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drawings/drawing1.xml" ContentType="application/vnd.openxmlformats-officedocument.drawing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backupFile="1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Z:\KOLTSEGV\2023\RENDELET Módosítás 2023\február\"/>
    </mc:Choice>
  </mc:AlternateContent>
  <bookViews>
    <workbookView xWindow="0" yWindow="0" windowWidth="28800" windowHeight="11235" tabRatio="924" firstSheet="4" activeTab="11"/>
  </bookViews>
  <sheets>
    <sheet name="1. mell.bevétel_össz" sheetId="240" r:id="rId1"/>
    <sheet name="1.mell.kiadás_össz" sheetId="241" r:id="rId2"/>
    <sheet name="2.mell.működés  " sheetId="242" r:id="rId3"/>
    <sheet name="3.mell.felhalm " sheetId="243" r:id="rId4"/>
    <sheet name="4. mell.Önkorm" sheetId="239" r:id="rId5"/>
    <sheet name="5.Int.össz" sheetId="238" r:id="rId6"/>
    <sheet name="6.Polg_Hivatal" sheetId="237" r:id="rId7"/>
    <sheet name="7.TIK" sheetId="236" r:id="rId8"/>
    <sheet name="8.Humán" sheetId="235" r:id="rId9"/>
    <sheet name="9.Óvoda" sheetId="234" r:id="rId10"/>
    <sheet name="10.TMKK" sheetId="233" r:id="rId11"/>
    <sheet name="11.Rendelő" sheetId="232" r:id="rId12"/>
    <sheet name="12.Városüzemeltetés" sheetId="36" r:id="rId13"/>
    <sheet name="13.támogatás" sheetId="37" r:id="rId14"/>
    <sheet name="14.Szoc. " sheetId="103" r:id="rId15"/>
    <sheet name="15.felh.felúj." sheetId="58" r:id="rId16"/>
    <sheet name="16.beruh." sheetId="394" r:id="rId17"/>
    <sheet name="17.felúj." sheetId="395" r:id="rId18"/>
    <sheet name="18.adósság" sheetId="407" state="hidden" r:id="rId19"/>
    <sheet name="19.sajátbev." sheetId="408" r:id="rId20"/>
    <sheet name="20. fejl.célok" sheetId="398" state="hidden" r:id="rId21"/>
    <sheet name="21.elism.tart" sheetId="399" state="hidden" r:id="rId22"/>
    <sheet name="18. vezetői pótlék" sheetId="404" state="hidden" r:id="rId23"/>
    <sheet name="19.int.pótlékok  " sheetId="405" state="hidden" r:id="rId24"/>
    <sheet name="24.címpótl. " sheetId="406" state="hidden" r:id="rId25"/>
    <sheet name="25.EU_projekt. " sheetId="403" state="hidden" r:id="rId26"/>
    <sheet name="26._köt_össz_bev" sheetId="364" r:id="rId27"/>
    <sheet name="26._köt_össz_kiad" sheetId="365" r:id="rId28"/>
    <sheet name="26._önként_össz_bev" sheetId="366" r:id="rId29"/>
    <sheet name="26._önként_össz_kiad" sheetId="367" r:id="rId30"/>
    <sheet name="26._államig_össz_bev" sheetId="368" r:id="rId31"/>
    <sheet name="26._államig_össz_kiad" sheetId="369" r:id="rId32"/>
    <sheet name="27._önkorm_köt" sheetId="370" r:id="rId33"/>
    <sheet name="27._önkorm_önként" sheetId="371" r:id="rId34"/>
    <sheet name="27._önkorm_államig" sheetId="372" r:id="rId35"/>
    <sheet name="28._Int össz_köt" sheetId="373" r:id="rId36"/>
    <sheet name="28._Int össz_önk" sheetId="374" r:id="rId37"/>
    <sheet name="28._Int.össz_államig" sheetId="375" r:id="rId38"/>
    <sheet name="29._Hivatal_köt" sheetId="376" r:id="rId39"/>
    <sheet name="29._Hivatal_önként" sheetId="377" r:id="rId40"/>
    <sheet name="29._Hivatal_államig" sheetId="378" r:id="rId41"/>
    <sheet name="30._TIK_köt" sheetId="379" r:id="rId42"/>
    <sheet name="30._TIK_önként" sheetId="380" r:id="rId43"/>
    <sheet name="30._TIK_államig" sheetId="381" r:id="rId44"/>
    <sheet name="31._Humán_köt" sheetId="382" r:id="rId45"/>
    <sheet name="31._Humán_önként" sheetId="383" r:id="rId46"/>
    <sheet name="31._Humán_államig" sheetId="384" r:id="rId47"/>
    <sheet name="32._Óvoda_köt" sheetId="385" r:id="rId48"/>
    <sheet name="32._Óvoda_önként" sheetId="386" r:id="rId49"/>
    <sheet name="32._Óvoda_államig" sheetId="387" r:id="rId50"/>
    <sheet name="33._TMKK_köt" sheetId="388" r:id="rId51"/>
    <sheet name="33._TMKK_önként" sheetId="389" r:id="rId52"/>
    <sheet name="33._TMKK_államig" sheetId="390" r:id="rId53"/>
    <sheet name="34._Rendelő_köt" sheetId="391" r:id="rId54"/>
    <sheet name="34._Rendelő_önként" sheetId="392" r:id="rId55"/>
    <sheet name="34._Rendelő_államig" sheetId="393" r:id="rId56"/>
    <sheet name="Munka4" sheetId="78" state="hidden" r:id="rId57"/>
    <sheet name="Munka3" sheetId="77" state="hidden" r:id="rId58"/>
    <sheet name="Munka1" sheetId="79" state="hidden" r:id="rId59"/>
    <sheet name="Munka5" sheetId="82" state="hidden" r:id="rId60"/>
    <sheet name="Munka2" sheetId="81" state="hidden" r:id="rId61"/>
  </sheets>
  <definedNames>
    <definedName name="_xlnm.Print_Titles" localSheetId="0">'1. mell.bevétel_össz'!$1:$8</definedName>
    <definedName name="_xlnm.Print_Titles" localSheetId="1">'1.mell.kiadás_össz'!$3:$5</definedName>
    <definedName name="_xlnm.Print_Titles" localSheetId="10">'10.TMKK'!$4:$8</definedName>
    <definedName name="_xlnm.Print_Titles" localSheetId="11">'11.Rendelő'!$4:$8</definedName>
    <definedName name="_xlnm.Print_Titles" localSheetId="13">'13.támogatás'!$1:$7</definedName>
    <definedName name="_xlnm.Print_Titles" localSheetId="15">'15.felh.felúj.'!$1:$6</definedName>
    <definedName name="_xlnm.Print_Titles" localSheetId="16">'16.beruh.'!$1:$7</definedName>
    <definedName name="_xlnm.Print_Titles" localSheetId="17">'17.felúj.'!$2:$7</definedName>
    <definedName name="_xlnm.Print_Titles" localSheetId="25">'25.EU_projekt. '!$1:$2</definedName>
    <definedName name="_xlnm.Print_Titles" localSheetId="30">'26._államig_össz_bev'!$1:$10</definedName>
    <definedName name="_xlnm.Print_Titles" localSheetId="31">'26._államig_össz_kiad'!$3:$6</definedName>
    <definedName name="_xlnm.Print_Titles" localSheetId="26">'26._köt_össz_bev'!$1:$10</definedName>
    <definedName name="_xlnm.Print_Titles" localSheetId="27">'26._köt_össz_kiad'!$3:$6</definedName>
    <definedName name="_xlnm.Print_Titles" localSheetId="28">'26._önként_össz_bev'!$1:$11</definedName>
    <definedName name="_xlnm.Print_Titles" localSheetId="29">'26._önként_össz_kiad'!$3:$6</definedName>
    <definedName name="_xlnm.Print_Titles" localSheetId="34">'27._önkorm_államig'!$1:$6</definedName>
    <definedName name="_xlnm.Print_Titles" localSheetId="32">'27._önkorm_köt'!$1:$5</definedName>
    <definedName name="_xlnm.Print_Titles" localSheetId="33">'27._önkorm_önként'!$1:$6</definedName>
    <definedName name="_xlnm.Print_Titles" localSheetId="35">'28._Int össz_köt'!$3:$9</definedName>
    <definedName name="_xlnm.Print_Titles" localSheetId="40">'29._Hivatal_államig'!$3:$8</definedName>
    <definedName name="_xlnm.Print_Titles" localSheetId="38">'29._Hivatal_köt'!$3:$8</definedName>
    <definedName name="_xlnm.Print_Titles" localSheetId="39">'29._Hivatal_önként'!$3:$8</definedName>
    <definedName name="_xlnm.Print_Titles" localSheetId="43">'30._TIK_államig'!$3:$8</definedName>
    <definedName name="_xlnm.Print_Titles" localSheetId="41">'30._TIK_köt'!$3:$8</definedName>
    <definedName name="_xlnm.Print_Titles" localSheetId="42">'30._TIK_önként'!$3:$8</definedName>
    <definedName name="_xlnm.Print_Titles" localSheetId="46">'31._Humán_államig'!$3:$8</definedName>
    <definedName name="_xlnm.Print_Titles" localSheetId="44">'31._Humán_köt'!$3:$8</definedName>
    <definedName name="_xlnm.Print_Titles" localSheetId="45">'31._Humán_önként'!$3:$8</definedName>
    <definedName name="_xlnm.Print_Titles" localSheetId="49">'32._Óvoda_államig'!$3:$8</definedName>
    <definedName name="_xlnm.Print_Titles" localSheetId="47">'32._Óvoda_köt'!$3:$8</definedName>
    <definedName name="_xlnm.Print_Titles" localSheetId="48">'32._Óvoda_önként'!$3:$8</definedName>
    <definedName name="_xlnm.Print_Titles" localSheetId="52">'33._TMKK_államig'!$3:$8</definedName>
    <definedName name="_xlnm.Print_Titles" localSheetId="50">'33._TMKK_köt'!$3:$8</definedName>
    <definedName name="_xlnm.Print_Titles" localSheetId="51">'33._TMKK_önként'!$3:$8</definedName>
    <definedName name="_xlnm.Print_Titles" localSheetId="55">'34._Rendelő_államig'!$3:$8</definedName>
    <definedName name="_xlnm.Print_Titles" localSheetId="53">'34._Rendelő_köt'!$3:$8</definedName>
    <definedName name="_xlnm.Print_Titles" localSheetId="54">'34._Rendelő_önként'!$3:$8</definedName>
    <definedName name="_xlnm.Print_Titles" localSheetId="4">'4. mell.Önkorm'!$1:$5</definedName>
    <definedName name="_xlnm.Print_Titles" localSheetId="5">'5.Int.össz'!$3:$8</definedName>
    <definedName name="_xlnm.Print_Titles" localSheetId="6">'6.Polg_Hivatal'!$3:$8</definedName>
    <definedName name="_xlnm.Print_Titles" localSheetId="7">'7.TIK'!$3:$8</definedName>
    <definedName name="_xlnm.Print_Titles" localSheetId="8">'8.Humán'!$4:$8</definedName>
    <definedName name="_xlnm.Print_Titles" localSheetId="9">'9.Óvoda'!$4:$8</definedName>
    <definedName name="_xlnm.Print_Area" localSheetId="0">'1. mell.bevétel_össz'!$A$1:$H$83</definedName>
    <definedName name="_xlnm.Print_Area" localSheetId="1">'1.mell.kiadás_össz'!$A$1:$H$67</definedName>
    <definedName name="_xlnm.Print_Area" localSheetId="10">'10.TMKK'!$A$1:$L$74</definedName>
    <definedName name="_xlnm.Print_Area" localSheetId="11">'11.Rendelő'!$A$1:$L$74</definedName>
    <definedName name="_xlnm.Print_Area" localSheetId="12">'12.Városüzemeltetés'!$A$1:$H$23</definedName>
    <definedName name="_xlnm.Print_Area" localSheetId="13">'13.támogatás'!$B$1:$H$100</definedName>
    <definedName name="_xlnm.Print_Area" localSheetId="14">'14.Szoc. '!$A$1:$H$23</definedName>
    <definedName name="_xlnm.Print_Area" localSheetId="15">'15.felh.felúj.'!$A$1:$I$120</definedName>
    <definedName name="_xlnm.Print_Area" localSheetId="16">'16.beruh.'!$A$1:$J$74</definedName>
    <definedName name="_xlnm.Print_Area" localSheetId="17">'17.felúj.'!$A$1:$J$33</definedName>
    <definedName name="_xlnm.Print_Area" localSheetId="22">'18. vezetői pótlék'!$A$1:$C$55</definedName>
    <definedName name="_xlnm.Print_Area" localSheetId="18">'18.adósság'!$A$1:$G$16</definedName>
    <definedName name="_xlnm.Print_Area" localSheetId="23">'19.int.pótlékok  '!$A$1:$N$18</definedName>
    <definedName name="_xlnm.Print_Area" localSheetId="19">'19.sajátbev.'!$A$1:$C$26</definedName>
    <definedName name="_xlnm.Print_Area" localSheetId="2">'2.mell.működés  '!$A$1:$Z$33</definedName>
    <definedName name="_xlnm.Print_Area" localSheetId="25">'25.EU_projekt. '!$A$1:$F$79</definedName>
    <definedName name="_xlnm.Print_Area" localSheetId="31">'26._államig_össz_kiad'!$A$1:$H$59</definedName>
    <definedName name="_xlnm.Print_Area" localSheetId="26">'26._köt_össz_bev'!$A$1:$H$84</definedName>
    <definedName name="_xlnm.Print_Area" localSheetId="27">'26._köt_össz_kiad'!$A$1:$H$58</definedName>
    <definedName name="_xlnm.Print_Area" localSheetId="28">'26._önként_össz_bev'!$A$1:$H$85</definedName>
    <definedName name="_xlnm.Print_Area" localSheetId="29">'26._önként_össz_kiad'!$A$1:$H$58</definedName>
    <definedName name="_xlnm.Print_Area" localSheetId="34">'27._önkorm_államig'!$A$1:$H$136</definedName>
    <definedName name="_xlnm.Print_Area" localSheetId="32">'27._önkorm_köt'!$A$1:$H$134</definedName>
    <definedName name="_xlnm.Print_Area" localSheetId="33">'27._önkorm_önként'!$A$1:$H$135</definedName>
    <definedName name="_xlnm.Print_Area" localSheetId="35">'28._Int össz_köt'!$A$1:$H$71</definedName>
    <definedName name="_xlnm.Print_Area" localSheetId="36">'28._Int össz_önk'!$A$1:$H$71</definedName>
    <definedName name="_xlnm.Print_Area" localSheetId="37">'28._Int.össz_államig'!$A$1:$H$73</definedName>
    <definedName name="_xlnm.Print_Area" localSheetId="40">'29._Hivatal_államig'!$A$1:$H$74</definedName>
    <definedName name="_xlnm.Print_Area" localSheetId="38">'29._Hivatal_köt'!$A$1:$H$72</definedName>
    <definedName name="_xlnm.Print_Area" localSheetId="39">'29._Hivatal_önként'!$A$1:$H$72</definedName>
    <definedName name="_xlnm.Print_Area" localSheetId="3">'3.mell.felhalm '!$A$1:$Z$32</definedName>
    <definedName name="_xlnm.Print_Area" localSheetId="43">'30._TIK_államig'!$A$1:$H$74</definedName>
    <definedName name="_xlnm.Print_Area" localSheetId="41">'30._TIK_köt'!$A$1:$H$72</definedName>
    <definedName name="_xlnm.Print_Area" localSheetId="42">'30._TIK_önként'!$A$1:$H$72</definedName>
    <definedName name="_xlnm.Print_Area" localSheetId="46">'31._Humán_államig'!$A$1:$H$74</definedName>
    <definedName name="_xlnm.Print_Area" localSheetId="44">'31._Humán_köt'!$A$1:$H$72</definedName>
    <definedName name="_xlnm.Print_Area" localSheetId="45">'31._Humán_önként'!$A$1:$H$72</definedName>
    <definedName name="_xlnm.Print_Area" localSheetId="49">'32._Óvoda_államig'!$A$1:$H$74</definedName>
    <definedName name="_xlnm.Print_Area" localSheetId="47">'32._Óvoda_köt'!$A$1:$H$72</definedName>
    <definedName name="_xlnm.Print_Area" localSheetId="48">'32._Óvoda_önként'!$A$1:$H$72</definedName>
    <definedName name="_xlnm.Print_Area" localSheetId="52">'33._TMKK_államig'!$A$1:$H$73</definedName>
    <definedName name="_xlnm.Print_Area" localSheetId="50">'33._TMKK_köt'!$A$1:$H$72</definedName>
    <definedName name="_xlnm.Print_Area" localSheetId="51">'33._TMKK_önként'!$A$1:$H$72</definedName>
    <definedName name="_xlnm.Print_Area" localSheetId="55">'34._Rendelő_államig'!$A$1:$H$73</definedName>
    <definedName name="_xlnm.Print_Area" localSheetId="53">'34._Rendelő_köt'!$A$1:$I$72</definedName>
    <definedName name="_xlnm.Print_Area" localSheetId="54">'34._Rendelő_önként'!$A$1:$H$72</definedName>
    <definedName name="_xlnm.Print_Area" localSheetId="4">'4. mell.Önkorm'!$A$1:$H$138</definedName>
    <definedName name="_xlnm.Print_Area" localSheetId="5">'5.Int.össz'!$A$1:$H$74</definedName>
    <definedName name="_xlnm.Print_Area" localSheetId="6">'6.Polg_Hivatal'!$A$1:$H$74</definedName>
    <definedName name="_xlnm.Print_Area" localSheetId="7">'7.TIK'!$A$1:$H$74</definedName>
    <definedName name="_xlnm.Print_Area" localSheetId="8">'8.Humán'!$A$1:$J$74</definedName>
    <definedName name="_xlnm.Print_Area" localSheetId="9">'9.Óvoda'!$A$1:$H$74</definedName>
  </definedNames>
  <calcPr calcId="152511"/>
</workbook>
</file>

<file path=xl/calcChain.xml><?xml version="1.0" encoding="utf-8"?>
<calcChain xmlns="http://schemas.openxmlformats.org/spreadsheetml/2006/main">
  <c r="B44" i="394" l="1"/>
  <c r="B40" i="394"/>
  <c r="I43" i="394"/>
  <c r="D106" i="58" l="1"/>
  <c r="G39" i="370" l="1"/>
  <c r="G38" i="370"/>
  <c r="G37" i="370"/>
  <c r="G36" i="370"/>
  <c r="G35" i="370"/>
  <c r="G34" i="370"/>
  <c r="G33" i="370"/>
  <c r="G32" i="370"/>
  <c r="G31" i="370"/>
  <c r="N115" i="371" l="1"/>
  <c r="N100" i="371"/>
  <c r="N98" i="371"/>
  <c r="N93" i="371"/>
  <c r="N89" i="371"/>
  <c r="N91" i="371"/>
  <c r="N92" i="371"/>
  <c r="P41" i="369" l="1"/>
  <c r="N55" i="367"/>
  <c r="N30" i="243" l="1"/>
  <c r="N29" i="243"/>
  <c r="O28" i="243"/>
  <c r="N28" i="243"/>
  <c r="F31" i="243"/>
  <c r="E31" i="243"/>
  <c r="D31" i="243"/>
  <c r="C31" i="243"/>
  <c r="F30" i="243"/>
  <c r="E30" i="243"/>
  <c r="D30" i="243"/>
  <c r="C30" i="243"/>
  <c r="G29" i="243"/>
  <c r="F29" i="243"/>
  <c r="E29" i="243"/>
  <c r="D29" i="243"/>
  <c r="C29" i="243"/>
  <c r="D28" i="243"/>
  <c r="G28" i="243"/>
  <c r="F28" i="243"/>
  <c r="C28" i="243"/>
  <c r="G23" i="243" l="1"/>
  <c r="C23" i="243"/>
  <c r="D23" i="243"/>
  <c r="E23" i="243"/>
  <c r="F23" i="243"/>
  <c r="F29" i="242"/>
  <c r="F19" i="242"/>
  <c r="H28" i="243"/>
  <c r="L28" i="243"/>
  <c r="C14" i="408"/>
  <c r="C13" i="408"/>
  <c r="C11" i="408"/>
  <c r="C10" i="408"/>
  <c r="B37" i="395"/>
  <c r="B35" i="395"/>
  <c r="D35" i="395"/>
  <c r="G53" i="237"/>
  <c r="H53" i="237" s="1"/>
  <c r="G21" i="36" l="1"/>
  <c r="G24" i="239"/>
  <c r="G12" i="235"/>
  <c r="G21" i="235"/>
  <c r="G106" i="239" l="1"/>
  <c r="G39" i="239"/>
  <c r="G41" i="239"/>
  <c r="G36" i="239"/>
  <c r="G34" i="239"/>
  <c r="G50" i="239"/>
  <c r="G46" i="239"/>
  <c r="K50" i="239"/>
  <c r="K33" i="239"/>
  <c r="G25" i="234" l="1"/>
  <c r="G22" i="37" l="1"/>
  <c r="E37" i="395" l="1"/>
  <c r="E77" i="394"/>
  <c r="Q86" i="370"/>
  <c r="G35" i="371"/>
  <c r="P49" i="374"/>
  <c r="G93" i="239"/>
  <c r="G91" i="239"/>
  <c r="G63" i="383" l="1"/>
  <c r="G57" i="383"/>
  <c r="G56" i="383"/>
  <c r="G55" i="383"/>
  <c r="G54" i="383"/>
  <c r="G57" i="235"/>
  <c r="G56" i="235"/>
  <c r="G55" i="235"/>
  <c r="G54" i="235"/>
  <c r="G57" i="386"/>
  <c r="G55" i="234" l="1"/>
  <c r="G54" i="234"/>
  <c r="G57" i="234"/>
  <c r="G56" i="234"/>
  <c r="B61" i="394" l="1"/>
  <c r="B60" i="394"/>
  <c r="B59" i="394"/>
  <c r="B58" i="394"/>
  <c r="B57" i="394"/>
  <c r="B56" i="394"/>
  <c r="B55" i="394"/>
  <c r="B54" i="394"/>
  <c r="B53" i="394"/>
  <c r="B52" i="394"/>
  <c r="B51" i="394"/>
  <c r="B50" i="394"/>
  <c r="B49" i="394"/>
  <c r="B48" i="394"/>
  <c r="B47" i="394"/>
  <c r="B46" i="394"/>
  <c r="B45" i="394"/>
  <c r="B42" i="394"/>
  <c r="B41" i="394"/>
  <c r="B39" i="394"/>
  <c r="B38" i="394"/>
  <c r="B37" i="394"/>
  <c r="B36" i="394"/>
  <c r="B35" i="394"/>
  <c r="B34" i="394"/>
  <c r="B33" i="394"/>
  <c r="B32" i="394"/>
  <c r="B31" i="394"/>
  <c r="B30" i="394"/>
  <c r="B29" i="394"/>
  <c r="B28" i="394"/>
  <c r="B27" i="394"/>
  <c r="B26" i="394"/>
  <c r="B25" i="394"/>
  <c r="B24" i="394"/>
  <c r="B23" i="394"/>
  <c r="B22" i="394"/>
  <c r="B21" i="394"/>
  <c r="B20" i="394"/>
  <c r="B19" i="394"/>
  <c r="B18" i="394"/>
  <c r="B17" i="394"/>
  <c r="B16" i="394"/>
  <c r="B15" i="394"/>
  <c r="B14" i="394"/>
  <c r="B13" i="394"/>
  <c r="B12" i="394"/>
  <c r="B11" i="394"/>
  <c r="B10" i="394"/>
  <c r="B9" i="394"/>
  <c r="A52" i="394"/>
  <c r="E52" i="394"/>
  <c r="F52" i="394"/>
  <c r="G52" i="394"/>
  <c r="H52" i="394"/>
  <c r="I52" i="394"/>
  <c r="G79" i="58"/>
  <c r="H83" i="58"/>
  <c r="G80" i="58"/>
  <c r="G57" i="380" l="1"/>
  <c r="G56" i="380"/>
  <c r="G55" i="380"/>
  <c r="G54" i="380"/>
  <c r="G15" i="380"/>
  <c r="G57" i="236" l="1"/>
  <c r="G54" i="236"/>
  <c r="G92" i="58" l="1"/>
  <c r="G91" i="58"/>
  <c r="G90" i="58"/>
  <c r="G55" i="233"/>
  <c r="G63" i="389"/>
  <c r="G57" i="389"/>
  <c r="G56" i="389"/>
  <c r="G55" i="389"/>
  <c r="G54" i="389"/>
  <c r="G25" i="233"/>
  <c r="G57" i="233"/>
  <c r="G56" i="237" l="1"/>
  <c r="G54" i="237"/>
  <c r="G105" i="239" l="1"/>
  <c r="G16" i="239"/>
  <c r="G15" i="239"/>
  <c r="G14" i="239"/>
  <c r="G132" i="239"/>
  <c r="G81" i="239"/>
  <c r="G13" i="36"/>
  <c r="G89" i="371"/>
  <c r="G16" i="36"/>
  <c r="G17" i="36"/>
  <c r="G11" i="58"/>
  <c r="G107" i="371"/>
  <c r="G92" i="371"/>
  <c r="G93" i="371"/>
  <c r="G115" i="371"/>
  <c r="G114" i="371"/>
  <c r="G60" i="37"/>
  <c r="G116" i="239"/>
  <c r="G9" i="103"/>
  <c r="G14" i="103"/>
  <c r="G19" i="239"/>
  <c r="G25" i="374" l="1"/>
  <c r="G25" i="375"/>
  <c r="G69" i="388"/>
  <c r="G68" i="388"/>
  <c r="G67" i="388"/>
  <c r="G66" i="388"/>
  <c r="H66" i="388" s="1"/>
  <c r="G64" i="388"/>
  <c r="G60" i="388"/>
  <c r="G59" i="388"/>
  <c r="G58" i="388"/>
  <c r="G57" i="388"/>
  <c r="H57" i="388" s="1"/>
  <c r="G56" i="388"/>
  <c r="G55" i="388"/>
  <c r="G54" i="388"/>
  <c r="G47" i="392"/>
  <c r="G38" i="392"/>
  <c r="F96" i="239"/>
  <c r="G37" i="238"/>
  <c r="G59" i="237"/>
  <c r="G60" i="237"/>
  <c r="H12" i="236"/>
  <c r="G60" i="234"/>
  <c r="F60" i="234"/>
  <c r="G60" i="233"/>
  <c r="F60" i="233"/>
  <c r="H37" i="232"/>
  <c r="H21" i="36"/>
  <c r="G58" i="37"/>
  <c r="H53" i="37"/>
  <c r="H51" i="37"/>
  <c r="G51" i="37"/>
  <c r="F51" i="37"/>
  <c r="G100" i="58"/>
  <c r="G26" i="58"/>
  <c r="G7" i="58"/>
  <c r="H72" i="393"/>
  <c r="I30" i="395"/>
  <c r="I28" i="395"/>
  <c r="I27" i="395"/>
  <c r="I26" i="395"/>
  <c r="I23" i="395"/>
  <c r="I20" i="395"/>
  <c r="I19" i="395"/>
  <c r="I18" i="395"/>
  <c r="I17" i="395"/>
  <c r="I16" i="395"/>
  <c r="I15" i="395"/>
  <c r="I14" i="395"/>
  <c r="I13" i="395"/>
  <c r="I12" i="395"/>
  <c r="I11" i="395"/>
  <c r="I10" i="395"/>
  <c r="I9" i="395"/>
  <c r="H70" i="393"/>
  <c r="H69" i="393"/>
  <c r="H68" i="393"/>
  <c r="H67" i="393"/>
  <c r="H66" i="393"/>
  <c r="H65" i="393"/>
  <c r="H64" i="393"/>
  <c r="H63" i="393"/>
  <c r="H62" i="393"/>
  <c r="H61" i="393"/>
  <c r="H60" i="393"/>
  <c r="H59" i="393"/>
  <c r="H58" i="393"/>
  <c r="H57" i="393"/>
  <c r="H56" i="393"/>
  <c r="H55" i="393"/>
  <c r="H54" i="393"/>
  <c r="H53" i="393"/>
  <c r="H48" i="393"/>
  <c r="H47" i="393"/>
  <c r="H46" i="393"/>
  <c r="H45" i="393"/>
  <c r="H44" i="393"/>
  <c r="H43" i="393"/>
  <c r="H42" i="393"/>
  <c r="H41" i="393"/>
  <c r="H40" i="393"/>
  <c r="H39" i="393"/>
  <c r="H38" i="393"/>
  <c r="H37" i="393"/>
  <c r="H36" i="393"/>
  <c r="H35" i="393"/>
  <c r="H34" i="393"/>
  <c r="H33" i="393"/>
  <c r="H32" i="393"/>
  <c r="H31" i="393"/>
  <c r="H30" i="393"/>
  <c r="H29" i="393"/>
  <c r="H28" i="393"/>
  <c r="H27" i="393"/>
  <c r="H26" i="393"/>
  <c r="H25" i="393"/>
  <c r="H24" i="393"/>
  <c r="H23" i="393"/>
  <c r="H22" i="393"/>
  <c r="H21" i="393"/>
  <c r="H20" i="393"/>
  <c r="H19" i="393"/>
  <c r="H18" i="393"/>
  <c r="H17" i="393"/>
  <c r="H16" i="393"/>
  <c r="H15" i="393"/>
  <c r="H14" i="393"/>
  <c r="H13" i="393"/>
  <c r="H12" i="393"/>
  <c r="H11" i="393"/>
  <c r="H10" i="393"/>
  <c r="H72" i="392"/>
  <c r="H69" i="392"/>
  <c r="H68" i="392"/>
  <c r="H67" i="392"/>
  <c r="H66" i="392"/>
  <c r="H65" i="392"/>
  <c r="H64" i="392"/>
  <c r="H63" i="392"/>
  <c r="H61" i="392"/>
  <c r="H60" i="392"/>
  <c r="H59" i="392"/>
  <c r="H58" i="392"/>
  <c r="H57" i="392"/>
  <c r="H56" i="392"/>
  <c r="H55" i="392"/>
  <c r="H54" i="392"/>
  <c r="H45" i="392"/>
  <c r="H44" i="392"/>
  <c r="H41" i="392"/>
  <c r="H40" i="392"/>
  <c r="H39" i="392"/>
  <c r="H38" i="392"/>
  <c r="H37" i="392"/>
  <c r="H36" i="392"/>
  <c r="H35" i="392"/>
  <c r="H34" i="392"/>
  <c r="H33" i="392"/>
  <c r="H32" i="392"/>
  <c r="H31" i="392"/>
  <c r="H30" i="392"/>
  <c r="H29" i="392"/>
  <c r="H28" i="392"/>
  <c r="H27" i="392"/>
  <c r="H26" i="392"/>
  <c r="H25" i="392"/>
  <c r="H24" i="392"/>
  <c r="H23" i="392"/>
  <c r="H21" i="392"/>
  <c r="H20" i="392"/>
  <c r="H19" i="392"/>
  <c r="H18" i="392"/>
  <c r="H17" i="392"/>
  <c r="H16" i="392"/>
  <c r="H15" i="392"/>
  <c r="H14" i="392"/>
  <c r="H13" i="392"/>
  <c r="H12" i="392"/>
  <c r="H11" i="392"/>
  <c r="H69" i="391"/>
  <c r="H68" i="391"/>
  <c r="H67" i="391"/>
  <c r="H66" i="391"/>
  <c r="H61" i="391"/>
  <c r="H60" i="391"/>
  <c r="H59" i="391"/>
  <c r="H58" i="391"/>
  <c r="H39" i="391"/>
  <c r="H35" i="391"/>
  <c r="H34" i="391"/>
  <c r="H33" i="391"/>
  <c r="H32" i="391"/>
  <c r="H31" i="391"/>
  <c r="H30" i="391"/>
  <c r="H29" i="391"/>
  <c r="H28" i="391"/>
  <c r="H27" i="391"/>
  <c r="H26" i="391"/>
  <c r="H24" i="391"/>
  <c r="H23" i="391"/>
  <c r="H72" i="390"/>
  <c r="H70" i="390"/>
  <c r="H69" i="390"/>
  <c r="H68" i="390"/>
  <c r="H67" i="390"/>
  <c r="H66" i="390"/>
  <c r="H65" i="390"/>
  <c r="H64" i="390"/>
  <c r="H63" i="390"/>
  <c r="H62" i="390"/>
  <c r="H61" i="390"/>
  <c r="H60" i="390"/>
  <c r="H59" i="390"/>
  <c r="H58" i="390"/>
  <c r="H57" i="390"/>
  <c r="H56" i="390"/>
  <c r="H55" i="390"/>
  <c r="H54" i="390"/>
  <c r="H53" i="390"/>
  <c r="H48" i="390"/>
  <c r="H47" i="390"/>
  <c r="H46" i="390"/>
  <c r="H45" i="390"/>
  <c r="H44" i="390"/>
  <c r="H43" i="390"/>
  <c r="H42" i="390"/>
  <c r="H41" i="390"/>
  <c r="H40" i="390"/>
  <c r="H39" i="390"/>
  <c r="H38" i="390"/>
  <c r="H37" i="390"/>
  <c r="H36" i="390"/>
  <c r="H35" i="390"/>
  <c r="H34" i="390"/>
  <c r="H33" i="390"/>
  <c r="H32" i="390"/>
  <c r="H31" i="390"/>
  <c r="H30" i="390"/>
  <c r="H29" i="390"/>
  <c r="H28" i="390"/>
  <c r="H27" i="390"/>
  <c r="H26" i="390"/>
  <c r="H25" i="390"/>
  <c r="H24" i="390"/>
  <c r="H23" i="390"/>
  <c r="H22" i="390"/>
  <c r="H21" i="390"/>
  <c r="H20" i="390"/>
  <c r="H19" i="390"/>
  <c r="H18" i="390"/>
  <c r="H17" i="390"/>
  <c r="H16" i="390"/>
  <c r="H15" i="390"/>
  <c r="H14" i="390"/>
  <c r="H13" i="390"/>
  <c r="H12" i="390"/>
  <c r="H11" i="390"/>
  <c r="H10" i="390"/>
  <c r="H72" i="389"/>
  <c r="H69" i="389"/>
  <c r="H68" i="389"/>
  <c r="H67" i="389"/>
  <c r="H66" i="389"/>
  <c r="H65" i="389"/>
  <c r="H64" i="389"/>
  <c r="H63" i="389"/>
  <c r="H61" i="389"/>
  <c r="H60" i="389"/>
  <c r="H59" i="389"/>
  <c r="H58" i="389"/>
  <c r="H57" i="389"/>
  <c r="H56" i="389"/>
  <c r="H55" i="389"/>
  <c r="H54" i="389"/>
  <c r="H45" i="389"/>
  <c r="H44" i="389"/>
  <c r="H42" i="389"/>
  <c r="H41" i="389"/>
  <c r="H40" i="389"/>
  <c r="H39" i="389"/>
  <c r="H38" i="389"/>
  <c r="H37" i="389"/>
  <c r="H36" i="389"/>
  <c r="H35" i="389"/>
  <c r="H34" i="389"/>
  <c r="H33" i="389"/>
  <c r="H32" i="389"/>
  <c r="H31" i="389"/>
  <c r="H30" i="389"/>
  <c r="H29" i="389"/>
  <c r="H28" i="389"/>
  <c r="H27" i="389"/>
  <c r="H26" i="389"/>
  <c r="H25" i="389"/>
  <c r="H24" i="389"/>
  <c r="H23" i="389"/>
  <c r="H22" i="389"/>
  <c r="H21" i="389"/>
  <c r="H20" i="389"/>
  <c r="H19" i="389"/>
  <c r="H18" i="389"/>
  <c r="H17" i="389"/>
  <c r="H16" i="389"/>
  <c r="H15" i="389"/>
  <c r="H14" i="389"/>
  <c r="H13" i="389"/>
  <c r="H12" i="389"/>
  <c r="H11" i="389"/>
  <c r="H10" i="389"/>
  <c r="H72" i="388"/>
  <c r="H69" i="388"/>
  <c r="H68" i="388"/>
  <c r="H67" i="388"/>
  <c r="H64" i="388"/>
  <c r="H45" i="388"/>
  <c r="H41" i="388"/>
  <c r="H40" i="388"/>
  <c r="H39" i="388"/>
  <c r="H38" i="388"/>
  <c r="H37" i="388"/>
  <c r="H35" i="388"/>
  <c r="H34" i="388"/>
  <c r="H33" i="388"/>
  <c r="H32" i="388"/>
  <c r="H31" i="388"/>
  <c r="H30" i="388"/>
  <c r="H29" i="388"/>
  <c r="H28" i="388"/>
  <c r="H27" i="388"/>
  <c r="H26" i="388"/>
  <c r="H24" i="388"/>
  <c r="H23" i="388"/>
  <c r="H11" i="388"/>
  <c r="H72" i="387"/>
  <c r="H70" i="387"/>
  <c r="H69" i="387"/>
  <c r="H68" i="387"/>
  <c r="H67" i="387"/>
  <c r="H66" i="387"/>
  <c r="H65" i="387"/>
  <c r="H64" i="387"/>
  <c r="H63" i="387"/>
  <c r="H62" i="387"/>
  <c r="H61" i="387"/>
  <c r="H60" i="387"/>
  <c r="H59" i="387"/>
  <c r="H58" i="387"/>
  <c r="H57" i="387"/>
  <c r="H56" i="387"/>
  <c r="H55" i="387"/>
  <c r="H54" i="387"/>
  <c r="H53" i="387"/>
  <c r="H48" i="387"/>
  <c r="H47" i="387"/>
  <c r="H46" i="387"/>
  <c r="H45" i="387"/>
  <c r="H44" i="387"/>
  <c r="H43" i="387"/>
  <c r="H42" i="387"/>
  <c r="H41" i="387"/>
  <c r="H40" i="387"/>
  <c r="H39" i="387"/>
  <c r="H38" i="387"/>
  <c r="H37" i="387"/>
  <c r="H36" i="387"/>
  <c r="H35" i="387"/>
  <c r="H34" i="387"/>
  <c r="H33" i="387"/>
  <c r="H32" i="387"/>
  <c r="H31" i="387"/>
  <c r="H30" i="387"/>
  <c r="H29" i="387"/>
  <c r="H28" i="387"/>
  <c r="H27" i="387"/>
  <c r="H26" i="387"/>
  <c r="H25" i="387"/>
  <c r="H24" i="387"/>
  <c r="H23" i="387"/>
  <c r="H22" i="387"/>
  <c r="H21" i="387"/>
  <c r="H20" i="387"/>
  <c r="H19" i="387"/>
  <c r="H18" i="387"/>
  <c r="H17" i="387"/>
  <c r="H16" i="387"/>
  <c r="H15" i="387"/>
  <c r="H14" i="387"/>
  <c r="H13" i="387"/>
  <c r="H12" i="387"/>
  <c r="H11" i="387"/>
  <c r="H10" i="387"/>
  <c r="H72" i="386"/>
  <c r="H69" i="386"/>
  <c r="H68" i="386"/>
  <c r="H67" i="386"/>
  <c r="H66" i="386"/>
  <c r="H65" i="386"/>
  <c r="H64" i="386"/>
  <c r="H63" i="386"/>
  <c r="H62" i="386"/>
  <c r="H61" i="386"/>
  <c r="H60" i="386"/>
  <c r="H59" i="386"/>
  <c r="H58" i="386"/>
  <c r="H57" i="386"/>
  <c r="H56" i="386"/>
  <c r="H55" i="386"/>
  <c r="H54" i="386"/>
  <c r="H47" i="386"/>
  <c r="H45" i="386"/>
  <c r="H44" i="386"/>
  <c r="H42" i="386"/>
  <c r="H41" i="386"/>
  <c r="H40" i="386"/>
  <c r="H39" i="386"/>
  <c r="H38" i="386"/>
  <c r="H37" i="386"/>
  <c r="H36" i="386"/>
  <c r="H35" i="386"/>
  <c r="H34" i="386"/>
  <c r="H33" i="386"/>
  <c r="H32" i="386"/>
  <c r="H31" i="386"/>
  <c r="H30" i="386"/>
  <c r="H29" i="386"/>
  <c r="H28" i="386"/>
  <c r="H27" i="386"/>
  <c r="H26" i="386"/>
  <c r="H25" i="386"/>
  <c r="H24" i="386"/>
  <c r="H23" i="386"/>
  <c r="H22" i="386"/>
  <c r="H21" i="386"/>
  <c r="H20" i="386"/>
  <c r="H19" i="386"/>
  <c r="H18" i="386"/>
  <c r="H17" i="386"/>
  <c r="H16" i="386"/>
  <c r="H15" i="386"/>
  <c r="H14" i="386"/>
  <c r="H13" i="386"/>
  <c r="H12" i="386"/>
  <c r="H11" i="386"/>
  <c r="H10" i="386"/>
  <c r="H69" i="385"/>
  <c r="H68" i="385"/>
  <c r="H67" i="385"/>
  <c r="H66" i="385"/>
  <c r="H64" i="385"/>
  <c r="H61" i="385"/>
  <c r="H58" i="385"/>
  <c r="H41" i="385"/>
  <c r="H40" i="385"/>
  <c r="H39" i="385"/>
  <c r="H38" i="385"/>
  <c r="H37" i="385"/>
  <c r="H36" i="385"/>
  <c r="H35" i="385"/>
  <c r="H34" i="385"/>
  <c r="H33" i="385"/>
  <c r="H32" i="385"/>
  <c r="H31" i="385"/>
  <c r="H29" i="385"/>
  <c r="H27" i="385"/>
  <c r="H26" i="385"/>
  <c r="H24" i="385"/>
  <c r="H23" i="385"/>
  <c r="H21" i="385"/>
  <c r="H20" i="385"/>
  <c r="H19" i="385"/>
  <c r="H18" i="385"/>
  <c r="H17" i="385"/>
  <c r="H16" i="385"/>
  <c r="H15" i="385"/>
  <c r="H14" i="385"/>
  <c r="H13" i="385"/>
  <c r="H12" i="385"/>
  <c r="H11" i="385"/>
  <c r="H10" i="385"/>
  <c r="H72" i="384"/>
  <c r="H70" i="384"/>
  <c r="H69" i="384"/>
  <c r="H68" i="384"/>
  <c r="H67" i="384"/>
  <c r="H66" i="384"/>
  <c r="H65" i="384"/>
  <c r="H64" i="384"/>
  <c r="H63" i="384"/>
  <c r="H62" i="384"/>
  <c r="H61" i="384"/>
  <c r="H60" i="384"/>
  <c r="H59" i="384"/>
  <c r="H58" i="384"/>
  <c r="H57" i="384"/>
  <c r="H56" i="384"/>
  <c r="H55" i="384"/>
  <c r="H54" i="384"/>
  <c r="H53" i="384"/>
  <c r="H48" i="384"/>
  <c r="H47" i="384"/>
  <c r="H46" i="384"/>
  <c r="H45" i="384"/>
  <c r="H44" i="384"/>
  <c r="H43" i="384"/>
  <c r="H42" i="384"/>
  <c r="H41" i="384"/>
  <c r="H40" i="384"/>
  <c r="H39" i="384"/>
  <c r="H38" i="384"/>
  <c r="H37" i="384"/>
  <c r="H36" i="384"/>
  <c r="H35" i="384"/>
  <c r="H34" i="384"/>
  <c r="H33" i="384"/>
  <c r="H32" i="384"/>
  <c r="H31" i="384"/>
  <c r="H30" i="384"/>
  <c r="H29" i="384"/>
  <c r="H28" i="384"/>
  <c r="H27" i="384"/>
  <c r="H26" i="384"/>
  <c r="H25" i="384"/>
  <c r="H24" i="384"/>
  <c r="H23" i="384"/>
  <c r="H22" i="384"/>
  <c r="H21" i="384"/>
  <c r="H20" i="384"/>
  <c r="H19" i="384"/>
  <c r="H18" i="384"/>
  <c r="H17" i="384"/>
  <c r="H16" i="384"/>
  <c r="H15" i="384"/>
  <c r="H14" i="384"/>
  <c r="H13" i="384"/>
  <c r="H12" i="384"/>
  <c r="H11" i="384"/>
  <c r="H10" i="384"/>
  <c r="H72" i="383"/>
  <c r="H69" i="383"/>
  <c r="H68" i="383"/>
  <c r="H67" i="383"/>
  <c r="H66" i="383"/>
  <c r="H65" i="383"/>
  <c r="H64" i="383"/>
  <c r="H63" i="383"/>
  <c r="H61" i="383"/>
  <c r="H60" i="383"/>
  <c r="H59" i="383"/>
  <c r="H58" i="383"/>
  <c r="H57" i="383"/>
  <c r="H56" i="383"/>
  <c r="H55" i="383"/>
  <c r="H54" i="383"/>
  <c r="H45" i="383"/>
  <c r="H44" i="383"/>
  <c r="H41" i="383"/>
  <c r="H40" i="383"/>
  <c r="H39" i="383"/>
  <c r="H38" i="383"/>
  <c r="H37" i="383"/>
  <c r="H36" i="383"/>
  <c r="H35" i="383"/>
  <c r="H34" i="383"/>
  <c r="H33" i="383"/>
  <c r="H32" i="383"/>
  <c r="H31" i="383"/>
  <c r="H30" i="383"/>
  <c r="H29" i="383"/>
  <c r="H28" i="383"/>
  <c r="H27" i="383"/>
  <c r="H26" i="383"/>
  <c r="H25" i="383"/>
  <c r="H24" i="383"/>
  <c r="H23" i="383"/>
  <c r="H21" i="383"/>
  <c r="H20" i="383"/>
  <c r="H19" i="383"/>
  <c r="H18" i="383"/>
  <c r="H17" i="383"/>
  <c r="H16" i="383"/>
  <c r="H15" i="383"/>
  <c r="H14" i="383"/>
  <c r="H13" i="383"/>
  <c r="H12" i="383"/>
  <c r="H11" i="383"/>
  <c r="H69" i="382"/>
  <c r="H68" i="382"/>
  <c r="H67" i="382"/>
  <c r="H66" i="382"/>
  <c r="H64" i="382"/>
  <c r="H61" i="382"/>
  <c r="H60" i="382"/>
  <c r="H59" i="382"/>
  <c r="H58" i="382"/>
  <c r="H45" i="382"/>
  <c r="H41" i="382"/>
  <c r="H40" i="382"/>
  <c r="H39" i="382"/>
  <c r="H38" i="382"/>
  <c r="H37" i="382"/>
  <c r="H36" i="382"/>
  <c r="H35" i="382"/>
  <c r="H34" i="382"/>
  <c r="H33" i="382"/>
  <c r="H32" i="382"/>
  <c r="H31" i="382"/>
  <c r="H30" i="382"/>
  <c r="H29" i="382"/>
  <c r="H28" i="382"/>
  <c r="H27" i="382"/>
  <c r="H26" i="382"/>
  <c r="H24" i="382"/>
  <c r="H23" i="382"/>
  <c r="H11" i="382"/>
  <c r="H72" i="381"/>
  <c r="H70" i="381"/>
  <c r="H69" i="381"/>
  <c r="H68" i="381"/>
  <c r="H67" i="381"/>
  <c r="H66" i="381"/>
  <c r="H65" i="381"/>
  <c r="H64" i="381"/>
  <c r="H63" i="381"/>
  <c r="H62" i="381"/>
  <c r="H61" i="381"/>
  <c r="H60" i="381"/>
  <c r="H59" i="381"/>
  <c r="H58" i="381"/>
  <c r="H57" i="381"/>
  <c r="H56" i="381"/>
  <c r="H55" i="381"/>
  <c r="H54" i="381"/>
  <c r="H53" i="381"/>
  <c r="H48" i="381"/>
  <c r="H47" i="381"/>
  <c r="H46" i="381"/>
  <c r="H45" i="381"/>
  <c r="H44" i="381"/>
  <c r="H43" i="381"/>
  <c r="H42" i="381"/>
  <c r="H41" i="381"/>
  <c r="H40" i="381"/>
  <c r="H39" i="381"/>
  <c r="H38" i="381"/>
  <c r="H37" i="381"/>
  <c r="H36" i="381"/>
  <c r="H35" i="381"/>
  <c r="H34" i="381"/>
  <c r="H33" i="381"/>
  <c r="H32" i="381"/>
  <c r="H31" i="381"/>
  <c r="H30" i="381"/>
  <c r="H29" i="381"/>
  <c r="H28" i="381"/>
  <c r="H27" i="381"/>
  <c r="H26" i="381"/>
  <c r="H25" i="381"/>
  <c r="H24" i="381"/>
  <c r="H23" i="381"/>
  <c r="H22" i="381"/>
  <c r="H21" i="381"/>
  <c r="H20" i="381"/>
  <c r="H19" i="381"/>
  <c r="H18" i="381"/>
  <c r="H17" i="381"/>
  <c r="H16" i="381"/>
  <c r="H15" i="381"/>
  <c r="H14" i="381"/>
  <c r="H13" i="381"/>
  <c r="H12" i="381"/>
  <c r="H11" i="381"/>
  <c r="H10" i="381"/>
  <c r="H72" i="380"/>
  <c r="H69" i="380"/>
  <c r="H68" i="380"/>
  <c r="H67" i="380"/>
  <c r="H66" i="380"/>
  <c r="H65" i="380"/>
  <c r="H64" i="380"/>
  <c r="H63" i="380"/>
  <c r="H61" i="380"/>
  <c r="H60" i="380"/>
  <c r="H59" i="380"/>
  <c r="H58" i="380"/>
  <c r="H57" i="380"/>
  <c r="H56" i="380"/>
  <c r="H55" i="380"/>
  <c r="H54" i="380"/>
  <c r="H45" i="380"/>
  <c r="H44" i="380"/>
  <c r="H41" i="380"/>
  <c r="H40" i="380"/>
  <c r="H39" i="380"/>
  <c r="H38" i="380"/>
  <c r="H37" i="380"/>
  <c r="H36" i="380"/>
  <c r="H35" i="380"/>
  <c r="H34" i="380"/>
  <c r="H33" i="380"/>
  <c r="H32" i="380"/>
  <c r="H31" i="380"/>
  <c r="H30" i="380"/>
  <c r="H29" i="380"/>
  <c r="H28" i="380"/>
  <c r="H27" i="380"/>
  <c r="H26" i="380"/>
  <c r="H25" i="380"/>
  <c r="H24" i="380"/>
  <c r="H23" i="380"/>
  <c r="H22" i="380"/>
  <c r="H21" i="380"/>
  <c r="H20" i="380"/>
  <c r="H19" i="380"/>
  <c r="H18" i="380"/>
  <c r="H17" i="380"/>
  <c r="H16" i="380"/>
  <c r="H15" i="380"/>
  <c r="H14" i="380"/>
  <c r="H13" i="380"/>
  <c r="H12" i="380"/>
  <c r="H11" i="380"/>
  <c r="H69" i="379"/>
  <c r="H68" i="379"/>
  <c r="H67" i="379"/>
  <c r="H66" i="379"/>
  <c r="H64" i="379"/>
  <c r="H61" i="379"/>
  <c r="H60" i="379"/>
  <c r="H59" i="379"/>
  <c r="H58" i="379"/>
  <c r="H45" i="379"/>
  <c r="H41" i="379"/>
  <c r="H40" i="379"/>
  <c r="H39" i="379"/>
  <c r="H38" i="379"/>
  <c r="H37" i="379"/>
  <c r="H36" i="379"/>
  <c r="H35" i="379"/>
  <c r="H34" i="379"/>
  <c r="H33" i="379"/>
  <c r="H32" i="379"/>
  <c r="H31" i="379"/>
  <c r="H30" i="379"/>
  <c r="H29" i="379"/>
  <c r="H28" i="379"/>
  <c r="H27" i="379"/>
  <c r="H26" i="379"/>
  <c r="H24" i="379"/>
  <c r="H23" i="379"/>
  <c r="H69" i="378"/>
  <c r="H68" i="378"/>
  <c r="H67" i="378"/>
  <c r="H66" i="378"/>
  <c r="H64" i="378"/>
  <c r="H61" i="378"/>
  <c r="H58" i="378"/>
  <c r="H45" i="378"/>
  <c r="H41" i="378"/>
  <c r="H40" i="378"/>
  <c r="H39" i="378"/>
  <c r="H38" i="378"/>
  <c r="H37" i="378"/>
  <c r="H36" i="378"/>
  <c r="H35" i="378"/>
  <c r="H34" i="378"/>
  <c r="H33" i="378"/>
  <c r="H32" i="378"/>
  <c r="H31" i="378"/>
  <c r="H30" i="378"/>
  <c r="H29" i="378"/>
  <c r="H28" i="378"/>
  <c r="H27" i="378"/>
  <c r="H26" i="378"/>
  <c r="H24" i="378"/>
  <c r="H23" i="378"/>
  <c r="H12" i="378"/>
  <c r="H11" i="378"/>
  <c r="H72" i="377"/>
  <c r="H70" i="377"/>
  <c r="H69" i="377"/>
  <c r="H68" i="377"/>
  <c r="H67" i="377"/>
  <c r="H66" i="377"/>
  <c r="H65" i="377"/>
  <c r="H64" i="377"/>
  <c r="H63" i="377"/>
  <c r="H62" i="377"/>
  <c r="H61" i="377"/>
  <c r="H60" i="377"/>
  <c r="H59" i="377"/>
  <c r="H58" i="377"/>
  <c r="H57" i="377"/>
  <c r="H56" i="377"/>
  <c r="H55" i="377"/>
  <c r="H54" i="377"/>
  <c r="H53" i="377"/>
  <c r="H48" i="377"/>
  <c r="H47" i="377"/>
  <c r="H46" i="377"/>
  <c r="H45" i="377"/>
  <c r="H44" i="377"/>
  <c r="H43" i="377"/>
  <c r="H42" i="377"/>
  <c r="H41" i="377"/>
  <c r="H40" i="377"/>
  <c r="H39" i="377"/>
  <c r="H38" i="377"/>
  <c r="H37" i="377"/>
  <c r="H36" i="377"/>
  <c r="H35" i="377"/>
  <c r="H34" i="377"/>
  <c r="H33" i="377"/>
  <c r="H32" i="377"/>
  <c r="H31" i="377"/>
  <c r="H30" i="377"/>
  <c r="H29" i="377"/>
  <c r="H28" i="377"/>
  <c r="H27" i="377"/>
  <c r="H26" i="377"/>
  <c r="H25" i="377"/>
  <c r="H24" i="377"/>
  <c r="H23" i="377"/>
  <c r="H22" i="377"/>
  <c r="H21" i="377"/>
  <c r="H20" i="377"/>
  <c r="H19" i="377"/>
  <c r="H18" i="377"/>
  <c r="H17" i="377"/>
  <c r="H16" i="377"/>
  <c r="H15" i="377"/>
  <c r="H14" i="377"/>
  <c r="H13" i="377"/>
  <c r="H12" i="377"/>
  <c r="H11" i="377"/>
  <c r="H10" i="377"/>
  <c r="H72" i="376"/>
  <c r="H70" i="376"/>
  <c r="H69" i="376"/>
  <c r="H68" i="376"/>
  <c r="H67" i="376"/>
  <c r="H66" i="376"/>
  <c r="H65" i="376"/>
  <c r="H64" i="376"/>
  <c r="H63" i="376"/>
  <c r="H62" i="376"/>
  <c r="H61" i="376"/>
  <c r="H60" i="376"/>
  <c r="H59" i="376"/>
  <c r="H58" i="376"/>
  <c r="H57" i="376"/>
  <c r="H56" i="376"/>
  <c r="H55" i="376"/>
  <c r="H54" i="376"/>
  <c r="H53" i="376"/>
  <c r="H48" i="376"/>
  <c r="H47" i="376"/>
  <c r="H46" i="376"/>
  <c r="H45" i="376"/>
  <c r="H44" i="376"/>
  <c r="H43" i="376"/>
  <c r="H42" i="376"/>
  <c r="H41" i="376"/>
  <c r="H40" i="376"/>
  <c r="H39" i="376"/>
  <c r="H38" i="376"/>
  <c r="H37" i="376"/>
  <c r="H36" i="376"/>
  <c r="H35" i="376"/>
  <c r="H34" i="376"/>
  <c r="H33" i="376"/>
  <c r="H32" i="376"/>
  <c r="H31" i="376"/>
  <c r="H30" i="376"/>
  <c r="H29" i="376"/>
  <c r="H28" i="376"/>
  <c r="H27" i="376"/>
  <c r="H26" i="376"/>
  <c r="H25" i="376"/>
  <c r="H24" i="376"/>
  <c r="H23" i="376"/>
  <c r="H22" i="376"/>
  <c r="H21" i="376"/>
  <c r="H20" i="376"/>
  <c r="H19" i="376"/>
  <c r="H18" i="376"/>
  <c r="H17" i="376"/>
  <c r="H16" i="376"/>
  <c r="H15" i="376"/>
  <c r="H14" i="376"/>
  <c r="H13" i="376"/>
  <c r="H12" i="376"/>
  <c r="H11" i="376"/>
  <c r="H10" i="376"/>
  <c r="H68" i="375"/>
  <c r="H67" i="375"/>
  <c r="H66" i="375"/>
  <c r="H65" i="375"/>
  <c r="H64" i="375"/>
  <c r="H63" i="375"/>
  <c r="H60" i="375"/>
  <c r="H57" i="375"/>
  <c r="H45" i="375"/>
  <c r="H41" i="375"/>
  <c r="H40" i="375"/>
  <c r="H39" i="375"/>
  <c r="H38" i="375"/>
  <c r="H37" i="375"/>
  <c r="H36" i="375"/>
  <c r="H35" i="375"/>
  <c r="H34" i="375"/>
  <c r="H33" i="375"/>
  <c r="H32" i="375"/>
  <c r="H31" i="375"/>
  <c r="H30" i="375"/>
  <c r="H29" i="375"/>
  <c r="H28" i="375"/>
  <c r="H27" i="375"/>
  <c r="H26" i="375"/>
  <c r="H25" i="375"/>
  <c r="H24" i="375"/>
  <c r="H23" i="375"/>
  <c r="H12" i="375"/>
  <c r="H11" i="375"/>
  <c r="H68" i="374"/>
  <c r="H67" i="374"/>
  <c r="H66" i="374"/>
  <c r="H65" i="374"/>
  <c r="H64" i="374"/>
  <c r="H60" i="374"/>
  <c r="H59" i="374"/>
  <c r="H58" i="374"/>
  <c r="H57" i="374"/>
  <c r="H39" i="374"/>
  <c r="H35" i="374"/>
  <c r="H34" i="374"/>
  <c r="H33" i="374"/>
  <c r="H32" i="374"/>
  <c r="H31" i="374"/>
  <c r="H30" i="374"/>
  <c r="H29" i="374"/>
  <c r="H28" i="374"/>
  <c r="H27" i="374"/>
  <c r="H26" i="374"/>
  <c r="H25" i="374"/>
  <c r="H24" i="374"/>
  <c r="H23" i="374"/>
  <c r="H39" i="373"/>
  <c r="H35" i="373"/>
  <c r="H34" i="373"/>
  <c r="H33" i="373"/>
  <c r="H32" i="373"/>
  <c r="H31" i="373"/>
  <c r="H29" i="373"/>
  <c r="H27" i="373"/>
  <c r="H26" i="373"/>
  <c r="H24" i="373"/>
  <c r="H23" i="373"/>
  <c r="H134" i="372"/>
  <c r="H130" i="372"/>
  <c r="H129" i="372"/>
  <c r="H128" i="372"/>
  <c r="H124" i="372"/>
  <c r="H123" i="372"/>
  <c r="H122" i="372"/>
  <c r="H121" i="372"/>
  <c r="H120" i="372"/>
  <c r="H119" i="372"/>
  <c r="H118" i="372"/>
  <c r="H117" i="372"/>
  <c r="H116" i="372"/>
  <c r="H115" i="372"/>
  <c r="H114" i="372"/>
  <c r="H113" i="372"/>
  <c r="H112" i="372"/>
  <c r="H111" i="372"/>
  <c r="H110" i="372"/>
  <c r="H109" i="372"/>
  <c r="H108" i="372"/>
  <c r="H107" i="372"/>
  <c r="H106" i="372"/>
  <c r="H105" i="372"/>
  <c r="H104" i="372"/>
  <c r="H103" i="372"/>
  <c r="H102" i="372"/>
  <c r="H101" i="372"/>
  <c r="H100" i="372"/>
  <c r="H99" i="372"/>
  <c r="H98" i="372"/>
  <c r="H97" i="372"/>
  <c r="H96" i="372"/>
  <c r="H95" i="372"/>
  <c r="H94" i="372"/>
  <c r="H93" i="372"/>
  <c r="H92" i="372"/>
  <c r="H91" i="372"/>
  <c r="H90" i="372"/>
  <c r="H89" i="372"/>
  <c r="H88" i="372"/>
  <c r="H83" i="372"/>
  <c r="H82" i="372"/>
  <c r="H81" i="372"/>
  <c r="H80" i="372"/>
  <c r="H79" i="372"/>
  <c r="H78" i="372"/>
  <c r="H77" i="372"/>
  <c r="H76" i="372"/>
  <c r="H75" i="372"/>
  <c r="H74" i="372"/>
  <c r="H73" i="372"/>
  <c r="H72" i="372"/>
  <c r="H71" i="372"/>
  <c r="H70" i="372"/>
  <c r="H69" i="372"/>
  <c r="H68" i="372"/>
  <c r="H66" i="372"/>
  <c r="H65" i="372"/>
  <c r="H64" i="372"/>
  <c r="H63" i="372"/>
  <c r="H62" i="372"/>
  <c r="H61" i="372"/>
  <c r="H60" i="372"/>
  <c r="H59" i="372"/>
  <c r="H58" i="372"/>
  <c r="H57" i="372"/>
  <c r="H56" i="372"/>
  <c r="H55" i="372"/>
  <c r="H54" i="372"/>
  <c r="H53" i="372"/>
  <c r="H52" i="372"/>
  <c r="H51" i="372"/>
  <c r="H50" i="372"/>
  <c r="H49" i="372"/>
  <c r="H48" i="372"/>
  <c r="H47" i="372"/>
  <c r="H46" i="372"/>
  <c r="H45" i="372"/>
  <c r="H44" i="372"/>
  <c r="H43" i="372"/>
  <c r="H42" i="372"/>
  <c r="H41" i="372"/>
  <c r="H40" i="372"/>
  <c r="H39" i="372"/>
  <c r="H38" i="372"/>
  <c r="H36" i="372"/>
  <c r="H35" i="372"/>
  <c r="H33" i="372"/>
  <c r="H30" i="372"/>
  <c r="H29" i="372"/>
  <c r="H28" i="372"/>
  <c r="H27" i="372"/>
  <c r="H26" i="372"/>
  <c r="H25" i="372"/>
  <c r="H24" i="372"/>
  <c r="H23" i="372"/>
  <c r="H22" i="372"/>
  <c r="H21" i="372"/>
  <c r="H20" i="372"/>
  <c r="H19" i="372"/>
  <c r="H18" i="372"/>
  <c r="H17" i="372"/>
  <c r="H16" i="372"/>
  <c r="H15" i="372"/>
  <c r="H14" i="372"/>
  <c r="H13" i="372"/>
  <c r="H12" i="372"/>
  <c r="H11" i="372"/>
  <c r="H134" i="371"/>
  <c r="H130" i="371"/>
  <c r="H129" i="371"/>
  <c r="H128" i="371"/>
  <c r="H124" i="371"/>
  <c r="H123" i="371"/>
  <c r="H122" i="371"/>
  <c r="H121" i="371"/>
  <c r="H120" i="371"/>
  <c r="H119" i="371"/>
  <c r="H118" i="371"/>
  <c r="H117" i="371"/>
  <c r="H115" i="371"/>
  <c r="H114" i="371"/>
  <c r="H113" i="371"/>
  <c r="H112" i="371"/>
  <c r="H110" i="371"/>
  <c r="H109" i="371"/>
  <c r="H108" i="371"/>
  <c r="H107" i="371"/>
  <c r="H105" i="371"/>
  <c r="H104" i="371"/>
  <c r="H103" i="371"/>
  <c r="H102" i="371"/>
  <c r="H101" i="371"/>
  <c r="H100" i="371"/>
  <c r="H99" i="371"/>
  <c r="H98" i="371"/>
  <c r="H97" i="371"/>
  <c r="H96" i="371"/>
  <c r="H95" i="371"/>
  <c r="H93" i="371"/>
  <c r="H92" i="371"/>
  <c r="H91" i="371"/>
  <c r="H90" i="371"/>
  <c r="H89" i="371"/>
  <c r="H83" i="371"/>
  <c r="H82" i="371"/>
  <c r="H81" i="371"/>
  <c r="H80" i="371"/>
  <c r="H79" i="371"/>
  <c r="H78" i="371"/>
  <c r="H77" i="371"/>
  <c r="H76" i="371"/>
  <c r="H75" i="371"/>
  <c r="H74" i="371"/>
  <c r="H73" i="371"/>
  <c r="H72" i="371"/>
  <c r="H71" i="371"/>
  <c r="H70" i="371"/>
  <c r="H69" i="371"/>
  <c r="H68" i="371"/>
  <c r="H66" i="371"/>
  <c r="H65" i="371"/>
  <c r="H64" i="371"/>
  <c r="H63" i="371"/>
  <c r="H62" i="371"/>
  <c r="H61" i="371"/>
  <c r="H60" i="371"/>
  <c r="H59" i="371"/>
  <c r="H58" i="371"/>
  <c r="H57" i="371"/>
  <c r="H56" i="371"/>
  <c r="H55" i="371"/>
  <c r="H54" i="371"/>
  <c r="H53" i="371"/>
  <c r="H52" i="371"/>
  <c r="H51" i="371"/>
  <c r="H50" i="371"/>
  <c r="H49" i="371"/>
  <c r="H48" i="371"/>
  <c r="H47" i="371"/>
  <c r="H46" i="371"/>
  <c r="H45" i="371"/>
  <c r="H44" i="371"/>
  <c r="H43" i="371"/>
  <c r="H42" i="371"/>
  <c r="H41" i="371"/>
  <c r="H40" i="371"/>
  <c r="H39" i="371"/>
  <c r="H38" i="371"/>
  <c r="H37" i="371"/>
  <c r="H36" i="371"/>
  <c r="H35" i="371"/>
  <c r="H33" i="371"/>
  <c r="H32" i="371"/>
  <c r="H30" i="371"/>
  <c r="H29" i="371"/>
  <c r="H28" i="371"/>
  <c r="H27" i="371"/>
  <c r="H26" i="371"/>
  <c r="H25" i="371"/>
  <c r="H24" i="371"/>
  <c r="H23" i="371"/>
  <c r="H22" i="371"/>
  <c r="H21" i="371"/>
  <c r="H20" i="371"/>
  <c r="H19" i="371"/>
  <c r="H18" i="371"/>
  <c r="H17" i="371"/>
  <c r="H16" i="371"/>
  <c r="H15" i="371"/>
  <c r="H14" i="371"/>
  <c r="H13" i="371"/>
  <c r="H12" i="371"/>
  <c r="H11" i="371"/>
  <c r="H53" i="369"/>
  <c r="H52" i="369"/>
  <c r="H51" i="369"/>
  <c r="H47" i="369"/>
  <c r="H46" i="369"/>
  <c r="H45" i="369"/>
  <c r="H44" i="369"/>
  <c r="H43" i="369"/>
  <c r="H42" i="369"/>
  <c r="H41" i="369"/>
  <c r="H40" i="369"/>
  <c r="H38" i="369"/>
  <c r="H37" i="369"/>
  <c r="H36" i="369"/>
  <c r="H35" i="369"/>
  <c r="H34" i="369"/>
  <c r="H33" i="369"/>
  <c r="H32" i="369"/>
  <c r="H31" i="369"/>
  <c r="H28" i="369"/>
  <c r="H27" i="369"/>
  <c r="H26" i="369"/>
  <c r="H25" i="369"/>
  <c r="H24" i="369"/>
  <c r="H23" i="369"/>
  <c r="H22" i="369"/>
  <c r="H20" i="369"/>
  <c r="H19" i="369"/>
  <c r="H18" i="369"/>
  <c r="H16" i="369"/>
  <c r="H82" i="368"/>
  <c r="H81" i="368"/>
  <c r="H80" i="368"/>
  <c r="H79" i="368"/>
  <c r="H78" i="368"/>
  <c r="H75" i="368"/>
  <c r="H74" i="368"/>
  <c r="H73" i="368"/>
  <c r="H72" i="368"/>
  <c r="H71" i="368"/>
  <c r="H70" i="368"/>
  <c r="H69" i="368"/>
  <c r="H68" i="368"/>
  <c r="H66" i="368"/>
  <c r="H65" i="368"/>
  <c r="H64" i="368"/>
  <c r="H63" i="368"/>
  <c r="H62" i="368"/>
  <c r="H61" i="368"/>
  <c r="H60" i="368"/>
  <c r="H59" i="368"/>
  <c r="H58" i="368"/>
  <c r="H57" i="368"/>
  <c r="H56" i="368"/>
  <c r="H55" i="368"/>
  <c r="H54" i="368"/>
  <c r="H53" i="368"/>
  <c r="H43" i="368"/>
  <c r="H42" i="368"/>
  <c r="H39" i="368"/>
  <c r="H36" i="368"/>
  <c r="H30" i="368"/>
  <c r="H29" i="368"/>
  <c r="H28" i="368"/>
  <c r="H27" i="368"/>
  <c r="H26" i="368"/>
  <c r="H25" i="368"/>
  <c r="H24" i="368"/>
  <c r="H23" i="368"/>
  <c r="H22" i="368"/>
  <c r="H21" i="368"/>
  <c r="H20" i="368"/>
  <c r="H19" i="368"/>
  <c r="H18" i="368"/>
  <c r="H17" i="368"/>
  <c r="H16" i="368"/>
  <c r="H15" i="368"/>
  <c r="H14" i="368"/>
  <c r="H13" i="368"/>
  <c r="H12" i="368"/>
  <c r="H53" i="367"/>
  <c r="H52" i="367"/>
  <c r="H51" i="367"/>
  <c r="H47" i="367"/>
  <c r="H46" i="367"/>
  <c r="H45" i="367"/>
  <c r="H44" i="367"/>
  <c r="H43" i="367"/>
  <c r="H42" i="367"/>
  <c r="H41" i="367"/>
  <c r="H40" i="367"/>
  <c r="H35" i="367"/>
  <c r="H33" i="367"/>
  <c r="H32" i="367"/>
  <c r="H28" i="367"/>
  <c r="H27" i="367"/>
  <c r="H26" i="367"/>
  <c r="H25" i="367"/>
  <c r="H24" i="367"/>
  <c r="H20" i="367"/>
  <c r="H19" i="367"/>
  <c r="H18" i="367"/>
  <c r="H83" i="366"/>
  <c r="H82" i="366"/>
  <c r="H81" i="366"/>
  <c r="H80" i="366"/>
  <c r="H76" i="366"/>
  <c r="H75" i="366"/>
  <c r="H74" i="366"/>
  <c r="H73" i="366"/>
  <c r="H72" i="366"/>
  <c r="H71" i="366"/>
  <c r="H70" i="366"/>
  <c r="H69" i="366"/>
  <c r="H65" i="366"/>
  <c r="H61" i="366"/>
  <c r="H59" i="366"/>
  <c r="H58" i="366"/>
  <c r="H57" i="366"/>
  <c r="H56" i="366"/>
  <c r="H55" i="366"/>
  <c r="H54" i="366"/>
  <c r="H41" i="366"/>
  <c r="H40" i="366"/>
  <c r="H39" i="366"/>
  <c r="H38" i="366"/>
  <c r="H37" i="366"/>
  <c r="H34" i="366"/>
  <c r="H33" i="366"/>
  <c r="H31" i="366"/>
  <c r="H30" i="366"/>
  <c r="H29" i="366"/>
  <c r="H28" i="366"/>
  <c r="H27" i="366"/>
  <c r="H26" i="366"/>
  <c r="H25" i="366"/>
  <c r="H23" i="366"/>
  <c r="H22" i="366"/>
  <c r="H21" i="366"/>
  <c r="H20" i="366"/>
  <c r="H19" i="366"/>
  <c r="H18" i="366"/>
  <c r="H17" i="366"/>
  <c r="H16" i="366"/>
  <c r="H15" i="366"/>
  <c r="H14" i="366"/>
  <c r="H13" i="366"/>
  <c r="I70" i="394"/>
  <c r="B70" i="394" s="1"/>
  <c r="I69" i="394"/>
  <c r="B69" i="394" s="1"/>
  <c r="I68" i="394"/>
  <c r="B68" i="394" s="1"/>
  <c r="I67" i="394"/>
  <c r="B67" i="394" s="1"/>
  <c r="I66" i="394"/>
  <c r="B66" i="394" s="1"/>
  <c r="I65" i="394"/>
  <c r="B65" i="394" s="1"/>
  <c r="I64" i="394"/>
  <c r="B64" i="394" s="1"/>
  <c r="I63" i="394"/>
  <c r="B63" i="394" s="1"/>
  <c r="I62" i="394"/>
  <c r="B62" i="394" s="1"/>
  <c r="I59" i="394"/>
  <c r="I58" i="394"/>
  <c r="I57" i="394"/>
  <c r="I56" i="394"/>
  <c r="I55" i="394"/>
  <c r="I51" i="394"/>
  <c r="I50" i="394"/>
  <c r="I49" i="394"/>
  <c r="I46" i="394"/>
  <c r="I45" i="394"/>
  <c r="I44" i="394"/>
  <c r="I40" i="394"/>
  <c r="I39" i="394"/>
  <c r="I38" i="394"/>
  <c r="I37" i="394"/>
  <c r="I36" i="394"/>
  <c r="I31" i="394"/>
  <c r="I30" i="394"/>
  <c r="I29" i="394"/>
  <c r="I28" i="394"/>
  <c r="I25" i="394"/>
  <c r="I24" i="394"/>
  <c r="I23" i="394"/>
  <c r="I22" i="394"/>
  <c r="I21" i="394"/>
  <c r="I20" i="394"/>
  <c r="I19" i="394"/>
  <c r="I18" i="394"/>
  <c r="I17" i="394"/>
  <c r="I16" i="394"/>
  <c r="I15" i="394"/>
  <c r="I14" i="394"/>
  <c r="I13" i="394"/>
  <c r="I12" i="394"/>
  <c r="I11" i="394"/>
  <c r="I10" i="394"/>
  <c r="I9" i="394"/>
  <c r="H117" i="58"/>
  <c r="H115" i="58"/>
  <c r="H111" i="58"/>
  <c r="H109" i="58"/>
  <c r="H108" i="58"/>
  <c r="H107" i="58"/>
  <c r="H106" i="58"/>
  <c r="H105" i="58"/>
  <c r="H104" i="58"/>
  <c r="H103" i="58"/>
  <c r="H102" i="58"/>
  <c r="H101" i="58"/>
  <c r="H94" i="58"/>
  <c r="H93" i="58"/>
  <c r="H92" i="58"/>
  <c r="H91" i="58"/>
  <c r="H90" i="58"/>
  <c r="H82" i="58"/>
  <c r="H81" i="58"/>
  <c r="H80" i="58"/>
  <c r="H73" i="58"/>
  <c r="H72" i="58"/>
  <c r="H71" i="58"/>
  <c r="H70" i="58"/>
  <c r="H61" i="58"/>
  <c r="H60" i="58"/>
  <c r="H59" i="58"/>
  <c r="H58" i="58"/>
  <c r="H57" i="58"/>
  <c r="H56" i="58"/>
  <c r="H55" i="58"/>
  <c r="H46" i="58"/>
  <c r="H45" i="58"/>
  <c r="H44" i="58"/>
  <c r="H43" i="58"/>
  <c r="H38" i="58"/>
  <c r="H37" i="58"/>
  <c r="H36" i="58"/>
  <c r="H35" i="58"/>
  <c r="H34" i="58"/>
  <c r="H33" i="58"/>
  <c r="H32" i="58"/>
  <c r="H31" i="58"/>
  <c r="H30" i="58"/>
  <c r="H29" i="58"/>
  <c r="H28" i="58"/>
  <c r="H27" i="58"/>
  <c r="H24" i="58"/>
  <c r="H23" i="58"/>
  <c r="H22" i="58"/>
  <c r="H21" i="58"/>
  <c r="H20" i="58"/>
  <c r="H19" i="58"/>
  <c r="H18" i="58"/>
  <c r="H17" i="58"/>
  <c r="H16" i="58"/>
  <c r="H15" i="58"/>
  <c r="H14" i="58"/>
  <c r="H13" i="58"/>
  <c r="H12" i="58"/>
  <c r="H11" i="58"/>
  <c r="H10" i="58"/>
  <c r="H9" i="58"/>
  <c r="H8" i="58"/>
  <c r="H21" i="103"/>
  <c r="H20" i="103"/>
  <c r="H19" i="103"/>
  <c r="H18" i="103"/>
  <c r="H17" i="103"/>
  <c r="H16" i="103"/>
  <c r="H15" i="103"/>
  <c r="H14" i="103"/>
  <c r="H13" i="103"/>
  <c r="H12" i="103"/>
  <c r="H11" i="103"/>
  <c r="H9" i="103"/>
  <c r="H98" i="37"/>
  <c r="H97" i="37"/>
  <c r="H96" i="37"/>
  <c r="H95" i="37"/>
  <c r="H94" i="37"/>
  <c r="H93" i="37"/>
  <c r="H92" i="37"/>
  <c r="H91" i="37"/>
  <c r="H90" i="37"/>
  <c r="H89" i="37"/>
  <c r="H88" i="37"/>
  <c r="H87" i="37"/>
  <c r="H86" i="37"/>
  <c r="H85" i="37"/>
  <c r="H84" i="37"/>
  <c r="H77" i="37"/>
  <c r="H74" i="37"/>
  <c r="H66" i="37"/>
  <c r="H65" i="37"/>
  <c r="H64" i="37"/>
  <c r="H63" i="37"/>
  <c r="H62" i="37"/>
  <c r="H61" i="37"/>
  <c r="H60" i="37"/>
  <c r="H59" i="37"/>
  <c r="H56" i="37"/>
  <c r="H55" i="37"/>
  <c r="H54" i="37"/>
  <c r="H48" i="37"/>
  <c r="H47" i="37"/>
  <c r="H46" i="37"/>
  <c r="H45" i="37"/>
  <c r="H44" i="37"/>
  <c r="H43" i="37"/>
  <c r="H42" i="37"/>
  <c r="H41" i="37"/>
  <c r="H40" i="37"/>
  <c r="H39" i="37"/>
  <c r="H38" i="37"/>
  <c r="H37" i="37"/>
  <c r="H36" i="37"/>
  <c r="H35" i="37"/>
  <c r="H34" i="37"/>
  <c r="H33" i="37"/>
  <c r="H32" i="37"/>
  <c r="H31" i="37"/>
  <c r="H30" i="37"/>
  <c r="H29" i="37"/>
  <c r="H28" i="37"/>
  <c r="H27" i="37"/>
  <c r="H26" i="37"/>
  <c r="H25" i="37"/>
  <c r="H24" i="37"/>
  <c r="H23" i="37"/>
  <c r="H22" i="37"/>
  <c r="H21" i="37"/>
  <c r="H18" i="37"/>
  <c r="H17" i="37"/>
  <c r="H16" i="37"/>
  <c r="H15" i="37"/>
  <c r="H14" i="37"/>
  <c r="H13" i="37"/>
  <c r="H12" i="37"/>
  <c r="H11" i="37"/>
  <c r="H10" i="37"/>
  <c r="H18" i="36"/>
  <c r="H17" i="36"/>
  <c r="H16" i="36"/>
  <c r="H15" i="36"/>
  <c r="H14" i="36"/>
  <c r="H13" i="36"/>
  <c r="H12" i="36"/>
  <c r="H11" i="36"/>
  <c r="H72" i="232"/>
  <c r="H69" i="232"/>
  <c r="H68" i="232"/>
  <c r="H67" i="232"/>
  <c r="H66" i="232"/>
  <c r="H64" i="232"/>
  <c r="H61" i="232"/>
  <c r="H60" i="232"/>
  <c r="H58" i="232"/>
  <c r="H57" i="232"/>
  <c r="H56" i="232"/>
  <c r="H55" i="232"/>
  <c r="H54" i="232"/>
  <c r="H45" i="232"/>
  <c r="H44" i="232"/>
  <c r="H41" i="232"/>
  <c r="H40" i="232"/>
  <c r="H39" i="232"/>
  <c r="H36" i="232"/>
  <c r="H35" i="232"/>
  <c r="H34" i="232"/>
  <c r="H33" i="232"/>
  <c r="H31" i="232"/>
  <c r="H30" i="232"/>
  <c r="H29" i="232"/>
  <c r="H27" i="232"/>
  <c r="H26" i="232"/>
  <c r="H25" i="232"/>
  <c r="H24" i="232"/>
  <c r="H23" i="232"/>
  <c r="H21" i="232"/>
  <c r="H20" i="232"/>
  <c r="H19" i="232"/>
  <c r="H18" i="232"/>
  <c r="H17" i="232"/>
  <c r="H16" i="232"/>
  <c r="H15" i="232"/>
  <c r="H14" i="232"/>
  <c r="H13" i="232"/>
  <c r="H12" i="232"/>
  <c r="H11" i="232"/>
  <c r="H72" i="233"/>
  <c r="H69" i="233"/>
  <c r="H68" i="233"/>
  <c r="H67" i="233"/>
  <c r="H66" i="233"/>
  <c r="H64" i="233"/>
  <c r="H61" i="233"/>
  <c r="H60" i="233"/>
  <c r="H58" i="233"/>
  <c r="H57" i="233"/>
  <c r="H56" i="233"/>
  <c r="H55" i="233"/>
  <c r="H54" i="233"/>
  <c r="H45" i="233"/>
  <c r="H44" i="233"/>
  <c r="H41" i="233"/>
  <c r="H40" i="233"/>
  <c r="H39" i="233"/>
  <c r="H37" i="233"/>
  <c r="H36" i="233"/>
  <c r="H35" i="233"/>
  <c r="H34" i="233"/>
  <c r="H33" i="233"/>
  <c r="H31" i="233"/>
  <c r="H30" i="233"/>
  <c r="H29" i="233"/>
  <c r="H27" i="233"/>
  <c r="H26" i="233"/>
  <c r="H25" i="233"/>
  <c r="H24" i="233"/>
  <c r="H23" i="233"/>
  <c r="H21" i="233"/>
  <c r="H20" i="233"/>
  <c r="H19" i="233"/>
  <c r="H18" i="233"/>
  <c r="H17" i="233"/>
  <c r="H16" i="233"/>
  <c r="H15" i="233"/>
  <c r="H14" i="233"/>
  <c r="H13" i="233"/>
  <c r="H12" i="233"/>
  <c r="H11" i="233"/>
  <c r="H72" i="234"/>
  <c r="H69" i="234"/>
  <c r="H68" i="234"/>
  <c r="H67" i="234"/>
  <c r="H66" i="234"/>
  <c r="H64" i="234"/>
  <c r="H61" i="234"/>
  <c r="H60" i="234"/>
  <c r="H58" i="234"/>
  <c r="H57" i="234"/>
  <c r="H56" i="234"/>
  <c r="H55" i="234"/>
  <c r="H54" i="234"/>
  <c r="H45" i="234"/>
  <c r="H44" i="234"/>
  <c r="H41" i="234"/>
  <c r="H40" i="234"/>
  <c r="H39" i="234"/>
  <c r="H38" i="234"/>
  <c r="H37" i="234"/>
  <c r="H36" i="234"/>
  <c r="H35" i="234"/>
  <c r="H34" i="234"/>
  <c r="H33" i="234"/>
  <c r="H31" i="234"/>
  <c r="H30" i="234"/>
  <c r="H29" i="234"/>
  <c r="H27" i="234"/>
  <c r="H26" i="234"/>
  <c r="H25" i="234"/>
  <c r="H24" i="234"/>
  <c r="H23" i="234"/>
  <c r="H21" i="234"/>
  <c r="H20" i="234"/>
  <c r="H19" i="234"/>
  <c r="H18" i="234"/>
  <c r="H17" i="234"/>
  <c r="H16" i="234"/>
  <c r="H15" i="234"/>
  <c r="H14" i="234"/>
  <c r="H13" i="234"/>
  <c r="H12" i="234"/>
  <c r="H11" i="234"/>
  <c r="H72" i="235"/>
  <c r="H69" i="235"/>
  <c r="H68" i="235"/>
  <c r="H67" i="235"/>
  <c r="H66" i="235"/>
  <c r="H64" i="235"/>
  <c r="H61" i="235"/>
  <c r="H60" i="235"/>
  <c r="H59" i="235"/>
  <c r="H58" i="235"/>
  <c r="H57" i="235"/>
  <c r="H56" i="235"/>
  <c r="H55" i="235"/>
  <c r="H54" i="235"/>
  <c r="H45" i="235"/>
  <c r="H44" i="235"/>
  <c r="H41" i="235"/>
  <c r="H40" i="235"/>
  <c r="H39" i="235"/>
  <c r="H38" i="235"/>
  <c r="H37" i="235"/>
  <c r="H36" i="235"/>
  <c r="H35" i="235"/>
  <c r="H34" i="235"/>
  <c r="H33" i="235"/>
  <c r="H31" i="235"/>
  <c r="H30" i="235"/>
  <c r="H29" i="235"/>
  <c r="H27" i="235"/>
  <c r="H26" i="235"/>
  <c r="H25" i="235"/>
  <c r="H24" i="235"/>
  <c r="H23" i="235"/>
  <c r="H21" i="235"/>
  <c r="H20" i="235"/>
  <c r="H19" i="235"/>
  <c r="H18" i="235"/>
  <c r="H17" i="235"/>
  <c r="H16" i="235"/>
  <c r="H15" i="235"/>
  <c r="H14" i="235"/>
  <c r="H13" i="235"/>
  <c r="H12" i="235"/>
  <c r="H11" i="235"/>
  <c r="H72" i="236"/>
  <c r="H72" i="237"/>
  <c r="H69" i="236"/>
  <c r="H68" i="236"/>
  <c r="H67" i="236"/>
  <c r="H66" i="236"/>
  <c r="H64" i="236"/>
  <c r="H61" i="236"/>
  <c r="H60" i="236"/>
  <c r="H58" i="236"/>
  <c r="H57" i="236"/>
  <c r="H56" i="236"/>
  <c r="H55" i="236"/>
  <c r="H54" i="236"/>
  <c r="H45" i="236"/>
  <c r="H44" i="236"/>
  <c r="H41" i="236"/>
  <c r="H40" i="236"/>
  <c r="H39" i="236"/>
  <c r="H38" i="236"/>
  <c r="H37" i="236"/>
  <c r="H36" i="236"/>
  <c r="H35" i="236"/>
  <c r="H34" i="236"/>
  <c r="H33" i="236"/>
  <c r="H31" i="236"/>
  <c r="H30" i="236"/>
  <c r="H29" i="236"/>
  <c r="H27" i="236"/>
  <c r="H26" i="236"/>
  <c r="H25" i="236"/>
  <c r="H24" i="236"/>
  <c r="H23" i="236"/>
  <c r="H21" i="236"/>
  <c r="H20" i="236"/>
  <c r="H19" i="236"/>
  <c r="H18" i="236"/>
  <c r="H17" i="236"/>
  <c r="H16" i="236"/>
  <c r="H15" i="236"/>
  <c r="H14" i="236"/>
  <c r="H13" i="236"/>
  <c r="H11" i="236"/>
  <c r="H52" i="237"/>
  <c r="I52" i="237"/>
  <c r="J52" i="237"/>
  <c r="K52" i="237"/>
  <c r="L52" i="237"/>
  <c r="G53" i="388" l="1"/>
  <c r="I32" i="395"/>
  <c r="I73" i="394"/>
  <c r="F8" i="58"/>
  <c r="F9" i="58"/>
  <c r="H69" i="237" l="1"/>
  <c r="H68" i="237"/>
  <c r="H67" i="237"/>
  <c r="H66" i="237"/>
  <c r="H64" i="237"/>
  <c r="H61" i="237"/>
  <c r="H60" i="237"/>
  <c r="H59" i="237"/>
  <c r="H58" i="237"/>
  <c r="H57" i="237"/>
  <c r="H56" i="237"/>
  <c r="H55" i="237"/>
  <c r="H54" i="237"/>
  <c r="H45" i="237"/>
  <c r="H44" i="237"/>
  <c r="H41" i="237"/>
  <c r="H40" i="237"/>
  <c r="H39" i="237"/>
  <c r="H38" i="237"/>
  <c r="H37" i="237"/>
  <c r="H36" i="237"/>
  <c r="H35" i="237"/>
  <c r="H34" i="237"/>
  <c r="H33" i="237"/>
  <c r="H32" i="237"/>
  <c r="H31" i="237"/>
  <c r="H30" i="237"/>
  <c r="H29" i="237"/>
  <c r="H28" i="237"/>
  <c r="H27" i="237"/>
  <c r="H26" i="237"/>
  <c r="H25" i="237"/>
  <c r="H24" i="237"/>
  <c r="H23" i="237"/>
  <c r="H21" i="237"/>
  <c r="H20" i="237"/>
  <c r="H19" i="237"/>
  <c r="H18" i="237"/>
  <c r="H17" i="237"/>
  <c r="H16" i="237"/>
  <c r="H15" i="237"/>
  <c r="H14" i="237"/>
  <c r="H13" i="237"/>
  <c r="H12" i="237"/>
  <c r="H11" i="237"/>
  <c r="H39" i="238"/>
  <c r="H136" i="239"/>
  <c r="H132" i="239"/>
  <c r="H131" i="239"/>
  <c r="H130" i="239"/>
  <c r="H126" i="239"/>
  <c r="H125" i="239"/>
  <c r="H124" i="239"/>
  <c r="H122" i="239"/>
  <c r="H121" i="239"/>
  <c r="H120" i="239"/>
  <c r="H119" i="239"/>
  <c r="H116" i="239"/>
  <c r="H114" i="239"/>
  <c r="H112" i="239"/>
  <c r="H107" i="239"/>
  <c r="H106" i="239"/>
  <c r="H105" i="239"/>
  <c r="H104" i="239"/>
  <c r="H101" i="239"/>
  <c r="H99" i="239"/>
  <c r="H98" i="239"/>
  <c r="H97" i="239"/>
  <c r="H93" i="239"/>
  <c r="H92" i="239"/>
  <c r="H91" i="239"/>
  <c r="H83" i="239"/>
  <c r="H82" i="239"/>
  <c r="H81" i="239"/>
  <c r="H79" i="239"/>
  <c r="H78" i="239"/>
  <c r="H76" i="239"/>
  <c r="H75" i="239"/>
  <c r="H74" i="239"/>
  <c r="H72" i="239"/>
  <c r="H71" i="239"/>
  <c r="H70" i="239"/>
  <c r="H69" i="239"/>
  <c r="H67" i="239"/>
  <c r="H66" i="239"/>
  <c r="H65" i="239"/>
  <c r="H63" i="239"/>
  <c r="H62" i="239"/>
  <c r="H61" i="239"/>
  <c r="H59" i="239"/>
  <c r="H58" i="239"/>
  <c r="H57" i="239"/>
  <c r="H56" i="239"/>
  <c r="H55" i="239"/>
  <c r="H53" i="239"/>
  <c r="H52" i="239"/>
  <c r="H51" i="239"/>
  <c r="H50" i="239"/>
  <c r="H49" i="239"/>
  <c r="H48" i="239"/>
  <c r="H47" i="239"/>
  <c r="H46" i="239"/>
  <c r="H45" i="239"/>
  <c r="H44" i="239"/>
  <c r="H43" i="239"/>
  <c r="H41" i="239"/>
  <c r="H40" i="239"/>
  <c r="H39" i="239"/>
  <c r="H37" i="239"/>
  <c r="H36" i="239"/>
  <c r="H34" i="239"/>
  <c r="H31" i="239"/>
  <c r="H30" i="239"/>
  <c r="H29" i="239"/>
  <c r="H28" i="239"/>
  <c r="H27" i="239"/>
  <c r="H25" i="239"/>
  <c r="H24" i="239"/>
  <c r="H23" i="239"/>
  <c r="H22" i="239"/>
  <c r="H21" i="239"/>
  <c r="H19" i="239"/>
  <c r="H18" i="239"/>
  <c r="H17" i="239"/>
  <c r="H16" i="239"/>
  <c r="H15" i="239"/>
  <c r="H14" i="239"/>
  <c r="H13" i="239"/>
  <c r="S27" i="243"/>
  <c r="S26" i="243"/>
  <c r="S25" i="243"/>
  <c r="S23" i="243"/>
  <c r="S19" i="243"/>
  <c r="S17" i="243"/>
  <c r="S16" i="243"/>
  <c r="S15" i="243"/>
  <c r="S14" i="243"/>
  <c r="S13" i="243"/>
  <c r="S12" i="243"/>
  <c r="H32" i="243"/>
  <c r="H27" i="243"/>
  <c r="H26" i="243"/>
  <c r="H25" i="243"/>
  <c r="H22" i="243"/>
  <c r="H21" i="243"/>
  <c r="H17" i="243"/>
  <c r="H16" i="243"/>
  <c r="H15" i="243"/>
  <c r="H14" i="243"/>
  <c r="H13" i="243"/>
  <c r="H12" i="243"/>
  <c r="S28" i="242"/>
  <c r="S18" i="242"/>
  <c r="S17" i="242"/>
  <c r="S16" i="242"/>
  <c r="S15" i="242"/>
  <c r="S14" i="242"/>
  <c r="S13" i="242"/>
  <c r="S12" i="242"/>
  <c r="H18" i="242"/>
  <c r="H17" i="242"/>
  <c r="H16" i="242"/>
  <c r="H15" i="242"/>
  <c r="H14" i="242"/>
  <c r="H5" i="242" l="1"/>
  <c r="G7" i="37"/>
  <c r="H7" i="37"/>
  <c r="F55" i="234" l="1"/>
  <c r="F21" i="36"/>
  <c r="F106" i="239"/>
  <c r="F14" i="239" l="1"/>
  <c r="A43" i="394" l="1"/>
  <c r="E43" i="394"/>
  <c r="F43" i="394"/>
  <c r="G43" i="394"/>
  <c r="H43" i="394"/>
  <c r="A44" i="394"/>
  <c r="E44" i="394"/>
  <c r="F44" i="394"/>
  <c r="G44" i="394"/>
  <c r="H44" i="394"/>
  <c r="F74" i="239" l="1"/>
  <c r="F36" i="239"/>
  <c r="F73" i="58" l="1"/>
  <c r="F72" i="58"/>
  <c r="F7" i="58" l="1"/>
  <c r="F132" i="239"/>
  <c r="F15" i="239"/>
  <c r="F81" i="239" l="1"/>
  <c r="F57" i="236" l="1"/>
  <c r="F16" i="236"/>
  <c r="F15" i="236"/>
  <c r="F12" i="236"/>
  <c r="F58" i="58"/>
  <c r="F18" i="36" l="1"/>
  <c r="F12" i="36"/>
  <c r="F31" i="372" l="1"/>
  <c r="F32" i="370"/>
  <c r="F57" i="389" l="1"/>
  <c r="F56" i="389"/>
  <c r="F55" i="389"/>
  <c r="F54" i="389"/>
  <c r="F53" i="389" s="1"/>
  <c r="A55" i="394"/>
  <c r="E55" i="394"/>
  <c r="F55" i="394"/>
  <c r="G55" i="394"/>
  <c r="H55" i="394"/>
  <c r="F89" i="58"/>
  <c r="F91" i="58"/>
  <c r="F92" i="58"/>
  <c r="F57" i="233"/>
  <c r="F25" i="233"/>
  <c r="F56" i="233" l="1"/>
  <c r="F54" i="233"/>
  <c r="F13" i="236" l="1"/>
  <c r="F82" i="58" l="1"/>
  <c r="F80" i="58"/>
  <c r="F41" i="366" l="1"/>
  <c r="F40" i="366"/>
  <c r="F38" i="366" s="1"/>
  <c r="F39" i="366"/>
  <c r="F37" i="366"/>
  <c r="F36" i="366"/>
  <c r="F35" i="366" s="1"/>
  <c r="F34" i="366"/>
  <c r="F33" i="366"/>
  <c r="F39" i="370"/>
  <c r="F38" i="370"/>
  <c r="F37" i="370"/>
  <c r="F35" i="370"/>
  <c r="F32" i="366" l="1"/>
  <c r="F16" i="233"/>
  <c r="F12" i="233"/>
  <c r="F25" i="394" l="1"/>
  <c r="G25" i="394"/>
  <c r="H25" i="394"/>
  <c r="A25" i="394"/>
  <c r="F100" i="371" l="1"/>
  <c r="F36" i="37"/>
  <c r="F22" i="37" l="1"/>
  <c r="J37" i="395" l="1"/>
  <c r="A70" i="394"/>
  <c r="E70" i="394"/>
  <c r="F70" i="394"/>
  <c r="G70" i="394"/>
  <c r="H70" i="394"/>
  <c r="F24" i="394"/>
  <c r="G24" i="394"/>
  <c r="H24" i="394"/>
  <c r="A24" i="394"/>
  <c r="F36" i="58"/>
  <c r="H9" i="395" l="1"/>
  <c r="F16" i="103" l="1"/>
  <c r="F20" i="103"/>
  <c r="F34" i="371" l="1"/>
  <c r="F98" i="371"/>
  <c r="F16" i="37"/>
  <c r="F89" i="371" l="1"/>
  <c r="F100" i="58" l="1"/>
  <c r="F57" i="232"/>
  <c r="F11" i="36"/>
  <c r="E132" i="239" l="1"/>
  <c r="E81" i="239"/>
  <c r="E95" i="239"/>
  <c r="F37" i="238" l="1"/>
  <c r="F25" i="374"/>
  <c r="F25" i="375"/>
  <c r="F57" i="380"/>
  <c r="F56" i="380"/>
  <c r="F54" i="380"/>
  <c r="F69" i="388"/>
  <c r="F68" i="388"/>
  <c r="F66" i="388"/>
  <c r="F64" i="388"/>
  <c r="F60" i="388"/>
  <c r="H60" i="388" s="1"/>
  <c r="F59" i="388"/>
  <c r="F58" i="388"/>
  <c r="F57" i="388"/>
  <c r="F56" i="388"/>
  <c r="F55" i="388"/>
  <c r="F54" i="388"/>
  <c r="F57" i="391"/>
  <c r="F62" i="392"/>
  <c r="F38" i="392"/>
  <c r="F20" i="239"/>
  <c r="F12" i="239" s="1"/>
  <c r="F59" i="237"/>
  <c r="F60" i="237"/>
  <c r="F110" i="239"/>
  <c r="H110" i="239" s="1"/>
  <c r="F105" i="239"/>
  <c r="B31" i="395"/>
  <c r="B29" i="395"/>
  <c r="B25" i="395"/>
  <c r="B24" i="395"/>
  <c r="B22" i="395"/>
  <c r="B21" i="395"/>
  <c r="B9" i="395"/>
  <c r="H10" i="395"/>
  <c r="B10" i="395" s="1"/>
  <c r="H11" i="395"/>
  <c r="B11" i="395" s="1"/>
  <c r="H12" i="395"/>
  <c r="H13" i="395"/>
  <c r="B13" i="395" s="1"/>
  <c r="H14" i="395"/>
  <c r="B14" i="395" s="1"/>
  <c r="H15" i="395"/>
  <c r="B15" i="395" s="1"/>
  <c r="H16" i="395"/>
  <c r="B16" i="395" s="1"/>
  <c r="H17" i="395"/>
  <c r="B17" i="395" s="1"/>
  <c r="H18" i="395"/>
  <c r="B18" i="395" s="1"/>
  <c r="H19" i="395"/>
  <c r="B19" i="395" s="1"/>
  <c r="H20" i="395"/>
  <c r="B20" i="395" s="1"/>
  <c r="H23" i="395"/>
  <c r="B23" i="395" s="1"/>
  <c r="H26" i="395"/>
  <c r="B26" i="395" s="1"/>
  <c r="H27" i="395"/>
  <c r="B27" i="395" s="1"/>
  <c r="H28" i="395"/>
  <c r="B28" i="395" s="1"/>
  <c r="H30" i="395"/>
  <c r="B30" i="395" s="1"/>
  <c r="B72" i="394"/>
  <c r="H9" i="394"/>
  <c r="H10" i="394"/>
  <c r="H11" i="394"/>
  <c r="H12" i="394"/>
  <c r="H13" i="394"/>
  <c r="H14" i="394"/>
  <c r="H15" i="394"/>
  <c r="H16" i="394"/>
  <c r="H17" i="394"/>
  <c r="H18" i="394"/>
  <c r="H19" i="394"/>
  <c r="H20" i="394"/>
  <c r="H21" i="394"/>
  <c r="H22" i="394"/>
  <c r="H23" i="394"/>
  <c r="H28" i="394"/>
  <c r="H29" i="394"/>
  <c r="H30" i="394"/>
  <c r="H31" i="394"/>
  <c r="H36" i="394"/>
  <c r="H37" i="394"/>
  <c r="H38" i="394"/>
  <c r="H39" i="394"/>
  <c r="H40" i="394"/>
  <c r="H45" i="394"/>
  <c r="H46" i="394"/>
  <c r="H49" i="394"/>
  <c r="H50" i="394"/>
  <c r="H51" i="394"/>
  <c r="H56" i="394"/>
  <c r="H57" i="394"/>
  <c r="H58" i="394"/>
  <c r="H59" i="394"/>
  <c r="H62" i="394"/>
  <c r="H63" i="394"/>
  <c r="H64" i="394"/>
  <c r="H65" i="394"/>
  <c r="H66" i="394"/>
  <c r="H67" i="394"/>
  <c r="H68" i="394"/>
  <c r="H69" i="394"/>
  <c r="E100" i="58"/>
  <c r="F26" i="58"/>
  <c r="E32" i="58"/>
  <c r="E35" i="58"/>
  <c r="E36" i="58"/>
  <c r="E37" i="58"/>
  <c r="E51" i="37"/>
  <c r="F58" i="37"/>
  <c r="H58" i="37"/>
  <c r="E58" i="37"/>
  <c r="F81" i="37"/>
  <c r="F83" i="37"/>
  <c r="F78" i="37"/>
  <c r="G78" i="37"/>
  <c r="H78" i="37" s="1"/>
  <c r="F75" i="37"/>
  <c r="G75" i="37"/>
  <c r="H75" i="37" s="1"/>
  <c r="F61" i="240" l="1"/>
  <c r="H37" i="238"/>
  <c r="F53" i="388"/>
  <c r="H73" i="394"/>
  <c r="H35" i="395"/>
  <c r="H32" i="395"/>
  <c r="B12" i="395"/>
  <c r="E19" i="37"/>
  <c r="D35" i="239"/>
  <c r="E35" i="239"/>
  <c r="F35" i="239"/>
  <c r="D33" i="239"/>
  <c r="E33" i="239"/>
  <c r="F33" i="239"/>
  <c r="F24" i="239"/>
  <c r="G20" i="239"/>
  <c r="I20" i="239"/>
  <c r="J20" i="239"/>
  <c r="K20" i="239"/>
  <c r="L20" i="239"/>
  <c r="H20" i="239" l="1"/>
  <c r="G12" i="239"/>
  <c r="H37" i="395"/>
  <c r="B32" i="395"/>
  <c r="E110" i="239"/>
  <c r="C44" i="403" l="1"/>
  <c r="E71" i="403"/>
  <c r="D71" i="403"/>
  <c r="C71" i="403"/>
  <c r="B71" i="403"/>
  <c r="F70" i="403"/>
  <c r="F69" i="403"/>
  <c r="F68" i="403"/>
  <c r="F67" i="403"/>
  <c r="F66" i="403"/>
  <c r="F65" i="403"/>
  <c r="F64" i="403"/>
  <c r="E61" i="403"/>
  <c r="D61" i="403"/>
  <c r="C61" i="403"/>
  <c r="B61" i="403"/>
  <c r="F60" i="403"/>
  <c r="F59" i="403"/>
  <c r="F58" i="403"/>
  <c r="F57" i="403"/>
  <c r="F56" i="403"/>
  <c r="F55" i="403"/>
  <c r="F54" i="403"/>
  <c r="F71" i="403" l="1"/>
  <c r="F61" i="403"/>
  <c r="E69" i="388"/>
  <c r="E68" i="388"/>
  <c r="E66" i="388"/>
  <c r="E64" i="388"/>
  <c r="D69" i="388"/>
  <c r="D68" i="388"/>
  <c r="D66" i="388"/>
  <c r="D64" i="388"/>
  <c r="C69" i="388"/>
  <c r="C68" i="388"/>
  <c r="C66" i="388"/>
  <c r="C64" i="388"/>
  <c r="E9" i="37"/>
  <c r="E35" i="371" l="1"/>
  <c r="C52" i="404" l="1"/>
  <c r="E62" i="37" l="1"/>
  <c r="E56" i="389" l="1"/>
  <c r="E54" i="389"/>
  <c r="E56" i="383"/>
  <c r="E54" i="383"/>
  <c r="E57" i="380"/>
  <c r="E56" i="380"/>
  <c r="E54" i="380"/>
  <c r="E57" i="392"/>
  <c r="E56" i="392"/>
  <c r="E100" i="371" l="1"/>
  <c r="E98" i="371"/>
  <c r="E115" i="371"/>
  <c r="E113" i="371"/>
  <c r="E114" i="371"/>
  <c r="E57" i="237" l="1"/>
  <c r="E56" i="237"/>
  <c r="E33" i="37"/>
  <c r="E32" i="37"/>
  <c r="E106" i="239" l="1"/>
  <c r="E37" i="37"/>
  <c r="E94" i="371"/>
  <c r="E41" i="392"/>
  <c r="E40" i="392"/>
  <c r="E36" i="392"/>
  <c r="E37" i="392"/>
  <c r="E35" i="367"/>
  <c r="E37" i="367"/>
  <c r="E18" i="369"/>
  <c r="E38" i="369"/>
  <c r="E37" i="369"/>
  <c r="E36" i="369"/>
  <c r="E35" i="369"/>
  <c r="E33" i="369"/>
  <c r="E32" i="369"/>
  <c r="E133" i="370"/>
  <c r="E128" i="370"/>
  <c r="E127" i="370"/>
  <c r="E123" i="370"/>
  <c r="E122" i="370"/>
  <c r="E121" i="370"/>
  <c r="E119" i="370"/>
  <c r="E118" i="370"/>
  <c r="E117" i="370"/>
  <c r="E111" i="370"/>
  <c r="E109" i="370"/>
  <c r="E107" i="370"/>
  <c r="E104" i="370"/>
  <c r="E103" i="370"/>
  <c r="E101" i="370"/>
  <c r="E98" i="370"/>
  <c r="E96" i="370"/>
  <c r="E95" i="370"/>
  <c r="E94" i="370"/>
  <c r="E92" i="370"/>
  <c r="E89" i="370"/>
  <c r="E81" i="370"/>
  <c r="E80" i="370"/>
  <c r="E77" i="370"/>
  <c r="E76" i="370"/>
  <c r="E74" i="370"/>
  <c r="E73" i="370"/>
  <c r="E72" i="370"/>
  <c r="E70" i="370"/>
  <c r="E69" i="370"/>
  <c r="E68" i="370"/>
  <c r="E65" i="370"/>
  <c r="E64" i="370"/>
  <c r="E63" i="370"/>
  <c r="E61" i="370"/>
  <c r="E60" i="370"/>
  <c r="E59" i="370"/>
  <c r="E57" i="370"/>
  <c r="E56" i="370"/>
  <c r="E55" i="370"/>
  <c r="E54" i="370"/>
  <c r="E53" i="370"/>
  <c r="E51" i="370"/>
  <c r="E50" i="370"/>
  <c r="E49" i="370"/>
  <c r="E47" i="370"/>
  <c r="E46" i="370"/>
  <c r="E45" i="370"/>
  <c r="E44" i="370"/>
  <c r="E43" i="370"/>
  <c r="E42" i="370"/>
  <c r="E41" i="370"/>
  <c r="E39" i="370"/>
  <c r="E38" i="370"/>
  <c r="E37" i="370"/>
  <c r="E35" i="370"/>
  <c r="E32" i="370"/>
  <c r="E29" i="370"/>
  <c r="E28" i="370"/>
  <c r="E27" i="370"/>
  <c r="E26" i="370"/>
  <c r="E25" i="370"/>
  <c r="E23" i="370"/>
  <c r="E21" i="370"/>
  <c r="E20" i="370"/>
  <c r="E19" i="370"/>
  <c r="E17" i="370"/>
  <c r="E16" i="370"/>
  <c r="E15" i="370"/>
  <c r="E11" i="370"/>
  <c r="E35" i="372"/>
  <c r="E57" i="232"/>
  <c r="E56" i="232"/>
  <c r="E57" i="233"/>
  <c r="E56" i="233"/>
  <c r="E54" i="233"/>
  <c r="E56" i="234"/>
  <c r="E54" i="234"/>
  <c r="E56" i="235"/>
  <c r="E54" i="235"/>
  <c r="E57" i="236"/>
  <c r="E56" i="236"/>
  <c r="E54" i="236"/>
  <c r="E54" i="237"/>
  <c r="E62" i="370" l="1"/>
  <c r="E58" i="370"/>
  <c r="E75" i="370"/>
  <c r="E120" i="370"/>
  <c r="E24" i="370"/>
  <c r="E71" i="370"/>
  <c r="E52" i="370"/>
  <c r="E59" i="394"/>
  <c r="F59" i="394"/>
  <c r="G59" i="394"/>
  <c r="A59" i="394"/>
  <c r="E62" i="394"/>
  <c r="F62" i="394"/>
  <c r="A62" i="394"/>
  <c r="E55" i="392"/>
  <c r="E54" i="392"/>
  <c r="E54" i="232"/>
  <c r="E21" i="36" l="1"/>
  <c r="E38" i="37"/>
  <c r="E107" i="371" l="1"/>
  <c r="E92" i="371"/>
  <c r="E89" i="371"/>
  <c r="E101" i="58"/>
  <c r="G62" i="394" s="1"/>
  <c r="E41" i="232" l="1"/>
  <c r="E36" i="232"/>
  <c r="E37" i="232"/>
  <c r="E40" i="232"/>
  <c r="E55" i="234" l="1"/>
  <c r="E55" i="237"/>
  <c r="E18" i="36" l="1"/>
  <c r="E61" i="58" l="1"/>
  <c r="E91" i="239"/>
  <c r="E88" i="370" s="1"/>
  <c r="E57" i="235" l="1"/>
  <c r="E93" i="239"/>
  <c r="E90" i="370" s="1"/>
  <c r="E60" i="37" l="1"/>
  <c r="E116" i="239"/>
  <c r="E113" i="370" s="1"/>
  <c r="E89" i="58" l="1"/>
  <c r="E92" i="58"/>
  <c r="F9" i="395" l="1"/>
  <c r="G9" i="395"/>
  <c r="F10" i="395"/>
  <c r="G10" i="395"/>
  <c r="F11" i="395"/>
  <c r="G11" i="395"/>
  <c r="F12" i="395"/>
  <c r="G12" i="395"/>
  <c r="G13" i="395"/>
  <c r="F14" i="395"/>
  <c r="F15" i="395"/>
  <c r="G15" i="395"/>
  <c r="G16" i="395"/>
  <c r="F17" i="395"/>
  <c r="G18" i="395"/>
  <c r="F19" i="395"/>
  <c r="F20" i="395"/>
  <c r="G20" i="395"/>
  <c r="E10" i="395"/>
  <c r="E11" i="395"/>
  <c r="E12" i="395"/>
  <c r="E13" i="395"/>
  <c r="E14" i="395"/>
  <c r="E15" i="395"/>
  <c r="E16" i="395"/>
  <c r="E17" i="395"/>
  <c r="E18" i="395"/>
  <c r="E19" i="395"/>
  <c r="E20" i="395"/>
  <c r="E9" i="395"/>
  <c r="G63" i="394"/>
  <c r="F64" i="394"/>
  <c r="G64" i="394"/>
  <c r="G65" i="394"/>
  <c r="F66" i="394"/>
  <c r="G66" i="394"/>
  <c r="F67" i="394"/>
  <c r="G67" i="394"/>
  <c r="F68" i="394"/>
  <c r="G68" i="394"/>
  <c r="F69" i="394"/>
  <c r="G69" i="394"/>
  <c r="E64" i="394"/>
  <c r="E66" i="394"/>
  <c r="E67" i="394"/>
  <c r="E68" i="394"/>
  <c r="E69" i="394"/>
  <c r="E63" i="394"/>
  <c r="J73" i="394"/>
  <c r="D73" i="394"/>
  <c r="F58" i="394"/>
  <c r="G58" i="394"/>
  <c r="E57" i="394"/>
  <c r="E58" i="394"/>
  <c r="G56" i="394"/>
  <c r="G57" i="394"/>
  <c r="F49" i="394"/>
  <c r="G49" i="394"/>
  <c r="F50" i="394"/>
  <c r="G50" i="394"/>
  <c r="G45" i="394"/>
  <c r="F46" i="394"/>
  <c r="G46" i="394"/>
  <c r="F37" i="394"/>
  <c r="G37" i="394"/>
  <c r="F38" i="394"/>
  <c r="G38" i="394"/>
  <c r="F39" i="394"/>
  <c r="G39" i="394"/>
  <c r="F40" i="394"/>
  <c r="G40" i="394"/>
  <c r="G28" i="394"/>
  <c r="F29" i="394"/>
  <c r="G29" i="394"/>
  <c r="G30" i="394"/>
  <c r="F31" i="394"/>
  <c r="G31" i="394"/>
  <c r="F9" i="394"/>
  <c r="F10" i="394"/>
  <c r="G10" i="394"/>
  <c r="G11" i="394"/>
  <c r="F12" i="394"/>
  <c r="G13" i="394"/>
  <c r="G14" i="394"/>
  <c r="F15" i="394"/>
  <c r="F17" i="394"/>
  <c r="G17" i="394"/>
  <c r="F18" i="394"/>
  <c r="G19" i="394"/>
  <c r="G20" i="394"/>
  <c r="F21" i="394"/>
  <c r="G21" i="394"/>
  <c r="F22" i="394"/>
  <c r="G22" i="394"/>
  <c r="F23" i="394"/>
  <c r="G23" i="394"/>
  <c r="E56" i="394"/>
  <c r="E50" i="394"/>
  <c r="E51" i="394"/>
  <c r="E49" i="394"/>
  <c r="E46" i="394"/>
  <c r="E45" i="394"/>
  <c r="E37" i="394"/>
  <c r="E38" i="394"/>
  <c r="E39" i="394"/>
  <c r="E40" i="394"/>
  <c r="E36" i="394"/>
  <c r="E29" i="394"/>
  <c r="E30" i="394"/>
  <c r="E31" i="394"/>
  <c r="E28" i="394"/>
  <c r="E23" i="394"/>
  <c r="E10" i="394"/>
  <c r="E11" i="394"/>
  <c r="E12" i="394"/>
  <c r="E13" i="394"/>
  <c r="E14" i="394"/>
  <c r="E15" i="394"/>
  <c r="E16" i="394"/>
  <c r="E17" i="394"/>
  <c r="E18" i="394"/>
  <c r="E19" i="394"/>
  <c r="E20" i="394"/>
  <c r="E21" i="394"/>
  <c r="E22" i="394"/>
  <c r="D77" i="394" l="1"/>
  <c r="B73" i="394"/>
  <c r="E32" i="395"/>
  <c r="A69" i="394"/>
  <c r="E36" i="233" l="1"/>
  <c r="E25" i="233"/>
  <c r="E25" i="232" l="1"/>
  <c r="E15" i="239" l="1"/>
  <c r="E13" i="370" s="1"/>
  <c r="E77" i="37"/>
  <c r="E60" i="234"/>
  <c r="E25" i="235"/>
  <c r="E129" i="370"/>
  <c r="E79" i="370"/>
  <c r="E24" i="239"/>
  <c r="E22" i="370" s="1"/>
  <c r="E78" i="370" l="1"/>
  <c r="E78" i="37" l="1"/>
  <c r="D78" i="37"/>
  <c r="C78" i="37"/>
  <c r="E82" i="58" l="1"/>
  <c r="G51" i="394" s="1"/>
  <c r="E57" i="234"/>
  <c r="E50" i="239" l="1"/>
  <c r="E48" i="370" s="1"/>
  <c r="E36" i="239"/>
  <c r="E34" i="370" s="1"/>
  <c r="E40" i="370" l="1"/>
  <c r="E14" i="58"/>
  <c r="G15" i="394" s="1"/>
  <c r="E11" i="58"/>
  <c r="G12" i="394" s="1"/>
  <c r="E32" i="239" l="1"/>
  <c r="E13" i="237" l="1"/>
  <c r="E57" i="58" l="1"/>
  <c r="G36" i="394" s="1"/>
  <c r="E22" i="37"/>
  <c r="E20" i="37" s="1"/>
  <c r="E14" i="239" l="1"/>
  <c r="E12" i="370" s="1"/>
  <c r="E16" i="239"/>
  <c r="E14" i="370" s="1"/>
  <c r="E8" i="58" l="1"/>
  <c r="G9" i="394" s="1"/>
  <c r="E20" i="103"/>
  <c r="E21" i="103"/>
  <c r="E15" i="58"/>
  <c r="G16" i="394" s="1"/>
  <c r="E17" i="58"/>
  <c r="G18" i="394" s="1"/>
  <c r="G19" i="395"/>
  <c r="G17" i="395"/>
  <c r="G14" i="395"/>
  <c r="G73" i="394" l="1"/>
  <c r="C54" i="404"/>
  <c r="E72" i="232"/>
  <c r="E25" i="374" l="1"/>
  <c r="E60" i="388"/>
  <c r="E59" i="388"/>
  <c r="E58" i="388"/>
  <c r="E57" i="388"/>
  <c r="E56" i="388"/>
  <c r="E55" i="388"/>
  <c r="E54" i="388"/>
  <c r="E53" i="388" s="1"/>
  <c r="E38" i="392"/>
  <c r="E37" i="238"/>
  <c r="E42" i="58"/>
  <c r="E26" i="58"/>
  <c r="G35" i="395" s="1"/>
  <c r="E7" i="58"/>
  <c r="E20" i="36"/>
  <c r="E20" i="239"/>
  <c r="E12" i="239" s="1"/>
  <c r="E80" i="37"/>
  <c r="E81" i="37" s="1"/>
  <c r="E85" i="37"/>
  <c r="E88" i="37"/>
  <c r="E93" i="37"/>
  <c r="E95" i="37"/>
  <c r="E75" i="37"/>
  <c r="E60" i="237" s="1"/>
  <c r="E61" i="240" l="1"/>
  <c r="E83" i="37"/>
  <c r="E84" i="37"/>
  <c r="E92" i="37"/>
  <c r="D35" i="371"/>
  <c r="D44" i="392"/>
  <c r="E97" i="37" l="1"/>
  <c r="A66" i="394"/>
  <c r="D21" i="36" l="1"/>
  <c r="D13" i="36"/>
  <c r="D104" i="58"/>
  <c r="F65" i="394" l="1"/>
  <c r="D106" i="239"/>
  <c r="D57" i="233"/>
  <c r="D24" i="239" l="1"/>
  <c r="D31" i="239"/>
  <c r="D30" i="239"/>
  <c r="D72" i="232" l="1"/>
  <c r="A23" i="394" l="1"/>
  <c r="A22" i="394"/>
  <c r="D63" i="37" l="1"/>
  <c r="D58" i="37" l="1"/>
  <c r="D102" i="58"/>
  <c r="F63" i="394" s="1"/>
  <c r="D100" i="58" l="1"/>
  <c r="D12" i="58"/>
  <c r="D113" i="371"/>
  <c r="D115" i="371"/>
  <c r="D100" i="371"/>
  <c r="D38" i="37"/>
  <c r="F13" i="394" l="1"/>
  <c r="D52" i="37"/>
  <c r="D51" i="37" l="1"/>
  <c r="D36" i="58"/>
  <c r="D19" i="58"/>
  <c r="F20" i="394" l="1"/>
  <c r="F18" i="395"/>
  <c r="A19" i="395"/>
  <c r="A20" i="395"/>
  <c r="A38" i="394"/>
  <c r="A39" i="394"/>
  <c r="A40" i="394"/>
  <c r="A35" i="394"/>
  <c r="F35" i="394"/>
  <c r="A36" i="394"/>
  <c r="A37" i="394"/>
  <c r="A63" i="394"/>
  <c r="A64" i="394"/>
  <c r="A58" i="394"/>
  <c r="A49" i="394"/>
  <c r="A50" i="394"/>
  <c r="A46" i="394"/>
  <c r="A20" i="394"/>
  <c r="A21" i="394"/>
  <c r="D57" i="236" l="1"/>
  <c r="D57" i="232"/>
  <c r="D56" i="392" l="1"/>
  <c r="D54" i="392"/>
  <c r="D57" i="380"/>
  <c r="D56" i="380"/>
  <c r="D35" i="372" l="1"/>
  <c r="D54" i="380"/>
  <c r="D98" i="371"/>
  <c r="D56" i="389" l="1"/>
  <c r="D54" i="389"/>
  <c r="D92" i="58" l="1"/>
  <c r="D91" i="58"/>
  <c r="F56" i="394" s="1"/>
  <c r="D57" i="383"/>
  <c r="D56" i="383"/>
  <c r="D54" i="383"/>
  <c r="F57" i="394" l="1"/>
  <c r="D89" i="58"/>
  <c r="D82" i="58"/>
  <c r="F51" i="394" l="1"/>
  <c r="D72" i="58"/>
  <c r="D107" i="239"/>
  <c r="F45" i="394" l="1"/>
  <c r="D14" i="37"/>
  <c r="D16" i="103" l="1"/>
  <c r="D9" i="103"/>
  <c r="D42" i="37"/>
  <c r="D93" i="239" l="1"/>
  <c r="D91" i="239"/>
  <c r="D30" i="37" l="1"/>
  <c r="D132" i="239"/>
  <c r="D57" i="237" l="1"/>
  <c r="D56" i="237"/>
  <c r="D18" i="36" l="1"/>
  <c r="D57" i="58" l="1"/>
  <c r="F36" i="394" l="1"/>
  <c r="D54" i="58"/>
  <c r="D15" i="239"/>
  <c r="D81" i="239"/>
  <c r="D43" i="58" l="1"/>
  <c r="F28" i="394" s="1"/>
  <c r="D37" i="238" l="1"/>
  <c r="D61" i="240" s="1"/>
  <c r="D12" i="242" l="1"/>
  <c r="D44" i="232"/>
  <c r="D54" i="232"/>
  <c r="D56" i="232"/>
  <c r="D44" i="237"/>
  <c r="D55" i="237"/>
  <c r="D54" i="237"/>
  <c r="D54" i="233"/>
  <c r="D80" i="37"/>
  <c r="D56" i="233"/>
  <c r="D44" i="233"/>
  <c r="D54" i="236"/>
  <c r="D56" i="236"/>
  <c r="D44" i="234"/>
  <c r="D57" i="234"/>
  <c r="D56" i="234"/>
  <c r="D54" i="234"/>
  <c r="D44" i="236"/>
  <c r="D44" i="391" l="1"/>
  <c r="D56" i="235"/>
  <c r="D54" i="235"/>
  <c r="D22" i="37" l="1"/>
  <c r="D24" i="37"/>
  <c r="D57" i="235" l="1"/>
  <c r="D74" i="239" l="1"/>
  <c r="D17" i="239" l="1"/>
  <c r="D16" i="239"/>
  <c r="D14" i="239"/>
  <c r="D13" i="239"/>
  <c r="D11" i="240" l="1"/>
  <c r="D15" i="58"/>
  <c r="D34" i="58"/>
  <c r="F16" i="395" l="1"/>
  <c r="F16" i="394"/>
  <c r="D34" i="37"/>
  <c r="D31" i="58" l="1"/>
  <c r="F13" i="395" s="1"/>
  <c r="F32" i="395" s="1"/>
  <c r="D18" i="58"/>
  <c r="F19" i="394" l="1"/>
  <c r="D26" i="58"/>
  <c r="A19" i="394"/>
  <c r="D13" i="58"/>
  <c r="A18" i="394"/>
  <c r="F35" i="395" l="1"/>
  <c r="F37" i="395" s="1"/>
  <c r="F14" i="394"/>
  <c r="D10" i="58"/>
  <c r="F11" i="394" s="1"/>
  <c r="A18" i="395"/>
  <c r="A17" i="394"/>
  <c r="A68" i="394"/>
  <c r="D7" i="58" l="1"/>
  <c r="D109" i="239"/>
  <c r="D13" i="37"/>
  <c r="D45" i="58"/>
  <c r="F30" i="394" s="1"/>
  <c r="D42" i="58" l="1"/>
  <c r="D9" i="37"/>
  <c r="D43" i="37"/>
  <c r="D25" i="374" l="1"/>
  <c r="D61" i="388"/>
  <c r="D58" i="388"/>
  <c r="D57" i="388"/>
  <c r="D56" i="388"/>
  <c r="D55" i="388"/>
  <c r="D54" i="388"/>
  <c r="K62" i="392"/>
  <c r="J62" i="392"/>
  <c r="I62" i="392"/>
  <c r="G62" i="392"/>
  <c r="H62" i="392" s="1"/>
  <c r="E62" i="392"/>
  <c r="D62" i="392"/>
  <c r="D38" i="392"/>
  <c r="D20" i="239"/>
  <c r="G20" i="36"/>
  <c r="H20" i="36" s="1"/>
  <c r="F20" i="36"/>
  <c r="D20" i="36"/>
  <c r="C20" i="36"/>
  <c r="D10" i="103"/>
  <c r="D12" i="239" l="1"/>
  <c r="D95" i="37"/>
  <c r="D93" i="37"/>
  <c r="D88" i="37"/>
  <c r="D85" i="37"/>
  <c r="D81" i="37"/>
  <c r="D75" i="37"/>
  <c r="D83" i="37" l="1"/>
  <c r="D60" i="233"/>
  <c r="D60" i="237"/>
  <c r="D92" i="37"/>
  <c r="D84" i="37"/>
  <c r="D60" i="388"/>
  <c r="D59" i="233"/>
  <c r="C37" i="238"/>
  <c r="C61" i="240" s="1"/>
  <c r="C39" i="391"/>
  <c r="C38" i="392"/>
  <c r="C62" i="392"/>
  <c r="C38" i="232"/>
  <c r="C38" i="391" l="1"/>
  <c r="D97" i="37"/>
  <c r="D59" i="388"/>
  <c r="C36" i="239"/>
  <c r="D53" i="388" l="1"/>
  <c r="C105" i="239"/>
  <c r="C103" i="239" s="1"/>
  <c r="C21" i="403"/>
  <c r="C81" i="37" l="1"/>
  <c r="C75" i="37"/>
  <c r="C60" i="237" l="1"/>
  <c r="C83" i="37"/>
  <c r="C60" i="233"/>
  <c r="C20" i="403"/>
  <c r="B20" i="403"/>
  <c r="C41" i="366" l="1"/>
  <c r="C39" i="366"/>
  <c r="C34" i="366"/>
  <c r="C52" i="241" l="1"/>
  <c r="C9" i="37" l="1"/>
  <c r="C26" i="58"/>
  <c r="E35" i="395" s="1"/>
  <c r="A14" i="395" l="1"/>
  <c r="A16" i="394"/>
  <c r="A13" i="395" l="1"/>
  <c r="A15" i="395"/>
  <c r="A9" i="395"/>
  <c r="A10" i="395"/>
  <c r="A9" i="394"/>
  <c r="C69" i="58"/>
  <c r="A56" i="394"/>
  <c r="C89" i="58"/>
  <c r="C42" i="58"/>
  <c r="C38" i="369"/>
  <c r="C40" i="374"/>
  <c r="C30" i="374"/>
  <c r="C25" i="374"/>
  <c r="C16" i="406" l="1"/>
  <c r="D16" i="406"/>
  <c r="B16" i="406"/>
  <c r="F15" i="406"/>
  <c r="F12" i="406"/>
  <c r="E11" i="406"/>
  <c r="E16" i="406" s="1"/>
  <c r="F11" i="406" l="1"/>
  <c r="F16" i="406" s="1"/>
  <c r="N17" i="405"/>
  <c r="K17" i="405"/>
  <c r="J17" i="405"/>
  <c r="I17" i="405"/>
  <c r="H17" i="405"/>
  <c r="G17" i="405"/>
  <c r="F17" i="405"/>
  <c r="E17" i="405"/>
  <c r="D17" i="405"/>
  <c r="C17" i="405"/>
  <c r="B17" i="405"/>
  <c r="M14" i="405"/>
  <c r="M17" i="405" s="1"/>
  <c r="L17" i="405"/>
  <c r="C27" i="404" l="1"/>
  <c r="C114" i="371" l="1"/>
  <c r="C59" i="237" l="1"/>
  <c r="C53" i="237" s="1"/>
  <c r="A15" i="394" l="1"/>
  <c r="A67" i="394"/>
  <c r="A65" i="394"/>
  <c r="C104" i="58" l="1"/>
  <c r="E65" i="394" s="1"/>
  <c r="C100" i="58" l="1"/>
  <c r="C8" i="58"/>
  <c r="E9" i="394" s="1"/>
  <c r="E73" i="394" s="1"/>
  <c r="C7" i="58" l="1"/>
  <c r="C20" i="239"/>
  <c r="C12" i="239" s="1"/>
  <c r="C44" i="239"/>
  <c r="C88" i="37" l="1"/>
  <c r="C116" i="239"/>
  <c r="C65" i="239" l="1"/>
  <c r="C10" i="103" l="1"/>
  <c r="C58" i="37" l="1"/>
  <c r="C22" i="103"/>
  <c r="C95" i="239" s="1"/>
  <c r="C63" i="58" l="1"/>
  <c r="K100" i="58" l="1"/>
  <c r="J100" i="58"/>
  <c r="I100" i="58"/>
  <c r="H100" i="58"/>
  <c r="H135" i="372" l="1"/>
  <c r="H135" i="371"/>
  <c r="K45" i="374"/>
  <c r="K79" i="366" s="1"/>
  <c r="J45" i="374"/>
  <c r="J79" i="366" s="1"/>
  <c r="I45" i="374"/>
  <c r="I79" i="366" s="1"/>
  <c r="G45" i="374"/>
  <c r="F45" i="374"/>
  <c r="E45" i="374"/>
  <c r="D45" i="374"/>
  <c r="K44" i="374"/>
  <c r="J44" i="374"/>
  <c r="J78" i="366" s="1"/>
  <c r="I44" i="374"/>
  <c r="I78" i="366" s="1"/>
  <c r="G44" i="374"/>
  <c r="F44" i="374"/>
  <c r="E44" i="374"/>
  <c r="D44" i="374"/>
  <c r="K41" i="374"/>
  <c r="K40" i="374" s="1"/>
  <c r="J41" i="374"/>
  <c r="J40" i="374" s="1"/>
  <c r="J66" i="366" s="1"/>
  <c r="I41" i="374"/>
  <c r="I40" i="374" s="1"/>
  <c r="I66" i="366" s="1"/>
  <c r="G41" i="374"/>
  <c r="F41" i="374"/>
  <c r="E41" i="374"/>
  <c r="D41" i="374"/>
  <c r="K39" i="374"/>
  <c r="K65" i="366" s="1"/>
  <c r="J39" i="374"/>
  <c r="J65" i="366" s="1"/>
  <c r="I39" i="374"/>
  <c r="G39" i="374"/>
  <c r="G65" i="366" s="1"/>
  <c r="F39" i="374"/>
  <c r="E39" i="374"/>
  <c r="D39" i="374"/>
  <c r="K37" i="374"/>
  <c r="K63" i="366" s="1"/>
  <c r="J37" i="374"/>
  <c r="J63" i="366" s="1"/>
  <c r="I37" i="374"/>
  <c r="I63" i="366" s="1"/>
  <c r="G37" i="374"/>
  <c r="H37" i="374" s="1"/>
  <c r="F37" i="374"/>
  <c r="E37" i="374"/>
  <c r="D37" i="374"/>
  <c r="D63" i="366" s="1"/>
  <c r="K36" i="374"/>
  <c r="J36" i="374"/>
  <c r="J62" i="366" s="1"/>
  <c r="I36" i="374"/>
  <c r="I62" i="366" s="1"/>
  <c r="G36" i="374"/>
  <c r="F36" i="374"/>
  <c r="E36" i="374"/>
  <c r="D36" i="374"/>
  <c r="D62" i="366" s="1"/>
  <c r="K35" i="374"/>
  <c r="K57" i="366" s="1"/>
  <c r="J35" i="374"/>
  <c r="I35" i="374"/>
  <c r="I57" i="366" s="1"/>
  <c r="G35" i="374"/>
  <c r="G57" i="366" s="1"/>
  <c r="F35" i="374"/>
  <c r="E35" i="374"/>
  <c r="D35" i="374"/>
  <c r="D57" i="366" s="1"/>
  <c r="K34" i="374"/>
  <c r="K56" i="366" s="1"/>
  <c r="J34" i="374"/>
  <c r="J56" i="366" s="1"/>
  <c r="I34" i="374"/>
  <c r="G34" i="374"/>
  <c r="G56" i="366" s="1"/>
  <c r="F34" i="374"/>
  <c r="E34" i="374"/>
  <c r="D34" i="374"/>
  <c r="K33" i="374"/>
  <c r="K55" i="366" s="1"/>
  <c r="J33" i="374"/>
  <c r="J55" i="366" s="1"/>
  <c r="I33" i="374"/>
  <c r="I55" i="366" s="1"/>
  <c r="G33" i="374"/>
  <c r="F33" i="374"/>
  <c r="E33" i="374"/>
  <c r="D33" i="374"/>
  <c r="D55" i="366" s="1"/>
  <c r="K31" i="374"/>
  <c r="K30" i="374" s="1"/>
  <c r="J31" i="374"/>
  <c r="J30" i="374" s="1"/>
  <c r="J30" i="366" s="1"/>
  <c r="I31" i="374"/>
  <c r="I30" i="374" s="1"/>
  <c r="I30" i="366" s="1"/>
  <c r="G31" i="374"/>
  <c r="G30" i="374" s="1"/>
  <c r="G30" i="366" s="1"/>
  <c r="F31" i="374"/>
  <c r="E31" i="374"/>
  <c r="D31" i="374"/>
  <c r="K29" i="374"/>
  <c r="K28" i="374" s="1"/>
  <c r="J29" i="374"/>
  <c r="I29" i="374"/>
  <c r="G29" i="374"/>
  <c r="F29" i="374"/>
  <c r="E29" i="374"/>
  <c r="D29" i="374"/>
  <c r="K27" i="374"/>
  <c r="J27" i="374"/>
  <c r="I27" i="374"/>
  <c r="G27" i="374"/>
  <c r="F27" i="374"/>
  <c r="E27" i="374"/>
  <c r="D27" i="374"/>
  <c r="K26" i="374"/>
  <c r="K25" i="374" s="1"/>
  <c r="K24" i="366" s="1"/>
  <c r="J26" i="374"/>
  <c r="J25" i="374" s="1"/>
  <c r="J24" i="366" s="1"/>
  <c r="I26" i="374"/>
  <c r="I25" i="374" s="1"/>
  <c r="I24" i="366" s="1"/>
  <c r="G26" i="374"/>
  <c r="G24" i="366" s="1"/>
  <c r="H24" i="366" s="1"/>
  <c r="F26" i="374"/>
  <c r="E26" i="374"/>
  <c r="D26" i="374"/>
  <c r="K24" i="374"/>
  <c r="J24" i="374"/>
  <c r="I24" i="374"/>
  <c r="G24" i="374"/>
  <c r="F24" i="374"/>
  <c r="E24" i="374"/>
  <c r="D24" i="374"/>
  <c r="K23" i="374"/>
  <c r="J23" i="374"/>
  <c r="I23" i="374"/>
  <c r="G23" i="374"/>
  <c r="F23" i="374"/>
  <c r="E23" i="374"/>
  <c r="D23" i="374"/>
  <c r="K21" i="374"/>
  <c r="K53" i="366" s="1"/>
  <c r="J21" i="374"/>
  <c r="J53" i="366" s="1"/>
  <c r="I21" i="374"/>
  <c r="I53" i="366" s="1"/>
  <c r="G21" i="374"/>
  <c r="F21" i="374"/>
  <c r="E21" i="374"/>
  <c r="D21" i="374"/>
  <c r="K20" i="374"/>
  <c r="K52" i="366" s="1"/>
  <c r="J20" i="374"/>
  <c r="J52" i="366" s="1"/>
  <c r="I20" i="374"/>
  <c r="I52" i="366" s="1"/>
  <c r="G20" i="374"/>
  <c r="F20" i="374"/>
  <c r="E20" i="374"/>
  <c r="D20" i="374"/>
  <c r="K19" i="374"/>
  <c r="K51" i="366" s="1"/>
  <c r="J19" i="374"/>
  <c r="J51" i="366" s="1"/>
  <c r="I19" i="374"/>
  <c r="I51" i="366" s="1"/>
  <c r="G19" i="374"/>
  <c r="F19" i="374"/>
  <c r="F51" i="366" s="1"/>
  <c r="E19" i="374"/>
  <c r="D19" i="374"/>
  <c r="K18" i="374"/>
  <c r="K50" i="366" s="1"/>
  <c r="J18" i="374"/>
  <c r="J50" i="366" s="1"/>
  <c r="I18" i="374"/>
  <c r="I50" i="366" s="1"/>
  <c r="G18" i="374"/>
  <c r="F18" i="374"/>
  <c r="E18" i="374"/>
  <c r="D18" i="374"/>
  <c r="K17" i="374"/>
  <c r="K49" i="366" s="1"/>
  <c r="J17" i="374"/>
  <c r="J49" i="366" s="1"/>
  <c r="I17" i="374"/>
  <c r="I49" i="366" s="1"/>
  <c r="G17" i="374"/>
  <c r="F17" i="374"/>
  <c r="E17" i="374"/>
  <c r="D17" i="374"/>
  <c r="K16" i="374"/>
  <c r="K48" i="366" s="1"/>
  <c r="J16" i="374"/>
  <c r="J48" i="366" s="1"/>
  <c r="I16" i="374"/>
  <c r="I48" i="366" s="1"/>
  <c r="G16" i="374"/>
  <c r="F16" i="374"/>
  <c r="E16" i="374"/>
  <c r="D16" i="374"/>
  <c r="K15" i="374"/>
  <c r="J15" i="374"/>
  <c r="J47" i="366" s="1"/>
  <c r="I15" i="374"/>
  <c r="I47" i="366" s="1"/>
  <c r="G15" i="374"/>
  <c r="F15" i="374"/>
  <c r="E15" i="374"/>
  <c r="D15" i="374"/>
  <c r="K14" i="374"/>
  <c r="K46" i="366" s="1"/>
  <c r="J14" i="374"/>
  <c r="J46" i="366" s="1"/>
  <c r="I14" i="374"/>
  <c r="I46" i="366" s="1"/>
  <c r="G14" i="374"/>
  <c r="F14" i="374"/>
  <c r="E14" i="374"/>
  <c r="E46" i="366" s="1"/>
  <c r="D14" i="374"/>
  <c r="K13" i="374"/>
  <c r="K45" i="366" s="1"/>
  <c r="J13" i="374"/>
  <c r="J45" i="366" s="1"/>
  <c r="I13" i="374"/>
  <c r="I45" i="366" s="1"/>
  <c r="G13" i="374"/>
  <c r="F13" i="374"/>
  <c r="E13" i="374"/>
  <c r="D13" i="374"/>
  <c r="K12" i="374"/>
  <c r="K44" i="366" s="1"/>
  <c r="J12" i="374"/>
  <c r="J44" i="366" s="1"/>
  <c r="I12" i="374"/>
  <c r="I44" i="366" s="1"/>
  <c r="G12" i="374"/>
  <c r="F12" i="374"/>
  <c r="E12" i="374"/>
  <c r="D12" i="374"/>
  <c r="K11" i="374"/>
  <c r="K43" i="366" s="1"/>
  <c r="J11" i="374"/>
  <c r="J43" i="366" s="1"/>
  <c r="I11" i="374"/>
  <c r="I43" i="366" s="1"/>
  <c r="G11" i="374"/>
  <c r="F11" i="374"/>
  <c r="E11" i="374"/>
  <c r="D11" i="374"/>
  <c r="C37" i="374"/>
  <c r="C27" i="374"/>
  <c r="K121" i="372"/>
  <c r="J121" i="372"/>
  <c r="I121" i="372"/>
  <c r="G121" i="372"/>
  <c r="F121" i="372"/>
  <c r="E121" i="372"/>
  <c r="D121" i="372"/>
  <c r="K117" i="372"/>
  <c r="J117" i="372"/>
  <c r="I117" i="372"/>
  <c r="G117" i="372"/>
  <c r="F117" i="372"/>
  <c r="E117" i="372"/>
  <c r="D117" i="372"/>
  <c r="K111" i="372"/>
  <c r="K106" i="372" s="1"/>
  <c r="J111" i="372"/>
  <c r="J106" i="372" s="1"/>
  <c r="I111" i="372"/>
  <c r="I106" i="372" s="1"/>
  <c r="G111" i="372"/>
  <c r="G106" i="372" s="1"/>
  <c r="F111" i="372"/>
  <c r="F106" i="372" s="1"/>
  <c r="E111" i="372"/>
  <c r="D111" i="372"/>
  <c r="D106" i="372" s="1"/>
  <c r="K103" i="372"/>
  <c r="K101" i="372" s="1"/>
  <c r="J103" i="372"/>
  <c r="J101" i="372" s="1"/>
  <c r="I103" i="372"/>
  <c r="I101" i="372" s="1"/>
  <c r="G103" i="372"/>
  <c r="G101" i="372" s="1"/>
  <c r="G94" i="372" s="1"/>
  <c r="G88" i="372" s="1"/>
  <c r="F103" i="372"/>
  <c r="F101" i="372" s="1"/>
  <c r="E103" i="372"/>
  <c r="D103" i="372"/>
  <c r="D101" i="372" s="1"/>
  <c r="C121" i="372"/>
  <c r="C117" i="372"/>
  <c r="C111" i="372"/>
  <c r="K79" i="372"/>
  <c r="J79" i="372"/>
  <c r="I79" i="372"/>
  <c r="G79" i="372"/>
  <c r="F79" i="372"/>
  <c r="E79" i="372"/>
  <c r="D79" i="372"/>
  <c r="K76" i="372"/>
  <c r="J76" i="372"/>
  <c r="I76" i="372"/>
  <c r="G76" i="372"/>
  <c r="F76" i="372"/>
  <c r="E76" i="372"/>
  <c r="D76" i="372"/>
  <c r="K72" i="372"/>
  <c r="J72" i="372"/>
  <c r="I72" i="372"/>
  <c r="G72" i="372"/>
  <c r="F72" i="372"/>
  <c r="E72" i="372"/>
  <c r="D72" i="372"/>
  <c r="K68" i="372"/>
  <c r="J68" i="372"/>
  <c r="I68" i="372"/>
  <c r="G68" i="372"/>
  <c r="F68" i="372"/>
  <c r="E68" i="372"/>
  <c r="D68" i="372"/>
  <c r="K63" i="372"/>
  <c r="J63" i="372"/>
  <c r="I63" i="372"/>
  <c r="G63" i="372"/>
  <c r="F63" i="372"/>
  <c r="E63" i="372"/>
  <c r="D63" i="372"/>
  <c r="K59" i="372"/>
  <c r="J59" i="372"/>
  <c r="I59" i="372"/>
  <c r="G59" i="372"/>
  <c r="F59" i="372"/>
  <c r="E59" i="372"/>
  <c r="D59" i="372"/>
  <c r="K53" i="372"/>
  <c r="J53" i="372"/>
  <c r="I53" i="372"/>
  <c r="G53" i="372"/>
  <c r="F53" i="372"/>
  <c r="E53" i="372"/>
  <c r="D53" i="372"/>
  <c r="K41" i="372"/>
  <c r="J41" i="372"/>
  <c r="I41" i="372"/>
  <c r="G41" i="372"/>
  <c r="F41" i="372"/>
  <c r="E41" i="372"/>
  <c r="D41" i="372"/>
  <c r="K37" i="372"/>
  <c r="J37" i="372"/>
  <c r="I37" i="372"/>
  <c r="G37" i="372"/>
  <c r="H37" i="372" s="1"/>
  <c r="F37" i="372"/>
  <c r="E37" i="372"/>
  <c r="D37" i="372"/>
  <c r="K34" i="372"/>
  <c r="J34" i="372"/>
  <c r="I34" i="372"/>
  <c r="G34" i="372"/>
  <c r="H34" i="372" s="1"/>
  <c r="F34" i="372"/>
  <c r="E34" i="372"/>
  <c r="D34" i="372"/>
  <c r="K32" i="372"/>
  <c r="J32" i="372"/>
  <c r="I32" i="372"/>
  <c r="G32" i="372"/>
  <c r="H32" i="372" s="1"/>
  <c r="F32" i="372"/>
  <c r="E32" i="372"/>
  <c r="D32" i="372"/>
  <c r="K25" i="372"/>
  <c r="J25" i="372"/>
  <c r="I25" i="372"/>
  <c r="G25" i="372"/>
  <c r="F25" i="372"/>
  <c r="E25" i="372"/>
  <c r="D25" i="372"/>
  <c r="K19" i="372"/>
  <c r="K11" i="372" s="1"/>
  <c r="J19" i="372"/>
  <c r="J11" i="372" s="1"/>
  <c r="I19" i="372"/>
  <c r="I11" i="372" s="1"/>
  <c r="G19" i="372"/>
  <c r="G11" i="372" s="1"/>
  <c r="F19" i="372"/>
  <c r="F11" i="372" s="1"/>
  <c r="E19" i="372"/>
  <c r="D19" i="372"/>
  <c r="C63" i="372"/>
  <c r="C59" i="372"/>
  <c r="C53" i="372"/>
  <c r="C41" i="372"/>
  <c r="C25" i="372"/>
  <c r="C19" i="372"/>
  <c r="C11" i="372" s="1"/>
  <c r="K121" i="371"/>
  <c r="J121" i="371"/>
  <c r="I121" i="371"/>
  <c r="G121" i="371"/>
  <c r="F121" i="371"/>
  <c r="E121" i="371"/>
  <c r="D121" i="371"/>
  <c r="K117" i="371"/>
  <c r="J117" i="371"/>
  <c r="I117" i="371"/>
  <c r="G117" i="371"/>
  <c r="F117" i="371"/>
  <c r="E117" i="371"/>
  <c r="D117" i="371"/>
  <c r="K111" i="371"/>
  <c r="K106" i="371" s="1"/>
  <c r="J111" i="371"/>
  <c r="J106" i="371" s="1"/>
  <c r="I111" i="371"/>
  <c r="I106" i="371" s="1"/>
  <c r="G111" i="371"/>
  <c r="F111" i="371"/>
  <c r="E111" i="371"/>
  <c r="D111" i="371"/>
  <c r="D106" i="371" s="1"/>
  <c r="K103" i="371"/>
  <c r="K101" i="371" s="1"/>
  <c r="K94" i="371" s="1"/>
  <c r="K88" i="371" s="1"/>
  <c r="J103" i="371"/>
  <c r="J101" i="371" s="1"/>
  <c r="J94" i="371" s="1"/>
  <c r="J88" i="371" s="1"/>
  <c r="I103" i="371"/>
  <c r="I101" i="371" s="1"/>
  <c r="I94" i="371" s="1"/>
  <c r="I88" i="371" s="1"/>
  <c r="G103" i="371"/>
  <c r="G101" i="371" s="1"/>
  <c r="F103" i="371"/>
  <c r="F101" i="371" s="1"/>
  <c r="E103" i="371"/>
  <c r="D103" i="371"/>
  <c r="C121" i="371"/>
  <c r="C117" i="371"/>
  <c r="C111" i="371"/>
  <c r="C106" i="371" s="1"/>
  <c r="K79" i="371"/>
  <c r="J79" i="371"/>
  <c r="I79" i="371"/>
  <c r="G79" i="371"/>
  <c r="F79" i="371"/>
  <c r="E79" i="371"/>
  <c r="D79" i="371"/>
  <c r="K76" i="371"/>
  <c r="J76" i="371"/>
  <c r="I76" i="371"/>
  <c r="G76" i="371"/>
  <c r="F76" i="371"/>
  <c r="E76" i="371"/>
  <c r="D76" i="371"/>
  <c r="K72" i="371"/>
  <c r="J72" i="371"/>
  <c r="I72" i="371"/>
  <c r="G72" i="371"/>
  <c r="F72" i="371"/>
  <c r="E72" i="371"/>
  <c r="D72" i="371"/>
  <c r="K68" i="371"/>
  <c r="J68" i="371"/>
  <c r="I68" i="371"/>
  <c r="G68" i="371"/>
  <c r="F68" i="371"/>
  <c r="E68" i="371"/>
  <c r="D68" i="371"/>
  <c r="K63" i="371"/>
  <c r="J63" i="371"/>
  <c r="I63" i="371"/>
  <c r="G63" i="371"/>
  <c r="F63" i="371"/>
  <c r="E63" i="371"/>
  <c r="D63" i="371"/>
  <c r="K59" i="371"/>
  <c r="J59" i="371"/>
  <c r="I59" i="371"/>
  <c r="G59" i="371"/>
  <c r="F59" i="371"/>
  <c r="E59" i="371"/>
  <c r="D59" i="371"/>
  <c r="K53" i="371"/>
  <c r="J53" i="371"/>
  <c r="I53" i="371"/>
  <c r="G53" i="371"/>
  <c r="F53" i="371"/>
  <c r="E53" i="371"/>
  <c r="D53" i="371"/>
  <c r="K41" i="371"/>
  <c r="J41" i="371"/>
  <c r="I41" i="371"/>
  <c r="G41" i="371"/>
  <c r="F41" i="371"/>
  <c r="E41" i="371"/>
  <c r="D41" i="371"/>
  <c r="K37" i="371"/>
  <c r="J37" i="371"/>
  <c r="I37" i="371"/>
  <c r="G37" i="371"/>
  <c r="F37" i="371"/>
  <c r="E37" i="371"/>
  <c r="D37" i="371"/>
  <c r="K34" i="371"/>
  <c r="J34" i="371"/>
  <c r="I34" i="371"/>
  <c r="G34" i="371"/>
  <c r="H34" i="371" s="1"/>
  <c r="E34" i="371"/>
  <c r="D34" i="371"/>
  <c r="K32" i="371"/>
  <c r="J32" i="371"/>
  <c r="I32" i="371"/>
  <c r="G32" i="371"/>
  <c r="F32" i="371"/>
  <c r="E32" i="371"/>
  <c r="D32" i="371"/>
  <c r="K25" i="371"/>
  <c r="J25" i="371"/>
  <c r="I25" i="371"/>
  <c r="G25" i="371"/>
  <c r="F25" i="371"/>
  <c r="E25" i="371"/>
  <c r="D25" i="371"/>
  <c r="K19" i="371"/>
  <c r="K19" i="366" s="1"/>
  <c r="J19" i="371"/>
  <c r="J11" i="371" s="1"/>
  <c r="I19" i="371"/>
  <c r="I11" i="371" s="1"/>
  <c r="G19" i="371"/>
  <c r="G11" i="371" s="1"/>
  <c r="F19" i="371"/>
  <c r="F17" i="370" s="1"/>
  <c r="E19" i="371"/>
  <c r="D19" i="371"/>
  <c r="C79" i="371"/>
  <c r="C76" i="371"/>
  <c r="C72" i="371"/>
  <c r="C68" i="371"/>
  <c r="C63" i="371"/>
  <c r="C59" i="371"/>
  <c r="C53" i="371"/>
  <c r="C41" i="371"/>
  <c r="C25" i="371"/>
  <c r="C19" i="371"/>
  <c r="C11" i="371" s="1"/>
  <c r="K134" i="370"/>
  <c r="J134" i="370"/>
  <c r="I134" i="370"/>
  <c r="G134" i="370"/>
  <c r="F134" i="370"/>
  <c r="E134" i="370"/>
  <c r="D134" i="370"/>
  <c r="K133" i="370"/>
  <c r="J133" i="370"/>
  <c r="I133" i="370"/>
  <c r="G133" i="370"/>
  <c r="H133" i="370" s="1"/>
  <c r="F133" i="370"/>
  <c r="D133" i="370"/>
  <c r="K129" i="370"/>
  <c r="J129" i="370"/>
  <c r="I129" i="370"/>
  <c r="G129" i="370"/>
  <c r="F129" i="370"/>
  <c r="D129" i="370"/>
  <c r="K128" i="370"/>
  <c r="J128" i="370"/>
  <c r="I128" i="370"/>
  <c r="G128" i="370"/>
  <c r="H128" i="370" s="1"/>
  <c r="F128" i="370"/>
  <c r="D128" i="370"/>
  <c r="K127" i="370"/>
  <c r="J127" i="370"/>
  <c r="I127" i="370"/>
  <c r="G127" i="370"/>
  <c r="F127" i="370"/>
  <c r="D127" i="370"/>
  <c r="K123" i="370"/>
  <c r="J123" i="370"/>
  <c r="I123" i="370"/>
  <c r="G123" i="370"/>
  <c r="H123" i="370" s="1"/>
  <c r="F123" i="370"/>
  <c r="D123" i="370"/>
  <c r="K122" i="370"/>
  <c r="J122" i="370"/>
  <c r="I122" i="370"/>
  <c r="G122" i="370"/>
  <c r="F122" i="370"/>
  <c r="D122" i="370"/>
  <c r="K121" i="370"/>
  <c r="J121" i="370"/>
  <c r="I121" i="370"/>
  <c r="G121" i="370"/>
  <c r="H121" i="370" s="1"/>
  <c r="F121" i="370"/>
  <c r="D121" i="370"/>
  <c r="K119" i="370"/>
  <c r="J119" i="370"/>
  <c r="I119" i="370"/>
  <c r="G119" i="370"/>
  <c r="F119" i="370"/>
  <c r="D119" i="370"/>
  <c r="K118" i="370"/>
  <c r="J118" i="370"/>
  <c r="I118" i="370"/>
  <c r="G118" i="370"/>
  <c r="H118" i="370" s="1"/>
  <c r="F118" i="370"/>
  <c r="D118" i="370"/>
  <c r="K117" i="370"/>
  <c r="J117" i="370"/>
  <c r="I117" i="370"/>
  <c r="G117" i="370"/>
  <c r="F117" i="370"/>
  <c r="D117" i="370"/>
  <c r="K113" i="370"/>
  <c r="J113" i="370"/>
  <c r="I113" i="370"/>
  <c r="G113" i="370"/>
  <c r="H113" i="370" s="1"/>
  <c r="F113" i="370"/>
  <c r="D113" i="370"/>
  <c r="K111" i="370"/>
  <c r="J111" i="370"/>
  <c r="I111" i="370"/>
  <c r="G111" i="370"/>
  <c r="F111" i="370"/>
  <c r="D111" i="370"/>
  <c r="K109" i="370"/>
  <c r="J109" i="370"/>
  <c r="I109" i="370"/>
  <c r="G109" i="370"/>
  <c r="H109" i="370" s="1"/>
  <c r="F109" i="370"/>
  <c r="D109" i="370"/>
  <c r="K107" i="370"/>
  <c r="J107" i="370"/>
  <c r="I107" i="370"/>
  <c r="G107" i="370"/>
  <c r="F107" i="370"/>
  <c r="D107" i="370"/>
  <c r="K104" i="370"/>
  <c r="J104" i="370"/>
  <c r="I104" i="370"/>
  <c r="G104" i="370"/>
  <c r="H104" i="370" s="1"/>
  <c r="F104" i="370"/>
  <c r="D104" i="370"/>
  <c r="G103" i="370"/>
  <c r="F103" i="370"/>
  <c r="D103" i="370"/>
  <c r="G101" i="370"/>
  <c r="F101" i="370"/>
  <c r="D101" i="370"/>
  <c r="K98" i="370"/>
  <c r="J98" i="370"/>
  <c r="I98" i="370"/>
  <c r="G98" i="370"/>
  <c r="H98" i="370" s="1"/>
  <c r="F98" i="370"/>
  <c r="D98" i="370"/>
  <c r="K96" i="370"/>
  <c r="J96" i="370"/>
  <c r="I96" i="370"/>
  <c r="G96" i="370"/>
  <c r="F96" i="370"/>
  <c r="D96" i="370"/>
  <c r="K95" i="370"/>
  <c r="J95" i="370"/>
  <c r="I95" i="370"/>
  <c r="G95" i="370"/>
  <c r="H95" i="370" s="1"/>
  <c r="F95" i="370"/>
  <c r="D95" i="370"/>
  <c r="K94" i="370"/>
  <c r="J94" i="370"/>
  <c r="I94" i="370"/>
  <c r="G94" i="370"/>
  <c r="F94" i="370"/>
  <c r="D94" i="370"/>
  <c r="K90" i="370"/>
  <c r="J90" i="370"/>
  <c r="I90" i="370"/>
  <c r="G90" i="370"/>
  <c r="H90" i="370" s="1"/>
  <c r="F90" i="370"/>
  <c r="D90" i="370"/>
  <c r="K89" i="370"/>
  <c r="J89" i="370"/>
  <c r="I89" i="370"/>
  <c r="G89" i="370"/>
  <c r="F89" i="370"/>
  <c r="D89" i="370"/>
  <c r="K88" i="370"/>
  <c r="J88" i="370"/>
  <c r="I88" i="370"/>
  <c r="G88" i="370"/>
  <c r="H88" i="370" s="1"/>
  <c r="F88" i="370"/>
  <c r="D88" i="370"/>
  <c r="K81" i="370"/>
  <c r="J81" i="370"/>
  <c r="I81" i="370"/>
  <c r="G81" i="370"/>
  <c r="F81" i="370"/>
  <c r="D81" i="370"/>
  <c r="K80" i="370"/>
  <c r="J80" i="370"/>
  <c r="I80" i="370"/>
  <c r="G80" i="370"/>
  <c r="H80" i="370" s="1"/>
  <c r="F80" i="370"/>
  <c r="D80" i="370"/>
  <c r="K79" i="370"/>
  <c r="J79" i="370"/>
  <c r="I79" i="370"/>
  <c r="G79" i="370"/>
  <c r="F79" i="370"/>
  <c r="D79" i="370"/>
  <c r="K77" i="370"/>
  <c r="J77" i="370"/>
  <c r="I77" i="370"/>
  <c r="G77" i="370"/>
  <c r="H77" i="370" s="1"/>
  <c r="F77" i="370"/>
  <c r="D77" i="370"/>
  <c r="K76" i="370"/>
  <c r="J76" i="370"/>
  <c r="I76" i="370"/>
  <c r="G76" i="370"/>
  <c r="F76" i="370"/>
  <c r="D76" i="370"/>
  <c r="K74" i="370"/>
  <c r="J74" i="370"/>
  <c r="I74" i="370"/>
  <c r="G74" i="370"/>
  <c r="H74" i="370" s="1"/>
  <c r="F74" i="370"/>
  <c r="D74" i="370"/>
  <c r="K73" i="370"/>
  <c r="J73" i="370"/>
  <c r="I73" i="370"/>
  <c r="G73" i="370"/>
  <c r="F73" i="370"/>
  <c r="D73" i="370"/>
  <c r="K72" i="370"/>
  <c r="J72" i="370"/>
  <c r="I72" i="370"/>
  <c r="G72" i="370"/>
  <c r="H72" i="370" s="1"/>
  <c r="F72" i="370"/>
  <c r="D72" i="370"/>
  <c r="K70" i="370"/>
  <c r="J70" i="370"/>
  <c r="I70" i="370"/>
  <c r="G70" i="370"/>
  <c r="F70" i="370"/>
  <c r="D70" i="370"/>
  <c r="K69" i="370"/>
  <c r="J69" i="370"/>
  <c r="I69" i="370"/>
  <c r="G69" i="370"/>
  <c r="H69" i="370" s="1"/>
  <c r="F69" i="370"/>
  <c r="D69" i="370"/>
  <c r="K68" i="370"/>
  <c r="J68" i="370"/>
  <c r="I68" i="370"/>
  <c r="G68" i="370"/>
  <c r="F68" i="370"/>
  <c r="D68" i="370"/>
  <c r="K65" i="370"/>
  <c r="J65" i="370"/>
  <c r="I65" i="370"/>
  <c r="G65" i="370"/>
  <c r="H65" i="370" s="1"/>
  <c r="F65" i="370"/>
  <c r="D65" i="370"/>
  <c r="K64" i="370"/>
  <c r="J64" i="370"/>
  <c r="I64" i="370"/>
  <c r="G64" i="370"/>
  <c r="F64" i="370"/>
  <c r="D64" i="370"/>
  <c r="K63" i="370"/>
  <c r="J63" i="370"/>
  <c r="I63" i="370"/>
  <c r="G63" i="370"/>
  <c r="H63" i="370" s="1"/>
  <c r="F63" i="370"/>
  <c r="D63" i="370"/>
  <c r="K61" i="370"/>
  <c r="J61" i="370"/>
  <c r="I61" i="370"/>
  <c r="G61" i="370"/>
  <c r="F61" i="370"/>
  <c r="D61" i="370"/>
  <c r="K60" i="370"/>
  <c r="J60" i="370"/>
  <c r="I60" i="370"/>
  <c r="G60" i="370"/>
  <c r="H60" i="370" s="1"/>
  <c r="F60" i="370"/>
  <c r="D60" i="370"/>
  <c r="K59" i="370"/>
  <c r="J59" i="370"/>
  <c r="I59" i="370"/>
  <c r="G59" i="370"/>
  <c r="F59" i="370"/>
  <c r="D59" i="370"/>
  <c r="K57" i="370"/>
  <c r="J57" i="370"/>
  <c r="I57" i="370"/>
  <c r="G57" i="370"/>
  <c r="H57" i="370" s="1"/>
  <c r="F57" i="370"/>
  <c r="D57" i="370"/>
  <c r="K56" i="370"/>
  <c r="J56" i="370"/>
  <c r="I56" i="370"/>
  <c r="G56" i="370"/>
  <c r="F56" i="370"/>
  <c r="D56" i="370"/>
  <c r="K55" i="370"/>
  <c r="J55" i="370"/>
  <c r="I55" i="370"/>
  <c r="G55" i="370"/>
  <c r="H55" i="370" s="1"/>
  <c r="F55" i="370"/>
  <c r="D55" i="370"/>
  <c r="K54" i="370"/>
  <c r="J54" i="370"/>
  <c r="I54" i="370"/>
  <c r="G54" i="370"/>
  <c r="F54" i="370"/>
  <c r="D54" i="370"/>
  <c r="K53" i="370"/>
  <c r="J53" i="370"/>
  <c r="I53" i="370"/>
  <c r="G53" i="370"/>
  <c r="H53" i="370" s="1"/>
  <c r="F53" i="370"/>
  <c r="D53" i="370"/>
  <c r="K51" i="370"/>
  <c r="J51" i="370"/>
  <c r="I51" i="370"/>
  <c r="G51" i="370"/>
  <c r="F51" i="370"/>
  <c r="D51" i="370"/>
  <c r="K50" i="370"/>
  <c r="J50" i="370"/>
  <c r="I50" i="370"/>
  <c r="G50" i="370"/>
  <c r="H50" i="370" s="1"/>
  <c r="F50" i="370"/>
  <c r="D50" i="370"/>
  <c r="K49" i="370"/>
  <c r="J49" i="370"/>
  <c r="I49" i="370"/>
  <c r="G49" i="370"/>
  <c r="F49" i="370"/>
  <c r="D49" i="370"/>
  <c r="K48" i="370"/>
  <c r="J48" i="370"/>
  <c r="I48" i="370"/>
  <c r="G48" i="370"/>
  <c r="H48" i="370" s="1"/>
  <c r="F48" i="370"/>
  <c r="D48" i="370"/>
  <c r="K47" i="370"/>
  <c r="J47" i="370"/>
  <c r="I47" i="370"/>
  <c r="G47" i="370"/>
  <c r="F47" i="370"/>
  <c r="D47" i="370"/>
  <c r="K46" i="370"/>
  <c r="J46" i="370"/>
  <c r="I46" i="370"/>
  <c r="G46" i="370"/>
  <c r="H46" i="370" s="1"/>
  <c r="F46" i="370"/>
  <c r="D46" i="370"/>
  <c r="K45" i="370"/>
  <c r="J45" i="370"/>
  <c r="I45" i="370"/>
  <c r="G45" i="370"/>
  <c r="F45" i="370"/>
  <c r="D45" i="370"/>
  <c r="K44" i="370"/>
  <c r="J44" i="370"/>
  <c r="I44" i="370"/>
  <c r="G44" i="370"/>
  <c r="F44" i="370"/>
  <c r="D44" i="370"/>
  <c r="K43" i="370"/>
  <c r="J43" i="370"/>
  <c r="I43" i="370"/>
  <c r="G43" i="370"/>
  <c r="F43" i="370"/>
  <c r="D43" i="370"/>
  <c r="K42" i="370"/>
  <c r="J42" i="370"/>
  <c r="I42" i="370"/>
  <c r="G42" i="370"/>
  <c r="H42" i="370" s="1"/>
  <c r="F42" i="370"/>
  <c r="D42" i="370"/>
  <c r="K41" i="370"/>
  <c r="J41" i="370"/>
  <c r="I41" i="370"/>
  <c r="G41" i="370"/>
  <c r="F41" i="370"/>
  <c r="D41" i="370"/>
  <c r="K39" i="370"/>
  <c r="J39" i="370"/>
  <c r="I39" i="370"/>
  <c r="H39" i="370"/>
  <c r="D39" i="370"/>
  <c r="K38" i="370"/>
  <c r="J38" i="370"/>
  <c r="I38" i="370"/>
  <c r="H38" i="370"/>
  <c r="D38" i="370"/>
  <c r="K37" i="370"/>
  <c r="J37" i="370"/>
  <c r="I37" i="370"/>
  <c r="H37" i="370"/>
  <c r="D37" i="370"/>
  <c r="K35" i="370"/>
  <c r="J35" i="370"/>
  <c r="I35" i="370"/>
  <c r="H35" i="370"/>
  <c r="D35" i="370"/>
  <c r="K34" i="370"/>
  <c r="J34" i="370"/>
  <c r="I34" i="370"/>
  <c r="H34" i="370"/>
  <c r="F34" i="370"/>
  <c r="D34" i="370"/>
  <c r="K32" i="370"/>
  <c r="J32" i="370"/>
  <c r="I32" i="370"/>
  <c r="H32" i="370"/>
  <c r="D32" i="370"/>
  <c r="K29" i="370"/>
  <c r="J29" i="370"/>
  <c r="I29" i="370"/>
  <c r="G29" i="370"/>
  <c r="F29" i="370"/>
  <c r="D29" i="370"/>
  <c r="K28" i="370"/>
  <c r="J28" i="370"/>
  <c r="I28" i="370"/>
  <c r="G28" i="370"/>
  <c r="F28" i="370"/>
  <c r="D28" i="370"/>
  <c r="K27" i="370"/>
  <c r="J27" i="370"/>
  <c r="I27" i="370"/>
  <c r="G27" i="370"/>
  <c r="F27" i="370"/>
  <c r="D27" i="370"/>
  <c r="K26" i="370"/>
  <c r="J26" i="370"/>
  <c r="I26" i="370"/>
  <c r="G26" i="370"/>
  <c r="F26" i="370"/>
  <c r="D26" i="370"/>
  <c r="K25" i="370"/>
  <c r="J25" i="370"/>
  <c r="I25" i="370"/>
  <c r="G25" i="370"/>
  <c r="F25" i="370"/>
  <c r="D25" i="370"/>
  <c r="K23" i="370"/>
  <c r="J23" i="370"/>
  <c r="I23" i="370"/>
  <c r="G23" i="370"/>
  <c r="F23" i="370"/>
  <c r="D23" i="370"/>
  <c r="K22" i="370"/>
  <c r="J22" i="370"/>
  <c r="I22" i="370"/>
  <c r="G22" i="370"/>
  <c r="F22" i="370"/>
  <c r="D22" i="370"/>
  <c r="K21" i="370"/>
  <c r="J21" i="370"/>
  <c r="I21" i="370"/>
  <c r="G21" i="370"/>
  <c r="F21" i="370"/>
  <c r="D21" i="370"/>
  <c r="K20" i="370"/>
  <c r="J20" i="370"/>
  <c r="I20" i="370"/>
  <c r="G20" i="370"/>
  <c r="F20" i="370"/>
  <c r="D20" i="370"/>
  <c r="K19" i="370"/>
  <c r="J19" i="370"/>
  <c r="I19" i="370"/>
  <c r="G19" i="370"/>
  <c r="F19" i="370"/>
  <c r="D19" i="370"/>
  <c r="K16" i="370"/>
  <c r="J16" i="370"/>
  <c r="I16" i="370"/>
  <c r="G16" i="370"/>
  <c r="F16" i="370"/>
  <c r="D16" i="370"/>
  <c r="K15" i="370"/>
  <c r="J15" i="370"/>
  <c r="I15" i="370"/>
  <c r="G15" i="370"/>
  <c r="F15" i="370"/>
  <c r="D15" i="370"/>
  <c r="K14" i="370"/>
  <c r="J14" i="370"/>
  <c r="I14" i="370"/>
  <c r="G14" i="370"/>
  <c r="F14" i="370"/>
  <c r="D14" i="370"/>
  <c r="K13" i="370"/>
  <c r="J13" i="370"/>
  <c r="I13" i="370"/>
  <c r="G13" i="370"/>
  <c r="F13" i="370"/>
  <c r="D13" i="370"/>
  <c r="K12" i="370"/>
  <c r="J12" i="370"/>
  <c r="I12" i="370"/>
  <c r="G12" i="370"/>
  <c r="F12" i="370"/>
  <c r="D12" i="370"/>
  <c r="K11" i="370"/>
  <c r="J11" i="370"/>
  <c r="I11" i="370"/>
  <c r="G11" i="370"/>
  <c r="H11" i="370" s="1"/>
  <c r="F11" i="370"/>
  <c r="D11" i="370"/>
  <c r="K53" i="369"/>
  <c r="J53" i="369"/>
  <c r="I53" i="369"/>
  <c r="G53" i="369"/>
  <c r="F53" i="369"/>
  <c r="E53" i="369"/>
  <c r="D53" i="369"/>
  <c r="K52" i="369"/>
  <c r="J52" i="369"/>
  <c r="I52" i="369"/>
  <c r="G52" i="369"/>
  <c r="F52" i="369"/>
  <c r="E52" i="369"/>
  <c r="D52" i="369"/>
  <c r="K51" i="369"/>
  <c r="J51" i="369"/>
  <c r="I51" i="369"/>
  <c r="G51" i="369"/>
  <c r="F51" i="369"/>
  <c r="E51" i="369"/>
  <c r="D51" i="369"/>
  <c r="K47" i="369"/>
  <c r="J47" i="369"/>
  <c r="I47" i="369"/>
  <c r="G47" i="369"/>
  <c r="F47" i="369"/>
  <c r="E47" i="369"/>
  <c r="D47" i="369"/>
  <c r="K46" i="369"/>
  <c r="J46" i="369"/>
  <c r="I46" i="369"/>
  <c r="G46" i="369"/>
  <c r="F46" i="369"/>
  <c r="E46" i="369"/>
  <c r="D46" i="369"/>
  <c r="K45" i="369"/>
  <c r="J45" i="369"/>
  <c r="I45" i="369"/>
  <c r="G45" i="369"/>
  <c r="F45" i="369"/>
  <c r="E45" i="369"/>
  <c r="D45" i="369"/>
  <c r="K43" i="369"/>
  <c r="J43" i="369"/>
  <c r="I43" i="369"/>
  <c r="G43" i="369"/>
  <c r="F43" i="369"/>
  <c r="E43" i="369"/>
  <c r="D43" i="369"/>
  <c r="K42" i="369"/>
  <c r="J42" i="369"/>
  <c r="I42" i="369"/>
  <c r="G42" i="369"/>
  <c r="F42" i="369"/>
  <c r="E42" i="369"/>
  <c r="D42" i="369"/>
  <c r="K41" i="369"/>
  <c r="J41" i="369"/>
  <c r="I41" i="369"/>
  <c r="G41" i="369"/>
  <c r="F41" i="369"/>
  <c r="E41" i="369"/>
  <c r="D41" i="369"/>
  <c r="K37" i="369"/>
  <c r="J37" i="369"/>
  <c r="I37" i="369"/>
  <c r="G37" i="369"/>
  <c r="F37" i="369"/>
  <c r="D37" i="369"/>
  <c r="K35" i="369"/>
  <c r="J35" i="369"/>
  <c r="I35" i="369"/>
  <c r="G35" i="369"/>
  <c r="F35" i="369"/>
  <c r="D35" i="369"/>
  <c r="K28" i="369"/>
  <c r="J28" i="369"/>
  <c r="I28" i="369"/>
  <c r="G28" i="369"/>
  <c r="F28" i="369"/>
  <c r="D28" i="369"/>
  <c r="K27" i="369"/>
  <c r="J27" i="369"/>
  <c r="I27" i="369"/>
  <c r="G27" i="369"/>
  <c r="F27" i="369"/>
  <c r="D27" i="369"/>
  <c r="K25" i="369"/>
  <c r="J25" i="369"/>
  <c r="I25" i="369"/>
  <c r="G25" i="369"/>
  <c r="F25" i="369"/>
  <c r="D25" i="369"/>
  <c r="K22" i="369"/>
  <c r="J22" i="369"/>
  <c r="I22" i="369"/>
  <c r="G22" i="369"/>
  <c r="F22" i="369"/>
  <c r="D22" i="369"/>
  <c r="K21" i="369"/>
  <c r="J21" i="369"/>
  <c r="I21" i="369"/>
  <c r="K20" i="369"/>
  <c r="J20" i="369"/>
  <c r="I20" i="369"/>
  <c r="G20" i="369"/>
  <c r="F20" i="369"/>
  <c r="D20" i="369"/>
  <c r="K19" i="369"/>
  <c r="J19" i="369"/>
  <c r="I19" i="369"/>
  <c r="G19" i="369"/>
  <c r="F19" i="369"/>
  <c r="D19" i="369"/>
  <c r="K18" i="369"/>
  <c r="J18" i="369"/>
  <c r="I18" i="369"/>
  <c r="G18" i="369"/>
  <c r="F18" i="369"/>
  <c r="D18" i="369"/>
  <c r="K82" i="368"/>
  <c r="J82" i="368"/>
  <c r="I82" i="368"/>
  <c r="G82" i="368"/>
  <c r="F82" i="368"/>
  <c r="E82" i="368"/>
  <c r="D82" i="368"/>
  <c r="K81" i="368"/>
  <c r="J81" i="368"/>
  <c r="I81" i="368"/>
  <c r="G81" i="368"/>
  <c r="F81" i="368"/>
  <c r="E81" i="368"/>
  <c r="D81" i="368"/>
  <c r="K80" i="368"/>
  <c r="J80" i="368"/>
  <c r="I80" i="368"/>
  <c r="G80" i="368"/>
  <c r="F80" i="368"/>
  <c r="E80" i="368"/>
  <c r="D80" i="368"/>
  <c r="K75" i="368"/>
  <c r="J75" i="368"/>
  <c r="I75" i="368"/>
  <c r="G75" i="368"/>
  <c r="F75" i="368"/>
  <c r="E75" i="368"/>
  <c r="D75" i="368"/>
  <c r="K74" i="368"/>
  <c r="J74" i="368"/>
  <c r="I74" i="368"/>
  <c r="G74" i="368"/>
  <c r="F74" i="368"/>
  <c r="E74" i="368"/>
  <c r="D74" i="368"/>
  <c r="K73" i="368"/>
  <c r="J73" i="368"/>
  <c r="I73" i="368"/>
  <c r="G73" i="368"/>
  <c r="F73" i="368"/>
  <c r="E73" i="368"/>
  <c r="D73" i="368"/>
  <c r="K71" i="368"/>
  <c r="J71" i="368"/>
  <c r="I71" i="368"/>
  <c r="G71" i="368"/>
  <c r="F71" i="368"/>
  <c r="E71" i="368"/>
  <c r="D71" i="368"/>
  <c r="K70" i="368"/>
  <c r="J70" i="368"/>
  <c r="I70" i="368"/>
  <c r="G70" i="368"/>
  <c r="F70" i="368"/>
  <c r="E70" i="368"/>
  <c r="D70" i="368"/>
  <c r="K69" i="368"/>
  <c r="J69" i="368"/>
  <c r="I69" i="368"/>
  <c r="G69" i="368"/>
  <c r="F69" i="368"/>
  <c r="E69" i="368"/>
  <c r="D69" i="368"/>
  <c r="K60" i="368"/>
  <c r="J60" i="368"/>
  <c r="I60" i="368"/>
  <c r="G60" i="368"/>
  <c r="F60" i="368"/>
  <c r="E60" i="368"/>
  <c r="D60" i="368"/>
  <c r="K58" i="368"/>
  <c r="J58" i="368"/>
  <c r="I58" i="368"/>
  <c r="G58" i="368"/>
  <c r="F58" i="368"/>
  <c r="E58" i="368"/>
  <c r="D58" i="368"/>
  <c r="K57" i="368"/>
  <c r="J57" i="368"/>
  <c r="I57" i="368"/>
  <c r="G57" i="368"/>
  <c r="F57" i="368"/>
  <c r="E57" i="368"/>
  <c r="D57" i="368"/>
  <c r="K39" i="368"/>
  <c r="J39" i="368"/>
  <c r="I39" i="368"/>
  <c r="G39" i="368"/>
  <c r="F39" i="368"/>
  <c r="E39" i="368"/>
  <c r="D39" i="368"/>
  <c r="K38" i="368"/>
  <c r="J38" i="368"/>
  <c r="I38" i="368"/>
  <c r="G38" i="368"/>
  <c r="H38" i="368" s="1"/>
  <c r="F38" i="368"/>
  <c r="E38" i="368"/>
  <c r="D38" i="368"/>
  <c r="K36" i="368"/>
  <c r="J36" i="368"/>
  <c r="I36" i="368"/>
  <c r="G36" i="368"/>
  <c r="F36" i="368"/>
  <c r="E36" i="368"/>
  <c r="D36" i="368"/>
  <c r="K35" i="368"/>
  <c r="K34" i="368" s="1"/>
  <c r="J35" i="368"/>
  <c r="J34" i="368" s="1"/>
  <c r="I35" i="368"/>
  <c r="I34" i="368" s="1"/>
  <c r="G35" i="368"/>
  <c r="F35" i="368"/>
  <c r="E35" i="368"/>
  <c r="D35" i="368"/>
  <c r="K33" i="368"/>
  <c r="K32" i="368" s="1"/>
  <c r="J33" i="368"/>
  <c r="I33" i="368"/>
  <c r="I32" i="368" s="1"/>
  <c r="G33" i="368"/>
  <c r="F33" i="368"/>
  <c r="E33" i="368"/>
  <c r="D33" i="368"/>
  <c r="K28" i="368"/>
  <c r="J28" i="368"/>
  <c r="I28" i="368"/>
  <c r="G28" i="368"/>
  <c r="F28" i="368"/>
  <c r="E28" i="368"/>
  <c r="D28" i="368"/>
  <c r="K26" i="368"/>
  <c r="J26" i="368"/>
  <c r="I26" i="368"/>
  <c r="G26" i="368"/>
  <c r="F26" i="368"/>
  <c r="E26" i="368"/>
  <c r="D26" i="368"/>
  <c r="K22" i="368"/>
  <c r="J22" i="368"/>
  <c r="I22" i="368"/>
  <c r="G22" i="368"/>
  <c r="F22" i="368"/>
  <c r="E22" i="368"/>
  <c r="D22" i="368"/>
  <c r="K17" i="368"/>
  <c r="J17" i="368"/>
  <c r="I17" i="368"/>
  <c r="G17" i="368"/>
  <c r="F17" i="368"/>
  <c r="E17" i="368"/>
  <c r="D17" i="368"/>
  <c r="K16" i="368"/>
  <c r="J16" i="368"/>
  <c r="I16" i="368"/>
  <c r="G16" i="368"/>
  <c r="F16" i="368"/>
  <c r="E16" i="368"/>
  <c r="D16" i="368"/>
  <c r="K15" i="368"/>
  <c r="J15" i="368"/>
  <c r="I15" i="368"/>
  <c r="G15" i="368"/>
  <c r="F15" i="368"/>
  <c r="E15" i="368"/>
  <c r="D15" i="368"/>
  <c r="K14" i="368"/>
  <c r="J14" i="368"/>
  <c r="I14" i="368"/>
  <c r="G14" i="368"/>
  <c r="F14" i="368"/>
  <c r="E14" i="368"/>
  <c r="D14" i="368"/>
  <c r="K13" i="368"/>
  <c r="J13" i="368"/>
  <c r="I13" i="368"/>
  <c r="G13" i="368"/>
  <c r="F13" i="368"/>
  <c r="E13" i="368"/>
  <c r="D13" i="368"/>
  <c r="K12" i="368"/>
  <c r="J12" i="368"/>
  <c r="I12" i="368"/>
  <c r="G12" i="368"/>
  <c r="F12" i="368"/>
  <c r="E12" i="368"/>
  <c r="D12" i="368"/>
  <c r="K53" i="367"/>
  <c r="J53" i="367"/>
  <c r="I53" i="367"/>
  <c r="G53" i="367"/>
  <c r="F53" i="367"/>
  <c r="E53" i="367"/>
  <c r="D53" i="367"/>
  <c r="K52" i="367"/>
  <c r="J52" i="367"/>
  <c r="I52" i="367"/>
  <c r="G52" i="367"/>
  <c r="F52" i="367"/>
  <c r="E52" i="367"/>
  <c r="D52" i="367"/>
  <c r="K51" i="367"/>
  <c r="J51" i="367"/>
  <c r="I51" i="367"/>
  <c r="G51" i="367"/>
  <c r="F51" i="367"/>
  <c r="E51" i="367"/>
  <c r="D51" i="367"/>
  <c r="K47" i="367"/>
  <c r="J47" i="367"/>
  <c r="I47" i="367"/>
  <c r="G47" i="367"/>
  <c r="F47" i="367"/>
  <c r="E47" i="367"/>
  <c r="D47" i="367"/>
  <c r="K46" i="367"/>
  <c r="J46" i="367"/>
  <c r="I46" i="367"/>
  <c r="G46" i="367"/>
  <c r="F46" i="367"/>
  <c r="E46" i="367"/>
  <c r="D46" i="367"/>
  <c r="K45" i="367"/>
  <c r="J45" i="367"/>
  <c r="I45" i="367"/>
  <c r="G45" i="367"/>
  <c r="F45" i="367"/>
  <c r="E45" i="367"/>
  <c r="D45" i="367"/>
  <c r="K43" i="367"/>
  <c r="J43" i="367"/>
  <c r="I43" i="367"/>
  <c r="G43" i="367"/>
  <c r="F43" i="367"/>
  <c r="E43" i="367"/>
  <c r="D43" i="367"/>
  <c r="K42" i="367"/>
  <c r="J42" i="367"/>
  <c r="I42" i="367"/>
  <c r="G42" i="367"/>
  <c r="F42" i="367"/>
  <c r="E42" i="367"/>
  <c r="D42" i="367"/>
  <c r="K41" i="367"/>
  <c r="J41" i="367"/>
  <c r="I41" i="367"/>
  <c r="G41" i="367"/>
  <c r="F41" i="367"/>
  <c r="E41" i="367"/>
  <c r="D41" i="367"/>
  <c r="K37" i="367"/>
  <c r="J37" i="367"/>
  <c r="I37" i="367"/>
  <c r="G37" i="367"/>
  <c r="H37" i="367" s="1"/>
  <c r="F37" i="367"/>
  <c r="D37" i="367"/>
  <c r="K35" i="367"/>
  <c r="J35" i="367"/>
  <c r="I35" i="367"/>
  <c r="G35" i="367"/>
  <c r="F35" i="367"/>
  <c r="D35" i="367"/>
  <c r="K28" i="367"/>
  <c r="J28" i="367"/>
  <c r="I28" i="367"/>
  <c r="G28" i="367"/>
  <c r="F28" i="367"/>
  <c r="E28" i="367"/>
  <c r="D28" i="367"/>
  <c r="K27" i="367"/>
  <c r="J27" i="367"/>
  <c r="I27" i="367"/>
  <c r="G27" i="367"/>
  <c r="F27" i="367"/>
  <c r="E27" i="367"/>
  <c r="D27" i="367"/>
  <c r="K25" i="367"/>
  <c r="J25" i="367"/>
  <c r="I25" i="367"/>
  <c r="G25" i="367"/>
  <c r="F25" i="367"/>
  <c r="E25" i="367"/>
  <c r="D25" i="367"/>
  <c r="K22" i="367"/>
  <c r="J22" i="367"/>
  <c r="I22" i="367"/>
  <c r="G22" i="367"/>
  <c r="H22" i="367" s="1"/>
  <c r="F22" i="367"/>
  <c r="E22" i="367"/>
  <c r="D22" i="367"/>
  <c r="K21" i="367"/>
  <c r="J21" i="367"/>
  <c r="I21" i="367"/>
  <c r="G21" i="367"/>
  <c r="H21" i="367" s="1"/>
  <c r="F21" i="367"/>
  <c r="E21" i="367"/>
  <c r="D21" i="367"/>
  <c r="K19" i="367"/>
  <c r="J19" i="367"/>
  <c r="I19" i="367"/>
  <c r="G19" i="367"/>
  <c r="F19" i="367"/>
  <c r="E19" i="367"/>
  <c r="D19" i="367"/>
  <c r="K18" i="367"/>
  <c r="J18" i="367"/>
  <c r="I18" i="367"/>
  <c r="G18" i="367"/>
  <c r="F18" i="367"/>
  <c r="E18" i="367"/>
  <c r="D18" i="367"/>
  <c r="K83" i="366"/>
  <c r="J83" i="366"/>
  <c r="I83" i="366"/>
  <c r="G83" i="366"/>
  <c r="F83" i="366"/>
  <c r="E83" i="366"/>
  <c r="D83" i="366"/>
  <c r="K82" i="366"/>
  <c r="J82" i="366"/>
  <c r="I82" i="366"/>
  <c r="G82" i="366"/>
  <c r="F82" i="366"/>
  <c r="E82" i="366"/>
  <c r="D82" i="366"/>
  <c r="K81" i="366"/>
  <c r="J81" i="366"/>
  <c r="I81" i="366"/>
  <c r="G81" i="366"/>
  <c r="F81" i="366"/>
  <c r="E81" i="366"/>
  <c r="D81" i="366"/>
  <c r="K78" i="366"/>
  <c r="K76" i="366"/>
  <c r="J76" i="366"/>
  <c r="I76" i="366"/>
  <c r="G76" i="366"/>
  <c r="F76" i="366"/>
  <c r="E76" i="366"/>
  <c r="D76" i="366"/>
  <c r="K75" i="366"/>
  <c r="J75" i="366"/>
  <c r="I75" i="366"/>
  <c r="G75" i="366"/>
  <c r="F75" i="366"/>
  <c r="E75" i="366"/>
  <c r="D75" i="366"/>
  <c r="K74" i="366"/>
  <c r="J74" i="366"/>
  <c r="I74" i="366"/>
  <c r="G74" i="366"/>
  <c r="F74" i="366"/>
  <c r="E74" i="366"/>
  <c r="D74" i="366"/>
  <c r="K72" i="366"/>
  <c r="J72" i="366"/>
  <c r="I72" i="366"/>
  <c r="G72" i="366"/>
  <c r="F72" i="366"/>
  <c r="E72" i="366"/>
  <c r="D72" i="366"/>
  <c r="K71" i="366"/>
  <c r="J71" i="366"/>
  <c r="I71" i="366"/>
  <c r="G71" i="366"/>
  <c r="F71" i="366"/>
  <c r="E71" i="366"/>
  <c r="D71" i="366"/>
  <c r="K70" i="366"/>
  <c r="J70" i="366"/>
  <c r="I70" i="366"/>
  <c r="G70" i="366"/>
  <c r="F70" i="366"/>
  <c r="E70" i="366"/>
  <c r="D70" i="366"/>
  <c r="I65" i="366"/>
  <c r="G63" i="366"/>
  <c r="H63" i="366" s="1"/>
  <c r="K62" i="366"/>
  <c r="F62" i="366"/>
  <c r="K61" i="366"/>
  <c r="J61" i="366"/>
  <c r="I61" i="366"/>
  <c r="G61" i="366"/>
  <c r="F61" i="366"/>
  <c r="E61" i="366"/>
  <c r="D61" i="366"/>
  <c r="K59" i="366"/>
  <c r="J59" i="366"/>
  <c r="I59" i="366"/>
  <c r="G59" i="366"/>
  <c r="F59" i="366"/>
  <c r="E59" i="366"/>
  <c r="D59" i="366"/>
  <c r="K58" i="366"/>
  <c r="J58" i="366"/>
  <c r="I58" i="366"/>
  <c r="G58" i="366"/>
  <c r="F58" i="366"/>
  <c r="E58" i="366"/>
  <c r="D58" i="366"/>
  <c r="J57" i="366"/>
  <c r="E57" i="366"/>
  <c r="I56" i="366"/>
  <c r="D56" i="366"/>
  <c r="G55" i="366"/>
  <c r="K47" i="366"/>
  <c r="F43" i="366"/>
  <c r="K41" i="366"/>
  <c r="J41" i="366"/>
  <c r="I41" i="366"/>
  <c r="G41" i="366"/>
  <c r="E41" i="366"/>
  <c r="D41" i="366"/>
  <c r="K40" i="366"/>
  <c r="J40" i="366"/>
  <c r="I40" i="366"/>
  <c r="G40" i="366"/>
  <c r="E40" i="366"/>
  <c r="D40" i="366"/>
  <c r="K39" i="366"/>
  <c r="J39" i="366"/>
  <c r="I39" i="366"/>
  <c r="G39" i="366"/>
  <c r="E39" i="366"/>
  <c r="D39" i="366"/>
  <c r="K37" i="366"/>
  <c r="J37" i="366"/>
  <c r="I37" i="366"/>
  <c r="G37" i="366"/>
  <c r="E37" i="366"/>
  <c r="D37" i="366"/>
  <c r="K36" i="366"/>
  <c r="K35" i="366" s="1"/>
  <c r="J36" i="366"/>
  <c r="J35" i="366" s="1"/>
  <c r="I36" i="366"/>
  <c r="I35" i="366" s="1"/>
  <c r="G36" i="366"/>
  <c r="E36" i="366"/>
  <c r="D36" i="366"/>
  <c r="K34" i="366"/>
  <c r="J34" i="366"/>
  <c r="J33" i="366" s="1"/>
  <c r="I34" i="366"/>
  <c r="I33" i="366" s="1"/>
  <c r="G34" i="366"/>
  <c r="G33" i="366" s="1"/>
  <c r="E34" i="366"/>
  <c r="D34" i="366"/>
  <c r="D33" i="366" s="1"/>
  <c r="K31" i="366"/>
  <c r="F31" i="366"/>
  <c r="K30" i="366"/>
  <c r="K29" i="366"/>
  <c r="J29" i="366"/>
  <c r="I29" i="366"/>
  <c r="G29" i="366"/>
  <c r="F29" i="366"/>
  <c r="E29" i="366"/>
  <c r="D29" i="366"/>
  <c r="K28" i="366"/>
  <c r="J28" i="366"/>
  <c r="I28" i="366"/>
  <c r="G28" i="366"/>
  <c r="F28" i="366"/>
  <c r="E28" i="366"/>
  <c r="D28" i="366"/>
  <c r="K27" i="366"/>
  <c r="J27" i="366"/>
  <c r="I27" i="366"/>
  <c r="G27" i="366"/>
  <c r="F27" i="366"/>
  <c r="E27" i="366"/>
  <c r="D27" i="366"/>
  <c r="K23" i="366"/>
  <c r="J23" i="366"/>
  <c r="I23" i="366"/>
  <c r="G23" i="366"/>
  <c r="F23" i="366"/>
  <c r="E23" i="366"/>
  <c r="D23" i="366"/>
  <c r="K22" i="366"/>
  <c r="J22" i="366"/>
  <c r="I22" i="366"/>
  <c r="G22" i="366"/>
  <c r="F22" i="366"/>
  <c r="E22" i="366"/>
  <c r="D22" i="366"/>
  <c r="K21" i="366"/>
  <c r="J21" i="366"/>
  <c r="I21" i="366"/>
  <c r="G21" i="366"/>
  <c r="F21" i="366"/>
  <c r="E21" i="366"/>
  <c r="D21" i="366"/>
  <c r="K18" i="366"/>
  <c r="J18" i="366"/>
  <c r="I18" i="366"/>
  <c r="G18" i="366"/>
  <c r="F18" i="366"/>
  <c r="E18" i="366"/>
  <c r="D18" i="366"/>
  <c r="K17" i="366"/>
  <c r="J17" i="366"/>
  <c r="I17" i="366"/>
  <c r="G17" i="366"/>
  <c r="F17" i="366"/>
  <c r="E17" i="366"/>
  <c r="D17" i="366"/>
  <c r="K16" i="366"/>
  <c r="J16" i="366"/>
  <c r="I16" i="366"/>
  <c r="G16" i="366"/>
  <c r="F16" i="366"/>
  <c r="E16" i="366"/>
  <c r="D16" i="366"/>
  <c r="K15" i="366"/>
  <c r="J15" i="366"/>
  <c r="I15" i="366"/>
  <c r="G15" i="366"/>
  <c r="F15" i="366"/>
  <c r="E15" i="366"/>
  <c r="D15" i="366"/>
  <c r="K14" i="366"/>
  <c r="J14" i="366"/>
  <c r="I14" i="366"/>
  <c r="G14" i="366"/>
  <c r="F14" i="366"/>
  <c r="E14" i="366"/>
  <c r="D14" i="366"/>
  <c r="K13" i="366"/>
  <c r="J13" i="366"/>
  <c r="I13" i="366"/>
  <c r="G13" i="366"/>
  <c r="F13" i="366"/>
  <c r="E13" i="366"/>
  <c r="D13" i="366"/>
  <c r="C123" i="239"/>
  <c r="D73" i="239"/>
  <c r="C73" i="239"/>
  <c r="K12" i="239"/>
  <c r="G17" i="240"/>
  <c r="H13" i="370" l="1"/>
  <c r="H15" i="370"/>
  <c r="H19" i="370"/>
  <c r="H21" i="370"/>
  <c r="H23" i="370"/>
  <c r="H44" i="370"/>
  <c r="H12" i="370"/>
  <c r="H14" i="370"/>
  <c r="H16" i="370"/>
  <c r="H20" i="370"/>
  <c r="H22" i="370"/>
  <c r="H25" i="370"/>
  <c r="H27" i="370"/>
  <c r="H29" i="370"/>
  <c r="H103" i="370"/>
  <c r="H41" i="370"/>
  <c r="H43" i="370"/>
  <c r="H45" i="370"/>
  <c r="H47" i="370"/>
  <c r="H49" i="370"/>
  <c r="H51" i="370"/>
  <c r="H54" i="370"/>
  <c r="H56" i="370"/>
  <c r="H59" i="370"/>
  <c r="H61" i="370"/>
  <c r="H64" i="370"/>
  <c r="H68" i="370"/>
  <c r="H70" i="370"/>
  <c r="H73" i="370"/>
  <c r="H76" i="370"/>
  <c r="H79" i="370"/>
  <c r="H81" i="370"/>
  <c r="H89" i="370"/>
  <c r="H94" i="370"/>
  <c r="H96" i="370"/>
  <c r="H101" i="370"/>
  <c r="H111" i="370"/>
  <c r="H117" i="370"/>
  <c r="H119" i="370"/>
  <c r="H122" i="370"/>
  <c r="H127" i="370"/>
  <c r="H129" i="370"/>
  <c r="H26" i="370"/>
  <c r="H28" i="370"/>
  <c r="H107" i="370"/>
  <c r="G18" i="364"/>
  <c r="G106" i="371"/>
  <c r="H106" i="371" s="1"/>
  <c r="H111" i="371"/>
  <c r="G35" i="366"/>
  <c r="H36" i="366"/>
  <c r="G34" i="368"/>
  <c r="H34" i="368" s="1"/>
  <c r="H35" i="368"/>
  <c r="G32" i="368"/>
  <c r="H32" i="368" s="1"/>
  <c r="H33" i="368"/>
  <c r="G50" i="366"/>
  <c r="H50" i="366" s="1"/>
  <c r="H18" i="374"/>
  <c r="G49" i="366"/>
  <c r="H49" i="366" s="1"/>
  <c r="H17" i="374"/>
  <c r="G53" i="366"/>
  <c r="H53" i="366" s="1"/>
  <c r="H21" i="374"/>
  <c r="G52" i="366"/>
  <c r="H52" i="366" s="1"/>
  <c r="H20" i="374"/>
  <c r="G51" i="366"/>
  <c r="H51" i="366" s="1"/>
  <c r="H19" i="374"/>
  <c r="G62" i="366"/>
  <c r="H62" i="366" s="1"/>
  <c r="H36" i="374"/>
  <c r="G79" i="366"/>
  <c r="H79" i="366" s="1"/>
  <c r="H45" i="374"/>
  <c r="G78" i="366"/>
  <c r="H78" i="366" s="1"/>
  <c r="H44" i="374"/>
  <c r="G40" i="374"/>
  <c r="H41" i="374"/>
  <c r="G45" i="366"/>
  <c r="H45" i="366" s="1"/>
  <c r="H13" i="374"/>
  <c r="G46" i="366"/>
  <c r="H46" i="366" s="1"/>
  <c r="H14" i="374"/>
  <c r="G44" i="366"/>
  <c r="H44" i="366" s="1"/>
  <c r="H12" i="374"/>
  <c r="G48" i="366"/>
  <c r="H48" i="366" s="1"/>
  <c r="H16" i="374"/>
  <c r="G43" i="366"/>
  <c r="H43" i="366" s="1"/>
  <c r="H11" i="374"/>
  <c r="G47" i="366"/>
  <c r="H15" i="374"/>
  <c r="F36" i="370"/>
  <c r="F31" i="370"/>
  <c r="F33" i="370"/>
  <c r="F102" i="370"/>
  <c r="F100" i="370" s="1"/>
  <c r="F106" i="371"/>
  <c r="F34" i="368"/>
  <c r="F46" i="366"/>
  <c r="F50" i="366"/>
  <c r="F44" i="366"/>
  <c r="F48" i="366"/>
  <c r="F52" i="366"/>
  <c r="F25" i="366"/>
  <c r="F55" i="366"/>
  <c r="F63" i="366"/>
  <c r="F79" i="366"/>
  <c r="F57" i="366"/>
  <c r="F45" i="366"/>
  <c r="F49" i="366"/>
  <c r="F53" i="366"/>
  <c r="F56" i="366"/>
  <c r="F65" i="366"/>
  <c r="F47" i="366"/>
  <c r="F30" i="374"/>
  <c r="F78" i="366"/>
  <c r="F40" i="374"/>
  <c r="F38" i="374" s="1"/>
  <c r="E79" i="366"/>
  <c r="E11" i="371"/>
  <c r="E18" i="370"/>
  <c r="E36" i="370"/>
  <c r="G94" i="371"/>
  <c r="H94" i="371" s="1"/>
  <c r="E11" i="372"/>
  <c r="E47" i="366"/>
  <c r="E51" i="366"/>
  <c r="E30" i="374"/>
  <c r="E28" i="374" s="1"/>
  <c r="E78" i="366"/>
  <c r="E24" i="366"/>
  <c r="J17" i="370"/>
  <c r="J18" i="370" s="1"/>
  <c r="J10" i="370" s="1"/>
  <c r="F24" i="370"/>
  <c r="E106" i="372"/>
  <c r="E34" i="369"/>
  <c r="E50" i="366"/>
  <c r="F94" i="371"/>
  <c r="E44" i="366"/>
  <c r="E48" i="366"/>
  <c r="E52" i="366"/>
  <c r="E55" i="366"/>
  <c r="I17" i="370"/>
  <c r="I18" i="370" s="1"/>
  <c r="I10" i="370" s="1"/>
  <c r="E33" i="366"/>
  <c r="E32" i="368"/>
  <c r="G24" i="370"/>
  <c r="H24" i="370" s="1"/>
  <c r="E31" i="370"/>
  <c r="E88" i="371"/>
  <c r="E101" i="372"/>
  <c r="E45" i="366"/>
  <c r="E49" i="366"/>
  <c r="E53" i="366"/>
  <c r="E56" i="366"/>
  <c r="E65" i="366"/>
  <c r="E31" i="371"/>
  <c r="E33" i="370"/>
  <c r="E62" i="366"/>
  <c r="E63" i="366"/>
  <c r="E40" i="374"/>
  <c r="E38" i="374" s="1"/>
  <c r="E35" i="366"/>
  <c r="E34" i="368"/>
  <c r="E106" i="371"/>
  <c r="K25" i="366"/>
  <c r="E31" i="366"/>
  <c r="I67" i="366"/>
  <c r="G116" i="372"/>
  <c r="G67" i="366"/>
  <c r="H67" i="366" s="1"/>
  <c r="C106" i="372"/>
  <c r="I38" i="374"/>
  <c r="G31" i="366"/>
  <c r="J67" i="366"/>
  <c r="K18" i="368"/>
  <c r="K19" i="368" s="1"/>
  <c r="J19" i="366"/>
  <c r="J20" i="366" s="1"/>
  <c r="J12" i="366" s="1"/>
  <c r="E67" i="366"/>
  <c r="G23" i="369"/>
  <c r="K94" i="372"/>
  <c r="K88" i="372" s="1"/>
  <c r="K116" i="372" s="1"/>
  <c r="K23" i="369"/>
  <c r="E10" i="374"/>
  <c r="E25" i="366"/>
  <c r="E19" i="366"/>
  <c r="I26" i="367"/>
  <c r="I24" i="367" s="1"/>
  <c r="I19" i="366"/>
  <c r="J25" i="366"/>
  <c r="F18" i="368"/>
  <c r="F19" i="368" s="1"/>
  <c r="F19" i="366"/>
  <c r="F20" i="366" s="1"/>
  <c r="J77" i="366"/>
  <c r="I15" i="364"/>
  <c r="I25" i="366"/>
  <c r="J31" i="366"/>
  <c r="I32" i="374"/>
  <c r="J38" i="374"/>
  <c r="J64" i="366"/>
  <c r="I37" i="368"/>
  <c r="E37" i="368"/>
  <c r="J37" i="368"/>
  <c r="F11" i="371"/>
  <c r="K42" i="366"/>
  <c r="E38" i="366"/>
  <c r="J38" i="366"/>
  <c r="G18" i="368"/>
  <c r="G19" i="368" s="1"/>
  <c r="J26" i="369"/>
  <c r="J24" i="369" s="1"/>
  <c r="K17" i="370"/>
  <c r="K18" i="370" s="1"/>
  <c r="K10" i="370" s="1"/>
  <c r="G58" i="370"/>
  <c r="G75" i="370"/>
  <c r="K11" i="371"/>
  <c r="G44" i="369"/>
  <c r="J15" i="364"/>
  <c r="D26" i="369"/>
  <c r="I26" i="369"/>
  <c r="G68" i="368"/>
  <c r="F72" i="368"/>
  <c r="K72" i="368"/>
  <c r="K67" i="370"/>
  <c r="G78" i="370"/>
  <c r="K31" i="371"/>
  <c r="I26" i="366"/>
  <c r="K38" i="374"/>
  <c r="K38" i="366"/>
  <c r="K60" i="366"/>
  <c r="G69" i="366"/>
  <c r="D26" i="367"/>
  <c r="D24" i="367" s="1"/>
  <c r="J18" i="368"/>
  <c r="J19" i="368" s="1"/>
  <c r="K37" i="368"/>
  <c r="E79" i="368"/>
  <c r="J79" i="368"/>
  <c r="K58" i="370"/>
  <c r="D62" i="370"/>
  <c r="I62" i="370"/>
  <c r="G71" i="370"/>
  <c r="F75" i="370"/>
  <c r="K75" i="370"/>
  <c r="K15" i="364"/>
  <c r="I31" i="366"/>
  <c r="F60" i="366"/>
  <c r="K80" i="366"/>
  <c r="D44" i="367"/>
  <c r="I44" i="367"/>
  <c r="E18" i="368"/>
  <c r="D68" i="368"/>
  <c r="I68" i="368"/>
  <c r="D72" i="368"/>
  <c r="J78" i="370"/>
  <c r="J94" i="372"/>
  <c r="J88" i="372" s="1"/>
  <c r="J116" i="372" s="1"/>
  <c r="J23" i="369"/>
  <c r="I116" i="371"/>
  <c r="E43" i="366"/>
  <c r="F67" i="366"/>
  <c r="K67" i="366"/>
  <c r="G73" i="366"/>
  <c r="G80" i="366"/>
  <c r="F52" i="370"/>
  <c r="K52" i="370"/>
  <c r="G52" i="370"/>
  <c r="I52" i="370"/>
  <c r="F58" i="370"/>
  <c r="J62" i="370"/>
  <c r="G116" i="370"/>
  <c r="J120" i="370"/>
  <c r="F31" i="371"/>
  <c r="G19" i="366"/>
  <c r="K77" i="366"/>
  <c r="G79" i="368"/>
  <c r="G17" i="370"/>
  <c r="D40" i="370"/>
  <c r="I40" i="370"/>
  <c r="G40" i="370"/>
  <c r="I78" i="370"/>
  <c r="F78" i="370"/>
  <c r="K78" i="370"/>
  <c r="K116" i="371"/>
  <c r="E94" i="372"/>
  <c r="G25" i="366"/>
  <c r="I54" i="366"/>
  <c r="E60" i="366"/>
  <c r="K66" i="366"/>
  <c r="K64" i="366" s="1"/>
  <c r="F80" i="366"/>
  <c r="J26" i="367"/>
  <c r="J24" i="367" s="1"/>
  <c r="I18" i="368"/>
  <c r="I19" i="368" s="1"/>
  <c r="F26" i="369"/>
  <c r="F24" i="369" s="1"/>
  <c r="K24" i="370"/>
  <c r="J24" i="370"/>
  <c r="J58" i="370"/>
  <c r="F67" i="370"/>
  <c r="D116" i="370"/>
  <c r="I116" i="370"/>
  <c r="G31" i="371"/>
  <c r="F83" i="371"/>
  <c r="K83" i="371"/>
  <c r="E31" i="372"/>
  <c r="J31" i="372"/>
  <c r="J67" i="372" s="1"/>
  <c r="D38" i="366"/>
  <c r="I38" i="366"/>
  <c r="I32" i="366" s="1"/>
  <c r="J42" i="366"/>
  <c r="J54" i="366"/>
  <c r="F94" i="372"/>
  <c r="F88" i="372" s="1"/>
  <c r="F116" i="372" s="1"/>
  <c r="F23" i="369"/>
  <c r="I42" i="366"/>
  <c r="J26" i="366"/>
  <c r="G26" i="366"/>
  <c r="I77" i="366"/>
  <c r="I24" i="369"/>
  <c r="I20" i="366"/>
  <c r="I12" i="366" s="1"/>
  <c r="J32" i="366"/>
  <c r="I23" i="369"/>
  <c r="I94" i="372"/>
  <c r="I88" i="372" s="1"/>
  <c r="I116" i="372" s="1"/>
  <c r="J60" i="366"/>
  <c r="E73" i="366"/>
  <c r="J73" i="366"/>
  <c r="F73" i="366"/>
  <c r="K73" i="366"/>
  <c r="E44" i="367"/>
  <c r="J44" i="367"/>
  <c r="G44" i="367"/>
  <c r="E68" i="368"/>
  <c r="J68" i="368"/>
  <c r="F68" i="368"/>
  <c r="K68" i="368"/>
  <c r="F79" i="368"/>
  <c r="K79" i="368"/>
  <c r="K26" i="369"/>
  <c r="K24" i="369" s="1"/>
  <c r="K17" i="369" s="1"/>
  <c r="I44" i="369"/>
  <c r="F44" i="369"/>
  <c r="K44" i="369"/>
  <c r="F18" i="370"/>
  <c r="J40" i="370"/>
  <c r="F40" i="370"/>
  <c r="K40" i="370"/>
  <c r="F62" i="370"/>
  <c r="K62" i="370"/>
  <c r="I71" i="370"/>
  <c r="J71" i="370"/>
  <c r="F71" i="370"/>
  <c r="K71" i="370"/>
  <c r="I75" i="370"/>
  <c r="J75" i="370"/>
  <c r="J116" i="370"/>
  <c r="F120" i="370"/>
  <c r="K120" i="370"/>
  <c r="I120" i="370"/>
  <c r="I31" i="371"/>
  <c r="I67" i="371" s="1"/>
  <c r="J31" i="371"/>
  <c r="J67" i="371" s="1"/>
  <c r="K31" i="372"/>
  <c r="E83" i="372"/>
  <c r="J83" i="372"/>
  <c r="F10" i="374"/>
  <c r="K10" i="374"/>
  <c r="G10" i="374"/>
  <c r="H10" i="374" s="1"/>
  <c r="I10" i="374"/>
  <c r="J10" i="374"/>
  <c r="E22" i="374"/>
  <c r="J22" i="374"/>
  <c r="G28" i="374"/>
  <c r="E32" i="374"/>
  <c r="J32" i="374"/>
  <c r="G38" i="374"/>
  <c r="H38" i="374" s="1"/>
  <c r="I40" i="367"/>
  <c r="G72" i="368"/>
  <c r="G40" i="369"/>
  <c r="I24" i="370"/>
  <c r="G67" i="370"/>
  <c r="H67" i="370" s="1"/>
  <c r="I67" i="370"/>
  <c r="F116" i="370"/>
  <c r="K116" i="370"/>
  <c r="G120" i="370"/>
  <c r="C83" i="371"/>
  <c r="J116" i="371"/>
  <c r="K67" i="372"/>
  <c r="G31" i="372"/>
  <c r="I31" i="372"/>
  <c r="I67" i="372" s="1"/>
  <c r="K22" i="374"/>
  <c r="I28" i="374"/>
  <c r="E26" i="367"/>
  <c r="E40" i="367"/>
  <c r="J40" i="367"/>
  <c r="F40" i="367"/>
  <c r="K40" i="367"/>
  <c r="G40" i="367"/>
  <c r="E19" i="368"/>
  <c r="I72" i="368"/>
  <c r="I40" i="369"/>
  <c r="E40" i="369"/>
  <c r="F40" i="369"/>
  <c r="K40" i="369"/>
  <c r="J52" i="370"/>
  <c r="I58" i="370"/>
  <c r="J28" i="374"/>
  <c r="G38" i="366"/>
  <c r="E69" i="366"/>
  <c r="J69" i="366"/>
  <c r="F69" i="366"/>
  <c r="K69" i="366"/>
  <c r="K26" i="366"/>
  <c r="D35" i="366"/>
  <c r="F26" i="367"/>
  <c r="F24" i="367" s="1"/>
  <c r="K26" i="367"/>
  <c r="K33" i="366"/>
  <c r="D60" i="366"/>
  <c r="I60" i="366"/>
  <c r="D73" i="366"/>
  <c r="I73" i="366"/>
  <c r="D69" i="366"/>
  <c r="I69" i="366"/>
  <c r="G20" i="366"/>
  <c r="G12" i="366" s="1"/>
  <c r="H12" i="366" s="1"/>
  <c r="K54" i="366"/>
  <c r="I64" i="366"/>
  <c r="E77" i="366"/>
  <c r="D80" i="366"/>
  <c r="I80" i="366"/>
  <c r="E80" i="366"/>
  <c r="J80" i="366"/>
  <c r="G54" i="366"/>
  <c r="D44" i="369"/>
  <c r="K20" i="366"/>
  <c r="K12" i="366" s="1"/>
  <c r="D40" i="367"/>
  <c r="F44" i="367"/>
  <c r="K44" i="367"/>
  <c r="D32" i="368"/>
  <c r="F37" i="368"/>
  <c r="D40" i="369"/>
  <c r="G37" i="368"/>
  <c r="H37" i="368" s="1"/>
  <c r="J40" i="369"/>
  <c r="E44" i="369"/>
  <c r="J44" i="369"/>
  <c r="J32" i="368"/>
  <c r="E72" i="368"/>
  <c r="J72" i="368"/>
  <c r="F32" i="368"/>
  <c r="D34" i="368"/>
  <c r="D37" i="368"/>
  <c r="D79" i="368"/>
  <c r="I79" i="368"/>
  <c r="G26" i="369"/>
  <c r="G24" i="369" s="1"/>
  <c r="D24" i="370"/>
  <c r="D58" i="370"/>
  <c r="D71" i="370"/>
  <c r="D75" i="370"/>
  <c r="D17" i="370"/>
  <c r="D11" i="371"/>
  <c r="D101" i="371"/>
  <c r="D45" i="366"/>
  <c r="D49" i="366"/>
  <c r="D53" i="366"/>
  <c r="G22" i="374"/>
  <c r="H22" i="374" s="1"/>
  <c r="G62" i="370"/>
  <c r="H62" i="370" s="1"/>
  <c r="D67" i="370"/>
  <c r="E116" i="371"/>
  <c r="I22" i="374"/>
  <c r="D65" i="366"/>
  <c r="D52" i="370"/>
  <c r="D78" i="370"/>
  <c r="G102" i="370"/>
  <c r="F32" i="374"/>
  <c r="K32" i="374"/>
  <c r="G32" i="374"/>
  <c r="G83" i="371"/>
  <c r="D18" i="368"/>
  <c r="F83" i="372"/>
  <c r="K83" i="372"/>
  <c r="D44" i="366"/>
  <c r="D48" i="366"/>
  <c r="D52" i="366"/>
  <c r="D22" i="374"/>
  <c r="D40" i="374"/>
  <c r="D38" i="374" s="1"/>
  <c r="D79" i="366"/>
  <c r="J67" i="370"/>
  <c r="D102" i="370"/>
  <c r="D100" i="370" s="1"/>
  <c r="D120" i="370"/>
  <c r="D31" i="371"/>
  <c r="D83" i="371"/>
  <c r="I83" i="371"/>
  <c r="D11" i="372"/>
  <c r="G83" i="372"/>
  <c r="D23" i="369"/>
  <c r="D43" i="366"/>
  <c r="D47" i="366"/>
  <c r="D51" i="366"/>
  <c r="D30" i="374"/>
  <c r="D28" i="374" s="1"/>
  <c r="D78" i="366"/>
  <c r="E83" i="371"/>
  <c r="J83" i="371"/>
  <c r="D31" i="372"/>
  <c r="D83" i="372"/>
  <c r="I83" i="372"/>
  <c r="D46" i="366"/>
  <c r="D50" i="366"/>
  <c r="D32" i="374"/>
  <c r="D10" i="374"/>
  <c r="D25" i="366"/>
  <c r="D31" i="366"/>
  <c r="D54" i="366"/>
  <c r="D67" i="366"/>
  <c r="D94" i="372"/>
  <c r="G26" i="367"/>
  <c r="D19" i="366"/>
  <c r="D20" i="366" s="1"/>
  <c r="K81" i="240"/>
  <c r="K82" i="364" s="1"/>
  <c r="J81" i="240"/>
  <c r="J82" i="364" s="1"/>
  <c r="I81" i="240"/>
  <c r="I82" i="364" s="1"/>
  <c r="G81" i="240"/>
  <c r="G82" i="364" s="1"/>
  <c r="F81" i="240"/>
  <c r="F82" i="364" s="1"/>
  <c r="E81" i="240"/>
  <c r="D81" i="240"/>
  <c r="D82" i="364" s="1"/>
  <c r="K80" i="240"/>
  <c r="K81" i="364" s="1"/>
  <c r="J80" i="240"/>
  <c r="J81" i="364" s="1"/>
  <c r="I80" i="240"/>
  <c r="I81" i="364" s="1"/>
  <c r="G80" i="240"/>
  <c r="G81" i="364" s="1"/>
  <c r="F80" i="240"/>
  <c r="F81" i="364" s="1"/>
  <c r="E80" i="240"/>
  <c r="D80" i="240"/>
  <c r="D81" i="364" s="1"/>
  <c r="K79" i="240"/>
  <c r="K80" i="364" s="1"/>
  <c r="K79" i="364" s="1"/>
  <c r="J79" i="240"/>
  <c r="J80" i="364" s="1"/>
  <c r="I79" i="240"/>
  <c r="I80" i="364" s="1"/>
  <c r="G79" i="240"/>
  <c r="G80" i="364" s="1"/>
  <c r="F79" i="240"/>
  <c r="F80" i="364" s="1"/>
  <c r="E79" i="240"/>
  <c r="D79" i="240"/>
  <c r="K74" i="240"/>
  <c r="K75" i="364" s="1"/>
  <c r="J74" i="240"/>
  <c r="J75" i="364" s="1"/>
  <c r="I74" i="240"/>
  <c r="I75" i="364" s="1"/>
  <c r="G74" i="240"/>
  <c r="F74" i="240"/>
  <c r="F75" i="364" s="1"/>
  <c r="E74" i="240"/>
  <c r="D74" i="240"/>
  <c r="D75" i="364" s="1"/>
  <c r="K73" i="240"/>
  <c r="J73" i="240"/>
  <c r="J74" i="364" s="1"/>
  <c r="I73" i="240"/>
  <c r="I74" i="364" s="1"/>
  <c r="G73" i="240"/>
  <c r="F73" i="240"/>
  <c r="F74" i="364" s="1"/>
  <c r="E73" i="240"/>
  <c r="D73" i="240"/>
  <c r="D74" i="364" s="1"/>
  <c r="K72" i="240"/>
  <c r="K73" i="364" s="1"/>
  <c r="J72" i="240"/>
  <c r="J73" i="364" s="1"/>
  <c r="I72" i="240"/>
  <c r="I73" i="364" s="1"/>
  <c r="G72" i="240"/>
  <c r="G73" i="364" s="1"/>
  <c r="F72" i="240"/>
  <c r="E72" i="240"/>
  <c r="D72" i="240"/>
  <c r="D73" i="364" s="1"/>
  <c r="K70" i="240"/>
  <c r="K71" i="364" s="1"/>
  <c r="J70" i="240"/>
  <c r="J71" i="364" s="1"/>
  <c r="I70" i="240"/>
  <c r="I71" i="364" s="1"/>
  <c r="G70" i="240"/>
  <c r="F70" i="240"/>
  <c r="F71" i="364" s="1"/>
  <c r="E70" i="240"/>
  <c r="D70" i="240"/>
  <c r="D71" i="364" s="1"/>
  <c r="K69" i="240"/>
  <c r="K70" i="364" s="1"/>
  <c r="J69" i="240"/>
  <c r="J70" i="364" s="1"/>
  <c r="I69" i="240"/>
  <c r="I70" i="364" s="1"/>
  <c r="G69" i="240"/>
  <c r="F69" i="240"/>
  <c r="F70" i="364" s="1"/>
  <c r="E69" i="240"/>
  <c r="D69" i="240"/>
  <c r="D70" i="364" s="1"/>
  <c r="K68" i="240"/>
  <c r="K69" i="364" s="1"/>
  <c r="J68" i="240"/>
  <c r="J69" i="364" s="1"/>
  <c r="I68" i="240"/>
  <c r="I69" i="364" s="1"/>
  <c r="G68" i="240"/>
  <c r="F68" i="240"/>
  <c r="F69" i="364" s="1"/>
  <c r="E68" i="240"/>
  <c r="D68" i="240"/>
  <c r="D69" i="364" s="1"/>
  <c r="K27" i="241"/>
  <c r="J27" i="241"/>
  <c r="J28" i="365" s="1"/>
  <c r="I27" i="241"/>
  <c r="G27" i="241"/>
  <c r="F27" i="241"/>
  <c r="E27" i="241"/>
  <c r="D27" i="241"/>
  <c r="G26" i="241"/>
  <c r="F26" i="241"/>
  <c r="E26" i="241"/>
  <c r="D26" i="241"/>
  <c r="G24" i="241"/>
  <c r="F24" i="241"/>
  <c r="E24" i="241"/>
  <c r="D24" i="241"/>
  <c r="D25" i="365" s="1"/>
  <c r="H52" i="370" l="1"/>
  <c r="H78" i="370"/>
  <c r="H116" i="370"/>
  <c r="H71" i="370"/>
  <c r="G71" i="364"/>
  <c r="H71" i="364" s="1"/>
  <c r="H70" i="240"/>
  <c r="G70" i="364"/>
  <c r="H70" i="364" s="1"/>
  <c r="H69" i="240"/>
  <c r="G75" i="364"/>
  <c r="H75" i="364" s="1"/>
  <c r="H74" i="240"/>
  <c r="H120" i="370"/>
  <c r="H75" i="370"/>
  <c r="G69" i="364"/>
  <c r="H69" i="364" s="1"/>
  <c r="H68" i="240"/>
  <c r="G74" i="364"/>
  <c r="H74" i="364" s="1"/>
  <c r="H73" i="240"/>
  <c r="H58" i="370"/>
  <c r="H40" i="370"/>
  <c r="G32" i="366"/>
  <c r="H32" i="366" s="1"/>
  <c r="H35" i="366"/>
  <c r="H47" i="366"/>
  <c r="G42" i="366"/>
  <c r="H42" i="366" s="1"/>
  <c r="G88" i="371"/>
  <c r="G116" i="371" s="1"/>
  <c r="H116" i="371" s="1"/>
  <c r="G67" i="371"/>
  <c r="H67" i="371" s="1"/>
  <c r="H31" i="371"/>
  <c r="G67" i="372"/>
  <c r="H67" i="372" s="1"/>
  <c r="H31" i="372"/>
  <c r="G60" i="366"/>
  <c r="H60" i="366" s="1"/>
  <c r="G77" i="366"/>
  <c r="H77" i="366" s="1"/>
  <c r="G66" i="366"/>
  <c r="H40" i="374"/>
  <c r="G28" i="365"/>
  <c r="H27" i="241"/>
  <c r="G100" i="370"/>
  <c r="H100" i="370" s="1"/>
  <c r="H102" i="370"/>
  <c r="G27" i="365"/>
  <c r="H26" i="241"/>
  <c r="G25" i="365"/>
  <c r="H24" i="241"/>
  <c r="H81" i="364"/>
  <c r="H80" i="240"/>
  <c r="H80" i="364"/>
  <c r="H79" i="240"/>
  <c r="H82" i="364"/>
  <c r="H81" i="240"/>
  <c r="H72" i="240"/>
  <c r="G18" i="370"/>
  <c r="H17" i="370"/>
  <c r="F73" i="364"/>
  <c r="F72" i="364" s="1"/>
  <c r="F10" i="370"/>
  <c r="F67" i="371"/>
  <c r="F88" i="371"/>
  <c r="F67" i="372"/>
  <c r="F66" i="366"/>
  <c r="F30" i="366"/>
  <c r="F28" i="374"/>
  <c r="F24" i="366"/>
  <c r="F42" i="366"/>
  <c r="F54" i="366"/>
  <c r="F77" i="366"/>
  <c r="F25" i="365"/>
  <c r="F28" i="365"/>
  <c r="F27" i="365"/>
  <c r="E69" i="364"/>
  <c r="E42" i="366"/>
  <c r="E30" i="366"/>
  <c r="E75" i="364"/>
  <c r="E74" i="364"/>
  <c r="G79" i="364"/>
  <c r="J67" i="240"/>
  <c r="K68" i="364"/>
  <c r="E73" i="364"/>
  <c r="J72" i="364"/>
  <c r="E81" i="364"/>
  <c r="E24" i="367"/>
  <c r="E10" i="370"/>
  <c r="E28" i="365"/>
  <c r="E70" i="364"/>
  <c r="E82" i="364"/>
  <c r="K67" i="240"/>
  <c r="G68" i="364"/>
  <c r="H68" i="364" s="1"/>
  <c r="E71" i="364"/>
  <c r="J79" i="364"/>
  <c r="E54" i="366"/>
  <c r="D94" i="371"/>
  <c r="E88" i="372"/>
  <c r="E32" i="366"/>
  <c r="E20" i="366"/>
  <c r="D24" i="369"/>
  <c r="E30" i="370"/>
  <c r="E66" i="366"/>
  <c r="E80" i="364"/>
  <c r="E67" i="371"/>
  <c r="E67" i="372"/>
  <c r="E42" i="374"/>
  <c r="D28" i="365"/>
  <c r="D80" i="364"/>
  <c r="I67" i="240"/>
  <c r="J68" i="364"/>
  <c r="G67" i="240"/>
  <c r="H67" i="240" s="1"/>
  <c r="I79" i="364"/>
  <c r="F67" i="240"/>
  <c r="E67" i="240"/>
  <c r="D67" i="240"/>
  <c r="I68" i="364"/>
  <c r="G72" i="364"/>
  <c r="J78" i="240"/>
  <c r="D77" i="366"/>
  <c r="D84" i="366" s="1"/>
  <c r="I78" i="240"/>
  <c r="K78" i="240"/>
  <c r="F22" i="374"/>
  <c r="K67" i="371"/>
  <c r="K84" i="371" s="1"/>
  <c r="J17" i="369"/>
  <c r="I82" i="370"/>
  <c r="I42" i="374"/>
  <c r="F68" i="364"/>
  <c r="D71" i="240"/>
  <c r="G82" i="370"/>
  <c r="K84" i="372"/>
  <c r="K82" i="370"/>
  <c r="F84" i="366"/>
  <c r="F82" i="370"/>
  <c r="K84" i="366"/>
  <c r="D25" i="241"/>
  <c r="I17" i="369"/>
  <c r="G25" i="241"/>
  <c r="E78" i="240"/>
  <c r="G84" i="366"/>
  <c r="H84" i="366" s="1"/>
  <c r="K42" i="374"/>
  <c r="J84" i="366"/>
  <c r="I68" i="366"/>
  <c r="D82" i="370"/>
  <c r="J68" i="366"/>
  <c r="I84" i="371"/>
  <c r="E71" i="240"/>
  <c r="F78" i="240"/>
  <c r="I71" i="240"/>
  <c r="G78" i="240"/>
  <c r="J84" i="372"/>
  <c r="G42" i="374"/>
  <c r="H42" i="374" s="1"/>
  <c r="I84" i="366"/>
  <c r="F25" i="241"/>
  <c r="D78" i="240"/>
  <c r="E84" i="372"/>
  <c r="J82" i="370"/>
  <c r="J84" i="371"/>
  <c r="J42" i="374"/>
  <c r="D68" i="364"/>
  <c r="J71" i="240"/>
  <c r="K71" i="240"/>
  <c r="K74" i="364"/>
  <c r="K72" i="364" s="1"/>
  <c r="D42" i="366"/>
  <c r="D67" i="372"/>
  <c r="D19" i="368"/>
  <c r="I28" i="365"/>
  <c r="D79" i="364"/>
  <c r="D18" i="370"/>
  <c r="D27" i="365"/>
  <c r="G71" i="240"/>
  <c r="D72" i="364"/>
  <c r="F71" i="240"/>
  <c r="E25" i="241"/>
  <c r="K28" i="365"/>
  <c r="I72" i="364"/>
  <c r="D88" i="372"/>
  <c r="D30" i="366"/>
  <c r="D24" i="366"/>
  <c r="D67" i="371"/>
  <c r="K32" i="366"/>
  <c r="K68" i="366" s="1"/>
  <c r="E84" i="366"/>
  <c r="G84" i="371"/>
  <c r="D66" i="366"/>
  <c r="I84" i="372"/>
  <c r="K24" i="367"/>
  <c r="D32" i="366"/>
  <c r="D42" i="374"/>
  <c r="G24" i="367"/>
  <c r="C37" i="372"/>
  <c r="L19" i="372"/>
  <c r="C103" i="372"/>
  <c r="C103" i="371"/>
  <c r="L19" i="371"/>
  <c r="L73" i="370"/>
  <c r="L14" i="370"/>
  <c r="C34" i="370"/>
  <c r="H73" i="364" l="1"/>
  <c r="H71" i="240"/>
  <c r="H78" i="240"/>
  <c r="H27" i="365"/>
  <c r="H28" i="365"/>
  <c r="H25" i="365"/>
  <c r="H82" i="370"/>
  <c r="H72" i="364"/>
  <c r="H84" i="371"/>
  <c r="N84" i="371"/>
  <c r="H88" i="371"/>
  <c r="G84" i="372"/>
  <c r="H84" i="372" s="1"/>
  <c r="H66" i="366"/>
  <c r="G64" i="366"/>
  <c r="G23" i="241"/>
  <c r="H25" i="241"/>
  <c r="G10" i="370"/>
  <c r="H10" i="370" s="1"/>
  <c r="H18" i="370"/>
  <c r="F84" i="372"/>
  <c r="F116" i="371"/>
  <c r="F84" i="371"/>
  <c r="F79" i="364"/>
  <c r="H79" i="364" s="1"/>
  <c r="F12" i="366"/>
  <c r="F64" i="366"/>
  <c r="F42" i="374"/>
  <c r="F26" i="366"/>
  <c r="F23" i="241"/>
  <c r="E26" i="366"/>
  <c r="E116" i="372"/>
  <c r="E68" i="364"/>
  <c r="E12" i="366"/>
  <c r="E72" i="364"/>
  <c r="E66" i="370"/>
  <c r="E64" i="366"/>
  <c r="E79" i="364"/>
  <c r="E23" i="241"/>
  <c r="E84" i="371"/>
  <c r="D23" i="241"/>
  <c r="D26" i="365"/>
  <c r="K85" i="366"/>
  <c r="I85" i="366"/>
  <c r="F26" i="365"/>
  <c r="G26" i="365"/>
  <c r="H26" i="365" s="1"/>
  <c r="C101" i="371"/>
  <c r="C94" i="371" s="1"/>
  <c r="C88" i="371" s="1"/>
  <c r="C116" i="371" s="1"/>
  <c r="J85" i="366"/>
  <c r="C101" i="372"/>
  <c r="D84" i="372"/>
  <c r="D26" i="366"/>
  <c r="D88" i="371"/>
  <c r="D84" i="371"/>
  <c r="D116" i="372"/>
  <c r="D12" i="366"/>
  <c r="D64" i="366"/>
  <c r="D10" i="370"/>
  <c r="G24" i="365"/>
  <c r="H23" i="241" l="1"/>
  <c r="H64" i="366"/>
  <c r="G68" i="366"/>
  <c r="F68" i="366"/>
  <c r="F24" i="365"/>
  <c r="H24" i="365" s="1"/>
  <c r="E68" i="366"/>
  <c r="D24" i="365"/>
  <c r="C94" i="372"/>
  <c r="D68" i="366"/>
  <c r="D116" i="371"/>
  <c r="K27" i="375"/>
  <c r="J27" i="375"/>
  <c r="I27" i="375"/>
  <c r="G27" i="375"/>
  <c r="F27" i="375"/>
  <c r="E27" i="375"/>
  <c r="D27" i="375"/>
  <c r="K72" i="374"/>
  <c r="K58" i="367" s="1"/>
  <c r="J72" i="374"/>
  <c r="J58" i="367" s="1"/>
  <c r="I72" i="374"/>
  <c r="I58" i="367" s="1"/>
  <c r="G72" i="374"/>
  <c r="G58" i="367" s="1"/>
  <c r="F72" i="374"/>
  <c r="F58" i="367" s="1"/>
  <c r="E72" i="374"/>
  <c r="E58" i="367" s="1"/>
  <c r="D72" i="374"/>
  <c r="K71" i="374"/>
  <c r="K57" i="367" s="1"/>
  <c r="J71" i="374"/>
  <c r="J57" i="367" s="1"/>
  <c r="I71" i="374"/>
  <c r="I57" i="367" s="1"/>
  <c r="G71" i="374"/>
  <c r="F71" i="374"/>
  <c r="E71" i="374"/>
  <c r="D71" i="374"/>
  <c r="K68" i="374"/>
  <c r="K38" i="367" s="1"/>
  <c r="J68" i="374"/>
  <c r="J38" i="367" s="1"/>
  <c r="I68" i="374"/>
  <c r="I38" i="367" s="1"/>
  <c r="G68" i="374"/>
  <c r="G38" i="367" s="1"/>
  <c r="H38" i="367" s="1"/>
  <c r="F68" i="374"/>
  <c r="E68" i="374"/>
  <c r="D68" i="374"/>
  <c r="K67" i="374"/>
  <c r="K36" i="367" s="1"/>
  <c r="J67" i="374"/>
  <c r="J36" i="367" s="1"/>
  <c r="I67" i="374"/>
  <c r="I36" i="367" s="1"/>
  <c r="G67" i="374"/>
  <c r="G36" i="367" s="1"/>
  <c r="H36" i="367" s="1"/>
  <c r="F67" i="374"/>
  <c r="E67" i="374"/>
  <c r="D67" i="374"/>
  <c r="K65" i="374"/>
  <c r="K33" i="367" s="1"/>
  <c r="J65" i="374"/>
  <c r="J33" i="367" s="1"/>
  <c r="I65" i="374"/>
  <c r="I33" i="367" s="1"/>
  <c r="G65" i="374"/>
  <c r="G33" i="367" s="1"/>
  <c r="F65" i="374"/>
  <c r="E65" i="374"/>
  <c r="D65" i="374"/>
  <c r="K64" i="374"/>
  <c r="K32" i="367" s="1"/>
  <c r="J64" i="374"/>
  <c r="J32" i="367" s="1"/>
  <c r="I64" i="374"/>
  <c r="I32" i="367" s="1"/>
  <c r="G64" i="374"/>
  <c r="G32" i="367" s="1"/>
  <c r="F64" i="374"/>
  <c r="E64" i="374"/>
  <c r="D64" i="374"/>
  <c r="K63" i="374"/>
  <c r="K31" i="367" s="1"/>
  <c r="J63" i="374"/>
  <c r="J31" i="367" s="1"/>
  <c r="I63" i="374"/>
  <c r="I31" i="367" s="1"/>
  <c r="G63" i="374"/>
  <c r="F63" i="374"/>
  <c r="E63" i="374"/>
  <c r="D63" i="374"/>
  <c r="K62" i="374"/>
  <c r="K30" i="367" s="1"/>
  <c r="J62" i="374"/>
  <c r="J30" i="367" s="1"/>
  <c r="I62" i="374"/>
  <c r="I30" i="367" s="1"/>
  <c r="G62" i="374"/>
  <c r="F62" i="374"/>
  <c r="E62" i="374"/>
  <c r="D62" i="374"/>
  <c r="K60" i="374"/>
  <c r="K23" i="367" s="1"/>
  <c r="K17" i="367" s="1"/>
  <c r="J60" i="374"/>
  <c r="J23" i="367" s="1"/>
  <c r="J17" i="367" s="1"/>
  <c r="I60" i="374"/>
  <c r="I23" i="367" s="1"/>
  <c r="I17" i="367" s="1"/>
  <c r="G60" i="374"/>
  <c r="G23" i="367" s="1"/>
  <c r="F60" i="374"/>
  <c r="E60" i="374"/>
  <c r="D60" i="374"/>
  <c r="K59" i="374"/>
  <c r="J59" i="374"/>
  <c r="I59" i="374"/>
  <c r="G59" i="374"/>
  <c r="F59" i="374"/>
  <c r="E59" i="374"/>
  <c r="D59" i="374"/>
  <c r="K57" i="374"/>
  <c r="K16" i="367" s="1"/>
  <c r="J57" i="374"/>
  <c r="J16" i="367" s="1"/>
  <c r="I57" i="374"/>
  <c r="I16" i="367" s="1"/>
  <c r="G57" i="374"/>
  <c r="G16" i="367" s="1"/>
  <c r="H16" i="367" s="1"/>
  <c r="F57" i="374"/>
  <c r="E57" i="374"/>
  <c r="D57" i="374"/>
  <c r="K56" i="374"/>
  <c r="K15" i="367" s="1"/>
  <c r="J56" i="374"/>
  <c r="J15" i="367" s="1"/>
  <c r="I56" i="374"/>
  <c r="I15" i="367" s="1"/>
  <c r="G56" i="374"/>
  <c r="F56" i="374"/>
  <c r="E56" i="374"/>
  <c r="D56" i="374"/>
  <c r="K55" i="374"/>
  <c r="K14" i="367" s="1"/>
  <c r="J55" i="374"/>
  <c r="J14" i="367" s="1"/>
  <c r="I55" i="374"/>
  <c r="I14" i="367" s="1"/>
  <c r="G55" i="374"/>
  <c r="F55" i="374"/>
  <c r="E55" i="374"/>
  <c r="D55" i="374"/>
  <c r="K54" i="374"/>
  <c r="K13" i="367" s="1"/>
  <c r="J54" i="374"/>
  <c r="J13" i="367" s="1"/>
  <c r="I54" i="374"/>
  <c r="I13" i="367" s="1"/>
  <c r="G54" i="374"/>
  <c r="F54" i="374"/>
  <c r="E54" i="374"/>
  <c r="D54" i="374"/>
  <c r="K53" i="374"/>
  <c r="K12" i="367" s="1"/>
  <c r="J53" i="374"/>
  <c r="J12" i="367" s="1"/>
  <c r="I53" i="374"/>
  <c r="I12" i="367" s="1"/>
  <c r="G53" i="374"/>
  <c r="F53" i="374"/>
  <c r="E53" i="374"/>
  <c r="D53" i="374"/>
  <c r="D53" i="392"/>
  <c r="K32" i="392"/>
  <c r="J32" i="392"/>
  <c r="I32" i="392"/>
  <c r="G32" i="392"/>
  <c r="F32" i="392"/>
  <c r="E32" i="392"/>
  <c r="D32" i="392"/>
  <c r="D47" i="392" s="1"/>
  <c r="K28" i="392"/>
  <c r="J28" i="392"/>
  <c r="I28" i="392"/>
  <c r="G28" i="392"/>
  <c r="F28" i="392"/>
  <c r="E28" i="392"/>
  <c r="D28" i="392"/>
  <c r="K22" i="392"/>
  <c r="J22" i="392"/>
  <c r="I22" i="392"/>
  <c r="G22" i="392"/>
  <c r="H22" i="392" s="1"/>
  <c r="F22" i="392"/>
  <c r="E22" i="392"/>
  <c r="D22" i="392"/>
  <c r="K10" i="392"/>
  <c r="J10" i="392"/>
  <c r="I10" i="392"/>
  <c r="G10" i="392"/>
  <c r="H10" i="392" s="1"/>
  <c r="F10" i="392"/>
  <c r="E10" i="392"/>
  <c r="D10" i="392"/>
  <c r="C22" i="392"/>
  <c r="C10" i="392"/>
  <c r="G17" i="367" l="1"/>
  <c r="H17" i="367" s="1"/>
  <c r="H23" i="367"/>
  <c r="G57" i="367"/>
  <c r="H57" i="367" s="1"/>
  <c r="H71" i="374"/>
  <c r="G31" i="367"/>
  <c r="H31" i="367" s="1"/>
  <c r="H63" i="374"/>
  <c r="G30" i="367"/>
  <c r="H30" i="367" s="1"/>
  <c r="H62" i="374"/>
  <c r="G14" i="367"/>
  <c r="H14" i="367" s="1"/>
  <c r="H55" i="374"/>
  <c r="G13" i="367"/>
  <c r="H13" i="367" s="1"/>
  <c r="H54" i="374"/>
  <c r="G12" i="367"/>
  <c r="H12" i="367" s="1"/>
  <c r="H53" i="374"/>
  <c r="G15" i="367"/>
  <c r="H15" i="367" s="1"/>
  <c r="H56" i="374"/>
  <c r="H68" i="366"/>
  <c r="G85" i="366"/>
  <c r="F47" i="392"/>
  <c r="F15" i="367"/>
  <c r="F30" i="367"/>
  <c r="F36" i="367"/>
  <c r="F16" i="367"/>
  <c r="F31" i="367"/>
  <c r="F38" i="367"/>
  <c r="F14" i="367"/>
  <c r="F23" i="367"/>
  <c r="F33" i="367"/>
  <c r="F85" i="366"/>
  <c r="F12" i="367"/>
  <c r="F42" i="392"/>
  <c r="K42" i="392"/>
  <c r="F13" i="367"/>
  <c r="F32" i="367"/>
  <c r="F57" i="367"/>
  <c r="G42" i="392"/>
  <c r="E36" i="367"/>
  <c r="D42" i="392"/>
  <c r="I42" i="392"/>
  <c r="E23" i="367"/>
  <c r="E17" i="367" s="1"/>
  <c r="E33" i="367"/>
  <c r="E47" i="392"/>
  <c r="E32" i="367"/>
  <c r="E57" i="367"/>
  <c r="E16" i="367"/>
  <c r="E31" i="367"/>
  <c r="E38" i="367"/>
  <c r="E15" i="367"/>
  <c r="E85" i="366"/>
  <c r="E30" i="367"/>
  <c r="E13" i="367"/>
  <c r="E14" i="367"/>
  <c r="E12" i="367"/>
  <c r="E42" i="392"/>
  <c r="G58" i="374"/>
  <c r="G52" i="374" s="1"/>
  <c r="H52" i="374" s="1"/>
  <c r="J42" i="392"/>
  <c r="I58" i="374"/>
  <c r="D66" i="374"/>
  <c r="I34" i="367"/>
  <c r="I29" i="367" s="1"/>
  <c r="E58" i="374"/>
  <c r="J58" i="374"/>
  <c r="J52" i="374" s="1"/>
  <c r="F58" i="374"/>
  <c r="K58" i="374"/>
  <c r="K52" i="374" s="1"/>
  <c r="G66" i="374"/>
  <c r="G61" i="374" s="1"/>
  <c r="H61" i="374" s="1"/>
  <c r="G34" i="367"/>
  <c r="H34" i="367" s="1"/>
  <c r="D61" i="374"/>
  <c r="D58" i="374"/>
  <c r="D52" i="374" s="1"/>
  <c r="D70" i="392"/>
  <c r="I52" i="374"/>
  <c r="I66" i="374"/>
  <c r="I61" i="374" s="1"/>
  <c r="J34" i="367"/>
  <c r="J29" i="367" s="1"/>
  <c r="I11" i="367"/>
  <c r="J66" i="374"/>
  <c r="J61" i="374" s="1"/>
  <c r="K34" i="367"/>
  <c r="K29" i="367" s="1"/>
  <c r="E66" i="374"/>
  <c r="K66" i="374"/>
  <c r="K61" i="374" s="1"/>
  <c r="D13" i="367"/>
  <c r="K11" i="367"/>
  <c r="D30" i="367"/>
  <c r="D57" i="367"/>
  <c r="G40" i="368"/>
  <c r="G24" i="368"/>
  <c r="D12" i="367"/>
  <c r="D16" i="367"/>
  <c r="D33" i="367"/>
  <c r="D24" i="368"/>
  <c r="D40" i="368"/>
  <c r="I24" i="368"/>
  <c r="I40" i="368"/>
  <c r="I31" i="368" s="1"/>
  <c r="D85" i="366"/>
  <c r="J11" i="367"/>
  <c r="D15" i="367"/>
  <c r="D23" i="367"/>
  <c r="D32" i="367"/>
  <c r="F66" i="374"/>
  <c r="D38" i="367"/>
  <c r="E40" i="368"/>
  <c r="E24" i="368"/>
  <c r="J40" i="368"/>
  <c r="J31" i="368" s="1"/>
  <c r="J24" i="368"/>
  <c r="D14" i="367"/>
  <c r="D31" i="367"/>
  <c r="D36" i="367"/>
  <c r="D58" i="367"/>
  <c r="F40" i="368"/>
  <c r="F24" i="368"/>
  <c r="K40" i="368"/>
  <c r="K31" i="368" s="1"/>
  <c r="K24" i="368"/>
  <c r="C88" i="372"/>
  <c r="H85" i="366" l="1"/>
  <c r="G11" i="367"/>
  <c r="H11" i="367" s="1"/>
  <c r="G31" i="368"/>
  <c r="H31" i="368" s="1"/>
  <c r="H40" i="368"/>
  <c r="H42" i="392"/>
  <c r="G46" i="392"/>
  <c r="G29" i="367"/>
  <c r="H29" i="367" s="1"/>
  <c r="F34" i="367"/>
  <c r="F29" i="367" s="1"/>
  <c r="F17" i="367"/>
  <c r="F52" i="374"/>
  <c r="F61" i="374"/>
  <c r="E61" i="374"/>
  <c r="E34" i="367"/>
  <c r="E31" i="368"/>
  <c r="E52" i="374"/>
  <c r="E11" i="367"/>
  <c r="D46" i="392"/>
  <c r="J39" i="367"/>
  <c r="I39" i="367"/>
  <c r="K39" i="367"/>
  <c r="D17" i="367"/>
  <c r="D31" i="368"/>
  <c r="F31" i="368"/>
  <c r="C116" i="372"/>
  <c r="D34" i="367"/>
  <c r="C20" i="37"/>
  <c r="C19" i="37" s="1"/>
  <c r="G39" i="367" l="1"/>
  <c r="H39" i="367" s="1"/>
  <c r="E29" i="367"/>
  <c r="F11" i="367"/>
  <c r="D11" i="367"/>
  <c r="E39" i="367"/>
  <c r="D43" i="392"/>
  <c r="D29" i="367"/>
  <c r="C17" i="241"/>
  <c r="G12" i="407"/>
  <c r="G13" i="407"/>
  <c r="G14" i="407"/>
  <c r="G15" i="407"/>
  <c r="G11" i="407"/>
  <c r="F39" i="367" l="1"/>
  <c r="D48" i="392"/>
  <c r="G16" i="407"/>
  <c r="D39" i="367"/>
  <c r="F16" i="407"/>
  <c r="E16" i="407"/>
  <c r="D16" i="407"/>
  <c r="C24" i="408" l="1"/>
  <c r="C42" i="370"/>
  <c r="C95" i="370" l="1"/>
  <c r="C18" i="368" l="1"/>
  <c r="C117" i="239"/>
  <c r="G27" i="395" l="1"/>
  <c r="A12" i="395"/>
  <c r="A16" i="395"/>
  <c r="A17" i="395"/>
  <c r="A57" i="394"/>
  <c r="A51" i="394"/>
  <c r="A45" i="394"/>
  <c r="F34" i="394"/>
  <c r="F73" i="394" s="1"/>
  <c r="A29" i="394"/>
  <c r="A30" i="394"/>
  <c r="A31" i="394"/>
  <c r="A11" i="394"/>
  <c r="A12" i="394"/>
  <c r="A13" i="394"/>
  <c r="A14" i="394"/>
  <c r="L62" i="392" l="1"/>
  <c r="K47" i="392"/>
  <c r="J47" i="392"/>
  <c r="I47" i="392"/>
  <c r="H47" i="392"/>
  <c r="L53" i="392"/>
  <c r="K53" i="392"/>
  <c r="J53" i="392"/>
  <c r="I53" i="392"/>
  <c r="G53" i="392"/>
  <c r="H53" i="392" s="1"/>
  <c r="F53" i="392"/>
  <c r="E53" i="392"/>
  <c r="C53" i="392"/>
  <c r="C70" i="392" s="1"/>
  <c r="L32" i="392"/>
  <c r="C32" i="392"/>
  <c r="L28" i="392"/>
  <c r="C28" i="392"/>
  <c r="L22" i="392"/>
  <c r="L10" i="392"/>
  <c r="K72" i="391"/>
  <c r="J72" i="391"/>
  <c r="I72" i="391"/>
  <c r="G72" i="391"/>
  <c r="F72" i="391"/>
  <c r="E72" i="391"/>
  <c r="D72" i="391"/>
  <c r="C72" i="391"/>
  <c r="K69" i="391"/>
  <c r="J69" i="391"/>
  <c r="I69" i="391"/>
  <c r="G69" i="391"/>
  <c r="F69" i="391"/>
  <c r="E69" i="391"/>
  <c r="D69" i="391"/>
  <c r="C69" i="391"/>
  <c r="K68" i="391"/>
  <c r="J68" i="391"/>
  <c r="I68" i="391"/>
  <c r="G68" i="391"/>
  <c r="F68" i="391"/>
  <c r="E68" i="391"/>
  <c r="D68" i="391"/>
  <c r="C68" i="391"/>
  <c r="K67" i="391"/>
  <c r="J67" i="391"/>
  <c r="I67" i="391"/>
  <c r="G67" i="391"/>
  <c r="F67" i="391"/>
  <c r="E67" i="391"/>
  <c r="D67" i="391"/>
  <c r="C67" i="391"/>
  <c r="K66" i="391"/>
  <c r="J66" i="391"/>
  <c r="I66" i="391"/>
  <c r="G66" i="391"/>
  <c r="F66" i="391"/>
  <c r="E66" i="391"/>
  <c r="D66" i="391"/>
  <c r="C66" i="391"/>
  <c r="K64" i="391"/>
  <c r="J64" i="391"/>
  <c r="I64" i="391"/>
  <c r="G64" i="391"/>
  <c r="H64" i="391" s="1"/>
  <c r="F64" i="391"/>
  <c r="E64" i="391"/>
  <c r="D64" i="391"/>
  <c r="C64" i="391"/>
  <c r="K61" i="391"/>
  <c r="J61" i="391"/>
  <c r="I61" i="391"/>
  <c r="G61" i="391"/>
  <c r="F61" i="391"/>
  <c r="E61" i="391"/>
  <c r="D61" i="391"/>
  <c r="C61" i="391"/>
  <c r="K60" i="391"/>
  <c r="J60" i="391"/>
  <c r="I60" i="391"/>
  <c r="G60" i="391"/>
  <c r="F60" i="391"/>
  <c r="E60" i="391"/>
  <c r="D60" i="391"/>
  <c r="C60" i="391"/>
  <c r="K58" i="391"/>
  <c r="J58" i="391"/>
  <c r="I58" i="391"/>
  <c r="G58" i="391"/>
  <c r="F58" i="391"/>
  <c r="E58" i="391"/>
  <c r="D58" i="391"/>
  <c r="C58" i="391"/>
  <c r="K57" i="391"/>
  <c r="J57" i="391"/>
  <c r="I57" i="391"/>
  <c r="G57" i="391"/>
  <c r="H57" i="391" s="1"/>
  <c r="E57" i="391"/>
  <c r="D57" i="391"/>
  <c r="C57" i="391"/>
  <c r="K56" i="391"/>
  <c r="J56" i="391"/>
  <c r="I56" i="391"/>
  <c r="G56" i="391"/>
  <c r="H56" i="391" s="1"/>
  <c r="F56" i="391"/>
  <c r="E56" i="391"/>
  <c r="D56" i="391"/>
  <c r="C56" i="391"/>
  <c r="K55" i="391"/>
  <c r="J55" i="391"/>
  <c r="I55" i="391"/>
  <c r="G55" i="391"/>
  <c r="H55" i="391" s="1"/>
  <c r="F55" i="391"/>
  <c r="E55" i="391"/>
  <c r="D55" i="391"/>
  <c r="C55" i="391"/>
  <c r="K54" i="391"/>
  <c r="J54" i="391"/>
  <c r="I54" i="391"/>
  <c r="G54" i="391"/>
  <c r="H54" i="391" s="1"/>
  <c r="F54" i="391"/>
  <c r="E54" i="391"/>
  <c r="D54" i="391"/>
  <c r="C54" i="391"/>
  <c r="K45" i="391"/>
  <c r="J45" i="391"/>
  <c r="I45" i="391"/>
  <c r="G45" i="391"/>
  <c r="H45" i="391" s="1"/>
  <c r="F45" i="391"/>
  <c r="E45" i="391"/>
  <c r="D45" i="391"/>
  <c r="C45" i="391"/>
  <c r="K44" i="391"/>
  <c r="J44" i="391"/>
  <c r="I44" i="391"/>
  <c r="G44" i="391"/>
  <c r="H44" i="391" s="1"/>
  <c r="F44" i="391"/>
  <c r="E44" i="391"/>
  <c r="C44" i="391"/>
  <c r="K41" i="391"/>
  <c r="J41" i="391"/>
  <c r="I41" i="391"/>
  <c r="G41" i="391"/>
  <c r="H41" i="391" s="1"/>
  <c r="F41" i="391"/>
  <c r="E41" i="391"/>
  <c r="D41" i="391"/>
  <c r="C41" i="391"/>
  <c r="K40" i="391"/>
  <c r="J40" i="391"/>
  <c r="I40" i="391"/>
  <c r="G40" i="391"/>
  <c r="H40" i="391" s="1"/>
  <c r="F40" i="391"/>
  <c r="E40" i="391"/>
  <c r="D40" i="391"/>
  <c r="C40" i="391"/>
  <c r="K39" i="391"/>
  <c r="J39" i="391"/>
  <c r="I39" i="391"/>
  <c r="G39" i="391"/>
  <c r="F39" i="391"/>
  <c r="E39" i="391"/>
  <c r="D39" i="391"/>
  <c r="K37" i="391"/>
  <c r="J37" i="391"/>
  <c r="I37" i="391"/>
  <c r="G37" i="391"/>
  <c r="H37" i="391" s="1"/>
  <c r="F37" i="391"/>
  <c r="E37" i="391"/>
  <c r="D37" i="391"/>
  <c r="C37" i="391"/>
  <c r="K36" i="391"/>
  <c r="J36" i="391"/>
  <c r="I36" i="391"/>
  <c r="G36" i="391"/>
  <c r="H36" i="391" s="1"/>
  <c r="F36" i="391"/>
  <c r="E36" i="391"/>
  <c r="D36" i="391"/>
  <c r="C36" i="391"/>
  <c r="K35" i="391"/>
  <c r="J35" i="391"/>
  <c r="I35" i="391"/>
  <c r="G35" i="391"/>
  <c r="F35" i="391"/>
  <c r="E35" i="391"/>
  <c r="D35" i="391"/>
  <c r="C35" i="391"/>
  <c r="K34" i="391"/>
  <c r="J34" i="391"/>
  <c r="I34" i="391"/>
  <c r="G34" i="391"/>
  <c r="F34" i="391"/>
  <c r="E34" i="391"/>
  <c r="D34" i="391"/>
  <c r="C34" i="391"/>
  <c r="K33" i="391"/>
  <c r="J33" i="391"/>
  <c r="I33" i="391"/>
  <c r="G33" i="391"/>
  <c r="F33" i="391"/>
  <c r="E33" i="391"/>
  <c r="D33" i="391"/>
  <c r="C33" i="391"/>
  <c r="K31" i="391"/>
  <c r="J31" i="391"/>
  <c r="I31" i="391"/>
  <c r="G31" i="391"/>
  <c r="F31" i="391"/>
  <c r="E31" i="391"/>
  <c r="D31" i="391"/>
  <c r="C31" i="391"/>
  <c r="K30" i="391"/>
  <c r="J30" i="391"/>
  <c r="I30" i="391"/>
  <c r="G30" i="391"/>
  <c r="F30" i="391"/>
  <c r="E30" i="391"/>
  <c r="D30" i="391"/>
  <c r="C30" i="391"/>
  <c r="K29" i="391"/>
  <c r="J29" i="391"/>
  <c r="I29" i="391"/>
  <c r="G29" i="391"/>
  <c r="F29" i="391"/>
  <c r="E29" i="391"/>
  <c r="D29" i="391"/>
  <c r="C29" i="391"/>
  <c r="K27" i="391"/>
  <c r="J27" i="391"/>
  <c r="I27" i="391"/>
  <c r="G27" i="391"/>
  <c r="F27" i="391"/>
  <c r="E27" i="391"/>
  <c r="D27" i="391"/>
  <c r="C27" i="391"/>
  <c r="K26" i="391"/>
  <c r="J26" i="391"/>
  <c r="I26" i="391"/>
  <c r="G26" i="391"/>
  <c r="F26" i="391"/>
  <c r="E26" i="391"/>
  <c r="D26" i="391"/>
  <c r="C26" i="391"/>
  <c r="K25" i="391"/>
  <c r="J25" i="391"/>
  <c r="I25" i="391"/>
  <c r="G25" i="391"/>
  <c r="H25" i="391" s="1"/>
  <c r="F25" i="391"/>
  <c r="E25" i="391"/>
  <c r="D25" i="391"/>
  <c r="C25" i="391"/>
  <c r="K24" i="391"/>
  <c r="J24" i="391"/>
  <c r="I24" i="391"/>
  <c r="G24" i="391"/>
  <c r="F24" i="391"/>
  <c r="E24" i="391"/>
  <c r="D24" i="391"/>
  <c r="C24" i="391"/>
  <c r="K23" i="391"/>
  <c r="J23" i="391"/>
  <c r="I23" i="391"/>
  <c r="G23" i="391"/>
  <c r="F23" i="391"/>
  <c r="E23" i="391"/>
  <c r="D23" i="391"/>
  <c r="C23" i="391"/>
  <c r="K21" i="391"/>
  <c r="J21" i="391"/>
  <c r="I21" i="391"/>
  <c r="G21" i="391"/>
  <c r="H21" i="391" s="1"/>
  <c r="F21" i="391"/>
  <c r="E21" i="391"/>
  <c r="D21" i="391"/>
  <c r="C21" i="391"/>
  <c r="K20" i="391"/>
  <c r="J20" i="391"/>
  <c r="I20" i="391"/>
  <c r="G20" i="391"/>
  <c r="H20" i="391" s="1"/>
  <c r="F20" i="391"/>
  <c r="E20" i="391"/>
  <c r="D20" i="391"/>
  <c r="C20" i="391"/>
  <c r="K19" i="391"/>
  <c r="J19" i="391"/>
  <c r="I19" i="391"/>
  <c r="G19" i="391"/>
  <c r="H19" i="391" s="1"/>
  <c r="F19" i="391"/>
  <c r="E19" i="391"/>
  <c r="D19" i="391"/>
  <c r="C19" i="391"/>
  <c r="K18" i="391"/>
  <c r="J18" i="391"/>
  <c r="I18" i="391"/>
  <c r="G18" i="391"/>
  <c r="H18" i="391" s="1"/>
  <c r="F18" i="391"/>
  <c r="E18" i="391"/>
  <c r="D18" i="391"/>
  <c r="C18" i="391"/>
  <c r="K17" i="391"/>
  <c r="J17" i="391"/>
  <c r="I17" i="391"/>
  <c r="G17" i="391"/>
  <c r="H17" i="391" s="1"/>
  <c r="F17" i="391"/>
  <c r="E17" i="391"/>
  <c r="D17" i="391"/>
  <c r="C17" i="391"/>
  <c r="K16" i="391"/>
  <c r="J16" i="391"/>
  <c r="I16" i="391"/>
  <c r="G16" i="391"/>
  <c r="H16" i="391" s="1"/>
  <c r="F16" i="391"/>
  <c r="E16" i="391"/>
  <c r="D16" i="391"/>
  <c r="C16" i="391"/>
  <c r="K15" i="391"/>
  <c r="J15" i="391"/>
  <c r="I15" i="391"/>
  <c r="G15" i="391"/>
  <c r="H15" i="391" s="1"/>
  <c r="F15" i="391"/>
  <c r="E15" i="391"/>
  <c r="D15" i="391"/>
  <c r="C15" i="391"/>
  <c r="K14" i="391"/>
  <c r="J14" i="391"/>
  <c r="I14" i="391"/>
  <c r="G14" i="391"/>
  <c r="H14" i="391" s="1"/>
  <c r="F14" i="391"/>
  <c r="E14" i="391"/>
  <c r="D14" i="391"/>
  <c r="C14" i="391"/>
  <c r="K13" i="391"/>
  <c r="J13" i="391"/>
  <c r="I13" i="391"/>
  <c r="G13" i="391"/>
  <c r="H13" i="391" s="1"/>
  <c r="F13" i="391"/>
  <c r="E13" i="391"/>
  <c r="D13" i="391"/>
  <c r="C13" i="391"/>
  <c r="K12" i="391"/>
  <c r="J12" i="391"/>
  <c r="I12" i="391"/>
  <c r="G12" i="391"/>
  <c r="H12" i="391" s="1"/>
  <c r="F12" i="391"/>
  <c r="E12" i="391"/>
  <c r="D12" i="391"/>
  <c r="C12" i="391"/>
  <c r="K11" i="391"/>
  <c r="J11" i="391"/>
  <c r="I11" i="391"/>
  <c r="G11" i="391"/>
  <c r="H11" i="391" s="1"/>
  <c r="F11" i="391"/>
  <c r="E11" i="391"/>
  <c r="D11" i="391"/>
  <c r="C11" i="391"/>
  <c r="D67" i="390"/>
  <c r="C67" i="390"/>
  <c r="C62" i="390" s="1"/>
  <c r="D59" i="390"/>
  <c r="D53" i="390" s="1"/>
  <c r="C59" i="390"/>
  <c r="D43" i="390"/>
  <c r="C43" i="390"/>
  <c r="D38" i="390"/>
  <c r="C38" i="390"/>
  <c r="D32" i="390"/>
  <c r="C32" i="390"/>
  <c r="D28" i="390"/>
  <c r="C28" i="390"/>
  <c r="D22" i="390"/>
  <c r="C22" i="390"/>
  <c r="D10" i="390"/>
  <c r="C10" i="390"/>
  <c r="L67" i="389"/>
  <c r="L62" i="389" s="1"/>
  <c r="L47" i="389" s="1"/>
  <c r="K67" i="389"/>
  <c r="J67" i="389"/>
  <c r="J62" i="389" s="1"/>
  <c r="J47" i="389" s="1"/>
  <c r="I67" i="389"/>
  <c r="G67" i="389"/>
  <c r="F67" i="389"/>
  <c r="E67" i="389"/>
  <c r="E67" i="388" s="1"/>
  <c r="D67" i="389"/>
  <c r="D67" i="388" s="1"/>
  <c r="C67" i="389"/>
  <c r="L53" i="389"/>
  <c r="K53" i="389"/>
  <c r="J53" i="389"/>
  <c r="I53" i="389"/>
  <c r="G53" i="389"/>
  <c r="H53" i="389" s="1"/>
  <c r="E53" i="389"/>
  <c r="D53" i="389"/>
  <c r="C53" i="389"/>
  <c r="L32" i="389"/>
  <c r="K32" i="389"/>
  <c r="J32" i="389"/>
  <c r="I32" i="389"/>
  <c r="G32" i="389"/>
  <c r="F32" i="389"/>
  <c r="E32" i="389"/>
  <c r="D32" i="389"/>
  <c r="C32" i="389"/>
  <c r="L28" i="389"/>
  <c r="K28" i="389"/>
  <c r="J28" i="389"/>
  <c r="I28" i="389"/>
  <c r="G28" i="389"/>
  <c r="F28" i="389"/>
  <c r="E28" i="389"/>
  <c r="D28" i="389"/>
  <c r="C28" i="389"/>
  <c r="L22" i="389"/>
  <c r="K22" i="389"/>
  <c r="J22" i="389"/>
  <c r="I22" i="389"/>
  <c r="G22" i="389"/>
  <c r="F22" i="389"/>
  <c r="E22" i="389"/>
  <c r="D22" i="389"/>
  <c r="C22" i="389"/>
  <c r="L10" i="389"/>
  <c r="K10" i="389"/>
  <c r="J10" i="389"/>
  <c r="I10" i="389"/>
  <c r="G10" i="389"/>
  <c r="F10" i="389"/>
  <c r="E10" i="389"/>
  <c r="D10" i="389"/>
  <c r="C10" i="389"/>
  <c r="K72" i="388"/>
  <c r="J72" i="388"/>
  <c r="I72" i="388"/>
  <c r="C72" i="388"/>
  <c r="K68" i="388"/>
  <c r="J68" i="388"/>
  <c r="I68" i="388"/>
  <c r="K67" i="388"/>
  <c r="J67" i="388"/>
  <c r="I67" i="388"/>
  <c r="K65" i="388"/>
  <c r="J65" i="388"/>
  <c r="I65" i="388"/>
  <c r="K63" i="388"/>
  <c r="J63" i="388"/>
  <c r="I63" i="388"/>
  <c r="C61" i="388"/>
  <c r="K60" i="388"/>
  <c r="J60" i="388"/>
  <c r="I60" i="388"/>
  <c r="K59" i="388"/>
  <c r="J59" i="388"/>
  <c r="I59" i="388"/>
  <c r="H59" i="388"/>
  <c r="C58" i="388"/>
  <c r="K57" i="388"/>
  <c r="J57" i="388"/>
  <c r="I57" i="388"/>
  <c r="C57" i="388"/>
  <c r="K56" i="388"/>
  <c r="J56" i="388"/>
  <c r="I56" i="388"/>
  <c r="H56" i="388"/>
  <c r="C56" i="388"/>
  <c r="K55" i="388"/>
  <c r="J55" i="388"/>
  <c r="I55" i="388"/>
  <c r="H55" i="388"/>
  <c r="C55" i="388"/>
  <c r="K54" i="388"/>
  <c r="J54" i="388"/>
  <c r="I54" i="388"/>
  <c r="H54" i="388"/>
  <c r="C54" i="388"/>
  <c r="K53" i="388"/>
  <c r="J53" i="388"/>
  <c r="I53" i="388"/>
  <c r="H53" i="388"/>
  <c r="K45" i="388"/>
  <c r="J45" i="388"/>
  <c r="I45" i="388"/>
  <c r="G45" i="388"/>
  <c r="F45" i="388"/>
  <c r="E45" i="388"/>
  <c r="D45" i="388"/>
  <c r="C45" i="388"/>
  <c r="K44" i="388"/>
  <c r="J44" i="388"/>
  <c r="I44" i="388"/>
  <c r="G44" i="388"/>
  <c r="H44" i="388" s="1"/>
  <c r="F44" i="388"/>
  <c r="E44" i="388"/>
  <c r="D44" i="388"/>
  <c r="C44" i="388"/>
  <c r="K41" i="388"/>
  <c r="J41" i="388"/>
  <c r="I41" i="388"/>
  <c r="G41" i="388"/>
  <c r="F41" i="388"/>
  <c r="E41" i="388"/>
  <c r="D41" i="388"/>
  <c r="C41" i="388"/>
  <c r="K40" i="388"/>
  <c r="J40" i="388"/>
  <c r="I40" i="388"/>
  <c r="G40" i="388"/>
  <c r="F40" i="388"/>
  <c r="E40" i="388"/>
  <c r="D40" i="388"/>
  <c r="C40" i="388"/>
  <c r="K39" i="388"/>
  <c r="J39" i="388"/>
  <c r="I39" i="388"/>
  <c r="G39" i="388"/>
  <c r="F39" i="388"/>
  <c r="E39" i="388"/>
  <c r="D39" i="388"/>
  <c r="C39" i="388"/>
  <c r="K37" i="388"/>
  <c r="J37" i="388"/>
  <c r="I37" i="388"/>
  <c r="G37" i="388"/>
  <c r="F37" i="388"/>
  <c r="E37" i="388"/>
  <c r="D37" i="388"/>
  <c r="C37" i="388"/>
  <c r="K36" i="388"/>
  <c r="J36" i="388"/>
  <c r="I36" i="388"/>
  <c r="G36" i="388"/>
  <c r="H36" i="388" s="1"/>
  <c r="F36" i="388"/>
  <c r="E36" i="388"/>
  <c r="D36" i="388"/>
  <c r="C36" i="388"/>
  <c r="K35" i="388"/>
  <c r="J35" i="388"/>
  <c r="I35" i="388"/>
  <c r="G35" i="388"/>
  <c r="F35" i="388"/>
  <c r="E35" i="388"/>
  <c r="D35" i="388"/>
  <c r="C35" i="388"/>
  <c r="K34" i="388"/>
  <c r="J34" i="388"/>
  <c r="I34" i="388"/>
  <c r="G34" i="388"/>
  <c r="F34" i="388"/>
  <c r="E34" i="388"/>
  <c r="D34" i="388"/>
  <c r="C34" i="388"/>
  <c r="K33" i="388"/>
  <c r="J33" i="388"/>
  <c r="I33" i="388"/>
  <c r="G33" i="388"/>
  <c r="F33" i="388"/>
  <c r="E33" i="388"/>
  <c r="D33" i="388"/>
  <c r="C33" i="388"/>
  <c r="K31" i="388"/>
  <c r="J31" i="388"/>
  <c r="I31" i="388"/>
  <c r="G31" i="388"/>
  <c r="F31" i="388"/>
  <c r="E31" i="388"/>
  <c r="D31" i="388"/>
  <c r="C31" i="388"/>
  <c r="K30" i="388"/>
  <c r="J30" i="388"/>
  <c r="I30" i="388"/>
  <c r="G30" i="388"/>
  <c r="F30" i="388"/>
  <c r="E30" i="388"/>
  <c r="D30" i="388"/>
  <c r="C30" i="388"/>
  <c r="K29" i="388"/>
  <c r="J29" i="388"/>
  <c r="I29" i="388"/>
  <c r="G29" i="388"/>
  <c r="F29" i="388"/>
  <c r="E29" i="388"/>
  <c r="D29" i="388"/>
  <c r="C29" i="388"/>
  <c r="K27" i="388"/>
  <c r="J27" i="388"/>
  <c r="I27" i="388"/>
  <c r="G27" i="388"/>
  <c r="F27" i="388"/>
  <c r="E27" i="388"/>
  <c r="D27" i="388"/>
  <c r="C27" i="388"/>
  <c r="K26" i="388"/>
  <c r="J26" i="388"/>
  <c r="I26" i="388"/>
  <c r="G26" i="388"/>
  <c r="F26" i="388"/>
  <c r="E26" i="388"/>
  <c r="D26" i="388"/>
  <c r="C26" i="388"/>
  <c r="K25" i="388"/>
  <c r="J25" i="388"/>
  <c r="I25" i="388"/>
  <c r="G25" i="388"/>
  <c r="H25" i="388" s="1"/>
  <c r="F25" i="388"/>
  <c r="E25" i="388"/>
  <c r="D25" i="388"/>
  <c r="C25" i="388"/>
  <c r="K24" i="388"/>
  <c r="J24" i="388"/>
  <c r="I24" i="388"/>
  <c r="G24" i="388"/>
  <c r="F24" i="388"/>
  <c r="E24" i="388"/>
  <c r="D24" i="388"/>
  <c r="C24" i="388"/>
  <c r="K23" i="388"/>
  <c r="J23" i="388"/>
  <c r="I23" i="388"/>
  <c r="G23" i="388"/>
  <c r="F23" i="388"/>
  <c r="E23" i="388"/>
  <c r="D23" i="388"/>
  <c r="C23" i="388"/>
  <c r="K21" i="388"/>
  <c r="J21" i="388"/>
  <c r="I21" i="388"/>
  <c r="G21" i="388"/>
  <c r="H21" i="388" s="1"/>
  <c r="F21" i="388"/>
  <c r="E21" i="388"/>
  <c r="D21" i="388"/>
  <c r="C21" i="388"/>
  <c r="K20" i="388"/>
  <c r="J20" i="388"/>
  <c r="I20" i="388"/>
  <c r="G20" i="388"/>
  <c r="H20" i="388" s="1"/>
  <c r="F20" i="388"/>
  <c r="E20" i="388"/>
  <c r="D20" i="388"/>
  <c r="C20" i="388"/>
  <c r="K19" i="388"/>
  <c r="J19" i="388"/>
  <c r="I19" i="388"/>
  <c r="G19" i="388"/>
  <c r="H19" i="388" s="1"/>
  <c r="F19" i="388"/>
  <c r="E19" i="388"/>
  <c r="D19" i="388"/>
  <c r="C19" i="388"/>
  <c r="K18" i="388"/>
  <c r="J18" i="388"/>
  <c r="I18" i="388"/>
  <c r="G18" i="388"/>
  <c r="H18" i="388" s="1"/>
  <c r="F18" i="388"/>
  <c r="E18" i="388"/>
  <c r="D18" i="388"/>
  <c r="C18" i="388"/>
  <c r="K17" i="388"/>
  <c r="J17" i="388"/>
  <c r="I17" i="388"/>
  <c r="G17" i="388"/>
  <c r="H17" i="388" s="1"/>
  <c r="F17" i="388"/>
  <c r="E17" i="388"/>
  <c r="D17" i="388"/>
  <c r="C17" i="388"/>
  <c r="K16" i="388"/>
  <c r="J16" i="388"/>
  <c r="I16" i="388"/>
  <c r="G16" i="388"/>
  <c r="H16" i="388" s="1"/>
  <c r="F16" i="388"/>
  <c r="E16" i="388"/>
  <c r="D16" i="388"/>
  <c r="C16" i="388"/>
  <c r="K15" i="388"/>
  <c r="J15" i="388"/>
  <c r="I15" i="388"/>
  <c r="G15" i="388"/>
  <c r="H15" i="388" s="1"/>
  <c r="F15" i="388"/>
  <c r="E15" i="388"/>
  <c r="D15" i="388"/>
  <c r="C15" i="388"/>
  <c r="K14" i="388"/>
  <c r="J14" i="388"/>
  <c r="I14" i="388"/>
  <c r="G14" i="388"/>
  <c r="H14" i="388" s="1"/>
  <c r="F14" i="388"/>
  <c r="E14" i="388"/>
  <c r="D14" i="388"/>
  <c r="C14" i="388"/>
  <c r="K13" i="388"/>
  <c r="J13" i="388"/>
  <c r="I13" i="388"/>
  <c r="G13" i="388"/>
  <c r="H13" i="388" s="1"/>
  <c r="F13" i="388"/>
  <c r="E13" i="388"/>
  <c r="D13" i="388"/>
  <c r="C13" i="388"/>
  <c r="K12" i="388"/>
  <c r="J12" i="388"/>
  <c r="I12" i="388"/>
  <c r="G12" i="388"/>
  <c r="H12" i="388" s="1"/>
  <c r="F12" i="388"/>
  <c r="E12" i="388"/>
  <c r="D12" i="388"/>
  <c r="C12" i="388"/>
  <c r="K11" i="388"/>
  <c r="J11" i="388"/>
  <c r="I11" i="388"/>
  <c r="G11" i="388"/>
  <c r="F11" i="388"/>
  <c r="E11" i="388"/>
  <c r="D11" i="388"/>
  <c r="C11" i="388"/>
  <c r="D67" i="387"/>
  <c r="D62" i="387" s="1"/>
  <c r="C67" i="387"/>
  <c r="C62" i="387" s="1"/>
  <c r="D59" i="387"/>
  <c r="D53" i="387" s="1"/>
  <c r="C59" i="387"/>
  <c r="C53" i="387" s="1"/>
  <c r="D43" i="387"/>
  <c r="C43" i="387"/>
  <c r="D38" i="387"/>
  <c r="C38" i="387"/>
  <c r="D32" i="387"/>
  <c r="C32" i="387"/>
  <c r="D28" i="387"/>
  <c r="C28" i="387"/>
  <c r="D22" i="387"/>
  <c r="C22" i="387"/>
  <c r="D10" i="387"/>
  <c r="C10" i="387"/>
  <c r="L67" i="386"/>
  <c r="L62" i="386" s="1"/>
  <c r="L47" i="386" s="1"/>
  <c r="K67" i="386"/>
  <c r="J67" i="386"/>
  <c r="I67" i="386"/>
  <c r="I67" i="385" s="1"/>
  <c r="G67" i="386"/>
  <c r="F67" i="386"/>
  <c r="E67" i="386"/>
  <c r="D67" i="386"/>
  <c r="C67" i="386"/>
  <c r="L59" i="386"/>
  <c r="L53" i="386" s="1"/>
  <c r="K59" i="386"/>
  <c r="K53" i="386" s="1"/>
  <c r="J59" i="386"/>
  <c r="I59" i="386"/>
  <c r="I53" i="386" s="1"/>
  <c r="G59" i="386"/>
  <c r="G53" i="386" s="1"/>
  <c r="H53" i="386" s="1"/>
  <c r="F59" i="386"/>
  <c r="E59" i="386"/>
  <c r="D59" i="386"/>
  <c r="D53" i="386" s="1"/>
  <c r="C59" i="386"/>
  <c r="C53" i="386" s="1"/>
  <c r="L32" i="386"/>
  <c r="K32" i="386"/>
  <c r="J32" i="386"/>
  <c r="I32" i="386"/>
  <c r="G32" i="386"/>
  <c r="F32" i="386"/>
  <c r="E32" i="386"/>
  <c r="D32" i="386"/>
  <c r="C32" i="386"/>
  <c r="L28" i="386"/>
  <c r="K28" i="386"/>
  <c r="J28" i="386"/>
  <c r="I28" i="386"/>
  <c r="G28" i="386"/>
  <c r="F28" i="386"/>
  <c r="E28" i="386"/>
  <c r="D28" i="386"/>
  <c r="C28" i="386"/>
  <c r="L22" i="386"/>
  <c r="K22" i="386"/>
  <c r="J22" i="386"/>
  <c r="I22" i="386"/>
  <c r="G22" i="386"/>
  <c r="F22" i="386"/>
  <c r="E22" i="386"/>
  <c r="D22" i="386"/>
  <c r="C22" i="386"/>
  <c r="L10" i="386"/>
  <c r="K10" i="386"/>
  <c r="J10" i="386"/>
  <c r="I10" i="386"/>
  <c r="G10" i="386"/>
  <c r="F10" i="386"/>
  <c r="E10" i="386"/>
  <c r="D10" i="386"/>
  <c r="C10" i="386"/>
  <c r="K73" i="385"/>
  <c r="J73" i="385"/>
  <c r="I73" i="385"/>
  <c r="H73" i="385"/>
  <c r="G73" i="385"/>
  <c r="F73" i="385"/>
  <c r="E73" i="385"/>
  <c r="D73" i="385"/>
  <c r="C73" i="385"/>
  <c r="K72" i="385"/>
  <c r="J72" i="385"/>
  <c r="I72" i="385"/>
  <c r="G72" i="385"/>
  <c r="H72" i="385" s="1"/>
  <c r="F72" i="385"/>
  <c r="E72" i="385"/>
  <c r="D72" i="385"/>
  <c r="C72" i="385"/>
  <c r="K69" i="385"/>
  <c r="J69" i="385"/>
  <c r="I69" i="385"/>
  <c r="G69" i="385"/>
  <c r="F69" i="385"/>
  <c r="E69" i="385"/>
  <c r="D69" i="385"/>
  <c r="C69" i="385"/>
  <c r="K68" i="385"/>
  <c r="J68" i="385"/>
  <c r="I68" i="385"/>
  <c r="G68" i="385"/>
  <c r="F68" i="385"/>
  <c r="E68" i="385"/>
  <c r="D68" i="385"/>
  <c r="C68" i="385"/>
  <c r="K66" i="385"/>
  <c r="J66" i="385"/>
  <c r="I66" i="385"/>
  <c r="G66" i="385"/>
  <c r="F66" i="385"/>
  <c r="E66" i="385"/>
  <c r="D66" i="385"/>
  <c r="C66" i="385"/>
  <c r="K64" i="385"/>
  <c r="J64" i="385"/>
  <c r="I64" i="385"/>
  <c r="G64" i="385"/>
  <c r="F64" i="385"/>
  <c r="E64" i="385"/>
  <c r="D64" i="385"/>
  <c r="C64" i="385"/>
  <c r="K61" i="385"/>
  <c r="J61" i="385"/>
  <c r="I61" i="385"/>
  <c r="G61" i="385"/>
  <c r="F61" i="385"/>
  <c r="E61" i="385"/>
  <c r="D61" i="385"/>
  <c r="C61" i="385"/>
  <c r="K60" i="385"/>
  <c r="J60" i="385"/>
  <c r="I60" i="385"/>
  <c r="G60" i="385"/>
  <c r="F60" i="385"/>
  <c r="H60" i="385" s="1"/>
  <c r="E60" i="385"/>
  <c r="D60" i="385"/>
  <c r="C60" i="385"/>
  <c r="K58" i="385"/>
  <c r="J58" i="385"/>
  <c r="I58" i="385"/>
  <c r="G58" i="385"/>
  <c r="F58" i="385"/>
  <c r="E58" i="385"/>
  <c r="D58" i="385"/>
  <c r="C58" i="385"/>
  <c r="K57" i="385"/>
  <c r="J57" i="385"/>
  <c r="I57" i="385"/>
  <c r="G57" i="385"/>
  <c r="H57" i="385" s="1"/>
  <c r="F57" i="385"/>
  <c r="E57" i="385"/>
  <c r="D57" i="385"/>
  <c r="C57" i="385"/>
  <c r="K56" i="385"/>
  <c r="J56" i="385"/>
  <c r="I56" i="385"/>
  <c r="G56" i="385"/>
  <c r="H56" i="385" s="1"/>
  <c r="F56" i="385"/>
  <c r="E56" i="385"/>
  <c r="D56" i="385"/>
  <c r="C56" i="385"/>
  <c r="K55" i="385"/>
  <c r="J55" i="385"/>
  <c r="I55" i="385"/>
  <c r="G55" i="385"/>
  <c r="H55" i="385" s="1"/>
  <c r="F55" i="385"/>
  <c r="E55" i="385"/>
  <c r="D55" i="385"/>
  <c r="C55" i="385"/>
  <c r="K54" i="385"/>
  <c r="J54" i="385"/>
  <c r="I54" i="385"/>
  <c r="G54" i="385"/>
  <c r="H54" i="385" s="1"/>
  <c r="F54" i="385"/>
  <c r="E54" i="385"/>
  <c r="D54" i="385"/>
  <c r="C54" i="385"/>
  <c r="K45" i="385"/>
  <c r="J45" i="385"/>
  <c r="I45" i="385"/>
  <c r="G45" i="385"/>
  <c r="H45" i="385" s="1"/>
  <c r="F45" i="385"/>
  <c r="E45" i="385"/>
  <c r="D45" i="385"/>
  <c r="C45" i="385"/>
  <c r="K44" i="385"/>
  <c r="J44" i="385"/>
  <c r="I44" i="385"/>
  <c r="G44" i="385"/>
  <c r="H44" i="385" s="1"/>
  <c r="F44" i="385"/>
  <c r="E44" i="385"/>
  <c r="D44" i="385"/>
  <c r="C44" i="385"/>
  <c r="K41" i="385"/>
  <c r="J41" i="385"/>
  <c r="I41" i="385"/>
  <c r="G41" i="385"/>
  <c r="F41" i="385"/>
  <c r="E41" i="385"/>
  <c r="D41" i="385"/>
  <c r="C41" i="385"/>
  <c r="K40" i="385"/>
  <c r="J40" i="385"/>
  <c r="I40" i="385"/>
  <c r="G40" i="385"/>
  <c r="F40" i="385"/>
  <c r="E40" i="385"/>
  <c r="D40" i="385"/>
  <c r="C40" i="385"/>
  <c r="K39" i="385"/>
  <c r="J39" i="385"/>
  <c r="I39" i="385"/>
  <c r="G39" i="385"/>
  <c r="F39" i="385"/>
  <c r="E39" i="385"/>
  <c r="D39" i="385"/>
  <c r="C39" i="385"/>
  <c r="K38" i="385"/>
  <c r="J38" i="385"/>
  <c r="I38" i="385"/>
  <c r="G38" i="385"/>
  <c r="F38" i="385"/>
  <c r="E38" i="385"/>
  <c r="D38" i="385"/>
  <c r="C38" i="385"/>
  <c r="K37" i="385"/>
  <c r="J37" i="385"/>
  <c r="I37" i="385"/>
  <c r="G37" i="385"/>
  <c r="F37" i="385"/>
  <c r="E37" i="385"/>
  <c r="D37" i="385"/>
  <c r="C37" i="385"/>
  <c r="K36" i="385"/>
  <c r="J36" i="385"/>
  <c r="I36" i="385"/>
  <c r="G36" i="385"/>
  <c r="F36" i="385"/>
  <c r="E36" i="385"/>
  <c r="D36" i="385"/>
  <c r="C36" i="385"/>
  <c r="K35" i="385"/>
  <c r="J35" i="385"/>
  <c r="I35" i="385"/>
  <c r="G35" i="385"/>
  <c r="F35" i="385"/>
  <c r="E35" i="385"/>
  <c r="D35" i="385"/>
  <c r="C35" i="385"/>
  <c r="K34" i="385"/>
  <c r="J34" i="385"/>
  <c r="I34" i="385"/>
  <c r="G34" i="385"/>
  <c r="F34" i="385"/>
  <c r="E34" i="385"/>
  <c r="D34" i="385"/>
  <c r="C34" i="385"/>
  <c r="K33" i="385"/>
  <c r="J33" i="385"/>
  <c r="I33" i="385"/>
  <c r="G33" i="385"/>
  <c r="F33" i="385"/>
  <c r="E33" i="385"/>
  <c r="D33" i="385"/>
  <c r="C33" i="385"/>
  <c r="K31" i="385"/>
  <c r="J31" i="385"/>
  <c r="I31" i="385"/>
  <c r="G31" i="385"/>
  <c r="F31" i="385"/>
  <c r="E31" i="385"/>
  <c r="D31" i="385"/>
  <c r="C31" i="385"/>
  <c r="K30" i="385"/>
  <c r="J30" i="385"/>
  <c r="I30" i="385"/>
  <c r="G30" i="385"/>
  <c r="H30" i="385" s="1"/>
  <c r="F30" i="385"/>
  <c r="E30" i="385"/>
  <c r="D30" i="385"/>
  <c r="C30" i="385"/>
  <c r="K29" i="385"/>
  <c r="J29" i="385"/>
  <c r="I29" i="385"/>
  <c r="G29" i="385"/>
  <c r="F29" i="385"/>
  <c r="E29" i="385"/>
  <c r="D29" i="385"/>
  <c r="C29" i="385"/>
  <c r="K27" i="385"/>
  <c r="J27" i="385"/>
  <c r="I27" i="385"/>
  <c r="G27" i="385"/>
  <c r="F27" i="385"/>
  <c r="E27" i="385"/>
  <c r="D27" i="385"/>
  <c r="C27" i="385"/>
  <c r="K26" i="385"/>
  <c r="J26" i="385"/>
  <c r="I26" i="385"/>
  <c r="G26" i="385"/>
  <c r="F26" i="385"/>
  <c r="E26" i="385"/>
  <c r="D26" i="385"/>
  <c r="C26" i="385"/>
  <c r="K25" i="385"/>
  <c r="J25" i="385"/>
  <c r="I25" i="385"/>
  <c r="G25" i="385"/>
  <c r="H25" i="385" s="1"/>
  <c r="F25" i="385"/>
  <c r="E25" i="385"/>
  <c r="D25" i="385"/>
  <c r="C25" i="385"/>
  <c r="K24" i="385"/>
  <c r="J24" i="385"/>
  <c r="I24" i="385"/>
  <c r="G24" i="385"/>
  <c r="F24" i="385"/>
  <c r="E24" i="385"/>
  <c r="D24" i="385"/>
  <c r="C24" i="385"/>
  <c r="K23" i="385"/>
  <c r="J23" i="385"/>
  <c r="I23" i="385"/>
  <c r="G23" i="385"/>
  <c r="F23" i="385"/>
  <c r="E23" i="385"/>
  <c r="D23" i="385"/>
  <c r="C23" i="385"/>
  <c r="K21" i="385"/>
  <c r="J21" i="385"/>
  <c r="I21" i="385"/>
  <c r="G21" i="385"/>
  <c r="F21" i="385"/>
  <c r="E21" i="385"/>
  <c r="D21" i="385"/>
  <c r="C21" i="385"/>
  <c r="K20" i="385"/>
  <c r="J20" i="385"/>
  <c r="I20" i="385"/>
  <c r="G20" i="385"/>
  <c r="F20" i="385"/>
  <c r="E20" i="385"/>
  <c r="D20" i="385"/>
  <c r="C20" i="385"/>
  <c r="K19" i="385"/>
  <c r="J19" i="385"/>
  <c r="I19" i="385"/>
  <c r="G19" i="385"/>
  <c r="F19" i="385"/>
  <c r="E19" i="385"/>
  <c r="D19" i="385"/>
  <c r="C19" i="385"/>
  <c r="K18" i="385"/>
  <c r="J18" i="385"/>
  <c r="I18" i="385"/>
  <c r="G18" i="385"/>
  <c r="F18" i="385"/>
  <c r="E18" i="385"/>
  <c r="D18" i="385"/>
  <c r="C18" i="385"/>
  <c r="K17" i="385"/>
  <c r="J17" i="385"/>
  <c r="I17" i="385"/>
  <c r="G17" i="385"/>
  <c r="F17" i="385"/>
  <c r="E17" i="385"/>
  <c r="D17" i="385"/>
  <c r="C17" i="385"/>
  <c r="K16" i="385"/>
  <c r="J16" i="385"/>
  <c r="I16" i="385"/>
  <c r="G16" i="385"/>
  <c r="F16" i="385"/>
  <c r="E16" i="385"/>
  <c r="D16" i="385"/>
  <c r="C16" i="385"/>
  <c r="K15" i="385"/>
  <c r="J15" i="385"/>
  <c r="I15" i="385"/>
  <c r="G15" i="385"/>
  <c r="F15" i="385"/>
  <c r="E15" i="385"/>
  <c r="D15" i="385"/>
  <c r="C15" i="385"/>
  <c r="K14" i="385"/>
  <c r="J14" i="385"/>
  <c r="I14" i="385"/>
  <c r="G14" i="385"/>
  <c r="F14" i="385"/>
  <c r="E14" i="385"/>
  <c r="D14" i="385"/>
  <c r="C14" i="385"/>
  <c r="K13" i="385"/>
  <c r="J13" i="385"/>
  <c r="I13" i="385"/>
  <c r="G13" i="385"/>
  <c r="F13" i="385"/>
  <c r="E13" i="385"/>
  <c r="D13" i="385"/>
  <c r="C13" i="385"/>
  <c r="K12" i="385"/>
  <c r="J12" i="385"/>
  <c r="I12" i="385"/>
  <c r="G12" i="385"/>
  <c r="F12" i="385"/>
  <c r="E12" i="385"/>
  <c r="D12" i="385"/>
  <c r="C12" i="385"/>
  <c r="K11" i="385"/>
  <c r="J11" i="385"/>
  <c r="I11" i="385"/>
  <c r="G11" i="385"/>
  <c r="F11" i="385"/>
  <c r="E11" i="385"/>
  <c r="D11" i="385"/>
  <c r="C11" i="385"/>
  <c r="L67" i="383"/>
  <c r="K67" i="383"/>
  <c r="K67" i="382" s="1"/>
  <c r="J67" i="383"/>
  <c r="J62" i="383" s="1"/>
  <c r="J47" i="383" s="1"/>
  <c r="I67" i="383"/>
  <c r="I67" i="382" s="1"/>
  <c r="G67" i="383"/>
  <c r="G62" i="383" s="1"/>
  <c r="F67" i="383"/>
  <c r="E67" i="383"/>
  <c r="D67" i="383"/>
  <c r="C67" i="383"/>
  <c r="C62" i="383" s="1"/>
  <c r="C47" i="383" s="1"/>
  <c r="L59" i="383"/>
  <c r="L53" i="383" s="1"/>
  <c r="K59" i="383"/>
  <c r="J59" i="383"/>
  <c r="J59" i="382" s="1"/>
  <c r="I59" i="383"/>
  <c r="I59" i="382" s="1"/>
  <c r="G59" i="383"/>
  <c r="F59" i="383"/>
  <c r="E59" i="383"/>
  <c r="D59" i="383"/>
  <c r="C53" i="383"/>
  <c r="L32" i="383"/>
  <c r="K32" i="383"/>
  <c r="J32" i="383"/>
  <c r="I32" i="383"/>
  <c r="G32" i="383"/>
  <c r="F32" i="383"/>
  <c r="E32" i="383"/>
  <c r="D32" i="383"/>
  <c r="C32" i="383"/>
  <c r="L28" i="383"/>
  <c r="K28" i="383"/>
  <c r="J28" i="383"/>
  <c r="I28" i="383"/>
  <c r="G28" i="383"/>
  <c r="F28" i="383"/>
  <c r="E28" i="383"/>
  <c r="D28" i="383"/>
  <c r="C28" i="383"/>
  <c r="L22" i="383"/>
  <c r="K22" i="383"/>
  <c r="J22" i="383"/>
  <c r="I22" i="383"/>
  <c r="G22" i="383"/>
  <c r="H22" i="383" s="1"/>
  <c r="F22" i="383"/>
  <c r="E22" i="383"/>
  <c r="D22" i="383"/>
  <c r="C22" i="383"/>
  <c r="L10" i="383"/>
  <c r="K10" i="383"/>
  <c r="J10" i="383"/>
  <c r="I10" i="383"/>
  <c r="G10" i="383"/>
  <c r="H10" i="383" s="1"/>
  <c r="F10" i="383"/>
  <c r="E10" i="383"/>
  <c r="D10" i="383"/>
  <c r="C10" i="383"/>
  <c r="K73" i="382"/>
  <c r="J73" i="382"/>
  <c r="I73" i="382"/>
  <c r="H73" i="382"/>
  <c r="G73" i="382"/>
  <c r="F73" i="382"/>
  <c r="E73" i="382"/>
  <c r="D73" i="382"/>
  <c r="C73" i="382"/>
  <c r="K72" i="382"/>
  <c r="J72" i="382"/>
  <c r="I72" i="382"/>
  <c r="G72" i="382"/>
  <c r="H72" i="382" s="1"/>
  <c r="F72" i="382"/>
  <c r="E72" i="382"/>
  <c r="D72" i="382"/>
  <c r="C72" i="382"/>
  <c r="K69" i="382"/>
  <c r="J69" i="382"/>
  <c r="I69" i="382"/>
  <c r="G69" i="382"/>
  <c r="F69" i="382"/>
  <c r="E69" i="382"/>
  <c r="D69" i="382"/>
  <c r="C69" i="382"/>
  <c r="K68" i="382"/>
  <c r="J68" i="382"/>
  <c r="I68" i="382"/>
  <c r="G68" i="382"/>
  <c r="F68" i="382"/>
  <c r="E68" i="382"/>
  <c r="D68" i="382"/>
  <c r="C68" i="382"/>
  <c r="K66" i="382"/>
  <c r="J66" i="382"/>
  <c r="I66" i="382"/>
  <c r="G66" i="382"/>
  <c r="F66" i="382"/>
  <c r="E66" i="382"/>
  <c r="D66" i="382"/>
  <c r="C66" i="382"/>
  <c r="K64" i="382"/>
  <c r="J64" i="382"/>
  <c r="I64" i="382"/>
  <c r="G64" i="382"/>
  <c r="F64" i="382"/>
  <c r="E64" i="382"/>
  <c r="D64" i="382"/>
  <c r="C64" i="382"/>
  <c r="K61" i="382"/>
  <c r="J61" i="382"/>
  <c r="I61" i="382"/>
  <c r="G61" i="382"/>
  <c r="F61" i="382"/>
  <c r="E61" i="382"/>
  <c r="D61" i="382"/>
  <c r="C61" i="382"/>
  <c r="K60" i="382"/>
  <c r="J60" i="382"/>
  <c r="I60" i="382"/>
  <c r="G60" i="382"/>
  <c r="F60" i="382"/>
  <c r="E60" i="382"/>
  <c r="D60" i="382"/>
  <c r="C60" i="382"/>
  <c r="K58" i="382"/>
  <c r="J58" i="382"/>
  <c r="I58" i="382"/>
  <c r="G58" i="382"/>
  <c r="F58" i="382"/>
  <c r="E58" i="382"/>
  <c r="D58" i="382"/>
  <c r="C58" i="382"/>
  <c r="K57" i="382"/>
  <c r="J57" i="382"/>
  <c r="I57" i="382"/>
  <c r="G57" i="382"/>
  <c r="H57" i="382" s="1"/>
  <c r="F57" i="382"/>
  <c r="E57" i="382"/>
  <c r="D57" i="382"/>
  <c r="C57" i="382"/>
  <c r="K56" i="382"/>
  <c r="J56" i="382"/>
  <c r="I56" i="382"/>
  <c r="G56" i="382"/>
  <c r="H56" i="382" s="1"/>
  <c r="F56" i="382"/>
  <c r="E56" i="382"/>
  <c r="D56" i="382"/>
  <c r="C56" i="382"/>
  <c r="K55" i="382"/>
  <c r="J55" i="382"/>
  <c r="I55" i="382"/>
  <c r="G55" i="382"/>
  <c r="H55" i="382" s="1"/>
  <c r="F55" i="382"/>
  <c r="E55" i="382"/>
  <c r="D55" i="382"/>
  <c r="C55" i="382"/>
  <c r="K54" i="382"/>
  <c r="J54" i="382"/>
  <c r="I54" i="382"/>
  <c r="G54" i="382"/>
  <c r="H54" i="382" s="1"/>
  <c r="F54" i="382"/>
  <c r="E54" i="382"/>
  <c r="D54" i="382"/>
  <c r="C54" i="382"/>
  <c r="K45" i="382"/>
  <c r="J45" i="382"/>
  <c r="I45" i="382"/>
  <c r="G45" i="382"/>
  <c r="F45" i="382"/>
  <c r="E45" i="382"/>
  <c r="D45" i="382"/>
  <c r="C45" i="382"/>
  <c r="K44" i="382"/>
  <c r="J44" i="382"/>
  <c r="I44" i="382"/>
  <c r="G44" i="382"/>
  <c r="H44" i="382" s="1"/>
  <c r="F44" i="382"/>
  <c r="E44" i="382"/>
  <c r="D44" i="382"/>
  <c r="C44" i="382"/>
  <c r="K41" i="382"/>
  <c r="J41" i="382"/>
  <c r="I41" i="382"/>
  <c r="G41" i="382"/>
  <c r="F41" i="382"/>
  <c r="E41" i="382"/>
  <c r="D41" i="382"/>
  <c r="C41" i="382"/>
  <c r="K40" i="382"/>
  <c r="J40" i="382"/>
  <c r="I40" i="382"/>
  <c r="G40" i="382"/>
  <c r="F40" i="382"/>
  <c r="E40" i="382"/>
  <c r="D40" i="382"/>
  <c r="C40" i="382"/>
  <c r="K39" i="382"/>
  <c r="J39" i="382"/>
  <c r="I39" i="382"/>
  <c r="G39" i="382"/>
  <c r="F39" i="382"/>
  <c r="E39" i="382"/>
  <c r="D39" i="382"/>
  <c r="C39" i="382"/>
  <c r="K38" i="382"/>
  <c r="J38" i="382"/>
  <c r="I38" i="382"/>
  <c r="G38" i="382"/>
  <c r="F38" i="382"/>
  <c r="E38" i="382"/>
  <c r="D38" i="382"/>
  <c r="C38" i="382"/>
  <c r="K37" i="382"/>
  <c r="J37" i="382"/>
  <c r="I37" i="382"/>
  <c r="G37" i="382"/>
  <c r="F37" i="382"/>
  <c r="E37" i="382"/>
  <c r="D37" i="382"/>
  <c r="C37" i="382"/>
  <c r="K36" i="382"/>
  <c r="J36" i="382"/>
  <c r="I36" i="382"/>
  <c r="G36" i="382"/>
  <c r="F36" i="382"/>
  <c r="E36" i="382"/>
  <c r="D36" i="382"/>
  <c r="C36" i="382"/>
  <c r="K35" i="382"/>
  <c r="J35" i="382"/>
  <c r="I35" i="382"/>
  <c r="G35" i="382"/>
  <c r="F35" i="382"/>
  <c r="E35" i="382"/>
  <c r="D35" i="382"/>
  <c r="C35" i="382"/>
  <c r="K34" i="382"/>
  <c r="J34" i="382"/>
  <c r="I34" i="382"/>
  <c r="G34" i="382"/>
  <c r="F34" i="382"/>
  <c r="E34" i="382"/>
  <c r="D34" i="382"/>
  <c r="C34" i="382"/>
  <c r="K33" i="382"/>
  <c r="J33" i="382"/>
  <c r="I33" i="382"/>
  <c r="G33" i="382"/>
  <c r="F33" i="382"/>
  <c r="E33" i="382"/>
  <c r="D33" i="382"/>
  <c r="C33" i="382"/>
  <c r="K31" i="382"/>
  <c r="J31" i="382"/>
  <c r="I31" i="382"/>
  <c r="G31" i="382"/>
  <c r="F31" i="382"/>
  <c r="E31" i="382"/>
  <c r="D31" i="382"/>
  <c r="C31" i="382"/>
  <c r="K30" i="382"/>
  <c r="J30" i="382"/>
  <c r="I30" i="382"/>
  <c r="G30" i="382"/>
  <c r="F30" i="382"/>
  <c r="E30" i="382"/>
  <c r="D30" i="382"/>
  <c r="C30" i="382"/>
  <c r="K29" i="382"/>
  <c r="J29" i="382"/>
  <c r="I29" i="382"/>
  <c r="G29" i="382"/>
  <c r="F29" i="382"/>
  <c r="E29" i="382"/>
  <c r="D29" i="382"/>
  <c r="C29" i="382"/>
  <c r="K27" i="382"/>
  <c r="J27" i="382"/>
  <c r="I27" i="382"/>
  <c r="G27" i="382"/>
  <c r="F27" i="382"/>
  <c r="E27" i="382"/>
  <c r="D27" i="382"/>
  <c r="C27" i="382"/>
  <c r="K26" i="382"/>
  <c r="J26" i="382"/>
  <c r="I26" i="382"/>
  <c r="G26" i="382"/>
  <c r="F26" i="382"/>
  <c r="E26" i="382"/>
  <c r="D26" i="382"/>
  <c r="C26" i="382"/>
  <c r="K25" i="382"/>
  <c r="J25" i="382"/>
  <c r="I25" i="382"/>
  <c r="G25" i="382"/>
  <c r="H25" i="382" s="1"/>
  <c r="F25" i="382"/>
  <c r="E25" i="382"/>
  <c r="D25" i="382"/>
  <c r="C25" i="382"/>
  <c r="K24" i="382"/>
  <c r="J24" i="382"/>
  <c r="I24" i="382"/>
  <c r="G24" i="382"/>
  <c r="F24" i="382"/>
  <c r="E24" i="382"/>
  <c r="D24" i="382"/>
  <c r="C24" i="382"/>
  <c r="K23" i="382"/>
  <c r="J23" i="382"/>
  <c r="I23" i="382"/>
  <c r="G23" i="382"/>
  <c r="F23" i="382"/>
  <c r="E23" i="382"/>
  <c r="D23" i="382"/>
  <c r="C23" i="382"/>
  <c r="K21" i="382"/>
  <c r="J21" i="382"/>
  <c r="I21" i="382"/>
  <c r="G21" i="382"/>
  <c r="H21" i="382" s="1"/>
  <c r="F21" i="382"/>
  <c r="E21" i="382"/>
  <c r="D21" i="382"/>
  <c r="C21" i="382"/>
  <c r="K20" i="382"/>
  <c r="J20" i="382"/>
  <c r="I20" i="382"/>
  <c r="G20" i="382"/>
  <c r="H20" i="382" s="1"/>
  <c r="F20" i="382"/>
  <c r="E20" i="382"/>
  <c r="D20" i="382"/>
  <c r="C20" i="382"/>
  <c r="K19" i="382"/>
  <c r="J19" i="382"/>
  <c r="I19" i="382"/>
  <c r="G19" i="382"/>
  <c r="H19" i="382" s="1"/>
  <c r="F19" i="382"/>
  <c r="E19" i="382"/>
  <c r="D19" i="382"/>
  <c r="C19" i="382"/>
  <c r="K18" i="382"/>
  <c r="J18" i="382"/>
  <c r="I18" i="382"/>
  <c r="G18" i="382"/>
  <c r="H18" i="382" s="1"/>
  <c r="F18" i="382"/>
  <c r="E18" i="382"/>
  <c r="D18" i="382"/>
  <c r="C18" i="382"/>
  <c r="K17" i="382"/>
  <c r="J17" i="382"/>
  <c r="I17" i="382"/>
  <c r="G17" i="382"/>
  <c r="H17" i="382" s="1"/>
  <c r="F17" i="382"/>
  <c r="E17" i="382"/>
  <c r="D17" i="382"/>
  <c r="C17" i="382"/>
  <c r="K16" i="382"/>
  <c r="J16" i="382"/>
  <c r="I16" i="382"/>
  <c r="G16" i="382"/>
  <c r="H16" i="382" s="1"/>
  <c r="F16" i="382"/>
  <c r="E16" i="382"/>
  <c r="D16" i="382"/>
  <c r="C16" i="382"/>
  <c r="K15" i="382"/>
  <c r="J15" i="382"/>
  <c r="I15" i="382"/>
  <c r="G15" i="382"/>
  <c r="H15" i="382" s="1"/>
  <c r="F15" i="382"/>
  <c r="E15" i="382"/>
  <c r="D15" i="382"/>
  <c r="C15" i="382"/>
  <c r="K14" i="382"/>
  <c r="J14" i="382"/>
  <c r="I14" i="382"/>
  <c r="G14" i="382"/>
  <c r="H14" i="382" s="1"/>
  <c r="F14" i="382"/>
  <c r="E14" i="382"/>
  <c r="D14" i="382"/>
  <c r="C14" i="382"/>
  <c r="K13" i="382"/>
  <c r="J13" i="382"/>
  <c r="I13" i="382"/>
  <c r="G13" i="382"/>
  <c r="H13" i="382" s="1"/>
  <c r="F13" i="382"/>
  <c r="E13" i="382"/>
  <c r="D13" i="382"/>
  <c r="C13" i="382"/>
  <c r="K12" i="382"/>
  <c r="J12" i="382"/>
  <c r="I12" i="382"/>
  <c r="G12" i="382"/>
  <c r="H12" i="382" s="1"/>
  <c r="F12" i="382"/>
  <c r="E12" i="382"/>
  <c r="D12" i="382"/>
  <c r="C12" i="382"/>
  <c r="K11" i="382"/>
  <c r="J11" i="382"/>
  <c r="I11" i="382"/>
  <c r="G11" i="382"/>
  <c r="F11" i="382"/>
  <c r="E11" i="382"/>
  <c r="D11" i="382"/>
  <c r="C11" i="382"/>
  <c r="H73" i="381"/>
  <c r="L62" i="380"/>
  <c r="L47" i="380" s="1"/>
  <c r="K62" i="380"/>
  <c r="J62" i="380"/>
  <c r="J47" i="380" s="1"/>
  <c r="I62" i="380"/>
  <c r="I47" i="380" s="1"/>
  <c r="G62" i="380"/>
  <c r="H62" i="380" s="1"/>
  <c r="F62" i="380"/>
  <c r="E62" i="380"/>
  <c r="D62" i="380"/>
  <c r="C62" i="380"/>
  <c r="C47" i="380" s="1"/>
  <c r="L53" i="380"/>
  <c r="K53" i="380"/>
  <c r="J53" i="380"/>
  <c r="I53" i="380"/>
  <c r="G53" i="380"/>
  <c r="H53" i="380" s="1"/>
  <c r="F53" i="380"/>
  <c r="E53" i="380"/>
  <c r="D53" i="380"/>
  <c r="C53" i="380"/>
  <c r="H50" i="380"/>
  <c r="H49" i="380"/>
  <c r="L32" i="380"/>
  <c r="K32" i="380"/>
  <c r="J32" i="380"/>
  <c r="I32" i="380"/>
  <c r="G32" i="380"/>
  <c r="F32" i="380"/>
  <c r="E32" i="380"/>
  <c r="D32" i="380"/>
  <c r="C32" i="380"/>
  <c r="L28" i="380"/>
  <c r="K28" i="380"/>
  <c r="J28" i="380"/>
  <c r="I28" i="380"/>
  <c r="G28" i="380"/>
  <c r="F28" i="380"/>
  <c r="E28" i="380"/>
  <c r="D28" i="380"/>
  <c r="C28" i="380"/>
  <c r="L22" i="380"/>
  <c r="K22" i="380"/>
  <c r="J22" i="380"/>
  <c r="I22" i="380"/>
  <c r="G22" i="380"/>
  <c r="F22" i="380"/>
  <c r="E22" i="380"/>
  <c r="D22" i="380"/>
  <c r="C22" i="380"/>
  <c r="L10" i="380"/>
  <c r="K10" i="380"/>
  <c r="J10" i="380"/>
  <c r="I10" i="380"/>
  <c r="G10" i="380"/>
  <c r="H10" i="380" s="1"/>
  <c r="F10" i="380"/>
  <c r="E10" i="380"/>
  <c r="D10" i="380"/>
  <c r="C10" i="380"/>
  <c r="K73" i="379"/>
  <c r="J73" i="379"/>
  <c r="I73" i="379"/>
  <c r="H73" i="379"/>
  <c r="G73" i="379"/>
  <c r="F73" i="379"/>
  <c r="E73" i="379"/>
  <c r="D73" i="379"/>
  <c r="C73" i="379"/>
  <c r="K72" i="379"/>
  <c r="J72" i="379"/>
  <c r="I72" i="379"/>
  <c r="G72" i="379"/>
  <c r="H72" i="379" s="1"/>
  <c r="F72" i="379"/>
  <c r="E72" i="379"/>
  <c r="D72" i="379"/>
  <c r="C72" i="379"/>
  <c r="K69" i="379"/>
  <c r="J69" i="379"/>
  <c r="I69" i="379"/>
  <c r="G69" i="379"/>
  <c r="F69" i="379"/>
  <c r="E69" i="379"/>
  <c r="D69" i="379"/>
  <c r="C69" i="379"/>
  <c r="K68" i="379"/>
  <c r="J68" i="379"/>
  <c r="I68" i="379"/>
  <c r="G68" i="379"/>
  <c r="F68" i="379"/>
  <c r="E68" i="379"/>
  <c r="D68" i="379"/>
  <c r="C68" i="379"/>
  <c r="K67" i="379"/>
  <c r="J67" i="379"/>
  <c r="I67" i="379"/>
  <c r="G67" i="379"/>
  <c r="F67" i="379"/>
  <c r="E67" i="379"/>
  <c r="D67" i="379"/>
  <c r="C67" i="379"/>
  <c r="K66" i="379"/>
  <c r="J66" i="379"/>
  <c r="I66" i="379"/>
  <c r="G66" i="379"/>
  <c r="F66" i="379"/>
  <c r="E66" i="379"/>
  <c r="D66" i="379"/>
  <c r="C66" i="379"/>
  <c r="K64" i="379"/>
  <c r="J64" i="379"/>
  <c r="I64" i="379"/>
  <c r="G64" i="379"/>
  <c r="F64" i="379"/>
  <c r="E64" i="379"/>
  <c r="D64" i="379"/>
  <c r="C64" i="379"/>
  <c r="K61" i="379"/>
  <c r="J61" i="379"/>
  <c r="I61" i="379"/>
  <c r="G61" i="379"/>
  <c r="F61" i="379"/>
  <c r="E61" i="379"/>
  <c r="D61" i="379"/>
  <c r="C61" i="379"/>
  <c r="K60" i="379"/>
  <c r="J60" i="379"/>
  <c r="I60" i="379"/>
  <c r="G60" i="379"/>
  <c r="F60" i="379"/>
  <c r="E60" i="379"/>
  <c r="D60" i="379"/>
  <c r="C60" i="379"/>
  <c r="K58" i="379"/>
  <c r="J58" i="379"/>
  <c r="I58" i="379"/>
  <c r="G58" i="379"/>
  <c r="F58" i="379"/>
  <c r="E58" i="379"/>
  <c r="D58" i="379"/>
  <c r="C58" i="379"/>
  <c r="K57" i="379"/>
  <c r="J57" i="379"/>
  <c r="I57" i="379"/>
  <c r="G57" i="379"/>
  <c r="H57" i="379" s="1"/>
  <c r="F57" i="379"/>
  <c r="E57" i="379"/>
  <c r="D57" i="379"/>
  <c r="C57" i="379"/>
  <c r="K56" i="379"/>
  <c r="J56" i="379"/>
  <c r="I56" i="379"/>
  <c r="G56" i="379"/>
  <c r="H56" i="379" s="1"/>
  <c r="F56" i="379"/>
  <c r="E56" i="379"/>
  <c r="D56" i="379"/>
  <c r="C56" i="379"/>
  <c r="K55" i="379"/>
  <c r="J55" i="379"/>
  <c r="I55" i="379"/>
  <c r="G55" i="379"/>
  <c r="H55" i="379" s="1"/>
  <c r="F55" i="379"/>
  <c r="E55" i="379"/>
  <c r="D55" i="379"/>
  <c r="C55" i="379"/>
  <c r="K54" i="379"/>
  <c r="J54" i="379"/>
  <c r="I54" i="379"/>
  <c r="G54" i="379"/>
  <c r="H54" i="379" s="1"/>
  <c r="F54" i="379"/>
  <c r="E54" i="379"/>
  <c r="D54" i="379"/>
  <c r="C54" i="379"/>
  <c r="K45" i="379"/>
  <c r="J45" i="379"/>
  <c r="I45" i="379"/>
  <c r="G45" i="379"/>
  <c r="F45" i="379"/>
  <c r="E45" i="379"/>
  <c r="D45" i="379"/>
  <c r="C45" i="379"/>
  <c r="K44" i="379"/>
  <c r="J44" i="379"/>
  <c r="I44" i="379"/>
  <c r="G44" i="379"/>
  <c r="H44" i="379" s="1"/>
  <c r="F44" i="379"/>
  <c r="E44" i="379"/>
  <c r="D44" i="379"/>
  <c r="C44" i="379"/>
  <c r="K41" i="379"/>
  <c r="J41" i="379"/>
  <c r="I41" i="379"/>
  <c r="G41" i="379"/>
  <c r="F41" i="379"/>
  <c r="E41" i="379"/>
  <c r="D41" i="379"/>
  <c r="C41" i="379"/>
  <c r="K40" i="379"/>
  <c r="J40" i="379"/>
  <c r="I40" i="379"/>
  <c r="G40" i="379"/>
  <c r="F40" i="379"/>
  <c r="E40" i="379"/>
  <c r="D40" i="379"/>
  <c r="C40" i="379"/>
  <c r="K39" i="379"/>
  <c r="J39" i="379"/>
  <c r="I39" i="379"/>
  <c r="G39" i="379"/>
  <c r="F39" i="379"/>
  <c r="E39" i="379"/>
  <c r="D39" i="379"/>
  <c r="C39" i="379"/>
  <c r="K38" i="379"/>
  <c r="J38" i="379"/>
  <c r="I38" i="379"/>
  <c r="G38" i="379"/>
  <c r="F38" i="379"/>
  <c r="E38" i="379"/>
  <c r="D38" i="379"/>
  <c r="C38" i="379"/>
  <c r="K37" i="379"/>
  <c r="J37" i="379"/>
  <c r="I37" i="379"/>
  <c r="G37" i="379"/>
  <c r="F37" i="379"/>
  <c r="E37" i="379"/>
  <c r="D37" i="379"/>
  <c r="C37" i="379"/>
  <c r="K36" i="379"/>
  <c r="J36" i="379"/>
  <c r="I36" i="379"/>
  <c r="G36" i="379"/>
  <c r="F36" i="379"/>
  <c r="E36" i="379"/>
  <c r="D36" i="379"/>
  <c r="C36" i="379"/>
  <c r="K35" i="379"/>
  <c r="J35" i="379"/>
  <c r="I35" i="379"/>
  <c r="G35" i="379"/>
  <c r="F35" i="379"/>
  <c r="E35" i="379"/>
  <c r="D35" i="379"/>
  <c r="C35" i="379"/>
  <c r="K34" i="379"/>
  <c r="J34" i="379"/>
  <c r="I34" i="379"/>
  <c r="G34" i="379"/>
  <c r="F34" i="379"/>
  <c r="E34" i="379"/>
  <c r="D34" i="379"/>
  <c r="C34" i="379"/>
  <c r="K33" i="379"/>
  <c r="J33" i="379"/>
  <c r="I33" i="379"/>
  <c r="G33" i="379"/>
  <c r="F33" i="379"/>
  <c r="E33" i="379"/>
  <c r="D33" i="379"/>
  <c r="C33" i="379"/>
  <c r="K31" i="379"/>
  <c r="J31" i="379"/>
  <c r="I31" i="379"/>
  <c r="G31" i="379"/>
  <c r="F31" i="379"/>
  <c r="E31" i="379"/>
  <c r="D31" i="379"/>
  <c r="C31" i="379"/>
  <c r="K30" i="379"/>
  <c r="J30" i="379"/>
  <c r="I30" i="379"/>
  <c r="G30" i="379"/>
  <c r="F30" i="379"/>
  <c r="E30" i="379"/>
  <c r="D30" i="379"/>
  <c r="C30" i="379"/>
  <c r="K29" i="379"/>
  <c r="J29" i="379"/>
  <c r="I29" i="379"/>
  <c r="G29" i="379"/>
  <c r="F29" i="379"/>
  <c r="E29" i="379"/>
  <c r="D29" i="379"/>
  <c r="C29" i="379"/>
  <c r="K26" i="379"/>
  <c r="J26" i="379"/>
  <c r="I26" i="379"/>
  <c r="G26" i="379"/>
  <c r="F26" i="379"/>
  <c r="E26" i="379"/>
  <c r="D26" i="379"/>
  <c r="C26" i="379"/>
  <c r="K25" i="379"/>
  <c r="J25" i="379"/>
  <c r="I25" i="379"/>
  <c r="G25" i="379"/>
  <c r="H25" i="379" s="1"/>
  <c r="F25" i="379"/>
  <c r="E25" i="379"/>
  <c r="D25" i="379"/>
  <c r="C25" i="379"/>
  <c r="K24" i="379"/>
  <c r="J24" i="379"/>
  <c r="I24" i="379"/>
  <c r="G24" i="379"/>
  <c r="F24" i="379"/>
  <c r="E24" i="379"/>
  <c r="D24" i="379"/>
  <c r="C24" i="379"/>
  <c r="K23" i="379"/>
  <c r="J23" i="379"/>
  <c r="I23" i="379"/>
  <c r="G23" i="379"/>
  <c r="F23" i="379"/>
  <c r="E23" i="379"/>
  <c r="D23" i="379"/>
  <c r="C23" i="379"/>
  <c r="K21" i="379"/>
  <c r="J21" i="379"/>
  <c r="I21" i="379"/>
  <c r="G21" i="379"/>
  <c r="H21" i="379" s="1"/>
  <c r="F21" i="379"/>
  <c r="E21" i="379"/>
  <c r="D21" i="379"/>
  <c r="C21" i="379"/>
  <c r="K20" i="379"/>
  <c r="J20" i="379"/>
  <c r="I20" i="379"/>
  <c r="G20" i="379"/>
  <c r="H20" i="379" s="1"/>
  <c r="F20" i="379"/>
  <c r="E20" i="379"/>
  <c r="D20" i="379"/>
  <c r="C20" i="379"/>
  <c r="K19" i="379"/>
  <c r="J19" i="379"/>
  <c r="I19" i="379"/>
  <c r="G19" i="379"/>
  <c r="H19" i="379" s="1"/>
  <c r="F19" i="379"/>
  <c r="E19" i="379"/>
  <c r="D19" i="379"/>
  <c r="C19" i="379"/>
  <c r="K18" i="379"/>
  <c r="J18" i="379"/>
  <c r="I18" i="379"/>
  <c r="G18" i="379"/>
  <c r="H18" i="379" s="1"/>
  <c r="F18" i="379"/>
  <c r="E18" i="379"/>
  <c r="D18" i="379"/>
  <c r="C18" i="379"/>
  <c r="K17" i="379"/>
  <c r="J17" i="379"/>
  <c r="I17" i="379"/>
  <c r="G17" i="379"/>
  <c r="H17" i="379" s="1"/>
  <c r="F17" i="379"/>
  <c r="E17" i="379"/>
  <c r="D17" i="379"/>
  <c r="C17" i="379"/>
  <c r="K16" i="379"/>
  <c r="J16" i="379"/>
  <c r="I16" i="379"/>
  <c r="G16" i="379"/>
  <c r="H16" i="379" s="1"/>
  <c r="F16" i="379"/>
  <c r="E16" i="379"/>
  <c r="D16" i="379"/>
  <c r="C16" i="379"/>
  <c r="K15" i="379"/>
  <c r="J15" i="379"/>
  <c r="I15" i="379"/>
  <c r="G15" i="379"/>
  <c r="H15" i="379" s="1"/>
  <c r="F15" i="379"/>
  <c r="E15" i="379"/>
  <c r="D15" i="379"/>
  <c r="C15" i="379"/>
  <c r="K14" i="379"/>
  <c r="J14" i="379"/>
  <c r="I14" i="379"/>
  <c r="G14" i="379"/>
  <c r="H14" i="379" s="1"/>
  <c r="F14" i="379"/>
  <c r="E14" i="379"/>
  <c r="D14" i="379"/>
  <c r="C14" i="379"/>
  <c r="K13" i="379"/>
  <c r="J13" i="379"/>
  <c r="I13" i="379"/>
  <c r="G13" i="379"/>
  <c r="H13" i="379" s="1"/>
  <c r="F13" i="379"/>
  <c r="E13" i="379"/>
  <c r="D13" i="379"/>
  <c r="C13" i="379"/>
  <c r="K12" i="379"/>
  <c r="J12" i="379"/>
  <c r="I12" i="379"/>
  <c r="G12" i="379"/>
  <c r="H12" i="379" s="1"/>
  <c r="F12" i="379"/>
  <c r="E12" i="379"/>
  <c r="D12" i="379"/>
  <c r="C12" i="379"/>
  <c r="K11" i="379"/>
  <c r="J11" i="379"/>
  <c r="I11" i="379"/>
  <c r="G11" i="379"/>
  <c r="H11" i="379" s="1"/>
  <c r="F11" i="379"/>
  <c r="E11" i="379"/>
  <c r="D11" i="379"/>
  <c r="C11" i="379"/>
  <c r="L73" i="378"/>
  <c r="L72" i="375" s="1"/>
  <c r="L58" i="369" s="1"/>
  <c r="K73" i="378"/>
  <c r="K72" i="375" s="1"/>
  <c r="K58" i="369" s="1"/>
  <c r="J73" i="378"/>
  <c r="J72" i="375" s="1"/>
  <c r="J58" i="369" s="1"/>
  <c r="I73" i="378"/>
  <c r="I72" i="375" s="1"/>
  <c r="I58" i="369" s="1"/>
  <c r="H73" i="378"/>
  <c r="G73" i="378"/>
  <c r="G72" i="375" s="1"/>
  <c r="G58" i="369" s="1"/>
  <c r="F73" i="378"/>
  <c r="F72" i="375" s="1"/>
  <c r="F58" i="369" s="1"/>
  <c r="E73" i="378"/>
  <c r="D73" i="378"/>
  <c r="D72" i="375" s="1"/>
  <c r="C73" i="378"/>
  <c r="C72" i="375" s="1"/>
  <c r="C58" i="369" s="1"/>
  <c r="K72" i="378"/>
  <c r="K71" i="375" s="1"/>
  <c r="K57" i="369" s="1"/>
  <c r="J72" i="378"/>
  <c r="J71" i="375" s="1"/>
  <c r="J57" i="369" s="1"/>
  <c r="I72" i="378"/>
  <c r="I71" i="375" s="1"/>
  <c r="I57" i="369" s="1"/>
  <c r="G72" i="378"/>
  <c r="F72" i="378"/>
  <c r="E72" i="378"/>
  <c r="D72" i="378"/>
  <c r="D71" i="375" s="1"/>
  <c r="C72" i="378"/>
  <c r="C71" i="375" s="1"/>
  <c r="C57" i="369" s="1"/>
  <c r="K69" i="378"/>
  <c r="K68" i="375" s="1"/>
  <c r="K38" i="369" s="1"/>
  <c r="J69" i="378"/>
  <c r="J68" i="375" s="1"/>
  <c r="J38" i="369" s="1"/>
  <c r="I69" i="378"/>
  <c r="I68" i="375" s="1"/>
  <c r="I38" i="369" s="1"/>
  <c r="G69" i="378"/>
  <c r="G68" i="375" s="1"/>
  <c r="G38" i="369" s="1"/>
  <c r="F69" i="378"/>
  <c r="F68" i="375" s="1"/>
  <c r="E69" i="378"/>
  <c r="D69" i="378"/>
  <c r="D68" i="375" s="1"/>
  <c r="C69" i="378"/>
  <c r="C68" i="375" s="1"/>
  <c r="C36" i="369" s="1"/>
  <c r="K68" i="378"/>
  <c r="K67" i="375" s="1"/>
  <c r="J68" i="378"/>
  <c r="J67" i="375" s="1"/>
  <c r="I68" i="378"/>
  <c r="I67" i="375" s="1"/>
  <c r="G68" i="378"/>
  <c r="G67" i="375" s="1"/>
  <c r="F68" i="378"/>
  <c r="F67" i="375" s="1"/>
  <c r="E68" i="378"/>
  <c r="D68" i="378"/>
  <c r="D67" i="375" s="1"/>
  <c r="C68" i="378"/>
  <c r="C67" i="375" s="1"/>
  <c r="C35" i="369" s="1"/>
  <c r="G67" i="378"/>
  <c r="F67" i="378"/>
  <c r="K66" i="378"/>
  <c r="K65" i="375" s="1"/>
  <c r="J66" i="378"/>
  <c r="J65" i="375" s="1"/>
  <c r="I66" i="378"/>
  <c r="I65" i="375" s="1"/>
  <c r="G66" i="378"/>
  <c r="G65" i="375" s="1"/>
  <c r="F66" i="378"/>
  <c r="F65" i="375" s="1"/>
  <c r="E66" i="378"/>
  <c r="D66" i="378"/>
  <c r="D65" i="375" s="1"/>
  <c r="C66" i="378"/>
  <c r="C65" i="375" s="1"/>
  <c r="C33" i="369" s="1"/>
  <c r="K64" i="378"/>
  <c r="K63" i="375" s="1"/>
  <c r="J64" i="378"/>
  <c r="J63" i="375" s="1"/>
  <c r="I64" i="378"/>
  <c r="I63" i="375" s="1"/>
  <c r="G64" i="378"/>
  <c r="G63" i="375" s="1"/>
  <c r="F64" i="378"/>
  <c r="F63" i="375" s="1"/>
  <c r="E64" i="378"/>
  <c r="D64" i="378"/>
  <c r="D63" i="375" s="1"/>
  <c r="C64" i="378"/>
  <c r="G61" i="378"/>
  <c r="G60" i="375" s="1"/>
  <c r="F61" i="378"/>
  <c r="F60" i="375" s="1"/>
  <c r="K60" i="378"/>
  <c r="K59" i="375" s="1"/>
  <c r="J60" i="378"/>
  <c r="J59" i="375" s="1"/>
  <c r="I60" i="378"/>
  <c r="I59" i="375" s="1"/>
  <c r="G60" i="378"/>
  <c r="H60" i="378" s="1"/>
  <c r="F60" i="378"/>
  <c r="E60" i="378"/>
  <c r="E21" i="369" s="1"/>
  <c r="D60" i="378"/>
  <c r="K59" i="378"/>
  <c r="J59" i="378"/>
  <c r="I59" i="378"/>
  <c r="G59" i="378"/>
  <c r="H59" i="378" s="1"/>
  <c r="F59" i="378"/>
  <c r="K58" i="378"/>
  <c r="J58" i="378"/>
  <c r="I58" i="378"/>
  <c r="G58" i="378"/>
  <c r="F58" i="378"/>
  <c r="E58" i="378"/>
  <c r="D58" i="378"/>
  <c r="C58" i="378"/>
  <c r="K57" i="378"/>
  <c r="J57" i="378"/>
  <c r="I57" i="378"/>
  <c r="G57" i="378"/>
  <c r="H57" i="378" s="1"/>
  <c r="F57" i="378"/>
  <c r="E57" i="378"/>
  <c r="D57" i="378"/>
  <c r="C57" i="378"/>
  <c r="C15" i="369" s="1"/>
  <c r="K56" i="378"/>
  <c r="J56" i="378"/>
  <c r="I56" i="378"/>
  <c r="G56" i="378"/>
  <c r="H56" i="378" s="1"/>
  <c r="F56" i="378"/>
  <c r="E56" i="378"/>
  <c r="D56" i="378"/>
  <c r="C56" i="378"/>
  <c r="C55" i="375" s="1"/>
  <c r="K55" i="378"/>
  <c r="J55" i="378"/>
  <c r="I55" i="378"/>
  <c r="G55" i="378"/>
  <c r="H55" i="378" s="1"/>
  <c r="F55" i="378"/>
  <c r="E55" i="378"/>
  <c r="D55" i="378"/>
  <c r="C55" i="378"/>
  <c r="K54" i="378"/>
  <c r="J54" i="378"/>
  <c r="I54" i="378"/>
  <c r="G54" i="378"/>
  <c r="H54" i="378" s="1"/>
  <c r="F54" i="378"/>
  <c r="E54" i="378"/>
  <c r="D54" i="378"/>
  <c r="C54" i="378"/>
  <c r="K45" i="378"/>
  <c r="K45" i="375" s="1"/>
  <c r="K78" i="368" s="1"/>
  <c r="J45" i="378"/>
  <c r="J45" i="375" s="1"/>
  <c r="J78" i="368" s="1"/>
  <c r="I45" i="378"/>
  <c r="I45" i="375" s="1"/>
  <c r="I78" i="368" s="1"/>
  <c r="G45" i="378"/>
  <c r="G45" i="375" s="1"/>
  <c r="G78" i="368" s="1"/>
  <c r="F45" i="378"/>
  <c r="F45" i="375" s="1"/>
  <c r="E45" i="378"/>
  <c r="D45" i="378"/>
  <c r="D45" i="375" s="1"/>
  <c r="C45" i="378"/>
  <c r="C45" i="375" s="1"/>
  <c r="C78" i="368" s="1"/>
  <c r="K44" i="378"/>
  <c r="K44" i="375" s="1"/>
  <c r="K77" i="368" s="1"/>
  <c r="J44" i="378"/>
  <c r="J44" i="375" s="1"/>
  <c r="J77" i="368" s="1"/>
  <c r="I44" i="378"/>
  <c r="I44" i="375" s="1"/>
  <c r="I77" i="368" s="1"/>
  <c r="G44" i="378"/>
  <c r="F44" i="378"/>
  <c r="E44" i="378"/>
  <c r="D44" i="378"/>
  <c r="D44" i="375" s="1"/>
  <c r="C44" i="378"/>
  <c r="C44" i="375" s="1"/>
  <c r="C77" i="368" s="1"/>
  <c r="K41" i="378"/>
  <c r="K41" i="375" s="1"/>
  <c r="J41" i="378"/>
  <c r="J41" i="375" s="1"/>
  <c r="I41" i="378"/>
  <c r="I41" i="375" s="1"/>
  <c r="G41" i="378"/>
  <c r="G41" i="375" s="1"/>
  <c r="F41" i="378"/>
  <c r="F41" i="375" s="1"/>
  <c r="E41" i="378"/>
  <c r="D41" i="378"/>
  <c r="D41" i="375" s="1"/>
  <c r="C41" i="378"/>
  <c r="C41" i="375" s="1"/>
  <c r="K40" i="378"/>
  <c r="J40" i="378"/>
  <c r="I40" i="378"/>
  <c r="G40" i="378"/>
  <c r="F40" i="378"/>
  <c r="E40" i="378"/>
  <c r="D40" i="378"/>
  <c r="C40" i="378"/>
  <c r="K39" i="378"/>
  <c r="K39" i="375" s="1"/>
  <c r="J39" i="378"/>
  <c r="J39" i="375" s="1"/>
  <c r="I39" i="378"/>
  <c r="I39" i="375" s="1"/>
  <c r="G39" i="378"/>
  <c r="G39" i="375" s="1"/>
  <c r="F39" i="378"/>
  <c r="F39" i="375" s="1"/>
  <c r="E39" i="378"/>
  <c r="D39" i="378"/>
  <c r="D39" i="375" s="1"/>
  <c r="C39" i="378"/>
  <c r="C39" i="375" s="1"/>
  <c r="K37" i="378"/>
  <c r="K37" i="375" s="1"/>
  <c r="K62" i="368" s="1"/>
  <c r="J37" i="378"/>
  <c r="J37" i="375" s="1"/>
  <c r="J62" i="368" s="1"/>
  <c r="I37" i="378"/>
  <c r="I37" i="375" s="1"/>
  <c r="I62" i="368" s="1"/>
  <c r="G37" i="378"/>
  <c r="G37" i="375" s="1"/>
  <c r="G62" i="368" s="1"/>
  <c r="F37" i="378"/>
  <c r="F37" i="375" s="1"/>
  <c r="E37" i="378"/>
  <c r="D37" i="378"/>
  <c r="D37" i="375" s="1"/>
  <c r="C37" i="378"/>
  <c r="C37" i="375" s="1"/>
  <c r="C62" i="368" s="1"/>
  <c r="K36" i="378"/>
  <c r="K36" i="375" s="1"/>
  <c r="K61" i="368" s="1"/>
  <c r="K59" i="368" s="1"/>
  <c r="J36" i="378"/>
  <c r="J36" i="375" s="1"/>
  <c r="J61" i="368" s="1"/>
  <c r="J59" i="368" s="1"/>
  <c r="I36" i="378"/>
  <c r="I36" i="375" s="1"/>
  <c r="I61" i="368" s="1"/>
  <c r="I59" i="368" s="1"/>
  <c r="G36" i="378"/>
  <c r="G36" i="375" s="1"/>
  <c r="G61" i="368" s="1"/>
  <c r="G59" i="368" s="1"/>
  <c r="F36" i="378"/>
  <c r="F36" i="375" s="1"/>
  <c r="E36" i="378"/>
  <c r="D36" i="378"/>
  <c r="D36" i="375" s="1"/>
  <c r="C36" i="378"/>
  <c r="C36" i="375" s="1"/>
  <c r="C61" i="368" s="1"/>
  <c r="K35" i="378"/>
  <c r="K35" i="375" s="1"/>
  <c r="K56" i="368" s="1"/>
  <c r="J35" i="378"/>
  <c r="J35" i="375" s="1"/>
  <c r="J56" i="368" s="1"/>
  <c r="I35" i="378"/>
  <c r="I35" i="375" s="1"/>
  <c r="I56" i="368" s="1"/>
  <c r="G35" i="378"/>
  <c r="G35" i="375" s="1"/>
  <c r="G56" i="368" s="1"/>
  <c r="F35" i="378"/>
  <c r="F35" i="375" s="1"/>
  <c r="E35" i="378"/>
  <c r="D35" i="378"/>
  <c r="D35" i="375" s="1"/>
  <c r="C35" i="378"/>
  <c r="K34" i="378"/>
  <c r="K34" i="375" s="1"/>
  <c r="K55" i="368" s="1"/>
  <c r="J34" i="378"/>
  <c r="J34" i="375" s="1"/>
  <c r="J55" i="368" s="1"/>
  <c r="I34" i="378"/>
  <c r="I34" i="375" s="1"/>
  <c r="I55" i="368" s="1"/>
  <c r="G34" i="378"/>
  <c r="G34" i="375" s="1"/>
  <c r="G55" i="368" s="1"/>
  <c r="F34" i="378"/>
  <c r="F34" i="375" s="1"/>
  <c r="E34" i="378"/>
  <c r="D34" i="378"/>
  <c r="D34" i="375" s="1"/>
  <c r="C34" i="378"/>
  <c r="C34" i="375" s="1"/>
  <c r="C55" i="368" s="1"/>
  <c r="K33" i="378"/>
  <c r="K33" i="375" s="1"/>
  <c r="J33" i="378"/>
  <c r="J33" i="375" s="1"/>
  <c r="I33" i="378"/>
  <c r="I33" i="375" s="1"/>
  <c r="G33" i="378"/>
  <c r="G33" i="375" s="1"/>
  <c r="F33" i="378"/>
  <c r="F33" i="375" s="1"/>
  <c r="E33" i="378"/>
  <c r="D33" i="378"/>
  <c r="D33" i="375" s="1"/>
  <c r="C33" i="378"/>
  <c r="C33" i="375" s="1"/>
  <c r="K31" i="378"/>
  <c r="K31" i="375" s="1"/>
  <c r="J31" i="378"/>
  <c r="J31" i="375" s="1"/>
  <c r="I31" i="378"/>
  <c r="I31" i="375" s="1"/>
  <c r="G31" i="378"/>
  <c r="G31" i="375" s="1"/>
  <c r="F31" i="378"/>
  <c r="F31" i="375" s="1"/>
  <c r="E31" i="378"/>
  <c r="D31" i="378"/>
  <c r="D31" i="375" s="1"/>
  <c r="C31" i="378"/>
  <c r="C31" i="375" s="1"/>
  <c r="K30" i="378"/>
  <c r="J30" i="378"/>
  <c r="I30" i="378"/>
  <c r="G30" i="378"/>
  <c r="F30" i="378"/>
  <c r="E30" i="378"/>
  <c r="D30" i="378"/>
  <c r="C30" i="378"/>
  <c r="K29" i="378"/>
  <c r="K29" i="375" s="1"/>
  <c r="J29" i="378"/>
  <c r="J29" i="375" s="1"/>
  <c r="I29" i="378"/>
  <c r="I29" i="375" s="1"/>
  <c r="G29" i="378"/>
  <c r="G29" i="375" s="1"/>
  <c r="F29" i="378"/>
  <c r="F29" i="375" s="1"/>
  <c r="E29" i="378"/>
  <c r="D29" i="378"/>
  <c r="D29" i="375" s="1"/>
  <c r="C29" i="378"/>
  <c r="C29" i="375" s="1"/>
  <c r="K26" i="378"/>
  <c r="K26" i="375" s="1"/>
  <c r="J26" i="378"/>
  <c r="J26" i="375" s="1"/>
  <c r="I26" i="378"/>
  <c r="I26" i="375" s="1"/>
  <c r="G26" i="378"/>
  <c r="G26" i="375" s="1"/>
  <c r="F26" i="378"/>
  <c r="F26" i="375" s="1"/>
  <c r="E26" i="378"/>
  <c r="D26" i="378"/>
  <c r="D26" i="375" s="1"/>
  <c r="C26" i="378"/>
  <c r="C26" i="375" s="1"/>
  <c r="C25" i="375" s="1"/>
  <c r="K25" i="378"/>
  <c r="J25" i="378"/>
  <c r="I25" i="378"/>
  <c r="G25" i="378"/>
  <c r="H25" i="378" s="1"/>
  <c r="F25" i="378"/>
  <c r="E25" i="378"/>
  <c r="D25" i="378"/>
  <c r="C25" i="378"/>
  <c r="K24" i="378"/>
  <c r="K24" i="375" s="1"/>
  <c r="K21" i="368" s="1"/>
  <c r="J24" i="378"/>
  <c r="J24" i="375" s="1"/>
  <c r="J21" i="368" s="1"/>
  <c r="I24" i="378"/>
  <c r="I24" i="375" s="1"/>
  <c r="I21" i="368" s="1"/>
  <c r="G24" i="378"/>
  <c r="G24" i="375" s="1"/>
  <c r="G21" i="368" s="1"/>
  <c r="F24" i="378"/>
  <c r="F24" i="375" s="1"/>
  <c r="E24" i="378"/>
  <c r="D24" i="378"/>
  <c r="D24" i="375" s="1"/>
  <c r="C24" i="378"/>
  <c r="C24" i="375" s="1"/>
  <c r="C21" i="368" s="1"/>
  <c r="K23" i="378"/>
  <c r="K23" i="375" s="1"/>
  <c r="J23" i="378"/>
  <c r="J23" i="375" s="1"/>
  <c r="I23" i="378"/>
  <c r="I23" i="375" s="1"/>
  <c r="G23" i="378"/>
  <c r="G23" i="375" s="1"/>
  <c r="F23" i="378"/>
  <c r="F23" i="375" s="1"/>
  <c r="E23" i="378"/>
  <c r="D23" i="378"/>
  <c r="D23" i="375" s="1"/>
  <c r="C23" i="378"/>
  <c r="K21" i="378"/>
  <c r="K21" i="375" s="1"/>
  <c r="K52" i="368" s="1"/>
  <c r="J21" i="378"/>
  <c r="J21" i="375" s="1"/>
  <c r="J52" i="368" s="1"/>
  <c r="I21" i="378"/>
  <c r="I21" i="375" s="1"/>
  <c r="I52" i="368" s="1"/>
  <c r="G21" i="378"/>
  <c r="F21" i="378"/>
  <c r="E21" i="378"/>
  <c r="D21" i="378"/>
  <c r="D21" i="375" s="1"/>
  <c r="C21" i="378"/>
  <c r="K20" i="378"/>
  <c r="K20" i="375" s="1"/>
  <c r="K51" i="368" s="1"/>
  <c r="J20" i="378"/>
  <c r="J20" i="375" s="1"/>
  <c r="J51" i="368" s="1"/>
  <c r="I20" i="378"/>
  <c r="I20" i="375" s="1"/>
  <c r="I51" i="368" s="1"/>
  <c r="G20" i="378"/>
  <c r="F20" i="378"/>
  <c r="E20" i="378"/>
  <c r="D20" i="378"/>
  <c r="D20" i="375" s="1"/>
  <c r="C20" i="378"/>
  <c r="K19" i="378"/>
  <c r="K19" i="375" s="1"/>
  <c r="K50" i="368" s="1"/>
  <c r="J19" i="378"/>
  <c r="J19" i="375" s="1"/>
  <c r="J50" i="368" s="1"/>
  <c r="I19" i="378"/>
  <c r="I19" i="375" s="1"/>
  <c r="I50" i="368" s="1"/>
  <c r="G19" i="378"/>
  <c r="F19" i="378"/>
  <c r="E19" i="378"/>
  <c r="D19" i="378"/>
  <c r="D19" i="375" s="1"/>
  <c r="C19" i="378"/>
  <c r="K18" i="378"/>
  <c r="K18" i="375" s="1"/>
  <c r="K49" i="368" s="1"/>
  <c r="J18" i="378"/>
  <c r="J18" i="375" s="1"/>
  <c r="J49" i="368" s="1"/>
  <c r="I18" i="378"/>
  <c r="I18" i="375" s="1"/>
  <c r="I49" i="368" s="1"/>
  <c r="G18" i="378"/>
  <c r="F18" i="378"/>
  <c r="E18" i="378"/>
  <c r="D18" i="378"/>
  <c r="D18" i="375" s="1"/>
  <c r="C18" i="378"/>
  <c r="K17" i="378"/>
  <c r="K17" i="375" s="1"/>
  <c r="K48" i="368" s="1"/>
  <c r="J17" i="378"/>
  <c r="J17" i="375" s="1"/>
  <c r="J48" i="368" s="1"/>
  <c r="I17" i="378"/>
  <c r="I17" i="375" s="1"/>
  <c r="I48" i="368" s="1"/>
  <c r="G17" i="378"/>
  <c r="F17" i="378"/>
  <c r="E17" i="378"/>
  <c r="D17" i="378"/>
  <c r="D17" i="375" s="1"/>
  <c r="C17" i="378"/>
  <c r="K16" i="378"/>
  <c r="K16" i="375" s="1"/>
  <c r="K47" i="368" s="1"/>
  <c r="J16" i="378"/>
  <c r="J16" i="375" s="1"/>
  <c r="J47" i="368" s="1"/>
  <c r="I16" i="378"/>
  <c r="I16" i="375" s="1"/>
  <c r="I47" i="368" s="1"/>
  <c r="G16" i="378"/>
  <c r="F16" i="378"/>
  <c r="E16" i="378"/>
  <c r="D16" i="378"/>
  <c r="D16" i="375" s="1"/>
  <c r="C16" i="378"/>
  <c r="K15" i="378"/>
  <c r="K15" i="375" s="1"/>
  <c r="K46" i="368" s="1"/>
  <c r="J15" i="378"/>
  <c r="J15" i="375" s="1"/>
  <c r="J46" i="368" s="1"/>
  <c r="I15" i="378"/>
  <c r="I15" i="375" s="1"/>
  <c r="I46" i="368" s="1"/>
  <c r="G15" i="378"/>
  <c r="F15" i="378"/>
  <c r="E15" i="378"/>
  <c r="D15" i="378"/>
  <c r="D15" i="375" s="1"/>
  <c r="C15" i="378"/>
  <c r="K14" i="378"/>
  <c r="K14" i="375" s="1"/>
  <c r="K45" i="368" s="1"/>
  <c r="J14" i="378"/>
  <c r="J14" i="375" s="1"/>
  <c r="J45" i="368" s="1"/>
  <c r="I14" i="378"/>
  <c r="I14" i="375" s="1"/>
  <c r="I45" i="368" s="1"/>
  <c r="G14" i="378"/>
  <c r="F14" i="378"/>
  <c r="E14" i="378"/>
  <c r="D14" i="378"/>
  <c r="D14" i="375" s="1"/>
  <c r="C14" i="378"/>
  <c r="K13" i="378"/>
  <c r="K13" i="375" s="1"/>
  <c r="K44" i="368" s="1"/>
  <c r="J13" i="378"/>
  <c r="J13" i="375" s="1"/>
  <c r="J44" i="368" s="1"/>
  <c r="I13" i="378"/>
  <c r="I13" i="375" s="1"/>
  <c r="I44" i="368" s="1"/>
  <c r="G13" i="378"/>
  <c r="F13" i="378"/>
  <c r="E13" i="378"/>
  <c r="D13" i="378"/>
  <c r="D13" i="375" s="1"/>
  <c r="C13" i="378"/>
  <c r="K12" i="378"/>
  <c r="K12" i="375" s="1"/>
  <c r="K43" i="368" s="1"/>
  <c r="J12" i="378"/>
  <c r="J12" i="375" s="1"/>
  <c r="J43" i="368" s="1"/>
  <c r="I12" i="378"/>
  <c r="I12" i="375" s="1"/>
  <c r="I43" i="368" s="1"/>
  <c r="G12" i="378"/>
  <c r="G12" i="375" s="1"/>
  <c r="G43" i="368" s="1"/>
  <c r="F12" i="378"/>
  <c r="F12" i="375" s="1"/>
  <c r="E12" i="378"/>
  <c r="D12" i="378"/>
  <c r="D12" i="375" s="1"/>
  <c r="C12" i="378"/>
  <c r="K11" i="378"/>
  <c r="K11" i="375" s="1"/>
  <c r="J11" i="378"/>
  <c r="J11" i="375" s="1"/>
  <c r="I11" i="378"/>
  <c r="I11" i="375" s="1"/>
  <c r="G11" i="378"/>
  <c r="G11" i="375" s="1"/>
  <c r="F11" i="378"/>
  <c r="F11" i="375" s="1"/>
  <c r="E11" i="378"/>
  <c r="D11" i="378"/>
  <c r="D11" i="375" s="1"/>
  <c r="C11" i="378"/>
  <c r="C11" i="375" s="1"/>
  <c r="H73" i="377"/>
  <c r="C68" i="374"/>
  <c r="C65" i="374"/>
  <c r="C53" i="374"/>
  <c r="C10" i="377"/>
  <c r="L73" i="376"/>
  <c r="K73" i="376"/>
  <c r="J73" i="376"/>
  <c r="I73" i="376"/>
  <c r="G73" i="376"/>
  <c r="F73" i="376"/>
  <c r="E73" i="376"/>
  <c r="D73" i="376"/>
  <c r="K72" i="376"/>
  <c r="J72" i="376"/>
  <c r="I72" i="376"/>
  <c r="K57" i="376"/>
  <c r="J57" i="376"/>
  <c r="I57" i="376"/>
  <c r="K56" i="376"/>
  <c r="J56" i="376"/>
  <c r="I56" i="376"/>
  <c r="K55" i="376"/>
  <c r="J55" i="376"/>
  <c r="I55" i="376"/>
  <c r="K54" i="376"/>
  <c r="J54" i="376"/>
  <c r="I54" i="376"/>
  <c r="E49" i="376"/>
  <c r="L27" i="375"/>
  <c r="L40" i="368" s="1"/>
  <c r="C27" i="375"/>
  <c r="L72" i="374"/>
  <c r="L58" i="367" s="1"/>
  <c r="L71" i="374"/>
  <c r="L57" i="367" s="1"/>
  <c r="L68" i="374"/>
  <c r="L38" i="367" s="1"/>
  <c r="L67" i="374"/>
  <c r="L36" i="367" s="1"/>
  <c r="L65" i="374"/>
  <c r="L33" i="367" s="1"/>
  <c r="L64" i="374"/>
  <c r="L32" i="367" s="1"/>
  <c r="L63" i="374"/>
  <c r="L31" i="367" s="1"/>
  <c r="L62" i="374"/>
  <c r="L30" i="367" s="1"/>
  <c r="L60" i="374"/>
  <c r="L23" i="367" s="1"/>
  <c r="L59" i="374"/>
  <c r="L57" i="374"/>
  <c r="L16" i="367" s="1"/>
  <c r="L56" i="374"/>
  <c r="L15" i="367" s="1"/>
  <c r="L55" i="374"/>
  <c r="L14" i="367" s="1"/>
  <c r="L54" i="374"/>
  <c r="L13" i="367" s="1"/>
  <c r="L53" i="374"/>
  <c r="L12" i="367" s="1"/>
  <c r="L45" i="374"/>
  <c r="L79" i="366" s="1"/>
  <c r="C45" i="374"/>
  <c r="L44" i="374"/>
  <c r="L78" i="366" s="1"/>
  <c r="C44" i="374"/>
  <c r="L41" i="374"/>
  <c r="L67" i="366" s="1"/>
  <c r="C41" i="374"/>
  <c r="L40" i="374"/>
  <c r="L66" i="366" s="1"/>
  <c r="L39" i="374"/>
  <c r="L65" i="366" s="1"/>
  <c r="C39" i="374"/>
  <c r="L38" i="374"/>
  <c r="L37" i="374"/>
  <c r="L63" i="366" s="1"/>
  <c r="L36" i="374"/>
  <c r="L62" i="366" s="1"/>
  <c r="C36" i="374"/>
  <c r="L35" i="374"/>
  <c r="L57" i="366" s="1"/>
  <c r="C35" i="374"/>
  <c r="L34" i="374"/>
  <c r="L56" i="366" s="1"/>
  <c r="C34" i="374"/>
  <c r="L33" i="374"/>
  <c r="L55" i="366" s="1"/>
  <c r="C33" i="374"/>
  <c r="L31" i="374"/>
  <c r="L31" i="366" s="1"/>
  <c r="C31" i="374"/>
  <c r="L30" i="374"/>
  <c r="L30" i="366" s="1"/>
  <c r="L29" i="374"/>
  <c r="C29" i="374"/>
  <c r="L27" i="374"/>
  <c r="L26" i="374"/>
  <c r="L25" i="366" s="1"/>
  <c r="C26" i="374"/>
  <c r="L25" i="374"/>
  <c r="L24" i="366" s="1"/>
  <c r="L24" i="374"/>
  <c r="C24" i="374"/>
  <c r="L23" i="374"/>
  <c r="C23" i="374"/>
  <c r="L21" i="374"/>
  <c r="L53" i="366" s="1"/>
  <c r="C21" i="374"/>
  <c r="L20" i="374"/>
  <c r="L52" i="366" s="1"/>
  <c r="C20" i="374"/>
  <c r="L19" i="374"/>
  <c r="L51" i="366" s="1"/>
  <c r="C19" i="374"/>
  <c r="L18" i="374"/>
  <c r="L50" i="366" s="1"/>
  <c r="C18" i="374"/>
  <c r="L17" i="374"/>
  <c r="L49" i="366" s="1"/>
  <c r="C17" i="374"/>
  <c r="L16" i="374"/>
  <c r="L48" i="366" s="1"/>
  <c r="C16" i="374"/>
  <c r="L15" i="374"/>
  <c r="L47" i="366" s="1"/>
  <c r="C15" i="374"/>
  <c r="L14" i="374"/>
  <c r="L46" i="366" s="1"/>
  <c r="C14" i="374"/>
  <c r="L13" i="374"/>
  <c r="L45" i="366" s="1"/>
  <c r="C13" i="374"/>
  <c r="L12" i="374"/>
  <c r="L44" i="366" s="1"/>
  <c r="C12" i="374"/>
  <c r="L11" i="374"/>
  <c r="L43" i="366" s="1"/>
  <c r="C11" i="374"/>
  <c r="L121" i="372"/>
  <c r="L117" i="372"/>
  <c r="L111" i="372"/>
  <c r="L106" i="372" s="1"/>
  <c r="L103" i="372"/>
  <c r="L101" i="372" s="1"/>
  <c r="L94" i="372"/>
  <c r="L79" i="372"/>
  <c r="C79" i="372"/>
  <c r="L76" i="372"/>
  <c r="C76" i="372"/>
  <c r="L72" i="372"/>
  <c r="C72" i="372"/>
  <c r="L68" i="372"/>
  <c r="C68" i="372"/>
  <c r="L63" i="372"/>
  <c r="L59" i="372"/>
  <c r="L53" i="372"/>
  <c r="L41" i="372"/>
  <c r="L37" i="372"/>
  <c r="L34" i="372"/>
  <c r="C34" i="372"/>
  <c r="L32" i="372"/>
  <c r="C32" i="372"/>
  <c r="L25" i="372"/>
  <c r="L18" i="368"/>
  <c r="L11" i="372"/>
  <c r="L121" i="371"/>
  <c r="L117" i="371"/>
  <c r="L106" i="371"/>
  <c r="L103" i="371"/>
  <c r="L101" i="371" s="1"/>
  <c r="L94" i="371"/>
  <c r="L79" i="371"/>
  <c r="L76" i="371"/>
  <c r="L72" i="371"/>
  <c r="L68" i="371"/>
  <c r="L63" i="371"/>
  <c r="L59" i="371"/>
  <c r="L53" i="371"/>
  <c r="L41" i="371"/>
  <c r="L37" i="371"/>
  <c r="C37" i="371"/>
  <c r="L34" i="371"/>
  <c r="C34" i="371"/>
  <c r="L32" i="371"/>
  <c r="C32" i="371"/>
  <c r="L25" i="371"/>
  <c r="L11" i="371"/>
  <c r="C134" i="370"/>
  <c r="H134" i="370" s="1"/>
  <c r="C133" i="370"/>
  <c r="C129" i="370"/>
  <c r="C128" i="370"/>
  <c r="C127" i="370"/>
  <c r="C123" i="370"/>
  <c r="L122" i="370"/>
  <c r="C122" i="370"/>
  <c r="C121" i="370"/>
  <c r="C119" i="370"/>
  <c r="C118" i="370"/>
  <c r="C117" i="370"/>
  <c r="C113" i="370"/>
  <c r="C111" i="370"/>
  <c r="C109" i="370"/>
  <c r="C107" i="370"/>
  <c r="C104" i="370"/>
  <c r="C103" i="370"/>
  <c r="C101" i="370"/>
  <c r="C98" i="370"/>
  <c r="C96" i="370"/>
  <c r="C94" i="370"/>
  <c r="C90" i="370"/>
  <c r="C89" i="370"/>
  <c r="C88" i="370"/>
  <c r="H84" i="370"/>
  <c r="C81" i="370"/>
  <c r="C80" i="370"/>
  <c r="C79" i="370"/>
  <c r="C77" i="370"/>
  <c r="C76" i="370"/>
  <c r="C74" i="370"/>
  <c r="C73" i="370"/>
  <c r="C72" i="370"/>
  <c r="C70" i="370"/>
  <c r="C69" i="370"/>
  <c r="C68" i="370"/>
  <c r="C65" i="370"/>
  <c r="C64" i="370"/>
  <c r="C63" i="370"/>
  <c r="C61" i="370"/>
  <c r="C60" i="370"/>
  <c r="C59" i="370"/>
  <c r="C57" i="370"/>
  <c r="C56" i="370"/>
  <c r="C55" i="370"/>
  <c r="C53" i="370"/>
  <c r="C51" i="370"/>
  <c r="C50" i="370"/>
  <c r="C49" i="370"/>
  <c r="C48" i="370"/>
  <c r="C47" i="370"/>
  <c r="C46" i="370"/>
  <c r="C45" i="370"/>
  <c r="C44" i="370"/>
  <c r="C43" i="370"/>
  <c r="C41" i="370"/>
  <c r="C39" i="370"/>
  <c r="C38" i="370"/>
  <c r="C37" i="370"/>
  <c r="C35" i="370"/>
  <c r="C32" i="370"/>
  <c r="C29" i="370"/>
  <c r="C28" i="370"/>
  <c r="C27" i="370"/>
  <c r="C26" i="370"/>
  <c r="C25" i="370"/>
  <c r="C23" i="370"/>
  <c r="C21" i="370"/>
  <c r="C20" i="370"/>
  <c r="C19" i="370"/>
  <c r="C16" i="370"/>
  <c r="C15" i="370"/>
  <c r="C14" i="370"/>
  <c r="C12" i="370"/>
  <c r="C11" i="370"/>
  <c r="L53" i="369"/>
  <c r="C53" i="369"/>
  <c r="L52" i="369"/>
  <c r="C52" i="369"/>
  <c r="L51" i="369"/>
  <c r="C51" i="369"/>
  <c r="L47" i="369"/>
  <c r="C47" i="369"/>
  <c r="L46" i="369"/>
  <c r="C46" i="369"/>
  <c r="L45" i="369"/>
  <c r="L44" i="369" s="1"/>
  <c r="C45" i="369"/>
  <c r="L43" i="369"/>
  <c r="C43" i="369"/>
  <c r="L42" i="369"/>
  <c r="C42" i="369"/>
  <c r="L41" i="369"/>
  <c r="C41" i="369"/>
  <c r="L37" i="369"/>
  <c r="L35" i="369"/>
  <c r="L28" i="369"/>
  <c r="L27" i="369"/>
  <c r="L25" i="369"/>
  <c r="L22" i="369"/>
  <c r="L21" i="369"/>
  <c r="L20" i="369"/>
  <c r="L19" i="369"/>
  <c r="L18" i="369"/>
  <c r="L82" i="368"/>
  <c r="C82" i="368"/>
  <c r="L81" i="368"/>
  <c r="C81" i="368"/>
  <c r="L80" i="368"/>
  <c r="C80" i="368"/>
  <c r="L75" i="368"/>
  <c r="C75" i="368"/>
  <c r="L74" i="368"/>
  <c r="C74" i="368"/>
  <c r="L73" i="368"/>
  <c r="C73" i="368"/>
  <c r="L71" i="368"/>
  <c r="C71" i="368"/>
  <c r="L70" i="368"/>
  <c r="C70" i="368"/>
  <c r="L69" i="368"/>
  <c r="C69" i="368"/>
  <c r="L60" i="368"/>
  <c r="C60" i="368"/>
  <c r="L58" i="368"/>
  <c r="C58" i="368"/>
  <c r="L57" i="368"/>
  <c r="C57" i="368"/>
  <c r="L39" i="368"/>
  <c r="C39" i="368"/>
  <c r="L38" i="368"/>
  <c r="C38" i="368"/>
  <c r="L36" i="368"/>
  <c r="C36" i="368"/>
  <c r="L35" i="368"/>
  <c r="L34" i="368" s="1"/>
  <c r="C35" i="368"/>
  <c r="L33" i="368"/>
  <c r="L32" i="368" s="1"/>
  <c r="C33" i="368"/>
  <c r="L28" i="368"/>
  <c r="C28" i="368"/>
  <c r="L26" i="368"/>
  <c r="C26" i="368"/>
  <c r="L22" i="368"/>
  <c r="C22" i="368"/>
  <c r="L17" i="368"/>
  <c r="C17" i="368"/>
  <c r="L16" i="368"/>
  <c r="C16" i="368"/>
  <c r="L15" i="368"/>
  <c r="C15" i="368"/>
  <c r="L14" i="368"/>
  <c r="C14" i="368"/>
  <c r="L13" i="368"/>
  <c r="C13" i="368"/>
  <c r="L12" i="368"/>
  <c r="C12" i="368"/>
  <c r="L53" i="367"/>
  <c r="C53" i="367"/>
  <c r="L52" i="367"/>
  <c r="C52" i="367"/>
  <c r="L51" i="367"/>
  <c r="C51" i="367"/>
  <c r="L47" i="367"/>
  <c r="C47" i="367"/>
  <c r="L46" i="367"/>
  <c r="L46" i="365" s="1"/>
  <c r="C46" i="367"/>
  <c r="L45" i="367"/>
  <c r="L44" i="367" s="1"/>
  <c r="C45" i="367"/>
  <c r="L43" i="367"/>
  <c r="C43" i="367"/>
  <c r="L42" i="367"/>
  <c r="C42" i="367"/>
  <c r="L41" i="367"/>
  <c r="C41" i="367"/>
  <c r="L37" i="367"/>
  <c r="C37" i="367"/>
  <c r="L35" i="367"/>
  <c r="C35" i="367"/>
  <c r="L28" i="367"/>
  <c r="C28" i="367"/>
  <c r="L27" i="367"/>
  <c r="C27" i="367"/>
  <c r="L25" i="367"/>
  <c r="C25" i="367"/>
  <c r="L22" i="367"/>
  <c r="C22" i="367"/>
  <c r="L21" i="367"/>
  <c r="C21" i="367"/>
  <c r="L19" i="367"/>
  <c r="C19" i="367"/>
  <c r="L18" i="367"/>
  <c r="C18" i="367"/>
  <c r="L83" i="366"/>
  <c r="C83" i="366"/>
  <c r="L82" i="366"/>
  <c r="C82" i="366"/>
  <c r="L81" i="366"/>
  <c r="C81" i="366"/>
  <c r="L76" i="366"/>
  <c r="C76" i="366"/>
  <c r="L75" i="366"/>
  <c r="L74" i="364" s="1"/>
  <c r="C75" i="366"/>
  <c r="L74" i="366"/>
  <c r="C74" i="366"/>
  <c r="L72" i="366"/>
  <c r="C72" i="366"/>
  <c r="L71" i="366"/>
  <c r="C71" i="366"/>
  <c r="L70" i="366"/>
  <c r="C70" i="366"/>
  <c r="C63" i="366"/>
  <c r="L61" i="366"/>
  <c r="C61" i="366"/>
  <c r="L59" i="366"/>
  <c r="C59" i="366"/>
  <c r="L58" i="366"/>
  <c r="C58" i="366"/>
  <c r="L41" i="366"/>
  <c r="L40" i="366"/>
  <c r="C40" i="366"/>
  <c r="L39" i="366"/>
  <c r="L37" i="366"/>
  <c r="C37" i="366"/>
  <c r="L36" i="366"/>
  <c r="L35" i="366" s="1"/>
  <c r="C36" i="366"/>
  <c r="L34" i="366"/>
  <c r="L33" i="366" s="1"/>
  <c r="L29" i="366"/>
  <c r="C29" i="366"/>
  <c r="L28" i="366"/>
  <c r="C28" i="366"/>
  <c r="L27" i="366"/>
  <c r="C27" i="366"/>
  <c r="L23" i="366"/>
  <c r="C23" i="366"/>
  <c r="L22" i="366"/>
  <c r="C22" i="366"/>
  <c r="L21" i="366"/>
  <c r="C21" i="366"/>
  <c r="L18" i="366"/>
  <c r="C18" i="366"/>
  <c r="L17" i="366"/>
  <c r="C17" i="366"/>
  <c r="L16" i="366"/>
  <c r="L15" i="364" s="1"/>
  <c r="C16" i="366"/>
  <c r="L15" i="366"/>
  <c r="C15" i="366"/>
  <c r="L14" i="366"/>
  <c r="C14" i="366"/>
  <c r="L13" i="366"/>
  <c r="C13" i="366"/>
  <c r="A5" i="365"/>
  <c r="A6" i="366" s="1"/>
  <c r="A5" i="367" s="1"/>
  <c r="A5" i="368" s="1"/>
  <c r="A5" i="369" s="1"/>
  <c r="L9" i="364"/>
  <c r="L9" i="365" s="1"/>
  <c r="L10" i="366" s="1"/>
  <c r="L9" i="367" s="1"/>
  <c r="L9" i="368" s="1"/>
  <c r="L9" i="369" s="1"/>
  <c r="K9" i="364"/>
  <c r="J9" i="364"/>
  <c r="J9" i="365" s="1"/>
  <c r="J10" i="366" s="1"/>
  <c r="J9" i="367" s="1"/>
  <c r="J9" i="368" s="1"/>
  <c r="J9" i="369" s="1"/>
  <c r="I9" i="364"/>
  <c r="H9" i="364"/>
  <c r="H7" i="373" s="1"/>
  <c r="H51" i="373" s="1"/>
  <c r="G9" i="364"/>
  <c r="F9" i="364"/>
  <c r="F9" i="365" s="1"/>
  <c r="F10" i="366" s="1"/>
  <c r="F9" i="367" s="1"/>
  <c r="F9" i="368" s="1"/>
  <c r="F9" i="369" s="1"/>
  <c r="E9" i="364"/>
  <c r="D9" i="364"/>
  <c r="D9" i="365" s="1"/>
  <c r="D10" i="366" s="1"/>
  <c r="D9" i="367" s="1"/>
  <c r="D9" i="368" s="1"/>
  <c r="D9" i="369" s="1"/>
  <c r="C9" i="364"/>
  <c r="E78" i="403"/>
  <c r="E49" i="403"/>
  <c r="D49" i="403"/>
  <c r="C49" i="403"/>
  <c r="B49" i="403"/>
  <c r="F48" i="403"/>
  <c r="F47" i="403"/>
  <c r="F46" i="403"/>
  <c r="F45" i="403"/>
  <c r="F44" i="403"/>
  <c r="F43" i="403"/>
  <c r="F42" i="403"/>
  <c r="E39" i="403"/>
  <c r="D39" i="403"/>
  <c r="C39" i="403"/>
  <c r="B39" i="403"/>
  <c r="F38" i="403"/>
  <c r="F37" i="403"/>
  <c r="F36" i="403"/>
  <c r="F35" i="403"/>
  <c r="F34" i="403"/>
  <c r="F33" i="403"/>
  <c r="F32" i="403"/>
  <c r="E27" i="403"/>
  <c r="D27" i="403"/>
  <c r="C27" i="403"/>
  <c r="B27" i="403"/>
  <c r="F26" i="403"/>
  <c r="F25" i="403"/>
  <c r="F24" i="403"/>
  <c r="F23" i="403"/>
  <c r="F22" i="403"/>
  <c r="F21" i="403"/>
  <c r="F20" i="403"/>
  <c r="E17" i="403"/>
  <c r="D17" i="403"/>
  <c r="C17" i="403"/>
  <c r="B17" i="403"/>
  <c r="F16" i="403"/>
  <c r="F15" i="403"/>
  <c r="F14" i="403"/>
  <c r="F13" i="403"/>
  <c r="F12" i="403"/>
  <c r="F11" i="403"/>
  <c r="F10" i="403"/>
  <c r="F19" i="399"/>
  <c r="E19" i="399"/>
  <c r="D19" i="399"/>
  <c r="C19" i="399"/>
  <c r="G18" i="399"/>
  <c r="G17" i="399"/>
  <c r="G16" i="399"/>
  <c r="G15" i="399"/>
  <c r="G14" i="399"/>
  <c r="G13" i="399"/>
  <c r="C11" i="398"/>
  <c r="D32" i="395"/>
  <c r="G30" i="395"/>
  <c r="A30" i="395"/>
  <c r="G28" i="395"/>
  <c r="G26" i="395"/>
  <c r="G23" i="395"/>
  <c r="A11" i="395"/>
  <c r="J8" i="395"/>
  <c r="J32" i="395" s="1"/>
  <c r="A34" i="394"/>
  <c r="A28" i="394"/>
  <c r="A10" i="394"/>
  <c r="B8" i="394"/>
  <c r="J8" i="394" s="1"/>
  <c r="L111" i="58"/>
  <c r="K65" i="232" s="1"/>
  <c r="K65" i="391" s="1"/>
  <c r="K111" i="58"/>
  <c r="J65" i="232" s="1"/>
  <c r="J65" i="391" s="1"/>
  <c r="J111" i="58"/>
  <c r="I65" i="232" s="1"/>
  <c r="I65" i="391" s="1"/>
  <c r="I111" i="58"/>
  <c r="G111" i="58"/>
  <c r="G65" i="232" s="1"/>
  <c r="F111" i="58"/>
  <c r="F65" i="232" s="1"/>
  <c r="E111" i="58"/>
  <c r="D111" i="58"/>
  <c r="C111" i="58"/>
  <c r="C114" i="58" s="1"/>
  <c r="L100" i="58"/>
  <c r="K63" i="232" s="1"/>
  <c r="J63" i="232"/>
  <c r="J63" i="391" s="1"/>
  <c r="I63" i="232"/>
  <c r="I63" i="391" s="1"/>
  <c r="G63" i="232"/>
  <c r="F63" i="232"/>
  <c r="F62" i="232" s="1"/>
  <c r="E63" i="232"/>
  <c r="D63" i="232"/>
  <c r="C63" i="232"/>
  <c r="L96" i="58"/>
  <c r="K96" i="58"/>
  <c r="K65" i="233" s="1"/>
  <c r="K64" i="388" s="1"/>
  <c r="J96" i="58"/>
  <c r="J65" i="233" s="1"/>
  <c r="J64" i="388" s="1"/>
  <c r="I96" i="58"/>
  <c r="I65" i="233" s="1"/>
  <c r="I64" i="388" s="1"/>
  <c r="G96" i="58"/>
  <c r="G65" i="233" s="1"/>
  <c r="F96" i="58"/>
  <c r="F65" i="233" s="1"/>
  <c r="E96" i="58"/>
  <c r="D96" i="58"/>
  <c r="D65" i="233" s="1"/>
  <c r="D65" i="388" s="1"/>
  <c r="C96" i="58"/>
  <c r="C98" i="58" s="1"/>
  <c r="L89" i="58"/>
  <c r="K89" i="58"/>
  <c r="J89" i="58"/>
  <c r="J63" i="233" s="1"/>
  <c r="J62" i="388" s="1"/>
  <c r="I89" i="58"/>
  <c r="G89" i="58"/>
  <c r="D63" i="233"/>
  <c r="C63" i="233"/>
  <c r="L85" i="58"/>
  <c r="K65" i="234" s="1"/>
  <c r="K65" i="385" s="1"/>
  <c r="K85" i="58"/>
  <c r="J65" i="234" s="1"/>
  <c r="J65" i="385" s="1"/>
  <c r="J85" i="58"/>
  <c r="I65" i="234" s="1"/>
  <c r="I65" i="385" s="1"/>
  <c r="I85" i="58"/>
  <c r="G85" i="58"/>
  <c r="G65" i="234" s="1"/>
  <c r="F85" i="58"/>
  <c r="F65" i="234" s="1"/>
  <c r="E85" i="58"/>
  <c r="D85" i="58"/>
  <c r="D65" i="234" s="1"/>
  <c r="C85" i="58"/>
  <c r="C65" i="234" s="1"/>
  <c r="C65" i="385" s="1"/>
  <c r="L79" i="58"/>
  <c r="K63" i="234" s="1"/>
  <c r="K63" i="385" s="1"/>
  <c r="K79" i="58"/>
  <c r="J63" i="234" s="1"/>
  <c r="J79" i="58"/>
  <c r="I63" i="234" s="1"/>
  <c r="I79" i="58"/>
  <c r="F79" i="58"/>
  <c r="E79" i="58"/>
  <c r="D79" i="58"/>
  <c r="D63" i="234" s="1"/>
  <c r="C79" i="58"/>
  <c r="C63" i="234" s="1"/>
  <c r="C63" i="385" s="1"/>
  <c r="L75" i="58"/>
  <c r="K65" i="235" s="1"/>
  <c r="K65" i="382" s="1"/>
  <c r="K75" i="58"/>
  <c r="J65" i="235" s="1"/>
  <c r="J75" i="58"/>
  <c r="I65" i="235" s="1"/>
  <c r="I65" i="382" s="1"/>
  <c r="I75" i="58"/>
  <c r="G75" i="58"/>
  <c r="G65" i="235" s="1"/>
  <c r="F75" i="58"/>
  <c r="F65" i="235" s="1"/>
  <c r="E75" i="58"/>
  <c r="D75" i="58"/>
  <c r="D65" i="235" s="1"/>
  <c r="C75" i="58"/>
  <c r="C65" i="235" s="1"/>
  <c r="L69" i="58"/>
  <c r="K63" i="235" s="1"/>
  <c r="K63" i="382" s="1"/>
  <c r="K69" i="58"/>
  <c r="J63" i="235" s="1"/>
  <c r="J63" i="382" s="1"/>
  <c r="J69" i="58"/>
  <c r="I63" i="235" s="1"/>
  <c r="I63" i="382" s="1"/>
  <c r="I69" i="58"/>
  <c r="G69" i="58"/>
  <c r="F69" i="58"/>
  <c r="E69" i="58"/>
  <c r="D69" i="58"/>
  <c r="D63" i="235" s="1"/>
  <c r="C63" i="235"/>
  <c r="C63" i="382" s="1"/>
  <c r="L63" i="58"/>
  <c r="K65" i="236" s="1"/>
  <c r="K63" i="58"/>
  <c r="J65" i="236" s="1"/>
  <c r="J65" i="379" s="1"/>
  <c r="J63" i="58"/>
  <c r="I65" i="236" s="1"/>
  <c r="I65" i="379" s="1"/>
  <c r="I63" i="58"/>
  <c r="G63" i="58"/>
  <c r="G65" i="236" s="1"/>
  <c r="H65" i="236" s="1"/>
  <c r="F63" i="58"/>
  <c r="F65" i="236" s="1"/>
  <c r="E63" i="58"/>
  <c r="D63" i="58"/>
  <c r="D65" i="236" s="1"/>
  <c r="C65" i="236"/>
  <c r="L54" i="58"/>
  <c r="K63" i="236" s="1"/>
  <c r="K63" i="379" s="1"/>
  <c r="K54" i="58"/>
  <c r="J63" i="236" s="1"/>
  <c r="J63" i="379" s="1"/>
  <c r="J54" i="58"/>
  <c r="I63" i="236" s="1"/>
  <c r="I63" i="379" s="1"/>
  <c r="I54" i="58"/>
  <c r="G54" i="58"/>
  <c r="F54" i="58"/>
  <c r="E54" i="58"/>
  <c r="D63" i="236"/>
  <c r="C54" i="58"/>
  <c r="C116" i="58" s="1"/>
  <c r="E79" i="394" s="1"/>
  <c r="L49" i="58"/>
  <c r="K49" i="58"/>
  <c r="K65" i="237" s="1"/>
  <c r="J49" i="58"/>
  <c r="J65" i="237" s="1"/>
  <c r="I49" i="58"/>
  <c r="I65" i="237" s="1"/>
  <c r="G49" i="58"/>
  <c r="G65" i="237" s="1"/>
  <c r="F49" i="58"/>
  <c r="F65" i="237" s="1"/>
  <c r="E49" i="58"/>
  <c r="D49" i="58"/>
  <c r="C49" i="58"/>
  <c r="C63" i="378"/>
  <c r="C62" i="375" s="1"/>
  <c r="L42" i="58"/>
  <c r="K42" i="58"/>
  <c r="K63" i="237" s="1"/>
  <c r="J42" i="58"/>
  <c r="J63" i="237" s="1"/>
  <c r="I42" i="58"/>
  <c r="I63" i="237" s="1"/>
  <c r="G42" i="58"/>
  <c r="H42" i="58" s="1"/>
  <c r="F42" i="58"/>
  <c r="F63" i="237" s="1"/>
  <c r="E63" i="237"/>
  <c r="D63" i="237"/>
  <c r="L26" i="58"/>
  <c r="K26" i="58"/>
  <c r="K111" i="239" s="1"/>
  <c r="K108" i="370" s="1"/>
  <c r="J26" i="58"/>
  <c r="J111" i="239" s="1"/>
  <c r="J108" i="370" s="1"/>
  <c r="I26" i="58"/>
  <c r="E111" i="239"/>
  <c r="D111" i="239"/>
  <c r="L7" i="58"/>
  <c r="K7" i="58"/>
  <c r="K109" i="239" s="1"/>
  <c r="K106" i="370" s="1"/>
  <c r="J7" i="58"/>
  <c r="I7" i="58"/>
  <c r="F109" i="239"/>
  <c r="E109" i="239"/>
  <c r="E106" i="370" s="1"/>
  <c r="L10" i="103"/>
  <c r="L22" i="103" s="1"/>
  <c r="K10" i="103"/>
  <c r="K22" i="103" s="1"/>
  <c r="K95" i="239" s="1"/>
  <c r="K92" i="370" s="1"/>
  <c r="J10" i="103"/>
  <c r="J22" i="103" s="1"/>
  <c r="J95" i="239" s="1"/>
  <c r="J92" i="370" s="1"/>
  <c r="I10" i="103"/>
  <c r="I22" i="103" s="1"/>
  <c r="I95" i="239" s="1"/>
  <c r="I92" i="370" s="1"/>
  <c r="G10" i="103"/>
  <c r="F10" i="103"/>
  <c r="E10" i="103"/>
  <c r="D22" i="103"/>
  <c r="L8" i="103"/>
  <c r="L6" i="58" s="1"/>
  <c r="K8" i="103"/>
  <c r="K6" i="58" s="1"/>
  <c r="J8" i="103"/>
  <c r="J6" i="58" s="1"/>
  <c r="I8" i="103"/>
  <c r="I6" i="58" s="1"/>
  <c r="H8" i="103"/>
  <c r="H6" i="58" s="1"/>
  <c r="G8" i="103"/>
  <c r="G6" i="58" s="1"/>
  <c r="I6" i="394" s="1"/>
  <c r="I6" i="395" s="1"/>
  <c r="F8" i="103"/>
  <c r="F6" i="58" s="1"/>
  <c r="H6" i="394" s="1"/>
  <c r="H6" i="395" s="1"/>
  <c r="E8" i="103"/>
  <c r="E6" i="58" s="1"/>
  <c r="G6" i="394" s="1"/>
  <c r="G6" i="395" s="1"/>
  <c r="D8" i="103"/>
  <c r="D6" i="58" s="1"/>
  <c r="F6" i="394" s="1"/>
  <c r="F6" i="395" s="1"/>
  <c r="C8" i="103"/>
  <c r="C6" i="58" s="1"/>
  <c r="E6" i="394" s="1"/>
  <c r="E6" i="395" s="1"/>
  <c r="L95" i="37"/>
  <c r="K95" i="37"/>
  <c r="J95" i="37"/>
  <c r="I95" i="37"/>
  <c r="G95" i="37"/>
  <c r="F95" i="37"/>
  <c r="C95" i="37"/>
  <c r="L93" i="37"/>
  <c r="K93" i="37"/>
  <c r="J93" i="37"/>
  <c r="I93" i="37"/>
  <c r="G93" i="37"/>
  <c r="F93" i="37"/>
  <c r="C93" i="37"/>
  <c r="L88" i="37"/>
  <c r="K88" i="37"/>
  <c r="J88" i="37"/>
  <c r="I88" i="37"/>
  <c r="G88" i="37"/>
  <c r="F88" i="37"/>
  <c r="L85" i="37"/>
  <c r="K85" i="37"/>
  <c r="J85" i="37"/>
  <c r="I85" i="37"/>
  <c r="G85" i="37"/>
  <c r="F85" i="37"/>
  <c r="C85" i="37"/>
  <c r="L83" i="37"/>
  <c r="K83" i="37"/>
  <c r="J83" i="37"/>
  <c r="I83" i="37"/>
  <c r="L80" i="37"/>
  <c r="K80" i="37"/>
  <c r="J80" i="37"/>
  <c r="I80" i="37"/>
  <c r="K61" i="237"/>
  <c r="K61" i="238" s="1"/>
  <c r="J61" i="237"/>
  <c r="J61" i="238" s="1"/>
  <c r="I61" i="237"/>
  <c r="I61" i="238" s="1"/>
  <c r="E59" i="237"/>
  <c r="C61" i="378"/>
  <c r="L72" i="37"/>
  <c r="K72" i="37"/>
  <c r="J72" i="37"/>
  <c r="I72" i="37"/>
  <c r="G72" i="37"/>
  <c r="F72" i="37"/>
  <c r="E72" i="37"/>
  <c r="D72" i="37"/>
  <c r="L58" i="37"/>
  <c r="L50" i="37" s="1"/>
  <c r="K58" i="37"/>
  <c r="K117" i="239" s="1"/>
  <c r="K114" i="370" s="1"/>
  <c r="J58" i="37"/>
  <c r="J117" i="239" s="1"/>
  <c r="J114" i="370" s="1"/>
  <c r="I58" i="37"/>
  <c r="I117" i="239" s="1"/>
  <c r="I114" i="370" s="1"/>
  <c r="G117" i="239"/>
  <c r="E117" i="239"/>
  <c r="E114" i="370" s="1"/>
  <c r="D117" i="239"/>
  <c r="K51" i="37"/>
  <c r="J51" i="37"/>
  <c r="I51" i="37"/>
  <c r="G115" i="239"/>
  <c r="F115" i="239"/>
  <c r="E115" i="239"/>
  <c r="E112" i="370" s="1"/>
  <c r="C51" i="37"/>
  <c r="L20" i="37"/>
  <c r="L19" i="37" s="1"/>
  <c r="K20" i="37"/>
  <c r="K19" i="37" s="1"/>
  <c r="K102" i="239" s="1"/>
  <c r="K99" i="370" s="1"/>
  <c r="J20" i="37"/>
  <c r="J19" i="37" s="1"/>
  <c r="J102" i="239" s="1"/>
  <c r="J99" i="370" s="1"/>
  <c r="I20" i="37"/>
  <c r="I19" i="37" s="1"/>
  <c r="I102" i="239" s="1"/>
  <c r="I99" i="370" s="1"/>
  <c r="G20" i="37"/>
  <c r="G19" i="37" s="1"/>
  <c r="F20" i="37"/>
  <c r="D20" i="37"/>
  <c r="D19" i="37" s="1"/>
  <c r="L9" i="37"/>
  <c r="L8" i="37" s="1"/>
  <c r="K9" i="37"/>
  <c r="K8" i="37" s="1"/>
  <c r="J9" i="37"/>
  <c r="J8" i="37" s="1"/>
  <c r="I9" i="37"/>
  <c r="I8" i="37" s="1"/>
  <c r="G9" i="37"/>
  <c r="F9" i="37"/>
  <c r="E100" i="239"/>
  <c r="E97" i="370" s="1"/>
  <c r="D100" i="239"/>
  <c r="C100" i="239"/>
  <c r="L7" i="37"/>
  <c r="K7" i="37"/>
  <c r="J7" i="37"/>
  <c r="I7" i="37"/>
  <c r="F7" i="37"/>
  <c r="E7" i="37"/>
  <c r="D7" i="37"/>
  <c r="C7" i="37"/>
  <c r="K20" i="36"/>
  <c r="K22" i="36" s="1"/>
  <c r="K94" i="239" s="1"/>
  <c r="K91" i="370" s="1"/>
  <c r="J20" i="36"/>
  <c r="J22" i="36" s="1"/>
  <c r="J94" i="239" s="1"/>
  <c r="J91" i="370" s="1"/>
  <c r="I20" i="36"/>
  <c r="I22" i="36" s="1"/>
  <c r="G22" i="36"/>
  <c r="F22" i="36"/>
  <c r="E22" i="36"/>
  <c r="D22" i="36"/>
  <c r="D94" i="239" s="1"/>
  <c r="C22" i="36"/>
  <c r="C94" i="239" s="1"/>
  <c r="L18" i="36"/>
  <c r="L17" i="36"/>
  <c r="L16" i="36"/>
  <c r="L15" i="36"/>
  <c r="L14" i="36"/>
  <c r="L13" i="36"/>
  <c r="L12" i="36"/>
  <c r="L10" i="36"/>
  <c r="K10" i="36"/>
  <c r="J10" i="36"/>
  <c r="I10" i="36"/>
  <c r="H10" i="36"/>
  <c r="G10" i="36"/>
  <c r="F10" i="36"/>
  <c r="E10" i="36"/>
  <c r="D10" i="36"/>
  <c r="C10" i="36"/>
  <c r="L73" i="232"/>
  <c r="L72" i="232"/>
  <c r="L72" i="391" s="1"/>
  <c r="L69" i="232"/>
  <c r="L69" i="391" s="1"/>
  <c r="L68" i="232"/>
  <c r="L68" i="391" s="1"/>
  <c r="L67" i="232"/>
  <c r="L67" i="391" s="1"/>
  <c r="L66" i="232"/>
  <c r="L66" i="391" s="1"/>
  <c r="L64" i="232"/>
  <c r="L64" i="391" s="1"/>
  <c r="L61" i="232"/>
  <c r="L61" i="391" s="1"/>
  <c r="L60" i="232"/>
  <c r="L60" i="391" s="1"/>
  <c r="K59" i="232"/>
  <c r="J59" i="232"/>
  <c r="I59" i="232"/>
  <c r="G59" i="232"/>
  <c r="F59" i="232"/>
  <c r="E59" i="232"/>
  <c r="D59" i="232"/>
  <c r="C59" i="232"/>
  <c r="L58" i="232"/>
  <c r="L58" i="391" s="1"/>
  <c r="L57" i="232"/>
  <c r="L57" i="391" s="1"/>
  <c r="L56" i="232"/>
  <c r="L56" i="391" s="1"/>
  <c r="L55" i="232"/>
  <c r="L55" i="391" s="1"/>
  <c r="L54" i="232"/>
  <c r="L54" i="391" s="1"/>
  <c r="L52" i="232"/>
  <c r="K52" i="232"/>
  <c r="J52" i="232"/>
  <c r="I52" i="232"/>
  <c r="H52" i="232"/>
  <c r="G52" i="232"/>
  <c r="F52" i="232"/>
  <c r="E52" i="232"/>
  <c r="D52" i="232"/>
  <c r="C52" i="232"/>
  <c r="L45" i="232"/>
  <c r="L45" i="391" s="1"/>
  <c r="L44" i="232"/>
  <c r="L44" i="391" s="1"/>
  <c r="L41" i="232"/>
  <c r="L41" i="391" s="1"/>
  <c r="L40" i="232"/>
  <c r="L40" i="391" s="1"/>
  <c r="L39" i="232"/>
  <c r="L39" i="391" s="1"/>
  <c r="K38" i="232"/>
  <c r="J38" i="232"/>
  <c r="I38" i="232"/>
  <c r="I38" i="391" s="1"/>
  <c r="G38" i="232"/>
  <c r="F38" i="232"/>
  <c r="E38" i="232"/>
  <c r="D38" i="232"/>
  <c r="D38" i="391" s="1"/>
  <c r="L37" i="232"/>
  <c r="L37" i="391" s="1"/>
  <c r="L36" i="232"/>
  <c r="L36" i="391" s="1"/>
  <c r="L35" i="232"/>
  <c r="L35" i="391" s="1"/>
  <c r="L34" i="232"/>
  <c r="L34" i="391" s="1"/>
  <c r="L33" i="232"/>
  <c r="L33" i="391" s="1"/>
  <c r="K32" i="232"/>
  <c r="J32" i="232"/>
  <c r="I32" i="232"/>
  <c r="G32" i="232"/>
  <c r="H32" i="232" s="1"/>
  <c r="F32" i="232"/>
  <c r="E32" i="232"/>
  <c r="D32" i="232"/>
  <c r="C32" i="232"/>
  <c r="L31" i="232"/>
  <c r="L31" i="391" s="1"/>
  <c r="L30" i="232"/>
  <c r="L30" i="391" s="1"/>
  <c r="L29" i="232"/>
  <c r="L29" i="391" s="1"/>
  <c r="K28" i="232"/>
  <c r="J28" i="232"/>
  <c r="I28" i="232"/>
  <c r="G28" i="232"/>
  <c r="F28" i="232"/>
  <c r="E28" i="232"/>
  <c r="D28" i="232"/>
  <c r="C28" i="232"/>
  <c r="L27" i="232"/>
  <c r="L27" i="391" s="1"/>
  <c r="L26" i="232"/>
  <c r="L26" i="391" s="1"/>
  <c r="L25" i="232"/>
  <c r="L25" i="391" s="1"/>
  <c r="L24" i="232"/>
  <c r="L24" i="391" s="1"/>
  <c r="L23" i="232"/>
  <c r="L23" i="391" s="1"/>
  <c r="L22" i="391" s="1"/>
  <c r="K22" i="232"/>
  <c r="J22" i="232"/>
  <c r="I22" i="232"/>
  <c r="G22" i="232"/>
  <c r="H22" i="232" s="1"/>
  <c r="F22" i="232"/>
  <c r="E22" i="232"/>
  <c r="D22" i="232"/>
  <c r="C22" i="232"/>
  <c r="L21" i="232"/>
  <c r="L21" i="391" s="1"/>
  <c r="L20" i="232"/>
  <c r="L20" i="391" s="1"/>
  <c r="L19" i="232"/>
  <c r="L19" i="391" s="1"/>
  <c r="L18" i="232"/>
  <c r="L18" i="391" s="1"/>
  <c r="L17" i="232"/>
  <c r="L17" i="391" s="1"/>
  <c r="L16" i="232"/>
  <c r="L16" i="391" s="1"/>
  <c r="L15" i="232"/>
  <c r="L15" i="391" s="1"/>
  <c r="L14" i="232"/>
  <c r="L14" i="391" s="1"/>
  <c r="L13" i="232"/>
  <c r="L13" i="391" s="1"/>
  <c r="L12" i="232"/>
  <c r="L12" i="391" s="1"/>
  <c r="L11" i="232"/>
  <c r="L11" i="391" s="1"/>
  <c r="L10" i="391" s="1"/>
  <c r="K10" i="232"/>
  <c r="J10" i="232"/>
  <c r="I10" i="232"/>
  <c r="G10" i="232"/>
  <c r="F10" i="232"/>
  <c r="E10" i="232"/>
  <c r="D10" i="232"/>
  <c r="C10" i="232"/>
  <c r="L7" i="232"/>
  <c r="K7" i="232"/>
  <c r="J7" i="232"/>
  <c r="I7" i="232"/>
  <c r="H7" i="232"/>
  <c r="G7" i="232"/>
  <c r="F7" i="232"/>
  <c r="E7" i="232"/>
  <c r="D7" i="232"/>
  <c r="C7" i="232"/>
  <c r="L73" i="233"/>
  <c r="L72" i="388" s="1"/>
  <c r="L72" i="233"/>
  <c r="L69" i="233"/>
  <c r="L68" i="388" s="1"/>
  <c r="L68" i="233"/>
  <c r="L67" i="388" s="1"/>
  <c r="L67" i="233"/>
  <c r="L66" i="233"/>
  <c r="L65" i="388" s="1"/>
  <c r="L64" i="233"/>
  <c r="L63" i="388" s="1"/>
  <c r="L61" i="233"/>
  <c r="L60" i="388" s="1"/>
  <c r="L60" i="233"/>
  <c r="L59" i="388" s="1"/>
  <c r="K59" i="233"/>
  <c r="K58" i="388" s="1"/>
  <c r="J59" i="233"/>
  <c r="J58" i="388" s="1"/>
  <c r="I59" i="233"/>
  <c r="I58" i="388" s="1"/>
  <c r="G59" i="233"/>
  <c r="H59" i="233" s="1"/>
  <c r="L58" i="233"/>
  <c r="L57" i="388" s="1"/>
  <c r="L57" i="233"/>
  <c r="L56" i="388" s="1"/>
  <c r="L56" i="233"/>
  <c r="L55" i="388" s="1"/>
  <c r="L55" i="233"/>
  <c r="L54" i="388" s="1"/>
  <c r="L54" i="233"/>
  <c r="L53" i="388" s="1"/>
  <c r="E53" i="233"/>
  <c r="L52" i="233"/>
  <c r="K52" i="233"/>
  <c r="J52" i="233"/>
  <c r="I52" i="233"/>
  <c r="H52" i="233"/>
  <c r="G52" i="233"/>
  <c r="F52" i="233"/>
  <c r="E52" i="233"/>
  <c r="D52" i="233"/>
  <c r="C52" i="233"/>
  <c r="L45" i="233"/>
  <c r="L45" i="388" s="1"/>
  <c r="L44" i="233"/>
  <c r="L44" i="388" s="1"/>
  <c r="L41" i="233"/>
  <c r="L41" i="388" s="1"/>
  <c r="L40" i="233"/>
  <c r="L40" i="388" s="1"/>
  <c r="L39" i="233"/>
  <c r="L39" i="388" s="1"/>
  <c r="K38" i="233"/>
  <c r="K38" i="388" s="1"/>
  <c r="J38" i="233"/>
  <c r="J38" i="388" s="1"/>
  <c r="I38" i="233"/>
  <c r="G38" i="233"/>
  <c r="F38" i="233"/>
  <c r="E38" i="233"/>
  <c r="D38" i="233"/>
  <c r="D38" i="388" s="1"/>
  <c r="C38" i="233"/>
  <c r="C38" i="388" s="1"/>
  <c r="L37" i="233"/>
  <c r="L37" i="388" s="1"/>
  <c r="L36" i="233"/>
  <c r="L36" i="388" s="1"/>
  <c r="L35" i="233"/>
  <c r="L35" i="388" s="1"/>
  <c r="L34" i="233"/>
  <c r="L34" i="388" s="1"/>
  <c r="L33" i="233"/>
  <c r="L33" i="388" s="1"/>
  <c r="K32" i="233"/>
  <c r="J32" i="233"/>
  <c r="I32" i="233"/>
  <c r="G32" i="233"/>
  <c r="H32" i="233" s="1"/>
  <c r="F32" i="233"/>
  <c r="E32" i="233"/>
  <c r="D32" i="233"/>
  <c r="C32" i="233"/>
  <c r="L31" i="233"/>
  <c r="L31" i="388" s="1"/>
  <c r="L30" i="233"/>
  <c r="L30" i="388" s="1"/>
  <c r="L29" i="233"/>
  <c r="L29" i="388" s="1"/>
  <c r="K28" i="233"/>
  <c r="J28" i="233"/>
  <c r="I28" i="233"/>
  <c r="G28" i="233"/>
  <c r="H28" i="233" s="1"/>
  <c r="F28" i="233"/>
  <c r="E28" i="233"/>
  <c r="D28" i="233"/>
  <c r="C28" i="233"/>
  <c r="L27" i="233"/>
  <c r="L27" i="388" s="1"/>
  <c r="L26" i="233"/>
  <c r="L26" i="388" s="1"/>
  <c r="L25" i="233"/>
  <c r="L25" i="388" s="1"/>
  <c r="L24" i="233"/>
  <c r="L24" i="388" s="1"/>
  <c r="L23" i="233"/>
  <c r="L23" i="388" s="1"/>
  <c r="L22" i="388" s="1"/>
  <c r="K22" i="233"/>
  <c r="J22" i="233"/>
  <c r="I22" i="233"/>
  <c r="G22" i="233"/>
  <c r="H22" i="233" s="1"/>
  <c r="F22" i="233"/>
  <c r="E22" i="233"/>
  <c r="D22" i="233"/>
  <c r="C22" i="233"/>
  <c r="L21" i="233"/>
  <c r="L21" i="388" s="1"/>
  <c r="L20" i="233"/>
  <c r="L20" i="388" s="1"/>
  <c r="L19" i="233"/>
  <c r="L19" i="388" s="1"/>
  <c r="L18" i="233"/>
  <c r="L18" i="388" s="1"/>
  <c r="L17" i="233"/>
  <c r="L17" i="388" s="1"/>
  <c r="L16" i="233"/>
  <c r="L16" i="388" s="1"/>
  <c r="L15" i="233"/>
  <c r="L15" i="388" s="1"/>
  <c r="L14" i="233"/>
  <c r="L14" i="388" s="1"/>
  <c r="L13" i="233"/>
  <c r="L13" i="388" s="1"/>
  <c r="L12" i="233"/>
  <c r="L12" i="388" s="1"/>
  <c r="L11" i="233"/>
  <c r="L11" i="388" s="1"/>
  <c r="L10" i="388" s="1"/>
  <c r="K10" i="233"/>
  <c r="J10" i="233"/>
  <c r="I10" i="233"/>
  <c r="G10" i="233"/>
  <c r="H10" i="233" s="1"/>
  <c r="F10" i="233"/>
  <c r="E10" i="233"/>
  <c r="D10" i="233"/>
  <c r="C10" i="233"/>
  <c r="L7" i="233"/>
  <c r="K7" i="233"/>
  <c r="J7" i="233"/>
  <c r="I7" i="233"/>
  <c r="H7" i="233"/>
  <c r="G7" i="233"/>
  <c r="F7" i="233"/>
  <c r="E7" i="233"/>
  <c r="D7" i="233"/>
  <c r="C7" i="233"/>
  <c r="L73" i="234"/>
  <c r="L73" i="385" s="1"/>
  <c r="L72" i="234"/>
  <c r="L72" i="385" s="1"/>
  <c r="L69" i="234"/>
  <c r="L69" i="385" s="1"/>
  <c r="L68" i="234"/>
  <c r="L68" i="385" s="1"/>
  <c r="L67" i="234"/>
  <c r="L66" i="234"/>
  <c r="L66" i="385" s="1"/>
  <c r="L64" i="234"/>
  <c r="L64" i="385" s="1"/>
  <c r="L61" i="234"/>
  <c r="L61" i="385" s="1"/>
  <c r="L60" i="234"/>
  <c r="L60" i="385" s="1"/>
  <c r="K59" i="234"/>
  <c r="J59" i="234"/>
  <c r="I59" i="234"/>
  <c r="G59" i="234"/>
  <c r="H59" i="234" s="1"/>
  <c r="E59" i="234"/>
  <c r="D59" i="234"/>
  <c r="C59" i="234"/>
  <c r="L58" i="234"/>
  <c r="L58" i="385" s="1"/>
  <c r="L57" i="234"/>
  <c r="L57" i="385" s="1"/>
  <c r="L56" i="234"/>
  <c r="L56" i="385" s="1"/>
  <c r="L55" i="234"/>
  <c r="L55" i="385" s="1"/>
  <c r="L54" i="234"/>
  <c r="L54" i="385" s="1"/>
  <c r="L52" i="234"/>
  <c r="K52" i="234"/>
  <c r="J52" i="234"/>
  <c r="I52" i="234"/>
  <c r="H52" i="234"/>
  <c r="G52" i="234"/>
  <c r="F52" i="234"/>
  <c r="E52" i="234"/>
  <c r="D52" i="234"/>
  <c r="C52" i="234"/>
  <c r="L45" i="234"/>
  <c r="L45" i="385" s="1"/>
  <c r="L44" i="234"/>
  <c r="L44" i="385" s="1"/>
  <c r="L41" i="234"/>
  <c r="L41" i="385" s="1"/>
  <c r="L40" i="234"/>
  <c r="L40" i="385" s="1"/>
  <c r="L39" i="234"/>
  <c r="L39" i="385" s="1"/>
  <c r="L38" i="234"/>
  <c r="L38" i="385" s="1"/>
  <c r="L37" i="234"/>
  <c r="L37" i="385" s="1"/>
  <c r="L36" i="234"/>
  <c r="L36" i="385" s="1"/>
  <c r="L35" i="234"/>
  <c r="L35" i="385" s="1"/>
  <c r="L34" i="234"/>
  <c r="L34" i="385" s="1"/>
  <c r="L33" i="234"/>
  <c r="L33" i="385" s="1"/>
  <c r="K32" i="234"/>
  <c r="J32" i="234"/>
  <c r="I32" i="234"/>
  <c r="G32" i="234"/>
  <c r="H32" i="234" s="1"/>
  <c r="F32" i="234"/>
  <c r="E32" i="234"/>
  <c r="D32" i="234"/>
  <c r="C32" i="234"/>
  <c r="L31" i="234"/>
  <c r="L31" i="385" s="1"/>
  <c r="L30" i="234"/>
  <c r="L30" i="385" s="1"/>
  <c r="L29" i="234"/>
  <c r="L29" i="385" s="1"/>
  <c r="K28" i="234"/>
  <c r="J28" i="234"/>
  <c r="I28" i="234"/>
  <c r="I28" i="385" s="1"/>
  <c r="G28" i="234"/>
  <c r="H28" i="234" s="1"/>
  <c r="F28" i="234"/>
  <c r="E28" i="234"/>
  <c r="D28" i="234"/>
  <c r="C28" i="234"/>
  <c r="L27" i="234"/>
  <c r="L27" i="385" s="1"/>
  <c r="L26" i="234"/>
  <c r="L26" i="385" s="1"/>
  <c r="L25" i="234"/>
  <c r="L25" i="385" s="1"/>
  <c r="L24" i="234"/>
  <c r="L24" i="385" s="1"/>
  <c r="L23" i="234"/>
  <c r="L23" i="385" s="1"/>
  <c r="L22" i="385" s="1"/>
  <c r="K22" i="234"/>
  <c r="J22" i="234"/>
  <c r="I22" i="234"/>
  <c r="G22" i="234"/>
  <c r="H22" i="234" s="1"/>
  <c r="F22" i="234"/>
  <c r="E22" i="234"/>
  <c r="D22" i="234"/>
  <c r="C22" i="234"/>
  <c r="L21" i="234"/>
  <c r="L21" i="385" s="1"/>
  <c r="L20" i="234"/>
  <c r="L20" i="385" s="1"/>
  <c r="L19" i="234"/>
  <c r="L19" i="385" s="1"/>
  <c r="L18" i="234"/>
  <c r="L18" i="385" s="1"/>
  <c r="L17" i="234"/>
  <c r="L17" i="385" s="1"/>
  <c r="L16" i="234"/>
  <c r="L16" i="385" s="1"/>
  <c r="L15" i="234"/>
  <c r="L15" i="385" s="1"/>
  <c r="L14" i="234"/>
  <c r="L14" i="385" s="1"/>
  <c r="L13" i="234"/>
  <c r="L13" i="385" s="1"/>
  <c r="L12" i="234"/>
  <c r="L12" i="385" s="1"/>
  <c r="L11" i="234"/>
  <c r="L11" i="385" s="1"/>
  <c r="L10" i="385" s="1"/>
  <c r="K10" i="234"/>
  <c r="J10" i="234"/>
  <c r="I10" i="234"/>
  <c r="G10" i="234"/>
  <c r="H10" i="234" s="1"/>
  <c r="F10" i="234"/>
  <c r="E10" i="234"/>
  <c r="D10" i="234"/>
  <c r="C10" i="234"/>
  <c r="L7" i="234"/>
  <c r="K7" i="234"/>
  <c r="J7" i="234"/>
  <c r="I7" i="234"/>
  <c r="H7" i="234"/>
  <c r="G7" i="234"/>
  <c r="F7" i="234"/>
  <c r="E7" i="234"/>
  <c r="D7" i="234"/>
  <c r="C7" i="234"/>
  <c r="L73" i="235"/>
  <c r="L73" i="382" s="1"/>
  <c r="L72" i="235"/>
  <c r="L72" i="382" s="1"/>
  <c r="L69" i="235"/>
  <c r="L69" i="382" s="1"/>
  <c r="L68" i="235"/>
  <c r="L68" i="382" s="1"/>
  <c r="L67" i="235"/>
  <c r="L66" i="235"/>
  <c r="L66" i="382" s="1"/>
  <c r="L64" i="235"/>
  <c r="L64" i="382" s="1"/>
  <c r="L61" i="235"/>
  <c r="L61" i="382" s="1"/>
  <c r="L60" i="235"/>
  <c r="L60" i="382" s="1"/>
  <c r="L59" i="235"/>
  <c r="L58" i="235"/>
  <c r="L58" i="382" s="1"/>
  <c r="L57" i="235"/>
  <c r="L57" i="382" s="1"/>
  <c r="L56" i="235"/>
  <c r="L56" i="382" s="1"/>
  <c r="L55" i="235"/>
  <c r="L55" i="382" s="1"/>
  <c r="L54" i="235"/>
  <c r="L54" i="382" s="1"/>
  <c r="K53" i="235"/>
  <c r="J53" i="235"/>
  <c r="I53" i="235"/>
  <c r="G53" i="235"/>
  <c r="H53" i="235" s="1"/>
  <c r="F53" i="235"/>
  <c r="E53" i="235"/>
  <c r="D53" i="235"/>
  <c r="C53" i="235"/>
  <c r="L52" i="235"/>
  <c r="K52" i="235"/>
  <c r="J52" i="235"/>
  <c r="I52" i="235"/>
  <c r="H52" i="235"/>
  <c r="G52" i="235"/>
  <c r="F52" i="235"/>
  <c r="E52" i="235"/>
  <c r="D52" i="235"/>
  <c r="C52" i="235"/>
  <c r="L45" i="235"/>
  <c r="L45" i="382" s="1"/>
  <c r="L44" i="235"/>
  <c r="L44" i="382" s="1"/>
  <c r="L43" i="382" s="1"/>
  <c r="L41" i="235"/>
  <c r="L41" i="382" s="1"/>
  <c r="L40" i="235"/>
  <c r="L40" i="382" s="1"/>
  <c r="L39" i="235"/>
  <c r="L39" i="382" s="1"/>
  <c r="L38" i="235"/>
  <c r="L38" i="382" s="1"/>
  <c r="L37" i="235"/>
  <c r="L37" i="382" s="1"/>
  <c r="L36" i="235"/>
  <c r="L36" i="382" s="1"/>
  <c r="L35" i="235"/>
  <c r="L35" i="382" s="1"/>
  <c r="L34" i="235"/>
  <c r="L34" i="382" s="1"/>
  <c r="L33" i="235"/>
  <c r="L33" i="382" s="1"/>
  <c r="K32" i="235"/>
  <c r="J32" i="235"/>
  <c r="I32" i="235"/>
  <c r="G32" i="235"/>
  <c r="F32" i="235"/>
  <c r="E32" i="235"/>
  <c r="D32" i="235"/>
  <c r="C32" i="235"/>
  <c r="L31" i="235"/>
  <c r="L31" i="382" s="1"/>
  <c r="L30" i="235"/>
  <c r="L30" i="382" s="1"/>
  <c r="L29" i="235"/>
  <c r="L29" i="382" s="1"/>
  <c r="K28" i="235"/>
  <c r="J28" i="235"/>
  <c r="I28" i="235"/>
  <c r="G28" i="235"/>
  <c r="H28" i="235" s="1"/>
  <c r="F28" i="235"/>
  <c r="E28" i="235"/>
  <c r="D28" i="235"/>
  <c r="C28" i="235"/>
  <c r="L27" i="235"/>
  <c r="L27" i="382" s="1"/>
  <c r="L26" i="235"/>
  <c r="L26" i="382" s="1"/>
  <c r="L25" i="235"/>
  <c r="L25" i="382" s="1"/>
  <c r="L24" i="235"/>
  <c r="L24" i="382" s="1"/>
  <c r="L23" i="235"/>
  <c r="L23" i="382" s="1"/>
  <c r="L22" i="382" s="1"/>
  <c r="K22" i="235"/>
  <c r="J22" i="235"/>
  <c r="I22" i="235"/>
  <c r="G22" i="235"/>
  <c r="H22" i="235" s="1"/>
  <c r="F22" i="235"/>
  <c r="E22" i="235"/>
  <c r="D22" i="235"/>
  <c r="C22" i="235"/>
  <c r="L21" i="235"/>
  <c r="L21" i="382" s="1"/>
  <c r="L20" i="235"/>
  <c r="L20" i="382" s="1"/>
  <c r="L19" i="235"/>
  <c r="L19" i="382" s="1"/>
  <c r="L18" i="235"/>
  <c r="L18" i="382" s="1"/>
  <c r="L17" i="235"/>
  <c r="L17" i="382" s="1"/>
  <c r="L16" i="235"/>
  <c r="L16" i="382" s="1"/>
  <c r="L15" i="235"/>
  <c r="L15" i="382" s="1"/>
  <c r="L14" i="235"/>
  <c r="L14" i="382" s="1"/>
  <c r="L13" i="235"/>
  <c r="L13" i="382" s="1"/>
  <c r="L12" i="235"/>
  <c r="L12" i="382" s="1"/>
  <c r="L11" i="235"/>
  <c r="L11" i="382" s="1"/>
  <c r="L10" i="382" s="1"/>
  <c r="K10" i="235"/>
  <c r="J10" i="235"/>
  <c r="I10" i="235"/>
  <c r="G10" i="235"/>
  <c r="H10" i="235" s="1"/>
  <c r="F10" i="235"/>
  <c r="E10" i="235"/>
  <c r="D10" i="235"/>
  <c r="C10" i="235"/>
  <c r="L7" i="235"/>
  <c r="K7" i="235"/>
  <c r="J7" i="235"/>
  <c r="I7" i="235"/>
  <c r="H7" i="235"/>
  <c r="G7" i="235"/>
  <c r="F7" i="235"/>
  <c r="E7" i="235"/>
  <c r="D7" i="235"/>
  <c r="C7" i="235"/>
  <c r="L73" i="236"/>
  <c r="L73" i="379" s="1"/>
  <c r="L72" i="236"/>
  <c r="L72" i="379" s="1"/>
  <c r="L69" i="236"/>
  <c r="L69" i="379" s="1"/>
  <c r="L68" i="236"/>
  <c r="L68" i="379" s="1"/>
  <c r="L67" i="236"/>
  <c r="L67" i="379" s="1"/>
  <c r="L66" i="236"/>
  <c r="L66" i="379" s="1"/>
  <c r="L64" i="236"/>
  <c r="L64" i="379" s="1"/>
  <c r="L61" i="236"/>
  <c r="L61" i="379" s="1"/>
  <c r="L60" i="236"/>
  <c r="L60" i="379" s="1"/>
  <c r="K59" i="236"/>
  <c r="K59" i="379" s="1"/>
  <c r="J59" i="236"/>
  <c r="J59" i="379" s="1"/>
  <c r="I59" i="236"/>
  <c r="G59" i="236"/>
  <c r="F59" i="236"/>
  <c r="E59" i="236"/>
  <c r="D59" i="236"/>
  <c r="D59" i="379" s="1"/>
  <c r="C59" i="379"/>
  <c r="L58" i="236"/>
  <c r="L58" i="379" s="1"/>
  <c r="L57" i="236"/>
  <c r="L57" i="379" s="1"/>
  <c r="L56" i="236"/>
  <c r="L56" i="379" s="1"/>
  <c r="L55" i="236"/>
  <c r="L55" i="379" s="1"/>
  <c r="L54" i="236"/>
  <c r="L54" i="379" s="1"/>
  <c r="L52" i="236"/>
  <c r="K52" i="236"/>
  <c r="J52" i="236"/>
  <c r="I52" i="236"/>
  <c r="H52" i="236"/>
  <c r="G52" i="236"/>
  <c r="F52" i="236"/>
  <c r="E52" i="236"/>
  <c r="D52" i="236"/>
  <c r="C52" i="236"/>
  <c r="L45" i="236"/>
  <c r="L45" i="379" s="1"/>
  <c r="L44" i="236"/>
  <c r="L44" i="379" s="1"/>
  <c r="L41" i="236"/>
  <c r="L41" i="379" s="1"/>
  <c r="L40" i="236"/>
  <c r="L40" i="379" s="1"/>
  <c r="L39" i="236"/>
  <c r="L39" i="379" s="1"/>
  <c r="L38" i="236"/>
  <c r="L38" i="379" s="1"/>
  <c r="L37" i="236"/>
  <c r="L37" i="379" s="1"/>
  <c r="L36" i="236"/>
  <c r="L36" i="379" s="1"/>
  <c r="L35" i="236"/>
  <c r="L35" i="379" s="1"/>
  <c r="L34" i="236"/>
  <c r="L34" i="379" s="1"/>
  <c r="L33" i="236"/>
  <c r="L33" i="379" s="1"/>
  <c r="K32" i="236"/>
  <c r="J32" i="236"/>
  <c r="I32" i="236"/>
  <c r="G32" i="236"/>
  <c r="F32" i="236"/>
  <c r="E32" i="236"/>
  <c r="D32" i="236"/>
  <c r="C32" i="236"/>
  <c r="L31" i="236"/>
  <c r="L31" i="379" s="1"/>
  <c r="L30" i="236"/>
  <c r="L30" i="379" s="1"/>
  <c r="L29" i="236"/>
  <c r="L29" i="379" s="1"/>
  <c r="K28" i="236"/>
  <c r="K27" i="379" s="1"/>
  <c r="J28" i="236"/>
  <c r="J27" i="379" s="1"/>
  <c r="I28" i="236"/>
  <c r="I27" i="379" s="1"/>
  <c r="G28" i="236"/>
  <c r="F28" i="236"/>
  <c r="E28" i="236"/>
  <c r="D28" i="236"/>
  <c r="D27" i="379" s="1"/>
  <c r="C28" i="236"/>
  <c r="C27" i="379" s="1"/>
  <c r="L27" i="236"/>
  <c r="L26" i="236"/>
  <c r="L26" i="379" s="1"/>
  <c r="L25" i="236"/>
  <c r="L25" i="379" s="1"/>
  <c r="L24" i="236"/>
  <c r="L24" i="379" s="1"/>
  <c r="L23" i="236"/>
  <c r="L23" i="379" s="1"/>
  <c r="K22" i="236"/>
  <c r="J22" i="236"/>
  <c r="I22" i="236"/>
  <c r="G22" i="236"/>
  <c r="F22" i="236"/>
  <c r="E22" i="236"/>
  <c r="D22" i="236"/>
  <c r="C22" i="236"/>
  <c r="L21" i="236"/>
  <c r="L21" i="379" s="1"/>
  <c r="L20" i="236"/>
  <c r="L20" i="379" s="1"/>
  <c r="L19" i="236"/>
  <c r="L19" i="379" s="1"/>
  <c r="L18" i="236"/>
  <c r="L18" i="379" s="1"/>
  <c r="L17" i="236"/>
  <c r="L17" i="379" s="1"/>
  <c r="L16" i="236"/>
  <c r="L16" i="379" s="1"/>
  <c r="L15" i="236"/>
  <c r="L15" i="379" s="1"/>
  <c r="L14" i="236"/>
  <c r="L14" i="379" s="1"/>
  <c r="L13" i="236"/>
  <c r="L13" i="379" s="1"/>
  <c r="L12" i="236"/>
  <c r="L12" i="379" s="1"/>
  <c r="L11" i="236"/>
  <c r="L11" i="379" s="1"/>
  <c r="K10" i="236"/>
  <c r="J10" i="236"/>
  <c r="I10" i="236"/>
  <c r="G10" i="236"/>
  <c r="H10" i="236" s="1"/>
  <c r="F10" i="236"/>
  <c r="E10" i="236"/>
  <c r="D10" i="236"/>
  <c r="C10" i="236"/>
  <c r="L7" i="236"/>
  <c r="K7" i="236"/>
  <c r="J7" i="236"/>
  <c r="I7" i="236"/>
  <c r="H7" i="236"/>
  <c r="G7" i="236"/>
  <c r="F7" i="236"/>
  <c r="E7" i="236"/>
  <c r="D7" i="236"/>
  <c r="C7" i="236"/>
  <c r="L72" i="237"/>
  <c r="L69" i="237"/>
  <c r="L68" i="237"/>
  <c r="K67" i="237"/>
  <c r="K67" i="238" s="1"/>
  <c r="J67" i="237"/>
  <c r="J67" i="238" s="1"/>
  <c r="I67" i="237"/>
  <c r="E67" i="237"/>
  <c r="D67" i="237"/>
  <c r="D67" i="238" s="1"/>
  <c r="C67" i="237"/>
  <c r="C67" i="378" s="1"/>
  <c r="L66" i="237"/>
  <c r="L64" i="237"/>
  <c r="L58" i="237"/>
  <c r="L57" i="237"/>
  <c r="L56" i="237"/>
  <c r="L55" i="237"/>
  <c r="L54" i="237"/>
  <c r="K53" i="237"/>
  <c r="J53" i="237"/>
  <c r="I53" i="237"/>
  <c r="F53" i="237"/>
  <c r="G52" i="237"/>
  <c r="F52" i="237"/>
  <c r="E52" i="237"/>
  <c r="D52" i="237"/>
  <c r="C52" i="237"/>
  <c r="L45" i="237"/>
  <c r="L45" i="378" s="1"/>
  <c r="L45" i="375" s="1"/>
  <c r="L78" i="368" s="1"/>
  <c r="L44" i="237"/>
  <c r="L44" i="378" s="1"/>
  <c r="L41" i="237"/>
  <c r="L41" i="378" s="1"/>
  <c r="L41" i="375" s="1"/>
  <c r="L66" i="368" s="1"/>
  <c r="L40" i="237"/>
  <c r="L40" i="378" s="1"/>
  <c r="L40" i="375" s="1"/>
  <c r="L65" i="368" s="1"/>
  <c r="L39" i="237"/>
  <c r="L39" i="378" s="1"/>
  <c r="K38" i="237"/>
  <c r="J38" i="237"/>
  <c r="I38" i="237"/>
  <c r="G38" i="237"/>
  <c r="F38" i="237"/>
  <c r="E38" i="237"/>
  <c r="D38" i="237"/>
  <c r="C38" i="237"/>
  <c r="L37" i="237"/>
  <c r="L37" i="378" s="1"/>
  <c r="L37" i="375" s="1"/>
  <c r="L62" i="368" s="1"/>
  <c r="L36" i="237"/>
  <c r="L36" i="378" s="1"/>
  <c r="L36" i="375" s="1"/>
  <c r="L61" i="368" s="1"/>
  <c r="L35" i="237"/>
  <c r="L35" i="378" s="1"/>
  <c r="L35" i="375" s="1"/>
  <c r="L56" i="368" s="1"/>
  <c r="L34" i="237"/>
  <c r="L34" i="378" s="1"/>
  <c r="L34" i="375" s="1"/>
  <c r="L55" i="368" s="1"/>
  <c r="L33" i="237"/>
  <c r="L33" i="378" s="1"/>
  <c r="K32" i="237"/>
  <c r="J32" i="237"/>
  <c r="I32" i="237"/>
  <c r="G32" i="237"/>
  <c r="F32" i="237"/>
  <c r="E32" i="237"/>
  <c r="D32" i="237"/>
  <c r="C32" i="237"/>
  <c r="L31" i="237"/>
  <c r="L31" i="378" s="1"/>
  <c r="L31" i="375" s="1"/>
  <c r="L30" i="368" s="1"/>
  <c r="L30" i="237"/>
  <c r="L30" i="378" s="1"/>
  <c r="L30" i="375" s="1"/>
  <c r="L29" i="368" s="1"/>
  <c r="L29" i="237"/>
  <c r="L29" i="378" s="1"/>
  <c r="K28" i="237"/>
  <c r="J28" i="237"/>
  <c r="I28" i="237"/>
  <c r="G28" i="237"/>
  <c r="F28" i="237"/>
  <c r="E28" i="237"/>
  <c r="D28" i="237"/>
  <c r="C28" i="237"/>
  <c r="L27" i="237"/>
  <c r="L26" i="237"/>
  <c r="L26" i="378" s="1"/>
  <c r="L26" i="375" s="1"/>
  <c r="L23" i="368" s="1"/>
  <c r="L25" i="237"/>
  <c r="L25" i="378" s="1"/>
  <c r="L25" i="375" s="1"/>
  <c r="L24" i="237"/>
  <c r="L24" i="378" s="1"/>
  <c r="L24" i="375" s="1"/>
  <c r="L21" i="368" s="1"/>
  <c r="L23" i="237"/>
  <c r="L23" i="378" s="1"/>
  <c r="K22" i="237"/>
  <c r="J22" i="237"/>
  <c r="I22" i="237"/>
  <c r="G22" i="237"/>
  <c r="H22" i="237" s="1"/>
  <c r="F22" i="237"/>
  <c r="E22" i="237"/>
  <c r="D22" i="237"/>
  <c r="C22" i="237"/>
  <c r="L21" i="237"/>
  <c r="L21" i="378" s="1"/>
  <c r="L21" i="375" s="1"/>
  <c r="L52" i="368" s="1"/>
  <c r="L20" i="237"/>
  <c r="L20" i="378" s="1"/>
  <c r="L20" i="375" s="1"/>
  <c r="L51" i="368" s="1"/>
  <c r="L19" i="237"/>
  <c r="L19" i="378" s="1"/>
  <c r="L19" i="375" s="1"/>
  <c r="L50" i="368" s="1"/>
  <c r="L18" i="237"/>
  <c r="L18" i="378" s="1"/>
  <c r="L18" i="375" s="1"/>
  <c r="L49" i="368" s="1"/>
  <c r="L17" i="237"/>
  <c r="L17" i="378" s="1"/>
  <c r="L17" i="375" s="1"/>
  <c r="L48" i="368" s="1"/>
  <c r="L16" i="237"/>
  <c r="L16" i="378" s="1"/>
  <c r="L16" i="375" s="1"/>
  <c r="L47" i="368" s="1"/>
  <c r="L15" i="237"/>
  <c r="L15" i="378" s="1"/>
  <c r="L15" i="375" s="1"/>
  <c r="L46" i="368" s="1"/>
  <c r="L14" i="237"/>
  <c r="L14" i="378" s="1"/>
  <c r="L14" i="375" s="1"/>
  <c r="L45" i="368" s="1"/>
  <c r="L13" i="237"/>
  <c r="L13" i="378" s="1"/>
  <c r="L13" i="375" s="1"/>
  <c r="L44" i="368" s="1"/>
  <c r="L12" i="237"/>
  <c r="L12" i="378" s="1"/>
  <c r="L12" i="375" s="1"/>
  <c r="L43" i="368" s="1"/>
  <c r="L11" i="237"/>
  <c r="L11" i="378" s="1"/>
  <c r="K10" i="237"/>
  <c r="J10" i="237"/>
  <c r="I10" i="237"/>
  <c r="G10" i="237"/>
  <c r="H10" i="237" s="1"/>
  <c r="F10" i="237"/>
  <c r="E10" i="237"/>
  <c r="D10" i="237"/>
  <c r="C10" i="237"/>
  <c r="L7" i="237"/>
  <c r="K7" i="237"/>
  <c r="J7" i="237"/>
  <c r="I7" i="237"/>
  <c r="H7" i="237"/>
  <c r="G7" i="237"/>
  <c r="F7" i="237"/>
  <c r="E7" i="237"/>
  <c r="D7" i="237"/>
  <c r="C7" i="237"/>
  <c r="K73" i="238"/>
  <c r="K57" i="241" s="1"/>
  <c r="J73" i="238"/>
  <c r="J57" i="241" s="1"/>
  <c r="I73" i="238"/>
  <c r="I57" i="241" s="1"/>
  <c r="H73" i="238"/>
  <c r="H57" i="241" s="1"/>
  <c r="G73" i="238"/>
  <c r="G57" i="241" s="1"/>
  <c r="F73" i="238"/>
  <c r="F57" i="241" s="1"/>
  <c r="E73" i="238"/>
  <c r="E57" i="241" s="1"/>
  <c r="D73" i="238"/>
  <c r="D57" i="241" s="1"/>
  <c r="C73" i="238"/>
  <c r="C57" i="241" s="1"/>
  <c r="K72" i="238"/>
  <c r="K56" i="241" s="1"/>
  <c r="J72" i="238"/>
  <c r="J56" i="241" s="1"/>
  <c r="I72" i="238"/>
  <c r="I56" i="241" s="1"/>
  <c r="G72" i="238"/>
  <c r="F72" i="238"/>
  <c r="E72" i="238"/>
  <c r="E56" i="241" s="1"/>
  <c r="D72" i="238"/>
  <c r="D56" i="241" s="1"/>
  <c r="C72" i="238"/>
  <c r="C56" i="241" s="1"/>
  <c r="K69" i="238"/>
  <c r="J69" i="238"/>
  <c r="I69" i="238"/>
  <c r="G69" i="238"/>
  <c r="H69" i="238" s="1"/>
  <c r="F69" i="238"/>
  <c r="E69" i="238"/>
  <c r="D69" i="238"/>
  <c r="C69" i="238"/>
  <c r="K68" i="238"/>
  <c r="J68" i="238"/>
  <c r="I68" i="238"/>
  <c r="G68" i="238"/>
  <c r="H68" i="238" s="1"/>
  <c r="F68" i="238"/>
  <c r="E68" i="238"/>
  <c r="D68" i="238"/>
  <c r="C68" i="238"/>
  <c r="G67" i="238"/>
  <c r="F67" i="238"/>
  <c r="K66" i="238"/>
  <c r="K32" i="241" s="1"/>
  <c r="J66" i="238"/>
  <c r="J32" i="241" s="1"/>
  <c r="I66" i="238"/>
  <c r="I32" i="241" s="1"/>
  <c r="G66" i="238"/>
  <c r="F66" i="238"/>
  <c r="E66" i="238"/>
  <c r="E32" i="241" s="1"/>
  <c r="D66" i="238"/>
  <c r="C66" i="238"/>
  <c r="C32" i="241" s="1"/>
  <c r="K64" i="238"/>
  <c r="K30" i="241" s="1"/>
  <c r="J64" i="238"/>
  <c r="J30" i="241" s="1"/>
  <c r="I64" i="238"/>
  <c r="I30" i="241" s="1"/>
  <c r="G64" i="238"/>
  <c r="F64" i="238"/>
  <c r="E64" i="238"/>
  <c r="E30" i="241" s="1"/>
  <c r="D64" i="238"/>
  <c r="C64" i="238"/>
  <c r="C30" i="241" s="1"/>
  <c r="G61" i="238"/>
  <c r="F61" i="238"/>
  <c r="K60" i="238"/>
  <c r="J60" i="238"/>
  <c r="I60" i="238"/>
  <c r="G60" i="238"/>
  <c r="F60" i="238"/>
  <c r="E60" i="238"/>
  <c r="D60" i="238"/>
  <c r="K58" i="238"/>
  <c r="J58" i="238"/>
  <c r="I58" i="238"/>
  <c r="G58" i="238"/>
  <c r="F58" i="238"/>
  <c r="E58" i="238"/>
  <c r="D58" i="238"/>
  <c r="C58" i="238"/>
  <c r="K57" i="238"/>
  <c r="J57" i="238"/>
  <c r="I57" i="238"/>
  <c r="G57" i="238"/>
  <c r="F57" i="238"/>
  <c r="E57" i="238"/>
  <c r="D57" i="238"/>
  <c r="C57" i="238"/>
  <c r="K56" i="238"/>
  <c r="K13" i="241" s="1"/>
  <c r="J56" i="238"/>
  <c r="J13" i="241" s="1"/>
  <c r="I56" i="238"/>
  <c r="I13" i="241" s="1"/>
  <c r="G56" i="238"/>
  <c r="F56" i="238"/>
  <c r="E56" i="238"/>
  <c r="E13" i="241" s="1"/>
  <c r="D56" i="238"/>
  <c r="C56" i="238"/>
  <c r="C13" i="241" s="1"/>
  <c r="K55" i="238"/>
  <c r="K12" i="241" s="1"/>
  <c r="J55" i="238"/>
  <c r="J12" i="241" s="1"/>
  <c r="I55" i="238"/>
  <c r="G55" i="238"/>
  <c r="F55" i="238"/>
  <c r="E55" i="238"/>
  <c r="E12" i="241" s="1"/>
  <c r="D55" i="238"/>
  <c r="D12" i="241" s="1"/>
  <c r="C55" i="238"/>
  <c r="K54" i="238"/>
  <c r="J54" i="238"/>
  <c r="J11" i="241" s="1"/>
  <c r="I54" i="238"/>
  <c r="I11" i="241" s="1"/>
  <c r="G54" i="238"/>
  <c r="F54" i="238"/>
  <c r="E54" i="238"/>
  <c r="D54" i="238"/>
  <c r="D11" i="241" s="1"/>
  <c r="C54" i="238"/>
  <c r="L52" i="238"/>
  <c r="K52" i="238"/>
  <c r="J52" i="238"/>
  <c r="I52" i="238"/>
  <c r="H52" i="238"/>
  <c r="G52" i="238"/>
  <c r="F52" i="238"/>
  <c r="E52" i="238"/>
  <c r="D52" i="238"/>
  <c r="C52" i="238"/>
  <c r="K45" i="238"/>
  <c r="K77" i="240" s="1"/>
  <c r="K78" i="364" s="1"/>
  <c r="J45" i="238"/>
  <c r="J77" i="240" s="1"/>
  <c r="I45" i="238"/>
  <c r="I77" i="240" s="1"/>
  <c r="I78" i="364" s="1"/>
  <c r="G45" i="238"/>
  <c r="F45" i="238"/>
  <c r="E45" i="238"/>
  <c r="E77" i="240" s="1"/>
  <c r="D45" i="238"/>
  <c r="D77" i="240" s="1"/>
  <c r="D78" i="364" s="1"/>
  <c r="C45" i="238"/>
  <c r="C77" i="240" s="1"/>
  <c r="K44" i="238"/>
  <c r="K76" i="240" s="1"/>
  <c r="J44" i="238"/>
  <c r="J76" i="240" s="1"/>
  <c r="J77" i="364" s="1"/>
  <c r="I44" i="238"/>
  <c r="I76" i="240" s="1"/>
  <c r="G44" i="238"/>
  <c r="F44" i="238"/>
  <c r="E44" i="238"/>
  <c r="E76" i="240" s="1"/>
  <c r="D44" i="238"/>
  <c r="C44" i="238"/>
  <c r="C76" i="240" s="1"/>
  <c r="K41" i="238"/>
  <c r="K65" i="240" s="1"/>
  <c r="K66" i="364" s="1"/>
  <c r="J41" i="238"/>
  <c r="J65" i="240" s="1"/>
  <c r="J66" i="364" s="1"/>
  <c r="I41" i="238"/>
  <c r="I65" i="240" s="1"/>
  <c r="I66" i="364" s="1"/>
  <c r="G41" i="238"/>
  <c r="F41" i="238"/>
  <c r="E41" i="238"/>
  <c r="E65" i="240" s="1"/>
  <c r="D41" i="238"/>
  <c r="D65" i="240" s="1"/>
  <c r="D66" i="364" s="1"/>
  <c r="C41" i="238"/>
  <c r="C65" i="240" s="1"/>
  <c r="K39" i="238"/>
  <c r="K63" i="240" s="1"/>
  <c r="K64" i="364" s="1"/>
  <c r="J39" i="238"/>
  <c r="J63" i="240" s="1"/>
  <c r="J64" i="364" s="1"/>
  <c r="I39" i="238"/>
  <c r="I63" i="240" s="1"/>
  <c r="I64" i="364" s="1"/>
  <c r="G39" i="238"/>
  <c r="G63" i="240" s="1"/>
  <c r="G64" i="364" s="1"/>
  <c r="F39" i="238"/>
  <c r="F63" i="240" s="1"/>
  <c r="F64" i="364" s="1"/>
  <c r="E39" i="238"/>
  <c r="E63" i="240" s="1"/>
  <c r="D39" i="238"/>
  <c r="C39" i="238"/>
  <c r="C63" i="240" s="1"/>
  <c r="L37" i="238"/>
  <c r="K36" i="238"/>
  <c r="K60" i="240" s="1"/>
  <c r="J36" i="238"/>
  <c r="J60" i="240" s="1"/>
  <c r="I36" i="238"/>
  <c r="I60" i="240" s="1"/>
  <c r="G36" i="238"/>
  <c r="F36" i="238"/>
  <c r="E36" i="238"/>
  <c r="E60" i="240" s="1"/>
  <c r="D36" i="238"/>
  <c r="D60" i="240" s="1"/>
  <c r="C36" i="238"/>
  <c r="C60" i="240" s="1"/>
  <c r="K35" i="238"/>
  <c r="K55" i="240" s="1"/>
  <c r="J35" i="238"/>
  <c r="J55" i="240" s="1"/>
  <c r="I35" i="238"/>
  <c r="I55" i="240" s="1"/>
  <c r="G35" i="238"/>
  <c r="F35" i="238"/>
  <c r="E35" i="238"/>
  <c r="E55" i="240" s="1"/>
  <c r="D35" i="238"/>
  <c r="D55" i="240" s="1"/>
  <c r="C35" i="238"/>
  <c r="C55" i="240" s="1"/>
  <c r="K34" i="238"/>
  <c r="K54" i="240" s="1"/>
  <c r="J34" i="238"/>
  <c r="J54" i="240" s="1"/>
  <c r="I34" i="238"/>
  <c r="I54" i="240" s="1"/>
  <c r="G34" i="238"/>
  <c r="F34" i="238"/>
  <c r="E34" i="238"/>
  <c r="E54" i="240" s="1"/>
  <c r="D34" i="238"/>
  <c r="C34" i="238"/>
  <c r="K33" i="238"/>
  <c r="K53" i="240" s="1"/>
  <c r="J33" i="238"/>
  <c r="I33" i="238"/>
  <c r="I53" i="240" s="1"/>
  <c r="G33" i="238"/>
  <c r="F33" i="238"/>
  <c r="E33" i="238"/>
  <c r="D33" i="238"/>
  <c r="D53" i="240" s="1"/>
  <c r="C33" i="238"/>
  <c r="C53" i="240" s="1"/>
  <c r="K31" i="238"/>
  <c r="J31" i="238"/>
  <c r="I31" i="238"/>
  <c r="G31" i="238"/>
  <c r="F31" i="238"/>
  <c r="E31" i="238"/>
  <c r="D31" i="238"/>
  <c r="C31" i="238"/>
  <c r="K30" i="238"/>
  <c r="J30" i="238"/>
  <c r="I30" i="238"/>
  <c r="G30" i="238"/>
  <c r="G28" i="240" s="1"/>
  <c r="G29" i="364" s="1"/>
  <c r="F30" i="238"/>
  <c r="E30" i="238"/>
  <c r="E28" i="240" s="1"/>
  <c r="D30" i="238"/>
  <c r="C30" i="238"/>
  <c r="K29" i="238"/>
  <c r="J29" i="238"/>
  <c r="I29" i="238"/>
  <c r="G29" i="238"/>
  <c r="F29" i="238"/>
  <c r="E29" i="238"/>
  <c r="D29" i="238"/>
  <c r="C29" i="238"/>
  <c r="K27" i="238"/>
  <c r="J27" i="238"/>
  <c r="I27" i="238"/>
  <c r="G27" i="238"/>
  <c r="F27" i="238"/>
  <c r="E27" i="238"/>
  <c r="D27" i="238"/>
  <c r="C27" i="238"/>
  <c r="K26" i="238"/>
  <c r="K23" i="240" s="1"/>
  <c r="K24" i="364" s="1"/>
  <c r="J26" i="238"/>
  <c r="J23" i="240" s="1"/>
  <c r="J24" i="364" s="1"/>
  <c r="I26" i="238"/>
  <c r="I23" i="240" s="1"/>
  <c r="I24" i="364" s="1"/>
  <c r="G26" i="238"/>
  <c r="F26" i="238"/>
  <c r="E26" i="238"/>
  <c r="E23" i="240" s="1"/>
  <c r="D26" i="238"/>
  <c r="D23" i="240" s="1"/>
  <c r="C26" i="238"/>
  <c r="C23" i="240" s="1"/>
  <c r="K25" i="238"/>
  <c r="K22" i="240" s="1"/>
  <c r="J25" i="238"/>
  <c r="J22" i="240" s="1"/>
  <c r="I25" i="238"/>
  <c r="I22" i="240" s="1"/>
  <c r="G25" i="238"/>
  <c r="F25" i="238"/>
  <c r="E25" i="238"/>
  <c r="E22" i="240" s="1"/>
  <c r="D25" i="238"/>
  <c r="D22" i="240" s="1"/>
  <c r="C25" i="238"/>
  <c r="K24" i="238"/>
  <c r="J24" i="238"/>
  <c r="I24" i="238"/>
  <c r="G24" i="238"/>
  <c r="F24" i="238"/>
  <c r="E24" i="238"/>
  <c r="D24" i="238"/>
  <c r="C24" i="238"/>
  <c r="K23" i="238"/>
  <c r="J23" i="238"/>
  <c r="I23" i="238"/>
  <c r="G23" i="238"/>
  <c r="F23" i="238"/>
  <c r="E23" i="238"/>
  <c r="D23" i="238"/>
  <c r="C23" i="238"/>
  <c r="K21" i="238"/>
  <c r="K51" i="240" s="1"/>
  <c r="J21" i="238"/>
  <c r="J51" i="240" s="1"/>
  <c r="I21" i="238"/>
  <c r="G21" i="238"/>
  <c r="F21" i="238"/>
  <c r="E21" i="238"/>
  <c r="E51" i="240" s="1"/>
  <c r="D21" i="238"/>
  <c r="D51" i="240" s="1"/>
  <c r="C21" i="238"/>
  <c r="C51" i="240" s="1"/>
  <c r="K20" i="238"/>
  <c r="K50" i="240" s="1"/>
  <c r="J20" i="238"/>
  <c r="J50" i="240" s="1"/>
  <c r="I20" i="238"/>
  <c r="I50" i="240" s="1"/>
  <c r="G20" i="238"/>
  <c r="F20" i="238"/>
  <c r="E20" i="238"/>
  <c r="E50" i="240" s="1"/>
  <c r="D20" i="238"/>
  <c r="C20" i="238"/>
  <c r="C50" i="240" s="1"/>
  <c r="K19" i="238"/>
  <c r="K49" i="240" s="1"/>
  <c r="J19" i="238"/>
  <c r="J49" i="240" s="1"/>
  <c r="I19" i="238"/>
  <c r="I49" i="240" s="1"/>
  <c r="G19" i="238"/>
  <c r="F19" i="238"/>
  <c r="E19" i="238"/>
  <c r="E49" i="240" s="1"/>
  <c r="D19" i="238"/>
  <c r="D49" i="240" s="1"/>
  <c r="C19" i="238"/>
  <c r="C49" i="240" s="1"/>
  <c r="K18" i="238"/>
  <c r="K48" i="240" s="1"/>
  <c r="J18" i="238"/>
  <c r="J48" i="240" s="1"/>
  <c r="I18" i="238"/>
  <c r="I48" i="240" s="1"/>
  <c r="G18" i="238"/>
  <c r="F18" i="238"/>
  <c r="E18" i="238"/>
  <c r="E48" i="240" s="1"/>
  <c r="D18" i="238"/>
  <c r="C18" i="238"/>
  <c r="C48" i="240" s="1"/>
  <c r="K17" i="238"/>
  <c r="K47" i="240" s="1"/>
  <c r="J17" i="238"/>
  <c r="J47" i="240" s="1"/>
  <c r="I17" i="238"/>
  <c r="G17" i="238"/>
  <c r="F17" i="238"/>
  <c r="E17" i="238"/>
  <c r="E47" i="240" s="1"/>
  <c r="D17" i="238"/>
  <c r="D47" i="240" s="1"/>
  <c r="C17" i="238"/>
  <c r="C47" i="240" s="1"/>
  <c r="K16" i="238"/>
  <c r="K46" i="240" s="1"/>
  <c r="J16" i="238"/>
  <c r="J46" i="240" s="1"/>
  <c r="I16" i="238"/>
  <c r="I46" i="240" s="1"/>
  <c r="G16" i="238"/>
  <c r="F16" i="238"/>
  <c r="E16" i="238"/>
  <c r="E46" i="240" s="1"/>
  <c r="D16" i="238"/>
  <c r="C16" i="238"/>
  <c r="C46" i="240" s="1"/>
  <c r="K15" i="238"/>
  <c r="K45" i="240" s="1"/>
  <c r="J15" i="238"/>
  <c r="J45" i="240" s="1"/>
  <c r="I15" i="238"/>
  <c r="I45" i="240" s="1"/>
  <c r="G15" i="238"/>
  <c r="F15" i="238"/>
  <c r="E15" i="238"/>
  <c r="E45" i="240" s="1"/>
  <c r="D15" i="238"/>
  <c r="D45" i="240" s="1"/>
  <c r="C15" i="238"/>
  <c r="C45" i="240" s="1"/>
  <c r="K14" i="238"/>
  <c r="K44" i="240" s="1"/>
  <c r="J14" i="238"/>
  <c r="J44" i="240" s="1"/>
  <c r="I14" i="238"/>
  <c r="I44" i="240" s="1"/>
  <c r="G14" i="238"/>
  <c r="F14" i="238"/>
  <c r="E14" i="238"/>
  <c r="E44" i="240" s="1"/>
  <c r="D14" i="238"/>
  <c r="C14" i="238"/>
  <c r="C44" i="240" s="1"/>
  <c r="K13" i="238"/>
  <c r="K43" i="240" s="1"/>
  <c r="J13" i="238"/>
  <c r="J43" i="240" s="1"/>
  <c r="I13" i="238"/>
  <c r="I43" i="240" s="1"/>
  <c r="G13" i="238"/>
  <c r="F13" i="238"/>
  <c r="E13" i="238"/>
  <c r="E43" i="240" s="1"/>
  <c r="D13" i="238"/>
  <c r="D43" i="240" s="1"/>
  <c r="C13" i="238"/>
  <c r="C43" i="240" s="1"/>
  <c r="K12" i="238"/>
  <c r="K42" i="240" s="1"/>
  <c r="J12" i="238"/>
  <c r="J42" i="240" s="1"/>
  <c r="I12" i="238"/>
  <c r="I42" i="240" s="1"/>
  <c r="G12" i="238"/>
  <c r="F12" i="238"/>
  <c r="E12" i="238"/>
  <c r="E42" i="240" s="1"/>
  <c r="D12" i="238"/>
  <c r="C12" i="238"/>
  <c r="C42" i="240" s="1"/>
  <c r="K11" i="238"/>
  <c r="J11" i="238"/>
  <c r="I11" i="238"/>
  <c r="I41" i="240" s="1"/>
  <c r="G11" i="238"/>
  <c r="F11" i="238"/>
  <c r="E11" i="238"/>
  <c r="E41" i="240" s="1"/>
  <c r="D11" i="238"/>
  <c r="D41" i="240" s="1"/>
  <c r="C11" i="238"/>
  <c r="L7" i="238"/>
  <c r="K7" i="238"/>
  <c r="J7" i="238"/>
  <c r="I7" i="238"/>
  <c r="H7" i="238"/>
  <c r="G7" i="238"/>
  <c r="F7" i="238"/>
  <c r="E7" i="238"/>
  <c r="D7" i="238"/>
  <c r="C7" i="238"/>
  <c r="L137" i="239"/>
  <c r="L134" i="370" s="1"/>
  <c r="L136" i="239"/>
  <c r="L133" i="370" s="1"/>
  <c r="L132" i="239"/>
  <c r="L129" i="370" s="1"/>
  <c r="L131" i="239"/>
  <c r="L128" i="370" s="1"/>
  <c r="L130" i="239"/>
  <c r="L127" i="370" s="1"/>
  <c r="L126" i="239"/>
  <c r="L123" i="370" s="1"/>
  <c r="L124" i="239"/>
  <c r="L121" i="370" s="1"/>
  <c r="K123" i="239"/>
  <c r="J123" i="239"/>
  <c r="I123" i="239"/>
  <c r="G123" i="239"/>
  <c r="H123" i="239" s="1"/>
  <c r="F123" i="239"/>
  <c r="E123" i="239"/>
  <c r="D123" i="239"/>
  <c r="L122" i="239"/>
  <c r="L119" i="370" s="1"/>
  <c r="L121" i="239"/>
  <c r="L118" i="370" s="1"/>
  <c r="L120" i="239"/>
  <c r="L117" i="370" s="1"/>
  <c r="K119" i="239"/>
  <c r="J119" i="239"/>
  <c r="I119" i="239"/>
  <c r="G119" i="239"/>
  <c r="F119" i="239"/>
  <c r="E119" i="239"/>
  <c r="D119" i="239"/>
  <c r="C119" i="239"/>
  <c r="L116" i="239"/>
  <c r="L113" i="370" s="1"/>
  <c r="L114" i="239"/>
  <c r="L111" i="370" s="1"/>
  <c r="L112" i="239"/>
  <c r="L109" i="370" s="1"/>
  <c r="L110" i="239"/>
  <c r="L107" i="370" s="1"/>
  <c r="L107" i="239"/>
  <c r="L104" i="370" s="1"/>
  <c r="K106" i="239"/>
  <c r="J106" i="239"/>
  <c r="I106" i="239"/>
  <c r="E105" i="239"/>
  <c r="E102" i="370" s="1"/>
  <c r="D105" i="239"/>
  <c r="G103" i="239"/>
  <c r="F103" i="239"/>
  <c r="L101" i="239"/>
  <c r="L98" i="370" s="1"/>
  <c r="L99" i="239"/>
  <c r="L96" i="370" s="1"/>
  <c r="L98" i="239"/>
  <c r="L95" i="370" s="1"/>
  <c r="L97" i="239"/>
  <c r="L94" i="370" s="1"/>
  <c r="L93" i="239"/>
  <c r="L90" i="370" s="1"/>
  <c r="L92" i="239"/>
  <c r="L89" i="370" s="1"/>
  <c r="L91" i="239"/>
  <c r="L88" i="370" s="1"/>
  <c r="L89" i="239"/>
  <c r="K89" i="239"/>
  <c r="J89" i="239"/>
  <c r="I89" i="239"/>
  <c r="H89" i="239"/>
  <c r="G89" i="239"/>
  <c r="F89" i="239"/>
  <c r="E89" i="239"/>
  <c r="D89" i="239"/>
  <c r="C89" i="239"/>
  <c r="L83" i="239"/>
  <c r="L81" i="370" s="1"/>
  <c r="L82" i="239"/>
  <c r="L80" i="370" s="1"/>
  <c r="L81" i="239"/>
  <c r="L79" i="370" s="1"/>
  <c r="K80" i="239"/>
  <c r="J80" i="239"/>
  <c r="I80" i="239"/>
  <c r="G80" i="239"/>
  <c r="H80" i="239" s="1"/>
  <c r="F80" i="239"/>
  <c r="E80" i="239"/>
  <c r="D80" i="239"/>
  <c r="C80" i="239"/>
  <c r="L79" i="239"/>
  <c r="L77" i="370" s="1"/>
  <c r="L78" i="239"/>
  <c r="L76" i="370" s="1"/>
  <c r="K77" i="239"/>
  <c r="J77" i="239"/>
  <c r="I77" i="239"/>
  <c r="G77" i="239"/>
  <c r="H77" i="239" s="1"/>
  <c r="F77" i="239"/>
  <c r="E77" i="239"/>
  <c r="D77" i="239"/>
  <c r="C77" i="239"/>
  <c r="L76" i="239"/>
  <c r="L74" i="370" s="1"/>
  <c r="L74" i="239"/>
  <c r="L72" i="370" s="1"/>
  <c r="K73" i="239"/>
  <c r="J73" i="239"/>
  <c r="I73" i="239"/>
  <c r="G73" i="239"/>
  <c r="H73" i="239" s="1"/>
  <c r="F73" i="239"/>
  <c r="E73" i="239"/>
  <c r="L72" i="239"/>
  <c r="L70" i="370" s="1"/>
  <c r="L71" i="239"/>
  <c r="L69" i="370" s="1"/>
  <c r="L70" i="239"/>
  <c r="L68" i="370" s="1"/>
  <c r="L67" i="370" s="1"/>
  <c r="K69" i="239"/>
  <c r="J69" i="239"/>
  <c r="I69" i="239"/>
  <c r="G69" i="239"/>
  <c r="F69" i="239"/>
  <c r="E69" i="239"/>
  <c r="D69" i="239"/>
  <c r="C69" i="239"/>
  <c r="L67" i="239"/>
  <c r="L65" i="370" s="1"/>
  <c r="L66" i="239"/>
  <c r="L64" i="370" s="1"/>
  <c r="L65" i="239"/>
  <c r="L63" i="370" s="1"/>
  <c r="L62" i="370" s="1"/>
  <c r="K64" i="239"/>
  <c r="J64" i="239"/>
  <c r="I64" i="239"/>
  <c r="G64" i="239"/>
  <c r="H64" i="239" s="1"/>
  <c r="F64" i="239"/>
  <c r="E64" i="239"/>
  <c r="D64" i="239"/>
  <c r="C64" i="239"/>
  <c r="L63" i="239"/>
  <c r="L61" i="370" s="1"/>
  <c r="L62" i="239"/>
  <c r="L60" i="370" s="1"/>
  <c r="L61" i="239"/>
  <c r="L59" i="370" s="1"/>
  <c r="L58" i="370" s="1"/>
  <c r="K60" i="239"/>
  <c r="J60" i="239"/>
  <c r="I60" i="239"/>
  <c r="G60" i="239"/>
  <c r="H60" i="239" s="1"/>
  <c r="F60" i="239"/>
  <c r="E60" i="239"/>
  <c r="D60" i="239"/>
  <c r="C60" i="239"/>
  <c r="L59" i="239"/>
  <c r="L57" i="370" s="1"/>
  <c r="L58" i="239"/>
  <c r="L56" i="370" s="1"/>
  <c r="L57" i="239"/>
  <c r="L55" i="370" s="1"/>
  <c r="L56" i="239"/>
  <c r="L54" i="370" s="1"/>
  <c r="L55" i="239"/>
  <c r="L53" i="370" s="1"/>
  <c r="L52" i="370" s="1"/>
  <c r="K54" i="239"/>
  <c r="J54" i="239"/>
  <c r="I54" i="239"/>
  <c r="G54" i="239"/>
  <c r="H54" i="239" s="1"/>
  <c r="F54" i="239"/>
  <c r="E54" i="239"/>
  <c r="D54" i="239"/>
  <c r="L53" i="239"/>
  <c r="L51" i="370" s="1"/>
  <c r="L52" i="239"/>
  <c r="L50" i="370" s="1"/>
  <c r="L51" i="239"/>
  <c r="L49" i="370" s="1"/>
  <c r="L50" i="239"/>
  <c r="L48" i="370" s="1"/>
  <c r="L49" i="239"/>
  <c r="L47" i="370" s="1"/>
  <c r="L48" i="239"/>
  <c r="L46" i="370" s="1"/>
  <c r="L47" i="239"/>
  <c r="L45" i="370" s="1"/>
  <c r="L46" i="239"/>
  <c r="L44" i="370" s="1"/>
  <c r="L45" i="239"/>
  <c r="L43" i="370" s="1"/>
  <c r="L44" i="239"/>
  <c r="L42" i="370" s="1"/>
  <c r="L43" i="239"/>
  <c r="L41" i="370" s="1"/>
  <c r="L40" i="370" s="1"/>
  <c r="K42" i="239"/>
  <c r="J42" i="239"/>
  <c r="I42" i="239"/>
  <c r="G42" i="239"/>
  <c r="F42" i="239"/>
  <c r="E42" i="239"/>
  <c r="D42" i="239"/>
  <c r="C42" i="239"/>
  <c r="L41" i="239"/>
  <c r="L39" i="370" s="1"/>
  <c r="L40" i="239"/>
  <c r="L38" i="370" s="1"/>
  <c r="L39" i="239"/>
  <c r="L37" i="370" s="1"/>
  <c r="K38" i="239"/>
  <c r="K36" i="370" s="1"/>
  <c r="J38" i="239"/>
  <c r="J36" i="370" s="1"/>
  <c r="I38" i="239"/>
  <c r="I36" i="370" s="1"/>
  <c r="G38" i="239"/>
  <c r="D38" i="239"/>
  <c r="C38" i="239"/>
  <c r="L37" i="239"/>
  <c r="L35" i="370" s="1"/>
  <c r="L36" i="239"/>
  <c r="L34" i="370" s="1"/>
  <c r="K35" i="239"/>
  <c r="K33" i="370" s="1"/>
  <c r="J35" i="239"/>
  <c r="J33" i="370" s="1"/>
  <c r="I35" i="239"/>
  <c r="I33" i="370" s="1"/>
  <c r="G35" i="239"/>
  <c r="C35" i="239"/>
  <c r="L34" i="239"/>
  <c r="L32" i="370" s="1"/>
  <c r="K31" i="370"/>
  <c r="J33" i="239"/>
  <c r="J31" i="370" s="1"/>
  <c r="I33" i="239"/>
  <c r="I31" i="370" s="1"/>
  <c r="G33" i="239"/>
  <c r="C33" i="239"/>
  <c r="L31" i="239"/>
  <c r="L29" i="370" s="1"/>
  <c r="L30" i="239"/>
  <c r="L28" i="370" s="1"/>
  <c r="L29" i="239"/>
  <c r="L27" i="370" s="1"/>
  <c r="L28" i="239"/>
  <c r="L26" i="370" s="1"/>
  <c r="L27" i="239"/>
  <c r="L25" i="370" s="1"/>
  <c r="K26" i="239"/>
  <c r="J26" i="239"/>
  <c r="I26" i="239"/>
  <c r="G26" i="239"/>
  <c r="H26" i="239" s="1"/>
  <c r="F26" i="239"/>
  <c r="E26" i="239"/>
  <c r="D26" i="239"/>
  <c r="C26" i="239"/>
  <c r="L25" i="239"/>
  <c r="L23" i="370" s="1"/>
  <c r="L24" i="239"/>
  <c r="L22" i="370" s="1"/>
  <c r="L23" i="239"/>
  <c r="L21" i="370" s="1"/>
  <c r="L22" i="239"/>
  <c r="L20" i="370" s="1"/>
  <c r="L21" i="239"/>
  <c r="L19" i="370" s="1"/>
  <c r="L19" i="239"/>
  <c r="L17" i="370" s="1"/>
  <c r="L18" i="239"/>
  <c r="L16" i="370" s="1"/>
  <c r="L17" i="239"/>
  <c r="L15" i="370" s="1"/>
  <c r="L15" i="239"/>
  <c r="L13" i="370" s="1"/>
  <c r="C13" i="370"/>
  <c r="L14" i="239"/>
  <c r="L12" i="370" s="1"/>
  <c r="L13" i="239"/>
  <c r="L11" i="370" s="1"/>
  <c r="J12" i="239"/>
  <c r="I12" i="239"/>
  <c r="H12" i="239"/>
  <c r="L9" i="239"/>
  <c r="K9" i="239"/>
  <c r="J9" i="239"/>
  <c r="I9" i="239"/>
  <c r="H9" i="239"/>
  <c r="G9" i="239"/>
  <c r="F9" i="239"/>
  <c r="E9" i="239"/>
  <c r="D9" i="239"/>
  <c r="C9" i="239"/>
  <c r="L31" i="243"/>
  <c r="L30" i="243"/>
  <c r="L29" i="243"/>
  <c r="W27" i="243"/>
  <c r="W26" i="243"/>
  <c r="W25" i="243"/>
  <c r="W23" i="243"/>
  <c r="W19" i="243"/>
  <c r="W28" i="243" s="1"/>
  <c r="W17" i="243"/>
  <c r="W16" i="243"/>
  <c r="W15" i="243"/>
  <c r="W14" i="243"/>
  <c r="W13" i="243"/>
  <c r="W12" i="243"/>
  <c r="W5" i="243"/>
  <c r="V5" i="243"/>
  <c r="U5" i="243"/>
  <c r="T5" i="243"/>
  <c r="S5" i="243"/>
  <c r="R5" i="243"/>
  <c r="Q5" i="243"/>
  <c r="P5" i="243"/>
  <c r="O5" i="243"/>
  <c r="N5" i="243"/>
  <c r="L5" i="243"/>
  <c r="K5" i="243"/>
  <c r="J5" i="243"/>
  <c r="I5" i="243"/>
  <c r="H5" i="243"/>
  <c r="G5" i="243"/>
  <c r="F5" i="243"/>
  <c r="E5" i="243"/>
  <c r="D5" i="243"/>
  <c r="C5" i="243"/>
  <c r="W28" i="242"/>
  <c r="K24" i="242"/>
  <c r="J24" i="242"/>
  <c r="I24" i="242"/>
  <c r="G24" i="242"/>
  <c r="F24" i="242"/>
  <c r="E24" i="242"/>
  <c r="D24" i="242"/>
  <c r="W18" i="242"/>
  <c r="L18" i="242"/>
  <c r="W17" i="242"/>
  <c r="L17" i="242"/>
  <c r="W16" i="242"/>
  <c r="L16" i="242"/>
  <c r="W15" i="242"/>
  <c r="L15" i="242"/>
  <c r="W14" i="242"/>
  <c r="L14" i="242"/>
  <c r="W5" i="242"/>
  <c r="V5" i="242"/>
  <c r="U5" i="242"/>
  <c r="T5" i="242"/>
  <c r="S5" i="242"/>
  <c r="R5" i="242"/>
  <c r="Q5" i="242"/>
  <c r="P5" i="242"/>
  <c r="O5" i="242"/>
  <c r="N5" i="242"/>
  <c r="L5" i="242"/>
  <c r="K5" i="242"/>
  <c r="J5" i="242"/>
  <c r="I5" i="242"/>
  <c r="G5" i="242"/>
  <c r="F5" i="242"/>
  <c r="E5" i="242"/>
  <c r="D5" i="242"/>
  <c r="C5" i="242"/>
  <c r="K52" i="241"/>
  <c r="K53" i="365" s="1"/>
  <c r="J52" i="241"/>
  <c r="J53" i="365" s="1"/>
  <c r="I52" i="241"/>
  <c r="I53" i="365" s="1"/>
  <c r="G52" i="241"/>
  <c r="F52" i="241"/>
  <c r="E52" i="241"/>
  <c r="D52" i="241"/>
  <c r="K51" i="241"/>
  <c r="K52" i="365" s="1"/>
  <c r="J51" i="241"/>
  <c r="J52" i="365" s="1"/>
  <c r="I51" i="241"/>
  <c r="I52" i="365" s="1"/>
  <c r="G51" i="241"/>
  <c r="F51" i="241"/>
  <c r="F52" i="365" s="1"/>
  <c r="E51" i="241"/>
  <c r="D51" i="241"/>
  <c r="D52" i="365" s="1"/>
  <c r="C51" i="241"/>
  <c r="K50" i="241"/>
  <c r="K51" i="365" s="1"/>
  <c r="J50" i="241"/>
  <c r="J51" i="365" s="1"/>
  <c r="I50" i="241"/>
  <c r="I51" i="365" s="1"/>
  <c r="G50" i="241"/>
  <c r="F50" i="241"/>
  <c r="F51" i="365" s="1"/>
  <c r="E50" i="241"/>
  <c r="D50" i="241"/>
  <c r="D51" i="365" s="1"/>
  <c r="C50" i="241"/>
  <c r="K46" i="241"/>
  <c r="K47" i="365" s="1"/>
  <c r="J46" i="241"/>
  <c r="J47" i="365" s="1"/>
  <c r="I46" i="241"/>
  <c r="I47" i="365" s="1"/>
  <c r="G46" i="241"/>
  <c r="F46" i="241"/>
  <c r="F47" i="365" s="1"/>
  <c r="E46" i="241"/>
  <c r="D46" i="241"/>
  <c r="D47" i="365" s="1"/>
  <c r="C46" i="241"/>
  <c r="K45" i="241"/>
  <c r="K46" i="365" s="1"/>
  <c r="J45" i="241"/>
  <c r="J46" i="365" s="1"/>
  <c r="I45" i="241"/>
  <c r="I46" i="365" s="1"/>
  <c r="G45" i="241"/>
  <c r="F45" i="241"/>
  <c r="F46" i="365" s="1"/>
  <c r="E45" i="241"/>
  <c r="D45" i="241"/>
  <c r="D46" i="365" s="1"/>
  <c r="C45" i="241"/>
  <c r="K44" i="241"/>
  <c r="K45" i="365" s="1"/>
  <c r="J44" i="241"/>
  <c r="J45" i="365" s="1"/>
  <c r="I44" i="241"/>
  <c r="I45" i="365" s="1"/>
  <c r="G44" i="241"/>
  <c r="F44" i="241"/>
  <c r="E44" i="241"/>
  <c r="D44" i="241"/>
  <c r="D45" i="365" s="1"/>
  <c r="C44" i="241"/>
  <c r="K42" i="241"/>
  <c r="K43" i="365" s="1"/>
  <c r="J42" i="241"/>
  <c r="J43" i="365" s="1"/>
  <c r="I42" i="241"/>
  <c r="I43" i="365" s="1"/>
  <c r="G42" i="241"/>
  <c r="F42" i="241"/>
  <c r="F43" i="365" s="1"/>
  <c r="E42" i="241"/>
  <c r="D42" i="241"/>
  <c r="D43" i="365" s="1"/>
  <c r="C42" i="241"/>
  <c r="K41" i="241"/>
  <c r="K42" i="365" s="1"/>
  <c r="J41" i="241"/>
  <c r="J42" i="365" s="1"/>
  <c r="I41" i="241"/>
  <c r="I42" i="365" s="1"/>
  <c r="G41" i="241"/>
  <c r="F41" i="241"/>
  <c r="F42" i="365" s="1"/>
  <c r="E41" i="241"/>
  <c r="D41" i="241"/>
  <c r="D42" i="365" s="1"/>
  <c r="C41" i="241"/>
  <c r="K40" i="241"/>
  <c r="K41" i="365" s="1"/>
  <c r="J40" i="241"/>
  <c r="J41" i="365" s="1"/>
  <c r="I40" i="241"/>
  <c r="I41" i="365" s="1"/>
  <c r="G40" i="241"/>
  <c r="F40" i="241"/>
  <c r="F41" i="365" s="1"/>
  <c r="E40" i="241"/>
  <c r="D40" i="241"/>
  <c r="D41" i="365" s="1"/>
  <c r="C40" i="241"/>
  <c r="K36" i="241"/>
  <c r="K37" i="365" s="1"/>
  <c r="J36" i="241"/>
  <c r="J37" i="365" s="1"/>
  <c r="I36" i="241"/>
  <c r="I37" i="365" s="1"/>
  <c r="G36" i="241"/>
  <c r="F36" i="241"/>
  <c r="E36" i="241"/>
  <c r="D36" i="241"/>
  <c r="D37" i="365" s="1"/>
  <c r="C36" i="241"/>
  <c r="K34" i="241"/>
  <c r="K35" i="365" s="1"/>
  <c r="J34" i="241"/>
  <c r="J35" i="365" s="1"/>
  <c r="I34" i="241"/>
  <c r="I35" i="365" s="1"/>
  <c r="G34" i="241"/>
  <c r="F34" i="241"/>
  <c r="F35" i="365" s="1"/>
  <c r="E34" i="241"/>
  <c r="D34" i="241"/>
  <c r="D35" i="365" s="1"/>
  <c r="C34" i="241"/>
  <c r="C27" i="241"/>
  <c r="C26" i="241"/>
  <c r="C24" i="241"/>
  <c r="K21" i="241"/>
  <c r="K22" i="365" s="1"/>
  <c r="J21" i="241"/>
  <c r="J22" i="365" s="1"/>
  <c r="I21" i="241"/>
  <c r="I22" i="365" s="1"/>
  <c r="G21" i="241"/>
  <c r="F21" i="241"/>
  <c r="F22" i="365" s="1"/>
  <c r="E21" i="241"/>
  <c r="D21" i="241"/>
  <c r="D22" i="365" s="1"/>
  <c r="C21" i="241"/>
  <c r="K19" i="241"/>
  <c r="K20" i="365" s="1"/>
  <c r="J19" i="241"/>
  <c r="J20" i="365" s="1"/>
  <c r="I19" i="241"/>
  <c r="I20" i="365" s="1"/>
  <c r="G19" i="241"/>
  <c r="F19" i="241"/>
  <c r="F20" i="365" s="1"/>
  <c r="E19" i="241"/>
  <c r="D19" i="241"/>
  <c r="D20" i="365" s="1"/>
  <c r="C19" i="241"/>
  <c r="C20" i="365" s="1"/>
  <c r="K18" i="241"/>
  <c r="K19" i="365" s="1"/>
  <c r="J18" i="241"/>
  <c r="J19" i="365" s="1"/>
  <c r="I18" i="241"/>
  <c r="I19" i="365" s="1"/>
  <c r="G18" i="241"/>
  <c r="F18" i="241"/>
  <c r="E18" i="241"/>
  <c r="D18" i="241"/>
  <c r="D19" i="365" s="1"/>
  <c r="C18" i="241"/>
  <c r="K17" i="241"/>
  <c r="K18" i="365" s="1"/>
  <c r="J17" i="241"/>
  <c r="J18" i="365" s="1"/>
  <c r="I17" i="241"/>
  <c r="I18" i="365" s="1"/>
  <c r="G17" i="241"/>
  <c r="F17" i="241"/>
  <c r="F18" i="365" s="1"/>
  <c r="E17" i="241"/>
  <c r="D17" i="241"/>
  <c r="D18" i="365" s="1"/>
  <c r="L8" i="241"/>
  <c r="K8" i="241"/>
  <c r="J8" i="241"/>
  <c r="I8" i="241"/>
  <c r="H8" i="241"/>
  <c r="G8" i="241"/>
  <c r="F8" i="241"/>
  <c r="E8" i="241"/>
  <c r="D8" i="241"/>
  <c r="C8" i="241"/>
  <c r="C81" i="240"/>
  <c r="C82" i="364" s="1"/>
  <c r="C80" i="240"/>
  <c r="C79" i="240"/>
  <c r="C74" i="240"/>
  <c r="C73" i="240"/>
  <c r="C74" i="364" s="1"/>
  <c r="D23" i="242"/>
  <c r="C72" i="240"/>
  <c r="C70" i="240"/>
  <c r="C69" i="240"/>
  <c r="C68" i="240"/>
  <c r="K61" i="240"/>
  <c r="J61" i="240"/>
  <c r="I61" i="240"/>
  <c r="G61" i="240"/>
  <c r="K59" i="240"/>
  <c r="K60" i="364" s="1"/>
  <c r="J59" i="240"/>
  <c r="J60" i="364" s="1"/>
  <c r="I59" i="240"/>
  <c r="I60" i="364" s="1"/>
  <c r="G59" i="240"/>
  <c r="F59" i="240"/>
  <c r="F60" i="364" s="1"/>
  <c r="E59" i="240"/>
  <c r="D59" i="240"/>
  <c r="D60" i="364" s="1"/>
  <c r="C59" i="240"/>
  <c r="K57" i="240"/>
  <c r="K58" i="364" s="1"/>
  <c r="J57" i="240"/>
  <c r="J58" i="364" s="1"/>
  <c r="I57" i="240"/>
  <c r="I58" i="364" s="1"/>
  <c r="G57" i="240"/>
  <c r="F57" i="240"/>
  <c r="F58" i="364" s="1"/>
  <c r="E57" i="240"/>
  <c r="D57" i="240"/>
  <c r="D58" i="364" s="1"/>
  <c r="C57" i="240"/>
  <c r="K56" i="240"/>
  <c r="K57" i="364" s="1"/>
  <c r="J56" i="240"/>
  <c r="J57" i="364" s="1"/>
  <c r="I56" i="240"/>
  <c r="I57" i="364" s="1"/>
  <c r="G56" i="240"/>
  <c r="F56" i="240"/>
  <c r="F57" i="364" s="1"/>
  <c r="E56" i="240"/>
  <c r="D56" i="240"/>
  <c r="D57" i="364" s="1"/>
  <c r="C56" i="240"/>
  <c r="K39" i="240"/>
  <c r="K40" i="364" s="1"/>
  <c r="J39" i="240"/>
  <c r="J40" i="364" s="1"/>
  <c r="I39" i="240"/>
  <c r="I40" i="364" s="1"/>
  <c r="G39" i="240"/>
  <c r="G40" i="364" s="1"/>
  <c r="F39" i="240"/>
  <c r="F40" i="364" s="1"/>
  <c r="E39" i="240"/>
  <c r="D39" i="240"/>
  <c r="D40" i="364" s="1"/>
  <c r="C39" i="240"/>
  <c r="K38" i="240"/>
  <c r="K39" i="364" s="1"/>
  <c r="J38" i="240"/>
  <c r="J39" i="364" s="1"/>
  <c r="I38" i="240"/>
  <c r="I39" i="364" s="1"/>
  <c r="G38" i="240"/>
  <c r="F38" i="240"/>
  <c r="F39" i="364" s="1"/>
  <c r="E38" i="240"/>
  <c r="D38" i="240"/>
  <c r="D39" i="364" s="1"/>
  <c r="C38" i="240"/>
  <c r="K37" i="240"/>
  <c r="K38" i="364" s="1"/>
  <c r="J37" i="240"/>
  <c r="J38" i="364" s="1"/>
  <c r="I37" i="240"/>
  <c r="I38" i="364" s="1"/>
  <c r="G37" i="240"/>
  <c r="G38" i="364" s="1"/>
  <c r="F37" i="240"/>
  <c r="F38" i="364" s="1"/>
  <c r="E37" i="240"/>
  <c r="D37" i="240"/>
  <c r="D38" i="364" s="1"/>
  <c r="C37" i="240"/>
  <c r="K35" i="240"/>
  <c r="K36" i="364" s="1"/>
  <c r="J35" i="240"/>
  <c r="J36" i="364" s="1"/>
  <c r="I35" i="240"/>
  <c r="I36" i="364" s="1"/>
  <c r="G35" i="240"/>
  <c r="F35" i="240"/>
  <c r="F36" i="364" s="1"/>
  <c r="E35" i="240"/>
  <c r="D35" i="240"/>
  <c r="D36" i="364" s="1"/>
  <c r="C35" i="240"/>
  <c r="K34" i="240"/>
  <c r="K35" i="364" s="1"/>
  <c r="J34" i="240"/>
  <c r="J35" i="364" s="1"/>
  <c r="I34" i="240"/>
  <c r="I35" i="364" s="1"/>
  <c r="G34" i="240"/>
  <c r="G35" i="364" s="1"/>
  <c r="F34" i="240"/>
  <c r="E34" i="240"/>
  <c r="D34" i="240"/>
  <c r="D35" i="364" s="1"/>
  <c r="C34" i="240"/>
  <c r="K32" i="240"/>
  <c r="K33" i="364" s="1"/>
  <c r="J32" i="240"/>
  <c r="J33" i="364" s="1"/>
  <c r="I32" i="240"/>
  <c r="I33" i="364" s="1"/>
  <c r="G32" i="240"/>
  <c r="G33" i="364" s="1"/>
  <c r="F32" i="240"/>
  <c r="E32" i="240"/>
  <c r="D32" i="240"/>
  <c r="D33" i="364" s="1"/>
  <c r="C32" i="240"/>
  <c r="K29" i="240"/>
  <c r="J29" i="240"/>
  <c r="I29" i="240"/>
  <c r="G29" i="240"/>
  <c r="F29" i="240"/>
  <c r="E29" i="240"/>
  <c r="D29" i="240"/>
  <c r="C29" i="240"/>
  <c r="K28" i="240"/>
  <c r="J28" i="240"/>
  <c r="I28" i="240"/>
  <c r="F28" i="240"/>
  <c r="H28" i="240" s="1"/>
  <c r="D28" i="240"/>
  <c r="C28" i="240"/>
  <c r="K27" i="240"/>
  <c r="K28" i="364" s="1"/>
  <c r="J27" i="240"/>
  <c r="J28" i="364" s="1"/>
  <c r="I27" i="240"/>
  <c r="I28" i="364" s="1"/>
  <c r="G27" i="240"/>
  <c r="F27" i="240"/>
  <c r="F28" i="364" s="1"/>
  <c r="E27" i="240"/>
  <c r="D27" i="240"/>
  <c r="D28" i="364" s="1"/>
  <c r="C27" i="240"/>
  <c r="K26" i="240"/>
  <c r="J26" i="240"/>
  <c r="I26" i="240"/>
  <c r="G26" i="240"/>
  <c r="F26" i="240"/>
  <c r="E26" i="240"/>
  <c r="D26" i="240"/>
  <c r="C26" i="240"/>
  <c r="K25" i="240"/>
  <c r="K26" i="364" s="1"/>
  <c r="J25" i="240"/>
  <c r="J26" i="364" s="1"/>
  <c r="I25" i="240"/>
  <c r="I26" i="364" s="1"/>
  <c r="G25" i="240"/>
  <c r="F25" i="240"/>
  <c r="F26" i="364" s="1"/>
  <c r="E25" i="240"/>
  <c r="D25" i="240"/>
  <c r="D26" i="364" s="1"/>
  <c r="C25" i="240"/>
  <c r="K21" i="240"/>
  <c r="K22" i="364" s="1"/>
  <c r="J21" i="240"/>
  <c r="J22" i="364" s="1"/>
  <c r="I21" i="240"/>
  <c r="I22" i="364" s="1"/>
  <c r="G21" i="240"/>
  <c r="F21" i="240"/>
  <c r="F22" i="364" s="1"/>
  <c r="E21" i="240"/>
  <c r="D21" i="240"/>
  <c r="D22" i="364" s="1"/>
  <c r="C21" i="240"/>
  <c r="K20" i="240"/>
  <c r="J20" i="240"/>
  <c r="I20" i="240"/>
  <c r="G20" i="240"/>
  <c r="F20" i="240"/>
  <c r="E20" i="240"/>
  <c r="D20" i="240"/>
  <c r="C20" i="240"/>
  <c r="K19" i="240"/>
  <c r="J19" i="240"/>
  <c r="I19" i="240"/>
  <c r="G19" i="240"/>
  <c r="F19" i="240"/>
  <c r="E19" i="240"/>
  <c r="D19" i="240"/>
  <c r="C19" i="240"/>
  <c r="K17" i="240"/>
  <c r="K18" i="364" s="1"/>
  <c r="J17" i="240"/>
  <c r="J18" i="364" s="1"/>
  <c r="I17" i="240"/>
  <c r="I18" i="364" s="1"/>
  <c r="F17" i="240"/>
  <c r="H17" i="240" s="1"/>
  <c r="E17" i="240"/>
  <c r="D17" i="240"/>
  <c r="D18" i="364" s="1"/>
  <c r="C17" i="240"/>
  <c r="K16" i="240"/>
  <c r="K17" i="364" s="1"/>
  <c r="J16" i="240"/>
  <c r="J17" i="364" s="1"/>
  <c r="I16" i="240"/>
  <c r="I17" i="364" s="1"/>
  <c r="G16" i="240"/>
  <c r="G17" i="364" s="1"/>
  <c r="F16" i="240"/>
  <c r="E16" i="240"/>
  <c r="D16" i="240"/>
  <c r="D17" i="364" s="1"/>
  <c r="C16" i="240"/>
  <c r="K15" i="240"/>
  <c r="K16" i="364" s="1"/>
  <c r="J15" i="240"/>
  <c r="J16" i="364" s="1"/>
  <c r="I15" i="240"/>
  <c r="I16" i="364" s="1"/>
  <c r="G15" i="240"/>
  <c r="G16" i="364" s="1"/>
  <c r="F15" i="240"/>
  <c r="E15" i="240"/>
  <c r="D15" i="240"/>
  <c r="D16" i="364" s="1"/>
  <c r="C15" i="240"/>
  <c r="G14" i="240"/>
  <c r="G15" i="364" s="1"/>
  <c r="F14" i="240"/>
  <c r="E14" i="240"/>
  <c r="D14" i="240"/>
  <c r="D15" i="364" s="1"/>
  <c r="C14" i="240"/>
  <c r="K13" i="240"/>
  <c r="K14" i="364" s="1"/>
  <c r="J13" i="240"/>
  <c r="J14" i="364" s="1"/>
  <c r="I13" i="240"/>
  <c r="I14" i="364" s="1"/>
  <c r="G13" i="240"/>
  <c r="G14" i="364" s="1"/>
  <c r="F13" i="240"/>
  <c r="E13" i="240"/>
  <c r="D13" i="240"/>
  <c r="K12" i="240"/>
  <c r="K13" i="364" s="1"/>
  <c r="J12" i="240"/>
  <c r="J13" i="364" s="1"/>
  <c r="I12" i="240"/>
  <c r="I13" i="364" s="1"/>
  <c r="G12" i="240"/>
  <c r="G13" i="364" s="1"/>
  <c r="F12" i="240"/>
  <c r="E12" i="240"/>
  <c r="D12" i="240"/>
  <c r="D13" i="364" s="1"/>
  <c r="C12" i="240"/>
  <c r="K11" i="240"/>
  <c r="J11" i="240"/>
  <c r="I11" i="240"/>
  <c r="G11" i="240"/>
  <c r="H11" i="240" s="1"/>
  <c r="F11" i="240"/>
  <c r="E11" i="240"/>
  <c r="C11" i="240"/>
  <c r="H42" i="239" l="1"/>
  <c r="G35" i="365"/>
  <c r="H35" i="365" s="1"/>
  <c r="H34" i="241"/>
  <c r="G41" i="365"/>
  <c r="H41" i="365" s="1"/>
  <c r="H40" i="241"/>
  <c r="G42" i="365"/>
  <c r="H42" i="365" s="1"/>
  <c r="H41" i="241"/>
  <c r="G43" i="365"/>
  <c r="H43" i="365" s="1"/>
  <c r="H42" i="241"/>
  <c r="G46" i="365"/>
  <c r="H46" i="365" s="1"/>
  <c r="H45" i="241"/>
  <c r="G47" i="365"/>
  <c r="H47" i="365" s="1"/>
  <c r="H46" i="241"/>
  <c r="G51" i="365"/>
  <c r="H51" i="365" s="1"/>
  <c r="H50" i="241"/>
  <c r="G52" i="365"/>
  <c r="H52" i="365" s="1"/>
  <c r="H51" i="241"/>
  <c r="L71" i="370"/>
  <c r="L78" i="370"/>
  <c r="G18" i="365"/>
  <c r="H18" i="365" s="1"/>
  <c r="H17" i="241"/>
  <c r="G20" i="365"/>
  <c r="H20" i="365" s="1"/>
  <c r="H19" i="241"/>
  <c r="G22" i="365"/>
  <c r="H22" i="365" s="1"/>
  <c r="H21" i="241"/>
  <c r="H29" i="240"/>
  <c r="G30" i="364"/>
  <c r="G36" i="364"/>
  <c r="H36" i="364" s="1"/>
  <c r="H35" i="240"/>
  <c r="G39" i="364"/>
  <c r="H39" i="364" s="1"/>
  <c r="H38" i="240"/>
  <c r="G57" i="364"/>
  <c r="H57" i="364" s="1"/>
  <c r="H56" i="240"/>
  <c r="G58" i="364"/>
  <c r="H58" i="364" s="1"/>
  <c r="H57" i="240"/>
  <c r="G60" i="364"/>
  <c r="H60" i="364" s="1"/>
  <c r="H59" i="240"/>
  <c r="H61" i="240"/>
  <c r="G62" i="364"/>
  <c r="G20" i="364"/>
  <c r="H19" i="240"/>
  <c r="G21" i="364"/>
  <c r="H20" i="240"/>
  <c r="G22" i="364"/>
  <c r="H22" i="364" s="1"/>
  <c r="H21" i="240"/>
  <c r="G26" i="364"/>
  <c r="H26" i="364" s="1"/>
  <c r="H25" i="240"/>
  <c r="G27" i="364"/>
  <c r="H26" i="240"/>
  <c r="G28" i="364"/>
  <c r="H28" i="364" s="1"/>
  <c r="H27" i="240"/>
  <c r="H24" i="242"/>
  <c r="G65" i="385"/>
  <c r="H65" i="234"/>
  <c r="H65" i="233"/>
  <c r="G65" i="388"/>
  <c r="H65" i="388" s="1"/>
  <c r="H63" i="232"/>
  <c r="G62" i="232"/>
  <c r="G65" i="391"/>
  <c r="H65" i="232"/>
  <c r="H65" i="237"/>
  <c r="H65" i="235"/>
  <c r="G94" i="239"/>
  <c r="G91" i="370" s="1"/>
  <c r="H22" i="36"/>
  <c r="G47" i="383"/>
  <c r="H47" i="383" s="1"/>
  <c r="H62" i="383"/>
  <c r="H103" i="239"/>
  <c r="G53" i="365"/>
  <c r="H52" i="241"/>
  <c r="G45" i="365"/>
  <c r="H44" i="241"/>
  <c r="G37" i="365"/>
  <c r="H36" i="241"/>
  <c r="G19" i="365"/>
  <c r="H18" i="241"/>
  <c r="H64" i="364"/>
  <c r="H63" i="240"/>
  <c r="H40" i="364"/>
  <c r="H39" i="240"/>
  <c r="H38" i="364"/>
  <c r="H37" i="240"/>
  <c r="H36" i="370"/>
  <c r="H38" i="239"/>
  <c r="H34" i="240"/>
  <c r="H33" i="370"/>
  <c r="H35" i="239"/>
  <c r="H31" i="370"/>
  <c r="H33" i="239"/>
  <c r="H32" i="240"/>
  <c r="H17" i="364"/>
  <c r="H16" i="240"/>
  <c r="H12" i="240"/>
  <c r="H15" i="240"/>
  <c r="H13" i="240"/>
  <c r="H15" i="364"/>
  <c r="H14" i="240"/>
  <c r="G71" i="375"/>
  <c r="H72" i="378"/>
  <c r="G44" i="375"/>
  <c r="H44" i="378"/>
  <c r="G13" i="375"/>
  <c r="H13" i="378"/>
  <c r="G14" i="375"/>
  <c r="H14" i="378"/>
  <c r="G15" i="375"/>
  <c r="H15" i="378"/>
  <c r="G16" i="375"/>
  <c r="H16" i="378"/>
  <c r="G17" i="375"/>
  <c r="H17" i="378"/>
  <c r="G18" i="375"/>
  <c r="H18" i="378"/>
  <c r="G19" i="375"/>
  <c r="H19" i="378"/>
  <c r="G20" i="375"/>
  <c r="H20" i="378"/>
  <c r="G21" i="375"/>
  <c r="H21" i="378"/>
  <c r="H60" i="238"/>
  <c r="H72" i="391"/>
  <c r="G71" i="373"/>
  <c r="H71" i="373" s="1"/>
  <c r="G114" i="370"/>
  <c r="H117" i="239"/>
  <c r="H19" i="37"/>
  <c r="H20" i="37"/>
  <c r="G100" i="239"/>
  <c r="H100" i="239" s="1"/>
  <c r="H9" i="37"/>
  <c r="G22" i="103"/>
  <c r="G95" i="239" s="1"/>
  <c r="G15" i="241" s="1"/>
  <c r="H10" i="103"/>
  <c r="G63" i="233"/>
  <c r="G62" i="233" s="1"/>
  <c r="H89" i="58"/>
  <c r="G63" i="234"/>
  <c r="G62" i="234" s="1"/>
  <c r="H79" i="58"/>
  <c r="G63" i="235"/>
  <c r="G62" i="235" s="1"/>
  <c r="H69" i="58"/>
  <c r="G63" i="236"/>
  <c r="H54" i="58"/>
  <c r="G111" i="239"/>
  <c r="H26" i="58"/>
  <c r="I35" i="395"/>
  <c r="I37" i="395" s="1"/>
  <c r="G109" i="239"/>
  <c r="G106" i="370" s="1"/>
  <c r="H7" i="58"/>
  <c r="H115" i="239"/>
  <c r="G38" i="391"/>
  <c r="H38" i="391" s="1"/>
  <c r="H38" i="232"/>
  <c r="G59" i="391"/>
  <c r="H59" i="232"/>
  <c r="C42" i="232"/>
  <c r="H10" i="232"/>
  <c r="H28" i="232"/>
  <c r="G38" i="388"/>
  <c r="H38" i="233"/>
  <c r="C38" i="238"/>
  <c r="H11" i="238"/>
  <c r="H27" i="238"/>
  <c r="H29" i="238"/>
  <c r="H30" i="238"/>
  <c r="H31" i="238"/>
  <c r="H32" i="235"/>
  <c r="G56" i="241"/>
  <c r="H72" i="238"/>
  <c r="G27" i="379"/>
  <c r="H28" i="236"/>
  <c r="H54" i="238"/>
  <c r="G12" i="241"/>
  <c r="H55" i="238"/>
  <c r="G13" i="241"/>
  <c r="R8" i="242" s="1"/>
  <c r="H56" i="238"/>
  <c r="H57" i="238"/>
  <c r="H58" i="238"/>
  <c r="H61" i="238"/>
  <c r="G59" i="379"/>
  <c r="H59" i="236"/>
  <c r="G42" i="240"/>
  <c r="H12" i="238"/>
  <c r="G43" i="240"/>
  <c r="G44" i="364" s="1"/>
  <c r="H13" i="238"/>
  <c r="G44" i="240"/>
  <c r="G45" i="364" s="1"/>
  <c r="H14" i="238"/>
  <c r="G45" i="240"/>
  <c r="G46" i="364" s="1"/>
  <c r="H15" i="238"/>
  <c r="G46" i="240"/>
  <c r="G47" i="364" s="1"/>
  <c r="H16" i="238"/>
  <c r="G47" i="240"/>
  <c r="G48" i="364" s="1"/>
  <c r="H17" i="238"/>
  <c r="G48" i="240"/>
  <c r="G49" i="364" s="1"/>
  <c r="H18" i="238"/>
  <c r="G49" i="240"/>
  <c r="G50" i="364" s="1"/>
  <c r="H19" i="238"/>
  <c r="G50" i="240"/>
  <c r="G51" i="364" s="1"/>
  <c r="H20" i="238"/>
  <c r="G51" i="240"/>
  <c r="G52" i="364" s="1"/>
  <c r="H21" i="238"/>
  <c r="H23" i="238"/>
  <c r="H24" i="238"/>
  <c r="G22" i="240"/>
  <c r="G23" i="364" s="1"/>
  <c r="H25" i="238"/>
  <c r="G23" i="240"/>
  <c r="G24" i="364" s="1"/>
  <c r="H26" i="238"/>
  <c r="G53" i="240"/>
  <c r="G54" i="364" s="1"/>
  <c r="H33" i="238"/>
  <c r="G54" i="240"/>
  <c r="G55" i="364" s="1"/>
  <c r="H34" i="238"/>
  <c r="G55" i="240"/>
  <c r="G56" i="364" s="1"/>
  <c r="H35" i="238"/>
  <c r="G60" i="240"/>
  <c r="H36" i="238"/>
  <c r="G30" i="241"/>
  <c r="H64" i="238"/>
  <c r="G32" i="241"/>
  <c r="H66" i="238"/>
  <c r="G65" i="240"/>
  <c r="G66" i="364" s="1"/>
  <c r="H41" i="238"/>
  <c r="G76" i="240"/>
  <c r="H44" i="238"/>
  <c r="G77" i="240"/>
  <c r="G78" i="364" s="1"/>
  <c r="H45" i="238"/>
  <c r="H67" i="238"/>
  <c r="H22" i="236"/>
  <c r="H32" i="236"/>
  <c r="J53" i="383"/>
  <c r="F38" i="388"/>
  <c r="F23" i="240"/>
  <c r="F54" i="240"/>
  <c r="F59" i="379"/>
  <c r="F27" i="379"/>
  <c r="F53" i="240"/>
  <c r="F55" i="240"/>
  <c r="F56" i="364" s="1"/>
  <c r="F32" i="241"/>
  <c r="F67" i="388"/>
  <c r="I53" i="383"/>
  <c r="C63" i="373"/>
  <c r="F53" i="383"/>
  <c r="F43" i="368"/>
  <c r="F21" i="368"/>
  <c r="F21" i="364" s="1"/>
  <c r="F55" i="368"/>
  <c r="F56" i="368"/>
  <c r="F61" i="368"/>
  <c r="F62" i="368"/>
  <c r="F78" i="368"/>
  <c r="F38" i="369"/>
  <c r="F47" i="380"/>
  <c r="F63" i="235"/>
  <c r="F41" i="240"/>
  <c r="F63" i="234"/>
  <c r="F63" i="385" s="1"/>
  <c r="F100" i="239"/>
  <c r="F65" i="388"/>
  <c r="F65" i="379"/>
  <c r="F65" i="385"/>
  <c r="F63" i="233"/>
  <c r="F62" i="233" s="1"/>
  <c r="F47" i="233" s="1"/>
  <c r="F63" i="236"/>
  <c r="F63" i="379" s="1"/>
  <c r="F19" i="37"/>
  <c r="F94" i="239"/>
  <c r="F35" i="364"/>
  <c r="H35" i="364" s="1"/>
  <c r="F14" i="364"/>
  <c r="H14" i="364" s="1"/>
  <c r="F13" i="364"/>
  <c r="H13" i="364" s="1"/>
  <c r="F16" i="364"/>
  <c r="H16" i="364" s="1"/>
  <c r="F17" i="364"/>
  <c r="F18" i="364"/>
  <c r="H18" i="364" s="1"/>
  <c r="F15" i="364"/>
  <c r="F65" i="240"/>
  <c r="F11" i="243" s="1"/>
  <c r="F30" i="241"/>
  <c r="F60" i="240"/>
  <c r="F77" i="240"/>
  <c r="F78" i="364" s="1"/>
  <c r="F42" i="240"/>
  <c r="F46" i="240"/>
  <c r="F49" i="240"/>
  <c r="F43" i="240"/>
  <c r="F45" i="240"/>
  <c r="F47" i="240"/>
  <c r="F51" i="240"/>
  <c r="F13" i="375"/>
  <c r="F14" i="375"/>
  <c r="F15" i="375"/>
  <c r="F16" i="375"/>
  <c r="F17" i="375"/>
  <c r="F18" i="375"/>
  <c r="F19" i="375"/>
  <c r="F20" i="375"/>
  <c r="F21" i="375"/>
  <c r="F44" i="240"/>
  <c r="F48" i="240"/>
  <c r="F50" i="240"/>
  <c r="F22" i="240"/>
  <c r="F76" i="240"/>
  <c r="F44" i="375"/>
  <c r="F56" i="241"/>
  <c r="F71" i="375"/>
  <c r="F11" i="241"/>
  <c r="F12" i="241"/>
  <c r="F13" i="241"/>
  <c r="D63" i="373"/>
  <c r="D65" i="373"/>
  <c r="D67" i="373"/>
  <c r="D68" i="373"/>
  <c r="C42" i="392"/>
  <c r="F53" i="365"/>
  <c r="F45" i="365"/>
  <c r="F44" i="365" s="1"/>
  <c r="F37" i="365"/>
  <c r="F19" i="365"/>
  <c r="F63" i="391"/>
  <c r="F63" i="382"/>
  <c r="E108" i="370"/>
  <c r="F106" i="370"/>
  <c r="F22" i="103"/>
  <c r="F117" i="239"/>
  <c r="F112" i="370"/>
  <c r="E26" i="364"/>
  <c r="E28" i="364"/>
  <c r="D31" i="370"/>
  <c r="E28" i="385"/>
  <c r="E59" i="391"/>
  <c r="E17" i="364"/>
  <c r="E67" i="370"/>
  <c r="E64" i="364"/>
  <c r="E35" i="365"/>
  <c r="E41" i="365"/>
  <c r="E42" i="365"/>
  <c r="E43" i="365"/>
  <c r="E45" i="365"/>
  <c r="E46" i="365"/>
  <c r="E47" i="365"/>
  <c r="E51" i="365"/>
  <c r="E52" i="365"/>
  <c r="L75" i="370"/>
  <c r="E116" i="370"/>
  <c r="E11" i="375"/>
  <c r="E12" i="375"/>
  <c r="E14" i="375"/>
  <c r="E15" i="375"/>
  <c r="E16" i="375"/>
  <c r="E17" i="375"/>
  <c r="E18" i="375"/>
  <c r="E19" i="375"/>
  <c r="E20" i="375"/>
  <c r="E21" i="375"/>
  <c r="E23" i="375"/>
  <c r="E24" i="375"/>
  <c r="E25" i="375"/>
  <c r="E26" i="375"/>
  <c r="E29" i="375"/>
  <c r="E31" i="375"/>
  <c r="E33" i="375"/>
  <c r="E34" i="375"/>
  <c r="E35" i="375"/>
  <c r="E36" i="375"/>
  <c r="E37" i="375"/>
  <c r="E39" i="375"/>
  <c r="E41" i="375"/>
  <c r="E40" i="375" s="1"/>
  <c r="E44" i="375"/>
  <c r="E45" i="375"/>
  <c r="E12" i="369"/>
  <c r="E13" i="369"/>
  <c r="E16" i="369"/>
  <c r="E67" i="375"/>
  <c r="E26" i="369"/>
  <c r="E68" i="375"/>
  <c r="E27" i="369"/>
  <c r="E71" i="375"/>
  <c r="E72" i="375"/>
  <c r="E58" i="369" s="1"/>
  <c r="E58" i="365" s="1"/>
  <c r="E31" i="369"/>
  <c r="E62" i="383"/>
  <c r="C46" i="392"/>
  <c r="E22" i="364"/>
  <c r="D33" i="370"/>
  <c r="E78" i="364"/>
  <c r="E67" i="238"/>
  <c r="E16" i="364"/>
  <c r="D36" i="370"/>
  <c r="E36" i="364"/>
  <c r="E38" i="364"/>
  <c r="E39" i="364"/>
  <c r="E40" i="364"/>
  <c r="E57" i="364"/>
  <c r="E58" i="364"/>
  <c r="E60" i="364"/>
  <c r="E18" i="365"/>
  <c r="E20" i="365"/>
  <c r="E24" i="364"/>
  <c r="E27" i="379"/>
  <c r="F59" i="375"/>
  <c r="F21" i="369"/>
  <c r="F111" i="239"/>
  <c r="F108" i="370" s="1"/>
  <c r="G59" i="375"/>
  <c r="G21" i="369"/>
  <c r="E63" i="375"/>
  <c r="E22" i="369"/>
  <c r="E65" i="375"/>
  <c r="E24" i="369"/>
  <c r="E63" i="373"/>
  <c r="E65" i="373"/>
  <c r="E67" i="373"/>
  <c r="E68" i="373"/>
  <c r="E47" i="380"/>
  <c r="E53" i="386"/>
  <c r="H72" i="375"/>
  <c r="E53" i="383"/>
  <c r="E70" i="383" s="1"/>
  <c r="E62" i="386"/>
  <c r="E70" i="386" s="1"/>
  <c r="C62" i="389"/>
  <c r="C67" i="388"/>
  <c r="E15" i="369"/>
  <c r="E14" i="369"/>
  <c r="E66" i="364"/>
  <c r="E38" i="391"/>
  <c r="E94" i="239"/>
  <c r="E91" i="370" s="1"/>
  <c r="E37" i="365"/>
  <c r="G32" i="395"/>
  <c r="G37" i="395" s="1"/>
  <c r="E65" i="232"/>
  <c r="E65" i="391" s="1"/>
  <c r="E114" i="58"/>
  <c r="E65" i="235"/>
  <c r="E65" i="382" s="1"/>
  <c r="E65" i="233"/>
  <c r="E65" i="388" s="1"/>
  <c r="D65" i="232"/>
  <c r="D65" i="391" s="1"/>
  <c r="D114" i="58"/>
  <c r="E65" i="236"/>
  <c r="E65" i="379" s="1"/>
  <c r="E65" i="234"/>
  <c r="F102" i="239"/>
  <c r="E35" i="364"/>
  <c r="E13" i="375"/>
  <c r="E53" i="365"/>
  <c r="E63" i="233"/>
  <c r="E63" i="391"/>
  <c r="E15" i="364"/>
  <c r="E13" i="364"/>
  <c r="E22" i="103"/>
  <c r="E63" i="236"/>
  <c r="E18" i="364"/>
  <c r="E103" i="239"/>
  <c r="E14" i="364"/>
  <c r="D62" i="389"/>
  <c r="D47" i="389" s="1"/>
  <c r="L43" i="388"/>
  <c r="E59" i="375"/>
  <c r="D24" i="364"/>
  <c r="D9" i="242"/>
  <c r="D14" i="364"/>
  <c r="D18" i="240"/>
  <c r="D8" i="242" s="1"/>
  <c r="D53" i="365"/>
  <c r="D63" i="238"/>
  <c r="D29" i="241" s="1"/>
  <c r="C84" i="37"/>
  <c r="D115" i="239"/>
  <c r="D113" i="239" s="1"/>
  <c r="D65" i="385"/>
  <c r="D106" i="370"/>
  <c r="D108" i="370"/>
  <c r="D65" i="379"/>
  <c r="D65" i="382"/>
  <c r="D63" i="388"/>
  <c r="D63" i="379"/>
  <c r="D114" i="370"/>
  <c r="D59" i="375"/>
  <c r="D21" i="369"/>
  <c r="D14" i="241"/>
  <c r="D63" i="385"/>
  <c r="D103" i="239"/>
  <c r="L18" i="370"/>
  <c r="L10" i="370" s="1"/>
  <c r="L20" i="36"/>
  <c r="D95" i="239"/>
  <c r="C12" i="241"/>
  <c r="L66" i="388"/>
  <c r="E72" i="373"/>
  <c r="J57" i="365"/>
  <c r="I58" i="365"/>
  <c r="I62" i="383"/>
  <c r="I47" i="383" s="1"/>
  <c r="J31" i="240"/>
  <c r="J32" i="364" s="1"/>
  <c r="K31" i="240"/>
  <c r="K32" i="364" s="1"/>
  <c r="D28" i="385"/>
  <c r="E59" i="373"/>
  <c r="I11" i="373"/>
  <c r="K13" i="373"/>
  <c r="J14" i="373"/>
  <c r="I15" i="373"/>
  <c r="K17" i="373"/>
  <c r="J18" i="373"/>
  <c r="I19" i="373"/>
  <c r="K21" i="373"/>
  <c r="J23" i="373"/>
  <c r="I24" i="373"/>
  <c r="K26" i="373"/>
  <c r="C37" i="365"/>
  <c r="C45" i="365"/>
  <c r="C52" i="365"/>
  <c r="I72" i="373"/>
  <c r="K29" i="373"/>
  <c r="J30" i="373"/>
  <c r="I31" i="373"/>
  <c r="K34" i="373"/>
  <c r="J35" i="373"/>
  <c r="I36" i="373"/>
  <c r="I62" i="364"/>
  <c r="I43" i="364"/>
  <c r="K45" i="364"/>
  <c r="J46" i="364"/>
  <c r="I47" i="364"/>
  <c r="K49" i="364"/>
  <c r="J50" i="364"/>
  <c r="I51" i="364"/>
  <c r="K55" i="364"/>
  <c r="J56" i="364"/>
  <c r="I61" i="364"/>
  <c r="I59" i="364" s="1"/>
  <c r="K57" i="365"/>
  <c r="F58" i="365"/>
  <c r="J58" i="365"/>
  <c r="C71" i="364"/>
  <c r="L59" i="382"/>
  <c r="J59" i="385"/>
  <c r="J53" i="385" s="1"/>
  <c r="C12" i="375"/>
  <c r="C43" i="368" s="1"/>
  <c r="C16" i="375"/>
  <c r="C47" i="368" s="1"/>
  <c r="C20" i="375"/>
  <c r="C51" i="368" s="1"/>
  <c r="C21" i="364"/>
  <c r="C80" i="364"/>
  <c r="K67" i="373"/>
  <c r="I71" i="373"/>
  <c r="C13" i="375"/>
  <c r="C44" i="368" s="1"/>
  <c r="C17" i="375"/>
  <c r="C48" i="368" s="1"/>
  <c r="C21" i="375"/>
  <c r="C52" i="368" s="1"/>
  <c r="C15" i="375"/>
  <c r="C46" i="368" s="1"/>
  <c r="C19" i="375"/>
  <c r="C57" i="375"/>
  <c r="C16" i="369"/>
  <c r="K21" i="364"/>
  <c r="C33" i="370"/>
  <c r="F59" i="385"/>
  <c r="C57" i="364"/>
  <c r="C60" i="364"/>
  <c r="C69" i="364"/>
  <c r="C60" i="375"/>
  <c r="C19" i="369"/>
  <c r="C65" i="237"/>
  <c r="C65" i="378" s="1"/>
  <c r="C23" i="369" s="1"/>
  <c r="C52" i="58"/>
  <c r="C14" i="375"/>
  <c r="C45" i="368" s="1"/>
  <c r="C18" i="375"/>
  <c r="C49" i="368" s="1"/>
  <c r="C63" i="375"/>
  <c r="C31" i="369" s="1"/>
  <c r="C22" i="369"/>
  <c r="C54" i="375"/>
  <c r="J43" i="364"/>
  <c r="I44" i="364"/>
  <c r="K46" i="364"/>
  <c r="J47" i="364"/>
  <c r="K50" i="364"/>
  <c r="J51" i="364"/>
  <c r="C81" i="364"/>
  <c r="K56" i="364"/>
  <c r="J61" i="364"/>
  <c r="J59" i="364" s="1"/>
  <c r="G13" i="373"/>
  <c r="H13" i="373" s="1"/>
  <c r="G17" i="373"/>
  <c r="H17" i="373" s="1"/>
  <c r="G21" i="373"/>
  <c r="H21" i="373" s="1"/>
  <c r="G26" i="373"/>
  <c r="G31" i="373"/>
  <c r="G36" i="373"/>
  <c r="H36" i="373" s="1"/>
  <c r="J67" i="373"/>
  <c r="C47" i="392"/>
  <c r="C79" i="366"/>
  <c r="I54" i="373"/>
  <c r="K56" i="373"/>
  <c r="G42" i="386"/>
  <c r="L59" i="368"/>
  <c r="I59" i="373"/>
  <c r="C25" i="241"/>
  <c r="C23" i="241" s="1"/>
  <c r="L67" i="382"/>
  <c r="F28" i="385"/>
  <c r="J28" i="385"/>
  <c r="C63" i="236"/>
  <c r="C63" i="379" s="1"/>
  <c r="C45" i="366"/>
  <c r="L58" i="374"/>
  <c r="G53" i="373"/>
  <c r="H53" i="373" s="1"/>
  <c r="E55" i="373"/>
  <c r="J55" i="373"/>
  <c r="F56" i="373"/>
  <c r="G59" i="373"/>
  <c r="F67" i="373"/>
  <c r="J72" i="373"/>
  <c r="J11" i="373"/>
  <c r="I12" i="373"/>
  <c r="K14" i="373"/>
  <c r="J15" i="373"/>
  <c r="I16" i="373"/>
  <c r="K18" i="373"/>
  <c r="J19" i="373"/>
  <c r="I20" i="373"/>
  <c r="K23" i="373"/>
  <c r="J24" i="373"/>
  <c r="I25" i="373"/>
  <c r="J39" i="373"/>
  <c r="I40" i="373"/>
  <c r="K44" i="373"/>
  <c r="J45" i="373"/>
  <c r="C10" i="388"/>
  <c r="E28" i="391"/>
  <c r="K61" i="364"/>
  <c r="K59" i="364" s="1"/>
  <c r="G58" i="365"/>
  <c r="J27" i="373"/>
  <c r="L67" i="385"/>
  <c r="C65" i="232"/>
  <c r="C65" i="391" s="1"/>
  <c r="E29" i="373"/>
  <c r="E34" i="373"/>
  <c r="C70" i="364"/>
  <c r="C42" i="365"/>
  <c r="C47" i="365"/>
  <c r="I55" i="364"/>
  <c r="K58" i="365"/>
  <c r="J62" i="364"/>
  <c r="C75" i="364"/>
  <c r="K27" i="373"/>
  <c r="G63" i="373"/>
  <c r="F33" i="373"/>
  <c r="F37" i="373"/>
  <c r="G72" i="373"/>
  <c r="K72" i="373"/>
  <c r="K63" i="373"/>
  <c r="K62" i="373" s="1"/>
  <c r="C22" i="364"/>
  <c r="K44" i="364"/>
  <c r="J45" i="364"/>
  <c r="I46" i="364"/>
  <c r="K48" i="364"/>
  <c r="J49" i="364"/>
  <c r="I50" i="364"/>
  <c r="K52" i="364"/>
  <c r="C16" i="364"/>
  <c r="I21" i="364"/>
  <c r="K62" i="364"/>
  <c r="J55" i="364"/>
  <c r="I56" i="364"/>
  <c r="I27" i="373"/>
  <c r="I57" i="365"/>
  <c r="J63" i="373"/>
  <c r="J62" i="373" s="1"/>
  <c r="C84" i="239"/>
  <c r="G33" i="240"/>
  <c r="G34" i="364" s="1"/>
  <c r="C23" i="368"/>
  <c r="E12" i="373"/>
  <c r="E13" i="373"/>
  <c r="E14" i="373"/>
  <c r="E16" i="373"/>
  <c r="E17" i="373"/>
  <c r="E18" i="373"/>
  <c r="E20" i="373"/>
  <c r="E21" i="373"/>
  <c r="E23" i="373"/>
  <c r="E25" i="373"/>
  <c r="E26" i="373"/>
  <c r="E31" i="373"/>
  <c r="E33" i="373"/>
  <c r="E36" i="373"/>
  <c r="E37" i="373"/>
  <c r="E40" i="373"/>
  <c r="E41" i="373"/>
  <c r="E44" i="373"/>
  <c r="E45" i="373"/>
  <c r="I53" i="373"/>
  <c r="E54" i="373"/>
  <c r="J54" i="373"/>
  <c r="F55" i="373"/>
  <c r="K55" i="373"/>
  <c r="G56" i="373"/>
  <c r="H56" i="373" s="1"/>
  <c r="G67" i="373"/>
  <c r="H67" i="373" s="1"/>
  <c r="E71" i="373"/>
  <c r="J71" i="373"/>
  <c r="F72" i="373"/>
  <c r="K11" i="373"/>
  <c r="J12" i="373"/>
  <c r="I13" i="373"/>
  <c r="K15" i="373"/>
  <c r="J16" i="373"/>
  <c r="I17" i="373"/>
  <c r="K19" i="373"/>
  <c r="J20" i="373"/>
  <c r="I21" i="373"/>
  <c r="K24" i="373"/>
  <c r="J25" i="373"/>
  <c r="I26" i="373"/>
  <c r="K30" i="373"/>
  <c r="J31" i="373"/>
  <c r="I33" i="373"/>
  <c r="K35" i="373"/>
  <c r="J36" i="373"/>
  <c r="I37" i="373"/>
  <c r="K39" i="373"/>
  <c r="J40" i="373"/>
  <c r="I41" i="373"/>
  <c r="K45" i="373"/>
  <c r="L117" i="58"/>
  <c r="F11" i="373"/>
  <c r="F12" i="373"/>
  <c r="F13" i="373"/>
  <c r="F15" i="373"/>
  <c r="F16" i="373"/>
  <c r="F17" i="373"/>
  <c r="F19" i="373"/>
  <c r="F20" i="373"/>
  <c r="F21" i="373"/>
  <c r="F24" i="373"/>
  <c r="F25" i="373"/>
  <c r="F26" i="373"/>
  <c r="F30" i="373"/>
  <c r="F31" i="373"/>
  <c r="F35" i="373"/>
  <c r="F36" i="373"/>
  <c r="F39" i="373"/>
  <c r="F40" i="373"/>
  <c r="F41" i="373"/>
  <c r="F44" i="373"/>
  <c r="F45" i="373"/>
  <c r="E53" i="373"/>
  <c r="J53" i="373"/>
  <c r="F54" i="373"/>
  <c r="K54" i="373"/>
  <c r="G55" i="373"/>
  <c r="H55" i="373" s="1"/>
  <c r="I56" i="373"/>
  <c r="E57" i="373"/>
  <c r="J59" i="373"/>
  <c r="I67" i="373"/>
  <c r="F71" i="373"/>
  <c r="K71" i="373"/>
  <c r="K12" i="373"/>
  <c r="J13" i="373"/>
  <c r="I14" i="373"/>
  <c r="K16" i="373"/>
  <c r="J17" i="373"/>
  <c r="I18" i="373"/>
  <c r="K20" i="373"/>
  <c r="J21" i="373"/>
  <c r="I23" i="373"/>
  <c r="K25" i="373"/>
  <c r="J26" i="373"/>
  <c r="I63" i="373"/>
  <c r="I62" i="373" s="1"/>
  <c r="G11" i="373"/>
  <c r="H11" i="373" s="1"/>
  <c r="G12" i="373"/>
  <c r="H12" i="373" s="1"/>
  <c r="G14" i="373"/>
  <c r="H14" i="373" s="1"/>
  <c r="G15" i="373"/>
  <c r="H15" i="373" s="1"/>
  <c r="G16" i="373"/>
  <c r="H16" i="373" s="1"/>
  <c r="G18" i="373"/>
  <c r="H18" i="373" s="1"/>
  <c r="G19" i="373"/>
  <c r="H19" i="373" s="1"/>
  <c r="G20" i="373"/>
  <c r="H20" i="373" s="1"/>
  <c r="G23" i="373"/>
  <c r="G24" i="373"/>
  <c r="G25" i="373"/>
  <c r="H25" i="373" s="1"/>
  <c r="G29" i="373"/>
  <c r="G30" i="373"/>
  <c r="H30" i="373" s="1"/>
  <c r="G33" i="373"/>
  <c r="G34" i="373"/>
  <c r="G35" i="373"/>
  <c r="G37" i="373"/>
  <c r="H37" i="373" s="1"/>
  <c r="G39" i="373"/>
  <c r="G40" i="373"/>
  <c r="H40" i="373" s="1"/>
  <c r="G41" i="373"/>
  <c r="H41" i="373" s="1"/>
  <c r="G44" i="373"/>
  <c r="H44" i="373" s="1"/>
  <c r="G45" i="373"/>
  <c r="H45" i="373" s="1"/>
  <c r="F53" i="373"/>
  <c r="K53" i="373"/>
  <c r="G54" i="373"/>
  <c r="H54" i="373" s="1"/>
  <c r="I55" i="373"/>
  <c r="E56" i="373"/>
  <c r="J56" i="373"/>
  <c r="F59" i="373"/>
  <c r="H59" i="373" s="1"/>
  <c r="K59" i="373"/>
  <c r="J76" i="368"/>
  <c r="J83" i="368" s="1"/>
  <c r="J29" i="373"/>
  <c r="I30" i="373"/>
  <c r="K33" i="373"/>
  <c r="J34" i="373"/>
  <c r="I35" i="373"/>
  <c r="K37" i="373"/>
  <c r="I39" i="373"/>
  <c r="K41" i="373"/>
  <c r="J44" i="373"/>
  <c r="I45" i="373"/>
  <c r="I44" i="365"/>
  <c r="K30" i="370"/>
  <c r="K66" i="370" s="1"/>
  <c r="K83" i="370" s="1"/>
  <c r="C65" i="233"/>
  <c r="C65" i="388" s="1"/>
  <c r="C115" i="239"/>
  <c r="C113" i="239" s="1"/>
  <c r="C50" i="37"/>
  <c r="G27" i="373"/>
  <c r="F57" i="373"/>
  <c r="K57" i="373"/>
  <c r="C12" i="367"/>
  <c r="C66" i="368"/>
  <c r="C40" i="375"/>
  <c r="C38" i="375" s="1"/>
  <c r="F12" i="364"/>
  <c r="F18" i="240"/>
  <c r="C58" i="370"/>
  <c r="C75" i="370"/>
  <c r="D55" i="373"/>
  <c r="H73" i="376"/>
  <c r="D72" i="373"/>
  <c r="C33" i="367"/>
  <c r="D42" i="368"/>
  <c r="D42" i="364" s="1"/>
  <c r="D10" i="375"/>
  <c r="C12" i="364"/>
  <c r="G18" i="240"/>
  <c r="G19" i="364" s="1"/>
  <c r="G12" i="364"/>
  <c r="H12" i="364" s="1"/>
  <c r="C13" i="364"/>
  <c r="C17" i="364"/>
  <c r="C26" i="364"/>
  <c r="C24" i="240"/>
  <c r="C7" i="243" s="1"/>
  <c r="F31" i="240"/>
  <c r="F32" i="364" s="1"/>
  <c r="F33" i="364"/>
  <c r="H33" i="364" s="1"/>
  <c r="C27" i="365"/>
  <c r="C35" i="365"/>
  <c r="E40" i="365"/>
  <c r="I40" i="365"/>
  <c r="C43" i="365"/>
  <c r="J44" i="365"/>
  <c r="C51" i="365"/>
  <c r="K43" i="364"/>
  <c r="J44" i="364"/>
  <c r="I45" i="364"/>
  <c r="K47" i="364"/>
  <c r="J48" i="364"/>
  <c r="I49" i="364"/>
  <c r="K51" i="364"/>
  <c r="J52" i="364"/>
  <c r="C73" i="366"/>
  <c r="C34" i="368"/>
  <c r="C59" i="368"/>
  <c r="C71" i="370"/>
  <c r="C31" i="371"/>
  <c r="C43" i="366"/>
  <c r="C10" i="374"/>
  <c r="C47" i="366"/>
  <c r="C49" i="366"/>
  <c r="C51" i="366"/>
  <c r="C53" i="366"/>
  <c r="C25" i="366"/>
  <c r="C55" i="366"/>
  <c r="C32" i="374"/>
  <c r="C57" i="366"/>
  <c r="C78" i="366"/>
  <c r="D12" i="373"/>
  <c r="D13" i="373"/>
  <c r="D14" i="373"/>
  <c r="D15" i="373"/>
  <c r="D16" i="373"/>
  <c r="D17" i="373"/>
  <c r="D18" i="373"/>
  <c r="D19" i="373"/>
  <c r="D20" i="373"/>
  <c r="D21" i="373"/>
  <c r="D23" i="373"/>
  <c r="D24" i="373"/>
  <c r="D25" i="373"/>
  <c r="D26" i="373"/>
  <c r="D27" i="373"/>
  <c r="D29" i="373"/>
  <c r="D30" i="373"/>
  <c r="D31" i="373"/>
  <c r="D33" i="373"/>
  <c r="D34" i="373"/>
  <c r="D35" i="373"/>
  <c r="D36" i="373"/>
  <c r="D37" i="373"/>
  <c r="D39" i="373"/>
  <c r="D40" i="373"/>
  <c r="D41" i="373"/>
  <c r="D44" i="373"/>
  <c r="D45" i="373"/>
  <c r="D54" i="373"/>
  <c r="D71" i="373"/>
  <c r="I42" i="368"/>
  <c r="I41" i="368" s="1"/>
  <c r="I10" i="375"/>
  <c r="D43" i="368"/>
  <c r="D47" i="368"/>
  <c r="D51" i="368"/>
  <c r="F20" i="368"/>
  <c r="J20" i="368"/>
  <c r="G22" i="375"/>
  <c r="H22" i="375" s="1"/>
  <c r="K23" i="368"/>
  <c r="K23" i="364" s="1"/>
  <c r="K25" i="375"/>
  <c r="K22" i="375" s="1"/>
  <c r="F27" i="368"/>
  <c r="J27" i="368"/>
  <c r="D30" i="368"/>
  <c r="D30" i="364" s="1"/>
  <c r="D30" i="375"/>
  <c r="D28" i="375" s="1"/>
  <c r="C54" i="368"/>
  <c r="G54" i="368"/>
  <c r="G53" i="368" s="1"/>
  <c r="G32" i="375"/>
  <c r="K54" i="368"/>
  <c r="K53" i="368" s="1"/>
  <c r="K32" i="375"/>
  <c r="D61" i="368"/>
  <c r="D61" i="364" s="1"/>
  <c r="F64" i="368"/>
  <c r="J64" i="368"/>
  <c r="D66" i="368"/>
  <c r="D40" i="375"/>
  <c r="D38" i="375" s="1"/>
  <c r="K76" i="368"/>
  <c r="K83" i="368" s="1"/>
  <c r="E53" i="375"/>
  <c r="I12" i="369"/>
  <c r="I53" i="375"/>
  <c r="D13" i="369"/>
  <c r="D13" i="365" s="1"/>
  <c r="D54" i="375"/>
  <c r="G14" i="369"/>
  <c r="G55" i="375"/>
  <c r="H55" i="375" s="1"/>
  <c r="K14" i="369"/>
  <c r="K14" i="365" s="1"/>
  <c r="K55" i="375"/>
  <c r="F15" i="369"/>
  <c r="F56" i="375"/>
  <c r="J15" i="369"/>
  <c r="J56" i="375"/>
  <c r="E57" i="375"/>
  <c r="I16" i="369"/>
  <c r="I57" i="375"/>
  <c r="E31" i="365"/>
  <c r="I31" i="369"/>
  <c r="I31" i="365" s="1"/>
  <c r="I62" i="375"/>
  <c r="C64" i="375"/>
  <c r="C32" i="369" s="1"/>
  <c r="G33" i="369"/>
  <c r="G64" i="375"/>
  <c r="G32" i="369" s="1"/>
  <c r="K33" i="369"/>
  <c r="K33" i="365" s="1"/>
  <c r="K64" i="375"/>
  <c r="K32" i="369" s="1"/>
  <c r="C66" i="375"/>
  <c r="C34" i="369" s="1"/>
  <c r="G36" i="369"/>
  <c r="G34" i="369" s="1"/>
  <c r="G66" i="375"/>
  <c r="K36" i="369"/>
  <c r="K34" i="369" s="1"/>
  <c r="K66" i="375"/>
  <c r="D58" i="369"/>
  <c r="H58" i="369" s="1"/>
  <c r="E31" i="240"/>
  <c r="E33" i="364"/>
  <c r="V8" i="242"/>
  <c r="C33" i="366"/>
  <c r="D12" i="364"/>
  <c r="I12" i="364"/>
  <c r="I18" i="240"/>
  <c r="C33" i="364"/>
  <c r="C73" i="364"/>
  <c r="C71" i="240"/>
  <c r="F40" i="365"/>
  <c r="K44" i="365"/>
  <c r="I30" i="370"/>
  <c r="I66" i="370" s="1"/>
  <c r="I83" i="370" s="1"/>
  <c r="I103" i="370"/>
  <c r="I102" i="370" s="1"/>
  <c r="I26" i="241"/>
  <c r="K77" i="364"/>
  <c r="K76" i="364" s="1"/>
  <c r="K83" i="364" s="1"/>
  <c r="K75" i="240"/>
  <c r="K82" i="240" s="1"/>
  <c r="J75" i="240"/>
  <c r="J82" i="240" s="1"/>
  <c r="J78" i="364"/>
  <c r="J76" i="364" s="1"/>
  <c r="J83" i="364" s="1"/>
  <c r="C18" i="365"/>
  <c r="C44" i="367"/>
  <c r="C13" i="369"/>
  <c r="C44" i="369"/>
  <c r="C78" i="370"/>
  <c r="C120" i="370"/>
  <c r="D11" i="373"/>
  <c r="E15" i="373"/>
  <c r="E19" i="373"/>
  <c r="E24" i="373"/>
  <c r="E30" i="373"/>
  <c r="E35" i="373"/>
  <c r="E39" i="373"/>
  <c r="D53" i="373"/>
  <c r="D57" i="373"/>
  <c r="I57" i="373"/>
  <c r="D59" i="373"/>
  <c r="F42" i="368"/>
  <c r="J42" i="368"/>
  <c r="J41" i="368" s="1"/>
  <c r="J10" i="375"/>
  <c r="D44" i="368"/>
  <c r="D48" i="368"/>
  <c r="D52" i="368"/>
  <c r="G20" i="368"/>
  <c r="K20" i="368"/>
  <c r="K20" i="364" s="1"/>
  <c r="J21" i="364"/>
  <c r="D23" i="368"/>
  <c r="D25" i="375"/>
  <c r="C27" i="368"/>
  <c r="C27" i="364" s="1"/>
  <c r="G27" i="368"/>
  <c r="K27" i="368"/>
  <c r="I30" i="368"/>
  <c r="I30" i="364" s="1"/>
  <c r="I30" i="375"/>
  <c r="I29" i="368" s="1"/>
  <c r="I29" i="364" s="1"/>
  <c r="D54" i="368"/>
  <c r="D54" i="364" s="1"/>
  <c r="D32" i="375"/>
  <c r="D62" i="368"/>
  <c r="C64" i="368"/>
  <c r="G64" i="368"/>
  <c r="K64" i="368"/>
  <c r="I66" i="368"/>
  <c r="I40" i="375"/>
  <c r="I65" i="368" s="1"/>
  <c r="D77" i="368"/>
  <c r="F12" i="369"/>
  <c r="F53" i="375"/>
  <c r="J12" i="369"/>
  <c r="J53" i="375"/>
  <c r="E54" i="375"/>
  <c r="I13" i="369"/>
  <c r="I54" i="375"/>
  <c r="D14" i="369"/>
  <c r="D55" i="375"/>
  <c r="G15" i="369"/>
  <c r="H15" i="369" s="1"/>
  <c r="G56" i="375"/>
  <c r="H56" i="375" s="1"/>
  <c r="K15" i="369"/>
  <c r="K56" i="375"/>
  <c r="F16" i="369"/>
  <c r="F57" i="375"/>
  <c r="J16" i="369"/>
  <c r="J57" i="375"/>
  <c r="F31" i="369"/>
  <c r="J31" i="369"/>
  <c r="J31" i="365" s="1"/>
  <c r="J62" i="375"/>
  <c r="D64" i="375"/>
  <c r="D33" i="369"/>
  <c r="D36" i="369"/>
  <c r="D66" i="375"/>
  <c r="K18" i="240"/>
  <c r="K8" i="242" s="1"/>
  <c r="K12" i="364"/>
  <c r="D40" i="365"/>
  <c r="K103" i="370"/>
  <c r="K102" i="370" s="1"/>
  <c r="K26" i="241"/>
  <c r="E75" i="240"/>
  <c r="I77" i="364"/>
  <c r="I76" i="364" s="1"/>
  <c r="I83" i="364" s="1"/>
  <c r="I75" i="240"/>
  <c r="I82" i="240" s="1"/>
  <c r="C40" i="367"/>
  <c r="J40" i="365"/>
  <c r="G44" i="365"/>
  <c r="H44" i="365" s="1"/>
  <c r="E12" i="364"/>
  <c r="E18" i="240"/>
  <c r="J12" i="364"/>
  <c r="J18" i="240"/>
  <c r="J8" i="242" s="1"/>
  <c r="C36" i="364"/>
  <c r="C39" i="364"/>
  <c r="C41" i="365"/>
  <c r="G40" i="365"/>
  <c r="H40" i="365" s="1"/>
  <c r="K40" i="365"/>
  <c r="D44" i="365"/>
  <c r="C46" i="365"/>
  <c r="C53" i="365"/>
  <c r="L24" i="370"/>
  <c r="F30" i="370"/>
  <c r="J30" i="370"/>
  <c r="J66" i="370" s="1"/>
  <c r="J83" i="370" s="1"/>
  <c r="J103" i="370"/>
  <c r="J102" i="370" s="1"/>
  <c r="J26" i="241"/>
  <c r="D76" i="240"/>
  <c r="F53" i="234"/>
  <c r="C19" i="368"/>
  <c r="C32" i="368"/>
  <c r="C116" i="370"/>
  <c r="C31" i="372"/>
  <c r="C44" i="366"/>
  <c r="C46" i="366"/>
  <c r="C48" i="366"/>
  <c r="C50" i="366"/>
  <c r="C52" i="366"/>
  <c r="C31" i="366"/>
  <c r="C56" i="366"/>
  <c r="C62" i="366"/>
  <c r="C65" i="366"/>
  <c r="C67" i="366"/>
  <c r="C40" i="368"/>
  <c r="F14" i="373"/>
  <c r="F18" i="373"/>
  <c r="F23" i="373"/>
  <c r="F27" i="373"/>
  <c r="F29" i="373"/>
  <c r="F34" i="373"/>
  <c r="D56" i="373"/>
  <c r="J57" i="373"/>
  <c r="C38" i="367"/>
  <c r="C42" i="368"/>
  <c r="G42" i="368"/>
  <c r="K10" i="375"/>
  <c r="K42" i="368"/>
  <c r="K41" i="368" s="1"/>
  <c r="D45" i="368"/>
  <c r="D49" i="368"/>
  <c r="D20" i="368"/>
  <c r="I23" i="368"/>
  <c r="I23" i="364" s="1"/>
  <c r="I25" i="375"/>
  <c r="I22" i="375" s="1"/>
  <c r="D27" i="368"/>
  <c r="F30" i="368"/>
  <c r="F30" i="375"/>
  <c r="J30" i="368"/>
  <c r="J30" i="364" s="1"/>
  <c r="J30" i="375"/>
  <c r="J29" i="368" s="1"/>
  <c r="J29" i="364" s="1"/>
  <c r="I54" i="368"/>
  <c r="I53" i="368" s="1"/>
  <c r="I32" i="375"/>
  <c r="D55" i="368"/>
  <c r="D64" i="368"/>
  <c r="F66" i="368"/>
  <c r="F40" i="375"/>
  <c r="J66" i="368"/>
  <c r="J40" i="375"/>
  <c r="J65" i="368" s="1"/>
  <c r="I76" i="368"/>
  <c r="I83" i="368" s="1"/>
  <c r="D78" i="368"/>
  <c r="G12" i="369"/>
  <c r="H12" i="369" s="1"/>
  <c r="G53" i="375"/>
  <c r="H53" i="375" s="1"/>
  <c r="K12" i="369"/>
  <c r="K53" i="375"/>
  <c r="F13" i="369"/>
  <c r="F54" i="375"/>
  <c r="J13" i="369"/>
  <c r="J13" i="365" s="1"/>
  <c r="J54" i="375"/>
  <c r="E55" i="375"/>
  <c r="I14" i="369"/>
  <c r="I14" i="365" s="1"/>
  <c r="I55" i="375"/>
  <c r="D15" i="369"/>
  <c r="D56" i="375"/>
  <c r="G16" i="369"/>
  <c r="G57" i="375"/>
  <c r="K16" i="369"/>
  <c r="K57" i="375"/>
  <c r="G31" i="369"/>
  <c r="G31" i="365" s="1"/>
  <c r="K31" i="369"/>
  <c r="K31" i="365" s="1"/>
  <c r="K62" i="375"/>
  <c r="E33" i="365"/>
  <c r="E64" i="375"/>
  <c r="I33" i="369"/>
  <c r="I33" i="365" s="1"/>
  <c r="I64" i="375"/>
  <c r="I32" i="369" s="1"/>
  <c r="I36" i="369"/>
  <c r="I34" i="369" s="1"/>
  <c r="I66" i="375"/>
  <c r="D38" i="369"/>
  <c r="I29" i="373"/>
  <c r="K31" i="373"/>
  <c r="J33" i="373"/>
  <c r="I34" i="373"/>
  <c r="C36" i="373"/>
  <c r="K36" i="373"/>
  <c r="J37" i="373"/>
  <c r="K40" i="373"/>
  <c r="J41" i="373"/>
  <c r="I44" i="373"/>
  <c r="C83" i="372"/>
  <c r="D46" i="368"/>
  <c r="D50" i="368"/>
  <c r="I20" i="368"/>
  <c r="I20" i="364" s="1"/>
  <c r="D21" i="368"/>
  <c r="F22" i="375"/>
  <c r="J23" i="368"/>
  <c r="J23" i="364" s="1"/>
  <c r="J25" i="375"/>
  <c r="J22" i="375" s="1"/>
  <c r="I27" i="368"/>
  <c r="C30" i="368"/>
  <c r="C30" i="375"/>
  <c r="C29" i="368" s="1"/>
  <c r="G30" i="368"/>
  <c r="G30" i="375"/>
  <c r="G29" i="368" s="1"/>
  <c r="K30" i="368"/>
  <c r="K30" i="364" s="1"/>
  <c r="K30" i="375"/>
  <c r="K29" i="368" s="1"/>
  <c r="K29" i="364" s="1"/>
  <c r="F54" i="368"/>
  <c r="F32" i="375"/>
  <c r="J54" i="368"/>
  <c r="J53" i="368" s="1"/>
  <c r="J32" i="375"/>
  <c r="D56" i="368"/>
  <c r="E64" i="368"/>
  <c r="I64" i="368"/>
  <c r="G66" i="368"/>
  <c r="G40" i="375"/>
  <c r="G65" i="368" s="1"/>
  <c r="K66" i="368"/>
  <c r="K40" i="375"/>
  <c r="K65" i="368" s="1"/>
  <c r="D12" i="369"/>
  <c r="D12" i="365" s="1"/>
  <c r="D53" i="375"/>
  <c r="G13" i="369"/>
  <c r="H13" i="369" s="1"/>
  <c r="G54" i="375"/>
  <c r="H54" i="375" s="1"/>
  <c r="K13" i="369"/>
  <c r="K13" i="365" s="1"/>
  <c r="K54" i="375"/>
  <c r="F14" i="369"/>
  <c r="F55" i="375"/>
  <c r="J14" i="369"/>
  <c r="J14" i="365" s="1"/>
  <c r="J55" i="375"/>
  <c r="E56" i="375"/>
  <c r="I15" i="369"/>
  <c r="I56" i="375"/>
  <c r="D16" i="369"/>
  <c r="D57" i="375"/>
  <c r="D31" i="369"/>
  <c r="F33" i="369"/>
  <c r="F64" i="375"/>
  <c r="J33" i="369"/>
  <c r="J33" i="365" s="1"/>
  <c r="J64" i="375"/>
  <c r="J32" i="369" s="1"/>
  <c r="F36" i="369"/>
  <c r="F66" i="375"/>
  <c r="J36" i="369"/>
  <c r="J34" i="369" s="1"/>
  <c r="J66" i="375"/>
  <c r="D57" i="369"/>
  <c r="C10" i="391"/>
  <c r="C24" i="370"/>
  <c r="C40" i="370"/>
  <c r="C102" i="370"/>
  <c r="C28" i="365"/>
  <c r="C62" i="370"/>
  <c r="C25" i="365"/>
  <c r="G97" i="370"/>
  <c r="D97" i="370"/>
  <c r="F97" i="370"/>
  <c r="G113" i="239"/>
  <c r="G112" i="370"/>
  <c r="C111" i="239"/>
  <c r="C108" i="370" s="1"/>
  <c r="C14" i="369"/>
  <c r="C15" i="364"/>
  <c r="C62" i="364"/>
  <c r="L14" i="238"/>
  <c r="L18" i="238"/>
  <c r="C57" i="374"/>
  <c r="F59" i="382"/>
  <c r="C38" i="364"/>
  <c r="C28" i="364"/>
  <c r="C58" i="364"/>
  <c r="C36" i="370"/>
  <c r="C35" i="366"/>
  <c r="C35" i="364"/>
  <c r="K58" i="240"/>
  <c r="K11" i="242" s="1"/>
  <c r="I109" i="239"/>
  <c r="I106" i="370" s="1"/>
  <c r="D44" i="240"/>
  <c r="L44" i="240" s="1"/>
  <c r="L45" i="364" s="1"/>
  <c r="J100" i="239"/>
  <c r="J20" i="241" s="1"/>
  <c r="G53" i="232"/>
  <c r="K100" i="239"/>
  <c r="K20" i="241" s="1"/>
  <c r="C42" i="235"/>
  <c r="C71" i="374"/>
  <c r="K38" i="391"/>
  <c r="K40" i="238"/>
  <c r="K64" i="240" s="1"/>
  <c r="K65" i="364" s="1"/>
  <c r="K63" i="364" s="1"/>
  <c r="I94" i="239"/>
  <c r="I91" i="370" s="1"/>
  <c r="C12" i="369"/>
  <c r="C53" i="375"/>
  <c r="I92" i="37"/>
  <c r="L22" i="240"/>
  <c r="L23" i="364" s="1"/>
  <c r="E42" i="236"/>
  <c r="C27" i="373"/>
  <c r="C28" i="385"/>
  <c r="G28" i="385"/>
  <c r="H28" i="385" s="1"/>
  <c r="K28" i="385"/>
  <c r="K59" i="385"/>
  <c r="K53" i="385" s="1"/>
  <c r="I50" i="37"/>
  <c r="I68" i="37" s="1"/>
  <c r="L56" i="238"/>
  <c r="J71" i="37"/>
  <c r="K42" i="380"/>
  <c r="C18" i="373"/>
  <c r="C97" i="370"/>
  <c r="C91" i="370"/>
  <c r="L42" i="239"/>
  <c r="L34" i="238"/>
  <c r="I53" i="233"/>
  <c r="K50" i="37"/>
  <c r="K68" i="37" s="1"/>
  <c r="L79" i="368"/>
  <c r="E67" i="382"/>
  <c r="L24" i="368"/>
  <c r="L22" i="234"/>
  <c r="J53" i="233"/>
  <c r="C24" i="368"/>
  <c r="L11" i="240"/>
  <c r="L12" i="364" s="1"/>
  <c r="L16" i="240"/>
  <c r="L17" i="364" s="1"/>
  <c r="G59" i="385"/>
  <c r="K53" i="233"/>
  <c r="F40" i="238"/>
  <c r="I117" i="58"/>
  <c r="C42" i="386"/>
  <c r="K42" i="386"/>
  <c r="I28" i="391"/>
  <c r="L70" i="240"/>
  <c r="L71" i="364" s="1"/>
  <c r="D13" i="241"/>
  <c r="J40" i="238"/>
  <c r="J64" i="240" s="1"/>
  <c r="J65" i="364" s="1"/>
  <c r="J63" i="364" s="1"/>
  <c r="C25" i="373"/>
  <c r="L10" i="237"/>
  <c r="K59" i="391"/>
  <c r="K53" i="391" s="1"/>
  <c r="K53" i="232"/>
  <c r="J50" i="37"/>
  <c r="J68" i="37" s="1"/>
  <c r="J115" i="239"/>
  <c r="I111" i="239"/>
  <c r="I108" i="370" s="1"/>
  <c r="E117" i="58"/>
  <c r="E65" i="237"/>
  <c r="I28" i="238"/>
  <c r="C40" i="373"/>
  <c r="C57" i="373"/>
  <c r="K22" i="241"/>
  <c r="K23" i="365" s="1"/>
  <c r="C11" i="373"/>
  <c r="G22" i="385"/>
  <c r="H22" i="385" s="1"/>
  <c r="E59" i="382"/>
  <c r="E32" i="238"/>
  <c r="L73" i="366"/>
  <c r="C56" i="375"/>
  <c r="C56" i="373"/>
  <c r="K14" i="241"/>
  <c r="L10" i="236"/>
  <c r="L36" i="373"/>
  <c r="L40" i="373"/>
  <c r="J67" i="382"/>
  <c r="C24" i="373"/>
  <c r="I100" i="239"/>
  <c r="I115" i="239"/>
  <c r="I112" i="370" s="1"/>
  <c r="I110" i="370" s="1"/>
  <c r="F59" i="238"/>
  <c r="G42" i="235"/>
  <c r="K42" i="235"/>
  <c r="L37" i="368"/>
  <c r="L31" i="368" s="1"/>
  <c r="C15" i="373"/>
  <c r="C19" i="373"/>
  <c r="C30" i="373"/>
  <c r="C68" i="373"/>
  <c r="F20" i="241"/>
  <c r="G59" i="238"/>
  <c r="K59" i="238"/>
  <c r="K53" i="238" s="1"/>
  <c r="L22" i="235"/>
  <c r="J40" i="58"/>
  <c r="L38" i="366"/>
  <c r="L32" i="366" s="1"/>
  <c r="L54" i="366"/>
  <c r="C10" i="385"/>
  <c r="C16" i="373"/>
  <c r="C20" i="373"/>
  <c r="L31" i="371"/>
  <c r="L67" i="371" s="1"/>
  <c r="E70" i="380"/>
  <c r="I70" i="380"/>
  <c r="C14" i="373"/>
  <c r="C54" i="373"/>
  <c r="C17" i="373"/>
  <c r="C31" i="373"/>
  <c r="C72" i="373"/>
  <c r="G28" i="379"/>
  <c r="K28" i="379"/>
  <c r="C42" i="380"/>
  <c r="G42" i="380"/>
  <c r="H42" i="380" s="1"/>
  <c r="I42" i="380"/>
  <c r="G28" i="391"/>
  <c r="I15" i="241"/>
  <c r="T10" i="242" s="1"/>
  <c r="G38" i="238"/>
  <c r="C17" i="370"/>
  <c r="C18" i="370" s="1"/>
  <c r="C19" i="366"/>
  <c r="E53" i="240"/>
  <c r="J109" i="239"/>
  <c r="J106" i="370" s="1"/>
  <c r="E59" i="385"/>
  <c r="E53" i="385" s="1"/>
  <c r="E53" i="234"/>
  <c r="G40" i="238"/>
  <c r="K38" i="238"/>
  <c r="F37" i="241"/>
  <c r="J43" i="241"/>
  <c r="L26" i="239"/>
  <c r="K115" i="239"/>
  <c r="K112" i="370" s="1"/>
  <c r="K110" i="370" s="1"/>
  <c r="K105" i="370" s="1"/>
  <c r="L39" i="238"/>
  <c r="C40" i="238"/>
  <c r="C64" i="240" s="1"/>
  <c r="C62" i="240" s="1"/>
  <c r="L64" i="238"/>
  <c r="L20" i="366"/>
  <c r="L38" i="237"/>
  <c r="I62" i="379"/>
  <c r="L53" i="385"/>
  <c r="L64" i="366"/>
  <c r="L69" i="366"/>
  <c r="L80" i="366"/>
  <c r="L68" i="368"/>
  <c r="I65" i="238"/>
  <c r="F71" i="37"/>
  <c r="K71" i="37"/>
  <c r="G84" i="37"/>
  <c r="L84" i="37"/>
  <c r="C109" i="239"/>
  <c r="L26" i="366"/>
  <c r="C72" i="368"/>
  <c r="G32" i="378"/>
  <c r="C23" i="373"/>
  <c r="C28" i="379"/>
  <c r="C29" i="373"/>
  <c r="C34" i="373"/>
  <c r="L62" i="383"/>
  <c r="L47" i="383" s="1"/>
  <c r="L66" i="374"/>
  <c r="C62" i="386"/>
  <c r="C47" i="386" s="1"/>
  <c r="C67" i="385"/>
  <c r="C62" i="385" s="1"/>
  <c r="I22" i="378"/>
  <c r="F53" i="386"/>
  <c r="J53" i="386"/>
  <c r="C13" i="373"/>
  <c r="C63" i="374"/>
  <c r="D32" i="382"/>
  <c r="C35" i="373"/>
  <c r="C45" i="373"/>
  <c r="C71" i="373"/>
  <c r="E42" i="383"/>
  <c r="I42" i="383"/>
  <c r="C53" i="373"/>
  <c r="J32" i="388"/>
  <c r="L28" i="374"/>
  <c r="F32" i="378"/>
  <c r="C21" i="373"/>
  <c r="C26" i="373"/>
  <c r="C41" i="373"/>
  <c r="L22" i="374"/>
  <c r="E28" i="382"/>
  <c r="F42" i="383"/>
  <c r="J42" i="383"/>
  <c r="C32" i="385"/>
  <c r="G32" i="385"/>
  <c r="K32" i="385"/>
  <c r="I62" i="386"/>
  <c r="I47" i="386" s="1"/>
  <c r="C12" i="373"/>
  <c r="D28" i="388"/>
  <c r="D8" i="37"/>
  <c r="D102" i="239"/>
  <c r="D59" i="237"/>
  <c r="D61" i="238"/>
  <c r="L42" i="366"/>
  <c r="I33" i="240"/>
  <c r="I34" i="364" s="1"/>
  <c r="J15" i="241"/>
  <c r="D10" i="238"/>
  <c r="J33" i="240"/>
  <c r="J34" i="364" s="1"/>
  <c r="C58" i="240"/>
  <c r="C11" i="242" s="1"/>
  <c r="G39" i="241"/>
  <c r="C10" i="238"/>
  <c r="G10" i="238"/>
  <c r="K10" i="238"/>
  <c r="D28" i="238"/>
  <c r="I38" i="238"/>
  <c r="D40" i="238"/>
  <c r="D64" i="240" s="1"/>
  <c r="D65" i="364" s="1"/>
  <c r="F42" i="236"/>
  <c r="J42" i="236"/>
  <c r="E42" i="234"/>
  <c r="I42" i="234"/>
  <c r="G53" i="234"/>
  <c r="H53" i="234" s="1"/>
  <c r="F42" i="233"/>
  <c r="J42" i="233"/>
  <c r="L32" i="388"/>
  <c r="L63" i="232"/>
  <c r="L63" i="391" s="1"/>
  <c r="L17" i="367"/>
  <c r="L29" i="240"/>
  <c r="L30" i="364" s="1"/>
  <c r="L15" i="240"/>
  <c r="L16" i="364" s="1"/>
  <c r="D33" i="240"/>
  <c r="D34" i="364" s="1"/>
  <c r="L65" i="240"/>
  <c r="L66" i="364" s="1"/>
  <c r="C14" i="241"/>
  <c r="G20" i="241"/>
  <c r="K39" i="241"/>
  <c r="C43" i="241"/>
  <c r="E22" i="238"/>
  <c r="L24" i="238"/>
  <c r="F28" i="238"/>
  <c r="J28" i="238"/>
  <c r="E61" i="238"/>
  <c r="L72" i="238"/>
  <c r="F42" i="235"/>
  <c r="J42" i="235"/>
  <c r="L28" i="382"/>
  <c r="L32" i="235"/>
  <c r="L32" i="234"/>
  <c r="J53" i="234"/>
  <c r="I59" i="385"/>
  <c r="I53" i="385" s="1"/>
  <c r="I53" i="234"/>
  <c r="C59" i="391"/>
  <c r="C53" i="391" s="1"/>
  <c r="C53" i="232"/>
  <c r="D62" i="388"/>
  <c r="D62" i="233"/>
  <c r="C28" i="238"/>
  <c r="G28" i="238"/>
  <c r="H28" i="238" s="1"/>
  <c r="K28" i="238"/>
  <c r="L33" i="238"/>
  <c r="F42" i="237"/>
  <c r="J42" i="237"/>
  <c r="D50" i="37"/>
  <c r="I71" i="37"/>
  <c r="G71" i="37"/>
  <c r="L71" i="37"/>
  <c r="L75" i="37"/>
  <c r="D116" i="58"/>
  <c r="F77" i="394" s="1"/>
  <c r="F79" i="394" s="1"/>
  <c r="L116" i="58"/>
  <c r="L34" i="367"/>
  <c r="L29" i="367" s="1"/>
  <c r="C59" i="382"/>
  <c r="C53" i="382" s="1"/>
  <c r="L47" i="392"/>
  <c r="L88" i="371"/>
  <c r="L116" i="371" s="1"/>
  <c r="L70" i="380"/>
  <c r="L52" i="374"/>
  <c r="I28" i="382"/>
  <c r="D28" i="382"/>
  <c r="C65" i="373"/>
  <c r="K62" i="383"/>
  <c r="K47" i="383" s="1"/>
  <c r="G42" i="232"/>
  <c r="L68" i="37"/>
  <c r="G50" i="37"/>
  <c r="K75" i="37"/>
  <c r="C92" i="37"/>
  <c r="G92" i="37"/>
  <c r="L92" i="37"/>
  <c r="F92" i="37"/>
  <c r="K92" i="37"/>
  <c r="J52" i="58"/>
  <c r="E67" i="58"/>
  <c r="I77" i="58"/>
  <c r="L60" i="366"/>
  <c r="C69" i="366"/>
  <c r="L11" i="368"/>
  <c r="L72" i="368"/>
  <c r="C56" i="374"/>
  <c r="C60" i="374"/>
  <c r="F38" i="378"/>
  <c r="G47" i="380"/>
  <c r="H47" i="380" s="1"/>
  <c r="F65" i="373"/>
  <c r="F62" i="389"/>
  <c r="C28" i="391"/>
  <c r="K28" i="391"/>
  <c r="C68" i="368"/>
  <c r="L26" i="369"/>
  <c r="L24" i="369" s="1"/>
  <c r="L31" i="372"/>
  <c r="L67" i="372" s="1"/>
  <c r="C28" i="382"/>
  <c r="L10" i="374"/>
  <c r="G62" i="386"/>
  <c r="G47" i="386" s="1"/>
  <c r="G67" i="385"/>
  <c r="K62" i="386"/>
  <c r="K47" i="386" s="1"/>
  <c r="K67" i="385"/>
  <c r="K62" i="385" s="1"/>
  <c r="J10" i="388"/>
  <c r="G65" i="373"/>
  <c r="G62" i="389"/>
  <c r="D22" i="379"/>
  <c r="C22" i="379"/>
  <c r="G22" i="379"/>
  <c r="H22" i="379" s="1"/>
  <c r="K22" i="379"/>
  <c r="J22" i="379"/>
  <c r="I32" i="379"/>
  <c r="E10" i="382"/>
  <c r="D22" i="382"/>
  <c r="C22" i="382"/>
  <c r="G22" i="382"/>
  <c r="H22" i="382" s="1"/>
  <c r="K22" i="382"/>
  <c r="C22" i="388"/>
  <c r="G22" i="388"/>
  <c r="H22" i="388" s="1"/>
  <c r="K22" i="388"/>
  <c r="F32" i="388"/>
  <c r="I32" i="388"/>
  <c r="G22" i="391"/>
  <c r="H22" i="391" s="1"/>
  <c r="K22" i="391"/>
  <c r="K70" i="392"/>
  <c r="K46" i="392" s="1"/>
  <c r="K43" i="392" s="1"/>
  <c r="K48" i="392" s="1"/>
  <c r="C32" i="378"/>
  <c r="G53" i="378"/>
  <c r="H53" i="378" s="1"/>
  <c r="K53" i="378"/>
  <c r="J53" i="378"/>
  <c r="E22" i="379"/>
  <c r="I22" i="379"/>
  <c r="I28" i="379"/>
  <c r="G28" i="382"/>
  <c r="K28" i="382"/>
  <c r="F28" i="388"/>
  <c r="J28" i="388"/>
  <c r="F42" i="389"/>
  <c r="J42" i="389"/>
  <c r="I10" i="391"/>
  <c r="D10" i="391"/>
  <c r="D22" i="391"/>
  <c r="F28" i="391"/>
  <c r="J28" i="391"/>
  <c r="C31" i="240"/>
  <c r="C33" i="240"/>
  <c r="G102" i="239"/>
  <c r="G96" i="239" s="1"/>
  <c r="G8" i="37"/>
  <c r="H8" i="37" s="1"/>
  <c r="L69" i="240"/>
  <c r="L70" i="364" s="1"/>
  <c r="L74" i="240"/>
  <c r="L75" i="364" s="1"/>
  <c r="P22" i="243"/>
  <c r="L54" i="239"/>
  <c r="F84" i="239"/>
  <c r="J84" i="239"/>
  <c r="I105" i="239"/>
  <c r="I32" i="238"/>
  <c r="L45" i="238"/>
  <c r="L57" i="238"/>
  <c r="J59" i="238"/>
  <c r="J53" i="238" s="1"/>
  <c r="I62" i="235"/>
  <c r="L28" i="232"/>
  <c r="J92" i="37"/>
  <c r="D67" i="58"/>
  <c r="L67" i="58"/>
  <c r="F117" i="58"/>
  <c r="D77" i="58"/>
  <c r="L77" i="58"/>
  <c r="D87" i="58"/>
  <c r="L87" i="58"/>
  <c r="D98" i="58"/>
  <c r="L98" i="58"/>
  <c r="F98" i="58"/>
  <c r="F27" i="403"/>
  <c r="C38" i="366"/>
  <c r="G31" i="240"/>
  <c r="G32" i="364" s="1"/>
  <c r="E36" i="240"/>
  <c r="U7" i="242"/>
  <c r="R21" i="242"/>
  <c r="Q23" i="242"/>
  <c r="O26" i="242"/>
  <c r="T27" i="242"/>
  <c r="E20" i="243"/>
  <c r="J32" i="239"/>
  <c r="J68" i="239" s="1"/>
  <c r="J105" i="239"/>
  <c r="E15" i="241"/>
  <c r="L28" i="237"/>
  <c r="L32" i="237"/>
  <c r="J53" i="236"/>
  <c r="G19" i="399"/>
  <c r="L88" i="372"/>
  <c r="L116" i="372" s="1"/>
  <c r="L23" i="369"/>
  <c r="L17" i="369" s="1"/>
  <c r="L25" i="240"/>
  <c r="L26" i="364" s="1"/>
  <c r="L38" i="240"/>
  <c r="L39" i="364" s="1"/>
  <c r="L41" i="240"/>
  <c r="L42" i="364" s="1"/>
  <c r="L41" i="364" s="1"/>
  <c r="L53" i="240"/>
  <c r="L54" i="364" s="1"/>
  <c r="L53" i="364" s="1"/>
  <c r="U21" i="242"/>
  <c r="J8" i="243"/>
  <c r="I20" i="243"/>
  <c r="K24" i="243"/>
  <c r="K23" i="243" s="1"/>
  <c r="L119" i="239"/>
  <c r="D32" i="238"/>
  <c r="E35" i="241"/>
  <c r="L10" i="233"/>
  <c r="L22" i="233"/>
  <c r="E71" i="37"/>
  <c r="J75" i="37"/>
  <c r="I75" i="37"/>
  <c r="K52" i="58"/>
  <c r="L19" i="240"/>
  <c r="L20" i="364" s="1"/>
  <c r="L19" i="364" s="1"/>
  <c r="F12" i="242"/>
  <c r="P25" i="242"/>
  <c r="N21" i="243"/>
  <c r="R24" i="243"/>
  <c r="R28" i="243" s="1"/>
  <c r="L13" i="238"/>
  <c r="L17" i="238"/>
  <c r="L21" i="238"/>
  <c r="G22" i="238"/>
  <c r="K22" i="238"/>
  <c r="J62" i="233"/>
  <c r="J47" i="233" s="1"/>
  <c r="J47" i="388" s="1"/>
  <c r="F40" i="58"/>
  <c r="G114" i="58"/>
  <c r="H114" i="58" s="1"/>
  <c r="K114" i="58"/>
  <c r="H9" i="365"/>
  <c r="H10" i="366" s="1"/>
  <c r="H9" i="367" s="1"/>
  <c r="H9" i="368" s="1"/>
  <c r="H9" i="369" s="1"/>
  <c r="L77" i="366"/>
  <c r="C59" i="374"/>
  <c r="C67" i="374"/>
  <c r="C35" i="375"/>
  <c r="C56" i="368" s="1"/>
  <c r="L26" i="367"/>
  <c r="L24" i="367" s="1"/>
  <c r="C37" i="368"/>
  <c r="C76" i="368"/>
  <c r="C55" i="374"/>
  <c r="L70" i="389"/>
  <c r="K66" i="388"/>
  <c r="K65" i="373" s="1"/>
  <c r="K64" i="373" s="1"/>
  <c r="K62" i="389"/>
  <c r="K47" i="389" s="1"/>
  <c r="K32" i="378"/>
  <c r="D38" i="378"/>
  <c r="D62" i="386"/>
  <c r="D67" i="385"/>
  <c r="C72" i="374"/>
  <c r="G53" i="383"/>
  <c r="G59" i="382"/>
  <c r="K53" i="383"/>
  <c r="K59" i="382"/>
  <c r="E10" i="379"/>
  <c r="I10" i="379"/>
  <c r="J10" i="379"/>
  <c r="C39" i="373"/>
  <c r="E32" i="385"/>
  <c r="I32" i="385"/>
  <c r="F10" i="388"/>
  <c r="E10" i="388"/>
  <c r="I10" i="388"/>
  <c r="F22" i="388"/>
  <c r="J22" i="388"/>
  <c r="E22" i="388"/>
  <c r="I22" i="388"/>
  <c r="C37" i="373"/>
  <c r="C44" i="373"/>
  <c r="C60" i="373"/>
  <c r="C67" i="373"/>
  <c r="G53" i="376"/>
  <c r="C28" i="378"/>
  <c r="G28" i="378"/>
  <c r="K28" i="378"/>
  <c r="C32" i="382"/>
  <c r="G32" i="382"/>
  <c r="K32" i="382"/>
  <c r="G10" i="385"/>
  <c r="K10" i="385"/>
  <c r="D22" i="385"/>
  <c r="C22" i="385"/>
  <c r="K22" i="385"/>
  <c r="D42" i="387"/>
  <c r="D48" i="387" s="1"/>
  <c r="D22" i="388"/>
  <c r="L42" i="392"/>
  <c r="E28" i="378"/>
  <c r="I28" i="378"/>
  <c r="J38" i="378"/>
  <c r="C32" i="379"/>
  <c r="G32" i="379"/>
  <c r="K32" i="379"/>
  <c r="F32" i="379"/>
  <c r="J32" i="379"/>
  <c r="F42" i="380"/>
  <c r="J42" i="380"/>
  <c r="D42" i="380"/>
  <c r="L42" i="380"/>
  <c r="G70" i="380"/>
  <c r="H70" i="380" s="1"/>
  <c r="E22" i="385"/>
  <c r="I22" i="385"/>
  <c r="E67" i="385"/>
  <c r="J42" i="386"/>
  <c r="L32" i="374"/>
  <c r="E32" i="388"/>
  <c r="F22" i="391"/>
  <c r="J22" i="391"/>
  <c r="D28" i="391"/>
  <c r="C22" i="238"/>
  <c r="L25" i="238"/>
  <c r="I22" i="238"/>
  <c r="L31" i="238"/>
  <c r="I59" i="238"/>
  <c r="E59" i="379"/>
  <c r="E53" i="236"/>
  <c r="I59" i="379"/>
  <c r="I53" i="379" s="1"/>
  <c r="I53" i="236"/>
  <c r="J65" i="382"/>
  <c r="J62" i="235"/>
  <c r="J47" i="235" s="1"/>
  <c r="J47" i="382" s="1"/>
  <c r="D53" i="233"/>
  <c r="I67" i="58"/>
  <c r="E77" i="58"/>
  <c r="E63" i="235"/>
  <c r="C65" i="382"/>
  <c r="C62" i="235"/>
  <c r="G65" i="382"/>
  <c r="E87" i="58"/>
  <c r="E63" i="234"/>
  <c r="I98" i="58"/>
  <c r="I63" i="233"/>
  <c r="I62" i="388" s="1"/>
  <c r="I12" i="242"/>
  <c r="E11" i="243"/>
  <c r="C24" i="243"/>
  <c r="O20" i="243"/>
  <c r="L66" i="238"/>
  <c r="D32" i="241"/>
  <c r="C65" i="379"/>
  <c r="G65" i="379"/>
  <c r="H65" i="379" s="1"/>
  <c r="G62" i="236"/>
  <c r="D63" i="382"/>
  <c r="D62" i="235"/>
  <c r="L10" i="234"/>
  <c r="D42" i="234"/>
  <c r="C32" i="391"/>
  <c r="C33" i="373"/>
  <c r="K32" i="391"/>
  <c r="G70" i="392"/>
  <c r="E33" i="240"/>
  <c r="I36" i="240"/>
  <c r="I37" i="364" s="1"/>
  <c r="L45" i="240"/>
  <c r="L46" i="364" s="1"/>
  <c r="I47" i="240"/>
  <c r="I52" i="240"/>
  <c r="I9" i="243" s="1"/>
  <c r="E12" i="242"/>
  <c r="O27" i="242"/>
  <c r="N23" i="242"/>
  <c r="Q22" i="243"/>
  <c r="K105" i="239"/>
  <c r="E37" i="241"/>
  <c r="L12" i="240"/>
  <c r="L13" i="364" s="1"/>
  <c r="N17" i="240"/>
  <c r="L21" i="240"/>
  <c r="L22" i="364" s="1"/>
  <c r="I9" i="242"/>
  <c r="L26" i="240"/>
  <c r="L27" i="364" s="1"/>
  <c r="L34" i="240"/>
  <c r="L35" i="364" s="1"/>
  <c r="J36" i="240"/>
  <c r="J37" i="364" s="1"/>
  <c r="C41" i="240"/>
  <c r="L49" i="240"/>
  <c r="L50" i="364" s="1"/>
  <c r="I51" i="240"/>
  <c r="I52" i="364" s="1"/>
  <c r="L57" i="240"/>
  <c r="L58" i="364" s="1"/>
  <c r="D63" i="240"/>
  <c r="D25" i="243"/>
  <c r="F28" i="242"/>
  <c r="I37" i="241"/>
  <c r="I38" i="365" s="1"/>
  <c r="K43" i="241"/>
  <c r="Q21" i="242"/>
  <c r="F43" i="241"/>
  <c r="Q24" i="243"/>
  <c r="Q28" i="243" s="1"/>
  <c r="P27" i="242"/>
  <c r="E22" i="242"/>
  <c r="J27" i="242"/>
  <c r="G28" i="242"/>
  <c r="H28" i="242" s="1"/>
  <c r="E8" i="243"/>
  <c r="U10" i="243"/>
  <c r="I21" i="243"/>
  <c r="F32" i="239"/>
  <c r="I32" i="239"/>
  <c r="I68" i="239" s="1"/>
  <c r="G84" i="239"/>
  <c r="H84" i="239" s="1"/>
  <c r="K84" i="239"/>
  <c r="L80" i="239"/>
  <c r="J37" i="241"/>
  <c r="J38" i="365" s="1"/>
  <c r="L123" i="239"/>
  <c r="C32" i="238"/>
  <c r="G32" i="238"/>
  <c r="K32" i="238"/>
  <c r="L36" i="238"/>
  <c r="L44" i="238"/>
  <c r="F65" i="382"/>
  <c r="F62" i="235"/>
  <c r="E42" i="233"/>
  <c r="E38" i="388"/>
  <c r="E40" i="238"/>
  <c r="E64" i="240" s="1"/>
  <c r="I38" i="388"/>
  <c r="I40" i="238"/>
  <c r="D59" i="391"/>
  <c r="D53" i="391" s="1"/>
  <c r="D53" i="232"/>
  <c r="F8" i="37"/>
  <c r="G52" i="58"/>
  <c r="H52" i="58" s="1"/>
  <c r="G63" i="237"/>
  <c r="D117" i="58"/>
  <c r="D65" i="237"/>
  <c r="D22" i="242"/>
  <c r="P8" i="243"/>
  <c r="U22" i="243"/>
  <c r="G24" i="243"/>
  <c r="I8" i="243"/>
  <c r="G41" i="240"/>
  <c r="D48" i="240"/>
  <c r="J12" i="242"/>
  <c r="R23" i="242"/>
  <c r="S23" i="242" s="1"/>
  <c r="C13" i="240"/>
  <c r="C14" i="364" s="1"/>
  <c r="L27" i="240"/>
  <c r="L28" i="364" s="1"/>
  <c r="D36" i="240"/>
  <c r="D37" i="364" s="1"/>
  <c r="L37" i="240"/>
  <c r="L38" i="364" s="1"/>
  <c r="K41" i="240"/>
  <c r="L61" i="240"/>
  <c r="L62" i="364" s="1"/>
  <c r="F24" i="243"/>
  <c r="F27" i="242"/>
  <c r="J25" i="242"/>
  <c r="J20" i="243"/>
  <c r="C28" i="242"/>
  <c r="L81" i="240"/>
  <c r="L82" i="364" s="1"/>
  <c r="E11" i="241"/>
  <c r="D30" i="241"/>
  <c r="Q10" i="243"/>
  <c r="T22" i="243"/>
  <c r="V23" i="242"/>
  <c r="K27" i="242"/>
  <c r="F8" i="243"/>
  <c r="T8" i="243"/>
  <c r="D11" i="243"/>
  <c r="U24" i="243"/>
  <c r="U28" i="243" s="1"/>
  <c r="D84" i="239"/>
  <c r="E113" i="239"/>
  <c r="I10" i="238"/>
  <c r="J10" i="238"/>
  <c r="E10" i="238"/>
  <c r="D22" i="238"/>
  <c r="E28" i="238"/>
  <c r="L58" i="238"/>
  <c r="L68" i="238"/>
  <c r="K65" i="379"/>
  <c r="K62" i="379" s="1"/>
  <c r="K62" i="236"/>
  <c r="K47" i="236" s="1"/>
  <c r="F42" i="232"/>
  <c r="J42" i="232"/>
  <c r="F38" i="391"/>
  <c r="F38" i="238"/>
  <c r="J38" i="391"/>
  <c r="J38" i="238"/>
  <c r="F65" i="391"/>
  <c r="L19" i="366"/>
  <c r="L12" i="366" s="1"/>
  <c r="L37" i="373"/>
  <c r="L41" i="373"/>
  <c r="L32" i="232"/>
  <c r="J62" i="391"/>
  <c r="W13" i="242"/>
  <c r="N21" i="242"/>
  <c r="V21" i="242"/>
  <c r="T25" i="242"/>
  <c r="R21" i="243"/>
  <c r="N24" i="243"/>
  <c r="V24" i="243"/>
  <c r="V28" i="243" s="1"/>
  <c r="L33" i="239"/>
  <c r="L31" i="370" s="1"/>
  <c r="L77" i="239"/>
  <c r="L106" i="239"/>
  <c r="L103" i="370" s="1"/>
  <c r="L23" i="238"/>
  <c r="L27" i="238"/>
  <c r="E38" i="238"/>
  <c r="L55" i="238"/>
  <c r="J63" i="238"/>
  <c r="L69" i="238"/>
  <c r="D42" i="237"/>
  <c r="C42" i="237"/>
  <c r="K42" i="237"/>
  <c r="C42" i="236"/>
  <c r="G42" i="236"/>
  <c r="H42" i="236" s="1"/>
  <c r="K42" i="236"/>
  <c r="L26" i="373"/>
  <c r="L30" i="373"/>
  <c r="F53" i="236"/>
  <c r="L53" i="379"/>
  <c r="D62" i="236"/>
  <c r="L72" i="373"/>
  <c r="D42" i="235"/>
  <c r="K62" i="235"/>
  <c r="K70" i="235" s="1"/>
  <c r="F42" i="234"/>
  <c r="J42" i="234"/>
  <c r="D62" i="234"/>
  <c r="L28" i="233"/>
  <c r="L32" i="233"/>
  <c r="F53" i="233"/>
  <c r="L59" i="233"/>
  <c r="L58" i="388" s="1"/>
  <c r="F50" i="37"/>
  <c r="F84" i="37"/>
  <c r="K84" i="37"/>
  <c r="C39" i="241"/>
  <c r="G43" i="241"/>
  <c r="H43" i="241" s="1"/>
  <c r="U23" i="242"/>
  <c r="O25" i="242"/>
  <c r="V21" i="243"/>
  <c r="L60" i="239"/>
  <c r="L64" i="239"/>
  <c r="L69" i="239"/>
  <c r="L11" i="238"/>
  <c r="L12" i="238"/>
  <c r="L15" i="238"/>
  <c r="L16" i="238"/>
  <c r="L19" i="238"/>
  <c r="L20" i="238"/>
  <c r="F22" i="238"/>
  <c r="J22" i="238"/>
  <c r="L29" i="238"/>
  <c r="L30" i="238"/>
  <c r="J32" i="238"/>
  <c r="L35" i="238"/>
  <c r="L41" i="238"/>
  <c r="E42" i="237"/>
  <c r="I42" i="237"/>
  <c r="J62" i="237"/>
  <c r="J47" i="237" s="1"/>
  <c r="J47" i="378" s="1"/>
  <c r="J47" i="375" s="1"/>
  <c r="J127" i="372" s="1"/>
  <c r="J50" i="369" s="1"/>
  <c r="I62" i="237"/>
  <c r="D42" i="236"/>
  <c r="L15" i="373"/>
  <c r="L19" i="373"/>
  <c r="L22" i="236"/>
  <c r="E42" i="235"/>
  <c r="I42" i="235"/>
  <c r="K62" i="382"/>
  <c r="C42" i="234"/>
  <c r="G42" i="234"/>
  <c r="H42" i="234" s="1"/>
  <c r="K42" i="234"/>
  <c r="C59" i="385"/>
  <c r="C53" i="385" s="1"/>
  <c r="C53" i="234"/>
  <c r="D42" i="233"/>
  <c r="E42" i="232"/>
  <c r="I42" i="232"/>
  <c r="L22" i="232"/>
  <c r="K42" i="232"/>
  <c r="J62" i="232"/>
  <c r="J47" i="232" s="1"/>
  <c r="J47" i="391" s="1"/>
  <c r="F39" i="403"/>
  <c r="G40" i="58"/>
  <c r="H40" i="58" s="1"/>
  <c r="K40" i="58"/>
  <c r="D40" i="58"/>
  <c r="L40" i="58"/>
  <c r="J117" i="58"/>
  <c r="F67" i="58"/>
  <c r="J116" i="58"/>
  <c r="F77" i="58"/>
  <c r="J77" i="58"/>
  <c r="F87" i="58"/>
  <c r="J87" i="58"/>
  <c r="J98" i="58"/>
  <c r="F49" i="403"/>
  <c r="J84" i="37"/>
  <c r="I84" i="37"/>
  <c r="E40" i="58"/>
  <c r="I40" i="58"/>
  <c r="F116" i="58"/>
  <c r="C67" i="58"/>
  <c r="G67" i="58"/>
  <c r="H67" i="58" s="1"/>
  <c r="K67" i="58"/>
  <c r="C77" i="58"/>
  <c r="G77" i="58"/>
  <c r="H77" i="58" s="1"/>
  <c r="K77" i="58"/>
  <c r="C87" i="58"/>
  <c r="G87" i="58"/>
  <c r="H87" i="58" s="1"/>
  <c r="K87" i="58"/>
  <c r="G98" i="58"/>
  <c r="H98" i="58" s="1"/>
  <c r="K98" i="58"/>
  <c r="I114" i="58"/>
  <c r="F17" i="403"/>
  <c r="C80" i="366"/>
  <c r="C26" i="367"/>
  <c r="L40" i="367"/>
  <c r="C54" i="374"/>
  <c r="C62" i="374"/>
  <c r="F42" i="386"/>
  <c r="C79" i="368"/>
  <c r="C40" i="369"/>
  <c r="F62" i="383"/>
  <c r="F67" i="382"/>
  <c r="L40" i="369"/>
  <c r="C67" i="370"/>
  <c r="L83" i="372"/>
  <c r="E22" i="378"/>
  <c r="D53" i="383"/>
  <c r="D59" i="382"/>
  <c r="D53" i="382" s="1"/>
  <c r="F53" i="378"/>
  <c r="F62" i="386"/>
  <c r="F67" i="385"/>
  <c r="J62" i="386"/>
  <c r="J67" i="385"/>
  <c r="D10" i="378"/>
  <c r="J32" i="378"/>
  <c r="C38" i="378"/>
  <c r="G38" i="378"/>
  <c r="K38" i="378"/>
  <c r="D10" i="379"/>
  <c r="E28" i="379"/>
  <c r="D32" i="379"/>
  <c r="E10" i="385"/>
  <c r="I10" i="385"/>
  <c r="G10" i="388"/>
  <c r="H10" i="388" s="1"/>
  <c r="K10" i="388"/>
  <c r="C42" i="390"/>
  <c r="C48" i="390" s="1"/>
  <c r="G10" i="391"/>
  <c r="H10" i="391" s="1"/>
  <c r="K10" i="391"/>
  <c r="E22" i="391"/>
  <c r="I22" i="391"/>
  <c r="G32" i="391"/>
  <c r="E10" i="378"/>
  <c r="F28" i="379"/>
  <c r="J28" i="379"/>
  <c r="F70" i="380"/>
  <c r="J70" i="380"/>
  <c r="D70" i="380"/>
  <c r="F22" i="382"/>
  <c r="J22" i="382"/>
  <c r="E32" i="382"/>
  <c r="I32" i="382"/>
  <c r="G67" i="382"/>
  <c r="C42" i="383"/>
  <c r="G42" i="383"/>
  <c r="H42" i="383" s="1"/>
  <c r="K42" i="383"/>
  <c r="C70" i="383"/>
  <c r="J70" i="383"/>
  <c r="F22" i="385"/>
  <c r="J22" i="385"/>
  <c r="D32" i="385"/>
  <c r="D42" i="386"/>
  <c r="L42" i="386"/>
  <c r="L70" i="386"/>
  <c r="D10" i="388"/>
  <c r="E28" i="388"/>
  <c r="I28" i="388"/>
  <c r="C32" i="388"/>
  <c r="G32" i="388"/>
  <c r="K32" i="388"/>
  <c r="J66" i="388"/>
  <c r="J65" i="373" s="1"/>
  <c r="J64" i="373" s="1"/>
  <c r="D42" i="389"/>
  <c r="L42" i="389"/>
  <c r="D42" i="390"/>
  <c r="D48" i="390" s="1"/>
  <c r="C53" i="390"/>
  <c r="C70" i="390" s="1"/>
  <c r="D62" i="390"/>
  <c r="C22" i="391"/>
  <c r="E32" i="391"/>
  <c r="I32" i="391"/>
  <c r="D32" i="391"/>
  <c r="E70" i="392"/>
  <c r="I70" i="392"/>
  <c r="I46" i="392" s="1"/>
  <c r="I43" i="392" s="1"/>
  <c r="I48" i="392" s="1"/>
  <c r="D22" i="378"/>
  <c r="C10" i="379"/>
  <c r="G10" i="379"/>
  <c r="H10" i="379" s="1"/>
  <c r="K10" i="379"/>
  <c r="F22" i="379"/>
  <c r="D28" i="379"/>
  <c r="E32" i="379"/>
  <c r="E42" i="380"/>
  <c r="I10" i="382"/>
  <c r="D10" i="382"/>
  <c r="F28" i="382"/>
  <c r="J28" i="382"/>
  <c r="F32" i="382"/>
  <c r="J32" i="382"/>
  <c r="I53" i="382"/>
  <c r="C67" i="382"/>
  <c r="D42" i="383"/>
  <c r="L42" i="383"/>
  <c r="E42" i="386"/>
  <c r="I42" i="386"/>
  <c r="C42" i="387"/>
  <c r="C48" i="387" s="1"/>
  <c r="C70" i="387"/>
  <c r="C28" i="388"/>
  <c r="G28" i="388"/>
  <c r="K28" i="388"/>
  <c r="D32" i="388"/>
  <c r="E42" i="389"/>
  <c r="I42" i="389"/>
  <c r="J70" i="389"/>
  <c r="F70" i="392"/>
  <c r="F46" i="392" s="1"/>
  <c r="J70" i="392"/>
  <c r="J46" i="392" s="1"/>
  <c r="J43" i="392" s="1"/>
  <c r="J48" i="392" s="1"/>
  <c r="C55" i="373"/>
  <c r="K24" i="240"/>
  <c r="K7" i="243" s="1"/>
  <c r="L28" i="240"/>
  <c r="L29" i="364" s="1"/>
  <c r="C36" i="240"/>
  <c r="F36" i="240"/>
  <c r="F37" i="364" s="1"/>
  <c r="E40" i="240"/>
  <c r="E28" i="242"/>
  <c r="V25" i="242"/>
  <c r="L50" i="241"/>
  <c r="L51" i="365" s="1"/>
  <c r="E9" i="242"/>
  <c r="L38" i="239"/>
  <c r="L36" i="370" s="1"/>
  <c r="L13" i="240"/>
  <c r="L14" i="364" s="1"/>
  <c r="D31" i="240"/>
  <c r="D32" i="364" s="1"/>
  <c r="G27" i="242"/>
  <c r="H27" i="242" s="1"/>
  <c r="L56" i="241"/>
  <c r="L57" i="365" s="1"/>
  <c r="C54" i="370"/>
  <c r="C54" i="240"/>
  <c r="C54" i="239"/>
  <c r="E59" i="378"/>
  <c r="E17" i="369" s="1"/>
  <c r="E11" i="369" s="1"/>
  <c r="E53" i="376"/>
  <c r="E53" i="237"/>
  <c r="J9" i="242"/>
  <c r="G52" i="240"/>
  <c r="E58" i="240"/>
  <c r="T8" i="242"/>
  <c r="R25" i="242"/>
  <c r="G32" i="239"/>
  <c r="K11" i="243"/>
  <c r="G11" i="243"/>
  <c r="H11" i="243" s="1"/>
  <c r="C27" i="242"/>
  <c r="C67" i="240"/>
  <c r="C24" i="242"/>
  <c r="K21" i="243"/>
  <c r="K25" i="242"/>
  <c r="P8" i="242"/>
  <c r="L34" i="241"/>
  <c r="L35" i="365" s="1"/>
  <c r="D24" i="240"/>
  <c r="F33" i="240"/>
  <c r="K33" i="240"/>
  <c r="K34" i="364" s="1"/>
  <c r="L56" i="240"/>
  <c r="L57" i="364" s="1"/>
  <c r="C12" i="242"/>
  <c r="G12" i="242"/>
  <c r="D24" i="243"/>
  <c r="L68" i="240"/>
  <c r="L69" i="364" s="1"/>
  <c r="L68" i="364" s="1"/>
  <c r="I24" i="243"/>
  <c r="I23" i="243" s="1"/>
  <c r="L72" i="240"/>
  <c r="L73" i="364" s="1"/>
  <c r="I23" i="242"/>
  <c r="L23" i="242" s="1"/>
  <c r="I21" i="242"/>
  <c r="C22" i="242"/>
  <c r="C78" i="240"/>
  <c r="G22" i="242"/>
  <c r="N10" i="243"/>
  <c r="R10" i="243"/>
  <c r="S10" i="243" s="1"/>
  <c r="V10" i="243"/>
  <c r="L36" i="241"/>
  <c r="L37" i="365" s="1"/>
  <c r="O21" i="242"/>
  <c r="D43" i="241"/>
  <c r="L44" i="241"/>
  <c r="L45" i="365" s="1"/>
  <c r="P23" i="242"/>
  <c r="T23" i="242"/>
  <c r="N27" i="242"/>
  <c r="R27" i="242"/>
  <c r="V27" i="242"/>
  <c r="L52" i="241"/>
  <c r="L53" i="365" s="1"/>
  <c r="Q22" i="242"/>
  <c r="J28" i="242"/>
  <c r="C22" i="370"/>
  <c r="C22" i="240"/>
  <c r="D20" i="241"/>
  <c r="I22" i="241"/>
  <c r="I23" i="365" s="1"/>
  <c r="C114" i="370"/>
  <c r="C37" i="241"/>
  <c r="G37" i="241"/>
  <c r="K37" i="241"/>
  <c r="K38" i="365" s="1"/>
  <c r="L23" i="240"/>
  <c r="L24" i="364" s="1"/>
  <c r="L20" i="240"/>
  <c r="L21" i="364" s="1"/>
  <c r="F24" i="240"/>
  <c r="F7" i="243" s="1"/>
  <c r="E24" i="240"/>
  <c r="J58" i="240"/>
  <c r="J11" i="242" s="1"/>
  <c r="C20" i="243"/>
  <c r="C19" i="243" s="1"/>
  <c r="L12" i="239"/>
  <c r="K32" i="239"/>
  <c r="K68" i="239" s="1"/>
  <c r="L32" i="240"/>
  <c r="L33" i="364" s="1"/>
  <c r="I31" i="240"/>
  <c r="I32" i="364" s="1"/>
  <c r="K52" i="240"/>
  <c r="K9" i="243" s="1"/>
  <c r="C11" i="243"/>
  <c r="J39" i="241"/>
  <c r="I24" i="240"/>
  <c r="C8" i="243"/>
  <c r="G8" i="243"/>
  <c r="H8" i="243" s="1"/>
  <c r="D58" i="240"/>
  <c r="D11" i="242" s="1"/>
  <c r="L60" i="240"/>
  <c r="L61" i="364" s="1"/>
  <c r="I58" i="240"/>
  <c r="G20" i="243"/>
  <c r="L80" i="240"/>
  <c r="L81" i="364" s="1"/>
  <c r="T7" i="242"/>
  <c r="L12" i="241"/>
  <c r="L13" i="365" s="1"/>
  <c r="L18" i="241"/>
  <c r="L19" i="365" s="1"/>
  <c r="N8" i="243"/>
  <c r="R8" i="243"/>
  <c r="V8" i="243"/>
  <c r="F39" i="241"/>
  <c r="L42" i="241"/>
  <c r="L43" i="365" s="1"/>
  <c r="P24" i="243"/>
  <c r="P28" i="243" s="1"/>
  <c r="P26" i="242"/>
  <c r="T24" i="243"/>
  <c r="T28" i="243" s="1"/>
  <c r="T26" i="242"/>
  <c r="U22" i="242"/>
  <c r="F25" i="242"/>
  <c r="E84" i="239"/>
  <c r="L73" i="239"/>
  <c r="I84" i="239"/>
  <c r="C92" i="370"/>
  <c r="C15" i="241"/>
  <c r="K15" i="241"/>
  <c r="F113" i="239"/>
  <c r="F35" i="241"/>
  <c r="L17" i="240"/>
  <c r="G24" i="240"/>
  <c r="J24" i="240"/>
  <c r="J7" i="243" s="1"/>
  <c r="G36" i="240"/>
  <c r="G37" i="364" s="1"/>
  <c r="K36" i="240"/>
  <c r="K37" i="364" s="1"/>
  <c r="O22" i="243"/>
  <c r="O21" i="243"/>
  <c r="D39" i="241"/>
  <c r="L40" i="241"/>
  <c r="L41" i="365" s="1"/>
  <c r="N25" i="242"/>
  <c r="C31" i="370"/>
  <c r="C32" i="239"/>
  <c r="L35" i="239"/>
  <c r="L33" i="370" s="1"/>
  <c r="I67" i="378"/>
  <c r="L68" i="378"/>
  <c r="L67" i="375" s="1"/>
  <c r="L36" i="369" s="1"/>
  <c r="L34" i="369" s="1"/>
  <c r="L67" i="373"/>
  <c r="L10" i="379"/>
  <c r="L11" i="373"/>
  <c r="L10" i="373" s="1"/>
  <c r="L28" i="379"/>
  <c r="L29" i="373"/>
  <c r="L28" i="373" s="1"/>
  <c r="L32" i="236"/>
  <c r="I42" i="236"/>
  <c r="I63" i="385"/>
  <c r="I62" i="385" s="1"/>
  <c r="L63" i="234"/>
  <c r="L63" i="385" s="1"/>
  <c r="L62" i="385" s="1"/>
  <c r="I62" i="234"/>
  <c r="I42" i="233"/>
  <c r="C63" i="388"/>
  <c r="F63" i="373"/>
  <c r="L38" i="232"/>
  <c r="L38" i="391" s="1"/>
  <c r="I59" i="391"/>
  <c r="L59" i="232"/>
  <c r="L59" i="391" s="1"/>
  <c r="G63" i="391"/>
  <c r="G42" i="237"/>
  <c r="H42" i="237" s="1"/>
  <c r="I22" i="242"/>
  <c r="C25" i="242"/>
  <c r="K28" i="242"/>
  <c r="L117" i="239"/>
  <c r="L114" i="370" s="1"/>
  <c r="L54" i="238"/>
  <c r="L60" i="238"/>
  <c r="F65" i="238"/>
  <c r="J65" i="238"/>
  <c r="J31" i="241" s="1"/>
  <c r="L11" i="375"/>
  <c r="L42" i="368" s="1"/>
  <c r="L41" i="368" s="1"/>
  <c r="L10" i="378"/>
  <c r="L22" i="237"/>
  <c r="L28" i="378"/>
  <c r="L28" i="375" s="1"/>
  <c r="L29" i="375"/>
  <c r="L27" i="368" s="1"/>
  <c r="L25" i="368" s="1"/>
  <c r="L38" i="378"/>
  <c r="L38" i="375" s="1"/>
  <c r="L39" i="375"/>
  <c r="L64" i="368" s="1"/>
  <c r="L63" i="368" s="1"/>
  <c r="L56" i="376"/>
  <c r="L55" i="373" s="1"/>
  <c r="L56" i="378"/>
  <c r="J61" i="378"/>
  <c r="J60" i="375" s="1"/>
  <c r="J58" i="375" s="1"/>
  <c r="C30" i="369"/>
  <c r="L63" i="237"/>
  <c r="J65" i="378"/>
  <c r="J67" i="378"/>
  <c r="L69" i="378"/>
  <c r="L68" i="375" s="1"/>
  <c r="L38" i="369" s="1"/>
  <c r="L68" i="373"/>
  <c r="L12" i="373"/>
  <c r="L16" i="373"/>
  <c r="L20" i="373"/>
  <c r="L22" i="379"/>
  <c r="L23" i="373"/>
  <c r="L22" i="373" s="1"/>
  <c r="L32" i="379"/>
  <c r="L33" i="373"/>
  <c r="L32" i="373" s="1"/>
  <c r="L43" i="379"/>
  <c r="L44" i="373"/>
  <c r="C53" i="236"/>
  <c r="G53" i="236"/>
  <c r="H53" i="236" s="1"/>
  <c r="K53" i="236"/>
  <c r="L59" i="236"/>
  <c r="L59" i="379" s="1"/>
  <c r="J62" i="379"/>
  <c r="L10" i="235"/>
  <c r="L28" i="235"/>
  <c r="L53" i="382"/>
  <c r="L28" i="234"/>
  <c r="L28" i="385" s="1"/>
  <c r="C62" i="234"/>
  <c r="C47" i="234" s="1"/>
  <c r="K62" i="234"/>
  <c r="K47" i="234" s="1"/>
  <c r="J63" i="385"/>
  <c r="J62" i="234"/>
  <c r="J47" i="234" s="1"/>
  <c r="G53" i="233"/>
  <c r="H53" i="233" s="1"/>
  <c r="F59" i="391"/>
  <c r="F53" i="232"/>
  <c r="J59" i="391"/>
  <c r="J53" i="391" s="1"/>
  <c r="J53" i="232"/>
  <c r="C63" i="391"/>
  <c r="I61" i="378"/>
  <c r="I60" i="375" s="1"/>
  <c r="I58" i="375" s="1"/>
  <c r="F63" i="378"/>
  <c r="F62" i="375" s="1"/>
  <c r="L65" i="373"/>
  <c r="L66" i="378"/>
  <c r="L65" i="375" s="1"/>
  <c r="L33" i="369" s="1"/>
  <c r="F9" i="242"/>
  <c r="N22" i="242"/>
  <c r="E23" i="242"/>
  <c r="G25" i="242"/>
  <c r="H25" i="242" s="1"/>
  <c r="I11" i="243"/>
  <c r="P20" i="243"/>
  <c r="T20" i="243"/>
  <c r="L35" i="240"/>
  <c r="L36" i="364" s="1"/>
  <c r="L39" i="240"/>
  <c r="L40" i="364" s="1"/>
  <c r="J41" i="240"/>
  <c r="D42" i="240"/>
  <c r="L43" i="240"/>
  <c r="L44" i="364" s="1"/>
  <c r="D46" i="240"/>
  <c r="D50" i="240"/>
  <c r="J53" i="240"/>
  <c r="D54" i="240"/>
  <c r="L55" i="240"/>
  <c r="L56" i="364" s="1"/>
  <c r="L59" i="240"/>
  <c r="L60" i="364" s="1"/>
  <c r="L59" i="364" s="1"/>
  <c r="C75" i="240"/>
  <c r="L79" i="240"/>
  <c r="L80" i="364" s="1"/>
  <c r="L79" i="364" s="1"/>
  <c r="C11" i="241"/>
  <c r="N7" i="242" s="1"/>
  <c r="G11" i="241"/>
  <c r="H11" i="241" s="1"/>
  <c r="K11" i="241"/>
  <c r="I12" i="241"/>
  <c r="E20" i="241"/>
  <c r="G35" i="241"/>
  <c r="L41" i="241"/>
  <c r="L42" i="365" s="1"/>
  <c r="O7" i="242"/>
  <c r="C9" i="242"/>
  <c r="G9" i="242"/>
  <c r="K9" i="242"/>
  <c r="K12" i="242"/>
  <c r="F22" i="242"/>
  <c r="J22" i="242"/>
  <c r="O22" i="242"/>
  <c r="F23" i="242"/>
  <c r="J23" i="242"/>
  <c r="O23" i="242"/>
  <c r="D25" i="242"/>
  <c r="Q25" i="242"/>
  <c r="U25" i="242"/>
  <c r="Q26" i="242"/>
  <c r="U26" i="242"/>
  <c r="D27" i="242"/>
  <c r="Q27" i="242"/>
  <c r="U27" i="242"/>
  <c r="D28" i="242"/>
  <c r="K8" i="243"/>
  <c r="U8" i="243"/>
  <c r="J11" i="243"/>
  <c r="K20" i="243"/>
  <c r="Q20" i="243"/>
  <c r="U20" i="243"/>
  <c r="J21" i="243"/>
  <c r="P21" i="243"/>
  <c r="T21" i="243"/>
  <c r="N22" i="243"/>
  <c r="R22" i="243"/>
  <c r="S22" i="243" s="1"/>
  <c r="V22" i="243"/>
  <c r="O24" i="243"/>
  <c r="L116" i="370"/>
  <c r="F10" i="238"/>
  <c r="F32" i="238"/>
  <c r="C61" i="238"/>
  <c r="G65" i="238"/>
  <c r="K65" i="238"/>
  <c r="K31" i="241" s="1"/>
  <c r="C67" i="238"/>
  <c r="L22" i="378"/>
  <c r="L22" i="375" s="1"/>
  <c r="L23" i="375"/>
  <c r="L20" i="368" s="1"/>
  <c r="L19" i="368" s="1"/>
  <c r="L32" i="378"/>
  <c r="L32" i="375" s="1"/>
  <c r="L33" i="375"/>
  <c r="L54" i="368" s="1"/>
  <c r="L53" i="368" s="1"/>
  <c r="L57" i="378"/>
  <c r="L57" i="376"/>
  <c r="L56" i="373" s="1"/>
  <c r="D61" i="378"/>
  <c r="D60" i="375" s="1"/>
  <c r="D61" i="376"/>
  <c r="K61" i="378"/>
  <c r="K60" i="375" s="1"/>
  <c r="K58" i="375" s="1"/>
  <c r="D63" i="378"/>
  <c r="D62" i="375" s="1"/>
  <c r="I63" i="378"/>
  <c r="L64" i="378"/>
  <c r="L63" i="375" s="1"/>
  <c r="L31" i="369" s="1"/>
  <c r="L63" i="373"/>
  <c r="F65" i="378"/>
  <c r="K65" i="378"/>
  <c r="D67" i="378"/>
  <c r="K67" i="378"/>
  <c r="L13" i="373"/>
  <c r="L17" i="373"/>
  <c r="L21" i="373"/>
  <c r="L24" i="373"/>
  <c r="L31" i="373"/>
  <c r="L34" i="373"/>
  <c r="L45" i="373"/>
  <c r="D53" i="236"/>
  <c r="I62" i="236"/>
  <c r="L65" i="236"/>
  <c r="L65" i="379" s="1"/>
  <c r="L65" i="235"/>
  <c r="L65" i="382" s="1"/>
  <c r="D59" i="385"/>
  <c r="D53" i="234"/>
  <c r="L59" i="234"/>
  <c r="L59" i="385" s="1"/>
  <c r="F62" i="234"/>
  <c r="C42" i="233"/>
  <c r="G42" i="233"/>
  <c r="H42" i="233" s="1"/>
  <c r="K42" i="233"/>
  <c r="L52" i="388"/>
  <c r="I52" i="388"/>
  <c r="D42" i="232"/>
  <c r="L10" i="232"/>
  <c r="I53" i="232"/>
  <c r="D63" i="391"/>
  <c r="I62" i="391"/>
  <c r="L26" i="238"/>
  <c r="I67" i="238"/>
  <c r="L67" i="238" s="1"/>
  <c r="L73" i="238"/>
  <c r="L44" i="375"/>
  <c r="L77" i="368" s="1"/>
  <c r="L76" i="368" s="1"/>
  <c r="L55" i="376"/>
  <c r="L55" i="378"/>
  <c r="K63" i="378"/>
  <c r="I65" i="378"/>
  <c r="E21" i="242"/>
  <c r="R22" i="242"/>
  <c r="S22" i="242" s="1"/>
  <c r="V22" i="242"/>
  <c r="J14" i="241"/>
  <c r="L17" i="241"/>
  <c r="L18" i="365" s="1"/>
  <c r="L17" i="365" s="1"/>
  <c r="L19" i="241"/>
  <c r="L20" i="365" s="1"/>
  <c r="L21" i="241"/>
  <c r="L22" i="365" s="1"/>
  <c r="J22" i="241"/>
  <c r="J23" i="365" s="1"/>
  <c r="L27" i="241"/>
  <c r="L28" i="365" s="1"/>
  <c r="D37" i="241"/>
  <c r="E39" i="241"/>
  <c r="I39" i="241"/>
  <c r="E43" i="241"/>
  <c r="I43" i="241"/>
  <c r="L46" i="241"/>
  <c r="L47" i="365" s="1"/>
  <c r="L51" i="241"/>
  <c r="L52" i="365" s="1"/>
  <c r="L57" i="241"/>
  <c r="L58" i="365" s="1"/>
  <c r="U8" i="242"/>
  <c r="C21" i="242"/>
  <c r="K21" i="242"/>
  <c r="P21" i="242"/>
  <c r="T21" i="242"/>
  <c r="K22" i="242"/>
  <c r="P22" i="242"/>
  <c r="T22" i="242"/>
  <c r="C23" i="242"/>
  <c r="G23" i="242"/>
  <c r="H23" i="242" s="1"/>
  <c r="K23" i="242"/>
  <c r="E25" i="242"/>
  <c r="I25" i="242"/>
  <c r="N26" i="242"/>
  <c r="R26" i="242"/>
  <c r="S26" i="242" s="1"/>
  <c r="V26" i="242"/>
  <c r="E27" i="242"/>
  <c r="I27" i="242"/>
  <c r="I28" i="242"/>
  <c r="D8" i="243"/>
  <c r="P10" i="243"/>
  <c r="T10" i="243"/>
  <c r="N20" i="243"/>
  <c r="R20" i="243"/>
  <c r="V20" i="243"/>
  <c r="Q21" i="243"/>
  <c r="U21" i="243"/>
  <c r="E24" i="243"/>
  <c r="J24" i="243"/>
  <c r="J23" i="243" s="1"/>
  <c r="C25" i="243"/>
  <c r="D32" i="239"/>
  <c r="L120" i="370"/>
  <c r="D38" i="238"/>
  <c r="L54" i="376"/>
  <c r="L53" i="373" s="1"/>
  <c r="L54" i="378"/>
  <c r="L57" i="373"/>
  <c r="L58" i="378"/>
  <c r="E61" i="378"/>
  <c r="L61" i="237"/>
  <c r="F62" i="237"/>
  <c r="K62" i="237"/>
  <c r="K47" i="237" s="1"/>
  <c r="E63" i="378"/>
  <c r="J63" i="378"/>
  <c r="G65" i="378"/>
  <c r="E67" i="378"/>
  <c r="L67" i="237"/>
  <c r="L72" i="376"/>
  <c r="L71" i="373" s="1"/>
  <c r="L72" i="378"/>
  <c r="L71" i="375" s="1"/>
  <c r="L57" i="369" s="1"/>
  <c r="L14" i="373"/>
  <c r="L18" i="373"/>
  <c r="L25" i="373"/>
  <c r="L28" i="236"/>
  <c r="L27" i="379" s="1"/>
  <c r="L27" i="373" s="1"/>
  <c r="L35" i="373"/>
  <c r="L39" i="373"/>
  <c r="L38" i="373" s="1"/>
  <c r="J53" i="379"/>
  <c r="J62" i="236"/>
  <c r="J47" i="236" s="1"/>
  <c r="J47" i="379" s="1"/>
  <c r="L63" i="236"/>
  <c r="L63" i="379" s="1"/>
  <c r="L62" i="379" s="1"/>
  <c r="L32" i="382"/>
  <c r="L53" i="235"/>
  <c r="L63" i="235"/>
  <c r="L63" i="382" s="1"/>
  <c r="L62" i="382" s="1"/>
  <c r="K53" i="234"/>
  <c r="E53" i="232"/>
  <c r="I62" i="232"/>
  <c r="K63" i="391"/>
  <c r="K62" i="391" s="1"/>
  <c r="K62" i="232"/>
  <c r="E50" i="37"/>
  <c r="I87" i="58"/>
  <c r="J114" i="58"/>
  <c r="E116" i="58"/>
  <c r="I116" i="58"/>
  <c r="D52" i="58"/>
  <c r="L52" i="58"/>
  <c r="J67" i="58"/>
  <c r="L114" i="58"/>
  <c r="C7" i="393"/>
  <c r="C52" i="393" s="1"/>
  <c r="C7" i="392"/>
  <c r="C52" i="392" s="1"/>
  <c r="C7" i="390"/>
  <c r="C52" i="390" s="1"/>
  <c r="C7" i="391"/>
  <c r="C52" i="391" s="1"/>
  <c r="C7" i="389"/>
  <c r="C52" i="389" s="1"/>
  <c r="C7" i="387"/>
  <c r="C52" i="387" s="1"/>
  <c r="C7" i="386"/>
  <c r="C52" i="386" s="1"/>
  <c r="C7" i="384"/>
  <c r="C52" i="384" s="1"/>
  <c r="C7" i="383"/>
  <c r="C52" i="383" s="1"/>
  <c r="C7" i="388"/>
  <c r="C7" i="385"/>
  <c r="C52" i="385" s="1"/>
  <c r="C7" i="381"/>
  <c r="C52" i="381" s="1"/>
  <c r="C7" i="382"/>
  <c r="C52" i="382" s="1"/>
  <c r="C7" i="380"/>
  <c r="C52" i="380" s="1"/>
  <c r="C7" i="377"/>
  <c r="C52" i="377" s="1"/>
  <c r="C7" i="376"/>
  <c r="C52" i="376" s="1"/>
  <c r="C7" i="373"/>
  <c r="C51" i="373" s="1"/>
  <c r="C7" i="379"/>
  <c r="C52" i="379" s="1"/>
  <c r="C7" i="375"/>
  <c r="C51" i="375" s="1"/>
  <c r="C7" i="378"/>
  <c r="C52" i="378" s="1"/>
  <c r="C8" i="371"/>
  <c r="C87" i="371" s="1"/>
  <c r="C8" i="372"/>
  <c r="C87" i="372" s="1"/>
  <c r="C7" i="374"/>
  <c r="C51" i="374" s="1"/>
  <c r="C7" i="370"/>
  <c r="C86" i="370" s="1"/>
  <c r="C9" i="365"/>
  <c r="C10" i="366" s="1"/>
  <c r="C9" i="367" s="1"/>
  <c r="C9" i="368" s="1"/>
  <c r="C9" i="369" s="1"/>
  <c r="G7" i="393"/>
  <c r="G52" i="393" s="1"/>
  <c r="G7" i="392"/>
  <c r="G52" i="392" s="1"/>
  <c r="G7" i="391"/>
  <c r="G52" i="391" s="1"/>
  <c r="G7" i="390"/>
  <c r="G52" i="390" s="1"/>
  <c r="G7" i="387"/>
  <c r="G52" i="387" s="1"/>
  <c r="G7" i="389"/>
  <c r="G52" i="389" s="1"/>
  <c r="G7" i="388"/>
  <c r="G52" i="388" s="1"/>
  <c r="G7" i="386"/>
  <c r="G52" i="386" s="1"/>
  <c r="G7" i="384"/>
  <c r="G52" i="384" s="1"/>
  <c r="G7" i="383"/>
  <c r="G52" i="383" s="1"/>
  <c r="G7" i="385"/>
  <c r="G52" i="385" s="1"/>
  <c r="G7" i="381"/>
  <c r="G52" i="381" s="1"/>
  <c r="G7" i="382"/>
  <c r="G52" i="382" s="1"/>
  <c r="G7" i="378"/>
  <c r="G52" i="378" s="1"/>
  <c r="G7" i="376"/>
  <c r="G52" i="376" s="1"/>
  <c r="G7" i="373"/>
  <c r="G51" i="373" s="1"/>
  <c r="G7" i="375"/>
  <c r="G51" i="375" s="1"/>
  <c r="G7" i="380"/>
  <c r="G52" i="380" s="1"/>
  <c r="G7" i="377"/>
  <c r="G52" i="377" s="1"/>
  <c r="G7" i="374"/>
  <c r="G51" i="374" s="1"/>
  <c r="G8" i="371"/>
  <c r="G87" i="371" s="1"/>
  <c r="G7" i="379"/>
  <c r="G52" i="379" s="1"/>
  <c r="G7" i="370"/>
  <c r="G86" i="370" s="1"/>
  <c r="G9" i="365"/>
  <c r="G10" i="366" s="1"/>
  <c r="G9" i="367" s="1"/>
  <c r="G9" i="368" s="1"/>
  <c r="G9" i="369" s="1"/>
  <c r="G8" i="372"/>
  <c r="G87" i="372" s="1"/>
  <c r="K7" i="393"/>
  <c r="K52" i="393" s="1"/>
  <c r="K7" i="392"/>
  <c r="K52" i="392" s="1"/>
  <c r="K7" i="391"/>
  <c r="K52" i="391" s="1"/>
  <c r="K7" i="390"/>
  <c r="K52" i="390" s="1"/>
  <c r="K7" i="389"/>
  <c r="K52" i="389" s="1"/>
  <c r="K7" i="387"/>
  <c r="K52" i="387" s="1"/>
  <c r="K7" i="386"/>
  <c r="K52" i="386" s="1"/>
  <c r="K7" i="384"/>
  <c r="K52" i="384" s="1"/>
  <c r="K7" i="383"/>
  <c r="K52" i="383" s="1"/>
  <c r="K7" i="385"/>
  <c r="K52" i="385" s="1"/>
  <c r="K7" i="381"/>
  <c r="K52" i="381" s="1"/>
  <c r="K7" i="388"/>
  <c r="K7" i="380"/>
  <c r="K52" i="380" s="1"/>
  <c r="K7" i="382"/>
  <c r="K52" i="382" s="1"/>
  <c r="K7" i="377"/>
  <c r="K52" i="377" s="1"/>
  <c r="K7" i="376"/>
  <c r="K52" i="376" s="1"/>
  <c r="K7" i="373"/>
  <c r="K51" i="373" s="1"/>
  <c r="K7" i="379"/>
  <c r="K52" i="379" s="1"/>
  <c r="K7" i="375"/>
  <c r="K51" i="375" s="1"/>
  <c r="K7" i="378"/>
  <c r="K52" i="378" s="1"/>
  <c r="K7" i="374"/>
  <c r="K51" i="374" s="1"/>
  <c r="K8" i="371"/>
  <c r="K87" i="371" s="1"/>
  <c r="K8" i="372"/>
  <c r="K87" i="372" s="1"/>
  <c r="K7" i="370"/>
  <c r="K86" i="370" s="1"/>
  <c r="K9" i="365"/>
  <c r="K10" i="366" s="1"/>
  <c r="K9" i="367" s="1"/>
  <c r="K9" i="368" s="1"/>
  <c r="K9" i="369" s="1"/>
  <c r="I62" i="382"/>
  <c r="L32" i="385"/>
  <c r="L65" i="234"/>
  <c r="L65" i="385" s="1"/>
  <c r="L38" i="233"/>
  <c r="L38" i="388" s="1"/>
  <c r="L65" i="233"/>
  <c r="L64" i="388" s="1"/>
  <c r="L28" i="391"/>
  <c r="L53" i="391"/>
  <c r="C117" i="58"/>
  <c r="G117" i="58"/>
  <c r="K117" i="58"/>
  <c r="E52" i="58"/>
  <c r="I52" i="58"/>
  <c r="E98" i="58"/>
  <c r="F114" i="58"/>
  <c r="L28" i="388"/>
  <c r="K63" i="233"/>
  <c r="K63" i="238" s="1"/>
  <c r="L32" i="391"/>
  <c r="G116" i="58"/>
  <c r="K116" i="58"/>
  <c r="F52" i="58"/>
  <c r="E7" i="392"/>
  <c r="E52" i="392" s="1"/>
  <c r="E7" i="389"/>
  <c r="E52" i="389" s="1"/>
  <c r="E7" i="391"/>
  <c r="E52" i="391" s="1"/>
  <c r="E7" i="387"/>
  <c r="E52" i="387" s="1"/>
  <c r="E7" i="393"/>
  <c r="E52" i="393" s="1"/>
  <c r="E7" i="388"/>
  <c r="E52" i="388" s="1"/>
  <c r="E7" i="390"/>
  <c r="E52" i="390" s="1"/>
  <c r="E7" i="385"/>
  <c r="E52" i="385" s="1"/>
  <c r="E7" i="386"/>
  <c r="E52" i="386" s="1"/>
  <c r="E7" i="384"/>
  <c r="E52" i="384" s="1"/>
  <c r="E7" i="383"/>
  <c r="E52" i="383" s="1"/>
  <c r="E7" i="380"/>
  <c r="E52" i="380" s="1"/>
  <c r="E7" i="381"/>
  <c r="E52" i="381" s="1"/>
  <c r="E7" i="379"/>
  <c r="E52" i="379" s="1"/>
  <c r="E7" i="378"/>
  <c r="E52" i="378" s="1"/>
  <c r="E7" i="377"/>
  <c r="E52" i="377" s="1"/>
  <c r="E7" i="376"/>
  <c r="E52" i="376" s="1"/>
  <c r="E7" i="374"/>
  <c r="E51" i="374" s="1"/>
  <c r="E7" i="373"/>
  <c r="E51" i="373" s="1"/>
  <c r="E8" i="372"/>
  <c r="E87" i="372" s="1"/>
  <c r="E7" i="375"/>
  <c r="E51" i="375" s="1"/>
  <c r="E7" i="370"/>
  <c r="E86" i="370" s="1"/>
  <c r="E7" i="382"/>
  <c r="E52" i="382" s="1"/>
  <c r="E8" i="371"/>
  <c r="E87" i="371" s="1"/>
  <c r="E9" i="365"/>
  <c r="E10" i="366" s="1"/>
  <c r="E9" i="367" s="1"/>
  <c r="E9" i="368" s="1"/>
  <c r="E9" i="369" s="1"/>
  <c r="I7" i="393"/>
  <c r="I52" i="393" s="1"/>
  <c r="I7" i="389"/>
  <c r="I52" i="389" s="1"/>
  <c r="I7" i="392"/>
  <c r="I52" i="392" s="1"/>
  <c r="I7" i="387"/>
  <c r="I52" i="387" s="1"/>
  <c r="I7" i="390"/>
  <c r="I52" i="390" s="1"/>
  <c r="I7" i="388"/>
  <c r="I7" i="391"/>
  <c r="I52" i="391" s="1"/>
  <c r="I7" i="385"/>
  <c r="I52" i="385" s="1"/>
  <c r="I7" i="386"/>
  <c r="I52" i="386" s="1"/>
  <c r="I7" i="384"/>
  <c r="I52" i="384" s="1"/>
  <c r="I7" i="383"/>
  <c r="I52" i="383" s="1"/>
  <c r="I7" i="380"/>
  <c r="I52" i="380" s="1"/>
  <c r="I7" i="382"/>
  <c r="I52" i="382" s="1"/>
  <c r="I7" i="379"/>
  <c r="I52" i="379" s="1"/>
  <c r="I7" i="378"/>
  <c r="I52" i="378" s="1"/>
  <c r="I7" i="377"/>
  <c r="I52" i="377" s="1"/>
  <c r="I7" i="381"/>
  <c r="I52" i="381" s="1"/>
  <c r="I7" i="375"/>
  <c r="I51" i="375" s="1"/>
  <c r="I8" i="372"/>
  <c r="I87" i="372" s="1"/>
  <c r="I7" i="374"/>
  <c r="I51" i="374" s="1"/>
  <c r="I7" i="373"/>
  <c r="I51" i="373" s="1"/>
  <c r="I8" i="371"/>
  <c r="I87" i="371" s="1"/>
  <c r="I7" i="370"/>
  <c r="I86" i="370" s="1"/>
  <c r="I7" i="376"/>
  <c r="I52" i="376" s="1"/>
  <c r="I9" i="365"/>
  <c r="I10" i="366" s="1"/>
  <c r="I9" i="367" s="1"/>
  <c r="I9" i="368" s="1"/>
  <c r="I9" i="369" s="1"/>
  <c r="F7" i="393"/>
  <c r="F52" i="393" s="1"/>
  <c r="F7" i="392"/>
  <c r="F52" i="392" s="1"/>
  <c r="F7" i="389"/>
  <c r="F52" i="389" s="1"/>
  <c r="F7" i="391"/>
  <c r="F52" i="391" s="1"/>
  <c r="F7" i="390"/>
  <c r="F52" i="390" s="1"/>
  <c r="F7" i="388"/>
  <c r="F52" i="388" s="1"/>
  <c r="F7" i="386"/>
  <c r="F52" i="386" s="1"/>
  <c r="F7" i="384"/>
  <c r="F52" i="384" s="1"/>
  <c r="F7" i="383"/>
  <c r="F52" i="383" s="1"/>
  <c r="F7" i="385"/>
  <c r="F52" i="385" s="1"/>
  <c r="F7" i="387"/>
  <c r="F52" i="387" s="1"/>
  <c r="F7" i="381"/>
  <c r="F52" i="381" s="1"/>
  <c r="F7" i="380"/>
  <c r="F52" i="380" s="1"/>
  <c r="F7" i="382"/>
  <c r="F52" i="382" s="1"/>
  <c r="F7" i="379"/>
  <c r="F52" i="379" s="1"/>
  <c r="F7" i="374"/>
  <c r="F51" i="374" s="1"/>
  <c r="F7" i="378"/>
  <c r="F52" i="378" s="1"/>
  <c r="F7" i="376"/>
  <c r="F52" i="376" s="1"/>
  <c r="F7" i="370"/>
  <c r="F86" i="370" s="1"/>
  <c r="F7" i="377"/>
  <c r="F52" i="377" s="1"/>
  <c r="F7" i="375"/>
  <c r="F51" i="375" s="1"/>
  <c r="F8" i="371"/>
  <c r="F87" i="371" s="1"/>
  <c r="F7" i="373"/>
  <c r="F51" i="373" s="1"/>
  <c r="F8" i="372"/>
  <c r="F87" i="372" s="1"/>
  <c r="J7" i="393"/>
  <c r="J52" i="393" s="1"/>
  <c r="J7" i="392"/>
  <c r="J52" i="392" s="1"/>
  <c r="J7" i="389"/>
  <c r="J52" i="389" s="1"/>
  <c r="J7" i="391"/>
  <c r="J52" i="391" s="1"/>
  <c r="J7" i="390"/>
  <c r="J52" i="390" s="1"/>
  <c r="J7" i="388"/>
  <c r="J7" i="386"/>
  <c r="J52" i="386" s="1"/>
  <c r="J7" i="384"/>
  <c r="J52" i="384" s="1"/>
  <c r="J7" i="383"/>
  <c r="J52" i="383" s="1"/>
  <c r="J7" i="387"/>
  <c r="J52" i="387" s="1"/>
  <c r="J7" i="385"/>
  <c r="J52" i="385" s="1"/>
  <c r="J7" i="381"/>
  <c r="J52" i="381" s="1"/>
  <c r="J7" i="380"/>
  <c r="J52" i="380" s="1"/>
  <c r="J7" i="374"/>
  <c r="J51" i="374" s="1"/>
  <c r="J7" i="377"/>
  <c r="J52" i="377" s="1"/>
  <c r="J7" i="376"/>
  <c r="J52" i="376" s="1"/>
  <c r="J7" i="382"/>
  <c r="J52" i="382" s="1"/>
  <c r="J7" i="379"/>
  <c r="J52" i="379" s="1"/>
  <c r="J7" i="375"/>
  <c r="J51" i="375" s="1"/>
  <c r="J7" i="373"/>
  <c r="J51" i="373" s="1"/>
  <c r="J7" i="370"/>
  <c r="J86" i="370" s="1"/>
  <c r="J8" i="371"/>
  <c r="J87" i="371" s="1"/>
  <c r="J7" i="378"/>
  <c r="J52" i="378" s="1"/>
  <c r="J8" i="372"/>
  <c r="J87" i="372" s="1"/>
  <c r="D7" i="391"/>
  <c r="D52" i="391" s="1"/>
  <c r="D7" i="393"/>
  <c r="D52" i="393" s="1"/>
  <c r="D7" i="390"/>
  <c r="D52" i="390" s="1"/>
  <c r="D7" i="392"/>
  <c r="D52" i="392" s="1"/>
  <c r="D7" i="389"/>
  <c r="D52" i="389" s="1"/>
  <c r="D7" i="387"/>
  <c r="D52" i="387" s="1"/>
  <c r="D7" i="388"/>
  <c r="D52" i="388" s="1"/>
  <c r="D7" i="385"/>
  <c r="D52" i="385" s="1"/>
  <c r="D7" i="384"/>
  <c r="D52" i="384" s="1"/>
  <c r="D7" i="382"/>
  <c r="D52" i="382" s="1"/>
  <c r="D7" i="386"/>
  <c r="D52" i="386" s="1"/>
  <c r="D7" i="383"/>
  <c r="D52" i="383" s="1"/>
  <c r="D7" i="380"/>
  <c r="D52" i="380" s="1"/>
  <c r="D7" i="381"/>
  <c r="D52" i="381" s="1"/>
  <c r="D7" i="379"/>
  <c r="D52" i="379" s="1"/>
  <c r="D7" i="378"/>
  <c r="D52" i="378" s="1"/>
  <c r="D7" i="377"/>
  <c r="D52" i="377" s="1"/>
  <c r="D7" i="375"/>
  <c r="D51" i="375" s="1"/>
  <c r="D7" i="376"/>
  <c r="D52" i="376" s="1"/>
  <c r="D7" i="374"/>
  <c r="D51" i="374" s="1"/>
  <c r="D7" i="373"/>
  <c r="D51" i="373" s="1"/>
  <c r="D8" i="372"/>
  <c r="D87" i="372" s="1"/>
  <c r="D8" i="371"/>
  <c r="D87" i="371" s="1"/>
  <c r="D7" i="370"/>
  <c r="D86" i="370" s="1"/>
  <c r="H7" i="391"/>
  <c r="H52" i="391" s="1"/>
  <c r="H7" i="390"/>
  <c r="H52" i="390" s="1"/>
  <c r="H7" i="393"/>
  <c r="H52" i="393" s="1"/>
  <c r="H7" i="389"/>
  <c r="H52" i="389" s="1"/>
  <c r="H7" i="392"/>
  <c r="H52" i="392" s="1"/>
  <c r="H7" i="387"/>
  <c r="H52" i="387" s="1"/>
  <c r="H7" i="388"/>
  <c r="H52" i="388" s="1"/>
  <c r="H7" i="385"/>
  <c r="H52" i="385" s="1"/>
  <c r="H7" i="382"/>
  <c r="H52" i="382" s="1"/>
  <c r="H7" i="386"/>
  <c r="H52" i="386" s="1"/>
  <c r="H7" i="383"/>
  <c r="H52" i="383" s="1"/>
  <c r="H7" i="384"/>
  <c r="H52" i="384" s="1"/>
  <c r="H7" i="380"/>
  <c r="H52" i="380" s="1"/>
  <c r="H7" i="379"/>
  <c r="H52" i="379" s="1"/>
  <c r="H7" i="378"/>
  <c r="H52" i="378" s="1"/>
  <c r="H7" i="377"/>
  <c r="H52" i="377" s="1"/>
  <c r="H7" i="375"/>
  <c r="H51" i="375" s="1"/>
  <c r="H7" i="381"/>
  <c r="H52" i="381" s="1"/>
  <c r="H7" i="376"/>
  <c r="H52" i="376" s="1"/>
  <c r="H8" i="372"/>
  <c r="H87" i="372" s="1"/>
  <c r="H7" i="374"/>
  <c r="H51" i="374" s="1"/>
  <c r="H8" i="371"/>
  <c r="H87" i="371" s="1"/>
  <c r="L7" i="391"/>
  <c r="L7" i="393"/>
  <c r="L52" i="393" s="1"/>
  <c r="L7" i="390"/>
  <c r="L52" i="390" s="1"/>
  <c r="L7" i="392"/>
  <c r="L52" i="392" s="1"/>
  <c r="L7" i="389"/>
  <c r="L52" i="389" s="1"/>
  <c r="L7" i="387"/>
  <c r="L52" i="387" s="1"/>
  <c r="L7" i="388"/>
  <c r="L7" i="385"/>
  <c r="L52" i="385" s="1"/>
  <c r="L7" i="386"/>
  <c r="L52" i="386" s="1"/>
  <c r="L7" i="382"/>
  <c r="L52" i="382" s="1"/>
  <c r="L7" i="383"/>
  <c r="L52" i="383" s="1"/>
  <c r="L7" i="384"/>
  <c r="L52" i="384" s="1"/>
  <c r="L7" i="381"/>
  <c r="L52" i="381" s="1"/>
  <c r="L7" i="379"/>
  <c r="L52" i="379" s="1"/>
  <c r="L7" i="378"/>
  <c r="L52" i="378" s="1"/>
  <c r="L7" i="377"/>
  <c r="L52" i="377" s="1"/>
  <c r="L7" i="375"/>
  <c r="L51" i="375" s="1"/>
  <c r="L7" i="380"/>
  <c r="L52" i="380" s="1"/>
  <c r="L7" i="374"/>
  <c r="L51" i="374" s="1"/>
  <c r="L7" i="376"/>
  <c r="L52" i="376" s="1"/>
  <c r="L8" i="372"/>
  <c r="L87" i="372" s="1"/>
  <c r="L8" i="371"/>
  <c r="L87" i="371" s="1"/>
  <c r="L7" i="370"/>
  <c r="L86" i="370" s="1"/>
  <c r="L7" i="373"/>
  <c r="L51" i="373" s="1"/>
  <c r="H7" i="370"/>
  <c r="H86" i="370" s="1"/>
  <c r="K53" i="376"/>
  <c r="E38" i="378"/>
  <c r="I38" i="378"/>
  <c r="L83" i="371"/>
  <c r="E11" i="373"/>
  <c r="C22" i="378"/>
  <c r="C23" i="375"/>
  <c r="G22" i="378"/>
  <c r="H22" i="378" s="1"/>
  <c r="K22" i="378"/>
  <c r="I53" i="376"/>
  <c r="I10" i="378"/>
  <c r="K10" i="382"/>
  <c r="D28" i="378"/>
  <c r="F28" i="378"/>
  <c r="J28" i="378"/>
  <c r="G53" i="379"/>
  <c r="H53" i="379" s="1"/>
  <c r="K53" i="379"/>
  <c r="F53" i="376"/>
  <c r="J53" i="376"/>
  <c r="C10" i="382"/>
  <c r="G10" i="382"/>
  <c r="H10" i="382" s="1"/>
  <c r="F10" i="378"/>
  <c r="J10" i="378"/>
  <c r="D32" i="378"/>
  <c r="K47" i="380"/>
  <c r="K70" i="380"/>
  <c r="C64" i="374"/>
  <c r="C10" i="378"/>
  <c r="G10" i="378"/>
  <c r="H10" i="378" s="1"/>
  <c r="K10" i="378"/>
  <c r="F22" i="378"/>
  <c r="J22" i="378"/>
  <c r="E32" i="378"/>
  <c r="I32" i="378"/>
  <c r="I53" i="378"/>
  <c r="F10" i="379"/>
  <c r="F53" i="379"/>
  <c r="F10" i="382"/>
  <c r="J10" i="382"/>
  <c r="D47" i="380"/>
  <c r="C70" i="380"/>
  <c r="E22" i="382"/>
  <c r="I22" i="382"/>
  <c r="D62" i="383"/>
  <c r="D67" i="382"/>
  <c r="D66" i="373" s="1"/>
  <c r="D53" i="379"/>
  <c r="D10" i="385"/>
  <c r="F10" i="385"/>
  <c r="J10" i="385"/>
  <c r="F32" i="385"/>
  <c r="J32" i="385"/>
  <c r="J53" i="382"/>
  <c r="J52" i="388"/>
  <c r="K52" i="388"/>
  <c r="D70" i="387"/>
  <c r="C42" i="389"/>
  <c r="G42" i="389"/>
  <c r="K42" i="389"/>
  <c r="E62" i="389"/>
  <c r="I62" i="389"/>
  <c r="I66" i="388"/>
  <c r="I65" i="373" s="1"/>
  <c r="I64" i="373" s="1"/>
  <c r="E10" i="391"/>
  <c r="E53" i="391"/>
  <c r="F32" i="391"/>
  <c r="J32" i="391"/>
  <c r="G53" i="391"/>
  <c r="H53" i="391" s="1"/>
  <c r="F10" i="391"/>
  <c r="J10" i="391"/>
  <c r="L70" i="392"/>
  <c r="C53" i="379"/>
  <c r="N8" i="242"/>
  <c r="F91" i="370" l="1"/>
  <c r="F90" i="239"/>
  <c r="H116" i="58"/>
  <c r="I77" i="394"/>
  <c r="G30" i="370"/>
  <c r="L82" i="370"/>
  <c r="S28" i="243"/>
  <c r="S20" i="243"/>
  <c r="G14" i="241"/>
  <c r="S27" i="242"/>
  <c r="S25" i="242"/>
  <c r="H23" i="243"/>
  <c r="H24" i="243"/>
  <c r="G75" i="240"/>
  <c r="G77" i="364"/>
  <c r="G58" i="240"/>
  <c r="G61" i="364"/>
  <c r="G43" i="364"/>
  <c r="H43" i="364" s="1"/>
  <c r="H37" i="365"/>
  <c r="H53" i="365"/>
  <c r="S21" i="243"/>
  <c r="S21" i="242"/>
  <c r="H39" i="241"/>
  <c r="H97" i="370"/>
  <c r="H22" i="242"/>
  <c r="H41" i="240"/>
  <c r="G42" i="364"/>
  <c r="S24" i="243"/>
  <c r="H56" i="364"/>
  <c r="H19" i="365"/>
  <c r="H45" i="365"/>
  <c r="H21" i="364"/>
  <c r="H65" i="378"/>
  <c r="H65" i="391"/>
  <c r="H106" i="370"/>
  <c r="H62" i="232"/>
  <c r="G47" i="232"/>
  <c r="L65" i="232"/>
  <c r="L65" i="391" s="1"/>
  <c r="H65" i="382"/>
  <c r="F62" i="379"/>
  <c r="H65" i="385"/>
  <c r="H63" i="233"/>
  <c r="G62" i="388"/>
  <c r="G63" i="388"/>
  <c r="G90" i="239"/>
  <c r="D10" i="240"/>
  <c r="D7" i="242" s="1"/>
  <c r="G70" i="383"/>
  <c r="H70" i="383" s="1"/>
  <c r="H53" i="383"/>
  <c r="G64" i="373"/>
  <c r="H64" i="373" s="1"/>
  <c r="H65" i="373"/>
  <c r="G70" i="389"/>
  <c r="H70" i="389" s="1"/>
  <c r="H62" i="389"/>
  <c r="H70" i="392"/>
  <c r="G43" i="392"/>
  <c r="H46" i="392"/>
  <c r="H37" i="364"/>
  <c r="H36" i="240"/>
  <c r="H33" i="240"/>
  <c r="G66" i="370"/>
  <c r="G83" i="370" s="1"/>
  <c r="H30" i="370"/>
  <c r="G68" i="239"/>
  <c r="H32" i="239"/>
  <c r="H32" i="364"/>
  <c r="H31" i="240"/>
  <c r="G7" i="243"/>
  <c r="H7" i="243" s="1"/>
  <c r="H24" i="240"/>
  <c r="G8" i="242"/>
  <c r="H18" i="240"/>
  <c r="H12" i="242"/>
  <c r="G57" i="369"/>
  <c r="H71" i="375"/>
  <c r="G58" i="375"/>
  <c r="H58" i="375" s="1"/>
  <c r="H59" i="375"/>
  <c r="G17" i="369"/>
  <c r="H17" i="369" s="1"/>
  <c r="H21" i="369"/>
  <c r="G14" i="365"/>
  <c r="H14" i="369"/>
  <c r="G77" i="368"/>
  <c r="H44" i="375"/>
  <c r="G51" i="368"/>
  <c r="H51" i="368" s="1"/>
  <c r="H20" i="375"/>
  <c r="G45" i="368"/>
  <c r="H45" i="368" s="1"/>
  <c r="H14" i="375"/>
  <c r="G10" i="375"/>
  <c r="H10" i="375" s="1"/>
  <c r="G49" i="368"/>
  <c r="H49" i="368" s="1"/>
  <c r="H18" i="375"/>
  <c r="G47" i="368"/>
  <c r="H47" i="368" s="1"/>
  <c r="H16" i="375"/>
  <c r="G52" i="368"/>
  <c r="H52" i="368" s="1"/>
  <c r="H21" i="375"/>
  <c r="G50" i="368"/>
  <c r="H50" i="368" s="1"/>
  <c r="H19" i="375"/>
  <c r="G48" i="368"/>
  <c r="H48" i="368" s="1"/>
  <c r="H17" i="375"/>
  <c r="G46" i="368"/>
  <c r="H46" i="368" s="1"/>
  <c r="H15" i="375"/>
  <c r="G44" i="368"/>
  <c r="H44" i="368" s="1"/>
  <c r="H13" i="375"/>
  <c r="G53" i="385"/>
  <c r="H53" i="385" s="1"/>
  <c r="H59" i="385"/>
  <c r="G57" i="373"/>
  <c r="H57" i="373" s="1"/>
  <c r="H58" i="388"/>
  <c r="G21" i="242"/>
  <c r="G20" i="242" s="1"/>
  <c r="G62" i="373"/>
  <c r="H63" i="373"/>
  <c r="H94" i="239"/>
  <c r="H91" i="370"/>
  <c r="G110" i="370"/>
  <c r="H112" i="370"/>
  <c r="G99" i="370"/>
  <c r="H102" i="239"/>
  <c r="H22" i="103"/>
  <c r="G92" i="370"/>
  <c r="H95" i="239"/>
  <c r="G62" i="391"/>
  <c r="H63" i="391"/>
  <c r="G63" i="385"/>
  <c r="H63" i="385" s="1"/>
  <c r="H63" i="234"/>
  <c r="G63" i="382"/>
  <c r="H63" i="382" s="1"/>
  <c r="H63" i="235"/>
  <c r="G63" i="379"/>
  <c r="H63" i="379" s="1"/>
  <c r="H63" i="236"/>
  <c r="G63" i="238"/>
  <c r="G62" i="238" s="1"/>
  <c r="H63" i="237"/>
  <c r="G108" i="370"/>
  <c r="H108" i="370" s="1"/>
  <c r="H111" i="239"/>
  <c r="H109" i="239"/>
  <c r="H50" i="37"/>
  <c r="H113" i="239"/>
  <c r="H42" i="232"/>
  <c r="H9" i="242"/>
  <c r="H53" i="232"/>
  <c r="G33" i="365"/>
  <c r="H35" i="241"/>
  <c r="H20" i="241"/>
  <c r="G47" i="233"/>
  <c r="H47" i="233" s="1"/>
  <c r="H62" i="233"/>
  <c r="G13" i="365"/>
  <c r="G47" i="234"/>
  <c r="G47" i="385" s="1"/>
  <c r="H62" i="234"/>
  <c r="H42" i="235"/>
  <c r="H53" i="240"/>
  <c r="G70" i="235"/>
  <c r="G46" i="235" s="1"/>
  <c r="H62" i="235"/>
  <c r="H32" i="241"/>
  <c r="G9" i="243"/>
  <c r="H10" i="238"/>
  <c r="F55" i="364"/>
  <c r="H55" i="364" s="1"/>
  <c r="H13" i="241"/>
  <c r="G19" i="243"/>
  <c r="G47" i="236"/>
  <c r="G47" i="379" s="1"/>
  <c r="H38" i="238"/>
  <c r="G53" i="238"/>
  <c r="H59" i="238"/>
  <c r="G82" i="240"/>
  <c r="H76" i="240"/>
  <c r="H60" i="240"/>
  <c r="H54" i="240"/>
  <c r="H23" i="240"/>
  <c r="H50" i="240"/>
  <c r="H48" i="240"/>
  <c r="H46" i="240"/>
  <c r="H44" i="240"/>
  <c r="H42" i="240"/>
  <c r="G38" i="365"/>
  <c r="H37" i="241"/>
  <c r="H22" i="238"/>
  <c r="G11" i="242"/>
  <c r="G64" i="240"/>
  <c r="G65" i="364" s="1"/>
  <c r="H40" i="238"/>
  <c r="H12" i="241"/>
  <c r="G31" i="241"/>
  <c r="R9" i="243" s="1"/>
  <c r="H65" i="238"/>
  <c r="H32" i="238"/>
  <c r="H77" i="240"/>
  <c r="H65" i="240"/>
  <c r="H30" i="241"/>
  <c r="H55" i="240"/>
  <c r="H22" i="240"/>
  <c r="H51" i="240"/>
  <c r="H49" i="240"/>
  <c r="H47" i="240"/>
  <c r="H45" i="240"/>
  <c r="H43" i="240"/>
  <c r="H56" i="241"/>
  <c r="F10" i="375"/>
  <c r="Q8" i="242"/>
  <c r="S8" i="242" s="1"/>
  <c r="F58" i="240"/>
  <c r="H58" i="240" s="1"/>
  <c r="F61" i="364"/>
  <c r="F59" i="364" s="1"/>
  <c r="F43" i="364"/>
  <c r="Q8" i="243"/>
  <c r="S8" i="243" s="1"/>
  <c r="F20" i="243"/>
  <c r="F19" i="243" s="1"/>
  <c r="F75" i="240"/>
  <c r="F82" i="240" s="1"/>
  <c r="F52" i="240"/>
  <c r="H52" i="240" s="1"/>
  <c r="F24" i="364"/>
  <c r="H24" i="364" s="1"/>
  <c r="D43" i="364"/>
  <c r="F47" i="386"/>
  <c r="E32" i="375"/>
  <c r="E10" i="375"/>
  <c r="F53" i="382"/>
  <c r="F65" i="368"/>
  <c r="F63" i="368" s="1"/>
  <c r="E30" i="375"/>
  <c r="E29" i="368" s="1"/>
  <c r="F27" i="364"/>
  <c r="H27" i="364" s="1"/>
  <c r="F59" i="368"/>
  <c r="F34" i="369"/>
  <c r="F33" i="365"/>
  <c r="F29" i="368"/>
  <c r="F25" i="368" s="1"/>
  <c r="E30" i="368"/>
  <c r="F32" i="369"/>
  <c r="F53" i="368"/>
  <c r="F30" i="364"/>
  <c r="H30" i="364" s="1"/>
  <c r="F31" i="365"/>
  <c r="H31" i="365" s="1"/>
  <c r="F62" i="364"/>
  <c r="H62" i="364" s="1"/>
  <c r="F14" i="241"/>
  <c r="F15" i="365" s="1"/>
  <c r="F40" i="240"/>
  <c r="F13" i="242" s="1"/>
  <c r="F47" i="389"/>
  <c r="F47" i="388" s="1"/>
  <c r="F23" i="364"/>
  <c r="H23" i="364" s="1"/>
  <c r="Q7" i="242"/>
  <c r="F30" i="369"/>
  <c r="C64" i="373"/>
  <c r="F62" i="236"/>
  <c r="F70" i="236" s="1"/>
  <c r="F31" i="241"/>
  <c r="Q9" i="243" s="1"/>
  <c r="F63" i="238"/>
  <c r="F29" i="241" s="1"/>
  <c r="E62" i="232"/>
  <c r="E62" i="233"/>
  <c r="E47" i="233" s="1"/>
  <c r="F63" i="388"/>
  <c r="F62" i="388"/>
  <c r="H77" i="394"/>
  <c r="H79" i="394" s="1"/>
  <c r="F99" i="370"/>
  <c r="F68" i="239"/>
  <c r="F34" i="364"/>
  <c r="H34" i="364" s="1"/>
  <c r="F8" i="242"/>
  <c r="F66" i="370"/>
  <c r="F47" i="383"/>
  <c r="F64" i="240"/>
  <c r="F66" i="364"/>
  <c r="H66" i="364" s="1"/>
  <c r="F11" i="242"/>
  <c r="F53" i="385"/>
  <c r="F51" i="368"/>
  <c r="F49" i="368"/>
  <c r="F47" i="368"/>
  <c r="F45" i="368"/>
  <c r="F52" i="368"/>
  <c r="F50" i="368"/>
  <c r="F48" i="368"/>
  <c r="F46" i="368"/>
  <c r="F44" i="368"/>
  <c r="F77" i="368"/>
  <c r="F77" i="364" s="1"/>
  <c r="H77" i="364" s="1"/>
  <c r="F57" i="369"/>
  <c r="F13" i="365"/>
  <c r="F14" i="365"/>
  <c r="F12" i="365"/>
  <c r="F58" i="375"/>
  <c r="F52" i="375" s="1"/>
  <c r="F53" i="238"/>
  <c r="F17" i="369"/>
  <c r="F62" i="391"/>
  <c r="F64" i="373"/>
  <c r="C43" i="392"/>
  <c r="F47" i="232"/>
  <c r="F47" i="234"/>
  <c r="F47" i="235"/>
  <c r="F47" i="237"/>
  <c r="F47" i="378" s="1"/>
  <c r="F95" i="239"/>
  <c r="F38" i="365"/>
  <c r="F114" i="370"/>
  <c r="H114" i="370" s="1"/>
  <c r="F93" i="370"/>
  <c r="L95" i="239"/>
  <c r="L92" i="370" s="1"/>
  <c r="E78" i="368"/>
  <c r="E54" i="368"/>
  <c r="E22" i="375"/>
  <c r="E66" i="368"/>
  <c r="E32" i="364"/>
  <c r="E42" i="368"/>
  <c r="D62" i="373"/>
  <c r="E24" i="365"/>
  <c r="E22" i="365"/>
  <c r="D68" i="239"/>
  <c r="D85" i="239" s="1"/>
  <c r="E19" i="243"/>
  <c r="E53" i="382"/>
  <c r="E65" i="368"/>
  <c r="E63" i="368" s="1"/>
  <c r="E66" i="373"/>
  <c r="E27" i="365"/>
  <c r="E56" i="368"/>
  <c r="E49" i="368"/>
  <c r="E25" i="369"/>
  <c r="L72" i="364"/>
  <c r="E62" i="388"/>
  <c r="E70" i="388" s="1"/>
  <c r="E53" i="379"/>
  <c r="D70" i="389"/>
  <c r="D46" i="389" s="1"/>
  <c r="E20" i="368"/>
  <c r="E27" i="373"/>
  <c r="D30" i="370"/>
  <c r="E44" i="365"/>
  <c r="C62" i="373"/>
  <c r="E47" i="383"/>
  <c r="E57" i="369"/>
  <c r="E57" i="365" s="1"/>
  <c r="E26" i="365"/>
  <c r="E77" i="368"/>
  <c r="E61" i="368"/>
  <c r="E55" i="368"/>
  <c r="E21" i="368"/>
  <c r="E52" i="368"/>
  <c r="E50" i="368"/>
  <c r="E48" i="368"/>
  <c r="E46" i="368"/>
  <c r="E43" i="368"/>
  <c r="E82" i="370"/>
  <c r="E82" i="240"/>
  <c r="D64" i="373"/>
  <c r="E62" i="368"/>
  <c r="E51" i="368"/>
  <c r="E47" i="368"/>
  <c r="E45" i="368"/>
  <c r="E60" i="375"/>
  <c r="E19" i="369"/>
  <c r="E7" i="243"/>
  <c r="D64" i="364"/>
  <c r="D63" i="364" s="1"/>
  <c r="D62" i="240"/>
  <c r="D10" i="243" s="1"/>
  <c r="E37" i="364"/>
  <c r="E27" i="368"/>
  <c r="E66" i="375"/>
  <c r="E47" i="386"/>
  <c r="C18" i="240"/>
  <c r="E23" i="368"/>
  <c r="F22" i="241"/>
  <c r="E100" i="370"/>
  <c r="E110" i="370"/>
  <c r="E46" i="392"/>
  <c r="E65" i="364"/>
  <c r="E63" i="364" s="1"/>
  <c r="E13" i="365"/>
  <c r="E63" i="379"/>
  <c r="E62" i="236"/>
  <c r="G77" i="394"/>
  <c r="D62" i="232"/>
  <c r="D47" i="232" s="1"/>
  <c r="D47" i="391" s="1"/>
  <c r="E65" i="385"/>
  <c r="E64" i="373" s="1"/>
  <c r="E63" i="388"/>
  <c r="E62" i="391"/>
  <c r="E70" i="391" s="1"/>
  <c r="E11" i="242"/>
  <c r="D53" i="385"/>
  <c r="E34" i="364"/>
  <c r="E38" i="365"/>
  <c r="E13" i="242"/>
  <c r="E44" i="368"/>
  <c r="E14" i="365"/>
  <c r="E102" i="239"/>
  <c r="E8" i="37"/>
  <c r="E65" i="238"/>
  <c r="E31" i="241" s="1"/>
  <c r="E62" i="375"/>
  <c r="P7" i="242"/>
  <c r="E14" i="241"/>
  <c r="E8" i="242"/>
  <c r="E70" i="389"/>
  <c r="E68" i="239"/>
  <c r="D15" i="241"/>
  <c r="D92" i="370"/>
  <c r="K62" i="238"/>
  <c r="K70" i="238" s="1"/>
  <c r="D7" i="243"/>
  <c r="J62" i="238"/>
  <c r="J70" i="238" s="1"/>
  <c r="D21" i="242"/>
  <c r="D77" i="364"/>
  <c r="C62" i="391"/>
  <c r="C70" i="391" s="1"/>
  <c r="D35" i="241"/>
  <c r="D36" i="365" s="1"/>
  <c r="D112" i="370"/>
  <c r="D62" i="385"/>
  <c r="C97" i="37"/>
  <c r="D62" i="379"/>
  <c r="D70" i="379" s="1"/>
  <c r="D62" i="391"/>
  <c r="D70" i="391" s="1"/>
  <c r="D47" i="235"/>
  <c r="D70" i="388"/>
  <c r="D47" i="236"/>
  <c r="D47" i="379" s="1"/>
  <c r="L62" i="391"/>
  <c r="L70" i="391" s="1"/>
  <c r="D62" i="237"/>
  <c r="D47" i="237" s="1"/>
  <c r="D47" i="233"/>
  <c r="D59" i="378"/>
  <c r="D53" i="378" s="1"/>
  <c r="D17" i="369"/>
  <c r="D11" i="369" s="1"/>
  <c r="D91" i="370"/>
  <c r="D99" i="370"/>
  <c r="D93" i="370" s="1"/>
  <c r="D47" i="234"/>
  <c r="L21" i="36"/>
  <c r="L22" i="36" s="1"/>
  <c r="C62" i="232"/>
  <c r="I70" i="383"/>
  <c r="I46" i="383" s="1"/>
  <c r="I43" i="383" s="1"/>
  <c r="C72" i="37"/>
  <c r="C60" i="378" s="1"/>
  <c r="C59" i="375" s="1"/>
  <c r="C58" i="375" s="1"/>
  <c r="C52" i="375" s="1"/>
  <c r="L65" i="237"/>
  <c r="L65" i="378" s="1"/>
  <c r="L64" i="375" s="1"/>
  <c r="L32" i="369" s="1"/>
  <c r="C62" i="378"/>
  <c r="C62" i="237"/>
  <c r="C47" i="237" s="1"/>
  <c r="C47" i="378" s="1"/>
  <c r="C47" i="375" s="1"/>
  <c r="C127" i="372" s="1"/>
  <c r="C50" i="369" s="1"/>
  <c r="J32" i="373"/>
  <c r="K32" i="373"/>
  <c r="D22" i="375"/>
  <c r="D42" i="375" s="1"/>
  <c r="D51" i="364"/>
  <c r="J42" i="364"/>
  <c r="J41" i="364" s="1"/>
  <c r="C63" i="238"/>
  <c r="C19" i="365"/>
  <c r="C46" i="380"/>
  <c r="C54" i="364"/>
  <c r="G36" i="365"/>
  <c r="K28" i="373"/>
  <c r="C20" i="242"/>
  <c r="J22" i="373"/>
  <c r="C77" i="364"/>
  <c r="C44" i="364"/>
  <c r="K38" i="373"/>
  <c r="C50" i="368"/>
  <c r="C41" i="368" s="1"/>
  <c r="C62" i="236"/>
  <c r="C47" i="236" s="1"/>
  <c r="C47" i="379" s="1"/>
  <c r="F32" i="373"/>
  <c r="C22" i="365"/>
  <c r="C78" i="364"/>
  <c r="C10" i="375"/>
  <c r="G12" i="365"/>
  <c r="H12" i="365" s="1"/>
  <c r="J16" i="365"/>
  <c r="D14" i="365"/>
  <c r="L60" i="237"/>
  <c r="C60" i="388"/>
  <c r="K42" i="364"/>
  <c r="K41" i="364" s="1"/>
  <c r="D49" i="364"/>
  <c r="C112" i="370"/>
  <c r="E38" i="375"/>
  <c r="D62" i="364"/>
  <c r="L30" i="370"/>
  <c r="L66" i="370" s="1"/>
  <c r="L83" i="370" s="1"/>
  <c r="C46" i="383"/>
  <c r="C43" i="383" s="1"/>
  <c r="C48" i="383" s="1"/>
  <c r="C66" i="373"/>
  <c r="C51" i="364"/>
  <c r="E26" i="242"/>
  <c r="L39" i="241"/>
  <c r="F36" i="365"/>
  <c r="G62" i="240"/>
  <c r="E46" i="380"/>
  <c r="I28" i="375"/>
  <c r="C65" i="368"/>
  <c r="C63" i="368" s="1"/>
  <c r="D48" i="364"/>
  <c r="E28" i="373"/>
  <c r="C61" i="364"/>
  <c r="C59" i="364" s="1"/>
  <c r="C47" i="364"/>
  <c r="K16" i="365"/>
  <c r="I25" i="368"/>
  <c r="J28" i="373"/>
  <c r="D15" i="365"/>
  <c r="K62" i="240"/>
  <c r="K10" i="243" s="1"/>
  <c r="K18" i="243" s="1"/>
  <c r="I63" i="368"/>
  <c r="G28" i="373"/>
  <c r="H28" i="373" s="1"/>
  <c r="J52" i="375"/>
  <c r="L76" i="240"/>
  <c r="L77" i="364" s="1"/>
  <c r="C30" i="364"/>
  <c r="I28" i="373"/>
  <c r="I38" i="373"/>
  <c r="C59" i="233"/>
  <c r="K22" i="373"/>
  <c r="I10" i="373"/>
  <c r="D55" i="364"/>
  <c r="C32" i="373"/>
  <c r="E36" i="365"/>
  <c r="F28" i="373"/>
  <c r="F10" i="373"/>
  <c r="I22" i="373"/>
  <c r="C35" i="241"/>
  <c r="C33" i="241" s="1"/>
  <c r="I32" i="373"/>
  <c r="J10" i="373"/>
  <c r="D47" i="364"/>
  <c r="C42" i="364"/>
  <c r="C32" i="364"/>
  <c r="C49" i="364"/>
  <c r="C45" i="364"/>
  <c r="D58" i="365"/>
  <c r="C61" i="375"/>
  <c r="K10" i="373"/>
  <c r="J15" i="365"/>
  <c r="D44" i="364"/>
  <c r="G11" i="368"/>
  <c r="H11" i="368" s="1"/>
  <c r="K12" i="365"/>
  <c r="J54" i="364"/>
  <c r="J53" i="364" s="1"/>
  <c r="J32" i="365"/>
  <c r="G16" i="365"/>
  <c r="J74" i="37"/>
  <c r="C65" i="238"/>
  <c r="I52" i="375"/>
  <c r="E28" i="375"/>
  <c r="F22" i="373"/>
  <c r="D57" i="365"/>
  <c r="G53" i="364"/>
  <c r="F42" i="364"/>
  <c r="D23" i="364"/>
  <c r="K11" i="368"/>
  <c r="E10" i="373"/>
  <c r="E65" i="378"/>
  <c r="E23" i="369" s="1"/>
  <c r="C38" i="365"/>
  <c r="E38" i="373"/>
  <c r="E22" i="373"/>
  <c r="G38" i="373"/>
  <c r="H38" i="373" s="1"/>
  <c r="G32" i="373"/>
  <c r="K32" i="365"/>
  <c r="C62" i="233"/>
  <c r="C47" i="233" s="1"/>
  <c r="I31" i="364"/>
  <c r="F47" i="374"/>
  <c r="C77" i="366"/>
  <c r="G15" i="365"/>
  <c r="H15" i="365" s="1"/>
  <c r="J38" i="373"/>
  <c r="E32" i="373"/>
  <c r="G22" i="373"/>
  <c r="H22" i="373" s="1"/>
  <c r="G10" i="373"/>
  <c r="H10" i="373" s="1"/>
  <c r="F38" i="373"/>
  <c r="C68" i="239"/>
  <c r="C85" i="239" s="1"/>
  <c r="D46" i="364"/>
  <c r="C47" i="385"/>
  <c r="E46" i="383"/>
  <c r="K38" i="375"/>
  <c r="C25" i="368"/>
  <c r="C30" i="370"/>
  <c r="J31" i="364"/>
  <c r="I31" i="241"/>
  <c r="I32" i="365" s="1"/>
  <c r="C43" i="364"/>
  <c r="G52" i="375"/>
  <c r="H52" i="375" s="1"/>
  <c r="D52" i="364"/>
  <c r="K31" i="364"/>
  <c r="F62" i="240"/>
  <c r="K25" i="368"/>
  <c r="I42" i="364"/>
  <c r="C46" i="364"/>
  <c r="C66" i="364"/>
  <c r="D21" i="364"/>
  <c r="G25" i="364"/>
  <c r="C13" i="367"/>
  <c r="L38" i="238"/>
  <c r="D38" i="365"/>
  <c r="K52" i="375"/>
  <c r="C30" i="367"/>
  <c r="C58" i="367"/>
  <c r="H72" i="374"/>
  <c r="C28" i="373"/>
  <c r="C40" i="365"/>
  <c r="C40" i="364"/>
  <c r="C16" i="367"/>
  <c r="I38" i="375"/>
  <c r="K11" i="369"/>
  <c r="C66" i="366"/>
  <c r="C38" i="374"/>
  <c r="D75" i="240"/>
  <c r="D82" i="240" s="1"/>
  <c r="E27" i="364"/>
  <c r="J19" i="364"/>
  <c r="J10" i="240"/>
  <c r="J7" i="242" s="1"/>
  <c r="K27" i="365"/>
  <c r="K25" i="241"/>
  <c r="J30" i="369"/>
  <c r="J29" i="369" s="1"/>
  <c r="J61" i="375"/>
  <c r="I13" i="365"/>
  <c r="J11" i="369"/>
  <c r="G63" i="368"/>
  <c r="K28" i="375"/>
  <c r="C28" i="375"/>
  <c r="D10" i="373"/>
  <c r="C24" i="367"/>
  <c r="I19" i="364"/>
  <c r="I11" i="364" s="1"/>
  <c r="I10" i="240"/>
  <c r="I7" i="242" s="1"/>
  <c r="I16" i="365"/>
  <c r="E12" i="365"/>
  <c r="F38" i="375"/>
  <c r="C32" i="375"/>
  <c r="F20" i="364"/>
  <c r="H20" i="364" s="1"/>
  <c r="F11" i="368"/>
  <c r="C54" i="366"/>
  <c r="C67" i="371"/>
  <c r="J12" i="365"/>
  <c r="H72" i="373"/>
  <c r="C32" i="367"/>
  <c r="D30" i="369"/>
  <c r="D30" i="365" s="1"/>
  <c r="D11" i="368"/>
  <c r="K19" i="364"/>
  <c r="K11" i="364" s="1"/>
  <c r="K10" i="240"/>
  <c r="K7" i="242" s="1"/>
  <c r="I27" i="365"/>
  <c r="I25" i="241"/>
  <c r="C32" i="366"/>
  <c r="C53" i="368"/>
  <c r="J28" i="375"/>
  <c r="D38" i="373"/>
  <c r="D28" i="373"/>
  <c r="C24" i="366"/>
  <c r="C29" i="369"/>
  <c r="D66" i="370"/>
  <c r="G10" i="240"/>
  <c r="D41" i="368"/>
  <c r="F10" i="240"/>
  <c r="F19" i="364"/>
  <c r="H19" i="364" s="1"/>
  <c r="C82" i="370"/>
  <c r="C14" i="367"/>
  <c r="C20" i="366"/>
  <c r="C57" i="367"/>
  <c r="C20" i="368"/>
  <c r="C11" i="368" s="1"/>
  <c r="C22" i="375"/>
  <c r="W26" i="242"/>
  <c r="C82" i="240"/>
  <c r="C55" i="364"/>
  <c r="D31" i="364"/>
  <c r="L47" i="240"/>
  <c r="L48" i="364" s="1"/>
  <c r="I48" i="364"/>
  <c r="C38" i="373"/>
  <c r="C36" i="367"/>
  <c r="C66" i="374"/>
  <c r="C23" i="367"/>
  <c r="C31" i="367"/>
  <c r="C22" i="373"/>
  <c r="C24" i="364"/>
  <c r="D45" i="364"/>
  <c r="C52" i="364"/>
  <c r="G11" i="369"/>
  <c r="H11" i="369" s="1"/>
  <c r="C30" i="366"/>
  <c r="C22" i="374"/>
  <c r="C67" i="372"/>
  <c r="C31" i="368"/>
  <c r="C60" i="366"/>
  <c r="K54" i="364"/>
  <c r="K53" i="364" s="1"/>
  <c r="J27" i="365"/>
  <c r="J25" i="241"/>
  <c r="J26" i="365" s="1"/>
  <c r="E19" i="364"/>
  <c r="E10" i="240"/>
  <c r="C44" i="365"/>
  <c r="F11" i="369"/>
  <c r="K63" i="368"/>
  <c r="D53" i="368"/>
  <c r="G28" i="375"/>
  <c r="D56" i="364"/>
  <c r="C72" i="364"/>
  <c r="I27" i="364"/>
  <c r="I25" i="364" s="1"/>
  <c r="C64" i="364"/>
  <c r="E31" i="364"/>
  <c r="E16" i="365"/>
  <c r="I12" i="365"/>
  <c r="I11" i="369"/>
  <c r="J38" i="375"/>
  <c r="D59" i="368"/>
  <c r="D29" i="368"/>
  <c r="D25" i="368" s="1"/>
  <c r="J27" i="364"/>
  <c r="J25" i="364" s="1"/>
  <c r="J25" i="368"/>
  <c r="J20" i="364"/>
  <c r="J11" i="368"/>
  <c r="C42" i="366"/>
  <c r="D50" i="364"/>
  <c r="D59" i="364"/>
  <c r="C10" i="240"/>
  <c r="C33" i="365"/>
  <c r="K27" i="364"/>
  <c r="K25" i="364" s="1"/>
  <c r="K47" i="374"/>
  <c r="K127" i="371" s="1"/>
  <c r="K50" i="367" s="1"/>
  <c r="L30" i="241"/>
  <c r="L31" i="365" s="1"/>
  <c r="D31" i="365"/>
  <c r="D33" i="365"/>
  <c r="C58" i="374"/>
  <c r="G31" i="364"/>
  <c r="C15" i="367"/>
  <c r="V9" i="242"/>
  <c r="K15" i="365"/>
  <c r="C10" i="373"/>
  <c r="C48" i="364"/>
  <c r="C100" i="370"/>
  <c r="I11" i="368"/>
  <c r="K30" i="369"/>
  <c r="K29" i="369" s="1"/>
  <c r="K61" i="375"/>
  <c r="D34" i="369"/>
  <c r="D61" i="375"/>
  <c r="D32" i="369"/>
  <c r="D76" i="368"/>
  <c r="G38" i="375"/>
  <c r="G25" i="368"/>
  <c r="F54" i="364"/>
  <c r="H54" i="364" s="1"/>
  <c r="D27" i="364"/>
  <c r="D19" i="364"/>
  <c r="I30" i="369"/>
  <c r="I29" i="369" s="1"/>
  <c r="I61" i="375"/>
  <c r="D65" i="368"/>
  <c r="J63" i="368"/>
  <c r="F28" i="375"/>
  <c r="D32" i="373"/>
  <c r="D22" i="373"/>
  <c r="I54" i="364"/>
  <c r="I53" i="364" s="1"/>
  <c r="D20" i="364"/>
  <c r="C28" i="374"/>
  <c r="C52" i="370"/>
  <c r="C26" i="365"/>
  <c r="C108" i="239"/>
  <c r="L111" i="239"/>
  <c r="L108" i="370" s="1"/>
  <c r="K47" i="235"/>
  <c r="K47" i="382" s="1"/>
  <c r="L109" i="239"/>
  <c r="L106" i="370" s="1"/>
  <c r="K74" i="37"/>
  <c r="J35" i="241"/>
  <c r="J36" i="365" s="1"/>
  <c r="J34" i="365" s="1"/>
  <c r="J112" i="370"/>
  <c r="J110" i="370" s="1"/>
  <c r="J105" i="370" s="1"/>
  <c r="J97" i="370"/>
  <c r="D60" i="373"/>
  <c r="D58" i="373" s="1"/>
  <c r="J21" i="365"/>
  <c r="J17" i="365" s="1"/>
  <c r="F21" i="365"/>
  <c r="D96" i="239"/>
  <c r="D58" i="375"/>
  <c r="E21" i="365"/>
  <c r="D21" i="365"/>
  <c r="K21" i="365"/>
  <c r="K17" i="365" s="1"/>
  <c r="K97" i="370"/>
  <c r="G21" i="365"/>
  <c r="I97" i="370"/>
  <c r="E62" i="237"/>
  <c r="I105" i="370"/>
  <c r="E62" i="376"/>
  <c r="D65" i="378"/>
  <c r="D62" i="378" s="1"/>
  <c r="K47" i="385"/>
  <c r="I14" i="241"/>
  <c r="I15" i="365" s="1"/>
  <c r="J62" i="382"/>
  <c r="J70" i="382" s="1"/>
  <c r="J85" i="239"/>
  <c r="G68" i="37"/>
  <c r="K19" i="243"/>
  <c r="K28" i="243" s="1"/>
  <c r="L20" i="241"/>
  <c r="L21" i="365" s="1"/>
  <c r="K70" i="386"/>
  <c r="K46" i="386" s="1"/>
  <c r="K43" i="386" s="1"/>
  <c r="K48" i="386" s="1"/>
  <c r="J97" i="37"/>
  <c r="J70" i="237"/>
  <c r="J46" i="237" s="1"/>
  <c r="J43" i="237" s="1"/>
  <c r="J48" i="237" s="1"/>
  <c r="L94" i="239"/>
  <c r="L91" i="370" s="1"/>
  <c r="C37" i="364"/>
  <c r="I70" i="379"/>
  <c r="I97" i="37"/>
  <c r="O24" i="242"/>
  <c r="J62" i="240"/>
  <c r="J10" i="243" s="1"/>
  <c r="C18" i="364"/>
  <c r="C12" i="365"/>
  <c r="C56" i="364"/>
  <c r="C34" i="364"/>
  <c r="N9" i="242"/>
  <c r="E62" i="240"/>
  <c r="I42" i="391"/>
  <c r="K85" i="239"/>
  <c r="L42" i="234"/>
  <c r="D68" i="37"/>
  <c r="D99" i="37" s="1"/>
  <c r="L83" i="368"/>
  <c r="C40" i="240"/>
  <c r="C13" i="242" s="1"/>
  <c r="I46" i="380"/>
  <c r="L28" i="238"/>
  <c r="L42" i="382"/>
  <c r="L48" i="382" s="1"/>
  <c r="J19" i="243"/>
  <c r="J28" i="243" s="1"/>
  <c r="L22" i="242"/>
  <c r="G40" i="240"/>
  <c r="C79" i="364"/>
  <c r="F70" i="389"/>
  <c r="C47" i="235"/>
  <c r="C47" i="382" s="1"/>
  <c r="G42" i="385"/>
  <c r="H42" i="385" s="1"/>
  <c r="G97" i="37"/>
  <c r="L63" i="240"/>
  <c r="L64" i="364" s="1"/>
  <c r="G85" i="239"/>
  <c r="K42" i="379"/>
  <c r="L84" i="371"/>
  <c r="D65" i="238"/>
  <c r="D62" i="238" s="1"/>
  <c r="K35" i="241"/>
  <c r="K36" i="365" s="1"/>
  <c r="K34" i="365" s="1"/>
  <c r="I70" i="385"/>
  <c r="P24" i="242"/>
  <c r="G26" i="242"/>
  <c r="H26" i="242" s="1"/>
  <c r="J29" i="241"/>
  <c r="L46" i="380"/>
  <c r="L43" i="380" s="1"/>
  <c r="L48" i="380" s="1"/>
  <c r="J46" i="383"/>
  <c r="J43" i="383" s="1"/>
  <c r="J48" i="383" s="1"/>
  <c r="C16" i="408"/>
  <c r="D70" i="235"/>
  <c r="K97" i="37"/>
  <c r="I70" i="386"/>
  <c r="I46" i="386" s="1"/>
  <c r="I43" i="386" s="1"/>
  <c r="I48" i="386" s="1"/>
  <c r="L46" i="392"/>
  <c r="L43" i="392" s="1"/>
  <c r="L48" i="392" s="1"/>
  <c r="L100" i="239"/>
  <c r="L97" i="370" s="1"/>
  <c r="L25" i="364"/>
  <c r="F62" i="382"/>
  <c r="C83" i="368"/>
  <c r="K70" i="383"/>
  <c r="K46" i="383" s="1"/>
  <c r="I35" i="241"/>
  <c r="I36" i="365" s="1"/>
  <c r="I34" i="365" s="1"/>
  <c r="K70" i="385"/>
  <c r="E68" i="37"/>
  <c r="E99" i="37" s="1"/>
  <c r="I20" i="241"/>
  <c r="J113" i="239"/>
  <c r="J108" i="239" s="1"/>
  <c r="R9" i="242"/>
  <c r="C42" i="379"/>
  <c r="L84" i="372"/>
  <c r="K46" i="235"/>
  <c r="I113" i="239"/>
  <c r="I108" i="239" s="1"/>
  <c r="G46" i="380"/>
  <c r="H46" i="380" s="1"/>
  <c r="L59" i="237"/>
  <c r="L58" i="373" s="1"/>
  <c r="L115" i="239"/>
  <c r="L112" i="370" s="1"/>
  <c r="L102" i="239"/>
  <c r="L99" i="370" s="1"/>
  <c r="K113" i="239"/>
  <c r="C62" i="388"/>
  <c r="J70" i="233"/>
  <c r="J46" i="233" s="1"/>
  <c r="E42" i="379"/>
  <c r="D42" i="388"/>
  <c r="J42" i="379"/>
  <c r="L70" i="383"/>
  <c r="L46" i="383" s="1"/>
  <c r="L53" i="233"/>
  <c r="L61" i="374"/>
  <c r="I70" i="382"/>
  <c r="L70" i="385"/>
  <c r="D22" i="241"/>
  <c r="L47" i="374"/>
  <c r="L127" i="371" s="1"/>
  <c r="L50" i="367" s="1"/>
  <c r="C42" i="382"/>
  <c r="E42" i="385"/>
  <c r="O8" i="242"/>
  <c r="C42" i="238"/>
  <c r="G70" i="391"/>
  <c r="U10" i="242"/>
  <c r="L13" i="241"/>
  <c r="L14" i="365" s="1"/>
  <c r="E52" i="240"/>
  <c r="C42" i="388"/>
  <c r="J70" i="235"/>
  <c r="J46" i="235" s="1"/>
  <c r="F70" i="383"/>
  <c r="V20" i="242"/>
  <c r="P10" i="242"/>
  <c r="G42" i="379"/>
  <c r="H42" i="379" s="1"/>
  <c r="E53" i="378"/>
  <c r="L25" i="242"/>
  <c r="R20" i="242"/>
  <c r="S20" i="242" s="1"/>
  <c r="W20" i="243"/>
  <c r="L42" i="374"/>
  <c r="F85" i="239"/>
  <c r="L11" i="367"/>
  <c r="L39" i="367" s="1"/>
  <c r="I74" i="37"/>
  <c r="L63" i="233"/>
  <c r="L62" i="388" s="1"/>
  <c r="L61" i="388" s="1"/>
  <c r="L69" i="388" s="1"/>
  <c r="L70" i="379"/>
  <c r="L43" i="241"/>
  <c r="F46" i="380"/>
  <c r="I63" i="238"/>
  <c r="I62" i="238" s="1"/>
  <c r="K70" i="389"/>
  <c r="K46" i="389" s="1"/>
  <c r="K43" i="389" s="1"/>
  <c r="K48" i="389" s="1"/>
  <c r="J104" i="239"/>
  <c r="J103" i="239" s="1"/>
  <c r="J96" i="239" s="1"/>
  <c r="J90" i="239" s="1"/>
  <c r="C42" i="385"/>
  <c r="L42" i="237"/>
  <c r="W25" i="242"/>
  <c r="J46" i="380"/>
  <c r="J43" i="380" s="1"/>
  <c r="I42" i="388"/>
  <c r="L46" i="389"/>
  <c r="L43" i="389" s="1"/>
  <c r="L48" i="389" s="1"/>
  <c r="L42" i="388"/>
  <c r="L48" i="388" s="1"/>
  <c r="J70" i="379"/>
  <c r="J42" i="388"/>
  <c r="L74" i="37"/>
  <c r="G42" i="391"/>
  <c r="H42" i="391" s="1"/>
  <c r="I104" i="239"/>
  <c r="O10" i="243"/>
  <c r="E42" i="391"/>
  <c r="G42" i="382"/>
  <c r="H42" i="382" s="1"/>
  <c r="L84" i="239"/>
  <c r="G47" i="389"/>
  <c r="K42" i="391"/>
  <c r="K42" i="388"/>
  <c r="I42" i="385"/>
  <c r="G42" i="238"/>
  <c r="L33" i="240"/>
  <c r="L34" i="364" s="1"/>
  <c r="K42" i="385"/>
  <c r="D42" i="391"/>
  <c r="J46" i="389"/>
  <c r="J43" i="389" s="1"/>
  <c r="J48" i="389" s="1"/>
  <c r="I42" i="379"/>
  <c r="F42" i="388"/>
  <c r="G70" i="386"/>
  <c r="L97" i="37"/>
  <c r="D42" i="382"/>
  <c r="C70" i="386"/>
  <c r="L68" i="366"/>
  <c r="L84" i="366"/>
  <c r="C70" i="385"/>
  <c r="L26" i="241"/>
  <c r="L27" i="365" s="1"/>
  <c r="L42" i="385"/>
  <c r="D118" i="58"/>
  <c r="D119" i="58" s="1"/>
  <c r="D53" i="237"/>
  <c r="L32" i="241"/>
  <c r="L33" i="365" s="1"/>
  <c r="C26" i="242"/>
  <c r="D42" i="379"/>
  <c r="L105" i="239"/>
  <c r="L102" i="370" s="1"/>
  <c r="C70" i="235"/>
  <c r="L22" i="238"/>
  <c r="K42" i="238"/>
  <c r="G53" i="382"/>
  <c r="H53" i="382" s="1"/>
  <c r="F70" i="235"/>
  <c r="G47" i="235"/>
  <c r="I62" i="233"/>
  <c r="I70" i="233" s="1"/>
  <c r="I46" i="233" s="1"/>
  <c r="E59" i="238"/>
  <c r="E53" i="238" s="1"/>
  <c r="E63" i="385"/>
  <c r="E62" i="234"/>
  <c r="F53" i="391"/>
  <c r="I70" i="235"/>
  <c r="I46" i="235" s="1"/>
  <c r="I47" i="235"/>
  <c r="G22" i="241"/>
  <c r="C47" i="374"/>
  <c r="C127" i="371" s="1"/>
  <c r="C50" i="367" s="1"/>
  <c r="D59" i="238"/>
  <c r="D53" i="238" s="1"/>
  <c r="L61" i="238"/>
  <c r="C70" i="389"/>
  <c r="C46" i="389" s="1"/>
  <c r="L67" i="368"/>
  <c r="E30" i="240"/>
  <c r="C62" i="379"/>
  <c r="C70" i="379" s="1"/>
  <c r="D47" i="386"/>
  <c r="D70" i="386"/>
  <c r="I70" i="237"/>
  <c r="I46" i="237" s="1"/>
  <c r="I46" i="378" s="1"/>
  <c r="I46" i="375" s="1"/>
  <c r="I47" i="237"/>
  <c r="L10" i="238"/>
  <c r="I42" i="238"/>
  <c r="F26" i="242"/>
  <c r="K53" i="382"/>
  <c r="K70" i="382" s="1"/>
  <c r="J70" i="232"/>
  <c r="J46" i="232" s="1"/>
  <c r="J43" i="232" s="1"/>
  <c r="J48" i="232" s="1"/>
  <c r="W27" i="242"/>
  <c r="F42" i="379"/>
  <c r="C42" i="391"/>
  <c r="J42" i="382"/>
  <c r="J61" i="388"/>
  <c r="K70" i="236"/>
  <c r="K46" i="236" s="1"/>
  <c r="K43" i="236" s="1"/>
  <c r="K48" i="236" s="1"/>
  <c r="W22" i="243"/>
  <c r="C68" i="364"/>
  <c r="K40" i="240"/>
  <c r="K13" i="242" s="1"/>
  <c r="D46" i="380"/>
  <c r="E42" i="238"/>
  <c r="L32" i="238"/>
  <c r="K42" i="382"/>
  <c r="J62" i="385"/>
  <c r="J70" i="385" s="1"/>
  <c r="I42" i="382"/>
  <c r="E42" i="382"/>
  <c r="F42" i="382"/>
  <c r="K70" i="234"/>
  <c r="K46" i="234" s="1"/>
  <c r="L28" i="242"/>
  <c r="L12" i="242"/>
  <c r="L42" i="232"/>
  <c r="F70" i="232"/>
  <c r="F70" i="233"/>
  <c r="L18" i="364"/>
  <c r="L11" i="364" s="1"/>
  <c r="F97" i="37"/>
  <c r="I19" i="243"/>
  <c r="I28" i="243" s="1"/>
  <c r="L62" i="235"/>
  <c r="J118" i="58"/>
  <c r="J119" i="58" s="1"/>
  <c r="E42" i="388"/>
  <c r="E33" i="241"/>
  <c r="L118" i="58"/>
  <c r="L119" i="58" s="1"/>
  <c r="G42" i="388"/>
  <c r="H42" i="388" s="1"/>
  <c r="L46" i="386"/>
  <c r="L43" i="386" s="1"/>
  <c r="L48" i="386" s="1"/>
  <c r="K118" i="58"/>
  <c r="K119" i="58" s="1"/>
  <c r="G118" i="58"/>
  <c r="G62" i="382"/>
  <c r="H62" i="382" s="1"/>
  <c r="J42" i="238"/>
  <c r="E63" i="238"/>
  <c r="F42" i="385"/>
  <c r="P20" i="242"/>
  <c r="W21" i="243"/>
  <c r="F70" i="386"/>
  <c r="C62" i="382"/>
  <c r="C70" i="382" s="1"/>
  <c r="L42" i="235"/>
  <c r="D70" i="390"/>
  <c r="E108" i="239"/>
  <c r="G62" i="237"/>
  <c r="H62" i="237" s="1"/>
  <c r="G63" i="378"/>
  <c r="G62" i="375" s="1"/>
  <c r="H62" i="375" s="1"/>
  <c r="I53" i="238"/>
  <c r="F70" i="234"/>
  <c r="L32" i="239"/>
  <c r="N20" i="242"/>
  <c r="C40" i="58"/>
  <c r="C106" i="370"/>
  <c r="C48" i="392"/>
  <c r="L40" i="238"/>
  <c r="I64" i="240"/>
  <c r="I65" i="364" s="1"/>
  <c r="I63" i="364" s="1"/>
  <c r="C30" i="240"/>
  <c r="C10" i="242" s="1"/>
  <c r="O9" i="242"/>
  <c r="I53" i="391"/>
  <c r="I70" i="391" s="1"/>
  <c r="W22" i="242"/>
  <c r="D62" i="382"/>
  <c r="D70" i="382" s="1"/>
  <c r="D70" i="233"/>
  <c r="Q20" i="242"/>
  <c r="L36" i="240"/>
  <c r="L37" i="364" s="1"/>
  <c r="L48" i="240"/>
  <c r="L49" i="364" s="1"/>
  <c r="J42" i="391"/>
  <c r="C118" i="58"/>
  <c r="L14" i="241"/>
  <c r="L15" i="365" s="1"/>
  <c r="J70" i="391"/>
  <c r="D42" i="385"/>
  <c r="K70" i="379"/>
  <c r="L42" i="391"/>
  <c r="E118" i="58"/>
  <c r="J70" i="234"/>
  <c r="J46" i="234" s="1"/>
  <c r="J43" i="234" s="1"/>
  <c r="J48" i="234" s="1"/>
  <c r="G62" i="376"/>
  <c r="C52" i="240"/>
  <c r="C9" i="243" s="1"/>
  <c r="J30" i="240"/>
  <c r="J10" i="242" s="1"/>
  <c r="L51" i="240"/>
  <c r="L52" i="364" s="1"/>
  <c r="I40" i="240"/>
  <c r="I13" i="242" s="1"/>
  <c r="F62" i="385"/>
  <c r="D26" i="242"/>
  <c r="G70" i="233"/>
  <c r="G70" i="236"/>
  <c r="K26" i="242"/>
  <c r="U20" i="242"/>
  <c r="E46" i="386"/>
  <c r="J47" i="386"/>
  <c r="J47" i="374" s="1"/>
  <c r="J127" i="371" s="1"/>
  <c r="J50" i="367" s="1"/>
  <c r="J70" i="386"/>
  <c r="J46" i="386" s="1"/>
  <c r="K104" i="239"/>
  <c r="L9" i="242"/>
  <c r="J26" i="242"/>
  <c r="O8" i="243"/>
  <c r="F68" i="37"/>
  <c r="E63" i="382"/>
  <c r="E62" i="235"/>
  <c r="K29" i="241"/>
  <c r="E20" i="242"/>
  <c r="K62" i="378"/>
  <c r="L53" i="378"/>
  <c r="L54" i="375"/>
  <c r="L13" i="369"/>
  <c r="I62" i="376"/>
  <c r="R7" i="242"/>
  <c r="S7" i="242" s="1"/>
  <c r="L54" i="240"/>
  <c r="L55" i="364" s="1"/>
  <c r="D52" i="240"/>
  <c r="L50" i="240"/>
  <c r="L51" i="364" s="1"/>
  <c r="L42" i="240"/>
  <c r="L43" i="364" s="1"/>
  <c r="D40" i="240"/>
  <c r="D13" i="242" s="1"/>
  <c r="J21" i="242"/>
  <c r="J20" i="242" s="1"/>
  <c r="F62" i="376"/>
  <c r="F70" i="376" s="1"/>
  <c r="I61" i="388"/>
  <c r="L62" i="234"/>
  <c r="I70" i="234"/>
  <c r="I47" i="234"/>
  <c r="K47" i="379"/>
  <c r="N24" i="242"/>
  <c r="R10" i="242"/>
  <c r="W24" i="243"/>
  <c r="L78" i="240"/>
  <c r="L18" i="240"/>
  <c r="I8" i="242"/>
  <c r="L8" i="242" s="1"/>
  <c r="F70" i="237"/>
  <c r="O20" i="242"/>
  <c r="I20" i="242"/>
  <c r="K30" i="240"/>
  <c r="K10" i="242" s="1"/>
  <c r="F47" i="382"/>
  <c r="V24" i="242"/>
  <c r="K47" i="378"/>
  <c r="K47" i="375" s="1"/>
  <c r="K127" i="372" s="1"/>
  <c r="K50" i="369" s="1"/>
  <c r="I47" i="232"/>
  <c r="J62" i="376"/>
  <c r="K20" i="242"/>
  <c r="K62" i="376"/>
  <c r="K70" i="376" s="1"/>
  <c r="L53" i="376"/>
  <c r="L54" i="373"/>
  <c r="I47" i="236"/>
  <c r="L62" i="236"/>
  <c r="I70" i="236"/>
  <c r="D70" i="236"/>
  <c r="D46" i="236" s="1"/>
  <c r="L53" i="236"/>
  <c r="I62" i="378"/>
  <c r="L56" i="375"/>
  <c r="L15" i="369"/>
  <c r="U24" i="242"/>
  <c r="J52" i="240"/>
  <c r="J9" i="243" s="1"/>
  <c r="J40" i="240"/>
  <c r="J13" i="242" s="1"/>
  <c r="F62" i="378"/>
  <c r="L55" i="375"/>
  <c r="L14" i="369"/>
  <c r="G70" i="232"/>
  <c r="G46" i="232" s="1"/>
  <c r="V10" i="242"/>
  <c r="G30" i="240"/>
  <c r="L24" i="240"/>
  <c r="I7" i="243"/>
  <c r="L37" i="241"/>
  <c r="L38" i="365" s="1"/>
  <c r="L71" i="240"/>
  <c r="R24" i="242"/>
  <c r="E47" i="389"/>
  <c r="J62" i="378"/>
  <c r="D47" i="383"/>
  <c r="G42" i="378"/>
  <c r="H42" i="378" s="1"/>
  <c r="J42" i="378"/>
  <c r="F42" i="391"/>
  <c r="I47" i="389"/>
  <c r="I47" i="374" s="1"/>
  <c r="I127" i="371" s="1"/>
  <c r="I50" i="367" s="1"/>
  <c r="D70" i="383"/>
  <c r="C42" i="378"/>
  <c r="F42" i="378"/>
  <c r="E42" i="378"/>
  <c r="L66" i="373"/>
  <c r="L67" i="378"/>
  <c r="L66" i="375" s="1"/>
  <c r="L61" i="378"/>
  <c r="L60" i="375" s="1"/>
  <c r="L60" i="373"/>
  <c r="L57" i="375"/>
  <c r="L16" i="369"/>
  <c r="I26" i="242"/>
  <c r="L27" i="242"/>
  <c r="O7" i="243"/>
  <c r="U9" i="242"/>
  <c r="L53" i="234"/>
  <c r="D70" i="234"/>
  <c r="Q24" i="242"/>
  <c r="F21" i="242"/>
  <c r="L46" i="240"/>
  <c r="L47" i="364" s="1"/>
  <c r="U9" i="243"/>
  <c r="L42" i="236"/>
  <c r="L42" i="373"/>
  <c r="L40" i="365"/>
  <c r="D42" i="238"/>
  <c r="F33" i="241"/>
  <c r="W7" i="242"/>
  <c r="Q9" i="242"/>
  <c r="J70" i="236"/>
  <c r="J46" i="236" s="1"/>
  <c r="F30" i="240"/>
  <c r="J47" i="238"/>
  <c r="J129" i="239" s="1"/>
  <c r="K42" i="378"/>
  <c r="K46" i="380"/>
  <c r="I42" i="378"/>
  <c r="K62" i="388"/>
  <c r="K61" i="388" s="1"/>
  <c r="K60" i="373" s="1"/>
  <c r="K58" i="373" s="1"/>
  <c r="K52" i="373" s="1"/>
  <c r="K62" i="233"/>
  <c r="C52" i="388"/>
  <c r="L53" i="375"/>
  <c r="L12" i="369"/>
  <c r="K70" i="391"/>
  <c r="J42" i="385"/>
  <c r="F70" i="379"/>
  <c r="D42" i="378"/>
  <c r="I70" i="389"/>
  <c r="F118" i="58"/>
  <c r="I118" i="58"/>
  <c r="I119" i="58" s="1"/>
  <c r="K70" i="232"/>
  <c r="K46" i="232" s="1"/>
  <c r="K47" i="232"/>
  <c r="K47" i="391" s="1"/>
  <c r="D108" i="239"/>
  <c r="T20" i="242"/>
  <c r="W21" i="242"/>
  <c r="I70" i="232"/>
  <c r="L53" i="232"/>
  <c r="V9" i="243"/>
  <c r="F42" i="238"/>
  <c r="L11" i="241"/>
  <c r="L12" i="365" s="1"/>
  <c r="V7" i="242"/>
  <c r="C70" i="234"/>
  <c r="C46" i="234" s="1"/>
  <c r="L70" i="382"/>
  <c r="L63" i="378"/>
  <c r="L42" i="378"/>
  <c r="L10" i="375"/>
  <c r="L77" i="240"/>
  <c r="L78" i="364" s="1"/>
  <c r="D20" i="243"/>
  <c r="L42" i="233"/>
  <c r="G70" i="234"/>
  <c r="L42" i="379"/>
  <c r="L48" i="379" s="1"/>
  <c r="F108" i="239"/>
  <c r="N10" i="242"/>
  <c r="L58" i="240"/>
  <c r="I11" i="242"/>
  <c r="L11" i="242" s="1"/>
  <c r="L31" i="240"/>
  <c r="L32" i="364" s="1"/>
  <c r="I30" i="240"/>
  <c r="I85" i="239"/>
  <c r="K70" i="237"/>
  <c r="K46" i="237" s="1"/>
  <c r="W23" i="242"/>
  <c r="L44" i="365"/>
  <c r="L67" i="240"/>
  <c r="T24" i="242"/>
  <c r="G33" i="241"/>
  <c r="G108" i="239"/>
  <c r="D30" i="240"/>
  <c r="D10" i="242" s="1"/>
  <c r="I79" i="394" l="1"/>
  <c r="B77" i="394"/>
  <c r="B79" i="394" s="1"/>
  <c r="E28" i="243"/>
  <c r="H8" i="242"/>
  <c r="S24" i="242"/>
  <c r="H38" i="365"/>
  <c r="H13" i="365"/>
  <c r="H21" i="365"/>
  <c r="H33" i="365"/>
  <c r="H99" i="370"/>
  <c r="H14" i="365"/>
  <c r="G46" i="383"/>
  <c r="H46" i="383" s="1"/>
  <c r="H62" i="391"/>
  <c r="G30" i="369"/>
  <c r="G29" i="369" s="1"/>
  <c r="G61" i="375"/>
  <c r="L62" i="232"/>
  <c r="H63" i="388"/>
  <c r="G62" i="385"/>
  <c r="G93" i="370"/>
  <c r="H93" i="370" s="1"/>
  <c r="G70" i="388"/>
  <c r="H62" i="388"/>
  <c r="G46" i="389"/>
  <c r="H46" i="389" s="1"/>
  <c r="H66" i="370"/>
  <c r="H85" i="239"/>
  <c r="H10" i="240"/>
  <c r="H68" i="239"/>
  <c r="G46" i="386"/>
  <c r="H70" i="386"/>
  <c r="G47" i="374"/>
  <c r="G127" i="371" s="1"/>
  <c r="H47" i="389"/>
  <c r="G48" i="392"/>
  <c r="H48" i="392" s="1"/>
  <c r="H43" i="392"/>
  <c r="H21" i="242"/>
  <c r="G10" i="242"/>
  <c r="H30" i="240"/>
  <c r="H57" i="369"/>
  <c r="G57" i="365"/>
  <c r="H77" i="368"/>
  <c r="G76" i="368"/>
  <c r="G41" i="368"/>
  <c r="H41" i="368" s="1"/>
  <c r="G76" i="364"/>
  <c r="H78" i="364"/>
  <c r="G59" i="364"/>
  <c r="H59" i="364" s="1"/>
  <c r="H61" i="364"/>
  <c r="H42" i="364"/>
  <c r="G34" i="365"/>
  <c r="H36" i="365"/>
  <c r="H96" i="239"/>
  <c r="G29" i="241"/>
  <c r="G60" i="373"/>
  <c r="H61" i="388"/>
  <c r="G62" i="379"/>
  <c r="G62" i="378"/>
  <c r="H62" i="378" s="1"/>
  <c r="H63" i="378"/>
  <c r="G119" i="58"/>
  <c r="H119" i="58" s="1"/>
  <c r="H118" i="58"/>
  <c r="G105" i="370"/>
  <c r="H108" i="239"/>
  <c r="H68" i="37"/>
  <c r="G43" i="232"/>
  <c r="H70" i="232"/>
  <c r="G47" i="391"/>
  <c r="H47" i="391" s="1"/>
  <c r="H47" i="232"/>
  <c r="S9" i="243"/>
  <c r="H33" i="241"/>
  <c r="G32" i="365"/>
  <c r="G46" i="233"/>
  <c r="G46" i="388" s="1"/>
  <c r="H70" i="233"/>
  <c r="G46" i="234"/>
  <c r="G43" i="234" s="1"/>
  <c r="H70" i="234"/>
  <c r="H47" i="234"/>
  <c r="G47" i="382"/>
  <c r="H47" i="382" s="1"/>
  <c r="H47" i="235"/>
  <c r="H70" i="235"/>
  <c r="G23" i="365"/>
  <c r="H22" i="241"/>
  <c r="S9" i="242"/>
  <c r="H63" i="238"/>
  <c r="G70" i="238"/>
  <c r="H64" i="240"/>
  <c r="H53" i="238"/>
  <c r="H20" i="243"/>
  <c r="H42" i="238"/>
  <c r="G13" i="242"/>
  <c r="H13" i="242" s="1"/>
  <c r="H40" i="240"/>
  <c r="H14" i="241"/>
  <c r="H31" i="241"/>
  <c r="H75" i="240"/>
  <c r="H19" i="243"/>
  <c r="G46" i="236"/>
  <c r="G43" i="236" s="1"/>
  <c r="H70" i="236"/>
  <c r="G10" i="243"/>
  <c r="H62" i="240"/>
  <c r="H29" i="241"/>
  <c r="H11" i="242"/>
  <c r="H82" i="240"/>
  <c r="H62" i="236"/>
  <c r="E20" i="364"/>
  <c r="E61" i="375"/>
  <c r="E30" i="364"/>
  <c r="F32" i="365"/>
  <c r="K19" i="242"/>
  <c r="J19" i="242"/>
  <c r="E62" i="379"/>
  <c r="E70" i="379" s="1"/>
  <c r="F9" i="243"/>
  <c r="H9" i="243" s="1"/>
  <c r="D19" i="242"/>
  <c r="E25" i="368"/>
  <c r="E54" i="364"/>
  <c r="F41" i="368"/>
  <c r="F67" i="368" s="1"/>
  <c r="E11" i="368"/>
  <c r="F29" i="364"/>
  <c r="E70" i="233"/>
  <c r="F31" i="364"/>
  <c r="H31" i="364" s="1"/>
  <c r="F47" i="236"/>
  <c r="F47" i="238" s="1"/>
  <c r="F129" i="239" s="1"/>
  <c r="E47" i="232"/>
  <c r="E70" i="232"/>
  <c r="E46" i="232" s="1"/>
  <c r="F62" i="238"/>
  <c r="F70" i="238" s="1"/>
  <c r="F47" i="375"/>
  <c r="F70" i="385"/>
  <c r="E70" i="236"/>
  <c r="E46" i="236" s="1"/>
  <c r="F61" i="375"/>
  <c r="E47" i="236"/>
  <c r="F47" i="385"/>
  <c r="H47" i="385" s="1"/>
  <c r="F62" i="373"/>
  <c r="H62" i="373" s="1"/>
  <c r="F70" i="388"/>
  <c r="F119" i="58"/>
  <c r="F10" i="242"/>
  <c r="F83" i="370"/>
  <c r="H83" i="370" s="1"/>
  <c r="F110" i="370"/>
  <c r="H110" i="370" s="1"/>
  <c r="F29" i="369"/>
  <c r="F39" i="369" s="1"/>
  <c r="F70" i="382"/>
  <c r="F46" i="383"/>
  <c r="F46" i="386"/>
  <c r="F60" i="373"/>
  <c r="F58" i="373" s="1"/>
  <c r="F46" i="389"/>
  <c r="F76" i="364"/>
  <c r="F83" i="364" s="1"/>
  <c r="F10" i="243"/>
  <c r="F65" i="364"/>
  <c r="F63" i="364" s="1"/>
  <c r="F23" i="365"/>
  <c r="F17" i="365" s="1"/>
  <c r="F48" i="364"/>
  <c r="H48" i="364" s="1"/>
  <c r="F49" i="364"/>
  <c r="H49" i="364" s="1"/>
  <c r="F46" i="364"/>
  <c r="H46" i="364" s="1"/>
  <c r="F50" i="364"/>
  <c r="H50" i="364" s="1"/>
  <c r="F44" i="364"/>
  <c r="H44" i="364" s="1"/>
  <c r="F52" i="364"/>
  <c r="H52" i="364" s="1"/>
  <c r="F45" i="364"/>
  <c r="H45" i="364" s="1"/>
  <c r="F47" i="364"/>
  <c r="H47" i="364" s="1"/>
  <c r="F51" i="364"/>
  <c r="H51" i="364" s="1"/>
  <c r="F7" i="242"/>
  <c r="F20" i="242"/>
  <c r="H20" i="242" s="1"/>
  <c r="F76" i="368"/>
  <c r="F57" i="365"/>
  <c r="C61" i="373"/>
  <c r="F53" i="364"/>
  <c r="H53" i="364" s="1"/>
  <c r="F127" i="371"/>
  <c r="F43" i="392"/>
  <c r="F34" i="365"/>
  <c r="F118" i="239"/>
  <c r="F46" i="232"/>
  <c r="F46" i="391" s="1"/>
  <c r="F47" i="391"/>
  <c r="F46" i="233"/>
  <c r="F46" i="234"/>
  <c r="F43" i="234" s="1"/>
  <c r="F46" i="235"/>
  <c r="F46" i="382" s="1"/>
  <c r="F46" i="236"/>
  <c r="F46" i="237"/>
  <c r="F43" i="237" s="1"/>
  <c r="P9" i="243"/>
  <c r="Q7" i="243"/>
  <c r="F92" i="370"/>
  <c r="H92" i="370" s="1"/>
  <c r="F15" i="241"/>
  <c r="H15" i="241" s="1"/>
  <c r="F99" i="37"/>
  <c r="F16" i="241"/>
  <c r="Q11" i="242" s="1"/>
  <c r="D83" i="370"/>
  <c r="E58" i="375"/>
  <c r="E52" i="375" s="1"/>
  <c r="E9" i="243"/>
  <c r="D70" i="385"/>
  <c r="E43" i="364"/>
  <c r="E48" i="364"/>
  <c r="E52" i="364"/>
  <c r="E55" i="364"/>
  <c r="E76" i="368"/>
  <c r="E77" i="364"/>
  <c r="E49" i="364"/>
  <c r="E62" i="364"/>
  <c r="Q29" i="242"/>
  <c r="R29" i="242"/>
  <c r="S29" i="242" s="1"/>
  <c r="E42" i="364"/>
  <c r="E32" i="365"/>
  <c r="E62" i="373"/>
  <c r="E45" i="364"/>
  <c r="E51" i="364"/>
  <c r="E25" i="365"/>
  <c r="E53" i="368"/>
  <c r="E23" i="364"/>
  <c r="E47" i="364"/>
  <c r="D70" i="232"/>
  <c r="D46" i="232" s="1"/>
  <c r="D43" i="232" s="1"/>
  <c r="E30" i="369"/>
  <c r="E41" i="368"/>
  <c r="E19" i="365"/>
  <c r="E83" i="370"/>
  <c r="E46" i="364"/>
  <c r="E50" i="364"/>
  <c r="E21" i="364"/>
  <c r="E59" i="368"/>
  <c r="E61" i="364"/>
  <c r="E29" i="364"/>
  <c r="E56" i="364"/>
  <c r="E105" i="370"/>
  <c r="D110" i="370"/>
  <c r="E22" i="241"/>
  <c r="E99" i="370"/>
  <c r="E46" i="389"/>
  <c r="E69" i="374"/>
  <c r="E43" i="392"/>
  <c r="E43" i="386"/>
  <c r="E10" i="243"/>
  <c r="G81" i="394"/>
  <c r="G79" i="394"/>
  <c r="E43" i="383"/>
  <c r="E10" i="242"/>
  <c r="E34" i="365"/>
  <c r="E44" i="364"/>
  <c r="E96" i="239"/>
  <c r="E93" i="370" s="1"/>
  <c r="E70" i="234"/>
  <c r="E62" i="385"/>
  <c r="E47" i="237"/>
  <c r="E62" i="382"/>
  <c r="E46" i="233"/>
  <c r="E62" i="378"/>
  <c r="E119" i="58"/>
  <c r="P9" i="242"/>
  <c r="E15" i="365"/>
  <c r="E85" i="239"/>
  <c r="E7" i="242"/>
  <c r="E43" i="380"/>
  <c r="E47" i="374"/>
  <c r="L76" i="364"/>
  <c r="L83" i="364" s="1"/>
  <c r="P29" i="242"/>
  <c r="W8" i="243"/>
  <c r="W10" i="243"/>
  <c r="G29" i="242"/>
  <c r="E29" i="242"/>
  <c r="D43" i="389"/>
  <c r="D33" i="241"/>
  <c r="L15" i="241"/>
  <c r="L16" i="365" s="1"/>
  <c r="O10" i="242"/>
  <c r="W10" i="242" s="1"/>
  <c r="D16" i="365"/>
  <c r="D23" i="365"/>
  <c r="D17" i="365" s="1"/>
  <c r="D16" i="241"/>
  <c r="O29" i="242"/>
  <c r="D47" i="382"/>
  <c r="E29" i="241"/>
  <c r="E62" i="238"/>
  <c r="E70" i="238" s="1"/>
  <c r="C62" i="238"/>
  <c r="C29" i="241"/>
  <c r="L21" i="242"/>
  <c r="D20" i="242"/>
  <c r="D29" i="242" s="1"/>
  <c r="D19" i="243"/>
  <c r="D87" i="370"/>
  <c r="D47" i="385"/>
  <c r="D47" i="378"/>
  <c r="D47" i="375" s="1"/>
  <c r="D127" i="372" s="1"/>
  <c r="D47" i="238"/>
  <c r="D129" i="239" s="1"/>
  <c r="D49" i="241" s="1"/>
  <c r="D47" i="388"/>
  <c r="C70" i="232"/>
  <c r="C46" i="232" s="1"/>
  <c r="D46" i="379"/>
  <c r="D43" i="379" s="1"/>
  <c r="D48" i="379" s="1"/>
  <c r="D70" i="237"/>
  <c r="D46" i="237" s="1"/>
  <c r="C59" i="373"/>
  <c r="W8" i="242"/>
  <c r="D46" i="233"/>
  <c r="L46" i="233" s="1"/>
  <c r="L46" i="388" s="1"/>
  <c r="D46" i="235"/>
  <c r="L46" i="235" s="1"/>
  <c r="L46" i="382" s="1"/>
  <c r="D46" i="234"/>
  <c r="D90" i="239"/>
  <c r="D118" i="239" s="1"/>
  <c r="D46" i="386"/>
  <c r="D43" i="386" s="1"/>
  <c r="C70" i="237"/>
  <c r="C46" i="237" s="1"/>
  <c r="C46" i="378" s="1"/>
  <c r="K42" i="375"/>
  <c r="C59" i="378"/>
  <c r="C17" i="369" s="1"/>
  <c r="C11" i="369" s="1"/>
  <c r="C21" i="369"/>
  <c r="C61" i="374"/>
  <c r="I46" i="382"/>
  <c r="C50" i="364"/>
  <c r="C41" i="364" s="1"/>
  <c r="L64" i="373"/>
  <c r="E42" i="375"/>
  <c r="L113" i="239"/>
  <c r="L110" i="370" s="1"/>
  <c r="L105" i="370" s="1"/>
  <c r="C47" i="232"/>
  <c r="L62" i="237"/>
  <c r="L47" i="237"/>
  <c r="L47" i="378" s="1"/>
  <c r="E70" i="237"/>
  <c r="C31" i="241"/>
  <c r="N9" i="243" s="1"/>
  <c r="J30" i="365"/>
  <c r="J29" i="365" s="1"/>
  <c r="I42" i="375"/>
  <c r="I67" i="368"/>
  <c r="I84" i="368" s="1"/>
  <c r="C76" i="364"/>
  <c r="C83" i="364" s="1"/>
  <c r="C23" i="364"/>
  <c r="K67" i="368"/>
  <c r="K84" i="368" s="1"/>
  <c r="D31" i="241"/>
  <c r="C53" i="364"/>
  <c r="C36" i="365"/>
  <c r="J69" i="375"/>
  <c r="K30" i="365"/>
  <c r="K29" i="365" s="1"/>
  <c r="C70" i="236"/>
  <c r="C46" i="236" s="1"/>
  <c r="C43" i="236" s="1"/>
  <c r="C48" i="236" s="1"/>
  <c r="G69" i="375"/>
  <c r="G11" i="364"/>
  <c r="C110" i="370"/>
  <c r="C52" i="374"/>
  <c r="C42" i="374"/>
  <c r="C43" i="389"/>
  <c r="C48" i="389" s="1"/>
  <c r="K43" i="235"/>
  <c r="K48" i="235" s="1"/>
  <c r="C60" i="238"/>
  <c r="C20" i="241" s="1"/>
  <c r="L60" i="378"/>
  <c r="L59" i="375" s="1"/>
  <c r="L59" i="373"/>
  <c r="T9" i="243"/>
  <c r="J126" i="370"/>
  <c r="J42" i="373"/>
  <c r="K42" i="373"/>
  <c r="I42" i="373"/>
  <c r="C46" i="386"/>
  <c r="C43" i="386" s="1"/>
  <c r="C48" i="386" s="1"/>
  <c r="F42" i="375"/>
  <c r="C42" i="375"/>
  <c r="C84" i="366"/>
  <c r="F42" i="373"/>
  <c r="C53" i="233"/>
  <c r="C59" i="388"/>
  <c r="D53" i="376"/>
  <c r="L53" i="237"/>
  <c r="I69" i="375"/>
  <c r="G42" i="373"/>
  <c r="H42" i="373" s="1"/>
  <c r="E42" i="373"/>
  <c r="C69" i="375"/>
  <c r="F11" i="364"/>
  <c r="C29" i="242"/>
  <c r="L75" i="240"/>
  <c r="J46" i="382"/>
  <c r="J43" i="382" s="1"/>
  <c r="J48" i="382" s="1"/>
  <c r="C20" i="364"/>
  <c r="G42" i="375"/>
  <c r="H42" i="375" s="1"/>
  <c r="D69" i="374"/>
  <c r="T9" i="242"/>
  <c r="W9" i="242" s="1"/>
  <c r="C15" i="365"/>
  <c r="L10" i="240"/>
  <c r="I41" i="364"/>
  <c r="I67" i="364" s="1"/>
  <c r="I84" i="364" s="1"/>
  <c r="J42" i="375"/>
  <c r="J18" i="243"/>
  <c r="J29" i="243" s="1"/>
  <c r="L65" i="238"/>
  <c r="L69" i="374"/>
  <c r="D63" i="368"/>
  <c r="C31" i="364"/>
  <c r="C19" i="364"/>
  <c r="J39" i="369"/>
  <c r="J11" i="364"/>
  <c r="J67" i="364" s="1"/>
  <c r="J84" i="364" s="1"/>
  <c r="L84" i="368"/>
  <c r="C16" i="365"/>
  <c r="F30" i="365"/>
  <c r="J46" i="388"/>
  <c r="J43" i="388" s="1"/>
  <c r="J48" i="388" s="1"/>
  <c r="C67" i="368"/>
  <c r="C84" i="368" s="1"/>
  <c r="C64" i="366"/>
  <c r="C84" i="372"/>
  <c r="C31" i="365"/>
  <c r="C17" i="367"/>
  <c r="D76" i="364"/>
  <c r="G69" i="374"/>
  <c r="H69" i="374" s="1"/>
  <c r="K46" i="374"/>
  <c r="J101" i="370"/>
  <c r="J100" i="370" s="1"/>
  <c r="J93" i="370" s="1"/>
  <c r="J87" i="370" s="1"/>
  <c r="J115" i="370" s="1"/>
  <c r="J24" i="241"/>
  <c r="D43" i="380"/>
  <c r="J46" i="374"/>
  <c r="C12" i="366"/>
  <c r="D34" i="365"/>
  <c r="D53" i="364"/>
  <c r="F69" i="374"/>
  <c r="E66" i="240"/>
  <c r="C10" i="370"/>
  <c r="K66" i="240"/>
  <c r="K83" i="240" s="1"/>
  <c r="C84" i="371"/>
  <c r="K26" i="365"/>
  <c r="C13" i="365"/>
  <c r="D41" i="364"/>
  <c r="V29" i="242"/>
  <c r="G43" i="380"/>
  <c r="D11" i="364"/>
  <c r="J67" i="368"/>
  <c r="J84" i="368" s="1"/>
  <c r="D29" i="364"/>
  <c r="C26" i="366"/>
  <c r="C29" i="364"/>
  <c r="C25" i="364" s="1"/>
  <c r="J69" i="374"/>
  <c r="C57" i="365"/>
  <c r="C14" i="365"/>
  <c r="I26" i="365"/>
  <c r="K67" i="364"/>
  <c r="K84" i="364" s="1"/>
  <c r="K39" i="369"/>
  <c r="C65" i="364"/>
  <c r="K69" i="375"/>
  <c r="D47" i="374"/>
  <c r="K101" i="370"/>
  <c r="K100" i="370" s="1"/>
  <c r="K93" i="370" s="1"/>
  <c r="K87" i="370" s="1"/>
  <c r="K115" i="370" s="1"/>
  <c r="K24" i="241"/>
  <c r="K25" i="365" s="1"/>
  <c r="K33" i="241"/>
  <c r="L85" i="366"/>
  <c r="L104" i="239"/>
  <c r="L101" i="370" s="1"/>
  <c r="I101" i="370"/>
  <c r="I100" i="370" s="1"/>
  <c r="I93" i="370" s="1"/>
  <c r="I87" i="370" s="1"/>
  <c r="I115" i="370" s="1"/>
  <c r="I24" i="241"/>
  <c r="I25" i="365" s="1"/>
  <c r="F43" i="380"/>
  <c r="I43" i="380"/>
  <c r="I48" i="380" s="1"/>
  <c r="C24" i="365"/>
  <c r="D66" i="240"/>
  <c r="D83" i="368"/>
  <c r="C42" i="373"/>
  <c r="I39" i="369"/>
  <c r="I69" i="374"/>
  <c r="C34" i="367"/>
  <c r="C29" i="367" s="1"/>
  <c r="K69" i="374"/>
  <c r="F66" i="240"/>
  <c r="G66" i="240"/>
  <c r="G7" i="242"/>
  <c r="D29" i="369"/>
  <c r="D42" i="373"/>
  <c r="J66" i="240"/>
  <c r="J83" i="240" s="1"/>
  <c r="C58" i="365"/>
  <c r="H58" i="365" s="1"/>
  <c r="H58" i="367"/>
  <c r="C10" i="243"/>
  <c r="C66" i="240"/>
  <c r="C83" i="240" s="1"/>
  <c r="E47" i="234"/>
  <c r="J43" i="235"/>
  <c r="J48" i="235" s="1"/>
  <c r="D62" i="376"/>
  <c r="I33" i="241"/>
  <c r="T11" i="243" s="1"/>
  <c r="J33" i="241"/>
  <c r="U11" i="243" s="1"/>
  <c r="D52" i="375"/>
  <c r="G16" i="241"/>
  <c r="I21" i="365"/>
  <c r="I17" i="365" s="1"/>
  <c r="E60" i="373"/>
  <c r="D52" i="373"/>
  <c r="K69" i="373"/>
  <c r="I47" i="378"/>
  <c r="I47" i="375" s="1"/>
  <c r="I127" i="372" s="1"/>
  <c r="I50" i="369" s="1"/>
  <c r="I126" i="372"/>
  <c r="I69" i="388"/>
  <c r="I68" i="373" s="1"/>
  <c r="I66" i="373" s="1"/>
  <c r="I61" i="373" s="1"/>
  <c r="I60" i="373"/>
  <c r="I58" i="373" s="1"/>
  <c r="I52" i="373" s="1"/>
  <c r="J69" i="388"/>
  <c r="J68" i="373" s="1"/>
  <c r="J66" i="373" s="1"/>
  <c r="J61" i="373" s="1"/>
  <c r="J60" i="373"/>
  <c r="J58" i="373" s="1"/>
  <c r="J52" i="373" s="1"/>
  <c r="U7" i="243"/>
  <c r="K46" i="385"/>
  <c r="K43" i="385" s="1"/>
  <c r="K48" i="385" s="1"/>
  <c r="L25" i="241"/>
  <c r="L26" i="365" s="1"/>
  <c r="C8" i="242"/>
  <c r="J43" i="233"/>
  <c r="J48" i="233" s="1"/>
  <c r="K99" i="37"/>
  <c r="I29" i="241"/>
  <c r="I30" i="365" s="1"/>
  <c r="I29" i="365" s="1"/>
  <c r="L22" i="241"/>
  <c r="L23" i="365" s="1"/>
  <c r="F70" i="391"/>
  <c r="H70" i="391" s="1"/>
  <c r="L35" i="241"/>
  <c r="L36" i="365" s="1"/>
  <c r="G43" i="235"/>
  <c r="C46" i="235"/>
  <c r="C43" i="235" s="1"/>
  <c r="C48" i="235" s="1"/>
  <c r="C47" i="388"/>
  <c r="I99" i="37"/>
  <c r="K43" i="383"/>
  <c r="K48" i="383" s="1"/>
  <c r="K46" i="382"/>
  <c r="K43" i="382" s="1"/>
  <c r="K48" i="382" s="1"/>
  <c r="K43" i="234"/>
  <c r="K48" i="234" s="1"/>
  <c r="C7" i="242"/>
  <c r="C19" i="242" s="1"/>
  <c r="L108" i="239"/>
  <c r="L70" i="233"/>
  <c r="L59" i="378"/>
  <c r="L58" i="375" s="1"/>
  <c r="L53" i="238"/>
  <c r="L62" i="238"/>
  <c r="N29" i="242"/>
  <c r="G68" i="373"/>
  <c r="K108" i="239"/>
  <c r="L63" i="238"/>
  <c r="L99" i="37"/>
  <c r="K46" i="379"/>
  <c r="C43" i="380"/>
  <c r="C48" i="380" s="1"/>
  <c r="U29" i="242"/>
  <c r="I47" i="233"/>
  <c r="I43" i="233" s="1"/>
  <c r="G70" i="382"/>
  <c r="H70" i="382" s="1"/>
  <c r="L62" i="233"/>
  <c r="J46" i="378"/>
  <c r="L68" i="239"/>
  <c r="C69" i="374"/>
  <c r="D70" i="238"/>
  <c r="G47" i="388"/>
  <c r="H47" i="388" s="1"/>
  <c r="J99" i="37"/>
  <c r="I103" i="239"/>
  <c r="I96" i="239" s="1"/>
  <c r="I90" i="239" s="1"/>
  <c r="I70" i="238"/>
  <c r="J70" i="376"/>
  <c r="J69" i="373" s="1"/>
  <c r="F68" i="373"/>
  <c r="I70" i="376"/>
  <c r="I69" i="373" s="1"/>
  <c r="I70" i="378"/>
  <c r="L85" i="239"/>
  <c r="I43" i="235"/>
  <c r="L59" i="238"/>
  <c r="G118" i="239"/>
  <c r="L31" i="364"/>
  <c r="I43" i="237"/>
  <c r="I48" i="237" s="1"/>
  <c r="L70" i="235"/>
  <c r="K29" i="242"/>
  <c r="I47" i="382"/>
  <c r="L47" i="235"/>
  <c r="L47" i="382" s="1"/>
  <c r="J46" i="385"/>
  <c r="P11" i="243"/>
  <c r="E47" i="235"/>
  <c r="E70" i="235"/>
  <c r="K103" i="239"/>
  <c r="K96" i="239" s="1"/>
  <c r="K90" i="239" s="1"/>
  <c r="J47" i="385"/>
  <c r="J47" i="373" s="1"/>
  <c r="C119" i="58"/>
  <c r="G43" i="383"/>
  <c r="I62" i="240"/>
  <c r="I66" i="240" s="1"/>
  <c r="I83" i="240" s="1"/>
  <c r="L64" i="240"/>
  <c r="L65" i="364" s="1"/>
  <c r="L63" i="364" s="1"/>
  <c r="G47" i="237"/>
  <c r="H47" i="237" s="1"/>
  <c r="G70" i="237"/>
  <c r="L11" i="369"/>
  <c r="J46" i="391"/>
  <c r="J43" i="391" s="1"/>
  <c r="J48" i="391" s="1"/>
  <c r="L26" i="242"/>
  <c r="J29" i="242"/>
  <c r="J43" i="386"/>
  <c r="J48" i="386" s="1"/>
  <c r="F43" i="383"/>
  <c r="D46" i="383"/>
  <c r="K69" i="388"/>
  <c r="K68" i="373" s="1"/>
  <c r="K66" i="373" s="1"/>
  <c r="K61" i="373" s="1"/>
  <c r="J70" i="378"/>
  <c r="N11" i="243"/>
  <c r="F70" i="378"/>
  <c r="I47" i="379"/>
  <c r="L47" i="236"/>
  <c r="L47" i="379" s="1"/>
  <c r="I29" i="242"/>
  <c r="I46" i="234"/>
  <c r="L70" i="234"/>
  <c r="G70" i="378"/>
  <c r="L40" i="240"/>
  <c r="L42" i="375"/>
  <c r="L62" i="376"/>
  <c r="L61" i="373" s="1"/>
  <c r="L62" i="373"/>
  <c r="C43" i="234"/>
  <c r="C48" i="234" s="1"/>
  <c r="L42" i="238"/>
  <c r="K46" i="391"/>
  <c r="K43" i="391" s="1"/>
  <c r="K48" i="391" s="1"/>
  <c r="K43" i="232"/>
  <c r="K48" i="232" s="1"/>
  <c r="I46" i="389"/>
  <c r="I46" i="388" s="1"/>
  <c r="J48" i="380"/>
  <c r="J49" i="241"/>
  <c r="J50" i="365" s="1"/>
  <c r="D70" i="378"/>
  <c r="E47" i="388"/>
  <c r="D9" i="243"/>
  <c r="D18" i="243" s="1"/>
  <c r="L52" i="240"/>
  <c r="K70" i="378"/>
  <c r="L82" i="240"/>
  <c r="J46" i="379"/>
  <c r="J43" i="236"/>
  <c r="J48" i="236" s="1"/>
  <c r="J46" i="238"/>
  <c r="K46" i="378"/>
  <c r="K46" i="375" s="1"/>
  <c r="K43" i="237"/>
  <c r="K48" i="237" s="1"/>
  <c r="I46" i="232"/>
  <c r="R7" i="243"/>
  <c r="G28" i="241"/>
  <c r="Q11" i="243"/>
  <c r="L43" i="383"/>
  <c r="L46" i="374"/>
  <c r="L126" i="371" s="1"/>
  <c r="K29" i="243"/>
  <c r="L70" i="236"/>
  <c r="I46" i="236"/>
  <c r="R11" i="243"/>
  <c r="L62" i="375"/>
  <c r="L30" i="369" s="1"/>
  <c r="L29" i="369" s="1"/>
  <c r="L62" i="378"/>
  <c r="L61" i="375" s="1"/>
  <c r="W20" i="242"/>
  <c r="T29" i="242"/>
  <c r="L30" i="240"/>
  <c r="I10" i="242"/>
  <c r="L10" i="242" s="1"/>
  <c r="K47" i="233"/>
  <c r="K70" i="233"/>
  <c r="K46" i="233" s="1"/>
  <c r="K46" i="238" s="1"/>
  <c r="K43" i="380"/>
  <c r="I48" i="383"/>
  <c r="L7" i="242"/>
  <c r="F28" i="241"/>
  <c r="G46" i="391"/>
  <c r="H46" i="391" s="1"/>
  <c r="G70" i="376"/>
  <c r="L52" i="373"/>
  <c r="I47" i="391"/>
  <c r="L47" i="232"/>
  <c r="L47" i="391" s="1"/>
  <c r="E70" i="376"/>
  <c r="I47" i="385"/>
  <c r="L47" i="234"/>
  <c r="L47" i="385" s="1"/>
  <c r="L52" i="375"/>
  <c r="L29" i="241"/>
  <c r="L30" i="365" s="1"/>
  <c r="V7" i="243"/>
  <c r="H11" i="364" l="1"/>
  <c r="F25" i="364"/>
  <c r="H25" i="364" s="1"/>
  <c r="H29" i="364"/>
  <c r="H23" i="365"/>
  <c r="H10" i="242"/>
  <c r="H32" i="365"/>
  <c r="G87" i="370"/>
  <c r="G46" i="382"/>
  <c r="H46" i="382" s="1"/>
  <c r="G46" i="385"/>
  <c r="H29" i="369"/>
  <c r="G39" i="369"/>
  <c r="H39" i="369" s="1"/>
  <c r="E69" i="375"/>
  <c r="G30" i="365"/>
  <c r="H30" i="365" s="1"/>
  <c r="H30" i="369"/>
  <c r="H70" i="388"/>
  <c r="H70" i="378"/>
  <c r="H61" i="375"/>
  <c r="H43" i="234"/>
  <c r="H62" i="385"/>
  <c r="G70" i="385"/>
  <c r="H70" i="385" s="1"/>
  <c r="G17" i="365"/>
  <c r="G11" i="365" s="1"/>
  <c r="G43" i="389"/>
  <c r="G48" i="389" s="1"/>
  <c r="H48" i="389" s="1"/>
  <c r="G46" i="374"/>
  <c r="H46" i="374" s="1"/>
  <c r="G48" i="380"/>
  <c r="H48" i="380" s="1"/>
  <c r="H43" i="380"/>
  <c r="G48" i="383"/>
  <c r="H48" i="383" s="1"/>
  <c r="H43" i="383"/>
  <c r="G43" i="386"/>
  <c r="H46" i="386"/>
  <c r="G66" i="373"/>
  <c r="H68" i="373"/>
  <c r="H47" i="374"/>
  <c r="G50" i="367"/>
  <c r="H50" i="367" s="1"/>
  <c r="H127" i="371"/>
  <c r="H57" i="365"/>
  <c r="G83" i="368"/>
  <c r="H83" i="368" s="1"/>
  <c r="H76" i="368"/>
  <c r="G67" i="368"/>
  <c r="G41" i="364"/>
  <c r="G46" i="379"/>
  <c r="G43" i="233"/>
  <c r="G48" i="233" s="1"/>
  <c r="G83" i="364"/>
  <c r="H83" i="364" s="1"/>
  <c r="H76" i="364"/>
  <c r="G63" i="364"/>
  <c r="H63" i="364" s="1"/>
  <c r="H65" i="364"/>
  <c r="H90" i="239"/>
  <c r="H34" i="365"/>
  <c r="G58" i="373"/>
  <c r="H60" i="373"/>
  <c r="G43" i="385"/>
  <c r="H62" i="379"/>
  <c r="G70" i="379"/>
  <c r="H70" i="379" s="1"/>
  <c r="G46" i="237"/>
  <c r="G43" i="237" s="1"/>
  <c r="H43" i="237" s="1"/>
  <c r="H70" i="237"/>
  <c r="G115" i="370"/>
  <c r="S11" i="243"/>
  <c r="H118" i="239"/>
  <c r="G48" i="232"/>
  <c r="L70" i="232"/>
  <c r="G43" i="391"/>
  <c r="D46" i="391"/>
  <c r="D43" i="391" s="1"/>
  <c r="D48" i="391" s="1"/>
  <c r="H46" i="232"/>
  <c r="H46" i="233"/>
  <c r="H28" i="241"/>
  <c r="H46" i="234"/>
  <c r="G48" i="235"/>
  <c r="H46" i="235"/>
  <c r="G10" i="241"/>
  <c r="G38" i="241" s="1"/>
  <c r="H16" i="241"/>
  <c r="H62" i="238"/>
  <c r="S7" i="243"/>
  <c r="H46" i="236"/>
  <c r="H70" i="238"/>
  <c r="G19" i="242"/>
  <c r="G30" i="242" s="1"/>
  <c r="H7" i="242"/>
  <c r="G48" i="236"/>
  <c r="G83" i="240"/>
  <c r="H66" i="240"/>
  <c r="G18" i="243"/>
  <c r="H10" i="243"/>
  <c r="H47" i="236"/>
  <c r="E18" i="243"/>
  <c r="F46" i="374"/>
  <c r="F126" i="371" s="1"/>
  <c r="E11" i="364"/>
  <c r="E53" i="364"/>
  <c r="F47" i="379"/>
  <c r="H47" i="379" s="1"/>
  <c r="F46" i="385"/>
  <c r="H46" i="385" s="1"/>
  <c r="F46" i="388"/>
  <c r="F43" i="388" s="1"/>
  <c r="E47" i="391"/>
  <c r="E47" i="379"/>
  <c r="F69" i="375"/>
  <c r="H69" i="375" s="1"/>
  <c r="E29" i="369"/>
  <c r="E39" i="369" s="1"/>
  <c r="F127" i="372"/>
  <c r="F126" i="370" s="1"/>
  <c r="F43" i="233"/>
  <c r="F48" i="233" s="1"/>
  <c r="F105" i="370"/>
  <c r="H105" i="370" s="1"/>
  <c r="F87" i="370"/>
  <c r="F41" i="364"/>
  <c r="F67" i="364" s="1"/>
  <c r="F48" i="380"/>
  <c r="F48" i="383"/>
  <c r="F43" i="386"/>
  <c r="F43" i="389"/>
  <c r="F18" i="243"/>
  <c r="F43" i="385"/>
  <c r="F43" i="382"/>
  <c r="F43" i="236"/>
  <c r="F48" i="236" s="1"/>
  <c r="F46" i="379"/>
  <c r="F43" i="379" s="1"/>
  <c r="F46" i="238"/>
  <c r="F128" i="239" s="1"/>
  <c r="F46" i="378"/>
  <c r="F43" i="378" s="1"/>
  <c r="F83" i="240"/>
  <c r="F83" i="368"/>
  <c r="H29" i="242"/>
  <c r="F52" i="373"/>
  <c r="E25" i="364"/>
  <c r="E76" i="364"/>
  <c r="F50" i="367"/>
  <c r="F29" i="365"/>
  <c r="F66" i="373"/>
  <c r="F69" i="373"/>
  <c r="F48" i="392"/>
  <c r="F10" i="241"/>
  <c r="F38" i="241" s="1"/>
  <c r="E61" i="373"/>
  <c r="F43" i="391"/>
  <c r="F43" i="232"/>
  <c r="H43" i="232" s="1"/>
  <c r="F48" i="234"/>
  <c r="F49" i="241"/>
  <c r="F43" i="235"/>
  <c r="H43" i="235" s="1"/>
  <c r="Q10" i="242"/>
  <c r="S10" i="242" s="1"/>
  <c r="F16" i="365"/>
  <c r="H16" i="365" s="1"/>
  <c r="Q18" i="243"/>
  <c r="E59" i="364"/>
  <c r="I19" i="242"/>
  <c r="E58" i="373"/>
  <c r="E52" i="373" s="1"/>
  <c r="E67" i="368"/>
  <c r="E83" i="368"/>
  <c r="D105" i="370"/>
  <c r="D115" i="370" s="1"/>
  <c r="E43" i="389"/>
  <c r="E48" i="389" s="1"/>
  <c r="E46" i="388"/>
  <c r="E43" i="388" s="1"/>
  <c r="E46" i="374"/>
  <c r="L33" i="241"/>
  <c r="L34" i="365" s="1"/>
  <c r="E16" i="241"/>
  <c r="E23" i="365"/>
  <c r="E87" i="370"/>
  <c r="E127" i="371"/>
  <c r="E48" i="392"/>
  <c r="E48" i="386"/>
  <c r="E48" i="380"/>
  <c r="E70" i="378"/>
  <c r="E43" i="233"/>
  <c r="E48" i="233" s="1"/>
  <c r="E48" i="383"/>
  <c r="E41" i="364"/>
  <c r="E46" i="379"/>
  <c r="E90" i="239"/>
  <c r="E47" i="382"/>
  <c r="E70" i="382"/>
  <c r="E46" i="237"/>
  <c r="E70" i="385"/>
  <c r="E46" i="234"/>
  <c r="E43" i="234" s="1"/>
  <c r="E46" i="235"/>
  <c r="E47" i="385"/>
  <c r="E47" i="378"/>
  <c r="E19" i="242"/>
  <c r="E43" i="236"/>
  <c r="P7" i="243"/>
  <c r="E83" i="240"/>
  <c r="L67" i="364"/>
  <c r="L84" i="364" s="1"/>
  <c r="E46" i="391"/>
  <c r="E43" i="391" s="1"/>
  <c r="E48" i="391" s="1"/>
  <c r="E43" i="232"/>
  <c r="E30" i="365"/>
  <c r="E28" i="241"/>
  <c r="D11" i="365"/>
  <c r="D48" i="380"/>
  <c r="D48" i="389"/>
  <c r="D46" i="374"/>
  <c r="D43" i="374" s="1"/>
  <c r="L13" i="242"/>
  <c r="C21" i="365"/>
  <c r="O11" i="243"/>
  <c r="D10" i="241"/>
  <c r="O9" i="243"/>
  <c r="D28" i="241"/>
  <c r="C28" i="241"/>
  <c r="D83" i="240"/>
  <c r="L20" i="242"/>
  <c r="C46" i="379"/>
  <c r="C43" i="379" s="1"/>
  <c r="C48" i="379" s="1"/>
  <c r="D47" i="373"/>
  <c r="D48" i="232"/>
  <c r="D43" i="236"/>
  <c r="D48" i="236" s="1"/>
  <c r="C43" i="237"/>
  <c r="C48" i="237" s="1"/>
  <c r="L48" i="237" s="1"/>
  <c r="I43" i="382"/>
  <c r="I48" i="382" s="1"/>
  <c r="L70" i="237"/>
  <c r="D43" i="234"/>
  <c r="D48" i="234" s="1"/>
  <c r="D46" i="385"/>
  <c r="D43" i="385" s="1"/>
  <c r="D48" i="385" s="1"/>
  <c r="C46" i="391"/>
  <c r="C43" i="232"/>
  <c r="C48" i="232" s="1"/>
  <c r="C47" i="391"/>
  <c r="C47" i="373" s="1"/>
  <c r="D46" i="238"/>
  <c r="D43" i="238" s="1"/>
  <c r="D48" i="238" s="1"/>
  <c r="D43" i="237"/>
  <c r="D46" i="378"/>
  <c r="D46" i="375" s="1"/>
  <c r="D43" i="375" s="1"/>
  <c r="D43" i="233"/>
  <c r="L43" i="233" s="1"/>
  <c r="C58" i="373"/>
  <c r="C52" i="373" s="1"/>
  <c r="D46" i="388"/>
  <c r="D43" i="388" s="1"/>
  <c r="C53" i="388"/>
  <c r="C70" i="233"/>
  <c r="D43" i="235"/>
  <c r="L43" i="235" s="1"/>
  <c r="O11" i="242"/>
  <c r="D48" i="386"/>
  <c r="C47" i="238"/>
  <c r="C129" i="239" s="1"/>
  <c r="C126" i="370" s="1"/>
  <c r="C53" i="378"/>
  <c r="C70" i="378" s="1"/>
  <c r="C68" i="366"/>
  <c r="C85" i="366" s="1"/>
  <c r="C18" i="243"/>
  <c r="C32" i="365"/>
  <c r="L31" i="241"/>
  <c r="L32" i="365" s="1"/>
  <c r="C105" i="370"/>
  <c r="D32" i="365"/>
  <c r="L47" i="375"/>
  <c r="L127" i="372" s="1"/>
  <c r="L50" i="369" s="1"/>
  <c r="L43" i="378"/>
  <c r="C46" i="374"/>
  <c r="C46" i="385"/>
  <c r="C43" i="385" s="1"/>
  <c r="C11" i="364"/>
  <c r="C34" i="365"/>
  <c r="I43" i="378"/>
  <c r="I48" i="378" s="1"/>
  <c r="C59" i="238"/>
  <c r="D67" i="368"/>
  <c r="D84" i="368" s="1"/>
  <c r="L46" i="237"/>
  <c r="L46" i="378" s="1"/>
  <c r="L46" i="375" s="1"/>
  <c r="L126" i="372" s="1"/>
  <c r="C63" i="364"/>
  <c r="D70" i="376"/>
  <c r="D69" i="373" s="1"/>
  <c r="C43" i="378"/>
  <c r="C48" i="378" s="1"/>
  <c r="C46" i="375"/>
  <c r="C126" i="372" s="1"/>
  <c r="C125" i="372" s="1"/>
  <c r="C131" i="372" s="1"/>
  <c r="C132" i="372" s="1"/>
  <c r="C136" i="372" s="1"/>
  <c r="K28" i="241"/>
  <c r="V11" i="243"/>
  <c r="V18" i="243" s="1"/>
  <c r="V29" i="243" s="1"/>
  <c r="V31" i="243" s="1"/>
  <c r="J28" i="241"/>
  <c r="I46" i="374"/>
  <c r="D127" i="371"/>
  <c r="D126" i="370" s="1"/>
  <c r="C66" i="370"/>
  <c r="J25" i="365"/>
  <c r="J23" i="241"/>
  <c r="C11" i="367"/>
  <c r="I23" i="241"/>
  <c r="D39" i="369"/>
  <c r="J126" i="371"/>
  <c r="J43" i="374"/>
  <c r="J48" i="374" s="1"/>
  <c r="D83" i="364"/>
  <c r="K23" i="241"/>
  <c r="K126" i="371"/>
  <c r="K43" i="374"/>
  <c r="K48" i="374" s="1"/>
  <c r="L29" i="242"/>
  <c r="D25" i="364"/>
  <c r="I28" i="241"/>
  <c r="D69" i="375"/>
  <c r="I49" i="369"/>
  <c r="I48" i="369" s="1"/>
  <c r="I54" i="369" s="1"/>
  <c r="I55" i="369" s="1"/>
  <c r="I125" i="372"/>
  <c r="I131" i="372" s="1"/>
  <c r="I132" i="372" s="1"/>
  <c r="D61" i="373"/>
  <c r="K126" i="372"/>
  <c r="K43" i="375"/>
  <c r="K48" i="375" s="1"/>
  <c r="D50" i="369"/>
  <c r="J46" i="373"/>
  <c r="J43" i="378"/>
  <c r="J48" i="378" s="1"/>
  <c r="J46" i="375"/>
  <c r="K43" i="379"/>
  <c r="K48" i="379" s="1"/>
  <c r="I43" i="375"/>
  <c r="I48" i="375" s="1"/>
  <c r="W29" i="242"/>
  <c r="T7" i="243"/>
  <c r="W7" i="243" s="1"/>
  <c r="U18" i="243"/>
  <c r="U29" i="243" s="1"/>
  <c r="U31" i="243" s="1"/>
  <c r="C30" i="365"/>
  <c r="C46" i="382"/>
  <c r="C43" i="382" s="1"/>
  <c r="C48" i="382" s="1"/>
  <c r="I47" i="238"/>
  <c r="I129" i="239" s="1"/>
  <c r="I126" i="370" s="1"/>
  <c r="C30" i="242"/>
  <c r="L70" i="238"/>
  <c r="L47" i="233"/>
  <c r="L47" i="388" s="1"/>
  <c r="L47" i="373" s="1"/>
  <c r="I47" i="388"/>
  <c r="I47" i="373" s="1"/>
  <c r="I48" i="235"/>
  <c r="L103" i="239"/>
  <c r="L100" i="370" s="1"/>
  <c r="G43" i="388"/>
  <c r="J30" i="242"/>
  <c r="E47" i="238"/>
  <c r="R11" i="242"/>
  <c r="L39" i="369"/>
  <c r="I10" i="243"/>
  <c r="I18" i="243" s="1"/>
  <c r="L62" i="240"/>
  <c r="L70" i="378"/>
  <c r="L69" i="375" s="1"/>
  <c r="G47" i="373"/>
  <c r="G47" i="378"/>
  <c r="G47" i="238"/>
  <c r="N7" i="243"/>
  <c r="J118" i="239"/>
  <c r="L24" i="241"/>
  <c r="L25" i="365" s="1"/>
  <c r="L70" i="376"/>
  <c r="L69" i="373" s="1"/>
  <c r="J43" i="385"/>
  <c r="J48" i="385" s="1"/>
  <c r="K128" i="239"/>
  <c r="L125" i="371"/>
  <c r="L131" i="371" s="1"/>
  <c r="L132" i="371" s="1"/>
  <c r="L49" i="367"/>
  <c r="L48" i="367" s="1"/>
  <c r="L54" i="367" s="1"/>
  <c r="L55" i="367" s="1"/>
  <c r="I46" i="391"/>
  <c r="I43" i="391" s="1"/>
  <c r="I48" i="391" s="1"/>
  <c r="L46" i="232"/>
  <c r="L46" i="391" s="1"/>
  <c r="L43" i="391" s="1"/>
  <c r="L48" i="391" s="1"/>
  <c r="I43" i="232"/>
  <c r="J128" i="239"/>
  <c r="J43" i="238"/>
  <c r="J48" i="238" s="1"/>
  <c r="L43" i="374"/>
  <c r="L48" i="383"/>
  <c r="L48" i="374" s="1"/>
  <c r="I46" i="385"/>
  <c r="I43" i="385" s="1"/>
  <c r="I48" i="385" s="1"/>
  <c r="I43" i="234"/>
  <c r="L46" i="234"/>
  <c r="L46" i="385" s="1"/>
  <c r="L43" i="385" s="1"/>
  <c r="D43" i="383"/>
  <c r="D46" i="382"/>
  <c r="D43" i="382" s="1"/>
  <c r="D48" i="382" s="1"/>
  <c r="K48" i="380"/>
  <c r="K46" i="388"/>
  <c r="K46" i="373" s="1"/>
  <c r="K43" i="233"/>
  <c r="K48" i="233" s="1"/>
  <c r="I46" i="379"/>
  <c r="L46" i="236"/>
  <c r="L46" i="379" s="1"/>
  <c r="I43" i="236"/>
  <c r="I46" i="238"/>
  <c r="K47" i="388"/>
  <c r="K47" i="373" s="1"/>
  <c r="K47" i="238"/>
  <c r="K129" i="239" s="1"/>
  <c r="K126" i="370" s="1"/>
  <c r="K30" i="242"/>
  <c r="K43" i="378"/>
  <c r="J43" i="379"/>
  <c r="F48" i="237"/>
  <c r="I43" i="389"/>
  <c r="R18" i="243"/>
  <c r="G30" i="243" s="1"/>
  <c r="I48" i="233"/>
  <c r="G43" i="382" l="1"/>
  <c r="H87" i="370"/>
  <c r="H41" i="364"/>
  <c r="H17" i="365"/>
  <c r="G48" i="234"/>
  <c r="H48" i="234" s="1"/>
  <c r="G29" i="365"/>
  <c r="H29" i="365" s="1"/>
  <c r="H46" i="388"/>
  <c r="F47" i="373"/>
  <c r="H47" i="373" s="1"/>
  <c r="H46" i="379"/>
  <c r="G46" i="373"/>
  <c r="G69" i="373"/>
  <c r="H69" i="373" s="1"/>
  <c r="G43" i="379"/>
  <c r="G43" i="373" s="1"/>
  <c r="H43" i="389"/>
  <c r="G43" i="374"/>
  <c r="G48" i="374" s="1"/>
  <c r="H48" i="374" s="1"/>
  <c r="G126" i="371"/>
  <c r="H126" i="371" s="1"/>
  <c r="G67" i="364"/>
  <c r="G84" i="364" s="1"/>
  <c r="H43" i="386"/>
  <c r="G48" i="386"/>
  <c r="H48" i="386" s="1"/>
  <c r="G61" i="373"/>
  <c r="H66" i="373"/>
  <c r="G46" i="378"/>
  <c r="G43" i="378" s="1"/>
  <c r="G84" i="368"/>
  <c r="H84" i="368" s="1"/>
  <c r="H67" i="368"/>
  <c r="G48" i="391"/>
  <c r="H43" i="391"/>
  <c r="G48" i="388"/>
  <c r="H48" i="388" s="1"/>
  <c r="H43" i="388"/>
  <c r="G52" i="373"/>
  <c r="H52" i="373" s="1"/>
  <c r="H58" i="373"/>
  <c r="G48" i="385"/>
  <c r="H48" i="385" s="1"/>
  <c r="H43" i="385"/>
  <c r="G48" i="382"/>
  <c r="H43" i="382"/>
  <c r="G48" i="379"/>
  <c r="H48" i="379" s="1"/>
  <c r="G47" i="375"/>
  <c r="H47" i="378"/>
  <c r="G46" i="238"/>
  <c r="G128" i="239" s="1"/>
  <c r="H128" i="239" s="1"/>
  <c r="H46" i="237"/>
  <c r="H43" i="233"/>
  <c r="H48" i="233"/>
  <c r="H43" i="236"/>
  <c r="H19" i="242"/>
  <c r="G129" i="239"/>
  <c r="H129" i="239" s="1"/>
  <c r="H47" i="238"/>
  <c r="H18" i="243"/>
  <c r="H48" i="236"/>
  <c r="R19" i="242"/>
  <c r="R30" i="242" s="1"/>
  <c r="S11" i="242"/>
  <c r="S18" i="243"/>
  <c r="H83" i="240"/>
  <c r="P46" i="369" s="1"/>
  <c r="H10" i="241"/>
  <c r="F61" i="241"/>
  <c r="H38" i="241"/>
  <c r="F43" i="374"/>
  <c r="E47" i="373"/>
  <c r="E10" i="241"/>
  <c r="E38" i="241" s="1"/>
  <c r="E84" i="368"/>
  <c r="F46" i="373"/>
  <c r="F46" i="375"/>
  <c r="F50" i="369"/>
  <c r="F50" i="365" s="1"/>
  <c r="F115" i="370"/>
  <c r="H115" i="370" s="1"/>
  <c r="F48" i="386"/>
  <c r="F48" i="389"/>
  <c r="F48" i="388"/>
  <c r="F48" i="385"/>
  <c r="F43" i="238"/>
  <c r="F48" i="238" s="1"/>
  <c r="F48" i="382"/>
  <c r="F48" i="379"/>
  <c r="F43" i="375"/>
  <c r="F48" i="375" s="1"/>
  <c r="F30" i="242"/>
  <c r="H30" i="242" s="1"/>
  <c r="F84" i="368"/>
  <c r="F61" i="373"/>
  <c r="E83" i="364"/>
  <c r="F11" i="365"/>
  <c r="H11" i="365" s="1"/>
  <c r="F48" i="374"/>
  <c r="F48" i="391"/>
  <c r="F84" i="364"/>
  <c r="F43" i="373"/>
  <c r="E129" i="239"/>
  <c r="F48" i="232"/>
  <c r="H48" i="232" s="1"/>
  <c r="F48" i="235"/>
  <c r="H48" i="235" s="1"/>
  <c r="Q19" i="242"/>
  <c r="Q30" i="243"/>
  <c r="Q29" i="243"/>
  <c r="P11" i="242"/>
  <c r="P19" i="242" s="1"/>
  <c r="E69" i="373"/>
  <c r="L29" i="365"/>
  <c r="E126" i="371"/>
  <c r="E125" i="371" s="1"/>
  <c r="E43" i="374"/>
  <c r="E48" i="374" s="1"/>
  <c r="E17" i="365"/>
  <c r="E115" i="370"/>
  <c r="E50" i="367"/>
  <c r="E46" i="382"/>
  <c r="E43" i="235"/>
  <c r="E48" i="235" s="1"/>
  <c r="E43" i="379"/>
  <c r="E48" i="379" s="1"/>
  <c r="E30" i="242"/>
  <c r="E67" i="364"/>
  <c r="E46" i="378"/>
  <c r="E46" i="238"/>
  <c r="E43" i="237"/>
  <c r="E118" i="239"/>
  <c r="E48" i="388"/>
  <c r="D29" i="365"/>
  <c r="D39" i="365" s="1"/>
  <c r="E47" i="375"/>
  <c r="E48" i="234"/>
  <c r="E46" i="385"/>
  <c r="P18" i="243"/>
  <c r="E48" i="236"/>
  <c r="E29" i="365"/>
  <c r="E48" i="232"/>
  <c r="D126" i="371"/>
  <c r="D125" i="371" s="1"/>
  <c r="W11" i="243"/>
  <c r="O18" i="243"/>
  <c r="O29" i="243" s="1"/>
  <c r="R29" i="243"/>
  <c r="G31" i="243" s="1"/>
  <c r="R30" i="243"/>
  <c r="W9" i="243"/>
  <c r="D30" i="242"/>
  <c r="L43" i="373"/>
  <c r="L48" i="373" s="1"/>
  <c r="L48" i="385"/>
  <c r="L43" i="237"/>
  <c r="D126" i="372"/>
  <c r="D48" i="233"/>
  <c r="D48" i="237"/>
  <c r="C43" i="391"/>
  <c r="C48" i="391" s="1"/>
  <c r="N18" i="243"/>
  <c r="D128" i="239"/>
  <c r="D43" i="378"/>
  <c r="D48" i="378" s="1"/>
  <c r="C46" i="233"/>
  <c r="C70" i="388"/>
  <c r="D48" i="388"/>
  <c r="D48" i="235"/>
  <c r="O19" i="242"/>
  <c r="O30" i="242" s="1"/>
  <c r="D32" i="242" s="1"/>
  <c r="D38" i="241"/>
  <c r="L28" i="241"/>
  <c r="C53" i="238"/>
  <c r="C70" i="238" s="1"/>
  <c r="L125" i="372"/>
  <c r="L131" i="372" s="1"/>
  <c r="L132" i="372" s="1"/>
  <c r="L43" i="375"/>
  <c r="L48" i="378"/>
  <c r="L48" i="375" s="1"/>
  <c r="C43" i="374"/>
  <c r="C48" i="374" s="1"/>
  <c r="C126" i="371"/>
  <c r="C125" i="371" s="1"/>
  <c r="C131" i="371" s="1"/>
  <c r="C132" i="371" s="1"/>
  <c r="C49" i="241"/>
  <c r="L49" i="369"/>
  <c r="L48" i="369" s="1"/>
  <c r="L54" i="369" s="1"/>
  <c r="L55" i="369" s="1"/>
  <c r="C67" i="364"/>
  <c r="C43" i="375"/>
  <c r="C48" i="375" s="1"/>
  <c r="D67" i="364"/>
  <c r="D84" i="364" s="1"/>
  <c r="K125" i="371"/>
  <c r="K131" i="371" s="1"/>
  <c r="K132" i="371" s="1"/>
  <c r="K49" i="367"/>
  <c r="K48" i="367" s="1"/>
  <c r="K54" i="367" s="1"/>
  <c r="K55" i="367" s="1"/>
  <c r="J24" i="365"/>
  <c r="J11" i="365" s="1"/>
  <c r="J39" i="365" s="1"/>
  <c r="J16" i="241"/>
  <c r="J10" i="241" s="1"/>
  <c r="C83" i="370"/>
  <c r="I43" i="374"/>
  <c r="I48" i="374" s="1"/>
  <c r="I126" i="371"/>
  <c r="D48" i="374"/>
  <c r="N68" i="374" s="1"/>
  <c r="F125" i="371"/>
  <c r="F49" i="367"/>
  <c r="C39" i="367"/>
  <c r="D50" i="367"/>
  <c r="K24" i="365"/>
  <c r="K11" i="365" s="1"/>
  <c r="K39" i="365" s="1"/>
  <c r="K16" i="241"/>
  <c r="K10" i="241" s="1"/>
  <c r="C39" i="369"/>
  <c r="J125" i="371"/>
  <c r="J131" i="371" s="1"/>
  <c r="J132" i="371" s="1"/>
  <c r="J49" i="367"/>
  <c r="J48" i="367" s="1"/>
  <c r="J54" i="367" s="1"/>
  <c r="J55" i="367" s="1"/>
  <c r="I24" i="365"/>
  <c r="I11" i="365" s="1"/>
  <c r="I39" i="365" s="1"/>
  <c r="I16" i="241"/>
  <c r="I10" i="241" s="1"/>
  <c r="L47" i="238"/>
  <c r="T18" i="243"/>
  <c r="J43" i="373"/>
  <c r="J48" i="373" s="1"/>
  <c r="C49" i="369"/>
  <c r="C48" i="369" s="1"/>
  <c r="C54" i="369" s="1"/>
  <c r="U30" i="243"/>
  <c r="I30" i="243"/>
  <c r="J126" i="372"/>
  <c r="J125" i="370" s="1"/>
  <c r="J124" i="370" s="1"/>
  <c r="J130" i="370" s="1"/>
  <c r="J131" i="370" s="1"/>
  <c r="J43" i="375"/>
  <c r="J48" i="375" s="1"/>
  <c r="K125" i="372"/>
  <c r="K131" i="372" s="1"/>
  <c r="K132" i="372" s="1"/>
  <c r="K49" i="369"/>
  <c r="K48" i="369" s="1"/>
  <c r="K54" i="369" s="1"/>
  <c r="K55" i="369" s="1"/>
  <c r="I46" i="373"/>
  <c r="K125" i="370"/>
  <c r="K124" i="370" s="1"/>
  <c r="K130" i="370" s="1"/>
  <c r="K131" i="370" s="1"/>
  <c r="D43" i="373"/>
  <c r="D48" i="373" s="1"/>
  <c r="D48" i="375"/>
  <c r="D46" i="373"/>
  <c r="C29" i="365"/>
  <c r="G61" i="241"/>
  <c r="L19" i="242"/>
  <c r="I30" i="242"/>
  <c r="J30" i="243"/>
  <c r="I29" i="243"/>
  <c r="J31" i="243"/>
  <c r="L96" i="239"/>
  <c r="L93" i="370" s="1"/>
  <c r="L87" i="370" s="1"/>
  <c r="L115" i="370" s="1"/>
  <c r="I43" i="388"/>
  <c r="I48" i="388" s="1"/>
  <c r="G48" i="237"/>
  <c r="H48" i="237" s="1"/>
  <c r="V30" i="243"/>
  <c r="I118" i="239"/>
  <c r="K43" i="238"/>
  <c r="K48" i="238" s="1"/>
  <c r="L46" i="373"/>
  <c r="L66" i="240"/>
  <c r="I31" i="243"/>
  <c r="K118" i="239"/>
  <c r="L23" i="241"/>
  <c r="L24" i="365" s="1"/>
  <c r="F48" i="378"/>
  <c r="F127" i="239"/>
  <c r="F48" i="241"/>
  <c r="K48" i="378"/>
  <c r="L43" i="236"/>
  <c r="I48" i="236"/>
  <c r="L48" i="236" s="1"/>
  <c r="D48" i="383"/>
  <c r="L43" i="234"/>
  <c r="I48" i="234"/>
  <c r="L48" i="234" s="1"/>
  <c r="I48" i="232"/>
  <c r="L48" i="232" s="1"/>
  <c r="L43" i="232"/>
  <c r="K49" i="241"/>
  <c r="K50" i="365" s="1"/>
  <c r="C48" i="385"/>
  <c r="L129" i="239"/>
  <c r="L126" i="370" s="1"/>
  <c r="I49" i="241"/>
  <c r="I50" i="365" s="1"/>
  <c r="J48" i="379"/>
  <c r="I43" i="379"/>
  <c r="K43" i="388"/>
  <c r="K43" i="373" s="1"/>
  <c r="K48" i="373" s="1"/>
  <c r="I48" i="389"/>
  <c r="I128" i="239"/>
  <c r="L46" i="238"/>
  <c r="I43" i="238"/>
  <c r="L83" i="240"/>
  <c r="J127" i="239"/>
  <c r="J48" i="241"/>
  <c r="K127" i="239"/>
  <c r="K48" i="241"/>
  <c r="G39" i="365" l="1"/>
  <c r="H48" i="382"/>
  <c r="H48" i="391"/>
  <c r="H61" i="373"/>
  <c r="H46" i="373"/>
  <c r="H43" i="379"/>
  <c r="H43" i="374"/>
  <c r="G49" i="367"/>
  <c r="G48" i="367" s="1"/>
  <c r="G125" i="371"/>
  <c r="G131" i="371" s="1"/>
  <c r="H46" i="378"/>
  <c r="G46" i="375"/>
  <c r="H46" i="375" s="1"/>
  <c r="H84" i="364"/>
  <c r="H67" i="364"/>
  <c r="P43" i="369"/>
  <c r="G126" i="372"/>
  <c r="H126" i="372" s="1"/>
  <c r="G43" i="238"/>
  <c r="H43" i="238" s="1"/>
  <c r="G49" i="241"/>
  <c r="H49" i="241" s="1"/>
  <c r="H46" i="238"/>
  <c r="G48" i="241"/>
  <c r="H48" i="241" s="1"/>
  <c r="G48" i="373"/>
  <c r="N49" i="373" s="1"/>
  <c r="H43" i="373"/>
  <c r="G48" i="378"/>
  <c r="H43" i="378"/>
  <c r="G127" i="239"/>
  <c r="H127" i="239" s="1"/>
  <c r="G127" i="372"/>
  <c r="H47" i="375"/>
  <c r="R31" i="242"/>
  <c r="G31" i="242"/>
  <c r="H61" i="241"/>
  <c r="H30" i="243"/>
  <c r="S19" i="242"/>
  <c r="H29" i="243"/>
  <c r="Q31" i="243"/>
  <c r="S29" i="243"/>
  <c r="D49" i="367"/>
  <c r="E43" i="382"/>
  <c r="F126" i="372"/>
  <c r="F125" i="372" s="1"/>
  <c r="F131" i="372" s="1"/>
  <c r="E49" i="241"/>
  <c r="E46" i="375"/>
  <c r="F48" i="373"/>
  <c r="F39" i="365"/>
  <c r="E49" i="367"/>
  <c r="F131" i="371"/>
  <c r="F48" i="367"/>
  <c r="E84" i="364"/>
  <c r="E128" i="239"/>
  <c r="E48" i="241" s="1"/>
  <c r="F31" i="242"/>
  <c r="Q30" i="242"/>
  <c r="S30" i="242" s="1"/>
  <c r="Q31" i="242"/>
  <c r="E11" i="365"/>
  <c r="E48" i="237"/>
  <c r="E46" i="373"/>
  <c r="E131" i="371"/>
  <c r="E43" i="378"/>
  <c r="E43" i="238"/>
  <c r="P31" i="242"/>
  <c r="E43" i="385"/>
  <c r="E127" i="372"/>
  <c r="E31" i="242"/>
  <c r="P30" i="242"/>
  <c r="P29" i="243"/>
  <c r="P30" i="243"/>
  <c r="E61" i="241"/>
  <c r="R32" i="242"/>
  <c r="G32" i="242"/>
  <c r="O31" i="243"/>
  <c r="O30" i="243"/>
  <c r="R31" i="243"/>
  <c r="C50" i="365"/>
  <c r="D125" i="370"/>
  <c r="D124" i="370" s="1"/>
  <c r="D130" i="370" s="1"/>
  <c r="D131" i="370" s="1"/>
  <c r="O31" i="242"/>
  <c r="O32" i="242"/>
  <c r="D31" i="242"/>
  <c r="D61" i="241"/>
  <c r="D49" i="369"/>
  <c r="D125" i="372"/>
  <c r="D131" i="372" s="1"/>
  <c r="D127" i="239"/>
  <c r="D133" i="239" s="1"/>
  <c r="D48" i="241"/>
  <c r="C43" i="233"/>
  <c r="C46" i="238"/>
  <c r="C46" i="388"/>
  <c r="C69" i="373"/>
  <c r="L48" i="235"/>
  <c r="C49" i="367"/>
  <c r="C48" i="367" s="1"/>
  <c r="C54" i="367" s="1"/>
  <c r="C55" i="367" s="1"/>
  <c r="C86" i="366" s="1"/>
  <c r="I125" i="370"/>
  <c r="I124" i="370" s="1"/>
  <c r="I130" i="370" s="1"/>
  <c r="I131" i="370" s="1"/>
  <c r="T30" i="243"/>
  <c r="C55" i="369"/>
  <c r="D50" i="365"/>
  <c r="V11" i="242"/>
  <c r="V19" i="242" s="1"/>
  <c r="V31" i="242" s="1"/>
  <c r="L16" i="241"/>
  <c r="L11" i="365" s="1"/>
  <c r="L39" i="365" s="1"/>
  <c r="D131" i="371"/>
  <c r="I125" i="371"/>
  <c r="I131" i="371" s="1"/>
  <c r="I132" i="371" s="1"/>
  <c r="I49" i="367"/>
  <c r="I48" i="367" s="1"/>
  <c r="I54" i="367" s="1"/>
  <c r="I55" i="367" s="1"/>
  <c r="J38" i="241"/>
  <c r="J61" i="241" s="1"/>
  <c r="U11" i="242"/>
  <c r="U19" i="242" s="1"/>
  <c r="I38" i="241"/>
  <c r="I61" i="241" s="1"/>
  <c r="T11" i="242"/>
  <c r="D48" i="367"/>
  <c r="W18" i="243"/>
  <c r="W30" i="243" s="1"/>
  <c r="T29" i="243"/>
  <c r="K49" i="365"/>
  <c r="K48" i="365" s="1"/>
  <c r="K54" i="365" s="1"/>
  <c r="K55" i="365" s="1"/>
  <c r="I43" i="373"/>
  <c r="I48" i="373" s="1"/>
  <c r="G49" i="369"/>
  <c r="J49" i="369"/>
  <c r="J48" i="369" s="1"/>
  <c r="J54" i="369" s="1"/>
  <c r="J55" i="369" s="1"/>
  <c r="J125" i="372"/>
  <c r="J131" i="372" s="1"/>
  <c r="J132" i="372" s="1"/>
  <c r="C84" i="364"/>
  <c r="L30" i="242"/>
  <c r="L90" i="239"/>
  <c r="L10" i="241"/>
  <c r="K38" i="241"/>
  <c r="J133" i="239"/>
  <c r="J134" i="239" s="1"/>
  <c r="I48" i="379"/>
  <c r="L49" i="241"/>
  <c r="L50" i="365" s="1"/>
  <c r="F47" i="241"/>
  <c r="K133" i="239"/>
  <c r="K134" i="239" s="1"/>
  <c r="J47" i="241"/>
  <c r="J53" i="241" s="1"/>
  <c r="L43" i="238"/>
  <c r="I48" i="238"/>
  <c r="L48" i="238" s="1"/>
  <c r="K47" i="241"/>
  <c r="L128" i="239"/>
  <c r="L125" i="370" s="1"/>
  <c r="I127" i="239"/>
  <c r="I48" i="241"/>
  <c r="L118" i="239"/>
  <c r="K48" i="388"/>
  <c r="F133" i="239"/>
  <c r="H48" i="378" l="1"/>
  <c r="N51" i="378"/>
  <c r="G125" i="372"/>
  <c r="H39" i="365"/>
  <c r="H48" i="373"/>
  <c r="H125" i="371"/>
  <c r="H49" i="367"/>
  <c r="G125" i="370"/>
  <c r="G43" i="375"/>
  <c r="P42" i="369"/>
  <c r="P44" i="369" s="1"/>
  <c r="P48" i="369" s="1"/>
  <c r="G132" i="371"/>
  <c r="H132" i="371" s="1"/>
  <c r="H131" i="371"/>
  <c r="G54" i="367"/>
  <c r="H48" i="367"/>
  <c r="G48" i="238"/>
  <c r="H48" i="238" s="1"/>
  <c r="G47" i="241"/>
  <c r="G53" i="241" s="1"/>
  <c r="G62" i="241" s="1"/>
  <c r="G133" i="239"/>
  <c r="G134" i="239" s="1"/>
  <c r="G139" i="239" s="1"/>
  <c r="H31" i="242"/>
  <c r="G131" i="372"/>
  <c r="H125" i="372"/>
  <c r="G48" i="375"/>
  <c r="H48" i="375" s="1"/>
  <c r="N49" i="375" s="1"/>
  <c r="H43" i="375"/>
  <c r="G50" i="369"/>
  <c r="H127" i="372"/>
  <c r="G126" i="370"/>
  <c r="H126" i="370" s="1"/>
  <c r="H31" i="243"/>
  <c r="F125" i="370"/>
  <c r="F124" i="370" s="1"/>
  <c r="F130" i="370" s="1"/>
  <c r="E43" i="375"/>
  <c r="E48" i="375" s="1"/>
  <c r="F49" i="369"/>
  <c r="H49" i="369" s="1"/>
  <c r="E48" i="382"/>
  <c r="E126" i="372"/>
  <c r="E125" i="370" s="1"/>
  <c r="E126" i="370"/>
  <c r="E47" i="241"/>
  <c r="F132" i="372"/>
  <c r="F54" i="367"/>
  <c r="E39" i="365"/>
  <c r="F132" i="371"/>
  <c r="E48" i="367"/>
  <c r="E48" i="238"/>
  <c r="E127" i="239"/>
  <c r="F53" i="241"/>
  <c r="F62" i="241" s="1"/>
  <c r="F134" i="239"/>
  <c r="Q32" i="242"/>
  <c r="S32" i="242" s="1"/>
  <c r="F32" i="242"/>
  <c r="E48" i="378"/>
  <c r="E54" i="367"/>
  <c r="E132" i="371"/>
  <c r="P32" i="242"/>
  <c r="E48" i="385"/>
  <c r="E43" i="373"/>
  <c r="E50" i="369"/>
  <c r="E32" i="242"/>
  <c r="P31" i="243"/>
  <c r="D48" i="369"/>
  <c r="D54" i="369" s="1"/>
  <c r="D49" i="365"/>
  <c r="D48" i="365" s="1"/>
  <c r="D54" i="365" s="1"/>
  <c r="D55" i="365" s="1"/>
  <c r="L48" i="241"/>
  <c r="L49" i="365" s="1"/>
  <c r="L48" i="365" s="1"/>
  <c r="L54" i="365" s="1"/>
  <c r="L55" i="365" s="1"/>
  <c r="D47" i="241"/>
  <c r="C48" i="233"/>
  <c r="C128" i="239"/>
  <c r="C43" i="238"/>
  <c r="C48" i="238" s="1"/>
  <c r="C43" i="388"/>
  <c r="C46" i="373"/>
  <c r="D134" i="239"/>
  <c r="I49" i="365"/>
  <c r="I48" i="365" s="1"/>
  <c r="I54" i="365" s="1"/>
  <c r="I55" i="365" s="1"/>
  <c r="V30" i="242"/>
  <c r="K32" i="242" s="1"/>
  <c r="K31" i="242"/>
  <c r="K30" i="243"/>
  <c r="W11" i="242"/>
  <c r="T19" i="242"/>
  <c r="J54" i="241"/>
  <c r="J66" i="241" s="1"/>
  <c r="D54" i="367"/>
  <c r="U31" i="242"/>
  <c r="U30" i="242"/>
  <c r="J31" i="242"/>
  <c r="D132" i="371"/>
  <c r="W29" i="243"/>
  <c r="K31" i="243" s="1"/>
  <c r="T31" i="243"/>
  <c r="D132" i="372"/>
  <c r="G49" i="365"/>
  <c r="J49" i="365"/>
  <c r="J48" i="365" s="1"/>
  <c r="J54" i="365" s="1"/>
  <c r="J55" i="365" s="1"/>
  <c r="N31" i="243"/>
  <c r="K61" i="241"/>
  <c r="L38" i="241"/>
  <c r="I133" i="239"/>
  <c r="L127" i="239"/>
  <c r="L124" i="370" s="1"/>
  <c r="L130" i="370" s="1"/>
  <c r="L131" i="370" s="1"/>
  <c r="I47" i="241"/>
  <c r="I53" i="241" s="1"/>
  <c r="I54" i="241" s="1"/>
  <c r="K53" i="241"/>
  <c r="K54" i="241" s="1"/>
  <c r="J62" i="241"/>
  <c r="H125" i="370" l="1"/>
  <c r="G55" i="367"/>
  <c r="H55" i="367" s="1"/>
  <c r="H54" i="367"/>
  <c r="O48" i="367"/>
  <c r="H133" i="239"/>
  <c r="H47" i="241"/>
  <c r="H134" i="239"/>
  <c r="H49" i="365"/>
  <c r="G124" i="370"/>
  <c r="H50" i="369"/>
  <c r="G50" i="365"/>
  <c r="H50" i="365" s="1"/>
  <c r="G48" i="369"/>
  <c r="G132" i="372"/>
  <c r="H131" i="372"/>
  <c r="H62" i="241"/>
  <c r="G54" i="241"/>
  <c r="G66" i="241" s="1"/>
  <c r="H53" i="241"/>
  <c r="E125" i="372"/>
  <c r="E49" i="369"/>
  <c r="F48" i="369"/>
  <c r="F54" i="369" s="1"/>
  <c r="F55" i="369" s="1"/>
  <c r="F49" i="365"/>
  <c r="F48" i="365" s="1"/>
  <c r="F54" i="365" s="1"/>
  <c r="E53" i="241"/>
  <c r="E62" i="241" s="1"/>
  <c r="E124" i="370"/>
  <c r="E130" i="370" s="1"/>
  <c r="E131" i="370" s="1"/>
  <c r="F131" i="370"/>
  <c r="F55" i="367"/>
  <c r="E133" i="239"/>
  <c r="F54" i="241"/>
  <c r="E55" i="367"/>
  <c r="E48" i="373"/>
  <c r="E131" i="372"/>
  <c r="E50" i="365"/>
  <c r="D53" i="241"/>
  <c r="D62" i="241" s="1"/>
  <c r="L47" i="241"/>
  <c r="C48" i="388"/>
  <c r="C43" i="373"/>
  <c r="C127" i="239"/>
  <c r="C48" i="241"/>
  <c r="C125" i="370"/>
  <c r="V32" i="242"/>
  <c r="J32" i="242"/>
  <c r="U32" i="242"/>
  <c r="W19" i="242"/>
  <c r="T31" i="242"/>
  <c r="W31" i="242" s="1"/>
  <c r="I31" i="242"/>
  <c r="L31" i="242" s="1"/>
  <c r="T30" i="242"/>
  <c r="D55" i="367"/>
  <c r="W31" i="243"/>
  <c r="D55" i="369"/>
  <c r="L133" i="239"/>
  <c r="I134" i="239"/>
  <c r="L134" i="239" s="1"/>
  <c r="I62" i="241"/>
  <c r="I66" i="241"/>
  <c r="K62" i="241"/>
  <c r="H132" i="372" l="1"/>
  <c r="N85" i="372"/>
  <c r="E54" i="241"/>
  <c r="G130" i="370"/>
  <c r="H124" i="370"/>
  <c r="G54" i="369"/>
  <c r="H48" i="369"/>
  <c r="G48" i="365"/>
  <c r="F66" i="241"/>
  <c r="H66" i="241" s="1"/>
  <c r="H54" i="241"/>
  <c r="E48" i="369"/>
  <c r="E49" i="365"/>
  <c r="N55" i="369"/>
  <c r="F55" i="365"/>
  <c r="E134" i="239"/>
  <c r="O49" i="373"/>
  <c r="L53" i="241"/>
  <c r="E132" i="372"/>
  <c r="Q88" i="370" s="1"/>
  <c r="E54" i="369"/>
  <c r="E66" i="241"/>
  <c r="D54" i="241"/>
  <c r="D66" i="241" s="1"/>
  <c r="C48" i="373"/>
  <c r="C133" i="239"/>
  <c r="C124" i="370"/>
  <c r="C47" i="241"/>
  <c r="C49" i="365"/>
  <c r="T32" i="242"/>
  <c r="W32" i="242" s="1"/>
  <c r="I32" i="242"/>
  <c r="L32" i="242" s="1"/>
  <c r="W30" i="242"/>
  <c r="K66" i="241"/>
  <c r="C8" i="37"/>
  <c r="G55" i="369" l="1"/>
  <c r="H55" i="369" s="1"/>
  <c r="H54" i="369"/>
  <c r="G54" i="365"/>
  <c r="H48" i="365"/>
  <c r="G131" i="370"/>
  <c r="H130" i="370"/>
  <c r="E48" i="365"/>
  <c r="E54" i="365" s="1"/>
  <c r="O95" i="239"/>
  <c r="Q91" i="370"/>
  <c r="N54" i="241"/>
  <c r="O55" i="367"/>
  <c r="L54" i="241"/>
  <c r="E55" i="369"/>
  <c r="C53" i="241"/>
  <c r="C48" i="365"/>
  <c r="C130" i="370"/>
  <c r="C68" i="37"/>
  <c r="C102" i="239"/>
  <c r="C22" i="241" s="1"/>
  <c r="H131" i="370" l="1"/>
  <c r="N84" i="370"/>
  <c r="G55" i="365"/>
  <c r="H54" i="365"/>
  <c r="O55" i="369"/>
  <c r="E55" i="365"/>
  <c r="C16" i="241"/>
  <c r="C62" i="241"/>
  <c r="C99" i="37"/>
  <c r="C96" i="239"/>
  <c r="C54" i="365"/>
  <c r="C99" i="370"/>
  <c r="Q87" i="370" l="1"/>
  <c r="Q89" i="370" s="1"/>
  <c r="Q93" i="370" s="1"/>
  <c r="N85" i="370"/>
  <c r="H55" i="365"/>
  <c r="N55" i="365"/>
  <c r="C10" i="241"/>
  <c r="C90" i="239"/>
  <c r="C118" i="239" s="1"/>
  <c r="C93" i="370"/>
  <c r="C23" i="365"/>
  <c r="C38" i="241" l="1"/>
  <c r="C134" i="239"/>
  <c r="N103" i="239" s="1"/>
  <c r="C17" i="365"/>
  <c r="C87" i="370"/>
  <c r="N11" i="242"/>
  <c r="N19" i="242" l="1"/>
  <c r="C54" i="241"/>
  <c r="C61" i="241"/>
  <c r="C115" i="370"/>
  <c r="C11" i="365"/>
  <c r="N30" i="242" l="1"/>
  <c r="N32" i="242" s="1"/>
  <c r="C31" i="242"/>
  <c r="N31" i="242"/>
  <c r="C66" i="241"/>
  <c r="C39" i="365"/>
  <c r="C131" i="370"/>
  <c r="O120" i="370" s="1"/>
  <c r="C32" i="242" l="1"/>
  <c r="C55" i="365"/>
  <c r="C85" i="364" l="1"/>
  <c r="G81" i="37"/>
  <c r="H81" i="37" s="1"/>
  <c r="H80" i="37"/>
  <c r="G83" i="37" l="1"/>
  <c r="G99" i="37" l="1"/>
  <c r="H99" i="37" s="1"/>
  <c r="H83" i="37"/>
</calcChain>
</file>

<file path=xl/comments1.xml><?xml version="1.0" encoding="utf-8"?>
<comments xmlns="http://schemas.openxmlformats.org/spreadsheetml/2006/main">
  <authors>
    <author>User2</author>
  </authors>
  <commentList>
    <comment ref="D72" authorId="0" shapeId="0">
      <text>
        <r>
          <rPr>
            <sz val="9"/>
            <color indexed="81"/>
            <rFont val="Segoe UI"/>
            <family val="2"/>
            <charset val="238"/>
          </rPr>
          <t xml:space="preserve">
 153
    -3 gk. vezetők
</t>
        </r>
      </text>
    </comment>
    <comment ref="E72" authorId="0" shapeId="0">
      <text>
        <r>
          <rPr>
            <b/>
            <sz val="9"/>
            <color indexed="81"/>
            <rFont val="Segoe UI"/>
            <family val="2"/>
            <charset val="238"/>
          </rPr>
          <t>-6 védőnők</t>
        </r>
      </text>
    </comment>
  </commentList>
</comments>
</file>

<file path=xl/comments2.xml><?xml version="1.0" encoding="utf-8"?>
<comments xmlns="http://schemas.openxmlformats.org/spreadsheetml/2006/main">
  <authors>
    <author>User2</author>
  </authors>
  <commentList>
    <comment ref="E66" authorId="0" shapeId="0">
      <text>
        <r>
          <rPr>
            <b/>
            <sz val="9"/>
            <color indexed="81"/>
            <rFont val="Segoe UI"/>
            <family val="2"/>
            <charset val="238"/>
          </rPr>
          <t>Nikodémus Idősek Otthona 3.000 EFt</t>
        </r>
      </text>
    </comment>
  </commentList>
</comments>
</file>

<file path=xl/comments3.xml><?xml version="1.0" encoding="utf-8"?>
<comments xmlns="http://schemas.openxmlformats.org/spreadsheetml/2006/main">
  <authors>
    <author>User2</author>
  </authors>
  <commentList>
    <comment ref="D102" authorId="0" shapeId="0">
      <text>
        <r>
          <rPr>
            <b/>
            <sz val="9"/>
            <color indexed="81"/>
            <rFont val="Segoe UI"/>
            <family val="2"/>
            <charset val="238"/>
          </rPr>
          <t>maradvány: telefon, nyomtató</t>
        </r>
      </text>
    </comment>
    <comment ref="D104" authorId="0" shapeId="0">
      <text>
        <r>
          <rPr>
            <b/>
            <sz val="9"/>
            <color indexed="81"/>
            <rFont val="Segoe UI"/>
            <family val="2"/>
            <charset val="238"/>
          </rPr>
          <t xml:space="preserve">az eu pályázatos toronyhoz beszerzendő egyéb eszközöket hozzátettem eus összegre
1.465.646 Ft
</t>
        </r>
      </text>
    </comment>
  </commentList>
</comments>
</file>

<file path=xl/comments4.xml><?xml version="1.0" encoding="utf-8"?>
<comments xmlns="http://schemas.openxmlformats.org/spreadsheetml/2006/main">
  <authors>
    <author>User2</author>
  </authors>
  <commentList>
    <comment ref="L13" authorId="0" shapeId="0">
      <text>
        <r>
          <rPr>
            <b/>
            <sz val="9"/>
            <color indexed="81"/>
            <rFont val="Segoe UI"/>
            <family val="2"/>
            <charset val="238"/>
          </rPr>
          <t xml:space="preserve">+ 1 fő a július 1-től járó
</t>
        </r>
      </text>
    </comment>
    <comment ref="L14" authorId="0" shapeId="0">
      <text>
        <r>
          <rPr>
            <b/>
            <sz val="9"/>
            <color indexed="81"/>
            <rFont val="Segoe UI"/>
            <family val="2"/>
            <charset val="238"/>
          </rPr>
          <t xml:space="preserve">48 fő volt
</t>
        </r>
      </text>
    </comment>
  </commentList>
</comments>
</file>

<file path=xl/comments5.xml><?xml version="1.0" encoding="utf-8"?>
<comments xmlns="http://schemas.openxmlformats.org/spreadsheetml/2006/main">
  <authors>
    <author>User2</author>
  </authors>
  <commentList>
    <comment ref="D44" authorId="0" shapeId="0">
      <text>
        <r>
          <rPr>
            <b/>
            <sz val="9"/>
            <color indexed="81"/>
            <rFont val="Segoe UI"/>
            <family val="2"/>
            <charset val="238"/>
          </rPr>
          <t>ezek önként vagy kötelező maradványok??</t>
        </r>
      </text>
    </comment>
  </commentList>
</comments>
</file>

<file path=xl/comments6.xml><?xml version="1.0" encoding="utf-8"?>
<comments xmlns="http://schemas.openxmlformats.org/spreadsheetml/2006/main">
  <authors>
    <author>User2</author>
  </authors>
  <commentList>
    <comment ref="D44" authorId="0" shapeId="0">
      <text>
        <r>
          <rPr>
            <b/>
            <sz val="9"/>
            <color indexed="81"/>
            <rFont val="Segoe UI"/>
            <family val="2"/>
            <charset val="238"/>
          </rPr>
          <t>ezek önként vagy kötelező maradványok??</t>
        </r>
      </text>
    </comment>
  </commentList>
</comments>
</file>

<file path=xl/sharedStrings.xml><?xml version="1.0" encoding="utf-8"?>
<sst xmlns="http://schemas.openxmlformats.org/spreadsheetml/2006/main" count="7050" uniqueCount="854">
  <si>
    <t>Bursa Hungarica Felsőoktatási Önkormányzati Ösztöndíjpályázat</t>
  </si>
  <si>
    <t>Tiszaújvárosi Szent István Katolikus Általános Iskola támogatása</t>
  </si>
  <si>
    <t>Felújítások</t>
  </si>
  <si>
    <t>Hitelek törlesztése</t>
  </si>
  <si>
    <t xml:space="preserve">Városi rendezvényterv támogatása </t>
  </si>
  <si>
    <t>Tiszaújvárosi Nyugdíjas Egyesület támogatása</t>
  </si>
  <si>
    <t>Tiszaújvárosi Polgárőr Egyesület támogatása</t>
  </si>
  <si>
    <t>Személyi juttatások</t>
  </si>
  <si>
    <t>Tiszaújváros Városi Rendelőintézet</t>
  </si>
  <si>
    <t>Tiszaújváros Város Önkormányzata</t>
  </si>
  <si>
    <t>Drogambulancia Alapítvány támogatása</t>
  </si>
  <si>
    <t>B E V É T E L E K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</si>
  <si>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</si>
  <si>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</si>
  <si>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</si>
  <si>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</si>
  <si>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</si>
  <si>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</si>
  <si>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</si>
  <si>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</si>
  <si>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</si>
  <si>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</si>
  <si>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</si>
  <si>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</si>
  <si>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</si>
  <si>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</si>
  <si>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</si>
  <si>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</si>
  <si>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17.</t>
  </si>
  <si>
    <t>18.</t>
  </si>
  <si>
    <t>19.</t>
  </si>
  <si>
    <t>20.</t>
  </si>
  <si>
    <t>21.</t>
  </si>
  <si>
    <t>22.</t>
  </si>
  <si>
    <t>K I A D Á S O K</t>
  </si>
  <si>
    <t>Összesen:</t>
  </si>
  <si>
    <t>Előirányzat-csoport, kiemelt előirányzat megnevezése</t>
  </si>
  <si>
    <t>Bevételek</t>
  </si>
  <si>
    <t>Kiadások</t>
  </si>
  <si>
    <t>Közvilágítás, közterületi áramdíjak</t>
  </si>
  <si>
    <t>Közterület-felügyelet kiadásai</t>
  </si>
  <si>
    <t>Humánszolgáltató Központ</t>
  </si>
  <si>
    <t>Vásárhelyi Pál ÁMK</t>
  </si>
  <si>
    <t>Városi Rendelőintézet</t>
  </si>
  <si>
    <t xml:space="preserve">       M e g n e v e z é s</t>
  </si>
  <si>
    <t>Települési vízellátás</t>
  </si>
  <si>
    <t xml:space="preserve">              M e g n e v e z é s</t>
  </si>
  <si>
    <t>M e g n e v e z é s</t>
  </si>
  <si>
    <t xml:space="preserve">                M e g n e v e z é s</t>
  </si>
  <si>
    <t>Köztemetés</t>
  </si>
  <si>
    <t>I. BERUHÁZÁSI KIADÁSOK</t>
  </si>
  <si>
    <t>II. FELÚJÍTÁSI KIADÁSOK</t>
  </si>
  <si>
    <t xml:space="preserve">Felhalmozási célú pénzeszköz átadás áht.-on kívülre </t>
  </si>
  <si>
    <t xml:space="preserve">Működési célú pénzeszköz átadás áht.-on kívülre </t>
  </si>
  <si>
    <t>Intézmény</t>
  </si>
  <si>
    <t>2005.</t>
  </si>
  <si>
    <t>Összesen</t>
  </si>
  <si>
    <t>Eötvös József Gimnázium, Szakiskola és Kollégium</t>
  </si>
  <si>
    <t>Derkovits Gyula Művelődési Központ és Városi Könyvtár</t>
  </si>
  <si>
    <t>37/2. sz .melléklet</t>
  </si>
  <si>
    <t>AZ  INTÉZMÉNYEKBEN  CÍMPÓTLÉKOKBAN  RÉSZESÜLŐK  SZÁMA (fő)</t>
  </si>
  <si>
    <t>Főtanácsosi pótlék</t>
  </si>
  <si>
    <t>Főmunkatársi</t>
  </si>
  <si>
    <t>pótlék</t>
  </si>
  <si>
    <t>Tanácsosi</t>
  </si>
  <si>
    <t>Munkatársi pótlék</t>
  </si>
  <si>
    <t>Napközi otthonos óvoda</t>
  </si>
  <si>
    <t>Általános és Alapfokú Művészeti Iskola, Pedagógiai Szakszolgálat</t>
  </si>
  <si>
    <t>Személyi  juttatások</t>
  </si>
  <si>
    <t>Dologi  kiadások</t>
  </si>
  <si>
    <t>Támogatásértékű működési kiadás</t>
  </si>
  <si>
    <t xml:space="preserve">Támogatásértékű működési kiadások és működési célú pénzeszköz átadások </t>
  </si>
  <si>
    <t xml:space="preserve">Támogatásértékű felhalmozási kiadások és felhalmozási célú pénzeszköz átadások </t>
  </si>
  <si>
    <t>Egyéb az önkormányzat rendeletében megállapítható juttatás</t>
  </si>
  <si>
    <t xml:space="preserve">Támogatásértékű felhalmozási kiadások  </t>
  </si>
  <si>
    <t>Nemzetiségi önkormányzatok támogatása</t>
  </si>
  <si>
    <t>Költségvetési hiány:</t>
  </si>
  <si>
    <t>Költségvetési többlet:</t>
  </si>
  <si>
    <t xml:space="preserve">Sporttámogatások         </t>
  </si>
  <si>
    <t xml:space="preserve">Egyházak támogatása     </t>
  </si>
  <si>
    <t>Ellátottak pénzbeli juttatásai</t>
  </si>
  <si>
    <t xml:space="preserve"> - Gyermekes családok év végi támogatása</t>
  </si>
  <si>
    <t>Mecénás Közalapítvány támogatása</t>
  </si>
  <si>
    <t>Közhatalmi bevételek</t>
  </si>
  <si>
    <t>Megnevezés</t>
  </si>
  <si>
    <t xml:space="preserve">Tiszaújvárosi Humánszolgáltató Központ </t>
  </si>
  <si>
    <t>Előre nem látható üzemeltetési feladatok</t>
  </si>
  <si>
    <t>Munkaadókat terhelő járulékok és szociális hozzájárulási adó</t>
  </si>
  <si>
    <t>Egyéb működési célú kiadások</t>
  </si>
  <si>
    <t>5.1.</t>
  </si>
  <si>
    <t>1.4.</t>
  </si>
  <si>
    <t>1.1.</t>
  </si>
  <si>
    <t>1.2.</t>
  </si>
  <si>
    <t>1.3.</t>
  </si>
  <si>
    <t>2.1.</t>
  </si>
  <si>
    <t>2.2.</t>
  </si>
  <si>
    <t>2.3.</t>
  </si>
  <si>
    <t>2.4.</t>
  </si>
  <si>
    <t>3.1.</t>
  </si>
  <si>
    <t>3.2.</t>
  </si>
  <si>
    <t>4.1.</t>
  </si>
  <si>
    <t>4.2.</t>
  </si>
  <si>
    <t>5.2.</t>
  </si>
  <si>
    <t>5.3.</t>
  </si>
  <si>
    <t>6.1.</t>
  </si>
  <si>
    <t>6.2.</t>
  </si>
  <si>
    <t>3.3.</t>
  </si>
  <si>
    <t>7.1.</t>
  </si>
  <si>
    <t>7.2.</t>
  </si>
  <si>
    <t>Egyesületek, civil szervezetek támogatása</t>
  </si>
  <si>
    <t>Napközi Otthonos Óvoda által megvalósított beruházások, felújítások</t>
  </si>
  <si>
    <t>Tiszaújváros Városi Rendelőintézet által folyósított támogatásértékű  kiadás és pénzeszközátadás összesen:</t>
  </si>
  <si>
    <t>Egyéb dologi kiadások összesen:</t>
  </si>
  <si>
    <t>Dologi kiadások mindösszesen:</t>
  </si>
  <si>
    <t>Intézményi beruházási és felújítási kiadások</t>
  </si>
  <si>
    <t>Hosszú lejáratú hitelek törlesztése</t>
  </si>
  <si>
    <t>Rövid lejáratú hitelek törlesztése</t>
  </si>
  <si>
    <t>Helyi rendelet alapján folyósított szociális, gyermekvédelmi ellátás összesen</t>
  </si>
  <si>
    <t>Egyéb közhatalmi bevételek</t>
  </si>
  <si>
    <t>Beruházások</t>
  </si>
  <si>
    <t>Sor-
szám</t>
  </si>
  <si>
    <t xml:space="preserve">Dologi kiadások </t>
  </si>
  <si>
    <t>Kölcsön törlesztése</t>
  </si>
  <si>
    <t>Költségvetési maradvány igénybevétele</t>
  </si>
  <si>
    <t>Egyéb belső finanszírozási bevételek</t>
  </si>
  <si>
    <t>Befektetési célú belföldi, külföldi értékpapírok vásárlása</t>
  </si>
  <si>
    <t>Hosszú lejáratú hitelek, kölcsönök felvétele</t>
  </si>
  <si>
    <t>Rövid lejáratú hitelek, kölcsönök felvétele</t>
  </si>
  <si>
    <t>Egyéb külső finanszírozási bevételek</t>
  </si>
  <si>
    <t>Sorszám</t>
  </si>
  <si>
    <t>Intézmények összesen</t>
  </si>
  <si>
    <t xml:space="preserve">Működési költségvetési maradvány igénybevétele </t>
  </si>
  <si>
    <t>Bevételi jogcímek</t>
  </si>
  <si>
    <t>Tiszaújvárosi Intézményműködtető Központ</t>
  </si>
  <si>
    <t>TIK által megvalósított beruházások, felújítások</t>
  </si>
  <si>
    <t>Tiszaújvárosi Polgármesteri Hivatal</t>
  </si>
  <si>
    <t>Helyi autóbusz közlekedés támogatása</t>
  </si>
  <si>
    <t>Költségvetési szerv megnevezése</t>
  </si>
  <si>
    <t>03</t>
  </si>
  <si>
    <t>Feladat megnevezése</t>
  </si>
  <si>
    <t>Összes bevétel, kiadás</t>
  </si>
  <si>
    <t>01</t>
  </si>
  <si>
    <t>Száma</t>
  </si>
  <si>
    <t>Készletértékesítés ellenértéke</t>
  </si>
  <si>
    <t>Szolgáltatások ellenértéke</t>
  </si>
  <si>
    <t>Közvetített szolgáltatások értéke</t>
  </si>
  <si>
    <t>Tulajdonosi bevételek</t>
  </si>
  <si>
    <t>1.5.</t>
  </si>
  <si>
    <t>Ellátási díjak</t>
  </si>
  <si>
    <t>1.6.</t>
  </si>
  <si>
    <t>Kiszámlázott általános forgalmi adó</t>
  </si>
  <si>
    <t>1.7.</t>
  </si>
  <si>
    <t>Általános forgalmi adó visszatérülése</t>
  </si>
  <si>
    <t>1.8.</t>
  </si>
  <si>
    <t>1.9.</t>
  </si>
  <si>
    <t>Egyéb pénzügyi műveletek bevételei</t>
  </si>
  <si>
    <t>1.10.</t>
  </si>
  <si>
    <t>Egyéb működési bevételek</t>
  </si>
  <si>
    <t>Működési célú támogatások államháztartáson belülről (2.1.+…+2.3.)</t>
  </si>
  <si>
    <t>Elvonások és befizetések bevételei</t>
  </si>
  <si>
    <t>Visszatérítendő támogatások, kölcsönök visszatérülése ÁH-n belülről</t>
  </si>
  <si>
    <t>Egyéb működési célú támogatások bevételei államháztartáson belülről</t>
  </si>
  <si>
    <t>Felhalmozási célú támogatások államháztartáson belülről (4.1.+4.2.)</t>
  </si>
  <si>
    <t>Egyéb felhalmozási célú támogatások bevételei államháztartáson belülről</t>
  </si>
  <si>
    <t>4.3.</t>
  </si>
  <si>
    <t>- ebből EU-s támogatás</t>
  </si>
  <si>
    <t>Felhalmozási bevételek (5.1.+…+5.3.)</t>
  </si>
  <si>
    <t>Immateriális javak értékesítése</t>
  </si>
  <si>
    <t>Ingatlanok értékesítése</t>
  </si>
  <si>
    <t>Egyéb tárgyi eszközök értékesítése</t>
  </si>
  <si>
    <t>Működési célú átvett pénzeszközök</t>
  </si>
  <si>
    <t>9.1.</t>
  </si>
  <si>
    <t>9.2.</t>
  </si>
  <si>
    <t>9.3.</t>
  </si>
  <si>
    <t>BEVÉTELEK ÖSSZESEN: (8.+9.)</t>
  </si>
  <si>
    <t>Egyéb fejlesztési célú kiadások</t>
  </si>
  <si>
    <t>KIADÁSOK ÖSSZESEN: (1.+2.)</t>
  </si>
  <si>
    <t>Irányító szervi (önkormányzati) támogatás (intézményfinanszírozás) működési célú</t>
  </si>
  <si>
    <t>9.4.</t>
  </si>
  <si>
    <t>Irányító szervi (önkormányzati) támogatás (intézményfinanszírozás) felhalmozási célú</t>
  </si>
  <si>
    <t>Finanszírozási bevételek (9.1.+…+9.4.)</t>
  </si>
  <si>
    <t>07</t>
  </si>
  <si>
    <t>06</t>
  </si>
  <si>
    <t>05</t>
  </si>
  <si>
    <t>04</t>
  </si>
  <si>
    <t>02</t>
  </si>
  <si>
    <t>Felhalmozási költségvetési maradvány igénybevétele</t>
  </si>
  <si>
    <t>02-07</t>
  </si>
  <si>
    <t>Helyi önkormányzatok működésének általános támogatása</t>
  </si>
  <si>
    <t>Önkormányzatok kulturális feladatainak támogatása</t>
  </si>
  <si>
    <t xml:space="preserve">Működési célú visszatérítendő támogatások, kölcsönök visszatérülése </t>
  </si>
  <si>
    <t>Működési célú visszatérítendő támogatások, kölcsönök igénybevétele</t>
  </si>
  <si>
    <t xml:space="preserve">Egyéb működési célú támogatások bevételei </t>
  </si>
  <si>
    <t>Felhalmozási célú önkormányzati támogatások</t>
  </si>
  <si>
    <t>Felhalmozási célú visszatérítendő támogatások, kölcsönök visszatérülése</t>
  </si>
  <si>
    <t>3.4.</t>
  </si>
  <si>
    <t>Felhalmozási célú visszatérítendő támogatások, kölcsönök igénybevétele</t>
  </si>
  <si>
    <t>Egyéb felhalmozási célú támogatások bevételei</t>
  </si>
  <si>
    <t>Gépjárműadó</t>
  </si>
  <si>
    <t>Egyéb áruhasználati és szolgáltatási adók</t>
  </si>
  <si>
    <t>4.4.</t>
  </si>
  <si>
    <t>5.4.</t>
  </si>
  <si>
    <t>5.5.</t>
  </si>
  <si>
    <t xml:space="preserve">Kiszámlázott általános forgalmi adó </t>
  </si>
  <si>
    <t>Általános forgalmi adó visszatérítése</t>
  </si>
  <si>
    <t>6.3.</t>
  </si>
  <si>
    <t>6.4.</t>
  </si>
  <si>
    <t>Részesedések értékesítése</t>
  </si>
  <si>
    <t>6.5.</t>
  </si>
  <si>
    <t>Részesedések megszűnéséhez kapcsolódó bevételek</t>
  </si>
  <si>
    <t>Működési célú visszatérítendő támogatások, kölcsönök visszatér. ÁH-n kívülről</t>
  </si>
  <si>
    <t>Egyéb működési célú átvett pénzeszköz</t>
  </si>
  <si>
    <t>Felhalm. célú visszatérítendő támogatások, kölcsönök visszatér. ÁH-n kívülről</t>
  </si>
  <si>
    <t>Egyéb felhalmozási célú átvett pénzeszköz</t>
  </si>
  <si>
    <t>10.1.</t>
  </si>
  <si>
    <t>Hosszú lejáratú  hitelek, kölcsönök felvétele</t>
  </si>
  <si>
    <t>10.3.</t>
  </si>
  <si>
    <t>11.1.</t>
  </si>
  <si>
    <t>Forgatási célú belföldi értékpapírok beváltása,  értékesítése</t>
  </si>
  <si>
    <t>11.2.</t>
  </si>
  <si>
    <t>12.1.</t>
  </si>
  <si>
    <t>12.2.</t>
  </si>
  <si>
    <t>13.1.</t>
  </si>
  <si>
    <t>13.2.</t>
  </si>
  <si>
    <t xml:space="preserve">   - Visszatérítendő támogatások, kölcsönök nyújtása ÁH-n kívülre</t>
  </si>
  <si>
    <t>2.1.-ből EU-s forrásból megvalósuló beruházás</t>
  </si>
  <si>
    <t xml:space="preserve">   - Visszatérítendő támogatások, kölcsönök nyújtása ÁH-n belülre</t>
  </si>
  <si>
    <t xml:space="preserve">   - Egyéb felhalmozási célú támogatások ÁH-n belülre</t>
  </si>
  <si>
    <t xml:space="preserve">   - Egyéb felhalmozási célú támogatások államháztartáson kívülre</t>
  </si>
  <si>
    <t xml:space="preserve"> Pénzügyi lízing kiadásai</t>
  </si>
  <si>
    <t>Építményadó</t>
  </si>
  <si>
    <t>Idegenforgalmi adó</t>
  </si>
  <si>
    <t>TISZAÚJVÁROS VÁROS ÖNKORMÁNYZATA</t>
  </si>
  <si>
    <t xml:space="preserve"> - ebből EU-s támogatás</t>
  </si>
  <si>
    <t>Egyéb működési célú támogatások államháztartáson kívülre</t>
  </si>
  <si>
    <t>Egyéb működési célú támogatások ÁH-n belülre</t>
  </si>
  <si>
    <t>- ebből EU-s forrásból megvalósuló beruházás</t>
  </si>
  <si>
    <t>- ebből EU-s forrásból megvalósuló felújítás</t>
  </si>
  <si>
    <t>Egyéb felhalmozási célú támogatások államháztartáson kívülre</t>
  </si>
  <si>
    <t>Egyéb felhalmozási célú támogatások ÁH-n belülre</t>
  </si>
  <si>
    <t xml:space="preserve"> Irányító szervi támogatások folyósítása (működési)</t>
  </si>
  <si>
    <t xml:space="preserve"> Irányító szervi támogatások folyósítása (felhalmozási)</t>
  </si>
  <si>
    <t xml:space="preserve">  Forgatási célú belföldi értékpapírok vásárlása</t>
  </si>
  <si>
    <t xml:space="preserve">  Likviditási célú hitelek, kölcsönök törlesztése pénzügyi vállalkozásnak</t>
  </si>
  <si>
    <t xml:space="preserve">  Rövid lejáratú hitelek, kölcsönök törlesztése</t>
  </si>
  <si>
    <t>I. Működési célú bevételek és kiadások mérlege
(Önkormányzati szinten)</t>
  </si>
  <si>
    <t>Működési célú támogatások államháztartáson belülről</t>
  </si>
  <si>
    <t>II. Felhalmozási célú bevételek és kiadások mérlege
(Önkormányzati szinten)</t>
  </si>
  <si>
    <t>Felhalmozási célú támogatások államháztartáson belülről</t>
  </si>
  <si>
    <t>Felhalmozási bevételek</t>
  </si>
  <si>
    <t>Felhalmozási célú átvett pénzeszközök átvétele</t>
  </si>
  <si>
    <t>Egyéb felhalmozási célú bevételek</t>
  </si>
  <si>
    <t>Pénzügyi lízing kiadásai</t>
  </si>
  <si>
    <t>KÖLTSÉGVETÉSI, FINANSZÍROZÁSI BEVÉTELEK ÉS KIADÁSOK EGYENLEGE</t>
  </si>
  <si>
    <t>BEVÉTELEK ÉS  KIADÁSOK EGYENLEGE</t>
  </si>
  <si>
    <t xml:space="preserve"> - Egyszeri év végi támogatás</t>
  </si>
  <si>
    <t xml:space="preserve"> - Gyermekétkeztetési térítési díjtámogatás</t>
  </si>
  <si>
    <t xml:space="preserve"> - Táboroztatási támogatás</t>
  </si>
  <si>
    <t xml:space="preserve">Működési célú támogatások </t>
  </si>
  <si>
    <t>Működési célú támogatások államháztartáson belülre</t>
  </si>
  <si>
    <t xml:space="preserve">Működési célú támogatások államháztartáson kívülre </t>
  </si>
  <si>
    <t>Tiszaújvárosi Sport-Park Nonprofit Kft. támogatása</t>
  </si>
  <si>
    <t xml:space="preserve">Felhalmozási célú támogatások </t>
  </si>
  <si>
    <t>Felhalmozási célú támogatások államháztartáson belülre</t>
  </si>
  <si>
    <t xml:space="preserve">Felhalmozási célú támogatások államháztartáson kívülre </t>
  </si>
  <si>
    <t>Önkormányzat támogatásai összesen:</t>
  </si>
  <si>
    <t>Intézmények támogatásai összesen:</t>
  </si>
  <si>
    <t>Tiszaújváros Város Önkormányzata támogatásai összesen:</t>
  </si>
  <si>
    <t>Egyéb felhalmozási célú kiadások</t>
  </si>
  <si>
    <t>Épületfenntartás kiadásai</t>
  </si>
  <si>
    <t>Személyi juttatásokból jutalom, céljuttatás</t>
  </si>
  <si>
    <t>Működési célú költségvetési támogatások és kiegészítő támogatások</t>
  </si>
  <si>
    <t>Elszámolásból származó bevételek</t>
  </si>
  <si>
    <t>2.4.-ből EU-s támogatás</t>
  </si>
  <si>
    <t>Közvetített szolgáltatások ellenértéke</t>
  </si>
  <si>
    <t>Biztosító által fizetett kártérítés</t>
  </si>
  <si>
    <t>1.11.</t>
  </si>
  <si>
    <t>Működési bevételek (1.1.+…+1.11.)</t>
  </si>
  <si>
    <t>Vagyoni típusú adók</t>
  </si>
  <si>
    <t>Értékesítési és forgalmi adók</t>
  </si>
  <si>
    <t>Helyi iparűzési adó</t>
  </si>
  <si>
    <t>4.2.1.</t>
  </si>
  <si>
    <t>4.5.</t>
  </si>
  <si>
    <t>Települési támogatás</t>
  </si>
  <si>
    <t>"Sulizsaru" program támogatása</t>
  </si>
  <si>
    <t>"Tiszaújváros jövőjéért" Alapítvány támogatása</t>
  </si>
  <si>
    <t>ifj. Márkus Gábor Alapítvány támogatása</t>
  </si>
  <si>
    <t>Zabos Géza Horgászegyesület támogatása</t>
  </si>
  <si>
    <t>Kiadási jogcímek</t>
  </si>
  <si>
    <t xml:space="preserve">Tiszaújvárosi Napközi Otthonos Óvoda </t>
  </si>
  <si>
    <t>Álláshelyek száma</t>
  </si>
  <si>
    <t>Közfoglalkoztatottak álláshelyeinek száma</t>
  </si>
  <si>
    <t xml:space="preserve">Álláshelyek száma </t>
  </si>
  <si>
    <t xml:space="preserve">Intézmények által megvalósítandó beruházások </t>
  </si>
  <si>
    <t>Intézmények által megvalósítandó felújítások</t>
  </si>
  <si>
    <t>Intézmények által megvalósítandó beruházások és felújítások összesen</t>
  </si>
  <si>
    <t>Tiszaújváros Város Önkormányzata által megvalósítandó beruházások  és felújítások</t>
  </si>
  <si>
    <t>A</t>
  </si>
  <si>
    <t>B</t>
  </si>
  <si>
    <t>C</t>
  </si>
  <si>
    <t>D</t>
  </si>
  <si>
    <t>E</t>
  </si>
  <si>
    <t>Kamatbevételek és más nyereségjellegű bevételek</t>
  </si>
  <si>
    <t>Államháztartáson belüli megelőlegezések folyósítása</t>
  </si>
  <si>
    <t>Államháztartáson belüli megelőlegezések visszafizetése</t>
  </si>
  <si>
    <t>1.1.1.</t>
  </si>
  <si>
    <t>1.5.1.</t>
  </si>
  <si>
    <t>1.5.2.</t>
  </si>
  <si>
    <t>1.5.3.</t>
  </si>
  <si>
    <t>1.5.4.</t>
  </si>
  <si>
    <t>1.5.5.</t>
  </si>
  <si>
    <t>KÖLTSÉGVETÉSI KIADÁSOK ÖSSZESEN (1+2)</t>
  </si>
  <si>
    <t>Hitel-, kölcsöntörlesztés államháztartáson kívülre (4.1. + … + 4.3.)</t>
  </si>
  <si>
    <t>FINANSZÍROZÁSI KIADÁSOK ÖSSZESEN: (4.+…+6.)</t>
  </si>
  <si>
    <t>KIADÁSOK ÖSSZESEN: (3+7)</t>
  </si>
  <si>
    <t>2.2.1.</t>
  </si>
  <si>
    <t>2.1.1.</t>
  </si>
  <si>
    <t>2.3.1.</t>
  </si>
  <si>
    <t>2.3.2.</t>
  </si>
  <si>
    <t>2.3.3.</t>
  </si>
  <si>
    <t>2.3.4.</t>
  </si>
  <si>
    <t>2.4.1.</t>
  </si>
  <si>
    <t>3.4.1.</t>
  </si>
  <si>
    <t>7.2.1.</t>
  </si>
  <si>
    <t>Likviditási célú  hitelek, kölcsönök felvétele</t>
  </si>
  <si>
    <t>12.3.</t>
  </si>
  <si>
    <t xml:space="preserve">Hiány belső finanszírozásának bevételei </t>
  </si>
  <si>
    <t xml:space="preserve">Költségvetési bevételek összesen </t>
  </si>
  <si>
    <t>Költségvetési kiadások összesen</t>
  </si>
  <si>
    <t xml:space="preserve">Működési célú finanszírozási kiadások összesen </t>
  </si>
  <si>
    <t>Működési célú finanszírozási bevételek összesen</t>
  </si>
  <si>
    <t xml:space="preserve">Hiány külső finanszírozásának bevételei </t>
  </si>
  <si>
    <t>Költségvetési bevételek összesen</t>
  </si>
  <si>
    <t xml:space="preserve">Költségvetési kiadások összesen </t>
  </si>
  <si>
    <t xml:space="preserve">Hiány belső finanszírozás bevételei </t>
  </si>
  <si>
    <t>Felhalmozási célú finanszírozási bevételek összesen</t>
  </si>
  <si>
    <t>BEVÉTEL ÖSSZESEN (10+20)</t>
  </si>
  <si>
    <t>KIADÁSOK ÖSSZESEN (10+20)</t>
  </si>
  <si>
    <t>Ebből: EU-s támogatás</t>
  </si>
  <si>
    <t>Ebből: EU-s támogatás (közvetlen)</t>
  </si>
  <si>
    <t>Ebből: EU-s forrásból megvalósuló felújítás</t>
  </si>
  <si>
    <t>Ebből :EU-s forrásból megvalósuló beruházás</t>
  </si>
  <si>
    <t>2.2.2.</t>
  </si>
  <si>
    <t>K506</t>
  </si>
  <si>
    <t>K512</t>
  </si>
  <si>
    <t>K84</t>
  </si>
  <si>
    <t>K89</t>
  </si>
  <si>
    <t xml:space="preserve"> - Életkezdési támogatás</t>
  </si>
  <si>
    <t>Partnervárosok támogatása</t>
  </si>
  <si>
    <t>Tiszaújvárosi Diáksport támogatása</t>
  </si>
  <si>
    <t>2.2.-ból EU-s forrásból megvalósuló felújítás</t>
  </si>
  <si>
    <t>Kulturális stratégia megvalósításának támogatása</t>
  </si>
  <si>
    <t>Államháztartáson belüli megelőlegezések törlesztése</t>
  </si>
  <si>
    <t>Belföldi finanszírozás kiadásai (6.1. + … + 6.5.)</t>
  </si>
  <si>
    <t xml:space="preserve">Belföldi értékpapírok kiadásai </t>
  </si>
  <si>
    <t>Belföldi finanszírozás kiadásai</t>
  </si>
  <si>
    <t xml:space="preserve">Költségvetési maradvány igénybevétele </t>
  </si>
  <si>
    <t xml:space="preserve">Betétek megszüntetése </t>
  </si>
  <si>
    <t>Likviditási célú hitelek, kölcsönök felvétele</t>
  </si>
  <si>
    <t>Forgatási célú belföldi értékpapírok vásárlása</t>
  </si>
  <si>
    <t xml:space="preserve">Pénzeszközök betétként elhelyezése </t>
  </si>
  <si>
    <t>1.5.6.</t>
  </si>
  <si>
    <t>Forintban</t>
  </si>
  <si>
    <t>Témaszám</t>
  </si>
  <si>
    <t>Önkormányzat által megvalósítandó beruházások, felújítások</t>
  </si>
  <si>
    <t>Polgármesteri Hivatal által megvalósítandó beruházások, felújítások</t>
  </si>
  <si>
    <t>Tiszaújvárosi Humánszolgáltató Központ által megvalósítandó beruházások, felújítások</t>
  </si>
  <si>
    <t>Tiszaújváros Városi Rendelőintézet által megvalósítandó beruházások, felújítások</t>
  </si>
  <si>
    <t>7.2.-ből EU-s támogatás (közvetlen)</t>
  </si>
  <si>
    <t xml:space="preserve">Előző év működési költségvetési maradvány igénybevétele </t>
  </si>
  <si>
    <t>Előző év felhalmozási költségvetési maradvány igénybevétele</t>
  </si>
  <si>
    <t xml:space="preserve">  Hosszú lejáratú hitelek, kölcsönök törlesztése pénzügyi vállalkozásnak</t>
  </si>
  <si>
    <t xml:space="preserve"> Pénzeszközök lekötött betétként elhelyezése </t>
  </si>
  <si>
    <t xml:space="preserve"> - Iskolakezdési támogatás</t>
  </si>
  <si>
    <t xml:space="preserve"> - Kábel TV előfizetési díjtámogatás</t>
  </si>
  <si>
    <t xml:space="preserve"> - Hulladékszállítási díjtámogatás</t>
  </si>
  <si>
    <t xml:space="preserve"> - Születési támogatás</t>
  </si>
  <si>
    <t xml:space="preserve"> - Szünidei gyermekétkeztetés</t>
  </si>
  <si>
    <t>Lekötött betétek megszüntetése</t>
  </si>
  <si>
    <t>Felhalmozási célú finanszírozási kiadások összesen</t>
  </si>
  <si>
    <t>Felhalmozási célú átvett pénzeszközök (7.1. + 7.2.)</t>
  </si>
  <si>
    <t>"Zöldülő Tiszaújváros" program feladatai</t>
  </si>
  <si>
    <t>Teljesítés %-a</t>
  </si>
  <si>
    <t>I</t>
  </si>
  <si>
    <t xml:space="preserve">   Felhalmozási költségvetés kiadásai (2.1.+2.2.+2.3.)</t>
  </si>
  <si>
    <t xml:space="preserve"> </t>
  </si>
  <si>
    <t>Energiaracionalizálási és gépészeti feladatok támogatása</t>
  </si>
  <si>
    <t>Tiszaújvárosi Művelődési Központ és Könyvtár</t>
  </si>
  <si>
    <t>F</t>
  </si>
  <si>
    <t>J</t>
  </si>
  <si>
    <t>Éven túli lejáratú belföldi értékpapírok kibocsátása</t>
  </si>
  <si>
    <t xml:space="preserve"> Forgatási célú belföldi értékpapírok vásárlása</t>
  </si>
  <si>
    <t xml:space="preserve"> Éven túli lejáratú belföldi értékpapírok beváltása</t>
  </si>
  <si>
    <t>Tiszaújvárosi Művelődési Központ és Könyvtár által megvalósítandó beruházások, felújítások</t>
  </si>
  <si>
    <t>KÖTELEZŐ FELADATAINAK MÉRLEGE</t>
  </si>
  <si>
    <t xml:space="preserve">   Felhalmozási költségvetés kiadásai (2.1.+2.3.+2.3.)</t>
  </si>
  <si>
    <t>2.3.-ból EU-s forrásból megvalósuló felújítás</t>
  </si>
  <si>
    <t xml:space="preserve">  Hosszú lejáratú hitelek, kölcsönök törlesztése</t>
  </si>
  <si>
    <t xml:space="preserve"> Pénzeszközök betétként elhelyezése </t>
  </si>
  <si>
    <t xml:space="preserve"> Államháztartáson belüli megelőlegezések törlesztése</t>
  </si>
  <si>
    <t>ÖNKÉNT VÁLLALT FELADATAINAK MÉRLEGE</t>
  </si>
  <si>
    <t>ÁLLAMIGAZGATÁSI FELADATOK MÉRLEGE</t>
  </si>
  <si>
    <t>Kötelező feladatok bevételei, kiadásai</t>
  </si>
  <si>
    <t>Önként vállalt feladatok bevételei, kiadásai</t>
  </si>
  <si>
    <t>Államigazgatási feladatok bevételei, kiadásai</t>
  </si>
  <si>
    <t>Beruházási (felhalmozási) kiadások előirányzata beruházásonként</t>
  </si>
  <si>
    <t>Beruházás  megnevezése</t>
  </si>
  <si>
    <t>Teljes költség</t>
  </si>
  <si>
    <t>Kivitelezés kezdési és befejezési éve</t>
  </si>
  <si>
    <t>Tiszaújváros Város Önkormányzata által megvalósítandó beruházások:</t>
  </si>
  <si>
    <t>Tiszaújvárosi Polgármesteri Hivatal által megvalósítandó beruházások:</t>
  </si>
  <si>
    <t>Tiszaújvárosi Intézményműködtető Központ által megvalósítandó beruházások:</t>
  </si>
  <si>
    <t>Tiszaújvárosi Humánszolgáltató Központ által megvalósítandó beruházások:</t>
  </si>
  <si>
    <t>Tiszaújvárosi Napközi Otthonos Óvoda által megvalósítandó beruházások:</t>
  </si>
  <si>
    <t>Tiszaújváros Városi Rendelőintézet által megvalósítandó beruházások:</t>
  </si>
  <si>
    <t>ÖSSZESEN:</t>
  </si>
  <si>
    <t>Felújítási kiadások előirányzata felújításonként</t>
  </si>
  <si>
    <t>Felújítás  megnevezése</t>
  </si>
  <si>
    <t>Tiszaújváros Város Önkormányzata által megvalósítandó felújítások:</t>
  </si>
  <si>
    <t>Tiszaújvárosi Intézményműködtető Központ által megvalósítandó felújítások:</t>
  </si>
  <si>
    <t>Tiszaújváros Városi Rendelőintézet által megvalósítandó felújítások:</t>
  </si>
  <si>
    <t>Sor-szám</t>
  </si>
  <si>
    <t>MEGNEVEZÉS</t>
  </si>
  <si>
    <t>Évek</t>
  </si>
  <si>
    <t>G</t>
  </si>
  <si>
    <t>ÖSSZES KÖTELEZETTSÉG</t>
  </si>
  <si>
    <t>*Az adósságot keletkeztető ügyletekhez történő hozzájárulás részletes szabályairól szóló 353/2011. (XII.31.) Korm. rendelet 2. § (1) bekezdése alapján.</t>
  </si>
  <si>
    <t>Fejlesztési cél leírása</t>
  </si>
  <si>
    <t>Fejlesztés várható kiadása</t>
  </si>
  <si>
    <t>ADÓSSÁGOT KELETKEZTETŐ ÜGYLETEK VÁRHATÓ EGYÜTTES ÖSSZEGE</t>
  </si>
  <si>
    <t>Adatszolgáltatás 
az elismert tartozásállományról</t>
  </si>
  <si>
    <t>Költségvetési szerv neve:</t>
  </si>
  <si>
    <t>…………………………………</t>
  </si>
  <si>
    <t>Költségvetési szerv számlaszáma:</t>
  </si>
  <si>
    <t xml:space="preserve">Éves eredeti kiadási előirányzat: </t>
  </si>
  <si>
    <t>………</t>
  </si>
  <si>
    <t xml:space="preserve"> Ft</t>
  </si>
  <si>
    <t>30 napon túli elismert tartozásállomány összesen:</t>
  </si>
  <si>
    <t xml:space="preserve">Tartozásállomány megnevezése </t>
  </si>
  <si>
    <t>30 nap 
alatti
állomány</t>
  </si>
  <si>
    <t>30-60 nap 
közötti 
állomány</t>
  </si>
  <si>
    <t>60 napon 
túli 
állomány</t>
  </si>
  <si>
    <t>Át-ütemezett</t>
  </si>
  <si>
    <t>Állammal szembeni tartozások</t>
  </si>
  <si>
    <t>Központi költségvetéssel szemben fennálló tartozás</t>
  </si>
  <si>
    <t>Elkülönített állami pénzalapokkal szembeni tartozás</t>
  </si>
  <si>
    <t>TB alapokkal szembeni tartozás</t>
  </si>
  <si>
    <t>Tartozásállomány önkormányzatok és intézmények felé</t>
  </si>
  <si>
    <t>Egyéb tartozásállomány</t>
  </si>
  <si>
    <t>költségvetési szerv vezetője</t>
  </si>
  <si>
    <t xml:space="preserve">Intézmény                                               </t>
  </si>
  <si>
    <t>Vezetői pótlék mértéke a költségvetési törvényben meghatározott pótlékalap százalékában (%)</t>
  </si>
  <si>
    <t>Jogosultak száma (fő)</t>
  </si>
  <si>
    <t>munkakör</t>
  </si>
  <si>
    <t>TISZAÚJVÁROSI INTÉZMÉNYMŰKÖDTETŐ KÖZPONT</t>
  </si>
  <si>
    <t>intézményvezető (magasabb vezető)</t>
  </si>
  <si>
    <t>csoportvezető (vezető)</t>
  </si>
  <si>
    <t>TISZAÚJVÁROSI HUMÁNSZOLGÁLTATÓ  KÖZPONT</t>
  </si>
  <si>
    <t>TISZAÚJVÁROS VÁROSI RENDELŐINTÉZET</t>
  </si>
  <si>
    <t>gazdasági igazgató (magasabb vezető)</t>
  </si>
  <si>
    <t>MAGASABB VEZETŐK, VEZETŐK ÖSSZESEN</t>
  </si>
  <si>
    <t xml:space="preserve">Intézmény </t>
  </si>
  <si>
    <t>Vezetői pótlék mértéke a köznevelési törvény szerint meghatározott illetményalap százalékában (%)</t>
  </si>
  <si>
    <t>Jogosultak száma  (fő)</t>
  </si>
  <si>
    <t>TISZAÚJVÁROSI NAPKÖZI OTTHONOS ÓVODA</t>
  </si>
  <si>
    <t>MAGASABB VEZETŐK, VEZETŐK MINDÖSSZESEN</t>
  </si>
  <si>
    <t>Feltételtől függő pótlékok</t>
  </si>
  <si>
    <t>Idegennyelv  tudási pótlék</t>
  </si>
  <si>
    <t>Szociális ágazati összevont pótlék</t>
  </si>
  <si>
    <t>Bölcsődei pótlék</t>
  </si>
  <si>
    <t>Fokozott fizikai, pszichés megterhelés miatti pótlék</t>
  </si>
  <si>
    <t>Tiszaújvárosi                               Humánszolgáltató Központ</t>
  </si>
  <si>
    <t>Tiszaújvárosi Napközi Otthonos Óvoda</t>
  </si>
  <si>
    <t>AZ   INTÉZMÉNYEKBEN   CÍMPÓTLÉKOKBAN   RÉSZESÜLŐK   SZÁMA  (fő)</t>
  </si>
  <si>
    <t>Főmunkatársi pótlék</t>
  </si>
  <si>
    <t>Tanácsosi pótlék</t>
  </si>
  <si>
    <t>Tiszaújvárosi Humánszolgáltató Központ</t>
  </si>
  <si>
    <t>EU-s projekt neve, azonosítója:</t>
  </si>
  <si>
    <t>Források</t>
  </si>
  <si>
    <t>Saját erő</t>
  </si>
  <si>
    <t>- saját erőből központi támogatás</t>
  </si>
  <si>
    <t>EU-s forrás</t>
  </si>
  <si>
    <t>Társfinanszírozás</t>
  </si>
  <si>
    <t>Hitel</t>
  </si>
  <si>
    <t>Egyéb forrás</t>
  </si>
  <si>
    <t>Források összesen:</t>
  </si>
  <si>
    <t>Kiadások, költségek</t>
  </si>
  <si>
    <t>Személyi jellegű</t>
  </si>
  <si>
    <t>Szolgáltatások igénybe vétele</t>
  </si>
  <si>
    <t xml:space="preserve">  </t>
  </si>
  <si>
    <t>Adminisztratív költségek</t>
  </si>
  <si>
    <t>Fel nem használt előleg visszautalás</t>
  </si>
  <si>
    <t>Támogatott neve</t>
  </si>
  <si>
    <t>Hozzájárulás  (Ft)</t>
  </si>
  <si>
    <t>TISZAÚJVÁROSI MŰVELŐDÉSI KÖZPONT ÉS KÖNYVTÁR</t>
  </si>
  <si>
    <t>Tiszaújvárosi Művelődési Központ és Könyvtár által megvalósítandó beruházások:</t>
  </si>
  <si>
    <t>Számítástechnikai tárgyi eszköz beszerzése</t>
  </si>
  <si>
    <t>Informatikai hardver, szoftver beszerzések</t>
  </si>
  <si>
    <t>Immateriális javak beszerzése</t>
  </si>
  <si>
    <t>Immateriális javak beszerzése, létesítése</t>
  </si>
  <si>
    <t>Informatikai eszközök beszerzése, létesítése</t>
  </si>
  <si>
    <t>Informatikai eszközök beszerzése</t>
  </si>
  <si>
    <t>Egyéb tárgyi eszközök beszerzése</t>
  </si>
  <si>
    <t>Játszótéri elemek cseréje</t>
  </si>
  <si>
    <t>Ivóvíz közmű felújítások</t>
  </si>
  <si>
    <t>Szennyvíz közmű felújítások</t>
  </si>
  <si>
    <t>Tárgyi eszközök beszerzése</t>
  </si>
  <si>
    <t>Bruttó hiány:</t>
  </si>
  <si>
    <t>Bruttó többlet:</t>
  </si>
  <si>
    <t>2023.</t>
  </si>
  <si>
    <t>Államháztartáson belüli megelőlegezések</t>
  </si>
  <si>
    <t>Informatikai infrastruktúra fejlesztése</t>
  </si>
  <si>
    <t>Állami fenntartású köznevelési intézmények támogatása</t>
  </si>
  <si>
    <t>Rövid lejáratú  hitelek, kölcsönök felvétele</t>
  </si>
  <si>
    <t>Váratlan meghibásodások miatt szükséges eszközök beszerzése</t>
  </si>
  <si>
    <t>Tiszaújváros Város Önkormányzata saját bevételeinek részletezése az adósságot keletkeztető  ügyletből származó tárgyévi fizetési kötelezettség megállapításához</t>
  </si>
  <si>
    <t>Az önkormányzati vagyon és az önkormányzatot megillető vagyoni értékű jog értékesítéséből és hasznosításából származó bevétel (tulajdonosi bevétel)</t>
  </si>
  <si>
    <t>Osztalék, koncessziós díj és hozambevétel</t>
  </si>
  <si>
    <t>Tárgyi eszköz és az immateriális jószág, részvény, részesedés, vállalat értékesítéséből vagy privatizációból származó bevétel (ingatlan értékesítés)</t>
  </si>
  <si>
    <t>Kezesség-, illetve garanciavállalással kapcsolatos megtérülés</t>
  </si>
  <si>
    <t>Saját bevételek (01+… .+06)</t>
  </si>
  <si>
    <t>09</t>
  </si>
  <si>
    <t>A számvitelről szóló törvény (a továbbiakban: Szt.) szerinti hitelviszonyt megtestesítő értékpapír forgalomba hozatala a forgalomba hozatal napjától a beváltás napjáig, kamatozó értékpapír esetén annak névértéke, egyéb értékpapír esetén annak vételára</t>
  </si>
  <si>
    <t>Váltó kibocsátása a kibocsátás napjától a beváltás napjáig, és annak a váltóval kiváltott kötelezettséggel megegyező, kamatot nem tartalmazó értéke</t>
  </si>
  <si>
    <t>Az Szt. szerint pénzügyi lízing lízingbevevői félként történő megkötése a lízing futamideje alatt, és a lízingszerződésben kikötött tőkerész hátralévő összege</t>
  </si>
  <si>
    <t>A visszavásárlási kötelezettség kikötésével megkötött adásvételi szerződés eladói félként történő megkötése - ideértve az Szt. szerinti valódi penziós és óvadéki repóügyleteket is - a visszavásárlásig, és a kikötött visszavásárlási ár</t>
  </si>
  <si>
    <t>A szerződésben kapott, legalább háromszázhatvanöt nap időtartamú halasztott fizetés, részletfizetés, és a még ki nem fizetett ellenérték</t>
  </si>
  <si>
    <t>Hitelintézetek által, származékos műveletek különbözeteként az Államadósság Kezelő Központ Zrt.-nél (a továbbiakban: ÁKK Zrt.) elhelyezett fedezeti betétek, és azok összege</t>
  </si>
  <si>
    <t>Hitel, kölcsön felvétele, átvállalása a folyósítás, átvállalás napjától a végtörlesztés napjáig, és annak aktuális tőketartozása (hitelből eredő fizetési kötelezettség)</t>
  </si>
  <si>
    <t>Tiszaújvárosi Rendőrkapitányság támogatása</t>
  </si>
  <si>
    <t>Forgatási célú belföldi értékpapírok beváltása, értékesítése</t>
  </si>
  <si>
    <t>Beruházások, beszerzések, felújítások</t>
  </si>
  <si>
    <t>Települési önkormányzatok egyes köznevelési feladatainak támogatása</t>
  </si>
  <si>
    <t>Települési önkormányzatok egyes szociális, gyermekjóléti feladatainak támogatása</t>
  </si>
  <si>
    <t>Települési önkormányzatok gyermekétkeztetési feladatainak támogatása</t>
  </si>
  <si>
    <t>Befektetési célú belföldi értékpapírok beváltása, értékesítése</t>
  </si>
  <si>
    <t xml:space="preserve"> Befektetési célú belföldi értékpapírok vásárlása</t>
  </si>
  <si>
    <t xml:space="preserve">  Befektetési célú belföldi értékpapírok vásárlása</t>
  </si>
  <si>
    <t>Belföldi értékpapírok kiadásai (5.1. + … + 5.3.)</t>
  </si>
  <si>
    <t xml:space="preserve">  Éven túli lejáratú belföldi értékpapírok beváltása</t>
  </si>
  <si>
    <t>KÖLTSÉGVETÉSI KIADÁSOK ÖSSZESEN (1.+2.)</t>
  </si>
  <si>
    <t>Hitel-, kölcsöntörlesztés államháztartáson kívülre (4.1.+…+4.3.)</t>
  </si>
  <si>
    <t>Belföldi finanszírozás kiadásai (6.1.+…+6.5.)</t>
  </si>
  <si>
    <t>KIADÁSOK ÖSSZESEN: (3.+7.)</t>
  </si>
  <si>
    <t>FINANSZÍROZÁSI KIADÁSOK ÖSSZESEN: (4.+5.+6.)</t>
  </si>
  <si>
    <t>Belföldi értékpapírok kiadásai (5.1.+…+5.3.)</t>
  </si>
  <si>
    <t>Költségvetési bevételek összesen (1.+2.+3.+4.+5.+6.+7.)</t>
  </si>
  <si>
    <t>Működési költségvetés kiadásai (1.1.+1.2.+1.3.+1.4.+1.5.)</t>
  </si>
  <si>
    <t>Felhalmozási költségvetés kiadásai (2.1.+2.2.+2.3.)</t>
  </si>
  <si>
    <t>- Sportlétesítmények használati díja</t>
  </si>
  <si>
    <t>- Sportegyesületek támogatása</t>
  </si>
  <si>
    <t>Sportfejlesztési koncepció megvalósításának támogatása</t>
  </si>
  <si>
    <t>Kisértékű ügyviteli, informatikai eszközök beszerzése, létesítése</t>
  </si>
  <si>
    <t>2.2.-ből EU-s forrásból megvalósuló felújítás</t>
  </si>
  <si>
    <t xml:space="preserve"> - az 1.5.-ből: - Elvonások és befizetések</t>
  </si>
  <si>
    <t>Felhalmozási célú átvett pénzeszközök  (7.1.+7.2.)</t>
  </si>
  <si>
    <t>12.4.</t>
  </si>
  <si>
    <t>12.5.</t>
  </si>
  <si>
    <t>VEZETŐI PÓTLÉKOK/VEZETŐI JUTTATÁSOK</t>
  </si>
  <si>
    <t>45.000</t>
  </si>
  <si>
    <t>35.000</t>
  </si>
  <si>
    <t xml:space="preserve">csoportvezető </t>
  </si>
  <si>
    <t>20.000</t>
  </si>
  <si>
    <t>VEZETŐK ÖSSZESEN</t>
  </si>
  <si>
    <t>Vezetői juttatás mértéke az egyes egészségügyi dolgozók és egészségügyben dolgozók illetmény- vagy bérnövelésének, valamint az ahhoz kapcsolódó támogatás igénybevételének részletes szabályairól szóló 256/2013. (VII. 5.) Korm. rendelet 2/D. § (1) bekezdésében meghatározott pótlékalap %-ában</t>
  </si>
  <si>
    <t xml:space="preserve">   Jogosultak száma                         (fő)</t>
  </si>
  <si>
    <t>AZ INTÉZMÉNYEKBEN PÓTLÉKBAN, JUTTATÁSBAN RÉSZESÜLŐK SZÁMA</t>
  </si>
  <si>
    <t>Magasabb  vezetői pótlék, juttatás</t>
  </si>
  <si>
    <t>Vezetői (vezetői, csoport vezetői) pótlék, juttatás</t>
  </si>
  <si>
    <t>Munkahelyi pótlék</t>
  </si>
  <si>
    <t>Egészségügyi szakdolgozói pótlék</t>
  </si>
  <si>
    <t>Egészségügyi kiegészítő pótlék</t>
  </si>
  <si>
    <t>védőnői területi pótlék</t>
  </si>
  <si>
    <t>pedagógus ágazati szakmai pótlék</t>
  </si>
  <si>
    <t>Pótlékok, juttatások</t>
  </si>
  <si>
    <t>Munka-közösség vezetői pótlék</t>
  </si>
  <si>
    <t>23.</t>
  </si>
  <si>
    <t>Feladat
 megnevezése</t>
  </si>
  <si>
    <t>Feladat 
megnevezése</t>
  </si>
  <si>
    <t>Éven túli lejáratú belföldi értékpapírok beváltása</t>
  </si>
  <si>
    <t>Befektetési célú belföldi értékpapírok vásárlása</t>
  </si>
  <si>
    <t>gyógy-pedagógiai pótlék</t>
  </si>
  <si>
    <t>Kazinczy Ferenc Református Általános Iskola és Óvoda</t>
  </si>
  <si>
    <t>Borsod Állatvédő Alapítvány támogatása</t>
  </si>
  <si>
    <t>Önkormányzati tulajdonú lakótelek megvásárlásához támogatás nyújtása - vissza nem térítendő</t>
  </si>
  <si>
    <t>Triatlon nemzetközi verseny jogdíja</t>
  </si>
  <si>
    <t>Triatlon napok rendezvényeinek támogatása</t>
  </si>
  <si>
    <t>Polgármesteri Hivatal által megvalósítandó felújítások</t>
  </si>
  <si>
    <t>Közfoglalkoztatottak álláshelyeinek szám</t>
  </si>
  <si>
    <t>Vezetői bérpótlék mértéke a munka törvénykönyvéről szóló  2012. évi I.  Törvény 139. § (2) bekezdését figyelembe véve (Ft)</t>
  </si>
  <si>
    <t>igazgató</t>
  </si>
  <si>
    <t>igazgató-helyettes</t>
  </si>
  <si>
    <t>szakmai igazgató-helyettes</t>
  </si>
  <si>
    <t>1.12.</t>
  </si>
  <si>
    <t>1.13.</t>
  </si>
  <si>
    <t>Felhalmozási célú támogatások államháztartáson belülről (2.1.+…+2.4.)</t>
  </si>
  <si>
    <t>Közhatalmi bevételek (3.1.+3.2.+3.3.+3.4.+3.5.)</t>
  </si>
  <si>
    <t>3.1.1.</t>
  </si>
  <si>
    <t>3.2.1.</t>
  </si>
  <si>
    <t>3.4.2.</t>
  </si>
  <si>
    <t>3.5.</t>
  </si>
  <si>
    <t>4.6.</t>
  </si>
  <si>
    <t>4.7.</t>
  </si>
  <si>
    <t>4.8.</t>
  </si>
  <si>
    <t>4.9.</t>
  </si>
  <si>
    <t>4.10.</t>
  </si>
  <si>
    <t>4.11.</t>
  </si>
  <si>
    <t>Felhalmozási bevételek (5.1.+…+5.5.)</t>
  </si>
  <si>
    <t>6.2.1.</t>
  </si>
  <si>
    <t>Belföldi értékpapírok bevételei (10.1.+…+10.3.)</t>
  </si>
  <si>
    <t>Maradvány igénybevétele (11.1. + 11.2.)</t>
  </si>
  <si>
    <t>Belföldi finanszírozás bevételei (12.1.+…+12.3.)</t>
  </si>
  <si>
    <t>FINANSZÍROZÁSI BEVÉTELEK ÖSSZESEN: (9.+10.+11.+12.)</t>
  </si>
  <si>
    <t>1.5.7.</t>
  </si>
  <si>
    <t>1.5.7.1.</t>
  </si>
  <si>
    <t xml:space="preserve">                             Általános tartalék</t>
  </si>
  <si>
    <t>1.5.7.2.</t>
  </si>
  <si>
    <t xml:space="preserve">                             Céltartalék</t>
  </si>
  <si>
    <t>1.5.7.2.1.</t>
  </si>
  <si>
    <t>1.5.7.2.2.</t>
  </si>
  <si>
    <t>Működési célú támogatások államháztartáson belülről (1.8.+…+1.12.)</t>
  </si>
  <si>
    <t>Önkormányzat működési támogatásai (1.1.+…+1.7.)</t>
  </si>
  <si>
    <t xml:space="preserve">Tiszaújváros Város Önkormányzata adósságot keletkeztető ügyletekből és kezességvállalásokból fennálló kötelezettségei </t>
  </si>
  <si>
    <t xml:space="preserve">3. </t>
  </si>
  <si>
    <t>Működési bevételek (4.1.+…+4.11.)</t>
  </si>
  <si>
    <t>Működési célú átvett pénzeszközök (6.1. + 6.2.)</t>
  </si>
  <si>
    <t>KÖLTSÉGVETÉSI BEVÉTELEK ÖSSZESEN: (1+2.+3.+4.+5.+6.+7.)</t>
  </si>
  <si>
    <t>Hitel-, kölcsönfelvétel államháztartáson kívülről  (9.1.+ … +9.3.)</t>
  </si>
  <si>
    <t>2024.</t>
  </si>
  <si>
    <t>Ebből:  Önkormányzatok működési támogatásai</t>
  </si>
  <si>
    <t>igazgató (magasabb vezető)</t>
  </si>
  <si>
    <t>gazdasági igazgató-helyettes (magasabb vezető)</t>
  </si>
  <si>
    <t>üzemeltetési igazgató-helyettes (magasabb vezető)</t>
  </si>
  <si>
    <t>BEVÉTELEK ÖSSZESEN: (8.+13.)</t>
  </si>
  <si>
    <t xml:space="preserve">                          - Pályázati céltartalék</t>
  </si>
  <si>
    <t>2025.</t>
  </si>
  <si>
    <t>Részletező kód</t>
  </si>
  <si>
    <t xml:space="preserve">Tiszaújvárosi Városgazda Nonprofit Kft. támogatása </t>
  </si>
  <si>
    <t>10.2.</t>
  </si>
  <si>
    <t>Összesen
(F=B+C+D+E)</t>
  </si>
  <si>
    <t>6.2.-ből EU-s támogatás (közvetlen)</t>
  </si>
  <si>
    <t>1.12.-ből EU-s támogatás</t>
  </si>
  <si>
    <t>- Egyéb működési célú támogatások államháztartáson kívülre</t>
  </si>
  <si>
    <t>- Egyéb működési célú támogatások ÁH-n belülre</t>
  </si>
  <si>
    <t>- Visszatérítendő támogatások, kölcsönök nyújtása ÁH-n belülre</t>
  </si>
  <si>
    <t>- Szolidaritási hozzájárulás</t>
  </si>
  <si>
    <t xml:space="preserve">                           -Működési céltartalék</t>
  </si>
  <si>
    <t>- Tartalékok (1.5.7.1.+1.5.7.2.)</t>
  </si>
  <si>
    <t>- Visszatérítendő támogatások, kölcsönök nyújtása ÁH-n kívülre</t>
  </si>
  <si>
    <t>Költségvetési hiány, többlet ( költségvetési bevételek 8. sor - költségvetési kiadások 3. sor) (+/-)</t>
  </si>
  <si>
    <t>Finanszírozási bevételek, kiadások egyenlege (finanszírozási bevételek 13. sor - finanszírozási kiadások 7. sor) (+/-)</t>
  </si>
  <si>
    <t>BEVÉTELEK ÖSSZESEN (14. sor) - KIADÁSOK ÖSSZESEN (8. sor)</t>
  </si>
  <si>
    <t xml:space="preserve"> - az 1.5.-ből:    - Elvonások és befizetések</t>
  </si>
  <si>
    <t>Hosszú lejáratú hitelek, kölcsönök törlesztése</t>
  </si>
  <si>
    <t>Likviditási célú hitelek, kölcsönök törlesztése pénzügyi vállalkozásnak</t>
  </si>
  <si>
    <t>Rövid lejáratú hitelek, kölcsönök törlesztése</t>
  </si>
  <si>
    <t xml:space="preserve"> Rövid lejáratú hitelek, kölcsönök törlesztése</t>
  </si>
  <si>
    <t xml:space="preserve"> Likviditási célú hitelek, kölcsönök törlesztése pénzügyi vállalkozásnak</t>
  </si>
  <si>
    <t xml:space="preserve"> Hosszú lejáratú hitelek, kölcsönök törlesztése</t>
  </si>
  <si>
    <t>08</t>
  </si>
  <si>
    <t>Fizetési kötelezettség (08+…+14)</t>
  </si>
  <si>
    <t>Európai uniós támogatással megvalósuló projektek</t>
  </si>
  <si>
    <t>bevételei, kiadásai, hozzájárulások</t>
  </si>
  <si>
    <t>2023. ÉVI KÖLTSÉGVETÉSÉNEK ÖSSZEVONT MÉRLEGE</t>
  </si>
  <si>
    <t>2023. évi teljesítés              2023.06.30-ig</t>
  </si>
  <si>
    <t>2023. évi teljesítés              2023.09.30-ig</t>
  </si>
  <si>
    <t>2023. évi teljesítés              2023.12.31-ig</t>
  </si>
  <si>
    <t>2023. évi városüzemeltetési kiadások előirányzata</t>
  </si>
  <si>
    <t xml:space="preserve"> 2023. évi támogatások előirányzata</t>
  </si>
  <si>
    <t xml:space="preserve"> 2023. évi ellátottak pénzbeli juttatásai előirányzata</t>
  </si>
  <si>
    <t xml:space="preserve"> 2023. évi beruházási, felújítási előirányzatok</t>
  </si>
  <si>
    <t>Tiszaújváros Város Önkormányzata 2023. évi adósságot keletkeztető fejlesztési céljai</t>
  </si>
  <si>
    <t>2023. év</t>
  </si>
  <si>
    <t>2023. előtt</t>
  </si>
  <si>
    <t>Önkormányzaton kívüli EU-s projektekhez történő hozzájárulás 2023. évi előirányzat</t>
  </si>
  <si>
    <t>2023. ÉVI KÖLTSÉGVETÉS</t>
  </si>
  <si>
    <t>2023. évi előirányzat</t>
  </si>
  <si>
    <t>Felhasználás          2022. 12.31-ig</t>
  </si>
  <si>
    <t xml:space="preserve">                          2023. év utáni szükséglet
</t>
  </si>
  <si>
    <t>Felhasználás       2022.12.31-ig</t>
  </si>
  <si>
    <t xml:space="preserve">2023. év utáni szükséglet
</t>
  </si>
  <si>
    <t>2026.</t>
  </si>
  <si>
    <t>Tiszaújváros, 2023. .......................... hó ..... nap</t>
  </si>
  <si>
    <t>BEVÉTEL ÖSSZESEN (11.+14.)</t>
  </si>
  <si>
    <t>KIADÁSOK ÖSSZESEN (11.+14.)</t>
  </si>
  <si>
    <t>Ezüsthíd Gondozóházzal szemben pihenőpark kialakítása</t>
  </si>
  <si>
    <t>Szent István út melletti közterületen kameraoszlopok és térfigyelő kamerák elhelyezése, régebbi kamerahely optikai kábellel történő hálózatba kötése</t>
  </si>
  <si>
    <t>Betonfedlapos csapadékvízelvezetők átalakítása</t>
  </si>
  <si>
    <t xml:space="preserve">Mátyás király út 22-34. sz társasház nyugati oldalán található járda felújítása </t>
  </si>
  <si>
    <t>Széchenyi út mindkét oldalán parkoló építése</t>
  </si>
  <si>
    <t>Belvíz, csapadékvíz átemelő szívattyútelepek működtetése,
 karbantartása</t>
  </si>
  <si>
    <t>Lakossági veszélyes hulladék megsemmisítése</t>
  </si>
  <si>
    <t xml:space="preserve">Egyéb működési célú pénzeszköz átadás áht.-on belülre </t>
  </si>
  <si>
    <t>Technikai távfelügyelet reknstrukciója</t>
  </si>
  <si>
    <t>Tárgyi eszköz beszerzés</t>
  </si>
  <si>
    <t>Tanuszoda alagsori helyiségeinek felújítása</t>
  </si>
  <si>
    <t>Városközponti tó rézsűvédelme</t>
  </si>
  <si>
    <t>Műszaki tervezés (beruházás)</t>
  </si>
  <si>
    <t>Műszaki tervezés (felújítás)</t>
  </si>
  <si>
    <t>intézményvezető-helyettes (magasabb vezető)</t>
  </si>
  <si>
    <t>szakmai vezető (vezető)</t>
  </si>
  <si>
    <t>általános intézményvezető-helyettes (magasabb vezető)</t>
  </si>
  <si>
    <t>főigazgató (magasabb vezető)</t>
  </si>
  <si>
    <t>orvos igazgató (magasabb vezető)</t>
  </si>
  <si>
    <t>intézeti vezető ápoló (vezető)</t>
  </si>
  <si>
    <t>2023-2023</t>
  </si>
  <si>
    <t>óvónők bérkülönbözete</t>
  </si>
  <si>
    <t>Zúzalékos földút felújítása Szemere és Kőszegi Gy. úton</t>
  </si>
  <si>
    <t>EFOP-2.2.19-17 -2017-00039 "a Tiszaújváros Városi Rendelőintézet járóbeteg szakellátó szolgáltatásainak fejlesztése új eszközök beszerzésén keresztül”</t>
  </si>
  <si>
    <t>2022. évi népszámlálás lebonyolítására folyósított támogatás fel nem használt részének visszautalása</t>
  </si>
  <si>
    <t>Tiszaújvárosi Művelődési Központ és Könyvtár támogatásai összesen:</t>
  </si>
  <si>
    <t>Jelzőrendszeres házi segítségényújtás előző évi finanszírozásának elszámolásából adódó visszafizetési kötelezettség</t>
  </si>
  <si>
    <t>Fiatalok lakás, lakóház vásárlásának támogatása  - vissza nem térítendő</t>
  </si>
  <si>
    <t>2022-2023</t>
  </si>
  <si>
    <t>Működési célú támogatások  államháztartáson belülre az Intézményeknél</t>
  </si>
  <si>
    <t>-</t>
  </si>
  <si>
    <t>2021-2023</t>
  </si>
  <si>
    <t>Közterület-felügyelet részére eszközök beszerzése</t>
  </si>
  <si>
    <t>EFOP-2.2.19-17-2017-00039 kódszámú pályázat keretében eszközök beszerzése</t>
  </si>
  <si>
    <t>1. melléklet a 2/2023. (II.14.) önkormányzati rendelethez</t>
  </si>
  <si>
    <t>18. melléklet a 2/2023. (II.14.) önkormányzati rendelethez</t>
  </si>
  <si>
    <t>20. melléklet a 2/2023. (II.14.) önkormányzati rendelethez</t>
  </si>
  <si>
    <t>21. melléklet a 2/2023. (II.14.) önkormányzati rendelethez</t>
  </si>
  <si>
    <t>24. melléklet a 2/2023. (II.14.) önkormányzati rendelethez</t>
  </si>
  <si>
    <t>26. melléklet a 2/2023. (II.14.) önkormányzati rendelethez</t>
  </si>
  <si>
    <t>27. melléklet a 2/2023. (II.14.) önkormányzati rendelethez</t>
  </si>
  <si>
    <t>28. melléklet a 2/2023. (II.14.) önkormányzati rendelethez</t>
  </si>
  <si>
    <t>29. melléklet a 2/2023. (II.14.) önkormányzati rendelethez</t>
  </si>
  <si>
    <t>30. melléklet a 2/2023. (II.14.) önkormányzati rendelethez</t>
  </si>
  <si>
    <t>31. melléklet a 2/2023. (II.14.) önkormányzati rendelethez</t>
  </si>
  <si>
    <t>32. melléklet a 2/2023. (II.14.) önkormányzati rendelethez</t>
  </si>
  <si>
    <t>33. melléklet a 2/2023. (II.14.) önkormányzati rendelethez</t>
  </si>
  <si>
    <t>34. melléklet a 2/2023. (II.14.) önkormányzati rendelethez</t>
  </si>
  <si>
    <t>2023. évi eredeti előirányzat
2/2023. (II.14.)</t>
  </si>
  <si>
    <t>"1. melléklet a 2/2023. (II.14.) önkormányzati rendelethez</t>
  </si>
  <si>
    <t>"</t>
  </si>
  <si>
    <t>"3. melléklet a 2/2023. (II.14.) önkormányzati rendelethez</t>
  </si>
  <si>
    <t>"2. melléklet a 2/2023. (II.14.) önkormányzati rendelethez</t>
  </si>
  <si>
    <t>H</t>
  </si>
  <si>
    <t>"4. melléklet a 2/2023. (II.14.) önkormányzati rendelethez</t>
  </si>
  <si>
    <t>"5. melléklet a 2/2023. (II.14.) önkormányzati rendelethez</t>
  </si>
  <si>
    <t>"6. melléklet a 2/2023. (II.14.) önkormányzati rendelethez</t>
  </si>
  <si>
    <t>"7. melléklet a 2/2023. (II.14.) önkormányzati rendelethez</t>
  </si>
  <si>
    <t>"8. melléklet a 2/2023. (II.14.) önkormányzati rendelethez</t>
  </si>
  <si>
    <t>"9. melléklet a 2/2023. (II.14.) önkormányzati rendelethez</t>
  </si>
  <si>
    <t>"10. melléklet a 2/2023. (II.14.) önkormányzati rendelethez</t>
  </si>
  <si>
    <t>"11. melléklet a 2/2023. (II.14.) önkormányzati rendelethez</t>
  </si>
  <si>
    <t>"12. melléklet a 2/2023. (II.14.) önkormányzati rendelethez</t>
  </si>
  <si>
    <t>"13. melléklet a 2/2023. (II.14.) önkormányzati rendelethez</t>
  </si>
  <si>
    <t>"14. melléklet a 2/2023. (II.14.) önkormányzati rendelethez</t>
  </si>
  <si>
    <t>"15. melléklet a 2/2023. (II.14.) önkormányzati rendelethez</t>
  </si>
  <si>
    <t>"16. melléklet a 2/2023. (II.14.) önkormányzati rendelethez</t>
  </si>
  <si>
    <t>"17. melléklet a 2/2023. (II.14.) önkormányzati rendelethez</t>
  </si>
  <si>
    <t>"26. melléklet a 2/2023. (II.14.) önkormányzati rendelethez</t>
  </si>
  <si>
    <t>"27. melléklet a 2/2023. (II.14.) önkormányzati rendelethez</t>
  </si>
  <si>
    <t>"28. melléklet a 2/2023. (II.14.) önkormányzati rendelethez</t>
  </si>
  <si>
    <t>"29. melléklet a 2/2023. (II.14.) önkormányzati rendelethez</t>
  </si>
  <si>
    <t>"30. melléklet a 2/2023. (II.14.) önkormányzati rendelethez</t>
  </si>
  <si>
    <t>"31. melléklet a 2/2023. (II.14.) önkormányzati rendelethez</t>
  </si>
  <si>
    <t>"32. melléklet a 2/2023. (II.14.) önkormányzati rendelethez</t>
  </si>
  <si>
    <t>"33. melléklet a 2/2023. (II.14.) önkormányzati rendelethez</t>
  </si>
  <si>
    <t>"34. melléklet a 2/2023. (II.14.) önkormányzati rendelethez</t>
  </si>
  <si>
    <t>Rendezvényszekrények 3x200 Amperrel történő betáplálásának végleges kialakítása</t>
  </si>
  <si>
    <t>Nőgyógyászati ultrahang készülék beszerzése</t>
  </si>
  <si>
    <t>Kültéri fitnesz parkok szabványossági átalakítása</t>
  </si>
  <si>
    <t>Deák téri uszodába szivattyú beszerzése</t>
  </si>
  <si>
    <t>Civil és segélyszervezetek támogatása</t>
  </si>
  <si>
    <t>Bartók Béla 2-6. szám alatti lakóépületek északi oldalán található járda felújítása</t>
  </si>
  <si>
    <t>Kültéri fitnesz eszközökhöz kihelyezendő információs táblák beszerzése</t>
  </si>
  <si>
    <t>Hamvas Béla Könyvtár épületében energiatakarékos kazáncsere</t>
  </si>
  <si>
    <t>Lévai-Vörösmarty összekötő út építése</t>
  </si>
  <si>
    <t>Police Caritas Alapítvány támogatása</t>
  </si>
  <si>
    <t>B.-A.-Z. Vármegyei Rendőr-főkapitányság támogatása</t>
  </si>
  <si>
    <t>"Életmentés Alapítvány Borsod-Abaúj-Zemplén Megye" támogatása</t>
  </si>
  <si>
    <t>Mezőkövesdi Tankerületi Központ támogatása</t>
  </si>
  <si>
    <t>Miskolci Tankerületi Központ támogatása</t>
  </si>
  <si>
    <t>Szerencsi Szakképzési Centrum támogatása</t>
  </si>
  <si>
    <t>2022-2022</t>
  </si>
  <si>
    <t>Bérfejlesztésre biztosított támogatás elszámolásából adódó visszafizetési kötelezettség</t>
  </si>
  <si>
    <t xml:space="preserve">Tiszaújvárosi Városgazda Nonprofit Kft. részére történő eszközbeszerzések </t>
  </si>
  <si>
    <t>"Tűzoltók a lakosság biztonságáért" Alapítvány támogatása</t>
  </si>
  <si>
    <t>Tiszaújvárosi Katasztrófavédelmi Kirendeltsége támogatása</t>
  </si>
  <si>
    <t>Árpád út 14. mögötti parkolóba csapadékvíz elnyelő akna beépítése</t>
  </si>
  <si>
    <t>Közterület-felügyelők részére hordozható testkamera és kiegészítők</t>
  </si>
  <si>
    <t>Tiszaújvárosi Városháza korszerűsítése</t>
  </si>
  <si>
    <t>Tiszaújvárosi Református Temetőben kandelláberek cseréje</t>
  </si>
  <si>
    <t>Arthroszkópos toronyhoz eszközök beszerzése</t>
  </si>
  <si>
    <t>Techikai eszközök és hangszer beszerzése</t>
  </si>
  <si>
    <t>Módosított előirányzat a 14/2023.  (VI.29.)  rendelet szerint</t>
  </si>
  <si>
    <t>K</t>
  </si>
  <si>
    <t>"22. melléklet a 2/2023. (II.14.) önkormányzati rendelethez</t>
  </si>
  <si>
    <t>"23. melléklet a 2/2023. (II.14.) önkormányzati rendelethez</t>
  </si>
  <si>
    <t>Caracalla Thalasso kád</t>
  </si>
  <si>
    <t>Tiszaszederkényi városrészben posta partneri program keretében megvalósítandó postai szolgáltatások biztosítására támogatás</t>
  </si>
  <si>
    <t>Tiszaújvárosi Polgármesteri Hivatal támogatásai összesen:</t>
  </si>
  <si>
    <t>Tiszaújvárosi Napközi Otthonos Óvoda támogatásai összesen:</t>
  </si>
  <si>
    <t>önként</t>
  </si>
  <si>
    <t>kötelező</t>
  </si>
  <si>
    <t>államig</t>
  </si>
  <si>
    <t xml:space="preserve">Egyházak támogatása </t>
  </si>
  <si>
    <t xml:space="preserve">Dokumentumok beszerzése </t>
  </si>
  <si>
    <t>Korábbi évek megszűnt adónemei</t>
  </si>
  <si>
    <t xml:space="preserve">"Fess ésszel" a környezetért komplex tehetségprogram elnevezésű pályázati összeg fel nem használt részének visszautalása </t>
  </si>
  <si>
    <t xml:space="preserve">TOP_PLUSZ-1.2.3-21-BO1-2022-00009  Lévai utat és Vörösmarty utat összekötő gyűjtőút építése </t>
  </si>
  <si>
    <t>TOP_PLUSZ-2.1.1-21-BO1-2022-00007 A tiszaújvárosi Városháza energetikai korszerűsítése</t>
  </si>
  <si>
    <t>"25. melléklet a 2/2023. (II.14.) önkormányzati rendelethez</t>
  </si>
  <si>
    <t>Módosított előirányzat a 18/2023. (IX.26.)  rendelet szerint</t>
  </si>
  <si>
    <t>18. melléklet a .../2023. (......) önkormányzati rendelethez</t>
  </si>
  <si>
    <t>19. melléklet a .../2023. (......) önkormányzati rendelethez</t>
  </si>
  <si>
    <t>20. melléklet a .../2023. (......) önkormányzati rendelethez</t>
  </si>
  <si>
    <t>"19. melléklet a 2/2023. (II.14.) önkormányzati rendelethez</t>
  </si>
  <si>
    <t>2023-2024</t>
  </si>
  <si>
    <t>össz.</t>
  </si>
  <si>
    <t>önk.</t>
  </si>
  <si>
    <t>össz:</t>
  </si>
  <si>
    <t>önk.(4.mell)</t>
  </si>
  <si>
    <t>ÖNK.Össz (1.mell)</t>
  </si>
  <si>
    <t>Tisza út 2/c szám alatti ingatlanban átalakítási munkálatok elvégzése</t>
  </si>
  <si>
    <t>2024-2024</t>
  </si>
  <si>
    <t>Módosított előirányzat a 23/2023. (XII.14.)  rendelet szerint</t>
  </si>
  <si>
    <t>1. melléklet a ../2024. (.....) önkormányzati rendelethez</t>
  </si>
  <si>
    <t>2. melléklet a ../2024. (.....) önkormányzati rendelethez</t>
  </si>
  <si>
    <t>3. melléklet a ../2024. (.....) önkormányzati rendelethez</t>
  </si>
  <si>
    <t>4. melléklet a ../2024. (.....) önkormányzati rendelethez</t>
  </si>
  <si>
    <t>5. melléklet a ../2024. (.....) önkormányzati rendelethez</t>
  </si>
  <si>
    <t>6. melléklet a ../2024. (.....) önkormányzati rendelethez</t>
  </si>
  <si>
    <t>7. melléklet a ../2024. (.....) önkormányzati rendelethez</t>
  </si>
  <si>
    <t>8. melléklet a ../2024. (.....) önkormányzati rendelethez</t>
  </si>
  <si>
    <t>9. melléklet a ../2024. (.....) önkormányzati rendelethez</t>
  </si>
  <si>
    <t>10. melléklet a ../2024. (.....) önkormányzati rendelethez</t>
  </si>
  <si>
    <t>11. melléklet a ../2024. (.....) önkormányzati rendelethez</t>
  </si>
  <si>
    <t>12. melléklet a ../2024. (.....) önkormányzati rendelethez</t>
  </si>
  <si>
    <t>13. melléklet a ../2024. (.....) önkormányzati rendelethez</t>
  </si>
  <si>
    <t>14. melléklet a ../2024. (.....) önkormányzati rendelethez</t>
  </si>
  <si>
    <t>15. melléklet a ../2024. (.....) önkormányzati rendelethez</t>
  </si>
  <si>
    <t>16. melléklet a ../2024. (.....) önkormányzati rendelethez</t>
  </si>
  <si>
    <t>17. melléklet a ../2024. (.....) önkormányzati rendelethez</t>
  </si>
  <si>
    <t>19. melléklet a ../2024. (.....) önkormányzati rendelethez</t>
  </si>
  <si>
    <t>20. melléklet a ../2024. (.....) önkormányzati rendelethez</t>
  </si>
  <si>
    <t>21. melléklet a ../2024. (.....) önkormányzati rendelethez</t>
  </si>
  <si>
    <t>22. melléklet a ../2024. (.....) önkormányzati rendelethez</t>
  </si>
  <si>
    <t>23. melléklet a ../2024. (.....) önkormányzati rendelethez</t>
  </si>
  <si>
    <t>24. melléklet a ../2024. (.....) önkormányzati rendelethez</t>
  </si>
  <si>
    <t>25. melléklet a ../2024. (.....) önkormányzati rendelethez</t>
  </si>
  <si>
    <t>26. melléklet a ../2024. (.....) önkormányzati rendelethez</t>
  </si>
  <si>
    <t>Módosított előirányzat a …../2024. (II…..)  rendelet szerint</t>
  </si>
  <si>
    <t>Változás a 23/2023. (XII.14) rendelethez képest</t>
  </si>
  <si>
    <t>18. melléklet a ../2024. (.....) önkormányzati rendelethez</t>
  </si>
  <si>
    <t>Égigérő komplex óvodai tehetséggondozó program tárgyi eszköz beszerzés</t>
  </si>
  <si>
    <t>Helyi adóból és a települési adóból származó bevétel (építményadó: 670.000.000 Ft, helyi iparűzési adó: 6.500.000.000 Ft, idegenforgalmi adó: 14.000.000 Ft)</t>
  </si>
  <si>
    <t>Bírság-, pótlék- és díjbevétel (előrehozott adó, helyi iparűzési adónemben: - Ft, egyéb közhatalmi bevétel: 22.000.000 Ft)</t>
  </si>
  <si>
    <t>27. melléklet a ../2024. (.....) önkormányzati rendelethez</t>
  </si>
  <si>
    <t>Nőgyógyászati szakrendelésre MedGyn Cryo-Probe eszköz beszerzése</t>
  </si>
  <si>
    <t>2022-2024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</si>
</sst>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3" formatCode="_-* #,##0.00\ _F_t_-;\-* #,##0.00\ _F_t_-;_-* &quot;-&quot;??\ _F_t_-;_-@_-"/>
    <numFmt numFmtId="164" formatCode="#,###"/>
    <numFmt numFmtId="165" formatCode="_-* #,##0\ _F_t_-;\-* #,##0\ _F_t_-;_-* &quot;-&quot;??\ _F_t_-;_-@_-"/>
    <numFmt numFmtId="166" formatCode="0.0000"/>
    <numFmt numFmtId="167" formatCode="0&quot;.&quot;"/>
    <numFmt numFmtId="168" formatCode="_-* #,##0\ &quot;Ft&quot;_-;\-* #,##0\ &quot;Ft&quot;_-;_-* &quot;-&quot;??\ &quot;Ft&quot;_-;_-@_-"/>
  </numFmts>
  <fonts count="113" x14ac:knownFonts="1">
    <font>
      <sz val="10"/>
      <name val="Times New Roman CE"/>
      <charset val="238"/>
    </font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0"/>
      <name val="Times New Roman CE"/>
      <charset val="238"/>
    </font>
    <font>
      <sz val="11"/>
      <name val="Times New Roman CE"/>
      <family val="1"/>
      <charset val="238"/>
    </font>
    <font>
      <b/>
      <sz val="10"/>
      <name val="Times New Roman CE"/>
      <family val="1"/>
      <charset val="238"/>
    </font>
    <font>
      <b/>
      <sz val="11"/>
      <name val="Times New Roman CE"/>
      <family val="1"/>
      <charset val="238"/>
    </font>
    <font>
      <b/>
      <sz val="12"/>
      <name val="Times New Roman CE"/>
      <family val="1"/>
      <charset val="238"/>
    </font>
    <font>
      <b/>
      <sz val="9"/>
      <name val="Times New Roman CE"/>
      <family val="1"/>
      <charset val="238"/>
    </font>
    <font>
      <i/>
      <sz val="12"/>
      <name val="Times New Roman CE"/>
      <family val="1"/>
      <charset val="238"/>
    </font>
    <font>
      <i/>
      <sz val="10"/>
      <name val="Times New Roman CE"/>
      <family val="1"/>
      <charset val="238"/>
    </font>
    <font>
      <i/>
      <sz val="11"/>
      <name val="Times New Roman CE"/>
      <family val="1"/>
      <charset val="238"/>
    </font>
    <font>
      <sz val="12"/>
      <name val="Times New Roman CE"/>
      <charset val="238"/>
    </font>
    <font>
      <u/>
      <sz val="12"/>
      <color indexed="12"/>
      <name val="Times New Roman CE"/>
      <charset val="238"/>
    </font>
    <font>
      <u/>
      <sz val="12"/>
      <color indexed="36"/>
      <name val="Times New Roman CE"/>
      <charset val="238"/>
    </font>
    <font>
      <sz val="10"/>
      <name val="Times New Roman CE"/>
      <family val="1"/>
      <charset val="238"/>
    </font>
    <font>
      <b/>
      <sz val="8"/>
      <name val="Times New Roman CE"/>
      <family val="1"/>
      <charset val="238"/>
    </font>
    <font>
      <sz val="13"/>
      <name val="Times New Roman CE"/>
      <family val="1"/>
      <charset val="238"/>
    </font>
    <font>
      <b/>
      <sz val="13"/>
      <name val="Times New Roman CE"/>
      <family val="1"/>
      <charset val="238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 CE"/>
      <charset val="238"/>
    </font>
    <font>
      <b/>
      <sz val="10"/>
      <name val="Times New Roman CE"/>
      <charset val="238"/>
    </font>
    <font>
      <b/>
      <sz val="9"/>
      <name val="Times New Roman CE"/>
      <charset val="238"/>
    </font>
    <font>
      <b/>
      <sz val="11"/>
      <name val="Times New Roman"/>
      <family val="1"/>
    </font>
    <font>
      <sz val="11"/>
      <color indexed="8"/>
      <name val="Calibri"/>
      <family val="2"/>
      <charset val="238"/>
    </font>
    <font>
      <sz val="11"/>
      <color indexed="9"/>
      <name val="Calibri"/>
      <family val="2"/>
      <charset val="238"/>
    </font>
    <font>
      <sz val="11"/>
      <color indexed="62"/>
      <name val="Calibri"/>
      <family val="2"/>
      <charset val="238"/>
    </font>
    <font>
      <b/>
      <sz val="18"/>
      <color indexed="62"/>
      <name val="Cambria"/>
      <family val="2"/>
      <charset val="238"/>
    </font>
    <font>
      <b/>
      <sz val="15"/>
      <color indexed="62"/>
      <name val="Calibri"/>
      <family val="2"/>
      <charset val="238"/>
    </font>
    <font>
      <b/>
      <sz val="13"/>
      <color indexed="62"/>
      <name val="Calibri"/>
      <family val="2"/>
      <charset val="238"/>
    </font>
    <font>
      <b/>
      <sz val="11"/>
      <color indexed="62"/>
      <name val="Calibri"/>
      <family val="2"/>
      <charset val="238"/>
    </font>
    <font>
      <b/>
      <sz val="11"/>
      <color indexed="9"/>
      <name val="Calibri"/>
      <family val="2"/>
      <charset val="238"/>
    </font>
    <font>
      <sz val="11"/>
      <color indexed="10"/>
      <name val="Calibri"/>
      <family val="2"/>
      <charset val="238"/>
    </font>
    <font>
      <sz val="11"/>
      <color indexed="52"/>
      <name val="Calibri"/>
      <family val="2"/>
      <charset val="238"/>
    </font>
    <font>
      <sz val="11"/>
      <color indexed="17"/>
      <name val="Calibri"/>
      <family val="2"/>
      <charset val="238"/>
    </font>
    <font>
      <b/>
      <sz val="11"/>
      <color indexed="63"/>
      <name val="Calibri"/>
      <family val="2"/>
      <charset val="238"/>
    </font>
    <font>
      <i/>
      <sz val="11"/>
      <color indexed="23"/>
      <name val="Calibri"/>
      <family val="2"/>
      <charset val="238"/>
    </font>
    <font>
      <b/>
      <sz val="11"/>
      <color indexed="8"/>
      <name val="Calibri"/>
      <family val="2"/>
      <charset val="238"/>
    </font>
    <font>
      <sz val="11"/>
      <color indexed="20"/>
      <name val="Calibri"/>
      <family val="2"/>
      <charset val="238"/>
    </font>
    <font>
      <sz val="11"/>
      <color indexed="60"/>
      <name val="Calibri"/>
      <family val="2"/>
      <charset val="238"/>
    </font>
    <font>
      <b/>
      <sz val="11"/>
      <color indexed="52"/>
      <name val="Calibri"/>
      <family val="2"/>
      <charset val="238"/>
    </font>
    <font>
      <b/>
      <i/>
      <sz val="10"/>
      <name val="Times New Roman CE"/>
      <family val="1"/>
      <charset val="238"/>
    </font>
    <font>
      <sz val="12"/>
      <name val="Times New Roman CE"/>
      <family val="1"/>
      <charset val="238"/>
    </font>
    <font>
      <sz val="8"/>
      <name val="Times New Roman CE"/>
      <family val="1"/>
      <charset val="238"/>
    </font>
    <font>
      <sz val="8"/>
      <name val="Times New Roman CE"/>
      <charset val="238"/>
    </font>
    <font>
      <b/>
      <sz val="8"/>
      <name val="Times New Roman CE"/>
      <charset val="238"/>
    </font>
    <font>
      <sz val="8"/>
      <name val="Times New Roman"/>
      <family val="1"/>
      <charset val="238"/>
    </font>
    <font>
      <b/>
      <sz val="8"/>
      <name val="Times New Roman"/>
      <family val="1"/>
      <charset val="238"/>
    </font>
    <font>
      <i/>
      <sz val="8"/>
      <name val="Times New Roman CE"/>
      <charset val="238"/>
    </font>
    <font>
      <b/>
      <sz val="9"/>
      <name val="Times New Roman"/>
      <family val="1"/>
      <charset val="238"/>
    </font>
    <font>
      <sz val="9"/>
      <name val="Times New Roman"/>
      <family val="1"/>
      <charset val="238"/>
    </font>
    <font>
      <b/>
      <sz val="10"/>
      <name val="Times New Roman"/>
      <family val="1"/>
      <charset val="238"/>
    </font>
    <font>
      <b/>
      <sz val="12"/>
      <name val="Times New Roman"/>
      <family val="1"/>
    </font>
    <font>
      <b/>
      <sz val="9"/>
      <color indexed="8"/>
      <name val="Times New Roman"/>
      <family val="1"/>
      <charset val="238"/>
    </font>
    <font>
      <b/>
      <i/>
      <sz val="11"/>
      <name val="Times New Roman CE"/>
      <charset val="238"/>
    </font>
    <font>
      <b/>
      <i/>
      <sz val="10"/>
      <name val="Times New Roman CE"/>
      <charset val="238"/>
    </font>
    <font>
      <b/>
      <sz val="11"/>
      <name val="Times New Roman CE"/>
      <charset val="238"/>
    </font>
    <font>
      <sz val="11"/>
      <name val="Times New Roman"/>
      <family val="1"/>
      <charset val="238"/>
    </font>
    <font>
      <sz val="11"/>
      <color indexed="8"/>
      <name val="Times New Roman"/>
      <family val="1"/>
      <charset val="238"/>
    </font>
    <font>
      <sz val="12"/>
      <name val="Times New Roman"/>
      <family val="1"/>
      <charset val="238"/>
    </font>
    <font>
      <sz val="13"/>
      <name val="Times New Roman"/>
      <family val="1"/>
      <charset val="238"/>
    </font>
    <font>
      <sz val="10"/>
      <name val="Times New Roman"/>
      <family val="1"/>
      <charset val="238"/>
    </font>
    <font>
      <sz val="11"/>
      <name val="Times New Roman CE"/>
      <charset val="238"/>
    </font>
    <font>
      <b/>
      <i/>
      <sz val="11"/>
      <name val="Times New Roman CE"/>
      <family val="1"/>
      <charset val="238"/>
    </font>
    <font>
      <sz val="9"/>
      <name val="Times New Roman CE"/>
      <family val="1"/>
      <charset val="238"/>
    </font>
    <font>
      <sz val="8"/>
      <name val="Times New Roman"/>
      <family val="1"/>
    </font>
    <font>
      <b/>
      <i/>
      <sz val="10"/>
      <name val="Times New Roman"/>
      <family val="1"/>
      <charset val="238"/>
    </font>
    <font>
      <b/>
      <sz val="10"/>
      <name val="Times New Roman"/>
      <family val="1"/>
    </font>
    <font>
      <sz val="10"/>
      <name val="Times New Roman"/>
      <family val="1"/>
    </font>
    <font>
      <sz val="11"/>
      <name val="Times New Roman"/>
      <family val="1"/>
    </font>
    <font>
      <b/>
      <sz val="8"/>
      <name val="Times New Roman"/>
      <family val="1"/>
    </font>
    <font>
      <sz val="12"/>
      <name val="Times New Roman"/>
      <family val="1"/>
    </font>
    <font>
      <b/>
      <i/>
      <sz val="12"/>
      <name val="Times New Roman"/>
      <family val="1"/>
    </font>
    <font>
      <sz val="10"/>
      <color rgb="FFFF0000"/>
      <name val="Times New Roman CE"/>
      <family val="1"/>
      <charset val="238"/>
    </font>
    <font>
      <b/>
      <sz val="14"/>
      <name val="Times New Roman CE"/>
      <family val="1"/>
      <charset val="238"/>
    </font>
    <font>
      <sz val="13"/>
      <name val="Times New Roman CE"/>
      <charset val="238"/>
    </font>
    <font>
      <b/>
      <i/>
      <sz val="8"/>
      <name val="Times New Roman CE"/>
      <charset val="238"/>
    </font>
    <font>
      <sz val="10"/>
      <color theme="1"/>
      <name val="Times New Roman"/>
      <family val="1"/>
      <charset val="238"/>
    </font>
    <font>
      <sz val="9"/>
      <name val="Times New Roman CE"/>
      <charset val="238"/>
    </font>
    <font>
      <b/>
      <i/>
      <sz val="12"/>
      <name val="Times New Roman CE"/>
      <charset val="238"/>
    </font>
    <font>
      <b/>
      <sz val="13"/>
      <name val="Times New Roman CE"/>
      <charset val="238"/>
    </font>
    <font>
      <b/>
      <sz val="15"/>
      <name val="Times New Roman CE"/>
      <family val="1"/>
      <charset val="238"/>
    </font>
    <font>
      <b/>
      <sz val="11"/>
      <color indexed="8"/>
      <name val="Times New Roman"/>
      <family val="1"/>
      <charset val="238"/>
    </font>
    <font>
      <sz val="11"/>
      <color rgb="FF222222"/>
      <name val="Times New Roman"/>
      <family val="1"/>
      <charset val="238"/>
    </font>
    <font>
      <sz val="12"/>
      <color rgb="FFFF0000"/>
      <name val="Times New Roman CE"/>
      <family val="1"/>
      <charset val="238"/>
    </font>
    <font>
      <b/>
      <i/>
      <sz val="9"/>
      <name val="Times New Roman CE"/>
      <family val="1"/>
      <charset val="238"/>
    </font>
    <font>
      <b/>
      <i/>
      <sz val="9"/>
      <name val="Times New Roman"/>
      <family val="1"/>
      <charset val="238"/>
    </font>
    <font>
      <b/>
      <sz val="8"/>
      <color indexed="8"/>
      <name val="Times New Roman"/>
      <family val="1"/>
      <charset val="238"/>
    </font>
    <font>
      <i/>
      <sz val="8"/>
      <name val="Times New Roman CE"/>
      <family val="1"/>
      <charset val="238"/>
    </font>
    <font>
      <b/>
      <sz val="18"/>
      <color indexed="56"/>
      <name val="Cambria"/>
      <family val="2"/>
      <charset val="238"/>
    </font>
    <font>
      <b/>
      <sz val="15"/>
      <color indexed="56"/>
      <name val="Calibri"/>
      <family val="2"/>
      <charset val="238"/>
    </font>
    <font>
      <b/>
      <sz val="13"/>
      <color indexed="56"/>
      <name val="Calibri"/>
      <family val="2"/>
      <charset val="238"/>
    </font>
    <font>
      <b/>
      <sz val="11"/>
      <color indexed="56"/>
      <name val="Calibri"/>
      <family val="2"/>
      <charset val="238"/>
    </font>
    <font>
      <sz val="10"/>
      <name val="Arial"/>
      <family val="2"/>
      <charset val="238"/>
    </font>
    <font>
      <i/>
      <sz val="8"/>
      <name val="Times New Roman"/>
      <family val="1"/>
      <charset val="238"/>
    </font>
    <font>
      <i/>
      <sz val="12"/>
      <name val="Times New Roman CE"/>
      <charset val="238"/>
    </font>
    <font>
      <b/>
      <sz val="12"/>
      <name val="Times New Roman"/>
      <family val="1"/>
      <charset val="238"/>
    </font>
    <font>
      <sz val="12"/>
      <color indexed="8"/>
      <name val="Times New Roman"/>
      <family val="1"/>
      <charset val="238"/>
    </font>
    <font>
      <sz val="12"/>
      <color indexed="8"/>
      <name val="Times New Roman CE"/>
      <family val="1"/>
      <charset val="238"/>
    </font>
    <font>
      <b/>
      <i/>
      <sz val="12"/>
      <name val="Times New Roman CE"/>
      <family val="1"/>
      <charset val="238"/>
    </font>
    <font>
      <sz val="12"/>
      <color indexed="8"/>
      <name val="Times New Roman CE"/>
      <charset val="238"/>
    </font>
    <font>
      <sz val="12"/>
      <color theme="1"/>
      <name val="Times New Roman"/>
      <family val="1"/>
      <charset val="238"/>
    </font>
    <font>
      <b/>
      <sz val="13"/>
      <color rgb="FFFF0000"/>
      <name val="Times New Roman CE"/>
      <family val="1"/>
      <charset val="238"/>
    </font>
    <font>
      <b/>
      <sz val="14"/>
      <color rgb="FFFF0000"/>
      <name val="Times New Roman CE"/>
      <family val="1"/>
      <charset val="238"/>
    </font>
    <font>
      <sz val="13"/>
      <color rgb="FFFF0000"/>
      <name val="Times New Roman CE"/>
      <family val="1"/>
      <charset val="238"/>
    </font>
    <font>
      <strike/>
      <sz val="10"/>
      <name val="Times New Roman CE"/>
      <charset val="238"/>
    </font>
    <font>
      <b/>
      <sz val="6"/>
      <color rgb="FF000000"/>
      <name val="Arial"/>
      <family val="2"/>
      <charset val="238"/>
    </font>
    <font>
      <b/>
      <sz val="9"/>
      <color indexed="10"/>
      <name val="Times New Roman CE"/>
      <charset val="238"/>
    </font>
    <font>
      <sz val="10"/>
      <color rgb="FFFF0000"/>
      <name val="Times New Roman CE"/>
      <charset val="238"/>
    </font>
    <font>
      <b/>
      <sz val="9"/>
      <color indexed="81"/>
      <name val="Segoe UI"/>
      <family val="2"/>
      <charset val="238"/>
    </font>
    <font>
      <i/>
      <sz val="9"/>
      <name val="Times New Roman CE"/>
      <charset val="238"/>
    </font>
    <font>
      <sz val="9"/>
      <color indexed="81"/>
      <name val="Segoe UI"/>
      <family val="2"/>
      <charset val="238"/>
    </font>
  </fonts>
  <fills count="24">
    <fill>
      <patternFill patternType="none"/>
    </fill>
    <fill>
      <patternFill patternType="gray125"/>
    </fill>
    <fill>
      <patternFill patternType="solid">
        <fgColor indexed="49"/>
      </patternFill>
    </fill>
    <fill>
      <patternFill patternType="solid">
        <fgColor indexed="47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27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44"/>
      </patternFill>
    </fill>
    <fill>
      <patternFill patternType="solid">
        <fgColor indexed="55"/>
      </patternFill>
    </fill>
    <fill>
      <patternFill patternType="solid">
        <fgColor indexed="42"/>
      </patternFill>
    </fill>
    <fill>
      <patternFill patternType="solid">
        <fgColor indexed="9"/>
      </patternFill>
    </fill>
    <fill>
      <patternFill patternType="solid">
        <fgColor indexed="45"/>
      </patternFill>
    </fill>
    <fill>
      <patternFill patternType="solid">
        <fgColor indexed="31"/>
      </patternFill>
    </fill>
    <fill>
      <patternFill patternType="solid">
        <fgColor indexed="46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rgb="FFFFFF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92D050"/>
        <bgColor indexed="64"/>
      </patternFill>
    </fill>
  </fills>
  <borders count="106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hair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</borders>
  <cellStyleXfs count="83">
    <xf numFmtId="0" fontId="0" fillId="0" borderId="0"/>
    <xf numFmtId="0" fontId="25" fillId="3" borderId="0" applyNumberFormat="0" applyBorder="0" applyAlignment="0" applyProtection="0"/>
    <xf numFmtId="0" fontId="2" fillId="3" borderId="0" applyNumberFormat="0" applyBorder="0" applyAlignment="0" applyProtection="0"/>
    <xf numFmtId="0" fontId="25" fillId="4" borderId="0" applyNumberFormat="0" applyBorder="0" applyAlignment="0" applyProtection="0"/>
    <xf numFmtId="0" fontId="2" fillId="4" borderId="0" applyNumberFormat="0" applyBorder="0" applyAlignment="0" applyProtection="0"/>
    <xf numFmtId="0" fontId="25" fillId="5" borderId="0" applyNumberFormat="0" applyBorder="0" applyAlignment="0" applyProtection="0"/>
    <xf numFmtId="0" fontId="2" fillId="5" borderId="0" applyNumberFormat="0" applyBorder="0" applyAlignment="0" applyProtection="0"/>
    <xf numFmtId="0" fontId="25" fillId="3" borderId="0" applyNumberFormat="0" applyBorder="0" applyAlignment="0" applyProtection="0"/>
    <xf numFmtId="0" fontId="2" fillId="3" borderId="0" applyNumberFormat="0" applyBorder="0" applyAlignment="0" applyProtection="0"/>
    <xf numFmtId="0" fontId="25" fillId="6" borderId="0" applyNumberFormat="0" applyBorder="0" applyAlignment="0" applyProtection="0"/>
    <xf numFmtId="0" fontId="2" fillId="6" borderId="0" applyNumberFormat="0" applyBorder="0" applyAlignment="0" applyProtection="0"/>
    <xf numFmtId="0" fontId="25" fillId="5" borderId="0" applyNumberFormat="0" applyBorder="0" applyAlignment="0" applyProtection="0"/>
    <xf numFmtId="0" fontId="2" fillId="5" borderId="0" applyNumberFormat="0" applyBorder="0" applyAlignment="0" applyProtection="0"/>
    <xf numFmtId="0" fontId="25" fillId="7" borderId="0" applyNumberFormat="0" applyBorder="0" applyAlignment="0" applyProtection="0"/>
    <xf numFmtId="0" fontId="2" fillId="7" borderId="0" applyNumberFormat="0" applyBorder="0" applyAlignment="0" applyProtection="0"/>
    <xf numFmtId="0" fontId="25" fillId="4" borderId="0" applyNumberFormat="0" applyBorder="0" applyAlignment="0" applyProtection="0"/>
    <xf numFmtId="0" fontId="2" fillId="4" borderId="0" applyNumberFormat="0" applyBorder="0" applyAlignment="0" applyProtection="0"/>
    <xf numFmtId="0" fontId="25" fillId="8" borderId="0" applyNumberFormat="0" applyBorder="0" applyAlignment="0" applyProtection="0"/>
    <xf numFmtId="0" fontId="2" fillId="8" borderId="0" applyNumberFormat="0" applyBorder="0" applyAlignment="0" applyProtection="0"/>
    <xf numFmtId="0" fontId="25" fillId="7" borderId="0" applyNumberFormat="0" applyBorder="0" applyAlignment="0" applyProtection="0"/>
    <xf numFmtId="0" fontId="2" fillId="7" borderId="0" applyNumberFormat="0" applyBorder="0" applyAlignment="0" applyProtection="0"/>
    <xf numFmtId="0" fontId="25" fillId="9" borderId="0" applyNumberFormat="0" applyBorder="0" applyAlignment="0" applyProtection="0"/>
    <xf numFmtId="0" fontId="2" fillId="9" borderId="0" applyNumberFormat="0" applyBorder="0" applyAlignment="0" applyProtection="0"/>
    <xf numFmtId="0" fontId="25" fillId="8" borderId="0" applyNumberFormat="0" applyBorder="0" applyAlignment="0" applyProtection="0"/>
    <xf numFmtId="0" fontId="2" fillId="8" borderId="0" applyNumberFormat="0" applyBorder="0" applyAlignment="0" applyProtection="0"/>
    <xf numFmtId="0" fontId="26" fillId="2" borderId="0" applyNumberFormat="0" applyBorder="0" applyAlignment="0" applyProtection="0"/>
    <xf numFmtId="0" fontId="26" fillId="4" borderId="0" applyNumberFormat="0" applyBorder="0" applyAlignment="0" applyProtection="0"/>
    <xf numFmtId="0" fontId="26" fillId="8" borderId="0" applyNumberFormat="0" applyBorder="0" applyAlignment="0" applyProtection="0"/>
    <xf numFmtId="0" fontId="26" fillId="7" borderId="0" applyNumberFormat="0" applyBorder="0" applyAlignment="0" applyProtection="0"/>
    <xf numFmtId="0" fontId="26" fillId="2" borderId="0" applyNumberFormat="0" applyBorder="0" applyAlignment="0" applyProtection="0"/>
    <xf numFmtId="0" fontId="26" fillId="4" borderId="0" applyNumberFormat="0" applyBorder="0" applyAlignment="0" applyProtection="0"/>
    <xf numFmtId="0" fontId="27" fillId="8" borderId="1" applyNumberFormat="0" applyAlignment="0" applyProtection="0"/>
    <xf numFmtId="0" fontId="28" fillId="0" borderId="0" applyNumberFormat="0" applyFill="0" applyBorder="0" applyAlignment="0" applyProtection="0"/>
    <xf numFmtId="0" fontId="29" fillId="0" borderId="2" applyNumberFormat="0" applyFill="0" applyAlignment="0" applyProtection="0"/>
    <xf numFmtId="0" fontId="30" fillId="0" borderId="3" applyNumberFormat="0" applyFill="0" applyAlignment="0" applyProtection="0"/>
    <xf numFmtId="0" fontId="31" fillId="0" borderId="4" applyNumberFormat="0" applyFill="0" applyAlignment="0" applyProtection="0"/>
    <xf numFmtId="0" fontId="31" fillId="0" borderId="0" applyNumberFormat="0" applyFill="0" applyBorder="0" applyAlignment="0" applyProtection="0"/>
    <xf numFmtId="0" fontId="32" fillId="10" borderId="5" applyNumberFormat="0" applyAlignment="0" applyProtection="0"/>
    <xf numFmtId="0" fontId="33" fillId="0" borderId="0" applyNumberFormat="0" applyFill="0" applyBorder="0" applyAlignment="0" applyProtection="0"/>
    <xf numFmtId="0" fontId="13" fillId="0" borderId="0" applyNumberFormat="0" applyFill="0" applyBorder="0" applyAlignment="0" applyProtection="0">
      <alignment vertical="top"/>
      <protection locked="0"/>
    </xf>
    <xf numFmtId="0" fontId="34" fillId="0" borderId="6" applyNumberFormat="0" applyFill="0" applyAlignment="0" applyProtection="0"/>
    <xf numFmtId="0" fontId="3" fillId="5" borderId="7" applyNumberFormat="0" applyFont="0" applyAlignment="0" applyProtection="0"/>
    <xf numFmtId="0" fontId="35" fillId="11" borderId="0" applyNumberFormat="0" applyBorder="0" applyAlignment="0" applyProtection="0"/>
    <xf numFmtId="0" fontId="36" fillId="12" borderId="8" applyNumberFormat="0" applyAlignment="0" applyProtection="0"/>
    <xf numFmtId="0" fontId="37" fillId="0" borderId="0" applyNumberFormat="0" applyFill="0" applyBorder="0" applyAlignment="0" applyProtection="0"/>
    <xf numFmtId="0" fontId="14" fillId="0" borderId="0" applyNumberFormat="0" applyFill="0" applyBorder="0" applyAlignment="0" applyProtection="0">
      <alignment vertical="top"/>
      <protection locked="0"/>
    </xf>
    <xf numFmtId="0" fontId="12" fillId="0" borderId="0"/>
    <xf numFmtId="0" fontId="12" fillId="0" borderId="0"/>
    <xf numFmtId="0" fontId="38" fillId="0" borderId="9" applyNumberFormat="0" applyFill="0" applyAlignment="0" applyProtection="0"/>
    <xf numFmtId="0" fontId="39" fillId="13" borderId="0" applyNumberFormat="0" applyBorder="0" applyAlignment="0" applyProtection="0"/>
    <xf numFmtId="0" fontId="40" fillId="8" borderId="0" applyNumberFormat="0" applyBorder="0" applyAlignment="0" applyProtection="0"/>
    <xf numFmtId="0" fontId="41" fillId="12" borderId="1" applyNumberFormat="0" applyAlignment="0" applyProtection="0"/>
    <xf numFmtId="43" fontId="3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76" fillId="0" borderId="0" applyFill="0"/>
    <xf numFmtId="0" fontId="2" fillId="14" borderId="0" applyNumberFormat="0" applyBorder="0" applyAlignment="0" applyProtection="0"/>
    <xf numFmtId="0" fontId="2" fillId="13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16" borderId="0" applyNumberFormat="0" applyBorder="0" applyAlignment="0" applyProtection="0"/>
    <xf numFmtId="0" fontId="2" fillId="15" borderId="0" applyNumberFormat="0" applyBorder="0" applyAlignment="0" applyProtection="0"/>
    <xf numFmtId="0" fontId="2" fillId="17" borderId="0" applyNumberFormat="0" applyBorder="0" applyAlignment="0" applyProtection="0"/>
    <xf numFmtId="0" fontId="26" fillId="18" borderId="0" applyNumberFormat="0" applyBorder="0" applyAlignment="0" applyProtection="0"/>
    <xf numFmtId="0" fontId="26" fillId="16" borderId="0" applyNumberFormat="0" applyBorder="0" applyAlignment="0" applyProtection="0"/>
    <xf numFmtId="0" fontId="26" fillId="19" borderId="0" applyNumberFormat="0" applyBorder="0" applyAlignment="0" applyProtection="0"/>
    <xf numFmtId="0" fontId="26" fillId="20" borderId="0" applyNumberFormat="0" applyBorder="0" applyAlignment="0" applyProtection="0"/>
    <xf numFmtId="0" fontId="27" fillId="3" borderId="1" applyNumberFormat="0" applyAlignment="0" applyProtection="0"/>
    <xf numFmtId="0" fontId="90" fillId="0" borderId="0" applyNumberFormat="0" applyFill="0" applyBorder="0" applyAlignment="0" applyProtection="0"/>
    <xf numFmtId="0" fontId="91" fillId="0" borderId="99" applyNumberFormat="0" applyFill="0" applyAlignment="0" applyProtection="0"/>
    <xf numFmtId="0" fontId="92" fillId="0" borderId="3" applyNumberFormat="0" applyFill="0" applyAlignment="0" applyProtection="0"/>
    <xf numFmtId="0" fontId="93" fillId="0" borderId="100" applyNumberFormat="0" applyFill="0" applyAlignment="0" applyProtection="0"/>
    <xf numFmtId="0" fontId="93" fillId="0" borderId="0" applyNumberFormat="0" applyFill="0" applyBorder="0" applyAlignment="0" applyProtection="0"/>
    <xf numFmtId="43" fontId="2" fillId="0" borderId="0" applyFont="0" applyFill="0" applyBorder="0" applyAlignment="0" applyProtection="0"/>
    <xf numFmtId="0" fontId="76" fillId="5" borderId="7" applyNumberFormat="0" applyFont="0" applyAlignment="0" applyProtection="0"/>
    <xf numFmtId="0" fontId="36" fillId="7" borderId="8" applyNumberFormat="0" applyAlignment="0" applyProtection="0"/>
    <xf numFmtId="0" fontId="94" fillId="0" borderId="0"/>
    <xf numFmtId="0" fontId="94" fillId="0" borderId="0"/>
    <xf numFmtId="0" fontId="94" fillId="0" borderId="0"/>
    <xf numFmtId="0" fontId="38" fillId="0" borderId="101" applyNumberFormat="0" applyFill="0" applyAlignment="0" applyProtection="0"/>
    <xf numFmtId="0" fontId="41" fillId="7" borderId="1" applyNumberFormat="0" applyAlignment="0" applyProtection="0"/>
  </cellStyleXfs>
  <cellXfs count="1819">
    <xf numFmtId="0" fontId="0" fillId="0" borderId="0" xfId="0"/>
    <xf numFmtId="0" fontId="19" fillId="0" borderId="0" xfId="0" applyFont="1" applyAlignment="1">
      <alignment horizontal="right"/>
    </xf>
    <xf numFmtId="0" fontId="20" fillId="0" borderId="0" xfId="0" applyFont="1" applyAlignment="1">
      <alignment horizontal="center"/>
    </xf>
    <xf numFmtId="0" fontId="19" fillId="0" borderId="0" xfId="0" applyFont="1" applyAlignment="1">
      <alignment horizontal="justify"/>
    </xf>
    <xf numFmtId="0" fontId="20" fillId="0" borderId="0" xfId="0" applyFont="1" applyAlignment="1">
      <alignment horizontal="justify"/>
    </xf>
    <xf numFmtId="0" fontId="20" fillId="0" borderId="11" xfId="0" applyFont="1" applyBorder="1" applyAlignment="1">
      <alignment horizontal="center" wrapText="1"/>
    </xf>
    <xf numFmtId="0" fontId="20" fillId="0" borderId="12" xfId="0" applyFont="1" applyBorder="1" applyAlignment="1">
      <alignment horizontal="center" wrapText="1"/>
    </xf>
    <xf numFmtId="0" fontId="19" fillId="0" borderId="13" xfId="0" applyFont="1" applyBorder="1" applyAlignment="1">
      <alignment horizontal="justify" vertical="top" wrapText="1"/>
    </xf>
    <xf numFmtId="0" fontId="19" fillId="0" borderId="12" xfId="0" applyFont="1" applyBorder="1" applyAlignment="1">
      <alignment horizontal="center" vertical="top" wrapText="1"/>
    </xf>
    <xf numFmtId="0" fontId="20" fillId="0" borderId="13" xfId="0" applyFont="1" applyBorder="1" applyAlignment="1">
      <alignment horizontal="justify" vertical="top" wrapText="1"/>
    </xf>
    <xf numFmtId="0" fontId="20" fillId="0" borderId="12" xfId="0" applyFont="1" applyBorder="1" applyAlignment="1">
      <alignment horizontal="center" vertical="top" wrapText="1"/>
    </xf>
    <xf numFmtId="0" fontId="15" fillId="0" borderId="0" xfId="0" applyFont="1"/>
    <xf numFmtId="49" fontId="44" fillId="0" borderId="20" xfId="47" applyNumberFormat="1" applyFont="1" applyBorder="1" applyAlignment="1">
      <alignment horizontal="center" vertical="center" wrapText="1"/>
    </xf>
    <xf numFmtId="49" fontId="44" fillId="0" borderId="27" xfId="47" applyNumberFormat="1" applyFont="1" applyBorder="1" applyAlignment="1">
      <alignment horizontal="center" vertical="center" wrapText="1"/>
    </xf>
    <xf numFmtId="0" fontId="16" fillId="0" borderId="10" xfId="47" applyFont="1" applyBorder="1" applyAlignment="1">
      <alignment horizontal="center" vertical="center" wrapText="1"/>
    </xf>
    <xf numFmtId="0" fontId="16" fillId="0" borderId="15" xfId="47" applyFont="1" applyBorder="1" applyAlignment="1">
      <alignment vertical="center" wrapText="1"/>
    </xf>
    <xf numFmtId="164" fontId="44" fillId="0" borderId="28" xfId="47" applyNumberFormat="1" applyFont="1" applyBorder="1" applyAlignment="1" applyProtection="1">
      <alignment horizontal="right" vertical="center" wrapText="1" indent="1"/>
      <protection locked="0"/>
    </xf>
    <xf numFmtId="0" fontId="44" fillId="0" borderId="13" xfId="47" applyFont="1" applyBorder="1" applyAlignment="1">
      <alignment horizontal="left" vertical="center" wrapText="1" indent="1"/>
    </xf>
    <xf numFmtId="164" fontId="0" fillId="0" borderId="0" xfId="0" applyNumberFormat="1" applyAlignment="1">
      <alignment vertical="center" wrapText="1"/>
    </xf>
    <xf numFmtId="164" fontId="0" fillId="0" borderId="0" xfId="0" applyNumberFormat="1" applyAlignment="1">
      <alignment horizontal="center" vertical="center" wrapText="1"/>
    </xf>
    <xf numFmtId="164" fontId="8" fillId="0" borderId="10" xfId="0" applyNumberFormat="1" applyFont="1" applyBorder="1" applyAlignment="1">
      <alignment horizontal="center" vertical="center" wrapText="1"/>
    </xf>
    <xf numFmtId="164" fontId="8" fillId="0" borderId="15" xfId="0" applyNumberFormat="1" applyFont="1" applyBorder="1" applyAlignment="1">
      <alignment horizontal="center" vertical="center" wrapText="1"/>
    </xf>
    <xf numFmtId="164" fontId="5" fillId="0" borderId="0" xfId="0" applyNumberFormat="1" applyFont="1" applyAlignment="1">
      <alignment horizontal="center" vertical="center" wrapText="1"/>
    </xf>
    <xf numFmtId="164" fontId="45" fillId="0" borderId="28" xfId="47" applyNumberFormat="1" applyFont="1" applyBorder="1" applyAlignment="1" applyProtection="1">
      <alignment horizontal="right" vertical="center" wrapText="1" indent="1"/>
      <protection locked="0"/>
    </xf>
    <xf numFmtId="164" fontId="43" fillId="0" borderId="0" xfId="0" applyNumberFormat="1" applyFont="1" applyAlignment="1">
      <alignment vertical="center" wrapText="1"/>
    </xf>
    <xf numFmtId="0" fontId="0" fillId="0" borderId="0" xfId="0" applyAlignment="1">
      <alignment vertical="center" wrapText="1"/>
    </xf>
    <xf numFmtId="0" fontId="11" fillId="0" borderId="0" xfId="0" applyFont="1" applyAlignment="1">
      <alignment vertical="center" wrapText="1"/>
    </xf>
    <xf numFmtId="0" fontId="0" fillId="0" borderId="0" xfId="0" applyAlignment="1">
      <alignment horizontal="right" vertical="center" wrapText="1" indent="1"/>
    </xf>
    <xf numFmtId="164" fontId="16" fillId="0" borderId="16" xfId="47" applyNumberFormat="1" applyFont="1" applyBorder="1" applyAlignment="1">
      <alignment horizontal="right" vertical="center" wrapText="1" indent="1"/>
    </xf>
    <xf numFmtId="3" fontId="5" fillId="0" borderId="15" xfId="0" applyNumberFormat="1" applyFont="1" applyBorder="1"/>
    <xf numFmtId="3" fontId="15" fillId="0" borderId="29" xfId="0" applyNumberFormat="1" applyFont="1" applyBorder="1"/>
    <xf numFmtId="3" fontId="15" fillId="0" borderId="26" xfId="0" applyNumberFormat="1" applyFont="1" applyBorder="1"/>
    <xf numFmtId="3" fontId="5" fillId="0" borderId="16" xfId="0" applyNumberFormat="1" applyFont="1" applyBorder="1"/>
    <xf numFmtId="0" fontId="10" fillId="0" borderId="0" xfId="0" applyFont="1" applyAlignment="1">
      <alignment vertical="center" wrapText="1"/>
    </xf>
    <xf numFmtId="164" fontId="8" fillId="0" borderId="16" xfId="0" applyNumberFormat="1" applyFont="1" applyBorder="1" applyAlignment="1">
      <alignment horizontal="center" vertical="center" wrapText="1"/>
    </xf>
    <xf numFmtId="164" fontId="45" fillId="0" borderId="28" xfId="0" applyNumberFormat="1" applyFont="1" applyBorder="1" applyAlignment="1" applyProtection="1">
      <alignment horizontal="right" vertical="center" wrapText="1" indent="1"/>
      <protection locked="0"/>
    </xf>
    <xf numFmtId="164" fontId="45" fillId="0" borderId="26" xfId="0" applyNumberFormat="1" applyFont="1" applyBorder="1" applyAlignment="1" applyProtection="1">
      <alignment horizontal="right" vertical="center" wrapText="1" indent="1"/>
      <protection locked="0"/>
    </xf>
    <xf numFmtId="0" fontId="0" fillId="0" borderId="0" xfId="0" applyAlignment="1">
      <alignment horizontal="left" vertical="center" wrapText="1"/>
    </xf>
    <xf numFmtId="0" fontId="8" fillId="0" borderId="34" xfId="0" applyFont="1" applyBorder="1" applyAlignment="1">
      <alignment horizontal="center" vertical="center" wrapText="1"/>
    </xf>
    <xf numFmtId="0" fontId="8" fillId="0" borderId="35" xfId="0" applyFont="1" applyBorder="1" applyAlignment="1">
      <alignment horizontal="center" vertical="center"/>
    </xf>
    <xf numFmtId="0" fontId="7" fillId="0" borderId="0" xfId="0" applyFont="1" applyAlignment="1">
      <alignment vertical="center"/>
    </xf>
    <xf numFmtId="0" fontId="8" fillId="0" borderId="36" xfId="0" applyFont="1" applyBorder="1" applyAlignment="1">
      <alignment horizontal="center" vertical="center" wrapText="1"/>
    </xf>
    <xf numFmtId="0" fontId="8" fillId="0" borderId="24" xfId="0" applyFont="1" applyBorder="1" applyAlignment="1">
      <alignment horizontal="center" vertical="center"/>
    </xf>
    <xf numFmtId="0" fontId="5" fillId="0" borderId="0" xfId="0" applyFont="1" applyAlignment="1">
      <alignment vertical="center"/>
    </xf>
    <xf numFmtId="0" fontId="8" fillId="0" borderId="38" xfId="0" applyFont="1" applyBorder="1" applyAlignment="1">
      <alignment horizontal="center" vertical="center" wrapText="1"/>
    </xf>
    <xf numFmtId="0" fontId="16" fillId="0" borderId="10" xfId="0" applyFont="1" applyBorder="1" applyAlignment="1">
      <alignment horizontal="center" vertical="center" wrapText="1"/>
    </xf>
    <xf numFmtId="0" fontId="16" fillId="0" borderId="15" xfId="0" applyFont="1" applyBorder="1" applyAlignment="1">
      <alignment horizontal="center" vertical="center" wrapText="1"/>
    </xf>
    <xf numFmtId="0" fontId="16" fillId="0" borderId="16" xfId="0" applyFont="1" applyBorder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46" fillId="0" borderId="15" xfId="0" applyFont="1" applyBorder="1" applyAlignment="1">
      <alignment horizontal="left" vertical="center" wrapText="1" indent="1"/>
    </xf>
    <xf numFmtId="164" fontId="46" fillId="0" borderId="16" xfId="0" applyNumberFormat="1" applyFont="1" applyBorder="1" applyAlignment="1">
      <alignment horizontal="right" vertical="center" wrapText="1" indent="1"/>
    </xf>
    <xf numFmtId="49" fontId="45" fillId="0" borderId="39" xfId="0" applyNumberFormat="1" applyFont="1" applyBorder="1" applyAlignment="1">
      <alignment horizontal="center" vertical="center" wrapText="1"/>
    </xf>
    <xf numFmtId="0" fontId="44" fillId="0" borderId="35" xfId="47" applyFont="1" applyBorder="1" applyAlignment="1">
      <alignment horizontal="left" vertical="center" wrapText="1" indent="1"/>
    </xf>
    <xf numFmtId="0" fontId="44" fillId="0" borderId="41" xfId="47" applyFont="1" applyBorder="1" applyAlignment="1">
      <alignment horizontal="left" vertical="center" wrapText="1" indent="1"/>
    </xf>
    <xf numFmtId="0" fontId="4" fillId="0" borderId="0" xfId="0" applyFont="1" applyAlignment="1">
      <alignment vertical="center" wrapText="1"/>
    </xf>
    <xf numFmtId="0" fontId="46" fillId="0" borderId="10" xfId="0" applyFont="1" applyBorder="1" applyAlignment="1">
      <alignment horizontal="center" vertical="center" wrapText="1"/>
    </xf>
    <xf numFmtId="0" fontId="46" fillId="0" borderId="15" xfId="47" applyFont="1" applyBorder="1" applyAlignment="1">
      <alignment horizontal="left" vertical="center" wrapText="1" indent="1"/>
    </xf>
    <xf numFmtId="49" fontId="45" fillId="0" borderId="20" xfId="0" applyNumberFormat="1" applyFont="1" applyBorder="1" applyAlignment="1">
      <alignment horizontal="center" vertical="center" wrapText="1"/>
    </xf>
    <xf numFmtId="0" fontId="45" fillId="0" borderId="13" xfId="47" applyFont="1" applyBorder="1" applyAlignment="1">
      <alignment horizontal="left" vertical="center" wrapText="1" indent="1"/>
    </xf>
    <xf numFmtId="164" fontId="45" fillId="0" borderId="31" xfId="0" applyNumberFormat="1" applyFont="1" applyBorder="1" applyAlignment="1" applyProtection="1">
      <alignment horizontal="right" vertical="center" wrapText="1" indent="1"/>
      <protection locked="0"/>
    </xf>
    <xf numFmtId="0" fontId="45" fillId="0" borderId="43" xfId="47" applyFont="1" applyBorder="1" applyAlignment="1">
      <alignment horizontal="left" vertical="center" wrapText="1" indent="1"/>
    </xf>
    <xf numFmtId="0" fontId="48" fillId="0" borderId="10" xfId="0" applyFont="1" applyBorder="1" applyAlignment="1">
      <alignment horizontal="center" vertical="center" wrapText="1"/>
    </xf>
    <xf numFmtId="0" fontId="44" fillId="0" borderId="0" xfId="0" applyFont="1" applyAlignment="1">
      <alignment horizontal="center" vertical="center" wrapText="1"/>
    </xf>
    <xf numFmtId="0" fontId="8" fillId="0" borderId="0" xfId="0" applyFont="1" applyAlignment="1">
      <alignment horizontal="left" vertical="center" wrapText="1" indent="1"/>
    </xf>
    <xf numFmtId="164" fontId="16" fillId="0" borderId="0" xfId="0" applyNumberFormat="1" applyFont="1" applyAlignment="1">
      <alignment horizontal="right" vertical="center" wrapText="1" indent="1"/>
    </xf>
    <xf numFmtId="0" fontId="8" fillId="0" borderId="15" xfId="0" applyFont="1" applyBorder="1" applyAlignment="1">
      <alignment horizontal="left" vertical="center" wrapText="1" indent="1"/>
    </xf>
    <xf numFmtId="164" fontId="16" fillId="0" borderId="16" xfId="0" applyNumberFormat="1" applyFont="1" applyBorder="1" applyAlignment="1">
      <alignment horizontal="right" vertical="center" wrapText="1" indent="1"/>
    </xf>
    <xf numFmtId="0" fontId="5" fillId="0" borderId="10" xfId="0" applyFont="1" applyBorder="1" applyAlignment="1">
      <alignment horizontal="left" vertical="center"/>
    </xf>
    <xf numFmtId="0" fontId="5" fillId="0" borderId="44" xfId="0" applyFont="1" applyBorder="1" applyAlignment="1">
      <alignment vertical="center" wrapText="1"/>
    </xf>
    <xf numFmtId="49" fontId="45" fillId="0" borderId="27" xfId="0" applyNumberFormat="1" applyFont="1" applyBorder="1" applyAlignment="1">
      <alignment horizontal="center" vertical="center" wrapText="1"/>
    </xf>
    <xf numFmtId="0" fontId="16" fillId="0" borderId="15" xfId="47" applyFont="1" applyBorder="1" applyAlignment="1">
      <alignment horizontal="left" vertical="center" wrapText="1" indent="1"/>
    </xf>
    <xf numFmtId="0" fontId="47" fillId="0" borderId="13" xfId="0" applyFont="1" applyBorder="1" applyAlignment="1">
      <alignment horizontal="left" wrapText="1" indent="1"/>
    </xf>
    <xf numFmtId="164" fontId="46" fillId="0" borderId="16" xfId="47" applyNumberFormat="1" applyFont="1" applyBorder="1" applyAlignment="1">
      <alignment horizontal="right" vertical="center" wrapText="1" indent="1"/>
    </xf>
    <xf numFmtId="164" fontId="44" fillId="0" borderId="28" xfId="47" applyNumberFormat="1" applyFont="1" applyBorder="1" applyAlignment="1">
      <alignment horizontal="right" vertical="center" wrapText="1" indent="1"/>
    </xf>
    <xf numFmtId="0" fontId="16" fillId="0" borderId="25" xfId="47" applyFont="1" applyBorder="1" applyAlignment="1">
      <alignment horizontal="center" vertical="center" wrapText="1"/>
    </xf>
    <xf numFmtId="164" fontId="16" fillId="0" borderId="48" xfId="47" applyNumberFormat="1" applyFont="1" applyBorder="1" applyAlignment="1">
      <alignment horizontal="right" vertical="center" wrapText="1" indent="1"/>
    </xf>
    <xf numFmtId="164" fontId="44" fillId="0" borderId="40" xfId="47" applyNumberFormat="1" applyFont="1" applyBorder="1" applyAlignment="1" applyProtection="1">
      <alignment horizontal="right" vertical="center" wrapText="1" indent="1"/>
      <protection locked="0"/>
    </xf>
    <xf numFmtId="16" fontId="0" fillId="0" borderId="0" xfId="0" applyNumberFormat="1" applyAlignment="1">
      <alignment vertical="center" wrapText="1"/>
    </xf>
    <xf numFmtId="0" fontId="48" fillId="0" borderId="47" xfId="0" applyFont="1" applyBorder="1" applyAlignment="1">
      <alignment horizontal="center" vertical="center" wrapText="1"/>
    </xf>
    <xf numFmtId="0" fontId="3" fillId="0" borderId="0" xfId="0" applyFont="1" applyAlignment="1">
      <alignment horizontal="left" vertical="center" wrapText="1"/>
    </xf>
    <xf numFmtId="0" fontId="3" fillId="0" borderId="0" xfId="0" applyFont="1" applyAlignment="1">
      <alignment vertical="center" wrapText="1"/>
    </xf>
    <xf numFmtId="0" fontId="3" fillId="0" borderId="0" xfId="0" applyFont="1" applyAlignment="1">
      <alignment horizontal="right" vertical="center" wrapText="1" indent="1"/>
    </xf>
    <xf numFmtId="49" fontId="45" fillId="0" borderId="30" xfId="0" applyNumberFormat="1" applyFont="1" applyBorder="1" applyAlignment="1">
      <alignment horizontal="center" vertical="center" wrapText="1"/>
    </xf>
    <xf numFmtId="0" fontId="44" fillId="0" borderId="24" xfId="47" applyFont="1" applyBorder="1" applyAlignment="1">
      <alignment horizontal="left" vertical="center" wrapText="1" indent="4"/>
    </xf>
    <xf numFmtId="164" fontId="7" fillId="0" borderId="0" xfId="0" applyNumberFormat="1" applyFont="1" applyAlignment="1">
      <alignment horizontal="centerContinuous" vertical="center" wrapText="1"/>
    </xf>
    <xf numFmtId="164" fontId="0" fillId="0" borderId="0" xfId="0" applyNumberFormat="1" applyAlignment="1">
      <alignment horizontal="centerContinuous" vertical="center"/>
    </xf>
    <xf numFmtId="164" fontId="44" fillId="0" borderId="49" xfId="0" applyNumberFormat="1" applyFont="1" applyBorder="1" applyAlignment="1" applyProtection="1">
      <alignment horizontal="right" vertical="center" wrapText="1" indent="1"/>
      <protection locked="0"/>
    </xf>
    <xf numFmtId="164" fontId="46" fillId="0" borderId="15" xfId="0" applyNumberFormat="1" applyFont="1" applyBorder="1" applyAlignment="1">
      <alignment horizontal="right" vertical="center" wrapText="1" indent="1"/>
    </xf>
    <xf numFmtId="164" fontId="44" fillId="0" borderId="50" xfId="0" applyNumberFormat="1" applyFont="1" applyBorder="1" applyAlignment="1" applyProtection="1">
      <alignment horizontal="right" vertical="center" wrapText="1" indent="1"/>
      <protection locked="0"/>
    </xf>
    <xf numFmtId="164" fontId="45" fillId="0" borderId="50" xfId="0" applyNumberFormat="1" applyFont="1" applyBorder="1" applyAlignment="1" applyProtection="1">
      <alignment horizontal="right" vertical="center" wrapText="1" indent="1"/>
      <protection locked="0"/>
    </xf>
    <xf numFmtId="164" fontId="45" fillId="0" borderId="24" xfId="0" applyNumberFormat="1" applyFont="1" applyBorder="1" applyAlignment="1" applyProtection="1">
      <alignment horizontal="right" vertical="center" wrapText="1" indent="1"/>
      <protection locked="0"/>
    </xf>
    <xf numFmtId="164" fontId="8" fillId="0" borderId="0" xfId="0" applyNumberFormat="1" applyFont="1" applyAlignment="1">
      <alignment horizontal="center" vertical="center" wrapText="1"/>
    </xf>
    <xf numFmtId="0" fontId="22" fillId="0" borderId="15" xfId="0" applyFont="1" applyBorder="1" applyAlignment="1">
      <alignment vertical="center" wrapText="1"/>
    </xf>
    <xf numFmtId="0" fontId="47" fillId="0" borderId="35" xfId="0" applyFont="1" applyBorder="1" applyAlignment="1">
      <alignment horizontal="left" wrapText="1" indent="1"/>
    </xf>
    <xf numFmtId="164" fontId="16" fillId="0" borderId="15" xfId="0" applyNumberFormat="1" applyFont="1" applyBorder="1" applyAlignment="1">
      <alignment horizontal="center" vertical="center" wrapText="1"/>
    </xf>
    <xf numFmtId="0" fontId="44" fillId="0" borderId="13" xfId="47" applyFont="1" applyBorder="1" applyAlignment="1">
      <alignment horizontal="left" vertical="center" wrapText="1" indent="2"/>
    </xf>
    <xf numFmtId="49" fontId="44" fillId="0" borderId="25" xfId="47" applyNumberFormat="1" applyFont="1" applyBorder="1" applyAlignment="1">
      <alignment horizontal="center" vertical="center" wrapText="1"/>
    </xf>
    <xf numFmtId="0" fontId="46" fillId="0" borderId="15" xfId="47" applyFont="1" applyBorder="1" applyAlignment="1">
      <alignment vertical="center" wrapText="1"/>
    </xf>
    <xf numFmtId="0" fontId="45" fillId="0" borderId="43" xfId="47" quotePrefix="1" applyFont="1" applyBorder="1" applyAlignment="1">
      <alignment horizontal="left" vertical="center" wrapText="1" indent="3"/>
    </xf>
    <xf numFmtId="0" fontId="45" fillId="0" borderId="24" xfId="47" quotePrefix="1" applyFont="1" applyBorder="1" applyAlignment="1">
      <alignment horizontal="left" vertical="center" wrapText="1" indent="4"/>
    </xf>
    <xf numFmtId="3" fontId="15" fillId="0" borderId="41" xfId="0" applyNumberFormat="1" applyFont="1" applyBorder="1"/>
    <xf numFmtId="3" fontId="15" fillId="0" borderId="0" xfId="0" applyNumberFormat="1" applyFont="1"/>
    <xf numFmtId="3" fontId="5" fillId="0" borderId="0" xfId="0" applyNumberFormat="1" applyFont="1"/>
    <xf numFmtId="164" fontId="45" fillId="0" borderId="49" xfId="0" applyNumberFormat="1" applyFont="1" applyBorder="1" applyAlignment="1" applyProtection="1">
      <alignment horizontal="right" vertical="center" wrapText="1" indent="1"/>
      <protection locked="0"/>
    </xf>
    <xf numFmtId="0" fontId="8" fillId="0" borderId="0" xfId="0" applyFont="1" applyAlignment="1">
      <alignment vertical="center"/>
    </xf>
    <xf numFmtId="0" fontId="8" fillId="0" borderId="0" xfId="0" applyFont="1" applyAlignment="1">
      <alignment horizontal="right" vertical="center" indent="1"/>
    </xf>
    <xf numFmtId="0" fontId="55" fillId="0" borderId="0" xfId="0" applyFont="1" applyAlignment="1">
      <alignment horizontal="right" vertical="center" wrapText="1" indent="1"/>
    </xf>
    <xf numFmtId="3" fontId="15" fillId="0" borderId="32" xfId="0" applyNumberFormat="1" applyFont="1" applyBorder="1"/>
    <xf numFmtId="164" fontId="11" fillId="0" borderId="0" xfId="0" applyNumberFormat="1" applyFont="1" applyAlignment="1">
      <alignment vertical="center" wrapText="1"/>
    </xf>
    <xf numFmtId="164" fontId="16" fillId="0" borderId="16" xfId="0" applyNumberFormat="1" applyFont="1" applyBorder="1" applyAlignment="1">
      <alignment horizontal="center" vertical="center" wrapText="1"/>
    </xf>
    <xf numFmtId="164" fontId="16" fillId="0" borderId="15" xfId="47" applyNumberFormat="1" applyFont="1" applyBorder="1" applyAlignment="1">
      <alignment horizontal="right" vertical="center" wrapText="1" indent="1"/>
    </xf>
    <xf numFmtId="164" fontId="44" fillId="0" borderId="13" xfId="47" applyNumberFormat="1" applyFont="1" applyBorder="1" applyAlignment="1" applyProtection="1">
      <alignment horizontal="right" vertical="center" wrapText="1" indent="1"/>
      <protection locked="0"/>
    </xf>
    <xf numFmtId="164" fontId="44" fillId="0" borderId="13" xfId="47" applyNumberFormat="1" applyFont="1" applyBorder="1" applyAlignment="1">
      <alignment horizontal="right" vertical="center" wrapText="1" indent="1"/>
    </xf>
    <xf numFmtId="164" fontId="45" fillId="0" borderId="13" xfId="47" applyNumberFormat="1" applyFont="1" applyBorder="1" applyAlignment="1" applyProtection="1">
      <alignment horizontal="right" vertical="center" wrapText="1" indent="1"/>
      <protection locked="0"/>
    </xf>
    <xf numFmtId="164" fontId="44" fillId="0" borderId="35" xfId="47" applyNumberFormat="1" applyFont="1" applyBorder="1" applyAlignment="1" applyProtection="1">
      <alignment horizontal="right" vertical="center" wrapText="1" indent="1"/>
      <protection locked="0"/>
    </xf>
    <xf numFmtId="0" fontId="5" fillId="0" borderId="0" xfId="0" applyFont="1" applyAlignment="1">
      <alignment horizontal="left" vertical="center"/>
    </xf>
    <xf numFmtId="0" fontId="5" fillId="0" borderId="0" xfId="0" applyFont="1" applyAlignment="1">
      <alignment vertical="center" wrapText="1"/>
    </xf>
    <xf numFmtId="164" fontId="45" fillId="0" borderId="41" xfId="0" applyNumberFormat="1" applyFont="1" applyBorder="1" applyAlignment="1" applyProtection="1">
      <alignment horizontal="right" vertical="center" wrapText="1" indent="1"/>
      <protection locked="0"/>
    </xf>
    <xf numFmtId="164" fontId="44" fillId="0" borderId="41" xfId="0" applyNumberFormat="1" applyFont="1" applyBorder="1" applyAlignment="1" applyProtection="1">
      <alignment horizontal="right" vertical="center" wrapText="1" indent="1"/>
      <protection locked="0"/>
    </xf>
    <xf numFmtId="164" fontId="45" fillId="0" borderId="13" xfId="0" applyNumberFormat="1" applyFont="1" applyBorder="1" applyAlignment="1" applyProtection="1">
      <alignment horizontal="right" vertical="center" wrapText="1" indent="1"/>
      <protection locked="0"/>
    </xf>
    <xf numFmtId="3" fontId="15" fillId="0" borderId="13" xfId="0" applyNumberFormat="1" applyFont="1" applyBorder="1"/>
    <xf numFmtId="3" fontId="60" fillId="0" borderId="35" xfId="0" applyNumberFormat="1" applyFont="1" applyBorder="1" applyAlignment="1">
      <alignment vertical="center"/>
    </xf>
    <xf numFmtId="3" fontId="60" fillId="0" borderId="40" xfId="0" applyNumberFormat="1" applyFont="1" applyBorder="1" applyAlignment="1">
      <alignment vertical="center"/>
    </xf>
    <xf numFmtId="0" fontId="16" fillId="0" borderId="0" xfId="0" applyFont="1" applyAlignment="1">
      <alignment horizontal="center" vertical="center" wrapText="1"/>
    </xf>
    <xf numFmtId="0" fontId="8" fillId="0" borderId="48" xfId="0" applyFont="1" applyBorder="1" applyAlignment="1">
      <alignment horizontal="center" vertical="center" wrapText="1"/>
    </xf>
    <xf numFmtId="164" fontId="46" fillId="0" borderId="44" xfId="0" applyNumberFormat="1" applyFont="1" applyBorder="1" applyAlignment="1">
      <alignment horizontal="right" vertical="center" wrapText="1" indent="1"/>
    </xf>
    <xf numFmtId="164" fontId="44" fillId="0" borderId="35" xfId="0" applyNumberFormat="1" applyFont="1" applyBorder="1" applyAlignment="1" applyProtection="1">
      <alignment horizontal="right" vertical="center" wrapText="1" indent="1"/>
      <protection locked="0"/>
    </xf>
    <xf numFmtId="164" fontId="46" fillId="0" borderId="44" xfId="0" applyNumberFormat="1" applyFont="1" applyBorder="1" applyAlignment="1" applyProtection="1">
      <alignment horizontal="right" vertical="center" wrapText="1" indent="1"/>
      <protection locked="0"/>
    </xf>
    <xf numFmtId="164" fontId="46" fillId="0" borderId="15" xfId="0" applyNumberFormat="1" applyFont="1" applyBorder="1" applyAlignment="1" applyProtection="1">
      <alignment horizontal="right" vertical="center" wrapText="1" indent="1"/>
      <protection locked="0"/>
    </xf>
    <xf numFmtId="164" fontId="45" fillId="0" borderId="35" xfId="0" applyNumberFormat="1" applyFont="1" applyBorder="1" applyAlignment="1" applyProtection="1">
      <alignment horizontal="right" vertical="center" wrapText="1" indent="1"/>
      <protection locked="0"/>
    </xf>
    <xf numFmtId="164" fontId="46" fillId="0" borderId="58" xfId="0" applyNumberFormat="1" applyFont="1" applyBorder="1" applyAlignment="1" applyProtection="1">
      <alignment horizontal="right" vertical="center" wrapText="1" indent="1"/>
      <protection locked="0"/>
    </xf>
    <xf numFmtId="164" fontId="46" fillId="0" borderId="24" xfId="0" applyNumberFormat="1" applyFont="1" applyBorder="1" applyAlignment="1" applyProtection="1">
      <alignment horizontal="right" vertical="center" wrapText="1" indent="1"/>
      <protection locked="0"/>
    </xf>
    <xf numFmtId="164" fontId="16" fillId="0" borderId="44" xfId="0" applyNumberFormat="1" applyFont="1" applyBorder="1" applyAlignment="1">
      <alignment horizontal="right" vertical="center" wrapText="1" indent="1"/>
    </xf>
    <xf numFmtId="164" fontId="16" fillId="0" borderId="15" xfId="0" applyNumberFormat="1" applyFont="1" applyBorder="1" applyAlignment="1">
      <alignment horizontal="right" vertical="center" wrapText="1" indent="1"/>
    </xf>
    <xf numFmtId="164" fontId="46" fillId="0" borderId="17" xfId="0" applyNumberFormat="1" applyFont="1" applyBorder="1" applyAlignment="1">
      <alignment horizontal="right" vertical="center" wrapText="1" indent="1"/>
    </xf>
    <xf numFmtId="3" fontId="5" fillId="0" borderId="15" xfId="0" applyNumberFormat="1" applyFont="1" applyBorder="1" applyAlignment="1" applyProtection="1">
      <alignment horizontal="right" vertical="center" wrapText="1" indent="1"/>
      <protection locked="0"/>
    </xf>
    <xf numFmtId="2" fontId="16" fillId="0" borderId="16" xfId="0" applyNumberFormat="1" applyFont="1" applyBorder="1" applyAlignment="1">
      <alignment horizontal="center" vertical="center" wrapText="1"/>
    </xf>
    <xf numFmtId="2" fontId="16" fillId="0" borderId="0" xfId="0" applyNumberFormat="1" applyFont="1" applyAlignment="1">
      <alignment horizontal="center" vertical="center" wrapText="1"/>
    </xf>
    <xf numFmtId="2" fontId="16" fillId="0" borderId="0" xfId="0" applyNumberFormat="1" applyFont="1" applyAlignment="1">
      <alignment horizontal="right" vertical="center" wrapText="1" indent="1"/>
    </xf>
    <xf numFmtId="2" fontId="6" fillId="0" borderId="0" xfId="0" applyNumberFormat="1" applyFont="1" applyAlignment="1">
      <alignment horizontal="center" vertical="center" wrapText="1"/>
    </xf>
    <xf numFmtId="2" fontId="0" fillId="0" borderId="0" xfId="0" applyNumberFormat="1" applyAlignment="1">
      <alignment horizontal="right" vertical="center" wrapText="1" indent="1"/>
    </xf>
    <xf numFmtId="2" fontId="0" fillId="0" borderId="0" xfId="0" applyNumberFormat="1" applyAlignment="1">
      <alignment vertical="center" wrapText="1"/>
    </xf>
    <xf numFmtId="2" fontId="8" fillId="0" borderId="0" xfId="0" applyNumberFormat="1" applyFont="1" applyAlignment="1">
      <alignment horizontal="center" vertical="center"/>
    </xf>
    <xf numFmtId="2" fontId="3" fillId="0" borderId="0" xfId="0" applyNumberFormat="1" applyFont="1" applyAlignment="1">
      <alignment horizontal="right" vertical="center" wrapText="1" indent="1"/>
    </xf>
    <xf numFmtId="164" fontId="45" fillId="0" borderId="24" xfId="47" applyNumberFormat="1" applyFont="1" applyBorder="1" applyAlignment="1" applyProtection="1">
      <alignment horizontal="right" vertical="center" wrapText="1" indent="1"/>
      <protection locked="0"/>
    </xf>
    <xf numFmtId="164" fontId="16" fillId="0" borderId="69" xfId="0" applyNumberFormat="1" applyFont="1" applyBorder="1" applyAlignment="1">
      <alignment horizontal="right" vertical="center" wrapText="1" indent="1"/>
    </xf>
    <xf numFmtId="2" fontId="8" fillId="0" borderId="0" xfId="0" applyNumberFormat="1" applyFont="1" applyAlignment="1">
      <alignment vertical="center"/>
    </xf>
    <xf numFmtId="2" fontId="16" fillId="0" borderId="69" xfId="0" applyNumberFormat="1" applyFont="1" applyBorder="1" applyAlignment="1">
      <alignment horizontal="right" vertical="center" wrapText="1" indent="1"/>
    </xf>
    <xf numFmtId="2" fontId="55" fillId="0" borderId="0" xfId="0" applyNumberFormat="1" applyFont="1" applyAlignment="1">
      <alignment horizontal="right" vertical="center" wrapText="1"/>
    </xf>
    <xf numFmtId="164" fontId="44" fillId="0" borderId="24" xfId="47" applyNumberFormat="1" applyFont="1" applyBorder="1" applyAlignment="1" applyProtection="1">
      <alignment horizontal="right" vertical="center" wrapText="1" indent="1"/>
      <protection locked="0"/>
    </xf>
    <xf numFmtId="4" fontId="0" fillId="0" borderId="0" xfId="0" applyNumberFormat="1" applyAlignment="1">
      <alignment horizontal="centerContinuous" vertical="center"/>
    </xf>
    <xf numFmtId="4" fontId="8" fillId="0" borderId="16" xfId="0" applyNumberFormat="1" applyFont="1" applyBorder="1" applyAlignment="1">
      <alignment horizontal="center" vertical="center" wrapText="1"/>
    </xf>
    <xf numFmtId="4" fontId="0" fillId="0" borderId="0" xfId="0" applyNumberFormat="1" applyAlignment="1">
      <alignment vertical="center" wrapText="1"/>
    </xf>
    <xf numFmtId="0" fontId="7" fillId="0" borderId="32" xfId="0" applyFont="1" applyBorder="1" applyAlignment="1">
      <alignment vertical="center"/>
    </xf>
    <xf numFmtId="0" fontId="16" fillId="0" borderId="17" xfId="0" applyFont="1" applyBorder="1" applyAlignment="1">
      <alignment horizontal="center" vertical="center" wrapText="1"/>
    </xf>
    <xf numFmtId="2" fontId="16" fillId="0" borderId="17" xfId="0" applyNumberFormat="1" applyFont="1" applyBorder="1" applyAlignment="1">
      <alignment horizontal="center" vertical="center" wrapText="1"/>
    </xf>
    <xf numFmtId="0" fontId="5" fillId="0" borderId="32" xfId="0" applyFont="1" applyBorder="1" applyAlignment="1">
      <alignment vertical="center"/>
    </xf>
    <xf numFmtId="164" fontId="16" fillId="0" borderId="17" xfId="47" applyNumberFormat="1" applyFont="1" applyBorder="1" applyAlignment="1">
      <alignment horizontal="right" vertical="center" wrapText="1" indent="1"/>
    </xf>
    <xf numFmtId="2" fontId="16" fillId="0" borderId="17" xfId="47" applyNumberFormat="1" applyFont="1" applyBorder="1" applyAlignment="1">
      <alignment horizontal="right" vertical="center" wrapText="1" indent="1"/>
    </xf>
    <xf numFmtId="0" fontId="7" fillId="0" borderId="32" xfId="0" applyFont="1" applyBorder="1" applyAlignment="1">
      <alignment horizontal="center" vertical="center" wrapText="1"/>
    </xf>
    <xf numFmtId="164" fontId="44" fillId="0" borderId="14" xfId="47" applyNumberFormat="1" applyFont="1" applyBorder="1" applyAlignment="1" applyProtection="1">
      <alignment horizontal="right" vertical="center" wrapText="1" indent="1"/>
      <protection locked="0"/>
    </xf>
    <xf numFmtId="2" fontId="44" fillId="0" borderId="14" xfId="47" applyNumberFormat="1" applyFont="1" applyBorder="1" applyAlignment="1" applyProtection="1">
      <alignment horizontal="right" vertical="center" wrapText="1" indent="1"/>
      <protection locked="0"/>
    </xf>
    <xf numFmtId="164" fontId="44" fillId="0" borderId="52" xfId="47" applyNumberFormat="1" applyFont="1" applyBorder="1" applyAlignment="1" applyProtection="1">
      <alignment horizontal="right" vertical="center" wrapText="1" indent="1"/>
      <protection locked="0"/>
    </xf>
    <xf numFmtId="2" fontId="44" fillId="0" borderId="52" xfId="47" applyNumberFormat="1" applyFont="1" applyBorder="1" applyAlignment="1" applyProtection="1">
      <alignment horizontal="right" vertical="center" wrapText="1" indent="1"/>
      <protection locked="0"/>
    </xf>
    <xf numFmtId="0" fontId="11" fillId="0" borderId="32" xfId="0" applyFont="1" applyBorder="1" applyAlignment="1">
      <alignment vertical="center" wrapText="1"/>
    </xf>
    <xf numFmtId="164" fontId="44" fillId="0" borderId="56" xfId="47" applyNumberFormat="1" applyFont="1" applyBorder="1" applyAlignment="1" applyProtection="1">
      <alignment horizontal="right" vertical="center" wrapText="1" indent="1"/>
      <protection locked="0"/>
    </xf>
    <xf numFmtId="2" fontId="44" fillId="0" borderId="56" xfId="47" applyNumberFormat="1" applyFont="1" applyBorder="1" applyAlignment="1" applyProtection="1">
      <alignment horizontal="right" vertical="center" wrapText="1" indent="1"/>
      <protection locked="0"/>
    </xf>
    <xf numFmtId="0" fontId="4" fillId="0" borderId="32" xfId="0" applyFont="1" applyBorder="1" applyAlignment="1">
      <alignment vertical="center" wrapText="1"/>
    </xf>
    <xf numFmtId="164" fontId="46" fillId="0" borderId="17" xfId="47" applyNumberFormat="1" applyFont="1" applyBorder="1" applyAlignment="1">
      <alignment horizontal="right" vertical="center" wrapText="1" indent="1"/>
    </xf>
    <xf numFmtId="2" fontId="46" fillId="0" borderId="17" xfId="47" applyNumberFormat="1" applyFont="1" applyBorder="1" applyAlignment="1">
      <alignment horizontal="right" vertical="center" wrapText="1" indent="1"/>
    </xf>
    <xf numFmtId="164" fontId="44" fillId="0" borderId="14" xfId="47" applyNumberFormat="1" applyFont="1" applyBorder="1" applyAlignment="1">
      <alignment horizontal="right" vertical="center" wrapText="1" indent="1"/>
    </xf>
    <xf numFmtId="2" fontId="44" fillId="0" borderId="14" xfId="47" applyNumberFormat="1" applyFont="1" applyBorder="1" applyAlignment="1">
      <alignment horizontal="right" vertical="center" wrapText="1" indent="1"/>
    </xf>
    <xf numFmtId="164" fontId="45" fillId="0" borderId="52" xfId="47" applyNumberFormat="1" applyFont="1" applyBorder="1" applyAlignment="1" applyProtection="1">
      <alignment horizontal="right" vertical="center" wrapText="1" indent="1"/>
      <protection locked="0"/>
    </xf>
    <xf numFmtId="2" fontId="45" fillId="0" borderId="52" xfId="47" applyNumberFormat="1" applyFont="1" applyBorder="1" applyAlignment="1" applyProtection="1">
      <alignment horizontal="right" vertical="center" wrapText="1" indent="1"/>
      <protection locked="0"/>
    </xf>
    <xf numFmtId="164" fontId="45" fillId="0" borderId="14" xfId="47" applyNumberFormat="1" applyFont="1" applyBorder="1" applyAlignment="1" applyProtection="1">
      <alignment horizontal="right" vertical="center" wrapText="1" indent="1"/>
      <protection locked="0"/>
    </xf>
    <xf numFmtId="2" fontId="45" fillId="0" borderId="14" xfId="47" applyNumberFormat="1" applyFont="1" applyBorder="1" applyAlignment="1" applyProtection="1">
      <alignment horizontal="right" vertical="center" wrapText="1" indent="1"/>
      <protection locked="0"/>
    </xf>
    <xf numFmtId="164" fontId="45" fillId="0" borderId="56" xfId="47" applyNumberFormat="1" applyFont="1" applyBorder="1" applyAlignment="1" applyProtection="1">
      <alignment horizontal="right" vertical="center" wrapText="1" indent="1"/>
      <protection locked="0"/>
    </xf>
    <xf numFmtId="2" fontId="45" fillId="0" borderId="56" xfId="47" applyNumberFormat="1" applyFont="1" applyBorder="1" applyAlignment="1" applyProtection="1">
      <alignment horizontal="right" vertical="center" wrapText="1" indent="1"/>
      <protection locked="0"/>
    </xf>
    <xf numFmtId="164" fontId="16" fillId="0" borderId="57" xfId="47" applyNumberFormat="1" applyFont="1" applyBorder="1" applyAlignment="1">
      <alignment horizontal="right" vertical="center" wrapText="1" indent="1"/>
    </xf>
    <xf numFmtId="2" fontId="16" fillId="0" borderId="57" xfId="47" applyNumberFormat="1" applyFont="1" applyBorder="1" applyAlignment="1">
      <alignment horizontal="right" vertical="center" wrapText="1" indent="1"/>
    </xf>
    <xf numFmtId="0" fontId="10" fillId="0" borderId="32" xfId="0" applyFont="1" applyBorder="1" applyAlignment="1">
      <alignment vertical="center" wrapText="1"/>
    </xf>
    <xf numFmtId="164" fontId="44" fillId="0" borderId="63" xfId="47" applyNumberFormat="1" applyFont="1" applyBorder="1" applyAlignment="1" applyProtection="1">
      <alignment horizontal="right" vertical="center" wrapText="1" indent="1"/>
      <protection locked="0"/>
    </xf>
    <xf numFmtId="2" fontId="44" fillId="0" borderId="63" xfId="47" applyNumberFormat="1" applyFont="1" applyBorder="1" applyAlignment="1" applyProtection="1">
      <alignment horizontal="right" vertical="center" wrapText="1" indent="1"/>
      <protection locked="0"/>
    </xf>
    <xf numFmtId="0" fontId="0" fillId="0" borderId="32" xfId="0" applyBorder="1" applyAlignment="1">
      <alignment vertical="center" wrapText="1"/>
    </xf>
    <xf numFmtId="164" fontId="45" fillId="0" borderId="52" xfId="47" applyNumberFormat="1" applyFont="1" applyBorder="1" applyAlignment="1">
      <alignment horizontal="right" vertical="center" wrapText="1" indent="1"/>
    </xf>
    <xf numFmtId="2" fontId="45" fillId="0" borderId="52" xfId="47" applyNumberFormat="1" applyFont="1" applyBorder="1" applyAlignment="1">
      <alignment horizontal="right" vertical="center" wrapText="1" indent="1"/>
    </xf>
    <xf numFmtId="0" fontId="8" fillId="0" borderId="57" xfId="0" applyFont="1" applyBorder="1" applyAlignment="1">
      <alignment horizontal="center" vertical="center" wrapText="1"/>
    </xf>
    <xf numFmtId="2" fontId="8" fillId="0" borderId="57" xfId="0" applyNumberFormat="1" applyFont="1" applyBorder="1" applyAlignment="1">
      <alignment horizontal="center" vertical="center" wrapText="1"/>
    </xf>
    <xf numFmtId="164" fontId="4" fillId="0" borderId="32" xfId="0" applyNumberFormat="1" applyFont="1" applyBorder="1" applyAlignment="1">
      <alignment vertical="center" wrapText="1"/>
    </xf>
    <xf numFmtId="164" fontId="45" fillId="0" borderId="59" xfId="47" applyNumberFormat="1" applyFont="1" applyBorder="1" applyAlignment="1" applyProtection="1">
      <alignment horizontal="right" vertical="center" wrapText="1" indent="1"/>
      <protection locked="0"/>
    </xf>
    <xf numFmtId="2" fontId="45" fillId="0" borderId="59" xfId="47" applyNumberFormat="1" applyFont="1" applyBorder="1" applyAlignment="1" applyProtection="1">
      <alignment horizontal="right" vertical="center" wrapText="1" indent="1"/>
      <protection locked="0"/>
    </xf>
    <xf numFmtId="164" fontId="16" fillId="0" borderId="64" xfId="47" applyNumberFormat="1" applyFont="1" applyBorder="1" applyAlignment="1">
      <alignment horizontal="right" vertical="center" wrapText="1" indent="1"/>
    </xf>
    <xf numFmtId="2" fontId="16" fillId="0" borderId="64" xfId="47" applyNumberFormat="1" applyFont="1" applyBorder="1" applyAlignment="1">
      <alignment horizontal="right" vertical="center" wrapText="1" indent="1"/>
    </xf>
    <xf numFmtId="2" fontId="46" fillId="0" borderId="17" xfId="0" applyNumberFormat="1" applyFont="1" applyBorder="1" applyAlignment="1">
      <alignment horizontal="right" vertical="center" wrapText="1" indent="1"/>
    </xf>
    <xf numFmtId="164" fontId="44" fillId="0" borderId="63" xfId="0" applyNumberFormat="1" applyFont="1" applyBorder="1" applyAlignment="1" applyProtection="1">
      <alignment horizontal="right" vertical="center" wrapText="1" indent="1"/>
      <protection locked="0"/>
    </xf>
    <xf numFmtId="2" fontId="44" fillId="0" borderId="63" xfId="0" applyNumberFormat="1" applyFont="1" applyBorder="1" applyAlignment="1" applyProtection="1">
      <alignment horizontal="right" vertical="center" wrapText="1" indent="1"/>
      <protection locked="0"/>
    </xf>
    <xf numFmtId="164" fontId="44" fillId="0" borderId="52" xfId="0" applyNumberFormat="1" applyFont="1" applyBorder="1" applyAlignment="1" applyProtection="1">
      <alignment horizontal="right" vertical="center" wrapText="1" indent="1"/>
      <protection locked="0"/>
    </xf>
    <xf numFmtId="2" fontId="44" fillId="0" borderId="52" xfId="0" applyNumberFormat="1" applyFont="1" applyBorder="1" applyAlignment="1" applyProtection="1">
      <alignment horizontal="right" vertical="center" wrapText="1" indent="1"/>
      <protection locked="0"/>
    </xf>
    <xf numFmtId="164" fontId="44" fillId="0" borderId="51" xfId="0" applyNumberFormat="1" applyFont="1" applyBorder="1" applyAlignment="1" applyProtection="1">
      <alignment horizontal="right" vertical="center" wrapText="1" indent="1"/>
      <protection locked="0"/>
    </xf>
    <xf numFmtId="2" fontId="44" fillId="0" borderId="51" xfId="0" applyNumberFormat="1" applyFont="1" applyBorder="1" applyAlignment="1" applyProtection="1">
      <alignment horizontal="right" vertical="center" wrapText="1" indent="1"/>
      <protection locked="0"/>
    </xf>
    <xf numFmtId="164" fontId="44" fillId="0" borderId="56" xfId="0" applyNumberFormat="1" applyFont="1" applyBorder="1" applyAlignment="1" applyProtection="1">
      <alignment horizontal="right" vertical="center" wrapText="1" indent="1"/>
      <protection locked="0"/>
    </xf>
    <xf numFmtId="2" fontId="44" fillId="0" borderId="56" xfId="0" applyNumberFormat="1" applyFont="1" applyBorder="1" applyAlignment="1" applyProtection="1">
      <alignment horizontal="right" vertical="center" wrapText="1" indent="1"/>
      <protection locked="0"/>
    </xf>
    <xf numFmtId="164" fontId="46" fillId="0" borderId="17" xfId="0" applyNumberFormat="1" applyFont="1" applyBorder="1" applyAlignment="1" applyProtection="1">
      <alignment horizontal="right" vertical="center" wrapText="1" indent="1"/>
      <protection locked="0"/>
    </xf>
    <xf numFmtId="2" fontId="46" fillId="0" borderId="17" xfId="0" applyNumberFormat="1" applyFont="1" applyBorder="1" applyAlignment="1" applyProtection="1">
      <alignment horizontal="right" vertical="center" wrapText="1" indent="1"/>
      <protection locked="0"/>
    </xf>
    <xf numFmtId="164" fontId="45" fillId="0" borderId="14" xfId="0" applyNumberFormat="1" applyFont="1" applyBorder="1" applyAlignment="1" applyProtection="1">
      <alignment horizontal="right" vertical="center" wrapText="1" indent="1"/>
      <protection locked="0"/>
    </xf>
    <xf numFmtId="2" fontId="45" fillId="0" borderId="14" xfId="0" applyNumberFormat="1" applyFont="1" applyBorder="1" applyAlignment="1" applyProtection="1">
      <alignment horizontal="right" vertical="center" wrapText="1" indent="1"/>
      <protection locked="0"/>
    </xf>
    <xf numFmtId="164" fontId="45" fillId="0" borderId="51" xfId="0" applyNumberFormat="1" applyFont="1" applyBorder="1" applyAlignment="1" applyProtection="1">
      <alignment horizontal="right" vertical="center" wrapText="1" indent="1"/>
      <protection locked="0"/>
    </xf>
    <xf numFmtId="2" fontId="45" fillId="0" borderId="51" xfId="0" applyNumberFormat="1" applyFont="1" applyBorder="1" applyAlignment="1" applyProtection="1">
      <alignment horizontal="right" vertical="center" wrapText="1" indent="1"/>
      <protection locked="0"/>
    </xf>
    <xf numFmtId="164" fontId="45" fillId="0" borderId="59" xfId="0" applyNumberFormat="1" applyFont="1" applyBorder="1" applyAlignment="1" applyProtection="1">
      <alignment horizontal="right" vertical="center" wrapText="1" indent="1"/>
      <protection locked="0"/>
    </xf>
    <xf numFmtId="2" fontId="45" fillId="0" borderId="59" xfId="0" applyNumberFormat="1" applyFont="1" applyBorder="1" applyAlignment="1" applyProtection="1">
      <alignment horizontal="right" vertical="center" wrapText="1" indent="1"/>
      <protection locked="0"/>
    </xf>
    <xf numFmtId="164" fontId="45" fillId="0" borderId="63" xfId="0" applyNumberFormat="1" applyFont="1" applyBorder="1" applyAlignment="1" applyProtection="1">
      <alignment horizontal="right" vertical="center" wrapText="1" indent="1"/>
      <protection locked="0"/>
    </xf>
    <xf numFmtId="2" fontId="45" fillId="0" borderId="63" xfId="0" applyNumberFormat="1" applyFont="1" applyBorder="1" applyAlignment="1" applyProtection="1">
      <alignment horizontal="right" vertical="center" wrapText="1" indent="1"/>
      <protection locked="0"/>
    </xf>
    <xf numFmtId="164" fontId="46" fillId="0" borderId="56" xfId="0" applyNumberFormat="1" applyFont="1" applyBorder="1" applyAlignment="1" applyProtection="1">
      <alignment horizontal="right" vertical="center" wrapText="1" indent="1"/>
      <protection locked="0"/>
    </xf>
    <xf numFmtId="2" fontId="46" fillId="0" borderId="56" xfId="0" applyNumberFormat="1" applyFont="1" applyBorder="1" applyAlignment="1" applyProtection="1">
      <alignment horizontal="right" vertical="center" wrapText="1" indent="1"/>
      <protection locked="0"/>
    </xf>
    <xf numFmtId="164" fontId="46" fillId="0" borderId="59" xfId="0" applyNumberFormat="1" applyFont="1" applyBorder="1" applyAlignment="1" applyProtection="1">
      <alignment horizontal="right" vertical="center" wrapText="1" indent="1"/>
      <protection locked="0"/>
    </xf>
    <xf numFmtId="2" fontId="46" fillId="0" borderId="59" xfId="0" applyNumberFormat="1" applyFont="1" applyBorder="1" applyAlignment="1" applyProtection="1">
      <alignment horizontal="right" vertical="center" wrapText="1" indent="1"/>
      <protection locked="0"/>
    </xf>
    <xf numFmtId="164" fontId="45" fillId="0" borderId="52" xfId="0" applyNumberFormat="1" applyFont="1" applyBorder="1" applyAlignment="1" applyProtection="1">
      <alignment horizontal="right" vertical="center" wrapText="1" indent="1"/>
      <protection locked="0"/>
    </xf>
    <xf numFmtId="2" fontId="45" fillId="0" borderId="52" xfId="0" applyNumberFormat="1" applyFont="1" applyBorder="1" applyAlignment="1" applyProtection="1">
      <alignment horizontal="right" vertical="center" wrapText="1" indent="1"/>
      <protection locked="0"/>
    </xf>
    <xf numFmtId="164" fontId="45" fillId="0" borderId="64" xfId="0" applyNumberFormat="1" applyFont="1" applyBorder="1" applyAlignment="1" applyProtection="1">
      <alignment horizontal="right" vertical="center" wrapText="1" indent="1"/>
      <protection locked="0"/>
    </xf>
    <xf numFmtId="2" fontId="45" fillId="0" borderId="64" xfId="0" applyNumberFormat="1" applyFont="1" applyBorder="1" applyAlignment="1" applyProtection="1">
      <alignment horizontal="right" vertical="center" wrapText="1" indent="1"/>
      <protection locked="0"/>
    </xf>
    <xf numFmtId="164" fontId="16" fillId="0" borderId="17" xfId="0" applyNumberFormat="1" applyFont="1" applyBorder="1" applyAlignment="1">
      <alignment horizontal="right" vertical="center" wrapText="1" indent="1"/>
    </xf>
    <xf numFmtId="2" fontId="16" fillId="0" borderId="17" xfId="0" applyNumberFormat="1" applyFont="1" applyBorder="1" applyAlignment="1">
      <alignment horizontal="right" vertical="center" wrapText="1" indent="1"/>
    </xf>
    <xf numFmtId="0" fontId="8" fillId="0" borderId="0" xfId="0" applyFont="1" applyAlignment="1">
      <alignment horizontal="right" vertical="center"/>
    </xf>
    <xf numFmtId="3" fontId="15" fillId="0" borderId="35" xfId="0" applyNumberFormat="1" applyFont="1" applyBorder="1"/>
    <xf numFmtId="164" fontId="0" fillId="0" borderId="0" xfId="0" applyNumberFormat="1" applyAlignment="1">
      <alignment vertical="center" textRotation="180" wrapText="1"/>
    </xf>
    <xf numFmtId="0" fontId="0" fillId="0" borderId="0" xfId="0" applyAlignment="1">
      <alignment horizontal="right" vertical="center" wrapText="1"/>
    </xf>
    <xf numFmtId="0" fontId="51" fillId="0" borderId="0" xfId="0" applyFont="1" applyAlignment="1" applyProtection="1">
      <alignment vertical="top"/>
      <protection locked="0"/>
    </xf>
    <xf numFmtId="0" fontId="8" fillId="0" borderId="71" xfId="0" quotePrefix="1" applyFont="1" applyBorder="1" applyAlignment="1">
      <alignment vertical="center"/>
    </xf>
    <xf numFmtId="0" fontId="8" fillId="0" borderId="72" xfId="0" quotePrefix="1" applyFont="1" applyBorder="1" applyAlignment="1">
      <alignment vertical="center"/>
    </xf>
    <xf numFmtId="0" fontId="8" fillId="0" borderId="73" xfId="0" applyFont="1" applyBorder="1" applyAlignment="1">
      <alignment vertical="center"/>
    </xf>
    <xf numFmtId="0" fontId="8" fillId="0" borderId="74" xfId="0" applyFont="1" applyBorder="1" applyAlignment="1">
      <alignment vertical="center"/>
    </xf>
    <xf numFmtId="49" fontId="8" fillId="0" borderId="71" xfId="0" applyNumberFormat="1" applyFont="1" applyBorder="1" applyAlignment="1">
      <alignment vertical="center"/>
    </xf>
    <xf numFmtId="49" fontId="8" fillId="0" borderId="72" xfId="0" applyNumberFormat="1" applyFont="1" applyBorder="1" applyAlignment="1">
      <alignment vertical="center"/>
    </xf>
    <xf numFmtId="49" fontId="8" fillId="0" borderId="73" xfId="0" applyNumberFormat="1" applyFont="1" applyBorder="1" applyAlignment="1">
      <alignment vertical="center"/>
    </xf>
    <xf numFmtId="49" fontId="8" fillId="0" borderId="74" xfId="0" applyNumberFormat="1" applyFont="1" applyBorder="1" applyAlignment="1">
      <alignment vertical="center"/>
    </xf>
    <xf numFmtId="0" fontId="42" fillId="0" borderId="45" xfId="0" applyFont="1" applyBorder="1"/>
    <xf numFmtId="0" fontId="7" fillId="0" borderId="45" xfId="0" applyFont="1" applyBorder="1"/>
    <xf numFmtId="0" fontId="7" fillId="0" borderId="33" xfId="0" applyFont="1" applyBorder="1"/>
    <xf numFmtId="164" fontId="8" fillId="0" borderId="44" xfId="0" applyNumberFormat="1" applyFont="1" applyBorder="1" applyAlignment="1">
      <alignment horizontal="center" vertical="center" wrapText="1"/>
    </xf>
    <xf numFmtId="0" fontId="51" fillId="0" borderId="0" xfId="0" applyFont="1" applyAlignment="1" applyProtection="1">
      <alignment horizontal="right" vertical="top"/>
      <protection locked="0"/>
    </xf>
    <xf numFmtId="0" fontId="8" fillId="0" borderId="0" xfId="0" applyFont="1" applyAlignment="1">
      <alignment horizontal="center" vertical="center"/>
    </xf>
    <xf numFmtId="164" fontId="43" fillId="0" borderId="0" xfId="0" applyNumberFormat="1" applyFont="1" applyAlignment="1">
      <alignment horizontal="left" vertical="center" wrapText="1"/>
    </xf>
    <xf numFmtId="164" fontId="65" fillId="0" borderId="0" xfId="0" applyNumberFormat="1" applyFont="1" applyAlignment="1">
      <alignment vertical="center" wrapText="1"/>
    </xf>
    <xf numFmtId="0" fontId="42" fillId="0" borderId="0" xfId="0" applyFont="1" applyAlignment="1">
      <alignment horizontal="right"/>
    </xf>
    <xf numFmtId="49" fontId="44" fillId="0" borderId="30" xfId="47" applyNumberFormat="1" applyFont="1" applyBorder="1" applyAlignment="1">
      <alignment horizontal="center" vertical="center" wrapText="1"/>
    </xf>
    <xf numFmtId="0" fontId="44" fillId="0" borderId="24" xfId="47" applyFont="1" applyBorder="1" applyAlignment="1">
      <alignment horizontal="left" vertical="center" wrapText="1" indent="1"/>
    </xf>
    <xf numFmtId="3" fontId="5" fillId="0" borderId="16" xfId="0" applyNumberFormat="1" applyFont="1" applyBorder="1" applyAlignment="1" applyProtection="1">
      <alignment horizontal="right" vertical="center" wrapText="1" indent="1"/>
      <protection locked="0"/>
    </xf>
    <xf numFmtId="164" fontId="46" fillId="0" borderId="33" xfId="0" applyNumberFormat="1" applyFont="1" applyBorder="1" applyAlignment="1" applyProtection="1">
      <alignment horizontal="right" vertical="center" wrapText="1" indent="1"/>
      <protection locked="0"/>
    </xf>
    <xf numFmtId="164" fontId="46" fillId="0" borderId="74" xfId="0" applyNumberFormat="1" applyFont="1" applyBorder="1" applyAlignment="1" applyProtection="1">
      <alignment horizontal="right" vertical="center" wrapText="1" indent="1"/>
      <protection locked="0"/>
    </xf>
    <xf numFmtId="164" fontId="46" fillId="0" borderId="33" xfId="0" applyNumberFormat="1" applyFont="1" applyBorder="1" applyAlignment="1">
      <alignment horizontal="right" vertical="center" wrapText="1" indent="1"/>
    </xf>
    <xf numFmtId="164" fontId="16" fillId="0" borderId="33" xfId="0" applyNumberFormat="1" applyFont="1" applyBorder="1" applyAlignment="1">
      <alignment horizontal="right" vertical="center" wrapText="1" indent="1"/>
    </xf>
    <xf numFmtId="164" fontId="44" fillId="0" borderId="72" xfId="0" applyNumberFormat="1" applyFont="1" applyBorder="1" applyAlignment="1" applyProtection="1">
      <alignment horizontal="right" vertical="center" wrapText="1" indent="1"/>
      <protection locked="0"/>
    </xf>
    <xf numFmtId="164" fontId="44" fillId="0" borderId="55" xfId="0" applyNumberFormat="1" applyFont="1" applyBorder="1" applyAlignment="1" applyProtection="1">
      <alignment horizontal="right" vertical="center" wrapText="1" indent="1"/>
      <protection locked="0"/>
    </xf>
    <xf numFmtId="164" fontId="45" fillId="0" borderId="79" xfId="0" applyNumberFormat="1" applyFont="1" applyBorder="1" applyAlignment="1" applyProtection="1">
      <alignment horizontal="right" vertical="center" wrapText="1" indent="1"/>
      <protection locked="0"/>
    </xf>
    <xf numFmtId="164" fontId="45" fillId="0" borderId="55" xfId="0" applyNumberFormat="1" applyFont="1" applyBorder="1" applyAlignment="1" applyProtection="1">
      <alignment horizontal="right" vertical="center" wrapText="1" indent="1"/>
      <protection locked="0"/>
    </xf>
    <xf numFmtId="164" fontId="45" fillId="0" borderId="74" xfId="0" applyNumberFormat="1" applyFont="1" applyBorder="1" applyAlignment="1" applyProtection="1">
      <alignment horizontal="right" vertical="center" wrapText="1" indent="1"/>
      <protection locked="0"/>
    </xf>
    <xf numFmtId="164" fontId="45" fillId="0" borderId="72" xfId="0" applyNumberFormat="1" applyFont="1" applyBorder="1" applyAlignment="1" applyProtection="1">
      <alignment horizontal="right" vertical="center" wrapText="1" indent="1"/>
      <protection locked="0"/>
    </xf>
    <xf numFmtId="164" fontId="45" fillId="0" borderId="78" xfId="0" applyNumberFormat="1" applyFont="1" applyBorder="1" applyAlignment="1" applyProtection="1">
      <alignment horizontal="right" vertical="center" wrapText="1" indent="1"/>
      <protection locked="0"/>
    </xf>
    <xf numFmtId="0" fontId="5" fillId="0" borderId="45" xfId="0" applyFont="1" applyBorder="1" applyAlignment="1">
      <alignment vertical="center" wrapText="1"/>
    </xf>
    <xf numFmtId="0" fontId="8" fillId="0" borderId="16" xfId="0" applyFont="1" applyBorder="1" applyAlignment="1">
      <alignment horizontal="center" vertical="center" wrapText="1"/>
    </xf>
    <xf numFmtId="0" fontId="16" fillId="0" borderId="33" xfId="0" applyFont="1" applyBorder="1" applyAlignment="1">
      <alignment horizontal="center" vertical="center" wrapText="1"/>
    </xf>
    <xf numFmtId="0" fontId="8" fillId="0" borderId="80" xfId="0" applyFont="1" applyBorder="1" applyAlignment="1">
      <alignment horizontal="center" vertical="center" wrapText="1"/>
    </xf>
    <xf numFmtId="164" fontId="16" fillId="0" borderId="44" xfId="0" applyNumberFormat="1" applyFont="1" applyBorder="1" applyAlignment="1">
      <alignment horizontal="center" vertical="center" wrapText="1"/>
    </xf>
    <xf numFmtId="0" fontId="16" fillId="0" borderId="44" xfId="0" applyFont="1" applyBorder="1" applyAlignment="1">
      <alignment horizontal="center" vertical="center" wrapText="1"/>
    </xf>
    <xf numFmtId="164" fontId="16" fillId="0" borderId="81" xfId="47" applyNumberFormat="1" applyFont="1" applyBorder="1" applyAlignment="1">
      <alignment horizontal="right" vertical="center" wrapText="1" indent="1"/>
    </xf>
    <xf numFmtId="164" fontId="44" fillId="0" borderId="70" xfId="47" applyNumberFormat="1" applyFont="1" applyBorder="1" applyAlignment="1" applyProtection="1">
      <alignment horizontal="right" vertical="center" wrapText="1" indent="1"/>
      <protection locked="0"/>
    </xf>
    <xf numFmtId="164" fontId="44" fillId="0" borderId="12" xfId="47" applyNumberFormat="1" applyFont="1" applyBorder="1" applyAlignment="1" applyProtection="1">
      <alignment horizontal="right" vertical="center" wrapText="1" indent="1"/>
      <protection locked="0"/>
    </xf>
    <xf numFmtId="164" fontId="44" fillId="0" borderId="11" xfId="47" applyNumberFormat="1" applyFont="1" applyBorder="1" applyAlignment="1" applyProtection="1">
      <alignment horizontal="right" vertical="center" wrapText="1" indent="1"/>
      <protection locked="0"/>
    </xf>
    <xf numFmtId="164" fontId="16" fillId="0" borderId="44" xfId="47" applyNumberFormat="1" applyFont="1" applyBorder="1" applyAlignment="1">
      <alignment horizontal="right" vertical="center" wrapText="1" indent="1"/>
    </xf>
    <xf numFmtId="164" fontId="46" fillId="0" borderId="44" xfId="47" applyNumberFormat="1" applyFont="1" applyBorder="1" applyAlignment="1">
      <alignment horizontal="right" vertical="center" wrapText="1" indent="1"/>
    </xf>
    <xf numFmtId="164" fontId="44" fillId="0" borderId="77" xfId="0" applyNumberFormat="1" applyFont="1" applyBorder="1" applyAlignment="1" applyProtection="1">
      <alignment horizontal="right" vertical="center" wrapText="1" indent="1"/>
      <protection locked="0"/>
    </xf>
    <xf numFmtId="164" fontId="45" fillId="0" borderId="12" xfId="0" applyNumberFormat="1" applyFont="1" applyBorder="1" applyAlignment="1" applyProtection="1">
      <alignment horizontal="right" vertical="center" wrapText="1" indent="1"/>
      <protection locked="0"/>
    </xf>
    <xf numFmtId="164" fontId="45" fillId="0" borderId="58" xfId="0" applyNumberFormat="1" applyFont="1" applyBorder="1" applyAlignment="1" applyProtection="1">
      <alignment horizontal="right" vertical="center" wrapText="1" indent="1"/>
      <protection locked="0"/>
    </xf>
    <xf numFmtId="0" fontId="6" fillId="0" borderId="0" xfId="0" applyFont="1" applyAlignment="1">
      <alignment vertical="center" wrapText="1"/>
    </xf>
    <xf numFmtId="0" fontId="55" fillId="0" borderId="22" xfId="0" applyFont="1" applyBorder="1" applyAlignment="1">
      <alignment vertical="center" wrapText="1"/>
    </xf>
    <xf numFmtId="0" fontId="8" fillId="0" borderId="81" xfId="0" applyFont="1" applyBorder="1" applyAlignment="1">
      <alignment horizontal="center" vertical="center" wrapText="1"/>
    </xf>
    <xf numFmtId="0" fontId="5" fillId="0" borderId="17" xfId="0" applyFont="1" applyBorder="1" applyAlignment="1">
      <alignment vertical="center" wrapText="1"/>
    </xf>
    <xf numFmtId="164" fontId="44" fillId="0" borderId="70" xfId="0" applyNumberFormat="1" applyFont="1" applyBorder="1" applyAlignment="1" applyProtection="1">
      <alignment horizontal="right" vertical="center" wrapText="1" indent="1"/>
      <protection locked="0"/>
    </xf>
    <xf numFmtId="164" fontId="45" fillId="0" borderId="77" xfId="0" applyNumberFormat="1" applyFont="1" applyBorder="1" applyAlignment="1" applyProtection="1">
      <alignment horizontal="right" vertical="center" wrapText="1" indent="1"/>
      <protection locked="0"/>
    </xf>
    <xf numFmtId="164" fontId="45" fillId="0" borderId="70" xfId="0" applyNumberFormat="1" applyFont="1" applyBorder="1" applyAlignment="1" applyProtection="1">
      <alignment horizontal="right" vertical="center" wrapText="1" indent="1"/>
      <protection locked="0"/>
    </xf>
    <xf numFmtId="164" fontId="45" fillId="0" borderId="76" xfId="0" applyNumberFormat="1" applyFont="1" applyBorder="1" applyAlignment="1" applyProtection="1">
      <alignment horizontal="right" vertical="center" wrapText="1" indent="1"/>
      <protection locked="0"/>
    </xf>
    <xf numFmtId="3" fontId="5" fillId="0" borderId="44" xfId="0" applyNumberFormat="1" applyFont="1" applyBorder="1"/>
    <xf numFmtId="0" fontId="46" fillId="0" borderId="37" xfId="0" applyFont="1" applyBorder="1" applyAlignment="1">
      <alignment horizontal="center" vertical="center" wrapText="1"/>
    </xf>
    <xf numFmtId="49" fontId="45" fillId="0" borderId="36" xfId="0" applyNumberFormat="1" applyFont="1" applyBorder="1" applyAlignment="1">
      <alignment horizontal="center" vertical="center" wrapText="1"/>
    </xf>
    <xf numFmtId="3" fontId="60" fillId="0" borderId="70" xfId="0" applyNumberFormat="1" applyFont="1" applyBorder="1" applyAlignment="1">
      <alignment vertical="center"/>
    </xf>
    <xf numFmtId="164" fontId="44" fillId="0" borderId="12" xfId="47" applyNumberFormat="1" applyFont="1" applyBorder="1" applyAlignment="1">
      <alignment horizontal="right" vertical="center" wrapText="1" indent="1"/>
    </xf>
    <xf numFmtId="164" fontId="45" fillId="0" borderId="12" xfId="47" applyNumberFormat="1" applyFont="1" applyBorder="1" applyAlignment="1" applyProtection="1">
      <alignment horizontal="right" vertical="center" wrapText="1" indent="1"/>
      <protection locked="0"/>
    </xf>
    <xf numFmtId="164" fontId="16" fillId="0" borderId="76" xfId="47" applyNumberFormat="1" applyFont="1" applyBorder="1" applyAlignment="1">
      <alignment horizontal="right" vertical="center" wrapText="1" indent="1"/>
    </xf>
    <xf numFmtId="164" fontId="5" fillId="0" borderId="0" xfId="0" applyNumberFormat="1" applyFont="1" applyAlignment="1">
      <alignment vertical="center" wrapText="1"/>
    </xf>
    <xf numFmtId="0" fontId="4" fillId="0" borderId="0" xfId="47" applyFont="1"/>
    <xf numFmtId="164" fontId="6" fillId="0" borderId="0" xfId="47" applyNumberFormat="1" applyFont="1" applyAlignment="1">
      <alignment horizontal="center" vertical="center" wrapText="1"/>
    </xf>
    <xf numFmtId="164" fontId="6" fillId="0" borderId="0" xfId="47" applyNumberFormat="1" applyFont="1" applyAlignment="1">
      <alignment horizontal="centerContinuous" vertical="center"/>
    </xf>
    <xf numFmtId="0" fontId="64" fillId="0" borderId="0" xfId="0" applyFont="1"/>
    <xf numFmtId="164" fontId="24" fillId="0" borderId="0" xfId="47" applyNumberFormat="1" applyFont="1" applyAlignment="1">
      <alignment horizontal="center" vertical="center" wrapText="1"/>
    </xf>
    <xf numFmtId="164" fontId="24" fillId="0" borderId="0" xfId="47" applyNumberFormat="1" applyFont="1" applyAlignment="1">
      <alignment horizontal="centerContinuous" vertical="center"/>
    </xf>
    <xf numFmtId="0" fontId="67" fillId="0" borderId="0" xfId="0" applyFont="1" applyAlignment="1">
      <alignment horizontal="right"/>
    </xf>
    <xf numFmtId="0" fontId="70" fillId="0" borderId="0" xfId="47" applyFont="1"/>
    <xf numFmtId="0" fontId="71" fillId="0" borderId="39" xfId="47" applyFont="1" applyBorder="1" applyAlignment="1">
      <alignment horizontal="center" vertical="center" wrapText="1"/>
    </xf>
    <xf numFmtId="0" fontId="71" fillId="0" borderId="35" xfId="47" applyFont="1" applyBorder="1" applyAlignment="1">
      <alignment horizontal="center" vertical="center" wrapText="1"/>
    </xf>
    <xf numFmtId="0" fontId="71" fillId="0" borderId="40" xfId="47" applyFont="1" applyBorder="1" applyAlignment="1">
      <alignment horizontal="center" vertical="center" wrapText="1"/>
    </xf>
    <xf numFmtId="0" fontId="66" fillId="0" borderId="10" xfId="47" applyFont="1" applyBorder="1" applyAlignment="1">
      <alignment horizontal="center" vertical="center"/>
    </xf>
    <xf numFmtId="0" fontId="66" fillId="0" borderId="15" xfId="47" applyFont="1" applyBorder="1" applyAlignment="1">
      <alignment horizontal="center" vertical="center"/>
    </xf>
    <xf numFmtId="0" fontId="66" fillId="0" borderId="16" xfId="47" applyFont="1" applyBorder="1" applyAlignment="1">
      <alignment horizontal="center" vertical="center"/>
    </xf>
    <xf numFmtId="0" fontId="72" fillId="0" borderId="0" xfId="0" applyFont="1"/>
    <xf numFmtId="0" fontId="53" fillId="0" borderId="0" xfId="0" applyFont="1"/>
    <xf numFmtId="0" fontId="43" fillId="0" borderId="0" xfId="0" applyFont="1" applyProtection="1">
      <protection locked="0"/>
    </xf>
    <xf numFmtId="0" fontId="0" fillId="0" borderId="0" xfId="0" applyProtection="1">
      <protection locked="0"/>
    </xf>
    <xf numFmtId="0" fontId="53" fillId="0" borderId="0" xfId="0" applyFont="1" applyProtection="1">
      <protection locked="0"/>
    </xf>
    <xf numFmtId="0" fontId="72" fillId="0" borderId="0" xfId="0" applyFont="1" applyProtection="1">
      <protection locked="0"/>
    </xf>
    <xf numFmtId="0" fontId="63" fillId="0" borderId="0" xfId="0" applyFont="1"/>
    <xf numFmtId="0" fontId="68" fillId="0" borderId="10" xfId="0" applyFont="1" applyBorder="1" applyAlignment="1">
      <alignment horizontal="center" vertical="center" wrapText="1"/>
    </xf>
    <xf numFmtId="0" fontId="68" fillId="0" borderId="15" xfId="0" applyFont="1" applyBorder="1" applyAlignment="1">
      <alignment horizontal="center" vertical="center" wrapText="1"/>
    </xf>
    <xf numFmtId="0" fontId="68" fillId="0" borderId="16" xfId="0" applyFont="1" applyBorder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0" fontId="69" fillId="0" borderId="20" xfId="0" applyFont="1" applyBorder="1" applyAlignment="1">
      <alignment horizontal="center" vertical="center"/>
    </xf>
    <xf numFmtId="0" fontId="69" fillId="0" borderId="13" xfId="0" applyFont="1" applyBorder="1" applyAlignment="1">
      <alignment vertical="center" wrapText="1"/>
    </xf>
    <xf numFmtId="164" fontId="70" fillId="0" borderId="13" xfId="0" applyNumberFormat="1" applyFont="1" applyBorder="1" applyAlignment="1" applyProtection="1">
      <alignment vertical="center"/>
      <protection locked="0"/>
    </xf>
    <xf numFmtId="164" fontId="24" fillId="0" borderId="28" xfId="0" applyNumberFormat="1" applyFont="1" applyBorder="1" applyAlignment="1">
      <alignment vertical="center"/>
    </xf>
    <xf numFmtId="0" fontId="69" fillId="0" borderId="18" xfId="0" applyFont="1" applyBorder="1" applyAlignment="1">
      <alignment horizontal="center" vertical="center"/>
    </xf>
    <xf numFmtId="0" fontId="69" fillId="0" borderId="21" xfId="0" applyFont="1" applyBorder="1" applyAlignment="1">
      <alignment vertical="center" wrapText="1"/>
    </xf>
    <xf numFmtId="164" fontId="70" fillId="0" borderId="21" xfId="0" applyNumberFormat="1" applyFont="1" applyBorder="1" applyAlignment="1" applyProtection="1">
      <alignment vertical="center"/>
      <protection locked="0"/>
    </xf>
    <xf numFmtId="164" fontId="24" fillId="0" borderId="26" xfId="0" applyNumberFormat="1" applyFont="1" applyBorder="1" applyAlignment="1">
      <alignment vertical="center"/>
    </xf>
    <xf numFmtId="0" fontId="69" fillId="0" borderId="19" xfId="0" applyFont="1" applyBorder="1" applyAlignment="1">
      <alignment horizontal="center" vertical="center"/>
    </xf>
    <xf numFmtId="0" fontId="69" fillId="0" borderId="23" xfId="0" applyFont="1" applyBorder="1" applyAlignment="1">
      <alignment vertical="center" wrapText="1"/>
    </xf>
    <xf numFmtId="164" fontId="70" fillId="0" borderId="23" xfId="0" applyNumberFormat="1" applyFont="1" applyBorder="1" applyAlignment="1" applyProtection="1">
      <alignment vertical="center"/>
      <protection locked="0"/>
    </xf>
    <xf numFmtId="164" fontId="24" fillId="0" borderId="29" xfId="0" applyNumberFormat="1" applyFont="1" applyBorder="1" applyAlignment="1">
      <alignment vertical="center"/>
    </xf>
    <xf numFmtId="0" fontId="24" fillId="0" borderId="10" xfId="0" applyFont="1" applyBorder="1" applyAlignment="1">
      <alignment horizontal="center" vertical="center"/>
    </xf>
    <xf numFmtId="0" fontId="24" fillId="0" borderId="15" xfId="0" applyFont="1" applyBorder="1" applyAlignment="1">
      <alignment vertical="center" wrapText="1"/>
    </xf>
    <xf numFmtId="164" fontId="24" fillId="0" borderId="15" xfId="0" applyNumberFormat="1" applyFont="1" applyBorder="1" applyAlignment="1">
      <alignment vertical="center"/>
    </xf>
    <xf numFmtId="164" fontId="24" fillId="0" borderId="16" xfId="0" applyNumberFormat="1" applyFont="1" applyBorder="1" applyAlignment="1">
      <alignment vertical="center"/>
    </xf>
    <xf numFmtId="0" fontId="5" fillId="0" borderId="0" xfId="0" applyFont="1"/>
    <xf numFmtId="0" fontId="73" fillId="0" borderId="0" xfId="0" applyFont="1" applyAlignment="1">
      <alignment horizontal="center"/>
    </xf>
    <xf numFmtId="0" fontId="21" fillId="0" borderId="0" xfId="0" applyFont="1" applyAlignment="1">
      <alignment vertical="center"/>
    </xf>
    <xf numFmtId="0" fontId="23" fillId="0" borderId="25" xfId="0" applyFont="1" applyBorder="1" applyAlignment="1">
      <alignment vertical="center"/>
    </xf>
    <xf numFmtId="0" fontId="23" fillId="0" borderId="38" xfId="0" applyFont="1" applyBorder="1" applyAlignment="1">
      <alignment horizontal="center" vertical="center"/>
    </xf>
    <xf numFmtId="0" fontId="23" fillId="0" borderId="48" xfId="0" applyFont="1" applyBorder="1" applyAlignment="1">
      <alignment horizontal="center" vertical="center"/>
    </xf>
    <xf numFmtId="49" fontId="45" fillId="0" borderId="39" xfId="0" applyNumberFormat="1" applyFont="1" applyBorder="1" applyAlignment="1">
      <alignment vertical="center"/>
    </xf>
    <xf numFmtId="3" fontId="45" fillId="0" borderId="35" xfId="0" applyNumberFormat="1" applyFont="1" applyBorder="1" applyAlignment="1" applyProtection="1">
      <alignment vertical="center"/>
      <protection locked="0"/>
    </xf>
    <xf numFmtId="3" fontId="46" fillId="0" borderId="40" xfId="0" applyNumberFormat="1" applyFont="1" applyBorder="1" applyAlignment="1">
      <alignment vertical="center"/>
    </xf>
    <xf numFmtId="49" fontId="49" fillId="0" borderId="18" xfId="0" quotePrefix="1" applyNumberFormat="1" applyFont="1" applyBorder="1" applyAlignment="1">
      <alignment horizontal="left" vertical="center" indent="1"/>
    </xf>
    <xf numFmtId="3" fontId="49" fillId="0" borderId="21" xfId="0" applyNumberFormat="1" applyFont="1" applyBorder="1" applyAlignment="1" applyProtection="1">
      <alignment vertical="center"/>
      <protection locked="0"/>
    </xf>
    <xf numFmtId="3" fontId="77" fillId="0" borderId="26" xfId="0" applyNumberFormat="1" applyFont="1" applyBorder="1" applyAlignment="1">
      <alignment vertical="center"/>
    </xf>
    <xf numFmtId="49" fontId="45" fillId="0" borderId="18" xfId="0" applyNumberFormat="1" applyFont="1" applyBorder="1" applyAlignment="1">
      <alignment vertical="center"/>
    </xf>
    <xf numFmtId="3" fontId="45" fillId="0" borderId="21" xfId="0" applyNumberFormat="1" applyFont="1" applyBorder="1" applyAlignment="1" applyProtection="1">
      <alignment vertical="center"/>
      <protection locked="0"/>
    </xf>
    <xf numFmtId="3" fontId="46" fillId="0" borderId="26" xfId="0" applyNumberFormat="1" applyFont="1" applyBorder="1" applyAlignment="1">
      <alignment vertical="center"/>
    </xf>
    <xf numFmtId="49" fontId="45" fillId="0" borderId="19" xfId="0" applyNumberFormat="1" applyFont="1" applyBorder="1" applyAlignment="1" applyProtection="1">
      <alignment vertical="center"/>
      <protection locked="0"/>
    </xf>
    <xf numFmtId="3" fontId="45" fillId="0" borderId="23" xfId="0" applyNumberFormat="1" applyFont="1" applyBorder="1" applyAlignment="1" applyProtection="1">
      <alignment vertical="center"/>
      <protection locked="0"/>
    </xf>
    <xf numFmtId="49" fontId="23" fillId="0" borderId="10" xfId="0" applyNumberFormat="1" applyFont="1" applyBorder="1" applyAlignment="1">
      <alignment vertical="center"/>
    </xf>
    <xf numFmtId="3" fontId="46" fillId="0" borderId="15" xfId="0" applyNumberFormat="1" applyFont="1" applyBorder="1" applyAlignment="1">
      <alignment vertical="center"/>
    </xf>
    <xf numFmtId="3" fontId="46" fillId="0" borderId="16" xfId="0" applyNumberFormat="1" applyFont="1" applyBorder="1" applyAlignment="1">
      <alignment vertical="center"/>
    </xf>
    <xf numFmtId="0" fontId="0" fillId="0" borderId="0" xfId="0" applyAlignment="1">
      <alignment vertical="center"/>
    </xf>
    <xf numFmtId="49" fontId="45" fillId="0" borderId="18" xfId="0" applyNumberFormat="1" applyFont="1" applyBorder="1" applyAlignment="1">
      <alignment horizontal="left" vertical="center"/>
    </xf>
    <xf numFmtId="49" fontId="45" fillId="0" borderId="18" xfId="0" applyNumberFormat="1" applyFont="1" applyBorder="1" applyAlignment="1" applyProtection="1">
      <alignment vertical="center"/>
      <protection locked="0"/>
    </xf>
    <xf numFmtId="49" fontId="23" fillId="0" borderId="0" xfId="0" applyNumberFormat="1" applyFont="1" applyAlignment="1">
      <alignment vertical="center"/>
    </xf>
    <xf numFmtId="3" fontId="45" fillId="0" borderId="0" xfId="0" applyNumberFormat="1" applyFont="1" applyAlignment="1">
      <alignment vertical="center"/>
    </xf>
    <xf numFmtId="0" fontId="42" fillId="0" borderId="0" xfId="0" applyFont="1"/>
    <xf numFmtId="164" fontId="50" fillId="0" borderId="16" xfId="0" quotePrefix="1" applyNumberFormat="1" applyFont="1" applyBorder="1" applyAlignment="1">
      <alignment horizontal="right" vertical="center" wrapText="1" indent="1"/>
    </xf>
    <xf numFmtId="164" fontId="46" fillId="0" borderId="16" xfId="47" applyNumberFormat="1" applyFont="1" applyBorder="1" applyAlignment="1" applyProtection="1">
      <alignment horizontal="right" vertical="center" wrapText="1" indent="1"/>
      <protection locked="0"/>
    </xf>
    <xf numFmtId="0" fontId="8" fillId="0" borderId="33" xfId="0" applyFont="1" applyBorder="1" applyAlignment="1">
      <alignment vertical="center" wrapText="1"/>
    </xf>
    <xf numFmtId="0" fontId="44" fillId="0" borderId="69" xfId="0" applyFont="1" applyBorder="1" applyAlignment="1">
      <alignment horizontal="center" vertical="center" wrapText="1"/>
    </xf>
    <xf numFmtId="0" fontId="8" fillId="0" borderId="69" xfId="0" applyFont="1" applyBorder="1" applyAlignment="1">
      <alignment horizontal="left" vertical="center" wrapText="1" indent="1"/>
    </xf>
    <xf numFmtId="0" fontId="46" fillId="0" borderId="16" xfId="0" applyFont="1" applyBorder="1" applyAlignment="1">
      <alignment horizontal="left" vertical="center" wrapText="1" indent="1"/>
    </xf>
    <xf numFmtId="0" fontId="44" fillId="0" borderId="40" xfId="47" applyFont="1" applyBorder="1" applyAlignment="1">
      <alignment horizontal="left" vertical="center" wrapText="1" indent="1"/>
    </xf>
    <xf numFmtId="0" fontId="44" fillId="0" borderId="26" xfId="47" applyFont="1" applyBorder="1" applyAlignment="1">
      <alignment horizontal="left" vertical="center" wrapText="1" indent="1"/>
    </xf>
    <xf numFmtId="0" fontId="47" fillId="0" borderId="28" xfId="0" applyFont="1" applyBorder="1" applyAlignment="1">
      <alignment horizontal="left" wrapText="1" indent="1"/>
    </xf>
    <xf numFmtId="0" fontId="47" fillId="0" borderId="26" xfId="0" applyFont="1" applyBorder="1" applyAlignment="1">
      <alignment horizontal="left" wrapText="1" indent="1"/>
    </xf>
    <xf numFmtId="0" fontId="44" fillId="0" borderId="42" xfId="47" applyFont="1" applyBorder="1" applyAlignment="1">
      <alignment horizontal="left" vertical="center" wrapText="1" indent="1"/>
    </xf>
    <xf numFmtId="0" fontId="44" fillId="0" borderId="28" xfId="47" applyFont="1" applyBorder="1" applyAlignment="1">
      <alignment horizontal="left" vertical="center" wrapText="1" indent="1"/>
    </xf>
    <xf numFmtId="0" fontId="44" fillId="0" borderId="26" xfId="47" applyFont="1" applyBorder="1" applyAlignment="1">
      <alignment horizontal="left" vertical="center" wrapText="1" indent="3"/>
    </xf>
    <xf numFmtId="0" fontId="46" fillId="0" borderId="16" xfId="47" applyFont="1" applyBorder="1" applyAlignment="1">
      <alignment horizontal="left" vertical="center" wrapText="1" indent="1"/>
    </xf>
    <xf numFmtId="0" fontId="45" fillId="0" borderId="28" xfId="47" applyFont="1" applyBorder="1" applyAlignment="1">
      <alignment horizontal="left" vertical="center" wrapText="1" indent="1"/>
    </xf>
    <xf numFmtId="0" fontId="45" fillId="0" borderId="26" xfId="47" applyFont="1" applyBorder="1" applyAlignment="1">
      <alignment horizontal="left" vertical="center" wrapText="1" indent="1"/>
    </xf>
    <xf numFmtId="0" fontId="45" fillId="0" borderId="46" xfId="47" quotePrefix="1" applyFont="1" applyBorder="1" applyAlignment="1">
      <alignment horizontal="left" vertical="center" wrapText="1" indent="3"/>
    </xf>
    <xf numFmtId="0" fontId="45" fillId="0" borderId="46" xfId="47" applyFont="1" applyBorder="1" applyAlignment="1">
      <alignment horizontal="left" vertical="center" wrapText="1" indent="1"/>
    </xf>
    <xf numFmtId="0" fontId="44" fillId="0" borderId="55" xfId="47" quotePrefix="1" applyFont="1" applyBorder="1" applyAlignment="1">
      <alignment horizontal="left" vertical="center" wrapText="1" indent="4"/>
    </xf>
    <xf numFmtId="0" fontId="46" fillId="0" borderId="33" xfId="47" applyFont="1" applyBorder="1" applyAlignment="1">
      <alignment horizontal="left" vertical="center" wrapText="1" indent="1"/>
    </xf>
    <xf numFmtId="0" fontId="47" fillId="0" borderId="40" xfId="0" applyFont="1" applyBorder="1" applyAlignment="1">
      <alignment horizontal="left" wrapText="1" indent="1"/>
    </xf>
    <xf numFmtId="0" fontId="47" fillId="0" borderId="29" xfId="0" applyFont="1" applyBorder="1" applyAlignment="1">
      <alignment horizontal="left" wrapText="1" indent="1"/>
    </xf>
    <xf numFmtId="0" fontId="45" fillId="0" borderId="74" xfId="47" quotePrefix="1" applyFont="1" applyBorder="1" applyAlignment="1">
      <alignment horizontal="left" vertical="center" wrapText="1" indent="4"/>
    </xf>
    <xf numFmtId="0" fontId="45" fillId="0" borderId="42" xfId="47" applyFont="1" applyBorder="1" applyAlignment="1">
      <alignment horizontal="left" vertical="center" wrapText="1" indent="1"/>
    </xf>
    <xf numFmtId="0" fontId="7" fillId="0" borderId="71" xfId="0" applyFont="1" applyBorder="1" applyAlignment="1">
      <alignment vertical="center"/>
    </xf>
    <xf numFmtId="0" fontId="7" fillId="0" borderId="73" xfId="0" applyFont="1" applyBorder="1" applyAlignment="1">
      <alignment vertical="center"/>
    </xf>
    <xf numFmtId="164" fontId="5" fillId="0" borderId="10" xfId="0" applyNumberFormat="1" applyFont="1" applyBorder="1" applyAlignment="1">
      <alignment horizontal="center" vertical="center" wrapText="1"/>
    </xf>
    <xf numFmtId="164" fontId="5" fillId="0" borderId="15" xfId="0" applyNumberFormat="1" applyFont="1" applyBorder="1" applyAlignment="1">
      <alignment horizontal="center" vertical="center" wrapText="1"/>
    </xf>
    <xf numFmtId="164" fontId="5" fillId="0" borderId="16" xfId="0" applyNumberFormat="1" applyFont="1" applyBorder="1" applyAlignment="1">
      <alignment horizontal="center" vertical="center" wrapText="1"/>
    </xf>
    <xf numFmtId="164" fontId="15" fillId="0" borderId="13" xfId="0" applyNumberFormat="1" applyFont="1" applyBorder="1" applyAlignment="1" applyProtection="1">
      <alignment vertical="center" wrapText="1"/>
      <protection locked="0"/>
    </xf>
    <xf numFmtId="164" fontId="15" fillId="0" borderId="24" xfId="0" applyNumberFormat="1" applyFont="1" applyBorder="1" applyAlignment="1" applyProtection="1">
      <alignment vertical="center" wrapText="1"/>
      <protection locked="0"/>
    </xf>
    <xf numFmtId="164" fontId="5" fillId="0" borderId="10" xfId="0" applyNumberFormat="1" applyFont="1" applyBorder="1" applyAlignment="1">
      <alignment horizontal="left" vertical="center" wrapText="1"/>
    </xf>
    <xf numFmtId="164" fontId="5" fillId="0" borderId="15" xfId="0" applyNumberFormat="1" applyFont="1" applyBorder="1" applyAlignment="1">
      <alignment vertical="center" wrapText="1"/>
    </xf>
    <xf numFmtId="164" fontId="15" fillId="0" borderId="0" xfId="0" applyNumberFormat="1" applyFont="1" applyAlignment="1">
      <alignment vertical="center" wrapText="1"/>
    </xf>
    <xf numFmtId="164" fontId="15" fillId="0" borderId="85" xfId="0" applyNumberFormat="1" applyFont="1" applyBorder="1" applyAlignment="1" applyProtection="1">
      <alignment vertical="center" wrapText="1"/>
      <protection locked="0"/>
    </xf>
    <xf numFmtId="3" fontId="15" fillId="0" borderId="88" xfId="0" applyNumberFormat="1" applyFont="1" applyBorder="1"/>
    <xf numFmtId="164" fontId="62" fillId="0" borderId="85" xfId="0" applyNumberFormat="1" applyFont="1" applyBorder="1" applyAlignment="1" applyProtection="1">
      <alignment vertical="center" wrapText="1"/>
      <protection locked="0"/>
    </xf>
    <xf numFmtId="164" fontId="15" fillId="0" borderId="88" xfId="0" applyNumberFormat="1" applyFont="1" applyBorder="1" applyAlignment="1">
      <alignment vertical="center" wrapText="1"/>
    </xf>
    <xf numFmtId="3" fontId="15" fillId="0" borderId="87" xfId="0" applyNumberFormat="1" applyFont="1" applyBorder="1"/>
    <xf numFmtId="3" fontId="15" fillId="0" borderId="90" xfId="0" applyNumberFormat="1" applyFont="1" applyBorder="1"/>
    <xf numFmtId="3" fontId="15" fillId="0" borderId="85" xfId="0" applyNumberFormat="1" applyFont="1" applyBorder="1"/>
    <xf numFmtId="164" fontId="15" fillId="0" borderId="41" xfId="0" applyNumberFormat="1" applyFont="1" applyBorder="1" applyAlignment="1" applyProtection="1">
      <alignment vertical="center" wrapText="1"/>
      <protection locked="0"/>
    </xf>
    <xf numFmtId="3" fontId="15" fillId="0" borderId="86" xfId="0" applyNumberFormat="1" applyFont="1" applyBorder="1"/>
    <xf numFmtId="0" fontId="68" fillId="0" borderId="15" xfId="47" applyFont="1" applyBorder="1" applyAlignment="1">
      <alignment horizontal="left" vertical="center" wrapText="1"/>
    </xf>
    <xf numFmtId="165" fontId="52" fillId="0" borderId="16" xfId="52" applyNumberFormat="1" applyFont="1" applyFill="1" applyBorder="1" applyAlignment="1" applyProtection="1">
      <alignment horizontal="center"/>
    </xf>
    <xf numFmtId="0" fontId="48" fillId="0" borderId="10" xfId="47" applyFont="1" applyBorder="1" applyAlignment="1">
      <alignment horizontal="center" vertical="center"/>
    </xf>
    <xf numFmtId="0" fontId="66" fillId="0" borderId="39" xfId="47" applyFont="1" applyBorder="1" applyAlignment="1">
      <alignment horizontal="center"/>
    </xf>
    <xf numFmtId="0" fontId="66" fillId="0" borderId="18" xfId="47" applyFont="1" applyBorder="1" applyAlignment="1">
      <alignment horizontal="center"/>
    </xf>
    <xf numFmtId="0" fontId="66" fillId="0" borderId="19" xfId="47" applyFont="1" applyBorder="1" applyAlignment="1">
      <alignment horizontal="center"/>
    </xf>
    <xf numFmtId="3" fontId="60" fillId="0" borderId="34" xfId="0" applyNumberFormat="1" applyFont="1" applyBorder="1" applyAlignment="1">
      <alignment horizontal="center" vertical="center" wrapText="1"/>
    </xf>
    <xf numFmtId="3" fontId="60" fillId="0" borderId="90" xfId="0" applyNumberFormat="1" applyFont="1" applyBorder="1" applyAlignment="1">
      <alignment horizontal="center" vertical="center" wrapText="1"/>
    </xf>
    <xf numFmtId="3" fontId="60" fillId="0" borderId="90" xfId="0" applyNumberFormat="1" applyFont="1" applyBorder="1" applyAlignment="1">
      <alignment horizontal="center" vertical="center"/>
    </xf>
    <xf numFmtId="3" fontId="60" fillId="0" borderId="36" xfId="0" applyNumberFormat="1" applyFont="1" applyBorder="1" applyAlignment="1">
      <alignment horizontal="center" vertical="center"/>
    </xf>
    <xf numFmtId="164" fontId="45" fillId="0" borderId="92" xfId="0" applyNumberFormat="1" applyFont="1" applyBorder="1" applyAlignment="1" applyProtection="1">
      <alignment horizontal="right" vertical="center" wrapText="1" indent="1"/>
      <protection locked="0"/>
    </xf>
    <xf numFmtId="164" fontId="45" fillId="0" borderId="88" xfId="0" applyNumberFormat="1" applyFont="1" applyBorder="1" applyAlignment="1" applyProtection="1">
      <alignment horizontal="right" vertical="center" wrapText="1" indent="1"/>
      <protection locked="0"/>
    </xf>
    <xf numFmtId="164" fontId="44" fillId="0" borderId="92" xfId="47" applyNumberFormat="1" applyFont="1" applyBorder="1" applyAlignment="1" applyProtection="1">
      <alignment horizontal="right" vertical="center" wrapText="1" indent="1"/>
      <protection locked="0"/>
    </xf>
    <xf numFmtId="164" fontId="45" fillId="0" borderId="92" xfId="47" applyNumberFormat="1" applyFont="1" applyBorder="1" applyAlignment="1" applyProtection="1">
      <alignment horizontal="right" vertical="center" wrapText="1" indent="1"/>
      <protection locked="0"/>
    </xf>
    <xf numFmtId="164" fontId="44" fillId="0" borderId="88" xfId="47" applyNumberFormat="1" applyFont="1" applyBorder="1" applyAlignment="1" applyProtection="1">
      <alignment horizontal="right" vertical="center" wrapText="1" indent="1"/>
      <protection locked="0"/>
    </xf>
    <xf numFmtId="164" fontId="45" fillId="0" borderId="88" xfId="47" applyNumberFormat="1" applyFont="1" applyBorder="1" applyAlignment="1" applyProtection="1">
      <alignment horizontal="right" vertical="center" wrapText="1" indent="1"/>
      <protection locked="0"/>
    </xf>
    <xf numFmtId="0" fontId="44" fillId="0" borderId="85" xfId="47" applyFont="1" applyBorder="1" applyAlignment="1">
      <alignment horizontal="left" vertical="center" wrapText="1" indent="1"/>
    </xf>
    <xf numFmtId="164" fontId="44" fillId="0" borderId="85" xfId="0" applyNumberFormat="1" applyFont="1" applyBorder="1" applyAlignment="1" applyProtection="1">
      <alignment horizontal="right" vertical="center" wrapText="1" indent="1"/>
      <protection locked="0"/>
    </xf>
    <xf numFmtId="164" fontId="44" fillId="0" borderId="86" xfId="0" applyNumberFormat="1" applyFont="1" applyBorder="1" applyAlignment="1" applyProtection="1">
      <alignment horizontal="right" vertical="center" wrapText="1" indent="1"/>
      <protection locked="0"/>
    </xf>
    <xf numFmtId="0" fontId="44" fillId="0" borderId="85" xfId="47" applyFont="1" applyBorder="1" applyAlignment="1">
      <alignment horizontal="left" vertical="center" wrapText="1" indent="3"/>
    </xf>
    <xf numFmtId="0" fontId="45" fillId="0" borderId="85" xfId="47" applyFont="1" applyBorder="1" applyAlignment="1">
      <alignment horizontal="left" vertical="center" wrapText="1" indent="1"/>
    </xf>
    <xf numFmtId="0" fontId="44" fillId="0" borderId="85" xfId="47" quotePrefix="1" applyFont="1" applyBorder="1" applyAlignment="1">
      <alignment horizontal="left" vertical="center" wrapText="1" indent="4"/>
    </xf>
    <xf numFmtId="164" fontId="46" fillId="0" borderId="86" xfId="0" applyNumberFormat="1" applyFont="1" applyBorder="1" applyAlignment="1" applyProtection="1">
      <alignment horizontal="right" vertical="center" wrapText="1" indent="1"/>
      <protection locked="0"/>
    </xf>
    <xf numFmtId="164" fontId="45" fillId="0" borderId="85" xfId="0" applyNumberFormat="1" applyFont="1" applyBorder="1" applyAlignment="1" applyProtection="1">
      <alignment horizontal="right" vertical="center" wrapText="1" indent="1"/>
      <protection locked="0"/>
    </xf>
    <xf numFmtId="164" fontId="44" fillId="0" borderId="92" xfId="0" applyNumberFormat="1" applyFont="1" applyBorder="1" applyAlignment="1" applyProtection="1">
      <alignment horizontal="right" vertical="center" wrapText="1" indent="1"/>
      <protection locked="0"/>
    </xf>
    <xf numFmtId="164" fontId="44" fillId="0" borderId="93" xfId="0" applyNumberFormat="1" applyFont="1" applyBorder="1" applyAlignment="1" applyProtection="1">
      <alignment horizontal="right" vertical="center" wrapText="1" indent="1"/>
      <protection locked="0"/>
    </xf>
    <xf numFmtId="164" fontId="46" fillId="0" borderId="93" xfId="0" applyNumberFormat="1" applyFont="1" applyBorder="1" applyAlignment="1" applyProtection="1">
      <alignment horizontal="right" vertical="center" wrapText="1" indent="1"/>
      <protection locked="0"/>
    </xf>
    <xf numFmtId="164" fontId="8" fillId="0" borderId="0" xfId="0" applyNumberFormat="1" applyFont="1" applyAlignment="1">
      <alignment horizontal="right" vertical="center" indent="1"/>
    </xf>
    <xf numFmtId="164" fontId="3" fillId="0" borderId="0" xfId="0" applyNumberFormat="1" applyFont="1" applyAlignment="1">
      <alignment horizontal="right" vertical="center" wrapText="1" indent="1"/>
    </xf>
    <xf numFmtId="0" fontId="47" fillId="0" borderId="85" xfId="0" applyFont="1" applyBorder="1" applyAlignment="1">
      <alignment horizontal="left" wrapText="1" indent="1"/>
    </xf>
    <xf numFmtId="0" fontId="47" fillId="0" borderId="86" xfId="0" applyFont="1" applyBorder="1" applyAlignment="1">
      <alignment horizontal="left" wrapText="1" indent="1"/>
    </xf>
    <xf numFmtId="0" fontId="48" fillId="0" borderId="15" xfId="0" applyFont="1" applyBorder="1" applyAlignment="1">
      <alignment horizontal="left" vertical="center" wrapText="1" indent="1"/>
    </xf>
    <xf numFmtId="0" fontId="16" fillId="0" borderId="47" xfId="47" applyFont="1" applyBorder="1" applyAlignment="1">
      <alignment horizontal="center" vertical="center" wrapText="1"/>
    </xf>
    <xf numFmtId="164" fontId="48" fillId="0" borderId="44" xfId="0" quotePrefix="1" applyNumberFormat="1" applyFont="1" applyBorder="1" applyAlignment="1">
      <alignment horizontal="right" vertical="center" wrapText="1" indent="1"/>
    </xf>
    <xf numFmtId="0" fontId="50" fillId="0" borderId="43" xfId="0" applyFont="1" applyBorder="1" applyAlignment="1">
      <alignment horizontal="left" vertical="center" wrapText="1" indent="1"/>
    </xf>
    <xf numFmtId="0" fontId="44" fillId="0" borderId="85" xfId="47" applyFont="1" applyBorder="1" applyAlignment="1">
      <alignment horizontal="left" vertical="center" wrapText="1" indent="6"/>
    </xf>
    <xf numFmtId="0" fontId="44" fillId="0" borderId="86" xfId="47" applyFont="1" applyBorder="1" applyAlignment="1">
      <alignment horizontal="left" vertical="center" wrapText="1" indent="2"/>
    </xf>
    <xf numFmtId="0" fontId="44" fillId="0" borderId="85" xfId="47" applyFont="1" applyBorder="1" applyAlignment="1">
      <alignment horizontal="left" indent="4"/>
    </xf>
    <xf numFmtId="0" fontId="44" fillId="0" borderId="86" xfId="47" applyFont="1" applyBorder="1" applyAlignment="1">
      <alignment horizontal="left" vertical="center" wrapText="1" indent="1"/>
    </xf>
    <xf numFmtId="2" fontId="56" fillId="0" borderId="22" xfId="0" applyNumberFormat="1" applyFont="1" applyBorder="1"/>
    <xf numFmtId="0" fontId="0" fillId="0" borderId="0" xfId="0" applyAlignment="1">
      <alignment horizontal="right"/>
    </xf>
    <xf numFmtId="0" fontId="12" fillId="0" borderId="0" xfId="0" applyFont="1" applyAlignment="1">
      <alignment horizontal="center" vertical="center"/>
    </xf>
    <xf numFmtId="0" fontId="12" fillId="0" borderId="0" xfId="0" applyFont="1" applyAlignment="1">
      <alignment vertical="center"/>
    </xf>
    <xf numFmtId="0" fontId="7" fillId="0" borderId="0" xfId="0" applyFont="1" applyAlignment="1">
      <alignment horizontal="center" vertical="center"/>
    </xf>
    <xf numFmtId="2" fontId="80" fillId="0" borderId="22" xfId="0" applyNumberFormat="1" applyFont="1" applyBorder="1" applyAlignment="1">
      <alignment vertical="center"/>
    </xf>
    <xf numFmtId="0" fontId="7" fillId="0" borderId="48" xfId="0" applyFont="1" applyBorder="1" applyAlignment="1">
      <alignment horizontal="center" vertical="center" wrapText="1"/>
    </xf>
    <xf numFmtId="0" fontId="7" fillId="0" borderId="81" xfId="0" applyFont="1" applyBorder="1" applyAlignment="1">
      <alignment horizontal="center" vertical="center" wrapText="1"/>
    </xf>
    <xf numFmtId="0" fontId="7" fillId="0" borderId="38" xfId="0" applyFont="1" applyBorder="1" applyAlignment="1">
      <alignment horizontal="center" vertical="center" wrapText="1"/>
    </xf>
    <xf numFmtId="3" fontId="7" fillId="0" borderId="43" xfId="0" applyNumberFormat="1" applyFont="1" applyBorder="1" applyAlignment="1">
      <alignment horizontal="right" vertical="center" wrapText="1"/>
    </xf>
    <xf numFmtId="0" fontId="51" fillId="0" borderId="0" xfId="0" applyFont="1" applyAlignment="1" applyProtection="1">
      <alignment horizontal="right" vertical="center"/>
      <protection locked="0"/>
    </xf>
    <xf numFmtId="164" fontId="42" fillId="0" borderId="0" xfId="0" applyNumberFormat="1" applyFont="1" applyAlignment="1">
      <alignment horizontal="right" vertical="center" wrapText="1"/>
    </xf>
    <xf numFmtId="0" fontId="15" fillId="0" borderId="20" xfId="0" applyFont="1" applyBorder="1" applyAlignment="1">
      <alignment vertical="center" wrapText="1"/>
    </xf>
    <xf numFmtId="3" fontId="15" fillId="0" borderId="85" xfId="0" applyNumberFormat="1" applyFont="1" applyBorder="1" applyAlignment="1">
      <alignment vertical="center"/>
    </xf>
    <xf numFmtId="164" fontId="82" fillId="0" borderId="0" xfId="47" applyNumberFormat="1" applyFont="1" applyAlignment="1">
      <alignment vertical="center" wrapText="1"/>
    </xf>
    <xf numFmtId="0" fontId="59" fillId="0" borderId="0" xfId="53" applyFont="1"/>
    <xf numFmtId="0" fontId="59" fillId="0" borderId="0" xfId="53" applyFont="1" applyProtection="1">
      <protection locked="0"/>
    </xf>
    <xf numFmtId="0" fontId="83" fillId="0" borderId="10" xfId="53" applyFont="1" applyBorder="1" applyAlignment="1">
      <alignment horizontal="center" vertical="center" wrapText="1"/>
    </xf>
    <xf numFmtId="0" fontId="83" fillId="0" borderId="16" xfId="53" applyFont="1" applyBorder="1" applyAlignment="1">
      <alignment horizontal="center" vertical="center" wrapText="1"/>
    </xf>
    <xf numFmtId="49" fontId="59" fillId="0" borderId="20" xfId="53" applyNumberFormat="1" applyFont="1" applyBorder="1" applyAlignment="1">
      <alignment horizontal="center" vertical="center" wrapText="1"/>
    </xf>
    <xf numFmtId="3" fontId="59" fillId="0" borderId="28" xfId="53" applyNumberFormat="1" applyFont="1" applyBorder="1" applyAlignment="1" applyProtection="1">
      <alignment horizontal="right" vertical="center" wrapText="1" indent="1"/>
      <protection locked="0"/>
    </xf>
    <xf numFmtId="49" fontId="59" fillId="0" borderId="84" xfId="53" applyNumberFormat="1" applyFont="1" applyBorder="1" applyAlignment="1">
      <alignment horizontal="center" vertical="center" wrapText="1"/>
    </xf>
    <xf numFmtId="3" fontId="59" fillId="0" borderId="88" xfId="53" applyNumberFormat="1" applyFont="1" applyBorder="1" applyAlignment="1" applyProtection="1">
      <alignment horizontal="right" vertical="center" wrapText="1" indent="1"/>
      <protection locked="0"/>
    </xf>
    <xf numFmtId="0" fontId="58" fillId="0" borderId="30" xfId="53" applyFont="1" applyBorder="1" applyAlignment="1">
      <alignment vertical="center" wrapText="1"/>
    </xf>
    <xf numFmtId="49" fontId="83" fillId="0" borderId="10" xfId="53" applyNumberFormat="1" applyFont="1" applyBorder="1" applyAlignment="1">
      <alignment horizontal="center" vertical="center" wrapText="1"/>
    </xf>
    <xf numFmtId="0" fontId="83" fillId="0" borderId="10" xfId="53" applyFont="1" applyBorder="1" applyAlignment="1">
      <alignment horizontal="left" vertical="center" wrapText="1"/>
    </xf>
    <xf numFmtId="164" fontId="6" fillId="0" borderId="33" xfId="47" applyNumberFormat="1" applyFont="1" applyBorder="1" applyAlignment="1">
      <alignment horizontal="right" vertical="center" wrapText="1" indent="1"/>
    </xf>
    <xf numFmtId="0" fontId="59" fillId="0" borderId="20" xfId="53" applyFont="1" applyBorder="1" applyAlignment="1">
      <alignment horizontal="left" vertical="center" wrapText="1"/>
    </xf>
    <xf numFmtId="0" fontId="59" fillId="0" borderId="84" xfId="53" applyFont="1" applyBorder="1" applyAlignment="1">
      <alignment horizontal="center" vertical="center" wrapText="1"/>
    </xf>
    <xf numFmtId="0" fontId="84" fillId="0" borderId="90" xfId="53" applyFont="1" applyBorder="1" applyAlignment="1">
      <alignment vertical="center" wrapText="1"/>
    </xf>
    <xf numFmtId="3" fontId="59" fillId="0" borderId="87" xfId="53" applyNumberFormat="1" applyFont="1" applyBorder="1" applyAlignment="1" applyProtection="1">
      <alignment horizontal="right" vertical="center" wrapText="1" indent="1"/>
      <protection locked="0"/>
    </xf>
    <xf numFmtId="0" fontId="59" fillId="0" borderId="30" xfId="53" applyFont="1" applyBorder="1" applyAlignment="1">
      <alignment horizontal="center" vertical="center" wrapText="1"/>
    </xf>
    <xf numFmtId="0" fontId="84" fillId="0" borderId="36" xfId="53" applyFont="1" applyBorder="1" applyAlignment="1">
      <alignment vertical="center" wrapText="1"/>
    </xf>
    <xf numFmtId="3" fontId="59" fillId="0" borderId="46" xfId="53" applyNumberFormat="1" applyFont="1" applyBorder="1" applyAlignment="1" applyProtection="1">
      <alignment horizontal="right" vertical="center" wrapText="1" indent="1"/>
      <protection locked="0"/>
    </xf>
    <xf numFmtId="0" fontId="59" fillId="0" borderId="0" xfId="53" applyFont="1" applyAlignment="1">
      <alignment horizontal="right"/>
    </xf>
    <xf numFmtId="3" fontId="78" fillId="0" borderId="85" xfId="0" applyNumberFormat="1" applyFont="1" applyBorder="1" applyAlignment="1">
      <alignment horizontal="right" vertical="center" wrapText="1"/>
    </xf>
    <xf numFmtId="49" fontId="49" fillId="0" borderId="84" xfId="0" quotePrefix="1" applyNumberFormat="1" applyFont="1" applyBorder="1" applyAlignment="1">
      <alignment horizontal="left" vertical="center" indent="1"/>
    </xf>
    <xf numFmtId="3" fontId="49" fillId="0" borderId="85" xfId="0" applyNumberFormat="1" applyFont="1" applyBorder="1" applyAlignment="1" applyProtection="1">
      <alignment vertical="center"/>
      <protection locked="0"/>
    </xf>
    <xf numFmtId="3" fontId="77" fillId="0" borderId="88" xfId="0" applyNumberFormat="1" applyFont="1" applyBorder="1" applyAlignment="1">
      <alignment vertical="center"/>
    </xf>
    <xf numFmtId="49" fontId="45" fillId="0" borderId="84" xfId="0" applyNumberFormat="1" applyFont="1" applyBorder="1" applyAlignment="1">
      <alignment vertical="center"/>
    </xf>
    <xf numFmtId="3" fontId="45" fillId="0" borderId="85" xfId="0" applyNumberFormat="1" applyFont="1" applyBorder="1" applyAlignment="1" applyProtection="1">
      <alignment vertical="center"/>
      <protection locked="0"/>
    </xf>
    <xf numFmtId="3" fontId="46" fillId="0" borderId="88" xfId="0" applyNumberFormat="1" applyFont="1" applyBorder="1" applyAlignment="1">
      <alignment vertical="center"/>
    </xf>
    <xf numFmtId="49" fontId="45" fillId="0" borderId="89" xfId="0" applyNumberFormat="1" applyFont="1" applyBorder="1" applyAlignment="1" applyProtection="1">
      <alignment vertical="center"/>
      <protection locked="0"/>
    </xf>
    <xf numFmtId="3" fontId="45" fillId="0" borderId="86" xfId="0" applyNumberFormat="1" applyFont="1" applyBorder="1" applyAlignment="1" applyProtection="1">
      <alignment vertical="center"/>
      <protection locked="0"/>
    </xf>
    <xf numFmtId="49" fontId="45" fillId="0" borderId="84" xfId="0" applyNumberFormat="1" applyFont="1" applyBorder="1" applyAlignment="1">
      <alignment horizontal="left" vertical="center"/>
    </xf>
    <xf numFmtId="49" fontId="45" fillId="0" borderId="84" xfId="0" applyNumberFormat="1" applyFont="1" applyBorder="1" applyAlignment="1" applyProtection="1">
      <alignment vertical="center"/>
      <protection locked="0"/>
    </xf>
    <xf numFmtId="3" fontId="59" fillId="0" borderId="31" xfId="53" applyNumberFormat="1" applyFont="1" applyBorder="1" applyAlignment="1" applyProtection="1">
      <alignment horizontal="right" vertical="center" wrapText="1" indent="1"/>
      <protection locked="0"/>
    </xf>
    <xf numFmtId="3" fontId="59" fillId="0" borderId="42" xfId="54" applyNumberFormat="1" applyFont="1" applyFill="1" applyBorder="1" applyAlignment="1" applyProtection="1">
      <alignment horizontal="right" vertical="center" wrapText="1" indent="1"/>
      <protection locked="0"/>
    </xf>
    <xf numFmtId="164" fontId="44" fillId="0" borderId="85" xfId="47" applyNumberFormat="1" applyFont="1" applyBorder="1" applyAlignment="1" applyProtection="1">
      <alignment horizontal="right" vertical="center" wrapText="1" indent="1"/>
      <protection locked="0"/>
    </xf>
    <xf numFmtId="164" fontId="45" fillId="0" borderId="85" xfId="47" applyNumberFormat="1" applyFont="1" applyBorder="1" applyAlignment="1" applyProtection="1">
      <alignment horizontal="right" vertical="center" wrapText="1" indent="1"/>
      <protection locked="0"/>
    </xf>
    <xf numFmtId="164" fontId="65" fillId="0" borderId="0" xfId="0" applyNumberFormat="1" applyFont="1" applyAlignment="1">
      <alignment horizontal="center" vertical="center" wrapText="1"/>
    </xf>
    <xf numFmtId="164" fontId="65" fillId="0" borderId="14" xfId="0" applyNumberFormat="1" applyFont="1" applyBorder="1" applyAlignment="1">
      <alignment horizontal="center" vertical="center" wrapText="1"/>
    </xf>
    <xf numFmtId="164" fontId="65" fillId="0" borderId="52" xfId="0" applyNumberFormat="1" applyFont="1" applyBorder="1" applyAlignment="1">
      <alignment horizontal="center" vertical="center" wrapText="1"/>
    </xf>
    <xf numFmtId="49" fontId="65" fillId="0" borderId="20" xfId="47" applyNumberFormat="1" applyFont="1" applyBorder="1" applyAlignment="1">
      <alignment horizontal="center" vertical="center" wrapText="1"/>
    </xf>
    <xf numFmtId="164" fontId="8" fillId="0" borderId="17" xfId="0" applyNumberFormat="1" applyFont="1" applyBorder="1" applyAlignment="1">
      <alignment horizontal="center" vertical="center" wrapText="1"/>
    </xf>
    <xf numFmtId="164" fontId="65" fillId="0" borderId="51" xfId="0" applyNumberFormat="1" applyFont="1" applyBorder="1" applyAlignment="1">
      <alignment horizontal="center" vertical="center" wrapText="1"/>
    </xf>
    <xf numFmtId="49" fontId="65" fillId="0" borderId="52" xfId="47" applyNumberFormat="1" applyFont="1" applyBorder="1" applyAlignment="1">
      <alignment horizontal="center" vertical="center" wrapText="1"/>
    </xf>
    <xf numFmtId="49" fontId="65" fillId="0" borderId="67" xfId="47" applyNumberFormat="1" applyFont="1" applyBorder="1" applyAlignment="1">
      <alignment horizontal="center" vertical="center" wrapText="1"/>
    </xf>
    <xf numFmtId="49" fontId="65" fillId="0" borderId="52" xfId="0" applyNumberFormat="1" applyFont="1" applyBorder="1" applyAlignment="1">
      <alignment horizontal="center" vertical="center" wrapText="1"/>
    </xf>
    <xf numFmtId="0" fontId="18" fillId="0" borderId="0" xfId="0" applyFont="1" applyAlignment="1">
      <alignment vertical="center" wrapText="1"/>
    </xf>
    <xf numFmtId="0" fontId="8" fillId="0" borderId="37" xfId="0" applyFont="1" applyBorder="1" applyAlignment="1">
      <alignment horizontal="center" vertical="center" wrapText="1"/>
    </xf>
    <xf numFmtId="0" fontId="5" fillId="0" borderId="16" xfId="0" applyFont="1" applyBorder="1" applyAlignment="1">
      <alignment horizontal="center" vertical="center" wrapText="1"/>
    </xf>
    <xf numFmtId="0" fontId="5" fillId="0" borderId="44" xfId="0" applyFont="1" applyBorder="1" applyAlignment="1">
      <alignment horizontal="center" vertical="center" wrapText="1"/>
    </xf>
    <xf numFmtId="0" fontId="5" fillId="0" borderId="15" xfId="0" applyFont="1" applyBorder="1" applyAlignment="1">
      <alignment horizontal="center" vertical="center" wrapText="1"/>
    </xf>
    <xf numFmtId="3" fontId="5" fillId="0" borderId="37" xfId="0" applyNumberFormat="1" applyFont="1" applyBorder="1"/>
    <xf numFmtId="3" fontId="22" fillId="0" borderId="31" xfId="0" applyNumberFormat="1" applyFont="1" applyBorder="1"/>
    <xf numFmtId="0" fontId="22" fillId="0" borderId="0" xfId="0" applyFont="1"/>
    <xf numFmtId="164" fontId="0" fillId="0" borderId="85" xfId="0" applyNumberFormat="1" applyBorder="1" applyAlignment="1">
      <alignment horizontal="right" vertical="center" wrapText="1"/>
    </xf>
    <xf numFmtId="164" fontId="5" fillId="0" borderId="40" xfId="0" applyNumberFormat="1" applyFont="1" applyBorder="1" applyAlignment="1">
      <alignment horizontal="center" vertical="center" wrapText="1"/>
    </xf>
    <xf numFmtId="164" fontId="5" fillId="0" borderId="88" xfId="0" applyNumberFormat="1" applyFont="1" applyBorder="1" applyAlignment="1">
      <alignment horizontal="center" vertical="center" wrapText="1"/>
    </xf>
    <xf numFmtId="0" fontId="69" fillId="0" borderId="38" xfId="47" applyFont="1" applyBorder="1" applyProtection="1">
      <protection locked="0"/>
    </xf>
    <xf numFmtId="165" fontId="69" fillId="0" borderId="48" xfId="52" applyNumberFormat="1" applyFont="1" applyFill="1" applyBorder="1" applyProtection="1">
      <protection locked="0"/>
    </xf>
    <xf numFmtId="0" fontId="69" fillId="0" borderId="85" xfId="47" applyFont="1" applyBorder="1" applyProtection="1">
      <protection locked="0"/>
    </xf>
    <xf numFmtId="165" fontId="69" fillId="0" borderId="88" xfId="52" applyNumberFormat="1" applyFont="1" applyFill="1" applyBorder="1" applyProtection="1">
      <protection locked="0"/>
    </xf>
    <xf numFmtId="0" fontId="69" fillId="0" borderId="13" xfId="47" applyFont="1" applyBorder="1" applyProtection="1">
      <protection locked="0"/>
    </xf>
    <xf numFmtId="165" fontId="69" fillId="0" borderId="28" xfId="52" applyNumberFormat="1" applyFont="1" applyFill="1" applyBorder="1" applyProtection="1">
      <protection locked="0"/>
    </xf>
    <xf numFmtId="0" fontId="58" fillId="0" borderId="84" xfId="53" applyFont="1" applyBorder="1" applyAlignment="1">
      <alignment horizontal="justify" vertical="center" wrapText="1"/>
    </xf>
    <xf numFmtId="0" fontId="58" fillId="0" borderId="84" xfId="53" applyFont="1" applyBorder="1" applyAlignment="1">
      <alignment vertical="center" wrapText="1"/>
    </xf>
    <xf numFmtId="164" fontId="44" fillId="0" borderId="88" xfId="47" applyNumberFormat="1" applyFont="1" applyBorder="1" applyAlignment="1" applyProtection="1">
      <alignment horizontal="right" vertical="center" wrapText="1"/>
      <protection locked="0"/>
    </xf>
    <xf numFmtId="0" fontId="22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0" fontId="42" fillId="0" borderId="22" xfId="0" applyFont="1" applyBorder="1" applyAlignment="1">
      <alignment vertical="center"/>
    </xf>
    <xf numFmtId="0" fontId="16" fillId="0" borderId="15" xfId="47" applyFont="1" applyBorder="1" applyAlignment="1">
      <alignment horizontal="left" vertical="center" wrapText="1"/>
    </xf>
    <xf numFmtId="164" fontId="16" fillId="0" borderId="16" xfId="47" applyNumberFormat="1" applyFont="1" applyBorder="1" applyAlignment="1">
      <alignment horizontal="right" vertical="center" wrapText="1"/>
    </xf>
    <xf numFmtId="164" fontId="16" fillId="0" borderId="44" xfId="47" applyNumberFormat="1" applyFont="1" applyBorder="1" applyAlignment="1">
      <alignment horizontal="right" vertical="center" wrapText="1"/>
    </xf>
    <xf numFmtId="164" fontId="16" fillId="0" borderId="15" xfId="47" applyNumberFormat="1" applyFont="1" applyBorder="1" applyAlignment="1">
      <alignment horizontal="right" vertical="center" wrapText="1"/>
    </xf>
    <xf numFmtId="164" fontId="16" fillId="0" borderId="17" xfId="47" applyNumberFormat="1" applyFont="1" applyBorder="1" applyAlignment="1">
      <alignment horizontal="right" vertical="center" wrapText="1"/>
    </xf>
    <xf numFmtId="2" fontId="16" fillId="0" borderId="17" xfId="47" applyNumberFormat="1" applyFont="1" applyBorder="1" applyAlignment="1">
      <alignment horizontal="right" vertical="center" wrapText="1"/>
    </xf>
    <xf numFmtId="0" fontId="47" fillId="0" borderId="13" xfId="0" applyFont="1" applyBorder="1" applyAlignment="1">
      <alignment horizontal="left" vertical="center" wrapText="1"/>
    </xf>
    <xf numFmtId="164" fontId="44" fillId="0" borderId="12" xfId="47" applyNumberFormat="1" applyFont="1" applyBorder="1" applyAlignment="1" applyProtection="1">
      <alignment horizontal="right" vertical="center" wrapText="1"/>
      <protection locked="0"/>
    </xf>
    <xf numFmtId="164" fontId="44" fillId="0" borderId="13" xfId="47" applyNumberFormat="1" applyFont="1" applyBorder="1" applyAlignment="1" applyProtection="1">
      <alignment horizontal="right" vertical="center" wrapText="1"/>
      <protection locked="0"/>
    </xf>
    <xf numFmtId="164" fontId="44" fillId="0" borderId="14" xfId="47" applyNumberFormat="1" applyFont="1" applyBorder="1" applyAlignment="1" applyProtection="1">
      <alignment horizontal="right" vertical="center" wrapText="1"/>
      <protection locked="0"/>
    </xf>
    <xf numFmtId="2" fontId="44" fillId="0" borderId="14" xfId="47" applyNumberFormat="1" applyFont="1" applyBorder="1" applyAlignment="1" applyProtection="1">
      <alignment horizontal="right" vertical="center" wrapText="1"/>
      <protection locked="0"/>
    </xf>
    <xf numFmtId="0" fontId="47" fillId="0" borderId="85" xfId="0" applyFont="1" applyBorder="1" applyAlignment="1">
      <alignment horizontal="left" vertical="center" wrapText="1"/>
    </xf>
    <xf numFmtId="0" fontId="47" fillId="0" borderId="86" xfId="0" applyFont="1" applyBorder="1" applyAlignment="1">
      <alignment horizontal="left" vertical="center" wrapText="1"/>
    </xf>
    <xf numFmtId="164" fontId="16" fillId="0" borderId="0" xfId="47" applyNumberFormat="1" applyFont="1" applyAlignment="1">
      <alignment horizontal="right" vertical="center" wrapText="1"/>
    </xf>
    <xf numFmtId="0" fontId="48" fillId="0" borderId="15" xfId="0" applyFont="1" applyBorder="1" applyAlignment="1">
      <alignment horizontal="left" vertical="center" wrapText="1"/>
    </xf>
    <xf numFmtId="164" fontId="44" fillId="0" borderId="92" xfId="47" applyNumberFormat="1" applyFont="1" applyBorder="1" applyAlignment="1" applyProtection="1">
      <alignment horizontal="right" vertical="center" wrapText="1"/>
      <protection locked="0"/>
    </xf>
    <xf numFmtId="164" fontId="44" fillId="0" borderId="26" xfId="47" applyNumberFormat="1" applyFont="1" applyBorder="1" applyAlignment="1" applyProtection="1">
      <alignment horizontal="right" vertical="center" wrapText="1"/>
      <protection locked="0"/>
    </xf>
    <xf numFmtId="164" fontId="44" fillId="0" borderId="52" xfId="47" applyNumberFormat="1" applyFont="1" applyBorder="1" applyAlignment="1" applyProtection="1">
      <alignment horizontal="right" vertical="center" wrapText="1"/>
      <protection locked="0"/>
    </xf>
    <xf numFmtId="2" fontId="44" fillId="0" borderId="52" xfId="47" applyNumberFormat="1" applyFont="1" applyBorder="1" applyAlignment="1" applyProtection="1">
      <alignment horizontal="right" vertical="center" wrapText="1"/>
      <protection locked="0"/>
    </xf>
    <xf numFmtId="164" fontId="44" fillId="0" borderId="93" xfId="47" applyNumberFormat="1" applyFont="1" applyBorder="1" applyAlignment="1" applyProtection="1">
      <alignment horizontal="right" vertical="center" wrapText="1"/>
      <protection locked="0"/>
    </xf>
    <xf numFmtId="164" fontId="44" fillId="0" borderId="56" xfId="47" applyNumberFormat="1" applyFont="1" applyBorder="1" applyAlignment="1" applyProtection="1">
      <alignment horizontal="right" vertical="center" wrapText="1"/>
      <protection locked="0"/>
    </xf>
    <xf numFmtId="2" fontId="44" fillId="0" borderId="56" xfId="47" applyNumberFormat="1" applyFont="1" applyBorder="1" applyAlignment="1" applyProtection="1">
      <alignment horizontal="right" vertical="center" wrapText="1"/>
      <protection locked="0"/>
    </xf>
    <xf numFmtId="164" fontId="46" fillId="0" borderId="16" xfId="47" applyNumberFormat="1" applyFont="1" applyBorder="1" applyAlignment="1">
      <alignment horizontal="right" vertical="center" wrapText="1"/>
    </xf>
    <xf numFmtId="164" fontId="46" fillId="0" borderId="44" xfId="47" applyNumberFormat="1" applyFont="1" applyBorder="1" applyAlignment="1">
      <alignment horizontal="right" vertical="center" wrapText="1"/>
    </xf>
    <xf numFmtId="164" fontId="46" fillId="0" borderId="15" xfId="47" applyNumberFormat="1" applyFont="1" applyBorder="1" applyAlignment="1">
      <alignment horizontal="right" vertical="center" wrapText="1"/>
    </xf>
    <xf numFmtId="164" fontId="46" fillId="0" borderId="17" xfId="47" applyNumberFormat="1" applyFont="1" applyBorder="1" applyAlignment="1">
      <alignment horizontal="right" vertical="center" wrapText="1"/>
    </xf>
    <xf numFmtId="2" fontId="46" fillId="0" borderId="17" xfId="47" applyNumberFormat="1" applyFont="1" applyBorder="1" applyAlignment="1">
      <alignment horizontal="right" vertical="center" wrapText="1"/>
    </xf>
    <xf numFmtId="164" fontId="44" fillId="0" borderId="12" xfId="47" applyNumberFormat="1" applyFont="1" applyBorder="1" applyAlignment="1">
      <alignment horizontal="right" vertical="center" wrapText="1"/>
    </xf>
    <xf numFmtId="164" fontId="44" fillId="0" borderId="13" xfId="47" applyNumberFormat="1" applyFont="1" applyBorder="1" applyAlignment="1">
      <alignment horizontal="right" vertical="center" wrapText="1"/>
    </xf>
    <xf numFmtId="164" fontId="44" fillId="0" borderId="14" xfId="47" applyNumberFormat="1" applyFont="1" applyBorder="1" applyAlignment="1">
      <alignment horizontal="right" vertical="center" wrapText="1"/>
    </xf>
    <xf numFmtId="2" fontId="44" fillId="0" borderId="14" xfId="47" applyNumberFormat="1" applyFont="1" applyBorder="1" applyAlignment="1">
      <alignment horizontal="right" vertical="center" wrapText="1"/>
    </xf>
    <xf numFmtId="164" fontId="45" fillId="0" borderId="92" xfId="47" applyNumberFormat="1" applyFont="1" applyBorder="1" applyAlignment="1" applyProtection="1">
      <alignment horizontal="right" vertical="center" wrapText="1"/>
      <protection locked="0"/>
    </xf>
    <xf numFmtId="164" fontId="45" fillId="0" borderId="52" xfId="47" applyNumberFormat="1" applyFont="1" applyBorder="1" applyAlignment="1" applyProtection="1">
      <alignment horizontal="right" vertical="center" wrapText="1"/>
      <protection locked="0"/>
    </xf>
    <xf numFmtId="2" fontId="45" fillId="0" borderId="52" xfId="47" applyNumberFormat="1" applyFont="1" applyBorder="1" applyAlignment="1" applyProtection="1">
      <alignment horizontal="right" vertical="center" wrapText="1"/>
      <protection locked="0"/>
    </xf>
    <xf numFmtId="164" fontId="45" fillId="0" borderId="12" xfId="47" applyNumberFormat="1" applyFont="1" applyBorder="1" applyAlignment="1" applyProtection="1">
      <alignment horizontal="right" vertical="center" wrapText="1"/>
      <protection locked="0"/>
    </xf>
    <xf numFmtId="164" fontId="45" fillId="0" borderId="13" xfId="47" applyNumberFormat="1" applyFont="1" applyBorder="1" applyAlignment="1" applyProtection="1">
      <alignment horizontal="right" vertical="center" wrapText="1"/>
      <protection locked="0"/>
    </xf>
    <xf numFmtId="164" fontId="45" fillId="0" borderId="14" xfId="47" applyNumberFormat="1" applyFont="1" applyBorder="1" applyAlignment="1" applyProtection="1">
      <alignment horizontal="right" vertical="center" wrapText="1"/>
      <protection locked="0"/>
    </xf>
    <xf numFmtId="2" fontId="45" fillId="0" borderId="14" xfId="47" applyNumberFormat="1" applyFont="1" applyBorder="1" applyAlignment="1" applyProtection="1">
      <alignment horizontal="right" vertical="center" wrapText="1"/>
      <protection locked="0"/>
    </xf>
    <xf numFmtId="164" fontId="45" fillId="0" borderId="93" xfId="47" applyNumberFormat="1" applyFont="1" applyBorder="1" applyAlignment="1" applyProtection="1">
      <alignment horizontal="right" vertical="center" wrapText="1"/>
      <protection locked="0"/>
    </xf>
    <xf numFmtId="164" fontId="45" fillId="0" borderId="56" xfId="47" applyNumberFormat="1" applyFont="1" applyBorder="1" applyAlignment="1" applyProtection="1">
      <alignment horizontal="right" vertical="center" wrapText="1"/>
      <protection locked="0"/>
    </xf>
    <xf numFmtId="2" fontId="45" fillId="0" borderId="56" xfId="47" applyNumberFormat="1" applyFont="1" applyBorder="1" applyAlignment="1" applyProtection="1">
      <alignment horizontal="right" vertical="center" wrapText="1"/>
      <protection locked="0"/>
    </xf>
    <xf numFmtId="0" fontId="16" fillId="0" borderId="43" xfId="47" applyFont="1" applyBorder="1" applyAlignment="1">
      <alignment horizontal="left" vertical="center" wrapText="1"/>
    </xf>
    <xf numFmtId="164" fontId="45" fillId="0" borderId="85" xfId="47" applyNumberFormat="1" applyFont="1" applyBorder="1" applyAlignment="1" applyProtection="1">
      <alignment horizontal="right" vertical="center" wrapText="1"/>
      <protection locked="0"/>
    </xf>
    <xf numFmtId="0" fontId="45" fillId="0" borderId="13" xfId="47" applyFont="1" applyBorder="1" applyAlignment="1">
      <alignment horizontal="left" vertical="center" wrapText="1"/>
    </xf>
    <xf numFmtId="0" fontId="48" fillId="0" borderId="15" xfId="0" applyFont="1" applyBorder="1" applyAlignment="1">
      <alignment vertical="center" wrapText="1"/>
    </xf>
    <xf numFmtId="0" fontId="48" fillId="0" borderId="43" xfId="0" applyFont="1" applyBorder="1" applyAlignment="1">
      <alignment vertical="center" wrapText="1"/>
    </xf>
    <xf numFmtId="0" fontId="8" fillId="0" borderId="0" xfId="0" applyFont="1" applyAlignment="1">
      <alignment horizontal="left" vertical="center" wrapText="1"/>
    </xf>
    <xf numFmtId="3" fontId="16" fillId="0" borderId="0" xfId="0" applyNumberFormat="1" applyFont="1" applyAlignment="1">
      <alignment horizontal="right" vertical="center" wrapText="1"/>
    </xf>
    <xf numFmtId="3" fontId="3" fillId="0" borderId="0" xfId="0" applyNumberFormat="1" applyFont="1" applyAlignment="1">
      <alignment horizontal="right" vertical="center" wrapText="1"/>
    </xf>
    <xf numFmtId="0" fontId="3" fillId="0" borderId="0" xfId="0" applyFont="1" applyAlignment="1">
      <alignment horizontal="right" vertical="center" wrapText="1"/>
    </xf>
    <xf numFmtId="2" fontId="3" fillId="0" borderId="0" xfId="0" applyNumberFormat="1" applyFont="1" applyAlignment="1">
      <alignment horizontal="right" vertical="center" wrapText="1"/>
    </xf>
    <xf numFmtId="164" fontId="16" fillId="0" borderId="48" xfId="47" applyNumberFormat="1" applyFont="1" applyBorder="1" applyAlignment="1">
      <alignment horizontal="right" vertical="center" wrapText="1"/>
    </xf>
    <xf numFmtId="164" fontId="16" fillId="0" borderId="81" xfId="47" applyNumberFormat="1" applyFont="1" applyBorder="1" applyAlignment="1">
      <alignment horizontal="right" vertical="center" wrapText="1"/>
    </xf>
    <xf numFmtId="164" fontId="16" fillId="0" borderId="38" xfId="47" applyNumberFormat="1" applyFont="1" applyBorder="1" applyAlignment="1">
      <alignment horizontal="right" vertical="center" wrapText="1"/>
    </xf>
    <xf numFmtId="164" fontId="16" fillId="0" borderId="25" xfId="47" applyNumberFormat="1" applyFont="1" applyBorder="1" applyAlignment="1">
      <alignment horizontal="right" vertical="center" wrapText="1"/>
    </xf>
    <xf numFmtId="2" fontId="16" fillId="0" borderId="48" xfId="47" applyNumberFormat="1" applyFont="1" applyBorder="1" applyAlignment="1">
      <alignment horizontal="right" vertical="center" wrapText="1"/>
    </xf>
    <xf numFmtId="164" fontId="44" fillId="0" borderId="70" xfId="47" applyNumberFormat="1" applyFont="1" applyBorder="1" applyAlignment="1" applyProtection="1">
      <alignment horizontal="right" vertical="center" wrapText="1"/>
      <protection locked="0"/>
    </xf>
    <xf numFmtId="164" fontId="44" fillId="0" borderId="35" xfId="47" applyNumberFormat="1" applyFont="1" applyBorder="1" applyAlignment="1" applyProtection="1">
      <alignment horizontal="right" vertical="center" wrapText="1"/>
      <protection locked="0"/>
    </xf>
    <xf numFmtId="164" fontId="44" fillId="0" borderId="39" xfId="47" applyNumberFormat="1" applyFont="1" applyBorder="1" applyAlignment="1" applyProtection="1">
      <alignment horizontal="right" vertical="center" wrapText="1"/>
      <protection locked="0"/>
    </xf>
    <xf numFmtId="2" fontId="44" fillId="0" borderId="40" xfId="47" applyNumberFormat="1" applyFont="1" applyBorder="1" applyAlignment="1" applyProtection="1">
      <alignment horizontal="right" vertical="center" wrapText="1"/>
      <protection locked="0"/>
    </xf>
    <xf numFmtId="164" fontId="44" fillId="0" borderId="18" xfId="47" applyNumberFormat="1" applyFont="1" applyBorder="1" applyAlignment="1" applyProtection="1">
      <alignment horizontal="right" vertical="center" wrapText="1"/>
      <protection locked="0"/>
    </xf>
    <xf numFmtId="2" fontId="44" fillId="0" borderId="26" xfId="47" applyNumberFormat="1" applyFont="1" applyBorder="1" applyAlignment="1" applyProtection="1">
      <alignment horizontal="right" vertical="center" wrapText="1"/>
      <protection locked="0"/>
    </xf>
    <xf numFmtId="164" fontId="44" fillId="0" borderId="19" xfId="47" applyNumberFormat="1" applyFont="1" applyBorder="1" applyAlignment="1" applyProtection="1">
      <alignment horizontal="right" vertical="center" wrapText="1"/>
      <protection locked="0"/>
    </xf>
    <xf numFmtId="2" fontId="44" fillId="0" borderId="29" xfId="47" applyNumberFormat="1" applyFont="1" applyBorder="1" applyAlignment="1" applyProtection="1">
      <alignment horizontal="right" vertical="center" wrapText="1"/>
      <protection locked="0"/>
    </xf>
    <xf numFmtId="164" fontId="45" fillId="0" borderId="18" xfId="47" applyNumberFormat="1" applyFont="1" applyBorder="1" applyAlignment="1">
      <alignment horizontal="right" vertical="center" wrapText="1"/>
    </xf>
    <xf numFmtId="2" fontId="45" fillId="0" borderId="26" xfId="47" applyNumberFormat="1" applyFont="1" applyBorder="1" applyAlignment="1">
      <alignment horizontal="right" vertical="center" wrapText="1"/>
    </xf>
    <xf numFmtId="0" fontId="44" fillId="0" borderId="13" xfId="47" applyFont="1" applyBorder="1" applyAlignment="1">
      <alignment horizontal="left" vertical="center" wrapText="1"/>
    </xf>
    <xf numFmtId="164" fontId="44" fillId="0" borderId="20" xfId="47" applyNumberFormat="1" applyFont="1" applyBorder="1" applyAlignment="1" applyProtection="1">
      <alignment horizontal="right" vertical="center" wrapText="1"/>
      <protection locked="0"/>
    </xf>
    <xf numFmtId="2" fontId="44" fillId="0" borderId="28" xfId="47" applyNumberFormat="1" applyFont="1" applyBorder="1" applyAlignment="1" applyProtection="1">
      <alignment horizontal="right" vertical="center" wrapText="1"/>
      <protection locked="0"/>
    </xf>
    <xf numFmtId="164" fontId="16" fillId="0" borderId="10" xfId="47" applyNumberFormat="1" applyFont="1" applyBorder="1" applyAlignment="1">
      <alignment horizontal="right" vertical="center" wrapText="1"/>
    </xf>
    <xf numFmtId="2" fontId="16" fillId="0" borderId="16" xfId="47" applyNumberFormat="1" applyFont="1" applyBorder="1" applyAlignment="1">
      <alignment horizontal="right" vertical="center" wrapText="1"/>
    </xf>
    <xf numFmtId="0" fontId="46" fillId="0" borderId="15" xfId="47" applyFont="1" applyBorder="1" applyAlignment="1">
      <alignment horizontal="left" vertical="center" wrapText="1"/>
    </xf>
    <xf numFmtId="0" fontId="44" fillId="0" borderId="41" xfId="47" applyFont="1" applyBorder="1" applyAlignment="1">
      <alignment horizontal="left" vertical="center" wrapText="1"/>
    </xf>
    <xf numFmtId="164" fontId="44" fillId="0" borderId="85" xfId="47" applyNumberFormat="1" applyFont="1" applyBorder="1" applyAlignment="1" applyProtection="1">
      <alignment horizontal="right" vertical="center" wrapText="1"/>
      <protection locked="0"/>
    </xf>
    <xf numFmtId="164" fontId="44" fillId="0" borderId="84" xfId="47" applyNumberFormat="1" applyFont="1" applyBorder="1" applyAlignment="1" applyProtection="1">
      <alignment horizontal="right" vertical="center" wrapText="1"/>
      <protection locked="0"/>
    </xf>
    <xf numFmtId="2" fontId="44" fillId="0" borderId="88" xfId="47" applyNumberFormat="1" applyFont="1" applyBorder="1" applyAlignment="1" applyProtection="1">
      <alignment horizontal="right" vertical="center" wrapText="1"/>
      <protection locked="0"/>
    </xf>
    <xf numFmtId="164" fontId="46" fillId="0" borderId="10" xfId="47" applyNumberFormat="1" applyFont="1" applyBorder="1" applyAlignment="1">
      <alignment horizontal="right" vertical="center" wrapText="1"/>
    </xf>
    <xf numFmtId="2" fontId="46" fillId="0" borderId="16" xfId="47" applyNumberFormat="1" applyFont="1" applyBorder="1" applyAlignment="1">
      <alignment horizontal="right" vertical="center" wrapText="1"/>
    </xf>
    <xf numFmtId="164" fontId="48" fillId="0" borderId="16" xfId="0" quotePrefix="1" applyNumberFormat="1" applyFont="1" applyBorder="1" applyAlignment="1">
      <alignment horizontal="right" vertical="center" wrapText="1"/>
    </xf>
    <xf numFmtId="164" fontId="48" fillId="0" borderId="44" xfId="0" quotePrefix="1" applyNumberFormat="1" applyFont="1" applyBorder="1" applyAlignment="1">
      <alignment horizontal="right" vertical="center" wrapText="1"/>
    </xf>
    <xf numFmtId="164" fontId="48" fillId="0" borderId="15" xfId="0" quotePrefix="1" applyNumberFormat="1" applyFont="1" applyBorder="1" applyAlignment="1">
      <alignment horizontal="right" vertical="center" wrapText="1"/>
    </xf>
    <xf numFmtId="164" fontId="48" fillId="0" borderId="10" xfId="0" quotePrefix="1" applyNumberFormat="1" applyFont="1" applyBorder="1" applyAlignment="1">
      <alignment horizontal="right" vertical="center" wrapText="1"/>
    </xf>
    <xf numFmtId="2" fontId="48" fillId="0" borderId="16" xfId="0" quotePrefix="1" applyNumberFormat="1" applyFont="1" applyBorder="1" applyAlignment="1">
      <alignment horizontal="right" vertical="center" wrapText="1"/>
    </xf>
    <xf numFmtId="0" fontId="50" fillId="0" borderId="43" xfId="0" applyFont="1" applyBorder="1" applyAlignment="1">
      <alignment horizontal="left" vertical="center" wrapText="1"/>
    </xf>
    <xf numFmtId="0" fontId="3" fillId="0" borderId="45" xfId="0" applyFont="1" applyBorder="1" applyAlignment="1">
      <alignment horizontal="right" vertical="center" wrapText="1"/>
    </xf>
    <xf numFmtId="2" fontId="3" fillId="0" borderId="45" xfId="0" applyNumberFormat="1" applyFont="1" applyBorder="1" applyAlignment="1">
      <alignment horizontal="right" vertical="center" wrapText="1"/>
    </xf>
    <xf numFmtId="3" fontId="16" fillId="0" borderId="44" xfId="0" applyNumberFormat="1" applyFont="1" applyBorder="1" applyAlignment="1" applyProtection="1">
      <alignment horizontal="right" vertical="center" wrapText="1"/>
      <protection locked="0"/>
    </xf>
    <xf numFmtId="3" fontId="16" fillId="0" borderId="15" xfId="0" applyNumberFormat="1" applyFont="1" applyBorder="1" applyAlignment="1" applyProtection="1">
      <alignment horizontal="right" vertical="center" wrapText="1"/>
      <protection locked="0"/>
    </xf>
    <xf numFmtId="2" fontId="16" fillId="0" borderId="16" xfId="0" applyNumberFormat="1" applyFont="1" applyBorder="1" applyAlignment="1" applyProtection="1">
      <alignment horizontal="right" vertical="center" wrapText="1"/>
      <protection locked="0"/>
    </xf>
    <xf numFmtId="3" fontId="16" fillId="0" borderId="0" xfId="0" applyNumberFormat="1" applyFont="1" applyAlignment="1" applyProtection="1">
      <alignment horizontal="right" vertical="center" wrapText="1"/>
      <protection locked="0"/>
    </xf>
    <xf numFmtId="164" fontId="46" fillId="0" borderId="0" xfId="0" applyNumberFormat="1" applyFont="1" applyAlignment="1">
      <alignment horizontal="right" vertical="center" wrapText="1"/>
    </xf>
    <xf numFmtId="2" fontId="16" fillId="0" borderId="0" xfId="0" applyNumberFormat="1" applyFont="1" applyAlignment="1" applyProtection="1">
      <alignment horizontal="right" vertical="center" wrapText="1"/>
      <protection locked="0"/>
    </xf>
    <xf numFmtId="0" fontId="12" fillId="0" borderId="0" xfId="47" applyAlignment="1">
      <alignment vertical="center"/>
    </xf>
    <xf numFmtId="0" fontId="12" fillId="0" borderId="0" xfId="47" applyAlignment="1">
      <alignment horizontal="right" vertical="center"/>
    </xf>
    <xf numFmtId="2" fontId="12" fillId="0" borderId="0" xfId="47" applyNumberFormat="1" applyAlignment="1">
      <alignment horizontal="right" vertical="center"/>
    </xf>
    <xf numFmtId="164" fontId="16" fillId="0" borderId="0" xfId="0" applyNumberFormat="1" applyFont="1" applyAlignment="1">
      <alignment horizontal="right" vertical="center" wrapText="1"/>
    </xf>
    <xf numFmtId="2" fontId="16" fillId="0" borderId="0" xfId="0" applyNumberFormat="1" applyFont="1" applyAlignment="1">
      <alignment horizontal="right" vertical="center" wrapText="1"/>
    </xf>
    <xf numFmtId="2" fontId="16" fillId="0" borderId="0" xfId="47" applyNumberFormat="1" applyFont="1" applyAlignment="1">
      <alignment horizontal="right" vertical="center" wrapText="1"/>
    </xf>
    <xf numFmtId="0" fontId="47" fillId="0" borderId="86" xfId="0" applyFont="1" applyBorder="1" applyAlignment="1">
      <alignment horizontal="left" vertical="center" wrapText="1" indent="1"/>
    </xf>
    <xf numFmtId="164" fontId="50" fillId="0" borderId="17" xfId="0" quotePrefix="1" applyNumberFormat="1" applyFont="1" applyBorder="1" applyAlignment="1">
      <alignment horizontal="right" vertical="center" wrapText="1" indent="1"/>
    </xf>
    <xf numFmtId="2" fontId="50" fillId="0" borderId="17" xfId="0" quotePrefix="1" applyNumberFormat="1" applyFont="1" applyBorder="1" applyAlignment="1">
      <alignment horizontal="right" vertical="center" wrapText="1" indent="1"/>
    </xf>
    <xf numFmtId="0" fontId="54" fillId="0" borderId="44" xfId="0" applyFont="1" applyBorder="1" applyAlignment="1">
      <alignment horizontal="left" wrapText="1" indent="1"/>
    </xf>
    <xf numFmtId="3" fontId="15" fillId="0" borderId="49" xfId="0" applyNumberFormat="1" applyFont="1" applyBorder="1"/>
    <xf numFmtId="3" fontId="15" fillId="0" borderId="54" xfId="0" applyNumberFormat="1" applyFont="1" applyBorder="1"/>
    <xf numFmtId="3" fontId="15" fillId="0" borderId="43" xfId="0" applyNumberFormat="1" applyFont="1" applyBorder="1"/>
    <xf numFmtId="3" fontId="15" fillId="0" borderId="38" xfId="0" applyNumberFormat="1" applyFont="1" applyBorder="1"/>
    <xf numFmtId="3" fontId="0" fillId="0" borderId="41" xfId="0" applyNumberFormat="1" applyBorder="1"/>
    <xf numFmtId="3" fontId="0" fillId="0" borderId="13" xfId="0" applyNumberFormat="1" applyBorder="1"/>
    <xf numFmtId="3" fontId="22" fillId="0" borderId="15" xfId="0" applyNumberFormat="1" applyFont="1" applyBorder="1"/>
    <xf numFmtId="3" fontId="60" fillId="0" borderId="85" xfId="0" applyNumberFormat="1" applyFont="1" applyBorder="1" applyAlignment="1">
      <alignment vertical="center"/>
    </xf>
    <xf numFmtId="3" fontId="61" fillId="0" borderId="85" xfId="0" applyNumberFormat="1" applyFont="1" applyBorder="1" applyAlignment="1">
      <alignment vertical="center"/>
    </xf>
    <xf numFmtId="3" fontId="61" fillId="0" borderId="24" xfId="0" applyNumberFormat="1" applyFont="1" applyBorder="1" applyAlignment="1">
      <alignment vertical="center"/>
    </xf>
    <xf numFmtId="164" fontId="44" fillId="0" borderId="94" xfId="0" applyNumberFormat="1" applyFont="1" applyBorder="1" applyAlignment="1" applyProtection="1">
      <alignment horizontal="right" vertical="center" wrapText="1" indent="1"/>
      <protection locked="0"/>
    </xf>
    <xf numFmtId="164" fontId="44" fillId="0" borderId="95" xfId="0" applyNumberFormat="1" applyFont="1" applyBorder="1" applyAlignment="1" applyProtection="1">
      <alignment horizontal="right" vertical="center" wrapText="1" indent="1"/>
      <protection locked="0"/>
    </xf>
    <xf numFmtId="164" fontId="46" fillId="0" borderId="95" xfId="0" applyNumberFormat="1" applyFont="1" applyBorder="1" applyAlignment="1" applyProtection="1">
      <alignment horizontal="right" vertical="center" wrapText="1" indent="1"/>
      <protection locked="0"/>
    </xf>
    <xf numFmtId="164" fontId="45" fillId="0" borderId="94" xfId="0" applyNumberFormat="1" applyFont="1" applyBorder="1" applyAlignment="1" applyProtection="1">
      <alignment horizontal="right" vertical="center" wrapText="1" indent="1"/>
      <protection locked="0"/>
    </xf>
    <xf numFmtId="164" fontId="44" fillId="0" borderId="86" xfId="47" applyNumberFormat="1" applyFont="1" applyBorder="1" applyAlignment="1" applyProtection="1">
      <alignment horizontal="right" vertical="center" wrapText="1" indent="1"/>
      <protection locked="0"/>
    </xf>
    <xf numFmtId="164" fontId="43" fillId="0" borderId="0" xfId="0" applyNumberFormat="1" applyFont="1" applyAlignment="1">
      <alignment horizontal="right" vertical="center" wrapText="1"/>
    </xf>
    <xf numFmtId="0" fontId="7" fillId="0" borderId="0" xfId="0" applyFont="1" applyAlignment="1">
      <alignment horizontal="right" vertical="center"/>
    </xf>
    <xf numFmtId="164" fontId="46" fillId="0" borderId="43" xfId="47" applyNumberFormat="1" applyFont="1" applyBorder="1" applyAlignment="1">
      <alignment horizontal="right" vertical="center" wrapText="1"/>
    </xf>
    <xf numFmtId="3" fontId="78" fillId="0" borderId="90" xfId="0" applyNumberFormat="1" applyFont="1" applyBorder="1" applyAlignment="1">
      <alignment horizontal="center"/>
    </xf>
    <xf numFmtId="164" fontId="46" fillId="0" borderId="76" xfId="47" applyNumberFormat="1" applyFont="1" applyBorder="1" applyAlignment="1">
      <alignment horizontal="right" vertical="center" wrapText="1"/>
    </xf>
    <xf numFmtId="0" fontId="47" fillId="0" borderId="24" xfId="0" applyFont="1" applyBorder="1" applyAlignment="1">
      <alignment horizontal="left" vertical="center" wrapText="1"/>
    </xf>
    <xf numFmtId="164" fontId="45" fillId="0" borderId="24" xfId="47" applyNumberFormat="1" applyFont="1" applyBorder="1" applyAlignment="1" applyProtection="1">
      <alignment horizontal="right" vertical="center" wrapText="1"/>
      <protection locked="0"/>
    </xf>
    <xf numFmtId="49" fontId="8" fillId="0" borderId="72" xfId="0" applyNumberFormat="1" applyFont="1" applyBorder="1" applyAlignment="1">
      <alignment horizontal="right" vertical="center"/>
    </xf>
    <xf numFmtId="49" fontId="8" fillId="0" borderId="74" xfId="0" applyNumberFormat="1" applyFont="1" applyBorder="1" applyAlignment="1">
      <alignment horizontal="right" vertical="center"/>
    </xf>
    <xf numFmtId="0" fontId="8" fillId="0" borderId="16" xfId="0" applyFont="1" applyBorder="1" applyAlignment="1">
      <alignment vertical="center" wrapText="1"/>
    </xf>
    <xf numFmtId="3" fontId="5" fillId="0" borderId="53" xfId="0" applyNumberFormat="1" applyFont="1" applyBorder="1" applyAlignment="1" applyProtection="1">
      <alignment horizontal="right" vertical="center" wrapText="1" indent="1"/>
      <protection locked="0"/>
    </xf>
    <xf numFmtId="0" fontId="44" fillId="0" borderId="85" xfId="47" applyFont="1" applyBorder="1" applyAlignment="1">
      <alignment horizontal="left" vertical="center" wrapText="1" indent="4"/>
    </xf>
    <xf numFmtId="0" fontId="45" fillId="0" borderId="86" xfId="47" quotePrefix="1" applyFont="1" applyBorder="1" applyAlignment="1">
      <alignment horizontal="left" vertical="center" wrapText="1" indent="4"/>
    </xf>
    <xf numFmtId="0" fontId="45" fillId="0" borderId="85" xfId="47" quotePrefix="1" applyFont="1" applyBorder="1" applyAlignment="1">
      <alignment horizontal="left" vertical="center" wrapText="1" indent="4"/>
    </xf>
    <xf numFmtId="0" fontId="54" fillId="0" borderId="15" xfId="0" applyFont="1" applyBorder="1" applyAlignment="1">
      <alignment horizontal="left" wrapText="1" indent="1"/>
    </xf>
    <xf numFmtId="164" fontId="44" fillId="0" borderId="87" xfId="47" applyNumberFormat="1" applyFont="1" applyBorder="1" applyAlignment="1" applyProtection="1">
      <alignment horizontal="right" vertical="center" wrapText="1" indent="1"/>
      <protection locked="0"/>
    </xf>
    <xf numFmtId="164" fontId="45" fillId="0" borderId="87" xfId="47" applyNumberFormat="1" applyFont="1" applyBorder="1" applyAlignment="1" applyProtection="1">
      <alignment horizontal="right" vertical="center" wrapText="1" indent="1"/>
      <protection locked="0"/>
    </xf>
    <xf numFmtId="164" fontId="16" fillId="0" borderId="88" xfId="47" applyNumberFormat="1" applyFont="1" applyBorder="1" applyAlignment="1">
      <alignment horizontal="right" vertical="center" wrapText="1" indent="1"/>
    </xf>
    <xf numFmtId="164" fontId="44" fillId="0" borderId="42" xfId="47" applyNumberFormat="1" applyFont="1" applyBorder="1" applyAlignment="1" applyProtection="1">
      <alignment horizontal="right" vertical="center" wrapText="1" indent="1"/>
      <protection locked="0"/>
    </xf>
    <xf numFmtId="0" fontId="3" fillId="0" borderId="45" xfId="0" applyFont="1" applyBorder="1" applyAlignment="1">
      <alignment horizontal="left" vertical="center" wrapText="1"/>
    </xf>
    <xf numFmtId="0" fontId="3" fillId="0" borderId="45" xfId="0" applyFont="1" applyBorder="1" applyAlignment="1">
      <alignment vertical="center" wrapText="1"/>
    </xf>
    <xf numFmtId="0" fontId="3" fillId="0" borderId="45" xfId="0" applyFont="1" applyBorder="1" applyAlignment="1">
      <alignment horizontal="right" vertical="center" wrapText="1" indent="1"/>
    </xf>
    <xf numFmtId="164" fontId="46" fillId="0" borderId="53" xfId="47" applyNumberFormat="1" applyFont="1" applyBorder="1" applyAlignment="1">
      <alignment horizontal="right" vertical="center" wrapText="1" indent="1"/>
    </xf>
    <xf numFmtId="0" fontId="5" fillId="0" borderId="15" xfId="0" applyFont="1" applyBorder="1" applyAlignment="1">
      <alignment vertical="center" wrapText="1"/>
    </xf>
    <xf numFmtId="164" fontId="45" fillId="0" borderId="88" xfId="47" applyNumberFormat="1" applyFont="1" applyBorder="1" applyAlignment="1">
      <alignment horizontal="right" vertical="center" wrapText="1" indent="1"/>
    </xf>
    <xf numFmtId="0" fontId="51" fillId="0" borderId="0" xfId="0" applyFont="1" applyAlignment="1" applyProtection="1">
      <alignment vertical="center"/>
      <protection locked="0"/>
    </xf>
    <xf numFmtId="0" fontId="65" fillId="0" borderId="0" xfId="47" applyFont="1"/>
    <xf numFmtId="164" fontId="0" fillId="0" borderId="0" xfId="0" applyNumberFormat="1" applyAlignment="1">
      <alignment horizontal="right" vertical="center" wrapText="1"/>
    </xf>
    <xf numFmtId="0" fontId="70" fillId="0" borderId="0" xfId="47" applyFont="1" applyAlignment="1">
      <alignment horizontal="right"/>
    </xf>
    <xf numFmtId="0" fontId="72" fillId="0" borderId="0" xfId="0" applyFont="1" applyAlignment="1">
      <alignment horizontal="right"/>
    </xf>
    <xf numFmtId="164" fontId="44" fillId="0" borderId="40" xfId="47" applyNumberFormat="1" applyFont="1" applyBorder="1" applyAlignment="1">
      <alignment horizontal="right" vertical="center" wrapText="1" indent="1"/>
    </xf>
    <xf numFmtId="164" fontId="44" fillId="0" borderId="88" xfId="47" applyNumberFormat="1" applyFont="1" applyBorder="1" applyAlignment="1">
      <alignment horizontal="right" vertical="center" wrapText="1" indent="1"/>
    </xf>
    <xf numFmtId="164" fontId="47" fillId="0" borderId="28" xfId="0" applyNumberFormat="1" applyFont="1" applyBorder="1" applyAlignment="1">
      <alignment horizontal="right" wrapText="1" indent="1"/>
    </xf>
    <xf numFmtId="164" fontId="47" fillId="0" borderId="88" xfId="0" applyNumberFormat="1" applyFont="1" applyBorder="1" applyAlignment="1">
      <alignment horizontal="right" wrapText="1" indent="1"/>
    </xf>
    <xf numFmtId="164" fontId="44" fillId="0" borderId="42" xfId="47" applyNumberFormat="1" applyFont="1" applyBorder="1" applyAlignment="1">
      <alignment horizontal="right" vertical="center" wrapText="1" indent="1"/>
    </xf>
    <xf numFmtId="164" fontId="44" fillId="0" borderId="88" xfId="47" applyNumberFormat="1" applyFont="1" applyBorder="1" applyAlignment="1">
      <alignment horizontal="right" vertical="center" wrapText="1" indent="3"/>
    </xf>
    <xf numFmtId="164" fontId="45" fillId="0" borderId="28" xfId="47" applyNumberFormat="1" applyFont="1" applyBorder="1" applyAlignment="1">
      <alignment horizontal="right" vertical="center" wrapText="1" indent="1"/>
    </xf>
    <xf numFmtId="164" fontId="45" fillId="0" borderId="46" xfId="47" quotePrefix="1" applyNumberFormat="1" applyFont="1" applyBorder="1" applyAlignment="1">
      <alignment horizontal="right" vertical="center" wrapText="1" indent="3"/>
    </xf>
    <xf numFmtId="164" fontId="45" fillId="0" borderId="46" xfId="47" applyNumberFormat="1" applyFont="1" applyBorder="1" applyAlignment="1">
      <alignment horizontal="right" vertical="center" wrapText="1" indent="1"/>
    </xf>
    <xf numFmtId="164" fontId="44" fillId="0" borderId="42" xfId="47" quotePrefix="1" applyNumberFormat="1" applyFont="1" applyBorder="1" applyAlignment="1">
      <alignment horizontal="right" vertical="center" wrapText="1" indent="4"/>
    </xf>
    <xf numFmtId="164" fontId="47" fillId="0" borderId="40" xfId="0" applyNumberFormat="1" applyFont="1" applyBorder="1" applyAlignment="1">
      <alignment horizontal="right" wrapText="1" indent="1"/>
    </xf>
    <xf numFmtId="164" fontId="47" fillId="0" borderId="87" xfId="0" applyNumberFormat="1" applyFont="1" applyBorder="1" applyAlignment="1">
      <alignment horizontal="right" wrapText="1" indent="1"/>
    </xf>
    <xf numFmtId="164" fontId="45" fillId="0" borderId="31" xfId="47" quotePrefix="1" applyNumberFormat="1" applyFont="1" applyBorder="1" applyAlignment="1">
      <alignment horizontal="right" vertical="center" wrapText="1" indent="4"/>
    </xf>
    <xf numFmtId="164" fontId="45" fillId="0" borderId="42" xfId="47" applyNumberFormat="1" applyFont="1" applyBorder="1" applyAlignment="1">
      <alignment horizontal="right" vertical="center" wrapText="1" indent="1"/>
    </xf>
    <xf numFmtId="0" fontId="8" fillId="0" borderId="0" xfId="0" applyFont="1" applyAlignment="1">
      <alignment horizontal="center" vertical="center" wrapText="1"/>
    </xf>
    <xf numFmtId="164" fontId="8" fillId="0" borderId="53" xfId="0" applyNumberFormat="1" applyFont="1" applyBorder="1" applyAlignment="1">
      <alignment horizontal="center" vertical="center" wrapText="1"/>
    </xf>
    <xf numFmtId="0" fontId="88" fillId="0" borderId="15" xfId="0" applyFont="1" applyBorder="1" applyAlignment="1">
      <alignment horizontal="left" wrapText="1" indent="1"/>
    </xf>
    <xf numFmtId="164" fontId="88" fillId="0" borderId="16" xfId="0" applyNumberFormat="1" applyFont="1" applyBorder="1" applyAlignment="1">
      <alignment horizontal="right" wrapText="1" indent="1"/>
    </xf>
    <xf numFmtId="0" fontId="88" fillId="0" borderId="33" xfId="0" applyFont="1" applyBorder="1" applyAlignment="1">
      <alignment horizontal="left" wrapText="1" indent="1"/>
    </xf>
    <xf numFmtId="0" fontId="44" fillId="0" borderId="0" xfId="0" applyFont="1" applyAlignment="1">
      <alignment vertical="center" wrapText="1"/>
    </xf>
    <xf numFmtId="164" fontId="48" fillId="0" borderId="16" xfId="0" quotePrefix="1" applyNumberFormat="1" applyFont="1" applyBorder="1" applyAlignment="1">
      <alignment horizontal="right" vertical="center" wrapText="1" indent="1"/>
    </xf>
    <xf numFmtId="0" fontId="48" fillId="0" borderId="43" xfId="0" applyFont="1" applyBorder="1" applyAlignment="1">
      <alignment horizontal="left" vertical="center" wrapText="1" indent="1"/>
    </xf>
    <xf numFmtId="0" fontId="45" fillId="0" borderId="0" xfId="0" applyFont="1" applyAlignment="1">
      <alignment vertical="center" wrapText="1"/>
    </xf>
    <xf numFmtId="0" fontId="89" fillId="0" borderId="0" xfId="0" applyFont="1" applyAlignment="1">
      <alignment vertical="center" wrapText="1"/>
    </xf>
    <xf numFmtId="164" fontId="46" fillId="0" borderId="16" xfId="0" applyNumberFormat="1" applyFont="1" applyBorder="1" applyAlignment="1">
      <alignment horizontal="right" vertical="center" wrapText="1"/>
    </xf>
    <xf numFmtId="164" fontId="16" fillId="0" borderId="53" xfId="47" applyNumberFormat="1" applyFont="1" applyBorder="1" applyAlignment="1">
      <alignment horizontal="right" vertical="center" wrapText="1" indent="1"/>
    </xf>
    <xf numFmtId="164" fontId="44" fillId="0" borderId="68" xfId="47" applyNumberFormat="1" applyFont="1" applyBorder="1" applyAlignment="1" applyProtection="1">
      <alignment horizontal="right" vertical="center" wrapText="1" indent="1"/>
      <protection locked="0"/>
    </xf>
    <xf numFmtId="164" fontId="44" fillId="0" borderId="49" xfId="47" applyNumberFormat="1" applyFont="1" applyBorder="1" applyAlignment="1" applyProtection="1">
      <alignment horizontal="right" vertical="center" wrapText="1" indent="1"/>
      <protection locked="0"/>
    </xf>
    <xf numFmtId="164" fontId="44" fillId="0" borderId="54" xfId="47" applyNumberFormat="1" applyFont="1" applyBorder="1" applyAlignment="1" applyProtection="1">
      <alignment horizontal="right" vertical="center" wrapText="1" indent="1"/>
      <protection locked="0"/>
    </xf>
    <xf numFmtId="164" fontId="44" fillId="0" borderId="68" xfId="47" applyNumberFormat="1" applyFont="1" applyBorder="1" applyAlignment="1">
      <alignment horizontal="right" vertical="center" wrapText="1" indent="1"/>
    </xf>
    <xf numFmtId="164" fontId="45" fillId="0" borderId="54" xfId="47" applyNumberFormat="1" applyFont="1" applyBorder="1" applyAlignment="1" applyProtection="1">
      <alignment horizontal="right" vertical="center" wrapText="1" indent="1"/>
      <protection locked="0"/>
    </xf>
    <xf numFmtId="164" fontId="45" fillId="0" borderId="68" xfId="47" applyNumberFormat="1" applyFont="1" applyBorder="1" applyAlignment="1" applyProtection="1">
      <alignment horizontal="right" vertical="center" wrapText="1" indent="1"/>
      <protection locked="0"/>
    </xf>
    <xf numFmtId="164" fontId="45" fillId="0" borderId="49" xfId="47" applyNumberFormat="1" applyFont="1" applyBorder="1" applyAlignment="1" applyProtection="1">
      <alignment horizontal="right" vertical="center" wrapText="1" indent="1"/>
      <protection locked="0"/>
    </xf>
    <xf numFmtId="164" fontId="16" fillId="0" borderId="98" xfId="47" applyNumberFormat="1" applyFont="1" applyBorder="1" applyAlignment="1">
      <alignment horizontal="right" vertical="center" wrapText="1" indent="1"/>
    </xf>
    <xf numFmtId="164" fontId="44" fillId="0" borderId="75" xfId="47" applyNumberFormat="1" applyFont="1" applyBorder="1" applyAlignment="1" applyProtection="1">
      <alignment horizontal="right" vertical="center" wrapText="1" indent="1"/>
      <protection locked="0"/>
    </xf>
    <xf numFmtId="164" fontId="16" fillId="0" borderId="49" xfId="47" applyNumberFormat="1" applyFont="1" applyBorder="1" applyAlignment="1">
      <alignment horizontal="right" vertical="center" wrapText="1" indent="1"/>
    </xf>
    <xf numFmtId="164" fontId="46" fillId="0" borderId="53" xfId="47" applyNumberFormat="1" applyFont="1" applyBorder="1" applyAlignment="1" applyProtection="1">
      <alignment horizontal="right" vertical="center" wrapText="1" indent="1"/>
      <protection locked="0"/>
    </xf>
    <xf numFmtId="164" fontId="44" fillId="0" borderId="50" xfId="47" applyNumberFormat="1" applyFont="1" applyBorder="1" applyAlignment="1" applyProtection="1">
      <alignment horizontal="right" vertical="center" wrapText="1" indent="1"/>
      <protection locked="0"/>
    </xf>
    <xf numFmtId="164" fontId="48" fillId="0" borderId="53" xfId="0" quotePrefix="1" applyNumberFormat="1" applyFont="1" applyBorder="1" applyAlignment="1">
      <alignment horizontal="right" vertical="center" wrapText="1" indent="1"/>
    </xf>
    <xf numFmtId="164" fontId="50" fillId="0" borderId="53" xfId="0" quotePrefix="1" applyNumberFormat="1" applyFont="1" applyBorder="1" applyAlignment="1">
      <alignment horizontal="right" vertical="center" wrapText="1" indent="1"/>
    </xf>
    <xf numFmtId="3" fontId="5" fillId="0" borderId="45" xfId="0" applyNumberFormat="1" applyFont="1" applyBorder="1" applyAlignment="1" applyProtection="1">
      <alignment horizontal="right" vertical="center" wrapText="1" indent="1"/>
      <protection locked="0"/>
    </xf>
    <xf numFmtId="164" fontId="46" fillId="0" borderId="53" xfId="0" applyNumberFormat="1" applyFont="1" applyBorder="1" applyAlignment="1">
      <alignment horizontal="right" vertical="center" wrapText="1" indent="1"/>
    </xf>
    <xf numFmtId="164" fontId="44" fillId="0" borderId="75" xfId="0" applyNumberFormat="1" applyFont="1" applyBorder="1" applyAlignment="1" applyProtection="1">
      <alignment horizontal="right" vertical="center" wrapText="1" indent="1"/>
      <protection locked="0"/>
    </xf>
    <xf numFmtId="164" fontId="44" fillId="0" borderId="68" xfId="0" applyNumberFormat="1" applyFont="1" applyBorder="1" applyAlignment="1" applyProtection="1">
      <alignment horizontal="right" vertical="center" wrapText="1" indent="1"/>
      <protection locked="0"/>
    </xf>
    <xf numFmtId="164" fontId="46" fillId="0" borderId="53" xfId="0" applyNumberFormat="1" applyFont="1" applyBorder="1" applyAlignment="1" applyProtection="1">
      <alignment horizontal="right" vertical="center" wrapText="1" indent="1"/>
      <protection locked="0"/>
    </xf>
    <xf numFmtId="164" fontId="45" fillId="0" borderId="68" xfId="0" applyNumberFormat="1" applyFont="1" applyBorder="1" applyAlignment="1" applyProtection="1">
      <alignment horizontal="right" vertical="center" wrapText="1" indent="1"/>
      <protection locked="0"/>
    </xf>
    <xf numFmtId="164" fontId="45" fillId="0" borderId="96" xfId="0" applyNumberFormat="1" applyFont="1" applyBorder="1" applyAlignment="1" applyProtection="1">
      <alignment horizontal="right" vertical="center" wrapText="1" indent="1"/>
      <protection locked="0"/>
    </xf>
    <xf numFmtId="164" fontId="46" fillId="0" borderId="50" xfId="0" applyNumberFormat="1" applyFont="1" applyBorder="1" applyAlignment="1" applyProtection="1">
      <alignment horizontal="right" vertical="center" wrapText="1" indent="1"/>
      <protection locked="0"/>
    </xf>
    <xf numFmtId="164" fontId="45" fillId="0" borderId="75" xfId="0" applyNumberFormat="1" applyFont="1" applyBorder="1" applyAlignment="1" applyProtection="1">
      <alignment horizontal="right" vertical="center" wrapText="1" indent="1"/>
      <protection locked="0"/>
    </xf>
    <xf numFmtId="164" fontId="46" fillId="0" borderId="54" xfId="0" applyNumberFormat="1" applyFont="1" applyBorder="1" applyAlignment="1" applyProtection="1">
      <alignment horizontal="right" vertical="center" wrapText="1" indent="1"/>
      <protection locked="0"/>
    </xf>
    <xf numFmtId="164" fontId="46" fillId="0" borderId="97" xfId="0" applyNumberFormat="1" applyFont="1" applyBorder="1" applyAlignment="1" applyProtection="1">
      <alignment horizontal="right" vertical="center" wrapText="1" indent="1"/>
      <protection locked="0"/>
    </xf>
    <xf numFmtId="164" fontId="16" fillId="0" borderId="53" xfId="0" applyNumberFormat="1" applyFont="1" applyBorder="1" applyAlignment="1">
      <alignment horizontal="right" vertical="center" wrapText="1" indent="1"/>
    </xf>
    <xf numFmtId="164" fontId="45" fillId="0" borderId="97" xfId="0" applyNumberFormat="1" applyFont="1" applyBorder="1" applyAlignment="1" applyProtection="1">
      <alignment horizontal="right" vertical="center" wrapText="1" indent="1"/>
      <protection locked="0"/>
    </xf>
    <xf numFmtId="0" fontId="0" fillId="0" borderId="45" xfId="0" applyBorder="1" applyAlignment="1">
      <alignment horizontal="right" vertical="center" wrapText="1" indent="1"/>
    </xf>
    <xf numFmtId="164" fontId="46" fillId="0" borderId="16" xfId="0" applyNumberFormat="1" applyFont="1" applyBorder="1" applyAlignment="1">
      <alignment horizontal="left" vertical="center" wrapText="1" indent="4"/>
    </xf>
    <xf numFmtId="0" fontId="8" fillId="0" borderId="10" xfId="0" applyFont="1" applyBorder="1" applyAlignment="1">
      <alignment horizontal="left" vertical="center"/>
    </xf>
    <xf numFmtId="0" fontId="8" fillId="0" borderId="44" xfId="0" applyFont="1" applyBorder="1" applyAlignment="1">
      <alignment vertical="center" wrapText="1"/>
    </xf>
    <xf numFmtId="3" fontId="8" fillId="0" borderId="15" xfId="0" applyNumberFormat="1" applyFont="1" applyBorder="1" applyAlignment="1" applyProtection="1">
      <alignment horizontal="right" vertical="center" wrapText="1" indent="1"/>
      <protection locked="0"/>
    </xf>
    <xf numFmtId="3" fontId="8" fillId="0" borderId="44" xfId="0" applyNumberFormat="1" applyFont="1" applyBorder="1" applyAlignment="1" applyProtection="1">
      <alignment horizontal="right" vertical="center" wrapText="1" indent="1"/>
      <protection locked="0"/>
    </xf>
    <xf numFmtId="3" fontId="8" fillId="0" borderId="17" xfId="0" applyNumberFormat="1" applyFont="1" applyBorder="1" applyAlignment="1" applyProtection="1">
      <alignment horizontal="right" vertical="center" wrapText="1" indent="1"/>
      <protection locked="0"/>
    </xf>
    <xf numFmtId="2" fontId="8" fillId="0" borderId="17" xfId="0" applyNumberFormat="1" applyFont="1" applyBorder="1" applyAlignment="1" applyProtection="1">
      <alignment horizontal="right" vertical="center" wrapText="1" indent="1"/>
      <protection locked="0"/>
    </xf>
    <xf numFmtId="0" fontId="65" fillId="0" borderId="0" xfId="0" applyFont="1" applyAlignment="1">
      <alignment vertical="center" wrapText="1"/>
    </xf>
    <xf numFmtId="164" fontId="8" fillId="0" borderId="15" xfId="0" applyNumberFormat="1" applyFont="1" applyBorder="1" applyAlignment="1" applyProtection="1">
      <alignment horizontal="right" vertical="center" wrapText="1" indent="1"/>
      <protection locked="0"/>
    </xf>
    <xf numFmtId="0" fontId="65" fillId="0" borderId="32" xfId="0" applyFont="1" applyBorder="1" applyAlignment="1">
      <alignment vertical="center" wrapText="1"/>
    </xf>
    <xf numFmtId="164" fontId="45" fillId="0" borderId="54" xfId="0" applyNumberFormat="1" applyFont="1" applyBorder="1" applyAlignment="1" applyProtection="1">
      <alignment horizontal="right" vertical="center" wrapText="1" indent="1"/>
      <protection locked="0"/>
    </xf>
    <xf numFmtId="164" fontId="45" fillId="0" borderId="49" xfId="47" applyNumberFormat="1" applyFont="1" applyBorder="1" applyAlignment="1">
      <alignment horizontal="right" vertical="center" wrapText="1" indent="1"/>
    </xf>
    <xf numFmtId="164" fontId="5" fillId="0" borderId="53" xfId="0" applyNumberFormat="1" applyFont="1" applyBorder="1" applyAlignment="1" applyProtection="1">
      <alignment horizontal="right" vertical="center" wrapText="1" indent="1"/>
      <protection locked="0"/>
    </xf>
    <xf numFmtId="164" fontId="5" fillId="0" borderId="15" xfId="0" applyNumberFormat="1" applyFont="1" applyBorder="1" applyAlignment="1" applyProtection="1">
      <alignment horizontal="right" vertical="center" wrapText="1" indent="1"/>
      <protection locked="0"/>
    </xf>
    <xf numFmtId="164" fontId="5" fillId="0" borderId="16" xfId="0" applyNumberFormat="1" applyFont="1" applyBorder="1" applyAlignment="1" applyProtection="1">
      <alignment horizontal="right" vertical="center" wrapText="1" indent="1"/>
      <protection locked="0"/>
    </xf>
    <xf numFmtId="164" fontId="5" fillId="0" borderId="45" xfId="0" applyNumberFormat="1" applyFont="1" applyBorder="1" applyAlignment="1" applyProtection="1">
      <alignment horizontal="right" vertical="center" wrapText="1" indent="1"/>
      <protection locked="0"/>
    </xf>
    <xf numFmtId="164" fontId="5" fillId="0" borderId="33" xfId="0" applyNumberFormat="1" applyFont="1" applyBorder="1" applyAlignment="1" applyProtection="1">
      <alignment horizontal="right" vertical="center" wrapText="1" indent="1"/>
      <protection locked="0"/>
    </xf>
    <xf numFmtId="164" fontId="8" fillId="0" borderId="44" xfId="0" applyNumberFormat="1" applyFont="1" applyBorder="1" applyAlignment="1" applyProtection="1">
      <alignment horizontal="right" vertical="center" wrapText="1" indent="1"/>
      <protection locked="0"/>
    </xf>
    <xf numFmtId="164" fontId="44" fillId="0" borderId="68" xfId="47" applyNumberFormat="1" applyFont="1" applyBorder="1" applyAlignment="1" applyProtection="1">
      <alignment horizontal="right" vertical="center" wrapText="1"/>
      <protection locked="0"/>
    </xf>
    <xf numFmtId="164" fontId="44" fillId="0" borderId="49" xfId="47" applyNumberFormat="1" applyFont="1" applyBorder="1" applyAlignment="1" applyProtection="1">
      <alignment horizontal="right" vertical="center" wrapText="1"/>
      <protection locked="0"/>
    </xf>
    <xf numFmtId="164" fontId="44" fillId="0" borderId="54" xfId="47" applyNumberFormat="1" applyFont="1" applyBorder="1" applyAlignment="1" applyProtection="1">
      <alignment horizontal="right" vertical="center" wrapText="1"/>
      <protection locked="0"/>
    </xf>
    <xf numFmtId="164" fontId="44" fillId="0" borderId="75" xfId="47" applyNumberFormat="1" applyFont="1" applyBorder="1" applyAlignment="1" applyProtection="1">
      <alignment horizontal="right" vertical="center" wrapText="1"/>
      <protection locked="0"/>
    </xf>
    <xf numFmtId="164" fontId="45" fillId="0" borderId="49" xfId="47" applyNumberFormat="1" applyFont="1" applyBorder="1" applyAlignment="1">
      <alignment horizontal="right" vertical="center" wrapText="1"/>
    </xf>
    <xf numFmtId="3" fontId="16" fillId="0" borderId="53" xfId="0" applyNumberFormat="1" applyFont="1" applyBorder="1" applyAlignment="1" applyProtection="1">
      <alignment horizontal="right" vertical="center" wrapText="1"/>
      <protection locked="0"/>
    </xf>
    <xf numFmtId="164" fontId="16" fillId="0" borderId="45" xfId="47" applyNumberFormat="1" applyFont="1" applyBorder="1" applyAlignment="1">
      <alignment horizontal="right" vertical="center" wrapText="1"/>
    </xf>
    <xf numFmtId="3" fontId="8" fillId="0" borderId="45" xfId="0" applyNumberFormat="1" applyFont="1" applyBorder="1" applyAlignment="1" applyProtection="1">
      <alignment horizontal="right" vertical="center" wrapText="1" indent="1"/>
      <protection locked="0"/>
    </xf>
    <xf numFmtId="3" fontId="15" fillId="0" borderId="34" xfId="0" applyNumberFormat="1" applyFont="1" applyBorder="1" applyAlignment="1">
      <alignment horizontal="center"/>
    </xf>
    <xf numFmtId="164" fontId="7" fillId="0" borderId="0" xfId="0" applyNumberFormat="1" applyFont="1" applyAlignment="1">
      <alignment horizontal="center" vertical="top" wrapText="1"/>
    </xf>
    <xf numFmtId="0" fontId="18" fillId="0" borderId="0" xfId="0" applyFont="1" applyAlignment="1">
      <alignment horizontal="center" vertical="center" wrapText="1"/>
    </xf>
    <xf numFmtId="0" fontId="16" fillId="0" borderId="45" xfId="0" applyFont="1" applyBorder="1" applyAlignment="1">
      <alignment horizontal="center" vertical="center" wrapText="1"/>
    </xf>
    <xf numFmtId="164" fontId="44" fillId="0" borderId="82" xfId="47" applyNumberFormat="1" applyFont="1" applyBorder="1" applyAlignment="1" applyProtection="1">
      <alignment horizontal="right" vertical="center" wrapText="1"/>
      <protection locked="0"/>
    </xf>
    <xf numFmtId="164" fontId="44" fillId="0" borderId="61" xfId="47" applyNumberFormat="1" applyFont="1" applyBorder="1" applyAlignment="1" applyProtection="1">
      <alignment horizontal="right" vertical="center" wrapText="1"/>
      <protection locked="0"/>
    </xf>
    <xf numFmtId="164" fontId="46" fillId="0" borderId="45" xfId="47" applyNumberFormat="1" applyFont="1" applyBorder="1" applyAlignment="1">
      <alignment horizontal="right" vertical="center" wrapText="1"/>
    </xf>
    <xf numFmtId="164" fontId="46" fillId="0" borderId="45" xfId="47" applyNumberFormat="1" applyFont="1" applyBorder="1" applyAlignment="1">
      <alignment horizontal="right" vertical="center" wrapText="1" indent="1"/>
    </xf>
    <xf numFmtId="164" fontId="44" fillId="0" borderId="93" xfId="47" applyNumberFormat="1" applyFont="1" applyBorder="1" applyAlignment="1" applyProtection="1">
      <alignment horizontal="right" vertical="center" wrapText="1" indent="1"/>
      <protection locked="0"/>
    </xf>
    <xf numFmtId="164" fontId="44" fillId="0" borderId="79" xfId="47" applyNumberFormat="1" applyFont="1" applyBorder="1" applyAlignment="1" applyProtection="1">
      <alignment horizontal="right" vertical="center" wrapText="1" indent="1"/>
      <protection locked="0"/>
    </xf>
    <xf numFmtId="164" fontId="44" fillId="0" borderId="94" xfId="47" applyNumberFormat="1" applyFont="1" applyBorder="1" applyAlignment="1" applyProtection="1">
      <alignment horizontal="right" vertical="center" wrapText="1" indent="1"/>
      <protection locked="0"/>
    </xf>
    <xf numFmtId="164" fontId="16" fillId="0" borderId="33" xfId="47" applyNumberFormat="1" applyFont="1" applyBorder="1" applyAlignment="1">
      <alignment horizontal="right" vertical="center" wrapText="1" indent="1"/>
    </xf>
    <xf numFmtId="164" fontId="44" fillId="0" borderId="95" xfId="47" applyNumberFormat="1" applyFont="1" applyBorder="1" applyAlignment="1" applyProtection="1">
      <alignment horizontal="right" vertical="center" wrapText="1" indent="1"/>
      <protection locked="0"/>
    </xf>
    <xf numFmtId="164" fontId="45" fillId="0" borderId="94" xfId="47" applyNumberFormat="1" applyFont="1" applyBorder="1" applyAlignment="1">
      <alignment horizontal="right" vertical="center" wrapText="1" indent="1"/>
    </xf>
    <xf numFmtId="164" fontId="8" fillId="0" borderId="45" xfId="0" applyNumberFormat="1" applyFont="1" applyBorder="1" applyAlignment="1" applyProtection="1">
      <alignment horizontal="right" vertical="center" wrapText="1" indent="1"/>
      <protection locked="0"/>
    </xf>
    <xf numFmtId="164" fontId="8" fillId="0" borderId="53" xfId="0" applyNumberFormat="1" applyFont="1" applyBorder="1" applyAlignment="1" applyProtection="1">
      <alignment horizontal="right" vertical="center" wrapText="1" indent="1"/>
      <protection locked="0"/>
    </xf>
    <xf numFmtId="164" fontId="8" fillId="0" borderId="17" xfId="0" applyNumberFormat="1" applyFont="1" applyBorder="1" applyAlignment="1" applyProtection="1">
      <alignment horizontal="right" vertical="center" wrapText="1" indent="1"/>
      <protection locked="0"/>
    </xf>
    <xf numFmtId="0" fontId="5" fillId="0" borderId="37" xfId="0" applyFont="1" applyBorder="1" applyAlignment="1">
      <alignment horizontal="left" vertical="center"/>
    </xf>
    <xf numFmtId="3" fontId="5" fillId="0" borderId="44" xfId="0" applyNumberFormat="1" applyFont="1" applyBorder="1" applyAlignment="1" applyProtection="1">
      <alignment horizontal="right" vertical="center" wrapText="1" indent="1"/>
      <protection locked="0"/>
    </xf>
    <xf numFmtId="0" fontId="5" fillId="0" borderId="10" xfId="0" applyFont="1" applyBorder="1" applyAlignment="1">
      <alignment vertical="center" wrapText="1"/>
    </xf>
    <xf numFmtId="164" fontId="44" fillId="0" borderId="79" xfId="47" applyNumberFormat="1" applyFont="1" applyBorder="1" applyAlignment="1">
      <alignment horizontal="right" vertical="center" wrapText="1" indent="1"/>
    </xf>
    <xf numFmtId="164" fontId="46" fillId="0" borderId="33" xfId="47" applyNumberFormat="1" applyFont="1" applyBorder="1" applyAlignment="1">
      <alignment horizontal="right" vertical="center" wrapText="1" indent="1"/>
    </xf>
    <xf numFmtId="164" fontId="5" fillId="0" borderId="44" xfId="0" applyNumberFormat="1" applyFont="1" applyBorder="1" applyAlignment="1" applyProtection="1">
      <alignment horizontal="right" vertical="center" wrapText="1" indent="1"/>
      <protection locked="0"/>
    </xf>
    <xf numFmtId="164" fontId="8" fillId="0" borderId="45" xfId="0" applyNumberFormat="1" applyFont="1" applyBorder="1" applyAlignment="1">
      <alignment horizontal="center" vertical="center" wrapText="1"/>
    </xf>
    <xf numFmtId="0" fontId="8" fillId="0" borderId="10" xfId="0" applyFont="1" applyBorder="1" applyAlignment="1">
      <alignment horizontal="center" vertical="center" wrapText="1"/>
    </xf>
    <xf numFmtId="0" fontId="8" fillId="0" borderId="15" xfId="0" applyFont="1" applyBorder="1" applyAlignment="1">
      <alignment horizontal="center" vertical="center" wrapText="1"/>
    </xf>
    <xf numFmtId="3" fontId="16" fillId="0" borderId="16" xfId="0" applyNumberFormat="1" applyFont="1" applyBorder="1" applyAlignment="1" applyProtection="1">
      <alignment horizontal="right" vertical="center" wrapText="1"/>
      <protection locked="0"/>
    </xf>
    <xf numFmtId="164" fontId="44" fillId="0" borderId="40" xfId="47" applyNumberFormat="1" applyFont="1" applyBorder="1" applyAlignment="1" applyProtection="1">
      <alignment horizontal="right" vertical="center" wrapText="1"/>
      <protection locked="0"/>
    </xf>
    <xf numFmtId="0" fontId="44" fillId="0" borderId="85" xfId="47" applyFont="1" applyBorder="1" applyAlignment="1">
      <alignment horizontal="left" vertical="center" wrapText="1"/>
    </xf>
    <xf numFmtId="164" fontId="44" fillId="0" borderId="28" xfId="47" applyNumberFormat="1" applyFont="1" applyBorder="1" applyAlignment="1" applyProtection="1">
      <alignment horizontal="right" vertical="center" wrapText="1"/>
      <protection locked="0"/>
    </xf>
    <xf numFmtId="164" fontId="44" fillId="0" borderId="87" xfId="47" applyNumberFormat="1" applyFont="1" applyBorder="1" applyAlignment="1" applyProtection="1">
      <alignment horizontal="right" vertical="center" wrapText="1"/>
      <protection locked="0"/>
    </xf>
    <xf numFmtId="0" fontId="44" fillId="0" borderId="86" xfId="47" applyFont="1" applyBorder="1" applyAlignment="1">
      <alignment horizontal="left" vertical="center" wrapText="1"/>
    </xf>
    <xf numFmtId="164" fontId="45" fillId="0" borderId="88" xfId="47" applyNumberFormat="1" applyFont="1" applyBorder="1" applyAlignment="1">
      <alignment horizontal="right" vertical="center" wrapText="1"/>
    </xf>
    <xf numFmtId="0" fontId="3" fillId="0" borderId="37" xfId="0" applyFont="1" applyBorder="1" applyAlignment="1">
      <alignment horizontal="left" vertical="center" wrapText="1"/>
    </xf>
    <xf numFmtId="164" fontId="45" fillId="0" borderId="58" xfId="47" applyNumberFormat="1" applyFont="1" applyBorder="1" applyAlignment="1" applyProtection="1">
      <alignment horizontal="right" vertical="center" wrapText="1"/>
      <protection locked="0"/>
    </xf>
    <xf numFmtId="164" fontId="45" fillId="0" borderId="31" xfId="47" applyNumberFormat="1" applyFont="1" applyBorder="1" applyAlignment="1" applyProtection="1">
      <alignment horizontal="right" vertical="center" wrapText="1"/>
      <protection locked="0"/>
    </xf>
    <xf numFmtId="164" fontId="8" fillId="0" borderId="45" xfId="0" applyNumberFormat="1" applyFont="1" applyBorder="1" applyAlignment="1">
      <alignment vertical="center" wrapText="1"/>
    </xf>
    <xf numFmtId="164" fontId="8" fillId="0" borderId="33" xfId="0" applyNumberFormat="1" applyFont="1" applyBorder="1" applyAlignment="1">
      <alignment vertical="center" wrapText="1"/>
    </xf>
    <xf numFmtId="49" fontId="45" fillId="0" borderId="90" xfId="0" applyNumberFormat="1" applyFont="1" applyBorder="1" applyAlignment="1">
      <alignment horizontal="center" vertical="center" wrapText="1"/>
    </xf>
    <xf numFmtId="164" fontId="8" fillId="0" borderId="16" xfId="0" applyNumberFormat="1" applyFont="1" applyBorder="1" applyAlignment="1" applyProtection="1">
      <alignment horizontal="right" vertical="center" wrapText="1" indent="1"/>
      <protection locked="0"/>
    </xf>
    <xf numFmtId="3" fontId="15" fillId="0" borderId="61" xfId="0" applyNumberFormat="1" applyFont="1" applyBorder="1"/>
    <xf numFmtId="3" fontId="15" fillId="0" borderId="81" xfId="0" applyNumberFormat="1" applyFont="1" applyBorder="1"/>
    <xf numFmtId="3" fontId="15" fillId="0" borderId="93" xfId="0" applyNumberFormat="1" applyFont="1" applyBorder="1"/>
    <xf numFmtId="3" fontId="15" fillId="0" borderId="92" xfId="0" applyNumberFormat="1" applyFont="1" applyBorder="1"/>
    <xf numFmtId="3" fontId="22" fillId="0" borderId="44" xfId="0" applyNumberFormat="1" applyFont="1" applyBorder="1"/>
    <xf numFmtId="3" fontId="15" fillId="0" borderId="70" xfId="0" applyNumberFormat="1" applyFont="1" applyBorder="1"/>
    <xf numFmtId="3" fontId="15" fillId="0" borderId="12" xfId="0" applyNumberFormat="1" applyFont="1" applyBorder="1"/>
    <xf numFmtId="3" fontId="15" fillId="0" borderId="76" xfId="0" applyNumberFormat="1" applyFont="1" applyBorder="1"/>
    <xf numFmtId="3" fontId="15" fillId="0" borderId="77" xfId="0" applyNumberFormat="1" applyFont="1" applyBorder="1"/>
    <xf numFmtId="3" fontId="0" fillId="0" borderId="77" xfId="0" applyNumberFormat="1" applyBorder="1"/>
    <xf numFmtId="3" fontId="0" fillId="0" borderId="12" xfId="0" applyNumberFormat="1" applyBorder="1"/>
    <xf numFmtId="164" fontId="45" fillId="0" borderId="93" xfId="47" applyNumberFormat="1" applyFont="1" applyBorder="1" applyAlignment="1" applyProtection="1">
      <alignment horizontal="right" vertical="center" wrapText="1" indent="1"/>
      <protection locked="0"/>
    </xf>
    <xf numFmtId="164" fontId="16" fillId="0" borderId="92" xfId="47" applyNumberFormat="1" applyFont="1" applyBorder="1" applyAlignment="1">
      <alignment horizontal="right" vertical="center" wrapText="1" indent="1"/>
    </xf>
    <xf numFmtId="164" fontId="46" fillId="0" borderId="44" xfId="47" applyNumberFormat="1" applyFont="1" applyBorder="1" applyAlignment="1" applyProtection="1">
      <alignment horizontal="right" vertical="center" wrapText="1" indent="1"/>
      <protection locked="0"/>
    </xf>
    <xf numFmtId="164" fontId="44" fillId="0" borderId="77" xfId="47" applyNumberFormat="1" applyFont="1" applyBorder="1" applyAlignment="1" applyProtection="1">
      <alignment horizontal="right" vertical="center" wrapText="1" indent="1"/>
      <protection locked="0"/>
    </xf>
    <xf numFmtId="164" fontId="50" fillId="0" borderId="44" xfId="0" quotePrefix="1" applyNumberFormat="1" applyFont="1" applyBorder="1" applyAlignment="1">
      <alignment horizontal="right" vertical="center" wrapText="1" indent="1"/>
    </xf>
    <xf numFmtId="164" fontId="45" fillId="0" borderId="94" xfId="47" applyNumberFormat="1" applyFont="1" applyBorder="1" applyAlignment="1" applyProtection="1">
      <alignment horizontal="right" vertical="center" wrapText="1" indent="1"/>
      <protection locked="0"/>
    </xf>
    <xf numFmtId="164" fontId="45" fillId="0" borderId="95" xfId="47" applyNumberFormat="1" applyFont="1" applyBorder="1" applyAlignment="1" applyProtection="1">
      <alignment horizontal="right" vertical="center" wrapText="1" indent="1"/>
      <protection locked="0"/>
    </xf>
    <xf numFmtId="164" fontId="45" fillId="0" borderId="79" xfId="47" applyNumberFormat="1" applyFont="1" applyBorder="1" applyAlignment="1" applyProtection="1">
      <alignment horizontal="right" vertical="center" wrapText="1" indent="1"/>
      <protection locked="0"/>
    </xf>
    <xf numFmtId="164" fontId="45" fillId="0" borderId="92" xfId="47" applyNumberFormat="1" applyFont="1" applyBorder="1" applyAlignment="1">
      <alignment horizontal="right" vertical="center" wrapText="1" indent="1"/>
    </xf>
    <xf numFmtId="164" fontId="16" fillId="0" borderId="80" xfId="47" applyNumberFormat="1" applyFont="1" applyBorder="1" applyAlignment="1">
      <alignment horizontal="right" vertical="center" wrapText="1" indent="1"/>
    </xf>
    <xf numFmtId="164" fontId="44" fillId="0" borderId="72" xfId="47" applyNumberFormat="1" applyFont="1" applyBorder="1" applyAlignment="1" applyProtection="1">
      <alignment horizontal="right" vertical="center" wrapText="1" indent="1"/>
      <protection locked="0"/>
    </xf>
    <xf numFmtId="164" fontId="44" fillId="0" borderId="55" xfId="47" applyNumberFormat="1" applyFont="1" applyBorder="1" applyAlignment="1" applyProtection="1">
      <alignment horizontal="right" vertical="center" wrapText="1" indent="1"/>
      <protection locked="0"/>
    </xf>
    <xf numFmtId="164" fontId="48" fillId="0" borderId="33" xfId="0" quotePrefix="1" applyNumberFormat="1" applyFont="1" applyBorder="1" applyAlignment="1">
      <alignment horizontal="right" vertical="center" wrapText="1" indent="1"/>
    </xf>
    <xf numFmtId="3" fontId="15" fillId="0" borderId="90" xfId="0" applyNumberFormat="1" applyFont="1" applyBorder="1" applyAlignment="1">
      <alignment vertical="center"/>
    </xf>
    <xf numFmtId="3" fontId="60" fillId="0" borderId="92" xfId="0" applyNumberFormat="1" applyFont="1" applyBorder="1" applyAlignment="1">
      <alignment vertical="center"/>
    </xf>
    <xf numFmtId="3" fontId="61" fillId="0" borderId="92" xfId="0" applyNumberFormat="1" applyFont="1" applyBorder="1" applyAlignment="1">
      <alignment vertical="center"/>
    </xf>
    <xf numFmtId="3" fontId="61" fillId="0" borderId="58" xfId="0" applyNumberFormat="1" applyFont="1" applyBorder="1" applyAlignment="1">
      <alignment vertical="center"/>
    </xf>
    <xf numFmtId="3" fontId="7" fillId="0" borderId="76" xfId="0" applyNumberFormat="1" applyFont="1" applyBorder="1" applyAlignment="1">
      <alignment horizontal="right" vertical="center" wrapText="1"/>
    </xf>
    <xf numFmtId="3" fontId="60" fillId="0" borderId="88" xfId="0" applyNumberFormat="1" applyFont="1" applyBorder="1" applyAlignment="1">
      <alignment vertical="center"/>
    </xf>
    <xf numFmtId="3" fontId="7" fillId="0" borderId="65" xfId="0" applyNumberFormat="1" applyFont="1" applyBorder="1" applyAlignment="1">
      <alignment horizontal="center" vertical="center"/>
    </xf>
    <xf numFmtId="0" fontId="7" fillId="0" borderId="10" xfId="0" applyFont="1" applyBorder="1" applyAlignment="1">
      <alignment horizontal="left" vertical="center" wrapText="1"/>
    </xf>
    <xf numFmtId="3" fontId="7" fillId="0" borderId="16" xfId="0" applyNumberFormat="1" applyFont="1" applyBorder="1" applyAlignment="1">
      <alignment horizontal="right" vertical="center" wrapText="1"/>
    </xf>
    <xf numFmtId="0" fontId="53" fillId="0" borderId="37" xfId="0" applyFont="1" applyBorder="1" applyAlignment="1">
      <alignment horizontal="center" vertical="center"/>
    </xf>
    <xf numFmtId="0" fontId="7" fillId="0" borderId="16" xfId="0" applyFont="1" applyBorder="1" applyAlignment="1">
      <alignment horizontal="center" vertical="center" wrapText="1"/>
    </xf>
    <xf numFmtId="0" fontId="7" fillId="0" borderId="66" xfId="0" applyFont="1" applyBorder="1" applyAlignment="1">
      <alignment horizontal="center" vertical="center" wrapText="1"/>
    </xf>
    <xf numFmtId="0" fontId="60" fillId="0" borderId="20" xfId="0" applyFont="1" applyBorder="1" applyAlignment="1">
      <alignment horizontal="left" vertical="center" wrapText="1"/>
    </xf>
    <xf numFmtId="0" fontId="95" fillId="0" borderId="13" xfId="0" applyFont="1" applyBorder="1" applyAlignment="1">
      <alignment horizontal="left" vertical="center" wrapText="1" indent="1"/>
    </xf>
    <xf numFmtId="166" fontId="0" fillId="0" borderId="0" xfId="0" applyNumberFormat="1" applyAlignment="1">
      <alignment vertical="center" wrapText="1"/>
    </xf>
    <xf numFmtId="0" fontId="47" fillId="0" borderId="13" xfId="0" applyFont="1" applyBorder="1" applyAlignment="1">
      <alignment horizontal="left" wrapText="1"/>
    </xf>
    <xf numFmtId="0" fontId="47" fillId="0" borderId="85" xfId="0" applyFont="1" applyBorder="1" applyAlignment="1">
      <alignment horizontal="left" wrapText="1"/>
    </xf>
    <xf numFmtId="0" fontId="95" fillId="0" borderId="13" xfId="0" applyFont="1" applyBorder="1" applyAlignment="1">
      <alignment horizontal="left" vertical="center" wrapText="1"/>
    </xf>
    <xf numFmtId="0" fontId="44" fillId="0" borderId="35" xfId="47" applyFont="1" applyBorder="1" applyAlignment="1">
      <alignment horizontal="left" vertical="center" wrapText="1"/>
    </xf>
    <xf numFmtId="0" fontId="44" fillId="0" borderId="85" xfId="47" applyFont="1" applyBorder="1" applyAlignment="1">
      <alignment horizontal="left" vertical="center" wrapText="1" indent="2"/>
    </xf>
    <xf numFmtId="164" fontId="22" fillId="0" borderId="0" xfId="0" applyNumberFormat="1" applyFont="1" applyAlignment="1">
      <alignment horizontal="center" vertical="center" wrapText="1"/>
    </xf>
    <xf numFmtId="0" fontId="76" fillId="0" borderId="0" xfId="47" applyFont="1"/>
    <xf numFmtId="167" fontId="81" fillId="0" borderId="86" xfId="47" applyNumberFormat="1" applyFont="1" applyBorder="1" applyAlignment="1">
      <alignment horizontal="center" vertical="center" wrapText="1"/>
    </xf>
    <xf numFmtId="0" fontId="76" fillId="0" borderId="10" xfId="47" applyFont="1" applyBorder="1" applyAlignment="1">
      <alignment horizontal="center" vertical="center"/>
    </xf>
    <xf numFmtId="0" fontId="76" fillId="0" borderId="15" xfId="47" applyFont="1" applyBorder="1" applyAlignment="1">
      <alignment horizontal="center" vertical="center"/>
    </xf>
    <xf numFmtId="0" fontId="76" fillId="0" borderId="16" xfId="47" applyFont="1" applyBorder="1" applyAlignment="1">
      <alignment horizontal="center" vertical="center"/>
    </xf>
    <xf numFmtId="0" fontId="76" fillId="0" borderId="20" xfId="47" applyFont="1" applyBorder="1" applyAlignment="1">
      <alignment horizontal="center" vertical="center"/>
    </xf>
    <xf numFmtId="0" fontId="76" fillId="0" borderId="13" xfId="47" applyFont="1" applyBorder="1" applyAlignment="1" applyProtection="1">
      <alignment horizontal="left" vertical="center"/>
      <protection locked="0"/>
    </xf>
    <xf numFmtId="165" fontId="76" fillId="0" borderId="13" xfId="52" applyNumberFormat="1" applyFont="1" applyFill="1" applyBorder="1" applyAlignment="1" applyProtection="1">
      <alignment vertical="center"/>
      <protection locked="0"/>
    </xf>
    <xf numFmtId="165" fontId="76" fillId="0" borderId="28" xfId="52" applyNumberFormat="1" applyFont="1" applyFill="1" applyBorder="1" applyAlignment="1">
      <alignment vertical="center"/>
    </xf>
    <xf numFmtId="0" fontId="76" fillId="0" borderId="84" xfId="47" applyFont="1" applyBorder="1" applyAlignment="1">
      <alignment horizontal="center" vertical="center"/>
    </xf>
    <xf numFmtId="0" fontId="76" fillId="0" borderId="85" xfId="47" applyFont="1" applyBorder="1" applyAlignment="1" applyProtection="1">
      <alignment horizontal="left" vertical="center"/>
      <protection locked="0"/>
    </xf>
    <xf numFmtId="165" fontId="76" fillId="0" borderId="85" xfId="52" applyNumberFormat="1" applyFont="1" applyFill="1" applyBorder="1" applyAlignment="1" applyProtection="1">
      <alignment vertical="center"/>
      <protection locked="0"/>
    </xf>
    <xf numFmtId="0" fontId="76" fillId="0" borderId="89" xfId="47" applyFont="1" applyBorder="1" applyAlignment="1">
      <alignment horizontal="center" vertical="center"/>
    </xf>
    <xf numFmtId="0" fontId="76" fillId="0" borderId="86" xfId="47" applyFont="1" applyBorder="1" applyAlignment="1" applyProtection="1">
      <alignment horizontal="left" vertical="center"/>
      <protection locked="0"/>
    </xf>
    <xf numFmtId="165" fontId="76" fillId="0" borderId="86" xfId="52" applyNumberFormat="1" applyFont="1" applyFill="1" applyBorder="1" applyAlignment="1" applyProtection="1">
      <alignment vertical="center"/>
      <protection locked="0"/>
    </xf>
    <xf numFmtId="0" fontId="81" fillId="0" borderId="10" xfId="47" applyFont="1" applyBorder="1" applyAlignment="1">
      <alignment horizontal="center" vertical="center"/>
    </xf>
    <xf numFmtId="0" fontId="81" fillId="0" borderId="15" xfId="47" applyFont="1" applyBorder="1" applyAlignment="1">
      <alignment vertical="center"/>
    </xf>
    <xf numFmtId="165" fontId="81" fillId="0" borderId="15" xfId="47" applyNumberFormat="1" applyFont="1" applyBorder="1" applyAlignment="1">
      <alignment vertical="center"/>
    </xf>
    <xf numFmtId="165" fontId="81" fillId="0" borderId="16" xfId="47" applyNumberFormat="1" applyFont="1" applyBorder="1" applyAlignment="1">
      <alignment vertical="center"/>
    </xf>
    <xf numFmtId="164" fontId="10" fillId="0" borderId="0" xfId="0" applyNumberFormat="1" applyFont="1" applyAlignment="1">
      <alignment vertical="center" wrapText="1"/>
    </xf>
    <xf numFmtId="164" fontId="44" fillId="0" borderId="0" xfId="47" applyNumberFormat="1" applyFont="1" applyAlignment="1" applyProtection="1">
      <alignment horizontal="right" vertical="center" wrapText="1" indent="1"/>
      <protection locked="0"/>
    </xf>
    <xf numFmtId="0" fontId="47" fillId="0" borderId="13" xfId="0" applyFont="1" applyBorder="1" applyAlignment="1">
      <alignment horizontal="left" vertical="center" wrapText="1" indent="1"/>
    </xf>
    <xf numFmtId="0" fontId="47" fillId="0" borderId="85" xfId="0" applyFont="1" applyBorder="1" applyAlignment="1">
      <alignment horizontal="left" vertical="center" wrapText="1" indent="1"/>
    </xf>
    <xf numFmtId="0" fontId="47" fillId="0" borderId="24" xfId="0" applyFont="1" applyBorder="1" applyAlignment="1">
      <alignment horizontal="left" vertical="center" wrapText="1" indent="1"/>
    </xf>
    <xf numFmtId="0" fontId="16" fillId="0" borderId="43" xfId="47" applyFont="1" applyBorder="1" applyAlignment="1">
      <alignment horizontal="left" vertical="center" wrapText="1" indent="1"/>
    </xf>
    <xf numFmtId="0" fontId="8" fillId="0" borderId="16" xfId="0" applyFont="1" applyBorder="1" applyAlignment="1" applyProtection="1">
      <alignment horizontal="right" vertical="center" wrapText="1" indent="1"/>
      <protection locked="0"/>
    </xf>
    <xf numFmtId="0" fontId="16" fillId="0" borderId="80" xfId="0" applyFont="1" applyBorder="1" applyAlignment="1">
      <alignment horizontal="center" vertical="center" wrapText="1"/>
    </xf>
    <xf numFmtId="0" fontId="81" fillId="0" borderId="86" xfId="47" applyFont="1" applyBorder="1" applyAlignment="1">
      <alignment horizontal="center" vertical="center" wrapText="1"/>
    </xf>
    <xf numFmtId="0" fontId="43" fillId="0" borderId="0" xfId="0" applyFont="1" applyAlignment="1">
      <alignment vertical="center"/>
    </xf>
    <xf numFmtId="2" fontId="43" fillId="0" borderId="0" xfId="0" applyNumberFormat="1" applyFont="1" applyAlignment="1">
      <alignment vertical="center"/>
    </xf>
    <xf numFmtId="0" fontId="60" fillId="0" borderId="0" xfId="0" applyFont="1" applyAlignment="1" applyProtection="1">
      <alignment horizontal="right" vertical="center"/>
      <protection locked="0"/>
    </xf>
    <xf numFmtId="0" fontId="12" fillId="0" borderId="0" xfId="0" applyFont="1" applyAlignment="1">
      <alignment vertical="center" wrapText="1"/>
    </xf>
    <xf numFmtId="2" fontId="60" fillId="0" borderId="0" xfId="0" applyNumberFormat="1" applyFont="1" applyAlignment="1" applyProtection="1">
      <alignment horizontal="right" vertical="center"/>
      <protection locked="0"/>
    </xf>
    <xf numFmtId="0" fontId="43" fillId="0" borderId="0" xfId="0" applyFont="1" applyAlignment="1">
      <alignment horizontal="center" vertical="center"/>
    </xf>
    <xf numFmtId="2" fontId="7" fillId="0" borderId="0" xfId="0" applyNumberFormat="1" applyFont="1" applyAlignment="1">
      <alignment horizontal="center" vertical="center"/>
    </xf>
    <xf numFmtId="0" fontId="7" fillId="0" borderId="44" xfId="0" applyFont="1" applyBorder="1" applyAlignment="1">
      <alignment horizontal="center" vertical="center" wrapText="1"/>
    </xf>
    <xf numFmtId="0" fontId="7" fillId="0" borderId="15" xfId="0" applyFont="1" applyBorder="1" applyAlignment="1">
      <alignment horizontal="center" vertical="center" wrapText="1"/>
    </xf>
    <xf numFmtId="2" fontId="7" fillId="0" borderId="16" xfId="0" applyNumberFormat="1" applyFont="1" applyBorder="1" applyAlignment="1">
      <alignment horizontal="center" vertical="center" wrapText="1"/>
    </xf>
    <xf numFmtId="2" fontId="7" fillId="0" borderId="48" xfId="0" applyNumberFormat="1" applyFont="1" applyBorder="1" applyAlignment="1">
      <alignment horizontal="center" vertical="center" wrapText="1"/>
    </xf>
    <xf numFmtId="3" fontId="43" fillId="0" borderId="12" xfId="0" applyNumberFormat="1" applyFont="1" applyBorder="1" applyAlignment="1">
      <alignment vertical="center"/>
    </xf>
    <xf numFmtId="3" fontId="43" fillId="0" borderId="35" xfId="0" applyNumberFormat="1" applyFont="1" applyBorder="1" applyAlignment="1">
      <alignment vertical="center"/>
    </xf>
    <xf numFmtId="3" fontId="43" fillId="0" borderId="70" xfId="0" applyNumberFormat="1" applyFont="1" applyBorder="1" applyAlignment="1">
      <alignment vertical="center"/>
    </xf>
    <xf numFmtId="2" fontId="43" fillId="0" borderId="40" xfId="0" applyNumberFormat="1" applyFont="1" applyBorder="1" applyAlignment="1">
      <alignment vertical="center"/>
    </xf>
    <xf numFmtId="3" fontId="43" fillId="0" borderId="92" xfId="0" applyNumberFormat="1" applyFont="1" applyBorder="1" applyAlignment="1">
      <alignment vertical="center"/>
    </xf>
    <xf numFmtId="3" fontId="43" fillId="0" borderId="21" xfId="0" applyNumberFormat="1" applyFont="1" applyBorder="1" applyAlignment="1">
      <alignment vertical="center"/>
    </xf>
    <xf numFmtId="2" fontId="43" fillId="0" borderId="26" xfId="0" applyNumberFormat="1" applyFont="1" applyBorder="1" applyAlignment="1">
      <alignment vertical="center"/>
    </xf>
    <xf numFmtId="3" fontId="43" fillId="0" borderId="93" xfId="0" applyNumberFormat="1" applyFont="1" applyBorder="1" applyAlignment="1">
      <alignment vertical="center"/>
    </xf>
    <xf numFmtId="3" fontId="43" fillId="0" borderId="23" xfId="0" applyNumberFormat="1" applyFont="1" applyBorder="1" applyAlignment="1">
      <alignment vertical="center"/>
    </xf>
    <xf numFmtId="2" fontId="43" fillId="0" borderId="29" xfId="0" applyNumberFormat="1" applyFont="1" applyBorder="1" applyAlignment="1">
      <alignment vertical="center"/>
    </xf>
    <xf numFmtId="3" fontId="43" fillId="0" borderId="58" xfId="0" applyNumberFormat="1" applyFont="1" applyBorder="1" applyAlignment="1">
      <alignment vertical="center"/>
    </xf>
    <xf numFmtId="3" fontId="43" fillId="0" borderId="24" xfId="0" applyNumberFormat="1" applyFont="1" applyBorder="1" applyAlignment="1">
      <alignment vertical="center"/>
    </xf>
    <xf numFmtId="2" fontId="43" fillId="0" borderId="31" xfId="0" applyNumberFormat="1" applyFont="1" applyBorder="1" applyAlignment="1">
      <alignment vertical="center"/>
    </xf>
    <xf numFmtId="3" fontId="7" fillId="0" borderId="16" xfId="0" applyNumberFormat="1" applyFont="1" applyBorder="1" applyAlignment="1">
      <alignment vertical="center"/>
    </xf>
    <xf numFmtId="3" fontId="7" fillId="0" borderId="44" xfId="0" applyNumberFormat="1" applyFont="1" applyBorder="1" applyAlignment="1">
      <alignment vertical="center"/>
    </xf>
    <xf numFmtId="3" fontId="7" fillId="0" borderId="15" xfId="0" applyNumberFormat="1" applyFont="1" applyBorder="1" applyAlignment="1">
      <alignment vertical="center"/>
    </xf>
    <xf numFmtId="2" fontId="7" fillId="0" borderId="16" xfId="0" applyNumberFormat="1" applyFont="1" applyBorder="1" applyAlignment="1">
      <alignment vertical="center"/>
    </xf>
    <xf numFmtId="2" fontId="7" fillId="0" borderId="0" xfId="0" applyNumberFormat="1" applyFont="1" applyAlignment="1">
      <alignment horizontal="center" vertical="center" wrapText="1"/>
    </xf>
    <xf numFmtId="0" fontId="7" fillId="0" borderId="37" xfId="0" applyFont="1" applyBorder="1" applyAlignment="1">
      <alignment horizontal="center" vertical="center" wrapText="1"/>
    </xf>
    <xf numFmtId="3" fontId="60" fillId="0" borderId="32" xfId="0" applyNumberFormat="1" applyFont="1" applyBorder="1" applyAlignment="1">
      <alignment horizontal="center" vertical="center"/>
    </xf>
    <xf numFmtId="3" fontId="60" fillId="0" borderId="91" xfId="0" applyNumberFormat="1" applyFont="1" applyBorder="1" applyAlignment="1">
      <alignment horizontal="center" vertical="center"/>
    </xf>
    <xf numFmtId="3" fontId="43" fillId="0" borderId="36" xfId="0" applyNumberFormat="1" applyFont="1" applyBorder="1" applyAlignment="1">
      <alignment horizontal="center" vertical="center"/>
    </xf>
    <xf numFmtId="0" fontId="7" fillId="0" borderId="37" xfId="0" applyFont="1" applyBorder="1" applyAlignment="1">
      <alignment vertical="center"/>
    </xf>
    <xf numFmtId="3" fontId="43" fillId="0" borderId="52" xfId="0" applyNumberFormat="1" applyFont="1" applyBorder="1" applyAlignment="1">
      <alignment vertical="center"/>
    </xf>
    <xf numFmtId="3" fontId="43" fillId="0" borderId="56" xfId="0" applyNumberFormat="1" applyFont="1" applyBorder="1" applyAlignment="1">
      <alignment vertical="center"/>
    </xf>
    <xf numFmtId="3" fontId="7" fillId="0" borderId="17" xfId="0" applyNumberFormat="1" applyFont="1" applyBorder="1" applyAlignment="1">
      <alignment vertical="center"/>
    </xf>
    <xf numFmtId="0" fontId="7" fillId="0" borderId="57" xfId="0" applyFont="1" applyBorder="1" applyAlignment="1">
      <alignment horizontal="center" vertical="center" wrapText="1"/>
    </xf>
    <xf numFmtId="3" fontId="7" fillId="0" borderId="34" xfId="0" applyNumberFormat="1" applyFont="1" applyBorder="1" applyAlignment="1">
      <alignment horizontal="center" vertical="center" wrapText="1"/>
    </xf>
    <xf numFmtId="0" fontId="7" fillId="0" borderId="37" xfId="46" applyFont="1" applyBorder="1" applyAlignment="1">
      <alignment horizontal="left" vertical="center" wrapText="1"/>
    </xf>
    <xf numFmtId="3" fontId="7" fillId="0" borderId="44" xfId="0" applyNumberFormat="1" applyFont="1" applyBorder="1" applyAlignment="1">
      <alignment horizontal="right" vertical="center" wrapText="1"/>
    </xf>
    <xf numFmtId="3" fontId="7" fillId="0" borderId="15" xfId="0" applyNumberFormat="1" applyFont="1" applyBorder="1" applyAlignment="1">
      <alignment horizontal="right" vertical="center" wrapText="1"/>
    </xf>
    <xf numFmtId="3" fontId="7" fillId="0" borderId="63" xfId="0" applyNumberFormat="1" applyFont="1" applyBorder="1" applyAlignment="1">
      <alignment horizontal="right" vertical="center" wrapText="1"/>
    </xf>
    <xf numFmtId="3" fontId="97" fillId="0" borderId="63" xfId="0" applyNumberFormat="1" applyFont="1" applyBorder="1" applyAlignment="1">
      <alignment horizontal="center" vertical="center" wrapText="1"/>
    </xf>
    <xf numFmtId="3" fontId="60" fillId="0" borderId="40" xfId="0" applyNumberFormat="1" applyFont="1" applyBorder="1" applyAlignment="1">
      <alignment vertical="center" wrapText="1"/>
    </xf>
    <xf numFmtId="3" fontId="60" fillId="0" borderId="72" xfId="0" applyNumberFormat="1" applyFont="1" applyBorder="1" applyAlignment="1">
      <alignment vertical="center" wrapText="1"/>
    </xf>
    <xf numFmtId="3" fontId="98" fillId="0" borderId="14" xfId="46" applyNumberFormat="1" applyFont="1" applyBorder="1" applyAlignment="1">
      <alignment horizontal="center" vertical="center"/>
    </xf>
    <xf numFmtId="3" fontId="98" fillId="0" borderId="92" xfId="46" applyNumberFormat="1" applyFont="1" applyBorder="1" applyAlignment="1">
      <alignment vertical="center"/>
    </xf>
    <xf numFmtId="3" fontId="99" fillId="0" borderId="92" xfId="46" applyNumberFormat="1" applyFont="1" applyBorder="1" applyAlignment="1">
      <alignment vertical="center"/>
    </xf>
    <xf numFmtId="3" fontId="43" fillId="0" borderId="88" xfId="0" applyNumberFormat="1" applyFont="1" applyBorder="1" applyAlignment="1">
      <alignment vertical="center"/>
    </xf>
    <xf numFmtId="3" fontId="97" fillId="0" borderId="14" xfId="46" applyNumberFormat="1" applyFont="1" applyBorder="1" applyAlignment="1">
      <alignment horizontal="center" vertical="center"/>
    </xf>
    <xf numFmtId="3" fontId="60" fillId="0" borderId="92" xfId="46" applyNumberFormat="1" applyFont="1" applyBorder="1" applyAlignment="1">
      <alignment vertical="center"/>
    </xf>
    <xf numFmtId="3" fontId="98" fillId="0" borderId="61" xfId="46" applyNumberFormat="1" applyFont="1" applyBorder="1" applyAlignment="1">
      <alignment vertical="center"/>
    </xf>
    <xf numFmtId="3" fontId="98" fillId="0" borderId="52" xfId="46" applyNumberFormat="1" applyFont="1" applyBorder="1" applyAlignment="1">
      <alignment horizontal="center" vertical="center"/>
    </xf>
    <xf numFmtId="3" fontId="60" fillId="0" borderId="52" xfId="46" applyNumberFormat="1" applyFont="1" applyBorder="1" applyAlignment="1" applyProtection="1">
      <alignment horizontal="center" vertical="center"/>
      <protection locked="0"/>
    </xf>
    <xf numFmtId="3" fontId="60" fillId="0" borderId="56" xfId="46" applyNumberFormat="1" applyFont="1" applyBorder="1" applyAlignment="1">
      <alignment horizontal="center" vertical="center"/>
    </xf>
    <xf numFmtId="3" fontId="60" fillId="0" borderId="52" xfId="46" applyNumberFormat="1" applyFont="1" applyBorder="1" applyAlignment="1">
      <alignment horizontal="center" vertical="center"/>
    </xf>
    <xf numFmtId="3" fontId="43" fillId="0" borderId="85" xfId="46" applyNumberFormat="1" applyFont="1" applyBorder="1" applyAlignment="1">
      <alignment vertical="center"/>
    </xf>
    <xf numFmtId="3" fontId="43" fillId="0" borderId="61" xfId="46" applyNumberFormat="1" applyFont="1" applyBorder="1" applyAlignment="1">
      <alignment vertical="center"/>
    </xf>
    <xf numFmtId="3" fontId="43" fillId="0" borderId="52" xfId="46" applyNumberFormat="1" applyFont="1" applyBorder="1" applyAlignment="1">
      <alignment vertical="center"/>
    </xf>
    <xf numFmtId="3" fontId="60" fillId="0" borderId="91" xfId="46" applyNumberFormat="1" applyFont="1" applyBorder="1" applyAlignment="1">
      <alignment horizontal="center" vertical="center"/>
    </xf>
    <xf numFmtId="3" fontId="60" fillId="0" borderId="93" xfId="46" applyNumberFormat="1" applyFont="1" applyBorder="1" applyAlignment="1">
      <alignment vertical="center"/>
    </xf>
    <xf numFmtId="3" fontId="43" fillId="0" borderId="56" xfId="46" applyNumberFormat="1" applyFont="1" applyBorder="1" applyAlignment="1">
      <alignment vertical="center"/>
    </xf>
    <xf numFmtId="3" fontId="60" fillId="0" borderId="65" xfId="46" applyNumberFormat="1" applyFont="1" applyBorder="1" applyAlignment="1">
      <alignment horizontal="center" vertical="center"/>
    </xf>
    <xf numFmtId="3" fontId="43" fillId="0" borderId="93" xfId="46" applyNumberFormat="1" applyFont="1" applyBorder="1" applyAlignment="1">
      <alignment vertical="center"/>
    </xf>
    <xf numFmtId="3" fontId="43" fillId="0" borderId="95" xfId="46" applyNumberFormat="1" applyFont="1" applyBorder="1" applyAlignment="1">
      <alignment vertical="center"/>
    </xf>
    <xf numFmtId="3" fontId="7" fillId="0" borderId="0" xfId="0" applyNumberFormat="1" applyFont="1" applyAlignment="1">
      <alignment vertical="center"/>
    </xf>
    <xf numFmtId="0" fontId="7" fillId="0" borderId="65" xfId="0" applyFont="1" applyBorder="1" applyAlignment="1">
      <alignment vertical="center" wrapText="1"/>
    </xf>
    <xf numFmtId="3" fontId="7" fillId="0" borderId="33" xfId="0" applyNumberFormat="1" applyFont="1" applyBorder="1" applyAlignment="1">
      <alignment vertical="center"/>
    </xf>
    <xf numFmtId="3" fontId="97" fillId="0" borderId="14" xfId="0" applyNumberFormat="1" applyFont="1" applyBorder="1" applyAlignment="1">
      <alignment horizontal="center" vertical="center"/>
    </xf>
    <xf numFmtId="3" fontId="43" fillId="0" borderId="79" xfId="46" applyNumberFormat="1" applyFont="1" applyBorder="1" applyAlignment="1">
      <alignment vertical="center"/>
    </xf>
    <xf numFmtId="3" fontId="43" fillId="0" borderId="14" xfId="46" applyNumberFormat="1" applyFont="1" applyBorder="1" applyAlignment="1">
      <alignment vertical="center"/>
    </xf>
    <xf numFmtId="3" fontId="60" fillId="0" borderId="52" xfId="0" applyNumberFormat="1" applyFont="1" applyBorder="1" applyAlignment="1">
      <alignment horizontal="center" vertical="center"/>
    </xf>
    <xf numFmtId="3" fontId="43" fillId="0" borderId="92" xfId="46" applyNumberFormat="1" applyFont="1" applyBorder="1" applyAlignment="1">
      <alignment vertical="center"/>
    </xf>
    <xf numFmtId="3" fontId="43" fillId="0" borderId="94" xfId="46" applyNumberFormat="1" applyFont="1" applyBorder="1" applyAlignment="1">
      <alignment vertical="center"/>
    </xf>
    <xf numFmtId="3" fontId="97" fillId="0" borderId="52" xfId="0" applyNumberFormat="1" applyFont="1" applyBorder="1" applyAlignment="1">
      <alignment horizontal="center" vertical="center"/>
    </xf>
    <xf numFmtId="3" fontId="60" fillId="0" borderId="85" xfId="46" applyNumberFormat="1" applyFont="1" applyBorder="1" applyAlignment="1">
      <alignment vertical="center"/>
    </xf>
    <xf numFmtId="3" fontId="60" fillId="0" borderId="94" xfId="46" applyNumberFormat="1" applyFont="1" applyBorder="1" applyAlignment="1">
      <alignment vertical="center"/>
    </xf>
    <xf numFmtId="3" fontId="60" fillId="0" borderId="94" xfId="0" applyNumberFormat="1" applyFont="1" applyBorder="1" applyAlignment="1">
      <alignment vertical="center"/>
    </xf>
    <xf numFmtId="3" fontId="60" fillId="0" borderId="52" xfId="0" applyNumberFormat="1" applyFont="1" applyBorder="1" applyAlignment="1">
      <alignment vertical="center"/>
    </xf>
    <xf numFmtId="0" fontId="7" fillId="0" borderId="10" xfId="0" applyFont="1" applyBorder="1" applyAlignment="1">
      <alignment vertical="center" wrapText="1"/>
    </xf>
    <xf numFmtId="3" fontId="7" fillId="0" borderId="64" xfId="0" applyNumberFormat="1" applyFont="1" applyBorder="1" applyAlignment="1">
      <alignment vertical="center"/>
    </xf>
    <xf numFmtId="0" fontId="7" fillId="0" borderId="10" xfId="46" applyFont="1" applyBorder="1" applyAlignment="1">
      <alignment horizontal="left" vertical="center" wrapText="1"/>
    </xf>
    <xf numFmtId="0" fontId="60" fillId="0" borderId="0" xfId="0" applyFont="1" applyAlignment="1" applyProtection="1">
      <alignment vertical="center"/>
      <protection locked="0"/>
    </xf>
    <xf numFmtId="0" fontId="7" fillId="0" borderId="0" xfId="46" applyFont="1" applyAlignment="1">
      <alignment horizontal="center" vertical="center"/>
    </xf>
    <xf numFmtId="0" fontId="7" fillId="0" borderId="0" xfId="46" applyFont="1" applyAlignment="1">
      <alignment vertical="center"/>
    </xf>
    <xf numFmtId="0" fontId="9" fillId="0" borderId="22" xfId="0" applyFont="1" applyBorder="1" applyAlignment="1">
      <alignment horizontal="center" vertical="center"/>
    </xf>
    <xf numFmtId="3" fontId="99" fillId="0" borderId="85" xfId="46" applyNumberFormat="1" applyFont="1" applyBorder="1" applyAlignment="1">
      <alignment vertical="center"/>
    </xf>
    <xf numFmtId="3" fontId="43" fillId="0" borderId="85" xfId="0" applyNumberFormat="1" applyFont="1" applyBorder="1" applyAlignment="1">
      <alignment vertical="center"/>
    </xf>
    <xf numFmtId="3" fontId="99" fillId="0" borderId="52" xfId="46" applyNumberFormat="1" applyFont="1" applyBorder="1" applyAlignment="1">
      <alignment vertical="center"/>
    </xf>
    <xf numFmtId="3" fontId="99" fillId="0" borderId="61" xfId="46" applyNumberFormat="1" applyFont="1" applyBorder="1" applyAlignment="1">
      <alignment vertical="center"/>
    </xf>
    <xf numFmtId="3" fontId="99" fillId="0" borderId="94" xfId="46" applyNumberFormat="1" applyFont="1" applyBorder="1" applyAlignment="1">
      <alignment vertical="center"/>
    </xf>
    <xf numFmtId="0" fontId="60" fillId="0" borderId="20" xfId="46" applyFont="1" applyBorder="1" applyAlignment="1">
      <alignment horizontal="left" vertical="center"/>
    </xf>
    <xf numFmtId="0" fontId="60" fillId="0" borderId="91" xfId="46" applyFont="1" applyBorder="1" applyAlignment="1">
      <alignment horizontal="left" vertical="center" wrapText="1"/>
    </xf>
    <xf numFmtId="0" fontId="60" fillId="0" borderId="30" xfId="46" applyFont="1" applyBorder="1" applyAlignment="1">
      <alignment horizontal="left" vertical="center"/>
    </xf>
    <xf numFmtId="3" fontId="43" fillId="0" borderId="65" xfId="0" applyNumberFormat="1" applyFont="1" applyBorder="1" applyAlignment="1">
      <alignment horizontal="center" vertical="center"/>
    </xf>
    <xf numFmtId="0" fontId="12" fillId="0" borderId="41" xfId="0" applyFont="1" applyBorder="1" applyAlignment="1">
      <alignment vertical="center"/>
    </xf>
    <xf numFmtId="0" fontId="12" fillId="0" borderId="85" xfId="0" applyFont="1" applyBorder="1" applyAlignment="1">
      <alignment vertical="center"/>
    </xf>
    <xf numFmtId="0" fontId="12" fillId="0" borderId="59" xfId="0" applyFont="1" applyBorder="1" applyAlignment="1">
      <alignment vertical="center"/>
    </xf>
    <xf numFmtId="3" fontId="43" fillId="0" borderId="0" xfId="0" applyNumberFormat="1" applyFont="1" applyAlignment="1">
      <alignment vertical="center"/>
    </xf>
    <xf numFmtId="3" fontId="7" fillId="0" borderId="37" xfId="0" applyNumberFormat="1" applyFont="1" applyBorder="1" applyAlignment="1">
      <alignment horizontal="center" vertical="center"/>
    </xf>
    <xf numFmtId="3" fontId="43" fillId="0" borderId="32" xfId="0" applyNumberFormat="1" applyFont="1" applyBorder="1" applyAlignment="1">
      <alignment horizontal="center" vertical="center"/>
    </xf>
    <xf numFmtId="3" fontId="100" fillId="0" borderId="52" xfId="0" applyNumberFormat="1" applyFont="1" applyBorder="1" applyAlignment="1">
      <alignment vertical="center"/>
    </xf>
    <xf numFmtId="3" fontId="100" fillId="0" borderId="56" xfId="0" applyNumberFormat="1" applyFont="1" applyBorder="1" applyAlignment="1">
      <alignment vertical="center"/>
    </xf>
    <xf numFmtId="3" fontId="7" fillId="0" borderId="67" xfId="0" applyNumberFormat="1" applyFont="1" applyBorder="1" applyAlignment="1">
      <alignment horizontal="center" vertical="center"/>
    </xf>
    <xf numFmtId="0" fontId="43" fillId="0" borderId="59" xfId="0" applyFont="1" applyBorder="1" applyAlignment="1">
      <alignment vertical="center"/>
    </xf>
    <xf numFmtId="3" fontId="12" fillId="0" borderId="0" xfId="0" applyNumberFormat="1" applyFont="1" applyAlignment="1">
      <alignment vertical="center"/>
    </xf>
    <xf numFmtId="0" fontId="6" fillId="0" borderId="66" xfId="0" applyFont="1" applyBorder="1" applyAlignment="1">
      <alignment horizontal="center" vertical="center" wrapText="1"/>
    </xf>
    <xf numFmtId="3" fontId="98" fillId="0" borderId="56" xfId="46" applyNumberFormat="1" applyFont="1" applyBorder="1" applyAlignment="1">
      <alignment horizontal="center" vertical="center"/>
    </xf>
    <xf numFmtId="3" fontId="7" fillId="0" borderId="17" xfId="0" applyNumberFormat="1" applyFont="1" applyBorder="1" applyAlignment="1">
      <alignment horizontal="center" vertical="center"/>
    </xf>
    <xf numFmtId="0" fontId="97" fillId="0" borderId="20" xfId="0" applyFont="1" applyBorder="1" applyAlignment="1">
      <alignment vertical="center"/>
    </xf>
    <xf numFmtId="3" fontId="97" fillId="0" borderId="28" xfId="0" applyNumberFormat="1" applyFont="1" applyBorder="1" applyAlignment="1">
      <alignment vertical="center"/>
    </xf>
    <xf numFmtId="3" fontId="97" fillId="0" borderId="92" xfId="46" applyNumberFormat="1" applyFont="1" applyBorder="1" applyAlignment="1">
      <alignment vertical="center"/>
    </xf>
    <xf numFmtId="3" fontId="97" fillId="0" borderId="85" xfId="46" applyNumberFormat="1" applyFont="1" applyBorder="1" applyAlignment="1">
      <alignment vertical="center"/>
    </xf>
    <xf numFmtId="3" fontId="97" fillId="0" borderId="61" xfId="46" applyNumberFormat="1" applyFont="1" applyBorder="1" applyAlignment="1">
      <alignment vertical="center"/>
    </xf>
    <xf numFmtId="3" fontId="7" fillId="0" borderId="88" xfId="0" applyNumberFormat="1" applyFont="1" applyBorder="1" applyAlignment="1">
      <alignment vertical="center"/>
    </xf>
    <xf numFmtId="3" fontId="97" fillId="0" borderId="52" xfId="46" applyNumberFormat="1" applyFont="1" applyBorder="1" applyAlignment="1">
      <alignment vertical="center"/>
    </xf>
    <xf numFmtId="3" fontId="97" fillId="0" borderId="94" xfId="46" applyNumberFormat="1" applyFont="1" applyBorder="1" applyAlignment="1">
      <alignment vertical="center"/>
    </xf>
    <xf numFmtId="0" fontId="97" fillId="0" borderId="39" xfId="46" applyFont="1" applyBorder="1" applyAlignment="1">
      <alignment vertical="center"/>
    </xf>
    <xf numFmtId="0" fontId="44" fillId="0" borderId="85" xfId="47" quotePrefix="1" applyFont="1" applyBorder="1" applyAlignment="1">
      <alignment horizontal="left" vertical="center" wrapText="1" indent="6"/>
    </xf>
    <xf numFmtId="0" fontId="45" fillId="0" borderId="85" xfId="47" quotePrefix="1" applyFont="1" applyBorder="1" applyAlignment="1">
      <alignment horizontal="left" vertical="center" wrapText="1" indent="6"/>
    </xf>
    <xf numFmtId="0" fontId="46" fillId="0" borderId="38" xfId="47" applyFont="1" applyBorder="1" applyAlignment="1">
      <alignment horizontal="left" vertical="center" wrapText="1" indent="1"/>
    </xf>
    <xf numFmtId="0" fontId="44" fillId="0" borderId="85" xfId="47" quotePrefix="1" applyFont="1" applyBorder="1" applyAlignment="1">
      <alignment horizontal="left" vertical="center" wrapText="1" indent="7"/>
    </xf>
    <xf numFmtId="0" fontId="45" fillId="0" borderId="85" xfId="47" quotePrefix="1" applyFont="1" applyBorder="1" applyAlignment="1">
      <alignment horizontal="left" vertical="center" wrapText="1" indent="7"/>
    </xf>
    <xf numFmtId="0" fontId="44" fillId="0" borderId="13" xfId="47" applyFont="1" applyBorder="1" applyAlignment="1">
      <alignment horizontal="left" vertical="center" wrapText="1" indent="3"/>
    </xf>
    <xf numFmtId="0" fontId="44" fillId="0" borderId="86" xfId="47" applyFont="1" applyBorder="1" applyAlignment="1">
      <alignment horizontal="left" vertical="center" wrapText="1" indent="3"/>
    </xf>
    <xf numFmtId="0" fontId="44" fillId="0" borderId="85" xfId="47" applyFont="1" applyBorder="1" applyAlignment="1">
      <alignment horizontal="left" indent="5"/>
    </xf>
    <xf numFmtId="0" fontId="46" fillId="0" borderId="38" xfId="47" applyFont="1" applyBorder="1" applyAlignment="1">
      <alignment horizontal="left" vertical="center" wrapText="1"/>
    </xf>
    <xf numFmtId="0" fontId="47" fillId="0" borderId="85" xfId="0" applyFont="1" applyBorder="1" applyAlignment="1">
      <alignment horizontal="left" vertical="top" wrapText="1" indent="1"/>
    </xf>
    <xf numFmtId="164" fontId="45" fillId="0" borderId="44" xfId="0" applyNumberFormat="1" applyFont="1" applyBorder="1" applyAlignment="1" applyProtection="1">
      <alignment horizontal="right" vertical="center" wrapText="1" indent="1"/>
      <protection locked="0"/>
    </xf>
    <xf numFmtId="164" fontId="45" fillId="0" borderId="93" xfId="0" applyNumberFormat="1" applyFont="1" applyBorder="1" applyAlignment="1" applyProtection="1">
      <alignment horizontal="right" vertical="center" wrapText="1" indent="1"/>
      <protection locked="0"/>
    </xf>
    <xf numFmtId="164" fontId="16" fillId="0" borderId="94" xfId="47" applyNumberFormat="1" applyFont="1" applyBorder="1" applyAlignment="1">
      <alignment horizontal="right" vertical="center" wrapText="1" indent="1"/>
    </xf>
    <xf numFmtId="164" fontId="44" fillId="0" borderId="41" xfId="47" applyNumberFormat="1" applyFont="1" applyBorder="1" applyAlignment="1" applyProtection="1">
      <alignment horizontal="right" vertical="center" wrapText="1"/>
      <protection locked="0"/>
    </xf>
    <xf numFmtId="164" fontId="44" fillId="0" borderId="51" xfId="47" applyNumberFormat="1" applyFont="1" applyBorder="1" applyAlignment="1" applyProtection="1">
      <alignment horizontal="right" vertical="center" wrapText="1"/>
      <protection locked="0"/>
    </xf>
    <xf numFmtId="2" fontId="44" fillId="0" borderId="51" xfId="47" applyNumberFormat="1" applyFont="1" applyBorder="1" applyAlignment="1" applyProtection="1">
      <alignment horizontal="right" vertical="center" wrapText="1"/>
      <protection locked="0"/>
    </xf>
    <xf numFmtId="164" fontId="16" fillId="0" borderId="52" xfId="47" applyNumberFormat="1" applyFont="1" applyBorder="1" applyAlignment="1">
      <alignment horizontal="right" vertical="center" wrapText="1"/>
    </xf>
    <xf numFmtId="2" fontId="16" fillId="0" borderId="52" xfId="47" applyNumberFormat="1" applyFont="1" applyBorder="1" applyAlignment="1">
      <alignment horizontal="right" vertical="center" wrapText="1"/>
    </xf>
    <xf numFmtId="3" fontId="78" fillId="0" borderId="67" xfId="0" applyNumberFormat="1" applyFont="1" applyBorder="1" applyAlignment="1">
      <alignment horizontal="center" vertical="center"/>
    </xf>
    <xf numFmtId="0" fontId="15" fillId="0" borderId="102" xfId="0" applyFont="1" applyBorder="1" applyAlignment="1">
      <alignment vertical="center" wrapText="1"/>
    </xf>
    <xf numFmtId="0" fontId="62" fillId="0" borderId="102" xfId="0" applyFont="1" applyBorder="1" applyAlignment="1">
      <alignment vertical="center" wrapText="1"/>
    </xf>
    <xf numFmtId="3" fontId="15" fillId="0" borderId="90" xfId="0" applyNumberFormat="1" applyFont="1" applyBorder="1" applyAlignment="1">
      <alignment horizontal="center" vertical="center"/>
    </xf>
    <xf numFmtId="168" fontId="0" fillId="0" borderId="0" xfId="0" applyNumberFormat="1"/>
    <xf numFmtId="0" fontId="60" fillId="0" borderId="102" xfId="0" applyFont="1" applyBorder="1" applyAlignment="1">
      <alignment horizontal="left" vertical="center" wrapText="1"/>
    </xf>
    <xf numFmtId="0" fontId="60" fillId="0" borderId="102" xfId="0" quotePrefix="1" applyFont="1" applyBorder="1" applyAlignment="1">
      <alignment horizontal="left" vertical="center" wrapText="1"/>
    </xf>
    <xf numFmtId="0" fontId="60" fillId="0" borderId="103" xfId="0" applyFont="1" applyBorder="1" applyAlignment="1">
      <alignment vertical="center" wrapText="1"/>
    </xf>
    <xf numFmtId="3" fontId="5" fillId="0" borderId="69" xfId="0" applyNumberFormat="1" applyFont="1" applyBorder="1"/>
    <xf numFmtId="3" fontId="5" fillId="0" borderId="98" xfId="0" applyNumberFormat="1" applyFont="1" applyBorder="1"/>
    <xf numFmtId="3" fontId="5" fillId="0" borderId="48" xfId="0" applyNumberFormat="1" applyFont="1" applyBorder="1"/>
    <xf numFmtId="3" fontId="78" fillId="0" borderId="90" xfId="0" applyNumberFormat="1" applyFont="1" applyBorder="1" applyAlignment="1">
      <alignment horizontal="center" vertical="center"/>
    </xf>
    <xf numFmtId="0" fontId="78" fillId="0" borderId="102" xfId="0" applyFont="1" applyBorder="1" applyAlignment="1">
      <alignment vertical="center" wrapText="1"/>
    </xf>
    <xf numFmtId="3" fontId="0" fillId="0" borderId="32" xfId="0" applyNumberFormat="1" applyBorder="1" applyAlignment="1">
      <alignment horizontal="center" vertical="center"/>
    </xf>
    <xf numFmtId="3" fontId="43" fillId="0" borderId="79" xfId="0" applyNumberFormat="1" applyFont="1" applyBorder="1" applyAlignment="1">
      <alignment vertical="center"/>
    </xf>
    <xf numFmtId="3" fontId="43" fillId="0" borderId="94" xfId="0" applyNumberFormat="1" applyFont="1" applyBorder="1" applyAlignment="1">
      <alignment vertical="center"/>
    </xf>
    <xf numFmtId="3" fontId="43" fillId="0" borderId="95" xfId="0" applyNumberFormat="1" applyFont="1" applyBorder="1" applyAlignment="1">
      <alignment vertical="center"/>
    </xf>
    <xf numFmtId="3" fontId="43" fillId="0" borderId="74" xfId="0" applyNumberFormat="1" applyFont="1" applyBorder="1" applyAlignment="1">
      <alignment vertical="center"/>
    </xf>
    <xf numFmtId="0" fontId="7" fillId="0" borderId="17" xfId="0" applyFont="1" applyBorder="1" applyAlignment="1">
      <alignment vertical="center"/>
    </xf>
    <xf numFmtId="0" fontId="15" fillId="0" borderId="102" xfId="0" applyFont="1" applyBorder="1" applyAlignment="1">
      <alignment wrapText="1"/>
    </xf>
    <xf numFmtId="43" fontId="43" fillId="0" borderId="0" xfId="52" applyFont="1" applyFill="1" applyBorder="1" applyAlignment="1">
      <alignment vertical="center"/>
    </xf>
    <xf numFmtId="43" fontId="7" fillId="0" borderId="37" xfId="52" applyFont="1" applyFill="1" applyBorder="1" applyAlignment="1">
      <alignment horizontal="center" vertical="center"/>
    </xf>
    <xf numFmtId="43" fontId="7" fillId="0" borderId="10" xfId="52" applyFont="1" applyFill="1" applyBorder="1" applyAlignment="1">
      <alignment horizontal="left" vertical="center" wrapText="1"/>
    </xf>
    <xf numFmtId="43" fontId="7" fillId="0" borderId="15" xfId="52" applyFont="1" applyFill="1" applyBorder="1" applyAlignment="1">
      <alignment vertical="center"/>
    </xf>
    <xf numFmtId="43" fontId="7" fillId="0" borderId="17" xfId="52" applyFont="1" applyFill="1" applyBorder="1" applyAlignment="1">
      <alignment vertical="center"/>
    </xf>
    <xf numFmtId="43" fontId="43" fillId="0" borderId="0" xfId="52" applyFont="1" applyFill="1" applyAlignment="1">
      <alignment vertical="center"/>
    </xf>
    <xf numFmtId="43" fontId="43" fillId="0" borderId="32" xfId="52" applyFont="1" applyFill="1" applyBorder="1" applyAlignment="1">
      <alignment horizontal="center" vertical="center"/>
    </xf>
    <xf numFmtId="43" fontId="100" fillId="0" borderId="85" xfId="52" applyFont="1" applyFill="1" applyBorder="1" applyAlignment="1">
      <alignment vertical="center"/>
    </xf>
    <xf numFmtId="43" fontId="100" fillId="0" borderId="52" xfId="52" applyFont="1" applyFill="1" applyBorder="1" applyAlignment="1">
      <alignment vertical="center"/>
    </xf>
    <xf numFmtId="3" fontId="0" fillId="0" borderId="0" xfId="0" applyNumberFormat="1" applyAlignment="1">
      <alignment vertical="center" wrapText="1"/>
    </xf>
    <xf numFmtId="0" fontId="98" fillId="0" borderId="102" xfId="46" applyFont="1" applyBorder="1" applyAlignment="1">
      <alignment horizontal="left" vertical="center"/>
    </xf>
    <xf numFmtId="0" fontId="98" fillId="0" borderId="102" xfId="46" applyFont="1" applyBorder="1" applyAlignment="1">
      <alignment horizontal="left" vertical="center" wrapText="1"/>
    </xf>
    <xf numFmtId="0" fontId="97" fillId="0" borderId="102" xfId="46" applyFont="1" applyBorder="1" applyAlignment="1">
      <alignment vertical="center"/>
    </xf>
    <xf numFmtId="49" fontId="98" fillId="0" borderId="102" xfId="46" applyNumberFormat="1" applyFont="1" applyBorder="1" applyAlignment="1">
      <alignment horizontal="left" vertical="center"/>
    </xf>
    <xf numFmtId="0" fontId="98" fillId="0" borderId="103" xfId="46" applyFont="1" applyBorder="1" applyAlignment="1">
      <alignment horizontal="left" vertical="center"/>
    </xf>
    <xf numFmtId="0" fontId="60" fillId="0" borderId="102" xfId="46" applyFont="1" applyBorder="1" applyAlignment="1">
      <alignment horizontal="left" vertical="center"/>
    </xf>
    <xf numFmtId="0" fontId="60" fillId="0" borderId="103" xfId="46" applyFont="1" applyBorder="1" applyAlignment="1">
      <alignment horizontal="left" vertical="center"/>
    </xf>
    <xf numFmtId="0" fontId="97" fillId="0" borderId="102" xfId="0" applyFont="1" applyBorder="1" applyAlignment="1">
      <alignment vertical="center"/>
    </xf>
    <xf numFmtId="3" fontId="7" fillId="0" borderId="66" xfId="0" applyNumberFormat="1" applyFont="1" applyBorder="1" applyAlignment="1">
      <alignment horizontal="center" vertical="center"/>
    </xf>
    <xf numFmtId="0" fontId="43" fillId="0" borderId="66" xfId="0" applyFont="1" applyBorder="1" applyAlignment="1">
      <alignment vertical="center"/>
    </xf>
    <xf numFmtId="0" fontId="43" fillId="0" borderId="69" xfId="0" applyFont="1" applyBorder="1" applyAlignment="1">
      <alignment vertical="center"/>
    </xf>
    <xf numFmtId="0" fontId="43" fillId="0" borderId="80" xfId="0" applyFont="1" applyBorder="1" applyAlignment="1">
      <alignment vertical="center"/>
    </xf>
    <xf numFmtId="43" fontId="43" fillId="0" borderId="65" xfId="52" applyFont="1" applyFill="1" applyBorder="1" applyAlignment="1">
      <alignment vertical="center"/>
    </xf>
    <xf numFmtId="43" fontId="7" fillId="0" borderId="22" xfId="52" applyFont="1" applyFill="1" applyBorder="1" applyAlignment="1">
      <alignment vertical="center"/>
    </xf>
    <xf numFmtId="43" fontId="7" fillId="0" borderId="78" xfId="52" applyFont="1" applyFill="1" applyBorder="1" applyAlignment="1">
      <alignment vertical="center"/>
    </xf>
    <xf numFmtId="0" fontId="0" fillId="0" borderId="32" xfId="0" applyBorder="1"/>
    <xf numFmtId="3" fontId="15" fillId="0" borderId="91" xfId="0" applyNumberFormat="1" applyFont="1" applyBorder="1" applyAlignment="1">
      <alignment horizontal="center"/>
    </xf>
    <xf numFmtId="0" fontId="78" fillId="0" borderId="102" xfId="0" applyFont="1" applyBorder="1" applyAlignment="1">
      <alignment wrapText="1"/>
    </xf>
    <xf numFmtId="3" fontId="22" fillId="0" borderId="32" xfId="0" applyNumberFormat="1" applyFont="1" applyBorder="1"/>
    <xf numFmtId="0" fontId="15" fillId="0" borderId="102" xfId="0" applyFont="1" applyBorder="1"/>
    <xf numFmtId="3" fontId="7" fillId="0" borderId="15" xfId="52" applyNumberFormat="1" applyFont="1" applyFill="1" applyBorder="1" applyAlignment="1">
      <alignment vertical="center"/>
    </xf>
    <xf numFmtId="43" fontId="12" fillId="0" borderId="32" xfId="52" applyFont="1" applyFill="1" applyBorder="1" applyAlignment="1">
      <alignment horizontal="center" vertical="center"/>
    </xf>
    <xf numFmtId="43" fontId="12" fillId="0" borderId="0" xfId="52" applyFont="1" applyFill="1" applyBorder="1" applyAlignment="1">
      <alignment vertical="center"/>
    </xf>
    <xf numFmtId="43" fontId="12" fillId="0" borderId="0" xfId="52" applyFont="1" applyFill="1" applyAlignment="1">
      <alignment vertical="center"/>
    </xf>
    <xf numFmtId="43" fontId="21" fillId="0" borderId="32" xfId="52" applyFont="1" applyFill="1" applyBorder="1" applyAlignment="1">
      <alignment horizontal="center" vertical="center"/>
    </xf>
    <xf numFmtId="43" fontId="21" fillId="0" borderId="56" xfId="52" applyFont="1" applyFill="1" applyBorder="1" applyAlignment="1">
      <alignment vertical="center"/>
    </xf>
    <xf numFmtId="43" fontId="21" fillId="0" borderId="0" xfId="52" applyFont="1" applyFill="1" applyBorder="1" applyAlignment="1">
      <alignment vertical="center"/>
    </xf>
    <xf numFmtId="43" fontId="21" fillId="0" borderId="0" xfId="52" applyFont="1" applyFill="1" applyAlignment="1">
      <alignment vertical="center"/>
    </xf>
    <xf numFmtId="43" fontId="12" fillId="0" borderId="37" xfId="52" applyFont="1" applyFill="1" applyBorder="1" applyAlignment="1">
      <alignment horizontal="center" vertical="center"/>
    </xf>
    <xf numFmtId="43" fontId="12" fillId="0" borderId="17" xfId="52" applyFont="1" applyFill="1" applyBorder="1" applyAlignment="1">
      <alignment vertical="center"/>
    </xf>
    <xf numFmtId="43" fontId="96" fillId="0" borderId="52" xfId="52" applyFont="1" applyFill="1" applyBorder="1" applyAlignment="1">
      <alignment vertical="center"/>
    </xf>
    <xf numFmtId="43" fontId="12" fillId="0" borderId="52" xfId="52" applyFont="1" applyFill="1" applyBorder="1" applyAlignment="1">
      <alignment vertical="center"/>
    </xf>
    <xf numFmtId="43" fontId="12" fillId="0" borderId="67" xfId="52" applyFont="1" applyFill="1" applyBorder="1" applyAlignment="1">
      <alignment horizontal="center" vertical="center"/>
    </xf>
    <xf numFmtId="43" fontId="96" fillId="0" borderId="56" xfId="52" applyFont="1" applyFill="1" applyBorder="1" applyAlignment="1">
      <alignment vertical="center"/>
    </xf>
    <xf numFmtId="3" fontId="102" fillId="21" borderId="0" xfId="0" applyNumberFormat="1" applyFont="1" applyFill="1" applyAlignment="1">
      <alignment horizontal="right" vertical="center" wrapText="1"/>
    </xf>
    <xf numFmtId="0" fontId="0" fillId="0" borderId="0" xfId="0" applyAlignment="1">
      <alignment horizontal="right" vertical="center"/>
    </xf>
    <xf numFmtId="0" fontId="18" fillId="0" borderId="0" xfId="0" applyFont="1" applyAlignment="1">
      <alignment horizontal="center" vertical="center"/>
    </xf>
    <xf numFmtId="0" fontId="17" fillId="0" borderId="86" xfId="0" applyFont="1" applyBorder="1" applyAlignment="1">
      <alignment horizontal="center" wrapText="1"/>
    </xf>
    <xf numFmtId="0" fontId="17" fillId="0" borderId="13" xfId="0" applyFont="1" applyBorder="1" applyAlignment="1">
      <alignment horizontal="center" vertical="top" wrapText="1"/>
    </xf>
    <xf numFmtId="0" fontId="7" fillId="0" borderId="85" xfId="0" applyFont="1" applyBorder="1" applyAlignment="1">
      <alignment horizontal="center"/>
    </xf>
    <xf numFmtId="0" fontId="43" fillId="0" borderId="85" xfId="0" applyFont="1" applyBorder="1"/>
    <xf numFmtId="0" fontId="43" fillId="0" borderId="49" xfId="0" applyFont="1" applyBorder="1" applyAlignment="1">
      <alignment horizontal="center" vertical="center"/>
    </xf>
    <xf numFmtId="0" fontId="43" fillId="0" borderId="85" xfId="0" applyFont="1" applyBorder="1" applyAlignment="1">
      <alignment horizontal="center" vertical="center"/>
    </xf>
    <xf numFmtId="0" fontId="43" fillId="0" borderId="49" xfId="0" applyFont="1" applyBorder="1"/>
    <xf numFmtId="0" fontId="43" fillId="0" borderId="61" xfId="0" applyFont="1" applyBorder="1" applyAlignment="1">
      <alignment horizontal="center" vertical="center"/>
    </xf>
    <xf numFmtId="0" fontId="85" fillId="0" borderId="49" xfId="0" applyFont="1" applyBorder="1"/>
    <xf numFmtId="0" fontId="85" fillId="0" borderId="61" xfId="0" applyFont="1" applyBorder="1" applyAlignment="1">
      <alignment horizontal="center" vertical="center"/>
    </xf>
    <xf numFmtId="0" fontId="85" fillId="0" borderId="85" xfId="0" applyFont="1" applyBorder="1" applyAlignment="1">
      <alignment horizontal="center" vertical="center"/>
    </xf>
    <xf numFmtId="0" fontId="74" fillId="0" borderId="0" xfId="0" applyFont="1"/>
    <xf numFmtId="0" fontId="74" fillId="0" borderId="61" xfId="0" applyFont="1" applyBorder="1"/>
    <xf numFmtId="0" fontId="7" fillId="22" borderId="85" xfId="0" applyFont="1" applyFill="1" applyBorder="1" applyAlignment="1">
      <alignment horizontal="center"/>
    </xf>
    <xf numFmtId="0" fontId="74" fillId="0" borderId="0" xfId="0" applyFont="1" applyAlignment="1">
      <alignment horizontal="right"/>
    </xf>
    <xf numFmtId="0" fontId="17" fillId="0" borderId="85" xfId="0" applyFont="1" applyBorder="1" applyAlignment="1">
      <alignment horizontal="center"/>
    </xf>
    <xf numFmtId="0" fontId="17" fillId="0" borderId="85" xfId="0" applyFont="1" applyBorder="1" applyAlignment="1">
      <alignment horizontal="center" vertical="top"/>
    </xf>
    <xf numFmtId="0" fontId="7" fillId="0" borderId="13" xfId="0" applyFont="1" applyBorder="1" applyAlignment="1">
      <alignment horizontal="center"/>
    </xf>
    <xf numFmtId="0" fontId="61" fillId="0" borderId="0" xfId="0" applyFont="1" applyAlignment="1" applyProtection="1">
      <alignment horizontal="right" vertical="top"/>
      <protection locked="0"/>
    </xf>
    <xf numFmtId="0" fontId="103" fillId="0" borderId="0" xfId="0" applyFont="1" applyAlignment="1">
      <alignment horizontal="center" vertical="center" wrapText="1"/>
    </xf>
    <xf numFmtId="0" fontId="104" fillId="0" borderId="0" xfId="0" applyFont="1" applyAlignment="1">
      <alignment horizontal="center" vertical="center"/>
    </xf>
    <xf numFmtId="0" fontId="75" fillId="0" borderId="0" xfId="0" applyFont="1" applyAlignment="1">
      <alignment horizontal="center" vertical="center"/>
    </xf>
    <xf numFmtId="0" fontId="21" fillId="0" borderId="17" xfId="0" applyFont="1" applyBorder="1" applyAlignment="1">
      <alignment horizontal="center"/>
    </xf>
    <xf numFmtId="0" fontId="12" fillId="0" borderId="47" xfId="0" applyFont="1" applyBorder="1" applyAlignment="1">
      <alignment horizontal="center" vertical="center" wrapText="1"/>
    </xf>
    <xf numFmtId="0" fontId="12" fillId="0" borderId="43" xfId="0" applyFont="1" applyBorder="1" applyAlignment="1">
      <alignment horizontal="center" vertical="center" wrapText="1"/>
    </xf>
    <xf numFmtId="0" fontId="12" fillId="0" borderId="76" xfId="0" applyFont="1" applyBorder="1" applyAlignment="1">
      <alignment horizontal="center" vertical="center" wrapText="1"/>
    </xf>
    <xf numFmtId="0" fontId="12" fillId="0" borderId="96" xfId="0" applyFont="1" applyBorder="1" applyAlignment="1">
      <alignment horizontal="center" vertical="center" wrapText="1"/>
    </xf>
    <xf numFmtId="0" fontId="12" fillId="0" borderId="53" xfId="0" applyFont="1" applyBorder="1" applyAlignment="1">
      <alignment horizontal="center" vertical="center" wrapText="1"/>
    </xf>
    <xf numFmtId="0" fontId="12" fillId="0" borderId="67" xfId="0" applyFont="1" applyBorder="1" applyAlignment="1">
      <alignment wrapText="1"/>
    </xf>
    <xf numFmtId="0" fontId="76" fillId="0" borderId="20" xfId="0" applyFont="1" applyBorder="1" applyAlignment="1">
      <alignment horizontal="center" vertical="center"/>
    </xf>
    <xf numFmtId="0" fontId="76" fillId="0" borderId="13" xfId="0" applyFont="1" applyBorder="1" applyAlignment="1">
      <alignment horizontal="center" vertical="center"/>
    </xf>
    <xf numFmtId="0" fontId="76" fillId="0" borderId="12" xfId="0" applyFont="1" applyBorder="1" applyAlignment="1">
      <alignment horizontal="center" vertical="center"/>
    </xf>
    <xf numFmtId="0" fontId="76" fillId="0" borderId="68" xfId="0" applyFont="1" applyBorder="1" applyAlignment="1">
      <alignment horizontal="center" vertical="center"/>
    </xf>
    <xf numFmtId="0" fontId="12" fillId="0" borderId="90" xfId="0" applyFont="1" applyBorder="1" applyAlignment="1">
      <alignment wrapText="1"/>
    </xf>
    <xf numFmtId="0" fontId="76" fillId="0" borderId="102" xfId="0" applyFont="1" applyBorder="1" applyAlignment="1">
      <alignment horizontal="center" vertical="center"/>
    </xf>
    <xf numFmtId="0" fontId="76" fillId="0" borderId="85" xfId="0" applyFont="1" applyBorder="1" applyAlignment="1">
      <alignment horizontal="center" vertical="center"/>
    </xf>
    <xf numFmtId="0" fontId="76" fillId="0" borderId="92" xfId="0" applyFont="1" applyBorder="1" applyAlignment="1">
      <alignment horizontal="center" vertical="center"/>
    </xf>
    <xf numFmtId="0" fontId="76" fillId="0" borderId="49" xfId="0" applyFont="1" applyBorder="1" applyAlignment="1">
      <alignment horizontal="center" vertical="center"/>
    </xf>
    <xf numFmtId="0" fontId="81" fillId="0" borderId="85" xfId="0" applyFont="1" applyBorder="1" applyAlignment="1">
      <alignment horizontal="center" vertical="center"/>
    </xf>
    <xf numFmtId="0" fontId="12" fillId="0" borderId="91" xfId="0" applyFont="1" applyBorder="1" applyAlignment="1">
      <alignment wrapText="1"/>
    </xf>
    <xf numFmtId="0" fontId="76" fillId="0" borderId="103" xfId="0" applyFont="1" applyBorder="1" applyAlignment="1">
      <alignment horizontal="center" vertical="center"/>
    </xf>
    <xf numFmtId="0" fontId="76" fillId="0" borderId="86" xfId="0" applyFont="1" applyBorder="1" applyAlignment="1">
      <alignment horizontal="center" vertical="center"/>
    </xf>
    <xf numFmtId="0" fontId="76" fillId="0" borderId="54" xfId="0" applyFont="1" applyBorder="1" applyAlignment="1">
      <alignment horizontal="center" vertical="center"/>
    </xf>
    <xf numFmtId="0" fontId="21" fillId="0" borderId="37" xfId="0" applyFont="1" applyBorder="1"/>
    <xf numFmtId="0" fontId="81" fillId="0" borderId="10" xfId="0" applyFont="1" applyBorder="1" applyAlignment="1">
      <alignment horizontal="center" vertical="center"/>
    </xf>
    <xf numFmtId="0" fontId="81" fillId="0" borderId="15" xfId="0" applyFont="1" applyBorder="1" applyAlignment="1">
      <alignment horizontal="center" vertical="center"/>
    </xf>
    <xf numFmtId="0" fontId="81" fillId="0" borderId="53" xfId="0" applyFont="1" applyBorder="1" applyAlignment="1">
      <alignment horizontal="center" vertical="center"/>
    </xf>
    <xf numFmtId="0" fontId="15" fillId="0" borderId="0" xfId="0" applyFont="1" applyAlignment="1">
      <alignment horizontal="right"/>
    </xf>
    <xf numFmtId="0" fontId="75" fillId="0" borderId="0" xfId="0" applyFont="1" applyAlignment="1">
      <alignment horizontal="center"/>
    </xf>
    <xf numFmtId="0" fontId="18" fillId="0" borderId="10" xfId="0" applyFont="1" applyBorder="1" applyAlignment="1">
      <alignment horizontal="center" vertical="center" wrapText="1"/>
    </xf>
    <xf numFmtId="0" fontId="18" fillId="0" borderId="15" xfId="0" applyFont="1" applyBorder="1" applyAlignment="1">
      <alignment horizontal="center" vertical="center" wrapText="1"/>
    </xf>
    <xf numFmtId="0" fontId="18" fillId="0" borderId="53" xfId="0" applyFont="1" applyBorder="1" applyAlignment="1">
      <alignment horizontal="center" vertical="center" wrapText="1"/>
    </xf>
    <xf numFmtId="0" fontId="18" fillId="0" borderId="17" xfId="0" applyFont="1" applyBorder="1" applyAlignment="1">
      <alignment horizontal="center" vertical="center" wrapText="1"/>
    </xf>
    <xf numFmtId="0" fontId="17" fillId="0" borderId="20" xfId="0" applyFont="1" applyBorder="1" applyAlignment="1">
      <alignment wrapText="1"/>
    </xf>
    <xf numFmtId="0" fontId="17" fillId="0" borderId="35" xfId="0" applyFont="1" applyBorder="1" applyAlignment="1">
      <alignment horizontal="center" vertical="center" wrapText="1"/>
    </xf>
    <xf numFmtId="0" fontId="17" fillId="0" borderId="40" xfId="0" applyFont="1" applyBorder="1" applyAlignment="1">
      <alignment horizontal="center" vertical="center" wrapText="1"/>
    </xf>
    <xf numFmtId="0" fontId="18" fillId="0" borderId="14" xfId="0" applyFont="1" applyBorder="1" applyAlignment="1">
      <alignment horizontal="center" vertical="center"/>
    </xf>
    <xf numFmtId="0" fontId="17" fillId="0" borderId="0" xfId="0" applyFont="1" applyAlignment="1">
      <alignment horizontal="center" vertical="center" wrapText="1"/>
    </xf>
    <xf numFmtId="0" fontId="17" fillId="0" borderId="20" xfId="0" applyFont="1" applyBorder="1" applyAlignment="1">
      <alignment vertical="center" wrapText="1"/>
    </xf>
    <xf numFmtId="0" fontId="105" fillId="0" borderId="13" xfId="0" applyFont="1" applyBorder="1" applyAlignment="1">
      <alignment horizontal="center" vertical="center"/>
    </xf>
    <xf numFmtId="0" fontId="17" fillId="0" borderId="102" xfId="0" applyFont="1" applyBorder="1" applyAlignment="1">
      <alignment vertical="center" wrapText="1"/>
    </xf>
    <xf numFmtId="0" fontId="105" fillId="0" borderId="85" xfId="0" applyFont="1" applyBorder="1" applyAlignment="1">
      <alignment horizontal="center" vertical="center"/>
    </xf>
    <xf numFmtId="0" fontId="17" fillId="0" borderId="103" xfId="0" applyFont="1" applyBorder="1" applyAlignment="1">
      <alignment vertical="center" wrapText="1"/>
    </xf>
    <xf numFmtId="0" fontId="17" fillId="0" borderId="86" xfId="0" applyFont="1" applyBorder="1" applyAlignment="1">
      <alignment horizontal="center" vertical="center"/>
    </xf>
    <xf numFmtId="0" fontId="105" fillId="0" borderId="86" xfId="0" applyFont="1" applyBorder="1" applyAlignment="1">
      <alignment horizontal="center" vertical="center"/>
    </xf>
    <xf numFmtId="0" fontId="17" fillId="0" borderId="54" xfId="0" applyFont="1" applyBorder="1" applyAlignment="1">
      <alignment horizontal="center" vertical="center"/>
    </xf>
    <xf numFmtId="0" fontId="17" fillId="0" borderId="0" xfId="0" applyFont="1" applyAlignment="1">
      <alignment horizontal="center" vertical="center"/>
    </xf>
    <xf numFmtId="0" fontId="18" fillId="0" borderId="10" xfId="0" applyFont="1" applyBorder="1" applyAlignment="1">
      <alignment vertical="center" wrapText="1"/>
    </xf>
    <xf numFmtId="0" fontId="18" fillId="0" borderId="15" xfId="0" applyFont="1" applyBorder="1" applyAlignment="1">
      <alignment horizontal="center" vertical="center"/>
    </xf>
    <xf numFmtId="0" fontId="106" fillId="0" borderId="0" xfId="0" applyFont="1"/>
    <xf numFmtId="0" fontId="76" fillId="0" borderId="93" xfId="0" applyFont="1" applyBorder="1" applyAlignment="1">
      <alignment horizontal="center" vertical="center"/>
    </xf>
    <xf numFmtId="0" fontId="76" fillId="0" borderId="97" xfId="0" applyFont="1" applyBorder="1" applyAlignment="1">
      <alignment horizontal="center" vertical="center"/>
    </xf>
    <xf numFmtId="0" fontId="17" fillId="0" borderId="49" xfId="0" applyFont="1" applyBorder="1" applyAlignment="1">
      <alignment horizontal="center" vertical="center"/>
    </xf>
    <xf numFmtId="0" fontId="17" fillId="0" borderId="68" xfId="0" applyFont="1" applyBorder="1" applyAlignment="1">
      <alignment horizontal="center" vertical="center"/>
    </xf>
    <xf numFmtId="0" fontId="18" fillId="0" borderId="53" xfId="0" applyFont="1" applyBorder="1" applyAlignment="1">
      <alignment horizontal="center" vertical="center"/>
    </xf>
    <xf numFmtId="0" fontId="18" fillId="0" borderId="10" xfId="0" applyFont="1" applyBorder="1" applyAlignment="1">
      <alignment horizontal="center" vertical="center"/>
    </xf>
    <xf numFmtId="3" fontId="0" fillId="0" borderId="0" xfId="0" applyNumberFormat="1"/>
    <xf numFmtId="0" fontId="0" fillId="0" borderId="45" xfId="0" applyBorder="1" applyAlignment="1">
      <alignment horizontal="center"/>
    </xf>
    <xf numFmtId="0" fontId="12" fillId="0" borderId="64" xfId="0" applyFont="1" applyBorder="1" applyAlignment="1">
      <alignment horizontal="center" vertical="center" wrapText="1"/>
    </xf>
    <xf numFmtId="0" fontId="76" fillId="0" borderId="14" xfId="0" applyFont="1" applyBorder="1" applyAlignment="1">
      <alignment horizontal="center" vertical="center"/>
    </xf>
    <xf numFmtId="0" fontId="76" fillId="0" borderId="52" xfId="0" applyFont="1" applyBorder="1" applyAlignment="1">
      <alignment horizontal="center" vertical="center"/>
    </xf>
    <xf numFmtId="0" fontId="76" fillId="0" borderId="59" xfId="0" applyFont="1" applyBorder="1" applyAlignment="1">
      <alignment horizontal="center" vertical="center"/>
    </xf>
    <xf numFmtId="0" fontId="81" fillId="0" borderId="17" xfId="0" applyFont="1" applyBorder="1" applyAlignment="1">
      <alignment horizontal="center" vertical="center"/>
    </xf>
    <xf numFmtId="3" fontId="22" fillId="0" borderId="37" xfId="0" applyNumberFormat="1" applyFont="1" applyBorder="1"/>
    <xf numFmtId="43" fontId="100" fillId="0" borderId="27" xfId="52" applyFont="1" applyFill="1" applyBorder="1" applyAlignment="1">
      <alignment vertical="center"/>
    </xf>
    <xf numFmtId="0" fontId="97" fillId="0" borderId="10" xfId="0" applyFont="1" applyBorder="1" applyAlignment="1">
      <alignment horizontal="left" vertical="center" wrapText="1"/>
    </xf>
    <xf numFmtId="0" fontId="60" fillId="0" borderId="27" xfId="0" applyFont="1" applyBorder="1" applyAlignment="1">
      <alignment horizontal="left" vertical="center" wrapText="1"/>
    </xf>
    <xf numFmtId="43" fontId="12" fillId="0" borderId="77" xfId="52" applyFont="1" applyFill="1" applyBorder="1" applyAlignment="1">
      <alignment vertical="center"/>
    </xf>
    <xf numFmtId="43" fontId="12" fillId="0" borderId="41" xfId="52" applyFont="1" applyFill="1" applyBorder="1" applyAlignment="1">
      <alignment vertical="center"/>
    </xf>
    <xf numFmtId="43" fontId="12" fillId="0" borderId="51" xfId="52" applyFont="1" applyFill="1" applyBorder="1" applyAlignment="1">
      <alignment vertical="center"/>
    </xf>
    <xf numFmtId="0" fontId="97" fillId="0" borderId="39" xfId="0" applyFont="1" applyBorder="1" applyAlignment="1">
      <alignment horizontal="left" vertical="center" wrapText="1"/>
    </xf>
    <xf numFmtId="43" fontId="12" fillId="0" borderId="27" xfId="52" applyFont="1" applyFill="1" applyBorder="1" applyAlignment="1">
      <alignment vertical="center" wrapText="1"/>
    </xf>
    <xf numFmtId="0" fontId="15" fillId="0" borderId="102" xfId="0" applyFont="1" applyBorder="1" applyAlignment="1">
      <alignment vertical="center"/>
    </xf>
    <xf numFmtId="0" fontId="81" fillId="0" borderId="15" xfId="47" applyFont="1" applyBorder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51" fillId="0" borderId="0" xfId="0" applyFont="1" applyAlignment="1" applyProtection="1">
      <alignment horizontal="right" vertical="top"/>
      <protection locked="0"/>
    </xf>
    <xf numFmtId="164" fontId="8" fillId="0" borderId="45" xfId="0" applyNumberFormat="1" applyFont="1" applyBorder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0" fontId="12" fillId="0" borderId="0" xfId="0" applyFont="1" applyAlignment="1">
      <alignment horizontal="right" vertical="center"/>
    </xf>
    <xf numFmtId="0" fontId="3" fillId="0" borderId="0" xfId="0" applyFont="1" applyAlignment="1">
      <alignment horizontal="left" vertical="center" wrapText="1"/>
    </xf>
    <xf numFmtId="0" fontId="8" fillId="0" borderId="37" xfId="0" applyFont="1" applyBorder="1" applyAlignment="1">
      <alignment horizontal="center" vertical="center" wrapText="1"/>
    </xf>
    <xf numFmtId="0" fontId="8" fillId="0" borderId="45" xfId="0" applyFont="1" applyBorder="1" applyAlignment="1">
      <alignment horizontal="center" vertical="center" wrapText="1"/>
    </xf>
    <xf numFmtId="0" fontId="8" fillId="0" borderId="33" xfId="0" applyFont="1" applyBorder="1" applyAlignment="1">
      <alignment horizontal="center" vertical="center" wrapText="1"/>
    </xf>
    <xf numFmtId="0" fontId="0" fillId="0" borderId="0" xfId="0" applyAlignment="1">
      <alignment horizontal="left" vertical="center" wrapText="1"/>
    </xf>
    <xf numFmtId="3" fontId="16" fillId="0" borderId="15" xfId="0" applyNumberFormat="1" applyFont="1" applyBorder="1" applyAlignment="1">
      <alignment horizontal="center" vertical="center" wrapText="1"/>
    </xf>
    <xf numFmtId="164" fontId="49" fillId="0" borderId="13" xfId="47" applyNumberFormat="1" applyFont="1" applyBorder="1" applyAlignment="1" applyProtection="1">
      <alignment horizontal="right" vertical="center" wrapText="1"/>
      <protection locked="0"/>
    </xf>
    <xf numFmtId="164" fontId="44" fillId="0" borderId="86" xfId="47" applyNumberFormat="1" applyFont="1" applyBorder="1" applyAlignment="1" applyProtection="1">
      <alignment horizontal="right" vertical="center" wrapText="1"/>
      <protection locked="0"/>
    </xf>
    <xf numFmtId="164" fontId="45" fillId="0" borderId="86" xfId="47" applyNumberFormat="1" applyFont="1" applyBorder="1" applyAlignment="1" applyProtection="1">
      <alignment horizontal="right" vertical="center" wrapText="1"/>
      <protection locked="0"/>
    </xf>
    <xf numFmtId="0" fontId="16" fillId="0" borderId="0" xfId="0" applyFont="1" applyBorder="1" applyAlignment="1">
      <alignment horizontal="center" vertical="center" wrapText="1"/>
    </xf>
    <xf numFmtId="164" fontId="45" fillId="0" borderId="85" xfId="47" applyNumberFormat="1" applyFont="1" applyBorder="1" applyAlignment="1">
      <alignment horizontal="right" vertical="center" wrapText="1"/>
    </xf>
    <xf numFmtId="164" fontId="42" fillId="0" borderId="0" xfId="0" applyNumberFormat="1" applyFont="1" applyBorder="1" applyAlignment="1">
      <alignment horizontal="right" vertical="center"/>
    </xf>
    <xf numFmtId="164" fontId="8" fillId="0" borderId="0" xfId="0" applyNumberFormat="1" applyFont="1" applyBorder="1" applyAlignment="1">
      <alignment vertical="center" wrapText="1"/>
    </xf>
    <xf numFmtId="4" fontId="8" fillId="0" borderId="0" xfId="0" applyNumberFormat="1" applyFont="1" applyBorder="1" applyAlignment="1">
      <alignment horizontal="center" vertical="center" wrapText="1"/>
    </xf>
    <xf numFmtId="164" fontId="16" fillId="0" borderId="69" xfId="47" applyNumberFormat="1" applyFont="1" applyBorder="1" applyAlignment="1">
      <alignment horizontal="right" vertical="center" wrapText="1"/>
    </xf>
    <xf numFmtId="164" fontId="44" fillId="0" borderId="71" xfId="47" applyNumberFormat="1" applyFont="1" applyBorder="1" applyAlignment="1" applyProtection="1">
      <alignment horizontal="right" vertical="center" wrapText="1"/>
      <protection locked="0"/>
    </xf>
    <xf numFmtId="164" fontId="44" fillId="0" borderId="104" xfId="47" applyNumberFormat="1" applyFont="1" applyBorder="1" applyAlignment="1" applyProtection="1">
      <alignment horizontal="right" vertical="center" wrapText="1"/>
      <protection locked="0"/>
    </xf>
    <xf numFmtId="164" fontId="45" fillId="0" borderId="61" xfId="47" applyNumberFormat="1" applyFont="1" applyBorder="1" applyAlignment="1">
      <alignment horizontal="right" vertical="center" wrapText="1"/>
    </xf>
    <xf numFmtId="164" fontId="48" fillId="0" borderId="45" xfId="0" quotePrefix="1" applyNumberFormat="1" applyFont="1" applyBorder="1" applyAlignment="1">
      <alignment horizontal="right" vertical="center" wrapText="1"/>
    </xf>
    <xf numFmtId="49" fontId="44" fillId="0" borderId="102" xfId="47" applyNumberFormat="1" applyFont="1" applyBorder="1" applyAlignment="1">
      <alignment horizontal="center" vertical="center" wrapText="1"/>
    </xf>
    <xf numFmtId="164" fontId="45" fillId="0" borderId="92" xfId="47" applyNumberFormat="1" applyFont="1" applyBorder="1" applyAlignment="1">
      <alignment horizontal="right" vertical="center" wrapText="1"/>
    </xf>
    <xf numFmtId="49" fontId="44" fillId="0" borderId="103" xfId="47" applyNumberFormat="1" applyFont="1" applyBorder="1" applyAlignment="1">
      <alignment horizontal="center" vertical="center" wrapText="1"/>
    </xf>
    <xf numFmtId="3" fontId="16" fillId="0" borderId="45" xfId="0" applyNumberFormat="1" applyFont="1" applyBorder="1" applyAlignment="1" applyProtection="1">
      <alignment horizontal="right" vertical="center" wrapText="1"/>
      <protection locked="0"/>
    </xf>
    <xf numFmtId="164" fontId="16" fillId="0" borderId="33" xfId="47" applyNumberFormat="1" applyFont="1" applyBorder="1" applyAlignment="1">
      <alignment horizontal="right" vertical="center" wrapText="1"/>
    </xf>
    <xf numFmtId="164" fontId="44" fillId="0" borderId="79" xfId="47" applyNumberFormat="1" applyFont="1" applyBorder="1" applyAlignment="1" applyProtection="1">
      <alignment horizontal="right" vertical="center" wrapText="1"/>
      <protection locked="0"/>
    </xf>
    <xf numFmtId="164" fontId="44" fillId="0" borderId="55" xfId="47" applyNumberFormat="1" applyFont="1" applyBorder="1" applyAlignment="1" applyProtection="1">
      <alignment horizontal="right" vertical="center" wrapText="1"/>
      <protection locked="0"/>
    </xf>
    <xf numFmtId="49" fontId="89" fillId="0" borderId="102" xfId="47" applyNumberFormat="1" applyFont="1" applyBorder="1" applyAlignment="1">
      <alignment horizontal="center" vertical="center" wrapText="1"/>
    </xf>
    <xf numFmtId="164" fontId="44" fillId="0" borderId="94" xfId="47" applyNumberFormat="1" applyFont="1" applyBorder="1" applyAlignment="1" applyProtection="1">
      <alignment horizontal="right" vertical="center" wrapText="1"/>
      <protection locked="0"/>
    </xf>
    <xf numFmtId="164" fontId="44" fillId="0" borderId="95" xfId="47" applyNumberFormat="1" applyFont="1" applyBorder="1" applyAlignment="1" applyProtection="1">
      <alignment horizontal="right" vertical="center" wrapText="1"/>
      <protection locked="0"/>
    </xf>
    <xf numFmtId="164" fontId="46" fillId="0" borderId="33" xfId="47" applyNumberFormat="1" applyFont="1" applyBorder="1" applyAlignment="1">
      <alignment horizontal="right" vertical="center" wrapText="1"/>
    </xf>
    <xf numFmtId="164" fontId="44" fillId="0" borderId="79" xfId="47" applyNumberFormat="1" applyFont="1" applyBorder="1" applyAlignment="1">
      <alignment horizontal="right" vertical="center" wrapText="1"/>
    </xf>
    <xf numFmtId="164" fontId="45" fillId="0" borderId="94" xfId="47" applyNumberFormat="1" applyFont="1" applyBorder="1" applyAlignment="1" applyProtection="1">
      <alignment horizontal="right" vertical="center" wrapText="1"/>
      <protection locked="0"/>
    </xf>
    <xf numFmtId="164" fontId="45" fillId="0" borderId="79" xfId="47" applyNumberFormat="1" applyFont="1" applyBorder="1" applyAlignment="1" applyProtection="1">
      <alignment horizontal="right" vertical="center" wrapText="1"/>
      <protection locked="0"/>
    </xf>
    <xf numFmtId="164" fontId="45" fillId="0" borderId="95" xfId="47" applyNumberFormat="1" applyFont="1" applyBorder="1" applyAlignment="1" applyProtection="1">
      <alignment horizontal="right" vertical="center" wrapText="1"/>
      <protection locked="0"/>
    </xf>
    <xf numFmtId="164" fontId="46" fillId="0" borderId="78" xfId="47" applyNumberFormat="1" applyFont="1" applyBorder="1" applyAlignment="1">
      <alignment horizontal="right" vertical="center" wrapText="1"/>
    </xf>
    <xf numFmtId="0" fontId="0" fillId="0" borderId="0" xfId="0" applyFont="1" applyAlignment="1">
      <alignment horizontal="right" vertical="center" wrapText="1" indent="1"/>
    </xf>
    <xf numFmtId="3" fontId="8" fillId="0" borderId="33" xfId="0" applyNumberFormat="1" applyFont="1" applyBorder="1" applyAlignment="1" applyProtection="1">
      <alignment horizontal="right" vertical="center" wrapText="1" indent="1"/>
      <protection locked="0"/>
    </xf>
    <xf numFmtId="164" fontId="16" fillId="0" borderId="38" xfId="47" applyNumberFormat="1" applyFont="1" applyBorder="1" applyAlignment="1">
      <alignment horizontal="right" vertical="center" wrapText="1" indent="1"/>
    </xf>
    <xf numFmtId="164" fontId="45" fillId="0" borderId="85" xfId="47" applyNumberFormat="1" applyFont="1" applyBorder="1" applyAlignment="1">
      <alignment horizontal="right" vertical="center" wrapText="1" indent="1"/>
    </xf>
    <xf numFmtId="164" fontId="46" fillId="0" borderId="15" xfId="47" applyNumberFormat="1" applyFont="1" applyBorder="1" applyAlignment="1">
      <alignment horizontal="right" vertical="center" wrapText="1" indent="1"/>
    </xf>
    <xf numFmtId="164" fontId="48" fillId="0" borderId="15" xfId="0" quotePrefix="1" applyNumberFormat="1" applyFont="1" applyBorder="1" applyAlignment="1">
      <alignment horizontal="right" vertical="center" wrapText="1" indent="1"/>
    </xf>
    <xf numFmtId="164" fontId="49" fillId="0" borderId="49" xfId="47" applyNumberFormat="1" applyFont="1" applyBorder="1" applyAlignment="1" applyProtection="1">
      <alignment horizontal="right" vertical="center" wrapText="1" indent="1"/>
      <protection locked="0"/>
    </xf>
    <xf numFmtId="164" fontId="45" fillId="0" borderId="97" xfId="47" applyNumberFormat="1" applyFont="1" applyBorder="1" applyAlignment="1" applyProtection="1">
      <alignment horizontal="right" vertical="center" wrapText="1" indent="1"/>
      <protection locked="0"/>
    </xf>
    <xf numFmtId="164" fontId="16" fillId="0" borderId="96" xfId="47" applyNumberFormat="1" applyFont="1" applyBorder="1" applyAlignment="1">
      <alignment horizontal="right" vertical="center" wrapText="1" indent="1"/>
    </xf>
    <xf numFmtId="164" fontId="16" fillId="0" borderId="85" xfId="47" applyNumberFormat="1" applyFont="1" applyBorder="1" applyAlignment="1">
      <alignment horizontal="right" vertical="center" wrapText="1" indent="1"/>
    </xf>
    <xf numFmtId="164" fontId="45" fillId="0" borderId="86" xfId="47" applyNumberFormat="1" applyFont="1" applyBorder="1" applyAlignment="1" applyProtection="1">
      <alignment horizontal="right" vertical="center" wrapText="1" indent="1"/>
      <protection locked="0"/>
    </xf>
    <xf numFmtId="164" fontId="16" fillId="0" borderId="43" xfId="47" applyNumberFormat="1" applyFont="1" applyBorder="1" applyAlignment="1">
      <alignment horizontal="right" vertical="center" wrapText="1" indent="1"/>
    </xf>
    <xf numFmtId="164" fontId="8" fillId="0" borderId="38" xfId="0" applyNumberFormat="1" applyFont="1" applyBorder="1" applyAlignment="1">
      <alignment horizontal="center" vertical="center" wrapText="1"/>
    </xf>
    <xf numFmtId="164" fontId="45" fillId="0" borderId="15" xfId="0" applyNumberFormat="1" applyFont="1" applyBorder="1" applyAlignment="1" applyProtection="1">
      <alignment horizontal="right" vertical="center" wrapText="1" indent="1"/>
      <protection locked="0"/>
    </xf>
    <xf numFmtId="164" fontId="45" fillId="0" borderId="86" xfId="0" applyNumberFormat="1" applyFont="1" applyBorder="1" applyAlignment="1" applyProtection="1">
      <alignment horizontal="right" vertical="center" wrapText="1" indent="1"/>
      <protection locked="0"/>
    </xf>
    <xf numFmtId="164" fontId="45" fillId="0" borderId="43" xfId="0" applyNumberFormat="1" applyFont="1" applyBorder="1" applyAlignment="1" applyProtection="1">
      <alignment horizontal="right" vertical="center" wrapText="1" indent="1"/>
      <protection locked="0"/>
    </xf>
    <xf numFmtId="0" fontId="8" fillId="0" borderId="37" xfId="0" applyFont="1" applyBorder="1" applyAlignment="1">
      <alignment horizontal="left" vertical="center"/>
    </xf>
    <xf numFmtId="0" fontId="8" fillId="0" borderId="10" xfId="0" applyFont="1" applyBorder="1" applyAlignment="1">
      <alignment vertical="center" wrapText="1"/>
    </xf>
    <xf numFmtId="49" fontId="45" fillId="0" borderId="102" xfId="0" applyNumberFormat="1" applyFont="1" applyBorder="1" applyAlignment="1">
      <alignment horizontal="center" vertical="center" wrapText="1"/>
    </xf>
    <xf numFmtId="49" fontId="46" fillId="0" borderId="102" xfId="0" applyNumberFormat="1" applyFont="1" applyBorder="1" applyAlignment="1">
      <alignment horizontal="center" vertical="center" wrapText="1"/>
    </xf>
    <xf numFmtId="0" fontId="7" fillId="0" borderId="0" xfId="0" applyFont="1" applyAlignment="1">
      <alignment horizontal="right" vertical="center" wrapText="1"/>
    </xf>
    <xf numFmtId="165" fontId="43" fillId="0" borderId="34" xfId="52" applyNumberFormat="1" applyFont="1" applyFill="1" applyBorder="1" applyAlignment="1">
      <alignment vertical="center" wrapText="1"/>
    </xf>
    <xf numFmtId="165" fontId="43" fillId="0" borderId="67" xfId="52" applyNumberFormat="1" applyFont="1" applyFill="1" applyBorder="1" applyAlignment="1">
      <alignment vertical="center" wrapText="1"/>
    </xf>
    <xf numFmtId="165" fontId="43" fillId="0" borderId="90" xfId="52" applyNumberFormat="1" applyFont="1" applyFill="1" applyBorder="1" applyAlignment="1">
      <alignment vertical="center" wrapText="1"/>
    </xf>
    <xf numFmtId="0" fontId="43" fillId="0" borderId="36" xfId="0" applyFont="1" applyBorder="1" applyAlignment="1">
      <alignment vertical="center" wrapText="1"/>
    </xf>
    <xf numFmtId="3" fontId="43" fillId="0" borderId="13" xfId="0" applyNumberFormat="1" applyFont="1" applyBorder="1" applyAlignment="1">
      <alignment vertical="center"/>
    </xf>
    <xf numFmtId="3" fontId="97" fillId="0" borderId="35" xfId="0" applyNumberFormat="1" applyFont="1" applyBorder="1" applyAlignment="1">
      <alignment vertical="center" wrapText="1"/>
    </xf>
    <xf numFmtId="3" fontId="43" fillId="0" borderId="85" xfId="0" applyNumberFormat="1" applyFont="1" applyBorder="1" applyAlignment="1">
      <alignment horizontal="right" vertical="center" wrapText="1"/>
    </xf>
    <xf numFmtId="3" fontId="12" fillId="0" borderId="85" xfId="0" applyNumberFormat="1" applyFont="1" applyBorder="1" applyAlignment="1">
      <alignment horizontal="right" vertical="center"/>
    </xf>
    <xf numFmtId="3" fontId="12" fillId="0" borderId="85" xfId="0" applyNumberFormat="1" applyFont="1" applyBorder="1" applyAlignment="1">
      <alignment vertical="center" wrapText="1"/>
    </xf>
    <xf numFmtId="3" fontId="98" fillId="0" borderId="85" xfId="46" applyNumberFormat="1" applyFont="1" applyBorder="1" applyAlignment="1">
      <alignment vertical="center"/>
    </xf>
    <xf numFmtId="3" fontId="101" fillId="0" borderId="85" xfId="46" applyNumberFormat="1" applyFont="1" applyBorder="1" applyAlignment="1">
      <alignment vertical="center"/>
    </xf>
    <xf numFmtId="3" fontId="97" fillId="0" borderId="13" xfId="0" applyNumberFormat="1" applyFont="1" applyBorder="1" applyAlignment="1">
      <alignment vertical="center"/>
    </xf>
    <xf numFmtId="3" fontId="43" fillId="0" borderId="13" xfId="46" applyNumberFormat="1" applyFont="1" applyBorder="1" applyAlignment="1">
      <alignment vertical="center"/>
    </xf>
    <xf numFmtId="3" fontId="97" fillId="0" borderId="85" xfId="0" applyNumberFormat="1" applyFont="1" applyBorder="1" applyAlignment="1">
      <alignment vertical="center"/>
    </xf>
    <xf numFmtId="3" fontId="21" fillId="0" borderId="15" xfId="52" applyNumberFormat="1" applyFont="1" applyFill="1" applyBorder="1" applyAlignment="1">
      <alignment vertical="center"/>
    </xf>
    <xf numFmtId="3" fontId="21" fillId="0" borderId="35" xfId="52" applyNumberFormat="1" applyFont="1" applyFill="1" applyBorder="1" applyAlignment="1">
      <alignment vertical="center"/>
    </xf>
    <xf numFmtId="3" fontId="12" fillId="0" borderId="41" xfId="52" applyNumberFormat="1" applyFont="1" applyFill="1" applyBorder="1" applyAlignment="1">
      <alignment vertical="center"/>
    </xf>
    <xf numFmtId="43" fontId="12" fillId="0" borderId="33" xfId="52" applyFont="1" applyFill="1" applyBorder="1" applyAlignment="1">
      <alignment vertical="center"/>
    </xf>
    <xf numFmtId="43" fontId="12" fillId="0" borderId="55" xfId="52" applyFont="1" applyFill="1" applyBorder="1" applyAlignment="1">
      <alignment vertical="center"/>
    </xf>
    <xf numFmtId="43" fontId="96" fillId="0" borderId="94" xfId="52" applyFont="1" applyFill="1" applyBorder="1" applyAlignment="1">
      <alignment vertical="center"/>
    </xf>
    <xf numFmtId="43" fontId="12" fillId="0" borderId="94" xfId="52" applyFont="1" applyFill="1" applyBorder="1" applyAlignment="1">
      <alignment vertical="center"/>
    </xf>
    <xf numFmtId="43" fontId="96" fillId="0" borderId="95" xfId="52" applyFont="1" applyFill="1" applyBorder="1" applyAlignment="1">
      <alignment vertical="center"/>
    </xf>
    <xf numFmtId="3" fontId="100" fillId="0" borderId="94" xfId="0" applyNumberFormat="1" applyFont="1" applyBorder="1" applyAlignment="1">
      <alignment vertical="center"/>
    </xf>
    <xf numFmtId="3" fontId="100" fillId="0" borderId="95" xfId="0" applyNumberFormat="1" applyFont="1" applyBorder="1" applyAlignment="1">
      <alignment vertical="center"/>
    </xf>
    <xf numFmtId="0" fontId="43" fillId="0" borderId="74" xfId="0" applyFont="1" applyBorder="1" applyAlignment="1">
      <alignment vertical="center"/>
    </xf>
    <xf numFmtId="0" fontId="21" fillId="0" borderId="27" xfId="46" applyFont="1" applyBorder="1" applyAlignment="1">
      <alignment vertical="center"/>
    </xf>
    <xf numFmtId="0" fontId="60" fillId="0" borderId="39" xfId="0" applyFont="1" applyBorder="1" applyAlignment="1">
      <alignment horizontal="left" vertical="center" wrapText="1"/>
    </xf>
    <xf numFmtId="3" fontId="12" fillId="0" borderId="38" xfId="52" applyNumberFormat="1" applyFont="1" applyFill="1" applyBorder="1" applyAlignment="1">
      <alignment vertical="center"/>
    </xf>
    <xf numFmtId="0" fontId="7" fillId="0" borderId="80" xfId="0" applyFont="1" applyBorder="1" applyAlignment="1">
      <alignment horizontal="center" vertical="center" wrapText="1"/>
    </xf>
    <xf numFmtId="3" fontId="7" fillId="0" borderId="72" xfId="0" applyNumberFormat="1" applyFont="1" applyBorder="1" applyAlignment="1">
      <alignment horizontal="right" vertical="center" wrapText="1"/>
    </xf>
    <xf numFmtId="0" fontId="12" fillId="0" borderId="78" xfId="0" applyFont="1" applyBorder="1" applyAlignment="1">
      <alignment vertical="center"/>
    </xf>
    <xf numFmtId="43" fontId="12" fillId="0" borderId="38" xfId="52" applyFont="1" applyFill="1" applyBorder="1" applyAlignment="1">
      <alignment vertical="center"/>
    </xf>
    <xf numFmtId="0" fontId="100" fillId="0" borderId="10" xfId="46" applyFont="1" applyBorder="1" applyAlignment="1">
      <alignment vertical="center"/>
    </xf>
    <xf numFmtId="3" fontId="100" fillId="0" borderId="15" xfId="0" applyNumberFormat="1" applyFont="1" applyBorder="1" applyAlignment="1">
      <alignment vertical="center"/>
    </xf>
    <xf numFmtId="3" fontId="100" fillId="0" borderId="44" xfId="0" applyNumberFormat="1" applyFont="1" applyBorder="1" applyAlignment="1">
      <alignment vertical="center"/>
    </xf>
    <xf numFmtId="0" fontId="43" fillId="0" borderId="10" xfId="0" applyFont="1" applyBorder="1" applyAlignment="1">
      <alignment vertical="center" wrapText="1"/>
    </xf>
    <xf numFmtId="3" fontId="43" fillId="0" borderId="15" xfId="0" applyNumberFormat="1" applyFont="1" applyBorder="1" applyAlignment="1">
      <alignment vertical="center"/>
    </xf>
    <xf numFmtId="3" fontId="43" fillId="0" borderId="44" xfId="0" applyNumberFormat="1" applyFont="1" applyBorder="1" applyAlignment="1">
      <alignment vertical="center"/>
    </xf>
    <xf numFmtId="0" fontId="43" fillId="0" borderId="10" xfId="0" applyFont="1" applyBorder="1" applyAlignment="1">
      <alignment vertical="center"/>
    </xf>
    <xf numFmtId="3" fontId="21" fillId="0" borderId="15" xfId="0" applyNumberFormat="1" applyFont="1" applyBorder="1" applyAlignment="1">
      <alignment vertical="center"/>
    </xf>
    <xf numFmtId="0" fontId="43" fillId="0" borderId="44" xfId="0" applyFont="1" applyBorder="1" applyAlignment="1">
      <alignment vertical="center"/>
    </xf>
    <xf numFmtId="0" fontId="43" fillId="0" borderId="15" xfId="0" applyFont="1" applyBorder="1" applyAlignment="1">
      <alignment vertical="center"/>
    </xf>
    <xf numFmtId="0" fontId="100" fillId="0" borderId="10" xfId="0" applyFont="1" applyBorder="1" applyAlignment="1">
      <alignment vertical="center"/>
    </xf>
    <xf numFmtId="43" fontId="12" fillId="0" borderId="35" xfId="52" applyFont="1" applyFill="1" applyBorder="1" applyAlignment="1">
      <alignment vertical="center"/>
    </xf>
    <xf numFmtId="0" fontId="79" fillId="0" borderId="0" xfId="0" applyFont="1" applyAlignment="1">
      <alignment vertical="center"/>
    </xf>
    <xf numFmtId="3" fontId="60" fillId="0" borderId="24" xfId="0" applyNumberFormat="1" applyFont="1" applyBorder="1" applyAlignment="1">
      <alignment vertical="center"/>
    </xf>
    <xf numFmtId="3" fontId="15" fillId="0" borderId="86" xfId="0" applyNumberFormat="1" applyFont="1" applyFill="1" applyBorder="1"/>
    <xf numFmtId="3" fontId="15" fillId="0" borderId="104" xfId="0" applyNumberFormat="1" applyFont="1" applyBorder="1"/>
    <xf numFmtId="164" fontId="0" fillId="0" borderId="0" xfId="0" applyNumberFormat="1" applyFont="1" applyAlignment="1">
      <alignment vertical="center" wrapText="1"/>
    </xf>
    <xf numFmtId="0" fontId="0" fillId="0" borderId="0" xfId="47" applyFont="1"/>
    <xf numFmtId="3" fontId="16" fillId="0" borderId="15" xfId="47" applyNumberFormat="1" applyFont="1" applyBorder="1" applyAlignment="1">
      <alignment horizontal="right" vertical="center" wrapText="1" indent="1"/>
    </xf>
    <xf numFmtId="164" fontId="46" fillId="0" borderId="15" xfId="47" applyNumberFormat="1" applyFont="1" applyBorder="1" applyAlignment="1" applyProtection="1">
      <alignment horizontal="right" vertical="center" wrapText="1" indent="1"/>
      <protection locked="0"/>
    </xf>
    <xf numFmtId="164" fontId="44" fillId="0" borderId="41" xfId="47" applyNumberFormat="1" applyFont="1" applyBorder="1" applyAlignment="1" applyProtection="1">
      <alignment horizontal="right" vertical="center" wrapText="1" indent="1"/>
      <protection locked="0"/>
    </xf>
    <xf numFmtId="164" fontId="46" fillId="0" borderId="33" xfId="47" applyNumberFormat="1" applyFont="1" applyBorder="1" applyAlignment="1" applyProtection="1">
      <alignment horizontal="right" vertical="center" wrapText="1" indent="1"/>
      <protection locked="0"/>
    </xf>
    <xf numFmtId="164" fontId="50" fillId="0" borderId="15" xfId="0" quotePrefix="1" applyNumberFormat="1" applyFont="1" applyBorder="1" applyAlignment="1">
      <alignment horizontal="right" vertical="center" wrapText="1" indent="1"/>
    </xf>
    <xf numFmtId="164" fontId="50" fillId="0" borderId="33" xfId="0" quotePrefix="1" applyNumberFormat="1" applyFont="1" applyBorder="1" applyAlignment="1">
      <alignment horizontal="right" vertical="center" wrapText="1" indent="1"/>
    </xf>
    <xf numFmtId="164" fontId="46" fillId="0" borderId="33" xfId="0" applyNumberFormat="1" applyFont="1" applyBorder="1" applyAlignment="1">
      <alignment horizontal="left" vertical="center" wrapText="1" indent="4"/>
    </xf>
    <xf numFmtId="164" fontId="44" fillId="0" borderId="72" xfId="47" applyNumberFormat="1" applyFont="1" applyBorder="1" applyAlignment="1">
      <alignment horizontal="right" vertical="center" wrapText="1" indent="1"/>
    </xf>
    <xf numFmtId="164" fontId="44" fillId="0" borderId="94" xfId="47" applyNumberFormat="1" applyFont="1" applyBorder="1" applyAlignment="1">
      <alignment horizontal="right" vertical="center" wrapText="1" indent="1"/>
    </xf>
    <xf numFmtId="164" fontId="47" fillId="0" borderId="79" xfId="0" applyNumberFormat="1" applyFont="1" applyBorder="1" applyAlignment="1">
      <alignment horizontal="right" wrapText="1" indent="1"/>
    </xf>
    <xf numFmtId="164" fontId="47" fillId="0" borderId="94" xfId="0" applyNumberFormat="1" applyFont="1" applyBorder="1" applyAlignment="1">
      <alignment horizontal="right" wrapText="1" indent="1"/>
    </xf>
    <xf numFmtId="164" fontId="44" fillId="0" borderId="55" xfId="47" applyNumberFormat="1" applyFont="1" applyBorder="1" applyAlignment="1">
      <alignment horizontal="right" vertical="center" wrapText="1" indent="1"/>
    </xf>
    <xf numFmtId="164" fontId="44" fillId="0" borderId="94" xfId="47" applyNumberFormat="1" applyFont="1" applyBorder="1" applyAlignment="1">
      <alignment horizontal="right" vertical="center" wrapText="1" indent="3"/>
    </xf>
    <xf numFmtId="164" fontId="45" fillId="0" borderId="79" xfId="47" applyNumberFormat="1" applyFont="1" applyBorder="1" applyAlignment="1">
      <alignment horizontal="right" vertical="center" wrapText="1" indent="1"/>
    </xf>
    <xf numFmtId="164" fontId="45" fillId="0" borderId="78" xfId="47" quotePrefix="1" applyNumberFormat="1" applyFont="1" applyBorder="1" applyAlignment="1">
      <alignment horizontal="right" vertical="center" wrapText="1" indent="3"/>
    </xf>
    <xf numFmtId="164" fontId="45" fillId="0" borderId="78" xfId="47" applyNumberFormat="1" applyFont="1" applyBorder="1" applyAlignment="1">
      <alignment horizontal="right" vertical="center" wrapText="1" indent="1"/>
    </xf>
    <xf numFmtId="164" fontId="44" fillId="0" borderId="55" xfId="47" quotePrefix="1" applyNumberFormat="1" applyFont="1" applyBorder="1" applyAlignment="1">
      <alignment horizontal="right" vertical="center" wrapText="1" indent="4"/>
    </xf>
    <xf numFmtId="164" fontId="47" fillId="0" borderId="72" xfId="0" applyNumberFormat="1" applyFont="1" applyBorder="1" applyAlignment="1">
      <alignment horizontal="right" wrapText="1" indent="1"/>
    </xf>
    <xf numFmtId="164" fontId="47" fillId="0" borderId="95" xfId="0" applyNumberFormat="1" applyFont="1" applyBorder="1" applyAlignment="1">
      <alignment horizontal="right" wrapText="1" indent="1"/>
    </xf>
    <xf numFmtId="164" fontId="45" fillId="0" borderId="74" xfId="47" quotePrefix="1" applyNumberFormat="1" applyFont="1" applyBorder="1" applyAlignment="1">
      <alignment horizontal="right" vertical="center" wrapText="1" indent="4"/>
    </xf>
    <xf numFmtId="164" fontId="45" fillId="0" borderId="55" xfId="47" applyNumberFormat="1" applyFont="1" applyBorder="1" applyAlignment="1">
      <alignment horizontal="right" vertical="center" wrapText="1" indent="1"/>
    </xf>
    <xf numFmtId="164" fontId="88" fillId="0" borderId="33" xfId="0" applyNumberFormat="1" applyFont="1" applyBorder="1" applyAlignment="1">
      <alignment horizontal="right" wrapText="1" indent="1"/>
    </xf>
    <xf numFmtId="0" fontId="16" fillId="0" borderId="37" xfId="0" applyFont="1" applyBorder="1" applyAlignment="1">
      <alignment horizontal="left" vertical="center"/>
    </xf>
    <xf numFmtId="0" fontId="16" fillId="0" borderId="10" xfId="0" applyFont="1" applyBorder="1" applyAlignment="1">
      <alignment vertical="center" wrapText="1"/>
    </xf>
    <xf numFmtId="3" fontId="16" fillId="0" borderId="15" xfId="0" applyNumberFormat="1" applyFont="1" applyBorder="1" applyAlignment="1" applyProtection="1">
      <alignment horizontal="right" vertical="center" wrapText="1" indent="1"/>
      <protection locked="0"/>
    </xf>
    <xf numFmtId="3" fontId="16" fillId="0" borderId="44" xfId="0" applyNumberFormat="1" applyFont="1" applyBorder="1" applyAlignment="1" applyProtection="1">
      <alignment horizontal="right" vertical="center" wrapText="1" indent="1"/>
      <protection locked="0"/>
    </xf>
    <xf numFmtId="3" fontId="16" fillId="0" borderId="53" xfId="0" applyNumberFormat="1" applyFont="1" applyBorder="1" applyAlignment="1" applyProtection="1">
      <alignment horizontal="right" vertical="center" wrapText="1" indent="1"/>
      <protection locked="0"/>
    </xf>
    <xf numFmtId="3" fontId="16" fillId="0" borderId="16" xfId="0" applyNumberFormat="1" applyFont="1" applyBorder="1" applyAlignment="1" applyProtection="1">
      <alignment horizontal="right" vertical="center" wrapText="1" indent="1"/>
      <protection locked="0"/>
    </xf>
    <xf numFmtId="3" fontId="97" fillId="0" borderId="70" xfId="0" applyNumberFormat="1" applyFont="1" applyBorder="1" applyAlignment="1">
      <alignment vertical="center" wrapText="1"/>
    </xf>
    <xf numFmtId="3" fontId="97" fillId="0" borderId="92" xfId="0" applyNumberFormat="1" applyFont="1" applyBorder="1" applyAlignment="1">
      <alignment vertical="center"/>
    </xf>
    <xf numFmtId="3" fontId="97" fillId="0" borderId="12" xfId="0" applyNumberFormat="1" applyFont="1" applyBorder="1" applyAlignment="1">
      <alignment vertical="center"/>
    </xf>
    <xf numFmtId="0" fontId="12" fillId="0" borderId="80" xfId="52" applyNumberFormat="1" applyFont="1" applyFill="1" applyBorder="1" applyAlignment="1">
      <alignment vertical="center"/>
    </xf>
    <xf numFmtId="0" fontId="12" fillId="0" borderId="55" xfId="52" applyNumberFormat="1" applyFont="1" applyFill="1" applyBorder="1" applyAlignment="1">
      <alignment vertical="center"/>
    </xf>
    <xf numFmtId="0" fontId="21" fillId="0" borderId="33" xfId="0" applyNumberFormat="1" applyFont="1" applyBorder="1" applyAlignment="1">
      <alignment vertical="center"/>
    </xf>
    <xf numFmtId="3" fontId="21" fillId="0" borderId="38" xfId="52" applyNumberFormat="1" applyFont="1" applyFill="1" applyBorder="1" applyAlignment="1">
      <alignment vertical="center"/>
    </xf>
    <xf numFmtId="3" fontId="12" fillId="0" borderId="40" xfId="0" applyNumberFormat="1" applyFont="1" applyBorder="1" applyAlignment="1">
      <alignment horizontal="right" vertical="center" wrapText="1"/>
    </xf>
    <xf numFmtId="164" fontId="45" fillId="0" borderId="95" xfId="0" applyNumberFormat="1" applyFont="1" applyBorder="1" applyAlignment="1" applyProtection="1">
      <alignment horizontal="right" vertical="center" wrapText="1" indent="1"/>
      <protection locked="0"/>
    </xf>
    <xf numFmtId="164" fontId="49" fillId="0" borderId="85" xfId="47" applyNumberFormat="1" applyFont="1" applyBorder="1" applyAlignment="1">
      <alignment horizontal="right" vertical="center" wrapText="1" indent="1"/>
    </xf>
    <xf numFmtId="164" fontId="8" fillId="0" borderId="15" xfId="0" applyNumberFormat="1" applyFont="1" applyFill="1" applyBorder="1" applyAlignment="1" applyProtection="1">
      <alignment horizontal="right" vertical="center" wrapText="1" indent="1"/>
      <protection locked="0"/>
    </xf>
    <xf numFmtId="164" fontId="45" fillId="0" borderId="74" xfId="47" applyNumberFormat="1" applyFont="1" applyBorder="1" applyAlignment="1" applyProtection="1">
      <alignment horizontal="right" vertical="center" wrapText="1" indent="1"/>
      <protection locked="0"/>
    </xf>
    <xf numFmtId="164" fontId="16" fillId="0" borderId="78" xfId="47" applyNumberFormat="1" applyFont="1" applyBorder="1" applyAlignment="1">
      <alignment horizontal="right" vertical="center" wrapText="1" indent="1"/>
    </xf>
    <xf numFmtId="2" fontId="45" fillId="0" borderId="0" xfId="0" applyNumberFormat="1" applyFont="1" applyAlignment="1">
      <alignment vertical="center" wrapText="1"/>
    </xf>
    <xf numFmtId="3" fontId="7" fillId="0" borderId="45" xfId="0" applyNumberFormat="1" applyFont="1" applyBorder="1" applyAlignment="1">
      <alignment vertical="center"/>
    </xf>
    <xf numFmtId="3" fontId="15" fillId="0" borderId="0" xfId="0" applyNumberFormat="1" applyFont="1" applyBorder="1"/>
    <xf numFmtId="3" fontId="78" fillId="0" borderId="85" xfId="0" applyNumberFormat="1" applyFont="1" applyBorder="1" applyAlignment="1">
      <alignment horizontal="right" wrapText="1"/>
    </xf>
    <xf numFmtId="3" fontId="15" fillId="0" borderId="88" xfId="0" applyNumberFormat="1" applyFont="1" applyBorder="1" applyAlignment="1"/>
    <xf numFmtId="3" fontId="15" fillId="0" borderId="85" xfId="0" applyNumberFormat="1" applyFont="1" applyBorder="1" applyAlignment="1"/>
    <xf numFmtId="3" fontId="43" fillId="0" borderId="55" xfId="46" applyNumberFormat="1" applyFont="1" applyBorder="1" applyAlignment="1">
      <alignment vertical="center"/>
    </xf>
    <xf numFmtId="164" fontId="49" fillId="0" borderId="94" xfId="47" applyNumberFormat="1" applyFont="1" applyBorder="1" applyAlignment="1">
      <alignment horizontal="right" vertical="center" wrapText="1"/>
    </xf>
    <xf numFmtId="164" fontId="23" fillId="0" borderId="10" xfId="0" applyNumberFormat="1" applyFont="1" applyBorder="1" applyAlignment="1">
      <alignment horizontal="left" vertical="center" wrapText="1" indent="1"/>
    </xf>
    <xf numFmtId="164" fontId="23" fillId="0" borderId="15" xfId="0" applyNumberFormat="1" applyFont="1" applyBorder="1" applyAlignment="1">
      <alignment horizontal="right" vertical="center" wrapText="1" indent="1"/>
    </xf>
    <xf numFmtId="164" fontId="23" fillId="0" borderId="44" xfId="0" applyNumberFormat="1" applyFont="1" applyBorder="1" applyAlignment="1">
      <alignment horizontal="right" vertical="center" wrapText="1" indent="1"/>
    </xf>
    <xf numFmtId="164" fontId="23" fillId="0" borderId="16" xfId="0" applyNumberFormat="1" applyFont="1" applyBorder="1" applyAlignment="1">
      <alignment horizontal="right" vertical="center" wrapText="1" indent="1"/>
    </xf>
    <xf numFmtId="164" fontId="23" fillId="0" borderId="33" xfId="0" applyNumberFormat="1" applyFont="1" applyBorder="1" applyAlignment="1">
      <alignment horizontal="right" vertical="center" wrapText="1" indent="1"/>
    </xf>
    <xf numFmtId="4" fontId="23" fillId="0" borderId="16" xfId="0" applyNumberFormat="1" applyFont="1" applyBorder="1" applyAlignment="1">
      <alignment horizontal="right" vertical="center" wrapText="1" indent="1"/>
    </xf>
    <xf numFmtId="164" fontId="79" fillId="0" borderId="0" xfId="0" applyNumberFormat="1" applyFont="1" applyAlignment="1">
      <alignment vertical="center" wrapText="1"/>
    </xf>
    <xf numFmtId="164" fontId="50" fillId="0" borderId="10" xfId="0" applyNumberFormat="1" applyFont="1" applyBorder="1" applyAlignment="1">
      <alignment horizontal="left" vertical="center" wrapText="1" indent="1"/>
    </xf>
    <xf numFmtId="164" fontId="23" fillId="0" borderId="0" xfId="0" applyNumberFormat="1" applyFont="1" applyAlignment="1">
      <alignment horizontal="center" vertical="center" wrapText="1"/>
    </xf>
    <xf numFmtId="164" fontId="23" fillId="0" borderId="45" xfId="0" applyNumberFormat="1" applyFont="1" applyBorder="1" applyAlignment="1">
      <alignment horizontal="right" vertical="center" wrapText="1" indent="1"/>
    </xf>
    <xf numFmtId="4" fontId="23" fillId="0" borderId="0" xfId="0" applyNumberFormat="1" applyFont="1" applyBorder="1" applyAlignment="1">
      <alignment horizontal="right" vertical="center" wrapText="1" indent="1"/>
    </xf>
    <xf numFmtId="164" fontId="50" fillId="0" borderId="45" xfId="0" applyNumberFormat="1" applyFont="1" applyBorder="1" applyAlignment="1">
      <alignment horizontal="right" vertical="center" wrapText="1" indent="1"/>
    </xf>
    <xf numFmtId="164" fontId="50" fillId="0" borderId="15" xfId="0" applyNumberFormat="1" applyFont="1" applyBorder="1" applyAlignment="1">
      <alignment horizontal="right" vertical="center" wrapText="1" indent="1"/>
    </xf>
    <xf numFmtId="164" fontId="50" fillId="0" borderId="16" xfId="0" applyNumberFormat="1" applyFont="1" applyBorder="1" applyAlignment="1">
      <alignment horizontal="right" vertical="center" wrapText="1" indent="1"/>
    </xf>
    <xf numFmtId="164" fontId="50" fillId="0" borderId="44" xfId="0" applyNumberFormat="1" applyFont="1" applyBorder="1" applyAlignment="1">
      <alignment horizontal="right" vertical="center" wrapText="1" indent="1"/>
    </xf>
    <xf numFmtId="4" fontId="50" fillId="0" borderId="16" xfId="0" applyNumberFormat="1" applyFont="1" applyBorder="1" applyAlignment="1">
      <alignment horizontal="right" vertical="center" wrapText="1" indent="1"/>
    </xf>
    <xf numFmtId="164" fontId="50" fillId="0" borderId="33" xfId="0" applyNumberFormat="1" applyFont="1" applyBorder="1" applyAlignment="1">
      <alignment horizontal="right" vertical="center" wrapText="1" indent="1"/>
    </xf>
    <xf numFmtId="4" fontId="50" fillId="0" borderId="0" xfId="0" applyNumberFormat="1" applyFont="1" applyBorder="1" applyAlignment="1">
      <alignment horizontal="right" vertical="center" wrapText="1" indent="1"/>
    </xf>
    <xf numFmtId="164" fontId="79" fillId="0" borderId="0" xfId="0" applyNumberFormat="1" applyFont="1" applyAlignment="1">
      <alignment horizontal="right" vertical="center" wrapText="1"/>
    </xf>
    <xf numFmtId="4" fontId="79" fillId="0" borderId="0" xfId="0" applyNumberFormat="1" applyFont="1" applyAlignment="1">
      <alignment vertical="center" wrapText="1"/>
    </xf>
    <xf numFmtId="164" fontId="79" fillId="0" borderId="0" xfId="0" applyNumberFormat="1" applyFont="1" applyAlignment="1">
      <alignment vertical="center" textRotation="180" wrapText="1"/>
    </xf>
    <xf numFmtId="0" fontId="109" fillId="0" borderId="0" xfId="0" applyFont="1"/>
    <xf numFmtId="0" fontId="0" fillId="0" borderId="0" xfId="0" applyFill="1"/>
    <xf numFmtId="0" fontId="0" fillId="0" borderId="0" xfId="0" applyFont="1" applyFill="1"/>
    <xf numFmtId="0" fontId="60" fillId="0" borderId="102" xfId="0" applyFont="1" applyFill="1" applyBorder="1" applyAlignment="1">
      <alignment horizontal="left" vertical="center" wrapText="1"/>
    </xf>
    <xf numFmtId="3" fontId="60" fillId="0" borderId="52" xfId="0" applyNumberFormat="1" applyFont="1" applyFill="1" applyBorder="1" applyAlignment="1">
      <alignment horizontal="center" vertical="center"/>
    </xf>
    <xf numFmtId="164" fontId="45" fillId="0" borderId="12" xfId="0" applyNumberFormat="1" applyFont="1" applyFill="1" applyBorder="1" applyAlignment="1" applyProtection="1">
      <alignment horizontal="right" vertical="center" wrapText="1" indent="1"/>
      <protection locked="0"/>
    </xf>
    <xf numFmtId="3" fontId="99" fillId="0" borderId="94" xfId="46" applyNumberFormat="1" applyFont="1" applyFill="1" applyBorder="1" applyAlignment="1">
      <alignment vertical="center"/>
    </xf>
    <xf numFmtId="164" fontId="4" fillId="0" borderId="0" xfId="0" applyNumberFormat="1" applyFont="1" applyAlignment="1">
      <alignment vertical="center" wrapText="1"/>
    </xf>
    <xf numFmtId="3" fontId="7" fillId="0" borderId="45" xfId="0" applyNumberFormat="1" applyFont="1" applyFill="1" applyBorder="1" applyAlignment="1">
      <alignment vertical="center"/>
    </xf>
    <xf numFmtId="3" fontId="78" fillId="23" borderId="90" xfId="0" applyNumberFormat="1" applyFont="1" applyFill="1" applyBorder="1" applyAlignment="1">
      <alignment horizontal="center" vertical="center"/>
    </xf>
    <xf numFmtId="3" fontId="107" fillId="0" borderId="0" xfId="0" applyNumberFormat="1" applyFont="1" applyFill="1" applyBorder="1" applyAlignment="1">
      <alignment horizontal="right" vertical="center" wrapText="1" readingOrder="1"/>
    </xf>
    <xf numFmtId="3" fontId="60" fillId="21" borderId="56" xfId="46" applyNumberFormat="1" applyFont="1" applyFill="1" applyBorder="1" applyAlignment="1">
      <alignment horizontal="center" vertical="center"/>
    </xf>
    <xf numFmtId="164" fontId="8" fillId="0" borderId="33" xfId="0" applyNumberFormat="1" applyFont="1" applyBorder="1" applyAlignment="1">
      <alignment horizontal="center" vertical="center" wrapText="1"/>
    </xf>
    <xf numFmtId="3" fontId="15" fillId="0" borderId="93" xfId="0" applyNumberFormat="1" applyFont="1" applyFill="1" applyBorder="1"/>
    <xf numFmtId="3" fontId="15" fillId="0" borderId="85" xfId="0" applyNumberFormat="1" applyFont="1" applyFill="1" applyBorder="1"/>
    <xf numFmtId="3" fontId="15" fillId="0" borderId="88" xfId="0" applyNumberFormat="1" applyFont="1" applyFill="1" applyBorder="1"/>
    <xf numFmtId="3" fontId="78" fillId="0" borderId="90" xfId="0" applyNumberFormat="1" applyFont="1" applyFill="1" applyBorder="1" applyAlignment="1">
      <alignment horizontal="center" vertical="center"/>
    </xf>
    <xf numFmtId="3" fontId="78" fillId="0" borderId="85" xfId="0" applyNumberFormat="1" applyFont="1" applyFill="1" applyBorder="1" applyAlignment="1">
      <alignment horizontal="right" wrapText="1"/>
    </xf>
    <xf numFmtId="3" fontId="15" fillId="0" borderId="88" xfId="0" applyNumberFormat="1" applyFont="1" applyFill="1" applyBorder="1" applyAlignment="1"/>
    <xf numFmtId="3" fontId="15" fillId="0" borderId="0" xfId="0" applyNumberFormat="1" applyFont="1" applyFill="1" applyBorder="1"/>
    <xf numFmtId="0" fontId="8" fillId="0" borderId="44" xfId="0" applyFont="1" applyBorder="1" applyAlignment="1">
      <alignment horizontal="center" vertical="center" wrapText="1"/>
    </xf>
    <xf numFmtId="164" fontId="23" fillId="0" borderId="10" xfId="0" applyNumberFormat="1" applyFont="1" applyBorder="1" applyAlignment="1">
      <alignment horizontal="center" vertical="center" wrapText="1"/>
    </xf>
    <xf numFmtId="164" fontId="23" fillId="0" borderId="15" xfId="0" applyNumberFormat="1" applyFont="1" applyBorder="1" applyAlignment="1">
      <alignment horizontal="center" vertical="center" wrapText="1"/>
    </xf>
    <xf numFmtId="4" fontId="23" fillId="0" borderId="16" xfId="0" applyNumberFormat="1" applyFont="1" applyBorder="1" applyAlignment="1">
      <alignment horizontal="center" vertical="center" wrapText="1"/>
    </xf>
    <xf numFmtId="11" fontId="23" fillId="0" borderId="15" xfId="0" applyNumberFormat="1" applyFont="1" applyBorder="1" applyAlignment="1">
      <alignment horizontal="center" vertical="center" wrapText="1"/>
    </xf>
    <xf numFmtId="164" fontId="23" fillId="0" borderId="44" xfId="0" applyNumberFormat="1" applyFont="1" applyBorder="1" applyAlignment="1">
      <alignment horizontal="center" vertical="center" wrapText="1"/>
    </xf>
    <xf numFmtId="164" fontId="23" fillId="0" borderId="33" xfId="0" applyNumberFormat="1" applyFont="1" applyBorder="1" applyAlignment="1">
      <alignment horizontal="center" vertical="center" wrapText="1"/>
    </xf>
    <xf numFmtId="4" fontId="23" fillId="0" borderId="0" xfId="0" applyNumberFormat="1" applyFont="1" applyBorder="1" applyAlignment="1">
      <alignment horizontal="center" vertical="center" wrapText="1"/>
    </xf>
    <xf numFmtId="164" fontId="65" fillId="0" borderId="102" xfId="0" applyNumberFormat="1" applyFont="1" applyBorder="1" applyAlignment="1">
      <alignment horizontal="left" vertical="center" wrapText="1" indent="1"/>
    </xf>
    <xf numFmtId="164" fontId="65" fillId="0" borderId="13" xfId="0" applyNumberFormat="1" applyFont="1" applyBorder="1" applyAlignment="1" applyProtection="1">
      <alignment horizontal="right" vertical="center" wrapText="1" indent="1"/>
      <protection locked="0"/>
    </xf>
    <xf numFmtId="164" fontId="65" fillId="0" borderId="28" xfId="0" applyNumberFormat="1" applyFont="1" applyBorder="1" applyAlignment="1" applyProtection="1">
      <alignment horizontal="right" vertical="center" wrapText="1" indent="1"/>
      <protection locked="0"/>
    </xf>
    <xf numFmtId="164" fontId="65" fillId="0" borderId="12" xfId="0" applyNumberFormat="1" applyFont="1" applyBorder="1" applyAlignment="1" applyProtection="1">
      <alignment horizontal="right" vertical="center" wrapText="1" indent="1"/>
      <protection locked="0"/>
    </xf>
    <xf numFmtId="4" fontId="65" fillId="0" borderId="28" xfId="0" applyNumberFormat="1" applyFont="1" applyBorder="1" applyAlignment="1" applyProtection="1">
      <alignment horizontal="right" vertical="center" wrapText="1" indent="1"/>
      <protection locked="0"/>
    </xf>
    <xf numFmtId="164" fontId="65" fillId="0" borderId="20" xfId="0" applyNumberFormat="1" applyFont="1" applyBorder="1" applyAlignment="1">
      <alignment horizontal="left" vertical="center" wrapText="1" indent="1"/>
    </xf>
    <xf numFmtId="164" fontId="65" fillId="0" borderId="35" xfId="0" applyNumberFormat="1" applyFont="1" applyBorder="1" applyAlignment="1" applyProtection="1">
      <alignment horizontal="right" vertical="center" wrapText="1" indent="1"/>
      <protection locked="0"/>
    </xf>
    <xf numFmtId="164" fontId="65" fillId="0" borderId="79" xfId="0" applyNumberFormat="1" applyFont="1" applyBorder="1" applyAlignment="1" applyProtection="1">
      <alignment horizontal="right" vertical="center" wrapText="1" indent="1"/>
      <protection locked="0"/>
    </xf>
    <xf numFmtId="4" fontId="65" fillId="0" borderId="0" xfId="0" applyNumberFormat="1" applyFont="1" applyBorder="1" applyAlignment="1" applyProtection="1">
      <alignment horizontal="right" vertical="center" wrapText="1" indent="1"/>
      <protection locked="0"/>
    </xf>
    <xf numFmtId="164" fontId="65" fillId="0" borderId="102" xfId="0" applyNumberFormat="1" applyFont="1" applyBorder="1" applyAlignment="1">
      <alignment horizontal="left" vertical="center" wrapText="1" indent="3"/>
    </xf>
    <xf numFmtId="164" fontId="65" fillId="0" borderId="85" xfId="0" applyNumberFormat="1" applyFont="1" applyBorder="1" applyAlignment="1" applyProtection="1">
      <alignment horizontal="right" vertical="center" wrapText="1" indent="1"/>
      <protection locked="0"/>
    </xf>
    <xf numFmtId="164" fontId="65" fillId="0" borderId="88" xfId="0" applyNumberFormat="1" applyFont="1" applyBorder="1" applyAlignment="1" applyProtection="1">
      <alignment horizontal="right" vertical="center" wrapText="1" indent="1"/>
      <protection locked="0"/>
    </xf>
    <xf numFmtId="164" fontId="65" fillId="0" borderId="92" xfId="0" applyNumberFormat="1" applyFont="1" applyBorder="1" applyAlignment="1" applyProtection="1">
      <alignment horizontal="right" vertical="center" wrapText="1" indent="1"/>
      <protection locked="0"/>
    </xf>
    <xf numFmtId="4" fontId="65" fillId="0" borderId="88" xfId="0" applyNumberFormat="1" applyFont="1" applyBorder="1" applyAlignment="1" applyProtection="1">
      <alignment horizontal="right" vertical="center" wrapText="1" indent="1"/>
      <protection locked="0"/>
    </xf>
    <xf numFmtId="164" fontId="65" fillId="0" borderId="21" xfId="0" applyNumberFormat="1" applyFont="1" applyBorder="1" applyAlignment="1" applyProtection="1">
      <alignment horizontal="right" vertical="center" wrapText="1" indent="1"/>
      <protection locked="0"/>
    </xf>
    <xf numFmtId="4" fontId="65" fillId="0" borderId="26" xfId="0" applyNumberFormat="1" applyFont="1" applyBorder="1" applyAlignment="1" applyProtection="1">
      <alignment horizontal="right" vertical="center" wrapText="1" indent="1"/>
      <protection locked="0"/>
    </xf>
    <xf numFmtId="164" fontId="79" fillId="0" borderId="0" xfId="0" applyNumberFormat="1" applyFont="1" applyAlignment="1">
      <alignment horizontal="center" vertical="center" wrapText="1"/>
    </xf>
    <xf numFmtId="164" fontId="65" fillId="0" borderId="103" xfId="0" applyNumberFormat="1" applyFont="1" applyBorder="1" applyAlignment="1" applyProtection="1">
      <alignment horizontal="left" vertical="center" wrapText="1" indent="1"/>
      <protection locked="0"/>
    </xf>
    <xf numFmtId="164" fontId="65" fillId="0" borderId="86" xfId="0" applyNumberFormat="1" applyFont="1" applyBorder="1" applyAlignment="1" applyProtection="1">
      <alignment horizontal="right" vertical="center" wrapText="1" indent="1"/>
      <protection locked="0"/>
    </xf>
    <xf numFmtId="164" fontId="65" fillId="0" borderId="87" xfId="0" applyNumberFormat="1" applyFont="1" applyBorder="1" applyAlignment="1" applyProtection="1">
      <alignment horizontal="right" vertical="center" wrapText="1" indent="1"/>
      <protection locked="0"/>
    </xf>
    <xf numFmtId="164" fontId="65" fillId="0" borderId="93" xfId="0" applyNumberFormat="1" applyFont="1" applyBorder="1" applyAlignment="1" applyProtection="1">
      <alignment horizontal="right" vertical="center" wrapText="1" indent="1"/>
      <protection locked="0"/>
    </xf>
    <xf numFmtId="4" fontId="65" fillId="0" borderId="87" xfId="0" applyNumberFormat="1" applyFont="1" applyBorder="1" applyAlignment="1" applyProtection="1">
      <alignment horizontal="right" vertical="center" wrapText="1" indent="1"/>
      <protection locked="0"/>
    </xf>
    <xf numFmtId="164" fontId="65" fillId="0" borderId="102" xfId="0" applyNumberFormat="1" applyFont="1" applyBorder="1" applyAlignment="1" applyProtection="1">
      <alignment horizontal="left" vertical="center" wrapText="1" indent="1"/>
      <protection locked="0"/>
    </xf>
    <xf numFmtId="164" fontId="65" fillId="0" borderId="95" xfId="0" applyNumberFormat="1" applyFont="1" applyBorder="1" applyAlignment="1" applyProtection="1">
      <alignment horizontal="right" vertical="center" wrapText="1" indent="1"/>
      <protection locked="0"/>
    </xf>
    <xf numFmtId="164" fontId="65" fillId="0" borderId="23" xfId="0" applyNumberFormat="1" applyFont="1" applyBorder="1" applyAlignment="1" applyProtection="1">
      <alignment horizontal="right" vertical="center" wrapText="1" indent="1"/>
      <protection locked="0"/>
    </xf>
    <xf numFmtId="4" fontId="65" fillId="0" borderId="29" xfId="0" applyNumberFormat="1" applyFont="1" applyBorder="1" applyAlignment="1" applyProtection="1">
      <alignment horizontal="right" vertical="center" wrapText="1" indent="1"/>
      <protection locked="0"/>
    </xf>
    <xf numFmtId="164" fontId="79" fillId="0" borderId="27" xfId="0" applyNumberFormat="1" applyFont="1" applyBorder="1" applyAlignment="1">
      <alignment horizontal="left" vertical="center" wrapText="1" indent="1"/>
    </xf>
    <xf numFmtId="164" fontId="79" fillId="0" borderId="41" xfId="0" applyNumberFormat="1" applyFont="1" applyBorder="1" applyAlignment="1">
      <alignment horizontal="right" vertical="center" wrapText="1" indent="1"/>
    </xf>
    <xf numFmtId="164" fontId="79" fillId="0" borderId="42" xfId="0" applyNumberFormat="1" applyFont="1" applyBorder="1" applyAlignment="1">
      <alignment horizontal="right" vertical="center" wrapText="1" indent="1"/>
    </xf>
    <xf numFmtId="164" fontId="111" fillId="0" borderId="77" xfId="0" applyNumberFormat="1" applyFont="1" applyBorder="1" applyAlignment="1">
      <alignment horizontal="right" vertical="center" wrapText="1" indent="1"/>
    </xf>
    <xf numFmtId="164" fontId="111" fillId="0" borderId="41" xfId="0" applyNumberFormat="1" applyFont="1" applyBorder="1" applyAlignment="1">
      <alignment horizontal="right" vertical="center" wrapText="1" indent="1"/>
    </xf>
    <xf numFmtId="4" fontId="111" fillId="0" borderId="42" xfId="0" applyNumberFormat="1" applyFont="1" applyBorder="1" applyAlignment="1">
      <alignment horizontal="right" vertical="center" wrapText="1" indent="1"/>
    </xf>
    <xf numFmtId="164" fontId="79" fillId="0" borderId="39" xfId="0" applyNumberFormat="1" applyFont="1" applyBorder="1" applyAlignment="1">
      <alignment horizontal="left" vertical="center" wrapText="1" indent="1"/>
    </xf>
    <xf numFmtId="164" fontId="79" fillId="0" borderId="41" xfId="0" applyNumberFormat="1" applyFont="1" applyBorder="1" applyAlignment="1" applyProtection="1">
      <alignment horizontal="right" vertical="center" wrapText="1" indent="1"/>
      <protection locked="0"/>
    </xf>
    <xf numFmtId="164" fontId="79" fillId="0" borderId="77" xfId="0" applyNumberFormat="1" applyFont="1" applyBorder="1" applyAlignment="1" applyProtection="1">
      <alignment horizontal="right" vertical="center" wrapText="1" indent="1"/>
      <protection locked="0"/>
    </xf>
    <xf numFmtId="164" fontId="79" fillId="0" borderId="42" xfId="0" applyNumberFormat="1" applyFont="1" applyBorder="1" applyAlignment="1" applyProtection="1">
      <alignment horizontal="right" vertical="center" wrapText="1" indent="1"/>
      <protection locked="0"/>
    </xf>
    <xf numFmtId="164" fontId="79" fillId="0" borderId="55" xfId="0" applyNumberFormat="1" applyFont="1" applyBorder="1" applyAlignment="1" applyProtection="1">
      <alignment horizontal="right" vertical="center" wrapText="1" indent="1"/>
      <protection locked="0"/>
    </xf>
    <xf numFmtId="164" fontId="111" fillId="0" borderId="77" xfId="0" applyNumberFormat="1" applyFont="1" applyBorder="1" applyAlignment="1" applyProtection="1">
      <alignment horizontal="right" vertical="center" wrapText="1" indent="1"/>
      <protection locked="0"/>
    </xf>
    <xf numFmtId="164" fontId="111" fillId="0" borderId="41" xfId="0" applyNumberFormat="1" applyFont="1" applyBorder="1" applyAlignment="1" applyProtection="1">
      <alignment horizontal="right" vertical="center" wrapText="1" indent="1"/>
      <protection locked="0"/>
    </xf>
    <xf numFmtId="4" fontId="111" fillId="0" borderId="42" xfId="0" applyNumberFormat="1" applyFont="1" applyBorder="1" applyAlignment="1" applyProtection="1">
      <alignment horizontal="right" vertical="center" wrapText="1" indent="1"/>
      <protection locked="0"/>
    </xf>
    <xf numFmtId="4" fontId="111" fillId="0" borderId="0" xfId="0" applyNumberFormat="1" applyFont="1" applyBorder="1" applyAlignment="1" applyProtection="1">
      <alignment horizontal="right" vertical="center" wrapText="1" indent="1"/>
      <protection locked="0"/>
    </xf>
    <xf numFmtId="164" fontId="79" fillId="0" borderId="102" xfId="0" applyNumberFormat="1" applyFont="1" applyBorder="1" applyAlignment="1">
      <alignment horizontal="left" vertical="center" wrapText="1" indent="4"/>
    </xf>
    <xf numFmtId="164" fontId="79" fillId="0" borderId="49" xfId="0" applyNumberFormat="1" applyFont="1" applyBorder="1" applyAlignment="1" applyProtection="1">
      <alignment horizontal="right" vertical="center" wrapText="1" indent="1"/>
      <protection locked="0"/>
    </xf>
    <xf numFmtId="164" fontId="79" fillId="0" borderId="85" xfId="0" applyNumberFormat="1" applyFont="1" applyBorder="1" applyAlignment="1" applyProtection="1">
      <alignment horizontal="right" vertical="center" wrapText="1" indent="1"/>
      <protection locked="0"/>
    </xf>
    <xf numFmtId="164" fontId="79" fillId="0" borderId="88" xfId="0" applyNumberFormat="1" applyFont="1" applyBorder="1" applyAlignment="1" applyProtection="1">
      <alignment horizontal="right" vertical="center" wrapText="1" indent="1"/>
      <protection locked="0"/>
    </xf>
    <xf numFmtId="164" fontId="79" fillId="0" borderId="92" xfId="0" applyNumberFormat="1" applyFont="1" applyBorder="1" applyAlignment="1" applyProtection="1">
      <alignment horizontal="right" vertical="center" wrapText="1" indent="1"/>
      <protection locked="0"/>
    </xf>
    <xf numFmtId="4" fontId="79" fillId="0" borderId="88" xfId="0" applyNumberFormat="1" applyFont="1" applyBorder="1" applyAlignment="1" applyProtection="1">
      <alignment horizontal="right" vertical="center" wrapText="1" indent="1"/>
      <protection locked="0"/>
    </xf>
    <xf numFmtId="0" fontId="65" fillId="0" borderId="20" xfId="47" applyFont="1" applyBorder="1" applyAlignment="1">
      <alignment horizontal="left" vertical="center" wrapText="1" indent="4"/>
    </xf>
    <xf numFmtId="164" fontId="79" fillId="0" borderId="94" xfId="0" applyNumberFormat="1" applyFont="1" applyBorder="1" applyAlignment="1" applyProtection="1">
      <alignment horizontal="right" vertical="center" wrapText="1" indent="1"/>
      <protection locked="0"/>
    </xf>
    <xf numFmtId="164" fontId="79" fillId="0" borderId="21" xfId="0" applyNumberFormat="1" applyFont="1" applyBorder="1" applyAlignment="1" applyProtection="1">
      <alignment horizontal="right" vertical="center" wrapText="1" indent="1"/>
      <protection locked="0"/>
    </xf>
    <xf numFmtId="4" fontId="79" fillId="0" borderId="26" xfId="0" applyNumberFormat="1" applyFont="1" applyBorder="1" applyAlignment="1" applyProtection="1">
      <alignment horizontal="right" vertical="center" wrapText="1" indent="1"/>
      <protection locked="0"/>
    </xf>
    <xf numFmtId="4" fontId="79" fillId="0" borderId="0" xfId="0" applyNumberFormat="1" applyFont="1" applyBorder="1" applyAlignment="1" applyProtection="1">
      <alignment horizontal="right" vertical="center" wrapText="1" indent="1"/>
      <protection locked="0"/>
    </xf>
    <xf numFmtId="0" fontId="51" fillId="0" borderId="102" xfId="0" applyFont="1" applyBorder="1" applyAlignment="1">
      <alignment horizontal="left" wrapText="1" indent="4"/>
    </xf>
    <xf numFmtId="164" fontId="111" fillId="0" borderId="92" xfId="0" applyNumberFormat="1" applyFont="1" applyBorder="1" applyAlignment="1" applyProtection="1">
      <alignment horizontal="right" vertical="center" wrapText="1" indent="1"/>
      <protection locked="0"/>
    </xf>
    <xf numFmtId="164" fontId="111" fillId="0" borderId="21" xfId="0" applyNumberFormat="1" applyFont="1" applyBorder="1" applyAlignment="1" applyProtection="1">
      <alignment horizontal="right" vertical="center" wrapText="1" indent="1"/>
      <protection locked="0"/>
    </xf>
    <xf numFmtId="4" fontId="111" fillId="0" borderId="26" xfId="0" applyNumberFormat="1" applyFont="1" applyBorder="1" applyAlignment="1" applyProtection="1">
      <alignment horizontal="right" vertical="center" wrapText="1" indent="1"/>
      <protection locked="0"/>
    </xf>
    <xf numFmtId="164" fontId="79" fillId="0" borderId="0" xfId="0" applyNumberFormat="1" applyFont="1" applyBorder="1" applyAlignment="1">
      <alignment vertical="center" wrapText="1"/>
    </xf>
    <xf numFmtId="164" fontId="79" fillId="0" borderId="102" xfId="0" applyNumberFormat="1" applyFont="1" applyBorder="1" applyAlignment="1">
      <alignment horizontal="left" vertical="center" wrapText="1" indent="1"/>
    </xf>
    <xf numFmtId="164" fontId="111" fillId="0" borderId="85" xfId="0" applyNumberFormat="1" applyFont="1" applyBorder="1" applyAlignment="1" applyProtection="1">
      <alignment horizontal="right" vertical="center" wrapText="1" indent="1"/>
      <protection locked="0"/>
    </xf>
    <xf numFmtId="4" fontId="111" fillId="0" borderId="88" xfId="0" applyNumberFormat="1" applyFont="1" applyBorder="1" applyAlignment="1" applyProtection="1">
      <alignment horizontal="right" vertical="center" wrapText="1" indent="1"/>
      <protection locked="0"/>
    </xf>
    <xf numFmtId="164" fontId="79" fillId="0" borderId="61" xfId="0" applyNumberFormat="1" applyFont="1" applyBorder="1" applyAlignment="1" applyProtection="1">
      <alignment horizontal="right" vertical="center" wrapText="1" indent="1"/>
      <protection locked="0"/>
    </xf>
    <xf numFmtId="4" fontId="111" fillId="0" borderId="88" xfId="0" applyNumberFormat="1" applyFont="1" applyBorder="1" applyAlignment="1">
      <alignment horizontal="right" vertical="center" wrapText="1" indent="1"/>
    </xf>
    <xf numFmtId="0" fontId="65" fillId="0" borderId="102" xfId="47" applyFont="1" applyBorder="1" applyAlignment="1">
      <alignment horizontal="left" vertical="center" wrapText="1" indent="4"/>
    </xf>
    <xf numFmtId="164" fontId="79" fillId="0" borderId="27" xfId="0" applyNumberFormat="1" applyFont="1" applyBorder="1" applyAlignment="1">
      <alignment horizontal="left" vertical="center" wrapText="1" indent="4"/>
    </xf>
    <xf numFmtId="164" fontId="79" fillId="0" borderId="49" xfId="0" applyNumberFormat="1" applyFont="1" applyBorder="1" applyAlignment="1">
      <alignment horizontal="right" vertical="center" wrapText="1" indent="1"/>
    </xf>
    <xf numFmtId="4" fontId="79" fillId="0" borderId="42" xfId="0" applyNumberFormat="1" applyFont="1" applyBorder="1" applyAlignment="1" applyProtection="1">
      <alignment horizontal="right" vertical="center" wrapText="1" indent="1"/>
      <protection locked="0"/>
    </xf>
    <xf numFmtId="164" fontId="79" fillId="0" borderId="50" xfId="0" applyNumberFormat="1" applyFont="1" applyBorder="1" applyAlignment="1" applyProtection="1">
      <alignment horizontal="right" vertical="center" wrapText="1" indent="1"/>
      <protection locked="0"/>
    </xf>
    <xf numFmtId="164" fontId="79" fillId="0" borderId="30" xfId="0" applyNumberFormat="1" applyFont="1" applyBorder="1" applyAlignment="1">
      <alignment vertical="center" wrapText="1"/>
    </xf>
    <xf numFmtId="164" fontId="45" fillId="0" borderId="13" xfId="0" applyNumberFormat="1" applyFont="1" applyFill="1" applyBorder="1" applyAlignment="1" applyProtection="1">
      <alignment horizontal="right" vertical="center" wrapText="1" indent="1"/>
      <protection locked="0"/>
    </xf>
    <xf numFmtId="164" fontId="45" fillId="0" borderId="79" xfId="0" applyNumberFormat="1" applyFont="1" applyFill="1" applyBorder="1" applyAlignment="1" applyProtection="1">
      <alignment horizontal="right" vertical="center" wrapText="1" indent="1"/>
      <protection locked="0"/>
    </xf>
    <xf numFmtId="3" fontId="43" fillId="0" borderId="13" xfId="46" applyNumberFormat="1" applyFont="1" applyFill="1" applyBorder="1" applyAlignment="1">
      <alignment vertical="center"/>
    </xf>
    <xf numFmtId="3" fontId="43" fillId="0" borderId="92" xfId="46" applyNumberFormat="1" applyFont="1" applyFill="1" applyBorder="1" applyAlignment="1">
      <alignment vertical="center"/>
    </xf>
    <xf numFmtId="3" fontId="43" fillId="0" borderId="88" xfId="46" applyNumberFormat="1" applyFont="1" applyFill="1" applyBorder="1" applyAlignment="1">
      <alignment vertical="center"/>
    </xf>
    <xf numFmtId="3" fontId="43" fillId="0" borderId="61" xfId="46" applyNumberFormat="1" applyFont="1" applyFill="1" applyBorder="1" applyAlignment="1">
      <alignment vertical="center"/>
    </xf>
    <xf numFmtId="3" fontId="43" fillId="0" borderId="52" xfId="46" applyNumberFormat="1" applyFont="1" applyFill="1" applyBorder="1" applyAlignment="1">
      <alignment vertical="center"/>
    </xf>
    <xf numFmtId="3" fontId="43" fillId="0" borderId="94" xfId="46" applyNumberFormat="1" applyFont="1" applyFill="1" applyBorder="1" applyAlignment="1">
      <alignment vertical="center"/>
    </xf>
    <xf numFmtId="0" fontId="12" fillId="0" borderId="0" xfId="0" applyFont="1" applyFill="1" applyAlignment="1">
      <alignment vertical="center"/>
    </xf>
    <xf numFmtId="3" fontId="43" fillId="0" borderId="85" xfId="0" applyNumberFormat="1" applyFont="1" applyFill="1" applyBorder="1" applyAlignment="1">
      <alignment vertical="center"/>
    </xf>
    <xf numFmtId="3" fontId="43" fillId="0" borderId="92" xfId="0" applyNumberFormat="1" applyFont="1" applyFill="1" applyBorder="1" applyAlignment="1">
      <alignment vertical="center"/>
    </xf>
    <xf numFmtId="3" fontId="43" fillId="0" borderId="94" xfId="0" applyNumberFormat="1" applyFont="1" applyFill="1" applyBorder="1" applyAlignment="1">
      <alignment vertical="center"/>
    </xf>
    <xf numFmtId="3" fontId="22" fillId="0" borderId="32" xfId="0" applyNumberFormat="1" applyFont="1" applyFill="1" applyBorder="1"/>
    <xf numFmtId="3" fontId="60" fillId="0" borderId="72" xfId="0" applyNumberFormat="1" applyFont="1" applyBorder="1" applyAlignment="1">
      <alignment vertical="center"/>
    </xf>
    <xf numFmtId="3" fontId="61" fillId="0" borderId="88" xfId="0" applyNumberFormat="1" applyFont="1" applyBorder="1" applyAlignment="1">
      <alignment vertical="center"/>
    </xf>
    <xf numFmtId="3" fontId="61" fillId="0" borderId="31" xfId="0" applyNumberFormat="1" applyFont="1" applyBorder="1" applyAlignment="1">
      <alignment vertical="center"/>
    </xf>
    <xf numFmtId="3" fontId="7" fillId="0" borderId="46" xfId="0" applyNumberFormat="1" applyFont="1" applyBorder="1" applyAlignment="1">
      <alignment horizontal="right" vertical="center" wrapText="1"/>
    </xf>
    <xf numFmtId="43" fontId="7" fillId="0" borderId="33" xfId="52" applyFont="1" applyFill="1" applyBorder="1" applyAlignment="1">
      <alignment vertical="center"/>
    </xf>
    <xf numFmtId="43" fontId="100" fillId="0" borderId="94" xfId="52" applyFont="1" applyFill="1" applyBorder="1" applyAlignment="1">
      <alignment vertical="center"/>
    </xf>
    <xf numFmtId="43" fontId="21" fillId="0" borderId="95" xfId="52" applyFont="1" applyFill="1" applyBorder="1" applyAlignment="1">
      <alignment vertical="center"/>
    </xf>
    <xf numFmtId="0" fontId="46" fillId="0" borderId="33" xfId="0" applyFont="1" applyBorder="1" applyAlignment="1">
      <alignment horizontal="left" vertical="center" wrapText="1" indent="1"/>
    </xf>
    <xf numFmtId="0" fontId="44" fillId="0" borderId="72" xfId="47" applyFont="1" applyBorder="1" applyAlignment="1">
      <alignment horizontal="left" vertical="center" wrapText="1" indent="1"/>
    </xf>
    <xf numFmtId="0" fontId="44" fillId="0" borderId="94" xfId="47" applyFont="1" applyBorder="1" applyAlignment="1">
      <alignment horizontal="left" vertical="center" wrapText="1" indent="1"/>
    </xf>
    <xf numFmtId="0" fontId="47" fillId="0" borderId="79" xfId="0" applyFont="1" applyBorder="1" applyAlignment="1">
      <alignment horizontal="left" wrapText="1" indent="1"/>
    </xf>
    <xf numFmtId="0" fontId="47" fillId="0" borderId="94" xfId="0" applyFont="1" applyBorder="1" applyAlignment="1">
      <alignment horizontal="left" wrapText="1" indent="1"/>
    </xf>
    <xf numFmtId="0" fontId="44" fillId="0" borderId="55" xfId="47" applyFont="1" applyBorder="1" applyAlignment="1">
      <alignment horizontal="left" vertical="center" wrapText="1" indent="1"/>
    </xf>
    <xf numFmtId="0" fontId="44" fillId="0" borderId="79" xfId="47" applyFont="1" applyBorder="1" applyAlignment="1">
      <alignment horizontal="left" vertical="center" wrapText="1" indent="1"/>
    </xf>
    <xf numFmtId="0" fontId="44" fillId="0" borderId="94" xfId="47" applyFont="1" applyBorder="1" applyAlignment="1">
      <alignment horizontal="left" vertical="center" wrapText="1" indent="3"/>
    </xf>
    <xf numFmtId="0" fontId="45" fillId="0" borderId="79" xfId="47" applyFont="1" applyBorder="1" applyAlignment="1">
      <alignment horizontal="left" vertical="center" wrapText="1" indent="1"/>
    </xf>
    <xf numFmtId="0" fontId="45" fillId="0" borderId="94" xfId="47" applyFont="1" applyBorder="1" applyAlignment="1">
      <alignment horizontal="left" vertical="center" wrapText="1" indent="1"/>
    </xf>
    <xf numFmtId="0" fontId="45" fillId="0" borderId="78" xfId="47" quotePrefix="1" applyFont="1" applyBorder="1" applyAlignment="1">
      <alignment horizontal="left" vertical="center" wrapText="1" indent="3"/>
    </xf>
    <xf numFmtId="0" fontId="45" fillId="0" borderId="78" xfId="47" applyFont="1" applyBorder="1" applyAlignment="1">
      <alignment horizontal="left" vertical="center" wrapText="1" indent="1"/>
    </xf>
    <xf numFmtId="0" fontId="47" fillId="0" borderId="72" xfId="0" applyFont="1" applyBorder="1" applyAlignment="1">
      <alignment horizontal="left" wrapText="1" indent="1"/>
    </xf>
    <xf numFmtId="0" fontId="47" fillId="0" borderId="95" xfId="0" applyFont="1" applyBorder="1" applyAlignment="1">
      <alignment horizontal="left" wrapText="1" indent="1"/>
    </xf>
    <xf numFmtId="0" fontId="45" fillId="0" borderId="55" xfId="47" applyFont="1" applyBorder="1" applyAlignment="1">
      <alignment horizontal="left" vertical="center" wrapText="1" indent="1"/>
    </xf>
    <xf numFmtId="164" fontId="49" fillId="0" borderId="92" xfId="47" applyNumberFormat="1" applyFont="1" applyBorder="1" applyAlignment="1">
      <alignment horizontal="right" vertical="center" wrapText="1" indent="1"/>
    </xf>
    <xf numFmtId="164" fontId="49" fillId="0" borderId="85" xfId="47" applyNumberFormat="1" applyFont="1" applyBorder="1" applyAlignment="1">
      <alignment horizontal="right" vertical="center" wrapText="1"/>
    </xf>
    <xf numFmtId="164" fontId="49" fillId="0" borderId="13" xfId="47" applyNumberFormat="1" applyFont="1" applyBorder="1" applyAlignment="1" applyProtection="1">
      <alignment horizontal="right" vertical="center" wrapText="1" indent="1"/>
      <protection locked="0"/>
    </xf>
    <xf numFmtId="164" fontId="49" fillId="0" borderId="49" xfId="47" applyNumberFormat="1" applyFont="1" applyBorder="1" applyAlignment="1">
      <alignment horizontal="right" vertical="center" wrapText="1" indent="1"/>
    </xf>
    <xf numFmtId="164" fontId="49" fillId="0" borderId="88" xfId="47" applyNumberFormat="1" applyFont="1" applyBorder="1" applyAlignment="1">
      <alignment horizontal="right" vertical="center" wrapText="1" indent="1"/>
    </xf>
    <xf numFmtId="3" fontId="60" fillId="0" borderId="32" xfId="46" applyNumberFormat="1" applyFont="1" applyBorder="1" applyAlignment="1">
      <alignment horizontal="center" vertical="center"/>
    </xf>
    <xf numFmtId="0" fontId="97" fillId="0" borderId="25" xfId="0" applyFont="1" applyBorder="1" applyAlignment="1">
      <alignment horizontal="left" vertical="center" wrapText="1"/>
    </xf>
    <xf numFmtId="43" fontId="21" fillId="0" borderId="38" xfId="52" applyFont="1" applyFill="1" applyBorder="1" applyAlignment="1">
      <alignment vertical="center"/>
    </xf>
    <xf numFmtId="0" fontId="60" fillId="0" borderId="39" xfId="0" applyFont="1" applyBorder="1" applyAlignment="1">
      <alignment vertical="center" wrapText="1"/>
    </xf>
    <xf numFmtId="164" fontId="5" fillId="0" borderId="39" xfId="0" applyNumberFormat="1" applyFont="1" applyBorder="1" applyAlignment="1">
      <alignment horizontal="center" vertical="center" wrapText="1"/>
    </xf>
    <xf numFmtId="164" fontId="5" fillId="0" borderId="35" xfId="0" applyNumberFormat="1" applyFont="1" applyBorder="1" applyAlignment="1">
      <alignment horizontal="center" vertical="center" wrapText="1"/>
    </xf>
    <xf numFmtId="164" fontId="22" fillId="0" borderId="102" xfId="0" applyNumberFormat="1" applyFont="1" applyBorder="1" applyAlignment="1" applyProtection="1">
      <alignment horizontal="left" vertical="center" wrapText="1"/>
      <protection locked="0"/>
    </xf>
    <xf numFmtId="164" fontId="0" fillId="0" borderId="85" xfId="0" applyNumberFormat="1" applyBorder="1" applyAlignment="1">
      <alignment horizontal="center" vertical="center" wrapText="1"/>
    </xf>
    <xf numFmtId="164" fontId="5" fillId="0" borderId="85" xfId="0" applyNumberFormat="1" applyFont="1" applyBorder="1" applyAlignment="1">
      <alignment horizontal="center" vertical="center" wrapText="1"/>
    </xf>
    <xf numFmtId="164" fontId="62" fillId="0" borderId="88" xfId="0" applyNumberFormat="1" applyFont="1" applyBorder="1" applyAlignment="1">
      <alignment vertical="center" wrapText="1"/>
    </xf>
    <xf numFmtId="164" fontId="0" fillId="0" borderId="102" xfId="0" applyNumberFormat="1" applyBorder="1" applyAlignment="1" applyProtection="1">
      <alignment horizontal="left" vertical="center" wrapText="1"/>
      <protection locked="0"/>
    </xf>
    <xf numFmtId="164" fontId="15" fillId="0" borderId="30" xfId="0" applyNumberFormat="1" applyFont="1" applyBorder="1" applyAlignment="1" applyProtection="1">
      <alignment horizontal="left" vertical="center" wrapText="1"/>
      <protection locked="0"/>
    </xf>
    <xf numFmtId="164" fontId="15" fillId="0" borderId="31" xfId="0" applyNumberFormat="1" applyFont="1" applyBorder="1" applyAlignment="1">
      <alignment vertical="center" wrapText="1"/>
    </xf>
    <xf numFmtId="164" fontId="0" fillId="0" borderId="0" xfId="0" applyNumberFormat="1" applyFill="1" applyAlignment="1">
      <alignment vertical="center" wrapText="1"/>
    </xf>
    <xf numFmtId="164" fontId="5" fillId="0" borderId="15" xfId="0" applyNumberFormat="1" applyFont="1" applyFill="1" applyBorder="1" applyAlignment="1">
      <alignment horizontal="center" vertical="center" wrapText="1"/>
    </xf>
    <xf numFmtId="164" fontId="5" fillId="0" borderId="35" xfId="0" applyNumberFormat="1" applyFont="1" applyFill="1" applyBorder="1" applyAlignment="1">
      <alignment horizontal="center" vertical="center" wrapText="1"/>
    </xf>
    <xf numFmtId="164" fontId="5" fillId="0" borderId="85" xfId="0" applyNumberFormat="1" applyFont="1" applyFill="1" applyBorder="1" applyAlignment="1">
      <alignment horizontal="center" vertical="center" wrapText="1"/>
    </xf>
    <xf numFmtId="1" fontId="15" fillId="0" borderId="85" xfId="0" applyNumberFormat="1" applyFont="1" applyFill="1" applyBorder="1" applyAlignment="1" applyProtection="1">
      <alignment horizontal="center" vertical="center" wrapText="1"/>
      <protection locked="0"/>
    </xf>
    <xf numFmtId="164" fontId="62" fillId="0" borderId="85" xfId="0" applyNumberFormat="1" applyFont="1" applyFill="1" applyBorder="1" applyAlignment="1" applyProtection="1">
      <alignment vertical="center" wrapText="1"/>
      <protection locked="0"/>
    </xf>
    <xf numFmtId="1" fontId="15" fillId="0" borderId="24" xfId="0" applyNumberFormat="1" applyFont="1" applyFill="1" applyBorder="1" applyAlignment="1" applyProtection="1">
      <alignment horizontal="center" vertical="center" wrapText="1"/>
      <protection locked="0"/>
    </xf>
    <xf numFmtId="164" fontId="5" fillId="0" borderId="15" xfId="0" applyNumberFormat="1" applyFont="1" applyFill="1" applyBorder="1" applyAlignment="1">
      <alignment vertical="center" wrapText="1"/>
    </xf>
    <xf numFmtId="0" fontId="53" fillId="0" borderId="39" xfId="0" applyFont="1" applyBorder="1" applyAlignment="1">
      <alignment horizontal="center" vertical="center"/>
    </xf>
    <xf numFmtId="0" fontId="5" fillId="0" borderId="35" xfId="0" applyFont="1" applyBorder="1" applyAlignment="1">
      <alignment horizontal="center" vertical="center" wrapText="1"/>
    </xf>
    <xf numFmtId="0" fontId="5" fillId="0" borderId="40" xfId="0" applyFont="1" applyBorder="1" applyAlignment="1">
      <alignment horizontal="center" vertical="center" wrapText="1"/>
    </xf>
    <xf numFmtId="0" fontId="5" fillId="0" borderId="102" xfId="0" applyFont="1" applyBorder="1"/>
    <xf numFmtId="3" fontId="5" fillId="0" borderId="85" xfId="0" applyNumberFormat="1" applyFont="1" applyBorder="1"/>
    <xf numFmtId="3" fontId="5" fillId="0" borderId="88" xfId="0" applyNumberFormat="1" applyFont="1" applyBorder="1"/>
    <xf numFmtId="0" fontId="0" fillId="0" borderId="102" xfId="0" applyBorder="1" applyAlignment="1">
      <alignment vertical="center"/>
    </xf>
    <xf numFmtId="3" fontId="0" fillId="0" borderId="85" xfId="0" applyNumberFormat="1" applyBorder="1" applyAlignment="1">
      <alignment horizontal="right"/>
    </xf>
    <xf numFmtId="3" fontId="0" fillId="0" borderId="85" xfId="0" applyNumberFormat="1" applyFont="1" applyBorder="1" applyAlignment="1"/>
    <xf numFmtId="3" fontId="5" fillId="0" borderId="85" xfId="0" applyNumberFormat="1" applyFont="1" applyBorder="1" applyAlignment="1"/>
    <xf numFmtId="3" fontId="0" fillId="0" borderId="88" xfId="0" applyNumberFormat="1" applyFont="1" applyBorder="1" applyAlignment="1"/>
    <xf numFmtId="0" fontId="78" fillId="0" borderId="102" xfId="0" applyFont="1" applyFill="1" applyBorder="1" applyAlignment="1">
      <alignment vertical="center" wrapText="1"/>
    </xf>
    <xf numFmtId="3" fontId="5" fillId="0" borderId="88" xfId="0" applyNumberFormat="1" applyFont="1" applyBorder="1" applyAlignment="1"/>
    <xf numFmtId="0" fontId="62" fillId="0" borderId="102" xfId="0" applyFont="1" applyFill="1" applyBorder="1" applyAlignment="1">
      <alignment vertical="center" wrapText="1"/>
    </xf>
    <xf numFmtId="3" fontId="15" fillId="0" borderId="85" xfId="0" applyNumberFormat="1" applyFont="1" applyFill="1" applyBorder="1" applyAlignment="1"/>
    <xf numFmtId="0" fontId="0" fillId="0" borderId="102" xfId="0" applyBorder="1"/>
    <xf numFmtId="0" fontId="0" fillId="0" borderId="85" xfId="0" applyBorder="1"/>
    <xf numFmtId="0" fontId="0" fillId="0" borderId="88" xfId="0" applyBorder="1"/>
    <xf numFmtId="0" fontId="57" fillId="0" borderId="102" xfId="0" applyFont="1" applyBorder="1"/>
    <xf numFmtId="3" fontId="22" fillId="0" borderId="85" xfId="0" applyNumberFormat="1" applyFont="1" applyBorder="1"/>
    <xf numFmtId="3" fontId="22" fillId="0" borderId="88" xfId="0" applyNumberFormat="1" applyFont="1" applyBorder="1"/>
    <xf numFmtId="0" fontId="7" fillId="0" borderId="85" xfId="0" applyFont="1" applyBorder="1"/>
    <xf numFmtId="0" fontId="7" fillId="0" borderId="88" xfId="0" applyFont="1" applyBorder="1"/>
    <xf numFmtId="0" fontId="5" fillId="0" borderId="102" xfId="0" applyFont="1" applyBorder="1" applyAlignment="1">
      <alignment wrapText="1"/>
    </xf>
    <xf numFmtId="0" fontId="15" fillId="0" borderId="102" xfId="0" applyFont="1" applyBorder="1" applyAlignment="1">
      <alignment vertical="top" wrapText="1"/>
    </xf>
    <xf numFmtId="3" fontId="0" fillId="0" borderId="85" xfId="0" applyNumberFormat="1" applyBorder="1"/>
    <xf numFmtId="0" fontId="15" fillId="0" borderId="102" xfId="0" applyFont="1" applyFill="1" applyBorder="1" applyAlignment="1">
      <alignment wrapText="1"/>
    </xf>
    <xf numFmtId="3" fontId="0" fillId="0" borderId="88" xfId="0" applyNumberFormat="1" applyBorder="1"/>
    <xf numFmtId="0" fontId="5" fillId="0" borderId="30" xfId="0" applyFont="1" applyBorder="1"/>
    <xf numFmtId="3" fontId="5" fillId="0" borderId="24" xfId="0" applyNumberFormat="1" applyFont="1" applyBorder="1"/>
    <xf numFmtId="3" fontId="5" fillId="0" borderId="31" xfId="0" applyNumberFormat="1" applyFont="1" applyBorder="1"/>
    <xf numFmtId="0" fontId="76" fillId="0" borderId="49" xfId="0" applyFont="1" applyFill="1" applyBorder="1" applyAlignment="1">
      <alignment horizontal="center" vertical="center"/>
    </xf>
    <xf numFmtId="0" fontId="98" fillId="0" borderId="103" xfId="46" applyFont="1" applyFill="1" applyBorder="1" applyAlignment="1">
      <alignment horizontal="left" vertical="center" wrapText="1"/>
    </xf>
    <xf numFmtId="3" fontId="7" fillId="0" borderId="15" xfId="0" applyNumberFormat="1" applyFont="1" applyFill="1" applyBorder="1" applyAlignment="1">
      <alignment vertical="center"/>
    </xf>
    <xf numFmtId="3" fontId="0" fillId="0" borderId="85" xfId="0" applyNumberFormat="1" applyFill="1" applyBorder="1"/>
    <xf numFmtId="164" fontId="49" fillId="0" borderId="85" xfId="47" applyNumberFormat="1" applyFont="1" applyBorder="1" applyAlignment="1" applyProtection="1">
      <alignment horizontal="right" vertical="center" wrapText="1" indent="1"/>
      <protection locked="0"/>
    </xf>
    <xf numFmtId="164" fontId="45" fillId="0" borderId="0" xfId="0" applyNumberFormat="1" applyFont="1" applyAlignment="1">
      <alignment vertical="center" wrapText="1"/>
    </xf>
    <xf numFmtId="164" fontId="44" fillId="0" borderId="42" xfId="47" quotePrefix="1" applyNumberFormat="1" applyFont="1" applyBorder="1" applyAlignment="1">
      <alignment horizontal="right" vertical="center" wrapText="1" indent="1"/>
    </xf>
    <xf numFmtId="164" fontId="45" fillId="0" borderId="31" xfId="47" quotePrefix="1" applyNumberFormat="1" applyFont="1" applyBorder="1" applyAlignment="1">
      <alignment horizontal="right" vertical="center" wrapText="1" indent="1"/>
    </xf>
    <xf numFmtId="168" fontId="0" fillId="0" borderId="0" xfId="0" applyNumberFormat="1" applyAlignment="1">
      <alignment vertical="center" wrapText="1"/>
    </xf>
    <xf numFmtId="0" fontId="0" fillId="0" borderId="0" xfId="0" applyAlignment="1">
      <alignment horizontal="center" vertical="center" wrapText="1"/>
    </xf>
    <xf numFmtId="0" fontId="7" fillId="0" borderId="47" xfId="0" applyFont="1" applyBorder="1" applyAlignment="1">
      <alignment vertical="center" wrapText="1"/>
    </xf>
    <xf numFmtId="3" fontId="7" fillId="0" borderId="43" xfId="0" applyNumberFormat="1" applyFont="1" applyBorder="1" applyAlignment="1">
      <alignment vertical="center"/>
    </xf>
    <xf numFmtId="3" fontId="7" fillId="0" borderId="76" xfId="0" applyNumberFormat="1" applyFont="1" applyBorder="1" applyAlignment="1">
      <alignment vertical="center"/>
    </xf>
    <xf numFmtId="3" fontId="7" fillId="0" borderId="46" xfId="0" applyNumberFormat="1" applyFont="1" applyBorder="1" applyAlignment="1">
      <alignment vertical="center"/>
    </xf>
    <xf numFmtId="0" fontId="12" fillId="0" borderId="88" xfId="0" applyFont="1" applyBorder="1" applyAlignment="1">
      <alignment vertical="center"/>
    </xf>
    <xf numFmtId="0" fontId="7" fillId="0" borderId="85" xfId="0" applyFont="1" applyFill="1" applyBorder="1" applyAlignment="1">
      <alignment horizontal="center"/>
    </xf>
    <xf numFmtId="0" fontId="15" fillId="0" borderId="0" xfId="0" applyFont="1" applyFill="1"/>
    <xf numFmtId="0" fontId="43" fillId="0" borderId="85" xfId="0" applyFont="1" applyFill="1" applyBorder="1"/>
    <xf numFmtId="0" fontId="43" fillId="0" borderId="49" xfId="0" applyFont="1" applyFill="1" applyBorder="1" applyAlignment="1">
      <alignment horizontal="center" vertical="center"/>
    </xf>
    <xf numFmtId="0" fontId="43" fillId="0" borderId="85" xfId="0" applyFont="1" applyFill="1" applyBorder="1" applyAlignment="1">
      <alignment horizontal="center" vertical="center"/>
    </xf>
    <xf numFmtId="0" fontId="74" fillId="0" borderId="0" xfId="0" applyFont="1" applyFill="1"/>
    <xf numFmtId="3" fontId="60" fillId="0" borderId="56" xfId="46" applyNumberFormat="1" applyFont="1" applyFill="1" applyBorder="1" applyAlignment="1">
      <alignment horizontal="center" vertical="center"/>
    </xf>
    <xf numFmtId="0" fontId="60" fillId="0" borderId="103" xfId="46" applyFont="1" applyFill="1" applyBorder="1" applyAlignment="1">
      <alignment horizontal="left" vertical="center"/>
    </xf>
    <xf numFmtId="3" fontId="60" fillId="0" borderId="93" xfId="46" applyNumberFormat="1" applyFont="1" applyFill="1" applyBorder="1" applyAlignment="1">
      <alignment vertical="center"/>
    </xf>
    <xf numFmtId="3" fontId="43" fillId="0" borderId="85" xfId="46" applyNumberFormat="1" applyFont="1" applyFill="1" applyBorder="1" applyAlignment="1">
      <alignment vertical="center"/>
    </xf>
    <xf numFmtId="3" fontId="43" fillId="0" borderId="95" xfId="46" applyNumberFormat="1" applyFont="1" applyFill="1" applyBorder="1" applyAlignment="1">
      <alignment vertical="center"/>
    </xf>
    <xf numFmtId="3" fontId="43" fillId="0" borderId="55" xfId="46" applyNumberFormat="1" applyFont="1" applyFill="1" applyBorder="1" applyAlignment="1">
      <alignment vertical="center"/>
    </xf>
    <xf numFmtId="3" fontId="43" fillId="0" borderId="56" xfId="46" applyNumberFormat="1" applyFont="1" applyFill="1" applyBorder="1" applyAlignment="1">
      <alignment vertical="center"/>
    </xf>
    <xf numFmtId="164" fontId="46" fillId="0" borderId="16" xfId="0" applyNumberFormat="1" applyFont="1" applyBorder="1" applyAlignment="1">
      <alignment horizontal="left" vertical="center" wrapText="1" indent="3"/>
    </xf>
    <xf numFmtId="3" fontId="45" fillId="0" borderId="85" xfId="79" applyNumberFormat="1" applyFont="1" applyBorder="1" applyAlignment="1" applyProtection="1">
      <alignment vertical="center"/>
      <protection locked="0"/>
    </xf>
    <xf numFmtId="3" fontId="45" fillId="0" borderId="35" xfId="79" applyNumberFormat="1" applyFont="1" applyBorder="1" applyAlignment="1" applyProtection="1">
      <alignment vertical="center"/>
      <protection locked="0"/>
    </xf>
    <xf numFmtId="3" fontId="45" fillId="0" borderId="105" xfId="79" applyNumberFormat="1" applyFont="1" applyBorder="1" applyAlignment="1" applyProtection="1">
      <alignment vertical="center"/>
      <protection locked="0"/>
    </xf>
    <xf numFmtId="164" fontId="5" fillId="0" borderId="16" xfId="0" applyNumberFormat="1" applyFont="1" applyBorder="1" applyAlignment="1">
      <alignment vertical="center" wrapText="1"/>
    </xf>
    <xf numFmtId="164" fontId="5" fillId="0" borderId="102" xfId="0" applyNumberFormat="1" applyFont="1" applyBorder="1" applyAlignment="1" applyProtection="1">
      <alignment horizontal="left" vertical="center" wrapText="1"/>
      <protection locked="0"/>
    </xf>
    <xf numFmtId="0" fontId="15" fillId="0" borderId="103" xfId="0" applyFont="1" applyBorder="1" applyAlignment="1">
      <alignment vertical="center" wrapText="1"/>
    </xf>
    <xf numFmtId="164" fontId="79" fillId="0" borderId="102" xfId="0" applyNumberFormat="1" applyFont="1" applyBorder="1" applyAlignment="1" applyProtection="1">
      <alignment vertical="center" wrapText="1"/>
      <protection locked="0"/>
    </xf>
    <xf numFmtId="164" fontId="15" fillId="0" borderId="102" xfId="0" applyNumberFormat="1" applyFont="1" applyBorder="1" applyAlignment="1" applyProtection="1">
      <alignment horizontal="left" vertical="center" wrapText="1"/>
      <protection locked="0"/>
    </xf>
    <xf numFmtId="164" fontId="44" fillId="0" borderId="105" xfId="47" applyNumberFormat="1" applyFont="1" applyBorder="1" applyAlignment="1" applyProtection="1">
      <alignment horizontal="right" vertical="center" wrapText="1" indent="1"/>
      <protection locked="0"/>
    </xf>
    <xf numFmtId="164" fontId="45" fillId="0" borderId="105" xfId="47" applyNumberFormat="1" applyFont="1" applyBorder="1" applyAlignment="1" applyProtection="1">
      <alignment horizontal="right" vertical="center" wrapText="1" indent="1"/>
      <protection locked="0"/>
    </xf>
    <xf numFmtId="164" fontId="5" fillId="0" borderId="75" xfId="0" applyNumberFormat="1" applyFont="1" applyBorder="1" applyAlignment="1">
      <alignment horizontal="center" vertical="center" wrapText="1"/>
    </xf>
    <xf numFmtId="164" fontId="0" fillId="0" borderId="49" xfId="0" applyNumberFormat="1" applyBorder="1" applyAlignment="1">
      <alignment horizontal="right" vertical="center" wrapText="1"/>
    </xf>
    <xf numFmtId="164" fontId="15" fillId="0" borderId="49" xfId="0" applyNumberFormat="1" applyFont="1" applyBorder="1" applyAlignment="1" applyProtection="1">
      <alignment vertical="center" wrapText="1"/>
      <protection locked="0"/>
    </xf>
    <xf numFmtId="0" fontId="0" fillId="0" borderId="0" xfId="0" applyFont="1" applyAlignment="1">
      <alignment vertical="center"/>
    </xf>
    <xf numFmtId="0" fontId="0" fillId="0" borderId="45" xfId="0" applyFont="1" applyBorder="1" applyAlignment="1">
      <alignment horizontal="right" vertical="center" wrapText="1" indent="1"/>
    </xf>
    <xf numFmtId="0" fontId="0" fillId="0" borderId="0" xfId="0" applyFont="1" applyAlignment="1">
      <alignment horizontal="right" vertical="center" wrapText="1"/>
    </xf>
    <xf numFmtId="0" fontId="0" fillId="0" borderId="0" xfId="0" applyFont="1" applyAlignment="1">
      <alignment vertical="center" wrapText="1"/>
    </xf>
    <xf numFmtId="0" fontId="79" fillId="0" borderId="0" xfId="0" applyFont="1" applyAlignment="1">
      <alignment horizontal="right" vertical="center" wrapText="1"/>
    </xf>
    <xf numFmtId="0" fontId="0" fillId="0" borderId="82" xfId="0" applyBorder="1" applyAlignment="1">
      <alignment vertical="center" wrapText="1"/>
    </xf>
    <xf numFmtId="0" fontId="0" fillId="0" borderId="82" xfId="0" applyFont="1" applyBorder="1" applyAlignment="1">
      <alignment vertical="center" wrapText="1"/>
    </xf>
    <xf numFmtId="168" fontId="0" fillId="0" borderId="82" xfId="0" applyNumberFormat="1" applyBorder="1" applyAlignment="1">
      <alignment vertical="center" wrapText="1"/>
    </xf>
    <xf numFmtId="0" fontId="15" fillId="0" borderId="27" xfId="0" applyFont="1" applyBorder="1" applyAlignment="1">
      <alignment vertical="center" wrapText="1"/>
    </xf>
    <xf numFmtId="0" fontId="3" fillId="0" borderId="15" xfId="0" applyFont="1" applyBorder="1" applyAlignment="1">
      <alignment horizontal="right" vertical="center" wrapText="1" indent="1"/>
    </xf>
    <xf numFmtId="0" fontId="51" fillId="0" borderId="0" xfId="0" applyFont="1" applyAlignment="1" applyProtection="1">
      <alignment horizontal="right" vertical="top"/>
      <protection locked="0"/>
    </xf>
    <xf numFmtId="164" fontId="8" fillId="0" borderId="33" xfId="0" applyNumberFormat="1" applyFont="1" applyBorder="1" applyAlignment="1">
      <alignment horizontal="center" vertical="center" wrapText="1"/>
    </xf>
    <xf numFmtId="164" fontId="7" fillId="0" borderId="0" xfId="0" applyNumberFormat="1" applyFont="1" applyAlignment="1">
      <alignment horizontal="center" vertical="top" wrapText="1"/>
    </xf>
    <xf numFmtId="0" fontId="8" fillId="0" borderId="37" xfId="0" applyFont="1" applyBorder="1" applyAlignment="1">
      <alignment horizontal="center" vertical="center" wrapText="1"/>
    </xf>
    <xf numFmtId="0" fontId="0" fillId="0" borderId="0" xfId="0" applyAlignment="1">
      <alignment horizontal="left" vertical="center" wrapText="1"/>
    </xf>
    <xf numFmtId="0" fontId="5" fillId="0" borderId="33" xfId="0" applyFont="1" applyBorder="1" applyAlignment="1">
      <alignment vertical="center" wrapText="1"/>
    </xf>
    <xf numFmtId="0" fontId="47" fillId="0" borderId="105" xfId="0" applyFont="1" applyBorder="1" applyAlignment="1">
      <alignment horizontal="left" vertical="center" wrapText="1" indent="1"/>
    </xf>
    <xf numFmtId="3" fontId="43" fillId="0" borderId="105" xfId="0" applyNumberFormat="1" applyFont="1" applyBorder="1" applyAlignment="1">
      <alignment vertical="center"/>
    </xf>
    <xf numFmtId="3" fontId="43" fillId="0" borderId="105" xfId="46" applyNumberFormat="1" applyFont="1" applyBorder="1" applyAlignment="1">
      <alignment vertical="center"/>
    </xf>
    <xf numFmtId="3" fontId="60" fillId="0" borderId="105" xfId="46" applyNumberFormat="1" applyFont="1" applyBorder="1" applyAlignment="1">
      <alignment vertical="center"/>
    </xf>
    <xf numFmtId="3" fontId="43" fillId="0" borderId="105" xfId="46" applyNumberFormat="1" applyFont="1" applyFill="1" applyBorder="1" applyAlignment="1">
      <alignment vertical="center"/>
    </xf>
    <xf numFmtId="3" fontId="100" fillId="0" borderId="105" xfId="52" applyNumberFormat="1" applyFont="1" applyFill="1" applyBorder="1" applyAlignment="1">
      <alignment vertical="center"/>
    </xf>
    <xf numFmtId="3" fontId="21" fillId="0" borderId="48" xfId="52" applyNumberFormat="1" applyFont="1" applyFill="1" applyBorder="1" applyAlignment="1">
      <alignment vertical="center"/>
    </xf>
    <xf numFmtId="3" fontId="21" fillId="0" borderId="16" xfId="52" applyNumberFormat="1" applyFont="1" applyFill="1" applyBorder="1" applyAlignment="1">
      <alignment vertical="center"/>
    </xf>
    <xf numFmtId="0" fontId="53" fillId="0" borderId="10" xfId="46" applyFont="1" applyBorder="1" applyAlignment="1">
      <alignment horizontal="center" vertical="center"/>
    </xf>
    <xf numFmtId="164" fontId="44" fillId="0" borderId="105" xfId="0" applyNumberFormat="1" applyFont="1" applyBorder="1" applyAlignment="1" applyProtection="1">
      <alignment horizontal="right" vertical="center" wrapText="1" indent="1"/>
      <protection locked="0"/>
    </xf>
    <xf numFmtId="0" fontId="47" fillId="0" borderId="105" xfId="0" applyFont="1" applyBorder="1" applyAlignment="1">
      <alignment horizontal="left" wrapText="1" indent="1"/>
    </xf>
    <xf numFmtId="164" fontId="46" fillId="0" borderId="105" xfId="0" applyNumberFormat="1" applyFont="1" applyBorder="1" applyAlignment="1" applyProtection="1">
      <alignment horizontal="right" vertical="center" wrapText="1" indent="1"/>
      <protection locked="0"/>
    </xf>
    <xf numFmtId="0" fontId="45" fillId="0" borderId="105" xfId="47" quotePrefix="1" applyFont="1" applyBorder="1" applyAlignment="1">
      <alignment horizontal="left" vertical="center" wrapText="1" indent="4"/>
    </xf>
    <xf numFmtId="0" fontId="0" fillId="0" borderId="45" xfId="0" applyFont="1" applyBorder="1" applyAlignment="1">
      <alignment horizontal="right" vertical="center" wrapText="1"/>
    </xf>
    <xf numFmtId="164" fontId="65" fillId="0" borderId="105" xfId="0" applyNumberFormat="1" applyFont="1" applyBorder="1" applyAlignment="1" applyProtection="1">
      <alignment horizontal="right" vertical="center" wrapText="1" indent="1"/>
      <protection locked="0"/>
    </xf>
    <xf numFmtId="164" fontId="45" fillId="0" borderId="105" xfId="0" applyNumberFormat="1" applyFont="1" applyBorder="1" applyAlignment="1" applyProtection="1">
      <alignment horizontal="right" vertical="center" wrapText="1" indent="1"/>
      <protection locked="0"/>
    </xf>
    <xf numFmtId="0" fontId="6" fillId="0" borderId="0" xfId="0" applyFont="1" applyAlignment="1">
      <alignment horizontal="center" vertical="center" wrapText="1"/>
    </xf>
    <xf numFmtId="0" fontId="8" fillId="0" borderId="37" xfId="0" applyFont="1" applyBorder="1" applyAlignment="1">
      <alignment horizontal="center" vertical="center" wrapText="1"/>
    </xf>
    <xf numFmtId="0" fontId="8" fillId="0" borderId="33" xfId="0" applyFont="1" applyBorder="1" applyAlignment="1">
      <alignment horizontal="center" vertical="center" wrapText="1"/>
    </xf>
    <xf numFmtId="0" fontId="0" fillId="0" borderId="0" xfId="0" applyAlignment="1">
      <alignment horizontal="left" vertical="center" wrapText="1"/>
    </xf>
    <xf numFmtId="164" fontId="5" fillId="0" borderId="53" xfId="0" applyNumberFormat="1" applyFont="1" applyBorder="1" applyAlignment="1">
      <alignment horizontal="center" vertical="center" wrapText="1"/>
    </xf>
    <xf numFmtId="164" fontId="5" fillId="0" borderId="53" xfId="0" applyNumberFormat="1" applyFont="1" applyBorder="1" applyAlignment="1">
      <alignment vertical="center" wrapText="1"/>
    </xf>
    <xf numFmtId="164" fontId="15" fillId="0" borderId="68" xfId="0" applyNumberFormat="1" applyFont="1" applyBorder="1" applyAlignment="1" applyProtection="1">
      <alignment vertical="center" wrapText="1"/>
      <protection locked="0"/>
    </xf>
    <xf numFmtId="164" fontId="15" fillId="0" borderId="50" xfId="0" applyNumberFormat="1" applyFont="1" applyBorder="1" applyAlignment="1" applyProtection="1">
      <alignment vertical="center" wrapText="1"/>
      <protection locked="0"/>
    </xf>
    <xf numFmtId="3" fontId="97" fillId="0" borderId="72" xfId="0" applyNumberFormat="1" applyFont="1" applyBorder="1" applyAlignment="1">
      <alignment vertical="center" wrapText="1"/>
    </xf>
    <xf numFmtId="164" fontId="45" fillId="0" borderId="33" xfId="0" applyNumberFormat="1" applyFont="1" applyBorder="1" applyAlignment="1" applyProtection="1">
      <alignment horizontal="right" vertical="center" wrapText="1" indent="1"/>
      <protection locked="0"/>
    </xf>
    <xf numFmtId="164" fontId="45" fillId="0" borderId="42" xfId="47" quotePrefix="1" applyNumberFormat="1" applyFont="1" applyBorder="1" applyAlignment="1">
      <alignment horizontal="right" vertical="center" wrapText="1" indent="4"/>
    </xf>
    <xf numFmtId="3" fontId="60" fillId="0" borderId="35" xfId="0" applyNumberFormat="1" applyFont="1" applyBorder="1" applyAlignment="1">
      <alignment horizontal="right" vertical="center"/>
    </xf>
    <xf numFmtId="168" fontId="4" fillId="0" borderId="0" xfId="0" applyNumberFormat="1" applyFont="1" applyAlignment="1">
      <alignment vertical="center" wrapText="1"/>
    </xf>
    <xf numFmtId="164" fontId="44" fillId="21" borderId="52" xfId="47" applyNumberFormat="1" applyFont="1" applyFill="1" applyBorder="1" applyAlignment="1" applyProtection="1">
      <alignment horizontal="right" vertical="center" wrapText="1" indent="1"/>
      <protection locked="0"/>
    </xf>
    <xf numFmtId="164" fontId="11" fillId="0" borderId="32" xfId="0" applyNumberFormat="1" applyFont="1" applyBorder="1" applyAlignment="1">
      <alignment vertical="center" wrapText="1"/>
    </xf>
    <xf numFmtId="49" fontId="65" fillId="0" borderId="27" xfId="47" applyNumberFormat="1" applyFont="1" applyBorder="1" applyAlignment="1">
      <alignment horizontal="center" vertical="center" wrapText="1"/>
    </xf>
    <xf numFmtId="164" fontId="65" fillId="0" borderId="103" xfId="0" applyNumberFormat="1" applyFont="1" applyBorder="1" applyAlignment="1">
      <alignment horizontal="left" vertical="center" wrapText="1" indent="3"/>
    </xf>
    <xf numFmtId="164" fontId="65" fillId="0" borderId="103" xfId="0" applyNumberFormat="1" applyFont="1" applyBorder="1" applyAlignment="1">
      <alignment horizontal="left" vertical="center" wrapText="1" indent="1"/>
    </xf>
    <xf numFmtId="164" fontId="65" fillId="0" borderId="41" xfId="0" applyNumberFormat="1" applyFont="1" applyBorder="1" applyAlignment="1" applyProtection="1">
      <alignment horizontal="right" vertical="center" wrapText="1" indent="1"/>
      <protection locked="0"/>
    </xf>
    <xf numFmtId="164" fontId="65" fillId="0" borderId="77" xfId="0" applyNumberFormat="1" applyFont="1" applyBorder="1" applyAlignment="1" applyProtection="1">
      <alignment horizontal="right" vertical="center" wrapText="1" indent="1"/>
      <protection locked="0"/>
    </xf>
    <xf numFmtId="164" fontId="65" fillId="0" borderId="42" xfId="0" applyNumberFormat="1" applyFont="1" applyBorder="1" applyAlignment="1" applyProtection="1">
      <alignment horizontal="right" vertical="center" wrapText="1" indent="1"/>
      <protection locked="0"/>
    </xf>
    <xf numFmtId="164" fontId="65" fillId="0" borderId="55" xfId="0" applyNumberFormat="1" applyFont="1" applyBorder="1" applyAlignment="1" applyProtection="1">
      <alignment horizontal="right" vertical="center" wrapText="1" indent="1"/>
      <protection locked="0"/>
    </xf>
    <xf numFmtId="164" fontId="79" fillId="0" borderId="63" xfId="0" applyNumberFormat="1" applyFont="1" applyBorder="1" applyAlignment="1">
      <alignment horizontal="center" vertical="center" wrapText="1"/>
    </xf>
    <xf numFmtId="164" fontId="79" fillId="0" borderId="35" xfId="0" applyNumberFormat="1" applyFont="1" applyBorder="1" applyAlignment="1">
      <alignment horizontal="right" vertical="center" wrapText="1" indent="1"/>
    </xf>
    <xf numFmtId="164" fontId="79" fillId="0" borderId="40" xfId="0" applyNumberFormat="1" applyFont="1" applyBorder="1" applyAlignment="1">
      <alignment horizontal="right" vertical="center" wrapText="1" indent="1"/>
    </xf>
    <xf numFmtId="164" fontId="79" fillId="0" borderId="70" xfId="0" applyNumberFormat="1" applyFont="1" applyBorder="1" applyAlignment="1">
      <alignment horizontal="right" vertical="center" wrapText="1" indent="1"/>
    </xf>
    <xf numFmtId="4" fontId="79" fillId="0" borderId="40" xfId="0" applyNumberFormat="1" applyFont="1" applyBorder="1" applyAlignment="1">
      <alignment horizontal="right" vertical="center" wrapText="1" indent="1"/>
    </xf>
    <xf numFmtId="164" fontId="79" fillId="0" borderId="72" xfId="0" applyNumberFormat="1" applyFont="1" applyBorder="1" applyAlignment="1">
      <alignment horizontal="right" vertical="center" wrapText="1" indent="1"/>
    </xf>
    <xf numFmtId="164" fontId="79" fillId="0" borderId="44" xfId="0" applyNumberFormat="1" applyFont="1" applyBorder="1" applyAlignment="1">
      <alignment horizontal="right" vertical="center" wrapText="1" indent="1"/>
    </xf>
    <xf numFmtId="164" fontId="79" fillId="0" borderId="15" xfId="0" applyNumberFormat="1" applyFont="1" applyBorder="1" applyAlignment="1">
      <alignment horizontal="right" vertical="center" wrapText="1" indent="1"/>
    </xf>
    <xf numFmtId="4" fontId="79" fillId="0" borderId="16" xfId="0" applyNumberFormat="1" applyFont="1" applyBorder="1" applyAlignment="1">
      <alignment horizontal="right" vertical="center" wrapText="1" indent="1"/>
    </xf>
    <xf numFmtId="4" fontId="79" fillId="0" borderId="0" xfId="0" applyNumberFormat="1" applyFont="1" applyBorder="1" applyAlignment="1">
      <alignment horizontal="right" vertical="center" wrapText="1" indent="1"/>
    </xf>
    <xf numFmtId="164" fontId="23" fillId="0" borderId="17" xfId="0" applyNumberFormat="1" applyFont="1" applyBorder="1" applyAlignment="1">
      <alignment horizontal="center" vertical="center" wrapText="1"/>
    </xf>
    <xf numFmtId="164" fontId="23" fillId="0" borderId="10" xfId="0" applyNumberFormat="1" applyFont="1" applyBorder="1" applyAlignment="1" applyProtection="1">
      <alignment horizontal="left" vertical="center" wrapText="1" indent="1"/>
      <protection locked="0"/>
    </xf>
    <xf numFmtId="164" fontId="23" fillId="0" borderId="15" xfId="0" applyNumberFormat="1" applyFont="1" applyBorder="1" applyAlignment="1" applyProtection="1">
      <alignment horizontal="right" vertical="center" wrapText="1" indent="1"/>
      <protection locked="0"/>
    </xf>
    <xf numFmtId="164" fontId="23" fillId="0" borderId="16" xfId="0" applyNumberFormat="1" applyFont="1" applyBorder="1" applyAlignment="1" applyProtection="1">
      <alignment horizontal="right" vertical="center" wrapText="1" indent="1"/>
      <protection locked="0"/>
    </xf>
    <xf numFmtId="164" fontId="23" fillId="0" borderId="44" xfId="0" applyNumberFormat="1" applyFont="1" applyBorder="1" applyAlignment="1" applyProtection="1">
      <alignment horizontal="right" vertical="center" wrapText="1" indent="1"/>
      <protection locked="0"/>
    </xf>
    <xf numFmtId="4" fontId="23" fillId="0" borderId="16" xfId="0" applyNumberFormat="1" applyFont="1" applyBorder="1" applyAlignment="1" applyProtection="1">
      <alignment horizontal="right" vertical="center" wrapText="1" indent="1"/>
      <protection locked="0"/>
    </xf>
    <xf numFmtId="164" fontId="23" fillId="0" borderId="33" xfId="0" applyNumberFormat="1" applyFont="1" applyBorder="1" applyAlignment="1" applyProtection="1">
      <alignment horizontal="right" vertical="center" wrapText="1" indent="1"/>
      <protection locked="0"/>
    </xf>
    <xf numFmtId="164" fontId="44" fillId="0" borderId="85" xfId="47" applyNumberFormat="1" applyFont="1" applyFill="1" applyBorder="1" applyAlignment="1" applyProtection="1">
      <alignment horizontal="right" vertical="center" wrapText="1" indent="1"/>
      <protection locked="0"/>
    </xf>
    <xf numFmtId="164" fontId="44" fillId="0" borderId="13" xfId="47" applyNumberFormat="1" applyFont="1" applyFill="1" applyBorder="1" applyAlignment="1" applyProtection="1">
      <alignment horizontal="right" vertical="center" wrapText="1" indent="1"/>
      <protection locked="0"/>
    </xf>
    <xf numFmtId="164" fontId="79" fillId="0" borderId="102" xfId="0" applyNumberFormat="1" applyFont="1" applyBorder="1" applyAlignment="1">
      <alignment horizontal="left" vertical="center" wrapText="1"/>
    </xf>
    <xf numFmtId="164" fontId="79" fillId="0" borderId="54" xfId="0" applyNumberFormat="1" applyFont="1" applyBorder="1" applyAlignment="1">
      <alignment horizontal="right" vertical="center" wrapText="1" indent="1"/>
    </xf>
    <xf numFmtId="0" fontId="65" fillId="0" borderId="27" xfId="47" applyFont="1" applyBorder="1" applyAlignment="1">
      <alignment horizontal="left" vertical="center" wrapText="1" indent="4"/>
    </xf>
    <xf numFmtId="164" fontId="79" fillId="0" borderId="105" xfId="0" applyNumberFormat="1" applyFont="1" applyBorder="1" applyAlignment="1" applyProtection="1">
      <alignment horizontal="right" vertical="center" wrapText="1" indent="1"/>
      <protection locked="0"/>
    </xf>
    <xf numFmtId="164" fontId="79" fillId="0" borderId="93" xfId="0" applyNumberFormat="1" applyFont="1" applyBorder="1" applyAlignment="1" applyProtection="1">
      <alignment horizontal="right" vertical="center" wrapText="1" indent="1"/>
      <protection locked="0"/>
    </xf>
    <xf numFmtId="164" fontId="79" fillId="0" borderId="87" xfId="0" applyNumberFormat="1" applyFont="1" applyBorder="1" applyAlignment="1" applyProtection="1">
      <alignment horizontal="right" vertical="center" wrapText="1" indent="1"/>
      <protection locked="0"/>
    </xf>
    <xf numFmtId="164" fontId="79" fillId="0" borderId="95" xfId="0" applyNumberFormat="1" applyFont="1" applyBorder="1" applyAlignment="1" applyProtection="1">
      <alignment horizontal="right" vertical="center" wrapText="1" indent="1"/>
      <protection locked="0"/>
    </xf>
    <xf numFmtId="164" fontId="79" fillId="0" borderId="15" xfId="0" applyNumberFormat="1" applyFont="1" applyBorder="1" applyAlignment="1" applyProtection="1">
      <alignment horizontal="right" vertical="center" wrapText="1" indent="1"/>
      <protection locked="0"/>
    </xf>
    <xf numFmtId="164" fontId="79" fillId="0" borderId="16" xfId="0" applyNumberFormat="1" applyFont="1" applyBorder="1" applyAlignment="1" applyProtection="1">
      <alignment horizontal="right" vertical="center" wrapText="1" indent="1"/>
      <protection locked="0"/>
    </xf>
    <xf numFmtId="164" fontId="79" fillId="0" borderId="44" xfId="0" applyNumberFormat="1" applyFont="1" applyBorder="1" applyAlignment="1" applyProtection="1">
      <alignment horizontal="right" vertical="center" wrapText="1" indent="1"/>
      <protection locked="0"/>
    </xf>
    <xf numFmtId="4" fontId="79" fillId="0" borderId="16" xfId="0" applyNumberFormat="1" applyFont="1" applyBorder="1" applyAlignment="1" applyProtection="1">
      <alignment horizontal="right" vertical="center" wrapText="1" indent="1"/>
      <protection locked="0"/>
    </xf>
    <xf numFmtId="164" fontId="79" fillId="0" borderId="33" xfId="0" applyNumberFormat="1" applyFont="1" applyBorder="1" applyAlignment="1" applyProtection="1">
      <alignment horizontal="right" vertical="center" wrapText="1" indent="1"/>
      <protection locked="0"/>
    </xf>
    <xf numFmtId="49" fontId="23" fillId="0" borderId="17" xfId="0" applyNumberFormat="1" applyFont="1" applyBorder="1" applyAlignment="1">
      <alignment horizontal="center" vertical="center" wrapText="1"/>
    </xf>
    <xf numFmtId="164" fontId="79" fillId="0" borderId="20" xfId="0" applyNumberFormat="1" applyFont="1" applyBorder="1" applyAlignment="1">
      <alignment horizontal="left" vertical="center" wrapText="1" indent="4"/>
    </xf>
    <xf numFmtId="0" fontId="51" fillId="0" borderId="102" xfId="0" applyFont="1" applyBorder="1" applyAlignment="1">
      <alignment horizontal="left" wrapText="1" indent="1"/>
    </xf>
    <xf numFmtId="164" fontId="23" fillId="0" borderId="53" xfId="0" applyNumberFormat="1" applyFont="1" applyBorder="1" applyAlignment="1" applyProtection="1">
      <alignment horizontal="right" vertical="center" wrapText="1" indent="1"/>
      <protection locked="0"/>
    </xf>
    <xf numFmtId="164" fontId="8" fillId="0" borderId="69" xfId="0" applyNumberFormat="1" applyFont="1" applyBorder="1" applyAlignment="1">
      <alignment horizontal="center" vertical="center" wrapText="1"/>
    </xf>
    <xf numFmtId="164" fontId="50" fillId="0" borderId="69" xfId="0" applyNumberFormat="1" applyFont="1" applyBorder="1" applyAlignment="1">
      <alignment horizontal="left" vertical="center" wrapText="1" indent="1"/>
    </xf>
    <xf numFmtId="164" fontId="50" fillId="0" borderId="69" xfId="0" applyNumberFormat="1" applyFont="1" applyBorder="1" applyAlignment="1">
      <alignment horizontal="right" vertical="center" wrapText="1" indent="1"/>
    </xf>
    <xf numFmtId="4" fontId="50" fillId="0" borderId="69" xfId="0" applyNumberFormat="1" applyFont="1" applyBorder="1" applyAlignment="1">
      <alignment horizontal="right" vertical="center" wrapText="1" indent="1"/>
    </xf>
    <xf numFmtId="0" fontId="8" fillId="0" borderId="0" xfId="0" applyFont="1" applyAlignment="1">
      <alignment horizontal="center" vertical="center"/>
    </xf>
    <xf numFmtId="0" fontId="51" fillId="0" borderId="0" xfId="0" applyFont="1" applyAlignment="1" applyProtection="1">
      <alignment horizontal="right" vertical="center"/>
      <protection locked="0"/>
    </xf>
    <xf numFmtId="0" fontId="8" fillId="0" borderId="22" xfId="0" applyFont="1" applyBorder="1" applyAlignment="1">
      <alignment horizontal="right" vertical="center"/>
    </xf>
    <xf numFmtId="0" fontId="51" fillId="0" borderId="0" xfId="0" applyFont="1" applyAlignment="1" applyProtection="1">
      <alignment horizontal="right" vertical="top"/>
      <protection locked="0"/>
    </xf>
    <xf numFmtId="0" fontId="21" fillId="0" borderId="0" xfId="0" applyFont="1" applyAlignment="1">
      <alignment horizontal="center" vertical="center" wrapText="1"/>
    </xf>
    <xf numFmtId="0" fontId="42" fillId="0" borderId="22" xfId="0" applyFont="1" applyBorder="1" applyAlignment="1">
      <alignment horizontal="right" vertical="center"/>
    </xf>
    <xf numFmtId="0" fontId="0" fillId="0" borderId="69" xfId="0" applyFont="1" applyBorder="1" applyAlignment="1">
      <alignment horizontal="right" vertical="center" wrapText="1"/>
    </xf>
    <xf numFmtId="0" fontId="46" fillId="0" borderId="0" xfId="47" applyFont="1" applyAlignment="1">
      <alignment horizontal="center" vertical="center"/>
    </xf>
    <xf numFmtId="164" fontId="108" fillId="0" borderId="69" xfId="0" applyNumberFormat="1" applyFont="1" applyBorder="1" applyAlignment="1">
      <alignment horizontal="center" vertical="center" wrapText="1"/>
    </xf>
    <xf numFmtId="164" fontId="42" fillId="0" borderId="22" xfId="0" applyNumberFormat="1" applyFont="1" applyBorder="1" applyAlignment="1">
      <alignment horizontal="right" vertical="center"/>
    </xf>
    <xf numFmtId="164" fontId="8" fillId="0" borderId="37" xfId="0" applyNumberFormat="1" applyFont="1" applyBorder="1" applyAlignment="1">
      <alignment horizontal="center" vertical="center" wrapText="1"/>
    </xf>
    <xf numFmtId="164" fontId="8" fillId="0" borderId="45" xfId="0" applyNumberFormat="1" applyFont="1" applyBorder="1" applyAlignment="1">
      <alignment horizontal="center" vertical="center" wrapText="1"/>
    </xf>
    <xf numFmtId="164" fontId="8" fillId="0" borderId="33" xfId="0" applyNumberFormat="1" applyFont="1" applyBorder="1" applyAlignment="1">
      <alignment horizontal="center" vertical="center" wrapText="1"/>
    </xf>
    <xf numFmtId="164" fontId="0" fillId="0" borderId="0" xfId="0" applyNumberFormat="1" applyAlignment="1">
      <alignment horizontal="right" textRotation="180" wrapText="1"/>
    </xf>
    <xf numFmtId="164" fontId="7" fillId="0" borderId="0" xfId="0" applyNumberFormat="1" applyFont="1" applyAlignment="1">
      <alignment horizontal="center" vertical="top" wrapText="1"/>
    </xf>
    <xf numFmtId="164" fontId="8" fillId="0" borderId="57" xfId="0" applyNumberFormat="1" applyFont="1" applyBorder="1" applyAlignment="1">
      <alignment horizontal="center" vertical="center" wrapText="1"/>
    </xf>
    <xf numFmtId="164" fontId="8" fillId="0" borderId="64" xfId="0" applyNumberFormat="1" applyFont="1" applyBorder="1" applyAlignment="1">
      <alignment horizontal="center" vertical="center" wrapText="1"/>
    </xf>
    <xf numFmtId="164" fontId="108" fillId="0" borderId="0" xfId="0" applyNumberFormat="1" applyFont="1" applyBorder="1" applyAlignment="1">
      <alignment horizontal="center" vertical="center" wrapText="1"/>
    </xf>
    <xf numFmtId="0" fontId="55" fillId="0" borderId="22" xfId="0" applyFont="1" applyBorder="1" applyAlignment="1">
      <alignment horizontal="right" vertical="center" wrapText="1"/>
    </xf>
    <xf numFmtId="0" fontId="5" fillId="0" borderId="37" xfId="0" applyFont="1" applyBorder="1" applyAlignment="1">
      <alignment horizontal="center" vertical="center" wrapText="1"/>
    </xf>
    <xf numFmtId="0" fontId="5" fillId="0" borderId="45" xfId="0" applyFont="1" applyBorder="1" applyAlignment="1">
      <alignment horizontal="center" vertical="center" wrapText="1"/>
    </xf>
    <xf numFmtId="0" fontId="5" fillId="0" borderId="33" xfId="0" applyFont="1" applyBorder="1" applyAlignment="1">
      <alignment horizontal="center" vertical="center" wrapText="1"/>
    </xf>
    <xf numFmtId="164" fontId="8" fillId="0" borderId="75" xfId="0" quotePrefix="1" applyNumberFormat="1" applyFont="1" applyBorder="1" applyAlignment="1">
      <alignment horizontal="right" vertical="center"/>
    </xf>
    <xf numFmtId="164" fontId="8" fillId="0" borderId="71" xfId="0" quotePrefix="1" applyNumberFormat="1" applyFont="1" applyBorder="1" applyAlignment="1">
      <alignment horizontal="right" vertical="center"/>
    </xf>
    <xf numFmtId="164" fontId="8" fillId="0" borderId="72" xfId="0" quotePrefix="1" applyNumberFormat="1" applyFont="1" applyBorder="1" applyAlignment="1">
      <alignment horizontal="right" vertical="center"/>
    </xf>
    <xf numFmtId="164" fontId="8" fillId="0" borderId="97" xfId="0" applyNumberFormat="1" applyFont="1" applyBorder="1" applyAlignment="1">
      <alignment horizontal="right" vertical="center" wrapText="1"/>
    </xf>
    <xf numFmtId="164" fontId="8" fillId="0" borderId="73" xfId="0" applyNumberFormat="1" applyFont="1" applyBorder="1" applyAlignment="1">
      <alignment horizontal="right" vertical="center" wrapText="1"/>
    </xf>
    <xf numFmtId="164" fontId="8" fillId="0" borderId="74" xfId="0" applyNumberFormat="1" applyFont="1" applyBorder="1" applyAlignment="1">
      <alignment horizontal="right" vertical="center" wrapText="1"/>
    </xf>
    <xf numFmtId="0" fontId="6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0" fontId="42" fillId="0" borderId="22" xfId="0" applyFont="1" applyBorder="1" applyAlignment="1">
      <alignment horizontal="right"/>
    </xf>
    <xf numFmtId="49" fontId="8" fillId="0" borderId="75" xfId="0" applyNumberFormat="1" applyFont="1" applyBorder="1" applyAlignment="1">
      <alignment horizontal="right" vertical="center"/>
    </xf>
    <xf numFmtId="49" fontId="8" fillId="0" borderId="71" xfId="0" applyNumberFormat="1" applyFont="1" applyBorder="1" applyAlignment="1">
      <alignment horizontal="right" vertical="center"/>
    </xf>
    <xf numFmtId="49" fontId="8" fillId="0" borderId="72" xfId="0" applyNumberFormat="1" applyFont="1" applyBorder="1" applyAlignment="1">
      <alignment horizontal="right" vertical="center"/>
    </xf>
    <xf numFmtId="49" fontId="8" fillId="0" borderId="97" xfId="0" applyNumberFormat="1" applyFont="1" applyBorder="1" applyAlignment="1">
      <alignment horizontal="right" vertical="center"/>
    </xf>
    <xf numFmtId="49" fontId="8" fillId="0" borderId="73" xfId="0" applyNumberFormat="1" applyFont="1" applyBorder="1" applyAlignment="1">
      <alignment horizontal="right" vertical="center"/>
    </xf>
    <xf numFmtId="49" fontId="8" fillId="0" borderId="74" xfId="0" applyNumberFormat="1" applyFont="1" applyBorder="1" applyAlignment="1">
      <alignment horizontal="right" vertical="center"/>
    </xf>
    <xf numFmtId="0" fontId="42" fillId="0" borderId="45" xfId="0" applyFont="1" applyBorder="1" applyAlignment="1">
      <alignment horizontal="right"/>
    </xf>
    <xf numFmtId="0" fontId="7" fillId="0" borderId="0" xfId="0" applyFont="1" applyAlignment="1">
      <alignment horizontal="center" vertical="center"/>
    </xf>
    <xf numFmtId="2" fontId="96" fillId="0" borderId="22" xfId="0" applyNumberFormat="1" applyFont="1" applyBorder="1" applyAlignment="1">
      <alignment horizontal="right" vertical="center"/>
    </xf>
    <xf numFmtId="0" fontId="12" fillId="0" borderId="0" xfId="0" applyFont="1" applyAlignment="1">
      <alignment horizontal="center" vertical="center"/>
    </xf>
    <xf numFmtId="0" fontId="7" fillId="0" borderId="65" xfId="52" applyNumberFormat="1" applyFont="1" applyFill="1" applyBorder="1" applyAlignment="1" applyProtection="1">
      <alignment horizontal="left" vertical="center"/>
      <protection locked="0"/>
    </xf>
    <xf numFmtId="0" fontId="7" fillId="0" borderId="22" xfId="52" applyNumberFormat="1" applyFont="1" applyFill="1" applyBorder="1" applyAlignment="1" applyProtection="1">
      <alignment horizontal="left" vertical="center"/>
      <protection locked="0"/>
    </xf>
    <xf numFmtId="0" fontId="60" fillId="0" borderId="0" xfId="0" applyFont="1" applyAlignment="1" applyProtection="1">
      <alignment horizontal="right" vertical="center"/>
      <protection locked="0"/>
    </xf>
    <xf numFmtId="0" fontId="7" fillId="0" borderId="0" xfId="46" applyFont="1" applyAlignment="1">
      <alignment horizontal="center" vertical="center"/>
    </xf>
    <xf numFmtId="2" fontId="80" fillId="0" borderId="22" xfId="0" applyNumberFormat="1" applyFont="1" applyBorder="1" applyAlignment="1">
      <alignment horizontal="right" vertical="center"/>
    </xf>
    <xf numFmtId="0" fontId="12" fillId="0" borderId="0" xfId="0" applyFont="1" applyAlignment="1">
      <alignment horizontal="right" vertical="center"/>
    </xf>
    <xf numFmtId="3" fontId="21" fillId="0" borderId="96" xfId="52" applyNumberFormat="1" applyFont="1" applyFill="1" applyBorder="1" applyAlignment="1">
      <alignment horizontal="center" vertical="center"/>
    </xf>
    <xf numFmtId="3" fontId="21" fillId="0" borderId="22" xfId="52" applyNumberFormat="1" applyFont="1" applyFill="1" applyBorder="1" applyAlignment="1">
      <alignment horizontal="center" vertical="center"/>
    </xf>
    <xf numFmtId="3" fontId="21" fillId="0" borderId="78" xfId="52" applyNumberFormat="1" applyFont="1" applyFill="1" applyBorder="1" applyAlignment="1">
      <alignment horizontal="center" vertical="center"/>
    </xf>
    <xf numFmtId="0" fontId="79" fillId="0" borderId="0" xfId="0" applyFont="1" applyAlignment="1">
      <alignment horizontal="center" vertical="center"/>
    </xf>
    <xf numFmtId="0" fontId="7" fillId="0" borderId="102" xfId="0" applyFont="1" applyBorder="1" applyAlignment="1">
      <alignment horizontal="center"/>
    </xf>
    <xf numFmtId="0" fontId="7" fillId="0" borderId="85" xfId="0" applyFont="1" applyBorder="1" applyAlignment="1">
      <alignment horizontal="center"/>
    </xf>
    <xf numFmtId="0" fontId="18" fillId="0" borderId="0" xfId="0" applyFont="1" applyAlignment="1">
      <alignment horizontal="center" vertical="center" wrapText="1"/>
    </xf>
    <xf numFmtId="2" fontId="56" fillId="0" borderId="22" xfId="0" applyNumberFormat="1" applyFont="1" applyBorder="1" applyAlignment="1">
      <alignment horizontal="right"/>
    </xf>
    <xf numFmtId="164" fontId="21" fillId="0" borderId="0" xfId="0" applyNumberFormat="1" applyFont="1" applyAlignment="1">
      <alignment horizontal="center" vertical="center" wrapText="1"/>
    </xf>
    <xf numFmtId="0" fontId="0" fillId="0" borderId="0" xfId="0" applyFont="1" applyAlignment="1">
      <alignment horizontal="right" vertical="center"/>
    </xf>
    <xf numFmtId="0" fontId="81" fillId="0" borderId="75" xfId="47" applyFont="1" applyBorder="1" applyAlignment="1">
      <alignment horizontal="center" vertical="center" wrapText="1"/>
    </xf>
    <xf numFmtId="0" fontId="81" fillId="0" borderId="71" xfId="47" applyFont="1" applyBorder="1" applyAlignment="1">
      <alignment horizontal="center" vertical="center" wrapText="1"/>
    </xf>
    <xf numFmtId="0" fontId="81" fillId="0" borderId="70" xfId="47" applyFont="1" applyBorder="1" applyAlignment="1">
      <alignment horizontal="center" vertical="center" wrapText="1"/>
    </xf>
    <xf numFmtId="0" fontId="65" fillId="0" borderId="0" xfId="47" applyFont="1" applyAlignment="1">
      <alignment horizontal="right"/>
    </xf>
    <xf numFmtId="164" fontId="82" fillId="0" borderId="0" xfId="47" applyNumberFormat="1" applyFont="1" applyAlignment="1">
      <alignment horizontal="center" vertical="center" wrapText="1"/>
    </xf>
    <xf numFmtId="0" fontId="64" fillId="0" borderId="0" xfId="0" applyFont="1" applyAlignment="1">
      <alignment horizontal="right" vertical="center"/>
    </xf>
    <xf numFmtId="0" fontId="86" fillId="0" borderId="0" xfId="0" applyFont="1" applyAlignment="1">
      <alignment horizontal="right" vertical="center"/>
    </xf>
    <xf numFmtId="0" fontId="81" fillId="0" borderId="39" xfId="47" applyFont="1" applyBorder="1" applyAlignment="1">
      <alignment horizontal="center" vertical="center" wrapText="1"/>
    </xf>
    <xf numFmtId="0" fontId="81" fillId="0" borderId="89" xfId="47" applyFont="1" applyBorder="1" applyAlignment="1">
      <alignment horizontal="center" vertical="center" wrapText="1"/>
    </xf>
    <xf numFmtId="0" fontId="81" fillId="0" borderId="35" xfId="47" applyFont="1" applyBorder="1" applyAlignment="1">
      <alignment horizontal="center" vertical="center" wrapText="1"/>
    </xf>
    <xf numFmtId="0" fontId="81" fillId="0" borderId="86" xfId="47" applyFont="1" applyBorder="1" applyAlignment="1">
      <alignment horizontal="center" vertical="center" wrapText="1"/>
    </xf>
    <xf numFmtId="0" fontId="81" fillId="0" borderId="40" xfId="47" applyFont="1" applyBorder="1" applyAlignment="1">
      <alignment horizontal="center" vertical="center" wrapText="1"/>
    </xf>
    <xf numFmtId="0" fontId="81" fillId="0" borderId="87" xfId="47" applyFont="1" applyBorder="1" applyAlignment="1">
      <alignment horizontal="center" vertical="center" wrapText="1"/>
    </xf>
    <xf numFmtId="0" fontId="15" fillId="0" borderId="0" xfId="47" applyFont="1" applyAlignment="1">
      <alignment horizontal="right"/>
    </xf>
    <xf numFmtId="0" fontId="66" fillId="0" borderId="69" xfId="47" applyFont="1" applyBorder="1" applyAlignment="1">
      <alignment horizontal="justify" vertical="center" wrapText="1"/>
    </xf>
    <xf numFmtId="0" fontId="83" fillId="0" borderId="0" xfId="53" applyFont="1" applyAlignment="1" applyProtection="1">
      <alignment horizontal="center" vertical="center" wrapText="1"/>
      <protection locked="0"/>
    </xf>
    <xf numFmtId="0" fontId="83" fillId="0" borderId="57" xfId="53" applyFont="1" applyBorder="1" applyAlignment="1" applyProtection="1">
      <alignment horizontal="center" vertical="center" wrapText="1"/>
      <protection locked="0"/>
    </xf>
    <xf numFmtId="0" fontId="83" fillId="0" borderId="51" xfId="53" applyFont="1" applyBorder="1" applyAlignment="1" applyProtection="1">
      <alignment horizontal="center" vertical="center" wrapText="1"/>
      <protection locked="0"/>
    </xf>
    <xf numFmtId="0" fontId="83" fillId="0" borderId="64" xfId="53" applyFont="1" applyBorder="1" applyAlignment="1" applyProtection="1">
      <alignment horizontal="center" vertical="center" wrapText="1"/>
      <protection locked="0"/>
    </xf>
    <xf numFmtId="0" fontId="83" fillId="0" borderId="25" xfId="53" applyFont="1" applyBorder="1" applyAlignment="1" applyProtection="1">
      <alignment horizontal="center" vertical="center" wrapText="1"/>
      <protection locked="0"/>
    </xf>
    <xf numFmtId="0" fontId="83" fillId="0" borderId="27" xfId="53" applyFont="1" applyBorder="1" applyAlignment="1" applyProtection="1">
      <alignment horizontal="center" vertical="center" wrapText="1"/>
      <protection locked="0"/>
    </xf>
    <xf numFmtId="0" fontId="83" fillId="0" borderId="47" xfId="53" applyFont="1" applyBorder="1" applyAlignment="1" applyProtection="1">
      <alignment horizontal="center" vertical="center" wrapText="1"/>
      <protection locked="0"/>
    </xf>
    <xf numFmtId="0" fontId="83" fillId="0" borderId="48" xfId="53" applyFont="1" applyBorder="1" applyAlignment="1" applyProtection="1">
      <alignment horizontal="center" vertical="center" wrapText="1"/>
      <protection locked="0"/>
    </xf>
    <xf numFmtId="0" fontId="83" fillId="0" borderId="42" xfId="53" applyFont="1" applyBorder="1" applyAlignment="1" applyProtection="1">
      <alignment horizontal="center" vertical="center" wrapText="1"/>
      <protection locked="0"/>
    </xf>
    <xf numFmtId="0" fontId="83" fillId="0" borderId="46" xfId="53" applyFont="1" applyBorder="1" applyAlignment="1" applyProtection="1">
      <alignment horizontal="center" vertical="center" wrapText="1"/>
      <protection locked="0"/>
    </xf>
    <xf numFmtId="164" fontId="24" fillId="0" borderId="0" xfId="47" applyNumberFormat="1" applyFont="1" applyAlignment="1">
      <alignment horizontal="center" vertical="center" wrapText="1"/>
    </xf>
    <xf numFmtId="0" fontId="53" fillId="0" borderId="0" xfId="0" applyFont="1" applyAlignment="1">
      <alignment horizontal="center" wrapText="1"/>
    </xf>
    <xf numFmtId="0" fontId="72" fillId="0" borderId="0" xfId="0" applyFont="1" applyAlignment="1" applyProtection="1">
      <alignment horizontal="left"/>
      <protection locked="0"/>
    </xf>
    <xf numFmtId="0" fontId="72" fillId="0" borderId="83" xfId="0" applyFont="1" applyBorder="1" applyAlignment="1">
      <alignment horizontal="center"/>
    </xf>
    <xf numFmtId="0" fontId="7" fillId="0" borderId="49" xfId="0" applyFont="1" applyFill="1" applyBorder="1" applyAlignment="1">
      <alignment horizontal="left"/>
    </xf>
    <xf numFmtId="0" fontId="7" fillId="0" borderId="92" xfId="0" applyFont="1" applyFill="1" applyBorder="1" applyAlignment="1">
      <alignment horizontal="left"/>
    </xf>
    <xf numFmtId="0" fontId="7" fillId="0" borderId="49" xfId="0" applyFont="1" applyBorder="1" applyAlignment="1">
      <alignment horizontal="left"/>
    </xf>
    <xf numFmtId="0" fontId="7" fillId="0" borderId="61" xfId="0" applyFont="1" applyBorder="1" applyAlignment="1">
      <alignment horizontal="left"/>
    </xf>
    <xf numFmtId="0" fontId="7" fillId="22" borderId="49" xfId="0" applyFont="1" applyFill="1" applyBorder="1" applyAlignment="1">
      <alignment horizontal="left"/>
    </xf>
    <xf numFmtId="0" fontId="7" fillId="22" borderId="92" xfId="0" applyFont="1" applyFill="1" applyBorder="1" applyAlignment="1">
      <alignment horizontal="left"/>
    </xf>
    <xf numFmtId="0" fontId="43" fillId="0" borderId="85" xfId="0" applyFont="1" applyBorder="1" applyAlignment="1">
      <alignment horizontal="center" vertical="center" wrapText="1"/>
    </xf>
    <xf numFmtId="0" fontId="7" fillId="0" borderId="61" xfId="0" applyFont="1" applyFill="1" applyBorder="1" applyAlignment="1">
      <alignment horizontal="left"/>
    </xf>
    <xf numFmtId="0" fontId="7" fillId="22" borderId="85" xfId="0" applyFont="1" applyFill="1" applyBorder="1" applyAlignment="1">
      <alignment horizontal="left"/>
    </xf>
    <xf numFmtId="0" fontId="15" fillId="0" borderId="85" xfId="0" applyFont="1" applyBorder="1" applyAlignment="1">
      <alignment horizontal="center" wrapText="1"/>
    </xf>
    <xf numFmtId="0" fontId="15" fillId="0" borderId="85" xfId="0" applyFont="1" applyBorder="1" applyAlignment="1">
      <alignment horizontal="center" vertical="center" wrapText="1"/>
    </xf>
    <xf numFmtId="0" fontId="7" fillId="0" borderId="13" xfId="0" applyFont="1" applyBorder="1" applyAlignment="1">
      <alignment horizontal="left"/>
    </xf>
    <xf numFmtId="0" fontId="7" fillId="22" borderId="85" xfId="0" applyFont="1" applyFill="1" applyBorder="1"/>
    <xf numFmtId="0" fontId="43" fillId="22" borderId="85" xfId="0" applyFont="1" applyFill="1" applyBorder="1"/>
    <xf numFmtId="0" fontId="18" fillId="0" borderId="0" xfId="0" applyFont="1" applyAlignment="1">
      <alignment horizontal="center" vertical="center"/>
    </xf>
    <xf numFmtId="0" fontId="61" fillId="0" borderId="0" xfId="0" applyFont="1" applyAlignment="1" applyProtection="1">
      <alignment horizontal="right" vertical="top"/>
      <protection locked="0"/>
    </xf>
    <xf numFmtId="0" fontId="21" fillId="0" borderId="66" xfId="0" applyFont="1" applyBorder="1" applyAlignment="1">
      <alignment horizontal="center" vertical="center"/>
    </xf>
    <xf numFmtId="0" fontId="21" fillId="0" borderId="65" xfId="0" applyFont="1" applyBorder="1" applyAlignment="1">
      <alignment horizontal="center" vertical="center"/>
    </xf>
    <xf numFmtId="0" fontId="21" fillId="0" borderId="37" xfId="0" applyFont="1" applyBorder="1" applyAlignment="1">
      <alignment horizontal="center"/>
    </xf>
    <xf numFmtId="0" fontId="21" fillId="0" borderId="45" xfId="0" applyFont="1" applyBorder="1" applyAlignment="1">
      <alignment horizontal="center"/>
    </xf>
    <xf numFmtId="0" fontId="0" fillId="0" borderId="45" xfId="0" applyBorder="1" applyAlignment="1">
      <alignment horizontal="center"/>
    </xf>
    <xf numFmtId="0" fontId="18" fillId="0" borderId="0" xfId="0" applyFont="1" applyAlignment="1">
      <alignment horizontal="center"/>
    </xf>
    <xf numFmtId="0" fontId="21" fillId="0" borderId="0" xfId="53" applyFont="1" applyAlignment="1">
      <alignment horizontal="center" vertical="center"/>
    </xf>
    <xf numFmtId="0" fontId="21" fillId="0" borderId="0" xfId="53" applyFont="1" applyAlignment="1" applyProtection="1">
      <alignment horizontal="center" vertical="center"/>
      <protection locked="0"/>
    </xf>
    <xf numFmtId="0" fontId="79" fillId="0" borderId="0" xfId="0" applyFont="1" applyAlignment="1">
      <alignment horizontal="right"/>
    </xf>
    <xf numFmtId="49" fontId="21" fillId="0" borderId="0" xfId="0" applyNumberFormat="1" applyFont="1" applyAlignment="1">
      <alignment horizontal="left" vertical="center"/>
    </xf>
    <xf numFmtId="0" fontId="3" fillId="0" borderId="0" xfId="0" applyFont="1" applyAlignment="1">
      <alignment horizontal="left" vertical="center" wrapText="1"/>
    </xf>
    <xf numFmtId="0" fontId="56" fillId="0" borderId="0" xfId="0" applyFont="1" applyAlignment="1">
      <alignment horizontal="right"/>
    </xf>
    <xf numFmtId="0" fontId="23" fillId="0" borderId="37" xfId="0" applyFont="1" applyBorder="1" applyAlignment="1">
      <alignment horizontal="left" indent="1"/>
    </xf>
    <xf numFmtId="0" fontId="23" fillId="0" borderId="45" xfId="0" applyFont="1" applyBorder="1" applyAlignment="1">
      <alignment horizontal="left" indent="1"/>
    </xf>
    <xf numFmtId="0" fontId="23" fillId="0" borderId="44" xfId="0" applyFont="1" applyBorder="1" applyAlignment="1">
      <alignment horizontal="left" indent="1"/>
    </xf>
    <xf numFmtId="0" fontId="46" fillId="0" borderId="15" xfId="0" applyFont="1" applyBorder="1" applyAlignment="1">
      <alignment horizontal="right" indent="1"/>
    </xf>
    <xf numFmtId="0" fontId="46" fillId="0" borderId="16" xfId="0" applyFont="1" applyBorder="1" applyAlignment="1">
      <alignment horizontal="right" indent="1"/>
    </xf>
    <xf numFmtId="0" fontId="23" fillId="0" borderId="66" xfId="0" applyFont="1" applyBorder="1" applyAlignment="1">
      <alignment horizontal="center"/>
    </xf>
    <xf numFmtId="0" fontId="23" fillId="0" borderId="69" xfId="0" applyFont="1" applyBorder="1" applyAlignment="1">
      <alignment horizontal="center"/>
    </xf>
    <xf numFmtId="0" fontId="23" fillId="0" borderId="81" xfId="0" applyFont="1" applyBorder="1" applyAlignment="1">
      <alignment horizontal="center"/>
    </xf>
    <xf numFmtId="0" fontId="23" fillId="0" borderId="38" xfId="0" applyFont="1" applyBorder="1" applyAlignment="1">
      <alignment horizontal="center"/>
    </xf>
    <xf numFmtId="0" fontId="23" fillId="0" borderId="48" xfId="0" applyFont="1" applyBorder="1" applyAlignment="1">
      <alignment horizontal="center"/>
    </xf>
    <xf numFmtId="0" fontId="45" fillId="0" borderId="34" xfId="0" applyFont="1" applyBorder="1" applyAlignment="1" applyProtection="1">
      <alignment horizontal="left" indent="1"/>
      <protection locked="0"/>
    </xf>
    <xf numFmtId="0" fontId="45" fillId="0" borderId="71" xfId="0" applyFont="1" applyBorder="1" applyAlignment="1" applyProtection="1">
      <alignment horizontal="left" indent="1"/>
      <protection locked="0"/>
    </xf>
    <xf numFmtId="0" fontId="45" fillId="0" borderId="70" xfId="0" applyFont="1" applyBorder="1" applyAlignment="1" applyProtection="1">
      <alignment horizontal="left" indent="1"/>
      <protection locked="0"/>
    </xf>
    <xf numFmtId="3" fontId="45" fillId="0" borderId="35" xfId="0" applyNumberFormat="1" applyFont="1" applyBorder="1" applyAlignment="1" applyProtection="1">
      <alignment horizontal="right" indent="1"/>
      <protection locked="0"/>
    </xf>
    <xf numFmtId="0" fontId="45" fillId="0" borderId="40" xfId="0" applyFont="1" applyBorder="1" applyAlignment="1" applyProtection="1">
      <alignment horizontal="right" indent="1"/>
      <protection locked="0"/>
    </xf>
    <xf numFmtId="0" fontId="45" fillId="0" borderId="62" xfId="0" applyFont="1" applyBorder="1" applyAlignment="1" applyProtection="1">
      <alignment horizontal="left" indent="1"/>
      <protection locked="0"/>
    </xf>
    <xf numFmtId="0" fontId="45" fillId="0" borderId="60" xfId="0" applyFont="1" applyBorder="1" applyAlignment="1" applyProtection="1">
      <alignment horizontal="left" indent="1"/>
      <protection locked="0"/>
    </xf>
    <xf numFmtId="0" fontId="45" fillId="0" borderId="11" xfId="0" applyFont="1" applyBorder="1" applyAlignment="1" applyProtection="1">
      <alignment horizontal="left" indent="1"/>
      <protection locked="0"/>
    </xf>
    <xf numFmtId="0" fontId="45" fillId="0" borderId="23" xfId="0" applyFont="1" applyBorder="1" applyAlignment="1" applyProtection="1">
      <alignment horizontal="right" indent="1"/>
      <protection locked="0"/>
    </xf>
    <xf numFmtId="0" fontId="45" fillId="0" borderId="29" xfId="0" applyFont="1" applyBorder="1" applyAlignment="1" applyProtection="1">
      <alignment horizontal="right" indent="1"/>
      <protection locked="0"/>
    </xf>
    <xf numFmtId="0" fontId="22" fillId="0" borderId="0" xfId="79" applyFont="1" applyAlignment="1">
      <alignment horizontal="left" vertical="center" wrapText="1"/>
    </xf>
    <xf numFmtId="0" fontId="87" fillId="0" borderId="22" xfId="0" applyFont="1" applyBorder="1" applyAlignment="1" applyProtection="1">
      <alignment horizontal="right" vertical="top"/>
      <protection locked="0"/>
    </xf>
    <xf numFmtId="0" fontId="11" fillId="0" borderId="0" xfId="0" applyFont="1" applyAlignment="1">
      <alignment horizontal="left" vertical="center" wrapText="1"/>
    </xf>
    <xf numFmtId="0" fontId="4" fillId="0" borderId="0" xfId="0" applyFont="1" applyAlignment="1">
      <alignment horizontal="left" vertical="center" wrapText="1"/>
    </xf>
    <xf numFmtId="0" fontId="86" fillId="0" borderId="22" xfId="0" applyFont="1" applyBorder="1" applyAlignment="1">
      <alignment horizontal="right"/>
    </xf>
    <xf numFmtId="0" fontId="8" fillId="0" borderId="75" xfId="0" quotePrefix="1" applyFont="1" applyBorder="1" applyAlignment="1">
      <alignment horizontal="right" vertical="center"/>
    </xf>
    <xf numFmtId="0" fontId="8" fillId="0" borderId="71" xfId="0" quotePrefix="1" applyFont="1" applyBorder="1" applyAlignment="1">
      <alignment horizontal="right" vertical="center"/>
    </xf>
    <xf numFmtId="0" fontId="8" fillId="0" borderId="72" xfId="0" quotePrefix="1" applyFont="1" applyBorder="1" applyAlignment="1">
      <alignment horizontal="right" vertical="center"/>
    </xf>
    <xf numFmtId="0" fontId="8" fillId="0" borderId="97" xfId="0" quotePrefix="1" applyFont="1" applyBorder="1" applyAlignment="1">
      <alignment horizontal="right" vertical="center"/>
    </xf>
    <xf numFmtId="0" fontId="8" fillId="0" borderId="73" xfId="0" quotePrefix="1" applyFont="1" applyBorder="1" applyAlignment="1">
      <alignment horizontal="right" vertical="center"/>
    </xf>
    <xf numFmtId="0" fontId="8" fillId="0" borderId="74" xfId="0" quotePrefix="1" applyFont="1" applyBorder="1" applyAlignment="1">
      <alignment horizontal="right" vertical="center"/>
    </xf>
    <xf numFmtId="0" fontId="86" fillId="0" borderId="45" xfId="0" applyFont="1" applyBorder="1" applyAlignment="1">
      <alignment horizontal="right"/>
    </xf>
    <xf numFmtId="0" fontId="86" fillId="0" borderId="33" xfId="0" applyFont="1" applyBorder="1" applyAlignment="1">
      <alignment horizontal="right"/>
    </xf>
    <xf numFmtId="0" fontId="8" fillId="0" borderId="37" xfId="0" applyFont="1" applyBorder="1" applyAlignment="1">
      <alignment horizontal="center" vertical="center" wrapText="1"/>
    </xf>
    <xf numFmtId="0" fontId="8" fillId="0" borderId="45" xfId="0" applyFont="1" applyBorder="1" applyAlignment="1">
      <alignment horizontal="center" vertical="center" wrapText="1"/>
    </xf>
    <xf numFmtId="0" fontId="8" fillId="0" borderId="33" xfId="0" applyFont="1" applyBorder="1" applyAlignment="1">
      <alignment horizontal="center" vertical="center" wrapText="1"/>
    </xf>
    <xf numFmtId="0" fontId="0" fillId="0" borderId="32" xfId="0" applyBorder="1" applyAlignment="1">
      <alignment horizontal="left" vertical="center" wrapText="1"/>
    </xf>
    <xf numFmtId="0" fontId="0" fillId="0" borderId="0" xfId="0" applyAlignment="1">
      <alignment horizontal="left" vertical="center" wrapText="1"/>
    </xf>
    <xf numFmtId="49" fontId="8" fillId="0" borderId="96" xfId="0" applyNumberFormat="1" applyFont="1" applyBorder="1" applyAlignment="1">
      <alignment horizontal="right" vertical="center"/>
    </xf>
    <xf numFmtId="49" fontId="8" fillId="0" borderId="22" xfId="0" applyNumberFormat="1" applyFont="1" applyBorder="1" applyAlignment="1">
      <alignment horizontal="right" vertical="center"/>
    </xf>
    <xf numFmtId="49" fontId="8" fillId="0" borderId="78" xfId="0" applyNumberFormat="1" applyFont="1" applyBorder="1" applyAlignment="1">
      <alignment horizontal="right" vertical="center"/>
    </xf>
    <xf numFmtId="0" fontId="20" fillId="0" borderId="23" xfId="0" applyFont="1" applyBorder="1" applyAlignment="1">
      <alignment horizontal="center" wrapText="1"/>
    </xf>
    <xf numFmtId="0" fontId="20" fillId="0" borderId="13" xfId="0" applyFont="1" applyBorder="1" applyAlignment="1">
      <alignment horizontal="center" wrapText="1"/>
    </xf>
  </cellXfs>
  <cellStyles count="83">
    <cellStyle name="20% - 1. jelölőszín" xfId="1" builtinId="30" customBuiltin="1"/>
    <cellStyle name="20% - 1. jelölőszín 2" xfId="2"/>
    <cellStyle name="20% - 1. jelölőszín 3" xfId="56"/>
    <cellStyle name="20% - 2. jelölőszín" xfId="3" builtinId="34" customBuiltin="1"/>
    <cellStyle name="20% - 2. jelölőszín 2" xfId="4"/>
    <cellStyle name="20% - 2. jelölőszín 3" xfId="57"/>
    <cellStyle name="20% - 3. jelölőszín" xfId="5" builtinId="38" customBuiltin="1"/>
    <cellStyle name="20% - 3. jelölőszín 2" xfId="6"/>
    <cellStyle name="20% - 3. jelölőszín 3" xfId="58"/>
    <cellStyle name="20% - 4. jelölőszín" xfId="7" builtinId="42" customBuiltin="1"/>
    <cellStyle name="20% - 4. jelölőszín 2" xfId="8"/>
    <cellStyle name="20% - 4. jelölőszín 3" xfId="59"/>
    <cellStyle name="20% - 5. jelölőszín" xfId="9" builtinId="46" customBuiltin="1"/>
    <cellStyle name="20% - 5. jelölőszín 2" xfId="10"/>
    <cellStyle name="20% - 6. jelölőszín" xfId="11" builtinId="50" customBuiltin="1"/>
    <cellStyle name="20% - 6. jelölőszín 2" xfId="12"/>
    <cellStyle name="20% - 6. jelölőszín 3" xfId="60"/>
    <cellStyle name="40% - 1. jelölőszín" xfId="13" builtinId="31" customBuiltin="1"/>
    <cellStyle name="40% - 1. jelölőszín 2" xfId="14"/>
    <cellStyle name="40% - 1. jelölőszín 3" xfId="61"/>
    <cellStyle name="40% - 2. jelölőszín" xfId="15" builtinId="35" customBuiltin="1"/>
    <cellStyle name="40% - 2. jelölőszín 2" xfId="16"/>
    <cellStyle name="40% - 3. jelölőszín" xfId="17" builtinId="39" customBuiltin="1"/>
    <cellStyle name="40% - 3. jelölőszín 2" xfId="18"/>
    <cellStyle name="40% - 3. jelölőszín 3" xfId="62"/>
    <cellStyle name="40% - 4. jelölőszín" xfId="19" builtinId="43" customBuiltin="1"/>
    <cellStyle name="40% - 4. jelölőszín 2" xfId="20"/>
    <cellStyle name="40% - 4. jelölőszín 3" xfId="63"/>
    <cellStyle name="40% - 5. jelölőszín" xfId="21" builtinId="47" customBuiltin="1"/>
    <cellStyle name="40% - 5. jelölőszín 2" xfId="22"/>
    <cellStyle name="40% - 6. jelölőszín" xfId="23" builtinId="51" customBuiltin="1"/>
    <cellStyle name="40% - 6. jelölőszín 2" xfId="24"/>
    <cellStyle name="40% - 6. jelölőszín 3" xfId="64"/>
    <cellStyle name="60% - 1. jelölőszín" xfId="25" builtinId="32" customBuiltin="1"/>
    <cellStyle name="60% - 1. jelölőszín 2" xfId="65"/>
    <cellStyle name="60% - 2. jelölőszín" xfId="26" builtinId="36" customBuiltin="1"/>
    <cellStyle name="60% - 3. jelölőszín" xfId="27" builtinId="40" customBuiltin="1"/>
    <cellStyle name="60% - 3. jelölőszín 2" xfId="66"/>
    <cellStyle name="60% - 4. jelölőszín" xfId="28" builtinId="44" customBuiltin="1"/>
    <cellStyle name="60% - 4. jelölőszín 2" xfId="67"/>
    <cellStyle name="60% - 5. jelölőszín" xfId="29" builtinId="48" customBuiltin="1"/>
    <cellStyle name="60% - 6. jelölőszín" xfId="30" builtinId="52" customBuiltin="1"/>
    <cellStyle name="60% - 6. jelölőszín 2" xfId="68"/>
    <cellStyle name="Bevitel" xfId="31" builtinId="20" customBuiltin="1"/>
    <cellStyle name="Bevitel 2" xfId="69"/>
    <cellStyle name="Cím" xfId="32" builtinId="15" customBuiltin="1"/>
    <cellStyle name="Cím 2" xfId="70"/>
    <cellStyle name="Címsor 1" xfId="33" builtinId="16" customBuiltin="1"/>
    <cellStyle name="Címsor 1 2" xfId="71"/>
    <cellStyle name="Címsor 2" xfId="34" builtinId="17" customBuiltin="1"/>
    <cellStyle name="Címsor 2 2" xfId="72"/>
    <cellStyle name="Címsor 3" xfId="35" builtinId="18" customBuiltin="1"/>
    <cellStyle name="Címsor 3 2" xfId="73"/>
    <cellStyle name="Címsor 4" xfId="36" builtinId="19" customBuiltin="1"/>
    <cellStyle name="Címsor 4 2" xfId="74"/>
    <cellStyle name="Ellenőrzőcella" xfId="37" builtinId="23" customBuiltin="1"/>
    <cellStyle name="Ezres" xfId="52" builtinId="3"/>
    <cellStyle name="Ezres 2" xfId="54"/>
    <cellStyle name="Ezres 3" xfId="75"/>
    <cellStyle name="Figyelmeztetés" xfId="38" builtinId="11" customBuiltin="1"/>
    <cellStyle name="Hiperhivatkozás" xfId="39"/>
    <cellStyle name="Hivatkozott cella" xfId="40" builtinId="24" customBuiltin="1"/>
    <cellStyle name="Jegyzet" xfId="41" builtinId="10" customBuiltin="1"/>
    <cellStyle name="Jegyzet 2" xfId="76"/>
    <cellStyle name="Jó" xfId="42" builtinId="26" customBuiltin="1"/>
    <cellStyle name="Kimenet" xfId="43" builtinId="21" customBuiltin="1"/>
    <cellStyle name="Kimenet 2" xfId="77"/>
    <cellStyle name="Magyarázó szöveg" xfId="44" builtinId="53" customBuiltin="1"/>
    <cellStyle name="Már látott hiperhivatkozás" xfId="45"/>
    <cellStyle name="Normál" xfId="0" builtinId="0"/>
    <cellStyle name="Normál 2" xfId="53"/>
    <cellStyle name="Normál 2 2" xfId="78"/>
    <cellStyle name="Normál 3" xfId="55"/>
    <cellStyle name="Normál 5" xfId="79"/>
    <cellStyle name="Normál 5 2" xfId="80"/>
    <cellStyle name="Normál_6MELL" xfId="46"/>
    <cellStyle name="Normál_KVRENMUNKA" xfId="47"/>
    <cellStyle name="Összesen" xfId="48" builtinId="25" customBuiltin="1"/>
    <cellStyle name="Összesen 2" xfId="81"/>
    <cellStyle name="Rossz" xfId="49" builtinId="27" customBuiltin="1"/>
    <cellStyle name="Semleges" xfId="50" builtinId="28" customBuiltin="1"/>
    <cellStyle name="Számítás" xfId="51" builtinId="22" customBuiltin="1"/>
    <cellStyle name="Számítás 2" xfId="82"/>
  </cellStyles>
  <dxfs count="5"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/>
        <color rgb="FFC0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1021080</xdr:colOff>
      <xdr:row>10</xdr:row>
      <xdr:rowOff>1905</xdr:rowOff>
    </xdr:from>
    <xdr:to>
      <xdr:col>4</xdr:col>
      <xdr:colOff>9509</xdr:colOff>
      <xdr:row>17</xdr:row>
      <xdr:rowOff>76222</xdr:rowOff>
    </xdr:to>
    <xdr:cxnSp macro="">
      <xdr:nvCxnSpPr>
        <xdr:cNvPr id="6" name="Egyenes összekötő 5">
          <a:extLst>
            <a:ext uri="{FF2B5EF4-FFF2-40B4-BE49-F238E27FC236}">
              <a16:creationId xmlns="" xmlns:a16="http://schemas.microsoft.com/office/drawing/2014/main" id="{00000000-0008-0000-1700-000003000000}"/>
            </a:ext>
          </a:extLst>
        </xdr:cNvPr>
        <xdr:cNvCxnSpPr/>
      </xdr:nvCxnSpPr>
      <xdr:spPr>
        <a:xfrm flipH="1">
          <a:off x="4707255" y="1992630"/>
          <a:ext cx="7604" cy="4522492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0</xdr:colOff>
      <xdr:row>10</xdr:row>
      <xdr:rowOff>28575</xdr:rowOff>
    </xdr:from>
    <xdr:to>
      <xdr:col>11</xdr:col>
      <xdr:colOff>6408</xdr:colOff>
      <xdr:row>16</xdr:row>
      <xdr:rowOff>544833</xdr:rowOff>
    </xdr:to>
    <xdr:cxnSp macro="">
      <xdr:nvCxnSpPr>
        <xdr:cNvPr id="7" name="Egyenes összekötő 6">
          <a:extLst>
            <a:ext uri="{FF2B5EF4-FFF2-40B4-BE49-F238E27FC236}">
              <a16:creationId xmlns="" xmlns:a16="http://schemas.microsoft.com/office/drawing/2014/main" id="{00000000-0008-0000-1700-000006000000}"/>
            </a:ext>
          </a:extLst>
        </xdr:cNvPr>
        <xdr:cNvCxnSpPr/>
      </xdr:nvCxnSpPr>
      <xdr:spPr>
        <a:xfrm>
          <a:off x="10287000" y="2019300"/>
          <a:ext cx="6408" cy="4421508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Office-té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4.bin"/><Relationship Id="rId4" Type="http://schemas.openxmlformats.org/officeDocument/2006/relationships/comments" Target="../comments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84"/>
  <sheetViews>
    <sheetView topLeftCell="A55" zoomScale="160" zoomScaleNormal="160" zoomScaleSheetLayoutView="142" workbookViewId="0">
      <selection activeCell="B10" sqref="B10"/>
    </sheetView>
  </sheetViews>
  <sheetFormatPr defaultColWidth="9.33203125" defaultRowHeight="12.75" x14ac:dyDescent="0.2"/>
  <cols>
    <col min="1" max="1" width="7.33203125" style="79" customWidth="1"/>
    <col min="2" max="2" width="61.83203125" style="80" customWidth="1"/>
    <col min="3" max="3" width="13.5" style="568" customWidth="1"/>
    <col min="4" max="4" width="14.33203125" style="569" hidden="1" customWidth="1"/>
    <col min="5" max="5" width="14.1640625" style="569" hidden="1" customWidth="1"/>
    <col min="6" max="6" width="14.1640625" style="569" customWidth="1"/>
    <col min="7" max="8" width="14" style="569" customWidth="1"/>
    <col min="9" max="9" width="16.83203125" style="569" hidden="1" customWidth="1"/>
    <col min="10" max="10" width="16" style="569" hidden="1" customWidth="1"/>
    <col min="11" max="11" width="15.83203125" style="569" hidden="1" customWidth="1"/>
    <col min="12" max="12" width="8.1640625" style="570" hidden="1" customWidth="1"/>
    <col min="13" max="13" width="12.1640625" style="25" bestFit="1" customWidth="1"/>
    <col min="14" max="16384" width="9.33203125" style="25"/>
  </cols>
  <sheetData>
    <row r="1" spans="1:16384" ht="12.75" customHeight="1" x14ac:dyDescent="0.2">
      <c r="A1" s="1665" t="s">
        <v>820</v>
      </c>
      <c r="B1" s="1665"/>
      <c r="C1" s="1665"/>
      <c r="D1" s="1665"/>
      <c r="E1" s="1665"/>
      <c r="F1" s="1665"/>
      <c r="G1" s="1665"/>
      <c r="H1" s="1665"/>
      <c r="I1" s="81"/>
      <c r="J1" s="81"/>
      <c r="K1" s="81"/>
      <c r="L1" s="143"/>
    </row>
    <row r="2" spans="1:16384" x14ac:dyDescent="0.2">
      <c r="A2" s="1663" t="s">
        <v>734</v>
      </c>
      <c r="B2" s="1663"/>
      <c r="C2" s="1663"/>
      <c r="D2" s="1663"/>
      <c r="E2" s="1663"/>
      <c r="F2" s="1663"/>
      <c r="G2" s="1663"/>
      <c r="H2" s="1663"/>
    </row>
    <row r="3" spans="1:16384" s="24" customFormat="1" ht="13.7" customHeight="1" x14ac:dyDescent="0.2">
      <c r="A3" s="1663"/>
      <c r="B3" s="1663"/>
      <c r="C3" s="1663"/>
      <c r="D3" s="1663"/>
      <c r="E3" s="1663"/>
      <c r="F3" s="1663"/>
      <c r="G3" s="1663"/>
      <c r="H3" s="1663"/>
      <c r="I3" s="1663"/>
      <c r="J3" s="1663"/>
      <c r="K3" s="1663"/>
      <c r="L3" s="1663"/>
    </row>
    <row r="4" spans="1:16384" s="40" customFormat="1" ht="15.75" customHeight="1" x14ac:dyDescent="0.2">
      <c r="A4" s="1662" t="s">
        <v>232</v>
      </c>
      <c r="B4" s="1662"/>
      <c r="C4" s="1662"/>
      <c r="D4" s="1662"/>
      <c r="E4" s="1662"/>
      <c r="F4" s="1662"/>
      <c r="G4" s="1662"/>
      <c r="H4" s="1662"/>
      <c r="I4" s="104"/>
      <c r="J4" s="104"/>
      <c r="K4" s="104"/>
      <c r="L4" s="104"/>
      <c r="M4" s="24"/>
    </row>
    <row r="5" spans="1:16384" s="40" customFormat="1" ht="15.75" customHeight="1" x14ac:dyDescent="0.2">
      <c r="A5" s="1662" t="s">
        <v>663</v>
      </c>
      <c r="B5" s="1662"/>
      <c r="C5" s="1662"/>
      <c r="D5" s="1662"/>
      <c r="E5" s="1662"/>
      <c r="F5" s="1662"/>
      <c r="G5" s="1662"/>
      <c r="H5" s="1662"/>
      <c r="I5" s="1662"/>
      <c r="J5" s="1662"/>
      <c r="K5" s="1662"/>
      <c r="L5" s="1662"/>
      <c r="M5" s="1662"/>
      <c r="N5" s="1662"/>
      <c r="O5" s="1662"/>
      <c r="P5" s="1662"/>
      <c r="Q5" s="1662"/>
      <c r="R5" s="1662"/>
      <c r="S5" s="1662"/>
      <c r="T5" s="1662"/>
      <c r="U5" s="1662"/>
      <c r="V5" s="1662"/>
      <c r="W5" s="1662"/>
      <c r="X5" s="1662"/>
      <c r="Y5" s="1662"/>
      <c r="Z5" s="1662"/>
      <c r="AA5" s="1662"/>
      <c r="AB5" s="1662"/>
      <c r="AC5" s="1662"/>
      <c r="AD5" s="1662"/>
      <c r="AE5" s="1662"/>
      <c r="AF5" s="1662"/>
      <c r="AG5" s="1662"/>
      <c r="AH5" s="1662"/>
      <c r="AI5" s="1662"/>
      <c r="AJ5" s="1662"/>
      <c r="AK5" s="1662"/>
      <c r="AL5" s="1662"/>
      <c r="AM5" s="1662"/>
      <c r="AN5" s="1662"/>
      <c r="AO5" s="1662"/>
      <c r="AP5" s="1662"/>
      <c r="AQ5" s="1662"/>
      <c r="AR5" s="1662"/>
      <c r="AS5" s="1662"/>
      <c r="AT5" s="1662"/>
      <c r="AU5" s="1662"/>
      <c r="AV5" s="1662"/>
      <c r="AW5" s="1662"/>
      <c r="AX5" s="1662"/>
      <c r="AY5" s="1662"/>
      <c r="AZ5" s="1662"/>
      <c r="BA5" s="1662"/>
      <c r="BB5" s="1662"/>
      <c r="BC5" s="1662"/>
      <c r="BD5" s="1662"/>
      <c r="BE5" s="1662"/>
      <c r="BF5" s="1662"/>
      <c r="BG5" s="1662"/>
      <c r="BH5" s="1662"/>
      <c r="BI5" s="1662"/>
      <c r="BJ5" s="1662"/>
      <c r="BK5" s="1662"/>
      <c r="BL5" s="1662"/>
      <c r="BM5" s="1662"/>
      <c r="BN5" s="1662"/>
      <c r="BO5" s="1662"/>
      <c r="BP5" s="1662"/>
      <c r="BQ5" s="1662"/>
      <c r="BR5" s="1662"/>
      <c r="BS5" s="1662"/>
      <c r="BT5" s="1662"/>
      <c r="BU5" s="1662"/>
      <c r="BV5" s="1662"/>
      <c r="BW5" s="1662"/>
      <c r="BX5" s="1662"/>
      <c r="BY5" s="1662"/>
      <c r="BZ5" s="1662"/>
      <c r="CA5" s="1662"/>
      <c r="CB5" s="1662"/>
      <c r="CC5" s="1662"/>
      <c r="CD5" s="1662"/>
      <c r="CE5" s="1662"/>
      <c r="CF5" s="1662"/>
      <c r="CG5" s="1662"/>
      <c r="CH5" s="1662"/>
      <c r="CI5" s="1662"/>
      <c r="CJ5" s="1662"/>
      <c r="CK5" s="1662"/>
      <c r="CL5" s="1662"/>
      <c r="CM5" s="1662"/>
      <c r="CN5" s="1662"/>
      <c r="CO5" s="1662"/>
      <c r="CP5" s="1662"/>
      <c r="CQ5" s="1662"/>
      <c r="CR5" s="1662"/>
      <c r="CS5" s="1662"/>
      <c r="CT5" s="1662"/>
      <c r="CU5" s="1662"/>
      <c r="CV5" s="1662"/>
      <c r="CW5" s="1662"/>
      <c r="CX5" s="1662"/>
      <c r="CY5" s="1662"/>
      <c r="CZ5" s="1662"/>
      <c r="DA5" s="1662"/>
      <c r="DB5" s="1662"/>
      <c r="DC5" s="1662"/>
      <c r="DD5" s="1662"/>
      <c r="DE5" s="1662"/>
      <c r="DF5" s="1662"/>
      <c r="DG5" s="1662"/>
      <c r="DH5" s="1662"/>
      <c r="DI5" s="1662"/>
      <c r="DJ5" s="1662"/>
      <c r="DK5" s="1662"/>
      <c r="DL5" s="1662"/>
      <c r="DM5" s="1662"/>
      <c r="DN5" s="1662"/>
      <c r="DO5" s="1662"/>
      <c r="DP5" s="1662"/>
      <c r="DQ5" s="1662"/>
      <c r="DR5" s="1662"/>
      <c r="DS5" s="1662"/>
      <c r="DT5" s="1662"/>
      <c r="DU5" s="1662"/>
      <c r="DV5" s="1662"/>
      <c r="DW5" s="1662"/>
      <c r="DX5" s="1662"/>
      <c r="DY5" s="1662"/>
      <c r="DZ5" s="1662"/>
      <c r="EA5" s="1662"/>
      <c r="EB5" s="1662"/>
      <c r="EC5" s="1662"/>
      <c r="ED5" s="1662"/>
      <c r="EE5" s="1662"/>
      <c r="EF5" s="1662"/>
      <c r="EG5" s="1662"/>
      <c r="EH5" s="1662"/>
      <c r="EI5" s="1662"/>
      <c r="EJ5" s="1662"/>
      <c r="EK5" s="1662"/>
      <c r="EL5" s="1662"/>
      <c r="EM5" s="1662"/>
      <c r="EN5" s="1662"/>
      <c r="EO5" s="1662"/>
      <c r="EP5" s="1662"/>
      <c r="EQ5" s="1662"/>
      <c r="ER5" s="1662"/>
      <c r="ES5" s="1662"/>
      <c r="ET5" s="1662"/>
      <c r="EU5" s="1662"/>
      <c r="EV5" s="1662"/>
      <c r="EW5" s="1662"/>
      <c r="EX5" s="1662"/>
      <c r="EY5" s="1662"/>
      <c r="EZ5" s="1662"/>
      <c r="FA5" s="1662"/>
      <c r="FB5" s="1662"/>
      <c r="FC5" s="1662"/>
      <c r="FD5" s="1662"/>
      <c r="FE5" s="1662"/>
      <c r="FF5" s="1662"/>
      <c r="FG5" s="1662"/>
      <c r="FH5" s="1662"/>
      <c r="FI5" s="1662"/>
      <c r="FJ5" s="1662"/>
      <c r="FK5" s="1662"/>
      <c r="FL5" s="1662"/>
      <c r="FM5" s="1662"/>
      <c r="FN5" s="1662"/>
      <c r="FO5" s="1662"/>
      <c r="FP5" s="1662"/>
      <c r="FQ5" s="1662"/>
      <c r="FR5" s="1662"/>
      <c r="FS5" s="1662"/>
      <c r="FT5" s="1662"/>
      <c r="FU5" s="1662"/>
      <c r="FV5" s="1662"/>
      <c r="FW5" s="1662"/>
      <c r="FX5" s="1662"/>
      <c r="FY5" s="1662"/>
      <c r="FZ5" s="1662"/>
      <c r="GA5" s="1662"/>
      <c r="GB5" s="1662"/>
      <c r="GC5" s="1662"/>
      <c r="GD5" s="1662"/>
      <c r="GE5" s="1662"/>
      <c r="GF5" s="1662"/>
      <c r="GG5" s="1662"/>
      <c r="GH5" s="1662"/>
      <c r="GI5" s="1662"/>
      <c r="GJ5" s="1662"/>
      <c r="GK5" s="1662"/>
      <c r="GL5" s="1662"/>
      <c r="GM5" s="1662"/>
      <c r="GN5" s="1662"/>
      <c r="GO5" s="1662"/>
      <c r="GP5" s="1662"/>
      <c r="GQ5" s="1662"/>
      <c r="GR5" s="1662"/>
      <c r="GS5" s="1662"/>
      <c r="GT5" s="1662"/>
      <c r="GU5" s="1662"/>
      <c r="GV5" s="1662"/>
      <c r="GW5" s="1662"/>
      <c r="GX5" s="1662"/>
      <c r="GY5" s="1662"/>
      <c r="GZ5" s="1662"/>
      <c r="HA5" s="1662"/>
      <c r="HB5" s="1662"/>
      <c r="HC5" s="1662"/>
      <c r="HD5" s="1662"/>
      <c r="HE5" s="1662"/>
      <c r="HF5" s="1662"/>
      <c r="HG5" s="1662"/>
      <c r="HH5" s="1662"/>
      <c r="HI5" s="1662"/>
      <c r="HJ5" s="1662"/>
      <c r="HK5" s="1662"/>
      <c r="HL5" s="1662"/>
      <c r="HM5" s="1662"/>
      <c r="HN5" s="1662"/>
      <c r="HO5" s="1662"/>
      <c r="HP5" s="1662"/>
      <c r="HQ5" s="1662"/>
      <c r="HR5" s="1662"/>
      <c r="HS5" s="1662"/>
      <c r="HT5" s="1662"/>
      <c r="HU5" s="1662"/>
      <c r="HV5" s="1662"/>
      <c r="HW5" s="1662"/>
      <c r="HX5" s="1662"/>
      <c r="HY5" s="1662"/>
      <c r="HZ5" s="1662"/>
      <c r="IA5" s="1662"/>
      <c r="IB5" s="1662"/>
      <c r="IC5" s="1662"/>
      <c r="ID5" s="1662"/>
      <c r="IE5" s="1662"/>
      <c r="IF5" s="1662"/>
      <c r="IG5" s="1662"/>
      <c r="IH5" s="1662"/>
      <c r="II5" s="1662"/>
      <c r="IJ5" s="1662"/>
      <c r="IK5" s="1662"/>
      <c r="IL5" s="1662"/>
      <c r="IM5" s="1662"/>
      <c r="IN5" s="1662"/>
      <c r="IO5" s="1662"/>
      <c r="IP5" s="1662"/>
      <c r="IQ5" s="1662"/>
      <c r="IR5" s="1662"/>
      <c r="IS5" s="1662"/>
      <c r="IT5" s="1662"/>
      <c r="IU5" s="1662"/>
      <c r="IV5" s="1662"/>
      <c r="IW5" s="1662"/>
      <c r="IX5" s="1662"/>
      <c r="IY5" s="1662"/>
      <c r="IZ5" s="1662"/>
      <c r="JA5" s="1662"/>
      <c r="JB5" s="1662"/>
      <c r="JC5" s="1662"/>
      <c r="JD5" s="1662"/>
      <c r="JE5" s="1662"/>
      <c r="JF5" s="1662"/>
      <c r="JG5" s="1662"/>
      <c r="JH5" s="1662"/>
      <c r="JI5" s="1662"/>
      <c r="JJ5" s="1662"/>
      <c r="JK5" s="1662"/>
      <c r="JL5" s="1662"/>
      <c r="JM5" s="1662"/>
      <c r="JN5" s="1662"/>
      <c r="JO5" s="1662"/>
      <c r="JP5" s="1662"/>
      <c r="JQ5" s="1662"/>
      <c r="JR5" s="1662"/>
      <c r="JS5" s="1662"/>
      <c r="JT5" s="1662"/>
      <c r="JU5" s="1662"/>
      <c r="JV5" s="1662"/>
      <c r="JW5" s="1662"/>
      <c r="JX5" s="1662"/>
      <c r="JY5" s="1662"/>
      <c r="JZ5" s="1662"/>
      <c r="KA5" s="1662"/>
      <c r="KB5" s="1662"/>
      <c r="KC5" s="1662"/>
      <c r="KD5" s="1662"/>
      <c r="KE5" s="1662"/>
      <c r="KF5" s="1662"/>
      <c r="KG5" s="1662"/>
      <c r="KH5" s="1662"/>
      <c r="KI5" s="1662"/>
      <c r="KJ5" s="1662"/>
      <c r="KK5" s="1662"/>
      <c r="KL5" s="1662"/>
      <c r="KM5" s="1662"/>
      <c r="KN5" s="1662"/>
      <c r="KO5" s="1662"/>
      <c r="KP5" s="1662"/>
      <c r="KQ5" s="1662"/>
      <c r="KR5" s="1662"/>
      <c r="KS5" s="1662"/>
      <c r="KT5" s="1662"/>
      <c r="KU5" s="1662"/>
      <c r="KV5" s="1662"/>
      <c r="KW5" s="1662"/>
      <c r="KX5" s="1662"/>
      <c r="KY5" s="1662"/>
      <c r="KZ5" s="1662"/>
      <c r="LA5" s="1662"/>
      <c r="LB5" s="1662"/>
      <c r="LC5" s="1662"/>
      <c r="LD5" s="1662"/>
      <c r="LE5" s="1662"/>
      <c r="LF5" s="1662"/>
      <c r="LG5" s="1662"/>
      <c r="LH5" s="1662"/>
      <c r="LI5" s="1662"/>
      <c r="LJ5" s="1662"/>
      <c r="LK5" s="1662"/>
      <c r="LL5" s="1662"/>
      <c r="LM5" s="1662"/>
      <c r="LN5" s="1662"/>
      <c r="LO5" s="1662"/>
      <c r="LP5" s="1662"/>
      <c r="LQ5" s="1662"/>
      <c r="LR5" s="1662"/>
      <c r="LS5" s="1662"/>
      <c r="LT5" s="1662"/>
      <c r="LU5" s="1662"/>
      <c r="LV5" s="1662"/>
      <c r="LW5" s="1662"/>
      <c r="LX5" s="1662"/>
      <c r="LY5" s="1662"/>
      <c r="LZ5" s="1662"/>
      <c r="MA5" s="1662"/>
      <c r="MB5" s="1662"/>
      <c r="MC5" s="1662"/>
      <c r="MD5" s="1662"/>
      <c r="ME5" s="1662"/>
      <c r="MF5" s="1662"/>
      <c r="MG5" s="1662"/>
      <c r="MH5" s="1662"/>
      <c r="MI5" s="1662"/>
      <c r="MJ5" s="1662"/>
      <c r="MK5" s="1662"/>
      <c r="ML5" s="1662"/>
      <c r="MM5" s="1662"/>
      <c r="MN5" s="1662"/>
      <c r="MO5" s="1662"/>
      <c r="MP5" s="1662"/>
      <c r="MQ5" s="1662"/>
      <c r="MR5" s="1662"/>
      <c r="MS5" s="1662"/>
      <c r="MT5" s="1662"/>
      <c r="MU5" s="1662"/>
      <c r="MV5" s="1662"/>
      <c r="MW5" s="1662"/>
      <c r="MX5" s="1662"/>
      <c r="MY5" s="1662"/>
      <c r="MZ5" s="1662"/>
      <c r="NA5" s="1662"/>
      <c r="NB5" s="1662"/>
      <c r="NC5" s="1662"/>
      <c r="ND5" s="1662"/>
      <c r="NE5" s="1662"/>
      <c r="NF5" s="1662"/>
      <c r="NG5" s="1662"/>
      <c r="NH5" s="1662"/>
      <c r="NI5" s="1662"/>
      <c r="NJ5" s="1662"/>
      <c r="NK5" s="1662"/>
      <c r="NL5" s="1662"/>
      <c r="NM5" s="1662"/>
      <c r="NN5" s="1662"/>
      <c r="NO5" s="1662"/>
      <c r="NP5" s="1662"/>
      <c r="NQ5" s="1662"/>
      <c r="NR5" s="1662"/>
      <c r="NS5" s="1662"/>
      <c r="NT5" s="1662"/>
      <c r="NU5" s="1662"/>
      <c r="NV5" s="1662"/>
      <c r="NW5" s="1662"/>
      <c r="NX5" s="1662"/>
      <c r="NY5" s="1662"/>
      <c r="NZ5" s="1662"/>
      <c r="OA5" s="1662"/>
      <c r="OB5" s="1662"/>
      <c r="OC5" s="1662"/>
      <c r="OD5" s="1662"/>
      <c r="OE5" s="1662"/>
      <c r="OF5" s="1662"/>
      <c r="OG5" s="1662"/>
      <c r="OH5" s="1662"/>
      <c r="OI5" s="1662"/>
      <c r="OJ5" s="1662"/>
      <c r="OK5" s="1662"/>
      <c r="OL5" s="1662"/>
      <c r="OM5" s="1662"/>
      <c r="ON5" s="1662"/>
      <c r="OO5" s="1662"/>
      <c r="OP5" s="1662"/>
      <c r="OQ5" s="1662"/>
      <c r="OR5" s="1662"/>
      <c r="OS5" s="1662"/>
      <c r="OT5" s="1662"/>
      <c r="OU5" s="1662"/>
      <c r="OV5" s="1662"/>
      <c r="OW5" s="1662"/>
      <c r="OX5" s="1662"/>
      <c r="OY5" s="1662"/>
      <c r="OZ5" s="1662"/>
      <c r="PA5" s="1662"/>
      <c r="PB5" s="1662"/>
      <c r="PC5" s="1662"/>
      <c r="PD5" s="1662"/>
      <c r="PE5" s="1662"/>
      <c r="PF5" s="1662"/>
      <c r="PG5" s="1662"/>
      <c r="PH5" s="1662"/>
      <c r="PI5" s="1662"/>
      <c r="PJ5" s="1662"/>
      <c r="PK5" s="1662"/>
      <c r="PL5" s="1662"/>
      <c r="PM5" s="1662"/>
      <c r="PN5" s="1662"/>
      <c r="PO5" s="1662"/>
      <c r="PP5" s="1662"/>
      <c r="PQ5" s="1662"/>
      <c r="PR5" s="1662"/>
      <c r="PS5" s="1662"/>
      <c r="PT5" s="1662"/>
      <c r="PU5" s="1662"/>
      <c r="PV5" s="1662"/>
      <c r="PW5" s="1662"/>
      <c r="PX5" s="1662"/>
      <c r="PY5" s="1662"/>
      <c r="PZ5" s="1662"/>
      <c r="QA5" s="1662"/>
      <c r="QB5" s="1662"/>
      <c r="QC5" s="1662"/>
      <c r="QD5" s="1662"/>
      <c r="QE5" s="1662"/>
      <c r="QF5" s="1662"/>
      <c r="QG5" s="1662"/>
      <c r="QH5" s="1662"/>
      <c r="QI5" s="1662"/>
      <c r="QJ5" s="1662"/>
      <c r="QK5" s="1662"/>
      <c r="QL5" s="1662"/>
      <c r="QM5" s="1662"/>
      <c r="QN5" s="1662"/>
      <c r="QO5" s="1662"/>
      <c r="QP5" s="1662"/>
      <c r="QQ5" s="1662"/>
      <c r="QR5" s="1662"/>
      <c r="QS5" s="1662"/>
      <c r="QT5" s="1662"/>
      <c r="QU5" s="1662"/>
      <c r="QV5" s="1662"/>
      <c r="QW5" s="1662"/>
      <c r="QX5" s="1662"/>
      <c r="QY5" s="1662"/>
      <c r="QZ5" s="1662"/>
      <c r="RA5" s="1662"/>
      <c r="RB5" s="1662"/>
      <c r="RC5" s="1662"/>
      <c r="RD5" s="1662"/>
      <c r="RE5" s="1662"/>
      <c r="RF5" s="1662"/>
      <c r="RG5" s="1662"/>
      <c r="RH5" s="1662"/>
      <c r="RI5" s="1662"/>
      <c r="RJ5" s="1662"/>
      <c r="RK5" s="1662"/>
      <c r="RL5" s="1662"/>
      <c r="RM5" s="1662"/>
      <c r="RN5" s="1662"/>
      <c r="RO5" s="1662"/>
      <c r="RP5" s="1662"/>
      <c r="RQ5" s="1662"/>
      <c r="RR5" s="1662"/>
      <c r="RS5" s="1662"/>
      <c r="RT5" s="1662"/>
      <c r="RU5" s="1662"/>
      <c r="RV5" s="1662"/>
      <c r="RW5" s="1662"/>
      <c r="RX5" s="1662"/>
      <c r="RY5" s="1662"/>
      <c r="RZ5" s="1662"/>
      <c r="SA5" s="1662"/>
      <c r="SB5" s="1662"/>
      <c r="SC5" s="1662"/>
      <c r="SD5" s="1662"/>
      <c r="SE5" s="1662"/>
      <c r="SF5" s="1662"/>
      <c r="SG5" s="1662"/>
      <c r="SH5" s="1662"/>
      <c r="SI5" s="1662"/>
      <c r="SJ5" s="1662"/>
      <c r="SK5" s="1662"/>
      <c r="SL5" s="1662"/>
      <c r="SM5" s="1662"/>
      <c r="SN5" s="1662"/>
      <c r="SO5" s="1662"/>
      <c r="SP5" s="1662"/>
      <c r="SQ5" s="1662"/>
      <c r="SR5" s="1662"/>
      <c r="SS5" s="1662"/>
      <c r="ST5" s="1662"/>
      <c r="SU5" s="1662"/>
      <c r="SV5" s="1662"/>
      <c r="SW5" s="1662"/>
      <c r="SX5" s="1662"/>
      <c r="SY5" s="1662"/>
      <c r="SZ5" s="1662"/>
      <c r="TA5" s="1662"/>
      <c r="TB5" s="1662"/>
      <c r="TC5" s="1662"/>
      <c r="TD5" s="1662"/>
      <c r="TE5" s="1662"/>
      <c r="TF5" s="1662"/>
      <c r="TG5" s="1662"/>
      <c r="TH5" s="1662"/>
      <c r="TI5" s="1662"/>
      <c r="TJ5" s="1662"/>
      <c r="TK5" s="1662"/>
      <c r="TL5" s="1662"/>
      <c r="TM5" s="1662"/>
      <c r="TN5" s="1662"/>
      <c r="TO5" s="1662"/>
      <c r="TP5" s="1662"/>
      <c r="TQ5" s="1662"/>
      <c r="TR5" s="1662"/>
      <c r="TS5" s="1662"/>
      <c r="TT5" s="1662"/>
      <c r="TU5" s="1662"/>
      <c r="TV5" s="1662"/>
      <c r="TW5" s="1662"/>
      <c r="TX5" s="1662"/>
      <c r="TY5" s="1662"/>
      <c r="TZ5" s="1662"/>
      <c r="UA5" s="1662"/>
      <c r="UB5" s="1662"/>
      <c r="UC5" s="1662"/>
      <c r="UD5" s="1662"/>
      <c r="UE5" s="1662"/>
      <c r="UF5" s="1662"/>
      <c r="UG5" s="1662"/>
      <c r="UH5" s="1662"/>
      <c r="UI5" s="1662"/>
      <c r="UJ5" s="1662"/>
      <c r="UK5" s="1662"/>
      <c r="UL5" s="1662"/>
      <c r="UM5" s="1662"/>
      <c r="UN5" s="1662"/>
      <c r="UO5" s="1662"/>
      <c r="UP5" s="1662"/>
      <c r="UQ5" s="1662"/>
      <c r="UR5" s="1662"/>
      <c r="US5" s="1662"/>
      <c r="UT5" s="1662"/>
      <c r="UU5" s="1662"/>
      <c r="UV5" s="1662"/>
      <c r="UW5" s="1662"/>
      <c r="UX5" s="1662"/>
      <c r="UY5" s="1662"/>
      <c r="UZ5" s="1662"/>
      <c r="VA5" s="1662"/>
      <c r="VB5" s="1662"/>
      <c r="VC5" s="1662"/>
      <c r="VD5" s="1662"/>
      <c r="VE5" s="1662"/>
      <c r="VF5" s="1662"/>
      <c r="VG5" s="1662"/>
      <c r="VH5" s="1662"/>
      <c r="VI5" s="1662"/>
      <c r="VJ5" s="1662"/>
      <c r="VK5" s="1662"/>
      <c r="VL5" s="1662"/>
      <c r="VM5" s="1662"/>
      <c r="VN5" s="1662"/>
      <c r="VO5" s="1662"/>
      <c r="VP5" s="1662"/>
      <c r="VQ5" s="1662"/>
      <c r="VR5" s="1662"/>
      <c r="VS5" s="1662"/>
      <c r="VT5" s="1662"/>
      <c r="VU5" s="1662"/>
      <c r="VV5" s="1662"/>
      <c r="VW5" s="1662"/>
      <c r="VX5" s="1662"/>
      <c r="VY5" s="1662"/>
      <c r="VZ5" s="1662"/>
      <c r="WA5" s="1662"/>
      <c r="WB5" s="1662"/>
      <c r="WC5" s="1662"/>
      <c r="WD5" s="1662"/>
      <c r="WE5" s="1662"/>
      <c r="WF5" s="1662"/>
      <c r="WG5" s="1662"/>
      <c r="WH5" s="1662"/>
      <c r="WI5" s="1662"/>
      <c r="WJ5" s="1662"/>
      <c r="WK5" s="1662"/>
      <c r="WL5" s="1662"/>
      <c r="WM5" s="1662"/>
      <c r="WN5" s="1662"/>
      <c r="WO5" s="1662"/>
      <c r="WP5" s="1662"/>
      <c r="WQ5" s="1662"/>
      <c r="WR5" s="1662"/>
      <c r="WS5" s="1662"/>
      <c r="WT5" s="1662"/>
      <c r="WU5" s="1662"/>
      <c r="WV5" s="1662"/>
      <c r="WW5" s="1662"/>
      <c r="WX5" s="1662"/>
      <c r="WY5" s="1662"/>
      <c r="WZ5" s="1662"/>
      <c r="XA5" s="1662"/>
      <c r="XB5" s="1662"/>
      <c r="XC5" s="1662"/>
      <c r="XD5" s="1662"/>
      <c r="XE5" s="1662"/>
      <c r="XF5" s="1662"/>
      <c r="XG5" s="1662"/>
      <c r="XH5" s="1662"/>
      <c r="XI5" s="1662"/>
      <c r="XJ5" s="1662"/>
      <c r="XK5" s="1662"/>
      <c r="XL5" s="1662"/>
      <c r="XM5" s="1662"/>
      <c r="XN5" s="1662"/>
      <c r="XO5" s="1662"/>
      <c r="XP5" s="1662"/>
      <c r="XQ5" s="1662"/>
      <c r="XR5" s="1662"/>
      <c r="XS5" s="1662"/>
      <c r="XT5" s="1662"/>
      <c r="XU5" s="1662"/>
      <c r="XV5" s="1662"/>
      <c r="XW5" s="1662"/>
      <c r="XX5" s="1662"/>
      <c r="XY5" s="1662"/>
      <c r="XZ5" s="1662"/>
      <c r="YA5" s="1662"/>
      <c r="YB5" s="1662"/>
      <c r="YC5" s="1662"/>
      <c r="YD5" s="1662"/>
      <c r="YE5" s="1662"/>
      <c r="YF5" s="1662"/>
      <c r="YG5" s="1662"/>
      <c r="YH5" s="1662"/>
      <c r="YI5" s="1662"/>
      <c r="YJ5" s="1662"/>
      <c r="YK5" s="1662"/>
      <c r="YL5" s="1662"/>
      <c r="YM5" s="1662"/>
      <c r="YN5" s="1662"/>
      <c r="YO5" s="1662"/>
      <c r="YP5" s="1662"/>
      <c r="YQ5" s="1662"/>
      <c r="YR5" s="1662"/>
      <c r="YS5" s="1662"/>
      <c r="YT5" s="1662"/>
      <c r="YU5" s="1662"/>
      <c r="YV5" s="1662"/>
      <c r="YW5" s="1662"/>
      <c r="YX5" s="1662"/>
      <c r="YY5" s="1662"/>
      <c r="YZ5" s="1662"/>
      <c r="ZA5" s="1662"/>
      <c r="ZB5" s="1662"/>
      <c r="ZC5" s="1662"/>
      <c r="ZD5" s="1662"/>
      <c r="ZE5" s="1662"/>
      <c r="ZF5" s="1662"/>
      <c r="ZG5" s="1662"/>
      <c r="ZH5" s="1662"/>
      <c r="ZI5" s="1662"/>
      <c r="ZJ5" s="1662"/>
      <c r="ZK5" s="1662"/>
      <c r="ZL5" s="1662"/>
      <c r="ZM5" s="1662"/>
      <c r="ZN5" s="1662"/>
      <c r="ZO5" s="1662"/>
      <c r="ZP5" s="1662"/>
      <c r="ZQ5" s="1662"/>
      <c r="ZR5" s="1662"/>
      <c r="ZS5" s="1662"/>
      <c r="ZT5" s="1662"/>
      <c r="ZU5" s="1662"/>
      <c r="ZV5" s="1662"/>
      <c r="ZW5" s="1662"/>
      <c r="ZX5" s="1662"/>
      <c r="ZY5" s="1662"/>
      <c r="ZZ5" s="1662"/>
      <c r="AAA5" s="1662"/>
      <c r="AAB5" s="1662"/>
      <c r="AAC5" s="1662"/>
      <c r="AAD5" s="1662"/>
      <c r="AAE5" s="1662"/>
      <c r="AAF5" s="1662"/>
      <c r="AAG5" s="1662"/>
      <c r="AAH5" s="1662"/>
      <c r="AAI5" s="1662"/>
      <c r="AAJ5" s="1662"/>
      <c r="AAK5" s="1662"/>
      <c r="AAL5" s="1662"/>
      <c r="AAM5" s="1662"/>
      <c r="AAN5" s="1662"/>
      <c r="AAO5" s="1662"/>
      <c r="AAP5" s="1662"/>
      <c r="AAQ5" s="1662"/>
      <c r="AAR5" s="1662"/>
      <c r="AAS5" s="1662"/>
      <c r="AAT5" s="1662"/>
      <c r="AAU5" s="1662"/>
      <c r="AAV5" s="1662"/>
      <c r="AAW5" s="1662"/>
      <c r="AAX5" s="1662"/>
      <c r="AAY5" s="1662"/>
      <c r="AAZ5" s="1662"/>
      <c r="ABA5" s="1662"/>
      <c r="ABB5" s="1662"/>
      <c r="ABC5" s="1662"/>
      <c r="ABD5" s="1662"/>
      <c r="ABE5" s="1662"/>
      <c r="ABF5" s="1662"/>
      <c r="ABG5" s="1662"/>
      <c r="ABH5" s="1662"/>
      <c r="ABI5" s="1662"/>
      <c r="ABJ5" s="1662"/>
      <c r="ABK5" s="1662"/>
      <c r="ABL5" s="1662"/>
      <c r="ABM5" s="1662"/>
      <c r="ABN5" s="1662"/>
      <c r="ABO5" s="1662"/>
      <c r="ABP5" s="1662"/>
      <c r="ABQ5" s="1662"/>
      <c r="ABR5" s="1662"/>
      <c r="ABS5" s="1662"/>
      <c r="ABT5" s="1662"/>
      <c r="ABU5" s="1662"/>
      <c r="ABV5" s="1662"/>
      <c r="ABW5" s="1662"/>
      <c r="ABX5" s="1662"/>
      <c r="ABY5" s="1662"/>
      <c r="ABZ5" s="1662"/>
      <c r="ACA5" s="1662"/>
      <c r="ACB5" s="1662"/>
      <c r="ACC5" s="1662"/>
      <c r="ACD5" s="1662"/>
      <c r="ACE5" s="1662"/>
      <c r="ACF5" s="1662"/>
      <c r="ACG5" s="1662"/>
      <c r="ACH5" s="1662"/>
      <c r="ACI5" s="1662"/>
      <c r="ACJ5" s="1662"/>
      <c r="ACK5" s="1662"/>
      <c r="ACL5" s="1662"/>
      <c r="ACM5" s="1662"/>
      <c r="ACN5" s="1662"/>
      <c r="ACO5" s="1662"/>
      <c r="ACP5" s="1662"/>
      <c r="ACQ5" s="1662"/>
      <c r="ACR5" s="1662"/>
      <c r="ACS5" s="1662"/>
      <c r="ACT5" s="1662"/>
      <c r="ACU5" s="1662"/>
      <c r="ACV5" s="1662"/>
      <c r="ACW5" s="1662"/>
      <c r="ACX5" s="1662"/>
      <c r="ACY5" s="1662"/>
      <c r="ACZ5" s="1662"/>
      <c r="ADA5" s="1662"/>
      <c r="ADB5" s="1662"/>
      <c r="ADC5" s="1662"/>
      <c r="ADD5" s="1662"/>
      <c r="ADE5" s="1662"/>
      <c r="ADF5" s="1662"/>
      <c r="ADG5" s="1662"/>
      <c r="ADH5" s="1662"/>
      <c r="ADI5" s="1662"/>
      <c r="ADJ5" s="1662"/>
      <c r="ADK5" s="1662"/>
      <c r="ADL5" s="1662"/>
      <c r="ADM5" s="1662"/>
      <c r="ADN5" s="1662"/>
      <c r="ADO5" s="1662"/>
      <c r="ADP5" s="1662"/>
      <c r="ADQ5" s="1662"/>
      <c r="ADR5" s="1662"/>
      <c r="ADS5" s="1662"/>
      <c r="ADT5" s="1662"/>
      <c r="ADU5" s="1662"/>
      <c r="ADV5" s="1662"/>
      <c r="ADW5" s="1662"/>
      <c r="ADX5" s="1662"/>
      <c r="ADY5" s="1662"/>
      <c r="ADZ5" s="1662"/>
      <c r="AEA5" s="1662"/>
      <c r="AEB5" s="1662"/>
      <c r="AEC5" s="1662"/>
      <c r="AED5" s="1662"/>
      <c r="AEE5" s="1662"/>
      <c r="AEF5" s="1662"/>
      <c r="AEG5" s="1662"/>
      <c r="AEH5" s="1662"/>
      <c r="AEI5" s="1662"/>
      <c r="AEJ5" s="1662"/>
      <c r="AEK5" s="1662"/>
      <c r="AEL5" s="1662"/>
      <c r="AEM5" s="1662"/>
      <c r="AEN5" s="1662"/>
      <c r="AEO5" s="1662"/>
      <c r="AEP5" s="1662"/>
      <c r="AEQ5" s="1662"/>
      <c r="AER5" s="1662"/>
      <c r="AES5" s="1662"/>
      <c r="AET5" s="1662"/>
      <c r="AEU5" s="1662"/>
      <c r="AEV5" s="1662"/>
      <c r="AEW5" s="1662"/>
      <c r="AEX5" s="1662"/>
      <c r="AEY5" s="1662"/>
      <c r="AEZ5" s="1662"/>
      <c r="AFA5" s="1662"/>
      <c r="AFB5" s="1662"/>
      <c r="AFC5" s="1662"/>
      <c r="AFD5" s="1662"/>
      <c r="AFE5" s="1662"/>
      <c r="AFF5" s="1662"/>
      <c r="AFG5" s="1662"/>
      <c r="AFH5" s="1662"/>
      <c r="AFI5" s="1662"/>
      <c r="AFJ5" s="1662"/>
      <c r="AFK5" s="1662"/>
      <c r="AFL5" s="1662"/>
      <c r="AFM5" s="1662"/>
      <c r="AFN5" s="1662"/>
      <c r="AFO5" s="1662"/>
      <c r="AFP5" s="1662"/>
      <c r="AFQ5" s="1662"/>
      <c r="AFR5" s="1662"/>
      <c r="AFS5" s="1662"/>
      <c r="AFT5" s="1662"/>
      <c r="AFU5" s="1662"/>
      <c r="AFV5" s="1662"/>
      <c r="AFW5" s="1662"/>
      <c r="AFX5" s="1662"/>
      <c r="AFY5" s="1662"/>
      <c r="AFZ5" s="1662"/>
      <c r="AGA5" s="1662"/>
      <c r="AGB5" s="1662"/>
      <c r="AGC5" s="1662"/>
      <c r="AGD5" s="1662"/>
      <c r="AGE5" s="1662"/>
      <c r="AGF5" s="1662"/>
      <c r="AGG5" s="1662"/>
      <c r="AGH5" s="1662"/>
      <c r="AGI5" s="1662"/>
      <c r="AGJ5" s="1662"/>
      <c r="AGK5" s="1662"/>
      <c r="AGL5" s="1662"/>
      <c r="AGM5" s="1662"/>
      <c r="AGN5" s="1662"/>
      <c r="AGO5" s="1662"/>
      <c r="AGP5" s="1662"/>
      <c r="AGQ5" s="1662"/>
      <c r="AGR5" s="1662"/>
      <c r="AGS5" s="1662"/>
      <c r="AGT5" s="1662"/>
      <c r="AGU5" s="1662"/>
      <c r="AGV5" s="1662"/>
      <c r="AGW5" s="1662"/>
      <c r="AGX5" s="1662"/>
      <c r="AGY5" s="1662"/>
      <c r="AGZ5" s="1662"/>
      <c r="AHA5" s="1662"/>
      <c r="AHB5" s="1662"/>
      <c r="AHC5" s="1662"/>
      <c r="AHD5" s="1662"/>
      <c r="AHE5" s="1662"/>
      <c r="AHF5" s="1662"/>
      <c r="AHG5" s="1662"/>
      <c r="AHH5" s="1662"/>
      <c r="AHI5" s="1662"/>
      <c r="AHJ5" s="1662"/>
      <c r="AHK5" s="1662"/>
      <c r="AHL5" s="1662"/>
      <c r="AHM5" s="1662"/>
      <c r="AHN5" s="1662"/>
      <c r="AHO5" s="1662"/>
      <c r="AHP5" s="1662"/>
      <c r="AHQ5" s="1662"/>
      <c r="AHR5" s="1662"/>
      <c r="AHS5" s="1662"/>
      <c r="AHT5" s="1662"/>
      <c r="AHU5" s="1662"/>
      <c r="AHV5" s="1662"/>
      <c r="AHW5" s="1662"/>
      <c r="AHX5" s="1662"/>
      <c r="AHY5" s="1662"/>
      <c r="AHZ5" s="1662"/>
      <c r="AIA5" s="1662"/>
      <c r="AIB5" s="1662"/>
      <c r="AIC5" s="1662"/>
      <c r="AID5" s="1662"/>
      <c r="AIE5" s="1662"/>
      <c r="AIF5" s="1662"/>
      <c r="AIG5" s="1662"/>
      <c r="AIH5" s="1662"/>
      <c r="AII5" s="1662"/>
      <c r="AIJ5" s="1662"/>
      <c r="AIK5" s="1662"/>
      <c r="AIL5" s="1662"/>
      <c r="AIM5" s="1662"/>
      <c r="AIN5" s="1662"/>
      <c r="AIO5" s="1662"/>
      <c r="AIP5" s="1662"/>
      <c r="AIQ5" s="1662"/>
      <c r="AIR5" s="1662"/>
      <c r="AIS5" s="1662"/>
      <c r="AIT5" s="1662"/>
      <c r="AIU5" s="1662"/>
      <c r="AIV5" s="1662"/>
      <c r="AIW5" s="1662"/>
      <c r="AIX5" s="1662"/>
      <c r="AIY5" s="1662"/>
      <c r="AIZ5" s="1662"/>
      <c r="AJA5" s="1662"/>
      <c r="AJB5" s="1662"/>
      <c r="AJC5" s="1662"/>
      <c r="AJD5" s="1662"/>
      <c r="AJE5" s="1662"/>
      <c r="AJF5" s="1662"/>
      <c r="AJG5" s="1662"/>
      <c r="AJH5" s="1662"/>
      <c r="AJI5" s="1662"/>
      <c r="AJJ5" s="1662"/>
      <c r="AJK5" s="1662"/>
      <c r="AJL5" s="1662"/>
      <c r="AJM5" s="1662"/>
      <c r="AJN5" s="1662"/>
      <c r="AJO5" s="1662"/>
      <c r="AJP5" s="1662"/>
      <c r="AJQ5" s="1662"/>
      <c r="AJR5" s="1662"/>
      <c r="AJS5" s="1662"/>
      <c r="AJT5" s="1662"/>
      <c r="AJU5" s="1662"/>
      <c r="AJV5" s="1662"/>
      <c r="AJW5" s="1662"/>
      <c r="AJX5" s="1662"/>
      <c r="AJY5" s="1662"/>
      <c r="AJZ5" s="1662"/>
      <c r="AKA5" s="1662"/>
      <c r="AKB5" s="1662"/>
      <c r="AKC5" s="1662"/>
      <c r="AKD5" s="1662"/>
      <c r="AKE5" s="1662"/>
      <c r="AKF5" s="1662"/>
      <c r="AKG5" s="1662"/>
      <c r="AKH5" s="1662"/>
      <c r="AKI5" s="1662"/>
      <c r="AKJ5" s="1662"/>
      <c r="AKK5" s="1662"/>
      <c r="AKL5" s="1662"/>
      <c r="AKM5" s="1662"/>
      <c r="AKN5" s="1662"/>
      <c r="AKO5" s="1662"/>
      <c r="AKP5" s="1662"/>
      <c r="AKQ5" s="1662"/>
      <c r="AKR5" s="1662"/>
      <c r="AKS5" s="1662"/>
      <c r="AKT5" s="1662"/>
      <c r="AKU5" s="1662"/>
      <c r="AKV5" s="1662"/>
      <c r="AKW5" s="1662"/>
      <c r="AKX5" s="1662"/>
      <c r="AKY5" s="1662"/>
      <c r="AKZ5" s="1662"/>
      <c r="ALA5" s="1662"/>
      <c r="ALB5" s="1662"/>
      <c r="ALC5" s="1662"/>
      <c r="ALD5" s="1662"/>
      <c r="ALE5" s="1662"/>
      <c r="ALF5" s="1662"/>
      <c r="ALG5" s="1662"/>
      <c r="ALH5" s="1662"/>
      <c r="ALI5" s="1662"/>
      <c r="ALJ5" s="1662"/>
      <c r="ALK5" s="1662"/>
      <c r="ALL5" s="1662"/>
      <c r="ALM5" s="1662"/>
      <c r="ALN5" s="1662"/>
      <c r="ALO5" s="1662"/>
      <c r="ALP5" s="1662"/>
      <c r="ALQ5" s="1662"/>
      <c r="ALR5" s="1662"/>
      <c r="ALS5" s="1662"/>
      <c r="ALT5" s="1662"/>
      <c r="ALU5" s="1662"/>
      <c r="ALV5" s="1662"/>
      <c r="ALW5" s="1662"/>
      <c r="ALX5" s="1662"/>
      <c r="ALY5" s="1662"/>
      <c r="ALZ5" s="1662"/>
      <c r="AMA5" s="1662"/>
      <c r="AMB5" s="1662"/>
      <c r="AMC5" s="1662"/>
      <c r="AMD5" s="1662"/>
      <c r="AME5" s="1662"/>
      <c r="AMF5" s="1662"/>
      <c r="AMG5" s="1662"/>
      <c r="AMH5" s="1662"/>
      <c r="AMI5" s="1662"/>
      <c r="AMJ5" s="1662"/>
      <c r="AMK5" s="1662"/>
      <c r="AML5" s="1662"/>
      <c r="AMM5" s="1662"/>
      <c r="AMN5" s="1662"/>
      <c r="AMO5" s="1662"/>
      <c r="AMP5" s="1662"/>
      <c r="AMQ5" s="1662"/>
      <c r="AMR5" s="1662"/>
      <c r="AMS5" s="1662"/>
      <c r="AMT5" s="1662"/>
      <c r="AMU5" s="1662"/>
      <c r="AMV5" s="1662"/>
      <c r="AMW5" s="1662"/>
      <c r="AMX5" s="1662"/>
      <c r="AMY5" s="1662"/>
      <c r="AMZ5" s="1662"/>
      <c r="ANA5" s="1662"/>
      <c r="ANB5" s="1662"/>
      <c r="ANC5" s="1662"/>
      <c r="AND5" s="1662"/>
      <c r="ANE5" s="1662"/>
      <c r="ANF5" s="1662"/>
      <c r="ANG5" s="1662"/>
      <c r="ANH5" s="1662"/>
      <c r="ANI5" s="1662"/>
      <c r="ANJ5" s="1662"/>
      <c r="ANK5" s="1662"/>
      <c r="ANL5" s="1662"/>
      <c r="ANM5" s="1662"/>
      <c r="ANN5" s="1662"/>
      <c r="ANO5" s="1662"/>
      <c r="ANP5" s="1662"/>
      <c r="ANQ5" s="1662"/>
      <c r="ANR5" s="1662"/>
      <c r="ANS5" s="1662"/>
      <c r="ANT5" s="1662"/>
      <c r="ANU5" s="1662"/>
      <c r="ANV5" s="1662"/>
      <c r="ANW5" s="1662"/>
      <c r="ANX5" s="1662"/>
      <c r="ANY5" s="1662"/>
      <c r="ANZ5" s="1662"/>
      <c r="AOA5" s="1662"/>
      <c r="AOB5" s="1662"/>
      <c r="AOC5" s="1662"/>
      <c r="AOD5" s="1662"/>
      <c r="AOE5" s="1662"/>
      <c r="AOF5" s="1662"/>
      <c r="AOG5" s="1662"/>
      <c r="AOH5" s="1662"/>
      <c r="AOI5" s="1662"/>
      <c r="AOJ5" s="1662"/>
      <c r="AOK5" s="1662"/>
      <c r="AOL5" s="1662"/>
      <c r="AOM5" s="1662"/>
      <c r="AON5" s="1662"/>
      <c r="AOO5" s="1662"/>
      <c r="AOP5" s="1662"/>
      <c r="AOQ5" s="1662"/>
      <c r="AOR5" s="1662"/>
      <c r="AOS5" s="1662"/>
      <c r="AOT5" s="1662"/>
      <c r="AOU5" s="1662"/>
      <c r="AOV5" s="1662"/>
      <c r="AOW5" s="1662"/>
      <c r="AOX5" s="1662"/>
      <c r="AOY5" s="1662"/>
      <c r="AOZ5" s="1662"/>
      <c r="APA5" s="1662"/>
      <c r="APB5" s="1662"/>
      <c r="APC5" s="1662"/>
      <c r="APD5" s="1662"/>
      <c r="APE5" s="1662"/>
      <c r="APF5" s="1662"/>
      <c r="APG5" s="1662"/>
      <c r="APH5" s="1662"/>
      <c r="API5" s="1662"/>
      <c r="APJ5" s="1662"/>
      <c r="APK5" s="1662"/>
      <c r="APL5" s="1662"/>
      <c r="APM5" s="1662"/>
      <c r="APN5" s="1662"/>
      <c r="APO5" s="1662"/>
      <c r="APP5" s="1662"/>
      <c r="APQ5" s="1662"/>
      <c r="APR5" s="1662"/>
      <c r="APS5" s="1662"/>
      <c r="APT5" s="1662"/>
      <c r="APU5" s="1662"/>
      <c r="APV5" s="1662"/>
      <c r="APW5" s="1662"/>
      <c r="APX5" s="1662"/>
      <c r="APY5" s="1662"/>
      <c r="APZ5" s="1662"/>
      <c r="AQA5" s="1662"/>
      <c r="AQB5" s="1662"/>
      <c r="AQC5" s="1662"/>
      <c r="AQD5" s="1662"/>
      <c r="AQE5" s="1662"/>
      <c r="AQF5" s="1662"/>
      <c r="AQG5" s="1662"/>
      <c r="AQH5" s="1662"/>
      <c r="AQI5" s="1662"/>
      <c r="AQJ5" s="1662"/>
      <c r="AQK5" s="1662"/>
      <c r="AQL5" s="1662"/>
      <c r="AQM5" s="1662"/>
      <c r="AQN5" s="1662"/>
      <c r="AQO5" s="1662"/>
      <c r="AQP5" s="1662"/>
      <c r="AQQ5" s="1662"/>
      <c r="AQR5" s="1662"/>
      <c r="AQS5" s="1662"/>
      <c r="AQT5" s="1662"/>
      <c r="AQU5" s="1662"/>
      <c r="AQV5" s="1662"/>
      <c r="AQW5" s="1662"/>
      <c r="AQX5" s="1662"/>
      <c r="AQY5" s="1662"/>
      <c r="AQZ5" s="1662"/>
      <c r="ARA5" s="1662"/>
      <c r="ARB5" s="1662"/>
      <c r="ARC5" s="1662"/>
      <c r="ARD5" s="1662"/>
      <c r="ARE5" s="1662"/>
      <c r="ARF5" s="1662"/>
      <c r="ARG5" s="1662"/>
      <c r="ARH5" s="1662"/>
      <c r="ARI5" s="1662"/>
      <c r="ARJ5" s="1662"/>
      <c r="ARK5" s="1662"/>
      <c r="ARL5" s="1662"/>
      <c r="ARM5" s="1662"/>
      <c r="ARN5" s="1662"/>
      <c r="ARO5" s="1662"/>
      <c r="ARP5" s="1662"/>
      <c r="ARQ5" s="1662"/>
      <c r="ARR5" s="1662"/>
      <c r="ARS5" s="1662"/>
      <c r="ART5" s="1662"/>
      <c r="ARU5" s="1662"/>
      <c r="ARV5" s="1662"/>
      <c r="ARW5" s="1662"/>
      <c r="ARX5" s="1662"/>
      <c r="ARY5" s="1662"/>
      <c r="ARZ5" s="1662"/>
      <c r="ASA5" s="1662"/>
      <c r="ASB5" s="1662"/>
      <c r="ASC5" s="1662"/>
      <c r="ASD5" s="1662"/>
      <c r="ASE5" s="1662"/>
      <c r="ASF5" s="1662"/>
      <c r="ASG5" s="1662"/>
      <c r="ASH5" s="1662"/>
      <c r="ASI5" s="1662"/>
      <c r="ASJ5" s="1662"/>
      <c r="ASK5" s="1662"/>
      <c r="ASL5" s="1662"/>
      <c r="ASM5" s="1662"/>
      <c r="ASN5" s="1662"/>
      <c r="ASO5" s="1662"/>
      <c r="ASP5" s="1662"/>
      <c r="ASQ5" s="1662"/>
      <c r="ASR5" s="1662"/>
      <c r="ASS5" s="1662"/>
      <c r="AST5" s="1662"/>
      <c r="ASU5" s="1662"/>
      <c r="ASV5" s="1662"/>
      <c r="ASW5" s="1662"/>
      <c r="ASX5" s="1662"/>
      <c r="ASY5" s="1662"/>
      <c r="ASZ5" s="1662"/>
      <c r="ATA5" s="1662"/>
      <c r="ATB5" s="1662"/>
      <c r="ATC5" s="1662"/>
      <c r="ATD5" s="1662"/>
      <c r="ATE5" s="1662"/>
      <c r="ATF5" s="1662"/>
      <c r="ATG5" s="1662"/>
      <c r="ATH5" s="1662"/>
      <c r="ATI5" s="1662"/>
      <c r="ATJ5" s="1662"/>
      <c r="ATK5" s="1662"/>
      <c r="ATL5" s="1662"/>
      <c r="ATM5" s="1662"/>
      <c r="ATN5" s="1662"/>
      <c r="ATO5" s="1662"/>
      <c r="ATP5" s="1662"/>
      <c r="ATQ5" s="1662"/>
      <c r="ATR5" s="1662"/>
      <c r="ATS5" s="1662"/>
      <c r="ATT5" s="1662"/>
      <c r="ATU5" s="1662"/>
      <c r="ATV5" s="1662"/>
      <c r="ATW5" s="1662"/>
      <c r="ATX5" s="1662"/>
      <c r="ATY5" s="1662"/>
      <c r="ATZ5" s="1662"/>
      <c r="AUA5" s="1662"/>
      <c r="AUB5" s="1662"/>
      <c r="AUC5" s="1662"/>
      <c r="AUD5" s="1662"/>
      <c r="AUE5" s="1662"/>
      <c r="AUF5" s="1662"/>
      <c r="AUG5" s="1662"/>
      <c r="AUH5" s="1662"/>
      <c r="AUI5" s="1662"/>
      <c r="AUJ5" s="1662"/>
      <c r="AUK5" s="1662"/>
      <c r="AUL5" s="1662"/>
      <c r="AUM5" s="1662"/>
      <c r="AUN5" s="1662"/>
      <c r="AUO5" s="1662"/>
      <c r="AUP5" s="1662"/>
      <c r="AUQ5" s="1662"/>
      <c r="AUR5" s="1662"/>
      <c r="AUS5" s="1662"/>
      <c r="AUT5" s="1662"/>
      <c r="AUU5" s="1662"/>
      <c r="AUV5" s="1662"/>
      <c r="AUW5" s="1662"/>
      <c r="AUX5" s="1662"/>
      <c r="AUY5" s="1662"/>
      <c r="AUZ5" s="1662"/>
      <c r="AVA5" s="1662"/>
      <c r="AVB5" s="1662"/>
      <c r="AVC5" s="1662"/>
      <c r="AVD5" s="1662"/>
      <c r="AVE5" s="1662"/>
      <c r="AVF5" s="1662"/>
      <c r="AVG5" s="1662"/>
      <c r="AVH5" s="1662"/>
      <c r="AVI5" s="1662"/>
      <c r="AVJ5" s="1662"/>
      <c r="AVK5" s="1662"/>
      <c r="AVL5" s="1662"/>
      <c r="AVM5" s="1662"/>
      <c r="AVN5" s="1662"/>
      <c r="AVO5" s="1662"/>
      <c r="AVP5" s="1662"/>
      <c r="AVQ5" s="1662"/>
      <c r="AVR5" s="1662"/>
      <c r="AVS5" s="1662"/>
      <c r="AVT5" s="1662"/>
      <c r="AVU5" s="1662"/>
      <c r="AVV5" s="1662"/>
      <c r="AVW5" s="1662"/>
      <c r="AVX5" s="1662"/>
      <c r="AVY5" s="1662"/>
      <c r="AVZ5" s="1662"/>
      <c r="AWA5" s="1662"/>
      <c r="AWB5" s="1662"/>
      <c r="AWC5" s="1662"/>
      <c r="AWD5" s="1662"/>
      <c r="AWE5" s="1662"/>
      <c r="AWF5" s="1662"/>
      <c r="AWG5" s="1662"/>
      <c r="AWH5" s="1662"/>
      <c r="AWI5" s="1662"/>
      <c r="AWJ5" s="1662"/>
      <c r="AWK5" s="1662"/>
      <c r="AWL5" s="1662"/>
      <c r="AWM5" s="1662"/>
      <c r="AWN5" s="1662"/>
      <c r="AWO5" s="1662"/>
      <c r="AWP5" s="1662"/>
      <c r="AWQ5" s="1662"/>
      <c r="AWR5" s="1662"/>
      <c r="AWS5" s="1662"/>
      <c r="AWT5" s="1662"/>
      <c r="AWU5" s="1662"/>
      <c r="AWV5" s="1662"/>
      <c r="AWW5" s="1662"/>
      <c r="AWX5" s="1662"/>
      <c r="AWY5" s="1662"/>
      <c r="AWZ5" s="1662"/>
      <c r="AXA5" s="1662"/>
      <c r="AXB5" s="1662"/>
      <c r="AXC5" s="1662"/>
      <c r="AXD5" s="1662"/>
      <c r="AXE5" s="1662"/>
      <c r="AXF5" s="1662"/>
      <c r="AXG5" s="1662"/>
      <c r="AXH5" s="1662"/>
      <c r="AXI5" s="1662"/>
      <c r="AXJ5" s="1662"/>
      <c r="AXK5" s="1662"/>
      <c r="AXL5" s="1662"/>
      <c r="AXM5" s="1662"/>
      <c r="AXN5" s="1662"/>
      <c r="AXO5" s="1662"/>
      <c r="AXP5" s="1662"/>
      <c r="AXQ5" s="1662"/>
      <c r="AXR5" s="1662"/>
      <c r="AXS5" s="1662"/>
      <c r="AXT5" s="1662"/>
      <c r="AXU5" s="1662"/>
      <c r="AXV5" s="1662"/>
      <c r="AXW5" s="1662"/>
      <c r="AXX5" s="1662"/>
      <c r="AXY5" s="1662"/>
      <c r="AXZ5" s="1662"/>
      <c r="AYA5" s="1662"/>
      <c r="AYB5" s="1662"/>
      <c r="AYC5" s="1662"/>
      <c r="AYD5" s="1662"/>
      <c r="AYE5" s="1662"/>
      <c r="AYF5" s="1662"/>
      <c r="AYG5" s="1662"/>
      <c r="AYH5" s="1662"/>
      <c r="AYI5" s="1662"/>
      <c r="AYJ5" s="1662"/>
      <c r="AYK5" s="1662"/>
      <c r="AYL5" s="1662"/>
      <c r="AYM5" s="1662"/>
      <c r="AYN5" s="1662"/>
      <c r="AYO5" s="1662"/>
      <c r="AYP5" s="1662"/>
      <c r="AYQ5" s="1662"/>
      <c r="AYR5" s="1662"/>
      <c r="AYS5" s="1662"/>
      <c r="AYT5" s="1662"/>
      <c r="AYU5" s="1662"/>
      <c r="AYV5" s="1662"/>
      <c r="AYW5" s="1662"/>
      <c r="AYX5" s="1662"/>
      <c r="AYY5" s="1662"/>
      <c r="AYZ5" s="1662"/>
      <c r="AZA5" s="1662"/>
      <c r="AZB5" s="1662"/>
      <c r="AZC5" s="1662"/>
      <c r="AZD5" s="1662"/>
      <c r="AZE5" s="1662"/>
      <c r="AZF5" s="1662"/>
      <c r="AZG5" s="1662"/>
      <c r="AZH5" s="1662"/>
      <c r="AZI5" s="1662"/>
      <c r="AZJ5" s="1662"/>
      <c r="AZK5" s="1662"/>
      <c r="AZL5" s="1662"/>
      <c r="AZM5" s="1662"/>
      <c r="AZN5" s="1662"/>
      <c r="AZO5" s="1662"/>
      <c r="AZP5" s="1662"/>
      <c r="AZQ5" s="1662"/>
      <c r="AZR5" s="1662"/>
      <c r="AZS5" s="1662"/>
      <c r="AZT5" s="1662"/>
      <c r="AZU5" s="1662"/>
      <c r="AZV5" s="1662"/>
      <c r="AZW5" s="1662"/>
      <c r="AZX5" s="1662"/>
      <c r="AZY5" s="1662"/>
      <c r="AZZ5" s="1662"/>
      <c r="BAA5" s="1662"/>
      <c r="BAB5" s="1662"/>
      <c r="BAC5" s="1662"/>
      <c r="BAD5" s="1662"/>
      <c r="BAE5" s="1662"/>
      <c r="BAF5" s="1662"/>
      <c r="BAG5" s="1662"/>
      <c r="BAH5" s="1662"/>
      <c r="BAI5" s="1662"/>
      <c r="BAJ5" s="1662"/>
      <c r="BAK5" s="1662"/>
      <c r="BAL5" s="1662"/>
      <c r="BAM5" s="1662"/>
      <c r="BAN5" s="1662"/>
      <c r="BAO5" s="1662"/>
      <c r="BAP5" s="1662"/>
      <c r="BAQ5" s="1662"/>
      <c r="BAR5" s="1662"/>
      <c r="BAS5" s="1662"/>
      <c r="BAT5" s="1662"/>
      <c r="BAU5" s="1662"/>
      <c r="BAV5" s="1662"/>
      <c r="BAW5" s="1662"/>
      <c r="BAX5" s="1662"/>
      <c r="BAY5" s="1662"/>
      <c r="BAZ5" s="1662"/>
      <c r="BBA5" s="1662"/>
      <c r="BBB5" s="1662"/>
      <c r="BBC5" s="1662"/>
      <c r="BBD5" s="1662"/>
      <c r="BBE5" s="1662"/>
      <c r="BBF5" s="1662"/>
      <c r="BBG5" s="1662"/>
      <c r="BBH5" s="1662"/>
      <c r="BBI5" s="1662"/>
      <c r="BBJ5" s="1662"/>
      <c r="BBK5" s="1662"/>
      <c r="BBL5" s="1662"/>
      <c r="BBM5" s="1662"/>
      <c r="BBN5" s="1662"/>
      <c r="BBO5" s="1662"/>
      <c r="BBP5" s="1662"/>
      <c r="BBQ5" s="1662"/>
      <c r="BBR5" s="1662"/>
      <c r="BBS5" s="1662"/>
      <c r="BBT5" s="1662"/>
      <c r="BBU5" s="1662"/>
      <c r="BBV5" s="1662"/>
      <c r="BBW5" s="1662"/>
      <c r="BBX5" s="1662"/>
      <c r="BBY5" s="1662"/>
      <c r="BBZ5" s="1662"/>
      <c r="BCA5" s="1662"/>
      <c r="BCB5" s="1662"/>
      <c r="BCC5" s="1662"/>
      <c r="BCD5" s="1662"/>
      <c r="BCE5" s="1662"/>
      <c r="BCF5" s="1662"/>
      <c r="BCG5" s="1662"/>
      <c r="BCH5" s="1662"/>
      <c r="BCI5" s="1662"/>
      <c r="BCJ5" s="1662"/>
      <c r="BCK5" s="1662"/>
      <c r="BCL5" s="1662"/>
      <c r="BCM5" s="1662"/>
      <c r="BCN5" s="1662"/>
      <c r="BCO5" s="1662"/>
      <c r="BCP5" s="1662"/>
      <c r="BCQ5" s="1662"/>
      <c r="BCR5" s="1662"/>
      <c r="BCS5" s="1662"/>
      <c r="BCT5" s="1662"/>
      <c r="BCU5" s="1662"/>
      <c r="BCV5" s="1662"/>
      <c r="BCW5" s="1662"/>
      <c r="BCX5" s="1662"/>
      <c r="BCY5" s="1662"/>
      <c r="BCZ5" s="1662"/>
      <c r="BDA5" s="1662"/>
      <c r="BDB5" s="1662"/>
      <c r="BDC5" s="1662"/>
      <c r="BDD5" s="1662"/>
      <c r="BDE5" s="1662"/>
      <c r="BDF5" s="1662"/>
      <c r="BDG5" s="1662"/>
      <c r="BDH5" s="1662"/>
      <c r="BDI5" s="1662"/>
      <c r="BDJ5" s="1662"/>
      <c r="BDK5" s="1662"/>
      <c r="BDL5" s="1662"/>
      <c r="BDM5" s="1662"/>
      <c r="BDN5" s="1662"/>
      <c r="BDO5" s="1662"/>
      <c r="BDP5" s="1662"/>
      <c r="BDQ5" s="1662"/>
      <c r="BDR5" s="1662"/>
      <c r="BDS5" s="1662"/>
      <c r="BDT5" s="1662"/>
      <c r="BDU5" s="1662"/>
      <c r="BDV5" s="1662"/>
      <c r="BDW5" s="1662"/>
      <c r="BDX5" s="1662"/>
      <c r="BDY5" s="1662"/>
      <c r="BDZ5" s="1662"/>
      <c r="BEA5" s="1662"/>
      <c r="BEB5" s="1662"/>
      <c r="BEC5" s="1662"/>
      <c r="BED5" s="1662"/>
      <c r="BEE5" s="1662"/>
      <c r="BEF5" s="1662"/>
      <c r="BEG5" s="1662"/>
      <c r="BEH5" s="1662"/>
      <c r="BEI5" s="1662"/>
      <c r="BEJ5" s="1662"/>
      <c r="BEK5" s="1662"/>
      <c r="BEL5" s="1662"/>
      <c r="BEM5" s="1662"/>
      <c r="BEN5" s="1662"/>
      <c r="BEO5" s="1662"/>
      <c r="BEP5" s="1662"/>
      <c r="BEQ5" s="1662"/>
      <c r="BER5" s="1662"/>
      <c r="BES5" s="1662"/>
      <c r="BET5" s="1662"/>
      <c r="BEU5" s="1662"/>
      <c r="BEV5" s="1662"/>
      <c r="BEW5" s="1662"/>
      <c r="BEX5" s="1662"/>
      <c r="BEY5" s="1662"/>
      <c r="BEZ5" s="1662"/>
      <c r="BFA5" s="1662"/>
      <c r="BFB5" s="1662"/>
      <c r="BFC5" s="1662"/>
      <c r="BFD5" s="1662"/>
      <c r="BFE5" s="1662"/>
      <c r="BFF5" s="1662"/>
      <c r="BFG5" s="1662"/>
      <c r="BFH5" s="1662"/>
      <c r="BFI5" s="1662"/>
      <c r="BFJ5" s="1662"/>
      <c r="BFK5" s="1662"/>
      <c r="BFL5" s="1662"/>
      <c r="BFM5" s="1662"/>
      <c r="BFN5" s="1662"/>
      <c r="BFO5" s="1662"/>
      <c r="BFP5" s="1662"/>
      <c r="BFQ5" s="1662"/>
      <c r="BFR5" s="1662"/>
      <c r="BFS5" s="1662"/>
      <c r="BFT5" s="1662"/>
      <c r="BFU5" s="1662"/>
      <c r="BFV5" s="1662"/>
      <c r="BFW5" s="1662"/>
      <c r="BFX5" s="1662"/>
      <c r="BFY5" s="1662"/>
      <c r="BFZ5" s="1662"/>
      <c r="BGA5" s="1662"/>
      <c r="BGB5" s="1662"/>
      <c r="BGC5" s="1662"/>
      <c r="BGD5" s="1662"/>
      <c r="BGE5" s="1662"/>
      <c r="BGF5" s="1662"/>
      <c r="BGG5" s="1662"/>
      <c r="BGH5" s="1662"/>
      <c r="BGI5" s="1662"/>
      <c r="BGJ5" s="1662"/>
      <c r="BGK5" s="1662"/>
      <c r="BGL5" s="1662"/>
      <c r="BGM5" s="1662"/>
      <c r="BGN5" s="1662"/>
      <c r="BGO5" s="1662"/>
      <c r="BGP5" s="1662"/>
      <c r="BGQ5" s="1662"/>
      <c r="BGR5" s="1662"/>
      <c r="BGS5" s="1662"/>
      <c r="BGT5" s="1662"/>
      <c r="BGU5" s="1662"/>
      <c r="BGV5" s="1662"/>
      <c r="BGW5" s="1662"/>
      <c r="BGX5" s="1662"/>
      <c r="BGY5" s="1662"/>
      <c r="BGZ5" s="1662"/>
      <c r="BHA5" s="1662"/>
      <c r="BHB5" s="1662"/>
      <c r="BHC5" s="1662"/>
      <c r="BHD5" s="1662"/>
      <c r="BHE5" s="1662"/>
      <c r="BHF5" s="1662"/>
      <c r="BHG5" s="1662"/>
      <c r="BHH5" s="1662"/>
      <c r="BHI5" s="1662"/>
      <c r="BHJ5" s="1662"/>
      <c r="BHK5" s="1662"/>
      <c r="BHL5" s="1662"/>
      <c r="BHM5" s="1662"/>
      <c r="BHN5" s="1662"/>
      <c r="BHO5" s="1662"/>
      <c r="BHP5" s="1662"/>
      <c r="BHQ5" s="1662"/>
      <c r="BHR5" s="1662"/>
      <c r="BHS5" s="1662"/>
      <c r="BHT5" s="1662"/>
      <c r="BHU5" s="1662"/>
      <c r="BHV5" s="1662"/>
      <c r="BHW5" s="1662"/>
      <c r="BHX5" s="1662"/>
      <c r="BHY5" s="1662"/>
      <c r="BHZ5" s="1662"/>
      <c r="BIA5" s="1662"/>
      <c r="BIB5" s="1662"/>
      <c r="BIC5" s="1662"/>
      <c r="BID5" s="1662"/>
      <c r="BIE5" s="1662"/>
      <c r="BIF5" s="1662"/>
      <c r="BIG5" s="1662"/>
      <c r="BIH5" s="1662"/>
      <c r="BII5" s="1662"/>
      <c r="BIJ5" s="1662"/>
      <c r="BIK5" s="1662"/>
      <c r="BIL5" s="1662"/>
      <c r="BIM5" s="1662"/>
      <c r="BIN5" s="1662"/>
      <c r="BIO5" s="1662"/>
      <c r="BIP5" s="1662"/>
      <c r="BIQ5" s="1662"/>
      <c r="BIR5" s="1662"/>
      <c r="BIS5" s="1662"/>
      <c r="BIT5" s="1662"/>
      <c r="BIU5" s="1662"/>
      <c r="BIV5" s="1662"/>
      <c r="BIW5" s="1662"/>
      <c r="BIX5" s="1662"/>
      <c r="BIY5" s="1662"/>
      <c r="BIZ5" s="1662"/>
      <c r="BJA5" s="1662"/>
      <c r="BJB5" s="1662"/>
      <c r="BJC5" s="1662"/>
      <c r="BJD5" s="1662"/>
      <c r="BJE5" s="1662"/>
      <c r="BJF5" s="1662"/>
      <c r="BJG5" s="1662"/>
      <c r="BJH5" s="1662"/>
      <c r="BJI5" s="1662"/>
      <c r="BJJ5" s="1662"/>
      <c r="BJK5" s="1662"/>
      <c r="BJL5" s="1662"/>
      <c r="BJM5" s="1662"/>
      <c r="BJN5" s="1662"/>
      <c r="BJO5" s="1662"/>
      <c r="BJP5" s="1662"/>
      <c r="BJQ5" s="1662"/>
      <c r="BJR5" s="1662"/>
      <c r="BJS5" s="1662"/>
      <c r="BJT5" s="1662"/>
      <c r="BJU5" s="1662"/>
      <c r="BJV5" s="1662"/>
      <c r="BJW5" s="1662"/>
      <c r="BJX5" s="1662"/>
      <c r="BJY5" s="1662"/>
      <c r="BJZ5" s="1662"/>
      <c r="BKA5" s="1662"/>
      <c r="BKB5" s="1662"/>
      <c r="BKC5" s="1662"/>
      <c r="BKD5" s="1662"/>
      <c r="BKE5" s="1662"/>
      <c r="BKF5" s="1662"/>
      <c r="BKG5" s="1662"/>
      <c r="BKH5" s="1662"/>
      <c r="BKI5" s="1662"/>
      <c r="BKJ5" s="1662"/>
      <c r="BKK5" s="1662"/>
      <c r="BKL5" s="1662"/>
      <c r="BKM5" s="1662"/>
      <c r="BKN5" s="1662"/>
      <c r="BKO5" s="1662"/>
      <c r="BKP5" s="1662"/>
      <c r="BKQ5" s="1662"/>
      <c r="BKR5" s="1662"/>
      <c r="BKS5" s="1662"/>
      <c r="BKT5" s="1662"/>
      <c r="BKU5" s="1662"/>
      <c r="BKV5" s="1662"/>
      <c r="BKW5" s="1662"/>
      <c r="BKX5" s="1662"/>
      <c r="BKY5" s="1662"/>
      <c r="BKZ5" s="1662"/>
      <c r="BLA5" s="1662"/>
      <c r="BLB5" s="1662"/>
      <c r="BLC5" s="1662"/>
      <c r="BLD5" s="1662"/>
      <c r="BLE5" s="1662"/>
      <c r="BLF5" s="1662"/>
      <c r="BLG5" s="1662"/>
      <c r="BLH5" s="1662"/>
      <c r="BLI5" s="1662"/>
      <c r="BLJ5" s="1662"/>
      <c r="BLK5" s="1662"/>
      <c r="BLL5" s="1662"/>
      <c r="BLM5" s="1662"/>
      <c r="BLN5" s="1662"/>
      <c r="BLO5" s="1662"/>
      <c r="BLP5" s="1662"/>
      <c r="BLQ5" s="1662"/>
      <c r="BLR5" s="1662"/>
      <c r="BLS5" s="1662"/>
      <c r="BLT5" s="1662"/>
      <c r="BLU5" s="1662"/>
      <c r="BLV5" s="1662"/>
      <c r="BLW5" s="1662"/>
      <c r="BLX5" s="1662"/>
      <c r="BLY5" s="1662"/>
      <c r="BLZ5" s="1662"/>
      <c r="BMA5" s="1662"/>
      <c r="BMB5" s="1662"/>
      <c r="BMC5" s="1662"/>
      <c r="BMD5" s="1662"/>
      <c r="BME5" s="1662"/>
      <c r="BMF5" s="1662"/>
      <c r="BMG5" s="1662"/>
      <c r="BMH5" s="1662"/>
      <c r="BMI5" s="1662"/>
      <c r="BMJ5" s="1662"/>
      <c r="BMK5" s="1662"/>
      <c r="BML5" s="1662"/>
      <c r="BMM5" s="1662"/>
      <c r="BMN5" s="1662"/>
      <c r="BMO5" s="1662"/>
      <c r="BMP5" s="1662"/>
      <c r="BMQ5" s="1662"/>
      <c r="BMR5" s="1662"/>
      <c r="BMS5" s="1662"/>
      <c r="BMT5" s="1662"/>
      <c r="BMU5" s="1662"/>
      <c r="BMV5" s="1662"/>
      <c r="BMW5" s="1662"/>
      <c r="BMX5" s="1662"/>
      <c r="BMY5" s="1662"/>
      <c r="BMZ5" s="1662"/>
      <c r="BNA5" s="1662"/>
      <c r="BNB5" s="1662"/>
      <c r="BNC5" s="1662"/>
      <c r="BND5" s="1662"/>
      <c r="BNE5" s="1662"/>
      <c r="BNF5" s="1662"/>
      <c r="BNG5" s="1662"/>
      <c r="BNH5" s="1662"/>
      <c r="BNI5" s="1662"/>
      <c r="BNJ5" s="1662"/>
      <c r="BNK5" s="1662"/>
      <c r="BNL5" s="1662"/>
      <c r="BNM5" s="1662"/>
      <c r="BNN5" s="1662"/>
      <c r="BNO5" s="1662"/>
      <c r="BNP5" s="1662"/>
      <c r="BNQ5" s="1662"/>
      <c r="BNR5" s="1662"/>
      <c r="BNS5" s="1662"/>
      <c r="BNT5" s="1662"/>
      <c r="BNU5" s="1662"/>
      <c r="BNV5" s="1662"/>
      <c r="BNW5" s="1662"/>
      <c r="BNX5" s="1662"/>
      <c r="BNY5" s="1662"/>
      <c r="BNZ5" s="1662"/>
      <c r="BOA5" s="1662"/>
      <c r="BOB5" s="1662"/>
      <c r="BOC5" s="1662"/>
      <c r="BOD5" s="1662"/>
      <c r="BOE5" s="1662"/>
      <c r="BOF5" s="1662"/>
      <c r="BOG5" s="1662"/>
      <c r="BOH5" s="1662"/>
      <c r="BOI5" s="1662"/>
      <c r="BOJ5" s="1662"/>
      <c r="BOK5" s="1662"/>
      <c r="BOL5" s="1662"/>
      <c r="BOM5" s="1662"/>
      <c r="BON5" s="1662"/>
      <c r="BOO5" s="1662"/>
      <c r="BOP5" s="1662"/>
      <c r="BOQ5" s="1662"/>
      <c r="BOR5" s="1662"/>
      <c r="BOS5" s="1662"/>
      <c r="BOT5" s="1662"/>
      <c r="BOU5" s="1662"/>
      <c r="BOV5" s="1662"/>
      <c r="BOW5" s="1662"/>
      <c r="BOX5" s="1662"/>
      <c r="BOY5" s="1662"/>
      <c r="BOZ5" s="1662"/>
      <c r="BPA5" s="1662"/>
      <c r="BPB5" s="1662"/>
      <c r="BPC5" s="1662"/>
      <c r="BPD5" s="1662"/>
      <c r="BPE5" s="1662"/>
      <c r="BPF5" s="1662"/>
      <c r="BPG5" s="1662"/>
      <c r="BPH5" s="1662"/>
      <c r="BPI5" s="1662"/>
      <c r="BPJ5" s="1662"/>
      <c r="BPK5" s="1662"/>
      <c r="BPL5" s="1662"/>
      <c r="BPM5" s="1662"/>
      <c r="BPN5" s="1662"/>
      <c r="BPO5" s="1662"/>
      <c r="BPP5" s="1662"/>
      <c r="BPQ5" s="1662"/>
      <c r="BPR5" s="1662"/>
      <c r="BPS5" s="1662"/>
      <c r="BPT5" s="1662"/>
      <c r="BPU5" s="1662"/>
      <c r="BPV5" s="1662"/>
      <c r="BPW5" s="1662"/>
      <c r="BPX5" s="1662"/>
      <c r="BPY5" s="1662"/>
      <c r="BPZ5" s="1662"/>
      <c r="BQA5" s="1662"/>
      <c r="BQB5" s="1662"/>
      <c r="BQC5" s="1662"/>
      <c r="BQD5" s="1662"/>
      <c r="BQE5" s="1662"/>
      <c r="BQF5" s="1662"/>
      <c r="BQG5" s="1662"/>
      <c r="BQH5" s="1662"/>
      <c r="BQI5" s="1662"/>
      <c r="BQJ5" s="1662"/>
      <c r="BQK5" s="1662"/>
      <c r="BQL5" s="1662"/>
      <c r="BQM5" s="1662"/>
      <c r="BQN5" s="1662"/>
      <c r="BQO5" s="1662"/>
      <c r="BQP5" s="1662"/>
      <c r="BQQ5" s="1662"/>
      <c r="BQR5" s="1662"/>
      <c r="BQS5" s="1662"/>
      <c r="BQT5" s="1662"/>
      <c r="BQU5" s="1662"/>
      <c r="BQV5" s="1662"/>
      <c r="BQW5" s="1662"/>
      <c r="BQX5" s="1662"/>
      <c r="BQY5" s="1662"/>
      <c r="BQZ5" s="1662"/>
      <c r="BRA5" s="1662"/>
      <c r="BRB5" s="1662"/>
      <c r="BRC5" s="1662"/>
      <c r="BRD5" s="1662"/>
      <c r="BRE5" s="1662"/>
      <c r="BRF5" s="1662"/>
      <c r="BRG5" s="1662"/>
      <c r="BRH5" s="1662"/>
      <c r="BRI5" s="1662"/>
      <c r="BRJ5" s="1662"/>
      <c r="BRK5" s="1662"/>
      <c r="BRL5" s="1662"/>
      <c r="BRM5" s="1662"/>
      <c r="BRN5" s="1662"/>
      <c r="BRO5" s="1662"/>
      <c r="BRP5" s="1662"/>
      <c r="BRQ5" s="1662"/>
      <c r="BRR5" s="1662"/>
      <c r="BRS5" s="1662"/>
      <c r="BRT5" s="1662"/>
      <c r="BRU5" s="1662"/>
      <c r="BRV5" s="1662"/>
      <c r="BRW5" s="1662"/>
      <c r="BRX5" s="1662"/>
      <c r="BRY5" s="1662"/>
      <c r="BRZ5" s="1662"/>
      <c r="BSA5" s="1662"/>
      <c r="BSB5" s="1662"/>
      <c r="BSC5" s="1662"/>
      <c r="BSD5" s="1662"/>
      <c r="BSE5" s="1662"/>
      <c r="BSF5" s="1662"/>
      <c r="BSG5" s="1662"/>
      <c r="BSH5" s="1662"/>
      <c r="BSI5" s="1662"/>
      <c r="BSJ5" s="1662"/>
      <c r="BSK5" s="1662"/>
      <c r="BSL5" s="1662"/>
      <c r="BSM5" s="1662"/>
      <c r="BSN5" s="1662"/>
      <c r="BSO5" s="1662"/>
      <c r="BSP5" s="1662"/>
      <c r="BSQ5" s="1662"/>
      <c r="BSR5" s="1662"/>
      <c r="BSS5" s="1662"/>
      <c r="BST5" s="1662"/>
      <c r="BSU5" s="1662"/>
      <c r="BSV5" s="1662"/>
      <c r="BSW5" s="1662"/>
      <c r="BSX5" s="1662"/>
      <c r="BSY5" s="1662"/>
      <c r="BSZ5" s="1662"/>
      <c r="BTA5" s="1662"/>
      <c r="BTB5" s="1662"/>
      <c r="BTC5" s="1662"/>
      <c r="BTD5" s="1662"/>
      <c r="BTE5" s="1662"/>
      <c r="BTF5" s="1662"/>
      <c r="BTG5" s="1662"/>
      <c r="BTH5" s="1662"/>
      <c r="BTI5" s="1662"/>
      <c r="BTJ5" s="1662"/>
      <c r="BTK5" s="1662"/>
      <c r="BTL5" s="1662"/>
      <c r="BTM5" s="1662"/>
      <c r="BTN5" s="1662"/>
      <c r="BTO5" s="1662"/>
      <c r="BTP5" s="1662"/>
      <c r="BTQ5" s="1662"/>
      <c r="BTR5" s="1662"/>
      <c r="BTS5" s="1662"/>
      <c r="BTT5" s="1662"/>
      <c r="BTU5" s="1662"/>
      <c r="BTV5" s="1662"/>
      <c r="BTW5" s="1662"/>
      <c r="BTX5" s="1662"/>
      <c r="BTY5" s="1662"/>
      <c r="BTZ5" s="1662"/>
      <c r="BUA5" s="1662"/>
      <c r="BUB5" s="1662"/>
      <c r="BUC5" s="1662"/>
      <c r="BUD5" s="1662"/>
      <c r="BUE5" s="1662"/>
      <c r="BUF5" s="1662"/>
      <c r="BUG5" s="1662"/>
      <c r="BUH5" s="1662"/>
      <c r="BUI5" s="1662"/>
      <c r="BUJ5" s="1662"/>
      <c r="BUK5" s="1662"/>
      <c r="BUL5" s="1662"/>
      <c r="BUM5" s="1662"/>
      <c r="BUN5" s="1662"/>
      <c r="BUO5" s="1662"/>
      <c r="BUP5" s="1662"/>
      <c r="BUQ5" s="1662"/>
      <c r="BUR5" s="1662"/>
      <c r="BUS5" s="1662"/>
      <c r="BUT5" s="1662"/>
      <c r="BUU5" s="1662"/>
      <c r="BUV5" s="1662"/>
      <c r="BUW5" s="1662"/>
      <c r="BUX5" s="1662"/>
      <c r="BUY5" s="1662"/>
      <c r="BUZ5" s="1662"/>
      <c r="BVA5" s="1662"/>
      <c r="BVB5" s="1662"/>
      <c r="BVC5" s="1662"/>
      <c r="BVD5" s="1662"/>
      <c r="BVE5" s="1662"/>
      <c r="BVF5" s="1662"/>
      <c r="BVG5" s="1662"/>
      <c r="BVH5" s="1662"/>
      <c r="BVI5" s="1662"/>
      <c r="BVJ5" s="1662"/>
      <c r="BVK5" s="1662"/>
      <c r="BVL5" s="1662"/>
      <c r="BVM5" s="1662"/>
      <c r="BVN5" s="1662"/>
      <c r="BVO5" s="1662"/>
      <c r="BVP5" s="1662"/>
      <c r="BVQ5" s="1662"/>
      <c r="BVR5" s="1662"/>
      <c r="BVS5" s="1662"/>
      <c r="BVT5" s="1662"/>
      <c r="BVU5" s="1662"/>
      <c r="BVV5" s="1662"/>
      <c r="BVW5" s="1662"/>
      <c r="BVX5" s="1662"/>
      <c r="BVY5" s="1662"/>
      <c r="BVZ5" s="1662"/>
      <c r="BWA5" s="1662"/>
      <c r="BWB5" s="1662"/>
      <c r="BWC5" s="1662"/>
      <c r="BWD5" s="1662"/>
      <c r="BWE5" s="1662"/>
      <c r="BWF5" s="1662"/>
      <c r="BWG5" s="1662"/>
      <c r="BWH5" s="1662"/>
      <c r="BWI5" s="1662"/>
      <c r="BWJ5" s="1662"/>
      <c r="BWK5" s="1662"/>
      <c r="BWL5" s="1662"/>
      <c r="BWM5" s="1662"/>
      <c r="BWN5" s="1662"/>
      <c r="BWO5" s="1662"/>
      <c r="BWP5" s="1662"/>
      <c r="BWQ5" s="1662"/>
      <c r="BWR5" s="1662"/>
      <c r="BWS5" s="1662"/>
      <c r="BWT5" s="1662"/>
      <c r="BWU5" s="1662"/>
      <c r="BWV5" s="1662"/>
      <c r="BWW5" s="1662"/>
      <c r="BWX5" s="1662"/>
      <c r="BWY5" s="1662"/>
      <c r="BWZ5" s="1662"/>
      <c r="BXA5" s="1662"/>
      <c r="BXB5" s="1662"/>
      <c r="BXC5" s="1662"/>
      <c r="BXD5" s="1662"/>
      <c r="BXE5" s="1662"/>
      <c r="BXF5" s="1662"/>
      <c r="BXG5" s="1662"/>
      <c r="BXH5" s="1662"/>
      <c r="BXI5" s="1662"/>
      <c r="BXJ5" s="1662"/>
      <c r="BXK5" s="1662"/>
      <c r="BXL5" s="1662"/>
      <c r="BXM5" s="1662"/>
      <c r="BXN5" s="1662"/>
      <c r="BXO5" s="1662"/>
      <c r="BXP5" s="1662"/>
      <c r="BXQ5" s="1662"/>
      <c r="BXR5" s="1662"/>
      <c r="BXS5" s="1662"/>
      <c r="BXT5" s="1662"/>
      <c r="BXU5" s="1662"/>
      <c r="BXV5" s="1662"/>
      <c r="BXW5" s="1662"/>
      <c r="BXX5" s="1662"/>
      <c r="BXY5" s="1662"/>
      <c r="BXZ5" s="1662"/>
      <c r="BYA5" s="1662"/>
      <c r="BYB5" s="1662"/>
      <c r="BYC5" s="1662"/>
      <c r="BYD5" s="1662"/>
      <c r="BYE5" s="1662"/>
      <c r="BYF5" s="1662"/>
      <c r="BYG5" s="1662"/>
      <c r="BYH5" s="1662"/>
      <c r="BYI5" s="1662"/>
      <c r="BYJ5" s="1662"/>
      <c r="BYK5" s="1662"/>
      <c r="BYL5" s="1662"/>
      <c r="BYM5" s="1662"/>
      <c r="BYN5" s="1662"/>
      <c r="BYO5" s="1662"/>
      <c r="BYP5" s="1662"/>
      <c r="BYQ5" s="1662"/>
      <c r="BYR5" s="1662"/>
      <c r="BYS5" s="1662"/>
      <c r="BYT5" s="1662"/>
      <c r="BYU5" s="1662"/>
      <c r="BYV5" s="1662"/>
      <c r="BYW5" s="1662"/>
      <c r="BYX5" s="1662"/>
      <c r="BYY5" s="1662"/>
      <c r="BYZ5" s="1662"/>
      <c r="BZA5" s="1662"/>
      <c r="BZB5" s="1662"/>
      <c r="BZC5" s="1662"/>
      <c r="BZD5" s="1662"/>
      <c r="BZE5" s="1662"/>
      <c r="BZF5" s="1662"/>
      <c r="BZG5" s="1662"/>
      <c r="BZH5" s="1662"/>
      <c r="BZI5" s="1662"/>
      <c r="BZJ5" s="1662"/>
      <c r="BZK5" s="1662"/>
      <c r="BZL5" s="1662"/>
      <c r="BZM5" s="1662"/>
      <c r="BZN5" s="1662"/>
      <c r="BZO5" s="1662"/>
      <c r="BZP5" s="1662"/>
      <c r="BZQ5" s="1662"/>
      <c r="BZR5" s="1662"/>
      <c r="BZS5" s="1662"/>
      <c r="BZT5" s="1662"/>
      <c r="BZU5" s="1662"/>
      <c r="BZV5" s="1662"/>
      <c r="BZW5" s="1662"/>
      <c r="BZX5" s="1662"/>
      <c r="BZY5" s="1662"/>
      <c r="BZZ5" s="1662"/>
      <c r="CAA5" s="1662"/>
      <c r="CAB5" s="1662"/>
      <c r="CAC5" s="1662"/>
      <c r="CAD5" s="1662"/>
      <c r="CAE5" s="1662"/>
      <c r="CAF5" s="1662"/>
      <c r="CAG5" s="1662"/>
      <c r="CAH5" s="1662"/>
      <c r="CAI5" s="1662"/>
      <c r="CAJ5" s="1662"/>
      <c r="CAK5" s="1662"/>
      <c r="CAL5" s="1662"/>
      <c r="CAM5" s="1662"/>
      <c r="CAN5" s="1662"/>
      <c r="CAO5" s="1662"/>
      <c r="CAP5" s="1662"/>
      <c r="CAQ5" s="1662"/>
      <c r="CAR5" s="1662"/>
      <c r="CAS5" s="1662"/>
      <c r="CAT5" s="1662"/>
      <c r="CAU5" s="1662"/>
      <c r="CAV5" s="1662"/>
      <c r="CAW5" s="1662"/>
      <c r="CAX5" s="1662"/>
      <c r="CAY5" s="1662"/>
      <c r="CAZ5" s="1662"/>
      <c r="CBA5" s="1662"/>
      <c r="CBB5" s="1662"/>
      <c r="CBC5" s="1662"/>
      <c r="CBD5" s="1662"/>
      <c r="CBE5" s="1662"/>
      <c r="CBF5" s="1662"/>
      <c r="CBG5" s="1662"/>
      <c r="CBH5" s="1662"/>
      <c r="CBI5" s="1662"/>
      <c r="CBJ5" s="1662"/>
      <c r="CBK5" s="1662"/>
      <c r="CBL5" s="1662"/>
      <c r="CBM5" s="1662"/>
      <c r="CBN5" s="1662"/>
      <c r="CBO5" s="1662"/>
      <c r="CBP5" s="1662"/>
      <c r="CBQ5" s="1662"/>
      <c r="CBR5" s="1662"/>
      <c r="CBS5" s="1662"/>
      <c r="CBT5" s="1662"/>
      <c r="CBU5" s="1662"/>
      <c r="CBV5" s="1662"/>
      <c r="CBW5" s="1662"/>
      <c r="CBX5" s="1662"/>
      <c r="CBY5" s="1662"/>
      <c r="CBZ5" s="1662"/>
      <c r="CCA5" s="1662"/>
      <c r="CCB5" s="1662"/>
      <c r="CCC5" s="1662"/>
      <c r="CCD5" s="1662"/>
      <c r="CCE5" s="1662"/>
      <c r="CCF5" s="1662"/>
      <c r="CCG5" s="1662"/>
      <c r="CCH5" s="1662"/>
      <c r="CCI5" s="1662"/>
      <c r="CCJ5" s="1662"/>
      <c r="CCK5" s="1662"/>
      <c r="CCL5" s="1662"/>
      <c r="CCM5" s="1662"/>
      <c r="CCN5" s="1662"/>
      <c r="CCO5" s="1662"/>
      <c r="CCP5" s="1662"/>
      <c r="CCQ5" s="1662"/>
      <c r="CCR5" s="1662"/>
      <c r="CCS5" s="1662"/>
      <c r="CCT5" s="1662"/>
      <c r="CCU5" s="1662"/>
      <c r="CCV5" s="1662"/>
      <c r="CCW5" s="1662"/>
      <c r="CCX5" s="1662"/>
      <c r="CCY5" s="1662"/>
      <c r="CCZ5" s="1662"/>
      <c r="CDA5" s="1662"/>
      <c r="CDB5" s="1662"/>
      <c r="CDC5" s="1662"/>
      <c r="CDD5" s="1662"/>
      <c r="CDE5" s="1662"/>
      <c r="CDF5" s="1662"/>
      <c r="CDG5" s="1662"/>
      <c r="CDH5" s="1662"/>
      <c r="CDI5" s="1662"/>
      <c r="CDJ5" s="1662"/>
      <c r="CDK5" s="1662"/>
      <c r="CDL5" s="1662"/>
      <c r="CDM5" s="1662"/>
      <c r="CDN5" s="1662"/>
      <c r="CDO5" s="1662"/>
      <c r="CDP5" s="1662"/>
      <c r="CDQ5" s="1662"/>
      <c r="CDR5" s="1662"/>
      <c r="CDS5" s="1662"/>
      <c r="CDT5" s="1662"/>
      <c r="CDU5" s="1662"/>
      <c r="CDV5" s="1662"/>
      <c r="CDW5" s="1662"/>
      <c r="CDX5" s="1662"/>
      <c r="CDY5" s="1662"/>
      <c r="CDZ5" s="1662"/>
      <c r="CEA5" s="1662"/>
      <c r="CEB5" s="1662"/>
      <c r="CEC5" s="1662"/>
      <c r="CED5" s="1662"/>
      <c r="CEE5" s="1662"/>
      <c r="CEF5" s="1662"/>
      <c r="CEG5" s="1662"/>
      <c r="CEH5" s="1662"/>
      <c r="CEI5" s="1662"/>
      <c r="CEJ5" s="1662"/>
      <c r="CEK5" s="1662"/>
      <c r="CEL5" s="1662"/>
      <c r="CEM5" s="1662"/>
      <c r="CEN5" s="1662"/>
      <c r="CEO5" s="1662"/>
      <c r="CEP5" s="1662"/>
      <c r="CEQ5" s="1662"/>
      <c r="CER5" s="1662"/>
      <c r="CES5" s="1662"/>
      <c r="CET5" s="1662"/>
      <c r="CEU5" s="1662"/>
      <c r="CEV5" s="1662"/>
      <c r="CEW5" s="1662"/>
      <c r="CEX5" s="1662"/>
      <c r="CEY5" s="1662"/>
      <c r="CEZ5" s="1662"/>
      <c r="CFA5" s="1662"/>
      <c r="CFB5" s="1662"/>
      <c r="CFC5" s="1662"/>
      <c r="CFD5" s="1662"/>
      <c r="CFE5" s="1662"/>
      <c r="CFF5" s="1662"/>
      <c r="CFG5" s="1662"/>
      <c r="CFH5" s="1662"/>
      <c r="CFI5" s="1662"/>
      <c r="CFJ5" s="1662"/>
      <c r="CFK5" s="1662"/>
      <c r="CFL5" s="1662"/>
      <c r="CFM5" s="1662"/>
      <c r="CFN5" s="1662"/>
      <c r="CFO5" s="1662"/>
      <c r="CFP5" s="1662"/>
      <c r="CFQ5" s="1662"/>
      <c r="CFR5" s="1662"/>
      <c r="CFS5" s="1662"/>
      <c r="CFT5" s="1662"/>
      <c r="CFU5" s="1662"/>
      <c r="CFV5" s="1662"/>
      <c r="CFW5" s="1662"/>
      <c r="CFX5" s="1662"/>
      <c r="CFY5" s="1662"/>
      <c r="CFZ5" s="1662"/>
      <c r="CGA5" s="1662"/>
      <c r="CGB5" s="1662"/>
      <c r="CGC5" s="1662"/>
      <c r="CGD5" s="1662"/>
      <c r="CGE5" s="1662"/>
      <c r="CGF5" s="1662"/>
      <c r="CGG5" s="1662"/>
      <c r="CGH5" s="1662"/>
      <c r="CGI5" s="1662"/>
      <c r="CGJ5" s="1662"/>
      <c r="CGK5" s="1662"/>
      <c r="CGL5" s="1662"/>
      <c r="CGM5" s="1662"/>
      <c r="CGN5" s="1662"/>
      <c r="CGO5" s="1662"/>
      <c r="CGP5" s="1662"/>
      <c r="CGQ5" s="1662"/>
      <c r="CGR5" s="1662"/>
      <c r="CGS5" s="1662"/>
      <c r="CGT5" s="1662"/>
      <c r="CGU5" s="1662"/>
      <c r="CGV5" s="1662"/>
      <c r="CGW5" s="1662"/>
      <c r="CGX5" s="1662"/>
      <c r="CGY5" s="1662"/>
      <c r="CGZ5" s="1662"/>
      <c r="CHA5" s="1662"/>
      <c r="CHB5" s="1662"/>
      <c r="CHC5" s="1662"/>
      <c r="CHD5" s="1662"/>
      <c r="CHE5" s="1662"/>
      <c r="CHF5" s="1662"/>
      <c r="CHG5" s="1662"/>
      <c r="CHH5" s="1662"/>
      <c r="CHI5" s="1662"/>
      <c r="CHJ5" s="1662"/>
      <c r="CHK5" s="1662"/>
      <c r="CHL5" s="1662"/>
      <c r="CHM5" s="1662"/>
      <c r="CHN5" s="1662"/>
      <c r="CHO5" s="1662"/>
      <c r="CHP5" s="1662"/>
      <c r="CHQ5" s="1662"/>
      <c r="CHR5" s="1662"/>
      <c r="CHS5" s="1662"/>
      <c r="CHT5" s="1662"/>
      <c r="CHU5" s="1662"/>
      <c r="CHV5" s="1662"/>
      <c r="CHW5" s="1662"/>
      <c r="CHX5" s="1662"/>
      <c r="CHY5" s="1662"/>
      <c r="CHZ5" s="1662"/>
      <c r="CIA5" s="1662"/>
      <c r="CIB5" s="1662"/>
      <c r="CIC5" s="1662"/>
      <c r="CID5" s="1662"/>
      <c r="CIE5" s="1662"/>
      <c r="CIF5" s="1662"/>
      <c r="CIG5" s="1662"/>
      <c r="CIH5" s="1662"/>
      <c r="CII5" s="1662"/>
      <c r="CIJ5" s="1662"/>
      <c r="CIK5" s="1662"/>
      <c r="CIL5" s="1662"/>
      <c r="CIM5" s="1662"/>
      <c r="CIN5" s="1662"/>
      <c r="CIO5" s="1662"/>
      <c r="CIP5" s="1662"/>
      <c r="CIQ5" s="1662"/>
      <c r="CIR5" s="1662"/>
      <c r="CIS5" s="1662"/>
      <c r="CIT5" s="1662"/>
      <c r="CIU5" s="1662"/>
      <c r="CIV5" s="1662"/>
      <c r="CIW5" s="1662"/>
      <c r="CIX5" s="1662"/>
      <c r="CIY5" s="1662"/>
      <c r="CIZ5" s="1662"/>
      <c r="CJA5" s="1662"/>
      <c r="CJB5" s="1662"/>
      <c r="CJC5" s="1662"/>
      <c r="CJD5" s="1662"/>
      <c r="CJE5" s="1662"/>
      <c r="CJF5" s="1662"/>
      <c r="CJG5" s="1662"/>
      <c r="CJH5" s="1662"/>
      <c r="CJI5" s="1662"/>
      <c r="CJJ5" s="1662"/>
      <c r="CJK5" s="1662"/>
      <c r="CJL5" s="1662"/>
      <c r="CJM5" s="1662"/>
      <c r="CJN5" s="1662"/>
      <c r="CJO5" s="1662"/>
      <c r="CJP5" s="1662"/>
      <c r="CJQ5" s="1662"/>
      <c r="CJR5" s="1662"/>
      <c r="CJS5" s="1662"/>
      <c r="CJT5" s="1662"/>
      <c r="CJU5" s="1662"/>
      <c r="CJV5" s="1662"/>
      <c r="CJW5" s="1662"/>
      <c r="CJX5" s="1662"/>
      <c r="CJY5" s="1662"/>
      <c r="CJZ5" s="1662"/>
      <c r="CKA5" s="1662"/>
      <c r="CKB5" s="1662"/>
      <c r="CKC5" s="1662"/>
      <c r="CKD5" s="1662"/>
      <c r="CKE5" s="1662"/>
      <c r="CKF5" s="1662"/>
      <c r="CKG5" s="1662"/>
      <c r="CKH5" s="1662"/>
      <c r="CKI5" s="1662"/>
      <c r="CKJ5" s="1662"/>
      <c r="CKK5" s="1662"/>
      <c r="CKL5" s="1662"/>
      <c r="CKM5" s="1662"/>
      <c r="CKN5" s="1662"/>
      <c r="CKO5" s="1662"/>
      <c r="CKP5" s="1662"/>
      <c r="CKQ5" s="1662"/>
      <c r="CKR5" s="1662"/>
      <c r="CKS5" s="1662"/>
      <c r="CKT5" s="1662"/>
      <c r="CKU5" s="1662"/>
      <c r="CKV5" s="1662"/>
      <c r="CKW5" s="1662"/>
      <c r="CKX5" s="1662"/>
      <c r="CKY5" s="1662"/>
      <c r="CKZ5" s="1662"/>
      <c r="CLA5" s="1662"/>
      <c r="CLB5" s="1662"/>
      <c r="CLC5" s="1662"/>
      <c r="CLD5" s="1662"/>
      <c r="CLE5" s="1662"/>
      <c r="CLF5" s="1662"/>
      <c r="CLG5" s="1662"/>
      <c r="CLH5" s="1662"/>
      <c r="CLI5" s="1662"/>
      <c r="CLJ5" s="1662"/>
      <c r="CLK5" s="1662"/>
      <c r="CLL5" s="1662"/>
      <c r="CLM5" s="1662"/>
      <c r="CLN5" s="1662"/>
      <c r="CLO5" s="1662"/>
      <c r="CLP5" s="1662"/>
      <c r="CLQ5" s="1662"/>
      <c r="CLR5" s="1662"/>
      <c r="CLS5" s="1662"/>
      <c r="CLT5" s="1662"/>
      <c r="CLU5" s="1662"/>
      <c r="CLV5" s="1662"/>
      <c r="CLW5" s="1662"/>
      <c r="CLX5" s="1662"/>
      <c r="CLY5" s="1662"/>
      <c r="CLZ5" s="1662"/>
      <c r="CMA5" s="1662"/>
      <c r="CMB5" s="1662"/>
      <c r="CMC5" s="1662"/>
      <c r="CMD5" s="1662"/>
      <c r="CME5" s="1662"/>
      <c r="CMF5" s="1662"/>
      <c r="CMG5" s="1662"/>
      <c r="CMH5" s="1662"/>
      <c r="CMI5" s="1662"/>
      <c r="CMJ5" s="1662"/>
      <c r="CMK5" s="1662"/>
      <c r="CML5" s="1662"/>
      <c r="CMM5" s="1662"/>
      <c r="CMN5" s="1662"/>
      <c r="CMO5" s="1662"/>
      <c r="CMP5" s="1662"/>
      <c r="CMQ5" s="1662"/>
      <c r="CMR5" s="1662"/>
      <c r="CMS5" s="1662"/>
      <c r="CMT5" s="1662"/>
      <c r="CMU5" s="1662"/>
      <c r="CMV5" s="1662"/>
      <c r="CMW5" s="1662"/>
      <c r="CMX5" s="1662"/>
      <c r="CMY5" s="1662"/>
      <c r="CMZ5" s="1662"/>
      <c r="CNA5" s="1662"/>
      <c r="CNB5" s="1662"/>
      <c r="CNC5" s="1662"/>
      <c r="CND5" s="1662"/>
      <c r="CNE5" s="1662"/>
      <c r="CNF5" s="1662"/>
      <c r="CNG5" s="1662"/>
      <c r="CNH5" s="1662"/>
      <c r="CNI5" s="1662"/>
      <c r="CNJ5" s="1662"/>
      <c r="CNK5" s="1662"/>
      <c r="CNL5" s="1662"/>
      <c r="CNM5" s="1662"/>
      <c r="CNN5" s="1662"/>
      <c r="CNO5" s="1662"/>
      <c r="CNP5" s="1662"/>
      <c r="CNQ5" s="1662"/>
      <c r="CNR5" s="1662"/>
      <c r="CNS5" s="1662"/>
      <c r="CNT5" s="1662"/>
      <c r="CNU5" s="1662"/>
      <c r="CNV5" s="1662"/>
      <c r="CNW5" s="1662"/>
      <c r="CNX5" s="1662"/>
      <c r="CNY5" s="1662"/>
      <c r="CNZ5" s="1662"/>
      <c r="COA5" s="1662"/>
      <c r="COB5" s="1662"/>
      <c r="COC5" s="1662"/>
      <c r="COD5" s="1662"/>
      <c r="COE5" s="1662"/>
      <c r="COF5" s="1662"/>
      <c r="COG5" s="1662"/>
      <c r="COH5" s="1662"/>
      <c r="COI5" s="1662"/>
      <c r="COJ5" s="1662"/>
      <c r="COK5" s="1662"/>
      <c r="COL5" s="1662"/>
      <c r="COM5" s="1662"/>
      <c r="CON5" s="1662"/>
      <c r="COO5" s="1662"/>
      <c r="COP5" s="1662"/>
      <c r="COQ5" s="1662"/>
      <c r="COR5" s="1662"/>
      <c r="COS5" s="1662"/>
      <c r="COT5" s="1662"/>
      <c r="COU5" s="1662"/>
      <c r="COV5" s="1662"/>
      <c r="COW5" s="1662"/>
      <c r="COX5" s="1662"/>
      <c r="COY5" s="1662"/>
      <c r="COZ5" s="1662"/>
      <c r="CPA5" s="1662"/>
      <c r="CPB5" s="1662"/>
      <c r="CPC5" s="1662"/>
      <c r="CPD5" s="1662"/>
      <c r="CPE5" s="1662"/>
      <c r="CPF5" s="1662"/>
      <c r="CPG5" s="1662"/>
      <c r="CPH5" s="1662"/>
      <c r="CPI5" s="1662"/>
      <c r="CPJ5" s="1662"/>
      <c r="CPK5" s="1662"/>
      <c r="CPL5" s="1662"/>
      <c r="CPM5" s="1662"/>
      <c r="CPN5" s="1662"/>
      <c r="CPO5" s="1662"/>
      <c r="CPP5" s="1662"/>
      <c r="CPQ5" s="1662"/>
      <c r="CPR5" s="1662"/>
      <c r="CPS5" s="1662"/>
      <c r="CPT5" s="1662"/>
      <c r="CPU5" s="1662"/>
      <c r="CPV5" s="1662"/>
      <c r="CPW5" s="1662"/>
      <c r="CPX5" s="1662"/>
      <c r="CPY5" s="1662"/>
      <c r="CPZ5" s="1662"/>
      <c r="CQA5" s="1662"/>
      <c r="CQB5" s="1662"/>
      <c r="CQC5" s="1662"/>
      <c r="CQD5" s="1662"/>
      <c r="CQE5" s="1662"/>
      <c r="CQF5" s="1662"/>
      <c r="CQG5" s="1662"/>
      <c r="CQH5" s="1662"/>
      <c r="CQI5" s="1662"/>
      <c r="CQJ5" s="1662"/>
      <c r="CQK5" s="1662"/>
      <c r="CQL5" s="1662"/>
      <c r="CQM5" s="1662"/>
      <c r="CQN5" s="1662"/>
      <c r="CQO5" s="1662"/>
      <c r="CQP5" s="1662"/>
      <c r="CQQ5" s="1662"/>
      <c r="CQR5" s="1662"/>
      <c r="CQS5" s="1662"/>
      <c r="CQT5" s="1662"/>
      <c r="CQU5" s="1662"/>
      <c r="CQV5" s="1662"/>
      <c r="CQW5" s="1662"/>
      <c r="CQX5" s="1662"/>
      <c r="CQY5" s="1662"/>
      <c r="CQZ5" s="1662"/>
      <c r="CRA5" s="1662"/>
      <c r="CRB5" s="1662"/>
      <c r="CRC5" s="1662"/>
      <c r="CRD5" s="1662"/>
      <c r="CRE5" s="1662"/>
      <c r="CRF5" s="1662"/>
      <c r="CRG5" s="1662"/>
      <c r="CRH5" s="1662"/>
      <c r="CRI5" s="1662"/>
      <c r="CRJ5" s="1662"/>
      <c r="CRK5" s="1662"/>
      <c r="CRL5" s="1662"/>
      <c r="CRM5" s="1662"/>
      <c r="CRN5" s="1662"/>
      <c r="CRO5" s="1662"/>
      <c r="CRP5" s="1662"/>
      <c r="CRQ5" s="1662"/>
      <c r="CRR5" s="1662"/>
      <c r="CRS5" s="1662"/>
      <c r="CRT5" s="1662"/>
      <c r="CRU5" s="1662"/>
      <c r="CRV5" s="1662"/>
      <c r="CRW5" s="1662"/>
      <c r="CRX5" s="1662"/>
      <c r="CRY5" s="1662"/>
      <c r="CRZ5" s="1662"/>
      <c r="CSA5" s="1662"/>
      <c r="CSB5" s="1662"/>
      <c r="CSC5" s="1662"/>
      <c r="CSD5" s="1662"/>
      <c r="CSE5" s="1662"/>
      <c r="CSF5" s="1662"/>
      <c r="CSG5" s="1662"/>
      <c r="CSH5" s="1662"/>
      <c r="CSI5" s="1662"/>
      <c r="CSJ5" s="1662"/>
      <c r="CSK5" s="1662"/>
      <c r="CSL5" s="1662"/>
      <c r="CSM5" s="1662"/>
      <c r="CSN5" s="1662"/>
      <c r="CSO5" s="1662"/>
      <c r="CSP5" s="1662"/>
      <c r="CSQ5" s="1662"/>
      <c r="CSR5" s="1662"/>
      <c r="CSS5" s="1662"/>
      <c r="CST5" s="1662"/>
      <c r="CSU5" s="1662"/>
      <c r="CSV5" s="1662"/>
      <c r="CSW5" s="1662"/>
      <c r="CSX5" s="1662"/>
      <c r="CSY5" s="1662"/>
      <c r="CSZ5" s="1662"/>
      <c r="CTA5" s="1662"/>
      <c r="CTB5" s="1662"/>
      <c r="CTC5" s="1662"/>
      <c r="CTD5" s="1662"/>
      <c r="CTE5" s="1662"/>
      <c r="CTF5" s="1662"/>
      <c r="CTG5" s="1662"/>
      <c r="CTH5" s="1662"/>
      <c r="CTI5" s="1662"/>
      <c r="CTJ5" s="1662"/>
      <c r="CTK5" s="1662"/>
      <c r="CTL5" s="1662"/>
      <c r="CTM5" s="1662"/>
      <c r="CTN5" s="1662"/>
      <c r="CTO5" s="1662"/>
      <c r="CTP5" s="1662"/>
      <c r="CTQ5" s="1662"/>
      <c r="CTR5" s="1662"/>
      <c r="CTS5" s="1662"/>
      <c r="CTT5" s="1662"/>
      <c r="CTU5" s="1662"/>
      <c r="CTV5" s="1662"/>
      <c r="CTW5" s="1662"/>
      <c r="CTX5" s="1662"/>
      <c r="CTY5" s="1662"/>
      <c r="CTZ5" s="1662"/>
      <c r="CUA5" s="1662"/>
      <c r="CUB5" s="1662"/>
      <c r="CUC5" s="1662"/>
      <c r="CUD5" s="1662"/>
      <c r="CUE5" s="1662"/>
      <c r="CUF5" s="1662"/>
      <c r="CUG5" s="1662"/>
      <c r="CUH5" s="1662"/>
      <c r="CUI5" s="1662"/>
      <c r="CUJ5" s="1662"/>
      <c r="CUK5" s="1662"/>
      <c r="CUL5" s="1662"/>
      <c r="CUM5" s="1662"/>
      <c r="CUN5" s="1662"/>
      <c r="CUO5" s="1662"/>
      <c r="CUP5" s="1662"/>
      <c r="CUQ5" s="1662"/>
      <c r="CUR5" s="1662"/>
      <c r="CUS5" s="1662"/>
      <c r="CUT5" s="1662"/>
      <c r="CUU5" s="1662"/>
      <c r="CUV5" s="1662"/>
      <c r="CUW5" s="1662"/>
      <c r="CUX5" s="1662"/>
      <c r="CUY5" s="1662"/>
      <c r="CUZ5" s="1662"/>
      <c r="CVA5" s="1662"/>
      <c r="CVB5" s="1662"/>
      <c r="CVC5" s="1662"/>
      <c r="CVD5" s="1662"/>
      <c r="CVE5" s="1662"/>
      <c r="CVF5" s="1662"/>
      <c r="CVG5" s="1662"/>
      <c r="CVH5" s="1662"/>
      <c r="CVI5" s="1662"/>
      <c r="CVJ5" s="1662"/>
      <c r="CVK5" s="1662"/>
      <c r="CVL5" s="1662"/>
      <c r="CVM5" s="1662"/>
      <c r="CVN5" s="1662"/>
      <c r="CVO5" s="1662"/>
      <c r="CVP5" s="1662"/>
      <c r="CVQ5" s="1662"/>
      <c r="CVR5" s="1662"/>
      <c r="CVS5" s="1662"/>
      <c r="CVT5" s="1662"/>
      <c r="CVU5" s="1662"/>
      <c r="CVV5" s="1662"/>
      <c r="CVW5" s="1662"/>
      <c r="CVX5" s="1662"/>
      <c r="CVY5" s="1662"/>
      <c r="CVZ5" s="1662"/>
      <c r="CWA5" s="1662"/>
      <c r="CWB5" s="1662"/>
      <c r="CWC5" s="1662"/>
      <c r="CWD5" s="1662"/>
      <c r="CWE5" s="1662"/>
      <c r="CWF5" s="1662"/>
      <c r="CWG5" s="1662"/>
      <c r="CWH5" s="1662"/>
      <c r="CWI5" s="1662"/>
      <c r="CWJ5" s="1662"/>
      <c r="CWK5" s="1662"/>
      <c r="CWL5" s="1662"/>
      <c r="CWM5" s="1662"/>
      <c r="CWN5" s="1662"/>
      <c r="CWO5" s="1662"/>
      <c r="CWP5" s="1662"/>
      <c r="CWQ5" s="1662"/>
      <c r="CWR5" s="1662"/>
      <c r="CWS5" s="1662"/>
      <c r="CWT5" s="1662"/>
      <c r="CWU5" s="1662"/>
      <c r="CWV5" s="1662"/>
      <c r="CWW5" s="1662"/>
      <c r="CWX5" s="1662"/>
      <c r="CWY5" s="1662"/>
      <c r="CWZ5" s="1662"/>
      <c r="CXA5" s="1662"/>
      <c r="CXB5" s="1662"/>
      <c r="CXC5" s="1662"/>
      <c r="CXD5" s="1662"/>
      <c r="CXE5" s="1662"/>
      <c r="CXF5" s="1662"/>
      <c r="CXG5" s="1662"/>
      <c r="CXH5" s="1662"/>
      <c r="CXI5" s="1662"/>
      <c r="CXJ5" s="1662"/>
      <c r="CXK5" s="1662"/>
      <c r="CXL5" s="1662"/>
      <c r="CXM5" s="1662"/>
      <c r="CXN5" s="1662"/>
      <c r="CXO5" s="1662"/>
      <c r="CXP5" s="1662"/>
      <c r="CXQ5" s="1662"/>
      <c r="CXR5" s="1662"/>
      <c r="CXS5" s="1662"/>
      <c r="CXT5" s="1662"/>
      <c r="CXU5" s="1662"/>
      <c r="CXV5" s="1662"/>
      <c r="CXW5" s="1662"/>
      <c r="CXX5" s="1662"/>
      <c r="CXY5" s="1662"/>
      <c r="CXZ5" s="1662"/>
      <c r="CYA5" s="1662"/>
      <c r="CYB5" s="1662"/>
      <c r="CYC5" s="1662"/>
      <c r="CYD5" s="1662"/>
      <c r="CYE5" s="1662"/>
      <c r="CYF5" s="1662"/>
      <c r="CYG5" s="1662"/>
      <c r="CYH5" s="1662"/>
      <c r="CYI5" s="1662"/>
      <c r="CYJ5" s="1662"/>
      <c r="CYK5" s="1662"/>
      <c r="CYL5" s="1662"/>
      <c r="CYM5" s="1662"/>
      <c r="CYN5" s="1662"/>
      <c r="CYO5" s="1662"/>
      <c r="CYP5" s="1662"/>
      <c r="CYQ5" s="1662"/>
      <c r="CYR5" s="1662"/>
      <c r="CYS5" s="1662"/>
      <c r="CYT5" s="1662"/>
      <c r="CYU5" s="1662"/>
      <c r="CYV5" s="1662"/>
      <c r="CYW5" s="1662"/>
      <c r="CYX5" s="1662"/>
      <c r="CYY5" s="1662"/>
      <c r="CYZ5" s="1662"/>
      <c r="CZA5" s="1662"/>
      <c r="CZB5" s="1662"/>
      <c r="CZC5" s="1662"/>
      <c r="CZD5" s="1662"/>
      <c r="CZE5" s="1662"/>
      <c r="CZF5" s="1662"/>
      <c r="CZG5" s="1662"/>
      <c r="CZH5" s="1662"/>
      <c r="CZI5" s="1662"/>
      <c r="CZJ5" s="1662"/>
      <c r="CZK5" s="1662"/>
      <c r="CZL5" s="1662"/>
      <c r="CZM5" s="1662"/>
      <c r="CZN5" s="1662"/>
      <c r="CZO5" s="1662"/>
      <c r="CZP5" s="1662"/>
      <c r="CZQ5" s="1662"/>
      <c r="CZR5" s="1662"/>
      <c r="CZS5" s="1662"/>
      <c r="CZT5" s="1662"/>
      <c r="CZU5" s="1662"/>
      <c r="CZV5" s="1662"/>
      <c r="CZW5" s="1662"/>
      <c r="CZX5" s="1662"/>
      <c r="CZY5" s="1662"/>
      <c r="CZZ5" s="1662"/>
      <c r="DAA5" s="1662"/>
      <c r="DAB5" s="1662"/>
      <c r="DAC5" s="1662"/>
      <c r="DAD5" s="1662"/>
      <c r="DAE5" s="1662"/>
      <c r="DAF5" s="1662"/>
      <c r="DAG5" s="1662"/>
      <c r="DAH5" s="1662"/>
      <c r="DAI5" s="1662"/>
      <c r="DAJ5" s="1662"/>
      <c r="DAK5" s="1662"/>
      <c r="DAL5" s="1662"/>
      <c r="DAM5" s="1662"/>
      <c r="DAN5" s="1662"/>
      <c r="DAO5" s="1662"/>
      <c r="DAP5" s="1662"/>
      <c r="DAQ5" s="1662"/>
      <c r="DAR5" s="1662"/>
      <c r="DAS5" s="1662"/>
      <c r="DAT5" s="1662"/>
      <c r="DAU5" s="1662"/>
      <c r="DAV5" s="1662"/>
      <c r="DAW5" s="1662"/>
      <c r="DAX5" s="1662"/>
      <c r="DAY5" s="1662"/>
      <c r="DAZ5" s="1662"/>
      <c r="DBA5" s="1662"/>
      <c r="DBB5" s="1662"/>
      <c r="DBC5" s="1662"/>
      <c r="DBD5" s="1662"/>
      <c r="DBE5" s="1662"/>
      <c r="DBF5" s="1662"/>
      <c r="DBG5" s="1662"/>
      <c r="DBH5" s="1662"/>
      <c r="DBI5" s="1662"/>
      <c r="DBJ5" s="1662"/>
      <c r="DBK5" s="1662"/>
      <c r="DBL5" s="1662"/>
      <c r="DBM5" s="1662"/>
      <c r="DBN5" s="1662"/>
      <c r="DBO5" s="1662"/>
      <c r="DBP5" s="1662"/>
      <c r="DBQ5" s="1662"/>
      <c r="DBR5" s="1662"/>
      <c r="DBS5" s="1662"/>
      <c r="DBT5" s="1662"/>
      <c r="DBU5" s="1662"/>
      <c r="DBV5" s="1662"/>
      <c r="DBW5" s="1662"/>
      <c r="DBX5" s="1662"/>
      <c r="DBY5" s="1662"/>
      <c r="DBZ5" s="1662"/>
      <c r="DCA5" s="1662"/>
      <c r="DCB5" s="1662"/>
      <c r="DCC5" s="1662"/>
      <c r="DCD5" s="1662"/>
      <c r="DCE5" s="1662"/>
      <c r="DCF5" s="1662"/>
      <c r="DCG5" s="1662"/>
      <c r="DCH5" s="1662"/>
      <c r="DCI5" s="1662"/>
      <c r="DCJ5" s="1662"/>
      <c r="DCK5" s="1662"/>
      <c r="DCL5" s="1662"/>
      <c r="DCM5" s="1662"/>
      <c r="DCN5" s="1662"/>
      <c r="DCO5" s="1662"/>
      <c r="DCP5" s="1662"/>
      <c r="DCQ5" s="1662"/>
      <c r="DCR5" s="1662"/>
      <c r="DCS5" s="1662"/>
      <c r="DCT5" s="1662"/>
      <c r="DCU5" s="1662"/>
      <c r="DCV5" s="1662"/>
      <c r="DCW5" s="1662"/>
      <c r="DCX5" s="1662"/>
      <c r="DCY5" s="1662"/>
      <c r="DCZ5" s="1662"/>
      <c r="DDA5" s="1662"/>
      <c r="DDB5" s="1662"/>
      <c r="DDC5" s="1662"/>
      <c r="DDD5" s="1662"/>
      <c r="DDE5" s="1662"/>
      <c r="DDF5" s="1662"/>
      <c r="DDG5" s="1662"/>
      <c r="DDH5" s="1662"/>
      <c r="DDI5" s="1662"/>
      <c r="DDJ5" s="1662"/>
      <c r="DDK5" s="1662"/>
      <c r="DDL5" s="1662"/>
      <c r="DDM5" s="1662"/>
      <c r="DDN5" s="1662"/>
      <c r="DDO5" s="1662"/>
      <c r="DDP5" s="1662"/>
      <c r="DDQ5" s="1662"/>
      <c r="DDR5" s="1662"/>
      <c r="DDS5" s="1662"/>
      <c r="DDT5" s="1662"/>
      <c r="DDU5" s="1662"/>
      <c r="DDV5" s="1662"/>
      <c r="DDW5" s="1662"/>
      <c r="DDX5" s="1662"/>
      <c r="DDY5" s="1662"/>
      <c r="DDZ5" s="1662"/>
      <c r="DEA5" s="1662"/>
      <c r="DEB5" s="1662"/>
      <c r="DEC5" s="1662"/>
      <c r="DED5" s="1662"/>
      <c r="DEE5" s="1662"/>
      <c r="DEF5" s="1662"/>
      <c r="DEG5" s="1662"/>
      <c r="DEH5" s="1662"/>
      <c r="DEI5" s="1662"/>
      <c r="DEJ5" s="1662"/>
      <c r="DEK5" s="1662"/>
      <c r="DEL5" s="1662"/>
      <c r="DEM5" s="1662"/>
      <c r="DEN5" s="1662"/>
      <c r="DEO5" s="1662"/>
      <c r="DEP5" s="1662"/>
      <c r="DEQ5" s="1662"/>
      <c r="DER5" s="1662"/>
      <c r="DES5" s="1662"/>
      <c r="DET5" s="1662"/>
      <c r="DEU5" s="1662"/>
      <c r="DEV5" s="1662"/>
      <c r="DEW5" s="1662"/>
      <c r="DEX5" s="1662"/>
      <c r="DEY5" s="1662"/>
      <c r="DEZ5" s="1662"/>
      <c r="DFA5" s="1662"/>
      <c r="DFB5" s="1662"/>
      <c r="DFC5" s="1662"/>
      <c r="DFD5" s="1662"/>
      <c r="DFE5" s="1662"/>
      <c r="DFF5" s="1662"/>
      <c r="DFG5" s="1662"/>
      <c r="DFH5" s="1662"/>
      <c r="DFI5" s="1662"/>
      <c r="DFJ5" s="1662"/>
      <c r="DFK5" s="1662"/>
      <c r="DFL5" s="1662"/>
      <c r="DFM5" s="1662"/>
      <c r="DFN5" s="1662"/>
      <c r="DFO5" s="1662"/>
      <c r="DFP5" s="1662"/>
      <c r="DFQ5" s="1662"/>
      <c r="DFR5" s="1662"/>
      <c r="DFS5" s="1662"/>
      <c r="DFT5" s="1662"/>
      <c r="DFU5" s="1662"/>
      <c r="DFV5" s="1662"/>
      <c r="DFW5" s="1662"/>
      <c r="DFX5" s="1662"/>
      <c r="DFY5" s="1662"/>
      <c r="DFZ5" s="1662"/>
      <c r="DGA5" s="1662"/>
      <c r="DGB5" s="1662"/>
      <c r="DGC5" s="1662"/>
      <c r="DGD5" s="1662"/>
      <c r="DGE5" s="1662"/>
      <c r="DGF5" s="1662"/>
      <c r="DGG5" s="1662"/>
      <c r="DGH5" s="1662"/>
      <c r="DGI5" s="1662"/>
      <c r="DGJ5" s="1662"/>
      <c r="DGK5" s="1662"/>
      <c r="DGL5" s="1662"/>
      <c r="DGM5" s="1662"/>
      <c r="DGN5" s="1662"/>
      <c r="DGO5" s="1662"/>
      <c r="DGP5" s="1662"/>
      <c r="DGQ5" s="1662"/>
      <c r="DGR5" s="1662"/>
      <c r="DGS5" s="1662"/>
      <c r="DGT5" s="1662"/>
      <c r="DGU5" s="1662"/>
      <c r="DGV5" s="1662"/>
      <c r="DGW5" s="1662"/>
      <c r="DGX5" s="1662"/>
      <c r="DGY5" s="1662"/>
      <c r="DGZ5" s="1662"/>
      <c r="DHA5" s="1662"/>
      <c r="DHB5" s="1662"/>
      <c r="DHC5" s="1662"/>
      <c r="DHD5" s="1662"/>
      <c r="DHE5" s="1662"/>
      <c r="DHF5" s="1662"/>
      <c r="DHG5" s="1662"/>
      <c r="DHH5" s="1662"/>
      <c r="DHI5" s="1662"/>
      <c r="DHJ5" s="1662"/>
      <c r="DHK5" s="1662"/>
      <c r="DHL5" s="1662"/>
      <c r="DHM5" s="1662"/>
      <c r="DHN5" s="1662"/>
      <c r="DHO5" s="1662"/>
      <c r="DHP5" s="1662"/>
      <c r="DHQ5" s="1662"/>
      <c r="DHR5" s="1662"/>
      <c r="DHS5" s="1662"/>
      <c r="DHT5" s="1662"/>
      <c r="DHU5" s="1662"/>
      <c r="DHV5" s="1662"/>
      <c r="DHW5" s="1662"/>
      <c r="DHX5" s="1662"/>
      <c r="DHY5" s="1662"/>
      <c r="DHZ5" s="1662"/>
      <c r="DIA5" s="1662"/>
      <c r="DIB5" s="1662"/>
      <c r="DIC5" s="1662"/>
      <c r="DID5" s="1662"/>
      <c r="DIE5" s="1662"/>
      <c r="DIF5" s="1662"/>
      <c r="DIG5" s="1662"/>
      <c r="DIH5" s="1662"/>
      <c r="DII5" s="1662"/>
      <c r="DIJ5" s="1662"/>
      <c r="DIK5" s="1662"/>
      <c r="DIL5" s="1662"/>
      <c r="DIM5" s="1662"/>
      <c r="DIN5" s="1662"/>
      <c r="DIO5" s="1662"/>
      <c r="DIP5" s="1662"/>
      <c r="DIQ5" s="1662"/>
      <c r="DIR5" s="1662"/>
      <c r="DIS5" s="1662"/>
      <c r="DIT5" s="1662"/>
      <c r="DIU5" s="1662"/>
      <c r="DIV5" s="1662"/>
      <c r="DIW5" s="1662"/>
      <c r="DIX5" s="1662"/>
      <c r="DIY5" s="1662"/>
      <c r="DIZ5" s="1662"/>
      <c r="DJA5" s="1662"/>
      <c r="DJB5" s="1662"/>
      <c r="DJC5" s="1662"/>
      <c r="DJD5" s="1662"/>
      <c r="DJE5" s="1662"/>
      <c r="DJF5" s="1662"/>
      <c r="DJG5" s="1662"/>
      <c r="DJH5" s="1662"/>
      <c r="DJI5" s="1662"/>
      <c r="DJJ5" s="1662"/>
      <c r="DJK5" s="1662"/>
      <c r="DJL5" s="1662"/>
      <c r="DJM5" s="1662"/>
      <c r="DJN5" s="1662"/>
      <c r="DJO5" s="1662"/>
      <c r="DJP5" s="1662"/>
      <c r="DJQ5" s="1662"/>
      <c r="DJR5" s="1662"/>
      <c r="DJS5" s="1662"/>
      <c r="DJT5" s="1662"/>
      <c r="DJU5" s="1662"/>
      <c r="DJV5" s="1662"/>
      <c r="DJW5" s="1662"/>
      <c r="DJX5" s="1662"/>
      <c r="DJY5" s="1662"/>
      <c r="DJZ5" s="1662"/>
      <c r="DKA5" s="1662"/>
      <c r="DKB5" s="1662"/>
      <c r="DKC5" s="1662"/>
      <c r="DKD5" s="1662"/>
      <c r="DKE5" s="1662"/>
      <c r="DKF5" s="1662"/>
      <c r="DKG5" s="1662"/>
      <c r="DKH5" s="1662"/>
      <c r="DKI5" s="1662"/>
      <c r="DKJ5" s="1662"/>
      <c r="DKK5" s="1662"/>
      <c r="DKL5" s="1662"/>
      <c r="DKM5" s="1662"/>
      <c r="DKN5" s="1662"/>
      <c r="DKO5" s="1662"/>
      <c r="DKP5" s="1662"/>
      <c r="DKQ5" s="1662"/>
      <c r="DKR5" s="1662"/>
      <c r="DKS5" s="1662"/>
      <c r="DKT5" s="1662"/>
      <c r="DKU5" s="1662"/>
      <c r="DKV5" s="1662"/>
      <c r="DKW5" s="1662"/>
      <c r="DKX5" s="1662"/>
      <c r="DKY5" s="1662"/>
      <c r="DKZ5" s="1662"/>
      <c r="DLA5" s="1662"/>
      <c r="DLB5" s="1662"/>
      <c r="DLC5" s="1662"/>
      <c r="DLD5" s="1662"/>
      <c r="DLE5" s="1662"/>
      <c r="DLF5" s="1662"/>
      <c r="DLG5" s="1662"/>
      <c r="DLH5" s="1662"/>
      <c r="DLI5" s="1662"/>
      <c r="DLJ5" s="1662"/>
      <c r="DLK5" s="1662"/>
      <c r="DLL5" s="1662"/>
      <c r="DLM5" s="1662"/>
      <c r="DLN5" s="1662"/>
      <c r="DLO5" s="1662"/>
      <c r="DLP5" s="1662"/>
      <c r="DLQ5" s="1662"/>
      <c r="DLR5" s="1662"/>
      <c r="DLS5" s="1662"/>
      <c r="DLT5" s="1662"/>
      <c r="DLU5" s="1662"/>
      <c r="DLV5" s="1662"/>
      <c r="DLW5" s="1662"/>
      <c r="DLX5" s="1662"/>
      <c r="DLY5" s="1662"/>
      <c r="DLZ5" s="1662"/>
      <c r="DMA5" s="1662"/>
      <c r="DMB5" s="1662"/>
      <c r="DMC5" s="1662"/>
      <c r="DMD5" s="1662"/>
      <c r="DME5" s="1662"/>
      <c r="DMF5" s="1662"/>
      <c r="DMG5" s="1662"/>
      <c r="DMH5" s="1662"/>
      <c r="DMI5" s="1662"/>
      <c r="DMJ5" s="1662"/>
      <c r="DMK5" s="1662"/>
      <c r="DML5" s="1662"/>
      <c r="DMM5" s="1662"/>
      <c r="DMN5" s="1662"/>
      <c r="DMO5" s="1662"/>
      <c r="DMP5" s="1662"/>
      <c r="DMQ5" s="1662"/>
      <c r="DMR5" s="1662"/>
      <c r="DMS5" s="1662"/>
      <c r="DMT5" s="1662"/>
      <c r="DMU5" s="1662"/>
      <c r="DMV5" s="1662"/>
      <c r="DMW5" s="1662"/>
      <c r="DMX5" s="1662"/>
      <c r="DMY5" s="1662"/>
      <c r="DMZ5" s="1662"/>
      <c r="DNA5" s="1662"/>
      <c r="DNB5" s="1662"/>
      <c r="DNC5" s="1662"/>
      <c r="DND5" s="1662"/>
      <c r="DNE5" s="1662"/>
      <c r="DNF5" s="1662"/>
      <c r="DNG5" s="1662"/>
      <c r="DNH5" s="1662"/>
      <c r="DNI5" s="1662"/>
      <c r="DNJ5" s="1662"/>
      <c r="DNK5" s="1662"/>
      <c r="DNL5" s="1662"/>
      <c r="DNM5" s="1662"/>
      <c r="DNN5" s="1662"/>
      <c r="DNO5" s="1662"/>
      <c r="DNP5" s="1662"/>
      <c r="DNQ5" s="1662"/>
      <c r="DNR5" s="1662"/>
      <c r="DNS5" s="1662"/>
      <c r="DNT5" s="1662"/>
      <c r="DNU5" s="1662"/>
      <c r="DNV5" s="1662"/>
      <c r="DNW5" s="1662"/>
      <c r="DNX5" s="1662"/>
      <c r="DNY5" s="1662"/>
      <c r="DNZ5" s="1662"/>
      <c r="DOA5" s="1662"/>
      <c r="DOB5" s="1662"/>
      <c r="DOC5" s="1662"/>
      <c r="DOD5" s="1662"/>
      <c r="DOE5" s="1662"/>
      <c r="DOF5" s="1662"/>
      <c r="DOG5" s="1662"/>
      <c r="DOH5" s="1662"/>
      <c r="DOI5" s="1662"/>
      <c r="DOJ5" s="1662"/>
      <c r="DOK5" s="1662"/>
      <c r="DOL5" s="1662"/>
      <c r="DOM5" s="1662"/>
      <c r="DON5" s="1662"/>
      <c r="DOO5" s="1662"/>
      <c r="DOP5" s="1662"/>
      <c r="DOQ5" s="1662"/>
      <c r="DOR5" s="1662"/>
      <c r="DOS5" s="1662"/>
      <c r="DOT5" s="1662"/>
      <c r="DOU5" s="1662"/>
      <c r="DOV5" s="1662"/>
      <c r="DOW5" s="1662"/>
      <c r="DOX5" s="1662"/>
      <c r="DOY5" s="1662"/>
      <c r="DOZ5" s="1662"/>
      <c r="DPA5" s="1662"/>
      <c r="DPB5" s="1662"/>
      <c r="DPC5" s="1662"/>
      <c r="DPD5" s="1662"/>
      <c r="DPE5" s="1662"/>
      <c r="DPF5" s="1662"/>
      <c r="DPG5" s="1662"/>
      <c r="DPH5" s="1662"/>
      <c r="DPI5" s="1662"/>
      <c r="DPJ5" s="1662"/>
      <c r="DPK5" s="1662"/>
      <c r="DPL5" s="1662"/>
      <c r="DPM5" s="1662"/>
      <c r="DPN5" s="1662"/>
      <c r="DPO5" s="1662"/>
      <c r="DPP5" s="1662"/>
      <c r="DPQ5" s="1662"/>
      <c r="DPR5" s="1662"/>
      <c r="DPS5" s="1662"/>
      <c r="DPT5" s="1662"/>
      <c r="DPU5" s="1662"/>
      <c r="DPV5" s="1662"/>
      <c r="DPW5" s="1662"/>
      <c r="DPX5" s="1662"/>
      <c r="DPY5" s="1662"/>
      <c r="DPZ5" s="1662"/>
      <c r="DQA5" s="1662"/>
      <c r="DQB5" s="1662"/>
      <c r="DQC5" s="1662"/>
      <c r="DQD5" s="1662"/>
      <c r="DQE5" s="1662"/>
      <c r="DQF5" s="1662"/>
      <c r="DQG5" s="1662"/>
      <c r="DQH5" s="1662"/>
      <c r="DQI5" s="1662"/>
      <c r="DQJ5" s="1662"/>
      <c r="DQK5" s="1662"/>
      <c r="DQL5" s="1662"/>
      <c r="DQM5" s="1662"/>
      <c r="DQN5" s="1662"/>
      <c r="DQO5" s="1662"/>
      <c r="DQP5" s="1662"/>
      <c r="DQQ5" s="1662"/>
      <c r="DQR5" s="1662"/>
      <c r="DQS5" s="1662"/>
      <c r="DQT5" s="1662"/>
      <c r="DQU5" s="1662"/>
      <c r="DQV5" s="1662"/>
      <c r="DQW5" s="1662"/>
      <c r="DQX5" s="1662"/>
      <c r="DQY5" s="1662"/>
      <c r="DQZ5" s="1662"/>
      <c r="DRA5" s="1662"/>
      <c r="DRB5" s="1662"/>
      <c r="DRC5" s="1662"/>
      <c r="DRD5" s="1662"/>
      <c r="DRE5" s="1662"/>
      <c r="DRF5" s="1662"/>
      <c r="DRG5" s="1662"/>
      <c r="DRH5" s="1662"/>
      <c r="DRI5" s="1662"/>
      <c r="DRJ5" s="1662"/>
      <c r="DRK5" s="1662"/>
      <c r="DRL5" s="1662"/>
      <c r="DRM5" s="1662"/>
      <c r="DRN5" s="1662"/>
      <c r="DRO5" s="1662"/>
      <c r="DRP5" s="1662"/>
      <c r="DRQ5" s="1662"/>
      <c r="DRR5" s="1662"/>
      <c r="DRS5" s="1662"/>
      <c r="DRT5" s="1662"/>
      <c r="DRU5" s="1662"/>
      <c r="DRV5" s="1662"/>
      <c r="DRW5" s="1662"/>
      <c r="DRX5" s="1662"/>
      <c r="DRY5" s="1662"/>
      <c r="DRZ5" s="1662"/>
      <c r="DSA5" s="1662"/>
      <c r="DSB5" s="1662"/>
      <c r="DSC5" s="1662"/>
      <c r="DSD5" s="1662"/>
      <c r="DSE5" s="1662"/>
      <c r="DSF5" s="1662"/>
      <c r="DSG5" s="1662"/>
      <c r="DSH5" s="1662"/>
      <c r="DSI5" s="1662"/>
      <c r="DSJ5" s="1662"/>
      <c r="DSK5" s="1662"/>
      <c r="DSL5" s="1662"/>
      <c r="DSM5" s="1662"/>
      <c r="DSN5" s="1662"/>
      <c r="DSO5" s="1662"/>
      <c r="DSP5" s="1662"/>
      <c r="DSQ5" s="1662"/>
      <c r="DSR5" s="1662"/>
      <c r="DSS5" s="1662"/>
      <c r="DST5" s="1662"/>
      <c r="DSU5" s="1662"/>
      <c r="DSV5" s="1662"/>
      <c r="DSW5" s="1662"/>
      <c r="DSX5" s="1662"/>
      <c r="DSY5" s="1662"/>
      <c r="DSZ5" s="1662"/>
      <c r="DTA5" s="1662"/>
      <c r="DTB5" s="1662"/>
      <c r="DTC5" s="1662"/>
      <c r="DTD5" s="1662"/>
      <c r="DTE5" s="1662"/>
      <c r="DTF5" s="1662"/>
      <c r="DTG5" s="1662"/>
      <c r="DTH5" s="1662"/>
      <c r="DTI5" s="1662"/>
      <c r="DTJ5" s="1662"/>
      <c r="DTK5" s="1662"/>
      <c r="DTL5" s="1662"/>
      <c r="DTM5" s="1662"/>
      <c r="DTN5" s="1662"/>
      <c r="DTO5" s="1662"/>
      <c r="DTP5" s="1662"/>
      <c r="DTQ5" s="1662"/>
      <c r="DTR5" s="1662"/>
      <c r="DTS5" s="1662"/>
      <c r="DTT5" s="1662"/>
      <c r="DTU5" s="1662"/>
      <c r="DTV5" s="1662"/>
      <c r="DTW5" s="1662"/>
      <c r="DTX5" s="1662"/>
      <c r="DTY5" s="1662"/>
      <c r="DTZ5" s="1662"/>
      <c r="DUA5" s="1662"/>
      <c r="DUB5" s="1662"/>
      <c r="DUC5" s="1662"/>
      <c r="DUD5" s="1662"/>
      <c r="DUE5" s="1662"/>
      <c r="DUF5" s="1662"/>
      <c r="DUG5" s="1662"/>
      <c r="DUH5" s="1662"/>
      <c r="DUI5" s="1662"/>
      <c r="DUJ5" s="1662"/>
      <c r="DUK5" s="1662"/>
      <c r="DUL5" s="1662"/>
      <c r="DUM5" s="1662"/>
      <c r="DUN5" s="1662"/>
      <c r="DUO5" s="1662"/>
      <c r="DUP5" s="1662"/>
      <c r="DUQ5" s="1662"/>
      <c r="DUR5" s="1662"/>
      <c r="DUS5" s="1662"/>
      <c r="DUT5" s="1662"/>
      <c r="DUU5" s="1662"/>
      <c r="DUV5" s="1662"/>
      <c r="DUW5" s="1662"/>
      <c r="DUX5" s="1662"/>
      <c r="DUY5" s="1662"/>
      <c r="DUZ5" s="1662"/>
      <c r="DVA5" s="1662"/>
      <c r="DVB5" s="1662"/>
      <c r="DVC5" s="1662"/>
      <c r="DVD5" s="1662"/>
      <c r="DVE5" s="1662"/>
      <c r="DVF5" s="1662"/>
      <c r="DVG5" s="1662"/>
      <c r="DVH5" s="1662"/>
      <c r="DVI5" s="1662"/>
      <c r="DVJ5" s="1662"/>
      <c r="DVK5" s="1662"/>
      <c r="DVL5" s="1662"/>
      <c r="DVM5" s="1662"/>
      <c r="DVN5" s="1662"/>
      <c r="DVO5" s="1662"/>
      <c r="DVP5" s="1662"/>
      <c r="DVQ5" s="1662"/>
      <c r="DVR5" s="1662"/>
      <c r="DVS5" s="1662"/>
      <c r="DVT5" s="1662"/>
      <c r="DVU5" s="1662"/>
      <c r="DVV5" s="1662"/>
      <c r="DVW5" s="1662"/>
      <c r="DVX5" s="1662"/>
      <c r="DVY5" s="1662"/>
      <c r="DVZ5" s="1662"/>
      <c r="DWA5" s="1662"/>
      <c r="DWB5" s="1662"/>
      <c r="DWC5" s="1662"/>
      <c r="DWD5" s="1662"/>
      <c r="DWE5" s="1662"/>
      <c r="DWF5" s="1662"/>
      <c r="DWG5" s="1662"/>
      <c r="DWH5" s="1662"/>
      <c r="DWI5" s="1662"/>
      <c r="DWJ5" s="1662"/>
      <c r="DWK5" s="1662"/>
      <c r="DWL5" s="1662"/>
      <c r="DWM5" s="1662"/>
      <c r="DWN5" s="1662"/>
      <c r="DWO5" s="1662"/>
      <c r="DWP5" s="1662"/>
      <c r="DWQ5" s="1662"/>
      <c r="DWR5" s="1662"/>
      <c r="DWS5" s="1662"/>
      <c r="DWT5" s="1662"/>
      <c r="DWU5" s="1662"/>
      <c r="DWV5" s="1662"/>
      <c r="DWW5" s="1662"/>
      <c r="DWX5" s="1662"/>
      <c r="DWY5" s="1662"/>
      <c r="DWZ5" s="1662"/>
      <c r="DXA5" s="1662"/>
      <c r="DXB5" s="1662"/>
      <c r="DXC5" s="1662"/>
      <c r="DXD5" s="1662"/>
      <c r="DXE5" s="1662"/>
      <c r="DXF5" s="1662"/>
      <c r="DXG5" s="1662"/>
      <c r="DXH5" s="1662"/>
      <c r="DXI5" s="1662"/>
      <c r="DXJ5" s="1662"/>
      <c r="DXK5" s="1662"/>
      <c r="DXL5" s="1662"/>
      <c r="DXM5" s="1662"/>
      <c r="DXN5" s="1662"/>
      <c r="DXO5" s="1662"/>
      <c r="DXP5" s="1662"/>
      <c r="DXQ5" s="1662"/>
      <c r="DXR5" s="1662"/>
      <c r="DXS5" s="1662"/>
      <c r="DXT5" s="1662"/>
      <c r="DXU5" s="1662"/>
      <c r="DXV5" s="1662"/>
      <c r="DXW5" s="1662"/>
      <c r="DXX5" s="1662"/>
      <c r="DXY5" s="1662"/>
      <c r="DXZ5" s="1662"/>
      <c r="DYA5" s="1662"/>
      <c r="DYB5" s="1662"/>
      <c r="DYC5" s="1662"/>
      <c r="DYD5" s="1662"/>
      <c r="DYE5" s="1662"/>
      <c r="DYF5" s="1662"/>
      <c r="DYG5" s="1662"/>
      <c r="DYH5" s="1662"/>
      <c r="DYI5" s="1662"/>
      <c r="DYJ5" s="1662"/>
      <c r="DYK5" s="1662"/>
      <c r="DYL5" s="1662"/>
      <c r="DYM5" s="1662"/>
      <c r="DYN5" s="1662"/>
      <c r="DYO5" s="1662"/>
      <c r="DYP5" s="1662"/>
      <c r="DYQ5" s="1662"/>
      <c r="DYR5" s="1662"/>
      <c r="DYS5" s="1662"/>
      <c r="DYT5" s="1662"/>
      <c r="DYU5" s="1662"/>
      <c r="DYV5" s="1662"/>
      <c r="DYW5" s="1662"/>
      <c r="DYX5" s="1662"/>
      <c r="DYY5" s="1662"/>
      <c r="DYZ5" s="1662"/>
      <c r="DZA5" s="1662"/>
      <c r="DZB5" s="1662"/>
      <c r="DZC5" s="1662"/>
      <c r="DZD5" s="1662"/>
      <c r="DZE5" s="1662"/>
      <c r="DZF5" s="1662"/>
      <c r="DZG5" s="1662"/>
      <c r="DZH5" s="1662"/>
      <c r="DZI5" s="1662"/>
      <c r="DZJ5" s="1662"/>
      <c r="DZK5" s="1662"/>
      <c r="DZL5" s="1662"/>
      <c r="DZM5" s="1662"/>
      <c r="DZN5" s="1662"/>
      <c r="DZO5" s="1662"/>
      <c r="DZP5" s="1662"/>
      <c r="DZQ5" s="1662"/>
      <c r="DZR5" s="1662"/>
      <c r="DZS5" s="1662"/>
      <c r="DZT5" s="1662"/>
      <c r="DZU5" s="1662"/>
      <c r="DZV5" s="1662"/>
      <c r="DZW5" s="1662"/>
      <c r="DZX5" s="1662"/>
      <c r="DZY5" s="1662"/>
      <c r="DZZ5" s="1662"/>
      <c r="EAA5" s="1662"/>
      <c r="EAB5" s="1662"/>
      <c r="EAC5" s="1662"/>
      <c r="EAD5" s="1662"/>
      <c r="EAE5" s="1662"/>
      <c r="EAF5" s="1662"/>
      <c r="EAG5" s="1662"/>
      <c r="EAH5" s="1662"/>
      <c r="EAI5" s="1662"/>
      <c r="EAJ5" s="1662"/>
      <c r="EAK5" s="1662"/>
      <c r="EAL5" s="1662"/>
      <c r="EAM5" s="1662"/>
      <c r="EAN5" s="1662"/>
      <c r="EAO5" s="1662"/>
      <c r="EAP5" s="1662"/>
      <c r="EAQ5" s="1662"/>
      <c r="EAR5" s="1662"/>
      <c r="EAS5" s="1662"/>
      <c r="EAT5" s="1662"/>
      <c r="EAU5" s="1662"/>
      <c r="EAV5" s="1662"/>
      <c r="EAW5" s="1662"/>
      <c r="EAX5" s="1662"/>
      <c r="EAY5" s="1662"/>
      <c r="EAZ5" s="1662"/>
      <c r="EBA5" s="1662"/>
      <c r="EBB5" s="1662"/>
      <c r="EBC5" s="1662"/>
      <c r="EBD5" s="1662"/>
      <c r="EBE5" s="1662"/>
      <c r="EBF5" s="1662"/>
      <c r="EBG5" s="1662"/>
      <c r="EBH5" s="1662"/>
      <c r="EBI5" s="1662"/>
      <c r="EBJ5" s="1662"/>
      <c r="EBK5" s="1662"/>
      <c r="EBL5" s="1662"/>
      <c r="EBM5" s="1662"/>
      <c r="EBN5" s="1662"/>
      <c r="EBO5" s="1662"/>
      <c r="EBP5" s="1662"/>
      <c r="EBQ5" s="1662"/>
      <c r="EBR5" s="1662"/>
      <c r="EBS5" s="1662"/>
      <c r="EBT5" s="1662"/>
      <c r="EBU5" s="1662"/>
      <c r="EBV5" s="1662"/>
      <c r="EBW5" s="1662"/>
      <c r="EBX5" s="1662"/>
      <c r="EBY5" s="1662"/>
      <c r="EBZ5" s="1662"/>
      <c r="ECA5" s="1662"/>
      <c r="ECB5" s="1662"/>
      <c r="ECC5" s="1662"/>
      <c r="ECD5" s="1662"/>
      <c r="ECE5" s="1662"/>
      <c r="ECF5" s="1662"/>
      <c r="ECG5" s="1662"/>
      <c r="ECH5" s="1662"/>
      <c r="ECI5" s="1662"/>
      <c r="ECJ5" s="1662"/>
      <c r="ECK5" s="1662"/>
      <c r="ECL5" s="1662"/>
      <c r="ECM5" s="1662"/>
      <c r="ECN5" s="1662"/>
      <c r="ECO5" s="1662"/>
      <c r="ECP5" s="1662"/>
      <c r="ECQ5" s="1662"/>
      <c r="ECR5" s="1662"/>
      <c r="ECS5" s="1662"/>
      <c r="ECT5" s="1662"/>
      <c r="ECU5" s="1662"/>
      <c r="ECV5" s="1662"/>
      <c r="ECW5" s="1662"/>
      <c r="ECX5" s="1662"/>
      <c r="ECY5" s="1662"/>
      <c r="ECZ5" s="1662"/>
      <c r="EDA5" s="1662"/>
      <c r="EDB5" s="1662"/>
      <c r="EDC5" s="1662"/>
      <c r="EDD5" s="1662"/>
      <c r="EDE5" s="1662"/>
      <c r="EDF5" s="1662"/>
      <c r="EDG5" s="1662"/>
      <c r="EDH5" s="1662"/>
      <c r="EDI5" s="1662"/>
      <c r="EDJ5" s="1662"/>
      <c r="EDK5" s="1662"/>
      <c r="EDL5" s="1662"/>
      <c r="EDM5" s="1662"/>
      <c r="EDN5" s="1662"/>
      <c r="EDO5" s="1662"/>
      <c r="EDP5" s="1662"/>
      <c r="EDQ5" s="1662"/>
      <c r="EDR5" s="1662"/>
      <c r="EDS5" s="1662"/>
      <c r="EDT5" s="1662"/>
      <c r="EDU5" s="1662"/>
      <c r="EDV5" s="1662"/>
      <c r="EDW5" s="1662"/>
      <c r="EDX5" s="1662"/>
      <c r="EDY5" s="1662"/>
      <c r="EDZ5" s="1662"/>
      <c r="EEA5" s="1662"/>
      <c r="EEB5" s="1662"/>
      <c r="EEC5" s="1662"/>
      <c r="EED5" s="1662"/>
      <c r="EEE5" s="1662"/>
      <c r="EEF5" s="1662"/>
      <c r="EEG5" s="1662"/>
      <c r="EEH5" s="1662"/>
      <c r="EEI5" s="1662"/>
      <c r="EEJ5" s="1662"/>
      <c r="EEK5" s="1662"/>
      <c r="EEL5" s="1662"/>
      <c r="EEM5" s="1662"/>
      <c r="EEN5" s="1662"/>
      <c r="EEO5" s="1662"/>
      <c r="EEP5" s="1662"/>
      <c r="EEQ5" s="1662"/>
      <c r="EER5" s="1662"/>
      <c r="EES5" s="1662"/>
      <c r="EET5" s="1662"/>
      <c r="EEU5" s="1662"/>
      <c r="EEV5" s="1662"/>
      <c r="EEW5" s="1662"/>
      <c r="EEX5" s="1662"/>
      <c r="EEY5" s="1662"/>
      <c r="EEZ5" s="1662"/>
      <c r="EFA5" s="1662"/>
      <c r="EFB5" s="1662"/>
      <c r="EFC5" s="1662"/>
      <c r="EFD5" s="1662"/>
      <c r="EFE5" s="1662"/>
      <c r="EFF5" s="1662"/>
      <c r="EFG5" s="1662"/>
      <c r="EFH5" s="1662"/>
      <c r="EFI5" s="1662"/>
      <c r="EFJ5" s="1662"/>
      <c r="EFK5" s="1662"/>
      <c r="EFL5" s="1662"/>
      <c r="EFM5" s="1662"/>
      <c r="EFN5" s="1662"/>
      <c r="EFO5" s="1662"/>
      <c r="EFP5" s="1662"/>
      <c r="EFQ5" s="1662"/>
      <c r="EFR5" s="1662"/>
      <c r="EFS5" s="1662"/>
      <c r="EFT5" s="1662"/>
      <c r="EFU5" s="1662"/>
      <c r="EFV5" s="1662"/>
      <c r="EFW5" s="1662"/>
      <c r="EFX5" s="1662"/>
      <c r="EFY5" s="1662"/>
      <c r="EFZ5" s="1662"/>
      <c r="EGA5" s="1662"/>
      <c r="EGB5" s="1662"/>
      <c r="EGC5" s="1662"/>
      <c r="EGD5" s="1662"/>
      <c r="EGE5" s="1662"/>
      <c r="EGF5" s="1662"/>
      <c r="EGG5" s="1662"/>
      <c r="EGH5" s="1662"/>
      <c r="EGI5" s="1662"/>
      <c r="EGJ5" s="1662"/>
      <c r="EGK5" s="1662"/>
      <c r="EGL5" s="1662"/>
      <c r="EGM5" s="1662"/>
      <c r="EGN5" s="1662"/>
      <c r="EGO5" s="1662"/>
      <c r="EGP5" s="1662"/>
      <c r="EGQ5" s="1662"/>
      <c r="EGR5" s="1662"/>
      <c r="EGS5" s="1662"/>
      <c r="EGT5" s="1662"/>
      <c r="EGU5" s="1662"/>
      <c r="EGV5" s="1662"/>
      <c r="EGW5" s="1662"/>
      <c r="EGX5" s="1662"/>
      <c r="EGY5" s="1662"/>
      <c r="EGZ5" s="1662"/>
      <c r="EHA5" s="1662"/>
      <c r="EHB5" s="1662"/>
      <c r="EHC5" s="1662"/>
      <c r="EHD5" s="1662"/>
      <c r="EHE5" s="1662"/>
      <c r="EHF5" s="1662"/>
      <c r="EHG5" s="1662"/>
      <c r="EHH5" s="1662"/>
      <c r="EHI5" s="1662"/>
      <c r="EHJ5" s="1662"/>
      <c r="EHK5" s="1662"/>
      <c r="EHL5" s="1662"/>
      <c r="EHM5" s="1662"/>
      <c r="EHN5" s="1662"/>
      <c r="EHO5" s="1662"/>
      <c r="EHP5" s="1662"/>
      <c r="EHQ5" s="1662"/>
      <c r="EHR5" s="1662"/>
      <c r="EHS5" s="1662"/>
      <c r="EHT5" s="1662"/>
      <c r="EHU5" s="1662"/>
      <c r="EHV5" s="1662"/>
      <c r="EHW5" s="1662"/>
      <c r="EHX5" s="1662"/>
      <c r="EHY5" s="1662"/>
      <c r="EHZ5" s="1662"/>
      <c r="EIA5" s="1662"/>
      <c r="EIB5" s="1662"/>
      <c r="EIC5" s="1662"/>
      <c r="EID5" s="1662"/>
      <c r="EIE5" s="1662"/>
      <c r="EIF5" s="1662"/>
      <c r="EIG5" s="1662"/>
      <c r="EIH5" s="1662"/>
      <c r="EII5" s="1662"/>
      <c r="EIJ5" s="1662"/>
      <c r="EIK5" s="1662"/>
      <c r="EIL5" s="1662"/>
      <c r="EIM5" s="1662"/>
      <c r="EIN5" s="1662"/>
      <c r="EIO5" s="1662"/>
      <c r="EIP5" s="1662"/>
      <c r="EIQ5" s="1662"/>
      <c r="EIR5" s="1662"/>
      <c r="EIS5" s="1662"/>
      <c r="EIT5" s="1662"/>
      <c r="EIU5" s="1662"/>
      <c r="EIV5" s="1662"/>
      <c r="EIW5" s="1662"/>
      <c r="EIX5" s="1662"/>
      <c r="EIY5" s="1662"/>
      <c r="EIZ5" s="1662"/>
      <c r="EJA5" s="1662"/>
      <c r="EJB5" s="1662"/>
      <c r="EJC5" s="1662"/>
      <c r="EJD5" s="1662"/>
      <c r="EJE5" s="1662"/>
      <c r="EJF5" s="1662"/>
      <c r="EJG5" s="1662"/>
      <c r="EJH5" s="1662"/>
      <c r="EJI5" s="1662"/>
      <c r="EJJ5" s="1662"/>
      <c r="EJK5" s="1662"/>
      <c r="EJL5" s="1662"/>
      <c r="EJM5" s="1662"/>
      <c r="EJN5" s="1662"/>
      <c r="EJO5" s="1662"/>
      <c r="EJP5" s="1662"/>
      <c r="EJQ5" s="1662"/>
      <c r="EJR5" s="1662"/>
      <c r="EJS5" s="1662"/>
      <c r="EJT5" s="1662"/>
      <c r="EJU5" s="1662"/>
      <c r="EJV5" s="1662"/>
      <c r="EJW5" s="1662"/>
      <c r="EJX5" s="1662"/>
      <c r="EJY5" s="1662"/>
      <c r="EJZ5" s="1662"/>
      <c r="EKA5" s="1662"/>
      <c r="EKB5" s="1662"/>
      <c r="EKC5" s="1662"/>
      <c r="EKD5" s="1662"/>
      <c r="EKE5" s="1662"/>
      <c r="EKF5" s="1662"/>
      <c r="EKG5" s="1662"/>
      <c r="EKH5" s="1662"/>
      <c r="EKI5" s="1662"/>
      <c r="EKJ5" s="1662"/>
      <c r="EKK5" s="1662"/>
      <c r="EKL5" s="1662"/>
      <c r="EKM5" s="1662"/>
      <c r="EKN5" s="1662"/>
      <c r="EKO5" s="1662"/>
      <c r="EKP5" s="1662"/>
      <c r="EKQ5" s="1662"/>
      <c r="EKR5" s="1662"/>
      <c r="EKS5" s="1662"/>
      <c r="EKT5" s="1662"/>
      <c r="EKU5" s="1662"/>
      <c r="EKV5" s="1662"/>
      <c r="EKW5" s="1662"/>
      <c r="EKX5" s="1662"/>
      <c r="EKY5" s="1662"/>
      <c r="EKZ5" s="1662"/>
      <c r="ELA5" s="1662"/>
      <c r="ELB5" s="1662"/>
      <c r="ELC5" s="1662"/>
      <c r="ELD5" s="1662"/>
      <c r="ELE5" s="1662"/>
      <c r="ELF5" s="1662"/>
      <c r="ELG5" s="1662"/>
      <c r="ELH5" s="1662"/>
      <c r="ELI5" s="1662"/>
      <c r="ELJ5" s="1662"/>
      <c r="ELK5" s="1662"/>
      <c r="ELL5" s="1662"/>
      <c r="ELM5" s="1662"/>
      <c r="ELN5" s="1662"/>
      <c r="ELO5" s="1662"/>
      <c r="ELP5" s="1662"/>
      <c r="ELQ5" s="1662"/>
      <c r="ELR5" s="1662"/>
      <c r="ELS5" s="1662"/>
      <c r="ELT5" s="1662"/>
      <c r="ELU5" s="1662"/>
      <c r="ELV5" s="1662"/>
      <c r="ELW5" s="1662"/>
      <c r="ELX5" s="1662"/>
      <c r="ELY5" s="1662"/>
      <c r="ELZ5" s="1662"/>
      <c r="EMA5" s="1662"/>
      <c r="EMB5" s="1662"/>
      <c r="EMC5" s="1662"/>
      <c r="EMD5" s="1662"/>
      <c r="EME5" s="1662"/>
      <c r="EMF5" s="1662"/>
      <c r="EMG5" s="1662"/>
      <c r="EMH5" s="1662"/>
      <c r="EMI5" s="1662"/>
      <c r="EMJ5" s="1662"/>
      <c r="EMK5" s="1662"/>
      <c r="EML5" s="1662"/>
      <c r="EMM5" s="1662"/>
      <c r="EMN5" s="1662"/>
      <c r="EMO5" s="1662"/>
      <c r="EMP5" s="1662"/>
      <c r="EMQ5" s="1662"/>
      <c r="EMR5" s="1662"/>
      <c r="EMS5" s="1662"/>
      <c r="EMT5" s="1662"/>
      <c r="EMU5" s="1662"/>
      <c r="EMV5" s="1662"/>
      <c r="EMW5" s="1662"/>
      <c r="EMX5" s="1662"/>
      <c r="EMY5" s="1662"/>
      <c r="EMZ5" s="1662"/>
      <c r="ENA5" s="1662"/>
      <c r="ENB5" s="1662"/>
      <c r="ENC5" s="1662"/>
      <c r="END5" s="1662"/>
      <c r="ENE5" s="1662"/>
      <c r="ENF5" s="1662"/>
      <c r="ENG5" s="1662"/>
      <c r="ENH5" s="1662"/>
      <c r="ENI5" s="1662"/>
      <c r="ENJ5" s="1662"/>
      <c r="ENK5" s="1662"/>
      <c r="ENL5" s="1662"/>
      <c r="ENM5" s="1662"/>
      <c r="ENN5" s="1662"/>
      <c r="ENO5" s="1662"/>
      <c r="ENP5" s="1662"/>
      <c r="ENQ5" s="1662"/>
      <c r="ENR5" s="1662"/>
      <c r="ENS5" s="1662"/>
      <c r="ENT5" s="1662"/>
      <c r="ENU5" s="1662"/>
      <c r="ENV5" s="1662"/>
      <c r="ENW5" s="1662"/>
      <c r="ENX5" s="1662"/>
      <c r="ENY5" s="1662"/>
      <c r="ENZ5" s="1662"/>
      <c r="EOA5" s="1662"/>
      <c r="EOB5" s="1662"/>
      <c r="EOC5" s="1662"/>
      <c r="EOD5" s="1662"/>
      <c r="EOE5" s="1662"/>
      <c r="EOF5" s="1662"/>
      <c r="EOG5" s="1662"/>
      <c r="EOH5" s="1662"/>
      <c r="EOI5" s="1662"/>
      <c r="EOJ5" s="1662"/>
      <c r="EOK5" s="1662"/>
      <c r="EOL5" s="1662"/>
      <c r="EOM5" s="1662"/>
      <c r="EON5" s="1662"/>
      <c r="EOO5" s="1662"/>
      <c r="EOP5" s="1662"/>
      <c r="EOQ5" s="1662"/>
      <c r="EOR5" s="1662"/>
      <c r="EOS5" s="1662"/>
      <c r="EOT5" s="1662"/>
      <c r="EOU5" s="1662"/>
      <c r="EOV5" s="1662"/>
      <c r="EOW5" s="1662"/>
      <c r="EOX5" s="1662"/>
      <c r="EOY5" s="1662"/>
      <c r="EOZ5" s="1662"/>
      <c r="EPA5" s="1662"/>
      <c r="EPB5" s="1662"/>
      <c r="EPC5" s="1662"/>
      <c r="EPD5" s="1662"/>
      <c r="EPE5" s="1662"/>
      <c r="EPF5" s="1662"/>
      <c r="EPG5" s="1662"/>
      <c r="EPH5" s="1662"/>
      <c r="EPI5" s="1662"/>
      <c r="EPJ5" s="1662"/>
      <c r="EPK5" s="1662"/>
      <c r="EPL5" s="1662"/>
      <c r="EPM5" s="1662"/>
      <c r="EPN5" s="1662"/>
      <c r="EPO5" s="1662"/>
      <c r="EPP5" s="1662"/>
      <c r="EPQ5" s="1662"/>
      <c r="EPR5" s="1662"/>
      <c r="EPS5" s="1662"/>
      <c r="EPT5" s="1662"/>
      <c r="EPU5" s="1662"/>
      <c r="EPV5" s="1662"/>
      <c r="EPW5" s="1662"/>
      <c r="EPX5" s="1662"/>
      <c r="EPY5" s="1662"/>
      <c r="EPZ5" s="1662"/>
      <c r="EQA5" s="1662"/>
      <c r="EQB5" s="1662"/>
      <c r="EQC5" s="1662"/>
      <c r="EQD5" s="1662"/>
      <c r="EQE5" s="1662"/>
      <c r="EQF5" s="1662"/>
      <c r="EQG5" s="1662"/>
      <c r="EQH5" s="1662"/>
      <c r="EQI5" s="1662"/>
      <c r="EQJ5" s="1662"/>
      <c r="EQK5" s="1662"/>
      <c r="EQL5" s="1662"/>
      <c r="EQM5" s="1662"/>
      <c r="EQN5" s="1662"/>
      <c r="EQO5" s="1662"/>
      <c r="EQP5" s="1662"/>
      <c r="EQQ5" s="1662"/>
      <c r="EQR5" s="1662"/>
      <c r="EQS5" s="1662"/>
      <c r="EQT5" s="1662"/>
      <c r="EQU5" s="1662"/>
      <c r="EQV5" s="1662"/>
      <c r="EQW5" s="1662"/>
      <c r="EQX5" s="1662"/>
      <c r="EQY5" s="1662"/>
      <c r="EQZ5" s="1662"/>
      <c r="ERA5" s="1662"/>
      <c r="ERB5" s="1662"/>
      <c r="ERC5" s="1662"/>
      <c r="ERD5" s="1662"/>
      <c r="ERE5" s="1662"/>
      <c r="ERF5" s="1662"/>
      <c r="ERG5" s="1662"/>
      <c r="ERH5" s="1662"/>
      <c r="ERI5" s="1662"/>
      <c r="ERJ5" s="1662"/>
      <c r="ERK5" s="1662"/>
      <c r="ERL5" s="1662"/>
      <c r="ERM5" s="1662"/>
      <c r="ERN5" s="1662"/>
      <c r="ERO5" s="1662"/>
      <c r="ERP5" s="1662"/>
      <c r="ERQ5" s="1662"/>
      <c r="ERR5" s="1662"/>
      <c r="ERS5" s="1662"/>
      <c r="ERT5" s="1662"/>
      <c r="ERU5" s="1662"/>
      <c r="ERV5" s="1662"/>
      <c r="ERW5" s="1662"/>
      <c r="ERX5" s="1662"/>
      <c r="ERY5" s="1662"/>
      <c r="ERZ5" s="1662"/>
      <c r="ESA5" s="1662"/>
      <c r="ESB5" s="1662"/>
      <c r="ESC5" s="1662"/>
      <c r="ESD5" s="1662"/>
      <c r="ESE5" s="1662"/>
      <c r="ESF5" s="1662"/>
      <c r="ESG5" s="1662"/>
      <c r="ESH5" s="1662"/>
      <c r="ESI5" s="1662"/>
      <c r="ESJ5" s="1662"/>
      <c r="ESK5" s="1662"/>
      <c r="ESL5" s="1662"/>
      <c r="ESM5" s="1662"/>
      <c r="ESN5" s="1662"/>
      <c r="ESO5" s="1662"/>
      <c r="ESP5" s="1662"/>
      <c r="ESQ5" s="1662"/>
      <c r="ESR5" s="1662"/>
      <c r="ESS5" s="1662"/>
      <c r="EST5" s="1662"/>
      <c r="ESU5" s="1662"/>
      <c r="ESV5" s="1662"/>
      <c r="ESW5" s="1662"/>
      <c r="ESX5" s="1662"/>
      <c r="ESY5" s="1662"/>
      <c r="ESZ5" s="1662"/>
      <c r="ETA5" s="1662"/>
      <c r="ETB5" s="1662"/>
      <c r="ETC5" s="1662"/>
      <c r="ETD5" s="1662"/>
      <c r="ETE5" s="1662"/>
      <c r="ETF5" s="1662"/>
      <c r="ETG5" s="1662"/>
      <c r="ETH5" s="1662"/>
      <c r="ETI5" s="1662"/>
      <c r="ETJ5" s="1662"/>
      <c r="ETK5" s="1662"/>
      <c r="ETL5" s="1662"/>
      <c r="ETM5" s="1662"/>
      <c r="ETN5" s="1662"/>
      <c r="ETO5" s="1662"/>
      <c r="ETP5" s="1662"/>
      <c r="ETQ5" s="1662"/>
      <c r="ETR5" s="1662"/>
      <c r="ETS5" s="1662"/>
      <c r="ETT5" s="1662"/>
      <c r="ETU5" s="1662"/>
      <c r="ETV5" s="1662"/>
      <c r="ETW5" s="1662"/>
      <c r="ETX5" s="1662"/>
      <c r="ETY5" s="1662"/>
      <c r="ETZ5" s="1662"/>
      <c r="EUA5" s="1662"/>
      <c r="EUB5" s="1662"/>
      <c r="EUC5" s="1662"/>
      <c r="EUD5" s="1662"/>
      <c r="EUE5" s="1662"/>
      <c r="EUF5" s="1662"/>
      <c r="EUG5" s="1662"/>
      <c r="EUH5" s="1662"/>
      <c r="EUI5" s="1662"/>
      <c r="EUJ5" s="1662"/>
      <c r="EUK5" s="1662"/>
      <c r="EUL5" s="1662"/>
      <c r="EUM5" s="1662"/>
      <c r="EUN5" s="1662"/>
      <c r="EUO5" s="1662"/>
      <c r="EUP5" s="1662"/>
      <c r="EUQ5" s="1662"/>
      <c r="EUR5" s="1662"/>
      <c r="EUS5" s="1662"/>
      <c r="EUT5" s="1662"/>
      <c r="EUU5" s="1662"/>
      <c r="EUV5" s="1662"/>
      <c r="EUW5" s="1662"/>
      <c r="EUX5" s="1662"/>
      <c r="EUY5" s="1662"/>
      <c r="EUZ5" s="1662"/>
      <c r="EVA5" s="1662"/>
      <c r="EVB5" s="1662"/>
      <c r="EVC5" s="1662"/>
      <c r="EVD5" s="1662"/>
      <c r="EVE5" s="1662"/>
      <c r="EVF5" s="1662"/>
      <c r="EVG5" s="1662"/>
      <c r="EVH5" s="1662"/>
      <c r="EVI5" s="1662"/>
      <c r="EVJ5" s="1662"/>
      <c r="EVK5" s="1662"/>
      <c r="EVL5" s="1662"/>
      <c r="EVM5" s="1662"/>
      <c r="EVN5" s="1662"/>
      <c r="EVO5" s="1662"/>
      <c r="EVP5" s="1662"/>
      <c r="EVQ5" s="1662"/>
      <c r="EVR5" s="1662"/>
      <c r="EVS5" s="1662"/>
      <c r="EVT5" s="1662"/>
      <c r="EVU5" s="1662"/>
      <c r="EVV5" s="1662"/>
      <c r="EVW5" s="1662"/>
      <c r="EVX5" s="1662"/>
      <c r="EVY5" s="1662"/>
      <c r="EVZ5" s="1662"/>
      <c r="EWA5" s="1662"/>
      <c r="EWB5" s="1662"/>
      <c r="EWC5" s="1662"/>
      <c r="EWD5" s="1662"/>
      <c r="EWE5" s="1662"/>
      <c r="EWF5" s="1662"/>
      <c r="EWG5" s="1662"/>
      <c r="EWH5" s="1662"/>
      <c r="EWI5" s="1662"/>
      <c r="EWJ5" s="1662"/>
      <c r="EWK5" s="1662"/>
      <c r="EWL5" s="1662"/>
      <c r="EWM5" s="1662"/>
      <c r="EWN5" s="1662"/>
      <c r="EWO5" s="1662"/>
      <c r="EWP5" s="1662"/>
      <c r="EWQ5" s="1662"/>
      <c r="EWR5" s="1662"/>
      <c r="EWS5" s="1662"/>
      <c r="EWT5" s="1662"/>
      <c r="EWU5" s="1662"/>
      <c r="EWV5" s="1662"/>
      <c r="EWW5" s="1662"/>
      <c r="EWX5" s="1662"/>
      <c r="EWY5" s="1662"/>
      <c r="EWZ5" s="1662"/>
      <c r="EXA5" s="1662"/>
      <c r="EXB5" s="1662"/>
      <c r="EXC5" s="1662"/>
      <c r="EXD5" s="1662"/>
      <c r="EXE5" s="1662"/>
      <c r="EXF5" s="1662"/>
      <c r="EXG5" s="1662"/>
      <c r="EXH5" s="1662"/>
      <c r="EXI5" s="1662"/>
      <c r="EXJ5" s="1662"/>
      <c r="EXK5" s="1662"/>
      <c r="EXL5" s="1662"/>
      <c r="EXM5" s="1662"/>
      <c r="EXN5" s="1662"/>
      <c r="EXO5" s="1662"/>
      <c r="EXP5" s="1662"/>
      <c r="EXQ5" s="1662"/>
      <c r="EXR5" s="1662"/>
      <c r="EXS5" s="1662"/>
      <c r="EXT5" s="1662"/>
      <c r="EXU5" s="1662"/>
      <c r="EXV5" s="1662"/>
      <c r="EXW5" s="1662"/>
      <c r="EXX5" s="1662"/>
      <c r="EXY5" s="1662"/>
      <c r="EXZ5" s="1662"/>
      <c r="EYA5" s="1662"/>
      <c r="EYB5" s="1662"/>
      <c r="EYC5" s="1662"/>
      <c r="EYD5" s="1662"/>
      <c r="EYE5" s="1662"/>
      <c r="EYF5" s="1662"/>
      <c r="EYG5" s="1662"/>
      <c r="EYH5" s="1662"/>
      <c r="EYI5" s="1662"/>
      <c r="EYJ5" s="1662"/>
      <c r="EYK5" s="1662"/>
      <c r="EYL5" s="1662"/>
      <c r="EYM5" s="1662"/>
      <c r="EYN5" s="1662"/>
      <c r="EYO5" s="1662"/>
      <c r="EYP5" s="1662"/>
      <c r="EYQ5" s="1662"/>
      <c r="EYR5" s="1662"/>
      <c r="EYS5" s="1662"/>
      <c r="EYT5" s="1662"/>
      <c r="EYU5" s="1662"/>
      <c r="EYV5" s="1662"/>
      <c r="EYW5" s="1662"/>
      <c r="EYX5" s="1662"/>
      <c r="EYY5" s="1662"/>
      <c r="EYZ5" s="1662"/>
      <c r="EZA5" s="1662"/>
      <c r="EZB5" s="1662"/>
      <c r="EZC5" s="1662"/>
      <c r="EZD5" s="1662"/>
      <c r="EZE5" s="1662"/>
      <c r="EZF5" s="1662"/>
      <c r="EZG5" s="1662"/>
      <c r="EZH5" s="1662"/>
      <c r="EZI5" s="1662"/>
      <c r="EZJ5" s="1662"/>
      <c r="EZK5" s="1662"/>
      <c r="EZL5" s="1662"/>
      <c r="EZM5" s="1662"/>
      <c r="EZN5" s="1662"/>
      <c r="EZO5" s="1662"/>
      <c r="EZP5" s="1662"/>
      <c r="EZQ5" s="1662"/>
      <c r="EZR5" s="1662"/>
      <c r="EZS5" s="1662"/>
      <c r="EZT5" s="1662"/>
      <c r="EZU5" s="1662"/>
      <c r="EZV5" s="1662"/>
      <c r="EZW5" s="1662"/>
      <c r="EZX5" s="1662"/>
      <c r="EZY5" s="1662"/>
      <c r="EZZ5" s="1662"/>
      <c r="FAA5" s="1662"/>
      <c r="FAB5" s="1662"/>
      <c r="FAC5" s="1662"/>
      <c r="FAD5" s="1662"/>
      <c r="FAE5" s="1662"/>
      <c r="FAF5" s="1662"/>
      <c r="FAG5" s="1662"/>
      <c r="FAH5" s="1662"/>
      <c r="FAI5" s="1662"/>
      <c r="FAJ5" s="1662"/>
      <c r="FAK5" s="1662"/>
      <c r="FAL5" s="1662"/>
      <c r="FAM5" s="1662"/>
      <c r="FAN5" s="1662"/>
      <c r="FAO5" s="1662"/>
      <c r="FAP5" s="1662"/>
      <c r="FAQ5" s="1662"/>
      <c r="FAR5" s="1662"/>
      <c r="FAS5" s="1662"/>
      <c r="FAT5" s="1662"/>
      <c r="FAU5" s="1662"/>
      <c r="FAV5" s="1662"/>
      <c r="FAW5" s="1662"/>
      <c r="FAX5" s="1662"/>
      <c r="FAY5" s="1662"/>
      <c r="FAZ5" s="1662"/>
      <c r="FBA5" s="1662"/>
      <c r="FBB5" s="1662"/>
      <c r="FBC5" s="1662"/>
      <c r="FBD5" s="1662"/>
      <c r="FBE5" s="1662"/>
      <c r="FBF5" s="1662"/>
      <c r="FBG5" s="1662"/>
      <c r="FBH5" s="1662"/>
      <c r="FBI5" s="1662"/>
      <c r="FBJ5" s="1662"/>
      <c r="FBK5" s="1662"/>
      <c r="FBL5" s="1662"/>
      <c r="FBM5" s="1662"/>
      <c r="FBN5" s="1662"/>
      <c r="FBO5" s="1662"/>
      <c r="FBP5" s="1662"/>
      <c r="FBQ5" s="1662"/>
      <c r="FBR5" s="1662"/>
      <c r="FBS5" s="1662"/>
      <c r="FBT5" s="1662"/>
      <c r="FBU5" s="1662"/>
      <c r="FBV5" s="1662"/>
      <c r="FBW5" s="1662"/>
      <c r="FBX5" s="1662"/>
      <c r="FBY5" s="1662"/>
      <c r="FBZ5" s="1662"/>
      <c r="FCA5" s="1662"/>
      <c r="FCB5" s="1662"/>
      <c r="FCC5" s="1662"/>
      <c r="FCD5" s="1662"/>
      <c r="FCE5" s="1662"/>
      <c r="FCF5" s="1662"/>
      <c r="FCG5" s="1662"/>
      <c r="FCH5" s="1662"/>
      <c r="FCI5" s="1662"/>
      <c r="FCJ5" s="1662"/>
      <c r="FCK5" s="1662"/>
      <c r="FCL5" s="1662"/>
      <c r="FCM5" s="1662"/>
      <c r="FCN5" s="1662"/>
      <c r="FCO5" s="1662"/>
      <c r="FCP5" s="1662"/>
      <c r="FCQ5" s="1662"/>
      <c r="FCR5" s="1662"/>
      <c r="FCS5" s="1662"/>
      <c r="FCT5" s="1662"/>
      <c r="FCU5" s="1662"/>
      <c r="FCV5" s="1662"/>
      <c r="FCW5" s="1662"/>
      <c r="FCX5" s="1662"/>
      <c r="FCY5" s="1662"/>
      <c r="FCZ5" s="1662"/>
      <c r="FDA5" s="1662"/>
      <c r="FDB5" s="1662"/>
      <c r="FDC5" s="1662"/>
      <c r="FDD5" s="1662"/>
      <c r="FDE5" s="1662"/>
      <c r="FDF5" s="1662"/>
      <c r="FDG5" s="1662"/>
      <c r="FDH5" s="1662"/>
      <c r="FDI5" s="1662"/>
      <c r="FDJ5" s="1662"/>
      <c r="FDK5" s="1662"/>
      <c r="FDL5" s="1662"/>
      <c r="FDM5" s="1662"/>
      <c r="FDN5" s="1662"/>
      <c r="FDO5" s="1662"/>
      <c r="FDP5" s="1662"/>
      <c r="FDQ5" s="1662"/>
      <c r="FDR5" s="1662"/>
      <c r="FDS5" s="1662"/>
      <c r="FDT5" s="1662"/>
      <c r="FDU5" s="1662"/>
      <c r="FDV5" s="1662"/>
      <c r="FDW5" s="1662"/>
      <c r="FDX5" s="1662"/>
      <c r="FDY5" s="1662"/>
      <c r="FDZ5" s="1662"/>
      <c r="FEA5" s="1662"/>
      <c r="FEB5" s="1662"/>
      <c r="FEC5" s="1662"/>
      <c r="FED5" s="1662"/>
      <c r="FEE5" s="1662"/>
      <c r="FEF5" s="1662"/>
      <c r="FEG5" s="1662"/>
      <c r="FEH5" s="1662"/>
      <c r="FEI5" s="1662"/>
      <c r="FEJ5" s="1662"/>
      <c r="FEK5" s="1662"/>
      <c r="FEL5" s="1662"/>
      <c r="FEM5" s="1662"/>
      <c r="FEN5" s="1662"/>
      <c r="FEO5" s="1662"/>
      <c r="FEP5" s="1662"/>
      <c r="FEQ5" s="1662"/>
      <c r="FER5" s="1662"/>
      <c r="FES5" s="1662"/>
      <c r="FET5" s="1662"/>
      <c r="FEU5" s="1662"/>
      <c r="FEV5" s="1662"/>
      <c r="FEW5" s="1662"/>
      <c r="FEX5" s="1662"/>
      <c r="FEY5" s="1662"/>
      <c r="FEZ5" s="1662"/>
      <c r="FFA5" s="1662"/>
      <c r="FFB5" s="1662"/>
      <c r="FFC5" s="1662"/>
      <c r="FFD5" s="1662"/>
      <c r="FFE5" s="1662"/>
      <c r="FFF5" s="1662"/>
      <c r="FFG5" s="1662"/>
      <c r="FFH5" s="1662"/>
      <c r="FFI5" s="1662"/>
      <c r="FFJ5" s="1662"/>
      <c r="FFK5" s="1662"/>
      <c r="FFL5" s="1662"/>
      <c r="FFM5" s="1662"/>
      <c r="FFN5" s="1662"/>
      <c r="FFO5" s="1662"/>
      <c r="FFP5" s="1662"/>
      <c r="FFQ5" s="1662"/>
      <c r="FFR5" s="1662"/>
      <c r="FFS5" s="1662"/>
      <c r="FFT5" s="1662"/>
      <c r="FFU5" s="1662"/>
      <c r="FFV5" s="1662"/>
      <c r="FFW5" s="1662"/>
      <c r="FFX5" s="1662"/>
      <c r="FFY5" s="1662"/>
      <c r="FFZ5" s="1662"/>
      <c r="FGA5" s="1662"/>
      <c r="FGB5" s="1662"/>
      <c r="FGC5" s="1662"/>
      <c r="FGD5" s="1662"/>
      <c r="FGE5" s="1662"/>
      <c r="FGF5" s="1662"/>
      <c r="FGG5" s="1662"/>
      <c r="FGH5" s="1662"/>
      <c r="FGI5" s="1662"/>
      <c r="FGJ5" s="1662"/>
      <c r="FGK5" s="1662"/>
      <c r="FGL5" s="1662"/>
      <c r="FGM5" s="1662"/>
      <c r="FGN5" s="1662"/>
      <c r="FGO5" s="1662"/>
      <c r="FGP5" s="1662"/>
      <c r="FGQ5" s="1662"/>
      <c r="FGR5" s="1662"/>
      <c r="FGS5" s="1662"/>
      <c r="FGT5" s="1662"/>
      <c r="FGU5" s="1662"/>
      <c r="FGV5" s="1662"/>
      <c r="FGW5" s="1662"/>
      <c r="FGX5" s="1662"/>
      <c r="FGY5" s="1662"/>
      <c r="FGZ5" s="1662"/>
      <c r="FHA5" s="1662"/>
      <c r="FHB5" s="1662"/>
      <c r="FHC5" s="1662"/>
      <c r="FHD5" s="1662"/>
      <c r="FHE5" s="1662"/>
      <c r="FHF5" s="1662"/>
      <c r="FHG5" s="1662"/>
      <c r="FHH5" s="1662"/>
      <c r="FHI5" s="1662"/>
      <c r="FHJ5" s="1662"/>
      <c r="FHK5" s="1662"/>
      <c r="FHL5" s="1662"/>
      <c r="FHM5" s="1662"/>
      <c r="FHN5" s="1662"/>
      <c r="FHO5" s="1662"/>
      <c r="FHP5" s="1662"/>
      <c r="FHQ5" s="1662"/>
      <c r="FHR5" s="1662"/>
      <c r="FHS5" s="1662"/>
      <c r="FHT5" s="1662"/>
      <c r="FHU5" s="1662"/>
      <c r="FHV5" s="1662"/>
      <c r="FHW5" s="1662"/>
      <c r="FHX5" s="1662"/>
      <c r="FHY5" s="1662"/>
      <c r="FHZ5" s="1662"/>
      <c r="FIA5" s="1662"/>
      <c r="FIB5" s="1662"/>
      <c r="FIC5" s="1662"/>
      <c r="FID5" s="1662"/>
      <c r="FIE5" s="1662"/>
      <c r="FIF5" s="1662"/>
      <c r="FIG5" s="1662"/>
      <c r="FIH5" s="1662"/>
      <c r="FII5" s="1662"/>
      <c r="FIJ5" s="1662"/>
      <c r="FIK5" s="1662"/>
      <c r="FIL5" s="1662"/>
      <c r="FIM5" s="1662"/>
      <c r="FIN5" s="1662"/>
      <c r="FIO5" s="1662"/>
      <c r="FIP5" s="1662"/>
      <c r="FIQ5" s="1662"/>
      <c r="FIR5" s="1662"/>
      <c r="FIS5" s="1662"/>
      <c r="FIT5" s="1662"/>
      <c r="FIU5" s="1662"/>
      <c r="FIV5" s="1662"/>
      <c r="FIW5" s="1662"/>
      <c r="FIX5" s="1662"/>
      <c r="FIY5" s="1662"/>
      <c r="FIZ5" s="1662"/>
      <c r="FJA5" s="1662"/>
      <c r="FJB5" s="1662"/>
      <c r="FJC5" s="1662"/>
      <c r="FJD5" s="1662"/>
      <c r="FJE5" s="1662"/>
      <c r="FJF5" s="1662"/>
      <c r="FJG5" s="1662"/>
      <c r="FJH5" s="1662"/>
      <c r="FJI5" s="1662"/>
      <c r="FJJ5" s="1662"/>
      <c r="FJK5" s="1662"/>
      <c r="FJL5" s="1662"/>
      <c r="FJM5" s="1662"/>
      <c r="FJN5" s="1662"/>
      <c r="FJO5" s="1662"/>
      <c r="FJP5" s="1662"/>
      <c r="FJQ5" s="1662"/>
      <c r="FJR5" s="1662"/>
      <c r="FJS5" s="1662"/>
      <c r="FJT5" s="1662"/>
      <c r="FJU5" s="1662"/>
      <c r="FJV5" s="1662"/>
      <c r="FJW5" s="1662"/>
      <c r="FJX5" s="1662"/>
      <c r="FJY5" s="1662"/>
      <c r="FJZ5" s="1662"/>
      <c r="FKA5" s="1662"/>
      <c r="FKB5" s="1662"/>
      <c r="FKC5" s="1662"/>
      <c r="FKD5" s="1662"/>
      <c r="FKE5" s="1662"/>
      <c r="FKF5" s="1662"/>
      <c r="FKG5" s="1662"/>
      <c r="FKH5" s="1662"/>
      <c r="FKI5" s="1662"/>
      <c r="FKJ5" s="1662"/>
      <c r="FKK5" s="1662"/>
      <c r="FKL5" s="1662"/>
      <c r="FKM5" s="1662"/>
      <c r="FKN5" s="1662"/>
      <c r="FKO5" s="1662"/>
      <c r="FKP5" s="1662"/>
      <c r="FKQ5" s="1662"/>
      <c r="FKR5" s="1662"/>
      <c r="FKS5" s="1662"/>
      <c r="FKT5" s="1662"/>
      <c r="FKU5" s="1662"/>
      <c r="FKV5" s="1662"/>
      <c r="FKW5" s="1662"/>
      <c r="FKX5" s="1662"/>
      <c r="FKY5" s="1662"/>
      <c r="FKZ5" s="1662"/>
      <c r="FLA5" s="1662"/>
      <c r="FLB5" s="1662"/>
      <c r="FLC5" s="1662"/>
      <c r="FLD5" s="1662"/>
      <c r="FLE5" s="1662"/>
      <c r="FLF5" s="1662"/>
      <c r="FLG5" s="1662"/>
      <c r="FLH5" s="1662"/>
      <c r="FLI5" s="1662"/>
      <c r="FLJ5" s="1662"/>
      <c r="FLK5" s="1662"/>
      <c r="FLL5" s="1662"/>
      <c r="FLM5" s="1662"/>
      <c r="FLN5" s="1662"/>
      <c r="FLO5" s="1662"/>
      <c r="FLP5" s="1662"/>
      <c r="FLQ5" s="1662"/>
      <c r="FLR5" s="1662"/>
      <c r="FLS5" s="1662"/>
      <c r="FLT5" s="1662"/>
      <c r="FLU5" s="1662"/>
      <c r="FLV5" s="1662"/>
      <c r="FLW5" s="1662"/>
      <c r="FLX5" s="1662"/>
      <c r="FLY5" s="1662"/>
      <c r="FLZ5" s="1662"/>
      <c r="FMA5" s="1662"/>
      <c r="FMB5" s="1662"/>
      <c r="FMC5" s="1662"/>
      <c r="FMD5" s="1662"/>
      <c r="FME5" s="1662"/>
      <c r="FMF5" s="1662"/>
      <c r="FMG5" s="1662"/>
      <c r="FMH5" s="1662"/>
      <c r="FMI5" s="1662"/>
      <c r="FMJ5" s="1662"/>
      <c r="FMK5" s="1662"/>
      <c r="FML5" s="1662"/>
      <c r="FMM5" s="1662"/>
      <c r="FMN5" s="1662"/>
      <c r="FMO5" s="1662"/>
      <c r="FMP5" s="1662"/>
      <c r="FMQ5" s="1662"/>
      <c r="FMR5" s="1662"/>
      <c r="FMS5" s="1662"/>
      <c r="FMT5" s="1662"/>
      <c r="FMU5" s="1662"/>
      <c r="FMV5" s="1662"/>
      <c r="FMW5" s="1662"/>
      <c r="FMX5" s="1662"/>
      <c r="FMY5" s="1662"/>
      <c r="FMZ5" s="1662"/>
      <c r="FNA5" s="1662"/>
      <c r="FNB5" s="1662"/>
      <c r="FNC5" s="1662"/>
      <c r="FND5" s="1662"/>
      <c r="FNE5" s="1662"/>
      <c r="FNF5" s="1662"/>
      <c r="FNG5" s="1662"/>
      <c r="FNH5" s="1662"/>
      <c r="FNI5" s="1662"/>
      <c r="FNJ5" s="1662"/>
      <c r="FNK5" s="1662"/>
      <c r="FNL5" s="1662"/>
      <c r="FNM5" s="1662"/>
      <c r="FNN5" s="1662"/>
      <c r="FNO5" s="1662"/>
      <c r="FNP5" s="1662"/>
      <c r="FNQ5" s="1662"/>
      <c r="FNR5" s="1662"/>
      <c r="FNS5" s="1662"/>
      <c r="FNT5" s="1662"/>
      <c r="FNU5" s="1662"/>
      <c r="FNV5" s="1662"/>
      <c r="FNW5" s="1662"/>
      <c r="FNX5" s="1662"/>
      <c r="FNY5" s="1662"/>
      <c r="FNZ5" s="1662"/>
      <c r="FOA5" s="1662"/>
      <c r="FOB5" s="1662"/>
      <c r="FOC5" s="1662"/>
      <c r="FOD5" s="1662"/>
      <c r="FOE5" s="1662"/>
      <c r="FOF5" s="1662"/>
      <c r="FOG5" s="1662"/>
      <c r="FOH5" s="1662"/>
      <c r="FOI5" s="1662"/>
      <c r="FOJ5" s="1662"/>
      <c r="FOK5" s="1662"/>
      <c r="FOL5" s="1662"/>
      <c r="FOM5" s="1662"/>
      <c r="FON5" s="1662"/>
      <c r="FOO5" s="1662"/>
      <c r="FOP5" s="1662"/>
      <c r="FOQ5" s="1662"/>
      <c r="FOR5" s="1662"/>
      <c r="FOS5" s="1662"/>
      <c r="FOT5" s="1662"/>
      <c r="FOU5" s="1662"/>
      <c r="FOV5" s="1662"/>
      <c r="FOW5" s="1662"/>
      <c r="FOX5" s="1662"/>
      <c r="FOY5" s="1662"/>
      <c r="FOZ5" s="1662"/>
      <c r="FPA5" s="1662"/>
      <c r="FPB5" s="1662"/>
      <c r="FPC5" s="1662"/>
      <c r="FPD5" s="1662"/>
      <c r="FPE5" s="1662"/>
      <c r="FPF5" s="1662"/>
      <c r="FPG5" s="1662"/>
      <c r="FPH5" s="1662"/>
      <c r="FPI5" s="1662"/>
      <c r="FPJ5" s="1662"/>
      <c r="FPK5" s="1662"/>
      <c r="FPL5" s="1662"/>
      <c r="FPM5" s="1662"/>
      <c r="FPN5" s="1662"/>
      <c r="FPO5" s="1662"/>
      <c r="FPP5" s="1662"/>
      <c r="FPQ5" s="1662"/>
      <c r="FPR5" s="1662"/>
      <c r="FPS5" s="1662"/>
      <c r="FPT5" s="1662"/>
      <c r="FPU5" s="1662"/>
      <c r="FPV5" s="1662"/>
      <c r="FPW5" s="1662"/>
      <c r="FPX5" s="1662"/>
      <c r="FPY5" s="1662"/>
      <c r="FPZ5" s="1662"/>
      <c r="FQA5" s="1662"/>
      <c r="FQB5" s="1662"/>
      <c r="FQC5" s="1662"/>
      <c r="FQD5" s="1662"/>
      <c r="FQE5" s="1662"/>
      <c r="FQF5" s="1662"/>
      <c r="FQG5" s="1662"/>
      <c r="FQH5" s="1662"/>
      <c r="FQI5" s="1662"/>
      <c r="FQJ5" s="1662"/>
      <c r="FQK5" s="1662"/>
      <c r="FQL5" s="1662"/>
      <c r="FQM5" s="1662"/>
      <c r="FQN5" s="1662"/>
      <c r="FQO5" s="1662"/>
      <c r="FQP5" s="1662"/>
      <c r="FQQ5" s="1662"/>
      <c r="FQR5" s="1662"/>
      <c r="FQS5" s="1662"/>
      <c r="FQT5" s="1662"/>
      <c r="FQU5" s="1662"/>
      <c r="FQV5" s="1662"/>
      <c r="FQW5" s="1662"/>
      <c r="FQX5" s="1662"/>
      <c r="FQY5" s="1662"/>
      <c r="FQZ5" s="1662"/>
      <c r="FRA5" s="1662"/>
      <c r="FRB5" s="1662"/>
      <c r="FRC5" s="1662"/>
      <c r="FRD5" s="1662"/>
      <c r="FRE5" s="1662"/>
      <c r="FRF5" s="1662"/>
      <c r="FRG5" s="1662"/>
      <c r="FRH5" s="1662"/>
      <c r="FRI5" s="1662"/>
      <c r="FRJ5" s="1662"/>
      <c r="FRK5" s="1662"/>
      <c r="FRL5" s="1662"/>
      <c r="FRM5" s="1662"/>
      <c r="FRN5" s="1662"/>
      <c r="FRO5" s="1662"/>
      <c r="FRP5" s="1662"/>
      <c r="FRQ5" s="1662"/>
      <c r="FRR5" s="1662"/>
      <c r="FRS5" s="1662"/>
      <c r="FRT5" s="1662"/>
      <c r="FRU5" s="1662"/>
      <c r="FRV5" s="1662"/>
      <c r="FRW5" s="1662"/>
      <c r="FRX5" s="1662"/>
      <c r="FRY5" s="1662"/>
      <c r="FRZ5" s="1662"/>
      <c r="FSA5" s="1662"/>
      <c r="FSB5" s="1662"/>
      <c r="FSC5" s="1662"/>
      <c r="FSD5" s="1662"/>
      <c r="FSE5" s="1662"/>
      <c r="FSF5" s="1662"/>
      <c r="FSG5" s="1662"/>
      <c r="FSH5" s="1662"/>
      <c r="FSI5" s="1662"/>
      <c r="FSJ5" s="1662"/>
      <c r="FSK5" s="1662"/>
      <c r="FSL5" s="1662"/>
      <c r="FSM5" s="1662"/>
      <c r="FSN5" s="1662"/>
      <c r="FSO5" s="1662"/>
      <c r="FSP5" s="1662"/>
      <c r="FSQ5" s="1662"/>
      <c r="FSR5" s="1662"/>
      <c r="FSS5" s="1662"/>
      <c r="FST5" s="1662"/>
      <c r="FSU5" s="1662"/>
      <c r="FSV5" s="1662"/>
      <c r="FSW5" s="1662"/>
      <c r="FSX5" s="1662"/>
      <c r="FSY5" s="1662"/>
      <c r="FSZ5" s="1662"/>
      <c r="FTA5" s="1662"/>
      <c r="FTB5" s="1662"/>
      <c r="FTC5" s="1662"/>
      <c r="FTD5" s="1662"/>
      <c r="FTE5" s="1662"/>
      <c r="FTF5" s="1662"/>
      <c r="FTG5" s="1662"/>
      <c r="FTH5" s="1662"/>
      <c r="FTI5" s="1662"/>
      <c r="FTJ5" s="1662"/>
      <c r="FTK5" s="1662"/>
      <c r="FTL5" s="1662"/>
      <c r="FTM5" s="1662"/>
      <c r="FTN5" s="1662"/>
      <c r="FTO5" s="1662"/>
      <c r="FTP5" s="1662"/>
      <c r="FTQ5" s="1662"/>
      <c r="FTR5" s="1662"/>
      <c r="FTS5" s="1662"/>
      <c r="FTT5" s="1662"/>
      <c r="FTU5" s="1662"/>
      <c r="FTV5" s="1662"/>
      <c r="FTW5" s="1662"/>
      <c r="FTX5" s="1662"/>
      <c r="FTY5" s="1662"/>
      <c r="FTZ5" s="1662"/>
      <c r="FUA5" s="1662"/>
      <c r="FUB5" s="1662"/>
      <c r="FUC5" s="1662"/>
      <c r="FUD5" s="1662"/>
      <c r="FUE5" s="1662"/>
      <c r="FUF5" s="1662"/>
      <c r="FUG5" s="1662"/>
      <c r="FUH5" s="1662"/>
      <c r="FUI5" s="1662"/>
      <c r="FUJ5" s="1662"/>
      <c r="FUK5" s="1662"/>
      <c r="FUL5" s="1662"/>
      <c r="FUM5" s="1662"/>
      <c r="FUN5" s="1662"/>
      <c r="FUO5" s="1662"/>
      <c r="FUP5" s="1662"/>
      <c r="FUQ5" s="1662"/>
      <c r="FUR5" s="1662"/>
      <c r="FUS5" s="1662"/>
      <c r="FUT5" s="1662"/>
      <c r="FUU5" s="1662"/>
      <c r="FUV5" s="1662"/>
      <c r="FUW5" s="1662"/>
      <c r="FUX5" s="1662"/>
      <c r="FUY5" s="1662"/>
      <c r="FUZ5" s="1662"/>
      <c r="FVA5" s="1662"/>
      <c r="FVB5" s="1662"/>
      <c r="FVC5" s="1662"/>
      <c r="FVD5" s="1662"/>
      <c r="FVE5" s="1662"/>
      <c r="FVF5" s="1662"/>
      <c r="FVG5" s="1662"/>
      <c r="FVH5" s="1662"/>
      <c r="FVI5" s="1662"/>
      <c r="FVJ5" s="1662"/>
      <c r="FVK5" s="1662"/>
      <c r="FVL5" s="1662"/>
      <c r="FVM5" s="1662"/>
      <c r="FVN5" s="1662"/>
      <c r="FVO5" s="1662"/>
      <c r="FVP5" s="1662"/>
      <c r="FVQ5" s="1662"/>
      <c r="FVR5" s="1662"/>
      <c r="FVS5" s="1662"/>
      <c r="FVT5" s="1662"/>
      <c r="FVU5" s="1662"/>
      <c r="FVV5" s="1662"/>
      <c r="FVW5" s="1662"/>
      <c r="FVX5" s="1662"/>
      <c r="FVY5" s="1662"/>
      <c r="FVZ5" s="1662"/>
      <c r="FWA5" s="1662"/>
      <c r="FWB5" s="1662"/>
      <c r="FWC5" s="1662"/>
      <c r="FWD5" s="1662"/>
      <c r="FWE5" s="1662"/>
      <c r="FWF5" s="1662"/>
      <c r="FWG5" s="1662"/>
      <c r="FWH5" s="1662"/>
      <c r="FWI5" s="1662"/>
      <c r="FWJ5" s="1662"/>
      <c r="FWK5" s="1662"/>
      <c r="FWL5" s="1662"/>
      <c r="FWM5" s="1662"/>
      <c r="FWN5" s="1662"/>
      <c r="FWO5" s="1662"/>
      <c r="FWP5" s="1662"/>
      <c r="FWQ5" s="1662"/>
      <c r="FWR5" s="1662"/>
      <c r="FWS5" s="1662"/>
      <c r="FWT5" s="1662"/>
      <c r="FWU5" s="1662"/>
      <c r="FWV5" s="1662"/>
      <c r="FWW5" s="1662"/>
      <c r="FWX5" s="1662"/>
      <c r="FWY5" s="1662"/>
      <c r="FWZ5" s="1662"/>
      <c r="FXA5" s="1662"/>
      <c r="FXB5" s="1662"/>
      <c r="FXC5" s="1662"/>
      <c r="FXD5" s="1662"/>
      <c r="FXE5" s="1662"/>
      <c r="FXF5" s="1662"/>
      <c r="FXG5" s="1662"/>
      <c r="FXH5" s="1662"/>
      <c r="FXI5" s="1662"/>
      <c r="FXJ5" s="1662"/>
      <c r="FXK5" s="1662"/>
      <c r="FXL5" s="1662"/>
      <c r="FXM5" s="1662"/>
      <c r="FXN5" s="1662"/>
      <c r="FXO5" s="1662"/>
      <c r="FXP5" s="1662"/>
      <c r="FXQ5" s="1662"/>
      <c r="FXR5" s="1662"/>
      <c r="FXS5" s="1662"/>
      <c r="FXT5" s="1662"/>
      <c r="FXU5" s="1662"/>
      <c r="FXV5" s="1662"/>
      <c r="FXW5" s="1662"/>
      <c r="FXX5" s="1662"/>
      <c r="FXY5" s="1662"/>
      <c r="FXZ5" s="1662"/>
      <c r="FYA5" s="1662"/>
      <c r="FYB5" s="1662"/>
      <c r="FYC5" s="1662"/>
      <c r="FYD5" s="1662"/>
      <c r="FYE5" s="1662"/>
      <c r="FYF5" s="1662"/>
      <c r="FYG5" s="1662"/>
      <c r="FYH5" s="1662"/>
      <c r="FYI5" s="1662"/>
      <c r="FYJ5" s="1662"/>
      <c r="FYK5" s="1662"/>
      <c r="FYL5" s="1662"/>
      <c r="FYM5" s="1662"/>
      <c r="FYN5" s="1662"/>
      <c r="FYO5" s="1662"/>
      <c r="FYP5" s="1662"/>
      <c r="FYQ5" s="1662"/>
      <c r="FYR5" s="1662"/>
      <c r="FYS5" s="1662"/>
      <c r="FYT5" s="1662"/>
      <c r="FYU5" s="1662"/>
      <c r="FYV5" s="1662"/>
      <c r="FYW5" s="1662"/>
      <c r="FYX5" s="1662"/>
      <c r="FYY5" s="1662"/>
      <c r="FYZ5" s="1662"/>
      <c r="FZA5" s="1662"/>
      <c r="FZB5" s="1662"/>
      <c r="FZC5" s="1662"/>
      <c r="FZD5" s="1662"/>
      <c r="FZE5" s="1662"/>
      <c r="FZF5" s="1662"/>
      <c r="FZG5" s="1662"/>
      <c r="FZH5" s="1662"/>
      <c r="FZI5" s="1662"/>
      <c r="FZJ5" s="1662"/>
      <c r="FZK5" s="1662"/>
      <c r="FZL5" s="1662"/>
      <c r="FZM5" s="1662"/>
      <c r="FZN5" s="1662"/>
      <c r="FZO5" s="1662"/>
      <c r="FZP5" s="1662"/>
      <c r="FZQ5" s="1662"/>
      <c r="FZR5" s="1662"/>
      <c r="FZS5" s="1662"/>
      <c r="FZT5" s="1662"/>
      <c r="FZU5" s="1662"/>
      <c r="FZV5" s="1662"/>
      <c r="FZW5" s="1662"/>
      <c r="FZX5" s="1662"/>
      <c r="FZY5" s="1662"/>
      <c r="FZZ5" s="1662"/>
      <c r="GAA5" s="1662"/>
      <c r="GAB5" s="1662"/>
      <c r="GAC5" s="1662"/>
      <c r="GAD5" s="1662"/>
      <c r="GAE5" s="1662"/>
      <c r="GAF5" s="1662"/>
      <c r="GAG5" s="1662"/>
      <c r="GAH5" s="1662"/>
      <c r="GAI5" s="1662"/>
      <c r="GAJ5" s="1662"/>
      <c r="GAK5" s="1662"/>
      <c r="GAL5" s="1662"/>
      <c r="GAM5" s="1662"/>
      <c r="GAN5" s="1662"/>
      <c r="GAO5" s="1662"/>
      <c r="GAP5" s="1662"/>
      <c r="GAQ5" s="1662"/>
      <c r="GAR5" s="1662"/>
      <c r="GAS5" s="1662"/>
      <c r="GAT5" s="1662"/>
      <c r="GAU5" s="1662"/>
      <c r="GAV5" s="1662"/>
      <c r="GAW5" s="1662"/>
      <c r="GAX5" s="1662"/>
      <c r="GAY5" s="1662"/>
      <c r="GAZ5" s="1662"/>
      <c r="GBA5" s="1662"/>
      <c r="GBB5" s="1662"/>
      <c r="GBC5" s="1662"/>
      <c r="GBD5" s="1662"/>
      <c r="GBE5" s="1662"/>
      <c r="GBF5" s="1662"/>
      <c r="GBG5" s="1662"/>
      <c r="GBH5" s="1662"/>
      <c r="GBI5" s="1662"/>
      <c r="GBJ5" s="1662"/>
      <c r="GBK5" s="1662"/>
      <c r="GBL5" s="1662"/>
      <c r="GBM5" s="1662"/>
      <c r="GBN5" s="1662"/>
      <c r="GBO5" s="1662"/>
      <c r="GBP5" s="1662"/>
      <c r="GBQ5" s="1662"/>
      <c r="GBR5" s="1662"/>
      <c r="GBS5" s="1662"/>
      <c r="GBT5" s="1662"/>
      <c r="GBU5" s="1662"/>
      <c r="GBV5" s="1662"/>
      <c r="GBW5" s="1662"/>
      <c r="GBX5" s="1662"/>
      <c r="GBY5" s="1662"/>
      <c r="GBZ5" s="1662"/>
      <c r="GCA5" s="1662"/>
      <c r="GCB5" s="1662"/>
      <c r="GCC5" s="1662"/>
      <c r="GCD5" s="1662"/>
      <c r="GCE5" s="1662"/>
      <c r="GCF5" s="1662"/>
      <c r="GCG5" s="1662"/>
      <c r="GCH5" s="1662"/>
      <c r="GCI5" s="1662"/>
      <c r="GCJ5" s="1662"/>
      <c r="GCK5" s="1662"/>
      <c r="GCL5" s="1662"/>
      <c r="GCM5" s="1662"/>
      <c r="GCN5" s="1662"/>
      <c r="GCO5" s="1662"/>
      <c r="GCP5" s="1662"/>
      <c r="GCQ5" s="1662"/>
      <c r="GCR5" s="1662"/>
      <c r="GCS5" s="1662"/>
      <c r="GCT5" s="1662"/>
      <c r="GCU5" s="1662"/>
      <c r="GCV5" s="1662"/>
      <c r="GCW5" s="1662"/>
      <c r="GCX5" s="1662"/>
      <c r="GCY5" s="1662"/>
      <c r="GCZ5" s="1662"/>
      <c r="GDA5" s="1662"/>
      <c r="GDB5" s="1662"/>
      <c r="GDC5" s="1662"/>
      <c r="GDD5" s="1662"/>
      <c r="GDE5" s="1662"/>
      <c r="GDF5" s="1662"/>
      <c r="GDG5" s="1662"/>
      <c r="GDH5" s="1662"/>
      <c r="GDI5" s="1662"/>
      <c r="GDJ5" s="1662"/>
      <c r="GDK5" s="1662"/>
      <c r="GDL5" s="1662"/>
      <c r="GDM5" s="1662"/>
      <c r="GDN5" s="1662"/>
      <c r="GDO5" s="1662"/>
      <c r="GDP5" s="1662"/>
      <c r="GDQ5" s="1662"/>
      <c r="GDR5" s="1662"/>
      <c r="GDS5" s="1662"/>
      <c r="GDT5" s="1662"/>
      <c r="GDU5" s="1662"/>
      <c r="GDV5" s="1662"/>
      <c r="GDW5" s="1662"/>
      <c r="GDX5" s="1662"/>
      <c r="GDY5" s="1662"/>
      <c r="GDZ5" s="1662"/>
      <c r="GEA5" s="1662"/>
      <c r="GEB5" s="1662"/>
      <c r="GEC5" s="1662"/>
      <c r="GED5" s="1662"/>
      <c r="GEE5" s="1662"/>
      <c r="GEF5" s="1662"/>
      <c r="GEG5" s="1662"/>
      <c r="GEH5" s="1662"/>
      <c r="GEI5" s="1662"/>
      <c r="GEJ5" s="1662"/>
      <c r="GEK5" s="1662"/>
      <c r="GEL5" s="1662"/>
      <c r="GEM5" s="1662"/>
      <c r="GEN5" s="1662"/>
      <c r="GEO5" s="1662"/>
      <c r="GEP5" s="1662"/>
      <c r="GEQ5" s="1662"/>
      <c r="GER5" s="1662"/>
      <c r="GES5" s="1662"/>
      <c r="GET5" s="1662"/>
      <c r="GEU5" s="1662"/>
      <c r="GEV5" s="1662"/>
      <c r="GEW5" s="1662"/>
      <c r="GEX5" s="1662"/>
      <c r="GEY5" s="1662"/>
      <c r="GEZ5" s="1662"/>
      <c r="GFA5" s="1662"/>
      <c r="GFB5" s="1662"/>
      <c r="GFC5" s="1662"/>
      <c r="GFD5" s="1662"/>
      <c r="GFE5" s="1662"/>
      <c r="GFF5" s="1662"/>
      <c r="GFG5" s="1662"/>
      <c r="GFH5" s="1662"/>
      <c r="GFI5" s="1662"/>
      <c r="GFJ5" s="1662"/>
      <c r="GFK5" s="1662"/>
      <c r="GFL5" s="1662"/>
      <c r="GFM5" s="1662"/>
      <c r="GFN5" s="1662"/>
      <c r="GFO5" s="1662"/>
      <c r="GFP5" s="1662"/>
      <c r="GFQ5" s="1662"/>
      <c r="GFR5" s="1662"/>
      <c r="GFS5" s="1662"/>
      <c r="GFT5" s="1662"/>
      <c r="GFU5" s="1662"/>
      <c r="GFV5" s="1662"/>
      <c r="GFW5" s="1662"/>
      <c r="GFX5" s="1662"/>
      <c r="GFY5" s="1662"/>
      <c r="GFZ5" s="1662"/>
      <c r="GGA5" s="1662"/>
      <c r="GGB5" s="1662"/>
      <c r="GGC5" s="1662"/>
      <c r="GGD5" s="1662"/>
      <c r="GGE5" s="1662"/>
      <c r="GGF5" s="1662"/>
      <c r="GGG5" s="1662"/>
      <c r="GGH5" s="1662"/>
      <c r="GGI5" s="1662"/>
      <c r="GGJ5" s="1662"/>
      <c r="GGK5" s="1662"/>
      <c r="GGL5" s="1662"/>
      <c r="GGM5" s="1662"/>
      <c r="GGN5" s="1662"/>
      <c r="GGO5" s="1662"/>
      <c r="GGP5" s="1662"/>
      <c r="GGQ5" s="1662"/>
      <c r="GGR5" s="1662"/>
      <c r="GGS5" s="1662"/>
      <c r="GGT5" s="1662"/>
      <c r="GGU5" s="1662"/>
      <c r="GGV5" s="1662"/>
      <c r="GGW5" s="1662"/>
      <c r="GGX5" s="1662"/>
      <c r="GGY5" s="1662"/>
      <c r="GGZ5" s="1662"/>
      <c r="GHA5" s="1662"/>
      <c r="GHB5" s="1662"/>
      <c r="GHC5" s="1662"/>
      <c r="GHD5" s="1662"/>
      <c r="GHE5" s="1662"/>
      <c r="GHF5" s="1662"/>
      <c r="GHG5" s="1662"/>
      <c r="GHH5" s="1662"/>
      <c r="GHI5" s="1662"/>
      <c r="GHJ5" s="1662"/>
      <c r="GHK5" s="1662"/>
      <c r="GHL5" s="1662"/>
      <c r="GHM5" s="1662"/>
      <c r="GHN5" s="1662"/>
      <c r="GHO5" s="1662"/>
      <c r="GHP5" s="1662"/>
      <c r="GHQ5" s="1662"/>
      <c r="GHR5" s="1662"/>
      <c r="GHS5" s="1662"/>
      <c r="GHT5" s="1662"/>
      <c r="GHU5" s="1662"/>
      <c r="GHV5" s="1662"/>
      <c r="GHW5" s="1662"/>
      <c r="GHX5" s="1662"/>
      <c r="GHY5" s="1662"/>
      <c r="GHZ5" s="1662"/>
      <c r="GIA5" s="1662"/>
      <c r="GIB5" s="1662"/>
      <c r="GIC5" s="1662"/>
      <c r="GID5" s="1662"/>
      <c r="GIE5" s="1662"/>
      <c r="GIF5" s="1662"/>
      <c r="GIG5" s="1662"/>
      <c r="GIH5" s="1662"/>
      <c r="GII5" s="1662"/>
      <c r="GIJ5" s="1662"/>
      <c r="GIK5" s="1662"/>
      <c r="GIL5" s="1662"/>
      <c r="GIM5" s="1662"/>
      <c r="GIN5" s="1662"/>
      <c r="GIO5" s="1662"/>
      <c r="GIP5" s="1662"/>
      <c r="GIQ5" s="1662"/>
      <c r="GIR5" s="1662"/>
      <c r="GIS5" s="1662"/>
      <c r="GIT5" s="1662"/>
      <c r="GIU5" s="1662"/>
      <c r="GIV5" s="1662"/>
      <c r="GIW5" s="1662"/>
      <c r="GIX5" s="1662"/>
      <c r="GIY5" s="1662"/>
      <c r="GIZ5" s="1662"/>
      <c r="GJA5" s="1662"/>
      <c r="GJB5" s="1662"/>
      <c r="GJC5" s="1662"/>
      <c r="GJD5" s="1662"/>
      <c r="GJE5" s="1662"/>
      <c r="GJF5" s="1662"/>
      <c r="GJG5" s="1662"/>
      <c r="GJH5" s="1662"/>
      <c r="GJI5" s="1662"/>
      <c r="GJJ5" s="1662"/>
      <c r="GJK5" s="1662"/>
      <c r="GJL5" s="1662"/>
      <c r="GJM5" s="1662"/>
      <c r="GJN5" s="1662"/>
      <c r="GJO5" s="1662"/>
      <c r="GJP5" s="1662"/>
      <c r="GJQ5" s="1662"/>
      <c r="GJR5" s="1662"/>
      <c r="GJS5" s="1662"/>
      <c r="GJT5" s="1662"/>
      <c r="GJU5" s="1662"/>
      <c r="GJV5" s="1662"/>
      <c r="GJW5" s="1662"/>
      <c r="GJX5" s="1662"/>
      <c r="GJY5" s="1662"/>
      <c r="GJZ5" s="1662"/>
      <c r="GKA5" s="1662"/>
      <c r="GKB5" s="1662"/>
      <c r="GKC5" s="1662"/>
      <c r="GKD5" s="1662"/>
      <c r="GKE5" s="1662"/>
      <c r="GKF5" s="1662"/>
      <c r="GKG5" s="1662"/>
      <c r="GKH5" s="1662"/>
      <c r="GKI5" s="1662"/>
      <c r="GKJ5" s="1662"/>
      <c r="GKK5" s="1662"/>
      <c r="GKL5" s="1662"/>
      <c r="GKM5" s="1662"/>
      <c r="GKN5" s="1662"/>
      <c r="GKO5" s="1662"/>
      <c r="GKP5" s="1662"/>
      <c r="GKQ5" s="1662"/>
      <c r="GKR5" s="1662"/>
      <c r="GKS5" s="1662"/>
      <c r="GKT5" s="1662"/>
      <c r="GKU5" s="1662"/>
      <c r="GKV5" s="1662"/>
      <c r="GKW5" s="1662"/>
      <c r="GKX5" s="1662"/>
      <c r="GKY5" s="1662"/>
      <c r="GKZ5" s="1662"/>
      <c r="GLA5" s="1662"/>
      <c r="GLB5" s="1662"/>
      <c r="GLC5" s="1662"/>
      <c r="GLD5" s="1662"/>
      <c r="GLE5" s="1662"/>
      <c r="GLF5" s="1662"/>
      <c r="GLG5" s="1662"/>
      <c r="GLH5" s="1662"/>
      <c r="GLI5" s="1662"/>
      <c r="GLJ5" s="1662"/>
      <c r="GLK5" s="1662"/>
      <c r="GLL5" s="1662"/>
      <c r="GLM5" s="1662"/>
      <c r="GLN5" s="1662"/>
      <c r="GLO5" s="1662"/>
      <c r="GLP5" s="1662"/>
      <c r="GLQ5" s="1662"/>
      <c r="GLR5" s="1662"/>
      <c r="GLS5" s="1662"/>
      <c r="GLT5" s="1662"/>
      <c r="GLU5" s="1662"/>
      <c r="GLV5" s="1662"/>
      <c r="GLW5" s="1662"/>
      <c r="GLX5" s="1662"/>
      <c r="GLY5" s="1662"/>
      <c r="GLZ5" s="1662"/>
      <c r="GMA5" s="1662"/>
      <c r="GMB5" s="1662"/>
      <c r="GMC5" s="1662"/>
      <c r="GMD5" s="1662"/>
      <c r="GME5" s="1662"/>
      <c r="GMF5" s="1662"/>
      <c r="GMG5" s="1662"/>
      <c r="GMH5" s="1662"/>
      <c r="GMI5" s="1662"/>
      <c r="GMJ5" s="1662"/>
      <c r="GMK5" s="1662"/>
      <c r="GML5" s="1662"/>
      <c r="GMM5" s="1662"/>
      <c r="GMN5" s="1662"/>
      <c r="GMO5" s="1662"/>
      <c r="GMP5" s="1662"/>
      <c r="GMQ5" s="1662"/>
      <c r="GMR5" s="1662"/>
      <c r="GMS5" s="1662"/>
      <c r="GMT5" s="1662"/>
      <c r="GMU5" s="1662"/>
      <c r="GMV5" s="1662"/>
      <c r="GMW5" s="1662"/>
      <c r="GMX5" s="1662"/>
      <c r="GMY5" s="1662"/>
      <c r="GMZ5" s="1662"/>
      <c r="GNA5" s="1662"/>
      <c r="GNB5" s="1662"/>
      <c r="GNC5" s="1662"/>
      <c r="GND5" s="1662"/>
      <c r="GNE5" s="1662"/>
      <c r="GNF5" s="1662"/>
      <c r="GNG5" s="1662"/>
      <c r="GNH5" s="1662"/>
      <c r="GNI5" s="1662"/>
      <c r="GNJ5" s="1662"/>
      <c r="GNK5" s="1662"/>
      <c r="GNL5" s="1662"/>
      <c r="GNM5" s="1662"/>
      <c r="GNN5" s="1662"/>
      <c r="GNO5" s="1662"/>
      <c r="GNP5" s="1662"/>
      <c r="GNQ5" s="1662"/>
      <c r="GNR5" s="1662"/>
      <c r="GNS5" s="1662"/>
      <c r="GNT5" s="1662"/>
      <c r="GNU5" s="1662"/>
      <c r="GNV5" s="1662"/>
      <c r="GNW5" s="1662"/>
      <c r="GNX5" s="1662"/>
      <c r="GNY5" s="1662"/>
      <c r="GNZ5" s="1662"/>
      <c r="GOA5" s="1662"/>
      <c r="GOB5" s="1662"/>
      <c r="GOC5" s="1662"/>
      <c r="GOD5" s="1662"/>
      <c r="GOE5" s="1662"/>
      <c r="GOF5" s="1662"/>
      <c r="GOG5" s="1662"/>
      <c r="GOH5" s="1662"/>
      <c r="GOI5" s="1662"/>
      <c r="GOJ5" s="1662"/>
      <c r="GOK5" s="1662"/>
      <c r="GOL5" s="1662"/>
      <c r="GOM5" s="1662"/>
      <c r="GON5" s="1662"/>
      <c r="GOO5" s="1662"/>
      <c r="GOP5" s="1662"/>
      <c r="GOQ5" s="1662"/>
      <c r="GOR5" s="1662"/>
      <c r="GOS5" s="1662"/>
      <c r="GOT5" s="1662"/>
      <c r="GOU5" s="1662"/>
      <c r="GOV5" s="1662"/>
      <c r="GOW5" s="1662"/>
      <c r="GOX5" s="1662"/>
      <c r="GOY5" s="1662"/>
      <c r="GOZ5" s="1662"/>
      <c r="GPA5" s="1662"/>
      <c r="GPB5" s="1662"/>
      <c r="GPC5" s="1662"/>
      <c r="GPD5" s="1662"/>
      <c r="GPE5" s="1662"/>
      <c r="GPF5" s="1662"/>
      <c r="GPG5" s="1662"/>
      <c r="GPH5" s="1662"/>
      <c r="GPI5" s="1662"/>
      <c r="GPJ5" s="1662"/>
      <c r="GPK5" s="1662"/>
      <c r="GPL5" s="1662"/>
      <c r="GPM5" s="1662"/>
      <c r="GPN5" s="1662"/>
      <c r="GPO5" s="1662"/>
      <c r="GPP5" s="1662"/>
      <c r="GPQ5" s="1662"/>
      <c r="GPR5" s="1662"/>
      <c r="GPS5" s="1662"/>
      <c r="GPT5" s="1662"/>
      <c r="GPU5" s="1662"/>
      <c r="GPV5" s="1662"/>
      <c r="GPW5" s="1662"/>
      <c r="GPX5" s="1662"/>
      <c r="GPY5" s="1662"/>
      <c r="GPZ5" s="1662"/>
      <c r="GQA5" s="1662"/>
      <c r="GQB5" s="1662"/>
      <c r="GQC5" s="1662"/>
      <c r="GQD5" s="1662"/>
      <c r="GQE5" s="1662"/>
      <c r="GQF5" s="1662"/>
      <c r="GQG5" s="1662"/>
      <c r="GQH5" s="1662"/>
      <c r="GQI5" s="1662"/>
      <c r="GQJ5" s="1662"/>
      <c r="GQK5" s="1662"/>
      <c r="GQL5" s="1662"/>
      <c r="GQM5" s="1662"/>
      <c r="GQN5" s="1662"/>
      <c r="GQO5" s="1662"/>
      <c r="GQP5" s="1662"/>
      <c r="GQQ5" s="1662"/>
      <c r="GQR5" s="1662"/>
      <c r="GQS5" s="1662"/>
      <c r="GQT5" s="1662"/>
      <c r="GQU5" s="1662"/>
      <c r="GQV5" s="1662"/>
      <c r="GQW5" s="1662"/>
      <c r="GQX5" s="1662"/>
      <c r="GQY5" s="1662"/>
      <c r="GQZ5" s="1662"/>
      <c r="GRA5" s="1662"/>
      <c r="GRB5" s="1662"/>
      <c r="GRC5" s="1662"/>
      <c r="GRD5" s="1662"/>
      <c r="GRE5" s="1662"/>
      <c r="GRF5" s="1662"/>
      <c r="GRG5" s="1662"/>
      <c r="GRH5" s="1662"/>
      <c r="GRI5" s="1662"/>
      <c r="GRJ5" s="1662"/>
      <c r="GRK5" s="1662"/>
      <c r="GRL5" s="1662"/>
      <c r="GRM5" s="1662"/>
      <c r="GRN5" s="1662"/>
      <c r="GRO5" s="1662"/>
      <c r="GRP5" s="1662"/>
      <c r="GRQ5" s="1662"/>
      <c r="GRR5" s="1662"/>
      <c r="GRS5" s="1662"/>
      <c r="GRT5" s="1662"/>
      <c r="GRU5" s="1662"/>
      <c r="GRV5" s="1662"/>
      <c r="GRW5" s="1662"/>
      <c r="GRX5" s="1662"/>
      <c r="GRY5" s="1662"/>
      <c r="GRZ5" s="1662"/>
      <c r="GSA5" s="1662"/>
      <c r="GSB5" s="1662"/>
      <c r="GSC5" s="1662"/>
      <c r="GSD5" s="1662"/>
      <c r="GSE5" s="1662"/>
      <c r="GSF5" s="1662"/>
      <c r="GSG5" s="1662"/>
      <c r="GSH5" s="1662"/>
      <c r="GSI5" s="1662"/>
      <c r="GSJ5" s="1662"/>
      <c r="GSK5" s="1662"/>
      <c r="GSL5" s="1662"/>
      <c r="GSM5" s="1662"/>
      <c r="GSN5" s="1662"/>
      <c r="GSO5" s="1662"/>
      <c r="GSP5" s="1662"/>
      <c r="GSQ5" s="1662"/>
      <c r="GSR5" s="1662"/>
      <c r="GSS5" s="1662"/>
      <c r="GST5" s="1662"/>
      <c r="GSU5" s="1662"/>
      <c r="GSV5" s="1662"/>
      <c r="GSW5" s="1662"/>
      <c r="GSX5" s="1662"/>
      <c r="GSY5" s="1662"/>
      <c r="GSZ5" s="1662"/>
      <c r="GTA5" s="1662"/>
      <c r="GTB5" s="1662"/>
      <c r="GTC5" s="1662"/>
      <c r="GTD5" s="1662"/>
      <c r="GTE5" s="1662"/>
      <c r="GTF5" s="1662"/>
      <c r="GTG5" s="1662"/>
      <c r="GTH5" s="1662"/>
      <c r="GTI5" s="1662"/>
      <c r="GTJ5" s="1662"/>
      <c r="GTK5" s="1662"/>
      <c r="GTL5" s="1662"/>
      <c r="GTM5" s="1662"/>
      <c r="GTN5" s="1662"/>
      <c r="GTO5" s="1662"/>
      <c r="GTP5" s="1662"/>
      <c r="GTQ5" s="1662"/>
      <c r="GTR5" s="1662"/>
      <c r="GTS5" s="1662"/>
      <c r="GTT5" s="1662"/>
      <c r="GTU5" s="1662"/>
      <c r="GTV5" s="1662"/>
      <c r="GTW5" s="1662"/>
      <c r="GTX5" s="1662"/>
      <c r="GTY5" s="1662"/>
      <c r="GTZ5" s="1662"/>
      <c r="GUA5" s="1662"/>
      <c r="GUB5" s="1662"/>
      <c r="GUC5" s="1662"/>
      <c r="GUD5" s="1662"/>
      <c r="GUE5" s="1662"/>
      <c r="GUF5" s="1662"/>
      <c r="GUG5" s="1662"/>
      <c r="GUH5" s="1662"/>
      <c r="GUI5" s="1662"/>
      <c r="GUJ5" s="1662"/>
      <c r="GUK5" s="1662"/>
      <c r="GUL5" s="1662"/>
      <c r="GUM5" s="1662"/>
      <c r="GUN5" s="1662"/>
      <c r="GUO5" s="1662"/>
      <c r="GUP5" s="1662"/>
      <c r="GUQ5" s="1662"/>
      <c r="GUR5" s="1662"/>
      <c r="GUS5" s="1662"/>
      <c r="GUT5" s="1662"/>
      <c r="GUU5" s="1662"/>
      <c r="GUV5" s="1662"/>
      <c r="GUW5" s="1662"/>
      <c r="GUX5" s="1662"/>
      <c r="GUY5" s="1662"/>
      <c r="GUZ5" s="1662"/>
      <c r="GVA5" s="1662"/>
      <c r="GVB5" s="1662"/>
      <c r="GVC5" s="1662"/>
      <c r="GVD5" s="1662"/>
      <c r="GVE5" s="1662"/>
      <c r="GVF5" s="1662"/>
      <c r="GVG5" s="1662"/>
      <c r="GVH5" s="1662"/>
      <c r="GVI5" s="1662"/>
      <c r="GVJ5" s="1662"/>
      <c r="GVK5" s="1662"/>
      <c r="GVL5" s="1662"/>
      <c r="GVM5" s="1662"/>
      <c r="GVN5" s="1662"/>
      <c r="GVO5" s="1662"/>
      <c r="GVP5" s="1662"/>
      <c r="GVQ5" s="1662"/>
      <c r="GVR5" s="1662"/>
      <c r="GVS5" s="1662"/>
      <c r="GVT5" s="1662"/>
      <c r="GVU5" s="1662"/>
      <c r="GVV5" s="1662"/>
      <c r="GVW5" s="1662"/>
      <c r="GVX5" s="1662"/>
      <c r="GVY5" s="1662"/>
      <c r="GVZ5" s="1662"/>
      <c r="GWA5" s="1662"/>
      <c r="GWB5" s="1662"/>
      <c r="GWC5" s="1662"/>
      <c r="GWD5" s="1662"/>
      <c r="GWE5" s="1662"/>
      <c r="GWF5" s="1662"/>
      <c r="GWG5" s="1662"/>
      <c r="GWH5" s="1662"/>
      <c r="GWI5" s="1662"/>
      <c r="GWJ5" s="1662"/>
      <c r="GWK5" s="1662"/>
      <c r="GWL5" s="1662"/>
      <c r="GWM5" s="1662"/>
      <c r="GWN5" s="1662"/>
      <c r="GWO5" s="1662"/>
      <c r="GWP5" s="1662"/>
      <c r="GWQ5" s="1662"/>
      <c r="GWR5" s="1662"/>
      <c r="GWS5" s="1662"/>
      <c r="GWT5" s="1662"/>
      <c r="GWU5" s="1662"/>
      <c r="GWV5" s="1662"/>
      <c r="GWW5" s="1662"/>
      <c r="GWX5" s="1662"/>
      <c r="GWY5" s="1662"/>
      <c r="GWZ5" s="1662"/>
      <c r="GXA5" s="1662"/>
      <c r="GXB5" s="1662"/>
      <c r="GXC5" s="1662"/>
      <c r="GXD5" s="1662"/>
      <c r="GXE5" s="1662"/>
      <c r="GXF5" s="1662"/>
      <c r="GXG5" s="1662"/>
      <c r="GXH5" s="1662"/>
      <c r="GXI5" s="1662"/>
      <c r="GXJ5" s="1662"/>
      <c r="GXK5" s="1662"/>
      <c r="GXL5" s="1662"/>
      <c r="GXM5" s="1662"/>
      <c r="GXN5" s="1662"/>
      <c r="GXO5" s="1662"/>
      <c r="GXP5" s="1662"/>
      <c r="GXQ5" s="1662"/>
      <c r="GXR5" s="1662"/>
      <c r="GXS5" s="1662"/>
      <c r="GXT5" s="1662"/>
      <c r="GXU5" s="1662"/>
      <c r="GXV5" s="1662"/>
      <c r="GXW5" s="1662"/>
      <c r="GXX5" s="1662"/>
      <c r="GXY5" s="1662"/>
      <c r="GXZ5" s="1662"/>
      <c r="GYA5" s="1662"/>
      <c r="GYB5" s="1662"/>
      <c r="GYC5" s="1662"/>
      <c r="GYD5" s="1662"/>
      <c r="GYE5" s="1662"/>
      <c r="GYF5" s="1662"/>
      <c r="GYG5" s="1662"/>
      <c r="GYH5" s="1662"/>
      <c r="GYI5" s="1662"/>
      <c r="GYJ5" s="1662"/>
      <c r="GYK5" s="1662"/>
      <c r="GYL5" s="1662"/>
      <c r="GYM5" s="1662"/>
      <c r="GYN5" s="1662"/>
      <c r="GYO5" s="1662"/>
      <c r="GYP5" s="1662"/>
      <c r="GYQ5" s="1662"/>
      <c r="GYR5" s="1662"/>
      <c r="GYS5" s="1662"/>
      <c r="GYT5" s="1662"/>
      <c r="GYU5" s="1662"/>
      <c r="GYV5" s="1662"/>
      <c r="GYW5" s="1662"/>
      <c r="GYX5" s="1662"/>
      <c r="GYY5" s="1662"/>
      <c r="GYZ5" s="1662"/>
      <c r="GZA5" s="1662"/>
      <c r="GZB5" s="1662"/>
      <c r="GZC5" s="1662"/>
      <c r="GZD5" s="1662"/>
      <c r="GZE5" s="1662"/>
      <c r="GZF5" s="1662"/>
      <c r="GZG5" s="1662"/>
      <c r="GZH5" s="1662"/>
      <c r="GZI5" s="1662"/>
      <c r="GZJ5" s="1662"/>
      <c r="GZK5" s="1662"/>
      <c r="GZL5" s="1662"/>
      <c r="GZM5" s="1662"/>
      <c r="GZN5" s="1662"/>
      <c r="GZO5" s="1662"/>
      <c r="GZP5" s="1662"/>
      <c r="GZQ5" s="1662"/>
      <c r="GZR5" s="1662"/>
      <c r="GZS5" s="1662"/>
      <c r="GZT5" s="1662"/>
      <c r="GZU5" s="1662"/>
      <c r="GZV5" s="1662"/>
      <c r="GZW5" s="1662"/>
      <c r="GZX5" s="1662"/>
      <c r="GZY5" s="1662"/>
      <c r="GZZ5" s="1662"/>
      <c r="HAA5" s="1662"/>
      <c r="HAB5" s="1662"/>
      <c r="HAC5" s="1662"/>
      <c r="HAD5" s="1662"/>
      <c r="HAE5" s="1662"/>
      <c r="HAF5" s="1662"/>
      <c r="HAG5" s="1662"/>
      <c r="HAH5" s="1662"/>
      <c r="HAI5" s="1662"/>
      <c r="HAJ5" s="1662"/>
      <c r="HAK5" s="1662"/>
      <c r="HAL5" s="1662"/>
      <c r="HAM5" s="1662"/>
      <c r="HAN5" s="1662"/>
      <c r="HAO5" s="1662"/>
      <c r="HAP5" s="1662"/>
      <c r="HAQ5" s="1662"/>
      <c r="HAR5" s="1662"/>
      <c r="HAS5" s="1662"/>
      <c r="HAT5" s="1662"/>
      <c r="HAU5" s="1662"/>
      <c r="HAV5" s="1662"/>
      <c r="HAW5" s="1662"/>
      <c r="HAX5" s="1662"/>
      <c r="HAY5" s="1662"/>
      <c r="HAZ5" s="1662"/>
      <c r="HBA5" s="1662"/>
      <c r="HBB5" s="1662"/>
      <c r="HBC5" s="1662"/>
      <c r="HBD5" s="1662"/>
      <c r="HBE5" s="1662"/>
      <c r="HBF5" s="1662"/>
      <c r="HBG5" s="1662"/>
      <c r="HBH5" s="1662"/>
      <c r="HBI5" s="1662"/>
      <c r="HBJ5" s="1662"/>
      <c r="HBK5" s="1662"/>
      <c r="HBL5" s="1662"/>
      <c r="HBM5" s="1662"/>
      <c r="HBN5" s="1662"/>
      <c r="HBO5" s="1662"/>
      <c r="HBP5" s="1662"/>
      <c r="HBQ5" s="1662"/>
      <c r="HBR5" s="1662"/>
      <c r="HBS5" s="1662"/>
      <c r="HBT5" s="1662"/>
      <c r="HBU5" s="1662"/>
      <c r="HBV5" s="1662"/>
      <c r="HBW5" s="1662"/>
      <c r="HBX5" s="1662"/>
      <c r="HBY5" s="1662"/>
      <c r="HBZ5" s="1662"/>
      <c r="HCA5" s="1662"/>
      <c r="HCB5" s="1662"/>
      <c r="HCC5" s="1662"/>
      <c r="HCD5" s="1662"/>
      <c r="HCE5" s="1662"/>
      <c r="HCF5" s="1662"/>
      <c r="HCG5" s="1662"/>
      <c r="HCH5" s="1662"/>
      <c r="HCI5" s="1662"/>
      <c r="HCJ5" s="1662"/>
      <c r="HCK5" s="1662"/>
      <c r="HCL5" s="1662"/>
      <c r="HCM5" s="1662"/>
      <c r="HCN5" s="1662"/>
      <c r="HCO5" s="1662"/>
      <c r="HCP5" s="1662"/>
      <c r="HCQ5" s="1662"/>
      <c r="HCR5" s="1662"/>
      <c r="HCS5" s="1662"/>
      <c r="HCT5" s="1662"/>
      <c r="HCU5" s="1662"/>
      <c r="HCV5" s="1662"/>
      <c r="HCW5" s="1662"/>
      <c r="HCX5" s="1662"/>
      <c r="HCY5" s="1662"/>
      <c r="HCZ5" s="1662"/>
      <c r="HDA5" s="1662"/>
      <c r="HDB5" s="1662"/>
      <c r="HDC5" s="1662"/>
      <c r="HDD5" s="1662"/>
      <c r="HDE5" s="1662"/>
      <c r="HDF5" s="1662"/>
      <c r="HDG5" s="1662"/>
      <c r="HDH5" s="1662"/>
      <c r="HDI5" s="1662"/>
      <c r="HDJ5" s="1662"/>
      <c r="HDK5" s="1662"/>
      <c r="HDL5" s="1662"/>
      <c r="HDM5" s="1662"/>
      <c r="HDN5" s="1662"/>
      <c r="HDO5" s="1662"/>
      <c r="HDP5" s="1662"/>
      <c r="HDQ5" s="1662"/>
      <c r="HDR5" s="1662"/>
      <c r="HDS5" s="1662"/>
      <c r="HDT5" s="1662"/>
      <c r="HDU5" s="1662"/>
      <c r="HDV5" s="1662"/>
      <c r="HDW5" s="1662"/>
      <c r="HDX5" s="1662"/>
      <c r="HDY5" s="1662"/>
      <c r="HDZ5" s="1662"/>
      <c r="HEA5" s="1662"/>
      <c r="HEB5" s="1662"/>
      <c r="HEC5" s="1662"/>
      <c r="HED5" s="1662"/>
      <c r="HEE5" s="1662"/>
      <c r="HEF5" s="1662"/>
      <c r="HEG5" s="1662"/>
      <c r="HEH5" s="1662"/>
      <c r="HEI5" s="1662"/>
      <c r="HEJ5" s="1662"/>
      <c r="HEK5" s="1662"/>
      <c r="HEL5" s="1662"/>
      <c r="HEM5" s="1662"/>
      <c r="HEN5" s="1662"/>
      <c r="HEO5" s="1662"/>
      <c r="HEP5" s="1662"/>
      <c r="HEQ5" s="1662"/>
      <c r="HER5" s="1662"/>
      <c r="HES5" s="1662"/>
      <c r="HET5" s="1662"/>
      <c r="HEU5" s="1662"/>
      <c r="HEV5" s="1662"/>
      <c r="HEW5" s="1662"/>
      <c r="HEX5" s="1662"/>
      <c r="HEY5" s="1662"/>
      <c r="HEZ5" s="1662"/>
      <c r="HFA5" s="1662"/>
      <c r="HFB5" s="1662"/>
      <c r="HFC5" s="1662"/>
      <c r="HFD5" s="1662"/>
      <c r="HFE5" s="1662"/>
      <c r="HFF5" s="1662"/>
      <c r="HFG5" s="1662"/>
      <c r="HFH5" s="1662"/>
      <c r="HFI5" s="1662"/>
      <c r="HFJ5" s="1662"/>
      <c r="HFK5" s="1662"/>
      <c r="HFL5" s="1662"/>
      <c r="HFM5" s="1662"/>
      <c r="HFN5" s="1662"/>
      <c r="HFO5" s="1662"/>
      <c r="HFP5" s="1662"/>
      <c r="HFQ5" s="1662"/>
      <c r="HFR5" s="1662"/>
      <c r="HFS5" s="1662"/>
      <c r="HFT5" s="1662"/>
      <c r="HFU5" s="1662"/>
      <c r="HFV5" s="1662"/>
      <c r="HFW5" s="1662"/>
      <c r="HFX5" s="1662"/>
      <c r="HFY5" s="1662"/>
      <c r="HFZ5" s="1662"/>
      <c r="HGA5" s="1662"/>
      <c r="HGB5" s="1662"/>
      <c r="HGC5" s="1662"/>
      <c r="HGD5" s="1662"/>
      <c r="HGE5" s="1662"/>
      <c r="HGF5" s="1662"/>
      <c r="HGG5" s="1662"/>
      <c r="HGH5" s="1662"/>
      <c r="HGI5" s="1662"/>
      <c r="HGJ5" s="1662"/>
      <c r="HGK5" s="1662"/>
      <c r="HGL5" s="1662"/>
      <c r="HGM5" s="1662"/>
      <c r="HGN5" s="1662"/>
      <c r="HGO5" s="1662"/>
      <c r="HGP5" s="1662"/>
      <c r="HGQ5" s="1662"/>
      <c r="HGR5" s="1662"/>
      <c r="HGS5" s="1662"/>
      <c r="HGT5" s="1662"/>
      <c r="HGU5" s="1662"/>
      <c r="HGV5" s="1662"/>
      <c r="HGW5" s="1662"/>
      <c r="HGX5" s="1662"/>
      <c r="HGY5" s="1662"/>
      <c r="HGZ5" s="1662"/>
      <c r="HHA5" s="1662"/>
      <c r="HHB5" s="1662"/>
      <c r="HHC5" s="1662"/>
      <c r="HHD5" s="1662"/>
      <c r="HHE5" s="1662"/>
      <c r="HHF5" s="1662"/>
      <c r="HHG5" s="1662"/>
      <c r="HHH5" s="1662"/>
      <c r="HHI5" s="1662"/>
      <c r="HHJ5" s="1662"/>
      <c r="HHK5" s="1662"/>
      <c r="HHL5" s="1662"/>
      <c r="HHM5" s="1662"/>
      <c r="HHN5" s="1662"/>
      <c r="HHO5" s="1662"/>
      <c r="HHP5" s="1662"/>
      <c r="HHQ5" s="1662"/>
      <c r="HHR5" s="1662"/>
      <c r="HHS5" s="1662"/>
      <c r="HHT5" s="1662"/>
      <c r="HHU5" s="1662"/>
      <c r="HHV5" s="1662"/>
      <c r="HHW5" s="1662"/>
      <c r="HHX5" s="1662"/>
      <c r="HHY5" s="1662"/>
      <c r="HHZ5" s="1662"/>
      <c r="HIA5" s="1662"/>
      <c r="HIB5" s="1662"/>
      <c r="HIC5" s="1662"/>
      <c r="HID5" s="1662"/>
      <c r="HIE5" s="1662"/>
      <c r="HIF5" s="1662"/>
      <c r="HIG5" s="1662"/>
      <c r="HIH5" s="1662"/>
      <c r="HII5" s="1662"/>
      <c r="HIJ5" s="1662"/>
      <c r="HIK5" s="1662"/>
      <c r="HIL5" s="1662"/>
      <c r="HIM5" s="1662"/>
      <c r="HIN5" s="1662"/>
      <c r="HIO5" s="1662"/>
      <c r="HIP5" s="1662"/>
      <c r="HIQ5" s="1662"/>
      <c r="HIR5" s="1662"/>
      <c r="HIS5" s="1662"/>
      <c r="HIT5" s="1662"/>
      <c r="HIU5" s="1662"/>
      <c r="HIV5" s="1662"/>
      <c r="HIW5" s="1662"/>
      <c r="HIX5" s="1662"/>
      <c r="HIY5" s="1662"/>
      <c r="HIZ5" s="1662"/>
      <c r="HJA5" s="1662"/>
      <c r="HJB5" s="1662"/>
      <c r="HJC5" s="1662"/>
      <c r="HJD5" s="1662"/>
      <c r="HJE5" s="1662"/>
      <c r="HJF5" s="1662"/>
      <c r="HJG5" s="1662"/>
      <c r="HJH5" s="1662"/>
      <c r="HJI5" s="1662"/>
      <c r="HJJ5" s="1662"/>
      <c r="HJK5" s="1662"/>
      <c r="HJL5" s="1662"/>
      <c r="HJM5" s="1662"/>
      <c r="HJN5" s="1662"/>
      <c r="HJO5" s="1662"/>
      <c r="HJP5" s="1662"/>
      <c r="HJQ5" s="1662"/>
      <c r="HJR5" s="1662"/>
      <c r="HJS5" s="1662"/>
      <c r="HJT5" s="1662"/>
      <c r="HJU5" s="1662"/>
      <c r="HJV5" s="1662"/>
      <c r="HJW5" s="1662"/>
      <c r="HJX5" s="1662"/>
      <c r="HJY5" s="1662"/>
      <c r="HJZ5" s="1662"/>
      <c r="HKA5" s="1662"/>
      <c r="HKB5" s="1662"/>
      <c r="HKC5" s="1662"/>
      <c r="HKD5" s="1662"/>
      <c r="HKE5" s="1662"/>
      <c r="HKF5" s="1662"/>
      <c r="HKG5" s="1662"/>
      <c r="HKH5" s="1662"/>
      <c r="HKI5" s="1662"/>
      <c r="HKJ5" s="1662"/>
      <c r="HKK5" s="1662"/>
      <c r="HKL5" s="1662"/>
      <c r="HKM5" s="1662"/>
      <c r="HKN5" s="1662"/>
      <c r="HKO5" s="1662"/>
      <c r="HKP5" s="1662"/>
      <c r="HKQ5" s="1662"/>
      <c r="HKR5" s="1662"/>
      <c r="HKS5" s="1662"/>
      <c r="HKT5" s="1662"/>
      <c r="HKU5" s="1662"/>
      <c r="HKV5" s="1662"/>
      <c r="HKW5" s="1662"/>
      <c r="HKX5" s="1662"/>
      <c r="HKY5" s="1662"/>
      <c r="HKZ5" s="1662"/>
      <c r="HLA5" s="1662"/>
      <c r="HLB5" s="1662"/>
      <c r="HLC5" s="1662"/>
      <c r="HLD5" s="1662"/>
      <c r="HLE5" s="1662"/>
      <c r="HLF5" s="1662"/>
      <c r="HLG5" s="1662"/>
      <c r="HLH5" s="1662"/>
      <c r="HLI5" s="1662"/>
      <c r="HLJ5" s="1662"/>
      <c r="HLK5" s="1662"/>
      <c r="HLL5" s="1662"/>
      <c r="HLM5" s="1662"/>
      <c r="HLN5" s="1662"/>
      <c r="HLO5" s="1662"/>
      <c r="HLP5" s="1662"/>
      <c r="HLQ5" s="1662"/>
      <c r="HLR5" s="1662"/>
      <c r="HLS5" s="1662"/>
      <c r="HLT5" s="1662"/>
      <c r="HLU5" s="1662"/>
      <c r="HLV5" s="1662"/>
      <c r="HLW5" s="1662"/>
      <c r="HLX5" s="1662"/>
      <c r="HLY5" s="1662"/>
      <c r="HLZ5" s="1662"/>
      <c r="HMA5" s="1662"/>
      <c r="HMB5" s="1662"/>
      <c r="HMC5" s="1662"/>
      <c r="HMD5" s="1662"/>
      <c r="HME5" s="1662"/>
      <c r="HMF5" s="1662"/>
      <c r="HMG5" s="1662"/>
      <c r="HMH5" s="1662"/>
      <c r="HMI5" s="1662"/>
      <c r="HMJ5" s="1662"/>
      <c r="HMK5" s="1662"/>
      <c r="HML5" s="1662"/>
      <c r="HMM5" s="1662"/>
      <c r="HMN5" s="1662"/>
      <c r="HMO5" s="1662"/>
      <c r="HMP5" s="1662"/>
      <c r="HMQ5" s="1662"/>
      <c r="HMR5" s="1662"/>
      <c r="HMS5" s="1662"/>
      <c r="HMT5" s="1662"/>
      <c r="HMU5" s="1662"/>
      <c r="HMV5" s="1662"/>
      <c r="HMW5" s="1662"/>
      <c r="HMX5" s="1662"/>
      <c r="HMY5" s="1662"/>
      <c r="HMZ5" s="1662"/>
      <c r="HNA5" s="1662"/>
      <c r="HNB5" s="1662"/>
      <c r="HNC5" s="1662"/>
      <c r="HND5" s="1662"/>
      <c r="HNE5" s="1662"/>
      <c r="HNF5" s="1662"/>
      <c r="HNG5" s="1662"/>
      <c r="HNH5" s="1662"/>
      <c r="HNI5" s="1662"/>
      <c r="HNJ5" s="1662"/>
      <c r="HNK5" s="1662"/>
      <c r="HNL5" s="1662"/>
      <c r="HNM5" s="1662"/>
      <c r="HNN5" s="1662"/>
      <c r="HNO5" s="1662"/>
      <c r="HNP5" s="1662"/>
      <c r="HNQ5" s="1662"/>
      <c r="HNR5" s="1662"/>
      <c r="HNS5" s="1662"/>
      <c r="HNT5" s="1662"/>
      <c r="HNU5" s="1662"/>
      <c r="HNV5" s="1662"/>
      <c r="HNW5" s="1662"/>
      <c r="HNX5" s="1662"/>
      <c r="HNY5" s="1662"/>
      <c r="HNZ5" s="1662"/>
      <c r="HOA5" s="1662"/>
      <c r="HOB5" s="1662"/>
      <c r="HOC5" s="1662"/>
      <c r="HOD5" s="1662"/>
      <c r="HOE5" s="1662"/>
      <c r="HOF5" s="1662"/>
      <c r="HOG5" s="1662"/>
      <c r="HOH5" s="1662"/>
      <c r="HOI5" s="1662"/>
      <c r="HOJ5" s="1662"/>
      <c r="HOK5" s="1662"/>
      <c r="HOL5" s="1662"/>
      <c r="HOM5" s="1662"/>
      <c r="HON5" s="1662"/>
      <c r="HOO5" s="1662"/>
      <c r="HOP5" s="1662"/>
      <c r="HOQ5" s="1662"/>
      <c r="HOR5" s="1662"/>
      <c r="HOS5" s="1662"/>
      <c r="HOT5" s="1662"/>
      <c r="HOU5" s="1662"/>
      <c r="HOV5" s="1662"/>
      <c r="HOW5" s="1662"/>
      <c r="HOX5" s="1662"/>
      <c r="HOY5" s="1662"/>
      <c r="HOZ5" s="1662"/>
      <c r="HPA5" s="1662"/>
      <c r="HPB5" s="1662"/>
      <c r="HPC5" s="1662"/>
      <c r="HPD5" s="1662"/>
      <c r="HPE5" s="1662"/>
      <c r="HPF5" s="1662"/>
      <c r="HPG5" s="1662"/>
      <c r="HPH5" s="1662"/>
      <c r="HPI5" s="1662"/>
      <c r="HPJ5" s="1662"/>
      <c r="HPK5" s="1662"/>
      <c r="HPL5" s="1662"/>
      <c r="HPM5" s="1662"/>
      <c r="HPN5" s="1662"/>
      <c r="HPO5" s="1662"/>
      <c r="HPP5" s="1662"/>
      <c r="HPQ5" s="1662"/>
      <c r="HPR5" s="1662"/>
      <c r="HPS5" s="1662"/>
      <c r="HPT5" s="1662"/>
      <c r="HPU5" s="1662"/>
      <c r="HPV5" s="1662"/>
      <c r="HPW5" s="1662"/>
      <c r="HPX5" s="1662"/>
      <c r="HPY5" s="1662"/>
      <c r="HPZ5" s="1662"/>
      <c r="HQA5" s="1662"/>
      <c r="HQB5" s="1662"/>
      <c r="HQC5" s="1662"/>
      <c r="HQD5" s="1662"/>
      <c r="HQE5" s="1662"/>
      <c r="HQF5" s="1662"/>
      <c r="HQG5" s="1662"/>
      <c r="HQH5" s="1662"/>
      <c r="HQI5" s="1662"/>
      <c r="HQJ5" s="1662"/>
      <c r="HQK5" s="1662"/>
      <c r="HQL5" s="1662"/>
      <c r="HQM5" s="1662"/>
      <c r="HQN5" s="1662"/>
      <c r="HQO5" s="1662"/>
      <c r="HQP5" s="1662"/>
      <c r="HQQ5" s="1662"/>
      <c r="HQR5" s="1662"/>
      <c r="HQS5" s="1662"/>
      <c r="HQT5" s="1662"/>
      <c r="HQU5" s="1662"/>
      <c r="HQV5" s="1662"/>
      <c r="HQW5" s="1662"/>
      <c r="HQX5" s="1662"/>
      <c r="HQY5" s="1662"/>
      <c r="HQZ5" s="1662"/>
      <c r="HRA5" s="1662"/>
      <c r="HRB5" s="1662"/>
      <c r="HRC5" s="1662"/>
      <c r="HRD5" s="1662"/>
      <c r="HRE5" s="1662"/>
      <c r="HRF5" s="1662"/>
      <c r="HRG5" s="1662"/>
      <c r="HRH5" s="1662"/>
      <c r="HRI5" s="1662"/>
      <c r="HRJ5" s="1662"/>
      <c r="HRK5" s="1662"/>
      <c r="HRL5" s="1662"/>
      <c r="HRM5" s="1662"/>
      <c r="HRN5" s="1662"/>
      <c r="HRO5" s="1662"/>
      <c r="HRP5" s="1662"/>
      <c r="HRQ5" s="1662"/>
      <c r="HRR5" s="1662"/>
      <c r="HRS5" s="1662"/>
      <c r="HRT5" s="1662"/>
      <c r="HRU5" s="1662"/>
      <c r="HRV5" s="1662"/>
      <c r="HRW5" s="1662"/>
      <c r="HRX5" s="1662"/>
      <c r="HRY5" s="1662"/>
      <c r="HRZ5" s="1662"/>
      <c r="HSA5" s="1662"/>
      <c r="HSB5" s="1662"/>
      <c r="HSC5" s="1662"/>
      <c r="HSD5" s="1662"/>
      <c r="HSE5" s="1662"/>
      <c r="HSF5" s="1662"/>
      <c r="HSG5" s="1662"/>
      <c r="HSH5" s="1662"/>
      <c r="HSI5" s="1662"/>
      <c r="HSJ5" s="1662"/>
      <c r="HSK5" s="1662"/>
      <c r="HSL5" s="1662"/>
      <c r="HSM5" s="1662"/>
      <c r="HSN5" s="1662"/>
      <c r="HSO5" s="1662"/>
      <c r="HSP5" s="1662"/>
      <c r="HSQ5" s="1662"/>
      <c r="HSR5" s="1662"/>
      <c r="HSS5" s="1662"/>
      <c r="HST5" s="1662"/>
      <c r="HSU5" s="1662"/>
      <c r="HSV5" s="1662"/>
      <c r="HSW5" s="1662"/>
      <c r="HSX5" s="1662"/>
      <c r="HSY5" s="1662"/>
      <c r="HSZ5" s="1662"/>
      <c r="HTA5" s="1662"/>
      <c r="HTB5" s="1662"/>
      <c r="HTC5" s="1662"/>
      <c r="HTD5" s="1662"/>
      <c r="HTE5" s="1662"/>
      <c r="HTF5" s="1662"/>
      <c r="HTG5" s="1662"/>
      <c r="HTH5" s="1662"/>
      <c r="HTI5" s="1662"/>
      <c r="HTJ5" s="1662"/>
      <c r="HTK5" s="1662"/>
      <c r="HTL5" s="1662"/>
      <c r="HTM5" s="1662"/>
      <c r="HTN5" s="1662"/>
      <c r="HTO5" s="1662"/>
      <c r="HTP5" s="1662"/>
      <c r="HTQ5" s="1662"/>
      <c r="HTR5" s="1662"/>
      <c r="HTS5" s="1662"/>
      <c r="HTT5" s="1662"/>
      <c r="HTU5" s="1662"/>
      <c r="HTV5" s="1662"/>
      <c r="HTW5" s="1662"/>
      <c r="HTX5" s="1662"/>
      <c r="HTY5" s="1662"/>
      <c r="HTZ5" s="1662"/>
      <c r="HUA5" s="1662"/>
      <c r="HUB5" s="1662"/>
      <c r="HUC5" s="1662"/>
      <c r="HUD5" s="1662"/>
      <c r="HUE5" s="1662"/>
      <c r="HUF5" s="1662"/>
      <c r="HUG5" s="1662"/>
      <c r="HUH5" s="1662"/>
      <c r="HUI5" s="1662"/>
      <c r="HUJ5" s="1662"/>
      <c r="HUK5" s="1662"/>
      <c r="HUL5" s="1662"/>
      <c r="HUM5" s="1662"/>
      <c r="HUN5" s="1662"/>
      <c r="HUO5" s="1662"/>
      <c r="HUP5" s="1662"/>
      <c r="HUQ5" s="1662"/>
      <c r="HUR5" s="1662"/>
      <c r="HUS5" s="1662"/>
      <c r="HUT5" s="1662"/>
      <c r="HUU5" s="1662"/>
      <c r="HUV5" s="1662"/>
      <c r="HUW5" s="1662"/>
      <c r="HUX5" s="1662"/>
      <c r="HUY5" s="1662"/>
      <c r="HUZ5" s="1662"/>
      <c r="HVA5" s="1662"/>
      <c r="HVB5" s="1662"/>
      <c r="HVC5" s="1662"/>
      <c r="HVD5" s="1662"/>
      <c r="HVE5" s="1662"/>
      <c r="HVF5" s="1662"/>
      <c r="HVG5" s="1662"/>
      <c r="HVH5" s="1662"/>
      <c r="HVI5" s="1662"/>
      <c r="HVJ5" s="1662"/>
      <c r="HVK5" s="1662"/>
      <c r="HVL5" s="1662"/>
      <c r="HVM5" s="1662"/>
      <c r="HVN5" s="1662"/>
      <c r="HVO5" s="1662"/>
      <c r="HVP5" s="1662"/>
      <c r="HVQ5" s="1662"/>
      <c r="HVR5" s="1662"/>
      <c r="HVS5" s="1662"/>
      <c r="HVT5" s="1662"/>
      <c r="HVU5" s="1662"/>
      <c r="HVV5" s="1662"/>
      <c r="HVW5" s="1662"/>
      <c r="HVX5" s="1662"/>
      <c r="HVY5" s="1662"/>
      <c r="HVZ5" s="1662"/>
      <c r="HWA5" s="1662"/>
      <c r="HWB5" s="1662"/>
      <c r="HWC5" s="1662"/>
      <c r="HWD5" s="1662"/>
      <c r="HWE5" s="1662"/>
      <c r="HWF5" s="1662"/>
      <c r="HWG5" s="1662"/>
      <c r="HWH5" s="1662"/>
      <c r="HWI5" s="1662"/>
      <c r="HWJ5" s="1662"/>
      <c r="HWK5" s="1662"/>
      <c r="HWL5" s="1662"/>
      <c r="HWM5" s="1662"/>
      <c r="HWN5" s="1662"/>
      <c r="HWO5" s="1662"/>
      <c r="HWP5" s="1662"/>
      <c r="HWQ5" s="1662"/>
      <c r="HWR5" s="1662"/>
      <c r="HWS5" s="1662"/>
      <c r="HWT5" s="1662"/>
      <c r="HWU5" s="1662"/>
      <c r="HWV5" s="1662"/>
      <c r="HWW5" s="1662"/>
      <c r="HWX5" s="1662"/>
      <c r="HWY5" s="1662"/>
      <c r="HWZ5" s="1662"/>
      <c r="HXA5" s="1662"/>
      <c r="HXB5" s="1662"/>
      <c r="HXC5" s="1662"/>
      <c r="HXD5" s="1662"/>
      <c r="HXE5" s="1662"/>
      <c r="HXF5" s="1662"/>
      <c r="HXG5" s="1662"/>
      <c r="HXH5" s="1662"/>
      <c r="HXI5" s="1662"/>
      <c r="HXJ5" s="1662"/>
      <c r="HXK5" s="1662"/>
      <c r="HXL5" s="1662"/>
      <c r="HXM5" s="1662"/>
      <c r="HXN5" s="1662"/>
      <c r="HXO5" s="1662"/>
      <c r="HXP5" s="1662"/>
      <c r="HXQ5" s="1662"/>
      <c r="HXR5" s="1662"/>
      <c r="HXS5" s="1662"/>
      <c r="HXT5" s="1662"/>
      <c r="HXU5" s="1662"/>
      <c r="HXV5" s="1662"/>
      <c r="HXW5" s="1662"/>
      <c r="HXX5" s="1662"/>
      <c r="HXY5" s="1662"/>
      <c r="HXZ5" s="1662"/>
      <c r="HYA5" s="1662"/>
      <c r="HYB5" s="1662"/>
      <c r="HYC5" s="1662"/>
      <c r="HYD5" s="1662"/>
      <c r="HYE5" s="1662"/>
      <c r="HYF5" s="1662"/>
      <c r="HYG5" s="1662"/>
      <c r="HYH5" s="1662"/>
      <c r="HYI5" s="1662"/>
      <c r="HYJ5" s="1662"/>
      <c r="HYK5" s="1662"/>
      <c r="HYL5" s="1662"/>
      <c r="HYM5" s="1662"/>
      <c r="HYN5" s="1662"/>
      <c r="HYO5" s="1662"/>
      <c r="HYP5" s="1662"/>
      <c r="HYQ5" s="1662"/>
      <c r="HYR5" s="1662"/>
      <c r="HYS5" s="1662"/>
      <c r="HYT5" s="1662"/>
      <c r="HYU5" s="1662"/>
      <c r="HYV5" s="1662"/>
      <c r="HYW5" s="1662"/>
      <c r="HYX5" s="1662"/>
      <c r="HYY5" s="1662"/>
      <c r="HYZ5" s="1662"/>
      <c r="HZA5" s="1662"/>
      <c r="HZB5" s="1662"/>
      <c r="HZC5" s="1662"/>
      <c r="HZD5" s="1662"/>
      <c r="HZE5" s="1662"/>
      <c r="HZF5" s="1662"/>
      <c r="HZG5" s="1662"/>
      <c r="HZH5" s="1662"/>
      <c r="HZI5" s="1662"/>
      <c r="HZJ5" s="1662"/>
      <c r="HZK5" s="1662"/>
      <c r="HZL5" s="1662"/>
      <c r="HZM5" s="1662"/>
      <c r="HZN5" s="1662"/>
      <c r="HZO5" s="1662"/>
      <c r="HZP5" s="1662"/>
      <c r="HZQ5" s="1662"/>
      <c r="HZR5" s="1662"/>
      <c r="HZS5" s="1662"/>
      <c r="HZT5" s="1662"/>
      <c r="HZU5" s="1662"/>
      <c r="HZV5" s="1662"/>
      <c r="HZW5" s="1662"/>
      <c r="HZX5" s="1662"/>
      <c r="HZY5" s="1662"/>
      <c r="HZZ5" s="1662"/>
      <c r="IAA5" s="1662"/>
      <c r="IAB5" s="1662"/>
      <c r="IAC5" s="1662"/>
      <c r="IAD5" s="1662"/>
      <c r="IAE5" s="1662"/>
      <c r="IAF5" s="1662"/>
      <c r="IAG5" s="1662"/>
      <c r="IAH5" s="1662"/>
      <c r="IAI5" s="1662"/>
      <c r="IAJ5" s="1662"/>
      <c r="IAK5" s="1662"/>
      <c r="IAL5" s="1662"/>
      <c r="IAM5" s="1662"/>
      <c r="IAN5" s="1662"/>
      <c r="IAO5" s="1662"/>
      <c r="IAP5" s="1662"/>
      <c r="IAQ5" s="1662"/>
      <c r="IAR5" s="1662"/>
      <c r="IAS5" s="1662"/>
      <c r="IAT5" s="1662"/>
      <c r="IAU5" s="1662"/>
      <c r="IAV5" s="1662"/>
      <c r="IAW5" s="1662"/>
      <c r="IAX5" s="1662"/>
      <c r="IAY5" s="1662"/>
      <c r="IAZ5" s="1662"/>
      <c r="IBA5" s="1662"/>
      <c r="IBB5" s="1662"/>
      <c r="IBC5" s="1662"/>
      <c r="IBD5" s="1662"/>
      <c r="IBE5" s="1662"/>
      <c r="IBF5" s="1662"/>
      <c r="IBG5" s="1662"/>
      <c r="IBH5" s="1662"/>
      <c r="IBI5" s="1662"/>
      <c r="IBJ5" s="1662"/>
      <c r="IBK5" s="1662"/>
      <c r="IBL5" s="1662"/>
      <c r="IBM5" s="1662"/>
      <c r="IBN5" s="1662"/>
      <c r="IBO5" s="1662"/>
      <c r="IBP5" s="1662"/>
      <c r="IBQ5" s="1662"/>
      <c r="IBR5" s="1662"/>
      <c r="IBS5" s="1662"/>
      <c r="IBT5" s="1662"/>
      <c r="IBU5" s="1662"/>
      <c r="IBV5" s="1662"/>
      <c r="IBW5" s="1662"/>
      <c r="IBX5" s="1662"/>
      <c r="IBY5" s="1662"/>
      <c r="IBZ5" s="1662"/>
      <c r="ICA5" s="1662"/>
      <c r="ICB5" s="1662"/>
      <c r="ICC5" s="1662"/>
      <c r="ICD5" s="1662"/>
      <c r="ICE5" s="1662"/>
      <c r="ICF5" s="1662"/>
      <c r="ICG5" s="1662"/>
      <c r="ICH5" s="1662"/>
      <c r="ICI5" s="1662"/>
      <c r="ICJ5" s="1662"/>
      <c r="ICK5" s="1662"/>
      <c r="ICL5" s="1662"/>
      <c r="ICM5" s="1662"/>
      <c r="ICN5" s="1662"/>
      <c r="ICO5" s="1662"/>
      <c r="ICP5" s="1662"/>
      <c r="ICQ5" s="1662"/>
      <c r="ICR5" s="1662"/>
      <c r="ICS5" s="1662"/>
      <c r="ICT5" s="1662"/>
      <c r="ICU5" s="1662"/>
      <c r="ICV5" s="1662"/>
      <c r="ICW5" s="1662"/>
      <c r="ICX5" s="1662"/>
      <c r="ICY5" s="1662"/>
      <c r="ICZ5" s="1662"/>
      <c r="IDA5" s="1662"/>
      <c r="IDB5" s="1662"/>
      <c r="IDC5" s="1662"/>
      <c r="IDD5" s="1662"/>
      <c r="IDE5" s="1662"/>
      <c r="IDF5" s="1662"/>
      <c r="IDG5" s="1662"/>
      <c r="IDH5" s="1662"/>
      <c r="IDI5" s="1662"/>
      <c r="IDJ5" s="1662"/>
      <c r="IDK5" s="1662"/>
      <c r="IDL5" s="1662"/>
      <c r="IDM5" s="1662"/>
      <c r="IDN5" s="1662"/>
      <c r="IDO5" s="1662"/>
      <c r="IDP5" s="1662"/>
      <c r="IDQ5" s="1662"/>
      <c r="IDR5" s="1662"/>
      <c r="IDS5" s="1662"/>
      <c r="IDT5" s="1662"/>
      <c r="IDU5" s="1662"/>
      <c r="IDV5" s="1662"/>
      <c r="IDW5" s="1662"/>
      <c r="IDX5" s="1662"/>
      <c r="IDY5" s="1662"/>
      <c r="IDZ5" s="1662"/>
      <c r="IEA5" s="1662"/>
      <c r="IEB5" s="1662"/>
      <c r="IEC5" s="1662"/>
      <c r="IED5" s="1662"/>
      <c r="IEE5" s="1662"/>
      <c r="IEF5" s="1662"/>
      <c r="IEG5" s="1662"/>
      <c r="IEH5" s="1662"/>
      <c r="IEI5" s="1662"/>
      <c r="IEJ5" s="1662"/>
      <c r="IEK5" s="1662"/>
      <c r="IEL5" s="1662"/>
      <c r="IEM5" s="1662"/>
      <c r="IEN5" s="1662"/>
      <c r="IEO5" s="1662"/>
      <c r="IEP5" s="1662"/>
      <c r="IEQ5" s="1662"/>
      <c r="IER5" s="1662"/>
      <c r="IES5" s="1662"/>
      <c r="IET5" s="1662"/>
      <c r="IEU5" s="1662"/>
      <c r="IEV5" s="1662"/>
      <c r="IEW5" s="1662"/>
      <c r="IEX5" s="1662"/>
      <c r="IEY5" s="1662"/>
      <c r="IEZ5" s="1662"/>
      <c r="IFA5" s="1662"/>
      <c r="IFB5" s="1662"/>
      <c r="IFC5" s="1662"/>
      <c r="IFD5" s="1662"/>
      <c r="IFE5" s="1662"/>
      <c r="IFF5" s="1662"/>
      <c r="IFG5" s="1662"/>
      <c r="IFH5" s="1662"/>
      <c r="IFI5" s="1662"/>
      <c r="IFJ5" s="1662"/>
      <c r="IFK5" s="1662"/>
      <c r="IFL5" s="1662"/>
      <c r="IFM5" s="1662"/>
      <c r="IFN5" s="1662"/>
      <c r="IFO5" s="1662"/>
      <c r="IFP5" s="1662"/>
      <c r="IFQ5" s="1662"/>
      <c r="IFR5" s="1662"/>
      <c r="IFS5" s="1662"/>
      <c r="IFT5" s="1662"/>
      <c r="IFU5" s="1662"/>
      <c r="IFV5" s="1662"/>
      <c r="IFW5" s="1662"/>
      <c r="IFX5" s="1662"/>
      <c r="IFY5" s="1662"/>
      <c r="IFZ5" s="1662"/>
      <c r="IGA5" s="1662"/>
      <c r="IGB5" s="1662"/>
      <c r="IGC5" s="1662"/>
      <c r="IGD5" s="1662"/>
      <c r="IGE5" s="1662"/>
      <c r="IGF5" s="1662"/>
      <c r="IGG5" s="1662"/>
      <c r="IGH5" s="1662"/>
      <c r="IGI5" s="1662"/>
      <c r="IGJ5" s="1662"/>
      <c r="IGK5" s="1662"/>
      <c r="IGL5" s="1662"/>
      <c r="IGM5" s="1662"/>
      <c r="IGN5" s="1662"/>
      <c r="IGO5" s="1662"/>
      <c r="IGP5" s="1662"/>
      <c r="IGQ5" s="1662"/>
      <c r="IGR5" s="1662"/>
      <c r="IGS5" s="1662"/>
      <c r="IGT5" s="1662"/>
      <c r="IGU5" s="1662"/>
      <c r="IGV5" s="1662"/>
      <c r="IGW5" s="1662"/>
      <c r="IGX5" s="1662"/>
      <c r="IGY5" s="1662"/>
      <c r="IGZ5" s="1662"/>
      <c r="IHA5" s="1662"/>
      <c r="IHB5" s="1662"/>
      <c r="IHC5" s="1662"/>
      <c r="IHD5" s="1662"/>
      <c r="IHE5" s="1662"/>
      <c r="IHF5" s="1662"/>
      <c r="IHG5" s="1662"/>
      <c r="IHH5" s="1662"/>
      <c r="IHI5" s="1662"/>
      <c r="IHJ5" s="1662"/>
      <c r="IHK5" s="1662"/>
      <c r="IHL5" s="1662"/>
      <c r="IHM5" s="1662"/>
      <c r="IHN5" s="1662"/>
      <c r="IHO5" s="1662"/>
      <c r="IHP5" s="1662"/>
      <c r="IHQ5" s="1662"/>
      <c r="IHR5" s="1662"/>
      <c r="IHS5" s="1662"/>
      <c r="IHT5" s="1662"/>
      <c r="IHU5" s="1662"/>
      <c r="IHV5" s="1662"/>
      <c r="IHW5" s="1662"/>
      <c r="IHX5" s="1662"/>
      <c r="IHY5" s="1662"/>
      <c r="IHZ5" s="1662"/>
      <c r="IIA5" s="1662"/>
      <c r="IIB5" s="1662"/>
      <c r="IIC5" s="1662"/>
      <c r="IID5" s="1662"/>
      <c r="IIE5" s="1662"/>
      <c r="IIF5" s="1662"/>
      <c r="IIG5" s="1662"/>
      <c r="IIH5" s="1662"/>
      <c r="III5" s="1662"/>
      <c r="IIJ5" s="1662"/>
      <c r="IIK5" s="1662"/>
      <c r="IIL5" s="1662"/>
      <c r="IIM5" s="1662"/>
      <c r="IIN5" s="1662"/>
      <c r="IIO5" s="1662"/>
      <c r="IIP5" s="1662"/>
      <c r="IIQ5" s="1662"/>
      <c r="IIR5" s="1662"/>
      <c r="IIS5" s="1662"/>
      <c r="IIT5" s="1662"/>
      <c r="IIU5" s="1662"/>
      <c r="IIV5" s="1662"/>
      <c r="IIW5" s="1662"/>
      <c r="IIX5" s="1662"/>
      <c r="IIY5" s="1662"/>
      <c r="IIZ5" s="1662"/>
      <c r="IJA5" s="1662"/>
      <c r="IJB5" s="1662"/>
      <c r="IJC5" s="1662"/>
      <c r="IJD5" s="1662"/>
      <c r="IJE5" s="1662"/>
      <c r="IJF5" s="1662"/>
      <c r="IJG5" s="1662"/>
      <c r="IJH5" s="1662"/>
      <c r="IJI5" s="1662"/>
      <c r="IJJ5" s="1662"/>
      <c r="IJK5" s="1662"/>
      <c r="IJL5" s="1662"/>
      <c r="IJM5" s="1662"/>
      <c r="IJN5" s="1662"/>
      <c r="IJO5" s="1662"/>
      <c r="IJP5" s="1662"/>
      <c r="IJQ5" s="1662"/>
      <c r="IJR5" s="1662"/>
      <c r="IJS5" s="1662"/>
      <c r="IJT5" s="1662"/>
      <c r="IJU5" s="1662"/>
      <c r="IJV5" s="1662"/>
      <c r="IJW5" s="1662"/>
      <c r="IJX5" s="1662"/>
      <c r="IJY5" s="1662"/>
      <c r="IJZ5" s="1662"/>
      <c r="IKA5" s="1662"/>
      <c r="IKB5" s="1662"/>
      <c r="IKC5" s="1662"/>
      <c r="IKD5" s="1662"/>
      <c r="IKE5" s="1662"/>
      <c r="IKF5" s="1662"/>
      <c r="IKG5" s="1662"/>
      <c r="IKH5" s="1662"/>
      <c r="IKI5" s="1662"/>
      <c r="IKJ5" s="1662"/>
      <c r="IKK5" s="1662"/>
      <c r="IKL5" s="1662"/>
      <c r="IKM5" s="1662"/>
      <c r="IKN5" s="1662"/>
      <c r="IKO5" s="1662"/>
      <c r="IKP5" s="1662"/>
      <c r="IKQ5" s="1662"/>
      <c r="IKR5" s="1662"/>
      <c r="IKS5" s="1662"/>
      <c r="IKT5" s="1662"/>
      <c r="IKU5" s="1662"/>
      <c r="IKV5" s="1662"/>
      <c r="IKW5" s="1662"/>
      <c r="IKX5" s="1662"/>
      <c r="IKY5" s="1662"/>
      <c r="IKZ5" s="1662"/>
      <c r="ILA5" s="1662"/>
      <c r="ILB5" s="1662"/>
      <c r="ILC5" s="1662"/>
      <c r="ILD5" s="1662"/>
      <c r="ILE5" s="1662"/>
      <c r="ILF5" s="1662"/>
      <c r="ILG5" s="1662"/>
      <c r="ILH5" s="1662"/>
      <c r="ILI5" s="1662"/>
      <c r="ILJ5" s="1662"/>
      <c r="ILK5" s="1662"/>
      <c r="ILL5" s="1662"/>
      <c r="ILM5" s="1662"/>
      <c r="ILN5" s="1662"/>
      <c r="ILO5" s="1662"/>
      <c r="ILP5" s="1662"/>
      <c r="ILQ5" s="1662"/>
      <c r="ILR5" s="1662"/>
      <c r="ILS5" s="1662"/>
      <c r="ILT5" s="1662"/>
      <c r="ILU5" s="1662"/>
      <c r="ILV5" s="1662"/>
      <c r="ILW5" s="1662"/>
      <c r="ILX5" s="1662"/>
      <c r="ILY5" s="1662"/>
      <c r="ILZ5" s="1662"/>
      <c r="IMA5" s="1662"/>
      <c r="IMB5" s="1662"/>
      <c r="IMC5" s="1662"/>
      <c r="IMD5" s="1662"/>
      <c r="IME5" s="1662"/>
      <c r="IMF5" s="1662"/>
      <c r="IMG5" s="1662"/>
      <c r="IMH5" s="1662"/>
      <c r="IMI5" s="1662"/>
      <c r="IMJ5" s="1662"/>
      <c r="IMK5" s="1662"/>
      <c r="IML5" s="1662"/>
      <c r="IMM5" s="1662"/>
      <c r="IMN5" s="1662"/>
      <c r="IMO5" s="1662"/>
      <c r="IMP5" s="1662"/>
      <c r="IMQ5" s="1662"/>
      <c r="IMR5" s="1662"/>
      <c r="IMS5" s="1662"/>
      <c r="IMT5" s="1662"/>
      <c r="IMU5" s="1662"/>
      <c r="IMV5" s="1662"/>
      <c r="IMW5" s="1662"/>
      <c r="IMX5" s="1662"/>
      <c r="IMY5" s="1662"/>
      <c r="IMZ5" s="1662"/>
      <c r="INA5" s="1662"/>
      <c r="INB5" s="1662"/>
      <c r="INC5" s="1662"/>
      <c r="IND5" s="1662"/>
      <c r="INE5" s="1662"/>
      <c r="INF5" s="1662"/>
      <c r="ING5" s="1662"/>
      <c r="INH5" s="1662"/>
      <c r="INI5" s="1662"/>
      <c r="INJ5" s="1662"/>
      <c r="INK5" s="1662"/>
      <c r="INL5" s="1662"/>
      <c r="INM5" s="1662"/>
      <c r="INN5" s="1662"/>
      <c r="INO5" s="1662"/>
      <c r="INP5" s="1662"/>
      <c r="INQ5" s="1662"/>
      <c r="INR5" s="1662"/>
      <c r="INS5" s="1662"/>
      <c r="INT5" s="1662"/>
      <c r="INU5" s="1662"/>
      <c r="INV5" s="1662"/>
      <c r="INW5" s="1662"/>
      <c r="INX5" s="1662"/>
      <c r="INY5" s="1662"/>
      <c r="INZ5" s="1662"/>
      <c r="IOA5" s="1662"/>
      <c r="IOB5" s="1662"/>
      <c r="IOC5" s="1662"/>
      <c r="IOD5" s="1662"/>
      <c r="IOE5" s="1662"/>
      <c r="IOF5" s="1662"/>
      <c r="IOG5" s="1662"/>
      <c r="IOH5" s="1662"/>
      <c r="IOI5" s="1662"/>
      <c r="IOJ5" s="1662"/>
      <c r="IOK5" s="1662"/>
      <c r="IOL5" s="1662"/>
      <c r="IOM5" s="1662"/>
      <c r="ION5" s="1662"/>
      <c r="IOO5" s="1662"/>
      <c r="IOP5" s="1662"/>
      <c r="IOQ5" s="1662"/>
      <c r="IOR5" s="1662"/>
      <c r="IOS5" s="1662"/>
      <c r="IOT5" s="1662"/>
      <c r="IOU5" s="1662"/>
      <c r="IOV5" s="1662"/>
      <c r="IOW5" s="1662"/>
      <c r="IOX5" s="1662"/>
      <c r="IOY5" s="1662"/>
      <c r="IOZ5" s="1662"/>
      <c r="IPA5" s="1662"/>
      <c r="IPB5" s="1662"/>
      <c r="IPC5" s="1662"/>
      <c r="IPD5" s="1662"/>
      <c r="IPE5" s="1662"/>
      <c r="IPF5" s="1662"/>
      <c r="IPG5" s="1662"/>
      <c r="IPH5" s="1662"/>
      <c r="IPI5" s="1662"/>
      <c r="IPJ5" s="1662"/>
      <c r="IPK5" s="1662"/>
      <c r="IPL5" s="1662"/>
      <c r="IPM5" s="1662"/>
      <c r="IPN5" s="1662"/>
      <c r="IPO5" s="1662"/>
      <c r="IPP5" s="1662"/>
      <c r="IPQ5" s="1662"/>
      <c r="IPR5" s="1662"/>
      <c r="IPS5" s="1662"/>
      <c r="IPT5" s="1662"/>
      <c r="IPU5" s="1662"/>
      <c r="IPV5" s="1662"/>
      <c r="IPW5" s="1662"/>
      <c r="IPX5" s="1662"/>
      <c r="IPY5" s="1662"/>
      <c r="IPZ5" s="1662"/>
      <c r="IQA5" s="1662"/>
      <c r="IQB5" s="1662"/>
      <c r="IQC5" s="1662"/>
      <c r="IQD5" s="1662"/>
      <c r="IQE5" s="1662"/>
      <c r="IQF5" s="1662"/>
      <c r="IQG5" s="1662"/>
      <c r="IQH5" s="1662"/>
      <c r="IQI5" s="1662"/>
      <c r="IQJ5" s="1662"/>
      <c r="IQK5" s="1662"/>
      <c r="IQL5" s="1662"/>
      <c r="IQM5" s="1662"/>
      <c r="IQN5" s="1662"/>
      <c r="IQO5" s="1662"/>
      <c r="IQP5" s="1662"/>
      <c r="IQQ5" s="1662"/>
      <c r="IQR5" s="1662"/>
      <c r="IQS5" s="1662"/>
      <c r="IQT5" s="1662"/>
      <c r="IQU5" s="1662"/>
      <c r="IQV5" s="1662"/>
      <c r="IQW5" s="1662"/>
      <c r="IQX5" s="1662"/>
      <c r="IQY5" s="1662"/>
      <c r="IQZ5" s="1662"/>
      <c r="IRA5" s="1662"/>
      <c r="IRB5" s="1662"/>
      <c r="IRC5" s="1662"/>
      <c r="IRD5" s="1662"/>
      <c r="IRE5" s="1662"/>
      <c r="IRF5" s="1662"/>
      <c r="IRG5" s="1662"/>
      <c r="IRH5" s="1662"/>
      <c r="IRI5" s="1662"/>
      <c r="IRJ5" s="1662"/>
      <c r="IRK5" s="1662"/>
      <c r="IRL5" s="1662"/>
      <c r="IRM5" s="1662"/>
      <c r="IRN5" s="1662"/>
      <c r="IRO5" s="1662"/>
      <c r="IRP5" s="1662"/>
      <c r="IRQ5" s="1662"/>
      <c r="IRR5" s="1662"/>
      <c r="IRS5" s="1662"/>
      <c r="IRT5" s="1662"/>
      <c r="IRU5" s="1662"/>
      <c r="IRV5" s="1662"/>
      <c r="IRW5" s="1662"/>
      <c r="IRX5" s="1662"/>
      <c r="IRY5" s="1662"/>
      <c r="IRZ5" s="1662"/>
      <c r="ISA5" s="1662"/>
      <c r="ISB5" s="1662"/>
      <c r="ISC5" s="1662"/>
      <c r="ISD5" s="1662"/>
      <c r="ISE5" s="1662"/>
      <c r="ISF5" s="1662"/>
      <c r="ISG5" s="1662"/>
      <c r="ISH5" s="1662"/>
      <c r="ISI5" s="1662"/>
      <c r="ISJ5" s="1662"/>
      <c r="ISK5" s="1662"/>
      <c r="ISL5" s="1662"/>
      <c r="ISM5" s="1662"/>
      <c r="ISN5" s="1662"/>
      <c r="ISO5" s="1662"/>
      <c r="ISP5" s="1662"/>
      <c r="ISQ5" s="1662"/>
      <c r="ISR5" s="1662"/>
      <c r="ISS5" s="1662"/>
      <c r="IST5" s="1662"/>
      <c r="ISU5" s="1662"/>
      <c r="ISV5" s="1662"/>
      <c r="ISW5" s="1662"/>
      <c r="ISX5" s="1662"/>
      <c r="ISY5" s="1662"/>
      <c r="ISZ5" s="1662"/>
      <c r="ITA5" s="1662"/>
      <c r="ITB5" s="1662"/>
      <c r="ITC5" s="1662"/>
      <c r="ITD5" s="1662"/>
      <c r="ITE5" s="1662"/>
      <c r="ITF5" s="1662"/>
      <c r="ITG5" s="1662"/>
      <c r="ITH5" s="1662"/>
      <c r="ITI5" s="1662"/>
      <c r="ITJ5" s="1662"/>
      <c r="ITK5" s="1662"/>
      <c r="ITL5" s="1662"/>
      <c r="ITM5" s="1662"/>
      <c r="ITN5" s="1662"/>
      <c r="ITO5" s="1662"/>
      <c r="ITP5" s="1662"/>
      <c r="ITQ5" s="1662"/>
      <c r="ITR5" s="1662"/>
      <c r="ITS5" s="1662"/>
      <c r="ITT5" s="1662"/>
      <c r="ITU5" s="1662"/>
      <c r="ITV5" s="1662"/>
      <c r="ITW5" s="1662"/>
      <c r="ITX5" s="1662"/>
      <c r="ITY5" s="1662"/>
      <c r="ITZ5" s="1662"/>
      <c r="IUA5" s="1662"/>
      <c r="IUB5" s="1662"/>
      <c r="IUC5" s="1662"/>
      <c r="IUD5" s="1662"/>
      <c r="IUE5" s="1662"/>
      <c r="IUF5" s="1662"/>
      <c r="IUG5" s="1662"/>
      <c r="IUH5" s="1662"/>
      <c r="IUI5" s="1662"/>
      <c r="IUJ5" s="1662"/>
      <c r="IUK5" s="1662"/>
      <c r="IUL5" s="1662"/>
      <c r="IUM5" s="1662"/>
      <c r="IUN5" s="1662"/>
      <c r="IUO5" s="1662"/>
      <c r="IUP5" s="1662"/>
      <c r="IUQ5" s="1662"/>
      <c r="IUR5" s="1662"/>
      <c r="IUS5" s="1662"/>
      <c r="IUT5" s="1662"/>
      <c r="IUU5" s="1662"/>
      <c r="IUV5" s="1662"/>
      <c r="IUW5" s="1662"/>
      <c r="IUX5" s="1662"/>
      <c r="IUY5" s="1662"/>
      <c r="IUZ5" s="1662"/>
      <c r="IVA5" s="1662"/>
      <c r="IVB5" s="1662"/>
      <c r="IVC5" s="1662"/>
      <c r="IVD5" s="1662"/>
      <c r="IVE5" s="1662"/>
      <c r="IVF5" s="1662"/>
      <c r="IVG5" s="1662"/>
      <c r="IVH5" s="1662"/>
      <c r="IVI5" s="1662"/>
      <c r="IVJ5" s="1662"/>
      <c r="IVK5" s="1662"/>
      <c r="IVL5" s="1662"/>
      <c r="IVM5" s="1662"/>
      <c r="IVN5" s="1662"/>
      <c r="IVO5" s="1662"/>
      <c r="IVP5" s="1662"/>
      <c r="IVQ5" s="1662"/>
      <c r="IVR5" s="1662"/>
      <c r="IVS5" s="1662"/>
      <c r="IVT5" s="1662"/>
      <c r="IVU5" s="1662"/>
      <c r="IVV5" s="1662"/>
      <c r="IVW5" s="1662"/>
      <c r="IVX5" s="1662"/>
      <c r="IVY5" s="1662"/>
      <c r="IVZ5" s="1662"/>
      <c r="IWA5" s="1662"/>
      <c r="IWB5" s="1662"/>
      <c r="IWC5" s="1662"/>
      <c r="IWD5" s="1662"/>
      <c r="IWE5" s="1662"/>
      <c r="IWF5" s="1662"/>
      <c r="IWG5" s="1662"/>
      <c r="IWH5" s="1662"/>
      <c r="IWI5" s="1662"/>
      <c r="IWJ5" s="1662"/>
      <c r="IWK5" s="1662"/>
      <c r="IWL5" s="1662"/>
      <c r="IWM5" s="1662"/>
      <c r="IWN5" s="1662"/>
      <c r="IWO5" s="1662"/>
      <c r="IWP5" s="1662"/>
      <c r="IWQ5" s="1662"/>
      <c r="IWR5" s="1662"/>
      <c r="IWS5" s="1662"/>
      <c r="IWT5" s="1662"/>
      <c r="IWU5" s="1662"/>
      <c r="IWV5" s="1662"/>
      <c r="IWW5" s="1662"/>
      <c r="IWX5" s="1662"/>
      <c r="IWY5" s="1662"/>
      <c r="IWZ5" s="1662"/>
      <c r="IXA5" s="1662"/>
      <c r="IXB5" s="1662"/>
      <c r="IXC5" s="1662"/>
      <c r="IXD5" s="1662"/>
      <c r="IXE5" s="1662"/>
      <c r="IXF5" s="1662"/>
      <c r="IXG5" s="1662"/>
      <c r="IXH5" s="1662"/>
      <c r="IXI5" s="1662"/>
      <c r="IXJ5" s="1662"/>
      <c r="IXK5" s="1662"/>
      <c r="IXL5" s="1662"/>
      <c r="IXM5" s="1662"/>
      <c r="IXN5" s="1662"/>
      <c r="IXO5" s="1662"/>
      <c r="IXP5" s="1662"/>
      <c r="IXQ5" s="1662"/>
      <c r="IXR5" s="1662"/>
      <c r="IXS5" s="1662"/>
      <c r="IXT5" s="1662"/>
      <c r="IXU5" s="1662"/>
      <c r="IXV5" s="1662"/>
      <c r="IXW5" s="1662"/>
      <c r="IXX5" s="1662"/>
      <c r="IXY5" s="1662"/>
      <c r="IXZ5" s="1662"/>
      <c r="IYA5" s="1662"/>
      <c r="IYB5" s="1662"/>
      <c r="IYC5" s="1662"/>
      <c r="IYD5" s="1662"/>
      <c r="IYE5" s="1662"/>
      <c r="IYF5" s="1662"/>
      <c r="IYG5" s="1662"/>
      <c r="IYH5" s="1662"/>
      <c r="IYI5" s="1662"/>
      <c r="IYJ5" s="1662"/>
      <c r="IYK5" s="1662"/>
      <c r="IYL5" s="1662"/>
      <c r="IYM5" s="1662"/>
      <c r="IYN5" s="1662"/>
      <c r="IYO5" s="1662"/>
      <c r="IYP5" s="1662"/>
      <c r="IYQ5" s="1662"/>
      <c r="IYR5" s="1662"/>
      <c r="IYS5" s="1662"/>
      <c r="IYT5" s="1662"/>
      <c r="IYU5" s="1662"/>
      <c r="IYV5" s="1662"/>
      <c r="IYW5" s="1662"/>
      <c r="IYX5" s="1662"/>
      <c r="IYY5" s="1662"/>
      <c r="IYZ5" s="1662"/>
      <c r="IZA5" s="1662"/>
      <c r="IZB5" s="1662"/>
      <c r="IZC5" s="1662"/>
      <c r="IZD5" s="1662"/>
      <c r="IZE5" s="1662"/>
      <c r="IZF5" s="1662"/>
      <c r="IZG5" s="1662"/>
      <c r="IZH5" s="1662"/>
      <c r="IZI5" s="1662"/>
      <c r="IZJ5" s="1662"/>
      <c r="IZK5" s="1662"/>
      <c r="IZL5" s="1662"/>
      <c r="IZM5" s="1662"/>
      <c r="IZN5" s="1662"/>
      <c r="IZO5" s="1662"/>
      <c r="IZP5" s="1662"/>
      <c r="IZQ5" s="1662"/>
      <c r="IZR5" s="1662"/>
      <c r="IZS5" s="1662"/>
      <c r="IZT5" s="1662"/>
      <c r="IZU5" s="1662"/>
      <c r="IZV5" s="1662"/>
      <c r="IZW5" s="1662"/>
      <c r="IZX5" s="1662"/>
      <c r="IZY5" s="1662"/>
      <c r="IZZ5" s="1662"/>
      <c r="JAA5" s="1662"/>
      <c r="JAB5" s="1662"/>
      <c r="JAC5" s="1662"/>
      <c r="JAD5" s="1662"/>
      <c r="JAE5" s="1662"/>
      <c r="JAF5" s="1662"/>
      <c r="JAG5" s="1662"/>
      <c r="JAH5" s="1662"/>
      <c r="JAI5" s="1662"/>
      <c r="JAJ5" s="1662"/>
      <c r="JAK5" s="1662"/>
      <c r="JAL5" s="1662"/>
      <c r="JAM5" s="1662"/>
      <c r="JAN5" s="1662"/>
      <c r="JAO5" s="1662"/>
      <c r="JAP5" s="1662"/>
      <c r="JAQ5" s="1662"/>
      <c r="JAR5" s="1662"/>
      <c r="JAS5" s="1662"/>
      <c r="JAT5" s="1662"/>
      <c r="JAU5" s="1662"/>
      <c r="JAV5" s="1662"/>
      <c r="JAW5" s="1662"/>
      <c r="JAX5" s="1662"/>
      <c r="JAY5" s="1662"/>
      <c r="JAZ5" s="1662"/>
      <c r="JBA5" s="1662"/>
      <c r="JBB5" s="1662"/>
      <c r="JBC5" s="1662"/>
      <c r="JBD5" s="1662"/>
      <c r="JBE5" s="1662"/>
      <c r="JBF5" s="1662"/>
      <c r="JBG5" s="1662"/>
      <c r="JBH5" s="1662"/>
      <c r="JBI5" s="1662"/>
      <c r="JBJ5" s="1662"/>
      <c r="JBK5" s="1662"/>
      <c r="JBL5" s="1662"/>
      <c r="JBM5" s="1662"/>
      <c r="JBN5" s="1662"/>
      <c r="JBO5" s="1662"/>
      <c r="JBP5" s="1662"/>
      <c r="JBQ5" s="1662"/>
      <c r="JBR5" s="1662"/>
      <c r="JBS5" s="1662"/>
      <c r="JBT5" s="1662"/>
      <c r="JBU5" s="1662"/>
      <c r="JBV5" s="1662"/>
      <c r="JBW5" s="1662"/>
      <c r="JBX5" s="1662"/>
      <c r="JBY5" s="1662"/>
      <c r="JBZ5" s="1662"/>
      <c r="JCA5" s="1662"/>
      <c r="JCB5" s="1662"/>
      <c r="JCC5" s="1662"/>
      <c r="JCD5" s="1662"/>
      <c r="JCE5" s="1662"/>
      <c r="JCF5" s="1662"/>
      <c r="JCG5" s="1662"/>
      <c r="JCH5" s="1662"/>
      <c r="JCI5" s="1662"/>
      <c r="JCJ5" s="1662"/>
      <c r="JCK5" s="1662"/>
      <c r="JCL5" s="1662"/>
      <c r="JCM5" s="1662"/>
      <c r="JCN5" s="1662"/>
      <c r="JCO5" s="1662"/>
      <c r="JCP5" s="1662"/>
      <c r="JCQ5" s="1662"/>
      <c r="JCR5" s="1662"/>
      <c r="JCS5" s="1662"/>
      <c r="JCT5" s="1662"/>
      <c r="JCU5" s="1662"/>
      <c r="JCV5" s="1662"/>
      <c r="JCW5" s="1662"/>
      <c r="JCX5" s="1662"/>
      <c r="JCY5" s="1662"/>
      <c r="JCZ5" s="1662"/>
      <c r="JDA5" s="1662"/>
      <c r="JDB5" s="1662"/>
      <c r="JDC5" s="1662"/>
      <c r="JDD5" s="1662"/>
      <c r="JDE5" s="1662"/>
      <c r="JDF5" s="1662"/>
      <c r="JDG5" s="1662"/>
      <c r="JDH5" s="1662"/>
      <c r="JDI5" s="1662"/>
      <c r="JDJ5" s="1662"/>
      <c r="JDK5" s="1662"/>
      <c r="JDL5" s="1662"/>
      <c r="JDM5" s="1662"/>
      <c r="JDN5" s="1662"/>
      <c r="JDO5" s="1662"/>
      <c r="JDP5" s="1662"/>
      <c r="JDQ5" s="1662"/>
      <c r="JDR5" s="1662"/>
      <c r="JDS5" s="1662"/>
      <c r="JDT5" s="1662"/>
      <c r="JDU5" s="1662"/>
      <c r="JDV5" s="1662"/>
      <c r="JDW5" s="1662"/>
      <c r="JDX5" s="1662"/>
      <c r="JDY5" s="1662"/>
      <c r="JDZ5" s="1662"/>
      <c r="JEA5" s="1662"/>
      <c r="JEB5" s="1662"/>
      <c r="JEC5" s="1662"/>
      <c r="JED5" s="1662"/>
      <c r="JEE5" s="1662"/>
      <c r="JEF5" s="1662"/>
      <c r="JEG5" s="1662"/>
      <c r="JEH5" s="1662"/>
      <c r="JEI5" s="1662"/>
      <c r="JEJ5" s="1662"/>
      <c r="JEK5" s="1662"/>
      <c r="JEL5" s="1662"/>
      <c r="JEM5" s="1662"/>
      <c r="JEN5" s="1662"/>
      <c r="JEO5" s="1662"/>
      <c r="JEP5" s="1662"/>
      <c r="JEQ5" s="1662"/>
      <c r="JER5" s="1662"/>
      <c r="JES5" s="1662"/>
      <c r="JET5" s="1662"/>
      <c r="JEU5" s="1662"/>
      <c r="JEV5" s="1662"/>
      <c r="JEW5" s="1662"/>
      <c r="JEX5" s="1662"/>
      <c r="JEY5" s="1662"/>
      <c r="JEZ5" s="1662"/>
      <c r="JFA5" s="1662"/>
      <c r="JFB5" s="1662"/>
      <c r="JFC5" s="1662"/>
      <c r="JFD5" s="1662"/>
      <c r="JFE5" s="1662"/>
      <c r="JFF5" s="1662"/>
      <c r="JFG5" s="1662"/>
      <c r="JFH5" s="1662"/>
      <c r="JFI5" s="1662"/>
      <c r="JFJ5" s="1662"/>
      <c r="JFK5" s="1662"/>
      <c r="JFL5" s="1662"/>
      <c r="JFM5" s="1662"/>
      <c r="JFN5" s="1662"/>
      <c r="JFO5" s="1662"/>
      <c r="JFP5" s="1662"/>
      <c r="JFQ5" s="1662"/>
      <c r="JFR5" s="1662"/>
      <c r="JFS5" s="1662"/>
      <c r="JFT5" s="1662"/>
      <c r="JFU5" s="1662"/>
      <c r="JFV5" s="1662"/>
      <c r="JFW5" s="1662"/>
      <c r="JFX5" s="1662"/>
      <c r="JFY5" s="1662"/>
      <c r="JFZ5" s="1662"/>
      <c r="JGA5" s="1662"/>
      <c r="JGB5" s="1662"/>
      <c r="JGC5" s="1662"/>
      <c r="JGD5" s="1662"/>
      <c r="JGE5" s="1662"/>
      <c r="JGF5" s="1662"/>
      <c r="JGG5" s="1662"/>
      <c r="JGH5" s="1662"/>
      <c r="JGI5" s="1662"/>
      <c r="JGJ5" s="1662"/>
      <c r="JGK5" s="1662"/>
      <c r="JGL5" s="1662"/>
      <c r="JGM5" s="1662"/>
      <c r="JGN5" s="1662"/>
      <c r="JGO5" s="1662"/>
      <c r="JGP5" s="1662"/>
      <c r="JGQ5" s="1662"/>
      <c r="JGR5" s="1662"/>
      <c r="JGS5" s="1662"/>
      <c r="JGT5" s="1662"/>
      <c r="JGU5" s="1662"/>
      <c r="JGV5" s="1662"/>
      <c r="JGW5" s="1662"/>
      <c r="JGX5" s="1662"/>
      <c r="JGY5" s="1662"/>
      <c r="JGZ5" s="1662"/>
      <c r="JHA5" s="1662"/>
      <c r="JHB5" s="1662"/>
      <c r="JHC5" s="1662"/>
      <c r="JHD5" s="1662"/>
      <c r="JHE5" s="1662"/>
      <c r="JHF5" s="1662"/>
      <c r="JHG5" s="1662"/>
      <c r="JHH5" s="1662"/>
      <c r="JHI5" s="1662"/>
      <c r="JHJ5" s="1662"/>
      <c r="JHK5" s="1662"/>
      <c r="JHL5" s="1662"/>
      <c r="JHM5" s="1662"/>
      <c r="JHN5" s="1662"/>
      <c r="JHO5" s="1662"/>
      <c r="JHP5" s="1662"/>
      <c r="JHQ5" s="1662"/>
      <c r="JHR5" s="1662"/>
      <c r="JHS5" s="1662"/>
      <c r="JHT5" s="1662"/>
      <c r="JHU5" s="1662"/>
      <c r="JHV5" s="1662"/>
      <c r="JHW5" s="1662"/>
      <c r="JHX5" s="1662"/>
      <c r="JHY5" s="1662"/>
      <c r="JHZ5" s="1662"/>
      <c r="JIA5" s="1662"/>
      <c r="JIB5" s="1662"/>
      <c r="JIC5" s="1662"/>
      <c r="JID5" s="1662"/>
      <c r="JIE5" s="1662"/>
      <c r="JIF5" s="1662"/>
      <c r="JIG5" s="1662"/>
      <c r="JIH5" s="1662"/>
      <c r="JII5" s="1662"/>
      <c r="JIJ5" s="1662"/>
      <c r="JIK5" s="1662"/>
      <c r="JIL5" s="1662"/>
      <c r="JIM5" s="1662"/>
      <c r="JIN5" s="1662"/>
      <c r="JIO5" s="1662"/>
      <c r="JIP5" s="1662"/>
      <c r="JIQ5" s="1662"/>
      <c r="JIR5" s="1662"/>
      <c r="JIS5" s="1662"/>
      <c r="JIT5" s="1662"/>
      <c r="JIU5" s="1662"/>
      <c r="JIV5" s="1662"/>
      <c r="JIW5" s="1662"/>
      <c r="JIX5" s="1662"/>
      <c r="JIY5" s="1662"/>
      <c r="JIZ5" s="1662"/>
      <c r="JJA5" s="1662"/>
      <c r="JJB5" s="1662"/>
      <c r="JJC5" s="1662"/>
      <c r="JJD5" s="1662"/>
      <c r="JJE5" s="1662"/>
      <c r="JJF5" s="1662"/>
      <c r="JJG5" s="1662"/>
      <c r="JJH5" s="1662"/>
      <c r="JJI5" s="1662"/>
      <c r="JJJ5" s="1662"/>
      <c r="JJK5" s="1662"/>
      <c r="JJL5" s="1662"/>
      <c r="JJM5" s="1662"/>
      <c r="JJN5" s="1662"/>
      <c r="JJO5" s="1662"/>
      <c r="JJP5" s="1662"/>
      <c r="JJQ5" s="1662"/>
      <c r="JJR5" s="1662"/>
      <c r="JJS5" s="1662"/>
      <c r="JJT5" s="1662"/>
      <c r="JJU5" s="1662"/>
      <c r="JJV5" s="1662"/>
      <c r="JJW5" s="1662"/>
      <c r="JJX5" s="1662"/>
      <c r="JJY5" s="1662"/>
      <c r="JJZ5" s="1662"/>
      <c r="JKA5" s="1662"/>
      <c r="JKB5" s="1662"/>
      <c r="JKC5" s="1662"/>
      <c r="JKD5" s="1662"/>
      <c r="JKE5" s="1662"/>
      <c r="JKF5" s="1662"/>
      <c r="JKG5" s="1662"/>
      <c r="JKH5" s="1662"/>
      <c r="JKI5" s="1662"/>
      <c r="JKJ5" s="1662"/>
      <c r="JKK5" s="1662"/>
      <c r="JKL5" s="1662"/>
      <c r="JKM5" s="1662"/>
      <c r="JKN5" s="1662"/>
      <c r="JKO5" s="1662"/>
      <c r="JKP5" s="1662"/>
      <c r="JKQ5" s="1662"/>
      <c r="JKR5" s="1662"/>
      <c r="JKS5" s="1662"/>
      <c r="JKT5" s="1662"/>
      <c r="JKU5" s="1662"/>
      <c r="JKV5" s="1662"/>
      <c r="JKW5" s="1662"/>
      <c r="JKX5" s="1662"/>
      <c r="JKY5" s="1662"/>
      <c r="JKZ5" s="1662"/>
      <c r="JLA5" s="1662"/>
      <c r="JLB5" s="1662"/>
      <c r="JLC5" s="1662"/>
      <c r="JLD5" s="1662"/>
      <c r="JLE5" s="1662"/>
      <c r="JLF5" s="1662"/>
      <c r="JLG5" s="1662"/>
      <c r="JLH5" s="1662"/>
      <c r="JLI5" s="1662"/>
      <c r="JLJ5" s="1662"/>
      <c r="JLK5" s="1662"/>
      <c r="JLL5" s="1662"/>
      <c r="JLM5" s="1662"/>
      <c r="JLN5" s="1662"/>
      <c r="JLO5" s="1662"/>
      <c r="JLP5" s="1662"/>
      <c r="JLQ5" s="1662"/>
      <c r="JLR5" s="1662"/>
      <c r="JLS5" s="1662"/>
      <c r="JLT5" s="1662"/>
      <c r="JLU5" s="1662"/>
      <c r="JLV5" s="1662"/>
      <c r="JLW5" s="1662"/>
      <c r="JLX5" s="1662"/>
      <c r="JLY5" s="1662"/>
      <c r="JLZ5" s="1662"/>
      <c r="JMA5" s="1662"/>
      <c r="JMB5" s="1662"/>
      <c r="JMC5" s="1662"/>
      <c r="JMD5" s="1662"/>
      <c r="JME5" s="1662"/>
      <c r="JMF5" s="1662"/>
      <c r="JMG5" s="1662"/>
      <c r="JMH5" s="1662"/>
      <c r="JMI5" s="1662"/>
      <c r="JMJ5" s="1662"/>
      <c r="JMK5" s="1662"/>
      <c r="JML5" s="1662"/>
      <c r="JMM5" s="1662"/>
      <c r="JMN5" s="1662"/>
      <c r="JMO5" s="1662"/>
      <c r="JMP5" s="1662"/>
      <c r="JMQ5" s="1662"/>
      <c r="JMR5" s="1662"/>
      <c r="JMS5" s="1662"/>
      <c r="JMT5" s="1662"/>
      <c r="JMU5" s="1662"/>
      <c r="JMV5" s="1662"/>
      <c r="JMW5" s="1662"/>
      <c r="JMX5" s="1662"/>
      <c r="JMY5" s="1662"/>
      <c r="JMZ5" s="1662"/>
      <c r="JNA5" s="1662"/>
      <c r="JNB5" s="1662"/>
      <c r="JNC5" s="1662"/>
      <c r="JND5" s="1662"/>
      <c r="JNE5" s="1662"/>
      <c r="JNF5" s="1662"/>
      <c r="JNG5" s="1662"/>
      <c r="JNH5" s="1662"/>
      <c r="JNI5" s="1662"/>
      <c r="JNJ5" s="1662"/>
      <c r="JNK5" s="1662"/>
      <c r="JNL5" s="1662"/>
      <c r="JNM5" s="1662"/>
      <c r="JNN5" s="1662"/>
      <c r="JNO5" s="1662"/>
      <c r="JNP5" s="1662"/>
      <c r="JNQ5" s="1662"/>
      <c r="JNR5" s="1662"/>
      <c r="JNS5" s="1662"/>
      <c r="JNT5" s="1662"/>
      <c r="JNU5" s="1662"/>
      <c r="JNV5" s="1662"/>
      <c r="JNW5" s="1662"/>
      <c r="JNX5" s="1662"/>
      <c r="JNY5" s="1662"/>
      <c r="JNZ5" s="1662"/>
      <c r="JOA5" s="1662"/>
      <c r="JOB5" s="1662"/>
      <c r="JOC5" s="1662"/>
      <c r="JOD5" s="1662"/>
      <c r="JOE5" s="1662"/>
      <c r="JOF5" s="1662"/>
      <c r="JOG5" s="1662"/>
      <c r="JOH5" s="1662"/>
      <c r="JOI5" s="1662"/>
      <c r="JOJ5" s="1662"/>
      <c r="JOK5" s="1662"/>
      <c r="JOL5" s="1662"/>
      <c r="JOM5" s="1662"/>
      <c r="JON5" s="1662"/>
      <c r="JOO5" s="1662"/>
      <c r="JOP5" s="1662"/>
      <c r="JOQ5" s="1662"/>
      <c r="JOR5" s="1662"/>
      <c r="JOS5" s="1662"/>
      <c r="JOT5" s="1662"/>
      <c r="JOU5" s="1662"/>
      <c r="JOV5" s="1662"/>
      <c r="JOW5" s="1662"/>
      <c r="JOX5" s="1662"/>
      <c r="JOY5" s="1662"/>
      <c r="JOZ5" s="1662"/>
      <c r="JPA5" s="1662"/>
      <c r="JPB5" s="1662"/>
      <c r="JPC5" s="1662"/>
      <c r="JPD5" s="1662"/>
      <c r="JPE5" s="1662"/>
      <c r="JPF5" s="1662"/>
      <c r="JPG5" s="1662"/>
      <c r="JPH5" s="1662"/>
      <c r="JPI5" s="1662"/>
      <c r="JPJ5" s="1662"/>
      <c r="JPK5" s="1662"/>
      <c r="JPL5" s="1662"/>
      <c r="JPM5" s="1662"/>
      <c r="JPN5" s="1662"/>
      <c r="JPO5" s="1662"/>
      <c r="JPP5" s="1662"/>
      <c r="JPQ5" s="1662"/>
      <c r="JPR5" s="1662"/>
      <c r="JPS5" s="1662"/>
      <c r="JPT5" s="1662"/>
      <c r="JPU5" s="1662"/>
      <c r="JPV5" s="1662"/>
      <c r="JPW5" s="1662"/>
      <c r="JPX5" s="1662"/>
      <c r="JPY5" s="1662"/>
      <c r="JPZ5" s="1662"/>
      <c r="JQA5" s="1662"/>
      <c r="JQB5" s="1662"/>
      <c r="JQC5" s="1662"/>
      <c r="JQD5" s="1662"/>
      <c r="JQE5" s="1662"/>
      <c r="JQF5" s="1662"/>
      <c r="JQG5" s="1662"/>
      <c r="JQH5" s="1662"/>
      <c r="JQI5" s="1662"/>
      <c r="JQJ5" s="1662"/>
      <c r="JQK5" s="1662"/>
      <c r="JQL5" s="1662"/>
      <c r="JQM5" s="1662"/>
      <c r="JQN5" s="1662"/>
      <c r="JQO5" s="1662"/>
      <c r="JQP5" s="1662"/>
      <c r="JQQ5" s="1662"/>
      <c r="JQR5" s="1662"/>
      <c r="JQS5" s="1662"/>
      <c r="JQT5" s="1662"/>
      <c r="JQU5" s="1662"/>
      <c r="JQV5" s="1662"/>
      <c r="JQW5" s="1662"/>
      <c r="JQX5" s="1662"/>
      <c r="JQY5" s="1662"/>
      <c r="JQZ5" s="1662"/>
      <c r="JRA5" s="1662"/>
      <c r="JRB5" s="1662"/>
      <c r="JRC5" s="1662"/>
      <c r="JRD5" s="1662"/>
      <c r="JRE5" s="1662"/>
      <c r="JRF5" s="1662"/>
      <c r="JRG5" s="1662"/>
      <c r="JRH5" s="1662"/>
      <c r="JRI5" s="1662"/>
      <c r="JRJ5" s="1662"/>
      <c r="JRK5" s="1662"/>
      <c r="JRL5" s="1662"/>
      <c r="JRM5" s="1662"/>
      <c r="JRN5" s="1662"/>
      <c r="JRO5" s="1662"/>
      <c r="JRP5" s="1662"/>
      <c r="JRQ5" s="1662"/>
      <c r="JRR5" s="1662"/>
      <c r="JRS5" s="1662"/>
      <c r="JRT5" s="1662"/>
      <c r="JRU5" s="1662"/>
      <c r="JRV5" s="1662"/>
      <c r="JRW5" s="1662"/>
      <c r="JRX5" s="1662"/>
      <c r="JRY5" s="1662"/>
      <c r="JRZ5" s="1662"/>
      <c r="JSA5" s="1662"/>
      <c r="JSB5" s="1662"/>
      <c r="JSC5" s="1662"/>
      <c r="JSD5" s="1662"/>
      <c r="JSE5" s="1662"/>
      <c r="JSF5" s="1662"/>
      <c r="JSG5" s="1662"/>
      <c r="JSH5" s="1662"/>
      <c r="JSI5" s="1662"/>
      <c r="JSJ5" s="1662"/>
      <c r="JSK5" s="1662"/>
      <c r="JSL5" s="1662"/>
      <c r="JSM5" s="1662"/>
      <c r="JSN5" s="1662"/>
      <c r="JSO5" s="1662"/>
      <c r="JSP5" s="1662"/>
      <c r="JSQ5" s="1662"/>
      <c r="JSR5" s="1662"/>
      <c r="JSS5" s="1662"/>
      <c r="JST5" s="1662"/>
      <c r="JSU5" s="1662"/>
      <c r="JSV5" s="1662"/>
      <c r="JSW5" s="1662"/>
      <c r="JSX5" s="1662"/>
      <c r="JSY5" s="1662"/>
      <c r="JSZ5" s="1662"/>
      <c r="JTA5" s="1662"/>
      <c r="JTB5" s="1662"/>
      <c r="JTC5" s="1662"/>
      <c r="JTD5" s="1662"/>
      <c r="JTE5" s="1662"/>
      <c r="JTF5" s="1662"/>
      <c r="JTG5" s="1662"/>
      <c r="JTH5" s="1662"/>
      <c r="JTI5" s="1662"/>
      <c r="JTJ5" s="1662"/>
      <c r="JTK5" s="1662"/>
      <c r="JTL5" s="1662"/>
      <c r="JTM5" s="1662"/>
      <c r="JTN5" s="1662"/>
      <c r="JTO5" s="1662"/>
      <c r="JTP5" s="1662"/>
      <c r="JTQ5" s="1662"/>
      <c r="JTR5" s="1662"/>
      <c r="JTS5" s="1662"/>
      <c r="JTT5" s="1662"/>
      <c r="JTU5" s="1662"/>
      <c r="JTV5" s="1662"/>
      <c r="JTW5" s="1662"/>
      <c r="JTX5" s="1662"/>
      <c r="JTY5" s="1662"/>
      <c r="JTZ5" s="1662"/>
      <c r="JUA5" s="1662"/>
      <c r="JUB5" s="1662"/>
      <c r="JUC5" s="1662"/>
      <c r="JUD5" s="1662"/>
      <c r="JUE5" s="1662"/>
      <c r="JUF5" s="1662"/>
      <c r="JUG5" s="1662"/>
      <c r="JUH5" s="1662"/>
      <c r="JUI5" s="1662"/>
      <c r="JUJ5" s="1662"/>
      <c r="JUK5" s="1662"/>
      <c r="JUL5" s="1662"/>
      <c r="JUM5" s="1662"/>
      <c r="JUN5" s="1662"/>
      <c r="JUO5" s="1662"/>
      <c r="JUP5" s="1662"/>
      <c r="JUQ5" s="1662"/>
      <c r="JUR5" s="1662"/>
      <c r="JUS5" s="1662"/>
      <c r="JUT5" s="1662"/>
      <c r="JUU5" s="1662"/>
      <c r="JUV5" s="1662"/>
      <c r="JUW5" s="1662"/>
      <c r="JUX5" s="1662"/>
      <c r="JUY5" s="1662"/>
      <c r="JUZ5" s="1662"/>
      <c r="JVA5" s="1662"/>
      <c r="JVB5" s="1662"/>
      <c r="JVC5" s="1662"/>
      <c r="JVD5" s="1662"/>
      <c r="JVE5" s="1662"/>
      <c r="JVF5" s="1662"/>
      <c r="JVG5" s="1662"/>
      <c r="JVH5" s="1662"/>
      <c r="JVI5" s="1662"/>
      <c r="JVJ5" s="1662"/>
      <c r="JVK5" s="1662"/>
      <c r="JVL5" s="1662"/>
      <c r="JVM5" s="1662"/>
      <c r="JVN5" s="1662"/>
      <c r="JVO5" s="1662"/>
      <c r="JVP5" s="1662"/>
      <c r="JVQ5" s="1662"/>
      <c r="JVR5" s="1662"/>
      <c r="JVS5" s="1662"/>
      <c r="JVT5" s="1662"/>
      <c r="JVU5" s="1662"/>
      <c r="JVV5" s="1662"/>
      <c r="JVW5" s="1662"/>
      <c r="JVX5" s="1662"/>
      <c r="JVY5" s="1662"/>
      <c r="JVZ5" s="1662"/>
      <c r="JWA5" s="1662"/>
      <c r="JWB5" s="1662"/>
      <c r="JWC5" s="1662"/>
      <c r="JWD5" s="1662"/>
      <c r="JWE5" s="1662"/>
      <c r="JWF5" s="1662"/>
      <c r="JWG5" s="1662"/>
      <c r="JWH5" s="1662"/>
      <c r="JWI5" s="1662"/>
      <c r="JWJ5" s="1662"/>
      <c r="JWK5" s="1662"/>
      <c r="JWL5" s="1662"/>
      <c r="JWM5" s="1662"/>
      <c r="JWN5" s="1662"/>
      <c r="JWO5" s="1662"/>
      <c r="JWP5" s="1662"/>
      <c r="JWQ5" s="1662"/>
      <c r="JWR5" s="1662"/>
      <c r="JWS5" s="1662"/>
      <c r="JWT5" s="1662"/>
      <c r="JWU5" s="1662"/>
      <c r="JWV5" s="1662"/>
      <c r="JWW5" s="1662"/>
      <c r="JWX5" s="1662"/>
      <c r="JWY5" s="1662"/>
      <c r="JWZ5" s="1662"/>
      <c r="JXA5" s="1662"/>
      <c r="JXB5" s="1662"/>
      <c r="JXC5" s="1662"/>
      <c r="JXD5" s="1662"/>
      <c r="JXE5" s="1662"/>
      <c r="JXF5" s="1662"/>
      <c r="JXG5" s="1662"/>
      <c r="JXH5" s="1662"/>
      <c r="JXI5" s="1662"/>
      <c r="JXJ5" s="1662"/>
      <c r="JXK5" s="1662"/>
      <c r="JXL5" s="1662"/>
      <c r="JXM5" s="1662"/>
      <c r="JXN5" s="1662"/>
      <c r="JXO5" s="1662"/>
      <c r="JXP5" s="1662"/>
      <c r="JXQ5" s="1662"/>
      <c r="JXR5" s="1662"/>
      <c r="JXS5" s="1662"/>
      <c r="JXT5" s="1662"/>
      <c r="JXU5" s="1662"/>
      <c r="JXV5" s="1662"/>
      <c r="JXW5" s="1662"/>
      <c r="JXX5" s="1662"/>
      <c r="JXY5" s="1662"/>
      <c r="JXZ5" s="1662"/>
      <c r="JYA5" s="1662"/>
      <c r="JYB5" s="1662"/>
      <c r="JYC5" s="1662"/>
      <c r="JYD5" s="1662"/>
      <c r="JYE5" s="1662"/>
      <c r="JYF5" s="1662"/>
      <c r="JYG5" s="1662"/>
      <c r="JYH5" s="1662"/>
      <c r="JYI5" s="1662"/>
      <c r="JYJ5" s="1662"/>
      <c r="JYK5" s="1662"/>
      <c r="JYL5" s="1662"/>
      <c r="JYM5" s="1662"/>
      <c r="JYN5" s="1662"/>
      <c r="JYO5" s="1662"/>
      <c r="JYP5" s="1662"/>
      <c r="JYQ5" s="1662"/>
      <c r="JYR5" s="1662"/>
      <c r="JYS5" s="1662"/>
      <c r="JYT5" s="1662"/>
      <c r="JYU5" s="1662"/>
      <c r="JYV5" s="1662"/>
      <c r="JYW5" s="1662"/>
      <c r="JYX5" s="1662"/>
      <c r="JYY5" s="1662"/>
      <c r="JYZ5" s="1662"/>
      <c r="JZA5" s="1662"/>
      <c r="JZB5" s="1662"/>
      <c r="JZC5" s="1662"/>
      <c r="JZD5" s="1662"/>
      <c r="JZE5" s="1662"/>
      <c r="JZF5" s="1662"/>
      <c r="JZG5" s="1662"/>
      <c r="JZH5" s="1662"/>
      <c r="JZI5" s="1662"/>
      <c r="JZJ5" s="1662"/>
      <c r="JZK5" s="1662"/>
      <c r="JZL5" s="1662"/>
      <c r="JZM5" s="1662"/>
      <c r="JZN5" s="1662"/>
      <c r="JZO5" s="1662"/>
      <c r="JZP5" s="1662"/>
      <c r="JZQ5" s="1662"/>
      <c r="JZR5" s="1662"/>
      <c r="JZS5" s="1662"/>
      <c r="JZT5" s="1662"/>
      <c r="JZU5" s="1662"/>
      <c r="JZV5" s="1662"/>
      <c r="JZW5" s="1662"/>
      <c r="JZX5" s="1662"/>
      <c r="JZY5" s="1662"/>
      <c r="JZZ5" s="1662"/>
      <c r="KAA5" s="1662"/>
      <c r="KAB5" s="1662"/>
      <c r="KAC5" s="1662"/>
      <c r="KAD5" s="1662"/>
      <c r="KAE5" s="1662"/>
      <c r="KAF5" s="1662"/>
      <c r="KAG5" s="1662"/>
      <c r="KAH5" s="1662"/>
      <c r="KAI5" s="1662"/>
      <c r="KAJ5" s="1662"/>
      <c r="KAK5" s="1662"/>
      <c r="KAL5" s="1662"/>
      <c r="KAM5" s="1662"/>
      <c r="KAN5" s="1662"/>
      <c r="KAO5" s="1662"/>
      <c r="KAP5" s="1662"/>
      <c r="KAQ5" s="1662"/>
      <c r="KAR5" s="1662"/>
      <c r="KAS5" s="1662"/>
      <c r="KAT5" s="1662"/>
      <c r="KAU5" s="1662"/>
      <c r="KAV5" s="1662"/>
      <c r="KAW5" s="1662"/>
      <c r="KAX5" s="1662"/>
      <c r="KAY5" s="1662"/>
      <c r="KAZ5" s="1662"/>
      <c r="KBA5" s="1662"/>
      <c r="KBB5" s="1662"/>
      <c r="KBC5" s="1662"/>
      <c r="KBD5" s="1662"/>
      <c r="KBE5" s="1662"/>
      <c r="KBF5" s="1662"/>
      <c r="KBG5" s="1662"/>
      <c r="KBH5" s="1662"/>
      <c r="KBI5" s="1662"/>
      <c r="KBJ5" s="1662"/>
      <c r="KBK5" s="1662"/>
      <c r="KBL5" s="1662"/>
      <c r="KBM5" s="1662"/>
      <c r="KBN5" s="1662"/>
      <c r="KBO5" s="1662"/>
      <c r="KBP5" s="1662"/>
      <c r="KBQ5" s="1662"/>
      <c r="KBR5" s="1662"/>
      <c r="KBS5" s="1662"/>
      <c r="KBT5" s="1662"/>
      <c r="KBU5" s="1662"/>
      <c r="KBV5" s="1662"/>
      <c r="KBW5" s="1662"/>
      <c r="KBX5" s="1662"/>
      <c r="KBY5" s="1662"/>
      <c r="KBZ5" s="1662"/>
      <c r="KCA5" s="1662"/>
      <c r="KCB5" s="1662"/>
      <c r="KCC5" s="1662"/>
      <c r="KCD5" s="1662"/>
      <c r="KCE5" s="1662"/>
      <c r="KCF5" s="1662"/>
      <c r="KCG5" s="1662"/>
      <c r="KCH5" s="1662"/>
      <c r="KCI5" s="1662"/>
      <c r="KCJ5" s="1662"/>
      <c r="KCK5" s="1662"/>
      <c r="KCL5" s="1662"/>
      <c r="KCM5" s="1662"/>
      <c r="KCN5" s="1662"/>
      <c r="KCO5" s="1662"/>
      <c r="KCP5" s="1662"/>
      <c r="KCQ5" s="1662"/>
      <c r="KCR5" s="1662"/>
      <c r="KCS5" s="1662"/>
      <c r="KCT5" s="1662"/>
      <c r="KCU5" s="1662"/>
      <c r="KCV5" s="1662"/>
      <c r="KCW5" s="1662"/>
      <c r="KCX5" s="1662"/>
      <c r="KCY5" s="1662"/>
      <c r="KCZ5" s="1662"/>
      <c r="KDA5" s="1662"/>
      <c r="KDB5" s="1662"/>
      <c r="KDC5" s="1662"/>
      <c r="KDD5" s="1662"/>
      <c r="KDE5" s="1662"/>
      <c r="KDF5" s="1662"/>
      <c r="KDG5" s="1662"/>
      <c r="KDH5" s="1662"/>
      <c r="KDI5" s="1662"/>
      <c r="KDJ5" s="1662"/>
      <c r="KDK5" s="1662"/>
      <c r="KDL5" s="1662"/>
      <c r="KDM5" s="1662"/>
      <c r="KDN5" s="1662"/>
      <c r="KDO5" s="1662"/>
      <c r="KDP5" s="1662"/>
      <c r="KDQ5" s="1662"/>
      <c r="KDR5" s="1662"/>
      <c r="KDS5" s="1662"/>
      <c r="KDT5" s="1662"/>
      <c r="KDU5" s="1662"/>
      <c r="KDV5" s="1662"/>
      <c r="KDW5" s="1662"/>
      <c r="KDX5" s="1662"/>
      <c r="KDY5" s="1662"/>
      <c r="KDZ5" s="1662"/>
      <c r="KEA5" s="1662"/>
      <c r="KEB5" s="1662"/>
      <c r="KEC5" s="1662"/>
      <c r="KED5" s="1662"/>
      <c r="KEE5" s="1662"/>
      <c r="KEF5" s="1662"/>
      <c r="KEG5" s="1662"/>
      <c r="KEH5" s="1662"/>
      <c r="KEI5" s="1662"/>
      <c r="KEJ5" s="1662"/>
      <c r="KEK5" s="1662"/>
      <c r="KEL5" s="1662"/>
      <c r="KEM5" s="1662"/>
      <c r="KEN5" s="1662"/>
      <c r="KEO5" s="1662"/>
      <c r="KEP5" s="1662"/>
      <c r="KEQ5" s="1662"/>
      <c r="KER5" s="1662"/>
      <c r="KES5" s="1662"/>
      <c r="KET5" s="1662"/>
      <c r="KEU5" s="1662"/>
      <c r="KEV5" s="1662"/>
      <c r="KEW5" s="1662"/>
      <c r="KEX5" s="1662"/>
      <c r="KEY5" s="1662"/>
      <c r="KEZ5" s="1662"/>
      <c r="KFA5" s="1662"/>
      <c r="KFB5" s="1662"/>
      <c r="KFC5" s="1662"/>
      <c r="KFD5" s="1662"/>
      <c r="KFE5" s="1662"/>
      <c r="KFF5" s="1662"/>
      <c r="KFG5" s="1662"/>
      <c r="KFH5" s="1662"/>
      <c r="KFI5" s="1662"/>
      <c r="KFJ5" s="1662"/>
      <c r="KFK5" s="1662"/>
      <c r="KFL5" s="1662"/>
      <c r="KFM5" s="1662"/>
      <c r="KFN5" s="1662"/>
      <c r="KFO5" s="1662"/>
      <c r="KFP5" s="1662"/>
      <c r="KFQ5" s="1662"/>
      <c r="KFR5" s="1662"/>
      <c r="KFS5" s="1662"/>
      <c r="KFT5" s="1662"/>
      <c r="KFU5" s="1662"/>
      <c r="KFV5" s="1662"/>
      <c r="KFW5" s="1662"/>
      <c r="KFX5" s="1662"/>
      <c r="KFY5" s="1662"/>
      <c r="KFZ5" s="1662"/>
      <c r="KGA5" s="1662"/>
      <c r="KGB5" s="1662"/>
      <c r="KGC5" s="1662"/>
      <c r="KGD5" s="1662"/>
      <c r="KGE5" s="1662"/>
      <c r="KGF5" s="1662"/>
      <c r="KGG5" s="1662"/>
      <c r="KGH5" s="1662"/>
      <c r="KGI5" s="1662"/>
      <c r="KGJ5" s="1662"/>
      <c r="KGK5" s="1662"/>
      <c r="KGL5" s="1662"/>
      <c r="KGM5" s="1662"/>
      <c r="KGN5" s="1662"/>
      <c r="KGO5" s="1662"/>
      <c r="KGP5" s="1662"/>
      <c r="KGQ5" s="1662"/>
      <c r="KGR5" s="1662"/>
      <c r="KGS5" s="1662"/>
      <c r="KGT5" s="1662"/>
      <c r="KGU5" s="1662"/>
      <c r="KGV5" s="1662"/>
      <c r="KGW5" s="1662"/>
      <c r="KGX5" s="1662"/>
      <c r="KGY5" s="1662"/>
      <c r="KGZ5" s="1662"/>
      <c r="KHA5" s="1662"/>
      <c r="KHB5" s="1662"/>
      <c r="KHC5" s="1662"/>
      <c r="KHD5" s="1662"/>
      <c r="KHE5" s="1662"/>
      <c r="KHF5" s="1662"/>
      <c r="KHG5" s="1662"/>
      <c r="KHH5" s="1662"/>
      <c r="KHI5" s="1662"/>
      <c r="KHJ5" s="1662"/>
      <c r="KHK5" s="1662"/>
      <c r="KHL5" s="1662"/>
      <c r="KHM5" s="1662"/>
      <c r="KHN5" s="1662"/>
      <c r="KHO5" s="1662"/>
      <c r="KHP5" s="1662"/>
      <c r="KHQ5" s="1662"/>
      <c r="KHR5" s="1662"/>
      <c r="KHS5" s="1662"/>
      <c r="KHT5" s="1662"/>
      <c r="KHU5" s="1662"/>
      <c r="KHV5" s="1662"/>
      <c r="KHW5" s="1662"/>
      <c r="KHX5" s="1662"/>
      <c r="KHY5" s="1662"/>
      <c r="KHZ5" s="1662"/>
      <c r="KIA5" s="1662"/>
      <c r="KIB5" s="1662"/>
      <c r="KIC5" s="1662"/>
      <c r="KID5" s="1662"/>
      <c r="KIE5" s="1662"/>
      <c r="KIF5" s="1662"/>
      <c r="KIG5" s="1662"/>
      <c r="KIH5" s="1662"/>
      <c r="KII5" s="1662"/>
      <c r="KIJ5" s="1662"/>
      <c r="KIK5" s="1662"/>
      <c r="KIL5" s="1662"/>
      <c r="KIM5" s="1662"/>
      <c r="KIN5" s="1662"/>
      <c r="KIO5" s="1662"/>
      <c r="KIP5" s="1662"/>
      <c r="KIQ5" s="1662"/>
      <c r="KIR5" s="1662"/>
      <c r="KIS5" s="1662"/>
      <c r="KIT5" s="1662"/>
      <c r="KIU5" s="1662"/>
      <c r="KIV5" s="1662"/>
      <c r="KIW5" s="1662"/>
      <c r="KIX5" s="1662"/>
      <c r="KIY5" s="1662"/>
      <c r="KIZ5" s="1662"/>
      <c r="KJA5" s="1662"/>
      <c r="KJB5" s="1662"/>
      <c r="KJC5" s="1662"/>
      <c r="KJD5" s="1662"/>
      <c r="KJE5" s="1662"/>
      <c r="KJF5" s="1662"/>
      <c r="KJG5" s="1662"/>
      <c r="KJH5" s="1662"/>
      <c r="KJI5" s="1662"/>
      <c r="KJJ5" s="1662"/>
      <c r="KJK5" s="1662"/>
      <c r="KJL5" s="1662"/>
      <c r="KJM5" s="1662"/>
      <c r="KJN5" s="1662"/>
      <c r="KJO5" s="1662"/>
      <c r="KJP5" s="1662"/>
      <c r="KJQ5" s="1662"/>
      <c r="KJR5" s="1662"/>
      <c r="KJS5" s="1662"/>
      <c r="KJT5" s="1662"/>
      <c r="KJU5" s="1662"/>
      <c r="KJV5" s="1662"/>
      <c r="KJW5" s="1662"/>
      <c r="KJX5" s="1662"/>
      <c r="KJY5" s="1662"/>
      <c r="KJZ5" s="1662"/>
      <c r="KKA5" s="1662"/>
      <c r="KKB5" s="1662"/>
      <c r="KKC5" s="1662"/>
      <c r="KKD5" s="1662"/>
      <c r="KKE5" s="1662"/>
      <c r="KKF5" s="1662"/>
      <c r="KKG5" s="1662"/>
      <c r="KKH5" s="1662"/>
      <c r="KKI5" s="1662"/>
      <c r="KKJ5" s="1662"/>
      <c r="KKK5" s="1662"/>
      <c r="KKL5" s="1662"/>
      <c r="KKM5" s="1662"/>
      <c r="KKN5" s="1662"/>
      <c r="KKO5" s="1662"/>
      <c r="KKP5" s="1662"/>
      <c r="KKQ5" s="1662"/>
      <c r="KKR5" s="1662"/>
      <c r="KKS5" s="1662"/>
      <c r="KKT5" s="1662"/>
      <c r="KKU5" s="1662"/>
      <c r="KKV5" s="1662"/>
      <c r="KKW5" s="1662"/>
      <c r="KKX5" s="1662"/>
      <c r="KKY5" s="1662"/>
      <c r="KKZ5" s="1662"/>
      <c r="KLA5" s="1662"/>
      <c r="KLB5" s="1662"/>
      <c r="KLC5" s="1662"/>
      <c r="KLD5" s="1662"/>
      <c r="KLE5" s="1662"/>
      <c r="KLF5" s="1662"/>
      <c r="KLG5" s="1662"/>
      <c r="KLH5" s="1662"/>
      <c r="KLI5" s="1662"/>
      <c r="KLJ5" s="1662"/>
      <c r="KLK5" s="1662"/>
      <c r="KLL5" s="1662"/>
      <c r="KLM5" s="1662"/>
      <c r="KLN5" s="1662"/>
      <c r="KLO5" s="1662"/>
      <c r="KLP5" s="1662"/>
      <c r="KLQ5" s="1662"/>
      <c r="KLR5" s="1662"/>
      <c r="KLS5" s="1662"/>
      <c r="KLT5" s="1662"/>
      <c r="KLU5" s="1662"/>
      <c r="KLV5" s="1662"/>
      <c r="KLW5" s="1662"/>
      <c r="KLX5" s="1662"/>
      <c r="KLY5" s="1662"/>
      <c r="KLZ5" s="1662"/>
      <c r="KMA5" s="1662"/>
      <c r="KMB5" s="1662"/>
      <c r="KMC5" s="1662"/>
      <c r="KMD5" s="1662"/>
      <c r="KME5" s="1662"/>
      <c r="KMF5" s="1662"/>
      <c r="KMG5" s="1662"/>
      <c r="KMH5" s="1662"/>
      <c r="KMI5" s="1662"/>
      <c r="KMJ5" s="1662"/>
      <c r="KMK5" s="1662"/>
      <c r="KML5" s="1662"/>
      <c r="KMM5" s="1662"/>
      <c r="KMN5" s="1662"/>
      <c r="KMO5" s="1662"/>
      <c r="KMP5" s="1662"/>
      <c r="KMQ5" s="1662"/>
      <c r="KMR5" s="1662"/>
      <c r="KMS5" s="1662"/>
      <c r="KMT5" s="1662"/>
      <c r="KMU5" s="1662"/>
      <c r="KMV5" s="1662"/>
      <c r="KMW5" s="1662"/>
      <c r="KMX5" s="1662"/>
      <c r="KMY5" s="1662"/>
      <c r="KMZ5" s="1662"/>
      <c r="KNA5" s="1662"/>
      <c r="KNB5" s="1662"/>
      <c r="KNC5" s="1662"/>
      <c r="KND5" s="1662"/>
      <c r="KNE5" s="1662"/>
      <c r="KNF5" s="1662"/>
      <c r="KNG5" s="1662"/>
      <c r="KNH5" s="1662"/>
      <c r="KNI5" s="1662"/>
      <c r="KNJ5" s="1662"/>
      <c r="KNK5" s="1662"/>
      <c r="KNL5" s="1662"/>
      <c r="KNM5" s="1662"/>
      <c r="KNN5" s="1662"/>
      <c r="KNO5" s="1662"/>
      <c r="KNP5" s="1662"/>
      <c r="KNQ5" s="1662"/>
      <c r="KNR5" s="1662"/>
      <c r="KNS5" s="1662"/>
      <c r="KNT5" s="1662"/>
      <c r="KNU5" s="1662"/>
      <c r="KNV5" s="1662"/>
      <c r="KNW5" s="1662"/>
      <c r="KNX5" s="1662"/>
      <c r="KNY5" s="1662"/>
      <c r="KNZ5" s="1662"/>
      <c r="KOA5" s="1662"/>
      <c r="KOB5" s="1662"/>
      <c r="KOC5" s="1662"/>
      <c r="KOD5" s="1662"/>
      <c r="KOE5" s="1662"/>
      <c r="KOF5" s="1662"/>
      <c r="KOG5" s="1662"/>
      <c r="KOH5" s="1662"/>
      <c r="KOI5" s="1662"/>
      <c r="KOJ5" s="1662"/>
      <c r="KOK5" s="1662"/>
      <c r="KOL5" s="1662"/>
      <c r="KOM5" s="1662"/>
      <c r="KON5" s="1662"/>
      <c r="KOO5" s="1662"/>
      <c r="KOP5" s="1662"/>
      <c r="KOQ5" s="1662"/>
      <c r="KOR5" s="1662"/>
      <c r="KOS5" s="1662"/>
      <c r="KOT5" s="1662"/>
      <c r="KOU5" s="1662"/>
      <c r="KOV5" s="1662"/>
      <c r="KOW5" s="1662"/>
      <c r="KOX5" s="1662"/>
      <c r="KOY5" s="1662"/>
      <c r="KOZ5" s="1662"/>
      <c r="KPA5" s="1662"/>
      <c r="KPB5" s="1662"/>
      <c r="KPC5" s="1662"/>
      <c r="KPD5" s="1662"/>
      <c r="KPE5" s="1662"/>
      <c r="KPF5" s="1662"/>
      <c r="KPG5" s="1662"/>
      <c r="KPH5" s="1662"/>
      <c r="KPI5" s="1662"/>
      <c r="KPJ5" s="1662"/>
      <c r="KPK5" s="1662"/>
      <c r="KPL5" s="1662"/>
      <c r="KPM5" s="1662"/>
      <c r="KPN5" s="1662"/>
      <c r="KPO5" s="1662"/>
      <c r="KPP5" s="1662"/>
      <c r="KPQ5" s="1662"/>
      <c r="KPR5" s="1662"/>
      <c r="KPS5" s="1662"/>
      <c r="KPT5" s="1662"/>
      <c r="KPU5" s="1662"/>
      <c r="KPV5" s="1662"/>
      <c r="KPW5" s="1662"/>
      <c r="KPX5" s="1662"/>
      <c r="KPY5" s="1662"/>
      <c r="KPZ5" s="1662"/>
      <c r="KQA5" s="1662"/>
      <c r="KQB5" s="1662"/>
      <c r="KQC5" s="1662"/>
      <c r="KQD5" s="1662"/>
      <c r="KQE5" s="1662"/>
      <c r="KQF5" s="1662"/>
      <c r="KQG5" s="1662"/>
      <c r="KQH5" s="1662"/>
      <c r="KQI5" s="1662"/>
      <c r="KQJ5" s="1662"/>
      <c r="KQK5" s="1662"/>
      <c r="KQL5" s="1662"/>
      <c r="KQM5" s="1662"/>
      <c r="KQN5" s="1662"/>
      <c r="KQO5" s="1662"/>
      <c r="KQP5" s="1662"/>
      <c r="KQQ5" s="1662"/>
      <c r="KQR5" s="1662"/>
      <c r="KQS5" s="1662"/>
      <c r="KQT5" s="1662"/>
      <c r="KQU5" s="1662"/>
      <c r="KQV5" s="1662"/>
      <c r="KQW5" s="1662"/>
      <c r="KQX5" s="1662"/>
      <c r="KQY5" s="1662"/>
      <c r="KQZ5" s="1662"/>
      <c r="KRA5" s="1662"/>
      <c r="KRB5" s="1662"/>
      <c r="KRC5" s="1662"/>
      <c r="KRD5" s="1662"/>
      <c r="KRE5" s="1662"/>
      <c r="KRF5" s="1662"/>
      <c r="KRG5" s="1662"/>
      <c r="KRH5" s="1662"/>
      <c r="KRI5" s="1662"/>
      <c r="KRJ5" s="1662"/>
      <c r="KRK5" s="1662"/>
      <c r="KRL5" s="1662"/>
      <c r="KRM5" s="1662"/>
      <c r="KRN5" s="1662"/>
      <c r="KRO5" s="1662"/>
      <c r="KRP5" s="1662"/>
      <c r="KRQ5" s="1662"/>
      <c r="KRR5" s="1662"/>
      <c r="KRS5" s="1662"/>
      <c r="KRT5" s="1662"/>
      <c r="KRU5" s="1662"/>
      <c r="KRV5" s="1662"/>
      <c r="KRW5" s="1662"/>
      <c r="KRX5" s="1662"/>
      <c r="KRY5" s="1662"/>
      <c r="KRZ5" s="1662"/>
      <c r="KSA5" s="1662"/>
      <c r="KSB5" s="1662"/>
      <c r="KSC5" s="1662"/>
      <c r="KSD5" s="1662"/>
      <c r="KSE5" s="1662"/>
      <c r="KSF5" s="1662"/>
      <c r="KSG5" s="1662"/>
      <c r="KSH5" s="1662"/>
      <c r="KSI5" s="1662"/>
      <c r="KSJ5" s="1662"/>
      <c r="KSK5" s="1662"/>
      <c r="KSL5" s="1662"/>
      <c r="KSM5" s="1662"/>
      <c r="KSN5" s="1662"/>
      <c r="KSO5" s="1662"/>
      <c r="KSP5" s="1662"/>
      <c r="KSQ5" s="1662"/>
      <c r="KSR5" s="1662"/>
      <c r="KSS5" s="1662"/>
      <c r="KST5" s="1662"/>
      <c r="KSU5" s="1662"/>
      <c r="KSV5" s="1662"/>
      <c r="KSW5" s="1662"/>
      <c r="KSX5" s="1662"/>
      <c r="KSY5" s="1662"/>
      <c r="KSZ5" s="1662"/>
      <c r="KTA5" s="1662"/>
      <c r="KTB5" s="1662"/>
      <c r="KTC5" s="1662"/>
      <c r="KTD5" s="1662"/>
      <c r="KTE5" s="1662"/>
      <c r="KTF5" s="1662"/>
      <c r="KTG5" s="1662"/>
      <c r="KTH5" s="1662"/>
      <c r="KTI5" s="1662"/>
      <c r="KTJ5" s="1662"/>
      <c r="KTK5" s="1662"/>
      <c r="KTL5" s="1662"/>
      <c r="KTM5" s="1662"/>
      <c r="KTN5" s="1662"/>
      <c r="KTO5" s="1662"/>
      <c r="KTP5" s="1662"/>
      <c r="KTQ5" s="1662"/>
      <c r="KTR5" s="1662"/>
      <c r="KTS5" s="1662"/>
      <c r="KTT5" s="1662"/>
      <c r="KTU5" s="1662"/>
      <c r="KTV5" s="1662"/>
      <c r="KTW5" s="1662"/>
      <c r="KTX5" s="1662"/>
      <c r="KTY5" s="1662"/>
      <c r="KTZ5" s="1662"/>
      <c r="KUA5" s="1662"/>
      <c r="KUB5" s="1662"/>
      <c r="KUC5" s="1662"/>
      <c r="KUD5" s="1662"/>
      <c r="KUE5" s="1662"/>
      <c r="KUF5" s="1662"/>
      <c r="KUG5" s="1662"/>
      <c r="KUH5" s="1662"/>
      <c r="KUI5" s="1662"/>
      <c r="KUJ5" s="1662"/>
      <c r="KUK5" s="1662"/>
      <c r="KUL5" s="1662"/>
      <c r="KUM5" s="1662"/>
      <c r="KUN5" s="1662"/>
      <c r="KUO5" s="1662"/>
      <c r="KUP5" s="1662"/>
      <c r="KUQ5" s="1662"/>
      <c r="KUR5" s="1662"/>
      <c r="KUS5" s="1662"/>
      <c r="KUT5" s="1662"/>
      <c r="KUU5" s="1662"/>
      <c r="KUV5" s="1662"/>
      <c r="KUW5" s="1662"/>
      <c r="KUX5" s="1662"/>
      <c r="KUY5" s="1662"/>
      <c r="KUZ5" s="1662"/>
      <c r="KVA5" s="1662"/>
      <c r="KVB5" s="1662"/>
      <c r="KVC5" s="1662"/>
      <c r="KVD5" s="1662"/>
      <c r="KVE5" s="1662"/>
      <c r="KVF5" s="1662"/>
      <c r="KVG5" s="1662"/>
      <c r="KVH5" s="1662"/>
      <c r="KVI5" s="1662"/>
      <c r="KVJ5" s="1662"/>
      <c r="KVK5" s="1662"/>
      <c r="KVL5" s="1662"/>
      <c r="KVM5" s="1662"/>
      <c r="KVN5" s="1662"/>
      <c r="KVO5" s="1662"/>
      <c r="KVP5" s="1662"/>
      <c r="KVQ5" s="1662"/>
      <c r="KVR5" s="1662"/>
      <c r="KVS5" s="1662"/>
      <c r="KVT5" s="1662"/>
      <c r="KVU5" s="1662"/>
      <c r="KVV5" s="1662"/>
      <c r="KVW5" s="1662"/>
      <c r="KVX5" s="1662"/>
      <c r="KVY5" s="1662"/>
      <c r="KVZ5" s="1662"/>
      <c r="KWA5" s="1662"/>
      <c r="KWB5" s="1662"/>
      <c r="KWC5" s="1662"/>
      <c r="KWD5" s="1662"/>
      <c r="KWE5" s="1662"/>
      <c r="KWF5" s="1662"/>
      <c r="KWG5" s="1662"/>
      <c r="KWH5" s="1662"/>
      <c r="KWI5" s="1662"/>
      <c r="KWJ5" s="1662"/>
      <c r="KWK5" s="1662"/>
      <c r="KWL5" s="1662"/>
      <c r="KWM5" s="1662"/>
      <c r="KWN5" s="1662"/>
      <c r="KWO5" s="1662"/>
      <c r="KWP5" s="1662"/>
      <c r="KWQ5" s="1662"/>
      <c r="KWR5" s="1662"/>
      <c r="KWS5" s="1662"/>
      <c r="KWT5" s="1662"/>
      <c r="KWU5" s="1662"/>
      <c r="KWV5" s="1662"/>
      <c r="KWW5" s="1662"/>
      <c r="KWX5" s="1662"/>
      <c r="KWY5" s="1662"/>
      <c r="KWZ5" s="1662"/>
      <c r="KXA5" s="1662"/>
      <c r="KXB5" s="1662"/>
      <c r="KXC5" s="1662"/>
      <c r="KXD5" s="1662"/>
      <c r="KXE5" s="1662"/>
      <c r="KXF5" s="1662"/>
      <c r="KXG5" s="1662"/>
      <c r="KXH5" s="1662"/>
      <c r="KXI5" s="1662"/>
      <c r="KXJ5" s="1662"/>
      <c r="KXK5" s="1662"/>
      <c r="KXL5" s="1662"/>
      <c r="KXM5" s="1662"/>
      <c r="KXN5" s="1662"/>
      <c r="KXO5" s="1662"/>
      <c r="KXP5" s="1662"/>
      <c r="KXQ5" s="1662"/>
      <c r="KXR5" s="1662"/>
      <c r="KXS5" s="1662"/>
      <c r="KXT5" s="1662"/>
      <c r="KXU5" s="1662"/>
      <c r="KXV5" s="1662"/>
      <c r="KXW5" s="1662"/>
      <c r="KXX5" s="1662"/>
      <c r="KXY5" s="1662"/>
      <c r="KXZ5" s="1662"/>
      <c r="KYA5" s="1662"/>
      <c r="KYB5" s="1662"/>
      <c r="KYC5" s="1662"/>
      <c r="KYD5" s="1662"/>
      <c r="KYE5" s="1662"/>
      <c r="KYF5" s="1662"/>
      <c r="KYG5" s="1662"/>
      <c r="KYH5" s="1662"/>
      <c r="KYI5" s="1662"/>
      <c r="KYJ5" s="1662"/>
      <c r="KYK5" s="1662"/>
      <c r="KYL5" s="1662"/>
      <c r="KYM5" s="1662"/>
      <c r="KYN5" s="1662"/>
      <c r="KYO5" s="1662"/>
      <c r="KYP5" s="1662"/>
      <c r="KYQ5" s="1662"/>
      <c r="KYR5" s="1662"/>
      <c r="KYS5" s="1662"/>
      <c r="KYT5" s="1662"/>
      <c r="KYU5" s="1662"/>
      <c r="KYV5" s="1662"/>
      <c r="KYW5" s="1662"/>
      <c r="KYX5" s="1662"/>
      <c r="KYY5" s="1662"/>
      <c r="KYZ5" s="1662"/>
      <c r="KZA5" s="1662"/>
      <c r="KZB5" s="1662"/>
      <c r="KZC5" s="1662"/>
      <c r="KZD5" s="1662"/>
      <c r="KZE5" s="1662"/>
      <c r="KZF5" s="1662"/>
      <c r="KZG5" s="1662"/>
      <c r="KZH5" s="1662"/>
      <c r="KZI5" s="1662"/>
      <c r="KZJ5" s="1662"/>
      <c r="KZK5" s="1662"/>
      <c r="KZL5" s="1662"/>
      <c r="KZM5" s="1662"/>
      <c r="KZN5" s="1662"/>
      <c r="KZO5" s="1662"/>
      <c r="KZP5" s="1662"/>
      <c r="KZQ5" s="1662"/>
      <c r="KZR5" s="1662"/>
      <c r="KZS5" s="1662"/>
      <c r="KZT5" s="1662"/>
      <c r="KZU5" s="1662"/>
      <c r="KZV5" s="1662"/>
      <c r="KZW5" s="1662"/>
      <c r="KZX5" s="1662"/>
      <c r="KZY5" s="1662"/>
      <c r="KZZ5" s="1662"/>
      <c r="LAA5" s="1662"/>
      <c r="LAB5" s="1662"/>
      <c r="LAC5" s="1662"/>
      <c r="LAD5" s="1662"/>
      <c r="LAE5" s="1662"/>
      <c r="LAF5" s="1662"/>
      <c r="LAG5" s="1662"/>
      <c r="LAH5" s="1662"/>
      <c r="LAI5" s="1662"/>
      <c r="LAJ5" s="1662"/>
      <c r="LAK5" s="1662"/>
      <c r="LAL5" s="1662"/>
      <c r="LAM5" s="1662"/>
      <c r="LAN5" s="1662"/>
      <c r="LAO5" s="1662"/>
      <c r="LAP5" s="1662"/>
      <c r="LAQ5" s="1662"/>
      <c r="LAR5" s="1662"/>
      <c r="LAS5" s="1662"/>
      <c r="LAT5" s="1662"/>
      <c r="LAU5" s="1662"/>
      <c r="LAV5" s="1662"/>
      <c r="LAW5" s="1662"/>
      <c r="LAX5" s="1662"/>
      <c r="LAY5" s="1662"/>
      <c r="LAZ5" s="1662"/>
      <c r="LBA5" s="1662"/>
      <c r="LBB5" s="1662"/>
      <c r="LBC5" s="1662"/>
      <c r="LBD5" s="1662"/>
      <c r="LBE5" s="1662"/>
      <c r="LBF5" s="1662"/>
      <c r="LBG5" s="1662"/>
      <c r="LBH5" s="1662"/>
      <c r="LBI5" s="1662"/>
      <c r="LBJ5" s="1662"/>
      <c r="LBK5" s="1662"/>
      <c r="LBL5" s="1662"/>
      <c r="LBM5" s="1662"/>
      <c r="LBN5" s="1662"/>
      <c r="LBO5" s="1662"/>
      <c r="LBP5" s="1662"/>
      <c r="LBQ5" s="1662"/>
      <c r="LBR5" s="1662"/>
      <c r="LBS5" s="1662"/>
      <c r="LBT5" s="1662"/>
      <c r="LBU5" s="1662"/>
      <c r="LBV5" s="1662"/>
      <c r="LBW5" s="1662"/>
      <c r="LBX5" s="1662"/>
      <c r="LBY5" s="1662"/>
      <c r="LBZ5" s="1662"/>
      <c r="LCA5" s="1662"/>
      <c r="LCB5" s="1662"/>
      <c r="LCC5" s="1662"/>
      <c r="LCD5" s="1662"/>
      <c r="LCE5" s="1662"/>
      <c r="LCF5" s="1662"/>
      <c r="LCG5" s="1662"/>
      <c r="LCH5" s="1662"/>
      <c r="LCI5" s="1662"/>
      <c r="LCJ5" s="1662"/>
      <c r="LCK5" s="1662"/>
      <c r="LCL5" s="1662"/>
      <c r="LCM5" s="1662"/>
      <c r="LCN5" s="1662"/>
      <c r="LCO5" s="1662"/>
      <c r="LCP5" s="1662"/>
      <c r="LCQ5" s="1662"/>
      <c r="LCR5" s="1662"/>
      <c r="LCS5" s="1662"/>
      <c r="LCT5" s="1662"/>
      <c r="LCU5" s="1662"/>
      <c r="LCV5" s="1662"/>
      <c r="LCW5" s="1662"/>
      <c r="LCX5" s="1662"/>
      <c r="LCY5" s="1662"/>
      <c r="LCZ5" s="1662"/>
      <c r="LDA5" s="1662"/>
      <c r="LDB5" s="1662"/>
      <c r="LDC5" s="1662"/>
      <c r="LDD5" s="1662"/>
      <c r="LDE5" s="1662"/>
      <c r="LDF5" s="1662"/>
      <c r="LDG5" s="1662"/>
      <c r="LDH5" s="1662"/>
      <c r="LDI5" s="1662"/>
      <c r="LDJ5" s="1662"/>
      <c r="LDK5" s="1662"/>
      <c r="LDL5" s="1662"/>
      <c r="LDM5" s="1662"/>
      <c r="LDN5" s="1662"/>
      <c r="LDO5" s="1662"/>
      <c r="LDP5" s="1662"/>
      <c r="LDQ5" s="1662"/>
      <c r="LDR5" s="1662"/>
      <c r="LDS5" s="1662"/>
      <c r="LDT5" s="1662"/>
      <c r="LDU5" s="1662"/>
      <c r="LDV5" s="1662"/>
      <c r="LDW5" s="1662"/>
      <c r="LDX5" s="1662"/>
      <c r="LDY5" s="1662"/>
      <c r="LDZ5" s="1662"/>
      <c r="LEA5" s="1662"/>
      <c r="LEB5" s="1662"/>
      <c r="LEC5" s="1662"/>
      <c r="LED5" s="1662"/>
      <c r="LEE5" s="1662"/>
      <c r="LEF5" s="1662"/>
      <c r="LEG5" s="1662"/>
      <c r="LEH5" s="1662"/>
      <c r="LEI5" s="1662"/>
      <c r="LEJ5" s="1662"/>
      <c r="LEK5" s="1662"/>
      <c r="LEL5" s="1662"/>
      <c r="LEM5" s="1662"/>
      <c r="LEN5" s="1662"/>
      <c r="LEO5" s="1662"/>
      <c r="LEP5" s="1662"/>
      <c r="LEQ5" s="1662"/>
      <c r="LER5" s="1662"/>
      <c r="LES5" s="1662"/>
      <c r="LET5" s="1662"/>
      <c r="LEU5" s="1662"/>
      <c r="LEV5" s="1662"/>
      <c r="LEW5" s="1662"/>
      <c r="LEX5" s="1662"/>
      <c r="LEY5" s="1662"/>
      <c r="LEZ5" s="1662"/>
      <c r="LFA5" s="1662"/>
      <c r="LFB5" s="1662"/>
      <c r="LFC5" s="1662"/>
      <c r="LFD5" s="1662"/>
      <c r="LFE5" s="1662"/>
      <c r="LFF5" s="1662"/>
      <c r="LFG5" s="1662"/>
      <c r="LFH5" s="1662"/>
      <c r="LFI5" s="1662"/>
      <c r="LFJ5" s="1662"/>
      <c r="LFK5" s="1662"/>
      <c r="LFL5" s="1662"/>
      <c r="LFM5" s="1662"/>
      <c r="LFN5" s="1662"/>
      <c r="LFO5" s="1662"/>
      <c r="LFP5" s="1662"/>
      <c r="LFQ5" s="1662"/>
      <c r="LFR5" s="1662"/>
      <c r="LFS5" s="1662"/>
      <c r="LFT5" s="1662"/>
      <c r="LFU5" s="1662"/>
      <c r="LFV5" s="1662"/>
      <c r="LFW5" s="1662"/>
      <c r="LFX5" s="1662"/>
      <c r="LFY5" s="1662"/>
      <c r="LFZ5" s="1662"/>
      <c r="LGA5" s="1662"/>
      <c r="LGB5" s="1662"/>
      <c r="LGC5" s="1662"/>
      <c r="LGD5" s="1662"/>
      <c r="LGE5" s="1662"/>
      <c r="LGF5" s="1662"/>
      <c r="LGG5" s="1662"/>
      <c r="LGH5" s="1662"/>
      <c r="LGI5" s="1662"/>
      <c r="LGJ5" s="1662"/>
      <c r="LGK5" s="1662"/>
      <c r="LGL5" s="1662"/>
      <c r="LGM5" s="1662"/>
      <c r="LGN5" s="1662"/>
      <c r="LGO5" s="1662"/>
      <c r="LGP5" s="1662"/>
      <c r="LGQ5" s="1662"/>
      <c r="LGR5" s="1662"/>
      <c r="LGS5" s="1662"/>
      <c r="LGT5" s="1662"/>
      <c r="LGU5" s="1662"/>
      <c r="LGV5" s="1662"/>
      <c r="LGW5" s="1662"/>
      <c r="LGX5" s="1662"/>
      <c r="LGY5" s="1662"/>
      <c r="LGZ5" s="1662"/>
      <c r="LHA5" s="1662"/>
      <c r="LHB5" s="1662"/>
      <c r="LHC5" s="1662"/>
      <c r="LHD5" s="1662"/>
      <c r="LHE5" s="1662"/>
      <c r="LHF5" s="1662"/>
      <c r="LHG5" s="1662"/>
      <c r="LHH5" s="1662"/>
      <c r="LHI5" s="1662"/>
      <c r="LHJ5" s="1662"/>
      <c r="LHK5" s="1662"/>
      <c r="LHL5" s="1662"/>
      <c r="LHM5" s="1662"/>
      <c r="LHN5" s="1662"/>
      <c r="LHO5" s="1662"/>
      <c r="LHP5" s="1662"/>
      <c r="LHQ5" s="1662"/>
      <c r="LHR5" s="1662"/>
      <c r="LHS5" s="1662"/>
      <c r="LHT5" s="1662"/>
      <c r="LHU5" s="1662"/>
      <c r="LHV5" s="1662"/>
      <c r="LHW5" s="1662"/>
      <c r="LHX5" s="1662"/>
      <c r="LHY5" s="1662"/>
      <c r="LHZ5" s="1662"/>
      <c r="LIA5" s="1662"/>
      <c r="LIB5" s="1662"/>
      <c r="LIC5" s="1662"/>
      <c r="LID5" s="1662"/>
      <c r="LIE5" s="1662"/>
      <c r="LIF5" s="1662"/>
      <c r="LIG5" s="1662"/>
      <c r="LIH5" s="1662"/>
      <c r="LII5" s="1662"/>
      <c r="LIJ5" s="1662"/>
      <c r="LIK5" s="1662"/>
      <c r="LIL5" s="1662"/>
      <c r="LIM5" s="1662"/>
      <c r="LIN5" s="1662"/>
      <c r="LIO5" s="1662"/>
      <c r="LIP5" s="1662"/>
      <c r="LIQ5" s="1662"/>
      <c r="LIR5" s="1662"/>
      <c r="LIS5" s="1662"/>
      <c r="LIT5" s="1662"/>
      <c r="LIU5" s="1662"/>
      <c r="LIV5" s="1662"/>
      <c r="LIW5" s="1662"/>
      <c r="LIX5" s="1662"/>
      <c r="LIY5" s="1662"/>
      <c r="LIZ5" s="1662"/>
      <c r="LJA5" s="1662"/>
      <c r="LJB5" s="1662"/>
      <c r="LJC5" s="1662"/>
      <c r="LJD5" s="1662"/>
      <c r="LJE5" s="1662"/>
      <c r="LJF5" s="1662"/>
      <c r="LJG5" s="1662"/>
      <c r="LJH5" s="1662"/>
      <c r="LJI5" s="1662"/>
      <c r="LJJ5" s="1662"/>
      <c r="LJK5" s="1662"/>
      <c r="LJL5" s="1662"/>
      <c r="LJM5" s="1662"/>
      <c r="LJN5" s="1662"/>
      <c r="LJO5" s="1662"/>
      <c r="LJP5" s="1662"/>
      <c r="LJQ5" s="1662"/>
      <c r="LJR5" s="1662"/>
      <c r="LJS5" s="1662"/>
      <c r="LJT5" s="1662"/>
      <c r="LJU5" s="1662"/>
      <c r="LJV5" s="1662"/>
      <c r="LJW5" s="1662"/>
      <c r="LJX5" s="1662"/>
      <c r="LJY5" s="1662"/>
      <c r="LJZ5" s="1662"/>
      <c r="LKA5" s="1662"/>
      <c r="LKB5" s="1662"/>
      <c r="LKC5" s="1662"/>
      <c r="LKD5" s="1662"/>
      <c r="LKE5" s="1662"/>
      <c r="LKF5" s="1662"/>
      <c r="LKG5" s="1662"/>
      <c r="LKH5" s="1662"/>
      <c r="LKI5" s="1662"/>
      <c r="LKJ5" s="1662"/>
      <c r="LKK5" s="1662"/>
      <c r="LKL5" s="1662"/>
      <c r="LKM5" s="1662"/>
      <c r="LKN5" s="1662"/>
      <c r="LKO5" s="1662"/>
      <c r="LKP5" s="1662"/>
      <c r="LKQ5" s="1662"/>
      <c r="LKR5" s="1662"/>
      <c r="LKS5" s="1662"/>
      <c r="LKT5" s="1662"/>
      <c r="LKU5" s="1662"/>
      <c r="LKV5" s="1662"/>
      <c r="LKW5" s="1662"/>
      <c r="LKX5" s="1662"/>
      <c r="LKY5" s="1662"/>
      <c r="LKZ5" s="1662"/>
      <c r="LLA5" s="1662"/>
      <c r="LLB5" s="1662"/>
      <c r="LLC5" s="1662"/>
      <c r="LLD5" s="1662"/>
      <c r="LLE5" s="1662"/>
      <c r="LLF5" s="1662"/>
      <c r="LLG5" s="1662"/>
      <c r="LLH5" s="1662"/>
      <c r="LLI5" s="1662"/>
      <c r="LLJ5" s="1662"/>
      <c r="LLK5" s="1662"/>
      <c r="LLL5" s="1662"/>
      <c r="LLM5" s="1662"/>
      <c r="LLN5" s="1662"/>
      <c r="LLO5" s="1662"/>
      <c r="LLP5" s="1662"/>
      <c r="LLQ5" s="1662"/>
      <c r="LLR5" s="1662"/>
      <c r="LLS5" s="1662"/>
      <c r="LLT5" s="1662"/>
      <c r="LLU5" s="1662"/>
      <c r="LLV5" s="1662"/>
      <c r="LLW5" s="1662"/>
      <c r="LLX5" s="1662"/>
      <c r="LLY5" s="1662"/>
      <c r="LLZ5" s="1662"/>
      <c r="LMA5" s="1662"/>
      <c r="LMB5" s="1662"/>
      <c r="LMC5" s="1662"/>
      <c r="LMD5" s="1662"/>
      <c r="LME5" s="1662"/>
      <c r="LMF5" s="1662"/>
      <c r="LMG5" s="1662"/>
      <c r="LMH5" s="1662"/>
      <c r="LMI5" s="1662"/>
      <c r="LMJ5" s="1662"/>
      <c r="LMK5" s="1662"/>
      <c r="LML5" s="1662"/>
      <c r="LMM5" s="1662"/>
      <c r="LMN5" s="1662"/>
      <c r="LMO5" s="1662"/>
      <c r="LMP5" s="1662"/>
      <c r="LMQ5" s="1662"/>
      <c r="LMR5" s="1662"/>
      <c r="LMS5" s="1662"/>
      <c r="LMT5" s="1662"/>
      <c r="LMU5" s="1662"/>
      <c r="LMV5" s="1662"/>
      <c r="LMW5" s="1662"/>
      <c r="LMX5" s="1662"/>
      <c r="LMY5" s="1662"/>
      <c r="LMZ5" s="1662"/>
      <c r="LNA5" s="1662"/>
      <c r="LNB5" s="1662"/>
      <c r="LNC5" s="1662"/>
      <c r="LND5" s="1662"/>
      <c r="LNE5" s="1662"/>
      <c r="LNF5" s="1662"/>
      <c r="LNG5" s="1662"/>
      <c r="LNH5" s="1662"/>
      <c r="LNI5" s="1662"/>
      <c r="LNJ5" s="1662"/>
      <c r="LNK5" s="1662"/>
      <c r="LNL5" s="1662"/>
      <c r="LNM5" s="1662"/>
      <c r="LNN5" s="1662"/>
      <c r="LNO5" s="1662"/>
      <c r="LNP5" s="1662"/>
      <c r="LNQ5" s="1662"/>
      <c r="LNR5" s="1662"/>
      <c r="LNS5" s="1662"/>
      <c r="LNT5" s="1662"/>
      <c r="LNU5" s="1662"/>
      <c r="LNV5" s="1662"/>
      <c r="LNW5" s="1662"/>
      <c r="LNX5" s="1662"/>
      <c r="LNY5" s="1662"/>
      <c r="LNZ5" s="1662"/>
      <c r="LOA5" s="1662"/>
      <c r="LOB5" s="1662"/>
      <c r="LOC5" s="1662"/>
      <c r="LOD5" s="1662"/>
      <c r="LOE5" s="1662"/>
      <c r="LOF5" s="1662"/>
      <c r="LOG5" s="1662"/>
      <c r="LOH5" s="1662"/>
      <c r="LOI5" s="1662"/>
      <c r="LOJ5" s="1662"/>
      <c r="LOK5" s="1662"/>
      <c r="LOL5" s="1662"/>
      <c r="LOM5" s="1662"/>
      <c r="LON5" s="1662"/>
      <c r="LOO5" s="1662"/>
      <c r="LOP5" s="1662"/>
      <c r="LOQ5" s="1662"/>
      <c r="LOR5" s="1662"/>
      <c r="LOS5" s="1662"/>
      <c r="LOT5" s="1662"/>
      <c r="LOU5" s="1662"/>
      <c r="LOV5" s="1662"/>
      <c r="LOW5" s="1662"/>
      <c r="LOX5" s="1662"/>
      <c r="LOY5" s="1662"/>
      <c r="LOZ5" s="1662"/>
      <c r="LPA5" s="1662"/>
      <c r="LPB5" s="1662"/>
      <c r="LPC5" s="1662"/>
      <c r="LPD5" s="1662"/>
      <c r="LPE5" s="1662"/>
      <c r="LPF5" s="1662"/>
      <c r="LPG5" s="1662"/>
      <c r="LPH5" s="1662"/>
      <c r="LPI5" s="1662"/>
      <c r="LPJ5" s="1662"/>
      <c r="LPK5" s="1662"/>
      <c r="LPL5" s="1662"/>
      <c r="LPM5" s="1662"/>
      <c r="LPN5" s="1662"/>
      <c r="LPO5" s="1662"/>
      <c r="LPP5" s="1662"/>
      <c r="LPQ5" s="1662"/>
      <c r="LPR5" s="1662"/>
      <c r="LPS5" s="1662"/>
      <c r="LPT5" s="1662"/>
      <c r="LPU5" s="1662"/>
      <c r="LPV5" s="1662"/>
      <c r="LPW5" s="1662"/>
      <c r="LPX5" s="1662"/>
      <c r="LPY5" s="1662"/>
      <c r="LPZ5" s="1662"/>
      <c r="LQA5" s="1662"/>
      <c r="LQB5" s="1662"/>
      <c r="LQC5" s="1662"/>
      <c r="LQD5" s="1662"/>
      <c r="LQE5" s="1662"/>
      <c r="LQF5" s="1662"/>
      <c r="LQG5" s="1662"/>
      <c r="LQH5" s="1662"/>
      <c r="LQI5" s="1662"/>
      <c r="LQJ5" s="1662"/>
      <c r="LQK5" s="1662"/>
      <c r="LQL5" s="1662"/>
      <c r="LQM5" s="1662"/>
      <c r="LQN5" s="1662"/>
      <c r="LQO5" s="1662"/>
      <c r="LQP5" s="1662"/>
      <c r="LQQ5" s="1662"/>
      <c r="LQR5" s="1662"/>
      <c r="LQS5" s="1662"/>
      <c r="LQT5" s="1662"/>
      <c r="LQU5" s="1662"/>
      <c r="LQV5" s="1662"/>
      <c r="LQW5" s="1662"/>
      <c r="LQX5" s="1662"/>
      <c r="LQY5" s="1662"/>
      <c r="LQZ5" s="1662"/>
      <c r="LRA5" s="1662"/>
      <c r="LRB5" s="1662"/>
      <c r="LRC5" s="1662"/>
      <c r="LRD5" s="1662"/>
      <c r="LRE5" s="1662"/>
      <c r="LRF5" s="1662"/>
      <c r="LRG5" s="1662"/>
      <c r="LRH5" s="1662"/>
      <c r="LRI5" s="1662"/>
      <c r="LRJ5" s="1662"/>
      <c r="LRK5" s="1662"/>
      <c r="LRL5" s="1662"/>
      <c r="LRM5" s="1662"/>
      <c r="LRN5" s="1662"/>
      <c r="LRO5" s="1662"/>
      <c r="LRP5" s="1662"/>
      <c r="LRQ5" s="1662"/>
      <c r="LRR5" s="1662"/>
      <c r="LRS5" s="1662"/>
      <c r="LRT5" s="1662"/>
      <c r="LRU5" s="1662"/>
      <c r="LRV5" s="1662"/>
      <c r="LRW5" s="1662"/>
      <c r="LRX5" s="1662"/>
      <c r="LRY5" s="1662"/>
      <c r="LRZ5" s="1662"/>
      <c r="LSA5" s="1662"/>
      <c r="LSB5" s="1662"/>
      <c r="LSC5" s="1662"/>
      <c r="LSD5" s="1662"/>
      <c r="LSE5" s="1662"/>
      <c r="LSF5" s="1662"/>
      <c r="LSG5" s="1662"/>
      <c r="LSH5" s="1662"/>
      <c r="LSI5" s="1662"/>
      <c r="LSJ5" s="1662"/>
      <c r="LSK5" s="1662"/>
      <c r="LSL5" s="1662"/>
      <c r="LSM5" s="1662"/>
      <c r="LSN5" s="1662"/>
      <c r="LSO5" s="1662"/>
      <c r="LSP5" s="1662"/>
      <c r="LSQ5" s="1662"/>
      <c r="LSR5" s="1662"/>
      <c r="LSS5" s="1662"/>
      <c r="LST5" s="1662"/>
      <c r="LSU5" s="1662"/>
      <c r="LSV5" s="1662"/>
      <c r="LSW5" s="1662"/>
      <c r="LSX5" s="1662"/>
      <c r="LSY5" s="1662"/>
      <c r="LSZ5" s="1662"/>
      <c r="LTA5" s="1662"/>
      <c r="LTB5" s="1662"/>
      <c r="LTC5" s="1662"/>
      <c r="LTD5" s="1662"/>
      <c r="LTE5" s="1662"/>
      <c r="LTF5" s="1662"/>
      <c r="LTG5" s="1662"/>
      <c r="LTH5" s="1662"/>
      <c r="LTI5" s="1662"/>
      <c r="LTJ5" s="1662"/>
      <c r="LTK5" s="1662"/>
      <c r="LTL5" s="1662"/>
      <c r="LTM5" s="1662"/>
      <c r="LTN5" s="1662"/>
      <c r="LTO5" s="1662"/>
      <c r="LTP5" s="1662"/>
      <c r="LTQ5" s="1662"/>
      <c r="LTR5" s="1662"/>
      <c r="LTS5" s="1662"/>
      <c r="LTT5" s="1662"/>
      <c r="LTU5" s="1662"/>
      <c r="LTV5" s="1662"/>
      <c r="LTW5" s="1662"/>
      <c r="LTX5" s="1662"/>
      <c r="LTY5" s="1662"/>
      <c r="LTZ5" s="1662"/>
      <c r="LUA5" s="1662"/>
      <c r="LUB5" s="1662"/>
      <c r="LUC5" s="1662"/>
      <c r="LUD5" s="1662"/>
      <c r="LUE5" s="1662"/>
      <c r="LUF5" s="1662"/>
      <c r="LUG5" s="1662"/>
      <c r="LUH5" s="1662"/>
      <c r="LUI5" s="1662"/>
      <c r="LUJ5" s="1662"/>
      <c r="LUK5" s="1662"/>
      <c r="LUL5" s="1662"/>
      <c r="LUM5" s="1662"/>
      <c r="LUN5" s="1662"/>
      <c r="LUO5" s="1662"/>
      <c r="LUP5" s="1662"/>
      <c r="LUQ5" s="1662"/>
      <c r="LUR5" s="1662"/>
      <c r="LUS5" s="1662"/>
      <c r="LUT5" s="1662"/>
      <c r="LUU5" s="1662"/>
      <c r="LUV5" s="1662"/>
      <c r="LUW5" s="1662"/>
      <c r="LUX5" s="1662"/>
      <c r="LUY5" s="1662"/>
      <c r="LUZ5" s="1662"/>
      <c r="LVA5" s="1662"/>
      <c r="LVB5" s="1662"/>
      <c r="LVC5" s="1662"/>
      <c r="LVD5" s="1662"/>
      <c r="LVE5" s="1662"/>
      <c r="LVF5" s="1662"/>
      <c r="LVG5" s="1662"/>
      <c r="LVH5" s="1662"/>
      <c r="LVI5" s="1662"/>
      <c r="LVJ5" s="1662"/>
      <c r="LVK5" s="1662"/>
      <c r="LVL5" s="1662"/>
      <c r="LVM5" s="1662"/>
      <c r="LVN5" s="1662"/>
      <c r="LVO5" s="1662"/>
      <c r="LVP5" s="1662"/>
      <c r="LVQ5" s="1662"/>
      <c r="LVR5" s="1662"/>
      <c r="LVS5" s="1662"/>
      <c r="LVT5" s="1662"/>
      <c r="LVU5" s="1662"/>
      <c r="LVV5" s="1662"/>
      <c r="LVW5" s="1662"/>
      <c r="LVX5" s="1662"/>
      <c r="LVY5" s="1662"/>
      <c r="LVZ5" s="1662"/>
      <c r="LWA5" s="1662"/>
      <c r="LWB5" s="1662"/>
      <c r="LWC5" s="1662"/>
      <c r="LWD5" s="1662"/>
      <c r="LWE5" s="1662"/>
      <c r="LWF5" s="1662"/>
      <c r="LWG5" s="1662"/>
      <c r="LWH5" s="1662"/>
      <c r="LWI5" s="1662"/>
      <c r="LWJ5" s="1662"/>
      <c r="LWK5" s="1662"/>
      <c r="LWL5" s="1662"/>
      <c r="LWM5" s="1662"/>
      <c r="LWN5" s="1662"/>
      <c r="LWO5" s="1662"/>
      <c r="LWP5" s="1662"/>
      <c r="LWQ5" s="1662"/>
      <c r="LWR5" s="1662"/>
      <c r="LWS5" s="1662"/>
      <c r="LWT5" s="1662"/>
      <c r="LWU5" s="1662"/>
      <c r="LWV5" s="1662"/>
      <c r="LWW5" s="1662"/>
      <c r="LWX5" s="1662"/>
      <c r="LWY5" s="1662"/>
      <c r="LWZ5" s="1662"/>
      <c r="LXA5" s="1662"/>
      <c r="LXB5" s="1662"/>
      <c r="LXC5" s="1662"/>
      <c r="LXD5" s="1662"/>
      <c r="LXE5" s="1662"/>
      <c r="LXF5" s="1662"/>
      <c r="LXG5" s="1662"/>
      <c r="LXH5" s="1662"/>
      <c r="LXI5" s="1662"/>
      <c r="LXJ5" s="1662"/>
      <c r="LXK5" s="1662"/>
      <c r="LXL5" s="1662"/>
      <c r="LXM5" s="1662"/>
      <c r="LXN5" s="1662"/>
      <c r="LXO5" s="1662"/>
      <c r="LXP5" s="1662"/>
      <c r="LXQ5" s="1662"/>
      <c r="LXR5" s="1662"/>
      <c r="LXS5" s="1662"/>
      <c r="LXT5" s="1662"/>
      <c r="LXU5" s="1662"/>
      <c r="LXV5" s="1662"/>
      <c r="LXW5" s="1662"/>
      <c r="LXX5" s="1662"/>
      <c r="LXY5" s="1662"/>
      <c r="LXZ5" s="1662"/>
      <c r="LYA5" s="1662"/>
      <c r="LYB5" s="1662"/>
      <c r="LYC5" s="1662"/>
      <c r="LYD5" s="1662"/>
      <c r="LYE5" s="1662"/>
      <c r="LYF5" s="1662"/>
      <c r="LYG5" s="1662"/>
      <c r="LYH5" s="1662"/>
      <c r="LYI5" s="1662"/>
      <c r="LYJ5" s="1662"/>
      <c r="LYK5" s="1662"/>
      <c r="LYL5" s="1662"/>
      <c r="LYM5" s="1662"/>
      <c r="LYN5" s="1662"/>
      <c r="LYO5" s="1662"/>
      <c r="LYP5" s="1662"/>
      <c r="LYQ5" s="1662"/>
      <c r="LYR5" s="1662"/>
      <c r="LYS5" s="1662"/>
      <c r="LYT5" s="1662"/>
      <c r="LYU5" s="1662"/>
      <c r="LYV5" s="1662"/>
      <c r="LYW5" s="1662"/>
      <c r="LYX5" s="1662"/>
      <c r="LYY5" s="1662"/>
      <c r="LYZ5" s="1662"/>
      <c r="LZA5" s="1662"/>
      <c r="LZB5" s="1662"/>
      <c r="LZC5" s="1662"/>
      <c r="LZD5" s="1662"/>
      <c r="LZE5" s="1662"/>
      <c r="LZF5" s="1662"/>
      <c r="LZG5" s="1662"/>
      <c r="LZH5" s="1662"/>
      <c r="LZI5" s="1662"/>
      <c r="LZJ5" s="1662"/>
      <c r="LZK5" s="1662"/>
      <c r="LZL5" s="1662"/>
      <c r="LZM5" s="1662"/>
      <c r="LZN5" s="1662"/>
      <c r="LZO5" s="1662"/>
      <c r="LZP5" s="1662"/>
      <c r="LZQ5" s="1662"/>
      <c r="LZR5" s="1662"/>
      <c r="LZS5" s="1662"/>
      <c r="LZT5" s="1662"/>
      <c r="LZU5" s="1662"/>
      <c r="LZV5" s="1662"/>
      <c r="LZW5" s="1662"/>
      <c r="LZX5" s="1662"/>
      <c r="LZY5" s="1662"/>
      <c r="LZZ5" s="1662"/>
      <c r="MAA5" s="1662"/>
      <c r="MAB5" s="1662"/>
      <c r="MAC5" s="1662"/>
      <c r="MAD5" s="1662"/>
      <c r="MAE5" s="1662"/>
      <c r="MAF5" s="1662"/>
      <c r="MAG5" s="1662"/>
      <c r="MAH5" s="1662"/>
      <c r="MAI5" s="1662"/>
      <c r="MAJ5" s="1662"/>
      <c r="MAK5" s="1662"/>
      <c r="MAL5" s="1662"/>
      <c r="MAM5" s="1662"/>
      <c r="MAN5" s="1662"/>
      <c r="MAO5" s="1662"/>
      <c r="MAP5" s="1662"/>
      <c r="MAQ5" s="1662"/>
      <c r="MAR5" s="1662"/>
      <c r="MAS5" s="1662"/>
      <c r="MAT5" s="1662"/>
      <c r="MAU5" s="1662"/>
      <c r="MAV5" s="1662"/>
      <c r="MAW5" s="1662"/>
      <c r="MAX5" s="1662"/>
      <c r="MAY5" s="1662"/>
      <c r="MAZ5" s="1662"/>
      <c r="MBA5" s="1662"/>
      <c r="MBB5" s="1662"/>
      <c r="MBC5" s="1662"/>
      <c r="MBD5" s="1662"/>
      <c r="MBE5" s="1662"/>
      <c r="MBF5" s="1662"/>
      <c r="MBG5" s="1662"/>
      <c r="MBH5" s="1662"/>
      <c r="MBI5" s="1662"/>
      <c r="MBJ5" s="1662"/>
      <c r="MBK5" s="1662"/>
      <c r="MBL5" s="1662"/>
      <c r="MBM5" s="1662"/>
      <c r="MBN5" s="1662"/>
      <c r="MBO5" s="1662"/>
      <c r="MBP5" s="1662"/>
      <c r="MBQ5" s="1662"/>
      <c r="MBR5" s="1662"/>
      <c r="MBS5" s="1662"/>
      <c r="MBT5" s="1662"/>
      <c r="MBU5" s="1662"/>
      <c r="MBV5" s="1662"/>
      <c r="MBW5" s="1662"/>
      <c r="MBX5" s="1662"/>
      <c r="MBY5" s="1662"/>
      <c r="MBZ5" s="1662"/>
      <c r="MCA5" s="1662"/>
      <c r="MCB5" s="1662"/>
      <c r="MCC5" s="1662"/>
      <c r="MCD5" s="1662"/>
      <c r="MCE5" s="1662"/>
      <c r="MCF5" s="1662"/>
      <c r="MCG5" s="1662"/>
      <c r="MCH5" s="1662"/>
      <c r="MCI5" s="1662"/>
      <c r="MCJ5" s="1662"/>
      <c r="MCK5" s="1662"/>
      <c r="MCL5" s="1662"/>
      <c r="MCM5" s="1662"/>
      <c r="MCN5" s="1662"/>
      <c r="MCO5" s="1662"/>
      <c r="MCP5" s="1662"/>
      <c r="MCQ5" s="1662"/>
      <c r="MCR5" s="1662"/>
      <c r="MCS5" s="1662"/>
      <c r="MCT5" s="1662"/>
      <c r="MCU5" s="1662"/>
      <c r="MCV5" s="1662"/>
      <c r="MCW5" s="1662"/>
      <c r="MCX5" s="1662"/>
      <c r="MCY5" s="1662"/>
      <c r="MCZ5" s="1662"/>
      <c r="MDA5" s="1662"/>
      <c r="MDB5" s="1662"/>
      <c r="MDC5" s="1662"/>
      <c r="MDD5" s="1662"/>
      <c r="MDE5" s="1662"/>
      <c r="MDF5" s="1662"/>
      <c r="MDG5" s="1662"/>
      <c r="MDH5" s="1662"/>
      <c r="MDI5" s="1662"/>
      <c r="MDJ5" s="1662"/>
      <c r="MDK5" s="1662"/>
      <c r="MDL5" s="1662"/>
      <c r="MDM5" s="1662"/>
      <c r="MDN5" s="1662"/>
      <c r="MDO5" s="1662"/>
      <c r="MDP5" s="1662"/>
      <c r="MDQ5" s="1662"/>
      <c r="MDR5" s="1662"/>
      <c r="MDS5" s="1662"/>
      <c r="MDT5" s="1662"/>
      <c r="MDU5" s="1662"/>
      <c r="MDV5" s="1662"/>
      <c r="MDW5" s="1662"/>
      <c r="MDX5" s="1662"/>
      <c r="MDY5" s="1662"/>
      <c r="MDZ5" s="1662"/>
      <c r="MEA5" s="1662"/>
      <c r="MEB5" s="1662"/>
      <c r="MEC5" s="1662"/>
      <c r="MED5" s="1662"/>
      <c r="MEE5" s="1662"/>
      <c r="MEF5" s="1662"/>
      <c r="MEG5" s="1662"/>
      <c r="MEH5" s="1662"/>
      <c r="MEI5" s="1662"/>
      <c r="MEJ5" s="1662"/>
      <c r="MEK5" s="1662"/>
      <c r="MEL5" s="1662"/>
      <c r="MEM5" s="1662"/>
      <c r="MEN5" s="1662"/>
      <c r="MEO5" s="1662"/>
      <c r="MEP5" s="1662"/>
      <c r="MEQ5" s="1662"/>
      <c r="MER5" s="1662"/>
      <c r="MES5" s="1662"/>
      <c r="MET5" s="1662"/>
      <c r="MEU5" s="1662"/>
      <c r="MEV5" s="1662"/>
      <c r="MEW5" s="1662"/>
      <c r="MEX5" s="1662"/>
      <c r="MEY5" s="1662"/>
      <c r="MEZ5" s="1662"/>
      <c r="MFA5" s="1662"/>
      <c r="MFB5" s="1662"/>
      <c r="MFC5" s="1662"/>
      <c r="MFD5" s="1662"/>
      <c r="MFE5" s="1662"/>
      <c r="MFF5" s="1662"/>
      <c r="MFG5" s="1662"/>
      <c r="MFH5" s="1662"/>
      <c r="MFI5" s="1662"/>
      <c r="MFJ5" s="1662"/>
      <c r="MFK5" s="1662"/>
      <c r="MFL5" s="1662"/>
      <c r="MFM5" s="1662"/>
      <c r="MFN5" s="1662"/>
      <c r="MFO5" s="1662"/>
      <c r="MFP5" s="1662"/>
      <c r="MFQ5" s="1662"/>
      <c r="MFR5" s="1662"/>
      <c r="MFS5" s="1662"/>
      <c r="MFT5" s="1662"/>
      <c r="MFU5" s="1662"/>
      <c r="MFV5" s="1662"/>
      <c r="MFW5" s="1662"/>
      <c r="MFX5" s="1662"/>
      <c r="MFY5" s="1662"/>
      <c r="MFZ5" s="1662"/>
      <c r="MGA5" s="1662"/>
      <c r="MGB5" s="1662"/>
      <c r="MGC5" s="1662"/>
      <c r="MGD5" s="1662"/>
      <c r="MGE5" s="1662"/>
      <c r="MGF5" s="1662"/>
      <c r="MGG5" s="1662"/>
      <c r="MGH5" s="1662"/>
      <c r="MGI5" s="1662"/>
      <c r="MGJ5" s="1662"/>
      <c r="MGK5" s="1662"/>
      <c r="MGL5" s="1662"/>
      <c r="MGM5" s="1662"/>
      <c r="MGN5" s="1662"/>
      <c r="MGO5" s="1662"/>
      <c r="MGP5" s="1662"/>
      <c r="MGQ5" s="1662"/>
      <c r="MGR5" s="1662"/>
      <c r="MGS5" s="1662"/>
      <c r="MGT5" s="1662"/>
      <c r="MGU5" s="1662"/>
      <c r="MGV5" s="1662"/>
      <c r="MGW5" s="1662"/>
      <c r="MGX5" s="1662"/>
      <c r="MGY5" s="1662"/>
      <c r="MGZ5" s="1662"/>
      <c r="MHA5" s="1662"/>
      <c r="MHB5" s="1662"/>
      <c r="MHC5" s="1662"/>
      <c r="MHD5" s="1662"/>
      <c r="MHE5" s="1662"/>
      <c r="MHF5" s="1662"/>
      <c r="MHG5" s="1662"/>
      <c r="MHH5" s="1662"/>
      <c r="MHI5" s="1662"/>
      <c r="MHJ5" s="1662"/>
      <c r="MHK5" s="1662"/>
      <c r="MHL5" s="1662"/>
      <c r="MHM5" s="1662"/>
      <c r="MHN5" s="1662"/>
      <c r="MHO5" s="1662"/>
      <c r="MHP5" s="1662"/>
      <c r="MHQ5" s="1662"/>
      <c r="MHR5" s="1662"/>
      <c r="MHS5" s="1662"/>
      <c r="MHT5" s="1662"/>
      <c r="MHU5" s="1662"/>
      <c r="MHV5" s="1662"/>
      <c r="MHW5" s="1662"/>
      <c r="MHX5" s="1662"/>
      <c r="MHY5" s="1662"/>
      <c r="MHZ5" s="1662"/>
      <c r="MIA5" s="1662"/>
      <c r="MIB5" s="1662"/>
      <c r="MIC5" s="1662"/>
      <c r="MID5" s="1662"/>
      <c r="MIE5" s="1662"/>
      <c r="MIF5" s="1662"/>
      <c r="MIG5" s="1662"/>
      <c r="MIH5" s="1662"/>
      <c r="MII5" s="1662"/>
      <c r="MIJ5" s="1662"/>
      <c r="MIK5" s="1662"/>
      <c r="MIL5" s="1662"/>
      <c r="MIM5" s="1662"/>
      <c r="MIN5" s="1662"/>
      <c r="MIO5" s="1662"/>
      <c r="MIP5" s="1662"/>
      <c r="MIQ5" s="1662"/>
      <c r="MIR5" s="1662"/>
      <c r="MIS5" s="1662"/>
      <c r="MIT5" s="1662"/>
      <c r="MIU5" s="1662"/>
      <c r="MIV5" s="1662"/>
      <c r="MIW5" s="1662"/>
      <c r="MIX5" s="1662"/>
      <c r="MIY5" s="1662"/>
      <c r="MIZ5" s="1662"/>
      <c r="MJA5" s="1662"/>
      <c r="MJB5" s="1662"/>
      <c r="MJC5" s="1662"/>
      <c r="MJD5" s="1662"/>
      <c r="MJE5" s="1662"/>
      <c r="MJF5" s="1662"/>
      <c r="MJG5" s="1662"/>
      <c r="MJH5" s="1662"/>
      <c r="MJI5" s="1662"/>
      <c r="MJJ5" s="1662"/>
      <c r="MJK5" s="1662"/>
      <c r="MJL5" s="1662"/>
      <c r="MJM5" s="1662"/>
      <c r="MJN5" s="1662"/>
      <c r="MJO5" s="1662"/>
      <c r="MJP5" s="1662"/>
      <c r="MJQ5" s="1662"/>
      <c r="MJR5" s="1662"/>
      <c r="MJS5" s="1662"/>
      <c r="MJT5" s="1662"/>
      <c r="MJU5" s="1662"/>
      <c r="MJV5" s="1662"/>
      <c r="MJW5" s="1662"/>
      <c r="MJX5" s="1662"/>
      <c r="MJY5" s="1662"/>
      <c r="MJZ5" s="1662"/>
      <c r="MKA5" s="1662"/>
      <c r="MKB5" s="1662"/>
      <c r="MKC5" s="1662"/>
      <c r="MKD5" s="1662"/>
      <c r="MKE5" s="1662"/>
      <c r="MKF5" s="1662"/>
      <c r="MKG5" s="1662"/>
      <c r="MKH5" s="1662"/>
      <c r="MKI5" s="1662"/>
      <c r="MKJ5" s="1662"/>
      <c r="MKK5" s="1662"/>
      <c r="MKL5" s="1662"/>
      <c r="MKM5" s="1662"/>
      <c r="MKN5" s="1662"/>
      <c r="MKO5" s="1662"/>
      <c r="MKP5" s="1662"/>
      <c r="MKQ5" s="1662"/>
      <c r="MKR5" s="1662"/>
      <c r="MKS5" s="1662"/>
      <c r="MKT5" s="1662"/>
      <c r="MKU5" s="1662"/>
      <c r="MKV5" s="1662"/>
      <c r="MKW5" s="1662"/>
      <c r="MKX5" s="1662"/>
      <c r="MKY5" s="1662"/>
      <c r="MKZ5" s="1662"/>
      <c r="MLA5" s="1662"/>
      <c r="MLB5" s="1662"/>
      <c r="MLC5" s="1662"/>
      <c r="MLD5" s="1662"/>
      <c r="MLE5" s="1662"/>
      <c r="MLF5" s="1662"/>
      <c r="MLG5" s="1662"/>
      <c r="MLH5" s="1662"/>
      <c r="MLI5" s="1662"/>
      <c r="MLJ5" s="1662"/>
      <c r="MLK5" s="1662"/>
      <c r="MLL5" s="1662"/>
      <c r="MLM5" s="1662"/>
      <c r="MLN5" s="1662"/>
      <c r="MLO5" s="1662"/>
      <c r="MLP5" s="1662"/>
      <c r="MLQ5" s="1662"/>
      <c r="MLR5" s="1662"/>
      <c r="MLS5" s="1662"/>
      <c r="MLT5" s="1662"/>
      <c r="MLU5" s="1662"/>
      <c r="MLV5" s="1662"/>
      <c r="MLW5" s="1662"/>
      <c r="MLX5" s="1662"/>
      <c r="MLY5" s="1662"/>
      <c r="MLZ5" s="1662"/>
      <c r="MMA5" s="1662"/>
      <c r="MMB5" s="1662"/>
      <c r="MMC5" s="1662"/>
      <c r="MMD5" s="1662"/>
      <c r="MME5" s="1662"/>
      <c r="MMF5" s="1662"/>
      <c r="MMG5" s="1662"/>
      <c r="MMH5" s="1662"/>
      <c r="MMI5" s="1662"/>
      <c r="MMJ5" s="1662"/>
      <c r="MMK5" s="1662"/>
      <c r="MML5" s="1662"/>
      <c r="MMM5" s="1662"/>
      <c r="MMN5" s="1662"/>
      <c r="MMO5" s="1662"/>
      <c r="MMP5" s="1662"/>
      <c r="MMQ5" s="1662"/>
      <c r="MMR5" s="1662"/>
      <c r="MMS5" s="1662"/>
      <c r="MMT5" s="1662"/>
      <c r="MMU5" s="1662"/>
      <c r="MMV5" s="1662"/>
      <c r="MMW5" s="1662"/>
      <c r="MMX5" s="1662"/>
      <c r="MMY5" s="1662"/>
      <c r="MMZ5" s="1662"/>
      <c r="MNA5" s="1662"/>
      <c r="MNB5" s="1662"/>
      <c r="MNC5" s="1662"/>
      <c r="MND5" s="1662"/>
      <c r="MNE5" s="1662"/>
      <c r="MNF5" s="1662"/>
      <c r="MNG5" s="1662"/>
      <c r="MNH5" s="1662"/>
      <c r="MNI5" s="1662"/>
      <c r="MNJ5" s="1662"/>
      <c r="MNK5" s="1662"/>
      <c r="MNL5" s="1662"/>
      <c r="MNM5" s="1662"/>
      <c r="MNN5" s="1662"/>
      <c r="MNO5" s="1662"/>
      <c r="MNP5" s="1662"/>
      <c r="MNQ5" s="1662"/>
      <c r="MNR5" s="1662"/>
      <c r="MNS5" s="1662"/>
      <c r="MNT5" s="1662"/>
      <c r="MNU5" s="1662"/>
      <c r="MNV5" s="1662"/>
      <c r="MNW5" s="1662"/>
      <c r="MNX5" s="1662"/>
      <c r="MNY5" s="1662"/>
      <c r="MNZ5" s="1662"/>
      <c r="MOA5" s="1662"/>
      <c r="MOB5" s="1662"/>
      <c r="MOC5" s="1662"/>
      <c r="MOD5" s="1662"/>
      <c r="MOE5" s="1662"/>
      <c r="MOF5" s="1662"/>
      <c r="MOG5" s="1662"/>
      <c r="MOH5" s="1662"/>
      <c r="MOI5" s="1662"/>
      <c r="MOJ5" s="1662"/>
      <c r="MOK5" s="1662"/>
      <c r="MOL5" s="1662"/>
      <c r="MOM5" s="1662"/>
      <c r="MON5" s="1662"/>
      <c r="MOO5" s="1662"/>
      <c r="MOP5" s="1662"/>
      <c r="MOQ5" s="1662"/>
      <c r="MOR5" s="1662"/>
      <c r="MOS5" s="1662"/>
      <c r="MOT5" s="1662"/>
      <c r="MOU5" s="1662"/>
      <c r="MOV5" s="1662"/>
      <c r="MOW5" s="1662"/>
      <c r="MOX5" s="1662"/>
      <c r="MOY5" s="1662"/>
      <c r="MOZ5" s="1662"/>
      <c r="MPA5" s="1662"/>
      <c r="MPB5" s="1662"/>
      <c r="MPC5" s="1662"/>
      <c r="MPD5" s="1662"/>
      <c r="MPE5" s="1662"/>
      <c r="MPF5" s="1662"/>
      <c r="MPG5" s="1662"/>
      <c r="MPH5" s="1662"/>
      <c r="MPI5" s="1662"/>
      <c r="MPJ5" s="1662"/>
      <c r="MPK5" s="1662"/>
      <c r="MPL5" s="1662"/>
      <c r="MPM5" s="1662"/>
      <c r="MPN5" s="1662"/>
      <c r="MPO5" s="1662"/>
      <c r="MPP5" s="1662"/>
      <c r="MPQ5" s="1662"/>
      <c r="MPR5" s="1662"/>
      <c r="MPS5" s="1662"/>
      <c r="MPT5" s="1662"/>
      <c r="MPU5" s="1662"/>
      <c r="MPV5" s="1662"/>
      <c r="MPW5" s="1662"/>
      <c r="MPX5" s="1662"/>
      <c r="MPY5" s="1662"/>
      <c r="MPZ5" s="1662"/>
      <c r="MQA5" s="1662"/>
      <c r="MQB5" s="1662"/>
      <c r="MQC5" s="1662"/>
      <c r="MQD5" s="1662"/>
      <c r="MQE5" s="1662"/>
      <c r="MQF5" s="1662"/>
      <c r="MQG5" s="1662"/>
      <c r="MQH5" s="1662"/>
      <c r="MQI5" s="1662"/>
      <c r="MQJ5" s="1662"/>
      <c r="MQK5" s="1662"/>
      <c r="MQL5" s="1662"/>
      <c r="MQM5" s="1662"/>
      <c r="MQN5" s="1662"/>
      <c r="MQO5" s="1662"/>
      <c r="MQP5" s="1662"/>
      <c r="MQQ5" s="1662"/>
      <c r="MQR5" s="1662"/>
      <c r="MQS5" s="1662"/>
      <c r="MQT5" s="1662"/>
      <c r="MQU5" s="1662"/>
      <c r="MQV5" s="1662"/>
      <c r="MQW5" s="1662"/>
      <c r="MQX5" s="1662"/>
      <c r="MQY5" s="1662"/>
      <c r="MQZ5" s="1662"/>
      <c r="MRA5" s="1662"/>
      <c r="MRB5" s="1662"/>
      <c r="MRC5" s="1662"/>
      <c r="MRD5" s="1662"/>
      <c r="MRE5" s="1662"/>
      <c r="MRF5" s="1662"/>
      <c r="MRG5" s="1662"/>
      <c r="MRH5" s="1662"/>
      <c r="MRI5" s="1662"/>
      <c r="MRJ5" s="1662"/>
      <c r="MRK5" s="1662"/>
      <c r="MRL5" s="1662"/>
      <c r="MRM5" s="1662"/>
      <c r="MRN5" s="1662"/>
      <c r="MRO5" s="1662"/>
      <c r="MRP5" s="1662"/>
      <c r="MRQ5" s="1662"/>
      <c r="MRR5" s="1662"/>
      <c r="MRS5" s="1662"/>
      <c r="MRT5" s="1662"/>
      <c r="MRU5" s="1662"/>
      <c r="MRV5" s="1662"/>
      <c r="MRW5" s="1662"/>
      <c r="MRX5" s="1662"/>
      <c r="MRY5" s="1662"/>
      <c r="MRZ5" s="1662"/>
      <c r="MSA5" s="1662"/>
      <c r="MSB5" s="1662"/>
      <c r="MSC5" s="1662"/>
      <c r="MSD5" s="1662"/>
      <c r="MSE5" s="1662"/>
      <c r="MSF5" s="1662"/>
      <c r="MSG5" s="1662"/>
      <c r="MSH5" s="1662"/>
      <c r="MSI5" s="1662"/>
      <c r="MSJ5" s="1662"/>
      <c r="MSK5" s="1662"/>
      <c r="MSL5" s="1662"/>
      <c r="MSM5" s="1662"/>
      <c r="MSN5" s="1662"/>
      <c r="MSO5" s="1662"/>
      <c r="MSP5" s="1662"/>
      <c r="MSQ5" s="1662"/>
      <c r="MSR5" s="1662"/>
      <c r="MSS5" s="1662"/>
      <c r="MST5" s="1662"/>
      <c r="MSU5" s="1662"/>
      <c r="MSV5" s="1662"/>
      <c r="MSW5" s="1662"/>
      <c r="MSX5" s="1662"/>
      <c r="MSY5" s="1662"/>
      <c r="MSZ5" s="1662"/>
      <c r="MTA5" s="1662"/>
      <c r="MTB5" s="1662"/>
      <c r="MTC5" s="1662"/>
      <c r="MTD5" s="1662"/>
      <c r="MTE5" s="1662"/>
      <c r="MTF5" s="1662"/>
      <c r="MTG5" s="1662"/>
      <c r="MTH5" s="1662"/>
      <c r="MTI5" s="1662"/>
      <c r="MTJ5" s="1662"/>
      <c r="MTK5" s="1662"/>
      <c r="MTL5" s="1662"/>
      <c r="MTM5" s="1662"/>
      <c r="MTN5" s="1662"/>
      <c r="MTO5" s="1662"/>
      <c r="MTP5" s="1662"/>
      <c r="MTQ5" s="1662"/>
      <c r="MTR5" s="1662"/>
      <c r="MTS5" s="1662"/>
      <c r="MTT5" s="1662"/>
      <c r="MTU5" s="1662"/>
      <c r="MTV5" s="1662"/>
      <c r="MTW5" s="1662"/>
      <c r="MTX5" s="1662"/>
      <c r="MTY5" s="1662"/>
      <c r="MTZ5" s="1662"/>
      <c r="MUA5" s="1662"/>
      <c r="MUB5" s="1662"/>
      <c r="MUC5" s="1662"/>
      <c r="MUD5" s="1662"/>
      <c r="MUE5" s="1662"/>
      <c r="MUF5" s="1662"/>
      <c r="MUG5" s="1662"/>
      <c r="MUH5" s="1662"/>
      <c r="MUI5" s="1662"/>
      <c r="MUJ5" s="1662"/>
      <c r="MUK5" s="1662"/>
      <c r="MUL5" s="1662"/>
      <c r="MUM5" s="1662"/>
      <c r="MUN5" s="1662"/>
      <c r="MUO5" s="1662"/>
      <c r="MUP5" s="1662"/>
      <c r="MUQ5" s="1662"/>
      <c r="MUR5" s="1662"/>
      <c r="MUS5" s="1662"/>
      <c r="MUT5" s="1662"/>
      <c r="MUU5" s="1662"/>
      <c r="MUV5" s="1662"/>
      <c r="MUW5" s="1662"/>
      <c r="MUX5" s="1662"/>
      <c r="MUY5" s="1662"/>
      <c r="MUZ5" s="1662"/>
      <c r="MVA5" s="1662"/>
      <c r="MVB5" s="1662"/>
      <c r="MVC5" s="1662"/>
      <c r="MVD5" s="1662"/>
      <c r="MVE5" s="1662"/>
      <c r="MVF5" s="1662"/>
      <c r="MVG5" s="1662"/>
      <c r="MVH5" s="1662"/>
      <c r="MVI5" s="1662"/>
      <c r="MVJ5" s="1662"/>
      <c r="MVK5" s="1662"/>
      <c r="MVL5" s="1662"/>
      <c r="MVM5" s="1662"/>
      <c r="MVN5" s="1662"/>
      <c r="MVO5" s="1662"/>
      <c r="MVP5" s="1662"/>
      <c r="MVQ5" s="1662"/>
      <c r="MVR5" s="1662"/>
      <c r="MVS5" s="1662"/>
      <c r="MVT5" s="1662"/>
      <c r="MVU5" s="1662"/>
      <c r="MVV5" s="1662"/>
      <c r="MVW5" s="1662"/>
      <c r="MVX5" s="1662"/>
      <c r="MVY5" s="1662"/>
      <c r="MVZ5" s="1662"/>
      <c r="MWA5" s="1662"/>
      <c r="MWB5" s="1662"/>
      <c r="MWC5" s="1662"/>
      <c r="MWD5" s="1662"/>
      <c r="MWE5" s="1662"/>
      <c r="MWF5" s="1662"/>
      <c r="MWG5" s="1662"/>
      <c r="MWH5" s="1662"/>
      <c r="MWI5" s="1662"/>
      <c r="MWJ5" s="1662"/>
      <c r="MWK5" s="1662"/>
      <c r="MWL5" s="1662"/>
      <c r="MWM5" s="1662"/>
      <c r="MWN5" s="1662"/>
      <c r="MWO5" s="1662"/>
      <c r="MWP5" s="1662"/>
      <c r="MWQ5" s="1662"/>
      <c r="MWR5" s="1662"/>
      <c r="MWS5" s="1662"/>
      <c r="MWT5" s="1662"/>
      <c r="MWU5" s="1662"/>
      <c r="MWV5" s="1662"/>
      <c r="MWW5" s="1662"/>
      <c r="MWX5" s="1662"/>
      <c r="MWY5" s="1662"/>
      <c r="MWZ5" s="1662"/>
      <c r="MXA5" s="1662"/>
      <c r="MXB5" s="1662"/>
      <c r="MXC5" s="1662"/>
      <c r="MXD5" s="1662"/>
      <c r="MXE5" s="1662"/>
      <c r="MXF5" s="1662"/>
      <c r="MXG5" s="1662"/>
      <c r="MXH5" s="1662"/>
      <c r="MXI5" s="1662"/>
      <c r="MXJ5" s="1662"/>
      <c r="MXK5" s="1662"/>
      <c r="MXL5" s="1662"/>
      <c r="MXM5" s="1662"/>
      <c r="MXN5" s="1662"/>
      <c r="MXO5" s="1662"/>
      <c r="MXP5" s="1662"/>
      <c r="MXQ5" s="1662"/>
      <c r="MXR5" s="1662"/>
      <c r="MXS5" s="1662"/>
      <c r="MXT5" s="1662"/>
      <c r="MXU5" s="1662"/>
      <c r="MXV5" s="1662"/>
      <c r="MXW5" s="1662"/>
      <c r="MXX5" s="1662"/>
      <c r="MXY5" s="1662"/>
      <c r="MXZ5" s="1662"/>
      <c r="MYA5" s="1662"/>
      <c r="MYB5" s="1662"/>
      <c r="MYC5" s="1662"/>
      <c r="MYD5" s="1662"/>
      <c r="MYE5" s="1662"/>
      <c r="MYF5" s="1662"/>
      <c r="MYG5" s="1662"/>
      <c r="MYH5" s="1662"/>
      <c r="MYI5" s="1662"/>
      <c r="MYJ5" s="1662"/>
      <c r="MYK5" s="1662"/>
      <c r="MYL5" s="1662"/>
      <c r="MYM5" s="1662"/>
      <c r="MYN5" s="1662"/>
      <c r="MYO5" s="1662"/>
      <c r="MYP5" s="1662"/>
      <c r="MYQ5" s="1662"/>
      <c r="MYR5" s="1662"/>
      <c r="MYS5" s="1662"/>
      <c r="MYT5" s="1662"/>
      <c r="MYU5" s="1662"/>
      <c r="MYV5" s="1662"/>
      <c r="MYW5" s="1662"/>
      <c r="MYX5" s="1662"/>
      <c r="MYY5" s="1662"/>
      <c r="MYZ5" s="1662"/>
      <c r="MZA5" s="1662"/>
      <c r="MZB5" s="1662"/>
      <c r="MZC5" s="1662"/>
      <c r="MZD5" s="1662"/>
      <c r="MZE5" s="1662"/>
      <c r="MZF5" s="1662"/>
      <c r="MZG5" s="1662"/>
      <c r="MZH5" s="1662"/>
      <c r="MZI5" s="1662"/>
      <c r="MZJ5" s="1662"/>
      <c r="MZK5" s="1662"/>
      <c r="MZL5" s="1662"/>
      <c r="MZM5" s="1662"/>
      <c r="MZN5" s="1662"/>
      <c r="MZO5" s="1662"/>
      <c r="MZP5" s="1662"/>
      <c r="MZQ5" s="1662"/>
      <c r="MZR5" s="1662"/>
      <c r="MZS5" s="1662"/>
      <c r="MZT5" s="1662"/>
      <c r="MZU5" s="1662"/>
      <c r="MZV5" s="1662"/>
      <c r="MZW5" s="1662"/>
      <c r="MZX5" s="1662"/>
      <c r="MZY5" s="1662"/>
      <c r="MZZ5" s="1662"/>
      <c r="NAA5" s="1662"/>
      <c r="NAB5" s="1662"/>
      <c r="NAC5" s="1662"/>
      <c r="NAD5" s="1662"/>
      <c r="NAE5" s="1662"/>
      <c r="NAF5" s="1662"/>
      <c r="NAG5" s="1662"/>
      <c r="NAH5" s="1662"/>
      <c r="NAI5" s="1662"/>
      <c r="NAJ5" s="1662"/>
      <c r="NAK5" s="1662"/>
      <c r="NAL5" s="1662"/>
      <c r="NAM5" s="1662"/>
      <c r="NAN5" s="1662"/>
      <c r="NAO5" s="1662"/>
      <c r="NAP5" s="1662"/>
      <c r="NAQ5" s="1662"/>
      <c r="NAR5" s="1662"/>
      <c r="NAS5" s="1662"/>
      <c r="NAT5" s="1662"/>
      <c r="NAU5" s="1662"/>
      <c r="NAV5" s="1662"/>
      <c r="NAW5" s="1662"/>
      <c r="NAX5" s="1662"/>
      <c r="NAY5" s="1662"/>
      <c r="NAZ5" s="1662"/>
      <c r="NBA5" s="1662"/>
      <c r="NBB5" s="1662"/>
      <c r="NBC5" s="1662"/>
      <c r="NBD5" s="1662"/>
      <c r="NBE5" s="1662"/>
      <c r="NBF5" s="1662"/>
      <c r="NBG5" s="1662"/>
      <c r="NBH5" s="1662"/>
      <c r="NBI5" s="1662"/>
      <c r="NBJ5" s="1662"/>
      <c r="NBK5" s="1662"/>
      <c r="NBL5" s="1662"/>
      <c r="NBM5" s="1662"/>
      <c r="NBN5" s="1662"/>
      <c r="NBO5" s="1662"/>
      <c r="NBP5" s="1662"/>
      <c r="NBQ5" s="1662"/>
      <c r="NBR5" s="1662"/>
      <c r="NBS5" s="1662"/>
      <c r="NBT5" s="1662"/>
      <c r="NBU5" s="1662"/>
      <c r="NBV5" s="1662"/>
      <c r="NBW5" s="1662"/>
      <c r="NBX5" s="1662"/>
      <c r="NBY5" s="1662"/>
      <c r="NBZ5" s="1662"/>
      <c r="NCA5" s="1662"/>
      <c r="NCB5" s="1662"/>
      <c r="NCC5" s="1662"/>
      <c r="NCD5" s="1662"/>
      <c r="NCE5" s="1662"/>
      <c r="NCF5" s="1662"/>
      <c r="NCG5" s="1662"/>
      <c r="NCH5" s="1662"/>
      <c r="NCI5" s="1662"/>
      <c r="NCJ5" s="1662"/>
      <c r="NCK5" s="1662"/>
      <c r="NCL5" s="1662"/>
      <c r="NCM5" s="1662"/>
      <c r="NCN5" s="1662"/>
      <c r="NCO5" s="1662"/>
      <c r="NCP5" s="1662"/>
      <c r="NCQ5" s="1662"/>
      <c r="NCR5" s="1662"/>
      <c r="NCS5" s="1662"/>
      <c r="NCT5" s="1662"/>
      <c r="NCU5" s="1662"/>
      <c r="NCV5" s="1662"/>
      <c r="NCW5" s="1662"/>
      <c r="NCX5" s="1662"/>
      <c r="NCY5" s="1662"/>
      <c r="NCZ5" s="1662"/>
      <c r="NDA5" s="1662"/>
      <c r="NDB5" s="1662"/>
      <c r="NDC5" s="1662"/>
      <c r="NDD5" s="1662"/>
      <c r="NDE5" s="1662"/>
      <c r="NDF5" s="1662"/>
      <c r="NDG5" s="1662"/>
      <c r="NDH5" s="1662"/>
      <c r="NDI5" s="1662"/>
      <c r="NDJ5" s="1662"/>
      <c r="NDK5" s="1662"/>
      <c r="NDL5" s="1662"/>
      <c r="NDM5" s="1662"/>
      <c r="NDN5" s="1662"/>
      <c r="NDO5" s="1662"/>
      <c r="NDP5" s="1662"/>
      <c r="NDQ5" s="1662"/>
      <c r="NDR5" s="1662"/>
      <c r="NDS5" s="1662"/>
      <c r="NDT5" s="1662"/>
      <c r="NDU5" s="1662"/>
      <c r="NDV5" s="1662"/>
      <c r="NDW5" s="1662"/>
      <c r="NDX5" s="1662"/>
      <c r="NDY5" s="1662"/>
      <c r="NDZ5" s="1662"/>
      <c r="NEA5" s="1662"/>
      <c r="NEB5" s="1662"/>
      <c r="NEC5" s="1662"/>
      <c r="NED5" s="1662"/>
      <c r="NEE5" s="1662"/>
      <c r="NEF5" s="1662"/>
      <c r="NEG5" s="1662"/>
      <c r="NEH5" s="1662"/>
      <c r="NEI5" s="1662"/>
      <c r="NEJ5" s="1662"/>
      <c r="NEK5" s="1662"/>
      <c r="NEL5" s="1662"/>
      <c r="NEM5" s="1662"/>
      <c r="NEN5" s="1662"/>
      <c r="NEO5" s="1662"/>
      <c r="NEP5" s="1662"/>
      <c r="NEQ5" s="1662"/>
      <c r="NER5" s="1662"/>
      <c r="NES5" s="1662"/>
      <c r="NET5" s="1662"/>
      <c r="NEU5" s="1662"/>
      <c r="NEV5" s="1662"/>
      <c r="NEW5" s="1662"/>
      <c r="NEX5" s="1662"/>
      <c r="NEY5" s="1662"/>
      <c r="NEZ5" s="1662"/>
      <c r="NFA5" s="1662"/>
      <c r="NFB5" s="1662"/>
      <c r="NFC5" s="1662"/>
      <c r="NFD5" s="1662"/>
      <c r="NFE5" s="1662"/>
      <c r="NFF5" s="1662"/>
      <c r="NFG5" s="1662"/>
      <c r="NFH5" s="1662"/>
      <c r="NFI5" s="1662"/>
      <c r="NFJ5" s="1662"/>
      <c r="NFK5" s="1662"/>
      <c r="NFL5" s="1662"/>
      <c r="NFM5" s="1662"/>
      <c r="NFN5" s="1662"/>
      <c r="NFO5" s="1662"/>
      <c r="NFP5" s="1662"/>
      <c r="NFQ5" s="1662"/>
      <c r="NFR5" s="1662"/>
      <c r="NFS5" s="1662"/>
      <c r="NFT5" s="1662"/>
      <c r="NFU5" s="1662"/>
      <c r="NFV5" s="1662"/>
      <c r="NFW5" s="1662"/>
      <c r="NFX5" s="1662"/>
      <c r="NFY5" s="1662"/>
      <c r="NFZ5" s="1662"/>
      <c r="NGA5" s="1662"/>
      <c r="NGB5" s="1662"/>
      <c r="NGC5" s="1662"/>
      <c r="NGD5" s="1662"/>
      <c r="NGE5" s="1662"/>
      <c r="NGF5" s="1662"/>
      <c r="NGG5" s="1662"/>
      <c r="NGH5" s="1662"/>
      <c r="NGI5" s="1662"/>
      <c r="NGJ5" s="1662"/>
      <c r="NGK5" s="1662"/>
      <c r="NGL5" s="1662"/>
      <c r="NGM5" s="1662"/>
      <c r="NGN5" s="1662"/>
      <c r="NGO5" s="1662"/>
      <c r="NGP5" s="1662"/>
      <c r="NGQ5" s="1662"/>
      <c r="NGR5" s="1662"/>
      <c r="NGS5" s="1662"/>
      <c r="NGT5" s="1662"/>
      <c r="NGU5" s="1662"/>
      <c r="NGV5" s="1662"/>
      <c r="NGW5" s="1662"/>
      <c r="NGX5" s="1662"/>
      <c r="NGY5" s="1662"/>
      <c r="NGZ5" s="1662"/>
      <c r="NHA5" s="1662"/>
      <c r="NHB5" s="1662"/>
      <c r="NHC5" s="1662"/>
      <c r="NHD5" s="1662"/>
      <c r="NHE5" s="1662"/>
      <c r="NHF5" s="1662"/>
      <c r="NHG5" s="1662"/>
      <c r="NHH5" s="1662"/>
      <c r="NHI5" s="1662"/>
      <c r="NHJ5" s="1662"/>
      <c r="NHK5" s="1662"/>
      <c r="NHL5" s="1662"/>
      <c r="NHM5" s="1662"/>
      <c r="NHN5" s="1662"/>
      <c r="NHO5" s="1662"/>
      <c r="NHP5" s="1662"/>
      <c r="NHQ5" s="1662"/>
      <c r="NHR5" s="1662"/>
      <c r="NHS5" s="1662"/>
      <c r="NHT5" s="1662"/>
      <c r="NHU5" s="1662"/>
      <c r="NHV5" s="1662"/>
      <c r="NHW5" s="1662"/>
      <c r="NHX5" s="1662"/>
      <c r="NHY5" s="1662"/>
      <c r="NHZ5" s="1662"/>
      <c r="NIA5" s="1662"/>
      <c r="NIB5" s="1662"/>
      <c r="NIC5" s="1662"/>
      <c r="NID5" s="1662"/>
      <c r="NIE5" s="1662"/>
      <c r="NIF5" s="1662"/>
      <c r="NIG5" s="1662"/>
      <c r="NIH5" s="1662"/>
      <c r="NII5" s="1662"/>
      <c r="NIJ5" s="1662"/>
      <c r="NIK5" s="1662"/>
      <c r="NIL5" s="1662"/>
      <c r="NIM5" s="1662"/>
      <c r="NIN5" s="1662"/>
      <c r="NIO5" s="1662"/>
      <c r="NIP5" s="1662"/>
      <c r="NIQ5" s="1662"/>
      <c r="NIR5" s="1662"/>
      <c r="NIS5" s="1662"/>
      <c r="NIT5" s="1662"/>
      <c r="NIU5" s="1662"/>
      <c r="NIV5" s="1662"/>
      <c r="NIW5" s="1662"/>
      <c r="NIX5" s="1662"/>
      <c r="NIY5" s="1662"/>
      <c r="NIZ5" s="1662"/>
      <c r="NJA5" s="1662"/>
      <c r="NJB5" s="1662"/>
      <c r="NJC5" s="1662"/>
      <c r="NJD5" s="1662"/>
      <c r="NJE5" s="1662"/>
      <c r="NJF5" s="1662"/>
      <c r="NJG5" s="1662"/>
      <c r="NJH5" s="1662"/>
      <c r="NJI5" s="1662"/>
      <c r="NJJ5" s="1662"/>
      <c r="NJK5" s="1662"/>
      <c r="NJL5" s="1662"/>
      <c r="NJM5" s="1662"/>
      <c r="NJN5" s="1662"/>
      <c r="NJO5" s="1662"/>
      <c r="NJP5" s="1662"/>
      <c r="NJQ5" s="1662"/>
      <c r="NJR5" s="1662"/>
      <c r="NJS5" s="1662"/>
      <c r="NJT5" s="1662"/>
      <c r="NJU5" s="1662"/>
      <c r="NJV5" s="1662"/>
      <c r="NJW5" s="1662"/>
      <c r="NJX5" s="1662"/>
      <c r="NJY5" s="1662"/>
      <c r="NJZ5" s="1662"/>
      <c r="NKA5" s="1662"/>
      <c r="NKB5" s="1662"/>
      <c r="NKC5" s="1662"/>
      <c r="NKD5" s="1662"/>
      <c r="NKE5" s="1662"/>
      <c r="NKF5" s="1662"/>
      <c r="NKG5" s="1662"/>
      <c r="NKH5" s="1662"/>
      <c r="NKI5" s="1662"/>
      <c r="NKJ5" s="1662"/>
      <c r="NKK5" s="1662"/>
      <c r="NKL5" s="1662"/>
      <c r="NKM5" s="1662"/>
      <c r="NKN5" s="1662"/>
      <c r="NKO5" s="1662"/>
      <c r="NKP5" s="1662"/>
      <c r="NKQ5" s="1662"/>
      <c r="NKR5" s="1662"/>
      <c r="NKS5" s="1662"/>
      <c r="NKT5" s="1662"/>
      <c r="NKU5" s="1662"/>
      <c r="NKV5" s="1662"/>
      <c r="NKW5" s="1662"/>
      <c r="NKX5" s="1662"/>
      <c r="NKY5" s="1662"/>
      <c r="NKZ5" s="1662"/>
      <c r="NLA5" s="1662"/>
      <c r="NLB5" s="1662"/>
      <c r="NLC5" s="1662"/>
      <c r="NLD5" s="1662"/>
      <c r="NLE5" s="1662"/>
      <c r="NLF5" s="1662"/>
      <c r="NLG5" s="1662"/>
      <c r="NLH5" s="1662"/>
      <c r="NLI5" s="1662"/>
      <c r="NLJ5" s="1662"/>
      <c r="NLK5" s="1662"/>
      <c r="NLL5" s="1662"/>
      <c r="NLM5" s="1662"/>
      <c r="NLN5" s="1662"/>
      <c r="NLO5" s="1662"/>
      <c r="NLP5" s="1662"/>
      <c r="NLQ5" s="1662"/>
      <c r="NLR5" s="1662"/>
      <c r="NLS5" s="1662"/>
      <c r="NLT5" s="1662"/>
      <c r="NLU5" s="1662"/>
      <c r="NLV5" s="1662"/>
      <c r="NLW5" s="1662"/>
      <c r="NLX5" s="1662"/>
      <c r="NLY5" s="1662"/>
      <c r="NLZ5" s="1662"/>
      <c r="NMA5" s="1662"/>
      <c r="NMB5" s="1662"/>
      <c r="NMC5" s="1662"/>
      <c r="NMD5" s="1662"/>
      <c r="NME5" s="1662"/>
      <c r="NMF5" s="1662"/>
      <c r="NMG5" s="1662"/>
      <c r="NMH5" s="1662"/>
      <c r="NMI5" s="1662"/>
      <c r="NMJ5" s="1662"/>
      <c r="NMK5" s="1662"/>
      <c r="NML5" s="1662"/>
      <c r="NMM5" s="1662"/>
      <c r="NMN5" s="1662"/>
      <c r="NMO5" s="1662"/>
      <c r="NMP5" s="1662"/>
      <c r="NMQ5" s="1662"/>
      <c r="NMR5" s="1662"/>
      <c r="NMS5" s="1662"/>
      <c r="NMT5" s="1662"/>
      <c r="NMU5" s="1662"/>
      <c r="NMV5" s="1662"/>
      <c r="NMW5" s="1662"/>
      <c r="NMX5" s="1662"/>
      <c r="NMY5" s="1662"/>
      <c r="NMZ5" s="1662"/>
      <c r="NNA5" s="1662"/>
      <c r="NNB5" s="1662"/>
      <c r="NNC5" s="1662"/>
      <c r="NND5" s="1662"/>
      <c r="NNE5" s="1662"/>
      <c r="NNF5" s="1662"/>
      <c r="NNG5" s="1662"/>
      <c r="NNH5" s="1662"/>
      <c r="NNI5" s="1662"/>
      <c r="NNJ5" s="1662"/>
      <c r="NNK5" s="1662"/>
      <c r="NNL5" s="1662"/>
      <c r="NNM5" s="1662"/>
      <c r="NNN5" s="1662"/>
      <c r="NNO5" s="1662"/>
      <c r="NNP5" s="1662"/>
      <c r="NNQ5" s="1662"/>
      <c r="NNR5" s="1662"/>
      <c r="NNS5" s="1662"/>
      <c r="NNT5" s="1662"/>
      <c r="NNU5" s="1662"/>
      <c r="NNV5" s="1662"/>
      <c r="NNW5" s="1662"/>
      <c r="NNX5" s="1662"/>
      <c r="NNY5" s="1662"/>
      <c r="NNZ5" s="1662"/>
      <c r="NOA5" s="1662"/>
      <c r="NOB5" s="1662"/>
      <c r="NOC5" s="1662"/>
      <c r="NOD5" s="1662"/>
      <c r="NOE5" s="1662"/>
      <c r="NOF5" s="1662"/>
      <c r="NOG5" s="1662"/>
      <c r="NOH5" s="1662"/>
      <c r="NOI5" s="1662"/>
      <c r="NOJ5" s="1662"/>
      <c r="NOK5" s="1662"/>
      <c r="NOL5" s="1662"/>
      <c r="NOM5" s="1662"/>
      <c r="NON5" s="1662"/>
      <c r="NOO5" s="1662"/>
      <c r="NOP5" s="1662"/>
      <c r="NOQ5" s="1662"/>
      <c r="NOR5" s="1662"/>
      <c r="NOS5" s="1662"/>
      <c r="NOT5" s="1662"/>
      <c r="NOU5" s="1662"/>
      <c r="NOV5" s="1662"/>
      <c r="NOW5" s="1662"/>
      <c r="NOX5" s="1662"/>
      <c r="NOY5" s="1662"/>
      <c r="NOZ5" s="1662"/>
      <c r="NPA5" s="1662"/>
      <c r="NPB5" s="1662"/>
      <c r="NPC5" s="1662"/>
      <c r="NPD5" s="1662"/>
      <c r="NPE5" s="1662"/>
      <c r="NPF5" s="1662"/>
      <c r="NPG5" s="1662"/>
      <c r="NPH5" s="1662"/>
      <c r="NPI5" s="1662"/>
      <c r="NPJ5" s="1662"/>
      <c r="NPK5" s="1662"/>
      <c r="NPL5" s="1662"/>
      <c r="NPM5" s="1662"/>
      <c r="NPN5" s="1662"/>
      <c r="NPO5" s="1662"/>
      <c r="NPP5" s="1662"/>
      <c r="NPQ5" s="1662"/>
      <c r="NPR5" s="1662"/>
      <c r="NPS5" s="1662"/>
      <c r="NPT5" s="1662"/>
      <c r="NPU5" s="1662"/>
      <c r="NPV5" s="1662"/>
      <c r="NPW5" s="1662"/>
      <c r="NPX5" s="1662"/>
      <c r="NPY5" s="1662"/>
      <c r="NPZ5" s="1662"/>
      <c r="NQA5" s="1662"/>
      <c r="NQB5" s="1662"/>
      <c r="NQC5" s="1662"/>
      <c r="NQD5" s="1662"/>
      <c r="NQE5" s="1662"/>
      <c r="NQF5" s="1662"/>
      <c r="NQG5" s="1662"/>
      <c r="NQH5" s="1662"/>
      <c r="NQI5" s="1662"/>
      <c r="NQJ5" s="1662"/>
      <c r="NQK5" s="1662"/>
      <c r="NQL5" s="1662"/>
      <c r="NQM5" s="1662"/>
      <c r="NQN5" s="1662"/>
      <c r="NQO5" s="1662"/>
      <c r="NQP5" s="1662"/>
      <c r="NQQ5" s="1662"/>
      <c r="NQR5" s="1662"/>
      <c r="NQS5" s="1662"/>
      <c r="NQT5" s="1662"/>
      <c r="NQU5" s="1662"/>
      <c r="NQV5" s="1662"/>
      <c r="NQW5" s="1662"/>
      <c r="NQX5" s="1662"/>
      <c r="NQY5" s="1662"/>
      <c r="NQZ5" s="1662"/>
      <c r="NRA5" s="1662"/>
      <c r="NRB5" s="1662"/>
      <c r="NRC5" s="1662"/>
      <c r="NRD5" s="1662"/>
      <c r="NRE5" s="1662"/>
      <c r="NRF5" s="1662"/>
      <c r="NRG5" s="1662"/>
      <c r="NRH5" s="1662"/>
      <c r="NRI5" s="1662"/>
      <c r="NRJ5" s="1662"/>
      <c r="NRK5" s="1662"/>
      <c r="NRL5" s="1662"/>
      <c r="NRM5" s="1662"/>
      <c r="NRN5" s="1662"/>
      <c r="NRO5" s="1662"/>
      <c r="NRP5" s="1662"/>
      <c r="NRQ5" s="1662"/>
      <c r="NRR5" s="1662"/>
      <c r="NRS5" s="1662"/>
      <c r="NRT5" s="1662"/>
      <c r="NRU5" s="1662"/>
      <c r="NRV5" s="1662"/>
      <c r="NRW5" s="1662"/>
      <c r="NRX5" s="1662"/>
      <c r="NRY5" s="1662"/>
      <c r="NRZ5" s="1662"/>
      <c r="NSA5" s="1662"/>
      <c r="NSB5" s="1662"/>
      <c r="NSC5" s="1662"/>
      <c r="NSD5" s="1662"/>
      <c r="NSE5" s="1662"/>
      <c r="NSF5" s="1662"/>
      <c r="NSG5" s="1662"/>
      <c r="NSH5" s="1662"/>
      <c r="NSI5" s="1662"/>
      <c r="NSJ5" s="1662"/>
      <c r="NSK5" s="1662"/>
      <c r="NSL5" s="1662"/>
      <c r="NSM5" s="1662"/>
      <c r="NSN5" s="1662"/>
      <c r="NSO5" s="1662"/>
      <c r="NSP5" s="1662"/>
      <c r="NSQ5" s="1662"/>
      <c r="NSR5" s="1662"/>
      <c r="NSS5" s="1662"/>
      <c r="NST5" s="1662"/>
      <c r="NSU5" s="1662"/>
      <c r="NSV5" s="1662"/>
      <c r="NSW5" s="1662"/>
      <c r="NSX5" s="1662"/>
      <c r="NSY5" s="1662"/>
      <c r="NSZ5" s="1662"/>
      <c r="NTA5" s="1662"/>
      <c r="NTB5" s="1662"/>
      <c r="NTC5" s="1662"/>
      <c r="NTD5" s="1662"/>
      <c r="NTE5" s="1662"/>
      <c r="NTF5" s="1662"/>
      <c r="NTG5" s="1662"/>
      <c r="NTH5" s="1662"/>
      <c r="NTI5" s="1662"/>
      <c r="NTJ5" s="1662"/>
      <c r="NTK5" s="1662"/>
      <c r="NTL5" s="1662"/>
      <c r="NTM5" s="1662"/>
      <c r="NTN5" s="1662"/>
      <c r="NTO5" s="1662"/>
      <c r="NTP5" s="1662"/>
      <c r="NTQ5" s="1662"/>
      <c r="NTR5" s="1662"/>
      <c r="NTS5" s="1662"/>
      <c r="NTT5" s="1662"/>
      <c r="NTU5" s="1662"/>
      <c r="NTV5" s="1662"/>
      <c r="NTW5" s="1662"/>
      <c r="NTX5" s="1662"/>
      <c r="NTY5" s="1662"/>
      <c r="NTZ5" s="1662"/>
      <c r="NUA5" s="1662"/>
      <c r="NUB5" s="1662"/>
      <c r="NUC5" s="1662"/>
      <c r="NUD5" s="1662"/>
      <c r="NUE5" s="1662"/>
      <c r="NUF5" s="1662"/>
      <c r="NUG5" s="1662"/>
      <c r="NUH5" s="1662"/>
      <c r="NUI5" s="1662"/>
      <c r="NUJ5" s="1662"/>
      <c r="NUK5" s="1662"/>
      <c r="NUL5" s="1662"/>
      <c r="NUM5" s="1662"/>
      <c r="NUN5" s="1662"/>
      <c r="NUO5" s="1662"/>
      <c r="NUP5" s="1662"/>
      <c r="NUQ5" s="1662"/>
      <c r="NUR5" s="1662"/>
      <c r="NUS5" s="1662"/>
      <c r="NUT5" s="1662"/>
      <c r="NUU5" s="1662"/>
      <c r="NUV5" s="1662"/>
      <c r="NUW5" s="1662"/>
      <c r="NUX5" s="1662"/>
      <c r="NUY5" s="1662"/>
      <c r="NUZ5" s="1662"/>
      <c r="NVA5" s="1662"/>
      <c r="NVB5" s="1662"/>
      <c r="NVC5" s="1662"/>
      <c r="NVD5" s="1662"/>
      <c r="NVE5" s="1662"/>
      <c r="NVF5" s="1662"/>
      <c r="NVG5" s="1662"/>
      <c r="NVH5" s="1662"/>
      <c r="NVI5" s="1662"/>
      <c r="NVJ5" s="1662"/>
      <c r="NVK5" s="1662"/>
      <c r="NVL5" s="1662"/>
      <c r="NVM5" s="1662"/>
      <c r="NVN5" s="1662"/>
      <c r="NVO5" s="1662"/>
      <c r="NVP5" s="1662"/>
      <c r="NVQ5" s="1662"/>
      <c r="NVR5" s="1662"/>
      <c r="NVS5" s="1662"/>
      <c r="NVT5" s="1662"/>
      <c r="NVU5" s="1662"/>
      <c r="NVV5" s="1662"/>
      <c r="NVW5" s="1662"/>
      <c r="NVX5" s="1662"/>
      <c r="NVY5" s="1662"/>
      <c r="NVZ5" s="1662"/>
      <c r="NWA5" s="1662"/>
      <c r="NWB5" s="1662"/>
      <c r="NWC5" s="1662"/>
      <c r="NWD5" s="1662"/>
      <c r="NWE5" s="1662"/>
      <c r="NWF5" s="1662"/>
      <c r="NWG5" s="1662"/>
      <c r="NWH5" s="1662"/>
      <c r="NWI5" s="1662"/>
      <c r="NWJ5" s="1662"/>
      <c r="NWK5" s="1662"/>
      <c r="NWL5" s="1662"/>
      <c r="NWM5" s="1662"/>
      <c r="NWN5" s="1662"/>
      <c r="NWO5" s="1662"/>
      <c r="NWP5" s="1662"/>
      <c r="NWQ5" s="1662"/>
      <c r="NWR5" s="1662"/>
      <c r="NWS5" s="1662"/>
      <c r="NWT5" s="1662"/>
      <c r="NWU5" s="1662"/>
      <c r="NWV5" s="1662"/>
      <c r="NWW5" s="1662"/>
      <c r="NWX5" s="1662"/>
      <c r="NWY5" s="1662"/>
      <c r="NWZ5" s="1662"/>
      <c r="NXA5" s="1662"/>
      <c r="NXB5" s="1662"/>
      <c r="NXC5" s="1662"/>
      <c r="NXD5" s="1662"/>
      <c r="NXE5" s="1662"/>
      <c r="NXF5" s="1662"/>
      <c r="NXG5" s="1662"/>
      <c r="NXH5" s="1662"/>
      <c r="NXI5" s="1662"/>
      <c r="NXJ5" s="1662"/>
      <c r="NXK5" s="1662"/>
      <c r="NXL5" s="1662"/>
      <c r="NXM5" s="1662"/>
      <c r="NXN5" s="1662"/>
      <c r="NXO5" s="1662"/>
      <c r="NXP5" s="1662"/>
      <c r="NXQ5" s="1662"/>
      <c r="NXR5" s="1662"/>
      <c r="NXS5" s="1662"/>
      <c r="NXT5" s="1662"/>
      <c r="NXU5" s="1662"/>
      <c r="NXV5" s="1662"/>
      <c r="NXW5" s="1662"/>
      <c r="NXX5" s="1662"/>
      <c r="NXY5" s="1662"/>
      <c r="NXZ5" s="1662"/>
      <c r="NYA5" s="1662"/>
      <c r="NYB5" s="1662"/>
      <c r="NYC5" s="1662"/>
      <c r="NYD5" s="1662"/>
      <c r="NYE5" s="1662"/>
      <c r="NYF5" s="1662"/>
      <c r="NYG5" s="1662"/>
      <c r="NYH5" s="1662"/>
      <c r="NYI5" s="1662"/>
      <c r="NYJ5" s="1662"/>
      <c r="NYK5" s="1662"/>
      <c r="NYL5" s="1662"/>
      <c r="NYM5" s="1662"/>
      <c r="NYN5" s="1662"/>
      <c r="NYO5" s="1662"/>
      <c r="NYP5" s="1662"/>
      <c r="NYQ5" s="1662"/>
      <c r="NYR5" s="1662"/>
      <c r="NYS5" s="1662"/>
      <c r="NYT5" s="1662"/>
      <c r="NYU5" s="1662"/>
      <c r="NYV5" s="1662"/>
      <c r="NYW5" s="1662"/>
      <c r="NYX5" s="1662"/>
      <c r="NYY5" s="1662"/>
      <c r="NYZ5" s="1662"/>
      <c r="NZA5" s="1662"/>
      <c r="NZB5" s="1662"/>
      <c r="NZC5" s="1662"/>
      <c r="NZD5" s="1662"/>
      <c r="NZE5" s="1662"/>
      <c r="NZF5" s="1662"/>
      <c r="NZG5" s="1662"/>
      <c r="NZH5" s="1662"/>
      <c r="NZI5" s="1662"/>
      <c r="NZJ5" s="1662"/>
      <c r="NZK5" s="1662"/>
      <c r="NZL5" s="1662"/>
      <c r="NZM5" s="1662"/>
      <c r="NZN5" s="1662"/>
      <c r="NZO5" s="1662"/>
      <c r="NZP5" s="1662"/>
      <c r="NZQ5" s="1662"/>
      <c r="NZR5" s="1662"/>
      <c r="NZS5" s="1662"/>
      <c r="NZT5" s="1662"/>
      <c r="NZU5" s="1662"/>
      <c r="NZV5" s="1662"/>
      <c r="NZW5" s="1662"/>
      <c r="NZX5" s="1662"/>
      <c r="NZY5" s="1662"/>
      <c r="NZZ5" s="1662"/>
      <c r="OAA5" s="1662"/>
      <c r="OAB5" s="1662"/>
      <c r="OAC5" s="1662"/>
      <c r="OAD5" s="1662"/>
      <c r="OAE5" s="1662"/>
      <c r="OAF5" s="1662"/>
      <c r="OAG5" s="1662"/>
      <c r="OAH5" s="1662"/>
      <c r="OAI5" s="1662"/>
      <c r="OAJ5" s="1662"/>
      <c r="OAK5" s="1662"/>
      <c r="OAL5" s="1662"/>
      <c r="OAM5" s="1662"/>
      <c r="OAN5" s="1662"/>
      <c r="OAO5" s="1662"/>
      <c r="OAP5" s="1662"/>
      <c r="OAQ5" s="1662"/>
      <c r="OAR5" s="1662"/>
      <c r="OAS5" s="1662"/>
      <c r="OAT5" s="1662"/>
      <c r="OAU5" s="1662"/>
      <c r="OAV5" s="1662"/>
      <c r="OAW5" s="1662"/>
      <c r="OAX5" s="1662"/>
      <c r="OAY5" s="1662"/>
      <c r="OAZ5" s="1662"/>
      <c r="OBA5" s="1662"/>
      <c r="OBB5" s="1662"/>
      <c r="OBC5" s="1662"/>
      <c r="OBD5" s="1662"/>
      <c r="OBE5" s="1662"/>
      <c r="OBF5" s="1662"/>
      <c r="OBG5" s="1662"/>
      <c r="OBH5" s="1662"/>
      <c r="OBI5" s="1662"/>
      <c r="OBJ5" s="1662"/>
      <c r="OBK5" s="1662"/>
      <c r="OBL5" s="1662"/>
      <c r="OBM5" s="1662"/>
      <c r="OBN5" s="1662"/>
      <c r="OBO5" s="1662"/>
      <c r="OBP5" s="1662"/>
      <c r="OBQ5" s="1662"/>
      <c r="OBR5" s="1662"/>
      <c r="OBS5" s="1662"/>
      <c r="OBT5" s="1662"/>
      <c r="OBU5" s="1662"/>
      <c r="OBV5" s="1662"/>
      <c r="OBW5" s="1662"/>
      <c r="OBX5" s="1662"/>
      <c r="OBY5" s="1662"/>
      <c r="OBZ5" s="1662"/>
      <c r="OCA5" s="1662"/>
      <c r="OCB5" s="1662"/>
      <c r="OCC5" s="1662"/>
      <c r="OCD5" s="1662"/>
      <c r="OCE5" s="1662"/>
      <c r="OCF5" s="1662"/>
      <c r="OCG5" s="1662"/>
      <c r="OCH5" s="1662"/>
      <c r="OCI5" s="1662"/>
      <c r="OCJ5" s="1662"/>
      <c r="OCK5" s="1662"/>
      <c r="OCL5" s="1662"/>
      <c r="OCM5" s="1662"/>
      <c r="OCN5" s="1662"/>
      <c r="OCO5" s="1662"/>
      <c r="OCP5" s="1662"/>
      <c r="OCQ5" s="1662"/>
      <c r="OCR5" s="1662"/>
      <c r="OCS5" s="1662"/>
      <c r="OCT5" s="1662"/>
      <c r="OCU5" s="1662"/>
      <c r="OCV5" s="1662"/>
      <c r="OCW5" s="1662"/>
      <c r="OCX5" s="1662"/>
      <c r="OCY5" s="1662"/>
      <c r="OCZ5" s="1662"/>
      <c r="ODA5" s="1662"/>
      <c r="ODB5" s="1662"/>
      <c r="ODC5" s="1662"/>
      <c r="ODD5" s="1662"/>
      <c r="ODE5" s="1662"/>
      <c r="ODF5" s="1662"/>
      <c r="ODG5" s="1662"/>
      <c r="ODH5" s="1662"/>
      <c r="ODI5" s="1662"/>
      <c r="ODJ5" s="1662"/>
      <c r="ODK5" s="1662"/>
      <c r="ODL5" s="1662"/>
      <c r="ODM5" s="1662"/>
      <c r="ODN5" s="1662"/>
      <c r="ODO5" s="1662"/>
      <c r="ODP5" s="1662"/>
      <c r="ODQ5" s="1662"/>
      <c r="ODR5" s="1662"/>
      <c r="ODS5" s="1662"/>
      <c r="ODT5" s="1662"/>
      <c r="ODU5" s="1662"/>
      <c r="ODV5" s="1662"/>
      <c r="ODW5" s="1662"/>
      <c r="ODX5" s="1662"/>
      <c r="ODY5" s="1662"/>
      <c r="ODZ5" s="1662"/>
      <c r="OEA5" s="1662"/>
      <c r="OEB5" s="1662"/>
      <c r="OEC5" s="1662"/>
      <c r="OED5" s="1662"/>
      <c r="OEE5" s="1662"/>
      <c r="OEF5" s="1662"/>
      <c r="OEG5" s="1662"/>
      <c r="OEH5" s="1662"/>
      <c r="OEI5" s="1662"/>
      <c r="OEJ5" s="1662"/>
      <c r="OEK5" s="1662"/>
      <c r="OEL5" s="1662"/>
      <c r="OEM5" s="1662"/>
      <c r="OEN5" s="1662"/>
      <c r="OEO5" s="1662"/>
      <c r="OEP5" s="1662"/>
      <c r="OEQ5" s="1662"/>
      <c r="OER5" s="1662"/>
      <c r="OES5" s="1662"/>
      <c r="OET5" s="1662"/>
      <c r="OEU5" s="1662"/>
      <c r="OEV5" s="1662"/>
      <c r="OEW5" s="1662"/>
      <c r="OEX5" s="1662"/>
      <c r="OEY5" s="1662"/>
      <c r="OEZ5" s="1662"/>
      <c r="OFA5" s="1662"/>
      <c r="OFB5" s="1662"/>
      <c r="OFC5" s="1662"/>
      <c r="OFD5" s="1662"/>
      <c r="OFE5" s="1662"/>
      <c r="OFF5" s="1662"/>
      <c r="OFG5" s="1662"/>
      <c r="OFH5" s="1662"/>
      <c r="OFI5" s="1662"/>
      <c r="OFJ5" s="1662"/>
      <c r="OFK5" s="1662"/>
      <c r="OFL5" s="1662"/>
      <c r="OFM5" s="1662"/>
      <c r="OFN5" s="1662"/>
      <c r="OFO5" s="1662"/>
      <c r="OFP5" s="1662"/>
      <c r="OFQ5" s="1662"/>
      <c r="OFR5" s="1662"/>
      <c r="OFS5" s="1662"/>
      <c r="OFT5" s="1662"/>
      <c r="OFU5" s="1662"/>
      <c r="OFV5" s="1662"/>
      <c r="OFW5" s="1662"/>
      <c r="OFX5" s="1662"/>
      <c r="OFY5" s="1662"/>
      <c r="OFZ5" s="1662"/>
      <c r="OGA5" s="1662"/>
      <c r="OGB5" s="1662"/>
      <c r="OGC5" s="1662"/>
      <c r="OGD5" s="1662"/>
      <c r="OGE5" s="1662"/>
      <c r="OGF5" s="1662"/>
      <c r="OGG5" s="1662"/>
      <c r="OGH5" s="1662"/>
      <c r="OGI5" s="1662"/>
      <c r="OGJ5" s="1662"/>
      <c r="OGK5" s="1662"/>
      <c r="OGL5" s="1662"/>
      <c r="OGM5" s="1662"/>
      <c r="OGN5" s="1662"/>
      <c r="OGO5" s="1662"/>
      <c r="OGP5" s="1662"/>
      <c r="OGQ5" s="1662"/>
      <c r="OGR5" s="1662"/>
      <c r="OGS5" s="1662"/>
      <c r="OGT5" s="1662"/>
      <c r="OGU5" s="1662"/>
      <c r="OGV5" s="1662"/>
      <c r="OGW5" s="1662"/>
      <c r="OGX5" s="1662"/>
      <c r="OGY5" s="1662"/>
      <c r="OGZ5" s="1662"/>
      <c r="OHA5" s="1662"/>
      <c r="OHB5" s="1662"/>
      <c r="OHC5" s="1662"/>
      <c r="OHD5" s="1662"/>
      <c r="OHE5" s="1662"/>
      <c r="OHF5" s="1662"/>
      <c r="OHG5" s="1662"/>
      <c r="OHH5" s="1662"/>
      <c r="OHI5" s="1662"/>
      <c r="OHJ5" s="1662"/>
      <c r="OHK5" s="1662"/>
      <c r="OHL5" s="1662"/>
      <c r="OHM5" s="1662"/>
      <c r="OHN5" s="1662"/>
      <c r="OHO5" s="1662"/>
      <c r="OHP5" s="1662"/>
      <c r="OHQ5" s="1662"/>
      <c r="OHR5" s="1662"/>
      <c r="OHS5" s="1662"/>
      <c r="OHT5" s="1662"/>
      <c r="OHU5" s="1662"/>
      <c r="OHV5" s="1662"/>
      <c r="OHW5" s="1662"/>
      <c r="OHX5" s="1662"/>
      <c r="OHY5" s="1662"/>
      <c r="OHZ5" s="1662"/>
      <c r="OIA5" s="1662"/>
      <c r="OIB5" s="1662"/>
      <c r="OIC5" s="1662"/>
      <c r="OID5" s="1662"/>
      <c r="OIE5" s="1662"/>
      <c r="OIF5" s="1662"/>
      <c r="OIG5" s="1662"/>
      <c r="OIH5" s="1662"/>
      <c r="OII5" s="1662"/>
      <c r="OIJ5" s="1662"/>
      <c r="OIK5" s="1662"/>
      <c r="OIL5" s="1662"/>
      <c r="OIM5" s="1662"/>
      <c r="OIN5" s="1662"/>
      <c r="OIO5" s="1662"/>
      <c r="OIP5" s="1662"/>
      <c r="OIQ5" s="1662"/>
      <c r="OIR5" s="1662"/>
      <c r="OIS5" s="1662"/>
      <c r="OIT5" s="1662"/>
      <c r="OIU5" s="1662"/>
      <c r="OIV5" s="1662"/>
      <c r="OIW5" s="1662"/>
      <c r="OIX5" s="1662"/>
      <c r="OIY5" s="1662"/>
      <c r="OIZ5" s="1662"/>
      <c r="OJA5" s="1662"/>
      <c r="OJB5" s="1662"/>
      <c r="OJC5" s="1662"/>
      <c r="OJD5" s="1662"/>
      <c r="OJE5" s="1662"/>
      <c r="OJF5" s="1662"/>
      <c r="OJG5" s="1662"/>
      <c r="OJH5" s="1662"/>
      <c r="OJI5" s="1662"/>
      <c r="OJJ5" s="1662"/>
      <c r="OJK5" s="1662"/>
      <c r="OJL5" s="1662"/>
      <c r="OJM5" s="1662"/>
      <c r="OJN5" s="1662"/>
      <c r="OJO5" s="1662"/>
      <c r="OJP5" s="1662"/>
      <c r="OJQ5" s="1662"/>
      <c r="OJR5" s="1662"/>
      <c r="OJS5" s="1662"/>
      <c r="OJT5" s="1662"/>
      <c r="OJU5" s="1662"/>
      <c r="OJV5" s="1662"/>
      <c r="OJW5" s="1662"/>
      <c r="OJX5" s="1662"/>
      <c r="OJY5" s="1662"/>
      <c r="OJZ5" s="1662"/>
      <c r="OKA5" s="1662"/>
      <c r="OKB5" s="1662"/>
      <c r="OKC5" s="1662"/>
      <c r="OKD5" s="1662"/>
      <c r="OKE5" s="1662"/>
      <c r="OKF5" s="1662"/>
      <c r="OKG5" s="1662"/>
      <c r="OKH5" s="1662"/>
      <c r="OKI5" s="1662"/>
      <c r="OKJ5" s="1662"/>
      <c r="OKK5" s="1662"/>
      <c r="OKL5" s="1662"/>
      <c r="OKM5" s="1662"/>
      <c r="OKN5" s="1662"/>
      <c r="OKO5" s="1662"/>
      <c r="OKP5" s="1662"/>
      <c r="OKQ5" s="1662"/>
      <c r="OKR5" s="1662"/>
      <c r="OKS5" s="1662"/>
      <c r="OKT5" s="1662"/>
      <c r="OKU5" s="1662"/>
      <c r="OKV5" s="1662"/>
      <c r="OKW5" s="1662"/>
      <c r="OKX5" s="1662"/>
      <c r="OKY5" s="1662"/>
      <c r="OKZ5" s="1662"/>
      <c r="OLA5" s="1662"/>
      <c r="OLB5" s="1662"/>
      <c r="OLC5" s="1662"/>
      <c r="OLD5" s="1662"/>
      <c r="OLE5" s="1662"/>
      <c r="OLF5" s="1662"/>
      <c r="OLG5" s="1662"/>
      <c r="OLH5" s="1662"/>
      <c r="OLI5" s="1662"/>
      <c r="OLJ5" s="1662"/>
      <c r="OLK5" s="1662"/>
      <c r="OLL5" s="1662"/>
      <c r="OLM5" s="1662"/>
      <c r="OLN5" s="1662"/>
      <c r="OLO5" s="1662"/>
      <c r="OLP5" s="1662"/>
      <c r="OLQ5" s="1662"/>
      <c r="OLR5" s="1662"/>
      <c r="OLS5" s="1662"/>
      <c r="OLT5" s="1662"/>
      <c r="OLU5" s="1662"/>
      <c r="OLV5" s="1662"/>
      <c r="OLW5" s="1662"/>
      <c r="OLX5" s="1662"/>
      <c r="OLY5" s="1662"/>
      <c r="OLZ5" s="1662"/>
      <c r="OMA5" s="1662"/>
      <c r="OMB5" s="1662"/>
      <c r="OMC5" s="1662"/>
      <c r="OMD5" s="1662"/>
      <c r="OME5" s="1662"/>
      <c r="OMF5" s="1662"/>
      <c r="OMG5" s="1662"/>
      <c r="OMH5" s="1662"/>
      <c r="OMI5" s="1662"/>
      <c r="OMJ5" s="1662"/>
      <c r="OMK5" s="1662"/>
      <c r="OML5" s="1662"/>
      <c r="OMM5" s="1662"/>
      <c r="OMN5" s="1662"/>
      <c r="OMO5" s="1662"/>
      <c r="OMP5" s="1662"/>
      <c r="OMQ5" s="1662"/>
      <c r="OMR5" s="1662"/>
      <c r="OMS5" s="1662"/>
      <c r="OMT5" s="1662"/>
      <c r="OMU5" s="1662"/>
      <c r="OMV5" s="1662"/>
      <c r="OMW5" s="1662"/>
      <c r="OMX5" s="1662"/>
      <c r="OMY5" s="1662"/>
      <c r="OMZ5" s="1662"/>
      <c r="ONA5" s="1662"/>
      <c r="ONB5" s="1662"/>
      <c r="ONC5" s="1662"/>
      <c r="OND5" s="1662"/>
      <c r="ONE5" s="1662"/>
      <c r="ONF5" s="1662"/>
      <c r="ONG5" s="1662"/>
      <c r="ONH5" s="1662"/>
      <c r="ONI5" s="1662"/>
      <c r="ONJ5" s="1662"/>
      <c r="ONK5" s="1662"/>
      <c r="ONL5" s="1662"/>
      <c r="ONM5" s="1662"/>
      <c r="ONN5" s="1662"/>
      <c r="ONO5" s="1662"/>
      <c r="ONP5" s="1662"/>
      <c r="ONQ5" s="1662"/>
      <c r="ONR5" s="1662"/>
      <c r="ONS5" s="1662"/>
      <c r="ONT5" s="1662"/>
      <c r="ONU5" s="1662"/>
      <c r="ONV5" s="1662"/>
      <c r="ONW5" s="1662"/>
      <c r="ONX5" s="1662"/>
      <c r="ONY5" s="1662"/>
      <c r="ONZ5" s="1662"/>
      <c r="OOA5" s="1662"/>
      <c r="OOB5" s="1662"/>
      <c r="OOC5" s="1662"/>
      <c r="OOD5" s="1662"/>
      <c r="OOE5" s="1662"/>
      <c r="OOF5" s="1662"/>
      <c r="OOG5" s="1662"/>
      <c r="OOH5" s="1662"/>
      <c r="OOI5" s="1662"/>
      <c r="OOJ5" s="1662"/>
      <c r="OOK5" s="1662"/>
      <c r="OOL5" s="1662"/>
      <c r="OOM5" s="1662"/>
      <c r="OON5" s="1662"/>
      <c r="OOO5" s="1662"/>
      <c r="OOP5" s="1662"/>
      <c r="OOQ5" s="1662"/>
      <c r="OOR5" s="1662"/>
      <c r="OOS5" s="1662"/>
      <c r="OOT5" s="1662"/>
      <c r="OOU5" s="1662"/>
      <c r="OOV5" s="1662"/>
      <c r="OOW5" s="1662"/>
      <c r="OOX5" s="1662"/>
      <c r="OOY5" s="1662"/>
      <c r="OOZ5" s="1662"/>
      <c r="OPA5" s="1662"/>
      <c r="OPB5" s="1662"/>
      <c r="OPC5" s="1662"/>
      <c r="OPD5" s="1662"/>
      <c r="OPE5" s="1662"/>
      <c r="OPF5" s="1662"/>
      <c r="OPG5" s="1662"/>
      <c r="OPH5" s="1662"/>
      <c r="OPI5" s="1662"/>
      <c r="OPJ5" s="1662"/>
      <c r="OPK5" s="1662"/>
      <c r="OPL5" s="1662"/>
      <c r="OPM5" s="1662"/>
      <c r="OPN5" s="1662"/>
      <c r="OPO5" s="1662"/>
      <c r="OPP5" s="1662"/>
      <c r="OPQ5" s="1662"/>
      <c r="OPR5" s="1662"/>
      <c r="OPS5" s="1662"/>
      <c r="OPT5" s="1662"/>
      <c r="OPU5" s="1662"/>
      <c r="OPV5" s="1662"/>
      <c r="OPW5" s="1662"/>
      <c r="OPX5" s="1662"/>
      <c r="OPY5" s="1662"/>
      <c r="OPZ5" s="1662"/>
      <c r="OQA5" s="1662"/>
      <c r="OQB5" s="1662"/>
      <c r="OQC5" s="1662"/>
      <c r="OQD5" s="1662"/>
      <c r="OQE5" s="1662"/>
      <c r="OQF5" s="1662"/>
      <c r="OQG5" s="1662"/>
      <c r="OQH5" s="1662"/>
      <c r="OQI5" s="1662"/>
      <c r="OQJ5" s="1662"/>
      <c r="OQK5" s="1662"/>
      <c r="OQL5" s="1662"/>
      <c r="OQM5" s="1662"/>
      <c r="OQN5" s="1662"/>
      <c r="OQO5" s="1662"/>
      <c r="OQP5" s="1662"/>
      <c r="OQQ5" s="1662"/>
      <c r="OQR5" s="1662"/>
      <c r="OQS5" s="1662"/>
      <c r="OQT5" s="1662"/>
      <c r="OQU5" s="1662"/>
      <c r="OQV5" s="1662"/>
      <c r="OQW5" s="1662"/>
      <c r="OQX5" s="1662"/>
      <c r="OQY5" s="1662"/>
      <c r="OQZ5" s="1662"/>
      <c r="ORA5" s="1662"/>
      <c r="ORB5" s="1662"/>
      <c r="ORC5" s="1662"/>
      <c r="ORD5" s="1662"/>
      <c r="ORE5" s="1662"/>
      <c r="ORF5" s="1662"/>
      <c r="ORG5" s="1662"/>
      <c r="ORH5" s="1662"/>
      <c r="ORI5" s="1662"/>
      <c r="ORJ5" s="1662"/>
      <c r="ORK5" s="1662"/>
      <c r="ORL5" s="1662"/>
      <c r="ORM5" s="1662"/>
      <c r="ORN5" s="1662"/>
      <c r="ORO5" s="1662"/>
      <c r="ORP5" s="1662"/>
      <c r="ORQ5" s="1662"/>
      <c r="ORR5" s="1662"/>
      <c r="ORS5" s="1662"/>
      <c r="ORT5" s="1662"/>
      <c r="ORU5" s="1662"/>
      <c r="ORV5" s="1662"/>
      <c r="ORW5" s="1662"/>
      <c r="ORX5" s="1662"/>
      <c r="ORY5" s="1662"/>
      <c r="ORZ5" s="1662"/>
      <c r="OSA5" s="1662"/>
      <c r="OSB5" s="1662"/>
      <c r="OSC5" s="1662"/>
      <c r="OSD5" s="1662"/>
      <c r="OSE5" s="1662"/>
      <c r="OSF5" s="1662"/>
      <c r="OSG5" s="1662"/>
      <c r="OSH5" s="1662"/>
      <c r="OSI5" s="1662"/>
      <c r="OSJ5" s="1662"/>
      <c r="OSK5" s="1662"/>
      <c r="OSL5" s="1662"/>
      <c r="OSM5" s="1662"/>
      <c r="OSN5" s="1662"/>
      <c r="OSO5" s="1662"/>
      <c r="OSP5" s="1662"/>
      <c r="OSQ5" s="1662"/>
      <c r="OSR5" s="1662"/>
      <c r="OSS5" s="1662"/>
      <c r="OST5" s="1662"/>
      <c r="OSU5" s="1662"/>
      <c r="OSV5" s="1662"/>
      <c r="OSW5" s="1662"/>
      <c r="OSX5" s="1662"/>
      <c r="OSY5" s="1662"/>
      <c r="OSZ5" s="1662"/>
      <c r="OTA5" s="1662"/>
      <c r="OTB5" s="1662"/>
      <c r="OTC5" s="1662"/>
      <c r="OTD5" s="1662"/>
      <c r="OTE5" s="1662"/>
      <c r="OTF5" s="1662"/>
      <c r="OTG5" s="1662"/>
      <c r="OTH5" s="1662"/>
      <c r="OTI5" s="1662"/>
      <c r="OTJ5" s="1662"/>
      <c r="OTK5" s="1662"/>
      <c r="OTL5" s="1662"/>
      <c r="OTM5" s="1662"/>
      <c r="OTN5" s="1662"/>
      <c r="OTO5" s="1662"/>
      <c r="OTP5" s="1662"/>
      <c r="OTQ5" s="1662"/>
      <c r="OTR5" s="1662"/>
      <c r="OTS5" s="1662"/>
      <c r="OTT5" s="1662"/>
      <c r="OTU5" s="1662"/>
      <c r="OTV5" s="1662"/>
      <c r="OTW5" s="1662"/>
      <c r="OTX5" s="1662"/>
      <c r="OTY5" s="1662"/>
      <c r="OTZ5" s="1662"/>
      <c r="OUA5" s="1662"/>
      <c r="OUB5" s="1662"/>
      <c r="OUC5" s="1662"/>
      <c r="OUD5" s="1662"/>
      <c r="OUE5" s="1662"/>
      <c r="OUF5" s="1662"/>
      <c r="OUG5" s="1662"/>
      <c r="OUH5" s="1662"/>
      <c r="OUI5" s="1662"/>
      <c r="OUJ5" s="1662"/>
      <c r="OUK5" s="1662"/>
      <c r="OUL5" s="1662"/>
      <c r="OUM5" s="1662"/>
      <c r="OUN5" s="1662"/>
      <c r="OUO5" s="1662"/>
      <c r="OUP5" s="1662"/>
      <c r="OUQ5" s="1662"/>
      <c r="OUR5" s="1662"/>
      <c r="OUS5" s="1662"/>
      <c r="OUT5" s="1662"/>
      <c r="OUU5" s="1662"/>
      <c r="OUV5" s="1662"/>
      <c r="OUW5" s="1662"/>
      <c r="OUX5" s="1662"/>
      <c r="OUY5" s="1662"/>
      <c r="OUZ5" s="1662"/>
      <c r="OVA5" s="1662"/>
      <c r="OVB5" s="1662"/>
      <c r="OVC5" s="1662"/>
      <c r="OVD5" s="1662"/>
      <c r="OVE5" s="1662"/>
      <c r="OVF5" s="1662"/>
      <c r="OVG5" s="1662"/>
      <c r="OVH5" s="1662"/>
      <c r="OVI5" s="1662"/>
      <c r="OVJ5" s="1662"/>
      <c r="OVK5" s="1662"/>
      <c r="OVL5" s="1662"/>
      <c r="OVM5" s="1662"/>
      <c r="OVN5" s="1662"/>
      <c r="OVO5" s="1662"/>
      <c r="OVP5" s="1662"/>
      <c r="OVQ5" s="1662"/>
      <c r="OVR5" s="1662"/>
      <c r="OVS5" s="1662"/>
      <c r="OVT5" s="1662"/>
      <c r="OVU5" s="1662"/>
      <c r="OVV5" s="1662"/>
      <c r="OVW5" s="1662"/>
      <c r="OVX5" s="1662"/>
      <c r="OVY5" s="1662"/>
      <c r="OVZ5" s="1662"/>
      <c r="OWA5" s="1662"/>
      <c r="OWB5" s="1662"/>
      <c r="OWC5" s="1662"/>
      <c r="OWD5" s="1662"/>
      <c r="OWE5" s="1662"/>
      <c r="OWF5" s="1662"/>
      <c r="OWG5" s="1662"/>
      <c r="OWH5" s="1662"/>
      <c r="OWI5" s="1662"/>
      <c r="OWJ5" s="1662"/>
      <c r="OWK5" s="1662"/>
      <c r="OWL5" s="1662"/>
      <c r="OWM5" s="1662"/>
      <c r="OWN5" s="1662"/>
      <c r="OWO5" s="1662"/>
      <c r="OWP5" s="1662"/>
      <c r="OWQ5" s="1662"/>
      <c r="OWR5" s="1662"/>
      <c r="OWS5" s="1662"/>
      <c r="OWT5" s="1662"/>
      <c r="OWU5" s="1662"/>
      <c r="OWV5" s="1662"/>
      <c r="OWW5" s="1662"/>
      <c r="OWX5" s="1662"/>
      <c r="OWY5" s="1662"/>
      <c r="OWZ5" s="1662"/>
      <c r="OXA5" s="1662"/>
      <c r="OXB5" s="1662"/>
      <c r="OXC5" s="1662"/>
      <c r="OXD5" s="1662"/>
      <c r="OXE5" s="1662"/>
      <c r="OXF5" s="1662"/>
      <c r="OXG5" s="1662"/>
      <c r="OXH5" s="1662"/>
      <c r="OXI5" s="1662"/>
      <c r="OXJ5" s="1662"/>
      <c r="OXK5" s="1662"/>
      <c r="OXL5" s="1662"/>
      <c r="OXM5" s="1662"/>
      <c r="OXN5" s="1662"/>
      <c r="OXO5" s="1662"/>
      <c r="OXP5" s="1662"/>
      <c r="OXQ5" s="1662"/>
      <c r="OXR5" s="1662"/>
      <c r="OXS5" s="1662"/>
      <c r="OXT5" s="1662"/>
      <c r="OXU5" s="1662"/>
      <c r="OXV5" s="1662"/>
      <c r="OXW5" s="1662"/>
      <c r="OXX5" s="1662"/>
      <c r="OXY5" s="1662"/>
      <c r="OXZ5" s="1662"/>
      <c r="OYA5" s="1662"/>
      <c r="OYB5" s="1662"/>
      <c r="OYC5" s="1662"/>
      <c r="OYD5" s="1662"/>
      <c r="OYE5" s="1662"/>
      <c r="OYF5" s="1662"/>
      <c r="OYG5" s="1662"/>
      <c r="OYH5" s="1662"/>
      <c r="OYI5" s="1662"/>
      <c r="OYJ5" s="1662"/>
      <c r="OYK5" s="1662"/>
      <c r="OYL5" s="1662"/>
      <c r="OYM5" s="1662"/>
      <c r="OYN5" s="1662"/>
      <c r="OYO5" s="1662"/>
      <c r="OYP5" s="1662"/>
      <c r="OYQ5" s="1662"/>
      <c r="OYR5" s="1662"/>
      <c r="OYS5" s="1662"/>
      <c r="OYT5" s="1662"/>
      <c r="OYU5" s="1662"/>
      <c r="OYV5" s="1662"/>
      <c r="OYW5" s="1662"/>
      <c r="OYX5" s="1662"/>
      <c r="OYY5" s="1662"/>
      <c r="OYZ5" s="1662"/>
      <c r="OZA5" s="1662"/>
      <c r="OZB5" s="1662"/>
      <c r="OZC5" s="1662"/>
      <c r="OZD5" s="1662"/>
      <c r="OZE5" s="1662"/>
      <c r="OZF5" s="1662"/>
      <c r="OZG5" s="1662"/>
      <c r="OZH5" s="1662"/>
      <c r="OZI5" s="1662"/>
      <c r="OZJ5" s="1662"/>
      <c r="OZK5" s="1662"/>
      <c r="OZL5" s="1662"/>
      <c r="OZM5" s="1662"/>
      <c r="OZN5" s="1662"/>
      <c r="OZO5" s="1662"/>
      <c r="OZP5" s="1662"/>
      <c r="OZQ5" s="1662"/>
      <c r="OZR5" s="1662"/>
      <c r="OZS5" s="1662"/>
      <c r="OZT5" s="1662"/>
      <c r="OZU5" s="1662"/>
      <c r="OZV5" s="1662"/>
      <c r="OZW5" s="1662"/>
      <c r="OZX5" s="1662"/>
      <c r="OZY5" s="1662"/>
      <c r="OZZ5" s="1662"/>
      <c r="PAA5" s="1662"/>
      <c r="PAB5" s="1662"/>
      <c r="PAC5" s="1662"/>
      <c r="PAD5" s="1662"/>
      <c r="PAE5" s="1662"/>
      <c r="PAF5" s="1662"/>
      <c r="PAG5" s="1662"/>
      <c r="PAH5" s="1662"/>
      <c r="PAI5" s="1662"/>
      <c r="PAJ5" s="1662"/>
      <c r="PAK5" s="1662"/>
      <c r="PAL5" s="1662"/>
      <c r="PAM5" s="1662"/>
      <c r="PAN5" s="1662"/>
      <c r="PAO5" s="1662"/>
      <c r="PAP5" s="1662"/>
      <c r="PAQ5" s="1662"/>
      <c r="PAR5" s="1662"/>
      <c r="PAS5" s="1662"/>
      <c r="PAT5" s="1662"/>
      <c r="PAU5" s="1662"/>
      <c r="PAV5" s="1662"/>
      <c r="PAW5" s="1662"/>
      <c r="PAX5" s="1662"/>
      <c r="PAY5" s="1662"/>
      <c r="PAZ5" s="1662"/>
      <c r="PBA5" s="1662"/>
      <c r="PBB5" s="1662"/>
      <c r="PBC5" s="1662"/>
      <c r="PBD5" s="1662"/>
      <c r="PBE5" s="1662"/>
      <c r="PBF5" s="1662"/>
      <c r="PBG5" s="1662"/>
      <c r="PBH5" s="1662"/>
      <c r="PBI5" s="1662"/>
      <c r="PBJ5" s="1662"/>
      <c r="PBK5" s="1662"/>
      <c r="PBL5" s="1662"/>
      <c r="PBM5" s="1662"/>
      <c r="PBN5" s="1662"/>
      <c r="PBO5" s="1662"/>
      <c r="PBP5" s="1662"/>
      <c r="PBQ5" s="1662"/>
      <c r="PBR5" s="1662"/>
      <c r="PBS5" s="1662"/>
      <c r="PBT5" s="1662"/>
      <c r="PBU5" s="1662"/>
      <c r="PBV5" s="1662"/>
      <c r="PBW5" s="1662"/>
      <c r="PBX5" s="1662"/>
      <c r="PBY5" s="1662"/>
      <c r="PBZ5" s="1662"/>
      <c r="PCA5" s="1662"/>
      <c r="PCB5" s="1662"/>
      <c r="PCC5" s="1662"/>
      <c r="PCD5" s="1662"/>
      <c r="PCE5" s="1662"/>
      <c r="PCF5" s="1662"/>
      <c r="PCG5" s="1662"/>
      <c r="PCH5" s="1662"/>
      <c r="PCI5" s="1662"/>
      <c r="PCJ5" s="1662"/>
      <c r="PCK5" s="1662"/>
      <c r="PCL5" s="1662"/>
      <c r="PCM5" s="1662"/>
      <c r="PCN5" s="1662"/>
      <c r="PCO5" s="1662"/>
      <c r="PCP5" s="1662"/>
      <c r="PCQ5" s="1662"/>
      <c r="PCR5" s="1662"/>
      <c r="PCS5" s="1662"/>
      <c r="PCT5" s="1662"/>
      <c r="PCU5" s="1662"/>
      <c r="PCV5" s="1662"/>
      <c r="PCW5" s="1662"/>
      <c r="PCX5" s="1662"/>
      <c r="PCY5" s="1662"/>
      <c r="PCZ5" s="1662"/>
      <c r="PDA5" s="1662"/>
      <c r="PDB5" s="1662"/>
      <c r="PDC5" s="1662"/>
      <c r="PDD5" s="1662"/>
      <c r="PDE5" s="1662"/>
      <c r="PDF5" s="1662"/>
      <c r="PDG5" s="1662"/>
      <c r="PDH5" s="1662"/>
      <c r="PDI5" s="1662"/>
      <c r="PDJ5" s="1662"/>
      <c r="PDK5" s="1662"/>
      <c r="PDL5" s="1662"/>
      <c r="PDM5" s="1662"/>
      <c r="PDN5" s="1662"/>
      <c r="PDO5" s="1662"/>
      <c r="PDP5" s="1662"/>
      <c r="PDQ5" s="1662"/>
      <c r="PDR5" s="1662"/>
      <c r="PDS5" s="1662"/>
      <c r="PDT5" s="1662"/>
      <c r="PDU5" s="1662"/>
      <c r="PDV5" s="1662"/>
      <c r="PDW5" s="1662"/>
      <c r="PDX5" s="1662"/>
      <c r="PDY5" s="1662"/>
      <c r="PDZ5" s="1662"/>
      <c r="PEA5" s="1662"/>
      <c r="PEB5" s="1662"/>
      <c r="PEC5" s="1662"/>
      <c r="PED5" s="1662"/>
      <c r="PEE5" s="1662"/>
      <c r="PEF5" s="1662"/>
      <c r="PEG5" s="1662"/>
      <c r="PEH5" s="1662"/>
      <c r="PEI5" s="1662"/>
      <c r="PEJ5" s="1662"/>
      <c r="PEK5" s="1662"/>
      <c r="PEL5" s="1662"/>
      <c r="PEM5" s="1662"/>
      <c r="PEN5" s="1662"/>
      <c r="PEO5" s="1662"/>
      <c r="PEP5" s="1662"/>
      <c r="PEQ5" s="1662"/>
      <c r="PER5" s="1662"/>
      <c r="PES5" s="1662"/>
      <c r="PET5" s="1662"/>
      <c r="PEU5" s="1662"/>
      <c r="PEV5" s="1662"/>
      <c r="PEW5" s="1662"/>
      <c r="PEX5" s="1662"/>
      <c r="PEY5" s="1662"/>
      <c r="PEZ5" s="1662"/>
      <c r="PFA5" s="1662"/>
      <c r="PFB5" s="1662"/>
      <c r="PFC5" s="1662"/>
      <c r="PFD5" s="1662"/>
      <c r="PFE5" s="1662"/>
      <c r="PFF5" s="1662"/>
      <c r="PFG5" s="1662"/>
      <c r="PFH5" s="1662"/>
      <c r="PFI5" s="1662"/>
      <c r="PFJ5" s="1662"/>
      <c r="PFK5" s="1662"/>
      <c r="PFL5" s="1662"/>
      <c r="PFM5" s="1662"/>
      <c r="PFN5" s="1662"/>
      <c r="PFO5" s="1662"/>
      <c r="PFP5" s="1662"/>
      <c r="PFQ5" s="1662"/>
      <c r="PFR5" s="1662"/>
      <c r="PFS5" s="1662"/>
      <c r="PFT5" s="1662"/>
      <c r="PFU5" s="1662"/>
      <c r="PFV5" s="1662"/>
      <c r="PFW5" s="1662"/>
      <c r="PFX5" s="1662"/>
      <c r="PFY5" s="1662"/>
      <c r="PFZ5" s="1662"/>
      <c r="PGA5" s="1662"/>
      <c r="PGB5" s="1662"/>
      <c r="PGC5" s="1662"/>
      <c r="PGD5" s="1662"/>
      <c r="PGE5" s="1662"/>
      <c r="PGF5" s="1662"/>
      <c r="PGG5" s="1662"/>
      <c r="PGH5" s="1662"/>
      <c r="PGI5" s="1662"/>
      <c r="PGJ5" s="1662"/>
      <c r="PGK5" s="1662"/>
      <c r="PGL5" s="1662"/>
      <c r="PGM5" s="1662"/>
      <c r="PGN5" s="1662"/>
      <c r="PGO5" s="1662"/>
      <c r="PGP5" s="1662"/>
      <c r="PGQ5" s="1662"/>
      <c r="PGR5" s="1662"/>
      <c r="PGS5" s="1662"/>
      <c r="PGT5" s="1662"/>
      <c r="PGU5" s="1662"/>
      <c r="PGV5" s="1662"/>
      <c r="PGW5" s="1662"/>
      <c r="PGX5" s="1662"/>
      <c r="PGY5" s="1662"/>
      <c r="PGZ5" s="1662"/>
      <c r="PHA5" s="1662"/>
      <c r="PHB5" s="1662"/>
      <c r="PHC5" s="1662"/>
      <c r="PHD5" s="1662"/>
      <c r="PHE5" s="1662"/>
      <c r="PHF5" s="1662"/>
      <c r="PHG5" s="1662"/>
      <c r="PHH5" s="1662"/>
      <c r="PHI5" s="1662"/>
      <c r="PHJ5" s="1662"/>
      <c r="PHK5" s="1662"/>
      <c r="PHL5" s="1662"/>
      <c r="PHM5" s="1662"/>
      <c r="PHN5" s="1662"/>
      <c r="PHO5" s="1662"/>
      <c r="PHP5" s="1662"/>
      <c r="PHQ5" s="1662"/>
      <c r="PHR5" s="1662"/>
      <c r="PHS5" s="1662"/>
      <c r="PHT5" s="1662"/>
      <c r="PHU5" s="1662"/>
      <c r="PHV5" s="1662"/>
      <c r="PHW5" s="1662"/>
      <c r="PHX5" s="1662"/>
      <c r="PHY5" s="1662"/>
      <c r="PHZ5" s="1662"/>
      <c r="PIA5" s="1662"/>
      <c r="PIB5" s="1662"/>
      <c r="PIC5" s="1662"/>
      <c r="PID5" s="1662"/>
      <c r="PIE5" s="1662"/>
      <c r="PIF5" s="1662"/>
      <c r="PIG5" s="1662"/>
      <c r="PIH5" s="1662"/>
      <c r="PII5" s="1662"/>
      <c r="PIJ5" s="1662"/>
      <c r="PIK5" s="1662"/>
      <c r="PIL5" s="1662"/>
      <c r="PIM5" s="1662"/>
      <c r="PIN5" s="1662"/>
      <c r="PIO5" s="1662"/>
      <c r="PIP5" s="1662"/>
      <c r="PIQ5" s="1662"/>
      <c r="PIR5" s="1662"/>
      <c r="PIS5" s="1662"/>
      <c r="PIT5" s="1662"/>
      <c r="PIU5" s="1662"/>
      <c r="PIV5" s="1662"/>
      <c r="PIW5" s="1662"/>
      <c r="PIX5" s="1662"/>
      <c r="PIY5" s="1662"/>
      <c r="PIZ5" s="1662"/>
      <c r="PJA5" s="1662"/>
      <c r="PJB5" s="1662"/>
      <c r="PJC5" s="1662"/>
      <c r="PJD5" s="1662"/>
      <c r="PJE5" s="1662"/>
      <c r="PJF5" s="1662"/>
      <c r="PJG5" s="1662"/>
      <c r="PJH5" s="1662"/>
      <c r="PJI5" s="1662"/>
      <c r="PJJ5" s="1662"/>
      <c r="PJK5" s="1662"/>
      <c r="PJL5" s="1662"/>
      <c r="PJM5" s="1662"/>
      <c r="PJN5" s="1662"/>
      <c r="PJO5" s="1662"/>
      <c r="PJP5" s="1662"/>
      <c r="PJQ5" s="1662"/>
      <c r="PJR5" s="1662"/>
      <c r="PJS5" s="1662"/>
      <c r="PJT5" s="1662"/>
      <c r="PJU5" s="1662"/>
      <c r="PJV5" s="1662"/>
      <c r="PJW5" s="1662"/>
      <c r="PJX5" s="1662"/>
      <c r="PJY5" s="1662"/>
      <c r="PJZ5" s="1662"/>
      <c r="PKA5" s="1662"/>
      <c r="PKB5" s="1662"/>
      <c r="PKC5" s="1662"/>
      <c r="PKD5" s="1662"/>
      <c r="PKE5" s="1662"/>
      <c r="PKF5" s="1662"/>
      <c r="PKG5" s="1662"/>
      <c r="PKH5" s="1662"/>
      <c r="PKI5" s="1662"/>
      <c r="PKJ5" s="1662"/>
      <c r="PKK5" s="1662"/>
      <c r="PKL5" s="1662"/>
      <c r="PKM5" s="1662"/>
      <c r="PKN5" s="1662"/>
      <c r="PKO5" s="1662"/>
      <c r="PKP5" s="1662"/>
      <c r="PKQ5" s="1662"/>
      <c r="PKR5" s="1662"/>
      <c r="PKS5" s="1662"/>
      <c r="PKT5" s="1662"/>
      <c r="PKU5" s="1662"/>
      <c r="PKV5" s="1662"/>
      <c r="PKW5" s="1662"/>
      <c r="PKX5" s="1662"/>
      <c r="PKY5" s="1662"/>
      <c r="PKZ5" s="1662"/>
      <c r="PLA5" s="1662"/>
      <c r="PLB5" s="1662"/>
      <c r="PLC5" s="1662"/>
      <c r="PLD5" s="1662"/>
      <c r="PLE5" s="1662"/>
      <c r="PLF5" s="1662"/>
      <c r="PLG5" s="1662"/>
      <c r="PLH5" s="1662"/>
      <c r="PLI5" s="1662"/>
      <c r="PLJ5" s="1662"/>
      <c r="PLK5" s="1662"/>
      <c r="PLL5" s="1662"/>
      <c r="PLM5" s="1662"/>
      <c r="PLN5" s="1662"/>
      <c r="PLO5" s="1662"/>
      <c r="PLP5" s="1662"/>
      <c r="PLQ5" s="1662"/>
      <c r="PLR5" s="1662"/>
      <c r="PLS5" s="1662"/>
      <c r="PLT5" s="1662"/>
      <c r="PLU5" s="1662"/>
      <c r="PLV5" s="1662"/>
      <c r="PLW5" s="1662"/>
      <c r="PLX5" s="1662"/>
      <c r="PLY5" s="1662"/>
      <c r="PLZ5" s="1662"/>
      <c r="PMA5" s="1662"/>
      <c r="PMB5" s="1662"/>
      <c r="PMC5" s="1662"/>
      <c r="PMD5" s="1662"/>
      <c r="PME5" s="1662"/>
      <c r="PMF5" s="1662"/>
      <c r="PMG5" s="1662"/>
      <c r="PMH5" s="1662"/>
      <c r="PMI5" s="1662"/>
      <c r="PMJ5" s="1662"/>
      <c r="PMK5" s="1662"/>
      <c r="PML5" s="1662"/>
      <c r="PMM5" s="1662"/>
      <c r="PMN5" s="1662"/>
      <c r="PMO5" s="1662"/>
      <c r="PMP5" s="1662"/>
      <c r="PMQ5" s="1662"/>
      <c r="PMR5" s="1662"/>
      <c r="PMS5" s="1662"/>
      <c r="PMT5" s="1662"/>
      <c r="PMU5" s="1662"/>
      <c r="PMV5" s="1662"/>
      <c r="PMW5" s="1662"/>
      <c r="PMX5" s="1662"/>
      <c r="PMY5" s="1662"/>
      <c r="PMZ5" s="1662"/>
      <c r="PNA5" s="1662"/>
      <c r="PNB5" s="1662"/>
      <c r="PNC5" s="1662"/>
      <c r="PND5" s="1662"/>
      <c r="PNE5" s="1662"/>
      <c r="PNF5" s="1662"/>
      <c r="PNG5" s="1662"/>
      <c r="PNH5" s="1662"/>
      <c r="PNI5" s="1662"/>
      <c r="PNJ5" s="1662"/>
      <c r="PNK5" s="1662"/>
      <c r="PNL5" s="1662"/>
      <c r="PNM5" s="1662"/>
      <c r="PNN5" s="1662"/>
      <c r="PNO5" s="1662"/>
      <c r="PNP5" s="1662"/>
      <c r="PNQ5" s="1662"/>
      <c r="PNR5" s="1662"/>
      <c r="PNS5" s="1662"/>
      <c r="PNT5" s="1662"/>
      <c r="PNU5" s="1662"/>
      <c r="PNV5" s="1662"/>
      <c r="PNW5" s="1662"/>
      <c r="PNX5" s="1662"/>
      <c r="PNY5" s="1662"/>
      <c r="PNZ5" s="1662"/>
      <c r="POA5" s="1662"/>
      <c r="POB5" s="1662"/>
      <c r="POC5" s="1662"/>
      <c r="POD5" s="1662"/>
      <c r="POE5" s="1662"/>
      <c r="POF5" s="1662"/>
      <c r="POG5" s="1662"/>
      <c r="POH5" s="1662"/>
      <c r="POI5" s="1662"/>
      <c r="POJ5" s="1662"/>
      <c r="POK5" s="1662"/>
      <c r="POL5" s="1662"/>
      <c r="POM5" s="1662"/>
      <c r="PON5" s="1662"/>
      <c r="POO5" s="1662"/>
      <c r="POP5" s="1662"/>
      <c r="POQ5" s="1662"/>
      <c r="POR5" s="1662"/>
      <c r="POS5" s="1662"/>
      <c r="POT5" s="1662"/>
      <c r="POU5" s="1662"/>
      <c r="POV5" s="1662"/>
      <c r="POW5" s="1662"/>
      <c r="POX5" s="1662"/>
      <c r="POY5" s="1662"/>
      <c r="POZ5" s="1662"/>
      <c r="PPA5" s="1662"/>
      <c r="PPB5" s="1662"/>
      <c r="PPC5" s="1662"/>
      <c r="PPD5" s="1662"/>
      <c r="PPE5" s="1662"/>
      <c r="PPF5" s="1662"/>
      <c r="PPG5" s="1662"/>
      <c r="PPH5" s="1662"/>
      <c r="PPI5" s="1662"/>
      <c r="PPJ5" s="1662"/>
      <c r="PPK5" s="1662"/>
      <c r="PPL5" s="1662"/>
      <c r="PPM5" s="1662"/>
      <c r="PPN5" s="1662"/>
      <c r="PPO5" s="1662"/>
      <c r="PPP5" s="1662"/>
      <c r="PPQ5" s="1662"/>
      <c r="PPR5" s="1662"/>
      <c r="PPS5" s="1662"/>
      <c r="PPT5" s="1662"/>
      <c r="PPU5" s="1662"/>
      <c r="PPV5" s="1662"/>
      <c r="PPW5" s="1662"/>
      <c r="PPX5" s="1662"/>
      <c r="PPY5" s="1662"/>
      <c r="PPZ5" s="1662"/>
      <c r="PQA5" s="1662"/>
      <c r="PQB5" s="1662"/>
      <c r="PQC5" s="1662"/>
      <c r="PQD5" s="1662"/>
      <c r="PQE5" s="1662"/>
      <c r="PQF5" s="1662"/>
      <c r="PQG5" s="1662"/>
      <c r="PQH5" s="1662"/>
      <c r="PQI5" s="1662"/>
      <c r="PQJ5" s="1662"/>
      <c r="PQK5" s="1662"/>
      <c r="PQL5" s="1662"/>
      <c r="PQM5" s="1662"/>
      <c r="PQN5" s="1662"/>
      <c r="PQO5" s="1662"/>
      <c r="PQP5" s="1662"/>
      <c r="PQQ5" s="1662"/>
      <c r="PQR5" s="1662"/>
      <c r="PQS5" s="1662"/>
      <c r="PQT5" s="1662"/>
      <c r="PQU5" s="1662"/>
      <c r="PQV5" s="1662"/>
      <c r="PQW5" s="1662"/>
      <c r="PQX5" s="1662"/>
      <c r="PQY5" s="1662"/>
      <c r="PQZ5" s="1662"/>
      <c r="PRA5" s="1662"/>
      <c r="PRB5" s="1662"/>
      <c r="PRC5" s="1662"/>
      <c r="PRD5" s="1662"/>
      <c r="PRE5" s="1662"/>
      <c r="PRF5" s="1662"/>
      <c r="PRG5" s="1662"/>
      <c r="PRH5" s="1662"/>
      <c r="PRI5" s="1662"/>
      <c r="PRJ5" s="1662"/>
      <c r="PRK5" s="1662"/>
      <c r="PRL5" s="1662"/>
      <c r="PRM5" s="1662"/>
      <c r="PRN5" s="1662"/>
      <c r="PRO5" s="1662"/>
      <c r="PRP5" s="1662"/>
      <c r="PRQ5" s="1662"/>
      <c r="PRR5" s="1662"/>
      <c r="PRS5" s="1662"/>
      <c r="PRT5" s="1662"/>
      <c r="PRU5" s="1662"/>
      <c r="PRV5" s="1662"/>
      <c r="PRW5" s="1662"/>
      <c r="PRX5" s="1662"/>
      <c r="PRY5" s="1662"/>
      <c r="PRZ5" s="1662"/>
      <c r="PSA5" s="1662"/>
      <c r="PSB5" s="1662"/>
      <c r="PSC5" s="1662"/>
      <c r="PSD5" s="1662"/>
      <c r="PSE5" s="1662"/>
      <c r="PSF5" s="1662"/>
      <c r="PSG5" s="1662"/>
      <c r="PSH5" s="1662"/>
      <c r="PSI5" s="1662"/>
      <c r="PSJ5" s="1662"/>
      <c r="PSK5" s="1662"/>
      <c r="PSL5" s="1662"/>
      <c r="PSM5" s="1662"/>
      <c r="PSN5" s="1662"/>
      <c r="PSO5" s="1662"/>
      <c r="PSP5" s="1662"/>
      <c r="PSQ5" s="1662"/>
      <c r="PSR5" s="1662"/>
      <c r="PSS5" s="1662"/>
      <c r="PST5" s="1662"/>
      <c r="PSU5" s="1662"/>
      <c r="PSV5" s="1662"/>
      <c r="PSW5" s="1662"/>
      <c r="PSX5" s="1662"/>
      <c r="PSY5" s="1662"/>
      <c r="PSZ5" s="1662"/>
      <c r="PTA5" s="1662"/>
      <c r="PTB5" s="1662"/>
      <c r="PTC5" s="1662"/>
      <c r="PTD5" s="1662"/>
      <c r="PTE5" s="1662"/>
      <c r="PTF5" s="1662"/>
      <c r="PTG5" s="1662"/>
      <c r="PTH5" s="1662"/>
      <c r="PTI5" s="1662"/>
      <c r="PTJ5" s="1662"/>
      <c r="PTK5" s="1662"/>
      <c r="PTL5" s="1662"/>
      <c r="PTM5" s="1662"/>
      <c r="PTN5" s="1662"/>
      <c r="PTO5" s="1662"/>
      <c r="PTP5" s="1662"/>
      <c r="PTQ5" s="1662"/>
      <c r="PTR5" s="1662"/>
      <c r="PTS5" s="1662"/>
      <c r="PTT5" s="1662"/>
      <c r="PTU5" s="1662"/>
      <c r="PTV5" s="1662"/>
      <c r="PTW5" s="1662"/>
      <c r="PTX5" s="1662"/>
      <c r="PTY5" s="1662"/>
      <c r="PTZ5" s="1662"/>
      <c r="PUA5" s="1662"/>
      <c r="PUB5" s="1662"/>
      <c r="PUC5" s="1662"/>
      <c r="PUD5" s="1662"/>
      <c r="PUE5" s="1662"/>
      <c r="PUF5" s="1662"/>
      <c r="PUG5" s="1662"/>
      <c r="PUH5" s="1662"/>
      <c r="PUI5" s="1662"/>
      <c r="PUJ5" s="1662"/>
      <c r="PUK5" s="1662"/>
      <c r="PUL5" s="1662"/>
      <c r="PUM5" s="1662"/>
      <c r="PUN5" s="1662"/>
      <c r="PUO5" s="1662"/>
      <c r="PUP5" s="1662"/>
      <c r="PUQ5" s="1662"/>
      <c r="PUR5" s="1662"/>
      <c r="PUS5" s="1662"/>
      <c r="PUT5" s="1662"/>
      <c r="PUU5" s="1662"/>
      <c r="PUV5" s="1662"/>
      <c r="PUW5" s="1662"/>
      <c r="PUX5" s="1662"/>
      <c r="PUY5" s="1662"/>
      <c r="PUZ5" s="1662"/>
      <c r="PVA5" s="1662"/>
      <c r="PVB5" s="1662"/>
      <c r="PVC5" s="1662"/>
      <c r="PVD5" s="1662"/>
      <c r="PVE5" s="1662"/>
      <c r="PVF5" s="1662"/>
      <c r="PVG5" s="1662"/>
      <c r="PVH5" s="1662"/>
      <c r="PVI5" s="1662"/>
      <c r="PVJ5" s="1662"/>
      <c r="PVK5" s="1662"/>
      <c r="PVL5" s="1662"/>
      <c r="PVM5" s="1662"/>
      <c r="PVN5" s="1662"/>
      <c r="PVO5" s="1662"/>
      <c r="PVP5" s="1662"/>
      <c r="PVQ5" s="1662"/>
      <c r="PVR5" s="1662"/>
      <c r="PVS5" s="1662"/>
      <c r="PVT5" s="1662"/>
      <c r="PVU5" s="1662"/>
      <c r="PVV5" s="1662"/>
      <c r="PVW5" s="1662"/>
      <c r="PVX5" s="1662"/>
      <c r="PVY5" s="1662"/>
      <c r="PVZ5" s="1662"/>
      <c r="PWA5" s="1662"/>
      <c r="PWB5" s="1662"/>
      <c r="PWC5" s="1662"/>
      <c r="PWD5" s="1662"/>
      <c r="PWE5" s="1662"/>
      <c r="PWF5" s="1662"/>
      <c r="PWG5" s="1662"/>
      <c r="PWH5" s="1662"/>
      <c r="PWI5" s="1662"/>
      <c r="PWJ5" s="1662"/>
      <c r="PWK5" s="1662"/>
      <c r="PWL5" s="1662"/>
      <c r="PWM5" s="1662"/>
      <c r="PWN5" s="1662"/>
      <c r="PWO5" s="1662"/>
      <c r="PWP5" s="1662"/>
      <c r="PWQ5" s="1662"/>
      <c r="PWR5" s="1662"/>
      <c r="PWS5" s="1662"/>
      <c r="PWT5" s="1662"/>
      <c r="PWU5" s="1662"/>
      <c r="PWV5" s="1662"/>
      <c r="PWW5" s="1662"/>
      <c r="PWX5" s="1662"/>
      <c r="PWY5" s="1662"/>
      <c r="PWZ5" s="1662"/>
      <c r="PXA5" s="1662"/>
      <c r="PXB5" s="1662"/>
      <c r="PXC5" s="1662"/>
      <c r="PXD5" s="1662"/>
      <c r="PXE5" s="1662"/>
      <c r="PXF5" s="1662"/>
      <c r="PXG5" s="1662"/>
      <c r="PXH5" s="1662"/>
      <c r="PXI5" s="1662"/>
      <c r="PXJ5" s="1662"/>
      <c r="PXK5" s="1662"/>
      <c r="PXL5" s="1662"/>
      <c r="PXM5" s="1662"/>
      <c r="PXN5" s="1662"/>
      <c r="PXO5" s="1662"/>
      <c r="PXP5" s="1662"/>
      <c r="PXQ5" s="1662"/>
      <c r="PXR5" s="1662"/>
      <c r="PXS5" s="1662"/>
      <c r="PXT5" s="1662"/>
      <c r="PXU5" s="1662"/>
      <c r="PXV5" s="1662"/>
      <c r="PXW5" s="1662"/>
      <c r="PXX5" s="1662"/>
      <c r="PXY5" s="1662"/>
      <c r="PXZ5" s="1662"/>
      <c r="PYA5" s="1662"/>
      <c r="PYB5" s="1662"/>
      <c r="PYC5" s="1662"/>
      <c r="PYD5" s="1662"/>
      <c r="PYE5" s="1662"/>
      <c r="PYF5" s="1662"/>
      <c r="PYG5" s="1662"/>
      <c r="PYH5" s="1662"/>
      <c r="PYI5" s="1662"/>
      <c r="PYJ5" s="1662"/>
      <c r="PYK5" s="1662"/>
      <c r="PYL5" s="1662"/>
      <c r="PYM5" s="1662"/>
      <c r="PYN5" s="1662"/>
      <c r="PYO5" s="1662"/>
      <c r="PYP5" s="1662"/>
      <c r="PYQ5" s="1662"/>
      <c r="PYR5" s="1662"/>
      <c r="PYS5" s="1662"/>
      <c r="PYT5" s="1662"/>
      <c r="PYU5" s="1662"/>
      <c r="PYV5" s="1662"/>
      <c r="PYW5" s="1662"/>
      <c r="PYX5" s="1662"/>
      <c r="PYY5" s="1662"/>
      <c r="PYZ5" s="1662"/>
      <c r="PZA5" s="1662"/>
      <c r="PZB5" s="1662"/>
      <c r="PZC5" s="1662"/>
      <c r="PZD5" s="1662"/>
      <c r="PZE5" s="1662"/>
      <c r="PZF5" s="1662"/>
      <c r="PZG5" s="1662"/>
      <c r="PZH5" s="1662"/>
      <c r="PZI5" s="1662"/>
      <c r="PZJ5" s="1662"/>
      <c r="PZK5" s="1662"/>
      <c r="PZL5" s="1662"/>
      <c r="PZM5" s="1662"/>
      <c r="PZN5" s="1662"/>
      <c r="PZO5" s="1662"/>
      <c r="PZP5" s="1662"/>
      <c r="PZQ5" s="1662"/>
      <c r="PZR5" s="1662"/>
      <c r="PZS5" s="1662"/>
      <c r="PZT5" s="1662"/>
      <c r="PZU5" s="1662"/>
      <c r="PZV5" s="1662"/>
      <c r="PZW5" s="1662"/>
      <c r="PZX5" s="1662"/>
      <c r="PZY5" s="1662"/>
      <c r="PZZ5" s="1662"/>
      <c r="QAA5" s="1662"/>
      <c r="QAB5" s="1662"/>
      <c r="QAC5" s="1662"/>
      <c r="QAD5" s="1662"/>
      <c r="QAE5" s="1662"/>
      <c r="QAF5" s="1662"/>
      <c r="QAG5" s="1662"/>
      <c r="QAH5" s="1662"/>
      <c r="QAI5" s="1662"/>
      <c r="QAJ5" s="1662"/>
      <c r="QAK5" s="1662"/>
      <c r="QAL5" s="1662"/>
      <c r="QAM5" s="1662"/>
      <c r="QAN5" s="1662"/>
      <c r="QAO5" s="1662"/>
      <c r="QAP5" s="1662"/>
      <c r="QAQ5" s="1662"/>
      <c r="QAR5" s="1662"/>
      <c r="QAS5" s="1662"/>
      <c r="QAT5" s="1662"/>
      <c r="QAU5" s="1662"/>
      <c r="QAV5" s="1662"/>
      <c r="QAW5" s="1662"/>
      <c r="QAX5" s="1662"/>
      <c r="QAY5" s="1662"/>
      <c r="QAZ5" s="1662"/>
      <c r="QBA5" s="1662"/>
      <c r="QBB5" s="1662"/>
      <c r="QBC5" s="1662"/>
      <c r="QBD5" s="1662"/>
      <c r="QBE5" s="1662"/>
      <c r="QBF5" s="1662"/>
      <c r="QBG5" s="1662"/>
      <c r="QBH5" s="1662"/>
      <c r="QBI5" s="1662"/>
      <c r="QBJ5" s="1662"/>
      <c r="QBK5" s="1662"/>
      <c r="QBL5" s="1662"/>
      <c r="QBM5" s="1662"/>
      <c r="QBN5" s="1662"/>
      <c r="QBO5" s="1662"/>
      <c r="QBP5" s="1662"/>
      <c r="QBQ5" s="1662"/>
      <c r="QBR5" s="1662"/>
      <c r="QBS5" s="1662"/>
      <c r="QBT5" s="1662"/>
      <c r="QBU5" s="1662"/>
      <c r="QBV5" s="1662"/>
      <c r="QBW5" s="1662"/>
      <c r="QBX5" s="1662"/>
      <c r="QBY5" s="1662"/>
      <c r="QBZ5" s="1662"/>
      <c r="QCA5" s="1662"/>
      <c r="QCB5" s="1662"/>
      <c r="QCC5" s="1662"/>
      <c r="QCD5" s="1662"/>
      <c r="QCE5" s="1662"/>
      <c r="QCF5" s="1662"/>
      <c r="QCG5" s="1662"/>
      <c r="QCH5" s="1662"/>
      <c r="QCI5" s="1662"/>
      <c r="QCJ5" s="1662"/>
      <c r="QCK5" s="1662"/>
      <c r="QCL5" s="1662"/>
      <c r="QCM5" s="1662"/>
      <c r="QCN5" s="1662"/>
      <c r="QCO5" s="1662"/>
      <c r="QCP5" s="1662"/>
      <c r="QCQ5" s="1662"/>
      <c r="QCR5" s="1662"/>
      <c r="QCS5" s="1662"/>
      <c r="QCT5" s="1662"/>
      <c r="QCU5" s="1662"/>
      <c r="QCV5" s="1662"/>
      <c r="QCW5" s="1662"/>
      <c r="QCX5" s="1662"/>
      <c r="QCY5" s="1662"/>
      <c r="QCZ5" s="1662"/>
      <c r="QDA5" s="1662"/>
      <c r="QDB5" s="1662"/>
      <c r="QDC5" s="1662"/>
      <c r="QDD5" s="1662"/>
      <c r="QDE5" s="1662"/>
      <c r="QDF5" s="1662"/>
      <c r="QDG5" s="1662"/>
      <c r="QDH5" s="1662"/>
      <c r="QDI5" s="1662"/>
      <c r="QDJ5" s="1662"/>
      <c r="QDK5" s="1662"/>
      <c r="QDL5" s="1662"/>
      <c r="QDM5" s="1662"/>
      <c r="QDN5" s="1662"/>
      <c r="QDO5" s="1662"/>
      <c r="QDP5" s="1662"/>
      <c r="QDQ5" s="1662"/>
      <c r="QDR5" s="1662"/>
      <c r="QDS5" s="1662"/>
      <c r="QDT5" s="1662"/>
      <c r="QDU5" s="1662"/>
      <c r="QDV5" s="1662"/>
      <c r="QDW5" s="1662"/>
      <c r="QDX5" s="1662"/>
      <c r="QDY5" s="1662"/>
      <c r="QDZ5" s="1662"/>
      <c r="QEA5" s="1662"/>
      <c r="QEB5" s="1662"/>
      <c r="QEC5" s="1662"/>
      <c r="QED5" s="1662"/>
      <c r="QEE5" s="1662"/>
      <c r="QEF5" s="1662"/>
      <c r="QEG5" s="1662"/>
      <c r="QEH5" s="1662"/>
      <c r="QEI5" s="1662"/>
      <c r="QEJ5" s="1662"/>
      <c r="QEK5" s="1662"/>
      <c r="QEL5" s="1662"/>
      <c r="QEM5" s="1662"/>
      <c r="QEN5" s="1662"/>
      <c r="QEO5" s="1662"/>
      <c r="QEP5" s="1662"/>
      <c r="QEQ5" s="1662"/>
      <c r="QER5" s="1662"/>
      <c r="QES5" s="1662"/>
      <c r="QET5" s="1662"/>
      <c r="QEU5" s="1662"/>
      <c r="QEV5" s="1662"/>
      <c r="QEW5" s="1662"/>
      <c r="QEX5" s="1662"/>
      <c r="QEY5" s="1662"/>
      <c r="QEZ5" s="1662"/>
      <c r="QFA5" s="1662"/>
      <c r="QFB5" s="1662"/>
      <c r="QFC5" s="1662"/>
      <c r="QFD5" s="1662"/>
      <c r="QFE5" s="1662"/>
      <c r="QFF5" s="1662"/>
      <c r="QFG5" s="1662"/>
      <c r="QFH5" s="1662"/>
      <c r="QFI5" s="1662"/>
      <c r="QFJ5" s="1662"/>
      <c r="QFK5" s="1662"/>
      <c r="QFL5" s="1662"/>
      <c r="QFM5" s="1662"/>
      <c r="QFN5" s="1662"/>
      <c r="QFO5" s="1662"/>
      <c r="QFP5" s="1662"/>
      <c r="QFQ5" s="1662"/>
      <c r="QFR5" s="1662"/>
      <c r="QFS5" s="1662"/>
      <c r="QFT5" s="1662"/>
      <c r="QFU5" s="1662"/>
      <c r="QFV5" s="1662"/>
      <c r="QFW5" s="1662"/>
      <c r="QFX5" s="1662"/>
      <c r="QFY5" s="1662"/>
      <c r="QFZ5" s="1662"/>
      <c r="QGA5" s="1662"/>
      <c r="QGB5" s="1662"/>
      <c r="QGC5" s="1662"/>
      <c r="QGD5" s="1662"/>
      <c r="QGE5" s="1662"/>
      <c r="QGF5" s="1662"/>
      <c r="QGG5" s="1662"/>
      <c r="QGH5" s="1662"/>
      <c r="QGI5" s="1662"/>
      <c r="QGJ5" s="1662"/>
      <c r="QGK5" s="1662"/>
      <c r="QGL5" s="1662"/>
      <c r="QGM5" s="1662"/>
      <c r="QGN5" s="1662"/>
      <c r="QGO5" s="1662"/>
      <c r="QGP5" s="1662"/>
      <c r="QGQ5" s="1662"/>
      <c r="QGR5" s="1662"/>
      <c r="QGS5" s="1662"/>
      <c r="QGT5" s="1662"/>
      <c r="QGU5" s="1662"/>
      <c r="QGV5" s="1662"/>
      <c r="QGW5" s="1662"/>
      <c r="QGX5" s="1662"/>
      <c r="QGY5" s="1662"/>
      <c r="QGZ5" s="1662"/>
      <c r="QHA5" s="1662"/>
      <c r="QHB5" s="1662"/>
      <c r="QHC5" s="1662"/>
      <c r="QHD5" s="1662"/>
      <c r="QHE5" s="1662"/>
      <c r="QHF5" s="1662"/>
      <c r="QHG5" s="1662"/>
      <c r="QHH5" s="1662"/>
      <c r="QHI5" s="1662"/>
      <c r="QHJ5" s="1662"/>
      <c r="QHK5" s="1662"/>
      <c r="QHL5" s="1662"/>
      <c r="QHM5" s="1662"/>
      <c r="QHN5" s="1662"/>
      <c r="QHO5" s="1662"/>
      <c r="QHP5" s="1662"/>
      <c r="QHQ5" s="1662"/>
      <c r="QHR5" s="1662"/>
      <c r="QHS5" s="1662"/>
      <c r="QHT5" s="1662"/>
      <c r="QHU5" s="1662"/>
      <c r="QHV5" s="1662"/>
      <c r="QHW5" s="1662"/>
      <c r="QHX5" s="1662"/>
      <c r="QHY5" s="1662"/>
      <c r="QHZ5" s="1662"/>
      <c r="QIA5" s="1662"/>
      <c r="QIB5" s="1662"/>
      <c r="QIC5" s="1662"/>
      <c r="QID5" s="1662"/>
      <c r="QIE5" s="1662"/>
      <c r="QIF5" s="1662"/>
      <c r="QIG5" s="1662"/>
      <c r="QIH5" s="1662"/>
      <c r="QII5" s="1662"/>
      <c r="QIJ5" s="1662"/>
      <c r="QIK5" s="1662"/>
      <c r="QIL5" s="1662"/>
      <c r="QIM5" s="1662"/>
      <c r="QIN5" s="1662"/>
      <c r="QIO5" s="1662"/>
      <c r="QIP5" s="1662"/>
      <c r="QIQ5" s="1662"/>
      <c r="QIR5" s="1662"/>
      <c r="QIS5" s="1662"/>
      <c r="QIT5" s="1662"/>
      <c r="QIU5" s="1662"/>
      <c r="QIV5" s="1662"/>
      <c r="QIW5" s="1662"/>
      <c r="QIX5" s="1662"/>
      <c r="QIY5" s="1662"/>
      <c r="QIZ5" s="1662"/>
      <c r="QJA5" s="1662"/>
      <c r="QJB5" s="1662"/>
      <c r="QJC5" s="1662"/>
      <c r="QJD5" s="1662"/>
      <c r="QJE5" s="1662"/>
      <c r="QJF5" s="1662"/>
      <c r="QJG5" s="1662"/>
      <c r="QJH5" s="1662"/>
      <c r="QJI5" s="1662"/>
      <c r="QJJ5" s="1662"/>
      <c r="QJK5" s="1662"/>
      <c r="QJL5" s="1662"/>
      <c r="QJM5" s="1662"/>
      <c r="QJN5" s="1662"/>
      <c r="QJO5" s="1662"/>
      <c r="QJP5" s="1662"/>
      <c r="QJQ5" s="1662"/>
      <c r="QJR5" s="1662"/>
      <c r="QJS5" s="1662"/>
      <c r="QJT5" s="1662"/>
      <c r="QJU5" s="1662"/>
      <c r="QJV5" s="1662"/>
      <c r="QJW5" s="1662"/>
      <c r="QJX5" s="1662"/>
      <c r="QJY5" s="1662"/>
      <c r="QJZ5" s="1662"/>
      <c r="QKA5" s="1662"/>
      <c r="QKB5" s="1662"/>
      <c r="QKC5" s="1662"/>
      <c r="QKD5" s="1662"/>
      <c r="QKE5" s="1662"/>
      <c r="QKF5" s="1662"/>
      <c r="QKG5" s="1662"/>
      <c r="QKH5" s="1662"/>
      <c r="QKI5" s="1662"/>
      <c r="QKJ5" s="1662"/>
      <c r="QKK5" s="1662"/>
      <c r="QKL5" s="1662"/>
      <c r="QKM5" s="1662"/>
      <c r="QKN5" s="1662"/>
      <c r="QKO5" s="1662"/>
      <c r="QKP5" s="1662"/>
      <c r="QKQ5" s="1662"/>
      <c r="QKR5" s="1662"/>
      <c r="QKS5" s="1662"/>
      <c r="QKT5" s="1662"/>
      <c r="QKU5" s="1662"/>
      <c r="QKV5" s="1662"/>
      <c r="QKW5" s="1662"/>
      <c r="QKX5" s="1662"/>
      <c r="QKY5" s="1662"/>
      <c r="QKZ5" s="1662"/>
      <c r="QLA5" s="1662"/>
      <c r="QLB5" s="1662"/>
      <c r="QLC5" s="1662"/>
      <c r="QLD5" s="1662"/>
      <c r="QLE5" s="1662"/>
      <c r="QLF5" s="1662"/>
      <c r="QLG5" s="1662"/>
      <c r="QLH5" s="1662"/>
      <c r="QLI5" s="1662"/>
      <c r="QLJ5" s="1662"/>
      <c r="QLK5" s="1662"/>
      <c r="QLL5" s="1662"/>
      <c r="QLM5" s="1662"/>
      <c r="QLN5" s="1662"/>
      <c r="QLO5" s="1662"/>
      <c r="QLP5" s="1662"/>
      <c r="QLQ5" s="1662"/>
      <c r="QLR5" s="1662"/>
      <c r="QLS5" s="1662"/>
      <c r="QLT5" s="1662"/>
      <c r="QLU5" s="1662"/>
      <c r="QLV5" s="1662"/>
      <c r="QLW5" s="1662"/>
      <c r="QLX5" s="1662"/>
      <c r="QLY5" s="1662"/>
      <c r="QLZ5" s="1662"/>
      <c r="QMA5" s="1662"/>
      <c r="QMB5" s="1662"/>
      <c r="QMC5" s="1662"/>
      <c r="QMD5" s="1662"/>
      <c r="QME5" s="1662"/>
      <c r="QMF5" s="1662"/>
      <c r="QMG5" s="1662"/>
      <c r="QMH5" s="1662"/>
      <c r="QMI5" s="1662"/>
      <c r="QMJ5" s="1662"/>
      <c r="QMK5" s="1662"/>
      <c r="QML5" s="1662"/>
      <c r="QMM5" s="1662"/>
      <c r="QMN5" s="1662"/>
      <c r="QMO5" s="1662"/>
      <c r="QMP5" s="1662"/>
      <c r="QMQ5" s="1662"/>
      <c r="QMR5" s="1662"/>
      <c r="QMS5" s="1662"/>
      <c r="QMT5" s="1662"/>
      <c r="QMU5" s="1662"/>
      <c r="QMV5" s="1662"/>
      <c r="QMW5" s="1662"/>
      <c r="QMX5" s="1662"/>
      <c r="QMY5" s="1662"/>
      <c r="QMZ5" s="1662"/>
      <c r="QNA5" s="1662"/>
      <c r="QNB5" s="1662"/>
      <c r="QNC5" s="1662"/>
      <c r="QND5" s="1662"/>
      <c r="QNE5" s="1662"/>
      <c r="QNF5" s="1662"/>
      <c r="QNG5" s="1662"/>
      <c r="QNH5" s="1662"/>
      <c r="QNI5" s="1662"/>
      <c r="QNJ5" s="1662"/>
      <c r="QNK5" s="1662"/>
      <c r="QNL5" s="1662"/>
      <c r="QNM5" s="1662"/>
      <c r="QNN5" s="1662"/>
      <c r="QNO5" s="1662"/>
      <c r="QNP5" s="1662"/>
      <c r="QNQ5" s="1662"/>
      <c r="QNR5" s="1662"/>
      <c r="QNS5" s="1662"/>
      <c r="QNT5" s="1662"/>
      <c r="QNU5" s="1662"/>
      <c r="QNV5" s="1662"/>
      <c r="QNW5" s="1662"/>
      <c r="QNX5" s="1662"/>
      <c r="QNY5" s="1662"/>
      <c r="QNZ5" s="1662"/>
      <c r="QOA5" s="1662"/>
      <c r="QOB5" s="1662"/>
      <c r="QOC5" s="1662"/>
      <c r="QOD5" s="1662"/>
      <c r="QOE5" s="1662"/>
      <c r="QOF5" s="1662"/>
      <c r="QOG5" s="1662"/>
      <c r="QOH5" s="1662"/>
      <c r="QOI5" s="1662"/>
      <c r="QOJ5" s="1662"/>
      <c r="QOK5" s="1662"/>
      <c r="QOL5" s="1662"/>
      <c r="QOM5" s="1662"/>
      <c r="QON5" s="1662"/>
      <c r="QOO5" s="1662"/>
      <c r="QOP5" s="1662"/>
      <c r="QOQ5" s="1662"/>
      <c r="QOR5" s="1662"/>
      <c r="QOS5" s="1662"/>
      <c r="QOT5" s="1662"/>
      <c r="QOU5" s="1662"/>
      <c r="QOV5" s="1662"/>
      <c r="QOW5" s="1662"/>
      <c r="QOX5" s="1662"/>
      <c r="QOY5" s="1662"/>
      <c r="QOZ5" s="1662"/>
      <c r="QPA5" s="1662"/>
      <c r="QPB5" s="1662"/>
      <c r="QPC5" s="1662"/>
      <c r="QPD5" s="1662"/>
      <c r="QPE5" s="1662"/>
      <c r="QPF5" s="1662"/>
      <c r="QPG5" s="1662"/>
      <c r="QPH5" s="1662"/>
      <c r="QPI5" s="1662"/>
      <c r="QPJ5" s="1662"/>
      <c r="QPK5" s="1662"/>
      <c r="QPL5" s="1662"/>
      <c r="QPM5" s="1662"/>
      <c r="QPN5" s="1662"/>
      <c r="QPO5" s="1662"/>
      <c r="QPP5" s="1662"/>
      <c r="QPQ5" s="1662"/>
      <c r="QPR5" s="1662"/>
      <c r="QPS5" s="1662"/>
      <c r="QPT5" s="1662"/>
      <c r="QPU5" s="1662"/>
      <c r="QPV5" s="1662"/>
      <c r="QPW5" s="1662"/>
      <c r="QPX5" s="1662"/>
      <c r="QPY5" s="1662"/>
      <c r="QPZ5" s="1662"/>
      <c r="QQA5" s="1662"/>
      <c r="QQB5" s="1662"/>
      <c r="QQC5" s="1662"/>
      <c r="QQD5" s="1662"/>
      <c r="QQE5" s="1662"/>
      <c r="QQF5" s="1662"/>
      <c r="QQG5" s="1662"/>
      <c r="QQH5" s="1662"/>
      <c r="QQI5" s="1662"/>
      <c r="QQJ5" s="1662"/>
      <c r="QQK5" s="1662"/>
      <c r="QQL5" s="1662"/>
      <c r="QQM5" s="1662"/>
      <c r="QQN5" s="1662"/>
      <c r="QQO5" s="1662"/>
      <c r="QQP5" s="1662"/>
      <c r="QQQ5" s="1662"/>
      <c r="QQR5" s="1662"/>
      <c r="QQS5" s="1662"/>
      <c r="QQT5" s="1662"/>
      <c r="QQU5" s="1662"/>
      <c r="QQV5" s="1662"/>
      <c r="QQW5" s="1662"/>
      <c r="QQX5" s="1662"/>
      <c r="QQY5" s="1662"/>
      <c r="QQZ5" s="1662"/>
      <c r="QRA5" s="1662"/>
      <c r="QRB5" s="1662"/>
      <c r="QRC5" s="1662"/>
      <c r="QRD5" s="1662"/>
      <c r="QRE5" s="1662"/>
      <c r="QRF5" s="1662"/>
      <c r="QRG5" s="1662"/>
      <c r="QRH5" s="1662"/>
      <c r="QRI5" s="1662"/>
      <c r="QRJ5" s="1662"/>
      <c r="QRK5" s="1662"/>
      <c r="QRL5" s="1662"/>
      <c r="QRM5" s="1662"/>
      <c r="QRN5" s="1662"/>
      <c r="QRO5" s="1662"/>
      <c r="QRP5" s="1662"/>
      <c r="QRQ5" s="1662"/>
      <c r="QRR5" s="1662"/>
      <c r="QRS5" s="1662"/>
      <c r="QRT5" s="1662"/>
      <c r="QRU5" s="1662"/>
      <c r="QRV5" s="1662"/>
      <c r="QRW5" s="1662"/>
      <c r="QRX5" s="1662"/>
      <c r="QRY5" s="1662"/>
      <c r="QRZ5" s="1662"/>
      <c r="QSA5" s="1662"/>
      <c r="QSB5" s="1662"/>
      <c r="QSC5" s="1662"/>
      <c r="QSD5" s="1662"/>
      <c r="QSE5" s="1662"/>
      <c r="QSF5" s="1662"/>
      <c r="QSG5" s="1662"/>
      <c r="QSH5" s="1662"/>
      <c r="QSI5" s="1662"/>
      <c r="QSJ5" s="1662"/>
      <c r="QSK5" s="1662"/>
      <c r="QSL5" s="1662"/>
      <c r="QSM5" s="1662"/>
      <c r="QSN5" s="1662"/>
      <c r="QSO5" s="1662"/>
      <c r="QSP5" s="1662"/>
      <c r="QSQ5" s="1662"/>
      <c r="QSR5" s="1662"/>
      <c r="QSS5" s="1662"/>
      <c r="QST5" s="1662"/>
      <c r="QSU5" s="1662"/>
      <c r="QSV5" s="1662"/>
      <c r="QSW5" s="1662"/>
      <c r="QSX5" s="1662"/>
      <c r="QSY5" s="1662"/>
      <c r="QSZ5" s="1662"/>
      <c r="QTA5" s="1662"/>
      <c r="QTB5" s="1662"/>
      <c r="QTC5" s="1662"/>
      <c r="QTD5" s="1662"/>
      <c r="QTE5" s="1662"/>
      <c r="QTF5" s="1662"/>
      <c r="QTG5" s="1662"/>
      <c r="QTH5" s="1662"/>
      <c r="QTI5" s="1662"/>
      <c r="QTJ5" s="1662"/>
      <c r="QTK5" s="1662"/>
      <c r="QTL5" s="1662"/>
      <c r="QTM5" s="1662"/>
      <c r="QTN5" s="1662"/>
      <c r="QTO5" s="1662"/>
      <c r="QTP5" s="1662"/>
      <c r="QTQ5" s="1662"/>
      <c r="QTR5" s="1662"/>
      <c r="QTS5" s="1662"/>
      <c r="QTT5" s="1662"/>
      <c r="QTU5" s="1662"/>
      <c r="QTV5" s="1662"/>
      <c r="QTW5" s="1662"/>
      <c r="QTX5" s="1662"/>
      <c r="QTY5" s="1662"/>
      <c r="QTZ5" s="1662"/>
      <c r="QUA5" s="1662"/>
      <c r="QUB5" s="1662"/>
      <c r="QUC5" s="1662"/>
      <c r="QUD5" s="1662"/>
      <c r="QUE5" s="1662"/>
      <c r="QUF5" s="1662"/>
      <c r="QUG5" s="1662"/>
      <c r="QUH5" s="1662"/>
      <c r="QUI5" s="1662"/>
      <c r="QUJ5" s="1662"/>
      <c r="QUK5" s="1662"/>
      <c r="QUL5" s="1662"/>
      <c r="QUM5" s="1662"/>
      <c r="QUN5" s="1662"/>
      <c r="QUO5" s="1662"/>
      <c r="QUP5" s="1662"/>
      <c r="QUQ5" s="1662"/>
      <c r="QUR5" s="1662"/>
      <c r="QUS5" s="1662"/>
      <c r="QUT5" s="1662"/>
      <c r="QUU5" s="1662"/>
      <c r="QUV5" s="1662"/>
      <c r="QUW5" s="1662"/>
      <c r="QUX5" s="1662"/>
      <c r="QUY5" s="1662"/>
      <c r="QUZ5" s="1662"/>
      <c r="QVA5" s="1662"/>
      <c r="QVB5" s="1662"/>
      <c r="QVC5" s="1662"/>
      <c r="QVD5" s="1662"/>
      <c r="QVE5" s="1662"/>
      <c r="QVF5" s="1662"/>
      <c r="QVG5" s="1662"/>
      <c r="QVH5" s="1662"/>
      <c r="QVI5" s="1662"/>
      <c r="QVJ5" s="1662"/>
      <c r="QVK5" s="1662"/>
      <c r="QVL5" s="1662"/>
      <c r="QVM5" s="1662"/>
      <c r="QVN5" s="1662"/>
      <c r="QVO5" s="1662"/>
      <c r="QVP5" s="1662"/>
      <c r="QVQ5" s="1662"/>
      <c r="QVR5" s="1662"/>
      <c r="QVS5" s="1662"/>
      <c r="QVT5" s="1662"/>
      <c r="QVU5" s="1662"/>
      <c r="QVV5" s="1662"/>
      <c r="QVW5" s="1662"/>
      <c r="QVX5" s="1662"/>
      <c r="QVY5" s="1662"/>
      <c r="QVZ5" s="1662"/>
      <c r="QWA5" s="1662"/>
      <c r="QWB5" s="1662"/>
      <c r="QWC5" s="1662"/>
      <c r="QWD5" s="1662"/>
      <c r="QWE5" s="1662"/>
      <c r="QWF5" s="1662"/>
      <c r="QWG5" s="1662"/>
      <c r="QWH5" s="1662"/>
      <c r="QWI5" s="1662"/>
      <c r="QWJ5" s="1662"/>
      <c r="QWK5" s="1662"/>
      <c r="QWL5" s="1662"/>
      <c r="QWM5" s="1662"/>
      <c r="QWN5" s="1662"/>
      <c r="QWO5" s="1662"/>
      <c r="QWP5" s="1662"/>
      <c r="QWQ5" s="1662"/>
      <c r="QWR5" s="1662"/>
      <c r="QWS5" s="1662"/>
      <c r="QWT5" s="1662"/>
      <c r="QWU5" s="1662"/>
      <c r="QWV5" s="1662"/>
      <c r="QWW5" s="1662"/>
      <c r="QWX5" s="1662"/>
      <c r="QWY5" s="1662"/>
      <c r="QWZ5" s="1662"/>
      <c r="QXA5" s="1662"/>
      <c r="QXB5" s="1662"/>
      <c r="QXC5" s="1662"/>
      <c r="QXD5" s="1662"/>
      <c r="QXE5" s="1662"/>
      <c r="QXF5" s="1662"/>
      <c r="QXG5" s="1662"/>
      <c r="QXH5" s="1662"/>
      <c r="QXI5" s="1662"/>
      <c r="QXJ5" s="1662"/>
      <c r="QXK5" s="1662"/>
      <c r="QXL5" s="1662"/>
      <c r="QXM5" s="1662"/>
      <c r="QXN5" s="1662"/>
      <c r="QXO5" s="1662"/>
      <c r="QXP5" s="1662"/>
      <c r="QXQ5" s="1662"/>
      <c r="QXR5" s="1662"/>
      <c r="QXS5" s="1662"/>
      <c r="QXT5" s="1662"/>
      <c r="QXU5" s="1662"/>
      <c r="QXV5" s="1662"/>
      <c r="QXW5" s="1662"/>
      <c r="QXX5" s="1662"/>
      <c r="QXY5" s="1662"/>
      <c r="QXZ5" s="1662"/>
      <c r="QYA5" s="1662"/>
      <c r="QYB5" s="1662"/>
      <c r="QYC5" s="1662"/>
      <c r="QYD5" s="1662"/>
      <c r="QYE5" s="1662"/>
      <c r="QYF5" s="1662"/>
      <c r="QYG5" s="1662"/>
      <c r="QYH5" s="1662"/>
      <c r="QYI5" s="1662"/>
      <c r="QYJ5" s="1662"/>
      <c r="QYK5" s="1662"/>
      <c r="QYL5" s="1662"/>
      <c r="QYM5" s="1662"/>
      <c r="QYN5" s="1662"/>
      <c r="QYO5" s="1662"/>
      <c r="QYP5" s="1662"/>
      <c r="QYQ5" s="1662"/>
      <c r="QYR5" s="1662"/>
      <c r="QYS5" s="1662"/>
      <c r="QYT5" s="1662"/>
      <c r="QYU5" s="1662"/>
      <c r="QYV5" s="1662"/>
      <c r="QYW5" s="1662"/>
      <c r="QYX5" s="1662"/>
      <c r="QYY5" s="1662"/>
      <c r="QYZ5" s="1662"/>
      <c r="QZA5" s="1662"/>
      <c r="QZB5" s="1662"/>
      <c r="QZC5" s="1662"/>
      <c r="QZD5" s="1662"/>
      <c r="QZE5" s="1662"/>
      <c r="QZF5" s="1662"/>
      <c r="QZG5" s="1662"/>
      <c r="QZH5" s="1662"/>
      <c r="QZI5" s="1662"/>
      <c r="QZJ5" s="1662"/>
      <c r="QZK5" s="1662"/>
      <c r="QZL5" s="1662"/>
      <c r="QZM5" s="1662"/>
      <c r="QZN5" s="1662"/>
      <c r="QZO5" s="1662"/>
      <c r="QZP5" s="1662"/>
      <c r="QZQ5" s="1662"/>
      <c r="QZR5" s="1662"/>
      <c r="QZS5" s="1662"/>
      <c r="QZT5" s="1662"/>
      <c r="QZU5" s="1662"/>
      <c r="QZV5" s="1662"/>
      <c r="QZW5" s="1662"/>
      <c r="QZX5" s="1662"/>
      <c r="QZY5" s="1662"/>
      <c r="QZZ5" s="1662"/>
      <c r="RAA5" s="1662"/>
      <c r="RAB5" s="1662"/>
      <c r="RAC5" s="1662"/>
      <c r="RAD5" s="1662"/>
      <c r="RAE5" s="1662"/>
      <c r="RAF5" s="1662"/>
      <c r="RAG5" s="1662"/>
      <c r="RAH5" s="1662"/>
      <c r="RAI5" s="1662"/>
      <c r="RAJ5" s="1662"/>
      <c r="RAK5" s="1662"/>
      <c r="RAL5" s="1662"/>
      <c r="RAM5" s="1662"/>
      <c r="RAN5" s="1662"/>
      <c r="RAO5" s="1662"/>
      <c r="RAP5" s="1662"/>
      <c r="RAQ5" s="1662"/>
      <c r="RAR5" s="1662"/>
      <c r="RAS5" s="1662"/>
      <c r="RAT5" s="1662"/>
      <c r="RAU5" s="1662"/>
      <c r="RAV5" s="1662"/>
      <c r="RAW5" s="1662"/>
      <c r="RAX5" s="1662"/>
      <c r="RAY5" s="1662"/>
      <c r="RAZ5" s="1662"/>
      <c r="RBA5" s="1662"/>
      <c r="RBB5" s="1662"/>
      <c r="RBC5" s="1662"/>
      <c r="RBD5" s="1662"/>
      <c r="RBE5" s="1662"/>
      <c r="RBF5" s="1662"/>
      <c r="RBG5" s="1662"/>
      <c r="RBH5" s="1662"/>
      <c r="RBI5" s="1662"/>
      <c r="RBJ5" s="1662"/>
      <c r="RBK5" s="1662"/>
      <c r="RBL5" s="1662"/>
      <c r="RBM5" s="1662"/>
      <c r="RBN5" s="1662"/>
      <c r="RBO5" s="1662"/>
      <c r="RBP5" s="1662"/>
      <c r="RBQ5" s="1662"/>
      <c r="RBR5" s="1662"/>
      <c r="RBS5" s="1662"/>
      <c r="RBT5" s="1662"/>
      <c r="RBU5" s="1662"/>
      <c r="RBV5" s="1662"/>
      <c r="RBW5" s="1662"/>
      <c r="RBX5" s="1662"/>
      <c r="RBY5" s="1662"/>
      <c r="RBZ5" s="1662"/>
      <c r="RCA5" s="1662"/>
      <c r="RCB5" s="1662"/>
      <c r="RCC5" s="1662"/>
      <c r="RCD5" s="1662"/>
      <c r="RCE5" s="1662"/>
      <c r="RCF5" s="1662"/>
      <c r="RCG5" s="1662"/>
      <c r="RCH5" s="1662"/>
      <c r="RCI5" s="1662"/>
      <c r="RCJ5" s="1662"/>
      <c r="RCK5" s="1662"/>
      <c r="RCL5" s="1662"/>
      <c r="RCM5" s="1662"/>
      <c r="RCN5" s="1662"/>
      <c r="RCO5" s="1662"/>
      <c r="RCP5" s="1662"/>
      <c r="RCQ5" s="1662"/>
      <c r="RCR5" s="1662"/>
      <c r="RCS5" s="1662"/>
      <c r="RCT5" s="1662"/>
      <c r="RCU5" s="1662"/>
      <c r="RCV5" s="1662"/>
      <c r="RCW5" s="1662"/>
      <c r="RCX5" s="1662"/>
      <c r="RCY5" s="1662"/>
      <c r="RCZ5" s="1662"/>
      <c r="RDA5" s="1662"/>
      <c r="RDB5" s="1662"/>
      <c r="RDC5" s="1662"/>
      <c r="RDD5" s="1662"/>
      <c r="RDE5" s="1662"/>
      <c r="RDF5" s="1662"/>
      <c r="RDG5" s="1662"/>
      <c r="RDH5" s="1662"/>
      <c r="RDI5" s="1662"/>
      <c r="RDJ5" s="1662"/>
      <c r="RDK5" s="1662"/>
      <c r="RDL5" s="1662"/>
      <c r="RDM5" s="1662"/>
      <c r="RDN5" s="1662"/>
      <c r="RDO5" s="1662"/>
      <c r="RDP5" s="1662"/>
      <c r="RDQ5" s="1662"/>
      <c r="RDR5" s="1662"/>
      <c r="RDS5" s="1662"/>
      <c r="RDT5" s="1662"/>
      <c r="RDU5" s="1662"/>
      <c r="RDV5" s="1662"/>
      <c r="RDW5" s="1662"/>
      <c r="RDX5" s="1662"/>
      <c r="RDY5" s="1662"/>
      <c r="RDZ5" s="1662"/>
      <c r="REA5" s="1662"/>
      <c r="REB5" s="1662"/>
      <c r="REC5" s="1662"/>
      <c r="RED5" s="1662"/>
      <c r="REE5" s="1662"/>
      <c r="REF5" s="1662"/>
      <c r="REG5" s="1662"/>
      <c r="REH5" s="1662"/>
      <c r="REI5" s="1662"/>
      <c r="REJ5" s="1662"/>
      <c r="REK5" s="1662"/>
      <c r="REL5" s="1662"/>
      <c r="REM5" s="1662"/>
      <c r="REN5" s="1662"/>
      <c r="REO5" s="1662"/>
      <c r="REP5" s="1662"/>
      <c r="REQ5" s="1662"/>
      <c r="RER5" s="1662"/>
      <c r="RES5" s="1662"/>
      <c r="RET5" s="1662"/>
      <c r="REU5" s="1662"/>
      <c r="REV5" s="1662"/>
      <c r="REW5" s="1662"/>
      <c r="REX5" s="1662"/>
      <c r="REY5" s="1662"/>
      <c r="REZ5" s="1662"/>
      <c r="RFA5" s="1662"/>
      <c r="RFB5" s="1662"/>
      <c r="RFC5" s="1662"/>
      <c r="RFD5" s="1662"/>
      <c r="RFE5" s="1662"/>
      <c r="RFF5" s="1662"/>
      <c r="RFG5" s="1662"/>
      <c r="RFH5" s="1662"/>
      <c r="RFI5" s="1662"/>
      <c r="RFJ5" s="1662"/>
      <c r="RFK5" s="1662"/>
      <c r="RFL5" s="1662"/>
      <c r="RFM5" s="1662"/>
      <c r="RFN5" s="1662"/>
      <c r="RFO5" s="1662"/>
      <c r="RFP5" s="1662"/>
      <c r="RFQ5" s="1662"/>
      <c r="RFR5" s="1662"/>
      <c r="RFS5" s="1662"/>
      <c r="RFT5" s="1662"/>
      <c r="RFU5" s="1662"/>
      <c r="RFV5" s="1662"/>
      <c r="RFW5" s="1662"/>
      <c r="RFX5" s="1662"/>
      <c r="RFY5" s="1662"/>
      <c r="RFZ5" s="1662"/>
      <c r="RGA5" s="1662"/>
      <c r="RGB5" s="1662"/>
      <c r="RGC5" s="1662"/>
      <c r="RGD5" s="1662"/>
      <c r="RGE5" s="1662"/>
      <c r="RGF5" s="1662"/>
      <c r="RGG5" s="1662"/>
      <c r="RGH5" s="1662"/>
      <c r="RGI5" s="1662"/>
      <c r="RGJ5" s="1662"/>
      <c r="RGK5" s="1662"/>
      <c r="RGL5" s="1662"/>
      <c r="RGM5" s="1662"/>
      <c r="RGN5" s="1662"/>
      <c r="RGO5" s="1662"/>
      <c r="RGP5" s="1662"/>
      <c r="RGQ5" s="1662"/>
      <c r="RGR5" s="1662"/>
      <c r="RGS5" s="1662"/>
      <c r="RGT5" s="1662"/>
      <c r="RGU5" s="1662"/>
      <c r="RGV5" s="1662"/>
      <c r="RGW5" s="1662"/>
      <c r="RGX5" s="1662"/>
      <c r="RGY5" s="1662"/>
      <c r="RGZ5" s="1662"/>
      <c r="RHA5" s="1662"/>
      <c r="RHB5" s="1662"/>
      <c r="RHC5" s="1662"/>
      <c r="RHD5" s="1662"/>
      <c r="RHE5" s="1662"/>
      <c r="RHF5" s="1662"/>
      <c r="RHG5" s="1662"/>
      <c r="RHH5" s="1662"/>
      <c r="RHI5" s="1662"/>
      <c r="RHJ5" s="1662"/>
      <c r="RHK5" s="1662"/>
      <c r="RHL5" s="1662"/>
      <c r="RHM5" s="1662"/>
      <c r="RHN5" s="1662"/>
      <c r="RHO5" s="1662"/>
      <c r="RHP5" s="1662"/>
      <c r="RHQ5" s="1662"/>
      <c r="RHR5" s="1662"/>
      <c r="RHS5" s="1662"/>
      <c r="RHT5" s="1662"/>
      <c r="RHU5" s="1662"/>
      <c r="RHV5" s="1662"/>
      <c r="RHW5" s="1662"/>
      <c r="RHX5" s="1662"/>
      <c r="RHY5" s="1662"/>
      <c r="RHZ5" s="1662"/>
      <c r="RIA5" s="1662"/>
      <c r="RIB5" s="1662"/>
      <c r="RIC5" s="1662"/>
      <c r="RID5" s="1662"/>
      <c r="RIE5" s="1662"/>
      <c r="RIF5" s="1662"/>
      <c r="RIG5" s="1662"/>
      <c r="RIH5" s="1662"/>
      <c r="RII5" s="1662"/>
      <c r="RIJ5" s="1662"/>
      <c r="RIK5" s="1662"/>
      <c r="RIL5" s="1662"/>
      <c r="RIM5" s="1662"/>
      <c r="RIN5" s="1662"/>
      <c r="RIO5" s="1662"/>
      <c r="RIP5" s="1662"/>
      <c r="RIQ5" s="1662"/>
      <c r="RIR5" s="1662"/>
      <c r="RIS5" s="1662"/>
      <c r="RIT5" s="1662"/>
      <c r="RIU5" s="1662"/>
      <c r="RIV5" s="1662"/>
      <c r="RIW5" s="1662"/>
      <c r="RIX5" s="1662"/>
      <c r="RIY5" s="1662"/>
      <c r="RIZ5" s="1662"/>
      <c r="RJA5" s="1662"/>
      <c r="RJB5" s="1662"/>
      <c r="RJC5" s="1662"/>
      <c r="RJD5" s="1662"/>
      <c r="RJE5" s="1662"/>
      <c r="RJF5" s="1662"/>
      <c r="RJG5" s="1662"/>
      <c r="RJH5" s="1662"/>
      <c r="RJI5" s="1662"/>
      <c r="RJJ5" s="1662"/>
      <c r="RJK5" s="1662"/>
      <c r="RJL5" s="1662"/>
      <c r="RJM5" s="1662"/>
      <c r="RJN5" s="1662"/>
      <c r="RJO5" s="1662"/>
      <c r="RJP5" s="1662"/>
      <c r="RJQ5" s="1662"/>
      <c r="RJR5" s="1662"/>
      <c r="RJS5" s="1662"/>
      <c r="RJT5" s="1662"/>
      <c r="RJU5" s="1662"/>
      <c r="RJV5" s="1662"/>
      <c r="RJW5" s="1662"/>
      <c r="RJX5" s="1662"/>
      <c r="RJY5" s="1662"/>
      <c r="RJZ5" s="1662"/>
      <c r="RKA5" s="1662"/>
      <c r="RKB5" s="1662"/>
      <c r="RKC5" s="1662"/>
      <c r="RKD5" s="1662"/>
      <c r="RKE5" s="1662"/>
      <c r="RKF5" s="1662"/>
      <c r="RKG5" s="1662"/>
      <c r="RKH5" s="1662"/>
      <c r="RKI5" s="1662"/>
      <c r="RKJ5" s="1662"/>
      <c r="RKK5" s="1662"/>
      <c r="RKL5" s="1662"/>
      <c r="RKM5" s="1662"/>
      <c r="RKN5" s="1662"/>
      <c r="RKO5" s="1662"/>
      <c r="RKP5" s="1662"/>
      <c r="RKQ5" s="1662"/>
      <c r="RKR5" s="1662"/>
      <c r="RKS5" s="1662"/>
      <c r="RKT5" s="1662"/>
      <c r="RKU5" s="1662"/>
      <c r="RKV5" s="1662"/>
      <c r="RKW5" s="1662"/>
      <c r="RKX5" s="1662"/>
      <c r="RKY5" s="1662"/>
      <c r="RKZ5" s="1662"/>
      <c r="RLA5" s="1662"/>
      <c r="RLB5" s="1662"/>
      <c r="RLC5" s="1662"/>
      <c r="RLD5" s="1662"/>
      <c r="RLE5" s="1662"/>
      <c r="RLF5" s="1662"/>
      <c r="RLG5" s="1662"/>
      <c r="RLH5" s="1662"/>
      <c r="RLI5" s="1662"/>
      <c r="RLJ5" s="1662"/>
      <c r="RLK5" s="1662"/>
      <c r="RLL5" s="1662"/>
      <c r="RLM5" s="1662"/>
      <c r="RLN5" s="1662"/>
      <c r="RLO5" s="1662"/>
      <c r="RLP5" s="1662"/>
      <c r="RLQ5" s="1662"/>
      <c r="RLR5" s="1662"/>
      <c r="RLS5" s="1662"/>
      <c r="RLT5" s="1662"/>
      <c r="RLU5" s="1662"/>
      <c r="RLV5" s="1662"/>
      <c r="RLW5" s="1662"/>
      <c r="RLX5" s="1662"/>
      <c r="RLY5" s="1662"/>
      <c r="RLZ5" s="1662"/>
      <c r="RMA5" s="1662"/>
      <c r="RMB5" s="1662"/>
      <c r="RMC5" s="1662"/>
      <c r="RMD5" s="1662"/>
      <c r="RME5" s="1662"/>
      <c r="RMF5" s="1662"/>
      <c r="RMG5" s="1662"/>
      <c r="RMH5" s="1662"/>
      <c r="RMI5" s="1662"/>
      <c r="RMJ5" s="1662"/>
      <c r="RMK5" s="1662"/>
      <c r="RML5" s="1662"/>
      <c r="RMM5" s="1662"/>
      <c r="RMN5" s="1662"/>
      <c r="RMO5" s="1662"/>
      <c r="RMP5" s="1662"/>
      <c r="RMQ5" s="1662"/>
      <c r="RMR5" s="1662"/>
      <c r="RMS5" s="1662"/>
      <c r="RMT5" s="1662"/>
      <c r="RMU5" s="1662"/>
      <c r="RMV5" s="1662"/>
      <c r="RMW5" s="1662"/>
      <c r="RMX5" s="1662"/>
      <c r="RMY5" s="1662"/>
      <c r="RMZ5" s="1662"/>
      <c r="RNA5" s="1662"/>
      <c r="RNB5" s="1662"/>
      <c r="RNC5" s="1662"/>
      <c r="RND5" s="1662"/>
      <c r="RNE5" s="1662"/>
      <c r="RNF5" s="1662"/>
      <c r="RNG5" s="1662"/>
      <c r="RNH5" s="1662"/>
      <c r="RNI5" s="1662"/>
      <c r="RNJ5" s="1662"/>
      <c r="RNK5" s="1662"/>
      <c r="RNL5" s="1662"/>
      <c r="RNM5" s="1662"/>
      <c r="RNN5" s="1662"/>
      <c r="RNO5" s="1662"/>
      <c r="RNP5" s="1662"/>
      <c r="RNQ5" s="1662"/>
      <c r="RNR5" s="1662"/>
      <c r="RNS5" s="1662"/>
      <c r="RNT5" s="1662"/>
      <c r="RNU5" s="1662"/>
      <c r="RNV5" s="1662"/>
      <c r="RNW5" s="1662"/>
      <c r="RNX5" s="1662"/>
      <c r="RNY5" s="1662"/>
      <c r="RNZ5" s="1662"/>
      <c r="ROA5" s="1662"/>
      <c r="ROB5" s="1662"/>
      <c r="ROC5" s="1662"/>
      <c r="ROD5" s="1662"/>
      <c r="ROE5" s="1662"/>
      <c r="ROF5" s="1662"/>
      <c r="ROG5" s="1662"/>
      <c r="ROH5" s="1662"/>
      <c r="ROI5" s="1662"/>
      <c r="ROJ5" s="1662"/>
      <c r="ROK5" s="1662"/>
      <c r="ROL5" s="1662"/>
      <c r="ROM5" s="1662"/>
      <c r="RON5" s="1662"/>
      <c r="ROO5" s="1662"/>
      <c r="ROP5" s="1662"/>
      <c r="ROQ5" s="1662"/>
      <c r="ROR5" s="1662"/>
      <c r="ROS5" s="1662"/>
      <c r="ROT5" s="1662"/>
      <c r="ROU5" s="1662"/>
      <c r="ROV5" s="1662"/>
      <c r="ROW5" s="1662"/>
      <c r="ROX5" s="1662"/>
      <c r="ROY5" s="1662"/>
      <c r="ROZ5" s="1662"/>
      <c r="RPA5" s="1662"/>
      <c r="RPB5" s="1662"/>
      <c r="RPC5" s="1662"/>
      <c r="RPD5" s="1662"/>
      <c r="RPE5" s="1662"/>
      <c r="RPF5" s="1662"/>
      <c r="RPG5" s="1662"/>
      <c r="RPH5" s="1662"/>
      <c r="RPI5" s="1662"/>
      <c r="RPJ5" s="1662"/>
      <c r="RPK5" s="1662"/>
      <c r="RPL5" s="1662"/>
      <c r="RPM5" s="1662"/>
      <c r="RPN5" s="1662"/>
      <c r="RPO5" s="1662"/>
      <c r="RPP5" s="1662"/>
      <c r="RPQ5" s="1662"/>
      <c r="RPR5" s="1662"/>
      <c r="RPS5" s="1662"/>
      <c r="RPT5" s="1662"/>
      <c r="RPU5" s="1662"/>
      <c r="RPV5" s="1662"/>
      <c r="RPW5" s="1662"/>
      <c r="RPX5" s="1662"/>
      <c r="RPY5" s="1662"/>
      <c r="RPZ5" s="1662"/>
      <c r="RQA5" s="1662"/>
      <c r="RQB5" s="1662"/>
      <c r="RQC5" s="1662"/>
      <c r="RQD5" s="1662"/>
      <c r="RQE5" s="1662"/>
      <c r="RQF5" s="1662"/>
      <c r="RQG5" s="1662"/>
      <c r="RQH5" s="1662"/>
      <c r="RQI5" s="1662"/>
      <c r="RQJ5" s="1662"/>
      <c r="RQK5" s="1662"/>
      <c r="RQL5" s="1662"/>
      <c r="RQM5" s="1662"/>
      <c r="RQN5" s="1662"/>
      <c r="RQO5" s="1662"/>
      <c r="RQP5" s="1662"/>
      <c r="RQQ5" s="1662"/>
      <c r="RQR5" s="1662"/>
      <c r="RQS5" s="1662"/>
      <c r="RQT5" s="1662"/>
      <c r="RQU5" s="1662"/>
      <c r="RQV5" s="1662"/>
      <c r="RQW5" s="1662"/>
      <c r="RQX5" s="1662"/>
      <c r="RQY5" s="1662"/>
      <c r="RQZ5" s="1662"/>
      <c r="RRA5" s="1662"/>
      <c r="RRB5" s="1662"/>
      <c r="RRC5" s="1662"/>
      <c r="RRD5" s="1662"/>
      <c r="RRE5" s="1662"/>
      <c r="RRF5" s="1662"/>
      <c r="RRG5" s="1662"/>
      <c r="RRH5" s="1662"/>
      <c r="RRI5" s="1662"/>
      <c r="RRJ5" s="1662"/>
      <c r="RRK5" s="1662"/>
      <c r="RRL5" s="1662"/>
      <c r="RRM5" s="1662"/>
      <c r="RRN5" s="1662"/>
      <c r="RRO5" s="1662"/>
      <c r="RRP5" s="1662"/>
      <c r="RRQ5" s="1662"/>
      <c r="RRR5" s="1662"/>
      <c r="RRS5" s="1662"/>
      <c r="RRT5" s="1662"/>
      <c r="RRU5" s="1662"/>
      <c r="RRV5" s="1662"/>
      <c r="RRW5" s="1662"/>
      <c r="RRX5" s="1662"/>
      <c r="RRY5" s="1662"/>
      <c r="RRZ5" s="1662"/>
      <c r="RSA5" s="1662"/>
      <c r="RSB5" s="1662"/>
      <c r="RSC5" s="1662"/>
      <c r="RSD5" s="1662"/>
      <c r="RSE5" s="1662"/>
      <c r="RSF5" s="1662"/>
      <c r="RSG5" s="1662"/>
      <c r="RSH5" s="1662"/>
      <c r="RSI5" s="1662"/>
      <c r="RSJ5" s="1662"/>
      <c r="RSK5" s="1662"/>
      <c r="RSL5" s="1662"/>
      <c r="RSM5" s="1662"/>
      <c r="RSN5" s="1662"/>
      <c r="RSO5" s="1662"/>
      <c r="RSP5" s="1662"/>
      <c r="RSQ5" s="1662"/>
      <c r="RSR5" s="1662"/>
      <c r="RSS5" s="1662"/>
      <c r="RST5" s="1662"/>
      <c r="RSU5" s="1662"/>
      <c r="RSV5" s="1662"/>
      <c r="RSW5" s="1662"/>
      <c r="RSX5" s="1662"/>
      <c r="RSY5" s="1662"/>
      <c r="RSZ5" s="1662"/>
      <c r="RTA5" s="1662"/>
      <c r="RTB5" s="1662"/>
      <c r="RTC5" s="1662"/>
      <c r="RTD5" s="1662"/>
      <c r="RTE5" s="1662"/>
      <c r="RTF5" s="1662"/>
      <c r="RTG5" s="1662"/>
      <c r="RTH5" s="1662"/>
      <c r="RTI5" s="1662"/>
      <c r="RTJ5" s="1662"/>
      <c r="RTK5" s="1662"/>
      <c r="RTL5" s="1662"/>
      <c r="RTM5" s="1662"/>
      <c r="RTN5" s="1662"/>
      <c r="RTO5" s="1662"/>
      <c r="RTP5" s="1662"/>
      <c r="RTQ5" s="1662"/>
      <c r="RTR5" s="1662"/>
      <c r="RTS5" s="1662"/>
      <c r="RTT5" s="1662"/>
      <c r="RTU5" s="1662"/>
      <c r="RTV5" s="1662"/>
      <c r="RTW5" s="1662"/>
      <c r="RTX5" s="1662"/>
      <c r="RTY5" s="1662"/>
      <c r="RTZ5" s="1662"/>
      <c r="RUA5" s="1662"/>
      <c r="RUB5" s="1662"/>
      <c r="RUC5" s="1662"/>
      <c r="RUD5" s="1662"/>
      <c r="RUE5" s="1662"/>
      <c r="RUF5" s="1662"/>
      <c r="RUG5" s="1662"/>
      <c r="RUH5" s="1662"/>
      <c r="RUI5" s="1662"/>
      <c r="RUJ5" s="1662"/>
      <c r="RUK5" s="1662"/>
      <c r="RUL5" s="1662"/>
      <c r="RUM5" s="1662"/>
      <c r="RUN5" s="1662"/>
      <c r="RUO5" s="1662"/>
      <c r="RUP5" s="1662"/>
      <c r="RUQ5" s="1662"/>
      <c r="RUR5" s="1662"/>
      <c r="RUS5" s="1662"/>
      <c r="RUT5" s="1662"/>
      <c r="RUU5" s="1662"/>
      <c r="RUV5" s="1662"/>
      <c r="RUW5" s="1662"/>
      <c r="RUX5" s="1662"/>
      <c r="RUY5" s="1662"/>
      <c r="RUZ5" s="1662"/>
      <c r="RVA5" s="1662"/>
      <c r="RVB5" s="1662"/>
      <c r="RVC5" s="1662"/>
      <c r="RVD5" s="1662"/>
      <c r="RVE5" s="1662"/>
      <c r="RVF5" s="1662"/>
      <c r="RVG5" s="1662"/>
      <c r="RVH5" s="1662"/>
      <c r="RVI5" s="1662"/>
      <c r="RVJ5" s="1662"/>
      <c r="RVK5" s="1662"/>
      <c r="RVL5" s="1662"/>
      <c r="RVM5" s="1662"/>
      <c r="RVN5" s="1662"/>
      <c r="RVO5" s="1662"/>
      <c r="RVP5" s="1662"/>
      <c r="RVQ5" s="1662"/>
      <c r="RVR5" s="1662"/>
      <c r="RVS5" s="1662"/>
      <c r="RVT5" s="1662"/>
      <c r="RVU5" s="1662"/>
      <c r="RVV5" s="1662"/>
      <c r="RVW5" s="1662"/>
      <c r="RVX5" s="1662"/>
      <c r="RVY5" s="1662"/>
      <c r="RVZ5" s="1662"/>
      <c r="RWA5" s="1662"/>
      <c r="RWB5" s="1662"/>
      <c r="RWC5" s="1662"/>
      <c r="RWD5" s="1662"/>
      <c r="RWE5" s="1662"/>
      <c r="RWF5" s="1662"/>
      <c r="RWG5" s="1662"/>
      <c r="RWH5" s="1662"/>
      <c r="RWI5" s="1662"/>
      <c r="RWJ5" s="1662"/>
      <c r="RWK5" s="1662"/>
      <c r="RWL5" s="1662"/>
      <c r="RWM5" s="1662"/>
      <c r="RWN5" s="1662"/>
      <c r="RWO5" s="1662"/>
      <c r="RWP5" s="1662"/>
      <c r="RWQ5" s="1662"/>
      <c r="RWR5" s="1662"/>
      <c r="RWS5" s="1662"/>
      <c r="RWT5" s="1662"/>
      <c r="RWU5" s="1662"/>
      <c r="RWV5" s="1662"/>
      <c r="RWW5" s="1662"/>
      <c r="RWX5" s="1662"/>
      <c r="RWY5" s="1662"/>
      <c r="RWZ5" s="1662"/>
      <c r="RXA5" s="1662"/>
      <c r="RXB5" s="1662"/>
      <c r="RXC5" s="1662"/>
      <c r="RXD5" s="1662"/>
      <c r="RXE5" s="1662"/>
      <c r="RXF5" s="1662"/>
      <c r="RXG5" s="1662"/>
      <c r="RXH5" s="1662"/>
      <c r="RXI5" s="1662"/>
      <c r="RXJ5" s="1662"/>
      <c r="RXK5" s="1662"/>
      <c r="RXL5" s="1662"/>
      <c r="RXM5" s="1662"/>
      <c r="RXN5" s="1662"/>
      <c r="RXO5" s="1662"/>
      <c r="RXP5" s="1662"/>
      <c r="RXQ5" s="1662"/>
      <c r="RXR5" s="1662"/>
      <c r="RXS5" s="1662"/>
      <c r="RXT5" s="1662"/>
      <c r="RXU5" s="1662"/>
      <c r="RXV5" s="1662"/>
      <c r="RXW5" s="1662"/>
      <c r="RXX5" s="1662"/>
      <c r="RXY5" s="1662"/>
      <c r="RXZ5" s="1662"/>
      <c r="RYA5" s="1662"/>
      <c r="RYB5" s="1662"/>
      <c r="RYC5" s="1662"/>
      <c r="RYD5" s="1662"/>
      <c r="RYE5" s="1662"/>
      <c r="RYF5" s="1662"/>
      <c r="RYG5" s="1662"/>
      <c r="RYH5" s="1662"/>
      <c r="RYI5" s="1662"/>
      <c r="RYJ5" s="1662"/>
      <c r="RYK5" s="1662"/>
      <c r="RYL5" s="1662"/>
      <c r="RYM5" s="1662"/>
      <c r="RYN5" s="1662"/>
      <c r="RYO5" s="1662"/>
      <c r="RYP5" s="1662"/>
      <c r="RYQ5" s="1662"/>
      <c r="RYR5" s="1662"/>
      <c r="RYS5" s="1662"/>
      <c r="RYT5" s="1662"/>
      <c r="RYU5" s="1662"/>
      <c r="RYV5" s="1662"/>
      <c r="RYW5" s="1662"/>
      <c r="RYX5" s="1662"/>
      <c r="RYY5" s="1662"/>
      <c r="RYZ5" s="1662"/>
      <c r="RZA5" s="1662"/>
      <c r="RZB5" s="1662"/>
      <c r="RZC5" s="1662"/>
      <c r="RZD5" s="1662"/>
      <c r="RZE5" s="1662"/>
      <c r="RZF5" s="1662"/>
      <c r="RZG5" s="1662"/>
      <c r="RZH5" s="1662"/>
      <c r="RZI5" s="1662"/>
      <c r="RZJ5" s="1662"/>
      <c r="RZK5" s="1662"/>
      <c r="RZL5" s="1662"/>
      <c r="RZM5" s="1662"/>
      <c r="RZN5" s="1662"/>
      <c r="RZO5" s="1662"/>
      <c r="RZP5" s="1662"/>
      <c r="RZQ5" s="1662"/>
      <c r="RZR5" s="1662"/>
      <c r="RZS5" s="1662"/>
      <c r="RZT5" s="1662"/>
      <c r="RZU5" s="1662"/>
      <c r="RZV5" s="1662"/>
      <c r="RZW5" s="1662"/>
      <c r="RZX5" s="1662"/>
      <c r="RZY5" s="1662"/>
      <c r="RZZ5" s="1662"/>
      <c r="SAA5" s="1662"/>
      <c r="SAB5" s="1662"/>
      <c r="SAC5" s="1662"/>
      <c r="SAD5" s="1662"/>
      <c r="SAE5" s="1662"/>
      <c r="SAF5" s="1662"/>
      <c r="SAG5" s="1662"/>
      <c r="SAH5" s="1662"/>
      <c r="SAI5" s="1662"/>
      <c r="SAJ5" s="1662"/>
      <c r="SAK5" s="1662"/>
      <c r="SAL5" s="1662"/>
      <c r="SAM5" s="1662"/>
      <c r="SAN5" s="1662"/>
      <c r="SAO5" s="1662"/>
      <c r="SAP5" s="1662"/>
      <c r="SAQ5" s="1662"/>
      <c r="SAR5" s="1662"/>
      <c r="SAS5" s="1662"/>
      <c r="SAT5" s="1662"/>
      <c r="SAU5" s="1662"/>
      <c r="SAV5" s="1662"/>
      <c r="SAW5" s="1662"/>
      <c r="SAX5" s="1662"/>
      <c r="SAY5" s="1662"/>
      <c r="SAZ5" s="1662"/>
      <c r="SBA5" s="1662"/>
      <c r="SBB5" s="1662"/>
      <c r="SBC5" s="1662"/>
      <c r="SBD5" s="1662"/>
      <c r="SBE5" s="1662"/>
      <c r="SBF5" s="1662"/>
      <c r="SBG5" s="1662"/>
      <c r="SBH5" s="1662"/>
      <c r="SBI5" s="1662"/>
      <c r="SBJ5" s="1662"/>
      <c r="SBK5" s="1662"/>
      <c r="SBL5" s="1662"/>
      <c r="SBM5" s="1662"/>
      <c r="SBN5" s="1662"/>
      <c r="SBO5" s="1662"/>
      <c r="SBP5" s="1662"/>
      <c r="SBQ5" s="1662"/>
      <c r="SBR5" s="1662"/>
      <c r="SBS5" s="1662"/>
      <c r="SBT5" s="1662"/>
      <c r="SBU5" s="1662"/>
      <c r="SBV5" s="1662"/>
      <c r="SBW5" s="1662"/>
      <c r="SBX5" s="1662"/>
      <c r="SBY5" s="1662"/>
      <c r="SBZ5" s="1662"/>
      <c r="SCA5" s="1662"/>
      <c r="SCB5" s="1662"/>
      <c r="SCC5" s="1662"/>
      <c r="SCD5" s="1662"/>
      <c r="SCE5" s="1662"/>
      <c r="SCF5" s="1662"/>
      <c r="SCG5" s="1662"/>
      <c r="SCH5" s="1662"/>
      <c r="SCI5" s="1662"/>
      <c r="SCJ5" s="1662"/>
      <c r="SCK5" s="1662"/>
      <c r="SCL5" s="1662"/>
      <c r="SCM5" s="1662"/>
      <c r="SCN5" s="1662"/>
      <c r="SCO5" s="1662"/>
      <c r="SCP5" s="1662"/>
      <c r="SCQ5" s="1662"/>
      <c r="SCR5" s="1662"/>
      <c r="SCS5" s="1662"/>
      <c r="SCT5" s="1662"/>
      <c r="SCU5" s="1662"/>
      <c r="SCV5" s="1662"/>
      <c r="SCW5" s="1662"/>
      <c r="SCX5" s="1662"/>
      <c r="SCY5" s="1662"/>
      <c r="SCZ5" s="1662"/>
      <c r="SDA5" s="1662"/>
      <c r="SDB5" s="1662"/>
      <c r="SDC5" s="1662"/>
      <c r="SDD5" s="1662"/>
      <c r="SDE5" s="1662"/>
      <c r="SDF5" s="1662"/>
      <c r="SDG5" s="1662"/>
      <c r="SDH5" s="1662"/>
      <c r="SDI5" s="1662"/>
      <c r="SDJ5" s="1662"/>
      <c r="SDK5" s="1662"/>
      <c r="SDL5" s="1662"/>
      <c r="SDM5" s="1662"/>
      <c r="SDN5" s="1662"/>
      <c r="SDO5" s="1662"/>
      <c r="SDP5" s="1662"/>
      <c r="SDQ5" s="1662"/>
      <c r="SDR5" s="1662"/>
      <c r="SDS5" s="1662"/>
      <c r="SDT5" s="1662"/>
      <c r="SDU5" s="1662"/>
      <c r="SDV5" s="1662"/>
      <c r="SDW5" s="1662"/>
      <c r="SDX5" s="1662"/>
      <c r="SDY5" s="1662"/>
      <c r="SDZ5" s="1662"/>
      <c r="SEA5" s="1662"/>
      <c r="SEB5" s="1662"/>
      <c r="SEC5" s="1662"/>
      <c r="SED5" s="1662"/>
      <c r="SEE5" s="1662"/>
      <c r="SEF5" s="1662"/>
      <c r="SEG5" s="1662"/>
      <c r="SEH5" s="1662"/>
      <c r="SEI5" s="1662"/>
      <c r="SEJ5" s="1662"/>
      <c r="SEK5" s="1662"/>
      <c r="SEL5" s="1662"/>
      <c r="SEM5" s="1662"/>
      <c r="SEN5" s="1662"/>
      <c r="SEO5" s="1662"/>
      <c r="SEP5" s="1662"/>
      <c r="SEQ5" s="1662"/>
      <c r="SER5" s="1662"/>
      <c r="SES5" s="1662"/>
      <c r="SET5" s="1662"/>
      <c r="SEU5" s="1662"/>
      <c r="SEV5" s="1662"/>
      <c r="SEW5" s="1662"/>
      <c r="SEX5" s="1662"/>
      <c r="SEY5" s="1662"/>
      <c r="SEZ5" s="1662"/>
      <c r="SFA5" s="1662"/>
      <c r="SFB5" s="1662"/>
      <c r="SFC5" s="1662"/>
      <c r="SFD5" s="1662"/>
      <c r="SFE5" s="1662"/>
      <c r="SFF5" s="1662"/>
      <c r="SFG5" s="1662"/>
      <c r="SFH5" s="1662"/>
      <c r="SFI5" s="1662"/>
      <c r="SFJ5" s="1662"/>
      <c r="SFK5" s="1662"/>
      <c r="SFL5" s="1662"/>
      <c r="SFM5" s="1662"/>
      <c r="SFN5" s="1662"/>
      <c r="SFO5" s="1662"/>
      <c r="SFP5" s="1662"/>
      <c r="SFQ5" s="1662"/>
      <c r="SFR5" s="1662"/>
      <c r="SFS5" s="1662"/>
      <c r="SFT5" s="1662"/>
      <c r="SFU5" s="1662"/>
      <c r="SFV5" s="1662"/>
      <c r="SFW5" s="1662"/>
      <c r="SFX5" s="1662"/>
      <c r="SFY5" s="1662"/>
      <c r="SFZ5" s="1662"/>
      <c r="SGA5" s="1662"/>
      <c r="SGB5" s="1662"/>
      <c r="SGC5" s="1662"/>
      <c r="SGD5" s="1662"/>
      <c r="SGE5" s="1662"/>
      <c r="SGF5" s="1662"/>
      <c r="SGG5" s="1662"/>
      <c r="SGH5" s="1662"/>
      <c r="SGI5" s="1662"/>
      <c r="SGJ5" s="1662"/>
      <c r="SGK5" s="1662"/>
      <c r="SGL5" s="1662"/>
      <c r="SGM5" s="1662"/>
      <c r="SGN5" s="1662"/>
      <c r="SGO5" s="1662"/>
      <c r="SGP5" s="1662"/>
      <c r="SGQ5" s="1662"/>
      <c r="SGR5" s="1662"/>
      <c r="SGS5" s="1662"/>
      <c r="SGT5" s="1662"/>
      <c r="SGU5" s="1662"/>
      <c r="SGV5" s="1662"/>
      <c r="SGW5" s="1662"/>
      <c r="SGX5" s="1662"/>
      <c r="SGY5" s="1662"/>
      <c r="SGZ5" s="1662"/>
      <c r="SHA5" s="1662"/>
      <c r="SHB5" s="1662"/>
      <c r="SHC5" s="1662"/>
      <c r="SHD5" s="1662"/>
      <c r="SHE5" s="1662"/>
      <c r="SHF5" s="1662"/>
      <c r="SHG5" s="1662"/>
      <c r="SHH5" s="1662"/>
      <c r="SHI5" s="1662"/>
      <c r="SHJ5" s="1662"/>
      <c r="SHK5" s="1662"/>
      <c r="SHL5" s="1662"/>
      <c r="SHM5" s="1662"/>
      <c r="SHN5" s="1662"/>
      <c r="SHO5" s="1662"/>
      <c r="SHP5" s="1662"/>
      <c r="SHQ5" s="1662"/>
      <c r="SHR5" s="1662"/>
      <c r="SHS5" s="1662"/>
      <c r="SHT5" s="1662"/>
      <c r="SHU5" s="1662"/>
      <c r="SHV5" s="1662"/>
      <c r="SHW5" s="1662"/>
      <c r="SHX5" s="1662"/>
      <c r="SHY5" s="1662"/>
      <c r="SHZ5" s="1662"/>
      <c r="SIA5" s="1662"/>
      <c r="SIB5" s="1662"/>
      <c r="SIC5" s="1662"/>
      <c r="SID5" s="1662"/>
      <c r="SIE5" s="1662"/>
      <c r="SIF5" s="1662"/>
      <c r="SIG5" s="1662"/>
      <c r="SIH5" s="1662"/>
      <c r="SII5" s="1662"/>
      <c r="SIJ5" s="1662"/>
      <c r="SIK5" s="1662"/>
      <c r="SIL5" s="1662"/>
      <c r="SIM5" s="1662"/>
      <c r="SIN5" s="1662"/>
      <c r="SIO5" s="1662"/>
      <c r="SIP5" s="1662"/>
      <c r="SIQ5" s="1662"/>
      <c r="SIR5" s="1662"/>
      <c r="SIS5" s="1662"/>
      <c r="SIT5" s="1662"/>
      <c r="SIU5" s="1662"/>
      <c r="SIV5" s="1662"/>
      <c r="SIW5" s="1662"/>
      <c r="SIX5" s="1662"/>
      <c r="SIY5" s="1662"/>
      <c r="SIZ5" s="1662"/>
      <c r="SJA5" s="1662"/>
      <c r="SJB5" s="1662"/>
      <c r="SJC5" s="1662"/>
      <c r="SJD5" s="1662"/>
      <c r="SJE5" s="1662"/>
      <c r="SJF5" s="1662"/>
      <c r="SJG5" s="1662"/>
      <c r="SJH5" s="1662"/>
      <c r="SJI5" s="1662"/>
      <c r="SJJ5" s="1662"/>
      <c r="SJK5" s="1662"/>
      <c r="SJL5" s="1662"/>
      <c r="SJM5" s="1662"/>
      <c r="SJN5" s="1662"/>
      <c r="SJO5" s="1662"/>
      <c r="SJP5" s="1662"/>
      <c r="SJQ5" s="1662"/>
      <c r="SJR5" s="1662"/>
      <c r="SJS5" s="1662"/>
      <c r="SJT5" s="1662"/>
      <c r="SJU5" s="1662"/>
      <c r="SJV5" s="1662"/>
      <c r="SJW5" s="1662"/>
      <c r="SJX5" s="1662"/>
      <c r="SJY5" s="1662"/>
      <c r="SJZ5" s="1662"/>
      <c r="SKA5" s="1662"/>
      <c r="SKB5" s="1662"/>
      <c r="SKC5" s="1662"/>
      <c r="SKD5" s="1662"/>
      <c r="SKE5" s="1662"/>
      <c r="SKF5" s="1662"/>
      <c r="SKG5" s="1662"/>
      <c r="SKH5" s="1662"/>
      <c r="SKI5" s="1662"/>
      <c r="SKJ5" s="1662"/>
      <c r="SKK5" s="1662"/>
      <c r="SKL5" s="1662"/>
      <c r="SKM5" s="1662"/>
      <c r="SKN5" s="1662"/>
      <c r="SKO5" s="1662"/>
      <c r="SKP5" s="1662"/>
      <c r="SKQ5" s="1662"/>
      <c r="SKR5" s="1662"/>
      <c r="SKS5" s="1662"/>
      <c r="SKT5" s="1662"/>
      <c r="SKU5" s="1662"/>
      <c r="SKV5" s="1662"/>
      <c r="SKW5" s="1662"/>
      <c r="SKX5" s="1662"/>
      <c r="SKY5" s="1662"/>
      <c r="SKZ5" s="1662"/>
      <c r="SLA5" s="1662"/>
      <c r="SLB5" s="1662"/>
      <c r="SLC5" s="1662"/>
      <c r="SLD5" s="1662"/>
      <c r="SLE5" s="1662"/>
      <c r="SLF5" s="1662"/>
      <c r="SLG5" s="1662"/>
      <c r="SLH5" s="1662"/>
      <c r="SLI5" s="1662"/>
      <c r="SLJ5" s="1662"/>
      <c r="SLK5" s="1662"/>
      <c r="SLL5" s="1662"/>
      <c r="SLM5" s="1662"/>
      <c r="SLN5" s="1662"/>
      <c r="SLO5" s="1662"/>
      <c r="SLP5" s="1662"/>
      <c r="SLQ5" s="1662"/>
      <c r="SLR5" s="1662"/>
      <c r="SLS5" s="1662"/>
      <c r="SLT5" s="1662"/>
      <c r="SLU5" s="1662"/>
      <c r="SLV5" s="1662"/>
      <c r="SLW5" s="1662"/>
      <c r="SLX5" s="1662"/>
      <c r="SLY5" s="1662"/>
      <c r="SLZ5" s="1662"/>
      <c r="SMA5" s="1662"/>
      <c r="SMB5" s="1662"/>
      <c r="SMC5" s="1662"/>
      <c r="SMD5" s="1662"/>
      <c r="SME5" s="1662"/>
      <c r="SMF5" s="1662"/>
      <c r="SMG5" s="1662"/>
      <c r="SMH5" s="1662"/>
      <c r="SMI5" s="1662"/>
      <c r="SMJ5" s="1662"/>
      <c r="SMK5" s="1662"/>
      <c r="SML5" s="1662"/>
      <c r="SMM5" s="1662"/>
      <c r="SMN5" s="1662"/>
      <c r="SMO5" s="1662"/>
      <c r="SMP5" s="1662"/>
      <c r="SMQ5" s="1662"/>
      <c r="SMR5" s="1662"/>
      <c r="SMS5" s="1662"/>
      <c r="SMT5" s="1662"/>
      <c r="SMU5" s="1662"/>
      <c r="SMV5" s="1662"/>
      <c r="SMW5" s="1662"/>
      <c r="SMX5" s="1662"/>
      <c r="SMY5" s="1662"/>
      <c r="SMZ5" s="1662"/>
      <c r="SNA5" s="1662"/>
      <c r="SNB5" s="1662"/>
      <c r="SNC5" s="1662"/>
      <c r="SND5" s="1662"/>
      <c r="SNE5" s="1662"/>
      <c r="SNF5" s="1662"/>
      <c r="SNG5" s="1662"/>
      <c r="SNH5" s="1662"/>
      <c r="SNI5" s="1662"/>
      <c r="SNJ5" s="1662"/>
      <c r="SNK5" s="1662"/>
      <c r="SNL5" s="1662"/>
      <c r="SNM5" s="1662"/>
      <c r="SNN5" s="1662"/>
      <c r="SNO5" s="1662"/>
      <c r="SNP5" s="1662"/>
      <c r="SNQ5" s="1662"/>
      <c r="SNR5" s="1662"/>
      <c r="SNS5" s="1662"/>
      <c r="SNT5" s="1662"/>
      <c r="SNU5" s="1662"/>
      <c r="SNV5" s="1662"/>
      <c r="SNW5" s="1662"/>
      <c r="SNX5" s="1662"/>
      <c r="SNY5" s="1662"/>
      <c r="SNZ5" s="1662"/>
      <c r="SOA5" s="1662"/>
      <c r="SOB5" s="1662"/>
      <c r="SOC5" s="1662"/>
      <c r="SOD5" s="1662"/>
      <c r="SOE5" s="1662"/>
      <c r="SOF5" s="1662"/>
      <c r="SOG5" s="1662"/>
      <c r="SOH5" s="1662"/>
      <c r="SOI5" s="1662"/>
      <c r="SOJ5" s="1662"/>
      <c r="SOK5" s="1662"/>
      <c r="SOL5" s="1662"/>
      <c r="SOM5" s="1662"/>
      <c r="SON5" s="1662"/>
      <c r="SOO5" s="1662"/>
      <c r="SOP5" s="1662"/>
      <c r="SOQ5" s="1662"/>
      <c r="SOR5" s="1662"/>
      <c r="SOS5" s="1662"/>
      <c r="SOT5" s="1662"/>
      <c r="SOU5" s="1662"/>
      <c r="SOV5" s="1662"/>
      <c r="SOW5" s="1662"/>
      <c r="SOX5" s="1662"/>
      <c r="SOY5" s="1662"/>
      <c r="SOZ5" s="1662"/>
      <c r="SPA5" s="1662"/>
      <c r="SPB5" s="1662"/>
      <c r="SPC5" s="1662"/>
      <c r="SPD5" s="1662"/>
      <c r="SPE5" s="1662"/>
      <c r="SPF5" s="1662"/>
      <c r="SPG5" s="1662"/>
      <c r="SPH5" s="1662"/>
      <c r="SPI5" s="1662"/>
      <c r="SPJ5" s="1662"/>
      <c r="SPK5" s="1662"/>
      <c r="SPL5" s="1662"/>
      <c r="SPM5" s="1662"/>
      <c r="SPN5" s="1662"/>
      <c r="SPO5" s="1662"/>
      <c r="SPP5" s="1662"/>
      <c r="SPQ5" s="1662"/>
      <c r="SPR5" s="1662"/>
      <c r="SPS5" s="1662"/>
      <c r="SPT5" s="1662"/>
      <c r="SPU5" s="1662"/>
      <c r="SPV5" s="1662"/>
      <c r="SPW5" s="1662"/>
      <c r="SPX5" s="1662"/>
      <c r="SPY5" s="1662"/>
      <c r="SPZ5" s="1662"/>
      <c r="SQA5" s="1662"/>
      <c r="SQB5" s="1662"/>
      <c r="SQC5" s="1662"/>
      <c r="SQD5" s="1662"/>
      <c r="SQE5" s="1662"/>
      <c r="SQF5" s="1662"/>
      <c r="SQG5" s="1662"/>
      <c r="SQH5" s="1662"/>
      <c r="SQI5" s="1662"/>
      <c r="SQJ5" s="1662"/>
      <c r="SQK5" s="1662"/>
      <c r="SQL5" s="1662"/>
      <c r="SQM5" s="1662"/>
      <c r="SQN5" s="1662"/>
      <c r="SQO5" s="1662"/>
      <c r="SQP5" s="1662"/>
      <c r="SQQ5" s="1662"/>
      <c r="SQR5" s="1662"/>
      <c r="SQS5" s="1662"/>
      <c r="SQT5" s="1662"/>
      <c r="SQU5" s="1662"/>
      <c r="SQV5" s="1662"/>
      <c r="SQW5" s="1662"/>
      <c r="SQX5" s="1662"/>
      <c r="SQY5" s="1662"/>
      <c r="SQZ5" s="1662"/>
      <c r="SRA5" s="1662"/>
      <c r="SRB5" s="1662"/>
      <c r="SRC5" s="1662"/>
      <c r="SRD5" s="1662"/>
      <c r="SRE5" s="1662"/>
      <c r="SRF5" s="1662"/>
      <c r="SRG5" s="1662"/>
      <c r="SRH5" s="1662"/>
      <c r="SRI5" s="1662"/>
      <c r="SRJ5" s="1662"/>
      <c r="SRK5" s="1662"/>
      <c r="SRL5" s="1662"/>
      <c r="SRM5" s="1662"/>
      <c r="SRN5" s="1662"/>
      <c r="SRO5" s="1662"/>
      <c r="SRP5" s="1662"/>
      <c r="SRQ5" s="1662"/>
      <c r="SRR5" s="1662"/>
      <c r="SRS5" s="1662"/>
      <c r="SRT5" s="1662"/>
      <c r="SRU5" s="1662"/>
      <c r="SRV5" s="1662"/>
      <c r="SRW5" s="1662"/>
      <c r="SRX5" s="1662"/>
      <c r="SRY5" s="1662"/>
      <c r="SRZ5" s="1662"/>
      <c r="SSA5" s="1662"/>
      <c r="SSB5" s="1662"/>
      <c r="SSC5" s="1662"/>
      <c r="SSD5" s="1662"/>
      <c r="SSE5" s="1662"/>
      <c r="SSF5" s="1662"/>
      <c r="SSG5" s="1662"/>
      <c r="SSH5" s="1662"/>
      <c r="SSI5" s="1662"/>
      <c r="SSJ5" s="1662"/>
      <c r="SSK5" s="1662"/>
      <c r="SSL5" s="1662"/>
      <c r="SSM5" s="1662"/>
      <c r="SSN5" s="1662"/>
      <c r="SSO5" s="1662"/>
      <c r="SSP5" s="1662"/>
      <c r="SSQ5" s="1662"/>
      <c r="SSR5" s="1662"/>
      <c r="SSS5" s="1662"/>
      <c r="SST5" s="1662"/>
      <c r="SSU5" s="1662"/>
      <c r="SSV5" s="1662"/>
      <c r="SSW5" s="1662"/>
      <c r="SSX5" s="1662"/>
      <c r="SSY5" s="1662"/>
      <c r="SSZ5" s="1662"/>
      <c r="STA5" s="1662"/>
      <c r="STB5" s="1662"/>
      <c r="STC5" s="1662"/>
      <c r="STD5" s="1662"/>
      <c r="STE5" s="1662"/>
      <c r="STF5" s="1662"/>
      <c r="STG5" s="1662"/>
      <c r="STH5" s="1662"/>
      <c r="STI5" s="1662"/>
      <c r="STJ5" s="1662"/>
      <c r="STK5" s="1662"/>
      <c r="STL5" s="1662"/>
      <c r="STM5" s="1662"/>
      <c r="STN5" s="1662"/>
      <c r="STO5" s="1662"/>
      <c r="STP5" s="1662"/>
      <c r="STQ5" s="1662"/>
      <c r="STR5" s="1662"/>
      <c r="STS5" s="1662"/>
      <c r="STT5" s="1662"/>
      <c r="STU5" s="1662"/>
      <c r="STV5" s="1662"/>
      <c r="STW5" s="1662"/>
      <c r="STX5" s="1662"/>
      <c r="STY5" s="1662"/>
      <c r="STZ5" s="1662"/>
      <c r="SUA5" s="1662"/>
      <c r="SUB5" s="1662"/>
      <c r="SUC5" s="1662"/>
      <c r="SUD5" s="1662"/>
      <c r="SUE5" s="1662"/>
      <c r="SUF5" s="1662"/>
      <c r="SUG5" s="1662"/>
      <c r="SUH5" s="1662"/>
      <c r="SUI5" s="1662"/>
      <c r="SUJ5" s="1662"/>
      <c r="SUK5" s="1662"/>
      <c r="SUL5" s="1662"/>
      <c r="SUM5" s="1662"/>
      <c r="SUN5" s="1662"/>
      <c r="SUO5" s="1662"/>
      <c r="SUP5" s="1662"/>
      <c r="SUQ5" s="1662"/>
      <c r="SUR5" s="1662"/>
      <c r="SUS5" s="1662"/>
      <c r="SUT5" s="1662"/>
      <c r="SUU5" s="1662"/>
      <c r="SUV5" s="1662"/>
      <c r="SUW5" s="1662"/>
      <c r="SUX5" s="1662"/>
      <c r="SUY5" s="1662"/>
      <c r="SUZ5" s="1662"/>
      <c r="SVA5" s="1662"/>
      <c r="SVB5" s="1662"/>
      <c r="SVC5" s="1662"/>
      <c r="SVD5" s="1662"/>
      <c r="SVE5" s="1662"/>
      <c r="SVF5" s="1662"/>
      <c r="SVG5" s="1662"/>
      <c r="SVH5" s="1662"/>
      <c r="SVI5" s="1662"/>
      <c r="SVJ5" s="1662"/>
      <c r="SVK5" s="1662"/>
      <c r="SVL5" s="1662"/>
      <c r="SVM5" s="1662"/>
      <c r="SVN5" s="1662"/>
      <c r="SVO5" s="1662"/>
      <c r="SVP5" s="1662"/>
      <c r="SVQ5" s="1662"/>
      <c r="SVR5" s="1662"/>
      <c r="SVS5" s="1662"/>
      <c r="SVT5" s="1662"/>
      <c r="SVU5" s="1662"/>
      <c r="SVV5" s="1662"/>
      <c r="SVW5" s="1662"/>
      <c r="SVX5" s="1662"/>
      <c r="SVY5" s="1662"/>
      <c r="SVZ5" s="1662"/>
      <c r="SWA5" s="1662"/>
      <c r="SWB5" s="1662"/>
      <c r="SWC5" s="1662"/>
      <c r="SWD5" s="1662"/>
      <c r="SWE5" s="1662"/>
      <c r="SWF5" s="1662"/>
      <c r="SWG5" s="1662"/>
      <c r="SWH5" s="1662"/>
      <c r="SWI5" s="1662"/>
      <c r="SWJ5" s="1662"/>
      <c r="SWK5" s="1662"/>
      <c r="SWL5" s="1662"/>
      <c r="SWM5" s="1662"/>
      <c r="SWN5" s="1662"/>
      <c r="SWO5" s="1662"/>
      <c r="SWP5" s="1662"/>
      <c r="SWQ5" s="1662"/>
      <c r="SWR5" s="1662"/>
      <c r="SWS5" s="1662"/>
      <c r="SWT5" s="1662"/>
      <c r="SWU5" s="1662"/>
      <c r="SWV5" s="1662"/>
      <c r="SWW5" s="1662"/>
      <c r="SWX5" s="1662"/>
      <c r="SWY5" s="1662"/>
      <c r="SWZ5" s="1662"/>
      <c r="SXA5" s="1662"/>
      <c r="SXB5" s="1662"/>
      <c r="SXC5" s="1662"/>
      <c r="SXD5" s="1662"/>
      <c r="SXE5" s="1662"/>
      <c r="SXF5" s="1662"/>
      <c r="SXG5" s="1662"/>
      <c r="SXH5" s="1662"/>
      <c r="SXI5" s="1662"/>
      <c r="SXJ5" s="1662"/>
      <c r="SXK5" s="1662"/>
      <c r="SXL5" s="1662"/>
      <c r="SXM5" s="1662"/>
      <c r="SXN5" s="1662"/>
      <c r="SXO5" s="1662"/>
      <c r="SXP5" s="1662"/>
      <c r="SXQ5" s="1662"/>
      <c r="SXR5" s="1662"/>
      <c r="SXS5" s="1662"/>
      <c r="SXT5" s="1662"/>
      <c r="SXU5" s="1662"/>
      <c r="SXV5" s="1662"/>
      <c r="SXW5" s="1662"/>
      <c r="SXX5" s="1662"/>
      <c r="SXY5" s="1662"/>
      <c r="SXZ5" s="1662"/>
      <c r="SYA5" s="1662"/>
      <c r="SYB5" s="1662"/>
      <c r="SYC5" s="1662"/>
      <c r="SYD5" s="1662"/>
      <c r="SYE5" s="1662"/>
      <c r="SYF5" s="1662"/>
      <c r="SYG5" s="1662"/>
      <c r="SYH5" s="1662"/>
      <c r="SYI5" s="1662"/>
      <c r="SYJ5" s="1662"/>
      <c r="SYK5" s="1662"/>
      <c r="SYL5" s="1662"/>
      <c r="SYM5" s="1662"/>
      <c r="SYN5" s="1662"/>
      <c r="SYO5" s="1662"/>
      <c r="SYP5" s="1662"/>
      <c r="SYQ5" s="1662"/>
      <c r="SYR5" s="1662"/>
      <c r="SYS5" s="1662"/>
      <c r="SYT5" s="1662"/>
      <c r="SYU5" s="1662"/>
      <c r="SYV5" s="1662"/>
      <c r="SYW5" s="1662"/>
      <c r="SYX5" s="1662"/>
      <c r="SYY5" s="1662"/>
      <c r="SYZ5" s="1662"/>
      <c r="SZA5" s="1662"/>
      <c r="SZB5" s="1662"/>
      <c r="SZC5" s="1662"/>
      <c r="SZD5" s="1662"/>
      <c r="SZE5" s="1662"/>
      <c r="SZF5" s="1662"/>
      <c r="SZG5" s="1662"/>
      <c r="SZH5" s="1662"/>
      <c r="SZI5" s="1662"/>
      <c r="SZJ5" s="1662"/>
      <c r="SZK5" s="1662"/>
      <c r="SZL5" s="1662"/>
      <c r="SZM5" s="1662"/>
      <c r="SZN5" s="1662"/>
      <c r="SZO5" s="1662"/>
      <c r="SZP5" s="1662"/>
      <c r="SZQ5" s="1662"/>
      <c r="SZR5" s="1662"/>
      <c r="SZS5" s="1662"/>
      <c r="SZT5" s="1662"/>
      <c r="SZU5" s="1662"/>
      <c r="SZV5" s="1662"/>
      <c r="SZW5" s="1662"/>
      <c r="SZX5" s="1662"/>
      <c r="SZY5" s="1662"/>
      <c r="SZZ5" s="1662"/>
      <c r="TAA5" s="1662"/>
      <c r="TAB5" s="1662"/>
      <c r="TAC5" s="1662"/>
      <c r="TAD5" s="1662"/>
      <c r="TAE5" s="1662"/>
      <c r="TAF5" s="1662"/>
      <c r="TAG5" s="1662"/>
      <c r="TAH5" s="1662"/>
      <c r="TAI5" s="1662"/>
      <c r="TAJ5" s="1662"/>
      <c r="TAK5" s="1662"/>
      <c r="TAL5" s="1662"/>
      <c r="TAM5" s="1662"/>
      <c r="TAN5" s="1662"/>
      <c r="TAO5" s="1662"/>
      <c r="TAP5" s="1662"/>
      <c r="TAQ5" s="1662"/>
      <c r="TAR5" s="1662"/>
      <c r="TAS5" s="1662"/>
      <c r="TAT5" s="1662"/>
      <c r="TAU5" s="1662"/>
      <c r="TAV5" s="1662"/>
      <c r="TAW5" s="1662"/>
      <c r="TAX5" s="1662"/>
      <c r="TAY5" s="1662"/>
      <c r="TAZ5" s="1662"/>
      <c r="TBA5" s="1662"/>
      <c r="TBB5" s="1662"/>
      <c r="TBC5" s="1662"/>
      <c r="TBD5" s="1662"/>
      <c r="TBE5" s="1662"/>
      <c r="TBF5" s="1662"/>
      <c r="TBG5" s="1662"/>
      <c r="TBH5" s="1662"/>
      <c r="TBI5" s="1662"/>
      <c r="TBJ5" s="1662"/>
      <c r="TBK5" s="1662"/>
      <c r="TBL5" s="1662"/>
      <c r="TBM5" s="1662"/>
      <c r="TBN5" s="1662"/>
      <c r="TBO5" s="1662"/>
      <c r="TBP5" s="1662"/>
      <c r="TBQ5" s="1662"/>
      <c r="TBR5" s="1662"/>
      <c r="TBS5" s="1662"/>
      <c r="TBT5" s="1662"/>
      <c r="TBU5" s="1662"/>
      <c r="TBV5" s="1662"/>
      <c r="TBW5" s="1662"/>
      <c r="TBX5" s="1662"/>
      <c r="TBY5" s="1662"/>
      <c r="TBZ5" s="1662"/>
      <c r="TCA5" s="1662"/>
      <c r="TCB5" s="1662"/>
      <c r="TCC5" s="1662"/>
      <c r="TCD5" s="1662"/>
      <c r="TCE5" s="1662"/>
      <c r="TCF5" s="1662"/>
      <c r="TCG5" s="1662"/>
      <c r="TCH5" s="1662"/>
      <c r="TCI5" s="1662"/>
      <c r="TCJ5" s="1662"/>
      <c r="TCK5" s="1662"/>
      <c r="TCL5" s="1662"/>
      <c r="TCM5" s="1662"/>
      <c r="TCN5" s="1662"/>
      <c r="TCO5" s="1662"/>
      <c r="TCP5" s="1662"/>
      <c r="TCQ5" s="1662"/>
      <c r="TCR5" s="1662"/>
      <c r="TCS5" s="1662"/>
      <c r="TCT5" s="1662"/>
      <c r="TCU5" s="1662"/>
      <c r="TCV5" s="1662"/>
      <c r="TCW5" s="1662"/>
      <c r="TCX5" s="1662"/>
      <c r="TCY5" s="1662"/>
      <c r="TCZ5" s="1662"/>
      <c r="TDA5" s="1662"/>
      <c r="TDB5" s="1662"/>
      <c r="TDC5" s="1662"/>
      <c r="TDD5" s="1662"/>
      <c r="TDE5" s="1662"/>
      <c r="TDF5" s="1662"/>
      <c r="TDG5" s="1662"/>
      <c r="TDH5" s="1662"/>
      <c r="TDI5" s="1662"/>
      <c r="TDJ5" s="1662"/>
      <c r="TDK5" s="1662"/>
      <c r="TDL5" s="1662"/>
      <c r="TDM5" s="1662"/>
      <c r="TDN5" s="1662"/>
      <c r="TDO5" s="1662"/>
      <c r="TDP5" s="1662"/>
      <c r="TDQ5" s="1662"/>
      <c r="TDR5" s="1662"/>
      <c r="TDS5" s="1662"/>
      <c r="TDT5" s="1662"/>
      <c r="TDU5" s="1662"/>
      <c r="TDV5" s="1662"/>
      <c r="TDW5" s="1662"/>
      <c r="TDX5" s="1662"/>
      <c r="TDY5" s="1662"/>
      <c r="TDZ5" s="1662"/>
      <c r="TEA5" s="1662"/>
      <c r="TEB5" s="1662"/>
      <c r="TEC5" s="1662"/>
      <c r="TED5" s="1662"/>
      <c r="TEE5" s="1662"/>
      <c r="TEF5" s="1662"/>
      <c r="TEG5" s="1662"/>
      <c r="TEH5" s="1662"/>
      <c r="TEI5" s="1662"/>
      <c r="TEJ5" s="1662"/>
      <c r="TEK5" s="1662"/>
      <c r="TEL5" s="1662"/>
      <c r="TEM5" s="1662"/>
      <c r="TEN5" s="1662"/>
      <c r="TEO5" s="1662"/>
      <c r="TEP5" s="1662"/>
      <c r="TEQ5" s="1662"/>
      <c r="TER5" s="1662"/>
      <c r="TES5" s="1662"/>
      <c r="TET5" s="1662"/>
      <c r="TEU5" s="1662"/>
      <c r="TEV5" s="1662"/>
      <c r="TEW5" s="1662"/>
      <c r="TEX5" s="1662"/>
      <c r="TEY5" s="1662"/>
      <c r="TEZ5" s="1662"/>
      <c r="TFA5" s="1662"/>
      <c r="TFB5" s="1662"/>
      <c r="TFC5" s="1662"/>
      <c r="TFD5" s="1662"/>
      <c r="TFE5" s="1662"/>
      <c r="TFF5" s="1662"/>
      <c r="TFG5" s="1662"/>
      <c r="TFH5" s="1662"/>
      <c r="TFI5" s="1662"/>
      <c r="TFJ5" s="1662"/>
      <c r="TFK5" s="1662"/>
      <c r="TFL5" s="1662"/>
      <c r="TFM5" s="1662"/>
      <c r="TFN5" s="1662"/>
      <c r="TFO5" s="1662"/>
      <c r="TFP5" s="1662"/>
      <c r="TFQ5" s="1662"/>
      <c r="TFR5" s="1662"/>
      <c r="TFS5" s="1662"/>
      <c r="TFT5" s="1662"/>
      <c r="TFU5" s="1662"/>
      <c r="TFV5" s="1662"/>
      <c r="TFW5" s="1662"/>
      <c r="TFX5" s="1662"/>
      <c r="TFY5" s="1662"/>
      <c r="TFZ5" s="1662"/>
      <c r="TGA5" s="1662"/>
      <c r="TGB5" s="1662"/>
      <c r="TGC5" s="1662"/>
      <c r="TGD5" s="1662"/>
      <c r="TGE5" s="1662"/>
      <c r="TGF5" s="1662"/>
      <c r="TGG5" s="1662"/>
      <c r="TGH5" s="1662"/>
      <c r="TGI5" s="1662"/>
      <c r="TGJ5" s="1662"/>
      <c r="TGK5" s="1662"/>
      <c r="TGL5" s="1662"/>
      <c r="TGM5" s="1662"/>
      <c r="TGN5" s="1662"/>
      <c r="TGO5" s="1662"/>
      <c r="TGP5" s="1662"/>
      <c r="TGQ5" s="1662"/>
      <c r="TGR5" s="1662"/>
      <c r="TGS5" s="1662"/>
      <c r="TGT5" s="1662"/>
      <c r="TGU5" s="1662"/>
      <c r="TGV5" s="1662"/>
      <c r="TGW5" s="1662"/>
      <c r="TGX5" s="1662"/>
      <c r="TGY5" s="1662"/>
      <c r="TGZ5" s="1662"/>
      <c r="THA5" s="1662"/>
      <c r="THB5" s="1662"/>
      <c r="THC5" s="1662"/>
      <c r="THD5" s="1662"/>
      <c r="THE5" s="1662"/>
      <c r="THF5" s="1662"/>
      <c r="THG5" s="1662"/>
      <c r="THH5" s="1662"/>
      <c r="THI5" s="1662"/>
      <c r="THJ5" s="1662"/>
      <c r="THK5" s="1662"/>
      <c r="THL5" s="1662"/>
      <c r="THM5" s="1662"/>
      <c r="THN5" s="1662"/>
      <c r="THO5" s="1662"/>
      <c r="THP5" s="1662"/>
      <c r="THQ5" s="1662"/>
      <c r="THR5" s="1662"/>
      <c r="THS5" s="1662"/>
      <c r="THT5" s="1662"/>
      <c r="THU5" s="1662"/>
      <c r="THV5" s="1662"/>
      <c r="THW5" s="1662"/>
      <c r="THX5" s="1662"/>
      <c r="THY5" s="1662"/>
      <c r="THZ5" s="1662"/>
      <c r="TIA5" s="1662"/>
      <c r="TIB5" s="1662"/>
      <c r="TIC5" s="1662"/>
      <c r="TID5" s="1662"/>
      <c r="TIE5" s="1662"/>
      <c r="TIF5" s="1662"/>
      <c r="TIG5" s="1662"/>
      <c r="TIH5" s="1662"/>
      <c r="TII5" s="1662"/>
      <c r="TIJ5" s="1662"/>
      <c r="TIK5" s="1662"/>
      <c r="TIL5" s="1662"/>
      <c r="TIM5" s="1662"/>
      <c r="TIN5" s="1662"/>
      <c r="TIO5" s="1662"/>
      <c r="TIP5" s="1662"/>
      <c r="TIQ5" s="1662"/>
      <c r="TIR5" s="1662"/>
      <c r="TIS5" s="1662"/>
      <c r="TIT5" s="1662"/>
      <c r="TIU5" s="1662"/>
      <c r="TIV5" s="1662"/>
      <c r="TIW5" s="1662"/>
      <c r="TIX5" s="1662"/>
      <c r="TIY5" s="1662"/>
      <c r="TIZ5" s="1662"/>
      <c r="TJA5" s="1662"/>
      <c r="TJB5" s="1662"/>
      <c r="TJC5" s="1662"/>
      <c r="TJD5" s="1662"/>
      <c r="TJE5" s="1662"/>
      <c r="TJF5" s="1662"/>
      <c r="TJG5" s="1662"/>
      <c r="TJH5" s="1662"/>
      <c r="TJI5" s="1662"/>
      <c r="TJJ5" s="1662"/>
      <c r="TJK5" s="1662"/>
      <c r="TJL5" s="1662"/>
      <c r="TJM5" s="1662"/>
      <c r="TJN5" s="1662"/>
      <c r="TJO5" s="1662"/>
      <c r="TJP5" s="1662"/>
      <c r="TJQ5" s="1662"/>
      <c r="TJR5" s="1662"/>
      <c r="TJS5" s="1662"/>
      <c r="TJT5" s="1662"/>
      <c r="TJU5" s="1662"/>
      <c r="TJV5" s="1662"/>
      <c r="TJW5" s="1662"/>
      <c r="TJX5" s="1662"/>
      <c r="TJY5" s="1662"/>
      <c r="TJZ5" s="1662"/>
      <c r="TKA5" s="1662"/>
      <c r="TKB5" s="1662"/>
      <c r="TKC5" s="1662"/>
      <c r="TKD5" s="1662"/>
      <c r="TKE5" s="1662"/>
      <c r="TKF5" s="1662"/>
      <c r="TKG5" s="1662"/>
      <c r="TKH5" s="1662"/>
      <c r="TKI5" s="1662"/>
      <c r="TKJ5" s="1662"/>
      <c r="TKK5" s="1662"/>
      <c r="TKL5" s="1662"/>
      <c r="TKM5" s="1662"/>
      <c r="TKN5" s="1662"/>
      <c r="TKO5" s="1662"/>
      <c r="TKP5" s="1662"/>
      <c r="TKQ5" s="1662"/>
      <c r="TKR5" s="1662"/>
      <c r="TKS5" s="1662"/>
      <c r="TKT5" s="1662"/>
      <c r="TKU5" s="1662"/>
      <c r="TKV5" s="1662"/>
      <c r="TKW5" s="1662"/>
      <c r="TKX5" s="1662"/>
      <c r="TKY5" s="1662"/>
      <c r="TKZ5" s="1662"/>
      <c r="TLA5" s="1662"/>
      <c r="TLB5" s="1662"/>
      <c r="TLC5" s="1662"/>
      <c r="TLD5" s="1662"/>
      <c r="TLE5" s="1662"/>
      <c r="TLF5" s="1662"/>
      <c r="TLG5" s="1662"/>
      <c r="TLH5" s="1662"/>
      <c r="TLI5" s="1662"/>
      <c r="TLJ5" s="1662"/>
      <c r="TLK5" s="1662"/>
      <c r="TLL5" s="1662"/>
      <c r="TLM5" s="1662"/>
      <c r="TLN5" s="1662"/>
      <c r="TLO5" s="1662"/>
      <c r="TLP5" s="1662"/>
      <c r="TLQ5" s="1662"/>
      <c r="TLR5" s="1662"/>
      <c r="TLS5" s="1662"/>
      <c r="TLT5" s="1662"/>
      <c r="TLU5" s="1662"/>
      <c r="TLV5" s="1662"/>
      <c r="TLW5" s="1662"/>
      <c r="TLX5" s="1662"/>
      <c r="TLY5" s="1662"/>
      <c r="TLZ5" s="1662"/>
      <c r="TMA5" s="1662"/>
      <c r="TMB5" s="1662"/>
      <c r="TMC5" s="1662"/>
      <c r="TMD5" s="1662"/>
      <c r="TME5" s="1662"/>
      <c r="TMF5" s="1662"/>
      <c r="TMG5" s="1662"/>
      <c r="TMH5" s="1662"/>
      <c r="TMI5" s="1662"/>
      <c r="TMJ5" s="1662"/>
      <c r="TMK5" s="1662"/>
      <c r="TML5" s="1662"/>
      <c r="TMM5" s="1662"/>
      <c r="TMN5" s="1662"/>
      <c r="TMO5" s="1662"/>
      <c r="TMP5" s="1662"/>
      <c r="TMQ5" s="1662"/>
      <c r="TMR5" s="1662"/>
      <c r="TMS5" s="1662"/>
      <c r="TMT5" s="1662"/>
      <c r="TMU5" s="1662"/>
      <c r="TMV5" s="1662"/>
      <c r="TMW5" s="1662"/>
      <c r="TMX5" s="1662"/>
      <c r="TMY5" s="1662"/>
      <c r="TMZ5" s="1662"/>
      <c r="TNA5" s="1662"/>
      <c r="TNB5" s="1662"/>
      <c r="TNC5" s="1662"/>
      <c r="TND5" s="1662"/>
      <c r="TNE5" s="1662"/>
      <c r="TNF5" s="1662"/>
      <c r="TNG5" s="1662"/>
      <c r="TNH5" s="1662"/>
      <c r="TNI5" s="1662"/>
      <c r="TNJ5" s="1662"/>
      <c r="TNK5" s="1662"/>
      <c r="TNL5" s="1662"/>
      <c r="TNM5" s="1662"/>
      <c r="TNN5" s="1662"/>
      <c r="TNO5" s="1662"/>
      <c r="TNP5" s="1662"/>
      <c r="TNQ5" s="1662"/>
      <c r="TNR5" s="1662"/>
      <c r="TNS5" s="1662"/>
      <c r="TNT5" s="1662"/>
      <c r="TNU5" s="1662"/>
      <c r="TNV5" s="1662"/>
      <c r="TNW5" s="1662"/>
      <c r="TNX5" s="1662"/>
      <c r="TNY5" s="1662"/>
      <c r="TNZ5" s="1662"/>
      <c r="TOA5" s="1662"/>
      <c r="TOB5" s="1662"/>
      <c r="TOC5" s="1662"/>
      <c r="TOD5" s="1662"/>
      <c r="TOE5" s="1662"/>
      <c r="TOF5" s="1662"/>
      <c r="TOG5" s="1662"/>
      <c r="TOH5" s="1662"/>
      <c r="TOI5" s="1662"/>
      <c r="TOJ5" s="1662"/>
      <c r="TOK5" s="1662"/>
      <c r="TOL5" s="1662"/>
      <c r="TOM5" s="1662"/>
      <c r="TON5" s="1662"/>
      <c r="TOO5" s="1662"/>
      <c r="TOP5" s="1662"/>
      <c r="TOQ5" s="1662"/>
      <c r="TOR5" s="1662"/>
      <c r="TOS5" s="1662"/>
      <c r="TOT5" s="1662"/>
      <c r="TOU5" s="1662"/>
      <c r="TOV5" s="1662"/>
      <c r="TOW5" s="1662"/>
      <c r="TOX5" s="1662"/>
      <c r="TOY5" s="1662"/>
      <c r="TOZ5" s="1662"/>
      <c r="TPA5" s="1662"/>
      <c r="TPB5" s="1662"/>
      <c r="TPC5" s="1662"/>
      <c r="TPD5" s="1662"/>
      <c r="TPE5" s="1662"/>
      <c r="TPF5" s="1662"/>
      <c r="TPG5" s="1662"/>
      <c r="TPH5" s="1662"/>
      <c r="TPI5" s="1662"/>
      <c r="TPJ5" s="1662"/>
      <c r="TPK5" s="1662"/>
      <c r="TPL5" s="1662"/>
      <c r="TPM5" s="1662"/>
      <c r="TPN5" s="1662"/>
      <c r="TPO5" s="1662"/>
      <c r="TPP5" s="1662"/>
      <c r="TPQ5" s="1662"/>
      <c r="TPR5" s="1662"/>
      <c r="TPS5" s="1662"/>
      <c r="TPT5" s="1662"/>
      <c r="TPU5" s="1662"/>
      <c r="TPV5" s="1662"/>
      <c r="TPW5" s="1662"/>
      <c r="TPX5" s="1662"/>
      <c r="TPY5" s="1662"/>
      <c r="TPZ5" s="1662"/>
      <c r="TQA5" s="1662"/>
      <c r="TQB5" s="1662"/>
      <c r="TQC5" s="1662"/>
      <c r="TQD5" s="1662"/>
      <c r="TQE5" s="1662"/>
      <c r="TQF5" s="1662"/>
      <c r="TQG5" s="1662"/>
      <c r="TQH5" s="1662"/>
      <c r="TQI5" s="1662"/>
      <c r="TQJ5" s="1662"/>
      <c r="TQK5" s="1662"/>
      <c r="TQL5" s="1662"/>
      <c r="TQM5" s="1662"/>
      <c r="TQN5" s="1662"/>
      <c r="TQO5" s="1662"/>
      <c r="TQP5" s="1662"/>
      <c r="TQQ5" s="1662"/>
      <c r="TQR5" s="1662"/>
      <c r="TQS5" s="1662"/>
      <c r="TQT5" s="1662"/>
      <c r="TQU5" s="1662"/>
      <c r="TQV5" s="1662"/>
      <c r="TQW5" s="1662"/>
      <c r="TQX5" s="1662"/>
      <c r="TQY5" s="1662"/>
      <c r="TQZ5" s="1662"/>
      <c r="TRA5" s="1662"/>
      <c r="TRB5" s="1662"/>
      <c r="TRC5" s="1662"/>
      <c r="TRD5" s="1662"/>
      <c r="TRE5" s="1662"/>
      <c r="TRF5" s="1662"/>
      <c r="TRG5" s="1662"/>
      <c r="TRH5" s="1662"/>
      <c r="TRI5" s="1662"/>
      <c r="TRJ5" s="1662"/>
      <c r="TRK5" s="1662"/>
      <c r="TRL5" s="1662"/>
      <c r="TRM5" s="1662"/>
      <c r="TRN5" s="1662"/>
      <c r="TRO5" s="1662"/>
      <c r="TRP5" s="1662"/>
      <c r="TRQ5" s="1662"/>
      <c r="TRR5" s="1662"/>
      <c r="TRS5" s="1662"/>
      <c r="TRT5" s="1662"/>
      <c r="TRU5" s="1662"/>
      <c r="TRV5" s="1662"/>
      <c r="TRW5" s="1662"/>
      <c r="TRX5" s="1662"/>
      <c r="TRY5" s="1662"/>
      <c r="TRZ5" s="1662"/>
      <c r="TSA5" s="1662"/>
      <c r="TSB5" s="1662"/>
      <c r="TSC5" s="1662"/>
      <c r="TSD5" s="1662"/>
      <c r="TSE5" s="1662"/>
      <c r="TSF5" s="1662"/>
      <c r="TSG5" s="1662"/>
      <c r="TSH5" s="1662"/>
      <c r="TSI5" s="1662"/>
      <c r="TSJ5" s="1662"/>
      <c r="TSK5" s="1662"/>
      <c r="TSL5" s="1662"/>
      <c r="TSM5" s="1662"/>
      <c r="TSN5" s="1662"/>
      <c r="TSO5" s="1662"/>
      <c r="TSP5" s="1662"/>
      <c r="TSQ5" s="1662"/>
      <c r="TSR5" s="1662"/>
      <c r="TSS5" s="1662"/>
      <c r="TST5" s="1662"/>
      <c r="TSU5" s="1662"/>
      <c r="TSV5" s="1662"/>
      <c r="TSW5" s="1662"/>
      <c r="TSX5" s="1662"/>
      <c r="TSY5" s="1662"/>
      <c r="TSZ5" s="1662"/>
      <c r="TTA5" s="1662"/>
      <c r="TTB5" s="1662"/>
      <c r="TTC5" s="1662"/>
      <c r="TTD5" s="1662"/>
      <c r="TTE5" s="1662"/>
      <c r="TTF5" s="1662"/>
      <c r="TTG5" s="1662"/>
      <c r="TTH5" s="1662"/>
      <c r="TTI5" s="1662"/>
      <c r="TTJ5" s="1662"/>
      <c r="TTK5" s="1662"/>
      <c r="TTL5" s="1662"/>
      <c r="TTM5" s="1662"/>
      <c r="TTN5" s="1662"/>
      <c r="TTO5" s="1662"/>
      <c r="TTP5" s="1662"/>
      <c r="TTQ5" s="1662"/>
      <c r="TTR5" s="1662"/>
      <c r="TTS5" s="1662"/>
      <c r="TTT5" s="1662"/>
      <c r="TTU5" s="1662"/>
      <c r="TTV5" s="1662"/>
      <c r="TTW5" s="1662"/>
      <c r="TTX5" s="1662"/>
      <c r="TTY5" s="1662"/>
      <c r="TTZ5" s="1662"/>
      <c r="TUA5" s="1662"/>
      <c r="TUB5" s="1662"/>
      <c r="TUC5" s="1662"/>
      <c r="TUD5" s="1662"/>
      <c r="TUE5" s="1662"/>
      <c r="TUF5" s="1662"/>
      <c r="TUG5" s="1662"/>
      <c r="TUH5" s="1662"/>
      <c r="TUI5" s="1662"/>
      <c r="TUJ5" s="1662"/>
      <c r="TUK5" s="1662"/>
      <c r="TUL5" s="1662"/>
      <c r="TUM5" s="1662"/>
      <c r="TUN5" s="1662"/>
      <c r="TUO5" s="1662"/>
      <c r="TUP5" s="1662"/>
      <c r="TUQ5" s="1662"/>
      <c r="TUR5" s="1662"/>
      <c r="TUS5" s="1662"/>
      <c r="TUT5" s="1662"/>
      <c r="TUU5" s="1662"/>
      <c r="TUV5" s="1662"/>
      <c r="TUW5" s="1662"/>
      <c r="TUX5" s="1662"/>
      <c r="TUY5" s="1662"/>
      <c r="TUZ5" s="1662"/>
      <c r="TVA5" s="1662"/>
      <c r="TVB5" s="1662"/>
      <c r="TVC5" s="1662"/>
      <c r="TVD5" s="1662"/>
      <c r="TVE5" s="1662"/>
      <c r="TVF5" s="1662"/>
      <c r="TVG5" s="1662"/>
      <c r="TVH5" s="1662"/>
      <c r="TVI5" s="1662"/>
      <c r="TVJ5" s="1662"/>
      <c r="TVK5" s="1662"/>
      <c r="TVL5" s="1662"/>
      <c r="TVM5" s="1662"/>
      <c r="TVN5" s="1662"/>
      <c r="TVO5" s="1662"/>
      <c r="TVP5" s="1662"/>
      <c r="TVQ5" s="1662"/>
      <c r="TVR5" s="1662"/>
      <c r="TVS5" s="1662"/>
      <c r="TVT5" s="1662"/>
      <c r="TVU5" s="1662"/>
      <c r="TVV5" s="1662"/>
      <c r="TVW5" s="1662"/>
      <c r="TVX5" s="1662"/>
      <c r="TVY5" s="1662"/>
      <c r="TVZ5" s="1662"/>
      <c r="TWA5" s="1662"/>
      <c r="TWB5" s="1662"/>
      <c r="TWC5" s="1662"/>
      <c r="TWD5" s="1662"/>
      <c r="TWE5" s="1662"/>
      <c r="TWF5" s="1662"/>
      <c r="TWG5" s="1662"/>
      <c r="TWH5" s="1662"/>
      <c r="TWI5" s="1662"/>
      <c r="TWJ5" s="1662"/>
      <c r="TWK5" s="1662"/>
      <c r="TWL5" s="1662"/>
      <c r="TWM5" s="1662"/>
      <c r="TWN5" s="1662"/>
      <c r="TWO5" s="1662"/>
      <c r="TWP5" s="1662"/>
      <c r="TWQ5" s="1662"/>
      <c r="TWR5" s="1662"/>
      <c r="TWS5" s="1662"/>
      <c r="TWT5" s="1662"/>
      <c r="TWU5" s="1662"/>
      <c r="TWV5" s="1662"/>
      <c r="TWW5" s="1662"/>
      <c r="TWX5" s="1662"/>
      <c r="TWY5" s="1662"/>
      <c r="TWZ5" s="1662"/>
      <c r="TXA5" s="1662"/>
      <c r="TXB5" s="1662"/>
      <c r="TXC5" s="1662"/>
      <c r="TXD5" s="1662"/>
      <c r="TXE5" s="1662"/>
      <c r="TXF5" s="1662"/>
      <c r="TXG5" s="1662"/>
      <c r="TXH5" s="1662"/>
      <c r="TXI5" s="1662"/>
      <c r="TXJ5" s="1662"/>
      <c r="TXK5" s="1662"/>
      <c r="TXL5" s="1662"/>
      <c r="TXM5" s="1662"/>
      <c r="TXN5" s="1662"/>
      <c r="TXO5" s="1662"/>
      <c r="TXP5" s="1662"/>
      <c r="TXQ5" s="1662"/>
      <c r="TXR5" s="1662"/>
      <c r="TXS5" s="1662"/>
      <c r="TXT5" s="1662"/>
      <c r="TXU5" s="1662"/>
      <c r="TXV5" s="1662"/>
      <c r="TXW5" s="1662"/>
      <c r="TXX5" s="1662"/>
      <c r="TXY5" s="1662"/>
      <c r="TXZ5" s="1662"/>
      <c r="TYA5" s="1662"/>
      <c r="TYB5" s="1662"/>
      <c r="TYC5" s="1662"/>
      <c r="TYD5" s="1662"/>
      <c r="TYE5" s="1662"/>
      <c r="TYF5" s="1662"/>
      <c r="TYG5" s="1662"/>
      <c r="TYH5" s="1662"/>
      <c r="TYI5" s="1662"/>
      <c r="TYJ5" s="1662"/>
      <c r="TYK5" s="1662"/>
      <c r="TYL5" s="1662"/>
      <c r="TYM5" s="1662"/>
      <c r="TYN5" s="1662"/>
      <c r="TYO5" s="1662"/>
      <c r="TYP5" s="1662"/>
      <c r="TYQ5" s="1662"/>
      <c r="TYR5" s="1662"/>
      <c r="TYS5" s="1662"/>
      <c r="TYT5" s="1662"/>
      <c r="TYU5" s="1662"/>
      <c r="TYV5" s="1662"/>
      <c r="TYW5" s="1662"/>
      <c r="TYX5" s="1662"/>
      <c r="TYY5" s="1662"/>
      <c r="TYZ5" s="1662"/>
      <c r="TZA5" s="1662"/>
      <c r="TZB5" s="1662"/>
      <c r="TZC5" s="1662"/>
      <c r="TZD5" s="1662"/>
      <c r="TZE5" s="1662"/>
      <c r="TZF5" s="1662"/>
      <c r="TZG5" s="1662"/>
      <c r="TZH5" s="1662"/>
      <c r="TZI5" s="1662"/>
      <c r="TZJ5" s="1662"/>
      <c r="TZK5" s="1662"/>
      <c r="TZL5" s="1662"/>
      <c r="TZM5" s="1662"/>
      <c r="TZN5" s="1662"/>
      <c r="TZO5" s="1662"/>
      <c r="TZP5" s="1662"/>
      <c r="TZQ5" s="1662"/>
      <c r="TZR5" s="1662"/>
      <c r="TZS5" s="1662"/>
      <c r="TZT5" s="1662"/>
      <c r="TZU5" s="1662"/>
      <c r="TZV5" s="1662"/>
      <c r="TZW5" s="1662"/>
      <c r="TZX5" s="1662"/>
      <c r="TZY5" s="1662"/>
      <c r="TZZ5" s="1662"/>
      <c r="UAA5" s="1662"/>
      <c r="UAB5" s="1662"/>
      <c r="UAC5" s="1662"/>
      <c r="UAD5" s="1662"/>
      <c r="UAE5" s="1662"/>
      <c r="UAF5" s="1662"/>
      <c r="UAG5" s="1662"/>
      <c r="UAH5" s="1662"/>
      <c r="UAI5" s="1662"/>
      <c r="UAJ5" s="1662"/>
      <c r="UAK5" s="1662"/>
      <c r="UAL5" s="1662"/>
      <c r="UAM5" s="1662"/>
      <c r="UAN5" s="1662"/>
      <c r="UAO5" s="1662"/>
      <c r="UAP5" s="1662"/>
      <c r="UAQ5" s="1662"/>
      <c r="UAR5" s="1662"/>
      <c r="UAS5" s="1662"/>
      <c r="UAT5" s="1662"/>
      <c r="UAU5" s="1662"/>
      <c r="UAV5" s="1662"/>
      <c r="UAW5" s="1662"/>
      <c r="UAX5" s="1662"/>
      <c r="UAY5" s="1662"/>
      <c r="UAZ5" s="1662"/>
      <c r="UBA5" s="1662"/>
      <c r="UBB5" s="1662"/>
      <c r="UBC5" s="1662"/>
      <c r="UBD5" s="1662"/>
      <c r="UBE5" s="1662"/>
      <c r="UBF5" s="1662"/>
      <c r="UBG5" s="1662"/>
      <c r="UBH5" s="1662"/>
      <c r="UBI5" s="1662"/>
      <c r="UBJ5" s="1662"/>
      <c r="UBK5" s="1662"/>
      <c r="UBL5" s="1662"/>
      <c r="UBM5" s="1662"/>
      <c r="UBN5" s="1662"/>
      <c r="UBO5" s="1662"/>
      <c r="UBP5" s="1662"/>
      <c r="UBQ5" s="1662"/>
      <c r="UBR5" s="1662"/>
      <c r="UBS5" s="1662"/>
      <c r="UBT5" s="1662"/>
      <c r="UBU5" s="1662"/>
      <c r="UBV5" s="1662"/>
      <c r="UBW5" s="1662"/>
      <c r="UBX5" s="1662"/>
      <c r="UBY5" s="1662"/>
      <c r="UBZ5" s="1662"/>
      <c r="UCA5" s="1662"/>
      <c r="UCB5" s="1662"/>
      <c r="UCC5" s="1662"/>
      <c r="UCD5" s="1662"/>
      <c r="UCE5" s="1662"/>
      <c r="UCF5" s="1662"/>
      <c r="UCG5" s="1662"/>
      <c r="UCH5" s="1662"/>
      <c r="UCI5" s="1662"/>
      <c r="UCJ5" s="1662"/>
      <c r="UCK5" s="1662"/>
      <c r="UCL5" s="1662"/>
      <c r="UCM5" s="1662"/>
      <c r="UCN5" s="1662"/>
      <c r="UCO5" s="1662"/>
      <c r="UCP5" s="1662"/>
      <c r="UCQ5" s="1662"/>
      <c r="UCR5" s="1662"/>
      <c r="UCS5" s="1662"/>
      <c r="UCT5" s="1662"/>
      <c r="UCU5" s="1662"/>
      <c r="UCV5" s="1662"/>
      <c r="UCW5" s="1662"/>
      <c r="UCX5" s="1662"/>
      <c r="UCY5" s="1662"/>
      <c r="UCZ5" s="1662"/>
      <c r="UDA5" s="1662"/>
      <c r="UDB5" s="1662"/>
      <c r="UDC5" s="1662"/>
      <c r="UDD5" s="1662"/>
      <c r="UDE5" s="1662"/>
      <c r="UDF5" s="1662"/>
      <c r="UDG5" s="1662"/>
      <c r="UDH5" s="1662"/>
      <c r="UDI5" s="1662"/>
      <c r="UDJ5" s="1662"/>
      <c r="UDK5" s="1662"/>
      <c r="UDL5" s="1662"/>
      <c r="UDM5" s="1662"/>
      <c r="UDN5" s="1662"/>
      <c r="UDO5" s="1662"/>
      <c r="UDP5" s="1662"/>
      <c r="UDQ5" s="1662"/>
      <c r="UDR5" s="1662"/>
      <c r="UDS5" s="1662"/>
      <c r="UDT5" s="1662"/>
      <c r="UDU5" s="1662"/>
      <c r="UDV5" s="1662"/>
      <c r="UDW5" s="1662"/>
      <c r="UDX5" s="1662"/>
      <c r="UDY5" s="1662"/>
      <c r="UDZ5" s="1662"/>
      <c r="UEA5" s="1662"/>
      <c r="UEB5" s="1662"/>
      <c r="UEC5" s="1662"/>
      <c r="UED5" s="1662"/>
      <c r="UEE5" s="1662"/>
      <c r="UEF5" s="1662"/>
      <c r="UEG5" s="1662"/>
      <c r="UEH5" s="1662"/>
      <c r="UEI5" s="1662"/>
      <c r="UEJ5" s="1662"/>
      <c r="UEK5" s="1662"/>
      <c r="UEL5" s="1662"/>
      <c r="UEM5" s="1662"/>
      <c r="UEN5" s="1662"/>
      <c r="UEO5" s="1662"/>
      <c r="UEP5" s="1662"/>
      <c r="UEQ5" s="1662"/>
      <c r="UER5" s="1662"/>
      <c r="UES5" s="1662"/>
      <c r="UET5" s="1662"/>
      <c r="UEU5" s="1662"/>
      <c r="UEV5" s="1662"/>
      <c r="UEW5" s="1662"/>
      <c r="UEX5" s="1662"/>
      <c r="UEY5" s="1662"/>
      <c r="UEZ5" s="1662"/>
      <c r="UFA5" s="1662"/>
      <c r="UFB5" s="1662"/>
      <c r="UFC5" s="1662"/>
      <c r="UFD5" s="1662"/>
      <c r="UFE5" s="1662"/>
      <c r="UFF5" s="1662"/>
      <c r="UFG5" s="1662"/>
      <c r="UFH5" s="1662"/>
      <c r="UFI5" s="1662"/>
      <c r="UFJ5" s="1662"/>
      <c r="UFK5" s="1662"/>
      <c r="UFL5" s="1662"/>
      <c r="UFM5" s="1662"/>
      <c r="UFN5" s="1662"/>
      <c r="UFO5" s="1662"/>
      <c r="UFP5" s="1662"/>
      <c r="UFQ5" s="1662"/>
      <c r="UFR5" s="1662"/>
      <c r="UFS5" s="1662"/>
      <c r="UFT5" s="1662"/>
      <c r="UFU5" s="1662"/>
      <c r="UFV5" s="1662"/>
      <c r="UFW5" s="1662"/>
      <c r="UFX5" s="1662"/>
      <c r="UFY5" s="1662"/>
      <c r="UFZ5" s="1662"/>
      <c r="UGA5" s="1662"/>
      <c r="UGB5" s="1662"/>
      <c r="UGC5" s="1662"/>
      <c r="UGD5" s="1662"/>
      <c r="UGE5" s="1662"/>
      <c r="UGF5" s="1662"/>
      <c r="UGG5" s="1662"/>
      <c r="UGH5" s="1662"/>
      <c r="UGI5" s="1662"/>
      <c r="UGJ5" s="1662"/>
      <c r="UGK5" s="1662"/>
      <c r="UGL5" s="1662"/>
      <c r="UGM5" s="1662"/>
      <c r="UGN5" s="1662"/>
      <c r="UGO5" s="1662"/>
      <c r="UGP5" s="1662"/>
      <c r="UGQ5" s="1662"/>
      <c r="UGR5" s="1662"/>
      <c r="UGS5" s="1662"/>
      <c r="UGT5" s="1662"/>
      <c r="UGU5" s="1662"/>
      <c r="UGV5" s="1662"/>
      <c r="UGW5" s="1662"/>
      <c r="UGX5" s="1662"/>
      <c r="UGY5" s="1662"/>
      <c r="UGZ5" s="1662"/>
      <c r="UHA5" s="1662"/>
      <c r="UHB5" s="1662"/>
      <c r="UHC5" s="1662"/>
      <c r="UHD5" s="1662"/>
      <c r="UHE5" s="1662"/>
      <c r="UHF5" s="1662"/>
      <c r="UHG5" s="1662"/>
      <c r="UHH5" s="1662"/>
      <c r="UHI5" s="1662"/>
      <c r="UHJ5" s="1662"/>
      <c r="UHK5" s="1662"/>
      <c r="UHL5" s="1662"/>
      <c r="UHM5" s="1662"/>
      <c r="UHN5" s="1662"/>
      <c r="UHO5" s="1662"/>
      <c r="UHP5" s="1662"/>
      <c r="UHQ5" s="1662"/>
      <c r="UHR5" s="1662"/>
      <c r="UHS5" s="1662"/>
      <c r="UHT5" s="1662"/>
      <c r="UHU5" s="1662"/>
      <c r="UHV5" s="1662"/>
      <c r="UHW5" s="1662"/>
      <c r="UHX5" s="1662"/>
      <c r="UHY5" s="1662"/>
      <c r="UHZ5" s="1662"/>
      <c r="UIA5" s="1662"/>
      <c r="UIB5" s="1662"/>
      <c r="UIC5" s="1662"/>
      <c r="UID5" s="1662"/>
      <c r="UIE5" s="1662"/>
      <c r="UIF5" s="1662"/>
      <c r="UIG5" s="1662"/>
      <c r="UIH5" s="1662"/>
      <c r="UII5" s="1662"/>
      <c r="UIJ5" s="1662"/>
      <c r="UIK5" s="1662"/>
      <c r="UIL5" s="1662"/>
      <c r="UIM5" s="1662"/>
      <c r="UIN5" s="1662"/>
      <c r="UIO5" s="1662"/>
      <c r="UIP5" s="1662"/>
      <c r="UIQ5" s="1662"/>
      <c r="UIR5" s="1662"/>
      <c r="UIS5" s="1662"/>
      <c r="UIT5" s="1662"/>
      <c r="UIU5" s="1662"/>
      <c r="UIV5" s="1662"/>
      <c r="UIW5" s="1662"/>
      <c r="UIX5" s="1662"/>
      <c r="UIY5" s="1662"/>
      <c r="UIZ5" s="1662"/>
      <c r="UJA5" s="1662"/>
      <c r="UJB5" s="1662"/>
      <c r="UJC5" s="1662"/>
      <c r="UJD5" s="1662"/>
      <c r="UJE5" s="1662"/>
      <c r="UJF5" s="1662"/>
      <c r="UJG5" s="1662"/>
      <c r="UJH5" s="1662"/>
      <c r="UJI5" s="1662"/>
      <c r="UJJ5" s="1662"/>
      <c r="UJK5" s="1662"/>
      <c r="UJL5" s="1662"/>
      <c r="UJM5" s="1662"/>
      <c r="UJN5" s="1662"/>
      <c r="UJO5" s="1662"/>
      <c r="UJP5" s="1662"/>
      <c r="UJQ5" s="1662"/>
      <c r="UJR5" s="1662"/>
      <c r="UJS5" s="1662"/>
      <c r="UJT5" s="1662"/>
      <c r="UJU5" s="1662"/>
      <c r="UJV5" s="1662"/>
      <c r="UJW5" s="1662"/>
      <c r="UJX5" s="1662"/>
      <c r="UJY5" s="1662"/>
      <c r="UJZ5" s="1662"/>
      <c r="UKA5" s="1662"/>
      <c r="UKB5" s="1662"/>
      <c r="UKC5" s="1662"/>
      <c r="UKD5" s="1662"/>
      <c r="UKE5" s="1662"/>
      <c r="UKF5" s="1662"/>
      <c r="UKG5" s="1662"/>
      <c r="UKH5" s="1662"/>
      <c r="UKI5" s="1662"/>
      <c r="UKJ5" s="1662"/>
      <c r="UKK5" s="1662"/>
      <c r="UKL5" s="1662"/>
      <c r="UKM5" s="1662"/>
      <c r="UKN5" s="1662"/>
      <c r="UKO5" s="1662"/>
      <c r="UKP5" s="1662"/>
      <c r="UKQ5" s="1662"/>
      <c r="UKR5" s="1662"/>
      <c r="UKS5" s="1662"/>
      <c r="UKT5" s="1662"/>
      <c r="UKU5" s="1662"/>
      <c r="UKV5" s="1662"/>
      <c r="UKW5" s="1662"/>
      <c r="UKX5" s="1662"/>
      <c r="UKY5" s="1662"/>
      <c r="UKZ5" s="1662"/>
      <c r="ULA5" s="1662"/>
      <c r="ULB5" s="1662"/>
      <c r="ULC5" s="1662"/>
      <c r="ULD5" s="1662"/>
      <c r="ULE5" s="1662"/>
      <c r="ULF5" s="1662"/>
      <c r="ULG5" s="1662"/>
      <c r="ULH5" s="1662"/>
      <c r="ULI5" s="1662"/>
      <c r="ULJ5" s="1662"/>
      <c r="ULK5" s="1662"/>
      <c r="ULL5" s="1662"/>
      <c r="ULM5" s="1662"/>
      <c r="ULN5" s="1662"/>
      <c r="ULO5" s="1662"/>
      <c r="ULP5" s="1662"/>
      <c r="ULQ5" s="1662"/>
      <c r="ULR5" s="1662"/>
      <c r="ULS5" s="1662"/>
      <c r="ULT5" s="1662"/>
      <c r="ULU5" s="1662"/>
      <c r="ULV5" s="1662"/>
      <c r="ULW5" s="1662"/>
      <c r="ULX5" s="1662"/>
      <c r="ULY5" s="1662"/>
      <c r="ULZ5" s="1662"/>
      <c r="UMA5" s="1662"/>
      <c r="UMB5" s="1662"/>
      <c r="UMC5" s="1662"/>
      <c r="UMD5" s="1662"/>
      <c r="UME5" s="1662"/>
      <c r="UMF5" s="1662"/>
      <c r="UMG5" s="1662"/>
      <c r="UMH5" s="1662"/>
      <c r="UMI5" s="1662"/>
      <c r="UMJ5" s="1662"/>
      <c r="UMK5" s="1662"/>
      <c r="UML5" s="1662"/>
      <c r="UMM5" s="1662"/>
      <c r="UMN5" s="1662"/>
      <c r="UMO5" s="1662"/>
      <c r="UMP5" s="1662"/>
      <c r="UMQ5" s="1662"/>
      <c r="UMR5" s="1662"/>
      <c r="UMS5" s="1662"/>
      <c r="UMT5" s="1662"/>
      <c r="UMU5" s="1662"/>
      <c r="UMV5" s="1662"/>
      <c r="UMW5" s="1662"/>
      <c r="UMX5" s="1662"/>
      <c r="UMY5" s="1662"/>
      <c r="UMZ5" s="1662"/>
      <c r="UNA5" s="1662"/>
      <c r="UNB5" s="1662"/>
      <c r="UNC5" s="1662"/>
      <c r="UND5" s="1662"/>
      <c r="UNE5" s="1662"/>
      <c r="UNF5" s="1662"/>
      <c r="UNG5" s="1662"/>
      <c r="UNH5" s="1662"/>
      <c r="UNI5" s="1662"/>
      <c r="UNJ5" s="1662"/>
      <c r="UNK5" s="1662"/>
      <c r="UNL5" s="1662"/>
      <c r="UNM5" s="1662"/>
      <c r="UNN5" s="1662"/>
      <c r="UNO5" s="1662"/>
      <c r="UNP5" s="1662"/>
      <c r="UNQ5" s="1662"/>
      <c r="UNR5" s="1662"/>
      <c r="UNS5" s="1662"/>
      <c r="UNT5" s="1662"/>
      <c r="UNU5" s="1662"/>
      <c r="UNV5" s="1662"/>
      <c r="UNW5" s="1662"/>
      <c r="UNX5" s="1662"/>
      <c r="UNY5" s="1662"/>
      <c r="UNZ5" s="1662"/>
      <c r="UOA5" s="1662"/>
      <c r="UOB5" s="1662"/>
      <c r="UOC5" s="1662"/>
      <c r="UOD5" s="1662"/>
      <c r="UOE5" s="1662"/>
      <c r="UOF5" s="1662"/>
      <c r="UOG5" s="1662"/>
      <c r="UOH5" s="1662"/>
      <c r="UOI5" s="1662"/>
      <c r="UOJ5" s="1662"/>
      <c r="UOK5" s="1662"/>
      <c r="UOL5" s="1662"/>
      <c r="UOM5" s="1662"/>
      <c r="UON5" s="1662"/>
      <c r="UOO5" s="1662"/>
      <c r="UOP5" s="1662"/>
      <c r="UOQ5" s="1662"/>
      <c r="UOR5" s="1662"/>
      <c r="UOS5" s="1662"/>
      <c r="UOT5" s="1662"/>
      <c r="UOU5" s="1662"/>
      <c r="UOV5" s="1662"/>
      <c r="UOW5" s="1662"/>
      <c r="UOX5" s="1662"/>
      <c r="UOY5" s="1662"/>
      <c r="UOZ5" s="1662"/>
      <c r="UPA5" s="1662"/>
      <c r="UPB5" s="1662"/>
      <c r="UPC5" s="1662"/>
      <c r="UPD5" s="1662"/>
      <c r="UPE5" s="1662"/>
      <c r="UPF5" s="1662"/>
      <c r="UPG5" s="1662"/>
      <c r="UPH5" s="1662"/>
      <c r="UPI5" s="1662"/>
      <c r="UPJ5" s="1662"/>
      <c r="UPK5" s="1662"/>
      <c r="UPL5" s="1662"/>
      <c r="UPM5" s="1662"/>
      <c r="UPN5" s="1662"/>
      <c r="UPO5" s="1662"/>
      <c r="UPP5" s="1662"/>
      <c r="UPQ5" s="1662"/>
      <c r="UPR5" s="1662"/>
      <c r="UPS5" s="1662"/>
      <c r="UPT5" s="1662"/>
      <c r="UPU5" s="1662"/>
      <c r="UPV5" s="1662"/>
      <c r="UPW5" s="1662"/>
      <c r="UPX5" s="1662"/>
      <c r="UPY5" s="1662"/>
      <c r="UPZ5" s="1662"/>
      <c r="UQA5" s="1662"/>
      <c r="UQB5" s="1662"/>
      <c r="UQC5" s="1662"/>
      <c r="UQD5" s="1662"/>
      <c r="UQE5" s="1662"/>
      <c r="UQF5" s="1662"/>
      <c r="UQG5" s="1662"/>
      <c r="UQH5" s="1662"/>
      <c r="UQI5" s="1662"/>
      <c r="UQJ5" s="1662"/>
      <c r="UQK5" s="1662"/>
      <c r="UQL5" s="1662"/>
      <c r="UQM5" s="1662"/>
      <c r="UQN5" s="1662"/>
      <c r="UQO5" s="1662"/>
      <c r="UQP5" s="1662"/>
      <c r="UQQ5" s="1662"/>
      <c r="UQR5" s="1662"/>
      <c r="UQS5" s="1662"/>
      <c r="UQT5" s="1662"/>
      <c r="UQU5" s="1662"/>
      <c r="UQV5" s="1662"/>
      <c r="UQW5" s="1662"/>
      <c r="UQX5" s="1662"/>
      <c r="UQY5" s="1662"/>
      <c r="UQZ5" s="1662"/>
      <c r="URA5" s="1662"/>
      <c r="URB5" s="1662"/>
      <c r="URC5" s="1662"/>
      <c r="URD5" s="1662"/>
      <c r="URE5" s="1662"/>
      <c r="URF5" s="1662"/>
      <c r="URG5" s="1662"/>
      <c r="URH5" s="1662"/>
      <c r="URI5" s="1662"/>
      <c r="URJ5" s="1662"/>
      <c r="URK5" s="1662"/>
      <c r="URL5" s="1662"/>
      <c r="URM5" s="1662"/>
      <c r="URN5" s="1662"/>
      <c r="URO5" s="1662"/>
      <c r="URP5" s="1662"/>
      <c r="URQ5" s="1662"/>
      <c r="URR5" s="1662"/>
      <c r="URS5" s="1662"/>
      <c r="URT5" s="1662"/>
      <c r="URU5" s="1662"/>
      <c r="URV5" s="1662"/>
      <c r="URW5" s="1662"/>
      <c r="URX5" s="1662"/>
      <c r="URY5" s="1662"/>
      <c r="URZ5" s="1662"/>
      <c r="USA5" s="1662"/>
      <c r="USB5" s="1662"/>
      <c r="USC5" s="1662"/>
      <c r="USD5" s="1662"/>
      <c r="USE5" s="1662"/>
      <c r="USF5" s="1662"/>
      <c r="USG5" s="1662"/>
      <c r="USH5" s="1662"/>
      <c r="USI5" s="1662"/>
      <c r="USJ5" s="1662"/>
      <c r="USK5" s="1662"/>
      <c r="USL5" s="1662"/>
      <c r="USM5" s="1662"/>
      <c r="USN5" s="1662"/>
      <c r="USO5" s="1662"/>
      <c r="USP5" s="1662"/>
      <c r="USQ5" s="1662"/>
      <c r="USR5" s="1662"/>
      <c r="USS5" s="1662"/>
      <c r="UST5" s="1662"/>
      <c r="USU5" s="1662"/>
      <c r="USV5" s="1662"/>
      <c r="USW5" s="1662"/>
      <c r="USX5" s="1662"/>
      <c r="USY5" s="1662"/>
      <c r="USZ5" s="1662"/>
      <c r="UTA5" s="1662"/>
      <c r="UTB5" s="1662"/>
      <c r="UTC5" s="1662"/>
      <c r="UTD5" s="1662"/>
      <c r="UTE5" s="1662"/>
      <c r="UTF5" s="1662"/>
      <c r="UTG5" s="1662"/>
      <c r="UTH5" s="1662"/>
      <c r="UTI5" s="1662"/>
      <c r="UTJ5" s="1662"/>
      <c r="UTK5" s="1662"/>
      <c r="UTL5" s="1662"/>
      <c r="UTM5" s="1662"/>
      <c r="UTN5" s="1662"/>
      <c r="UTO5" s="1662"/>
      <c r="UTP5" s="1662"/>
      <c r="UTQ5" s="1662"/>
      <c r="UTR5" s="1662"/>
      <c r="UTS5" s="1662"/>
      <c r="UTT5" s="1662"/>
      <c r="UTU5" s="1662"/>
      <c r="UTV5" s="1662"/>
      <c r="UTW5" s="1662"/>
      <c r="UTX5" s="1662"/>
      <c r="UTY5" s="1662"/>
      <c r="UTZ5" s="1662"/>
      <c r="UUA5" s="1662"/>
      <c r="UUB5" s="1662"/>
      <c r="UUC5" s="1662"/>
      <c r="UUD5" s="1662"/>
      <c r="UUE5" s="1662"/>
      <c r="UUF5" s="1662"/>
      <c r="UUG5" s="1662"/>
      <c r="UUH5" s="1662"/>
      <c r="UUI5" s="1662"/>
      <c r="UUJ5" s="1662"/>
      <c r="UUK5" s="1662"/>
      <c r="UUL5" s="1662"/>
      <c r="UUM5" s="1662"/>
      <c r="UUN5" s="1662"/>
      <c r="UUO5" s="1662"/>
      <c r="UUP5" s="1662"/>
      <c r="UUQ5" s="1662"/>
      <c r="UUR5" s="1662"/>
      <c r="UUS5" s="1662"/>
      <c r="UUT5" s="1662"/>
      <c r="UUU5" s="1662"/>
      <c r="UUV5" s="1662"/>
      <c r="UUW5" s="1662"/>
      <c r="UUX5" s="1662"/>
      <c r="UUY5" s="1662"/>
      <c r="UUZ5" s="1662"/>
      <c r="UVA5" s="1662"/>
      <c r="UVB5" s="1662"/>
      <c r="UVC5" s="1662"/>
      <c r="UVD5" s="1662"/>
      <c r="UVE5" s="1662"/>
      <c r="UVF5" s="1662"/>
      <c r="UVG5" s="1662"/>
      <c r="UVH5" s="1662"/>
      <c r="UVI5" s="1662"/>
      <c r="UVJ5" s="1662"/>
      <c r="UVK5" s="1662"/>
      <c r="UVL5" s="1662"/>
      <c r="UVM5" s="1662"/>
      <c r="UVN5" s="1662"/>
      <c r="UVO5" s="1662"/>
      <c r="UVP5" s="1662"/>
      <c r="UVQ5" s="1662"/>
      <c r="UVR5" s="1662"/>
      <c r="UVS5" s="1662"/>
      <c r="UVT5" s="1662"/>
      <c r="UVU5" s="1662"/>
      <c r="UVV5" s="1662"/>
      <c r="UVW5" s="1662"/>
      <c r="UVX5" s="1662"/>
      <c r="UVY5" s="1662"/>
      <c r="UVZ5" s="1662"/>
      <c r="UWA5" s="1662"/>
      <c r="UWB5" s="1662"/>
      <c r="UWC5" s="1662"/>
      <c r="UWD5" s="1662"/>
      <c r="UWE5" s="1662"/>
      <c r="UWF5" s="1662"/>
      <c r="UWG5" s="1662"/>
      <c r="UWH5" s="1662"/>
      <c r="UWI5" s="1662"/>
      <c r="UWJ5" s="1662"/>
      <c r="UWK5" s="1662"/>
      <c r="UWL5" s="1662"/>
      <c r="UWM5" s="1662"/>
      <c r="UWN5" s="1662"/>
      <c r="UWO5" s="1662"/>
      <c r="UWP5" s="1662"/>
      <c r="UWQ5" s="1662"/>
      <c r="UWR5" s="1662"/>
      <c r="UWS5" s="1662"/>
      <c r="UWT5" s="1662"/>
      <c r="UWU5" s="1662"/>
      <c r="UWV5" s="1662"/>
      <c r="UWW5" s="1662"/>
      <c r="UWX5" s="1662"/>
      <c r="UWY5" s="1662"/>
      <c r="UWZ5" s="1662"/>
      <c r="UXA5" s="1662"/>
      <c r="UXB5" s="1662"/>
      <c r="UXC5" s="1662"/>
      <c r="UXD5" s="1662"/>
      <c r="UXE5" s="1662"/>
      <c r="UXF5" s="1662"/>
      <c r="UXG5" s="1662"/>
      <c r="UXH5" s="1662"/>
      <c r="UXI5" s="1662"/>
      <c r="UXJ5" s="1662"/>
      <c r="UXK5" s="1662"/>
      <c r="UXL5" s="1662"/>
      <c r="UXM5" s="1662"/>
      <c r="UXN5" s="1662"/>
      <c r="UXO5" s="1662"/>
      <c r="UXP5" s="1662"/>
      <c r="UXQ5" s="1662"/>
      <c r="UXR5" s="1662"/>
      <c r="UXS5" s="1662"/>
      <c r="UXT5" s="1662"/>
      <c r="UXU5" s="1662"/>
      <c r="UXV5" s="1662"/>
      <c r="UXW5" s="1662"/>
      <c r="UXX5" s="1662"/>
      <c r="UXY5" s="1662"/>
      <c r="UXZ5" s="1662"/>
      <c r="UYA5" s="1662"/>
      <c r="UYB5" s="1662"/>
      <c r="UYC5" s="1662"/>
      <c r="UYD5" s="1662"/>
      <c r="UYE5" s="1662"/>
      <c r="UYF5" s="1662"/>
      <c r="UYG5" s="1662"/>
      <c r="UYH5" s="1662"/>
      <c r="UYI5" s="1662"/>
      <c r="UYJ5" s="1662"/>
      <c r="UYK5" s="1662"/>
      <c r="UYL5" s="1662"/>
      <c r="UYM5" s="1662"/>
      <c r="UYN5" s="1662"/>
      <c r="UYO5" s="1662"/>
      <c r="UYP5" s="1662"/>
      <c r="UYQ5" s="1662"/>
      <c r="UYR5" s="1662"/>
      <c r="UYS5" s="1662"/>
      <c r="UYT5" s="1662"/>
      <c r="UYU5" s="1662"/>
      <c r="UYV5" s="1662"/>
      <c r="UYW5" s="1662"/>
      <c r="UYX5" s="1662"/>
      <c r="UYY5" s="1662"/>
      <c r="UYZ5" s="1662"/>
      <c r="UZA5" s="1662"/>
      <c r="UZB5" s="1662"/>
      <c r="UZC5" s="1662"/>
      <c r="UZD5" s="1662"/>
      <c r="UZE5" s="1662"/>
      <c r="UZF5" s="1662"/>
      <c r="UZG5" s="1662"/>
      <c r="UZH5" s="1662"/>
      <c r="UZI5" s="1662"/>
      <c r="UZJ5" s="1662"/>
      <c r="UZK5" s="1662"/>
      <c r="UZL5" s="1662"/>
      <c r="UZM5" s="1662"/>
      <c r="UZN5" s="1662"/>
      <c r="UZO5" s="1662"/>
      <c r="UZP5" s="1662"/>
      <c r="UZQ5" s="1662"/>
      <c r="UZR5" s="1662"/>
      <c r="UZS5" s="1662"/>
      <c r="UZT5" s="1662"/>
      <c r="UZU5" s="1662"/>
      <c r="UZV5" s="1662"/>
      <c r="UZW5" s="1662"/>
      <c r="UZX5" s="1662"/>
      <c r="UZY5" s="1662"/>
      <c r="UZZ5" s="1662"/>
      <c r="VAA5" s="1662"/>
      <c r="VAB5" s="1662"/>
      <c r="VAC5" s="1662"/>
      <c r="VAD5" s="1662"/>
      <c r="VAE5" s="1662"/>
      <c r="VAF5" s="1662"/>
      <c r="VAG5" s="1662"/>
      <c r="VAH5" s="1662"/>
      <c r="VAI5" s="1662"/>
      <c r="VAJ5" s="1662"/>
      <c r="VAK5" s="1662"/>
      <c r="VAL5" s="1662"/>
      <c r="VAM5" s="1662"/>
      <c r="VAN5" s="1662"/>
      <c r="VAO5" s="1662"/>
      <c r="VAP5" s="1662"/>
      <c r="VAQ5" s="1662"/>
      <c r="VAR5" s="1662"/>
      <c r="VAS5" s="1662"/>
      <c r="VAT5" s="1662"/>
      <c r="VAU5" s="1662"/>
      <c r="VAV5" s="1662"/>
      <c r="VAW5" s="1662"/>
      <c r="VAX5" s="1662"/>
      <c r="VAY5" s="1662"/>
      <c r="VAZ5" s="1662"/>
      <c r="VBA5" s="1662"/>
      <c r="VBB5" s="1662"/>
      <c r="VBC5" s="1662"/>
      <c r="VBD5" s="1662"/>
      <c r="VBE5" s="1662"/>
      <c r="VBF5" s="1662"/>
      <c r="VBG5" s="1662"/>
      <c r="VBH5" s="1662"/>
      <c r="VBI5" s="1662"/>
      <c r="VBJ5" s="1662"/>
      <c r="VBK5" s="1662"/>
      <c r="VBL5" s="1662"/>
      <c r="VBM5" s="1662"/>
      <c r="VBN5" s="1662"/>
      <c r="VBO5" s="1662"/>
      <c r="VBP5" s="1662"/>
      <c r="VBQ5" s="1662"/>
      <c r="VBR5" s="1662"/>
      <c r="VBS5" s="1662"/>
      <c r="VBT5" s="1662"/>
      <c r="VBU5" s="1662"/>
      <c r="VBV5" s="1662"/>
      <c r="VBW5" s="1662"/>
      <c r="VBX5" s="1662"/>
      <c r="VBY5" s="1662"/>
      <c r="VBZ5" s="1662"/>
      <c r="VCA5" s="1662"/>
      <c r="VCB5" s="1662"/>
      <c r="VCC5" s="1662"/>
      <c r="VCD5" s="1662"/>
      <c r="VCE5" s="1662"/>
      <c r="VCF5" s="1662"/>
      <c r="VCG5" s="1662"/>
      <c r="VCH5" s="1662"/>
      <c r="VCI5" s="1662"/>
      <c r="VCJ5" s="1662"/>
      <c r="VCK5" s="1662"/>
      <c r="VCL5" s="1662"/>
      <c r="VCM5" s="1662"/>
      <c r="VCN5" s="1662"/>
      <c r="VCO5" s="1662"/>
      <c r="VCP5" s="1662"/>
      <c r="VCQ5" s="1662"/>
      <c r="VCR5" s="1662"/>
      <c r="VCS5" s="1662"/>
      <c r="VCT5" s="1662"/>
      <c r="VCU5" s="1662"/>
      <c r="VCV5" s="1662"/>
      <c r="VCW5" s="1662"/>
      <c r="VCX5" s="1662"/>
      <c r="VCY5" s="1662"/>
      <c r="VCZ5" s="1662"/>
      <c r="VDA5" s="1662"/>
      <c r="VDB5" s="1662"/>
      <c r="VDC5" s="1662"/>
      <c r="VDD5" s="1662"/>
      <c r="VDE5" s="1662"/>
      <c r="VDF5" s="1662"/>
      <c r="VDG5" s="1662"/>
      <c r="VDH5" s="1662"/>
      <c r="VDI5" s="1662"/>
      <c r="VDJ5" s="1662"/>
      <c r="VDK5" s="1662"/>
      <c r="VDL5" s="1662"/>
      <c r="VDM5" s="1662"/>
      <c r="VDN5" s="1662"/>
      <c r="VDO5" s="1662"/>
      <c r="VDP5" s="1662"/>
      <c r="VDQ5" s="1662"/>
      <c r="VDR5" s="1662"/>
      <c r="VDS5" s="1662"/>
      <c r="VDT5" s="1662"/>
      <c r="VDU5" s="1662"/>
      <c r="VDV5" s="1662"/>
      <c r="VDW5" s="1662"/>
      <c r="VDX5" s="1662"/>
      <c r="VDY5" s="1662"/>
      <c r="VDZ5" s="1662"/>
      <c r="VEA5" s="1662"/>
      <c r="VEB5" s="1662"/>
      <c r="VEC5" s="1662"/>
      <c r="VED5" s="1662"/>
      <c r="VEE5" s="1662"/>
      <c r="VEF5" s="1662"/>
      <c r="VEG5" s="1662"/>
      <c r="VEH5" s="1662"/>
      <c r="VEI5" s="1662"/>
      <c r="VEJ5" s="1662"/>
      <c r="VEK5" s="1662"/>
      <c r="VEL5" s="1662"/>
      <c r="VEM5" s="1662"/>
      <c r="VEN5" s="1662"/>
      <c r="VEO5" s="1662"/>
      <c r="VEP5" s="1662"/>
      <c r="VEQ5" s="1662"/>
      <c r="VER5" s="1662"/>
      <c r="VES5" s="1662"/>
      <c r="VET5" s="1662"/>
      <c r="VEU5" s="1662"/>
      <c r="VEV5" s="1662"/>
      <c r="VEW5" s="1662"/>
      <c r="VEX5" s="1662"/>
      <c r="VEY5" s="1662"/>
      <c r="VEZ5" s="1662"/>
      <c r="VFA5" s="1662"/>
      <c r="VFB5" s="1662"/>
      <c r="VFC5" s="1662"/>
      <c r="VFD5" s="1662"/>
      <c r="VFE5" s="1662"/>
      <c r="VFF5" s="1662"/>
      <c r="VFG5" s="1662"/>
      <c r="VFH5" s="1662"/>
      <c r="VFI5" s="1662"/>
      <c r="VFJ5" s="1662"/>
      <c r="VFK5" s="1662"/>
      <c r="VFL5" s="1662"/>
      <c r="VFM5" s="1662"/>
      <c r="VFN5" s="1662"/>
      <c r="VFO5" s="1662"/>
      <c r="VFP5" s="1662"/>
      <c r="VFQ5" s="1662"/>
      <c r="VFR5" s="1662"/>
      <c r="VFS5" s="1662"/>
      <c r="VFT5" s="1662"/>
      <c r="VFU5" s="1662"/>
      <c r="VFV5" s="1662"/>
      <c r="VFW5" s="1662"/>
      <c r="VFX5" s="1662"/>
      <c r="VFY5" s="1662"/>
      <c r="VFZ5" s="1662"/>
      <c r="VGA5" s="1662"/>
      <c r="VGB5" s="1662"/>
      <c r="VGC5" s="1662"/>
      <c r="VGD5" s="1662"/>
      <c r="VGE5" s="1662"/>
      <c r="VGF5" s="1662"/>
      <c r="VGG5" s="1662"/>
      <c r="VGH5" s="1662"/>
      <c r="VGI5" s="1662"/>
      <c r="VGJ5" s="1662"/>
      <c r="VGK5" s="1662"/>
      <c r="VGL5" s="1662"/>
      <c r="VGM5" s="1662"/>
      <c r="VGN5" s="1662"/>
      <c r="VGO5" s="1662"/>
      <c r="VGP5" s="1662"/>
      <c r="VGQ5" s="1662"/>
      <c r="VGR5" s="1662"/>
      <c r="VGS5" s="1662"/>
      <c r="VGT5" s="1662"/>
      <c r="VGU5" s="1662"/>
      <c r="VGV5" s="1662"/>
      <c r="VGW5" s="1662"/>
      <c r="VGX5" s="1662"/>
      <c r="VGY5" s="1662"/>
      <c r="VGZ5" s="1662"/>
      <c r="VHA5" s="1662"/>
      <c r="VHB5" s="1662"/>
      <c r="VHC5" s="1662"/>
      <c r="VHD5" s="1662"/>
      <c r="VHE5" s="1662"/>
      <c r="VHF5" s="1662"/>
      <c r="VHG5" s="1662"/>
      <c r="VHH5" s="1662"/>
      <c r="VHI5" s="1662"/>
      <c r="VHJ5" s="1662"/>
      <c r="VHK5" s="1662"/>
      <c r="VHL5" s="1662"/>
      <c r="VHM5" s="1662"/>
      <c r="VHN5" s="1662"/>
      <c r="VHO5" s="1662"/>
      <c r="VHP5" s="1662"/>
      <c r="VHQ5" s="1662"/>
      <c r="VHR5" s="1662"/>
      <c r="VHS5" s="1662"/>
      <c r="VHT5" s="1662"/>
      <c r="VHU5" s="1662"/>
      <c r="VHV5" s="1662"/>
      <c r="VHW5" s="1662"/>
      <c r="VHX5" s="1662"/>
      <c r="VHY5" s="1662"/>
      <c r="VHZ5" s="1662"/>
      <c r="VIA5" s="1662"/>
      <c r="VIB5" s="1662"/>
      <c r="VIC5" s="1662"/>
      <c r="VID5" s="1662"/>
      <c r="VIE5" s="1662"/>
      <c r="VIF5" s="1662"/>
      <c r="VIG5" s="1662"/>
      <c r="VIH5" s="1662"/>
      <c r="VII5" s="1662"/>
      <c r="VIJ5" s="1662"/>
      <c r="VIK5" s="1662"/>
      <c r="VIL5" s="1662"/>
      <c r="VIM5" s="1662"/>
      <c r="VIN5" s="1662"/>
      <c r="VIO5" s="1662"/>
      <c r="VIP5" s="1662"/>
      <c r="VIQ5" s="1662"/>
      <c r="VIR5" s="1662"/>
      <c r="VIS5" s="1662"/>
      <c r="VIT5" s="1662"/>
      <c r="VIU5" s="1662"/>
      <c r="VIV5" s="1662"/>
      <c r="VIW5" s="1662"/>
      <c r="VIX5" s="1662"/>
      <c r="VIY5" s="1662"/>
      <c r="VIZ5" s="1662"/>
      <c r="VJA5" s="1662"/>
      <c r="VJB5" s="1662"/>
      <c r="VJC5" s="1662"/>
      <c r="VJD5" s="1662"/>
      <c r="VJE5" s="1662"/>
      <c r="VJF5" s="1662"/>
      <c r="VJG5" s="1662"/>
      <c r="VJH5" s="1662"/>
      <c r="VJI5" s="1662"/>
      <c r="VJJ5" s="1662"/>
      <c r="VJK5" s="1662"/>
      <c r="VJL5" s="1662"/>
      <c r="VJM5" s="1662"/>
      <c r="VJN5" s="1662"/>
      <c r="VJO5" s="1662"/>
      <c r="VJP5" s="1662"/>
      <c r="VJQ5" s="1662"/>
      <c r="VJR5" s="1662"/>
      <c r="VJS5" s="1662"/>
      <c r="VJT5" s="1662"/>
      <c r="VJU5" s="1662"/>
      <c r="VJV5" s="1662"/>
      <c r="VJW5" s="1662"/>
      <c r="VJX5" s="1662"/>
      <c r="VJY5" s="1662"/>
      <c r="VJZ5" s="1662"/>
      <c r="VKA5" s="1662"/>
      <c r="VKB5" s="1662"/>
      <c r="VKC5" s="1662"/>
      <c r="VKD5" s="1662"/>
      <c r="VKE5" s="1662"/>
      <c r="VKF5" s="1662"/>
      <c r="VKG5" s="1662"/>
      <c r="VKH5" s="1662"/>
      <c r="VKI5" s="1662"/>
      <c r="VKJ5" s="1662"/>
      <c r="VKK5" s="1662"/>
      <c r="VKL5" s="1662"/>
      <c r="VKM5" s="1662"/>
      <c r="VKN5" s="1662"/>
      <c r="VKO5" s="1662"/>
      <c r="VKP5" s="1662"/>
      <c r="VKQ5" s="1662"/>
      <c r="VKR5" s="1662"/>
      <c r="VKS5" s="1662"/>
      <c r="VKT5" s="1662"/>
      <c r="VKU5" s="1662"/>
      <c r="VKV5" s="1662"/>
      <c r="VKW5" s="1662"/>
      <c r="VKX5" s="1662"/>
      <c r="VKY5" s="1662"/>
      <c r="VKZ5" s="1662"/>
      <c r="VLA5" s="1662"/>
      <c r="VLB5" s="1662"/>
      <c r="VLC5" s="1662"/>
      <c r="VLD5" s="1662"/>
      <c r="VLE5" s="1662"/>
      <c r="VLF5" s="1662"/>
      <c r="VLG5" s="1662"/>
      <c r="VLH5" s="1662"/>
      <c r="VLI5" s="1662"/>
      <c r="VLJ5" s="1662"/>
      <c r="VLK5" s="1662"/>
      <c r="VLL5" s="1662"/>
      <c r="VLM5" s="1662"/>
      <c r="VLN5" s="1662"/>
      <c r="VLO5" s="1662"/>
      <c r="VLP5" s="1662"/>
      <c r="VLQ5" s="1662"/>
      <c r="VLR5" s="1662"/>
      <c r="VLS5" s="1662"/>
      <c r="VLT5" s="1662"/>
      <c r="VLU5" s="1662"/>
      <c r="VLV5" s="1662"/>
      <c r="VLW5" s="1662"/>
      <c r="VLX5" s="1662"/>
      <c r="VLY5" s="1662"/>
      <c r="VLZ5" s="1662"/>
      <c r="VMA5" s="1662"/>
      <c r="VMB5" s="1662"/>
      <c r="VMC5" s="1662"/>
      <c r="VMD5" s="1662"/>
      <c r="VME5" s="1662"/>
      <c r="VMF5" s="1662"/>
      <c r="VMG5" s="1662"/>
      <c r="VMH5" s="1662"/>
      <c r="VMI5" s="1662"/>
      <c r="VMJ5" s="1662"/>
      <c r="VMK5" s="1662"/>
      <c r="VML5" s="1662"/>
      <c r="VMM5" s="1662"/>
      <c r="VMN5" s="1662"/>
      <c r="VMO5" s="1662"/>
      <c r="VMP5" s="1662"/>
      <c r="VMQ5" s="1662"/>
      <c r="VMR5" s="1662"/>
      <c r="VMS5" s="1662"/>
      <c r="VMT5" s="1662"/>
      <c r="VMU5" s="1662"/>
      <c r="VMV5" s="1662"/>
      <c r="VMW5" s="1662"/>
      <c r="VMX5" s="1662"/>
      <c r="VMY5" s="1662"/>
      <c r="VMZ5" s="1662"/>
      <c r="VNA5" s="1662"/>
      <c r="VNB5" s="1662"/>
      <c r="VNC5" s="1662"/>
      <c r="VND5" s="1662"/>
      <c r="VNE5" s="1662"/>
      <c r="VNF5" s="1662"/>
      <c r="VNG5" s="1662"/>
      <c r="VNH5" s="1662"/>
      <c r="VNI5" s="1662"/>
      <c r="VNJ5" s="1662"/>
      <c r="VNK5" s="1662"/>
      <c r="VNL5" s="1662"/>
      <c r="VNM5" s="1662"/>
      <c r="VNN5" s="1662"/>
      <c r="VNO5" s="1662"/>
      <c r="VNP5" s="1662"/>
      <c r="VNQ5" s="1662"/>
      <c r="VNR5" s="1662"/>
      <c r="VNS5" s="1662"/>
      <c r="VNT5" s="1662"/>
      <c r="VNU5" s="1662"/>
      <c r="VNV5" s="1662"/>
      <c r="VNW5" s="1662"/>
      <c r="VNX5" s="1662"/>
      <c r="VNY5" s="1662"/>
      <c r="VNZ5" s="1662"/>
      <c r="VOA5" s="1662"/>
      <c r="VOB5" s="1662"/>
      <c r="VOC5" s="1662"/>
      <c r="VOD5" s="1662"/>
      <c r="VOE5" s="1662"/>
      <c r="VOF5" s="1662"/>
      <c r="VOG5" s="1662"/>
      <c r="VOH5" s="1662"/>
      <c r="VOI5" s="1662"/>
      <c r="VOJ5" s="1662"/>
      <c r="VOK5" s="1662"/>
      <c r="VOL5" s="1662"/>
      <c r="VOM5" s="1662"/>
      <c r="VON5" s="1662"/>
      <c r="VOO5" s="1662"/>
      <c r="VOP5" s="1662"/>
      <c r="VOQ5" s="1662"/>
      <c r="VOR5" s="1662"/>
      <c r="VOS5" s="1662"/>
      <c r="VOT5" s="1662"/>
      <c r="VOU5" s="1662"/>
      <c r="VOV5" s="1662"/>
      <c r="VOW5" s="1662"/>
      <c r="VOX5" s="1662"/>
      <c r="VOY5" s="1662"/>
      <c r="VOZ5" s="1662"/>
      <c r="VPA5" s="1662"/>
      <c r="VPB5" s="1662"/>
      <c r="VPC5" s="1662"/>
      <c r="VPD5" s="1662"/>
      <c r="VPE5" s="1662"/>
      <c r="VPF5" s="1662"/>
      <c r="VPG5" s="1662"/>
      <c r="VPH5" s="1662"/>
      <c r="VPI5" s="1662"/>
      <c r="VPJ5" s="1662"/>
      <c r="VPK5" s="1662"/>
      <c r="VPL5" s="1662"/>
      <c r="VPM5" s="1662"/>
      <c r="VPN5" s="1662"/>
      <c r="VPO5" s="1662"/>
      <c r="VPP5" s="1662"/>
      <c r="VPQ5" s="1662"/>
      <c r="VPR5" s="1662"/>
      <c r="VPS5" s="1662"/>
      <c r="VPT5" s="1662"/>
      <c r="VPU5" s="1662"/>
      <c r="VPV5" s="1662"/>
      <c r="VPW5" s="1662"/>
      <c r="VPX5" s="1662"/>
      <c r="VPY5" s="1662"/>
      <c r="VPZ5" s="1662"/>
      <c r="VQA5" s="1662"/>
      <c r="VQB5" s="1662"/>
      <c r="VQC5" s="1662"/>
      <c r="VQD5" s="1662"/>
      <c r="VQE5" s="1662"/>
      <c r="VQF5" s="1662"/>
      <c r="VQG5" s="1662"/>
      <c r="VQH5" s="1662"/>
      <c r="VQI5" s="1662"/>
      <c r="VQJ5" s="1662"/>
      <c r="VQK5" s="1662"/>
      <c r="VQL5" s="1662"/>
      <c r="VQM5" s="1662"/>
      <c r="VQN5" s="1662"/>
      <c r="VQO5" s="1662"/>
      <c r="VQP5" s="1662"/>
      <c r="VQQ5" s="1662"/>
      <c r="VQR5" s="1662"/>
      <c r="VQS5" s="1662"/>
      <c r="VQT5" s="1662"/>
      <c r="VQU5" s="1662"/>
      <c r="VQV5" s="1662"/>
      <c r="VQW5" s="1662"/>
      <c r="VQX5" s="1662"/>
      <c r="VQY5" s="1662"/>
      <c r="VQZ5" s="1662"/>
      <c r="VRA5" s="1662"/>
      <c r="VRB5" s="1662"/>
      <c r="VRC5" s="1662"/>
      <c r="VRD5" s="1662"/>
      <c r="VRE5" s="1662"/>
      <c r="VRF5" s="1662"/>
      <c r="VRG5" s="1662"/>
      <c r="VRH5" s="1662"/>
      <c r="VRI5" s="1662"/>
      <c r="VRJ5" s="1662"/>
      <c r="VRK5" s="1662"/>
      <c r="VRL5" s="1662"/>
      <c r="VRM5" s="1662"/>
      <c r="VRN5" s="1662"/>
      <c r="VRO5" s="1662"/>
      <c r="VRP5" s="1662"/>
      <c r="VRQ5" s="1662"/>
      <c r="VRR5" s="1662"/>
      <c r="VRS5" s="1662"/>
      <c r="VRT5" s="1662"/>
      <c r="VRU5" s="1662"/>
      <c r="VRV5" s="1662"/>
      <c r="VRW5" s="1662"/>
      <c r="VRX5" s="1662"/>
      <c r="VRY5" s="1662"/>
      <c r="VRZ5" s="1662"/>
      <c r="VSA5" s="1662"/>
      <c r="VSB5" s="1662"/>
      <c r="VSC5" s="1662"/>
      <c r="VSD5" s="1662"/>
      <c r="VSE5" s="1662"/>
      <c r="VSF5" s="1662"/>
      <c r="VSG5" s="1662"/>
      <c r="VSH5" s="1662"/>
      <c r="VSI5" s="1662"/>
      <c r="VSJ5" s="1662"/>
      <c r="VSK5" s="1662"/>
      <c r="VSL5" s="1662"/>
      <c r="VSM5" s="1662"/>
      <c r="VSN5" s="1662"/>
      <c r="VSO5" s="1662"/>
      <c r="VSP5" s="1662"/>
      <c r="VSQ5" s="1662"/>
      <c r="VSR5" s="1662"/>
      <c r="VSS5" s="1662"/>
      <c r="VST5" s="1662"/>
      <c r="VSU5" s="1662"/>
      <c r="VSV5" s="1662"/>
      <c r="VSW5" s="1662"/>
      <c r="VSX5" s="1662"/>
      <c r="VSY5" s="1662"/>
      <c r="VSZ5" s="1662"/>
      <c r="VTA5" s="1662"/>
      <c r="VTB5" s="1662"/>
      <c r="VTC5" s="1662"/>
      <c r="VTD5" s="1662"/>
      <c r="VTE5" s="1662"/>
      <c r="VTF5" s="1662"/>
      <c r="VTG5" s="1662"/>
      <c r="VTH5" s="1662"/>
      <c r="VTI5" s="1662"/>
      <c r="VTJ5" s="1662"/>
      <c r="VTK5" s="1662"/>
      <c r="VTL5" s="1662"/>
      <c r="VTM5" s="1662"/>
      <c r="VTN5" s="1662"/>
      <c r="VTO5" s="1662"/>
      <c r="VTP5" s="1662"/>
      <c r="VTQ5" s="1662"/>
      <c r="VTR5" s="1662"/>
      <c r="VTS5" s="1662"/>
      <c r="VTT5" s="1662"/>
      <c r="VTU5" s="1662"/>
      <c r="VTV5" s="1662"/>
      <c r="VTW5" s="1662"/>
      <c r="VTX5" s="1662"/>
      <c r="VTY5" s="1662"/>
      <c r="VTZ5" s="1662"/>
      <c r="VUA5" s="1662"/>
      <c r="VUB5" s="1662"/>
      <c r="VUC5" s="1662"/>
      <c r="VUD5" s="1662"/>
      <c r="VUE5" s="1662"/>
      <c r="VUF5" s="1662"/>
      <c r="VUG5" s="1662"/>
      <c r="VUH5" s="1662"/>
      <c r="VUI5" s="1662"/>
      <c r="VUJ5" s="1662"/>
      <c r="VUK5" s="1662"/>
      <c r="VUL5" s="1662"/>
      <c r="VUM5" s="1662"/>
      <c r="VUN5" s="1662"/>
      <c r="VUO5" s="1662"/>
      <c r="VUP5" s="1662"/>
      <c r="VUQ5" s="1662"/>
      <c r="VUR5" s="1662"/>
      <c r="VUS5" s="1662"/>
      <c r="VUT5" s="1662"/>
      <c r="VUU5" s="1662"/>
      <c r="VUV5" s="1662"/>
      <c r="VUW5" s="1662"/>
      <c r="VUX5" s="1662"/>
      <c r="VUY5" s="1662"/>
      <c r="VUZ5" s="1662"/>
      <c r="VVA5" s="1662"/>
      <c r="VVB5" s="1662"/>
      <c r="VVC5" s="1662"/>
      <c r="VVD5" s="1662"/>
      <c r="VVE5" s="1662"/>
      <c r="VVF5" s="1662"/>
      <c r="VVG5" s="1662"/>
      <c r="VVH5" s="1662"/>
      <c r="VVI5" s="1662"/>
      <c r="VVJ5" s="1662"/>
      <c r="VVK5" s="1662"/>
      <c r="VVL5" s="1662"/>
      <c r="VVM5" s="1662"/>
      <c r="VVN5" s="1662"/>
      <c r="VVO5" s="1662"/>
      <c r="VVP5" s="1662"/>
      <c r="VVQ5" s="1662"/>
      <c r="VVR5" s="1662"/>
      <c r="VVS5" s="1662"/>
      <c r="VVT5" s="1662"/>
      <c r="VVU5" s="1662"/>
      <c r="VVV5" s="1662"/>
      <c r="VVW5" s="1662"/>
      <c r="VVX5" s="1662"/>
      <c r="VVY5" s="1662"/>
      <c r="VVZ5" s="1662"/>
      <c r="VWA5" s="1662"/>
      <c r="VWB5" s="1662"/>
      <c r="VWC5" s="1662"/>
      <c r="VWD5" s="1662"/>
      <c r="VWE5" s="1662"/>
      <c r="VWF5" s="1662"/>
      <c r="VWG5" s="1662"/>
      <c r="VWH5" s="1662"/>
      <c r="VWI5" s="1662"/>
      <c r="VWJ5" s="1662"/>
      <c r="VWK5" s="1662"/>
      <c r="VWL5" s="1662"/>
      <c r="VWM5" s="1662"/>
      <c r="VWN5" s="1662"/>
      <c r="VWO5" s="1662"/>
      <c r="VWP5" s="1662"/>
      <c r="VWQ5" s="1662"/>
      <c r="VWR5" s="1662"/>
      <c r="VWS5" s="1662"/>
      <c r="VWT5" s="1662"/>
      <c r="VWU5" s="1662"/>
      <c r="VWV5" s="1662"/>
      <c r="VWW5" s="1662"/>
      <c r="VWX5" s="1662"/>
      <c r="VWY5" s="1662"/>
      <c r="VWZ5" s="1662"/>
      <c r="VXA5" s="1662"/>
      <c r="VXB5" s="1662"/>
      <c r="VXC5" s="1662"/>
      <c r="VXD5" s="1662"/>
      <c r="VXE5" s="1662"/>
      <c r="VXF5" s="1662"/>
      <c r="VXG5" s="1662"/>
      <c r="VXH5" s="1662"/>
      <c r="VXI5" s="1662"/>
      <c r="VXJ5" s="1662"/>
      <c r="VXK5" s="1662"/>
      <c r="VXL5" s="1662"/>
      <c r="VXM5" s="1662"/>
      <c r="VXN5" s="1662"/>
      <c r="VXO5" s="1662"/>
      <c r="VXP5" s="1662"/>
      <c r="VXQ5" s="1662"/>
      <c r="VXR5" s="1662"/>
      <c r="VXS5" s="1662"/>
      <c r="VXT5" s="1662"/>
      <c r="VXU5" s="1662"/>
      <c r="VXV5" s="1662"/>
      <c r="VXW5" s="1662"/>
      <c r="VXX5" s="1662"/>
      <c r="VXY5" s="1662"/>
      <c r="VXZ5" s="1662"/>
      <c r="VYA5" s="1662"/>
      <c r="VYB5" s="1662"/>
      <c r="VYC5" s="1662"/>
      <c r="VYD5" s="1662"/>
      <c r="VYE5" s="1662"/>
      <c r="VYF5" s="1662"/>
      <c r="VYG5" s="1662"/>
      <c r="VYH5" s="1662"/>
      <c r="VYI5" s="1662"/>
      <c r="VYJ5" s="1662"/>
      <c r="VYK5" s="1662"/>
      <c r="VYL5" s="1662"/>
      <c r="VYM5" s="1662"/>
      <c r="VYN5" s="1662"/>
      <c r="VYO5" s="1662"/>
      <c r="VYP5" s="1662"/>
      <c r="VYQ5" s="1662"/>
      <c r="VYR5" s="1662"/>
      <c r="VYS5" s="1662"/>
      <c r="VYT5" s="1662"/>
      <c r="VYU5" s="1662"/>
      <c r="VYV5" s="1662"/>
      <c r="VYW5" s="1662"/>
      <c r="VYX5" s="1662"/>
      <c r="VYY5" s="1662"/>
      <c r="VYZ5" s="1662"/>
      <c r="VZA5" s="1662"/>
      <c r="VZB5" s="1662"/>
      <c r="VZC5" s="1662"/>
      <c r="VZD5" s="1662"/>
      <c r="VZE5" s="1662"/>
      <c r="VZF5" s="1662"/>
      <c r="VZG5" s="1662"/>
      <c r="VZH5" s="1662"/>
      <c r="VZI5" s="1662"/>
      <c r="VZJ5" s="1662"/>
      <c r="VZK5" s="1662"/>
      <c r="VZL5" s="1662"/>
      <c r="VZM5" s="1662"/>
      <c r="VZN5" s="1662"/>
      <c r="VZO5" s="1662"/>
      <c r="VZP5" s="1662"/>
      <c r="VZQ5" s="1662"/>
      <c r="VZR5" s="1662"/>
      <c r="VZS5" s="1662"/>
      <c r="VZT5" s="1662"/>
      <c r="VZU5" s="1662"/>
      <c r="VZV5" s="1662"/>
      <c r="VZW5" s="1662"/>
      <c r="VZX5" s="1662"/>
      <c r="VZY5" s="1662"/>
      <c r="VZZ5" s="1662"/>
      <c r="WAA5" s="1662"/>
      <c r="WAB5" s="1662"/>
      <c r="WAC5" s="1662"/>
      <c r="WAD5" s="1662"/>
      <c r="WAE5" s="1662"/>
      <c r="WAF5" s="1662"/>
      <c r="WAG5" s="1662"/>
      <c r="WAH5" s="1662"/>
      <c r="WAI5" s="1662"/>
      <c r="WAJ5" s="1662"/>
      <c r="WAK5" s="1662"/>
      <c r="WAL5" s="1662"/>
      <c r="WAM5" s="1662"/>
      <c r="WAN5" s="1662"/>
      <c r="WAO5" s="1662"/>
      <c r="WAP5" s="1662"/>
      <c r="WAQ5" s="1662"/>
      <c r="WAR5" s="1662"/>
      <c r="WAS5" s="1662"/>
      <c r="WAT5" s="1662"/>
      <c r="WAU5" s="1662"/>
      <c r="WAV5" s="1662"/>
      <c r="WAW5" s="1662"/>
      <c r="WAX5" s="1662"/>
      <c r="WAY5" s="1662"/>
      <c r="WAZ5" s="1662"/>
      <c r="WBA5" s="1662"/>
      <c r="WBB5" s="1662"/>
      <c r="WBC5" s="1662"/>
      <c r="WBD5" s="1662"/>
      <c r="WBE5" s="1662"/>
      <c r="WBF5" s="1662"/>
      <c r="WBG5" s="1662"/>
      <c r="WBH5" s="1662"/>
      <c r="WBI5" s="1662"/>
      <c r="WBJ5" s="1662"/>
      <c r="WBK5" s="1662"/>
      <c r="WBL5" s="1662"/>
      <c r="WBM5" s="1662"/>
      <c r="WBN5" s="1662"/>
      <c r="WBO5" s="1662"/>
      <c r="WBP5" s="1662"/>
      <c r="WBQ5" s="1662"/>
      <c r="WBR5" s="1662"/>
      <c r="WBS5" s="1662"/>
      <c r="WBT5" s="1662"/>
      <c r="WBU5" s="1662"/>
      <c r="WBV5" s="1662"/>
      <c r="WBW5" s="1662"/>
      <c r="WBX5" s="1662"/>
      <c r="WBY5" s="1662"/>
      <c r="WBZ5" s="1662"/>
      <c r="WCA5" s="1662"/>
      <c r="WCB5" s="1662"/>
      <c r="WCC5" s="1662"/>
      <c r="WCD5" s="1662"/>
      <c r="WCE5" s="1662"/>
      <c r="WCF5" s="1662"/>
      <c r="WCG5" s="1662"/>
      <c r="WCH5" s="1662"/>
      <c r="WCI5" s="1662"/>
      <c r="WCJ5" s="1662"/>
      <c r="WCK5" s="1662"/>
      <c r="WCL5" s="1662"/>
      <c r="WCM5" s="1662"/>
      <c r="WCN5" s="1662"/>
      <c r="WCO5" s="1662"/>
      <c r="WCP5" s="1662"/>
      <c r="WCQ5" s="1662"/>
      <c r="WCR5" s="1662"/>
      <c r="WCS5" s="1662"/>
      <c r="WCT5" s="1662"/>
      <c r="WCU5" s="1662"/>
      <c r="WCV5" s="1662"/>
      <c r="WCW5" s="1662"/>
      <c r="WCX5" s="1662"/>
      <c r="WCY5" s="1662"/>
      <c r="WCZ5" s="1662"/>
      <c r="WDA5" s="1662"/>
      <c r="WDB5" s="1662"/>
      <c r="WDC5" s="1662"/>
      <c r="WDD5" s="1662"/>
      <c r="WDE5" s="1662"/>
      <c r="WDF5" s="1662"/>
      <c r="WDG5" s="1662"/>
      <c r="WDH5" s="1662"/>
      <c r="WDI5" s="1662"/>
      <c r="WDJ5" s="1662"/>
      <c r="WDK5" s="1662"/>
      <c r="WDL5" s="1662"/>
      <c r="WDM5" s="1662"/>
      <c r="WDN5" s="1662"/>
      <c r="WDO5" s="1662"/>
      <c r="WDP5" s="1662"/>
      <c r="WDQ5" s="1662"/>
      <c r="WDR5" s="1662"/>
      <c r="WDS5" s="1662"/>
      <c r="WDT5" s="1662"/>
      <c r="WDU5" s="1662"/>
      <c r="WDV5" s="1662"/>
      <c r="WDW5" s="1662"/>
      <c r="WDX5" s="1662"/>
      <c r="WDY5" s="1662"/>
      <c r="WDZ5" s="1662"/>
      <c r="WEA5" s="1662"/>
      <c r="WEB5" s="1662"/>
      <c r="WEC5" s="1662"/>
      <c r="WED5" s="1662"/>
      <c r="WEE5" s="1662"/>
      <c r="WEF5" s="1662"/>
      <c r="WEG5" s="1662"/>
      <c r="WEH5" s="1662"/>
      <c r="WEI5" s="1662"/>
      <c r="WEJ5" s="1662"/>
      <c r="WEK5" s="1662"/>
      <c r="WEL5" s="1662"/>
      <c r="WEM5" s="1662"/>
      <c r="WEN5" s="1662"/>
      <c r="WEO5" s="1662"/>
      <c r="WEP5" s="1662"/>
      <c r="WEQ5" s="1662"/>
      <c r="WER5" s="1662"/>
      <c r="WES5" s="1662"/>
      <c r="WET5" s="1662"/>
      <c r="WEU5" s="1662"/>
      <c r="WEV5" s="1662"/>
      <c r="WEW5" s="1662"/>
      <c r="WEX5" s="1662"/>
      <c r="WEY5" s="1662"/>
      <c r="WEZ5" s="1662"/>
      <c r="WFA5" s="1662"/>
      <c r="WFB5" s="1662"/>
      <c r="WFC5" s="1662"/>
      <c r="WFD5" s="1662"/>
      <c r="WFE5" s="1662"/>
      <c r="WFF5" s="1662"/>
      <c r="WFG5" s="1662"/>
      <c r="WFH5" s="1662"/>
      <c r="WFI5" s="1662"/>
      <c r="WFJ5" s="1662"/>
      <c r="WFK5" s="1662"/>
      <c r="WFL5" s="1662"/>
      <c r="WFM5" s="1662"/>
      <c r="WFN5" s="1662"/>
      <c r="WFO5" s="1662"/>
      <c r="WFP5" s="1662"/>
      <c r="WFQ5" s="1662"/>
      <c r="WFR5" s="1662"/>
      <c r="WFS5" s="1662"/>
      <c r="WFT5" s="1662"/>
      <c r="WFU5" s="1662"/>
      <c r="WFV5" s="1662"/>
      <c r="WFW5" s="1662"/>
      <c r="WFX5" s="1662"/>
      <c r="WFY5" s="1662"/>
      <c r="WFZ5" s="1662"/>
      <c r="WGA5" s="1662"/>
      <c r="WGB5" s="1662"/>
      <c r="WGC5" s="1662"/>
      <c r="WGD5" s="1662"/>
      <c r="WGE5" s="1662"/>
      <c r="WGF5" s="1662"/>
      <c r="WGG5" s="1662"/>
      <c r="WGH5" s="1662"/>
      <c r="WGI5" s="1662"/>
      <c r="WGJ5" s="1662"/>
      <c r="WGK5" s="1662"/>
      <c r="WGL5" s="1662"/>
      <c r="WGM5" s="1662"/>
      <c r="WGN5" s="1662"/>
      <c r="WGO5" s="1662"/>
      <c r="WGP5" s="1662"/>
      <c r="WGQ5" s="1662"/>
      <c r="WGR5" s="1662"/>
      <c r="WGS5" s="1662"/>
      <c r="WGT5" s="1662"/>
      <c r="WGU5" s="1662"/>
      <c r="WGV5" s="1662"/>
      <c r="WGW5" s="1662"/>
      <c r="WGX5" s="1662"/>
      <c r="WGY5" s="1662"/>
      <c r="WGZ5" s="1662"/>
      <c r="WHA5" s="1662"/>
      <c r="WHB5" s="1662"/>
      <c r="WHC5" s="1662"/>
      <c r="WHD5" s="1662"/>
      <c r="WHE5" s="1662"/>
      <c r="WHF5" s="1662"/>
      <c r="WHG5" s="1662"/>
      <c r="WHH5" s="1662"/>
      <c r="WHI5" s="1662"/>
      <c r="WHJ5" s="1662"/>
      <c r="WHK5" s="1662"/>
      <c r="WHL5" s="1662"/>
      <c r="WHM5" s="1662"/>
      <c r="WHN5" s="1662"/>
      <c r="WHO5" s="1662"/>
      <c r="WHP5" s="1662"/>
      <c r="WHQ5" s="1662"/>
      <c r="WHR5" s="1662"/>
      <c r="WHS5" s="1662"/>
      <c r="WHT5" s="1662"/>
      <c r="WHU5" s="1662"/>
      <c r="WHV5" s="1662"/>
      <c r="WHW5" s="1662"/>
      <c r="WHX5" s="1662"/>
      <c r="WHY5" s="1662"/>
      <c r="WHZ5" s="1662"/>
      <c r="WIA5" s="1662"/>
      <c r="WIB5" s="1662"/>
      <c r="WIC5" s="1662"/>
      <c r="WID5" s="1662"/>
      <c r="WIE5" s="1662"/>
      <c r="WIF5" s="1662"/>
      <c r="WIG5" s="1662"/>
      <c r="WIH5" s="1662"/>
      <c r="WII5" s="1662"/>
      <c r="WIJ5" s="1662"/>
      <c r="WIK5" s="1662"/>
      <c r="WIL5" s="1662"/>
      <c r="WIM5" s="1662"/>
      <c r="WIN5" s="1662"/>
      <c r="WIO5" s="1662"/>
      <c r="WIP5" s="1662"/>
      <c r="WIQ5" s="1662"/>
      <c r="WIR5" s="1662"/>
      <c r="WIS5" s="1662"/>
      <c r="WIT5" s="1662"/>
      <c r="WIU5" s="1662"/>
      <c r="WIV5" s="1662"/>
      <c r="WIW5" s="1662"/>
      <c r="WIX5" s="1662"/>
      <c r="WIY5" s="1662"/>
      <c r="WIZ5" s="1662"/>
      <c r="WJA5" s="1662"/>
      <c r="WJB5" s="1662"/>
      <c r="WJC5" s="1662"/>
      <c r="WJD5" s="1662"/>
      <c r="WJE5" s="1662"/>
      <c r="WJF5" s="1662"/>
      <c r="WJG5" s="1662"/>
      <c r="WJH5" s="1662"/>
      <c r="WJI5" s="1662"/>
      <c r="WJJ5" s="1662"/>
      <c r="WJK5" s="1662"/>
      <c r="WJL5" s="1662"/>
      <c r="WJM5" s="1662"/>
      <c r="WJN5" s="1662"/>
      <c r="WJO5" s="1662"/>
      <c r="WJP5" s="1662"/>
      <c r="WJQ5" s="1662"/>
      <c r="WJR5" s="1662"/>
      <c r="WJS5" s="1662"/>
      <c r="WJT5" s="1662"/>
      <c r="WJU5" s="1662"/>
      <c r="WJV5" s="1662"/>
      <c r="WJW5" s="1662"/>
      <c r="WJX5" s="1662"/>
      <c r="WJY5" s="1662"/>
      <c r="WJZ5" s="1662"/>
      <c r="WKA5" s="1662"/>
      <c r="WKB5" s="1662"/>
      <c r="WKC5" s="1662"/>
      <c r="WKD5" s="1662"/>
      <c r="WKE5" s="1662"/>
      <c r="WKF5" s="1662"/>
      <c r="WKG5" s="1662"/>
      <c r="WKH5" s="1662"/>
      <c r="WKI5" s="1662"/>
      <c r="WKJ5" s="1662"/>
      <c r="WKK5" s="1662"/>
      <c r="WKL5" s="1662"/>
      <c r="WKM5" s="1662"/>
      <c r="WKN5" s="1662"/>
      <c r="WKO5" s="1662"/>
      <c r="WKP5" s="1662"/>
      <c r="WKQ5" s="1662"/>
      <c r="WKR5" s="1662"/>
      <c r="WKS5" s="1662"/>
      <c r="WKT5" s="1662"/>
      <c r="WKU5" s="1662"/>
      <c r="WKV5" s="1662"/>
      <c r="WKW5" s="1662"/>
      <c r="WKX5" s="1662"/>
      <c r="WKY5" s="1662"/>
      <c r="WKZ5" s="1662"/>
      <c r="WLA5" s="1662"/>
      <c r="WLB5" s="1662"/>
      <c r="WLC5" s="1662"/>
      <c r="WLD5" s="1662"/>
      <c r="WLE5" s="1662"/>
      <c r="WLF5" s="1662"/>
      <c r="WLG5" s="1662"/>
      <c r="WLH5" s="1662"/>
      <c r="WLI5" s="1662"/>
      <c r="WLJ5" s="1662"/>
      <c r="WLK5" s="1662"/>
      <c r="WLL5" s="1662"/>
      <c r="WLM5" s="1662"/>
      <c r="WLN5" s="1662"/>
      <c r="WLO5" s="1662"/>
      <c r="WLP5" s="1662"/>
      <c r="WLQ5" s="1662"/>
      <c r="WLR5" s="1662"/>
      <c r="WLS5" s="1662"/>
      <c r="WLT5" s="1662"/>
      <c r="WLU5" s="1662"/>
      <c r="WLV5" s="1662"/>
      <c r="WLW5" s="1662"/>
      <c r="WLX5" s="1662"/>
      <c r="WLY5" s="1662"/>
      <c r="WLZ5" s="1662"/>
      <c r="WMA5" s="1662"/>
      <c r="WMB5" s="1662"/>
      <c r="WMC5" s="1662"/>
      <c r="WMD5" s="1662"/>
      <c r="WME5" s="1662"/>
      <c r="WMF5" s="1662"/>
      <c r="WMG5" s="1662"/>
      <c r="WMH5" s="1662"/>
      <c r="WMI5" s="1662"/>
      <c r="WMJ5" s="1662"/>
      <c r="WMK5" s="1662"/>
      <c r="WML5" s="1662"/>
      <c r="WMM5" s="1662"/>
      <c r="WMN5" s="1662"/>
      <c r="WMO5" s="1662"/>
      <c r="WMP5" s="1662"/>
      <c r="WMQ5" s="1662"/>
      <c r="WMR5" s="1662"/>
      <c r="WMS5" s="1662"/>
      <c r="WMT5" s="1662"/>
      <c r="WMU5" s="1662"/>
      <c r="WMV5" s="1662"/>
      <c r="WMW5" s="1662"/>
      <c r="WMX5" s="1662"/>
      <c r="WMY5" s="1662"/>
      <c r="WMZ5" s="1662"/>
      <c r="WNA5" s="1662"/>
      <c r="WNB5" s="1662"/>
      <c r="WNC5" s="1662"/>
      <c r="WND5" s="1662"/>
      <c r="WNE5" s="1662"/>
      <c r="WNF5" s="1662"/>
      <c r="WNG5" s="1662"/>
      <c r="WNH5" s="1662"/>
      <c r="WNI5" s="1662"/>
      <c r="WNJ5" s="1662"/>
      <c r="WNK5" s="1662"/>
      <c r="WNL5" s="1662"/>
      <c r="WNM5" s="1662"/>
      <c r="WNN5" s="1662"/>
      <c r="WNO5" s="1662"/>
      <c r="WNP5" s="1662"/>
      <c r="WNQ5" s="1662"/>
      <c r="WNR5" s="1662"/>
      <c r="WNS5" s="1662"/>
      <c r="WNT5" s="1662"/>
      <c r="WNU5" s="1662"/>
      <c r="WNV5" s="1662"/>
      <c r="WNW5" s="1662"/>
      <c r="WNX5" s="1662"/>
      <c r="WNY5" s="1662"/>
      <c r="WNZ5" s="1662"/>
      <c r="WOA5" s="1662"/>
      <c r="WOB5" s="1662"/>
      <c r="WOC5" s="1662"/>
      <c r="WOD5" s="1662"/>
      <c r="WOE5" s="1662"/>
      <c r="WOF5" s="1662"/>
      <c r="WOG5" s="1662"/>
      <c r="WOH5" s="1662"/>
      <c r="WOI5" s="1662"/>
      <c r="WOJ5" s="1662"/>
      <c r="WOK5" s="1662"/>
      <c r="WOL5" s="1662"/>
      <c r="WOM5" s="1662"/>
      <c r="WON5" s="1662"/>
      <c r="WOO5" s="1662"/>
      <c r="WOP5" s="1662"/>
      <c r="WOQ5" s="1662"/>
      <c r="WOR5" s="1662"/>
      <c r="WOS5" s="1662"/>
      <c r="WOT5" s="1662"/>
      <c r="WOU5" s="1662"/>
      <c r="WOV5" s="1662"/>
      <c r="WOW5" s="1662"/>
      <c r="WOX5" s="1662"/>
      <c r="WOY5" s="1662"/>
      <c r="WOZ5" s="1662"/>
      <c r="WPA5" s="1662"/>
      <c r="WPB5" s="1662"/>
      <c r="WPC5" s="1662"/>
      <c r="WPD5" s="1662"/>
      <c r="WPE5" s="1662"/>
      <c r="WPF5" s="1662"/>
      <c r="WPG5" s="1662"/>
      <c r="WPH5" s="1662"/>
      <c r="WPI5" s="1662"/>
      <c r="WPJ5" s="1662"/>
      <c r="WPK5" s="1662"/>
      <c r="WPL5" s="1662"/>
      <c r="WPM5" s="1662"/>
      <c r="WPN5" s="1662"/>
      <c r="WPO5" s="1662"/>
      <c r="WPP5" s="1662"/>
      <c r="WPQ5" s="1662"/>
      <c r="WPR5" s="1662"/>
      <c r="WPS5" s="1662"/>
      <c r="WPT5" s="1662"/>
      <c r="WPU5" s="1662"/>
      <c r="WPV5" s="1662"/>
      <c r="WPW5" s="1662"/>
      <c r="WPX5" s="1662"/>
      <c r="WPY5" s="1662"/>
      <c r="WPZ5" s="1662"/>
      <c r="WQA5" s="1662"/>
      <c r="WQB5" s="1662"/>
      <c r="WQC5" s="1662"/>
      <c r="WQD5" s="1662"/>
      <c r="WQE5" s="1662"/>
      <c r="WQF5" s="1662"/>
      <c r="WQG5" s="1662"/>
      <c r="WQH5" s="1662"/>
      <c r="WQI5" s="1662"/>
      <c r="WQJ5" s="1662"/>
      <c r="WQK5" s="1662"/>
      <c r="WQL5" s="1662"/>
      <c r="WQM5" s="1662"/>
      <c r="WQN5" s="1662"/>
      <c r="WQO5" s="1662"/>
      <c r="WQP5" s="1662"/>
      <c r="WQQ5" s="1662"/>
      <c r="WQR5" s="1662"/>
      <c r="WQS5" s="1662"/>
      <c r="WQT5" s="1662"/>
      <c r="WQU5" s="1662"/>
      <c r="WQV5" s="1662"/>
      <c r="WQW5" s="1662"/>
      <c r="WQX5" s="1662"/>
      <c r="WQY5" s="1662"/>
      <c r="WQZ5" s="1662"/>
      <c r="WRA5" s="1662"/>
      <c r="WRB5" s="1662"/>
      <c r="WRC5" s="1662"/>
      <c r="WRD5" s="1662"/>
      <c r="WRE5" s="1662"/>
      <c r="WRF5" s="1662"/>
      <c r="WRG5" s="1662"/>
      <c r="WRH5" s="1662"/>
      <c r="WRI5" s="1662"/>
      <c r="WRJ5" s="1662"/>
      <c r="WRK5" s="1662"/>
      <c r="WRL5" s="1662"/>
      <c r="WRM5" s="1662"/>
      <c r="WRN5" s="1662"/>
      <c r="WRO5" s="1662"/>
      <c r="WRP5" s="1662"/>
      <c r="WRQ5" s="1662"/>
      <c r="WRR5" s="1662"/>
      <c r="WRS5" s="1662"/>
      <c r="WRT5" s="1662"/>
      <c r="WRU5" s="1662"/>
      <c r="WRV5" s="1662"/>
      <c r="WRW5" s="1662"/>
      <c r="WRX5" s="1662"/>
      <c r="WRY5" s="1662"/>
      <c r="WRZ5" s="1662"/>
      <c r="WSA5" s="1662"/>
      <c r="WSB5" s="1662"/>
      <c r="WSC5" s="1662"/>
      <c r="WSD5" s="1662"/>
      <c r="WSE5" s="1662"/>
      <c r="WSF5" s="1662"/>
      <c r="WSG5" s="1662"/>
      <c r="WSH5" s="1662"/>
      <c r="WSI5" s="1662"/>
      <c r="WSJ5" s="1662"/>
      <c r="WSK5" s="1662"/>
      <c r="WSL5" s="1662"/>
      <c r="WSM5" s="1662"/>
      <c r="WSN5" s="1662"/>
      <c r="WSO5" s="1662"/>
      <c r="WSP5" s="1662"/>
      <c r="WSQ5" s="1662"/>
      <c r="WSR5" s="1662"/>
      <c r="WSS5" s="1662"/>
      <c r="WST5" s="1662"/>
      <c r="WSU5" s="1662"/>
      <c r="WSV5" s="1662"/>
      <c r="WSW5" s="1662"/>
      <c r="WSX5" s="1662"/>
      <c r="WSY5" s="1662"/>
      <c r="WSZ5" s="1662"/>
      <c r="WTA5" s="1662"/>
      <c r="WTB5" s="1662"/>
      <c r="WTC5" s="1662"/>
      <c r="WTD5" s="1662"/>
      <c r="WTE5" s="1662"/>
      <c r="WTF5" s="1662"/>
      <c r="WTG5" s="1662"/>
      <c r="WTH5" s="1662"/>
      <c r="WTI5" s="1662"/>
      <c r="WTJ5" s="1662"/>
      <c r="WTK5" s="1662"/>
      <c r="WTL5" s="1662"/>
      <c r="WTM5" s="1662"/>
      <c r="WTN5" s="1662"/>
      <c r="WTO5" s="1662"/>
      <c r="WTP5" s="1662"/>
      <c r="WTQ5" s="1662"/>
      <c r="WTR5" s="1662"/>
      <c r="WTS5" s="1662"/>
      <c r="WTT5" s="1662"/>
      <c r="WTU5" s="1662"/>
      <c r="WTV5" s="1662"/>
      <c r="WTW5" s="1662"/>
      <c r="WTX5" s="1662"/>
      <c r="WTY5" s="1662"/>
      <c r="WTZ5" s="1662"/>
      <c r="WUA5" s="1662"/>
      <c r="WUB5" s="1662"/>
      <c r="WUC5" s="1662"/>
      <c r="WUD5" s="1662"/>
      <c r="WUE5" s="1662"/>
      <c r="WUF5" s="1662"/>
      <c r="WUG5" s="1662"/>
      <c r="WUH5" s="1662"/>
      <c r="WUI5" s="1662"/>
      <c r="WUJ5" s="1662"/>
      <c r="WUK5" s="1662"/>
      <c r="WUL5" s="1662"/>
      <c r="WUM5" s="1662"/>
      <c r="WUN5" s="1662"/>
      <c r="WUO5" s="1662"/>
      <c r="WUP5" s="1662"/>
      <c r="WUQ5" s="1662"/>
      <c r="WUR5" s="1662"/>
      <c r="WUS5" s="1662"/>
      <c r="WUT5" s="1662"/>
      <c r="WUU5" s="1662"/>
      <c r="WUV5" s="1662"/>
      <c r="WUW5" s="1662"/>
      <c r="WUX5" s="1662"/>
      <c r="WUY5" s="1662"/>
      <c r="WUZ5" s="1662"/>
      <c r="WVA5" s="1662"/>
      <c r="WVB5" s="1662"/>
      <c r="WVC5" s="1662"/>
      <c r="WVD5" s="1662"/>
      <c r="WVE5" s="1662"/>
      <c r="WVF5" s="1662"/>
      <c r="WVG5" s="1662"/>
      <c r="WVH5" s="1662"/>
      <c r="WVI5" s="1662"/>
      <c r="WVJ5" s="1662"/>
      <c r="WVK5" s="1662"/>
      <c r="WVL5" s="1662"/>
      <c r="WVM5" s="1662"/>
      <c r="WVN5" s="1662"/>
      <c r="WVO5" s="1662"/>
      <c r="WVP5" s="1662"/>
      <c r="WVQ5" s="1662"/>
      <c r="WVR5" s="1662"/>
      <c r="WVS5" s="1662"/>
      <c r="WVT5" s="1662"/>
      <c r="WVU5" s="1662"/>
      <c r="WVV5" s="1662"/>
      <c r="WVW5" s="1662"/>
      <c r="WVX5" s="1662"/>
      <c r="WVY5" s="1662"/>
      <c r="WVZ5" s="1662"/>
      <c r="WWA5" s="1662"/>
      <c r="WWB5" s="1662"/>
      <c r="WWC5" s="1662"/>
      <c r="WWD5" s="1662"/>
      <c r="WWE5" s="1662"/>
      <c r="WWF5" s="1662"/>
      <c r="WWG5" s="1662"/>
      <c r="WWH5" s="1662"/>
      <c r="WWI5" s="1662"/>
      <c r="WWJ5" s="1662"/>
      <c r="WWK5" s="1662"/>
      <c r="WWL5" s="1662"/>
      <c r="WWM5" s="1662"/>
      <c r="WWN5" s="1662"/>
      <c r="WWO5" s="1662"/>
      <c r="WWP5" s="1662"/>
      <c r="WWQ5" s="1662"/>
      <c r="WWR5" s="1662"/>
      <c r="WWS5" s="1662"/>
      <c r="WWT5" s="1662"/>
      <c r="WWU5" s="1662"/>
      <c r="WWV5" s="1662"/>
      <c r="WWW5" s="1662"/>
      <c r="WWX5" s="1662"/>
      <c r="WWY5" s="1662"/>
      <c r="WWZ5" s="1662"/>
      <c r="WXA5" s="1662"/>
      <c r="WXB5" s="1662"/>
      <c r="WXC5" s="1662"/>
      <c r="WXD5" s="1662"/>
      <c r="WXE5" s="1662"/>
      <c r="WXF5" s="1662"/>
      <c r="WXG5" s="1662"/>
      <c r="WXH5" s="1662"/>
      <c r="WXI5" s="1662"/>
      <c r="WXJ5" s="1662"/>
      <c r="WXK5" s="1662"/>
      <c r="WXL5" s="1662"/>
      <c r="WXM5" s="1662"/>
      <c r="WXN5" s="1662"/>
      <c r="WXO5" s="1662"/>
      <c r="WXP5" s="1662"/>
      <c r="WXQ5" s="1662"/>
      <c r="WXR5" s="1662"/>
      <c r="WXS5" s="1662"/>
      <c r="WXT5" s="1662"/>
      <c r="WXU5" s="1662"/>
      <c r="WXV5" s="1662"/>
      <c r="WXW5" s="1662"/>
      <c r="WXX5" s="1662"/>
      <c r="WXY5" s="1662"/>
      <c r="WXZ5" s="1662"/>
      <c r="WYA5" s="1662"/>
      <c r="WYB5" s="1662"/>
      <c r="WYC5" s="1662"/>
      <c r="WYD5" s="1662"/>
      <c r="WYE5" s="1662"/>
      <c r="WYF5" s="1662"/>
      <c r="WYG5" s="1662"/>
      <c r="WYH5" s="1662"/>
      <c r="WYI5" s="1662"/>
      <c r="WYJ5" s="1662"/>
      <c r="WYK5" s="1662"/>
      <c r="WYL5" s="1662"/>
      <c r="WYM5" s="1662"/>
      <c r="WYN5" s="1662"/>
      <c r="WYO5" s="1662"/>
      <c r="WYP5" s="1662"/>
      <c r="WYQ5" s="1662"/>
      <c r="WYR5" s="1662"/>
      <c r="WYS5" s="1662"/>
      <c r="WYT5" s="1662"/>
      <c r="WYU5" s="1662"/>
      <c r="WYV5" s="1662"/>
      <c r="WYW5" s="1662"/>
      <c r="WYX5" s="1662"/>
      <c r="WYY5" s="1662"/>
      <c r="WYZ5" s="1662"/>
      <c r="WZA5" s="1662"/>
      <c r="WZB5" s="1662"/>
      <c r="WZC5" s="1662"/>
      <c r="WZD5" s="1662"/>
      <c r="WZE5" s="1662"/>
      <c r="WZF5" s="1662"/>
      <c r="WZG5" s="1662"/>
      <c r="WZH5" s="1662"/>
      <c r="WZI5" s="1662"/>
      <c r="WZJ5" s="1662"/>
      <c r="WZK5" s="1662"/>
      <c r="WZL5" s="1662"/>
      <c r="WZM5" s="1662"/>
      <c r="WZN5" s="1662"/>
      <c r="WZO5" s="1662"/>
      <c r="WZP5" s="1662"/>
      <c r="WZQ5" s="1662"/>
      <c r="WZR5" s="1662"/>
      <c r="WZS5" s="1662"/>
      <c r="WZT5" s="1662"/>
      <c r="WZU5" s="1662"/>
      <c r="WZV5" s="1662"/>
      <c r="WZW5" s="1662"/>
      <c r="WZX5" s="1662"/>
      <c r="WZY5" s="1662"/>
      <c r="WZZ5" s="1662"/>
      <c r="XAA5" s="1662"/>
      <c r="XAB5" s="1662"/>
      <c r="XAC5" s="1662"/>
      <c r="XAD5" s="1662"/>
      <c r="XAE5" s="1662"/>
      <c r="XAF5" s="1662"/>
      <c r="XAG5" s="1662"/>
      <c r="XAH5" s="1662"/>
      <c r="XAI5" s="1662"/>
      <c r="XAJ5" s="1662"/>
      <c r="XAK5" s="1662"/>
      <c r="XAL5" s="1662"/>
      <c r="XAM5" s="1662"/>
      <c r="XAN5" s="1662"/>
      <c r="XAO5" s="1662"/>
      <c r="XAP5" s="1662"/>
      <c r="XAQ5" s="1662"/>
      <c r="XAR5" s="1662"/>
      <c r="XAS5" s="1662"/>
      <c r="XAT5" s="1662"/>
      <c r="XAU5" s="1662"/>
      <c r="XAV5" s="1662"/>
      <c r="XAW5" s="1662"/>
      <c r="XAX5" s="1662"/>
      <c r="XAY5" s="1662"/>
      <c r="XAZ5" s="1662"/>
      <c r="XBA5" s="1662"/>
      <c r="XBB5" s="1662"/>
      <c r="XBC5" s="1662"/>
      <c r="XBD5" s="1662"/>
      <c r="XBE5" s="1662"/>
      <c r="XBF5" s="1662"/>
      <c r="XBG5" s="1662"/>
      <c r="XBH5" s="1662"/>
      <c r="XBI5" s="1662"/>
      <c r="XBJ5" s="1662"/>
      <c r="XBK5" s="1662"/>
      <c r="XBL5" s="1662"/>
      <c r="XBM5" s="1662"/>
      <c r="XBN5" s="1662"/>
      <c r="XBO5" s="1662"/>
      <c r="XBP5" s="1662"/>
      <c r="XBQ5" s="1662"/>
      <c r="XBR5" s="1662"/>
      <c r="XBS5" s="1662"/>
      <c r="XBT5" s="1662"/>
      <c r="XBU5" s="1662"/>
      <c r="XBV5" s="1662"/>
      <c r="XBW5" s="1662"/>
      <c r="XBX5" s="1662"/>
      <c r="XBY5" s="1662"/>
      <c r="XBZ5" s="1662"/>
      <c r="XCA5" s="1662"/>
      <c r="XCB5" s="1662"/>
      <c r="XCC5" s="1662"/>
      <c r="XCD5" s="1662"/>
      <c r="XCE5" s="1662"/>
      <c r="XCF5" s="1662"/>
      <c r="XCG5" s="1662"/>
      <c r="XCH5" s="1662"/>
      <c r="XCI5" s="1662"/>
      <c r="XCJ5" s="1662"/>
      <c r="XCK5" s="1662"/>
      <c r="XCL5" s="1662"/>
      <c r="XCM5" s="1662"/>
      <c r="XCN5" s="1662"/>
      <c r="XCO5" s="1662"/>
      <c r="XCP5" s="1662"/>
      <c r="XCQ5" s="1662"/>
      <c r="XCR5" s="1662"/>
      <c r="XCS5" s="1662"/>
      <c r="XCT5" s="1662"/>
      <c r="XCU5" s="1662"/>
      <c r="XCV5" s="1662"/>
      <c r="XCW5" s="1662"/>
      <c r="XCX5" s="1662"/>
      <c r="XCY5" s="1662"/>
      <c r="XCZ5" s="1662"/>
      <c r="XDA5" s="1662"/>
      <c r="XDB5" s="1662"/>
      <c r="XDC5" s="1662"/>
      <c r="XDD5" s="1662"/>
      <c r="XDE5" s="1662"/>
      <c r="XDF5" s="1662"/>
      <c r="XDG5" s="1662"/>
      <c r="XDH5" s="1662"/>
      <c r="XDI5" s="1662"/>
      <c r="XDJ5" s="1662"/>
      <c r="XDK5" s="1662"/>
      <c r="XDL5" s="1662"/>
      <c r="XDM5" s="1662"/>
      <c r="XDN5" s="1662"/>
      <c r="XDO5" s="1662"/>
      <c r="XDP5" s="1662"/>
      <c r="XDQ5" s="1662"/>
      <c r="XDR5" s="1662"/>
      <c r="XDS5" s="1662"/>
      <c r="XDT5" s="1662"/>
      <c r="XDU5" s="1662"/>
      <c r="XDV5" s="1662"/>
      <c r="XDW5" s="1662"/>
      <c r="XDX5" s="1662"/>
      <c r="XDY5" s="1662"/>
      <c r="XDZ5" s="1662"/>
      <c r="XEA5" s="1662"/>
      <c r="XEB5" s="1662"/>
      <c r="XEC5" s="1662"/>
      <c r="XED5" s="1662"/>
      <c r="XEE5" s="1662"/>
      <c r="XEF5" s="1662"/>
      <c r="XEG5" s="1662"/>
      <c r="XEH5" s="1662"/>
      <c r="XEI5" s="1662"/>
      <c r="XEJ5" s="1662"/>
      <c r="XEK5" s="1662"/>
      <c r="XEL5" s="1662"/>
      <c r="XEM5" s="1662"/>
      <c r="XEN5" s="1662"/>
      <c r="XEO5" s="1662"/>
      <c r="XEP5" s="1662"/>
      <c r="XEQ5" s="1662"/>
      <c r="XER5" s="1662"/>
      <c r="XES5" s="1662"/>
      <c r="XET5" s="1662"/>
      <c r="XEU5" s="1662"/>
      <c r="XEV5" s="1662"/>
      <c r="XEW5" s="1662"/>
      <c r="XEX5" s="1662"/>
      <c r="XEY5" s="1662"/>
      <c r="XEZ5" s="1662"/>
      <c r="XFA5" s="1662"/>
      <c r="XFB5" s="1662"/>
      <c r="XFC5" s="1662"/>
      <c r="XFD5" s="1662"/>
    </row>
    <row r="6" spans="1:16384" s="40" customFormat="1" ht="15.75" customHeight="1" x14ac:dyDescent="0.2">
      <c r="A6" s="1662" t="s">
        <v>11</v>
      </c>
      <c r="B6" s="1662"/>
      <c r="C6" s="1662"/>
      <c r="D6" s="1662"/>
      <c r="E6" s="1662"/>
      <c r="F6" s="1662"/>
      <c r="G6" s="1662"/>
      <c r="H6" s="1662"/>
      <c r="I6" s="1662"/>
      <c r="J6" s="1662"/>
      <c r="K6" s="1662"/>
      <c r="L6" s="1662"/>
      <c r="M6" s="1662"/>
      <c r="N6" s="1662"/>
      <c r="O6" s="1662"/>
      <c r="P6" s="1662"/>
      <c r="Q6" s="1662"/>
      <c r="R6" s="1662"/>
      <c r="S6" s="1662"/>
      <c r="T6" s="1662"/>
      <c r="U6" s="1662"/>
      <c r="V6" s="1662"/>
      <c r="W6" s="1662"/>
      <c r="X6" s="1662"/>
      <c r="Y6" s="1662"/>
      <c r="Z6" s="1662"/>
      <c r="AA6" s="1662"/>
      <c r="AB6" s="1662"/>
      <c r="AC6" s="1662"/>
      <c r="AD6" s="1662"/>
      <c r="AE6" s="1662"/>
      <c r="AF6" s="1662"/>
      <c r="AG6" s="1662"/>
      <c r="AH6" s="1662"/>
      <c r="AI6" s="1662"/>
      <c r="AJ6" s="1662"/>
      <c r="AK6" s="1662"/>
      <c r="AL6" s="1662"/>
      <c r="AM6" s="1662"/>
      <c r="AN6" s="1662"/>
      <c r="AO6" s="1662"/>
      <c r="AP6" s="1662"/>
      <c r="AQ6" s="1662"/>
      <c r="AR6" s="1662"/>
      <c r="AS6" s="1662"/>
      <c r="AT6" s="1662"/>
      <c r="AU6" s="1662"/>
      <c r="AV6" s="1662"/>
      <c r="AW6" s="1662"/>
      <c r="AX6" s="1662"/>
      <c r="AY6" s="1662"/>
      <c r="AZ6" s="1662"/>
      <c r="BA6" s="1662"/>
      <c r="BB6" s="1662"/>
      <c r="BC6" s="1662"/>
      <c r="BD6" s="1662"/>
      <c r="BE6" s="1662"/>
      <c r="BF6" s="1662"/>
      <c r="BG6" s="1662"/>
      <c r="BH6" s="1662"/>
      <c r="BI6" s="1662"/>
      <c r="BJ6" s="1662"/>
      <c r="BK6" s="1662"/>
      <c r="BL6" s="1662"/>
      <c r="BM6" s="1662"/>
      <c r="BN6" s="1662"/>
      <c r="BO6" s="1662"/>
      <c r="BP6" s="1662"/>
      <c r="BQ6" s="1662"/>
      <c r="BR6" s="1662"/>
      <c r="BS6" s="1662"/>
      <c r="BT6" s="1662"/>
      <c r="BU6" s="1662"/>
      <c r="BV6" s="1662"/>
      <c r="BW6" s="1662"/>
      <c r="BX6" s="1662"/>
      <c r="BY6" s="1662"/>
      <c r="BZ6" s="1662"/>
      <c r="CA6" s="1662"/>
      <c r="CB6" s="1662"/>
      <c r="CC6" s="1662"/>
      <c r="CD6" s="1662"/>
      <c r="CE6" s="1662"/>
      <c r="CF6" s="1662"/>
      <c r="CG6" s="1662"/>
      <c r="CH6" s="1662"/>
      <c r="CI6" s="1662"/>
      <c r="CJ6" s="1662"/>
      <c r="CK6" s="1662"/>
      <c r="CL6" s="1662"/>
      <c r="CM6" s="1662"/>
      <c r="CN6" s="1662"/>
      <c r="CO6" s="1662"/>
      <c r="CP6" s="1662"/>
      <c r="CQ6" s="1662"/>
      <c r="CR6" s="1662"/>
      <c r="CS6" s="1662"/>
      <c r="CT6" s="1662"/>
      <c r="CU6" s="1662"/>
      <c r="CV6" s="1662"/>
      <c r="CW6" s="1662"/>
      <c r="CX6" s="1662"/>
      <c r="CY6" s="1662"/>
      <c r="CZ6" s="1662"/>
      <c r="DA6" s="1662"/>
      <c r="DB6" s="1662"/>
      <c r="DC6" s="1662"/>
      <c r="DD6" s="1662"/>
      <c r="DE6" s="1662"/>
      <c r="DF6" s="1662"/>
      <c r="DG6" s="1662"/>
      <c r="DH6" s="1662"/>
      <c r="DI6" s="1662"/>
      <c r="DJ6" s="1662"/>
      <c r="DK6" s="1662"/>
      <c r="DL6" s="1662"/>
      <c r="DM6" s="1662"/>
      <c r="DN6" s="1662"/>
      <c r="DO6" s="1662"/>
      <c r="DP6" s="1662"/>
      <c r="DQ6" s="1662"/>
      <c r="DR6" s="1662"/>
      <c r="DS6" s="1662"/>
      <c r="DT6" s="1662"/>
      <c r="DU6" s="1662"/>
      <c r="DV6" s="1662"/>
      <c r="DW6" s="1662"/>
      <c r="DX6" s="1662"/>
      <c r="DY6" s="1662"/>
      <c r="DZ6" s="1662"/>
      <c r="EA6" s="1662"/>
      <c r="EB6" s="1662"/>
      <c r="EC6" s="1662"/>
      <c r="ED6" s="1662"/>
      <c r="EE6" s="1662"/>
      <c r="EF6" s="1662"/>
      <c r="EG6" s="1662"/>
      <c r="EH6" s="1662"/>
      <c r="EI6" s="1662"/>
      <c r="EJ6" s="1662"/>
      <c r="EK6" s="1662"/>
      <c r="EL6" s="1662"/>
      <c r="EM6" s="1662"/>
      <c r="EN6" s="1662"/>
      <c r="EO6" s="1662"/>
      <c r="EP6" s="1662"/>
      <c r="EQ6" s="1662"/>
      <c r="ER6" s="1662"/>
      <c r="ES6" s="1662"/>
      <c r="ET6" s="1662"/>
      <c r="EU6" s="1662"/>
      <c r="EV6" s="1662"/>
      <c r="EW6" s="1662"/>
      <c r="EX6" s="1662"/>
      <c r="EY6" s="1662"/>
      <c r="EZ6" s="1662"/>
      <c r="FA6" s="1662"/>
      <c r="FB6" s="1662"/>
      <c r="FC6" s="1662"/>
      <c r="FD6" s="1662"/>
      <c r="FE6" s="1662"/>
      <c r="FF6" s="1662"/>
      <c r="FG6" s="1662"/>
      <c r="FH6" s="1662"/>
      <c r="FI6" s="1662"/>
      <c r="FJ6" s="1662"/>
      <c r="FK6" s="1662"/>
      <c r="FL6" s="1662"/>
      <c r="FM6" s="1662"/>
      <c r="FN6" s="1662"/>
      <c r="FO6" s="1662"/>
      <c r="FP6" s="1662"/>
      <c r="FQ6" s="1662"/>
      <c r="FR6" s="1662"/>
      <c r="FS6" s="1662"/>
      <c r="FT6" s="1662"/>
      <c r="FU6" s="1662"/>
      <c r="FV6" s="1662"/>
      <c r="FW6" s="1662"/>
      <c r="FX6" s="1662"/>
      <c r="FY6" s="1662"/>
      <c r="FZ6" s="1662"/>
      <c r="GA6" s="1662"/>
      <c r="GB6" s="1662"/>
      <c r="GC6" s="1662"/>
      <c r="GD6" s="1662"/>
      <c r="GE6" s="1662"/>
      <c r="GF6" s="1662"/>
      <c r="GG6" s="1662"/>
      <c r="GH6" s="1662"/>
      <c r="GI6" s="1662"/>
      <c r="GJ6" s="1662"/>
      <c r="GK6" s="1662"/>
      <c r="GL6" s="1662"/>
      <c r="GM6" s="1662"/>
      <c r="GN6" s="1662"/>
      <c r="GO6" s="1662"/>
      <c r="GP6" s="1662"/>
      <c r="GQ6" s="1662"/>
      <c r="GR6" s="1662"/>
      <c r="GS6" s="1662"/>
      <c r="GT6" s="1662"/>
      <c r="GU6" s="1662"/>
      <c r="GV6" s="1662"/>
      <c r="GW6" s="1662"/>
      <c r="GX6" s="1662"/>
      <c r="GY6" s="1662"/>
      <c r="GZ6" s="1662"/>
      <c r="HA6" s="1662"/>
      <c r="HB6" s="1662"/>
      <c r="HC6" s="1662"/>
      <c r="HD6" s="1662"/>
      <c r="HE6" s="1662"/>
      <c r="HF6" s="1662"/>
      <c r="HG6" s="1662"/>
      <c r="HH6" s="1662"/>
      <c r="HI6" s="1662"/>
      <c r="HJ6" s="1662"/>
      <c r="HK6" s="1662"/>
      <c r="HL6" s="1662"/>
      <c r="HM6" s="1662"/>
      <c r="HN6" s="1662"/>
      <c r="HO6" s="1662"/>
      <c r="HP6" s="1662"/>
      <c r="HQ6" s="1662"/>
      <c r="HR6" s="1662"/>
      <c r="HS6" s="1662"/>
      <c r="HT6" s="1662"/>
      <c r="HU6" s="1662"/>
      <c r="HV6" s="1662"/>
      <c r="HW6" s="1662"/>
      <c r="HX6" s="1662"/>
      <c r="HY6" s="1662"/>
      <c r="HZ6" s="1662"/>
      <c r="IA6" s="1662"/>
      <c r="IB6" s="1662"/>
      <c r="IC6" s="1662"/>
      <c r="ID6" s="1662"/>
      <c r="IE6" s="1662"/>
      <c r="IF6" s="1662"/>
      <c r="IG6" s="1662"/>
      <c r="IH6" s="1662"/>
      <c r="II6" s="1662"/>
      <c r="IJ6" s="1662"/>
      <c r="IK6" s="1662"/>
      <c r="IL6" s="1662"/>
      <c r="IM6" s="1662"/>
      <c r="IN6" s="1662"/>
      <c r="IO6" s="1662"/>
      <c r="IP6" s="1662"/>
      <c r="IQ6" s="1662"/>
      <c r="IR6" s="1662"/>
      <c r="IS6" s="1662"/>
      <c r="IT6" s="1662"/>
      <c r="IU6" s="1662"/>
      <c r="IV6" s="1662"/>
      <c r="IW6" s="1662"/>
      <c r="IX6" s="1662"/>
      <c r="IY6" s="1662"/>
      <c r="IZ6" s="1662"/>
      <c r="JA6" s="1662"/>
      <c r="JB6" s="1662"/>
      <c r="JC6" s="1662"/>
      <c r="JD6" s="1662"/>
      <c r="JE6" s="1662"/>
      <c r="JF6" s="1662"/>
      <c r="JG6" s="1662"/>
      <c r="JH6" s="1662"/>
      <c r="JI6" s="1662"/>
      <c r="JJ6" s="1662"/>
      <c r="JK6" s="1662"/>
      <c r="JL6" s="1662"/>
      <c r="JM6" s="1662"/>
      <c r="JN6" s="1662"/>
      <c r="JO6" s="1662"/>
      <c r="JP6" s="1662"/>
      <c r="JQ6" s="1662"/>
      <c r="JR6" s="1662"/>
      <c r="JS6" s="1662"/>
      <c r="JT6" s="1662"/>
      <c r="JU6" s="1662"/>
      <c r="JV6" s="1662"/>
      <c r="JW6" s="1662"/>
      <c r="JX6" s="1662"/>
      <c r="JY6" s="1662"/>
      <c r="JZ6" s="1662"/>
      <c r="KA6" s="1662"/>
      <c r="KB6" s="1662"/>
      <c r="KC6" s="1662"/>
      <c r="KD6" s="1662"/>
      <c r="KE6" s="1662"/>
      <c r="KF6" s="1662"/>
      <c r="KG6" s="1662"/>
      <c r="KH6" s="1662"/>
      <c r="KI6" s="1662"/>
      <c r="KJ6" s="1662"/>
      <c r="KK6" s="1662"/>
      <c r="KL6" s="1662"/>
      <c r="KM6" s="1662"/>
      <c r="KN6" s="1662"/>
      <c r="KO6" s="1662"/>
      <c r="KP6" s="1662"/>
      <c r="KQ6" s="1662"/>
      <c r="KR6" s="1662"/>
      <c r="KS6" s="1662"/>
      <c r="KT6" s="1662"/>
      <c r="KU6" s="1662"/>
      <c r="KV6" s="1662"/>
      <c r="KW6" s="1662"/>
      <c r="KX6" s="1662"/>
      <c r="KY6" s="1662"/>
      <c r="KZ6" s="1662"/>
      <c r="LA6" s="1662"/>
      <c r="LB6" s="1662"/>
      <c r="LC6" s="1662"/>
      <c r="LD6" s="1662"/>
      <c r="LE6" s="1662"/>
      <c r="LF6" s="1662"/>
      <c r="LG6" s="1662"/>
      <c r="LH6" s="1662"/>
      <c r="LI6" s="1662"/>
      <c r="LJ6" s="1662"/>
      <c r="LK6" s="1662"/>
      <c r="LL6" s="1662"/>
      <c r="LM6" s="1662"/>
      <c r="LN6" s="1662"/>
      <c r="LO6" s="1662"/>
      <c r="LP6" s="1662"/>
      <c r="LQ6" s="1662"/>
      <c r="LR6" s="1662"/>
      <c r="LS6" s="1662"/>
      <c r="LT6" s="1662"/>
      <c r="LU6" s="1662"/>
      <c r="LV6" s="1662"/>
      <c r="LW6" s="1662"/>
      <c r="LX6" s="1662"/>
      <c r="LY6" s="1662"/>
      <c r="LZ6" s="1662"/>
      <c r="MA6" s="1662"/>
      <c r="MB6" s="1662"/>
      <c r="MC6" s="1662"/>
      <c r="MD6" s="1662"/>
      <c r="ME6" s="1662"/>
      <c r="MF6" s="1662"/>
      <c r="MG6" s="1662"/>
      <c r="MH6" s="1662"/>
      <c r="MI6" s="1662"/>
      <c r="MJ6" s="1662"/>
      <c r="MK6" s="1662"/>
      <c r="ML6" s="1662"/>
      <c r="MM6" s="1662"/>
      <c r="MN6" s="1662"/>
      <c r="MO6" s="1662"/>
      <c r="MP6" s="1662"/>
      <c r="MQ6" s="1662"/>
      <c r="MR6" s="1662"/>
      <c r="MS6" s="1662"/>
      <c r="MT6" s="1662"/>
      <c r="MU6" s="1662"/>
      <c r="MV6" s="1662"/>
      <c r="MW6" s="1662"/>
      <c r="MX6" s="1662"/>
      <c r="MY6" s="1662"/>
      <c r="MZ6" s="1662"/>
      <c r="NA6" s="1662"/>
      <c r="NB6" s="1662"/>
      <c r="NC6" s="1662"/>
      <c r="ND6" s="1662"/>
      <c r="NE6" s="1662"/>
      <c r="NF6" s="1662"/>
      <c r="NG6" s="1662"/>
      <c r="NH6" s="1662"/>
      <c r="NI6" s="1662"/>
      <c r="NJ6" s="1662"/>
      <c r="NK6" s="1662"/>
      <c r="NL6" s="1662"/>
      <c r="NM6" s="1662"/>
      <c r="NN6" s="1662"/>
      <c r="NO6" s="1662"/>
      <c r="NP6" s="1662"/>
      <c r="NQ6" s="1662"/>
      <c r="NR6" s="1662"/>
      <c r="NS6" s="1662"/>
      <c r="NT6" s="1662"/>
      <c r="NU6" s="1662"/>
      <c r="NV6" s="1662"/>
      <c r="NW6" s="1662"/>
      <c r="NX6" s="1662"/>
      <c r="NY6" s="1662"/>
      <c r="NZ6" s="1662"/>
      <c r="OA6" s="1662"/>
      <c r="OB6" s="1662"/>
      <c r="OC6" s="1662"/>
      <c r="OD6" s="1662"/>
      <c r="OE6" s="1662"/>
      <c r="OF6" s="1662"/>
      <c r="OG6" s="1662"/>
      <c r="OH6" s="1662"/>
      <c r="OI6" s="1662"/>
      <c r="OJ6" s="1662"/>
      <c r="OK6" s="1662"/>
      <c r="OL6" s="1662"/>
      <c r="OM6" s="1662"/>
      <c r="ON6" s="1662"/>
      <c r="OO6" s="1662"/>
      <c r="OP6" s="1662"/>
      <c r="OQ6" s="1662"/>
      <c r="OR6" s="1662"/>
      <c r="OS6" s="1662"/>
      <c r="OT6" s="1662"/>
      <c r="OU6" s="1662"/>
      <c r="OV6" s="1662"/>
      <c r="OW6" s="1662"/>
      <c r="OX6" s="1662"/>
      <c r="OY6" s="1662"/>
      <c r="OZ6" s="1662"/>
      <c r="PA6" s="1662"/>
      <c r="PB6" s="1662"/>
      <c r="PC6" s="1662"/>
      <c r="PD6" s="1662"/>
      <c r="PE6" s="1662"/>
      <c r="PF6" s="1662"/>
      <c r="PG6" s="1662"/>
      <c r="PH6" s="1662"/>
      <c r="PI6" s="1662"/>
      <c r="PJ6" s="1662"/>
      <c r="PK6" s="1662"/>
      <c r="PL6" s="1662"/>
      <c r="PM6" s="1662"/>
      <c r="PN6" s="1662"/>
      <c r="PO6" s="1662"/>
      <c r="PP6" s="1662"/>
      <c r="PQ6" s="1662"/>
      <c r="PR6" s="1662"/>
      <c r="PS6" s="1662"/>
      <c r="PT6" s="1662"/>
      <c r="PU6" s="1662"/>
      <c r="PV6" s="1662"/>
      <c r="PW6" s="1662"/>
      <c r="PX6" s="1662"/>
      <c r="PY6" s="1662"/>
      <c r="PZ6" s="1662"/>
      <c r="QA6" s="1662"/>
      <c r="QB6" s="1662"/>
      <c r="QC6" s="1662"/>
      <c r="QD6" s="1662"/>
      <c r="QE6" s="1662"/>
      <c r="QF6" s="1662"/>
      <c r="QG6" s="1662"/>
      <c r="QH6" s="1662"/>
      <c r="QI6" s="1662"/>
      <c r="QJ6" s="1662"/>
      <c r="QK6" s="1662"/>
      <c r="QL6" s="1662"/>
      <c r="QM6" s="1662"/>
      <c r="QN6" s="1662"/>
      <c r="QO6" s="1662"/>
      <c r="QP6" s="1662"/>
      <c r="QQ6" s="1662"/>
      <c r="QR6" s="1662"/>
      <c r="QS6" s="1662"/>
      <c r="QT6" s="1662"/>
      <c r="QU6" s="1662"/>
      <c r="QV6" s="1662"/>
      <c r="QW6" s="1662"/>
      <c r="QX6" s="1662"/>
      <c r="QY6" s="1662"/>
      <c r="QZ6" s="1662"/>
      <c r="RA6" s="1662"/>
      <c r="RB6" s="1662"/>
      <c r="RC6" s="1662"/>
      <c r="RD6" s="1662"/>
      <c r="RE6" s="1662"/>
      <c r="RF6" s="1662"/>
      <c r="RG6" s="1662"/>
      <c r="RH6" s="1662"/>
      <c r="RI6" s="1662"/>
      <c r="RJ6" s="1662"/>
      <c r="RK6" s="1662"/>
      <c r="RL6" s="1662"/>
      <c r="RM6" s="1662"/>
      <c r="RN6" s="1662"/>
      <c r="RO6" s="1662"/>
      <c r="RP6" s="1662"/>
      <c r="RQ6" s="1662"/>
      <c r="RR6" s="1662"/>
      <c r="RS6" s="1662"/>
      <c r="RT6" s="1662"/>
      <c r="RU6" s="1662"/>
      <c r="RV6" s="1662"/>
      <c r="RW6" s="1662"/>
      <c r="RX6" s="1662"/>
      <c r="RY6" s="1662"/>
      <c r="RZ6" s="1662"/>
      <c r="SA6" s="1662"/>
      <c r="SB6" s="1662"/>
      <c r="SC6" s="1662"/>
      <c r="SD6" s="1662"/>
      <c r="SE6" s="1662"/>
      <c r="SF6" s="1662"/>
      <c r="SG6" s="1662"/>
      <c r="SH6" s="1662"/>
      <c r="SI6" s="1662"/>
      <c r="SJ6" s="1662"/>
      <c r="SK6" s="1662"/>
      <c r="SL6" s="1662"/>
      <c r="SM6" s="1662"/>
      <c r="SN6" s="1662"/>
      <c r="SO6" s="1662"/>
      <c r="SP6" s="1662"/>
      <c r="SQ6" s="1662"/>
      <c r="SR6" s="1662"/>
      <c r="SS6" s="1662"/>
      <c r="ST6" s="1662"/>
      <c r="SU6" s="1662"/>
      <c r="SV6" s="1662"/>
      <c r="SW6" s="1662"/>
      <c r="SX6" s="1662"/>
      <c r="SY6" s="1662"/>
      <c r="SZ6" s="1662"/>
      <c r="TA6" s="1662"/>
      <c r="TB6" s="1662"/>
      <c r="TC6" s="1662"/>
      <c r="TD6" s="1662"/>
      <c r="TE6" s="1662"/>
      <c r="TF6" s="1662"/>
      <c r="TG6" s="1662"/>
      <c r="TH6" s="1662"/>
      <c r="TI6" s="1662"/>
      <c r="TJ6" s="1662"/>
      <c r="TK6" s="1662"/>
      <c r="TL6" s="1662"/>
      <c r="TM6" s="1662"/>
      <c r="TN6" s="1662"/>
      <c r="TO6" s="1662"/>
      <c r="TP6" s="1662"/>
      <c r="TQ6" s="1662"/>
      <c r="TR6" s="1662"/>
      <c r="TS6" s="1662"/>
      <c r="TT6" s="1662"/>
      <c r="TU6" s="1662"/>
      <c r="TV6" s="1662"/>
      <c r="TW6" s="1662"/>
      <c r="TX6" s="1662"/>
      <c r="TY6" s="1662"/>
      <c r="TZ6" s="1662"/>
      <c r="UA6" s="1662"/>
      <c r="UB6" s="1662"/>
      <c r="UC6" s="1662"/>
      <c r="UD6" s="1662"/>
      <c r="UE6" s="1662"/>
      <c r="UF6" s="1662"/>
      <c r="UG6" s="1662"/>
      <c r="UH6" s="1662"/>
      <c r="UI6" s="1662"/>
      <c r="UJ6" s="1662"/>
      <c r="UK6" s="1662"/>
      <c r="UL6" s="1662"/>
      <c r="UM6" s="1662"/>
      <c r="UN6" s="1662"/>
      <c r="UO6" s="1662"/>
      <c r="UP6" s="1662"/>
      <c r="UQ6" s="1662"/>
      <c r="UR6" s="1662"/>
      <c r="US6" s="1662"/>
      <c r="UT6" s="1662"/>
      <c r="UU6" s="1662"/>
      <c r="UV6" s="1662"/>
      <c r="UW6" s="1662"/>
      <c r="UX6" s="1662"/>
      <c r="UY6" s="1662"/>
      <c r="UZ6" s="1662"/>
      <c r="VA6" s="1662"/>
      <c r="VB6" s="1662"/>
      <c r="VC6" s="1662"/>
      <c r="VD6" s="1662"/>
      <c r="VE6" s="1662"/>
      <c r="VF6" s="1662"/>
      <c r="VG6" s="1662"/>
      <c r="VH6" s="1662"/>
      <c r="VI6" s="1662"/>
      <c r="VJ6" s="1662"/>
      <c r="VK6" s="1662"/>
      <c r="VL6" s="1662"/>
      <c r="VM6" s="1662"/>
      <c r="VN6" s="1662"/>
      <c r="VO6" s="1662"/>
      <c r="VP6" s="1662"/>
      <c r="VQ6" s="1662"/>
      <c r="VR6" s="1662"/>
      <c r="VS6" s="1662"/>
      <c r="VT6" s="1662"/>
      <c r="VU6" s="1662"/>
      <c r="VV6" s="1662"/>
      <c r="VW6" s="1662"/>
      <c r="VX6" s="1662"/>
      <c r="VY6" s="1662"/>
      <c r="VZ6" s="1662"/>
      <c r="WA6" s="1662"/>
      <c r="WB6" s="1662"/>
      <c r="WC6" s="1662"/>
      <c r="WD6" s="1662"/>
      <c r="WE6" s="1662"/>
      <c r="WF6" s="1662"/>
      <c r="WG6" s="1662"/>
      <c r="WH6" s="1662"/>
      <c r="WI6" s="1662"/>
      <c r="WJ6" s="1662"/>
      <c r="WK6" s="1662"/>
      <c r="WL6" s="1662"/>
      <c r="WM6" s="1662"/>
      <c r="WN6" s="1662"/>
      <c r="WO6" s="1662"/>
      <c r="WP6" s="1662"/>
      <c r="WQ6" s="1662"/>
      <c r="WR6" s="1662"/>
      <c r="WS6" s="1662"/>
      <c r="WT6" s="1662"/>
      <c r="WU6" s="1662"/>
      <c r="WV6" s="1662"/>
      <c r="WW6" s="1662"/>
      <c r="WX6" s="1662"/>
      <c r="WY6" s="1662"/>
      <c r="WZ6" s="1662"/>
      <c r="XA6" s="1662"/>
      <c r="XB6" s="1662"/>
      <c r="XC6" s="1662"/>
      <c r="XD6" s="1662"/>
      <c r="XE6" s="1662"/>
      <c r="XF6" s="1662"/>
      <c r="XG6" s="1662"/>
      <c r="XH6" s="1662"/>
      <c r="XI6" s="1662"/>
      <c r="XJ6" s="1662"/>
      <c r="XK6" s="1662"/>
      <c r="XL6" s="1662"/>
      <c r="XM6" s="1662"/>
      <c r="XN6" s="1662"/>
      <c r="XO6" s="1662"/>
      <c r="XP6" s="1662"/>
      <c r="XQ6" s="1662"/>
      <c r="XR6" s="1662"/>
      <c r="XS6" s="1662"/>
      <c r="XT6" s="1662"/>
      <c r="XU6" s="1662"/>
      <c r="XV6" s="1662"/>
      <c r="XW6" s="1662"/>
      <c r="XX6" s="1662"/>
      <c r="XY6" s="1662"/>
      <c r="XZ6" s="1662"/>
      <c r="YA6" s="1662"/>
      <c r="YB6" s="1662"/>
      <c r="YC6" s="1662"/>
      <c r="YD6" s="1662"/>
      <c r="YE6" s="1662"/>
      <c r="YF6" s="1662"/>
      <c r="YG6" s="1662"/>
      <c r="YH6" s="1662"/>
      <c r="YI6" s="1662"/>
      <c r="YJ6" s="1662"/>
      <c r="YK6" s="1662"/>
      <c r="YL6" s="1662"/>
      <c r="YM6" s="1662"/>
      <c r="YN6" s="1662"/>
      <c r="YO6" s="1662"/>
      <c r="YP6" s="1662"/>
      <c r="YQ6" s="1662"/>
      <c r="YR6" s="1662"/>
      <c r="YS6" s="1662"/>
      <c r="YT6" s="1662"/>
      <c r="YU6" s="1662"/>
      <c r="YV6" s="1662"/>
      <c r="YW6" s="1662"/>
      <c r="YX6" s="1662"/>
      <c r="YY6" s="1662"/>
      <c r="YZ6" s="1662"/>
      <c r="ZA6" s="1662"/>
      <c r="ZB6" s="1662"/>
      <c r="ZC6" s="1662"/>
      <c r="ZD6" s="1662"/>
      <c r="ZE6" s="1662"/>
      <c r="ZF6" s="1662"/>
      <c r="ZG6" s="1662"/>
      <c r="ZH6" s="1662"/>
      <c r="ZI6" s="1662"/>
      <c r="ZJ6" s="1662"/>
      <c r="ZK6" s="1662"/>
      <c r="ZL6" s="1662"/>
      <c r="ZM6" s="1662"/>
      <c r="ZN6" s="1662"/>
      <c r="ZO6" s="1662"/>
      <c r="ZP6" s="1662"/>
      <c r="ZQ6" s="1662"/>
      <c r="ZR6" s="1662"/>
      <c r="ZS6" s="1662"/>
      <c r="ZT6" s="1662"/>
      <c r="ZU6" s="1662"/>
      <c r="ZV6" s="1662"/>
      <c r="ZW6" s="1662"/>
      <c r="ZX6" s="1662"/>
      <c r="ZY6" s="1662"/>
      <c r="ZZ6" s="1662"/>
      <c r="AAA6" s="1662"/>
      <c r="AAB6" s="1662"/>
      <c r="AAC6" s="1662"/>
      <c r="AAD6" s="1662"/>
      <c r="AAE6" s="1662"/>
      <c r="AAF6" s="1662"/>
      <c r="AAG6" s="1662"/>
      <c r="AAH6" s="1662"/>
      <c r="AAI6" s="1662"/>
      <c r="AAJ6" s="1662"/>
      <c r="AAK6" s="1662"/>
      <c r="AAL6" s="1662"/>
      <c r="AAM6" s="1662"/>
      <c r="AAN6" s="1662"/>
      <c r="AAO6" s="1662"/>
      <c r="AAP6" s="1662"/>
      <c r="AAQ6" s="1662"/>
      <c r="AAR6" s="1662"/>
      <c r="AAS6" s="1662"/>
      <c r="AAT6" s="1662"/>
      <c r="AAU6" s="1662"/>
      <c r="AAV6" s="1662"/>
      <c r="AAW6" s="1662"/>
      <c r="AAX6" s="1662"/>
      <c r="AAY6" s="1662"/>
      <c r="AAZ6" s="1662"/>
      <c r="ABA6" s="1662"/>
      <c r="ABB6" s="1662"/>
      <c r="ABC6" s="1662"/>
      <c r="ABD6" s="1662"/>
      <c r="ABE6" s="1662"/>
      <c r="ABF6" s="1662"/>
      <c r="ABG6" s="1662"/>
      <c r="ABH6" s="1662"/>
      <c r="ABI6" s="1662"/>
      <c r="ABJ6" s="1662"/>
      <c r="ABK6" s="1662"/>
      <c r="ABL6" s="1662"/>
      <c r="ABM6" s="1662"/>
      <c r="ABN6" s="1662"/>
      <c r="ABO6" s="1662"/>
      <c r="ABP6" s="1662"/>
      <c r="ABQ6" s="1662"/>
      <c r="ABR6" s="1662"/>
      <c r="ABS6" s="1662"/>
      <c r="ABT6" s="1662"/>
      <c r="ABU6" s="1662"/>
      <c r="ABV6" s="1662"/>
      <c r="ABW6" s="1662"/>
      <c r="ABX6" s="1662"/>
      <c r="ABY6" s="1662"/>
      <c r="ABZ6" s="1662"/>
      <c r="ACA6" s="1662"/>
      <c r="ACB6" s="1662"/>
      <c r="ACC6" s="1662"/>
      <c r="ACD6" s="1662"/>
      <c r="ACE6" s="1662"/>
      <c r="ACF6" s="1662"/>
      <c r="ACG6" s="1662"/>
      <c r="ACH6" s="1662"/>
      <c r="ACI6" s="1662"/>
      <c r="ACJ6" s="1662"/>
      <c r="ACK6" s="1662"/>
      <c r="ACL6" s="1662"/>
      <c r="ACM6" s="1662"/>
      <c r="ACN6" s="1662"/>
      <c r="ACO6" s="1662"/>
      <c r="ACP6" s="1662"/>
      <c r="ACQ6" s="1662"/>
      <c r="ACR6" s="1662"/>
      <c r="ACS6" s="1662"/>
      <c r="ACT6" s="1662"/>
      <c r="ACU6" s="1662"/>
      <c r="ACV6" s="1662"/>
      <c r="ACW6" s="1662"/>
      <c r="ACX6" s="1662"/>
      <c r="ACY6" s="1662"/>
      <c r="ACZ6" s="1662"/>
      <c r="ADA6" s="1662"/>
      <c r="ADB6" s="1662"/>
      <c r="ADC6" s="1662"/>
      <c r="ADD6" s="1662"/>
      <c r="ADE6" s="1662"/>
      <c r="ADF6" s="1662"/>
      <c r="ADG6" s="1662"/>
      <c r="ADH6" s="1662"/>
      <c r="ADI6" s="1662"/>
      <c r="ADJ6" s="1662"/>
      <c r="ADK6" s="1662"/>
      <c r="ADL6" s="1662"/>
      <c r="ADM6" s="1662"/>
      <c r="ADN6" s="1662"/>
      <c r="ADO6" s="1662"/>
      <c r="ADP6" s="1662"/>
      <c r="ADQ6" s="1662"/>
      <c r="ADR6" s="1662"/>
      <c r="ADS6" s="1662"/>
      <c r="ADT6" s="1662"/>
      <c r="ADU6" s="1662"/>
      <c r="ADV6" s="1662"/>
      <c r="ADW6" s="1662"/>
      <c r="ADX6" s="1662"/>
      <c r="ADY6" s="1662"/>
      <c r="ADZ6" s="1662"/>
      <c r="AEA6" s="1662"/>
      <c r="AEB6" s="1662"/>
      <c r="AEC6" s="1662"/>
      <c r="AED6" s="1662"/>
      <c r="AEE6" s="1662"/>
      <c r="AEF6" s="1662"/>
      <c r="AEG6" s="1662"/>
      <c r="AEH6" s="1662"/>
      <c r="AEI6" s="1662"/>
      <c r="AEJ6" s="1662"/>
      <c r="AEK6" s="1662"/>
      <c r="AEL6" s="1662"/>
      <c r="AEM6" s="1662"/>
      <c r="AEN6" s="1662"/>
      <c r="AEO6" s="1662"/>
      <c r="AEP6" s="1662"/>
      <c r="AEQ6" s="1662"/>
      <c r="AER6" s="1662"/>
      <c r="AES6" s="1662"/>
      <c r="AET6" s="1662"/>
      <c r="AEU6" s="1662"/>
      <c r="AEV6" s="1662"/>
      <c r="AEW6" s="1662"/>
      <c r="AEX6" s="1662"/>
      <c r="AEY6" s="1662"/>
      <c r="AEZ6" s="1662"/>
      <c r="AFA6" s="1662"/>
      <c r="AFB6" s="1662"/>
      <c r="AFC6" s="1662"/>
      <c r="AFD6" s="1662"/>
      <c r="AFE6" s="1662"/>
      <c r="AFF6" s="1662"/>
      <c r="AFG6" s="1662"/>
      <c r="AFH6" s="1662"/>
      <c r="AFI6" s="1662"/>
      <c r="AFJ6" s="1662"/>
      <c r="AFK6" s="1662"/>
      <c r="AFL6" s="1662"/>
      <c r="AFM6" s="1662"/>
      <c r="AFN6" s="1662"/>
      <c r="AFO6" s="1662"/>
      <c r="AFP6" s="1662"/>
      <c r="AFQ6" s="1662"/>
      <c r="AFR6" s="1662"/>
      <c r="AFS6" s="1662"/>
      <c r="AFT6" s="1662"/>
      <c r="AFU6" s="1662"/>
      <c r="AFV6" s="1662"/>
      <c r="AFW6" s="1662"/>
      <c r="AFX6" s="1662"/>
      <c r="AFY6" s="1662"/>
      <c r="AFZ6" s="1662"/>
      <c r="AGA6" s="1662"/>
      <c r="AGB6" s="1662"/>
      <c r="AGC6" s="1662"/>
      <c r="AGD6" s="1662"/>
      <c r="AGE6" s="1662"/>
      <c r="AGF6" s="1662"/>
      <c r="AGG6" s="1662"/>
      <c r="AGH6" s="1662"/>
      <c r="AGI6" s="1662"/>
      <c r="AGJ6" s="1662"/>
      <c r="AGK6" s="1662"/>
      <c r="AGL6" s="1662"/>
      <c r="AGM6" s="1662"/>
      <c r="AGN6" s="1662"/>
      <c r="AGO6" s="1662"/>
      <c r="AGP6" s="1662"/>
      <c r="AGQ6" s="1662"/>
      <c r="AGR6" s="1662"/>
      <c r="AGS6" s="1662"/>
      <c r="AGT6" s="1662"/>
      <c r="AGU6" s="1662"/>
      <c r="AGV6" s="1662"/>
      <c r="AGW6" s="1662"/>
      <c r="AGX6" s="1662"/>
      <c r="AGY6" s="1662"/>
      <c r="AGZ6" s="1662"/>
      <c r="AHA6" s="1662"/>
      <c r="AHB6" s="1662"/>
      <c r="AHC6" s="1662"/>
      <c r="AHD6" s="1662"/>
      <c r="AHE6" s="1662"/>
      <c r="AHF6" s="1662"/>
      <c r="AHG6" s="1662"/>
      <c r="AHH6" s="1662"/>
      <c r="AHI6" s="1662"/>
      <c r="AHJ6" s="1662"/>
      <c r="AHK6" s="1662"/>
      <c r="AHL6" s="1662"/>
      <c r="AHM6" s="1662"/>
      <c r="AHN6" s="1662"/>
      <c r="AHO6" s="1662"/>
      <c r="AHP6" s="1662"/>
      <c r="AHQ6" s="1662"/>
      <c r="AHR6" s="1662"/>
      <c r="AHS6" s="1662"/>
      <c r="AHT6" s="1662"/>
      <c r="AHU6" s="1662"/>
      <c r="AHV6" s="1662"/>
      <c r="AHW6" s="1662"/>
      <c r="AHX6" s="1662"/>
      <c r="AHY6" s="1662"/>
      <c r="AHZ6" s="1662"/>
      <c r="AIA6" s="1662"/>
      <c r="AIB6" s="1662"/>
      <c r="AIC6" s="1662"/>
      <c r="AID6" s="1662"/>
      <c r="AIE6" s="1662"/>
      <c r="AIF6" s="1662"/>
      <c r="AIG6" s="1662"/>
      <c r="AIH6" s="1662"/>
      <c r="AII6" s="1662"/>
      <c r="AIJ6" s="1662"/>
      <c r="AIK6" s="1662"/>
      <c r="AIL6" s="1662"/>
      <c r="AIM6" s="1662"/>
      <c r="AIN6" s="1662"/>
      <c r="AIO6" s="1662"/>
      <c r="AIP6" s="1662"/>
      <c r="AIQ6" s="1662"/>
      <c r="AIR6" s="1662"/>
      <c r="AIS6" s="1662"/>
      <c r="AIT6" s="1662"/>
      <c r="AIU6" s="1662"/>
      <c r="AIV6" s="1662"/>
      <c r="AIW6" s="1662"/>
      <c r="AIX6" s="1662"/>
      <c r="AIY6" s="1662"/>
      <c r="AIZ6" s="1662"/>
      <c r="AJA6" s="1662"/>
      <c r="AJB6" s="1662"/>
      <c r="AJC6" s="1662"/>
      <c r="AJD6" s="1662"/>
      <c r="AJE6" s="1662"/>
      <c r="AJF6" s="1662"/>
      <c r="AJG6" s="1662"/>
      <c r="AJH6" s="1662"/>
      <c r="AJI6" s="1662"/>
      <c r="AJJ6" s="1662"/>
      <c r="AJK6" s="1662"/>
      <c r="AJL6" s="1662"/>
      <c r="AJM6" s="1662"/>
      <c r="AJN6" s="1662"/>
      <c r="AJO6" s="1662"/>
      <c r="AJP6" s="1662"/>
      <c r="AJQ6" s="1662"/>
      <c r="AJR6" s="1662"/>
      <c r="AJS6" s="1662"/>
      <c r="AJT6" s="1662"/>
      <c r="AJU6" s="1662"/>
      <c r="AJV6" s="1662"/>
      <c r="AJW6" s="1662"/>
      <c r="AJX6" s="1662"/>
      <c r="AJY6" s="1662"/>
      <c r="AJZ6" s="1662"/>
      <c r="AKA6" s="1662"/>
      <c r="AKB6" s="1662"/>
      <c r="AKC6" s="1662"/>
      <c r="AKD6" s="1662"/>
      <c r="AKE6" s="1662"/>
      <c r="AKF6" s="1662"/>
      <c r="AKG6" s="1662"/>
      <c r="AKH6" s="1662"/>
      <c r="AKI6" s="1662"/>
      <c r="AKJ6" s="1662"/>
      <c r="AKK6" s="1662"/>
      <c r="AKL6" s="1662"/>
      <c r="AKM6" s="1662"/>
      <c r="AKN6" s="1662"/>
      <c r="AKO6" s="1662"/>
      <c r="AKP6" s="1662"/>
      <c r="AKQ6" s="1662"/>
      <c r="AKR6" s="1662"/>
      <c r="AKS6" s="1662"/>
      <c r="AKT6" s="1662"/>
      <c r="AKU6" s="1662"/>
      <c r="AKV6" s="1662"/>
      <c r="AKW6" s="1662"/>
      <c r="AKX6" s="1662"/>
      <c r="AKY6" s="1662"/>
      <c r="AKZ6" s="1662"/>
      <c r="ALA6" s="1662"/>
      <c r="ALB6" s="1662"/>
      <c r="ALC6" s="1662"/>
      <c r="ALD6" s="1662"/>
      <c r="ALE6" s="1662"/>
      <c r="ALF6" s="1662"/>
      <c r="ALG6" s="1662"/>
      <c r="ALH6" s="1662"/>
      <c r="ALI6" s="1662"/>
      <c r="ALJ6" s="1662"/>
      <c r="ALK6" s="1662"/>
      <c r="ALL6" s="1662"/>
      <c r="ALM6" s="1662"/>
      <c r="ALN6" s="1662"/>
      <c r="ALO6" s="1662"/>
      <c r="ALP6" s="1662"/>
      <c r="ALQ6" s="1662"/>
      <c r="ALR6" s="1662"/>
      <c r="ALS6" s="1662"/>
      <c r="ALT6" s="1662"/>
      <c r="ALU6" s="1662"/>
      <c r="ALV6" s="1662"/>
      <c r="ALW6" s="1662"/>
      <c r="ALX6" s="1662"/>
      <c r="ALY6" s="1662"/>
      <c r="ALZ6" s="1662"/>
      <c r="AMA6" s="1662"/>
      <c r="AMB6" s="1662"/>
      <c r="AMC6" s="1662"/>
      <c r="AMD6" s="1662"/>
      <c r="AME6" s="1662"/>
      <c r="AMF6" s="1662"/>
      <c r="AMG6" s="1662"/>
      <c r="AMH6" s="1662"/>
      <c r="AMI6" s="1662"/>
      <c r="AMJ6" s="1662"/>
      <c r="AMK6" s="1662"/>
      <c r="AML6" s="1662"/>
      <c r="AMM6" s="1662"/>
      <c r="AMN6" s="1662"/>
      <c r="AMO6" s="1662"/>
      <c r="AMP6" s="1662"/>
      <c r="AMQ6" s="1662"/>
      <c r="AMR6" s="1662"/>
      <c r="AMS6" s="1662"/>
      <c r="AMT6" s="1662"/>
      <c r="AMU6" s="1662"/>
      <c r="AMV6" s="1662"/>
      <c r="AMW6" s="1662"/>
      <c r="AMX6" s="1662"/>
      <c r="AMY6" s="1662"/>
      <c r="AMZ6" s="1662"/>
      <c r="ANA6" s="1662"/>
      <c r="ANB6" s="1662"/>
      <c r="ANC6" s="1662"/>
      <c r="AND6" s="1662"/>
      <c r="ANE6" s="1662"/>
      <c r="ANF6" s="1662"/>
      <c r="ANG6" s="1662"/>
      <c r="ANH6" s="1662"/>
      <c r="ANI6" s="1662"/>
      <c r="ANJ6" s="1662"/>
      <c r="ANK6" s="1662"/>
      <c r="ANL6" s="1662"/>
      <c r="ANM6" s="1662"/>
      <c r="ANN6" s="1662"/>
      <c r="ANO6" s="1662"/>
      <c r="ANP6" s="1662"/>
      <c r="ANQ6" s="1662"/>
      <c r="ANR6" s="1662"/>
      <c r="ANS6" s="1662"/>
      <c r="ANT6" s="1662"/>
      <c r="ANU6" s="1662"/>
      <c r="ANV6" s="1662"/>
      <c r="ANW6" s="1662"/>
      <c r="ANX6" s="1662"/>
      <c r="ANY6" s="1662"/>
      <c r="ANZ6" s="1662"/>
      <c r="AOA6" s="1662"/>
      <c r="AOB6" s="1662"/>
      <c r="AOC6" s="1662"/>
      <c r="AOD6" s="1662"/>
      <c r="AOE6" s="1662"/>
      <c r="AOF6" s="1662"/>
      <c r="AOG6" s="1662"/>
      <c r="AOH6" s="1662"/>
      <c r="AOI6" s="1662"/>
      <c r="AOJ6" s="1662"/>
      <c r="AOK6" s="1662"/>
      <c r="AOL6" s="1662"/>
      <c r="AOM6" s="1662"/>
      <c r="AON6" s="1662"/>
      <c r="AOO6" s="1662"/>
      <c r="AOP6" s="1662"/>
      <c r="AOQ6" s="1662"/>
      <c r="AOR6" s="1662"/>
      <c r="AOS6" s="1662"/>
      <c r="AOT6" s="1662"/>
      <c r="AOU6" s="1662"/>
      <c r="AOV6" s="1662"/>
      <c r="AOW6" s="1662"/>
      <c r="AOX6" s="1662"/>
      <c r="AOY6" s="1662"/>
      <c r="AOZ6" s="1662"/>
      <c r="APA6" s="1662"/>
      <c r="APB6" s="1662"/>
      <c r="APC6" s="1662"/>
      <c r="APD6" s="1662"/>
      <c r="APE6" s="1662"/>
      <c r="APF6" s="1662"/>
      <c r="APG6" s="1662"/>
      <c r="APH6" s="1662"/>
      <c r="API6" s="1662"/>
      <c r="APJ6" s="1662"/>
      <c r="APK6" s="1662"/>
      <c r="APL6" s="1662"/>
      <c r="APM6" s="1662"/>
      <c r="APN6" s="1662"/>
      <c r="APO6" s="1662"/>
      <c r="APP6" s="1662"/>
      <c r="APQ6" s="1662"/>
      <c r="APR6" s="1662"/>
      <c r="APS6" s="1662"/>
      <c r="APT6" s="1662"/>
      <c r="APU6" s="1662"/>
      <c r="APV6" s="1662"/>
      <c r="APW6" s="1662"/>
      <c r="APX6" s="1662"/>
      <c r="APY6" s="1662"/>
      <c r="APZ6" s="1662"/>
      <c r="AQA6" s="1662"/>
      <c r="AQB6" s="1662"/>
      <c r="AQC6" s="1662"/>
      <c r="AQD6" s="1662"/>
      <c r="AQE6" s="1662"/>
      <c r="AQF6" s="1662"/>
      <c r="AQG6" s="1662"/>
      <c r="AQH6" s="1662"/>
      <c r="AQI6" s="1662"/>
      <c r="AQJ6" s="1662"/>
      <c r="AQK6" s="1662"/>
      <c r="AQL6" s="1662"/>
      <c r="AQM6" s="1662"/>
      <c r="AQN6" s="1662"/>
      <c r="AQO6" s="1662"/>
      <c r="AQP6" s="1662"/>
      <c r="AQQ6" s="1662"/>
      <c r="AQR6" s="1662"/>
      <c r="AQS6" s="1662"/>
      <c r="AQT6" s="1662"/>
      <c r="AQU6" s="1662"/>
      <c r="AQV6" s="1662"/>
      <c r="AQW6" s="1662"/>
      <c r="AQX6" s="1662"/>
      <c r="AQY6" s="1662"/>
      <c r="AQZ6" s="1662"/>
      <c r="ARA6" s="1662"/>
      <c r="ARB6" s="1662"/>
      <c r="ARC6" s="1662"/>
      <c r="ARD6" s="1662"/>
      <c r="ARE6" s="1662"/>
      <c r="ARF6" s="1662"/>
      <c r="ARG6" s="1662"/>
      <c r="ARH6" s="1662"/>
      <c r="ARI6" s="1662"/>
      <c r="ARJ6" s="1662"/>
      <c r="ARK6" s="1662"/>
      <c r="ARL6" s="1662"/>
      <c r="ARM6" s="1662"/>
      <c r="ARN6" s="1662"/>
      <c r="ARO6" s="1662"/>
      <c r="ARP6" s="1662"/>
      <c r="ARQ6" s="1662"/>
      <c r="ARR6" s="1662"/>
      <c r="ARS6" s="1662"/>
      <c r="ART6" s="1662"/>
      <c r="ARU6" s="1662"/>
      <c r="ARV6" s="1662"/>
      <c r="ARW6" s="1662"/>
      <c r="ARX6" s="1662"/>
      <c r="ARY6" s="1662"/>
      <c r="ARZ6" s="1662"/>
      <c r="ASA6" s="1662"/>
      <c r="ASB6" s="1662"/>
      <c r="ASC6" s="1662"/>
      <c r="ASD6" s="1662"/>
      <c r="ASE6" s="1662"/>
      <c r="ASF6" s="1662"/>
      <c r="ASG6" s="1662"/>
      <c r="ASH6" s="1662"/>
      <c r="ASI6" s="1662"/>
      <c r="ASJ6" s="1662"/>
      <c r="ASK6" s="1662"/>
      <c r="ASL6" s="1662"/>
      <c r="ASM6" s="1662"/>
      <c r="ASN6" s="1662"/>
      <c r="ASO6" s="1662"/>
      <c r="ASP6" s="1662"/>
      <c r="ASQ6" s="1662"/>
      <c r="ASR6" s="1662"/>
      <c r="ASS6" s="1662"/>
      <c r="AST6" s="1662"/>
      <c r="ASU6" s="1662"/>
      <c r="ASV6" s="1662"/>
      <c r="ASW6" s="1662"/>
      <c r="ASX6" s="1662"/>
      <c r="ASY6" s="1662"/>
      <c r="ASZ6" s="1662"/>
      <c r="ATA6" s="1662"/>
      <c r="ATB6" s="1662"/>
      <c r="ATC6" s="1662"/>
      <c r="ATD6" s="1662"/>
      <c r="ATE6" s="1662"/>
      <c r="ATF6" s="1662"/>
      <c r="ATG6" s="1662"/>
      <c r="ATH6" s="1662"/>
      <c r="ATI6" s="1662"/>
      <c r="ATJ6" s="1662"/>
      <c r="ATK6" s="1662"/>
      <c r="ATL6" s="1662"/>
      <c r="ATM6" s="1662"/>
      <c r="ATN6" s="1662"/>
      <c r="ATO6" s="1662"/>
      <c r="ATP6" s="1662"/>
      <c r="ATQ6" s="1662"/>
      <c r="ATR6" s="1662"/>
      <c r="ATS6" s="1662"/>
      <c r="ATT6" s="1662"/>
      <c r="ATU6" s="1662"/>
      <c r="ATV6" s="1662"/>
      <c r="ATW6" s="1662"/>
      <c r="ATX6" s="1662"/>
      <c r="ATY6" s="1662"/>
      <c r="ATZ6" s="1662"/>
      <c r="AUA6" s="1662"/>
      <c r="AUB6" s="1662"/>
      <c r="AUC6" s="1662"/>
      <c r="AUD6" s="1662"/>
      <c r="AUE6" s="1662"/>
      <c r="AUF6" s="1662"/>
      <c r="AUG6" s="1662"/>
      <c r="AUH6" s="1662"/>
      <c r="AUI6" s="1662"/>
      <c r="AUJ6" s="1662"/>
      <c r="AUK6" s="1662"/>
      <c r="AUL6" s="1662"/>
      <c r="AUM6" s="1662"/>
      <c r="AUN6" s="1662"/>
      <c r="AUO6" s="1662"/>
      <c r="AUP6" s="1662"/>
      <c r="AUQ6" s="1662"/>
      <c r="AUR6" s="1662"/>
      <c r="AUS6" s="1662"/>
      <c r="AUT6" s="1662"/>
      <c r="AUU6" s="1662"/>
      <c r="AUV6" s="1662"/>
      <c r="AUW6" s="1662"/>
      <c r="AUX6" s="1662"/>
      <c r="AUY6" s="1662"/>
      <c r="AUZ6" s="1662"/>
      <c r="AVA6" s="1662"/>
      <c r="AVB6" s="1662"/>
      <c r="AVC6" s="1662"/>
      <c r="AVD6" s="1662"/>
      <c r="AVE6" s="1662"/>
      <c r="AVF6" s="1662"/>
      <c r="AVG6" s="1662"/>
      <c r="AVH6" s="1662"/>
      <c r="AVI6" s="1662"/>
      <c r="AVJ6" s="1662"/>
      <c r="AVK6" s="1662"/>
      <c r="AVL6" s="1662"/>
      <c r="AVM6" s="1662"/>
      <c r="AVN6" s="1662"/>
      <c r="AVO6" s="1662"/>
      <c r="AVP6" s="1662"/>
      <c r="AVQ6" s="1662"/>
      <c r="AVR6" s="1662"/>
      <c r="AVS6" s="1662"/>
      <c r="AVT6" s="1662"/>
      <c r="AVU6" s="1662"/>
      <c r="AVV6" s="1662"/>
      <c r="AVW6" s="1662"/>
      <c r="AVX6" s="1662"/>
      <c r="AVY6" s="1662"/>
      <c r="AVZ6" s="1662"/>
      <c r="AWA6" s="1662"/>
      <c r="AWB6" s="1662"/>
      <c r="AWC6" s="1662"/>
      <c r="AWD6" s="1662"/>
      <c r="AWE6" s="1662"/>
      <c r="AWF6" s="1662"/>
      <c r="AWG6" s="1662"/>
      <c r="AWH6" s="1662"/>
      <c r="AWI6" s="1662"/>
      <c r="AWJ6" s="1662"/>
      <c r="AWK6" s="1662"/>
      <c r="AWL6" s="1662"/>
      <c r="AWM6" s="1662"/>
      <c r="AWN6" s="1662"/>
      <c r="AWO6" s="1662"/>
      <c r="AWP6" s="1662"/>
      <c r="AWQ6" s="1662"/>
      <c r="AWR6" s="1662"/>
      <c r="AWS6" s="1662"/>
      <c r="AWT6" s="1662"/>
      <c r="AWU6" s="1662"/>
      <c r="AWV6" s="1662"/>
      <c r="AWW6" s="1662"/>
      <c r="AWX6" s="1662"/>
      <c r="AWY6" s="1662"/>
      <c r="AWZ6" s="1662"/>
      <c r="AXA6" s="1662"/>
      <c r="AXB6" s="1662"/>
      <c r="AXC6" s="1662"/>
      <c r="AXD6" s="1662"/>
      <c r="AXE6" s="1662"/>
      <c r="AXF6" s="1662"/>
      <c r="AXG6" s="1662"/>
      <c r="AXH6" s="1662"/>
      <c r="AXI6" s="1662"/>
      <c r="AXJ6" s="1662"/>
      <c r="AXK6" s="1662"/>
      <c r="AXL6" s="1662"/>
      <c r="AXM6" s="1662"/>
      <c r="AXN6" s="1662"/>
      <c r="AXO6" s="1662"/>
      <c r="AXP6" s="1662"/>
      <c r="AXQ6" s="1662"/>
      <c r="AXR6" s="1662"/>
      <c r="AXS6" s="1662"/>
      <c r="AXT6" s="1662"/>
      <c r="AXU6" s="1662"/>
      <c r="AXV6" s="1662"/>
      <c r="AXW6" s="1662"/>
      <c r="AXX6" s="1662"/>
      <c r="AXY6" s="1662"/>
      <c r="AXZ6" s="1662"/>
      <c r="AYA6" s="1662"/>
      <c r="AYB6" s="1662"/>
      <c r="AYC6" s="1662"/>
      <c r="AYD6" s="1662"/>
      <c r="AYE6" s="1662"/>
      <c r="AYF6" s="1662"/>
      <c r="AYG6" s="1662"/>
      <c r="AYH6" s="1662"/>
      <c r="AYI6" s="1662"/>
      <c r="AYJ6" s="1662"/>
      <c r="AYK6" s="1662"/>
      <c r="AYL6" s="1662"/>
      <c r="AYM6" s="1662"/>
      <c r="AYN6" s="1662"/>
      <c r="AYO6" s="1662"/>
      <c r="AYP6" s="1662"/>
      <c r="AYQ6" s="1662"/>
      <c r="AYR6" s="1662"/>
      <c r="AYS6" s="1662"/>
      <c r="AYT6" s="1662"/>
      <c r="AYU6" s="1662"/>
      <c r="AYV6" s="1662"/>
      <c r="AYW6" s="1662"/>
      <c r="AYX6" s="1662"/>
      <c r="AYY6" s="1662"/>
      <c r="AYZ6" s="1662"/>
      <c r="AZA6" s="1662"/>
      <c r="AZB6" s="1662"/>
      <c r="AZC6" s="1662"/>
      <c r="AZD6" s="1662"/>
      <c r="AZE6" s="1662"/>
      <c r="AZF6" s="1662"/>
      <c r="AZG6" s="1662"/>
      <c r="AZH6" s="1662"/>
      <c r="AZI6" s="1662"/>
      <c r="AZJ6" s="1662"/>
      <c r="AZK6" s="1662"/>
      <c r="AZL6" s="1662"/>
      <c r="AZM6" s="1662"/>
      <c r="AZN6" s="1662"/>
      <c r="AZO6" s="1662"/>
      <c r="AZP6" s="1662"/>
      <c r="AZQ6" s="1662"/>
      <c r="AZR6" s="1662"/>
      <c r="AZS6" s="1662"/>
      <c r="AZT6" s="1662"/>
      <c r="AZU6" s="1662"/>
      <c r="AZV6" s="1662"/>
      <c r="AZW6" s="1662"/>
      <c r="AZX6" s="1662"/>
      <c r="AZY6" s="1662"/>
      <c r="AZZ6" s="1662"/>
      <c r="BAA6" s="1662"/>
      <c r="BAB6" s="1662"/>
      <c r="BAC6" s="1662"/>
      <c r="BAD6" s="1662"/>
      <c r="BAE6" s="1662"/>
      <c r="BAF6" s="1662"/>
      <c r="BAG6" s="1662"/>
      <c r="BAH6" s="1662"/>
      <c r="BAI6" s="1662"/>
      <c r="BAJ6" s="1662"/>
      <c r="BAK6" s="1662"/>
      <c r="BAL6" s="1662"/>
      <c r="BAM6" s="1662"/>
      <c r="BAN6" s="1662"/>
      <c r="BAO6" s="1662"/>
      <c r="BAP6" s="1662"/>
      <c r="BAQ6" s="1662"/>
      <c r="BAR6" s="1662"/>
      <c r="BAS6" s="1662"/>
      <c r="BAT6" s="1662"/>
      <c r="BAU6" s="1662"/>
      <c r="BAV6" s="1662"/>
      <c r="BAW6" s="1662"/>
      <c r="BAX6" s="1662"/>
      <c r="BAY6" s="1662"/>
      <c r="BAZ6" s="1662"/>
      <c r="BBA6" s="1662"/>
      <c r="BBB6" s="1662"/>
      <c r="BBC6" s="1662"/>
      <c r="BBD6" s="1662"/>
      <c r="BBE6" s="1662"/>
      <c r="BBF6" s="1662"/>
      <c r="BBG6" s="1662"/>
      <c r="BBH6" s="1662"/>
      <c r="BBI6" s="1662"/>
      <c r="BBJ6" s="1662"/>
      <c r="BBK6" s="1662"/>
      <c r="BBL6" s="1662"/>
      <c r="BBM6" s="1662"/>
      <c r="BBN6" s="1662"/>
      <c r="BBO6" s="1662"/>
      <c r="BBP6" s="1662"/>
      <c r="BBQ6" s="1662"/>
      <c r="BBR6" s="1662"/>
      <c r="BBS6" s="1662"/>
      <c r="BBT6" s="1662"/>
      <c r="BBU6" s="1662"/>
      <c r="BBV6" s="1662"/>
      <c r="BBW6" s="1662"/>
      <c r="BBX6" s="1662"/>
      <c r="BBY6" s="1662"/>
      <c r="BBZ6" s="1662"/>
      <c r="BCA6" s="1662"/>
      <c r="BCB6" s="1662"/>
      <c r="BCC6" s="1662"/>
      <c r="BCD6" s="1662"/>
      <c r="BCE6" s="1662"/>
      <c r="BCF6" s="1662"/>
      <c r="BCG6" s="1662"/>
      <c r="BCH6" s="1662"/>
      <c r="BCI6" s="1662"/>
      <c r="BCJ6" s="1662"/>
      <c r="BCK6" s="1662"/>
      <c r="BCL6" s="1662"/>
      <c r="BCM6" s="1662"/>
      <c r="BCN6" s="1662"/>
      <c r="BCO6" s="1662"/>
      <c r="BCP6" s="1662"/>
      <c r="BCQ6" s="1662"/>
      <c r="BCR6" s="1662"/>
      <c r="BCS6" s="1662"/>
      <c r="BCT6" s="1662"/>
      <c r="BCU6" s="1662"/>
      <c r="BCV6" s="1662"/>
      <c r="BCW6" s="1662"/>
      <c r="BCX6" s="1662"/>
      <c r="BCY6" s="1662"/>
      <c r="BCZ6" s="1662"/>
      <c r="BDA6" s="1662"/>
      <c r="BDB6" s="1662"/>
      <c r="BDC6" s="1662"/>
      <c r="BDD6" s="1662"/>
      <c r="BDE6" s="1662"/>
      <c r="BDF6" s="1662"/>
      <c r="BDG6" s="1662"/>
      <c r="BDH6" s="1662"/>
      <c r="BDI6" s="1662"/>
      <c r="BDJ6" s="1662"/>
      <c r="BDK6" s="1662"/>
      <c r="BDL6" s="1662"/>
      <c r="BDM6" s="1662"/>
      <c r="BDN6" s="1662"/>
      <c r="BDO6" s="1662"/>
      <c r="BDP6" s="1662"/>
      <c r="BDQ6" s="1662"/>
      <c r="BDR6" s="1662"/>
      <c r="BDS6" s="1662"/>
      <c r="BDT6" s="1662"/>
      <c r="BDU6" s="1662"/>
      <c r="BDV6" s="1662"/>
      <c r="BDW6" s="1662"/>
      <c r="BDX6" s="1662"/>
      <c r="BDY6" s="1662"/>
      <c r="BDZ6" s="1662"/>
      <c r="BEA6" s="1662"/>
      <c r="BEB6" s="1662"/>
      <c r="BEC6" s="1662"/>
      <c r="BED6" s="1662"/>
      <c r="BEE6" s="1662"/>
      <c r="BEF6" s="1662"/>
      <c r="BEG6" s="1662"/>
      <c r="BEH6" s="1662"/>
      <c r="BEI6" s="1662"/>
      <c r="BEJ6" s="1662"/>
      <c r="BEK6" s="1662"/>
      <c r="BEL6" s="1662"/>
      <c r="BEM6" s="1662"/>
      <c r="BEN6" s="1662"/>
      <c r="BEO6" s="1662"/>
      <c r="BEP6" s="1662"/>
      <c r="BEQ6" s="1662"/>
      <c r="BER6" s="1662"/>
      <c r="BES6" s="1662"/>
      <c r="BET6" s="1662"/>
      <c r="BEU6" s="1662"/>
      <c r="BEV6" s="1662"/>
      <c r="BEW6" s="1662"/>
      <c r="BEX6" s="1662"/>
      <c r="BEY6" s="1662"/>
      <c r="BEZ6" s="1662"/>
      <c r="BFA6" s="1662"/>
      <c r="BFB6" s="1662"/>
      <c r="BFC6" s="1662"/>
      <c r="BFD6" s="1662"/>
      <c r="BFE6" s="1662"/>
      <c r="BFF6" s="1662"/>
      <c r="BFG6" s="1662"/>
      <c r="BFH6" s="1662"/>
      <c r="BFI6" s="1662"/>
      <c r="BFJ6" s="1662"/>
      <c r="BFK6" s="1662"/>
      <c r="BFL6" s="1662"/>
      <c r="BFM6" s="1662"/>
      <c r="BFN6" s="1662"/>
      <c r="BFO6" s="1662"/>
      <c r="BFP6" s="1662"/>
      <c r="BFQ6" s="1662"/>
      <c r="BFR6" s="1662"/>
      <c r="BFS6" s="1662"/>
      <c r="BFT6" s="1662"/>
      <c r="BFU6" s="1662"/>
      <c r="BFV6" s="1662"/>
      <c r="BFW6" s="1662"/>
      <c r="BFX6" s="1662"/>
      <c r="BFY6" s="1662"/>
      <c r="BFZ6" s="1662"/>
      <c r="BGA6" s="1662"/>
      <c r="BGB6" s="1662"/>
      <c r="BGC6" s="1662"/>
      <c r="BGD6" s="1662"/>
      <c r="BGE6" s="1662"/>
      <c r="BGF6" s="1662"/>
      <c r="BGG6" s="1662"/>
      <c r="BGH6" s="1662"/>
      <c r="BGI6" s="1662"/>
      <c r="BGJ6" s="1662"/>
      <c r="BGK6" s="1662"/>
      <c r="BGL6" s="1662"/>
      <c r="BGM6" s="1662"/>
      <c r="BGN6" s="1662"/>
      <c r="BGO6" s="1662"/>
      <c r="BGP6" s="1662"/>
      <c r="BGQ6" s="1662"/>
      <c r="BGR6" s="1662"/>
      <c r="BGS6" s="1662"/>
      <c r="BGT6" s="1662"/>
      <c r="BGU6" s="1662"/>
      <c r="BGV6" s="1662"/>
      <c r="BGW6" s="1662"/>
      <c r="BGX6" s="1662"/>
      <c r="BGY6" s="1662"/>
      <c r="BGZ6" s="1662"/>
      <c r="BHA6" s="1662"/>
      <c r="BHB6" s="1662"/>
      <c r="BHC6" s="1662"/>
      <c r="BHD6" s="1662"/>
      <c r="BHE6" s="1662"/>
      <c r="BHF6" s="1662"/>
      <c r="BHG6" s="1662"/>
      <c r="BHH6" s="1662"/>
      <c r="BHI6" s="1662"/>
      <c r="BHJ6" s="1662"/>
      <c r="BHK6" s="1662"/>
      <c r="BHL6" s="1662"/>
      <c r="BHM6" s="1662"/>
      <c r="BHN6" s="1662"/>
      <c r="BHO6" s="1662"/>
      <c r="BHP6" s="1662"/>
      <c r="BHQ6" s="1662"/>
      <c r="BHR6" s="1662"/>
      <c r="BHS6" s="1662"/>
      <c r="BHT6" s="1662"/>
      <c r="BHU6" s="1662"/>
      <c r="BHV6" s="1662"/>
      <c r="BHW6" s="1662"/>
      <c r="BHX6" s="1662"/>
      <c r="BHY6" s="1662"/>
      <c r="BHZ6" s="1662"/>
      <c r="BIA6" s="1662"/>
      <c r="BIB6" s="1662"/>
      <c r="BIC6" s="1662"/>
      <c r="BID6" s="1662"/>
      <c r="BIE6" s="1662"/>
      <c r="BIF6" s="1662"/>
      <c r="BIG6" s="1662"/>
      <c r="BIH6" s="1662"/>
      <c r="BII6" s="1662"/>
      <c r="BIJ6" s="1662"/>
      <c r="BIK6" s="1662"/>
      <c r="BIL6" s="1662"/>
      <c r="BIM6" s="1662"/>
      <c r="BIN6" s="1662"/>
      <c r="BIO6" s="1662"/>
      <c r="BIP6" s="1662"/>
      <c r="BIQ6" s="1662"/>
      <c r="BIR6" s="1662"/>
      <c r="BIS6" s="1662"/>
      <c r="BIT6" s="1662"/>
      <c r="BIU6" s="1662"/>
      <c r="BIV6" s="1662"/>
      <c r="BIW6" s="1662"/>
      <c r="BIX6" s="1662"/>
      <c r="BIY6" s="1662"/>
      <c r="BIZ6" s="1662"/>
      <c r="BJA6" s="1662"/>
      <c r="BJB6" s="1662"/>
      <c r="BJC6" s="1662"/>
      <c r="BJD6" s="1662"/>
      <c r="BJE6" s="1662"/>
      <c r="BJF6" s="1662"/>
      <c r="BJG6" s="1662"/>
      <c r="BJH6" s="1662"/>
      <c r="BJI6" s="1662"/>
      <c r="BJJ6" s="1662"/>
      <c r="BJK6" s="1662"/>
      <c r="BJL6" s="1662"/>
      <c r="BJM6" s="1662"/>
      <c r="BJN6" s="1662"/>
      <c r="BJO6" s="1662"/>
      <c r="BJP6" s="1662"/>
      <c r="BJQ6" s="1662"/>
      <c r="BJR6" s="1662"/>
      <c r="BJS6" s="1662"/>
      <c r="BJT6" s="1662"/>
      <c r="BJU6" s="1662"/>
      <c r="BJV6" s="1662"/>
      <c r="BJW6" s="1662"/>
      <c r="BJX6" s="1662"/>
      <c r="BJY6" s="1662"/>
      <c r="BJZ6" s="1662"/>
      <c r="BKA6" s="1662"/>
      <c r="BKB6" s="1662"/>
      <c r="BKC6" s="1662"/>
      <c r="BKD6" s="1662"/>
      <c r="BKE6" s="1662"/>
      <c r="BKF6" s="1662"/>
      <c r="BKG6" s="1662"/>
      <c r="BKH6" s="1662"/>
      <c r="BKI6" s="1662"/>
      <c r="BKJ6" s="1662"/>
      <c r="BKK6" s="1662"/>
      <c r="BKL6" s="1662"/>
      <c r="BKM6" s="1662"/>
      <c r="BKN6" s="1662"/>
      <c r="BKO6" s="1662"/>
      <c r="BKP6" s="1662"/>
      <c r="BKQ6" s="1662"/>
      <c r="BKR6" s="1662"/>
      <c r="BKS6" s="1662"/>
      <c r="BKT6" s="1662"/>
      <c r="BKU6" s="1662"/>
      <c r="BKV6" s="1662"/>
      <c r="BKW6" s="1662"/>
      <c r="BKX6" s="1662"/>
      <c r="BKY6" s="1662"/>
      <c r="BKZ6" s="1662"/>
      <c r="BLA6" s="1662"/>
      <c r="BLB6" s="1662"/>
      <c r="BLC6" s="1662"/>
      <c r="BLD6" s="1662"/>
      <c r="BLE6" s="1662"/>
      <c r="BLF6" s="1662"/>
      <c r="BLG6" s="1662"/>
      <c r="BLH6" s="1662"/>
      <c r="BLI6" s="1662"/>
      <c r="BLJ6" s="1662"/>
      <c r="BLK6" s="1662"/>
      <c r="BLL6" s="1662"/>
      <c r="BLM6" s="1662"/>
      <c r="BLN6" s="1662"/>
      <c r="BLO6" s="1662"/>
      <c r="BLP6" s="1662"/>
      <c r="BLQ6" s="1662"/>
      <c r="BLR6" s="1662"/>
      <c r="BLS6" s="1662"/>
      <c r="BLT6" s="1662"/>
      <c r="BLU6" s="1662"/>
      <c r="BLV6" s="1662"/>
      <c r="BLW6" s="1662"/>
      <c r="BLX6" s="1662"/>
      <c r="BLY6" s="1662"/>
      <c r="BLZ6" s="1662"/>
      <c r="BMA6" s="1662"/>
      <c r="BMB6" s="1662"/>
      <c r="BMC6" s="1662"/>
      <c r="BMD6" s="1662"/>
      <c r="BME6" s="1662"/>
      <c r="BMF6" s="1662"/>
      <c r="BMG6" s="1662"/>
      <c r="BMH6" s="1662"/>
      <c r="BMI6" s="1662"/>
      <c r="BMJ6" s="1662"/>
      <c r="BMK6" s="1662"/>
      <c r="BML6" s="1662"/>
      <c r="BMM6" s="1662"/>
      <c r="BMN6" s="1662"/>
      <c r="BMO6" s="1662"/>
      <c r="BMP6" s="1662"/>
      <c r="BMQ6" s="1662"/>
      <c r="BMR6" s="1662"/>
      <c r="BMS6" s="1662"/>
      <c r="BMT6" s="1662"/>
      <c r="BMU6" s="1662"/>
      <c r="BMV6" s="1662"/>
      <c r="BMW6" s="1662"/>
      <c r="BMX6" s="1662"/>
      <c r="BMY6" s="1662"/>
      <c r="BMZ6" s="1662"/>
      <c r="BNA6" s="1662"/>
      <c r="BNB6" s="1662"/>
      <c r="BNC6" s="1662"/>
      <c r="BND6" s="1662"/>
      <c r="BNE6" s="1662"/>
      <c r="BNF6" s="1662"/>
      <c r="BNG6" s="1662"/>
      <c r="BNH6" s="1662"/>
      <c r="BNI6" s="1662"/>
      <c r="BNJ6" s="1662"/>
      <c r="BNK6" s="1662"/>
      <c r="BNL6" s="1662"/>
      <c r="BNM6" s="1662"/>
      <c r="BNN6" s="1662"/>
      <c r="BNO6" s="1662"/>
      <c r="BNP6" s="1662"/>
      <c r="BNQ6" s="1662"/>
      <c r="BNR6" s="1662"/>
      <c r="BNS6" s="1662"/>
      <c r="BNT6" s="1662"/>
      <c r="BNU6" s="1662"/>
      <c r="BNV6" s="1662"/>
      <c r="BNW6" s="1662"/>
      <c r="BNX6" s="1662"/>
      <c r="BNY6" s="1662"/>
      <c r="BNZ6" s="1662"/>
      <c r="BOA6" s="1662"/>
      <c r="BOB6" s="1662"/>
      <c r="BOC6" s="1662"/>
      <c r="BOD6" s="1662"/>
      <c r="BOE6" s="1662"/>
      <c r="BOF6" s="1662"/>
      <c r="BOG6" s="1662"/>
      <c r="BOH6" s="1662"/>
      <c r="BOI6" s="1662"/>
      <c r="BOJ6" s="1662"/>
      <c r="BOK6" s="1662"/>
      <c r="BOL6" s="1662"/>
      <c r="BOM6" s="1662"/>
      <c r="BON6" s="1662"/>
      <c r="BOO6" s="1662"/>
      <c r="BOP6" s="1662"/>
      <c r="BOQ6" s="1662"/>
      <c r="BOR6" s="1662"/>
      <c r="BOS6" s="1662"/>
      <c r="BOT6" s="1662"/>
      <c r="BOU6" s="1662"/>
      <c r="BOV6" s="1662"/>
      <c r="BOW6" s="1662"/>
      <c r="BOX6" s="1662"/>
      <c r="BOY6" s="1662"/>
      <c r="BOZ6" s="1662"/>
      <c r="BPA6" s="1662"/>
      <c r="BPB6" s="1662"/>
      <c r="BPC6" s="1662"/>
      <c r="BPD6" s="1662"/>
      <c r="BPE6" s="1662"/>
      <c r="BPF6" s="1662"/>
      <c r="BPG6" s="1662"/>
      <c r="BPH6" s="1662"/>
      <c r="BPI6" s="1662"/>
      <c r="BPJ6" s="1662"/>
      <c r="BPK6" s="1662"/>
      <c r="BPL6" s="1662"/>
      <c r="BPM6" s="1662"/>
      <c r="BPN6" s="1662"/>
      <c r="BPO6" s="1662"/>
      <c r="BPP6" s="1662"/>
      <c r="BPQ6" s="1662"/>
      <c r="BPR6" s="1662"/>
      <c r="BPS6" s="1662"/>
      <c r="BPT6" s="1662"/>
      <c r="BPU6" s="1662"/>
      <c r="BPV6" s="1662"/>
      <c r="BPW6" s="1662"/>
      <c r="BPX6" s="1662"/>
      <c r="BPY6" s="1662"/>
      <c r="BPZ6" s="1662"/>
      <c r="BQA6" s="1662"/>
      <c r="BQB6" s="1662"/>
      <c r="BQC6" s="1662"/>
      <c r="BQD6" s="1662"/>
      <c r="BQE6" s="1662"/>
      <c r="BQF6" s="1662"/>
      <c r="BQG6" s="1662"/>
      <c r="BQH6" s="1662"/>
      <c r="BQI6" s="1662"/>
      <c r="BQJ6" s="1662"/>
      <c r="BQK6" s="1662"/>
      <c r="BQL6" s="1662"/>
      <c r="BQM6" s="1662"/>
      <c r="BQN6" s="1662"/>
      <c r="BQO6" s="1662"/>
      <c r="BQP6" s="1662"/>
      <c r="BQQ6" s="1662"/>
      <c r="BQR6" s="1662"/>
      <c r="BQS6" s="1662"/>
      <c r="BQT6" s="1662"/>
      <c r="BQU6" s="1662"/>
      <c r="BQV6" s="1662"/>
      <c r="BQW6" s="1662"/>
      <c r="BQX6" s="1662"/>
      <c r="BQY6" s="1662"/>
      <c r="BQZ6" s="1662"/>
      <c r="BRA6" s="1662"/>
      <c r="BRB6" s="1662"/>
      <c r="BRC6" s="1662"/>
      <c r="BRD6" s="1662"/>
      <c r="BRE6" s="1662"/>
      <c r="BRF6" s="1662"/>
      <c r="BRG6" s="1662"/>
      <c r="BRH6" s="1662"/>
      <c r="BRI6" s="1662"/>
      <c r="BRJ6" s="1662"/>
      <c r="BRK6" s="1662"/>
      <c r="BRL6" s="1662"/>
      <c r="BRM6" s="1662"/>
      <c r="BRN6" s="1662"/>
      <c r="BRO6" s="1662"/>
      <c r="BRP6" s="1662"/>
      <c r="BRQ6" s="1662"/>
      <c r="BRR6" s="1662"/>
      <c r="BRS6" s="1662"/>
      <c r="BRT6" s="1662"/>
      <c r="BRU6" s="1662"/>
      <c r="BRV6" s="1662"/>
      <c r="BRW6" s="1662"/>
      <c r="BRX6" s="1662"/>
      <c r="BRY6" s="1662"/>
      <c r="BRZ6" s="1662"/>
      <c r="BSA6" s="1662"/>
      <c r="BSB6" s="1662"/>
      <c r="BSC6" s="1662"/>
      <c r="BSD6" s="1662"/>
      <c r="BSE6" s="1662"/>
      <c r="BSF6" s="1662"/>
      <c r="BSG6" s="1662"/>
      <c r="BSH6" s="1662"/>
      <c r="BSI6" s="1662"/>
      <c r="BSJ6" s="1662"/>
      <c r="BSK6" s="1662"/>
      <c r="BSL6" s="1662"/>
      <c r="BSM6" s="1662"/>
      <c r="BSN6" s="1662"/>
      <c r="BSO6" s="1662"/>
      <c r="BSP6" s="1662"/>
      <c r="BSQ6" s="1662"/>
      <c r="BSR6" s="1662"/>
      <c r="BSS6" s="1662"/>
      <c r="BST6" s="1662"/>
      <c r="BSU6" s="1662"/>
      <c r="BSV6" s="1662"/>
      <c r="BSW6" s="1662"/>
      <c r="BSX6" s="1662"/>
      <c r="BSY6" s="1662"/>
      <c r="BSZ6" s="1662"/>
      <c r="BTA6" s="1662"/>
      <c r="BTB6" s="1662"/>
      <c r="BTC6" s="1662"/>
      <c r="BTD6" s="1662"/>
      <c r="BTE6" s="1662"/>
      <c r="BTF6" s="1662"/>
      <c r="BTG6" s="1662"/>
      <c r="BTH6" s="1662"/>
      <c r="BTI6" s="1662"/>
      <c r="BTJ6" s="1662"/>
      <c r="BTK6" s="1662"/>
      <c r="BTL6" s="1662"/>
      <c r="BTM6" s="1662"/>
      <c r="BTN6" s="1662"/>
      <c r="BTO6" s="1662"/>
      <c r="BTP6" s="1662"/>
      <c r="BTQ6" s="1662"/>
      <c r="BTR6" s="1662"/>
      <c r="BTS6" s="1662"/>
      <c r="BTT6" s="1662"/>
      <c r="BTU6" s="1662"/>
      <c r="BTV6" s="1662"/>
      <c r="BTW6" s="1662"/>
      <c r="BTX6" s="1662"/>
      <c r="BTY6" s="1662"/>
      <c r="BTZ6" s="1662"/>
      <c r="BUA6" s="1662"/>
      <c r="BUB6" s="1662"/>
      <c r="BUC6" s="1662"/>
      <c r="BUD6" s="1662"/>
      <c r="BUE6" s="1662"/>
      <c r="BUF6" s="1662"/>
      <c r="BUG6" s="1662"/>
      <c r="BUH6" s="1662"/>
      <c r="BUI6" s="1662"/>
      <c r="BUJ6" s="1662"/>
      <c r="BUK6" s="1662"/>
      <c r="BUL6" s="1662"/>
      <c r="BUM6" s="1662"/>
      <c r="BUN6" s="1662"/>
      <c r="BUO6" s="1662"/>
      <c r="BUP6" s="1662"/>
      <c r="BUQ6" s="1662"/>
      <c r="BUR6" s="1662"/>
      <c r="BUS6" s="1662"/>
      <c r="BUT6" s="1662"/>
      <c r="BUU6" s="1662"/>
      <c r="BUV6" s="1662"/>
      <c r="BUW6" s="1662"/>
      <c r="BUX6" s="1662"/>
      <c r="BUY6" s="1662"/>
      <c r="BUZ6" s="1662"/>
      <c r="BVA6" s="1662"/>
      <c r="BVB6" s="1662"/>
      <c r="BVC6" s="1662"/>
      <c r="BVD6" s="1662"/>
      <c r="BVE6" s="1662"/>
      <c r="BVF6" s="1662"/>
      <c r="BVG6" s="1662"/>
      <c r="BVH6" s="1662"/>
      <c r="BVI6" s="1662"/>
      <c r="BVJ6" s="1662"/>
      <c r="BVK6" s="1662"/>
      <c r="BVL6" s="1662"/>
      <c r="BVM6" s="1662"/>
      <c r="BVN6" s="1662"/>
      <c r="BVO6" s="1662"/>
      <c r="BVP6" s="1662"/>
      <c r="BVQ6" s="1662"/>
      <c r="BVR6" s="1662"/>
      <c r="BVS6" s="1662"/>
      <c r="BVT6" s="1662"/>
      <c r="BVU6" s="1662"/>
      <c r="BVV6" s="1662"/>
      <c r="BVW6" s="1662"/>
      <c r="BVX6" s="1662"/>
      <c r="BVY6" s="1662"/>
      <c r="BVZ6" s="1662"/>
      <c r="BWA6" s="1662"/>
      <c r="BWB6" s="1662"/>
      <c r="BWC6" s="1662"/>
      <c r="BWD6" s="1662"/>
      <c r="BWE6" s="1662"/>
      <c r="BWF6" s="1662"/>
      <c r="BWG6" s="1662"/>
      <c r="BWH6" s="1662"/>
      <c r="BWI6" s="1662"/>
      <c r="BWJ6" s="1662"/>
      <c r="BWK6" s="1662"/>
      <c r="BWL6" s="1662"/>
      <c r="BWM6" s="1662"/>
      <c r="BWN6" s="1662"/>
      <c r="BWO6" s="1662"/>
      <c r="BWP6" s="1662"/>
      <c r="BWQ6" s="1662"/>
      <c r="BWR6" s="1662"/>
      <c r="BWS6" s="1662"/>
      <c r="BWT6" s="1662"/>
      <c r="BWU6" s="1662"/>
      <c r="BWV6" s="1662"/>
      <c r="BWW6" s="1662"/>
      <c r="BWX6" s="1662"/>
      <c r="BWY6" s="1662"/>
      <c r="BWZ6" s="1662"/>
      <c r="BXA6" s="1662"/>
      <c r="BXB6" s="1662"/>
      <c r="BXC6" s="1662"/>
      <c r="BXD6" s="1662"/>
      <c r="BXE6" s="1662"/>
      <c r="BXF6" s="1662"/>
      <c r="BXG6" s="1662"/>
      <c r="BXH6" s="1662"/>
      <c r="BXI6" s="1662"/>
      <c r="BXJ6" s="1662"/>
      <c r="BXK6" s="1662"/>
      <c r="BXL6" s="1662"/>
      <c r="BXM6" s="1662"/>
      <c r="BXN6" s="1662"/>
      <c r="BXO6" s="1662"/>
      <c r="BXP6" s="1662"/>
      <c r="BXQ6" s="1662"/>
      <c r="BXR6" s="1662"/>
      <c r="BXS6" s="1662"/>
      <c r="BXT6" s="1662"/>
      <c r="BXU6" s="1662"/>
      <c r="BXV6" s="1662"/>
      <c r="BXW6" s="1662"/>
      <c r="BXX6" s="1662"/>
      <c r="BXY6" s="1662"/>
      <c r="BXZ6" s="1662"/>
      <c r="BYA6" s="1662"/>
      <c r="BYB6" s="1662"/>
      <c r="BYC6" s="1662"/>
      <c r="BYD6" s="1662"/>
      <c r="BYE6" s="1662"/>
      <c r="BYF6" s="1662"/>
      <c r="BYG6" s="1662"/>
      <c r="BYH6" s="1662"/>
      <c r="BYI6" s="1662"/>
      <c r="BYJ6" s="1662"/>
      <c r="BYK6" s="1662"/>
      <c r="BYL6" s="1662"/>
      <c r="BYM6" s="1662"/>
      <c r="BYN6" s="1662"/>
      <c r="BYO6" s="1662"/>
      <c r="BYP6" s="1662"/>
      <c r="BYQ6" s="1662"/>
      <c r="BYR6" s="1662"/>
      <c r="BYS6" s="1662"/>
      <c r="BYT6" s="1662"/>
      <c r="BYU6" s="1662"/>
      <c r="BYV6" s="1662"/>
      <c r="BYW6" s="1662"/>
      <c r="BYX6" s="1662"/>
      <c r="BYY6" s="1662"/>
      <c r="BYZ6" s="1662"/>
      <c r="BZA6" s="1662"/>
      <c r="BZB6" s="1662"/>
      <c r="BZC6" s="1662"/>
      <c r="BZD6" s="1662"/>
      <c r="BZE6" s="1662"/>
      <c r="BZF6" s="1662"/>
      <c r="BZG6" s="1662"/>
      <c r="BZH6" s="1662"/>
      <c r="BZI6" s="1662"/>
      <c r="BZJ6" s="1662"/>
      <c r="BZK6" s="1662"/>
      <c r="BZL6" s="1662"/>
      <c r="BZM6" s="1662"/>
      <c r="BZN6" s="1662"/>
      <c r="BZO6" s="1662"/>
      <c r="BZP6" s="1662"/>
      <c r="BZQ6" s="1662"/>
      <c r="BZR6" s="1662"/>
      <c r="BZS6" s="1662"/>
      <c r="BZT6" s="1662"/>
      <c r="BZU6" s="1662"/>
      <c r="BZV6" s="1662"/>
      <c r="BZW6" s="1662"/>
      <c r="BZX6" s="1662"/>
      <c r="BZY6" s="1662"/>
      <c r="BZZ6" s="1662"/>
      <c r="CAA6" s="1662"/>
      <c r="CAB6" s="1662"/>
      <c r="CAC6" s="1662"/>
      <c r="CAD6" s="1662"/>
      <c r="CAE6" s="1662"/>
      <c r="CAF6" s="1662"/>
      <c r="CAG6" s="1662"/>
      <c r="CAH6" s="1662"/>
      <c r="CAI6" s="1662"/>
      <c r="CAJ6" s="1662"/>
      <c r="CAK6" s="1662"/>
      <c r="CAL6" s="1662"/>
      <c r="CAM6" s="1662"/>
      <c r="CAN6" s="1662"/>
      <c r="CAO6" s="1662"/>
      <c r="CAP6" s="1662"/>
      <c r="CAQ6" s="1662"/>
      <c r="CAR6" s="1662"/>
      <c r="CAS6" s="1662"/>
      <c r="CAT6" s="1662"/>
      <c r="CAU6" s="1662"/>
      <c r="CAV6" s="1662"/>
      <c r="CAW6" s="1662"/>
      <c r="CAX6" s="1662"/>
      <c r="CAY6" s="1662"/>
      <c r="CAZ6" s="1662"/>
      <c r="CBA6" s="1662"/>
      <c r="CBB6" s="1662"/>
      <c r="CBC6" s="1662"/>
      <c r="CBD6" s="1662"/>
      <c r="CBE6" s="1662"/>
      <c r="CBF6" s="1662"/>
      <c r="CBG6" s="1662"/>
      <c r="CBH6" s="1662"/>
      <c r="CBI6" s="1662"/>
      <c r="CBJ6" s="1662"/>
      <c r="CBK6" s="1662"/>
      <c r="CBL6" s="1662"/>
      <c r="CBM6" s="1662"/>
      <c r="CBN6" s="1662"/>
      <c r="CBO6" s="1662"/>
      <c r="CBP6" s="1662"/>
      <c r="CBQ6" s="1662"/>
      <c r="CBR6" s="1662"/>
      <c r="CBS6" s="1662"/>
      <c r="CBT6" s="1662"/>
      <c r="CBU6" s="1662"/>
      <c r="CBV6" s="1662"/>
      <c r="CBW6" s="1662"/>
      <c r="CBX6" s="1662"/>
      <c r="CBY6" s="1662"/>
      <c r="CBZ6" s="1662"/>
      <c r="CCA6" s="1662"/>
      <c r="CCB6" s="1662"/>
      <c r="CCC6" s="1662"/>
      <c r="CCD6" s="1662"/>
      <c r="CCE6" s="1662"/>
      <c r="CCF6" s="1662"/>
      <c r="CCG6" s="1662"/>
      <c r="CCH6" s="1662"/>
      <c r="CCI6" s="1662"/>
      <c r="CCJ6" s="1662"/>
      <c r="CCK6" s="1662"/>
      <c r="CCL6" s="1662"/>
      <c r="CCM6" s="1662"/>
      <c r="CCN6" s="1662"/>
      <c r="CCO6" s="1662"/>
      <c r="CCP6" s="1662"/>
      <c r="CCQ6" s="1662"/>
      <c r="CCR6" s="1662"/>
      <c r="CCS6" s="1662"/>
      <c r="CCT6" s="1662"/>
      <c r="CCU6" s="1662"/>
      <c r="CCV6" s="1662"/>
      <c r="CCW6" s="1662"/>
      <c r="CCX6" s="1662"/>
      <c r="CCY6" s="1662"/>
      <c r="CCZ6" s="1662"/>
      <c r="CDA6" s="1662"/>
      <c r="CDB6" s="1662"/>
      <c r="CDC6" s="1662"/>
      <c r="CDD6" s="1662"/>
      <c r="CDE6" s="1662"/>
      <c r="CDF6" s="1662"/>
      <c r="CDG6" s="1662"/>
      <c r="CDH6" s="1662"/>
      <c r="CDI6" s="1662"/>
      <c r="CDJ6" s="1662"/>
      <c r="CDK6" s="1662"/>
      <c r="CDL6" s="1662"/>
      <c r="CDM6" s="1662"/>
      <c r="CDN6" s="1662"/>
      <c r="CDO6" s="1662"/>
      <c r="CDP6" s="1662"/>
      <c r="CDQ6" s="1662"/>
      <c r="CDR6" s="1662"/>
      <c r="CDS6" s="1662"/>
      <c r="CDT6" s="1662"/>
      <c r="CDU6" s="1662"/>
      <c r="CDV6" s="1662"/>
      <c r="CDW6" s="1662"/>
      <c r="CDX6" s="1662"/>
      <c r="CDY6" s="1662"/>
      <c r="CDZ6" s="1662"/>
      <c r="CEA6" s="1662"/>
      <c r="CEB6" s="1662"/>
      <c r="CEC6" s="1662"/>
      <c r="CED6" s="1662"/>
      <c r="CEE6" s="1662"/>
      <c r="CEF6" s="1662"/>
      <c r="CEG6" s="1662"/>
      <c r="CEH6" s="1662"/>
      <c r="CEI6" s="1662"/>
      <c r="CEJ6" s="1662"/>
      <c r="CEK6" s="1662"/>
      <c r="CEL6" s="1662"/>
      <c r="CEM6" s="1662"/>
      <c r="CEN6" s="1662"/>
      <c r="CEO6" s="1662"/>
      <c r="CEP6" s="1662"/>
      <c r="CEQ6" s="1662"/>
      <c r="CER6" s="1662"/>
      <c r="CES6" s="1662"/>
      <c r="CET6" s="1662"/>
      <c r="CEU6" s="1662"/>
      <c r="CEV6" s="1662"/>
      <c r="CEW6" s="1662"/>
      <c r="CEX6" s="1662"/>
      <c r="CEY6" s="1662"/>
      <c r="CEZ6" s="1662"/>
      <c r="CFA6" s="1662"/>
      <c r="CFB6" s="1662"/>
      <c r="CFC6" s="1662"/>
      <c r="CFD6" s="1662"/>
      <c r="CFE6" s="1662"/>
      <c r="CFF6" s="1662"/>
      <c r="CFG6" s="1662"/>
      <c r="CFH6" s="1662"/>
      <c r="CFI6" s="1662"/>
      <c r="CFJ6" s="1662"/>
      <c r="CFK6" s="1662"/>
      <c r="CFL6" s="1662"/>
      <c r="CFM6" s="1662"/>
      <c r="CFN6" s="1662"/>
      <c r="CFO6" s="1662"/>
      <c r="CFP6" s="1662"/>
      <c r="CFQ6" s="1662"/>
      <c r="CFR6" s="1662"/>
      <c r="CFS6" s="1662"/>
      <c r="CFT6" s="1662"/>
      <c r="CFU6" s="1662"/>
      <c r="CFV6" s="1662"/>
      <c r="CFW6" s="1662"/>
      <c r="CFX6" s="1662"/>
      <c r="CFY6" s="1662"/>
      <c r="CFZ6" s="1662"/>
      <c r="CGA6" s="1662"/>
      <c r="CGB6" s="1662"/>
      <c r="CGC6" s="1662"/>
      <c r="CGD6" s="1662"/>
      <c r="CGE6" s="1662"/>
      <c r="CGF6" s="1662"/>
      <c r="CGG6" s="1662"/>
      <c r="CGH6" s="1662"/>
      <c r="CGI6" s="1662"/>
      <c r="CGJ6" s="1662"/>
      <c r="CGK6" s="1662"/>
      <c r="CGL6" s="1662"/>
      <c r="CGM6" s="1662"/>
      <c r="CGN6" s="1662"/>
      <c r="CGO6" s="1662"/>
      <c r="CGP6" s="1662"/>
      <c r="CGQ6" s="1662"/>
      <c r="CGR6" s="1662"/>
      <c r="CGS6" s="1662"/>
      <c r="CGT6" s="1662"/>
      <c r="CGU6" s="1662"/>
      <c r="CGV6" s="1662"/>
      <c r="CGW6" s="1662"/>
      <c r="CGX6" s="1662"/>
      <c r="CGY6" s="1662"/>
      <c r="CGZ6" s="1662"/>
      <c r="CHA6" s="1662"/>
      <c r="CHB6" s="1662"/>
      <c r="CHC6" s="1662"/>
      <c r="CHD6" s="1662"/>
      <c r="CHE6" s="1662"/>
      <c r="CHF6" s="1662"/>
      <c r="CHG6" s="1662"/>
      <c r="CHH6" s="1662"/>
      <c r="CHI6" s="1662"/>
      <c r="CHJ6" s="1662"/>
      <c r="CHK6" s="1662"/>
      <c r="CHL6" s="1662"/>
      <c r="CHM6" s="1662"/>
      <c r="CHN6" s="1662"/>
      <c r="CHO6" s="1662"/>
      <c r="CHP6" s="1662"/>
      <c r="CHQ6" s="1662"/>
      <c r="CHR6" s="1662"/>
      <c r="CHS6" s="1662"/>
      <c r="CHT6" s="1662"/>
      <c r="CHU6" s="1662"/>
      <c r="CHV6" s="1662"/>
      <c r="CHW6" s="1662"/>
      <c r="CHX6" s="1662"/>
      <c r="CHY6" s="1662"/>
      <c r="CHZ6" s="1662"/>
      <c r="CIA6" s="1662"/>
      <c r="CIB6" s="1662"/>
      <c r="CIC6" s="1662"/>
      <c r="CID6" s="1662"/>
      <c r="CIE6" s="1662"/>
      <c r="CIF6" s="1662"/>
      <c r="CIG6" s="1662"/>
      <c r="CIH6" s="1662"/>
      <c r="CII6" s="1662"/>
      <c r="CIJ6" s="1662"/>
      <c r="CIK6" s="1662"/>
      <c r="CIL6" s="1662"/>
      <c r="CIM6" s="1662"/>
      <c r="CIN6" s="1662"/>
      <c r="CIO6" s="1662"/>
      <c r="CIP6" s="1662"/>
      <c r="CIQ6" s="1662"/>
      <c r="CIR6" s="1662"/>
      <c r="CIS6" s="1662"/>
      <c r="CIT6" s="1662"/>
      <c r="CIU6" s="1662"/>
      <c r="CIV6" s="1662"/>
      <c r="CIW6" s="1662"/>
      <c r="CIX6" s="1662"/>
      <c r="CIY6" s="1662"/>
      <c r="CIZ6" s="1662"/>
      <c r="CJA6" s="1662"/>
      <c r="CJB6" s="1662"/>
      <c r="CJC6" s="1662"/>
      <c r="CJD6" s="1662"/>
      <c r="CJE6" s="1662"/>
      <c r="CJF6" s="1662"/>
      <c r="CJG6" s="1662"/>
      <c r="CJH6" s="1662"/>
      <c r="CJI6" s="1662"/>
      <c r="CJJ6" s="1662"/>
      <c r="CJK6" s="1662"/>
      <c r="CJL6" s="1662"/>
      <c r="CJM6" s="1662"/>
      <c r="CJN6" s="1662"/>
      <c r="CJO6" s="1662"/>
      <c r="CJP6" s="1662"/>
      <c r="CJQ6" s="1662"/>
      <c r="CJR6" s="1662"/>
      <c r="CJS6" s="1662"/>
      <c r="CJT6" s="1662"/>
      <c r="CJU6" s="1662"/>
      <c r="CJV6" s="1662"/>
      <c r="CJW6" s="1662"/>
      <c r="CJX6" s="1662"/>
      <c r="CJY6" s="1662"/>
      <c r="CJZ6" s="1662"/>
      <c r="CKA6" s="1662"/>
      <c r="CKB6" s="1662"/>
      <c r="CKC6" s="1662"/>
      <c r="CKD6" s="1662"/>
      <c r="CKE6" s="1662"/>
      <c r="CKF6" s="1662"/>
      <c r="CKG6" s="1662"/>
      <c r="CKH6" s="1662"/>
      <c r="CKI6" s="1662"/>
      <c r="CKJ6" s="1662"/>
      <c r="CKK6" s="1662"/>
      <c r="CKL6" s="1662"/>
      <c r="CKM6" s="1662"/>
      <c r="CKN6" s="1662"/>
      <c r="CKO6" s="1662"/>
      <c r="CKP6" s="1662"/>
      <c r="CKQ6" s="1662"/>
      <c r="CKR6" s="1662"/>
      <c r="CKS6" s="1662"/>
      <c r="CKT6" s="1662"/>
      <c r="CKU6" s="1662"/>
      <c r="CKV6" s="1662"/>
      <c r="CKW6" s="1662"/>
      <c r="CKX6" s="1662"/>
      <c r="CKY6" s="1662"/>
      <c r="CKZ6" s="1662"/>
      <c r="CLA6" s="1662"/>
      <c r="CLB6" s="1662"/>
      <c r="CLC6" s="1662"/>
      <c r="CLD6" s="1662"/>
      <c r="CLE6" s="1662"/>
      <c r="CLF6" s="1662"/>
      <c r="CLG6" s="1662"/>
      <c r="CLH6" s="1662"/>
      <c r="CLI6" s="1662"/>
      <c r="CLJ6" s="1662"/>
      <c r="CLK6" s="1662"/>
      <c r="CLL6" s="1662"/>
      <c r="CLM6" s="1662"/>
      <c r="CLN6" s="1662"/>
      <c r="CLO6" s="1662"/>
      <c r="CLP6" s="1662"/>
      <c r="CLQ6" s="1662"/>
      <c r="CLR6" s="1662"/>
      <c r="CLS6" s="1662"/>
      <c r="CLT6" s="1662"/>
      <c r="CLU6" s="1662"/>
      <c r="CLV6" s="1662"/>
      <c r="CLW6" s="1662"/>
      <c r="CLX6" s="1662"/>
      <c r="CLY6" s="1662"/>
      <c r="CLZ6" s="1662"/>
      <c r="CMA6" s="1662"/>
      <c r="CMB6" s="1662"/>
      <c r="CMC6" s="1662"/>
      <c r="CMD6" s="1662"/>
      <c r="CME6" s="1662"/>
      <c r="CMF6" s="1662"/>
      <c r="CMG6" s="1662"/>
      <c r="CMH6" s="1662"/>
      <c r="CMI6" s="1662"/>
      <c r="CMJ6" s="1662"/>
      <c r="CMK6" s="1662"/>
      <c r="CML6" s="1662"/>
      <c r="CMM6" s="1662"/>
      <c r="CMN6" s="1662"/>
      <c r="CMO6" s="1662"/>
      <c r="CMP6" s="1662"/>
      <c r="CMQ6" s="1662"/>
      <c r="CMR6" s="1662"/>
      <c r="CMS6" s="1662"/>
      <c r="CMT6" s="1662"/>
      <c r="CMU6" s="1662"/>
      <c r="CMV6" s="1662"/>
      <c r="CMW6" s="1662"/>
      <c r="CMX6" s="1662"/>
      <c r="CMY6" s="1662"/>
      <c r="CMZ6" s="1662"/>
      <c r="CNA6" s="1662"/>
      <c r="CNB6" s="1662"/>
      <c r="CNC6" s="1662"/>
      <c r="CND6" s="1662"/>
      <c r="CNE6" s="1662"/>
      <c r="CNF6" s="1662"/>
      <c r="CNG6" s="1662"/>
      <c r="CNH6" s="1662"/>
      <c r="CNI6" s="1662"/>
      <c r="CNJ6" s="1662"/>
      <c r="CNK6" s="1662"/>
      <c r="CNL6" s="1662"/>
      <c r="CNM6" s="1662"/>
      <c r="CNN6" s="1662"/>
      <c r="CNO6" s="1662"/>
      <c r="CNP6" s="1662"/>
      <c r="CNQ6" s="1662"/>
      <c r="CNR6" s="1662"/>
      <c r="CNS6" s="1662"/>
      <c r="CNT6" s="1662"/>
      <c r="CNU6" s="1662"/>
      <c r="CNV6" s="1662"/>
      <c r="CNW6" s="1662"/>
      <c r="CNX6" s="1662"/>
      <c r="CNY6" s="1662"/>
      <c r="CNZ6" s="1662"/>
      <c r="COA6" s="1662"/>
      <c r="COB6" s="1662"/>
      <c r="COC6" s="1662"/>
      <c r="COD6" s="1662"/>
      <c r="COE6" s="1662"/>
      <c r="COF6" s="1662"/>
      <c r="COG6" s="1662"/>
      <c r="COH6" s="1662"/>
      <c r="COI6" s="1662"/>
      <c r="COJ6" s="1662"/>
      <c r="COK6" s="1662"/>
      <c r="COL6" s="1662"/>
      <c r="COM6" s="1662"/>
      <c r="CON6" s="1662"/>
      <c r="COO6" s="1662"/>
      <c r="COP6" s="1662"/>
      <c r="COQ6" s="1662"/>
      <c r="COR6" s="1662"/>
      <c r="COS6" s="1662"/>
      <c r="COT6" s="1662"/>
      <c r="COU6" s="1662"/>
      <c r="COV6" s="1662"/>
      <c r="COW6" s="1662"/>
      <c r="COX6" s="1662"/>
      <c r="COY6" s="1662"/>
      <c r="COZ6" s="1662"/>
      <c r="CPA6" s="1662"/>
      <c r="CPB6" s="1662"/>
      <c r="CPC6" s="1662"/>
      <c r="CPD6" s="1662"/>
      <c r="CPE6" s="1662"/>
      <c r="CPF6" s="1662"/>
      <c r="CPG6" s="1662"/>
      <c r="CPH6" s="1662"/>
      <c r="CPI6" s="1662"/>
      <c r="CPJ6" s="1662"/>
      <c r="CPK6" s="1662"/>
      <c r="CPL6" s="1662"/>
      <c r="CPM6" s="1662"/>
      <c r="CPN6" s="1662"/>
      <c r="CPO6" s="1662"/>
      <c r="CPP6" s="1662"/>
      <c r="CPQ6" s="1662"/>
      <c r="CPR6" s="1662"/>
      <c r="CPS6" s="1662"/>
      <c r="CPT6" s="1662"/>
      <c r="CPU6" s="1662"/>
      <c r="CPV6" s="1662"/>
      <c r="CPW6" s="1662"/>
      <c r="CPX6" s="1662"/>
      <c r="CPY6" s="1662"/>
      <c r="CPZ6" s="1662"/>
      <c r="CQA6" s="1662"/>
      <c r="CQB6" s="1662"/>
      <c r="CQC6" s="1662"/>
      <c r="CQD6" s="1662"/>
      <c r="CQE6" s="1662"/>
      <c r="CQF6" s="1662"/>
      <c r="CQG6" s="1662"/>
      <c r="CQH6" s="1662"/>
      <c r="CQI6" s="1662"/>
      <c r="CQJ6" s="1662"/>
      <c r="CQK6" s="1662"/>
      <c r="CQL6" s="1662"/>
      <c r="CQM6" s="1662"/>
      <c r="CQN6" s="1662"/>
      <c r="CQO6" s="1662"/>
      <c r="CQP6" s="1662"/>
      <c r="CQQ6" s="1662"/>
      <c r="CQR6" s="1662"/>
      <c r="CQS6" s="1662"/>
      <c r="CQT6" s="1662"/>
      <c r="CQU6" s="1662"/>
      <c r="CQV6" s="1662"/>
      <c r="CQW6" s="1662"/>
      <c r="CQX6" s="1662"/>
      <c r="CQY6" s="1662"/>
      <c r="CQZ6" s="1662"/>
      <c r="CRA6" s="1662"/>
      <c r="CRB6" s="1662"/>
      <c r="CRC6" s="1662"/>
      <c r="CRD6" s="1662"/>
      <c r="CRE6" s="1662"/>
      <c r="CRF6" s="1662"/>
      <c r="CRG6" s="1662"/>
      <c r="CRH6" s="1662"/>
      <c r="CRI6" s="1662"/>
      <c r="CRJ6" s="1662"/>
      <c r="CRK6" s="1662"/>
      <c r="CRL6" s="1662"/>
      <c r="CRM6" s="1662"/>
      <c r="CRN6" s="1662"/>
      <c r="CRO6" s="1662"/>
      <c r="CRP6" s="1662"/>
      <c r="CRQ6" s="1662"/>
      <c r="CRR6" s="1662"/>
      <c r="CRS6" s="1662"/>
      <c r="CRT6" s="1662"/>
      <c r="CRU6" s="1662"/>
      <c r="CRV6" s="1662"/>
      <c r="CRW6" s="1662"/>
      <c r="CRX6" s="1662"/>
      <c r="CRY6" s="1662"/>
      <c r="CRZ6" s="1662"/>
      <c r="CSA6" s="1662"/>
      <c r="CSB6" s="1662"/>
      <c r="CSC6" s="1662"/>
      <c r="CSD6" s="1662"/>
      <c r="CSE6" s="1662"/>
      <c r="CSF6" s="1662"/>
      <c r="CSG6" s="1662"/>
      <c r="CSH6" s="1662"/>
      <c r="CSI6" s="1662"/>
      <c r="CSJ6" s="1662"/>
      <c r="CSK6" s="1662"/>
      <c r="CSL6" s="1662"/>
      <c r="CSM6" s="1662"/>
      <c r="CSN6" s="1662"/>
      <c r="CSO6" s="1662"/>
      <c r="CSP6" s="1662"/>
      <c r="CSQ6" s="1662"/>
      <c r="CSR6" s="1662"/>
      <c r="CSS6" s="1662"/>
      <c r="CST6" s="1662"/>
      <c r="CSU6" s="1662"/>
      <c r="CSV6" s="1662"/>
      <c r="CSW6" s="1662"/>
      <c r="CSX6" s="1662"/>
      <c r="CSY6" s="1662"/>
      <c r="CSZ6" s="1662"/>
      <c r="CTA6" s="1662"/>
      <c r="CTB6" s="1662"/>
      <c r="CTC6" s="1662"/>
      <c r="CTD6" s="1662"/>
      <c r="CTE6" s="1662"/>
      <c r="CTF6" s="1662"/>
      <c r="CTG6" s="1662"/>
      <c r="CTH6" s="1662"/>
      <c r="CTI6" s="1662"/>
      <c r="CTJ6" s="1662"/>
      <c r="CTK6" s="1662"/>
      <c r="CTL6" s="1662"/>
      <c r="CTM6" s="1662"/>
      <c r="CTN6" s="1662"/>
      <c r="CTO6" s="1662"/>
      <c r="CTP6" s="1662"/>
      <c r="CTQ6" s="1662"/>
      <c r="CTR6" s="1662"/>
      <c r="CTS6" s="1662"/>
      <c r="CTT6" s="1662"/>
      <c r="CTU6" s="1662"/>
      <c r="CTV6" s="1662"/>
      <c r="CTW6" s="1662"/>
      <c r="CTX6" s="1662"/>
      <c r="CTY6" s="1662"/>
      <c r="CTZ6" s="1662"/>
      <c r="CUA6" s="1662"/>
      <c r="CUB6" s="1662"/>
      <c r="CUC6" s="1662"/>
      <c r="CUD6" s="1662"/>
      <c r="CUE6" s="1662"/>
      <c r="CUF6" s="1662"/>
      <c r="CUG6" s="1662"/>
      <c r="CUH6" s="1662"/>
      <c r="CUI6" s="1662"/>
      <c r="CUJ6" s="1662"/>
      <c r="CUK6" s="1662"/>
      <c r="CUL6" s="1662"/>
      <c r="CUM6" s="1662"/>
      <c r="CUN6" s="1662"/>
      <c r="CUO6" s="1662"/>
      <c r="CUP6" s="1662"/>
      <c r="CUQ6" s="1662"/>
      <c r="CUR6" s="1662"/>
      <c r="CUS6" s="1662"/>
      <c r="CUT6" s="1662"/>
      <c r="CUU6" s="1662"/>
      <c r="CUV6" s="1662"/>
      <c r="CUW6" s="1662"/>
      <c r="CUX6" s="1662"/>
      <c r="CUY6" s="1662"/>
      <c r="CUZ6" s="1662"/>
      <c r="CVA6" s="1662"/>
      <c r="CVB6" s="1662"/>
      <c r="CVC6" s="1662"/>
      <c r="CVD6" s="1662"/>
      <c r="CVE6" s="1662"/>
      <c r="CVF6" s="1662"/>
      <c r="CVG6" s="1662"/>
      <c r="CVH6" s="1662"/>
      <c r="CVI6" s="1662"/>
      <c r="CVJ6" s="1662"/>
      <c r="CVK6" s="1662"/>
      <c r="CVL6" s="1662"/>
      <c r="CVM6" s="1662"/>
      <c r="CVN6" s="1662"/>
      <c r="CVO6" s="1662"/>
      <c r="CVP6" s="1662"/>
      <c r="CVQ6" s="1662"/>
      <c r="CVR6" s="1662"/>
      <c r="CVS6" s="1662"/>
      <c r="CVT6" s="1662"/>
      <c r="CVU6" s="1662"/>
      <c r="CVV6" s="1662"/>
      <c r="CVW6" s="1662"/>
      <c r="CVX6" s="1662"/>
      <c r="CVY6" s="1662"/>
      <c r="CVZ6" s="1662"/>
      <c r="CWA6" s="1662"/>
      <c r="CWB6" s="1662"/>
      <c r="CWC6" s="1662"/>
      <c r="CWD6" s="1662"/>
      <c r="CWE6" s="1662"/>
      <c r="CWF6" s="1662"/>
      <c r="CWG6" s="1662"/>
      <c r="CWH6" s="1662"/>
      <c r="CWI6" s="1662"/>
      <c r="CWJ6" s="1662"/>
      <c r="CWK6" s="1662"/>
      <c r="CWL6" s="1662"/>
      <c r="CWM6" s="1662"/>
      <c r="CWN6" s="1662"/>
      <c r="CWO6" s="1662"/>
      <c r="CWP6" s="1662"/>
      <c r="CWQ6" s="1662"/>
      <c r="CWR6" s="1662"/>
      <c r="CWS6" s="1662"/>
      <c r="CWT6" s="1662"/>
      <c r="CWU6" s="1662"/>
      <c r="CWV6" s="1662"/>
      <c r="CWW6" s="1662"/>
      <c r="CWX6" s="1662"/>
      <c r="CWY6" s="1662"/>
      <c r="CWZ6" s="1662"/>
      <c r="CXA6" s="1662"/>
      <c r="CXB6" s="1662"/>
      <c r="CXC6" s="1662"/>
      <c r="CXD6" s="1662"/>
      <c r="CXE6" s="1662"/>
      <c r="CXF6" s="1662"/>
      <c r="CXG6" s="1662"/>
      <c r="CXH6" s="1662"/>
      <c r="CXI6" s="1662"/>
      <c r="CXJ6" s="1662"/>
      <c r="CXK6" s="1662"/>
      <c r="CXL6" s="1662"/>
      <c r="CXM6" s="1662"/>
      <c r="CXN6" s="1662"/>
      <c r="CXO6" s="1662"/>
      <c r="CXP6" s="1662"/>
      <c r="CXQ6" s="1662"/>
      <c r="CXR6" s="1662"/>
      <c r="CXS6" s="1662"/>
      <c r="CXT6" s="1662"/>
      <c r="CXU6" s="1662"/>
      <c r="CXV6" s="1662"/>
      <c r="CXW6" s="1662"/>
      <c r="CXX6" s="1662"/>
      <c r="CXY6" s="1662"/>
      <c r="CXZ6" s="1662"/>
      <c r="CYA6" s="1662"/>
      <c r="CYB6" s="1662"/>
      <c r="CYC6" s="1662"/>
      <c r="CYD6" s="1662"/>
      <c r="CYE6" s="1662"/>
      <c r="CYF6" s="1662"/>
      <c r="CYG6" s="1662"/>
      <c r="CYH6" s="1662"/>
      <c r="CYI6" s="1662"/>
      <c r="CYJ6" s="1662"/>
      <c r="CYK6" s="1662"/>
      <c r="CYL6" s="1662"/>
      <c r="CYM6" s="1662"/>
      <c r="CYN6" s="1662"/>
      <c r="CYO6" s="1662"/>
      <c r="CYP6" s="1662"/>
      <c r="CYQ6" s="1662"/>
      <c r="CYR6" s="1662"/>
      <c r="CYS6" s="1662"/>
      <c r="CYT6" s="1662"/>
      <c r="CYU6" s="1662"/>
      <c r="CYV6" s="1662"/>
      <c r="CYW6" s="1662"/>
      <c r="CYX6" s="1662"/>
      <c r="CYY6" s="1662"/>
      <c r="CYZ6" s="1662"/>
      <c r="CZA6" s="1662"/>
      <c r="CZB6" s="1662"/>
      <c r="CZC6" s="1662"/>
      <c r="CZD6" s="1662"/>
      <c r="CZE6" s="1662"/>
      <c r="CZF6" s="1662"/>
      <c r="CZG6" s="1662"/>
      <c r="CZH6" s="1662"/>
      <c r="CZI6" s="1662"/>
      <c r="CZJ6" s="1662"/>
      <c r="CZK6" s="1662"/>
      <c r="CZL6" s="1662"/>
      <c r="CZM6" s="1662"/>
      <c r="CZN6" s="1662"/>
      <c r="CZO6" s="1662"/>
      <c r="CZP6" s="1662"/>
      <c r="CZQ6" s="1662"/>
      <c r="CZR6" s="1662"/>
      <c r="CZS6" s="1662"/>
      <c r="CZT6" s="1662"/>
      <c r="CZU6" s="1662"/>
      <c r="CZV6" s="1662"/>
      <c r="CZW6" s="1662"/>
      <c r="CZX6" s="1662"/>
      <c r="CZY6" s="1662"/>
      <c r="CZZ6" s="1662"/>
      <c r="DAA6" s="1662"/>
      <c r="DAB6" s="1662"/>
      <c r="DAC6" s="1662"/>
      <c r="DAD6" s="1662"/>
      <c r="DAE6" s="1662"/>
      <c r="DAF6" s="1662"/>
      <c r="DAG6" s="1662"/>
      <c r="DAH6" s="1662"/>
      <c r="DAI6" s="1662"/>
      <c r="DAJ6" s="1662"/>
      <c r="DAK6" s="1662"/>
      <c r="DAL6" s="1662"/>
      <c r="DAM6" s="1662"/>
      <c r="DAN6" s="1662"/>
      <c r="DAO6" s="1662"/>
      <c r="DAP6" s="1662"/>
      <c r="DAQ6" s="1662"/>
      <c r="DAR6" s="1662"/>
      <c r="DAS6" s="1662"/>
      <c r="DAT6" s="1662"/>
      <c r="DAU6" s="1662"/>
      <c r="DAV6" s="1662"/>
      <c r="DAW6" s="1662"/>
      <c r="DAX6" s="1662"/>
      <c r="DAY6" s="1662"/>
      <c r="DAZ6" s="1662"/>
      <c r="DBA6" s="1662"/>
      <c r="DBB6" s="1662"/>
      <c r="DBC6" s="1662"/>
      <c r="DBD6" s="1662"/>
      <c r="DBE6" s="1662"/>
      <c r="DBF6" s="1662"/>
      <c r="DBG6" s="1662"/>
      <c r="DBH6" s="1662"/>
      <c r="DBI6" s="1662"/>
      <c r="DBJ6" s="1662"/>
      <c r="DBK6" s="1662"/>
      <c r="DBL6" s="1662"/>
      <c r="DBM6" s="1662"/>
      <c r="DBN6" s="1662"/>
      <c r="DBO6" s="1662"/>
      <c r="DBP6" s="1662"/>
      <c r="DBQ6" s="1662"/>
      <c r="DBR6" s="1662"/>
      <c r="DBS6" s="1662"/>
      <c r="DBT6" s="1662"/>
      <c r="DBU6" s="1662"/>
      <c r="DBV6" s="1662"/>
      <c r="DBW6" s="1662"/>
      <c r="DBX6" s="1662"/>
      <c r="DBY6" s="1662"/>
      <c r="DBZ6" s="1662"/>
      <c r="DCA6" s="1662"/>
      <c r="DCB6" s="1662"/>
      <c r="DCC6" s="1662"/>
      <c r="DCD6" s="1662"/>
      <c r="DCE6" s="1662"/>
      <c r="DCF6" s="1662"/>
      <c r="DCG6" s="1662"/>
      <c r="DCH6" s="1662"/>
      <c r="DCI6" s="1662"/>
      <c r="DCJ6" s="1662"/>
      <c r="DCK6" s="1662"/>
      <c r="DCL6" s="1662"/>
      <c r="DCM6" s="1662"/>
      <c r="DCN6" s="1662"/>
      <c r="DCO6" s="1662"/>
      <c r="DCP6" s="1662"/>
      <c r="DCQ6" s="1662"/>
      <c r="DCR6" s="1662"/>
      <c r="DCS6" s="1662"/>
      <c r="DCT6" s="1662"/>
      <c r="DCU6" s="1662"/>
      <c r="DCV6" s="1662"/>
      <c r="DCW6" s="1662"/>
      <c r="DCX6" s="1662"/>
      <c r="DCY6" s="1662"/>
      <c r="DCZ6" s="1662"/>
      <c r="DDA6" s="1662"/>
      <c r="DDB6" s="1662"/>
      <c r="DDC6" s="1662"/>
      <c r="DDD6" s="1662"/>
      <c r="DDE6" s="1662"/>
      <c r="DDF6" s="1662"/>
      <c r="DDG6" s="1662"/>
      <c r="DDH6" s="1662"/>
      <c r="DDI6" s="1662"/>
      <c r="DDJ6" s="1662"/>
      <c r="DDK6" s="1662"/>
      <c r="DDL6" s="1662"/>
      <c r="DDM6" s="1662"/>
      <c r="DDN6" s="1662"/>
      <c r="DDO6" s="1662"/>
      <c r="DDP6" s="1662"/>
      <c r="DDQ6" s="1662"/>
      <c r="DDR6" s="1662"/>
      <c r="DDS6" s="1662"/>
      <c r="DDT6" s="1662"/>
      <c r="DDU6" s="1662"/>
      <c r="DDV6" s="1662"/>
      <c r="DDW6" s="1662"/>
      <c r="DDX6" s="1662"/>
      <c r="DDY6" s="1662"/>
      <c r="DDZ6" s="1662"/>
      <c r="DEA6" s="1662"/>
      <c r="DEB6" s="1662"/>
      <c r="DEC6" s="1662"/>
      <c r="DED6" s="1662"/>
      <c r="DEE6" s="1662"/>
      <c r="DEF6" s="1662"/>
      <c r="DEG6" s="1662"/>
      <c r="DEH6" s="1662"/>
      <c r="DEI6" s="1662"/>
      <c r="DEJ6" s="1662"/>
      <c r="DEK6" s="1662"/>
      <c r="DEL6" s="1662"/>
      <c r="DEM6" s="1662"/>
      <c r="DEN6" s="1662"/>
      <c r="DEO6" s="1662"/>
      <c r="DEP6" s="1662"/>
      <c r="DEQ6" s="1662"/>
      <c r="DER6" s="1662"/>
      <c r="DES6" s="1662"/>
      <c r="DET6" s="1662"/>
      <c r="DEU6" s="1662"/>
      <c r="DEV6" s="1662"/>
      <c r="DEW6" s="1662"/>
      <c r="DEX6" s="1662"/>
      <c r="DEY6" s="1662"/>
      <c r="DEZ6" s="1662"/>
      <c r="DFA6" s="1662"/>
      <c r="DFB6" s="1662"/>
      <c r="DFC6" s="1662"/>
      <c r="DFD6" s="1662"/>
      <c r="DFE6" s="1662"/>
      <c r="DFF6" s="1662"/>
      <c r="DFG6" s="1662"/>
      <c r="DFH6" s="1662"/>
      <c r="DFI6" s="1662"/>
      <c r="DFJ6" s="1662"/>
      <c r="DFK6" s="1662"/>
      <c r="DFL6" s="1662"/>
      <c r="DFM6" s="1662"/>
      <c r="DFN6" s="1662"/>
      <c r="DFO6" s="1662"/>
      <c r="DFP6" s="1662"/>
      <c r="DFQ6" s="1662"/>
      <c r="DFR6" s="1662"/>
      <c r="DFS6" s="1662"/>
      <c r="DFT6" s="1662"/>
      <c r="DFU6" s="1662"/>
      <c r="DFV6" s="1662"/>
      <c r="DFW6" s="1662"/>
      <c r="DFX6" s="1662"/>
      <c r="DFY6" s="1662"/>
      <c r="DFZ6" s="1662"/>
      <c r="DGA6" s="1662"/>
      <c r="DGB6" s="1662"/>
      <c r="DGC6" s="1662"/>
      <c r="DGD6" s="1662"/>
      <c r="DGE6" s="1662"/>
      <c r="DGF6" s="1662"/>
      <c r="DGG6" s="1662"/>
      <c r="DGH6" s="1662"/>
      <c r="DGI6" s="1662"/>
      <c r="DGJ6" s="1662"/>
      <c r="DGK6" s="1662"/>
      <c r="DGL6" s="1662"/>
      <c r="DGM6" s="1662"/>
      <c r="DGN6" s="1662"/>
      <c r="DGO6" s="1662"/>
      <c r="DGP6" s="1662"/>
      <c r="DGQ6" s="1662"/>
      <c r="DGR6" s="1662"/>
      <c r="DGS6" s="1662"/>
      <c r="DGT6" s="1662"/>
      <c r="DGU6" s="1662"/>
      <c r="DGV6" s="1662"/>
      <c r="DGW6" s="1662"/>
      <c r="DGX6" s="1662"/>
      <c r="DGY6" s="1662"/>
      <c r="DGZ6" s="1662"/>
      <c r="DHA6" s="1662"/>
      <c r="DHB6" s="1662"/>
      <c r="DHC6" s="1662"/>
      <c r="DHD6" s="1662"/>
      <c r="DHE6" s="1662"/>
      <c r="DHF6" s="1662"/>
      <c r="DHG6" s="1662"/>
      <c r="DHH6" s="1662"/>
      <c r="DHI6" s="1662"/>
      <c r="DHJ6" s="1662"/>
      <c r="DHK6" s="1662"/>
      <c r="DHL6" s="1662"/>
      <c r="DHM6" s="1662"/>
      <c r="DHN6" s="1662"/>
      <c r="DHO6" s="1662"/>
      <c r="DHP6" s="1662"/>
      <c r="DHQ6" s="1662"/>
      <c r="DHR6" s="1662"/>
      <c r="DHS6" s="1662"/>
      <c r="DHT6" s="1662"/>
      <c r="DHU6" s="1662"/>
      <c r="DHV6" s="1662"/>
      <c r="DHW6" s="1662"/>
      <c r="DHX6" s="1662"/>
      <c r="DHY6" s="1662"/>
      <c r="DHZ6" s="1662"/>
      <c r="DIA6" s="1662"/>
      <c r="DIB6" s="1662"/>
      <c r="DIC6" s="1662"/>
      <c r="DID6" s="1662"/>
      <c r="DIE6" s="1662"/>
      <c r="DIF6" s="1662"/>
      <c r="DIG6" s="1662"/>
      <c r="DIH6" s="1662"/>
      <c r="DII6" s="1662"/>
      <c r="DIJ6" s="1662"/>
      <c r="DIK6" s="1662"/>
      <c r="DIL6" s="1662"/>
      <c r="DIM6" s="1662"/>
      <c r="DIN6" s="1662"/>
      <c r="DIO6" s="1662"/>
      <c r="DIP6" s="1662"/>
      <c r="DIQ6" s="1662"/>
      <c r="DIR6" s="1662"/>
      <c r="DIS6" s="1662"/>
      <c r="DIT6" s="1662"/>
      <c r="DIU6" s="1662"/>
      <c r="DIV6" s="1662"/>
      <c r="DIW6" s="1662"/>
      <c r="DIX6" s="1662"/>
      <c r="DIY6" s="1662"/>
      <c r="DIZ6" s="1662"/>
      <c r="DJA6" s="1662"/>
      <c r="DJB6" s="1662"/>
      <c r="DJC6" s="1662"/>
      <c r="DJD6" s="1662"/>
      <c r="DJE6" s="1662"/>
      <c r="DJF6" s="1662"/>
      <c r="DJG6" s="1662"/>
      <c r="DJH6" s="1662"/>
      <c r="DJI6" s="1662"/>
      <c r="DJJ6" s="1662"/>
      <c r="DJK6" s="1662"/>
      <c r="DJL6" s="1662"/>
      <c r="DJM6" s="1662"/>
      <c r="DJN6" s="1662"/>
      <c r="DJO6" s="1662"/>
      <c r="DJP6" s="1662"/>
      <c r="DJQ6" s="1662"/>
      <c r="DJR6" s="1662"/>
      <c r="DJS6" s="1662"/>
      <c r="DJT6" s="1662"/>
      <c r="DJU6" s="1662"/>
      <c r="DJV6" s="1662"/>
      <c r="DJW6" s="1662"/>
      <c r="DJX6" s="1662"/>
      <c r="DJY6" s="1662"/>
      <c r="DJZ6" s="1662"/>
      <c r="DKA6" s="1662"/>
      <c r="DKB6" s="1662"/>
      <c r="DKC6" s="1662"/>
      <c r="DKD6" s="1662"/>
      <c r="DKE6" s="1662"/>
      <c r="DKF6" s="1662"/>
      <c r="DKG6" s="1662"/>
      <c r="DKH6" s="1662"/>
      <c r="DKI6" s="1662"/>
      <c r="DKJ6" s="1662"/>
      <c r="DKK6" s="1662"/>
      <c r="DKL6" s="1662"/>
      <c r="DKM6" s="1662"/>
      <c r="DKN6" s="1662"/>
      <c r="DKO6" s="1662"/>
      <c r="DKP6" s="1662"/>
      <c r="DKQ6" s="1662"/>
      <c r="DKR6" s="1662"/>
      <c r="DKS6" s="1662"/>
      <c r="DKT6" s="1662"/>
      <c r="DKU6" s="1662"/>
      <c r="DKV6" s="1662"/>
      <c r="DKW6" s="1662"/>
      <c r="DKX6" s="1662"/>
      <c r="DKY6" s="1662"/>
      <c r="DKZ6" s="1662"/>
      <c r="DLA6" s="1662"/>
      <c r="DLB6" s="1662"/>
      <c r="DLC6" s="1662"/>
      <c r="DLD6" s="1662"/>
      <c r="DLE6" s="1662"/>
      <c r="DLF6" s="1662"/>
      <c r="DLG6" s="1662"/>
      <c r="DLH6" s="1662"/>
      <c r="DLI6" s="1662"/>
      <c r="DLJ6" s="1662"/>
      <c r="DLK6" s="1662"/>
      <c r="DLL6" s="1662"/>
      <c r="DLM6" s="1662"/>
      <c r="DLN6" s="1662"/>
      <c r="DLO6" s="1662"/>
      <c r="DLP6" s="1662"/>
      <c r="DLQ6" s="1662"/>
      <c r="DLR6" s="1662"/>
      <c r="DLS6" s="1662"/>
      <c r="DLT6" s="1662"/>
      <c r="DLU6" s="1662"/>
      <c r="DLV6" s="1662"/>
      <c r="DLW6" s="1662"/>
      <c r="DLX6" s="1662"/>
      <c r="DLY6" s="1662"/>
      <c r="DLZ6" s="1662"/>
      <c r="DMA6" s="1662"/>
      <c r="DMB6" s="1662"/>
      <c r="DMC6" s="1662"/>
      <c r="DMD6" s="1662"/>
      <c r="DME6" s="1662"/>
      <c r="DMF6" s="1662"/>
      <c r="DMG6" s="1662"/>
      <c r="DMH6" s="1662"/>
      <c r="DMI6" s="1662"/>
      <c r="DMJ6" s="1662"/>
      <c r="DMK6" s="1662"/>
      <c r="DML6" s="1662"/>
      <c r="DMM6" s="1662"/>
      <c r="DMN6" s="1662"/>
      <c r="DMO6" s="1662"/>
      <c r="DMP6" s="1662"/>
      <c r="DMQ6" s="1662"/>
      <c r="DMR6" s="1662"/>
      <c r="DMS6" s="1662"/>
      <c r="DMT6" s="1662"/>
      <c r="DMU6" s="1662"/>
      <c r="DMV6" s="1662"/>
      <c r="DMW6" s="1662"/>
      <c r="DMX6" s="1662"/>
      <c r="DMY6" s="1662"/>
      <c r="DMZ6" s="1662"/>
      <c r="DNA6" s="1662"/>
      <c r="DNB6" s="1662"/>
      <c r="DNC6" s="1662"/>
      <c r="DND6" s="1662"/>
      <c r="DNE6" s="1662"/>
      <c r="DNF6" s="1662"/>
      <c r="DNG6" s="1662"/>
      <c r="DNH6" s="1662"/>
      <c r="DNI6" s="1662"/>
      <c r="DNJ6" s="1662"/>
      <c r="DNK6" s="1662"/>
      <c r="DNL6" s="1662"/>
      <c r="DNM6" s="1662"/>
      <c r="DNN6" s="1662"/>
      <c r="DNO6" s="1662"/>
      <c r="DNP6" s="1662"/>
      <c r="DNQ6" s="1662"/>
      <c r="DNR6" s="1662"/>
      <c r="DNS6" s="1662"/>
      <c r="DNT6" s="1662"/>
      <c r="DNU6" s="1662"/>
      <c r="DNV6" s="1662"/>
      <c r="DNW6" s="1662"/>
      <c r="DNX6" s="1662"/>
      <c r="DNY6" s="1662"/>
      <c r="DNZ6" s="1662"/>
      <c r="DOA6" s="1662"/>
      <c r="DOB6" s="1662"/>
      <c r="DOC6" s="1662"/>
      <c r="DOD6" s="1662"/>
      <c r="DOE6" s="1662"/>
      <c r="DOF6" s="1662"/>
      <c r="DOG6" s="1662"/>
      <c r="DOH6" s="1662"/>
      <c r="DOI6" s="1662"/>
      <c r="DOJ6" s="1662"/>
      <c r="DOK6" s="1662"/>
      <c r="DOL6" s="1662"/>
      <c r="DOM6" s="1662"/>
      <c r="DON6" s="1662"/>
      <c r="DOO6" s="1662"/>
      <c r="DOP6" s="1662"/>
      <c r="DOQ6" s="1662"/>
      <c r="DOR6" s="1662"/>
      <c r="DOS6" s="1662"/>
      <c r="DOT6" s="1662"/>
      <c r="DOU6" s="1662"/>
      <c r="DOV6" s="1662"/>
      <c r="DOW6" s="1662"/>
      <c r="DOX6" s="1662"/>
      <c r="DOY6" s="1662"/>
      <c r="DOZ6" s="1662"/>
      <c r="DPA6" s="1662"/>
      <c r="DPB6" s="1662"/>
      <c r="DPC6" s="1662"/>
      <c r="DPD6" s="1662"/>
      <c r="DPE6" s="1662"/>
      <c r="DPF6" s="1662"/>
      <c r="DPG6" s="1662"/>
      <c r="DPH6" s="1662"/>
      <c r="DPI6" s="1662"/>
      <c r="DPJ6" s="1662"/>
      <c r="DPK6" s="1662"/>
      <c r="DPL6" s="1662"/>
      <c r="DPM6" s="1662"/>
      <c r="DPN6" s="1662"/>
      <c r="DPO6" s="1662"/>
      <c r="DPP6" s="1662"/>
      <c r="DPQ6" s="1662"/>
      <c r="DPR6" s="1662"/>
      <c r="DPS6" s="1662"/>
      <c r="DPT6" s="1662"/>
      <c r="DPU6" s="1662"/>
      <c r="DPV6" s="1662"/>
      <c r="DPW6" s="1662"/>
      <c r="DPX6" s="1662"/>
      <c r="DPY6" s="1662"/>
      <c r="DPZ6" s="1662"/>
      <c r="DQA6" s="1662"/>
      <c r="DQB6" s="1662"/>
      <c r="DQC6" s="1662"/>
      <c r="DQD6" s="1662"/>
      <c r="DQE6" s="1662"/>
      <c r="DQF6" s="1662"/>
      <c r="DQG6" s="1662"/>
      <c r="DQH6" s="1662"/>
      <c r="DQI6" s="1662"/>
      <c r="DQJ6" s="1662"/>
      <c r="DQK6" s="1662"/>
      <c r="DQL6" s="1662"/>
      <c r="DQM6" s="1662"/>
      <c r="DQN6" s="1662"/>
      <c r="DQO6" s="1662"/>
      <c r="DQP6" s="1662"/>
      <c r="DQQ6" s="1662"/>
      <c r="DQR6" s="1662"/>
      <c r="DQS6" s="1662"/>
      <c r="DQT6" s="1662"/>
      <c r="DQU6" s="1662"/>
      <c r="DQV6" s="1662"/>
      <c r="DQW6" s="1662"/>
      <c r="DQX6" s="1662"/>
      <c r="DQY6" s="1662"/>
      <c r="DQZ6" s="1662"/>
      <c r="DRA6" s="1662"/>
      <c r="DRB6" s="1662"/>
      <c r="DRC6" s="1662"/>
      <c r="DRD6" s="1662"/>
      <c r="DRE6" s="1662"/>
      <c r="DRF6" s="1662"/>
      <c r="DRG6" s="1662"/>
      <c r="DRH6" s="1662"/>
      <c r="DRI6" s="1662"/>
      <c r="DRJ6" s="1662"/>
      <c r="DRK6" s="1662"/>
      <c r="DRL6" s="1662"/>
      <c r="DRM6" s="1662"/>
      <c r="DRN6" s="1662"/>
      <c r="DRO6" s="1662"/>
      <c r="DRP6" s="1662"/>
      <c r="DRQ6" s="1662"/>
      <c r="DRR6" s="1662"/>
      <c r="DRS6" s="1662"/>
      <c r="DRT6" s="1662"/>
      <c r="DRU6" s="1662"/>
      <c r="DRV6" s="1662"/>
      <c r="DRW6" s="1662"/>
      <c r="DRX6" s="1662"/>
      <c r="DRY6" s="1662"/>
      <c r="DRZ6" s="1662"/>
      <c r="DSA6" s="1662"/>
      <c r="DSB6" s="1662"/>
      <c r="DSC6" s="1662"/>
      <c r="DSD6" s="1662"/>
      <c r="DSE6" s="1662"/>
      <c r="DSF6" s="1662"/>
      <c r="DSG6" s="1662"/>
      <c r="DSH6" s="1662"/>
      <c r="DSI6" s="1662"/>
      <c r="DSJ6" s="1662"/>
      <c r="DSK6" s="1662"/>
      <c r="DSL6" s="1662"/>
      <c r="DSM6" s="1662"/>
      <c r="DSN6" s="1662"/>
      <c r="DSO6" s="1662"/>
      <c r="DSP6" s="1662"/>
      <c r="DSQ6" s="1662"/>
      <c r="DSR6" s="1662"/>
      <c r="DSS6" s="1662"/>
      <c r="DST6" s="1662"/>
      <c r="DSU6" s="1662"/>
      <c r="DSV6" s="1662"/>
      <c r="DSW6" s="1662"/>
      <c r="DSX6" s="1662"/>
      <c r="DSY6" s="1662"/>
      <c r="DSZ6" s="1662"/>
      <c r="DTA6" s="1662"/>
      <c r="DTB6" s="1662"/>
      <c r="DTC6" s="1662"/>
      <c r="DTD6" s="1662"/>
      <c r="DTE6" s="1662"/>
      <c r="DTF6" s="1662"/>
      <c r="DTG6" s="1662"/>
      <c r="DTH6" s="1662"/>
      <c r="DTI6" s="1662"/>
      <c r="DTJ6" s="1662"/>
      <c r="DTK6" s="1662"/>
      <c r="DTL6" s="1662"/>
      <c r="DTM6" s="1662"/>
      <c r="DTN6" s="1662"/>
      <c r="DTO6" s="1662"/>
      <c r="DTP6" s="1662"/>
      <c r="DTQ6" s="1662"/>
      <c r="DTR6" s="1662"/>
      <c r="DTS6" s="1662"/>
      <c r="DTT6" s="1662"/>
      <c r="DTU6" s="1662"/>
      <c r="DTV6" s="1662"/>
      <c r="DTW6" s="1662"/>
      <c r="DTX6" s="1662"/>
      <c r="DTY6" s="1662"/>
      <c r="DTZ6" s="1662"/>
      <c r="DUA6" s="1662"/>
      <c r="DUB6" s="1662"/>
      <c r="DUC6" s="1662"/>
      <c r="DUD6" s="1662"/>
      <c r="DUE6" s="1662"/>
      <c r="DUF6" s="1662"/>
      <c r="DUG6" s="1662"/>
      <c r="DUH6" s="1662"/>
      <c r="DUI6" s="1662"/>
      <c r="DUJ6" s="1662"/>
      <c r="DUK6" s="1662"/>
      <c r="DUL6" s="1662"/>
      <c r="DUM6" s="1662"/>
      <c r="DUN6" s="1662"/>
      <c r="DUO6" s="1662"/>
      <c r="DUP6" s="1662"/>
      <c r="DUQ6" s="1662"/>
      <c r="DUR6" s="1662"/>
      <c r="DUS6" s="1662"/>
      <c r="DUT6" s="1662"/>
      <c r="DUU6" s="1662"/>
      <c r="DUV6" s="1662"/>
      <c r="DUW6" s="1662"/>
      <c r="DUX6" s="1662"/>
      <c r="DUY6" s="1662"/>
      <c r="DUZ6" s="1662"/>
      <c r="DVA6" s="1662"/>
      <c r="DVB6" s="1662"/>
      <c r="DVC6" s="1662"/>
      <c r="DVD6" s="1662"/>
      <c r="DVE6" s="1662"/>
      <c r="DVF6" s="1662"/>
      <c r="DVG6" s="1662"/>
      <c r="DVH6" s="1662"/>
      <c r="DVI6" s="1662"/>
      <c r="DVJ6" s="1662"/>
      <c r="DVK6" s="1662"/>
      <c r="DVL6" s="1662"/>
      <c r="DVM6" s="1662"/>
      <c r="DVN6" s="1662"/>
      <c r="DVO6" s="1662"/>
      <c r="DVP6" s="1662"/>
      <c r="DVQ6" s="1662"/>
      <c r="DVR6" s="1662"/>
      <c r="DVS6" s="1662"/>
      <c r="DVT6" s="1662"/>
      <c r="DVU6" s="1662"/>
      <c r="DVV6" s="1662"/>
      <c r="DVW6" s="1662"/>
      <c r="DVX6" s="1662"/>
      <c r="DVY6" s="1662"/>
      <c r="DVZ6" s="1662"/>
      <c r="DWA6" s="1662"/>
      <c r="DWB6" s="1662"/>
      <c r="DWC6" s="1662"/>
      <c r="DWD6" s="1662"/>
      <c r="DWE6" s="1662"/>
      <c r="DWF6" s="1662"/>
      <c r="DWG6" s="1662"/>
      <c r="DWH6" s="1662"/>
      <c r="DWI6" s="1662"/>
      <c r="DWJ6" s="1662"/>
      <c r="DWK6" s="1662"/>
      <c r="DWL6" s="1662"/>
      <c r="DWM6" s="1662"/>
      <c r="DWN6" s="1662"/>
      <c r="DWO6" s="1662"/>
      <c r="DWP6" s="1662"/>
      <c r="DWQ6" s="1662"/>
      <c r="DWR6" s="1662"/>
      <c r="DWS6" s="1662"/>
      <c r="DWT6" s="1662"/>
      <c r="DWU6" s="1662"/>
      <c r="DWV6" s="1662"/>
      <c r="DWW6" s="1662"/>
      <c r="DWX6" s="1662"/>
      <c r="DWY6" s="1662"/>
      <c r="DWZ6" s="1662"/>
      <c r="DXA6" s="1662"/>
      <c r="DXB6" s="1662"/>
      <c r="DXC6" s="1662"/>
      <c r="DXD6" s="1662"/>
      <c r="DXE6" s="1662"/>
      <c r="DXF6" s="1662"/>
      <c r="DXG6" s="1662"/>
      <c r="DXH6" s="1662"/>
      <c r="DXI6" s="1662"/>
      <c r="DXJ6" s="1662"/>
      <c r="DXK6" s="1662"/>
      <c r="DXL6" s="1662"/>
      <c r="DXM6" s="1662"/>
      <c r="DXN6" s="1662"/>
      <c r="DXO6" s="1662"/>
      <c r="DXP6" s="1662"/>
      <c r="DXQ6" s="1662"/>
      <c r="DXR6" s="1662"/>
      <c r="DXS6" s="1662"/>
      <c r="DXT6" s="1662"/>
      <c r="DXU6" s="1662"/>
      <c r="DXV6" s="1662"/>
      <c r="DXW6" s="1662"/>
      <c r="DXX6" s="1662"/>
      <c r="DXY6" s="1662"/>
      <c r="DXZ6" s="1662"/>
      <c r="DYA6" s="1662"/>
      <c r="DYB6" s="1662"/>
      <c r="DYC6" s="1662"/>
      <c r="DYD6" s="1662"/>
      <c r="DYE6" s="1662"/>
      <c r="DYF6" s="1662"/>
      <c r="DYG6" s="1662"/>
      <c r="DYH6" s="1662"/>
      <c r="DYI6" s="1662"/>
      <c r="DYJ6" s="1662"/>
      <c r="DYK6" s="1662"/>
      <c r="DYL6" s="1662"/>
      <c r="DYM6" s="1662"/>
      <c r="DYN6" s="1662"/>
      <c r="DYO6" s="1662"/>
      <c r="DYP6" s="1662"/>
      <c r="DYQ6" s="1662"/>
      <c r="DYR6" s="1662"/>
      <c r="DYS6" s="1662"/>
      <c r="DYT6" s="1662"/>
      <c r="DYU6" s="1662"/>
      <c r="DYV6" s="1662"/>
      <c r="DYW6" s="1662"/>
      <c r="DYX6" s="1662"/>
      <c r="DYY6" s="1662"/>
      <c r="DYZ6" s="1662"/>
      <c r="DZA6" s="1662"/>
      <c r="DZB6" s="1662"/>
      <c r="DZC6" s="1662"/>
      <c r="DZD6" s="1662"/>
      <c r="DZE6" s="1662"/>
      <c r="DZF6" s="1662"/>
      <c r="DZG6" s="1662"/>
      <c r="DZH6" s="1662"/>
      <c r="DZI6" s="1662"/>
      <c r="DZJ6" s="1662"/>
      <c r="DZK6" s="1662"/>
      <c r="DZL6" s="1662"/>
      <c r="DZM6" s="1662"/>
      <c r="DZN6" s="1662"/>
      <c r="DZO6" s="1662"/>
      <c r="DZP6" s="1662"/>
      <c r="DZQ6" s="1662"/>
      <c r="DZR6" s="1662"/>
      <c r="DZS6" s="1662"/>
      <c r="DZT6" s="1662"/>
      <c r="DZU6" s="1662"/>
      <c r="DZV6" s="1662"/>
      <c r="DZW6" s="1662"/>
      <c r="DZX6" s="1662"/>
      <c r="DZY6" s="1662"/>
      <c r="DZZ6" s="1662"/>
      <c r="EAA6" s="1662"/>
      <c r="EAB6" s="1662"/>
      <c r="EAC6" s="1662"/>
      <c r="EAD6" s="1662"/>
      <c r="EAE6" s="1662"/>
      <c r="EAF6" s="1662"/>
      <c r="EAG6" s="1662"/>
      <c r="EAH6" s="1662"/>
      <c r="EAI6" s="1662"/>
      <c r="EAJ6" s="1662"/>
      <c r="EAK6" s="1662"/>
      <c r="EAL6" s="1662"/>
      <c r="EAM6" s="1662"/>
      <c r="EAN6" s="1662"/>
      <c r="EAO6" s="1662"/>
      <c r="EAP6" s="1662"/>
      <c r="EAQ6" s="1662"/>
      <c r="EAR6" s="1662"/>
      <c r="EAS6" s="1662"/>
      <c r="EAT6" s="1662"/>
      <c r="EAU6" s="1662"/>
      <c r="EAV6" s="1662"/>
      <c r="EAW6" s="1662"/>
      <c r="EAX6" s="1662"/>
      <c r="EAY6" s="1662"/>
      <c r="EAZ6" s="1662"/>
      <c r="EBA6" s="1662"/>
      <c r="EBB6" s="1662"/>
      <c r="EBC6" s="1662"/>
      <c r="EBD6" s="1662"/>
      <c r="EBE6" s="1662"/>
      <c r="EBF6" s="1662"/>
      <c r="EBG6" s="1662"/>
      <c r="EBH6" s="1662"/>
      <c r="EBI6" s="1662"/>
      <c r="EBJ6" s="1662"/>
      <c r="EBK6" s="1662"/>
      <c r="EBL6" s="1662"/>
      <c r="EBM6" s="1662"/>
      <c r="EBN6" s="1662"/>
      <c r="EBO6" s="1662"/>
      <c r="EBP6" s="1662"/>
      <c r="EBQ6" s="1662"/>
      <c r="EBR6" s="1662"/>
      <c r="EBS6" s="1662"/>
      <c r="EBT6" s="1662"/>
      <c r="EBU6" s="1662"/>
      <c r="EBV6" s="1662"/>
      <c r="EBW6" s="1662"/>
      <c r="EBX6" s="1662"/>
      <c r="EBY6" s="1662"/>
      <c r="EBZ6" s="1662"/>
      <c r="ECA6" s="1662"/>
      <c r="ECB6" s="1662"/>
      <c r="ECC6" s="1662"/>
      <c r="ECD6" s="1662"/>
      <c r="ECE6" s="1662"/>
      <c r="ECF6" s="1662"/>
      <c r="ECG6" s="1662"/>
      <c r="ECH6" s="1662"/>
      <c r="ECI6" s="1662"/>
      <c r="ECJ6" s="1662"/>
      <c r="ECK6" s="1662"/>
      <c r="ECL6" s="1662"/>
      <c r="ECM6" s="1662"/>
      <c r="ECN6" s="1662"/>
      <c r="ECO6" s="1662"/>
      <c r="ECP6" s="1662"/>
      <c r="ECQ6" s="1662"/>
      <c r="ECR6" s="1662"/>
      <c r="ECS6" s="1662"/>
      <c r="ECT6" s="1662"/>
      <c r="ECU6" s="1662"/>
      <c r="ECV6" s="1662"/>
      <c r="ECW6" s="1662"/>
      <c r="ECX6" s="1662"/>
      <c r="ECY6" s="1662"/>
      <c r="ECZ6" s="1662"/>
      <c r="EDA6" s="1662"/>
      <c r="EDB6" s="1662"/>
      <c r="EDC6" s="1662"/>
      <c r="EDD6" s="1662"/>
      <c r="EDE6" s="1662"/>
      <c r="EDF6" s="1662"/>
      <c r="EDG6" s="1662"/>
      <c r="EDH6" s="1662"/>
      <c r="EDI6" s="1662"/>
      <c r="EDJ6" s="1662"/>
      <c r="EDK6" s="1662"/>
      <c r="EDL6" s="1662"/>
      <c r="EDM6" s="1662"/>
      <c r="EDN6" s="1662"/>
      <c r="EDO6" s="1662"/>
      <c r="EDP6" s="1662"/>
      <c r="EDQ6" s="1662"/>
      <c r="EDR6" s="1662"/>
      <c r="EDS6" s="1662"/>
      <c r="EDT6" s="1662"/>
      <c r="EDU6" s="1662"/>
      <c r="EDV6" s="1662"/>
      <c r="EDW6" s="1662"/>
      <c r="EDX6" s="1662"/>
      <c r="EDY6" s="1662"/>
      <c r="EDZ6" s="1662"/>
      <c r="EEA6" s="1662"/>
      <c r="EEB6" s="1662"/>
      <c r="EEC6" s="1662"/>
      <c r="EED6" s="1662"/>
      <c r="EEE6" s="1662"/>
      <c r="EEF6" s="1662"/>
      <c r="EEG6" s="1662"/>
      <c r="EEH6" s="1662"/>
      <c r="EEI6" s="1662"/>
      <c r="EEJ6" s="1662"/>
      <c r="EEK6" s="1662"/>
      <c r="EEL6" s="1662"/>
      <c r="EEM6" s="1662"/>
      <c r="EEN6" s="1662"/>
      <c r="EEO6" s="1662"/>
      <c r="EEP6" s="1662"/>
      <c r="EEQ6" s="1662"/>
      <c r="EER6" s="1662"/>
      <c r="EES6" s="1662"/>
      <c r="EET6" s="1662"/>
      <c r="EEU6" s="1662"/>
      <c r="EEV6" s="1662"/>
      <c r="EEW6" s="1662"/>
      <c r="EEX6" s="1662"/>
      <c r="EEY6" s="1662"/>
      <c r="EEZ6" s="1662"/>
      <c r="EFA6" s="1662"/>
      <c r="EFB6" s="1662"/>
      <c r="EFC6" s="1662"/>
      <c r="EFD6" s="1662"/>
      <c r="EFE6" s="1662"/>
      <c r="EFF6" s="1662"/>
      <c r="EFG6" s="1662"/>
      <c r="EFH6" s="1662"/>
      <c r="EFI6" s="1662"/>
      <c r="EFJ6" s="1662"/>
      <c r="EFK6" s="1662"/>
      <c r="EFL6" s="1662"/>
      <c r="EFM6" s="1662"/>
      <c r="EFN6" s="1662"/>
      <c r="EFO6" s="1662"/>
      <c r="EFP6" s="1662"/>
      <c r="EFQ6" s="1662"/>
      <c r="EFR6" s="1662"/>
      <c r="EFS6" s="1662"/>
      <c r="EFT6" s="1662"/>
      <c r="EFU6" s="1662"/>
      <c r="EFV6" s="1662"/>
      <c r="EFW6" s="1662"/>
      <c r="EFX6" s="1662"/>
      <c r="EFY6" s="1662"/>
      <c r="EFZ6" s="1662"/>
      <c r="EGA6" s="1662"/>
      <c r="EGB6" s="1662"/>
      <c r="EGC6" s="1662"/>
      <c r="EGD6" s="1662"/>
      <c r="EGE6" s="1662"/>
      <c r="EGF6" s="1662"/>
      <c r="EGG6" s="1662"/>
      <c r="EGH6" s="1662"/>
      <c r="EGI6" s="1662"/>
      <c r="EGJ6" s="1662"/>
      <c r="EGK6" s="1662"/>
      <c r="EGL6" s="1662"/>
      <c r="EGM6" s="1662"/>
      <c r="EGN6" s="1662"/>
      <c r="EGO6" s="1662"/>
      <c r="EGP6" s="1662"/>
      <c r="EGQ6" s="1662"/>
      <c r="EGR6" s="1662"/>
      <c r="EGS6" s="1662"/>
      <c r="EGT6" s="1662"/>
      <c r="EGU6" s="1662"/>
      <c r="EGV6" s="1662"/>
      <c r="EGW6" s="1662"/>
      <c r="EGX6" s="1662"/>
      <c r="EGY6" s="1662"/>
      <c r="EGZ6" s="1662"/>
      <c r="EHA6" s="1662"/>
      <c r="EHB6" s="1662"/>
      <c r="EHC6" s="1662"/>
      <c r="EHD6" s="1662"/>
      <c r="EHE6" s="1662"/>
      <c r="EHF6" s="1662"/>
      <c r="EHG6" s="1662"/>
      <c r="EHH6" s="1662"/>
      <c r="EHI6" s="1662"/>
      <c r="EHJ6" s="1662"/>
      <c r="EHK6" s="1662"/>
      <c r="EHL6" s="1662"/>
      <c r="EHM6" s="1662"/>
      <c r="EHN6" s="1662"/>
      <c r="EHO6" s="1662"/>
      <c r="EHP6" s="1662"/>
      <c r="EHQ6" s="1662"/>
      <c r="EHR6" s="1662"/>
      <c r="EHS6" s="1662"/>
      <c r="EHT6" s="1662"/>
      <c r="EHU6" s="1662"/>
      <c r="EHV6" s="1662"/>
      <c r="EHW6" s="1662"/>
      <c r="EHX6" s="1662"/>
      <c r="EHY6" s="1662"/>
      <c r="EHZ6" s="1662"/>
      <c r="EIA6" s="1662"/>
      <c r="EIB6" s="1662"/>
      <c r="EIC6" s="1662"/>
      <c r="EID6" s="1662"/>
      <c r="EIE6" s="1662"/>
      <c r="EIF6" s="1662"/>
      <c r="EIG6" s="1662"/>
      <c r="EIH6" s="1662"/>
      <c r="EII6" s="1662"/>
      <c r="EIJ6" s="1662"/>
      <c r="EIK6" s="1662"/>
      <c r="EIL6" s="1662"/>
      <c r="EIM6" s="1662"/>
      <c r="EIN6" s="1662"/>
      <c r="EIO6" s="1662"/>
      <c r="EIP6" s="1662"/>
      <c r="EIQ6" s="1662"/>
      <c r="EIR6" s="1662"/>
      <c r="EIS6" s="1662"/>
      <c r="EIT6" s="1662"/>
      <c r="EIU6" s="1662"/>
      <c r="EIV6" s="1662"/>
      <c r="EIW6" s="1662"/>
      <c r="EIX6" s="1662"/>
      <c r="EIY6" s="1662"/>
      <c r="EIZ6" s="1662"/>
      <c r="EJA6" s="1662"/>
      <c r="EJB6" s="1662"/>
      <c r="EJC6" s="1662"/>
      <c r="EJD6" s="1662"/>
      <c r="EJE6" s="1662"/>
      <c r="EJF6" s="1662"/>
      <c r="EJG6" s="1662"/>
      <c r="EJH6" s="1662"/>
      <c r="EJI6" s="1662"/>
      <c r="EJJ6" s="1662"/>
      <c r="EJK6" s="1662"/>
      <c r="EJL6" s="1662"/>
      <c r="EJM6" s="1662"/>
      <c r="EJN6" s="1662"/>
      <c r="EJO6" s="1662"/>
      <c r="EJP6" s="1662"/>
      <c r="EJQ6" s="1662"/>
      <c r="EJR6" s="1662"/>
      <c r="EJS6" s="1662"/>
      <c r="EJT6" s="1662"/>
      <c r="EJU6" s="1662"/>
      <c r="EJV6" s="1662"/>
      <c r="EJW6" s="1662"/>
      <c r="EJX6" s="1662"/>
      <c r="EJY6" s="1662"/>
      <c r="EJZ6" s="1662"/>
      <c r="EKA6" s="1662"/>
      <c r="EKB6" s="1662"/>
      <c r="EKC6" s="1662"/>
      <c r="EKD6" s="1662"/>
      <c r="EKE6" s="1662"/>
      <c r="EKF6" s="1662"/>
      <c r="EKG6" s="1662"/>
      <c r="EKH6" s="1662"/>
      <c r="EKI6" s="1662"/>
      <c r="EKJ6" s="1662"/>
      <c r="EKK6" s="1662"/>
      <c r="EKL6" s="1662"/>
      <c r="EKM6" s="1662"/>
      <c r="EKN6" s="1662"/>
      <c r="EKO6" s="1662"/>
      <c r="EKP6" s="1662"/>
      <c r="EKQ6" s="1662"/>
      <c r="EKR6" s="1662"/>
      <c r="EKS6" s="1662"/>
      <c r="EKT6" s="1662"/>
      <c r="EKU6" s="1662"/>
      <c r="EKV6" s="1662"/>
      <c r="EKW6" s="1662"/>
      <c r="EKX6" s="1662"/>
      <c r="EKY6" s="1662"/>
      <c r="EKZ6" s="1662"/>
      <c r="ELA6" s="1662"/>
      <c r="ELB6" s="1662"/>
      <c r="ELC6" s="1662"/>
      <c r="ELD6" s="1662"/>
      <c r="ELE6" s="1662"/>
      <c r="ELF6" s="1662"/>
      <c r="ELG6" s="1662"/>
      <c r="ELH6" s="1662"/>
      <c r="ELI6" s="1662"/>
      <c r="ELJ6" s="1662"/>
      <c r="ELK6" s="1662"/>
      <c r="ELL6" s="1662"/>
      <c r="ELM6" s="1662"/>
      <c r="ELN6" s="1662"/>
      <c r="ELO6" s="1662"/>
      <c r="ELP6" s="1662"/>
      <c r="ELQ6" s="1662"/>
      <c r="ELR6" s="1662"/>
      <c r="ELS6" s="1662"/>
      <c r="ELT6" s="1662"/>
      <c r="ELU6" s="1662"/>
      <c r="ELV6" s="1662"/>
      <c r="ELW6" s="1662"/>
      <c r="ELX6" s="1662"/>
      <c r="ELY6" s="1662"/>
      <c r="ELZ6" s="1662"/>
      <c r="EMA6" s="1662"/>
      <c r="EMB6" s="1662"/>
      <c r="EMC6" s="1662"/>
      <c r="EMD6" s="1662"/>
      <c r="EME6" s="1662"/>
      <c r="EMF6" s="1662"/>
      <c r="EMG6" s="1662"/>
      <c r="EMH6" s="1662"/>
      <c r="EMI6" s="1662"/>
      <c r="EMJ6" s="1662"/>
      <c r="EMK6" s="1662"/>
      <c r="EML6" s="1662"/>
      <c r="EMM6" s="1662"/>
      <c r="EMN6" s="1662"/>
      <c r="EMO6" s="1662"/>
      <c r="EMP6" s="1662"/>
      <c r="EMQ6" s="1662"/>
      <c r="EMR6" s="1662"/>
      <c r="EMS6" s="1662"/>
      <c r="EMT6" s="1662"/>
      <c r="EMU6" s="1662"/>
      <c r="EMV6" s="1662"/>
      <c r="EMW6" s="1662"/>
      <c r="EMX6" s="1662"/>
      <c r="EMY6" s="1662"/>
      <c r="EMZ6" s="1662"/>
      <c r="ENA6" s="1662"/>
      <c r="ENB6" s="1662"/>
      <c r="ENC6" s="1662"/>
      <c r="END6" s="1662"/>
      <c r="ENE6" s="1662"/>
      <c r="ENF6" s="1662"/>
      <c r="ENG6" s="1662"/>
      <c r="ENH6" s="1662"/>
      <c r="ENI6" s="1662"/>
      <c r="ENJ6" s="1662"/>
      <c r="ENK6" s="1662"/>
      <c r="ENL6" s="1662"/>
      <c r="ENM6" s="1662"/>
      <c r="ENN6" s="1662"/>
      <c r="ENO6" s="1662"/>
      <c r="ENP6" s="1662"/>
      <c r="ENQ6" s="1662"/>
      <c r="ENR6" s="1662"/>
      <c r="ENS6" s="1662"/>
      <c r="ENT6" s="1662"/>
      <c r="ENU6" s="1662"/>
      <c r="ENV6" s="1662"/>
      <c r="ENW6" s="1662"/>
      <c r="ENX6" s="1662"/>
      <c r="ENY6" s="1662"/>
      <c r="ENZ6" s="1662"/>
      <c r="EOA6" s="1662"/>
      <c r="EOB6" s="1662"/>
      <c r="EOC6" s="1662"/>
      <c r="EOD6" s="1662"/>
      <c r="EOE6" s="1662"/>
      <c r="EOF6" s="1662"/>
      <c r="EOG6" s="1662"/>
      <c r="EOH6" s="1662"/>
      <c r="EOI6" s="1662"/>
      <c r="EOJ6" s="1662"/>
      <c r="EOK6" s="1662"/>
      <c r="EOL6" s="1662"/>
      <c r="EOM6" s="1662"/>
      <c r="EON6" s="1662"/>
      <c r="EOO6" s="1662"/>
      <c r="EOP6" s="1662"/>
      <c r="EOQ6" s="1662"/>
      <c r="EOR6" s="1662"/>
      <c r="EOS6" s="1662"/>
      <c r="EOT6" s="1662"/>
      <c r="EOU6" s="1662"/>
      <c r="EOV6" s="1662"/>
      <c r="EOW6" s="1662"/>
      <c r="EOX6" s="1662"/>
      <c r="EOY6" s="1662"/>
      <c r="EOZ6" s="1662"/>
      <c r="EPA6" s="1662"/>
      <c r="EPB6" s="1662"/>
      <c r="EPC6" s="1662"/>
      <c r="EPD6" s="1662"/>
      <c r="EPE6" s="1662"/>
      <c r="EPF6" s="1662"/>
      <c r="EPG6" s="1662"/>
      <c r="EPH6" s="1662"/>
      <c r="EPI6" s="1662"/>
      <c r="EPJ6" s="1662"/>
      <c r="EPK6" s="1662"/>
      <c r="EPL6" s="1662"/>
      <c r="EPM6" s="1662"/>
      <c r="EPN6" s="1662"/>
      <c r="EPO6" s="1662"/>
      <c r="EPP6" s="1662"/>
      <c r="EPQ6" s="1662"/>
      <c r="EPR6" s="1662"/>
      <c r="EPS6" s="1662"/>
      <c r="EPT6" s="1662"/>
      <c r="EPU6" s="1662"/>
      <c r="EPV6" s="1662"/>
      <c r="EPW6" s="1662"/>
      <c r="EPX6" s="1662"/>
      <c r="EPY6" s="1662"/>
      <c r="EPZ6" s="1662"/>
      <c r="EQA6" s="1662"/>
      <c r="EQB6" s="1662"/>
      <c r="EQC6" s="1662"/>
      <c r="EQD6" s="1662"/>
      <c r="EQE6" s="1662"/>
      <c r="EQF6" s="1662"/>
      <c r="EQG6" s="1662"/>
      <c r="EQH6" s="1662"/>
      <c r="EQI6" s="1662"/>
      <c r="EQJ6" s="1662"/>
      <c r="EQK6" s="1662"/>
      <c r="EQL6" s="1662"/>
      <c r="EQM6" s="1662"/>
      <c r="EQN6" s="1662"/>
      <c r="EQO6" s="1662"/>
      <c r="EQP6" s="1662"/>
      <c r="EQQ6" s="1662"/>
      <c r="EQR6" s="1662"/>
      <c r="EQS6" s="1662"/>
      <c r="EQT6" s="1662"/>
      <c r="EQU6" s="1662"/>
      <c r="EQV6" s="1662"/>
      <c r="EQW6" s="1662"/>
      <c r="EQX6" s="1662"/>
      <c r="EQY6" s="1662"/>
      <c r="EQZ6" s="1662"/>
      <c r="ERA6" s="1662"/>
      <c r="ERB6" s="1662"/>
      <c r="ERC6" s="1662"/>
      <c r="ERD6" s="1662"/>
      <c r="ERE6" s="1662"/>
      <c r="ERF6" s="1662"/>
      <c r="ERG6" s="1662"/>
      <c r="ERH6" s="1662"/>
      <c r="ERI6" s="1662"/>
      <c r="ERJ6" s="1662"/>
      <c r="ERK6" s="1662"/>
      <c r="ERL6" s="1662"/>
      <c r="ERM6" s="1662"/>
      <c r="ERN6" s="1662"/>
      <c r="ERO6" s="1662"/>
      <c r="ERP6" s="1662"/>
      <c r="ERQ6" s="1662"/>
      <c r="ERR6" s="1662"/>
      <c r="ERS6" s="1662"/>
      <c r="ERT6" s="1662"/>
      <c r="ERU6" s="1662"/>
      <c r="ERV6" s="1662"/>
      <c r="ERW6" s="1662"/>
      <c r="ERX6" s="1662"/>
      <c r="ERY6" s="1662"/>
      <c r="ERZ6" s="1662"/>
      <c r="ESA6" s="1662"/>
      <c r="ESB6" s="1662"/>
      <c r="ESC6" s="1662"/>
      <c r="ESD6" s="1662"/>
      <c r="ESE6" s="1662"/>
      <c r="ESF6" s="1662"/>
      <c r="ESG6" s="1662"/>
      <c r="ESH6" s="1662"/>
      <c r="ESI6" s="1662"/>
      <c r="ESJ6" s="1662"/>
      <c r="ESK6" s="1662"/>
      <c r="ESL6" s="1662"/>
      <c r="ESM6" s="1662"/>
      <c r="ESN6" s="1662"/>
      <c r="ESO6" s="1662"/>
      <c r="ESP6" s="1662"/>
      <c r="ESQ6" s="1662"/>
      <c r="ESR6" s="1662"/>
      <c r="ESS6" s="1662"/>
      <c r="EST6" s="1662"/>
      <c r="ESU6" s="1662"/>
      <c r="ESV6" s="1662"/>
      <c r="ESW6" s="1662"/>
      <c r="ESX6" s="1662"/>
      <c r="ESY6" s="1662"/>
      <c r="ESZ6" s="1662"/>
      <c r="ETA6" s="1662"/>
      <c r="ETB6" s="1662"/>
      <c r="ETC6" s="1662"/>
      <c r="ETD6" s="1662"/>
      <c r="ETE6" s="1662"/>
      <c r="ETF6" s="1662"/>
      <c r="ETG6" s="1662"/>
      <c r="ETH6" s="1662"/>
      <c r="ETI6" s="1662"/>
      <c r="ETJ6" s="1662"/>
      <c r="ETK6" s="1662"/>
      <c r="ETL6" s="1662"/>
      <c r="ETM6" s="1662"/>
      <c r="ETN6" s="1662"/>
      <c r="ETO6" s="1662"/>
      <c r="ETP6" s="1662"/>
      <c r="ETQ6" s="1662"/>
      <c r="ETR6" s="1662"/>
      <c r="ETS6" s="1662"/>
      <c r="ETT6" s="1662"/>
      <c r="ETU6" s="1662"/>
      <c r="ETV6" s="1662"/>
      <c r="ETW6" s="1662"/>
      <c r="ETX6" s="1662"/>
      <c r="ETY6" s="1662"/>
      <c r="ETZ6" s="1662"/>
      <c r="EUA6" s="1662"/>
      <c r="EUB6" s="1662"/>
      <c r="EUC6" s="1662"/>
      <c r="EUD6" s="1662"/>
      <c r="EUE6" s="1662"/>
      <c r="EUF6" s="1662"/>
      <c r="EUG6" s="1662"/>
      <c r="EUH6" s="1662"/>
      <c r="EUI6" s="1662"/>
      <c r="EUJ6" s="1662"/>
      <c r="EUK6" s="1662"/>
      <c r="EUL6" s="1662"/>
      <c r="EUM6" s="1662"/>
      <c r="EUN6" s="1662"/>
      <c r="EUO6" s="1662"/>
      <c r="EUP6" s="1662"/>
      <c r="EUQ6" s="1662"/>
      <c r="EUR6" s="1662"/>
      <c r="EUS6" s="1662"/>
      <c r="EUT6" s="1662"/>
      <c r="EUU6" s="1662"/>
      <c r="EUV6" s="1662"/>
      <c r="EUW6" s="1662"/>
      <c r="EUX6" s="1662"/>
      <c r="EUY6" s="1662"/>
      <c r="EUZ6" s="1662"/>
      <c r="EVA6" s="1662"/>
      <c r="EVB6" s="1662"/>
      <c r="EVC6" s="1662"/>
      <c r="EVD6" s="1662"/>
      <c r="EVE6" s="1662"/>
      <c r="EVF6" s="1662"/>
      <c r="EVG6" s="1662"/>
      <c r="EVH6" s="1662"/>
      <c r="EVI6" s="1662"/>
      <c r="EVJ6" s="1662"/>
      <c r="EVK6" s="1662"/>
      <c r="EVL6" s="1662"/>
      <c r="EVM6" s="1662"/>
      <c r="EVN6" s="1662"/>
      <c r="EVO6" s="1662"/>
      <c r="EVP6" s="1662"/>
      <c r="EVQ6" s="1662"/>
      <c r="EVR6" s="1662"/>
      <c r="EVS6" s="1662"/>
      <c r="EVT6" s="1662"/>
      <c r="EVU6" s="1662"/>
      <c r="EVV6" s="1662"/>
      <c r="EVW6" s="1662"/>
      <c r="EVX6" s="1662"/>
      <c r="EVY6" s="1662"/>
      <c r="EVZ6" s="1662"/>
      <c r="EWA6" s="1662"/>
      <c r="EWB6" s="1662"/>
      <c r="EWC6" s="1662"/>
      <c r="EWD6" s="1662"/>
      <c r="EWE6" s="1662"/>
      <c r="EWF6" s="1662"/>
      <c r="EWG6" s="1662"/>
      <c r="EWH6" s="1662"/>
      <c r="EWI6" s="1662"/>
      <c r="EWJ6" s="1662"/>
      <c r="EWK6" s="1662"/>
      <c r="EWL6" s="1662"/>
      <c r="EWM6" s="1662"/>
      <c r="EWN6" s="1662"/>
      <c r="EWO6" s="1662"/>
      <c r="EWP6" s="1662"/>
      <c r="EWQ6" s="1662"/>
      <c r="EWR6" s="1662"/>
      <c r="EWS6" s="1662"/>
      <c r="EWT6" s="1662"/>
      <c r="EWU6" s="1662"/>
      <c r="EWV6" s="1662"/>
      <c r="EWW6" s="1662"/>
      <c r="EWX6" s="1662"/>
      <c r="EWY6" s="1662"/>
      <c r="EWZ6" s="1662"/>
      <c r="EXA6" s="1662"/>
      <c r="EXB6" s="1662"/>
      <c r="EXC6" s="1662"/>
      <c r="EXD6" s="1662"/>
      <c r="EXE6" s="1662"/>
      <c r="EXF6" s="1662"/>
      <c r="EXG6" s="1662"/>
      <c r="EXH6" s="1662"/>
      <c r="EXI6" s="1662"/>
      <c r="EXJ6" s="1662"/>
      <c r="EXK6" s="1662"/>
      <c r="EXL6" s="1662"/>
      <c r="EXM6" s="1662"/>
      <c r="EXN6" s="1662"/>
      <c r="EXO6" s="1662"/>
      <c r="EXP6" s="1662"/>
      <c r="EXQ6" s="1662"/>
      <c r="EXR6" s="1662"/>
      <c r="EXS6" s="1662"/>
      <c r="EXT6" s="1662"/>
      <c r="EXU6" s="1662"/>
      <c r="EXV6" s="1662"/>
      <c r="EXW6" s="1662"/>
      <c r="EXX6" s="1662"/>
      <c r="EXY6" s="1662"/>
      <c r="EXZ6" s="1662"/>
      <c r="EYA6" s="1662"/>
      <c r="EYB6" s="1662"/>
      <c r="EYC6" s="1662"/>
      <c r="EYD6" s="1662"/>
      <c r="EYE6" s="1662"/>
      <c r="EYF6" s="1662"/>
      <c r="EYG6" s="1662"/>
      <c r="EYH6" s="1662"/>
      <c r="EYI6" s="1662"/>
      <c r="EYJ6" s="1662"/>
      <c r="EYK6" s="1662"/>
      <c r="EYL6" s="1662"/>
      <c r="EYM6" s="1662"/>
      <c r="EYN6" s="1662"/>
      <c r="EYO6" s="1662"/>
      <c r="EYP6" s="1662"/>
      <c r="EYQ6" s="1662"/>
      <c r="EYR6" s="1662"/>
      <c r="EYS6" s="1662"/>
      <c r="EYT6" s="1662"/>
      <c r="EYU6" s="1662"/>
      <c r="EYV6" s="1662"/>
      <c r="EYW6" s="1662"/>
      <c r="EYX6" s="1662"/>
      <c r="EYY6" s="1662"/>
      <c r="EYZ6" s="1662"/>
      <c r="EZA6" s="1662"/>
      <c r="EZB6" s="1662"/>
      <c r="EZC6" s="1662"/>
      <c r="EZD6" s="1662"/>
      <c r="EZE6" s="1662"/>
      <c r="EZF6" s="1662"/>
      <c r="EZG6" s="1662"/>
      <c r="EZH6" s="1662"/>
      <c r="EZI6" s="1662"/>
      <c r="EZJ6" s="1662"/>
      <c r="EZK6" s="1662"/>
      <c r="EZL6" s="1662"/>
      <c r="EZM6" s="1662"/>
      <c r="EZN6" s="1662"/>
      <c r="EZO6" s="1662"/>
      <c r="EZP6" s="1662"/>
      <c r="EZQ6" s="1662"/>
      <c r="EZR6" s="1662"/>
      <c r="EZS6" s="1662"/>
      <c r="EZT6" s="1662"/>
      <c r="EZU6" s="1662"/>
      <c r="EZV6" s="1662"/>
      <c r="EZW6" s="1662"/>
      <c r="EZX6" s="1662"/>
      <c r="EZY6" s="1662"/>
      <c r="EZZ6" s="1662"/>
      <c r="FAA6" s="1662"/>
      <c r="FAB6" s="1662"/>
      <c r="FAC6" s="1662"/>
      <c r="FAD6" s="1662"/>
      <c r="FAE6" s="1662"/>
      <c r="FAF6" s="1662"/>
      <c r="FAG6" s="1662"/>
      <c r="FAH6" s="1662"/>
      <c r="FAI6" s="1662"/>
      <c r="FAJ6" s="1662"/>
      <c r="FAK6" s="1662"/>
      <c r="FAL6" s="1662"/>
      <c r="FAM6" s="1662"/>
      <c r="FAN6" s="1662"/>
      <c r="FAO6" s="1662"/>
      <c r="FAP6" s="1662"/>
      <c r="FAQ6" s="1662"/>
      <c r="FAR6" s="1662"/>
      <c r="FAS6" s="1662"/>
      <c r="FAT6" s="1662"/>
      <c r="FAU6" s="1662"/>
      <c r="FAV6" s="1662"/>
      <c r="FAW6" s="1662"/>
      <c r="FAX6" s="1662"/>
      <c r="FAY6" s="1662"/>
      <c r="FAZ6" s="1662"/>
      <c r="FBA6" s="1662"/>
      <c r="FBB6" s="1662"/>
      <c r="FBC6" s="1662"/>
      <c r="FBD6" s="1662"/>
      <c r="FBE6" s="1662"/>
      <c r="FBF6" s="1662"/>
      <c r="FBG6" s="1662"/>
      <c r="FBH6" s="1662"/>
      <c r="FBI6" s="1662"/>
      <c r="FBJ6" s="1662"/>
      <c r="FBK6" s="1662"/>
      <c r="FBL6" s="1662"/>
      <c r="FBM6" s="1662"/>
      <c r="FBN6" s="1662"/>
      <c r="FBO6" s="1662"/>
      <c r="FBP6" s="1662"/>
      <c r="FBQ6" s="1662"/>
      <c r="FBR6" s="1662"/>
      <c r="FBS6" s="1662"/>
      <c r="FBT6" s="1662"/>
      <c r="FBU6" s="1662"/>
      <c r="FBV6" s="1662"/>
      <c r="FBW6" s="1662"/>
      <c r="FBX6" s="1662"/>
      <c r="FBY6" s="1662"/>
      <c r="FBZ6" s="1662"/>
      <c r="FCA6" s="1662"/>
      <c r="FCB6" s="1662"/>
      <c r="FCC6" s="1662"/>
      <c r="FCD6" s="1662"/>
      <c r="FCE6" s="1662"/>
      <c r="FCF6" s="1662"/>
      <c r="FCG6" s="1662"/>
      <c r="FCH6" s="1662"/>
      <c r="FCI6" s="1662"/>
      <c r="FCJ6" s="1662"/>
      <c r="FCK6" s="1662"/>
      <c r="FCL6" s="1662"/>
      <c r="FCM6" s="1662"/>
      <c r="FCN6" s="1662"/>
      <c r="FCO6" s="1662"/>
      <c r="FCP6" s="1662"/>
      <c r="FCQ6" s="1662"/>
      <c r="FCR6" s="1662"/>
      <c r="FCS6" s="1662"/>
      <c r="FCT6" s="1662"/>
      <c r="FCU6" s="1662"/>
      <c r="FCV6" s="1662"/>
      <c r="FCW6" s="1662"/>
      <c r="FCX6" s="1662"/>
      <c r="FCY6" s="1662"/>
      <c r="FCZ6" s="1662"/>
      <c r="FDA6" s="1662"/>
      <c r="FDB6" s="1662"/>
      <c r="FDC6" s="1662"/>
      <c r="FDD6" s="1662"/>
      <c r="FDE6" s="1662"/>
      <c r="FDF6" s="1662"/>
      <c r="FDG6" s="1662"/>
      <c r="FDH6" s="1662"/>
      <c r="FDI6" s="1662"/>
      <c r="FDJ6" s="1662"/>
      <c r="FDK6" s="1662"/>
      <c r="FDL6" s="1662"/>
      <c r="FDM6" s="1662"/>
      <c r="FDN6" s="1662"/>
      <c r="FDO6" s="1662"/>
      <c r="FDP6" s="1662"/>
      <c r="FDQ6" s="1662"/>
      <c r="FDR6" s="1662"/>
      <c r="FDS6" s="1662"/>
      <c r="FDT6" s="1662"/>
      <c r="FDU6" s="1662"/>
      <c r="FDV6" s="1662"/>
      <c r="FDW6" s="1662"/>
      <c r="FDX6" s="1662"/>
      <c r="FDY6" s="1662"/>
      <c r="FDZ6" s="1662"/>
      <c r="FEA6" s="1662"/>
      <c r="FEB6" s="1662"/>
      <c r="FEC6" s="1662"/>
      <c r="FED6" s="1662"/>
      <c r="FEE6" s="1662"/>
      <c r="FEF6" s="1662"/>
      <c r="FEG6" s="1662"/>
      <c r="FEH6" s="1662"/>
      <c r="FEI6" s="1662"/>
      <c r="FEJ6" s="1662"/>
      <c r="FEK6" s="1662"/>
      <c r="FEL6" s="1662"/>
      <c r="FEM6" s="1662"/>
      <c r="FEN6" s="1662"/>
      <c r="FEO6" s="1662"/>
      <c r="FEP6" s="1662"/>
      <c r="FEQ6" s="1662"/>
      <c r="FER6" s="1662"/>
      <c r="FES6" s="1662"/>
      <c r="FET6" s="1662"/>
      <c r="FEU6" s="1662"/>
      <c r="FEV6" s="1662"/>
      <c r="FEW6" s="1662"/>
      <c r="FEX6" s="1662"/>
      <c r="FEY6" s="1662"/>
      <c r="FEZ6" s="1662"/>
      <c r="FFA6" s="1662"/>
      <c r="FFB6" s="1662"/>
      <c r="FFC6" s="1662"/>
      <c r="FFD6" s="1662"/>
      <c r="FFE6" s="1662"/>
      <c r="FFF6" s="1662"/>
      <c r="FFG6" s="1662"/>
      <c r="FFH6" s="1662"/>
      <c r="FFI6" s="1662"/>
      <c r="FFJ6" s="1662"/>
      <c r="FFK6" s="1662"/>
      <c r="FFL6" s="1662"/>
      <c r="FFM6" s="1662"/>
      <c r="FFN6" s="1662"/>
      <c r="FFO6" s="1662"/>
      <c r="FFP6" s="1662"/>
      <c r="FFQ6" s="1662"/>
      <c r="FFR6" s="1662"/>
      <c r="FFS6" s="1662"/>
      <c r="FFT6" s="1662"/>
      <c r="FFU6" s="1662"/>
      <c r="FFV6" s="1662"/>
      <c r="FFW6" s="1662"/>
      <c r="FFX6" s="1662"/>
      <c r="FFY6" s="1662"/>
      <c r="FFZ6" s="1662"/>
      <c r="FGA6" s="1662"/>
      <c r="FGB6" s="1662"/>
      <c r="FGC6" s="1662"/>
      <c r="FGD6" s="1662"/>
      <c r="FGE6" s="1662"/>
      <c r="FGF6" s="1662"/>
      <c r="FGG6" s="1662"/>
      <c r="FGH6" s="1662"/>
      <c r="FGI6" s="1662"/>
      <c r="FGJ6" s="1662"/>
      <c r="FGK6" s="1662"/>
      <c r="FGL6" s="1662"/>
      <c r="FGM6" s="1662"/>
      <c r="FGN6" s="1662"/>
      <c r="FGO6" s="1662"/>
      <c r="FGP6" s="1662"/>
      <c r="FGQ6" s="1662"/>
      <c r="FGR6" s="1662"/>
      <c r="FGS6" s="1662"/>
      <c r="FGT6" s="1662"/>
      <c r="FGU6" s="1662"/>
      <c r="FGV6" s="1662"/>
      <c r="FGW6" s="1662"/>
      <c r="FGX6" s="1662"/>
      <c r="FGY6" s="1662"/>
      <c r="FGZ6" s="1662"/>
      <c r="FHA6" s="1662"/>
      <c r="FHB6" s="1662"/>
      <c r="FHC6" s="1662"/>
      <c r="FHD6" s="1662"/>
      <c r="FHE6" s="1662"/>
      <c r="FHF6" s="1662"/>
      <c r="FHG6" s="1662"/>
      <c r="FHH6" s="1662"/>
      <c r="FHI6" s="1662"/>
      <c r="FHJ6" s="1662"/>
      <c r="FHK6" s="1662"/>
      <c r="FHL6" s="1662"/>
      <c r="FHM6" s="1662"/>
      <c r="FHN6" s="1662"/>
      <c r="FHO6" s="1662"/>
      <c r="FHP6" s="1662"/>
      <c r="FHQ6" s="1662"/>
      <c r="FHR6" s="1662"/>
      <c r="FHS6" s="1662"/>
      <c r="FHT6" s="1662"/>
      <c r="FHU6" s="1662"/>
      <c r="FHV6" s="1662"/>
      <c r="FHW6" s="1662"/>
      <c r="FHX6" s="1662"/>
      <c r="FHY6" s="1662"/>
      <c r="FHZ6" s="1662"/>
      <c r="FIA6" s="1662"/>
      <c r="FIB6" s="1662"/>
      <c r="FIC6" s="1662"/>
      <c r="FID6" s="1662"/>
      <c r="FIE6" s="1662"/>
      <c r="FIF6" s="1662"/>
      <c r="FIG6" s="1662"/>
      <c r="FIH6" s="1662"/>
      <c r="FII6" s="1662"/>
      <c r="FIJ6" s="1662"/>
      <c r="FIK6" s="1662"/>
      <c r="FIL6" s="1662"/>
      <c r="FIM6" s="1662"/>
      <c r="FIN6" s="1662"/>
      <c r="FIO6" s="1662"/>
      <c r="FIP6" s="1662"/>
      <c r="FIQ6" s="1662"/>
      <c r="FIR6" s="1662"/>
      <c r="FIS6" s="1662"/>
      <c r="FIT6" s="1662"/>
      <c r="FIU6" s="1662"/>
      <c r="FIV6" s="1662"/>
      <c r="FIW6" s="1662"/>
      <c r="FIX6" s="1662"/>
      <c r="FIY6" s="1662"/>
      <c r="FIZ6" s="1662"/>
      <c r="FJA6" s="1662"/>
      <c r="FJB6" s="1662"/>
      <c r="FJC6" s="1662"/>
      <c r="FJD6" s="1662"/>
      <c r="FJE6" s="1662"/>
      <c r="FJF6" s="1662"/>
      <c r="FJG6" s="1662"/>
      <c r="FJH6" s="1662"/>
      <c r="FJI6" s="1662"/>
      <c r="FJJ6" s="1662"/>
      <c r="FJK6" s="1662"/>
      <c r="FJL6" s="1662"/>
      <c r="FJM6" s="1662"/>
      <c r="FJN6" s="1662"/>
      <c r="FJO6" s="1662"/>
      <c r="FJP6" s="1662"/>
      <c r="FJQ6" s="1662"/>
      <c r="FJR6" s="1662"/>
      <c r="FJS6" s="1662"/>
      <c r="FJT6" s="1662"/>
      <c r="FJU6" s="1662"/>
      <c r="FJV6" s="1662"/>
      <c r="FJW6" s="1662"/>
      <c r="FJX6" s="1662"/>
      <c r="FJY6" s="1662"/>
      <c r="FJZ6" s="1662"/>
      <c r="FKA6" s="1662"/>
      <c r="FKB6" s="1662"/>
      <c r="FKC6" s="1662"/>
      <c r="FKD6" s="1662"/>
      <c r="FKE6" s="1662"/>
      <c r="FKF6" s="1662"/>
      <c r="FKG6" s="1662"/>
      <c r="FKH6" s="1662"/>
      <c r="FKI6" s="1662"/>
      <c r="FKJ6" s="1662"/>
      <c r="FKK6" s="1662"/>
      <c r="FKL6" s="1662"/>
      <c r="FKM6" s="1662"/>
      <c r="FKN6" s="1662"/>
      <c r="FKO6" s="1662"/>
      <c r="FKP6" s="1662"/>
      <c r="FKQ6" s="1662"/>
      <c r="FKR6" s="1662"/>
      <c r="FKS6" s="1662"/>
      <c r="FKT6" s="1662"/>
      <c r="FKU6" s="1662"/>
      <c r="FKV6" s="1662"/>
      <c r="FKW6" s="1662"/>
      <c r="FKX6" s="1662"/>
      <c r="FKY6" s="1662"/>
      <c r="FKZ6" s="1662"/>
      <c r="FLA6" s="1662"/>
      <c r="FLB6" s="1662"/>
      <c r="FLC6" s="1662"/>
      <c r="FLD6" s="1662"/>
      <c r="FLE6" s="1662"/>
      <c r="FLF6" s="1662"/>
      <c r="FLG6" s="1662"/>
      <c r="FLH6" s="1662"/>
      <c r="FLI6" s="1662"/>
      <c r="FLJ6" s="1662"/>
      <c r="FLK6" s="1662"/>
      <c r="FLL6" s="1662"/>
      <c r="FLM6" s="1662"/>
      <c r="FLN6" s="1662"/>
      <c r="FLO6" s="1662"/>
      <c r="FLP6" s="1662"/>
      <c r="FLQ6" s="1662"/>
      <c r="FLR6" s="1662"/>
      <c r="FLS6" s="1662"/>
      <c r="FLT6" s="1662"/>
      <c r="FLU6" s="1662"/>
      <c r="FLV6" s="1662"/>
      <c r="FLW6" s="1662"/>
      <c r="FLX6" s="1662"/>
      <c r="FLY6" s="1662"/>
      <c r="FLZ6" s="1662"/>
      <c r="FMA6" s="1662"/>
      <c r="FMB6" s="1662"/>
      <c r="FMC6" s="1662"/>
      <c r="FMD6" s="1662"/>
      <c r="FME6" s="1662"/>
      <c r="FMF6" s="1662"/>
      <c r="FMG6" s="1662"/>
      <c r="FMH6" s="1662"/>
      <c r="FMI6" s="1662"/>
      <c r="FMJ6" s="1662"/>
      <c r="FMK6" s="1662"/>
      <c r="FML6" s="1662"/>
      <c r="FMM6" s="1662"/>
      <c r="FMN6" s="1662"/>
      <c r="FMO6" s="1662"/>
      <c r="FMP6" s="1662"/>
      <c r="FMQ6" s="1662"/>
      <c r="FMR6" s="1662"/>
      <c r="FMS6" s="1662"/>
      <c r="FMT6" s="1662"/>
      <c r="FMU6" s="1662"/>
      <c r="FMV6" s="1662"/>
      <c r="FMW6" s="1662"/>
      <c r="FMX6" s="1662"/>
      <c r="FMY6" s="1662"/>
      <c r="FMZ6" s="1662"/>
      <c r="FNA6" s="1662"/>
      <c r="FNB6" s="1662"/>
      <c r="FNC6" s="1662"/>
      <c r="FND6" s="1662"/>
      <c r="FNE6" s="1662"/>
      <c r="FNF6" s="1662"/>
      <c r="FNG6" s="1662"/>
      <c r="FNH6" s="1662"/>
      <c r="FNI6" s="1662"/>
      <c r="FNJ6" s="1662"/>
      <c r="FNK6" s="1662"/>
      <c r="FNL6" s="1662"/>
      <c r="FNM6" s="1662"/>
      <c r="FNN6" s="1662"/>
      <c r="FNO6" s="1662"/>
      <c r="FNP6" s="1662"/>
      <c r="FNQ6" s="1662"/>
      <c r="FNR6" s="1662"/>
      <c r="FNS6" s="1662"/>
      <c r="FNT6" s="1662"/>
      <c r="FNU6" s="1662"/>
      <c r="FNV6" s="1662"/>
      <c r="FNW6" s="1662"/>
      <c r="FNX6" s="1662"/>
      <c r="FNY6" s="1662"/>
      <c r="FNZ6" s="1662"/>
      <c r="FOA6" s="1662"/>
      <c r="FOB6" s="1662"/>
      <c r="FOC6" s="1662"/>
      <c r="FOD6" s="1662"/>
      <c r="FOE6" s="1662"/>
      <c r="FOF6" s="1662"/>
      <c r="FOG6" s="1662"/>
      <c r="FOH6" s="1662"/>
      <c r="FOI6" s="1662"/>
      <c r="FOJ6" s="1662"/>
      <c r="FOK6" s="1662"/>
      <c r="FOL6" s="1662"/>
      <c r="FOM6" s="1662"/>
      <c r="FON6" s="1662"/>
      <c r="FOO6" s="1662"/>
      <c r="FOP6" s="1662"/>
      <c r="FOQ6" s="1662"/>
      <c r="FOR6" s="1662"/>
      <c r="FOS6" s="1662"/>
      <c r="FOT6" s="1662"/>
      <c r="FOU6" s="1662"/>
      <c r="FOV6" s="1662"/>
      <c r="FOW6" s="1662"/>
      <c r="FOX6" s="1662"/>
      <c r="FOY6" s="1662"/>
      <c r="FOZ6" s="1662"/>
      <c r="FPA6" s="1662"/>
      <c r="FPB6" s="1662"/>
      <c r="FPC6" s="1662"/>
      <c r="FPD6" s="1662"/>
      <c r="FPE6" s="1662"/>
      <c r="FPF6" s="1662"/>
      <c r="FPG6" s="1662"/>
      <c r="FPH6" s="1662"/>
      <c r="FPI6" s="1662"/>
      <c r="FPJ6" s="1662"/>
      <c r="FPK6" s="1662"/>
      <c r="FPL6" s="1662"/>
      <c r="FPM6" s="1662"/>
      <c r="FPN6" s="1662"/>
      <c r="FPO6" s="1662"/>
      <c r="FPP6" s="1662"/>
      <c r="FPQ6" s="1662"/>
      <c r="FPR6" s="1662"/>
      <c r="FPS6" s="1662"/>
      <c r="FPT6" s="1662"/>
      <c r="FPU6" s="1662"/>
      <c r="FPV6" s="1662"/>
      <c r="FPW6" s="1662"/>
      <c r="FPX6" s="1662"/>
      <c r="FPY6" s="1662"/>
      <c r="FPZ6" s="1662"/>
      <c r="FQA6" s="1662"/>
      <c r="FQB6" s="1662"/>
      <c r="FQC6" s="1662"/>
      <c r="FQD6" s="1662"/>
      <c r="FQE6" s="1662"/>
      <c r="FQF6" s="1662"/>
      <c r="FQG6" s="1662"/>
      <c r="FQH6" s="1662"/>
      <c r="FQI6" s="1662"/>
      <c r="FQJ6" s="1662"/>
      <c r="FQK6" s="1662"/>
      <c r="FQL6" s="1662"/>
      <c r="FQM6" s="1662"/>
      <c r="FQN6" s="1662"/>
      <c r="FQO6" s="1662"/>
      <c r="FQP6" s="1662"/>
      <c r="FQQ6" s="1662"/>
      <c r="FQR6" s="1662"/>
      <c r="FQS6" s="1662"/>
      <c r="FQT6" s="1662"/>
      <c r="FQU6" s="1662"/>
      <c r="FQV6" s="1662"/>
      <c r="FQW6" s="1662"/>
      <c r="FQX6" s="1662"/>
      <c r="FQY6" s="1662"/>
      <c r="FQZ6" s="1662"/>
      <c r="FRA6" s="1662"/>
      <c r="FRB6" s="1662"/>
      <c r="FRC6" s="1662"/>
      <c r="FRD6" s="1662"/>
      <c r="FRE6" s="1662"/>
      <c r="FRF6" s="1662"/>
      <c r="FRG6" s="1662"/>
      <c r="FRH6" s="1662"/>
      <c r="FRI6" s="1662"/>
      <c r="FRJ6" s="1662"/>
      <c r="FRK6" s="1662"/>
      <c r="FRL6" s="1662"/>
      <c r="FRM6" s="1662"/>
      <c r="FRN6" s="1662"/>
      <c r="FRO6" s="1662"/>
      <c r="FRP6" s="1662"/>
      <c r="FRQ6" s="1662"/>
      <c r="FRR6" s="1662"/>
      <c r="FRS6" s="1662"/>
      <c r="FRT6" s="1662"/>
      <c r="FRU6" s="1662"/>
      <c r="FRV6" s="1662"/>
      <c r="FRW6" s="1662"/>
      <c r="FRX6" s="1662"/>
      <c r="FRY6" s="1662"/>
      <c r="FRZ6" s="1662"/>
      <c r="FSA6" s="1662"/>
      <c r="FSB6" s="1662"/>
      <c r="FSC6" s="1662"/>
      <c r="FSD6" s="1662"/>
      <c r="FSE6" s="1662"/>
      <c r="FSF6" s="1662"/>
      <c r="FSG6" s="1662"/>
      <c r="FSH6" s="1662"/>
      <c r="FSI6" s="1662"/>
      <c r="FSJ6" s="1662"/>
      <c r="FSK6" s="1662"/>
      <c r="FSL6" s="1662"/>
      <c r="FSM6" s="1662"/>
      <c r="FSN6" s="1662"/>
      <c r="FSO6" s="1662"/>
      <c r="FSP6" s="1662"/>
      <c r="FSQ6" s="1662"/>
      <c r="FSR6" s="1662"/>
      <c r="FSS6" s="1662"/>
      <c r="FST6" s="1662"/>
      <c r="FSU6" s="1662"/>
      <c r="FSV6" s="1662"/>
      <c r="FSW6" s="1662"/>
      <c r="FSX6" s="1662"/>
      <c r="FSY6" s="1662"/>
      <c r="FSZ6" s="1662"/>
      <c r="FTA6" s="1662"/>
      <c r="FTB6" s="1662"/>
      <c r="FTC6" s="1662"/>
      <c r="FTD6" s="1662"/>
      <c r="FTE6" s="1662"/>
      <c r="FTF6" s="1662"/>
      <c r="FTG6" s="1662"/>
      <c r="FTH6" s="1662"/>
      <c r="FTI6" s="1662"/>
      <c r="FTJ6" s="1662"/>
      <c r="FTK6" s="1662"/>
      <c r="FTL6" s="1662"/>
      <c r="FTM6" s="1662"/>
      <c r="FTN6" s="1662"/>
      <c r="FTO6" s="1662"/>
      <c r="FTP6" s="1662"/>
      <c r="FTQ6" s="1662"/>
      <c r="FTR6" s="1662"/>
      <c r="FTS6" s="1662"/>
      <c r="FTT6" s="1662"/>
      <c r="FTU6" s="1662"/>
      <c r="FTV6" s="1662"/>
      <c r="FTW6" s="1662"/>
      <c r="FTX6" s="1662"/>
      <c r="FTY6" s="1662"/>
      <c r="FTZ6" s="1662"/>
      <c r="FUA6" s="1662"/>
      <c r="FUB6" s="1662"/>
      <c r="FUC6" s="1662"/>
      <c r="FUD6" s="1662"/>
      <c r="FUE6" s="1662"/>
      <c r="FUF6" s="1662"/>
      <c r="FUG6" s="1662"/>
      <c r="FUH6" s="1662"/>
      <c r="FUI6" s="1662"/>
      <c r="FUJ6" s="1662"/>
      <c r="FUK6" s="1662"/>
      <c r="FUL6" s="1662"/>
      <c r="FUM6" s="1662"/>
      <c r="FUN6" s="1662"/>
      <c r="FUO6" s="1662"/>
      <c r="FUP6" s="1662"/>
      <c r="FUQ6" s="1662"/>
      <c r="FUR6" s="1662"/>
      <c r="FUS6" s="1662"/>
      <c r="FUT6" s="1662"/>
      <c r="FUU6" s="1662"/>
      <c r="FUV6" s="1662"/>
      <c r="FUW6" s="1662"/>
      <c r="FUX6" s="1662"/>
      <c r="FUY6" s="1662"/>
      <c r="FUZ6" s="1662"/>
      <c r="FVA6" s="1662"/>
      <c r="FVB6" s="1662"/>
      <c r="FVC6" s="1662"/>
      <c r="FVD6" s="1662"/>
      <c r="FVE6" s="1662"/>
      <c r="FVF6" s="1662"/>
      <c r="FVG6" s="1662"/>
      <c r="FVH6" s="1662"/>
      <c r="FVI6" s="1662"/>
      <c r="FVJ6" s="1662"/>
      <c r="FVK6" s="1662"/>
      <c r="FVL6" s="1662"/>
      <c r="FVM6" s="1662"/>
      <c r="FVN6" s="1662"/>
      <c r="FVO6" s="1662"/>
      <c r="FVP6" s="1662"/>
      <c r="FVQ6" s="1662"/>
      <c r="FVR6" s="1662"/>
      <c r="FVS6" s="1662"/>
      <c r="FVT6" s="1662"/>
      <c r="FVU6" s="1662"/>
      <c r="FVV6" s="1662"/>
      <c r="FVW6" s="1662"/>
      <c r="FVX6" s="1662"/>
      <c r="FVY6" s="1662"/>
      <c r="FVZ6" s="1662"/>
      <c r="FWA6" s="1662"/>
      <c r="FWB6" s="1662"/>
      <c r="FWC6" s="1662"/>
      <c r="FWD6" s="1662"/>
      <c r="FWE6" s="1662"/>
      <c r="FWF6" s="1662"/>
      <c r="FWG6" s="1662"/>
      <c r="FWH6" s="1662"/>
      <c r="FWI6" s="1662"/>
      <c r="FWJ6" s="1662"/>
      <c r="FWK6" s="1662"/>
      <c r="FWL6" s="1662"/>
      <c r="FWM6" s="1662"/>
      <c r="FWN6" s="1662"/>
      <c r="FWO6" s="1662"/>
      <c r="FWP6" s="1662"/>
      <c r="FWQ6" s="1662"/>
      <c r="FWR6" s="1662"/>
      <c r="FWS6" s="1662"/>
      <c r="FWT6" s="1662"/>
      <c r="FWU6" s="1662"/>
      <c r="FWV6" s="1662"/>
      <c r="FWW6" s="1662"/>
      <c r="FWX6" s="1662"/>
      <c r="FWY6" s="1662"/>
      <c r="FWZ6" s="1662"/>
      <c r="FXA6" s="1662"/>
      <c r="FXB6" s="1662"/>
      <c r="FXC6" s="1662"/>
      <c r="FXD6" s="1662"/>
      <c r="FXE6" s="1662"/>
      <c r="FXF6" s="1662"/>
      <c r="FXG6" s="1662"/>
      <c r="FXH6" s="1662"/>
      <c r="FXI6" s="1662"/>
      <c r="FXJ6" s="1662"/>
      <c r="FXK6" s="1662"/>
      <c r="FXL6" s="1662"/>
      <c r="FXM6" s="1662"/>
      <c r="FXN6" s="1662"/>
      <c r="FXO6" s="1662"/>
      <c r="FXP6" s="1662"/>
      <c r="FXQ6" s="1662"/>
      <c r="FXR6" s="1662"/>
      <c r="FXS6" s="1662"/>
      <c r="FXT6" s="1662"/>
      <c r="FXU6" s="1662"/>
      <c r="FXV6" s="1662"/>
      <c r="FXW6" s="1662"/>
      <c r="FXX6" s="1662"/>
      <c r="FXY6" s="1662"/>
      <c r="FXZ6" s="1662"/>
      <c r="FYA6" s="1662"/>
      <c r="FYB6" s="1662"/>
      <c r="FYC6" s="1662"/>
      <c r="FYD6" s="1662"/>
      <c r="FYE6" s="1662"/>
      <c r="FYF6" s="1662"/>
      <c r="FYG6" s="1662"/>
      <c r="FYH6" s="1662"/>
      <c r="FYI6" s="1662"/>
      <c r="FYJ6" s="1662"/>
      <c r="FYK6" s="1662"/>
      <c r="FYL6" s="1662"/>
      <c r="FYM6" s="1662"/>
      <c r="FYN6" s="1662"/>
      <c r="FYO6" s="1662"/>
      <c r="FYP6" s="1662"/>
      <c r="FYQ6" s="1662"/>
      <c r="FYR6" s="1662"/>
      <c r="FYS6" s="1662"/>
      <c r="FYT6" s="1662"/>
      <c r="FYU6" s="1662"/>
      <c r="FYV6" s="1662"/>
      <c r="FYW6" s="1662"/>
      <c r="FYX6" s="1662"/>
      <c r="FYY6" s="1662"/>
      <c r="FYZ6" s="1662"/>
      <c r="FZA6" s="1662"/>
      <c r="FZB6" s="1662"/>
      <c r="FZC6" s="1662"/>
      <c r="FZD6" s="1662"/>
      <c r="FZE6" s="1662"/>
      <c r="FZF6" s="1662"/>
      <c r="FZG6" s="1662"/>
      <c r="FZH6" s="1662"/>
      <c r="FZI6" s="1662"/>
      <c r="FZJ6" s="1662"/>
      <c r="FZK6" s="1662"/>
      <c r="FZL6" s="1662"/>
      <c r="FZM6" s="1662"/>
      <c r="FZN6" s="1662"/>
      <c r="FZO6" s="1662"/>
      <c r="FZP6" s="1662"/>
      <c r="FZQ6" s="1662"/>
      <c r="FZR6" s="1662"/>
      <c r="FZS6" s="1662"/>
      <c r="FZT6" s="1662"/>
      <c r="FZU6" s="1662"/>
      <c r="FZV6" s="1662"/>
      <c r="FZW6" s="1662"/>
      <c r="FZX6" s="1662"/>
      <c r="FZY6" s="1662"/>
      <c r="FZZ6" s="1662"/>
      <c r="GAA6" s="1662"/>
      <c r="GAB6" s="1662"/>
      <c r="GAC6" s="1662"/>
      <c r="GAD6" s="1662"/>
      <c r="GAE6" s="1662"/>
      <c r="GAF6" s="1662"/>
      <c r="GAG6" s="1662"/>
      <c r="GAH6" s="1662"/>
      <c r="GAI6" s="1662"/>
      <c r="GAJ6" s="1662"/>
      <c r="GAK6" s="1662"/>
      <c r="GAL6" s="1662"/>
      <c r="GAM6" s="1662"/>
      <c r="GAN6" s="1662"/>
      <c r="GAO6" s="1662"/>
      <c r="GAP6" s="1662"/>
      <c r="GAQ6" s="1662"/>
      <c r="GAR6" s="1662"/>
      <c r="GAS6" s="1662"/>
      <c r="GAT6" s="1662"/>
      <c r="GAU6" s="1662"/>
      <c r="GAV6" s="1662"/>
      <c r="GAW6" s="1662"/>
      <c r="GAX6" s="1662"/>
      <c r="GAY6" s="1662"/>
      <c r="GAZ6" s="1662"/>
      <c r="GBA6" s="1662"/>
      <c r="GBB6" s="1662"/>
      <c r="GBC6" s="1662"/>
      <c r="GBD6" s="1662"/>
      <c r="GBE6" s="1662"/>
      <c r="GBF6" s="1662"/>
      <c r="GBG6" s="1662"/>
      <c r="GBH6" s="1662"/>
      <c r="GBI6" s="1662"/>
      <c r="GBJ6" s="1662"/>
      <c r="GBK6" s="1662"/>
      <c r="GBL6" s="1662"/>
      <c r="GBM6" s="1662"/>
      <c r="GBN6" s="1662"/>
      <c r="GBO6" s="1662"/>
      <c r="GBP6" s="1662"/>
      <c r="GBQ6" s="1662"/>
      <c r="GBR6" s="1662"/>
      <c r="GBS6" s="1662"/>
      <c r="GBT6" s="1662"/>
      <c r="GBU6" s="1662"/>
      <c r="GBV6" s="1662"/>
      <c r="GBW6" s="1662"/>
      <c r="GBX6" s="1662"/>
      <c r="GBY6" s="1662"/>
      <c r="GBZ6" s="1662"/>
      <c r="GCA6" s="1662"/>
      <c r="GCB6" s="1662"/>
      <c r="GCC6" s="1662"/>
      <c r="GCD6" s="1662"/>
      <c r="GCE6" s="1662"/>
      <c r="GCF6" s="1662"/>
      <c r="GCG6" s="1662"/>
      <c r="GCH6" s="1662"/>
      <c r="GCI6" s="1662"/>
      <c r="GCJ6" s="1662"/>
      <c r="GCK6" s="1662"/>
      <c r="GCL6" s="1662"/>
      <c r="GCM6" s="1662"/>
      <c r="GCN6" s="1662"/>
      <c r="GCO6" s="1662"/>
      <c r="GCP6" s="1662"/>
      <c r="GCQ6" s="1662"/>
      <c r="GCR6" s="1662"/>
      <c r="GCS6" s="1662"/>
      <c r="GCT6" s="1662"/>
      <c r="GCU6" s="1662"/>
      <c r="GCV6" s="1662"/>
      <c r="GCW6" s="1662"/>
      <c r="GCX6" s="1662"/>
      <c r="GCY6" s="1662"/>
      <c r="GCZ6" s="1662"/>
      <c r="GDA6" s="1662"/>
      <c r="GDB6" s="1662"/>
      <c r="GDC6" s="1662"/>
      <c r="GDD6" s="1662"/>
      <c r="GDE6" s="1662"/>
      <c r="GDF6" s="1662"/>
      <c r="GDG6" s="1662"/>
      <c r="GDH6" s="1662"/>
      <c r="GDI6" s="1662"/>
      <c r="GDJ6" s="1662"/>
      <c r="GDK6" s="1662"/>
      <c r="GDL6" s="1662"/>
      <c r="GDM6" s="1662"/>
      <c r="GDN6" s="1662"/>
      <c r="GDO6" s="1662"/>
      <c r="GDP6" s="1662"/>
      <c r="GDQ6" s="1662"/>
      <c r="GDR6" s="1662"/>
      <c r="GDS6" s="1662"/>
      <c r="GDT6" s="1662"/>
      <c r="GDU6" s="1662"/>
      <c r="GDV6" s="1662"/>
      <c r="GDW6" s="1662"/>
      <c r="GDX6" s="1662"/>
      <c r="GDY6" s="1662"/>
      <c r="GDZ6" s="1662"/>
      <c r="GEA6" s="1662"/>
      <c r="GEB6" s="1662"/>
      <c r="GEC6" s="1662"/>
      <c r="GED6" s="1662"/>
      <c r="GEE6" s="1662"/>
      <c r="GEF6" s="1662"/>
      <c r="GEG6" s="1662"/>
      <c r="GEH6" s="1662"/>
      <c r="GEI6" s="1662"/>
      <c r="GEJ6" s="1662"/>
      <c r="GEK6" s="1662"/>
      <c r="GEL6" s="1662"/>
      <c r="GEM6" s="1662"/>
      <c r="GEN6" s="1662"/>
      <c r="GEO6" s="1662"/>
      <c r="GEP6" s="1662"/>
      <c r="GEQ6" s="1662"/>
      <c r="GER6" s="1662"/>
      <c r="GES6" s="1662"/>
      <c r="GET6" s="1662"/>
      <c r="GEU6" s="1662"/>
      <c r="GEV6" s="1662"/>
      <c r="GEW6" s="1662"/>
      <c r="GEX6" s="1662"/>
      <c r="GEY6" s="1662"/>
      <c r="GEZ6" s="1662"/>
      <c r="GFA6" s="1662"/>
      <c r="GFB6" s="1662"/>
      <c r="GFC6" s="1662"/>
      <c r="GFD6" s="1662"/>
      <c r="GFE6" s="1662"/>
      <c r="GFF6" s="1662"/>
      <c r="GFG6" s="1662"/>
      <c r="GFH6" s="1662"/>
      <c r="GFI6" s="1662"/>
      <c r="GFJ6" s="1662"/>
      <c r="GFK6" s="1662"/>
      <c r="GFL6" s="1662"/>
      <c r="GFM6" s="1662"/>
      <c r="GFN6" s="1662"/>
      <c r="GFO6" s="1662"/>
      <c r="GFP6" s="1662"/>
      <c r="GFQ6" s="1662"/>
      <c r="GFR6" s="1662"/>
      <c r="GFS6" s="1662"/>
      <c r="GFT6" s="1662"/>
      <c r="GFU6" s="1662"/>
      <c r="GFV6" s="1662"/>
      <c r="GFW6" s="1662"/>
      <c r="GFX6" s="1662"/>
      <c r="GFY6" s="1662"/>
      <c r="GFZ6" s="1662"/>
      <c r="GGA6" s="1662"/>
      <c r="GGB6" s="1662"/>
      <c r="GGC6" s="1662"/>
      <c r="GGD6" s="1662"/>
      <c r="GGE6" s="1662"/>
      <c r="GGF6" s="1662"/>
      <c r="GGG6" s="1662"/>
      <c r="GGH6" s="1662"/>
      <c r="GGI6" s="1662"/>
      <c r="GGJ6" s="1662"/>
      <c r="GGK6" s="1662"/>
      <c r="GGL6" s="1662"/>
      <c r="GGM6" s="1662"/>
      <c r="GGN6" s="1662"/>
      <c r="GGO6" s="1662"/>
      <c r="GGP6" s="1662"/>
      <c r="GGQ6" s="1662"/>
      <c r="GGR6" s="1662"/>
      <c r="GGS6" s="1662"/>
      <c r="GGT6" s="1662"/>
      <c r="GGU6" s="1662"/>
      <c r="GGV6" s="1662"/>
      <c r="GGW6" s="1662"/>
      <c r="GGX6" s="1662"/>
      <c r="GGY6" s="1662"/>
      <c r="GGZ6" s="1662"/>
      <c r="GHA6" s="1662"/>
      <c r="GHB6" s="1662"/>
      <c r="GHC6" s="1662"/>
      <c r="GHD6" s="1662"/>
      <c r="GHE6" s="1662"/>
      <c r="GHF6" s="1662"/>
      <c r="GHG6" s="1662"/>
      <c r="GHH6" s="1662"/>
      <c r="GHI6" s="1662"/>
      <c r="GHJ6" s="1662"/>
      <c r="GHK6" s="1662"/>
      <c r="GHL6" s="1662"/>
      <c r="GHM6" s="1662"/>
      <c r="GHN6" s="1662"/>
      <c r="GHO6" s="1662"/>
      <c r="GHP6" s="1662"/>
      <c r="GHQ6" s="1662"/>
      <c r="GHR6" s="1662"/>
      <c r="GHS6" s="1662"/>
      <c r="GHT6" s="1662"/>
      <c r="GHU6" s="1662"/>
      <c r="GHV6" s="1662"/>
      <c r="GHW6" s="1662"/>
      <c r="GHX6" s="1662"/>
      <c r="GHY6" s="1662"/>
      <c r="GHZ6" s="1662"/>
      <c r="GIA6" s="1662"/>
      <c r="GIB6" s="1662"/>
      <c r="GIC6" s="1662"/>
      <c r="GID6" s="1662"/>
      <c r="GIE6" s="1662"/>
      <c r="GIF6" s="1662"/>
      <c r="GIG6" s="1662"/>
      <c r="GIH6" s="1662"/>
      <c r="GII6" s="1662"/>
      <c r="GIJ6" s="1662"/>
      <c r="GIK6" s="1662"/>
      <c r="GIL6" s="1662"/>
      <c r="GIM6" s="1662"/>
      <c r="GIN6" s="1662"/>
      <c r="GIO6" s="1662"/>
      <c r="GIP6" s="1662"/>
      <c r="GIQ6" s="1662"/>
      <c r="GIR6" s="1662"/>
      <c r="GIS6" s="1662"/>
      <c r="GIT6" s="1662"/>
      <c r="GIU6" s="1662"/>
      <c r="GIV6" s="1662"/>
      <c r="GIW6" s="1662"/>
      <c r="GIX6" s="1662"/>
      <c r="GIY6" s="1662"/>
      <c r="GIZ6" s="1662"/>
      <c r="GJA6" s="1662"/>
      <c r="GJB6" s="1662"/>
      <c r="GJC6" s="1662"/>
      <c r="GJD6" s="1662"/>
      <c r="GJE6" s="1662"/>
      <c r="GJF6" s="1662"/>
      <c r="GJG6" s="1662"/>
      <c r="GJH6" s="1662"/>
      <c r="GJI6" s="1662"/>
      <c r="GJJ6" s="1662"/>
      <c r="GJK6" s="1662"/>
      <c r="GJL6" s="1662"/>
      <c r="GJM6" s="1662"/>
      <c r="GJN6" s="1662"/>
      <c r="GJO6" s="1662"/>
      <c r="GJP6" s="1662"/>
      <c r="GJQ6" s="1662"/>
      <c r="GJR6" s="1662"/>
      <c r="GJS6" s="1662"/>
      <c r="GJT6" s="1662"/>
      <c r="GJU6" s="1662"/>
      <c r="GJV6" s="1662"/>
      <c r="GJW6" s="1662"/>
      <c r="GJX6" s="1662"/>
      <c r="GJY6" s="1662"/>
      <c r="GJZ6" s="1662"/>
      <c r="GKA6" s="1662"/>
      <c r="GKB6" s="1662"/>
      <c r="GKC6" s="1662"/>
      <c r="GKD6" s="1662"/>
      <c r="GKE6" s="1662"/>
      <c r="GKF6" s="1662"/>
      <c r="GKG6" s="1662"/>
      <c r="GKH6" s="1662"/>
      <c r="GKI6" s="1662"/>
      <c r="GKJ6" s="1662"/>
      <c r="GKK6" s="1662"/>
      <c r="GKL6" s="1662"/>
      <c r="GKM6" s="1662"/>
      <c r="GKN6" s="1662"/>
      <c r="GKO6" s="1662"/>
      <c r="GKP6" s="1662"/>
      <c r="GKQ6" s="1662"/>
      <c r="GKR6" s="1662"/>
      <c r="GKS6" s="1662"/>
      <c r="GKT6" s="1662"/>
      <c r="GKU6" s="1662"/>
      <c r="GKV6" s="1662"/>
      <c r="GKW6" s="1662"/>
      <c r="GKX6" s="1662"/>
      <c r="GKY6" s="1662"/>
      <c r="GKZ6" s="1662"/>
      <c r="GLA6" s="1662"/>
      <c r="GLB6" s="1662"/>
      <c r="GLC6" s="1662"/>
      <c r="GLD6" s="1662"/>
      <c r="GLE6" s="1662"/>
      <c r="GLF6" s="1662"/>
      <c r="GLG6" s="1662"/>
      <c r="GLH6" s="1662"/>
      <c r="GLI6" s="1662"/>
      <c r="GLJ6" s="1662"/>
      <c r="GLK6" s="1662"/>
      <c r="GLL6" s="1662"/>
      <c r="GLM6" s="1662"/>
      <c r="GLN6" s="1662"/>
      <c r="GLO6" s="1662"/>
      <c r="GLP6" s="1662"/>
      <c r="GLQ6" s="1662"/>
      <c r="GLR6" s="1662"/>
      <c r="GLS6" s="1662"/>
      <c r="GLT6" s="1662"/>
      <c r="GLU6" s="1662"/>
      <c r="GLV6" s="1662"/>
      <c r="GLW6" s="1662"/>
      <c r="GLX6" s="1662"/>
      <c r="GLY6" s="1662"/>
      <c r="GLZ6" s="1662"/>
      <c r="GMA6" s="1662"/>
      <c r="GMB6" s="1662"/>
      <c r="GMC6" s="1662"/>
      <c r="GMD6" s="1662"/>
      <c r="GME6" s="1662"/>
      <c r="GMF6" s="1662"/>
      <c r="GMG6" s="1662"/>
      <c r="GMH6" s="1662"/>
      <c r="GMI6" s="1662"/>
      <c r="GMJ6" s="1662"/>
      <c r="GMK6" s="1662"/>
      <c r="GML6" s="1662"/>
      <c r="GMM6" s="1662"/>
      <c r="GMN6" s="1662"/>
      <c r="GMO6" s="1662"/>
      <c r="GMP6" s="1662"/>
      <c r="GMQ6" s="1662"/>
      <c r="GMR6" s="1662"/>
      <c r="GMS6" s="1662"/>
      <c r="GMT6" s="1662"/>
      <c r="GMU6" s="1662"/>
      <c r="GMV6" s="1662"/>
      <c r="GMW6" s="1662"/>
      <c r="GMX6" s="1662"/>
      <c r="GMY6" s="1662"/>
      <c r="GMZ6" s="1662"/>
      <c r="GNA6" s="1662"/>
      <c r="GNB6" s="1662"/>
      <c r="GNC6" s="1662"/>
      <c r="GND6" s="1662"/>
      <c r="GNE6" s="1662"/>
      <c r="GNF6" s="1662"/>
      <c r="GNG6" s="1662"/>
      <c r="GNH6" s="1662"/>
      <c r="GNI6" s="1662"/>
      <c r="GNJ6" s="1662"/>
      <c r="GNK6" s="1662"/>
      <c r="GNL6" s="1662"/>
      <c r="GNM6" s="1662"/>
      <c r="GNN6" s="1662"/>
      <c r="GNO6" s="1662"/>
      <c r="GNP6" s="1662"/>
      <c r="GNQ6" s="1662"/>
      <c r="GNR6" s="1662"/>
      <c r="GNS6" s="1662"/>
      <c r="GNT6" s="1662"/>
      <c r="GNU6" s="1662"/>
      <c r="GNV6" s="1662"/>
      <c r="GNW6" s="1662"/>
      <c r="GNX6" s="1662"/>
      <c r="GNY6" s="1662"/>
      <c r="GNZ6" s="1662"/>
      <c r="GOA6" s="1662"/>
      <c r="GOB6" s="1662"/>
      <c r="GOC6" s="1662"/>
      <c r="GOD6" s="1662"/>
      <c r="GOE6" s="1662"/>
      <c r="GOF6" s="1662"/>
      <c r="GOG6" s="1662"/>
      <c r="GOH6" s="1662"/>
      <c r="GOI6" s="1662"/>
      <c r="GOJ6" s="1662"/>
      <c r="GOK6" s="1662"/>
      <c r="GOL6" s="1662"/>
      <c r="GOM6" s="1662"/>
      <c r="GON6" s="1662"/>
      <c r="GOO6" s="1662"/>
      <c r="GOP6" s="1662"/>
      <c r="GOQ6" s="1662"/>
      <c r="GOR6" s="1662"/>
      <c r="GOS6" s="1662"/>
      <c r="GOT6" s="1662"/>
      <c r="GOU6" s="1662"/>
      <c r="GOV6" s="1662"/>
      <c r="GOW6" s="1662"/>
      <c r="GOX6" s="1662"/>
      <c r="GOY6" s="1662"/>
      <c r="GOZ6" s="1662"/>
      <c r="GPA6" s="1662"/>
      <c r="GPB6" s="1662"/>
      <c r="GPC6" s="1662"/>
      <c r="GPD6" s="1662"/>
      <c r="GPE6" s="1662"/>
      <c r="GPF6" s="1662"/>
      <c r="GPG6" s="1662"/>
      <c r="GPH6" s="1662"/>
      <c r="GPI6" s="1662"/>
      <c r="GPJ6" s="1662"/>
      <c r="GPK6" s="1662"/>
      <c r="GPL6" s="1662"/>
      <c r="GPM6" s="1662"/>
      <c r="GPN6" s="1662"/>
      <c r="GPO6" s="1662"/>
      <c r="GPP6" s="1662"/>
      <c r="GPQ6" s="1662"/>
      <c r="GPR6" s="1662"/>
      <c r="GPS6" s="1662"/>
      <c r="GPT6" s="1662"/>
      <c r="GPU6" s="1662"/>
      <c r="GPV6" s="1662"/>
      <c r="GPW6" s="1662"/>
      <c r="GPX6" s="1662"/>
      <c r="GPY6" s="1662"/>
      <c r="GPZ6" s="1662"/>
      <c r="GQA6" s="1662"/>
      <c r="GQB6" s="1662"/>
      <c r="GQC6" s="1662"/>
      <c r="GQD6" s="1662"/>
      <c r="GQE6" s="1662"/>
      <c r="GQF6" s="1662"/>
      <c r="GQG6" s="1662"/>
      <c r="GQH6" s="1662"/>
      <c r="GQI6" s="1662"/>
      <c r="GQJ6" s="1662"/>
      <c r="GQK6" s="1662"/>
      <c r="GQL6" s="1662"/>
      <c r="GQM6" s="1662"/>
      <c r="GQN6" s="1662"/>
      <c r="GQO6" s="1662"/>
      <c r="GQP6" s="1662"/>
      <c r="GQQ6" s="1662"/>
      <c r="GQR6" s="1662"/>
      <c r="GQS6" s="1662"/>
      <c r="GQT6" s="1662"/>
      <c r="GQU6" s="1662"/>
      <c r="GQV6" s="1662"/>
      <c r="GQW6" s="1662"/>
      <c r="GQX6" s="1662"/>
      <c r="GQY6" s="1662"/>
      <c r="GQZ6" s="1662"/>
      <c r="GRA6" s="1662"/>
      <c r="GRB6" s="1662"/>
      <c r="GRC6" s="1662"/>
      <c r="GRD6" s="1662"/>
      <c r="GRE6" s="1662"/>
      <c r="GRF6" s="1662"/>
      <c r="GRG6" s="1662"/>
      <c r="GRH6" s="1662"/>
      <c r="GRI6" s="1662"/>
      <c r="GRJ6" s="1662"/>
      <c r="GRK6" s="1662"/>
      <c r="GRL6" s="1662"/>
      <c r="GRM6" s="1662"/>
      <c r="GRN6" s="1662"/>
      <c r="GRO6" s="1662"/>
      <c r="GRP6" s="1662"/>
      <c r="GRQ6" s="1662"/>
      <c r="GRR6" s="1662"/>
      <c r="GRS6" s="1662"/>
      <c r="GRT6" s="1662"/>
      <c r="GRU6" s="1662"/>
      <c r="GRV6" s="1662"/>
      <c r="GRW6" s="1662"/>
      <c r="GRX6" s="1662"/>
      <c r="GRY6" s="1662"/>
      <c r="GRZ6" s="1662"/>
      <c r="GSA6" s="1662"/>
      <c r="GSB6" s="1662"/>
      <c r="GSC6" s="1662"/>
      <c r="GSD6" s="1662"/>
      <c r="GSE6" s="1662"/>
      <c r="GSF6" s="1662"/>
      <c r="GSG6" s="1662"/>
      <c r="GSH6" s="1662"/>
      <c r="GSI6" s="1662"/>
      <c r="GSJ6" s="1662"/>
      <c r="GSK6" s="1662"/>
      <c r="GSL6" s="1662"/>
      <c r="GSM6" s="1662"/>
      <c r="GSN6" s="1662"/>
      <c r="GSO6" s="1662"/>
      <c r="GSP6" s="1662"/>
      <c r="GSQ6" s="1662"/>
      <c r="GSR6" s="1662"/>
      <c r="GSS6" s="1662"/>
      <c r="GST6" s="1662"/>
      <c r="GSU6" s="1662"/>
      <c r="GSV6" s="1662"/>
      <c r="GSW6" s="1662"/>
      <c r="GSX6" s="1662"/>
      <c r="GSY6" s="1662"/>
      <c r="GSZ6" s="1662"/>
      <c r="GTA6" s="1662"/>
      <c r="GTB6" s="1662"/>
      <c r="GTC6" s="1662"/>
      <c r="GTD6" s="1662"/>
      <c r="GTE6" s="1662"/>
      <c r="GTF6" s="1662"/>
      <c r="GTG6" s="1662"/>
      <c r="GTH6" s="1662"/>
      <c r="GTI6" s="1662"/>
      <c r="GTJ6" s="1662"/>
      <c r="GTK6" s="1662"/>
      <c r="GTL6" s="1662"/>
      <c r="GTM6" s="1662"/>
      <c r="GTN6" s="1662"/>
      <c r="GTO6" s="1662"/>
      <c r="GTP6" s="1662"/>
      <c r="GTQ6" s="1662"/>
      <c r="GTR6" s="1662"/>
      <c r="GTS6" s="1662"/>
      <c r="GTT6" s="1662"/>
      <c r="GTU6" s="1662"/>
      <c r="GTV6" s="1662"/>
      <c r="GTW6" s="1662"/>
      <c r="GTX6" s="1662"/>
      <c r="GTY6" s="1662"/>
      <c r="GTZ6" s="1662"/>
      <c r="GUA6" s="1662"/>
      <c r="GUB6" s="1662"/>
      <c r="GUC6" s="1662"/>
      <c r="GUD6" s="1662"/>
      <c r="GUE6" s="1662"/>
      <c r="GUF6" s="1662"/>
      <c r="GUG6" s="1662"/>
      <c r="GUH6" s="1662"/>
      <c r="GUI6" s="1662"/>
      <c r="GUJ6" s="1662"/>
      <c r="GUK6" s="1662"/>
      <c r="GUL6" s="1662"/>
      <c r="GUM6" s="1662"/>
      <c r="GUN6" s="1662"/>
      <c r="GUO6" s="1662"/>
      <c r="GUP6" s="1662"/>
      <c r="GUQ6" s="1662"/>
      <c r="GUR6" s="1662"/>
      <c r="GUS6" s="1662"/>
      <c r="GUT6" s="1662"/>
      <c r="GUU6" s="1662"/>
      <c r="GUV6" s="1662"/>
      <c r="GUW6" s="1662"/>
      <c r="GUX6" s="1662"/>
      <c r="GUY6" s="1662"/>
      <c r="GUZ6" s="1662"/>
      <c r="GVA6" s="1662"/>
      <c r="GVB6" s="1662"/>
      <c r="GVC6" s="1662"/>
      <c r="GVD6" s="1662"/>
      <c r="GVE6" s="1662"/>
      <c r="GVF6" s="1662"/>
      <c r="GVG6" s="1662"/>
      <c r="GVH6" s="1662"/>
      <c r="GVI6" s="1662"/>
      <c r="GVJ6" s="1662"/>
      <c r="GVK6" s="1662"/>
      <c r="GVL6" s="1662"/>
      <c r="GVM6" s="1662"/>
      <c r="GVN6" s="1662"/>
      <c r="GVO6" s="1662"/>
      <c r="GVP6" s="1662"/>
      <c r="GVQ6" s="1662"/>
      <c r="GVR6" s="1662"/>
      <c r="GVS6" s="1662"/>
      <c r="GVT6" s="1662"/>
      <c r="GVU6" s="1662"/>
      <c r="GVV6" s="1662"/>
      <c r="GVW6" s="1662"/>
      <c r="GVX6" s="1662"/>
      <c r="GVY6" s="1662"/>
      <c r="GVZ6" s="1662"/>
      <c r="GWA6" s="1662"/>
      <c r="GWB6" s="1662"/>
      <c r="GWC6" s="1662"/>
      <c r="GWD6" s="1662"/>
      <c r="GWE6" s="1662"/>
      <c r="GWF6" s="1662"/>
      <c r="GWG6" s="1662"/>
      <c r="GWH6" s="1662"/>
      <c r="GWI6" s="1662"/>
      <c r="GWJ6" s="1662"/>
      <c r="GWK6" s="1662"/>
      <c r="GWL6" s="1662"/>
      <c r="GWM6" s="1662"/>
      <c r="GWN6" s="1662"/>
      <c r="GWO6" s="1662"/>
      <c r="GWP6" s="1662"/>
      <c r="GWQ6" s="1662"/>
      <c r="GWR6" s="1662"/>
      <c r="GWS6" s="1662"/>
      <c r="GWT6" s="1662"/>
      <c r="GWU6" s="1662"/>
      <c r="GWV6" s="1662"/>
      <c r="GWW6" s="1662"/>
      <c r="GWX6" s="1662"/>
      <c r="GWY6" s="1662"/>
      <c r="GWZ6" s="1662"/>
      <c r="GXA6" s="1662"/>
      <c r="GXB6" s="1662"/>
      <c r="GXC6" s="1662"/>
      <c r="GXD6" s="1662"/>
      <c r="GXE6" s="1662"/>
      <c r="GXF6" s="1662"/>
      <c r="GXG6" s="1662"/>
      <c r="GXH6" s="1662"/>
      <c r="GXI6" s="1662"/>
      <c r="GXJ6" s="1662"/>
      <c r="GXK6" s="1662"/>
      <c r="GXL6" s="1662"/>
      <c r="GXM6" s="1662"/>
      <c r="GXN6" s="1662"/>
      <c r="GXO6" s="1662"/>
      <c r="GXP6" s="1662"/>
      <c r="GXQ6" s="1662"/>
      <c r="GXR6" s="1662"/>
      <c r="GXS6" s="1662"/>
      <c r="GXT6" s="1662"/>
      <c r="GXU6" s="1662"/>
      <c r="GXV6" s="1662"/>
      <c r="GXW6" s="1662"/>
      <c r="GXX6" s="1662"/>
      <c r="GXY6" s="1662"/>
      <c r="GXZ6" s="1662"/>
      <c r="GYA6" s="1662"/>
      <c r="GYB6" s="1662"/>
      <c r="GYC6" s="1662"/>
      <c r="GYD6" s="1662"/>
      <c r="GYE6" s="1662"/>
      <c r="GYF6" s="1662"/>
      <c r="GYG6" s="1662"/>
      <c r="GYH6" s="1662"/>
      <c r="GYI6" s="1662"/>
      <c r="GYJ6" s="1662"/>
      <c r="GYK6" s="1662"/>
      <c r="GYL6" s="1662"/>
      <c r="GYM6" s="1662"/>
      <c r="GYN6" s="1662"/>
      <c r="GYO6" s="1662"/>
      <c r="GYP6" s="1662"/>
      <c r="GYQ6" s="1662"/>
      <c r="GYR6" s="1662"/>
      <c r="GYS6" s="1662"/>
      <c r="GYT6" s="1662"/>
      <c r="GYU6" s="1662"/>
      <c r="GYV6" s="1662"/>
      <c r="GYW6" s="1662"/>
      <c r="GYX6" s="1662"/>
      <c r="GYY6" s="1662"/>
      <c r="GYZ6" s="1662"/>
      <c r="GZA6" s="1662"/>
      <c r="GZB6" s="1662"/>
      <c r="GZC6" s="1662"/>
      <c r="GZD6" s="1662"/>
      <c r="GZE6" s="1662"/>
      <c r="GZF6" s="1662"/>
      <c r="GZG6" s="1662"/>
      <c r="GZH6" s="1662"/>
      <c r="GZI6" s="1662"/>
      <c r="GZJ6" s="1662"/>
      <c r="GZK6" s="1662"/>
      <c r="GZL6" s="1662"/>
      <c r="GZM6" s="1662"/>
      <c r="GZN6" s="1662"/>
      <c r="GZO6" s="1662"/>
      <c r="GZP6" s="1662"/>
      <c r="GZQ6" s="1662"/>
      <c r="GZR6" s="1662"/>
      <c r="GZS6" s="1662"/>
      <c r="GZT6" s="1662"/>
      <c r="GZU6" s="1662"/>
      <c r="GZV6" s="1662"/>
      <c r="GZW6" s="1662"/>
      <c r="GZX6" s="1662"/>
      <c r="GZY6" s="1662"/>
      <c r="GZZ6" s="1662"/>
      <c r="HAA6" s="1662"/>
      <c r="HAB6" s="1662"/>
      <c r="HAC6" s="1662"/>
      <c r="HAD6" s="1662"/>
      <c r="HAE6" s="1662"/>
      <c r="HAF6" s="1662"/>
      <c r="HAG6" s="1662"/>
      <c r="HAH6" s="1662"/>
      <c r="HAI6" s="1662"/>
      <c r="HAJ6" s="1662"/>
      <c r="HAK6" s="1662"/>
      <c r="HAL6" s="1662"/>
      <c r="HAM6" s="1662"/>
      <c r="HAN6" s="1662"/>
      <c r="HAO6" s="1662"/>
      <c r="HAP6" s="1662"/>
      <c r="HAQ6" s="1662"/>
      <c r="HAR6" s="1662"/>
      <c r="HAS6" s="1662"/>
      <c r="HAT6" s="1662"/>
      <c r="HAU6" s="1662"/>
      <c r="HAV6" s="1662"/>
      <c r="HAW6" s="1662"/>
      <c r="HAX6" s="1662"/>
      <c r="HAY6" s="1662"/>
      <c r="HAZ6" s="1662"/>
      <c r="HBA6" s="1662"/>
      <c r="HBB6" s="1662"/>
      <c r="HBC6" s="1662"/>
      <c r="HBD6" s="1662"/>
      <c r="HBE6" s="1662"/>
      <c r="HBF6" s="1662"/>
      <c r="HBG6" s="1662"/>
      <c r="HBH6" s="1662"/>
      <c r="HBI6" s="1662"/>
      <c r="HBJ6" s="1662"/>
      <c r="HBK6" s="1662"/>
      <c r="HBL6" s="1662"/>
      <c r="HBM6" s="1662"/>
      <c r="HBN6" s="1662"/>
      <c r="HBO6" s="1662"/>
      <c r="HBP6" s="1662"/>
      <c r="HBQ6" s="1662"/>
      <c r="HBR6" s="1662"/>
      <c r="HBS6" s="1662"/>
      <c r="HBT6" s="1662"/>
      <c r="HBU6" s="1662"/>
      <c r="HBV6" s="1662"/>
      <c r="HBW6" s="1662"/>
      <c r="HBX6" s="1662"/>
      <c r="HBY6" s="1662"/>
      <c r="HBZ6" s="1662"/>
      <c r="HCA6" s="1662"/>
      <c r="HCB6" s="1662"/>
      <c r="HCC6" s="1662"/>
      <c r="HCD6" s="1662"/>
      <c r="HCE6" s="1662"/>
      <c r="HCF6" s="1662"/>
      <c r="HCG6" s="1662"/>
      <c r="HCH6" s="1662"/>
      <c r="HCI6" s="1662"/>
      <c r="HCJ6" s="1662"/>
      <c r="HCK6" s="1662"/>
      <c r="HCL6" s="1662"/>
      <c r="HCM6" s="1662"/>
      <c r="HCN6" s="1662"/>
      <c r="HCO6" s="1662"/>
      <c r="HCP6" s="1662"/>
      <c r="HCQ6" s="1662"/>
      <c r="HCR6" s="1662"/>
      <c r="HCS6" s="1662"/>
      <c r="HCT6" s="1662"/>
      <c r="HCU6" s="1662"/>
      <c r="HCV6" s="1662"/>
      <c r="HCW6" s="1662"/>
      <c r="HCX6" s="1662"/>
      <c r="HCY6" s="1662"/>
      <c r="HCZ6" s="1662"/>
      <c r="HDA6" s="1662"/>
      <c r="HDB6" s="1662"/>
      <c r="HDC6" s="1662"/>
      <c r="HDD6" s="1662"/>
      <c r="HDE6" s="1662"/>
      <c r="HDF6" s="1662"/>
      <c r="HDG6" s="1662"/>
      <c r="HDH6" s="1662"/>
      <c r="HDI6" s="1662"/>
      <c r="HDJ6" s="1662"/>
      <c r="HDK6" s="1662"/>
      <c r="HDL6" s="1662"/>
      <c r="HDM6" s="1662"/>
      <c r="HDN6" s="1662"/>
      <c r="HDO6" s="1662"/>
      <c r="HDP6" s="1662"/>
      <c r="HDQ6" s="1662"/>
      <c r="HDR6" s="1662"/>
      <c r="HDS6" s="1662"/>
      <c r="HDT6" s="1662"/>
      <c r="HDU6" s="1662"/>
      <c r="HDV6" s="1662"/>
      <c r="HDW6" s="1662"/>
      <c r="HDX6" s="1662"/>
      <c r="HDY6" s="1662"/>
      <c r="HDZ6" s="1662"/>
      <c r="HEA6" s="1662"/>
      <c r="HEB6" s="1662"/>
      <c r="HEC6" s="1662"/>
      <c r="HED6" s="1662"/>
      <c r="HEE6" s="1662"/>
      <c r="HEF6" s="1662"/>
      <c r="HEG6" s="1662"/>
      <c r="HEH6" s="1662"/>
      <c r="HEI6" s="1662"/>
      <c r="HEJ6" s="1662"/>
      <c r="HEK6" s="1662"/>
      <c r="HEL6" s="1662"/>
      <c r="HEM6" s="1662"/>
      <c r="HEN6" s="1662"/>
      <c r="HEO6" s="1662"/>
      <c r="HEP6" s="1662"/>
      <c r="HEQ6" s="1662"/>
      <c r="HER6" s="1662"/>
      <c r="HES6" s="1662"/>
      <c r="HET6" s="1662"/>
      <c r="HEU6" s="1662"/>
      <c r="HEV6" s="1662"/>
      <c r="HEW6" s="1662"/>
      <c r="HEX6" s="1662"/>
      <c r="HEY6" s="1662"/>
      <c r="HEZ6" s="1662"/>
      <c r="HFA6" s="1662"/>
      <c r="HFB6" s="1662"/>
      <c r="HFC6" s="1662"/>
      <c r="HFD6" s="1662"/>
      <c r="HFE6" s="1662"/>
      <c r="HFF6" s="1662"/>
      <c r="HFG6" s="1662"/>
      <c r="HFH6" s="1662"/>
      <c r="HFI6" s="1662"/>
      <c r="HFJ6" s="1662"/>
      <c r="HFK6" s="1662"/>
      <c r="HFL6" s="1662"/>
      <c r="HFM6" s="1662"/>
      <c r="HFN6" s="1662"/>
      <c r="HFO6" s="1662"/>
      <c r="HFP6" s="1662"/>
      <c r="HFQ6" s="1662"/>
      <c r="HFR6" s="1662"/>
      <c r="HFS6" s="1662"/>
      <c r="HFT6" s="1662"/>
      <c r="HFU6" s="1662"/>
      <c r="HFV6" s="1662"/>
      <c r="HFW6" s="1662"/>
      <c r="HFX6" s="1662"/>
      <c r="HFY6" s="1662"/>
      <c r="HFZ6" s="1662"/>
      <c r="HGA6" s="1662"/>
      <c r="HGB6" s="1662"/>
      <c r="HGC6" s="1662"/>
      <c r="HGD6" s="1662"/>
      <c r="HGE6" s="1662"/>
      <c r="HGF6" s="1662"/>
      <c r="HGG6" s="1662"/>
      <c r="HGH6" s="1662"/>
      <c r="HGI6" s="1662"/>
      <c r="HGJ6" s="1662"/>
      <c r="HGK6" s="1662"/>
      <c r="HGL6" s="1662"/>
      <c r="HGM6" s="1662"/>
      <c r="HGN6" s="1662"/>
      <c r="HGO6" s="1662"/>
      <c r="HGP6" s="1662"/>
      <c r="HGQ6" s="1662"/>
      <c r="HGR6" s="1662"/>
      <c r="HGS6" s="1662"/>
      <c r="HGT6" s="1662"/>
      <c r="HGU6" s="1662"/>
      <c r="HGV6" s="1662"/>
      <c r="HGW6" s="1662"/>
      <c r="HGX6" s="1662"/>
      <c r="HGY6" s="1662"/>
      <c r="HGZ6" s="1662"/>
      <c r="HHA6" s="1662"/>
      <c r="HHB6" s="1662"/>
      <c r="HHC6" s="1662"/>
      <c r="HHD6" s="1662"/>
      <c r="HHE6" s="1662"/>
      <c r="HHF6" s="1662"/>
      <c r="HHG6" s="1662"/>
      <c r="HHH6" s="1662"/>
      <c r="HHI6" s="1662"/>
      <c r="HHJ6" s="1662"/>
      <c r="HHK6" s="1662"/>
      <c r="HHL6" s="1662"/>
      <c r="HHM6" s="1662"/>
      <c r="HHN6" s="1662"/>
      <c r="HHO6" s="1662"/>
      <c r="HHP6" s="1662"/>
      <c r="HHQ6" s="1662"/>
      <c r="HHR6" s="1662"/>
      <c r="HHS6" s="1662"/>
      <c r="HHT6" s="1662"/>
      <c r="HHU6" s="1662"/>
      <c r="HHV6" s="1662"/>
      <c r="HHW6" s="1662"/>
      <c r="HHX6" s="1662"/>
      <c r="HHY6" s="1662"/>
      <c r="HHZ6" s="1662"/>
      <c r="HIA6" s="1662"/>
      <c r="HIB6" s="1662"/>
      <c r="HIC6" s="1662"/>
      <c r="HID6" s="1662"/>
      <c r="HIE6" s="1662"/>
      <c r="HIF6" s="1662"/>
      <c r="HIG6" s="1662"/>
      <c r="HIH6" s="1662"/>
      <c r="HII6" s="1662"/>
      <c r="HIJ6" s="1662"/>
      <c r="HIK6" s="1662"/>
      <c r="HIL6" s="1662"/>
      <c r="HIM6" s="1662"/>
      <c r="HIN6" s="1662"/>
      <c r="HIO6" s="1662"/>
      <c r="HIP6" s="1662"/>
      <c r="HIQ6" s="1662"/>
      <c r="HIR6" s="1662"/>
      <c r="HIS6" s="1662"/>
      <c r="HIT6" s="1662"/>
      <c r="HIU6" s="1662"/>
      <c r="HIV6" s="1662"/>
      <c r="HIW6" s="1662"/>
      <c r="HIX6" s="1662"/>
      <c r="HIY6" s="1662"/>
      <c r="HIZ6" s="1662"/>
      <c r="HJA6" s="1662"/>
      <c r="HJB6" s="1662"/>
      <c r="HJC6" s="1662"/>
      <c r="HJD6" s="1662"/>
      <c r="HJE6" s="1662"/>
      <c r="HJF6" s="1662"/>
      <c r="HJG6" s="1662"/>
      <c r="HJH6" s="1662"/>
      <c r="HJI6" s="1662"/>
      <c r="HJJ6" s="1662"/>
      <c r="HJK6" s="1662"/>
      <c r="HJL6" s="1662"/>
      <c r="HJM6" s="1662"/>
      <c r="HJN6" s="1662"/>
      <c r="HJO6" s="1662"/>
      <c r="HJP6" s="1662"/>
      <c r="HJQ6" s="1662"/>
      <c r="HJR6" s="1662"/>
      <c r="HJS6" s="1662"/>
      <c r="HJT6" s="1662"/>
      <c r="HJU6" s="1662"/>
      <c r="HJV6" s="1662"/>
      <c r="HJW6" s="1662"/>
      <c r="HJX6" s="1662"/>
      <c r="HJY6" s="1662"/>
      <c r="HJZ6" s="1662"/>
      <c r="HKA6" s="1662"/>
      <c r="HKB6" s="1662"/>
      <c r="HKC6" s="1662"/>
      <c r="HKD6" s="1662"/>
      <c r="HKE6" s="1662"/>
      <c r="HKF6" s="1662"/>
      <c r="HKG6" s="1662"/>
      <c r="HKH6" s="1662"/>
      <c r="HKI6" s="1662"/>
      <c r="HKJ6" s="1662"/>
      <c r="HKK6" s="1662"/>
      <c r="HKL6" s="1662"/>
      <c r="HKM6" s="1662"/>
      <c r="HKN6" s="1662"/>
      <c r="HKO6" s="1662"/>
      <c r="HKP6" s="1662"/>
      <c r="HKQ6" s="1662"/>
      <c r="HKR6" s="1662"/>
      <c r="HKS6" s="1662"/>
      <c r="HKT6" s="1662"/>
      <c r="HKU6" s="1662"/>
      <c r="HKV6" s="1662"/>
      <c r="HKW6" s="1662"/>
      <c r="HKX6" s="1662"/>
      <c r="HKY6" s="1662"/>
      <c r="HKZ6" s="1662"/>
      <c r="HLA6" s="1662"/>
      <c r="HLB6" s="1662"/>
      <c r="HLC6" s="1662"/>
      <c r="HLD6" s="1662"/>
      <c r="HLE6" s="1662"/>
      <c r="HLF6" s="1662"/>
      <c r="HLG6" s="1662"/>
      <c r="HLH6" s="1662"/>
      <c r="HLI6" s="1662"/>
      <c r="HLJ6" s="1662"/>
      <c r="HLK6" s="1662"/>
      <c r="HLL6" s="1662"/>
      <c r="HLM6" s="1662"/>
      <c r="HLN6" s="1662"/>
      <c r="HLO6" s="1662"/>
      <c r="HLP6" s="1662"/>
      <c r="HLQ6" s="1662"/>
      <c r="HLR6" s="1662"/>
      <c r="HLS6" s="1662"/>
      <c r="HLT6" s="1662"/>
      <c r="HLU6" s="1662"/>
      <c r="HLV6" s="1662"/>
      <c r="HLW6" s="1662"/>
      <c r="HLX6" s="1662"/>
      <c r="HLY6" s="1662"/>
      <c r="HLZ6" s="1662"/>
      <c r="HMA6" s="1662"/>
      <c r="HMB6" s="1662"/>
      <c r="HMC6" s="1662"/>
      <c r="HMD6" s="1662"/>
      <c r="HME6" s="1662"/>
      <c r="HMF6" s="1662"/>
      <c r="HMG6" s="1662"/>
      <c r="HMH6" s="1662"/>
      <c r="HMI6" s="1662"/>
      <c r="HMJ6" s="1662"/>
      <c r="HMK6" s="1662"/>
      <c r="HML6" s="1662"/>
      <c r="HMM6" s="1662"/>
      <c r="HMN6" s="1662"/>
      <c r="HMO6" s="1662"/>
      <c r="HMP6" s="1662"/>
      <c r="HMQ6" s="1662"/>
      <c r="HMR6" s="1662"/>
      <c r="HMS6" s="1662"/>
      <c r="HMT6" s="1662"/>
      <c r="HMU6" s="1662"/>
      <c r="HMV6" s="1662"/>
      <c r="HMW6" s="1662"/>
      <c r="HMX6" s="1662"/>
      <c r="HMY6" s="1662"/>
      <c r="HMZ6" s="1662"/>
      <c r="HNA6" s="1662"/>
      <c r="HNB6" s="1662"/>
      <c r="HNC6" s="1662"/>
      <c r="HND6" s="1662"/>
      <c r="HNE6" s="1662"/>
      <c r="HNF6" s="1662"/>
      <c r="HNG6" s="1662"/>
      <c r="HNH6" s="1662"/>
      <c r="HNI6" s="1662"/>
      <c r="HNJ6" s="1662"/>
      <c r="HNK6" s="1662"/>
      <c r="HNL6" s="1662"/>
      <c r="HNM6" s="1662"/>
      <c r="HNN6" s="1662"/>
      <c r="HNO6" s="1662"/>
      <c r="HNP6" s="1662"/>
      <c r="HNQ6" s="1662"/>
      <c r="HNR6" s="1662"/>
      <c r="HNS6" s="1662"/>
      <c r="HNT6" s="1662"/>
      <c r="HNU6" s="1662"/>
      <c r="HNV6" s="1662"/>
      <c r="HNW6" s="1662"/>
      <c r="HNX6" s="1662"/>
      <c r="HNY6" s="1662"/>
      <c r="HNZ6" s="1662"/>
      <c r="HOA6" s="1662"/>
      <c r="HOB6" s="1662"/>
      <c r="HOC6" s="1662"/>
      <c r="HOD6" s="1662"/>
      <c r="HOE6" s="1662"/>
      <c r="HOF6" s="1662"/>
      <c r="HOG6" s="1662"/>
      <c r="HOH6" s="1662"/>
      <c r="HOI6" s="1662"/>
      <c r="HOJ6" s="1662"/>
      <c r="HOK6" s="1662"/>
      <c r="HOL6" s="1662"/>
      <c r="HOM6" s="1662"/>
      <c r="HON6" s="1662"/>
      <c r="HOO6" s="1662"/>
      <c r="HOP6" s="1662"/>
      <c r="HOQ6" s="1662"/>
      <c r="HOR6" s="1662"/>
      <c r="HOS6" s="1662"/>
      <c r="HOT6" s="1662"/>
      <c r="HOU6" s="1662"/>
      <c r="HOV6" s="1662"/>
      <c r="HOW6" s="1662"/>
      <c r="HOX6" s="1662"/>
      <c r="HOY6" s="1662"/>
      <c r="HOZ6" s="1662"/>
      <c r="HPA6" s="1662"/>
      <c r="HPB6" s="1662"/>
      <c r="HPC6" s="1662"/>
      <c r="HPD6" s="1662"/>
      <c r="HPE6" s="1662"/>
      <c r="HPF6" s="1662"/>
      <c r="HPG6" s="1662"/>
      <c r="HPH6" s="1662"/>
      <c r="HPI6" s="1662"/>
      <c r="HPJ6" s="1662"/>
      <c r="HPK6" s="1662"/>
      <c r="HPL6" s="1662"/>
      <c r="HPM6" s="1662"/>
      <c r="HPN6" s="1662"/>
      <c r="HPO6" s="1662"/>
      <c r="HPP6" s="1662"/>
      <c r="HPQ6" s="1662"/>
      <c r="HPR6" s="1662"/>
      <c r="HPS6" s="1662"/>
      <c r="HPT6" s="1662"/>
      <c r="HPU6" s="1662"/>
      <c r="HPV6" s="1662"/>
      <c r="HPW6" s="1662"/>
      <c r="HPX6" s="1662"/>
      <c r="HPY6" s="1662"/>
      <c r="HPZ6" s="1662"/>
      <c r="HQA6" s="1662"/>
      <c r="HQB6" s="1662"/>
      <c r="HQC6" s="1662"/>
      <c r="HQD6" s="1662"/>
      <c r="HQE6" s="1662"/>
      <c r="HQF6" s="1662"/>
      <c r="HQG6" s="1662"/>
      <c r="HQH6" s="1662"/>
      <c r="HQI6" s="1662"/>
      <c r="HQJ6" s="1662"/>
      <c r="HQK6" s="1662"/>
      <c r="HQL6" s="1662"/>
      <c r="HQM6" s="1662"/>
      <c r="HQN6" s="1662"/>
      <c r="HQO6" s="1662"/>
      <c r="HQP6" s="1662"/>
      <c r="HQQ6" s="1662"/>
      <c r="HQR6" s="1662"/>
      <c r="HQS6" s="1662"/>
      <c r="HQT6" s="1662"/>
      <c r="HQU6" s="1662"/>
      <c r="HQV6" s="1662"/>
      <c r="HQW6" s="1662"/>
      <c r="HQX6" s="1662"/>
      <c r="HQY6" s="1662"/>
      <c r="HQZ6" s="1662"/>
      <c r="HRA6" s="1662"/>
      <c r="HRB6" s="1662"/>
      <c r="HRC6" s="1662"/>
      <c r="HRD6" s="1662"/>
      <c r="HRE6" s="1662"/>
      <c r="HRF6" s="1662"/>
      <c r="HRG6" s="1662"/>
      <c r="HRH6" s="1662"/>
      <c r="HRI6" s="1662"/>
      <c r="HRJ6" s="1662"/>
      <c r="HRK6" s="1662"/>
      <c r="HRL6" s="1662"/>
      <c r="HRM6" s="1662"/>
      <c r="HRN6" s="1662"/>
      <c r="HRO6" s="1662"/>
      <c r="HRP6" s="1662"/>
      <c r="HRQ6" s="1662"/>
      <c r="HRR6" s="1662"/>
      <c r="HRS6" s="1662"/>
      <c r="HRT6" s="1662"/>
      <c r="HRU6" s="1662"/>
      <c r="HRV6" s="1662"/>
      <c r="HRW6" s="1662"/>
      <c r="HRX6" s="1662"/>
      <c r="HRY6" s="1662"/>
      <c r="HRZ6" s="1662"/>
      <c r="HSA6" s="1662"/>
      <c r="HSB6" s="1662"/>
      <c r="HSC6" s="1662"/>
      <c r="HSD6" s="1662"/>
      <c r="HSE6" s="1662"/>
      <c r="HSF6" s="1662"/>
      <c r="HSG6" s="1662"/>
      <c r="HSH6" s="1662"/>
      <c r="HSI6" s="1662"/>
      <c r="HSJ6" s="1662"/>
      <c r="HSK6" s="1662"/>
      <c r="HSL6" s="1662"/>
      <c r="HSM6" s="1662"/>
      <c r="HSN6" s="1662"/>
      <c r="HSO6" s="1662"/>
      <c r="HSP6" s="1662"/>
      <c r="HSQ6" s="1662"/>
      <c r="HSR6" s="1662"/>
      <c r="HSS6" s="1662"/>
      <c r="HST6" s="1662"/>
      <c r="HSU6" s="1662"/>
      <c r="HSV6" s="1662"/>
      <c r="HSW6" s="1662"/>
      <c r="HSX6" s="1662"/>
      <c r="HSY6" s="1662"/>
      <c r="HSZ6" s="1662"/>
      <c r="HTA6" s="1662"/>
      <c r="HTB6" s="1662"/>
      <c r="HTC6" s="1662"/>
      <c r="HTD6" s="1662"/>
      <c r="HTE6" s="1662"/>
      <c r="HTF6" s="1662"/>
      <c r="HTG6" s="1662"/>
      <c r="HTH6" s="1662"/>
      <c r="HTI6" s="1662"/>
      <c r="HTJ6" s="1662"/>
      <c r="HTK6" s="1662"/>
      <c r="HTL6" s="1662"/>
      <c r="HTM6" s="1662"/>
      <c r="HTN6" s="1662"/>
      <c r="HTO6" s="1662"/>
      <c r="HTP6" s="1662"/>
      <c r="HTQ6" s="1662"/>
      <c r="HTR6" s="1662"/>
      <c r="HTS6" s="1662"/>
      <c r="HTT6" s="1662"/>
      <c r="HTU6" s="1662"/>
      <c r="HTV6" s="1662"/>
      <c r="HTW6" s="1662"/>
      <c r="HTX6" s="1662"/>
      <c r="HTY6" s="1662"/>
      <c r="HTZ6" s="1662"/>
      <c r="HUA6" s="1662"/>
      <c r="HUB6" s="1662"/>
      <c r="HUC6" s="1662"/>
      <c r="HUD6" s="1662"/>
      <c r="HUE6" s="1662"/>
      <c r="HUF6" s="1662"/>
      <c r="HUG6" s="1662"/>
      <c r="HUH6" s="1662"/>
      <c r="HUI6" s="1662"/>
      <c r="HUJ6" s="1662"/>
      <c r="HUK6" s="1662"/>
      <c r="HUL6" s="1662"/>
      <c r="HUM6" s="1662"/>
      <c r="HUN6" s="1662"/>
      <c r="HUO6" s="1662"/>
      <c r="HUP6" s="1662"/>
      <c r="HUQ6" s="1662"/>
      <c r="HUR6" s="1662"/>
      <c r="HUS6" s="1662"/>
      <c r="HUT6" s="1662"/>
      <c r="HUU6" s="1662"/>
      <c r="HUV6" s="1662"/>
      <c r="HUW6" s="1662"/>
      <c r="HUX6" s="1662"/>
      <c r="HUY6" s="1662"/>
      <c r="HUZ6" s="1662"/>
      <c r="HVA6" s="1662"/>
      <c r="HVB6" s="1662"/>
      <c r="HVC6" s="1662"/>
      <c r="HVD6" s="1662"/>
      <c r="HVE6" s="1662"/>
      <c r="HVF6" s="1662"/>
      <c r="HVG6" s="1662"/>
      <c r="HVH6" s="1662"/>
      <c r="HVI6" s="1662"/>
      <c r="HVJ6" s="1662"/>
      <c r="HVK6" s="1662"/>
      <c r="HVL6" s="1662"/>
      <c r="HVM6" s="1662"/>
      <c r="HVN6" s="1662"/>
      <c r="HVO6" s="1662"/>
      <c r="HVP6" s="1662"/>
      <c r="HVQ6" s="1662"/>
      <c r="HVR6" s="1662"/>
      <c r="HVS6" s="1662"/>
      <c r="HVT6" s="1662"/>
      <c r="HVU6" s="1662"/>
      <c r="HVV6" s="1662"/>
      <c r="HVW6" s="1662"/>
      <c r="HVX6" s="1662"/>
      <c r="HVY6" s="1662"/>
      <c r="HVZ6" s="1662"/>
      <c r="HWA6" s="1662"/>
      <c r="HWB6" s="1662"/>
      <c r="HWC6" s="1662"/>
      <c r="HWD6" s="1662"/>
      <c r="HWE6" s="1662"/>
      <c r="HWF6" s="1662"/>
      <c r="HWG6" s="1662"/>
      <c r="HWH6" s="1662"/>
      <c r="HWI6" s="1662"/>
      <c r="HWJ6" s="1662"/>
      <c r="HWK6" s="1662"/>
      <c r="HWL6" s="1662"/>
      <c r="HWM6" s="1662"/>
      <c r="HWN6" s="1662"/>
      <c r="HWO6" s="1662"/>
      <c r="HWP6" s="1662"/>
      <c r="HWQ6" s="1662"/>
      <c r="HWR6" s="1662"/>
      <c r="HWS6" s="1662"/>
      <c r="HWT6" s="1662"/>
      <c r="HWU6" s="1662"/>
      <c r="HWV6" s="1662"/>
      <c r="HWW6" s="1662"/>
      <c r="HWX6" s="1662"/>
      <c r="HWY6" s="1662"/>
      <c r="HWZ6" s="1662"/>
      <c r="HXA6" s="1662"/>
      <c r="HXB6" s="1662"/>
      <c r="HXC6" s="1662"/>
      <c r="HXD6" s="1662"/>
      <c r="HXE6" s="1662"/>
      <c r="HXF6" s="1662"/>
      <c r="HXG6" s="1662"/>
      <c r="HXH6" s="1662"/>
      <c r="HXI6" s="1662"/>
      <c r="HXJ6" s="1662"/>
      <c r="HXK6" s="1662"/>
      <c r="HXL6" s="1662"/>
      <c r="HXM6" s="1662"/>
      <c r="HXN6" s="1662"/>
      <c r="HXO6" s="1662"/>
      <c r="HXP6" s="1662"/>
      <c r="HXQ6" s="1662"/>
      <c r="HXR6" s="1662"/>
      <c r="HXS6" s="1662"/>
      <c r="HXT6" s="1662"/>
      <c r="HXU6" s="1662"/>
      <c r="HXV6" s="1662"/>
      <c r="HXW6" s="1662"/>
      <c r="HXX6" s="1662"/>
      <c r="HXY6" s="1662"/>
      <c r="HXZ6" s="1662"/>
      <c r="HYA6" s="1662"/>
      <c r="HYB6" s="1662"/>
      <c r="HYC6" s="1662"/>
      <c r="HYD6" s="1662"/>
      <c r="HYE6" s="1662"/>
      <c r="HYF6" s="1662"/>
      <c r="HYG6" s="1662"/>
      <c r="HYH6" s="1662"/>
      <c r="HYI6" s="1662"/>
      <c r="HYJ6" s="1662"/>
      <c r="HYK6" s="1662"/>
      <c r="HYL6" s="1662"/>
      <c r="HYM6" s="1662"/>
      <c r="HYN6" s="1662"/>
      <c r="HYO6" s="1662"/>
      <c r="HYP6" s="1662"/>
      <c r="HYQ6" s="1662"/>
      <c r="HYR6" s="1662"/>
      <c r="HYS6" s="1662"/>
      <c r="HYT6" s="1662"/>
      <c r="HYU6" s="1662"/>
      <c r="HYV6" s="1662"/>
      <c r="HYW6" s="1662"/>
      <c r="HYX6" s="1662"/>
      <c r="HYY6" s="1662"/>
      <c r="HYZ6" s="1662"/>
      <c r="HZA6" s="1662"/>
      <c r="HZB6" s="1662"/>
      <c r="HZC6" s="1662"/>
      <c r="HZD6" s="1662"/>
      <c r="HZE6" s="1662"/>
      <c r="HZF6" s="1662"/>
      <c r="HZG6" s="1662"/>
      <c r="HZH6" s="1662"/>
      <c r="HZI6" s="1662"/>
      <c r="HZJ6" s="1662"/>
      <c r="HZK6" s="1662"/>
      <c r="HZL6" s="1662"/>
      <c r="HZM6" s="1662"/>
      <c r="HZN6" s="1662"/>
      <c r="HZO6" s="1662"/>
      <c r="HZP6" s="1662"/>
      <c r="HZQ6" s="1662"/>
      <c r="HZR6" s="1662"/>
      <c r="HZS6" s="1662"/>
      <c r="HZT6" s="1662"/>
      <c r="HZU6" s="1662"/>
      <c r="HZV6" s="1662"/>
      <c r="HZW6" s="1662"/>
      <c r="HZX6" s="1662"/>
      <c r="HZY6" s="1662"/>
      <c r="HZZ6" s="1662"/>
      <c r="IAA6" s="1662"/>
      <c r="IAB6" s="1662"/>
      <c r="IAC6" s="1662"/>
      <c r="IAD6" s="1662"/>
      <c r="IAE6" s="1662"/>
      <c r="IAF6" s="1662"/>
      <c r="IAG6" s="1662"/>
      <c r="IAH6" s="1662"/>
      <c r="IAI6" s="1662"/>
      <c r="IAJ6" s="1662"/>
      <c r="IAK6" s="1662"/>
      <c r="IAL6" s="1662"/>
      <c r="IAM6" s="1662"/>
      <c r="IAN6" s="1662"/>
      <c r="IAO6" s="1662"/>
      <c r="IAP6" s="1662"/>
      <c r="IAQ6" s="1662"/>
      <c r="IAR6" s="1662"/>
      <c r="IAS6" s="1662"/>
      <c r="IAT6" s="1662"/>
      <c r="IAU6" s="1662"/>
      <c r="IAV6" s="1662"/>
      <c r="IAW6" s="1662"/>
      <c r="IAX6" s="1662"/>
      <c r="IAY6" s="1662"/>
      <c r="IAZ6" s="1662"/>
      <c r="IBA6" s="1662"/>
      <c r="IBB6" s="1662"/>
      <c r="IBC6" s="1662"/>
      <c r="IBD6" s="1662"/>
      <c r="IBE6" s="1662"/>
      <c r="IBF6" s="1662"/>
      <c r="IBG6" s="1662"/>
      <c r="IBH6" s="1662"/>
      <c r="IBI6" s="1662"/>
      <c r="IBJ6" s="1662"/>
      <c r="IBK6" s="1662"/>
      <c r="IBL6" s="1662"/>
      <c r="IBM6" s="1662"/>
      <c r="IBN6" s="1662"/>
      <c r="IBO6" s="1662"/>
      <c r="IBP6" s="1662"/>
      <c r="IBQ6" s="1662"/>
      <c r="IBR6" s="1662"/>
      <c r="IBS6" s="1662"/>
      <c r="IBT6" s="1662"/>
      <c r="IBU6" s="1662"/>
      <c r="IBV6" s="1662"/>
      <c r="IBW6" s="1662"/>
      <c r="IBX6" s="1662"/>
      <c r="IBY6" s="1662"/>
      <c r="IBZ6" s="1662"/>
      <c r="ICA6" s="1662"/>
      <c r="ICB6" s="1662"/>
      <c r="ICC6" s="1662"/>
      <c r="ICD6" s="1662"/>
      <c r="ICE6" s="1662"/>
      <c r="ICF6" s="1662"/>
      <c r="ICG6" s="1662"/>
      <c r="ICH6" s="1662"/>
      <c r="ICI6" s="1662"/>
      <c r="ICJ6" s="1662"/>
      <c r="ICK6" s="1662"/>
      <c r="ICL6" s="1662"/>
      <c r="ICM6" s="1662"/>
      <c r="ICN6" s="1662"/>
      <c r="ICO6" s="1662"/>
      <c r="ICP6" s="1662"/>
      <c r="ICQ6" s="1662"/>
      <c r="ICR6" s="1662"/>
      <c r="ICS6" s="1662"/>
      <c r="ICT6" s="1662"/>
      <c r="ICU6" s="1662"/>
      <c r="ICV6" s="1662"/>
      <c r="ICW6" s="1662"/>
      <c r="ICX6" s="1662"/>
      <c r="ICY6" s="1662"/>
      <c r="ICZ6" s="1662"/>
      <c r="IDA6" s="1662"/>
      <c r="IDB6" s="1662"/>
      <c r="IDC6" s="1662"/>
      <c r="IDD6" s="1662"/>
      <c r="IDE6" s="1662"/>
      <c r="IDF6" s="1662"/>
      <c r="IDG6" s="1662"/>
      <c r="IDH6" s="1662"/>
      <c r="IDI6" s="1662"/>
      <c r="IDJ6" s="1662"/>
      <c r="IDK6" s="1662"/>
      <c r="IDL6" s="1662"/>
      <c r="IDM6" s="1662"/>
      <c r="IDN6" s="1662"/>
      <c r="IDO6" s="1662"/>
      <c r="IDP6" s="1662"/>
      <c r="IDQ6" s="1662"/>
      <c r="IDR6" s="1662"/>
      <c r="IDS6" s="1662"/>
      <c r="IDT6" s="1662"/>
      <c r="IDU6" s="1662"/>
      <c r="IDV6" s="1662"/>
      <c r="IDW6" s="1662"/>
      <c r="IDX6" s="1662"/>
      <c r="IDY6" s="1662"/>
      <c r="IDZ6" s="1662"/>
      <c r="IEA6" s="1662"/>
      <c r="IEB6" s="1662"/>
      <c r="IEC6" s="1662"/>
      <c r="IED6" s="1662"/>
      <c r="IEE6" s="1662"/>
      <c r="IEF6" s="1662"/>
      <c r="IEG6" s="1662"/>
      <c r="IEH6" s="1662"/>
      <c r="IEI6" s="1662"/>
      <c r="IEJ6" s="1662"/>
      <c r="IEK6" s="1662"/>
      <c r="IEL6" s="1662"/>
      <c r="IEM6" s="1662"/>
      <c r="IEN6" s="1662"/>
      <c r="IEO6" s="1662"/>
      <c r="IEP6" s="1662"/>
      <c r="IEQ6" s="1662"/>
      <c r="IER6" s="1662"/>
      <c r="IES6" s="1662"/>
      <c r="IET6" s="1662"/>
      <c r="IEU6" s="1662"/>
      <c r="IEV6" s="1662"/>
      <c r="IEW6" s="1662"/>
      <c r="IEX6" s="1662"/>
      <c r="IEY6" s="1662"/>
      <c r="IEZ6" s="1662"/>
      <c r="IFA6" s="1662"/>
      <c r="IFB6" s="1662"/>
      <c r="IFC6" s="1662"/>
      <c r="IFD6" s="1662"/>
      <c r="IFE6" s="1662"/>
      <c r="IFF6" s="1662"/>
      <c r="IFG6" s="1662"/>
      <c r="IFH6" s="1662"/>
      <c r="IFI6" s="1662"/>
      <c r="IFJ6" s="1662"/>
      <c r="IFK6" s="1662"/>
      <c r="IFL6" s="1662"/>
      <c r="IFM6" s="1662"/>
      <c r="IFN6" s="1662"/>
      <c r="IFO6" s="1662"/>
      <c r="IFP6" s="1662"/>
      <c r="IFQ6" s="1662"/>
      <c r="IFR6" s="1662"/>
      <c r="IFS6" s="1662"/>
      <c r="IFT6" s="1662"/>
      <c r="IFU6" s="1662"/>
      <c r="IFV6" s="1662"/>
      <c r="IFW6" s="1662"/>
      <c r="IFX6" s="1662"/>
      <c r="IFY6" s="1662"/>
      <c r="IFZ6" s="1662"/>
      <c r="IGA6" s="1662"/>
      <c r="IGB6" s="1662"/>
      <c r="IGC6" s="1662"/>
      <c r="IGD6" s="1662"/>
      <c r="IGE6" s="1662"/>
      <c r="IGF6" s="1662"/>
      <c r="IGG6" s="1662"/>
      <c r="IGH6" s="1662"/>
      <c r="IGI6" s="1662"/>
      <c r="IGJ6" s="1662"/>
      <c r="IGK6" s="1662"/>
      <c r="IGL6" s="1662"/>
      <c r="IGM6" s="1662"/>
      <c r="IGN6" s="1662"/>
      <c r="IGO6" s="1662"/>
      <c r="IGP6" s="1662"/>
      <c r="IGQ6" s="1662"/>
      <c r="IGR6" s="1662"/>
      <c r="IGS6" s="1662"/>
      <c r="IGT6" s="1662"/>
      <c r="IGU6" s="1662"/>
      <c r="IGV6" s="1662"/>
      <c r="IGW6" s="1662"/>
      <c r="IGX6" s="1662"/>
      <c r="IGY6" s="1662"/>
      <c r="IGZ6" s="1662"/>
      <c r="IHA6" s="1662"/>
      <c r="IHB6" s="1662"/>
      <c r="IHC6" s="1662"/>
      <c r="IHD6" s="1662"/>
      <c r="IHE6" s="1662"/>
      <c r="IHF6" s="1662"/>
      <c r="IHG6" s="1662"/>
      <c r="IHH6" s="1662"/>
      <c r="IHI6" s="1662"/>
      <c r="IHJ6" s="1662"/>
      <c r="IHK6" s="1662"/>
      <c r="IHL6" s="1662"/>
      <c r="IHM6" s="1662"/>
      <c r="IHN6" s="1662"/>
      <c r="IHO6" s="1662"/>
      <c r="IHP6" s="1662"/>
      <c r="IHQ6" s="1662"/>
      <c r="IHR6" s="1662"/>
      <c r="IHS6" s="1662"/>
      <c r="IHT6" s="1662"/>
      <c r="IHU6" s="1662"/>
      <c r="IHV6" s="1662"/>
      <c r="IHW6" s="1662"/>
      <c r="IHX6" s="1662"/>
      <c r="IHY6" s="1662"/>
      <c r="IHZ6" s="1662"/>
      <c r="IIA6" s="1662"/>
      <c r="IIB6" s="1662"/>
      <c r="IIC6" s="1662"/>
      <c r="IID6" s="1662"/>
      <c r="IIE6" s="1662"/>
      <c r="IIF6" s="1662"/>
      <c r="IIG6" s="1662"/>
      <c r="IIH6" s="1662"/>
      <c r="III6" s="1662"/>
      <c r="IIJ6" s="1662"/>
      <c r="IIK6" s="1662"/>
      <c r="IIL6" s="1662"/>
      <c r="IIM6" s="1662"/>
      <c r="IIN6" s="1662"/>
      <c r="IIO6" s="1662"/>
      <c r="IIP6" s="1662"/>
      <c r="IIQ6" s="1662"/>
      <c r="IIR6" s="1662"/>
      <c r="IIS6" s="1662"/>
      <c r="IIT6" s="1662"/>
      <c r="IIU6" s="1662"/>
      <c r="IIV6" s="1662"/>
      <c r="IIW6" s="1662"/>
      <c r="IIX6" s="1662"/>
      <c r="IIY6" s="1662"/>
      <c r="IIZ6" s="1662"/>
      <c r="IJA6" s="1662"/>
      <c r="IJB6" s="1662"/>
      <c r="IJC6" s="1662"/>
      <c r="IJD6" s="1662"/>
      <c r="IJE6" s="1662"/>
      <c r="IJF6" s="1662"/>
      <c r="IJG6" s="1662"/>
      <c r="IJH6" s="1662"/>
      <c r="IJI6" s="1662"/>
      <c r="IJJ6" s="1662"/>
      <c r="IJK6" s="1662"/>
      <c r="IJL6" s="1662"/>
      <c r="IJM6" s="1662"/>
      <c r="IJN6" s="1662"/>
      <c r="IJO6" s="1662"/>
      <c r="IJP6" s="1662"/>
      <c r="IJQ6" s="1662"/>
      <c r="IJR6" s="1662"/>
      <c r="IJS6" s="1662"/>
      <c r="IJT6" s="1662"/>
      <c r="IJU6" s="1662"/>
      <c r="IJV6" s="1662"/>
      <c r="IJW6" s="1662"/>
      <c r="IJX6" s="1662"/>
      <c r="IJY6" s="1662"/>
      <c r="IJZ6" s="1662"/>
      <c r="IKA6" s="1662"/>
      <c r="IKB6" s="1662"/>
      <c r="IKC6" s="1662"/>
      <c r="IKD6" s="1662"/>
      <c r="IKE6" s="1662"/>
      <c r="IKF6" s="1662"/>
      <c r="IKG6" s="1662"/>
      <c r="IKH6" s="1662"/>
      <c r="IKI6" s="1662"/>
      <c r="IKJ6" s="1662"/>
      <c r="IKK6" s="1662"/>
      <c r="IKL6" s="1662"/>
      <c r="IKM6" s="1662"/>
      <c r="IKN6" s="1662"/>
      <c r="IKO6" s="1662"/>
      <c r="IKP6" s="1662"/>
      <c r="IKQ6" s="1662"/>
      <c r="IKR6" s="1662"/>
      <c r="IKS6" s="1662"/>
      <c r="IKT6" s="1662"/>
      <c r="IKU6" s="1662"/>
      <c r="IKV6" s="1662"/>
      <c r="IKW6" s="1662"/>
      <c r="IKX6" s="1662"/>
      <c r="IKY6" s="1662"/>
      <c r="IKZ6" s="1662"/>
      <c r="ILA6" s="1662"/>
      <c r="ILB6" s="1662"/>
      <c r="ILC6" s="1662"/>
      <c r="ILD6" s="1662"/>
      <c r="ILE6" s="1662"/>
      <c r="ILF6" s="1662"/>
      <c r="ILG6" s="1662"/>
      <c r="ILH6" s="1662"/>
      <c r="ILI6" s="1662"/>
      <c r="ILJ6" s="1662"/>
      <c r="ILK6" s="1662"/>
      <c r="ILL6" s="1662"/>
      <c r="ILM6" s="1662"/>
      <c r="ILN6" s="1662"/>
      <c r="ILO6" s="1662"/>
      <c r="ILP6" s="1662"/>
      <c r="ILQ6" s="1662"/>
      <c r="ILR6" s="1662"/>
      <c r="ILS6" s="1662"/>
      <c r="ILT6" s="1662"/>
      <c r="ILU6" s="1662"/>
      <c r="ILV6" s="1662"/>
      <c r="ILW6" s="1662"/>
      <c r="ILX6" s="1662"/>
      <c r="ILY6" s="1662"/>
      <c r="ILZ6" s="1662"/>
      <c r="IMA6" s="1662"/>
      <c r="IMB6" s="1662"/>
      <c r="IMC6" s="1662"/>
      <c r="IMD6" s="1662"/>
      <c r="IME6" s="1662"/>
      <c r="IMF6" s="1662"/>
      <c r="IMG6" s="1662"/>
      <c r="IMH6" s="1662"/>
      <c r="IMI6" s="1662"/>
      <c r="IMJ6" s="1662"/>
      <c r="IMK6" s="1662"/>
      <c r="IML6" s="1662"/>
      <c r="IMM6" s="1662"/>
      <c r="IMN6" s="1662"/>
      <c r="IMO6" s="1662"/>
      <c r="IMP6" s="1662"/>
      <c r="IMQ6" s="1662"/>
      <c r="IMR6" s="1662"/>
      <c r="IMS6" s="1662"/>
      <c r="IMT6" s="1662"/>
      <c r="IMU6" s="1662"/>
      <c r="IMV6" s="1662"/>
      <c r="IMW6" s="1662"/>
      <c r="IMX6" s="1662"/>
      <c r="IMY6" s="1662"/>
      <c r="IMZ6" s="1662"/>
      <c r="INA6" s="1662"/>
      <c r="INB6" s="1662"/>
      <c r="INC6" s="1662"/>
      <c r="IND6" s="1662"/>
      <c r="INE6" s="1662"/>
      <c r="INF6" s="1662"/>
      <c r="ING6" s="1662"/>
      <c r="INH6" s="1662"/>
      <c r="INI6" s="1662"/>
      <c r="INJ6" s="1662"/>
      <c r="INK6" s="1662"/>
      <c r="INL6" s="1662"/>
      <c r="INM6" s="1662"/>
      <c r="INN6" s="1662"/>
      <c r="INO6" s="1662"/>
      <c r="INP6" s="1662"/>
      <c r="INQ6" s="1662"/>
      <c r="INR6" s="1662"/>
      <c r="INS6" s="1662"/>
      <c r="INT6" s="1662"/>
      <c r="INU6" s="1662"/>
      <c r="INV6" s="1662"/>
      <c r="INW6" s="1662"/>
      <c r="INX6" s="1662"/>
      <c r="INY6" s="1662"/>
      <c r="INZ6" s="1662"/>
      <c r="IOA6" s="1662"/>
      <c r="IOB6" s="1662"/>
      <c r="IOC6" s="1662"/>
      <c r="IOD6" s="1662"/>
      <c r="IOE6" s="1662"/>
      <c r="IOF6" s="1662"/>
      <c r="IOG6" s="1662"/>
      <c r="IOH6" s="1662"/>
      <c r="IOI6" s="1662"/>
      <c r="IOJ6" s="1662"/>
      <c r="IOK6" s="1662"/>
      <c r="IOL6" s="1662"/>
      <c r="IOM6" s="1662"/>
      <c r="ION6" s="1662"/>
      <c r="IOO6" s="1662"/>
      <c r="IOP6" s="1662"/>
      <c r="IOQ6" s="1662"/>
      <c r="IOR6" s="1662"/>
      <c r="IOS6" s="1662"/>
      <c r="IOT6" s="1662"/>
      <c r="IOU6" s="1662"/>
      <c r="IOV6" s="1662"/>
      <c r="IOW6" s="1662"/>
      <c r="IOX6" s="1662"/>
      <c r="IOY6" s="1662"/>
      <c r="IOZ6" s="1662"/>
      <c r="IPA6" s="1662"/>
      <c r="IPB6" s="1662"/>
      <c r="IPC6" s="1662"/>
      <c r="IPD6" s="1662"/>
      <c r="IPE6" s="1662"/>
      <c r="IPF6" s="1662"/>
      <c r="IPG6" s="1662"/>
      <c r="IPH6" s="1662"/>
      <c r="IPI6" s="1662"/>
      <c r="IPJ6" s="1662"/>
      <c r="IPK6" s="1662"/>
      <c r="IPL6" s="1662"/>
      <c r="IPM6" s="1662"/>
      <c r="IPN6" s="1662"/>
      <c r="IPO6" s="1662"/>
      <c r="IPP6" s="1662"/>
      <c r="IPQ6" s="1662"/>
      <c r="IPR6" s="1662"/>
      <c r="IPS6" s="1662"/>
      <c r="IPT6" s="1662"/>
      <c r="IPU6" s="1662"/>
      <c r="IPV6" s="1662"/>
      <c r="IPW6" s="1662"/>
      <c r="IPX6" s="1662"/>
      <c r="IPY6" s="1662"/>
      <c r="IPZ6" s="1662"/>
      <c r="IQA6" s="1662"/>
      <c r="IQB6" s="1662"/>
      <c r="IQC6" s="1662"/>
      <c r="IQD6" s="1662"/>
      <c r="IQE6" s="1662"/>
      <c r="IQF6" s="1662"/>
      <c r="IQG6" s="1662"/>
      <c r="IQH6" s="1662"/>
      <c r="IQI6" s="1662"/>
      <c r="IQJ6" s="1662"/>
      <c r="IQK6" s="1662"/>
      <c r="IQL6" s="1662"/>
      <c r="IQM6" s="1662"/>
      <c r="IQN6" s="1662"/>
      <c r="IQO6" s="1662"/>
      <c r="IQP6" s="1662"/>
      <c r="IQQ6" s="1662"/>
      <c r="IQR6" s="1662"/>
      <c r="IQS6" s="1662"/>
      <c r="IQT6" s="1662"/>
      <c r="IQU6" s="1662"/>
      <c r="IQV6" s="1662"/>
      <c r="IQW6" s="1662"/>
      <c r="IQX6" s="1662"/>
      <c r="IQY6" s="1662"/>
      <c r="IQZ6" s="1662"/>
      <c r="IRA6" s="1662"/>
      <c r="IRB6" s="1662"/>
      <c r="IRC6" s="1662"/>
      <c r="IRD6" s="1662"/>
      <c r="IRE6" s="1662"/>
      <c r="IRF6" s="1662"/>
      <c r="IRG6" s="1662"/>
      <c r="IRH6" s="1662"/>
      <c r="IRI6" s="1662"/>
      <c r="IRJ6" s="1662"/>
      <c r="IRK6" s="1662"/>
      <c r="IRL6" s="1662"/>
      <c r="IRM6" s="1662"/>
      <c r="IRN6" s="1662"/>
      <c r="IRO6" s="1662"/>
      <c r="IRP6" s="1662"/>
      <c r="IRQ6" s="1662"/>
      <c r="IRR6" s="1662"/>
      <c r="IRS6" s="1662"/>
      <c r="IRT6" s="1662"/>
      <c r="IRU6" s="1662"/>
      <c r="IRV6" s="1662"/>
      <c r="IRW6" s="1662"/>
      <c r="IRX6" s="1662"/>
      <c r="IRY6" s="1662"/>
      <c r="IRZ6" s="1662"/>
      <c r="ISA6" s="1662"/>
      <c r="ISB6" s="1662"/>
      <c r="ISC6" s="1662"/>
      <c r="ISD6" s="1662"/>
      <c r="ISE6" s="1662"/>
      <c r="ISF6" s="1662"/>
      <c r="ISG6" s="1662"/>
      <c r="ISH6" s="1662"/>
      <c r="ISI6" s="1662"/>
      <c r="ISJ6" s="1662"/>
      <c r="ISK6" s="1662"/>
      <c r="ISL6" s="1662"/>
      <c r="ISM6" s="1662"/>
      <c r="ISN6" s="1662"/>
      <c r="ISO6" s="1662"/>
      <c r="ISP6" s="1662"/>
      <c r="ISQ6" s="1662"/>
      <c r="ISR6" s="1662"/>
      <c r="ISS6" s="1662"/>
      <c r="IST6" s="1662"/>
      <c r="ISU6" s="1662"/>
      <c r="ISV6" s="1662"/>
      <c r="ISW6" s="1662"/>
      <c r="ISX6" s="1662"/>
      <c r="ISY6" s="1662"/>
      <c r="ISZ6" s="1662"/>
      <c r="ITA6" s="1662"/>
      <c r="ITB6" s="1662"/>
      <c r="ITC6" s="1662"/>
      <c r="ITD6" s="1662"/>
      <c r="ITE6" s="1662"/>
      <c r="ITF6" s="1662"/>
      <c r="ITG6" s="1662"/>
      <c r="ITH6" s="1662"/>
      <c r="ITI6" s="1662"/>
      <c r="ITJ6" s="1662"/>
      <c r="ITK6" s="1662"/>
      <c r="ITL6" s="1662"/>
      <c r="ITM6" s="1662"/>
      <c r="ITN6" s="1662"/>
      <c r="ITO6" s="1662"/>
      <c r="ITP6" s="1662"/>
      <c r="ITQ6" s="1662"/>
      <c r="ITR6" s="1662"/>
      <c r="ITS6" s="1662"/>
      <c r="ITT6" s="1662"/>
      <c r="ITU6" s="1662"/>
      <c r="ITV6" s="1662"/>
      <c r="ITW6" s="1662"/>
      <c r="ITX6" s="1662"/>
      <c r="ITY6" s="1662"/>
      <c r="ITZ6" s="1662"/>
      <c r="IUA6" s="1662"/>
      <c r="IUB6" s="1662"/>
      <c r="IUC6" s="1662"/>
      <c r="IUD6" s="1662"/>
      <c r="IUE6" s="1662"/>
      <c r="IUF6" s="1662"/>
      <c r="IUG6" s="1662"/>
      <c r="IUH6" s="1662"/>
      <c r="IUI6" s="1662"/>
      <c r="IUJ6" s="1662"/>
      <c r="IUK6" s="1662"/>
      <c r="IUL6" s="1662"/>
      <c r="IUM6" s="1662"/>
      <c r="IUN6" s="1662"/>
      <c r="IUO6" s="1662"/>
      <c r="IUP6" s="1662"/>
      <c r="IUQ6" s="1662"/>
      <c r="IUR6" s="1662"/>
      <c r="IUS6" s="1662"/>
      <c r="IUT6" s="1662"/>
      <c r="IUU6" s="1662"/>
      <c r="IUV6" s="1662"/>
      <c r="IUW6" s="1662"/>
      <c r="IUX6" s="1662"/>
      <c r="IUY6" s="1662"/>
      <c r="IUZ6" s="1662"/>
      <c r="IVA6" s="1662"/>
      <c r="IVB6" s="1662"/>
      <c r="IVC6" s="1662"/>
      <c r="IVD6" s="1662"/>
      <c r="IVE6" s="1662"/>
      <c r="IVF6" s="1662"/>
      <c r="IVG6" s="1662"/>
      <c r="IVH6" s="1662"/>
      <c r="IVI6" s="1662"/>
      <c r="IVJ6" s="1662"/>
      <c r="IVK6" s="1662"/>
      <c r="IVL6" s="1662"/>
      <c r="IVM6" s="1662"/>
      <c r="IVN6" s="1662"/>
      <c r="IVO6" s="1662"/>
      <c r="IVP6" s="1662"/>
      <c r="IVQ6" s="1662"/>
      <c r="IVR6" s="1662"/>
      <c r="IVS6" s="1662"/>
      <c r="IVT6" s="1662"/>
      <c r="IVU6" s="1662"/>
      <c r="IVV6" s="1662"/>
      <c r="IVW6" s="1662"/>
      <c r="IVX6" s="1662"/>
      <c r="IVY6" s="1662"/>
      <c r="IVZ6" s="1662"/>
      <c r="IWA6" s="1662"/>
      <c r="IWB6" s="1662"/>
      <c r="IWC6" s="1662"/>
      <c r="IWD6" s="1662"/>
      <c r="IWE6" s="1662"/>
      <c r="IWF6" s="1662"/>
      <c r="IWG6" s="1662"/>
      <c r="IWH6" s="1662"/>
      <c r="IWI6" s="1662"/>
      <c r="IWJ6" s="1662"/>
      <c r="IWK6" s="1662"/>
      <c r="IWL6" s="1662"/>
      <c r="IWM6" s="1662"/>
      <c r="IWN6" s="1662"/>
      <c r="IWO6" s="1662"/>
      <c r="IWP6" s="1662"/>
      <c r="IWQ6" s="1662"/>
      <c r="IWR6" s="1662"/>
      <c r="IWS6" s="1662"/>
      <c r="IWT6" s="1662"/>
      <c r="IWU6" s="1662"/>
      <c r="IWV6" s="1662"/>
      <c r="IWW6" s="1662"/>
      <c r="IWX6" s="1662"/>
      <c r="IWY6" s="1662"/>
      <c r="IWZ6" s="1662"/>
      <c r="IXA6" s="1662"/>
      <c r="IXB6" s="1662"/>
      <c r="IXC6" s="1662"/>
      <c r="IXD6" s="1662"/>
      <c r="IXE6" s="1662"/>
      <c r="IXF6" s="1662"/>
      <c r="IXG6" s="1662"/>
      <c r="IXH6" s="1662"/>
      <c r="IXI6" s="1662"/>
      <c r="IXJ6" s="1662"/>
      <c r="IXK6" s="1662"/>
      <c r="IXL6" s="1662"/>
      <c r="IXM6" s="1662"/>
      <c r="IXN6" s="1662"/>
      <c r="IXO6" s="1662"/>
      <c r="IXP6" s="1662"/>
      <c r="IXQ6" s="1662"/>
      <c r="IXR6" s="1662"/>
      <c r="IXS6" s="1662"/>
      <c r="IXT6" s="1662"/>
      <c r="IXU6" s="1662"/>
      <c r="IXV6" s="1662"/>
      <c r="IXW6" s="1662"/>
      <c r="IXX6" s="1662"/>
      <c r="IXY6" s="1662"/>
      <c r="IXZ6" s="1662"/>
      <c r="IYA6" s="1662"/>
      <c r="IYB6" s="1662"/>
      <c r="IYC6" s="1662"/>
      <c r="IYD6" s="1662"/>
      <c r="IYE6" s="1662"/>
      <c r="IYF6" s="1662"/>
      <c r="IYG6" s="1662"/>
      <c r="IYH6" s="1662"/>
      <c r="IYI6" s="1662"/>
      <c r="IYJ6" s="1662"/>
      <c r="IYK6" s="1662"/>
      <c r="IYL6" s="1662"/>
      <c r="IYM6" s="1662"/>
      <c r="IYN6" s="1662"/>
      <c r="IYO6" s="1662"/>
      <c r="IYP6" s="1662"/>
      <c r="IYQ6" s="1662"/>
      <c r="IYR6" s="1662"/>
      <c r="IYS6" s="1662"/>
      <c r="IYT6" s="1662"/>
      <c r="IYU6" s="1662"/>
      <c r="IYV6" s="1662"/>
      <c r="IYW6" s="1662"/>
      <c r="IYX6" s="1662"/>
      <c r="IYY6" s="1662"/>
      <c r="IYZ6" s="1662"/>
      <c r="IZA6" s="1662"/>
      <c r="IZB6" s="1662"/>
      <c r="IZC6" s="1662"/>
      <c r="IZD6" s="1662"/>
      <c r="IZE6" s="1662"/>
      <c r="IZF6" s="1662"/>
      <c r="IZG6" s="1662"/>
      <c r="IZH6" s="1662"/>
      <c r="IZI6" s="1662"/>
      <c r="IZJ6" s="1662"/>
      <c r="IZK6" s="1662"/>
      <c r="IZL6" s="1662"/>
      <c r="IZM6" s="1662"/>
      <c r="IZN6" s="1662"/>
      <c r="IZO6" s="1662"/>
      <c r="IZP6" s="1662"/>
      <c r="IZQ6" s="1662"/>
      <c r="IZR6" s="1662"/>
      <c r="IZS6" s="1662"/>
      <c r="IZT6" s="1662"/>
      <c r="IZU6" s="1662"/>
      <c r="IZV6" s="1662"/>
      <c r="IZW6" s="1662"/>
      <c r="IZX6" s="1662"/>
      <c r="IZY6" s="1662"/>
      <c r="IZZ6" s="1662"/>
      <c r="JAA6" s="1662"/>
      <c r="JAB6" s="1662"/>
      <c r="JAC6" s="1662"/>
      <c r="JAD6" s="1662"/>
      <c r="JAE6" s="1662"/>
      <c r="JAF6" s="1662"/>
      <c r="JAG6" s="1662"/>
      <c r="JAH6" s="1662"/>
      <c r="JAI6" s="1662"/>
      <c r="JAJ6" s="1662"/>
      <c r="JAK6" s="1662"/>
      <c r="JAL6" s="1662"/>
      <c r="JAM6" s="1662"/>
      <c r="JAN6" s="1662"/>
      <c r="JAO6" s="1662"/>
      <c r="JAP6" s="1662"/>
      <c r="JAQ6" s="1662"/>
      <c r="JAR6" s="1662"/>
      <c r="JAS6" s="1662"/>
      <c r="JAT6" s="1662"/>
      <c r="JAU6" s="1662"/>
      <c r="JAV6" s="1662"/>
      <c r="JAW6" s="1662"/>
      <c r="JAX6" s="1662"/>
      <c r="JAY6" s="1662"/>
      <c r="JAZ6" s="1662"/>
      <c r="JBA6" s="1662"/>
      <c r="JBB6" s="1662"/>
      <c r="JBC6" s="1662"/>
      <c r="JBD6" s="1662"/>
      <c r="JBE6" s="1662"/>
      <c r="JBF6" s="1662"/>
      <c r="JBG6" s="1662"/>
      <c r="JBH6" s="1662"/>
      <c r="JBI6" s="1662"/>
      <c r="JBJ6" s="1662"/>
      <c r="JBK6" s="1662"/>
      <c r="JBL6" s="1662"/>
      <c r="JBM6" s="1662"/>
      <c r="JBN6" s="1662"/>
      <c r="JBO6" s="1662"/>
      <c r="JBP6" s="1662"/>
      <c r="JBQ6" s="1662"/>
      <c r="JBR6" s="1662"/>
      <c r="JBS6" s="1662"/>
      <c r="JBT6" s="1662"/>
      <c r="JBU6" s="1662"/>
      <c r="JBV6" s="1662"/>
      <c r="JBW6" s="1662"/>
      <c r="JBX6" s="1662"/>
      <c r="JBY6" s="1662"/>
      <c r="JBZ6" s="1662"/>
      <c r="JCA6" s="1662"/>
      <c r="JCB6" s="1662"/>
      <c r="JCC6" s="1662"/>
      <c r="JCD6" s="1662"/>
      <c r="JCE6" s="1662"/>
      <c r="JCF6" s="1662"/>
      <c r="JCG6" s="1662"/>
      <c r="JCH6" s="1662"/>
      <c r="JCI6" s="1662"/>
      <c r="JCJ6" s="1662"/>
      <c r="JCK6" s="1662"/>
      <c r="JCL6" s="1662"/>
      <c r="JCM6" s="1662"/>
      <c r="JCN6" s="1662"/>
      <c r="JCO6" s="1662"/>
      <c r="JCP6" s="1662"/>
      <c r="JCQ6" s="1662"/>
      <c r="JCR6" s="1662"/>
      <c r="JCS6" s="1662"/>
      <c r="JCT6" s="1662"/>
      <c r="JCU6" s="1662"/>
      <c r="JCV6" s="1662"/>
      <c r="JCW6" s="1662"/>
      <c r="JCX6" s="1662"/>
      <c r="JCY6" s="1662"/>
      <c r="JCZ6" s="1662"/>
      <c r="JDA6" s="1662"/>
      <c r="JDB6" s="1662"/>
      <c r="JDC6" s="1662"/>
      <c r="JDD6" s="1662"/>
      <c r="JDE6" s="1662"/>
      <c r="JDF6" s="1662"/>
      <c r="JDG6" s="1662"/>
      <c r="JDH6" s="1662"/>
      <c r="JDI6" s="1662"/>
      <c r="JDJ6" s="1662"/>
      <c r="JDK6" s="1662"/>
      <c r="JDL6" s="1662"/>
      <c r="JDM6" s="1662"/>
      <c r="JDN6" s="1662"/>
      <c r="JDO6" s="1662"/>
      <c r="JDP6" s="1662"/>
      <c r="JDQ6" s="1662"/>
      <c r="JDR6" s="1662"/>
      <c r="JDS6" s="1662"/>
      <c r="JDT6" s="1662"/>
      <c r="JDU6" s="1662"/>
      <c r="JDV6" s="1662"/>
      <c r="JDW6" s="1662"/>
      <c r="JDX6" s="1662"/>
      <c r="JDY6" s="1662"/>
      <c r="JDZ6" s="1662"/>
      <c r="JEA6" s="1662"/>
      <c r="JEB6" s="1662"/>
      <c r="JEC6" s="1662"/>
      <c r="JED6" s="1662"/>
      <c r="JEE6" s="1662"/>
      <c r="JEF6" s="1662"/>
      <c r="JEG6" s="1662"/>
      <c r="JEH6" s="1662"/>
      <c r="JEI6" s="1662"/>
      <c r="JEJ6" s="1662"/>
      <c r="JEK6" s="1662"/>
      <c r="JEL6" s="1662"/>
      <c r="JEM6" s="1662"/>
      <c r="JEN6" s="1662"/>
      <c r="JEO6" s="1662"/>
      <c r="JEP6" s="1662"/>
      <c r="JEQ6" s="1662"/>
      <c r="JER6" s="1662"/>
      <c r="JES6" s="1662"/>
      <c r="JET6" s="1662"/>
      <c r="JEU6" s="1662"/>
      <c r="JEV6" s="1662"/>
      <c r="JEW6" s="1662"/>
      <c r="JEX6" s="1662"/>
      <c r="JEY6" s="1662"/>
      <c r="JEZ6" s="1662"/>
      <c r="JFA6" s="1662"/>
      <c r="JFB6" s="1662"/>
      <c r="JFC6" s="1662"/>
      <c r="JFD6" s="1662"/>
      <c r="JFE6" s="1662"/>
      <c r="JFF6" s="1662"/>
      <c r="JFG6" s="1662"/>
      <c r="JFH6" s="1662"/>
      <c r="JFI6" s="1662"/>
      <c r="JFJ6" s="1662"/>
      <c r="JFK6" s="1662"/>
      <c r="JFL6" s="1662"/>
      <c r="JFM6" s="1662"/>
      <c r="JFN6" s="1662"/>
      <c r="JFO6" s="1662"/>
      <c r="JFP6" s="1662"/>
      <c r="JFQ6" s="1662"/>
      <c r="JFR6" s="1662"/>
      <c r="JFS6" s="1662"/>
      <c r="JFT6" s="1662"/>
      <c r="JFU6" s="1662"/>
      <c r="JFV6" s="1662"/>
      <c r="JFW6" s="1662"/>
      <c r="JFX6" s="1662"/>
      <c r="JFY6" s="1662"/>
      <c r="JFZ6" s="1662"/>
      <c r="JGA6" s="1662"/>
      <c r="JGB6" s="1662"/>
      <c r="JGC6" s="1662"/>
      <c r="JGD6" s="1662"/>
      <c r="JGE6" s="1662"/>
      <c r="JGF6" s="1662"/>
      <c r="JGG6" s="1662"/>
      <c r="JGH6" s="1662"/>
      <c r="JGI6" s="1662"/>
      <c r="JGJ6" s="1662"/>
      <c r="JGK6" s="1662"/>
      <c r="JGL6" s="1662"/>
      <c r="JGM6" s="1662"/>
      <c r="JGN6" s="1662"/>
      <c r="JGO6" s="1662"/>
      <c r="JGP6" s="1662"/>
      <c r="JGQ6" s="1662"/>
      <c r="JGR6" s="1662"/>
      <c r="JGS6" s="1662"/>
      <c r="JGT6" s="1662"/>
      <c r="JGU6" s="1662"/>
      <c r="JGV6" s="1662"/>
      <c r="JGW6" s="1662"/>
      <c r="JGX6" s="1662"/>
      <c r="JGY6" s="1662"/>
      <c r="JGZ6" s="1662"/>
      <c r="JHA6" s="1662"/>
      <c r="JHB6" s="1662"/>
      <c r="JHC6" s="1662"/>
      <c r="JHD6" s="1662"/>
      <c r="JHE6" s="1662"/>
      <c r="JHF6" s="1662"/>
      <c r="JHG6" s="1662"/>
      <c r="JHH6" s="1662"/>
      <c r="JHI6" s="1662"/>
      <c r="JHJ6" s="1662"/>
      <c r="JHK6" s="1662"/>
      <c r="JHL6" s="1662"/>
      <c r="JHM6" s="1662"/>
      <c r="JHN6" s="1662"/>
      <c r="JHO6" s="1662"/>
      <c r="JHP6" s="1662"/>
      <c r="JHQ6" s="1662"/>
      <c r="JHR6" s="1662"/>
      <c r="JHS6" s="1662"/>
      <c r="JHT6" s="1662"/>
      <c r="JHU6" s="1662"/>
      <c r="JHV6" s="1662"/>
      <c r="JHW6" s="1662"/>
      <c r="JHX6" s="1662"/>
      <c r="JHY6" s="1662"/>
      <c r="JHZ6" s="1662"/>
      <c r="JIA6" s="1662"/>
      <c r="JIB6" s="1662"/>
      <c r="JIC6" s="1662"/>
      <c r="JID6" s="1662"/>
      <c r="JIE6" s="1662"/>
      <c r="JIF6" s="1662"/>
      <c r="JIG6" s="1662"/>
      <c r="JIH6" s="1662"/>
      <c r="JII6" s="1662"/>
      <c r="JIJ6" s="1662"/>
      <c r="JIK6" s="1662"/>
      <c r="JIL6" s="1662"/>
      <c r="JIM6" s="1662"/>
      <c r="JIN6" s="1662"/>
      <c r="JIO6" s="1662"/>
      <c r="JIP6" s="1662"/>
      <c r="JIQ6" s="1662"/>
      <c r="JIR6" s="1662"/>
      <c r="JIS6" s="1662"/>
      <c r="JIT6" s="1662"/>
      <c r="JIU6" s="1662"/>
      <c r="JIV6" s="1662"/>
      <c r="JIW6" s="1662"/>
      <c r="JIX6" s="1662"/>
      <c r="JIY6" s="1662"/>
      <c r="JIZ6" s="1662"/>
      <c r="JJA6" s="1662"/>
      <c r="JJB6" s="1662"/>
      <c r="JJC6" s="1662"/>
      <c r="JJD6" s="1662"/>
      <c r="JJE6" s="1662"/>
      <c r="JJF6" s="1662"/>
      <c r="JJG6" s="1662"/>
      <c r="JJH6" s="1662"/>
      <c r="JJI6" s="1662"/>
      <c r="JJJ6" s="1662"/>
      <c r="JJK6" s="1662"/>
      <c r="JJL6" s="1662"/>
      <c r="JJM6" s="1662"/>
      <c r="JJN6" s="1662"/>
      <c r="JJO6" s="1662"/>
      <c r="JJP6" s="1662"/>
      <c r="JJQ6" s="1662"/>
      <c r="JJR6" s="1662"/>
      <c r="JJS6" s="1662"/>
      <c r="JJT6" s="1662"/>
      <c r="JJU6" s="1662"/>
      <c r="JJV6" s="1662"/>
      <c r="JJW6" s="1662"/>
      <c r="JJX6" s="1662"/>
      <c r="JJY6" s="1662"/>
      <c r="JJZ6" s="1662"/>
      <c r="JKA6" s="1662"/>
      <c r="JKB6" s="1662"/>
      <c r="JKC6" s="1662"/>
      <c r="JKD6" s="1662"/>
      <c r="JKE6" s="1662"/>
      <c r="JKF6" s="1662"/>
      <c r="JKG6" s="1662"/>
      <c r="JKH6" s="1662"/>
      <c r="JKI6" s="1662"/>
      <c r="JKJ6" s="1662"/>
      <c r="JKK6" s="1662"/>
      <c r="JKL6" s="1662"/>
      <c r="JKM6" s="1662"/>
      <c r="JKN6" s="1662"/>
      <c r="JKO6" s="1662"/>
      <c r="JKP6" s="1662"/>
      <c r="JKQ6" s="1662"/>
      <c r="JKR6" s="1662"/>
      <c r="JKS6" s="1662"/>
      <c r="JKT6" s="1662"/>
      <c r="JKU6" s="1662"/>
      <c r="JKV6" s="1662"/>
      <c r="JKW6" s="1662"/>
      <c r="JKX6" s="1662"/>
      <c r="JKY6" s="1662"/>
      <c r="JKZ6" s="1662"/>
      <c r="JLA6" s="1662"/>
      <c r="JLB6" s="1662"/>
      <c r="JLC6" s="1662"/>
      <c r="JLD6" s="1662"/>
      <c r="JLE6" s="1662"/>
      <c r="JLF6" s="1662"/>
      <c r="JLG6" s="1662"/>
      <c r="JLH6" s="1662"/>
      <c r="JLI6" s="1662"/>
      <c r="JLJ6" s="1662"/>
      <c r="JLK6" s="1662"/>
      <c r="JLL6" s="1662"/>
      <c r="JLM6" s="1662"/>
      <c r="JLN6" s="1662"/>
      <c r="JLO6" s="1662"/>
      <c r="JLP6" s="1662"/>
      <c r="JLQ6" s="1662"/>
      <c r="JLR6" s="1662"/>
      <c r="JLS6" s="1662"/>
      <c r="JLT6" s="1662"/>
      <c r="JLU6" s="1662"/>
      <c r="JLV6" s="1662"/>
      <c r="JLW6" s="1662"/>
      <c r="JLX6" s="1662"/>
      <c r="JLY6" s="1662"/>
      <c r="JLZ6" s="1662"/>
      <c r="JMA6" s="1662"/>
      <c r="JMB6" s="1662"/>
      <c r="JMC6" s="1662"/>
      <c r="JMD6" s="1662"/>
      <c r="JME6" s="1662"/>
      <c r="JMF6" s="1662"/>
      <c r="JMG6" s="1662"/>
      <c r="JMH6" s="1662"/>
      <c r="JMI6" s="1662"/>
      <c r="JMJ6" s="1662"/>
      <c r="JMK6" s="1662"/>
      <c r="JML6" s="1662"/>
      <c r="JMM6" s="1662"/>
      <c r="JMN6" s="1662"/>
      <c r="JMO6" s="1662"/>
      <c r="JMP6" s="1662"/>
      <c r="JMQ6" s="1662"/>
      <c r="JMR6" s="1662"/>
      <c r="JMS6" s="1662"/>
      <c r="JMT6" s="1662"/>
      <c r="JMU6" s="1662"/>
      <c r="JMV6" s="1662"/>
      <c r="JMW6" s="1662"/>
      <c r="JMX6" s="1662"/>
      <c r="JMY6" s="1662"/>
      <c r="JMZ6" s="1662"/>
      <c r="JNA6" s="1662"/>
      <c r="JNB6" s="1662"/>
      <c r="JNC6" s="1662"/>
      <c r="JND6" s="1662"/>
      <c r="JNE6" s="1662"/>
      <c r="JNF6" s="1662"/>
      <c r="JNG6" s="1662"/>
      <c r="JNH6" s="1662"/>
      <c r="JNI6" s="1662"/>
      <c r="JNJ6" s="1662"/>
      <c r="JNK6" s="1662"/>
      <c r="JNL6" s="1662"/>
      <c r="JNM6" s="1662"/>
      <c r="JNN6" s="1662"/>
      <c r="JNO6" s="1662"/>
      <c r="JNP6" s="1662"/>
      <c r="JNQ6" s="1662"/>
      <c r="JNR6" s="1662"/>
      <c r="JNS6" s="1662"/>
      <c r="JNT6" s="1662"/>
      <c r="JNU6" s="1662"/>
      <c r="JNV6" s="1662"/>
      <c r="JNW6" s="1662"/>
      <c r="JNX6" s="1662"/>
      <c r="JNY6" s="1662"/>
      <c r="JNZ6" s="1662"/>
      <c r="JOA6" s="1662"/>
      <c r="JOB6" s="1662"/>
      <c r="JOC6" s="1662"/>
      <c r="JOD6" s="1662"/>
      <c r="JOE6" s="1662"/>
      <c r="JOF6" s="1662"/>
      <c r="JOG6" s="1662"/>
      <c r="JOH6" s="1662"/>
      <c r="JOI6" s="1662"/>
      <c r="JOJ6" s="1662"/>
      <c r="JOK6" s="1662"/>
      <c r="JOL6" s="1662"/>
      <c r="JOM6" s="1662"/>
      <c r="JON6" s="1662"/>
      <c r="JOO6" s="1662"/>
      <c r="JOP6" s="1662"/>
      <c r="JOQ6" s="1662"/>
      <c r="JOR6" s="1662"/>
      <c r="JOS6" s="1662"/>
      <c r="JOT6" s="1662"/>
      <c r="JOU6" s="1662"/>
      <c r="JOV6" s="1662"/>
      <c r="JOW6" s="1662"/>
      <c r="JOX6" s="1662"/>
      <c r="JOY6" s="1662"/>
      <c r="JOZ6" s="1662"/>
      <c r="JPA6" s="1662"/>
      <c r="JPB6" s="1662"/>
      <c r="JPC6" s="1662"/>
      <c r="JPD6" s="1662"/>
      <c r="JPE6" s="1662"/>
      <c r="JPF6" s="1662"/>
      <c r="JPG6" s="1662"/>
      <c r="JPH6" s="1662"/>
      <c r="JPI6" s="1662"/>
      <c r="JPJ6" s="1662"/>
      <c r="JPK6" s="1662"/>
      <c r="JPL6" s="1662"/>
      <c r="JPM6" s="1662"/>
      <c r="JPN6" s="1662"/>
      <c r="JPO6" s="1662"/>
      <c r="JPP6" s="1662"/>
      <c r="JPQ6" s="1662"/>
      <c r="JPR6" s="1662"/>
      <c r="JPS6" s="1662"/>
      <c r="JPT6" s="1662"/>
      <c r="JPU6" s="1662"/>
      <c r="JPV6" s="1662"/>
      <c r="JPW6" s="1662"/>
      <c r="JPX6" s="1662"/>
      <c r="JPY6" s="1662"/>
      <c r="JPZ6" s="1662"/>
      <c r="JQA6" s="1662"/>
      <c r="JQB6" s="1662"/>
      <c r="JQC6" s="1662"/>
      <c r="JQD6" s="1662"/>
      <c r="JQE6" s="1662"/>
      <c r="JQF6" s="1662"/>
      <c r="JQG6" s="1662"/>
      <c r="JQH6" s="1662"/>
      <c r="JQI6" s="1662"/>
      <c r="JQJ6" s="1662"/>
      <c r="JQK6" s="1662"/>
      <c r="JQL6" s="1662"/>
      <c r="JQM6" s="1662"/>
      <c r="JQN6" s="1662"/>
      <c r="JQO6" s="1662"/>
      <c r="JQP6" s="1662"/>
      <c r="JQQ6" s="1662"/>
      <c r="JQR6" s="1662"/>
      <c r="JQS6" s="1662"/>
      <c r="JQT6" s="1662"/>
      <c r="JQU6" s="1662"/>
      <c r="JQV6" s="1662"/>
      <c r="JQW6" s="1662"/>
      <c r="JQX6" s="1662"/>
      <c r="JQY6" s="1662"/>
      <c r="JQZ6" s="1662"/>
      <c r="JRA6" s="1662"/>
      <c r="JRB6" s="1662"/>
      <c r="JRC6" s="1662"/>
      <c r="JRD6" s="1662"/>
      <c r="JRE6" s="1662"/>
      <c r="JRF6" s="1662"/>
      <c r="JRG6" s="1662"/>
      <c r="JRH6" s="1662"/>
      <c r="JRI6" s="1662"/>
      <c r="JRJ6" s="1662"/>
      <c r="JRK6" s="1662"/>
      <c r="JRL6" s="1662"/>
      <c r="JRM6" s="1662"/>
      <c r="JRN6" s="1662"/>
      <c r="JRO6" s="1662"/>
      <c r="JRP6" s="1662"/>
      <c r="JRQ6" s="1662"/>
      <c r="JRR6" s="1662"/>
      <c r="JRS6" s="1662"/>
      <c r="JRT6" s="1662"/>
      <c r="JRU6" s="1662"/>
      <c r="JRV6" s="1662"/>
      <c r="JRW6" s="1662"/>
      <c r="JRX6" s="1662"/>
      <c r="JRY6" s="1662"/>
      <c r="JRZ6" s="1662"/>
      <c r="JSA6" s="1662"/>
      <c r="JSB6" s="1662"/>
      <c r="JSC6" s="1662"/>
      <c r="JSD6" s="1662"/>
      <c r="JSE6" s="1662"/>
      <c r="JSF6" s="1662"/>
      <c r="JSG6" s="1662"/>
      <c r="JSH6" s="1662"/>
      <c r="JSI6" s="1662"/>
      <c r="JSJ6" s="1662"/>
      <c r="JSK6" s="1662"/>
      <c r="JSL6" s="1662"/>
      <c r="JSM6" s="1662"/>
      <c r="JSN6" s="1662"/>
      <c r="JSO6" s="1662"/>
      <c r="JSP6" s="1662"/>
      <c r="JSQ6" s="1662"/>
      <c r="JSR6" s="1662"/>
      <c r="JSS6" s="1662"/>
      <c r="JST6" s="1662"/>
      <c r="JSU6" s="1662"/>
      <c r="JSV6" s="1662"/>
      <c r="JSW6" s="1662"/>
      <c r="JSX6" s="1662"/>
      <c r="JSY6" s="1662"/>
      <c r="JSZ6" s="1662"/>
      <c r="JTA6" s="1662"/>
      <c r="JTB6" s="1662"/>
      <c r="JTC6" s="1662"/>
      <c r="JTD6" s="1662"/>
      <c r="JTE6" s="1662"/>
      <c r="JTF6" s="1662"/>
      <c r="JTG6" s="1662"/>
      <c r="JTH6" s="1662"/>
      <c r="JTI6" s="1662"/>
      <c r="JTJ6" s="1662"/>
      <c r="JTK6" s="1662"/>
      <c r="JTL6" s="1662"/>
      <c r="JTM6" s="1662"/>
      <c r="JTN6" s="1662"/>
      <c r="JTO6" s="1662"/>
      <c r="JTP6" s="1662"/>
      <c r="JTQ6" s="1662"/>
      <c r="JTR6" s="1662"/>
      <c r="JTS6" s="1662"/>
      <c r="JTT6" s="1662"/>
      <c r="JTU6" s="1662"/>
      <c r="JTV6" s="1662"/>
      <c r="JTW6" s="1662"/>
      <c r="JTX6" s="1662"/>
      <c r="JTY6" s="1662"/>
      <c r="JTZ6" s="1662"/>
      <c r="JUA6" s="1662"/>
      <c r="JUB6" s="1662"/>
      <c r="JUC6" s="1662"/>
      <c r="JUD6" s="1662"/>
      <c r="JUE6" s="1662"/>
      <c r="JUF6" s="1662"/>
      <c r="JUG6" s="1662"/>
      <c r="JUH6" s="1662"/>
      <c r="JUI6" s="1662"/>
      <c r="JUJ6" s="1662"/>
      <c r="JUK6" s="1662"/>
      <c r="JUL6" s="1662"/>
      <c r="JUM6" s="1662"/>
      <c r="JUN6" s="1662"/>
      <c r="JUO6" s="1662"/>
      <c r="JUP6" s="1662"/>
      <c r="JUQ6" s="1662"/>
      <c r="JUR6" s="1662"/>
      <c r="JUS6" s="1662"/>
      <c r="JUT6" s="1662"/>
      <c r="JUU6" s="1662"/>
      <c r="JUV6" s="1662"/>
      <c r="JUW6" s="1662"/>
      <c r="JUX6" s="1662"/>
      <c r="JUY6" s="1662"/>
      <c r="JUZ6" s="1662"/>
      <c r="JVA6" s="1662"/>
      <c r="JVB6" s="1662"/>
      <c r="JVC6" s="1662"/>
      <c r="JVD6" s="1662"/>
      <c r="JVE6" s="1662"/>
      <c r="JVF6" s="1662"/>
      <c r="JVG6" s="1662"/>
      <c r="JVH6" s="1662"/>
      <c r="JVI6" s="1662"/>
      <c r="JVJ6" s="1662"/>
      <c r="JVK6" s="1662"/>
      <c r="JVL6" s="1662"/>
      <c r="JVM6" s="1662"/>
      <c r="JVN6" s="1662"/>
      <c r="JVO6" s="1662"/>
      <c r="JVP6" s="1662"/>
      <c r="JVQ6" s="1662"/>
      <c r="JVR6" s="1662"/>
      <c r="JVS6" s="1662"/>
      <c r="JVT6" s="1662"/>
      <c r="JVU6" s="1662"/>
      <c r="JVV6" s="1662"/>
      <c r="JVW6" s="1662"/>
      <c r="JVX6" s="1662"/>
      <c r="JVY6" s="1662"/>
      <c r="JVZ6" s="1662"/>
      <c r="JWA6" s="1662"/>
      <c r="JWB6" s="1662"/>
      <c r="JWC6" s="1662"/>
      <c r="JWD6" s="1662"/>
      <c r="JWE6" s="1662"/>
      <c r="JWF6" s="1662"/>
      <c r="JWG6" s="1662"/>
      <c r="JWH6" s="1662"/>
      <c r="JWI6" s="1662"/>
      <c r="JWJ6" s="1662"/>
      <c r="JWK6" s="1662"/>
      <c r="JWL6" s="1662"/>
      <c r="JWM6" s="1662"/>
      <c r="JWN6" s="1662"/>
      <c r="JWO6" s="1662"/>
      <c r="JWP6" s="1662"/>
      <c r="JWQ6" s="1662"/>
      <c r="JWR6" s="1662"/>
      <c r="JWS6" s="1662"/>
      <c r="JWT6" s="1662"/>
      <c r="JWU6" s="1662"/>
      <c r="JWV6" s="1662"/>
      <c r="JWW6" s="1662"/>
      <c r="JWX6" s="1662"/>
      <c r="JWY6" s="1662"/>
      <c r="JWZ6" s="1662"/>
      <c r="JXA6" s="1662"/>
      <c r="JXB6" s="1662"/>
      <c r="JXC6" s="1662"/>
      <c r="JXD6" s="1662"/>
      <c r="JXE6" s="1662"/>
      <c r="JXF6" s="1662"/>
      <c r="JXG6" s="1662"/>
      <c r="JXH6" s="1662"/>
      <c r="JXI6" s="1662"/>
      <c r="JXJ6" s="1662"/>
      <c r="JXK6" s="1662"/>
      <c r="JXL6" s="1662"/>
      <c r="JXM6" s="1662"/>
      <c r="JXN6" s="1662"/>
      <c r="JXO6" s="1662"/>
      <c r="JXP6" s="1662"/>
      <c r="JXQ6" s="1662"/>
      <c r="JXR6" s="1662"/>
      <c r="JXS6" s="1662"/>
      <c r="JXT6" s="1662"/>
      <c r="JXU6" s="1662"/>
      <c r="JXV6" s="1662"/>
      <c r="JXW6" s="1662"/>
      <c r="JXX6" s="1662"/>
      <c r="JXY6" s="1662"/>
      <c r="JXZ6" s="1662"/>
      <c r="JYA6" s="1662"/>
      <c r="JYB6" s="1662"/>
      <c r="JYC6" s="1662"/>
      <c r="JYD6" s="1662"/>
      <c r="JYE6" s="1662"/>
      <c r="JYF6" s="1662"/>
      <c r="JYG6" s="1662"/>
      <c r="JYH6" s="1662"/>
      <c r="JYI6" s="1662"/>
      <c r="JYJ6" s="1662"/>
      <c r="JYK6" s="1662"/>
      <c r="JYL6" s="1662"/>
      <c r="JYM6" s="1662"/>
      <c r="JYN6" s="1662"/>
      <c r="JYO6" s="1662"/>
      <c r="JYP6" s="1662"/>
      <c r="JYQ6" s="1662"/>
      <c r="JYR6" s="1662"/>
      <c r="JYS6" s="1662"/>
      <c r="JYT6" s="1662"/>
      <c r="JYU6" s="1662"/>
      <c r="JYV6" s="1662"/>
      <c r="JYW6" s="1662"/>
      <c r="JYX6" s="1662"/>
      <c r="JYY6" s="1662"/>
      <c r="JYZ6" s="1662"/>
      <c r="JZA6" s="1662"/>
      <c r="JZB6" s="1662"/>
      <c r="JZC6" s="1662"/>
      <c r="JZD6" s="1662"/>
      <c r="JZE6" s="1662"/>
      <c r="JZF6" s="1662"/>
      <c r="JZG6" s="1662"/>
      <c r="JZH6" s="1662"/>
      <c r="JZI6" s="1662"/>
      <c r="JZJ6" s="1662"/>
      <c r="JZK6" s="1662"/>
      <c r="JZL6" s="1662"/>
      <c r="JZM6" s="1662"/>
      <c r="JZN6" s="1662"/>
      <c r="JZO6" s="1662"/>
      <c r="JZP6" s="1662"/>
      <c r="JZQ6" s="1662"/>
      <c r="JZR6" s="1662"/>
      <c r="JZS6" s="1662"/>
      <c r="JZT6" s="1662"/>
      <c r="JZU6" s="1662"/>
      <c r="JZV6" s="1662"/>
      <c r="JZW6" s="1662"/>
      <c r="JZX6" s="1662"/>
      <c r="JZY6" s="1662"/>
      <c r="JZZ6" s="1662"/>
      <c r="KAA6" s="1662"/>
      <c r="KAB6" s="1662"/>
      <c r="KAC6" s="1662"/>
      <c r="KAD6" s="1662"/>
      <c r="KAE6" s="1662"/>
      <c r="KAF6" s="1662"/>
      <c r="KAG6" s="1662"/>
      <c r="KAH6" s="1662"/>
      <c r="KAI6" s="1662"/>
      <c r="KAJ6" s="1662"/>
      <c r="KAK6" s="1662"/>
      <c r="KAL6" s="1662"/>
      <c r="KAM6" s="1662"/>
      <c r="KAN6" s="1662"/>
      <c r="KAO6" s="1662"/>
      <c r="KAP6" s="1662"/>
      <c r="KAQ6" s="1662"/>
      <c r="KAR6" s="1662"/>
      <c r="KAS6" s="1662"/>
      <c r="KAT6" s="1662"/>
      <c r="KAU6" s="1662"/>
      <c r="KAV6" s="1662"/>
      <c r="KAW6" s="1662"/>
      <c r="KAX6" s="1662"/>
      <c r="KAY6" s="1662"/>
      <c r="KAZ6" s="1662"/>
      <c r="KBA6" s="1662"/>
      <c r="KBB6" s="1662"/>
      <c r="KBC6" s="1662"/>
      <c r="KBD6" s="1662"/>
      <c r="KBE6" s="1662"/>
      <c r="KBF6" s="1662"/>
      <c r="KBG6" s="1662"/>
      <c r="KBH6" s="1662"/>
      <c r="KBI6" s="1662"/>
      <c r="KBJ6" s="1662"/>
      <c r="KBK6" s="1662"/>
      <c r="KBL6" s="1662"/>
      <c r="KBM6" s="1662"/>
      <c r="KBN6" s="1662"/>
      <c r="KBO6" s="1662"/>
      <c r="KBP6" s="1662"/>
      <c r="KBQ6" s="1662"/>
      <c r="KBR6" s="1662"/>
      <c r="KBS6" s="1662"/>
      <c r="KBT6" s="1662"/>
      <c r="KBU6" s="1662"/>
      <c r="KBV6" s="1662"/>
      <c r="KBW6" s="1662"/>
      <c r="KBX6" s="1662"/>
      <c r="KBY6" s="1662"/>
      <c r="KBZ6" s="1662"/>
      <c r="KCA6" s="1662"/>
      <c r="KCB6" s="1662"/>
      <c r="KCC6" s="1662"/>
      <c r="KCD6" s="1662"/>
      <c r="KCE6" s="1662"/>
      <c r="KCF6" s="1662"/>
      <c r="KCG6" s="1662"/>
      <c r="KCH6" s="1662"/>
      <c r="KCI6" s="1662"/>
      <c r="KCJ6" s="1662"/>
      <c r="KCK6" s="1662"/>
      <c r="KCL6" s="1662"/>
      <c r="KCM6" s="1662"/>
      <c r="KCN6" s="1662"/>
      <c r="KCO6" s="1662"/>
      <c r="KCP6" s="1662"/>
      <c r="KCQ6" s="1662"/>
      <c r="KCR6" s="1662"/>
      <c r="KCS6" s="1662"/>
      <c r="KCT6" s="1662"/>
      <c r="KCU6" s="1662"/>
      <c r="KCV6" s="1662"/>
      <c r="KCW6" s="1662"/>
      <c r="KCX6" s="1662"/>
      <c r="KCY6" s="1662"/>
      <c r="KCZ6" s="1662"/>
      <c r="KDA6" s="1662"/>
      <c r="KDB6" s="1662"/>
      <c r="KDC6" s="1662"/>
      <c r="KDD6" s="1662"/>
      <c r="KDE6" s="1662"/>
      <c r="KDF6" s="1662"/>
      <c r="KDG6" s="1662"/>
      <c r="KDH6" s="1662"/>
      <c r="KDI6" s="1662"/>
      <c r="KDJ6" s="1662"/>
      <c r="KDK6" s="1662"/>
      <c r="KDL6" s="1662"/>
      <c r="KDM6" s="1662"/>
      <c r="KDN6" s="1662"/>
      <c r="KDO6" s="1662"/>
      <c r="KDP6" s="1662"/>
      <c r="KDQ6" s="1662"/>
      <c r="KDR6" s="1662"/>
      <c r="KDS6" s="1662"/>
      <c r="KDT6" s="1662"/>
      <c r="KDU6" s="1662"/>
      <c r="KDV6" s="1662"/>
      <c r="KDW6" s="1662"/>
      <c r="KDX6" s="1662"/>
      <c r="KDY6" s="1662"/>
      <c r="KDZ6" s="1662"/>
      <c r="KEA6" s="1662"/>
      <c r="KEB6" s="1662"/>
      <c r="KEC6" s="1662"/>
      <c r="KED6" s="1662"/>
      <c r="KEE6" s="1662"/>
      <c r="KEF6" s="1662"/>
      <c r="KEG6" s="1662"/>
      <c r="KEH6" s="1662"/>
      <c r="KEI6" s="1662"/>
      <c r="KEJ6" s="1662"/>
      <c r="KEK6" s="1662"/>
      <c r="KEL6" s="1662"/>
      <c r="KEM6" s="1662"/>
      <c r="KEN6" s="1662"/>
      <c r="KEO6" s="1662"/>
      <c r="KEP6" s="1662"/>
      <c r="KEQ6" s="1662"/>
      <c r="KER6" s="1662"/>
      <c r="KES6" s="1662"/>
      <c r="KET6" s="1662"/>
      <c r="KEU6" s="1662"/>
      <c r="KEV6" s="1662"/>
      <c r="KEW6" s="1662"/>
      <c r="KEX6" s="1662"/>
      <c r="KEY6" s="1662"/>
      <c r="KEZ6" s="1662"/>
      <c r="KFA6" s="1662"/>
      <c r="KFB6" s="1662"/>
      <c r="KFC6" s="1662"/>
      <c r="KFD6" s="1662"/>
      <c r="KFE6" s="1662"/>
      <c r="KFF6" s="1662"/>
      <c r="KFG6" s="1662"/>
      <c r="KFH6" s="1662"/>
      <c r="KFI6" s="1662"/>
      <c r="KFJ6" s="1662"/>
      <c r="KFK6" s="1662"/>
      <c r="KFL6" s="1662"/>
      <c r="KFM6" s="1662"/>
      <c r="KFN6" s="1662"/>
      <c r="KFO6" s="1662"/>
      <c r="KFP6" s="1662"/>
      <c r="KFQ6" s="1662"/>
      <c r="KFR6" s="1662"/>
      <c r="KFS6" s="1662"/>
      <c r="KFT6" s="1662"/>
      <c r="KFU6" s="1662"/>
      <c r="KFV6" s="1662"/>
      <c r="KFW6" s="1662"/>
      <c r="KFX6" s="1662"/>
      <c r="KFY6" s="1662"/>
      <c r="KFZ6" s="1662"/>
      <c r="KGA6" s="1662"/>
      <c r="KGB6" s="1662"/>
      <c r="KGC6" s="1662"/>
      <c r="KGD6" s="1662"/>
      <c r="KGE6" s="1662"/>
      <c r="KGF6" s="1662"/>
      <c r="KGG6" s="1662"/>
      <c r="KGH6" s="1662"/>
      <c r="KGI6" s="1662"/>
      <c r="KGJ6" s="1662"/>
      <c r="KGK6" s="1662"/>
      <c r="KGL6" s="1662"/>
      <c r="KGM6" s="1662"/>
      <c r="KGN6" s="1662"/>
      <c r="KGO6" s="1662"/>
      <c r="KGP6" s="1662"/>
      <c r="KGQ6" s="1662"/>
      <c r="KGR6" s="1662"/>
      <c r="KGS6" s="1662"/>
      <c r="KGT6" s="1662"/>
      <c r="KGU6" s="1662"/>
      <c r="KGV6" s="1662"/>
      <c r="KGW6" s="1662"/>
      <c r="KGX6" s="1662"/>
      <c r="KGY6" s="1662"/>
      <c r="KGZ6" s="1662"/>
      <c r="KHA6" s="1662"/>
      <c r="KHB6" s="1662"/>
      <c r="KHC6" s="1662"/>
      <c r="KHD6" s="1662"/>
      <c r="KHE6" s="1662"/>
      <c r="KHF6" s="1662"/>
      <c r="KHG6" s="1662"/>
      <c r="KHH6" s="1662"/>
      <c r="KHI6" s="1662"/>
      <c r="KHJ6" s="1662"/>
      <c r="KHK6" s="1662"/>
      <c r="KHL6" s="1662"/>
      <c r="KHM6" s="1662"/>
      <c r="KHN6" s="1662"/>
      <c r="KHO6" s="1662"/>
      <c r="KHP6" s="1662"/>
      <c r="KHQ6" s="1662"/>
      <c r="KHR6" s="1662"/>
      <c r="KHS6" s="1662"/>
      <c r="KHT6" s="1662"/>
      <c r="KHU6" s="1662"/>
      <c r="KHV6" s="1662"/>
      <c r="KHW6" s="1662"/>
      <c r="KHX6" s="1662"/>
      <c r="KHY6" s="1662"/>
      <c r="KHZ6" s="1662"/>
      <c r="KIA6" s="1662"/>
      <c r="KIB6" s="1662"/>
      <c r="KIC6" s="1662"/>
      <c r="KID6" s="1662"/>
      <c r="KIE6" s="1662"/>
      <c r="KIF6" s="1662"/>
      <c r="KIG6" s="1662"/>
      <c r="KIH6" s="1662"/>
      <c r="KII6" s="1662"/>
      <c r="KIJ6" s="1662"/>
      <c r="KIK6" s="1662"/>
      <c r="KIL6" s="1662"/>
      <c r="KIM6" s="1662"/>
      <c r="KIN6" s="1662"/>
      <c r="KIO6" s="1662"/>
      <c r="KIP6" s="1662"/>
      <c r="KIQ6" s="1662"/>
      <c r="KIR6" s="1662"/>
      <c r="KIS6" s="1662"/>
      <c r="KIT6" s="1662"/>
      <c r="KIU6" s="1662"/>
      <c r="KIV6" s="1662"/>
      <c r="KIW6" s="1662"/>
      <c r="KIX6" s="1662"/>
      <c r="KIY6" s="1662"/>
      <c r="KIZ6" s="1662"/>
      <c r="KJA6" s="1662"/>
      <c r="KJB6" s="1662"/>
      <c r="KJC6" s="1662"/>
      <c r="KJD6" s="1662"/>
      <c r="KJE6" s="1662"/>
      <c r="KJF6" s="1662"/>
      <c r="KJG6" s="1662"/>
      <c r="KJH6" s="1662"/>
      <c r="KJI6" s="1662"/>
      <c r="KJJ6" s="1662"/>
      <c r="KJK6" s="1662"/>
      <c r="KJL6" s="1662"/>
      <c r="KJM6" s="1662"/>
      <c r="KJN6" s="1662"/>
      <c r="KJO6" s="1662"/>
      <c r="KJP6" s="1662"/>
      <c r="KJQ6" s="1662"/>
      <c r="KJR6" s="1662"/>
      <c r="KJS6" s="1662"/>
      <c r="KJT6" s="1662"/>
      <c r="KJU6" s="1662"/>
      <c r="KJV6" s="1662"/>
      <c r="KJW6" s="1662"/>
      <c r="KJX6" s="1662"/>
      <c r="KJY6" s="1662"/>
      <c r="KJZ6" s="1662"/>
      <c r="KKA6" s="1662"/>
      <c r="KKB6" s="1662"/>
      <c r="KKC6" s="1662"/>
      <c r="KKD6" s="1662"/>
      <c r="KKE6" s="1662"/>
      <c r="KKF6" s="1662"/>
      <c r="KKG6" s="1662"/>
      <c r="KKH6" s="1662"/>
      <c r="KKI6" s="1662"/>
      <c r="KKJ6" s="1662"/>
      <c r="KKK6" s="1662"/>
      <c r="KKL6" s="1662"/>
      <c r="KKM6" s="1662"/>
      <c r="KKN6" s="1662"/>
      <c r="KKO6" s="1662"/>
      <c r="KKP6" s="1662"/>
      <c r="KKQ6" s="1662"/>
      <c r="KKR6" s="1662"/>
      <c r="KKS6" s="1662"/>
      <c r="KKT6" s="1662"/>
      <c r="KKU6" s="1662"/>
      <c r="KKV6" s="1662"/>
      <c r="KKW6" s="1662"/>
      <c r="KKX6" s="1662"/>
      <c r="KKY6" s="1662"/>
      <c r="KKZ6" s="1662"/>
      <c r="KLA6" s="1662"/>
      <c r="KLB6" s="1662"/>
      <c r="KLC6" s="1662"/>
      <c r="KLD6" s="1662"/>
      <c r="KLE6" s="1662"/>
      <c r="KLF6" s="1662"/>
      <c r="KLG6" s="1662"/>
      <c r="KLH6" s="1662"/>
      <c r="KLI6" s="1662"/>
      <c r="KLJ6" s="1662"/>
      <c r="KLK6" s="1662"/>
      <c r="KLL6" s="1662"/>
      <c r="KLM6" s="1662"/>
      <c r="KLN6" s="1662"/>
      <c r="KLO6" s="1662"/>
      <c r="KLP6" s="1662"/>
      <c r="KLQ6" s="1662"/>
      <c r="KLR6" s="1662"/>
      <c r="KLS6" s="1662"/>
      <c r="KLT6" s="1662"/>
      <c r="KLU6" s="1662"/>
      <c r="KLV6" s="1662"/>
      <c r="KLW6" s="1662"/>
      <c r="KLX6" s="1662"/>
      <c r="KLY6" s="1662"/>
      <c r="KLZ6" s="1662"/>
      <c r="KMA6" s="1662"/>
      <c r="KMB6" s="1662"/>
      <c r="KMC6" s="1662"/>
      <c r="KMD6" s="1662"/>
      <c r="KME6" s="1662"/>
      <c r="KMF6" s="1662"/>
      <c r="KMG6" s="1662"/>
      <c r="KMH6" s="1662"/>
      <c r="KMI6" s="1662"/>
      <c r="KMJ6" s="1662"/>
      <c r="KMK6" s="1662"/>
      <c r="KML6" s="1662"/>
      <c r="KMM6" s="1662"/>
      <c r="KMN6" s="1662"/>
      <c r="KMO6" s="1662"/>
      <c r="KMP6" s="1662"/>
      <c r="KMQ6" s="1662"/>
      <c r="KMR6" s="1662"/>
      <c r="KMS6" s="1662"/>
      <c r="KMT6" s="1662"/>
      <c r="KMU6" s="1662"/>
      <c r="KMV6" s="1662"/>
      <c r="KMW6" s="1662"/>
      <c r="KMX6" s="1662"/>
      <c r="KMY6" s="1662"/>
      <c r="KMZ6" s="1662"/>
      <c r="KNA6" s="1662"/>
      <c r="KNB6" s="1662"/>
      <c r="KNC6" s="1662"/>
      <c r="KND6" s="1662"/>
      <c r="KNE6" s="1662"/>
      <c r="KNF6" s="1662"/>
      <c r="KNG6" s="1662"/>
      <c r="KNH6" s="1662"/>
      <c r="KNI6" s="1662"/>
      <c r="KNJ6" s="1662"/>
      <c r="KNK6" s="1662"/>
      <c r="KNL6" s="1662"/>
      <c r="KNM6" s="1662"/>
      <c r="KNN6" s="1662"/>
      <c r="KNO6" s="1662"/>
      <c r="KNP6" s="1662"/>
      <c r="KNQ6" s="1662"/>
      <c r="KNR6" s="1662"/>
      <c r="KNS6" s="1662"/>
      <c r="KNT6" s="1662"/>
      <c r="KNU6" s="1662"/>
      <c r="KNV6" s="1662"/>
      <c r="KNW6" s="1662"/>
      <c r="KNX6" s="1662"/>
      <c r="KNY6" s="1662"/>
      <c r="KNZ6" s="1662"/>
      <c r="KOA6" s="1662"/>
      <c r="KOB6" s="1662"/>
      <c r="KOC6" s="1662"/>
      <c r="KOD6" s="1662"/>
      <c r="KOE6" s="1662"/>
      <c r="KOF6" s="1662"/>
      <c r="KOG6" s="1662"/>
      <c r="KOH6" s="1662"/>
      <c r="KOI6" s="1662"/>
      <c r="KOJ6" s="1662"/>
      <c r="KOK6" s="1662"/>
      <c r="KOL6" s="1662"/>
      <c r="KOM6" s="1662"/>
      <c r="KON6" s="1662"/>
      <c r="KOO6" s="1662"/>
      <c r="KOP6" s="1662"/>
      <c r="KOQ6" s="1662"/>
      <c r="KOR6" s="1662"/>
      <c r="KOS6" s="1662"/>
      <c r="KOT6" s="1662"/>
      <c r="KOU6" s="1662"/>
      <c r="KOV6" s="1662"/>
      <c r="KOW6" s="1662"/>
      <c r="KOX6" s="1662"/>
      <c r="KOY6" s="1662"/>
      <c r="KOZ6" s="1662"/>
      <c r="KPA6" s="1662"/>
      <c r="KPB6" s="1662"/>
      <c r="KPC6" s="1662"/>
      <c r="KPD6" s="1662"/>
      <c r="KPE6" s="1662"/>
      <c r="KPF6" s="1662"/>
      <c r="KPG6" s="1662"/>
      <c r="KPH6" s="1662"/>
      <c r="KPI6" s="1662"/>
      <c r="KPJ6" s="1662"/>
      <c r="KPK6" s="1662"/>
      <c r="KPL6" s="1662"/>
      <c r="KPM6" s="1662"/>
      <c r="KPN6" s="1662"/>
      <c r="KPO6" s="1662"/>
      <c r="KPP6" s="1662"/>
      <c r="KPQ6" s="1662"/>
      <c r="KPR6" s="1662"/>
      <c r="KPS6" s="1662"/>
      <c r="KPT6" s="1662"/>
      <c r="KPU6" s="1662"/>
      <c r="KPV6" s="1662"/>
      <c r="KPW6" s="1662"/>
      <c r="KPX6" s="1662"/>
      <c r="KPY6" s="1662"/>
      <c r="KPZ6" s="1662"/>
      <c r="KQA6" s="1662"/>
      <c r="KQB6" s="1662"/>
      <c r="KQC6" s="1662"/>
      <c r="KQD6" s="1662"/>
      <c r="KQE6" s="1662"/>
      <c r="KQF6" s="1662"/>
      <c r="KQG6" s="1662"/>
      <c r="KQH6" s="1662"/>
      <c r="KQI6" s="1662"/>
      <c r="KQJ6" s="1662"/>
      <c r="KQK6" s="1662"/>
      <c r="KQL6" s="1662"/>
      <c r="KQM6" s="1662"/>
      <c r="KQN6" s="1662"/>
      <c r="KQO6" s="1662"/>
      <c r="KQP6" s="1662"/>
      <c r="KQQ6" s="1662"/>
      <c r="KQR6" s="1662"/>
      <c r="KQS6" s="1662"/>
      <c r="KQT6" s="1662"/>
      <c r="KQU6" s="1662"/>
      <c r="KQV6" s="1662"/>
      <c r="KQW6" s="1662"/>
      <c r="KQX6" s="1662"/>
      <c r="KQY6" s="1662"/>
      <c r="KQZ6" s="1662"/>
      <c r="KRA6" s="1662"/>
      <c r="KRB6" s="1662"/>
      <c r="KRC6" s="1662"/>
      <c r="KRD6" s="1662"/>
      <c r="KRE6" s="1662"/>
      <c r="KRF6" s="1662"/>
      <c r="KRG6" s="1662"/>
      <c r="KRH6" s="1662"/>
      <c r="KRI6" s="1662"/>
      <c r="KRJ6" s="1662"/>
      <c r="KRK6" s="1662"/>
      <c r="KRL6" s="1662"/>
      <c r="KRM6" s="1662"/>
      <c r="KRN6" s="1662"/>
      <c r="KRO6" s="1662"/>
      <c r="KRP6" s="1662"/>
      <c r="KRQ6" s="1662"/>
      <c r="KRR6" s="1662"/>
      <c r="KRS6" s="1662"/>
      <c r="KRT6" s="1662"/>
      <c r="KRU6" s="1662"/>
      <c r="KRV6" s="1662"/>
      <c r="KRW6" s="1662"/>
      <c r="KRX6" s="1662"/>
      <c r="KRY6" s="1662"/>
      <c r="KRZ6" s="1662"/>
      <c r="KSA6" s="1662"/>
      <c r="KSB6" s="1662"/>
      <c r="KSC6" s="1662"/>
      <c r="KSD6" s="1662"/>
      <c r="KSE6" s="1662"/>
      <c r="KSF6" s="1662"/>
      <c r="KSG6" s="1662"/>
      <c r="KSH6" s="1662"/>
      <c r="KSI6" s="1662"/>
      <c r="KSJ6" s="1662"/>
      <c r="KSK6" s="1662"/>
      <c r="KSL6" s="1662"/>
      <c r="KSM6" s="1662"/>
      <c r="KSN6" s="1662"/>
      <c r="KSO6" s="1662"/>
      <c r="KSP6" s="1662"/>
      <c r="KSQ6" s="1662"/>
      <c r="KSR6" s="1662"/>
      <c r="KSS6" s="1662"/>
      <c r="KST6" s="1662"/>
      <c r="KSU6" s="1662"/>
      <c r="KSV6" s="1662"/>
      <c r="KSW6" s="1662"/>
      <c r="KSX6" s="1662"/>
      <c r="KSY6" s="1662"/>
      <c r="KSZ6" s="1662"/>
      <c r="KTA6" s="1662"/>
      <c r="KTB6" s="1662"/>
      <c r="KTC6" s="1662"/>
      <c r="KTD6" s="1662"/>
      <c r="KTE6" s="1662"/>
      <c r="KTF6" s="1662"/>
      <c r="KTG6" s="1662"/>
      <c r="KTH6" s="1662"/>
      <c r="KTI6" s="1662"/>
      <c r="KTJ6" s="1662"/>
      <c r="KTK6" s="1662"/>
      <c r="KTL6" s="1662"/>
      <c r="KTM6" s="1662"/>
      <c r="KTN6" s="1662"/>
      <c r="KTO6" s="1662"/>
      <c r="KTP6" s="1662"/>
      <c r="KTQ6" s="1662"/>
      <c r="KTR6" s="1662"/>
      <c r="KTS6" s="1662"/>
      <c r="KTT6" s="1662"/>
      <c r="KTU6" s="1662"/>
      <c r="KTV6" s="1662"/>
      <c r="KTW6" s="1662"/>
      <c r="KTX6" s="1662"/>
      <c r="KTY6" s="1662"/>
      <c r="KTZ6" s="1662"/>
      <c r="KUA6" s="1662"/>
      <c r="KUB6" s="1662"/>
      <c r="KUC6" s="1662"/>
      <c r="KUD6" s="1662"/>
      <c r="KUE6" s="1662"/>
      <c r="KUF6" s="1662"/>
      <c r="KUG6" s="1662"/>
      <c r="KUH6" s="1662"/>
      <c r="KUI6" s="1662"/>
      <c r="KUJ6" s="1662"/>
      <c r="KUK6" s="1662"/>
      <c r="KUL6" s="1662"/>
      <c r="KUM6" s="1662"/>
      <c r="KUN6" s="1662"/>
      <c r="KUO6" s="1662"/>
      <c r="KUP6" s="1662"/>
      <c r="KUQ6" s="1662"/>
      <c r="KUR6" s="1662"/>
      <c r="KUS6" s="1662"/>
      <c r="KUT6" s="1662"/>
      <c r="KUU6" s="1662"/>
      <c r="KUV6" s="1662"/>
      <c r="KUW6" s="1662"/>
      <c r="KUX6" s="1662"/>
      <c r="KUY6" s="1662"/>
      <c r="KUZ6" s="1662"/>
      <c r="KVA6" s="1662"/>
      <c r="KVB6" s="1662"/>
      <c r="KVC6" s="1662"/>
      <c r="KVD6" s="1662"/>
      <c r="KVE6" s="1662"/>
      <c r="KVF6" s="1662"/>
      <c r="KVG6" s="1662"/>
      <c r="KVH6" s="1662"/>
      <c r="KVI6" s="1662"/>
      <c r="KVJ6" s="1662"/>
      <c r="KVK6" s="1662"/>
      <c r="KVL6" s="1662"/>
      <c r="KVM6" s="1662"/>
      <c r="KVN6" s="1662"/>
      <c r="KVO6" s="1662"/>
      <c r="KVP6" s="1662"/>
      <c r="KVQ6" s="1662"/>
      <c r="KVR6" s="1662"/>
      <c r="KVS6" s="1662"/>
      <c r="KVT6" s="1662"/>
      <c r="KVU6" s="1662"/>
      <c r="KVV6" s="1662"/>
      <c r="KVW6" s="1662"/>
      <c r="KVX6" s="1662"/>
      <c r="KVY6" s="1662"/>
      <c r="KVZ6" s="1662"/>
      <c r="KWA6" s="1662"/>
      <c r="KWB6" s="1662"/>
      <c r="KWC6" s="1662"/>
      <c r="KWD6" s="1662"/>
      <c r="KWE6" s="1662"/>
      <c r="KWF6" s="1662"/>
      <c r="KWG6" s="1662"/>
      <c r="KWH6" s="1662"/>
      <c r="KWI6" s="1662"/>
      <c r="KWJ6" s="1662"/>
      <c r="KWK6" s="1662"/>
      <c r="KWL6" s="1662"/>
      <c r="KWM6" s="1662"/>
      <c r="KWN6" s="1662"/>
      <c r="KWO6" s="1662"/>
      <c r="KWP6" s="1662"/>
      <c r="KWQ6" s="1662"/>
      <c r="KWR6" s="1662"/>
      <c r="KWS6" s="1662"/>
      <c r="KWT6" s="1662"/>
      <c r="KWU6" s="1662"/>
      <c r="KWV6" s="1662"/>
      <c r="KWW6" s="1662"/>
      <c r="KWX6" s="1662"/>
      <c r="KWY6" s="1662"/>
      <c r="KWZ6" s="1662"/>
      <c r="KXA6" s="1662"/>
      <c r="KXB6" s="1662"/>
      <c r="KXC6" s="1662"/>
      <c r="KXD6" s="1662"/>
      <c r="KXE6" s="1662"/>
      <c r="KXF6" s="1662"/>
      <c r="KXG6" s="1662"/>
      <c r="KXH6" s="1662"/>
      <c r="KXI6" s="1662"/>
      <c r="KXJ6" s="1662"/>
      <c r="KXK6" s="1662"/>
      <c r="KXL6" s="1662"/>
      <c r="KXM6" s="1662"/>
      <c r="KXN6" s="1662"/>
      <c r="KXO6" s="1662"/>
      <c r="KXP6" s="1662"/>
      <c r="KXQ6" s="1662"/>
      <c r="KXR6" s="1662"/>
      <c r="KXS6" s="1662"/>
      <c r="KXT6" s="1662"/>
      <c r="KXU6" s="1662"/>
      <c r="KXV6" s="1662"/>
      <c r="KXW6" s="1662"/>
      <c r="KXX6" s="1662"/>
      <c r="KXY6" s="1662"/>
      <c r="KXZ6" s="1662"/>
      <c r="KYA6" s="1662"/>
      <c r="KYB6" s="1662"/>
      <c r="KYC6" s="1662"/>
      <c r="KYD6" s="1662"/>
      <c r="KYE6" s="1662"/>
      <c r="KYF6" s="1662"/>
      <c r="KYG6" s="1662"/>
      <c r="KYH6" s="1662"/>
      <c r="KYI6" s="1662"/>
      <c r="KYJ6" s="1662"/>
      <c r="KYK6" s="1662"/>
      <c r="KYL6" s="1662"/>
      <c r="KYM6" s="1662"/>
      <c r="KYN6" s="1662"/>
      <c r="KYO6" s="1662"/>
      <c r="KYP6" s="1662"/>
      <c r="KYQ6" s="1662"/>
      <c r="KYR6" s="1662"/>
      <c r="KYS6" s="1662"/>
      <c r="KYT6" s="1662"/>
      <c r="KYU6" s="1662"/>
      <c r="KYV6" s="1662"/>
      <c r="KYW6" s="1662"/>
      <c r="KYX6" s="1662"/>
      <c r="KYY6" s="1662"/>
      <c r="KYZ6" s="1662"/>
      <c r="KZA6" s="1662"/>
      <c r="KZB6" s="1662"/>
      <c r="KZC6" s="1662"/>
      <c r="KZD6" s="1662"/>
      <c r="KZE6" s="1662"/>
      <c r="KZF6" s="1662"/>
      <c r="KZG6" s="1662"/>
      <c r="KZH6" s="1662"/>
      <c r="KZI6" s="1662"/>
      <c r="KZJ6" s="1662"/>
      <c r="KZK6" s="1662"/>
      <c r="KZL6" s="1662"/>
      <c r="KZM6" s="1662"/>
      <c r="KZN6" s="1662"/>
      <c r="KZO6" s="1662"/>
      <c r="KZP6" s="1662"/>
      <c r="KZQ6" s="1662"/>
      <c r="KZR6" s="1662"/>
      <c r="KZS6" s="1662"/>
      <c r="KZT6" s="1662"/>
      <c r="KZU6" s="1662"/>
      <c r="KZV6" s="1662"/>
      <c r="KZW6" s="1662"/>
      <c r="KZX6" s="1662"/>
      <c r="KZY6" s="1662"/>
      <c r="KZZ6" s="1662"/>
      <c r="LAA6" s="1662"/>
      <c r="LAB6" s="1662"/>
      <c r="LAC6" s="1662"/>
      <c r="LAD6" s="1662"/>
      <c r="LAE6" s="1662"/>
      <c r="LAF6" s="1662"/>
      <c r="LAG6" s="1662"/>
      <c r="LAH6" s="1662"/>
      <c r="LAI6" s="1662"/>
      <c r="LAJ6" s="1662"/>
      <c r="LAK6" s="1662"/>
      <c r="LAL6" s="1662"/>
      <c r="LAM6" s="1662"/>
      <c r="LAN6" s="1662"/>
      <c r="LAO6" s="1662"/>
      <c r="LAP6" s="1662"/>
      <c r="LAQ6" s="1662"/>
      <c r="LAR6" s="1662"/>
      <c r="LAS6" s="1662"/>
      <c r="LAT6" s="1662"/>
      <c r="LAU6" s="1662"/>
      <c r="LAV6" s="1662"/>
      <c r="LAW6" s="1662"/>
      <c r="LAX6" s="1662"/>
      <c r="LAY6" s="1662"/>
      <c r="LAZ6" s="1662"/>
      <c r="LBA6" s="1662"/>
      <c r="LBB6" s="1662"/>
      <c r="LBC6" s="1662"/>
      <c r="LBD6" s="1662"/>
      <c r="LBE6" s="1662"/>
      <c r="LBF6" s="1662"/>
      <c r="LBG6" s="1662"/>
      <c r="LBH6" s="1662"/>
      <c r="LBI6" s="1662"/>
      <c r="LBJ6" s="1662"/>
      <c r="LBK6" s="1662"/>
      <c r="LBL6" s="1662"/>
      <c r="LBM6" s="1662"/>
      <c r="LBN6" s="1662"/>
      <c r="LBO6" s="1662"/>
      <c r="LBP6" s="1662"/>
      <c r="LBQ6" s="1662"/>
      <c r="LBR6" s="1662"/>
      <c r="LBS6" s="1662"/>
      <c r="LBT6" s="1662"/>
      <c r="LBU6" s="1662"/>
      <c r="LBV6" s="1662"/>
      <c r="LBW6" s="1662"/>
      <c r="LBX6" s="1662"/>
      <c r="LBY6" s="1662"/>
      <c r="LBZ6" s="1662"/>
      <c r="LCA6" s="1662"/>
      <c r="LCB6" s="1662"/>
      <c r="LCC6" s="1662"/>
      <c r="LCD6" s="1662"/>
      <c r="LCE6" s="1662"/>
      <c r="LCF6" s="1662"/>
      <c r="LCG6" s="1662"/>
      <c r="LCH6" s="1662"/>
      <c r="LCI6" s="1662"/>
      <c r="LCJ6" s="1662"/>
      <c r="LCK6" s="1662"/>
      <c r="LCL6" s="1662"/>
      <c r="LCM6" s="1662"/>
      <c r="LCN6" s="1662"/>
      <c r="LCO6" s="1662"/>
      <c r="LCP6" s="1662"/>
      <c r="LCQ6" s="1662"/>
      <c r="LCR6" s="1662"/>
      <c r="LCS6" s="1662"/>
      <c r="LCT6" s="1662"/>
      <c r="LCU6" s="1662"/>
      <c r="LCV6" s="1662"/>
      <c r="LCW6" s="1662"/>
      <c r="LCX6" s="1662"/>
      <c r="LCY6" s="1662"/>
      <c r="LCZ6" s="1662"/>
      <c r="LDA6" s="1662"/>
      <c r="LDB6" s="1662"/>
      <c r="LDC6" s="1662"/>
      <c r="LDD6" s="1662"/>
      <c r="LDE6" s="1662"/>
      <c r="LDF6" s="1662"/>
      <c r="LDG6" s="1662"/>
      <c r="LDH6" s="1662"/>
      <c r="LDI6" s="1662"/>
      <c r="LDJ6" s="1662"/>
      <c r="LDK6" s="1662"/>
      <c r="LDL6" s="1662"/>
      <c r="LDM6" s="1662"/>
      <c r="LDN6" s="1662"/>
      <c r="LDO6" s="1662"/>
      <c r="LDP6" s="1662"/>
      <c r="LDQ6" s="1662"/>
      <c r="LDR6" s="1662"/>
      <c r="LDS6" s="1662"/>
      <c r="LDT6" s="1662"/>
      <c r="LDU6" s="1662"/>
      <c r="LDV6" s="1662"/>
      <c r="LDW6" s="1662"/>
      <c r="LDX6" s="1662"/>
      <c r="LDY6" s="1662"/>
      <c r="LDZ6" s="1662"/>
      <c r="LEA6" s="1662"/>
      <c r="LEB6" s="1662"/>
      <c r="LEC6" s="1662"/>
      <c r="LED6" s="1662"/>
      <c r="LEE6" s="1662"/>
      <c r="LEF6" s="1662"/>
      <c r="LEG6" s="1662"/>
      <c r="LEH6" s="1662"/>
      <c r="LEI6" s="1662"/>
      <c r="LEJ6" s="1662"/>
      <c r="LEK6" s="1662"/>
      <c r="LEL6" s="1662"/>
      <c r="LEM6" s="1662"/>
      <c r="LEN6" s="1662"/>
      <c r="LEO6" s="1662"/>
      <c r="LEP6" s="1662"/>
      <c r="LEQ6" s="1662"/>
      <c r="LER6" s="1662"/>
      <c r="LES6" s="1662"/>
      <c r="LET6" s="1662"/>
      <c r="LEU6" s="1662"/>
      <c r="LEV6" s="1662"/>
      <c r="LEW6" s="1662"/>
      <c r="LEX6" s="1662"/>
      <c r="LEY6" s="1662"/>
      <c r="LEZ6" s="1662"/>
      <c r="LFA6" s="1662"/>
      <c r="LFB6" s="1662"/>
      <c r="LFC6" s="1662"/>
      <c r="LFD6" s="1662"/>
      <c r="LFE6" s="1662"/>
      <c r="LFF6" s="1662"/>
      <c r="LFG6" s="1662"/>
      <c r="LFH6" s="1662"/>
      <c r="LFI6" s="1662"/>
      <c r="LFJ6" s="1662"/>
      <c r="LFK6" s="1662"/>
      <c r="LFL6" s="1662"/>
      <c r="LFM6" s="1662"/>
      <c r="LFN6" s="1662"/>
      <c r="LFO6" s="1662"/>
      <c r="LFP6" s="1662"/>
      <c r="LFQ6" s="1662"/>
      <c r="LFR6" s="1662"/>
      <c r="LFS6" s="1662"/>
      <c r="LFT6" s="1662"/>
      <c r="LFU6" s="1662"/>
      <c r="LFV6" s="1662"/>
      <c r="LFW6" s="1662"/>
      <c r="LFX6" s="1662"/>
      <c r="LFY6" s="1662"/>
      <c r="LFZ6" s="1662"/>
      <c r="LGA6" s="1662"/>
      <c r="LGB6" s="1662"/>
      <c r="LGC6" s="1662"/>
      <c r="LGD6" s="1662"/>
      <c r="LGE6" s="1662"/>
      <c r="LGF6" s="1662"/>
      <c r="LGG6" s="1662"/>
      <c r="LGH6" s="1662"/>
      <c r="LGI6" s="1662"/>
      <c r="LGJ6" s="1662"/>
      <c r="LGK6" s="1662"/>
      <c r="LGL6" s="1662"/>
      <c r="LGM6" s="1662"/>
      <c r="LGN6" s="1662"/>
      <c r="LGO6" s="1662"/>
      <c r="LGP6" s="1662"/>
      <c r="LGQ6" s="1662"/>
      <c r="LGR6" s="1662"/>
      <c r="LGS6" s="1662"/>
      <c r="LGT6" s="1662"/>
      <c r="LGU6" s="1662"/>
      <c r="LGV6" s="1662"/>
      <c r="LGW6" s="1662"/>
      <c r="LGX6" s="1662"/>
      <c r="LGY6" s="1662"/>
      <c r="LGZ6" s="1662"/>
      <c r="LHA6" s="1662"/>
      <c r="LHB6" s="1662"/>
      <c r="LHC6" s="1662"/>
      <c r="LHD6" s="1662"/>
      <c r="LHE6" s="1662"/>
      <c r="LHF6" s="1662"/>
      <c r="LHG6" s="1662"/>
      <c r="LHH6" s="1662"/>
      <c r="LHI6" s="1662"/>
      <c r="LHJ6" s="1662"/>
      <c r="LHK6" s="1662"/>
      <c r="LHL6" s="1662"/>
      <c r="LHM6" s="1662"/>
      <c r="LHN6" s="1662"/>
      <c r="LHO6" s="1662"/>
      <c r="LHP6" s="1662"/>
      <c r="LHQ6" s="1662"/>
      <c r="LHR6" s="1662"/>
      <c r="LHS6" s="1662"/>
      <c r="LHT6" s="1662"/>
      <c r="LHU6" s="1662"/>
      <c r="LHV6" s="1662"/>
      <c r="LHW6" s="1662"/>
      <c r="LHX6" s="1662"/>
      <c r="LHY6" s="1662"/>
      <c r="LHZ6" s="1662"/>
      <c r="LIA6" s="1662"/>
      <c r="LIB6" s="1662"/>
      <c r="LIC6" s="1662"/>
      <c r="LID6" s="1662"/>
      <c r="LIE6" s="1662"/>
      <c r="LIF6" s="1662"/>
      <c r="LIG6" s="1662"/>
      <c r="LIH6" s="1662"/>
      <c r="LII6" s="1662"/>
      <c r="LIJ6" s="1662"/>
      <c r="LIK6" s="1662"/>
      <c r="LIL6" s="1662"/>
      <c r="LIM6" s="1662"/>
      <c r="LIN6" s="1662"/>
      <c r="LIO6" s="1662"/>
      <c r="LIP6" s="1662"/>
      <c r="LIQ6" s="1662"/>
      <c r="LIR6" s="1662"/>
      <c r="LIS6" s="1662"/>
      <c r="LIT6" s="1662"/>
      <c r="LIU6" s="1662"/>
      <c r="LIV6" s="1662"/>
      <c r="LIW6" s="1662"/>
      <c r="LIX6" s="1662"/>
      <c r="LIY6" s="1662"/>
      <c r="LIZ6" s="1662"/>
      <c r="LJA6" s="1662"/>
      <c r="LJB6" s="1662"/>
      <c r="LJC6" s="1662"/>
      <c r="LJD6" s="1662"/>
      <c r="LJE6" s="1662"/>
      <c r="LJF6" s="1662"/>
      <c r="LJG6" s="1662"/>
      <c r="LJH6" s="1662"/>
      <c r="LJI6" s="1662"/>
      <c r="LJJ6" s="1662"/>
      <c r="LJK6" s="1662"/>
      <c r="LJL6" s="1662"/>
      <c r="LJM6" s="1662"/>
      <c r="LJN6" s="1662"/>
      <c r="LJO6" s="1662"/>
      <c r="LJP6" s="1662"/>
      <c r="LJQ6" s="1662"/>
      <c r="LJR6" s="1662"/>
      <c r="LJS6" s="1662"/>
      <c r="LJT6" s="1662"/>
      <c r="LJU6" s="1662"/>
      <c r="LJV6" s="1662"/>
      <c r="LJW6" s="1662"/>
      <c r="LJX6" s="1662"/>
      <c r="LJY6" s="1662"/>
      <c r="LJZ6" s="1662"/>
      <c r="LKA6" s="1662"/>
      <c r="LKB6" s="1662"/>
      <c r="LKC6" s="1662"/>
      <c r="LKD6" s="1662"/>
      <c r="LKE6" s="1662"/>
      <c r="LKF6" s="1662"/>
      <c r="LKG6" s="1662"/>
      <c r="LKH6" s="1662"/>
      <c r="LKI6" s="1662"/>
      <c r="LKJ6" s="1662"/>
      <c r="LKK6" s="1662"/>
      <c r="LKL6" s="1662"/>
      <c r="LKM6" s="1662"/>
      <c r="LKN6" s="1662"/>
      <c r="LKO6" s="1662"/>
      <c r="LKP6" s="1662"/>
      <c r="LKQ6" s="1662"/>
      <c r="LKR6" s="1662"/>
      <c r="LKS6" s="1662"/>
      <c r="LKT6" s="1662"/>
      <c r="LKU6" s="1662"/>
      <c r="LKV6" s="1662"/>
      <c r="LKW6" s="1662"/>
      <c r="LKX6" s="1662"/>
      <c r="LKY6" s="1662"/>
      <c r="LKZ6" s="1662"/>
      <c r="LLA6" s="1662"/>
      <c r="LLB6" s="1662"/>
      <c r="LLC6" s="1662"/>
      <c r="LLD6" s="1662"/>
      <c r="LLE6" s="1662"/>
      <c r="LLF6" s="1662"/>
      <c r="LLG6" s="1662"/>
      <c r="LLH6" s="1662"/>
      <c r="LLI6" s="1662"/>
      <c r="LLJ6" s="1662"/>
      <c r="LLK6" s="1662"/>
      <c r="LLL6" s="1662"/>
      <c r="LLM6" s="1662"/>
      <c r="LLN6" s="1662"/>
      <c r="LLO6" s="1662"/>
      <c r="LLP6" s="1662"/>
      <c r="LLQ6" s="1662"/>
      <c r="LLR6" s="1662"/>
      <c r="LLS6" s="1662"/>
      <c r="LLT6" s="1662"/>
      <c r="LLU6" s="1662"/>
      <c r="LLV6" s="1662"/>
      <c r="LLW6" s="1662"/>
      <c r="LLX6" s="1662"/>
      <c r="LLY6" s="1662"/>
      <c r="LLZ6" s="1662"/>
      <c r="LMA6" s="1662"/>
      <c r="LMB6" s="1662"/>
      <c r="LMC6" s="1662"/>
      <c r="LMD6" s="1662"/>
      <c r="LME6" s="1662"/>
      <c r="LMF6" s="1662"/>
      <c r="LMG6" s="1662"/>
      <c r="LMH6" s="1662"/>
      <c r="LMI6" s="1662"/>
      <c r="LMJ6" s="1662"/>
      <c r="LMK6" s="1662"/>
      <c r="LML6" s="1662"/>
      <c r="LMM6" s="1662"/>
      <c r="LMN6" s="1662"/>
      <c r="LMO6" s="1662"/>
      <c r="LMP6" s="1662"/>
      <c r="LMQ6" s="1662"/>
      <c r="LMR6" s="1662"/>
      <c r="LMS6" s="1662"/>
      <c r="LMT6" s="1662"/>
      <c r="LMU6" s="1662"/>
      <c r="LMV6" s="1662"/>
      <c r="LMW6" s="1662"/>
      <c r="LMX6" s="1662"/>
      <c r="LMY6" s="1662"/>
      <c r="LMZ6" s="1662"/>
      <c r="LNA6" s="1662"/>
      <c r="LNB6" s="1662"/>
      <c r="LNC6" s="1662"/>
      <c r="LND6" s="1662"/>
      <c r="LNE6" s="1662"/>
      <c r="LNF6" s="1662"/>
      <c r="LNG6" s="1662"/>
      <c r="LNH6" s="1662"/>
      <c r="LNI6" s="1662"/>
      <c r="LNJ6" s="1662"/>
      <c r="LNK6" s="1662"/>
      <c r="LNL6" s="1662"/>
      <c r="LNM6" s="1662"/>
      <c r="LNN6" s="1662"/>
      <c r="LNO6" s="1662"/>
      <c r="LNP6" s="1662"/>
      <c r="LNQ6" s="1662"/>
      <c r="LNR6" s="1662"/>
      <c r="LNS6" s="1662"/>
      <c r="LNT6" s="1662"/>
      <c r="LNU6" s="1662"/>
      <c r="LNV6" s="1662"/>
      <c r="LNW6" s="1662"/>
      <c r="LNX6" s="1662"/>
      <c r="LNY6" s="1662"/>
      <c r="LNZ6" s="1662"/>
      <c r="LOA6" s="1662"/>
      <c r="LOB6" s="1662"/>
      <c r="LOC6" s="1662"/>
      <c r="LOD6" s="1662"/>
      <c r="LOE6" s="1662"/>
      <c r="LOF6" s="1662"/>
      <c r="LOG6" s="1662"/>
      <c r="LOH6" s="1662"/>
      <c r="LOI6" s="1662"/>
      <c r="LOJ6" s="1662"/>
      <c r="LOK6" s="1662"/>
      <c r="LOL6" s="1662"/>
      <c r="LOM6" s="1662"/>
      <c r="LON6" s="1662"/>
      <c r="LOO6" s="1662"/>
      <c r="LOP6" s="1662"/>
      <c r="LOQ6" s="1662"/>
      <c r="LOR6" s="1662"/>
      <c r="LOS6" s="1662"/>
      <c r="LOT6" s="1662"/>
      <c r="LOU6" s="1662"/>
      <c r="LOV6" s="1662"/>
      <c r="LOW6" s="1662"/>
      <c r="LOX6" s="1662"/>
      <c r="LOY6" s="1662"/>
      <c r="LOZ6" s="1662"/>
      <c r="LPA6" s="1662"/>
      <c r="LPB6" s="1662"/>
      <c r="LPC6" s="1662"/>
      <c r="LPD6" s="1662"/>
      <c r="LPE6" s="1662"/>
      <c r="LPF6" s="1662"/>
      <c r="LPG6" s="1662"/>
      <c r="LPH6" s="1662"/>
      <c r="LPI6" s="1662"/>
      <c r="LPJ6" s="1662"/>
      <c r="LPK6" s="1662"/>
      <c r="LPL6" s="1662"/>
      <c r="LPM6" s="1662"/>
      <c r="LPN6" s="1662"/>
      <c r="LPO6" s="1662"/>
      <c r="LPP6" s="1662"/>
      <c r="LPQ6" s="1662"/>
      <c r="LPR6" s="1662"/>
      <c r="LPS6" s="1662"/>
      <c r="LPT6" s="1662"/>
      <c r="LPU6" s="1662"/>
      <c r="LPV6" s="1662"/>
      <c r="LPW6" s="1662"/>
      <c r="LPX6" s="1662"/>
      <c r="LPY6" s="1662"/>
      <c r="LPZ6" s="1662"/>
      <c r="LQA6" s="1662"/>
      <c r="LQB6" s="1662"/>
      <c r="LQC6" s="1662"/>
      <c r="LQD6" s="1662"/>
      <c r="LQE6" s="1662"/>
      <c r="LQF6" s="1662"/>
      <c r="LQG6" s="1662"/>
      <c r="LQH6" s="1662"/>
      <c r="LQI6" s="1662"/>
      <c r="LQJ6" s="1662"/>
      <c r="LQK6" s="1662"/>
      <c r="LQL6" s="1662"/>
      <c r="LQM6" s="1662"/>
      <c r="LQN6" s="1662"/>
      <c r="LQO6" s="1662"/>
      <c r="LQP6" s="1662"/>
      <c r="LQQ6" s="1662"/>
      <c r="LQR6" s="1662"/>
      <c r="LQS6" s="1662"/>
      <c r="LQT6" s="1662"/>
      <c r="LQU6" s="1662"/>
      <c r="LQV6" s="1662"/>
      <c r="LQW6" s="1662"/>
      <c r="LQX6" s="1662"/>
      <c r="LQY6" s="1662"/>
      <c r="LQZ6" s="1662"/>
      <c r="LRA6" s="1662"/>
      <c r="LRB6" s="1662"/>
      <c r="LRC6" s="1662"/>
      <c r="LRD6" s="1662"/>
      <c r="LRE6" s="1662"/>
      <c r="LRF6" s="1662"/>
      <c r="LRG6" s="1662"/>
      <c r="LRH6" s="1662"/>
      <c r="LRI6" s="1662"/>
      <c r="LRJ6" s="1662"/>
      <c r="LRK6" s="1662"/>
      <c r="LRL6" s="1662"/>
      <c r="LRM6" s="1662"/>
      <c r="LRN6" s="1662"/>
      <c r="LRO6" s="1662"/>
      <c r="LRP6" s="1662"/>
      <c r="LRQ6" s="1662"/>
      <c r="LRR6" s="1662"/>
      <c r="LRS6" s="1662"/>
      <c r="LRT6" s="1662"/>
      <c r="LRU6" s="1662"/>
      <c r="LRV6" s="1662"/>
      <c r="LRW6" s="1662"/>
      <c r="LRX6" s="1662"/>
      <c r="LRY6" s="1662"/>
      <c r="LRZ6" s="1662"/>
      <c r="LSA6" s="1662"/>
      <c r="LSB6" s="1662"/>
      <c r="LSC6" s="1662"/>
      <c r="LSD6" s="1662"/>
      <c r="LSE6" s="1662"/>
      <c r="LSF6" s="1662"/>
      <c r="LSG6" s="1662"/>
      <c r="LSH6" s="1662"/>
      <c r="LSI6" s="1662"/>
      <c r="LSJ6" s="1662"/>
      <c r="LSK6" s="1662"/>
      <c r="LSL6" s="1662"/>
      <c r="LSM6" s="1662"/>
      <c r="LSN6" s="1662"/>
      <c r="LSO6" s="1662"/>
      <c r="LSP6" s="1662"/>
      <c r="LSQ6" s="1662"/>
      <c r="LSR6" s="1662"/>
      <c r="LSS6" s="1662"/>
      <c r="LST6" s="1662"/>
      <c r="LSU6" s="1662"/>
      <c r="LSV6" s="1662"/>
      <c r="LSW6" s="1662"/>
      <c r="LSX6" s="1662"/>
      <c r="LSY6" s="1662"/>
      <c r="LSZ6" s="1662"/>
      <c r="LTA6" s="1662"/>
      <c r="LTB6" s="1662"/>
      <c r="LTC6" s="1662"/>
      <c r="LTD6" s="1662"/>
      <c r="LTE6" s="1662"/>
      <c r="LTF6" s="1662"/>
      <c r="LTG6" s="1662"/>
      <c r="LTH6" s="1662"/>
      <c r="LTI6" s="1662"/>
      <c r="LTJ6" s="1662"/>
      <c r="LTK6" s="1662"/>
      <c r="LTL6" s="1662"/>
      <c r="LTM6" s="1662"/>
      <c r="LTN6" s="1662"/>
      <c r="LTO6" s="1662"/>
      <c r="LTP6" s="1662"/>
      <c r="LTQ6" s="1662"/>
      <c r="LTR6" s="1662"/>
      <c r="LTS6" s="1662"/>
      <c r="LTT6" s="1662"/>
      <c r="LTU6" s="1662"/>
      <c r="LTV6" s="1662"/>
      <c r="LTW6" s="1662"/>
      <c r="LTX6" s="1662"/>
      <c r="LTY6" s="1662"/>
      <c r="LTZ6" s="1662"/>
      <c r="LUA6" s="1662"/>
      <c r="LUB6" s="1662"/>
      <c r="LUC6" s="1662"/>
      <c r="LUD6" s="1662"/>
      <c r="LUE6" s="1662"/>
      <c r="LUF6" s="1662"/>
      <c r="LUG6" s="1662"/>
      <c r="LUH6" s="1662"/>
      <c r="LUI6" s="1662"/>
      <c r="LUJ6" s="1662"/>
      <c r="LUK6" s="1662"/>
      <c r="LUL6" s="1662"/>
      <c r="LUM6" s="1662"/>
      <c r="LUN6" s="1662"/>
      <c r="LUO6" s="1662"/>
      <c r="LUP6" s="1662"/>
      <c r="LUQ6" s="1662"/>
      <c r="LUR6" s="1662"/>
      <c r="LUS6" s="1662"/>
      <c r="LUT6" s="1662"/>
      <c r="LUU6" s="1662"/>
      <c r="LUV6" s="1662"/>
      <c r="LUW6" s="1662"/>
      <c r="LUX6" s="1662"/>
      <c r="LUY6" s="1662"/>
      <c r="LUZ6" s="1662"/>
      <c r="LVA6" s="1662"/>
      <c r="LVB6" s="1662"/>
      <c r="LVC6" s="1662"/>
      <c r="LVD6" s="1662"/>
      <c r="LVE6" s="1662"/>
      <c r="LVF6" s="1662"/>
      <c r="LVG6" s="1662"/>
      <c r="LVH6" s="1662"/>
      <c r="LVI6" s="1662"/>
      <c r="LVJ6" s="1662"/>
      <c r="LVK6" s="1662"/>
      <c r="LVL6" s="1662"/>
      <c r="LVM6" s="1662"/>
      <c r="LVN6" s="1662"/>
      <c r="LVO6" s="1662"/>
      <c r="LVP6" s="1662"/>
      <c r="LVQ6" s="1662"/>
      <c r="LVR6" s="1662"/>
      <c r="LVS6" s="1662"/>
      <c r="LVT6" s="1662"/>
      <c r="LVU6" s="1662"/>
      <c r="LVV6" s="1662"/>
      <c r="LVW6" s="1662"/>
      <c r="LVX6" s="1662"/>
      <c r="LVY6" s="1662"/>
      <c r="LVZ6" s="1662"/>
      <c r="LWA6" s="1662"/>
      <c r="LWB6" s="1662"/>
      <c r="LWC6" s="1662"/>
      <c r="LWD6" s="1662"/>
      <c r="LWE6" s="1662"/>
      <c r="LWF6" s="1662"/>
      <c r="LWG6" s="1662"/>
      <c r="LWH6" s="1662"/>
      <c r="LWI6" s="1662"/>
      <c r="LWJ6" s="1662"/>
      <c r="LWK6" s="1662"/>
      <c r="LWL6" s="1662"/>
      <c r="LWM6" s="1662"/>
      <c r="LWN6" s="1662"/>
      <c r="LWO6" s="1662"/>
      <c r="LWP6" s="1662"/>
      <c r="LWQ6" s="1662"/>
      <c r="LWR6" s="1662"/>
      <c r="LWS6" s="1662"/>
      <c r="LWT6" s="1662"/>
      <c r="LWU6" s="1662"/>
      <c r="LWV6" s="1662"/>
      <c r="LWW6" s="1662"/>
      <c r="LWX6" s="1662"/>
      <c r="LWY6" s="1662"/>
      <c r="LWZ6" s="1662"/>
      <c r="LXA6" s="1662"/>
      <c r="LXB6" s="1662"/>
      <c r="LXC6" s="1662"/>
      <c r="LXD6" s="1662"/>
      <c r="LXE6" s="1662"/>
      <c r="LXF6" s="1662"/>
      <c r="LXG6" s="1662"/>
      <c r="LXH6" s="1662"/>
      <c r="LXI6" s="1662"/>
      <c r="LXJ6" s="1662"/>
      <c r="LXK6" s="1662"/>
      <c r="LXL6" s="1662"/>
      <c r="LXM6" s="1662"/>
      <c r="LXN6" s="1662"/>
      <c r="LXO6" s="1662"/>
      <c r="LXP6" s="1662"/>
      <c r="LXQ6" s="1662"/>
      <c r="LXR6" s="1662"/>
      <c r="LXS6" s="1662"/>
      <c r="LXT6" s="1662"/>
      <c r="LXU6" s="1662"/>
      <c r="LXV6" s="1662"/>
      <c r="LXW6" s="1662"/>
      <c r="LXX6" s="1662"/>
      <c r="LXY6" s="1662"/>
      <c r="LXZ6" s="1662"/>
      <c r="LYA6" s="1662"/>
      <c r="LYB6" s="1662"/>
      <c r="LYC6" s="1662"/>
      <c r="LYD6" s="1662"/>
      <c r="LYE6" s="1662"/>
      <c r="LYF6" s="1662"/>
      <c r="LYG6" s="1662"/>
      <c r="LYH6" s="1662"/>
      <c r="LYI6" s="1662"/>
      <c r="LYJ6" s="1662"/>
      <c r="LYK6" s="1662"/>
      <c r="LYL6" s="1662"/>
      <c r="LYM6" s="1662"/>
      <c r="LYN6" s="1662"/>
      <c r="LYO6" s="1662"/>
      <c r="LYP6" s="1662"/>
      <c r="LYQ6" s="1662"/>
      <c r="LYR6" s="1662"/>
      <c r="LYS6" s="1662"/>
      <c r="LYT6" s="1662"/>
      <c r="LYU6" s="1662"/>
      <c r="LYV6" s="1662"/>
      <c r="LYW6" s="1662"/>
      <c r="LYX6" s="1662"/>
      <c r="LYY6" s="1662"/>
      <c r="LYZ6" s="1662"/>
      <c r="LZA6" s="1662"/>
      <c r="LZB6" s="1662"/>
      <c r="LZC6" s="1662"/>
      <c r="LZD6" s="1662"/>
      <c r="LZE6" s="1662"/>
      <c r="LZF6" s="1662"/>
      <c r="LZG6" s="1662"/>
      <c r="LZH6" s="1662"/>
      <c r="LZI6" s="1662"/>
      <c r="LZJ6" s="1662"/>
      <c r="LZK6" s="1662"/>
      <c r="LZL6" s="1662"/>
      <c r="LZM6" s="1662"/>
      <c r="LZN6" s="1662"/>
      <c r="LZO6" s="1662"/>
      <c r="LZP6" s="1662"/>
      <c r="LZQ6" s="1662"/>
      <c r="LZR6" s="1662"/>
      <c r="LZS6" s="1662"/>
      <c r="LZT6" s="1662"/>
      <c r="LZU6" s="1662"/>
      <c r="LZV6" s="1662"/>
      <c r="LZW6" s="1662"/>
      <c r="LZX6" s="1662"/>
      <c r="LZY6" s="1662"/>
      <c r="LZZ6" s="1662"/>
      <c r="MAA6" s="1662"/>
      <c r="MAB6" s="1662"/>
      <c r="MAC6" s="1662"/>
      <c r="MAD6" s="1662"/>
      <c r="MAE6" s="1662"/>
      <c r="MAF6" s="1662"/>
      <c r="MAG6" s="1662"/>
      <c r="MAH6" s="1662"/>
      <c r="MAI6" s="1662"/>
      <c r="MAJ6" s="1662"/>
      <c r="MAK6" s="1662"/>
      <c r="MAL6" s="1662"/>
      <c r="MAM6" s="1662"/>
      <c r="MAN6" s="1662"/>
      <c r="MAO6" s="1662"/>
      <c r="MAP6" s="1662"/>
      <c r="MAQ6" s="1662"/>
      <c r="MAR6" s="1662"/>
      <c r="MAS6" s="1662"/>
      <c r="MAT6" s="1662"/>
      <c r="MAU6" s="1662"/>
      <c r="MAV6" s="1662"/>
      <c r="MAW6" s="1662"/>
      <c r="MAX6" s="1662"/>
      <c r="MAY6" s="1662"/>
      <c r="MAZ6" s="1662"/>
      <c r="MBA6" s="1662"/>
      <c r="MBB6" s="1662"/>
      <c r="MBC6" s="1662"/>
      <c r="MBD6" s="1662"/>
      <c r="MBE6" s="1662"/>
      <c r="MBF6" s="1662"/>
      <c r="MBG6" s="1662"/>
      <c r="MBH6" s="1662"/>
      <c r="MBI6" s="1662"/>
      <c r="MBJ6" s="1662"/>
      <c r="MBK6" s="1662"/>
      <c r="MBL6" s="1662"/>
      <c r="MBM6" s="1662"/>
      <c r="MBN6" s="1662"/>
      <c r="MBO6" s="1662"/>
      <c r="MBP6" s="1662"/>
      <c r="MBQ6" s="1662"/>
      <c r="MBR6" s="1662"/>
      <c r="MBS6" s="1662"/>
      <c r="MBT6" s="1662"/>
      <c r="MBU6" s="1662"/>
      <c r="MBV6" s="1662"/>
      <c r="MBW6" s="1662"/>
      <c r="MBX6" s="1662"/>
      <c r="MBY6" s="1662"/>
      <c r="MBZ6" s="1662"/>
      <c r="MCA6" s="1662"/>
      <c r="MCB6" s="1662"/>
      <c r="MCC6" s="1662"/>
      <c r="MCD6" s="1662"/>
      <c r="MCE6" s="1662"/>
      <c r="MCF6" s="1662"/>
      <c r="MCG6" s="1662"/>
      <c r="MCH6" s="1662"/>
      <c r="MCI6" s="1662"/>
      <c r="MCJ6" s="1662"/>
      <c r="MCK6" s="1662"/>
      <c r="MCL6" s="1662"/>
      <c r="MCM6" s="1662"/>
      <c r="MCN6" s="1662"/>
      <c r="MCO6" s="1662"/>
      <c r="MCP6" s="1662"/>
      <c r="MCQ6" s="1662"/>
      <c r="MCR6" s="1662"/>
      <c r="MCS6" s="1662"/>
      <c r="MCT6" s="1662"/>
      <c r="MCU6" s="1662"/>
      <c r="MCV6" s="1662"/>
      <c r="MCW6" s="1662"/>
      <c r="MCX6" s="1662"/>
      <c r="MCY6" s="1662"/>
      <c r="MCZ6" s="1662"/>
      <c r="MDA6" s="1662"/>
      <c r="MDB6" s="1662"/>
      <c r="MDC6" s="1662"/>
      <c r="MDD6" s="1662"/>
      <c r="MDE6" s="1662"/>
      <c r="MDF6" s="1662"/>
      <c r="MDG6" s="1662"/>
      <c r="MDH6" s="1662"/>
      <c r="MDI6" s="1662"/>
      <c r="MDJ6" s="1662"/>
      <c r="MDK6" s="1662"/>
      <c r="MDL6" s="1662"/>
      <c r="MDM6" s="1662"/>
      <c r="MDN6" s="1662"/>
      <c r="MDO6" s="1662"/>
      <c r="MDP6" s="1662"/>
      <c r="MDQ6" s="1662"/>
      <c r="MDR6" s="1662"/>
      <c r="MDS6" s="1662"/>
      <c r="MDT6" s="1662"/>
      <c r="MDU6" s="1662"/>
      <c r="MDV6" s="1662"/>
      <c r="MDW6" s="1662"/>
      <c r="MDX6" s="1662"/>
      <c r="MDY6" s="1662"/>
      <c r="MDZ6" s="1662"/>
      <c r="MEA6" s="1662"/>
      <c r="MEB6" s="1662"/>
      <c r="MEC6" s="1662"/>
      <c r="MED6" s="1662"/>
      <c r="MEE6" s="1662"/>
      <c r="MEF6" s="1662"/>
      <c r="MEG6" s="1662"/>
      <c r="MEH6" s="1662"/>
      <c r="MEI6" s="1662"/>
      <c r="MEJ6" s="1662"/>
      <c r="MEK6" s="1662"/>
      <c r="MEL6" s="1662"/>
      <c r="MEM6" s="1662"/>
      <c r="MEN6" s="1662"/>
      <c r="MEO6" s="1662"/>
      <c r="MEP6" s="1662"/>
      <c r="MEQ6" s="1662"/>
      <c r="MER6" s="1662"/>
      <c r="MES6" s="1662"/>
      <c r="MET6" s="1662"/>
      <c r="MEU6" s="1662"/>
      <c r="MEV6" s="1662"/>
      <c r="MEW6" s="1662"/>
      <c r="MEX6" s="1662"/>
      <c r="MEY6" s="1662"/>
      <c r="MEZ6" s="1662"/>
      <c r="MFA6" s="1662"/>
      <c r="MFB6" s="1662"/>
      <c r="MFC6" s="1662"/>
      <c r="MFD6" s="1662"/>
      <c r="MFE6" s="1662"/>
      <c r="MFF6" s="1662"/>
      <c r="MFG6" s="1662"/>
      <c r="MFH6" s="1662"/>
      <c r="MFI6" s="1662"/>
      <c r="MFJ6" s="1662"/>
      <c r="MFK6" s="1662"/>
      <c r="MFL6" s="1662"/>
      <c r="MFM6" s="1662"/>
      <c r="MFN6" s="1662"/>
      <c r="MFO6" s="1662"/>
      <c r="MFP6" s="1662"/>
      <c r="MFQ6" s="1662"/>
      <c r="MFR6" s="1662"/>
      <c r="MFS6" s="1662"/>
      <c r="MFT6" s="1662"/>
      <c r="MFU6" s="1662"/>
      <c r="MFV6" s="1662"/>
      <c r="MFW6" s="1662"/>
      <c r="MFX6" s="1662"/>
      <c r="MFY6" s="1662"/>
      <c r="MFZ6" s="1662"/>
      <c r="MGA6" s="1662"/>
      <c r="MGB6" s="1662"/>
      <c r="MGC6" s="1662"/>
      <c r="MGD6" s="1662"/>
      <c r="MGE6" s="1662"/>
      <c r="MGF6" s="1662"/>
      <c r="MGG6" s="1662"/>
      <c r="MGH6" s="1662"/>
      <c r="MGI6" s="1662"/>
      <c r="MGJ6" s="1662"/>
      <c r="MGK6" s="1662"/>
      <c r="MGL6" s="1662"/>
      <c r="MGM6" s="1662"/>
      <c r="MGN6" s="1662"/>
      <c r="MGO6" s="1662"/>
      <c r="MGP6" s="1662"/>
      <c r="MGQ6" s="1662"/>
      <c r="MGR6" s="1662"/>
      <c r="MGS6" s="1662"/>
      <c r="MGT6" s="1662"/>
      <c r="MGU6" s="1662"/>
      <c r="MGV6" s="1662"/>
      <c r="MGW6" s="1662"/>
      <c r="MGX6" s="1662"/>
      <c r="MGY6" s="1662"/>
      <c r="MGZ6" s="1662"/>
      <c r="MHA6" s="1662"/>
      <c r="MHB6" s="1662"/>
      <c r="MHC6" s="1662"/>
      <c r="MHD6" s="1662"/>
      <c r="MHE6" s="1662"/>
      <c r="MHF6" s="1662"/>
      <c r="MHG6" s="1662"/>
      <c r="MHH6" s="1662"/>
      <c r="MHI6" s="1662"/>
      <c r="MHJ6" s="1662"/>
      <c r="MHK6" s="1662"/>
      <c r="MHL6" s="1662"/>
      <c r="MHM6" s="1662"/>
      <c r="MHN6" s="1662"/>
      <c r="MHO6" s="1662"/>
      <c r="MHP6" s="1662"/>
      <c r="MHQ6" s="1662"/>
      <c r="MHR6" s="1662"/>
      <c r="MHS6" s="1662"/>
      <c r="MHT6" s="1662"/>
      <c r="MHU6" s="1662"/>
      <c r="MHV6" s="1662"/>
      <c r="MHW6" s="1662"/>
      <c r="MHX6" s="1662"/>
      <c r="MHY6" s="1662"/>
      <c r="MHZ6" s="1662"/>
      <c r="MIA6" s="1662"/>
      <c r="MIB6" s="1662"/>
      <c r="MIC6" s="1662"/>
      <c r="MID6" s="1662"/>
      <c r="MIE6" s="1662"/>
      <c r="MIF6" s="1662"/>
      <c r="MIG6" s="1662"/>
      <c r="MIH6" s="1662"/>
      <c r="MII6" s="1662"/>
      <c r="MIJ6" s="1662"/>
      <c r="MIK6" s="1662"/>
      <c r="MIL6" s="1662"/>
      <c r="MIM6" s="1662"/>
      <c r="MIN6" s="1662"/>
      <c r="MIO6" s="1662"/>
      <c r="MIP6" s="1662"/>
      <c r="MIQ6" s="1662"/>
      <c r="MIR6" s="1662"/>
      <c r="MIS6" s="1662"/>
      <c r="MIT6" s="1662"/>
      <c r="MIU6" s="1662"/>
      <c r="MIV6" s="1662"/>
      <c r="MIW6" s="1662"/>
      <c r="MIX6" s="1662"/>
      <c r="MIY6" s="1662"/>
      <c r="MIZ6" s="1662"/>
      <c r="MJA6" s="1662"/>
      <c r="MJB6" s="1662"/>
      <c r="MJC6" s="1662"/>
      <c r="MJD6" s="1662"/>
      <c r="MJE6" s="1662"/>
      <c r="MJF6" s="1662"/>
      <c r="MJG6" s="1662"/>
      <c r="MJH6" s="1662"/>
      <c r="MJI6" s="1662"/>
      <c r="MJJ6" s="1662"/>
      <c r="MJK6" s="1662"/>
      <c r="MJL6" s="1662"/>
      <c r="MJM6" s="1662"/>
      <c r="MJN6" s="1662"/>
      <c r="MJO6" s="1662"/>
      <c r="MJP6" s="1662"/>
      <c r="MJQ6" s="1662"/>
      <c r="MJR6" s="1662"/>
      <c r="MJS6" s="1662"/>
      <c r="MJT6" s="1662"/>
      <c r="MJU6" s="1662"/>
      <c r="MJV6" s="1662"/>
      <c r="MJW6" s="1662"/>
      <c r="MJX6" s="1662"/>
      <c r="MJY6" s="1662"/>
      <c r="MJZ6" s="1662"/>
      <c r="MKA6" s="1662"/>
      <c r="MKB6" s="1662"/>
      <c r="MKC6" s="1662"/>
      <c r="MKD6" s="1662"/>
      <c r="MKE6" s="1662"/>
      <c r="MKF6" s="1662"/>
      <c r="MKG6" s="1662"/>
      <c r="MKH6" s="1662"/>
      <c r="MKI6" s="1662"/>
      <c r="MKJ6" s="1662"/>
      <c r="MKK6" s="1662"/>
      <c r="MKL6" s="1662"/>
      <c r="MKM6" s="1662"/>
      <c r="MKN6" s="1662"/>
      <c r="MKO6" s="1662"/>
      <c r="MKP6" s="1662"/>
      <c r="MKQ6" s="1662"/>
      <c r="MKR6" s="1662"/>
      <c r="MKS6" s="1662"/>
      <c r="MKT6" s="1662"/>
      <c r="MKU6" s="1662"/>
      <c r="MKV6" s="1662"/>
      <c r="MKW6" s="1662"/>
      <c r="MKX6" s="1662"/>
      <c r="MKY6" s="1662"/>
      <c r="MKZ6" s="1662"/>
      <c r="MLA6" s="1662"/>
      <c r="MLB6" s="1662"/>
      <c r="MLC6" s="1662"/>
      <c r="MLD6" s="1662"/>
      <c r="MLE6" s="1662"/>
      <c r="MLF6" s="1662"/>
      <c r="MLG6" s="1662"/>
      <c r="MLH6" s="1662"/>
      <c r="MLI6" s="1662"/>
      <c r="MLJ6" s="1662"/>
      <c r="MLK6" s="1662"/>
      <c r="MLL6" s="1662"/>
      <c r="MLM6" s="1662"/>
      <c r="MLN6" s="1662"/>
      <c r="MLO6" s="1662"/>
      <c r="MLP6" s="1662"/>
      <c r="MLQ6" s="1662"/>
      <c r="MLR6" s="1662"/>
      <c r="MLS6" s="1662"/>
      <c r="MLT6" s="1662"/>
      <c r="MLU6" s="1662"/>
      <c r="MLV6" s="1662"/>
      <c r="MLW6" s="1662"/>
      <c r="MLX6" s="1662"/>
      <c r="MLY6" s="1662"/>
      <c r="MLZ6" s="1662"/>
      <c r="MMA6" s="1662"/>
      <c r="MMB6" s="1662"/>
      <c r="MMC6" s="1662"/>
      <c r="MMD6" s="1662"/>
      <c r="MME6" s="1662"/>
      <c r="MMF6" s="1662"/>
      <c r="MMG6" s="1662"/>
      <c r="MMH6" s="1662"/>
      <c r="MMI6" s="1662"/>
      <c r="MMJ6" s="1662"/>
      <c r="MMK6" s="1662"/>
      <c r="MML6" s="1662"/>
      <c r="MMM6" s="1662"/>
      <c r="MMN6" s="1662"/>
      <c r="MMO6" s="1662"/>
      <c r="MMP6" s="1662"/>
      <c r="MMQ6" s="1662"/>
      <c r="MMR6" s="1662"/>
      <c r="MMS6" s="1662"/>
      <c r="MMT6" s="1662"/>
      <c r="MMU6" s="1662"/>
      <c r="MMV6" s="1662"/>
      <c r="MMW6" s="1662"/>
      <c r="MMX6" s="1662"/>
      <c r="MMY6" s="1662"/>
      <c r="MMZ6" s="1662"/>
      <c r="MNA6" s="1662"/>
      <c r="MNB6" s="1662"/>
      <c r="MNC6" s="1662"/>
      <c r="MND6" s="1662"/>
      <c r="MNE6" s="1662"/>
      <c r="MNF6" s="1662"/>
      <c r="MNG6" s="1662"/>
      <c r="MNH6" s="1662"/>
      <c r="MNI6" s="1662"/>
      <c r="MNJ6" s="1662"/>
      <c r="MNK6" s="1662"/>
      <c r="MNL6" s="1662"/>
      <c r="MNM6" s="1662"/>
      <c r="MNN6" s="1662"/>
      <c r="MNO6" s="1662"/>
      <c r="MNP6" s="1662"/>
      <c r="MNQ6" s="1662"/>
      <c r="MNR6" s="1662"/>
      <c r="MNS6" s="1662"/>
      <c r="MNT6" s="1662"/>
      <c r="MNU6" s="1662"/>
      <c r="MNV6" s="1662"/>
      <c r="MNW6" s="1662"/>
      <c r="MNX6" s="1662"/>
      <c r="MNY6" s="1662"/>
      <c r="MNZ6" s="1662"/>
      <c r="MOA6" s="1662"/>
      <c r="MOB6" s="1662"/>
      <c r="MOC6" s="1662"/>
      <c r="MOD6" s="1662"/>
      <c r="MOE6" s="1662"/>
      <c r="MOF6" s="1662"/>
      <c r="MOG6" s="1662"/>
      <c r="MOH6" s="1662"/>
      <c r="MOI6" s="1662"/>
      <c r="MOJ6" s="1662"/>
      <c r="MOK6" s="1662"/>
      <c r="MOL6" s="1662"/>
      <c r="MOM6" s="1662"/>
      <c r="MON6" s="1662"/>
      <c r="MOO6" s="1662"/>
      <c r="MOP6" s="1662"/>
      <c r="MOQ6" s="1662"/>
      <c r="MOR6" s="1662"/>
      <c r="MOS6" s="1662"/>
      <c r="MOT6" s="1662"/>
      <c r="MOU6" s="1662"/>
      <c r="MOV6" s="1662"/>
      <c r="MOW6" s="1662"/>
      <c r="MOX6" s="1662"/>
      <c r="MOY6" s="1662"/>
      <c r="MOZ6" s="1662"/>
      <c r="MPA6" s="1662"/>
      <c r="MPB6" s="1662"/>
      <c r="MPC6" s="1662"/>
      <c r="MPD6" s="1662"/>
      <c r="MPE6" s="1662"/>
      <c r="MPF6" s="1662"/>
      <c r="MPG6" s="1662"/>
      <c r="MPH6" s="1662"/>
      <c r="MPI6" s="1662"/>
      <c r="MPJ6" s="1662"/>
      <c r="MPK6" s="1662"/>
      <c r="MPL6" s="1662"/>
      <c r="MPM6" s="1662"/>
      <c r="MPN6" s="1662"/>
      <c r="MPO6" s="1662"/>
      <c r="MPP6" s="1662"/>
      <c r="MPQ6" s="1662"/>
      <c r="MPR6" s="1662"/>
      <c r="MPS6" s="1662"/>
      <c r="MPT6" s="1662"/>
      <c r="MPU6" s="1662"/>
      <c r="MPV6" s="1662"/>
      <c r="MPW6" s="1662"/>
      <c r="MPX6" s="1662"/>
      <c r="MPY6" s="1662"/>
      <c r="MPZ6" s="1662"/>
      <c r="MQA6" s="1662"/>
      <c r="MQB6" s="1662"/>
      <c r="MQC6" s="1662"/>
      <c r="MQD6" s="1662"/>
      <c r="MQE6" s="1662"/>
      <c r="MQF6" s="1662"/>
      <c r="MQG6" s="1662"/>
      <c r="MQH6" s="1662"/>
      <c r="MQI6" s="1662"/>
      <c r="MQJ6" s="1662"/>
      <c r="MQK6" s="1662"/>
      <c r="MQL6" s="1662"/>
      <c r="MQM6" s="1662"/>
      <c r="MQN6" s="1662"/>
      <c r="MQO6" s="1662"/>
      <c r="MQP6" s="1662"/>
      <c r="MQQ6" s="1662"/>
      <c r="MQR6" s="1662"/>
      <c r="MQS6" s="1662"/>
      <c r="MQT6" s="1662"/>
      <c r="MQU6" s="1662"/>
      <c r="MQV6" s="1662"/>
      <c r="MQW6" s="1662"/>
      <c r="MQX6" s="1662"/>
      <c r="MQY6" s="1662"/>
      <c r="MQZ6" s="1662"/>
      <c r="MRA6" s="1662"/>
      <c r="MRB6" s="1662"/>
      <c r="MRC6" s="1662"/>
      <c r="MRD6" s="1662"/>
      <c r="MRE6" s="1662"/>
      <c r="MRF6" s="1662"/>
      <c r="MRG6" s="1662"/>
      <c r="MRH6" s="1662"/>
      <c r="MRI6" s="1662"/>
      <c r="MRJ6" s="1662"/>
      <c r="MRK6" s="1662"/>
      <c r="MRL6" s="1662"/>
      <c r="MRM6" s="1662"/>
      <c r="MRN6" s="1662"/>
      <c r="MRO6" s="1662"/>
      <c r="MRP6" s="1662"/>
      <c r="MRQ6" s="1662"/>
      <c r="MRR6" s="1662"/>
      <c r="MRS6" s="1662"/>
      <c r="MRT6" s="1662"/>
      <c r="MRU6" s="1662"/>
      <c r="MRV6" s="1662"/>
      <c r="MRW6" s="1662"/>
      <c r="MRX6" s="1662"/>
      <c r="MRY6" s="1662"/>
      <c r="MRZ6" s="1662"/>
      <c r="MSA6" s="1662"/>
      <c r="MSB6" s="1662"/>
      <c r="MSC6" s="1662"/>
      <c r="MSD6" s="1662"/>
      <c r="MSE6" s="1662"/>
      <c r="MSF6" s="1662"/>
      <c r="MSG6" s="1662"/>
      <c r="MSH6" s="1662"/>
      <c r="MSI6" s="1662"/>
      <c r="MSJ6" s="1662"/>
      <c r="MSK6" s="1662"/>
      <c r="MSL6" s="1662"/>
      <c r="MSM6" s="1662"/>
      <c r="MSN6" s="1662"/>
      <c r="MSO6" s="1662"/>
      <c r="MSP6" s="1662"/>
      <c r="MSQ6" s="1662"/>
      <c r="MSR6" s="1662"/>
      <c r="MSS6" s="1662"/>
      <c r="MST6" s="1662"/>
      <c r="MSU6" s="1662"/>
      <c r="MSV6" s="1662"/>
      <c r="MSW6" s="1662"/>
      <c r="MSX6" s="1662"/>
      <c r="MSY6" s="1662"/>
      <c r="MSZ6" s="1662"/>
      <c r="MTA6" s="1662"/>
      <c r="MTB6" s="1662"/>
      <c r="MTC6" s="1662"/>
      <c r="MTD6" s="1662"/>
      <c r="MTE6" s="1662"/>
      <c r="MTF6" s="1662"/>
      <c r="MTG6" s="1662"/>
      <c r="MTH6" s="1662"/>
      <c r="MTI6" s="1662"/>
      <c r="MTJ6" s="1662"/>
      <c r="MTK6" s="1662"/>
      <c r="MTL6" s="1662"/>
      <c r="MTM6" s="1662"/>
      <c r="MTN6" s="1662"/>
      <c r="MTO6" s="1662"/>
      <c r="MTP6" s="1662"/>
      <c r="MTQ6" s="1662"/>
      <c r="MTR6" s="1662"/>
      <c r="MTS6" s="1662"/>
      <c r="MTT6" s="1662"/>
      <c r="MTU6" s="1662"/>
      <c r="MTV6" s="1662"/>
      <c r="MTW6" s="1662"/>
      <c r="MTX6" s="1662"/>
      <c r="MTY6" s="1662"/>
      <c r="MTZ6" s="1662"/>
      <c r="MUA6" s="1662"/>
      <c r="MUB6" s="1662"/>
      <c r="MUC6" s="1662"/>
      <c r="MUD6" s="1662"/>
      <c r="MUE6" s="1662"/>
      <c r="MUF6" s="1662"/>
      <c r="MUG6" s="1662"/>
      <c r="MUH6" s="1662"/>
      <c r="MUI6" s="1662"/>
      <c r="MUJ6" s="1662"/>
      <c r="MUK6" s="1662"/>
      <c r="MUL6" s="1662"/>
      <c r="MUM6" s="1662"/>
      <c r="MUN6" s="1662"/>
      <c r="MUO6" s="1662"/>
      <c r="MUP6" s="1662"/>
      <c r="MUQ6" s="1662"/>
      <c r="MUR6" s="1662"/>
      <c r="MUS6" s="1662"/>
      <c r="MUT6" s="1662"/>
      <c r="MUU6" s="1662"/>
      <c r="MUV6" s="1662"/>
      <c r="MUW6" s="1662"/>
      <c r="MUX6" s="1662"/>
      <c r="MUY6" s="1662"/>
      <c r="MUZ6" s="1662"/>
      <c r="MVA6" s="1662"/>
      <c r="MVB6" s="1662"/>
      <c r="MVC6" s="1662"/>
      <c r="MVD6" s="1662"/>
      <c r="MVE6" s="1662"/>
      <c r="MVF6" s="1662"/>
      <c r="MVG6" s="1662"/>
      <c r="MVH6" s="1662"/>
      <c r="MVI6" s="1662"/>
      <c r="MVJ6" s="1662"/>
      <c r="MVK6" s="1662"/>
      <c r="MVL6" s="1662"/>
      <c r="MVM6" s="1662"/>
      <c r="MVN6" s="1662"/>
      <c r="MVO6" s="1662"/>
      <c r="MVP6" s="1662"/>
      <c r="MVQ6" s="1662"/>
      <c r="MVR6" s="1662"/>
      <c r="MVS6" s="1662"/>
      <c r="MVT6" s="1662"/>
      <c r="MVU6" s="1662"/>
      <c r="MVV6" s="1662"/>
      <c r="MVW6" s="1662"/>
      <c r="MVX6" s="1662"/>
      <c r="MVY6" s="1662"/>
      <c r="MVZ6" s="1662"/>
      <c r="MWA6" s="1662"/>
      <c r="MWB6" s="1662"/>
      <c r="MWC6" s="1662"/>
      <c r="MWD6" s="1662"/>
      <c r="MWE6" s="1662"/>
      <c r="MWF6" s="1662"/>
      <c r="MWG6" s="1662"/>
      <c r="MWH6" s="1662"/>
      <c r="MWI6" s="1662"/>
      <c r="MWJ6" s="1662"/>
      <c r="MWK6" s="1662"/>
      <c r="MWL6" s="1662"/>
      <c r="MWM6" s="1662"/>
      <c r="MWN6" s="1662"/>
      <c r="MWO6" s="1662"/>
      <c r="MWP6" s="1662"/>
      <c r="MWQ6" s="1662"/>
      <c r="MWR6" s="1662"/>
      <c r="MWS6" s="1662"/>
      <c r="MWT6" s="1662"/>
      <c r="MWU6" s="1662"/>
      <c r="MWV6" s="1662"/>
      <c r="MWW6" s="1662"/>
      <c r="MWX6" s="1662"/>
      <c r="MWY6" s="1662"/>
      <c r="MWZ6" s="1662"/>
      <c r="MXA6" s="1662"/>
      <c r="MXB6" s="1662"/>
      <c r="MXC6" s="1662"/>
      <c r="MXD6" s="1662"/>
      <c r="MXE6" s="1662"/>
      <c r="MXF6" s="1662"/>
      <c r="MXG6" s="1662"/>
      <c r="MXH6" s="1662"/>
      <c r="MXI6" s="1662"/>
      <c r="MXJ6" s="1662"/>
      <c r="MXK6" s="1662"/>
      <c r="MXL6" s="1662"/>
      <c r="MXM6" s="1662"/>
      <c r="MXN6" s="1662"/>
      <c r="MXO6" s="1662"/>
      <c r="MXP6" s="1662"/>
      <c r="MXQ6" s="1662"/>
      <c r="MXR6" s="1662"/>
      <c r="MXS6" s="1662"/>
      <c r="MXT6" s="1662"/>
      <c r="MXU6" s="1662"/>
      <c r="MXV6" s="1662"/>
      <c r="MXW6" s="1662"/>
      <c r="MXX6" s="1662"/>
      <c r="MXY6" s="1662"/>
      <c r="MXZ6" s="1662"/>
      <c r="MYA6" s="1662"/>
      <c r="MYB6" s="1662"/>
      <c r="MYC6" s="1662"/>
      <c r="MYD6" s="1662"/>
      <c r="MYE6" s="1662"/>
      <c r="MYF6" s="1662"/>
      <c r="MYG6" s="1662"/>
      <c r="MYH6" s="1662"/>
      <c r="MYI6" s="1662"/>
      <c r="MYJ6" s="1662"/>
      <c r="MYK6" s="1662"/>
      <c r="MYL6" s="1662"/>
      <c r="MYM6" s="1662"/>
      <c r="MYN6" s="1662"/>
      <c r="MYO6" s="1662"/>
      <c r="MYP6" s="1662"/>
      <c r="MYQ6" s="1662"/>
      <c r="MYR6" s="1662"/>
      <c r="MYS6" s="1662"/>
      <c r="MYT6" s="1662"/>
      <c r="MYU6" s="1662"/>
      <c r="MYV6" s="1662"/>
      <c r="MYW6" s="1662"/>
      <c r="MYX6" s="1662"/>
      <c r="MYY6" s="1662"/>
      <c r="MYZ6" s="1662"/>
      <c r="MZA6" s="1662"/>
      <c r="MZB6" s="1662"/>
      <c r="MZC6" s="1662"/>
      <c r="MZD6" s="1662"/>
      <c r="MZE6" s="1662"/>
      <c r="MZF6" s="1662"/>
      <c r="MZG6" s="1662"/>
      <c r="MZH6" s="1662"/>
      <c r="MZI6" s="1662"/>
      <c r="MZJ6" s="1662"/>
      <c r="MZK6" s="1662"/>
      <c r="MZL6" s="1662"/>
      <c r="MZM6" s="1662"/>
      <c r="MZN6" s="1662"/>
      <c r="MZO6" s="1662"/>
      <c r="MZP6" s="1662"/>
      <c r="MZQ6" s="1662"/>
      <c r="MZR6" s="1662"/>
      <c r="MZS6" s="1662"/>
      <c r="MZT6" s="1662"/>
      <c r="MZU6" s="1662"/>
      <c r="MZV6" s="1662"/>
      <c r="MZW6" s="1662"/>
      <c r="MZX6" s="1662"/>
      <c r="MZY6" s="1662"/>
      <c r="MZZ6" s="1662"/>
      <c r="NAA6" s="1662"/>
      <c r="NAB6" s="1662"/>
      <c r="NAC6" s="1662"/>
      <c r="NAD6" s="1662"/>
      <c r="NAE6" s="1662"/>
      <c r="NAF6" s="1662"/>
      <c r="NAG6" s="1662"/>
      <c r="NAH6" s="1662"/>
      <c r="NAI6" s="1662"/>
      <c r="NAJ6" s="1662"/>
      <c r="NAK6" s="1662"/>
      <c r="NAL6" s="1662"/>
      <c r="NAM6" s="1662"/>
      <c r="NAN6" s="1662"/>
      <c r="NAO6" s="1662"/>
      <c r="NAP6" s="1662"/>
      <c r="NAQ6" s="1662"/>
      <c r="NAR6" s="1662"/>
      <c r="NAS6" s="1662"/>
      <c r="NAT6" s="1662"/>
      <c r="NAU6" s="1662"/>
      <c r="NAV6" s="1662"/>
      <c r="NAW6" s="1662"/>
      <c r="NAX6" s="1662"/>
      <c r="NAY6" s="1662"/>
      <c r="NAZ6" s="1662"/>
      <c r="NBA6" s="1662"/>
      <c r="NBB6" s="1662"/>
      <c r="NBC6" s="1662"/>
      <c r="NBD6" s="1662"/>
      <c r="NBE6" s="1662"/>
      <c r="NBF6" s="1662"/>
      <c r="NBG6" s="1662"/>
      <c r="NBH6" s="1662"/>
      <c r="NBI6" s="1662"/>
      <c r="NBJ6" s="1662"/>
      <c r="NBK6" s="1662"/>
      <c r="NBL6" s="1662"/>
      <c r="NBM6" s="1662"/>
      <c r="NBN6" s="1662"/>
      <c r="NBO6" s="1662"/>
      <c r="NBP6" s="1662"/>
      <c r="NBQ6" s="1662"/>
      <c r="NBR6" s="1662"/>
      <c r="NBS6" s="1662"/>
      <c r="NBT6" s="1662"/>
      <c r="NBU6" s="1662"/>
      <c r="NBV6" s="1662"/>
      <c r="NBW6" s="1662"/>
      <c r="NBX6" s="1662"/>
      <c r="NBY6" s="1662"/>
      <c r="NBZ6" s="1662"/>
      <c r="NCA6" s="1662"/>
      <c r="NCB6" s="1662"/>
      <c r="NCC6" s="1662"/>
      <c r="NCD6" s="1662"/>
      <c r="NCE6" s="1662"/>
      <c r="NCF6" s="1662"/>
      <c r="NCG6" s="1662"/>
      <c r="NCH6" s="1662"/>
      <c r="NCI6" s="1662"/>
      <c r="NCJ6" s="1662"/>
      <c r="NCK6" s="1662"/>
      <c r="NCL6" s="1662"/>
      <c r="NCM6" s="1662"/>
      <c r="NCN6" s="1662"/>
      <c r="NCO6" s="1662"/>
      <c r="NCP6" s="1662"/>
      <c r="NCQ6" s="1662"/>
      <c r="NCR6" s="1662"/>
      <c r="NCS6" s="1662"/>
      <c r="NCT6" s="1662"/>
      <c r="NCU6" s="1662"/>
      <c r="NCV6" s="1662"/>
      <c r="NCW6" s="1662"/>
      <c r="NCX6" s="1662"/>
      <c r="NCY6" s="1662"/>
      <c r="NCZ6" s="1662"/>
      <c r="NDA6" s="1662"/>
      <c r="NDB6" s="1662"/>
      <c r="NDC6" s="1662"/>
      <c r="NDD6" s="1662"/>
      <c r="NDE6" s="1662"/>
      <c r="NDF6" s="1662"/>
      <c r="NDG6" s="1662"/>
      <c r="NDH6" s="1662"/>
      <c r="NDI6" s="1662"/>
      <c r="NDJ6" s="1662"/>
      <c r="NDK6" s="1662"/>
      <c r="NDL6" s="1662"/>
      <c r="NDM6" s="1662"/>
      <c r="NDN6" s="1662"/>
      <c r="NDO6" s="1662"/>
      <c r="NDP6" s="1662"/>
      <c r="NDQ6" s="1662"/>
      <c r="NDR6" s="1662"/>
      <c r="NDS6" s="1662"/>
      <c r="NDT6" s="1662"/>
      <c r="NDU6" s="1662"/>
      <c r="NDV6" s="1662"/>
      <c r="NDW6" s="1662"/>
      <c r="NDX6" s="1662"/>
      <c r="NDY6" s="1662"/>
      <c r="NDZ6" s="1662"/>
      <c r="NEA6" s="1662"/>
      <c r="NEB6" s="1662"/>
      <c r="NEC6" s="1662"/>
      <c r="NED6" s="1662"/>
      <c r="NEE6" s="1662"/>
      <c r="NEF6" s="1662"/>
      <c r="NEG6" s="1662"/>
      <c r="NEH6" s="1662"/>
      <c r="NEI6" s="1662"/>
      <c r="NEJ6" s="1662"/>
      <c r="NEK6" s="1662"/>
      <c r="NEL6" s="1662"/>
      <c r="NEM6" s="1662"/>
      <c r="NEN6" s="1662"/>
      <c r="NEO6" s="1662"/>
      <c r="NEP6" s="1662"/>
      <c r="NEQ6" s="1662"/>
      <c r="NER6" s="1662"/>
      <c r="NES6" s="1662"/>
      <c r="NET6" s="1662"/>
      <c r="NEU6" s="1662"/>
      <c r="NEV6" s="1662"/>
      <c r="NEW6" s="1662"/>
      <c r="NEX6" s="1662"/>
      <c r="NEY6" s="1662"/>
      <c r="NEZ6" s="1662"/>
      <c r="NFA6" s="1662"/>
      <c r="NFB6" s="1662"/>
      <c r="NFC6" s="1662"/>
      <c r="NFD6" s="1662"/>
      <c r="NFE6" s="1662"/>
      <c r="NFF6" s="1662"/>
      <c r="NFG6" s="1662"/>
      <c r="NFH6" s="1662"/>
      <c r="NFI6" s="1662"/>
      <c r="NFJ6" s="1662"/>
      <c r="NFK6" s="1662"/>
      <c r="NFL6" s="1662"/>
      <c r="NFM6" s="1662"/>
      <c r="NFN6" s="1662"/>
      <c r="NFO6" s="1662"/>
      <c r="NFP6" s="1662"/>
      <c r="NFQ6" s="1662"/>
      <c r="NFR6" s="1662"/>
      <c r="NFS6" s="1662"/>
      <c r="NFT6" s="1662"/>
      <c r="NFU6" s="1662"/>
      <c r="NFV6" s="1662"/>
      <c r="NFW6" s="1662"/>
      <c r="NFX6" s="1662"/>
      <c r="NFY6" s="1662"/>
      <c r="NFZ6" s="1662"/>
      <c r="NGA6" s="1662"/>
      <c r="NGB6" s="1662"/>
      <c r="NGC6" s="1662"/>
      <c r="NGD6" s="1662"/>
      <c r="NGE6" s="1662"/>
      <c r="NGF6" s="1662"/>
      <c r="NGG6" s="1662"/>
      <c r="NGH6" s="1662"/>
      <c r="NGI6" s="1662"/>
      <c r="NGJ6" s="1662"/>
      <c r="NGK6" s="1662"/>
      <c r="NGL6" s="1662"/>
      <c r="NGM6" s="1662"/>
      <c r="NGN6" s="1662"/>
      <c r="NGO6" s="1662"/>
      <c r="NGP6" s="1662"/>
      <c r="NGQ6" s="1662"/>
      <c r="NGR6" s="1662"/>
      <c r="NGS6" s="1662"/>
      <c r="NGT6" s="1662"/>
      <c r="NGU6" s="1662"/>
      <c r="NGV6" s="1662"/>
      <c r="NGW6" s="1662"/>
      <c r="NGX6" s="1662"/>
      <c r="NGY6" s="1662"/>
      <c r="NGZ6" s="1662"/>
      <c r="NHA6" s="1662"/>
      <c r="NHB6" s="1662"/>
      <c r="NHC6" s="1662"/>
      <c r="NHD6" s="1662"/>
      <c r="NHE6" s="1662"/>
      <c r="NHF6" s="1662"/>
      <c r="NHG6" s="1662"/>
      <c r="NHH6" s="1662"/>
      <c r="NHI6" s="1662"/>
      <c r="NHJ6" s="1662"/>
      <c r="NHK6" s="1662"/>
      <c r="NHL6" s="1662"/>
      <c r="NHM6" s="1662"/>
      <c r="NHN6" s="1662"/>
      <c r="NHO6" s="1662"/>
      <c r="NHP6" s="1662"/>
      <c r="NHQ6" s="1662"/>
      <c r="NHR6" s="1662"/>
      <c r="NHS6" s="1662"/>
      <c r="NHT6" s="1662"/>
      <c r="NHU6" s="1662"/>
      <c r="NHV6" s="1662"/>
      <c r="NHW6" s="1662"/>
      <c r="NHX6" s="1662"/>
      <c r="NHY6" s="1662"/>
      <c r="NHZ6" s="1662"/>
      <c r="NIA6" s="1662"/>
      <c r="NIB6" s="1662"/>
      <c r="NIC6" s="1662"/>
      <c r="NID6" s="1662"/>
      <c r="NIE6" s="1662"/>
      <c r="NIF6" s="1662"/>
      <c r="NIG6" s="1662"/>
      <c r="NIH6" s="1662"/>
      <c r="NII6" s="1662"/>
      <c r="NIJ6" s="1662"/>
      <c r="NIK6" s="1662"/>
      <c r="NIL6" s="1662"/>
      <c r="NIM6" s="1662"/>
      <c r="NIN6" s="1662"/>
      <c r="NIO6" s="1662"/>
      <c r="NIP6" s="1662"/>
      <c r="NIQ6" s="1662"/>
      <c r="NIR6" s="1662"/>
      <c r="NIS6" s="1662"/>
      <c r="NIT6" s="1662"/>
      <c r="NIU6" s="1662"/>
      <c r="NIV6" s="1662"/>
      <c r="NIW6" s="1662"/>
      <c r="NIX6" s="1662"/>
      <c r="NIY6" s="1662"/>
      <c r="NIZ6" s="1662"/>
      <c r="NJA6" s="1662"/>
      <c r="NJB6" s="1662"/>
      <c r="NJC6" s="1662"/>
      <c r="NJD6" s="1662"/>
      <c r="NJE6" s="1662"/>
      <c r="NJF6" s="1662"/>
      <c r="NJG6" s="1662"/>
      <c r="NJH6" s="1662"/>
      <c r="NJI6" s="1662"/>
      <c r="NJJ6" s="1662"/>
      <c r="NJK6" s="1662"/>
      <c r="NJL6" s="1662"/>
      <c r="NJM6" s="1662"/>
      <c r="NJN6" s="1662"/>
      <c r="NJO6" s="1662"/>
      <c r="NJP6" s="1662"/>
      <c r="NJQ6" s="1662"/>
      <c r="NJR6" s="1662"/>
      <c r="NJS6" s="1662"/>
      <c r="NJT6" s="1662"/>
      <c r="NJU6" s="1662"/>
      <c r="NJV6" s="1662"/>
      <c r="NJW6" s="1662"/>
      <c r="NJX6" s="1662"/>
      <c r="NJY6" s="1662"/>
      <c r="NJZ6" s="1662"/>
      <c r="NKA6" s="1662"/>
      <c r="NKB6" s="1662"/>
      <c r="NKC6" s="1662"/>
      <c r="NKD6" s="1662"/>
      <c r="NKE6" s="1662"/>
      <c r="NKF6" s="1662"/>
      <c r="NKG6" s="1662"/>
      <c r="NKH6" s="1662"/>
      <c r="NKI6" s="1662"/>
      <c r="NKJ6" s="1662"/>
      <c r="NKK6" s="1662"/>
      <c r="NKL6" s="1662"/>
      <c r="NKM6" s="1662"/>
      <c r="NKN6" s="1662"/>
      <c r="NKO6" s="1662"/>
      <c r="NKP6" s="1662"/>
      <c r="NKQ6" s="1662"/>
      <c r="NKR6" s="1662"/>
      <c r="NKS6" s="1662"/>
      <c r="NKT6" s="1662"/>
      <c r="NKU6" s="1662"/>
      <c r="NKV6" s="1662"/>
      <c r="NKW6" s="1662"/>
      <c r="NKX6" s="1662"/>
      <c r="NKY6" s="1662"/>
      <c r="NKZ6" s="1662"/>
      <c r="NLA6" s="1662"/>
      <c r="NLB6" s="1662"/>
      <c r="NLC6" s="1662"/>
      <c r="NLD6" s="1662"/>
      <c r="NLE6" s="1662"/>
      <c r="NLF6" s="1662"/>
      <c r="NLG6" s="1662"/>
      <c r="NLH6" s="1662"/>
      <c r="NLI6" s="1662"/>
      <c r="NLJ6" s="1662"/>
      <c r="NLK6" s="1662"/>
      <c r="NLL6" s="1662"/>
      <c r="NLM6" s="1662"/>
      <c r="NLN6" s="1662"/>
      <c r="NLO6" s="1662"/>
      <c r="NLP6" s="1662"/>
      <c r="NLQ6" s="1662"/>
      <c r="NLR6" s="1662"/>
      <c r="NLS6" s="1662"/>
      <c r="NLT6" s="1662"/>
      <c r="NLU6" s="1662"/>
      <c r="NLV6" s="1662"/>
      <c r="NLW6" s="1662"/>
      <c r="NLX6" s="1662"/>
      <c r="NLY6" s="1662"/>
      <c r="NLZ6" s="1662"/>
      <c r="NMA6" s="1662"/>
      <c r="NMB6" s="1662"/>
      <c r="NMC6" s="1662"/>
      <c r="NMD6" s="1662"/>
      <c r="NME6" s="1662"/>
      <c r="NMF6" s="1662"/>
      <c r="NMG6" s="1662"/>
      <c r="NMH6" s="1662"/>
      <c r="NMI6" s="1662"/>
      <c r="NMJ6" s="1662"/>
      <c r="NMK6" s="1662"/>
      <c r="NML6" s="1662"/>
      <c r="NMM6" s="1662"/>
      <c r="NMN6" s="1662"/>
      <c r="NMO6" s="1662"/>
      <c r="NMP6" s="1662"/>
      <c r="NMQ6" s="1662"/>
      <c r="NMR6" s="1662"/>
      <c r="NMS6" s="1662"/>
      <c r="NMT6" s="1662"/>
      <c r="NMU6" s="1662"/>
      <c r="NMV6" s="1662"/>
      <c r="NMW6" s="1662"/>
      <c r="NMX6" s="1662"/>
      <c r="NMY6" s="1662"/>
      <c r="NMZ6" s="1662"/>
      <c r="NNA6" s="1662"/>
      <c r="NNB6" s="1662"/>
      <c r="NNC6" s="1662"/>
      <c r="NND6" s="1662"/>
      <c r="NNE6" s="1662"/>
      <c r="NNF6" s="1662"/>
      <c r="NNG6" s="1662"/>
      <c r="NNH6" s="1662"/>
      <c r="NNI6" s="1662"/>
      <c r="NNJ6" s="1662"/>
      <c r="NNK6" s="1662"/>
      <c r="NNL6" s="1662"/>
      <c r="NNM6" s="1662"/>
      <c r="NNN6" s="1662"/>
      <c r="NNO6" s="1662"/>
      <c r="NNP6" s="1662"/>
      <c r="NNQ6" s="1662"/>
      <c r="NNR6" s="1662"/>
      <c r="NNS6" s="1662"/>
      <c r="NNT6" s="1662"/>
      <c r="NNU6" s="1662"/>
      <c r="NNV6" s="1662"/>
      <c r="NNW6" s="1662"/>
      <c r="NNX6" s="1662"/>
      <c r="NNY6" s="1662"/>
      <c r="NNZ6" s="1662"/>
      <c r="NOA6" s="1662"/>
      <c r="NOB6" s="1662"/>
      <c r="NOC6" s="1662"/>
      <c r="NOD6" s="1662"/>
      <c r="NOE6" s="1662"/>
      <c r="NOF6" s="1662"/>
      <c r="NOG6" s="1662"/>
      <c r="NOH6" s="1662"/>
      <c r="NOI6" s="1662"/>
      <c r="NOJ6" s="1662"/>
      <c r="NOK6" s="1662"/>
      <c r="NOL6" s="1662"/>
      <c r="NOM6" s="1662"/>
      <c r="NON6" s="1662"/>
      <c r="NOO6" s="1662"/>
      <c r="NOP6" s="1662"/>
      <c r="NOQ6" s="1662"/>
      <c r="NOR6" s="1662"/>
      <c r="NOS6" s="1662"/>
      <c r="NOT6" s="1662"/>
      <c r="NOU6" s="1662"/>
      <c r="NOV6" s="1662"/>
      <c r="NOW6" s="1662"/>
      <c r="NOX6" s="1662"/>
      <c r="NOY6" s="1662"/>
      <c r="NOZ6" s="1662"/>
      <c r="NPA6" s="1662"/>
      <c r="NPB6" s="1662"/>
      <c r="NPC6" s="1662"/>
      <c r="NPD6" s="1662"/>
      <c r="NPE6" s="1662"/>
      <c r="NPF6" s="1662"/>
      <c r="NPG6" s="1662"/>
      <c r="NPH6" s="1662"/>
      <c r="NPI6" s="1662"/>
      <c r="NPJ6" s="1662"/>
      <c r="NPK6" s="1662"/>
      <c r="NPL6" s="1662"/>
      <c r="NPM6" s="1662"/>
      <c r="NPN6" s="1662"/>
      <c r="NPO6" s="1662"/>
      <c r="NPP6" s="1662"/>
      <c r="NPQ6" s="1662"/>
      <c r="NPR6" s="1662"/>
      <c r="NPS6" s="1662"/>
      <c r="NPT6" s="1662"/>
      <c r="NPU6" s="1662"/>
      <c r="NPV6" s="1662"/>
      <c r="NPW6" s="1662"/>
      <c r="NPX6" s="1662"/>
      <c r="NPY6" s="1662"/>
      <c r="NPZ6" s="1662"/>
      <c r="NQA6" s="1662"/>
      <c r="NQB6" s="1662"/>
      <c r="NQC6" s="1662"/>
      <c r="NQD6" s="1662"/>
      <c r="NQE6" s="1662"/>
      <c r="NQF6" s="1662"/>
      <c r="NQG6" s="1662"/>
      <c r="NQH6" s="1662"/>
      <c r="NQI6" s="1662"/>
      <c r="NQJ6" s="1662"/>
      <c r="NQK6" s="1662"/>
      <c r="NQL6" s="1662"/>
      <c r="NQM6" s="1662"/>
      <c r="NQN6" s="1662"/>
      <c r="NQO6" s="1662"/>
      <c r="NQP6" s="1662"/>
      <c r="NQQ6" s="1662"/>
      <c r="NQR6" s="1662"/>
      <c r="NQS6" s="1662"/>
      <c r="NQT6" s="1662"/>
      <c r="NQU6" s="1662"/>
      <c r="NQV6" s="1662"/>
      <c r="NQW6" s="1662"/>
      <c r="NQX6" s="1662"/>
      <c r="NQY6" s="1662"/>
      <c r="NQZ6" s="1662"/>
      <c r="NRA6" s="1662"/>
      <c r="NRB6" s="1662"/>
      <c r="NRC6" s="1662"/>
      <c r="NRD6" s="1662"/>
      <c r="NRE6" s="1662"/>
      <c r="NRF6" s="1662"/>
      <c r="NRG6" s="1662"/>
      <c r="NRH6" s="1662"/>
      <c r="NRI6" s="1662"/>
      <c r="NRJ6" s="1662"/>
      <c r="NRK6" s="1662"/>
      <c r="NRL6" s="1662"/>
      <c r="NRM6" s="1662"/>
      <c r="NRN6" s="1662"/>
      <c r="NRO6" s="1662"/>
      <c r="NRP6" s="1662"/>
      <c r="NRQ6" s="1662"/>
      <c r="NRR6" s="1662"/>
      <c r="NRS6" s="1662"/>
      <c r="NRT6" s="1662"/>
      <c r="NRU6" s="1662"/>
      <c r="NRV6" s="1662"/>
      <c r="NRW6" s="1662"/>
      <c r="NRX6" s="1662"/>
      <c r="NRY6" s="1662"/>
      <c r="NRZ6" s="1662"/>
      <c r="NSA6" s="1662"/>
      <c r="NSB6" s="1662"/>
      <c r="NSC6" s="1662"/>
      <c r="NSD6" s="1662"/>
      <c r="NSE6" s="1662"/>
      <c r="NSF6" s="1662"/>
      <c r="NSG6" s="1662"/>
      <c r="NSH6" s="1662"/>
      <c r="NSI6" s="1662"/>
      <c r="NSJ6" s="1662"/>
      <c r="NSK6" s="1662"/>
      <c r="NSL6" s="1662"/>
      <c r="NSM6" s="1662"/>
      <c r="NSN6" s="1662"/>
      <c r="NSO6" s="1662"/>
      <c r="NSP6" s="1662"/>
      <c r="NSQ6" s="1662"/>
      <c r="NSR6" s="1662"/>
      <c r="NSS6" s="1662"/>
      <c r="NST6" s="1662"/>
      <c r="NSU6" s="1662"/>
      <c r="NSV6" s="1662"/>
      <c r="NSW6" s="1662"/>
      <c r="NSX6" s="1662"/>
      <c r="NSY6" s="1662"/>
      <c r="NSZ6" s="1662"/>
      <c r="NTA6" s="1662"/>
      <c r="NTB6" s="1662"/>
      <c r="NTC6" s="1662"/>
      <c r="NTD6" s="1662"/>
      <c r="NTE6" s="1662"/>
      <c r="NTF6" s="1662"/>
      <c r="NTG6" s="1662"/>
      <c r="NTH6" s="1662"/>
      <c r="NTI6" s="1662"/>
      <c r="NTJ6" s="1662"/>
      <c r="NTK6" s="1662"/>
      <c r="NTL6" s="1662"/>
      <c r="NTM6" s="1662"/>
      <c r="NTN6" s="1662"/>
      <c r="NTO6" s="1662"/>
      <c r="NTP6" s="1662"/>
      <c r="NTQ6" s="1662"/>
      <c r="NTR6" s="1662"/>
      <c r="NTS6" s="1662"/>
      <c r="NTT6" s="1662"/>
      <c r="NTU6" s="1662"/>
      <c r="NTV6" s="1662"/>
      <c r="NTW6" s="1662"/>
      <c r="NTX6" s="1662"/>
      <c r="NTY6" s="1662"/>
      <c r="NTZ6" s="1662"/>
      <c r="NUA6" s="1662"/>
      <c r="NUB6" s="1662"/>
      <c r="NUC6" s="1662"/>
      <c r="NUD6" s="1662"/>
      <c r="NUE6" s="1662"/>
      <c r="NUF6" s="1662"/>
      <c r="NUG6" s="1662"/>
      <c r="NUH6" s="1662"/>
      <c r="NUI6" s="1662"/>
      <c r="NUJ6" s="1662"/>
      <c r="NUK6" s="1662"/>
      <c r="NUL6" s="1662"/>
      <c r="NUM6" s="1662"/>
      <c r="NUN6" s="1662"/>
      <c r="NUO6" s="1662"/>
      <c r="NUP6" s="1662"/>
      <c r="NUQ6" s="1662"/>
      <c r="NUR6" s="1662"/>
      <c r="NUS6" s="1662"/>
      <c r="NUT6" s="1662"/>
      <c r="NUU6" s="1662"/>
      <c r="NUV6" s="1662"/>
      <c r="NUW6" s="1662"/>
      <c r="NUX6" s="1662"/>
      <c r="NUY6" s="1662"/>
      <c r="NUZ6" s="1662"/>
      <c r="NVA6" s="1662"/>
      <c r="NVB6" s="1662"/>
      <c r="NVC6" s="1662"/>
      <c r="NVD6" s="1662"/>
      <c r="NVE6" s="1662"/>
      <c r="NVF6" s="1662"/>
      <c r="NVG6" s="1662"/>
      <c r="NVH6" s="1662"/>
      <c r="NVI6" s="1662"/>
      <c r="NVJ6" s="1662"/>
      <c r="NVK6" s="1662"/>
      <c r="NVL6" s="1662"/>
      <c r="NVM6" s="1662"/>
      <c r="NVN6" s="1662"/>
      <c r="NVO6" s="1662"/>
      <c r="NVP6" s="1662"/>
      <c r="NVQ6" s="1662"/>
      <c r="NVR6" s="1662"/>
      <c r="NVS6" s="1662"/>
      <c r="NVT6" s="1662"/>
      <c r="NVU6" s="1662"/>
      <c r="NVV6" s="1662"/>
      <c r="NVW6" s="1662"/>
      <c r="NVX6" s="1662"/>
      <c r="NVY6" s="1662"/>
      <c r="NVZ6" s="1662"/>
      <c r="NWA6" s="1662"/>
      <c r="NWB6" s="1662"/>
      <c r="NWC6" s="1662"/>
      <c r="NWD6" s="1662"/>
      <c r="NWE6" s="1662"/>
      <c r="NWF6" s="1662"/>
      <c r="NWG6" s="1662"/>
      <c r="NWH6" s="1662"/>
      <c r="NWI6" s="1662"/>
      <c r="NWJ6" s="1662"/>
      <c r="NWK6" s="1662"/>
      <c r="NWL6" s="1662"/>
      <c r="NWM6" s="1662"/>
      <c r="NWN6" s="1662"/>
      <c r="NWO6" s="1662"/>
      <c r="NWP6" s="1662"/>
      <c r="NWQ6" s="1662"/>
      <c r="NWR6" s="1662"/>
      <c r="NWS6" s="1662"/>
      <c r="NWT6" s="1662"/>
      <c r="NWU6" s="1662"/>
      <c r="NWV6" s="1662"/>
      <c r="NWW6" s="1662"/>
      <c r="NWX6" s="1662"/>
      <c r="NWY6" s="1662"/>
      <c r="NWZ6" s="1662"/>
      <c r="NXA6" s="1662"/>
      <c r="NXB6" s="1662"/>
      <c r="NXC6" s="1662"/>
      <c r="NXD6" s="1662"/>
      <c r="NXE6" s="1662"/>
      <c r="NXF6" s="1662"/>
      <c r="NXG6" s="1662"/>
      <c r="NXH6" s="1662"/>
      <c r="NXI6" s="1662"/>
      <c r="NXJ6" s="1662"/>
      <c r="NXK6" s="1662"/>
      <c r="NXL6" s="1662"/>
      <c r="NXM6" s="1662"/>
      <c r="NXN6" s="1662"/>
      <c r="NXO6" s="1662"/>
      <c r="NXP6" s="1662"/>
      <c r="NXQ6" s="1662"/>
      <c r="NXR6" s="1662"/>
      <c r="NXS6" s="1662"/>
      <c r="NXT6" s="1662"/>
      <c r="NXU6" s="1662"/>
      <c r="NXV6" s="1662"/>
      <c r="NXW6" s="1662"/>
      <c r="NXX6" s="1662"/>
      <c r="NXY6" s="1662"/>
      <c r="NXZ6" s="1662"/>
      <c r="NYA6" s="1662"/>
      <c r="NYB6" s="1662"/>
      <c r="NYC6" s="1662"/>
      <c r="NYD6" s="1662"/>
      <c r="NYE6" s="1662"/>
      <c r="NYF6" s="1662"/>
      <c r="NYG6" s="1662"/>
      <c r="NYH6" s="1662"/>
      <c r="NYI6" s="1662"/>
      <c r="NYJ6" s="1662"/>
      <c r="NYK6" s="1662"/>
      <c r="NYL6" s="1662"/>
      <c r="NYM6" s="1662"/>
      <c r="NYN6" s="1662"/>
      <c r="NYO6" s="1662"/>
      <c r="NYP6" s="1662"/>
      <c r="NYQ6" s="1662"/>
      <c r="NYR6" s="1662"/>
      <c r="NYS6" s="1662"/>
      <c r="NYT6" s="1662"/>
      <c r="NYU6" s="1662"/>
      <c r="NYV6" s="1662"/>
      <c r="NYW6" s="1662"/>
      <c r="NYX6" s="1662"/>
      <c r="NYY6" s="1662"/>
      <c r="NYZ6" s="1662"/>
      <c r="NZA6" s="1662"/>
      <c r="NZB6" s="1662"/>
      <c r="NZC6" s="1662"/>
      <c r="NZD6" s="1662"/>
      <c r="NZE6" s="1662"/>
      <c r="NZF6" s="1662"/>
      <c r="NZG6" s="1662"/>
      <c r="NZH6" s="1662"/>
      <c r="NZI6" s="1662"/>
      <c r="NZJ6" s="1662"/>
      <c r="NZK6" s="1662"/>
      <c r="NZL6" s="1662"/>
      <c r="NZM6" s="1662"/>
      <c r="NZN6" s="1662"/>
      <c r="NZO6" s="1662"/>
      <c r="NZP6" s="1662"/>
      <c r="NZQ6" s="1662"/>
      <c r="NZR6" s="1662"/>
      <c r="NZS6" s="1662"/>
      <c r="NZT6" s="1662"/>
      <c r="NZU6" s="1662"/>
      <c r="NZV6" s="1662"/>
      <c r="NZW6" s="1662"/>
      <c r="NZX6" s="1662"/>
      <c r="NZY6" s="1662"/>
      <c r="NZZ6" s="1662"/>
      <c r="OAA6" s="1662"/>
      <c r="OAB6" s="1662"/>
      <c r="OAC6" s="1662"/>
      <c r="OAD6" s="1662"/>
      <c r="OAE6" s="1662"/>
      <c r="OAF6" s="1662"/>
      <c r="OAG6" s="1662"/>
      <c r="OAH6" s="1662"/>
      <c r="OAI6" s="1662"/>
      <c r="OAJ6" s="1662"/>
      <c r="OAK6" s="1662"/>
      <c r="OAL6" s="1662"/>
      <c r="OAM6" s="1662"/>
      <c r="OAN6" s="1662"/>
      <c r="OAO6" s="1662"/>
      <c r="OAP6" s="1662"/>
      <c r="OAQ6" s="1662"/>
      <c r="OAR6" s="1662"/>
      <c r="OAS6" s="1662"/>
      <c r="OAT6" s="1662"/>
      <c r="OAU6" s="1662"/>
      <c r="OAV6" s="1662"/>
      <c r="OAW6" s="1662"/>
      <c r="OAX6" s="1662"/>
      <c r="OAY6" s="1662"/>
      <c r="OAZ6" s="1662"/>
      <c r="OBA6" s="1662"/>
      <c r="OBB6" s="1662"/>
      <c r="OBC6" s="1662"/>
      <c r="OBD6" s="1662"/>
      <c r="OBE6" s="1662"/>
      <c r="OBF6" s="1662"/>
      <c r="OBG6" s="1662"/>
      <c r="OBH6" s="1662"/>
      <c r="OBI6" s="1662"/>
      <c r="OBJ6" s="1662"/>
      <c r="OBK6" s="1662"/>
      <c r="OBL6" s="1662"/>
      <c r="OBM6" s="1662"/>
      <c r="OBN6" s="1662"/>
      <c r="OBO6" s="1662"/>
      <c r="OBP6" s="1662"/>
      <c r="OBQ6" s="1662"/>
      <c r="OBR6" s="1662"/>
      <c r="OBS6" s="1662"/>
      <c r="OBT6" s="1662"/>
      <c r="OBU6" s="1662"/>
      <c r="OBV6" s="1662"/>
      <c r="OBW6" s="1662"/>
      <c r="OBX6" s="1662"/>
      <c r="OBY6" s="1662"/>
      <c r="OBZ6" s="1662"/>
      <c r="OCA6" s="1662"/>
      <c r="OCB6" s="1662"/>
      <c r="OCC6" s="1662"/>
      <c r="OCD6" s="1662"/>
      <c r="OCE6" s="1662"/>
      <c r="OCF6" s="1662"/>
      <c r="OCG6" s="1662"/>
      <c r="OCH6" s="1662"/>
      <c r="OCI6" s="1662"/>
      <c r="OCJ6" s="1662"/>
      <c r="OCK6" s="1662"/>
      <c r="OCL6" s="1662"/>
      <c r="OCM6" s="1662"/>
      <c r="OCN6" s="1662"/>
      <c r="OCO6" s="1662"/>
      <c r="OCP6" s="1662"/>
      <c r="OCQ6" s="1662"/>
      <c r="OCR6" s="1662"/>
      <c r="OCS6" s="1662"/>
      <c r="OCT6" s="1662"/>
      <c r="OCU6" s="1662"/>
      <c r="OCV6" s="1662"/>
      <c r="OCW6" s="1662"/>
      <c r="OCX6" s="1662"/>
      <c r="OCY6" s="1662"/>
      <c r="OCZ6" s="1662"/>
      <c r="ODA6" s="1662"/>
      <c r="ODB6" s="1662"/>
      <c r="ODC6" s="1662"/>
      <c r="ODD6" s="1662"/>
      <c r="ODE6" s="1662"/>
      <c r="ODF6" s="1662"/>
      <c r="ODG6" s="1662"/>
      <c r="ODH6" s="1662"/>
      <c r="ODI6" s="1662"/>
      <c r="ODJ6" s="1662"/>
      <c r="ODK6" s="1662"/>
      <c r="ODL6" s="1662"/>
      <c r="ODM6" s="1662"/>
      <c r="ODN6" s="1662"/>
      <c r="ODO6" s="1662"/>
      <c r="ODP6" s="1662"/>
      <c r="ODQ6" s="1662"/>
      <c r="ODR6" s="1662"/>
      <c r="ODS6" s="1662"/>
      <c r="ODT6" s="1662"/>
      <c r="ODU6" s="1662"/>
      <c r="ODV6" s="1662"/>
      <c r="ODW6" s="1662"/>
      <c r="ODX6" s="1662"/>
      <c r="ODY6" s="1662"/>
      <c r="ODZ6" s="1662"/>
      <c r="OEA6" s="1662"/>
      <c r="OEB6" s="1662"/>
      <c r="OEC6" s="1662"/>
      <c r="OED6" s="1662"/>
      <c r="OEE6" s="1662"/>
      <c r="OEF6" s="1662"/>
      <c r="OEG6" s="1662"/>
      <c r="OEH6" s="1662"/>
      <c r="OEI6" s="1662"/>
      <c r="OEJ6" s="1662"/>
      <c r="OEK6" s="1662"/>
      <c r="OEL6" s="1662"/>
      <c r="OEM6" s="1662"/>
      <c r="OEN6" s="1662"/>
      <c r="OEO6" s="1662"/>
      <c r="OEP6" s="1662"/>
      <c r="OEQ6" s="1662"/>
      <c r="OER6" s="1662"/>
      <c r="OES6" s="1662"/>
      <c r="OET6" s="1662"/>
      <c r="OEU6" s="1662"/>
      <c r="OEV6" s="1662"/>
      <c r="OEW6" s="1662"/>
      <c r="OEX6" s="1662"/>
      <c r="OEY6" s="1662"/>
      <c r="OEZ6" s="1662"/>
      <c r="OFA6" s="1662"/>
      <c r="OFB6" s="1662"/>
      <c r="OFC6" s="1662"/>
      <c r="OFD6" s="1662"/>
      <c r="OFE6" s="1662"/>
      <c r="OFF6" s="1662"/>
      <c r="OFG6" s="1662"/>
      <c r="OFH6" s="1662"/>
      <c r="OFI6" s="1662"/>
      <c r="OFJ6" s="1662"/>
      <c r="OFK6" s="1662"/>
      <c r="OFL6" s="1662"/>
      <c r="OFM6" s="1662"/>
      <c r="OFN6" s="1662"/>
      <c r="OFO6" s="1662"/>
      <c r="OFP6" s="1662"/>
      <c r="OFQ6" s="1662"/>
      <c r="OFR6" s="1662"/>
      <c r="OFS6" s="1662"/>
      <c r="OFT6" s="1662"/>
      <c r="OFU6" s="1662"/>
      <c r="OFV6" s="1662"/>
      <c r="OFW6" s="1662"/>
      <c r="OFX6" s="1662"/>
      <c r="OFY6" s="1662"/>
      <c r="OFZ6" s="1662"/>
      <c r="OGA6" s="1662"/>
      <c r="OGB6" s="1662"/>
      <c r="OGC6" s="1662"/>
      <c r="OGD6" s="1662"/>
      <c r="OGE6" s="1662"/>
      <c r="OGF6" s="1662"/>
      <c r="OGG6" s="1662"/>
      <c r="OGH6" s="1662"/>
      <c r="OGI6" s="1662"/>
      <c r="OGJ6" s="1662"/>
      <c r="OGK6" s="1662"/>
      <c r="OGL6" s="1662"/>
      <c r="OGM6" s="1662"/>
      <c r="OGN6" s="1662"/>
      <c r="OGO6" s="1662"/>
      <c r="OGP6" s="1662"/>
      <c r="OGQ6" s="1662"/>
      <c r="OGR6" s="1662"/>
      <c r="OGS6" s="1662"/>
      <c r="OGT6" s="1662"/>
      <c r="OGU6" s="1662"/>
      <c r="OGV6" s="1662"/>
      <c r="OGW6" s="1662"/>
      <c r="OGX6" s="1662"/>
      <c r="OGY6" s="1662"/>
      <c r="OGZ6" s="1662"/>
      <c r="OHA6" s="1662"/>
      <c r="OHB6" s="1662"/>
      <c r="OHC6" s="1662"/>
      <c r="OHD6" s="1662"/>
      <c r="OHE6" s="1662"/>
      <c r="OHF6" s="1662"/>
      <c r="OHG6" s="1662"/>
      <c r="OHH6" s="1662"/>
      <c r="OHI6" s="1662"/>
      <c r="OHJ6" s="1662"/>
      <c r="OHK6" s="1662"/>
      <c r="OHL6" s="1662"/>
      <c r="OHM6" s="1662"/>
      <c r="OHN6" s="1662"/>
      <c r="OHO6" s="1662"/>
      <c r="OHP6" s="1662"/>
      <c r="OHQ6" s="1662"/>
      <c r="OHR6" s="1662"/>
      <c r="OHS6" s="1662"/>
      <c r="OHT6" s="1662"/>
      <c r="OHU6" s="1662"/>
      <c r="OHV6" s="1662"/>
      <c r="OHW6" s="1662"/>
      <c r="OHX6" s="1662"/>
      <c r="OHY6" s="1662"/>
      <c r="OHZ6" s="1662"/>
      <c r="OIA6" s="1662"/>
      <c r="OIB6" s="1662"/>
      <c r="OIC6" s="1662"/>
      <c r="OID6" s="1662"/>
      <c r="OIE6" s="1662"/>
      <c r="OIF6" s="1662"/>
      <c r="OIG6" s="1662"/>
      <c r="OIH6" s="1662"/>
      <c r="OII6" s="1662"/>
      <c r="OIJ6" s="1662"/>
      <c r="OIK6" s="1662"/>
      <c r="OIL6" s="1662"/>
      <c r="OIM6" s="1662"/>
      <c r="OIN6" s="1662"/>
      <c r="OIO6" s="1662"/>
      <c r="OIP6" s="1662"/>
      <c r="OIQ6" s="1662"/>
      <c r="OIR6" s="1662"/>
      <c r="OIS6" s="1662"/>
      <c r="OIT6" s="1662"/>
      <c r="OIU6" s="1662"/>
      <c r="OIV6" s="1662"/>
      <c r="OIW6" s="1662"/>
      <c r="OIX6" s="1662"/>
      <c r="OIY6" s="1662"/>
      <c r="OIZ6" s="1662"/>
      <c r="OJA6" s="1662"/>
      <c r="OJB6" s="1662"/>
      <c r="OJC6" s="1662"/>
      <c r="OJD6" s="1662"/>
      <c r="OJE6" s="1662"/>
      <c r="OJF6" s="1662"/>
      <c r="OJG6" s="1662"/>
      <c r="OJH6" s="1662"/>
      <c r="OJI6" s="1662"/>
      <c r="OJJ6" s="1662"/>
      <c r="OJK6" s="1662"/>
      <c r="OJL6" s="1662"/>
      <c r="OJM6" s="1662"/>
      <c r="OJN6" s="1662"/>
      <c r="OJO6" s="1662"/>
      <c r="OJP6" s="1662"/>
      <c r="OJQ6" s="1662"/>
      <c r="OJR6" s="1662"/>
      <c r="OJS6" s="1662"/>
      <c r="OJT6" s="1662"/>
      <c r="OJU6" s="1662"/>
      <c r="OJV6" s="1662"/>
      <c r="OJW6" s="1662"/>
      <c r="OJX6" s="1662"/>
      <c r="OJY6" s="1662"/>
      <c r="OJZ6" s="1662"/>
      <c r="OKA6" s="1662"/>
      <c r="OKB6" s="1662"/>
      <c r="OKC6" s="1662"/>
      <c r="OKD6" s="1662"/>
      <c r="OKE6" s="1662"/>
      <c r="OKF6" s="1662"/>
      <c r="OKG6" s="1662"/>
      <c r="OKH6" s="1662"/>
      <c r="OKI6" s="1662"/>
      <c r="OKJ6" s="1662"/>
      <c r="OKK6" s="1662"/>
      <c r="OKL6" s="1662"/>
      <c r="OKM6" s="1662"/>
      <c r="OKN6" s="1662"/>
      <c r="OKO6" s="1662"/>
      <c r="OKP6" s="1662"/>
      <c r="OKQ6" s="1662"/>
      <c r="OKR6" s="1662"/>
      <c r="OKS6" s="1662"/>
      <c r="OKT6" s="1662"/>
      <c r="OKU6" s="1662"/>
      <c r="OKV6" s="1662"/>
      <c r="OKW6" s="1662"/>
      <c r="OKX6" s="1662"/>
      <c r="OKY6" s="1662"/>
      <c r="OKZ6" s="1662"/>
      <c r="OLA6" s="1662"/>
      <c r="OLB6" s="1662"/>
      <c r="OLC6" s="1662"/>
      <c r="OLD6" s="1662"/>
      <c r="OLE6" s="1662"/>
      <c r="OLF6" s="1662"/>
      <c r="OLG6" s="1662"/>
      <c r="OLH6" s="1662"/>
      <c r="OLI6" s="1662"/>
      <c r="OLJ6" s="1662"/>
      <c r="OLK6" s="1662"/>
      <c r="OLL6" s="1662"/>
      <c r="OLM6" s="1662"/>
      <c r="OLN6" s="1662"/>
      <c r="OLO6" s="1662"/>
      <c r="OLP6" s="1662"/>
      <c r="OLQ6" s="1662"/>
      <c r="OLR6" s="1662"/>
      <c r="OLS6" s="1662"/>
      <c r="OLT6" s="1662"/>
      <c r="OLU6" s="1662"/>
      <c r="OLV6" s="1662"/>
      <c r="OLW6" s="1662"/>
      <c r="OLX6" s="1662"/>
      <c r="OLY6" s="1662"/>
      <c r="OLZ6" s="1662"/>
      <c r="OMA6" s="1662"/>
      <c r="OMB6" s="1662"/>
      <c r="OMC6" s="1662"/>
      <c r="OMD6" s="1662"/>
      <c r="OME6" s="1662"/>
      <c r="OMF6" s="1662"/>
      <c r="OMG6" s="1662"/>
      <c r="OMH6" s="1662"/>
      <c r="OMI6" s="1662"/>
      <c r="OMJ6" s="1662"/>
      <c r="OMK6" s="1662"/>
      <c r="OML6" s="1662"/>
      <c r="OMM6" s="1662"/>
      <c r="OMN6" s="1662"/>
      <c r="OMO6" s="1662"/>
      <c r="OMP6" s="1662"/>
      <c r="OMQ6" s="1662"/>
      <c r="OMR6" s="1662"/>
      <c r="OMS6" s="1662"/>
      <c r="OMT6" s="1662"/>
      <c r="OMU6" s="1662"/>
      <c r="OMV6" s="1662"/>
      <c r="OMW6" s="1662"/>
      <c r="OMX6" s="1662"/>
      <c r="OMY6" s="1662"/>
      <c r="OMZ6" s="1662"/>
      <c r="ONA6" s="1662"/>
      <c r="ONB6" s="1662"/>
      <c r="ONC6" s="1662"/>
      <c r="OND6" s="1662"/>
      <c r="ONE6" s="1662"/>
      <c r="ONF6" s="1662"/>
      <c r="ONG6" s="1662"/>
      <c r="ONH6" s="1662"/>
      <c r="ONI6" s="1662"/>
      <c r="ONJ6" s="1662"/>
      <c r="ONK6" s="1662"/>
      <c r="ONL6" s="1662"/>
      <c r="ONM6" s="1662"/>
      <c r="ONN6" s="1662"/>
      <c r="ONO6" s="1662"/>
      <c r="ONP6" s="1662"/>
      <c r="ONQ6" s="1662"/>
      <c r="ONR6" s="1662"/>
      <c r="ONS6" s="1662"/>
      <c r="ONT6" s="1662"/>
      <c r="ONU6" s="1662"/>
      <c r="ONV6" s="1662"/>
      <c r="ONW6" s="1662"/>
      <c r="ONX6" s="1662"/>
      <c r="ONY6" s="1662"/>
      <c r="ONZ6" s="1662"/>
      <c r="OOA6" s="1662"/>
      <c r="OOB6" s="1662"/>
      <c r="OOC6" s="1662"/>
      <c r="OOD6" s="1662"/>
      <c r="OOE6" s="1662"/>
      <c r="OOF6" s="1662"/>
      <c r="OOG6" s="1662"/>
      <c r="OOH6" s="1662"/>
      <c r="OOI6" s="1662"/>
      <c r="OOJ6" s="1662"/>
      <c r="OOK6" s="1662"/>
      <c r="OOL6" s="1662"/>
      <c r="OOM6" s="1662"/>
      <c r="OON6" s="1662"/>
      <c r="OOO6" s="1662"/>
      <c r="OOP6" s="1662"/>
      <c r="OOQ6" s="1662"/>
      <c r="OOR6" s="1662"/>
      <c r="OOS6" s="1662"/>
      <c r="OOT6" s="1662"/>
      <c r="OOU6" s="1662"/>
      <c r="OOV6" s="1662"/>
      <c r="OOW6" s="1662"/>
      <c r="OOX6" s="1662"/>
      <c r="OOY6" s="1662"/>
      <c r="OOZ6" s="1662"/>
      <c r="OPA6" s="1662"/>
      <c r="OPB6" s="1662"/>
      <c r="OPC6" s="1662"/>
      <c r="OPD6" s="1662"/>
      <c r="OPE6" s="1662"/>
      <c r="OPF6" s="1662"/>
      <c r="OPG6" s="1662"/>
      <c r="OPH6" s="1662"/>
      <c r="OPI6" s="1662"/>
      <c r="OPJ6" s="1662"/>
      <c r="OPK6" s="1662"/>
      <c r="OPL6" s="1662"/>
      <c r="OPM6" s="1662"/>
      <c r="OPN6" s="1662"/>
      <c r="OPO6" s="1662"/>
      <c r="OPP6" s="1662"/>
      <c r="OPQ6" s="1662"/>
      <c r="OPR6" s="1662"/>
      <c r="OPS6" s="1662"/>
      <c r="OPT6" s="1662"/>
      <c r="OPU6" s="1662"/>
      <c r="OPV6" s="1662"/>
      <c r="OPW6" s="1662"/>
      <c r="OPX6" s="1662"/>
      <c r="OPY6" s="1662"/>
      <c r="OPZ6" s="1662"/>
      <c r="OQA6" s="1662"/>
      <c r="OQB6" s="1662"/>
      <c r="OQC6" s="1662"/>
      <c r="OQD6" s="1662"/>
      <c r="OQE6" s="1662"/>
      <c r="OQF6" s="1662"/>
      <c r="OQG6" s="1662"/>
      <c r="OQH6" s="1662"/>
      <c r="OQI6" s="1662"/>
      <c r="OQJ6" s="1662"/>
      <c r="OQK6" s="1662"/>
      <c r="OQL6" s="1662"/>
      <c r="OQM6" s="1662"/>
      <c r="OQN6" s="1662"/>
      <c r="OQO6" s="1662"/>
      <c r="OQP6" s="1662"/>
      <c r="OQQ6" s="1662"/>
      <c r="OQR6" s="1662"/>
      <c r="OQS6" s="1662"/>
      <c r="OQT6" s="1662"/>
      <c r="OQU6" s="1662"/>
      <c r="OQV6" s="1662"/>
      <c r="OQW6" s="1662"/>
      <c r="OQX6" s="1662"/>
      <c r="OQY6" s="1662"/>
      <c r="OQZ6" s="1662"/>
      <c r="ORA6" s="1662"/>
      <c r="ORB6" s="1662"/>
      <c r="ORC6" s="1662"/>
      <c r="ORD6" s="1662"/>
      <c r="ORE6" s="1662"/>
      <c r="ORF6" s="1662"/>
      <c r="ORG6" s="1662"/>
      <c r="ORH6" s="1662"/>
      <c r="ORI6" s="1662"/>
      <c r="ORJ6" s="1662"/>
      <c r="ORK6" s="1662"/>
      <c r="ORL6" s="1662"/>
      <c r="ORM6" s="1662"/>
      <c r="ORN6" s="1662"/>
      <c r="ORO6" s="1662"/>
      <c r="ORP6" s="1662"/>
      <c r="ORQ6" s="1662"/>
      <c r="ORR6" s="1662"/>
      <c r="ORS6" s="1662"/>
      <c r="ORT6" s="1662"/>
      <c r="ORU6" s="1662"/>
      <c r="ORV6" s="1662"/>
      <c r="ORW6" s="1662"/>
      <c r="ORX6" s="1662"/>
      <c r="ORY6" s="1662"/>
      <c r="ORZ6" s="1662"/>
      <c r="OSA6" s="1662"/>
      <c r="OSB6" s="1662"/>
      <c r="OSC6" s="1662"/>
      <c r="OSD6" s="1662"/>
      <c r="OSE6" s="1662"/>
      <c r="OSF6" s="1662"/>
      <c r="OSG6" s="1662"/>
      <c r="OSH6" s="1662"/>
      <c r="OSI6" s="1662"/>
      <c r="OSJ6" s="1662"/>
      <c r="OSK6" s="1662"/>
      <c r="OSL6" s="1662"/>
      <c r="OSM6" s="1662"/>
      <c r="OSN6" s="1662"/>
      <c r="OSO6" s="1662"/>
      <c r="OSP6" s="1662"/>
      <c r="OSQ6" s="1662"/>
      <c r="OSR6" s="1662"/>
      <c r="OSS6" s="1662"/>
      <c r="OST6" s="1662"/>
      <c r="OSU6" s="1662"/>
      <c r="OSV6" s="1662"/>
      <c r="OSW6" s="1662"/>
      <c r="OSX6" s="1662"/>
      <c r="OSY6" s="1662"/>
      <c r="OSZ6" s="1662"/>
      <c r="OTA6" s="1662"/>
      <c r="OTB6" s="1662"/>
      <c r="OTC6" s="1662"/>
      <c r="OTD6" s="1662"/>
      <c r="OTE6" s="1662"/>
      <c r="OTF6" s="1662"/>
      <c r="OTG6" s="1662"/>
      <c r="OTH6" s="1662"/>
      <c r="OTI6" s="1662"/>
      <c r="OTJ6" s="1662"/>
      <c r="OTK6" s="1662"/>
      <c r="OTL6" s="1662"/>
      <c r="OTM6" s="1662"/>
      <c r="OTN6" s="1662"/>
      <c r="OTO6" s="1662"/>
      <c r="OTP6" s="1662"/>
      <c r="OTQ6" s="1662"/>
      <c r="OTR6" s="1662"/>
      <c r="OTS6" s="1662"/>
      <c r="OTT6" s="1662"/>
      <c r="OTU6" s="1662"/>
      <c r="OTV6" s="1662"/>
      <c r="OTW6" s="1662"/>
      <c r="OTX6" s="1662"/>
      <c r="OTY6" s="1662"/>
      <c r="OTZ6" s="1662"/>
      <c r="OUA6" s="1662"/>
      <c r="OUB6" s="1662"/>
      <c r="OUC6" s="1662"/>
      <c r="OUD6" s="1662"/>
      <c r="OUE6" s="1662"/>
      <c r="OUF6" s="1662"/>
      <c r="OUG6" s="1662"/>
      <c r="OUH6" s="1662"/>
      <c r="OUI6" s="1662"/>
      <c r="OUJ6" s="1662"/>
      <c r="OUK6" s="1662"/>
      <c r="OUL6" s="1662"/>
      <c r="OUM6" s="1662"/>
      <c r="OUN6" s="1662"/>
      <c r="OUO6" s="1662"/>
      <c r="OUP6" s="1662"/>
      <c r="OUQ6" s="1662"/>
      <c r="OUR6" s="1662"/>
      <c r="OUS6" s="1662"/>
      <c r="OUT6" s="1662"/>
      <c r="OUU6" s="1662"/>
      <c r="OUV6" s="1662"/>
      <c r="OUW6" s="1662"/>
      <c r="OUX6" s="1662"/>
      <c r="OUY6" s="1662"/>
      <c r="OUZ6" s="1662"/>
      <c r="OVA6" s="1662"/>
      <c r="OVB6" s="1662"/>
      <c r="OVC6" s="1662"/>
      <c r="OVD6" s="1662"/>
      <c r="OVE6" s="1662"/>
      <c r="OVF6" s="1662"/>
      <c r="OVG6" s="1662"/>
      <c r="OVH6" s="1662"/>
      <c r="OVI6" s="1662"/>
      <c r="OVJ6" s="1662"/>
      <c r="OVK6" s="1662"/>
      <c r="OVL6" s="1662"/>
      <c r="OVM6" s="1662"/>
      <c r="OVN6" s="1662"/>
      <c r="OVO6" s="1662"/>
      <c r="OVP6" s="1662"/>
      <c r="OVQ6" s="1662"/>
      <c r="OVR6" s="1662"/>
      <c r="OVS6" s="1662"/>
      <c r="OVT6" s="1662"/>
      <c r="OVU6" s="1662"/>
      <c r="OVV6" s="1662"/>
      <c r="OVW6" s="1662"/>
      <c r="OVX6" s="1662"/>
      <c r="OVY6" s="1662"/>
      <c r="OVZ6" s="1662"/>
      <c r="OWA6" s="1662"/>
      <c r="OWB6" s="1662"/>
      <c r="OWC6" s="1662"/>
      <c r="OWD6" s="1662"/>
      <c r="OWE6" s="1662"/>
      <c r="OWF6" s="1662"/>
      <c r="OWG6" s="1662"/>
      <c r="OWH6" s="1662"/>
      <c r="OWI6" s="1662"/>
      <c r="OWJ6" s="1662"/>
      <c r="OWK6" s="1662"/>
      <c r="OWL6" s="1662"/>
      <c r="OWM6" s="1662"/>
      <c r="OWN6" s="1662"/>
      <c r="OWO6" s="1662"/>
      <c r="OWP6" s="1662"/>
      <c r="OWQ6" s="1662"/>
      <c r="OWR6" s="1662"/>
      <c r="OWS6" s="1662"/>
      <c r="OWT6" s="1662"/>
      <c r="OWU6" s="1662"/>
      <c r="OWV6" s="1662"/>
      <c r="OWW6" s="1662"/>
      <c r="OWX6" s="1662"/>
      <c r="OWY6" s="1662"/>
      <c r="OWZ6" s="1662"/>
      <c r="OXA6" s="1662"/>
      <c r="OXB6" s="1662"/>
      <c r="OXC6" s="1662"/>
      <c r="OXD6" s="1662"/>
      <c r="OXE6" s="1662"/>
      <c r="OXF6" s="1662"/>
      <c r="OXG6" s="1662"/>
      <c r="OXH6" s="1662"/>
      <c r="OXI6" s="1662"/>
      <c r="OXJ6" s="1662"/>
      <c r="OXK6" s="1662"/>
      <c r="OXL6" s="1662"/>
      <c r="OXM6" s="1662"/>
      <c r="OXN6" s="1662"/>
      <c r="OXO6" s="1662"/>
      <c r="OXP6" s="1662"/>
      <c r="OXQ6" s="1662"/>
      <c r="OXR6" s="1662"/>
      <c r="OXS6" s="1662"/>
      <c r="OXT6" s="1662"/>
      <c r="OXU6" s="1662"/>
      <c r="OXV6" s="1662"/>
      <c r="OXW6" s="1662"/>
      <c r="OXX6" s="1662"/>
      <c r="OXY6" s="1662"/>
      <c r="OXZ6" s="1662"/>
      <c r="OYA6" s="1662"/>
      <c r="OYB6" s="1662"/>
      <c r="OYC6" s="1662"/>
      <c r="OYD6" s="1662"/>
      <c r="OYE6" s="1662"/>
      <c r="OYF6" s="1662"/>
      <c r="OYG6" s="1662"/>
      <c r="OYH6" s="1662"/>
      <c r="OYI6" s="1662"/>
      <c r="OYJ6" s="1662"/>
      <c r="OYK6" s="1662"/>
      <c r="OYL6" s="1662"/>
      <c r="OYM6" s="1662"/>
      <c r="OYN6" s="1662"/>
      <c r="OYO6" s="1662"/>
      <c r="OYP6" s="1662"/>
      <c r="OYQ6" s="1662"/>
      <c r="OYR6" s="1662"/>
      <c r="OYS6" s="1662"/>
      <c r="OYT6" s="1662"/>
      <c r="OYU6" s="1662"/>
      <c r="OYV6" s="1662"/>
      <c r="OYW6" s="1662"/>
      <c r="OYX6" s="1662"/>
      <c r="OYY6" s="1662"/>
      <c r="OYZ6" s="1662"/>
      <c r="OZA6" s="1662"/>
      <c r="OZB6" s="1662"/>
      <c r="OZC6" s="1662"/>
      <c r="OZD6" s="1662"/>
      <c r="OZE6" s="1662"/>
      <c r="OZF6" s="1662"/>
      <c r="OZG6" s="1662"/>
      <c r="OZH6" s="1662"/>
      <c r="OZI6" s="1662"/>
      <c r="OZJ6" s="1662"/>
      <c r="OZK6" s="1662"/>
      <c r="OZL6" s="1662"/>
      <c r="OZM6" s="1662"/>
      <c r="OZN6" s="1662"/>
      <c r="OZO6" s="1662"/>
      <c r="OZP6" s="1662"/>
      <c r="OZQ6" s="1662"/>
      <c r="OZR6" s="1662"/>
      <c r="OZS6" s="1662"/>
      <c r="OZT6" s="1662"/>
      <c r="OZU6" s="1662"/>
      <c r="OZV6" s="1662"/>
      <c r="OZW6" s="1662"/>
      <c r="OZX6" s="1662"/>
      <c r="OZY6" s="1662"/>
      <c r="OZZ6" s="1662"/>
      <c r="PAA6" s="1662"/>
      <c r="PAB6" s="1662"/>
      <c r="PAC6" s="1662"/>
      <c r="PAD6" s="1662"/>
      <c r="PAE6" s="1662"/>
      <c r="PAF6" s="1662"/>
      <c r="PAG6" s="1662"/>
      <c r="PAH6" s="1662"/>
      <c r="PAI6" s="1662"/>
      <c r="PAJ6" s="1662"/>
      <c r="PAK6" s="1662"/>
      <c r="PAL6" s="1662"/>
      <c r="PAM6" s="1662"/>
      <c r="PAN6" s="1662"/>
      <c r="PAO6" s="1662"/>
      <c r="PAP6" s="1662"/>
      <c r="PAQ6" s="1662"/>
      <c r="PAR6" s="1662"/>
      <c r="PAS6" s="1662"/>
      <c r="PAT6" s="1662"/>
      <c r="PAU6" s="1662"/>
      <c r="PAV6" s="1662"/>
      <c r="PAW6" s="1662"/>
      <c r="PAX6" s="1662"/>
      <c r="PAY6" s="1662"/>
      <c r="PAZ6" s="1662"/>
      <c r="PBA6" s="1662"/>
      <c r="PBB6" s="1662"/>
      <c r="PBC6" s="1662"/>
      <c r="PBD6" s="1662"/>
      <c r="PBE6" s="1662"/>
      <c r="PBF6" s="1662"/>
      <c r="PBG6" s="1662"/>
      <c r="PBH6" s="1662"/>
      <c r="PBI6" s="1662"/>
      <c r="PBJ6" s="1662"/>
      <c r="PBK6" s="1662"/>
      <c r="PBL6" s="1662"/>
      <c r="PBM6" s="1662"/>
      <c r="PBN6" s="1662"/>
      <c r="PBO6" s="1662"/>
      <c r="PBP6" s="1662"/>
      <c r="PBQ6" s="1662"/>
      <c r="PBR6" s="1662"/>
      <c r="PBS6" s="1662"/>
      <c r="PBT6" s="1662"/>
      <c r="PBU6" s="1662"/>
      <c r="PBV6" s="1662"/>
      <c r="PBW6" s="1662"/>
      <c r="PBX6" s="1662"/>
      <c r="PBY6" s="1662"/>
      <c r="PBZ6" s="1662"/>
      <c r="PCA6" s="1662"/>
      <c r="PCB6" s="1662"/>
      <c r="PCC6" s="1662"/>
      <c r="PCD6" s="1662"/>
      <c r="PCE6" s="1662"/>
      <c r="PCF6" s="1662"/>
      <c r="PCG6" s="1662"/>
      <c r="PCH6" s="1662"/>
      <c r="PCI6" s="1662"/>
      <c r="PCJ6" s="1662"/>
      <c r="PCK6" s="1662"/>
      <c r="PCL6" s="1662"/>
      <c r="PCM6" s="1662"/>
      <c r="PCN6" s="1662"/>
      <c r="PCO6" s="1662"/>
      <c r="PCP6" s="1662"/>
      <c r="PCQ6" s="1662"/>
      <c r="PCR6" s="1662"/>
      <c r="PCS6" s="1662"/>
      <c r="PCT6" s="1662"/>
      <c r="PCU6" s="1662"/>
      <c r="PCV6" s="1662"/>
      <c r="PCW6" s="1662"/>
      <c r="PCX6" s="1662"/>
      <c r="PCY6" s="1662"/>
      <c r="PCZ6" s="1662"/>
      <c r="PDA6" s="1662"/>
      <c r="PDB6" s="1662"/>
      <c r="PDC6" s="1662"/>
      <c r="PDD6" s="1662"/>
      <c r="PDE6" s="1662"/>
      <c r="PDF6" s="1662"/>
      <c r="PDG6" s="1662"/>
      <c r="PDH6" s="1662"/>
      <c r="PDI6" s="1662"/>
      <c r="PDJ6" s="1662"/>
      <c r="PDK6" s="1662"/>
      <c r="PDL6" s="1662"/>
      <c r="PDM6" s="1662"/>
      <c r="PDN6" s="1662"/>
      <c r="PDO6" s="1662"/>
      <c r="PDP6" s="1662"/>
      <c r="PDQ6" s="1662"/>
      <c r="PDR6" s="1662"/>
      <c r="PDS6" s="1662"/>
      <c r="PDT6" s="1662"/>
      <c r="PDU6" s="1662"/>
      <c r="PDV6" s="1662"/>
      <c r="PDW6" s="1662"/>
      <c r="PDX6" s="1662"/>
      <c r="PDY6" s="1662"/>
      <c r="PDZ6" s="1662"/>
      <c r="PEA6" s="1662"/>
      <c r="PEB6" s="1662"/>
      <c r="PEC6" s="1662"/>
      <c r="PED6" s="1662"/>
      <c r="PEE6" s="1662"/>
      <c r="PEF6" s="1662"/>
      <c r="PEG6" s="1662"/>
      <c r="PEH6" s="1662"/>
      <c r="PEI6" s="1662"/>
      <c r="PEJ6" s="1662"/>
      <c r="PEK6" s="1662"/>
      <c r="PEL6" s="1662"/>
      <c r="PEM6" s="1662"/>
      <c r="PEN6" s="1662"/>
      <c r="PEO6" s="1662"/>
      <c r="PEP6" s="1662"/>
      <c r="PEQ6" s="1662"/>
      <c r="PER6" s="1662"/>
      <c r="PES6" s="1662"/>
      <c r="PET6" s="1662"/>
      <c r="PEU6" s="1662"/>
      <c r="PEV6" s="1662"/>
      <c r="PEW6" s="1662"/>
      <c r="PEX6" s="1662"/>
      <c r="PEY6" s="1662"/>
      <c r="PEZ6" s="1662"/>
      <c r="PFA6" s="1662"/>
      <c r="PFB6" s="1662"/>
      <c r="PFC6" s="1662"/>
      <c r="PFD6" s="1662"/>
      <c r="PFE6" s="1662"/>
      <c r="PFF6" s="1662"/>
      <c r="PFG6" s="1662"/>
      <c r="PFH6" s="1662"/>
      <c r="PFI6" s="1662"/>
      <c r="PFJ6" s="1662"/>
      <c r="PFK6" s="1662"/>
      <c r="PFL6" s="1662"/>
      <c r="PFM6" s="1662"/>
      <c r="PFN6" s="1662"/>
      <c r="PFO6" s="1662"/>
      <c r="PFP6" s="1662"/>
      <c r="PFQ6" s="1662"/>
      <c r="PFR6" s="1662"/>
      <c r="PFS6" s="1662"/>
      <c r="PFT6" s="1662"/>
      <c r="PFU6" s="1662"/>
      <c r="PFV6" s="1662"/>
      <c r="PFW6" s="1662"/>
      <c r="PFX6" s="1662"/>
      <c r="PFY6" s="1662"/>
      <c r="PFZ6" s="1662"/>
      <c r="PGA6" s="1662"/>
      <c r="PGB6" s="1662"/>
      <c r="PGC6" s="1662"/>
      <c r="PGD6" s="1662"/>
      <c r="PGE6" s="1662"/>
      <c r="PGF6" s="1662"/>
      <c r="PGG6" s="1662"/>
      <c r="PGH6" s="1662"/>
      <c r="PGI6" s="1662"/>
      <c r="PGJ6" s="1662"/>
      <c r="PGK6" s="1662"/>
      <c r="PGL6" s="1662"/>
      <c r="PGM6" s="1662"/>
      <c r="PGN6" s="1662"/>
      <c r="PGO6" s="1662"/>
      <c r="PGP6" s="1662"/>
      <c r="PGQ6" s="1662"/>
      <c r="PGR6" s="1662"/>
      <c r="PGS6" s="1662"/>
      <c r="PGT6" s="1662"/>
      <c r="PGU6" s="1662"/>
      <c r="PGV6" s="1662"/>
      <c r="PGW6" s="1662"/>
      <c r="PGX6" s="1662"/>
      <c r="PGY6" s="1662"/>
      <c r="PGZ6" s="1662"/>
      <c r="PHA6" s="1662"/>
      <c r="PHB6" s="1662"/>
      <c r="PHC6" s="1662"/>
      <c r="PHD6" s="1662"/>
      <c r="PHE6" s="1662"/>
      <c r="PHF6" s="1662"/>
      <c r="PHG6" s="1662"/>
      <c r="PHH6" s="1662"/>
      <c r="PHI6" s="1662"/>
      <c r="PHJ6" s="1662"/>
      <c r="PHK6" s="1662"/>
      <c r="PHL6" s="1662"/>
      <c r="PHM6" s="1662"/>
      <c r="PHN6" s="1662"/>
      <c r="PHO6" s="1662"/>
      <c r="PHP6" s="1662"/>
      <c r="PHQ6" s="1662"/>
      <c r="PHR6" s="1662"/>
      <c r="PHS6" s="1662"/>
      <c r="PHT6" s="1662"/>
      <c r="PHU6" s="1662"/>
      <c r="PHV6" s="1662"/>
      <c r="PHW6" s="1662"/>
      <c r="PHX6" s="1662"/>
      <c r="PHY6" s="1662"/>
      <c r="PHZ6" s="1662"/>
      <c r="PIA6" s="1662"/>
      <c r="PIB6" s="1662"/>
      <c r="PIC6" s="1662"/>
      <c r="PID6" s="1662"/>
      <c r="PIE6" s="1662"/>
      <c r="PIF6" s="1662"/>
      <c r="PIG6" s="1662"/>
      <c r="PIH6" s="1662"/>
      <c r="PII6" s="1662"/>
      <c r="PIJ6" s="1662"/>
      <c r="PIK6" s="1662"/>
      <c r="PIL6" s="1662"/>
      <c r="PIM6" s="1662"/>
      <c r="PIN6" s="1662"/>
      <c r="PIO6" s="1662"/>
      <c r="PIP6" s="1662"/>
      <c r="PIQ6" s="1662"/>
      <c r="PIR6" s="1662"/>
      <c r="PIS6" s="1662"/>
      <c r="PIT6" s="1662"/>
      <c r="PIU6" s="1662"/>
      <c r="PIV6" s="1662"/>
      <c r="PIW6" s="1662"/>
      <c r="PIX6" s="1662"/>
      <c r="PIY6" s="1662"/>
      <c r="PIZ6" s="1662"/>
      <c r="PJA6" s="1662"/>
      <c r="PJB6" s="1662"/>
      <c r="PJC6" s="1662"/>
      <c r="PJD6" s="1662"/>
      <c r="PJE6" s="1662"/>
      <c r="PJF6" s="1662"/>
      <c r="PJG6" s="1662"/>
      <c r="PJH6" s="1662"/>
      <c r="PJI6" s="1662"/>
      <c r="PJJ6" s="1662"/>
      <c r="PJK6" s="1662"/>
      <c r="PJL6" s="1662"/>
      <c r="PJM6" s="1662"/>
      <c r="PJN6" s="1662"/>
      <c r="PJO6" s="1662"/>
      <c r="PJP6" s="1662"/>
      <c r="PJQ6" s="1662"/>
      <c r="PJR6" s="1662"/>
      <c r="PJS6" s="1662"/>
      <c r="PJT6" s="1662"/>
      <c r="PJU6" s="1662"/>
      <c r="PJV6" s="1662"/>
      <c r="PJW6" s="1662"/>
      <c r="PJX6" s="1662"/>
      <c r="PJY6" s="1662"/>
      <c r="PJZ6" s="1662"/>
      <c r="PKA6" s="1662"/>
      <c r="PKB6" s="1662"/>
      <c r="PKC6" s="1662"/>
      <c r="PKD6" s="1662"/>
      <c r="PKE6" s="1662"/>
      <c r="PKF6" s="1662"/>
      <c r="PKG6" s="1662"/>
      <c r="PKH6" s="1662"/>
      <c r="PKI6" s="1662"/>
      <c r="PKJ6" s="1662"/>
      <c r="PKK6" s="1662"/>
      <c r="PKL6" s="1662"/>
      <c r="PKM6" s="1662"/>
      <c r="PKN6" s="1662"/>
      <c r="PKO6" s="1662"/>
      <c r="PKP6" s="1662"/>
      <c r="PKQ6" s="1662"/>
      <c r="PKR6" s="1662"/>
      <c r="PKS6" s="1662"/>
      <c r="PKT6" s="1662"/>
      <c r="PKU6" s="1662"/>
      <c r="PKV6" s="1662"/>
      <c r="PKW6" s="1662"/>
      <c r="PKX6" s="1662"/>
      <c r="PKY6" s="1662"/>
      <c r="PKZ6" s="1662"/>
      <c r="PLA6" s="1662"/>
      <c r="PLB6" s="1662"/>
      <c r="PLC6" s="1662"/>
      <c r="PLD6" s="1662"/>
      <c r="PLE6" s="1662"/>
      <c r="PLF6" s="1662"/>
      <c r="PLG6" s="1662"/>
      <c r="PLH6" s="1662"/>
      <c r="PLI6" s="1662"/>
      <c r="PLJ6" s="1662"/>
      <c r="PLK6" s="1662"/>
      <c r="PLL6" s="1662"/>
      <c r="PLM6" s="1662"/>
      <c r="PLN6" s="1662"/>
      <c r="PLO6" s="1662"/>
      <c r="PLP6" s="1662"/>
      <c r="PLQ6" s="1662"/>
      <c r="PLR6" s="1662"/>
      <c r="PLS6" s="1662"/>
      <c r="PLT6" s="1662"/>
      <c r="PLU6" s="1662"/>
      <c r="PLV6" s="1662"/>
      <c r="PLW6" s="1662"/>
      <c r="PLX6" s="1662"/>
      <c r="PLY6" s="1662"/>
      <c r="PLZ6" s="1662"/>
      <c r="PMA6" s="1662"/>
      <c r="PMB6" s="1662"/>
      <c r="PMC6" s="1662"/>
      <c r="PMD6" s="1662"/>
      <c r="PME6" s="1662"/>
      <c r="PMF6" s="1662"/>
      <c r="PMG6" s="1662"/>
      <c r="PMH6" s="1662"/>
      <c r="PMI6" s="1662"/>
      <c r="PMJ6" s="1662"/>
      <c r="PMK6" s="1662"/>
      <c r="PML6" s="1662"/>
      <c r="PMM6" s="1662"/>
      <c r="PMN6" s="1662"/>
      <c r="PMO6" s="1662"/>
      <c r="PMP6" s="1662"/>
      <c r="PMQ6" s="1662"/>
      <c r="PMR6" s="1662"/>
      <c r="PMS6" s="1662"/>
      <c r="PMT6" s="1662"/>
      <c r="PMU6" s="1662"/>
      <c r="PMV6" s="1662"/>
      <c r="PMW6" s="1662"/>
      <c r="PMX6" s="1662"/>
      <c r="PMY6" s="1662"/>
      <c r="PMZ6" s="1662"/>
      <c r="PNA6" s="1662"/>
      <c r="PNB6" s="1662"/>
      <c r="PNC6" s="1662"/>
      <c r="PND6" s="1662"/>
      <c r="PNE6" s="1662"/>
      <c r="PNF6" s="1662"/>
      <c r="PNG6" s="1662"/>
      <c r="PNH6" s="1662"/>
      <c r="PNI6" s="1662"/>
      <c r="PNJ6" s="1662"/>
      <c r="PNK6" s="1662"/>
      <c r="PNL6" s="1662"/>
      <c r="PNM6" s="1662"/>
      <c r="PNN6" s="1662"/>
      <c r="PNO6" s="1662"/>
      <c r="PNP6" s="1662"/>
      <c r="PNQ6" s="1662"/>
      <c r="PNR6" s="1662"/>
      <c r="PNS6" s="1662"/>
      <c r="PNT6" s="1662"/>
      <c r="PNU6" s="1662"/>
      <c r="PNV6" s="1662"/>
      <c r="PNW6" s="1662"/>
      <c r="PNX6" s="1662"/>
      <c r="PNY6" s="1662"/>
      <c r="PNZ6" s="1662"/>
      <c r="POA6" s="1662"/>
      <c r="POB6" s="1662"/>
      <c r="POC6" s="1662"/>
      <c r="POD6" s="1662"/>
      <c r="POE6" s="1662"/>
      <c r="POF6" s="1662"/>
      <c r="POG6" s="1662"/>
      <c r="POH6" s="1662"/>
      <c r="POI6" s="1662"/>
      <c r="POJ6" s="1662"/>
      <c r="POK6" s="1662"/>
      <c r="POL6" s="1662"/>
      <c r="POM6" s="1662"/>
      <c r="PON6" s="1662"/>
      <c r="POO6" s="1662"/>
      <c r="POP6" s="1662"/>
      <c r="POQ6" s="1662"/>
      <c r="POR6" s="1662"/>
      <c r="POS6" s="1662"/>
      <c r="POT6" s="1662"/>
      <c r="POU6" s="1662"/>
      <c r="POV6" s="1662"/>
      <c r="POW6" s="1662"/>
      <c r="POX6" s="1662"/>
      <c r="POY6" s="1662"/>
      <c r="POZ6" s="1662"/>
      <c r="PPA6" s="1662"/>
      <c r="PPB6" s="1662"/>
      <c r="PPC6" s="1662"/>
      <c r="PPD6" s="1662"/>
      <c r="PPE6" s="1662"/>
      <c r="PPF6" s="1662"/>
      <c r="PPG6" s="1662"/>
      <c r="PPH6" s="1662"/>
      <c r="PPI6" s="1662"/>
      <c r="PPJ6" s="1662"/>
      <c r="PPK6" s="1662"/>
      <c r="PPL6" s="1662"/>
      <c r="PPM6" s="1662"/>
      <c r="PPN6" s="1662"/>
      <c r="PPO6" s="1662"/>
      <c r="PPP6" s="1662"/>
      <c r="PPQ6" s="1662"/>
      <c r="PPR6" s="1662"/>
      <c r="PPS6" s="1662"/>
      <c r="PPT6" s="1662"/>
      <c r="PPU6" s="1662"/>
      <c r="PPV6" s="1662"/>
      <c r="PPW6" s="1662"/>
      <c r="PPX6" s="1662"/>
      <c r="PPY6" s="1662"/>
      <c r="PPZ6" s="1662"/>
      <c r="PQA6" s="1662"/>
      <c r="PQB6" s="1662"/>
      <c r="PQC6" s="1662"/>
      <c r="PQD6" s="1662"/>
      <c r="PQE6" s="1662"/>
      <c r="PQF6" s="1662"/>
      <c r="PQG6" s="1662"/>
      <c r="PQH6" s="1662"/>
      <c r="PQI6" s="1662"/>
      <c r="PQJ6" s="1662"/>
      <c r="PQK6" s="1662"/>
      <c r="PQL6" s="1662"/>
      <c r="PQM6" s="1662"/>
      <c r="PQN6" s="1662"/>
      <c r="PQO6" s="1662"/>
      <c r="PQP6" s="1662"/>
      <c r="PQQ6" s="1662"/>
      <c r="PQR6" s="1662"/>
      <c r="PQS6" s="1662"/>
      <c r="PQT6" s="1662"/>
      <c r="PQU6" s="1662"/>
      <c r="PQV6" s="1662"/>
      <c r="PQW6" s="1662"/>
      <c r="PQX6" s="1662"/>
      <c r="PQY6" s="1662"/>
      <c r="PQZ6" s="1662"/>
      <c r="PRA6" s="1662"/>
      <c r="PRB6" s="1662"/>
      <c r="PRC6" s="1662"/>
      <c r="PRD6" s="1662"/>
      <c r="PRE6" s="1662"/>
      <c r="PRF6" s="1662"/>
      <c r="PRG6" s="1662"/>
      <c r="PRH6" s="1662"/>
      <c r="PRI6" s="1662"/>
      <c r="PRJ6" s="1662"/>
      <c r="PRK6" s="1662"/>
      <c r="PRL6" s="1662"/>
      <c r="PRM6" s="1662"/>
      <c r="PRN6" s="1662"/>
      <c r="PRO6" s="1662"/>
      <c r="PRP6" s="1662"/>
      <c r="PRQ6" s="1662"/>
      <c r="PRR6" s="1662"/>
      <c r="PRS6" s="1662"/>
      <c r="PRT6" s="1662"/>
      <c r="PRU6" s="1662"/>
      <c r="PRV6" s="1662"/>
      <c r="PRW6" s="1662"/>
      <c r="PRX6" s="1662"/>
      <c r="PRY6" s="1662"/>
      <c r="PRZ6" s="1662"/>
      <c r="PSA6" s="1662"/>
      <c r="PSB6" s="1662"/>
      <c r="PSC6" s="1662"/>
      <c r="PSD6" s="1662"/>
      <c r="PSE6" s="1662"/>
      <c r="PSF6" s="1662"/>
      <c r="PSG6" s="1662"/>
      <c r="PSH6" s="1662"/>
      <c r="PSI6" s="1662"/>
      <c r="PSJ6" s="1662"/>
      <c r="PSK6" s="1662"/>
      <c r="PSL6" s="1662"/>
      <c r="PSM6" s="1662"/>
      <c r="PSN6" s="1662"/>
      <c r="PSO6" s="1662"/>
      <c r="PSP6" s="1662"/>
      <c r="PSQ6" s="1662"/>
      <c r="PSR6" s="1662"/>
      <c r="PSS6" s="1662"/>
      <c r="PST6" s="1662"/>
      <c r="PSU6" s="1662"/>
      <c r="PSV6" s="1662"/>
      <c r="PSW6" s="1662"/>
      <c r="PSX6" s="1662"/>
      <c r="PSY6" s="1662"/>
      <c r="PSZ6" s="1662"/>
      <c r="PTA6" s="1662"/>
      <c r="PTB6" s="1662"/>
      <c r="PTC6" s="1662"/>
      <c r="PTD6" s="1662"/>
      <c r="PTE6" s="1662"/>
      <c r="PTF6" s="1662"/>
      <c r="PTG6" s="1662"/>
      <c r="PTH6" s="1662"/>
      <c r="PTI6" s="1662"/>
      <c r="PTJ6" s="1662"/>
      <c r="PTK6" s="1662"/>
      <c r="PTL6" s="1662"/>
      <c r="PTM6" s="1662"/>
      <c r="PTN6" s="1662"/>
      <c r="PTO6" s="1662"/>
      <c r="PTP6" s="1662"/>
      <c r="PTQ6" s="1662"/>
      <c r="PTR6" s="1662"/>
      <c r="PTS6" s="1662"/>
      <c r="PTT6" s="1662"/>
      <c r="PTU6" s="1662"/>
      <c r="PTV6" s="1662"/>
      <c r="PTW6" s="1662"/>
      <c r="PTX6" s="1662"/>
      <c r="PTY6" s="1662"/>
      <c r="PTZ6" s="1662"/>
      <c r="PUA6" s="1662"/>
      <c r="PUB6" s="1662"/>
      <c r="PUC6" s="1662"/>
      <c r="PUD6" s="1662"/>
      <c r="PUE6" s="1662"/>
      <c r="PUF6" s="1662"/>
      <c r="PUG6" s="1662"/>
      <c r="PUH6" s="1662"/>
      <c r="PUI6" s="1662"/>
      <c r="PUJ6" s="1662"/>
      <c r="PUK6" s="1662"/>
      <c r="PUL6" s="1662"/>
      <c r="PUM6" s="1662"/>
      <c r="PUN6" s="1662"/>
      <c r="PUO6" s="1662"/>
      <c r="PUP6" s="1662"/>
      <c r="PUQ6" s="1662"/>
      <c r="PUR6" s="1662"/>
      <c r="PUS6" s="1662"/>
      <c r="PUT6" s="1662"/>
      <c r="PUU6" s="1662"/>
      <c r="PUV6" s="1662"/>
      <c r="PUW6" s="1662"/>
      <c r="PUX6" s="1662"/>
      <c r="PUY6" s="1662"/>
      <c r="PUZ6" s="1662"/>
      <c r="PVA6" s="1662"/>
      <c r="PVB6" s="1662"/>
      <c r="PVC6" s="1662"/>
      <c r="PVD6" s="1662"/>
      <c r="PVE6" s="1662"/>
      <c r="PVF6" s="1662"/>
      <c r="PVG6" s="1662"/>
      <c r="PVH6" s="1662"/>
      <c r="PVI6" s="1662"/>
      <c r="PVJ6" s="1662"/>
      <c r="PVK6" s="1662"/>
      <c r="PVL6" s="1662"/>
      <c r="PVM6" s="1662"/>
      <c r="PVN6" s="1662"/>
      <c r="PVO6" s="1662"/>
      <c r="PVP6" s="1662"/>
      <c r="PVQ6" s="1662"/>
      <c r="PVR6" s="1662"/>
      <c r="PVS6" s="1662"/>
      <c r="PVT6" s="1662"/>
      <c r="PVU6" s="1662"/>
      <c r="PVV6" s="1662"/>
      <c r="PVW6" s="1662"/>
      <c r="PVX6" s="1662"/>
      <c r="PVY6" s="1662"/>
      <c r="PVZ6" s="1662"/>
      <c r="PWA6" s="1662"/>
      <c r="PWB6" s="1662"/>
      <c r="PWC6" s="1662"/>
      <c r="PWD6" s="1662"/>
      <c r="PWE6" s="1662"/>
      <c r="PWF6" s="1662"/>
      <c r="PWG6" s="1662"/>
      <c r="PWH6" s="1662"/>
      <c r="PWI6" s="1662"/>
      <c r="PWJ6" s="1662"/>
      <c r="PWK6" s="1662"/>
      <c r="PWL6" s="1662"/>
      <c r="PWM6" s="1662"/>
      <c r="PWN6" s="1662"/>
      <c r="PWO6" s="1662"/>
      <c r="PWP6" s="1662"/>
      <c r="PWQ6" s="1662"/>
      <c r="PWR6" s="1662"/>
      <c r="PWS6" s="1662"/>
      <c r="PWT6" s="1662"/>
      <c r="PWU6" s="1662"/>
      <c r="PWV6" s="1662"/>
      <c r="PWW6" s="1662"/>
      <c r="PWX6" s="1662"/>
      <c r="PWY6" s="1662"/>
      <c r="PWZ6" s="1662"/>
      <c r="PXA6" s="1662"/>
      <c r="PXB6" s="1662"/>
      <c r="PXC6" s="1662"/>
      <c r="PXD6" s="1662"/>
      <c r="PXE6" s="1662"/>
      <c r="PXF6" s="1662"/>
      <c r="PXG6" s="1662"/>
      <c r="PXH6" s="1662"/>
      <c r="PXI6" s="1662"/>
      <c r="PXJ6" s="1662"/>
      <c r="PXK6" s="1662"/>
      <c r="PXL6" s="1662"/>
      <c r="PXM6" s="1662"/>
      <c r="PXN6" s="1662"/>
      <c r="PXO6" s="1662"/>
      <c r="PXP6" s="1662"/>
      <c r="PXQ6" s="1662"/>
      <c r="PXR6" s="1662"/>
      <c r="PXS6" s="1662"/>
      <c r="PXT6" s="1662"/>
      <c r="PXU6" s="1662"/>
      <c r="PXV6" s="1662"/>
      <c r="PXW6" s="1662"/>
      <c r="PXX6" s="1662"/>
      <c r="PXY6" s="1662"/>
      <c r="PXZ6" s="1662"/>
      <c r="PYA6" s="1662"/>
      <c r="PYB6" s="1662"/>
      <c r="PYC6" s="1662"/>
      <c r="PYD6" s="1662"/>
      <c r="PYE6" s="1662"/>
      <c r="PYF6" s="1662"/>
      <c r="PYG6" s="1662"/>
      <c r="PYH6" s="1662"/>
      <c r="PYI6" s="1662"/>
      <c r="PYJ6" s="1662"/>
      <c r="PYK6" s="1662"/>
      <c r="PYL6" s="1662"/>
      <c r="PYM6" s="1662"/>
      <c r="PYN6" s="1662"/>
      <c r="PYO6" s="1662"/>
      <c r="PYP6" s="1662"/>
      <c r="PYQ6" s="1662"/>
      <c r="PYR6" s="1662"/>
      <c r="PYS6" s="1662"/>
      <c r="PYT6" s="1662"/>
      <c r="PYU6" s="1662"/>
      <c r="PYV6" s="1662"/>
      <c r="PYW6" s="1662"/>
      <c r="PYX6" s="1662"/>
      <c r="PYY6" s="1662"/>
      <c r="PYZ6" s="1662"/>
      <c r="PZA6" s="1662"/>
      <c r="PZB6" s="1662"/>
      <c r="PZC6" s="1662"/>
      <c r="PZD6" s="1662"/>
      <c r="PZE6" s="1662"/>
      <c r="PZF6" s="1662"/>
      <c r="PZG6" s="1662"/>
      <c r="PZH6" s="1662"/>
      <c r="PZI6" s="1662"/>
      <c r="PZJ6" s="1662"/>
      <c r="PZK6" s="1662"/>
      <c r="PZL6" s="1662"/>
      <c r="PZM6" s="1662"/>
      <c r="PZN6" s="1662"/>
      <c r="PZO6" s="1662"/>
      <c r="PZP6" s="1662"/>
      <c r="PZQ6" s="1662"/>
      <c r="PZR6" s="1662"/>
      <c r="PZS6" s="1662"/>
      <c r="PZT6" s="1662"/>
      <c r="PZU6" s="1662"/>
      <c r="PZV6" s="1662"/>
      <c r="PZW6" s="1662"/>
      <c r="PZX6" s="1662"/>
      <c r="PZY6" s="1662"/>
      <c r="PZZ6" s="1662"/>
      <c r="QAA6" s="1662"/>
      <c r="QAB6" s="1662"/>
      <c r="QAC6" s="1662"/>
      <c r="QAD6" s="1662"/>
      <c r="QAE6" s="1662"/>
      <c r="QAF6" s="1662"/>
      <c r="QAG6" s="1662"/>
      <c r="QAH6" s="1662"/>
      <c r="QAI6" s="1662"/>
      <c r="QAJ6" s="1662"/>
      <c r="QAK6" s="1662"/>
      <c r="QAL6" s="1662"/>
      <c r="QAM6" s="1662"/>
      <c r="QAN6" s="1662"/>
      <c r="QAO6" s="1662"/>
      <c r="QAP6" s="1662"/>
      <c r="QAQ6" s="1662"/>
      <c r="QAR6" s="1662"/>
      <c r="QAS6" s="1662"/>
      <c r="QAT6" s="1662"/>
      <c r="QAU6" s="1662"/>
      <c r="QAV6" s="1662"/>
      <c r="QAW6" s="1662"/>
      <c r="QAX6" s="1662"/>
      <c r="QAY6" s="1662"/>
      <c r="QAZ6" s="1662"/>
      <c r="QBA6" s="1662"/>
      <c r="QBB6" s="1662"/>
      <c r="QBC6" s="1662"/>
      <c r="QBD6" s="1662"/>
      <c r="QBE6" s="1662"/>
      <c r="QBF6" s="1662"/>
      <c r="QBG6" s="1662"/>
      <c r="QBH6" s="1662"/>
      <c r="QBI6" s="1662"/>
      <c r="QBJ6" s="1662"/>
      <c r="QBK6" s="1662"/>
      <c r="QBL6" s="1662"/>
      <c r="QBM6" s="1662"/>
      <c r="QBN6" s="1662"/>
      <c r="QBO6" s="1662"/>
      <c r="QBP6" s="1662"/>
      <c r="QBQ6" s="1662"/>
      <c r="QBR6" s="1662"/>
      <c r="QBS6" s="1662"/>
      <c r="QBT6" s="1662"/>
      <c r="QBU6" s="1662"/>
      <c r="QBV6" s="1662"/>
      <c r="QBW6" s="1662"/>
      <c r="QBX6" s="1662"/>
      <c r="QBY6" s="1662"/>
      <c r="QBZ6" s="1662"/>
      <c r="QCA6" s="1662"/>
      <c r="QCB6" s="1662"/>
      <c r="QCC6" s="1662"/>
      <c r="QCD6" s="1662"/>
      <c r="QCE6" s="1662"/>
      <c r="QCF6" s="1662"/>
      <c r="QCG6" s="1662"/>
      <c r="QCH6" s="1662"/>
      <c r="QCI6" s="1662"/>
      <c r="QCJ6" s="1662"/>
      <c r="QCK6" s="1662"/>
      <c r="QCL6" s="1662"/>
      <c r="QCM6" s="1662"/>
      <c r="QCN6" s="1662"/>
      <c r="QCO6" s="1662"/>
      <c r="QCP6" s="1662"/>
      <c r="QCQ6" s="1662"/>
      <c r="QCR6" s="1662"/>
      <c r="QCS6" s="1662"/>
      <c r="QCT6" s="1662"/>
      <c r="QCU6" s="1662"/>
      <c r="QCV6" s="1662"/>
      <c r="QCW6" s="1662"/>
      <c r="QCX6" s="1662"/>
      <c r="QCY6" s="1662"/>
      <c r="QCZ6" s="1662"/>
      <c r="QDA6" s="1662"/>
      <c r="QDB6" s="1662"/>
      <c r="QDC6" s="1662"/>
      <c r="QDD6" s="1662"/>
      <c r="QDE6" s="1662"/>
      <c r="QDF6" s="1662"/>
      <c r="QDG6" s="1662"/>
      <c r="QDH6" s="1662"/>
      <c r="QDI6" s="1662"/>
      <c r="QDJ6" s="1662"/>
      <c r="QDK6" s="1662"/>
      <c r="QDL6" s="1662"/>
      <c r="QDM6" s="1662"/>
      <c r="QDN6" s="1662"/>
      <c r="QDO6" s="1662"/>
      <c r="QDP6" s="1662"/>
      <c r="QDQ6" s="1662"/>
      <c r="QDR6" s="1662"/>
      <c r="QDS6" s="1662"/>
      <c r="QDT6" s="1662"/>
      <c r="QDU6" s="1662"/>
      <c r="QDV6" s="1662"/>
      <c r="QDW6" s="1662"/>
      <c r="QDX6" s="1662"/>
      <c r="QDY6" s="1662"/>
      <c r="QDZ6" s="1662"/>
      <c r="QEA6" s="1662"/>
      <c r="QEB6" s="1662"/>
      <c r="QEC6" s="1662"/>
      <c r="QED6" s="1662"/>
      <c r="QEE6" s="1662"/>
      <c r="QEF6" s="1662"/>
      <c r="QEG6" s="1662"/>
      <c r="QEH6" s="1662"/>
      <c r="QEI6" s="1662"/>
      <c r="QEJ6" s="1662"/>
      <c r="QEK6" s="1662"/>
      <c r="QEL6" s="1662"/>
      <c r="QEM6" s="1662"/>
      <c r="QEN6" s="1662"/>
      <c r="QEO6" s="1662"/>
      <c r="QEP6" s="1662"/>
      <c r="QEQ6" s="1662"/>
      <c r="QER6" s="1662"/>
      <c r="QES6" s="1662"/>
      <c r="QET6" s="1662"/>
      <c r="QEU6" s="1662"/>
      <c r="QEV6" s="1662"/>
      <c r="QEW6" s="1662"/>
      <c r="QEX6" s="1662"/>
      <c r="QEY6" s="1662"/>
      <c r="QEZ6" s="1662"/>
      <c r="QFA6" s="1662"/>
      <c r="QFB6" s="1662"/>
      <c r="QFC6" s="1662"/>
      <c r="QFD6" s="1662"/>
      <c r="QFE6" s="1662"/>
      <c r="QFF6" s="1662"/>
      <c r="QFG6" s="1662"/>
      <c r="QFH6" s="1662"/>
      <c r="QFI6" s="1662"/>
      <c r="QFJ6" s="1662"/>
      <c r="QFK6" s="1662"/>
      <c r="QFL6" s="1662"/>
      <c r="QFM6" s="1662"/>
      <c r="QFN6" s="1662"/>
      <c r="QFO6" s="1662"/>
      <c r="QFP6" s="1662"/>
      <c r="QFQ6" s="1662"/>
      <c r="QFR6" s="1662"/>
      <c r="QFS6" s="1662"/>
      <c r="QFT6" s="1662"/>
      <c r="QFU6" s="1662"/>
      <c r="QFV6" s="1662"/>
      <c r="QFW6" s="1662"/>
      <c r="QFX6" s="1662"/>
      <c r="QFY6" s="1662"/>
      <c r="QFZ6" s="1662"/>
      <c r="QGA6" s="1662"/>
      <c r="QGB6" s="1662"/>
      <c r="QGC6" s="1662"/>
      <c r="QGD6" s="1662"/>
      <c r="QGE6" s="1662"/>
      <c r="QGF6" s="1662"/>
      <c r="QGG6" s="1662"/>
      <c r="QGH6" s="1662"/>
      <c r="QGI6" s="1662"/>
      <c r="QGJ6" s="1662"/>
      <c r="QGK6" s="1662"/>
      <c r="QGL6" s="1662"/>
      <c r="QGM6" s="1662"/>
      <c r="QGN6" s="1662"/>
      <c r="QGO6" s="1662"/>
      <c r="QGP6" s="1662"/>
      <c r="QGQ6" s="1662"/>
      <c r="QGR6" s="1662"/>
      <c r="QGS6" s="1662"/>
      <c r="QGT6" s="1662"/>
      <c r="QGU6" s="1662"/>
      <c r="QGV6" s="1662"/>
      <c r="QGW6" s="1662"/>
      <c r="QGX6" s="1662"/>
      <c r="QGY6" s="1662"/>
      <c r="QGZ6" s="1662"/>
      <c r="QHA6" s="1662"/>
      <c r="QHB6" s="1662"/>
      <c r="QHC6" s="1662"/>
      <c r="QHD6" s="1662"/>
      <c r="QHE6" s="1662"/>
      <c r="QHF6" s="1662"/>
      <c r="QHG6" s="1662"/>
      <c r="QHH6" s="1662"/>
      <c r="QHI6" s="1662"/>
      <c r="QHJ6" s="1662"/>
      <c r="QHK6" s="1662"/>
      <c r="QHL6" s="1662"/>
      <c r="QHM6" s="1662"/>
      <c r="QHN6" s="1662"/>
      <c r="QHO6" s="1662"/>
      <c r="QHP6" s="1662"/>
      <c r="QHQ6" s="1662"/>
      <c r="QHR6" s="1662"/>
      <c r="QHS6" s="1662"/>
      <c r="QHT6" s="1662"/>
      <c r="QHU6" s="1662"/>
      <c r="QHV6" s="1662"/>
      <c r="QHW6" s="1662"/>
      <c r="QHX6" s="1662"/>
      <c r="QHY6" s="1662"/>
      <c r="QHZ6" s="1662"/>
      <c r="QIA6" s="1662"/>
      <c r="QIB6" s="1662"/>
      <c r="QIC6" s="1662"/>
      <c r="QID6" s="1662"/>
      <c r="QIE6" s="1662"/>
      <c r="QIF6" s="1662"/>
      <c r="QIG6" s="1662"/>
      <c r="QIH6" s="1662"/>
      <c r="QII6" s="1662"/>
      <c r="QIJ6" s="1662"/>
      <c r="QIK6" s="1662"/>
      <c r="QIL6" s="1662"/>
      <c r="QIM6" s="1662"/>
      <c r="QIN6" s="1662"/>
      <c r="QIO6" s="1662"/>
      <c r="QIP6" s="1662"/>
      <c r="QIQ6" s="1662"/>
      <c r="QIR6" s="1662"/>
      <c r="QIS6" s="1662"/>
      <c r="QIT6" s="1662"/>
      <c r="QIU6" s="1662"/>
      <c r="QIV6" s="1662"/>
      <c r="QIW6" s="1662"/>
      <c r="QIX6" s="1662"/>
      <c r="QIY6" s="1662"/>
      <c r="QIZ6" s="1662"/>
      <c r="QJA6" s="1662"/>
      <c r="QJB6" s="1662"/>
      <c r="QJC6" s="1662"/>
      <c r="QJD6" s="1662"/>
      <c r="QJE6" s="1662"/>
      <c r="QJF6" s="1662"/>
      <c r="QJG6" s="1662"/>
      <c r="QJH6" s="1662"/>
      <c r="QJI6" s="1662"/>
      <c r="QJJ6" s="1662"/>
      <c r="QJK6" s="1662"/>
      <c r="QJL6" s="1662"/>
      <c r="QJM6" s="1662"/>
      <c r="QJN6" s="1662"/>
      <c r="QJO6" s="1662"/>
      <c r="QJP6" s="1662"/>
      <c r="QJQ6" s="1662"/>
      <c r="QJR6" s="1662"/>
      <c r="QJS6" s="1662"/>
      <c r="QJT6" s="1662"/>
      <c r="QJU6" s="1662"/>
      <c r="QJV6" s="1662"/>
      <c r="QJW6" s="1662"/>
      <c r="QJX6" s="1662"/>
      <c r="QJY6" s="1662"/>
      <c r="QJZ6" s="1662"/>
      <c r="QKA6" s="1662"/>
      <c r="QKB6" s="1662"/>
      <c r="QKC6" s="1662"/>
      <c r="QKD6" s="1662"/>
      <c r="QKE6" s="1662"/>
      <c r="QKF6" s="1662"/>
      <c r="QKG6" s="1662"/>
      <c r="QKH6" s="1662"/>
      <c r="QKI6" s="1662"/>
      <c r="QKJ6" s="1662"/>
      <c r="QKK6" s="1662"/>
      <c r="QKL6" s="1662"/>
      <c r="QKM6" s="1662"/>
      <c r="QKN6" s="1662"/>
      <c r="QKO6" s="1662"/>
      <c r="QKP6" s="1662"/>
      <c r="QKQ6" s="1662"/>
      <c r="QKR6" s="1662"/>
      <c r="QKS6" s="1662"/>
      <c r="QKT6" s="1662"/>
      <c r="QKU6" s="1662"/>
      <c r="QKV6" s="1662"/>
      <c r="QKW6" s="1662"/>
      <c r="QKX6" s="1662"/>
      <c r="QKY6" s="1662"/>
      <c r="QKZ6" s="1662"/>
      <c r="QLA6" s="1662"/>
      <c r="QLB6" s="1662"/>
      <c r="QLC6" s="1662"/>
      <c r="QLD6" s="1662"/>
      <c r="QLE6" s="1662"/>
      <c r="QLF6" s="1662"/>
      <c r="QLG6" s="1662"/>
      <c r="QLH6" s="1662"/>
      <c r="QLI6" s="1662"/>
      <c r="QLJ6" s="1662"/>
      <c r="QLK6" s="1662"/>
      <c r="QLL6" s="1662"/>
      <c r="QLM6" s="1662"/>
      <c r="QLN6" s="1662"/>
      <c r="QLO6" s="1662"/>
      <c r="QLP6" s="1662"/>
      <c r="QLQ6" s="1662"/>
      <c r="QLR6" s="1662"/>
      <c r="QLS6" s="1662"/>
      <c r="QLT6" s="1662"/>
      <c r="QLU6" s="1662"/>
      <c r="QLV6" s="1662"/>
      <c r="QLW6" s="1662"/>
      <c r="QLX6" s="1662"/>
      <c r="QLY6" s="1662"/>
      <c r="QLZ6" s="1662"/>
      <c r="QMA6" s="1662"/>
      <c r="QMB6" s="1662"/>
      <c r="QMC6" s="1662"/>
      <c r="QMD6" s="1662"/>
      <c r="QME6" s="1662"/>
      <c r="QMF6" s="1662"/>
      <c r="QMG6" s="1662"/>
      <c r="QMH6" s="1662"/>
      <c r="QMI6" s="1662"/>
      <c r="QMJ6" s="1662"/>
      <c r="QMK6" s="1662"/>
      <c r="QML6" s="1662"/>
      <c r="QMM6" s="1662"/>
      <c r="QMN6" s="1662"/>
      <c r="QMO6" s="1662"/>
      <c r="QMP6" s="1662"/>
      <c r="QMQ6" s="1662"/>
      <c r="QMR6" s="1662"/>
      <c r="QMS6" s="1662"/>
      <c r="QMT6" s="1662"/>
      <c r="QMU6" s="1662"/>
      <c r="QMV6" s="1662"/>
      <c r="QMW6" s="1662"/>
      <c r="QMX6" s="1662"/>
      <c r="QMY6" s="1662"/>
      <c r="QMZ6" s="1662"/>
      <c r="QNA6" s="1662"/>
      <c r="QNB6" s="1662"/>
      <c r="QNC6" s="1662"/>
      <c r="QND6" s="1662"/>
      <c r="QNE6" s="1662"/>
      <c r="QNF6" s="1662"/>
      <c r="QNG6" s="1662"/>
      <c r="QNH6" s="1662"/>
      <c r="QNI6" s="1662"/>
      <c r="QNJ6" s="1662"/>
      <c r="QNK6" s="1662"/>
      <c r="QNL6" s="1662"/>
      <c r="QNM6" s="1662"/>
      <c r="QNN6" s="1662"/>
      <c r="QNO6" s="1662"/>
      <c r="QNP6" s="1662"/>
      <c r="QNQ6" s="1662"/>
      <c r="QNR6" s="1662"/>
      <c r="QNS6" s="1662"/>
      <c r="QNT6" s="1662"/>
      <c r="QNU6" s="1662"/>
      <c r="QNV6" s="1662"/>
      <c r="QNW6" s="1662"/>
      <c r="QNX6" s="1662"/>
      <c r="QNY6" s="1662"/>
      <c r="QNZ6" s="1662"/>
      <c r="QOA6" s="1662"/>
      <c r="QOB6" s="1662"/>
      <c r="QOC6" s="1662"/>
      <c r="QOD6" s="1662"/>
      <c r="QOE6" s="1662"/>
      <c r="QOF6" s="1662"/>
      <c r="QOG6" s="1662"/>
      <c r="QOH6" s="1662"/>
      <c r="QOI6" s="1662"/>
      <c r="QOJ6" s="1662"/>
      <c r="QOK6" s="1662"/>
      <c r="QOL6" s="1662"/>
      <c r="QOM6" s="1662"/>
      <c r="QON6" s="1662"/>
      <c r="QOO6" s="1662"/>
      <c r="QOP6" s="1662"/>
      <c r="QOQ6" s="1662"/>
      <c r="QOR6" s="1662"/>
      <c r="QOS6" s="1662"/>
      <c r="QOT6" s="1662"/>
      <c r="QOU6" s="1662"/>
      <c r="QOV6" s="1662"/>
      <c r="QOW6" s="1662"/>
      <c r="QOX6" s="1662"/>
      <c r="QOY6" s="1662"/>
      <c r="QOZ6" s="1662"/>
      <c r="QPA6" s="1662"/>
      <c r="QPB6" s="1662"/>
      <c r="QPC6" s="1662"/>
      <c r="QPD6" s="1662"/>
      <c r="QPE6" s="1662"/>
      <c r="QPF6" s="1662"/>
      <c r="QPG6" s="1662"/>
      <c r="QPH6" s="1662"/>
      <c r="QPI6" s="1662"/>
      <c r="QPJ6" s="1662"/>
      <c r="QPK6" s="1662"/>
      <c r="QPL6" s="1662"/>
      <c r="QPM6" s="1662"/>
      <c r="QPN6" s="1662"/>
      <c r="QPO6" s="1662"/>
      <c r="QPP6" s="1662"/>
      <c r="QPQ6" s="1662"/>
      <c r="QPR6" s="1662"/>
      <c r="QPS6" s="1662"/>
      <c r="QPT6" s="1662"/>
      <c r="QPU6" s="1662"/>
      <c r="QPV6" s="1662"/>
      <c r="QPW6" s="1662"/>
      <c r="QPX6" s="1662"/>
      <c r="QPY6" s="1662"/>
      <c r="QPZ6" s="1662"/>
      <c r="QQA6" s="1662"/>
      <c r="QQB6" s="1662"/>
      <c r="QQC6" s="1662"/>
      <c r="QQD6" s="1662"/>
      <c r="QQE6" s="1662"/>
      <c r="QQF6" s="1662"/>
      <c r="QQG6" s="1662"/>
      <c r="QQH6" s="1662"/>
      <c r="QQI6" s="1662"/>
      <c r="QQJ6" s="1662"/>
      <c r="QQK6" s="1662"/>
      <c r="QQL6" s="1662"/>
      <c r="QQM6" s="1662"/>
      <c r="QQN6" s="1662"/>
      <c r="QQO6" s="1662"/>
      <c r="QQP6" s="1662"/>
      <c r="QQQ6" s="1662"/>
      <c r="QQR6" s="1662"/>
      <c r="QQS6" s="1662"/>
      <c r="QQT6" s="1662"/>
      <c r="QQU6" s="1662"/>
      <c r="QQV6" s="1662"/>
      <c r="QQW6" s="1662"/>
      <c r="QQX6" s="1662"/>
      <c r="QQY6" s="1662"/>
      <c r="QQZ6" s="1662"/>
      <c r="QRA6" s="1662"/>
      <c r="QRB6" s="1662"/>
      <c r="QRC6" s="1662"/>
      <c r="QRD6" s="1662"/>
      <c r="QRE6" s="1662"/>
      <c r="QRF6" s="1662"/>
      <c r="QRG6" s="1662"/>
      <c r="QRH6" s="1662"/>
      <c r="QRI6" s="1662"/>
      <c r="QRJ6" s="1662"/>
      <c r="QRK6" s="1662"/>
      <c r="QRL6" s="1662"/>
      <c r="QRM6" s="1662"/>
      <c r="QRN6" s="1662"/>
      <c r="QRO6" s="1662"/>
      <c r="QRP6" s="1662"/>
      <c r="QRQ6" s="1662"/>
      <c r="QRR6" s="1662"/>
      <c r="QRS6" s="1662"/>
      <c r="QRT6" s="1662"/>
      <c r="QRU6" s="1662"/>
      <c r="QRV6" s="1662"/>
      <c r="QRW6" s="1662"/>
      <c r="QRX6" s="1662"/>
      <c r="QRY6" s="1662"/>
      <c r="QRZ6" s="1662"/>
      <c r="QSA6" s="1662"/>
      <c r="QSB6" s="1662"/>
      <c r="QSC6" s="1662"/>
      <c r="QSD6" s="1662"/>
      <c r="QSE6" s="1662"/>
      <c r="QSF6" s="1662"/>
      <c r="QSG6" s="1662"/>
      <c r="QSH6" s="1662"/>
      <c r="QSI6" s="1662"/>
      <c r="QSJ6" s="1662"/>
      <c r="QSK6" s="1662"/>
      <c r="QSL6" s="1662"/>
      <c r="QSM6" s="1662"/>
      <c r="QSN6" s="1662"/>
      <c r="QSO6" s="1662"/>
      <c r="QSP6" s="1662"/>
      <c r="QSQ6" s="1662"/>
      <c r="QSR6" s="1662"/>
      <c r="QSS6" s="1662"/>
      <c r="QST6" s="1662"/>
      <c r="QSU6" s="1662"/>
      <c r="QSV6" s="1662"/>
      <c r="QSW6" s="1662"/>
      <c r="QSX6" s="1662"/>
      <c r="QSY6" s="1662"/>
      <c r="QSZ6" s="1662"/>
      <c r="QTA6" s="1662"/>
      <c r="QTB6" s="1662"/>
      <c r="QTC6" s="1662"/>
      <c r="QTD6" s="1662"/>
      <c r="QTE6" s="1662"/>
      <c r="QTF6" s="1662"/>
      <c r="QTG6" s="1662"/>
      <c r="QTH6" s="1662"/>
      <c r="QTI6" s="1662"/>
      <c r="QTJ6" s="1662"/>
      <c r="QTK6" s="1662"/>
      <c r="QTL6" s="1662"/>
      <c r="QTM6" s="1662"/>
      <c r="QTN6" s="1662"/>
      <c r="QTO6" s="1662"/>
      <c r="QTP6" s="1662"/>
      <c r="QTQ6" s="1662"/>
      <c r="QTR6" s="1662"/>
      <c r="QTS6" s="1662"/>
      <c r="QTT6" s="1662"/>
      <c r="QTU6" s="1662"/>
      <c r="QTV6" s="1662"/>
      <c r="QTW6" s="1662"/>
      <c r="QTX6" s="1662"/>
      <c r="QTY6" s="1662"/>
      <c r="QTZ6" s="1662"/>
      <c r="QUA6" s="1662"/>
      <c r="QUB6" s="1662"/>
      <c r="QUC6" s="1662"/>
      <c r="QUD6" s="1662"/>
      <c r="QUE6" s="1662"/>
      <c r="QUF6" s="1662"/>
      <c r="QUG6" s="1662"/>
      <c r="QUH6" s="1662"/>
      <c r="QUI6" s="1662"/>
      <c r="QUJ6" s="1662"/>
      <c r="QUK6" s="1662"/>
      <c r="QUL6" s="1662"/>
      <c r="QUM6" s="1662"/>
      <c r="QUN6" s="1662"/>
      <c r="QUO6" s="1662"/>
      <c r="QUP6" s="1662"/>
      <c r="QUQ6" s="1662"/>
      <c r="QUR6" s="1662"/>
      <c r="QUS6" s="1662"/>
      <c r="QUT6" s="1662"/>
      <c r="QUU6" s="1662"/>
      <c r="QUV6" s="1662"/>
      <c r="QUW6" s="1662"/>
      <c r="QUX6" s="1662"/>
      <c r="QUY6" s="1662"/>
      <c r="QUZ6" s="1662"/>
      <c r="QVA6" s="1662"/>
      <c r="QVB6" s="1662"/>
      <c r="QVC6" s="1662"/>
      <c r="QVD6" s="1662"/>
      <c r="QVE6" s="1662"/>
      <c r="QVF6" s="1662"/>
      <c r="QVG6" s="1662"/>
      <c r="QVH6" s="1662"/>
      <c r="QVI6" s="1662"/>
      <c r="QVJ6" s="1662"/>
      <c r="QVK6" s="1662"/>
      <c r="QVL6" s="1662"/>
      <c r="QVM6" s="1662"/>
      <c r="QVN6" s="1662"/>
      <c r="QVO6" s="1662"/>
      <c r="QVP6" s="1662"/>
      <c r="QVQ6" s="1662"/>
      <c r="QVR6" s="1662"/>
      <c r="QVS6" s="1662"/>
      <c r="QVT6" s="1662"/>
      <c r="QVU6" s="1662"/>
      <c r="QVV6" s="1662"/>
      <c r="QVW6" s="1662"/>
      <c r="QVX6" s="1662"/>
      <c r="QVY6" s="1662"/>
      <c r="QVZ6" s="1662"/>
      <c r="QWA6" s="1662"/>
      <c r="QWB6" s="1662"/>
      <c r="QWC6" s="1662"/>
      <c r="QWD6" s="1662"/>
      <c r="QWE6" s="1662"/>
      <c r="QWF6" s="1662"/>
      <c r="QWG6" s="1662"/>
      <c r="QWH6" s="1662"/>
      <c r="QWI6" s="1662"/>
      <c r="QWJ6" s="1662"/>
      <c r="QWK6" s="1662"/>
      <c r="QWL6" s="1662"/>
      <c r="QWM6" s="1662"/>
      <c r="QWN6" s="1662"/>
      <c r="QWO6" s="1662"/>
      <c r="QWP6" s="1662"/>
      <c r="QWQ6" s="1662"/>
      <c r="QWR6" s="1662"/>
      <c r="QWS6" s="1662"/>
      <c r="QWT6" s="1662"/>
      <c r="QWU6" s="1662"/>
      <c r="QWV6" s="1662"/>
      <c r="QWW6" s="1662"/>
      <c r="QWX6" s="1662"/>
      <c r="QWY6" s="1662"/>
      <c r="QWZ6" s="1662"/>
      <c r="QXA6" s="1662"/>
      <c r="QXB6" s="1662"/>
      <c r="QXC6" s="1662"/>
      <c r="QXD6" s="1662"/>
      <c r="QXE6" s="1662"/>
      <c r="QXF6" s="1662"/>
      <c r="QXG6" s="1662"/>
      <c r="QXH6" s="1662"/>
      <c r="QXI6" s="1662"/>
      <c r="QXJ6" s="1662"/>
      <c r="QXK6" s="1662"/>
      <c r="QXL6" s="1662"/>
      <c r="QXM6" s="1662"/>
      <c r="QXN6" s="1662"/>
      <c r="QXO6" s="1662"/>
      <c r="QXP6" s="1662"/>
      <c r="QXQ6" s="1662"/>
      <c r="QXR6" s="1662"/>
      <c r="QXS6" s="1662"/>
      <c r="QXT6" s="1662"/>
      <c r="QXU6" s="1662"/>
      <c r="QXV6" s="1662"/>
      <c r="QXW6" s="1662"/>
      <c r="QXX6" s="1662"/>
      <c r="QXY6" s="1662"/>
      <c r="QXZ6" s="1662"/>
      <c r="QYA6" s="1662"/>
      <c r="QYB6" s="1662"/>
      <c r="QYC6" s="1662"/>
      <c r="QYD6" s="1662"/>
      <c r="QYE6" s="1662"/>
      <c r="QYF6" s="1662"/>
      <c r="QYG6" s="1662"/>
      <c r="QYH6" s="1662"/>
      <c r="QYI6" s="1662"/>
      <c r="QYJ6" s="1662"/>
      <c r="QYK6" s="1662"/>
      <c r="QYL6" s="1662"/>
      <c r="QYM6" s="1662"/>
      <c r="QYN6" s="1662"/>
      <c r="QYO6" s="1662"/>
      <c r="QYP6" s="1662"/>
      <c r="QYQ6" s="1662"/>
      <c r="QYR6" s="1662"/>
      <c r="QYS6" s="1662"/>
      <c r="QYT6" s="1662"/>
      <c r="QYU6" s="1662"/>
      <c r="QYV6" s="1662"/>
      <c r="QYW6" s="1662"/>
      <c r="QYX6" s="1662"/>
      <c r="QYY6" s="1662"/>
      <c r="QYZ6" s="1662"/>
      <c r="QZA6" s="1662"/>
      <c r="QZB6" s="1662"/>
      <c r="QZC6" s="1662"/>
      <c r="QZD6" s="1662"/>
      <c r="QZE6" s="1662"/>
      <c r="QZF6" s="1662"/>
      <c r="QZG6" s="1662"/>
      <c r="QZH6" s="1662"/>
      <c r="QZI6" s="1662"/>
      <c r="QZJ6" s="1662"/>
      <c r="QZK6" s="1662"/>
      <c r="QZL6" s="1662"/>
      <c r="QZM6" s="1662"/>
      <c r="QZN6" s="1662"/>
      <c r="QZO6" s="1662"/>
      <c r="QZP6" s="1662"/>
      <c r="QZQ6" s="1662"/>
      <c r="QZR6" s="1662"/>
      <c r="QZS6" s="1662"/>
      <c r="QZT6" s="1662"/>
      <c r="QZU6" s="1662"/>
      <c r="QZV6" s="1662"/>
      <c r="QZW6" s="1662"/>
      <c r="QZX6" s="1662"/>
      <c r="QZY6" s="1662"/>
      <c r="QZZ6" s="1662"/>
      <c r="RAA6" s="1662"/>
      <c r="RAB6" s="1662"/>
      <c r="RAC6" s="1662"/>
      <c r="RAD6" s="1662"/>
      <c r="RAE6" s="1662"/>
      <c r="RAF6" s="1662"/>
      <c r="RAG6" s="1662"/>
      <c r="RAH6" s="1662"/>
      <c r="RAI6" s="1662"/>
      <c r="RAJ6" s="1662"/>
      <c r="RAK6" s="1662"/>
      <c r="RAL6" s="1662"/>
      <c r="RAM6" s="1662"/>
      <c r="RAN6" s="1662"/>
      <c r="RAO6" s="1662"/>
      <c r="RAP6" s="1662"/>
      <c r="RAQ6" s="1662"/>
      <c r="RAR6" s="1662"/>
      <c r="RAS6" s="1662"/>
      <c r="RAT6" s="1662"/>
      <c r="RAU6" s="1662"/>
      <c r="RAV6" s="1662"/>
      <c r="RAW6" s="1662"/>
      <c r="RAX6" s="1662"/>
      <c r="RAY6" s="1662"/>
      <c r="RAZ6" s="1662"/>
      <c r="RBA6" s="1662"/>
      <c r="RBB6" s="1662"/>
      <c r="RBC6" s="1662"/>
      <c r="RBD6" s="1662"/>
      <c r="RBE6" s="1662"/>
      <c r="RBF6" s="1662"/>
      <c r="RBG6" s="1662"/>
      <c r="RBH6" s="1662"/>
      <c r="RBI6" s="1662"/>
      <c r="RBJ6" s="1662"/>
      <c r="RBK6" s="1662"/>
      <c r="RBL6" s="1662"/>
      <c r="RBM6" s="1662"/>
      <c r="RBN6" s="1662"/>
      <c r="RBO6" s="1662"/>
      <c r="RBP6" s="1662"/>
      <c r="RBQ6" s="1662"/>
      <c r="RBR6" s="1662"/>
      <c r="RBS6" s="1662"/>
      <c r="RBT6" s="1662"/>
      <c r="RBU6" s="1662"/>
      <c r="RBV6" s="1662"/>
      <c r="RBW6" s="1662"/>
      <c r="RBX6" s="1662"/>
      <c r="RBY6" s="1662"/>
      <c r="RBZ6" s="1662"/>
      <c r="RCA6" s="1662"/>
      <c r="RCB6" s="1662"/>
      <c r="RCC6" s="1662"/>
      <c r="RCD6" s="1662"/>
      <c r="RCE6" s="1662"/>
      <c r="RCF6" s="1662"/>
      <c r="RCG6" s="1662"/>
      <c r="RCH6" s="1662"/>
      <c r="RCI6" s="1662"/>
      <c r="RCJ6" s="1662"/>
      <c r="RCK6" s="1662"/>
      <c r="RCL6" s="1662"/>
      <c r="RCM6" s="1662"/>
      <c r="RCN6" s="1662"/>
      <c r="RCO6" s="1662"/>
      <c r="RCP6" s="1662"/>
      <c r="RCQ6" s="1662"/>
      <c r="RCR6" s="1662"/>
      <c r="RCS6" s="1662"/>
      <c r="RCT6" s="1662"/>
      <c r="RCU6" s="1662"/>
      <c r="RCV6" s="1662"/>
      <c r="RCW6" s="1662"/>
      <c r="RCX6" s="1662"/>
      <c r="RCY6" s="1662"/>
      <c r="RCZ6" s="1662"/>
      <c r="RDA6" s="1662"/>
      <c r="RDB6" s="1662"/>
      <c r="RDC6" s="1662"/>
      <c r="RDD6" s="1662"/>
      <c r="RDE6" s="1662"/>
      <c r="RDF6" s="1662"/>
      <c r="RDG6" s="1662"/>
      <c r="RDH6" s="1662"/>
      <c r="RDI6" s="1662"/>
      <c r="RDJ6" s="1662"/>
      <c r="RDK6" s="1662"/>
      <c r="RDL6" s="1662"/>
      <c r="RDM6" s="1662"/>
      <c r="RDN6" s="1662"/>
      <c r="RDO6" s="1662"/>
      <c r="RDP6" s="1662"/>
      <c r="RDQ6" s="1662"/>
      <c r="RDR6" s="1662"/>
      <c r="RDS6" s="1662"/>
      <c r="RDT6" s="1662"/>
      <c r="RDU6" s="1662"/>
      <c r="RDV6" s="1662"/>
      <c r="RDW6" s="1662"/>
      <c r="RDX6" s="1662"/>
      <c r="RDY6" s="1662"/>
      <c r="RDZ6" s="1662"/>
      <c r="REA6" s="1662"/>
      <c r="REB6" s="1662"/>
      <c r="REC6" s="1662"/>
      <c r="RED6" s="1662"/>
      <c r="REE6" s="1662"/>
      <c r="REF6" s="1662"/>
      <c r="REG6" s="1662"/>
      <c r="REH6" s="1662"/>
      <c r="REI6" s="1662"/>
      <c r="REJ6" s="1662"/>
      <c r="REK6" s="1662"/>
      <c r="REL6" s="1662"/>
      <c r="REM6" s="1662"/>
      <c r="REN6" s="1662"/>
      <c r="REO6" s="1662"/>
      <c r="REP6" s="1662"/>
      <c r="REQ6" s="1662"/>
      <c r="RER6" s="1662"/>
      <c r="RES6" s="1662"/>
      <c r="RET6" s="1662"/>
      <c r="REU6" s="1662"/>
      <c r="REV6" s="1662"/>
      <c r="REW6" s="1662"/>
      <c r="REX6" s="1662"/>
      <c r="REY6" s="1662"/>
      <c r="REZ6" s="1662"/>
      <c r="RFA6" s="1662"/>
      <c r="RFB6" s="1662"/>
      <c r="RFC6" s="1662"/>
      <c r="RFD6" s="1662"/>
      <c r="RFE6" s="1662"/>
      <c r="RFF6" s="1662"/>
      <c r="RFG6" s="1662"/>
      <c r="RFH6" s="1662"/>
      <c r="RFI6" s="1662"/>
      <c r="RFJ6" s="1662"/>
      <c r="RFK6" s="1662"/>
      <c r="RFL6" s="1662"/>
      <c r="RFM6" s="1662"/>
      <c r="RFN6" s="1662"/>
      <c r="RFO6" s="1662"/>
      <c r="RFP6" s="1662"/>
      <c r="RFQ6" s="1662"/>
      <c r="RFR6" s="1662"/>
      <c r="RFS6" s="1662"/>
      <c r="RFT6" s="1662"/>
      <c r="RFU6" s="1662"/>
      <c r="RFV6" s="1662"/>
      <c r="RFW6" s="1662"/>
      <c r="RFX6" s="1662"/>
      <c r="RFY6" s="1662"/>
      <c r="RFZ6" s="1662"/>
      <c r="RGA6" s="1662"/>
      <c r="RGB6" s="1662"/>
      <c r="RGC6" s="1662"/>
      <c r="RGD6" s="1662"/>
      <c r="RGE6" s="1662"/>
      <c r="RGF6" s="1662"/>
      <c r="RGG6" s="1662"/>
      <c r="RGH6" s="1662"/>
      <c r="RGI6" s="1662"/>
      <c r="RGJ6" s="1662"/>
      <c r="RGK6" s="1662"/>
      <c r="RGL6" s="1662"/>
      <c r="RGM6" s="1662"/>
      <c r="RGN6" s="1662"/>
      <c r="RGO6" s="1662"/>
      <c r="RGP6" s="1662"/>
      <c r="RGQ6" s="1662"/>
      <c r="RGR6" s="1662"/>
      <c r="RGS6" s="1662"/>
      <c r="RGT6" s="1662"/>
      <c r="RGU6" s="1662"/>
      <c r="RGV6" s="1662"/>
      <c r="RGW6" s="1662"/>
      <c r="RGX6" s="1662"/>
      <c r="RGY6" s="1662"/>
      <c r="RGZ6" s="1662"/>
      <c r="RHA6" s="1662"/>
      <c r="RHB6" s="1662"/>
      <c r="RHC6" s="1662"/>
      <c r="RHD6" s="1662"/>
      <c r="RHE6" s="1662"/>
      <c r="RHF6" s="1662"/>
      <c r="RHG6" s="1662"/>
      <c r="RHH6" s="1662"/>
      <c r="RHI6" s="1662"/>
      <c r="RHJ6" s="1662"/>
      <c r="RHK6" s="1662"/>
      <c r="RHL6" s="1662"/>
      <c r="RHM6" s="1662"/>
      <c r="RHN6" s="1662"/>
      <c r="RHO6" s="1662"/>
      <c r="RHP6" s="1662"/>
      <c r="RHQ6" s="1662"/>
      <c r="RHR6" s="1662"/>
      <c r="RHS6" s="1662"/>
      <c r="RHT6" s="1662"/>
      <c r="RHU6" s="1662"/>
      <c r="RHV6" s="1662"/>
      <c r="RHW6" s="1662"/>
      <c r="RHX6" s="1662"/>
      <c r="RHY6" s="1662"/>
      <c r="RHZ6" s="1662"/>
      <c r="RIA6" s="1662"/>
      <c r="RIB6" s="1662"/>
      <c r="RIC6" s="1662"/>
      <c r="RID6" s="1662"/>
      <c r="RIE6" s="1662"/>
      <c r="RIF6" s="1662"/>
      <c r="RIG6" s="1662"/>
      <c r="RIH6" s="1662"/>
      <c r="RII6" s="1662"/>
      <c r="RIJ6" s="1662"/>
      <c r="RIK6" s="1662"/>
      <c r="RIL6" s="1662"/>
      <c r="RIM6" s="1662"/>
      <c r="RIN6" s="1662"/>
      <c r="RIO6" s="1662"/>
      <c r="RIP6" s="1662"/>
      <c r="RIQ6" s="1662"/>
      <c r="RIR6" s="1662"/>
      <c r="RIS6" s="1662"/>
      <c r="RIT6" s="1662"/>
      <c r="RIU6" s="1662"/>
      <c r="RIV6" s="1662"/>
      <c r="RIW6" s="1662"/>
      <c r="RIX6" s="1662"/>
      <c r="RIY6" s="1662"/>
      <c r="RIZ6" s="1662"/>
      <c r="RJA6" s="1662"/>
      <c r="RJB6" s="1662"/>
      <c r="RJC6" s="1662"/>
      <c r="RJD6" s="1662"/>
      <c r="RJE6" s="1662"/>
      <c r="RJF6" s="1662"/>
      <c r="RJG6" s="1662"/>
      <c r="RJH6" s="1662"/>
      <c r="RJI6" s="1662"/>
      <c r="RJJ6" s="1662"/>
      <c r="RJK6" s="1662"/>
      <c r="RJL6" s="1662"/>
      <c r="RJM6" s="1662"/>
      <c r="RJN6" s="1662"/>
      <c r="RJO6" s="1662"/>
      <c r="RJP6" s="1662"/>
      <c r="RJQ6" s="1662"/>
      <c r="RJR6" s="1662"/>
      <c r="RJS6" s="1662"/>
      <c r="RJT6" s="1662"/>
      <c r="RJU6" s="1662"/>
      <c r="RJV6" s="1662"/>
      <c r="RJW6" s="1662"/>
      <c r="RJX6" s="1662"/>
      <c r="RJY6" s="1662"/>
      <c r="RJZ6" s="1662"/>
      <c r="RKA6" s="1662"/>
      <c r="RKB6" s="1662"/>
      <c r="RKC6" s="1662"/>
      <c r="RKD6" s="1662"/>
      <c r="RKE6" s="1662"/>
      <c r="RKF6" s="1662"/>
      <c r="RKG6" s="1662"/>
      <c r="RKH6" s="1662"/>
      <c r="RKI6" s="1662"/>
      <c r="RKJ6" s="1662"/>
      <c r="RKK6" s="1662"/>
      <c r="RKL6" s="1662"/>
      <c r="RKM6" s="1662"/>
      <c r="RKN6" s="1662"/>
      <c r="RKO6" s="1662"/>
      <c r="RKP6" s="1662"/>
      <c r="RKQ6" s="1662"/>
      <c r="RKR6" s="1662"/>
      <c r="RKS6" s="1662"/>
      <c r="RKT6" s="1662"/>
      <c r="RKU6" s="1662"/>
      <c r="RKV6" s="1662"/>
      <c r="RKW6" s="1662"/>
      <c r="RKX6" s="1662"/>
      <c r="RKY6" s="1662"/>
      <c r="RKZ6" s="1662"/>
      <c r="RLA6" s="1662"/>
      <c r="RLB6" s="1662"/>
      <c r="RLC6" s="1662"/>
      <c r="RLD6" s="1662"/>
      <c r="RLE6" s="1662"/>
      <c r="RLF6" s="1662"/>
      <c r="RLG6" s="1662"/>
      <c r="RLH6" s="1662"/>
      <c r="RLI6" s="1662"/>
      <c r="RLJ6" s="1662"/>
      <c r="RLK6" s="1662"/>
      <c r="RLL6" s="1662"/>
      <c r="RLM6" s="1662"/>
      <c r="RLN6" s="1662"/>
      <c r="RLO6" s="1662"/>
      <c r="RLP6" s="1662"/>
      <c r="RLQ6" s="1662"/>
      <c r="RLR6" s="1662"/>
      <c r="RLS6" s="1662"/>
      <c r="RLT6" s="1662"/>
      <c r="RLU6" s="1662"/>
      <c r="RLV6" s="1662"/>
      <c r="RLW6" s="1662"/>
      <c r="RLX6" s="1662"/>
      <c r="RLY6" s="1662"/>
      <c r="RLZ6" s="1662"/>
      <c r="RMA6" s="1662"/>
      <c r="RMB6" s="1662"/>
      <c r="RMC6" s="1662"/>
      <c r="RMD6" s="1662"/>
      <c r="RME6" s="1662"/>
      <c r="RMF6" s="1662"/>
      <c r="RMG6" s="1662"/>
      <c r="RMH6" s="1662"/>
      <c r="RMI6" s="1662"/>
      <c r="RMJ6" s="1662"/>
      <c r="RMK6" s="1662"/>
      <c r="RML6" s="1662"/>
      <c r="RMM6" s="1662"/>
      <c r="RMN6" s="1662"/>
      <c r="RMO6" s="1662"/>
      <c r="RMP6" s="1662"/>
      <c r="RMQ6" s="1662"/>
      <c r="RMR6" s="1662"/>
      <c r="RMS6" s="1662"/>
      <c r="RMT6" s="1662"/>
      <c r="RMU6" s="1662"/>
      <c r="RMV6" s="1662"/>
      <c r="RMW6" s="1662"/>
      <c r="RMX6" s="1662"/>
      <c r="RMY6" s="1662"/>
      <c r="RMZ6" s="1662"/>
      <c r="RNA6" s="1662"/>
      <c r="RNB6" s="1662"/>
      <c r="RNC6" s="1662"/>
      <c r="RND6" s="1662"/>
      <c r="RNE6" s="1662"/>
      <c r="RNF6" s="1662"/>
      <c r="RNG6" s="1662"/>
      <c r="RNH6" s="1662"/>
      <c r="RNI6" s="1662"/>
      <c r="RNJ6" s="1662"/>
      <c r="RNK6" s="1662"/>
      <c r="RNL6" s="1662"/>
      <c r="RNM6" s="1662"/>
      <c r="RNN6" s="1662"/>
      <c r="RNO6" s="1662"/>
      <c r="RNP6" s="1662"/>
      <c r="RNQ6" s="1662"/>
      <c r="RNR6" s="1662"/>
      <c r="RNS6" s="1662"/>
      <c r="RNT6" s="1662"/>
      <c r="RNU6" s="1662"/>
      <c r="RNV6" s="1662"/>
      <c r="RNW6" s="1662"/>
      <c r="RNX6" s="1662"/>
      <c r="RNY6" s="1662"/>
      <c r="RNZ6" s="1662"/>
      <c r="ROA6" s="1662"/>
      <c r="ROB6" s="1662"/>
      <c r="ROC6" s="1662"/>
      <c r="ROD6" s="1662"/>
      <c r="ROE6" s="1662"/>
      <c r="ROF6" s="1662"/>
      <c r="ROG6" s="1662"/>
      <c r="ROH6" s="1662"/>
      <c r="ROI6" s="1662"/>
      <c r="ROJ6" s="1662"/>
      <c r="ROK6" s="1662"/>
      <c r="ROL6" s="1662"/>
      <c r="ROM6" s="1662"/>
      <c r="RON6" s="1662"/>
      <c r="ROO6" s="1662"/>
      <c r="ROP6" s="1662"/>
      <c r="ROQ6" s="1662"/>
      <c r="ROR6" s="1662"/>
      <c r="ROS6" s="1662"/>
      <c r="ROT6" s="1662"/>
      <c r="ROU6" s="1662"/>
      <c r="ROV6" s="1662"/>
      <c r="ROW6" s="1662"/>
      <c r="ROX6" s="1662"/>
      <c r="ROY6" s="1662"/>
      <c r="ROZ6" s="1662"/>
      <c r="RPA6" s="1662"/>
      <c r="RPB6" s="1662"/>
      <c r="RPC6" s="1662"/>
      <c r="RPD6" s="1662"/>
      <c r="RPE6" s="1662"/>
      <c r="RPF6" s="1662"/>
      <c r="RPG6" s="1662"/>
      <c r="RPH6" s="1662"/>
      <c r="RPI6" s="1662"/>
      <c r="RPJ6" s="1662"/>
      <c r="RPK6" s="1662"/>
      <c r="RPL6" s="1662"/>
      <c r="RPM6" s="1662"/>
      <c r="RPN6" s="1662"/>
      <c r="RPO6" s="1662"/>
      <c r="RPP6" s="1662"/>
      <c r="RPQ6" s="1662"/>
      <c r="RPR6" s="1662"/>
      <c r="RPS6" s="1662"/>
      <c r="RPT6" s="1662"/>
      <c r="RPU6" s="1662"/>
      <c r="RPV6" s="1662"/>
      <c r="RPW6" s="1662"/>
      <c r="RPX6" s="1662"/>
      <c r="RPY6" s="1662"/>
      <c r="RPZ6" s="1662"/>
      <c r="RQA6" s="1662"/>
      <c r="RQB6" s="1662"/>
      <c r="RQC6" s="1662"/>
      <c r="RQD6" s="1662"/>
      <c r="RQE6" s="1662"/>
      <c r="RQF6" s="1662"/>
      <c r="RQG6" s="1662"/>
      <c r="RQH6" s="1662"/>
      <c r="RQI6" s="1662"/>
      <c r="RQJ6" s="1662"/>
      <c r="RQK6" s="1662"/>
      <c r="RQL6" s="1662"/>
      <c r="RQM6" s="1662"/>
      <c r="RQN6" s="1662"/>
      <c r="RQO6" s="1662"/>
      <c r="RQP6" s="1662"/>
      <c r="RQQ6" s="1662"/>
      <c r="RQR6" s="1662"/>
      <c r="RQS6" s="1662"/>
      <c r="RQT6" s="1662"/>
      <c r="RQU6" s="1662"/>
      <c r="RQV6" s="1662"/>
      <c r="RQW6" s="1662"/>
      <c r="RQX6" s="1662"/>
      <c r="RQY6" s="1662"/>
      <c r="RQZ6" s="1662"/>
      <c r="RRA6" s="1662"/>
      <c r="RRB6" s="1662"/>
      <c r="RRC6" s="1662"/>
      <c r="RRD6" s="1662"/>
      <c r="RRE6" s="1662"/>
      <c r="RRF6" s="1662"/>
      <c r="RRG6" s="1662"/>
      <c r="RRH6" s="1662"/>
      <c r="RRI6" s="1662"/>
      <c r="RRJ6" s="1662"/>
      <c r="RRK6" s="1662"/>
      <c r="RRL6" s="1662"/>
      <c r="RRM6" s="1662"/>
      <c r="RRN6" s="1662"/>
      <c r="RRO6" s="1662"/>
      <c r="RRP6" s="1662"/>
      <c r="RRQ6" s="1662"/>
      <c r="RRR6" s="1662"/>
      <c r="RRS6" s="1662"/>
      <c r="RRT6" s="1662"/>
      <c r="RRU6" s="1662"/>
      <c r="RRV6" s="1662"/>
      <c r="RRW6" s="1662"/>
      <c r="RRX6" s="1662"/>
      <c r="RRY6" s="1662"/>
      <c r="RRZ6" s="1662"/>
      <c r="RSA6" s="1662"/>
      <c r="RSB6" s="1662"/>
      <c r="RSC6" s="1662"/>
      <c r="RSD6" s="1662"/>
      <c r="RSE6" s="1662"/>
      <c r="RSF6" s="1662"/>
      <c r="RSG6" s="1662"/>
      <c r="RSH6" s="1662"/>
      <c r="RSI6" s="1662"/>
      <c r="RSJ6" s="1662"/>
      <c r="RSK6" s="1662"/>
      <c r="RSL6" s="1662"/>
      <c r="RSM6" s="1662"/>
      <c r="RSN6" s="1662"/>
      <c r="RSO6" s="1662"/>
      <c r="RSP6" s="1662"/>
      <c r="RSQ6" s="1662"/>
      <c r="RSR6" s="1662"/>
      <c r="RSS6" s="1662"/>
      <c r="RST6" s="1662"/>
      <c r="RSU6" s="1662"/>
      <c r="RSV6" s="1662"/>
      <c r="RSW6" s="1662"/>
      <c r="RSX6" s="1662"/>
      <c r="RSY6" s="1662"/>
      <c r="RSZ6" s="1662"/>
      <c r="RTA6" s="1662"/>
      <c r="RTB6" s="1662"/>
      <c r="RTC6" s="1662"/>
      <c r="RTD6" s="1662"/>
      <c r="RTE6" s="1662"/>
      <c r="RTF6" s="1662"/>
      <c r="RTG6" s="1662"/>
      <c r="RTH6" s="1662"/>
      <c r="RTI6" s="1662"/>
      <c r="RTJ6" s="1662"/>
      <c r="RTK6" s="1662"/>
      <c r="RTL6" s="1662"/>
      <c r="RTM6" s="1662"/>
      <c r="RTN6" s="1662"/>
      <c r="RTO6" s="1662"/>
      <c r="RTP6" s="1662"/>
      <c r="RTQ6" s="1662"/>
      <c r="RTR6" s="1662"/>
      <c r="RTS6" s="1662"/>
      <c r="RTT6" s="1662"/>
      <c r="RTU6" s="1662"/>
      <c r="RTV6" s="1662"/>
      <c r="RTW6" s="1662"/>
      <c r="RTX6" s="1662"/>
      <c r="RTY6" s="1662"/>
      <c r="RTZ6" s="1662"/>
      <c r="RUA6" s="1662"/>
      <c r="RUB6" s="1662"/>
      <c r="RUC6" s="1662"/>
      <c r="RUD6" s="1662"/>
      <c r="RUE6" s="1662"/>
      <c r="RUF6" s="1662"/>
      <c r="RUG6" s="1662"/>
      <c r="RUH6" s="1662"/>
      <c r="RUI6" s="1662"/>
      <c r="RUJ6" s="1662"/>
      <c r="RUK6" s="1662"/>
      <c r="RUL6" s="1662"/>
      <c r="RUM6" s="1662"/>
      <c r="RUN6" s="1662"/>
      <c r="RUO6" s="1662"/>
      <c r="RUP6" s="1662"/>
      <c r="RUQ6" s="1662"/>
      <c r="RUR6" s="1662"/>
      <c r="RUS6" s="1662"/>
      <c r="RUT6" s="1662"/>
      <c r="RUU6" s="1662"/>
      <c r="RUV6" s="1662"/>
      <c r="RUW6" s="1662"/>
      <c r="RUX6" s="1662"/>
      <c r="RUY6" s="1662"/>
      <c r="RUZ6" s="1662"/>
      <c r="RVA6" s="1662"/>
      <c r="RVB6" s="1662"/>
      <c r="RVC6" s="1662"/>
      <c r="RVD6" s="1662"/>
      <c r="RVE6" s="1662"/>
      <c r="RVF6" s="1662"/>
      <c r="RVG6" s="1662"/>
      <c r="RVH6" s="1662"/>
      <c r="RVI6" s="1662"/>
      <c r="RVJ6" s="1662"/>
      <c r="RVK6" s="1662"/>
      <c r="RVL6" s="1662"/>
      <c r="RVM6" s="1662"/>
      <c r="RVN6" s="1662"/>
      <c r="RVO6" s="1662"/>
      <c r="RVP6" s="1662"/>
      <c r="RVQ6" s="1662"/>
      <c r="RVR6" s="1662"/>
      <c r="RVS6" s="1662"/>
      <c r="RVT6" s="1662"/>
      <c r="RVU6" s="1662"/>
      <c r="RVV6" s="1662"/>
      <c r="RVW6" s="1662"/>
      <c r="RVX6" s="1662"/>
      <c r="RVY6" s="1662"/>
      <c r="RVZ6" s="1662"/>
      <c r="RWA6" s="1662"/>
      <c r="RWB6" s="1662"/>
      <c r="RWC6" s="1662"/>
      <c r="RWD6" s="1662"/>
      <c r="RWE6" s="1662"/>
      <c r="RWF6" s="1662"/>
      <c r="RWG6" s="1662"/>
      <c r="RWH6" s="1662"/>
      <c r="RWI6" s="1662"/>
      <c r="RWJ6" s="1662"/>
      <c r="RWK6" s="1662"/>
      <c r="RWL6" s="1662"/>
      <c r="RWM6" s="1662"/>
      <c r="RWN6" s="1662"/>
      <c r="RWO6" s="1662"/>
      <c r="RWP6" s="1662"/>
      <c r="RWQ6" s="1662"/>
      <c r="RWR6" s="1662"/>
      <c r="RWS6" s="1662"/>
      <c r="RWT6" s="1662"/>
      <c r="RWU6" s="1662"/>
      <c r="RWV6" s="1662"/>
      <c r="RWW6" s="1662"/>
      <c r="RWX6" s="1662"/>
      <c r="RWY6" s="1662"/>
      <c r="RWZ6" s="1662"/>
      <c r="RXA6" s="1662"/>
      <c r="RXB6" s="1662"/>
      <c r="RXC6" s="1662"/>
      <c r="RXD6" s="1662"/>
      <c r="RXE6" s="1662"/>
      <c r="RXF6" s="1662"/>
      <c r="RXG6" s="1662"/>
      <c r="RXH6" s="1662"/>
      <c r="RXI6" s="1662"/>
      <c r="RXJ6" s="1662"/>
      <c r="RXK6" s="1662"/>
      <c r="RXL6" s="1662"/>
      <c r="RXM6" s="1662"/>
      <c r="RXN6" s="1662"/>
      <c r="RXO6" s="1662"/>
      <c r="RXP6" s="1662"/>
      <c r="RXQ6" s="1662"/>
      <c r="RXR6" s="1662"/>
      <c r="RXS6" s="1662"/>
      <c r="RXT6" s="1662"/>
      <c r="RXU6" s="1662"/>
      <c r="RXV6" s="1662"/>
      <c r="RXW6" s="1662"/>
      <c r="RXX6" s="1662"/>
      <c r="RXY6" s="1662"/>
      <c r="RXZ6" s="1662"/>
      <c r="RYA6" s="1662"/>
      <c r="RYB6" s="1662"/>
      <c r="RYC6" s="1662"/>
      <c r="RYD6" s="1662"/>
      <c r="RYE6" s="1662"/>
      <c r="RYF6" s="1662"/>
      <c r="RYG6" s="1662"/>
      <c r="RYH6" s="1662"/>
      <c r="RYI6" s="1662"/>
      <c r="RYJ6" s="1662"/>
      <c r="RYK6" s="1662"/>
      <c r="RYL6" s="1662"/>
      <c r="RYM6" s="1662"/>
      <c r="RYN6" s="1662"/>
      <c r="RYO6" s="1662"/>
      <c r="RYP6" s="1662"/>
      <c r="RYQ6" s="1662"/>
      <c r="RYR6" s="1662"/>
      <c r="RYS6" s="1662"/>
      <c r="RYT6" s="1662"/>
      <c r="RYU6" s="1662"/>
      <c r="RYV6" s="1662"/>
      <c r="RYW6" s="1662"/>
      <c r="RYX6" s="1662"/>
      <c r="RYY6" s="1662"/>
      <c r="RYZ6" s="1662"/>
      <c r="RZA6" s="1662"/>
      <c r="RZB6" s="1662"/>
      <c r="RZC6" s="1662"/>
      <c r="RZD6" s="1662"/>
      <c r="RZE6" s="1662"/>
      <c r="RZF6" s="1662"/>
      <c r="RZG6" s="1662"/>
      <c r="RZH6" s="1662"/>
      <c r="RZI6" s="1662"/>
      <c r="RZJ6" s="1662"/>
      <c r="RZK6" s="1662"/>
      <c r="RZL6" s="1662"/>
      <c r="RZM6" s="1662"/>
      <c r="RZN6" s="1662"/>
      <c r="RZO6" s="1662"/>
      <c r="RZP6" s="1662"/>
      <c r="RZQ6" s="1662"/>
      <c r="RZR6" s="1662"/>
      <c r="RZS6" s="1662"/>
      <c r="RZT6" s="1662"/>
      <c r="RZU6" s="1662"/>
      <c r="RZV6" s="1662"/>
      <c r="RZW6" s="1662"/>
      <c r="RZX6" s="1662"/>
      <c r="RZY6" s="1662"/>
      <c r="RZZ6" s="1662"/>
      <c r="SAA6" s="1662"/>
      <c r="SAB6" s="1662"/>
      <c r="SAC6" s="1662"/>
      <c r="SAD6" s="1662"/>
      <c r="SAE6" s="1662"/>
      <c r="SAF6" s="1662"/>
      <c r="SAG6" s="1662"/>
      <c r="SAH6" s="1662"/>
      <c r="SAI6" s="1662"/>
      <c r="SAJ6" s="1662"/>
      <c r="SAK6" s="1662"/>
      <c r="SAL6" s="1662"/>
      <c r="SAM6" s="1662"/>
      <c r="SAN6" s="1662"/>
      <c r="SAO6" s="1662"/>
      <c r="SAP6" s="1662"/>
      <c r="SAQ6" s="1662"/>
      <c r="SAR6" s="1662"/>
      <c r="SAS6" s="1662"/>
      <c r="SAT6" s="1662"/>
      <c r="SAU6" s="1662"/>
      <c r="SAV6" s="1662"/>
      <c r="SAW6" s="1662"/>
      <c r="SAX6" s="1662"/>
      <c r="SAY6" s="1662"/>
      <c r="SAZ6" s="1662"/>
      <c r="SBA6" s="1662"/>
      <c r="SBB6" s="1662"/>
      <c r="SBC6" s="1662"/>
      <c r="SBD6" s="1662"/>
      <c r="SBE6" s="1662"/>
      <c r="SBF6" s="1662"/>
      <c r="SBG6" s="1662"/>
      <c r="SBH6" s="1662"/>
      <c r="SBI6" s="1662"/>
      <c r="SBJ6" s="1662"/>
      <c r="SBK6" s="1662"/>
      <c r="SBL6" s="1662"/>
      <c r="SBM6" s="1662"/>
      <c r="SBN6" s="1662"/>
      <c r="SBO6" s="1662"/>
      <c r="SBP6" s="1662"/>
      <c r="SBQ6" s="1662"/>
      <c r="SBR6" s="1662"/>
      <c r="SBS6" s="1662"/>
      <c r="SBT6" s="1662"/>
      <c r="SBU6" s="1662"/>
      <c r="SBV6" s="1662"/>
      <c r="SBW6" s="1662"/>
      <c r="SBX6" s="1662"/>
      <c r="SBY6" s="1662"/>
      <c r="SBZ6" s="1662"/>
      <c r="SCA6" s="1662"/>
      <c r="SCB6" s="1662"/>
      <c r="SCC6" s="1662"/>
      <c r="SCD6" s="1662"/>
      <c r="SCE6" s="1662"/>
      <c r="SCF6" s="1662"/>
      <c r="SCG6" s="1662"/>
      <c r="SCH6" s="1662"/>
      <c r="SCI6" s="1662"/>
      <c r="SCJ6" s="1662"/>
      <c r="SCK6" s="1662"/>
      <c r="SCL6" s="1662"/>
      <c r="SCM6" s="1662"/>
      <c r="SCN6" s="1662"/>
      <c r="SCO6" s="1662"/>
      <c r="SCP6" s="1662"/>
      <c r="SCQ6" s="1662"/>
      <c r="SCR6" s="1662"/>
      <c r="SCS6" s="1662"/>
      <c r="SCT6" s="1662"/>
      <c r="SCU6" s="1662"/>
      <c r="SCV6" s="1662"/>
      <c r="SCW6" s="1662"/>
      <c r="SCX6" s="1662"/>
      <c r="SCY6" s="1662"/>
      <c r="SCZ6" s="1662"/>
      <c r="SDA6" s="1662"/>
      <c r="SDB6" s="1662"/>
      <c r="SDC6" s="1662"/>
      <c r="SDD6" s="1662"/>
      <c r="SDE6" s="1662"/>
      <c r="SDF6" s="1662"/>
      <c r="SDG6" s="1662"/>
      <c r="SDH6" s="1662"/>
      <c r="SDI6" s="1662"/>
      <c r="SDJ6" s="1662"/>
      <c r="SDK6" s="1662"/>
      <c r="SDL6" s="1662"/>
      <c r="SDM6" s="1662"/>
      <c r="SDN6" s="1662"/>
      <c r="SDO6" s="1662"/>
      <c r="SDP6" s="1662"/>
      <c r="SDQ6" s="1662"/>
      <c r="SDR6" s="1662"/>
      <c r="SDS6" s="1662"/>
      <c r="SDT6" s="1662"/>
      <c r="SDU6" s="1662"/>
      <c r="SDV6" s="1662"/>
      <c r="SDW6" s="1662"/>
      <c r="SDX6" s="1662"/>
      <c r="SDY6" s="1662"/>
      <c r="SDZ6" s="1662"/>
      <c r="SEA6" s="1662"/>
      <c r="SEB6" s="1662"/>
      <c r="SEC6" s="1662"/>
      <c r="SED6" s="1662"/>
      <c r="SEE6" s="1662"/>
      <c r="SEF6" s="1662"/>
      <c r="SEG6" s="1662"/>
      <c r="SEH6" s="1662"/>
      <c r="SEI6" s="1662"/>
      <c r="SEJ6" s="1662"/>
      <c r="SEK6" s="1662"/>
      <c r="SEL6" s="1662"/>
      <c r="SEM6" s="1662"/>
      <c r="SEN6" s="1662"/>
      <c r="SEO6" s="1662"/>
      <c r="SEP6" s="1662"/>
      <c r="SEQ6" s="1662"/>
      <c r="SER6" s="1662"/>
      <c r="SES6" s="1662"/>
      <c r="SET6" s="1662"/>
      <c r="SEU6" s="1662"/>
      <c r="SEV6" s="1662"/>
      <c r="SEW6" s="1662"/>
      <c r="SEX6" s="1662"/>
      <c r="SEY6" s="1662"/>
      <c r="SEZ6" s="1662"/>
      <c r="SFA6" s="1662"/>
      <c r="SFB6" s="1662"/>
      <c r="SFC6" s="1662"/>
      <c r="SFD6" s="1662"/>
      <c r="SFE6" s="1662"/>
      <c r="SFF6" s="1662"/>
      <c r="SFG6" s="1662"/>
      <c r="SFH6" s="1662"/>
      <c r="SFI6" s="1662"/>
      <c r="SFJ6" s="1662"/>
      <c r="SFK6" s="1662"/>
      <c r="SFL6" s="1662"/>
      <c r="SFM6" s="1662"/>
      <c r="SFN6" s="1662"/>
      <c r="SFO6" s="1662"/>
      <c r="SFP6" s="1662"/>
      <c r="SFQ6" s="1662"/>
      <c r="SFR6" s="1662"/>
      <c r="SFS6" s="1662"/>
      <c r="SFT6" s="1662"/>
      <c r="SFU6" s="1662"/>
      <c r="SFV6" s="1662"/>
      <c r="SFW6" s="1662"/>
      <c r="SFX6" s="1662"/>
      <c r="SFY6" s="1662"/>
      <c r="SFZ6" s="1662"/>
      <c r="SGA6" s="1662"/>
      <c r="SGB6" s="1662"/>
      <c r="SGC6" s="1662"/>
      <c r="SGD6" s="1662"/>
      <c r="SGE6" s="1662"/>
      <c r="SGF6" s="1662"/>
      <c r="SGG6" s="1662"/>
      <c r="SGH6" s="1662"/>
      <c r="SGI6" s="1662"/>
      <c r="SGJ6" s="1662"/>
      <c r="SGK6" s="1662"/>
      <c r="SGL6" s="1662"/>
      <c r="SGM6" s="1662"/>
      <c r="SGN6" s="1662"/>
      <c r="SGO6" s="1662"/>
      <c r="SGP6" s="1662"/>
      <c r="SGQ6" s="1662"/>
      <c r="SGR6" s="1662"/>
      <c r="SGS6" s="1662"/>
      <c r="SGT6" s="1662"/>
      <c r="SGU6" s="1662"/>
      <c r="SGV6" s="1662"/>
      <c r="SGW6" s="1662"/>
      <c r="SGX6" s="1662"/>
      <c r="SGY6" s="1662"/>
      <c r="SGZ6" s="1662"/>
      <c r="SHA6" s="1662"/>
      <c r="SHB6" s="1662"/>
      <c r="SHC6" s="1662"/>
      <c r="SHD6" s="1662"/>
      <c r="SHE6" s="1662"/>
      <c r="SHF6" s="1662"/>
      <c r="SHG6" s="1662"/>
      <c r="SHH6" s="1662"/>
      <c r="SHI6" s="1662"/>
      <c r="SHJ6" s="1662"/>
      <c r="SHK6" s="1662"/>
      <c r="SHL6" s="1662"/>
      <c r="SHM6" s="1662"/>
      <c r="SHN6" s="1662"/>
      <c r="SHO6" s="1662"/>
      <c r="SHP6" s="1662"/>
      <c r="SHQ6" s="1662"/>
      <c r="SHR6" s="1662"/>
      <c r="SHS6" s="1662"/>
      <c r="SHT6" s="1662"/>
      <c r="SHU6" s="1662"/>
      <c r="SHV6" s="1662"/>
      <c r="SHW6" s="1662"/>
      <c r="SHX6" s="1662"/>
      <c r="SHY6" s="1662"/>
      <c r="SHZ6" s="1662"/>
      <c r="SIA6" s="1662"/>
      <c r="SIB6" s="1662"/>
      <c r="SIC6" s="1662"/>
      <c r="SID6" s="1662"/>
      <c r="SIE6" s="1662"/>
      <c r="SIF6" s="1662"/>
      <c r="SIG6" s="1662"/>
      <c r="SIH6" s="1662"/>
      <c r="SII6" s="1662"/>
      <c r="SIJ6" s="1662"/>
      <c r="SIK6" s="1662"/>
      <c r="SIL6" s="1662"/>
      <c r="SIM6" s="1662"/>
      <c r="SIN6" s="1662"/>
      <c r="SIO6" s="1662"/>
      <c r="SIP6" s="1662"/>
      <c r="SIQ6" s="1662"/>
      <c r="SIR6" s="1662"/>
      <c r="SIS6" s="1662"/>
      <c r="SIT6" s="1662"/>
      <c r="SIU6" s="1662"/>
      <c r="SIV6" s="1662"/>
      <c r="SIW6" s="1662"/>
      <c r="SIX6" s="1662"/>
      <c r="SIY6" s="1662"/>
      <c r="SIZ6" s="1662"/>
      <c r="SJA6" s="1662"/>
      <c r="SJB6" s="1662"/>
      <c r="SJC6" s="1662"/>
      <c r="SJD6" s="1662"/>
      <c r="SJE6" s="1662"/>
      <c r="SJF6" s="1662"/>
      <c r="SJG6" s="1662"/>
      <c r="SJH6" s="1662"/>
      <c r="SJI6" s="1662"/>
      <c r="SJJ6" s="1662"/>
      <c r="SJK6" s="1662"/>
      <c r="SJL6" s="1662"/>
      <c r="SJM6" s="1662"/>
      <c r="SJN6" s="1662"/>
      <c r="SJO6" s="1662"/>
      <c r="SJP6" s="1662"/>
      <c r="SJQ6" s="1662"/>
      <c r="SJR6" s="1662"/>
      <c r="SJS6" s="1662"/>
      <c r="SJT6" s="1662"/>
      <c r="SJU6" s="1662"/>
      <c r="SJV6" s="1662"/>
      <c r="SJW6" s="1662"/>
      <c r="SJX6" s="1662"/>
      <c r="SJY6" s="1662"/>
      <c r="SJZ6" s="1662"/>
      <c r="SKA6" s="1662"/>
      <c r="SKB6" s="1662"/>
      <c r="SKC6" s="1662"/>
      <c r="SKD6" s="1662"/>
      <c r="SKE6" s="1662"/>
      <c r="SKF6" s="1662"/>
      <c r="SKG6" s="1662"/>
      <c r="SKH6" s="1662"/>
      <c r="SKI6" s="1662"/>
      <c r="SKJ6" s="1662"/>
      <c r="SKK6" s="1662"/>
      <c r="SKL6" s="1662"/>
      <c r="SKM6" s="1662"/>
      <c r="SKN6" s="1662"/>
      <c r="SKO6" s="1662"/>
      <c r="SKP6" s="1662"/>
      <c r="SKQ6" s="1662"/>
      <c r="SKR6" s="1662"/>
      <c r="SKS6" s="1662"/>
      <c r="SKT6" s="1662"/>
      <c r="SKU6" s="1662"/>
      <c r="SKV6" s="1662"/>
      <c r="SKW6" s="1662"/>
      <c r="SKX6" s="1662"/>
      <c r="SKY6" s="1662"/>
      <c r="SKZ6" s="1662"/>
      <c r="SLA6" s="1662"/>
      <c r="SLB6" s="1662"/>
      <c r="SLC6" s="1662"/>
      <c r="SLD6" s="1662"/>
      <c r="SLE6" s="1662"/>
      <c r="SLF6" s="1662"/>
      <c r="SLG6" s="1662"/>
      <c r="SLH6" s="1662"/>
      <c r="SLI6" s="1662"/>
      <c r="SLJ6" s="1662"/>
      <c r="SLK6" s="1662"/>
      <c r="SLL6" s="1662"/>
      <c r="SLM6" s="1662"/>
      <c r="SLN6" s="1662"/>
      <c r="SLO6" s="1662"/>
      <c r="SLP6" s="1662"/>
      <c r="SLQ6" s="1662"/>
      <c r="SLR6" s="1662"/>
      <c r="SLS6" s="1662"/>
      <c r="SLT6" s="1662"/>
      <c r="SLU6" s="1662"/>
      <c r="SLV6" s="1662"/>
      <c r="SLW6" s="1662"/>
      <c r="SLX6" s="1662"/>
      <c r="SLY6" s="1662"/>
      <c r="SLZ6" s="1662"/>
      <c r="SMA6" s="1662"/>
      <c r="SMB6" s="1662"/>
      <c r="SMC6" s="1662"/>
      <c r="SMD6" s="1662"/>
      <c r="SME6" s="1662"/>
      <c r="SMF6" s="1662"/>
      <c r="SMG6" s="1662"/>
      <c r="SMH6" s="1662"/>
      <c r="SMI6" s="1662"/>
      <c r="SMJ6" s="1662"/>
      <c r="SMK6" s="1662"/>
      <c r="SML6" s="1662"/>
      <c r="SMM6" s="1662"/>
      <c r="SMN6" s="1662"/>
      <c r="SMO6" s="1662"/>
      <c r="SMP6" s="1662"/>
      <c r="SMQ6" s="1662"/>
      <c r="SMR6" s="1662"/>
      <c r="SMS6" s="1662"/>
      <c r="SMT6" s="1662"/>
      <c r="SMU6" s="1662"/>
      <c r="SMV6" s="1662"/>
      <c r="SMW6" s="1662"/>
      <c r="SMX6" s="1662"/>
      <c r="SMY6" s="1662"/>
      <c r="SMZ6" s="1662"/>
      <c r="SNA6" s="1662"/>
      <c r="SNB6" s="1662"/>
      <c r="SNC6" s="1662"/>
      <c r="SND6" s="1662"/>
      <c r="SNE6" s="1662"/>
      <c r="SNF6" s="1662"/>
      <c r="SNG6" s="1662"/>
      <c r="SNH6" s="1662"/>
      <c r="SNI6" s="1662"/>
      <c r="SNJ6" s="1662"/>
      <c r="SNK6" s="1662"/>
      <c r="SNL6" s="1662"/>
      <c r="SNM6" s="1662"/>
      <c r="SNN6" s="1662"/>
      <c r="SNO6" s="1662"/>
      <c r="SNP6" s="1662"/>
      <c r="SNQ6" s="1662"/>
      <c r="SNR6" s="1662"/>
      <c r="SNS6" s="1662"/>
      <c r="SNT6" s="1662"/>
      <c r="SNU6" s="1662"/>
      <c r="SNV6" s="1662"/>
      <c r="SNW6" s="1662"/>
      <c r="SNX6" s="1662"/>
      <c r="SNY6" s="1662"/>
      <c r="SNZ6" s="1662"/>
      <c r="SOA6" s="1662"/>
      <c r="SOB6" s="1662"/>
      <c r="SOC6" s="1662"/>
      <c r="SOD6" s="1662"/>
      <c r="SOE6" s="1662"/>
      <c r="SOF6" s="1662"/>
      <c r="SOG6" s="1662"/>
      <c r="SOH6" s="1662"/>
      <c r="SOI6" s="1662"/>
      <c r="SOJ6" s="1662"/>
      <c r="SOK6" s="1662"/>
      <c r="SOL6" s="1662"/>
      <c r="SOM6" s="1662"/>
      <c r="SON6" s="1662"/>
      <c r="SOO6" s="1662"/>
      <c r="SOP6" s="1662"/>
      <c r="SOQ6" s="1662"/>
      <c r="SOR6" s="1662"/>
      <c r="SOS6" s="1662"/>
      <c r="SOT6" s="1662"/>
      <c r="SOU6" s="1662"/>
      <c r="SOV6" s="1662"/>
      <c r="SOW6" s="1662"/>
      <c r="SOX6" s="1662"/>
      <c r="SOY6" s="1662"/>
      <c r="SOZ6" s="1662"/>
      <c r="SPA6" s="1662"/>
      <c r="SPB6" s="1662"/>
      <c r="SPC6" s="1662"/>
      <c r="SPD6" s="1662"/>
      <c r="SPE6" s="1662"/>
      <c r="SPF6" s="1662"/>
      <c r="SPG6" s="1662"/>
      <c r="SPH6" s="1662"/>
      <c r="SPI6" s="1662"/>
      <c r="SPJ6" s="1662"/>
      <c r="SPK6" s="1662"/>
      <c r="SPL6" s="1662"/>
      <c r="SPM6" s="1662"/>
      <c r="SPN6" s="1662"/>
      <c r="SPO6" s="1662"/>
      <c r="SPP6" s="1662"/>
      <c r="SPQ6" s="1662"/>
      <c r="SPR6" s="1662"/>
      <c r="SPS6" s="1662"/>
      <c r="SPT6" s="1662"/>
      <c r="SPU6" s="1662"/>
      <c r="SPV6" s="1662"/>
      <c r="SPW6" s="1662"/>
      <c r="SPX6" s="1662"/>
      <c r="SPY6" s="1662"/>
      <c r="SPZ6" s="1662"/>
      <c r="SQA6" s="1662"/>
      <c r="SQB6" s="1662"/>
      <c r="SQC6" s="1662"/>
      <c r="SQD6" s="1662"/>
      <c r="SQE6" s="1662"/>
      <c r="SQF6" s="1662"/>
      <c r="SQG6" s="1662"/>
      <c r="SQH6" s="1662"/>
      <c r="SQI6" s="1662"/>
      <c r="SQJ6" s="1662"/>
      <c r="SQK6" s="1662"/>
      <c r="SQL6" s="1662"/>
      <c r="SQM6" s="1662"/>
      <c r="SQN6" s="1662"/>
      <c r="SQO6" s="1662"/>
      <c r="SQP6" s="1662"/>
      <c r="SQQ6" s="1662"/>
      <c r="SQR6" s="1662"/>
      <c r="SQS6" s="1662"/>
      <c r="SQT6" s="1662"/>
      <c r="SQU6" s="1662"/>
      <c r="SQV6" s="1662"/>
      <c r="SQW6" s="1662"/>
      <c r="SQX6" s="1662"/>
      <c r="SQY6" s="1662"/>
      <c r="SQZ6" s="1662"/>
      <c r="SRA6" s="1662"/>
      <c r="SRB6" s="1662"/>
      <c r="SRC6" s="1662"/>
      <c r="SRD6" s="1662"/>
      <c r="SRE6" s="1662"/>
      <c r="SRF6" s="1662"/>
      <c r="SRG6" s="1662"/>
      <c r="SRH6" s="1662"/>
      <c r="SRI6" s="1662"/>
      <c r="SRJ6" s="1662"/>
      <c r="SRK6" s="1662"/>
      <c r="SRL6" s="1662"/>
      <c r="SRM6" s="1662"/>
      <c r="SRN6" s="1662"/>
      <c r="SRO6" s="1662"/>
      <c r="SRP6" s="1662"/>
      <c r="SRQ6" s="1662"/>
      <c r="SRR6" s="1662"/>
      <c r="SRS6" s="1662"/>
      <c r="SRT6" s="1662"/>
      <c r="SRU6" s="1662"/>
      <c r="SRV6" s="1662"/>
      <c r="SRW6" s="1662"/>
      <c r="SRX6" s="1662"/>
      <c r="SRY6" s="1662"/>
      <c r="SRZ6" s="1662"/>
      <c r="SSA6" s="1662"/>
      <c r="SSB6" s="1662"/>
      <c r="SSC6" s="1662"/>
      <c r="SSD6" s="1662"/>
      <c r="SSE6" s="1662"/>
      <c r="SSF6" s="1662"/>
      <c r="SSG6" s="1662"/>
      <c r="SSH6" s="1662"/>
      <c r="SSI6" s="1662"/>
      <c r="SSJ6" s="1662"/>
      <c r="SSK6" s="1662"/>
      <c r="SSL6" s="1662"/>
      <c r="SSM6" s="1662"/>
      <c r="SSN6" s="1662"/>
      <c r="SSO6" s="1662"/>
      <c r="SSP6" s="1662"/>
      <c r="SSQ6" s="1662"/>
      <c r="SSR6" s="1662"/>
      <c r="SSS6" s="1662"/>
      <c r="SST6" s="1662"/>
      <c r="SSU6" s="1662"/>
      <c r="SSV6" s="1662"/>
      <c r="SSW6" s="1662"/>
      <c r="SSX6" s="1662"/>
      <c r="SSY6" s="1662"/>
      <c r="SSZ6" s="1662"/>
      <c r="STA6" s="1662"/>
      <c r="STB6" s="1662"/>
      <c r="STC6" s="1662"/>
      <c r="STD6" s="1662"/>
      <c r="STE6" s="1662"/>
      <c r="STF6" s="1662"/>
      <c r="STG6" s="1662"/>
      <c r="STH6" s="1662"/>
      <c r="STI6" s="1662"/>
      <c r="STJ6" s="1662"/>
      <c r="STK6" s="1662"/>
      <c r="STL6" s="1662"/>
      <c r="STM6" s="1662"/>
      <c r="STN6" s="1662"/>
      <c r="STO6" s="1662"/>
      <c r="STP6" s="1662"/>
      <c r="STQ6" s="1662"/>
      <c r="STR6" s="1662"/>
      <c r="STS6" s="1662"/>
      <c r="STT6" s="1662"/>
      <c r="STU6" s="1662"/>
      <c r="STV6" s="1662"/>
      <c r="STW6" s="1662"/>
      <c r="STX6" s="1662"/>
      <c r="STY6" s="1662"/>
      <c r="STZ6" s="1662"/>
      <c r="SUA6" s="1662"/>
      <c r="SUB6" s="1662"/>
      <c r="SUC6" s="1662"/>
      <c r="SUD6" s="1662"/>
      <c r="SUE6" s="1662"/>
      <c r="SUF6" s="1662"/>
      <c r="SUG6" s="1662"/>
      <c r="SUH6" s="1662"/>
      <c r="SUI6" s="1662"/>
      <c r="SUJ6" s="1662"/>
      <c r="SUK6" s="1662"/>
      <c r="SUL6" s="1662"/>
      <c r="SUM6" s="1662"/>
      <c r="SUN6" s="1662"/>
      <c r="SUO6" s="1662"/>
      <c r="SUP6" s="1662"/>
      <c r="SUQ6" s="1662"/>
      <c r="SUR6" s="1662"/>
      <c r="SUS6" s="1662"/>
      <c r="SUT6" s="1662"/>
      <c r="SUU6" s="1662"/>
      <c r="SUV6" s="1662"/>
      <c r="SUW6" s="1662"/>
      <c r="SUX6" s="1662"/>
      <c r="SUY6" s="1662"/>
      <c r="SUZ6" s="1662"/>
      <c r="SVA6" s="1662"/>
      <c r="SVB6" s="1662"/>
      <c r="SVC6" s="1662"/>
      <c r="SVD6" s="1662"/>
      <c r="SVE6" s="1662"/>
      <c r="SVF6" s="1662"/>
      <c r="SVG6" s="1662"/>
      <c r="SVH6" s="1662"/>
      <c r="SVI6" s="1662"/>
      <c r="SVJ6" s="1662"/>
      <c r="SVK6" s="1662"/>
      <c r="SVL6" s="1662"/>
      <c r="SVM6" s="1662"/>
      <c r="SVN6" s="1662"/>
      <c r="SVO6" s="1662"/>
      <c r="SVP6" s="1662"/>
      <c r="SVQ6" s="1662"/>
      <c r="SVR6" s="1662"/>
      <c r="SVS6" s="1662"/>
      <c r="SVT6" s="1662"/>
      <c r="SVU6" s="1662"/>
      <c r="SVV6" s="1662"/>
      <c r="SVW6" s="1662"/>
      <c r="SVX6" s="1662"/>
      <c r="SVY6" s="1662"/>
      <c r="SVZ6" s="1662"/>
      <c r="SWA6" s="1662"/>
      <c r="SWB6" s="1662"/>
      <c r="SWC6" s="1662"/>
      <c r="SWD6" s="1662"/>
      <c r="SWE6" s="1662"/>
      <c r="SWF6" s="1662"/>
      <c r="SWG6" s="1662"/>
      <c r="SWH6" s="1662"/>
      <c r="SWI6" s="1662"/>
      <c r="SWJ6" s="1662"/>
      <c r="SWK6" s="1662"/>
      <c r="SWL6" s="1662"/>
      <c r="SWM6" s="1662"/>
      <c r="SWN6" s="1662"/>
      <c r="SWO6" s="1662"/>
      <c r="SWP6" s="1662"/>
      <c r="SWQ6" s="1662"/>
      <c r="SWR6" s="1662"/>
      <c r="SWS6" s="1662"/>
      <c r="SWT6" s="1662"/>
      <c r="SWU6" s="1662"/>
      <c r="SWV6" s="1662"/>
      <c r="SWW6" s="1662"/>
      <c r="SWX6" s="1662"/>
      <c r="SWY6" s="1662"/>
      <c r="SWZ6" s="1662"/>
      <c r="SXA6" s="1662"/>
      <c r="SXB6" s="1662"/>
      <c r="SXC6" s="1662"/>
      <c r="SXD6" s="1662"/>
      <c r="SXE6" s="1662"/>
      <c r="SXF6" s="1662"/>
      <c r="SXG6" s="1662"/>
      <c r="SXH6" s="1662"/>
      <c r="SXI6" s="1662"/>
      <c r="SXJ6" s="1662"/>
      <c r="SXK6" s="1662"/>
      <c r="SXL6" s="1662"/>
      <c r="SXM6" s="1662"/>
      <c r="SXN6" s="1662"/>
      <c r="SXO6" s="1662"/>
      <c r="SXP6" s="1662"/>
      <c r="SXQ6" s="1662"/>
      <c r="SXR6" s="1662"/>
      <c r="SXS6" s="1662"/>
      <c r="SXT6" s="1662"/>
      <c r="SXU6" s="1662"/>
      <c r="SXV6" s="1662"/>
      <c r="SXW6" s="1662"/>
      <c r="SXX6" s="1662"/>
      <c r="SXY6" s="1662"/>
      <c r="SXZ6" s="1662"/>
      <c r="SYA6" s="1662"/>
      <c r="SYB6" s="1662"/>
      <c r="SYC6" s="1662"/>
      <c r="SYD6" s="1662"/>
      <c r="SYE6" s="1662"/>
      <c r="SYF6" s="1662"/>
      <c r="SYG6" s="1662"/>
      <c r="SYH6" s="1662"/>
      <c r="SYI6" s="1662"/>
      <c r="SYJ6" s="1662"/>
      <c r="SYK6" s="1662"/>
      <c r="SYL6" s="1662"/>
      <c r="SYM6" s="1662"/>
      <c r="SYN6" s="1662"/>
      <c r="SYO6" s="1662"/>
      <c r="SYP6" s="1662"/>
      <c r="SYQ6" s="1662"/>
      <c r="SYR6" s="1662"/>
      <c r="SYS6" s="1662"/>
      <c r="SYT6" s="1662"/>
      <c r="SYU6" s="1662"/>
      <c r="SYV6" s="1662"/>
      <c r="SYW6" s="1662"/>
      <c r="SYX6" s="1662"/>
      <c r="SYY6" s="1662"/>
      <c r="SYZ6" s="1662"/>
      <c r="SZA6" s="1662"/>
      <c r="SZB6" s="1662"/>
      <c r="SZC6" s="1662"/>
      <c r="SZD6" s="1662"/>
      <c r="SZE6" s="1662"/>
      <c r="SZF6" s="1662"/>
      <c r="SZG6" s="1662"/>
      <c r="SZH6" s="1662"/>
      <c r="SZI6" s="1662"/>
      <c r="SZJ6" s="1662"/>
      <c r="SZK6" s="1662"/>
      <c r="SZL6" s="1662"/>
      <c r="SZM6" s="1662"/>
      <c r="SZN6" s="1662"/>
      <c r="SZO6" s="1662"/>
      <c r="SZP6" s="1662"/>
      <c r="SZQ6" s="1662"/>
      <c r="SZR6" s="1662"/>
      <c r="SZS6" s="1662"/>
      <c r="SZT6" s="1662"/>
      <c r="SZU6" s="1662"/>
      <c r="SZV6" s="1662"/>
      <c r="SZW6" s="1662"/>
      <c r="SZX6" s="1662"/>
      <c r="SZY6" s="1662"/>
      <c r="SZZ6" s="1662"/>
      <c r="TAA6" s="1662"/>
      <c r="TAB6" s="1662"/>
      <c r="TAC6" s="1662"/>
      <c r="TAD6" s="1662"/>
      <c r="TAE6" s="1662"/>
      <c r="TAF6" s="1662"/>
      <c r="TAG6" s="1662"/>
      <c r="TAH6" s="1662"/>
      <c r="TAI6" s="1662"/>
      <c r="TAJ6" s="1662"/>
      <c r="TAK6" s="1662"/>
      <c r="TAL6" s="1662"/>
      <c r="TAM6" s="1662"/>
      <c r="TAN6" s="1662"/>
      <c r="TAO6" s="1662"/>
      <c r="TAP6" s="1662"/>
      <c r="TAQ6" s="1662"/>
      <c r="TAR6" s="1662"/>
      <c r="TAS6" s="1662"/>
      <c r="TAT6" s="1662"/>
      <c r="TAU6" s="1662"/>
      <c r="TAV6" s="1662"/>
      <c r="TAW6" s="1662"/>
      <c r="TAX6" s="1662"/>
      <c r="TAY6" s="1662"/>
      <c r="TAZ6" s="1662"/>
      <c r="TBA6" s="1662"/>
      <c r="TBB6" s="1662"/>
      <c r="TBC6" s="1662"/>
      <c r="TBD6" s="1662"/>
      <c r="TBE6" s="1662"/>
      <c r="TBF6" s="1662"/>
      <c r="TBG6" s="1662"/>
      <c r="TBH6" s="1662"/>
      <c r="TBI6" s="1662"/>
      <c r="TBJ6" s="1662"/>
      <c r="TBK6" s="1662"/>
      <c r="TBL6" s="1662"/>
      <c r="TBM6" s="1662"/>
      <c r="TBN6" s="1662"/>
      <c r="TBO6" s="1662"/>
      <c r="TBP6" s="1662"/>
      <c r="TBQ6" s="1662"/>
      <c r="TBR6" s="1662"/>
      <c r="TBS6" s="1662"/>
      <c r="TBT6" s="1662"/>
      <c r="TBU6" s="1662"/>
      <c r="TBV6" s="1662"/>
      <c r="TBW6" s="1662"/>
      <c r="TBX6" s="1662"/>
      <c r="TBY6" s="1662"/>
      <c r="TBZ6" s="1662"/>
      <c r="TCA6" s="1662"/>
      <c r="TCB6" s="1662"/>
      <c r="TCC6" s="1662"/>
      <c r="TCD6" s="1662"/>
      <c r="TCE6" s="1662"/>
      <c r="TCF6" s="1662"/>
      <c r="TCG6" s="1662"/>
      <c r="TCH6" s="1662"/>
      <c r="TCI6" s="1662"/>
      <c r="TCJ6" s="1662"/>
      <c r="TCK6" s="1662"/>
      <c r="TCL6" s="1662"/>
      <c r="TCM6" s="1662"/>
      <c r="TCN6" s="1662"/>
      <c r="TCO6" s="1662"/>
      <c r="TCP6" s="1662"/>
      <c r="TCQ6" s="1662"/>
      <c r="TCR6" s="1662"/>
      <c r="TCS6" s="1662"/>
      <c r="TCT6" s="1662"/>
      <c r="TCU6" s="1662"/>
      <c r="TCV6" s="1662"/>
      <c r="TCW6" s="1662"/>
      <c r="TCX6" s="1662"/>
      <c r="TCY6" s="1662"/>
      <c r="TCZ6" s="1662"/>
      <c r="TDA6" s="1662"/>
      <c r="TDB6" s="1662"/>
      <c r="TDC6" s="1662"/>
      <c r="TDD6" s="1662"/>
      <c r="TDE6" s="1662"/>
      <c r="TDF6" s="1662"/>
      <c r="TDG6" s="1662"/>
      <c r="TDH6" s="1662"/>
      <c r="TDI6" s="1662"/>
      <c r="TDJ6" s="1662"/>
      <c r="TDK6" s="1662"/>
      <c r="TDL6" s="1662"/>
      <c r="TDM6" s="1662"/>
      <c r="TDN6" s="1662"/>
      <c r="TDO6" s="1662"/>
      <c r="TDP6" s="1662"/>
      <c r="TDQ6" s="1662"/>
      <c r="TDR6" s="1662"/>
      <c r="TDS6" s="1662"/>
      <c r="TDT6" s="1662"/>
      <c r="TDU6" s="1662"/>
      <c r="TDV6" s="1662"/>
      <c r="TDW6" s="1662"/>
      <c r="TDX6" s="1662"/>
      <c r="TDY6" s="1662"/>
      <c r="TDZ6" s="1662"/>
      <c r="TEA6" s="1662"/>
      <c r="TEB6" s="1662"/>
      <c r="TEC6" s="1662"/>
      <c r="TED6" s="1662"/>
      <c r="TEE6" s="1662"/>
      <c r="TEF6" s="1662"/>
      <c r="TEG6" s="1662"/>
      <c r="TEH6" s="1662"/>
      <c r="TEI6" s="1662"/>
      <c r="TEJ6" s="1662"/>
      <c r="TEK6" s="1662"/>
      <c r="TEL6" s="1662"/>
      <c r="TEM6" s="1662"/>
      <c r="TEN6" s="1662"/>
      <c r="TEO6" s="1662"/>
      <c r="TEP6" s="1662"/>
      <c r="TEQ6" s="1662"/>
      <c r="TER6" s="1662"/>
      <c r="TES6" s="1662"/>
      <c r="TET6" s="1662"/>
      <c r="TEU6" s="1662"/>
      <c r="TEV6" s="1662"/>
      <c r="TEW6" s="1662"/>
      <c r="TEX6" s="1662"/>
      <c r="TEY6" s="1662"/>
      <c r="TEZ6" s="1662"/>
      <c r="TFA6" s="1662"/>
      <c r="TFB6" s="1662"/>
      <c r="TFC6" s="1662"/>
      <c r="TFD6" s="1662"/>
      <c r="TFE6" s="1662"/>
      <c r="TFF6" s="1662"/>
      <c r="TFG6" s="1662"/>
      <c r="TFH6" s="1662"/>
      <c r="TFI6" s="1662"/>
      <c r="TFJ6" s="1662"/>
      <c r="TFK6" s="1662"/>
      <c r="TFL6" s="1662"/>
      <c r="TFM6" s="1662"/>
      <c r="TFN6" s="1662"/>
      <c r="TFO6" s="1662"/>
      <c r="TFP6" s="1662"/>
      <c r="TFQ6" s="1662"/>
      <c r="TFR6" s="1662"/>
      <c r="TFS6" s="1662"/>
      <c r="TFT6" s="1662"/>
      <c r="TFU6" s="1662"/>
      <c r="TFV6" s="1662"/>
      <c r="TFW6" s="1662"/>
      <c r="TFX6" s="1662"/>
      <c r="TFY6" s="1662"/>
      <c r="TFZ6" s="1662"/>
      <c r="TGA6" s="1662"/>
      <c r="TGB6" s="1662"/>
      <c r="TGC6" s="1662"/>
      <c r="TGD6" s="1662"/>
      <c r="TGE6" s="1662"/>
      <c r="TGF6" s="1662"/>
      <c r="TGG6" s="1662"/>
      <c r="TGH6" s="1662"/>
      <c r="TGI6" s="1662"/>
      <c r="TGJ6" s="1662"/>
      <c r="TGK6" s="1662"/>
      <c r="TGL6" s="1662"/>
      <c r="TGM6" s="1662"/>
      <c r="TGN6" s="1662"/>
      <c r="TGO6" s="1662"/>
      <c r="TGP6" s="1662"/>
      <c r="TGQ6" s="1662"/>
      <c r="TGR6" s="1662"/>
      <c r="TGS6" s="1662"/>
      <c r="TGT6" s="1662"/>
      <c r="TGU6" s="1662"/>
      <c r="TGV6" s="1662"/>
      <c r="TGW6" s="1662"/>
      <c r="TGX6" s="1662"/>
      <c r="TGY6" s="1662"/>
      <c r="TGZ6" s="1662"/>
      <c r="THA6" s="1662"/>
      <c r="THB6" s="1662"/>
      <c r="THC6" s="1662"/>
      <c r="THD6" s="1662"/>
      <c r="THE6" s="1662"/>
      <c r="THF6" s="1662"/>
      <c r="THG6" s="1662"/>
      <c r="THH6" s="1662"/>
      <c r="THI6" s="1662"/>
      <c r="THJ6" s="1662"/>
      <c r="THK6" s="1662"/>
      <c r="THL6" s="1662"/>
      <c r="THM6" s="1662"/>
      <c r="THN6" s="1662"/>
      <c r="THO6" s="1662"/>
      <c r="THP6" s="1662"/>
      <c r="THQ6" s="1662"/>
      <c r="THR6" s="1662"/>
      <c r="THS6" s="1662"/>
      <c r="THT6" s="1662"/>
      <c r="THU6" s="1662"/>
      <c r="THV6" s="1662"/>
      <c r="THW6" s="1662"/>
      <c r="THX6" s="1662"/>
      <c r="THY6" s="1662"/>
      <c r="THZ6" s="1662"/>
      <c r="TIA6" s="1662"/>
      <c r="TIB6" s="1662"/>
      <c r="TIC6" s="1662"/>
      <c r="TID6" s="1662"/>
      <c r="TIE6" s="1662"/>
      <c r="TIF6" s="1662"/>
      <c r="TIG6" s="1662"/>
      <c r="TIH6" s="1662"/>
      <c r="TII6" s="1662"/>
      <c r="TIJ6" s="1662"/>
      <c r="TIK6" s="1662"/>
      <c r="TIL6" s="1662"/>
      <c r="TIM6" s="1662"/>
      <c r="TIN6" s="1662"/>
      <c r="TIO6" s="1662"/>
      <c r="TIP6" s="1662"/>
      <c r="TIQ6" s="1662"/>
      <c r="TIR6" s="1662"/>
      <c r="TIS6" s="1662"/>
      <c r="TIT6" s="1662"/>
      <c r="TIU6" s="1662"/>
      <c r="TIV6" s="1662"/>
      <c r="TIW6" s="1662"/>
      <c r="TIX6" s="1662"/>
      <c r="TIY6" s="1662"/>
      <c r="TIZ6" s="1662"/>
      <c r="TJA6" s="1662"/>
      <c r="TJB6" s="1662"/>
      <c r="TJC6" s="1662"/>
      <c r="TJD6" s="1662"/>
      <c r="TJE6" s="1662"/>
      <c r="TJF6" s="1662"/>
      <c r="TJG6" s="1662"/>
      <c r="TJH6" s="1662"/>
      <c r="TJI6" s="1662"/>
      <c r="TJJ6" s="1662"/>
      <c r="TJK6" s="1662"/>
      <c r="TJL6" s="1662"/>
      <c r="TJM6" s="1662"/>
      <c r="TJN6" s="1662"/>
      <c r="TJO6" s="1662"/>
      <c r="TJP6" s="1662"/>
      <c r="TJQ6" s="1662"/>
      <c r="TJR6" s="1662"/>
      <c r="TJS6" s="1662"/>
      <c r="TJT6" s="1662"/>
      <c r="TJU6" s="1662"/>
      <c r="TJV6" s="1662"/>
      <c r="TJW6" s="1662"/>
      <c r="TJX6" s="1662"/>
      <c r="TJY6" s="1662"/>
      <c r="TJZ6" s="1662"/>
      <c r="TKA6" s="1662"/>
      <c r="TKB6" s="1662"/>
      <c r="TKC6" s="1662"/>
      <c r="TKD6" s="1662"/>
      <c r="TKE6" s="1662"/>
      <c r="TKF6" s="1662"/>
      <c r="TKG6" s="1662"/>
      <c r="TKH6" s="1662"/>
      <c r="TKI6" s="1662"/>
      <c r="TKJ6" s="1662"/>
      <c r="TKK6" s="1662"/>
      <c r="TKL6" s="1662"/>
      <c r="TKM6" s="1662"/>
      <c r="TKN6" s="1662"/>
      <c r="TKO6" s="1662"/>
      <c r="TKP6" s="1662"/>
      <c r="TKQ6" s="1662"/>
      <c r="TKR6" s="1662"/>
      <c r="TKS6" s="1662"/>
      <c r="TKT6" s="1662"/>
      <c r="TKU6" s="1662"/>
      <c r="TKV6" s="1662"/>
      <c r="TKW6" s="1662"/>
      <c r="TKX6" s="1662"/>
      <c r="TKY6" s="1662"/>
      <c r="TKZ6" s="1662"/>
      <c r="TLA6" s="1662"/>
      <c r="TLB6" s="1662"/>
      <c r="TLC6" s="1662"/>
      <c r="TLD6" s="1662"/>
      <c r="TLE6" s="1662"/>
      <c r="TLF6" s="1662"/>
      <c r="TLG6" s="1662"/>
      <c r="TLH6" s="1662"/>
      <c r="TLI6" s="1662"/>
      <c r="TLJ6" s="1662"/>
      <c r="TLK6" s="1662"/>
      <c r="TLL6" s="1662"/>
      <c r="TLM6" s="1662"/>
      <c r="TLN6" s="1662"/>
      <c r="TLO6" s="1662"/>
      <c r="TLP6" s="1662"/>
      <c r="TLQ6" s="1662"/>
      <c r="TLR6" s="1662"/>
      <c r="TLS6" s="1662"/>
      <c r="TLT6" s="1662"/>
      <c r="TLU6" s="1662"/>
      <c r="TLV6" s="1662"/>
      <c r="TLW6" s="1662"/>
      <c r="TLX6" s="1662"/>
      <c r="TLY6" s="1662"/>
      <c r="TLZ6" s="1662"/>
      <c r="TMA6" s="1662"/>
      <c r="TMB6" s="1662"/>
      <c r="TMC6" s="1662"/>
      <c r="TMD6" s="1662"/>
      <c r="TME6" s="1662"/>
      <c r="TMF6" s="1662"/>
      <c r="TMG6" s="1662"/>
      <c r="TMH6" s="1662"/>
      <c r="TMI6" s="1662"/>
      <c r="TMJ6" s="1662"/>
      <c r="TMK6" s="1662"/>
      <c r="TML6" s="1662"/>
      <c r="TMM6" s="1662"/>
      <c r="TMN6" s="1662"/>
      <c r="TMO6" s="1662"/>
      <c r="TMP6" s="1662"/>
      <c r="TMQ6" s="1662"/>
      <c r="TMR6" s="1662"/>
      <c r="TMS6" s="1662"/>
      <c r="TMT6" s="1662"/>
      <c r="TMU6" s="1662"/>
      <c r="TMV6" s="1662"/>
      <c r="TMW6" s="1662"/>
      <c r="TMX6" s="1662"/>
      <c r="TMY6" s="1662"/>
      <c r="TMZ6" s="1662"/>
      <c r="TNA6" s="1662"/>
      <c r="TNB6" s="1662"/>
      <c r="TNC6" s="1662"/>
      <c r="TND6" s="1662"/>
      <c r="TNE6" s="1662"/>
      <c r="TNF6" s="1662"/>
      <c r="TNG6" s="1662"/>
      <c r="TNH6" s="1662"/>
      <c r="TNI6" s="1662"/>
      <c r="TNJ6" s="1662"/>
      <c r="TNK6" s="1662"/>
      <c r="TNL6" s="1662"/>
      <c r="TNM6" s="1662"/>
      <c r="TNN6" s="1662"/>
      <c r="TNO6" s="1662"/>
      <c r="TNP6" s="1662"/>
      <c r="TNQ6" s="1662"/>
      <c r="TNR6" s="1662"/>
      <c r="TNS6" s="1662"/>
      <c r="TNT6" s="1662"/>
      <c r="TNU6" s="1662"/>
      <c r="TNV6" s="1662"/>
      <c r="TNW6" s="1662"/>
      <c r="TNX6" s="1662"/>
      <c r="TNY6" s="1662"/>
      <c r="TNZ6" s="1662"/>
      <c r="TOA6" s="1662"/>
      <c r="TOB6" s="1662"/>
      <c r="TOC6" s="1662"/>
      <c r="TOD6" s="1662"/>
      <c r="TOE6" s="1662"/>
      <c r="TOF6" s="1662"/>
      <c r="TOG6" s="1662"/>
      <c r="TOH6" s="1662"/>
      <c r="TOI6" s="1662"/>
      <c r="TOJ6" s="1662"/>
      <c r="TOK6" s="1662"/>
      <c r="TOL6" s="1662"/>
      <c r="TOM6" s="1662"/>
      <c r="TON6" s="1662"/>
      <c r="TOO6" s="1662"/>
      <c r="TOP6" s="1662"/>
      <c r="TOQ6" s="1662"/>
      <c r="TOR6" s="1662"/>
      <c r="TOS6" s="1662"/>
      <c r="TOT6" s="1662"/>
      <c r="TOU6" s="1662"/>
      <c r="TOV6" s="1662"/>
      <c r="TOW6" s="1662"/>
      <c r="TOX6" s="1662"/>
      <c r="TOY6" s="1662"/>
      <c r="TOZ6" s="1662"/>
      <c r="TPA6" s="1662"/>
      <c r="TPB6" s="1662"/>
      <c r="TPC6" s="1662"/>
      <c r="TPD6" s="1662"/>
      <c r="TPE6" s="1662"/>
      <c r="TPF6" s="1662"/>
      <c r="TPG6" s="1662"/>
      <c r="TPH6" s="1662"/>
      <c r="TPI6" s="1662"/>
      <c r="TPJ6" s="1662"/>
      <c r="TPK6" s="1662"/>
      <c r="TPL6" s="1662"/>
      <c r="TPM6" s="1662"/>
      <c r="TPN6" s="1662"/>
      <c r="TPO6" s="1662"/>
      <c r="TPP6" s="1662"/>
      <c r="TPQ6" s="1662"/>
      <c r="TPR6" s="1662"/>
      <c r="TPS6" s="1662"/>
      <c r="TPT6" s="1662"/>
      <c r="TPU6" s="1662"/>
      <c r="TPV6" s="1662"/>
      <c r="TPW6" s="1662"/>
      <c r="TPX6" s="1662"/>
      <c r="TPY6" s="1662"/>
      <c r="TPZ6" s="1662"/>
      <c r="TQA6" s="1662"/>
      <c r="TQB6" s="1662"/>
      <c r="TQC6" s="1662"/>
      <c r="TQD6" s="1662"/>
      <c r="TQE6" s="1662"/>
      <c r="TQF6" s="1662"/>
      <c r="TQG6" s="1662"/>
      <c r="TQH6" s="1662"/>
      <c r="TQI6" s="1662"/>
      <c r="TQJ6" s="1662"/>
      <c r="TQK6" s="1662"/>
      <c r="TQL6" s="1662"/>
      <c r="TQM6" s="1662"/>
      <c r="TQN6" s="1662"/>
      <c r="TQO6" s="1662"/>
      <c r="TQP6" s="1662"/>
      <c r="TQQ6" s="1662"/>
      <c r="TQR6" s="1662"/>
      <c r="TQS6" s="1662"/>
      <c r="TQT6" s="1662"/>
      <c r="TQU6" s="1662"/>
      <c r="TQV6" s="1662"/>
      <c r="TQW6" s="1662"/>
      <c r="TQX6" s="1662"/>
      <c r="TQY6" s="1662"/>
      <c r="TQZ6" s="1662"/>
      <c r="TRA6" s="1662"/>
      <c r="TRB6" s="1662"/>
      <c r="TRC6" s="1662"/>
      <c r="TRD6" s="1662"/>
      <c r="TRE6" s="1662"/>
      <c r="TRF6" s="1662"/>
      <c r="TRG6" s="1662"/>
      <c r="TRH6" s="1662"/>
      <c r="TRI6" s="1662"/>
      <c r="TRJ6" s="1662"/>
      <c r="TRK6" s="1662"/>
      <c r="TRL6" s="1662"/>
      <c r="TRM6" s="1662"/>
      <c r="TRN6" s="1662"/>
      <c r="TRO6" s="1662"/>
      <c r="TRP6" s="1662"/>
      <c r="TRQ6" s="1662"/>
      <c r="TRR6" s="1662"/>
      <c r="TRS6" s="1662"/>
      <c r="TRT6" s="1662"/>
      <c r="TRU6" s="1662"/>
      <c r="TRV6" s="1662"/>
      <c r="TRW6" s="1662"/>
      <c r="TRX6" s="1662"/>
      <c r="TRY6" s="1662"/>
      <c r="TRZ6" s="1662"/>
      <c r="TSA6" s="1662"/>
      <c r="TSB6" s="1662"/>
      <c r="TSC6" s="1662"/>
      <c r="TSD6" s="1662"/>
      <c r="TSE6" s="1662"/>
      <c r="TSF6" s="1662"/>
      <c r="TSG6" s="1662"/>
      <c r="TSH6" s="1662"/>
      <c r="TSI6" s="1662"/>
      <c r="TSJ6" s="1662"/>
      <c r="TSK6" s="1662"/>
      <c r="TSL6" s="1662"/>
      <c r="TSM6" s="1662"/>
      <c r="TSN6" s="1662"/>
      <c r="TSO6" s="1662"/>
      <c r="TSP6" s="1662"/>
      <c r="TSQ6" s="1662"/>
      <c r="TSR6" s="1662"/>
      <c r="TSS6" s="1662"/>
      <c r="TST6" s="1662"/>
      <c r="TSU6" s="1662"/>
      <c r="TSV6" s="1662"/>
      <c r="TSW6" s="1662"/>
      <c r="TSX6" s="1662"/>
      <c r="TSY6" s="1662"/>
      <c r="TSZ6" s="1662"/>
      <c r="TTA6" s="1662"/>
      <c r="TTB6" s="1662"/>
      <c r="TTC6" s="1662"/>
      <c r="TTD6" s="1662"/>
      <c r="TTE6" s="1662"/>
      <c r="TTF6" s="1662"/>
      <c r="TTG6" s="1662"/>
      <c r="TTH6" s="1662"/>
      <c r="TTI6" s="1662"/>
      <c r="TTJ6" s="1662"/>
      <c r="TTK6" s="1662"/>
      <c r="TTL6" s="1662"/>
      <c r="TTM6" s="1662"/>
      <c r="TTN6" s="1662"/>
      <c r="TTO6" s="1662"/>
      <c r="TTP6" s="1662"/>
      <c r="TTQ6" s="1662"/>
      <c r="TTR6" s="1662"/>
      <c r="TTS6" s="1662"/>
      <c r="TTT6" s="1662"/>
      <c r="TTU6" s="1662"/>
      <c r="TTV6" s="1662"/>
      <c r="TTW6" s="1662"/>
      <c r="TTX6" s="1662"/>
      <c r="TTY6" s="1662"/>
      <c r="TTZ6" s="1662"/>
      <c r="TUA6" s="1662"/>
      <c r="TUB6" s="1662"/>
      <c r="TUC6" s="1662"/>
      <c r="TUD6" s="1662"/>
      <c r="TUE6" s="1662"/>
      <c r="TUF6" s="1662"/>
      <c r="TUG6" s="1662"/>
      <c r="TUH6" s="1662"/>
      <c r="TUI6" s="1662"/>
      <c r="TUJ6" s="1662"/>
      <c r="TUK6" s="1662"/>
      <c r="TUL6" s="1662"/>
      <c r="TUM6" s="1662"/>
      <c r="TUN6" s="1662"/>
      <c r="TUO6" s="1662"/>
      <c r="TUP6" s="1662"/>
      <c r="TUQ6" s="1662"/>
      <c r="TUR6" s="1662"/>
      <c r="TUS6" s="1662"/>
      <c r="TUT6" s="1662"/>
      <c r="TUU6" s="1662"/>
      <c r="TUV6" s="1662"/>
      <c r="TUW6" s="1662"/>
      <c r="TUX6" s="1662"/>
      <c r="TUY6" s="1662"/>
      <c r="TUZ6" s="1662"/>
      <c r="TVA6" s="1662"/>
      <c r="TVB6" s="1662"/>
      <c r="TVC6" s="1662"/>
      <c r="TVD6" s="1662"/>
      <c r="TVE6" s="1662"/>
      <c r="TVF6" s="1662"/>
      <c r="TVG6" s="1662"/>
      <c r="TVH6" s="1662"/>
      <c r="TVI6" s="1662"/>
      <c r="TVJ6" s="1662"/>
      <c r="TVK6" s="1662"/>
      <c r="TVL6" s="1662"/>
      <c r="TVM6" s="1662"/>
      <c r="TVN6" s="1662"/>
      <c r="TVO6" s="1662"/>
      <c r="TVP6" s="1662"/>
      <c r="TVQ6" s="1662"/>
      <c r="TVR6" s="1662"/>
      <c r="TVS6" s="1662"/>
      <c r="TVT6" s="1662"/>
      <c r="TVU6" s="1662"/>
      <c r="TVV6" s="1662"/>
      <c r="TVW6" s="1662"/>
      <c r="TVX6" s="1662"/>
      <c r="TVY6" s="1662"/>
      <c r="TVZ6" s="1662"/>
      <c r="TWA6" s="1662"/>
      <c r="TWB6" s="1662"/>
      <c r="TWC6" s="1662"/>
      <c r="TWD6" s="1662"/>
      <c r="TWE6" s="1662"/>
      <c r="TWF6" s="1662"/>
      <c r="TWG6" s="1662"/>
      <c r="TWH6" s="1662"/>
      <c r="TWI6" s="1662"/>
      <c r="TWJ6" s="1662"/>
      <c r="TWK6" s="1662"/>
      <c r="TWL6" s="1662"/>
      <c r="TWM6" s="1662"/>
      <c r="TWN6" s="1662"/>
      <c r="TWO6" s="1662"/>
      <c r="TWP6" s="1662"/>
      <c r="TWQ6" s="1662"/>
      <c r="TWR6" s="1662"/>
      <c r="TWS6" s="1662"/>
      <c r="TWT6" s="1662"/>
      <c r="TWU6" s="1662"/>
      <c r="TWV6" s="1662"/>
      <c r="TWW6" s="1662"/>
      <c r="TWX6" s="1662"/>
      <c r="TWY6" s="1662"/>
      <c r="TWZ6" s="1662"/>
      <c r="TXA6" s="1662"/>
      <c r="TXB6" s="1662"/>
      <c r="TXC6" s="1662"/>
      <c r="TXD6" s="1662"/>
      <c r="TXE6" s="1662"/>
      <c r="TXF6" s="1662"/>
      <c r="TXG6" s="1662"/>
      <c r="TXH6" s="1662"/>
      <c r="TXI6" s="1662"/>
      <c r="TXJ6" s="1662"/>
      <c r="TXK6" s="1662"/>
      <c r="TXL6" s="1662"/>
      <c r="TXM6" s="1662"/>
      <c r="TXN6" s="1662"/>
      <c r="TXO6" s="1662"/>
      <c r="TXP6" s="1662"/>
      <c r="TXQ6" s="1662"/>
      <c r="TXR6" s="1662"/>
      <c r="TXS6" s="1662"/>
      <c r="TXT6" s="1662"/>
      <c r="TXU6" s="1662"/>
      <c r="TXV6" s="1662"/>
      <c r="TXW6" s="1662"/>
      <c r="TXX6" s="1662"/>
      <c r="TXY6" s="1662"/>
      <c r="TXZ6" s="1662"/>
      <c r="TYA6" s="1662"/>
      <c r="TYB6" s="1662"/>
      <c r="TYC6" s="1662"/>
      <c r="TYD6" s="1662"/>
      <c r="TYE6" s="1662"/>
      <c r="TYF6" s="1662"/>
      <c r="TYG6" s="1662"/>
      <c r="TYH6" s="1662"/>
      <c r="TYI6" s="1662"/>
      <c r="TYJ6" s="1662"/>
      <c r="TYK6" s="1662"/>
      <c r="TYL6" s="1662"/>
      <c r="TYM6" s="1662"/>
      <c r="TYN6" s="1662"/>
      <c r="TYO6" s="1662"/>
      <c r="TYP6" s="1662"/>
      <c r="TYQ6" s="1662"/>
      <c r="TYR6" s="1662"/>
      <c r="TYS6" s="1662"/>
      <c r="TYT6" s="1662"/>
      <c r="TYU6" s="1662"/>
      <c r="TYV6" s="1662"/>
      <c r="TYW6" s="1662"/>
      <c r="TYX6" s="1662"/>
      <c r="TYY6" s="1662"/>
      <c r="TYZ6" s="1662"/>
      <c r="TZA6" s="1662"/>
      <c r="TZB6" s="1662"/>
      <c r="TZC6" s="1662"/>
      <c r="TZD6" s="1662"/>
      <c r="TZE6" s="1662"/>
      <c r="TZF6" s="1662"/>
      <c r="TZG6" s="1662"/>
      <c r="TZH6" s="1662"/>
      <c r="TZI6" s="1662"/>
      <c r="TZJ6" s="1662"/>
      <c r="TZK6" s="1662"/>
      <c r="TZL6" s="1662"/>
      <c r="TZM6" s="1662"/>
      <c r="TZN6" s="1662"/>
      <c r="TZO6" s="1662"/>
      <c r="TZP6" s="1662"/>
      <c r="TZQ6" s="1662"/>
      <c r="TZR6" s="1662"/>
      <c r="TZS6" s="1662"/>
      <c r="TZT6" s="1662"/>
      <c r="TZU6" s="1662"/>
      <c r="TZV6" s="1662"/>
      <c r="TZW6" s="1662"/>
      <c r="TZX6" s="1662"/>
      <c r="TZY6" s="1662"/>
      <c r="TZZ6" s="1662"/>
      <c r="UAA6" s="1662"/>
      <c r="UAB6" s="1662"/>
      <c r="UAC6" s="1662"/>
      <c r="UAD6" s="1662"/>
      <c r="UAE6" s="1662"/>
      <c r="UAF6" s="1662"/>
      <c r="UAG6" s="1662"/>
      <c r="UAH6" s="1662"/>
      <c r="UAI6" s="1662"/>
      <c r="UAJ6" s="1662"/>
      <c r="UAK6" s="1662"/>
      <c r="UAL6" s="1662"/>
      <c r="UAM6" s="1662"/>
      <c r="UAN6" s="1662"/>
      <c r="UAO6" s="1662"/>
      <c r="UAP6" s="1662"/>
      <c r="UAQ6" s="1662"/>
      <c r="UAR6" s="1662"/>
      <c r="UAS6" s="1662"/>
      <c r="UAT6" s="1662"/>
      <c r="UAU6" s="1662"/>
      <c r="UAV6" s="1662"/>
      <c r="UAW6" s="1662"/>
      <c r="UAX6" s="1662"/>
      <c r="UAY6" s="1662"/>
      <c r="UAZ6" s="1662"/>
      <c r="UBA6" s="1662"/>
      <c r="UBB6" s="1662"/>
      <c r="UBC6" s="1662"/>
      <c r="UBD6" s="1662"/>
      <c r="UBE6" s="1662"/>
      <c r="UBF6" s="1662"/>
      <c r="UBG6" s="1662"/>
      <c r="UBH6" s="1662"/>
      <c r="UBI6" s="1662"/>
      <c r="UBJ6" s="1662"/>
      <c r="UBK6" s="1662"/>
      <c r="UBL6" s="1662"/>
      <c r="UBM6" s="1662"/>
      <c r="UBN6" s="1662"/>
      <c r="UBO6" s="1662"/>
      <c r="UBP6" s="1662"/>
      <c r="UBQ6" s="1662"/>
      <c r="UBR6" s="1662"/>
      <c r="UBS6" s="1662"/>
      <c r="UBT6" s="1662"/>
      <c r="UBU6" s="1662"/>
      <c r="UBV6" s="1662"/>
      <c r="UBW6" s="1662"/>
      <c r="UBX6" s="1662"/>
      <c r="UBY6" s="1662"/>
      <c r="UBZ6" s="1662"/>
      <c r="UCA6" s="1662"/>
      <c r="UCB6" s="1662"/>
      <c r="UCC6" s="1662"/>
      <c r="UCD6" s="1662"/>
      <c r="UCE6" s="1662"/>
      <c r="UCF6" s="1662"/>
      <c r="UCG6" s="1662"/>
      <c r="UCH6" s="1662"/>
      <c r="UCI6" s="1662"/>
      <c r="UCJ6" s="1662"/>
      <c r="UCK6" s="1662"/>
      <c r="UCL6" s="1662"/>
      <c r="UCM6" s="1662"/>
      <c r="UCN6" s="1662"/>
      <c r="UCO6" s="1662"/>
      <c r="UCP6" s="1662"/>
      <c r="UCQ6" s="1662"/>
      <c r="UCR6" s="1662"/>
      <c r="UCS6" s="1662"/>
      <c r="UCT6" s="1662"/>
      <c r="UCU6" s="1662"/>
      <c r="UCV6" s="1662"/>
      <c r="UCW6" s="1662"/>
      <c r="UCX6" s="1662"/>
      <c r="UCY6" s="1662"/>
      <c r="UCZ6" s="1662"/>
      <c r="UDA6" s="1662"/>
      <c r="UDB6" s="1662"/>
      <c r="UDC6" s="1662"/>
      <c r="UDD6" s="1662"/>
      <c r="UDE6" s="1662"/>
      <c r="UDF6" s="1662"/>
      <c r="UDG6" s="1662"/>
      <c r="UDH6" s="1662"/>
      <c r="UDI6" s="1662"/>
      <c r="UDJ6" s="1662"/>
      <c r="UDK6" s="1662"/>
      <c r="UDL6" s="1662"/>
      <c r="UDM6" s="1662"/>
      <c r="UDN6" s="1662"/>
      <c r="UDO6" s="1662"/>
      <c r="UDP6" s="1662"/>
      <c r="UDQ6" s="1662"/>
      <c r="UDR6" s="1662"/>
      <c r="UDS6" s="1662"/>
      <c r="UDT6" s="1662"/>
      <c r="UDU6" s="1662"/>
      <c r="UDV6" s="1662"/>
      <c r="UDW6" s="1662"/>
      <c r="UDX6" s="1662"/>
      <c r="UDY6" s="1662"/>
      <c r="UDZ6" s="1662"/>
      <c r="UEA6" s="1662"/>
      <c r="UEB6" s="1662"/>
      <c r="UEC6" s="1662"/>
      <c r="UED6" s="1662"/>
      <c r="UEE6" s="1662"/>
      <c r="UEF6" s="1662"/>
      <c r="UEG6" s="1662"/>
      <c r="UEH6" s="1662"/>
      <c r="UEI6" s="1662"/>
      <c r="UEJ6" s="1662"/>
      <c r="UEK6" s="1662"/>
      <c r="UEL6" s="1662"/>
      <c r="UEM6" s="1662"/>
      <c r="UEN6" s="1662"/>
      <c r="UEO6" s="1662"/>
      <c r="UEP6" s="1662"/>
      <c r="UEQ6" s="1662"/>
      <c r="UER6" s="1662"/>
      <c r="UES6" s="1662"/>
      <c r="UET6" s="1662"/>
      <c r="UEU6" s="1662"/>
      <c r="UEV6" s="1662"/>
      <c r="UEW6" s="1662"/>
      <c r="UEX6" s="1662"/>
      <c r="UEY6" s="1662"/>
      <c r="UEZ6" s="1662"/>
      <c r="UFA6" s="1662"/>
      <c r="UFB6" s="1662"/>
      <c r="UFC6" s="1662"/>
      <c r="UFD6" s="1662"/>
      <c r="UFE6" s="1662"/>
      <c r="UFF6" s="1662"/>
      <c r="UFG6" s="1662"/>
      <c r="UFH6" s="1662"/>
      <c r="UFI6" s="1662"/>
      <c r="UFJ6" s="1662"/>
      <c r="UFK6" s="1662"/>
      <c r="UFL6" s="1662"/>
      <c r="UFM6" s="1662"/>
      <c r="UFN6" s="1662"/>
      <c r="UFO6" s="1662"/>
      <c r="UFP6" s="1662"/>
      <c r="UFQ6" s="1662"/>
      <c r="UFR6" s="1662"/>
      <c r="UFS6" s="1662"/>
      <c r="UFT6" s="1662"/>
      <c r="UFU6" s="1662"/>
      <c r="UFV6" s="1662"/>
      <c r="UFW6" s="1662"/>
      <c r="UFX6" s="1662"/>
      <c r="UFY6" s="1662"/>
      <c r="UFZ6" s="1662"/>
      <c r="UGA6" s="1662"/>
      <c r="UGB6" s="1662"/>
      <c r="UGC6" s="1662"/>
      <c r="UGD6" s="1662"/>
      <c r="UGE6" s="1662"/>
      <c r="UGF6" s="1662"/>
      <c r="UGG6" s="1662"/>
      <c r="UGH6" s="1662"/>
      <c r="UGI6" s="1662"/>
      <c r="UGJ6" s="1662"/>
      <c r="UGK6" s="1662"/>
      <c r="UGL6" s="1662"/>
      <c r="UGM6" s="1662"/>
      <c r="UGN6" s="1662"/>
      <c r="UGO6" s="1662"/>
      <c r="UGP6" s="1662"/>
      <c r="UGQ6" s="1662"/>
      <c r="UGR6" s="1662"/>
      <c r="UGS6" s="1662"/>
      <c r="UGT6" s="1662"/>
      <c r="UGU6" s="1662"/>
      <c r="UGV6" s="1662"/>
      <c r="UGW6" s="1662"/>
      <c r="UGX6" s="1662"/>
      <c r="UGY6" s="1662"/>
      <c r="UGZ6" s="1662"/>
      <c r="UHA6" s="1662"/>
      <c r="UHB6" s="1662"/>
      <c r="UHC6" s="1662"/>
      <c r="UHD6" s="1662"/>
      <c r="UHE6" s="1662"/>
      <c r="UHF6" s="1662"/>
      <c r="UHG6" s="1662"/>
      <c r="UHH6" s="1662"/>
      <c r="UHI6" s="1662"/>
      <c r="UHJ6" s="1662"/>
      <c r="UHK6" s="1662"/>
      <c r="UHL6" s="1662"/>
      <c r="UHM6" s="1662"/>
      <c r="UHN6" s="1662"/>
      <c r="UHO6" s="1662"/>
      <c r="UHP6" s="1662"/>
      <c r="UHQ6" s="1662"/>
      <c r="UHR6" s="1662"/>
      <c r="UHS6" s="1662"/>
      <c r="UHT6" s="1662"/>
      <c r="UHU6" s="1662"/>
      <c r="UHV6" s="1662"/>
      <c r="UHW6" s="1662"/>
      <c r="UHX6" s="1662"/>
      <c r="UHY6" s="1662"/>
      <c r="UHZ6" s="1662"/>
      <c r="UIA6" s="1662"/>
      <c r="UIB6" s="1662"/>
      <c r="UIC6" s="1662"/>
      <c r="UID6" s="1662"/>
      <c r="UIE6" s="1662"/>
      <c r="UIF6" s="1662"/>
      <c r="UIG6" s="1662"/>
      <c r="UIH6" s="1662"/>
      <c r="UII6" s="1662"/>
      <c r="UIJ6" s="1662"/>
      <c r="UIK6" s="1662"/>
      <c r="UIL6" s="1662"/>
      <c r="UIM6" s="1662"/>
      <c r="UIN6" s="1662"/>
      <c r="UIO6" s="1662"/>
      <c r="UIP6" s="1662"/>
      <c r="UIQ6" s="1662"/>
      <c r="UIR6" s="1662"/>
      <c r="UIS6" s="1662"/>
      <c r="UIT6" s="1662"/>
      <c r="UIU6" s="1662"/>
      <c r="UIV6" s="1662"/>
      <c r="UIW6" s="1662"/>
      <c r="UIX6" s="1662"/>
      <c r="UIY6" s="1662"/>
      <c r="UIZ6" s="1662"/>
      <c r="UJA6" s="1662"/>
      <c r="UJB6" s="1662"/>
      <c r="UJC6" s="1662"/>
      <c r="UJD6" s="1662"/>
      <c r="UJE6" s="1662"/>
      <c r="UJF6" s="1662"/>
      <c r="UJG6" s="1662"/>
      <c r="UJH6" s="1662"/>
      <c r="UJI6" s="1662"/>
      <c r="UJJ6" s="1662"/>
      <c r="UJK6" s="1662"/>
      <c r="UJL6" s="1662"/>
      <c r="UJM6" s="1662"/>
      <c r="UJN6" s="1662"/>
      <c r="UJO6" s="1662"/>
      <c r="UJP6" s="1662"/>
      <c r="UJQ6" s="1662"/>
      <c r="UJR6" s="1662"/>
      <c r="UJS6" s="1662"/>
      <c r="UJT6" s="1662"/>
      <c r="UJU6" s="1662"/>
      <c r="UJV6" s="1662"/>
      <c r="UJW6" s="1662"/>
      <c r="UJX6" s="1662"/>
      <c r="UJY6" s="1662"/>
      <c r="UJZ6" s="1662"/>
      <c r="UKA6" s="1662"/>
      <c r="UKB6" s="1662"/>
      <c r="UKC6" s="1662"/>
      <c r="UKD6" s="1662"/>
      <c r="UKE6" s="1662"/>
      <c r="UKF6" s="1662"/>
      <c r="UKG6" s="1662"/>
      <c r="UKH6" s="1662"/>
      <c r="UKI6" s="1662"/>
      <c r="UKJ6" s="1662"/>
      <c r="UKK6" s="1662"/>
      <c r="UKL6" s="1662"/>
      <c r="UKM6" s="1662"/>
      <c r="UKN6" s="1662"/>
      <c r="UKO6" s="1662"/>
      <c r="UKP6" s="1662"/>
      <c r="UKQ6" s="1662"/>
      <c r="UKR6" s="1662"/>
      <c r="UKS6" s="1662"/>
      <c r="UKT6" s="1662"/>
      <c r="UKU6" s="1662"/>
      <c r="UKV6" s="1662"/>
      <c r="UKW6" s="1662"/>
      <c r="UKX6" s="1662"/>
      <c r="UKY6" s="1662"/>
      <c r="UKZ6" s="1662"/>
      <c r="ULA6" s="1662"/>
      <c r="ULB6" s="1662"/>
      <c r="ULC6" s="1662"/>
      <c r="ULD6" s="1662"/>
      <c r="ULE6" s="1662"/>
      <c r="ULF6" s="1662"/>
      <c r="ULG6" s="1662"/>
      <c r="ULH6" s="1662"/>
      <c r="ULI6" s="1662"/>
      <c r="ULJ6" s="1662"/>
      <c r="ULK6" s="1662"/>
      <c r="ULL6" s="1662"/>
      <c r="ULM6" s="1662"/>
      <c r="ULN6" s="1662"/>
      <c r="ULO6" s="1662"/>
      <c r="ULP6" s="1662"/>
      <c r="ULQ6" s="1662"/>
      <c r="ULR6" s="1662"/>
      <c r="ULS6" s="1662"/>
      <c r="ULT6" s="1662"/>
      <c r="ULU6" s="1662"/>
      <c r="ULV6" s="1662"/>
      <c r="ULW6" s="1662"/>
      <c r="ULX6" s="1662"/>
      <c r="ULY6" s="1662"/>
      <c r="ULZ6" s="1662"/>
      <c r="UMA6" s="1662"/>
      <c r="UMB6" s="1662"/>
      <c r="UMC6" s="1662"/>
      <c r="UMD6" s="1662"/>
      <c r="UME6" s="1662"/>
      <c r="UMF6" s="1662"/>
      <c r="UMG6" s="1662"/>
      <c r="UMH6" s="1662"/>
      <c r="UMI6" s="1662"/>
      <c r="UMJ6" s="1662"/>
      <c r="UMK6" s="1662"/>
      <c r="UML6" s="1662"/>
      <c r="UMM6" s="1662"/>
      <c r="UMN6" s="1662"/>
      <c r="UMO6" s="1662"/>
      <c r="UMP6" s="1662"/>
      <c r="UMQ6" s="1662"/>
      <c r="UMR6" s="1662"/>
      <c r="UMS6" s="1662"/>
      <c r="UMT6" s="1662"/>
      <c r="UMU6" s="1662"/>
      <c r="UMV6" s="1662"/>
      <c r="UMW6" s="1662"/>
      <c r="UMX6" s="1662"/>
      <c r="UMY6" s="1662"/>
      <c r="UMZ6" s="1662"/>
      <c r="UNA6" s="1662"/>
      <c r="UNB6" s="1662"/>
      <c r="UNC6" s="1662"/>
      <c r="UND6" s="1662"/>
      <c r="UNE6" s="1662"/>
      <c r="UNF6" s="1662"/>
      <c r="UNG6" s="1662"/>
      <c r="UNH6" s="1662"/>
      <c r="UNI6" s="1662"/>
      <c r="UNJ6" s="1662"/>
      <c r="UNK6" s="1662"/>
      <c r="UNL6" s="1662"/>
      <c r="UNM6" s="1662"/>
      <c r="UNN6" s="1662"/>
      <c r="UNO6" s="1662"/>
      <c r="UNP6" s="1662"/>
      <c r="UNQ6" s="1662"/>
      <c r="UNR6" s="1662"/>
      <c r="UNS6" s="1662"/>
      <c r="UNT6" s="1662"/>
      <c r="UNU6" s="1662"/>
      <c r="UNV6" s="1662"/>
      <c r="UNW6" s="1662"/>
      <c r="UNX6" s="1662"/>
      <c r="UNY6" s="1662"/>
      <c r="UNZ6" s="1662"/>
      <c r="UOA6" s="1662"/>
      <c r="UOB6" s="1662"/>
      <c r="UOC6" s="1662"/>
      <c r="UOD6" s="1662"/>
      <c r="UOE6" s="1662"/>
      <c r="UOF6" s="1662"/>
      <c r="UOG6" s="1662"/>
      <c r="UOH6" s="1662"/>
      <c r="UOI6" s="1662"/>
      <c r="UOJ6" s="1662"/>
      <c r="UOK6" s="1662"/>
      <c r="UOL6" s="1662"/>
      <c r="UOM6" s="1662"/>
      <c r="UON6" s="1662"/>
      <c r="UOO6" s="1662"/>
      <c r="UOP6" s="1662"/>
      <c r="UOQ6" s="1662"/>
      <c r="UOR6" s="1662"/>
      <c r="UOS6" s="1662"/>
      <c r="UOT6" s="1662"/>
      <c r="UOU6" s="1662"/>
      <c r="UOV6" s="1662"/>
      <c r="UOW6" s="1662"/>
      <c r="UOX6" s="1662"/>
      <c r="UOY6" s="1662"/>
      <c r="UOZ6" s="1662"/>
      <c r="UPA6" s="1662"/>
      <c r="UPB6" s="1662"/>
      <c r="UPC6" s="1662"/>
      <c r="UPD6" s="1662"/>
      <c r="UPE6" s="1662"/>
      <c r="UPF6" s="1662"/>
      <c r="UPG6" s="1662"/>
      <c r="UPH6" s="1662"/>
      <c r="UPI6" s="1662"/>
      <c r="UPJ6" s="1662"/>
      <c r="UPK6" s="1662"/>
      <c r="UPL6" s="1662"/>
      <c r="UPM6" s="1662"/>
      <c r="UPN6" s="1662"/>
      <c r="UPO6" s="1662"/>
      <c r="UPP6" s="1662"/>
      <c r="UPQ6" s="1662"/>
      <c r="UPR6" s="1662"/>
      <c r="UPS6" s="1662"/>
      <c r="UPT6" s="1662"/>
      <c r="UPU6" s="1662"/>
      <c r="UPV6" s="1662"/>
      <c r="UPW6" s="1662"/>
      <c r="UPX6" s="1662"/>
      <c r="UPY6" s="1662"/>
      <c r="UPZ6" s="1662"/>
      <c r="UQA6" s="1662"/>
      <c r="UQB6" s="1662"/>
      <c r="UQC6" s="1662"/>
      <c r="UQD6" s="1662"/>
      <c r="UQE6" s="1662"/>
      <c r="UQF6" s="1662"/>
      <c r="UQG6" s="1662"/>
      <c r="UQH6" s="1662"/>
      <c r="UQI6" s="1662"/>
      <c r="UQJ6" s="1662"/>
      <c r="UQK6" s="1662"/>
      <c r="UQL6" s="1662"/>
      <c r="UQM6" s="1662"/>
      <c r="UQN6" s="1662"/>
      <c r="UQO6" s="1662"/>
      <c r="UQP6" s="1662"/>
      <c r="UQQ6" s="1662"/>
      <c r="UQR6" s="1662"/>
      <c r="UQS6" s="1662"/>
      <c r="UQT6" s="1662"/>
      <c r="UQU6" s="1662"/>
      <c r="UQV6" s="1662"/>
      <c r="UQW6" s="1662"/>
      <c r="UQX6" s="1662"/>
      <c r="UQY6" s="1662"/>
      <c r="UQZ6" s="1662"/>
      <c r="URA6" s="1662"/>
      <c r="URB6" s="1662"/>
      <c r="URC6" s="1662"/>
      <c r="URD6" s="1662"/>
      <c r="URE6" s="1662"/>
      <c r="URF6" s="1662"/>
      <c r="URG6" s="1662"/>
      <c r="URH6" s="1662"/>
      <c r="URI6" s="1662"/>
      <c r="URJ6" s="1662"/>
      <c r="URK6" s="1662"/>
      <c r="URL6" s="1662"/>
      <c r="URM6" s="1662"/>
      <c r="URN6" s="1662"/>
      <c r="URO6" s="1662"/>
      <c r="URP6" s="1662"/>
      <c r="URQ6" s="1662"/>
      <c r="URR6" s="1662"/>
      <c r="URS6" s="1662"/>
      <c r="URT6" s="1662"/>
      <c r="URU6" s="1662"/>
      <c r="URV6" s="1662"/>
      <c r="URW6" s="1662"/>
      <c r="URX6" s="1662"/>
      <c r="URY6" s="1662"/>
      <c r="URZ6" s="1662"/>
      <c r="USA6" s="1662"/>
      <c r="USB6" s="1662"/>
      <c r="USC6" s="1662"/>
      <c r="USD6" s="1662"/>
      <c r="USE6" s="1662"/>
      <c r="USF6" s="1662"/>
      <c r="USG6" s="1662"/>
      <c r="USH6" s="1662"/>
      <c r="USI6" s="1662"/>
      <c r="USJ6" s="1662"/>
      <c r="USK6" s="1662"/>
      <c r="USL6" s="1662"/>
      <c r="USM6" s="1662"/>
      <c r="USN6" s="1662"/>
      <c r="USO6" s="1662"/>
      <c r="USP6" s="1662"/>
      <c r="USQ6" s="1662"/>
      <c r="USR6" s="1662"/>
      <c r="USS6" s="1662"/>
      <c r="UST6" s="1662"/>
      <c r="USU6" s="1662"/>
      <c r="USV6" s="1662"/>
      <c r="USW6" s="1662"/>
      <c r="USX6" s="1662"/>
      <c r="USY6" s="1662"/>
      <c r="USZ6" s="1662"/>
      <c r="UTA6" s="1662"/>
      <c r="UTB6" s="1662"/>
      <c r="UTC6" s="1662"/>
      <c r="UTD6" s="1662"/>
      <c r="UTE6" s="1662"/>
      <c r="UTF6" s="1662"/>
      <c r="UTG6" s="1662"/>
      <c r="UTH6" s="1662"/>
      <c r="UTI6" s="1662"/>
      <c r="UTJ6" s="1662"/>
      <c r="UTK6" s="1662"/>
      <c r="UTL6" s="1662"/>
      <c r="UTM6" s="1662"/>
      <c r="UTN6" s="1662"/>
      <c r="UTO6" s="1662"/>
      <c r="UTP6" s="1662"/>
      <c r="UTQ6" s="1662"/>
      <c r="UTR6" s="1662"/>
      <c r="UTS6" s="1662"/>
      <c r="UTT6" s="1662"/>
      <c r="UTU6" s="1662"/>
      <c r="UTV6" s="1662"/>
      <c r="UTW6" s="1662"/>
      <c r="UTX6" s="1662"/>
      <c r="UTY6" s="1662"/>
      <c r="UTZ6" s="1662"/>
      <c r="UUA6" s="1662"/>
      <c r="UUB6" s="1662"/>
      <c r="UUC6" s="1662"/>
      <c r="UUD6" s="1662"/>
      <c r="UUE6" s="1662"/>
      <c r="UUF6" s="1662"/>
      <c r="UUG6" s="1662"/>
      <c r="UUH6" s="1662"/>
      <c r="UUI6" s="1662"/>
      <c r="UUJ6" s="1662"/>
      <c r="UUK6" s="1662"/>
      <c r="UUL6" s="1662"/>
      <c r="UUM6" s="1662"/>
      <c r="UUN6" s="1662"/>
      <c r="UUO6" s="1662"/>
      <c r="UUP6" s="1662"/>
      <c r="UUQ6" s="1662"/>
      <c r="UUR6" s="1662"/>
      <c r="UUS6" s="1662"/>
      <c r="UUT6" s="1662"/>
      <c r="UUU6" s="1662"/>
      <c r="UUV6" s="1662"/>
      <c r="UUW6" s="1662"/>
      <c r="UUX6" s="1662"/>
      <c r="UUY6" s="1662"/>
      <c r="UUZ6" s="1662"/>
      <c r="UVA6" s="1662"/>
      <c r="UVB6" s="1662"/>
      <c r="UVC6" s="1662"/>
      <c r="UVD6" s="1662"/>
      <c r="UVE6" s="1662"/>
      <c r="UVF6" s="1662"/>
      <c r="UVG6" s="1662"/>
      <c r="UVH6" s="1662"/>
      <c r="UVI6" s="1662"/>
      <c r="UVJ6" s="1662"/>
      <c r="UVK6" s="1662"/>
      <c r="UVL6" s="1662"/>
      <c r="UVM6" s="1662"/>
      <c r="UVN6" s="1662"/>
      <c r="UVO6" s="1662"/>
      <c r="UVP6" s="1662"/>
      <c r="UVQ6" s="1662"/>
      <c r="UVR6" s="1662"/>
      <c r="UVS6" s="1662"/>
      <c r="UVT6" s="1662"/>
      <c r="UVU6" s="1662"/>
      <c r="UVV6" s="1662"/>
      <c r="UVW6" s="1662"/>
      <c r="UVX6" s="1662"/>
      <c r="UVY6" s="1662"/>
      <c r="UVZ6" s="1662"/>
      <c r="UWA6" s="1662"/>
      <c r="UWB6" s="1662"/>
      <c r="UWC6" s="1662"/>
      <c r="UWD6" s="1662"/>
      <c r="UWE6" s="1662"/>
      <c r="UWF6" s="1662"/>
      <c r="UWG6" s="1662"/>
      <c r="UWH6" s="1662"/>
      <c r="UWI6" s="1662"/>
      <c r="UWJ6" s="1662"/>
      <c r="UWK6" s="1662"/>
      <c r="UWL6" s="1662"/>
      <c r="UWM6" s="1662"/>
      <c r="UWN6" s="1662"/>
      <c r="UWO6" s="1662"/>
      <c r="UWP6" s="1662"/>
      <c r="UWQ6" s="1662"/>
      <c r="UWR6" s="1662"/>
      <c r="UWS6" s="1662"/>
      <c r="UWT6" s="1662"/>
      <c r="UWU6" s="1662"/>
      <c r="UWV6" s="1662"/>
      <c r="UWW6" s="1662"/>
      <c r="UWX6" s="1662"/>
      <c r="UWY6" s="1662"/>
      <c r="UWZ6" s="1662"/>
      <c r="UXA6" s="1662"/>
      <c r="UXB6" s="1662"/>
      <c r="UXC6" s="1662"/>
      <c r="UXD6" s="1662"/>
      <c r="UXE6" s="1662"/>
      <c r="UXF6" s="1662"/>
      <c r="UXG6" s="1662"/>
      <c r="UXH6" s="1662"/>
      <c r="UXI6" s="1662"/>
      <c r="UXJ6" s="1662"/>
      <c r="UXK6" s="1662"/>
      <c r="UXL6" s="1662"/>
      <c r="UXM6" s="1662"/>
      <c r="UXN6" s="1662"/>
      <c r="UXO6" s="1662"/>
      <c r="UXP6" s="1662"/>
      <c r="UXQ6" s="1662"/>
      <c r="UXR6" s="1662"/>
      <c r="UXS6" s="1662"/>
      <c r="UXT6" s="1662"/>
      <c r="UXU6" s="1662"/>
      <c r="UXV6" s="1662"/>
      <c r="UXW6" s="1662"/>
      <c r="UXX6" s="1662"/>
      <c r="UXY6" s="1662"/>
      <c r="UXZ6" s="1662"/>
      <c r="UYA6" s="1662"/>
      <c r="UYB6" s="1662"/>
      <c r="UYC6" s="1662"/>
      <c r="UYD6" s="1662"/>
      <c r="UYE6" s="1662"/>
      <c r="UYF6" s="1662"/>
      <c r="UYG6" s="1662"/>
      <c r="UYH6" s="1662"/>
      <c r="UYI6" s="1662"/>
      <c r="UYJ6" s="1662"/>
      <c r="UYK6" s="1662"/>
      <c r="UYL6" s="1662"/>
      <c r="UYM6" s="1662"/>
      <c r="UYN6" s="1662"/>
      <c r="UYO6" s="1662"/>
      <c r="UYP6" s="1662"/>
      <c r="UYQ6" s="1662"/>
      <c r="UYR6" s="1662"/>
      <c r="UYS6" s="1662"/>
      <c r="UYT6" s="1662"/>
      <c r="UYU6" s="1662"/>
      <c r="UYV6" s="1662"/>
      <c r="UYW6" s="1662"/>
      <c r="UYX6" s="1662"/>
      <c r="UYY6" s="1662"/>
      <c r="UYZ6" s="1662"/>
      <c r="UZA6" s="1662"/>
      <c r="UZB6" s="1662"/>
      <c r="UZC6" s="1662"/>
      <c r="UZD6" s="1662"/>
      <c r="UZE6" s="1662"/>
      <c r="UZF6" s="1662"/>
      <c r="UZG6" s="1662"/>
      <c r="UZH6" s="1662"/>
      <c r="UZI6" s="1662"/>
      <c r="UZJ6" s="1662"/>
      <c r="UZK6" s="1662"/>
      <c r="UZL6" s="1662"/>
      <c r="UZM6" s="1662"/>
      <c r="UZN6" s="1662"/>
      <c r="UZO6" s="1662"/>
      <c r="UZP6" s="1662"/>
      <c r="UZQ6" s="1662"/>
      <c r="UZR6" s="1662"/>
      <c r="UZS6" s="1662"/>
      <c r="UZT6" s="1662"/>
      <c r="UZU6" s="1662"/>
      <c r="UZV6" s="1662"/>
      <c r="UZW6" s="1662"/>
      <c r="UZX6" s="1662"/>
      <c r="UZY6" s="1662"/>
      <c r="UZZ6" s="1662"/>
      <c r="VAA6" s="1662"/>
      <c r="VAB6" s="1662"/>
      <c r="VAC6" s="1662"/>
      <c r="VAD6" s="1662"/>
      <c r="VAE6" s="1662"/>
      <c r="VAF6" s="1662"/>
      <c r="VAG6" s="1662"/>
      <c r="VAH6" s="1662"/>
      <c r="VAI6" s="1662"/>
      <c r="VAJ6" s="1662"/>
      <c r="VAK6" s="1662"/>
      <c r="VAL6" s="1662"/>
      <c r="VAM6" s="1662"/>
      <c r="VAN6" s="1662"/>
      <c r="VAO6" s="1662"/>
      <c r="VAP6" s="1662"/>
      <c r="VAQ6" s="1662"/>
      <c r="VAR6" s="1662"/>
      <c r="VAS6" s="1662"/>
      <c r="VAT6" s="1662"/>
      <c r="VAU6" s="1662"/>
      <c r="VAV6" s="1662"/>
      <c r="VAW6" s="1662"/>
      <c r="VAX6" s="1662"/>
      <c r="VAY6" s="1662"/>
      <c r="VAZ6" s="1662"/>
      <c r="VBA6" s="1662"/>
      <c r="VBB6" s="1662"/>
      <c r="VBC6" s="1662"/>
      <c r="VBD6" s="1662"/>
      <c r="VBE6" s="1662"/>
      <c r="VBF6" s="1662"/>
      <c r="VBG6" s="1662"/>
      <c r="VBH6" s="1662"/>
      <c r="VBI6" s="1662"/>
      <c r="VBJ6" s="1662"/>
      <c r="VBK6" s="1662"/>
      <c r="VBL6" s="1662"/>
      <c r="VBM6" s="1662"/>
      <c r="VBN6" s="1662"/>
      <c r="VBO6" s="1662"/>
      <c r="VBP6" s="1662"/>
      <c r="VBQ6" s="1662"/>
      <c r="VBR6" s="1662"/>
      <c r="VBS6" s="1662"/>
      <c r="VBT6" s="1662"/>
      <c r="VBU6" s="1662"/>
      <c r="VBV6" s="1662"/>
      <c r="VBW6" s="1662"/>
      <c r="VBX6" s="1662"/>
      <c r="VBY6" s="1662"/>
      <c r="VBZ6" s="1662"/>
      <c r="VCA6" s="1662"/>
      <c r="VCB6" s="1662"/>
      <c r="VCC6" s="1662"/>
      <c r="VCD6" s="1662"/>
      <c r="VCE6" s="1662"/>
      <c r="VCF6" s="1662"/>
      <c r="VCG6" s="1662"/>
      <c r="VCH6" s="1662"/>
      <c r="VCI6" s="1662"/>
      <c r="VCJ6" s="1662"/>
      <c r="VCK6" s="1662"/>
      <c r="VCL6" s="1662"/>
      <c r="VCM6" s="1662"/>
      <c r="VCN6" s="1662"/>
      <c r="VCO6" s="1662"/>
      <c r="VCP6" s="1662"/>
      <c r="VCQ6" s="1662"/>
      <c r="VCR6" s="1662"/>
      <c r="VCS6" s="1662"/>
      <c r="VCT6" s="1662"/>
      <c r="VCU6" s="1662"/>
      <c r="VCV6" s="1662"/>
      <c r="VCW6" s="1662"/>
      <c r="VCX6" s="1662"/>
      <c r="VCY6" s="1662"/>
      <c r="VCZ6" s="1662"/>
      <c r="VDA6" s="1662"/>
      <c r="VDB6" s="1662"/>
      <c r="VDC6" s="1662"/>
      <c r="VDD6" s="1662"/>
      <c r="VDE6" s="1662"/>
      <c r="VDF6" s="1662"/>
      <c r="VDG6" s="1662"/>
      <c r="VDH6" s="1662"/>
      <c r="VDI6" s="1662"/>
      <c r="VDJ6" s="1662"/>
      <c r="VDK6" s="1662"/>
      <c r="VDL6" s="1662"/>
      <c r="VDM6" s="1662"/>
      <c r="VDN6" s="1662"/>
      <c r="VDO6" s="1662"/>
      <c r="VDP6" s="1662"/>
      <c r="VDQ6" s="1662"/>
      <c r="VDR6" s="1662"/>
      <c r="VDS6" s="1662"/>
      <c r="VDT6" s="1662"/>
      <c r="VDU6" s="1662"/>
      <c r="VDV6" s="1662"/>
      <c r="VDW6" s="1662"/>
      <c r="VDX6" s="1662"/>
      <c r="VDY6" s="1662"/>
      <c r="VDZ6" s="1662"/>
      <c r="VEA6" s="1662"/>
      <c r="VEB6" s="1662"/>
      <c r="VEC6" s="1662"/>
      <c r="VED6" s="1662"/>
      <c r="VEE6" s="1662"/>
      <c r="VEF6" s="1662"/>
      <c r="VEG6" s="1662"/>
      <c r="VEH6" s="1662"/>
      <c r="VEI6" s="1662"/>
      <c r="VEJ6" s="1662"/>
      <c r="VEK6" s="1662"/>
      <c r="VEL6" s="1662"/>
      <c r="VEM6" s="1662"/>
      <c r="VEN6" s="1662"/>
      <c r="VEO6" s="1662"/>
      <c r="VEP6" s="1662"/>
      <c r="VEQ6" s="1662"/>
      <c r="VER6" s="1662"/>
      <c r="VES6" s="1662"/>
      <c r="VET6" s="1662"/>
      <c r="VEU6" s="1662"/>
      <c r="VEV6" s="1662"/>
      <c r="VEW6" s="1662"/>
      <c r="VEX6" s="1662"/>
      <c r="VEY6" s="1662"/>
      <c r="VEZ6" s="1662"/>
      <c r="VFA6" s="1662"/>
      <c r="VFB6" s="1662"/>
      <c r="VFC6" s="1662"/>
      <c r="VFD6" s="1662"/>
      <c r="VFE6" s="1662"/>
      <c r="VFF6" s="1662"/>
      <c r="VFG6" s="1662"/>
      <c r="VFH6" s="1662"/>
      <c r="VFI6" s="1662"/>
      <c r="VFJ6" s="1662"/>
      <c r="VFK6" s="1662"/>
      <c r="VFL6" s="1662"/>
      <c r="VFM6" s="1662"/>
      <c r="VFN6" s="1662"/>
      <c r="VFO6" s="1662"/>
      <c r="VFP6" s="1662"/>
      <c r="VFQ6" s="1662"/>
      <c r="VFR6" s="1662"/>
      <c r="VFS6" s="1662"/>
      <c r="VFT6" s="1662"/>
      <c r="VFU6" s="1662"/>
      <c r="VFV6" s="1662"/>
      <c r="VFW6" s="1662"/>
      <c r="VFX6" s="1662"/>
      <c r="VFY6" s="1662"/>
      <c r="VFZ6" s="1662"/>
      <c r="VGA6" s="1662"/>
      <c r="VGB6" s="1662"/>
      <c r="VGC6" s="1662"/>
      <c r="VGD6" s="1662"/>
      <c r="VGE6" s="1662"/>
      <c r="VGF6" s="1662"/>
      <c r="VGG6" s="1662"/>
      <c r="VGH6" s="1662"/>
      <c r="VGI6" s="1662"/>
      <c r="VGJ6" s="1662"/>
      <c r="VGK6" s="1662"/>
      <c r="VGL6" s="1662"/>
      <c r="VGM6" s="1662"/>
      <c r="VGN6" s="1662"/>
      <c r="VGO6" s="1662"/>
      <c r="VGP6" s="1662"/>
      <c r="VGQ6" s="1662"/>
      <c r="VGR6" s="1662"/>
      <c r="VGS6" s="1662"/>
      <c r="VGT6" s="1662"/>
      <c r="VGU6" s="1662"/>
      <c r="VGV6" s="1662"/>
      <c r="VGW6" s="1662"/>
      <c r="VGX6" s="1662"/>
      <c r="VGY6" s="1662"/>
      <c r="VGZ6" s="1662"/>
      <c r="VHA6" s="1662"/>
      <c r="VHB6" s="1662"/>
      <c r="VHC6" s="1662"/>
      <c r="VHD6" s="1662"/>
      <c r="VHE6" s="1662"/>
      <c r="VHF6" s="1662"/>
      <c r="VHG6" s="1662"/>
      <c r="VHH6" s="1662"/>
      <c r="VHI6" s="1662"/>
      <c r="VHJ6" s="1662"/>
      <c r="VHK6" s="1662"/>
      <c r="VHL6" s="1662"/>
      <c r="VHM6" s="1662"/>
      <c r="VHN6" s="1662"/>
      <c r="VHO6" s="1662"/>
      <c r="VHP6" s="1662"/>
      <c r="VHQ6" s="1662"/>
      <c r="VHR6" s="1662"/>
      <c r="VHS6" s="1662"/>
      <c r="VHT6" s="1662"/>
      <c r="VHU6" s="1662"/>
      <c r="VHV6" s="1662"/>
      <c r="VHW6" s="1662"/>
      <c r="VHX6" s="1662"/>
      <c r="VHY6" s="1662"/>
      <c r="VHZ6" s="1662"/>
      <c r="VIA6" s="1662"/>
      <c r="VIB6" s="1662"/>
      <c r="VIC6" s="1662"/>
      <c r="VID6" s="1662"/>
      <c r="VIE6" s="1662"/>
      <c r="VIF6" s="1662"/>
      <c r="VIG6" s="1662"/>
      <c r="VIH6" s="1662"/>
      <c r="VII6" s="1662"/>
      <c r="VIJ6" s="1662"/>
      <c r="VIK6" s="1662"/>
      <c r="VIL6" s="1662"/>
      <c r="VIM6" s="1662"/>
      <c r="VIN6" s="1662"/>
      <c r="VIO6" s="1662"/>
      <c r="VIP6" s="1662"/>
      <c r="VIQ6" s="1662"/>
      <c r="VIR6" s="1662"/>
      <c r="VIS6" s="1662"/>
      <c r="VIT6" s="1662"/>
      <c r="VIU6" s="1662"/>
      <c r="VIV6" s="1662"/>
      <c r="VIW6" s="1662"/>
      <c r="VIX6" s="1662"/>
      <c r="VIY6" s="1662"/>
      <c r="VIZ6" s="1662"/>
      <c r="VJA6" s="1662"/>
      <c r="VJB6" s="1662"/>
      <c r="VJC6" s="1662"/>
      <c r="VJD6" s="1662"/>
      <c r="VJE6" s="1662"/>
      <c r="VJF6" s="1662"/>
      <c r="VJG6" s="1662"/>
      <c r="VJH6" s="1662"/>
      <c r="VJI6" s="1662"/>
      <c r="VJJ6" s="1662"/>
      <c r="VJK6" s="1662"/>
      <c r="VJL6" s="1662"/>
      <c r="VJM6" s="1662"/>
      <c r="VJN6" s="1662"/>
      <c r="VJO6" s="1662"/>
      <c r="VJP6" s="1662"/>
      <c r="VJQ6" s="1662"/>
      <c r="VJR6" s="1662"/>
      <c r="VJS6" s="1662"/>
      <c r="VJT6" s="1662"/>
      <c r="VJU6" s="1662"/>
      <c r="VJV6" s="1662"/>
      <c r="VJW6" s="1662"/>
      <c r="VJX6" s="1662"/>
      <c r="VJY6" s="1662"/>
      <c r="VJZ6" s="1662"/>
      <c r="VKA6" s="1662"/>
      <c r="VKB6" s="1662"/>
      <c r="VKC6" s="1662"/>
      <c r="VKD6" s="1662"/>
      <c r="VKE6" s="1662"/>
      <c r="VKF6" s="1662"/>
      <c r="VKG6" s="1662"/>
      <c r="VKH6" s="1662"/>
      <c r="VKI6" s="1662"/>
      <c r="VKJ6" s="1662"/>
      <c r="VKK6" s="1662"/>
      <c r="VKL6" s="1662"/>
      <c r="VKM6" s="1662"/>
      <c r="VKN6" s="1662"/>
      <c r="VKO6" s="1662"/>
      <c r="VKP6" s="1662"/>
      <c r="VKQ6" s="1662"/>
      <c r="VKR6" s="1662"/>
      <c r="VKS6" s="1662"/>
      <c r="VKT6" s="1662"/>
      <c r="VKU6" s="1662"/>
      <c r="VKV6" s="1662"/>
      <c r="VKW6" s="1662"/>
      <c r="VKX6" s="1662"/>
      <c r="VKY6" s="1662"/>
      <c r="VKZ6" s="1662"/>
      <c r="VLA6" s="1662"/>
      <c r="VLB6" s="1662"/>
      <c r="VLC6" s="1662"/>
      <c r="VLD6" s="1662"/>
      <c r="VLE6" s="1662"/>
      <c r="VLF6" s="1662"/>
      <c r="VLG6" s="1662"/>
      <c r="VLH6" s="1662"/>
      <c r="VLI6" s="1662"/>
      <c r="VLJ6" s="1662"/>
      <c r="VLK6" s="1662"/>
      <c r="VLL6" s="1662"/>
      <c r="VLM6" s="1662"/>
      <c r="VLN6" s="1662"/>
      <c r="VLO6" s="1662"/>
      <c r="VLP6" s="1662"/>
      <c r="VLQ6" s="1662"/>
      <c r="VLR6" s="1662"/>
      <c r="VLS6" s="1662"/>
      <c r="VLT6" s="1662"/>
      <c r="VLU6" s="1662"/>
      <c r="VLV6" s="1662"/>
      <c r="VLW6" s="1662"/>
      <c r="VLX6" s="1662"/>
      <c r="VLY6" s="1662"/>
      <c r="VLZ6" s="1662"/>
      <c r="VMA6" s="1662"/>
      <c r="VMB6" s="1662"/>
      <c r="VMC6" s="1662"/>
      <c r="VMD6" s="1662"/>
      <c r="VME6" s="1662"/>
      <c r="VMF6" s="1662"/>
      <c r="VMG6" s="1662"/>
      <c r="VMH6" s="1662"/>
      <c r="VMI6" s="1662"/>
      <c r="VMJ6" s="1662"/>
      <c r="VMK6" s="1662"/>
      <c r="VML6" s="1662"/>
      <c r="VMM6" s="1662"/>
      <c r="VMN6" s="1662"/>
      <c r="VMO6" s="1662"/>
      <c r="VMP6" s="1662"/>
      <c r="VMQ6" s="1662"/>
      <c r="VMR6" s="1662"/>
      <c r="VMS6" s="1662"/>
      <c r="VMT6" s="1662"/>
      <c r="VMU6" s="1662"/>
      <c r="VMV6" s="1662"/>
      <c r="VMW6" s="1662"/>
      <c r="VMX6" s="1662"/>
      <c r="VMY6" s="1662"/>
      <c r="VMZ6" s="1662"/>
      <c r="VNA6" s="1662"/>
      <c r="VNB6" s="1662"/>
      <c r="VNC6" s="1662"/>
      <c r="VND6" s="1662"/>
      <c r="VNE6" s="1662"/>
      <c r="VNF6" s="1662"/>
      <c r="VNG6" s="1662"/>
      <c r="VNH6" s="1662"/>
      <c r="VNI6" s="1662"/>
      <c r="VNJ6" s="1662"/>
      <c r="VNK6" s="1662"/>
      <c r="VNL6" s="1662"/>
      <c r="VNM6" s="1662"/>
      <c r="VNN6" s="1662"/>
      <c r="VNO6" s="1662"/>
      <c r="VNP6" s="1662"/>
      <c r="VNQ6" s="1662"/>
      <c r="VNR6" s="1662"/>
      <c r="VNS6" s="1662"/>
      <c r="VNT6" s="1662"/>
      <c r="VNU6" s="1662"/>
      <c r="VNV6" s="1662"/>
      <c r="VNW6" s="1662"/>
      <c r="VNX6" s="1662"/>
      <c r="VNY6" s="1662"/>
      <c r="VNZ6" s="1662"/>
      <c r="VOA6" s="1662"/>
      <c r="VOB6" s="1662"/>
      <c r="VOC6" s="1662"/>
      <c r="VOD6" s="1662"/>
      <c r="VOE6" s="1662"/>
      <c r="VOF6" s="1662"/>
      <c r="VOG6" s="1662"/>
      <c r="VOH6" s="1662"/>
      <c r="VOI6" s="1662"/>
      <c r="VOJ6" s="1662"/>
      <c r="VOK6" s="1662"/>
      <c r="VOL6" s="1662"/>
      <c r="VOM6" s="1662"/>
      <c r="VON6" s="1662"/>
      <c r="VOO6" s="1662"/>
      <c r="VOP6" s="1662"/>
      <c r="VOQ6" s="1662"/>
      <c r="VOR6" s="1662"/>
      <c r="VOS6" s="1662"/>
      <c r="VOT6" s="1662"/>
      <c r="VOU6" s="1662"/>
      <c r="VOV6" s="1662"/>
      <c r="VOW6" s="1662"/>
      <c r="VOX6" s="1662"/>
      <c r="VOY6" s="1662"/>
      <c r="VOZ6" s="1662"/>
      <c r="VPA6" s="1662"/>
      <c r="VPB6" s="1662"/>
      <c r="VPC6" s="1662"/>
      <c r="VPD6" s="1662"/>
      <c r="VPE6" s="1662"/>
      <c r="VPF6" s="1662"/>
      <c r="VPG6" s="1662"/>
      <c r="VPH6" s="1662"/>
      <c r="VPI6" s="1662"/>
      <c r="VPJ6" s="1662"/>
      <c r="VPK6" s="1662"/>
      <c r="VPL6" s="1662"/>
      <c r="VPM6" s="1662"/>
      <c r="VPN6" s="1662"/>
      <c r="VPO6" s="1662"/>
      <c r="VPP6" s="1662"/>
      <c r="VPQ6" s="1662"/>
      <c r="VPR6" s="1662"/>
      <c r="VPS6" s="1662"/>
      <c r="VPT6" s="1662"/>
      <c r="VPU6" s="1662"/>
      <c r="VPV6" s="1662"/>
      <c r="VPW6" s="1662"/>
      <c r="VPX6" s="1662"/>
      <c r="VPY6" s="1662"/>
      <c r="VPZ6" s="1662"/>
      <c r="VQA6" s="1662"/>
      <c r="VQB6" s="1662"/>
      <c r="VQC6" s="1662"/>
      <c r="VQD6" s="1662"/>
      <c r="VQE6" s="1662"/>
      <c r="VQF6" s="1662"/>
      <c r="VQG6" s="1662"/>
      <c r="VQH6" s="1662"/>
      <c r="VQI6" s="1662"/>
      <c r="VQJ6" s="1662"/>
      <c r="VQK6" s="1662"/>
      <c r="VQL6" s="1662"/>
      <c r="VQM6" s="1662"/>
      <c r="VQN6" s="1662"/>
      <c r="VQO6" s="1662"/>
      <c r="VQP6" s="1662"/>
      <c r="VQQ6" s="1662"/>
      <c r="VQR6" s="1662"/>
      <c r="VQS6" s="1662"/>
      <c r="VQT6" s="1662"/>
      <c r="VQU6" s="1662"/>
      <c r="VQV6" s="1662"/>
      <c r="VQW6" s="1662"/>
      <c r="VQX6" s="1662"/>
      <c r="VQY6" s="1662"/>
      <c r="VQZ6" s="1662"/>
      <c r="VRA6" s="1662"/>
      <c r="VRB6" s="1662"/>
      <c r="VRC6" s="1662"/>
      <c r="VRD6" s="1662"/>
      <c r="VRE6" s="1662"/>
      <c r="VRF6" s="1662"/>
      <c r="VRG6" s="1662"/>
      <c r="VRH6" s="1662"/>
      <c r="VRI6" s="1662"/>
      <c r="VRJ6" s="1662"/>
      <c r="VRK6" s="1662"/>
      <c r="VRL6" s="1662"/>
      <c r="VRM6" s="1662"/>
      <c r="VRN6" s="1662"/>
      <c r="VRO6" s="1662"/>
      <c r="VRP6" s="1662"/>
      <c r="VRQ6" s="1662"/>
      <c r="VRR6" s="1662"/>
      <c r="VRS6" s="1662"/>
      <c r="VRT6" s="1662"/>
      <c r="VRU6" s="1662"/>
      <c r="VRV6" s="1662"/>
      <c r="VRW6" s="1662"/>
      <c r="VRX6" s="1662"/>
      <c r="VRY6" s="1662"/>
      <c r="VRZ6" s="1662"/>
      <c r="VSA6" s="1662"/>
      <c r="VSB6" s="1662"/>
      <c r="VSC6" s="1662"/>
      <c r="VSD6" s="1662"/>
      <c r="VSE6" s="1662"/>
      <c r="VSF6" s="1662"/>
      <c r="VSG6" s="1662"/>
      <c r="VSH6" s="1662"/>
      <c r="VSI6" s="1662"/>
      <c r="VSJ6" s="1662"/>
      <c r="VSK6" s="1662"/>
      <c r="VSL6" s="1662"/>
      <c r="VSM6" s="1662"/>
      <c r="VSN6" s="1662"/>
      <c r="VSO6" s="1662"/>
      <c r="VSP6" s="1662"/>
      <c r="VSQ6" s="1662"/>
      <c r="VSR6" s="1662"/>
      <c r="VSS6" s="1662"/>
      <c r="VST6" s="1662"/>
      <c r="VSU6" s="1662"/>
      <c r="VSV6" s="1662"/>
      <c r="VSW6" s="1662"/>
      <c r="VSX6" s="1662"/>
      <c r="VSY6" s="1662"/>
      <c r="VSZ6" s="1662"/>
      <c r="VTA6" s="1662"/>
      <c r="VTB6" s="1662"/>
      <c r="VTC6" s="1662"/>
      <c r="VTD6" s="1662"/>
      <c r="VTE6" s="1662"/>
      <c r="VTF6" s="1662"/>
      <c r="VTG6" s="1662"/>
      <c r="VTH6" s="1662"/>
      <c r="VTI6" s="1662"/>
      <c r="VTJ6" s="1662"/>
      <c r="VTK6" s="1662"/>
      <c r="VTL6" s="1662"/>
      <c r="VTM6" s="1662"/>
      <c r="VTN6" s="1662"/>
      <c r="VTO6" s="1662"/>
      <c r="VTP6" s="1662"/>
      <c r="VTQ6" s="1662"/>
      <c r="VTR6" s="1662"/>
      <c r="VTS6" s="1662"/>
      <c r="VTT6" s="1662"/>
      <c r="VTU6" s="1662"/>
      <c r="VTV6" s="1662"/>
      <c r="VTW6" s="1662"/>
      <c r="VTX6" s="1662"/>
      <c r="VTY6" s="1662"/>
      <c r="VTZ6" s="1662"/>
      <c r="VUA6" s="1662"/>
      <c r="VUB6" s="1662"/>
      <c r="VUC6" s="1662"/>
      <c r="VUD6" s="1662"/>
      <c r="VUE6" s="1662"/>
      <c r="VUF6" s="1662"/>
      <c r="VUG6" s="1662"/>
      <c r="VUH6" s="1662"/>
      <c r="VUI6" s="1662"/>
      <c r="VUJ6" s="1662"/>
      <c r="VUK6" s="1662"/>
      <c r="VUL6" s="1662"/>
      <c r="VUM6" s="1662"/>
      <c r="VUN6" s="1662"/>
      <c r="VUO6" s="1662"/>
      <c r="VUP6" s="1662"/>
      <c r="VUQ6" s="1662"/>
      <c r="VUR6" s="1662"/>
      <c r="VUS6" s="1662"/>
      <c r="VUT6" s="1662"/>
      <c r="VUU6" s="1662"/>
      <c r="VUV6" s="1662"/>
      <c r="VUW6" s="1662"/>
      <c r="VUX6" s="1662"/>
      <c r="VUY6" s="1662"/>
      <c r="VUZ6" s="1662"/>
      <c r="VVA6" s="1662"/>
      <c r="VVB6" s="1662"/>
      <c r="VVC6" s="1662"/>
      <c r="VVD6" s="1662"/>
      <c r="VVE6" s="1662"/>
      <c r="VVF6" s="1662"/>
      <c r="VVG6" s="1662"/>
      <c r="VVH6" s="1662"/>
      <c r="VVI6" s="1662"/>
      <c r="VVJ6" s="1662"/>
      <c r="VVK6" s="1662"/>
      <c r="VVL6" s="1662"/>
      <c r="VVM6" s="1662"/>
      <c r="VVN6" s="1662"/>
      <c r="VVO6" s="1662"/>
      <c r="VVP6" s="1662"/>
      <c r="VVQ6" s="1662"/>
      <c r="VVR6" s="1662"/>
      <c r="VVS6" s="1662"/>
      <c r="VVT6" s="1662"/>
      <c r="VVU6" s="1662"/>
      <c r="VVV6" s="1662"/>
      <c r="VVW6" s="1662"/>
      <c r="VVX6" s="1662"/>
      <c r="VVY6" s="1662"/>
      <c r="VVZ6" s="1662"/>
      <c r="VWA6" s="1662"/>
      <c r="VWB6" s="1662"/>
      <c r="VWC6" s="1662"/>
      <c r="VWD6" s="1662"/>
      <c r="VWE6" s="1662"/>
      <c r="VWF6" s="1662"/>
      <c r="VWG6" s="1662"/>
      <c r="VWH6" s="1662"/>
      <c r="VWI6" s="1662"/>
      <c r="VWJ6" s="1662"/>
      <c r="VWK6" s="1662"/>
      <c r="VWL6" s="1662"/>
      <c r="VWM6" s="1662"/>
      <c r="VWN6" s="1662"/>
      <c r="VWO6" s="1662"/>
      <c r="VWP6" s="1662"/>
      <c r="VWQ6" s="1662"/>
      <c r="VWR6" s="1662"/>
      <c r="VWS6" s="1662"/>
      <c r="VWT6" s="1662"/>
      <c r="VWU6" s="1662"/>
      <c r="VWV6" s="1662"/>
      <c r="VWW6" s="1662"/>
      <c r="VWX6" s="1662"/>
      <c r="VWY6" s="1662"/>
      <c r="VWZ6" s="1662"/>
      <c r="VXA6" s="1662"/>
      <c r="VXB6" s="1662"/>
      <c r="VXC6" s="1662"/>
      <c r="VXD6" s="1662"/>
      <c r="VXE6" s="1662"/>
      <c r="VXF6" s="1662"/>
      <c r="VXG6" s="1662"/>
      <c r="VXH6" s="1662"/>
      <c r="VXI6" s="1662"/>
      <c r="VXJ6" s="1662"/>
      <c r="VXK6" s="1662"/>
      <c r="VXL6" s="1662"/>
      <c r="VXM6" s="1662"/>
      <c r="VXN6" s="1662"/>
      <c r="VXO6" s="1662"/>
      <c r="VXP6" s="1662"/>
      <c r="VXQ6" s="1662"/>
      <c r="VXR6" s="1662"/>
      <c r="VXS6" s="1662"/>
      <c r="VXT6" s="1662"/>
      <c r="VXU6" s="1662"/>
      <c r="VXV6" s="1662"/>
      <c r="VXW6" s="1662"/>
      <c r="VXX6" s="1662"/>
      <c r="VXY6" s="1662"/>
      <c r="VXZ6" s="1662"/>
      <c r="VYA6" s="1662"/>
      <c r="VYB6" s="1662"/>
      <c r="VYC6" s="1662"/>
      <c r="VYD6" s="1662"/>
      <c r="VYE6" s="1662"/>
      <c r="VYF6" s="1662"/>
      <c r="VYG6" s="1662"/>
      <c r="VYH6" s="1662"/>
      <c r="VYI6" s="1662"/>
      <c r="VYJ6" s="1662"/>
      <c r="VYK6" s="1662"/>
      <c r="VYL6" s="1662"/>
      <c r="VYM6" s="1662"/>
      <c r="VYN6" s="1662"/>
      <c r="VYO6" s="1662"/>
      <c r="VYP6" s="1662"/>
      <c r="VYQ6" s="1662"/>
      <c r="VYR6" s="1662"/>
      <c r="VYS6" s="1662"/>
      <c r="VYT6" s="1662"/>
      <c r="VYU6" s="1662"/>
      <c r="VYV6" s="1662"/>
      <c r="VYW6" s="1662"/>
      <c r="VYX6" s="1662"/>
      <c r="VYY6" s="1662"/>
      <c r="VYZ6" s="1662"/>
      <c r="VZA6" s="1662"/>
      <c r="VZB6" s="1662"/>
      <c r="VZC6" s="1662"/>
      <c r="VZD6" s="1662"/>
      <c r="VZE6" s="1662"/>
      <c r="VZF6" s="1662"/>
      <c r="VZG6" s="1662"/>
      <c r="VZH6" s="1662"/>
      <c r="VZI6" s="1662"/>
      <c r="VZJ6" s="1662"/>
      <c r="VZK6" s="1662"/>
      <c r="VZL6" s="1662"/>
      <c r="VZM6" s="1662"/>
      <c r="VZN6" s="1662"/>
      <c r="VZO6" s="1662"/>
      <c r="VZP6" s="1662"/>
      <c r="VZQ6" s="1662"/>
      <c r="VZR6" s="1662"/>
      <c r="VZS6" s="1662"/>
      <c r="VZT6" s="1662"/>
      <c r="VZU6" s="1662"/>
      <c r="VZV6" s="1662"/>
      <c r="VZW6" s="1662"/>
      <c r="VZX6" s="1662"/>
      <c r="VZY6" s="1662"/>
      <c r="VZZ6" s="1662"/>
      <c r="WAA6" s="1662"/>
      <c r="WAB6" s="1662"/>
      <c r="WAC6" s="1662"/>
      <c r="WAD6" s="1662"/>
      <c r="WAE6" s="1662"/>
      <c r="WAF6" s="1662"/>
      <c r="WAG6" s="1662"/>
      <c r="WAH6" s="1662"/>
      <c r="WAI6" s="1662"/>
      <c r="WAJ6" s="1662"/>
      <c r="WAK6" s="1662"/>
      <c r="WAL6" s="1662"/>
      <c r="WAM6" s="1662"/>
      <c r="WAN6" s="1662"/>
      <c r="WAO6" s="1662"/>
      <c r="WAP6" s="1662"/>
      <c r="WAQ6" s="1662"/>
      <c r="WAR6" s="1662"/>
      <c r="WAS6" s="1662"/>
      <c r="WAT6" s="1662"/>
      <c r="WAU6" s="1662"/>
      <c r="WAV6" s="1662"/>
      <c r="WAW6" s="1662"/>
      <c r="WAX6" s="1662"/>
      <c r="WAY6" s="1662"/>
      <c r="WAZ6" s="1662"/>
      <c r="WBA6" s="1662"/>
      <c r="WBB6" s="1662"/>
      <c r="WBC6" s="1662"/>
      <c r="WBD6" s="1662"/>
      <c r="WBE6" s="1662"/>
      <c r="WBF6" s="1662"/>
      <c r="WBG6" s="1662"/>
      <c r="WBH6" s="1662"/>
      <c r="WBI6" s="1662"/>
      <c r="WBJ6" s="1662"/>
      <c r="WBK6" s="1662"/>
      <c r="WBL6" s="1662"/>
      <c r="WBM6" s="1662"/>
      <c r="WBN6" s="1662"/>
      <c r="WBO6" s="1662"/>
      <c r="WBP6" s="1662"/>
      <c r="WBQ6" s="1662"/>
      <c r="WBR6" s="1662"/>
      <c r="WBS6" s="1662"/>
      <c r="WBT6" s="1662"/>
      <c r="WBU6" s="1662"/>
      <c r="WBV6" s="1662"/>
      <c r="WBW6" s="1662"/>
      <c r="WBX6" s="1662"/>
      <c r="WBY6" s="1662"/>
      <c r="WBZ6" s="1662"/>
      <c r="WCA6" s="1662"/>
      <c r="WCB6" s="1662"/>
      <c r="WCC6" s="1662"/>
      <c r="WCD6" s="1662"/>
      <c r="WCE6" s="1662"/>
      <c r="WCF6" s="1662"/>
      <c r="WCG6" s="1662"/>
      <c r="WCH6" s="1662"/>
      <c r="WCI6" s="1662"/>
      <c r="WCJ6" s="1662"/>
      <c r="WCK6" s="1662"/>
      <c r="WCL6" s="1662"/>
      <c r="WCM6" s="1662"/>
      <c r="WCN6" s="1662"/>
      <c r="WCO6" s="1662"/>
      <c r="WCP6" s="1662"/>
      <c r="WCQ6" s="1662"/>
      <c r="WCR6" s="1662"/>
      <c r="WCS6" s="1662"/>
      <c r="WCT6" s="1662"/>
      <c r="WCU6" s="1662"/>
      <c r="WCV6" s="1662"/>
      <c r="WCW6" s="1662"/>
      <c r="WCX6" s="1662"/>
      <c r="WCY6" s="1662"/>
      <c r="WCZ6" s="1662"/>
      <c r="WDA6" s="1662"/>
      <c r="WDB6" s="1662"/>
      <c r="WDC6" s="1662"/>
      <c r="WDD6" s="1662"/>
      <c r="WDE6" s="1662"/>
      <c r="WDF6" s="1662"/>
      <c r="WDG6" s="1662"/>
      <c r="WDH6" s="1662"/>
      <c r="WDI6" s="1662"/>
      <c r="WDJ6" s="1662"/>
      <c r="WDK6" s="1662"/>
      <c r="WDL6" s="1662"/>
      <c r="WDM6" s="1662"/>
      <c r="WDN6" s="1662"/>
      <c r="WDO6" s="1662"/>
      <c r="WDP6" s="1662"/>
      <c r="WDQ6" s="1662"/>
      <c r="WDR6" s="1662"/>
      <c r="WDS6" s="1662"/>
      <c r="WDT6" s="1662"/>
      <c r="WDU6" s="1662"/>
      <c r="WDV6" s="1662"/>
      <c r="WDW6" s="1662"/>
      <c r="WDX6" s="1662"/>
      <c r="WDY6" s="1662"/>
      <c r="WDZ6" s="1662"/>
      <c r="WEA6" s="1662"/>
      <c r="WEB6" s="1662"/>
      <c r="WEC6" s="1662"/>
      <c r="WED6" s="1662"/>
      <c r="WEE6" s="1662"/>
      <c r="WEF6" s="1662"/>
      <c r="WEG6" s="1662"/>
      <c r="WEH6" s="1662"/>
      <c r="WEI6" s="1662"/>
      <c r="WEJ6" s="1662"/>
      <c r="WEK6" s="1662"/>
      <c r="WEL6" s="1662"/>
      <c r="WEM6" s="1662"/>
      <c r="WEN6" s="1662"/>
      <c r="WEO6" s="1662"/>
      <c r="WEP6" s="1662"/>
      <c r="WEQ6" s="1662"/>
      <c r="WER6" s="1662"/>
      <c r="WES6" s="1662"/>
      <c r="WET6" s="1662"/>
      <c r="WEU6" s="1662"/>
      <c r="WEV6" s="1662"/>
      <c r="WEW6" s="1662"/>
      <c r="WEX6" s="1662"/>
      <c r="WEY6" s="1662"/>
      <c r="WEZ6" s="1662"/>
      <c r="WFA6" s="1662"/>
      <c r="WFB6" s="1662"/>
      <c r="WFC6" s="1662"/>
      <c r="WFD6" s="1662"/>
      <c r="WFE6" s="1662"/>
      <c r="WFF6" s="1662"/>
      <c r="WFG6" s="1662"/>
      <c r="WFH6" s="1662"/>
      <c r="WFI6" s="1662"/>
      <c r="WFJ6" s="1662"/>
      <c r="WFK6" s="1662"/>
      <c r="WFL6" s="1662"/>
      <c r="WFM6" s="1662"/>
      <c r="WFN6" s="1662"/>
      <c r="WFO6" s="1662"/>
      <c r="WFP6" s="1662"/>
      <c r="WFQ6" s="1662"/>
      <c r="WFR6" s="1662"/>
      <c r="WFS6" s="1662"/>
      <c r="WFT6" s="1662"/>
      <c r="WFU6" s="1662"/>
      <c r="WFV6" s="1662"/>
      <c r="WFW6" s="1662"/>
      <c r="WFX6" s="1662"/>
      <c r="WFY6" s="1662"/>
      <c r="WFZ6" s="1662"/>
      <c r="WGA6" s="1662"/>
      <c r="WGB6" s="1662"/>
      <c r="WGC6" s="1662"/>
      <c r="WGD6" s="1662"/>
      <c r="WGE6" s="1662"/>
      <c r="WGF6" s="1662"/>
      <c r="WGG6" s="1662"/>
      <c r="WGH6" s="1662"/>
      <c r="WGI6" s="1662"/>
      <c r="WGJ6" s="1662"/>
      <c r="WGK6" s="1662"/>
      <c r="WGL6" s="1662"/>
      <c r="WGM6" s="1662"/>
      <c r="WGN6" s="1662"/>
      <c r="WGO6" s="1662"/>
      <c r="WGP6" s="1662"/>
      <c r="WGQ6" s="1662"/>
      <c r="WGR6" s="1662"/>
      <c r="WGS6" s="1662"/>
      <c r="WGT6" s="1662"/>
      <c r="WGU6" s="1662"/>
      <c r="WGV6" s="1662"/>
      <c r="WGW6" s="1662"/>
      <c r="WGX6" s="1662"/>
      <c r="WGY6" s="1662"/>
      <c r="WGZ6" s="1662"/>
      <c r="WHA6" s="1662"/>
      <c r="WHB6" s="1662"/>
      <c r="WHC6" s="1662"/>
      <c r="WHD6" s="1662"/>
      <c r="WHE6" s="1662"/>
      <c r="WHF6" s="1662"/>
      <c r="WHG6" s="1662"/>
      <c r="WHH6" s="1662"/>
      <c r="WHI6" s="1662"/>
      <c r="WHJ6" s="1662"/>
      <c r="WHK6" s="1662"/>
      <c r="WHL6" s="1662"/>
      <c r="WHM6" s="1662"/>
      <c r="WHN6" s="1662"/>
      <c r="WHO6" s="1662"/>
      <c r="WHP6" s="1662"/>
      <c r="WHQ6" s="1662"/>
      <c r="WHR6" s="1662"/>
      <c r="WHS6" s="1662"/>
      <c r="WHT6" s="1662"/>
      <c r="WHU6" s="1662"/>
      <c r="WHV6" s="1662"/>
      <c r="WHW6" s="1662"/>
      <c r="WHX6" s="1662"/>
      <c r="WHY6" s="1662"/>
      <c r="WHZ6" s="1662"/>
      <c r="WIA6" s="1662"/>
      <c r="WIB6" s="1662"/>
      <c r="WIC6" s="1662"/>
      <c r="WID6" s="1662"/>
      <c r="WIE6" s="1662"/>
      <c r="WIF6" s="1662"/>
      <c r="WIG6" s="1662"/>
      <c r="WIH6" s="1662"/>
      <c r="WII6" s="1662"/>
      <c r="WIJ6" s="1662"/>
      <c r="WIK6" s="1662"/>
      <c r="WIL6" s="1662"/>
      <c r="WIM6" s="1662"/>
      <c r="WIN6" s="1662"/>
      <c r="WIO6" s="1662"/>
      <c r="WIP6" s="1662"/>
      <c r="WIQ6" s="1662"/>
      <c r="WIR6" s="1662"/>
      <c r="WIS6" s="1662"/>
      <c r="WIT6" s="1662"/>
      <c r="WIU6" s="1662"/>
      <c r="WIV6" s="1662"/>
      <c r="WIW6" s="1662"/>
      <c r="WIX6" s="1662"/>
      <c r="WIY6" s="1662"/>
      <c r="WIZ6" s="1662"/>
      <c r="WJA6" s="1662"/>
      <c r="WJB6" s="1662"/>
      <c r="WJC6" s="1662"/>
      <c r="WJD6" s="1662"/>
      <c r="WJE6" s="1662"/>
      <c r="WJF6" s="1662"/>
      <c r="WJG6" s="1662"/>
      <c r="WJH6" s="1662"/>
      <c r="WJI6" s="1662"/>
      <c r="WJJ6" s="1662"/>
      <c r="WJK6" s="1662"/>
      <c r="WJL6" s="1662"/>
      <c r="WJM6" s="1662"/>
      <c r="WJN6" s="1662"/>
      <c r="WJO6" s="1662"/>
      <c r="WJP6" s="1662"/>
      <c r="WJQ6" s="1662"/>
      <c r="WJR6" s="1662"/>
      <c r="WJS6" s="1662"/>
      <c r="WJT6" s="1662"/>
      <c r="WJU6" s="1662"/>
      <c r="WJV6" s="1662"/>
      <c r="WJW6" s="1662"/>
      <c r="WJX6" s="1662"/>
      <c r="WJY6" s="1662"/>
      <c r="WJZ6" s="1662"/>
      <c r="WKA6" s="1662"/>
      <c r="WKB6" s="1662"/>
      <c r="WKC6" s="1662"/>
      <c r="WKD6" s="1662"/>
      <c r="WKE6" s="1662"/>
      <c r="WKF6" s="1662"/>
      <c r="WKG6" s="1662"/>
      <c r="WKH6" s="1662"/>
      <c r="WKI6" s="1662"/>
      <c r="WKJ6" s="1662"/>
      <c r="WKK6" s="1662"/>
      <c r="WKL6" s="1662"/>
      <c r="WKM6" s="1662"/>
      <c r="WKN6" s="1662"/>
      <c r="WKO6" s="1662"/>
      <c r="WKP6" s="1662"/>
      <c r="WKQ6" s="1662"/>
      <c r="WKR6" s="1662"/>
      <c r="WKS6" s="1662"/>
      <c r="WKT6" s="1662"/>
      <c r="WKU6" s="1662"/>
      <c r="WKV6" s="1662"/>
      <c r="WKW6" s="1662"/>
      <c r="WKX6" s="1662"/>
      <c r="WKY6" s="1662"/>
      <c r="WKZ6" s="1662"/>
      <c r="WLA6" s="1662"/>
      <c r="WLB6" s="1662"/>
      <c r="WLC6" s="1662"/>
      <c r="WLD6" s="1662"/>
      <c r="WLE6" s="1662"/>
      <c r="WLF6" s="1662"/>
      <c r="WLG6" s="1662"/>
      <c r="WLH6" s="1662"/>
      <c r="WLI6" s="1662"/>
      <c r="WLJ6" s="1662"/>
      <c r="WLK6" s="1662"/>
      <c r="WLL6" s="1662"/>
      <c r="WLM6" s="1662"/>
      <c r="WLN6" s="1662"/>
      <c r="WLO6" s="1662"/>
      <c r="WLP6" s="1662"/>
      <c r="WLQ6" s="1662"/>
      <c r="WLR6" s="1662"/>
      <c r="WLS6" s="1662"/>
      <c r="WLT6" s="1662"/>
      <c r="WLU6" s="1662"/>
      <c r="WLV6" s="1662"/>
      <c r="WLW6" s="1662"/>
      <c r="WLX6" s="1662"/>
      <c r="WLY6" s="1662"/>
      <c r="WLZ6" s="1662"/>
      <c r="WMA6" s="1662"/>
      <c r="WMB6" s="1662"/>
      <c r="WMC6" s="1662"/>
      <c r="WMD6" s="1662"/>
      <c r="WME6" s="1662"/>
      <c r="WMF6" s="1662"/>
      <c r="WMG6" s="1662"/>
      <c r="WMH6" s="1662"/>
      <c r="WMI6" s="1662"/>
      <c r="WMJ6" s="1662"/>
      <c r="WMK6" s="1662"/>
      <c r="WML6" s="1662"/>
      <c r="WMM6" s="1662"/>
      <c r="WMN6" s="1662"/>
      <c r="WMO6" s="1662"/>
      <c r="WMP6" s="1662"/>
      <c r="WMQ6" s="1662"/>
      <c r="WMR6" s="1662"/>
      <c r="WMS6" s="1662"/>
      <c r="WMT6" s="1662"/>
      <c r="WMU6" s="1662"/>
      <c r="WMV6" s="1662"/>
      <c r="WMW6" s="1662"/>
      <c r="WMX6" s="1662"/>
      <c r="WMY6" s="1662"/>
      <c r="WMZ6" s="1662"/>
      <c r="WNA6" s="1662"/>
      <c r="WNB6" s="1662"/>
      <c r="WNC6" s="1662"/>
      <c r="WND6" s="1662"/>
      <c r="WNE6" s="1662"/>
      <c r="WNF6" s="1662"/>
      <c r="WNG6" s="1662"/>
      <c r="WNH6" s="1662"/>
      <c r="WNI6" s="1662"/>
      <c r="WNJ6" s="1662"/>
      <c r="WNK6" s="1662"/>
      <c r="WNL6" s="1662"/>
      <c r="WNM6" s="1662"/>
      <c r="WNN6" s="1662"/>
      <c r="WNO6" s="1662"/>
      <c r="WNP6" s="1662"/>
      <c r="WNQ6" s="1662"/>
      <c r="WNR6" s="1662"/>
      <c r="WNS6" s="1662"/>
      <c r="WNT6" s="1662"/>
      <c r="WNU6" s="1662"/>
      <c r="WNV6" s="1662"/>
      <c r="WNW6" s="1662"/>
      <c r="WNX6" s="1662"/>
      <c r="WNY6" s="1662"/>
      <c r="WNZ6" s="1662"/>
      <c r="WOA6" s="1662"/>
      <c r="WOB6" s="1662"/>
      <c r="WOC6" s="1662"/>
      <c r="WOD6" s="1662"/>
      <c r="WOE6" s="1662"/>
      <c r="WOF6" s="1662"/>
      <c r="WOG6" s="1662"/>
      <c r="WOH6" s="1662"/>
      <c r="WOI6" s="1662"/>
      <c r="WOJ6" s="1662"/>
      <c r="WOK6" s="1662"/>
      <c r="WOL6" s="1662"/>
      <c r="WOM6" s="1662"/>
      <c r="WON6" s="1662"/>
      <c r="WOO6" s="1662"/>
      <c r="WOP6" s="1662"/>
      <c r="WOQ6" s="1662"/>
      <c r="WOR6" s="1662"/>
      <c r="WOS6" s="1662"/>
      <c r="WOT6" s="1662"/>
      <c r="WOU6" s="1662"/>
      <c r="WOV6" s="1662"/>
      <c r="WOW6" s="1662"/>
      <c r="WOX6" s="1662"/>
      <c r="WOY6" s="1662"/>
      <c r="WOZ6" s="1662"/>
      <c r="WPA6" s="1662"/>
      <c r="WPB6" s="1662"/>
      <c r="WPC6" s="1662"/>
      <c r="WPD6" s="1662"/>
      <c r="WPE6" s="1662"/>
      <c r="WPF6" s="1662"/>
      <c r="WPG6" s="1662"/>
      <c r="WPH6" s="1662"/>
      <c r="WPI6" s="1662"/>
      <c r="WPJ6" s="1662"/>
      <c r="WPK6" s="1662"/>
      <c r="WPL6" s="1662"/>
      <c r="WPM6" s="1662"/>
      <c r="WPN6" s="1662"/>
      <c r="WPO6" s="1662"/>
      <c r="WPP6" s="1662"/>
      <c r="WPQ6" s="1662"/>
      <c r="WPR6" s="1662"/>
      <c r="WPS6" s="1662"/>
      <c r="WPT6" s="1662"/>
      <c r="WPU6" s="1662"/>
      <c r="WPV6" s="1662"/>
      <c r="WPW6" s="1662"/>
      <c r="WPX6" s="1662"/>
      <c r="WPY6" s="1662"/>
      <c r="WPZ6" s="1662"/>
      <c r="WQA6" s="1662"/>
      <c r="WQB6" s="1662"/>
      <c r="WQC6" s="1662"/>
      <c r="WQD6" s="1662"/>
      <c r="WQE6" s="1662"/>
      <c r="WQF6" s="1662"/>
      <c r="WQG6" s="1662"/>
      <c r="WQH6" s="1662"/>
      <c r="WQI6" s="1662"/>
      <c r="WQJ6" s="1662"/>
      <c r="WQK6" s="1662"/>
      <c r="WQL6" s="1662"/>
      <c r="WQM6" s="1662"/>
      <c r="WQN6" s="1662"/>
      <c r="WQO6" s="1662"/>
      <c r="WQP6" s="1662"/>
      <c r="WQQ6" s="1662"/>
      <c r="WQR6" s="1662"/>
      <c r="WQS6" s="1662"/>
      <c r="WQT6" s="1662"/>
      <c r="WQU6" s="1662"/>
      <c r="WQV6" s="1662"/>
      <c r="WQW6" s="1662"/>
      <c r="WQX6" s="1662"/>
      <c r="WQY6" s="1662"/>
      <c r="WQZ6" s="1662"/>
      <c r="WRA6" s="1662"/>
      <c r="WRB6" s="1662"/>
      <c r="WRC6" s="1662"/>
      <c r="WRD6" s="1662"/>
      <c r="WRE6" s="1662"/>
      <c r="WRF6" s="1662"/>
      <c r="WRG6" s="1662"/>
      <c r="WRH6" s="1662"/>
      <c r="WRI6" s="1662"/>
      <c r="WRJ6" s="1662"/>
      <c r="WRK6" s="1662"/>
      <c r="WRL6" s="1662"/>
      <c r="WRM6" s="1662"/>
      <c r="WRN6" s="1662"/>
      <c r="WRO6" s="1662"/>
      <c r="WRP6" s="1662"/>
      <c r="WRQ6" s="1662"/>
      <c r="WRR6" s="1662"/>
      <c r="WRS6" s="1662"/>
      <c r="WRT6" s="1662"/>
      <c r="WRU6" s="1662"/>
      <c r="WRV6" s="1662"/>
      <c r="WRW6" s="1662"/>
      <c r="WRX6" s="1662"/>
      <c r="WRY6" s="1662"/>
      <c r="WRZ6" s="1662"/>
      <c r="WSA6" s="1662"/>
      <c r="WSB6" s="1662"/>
      <c r="WSC6" s="1662"/>
      <c r="WSD6" s="1662"/>
      <c r="WSE6" s="1662"/>
      <c r="WSF6" s="1662"/>
      <c r="WSG6" s="1662"/>
      <c r="WSH6" s="1662"/>
      <c r="WSI6" s="1662"/>
      <c r="WSJ6" s="1662"/>
      <c r="WSK6" s="1662"/>
      <c r="WSL6" s="1662"/>
      <c r="WSM6" s="1662"/>
      <c r="WSN6" s="1662"/>
      <c r="WSO6" s="1662"/>
      <c r="WSP6" s="1662"/>
      <c r="WSQ6" s="1662"/>
      <c r="WSR6" s="1662"/>
      <c r="WSS6" s="1662"/>
      <c r="WST6" s="1662"/>
      <c r="WSU6" s="1662"/>
      <c r="WSV6" s="1662"/>
      <c r="WSW6" s="1662"/>
      <c r="WSX6" s="1662"/>
      <c r="WSY6" s="1662"/>
      <c r="WSZ6" s="1662"/>
      <c r="WTA6" s="1662"/>
      <c r="WTB6" s="1662"/>
      <c r="WTC6" s="1662"/>
      <c r="WTD6" s="1662"/>
      <c r="WTE6" s="1662"/>
      <c r="WTF6" s="1662"/>
      <c r="WTG6" s="1662"/>
      <c r="WTH6" s="1662"/>
      <c r="WTI6" s="1662"/>
      <c r="WTJ6" s="1662"/>
      <c r="WTK6" s="1662"/>
      <c r="WTL6" s="1662"/>
      <c r="WTM6" s="1662"/>
      <c r="WTN6" s="1662"/>
      <c r="WTO6" s="1662"/>
      <c r="WTP6" s="1662"/>
      <c r="WTQ6" s="1662"/>
      <c r="WTR6" s="1662"/>
      <c r="WTS6" s="1662"/>
      <c r="WTT6" s="1662"/>
      <c r="WTU6" s="1662"/>
      <c r="WTV6" s="1662"/>
      <c r="WTW6" s="1662"/>
      <c r="WTX6" s="1662"/>
      <c r="WTY6" s="1662"/>
      <c r="WTZ6" s="1662"/>
      <c r="WUA6" s="1662"/>
      <c r="WUB6" s="1662"/>
      <c r="WUC6" s="1662"/>
      <c r="WUD6" s="1662"/>
      <c r="WUE6" s="1662"/>
      <c r="WUF6" s="1662"/>
      <c r="WUG6" s="1662"/>
      <c r="WUH6" s="1662"/>
      <c r="WUI6" s="1662"/>
      <c r="WUJ6" s="1662"/>
      <c r="WUK6" s="1662"/>
      <c r="WUL6" s="1662"/>
      <c r="WUM6" s="1662"/>
      <c r="WUN6" s="1662"/>
      <c r="WUO6" s="1662"/>
      <c r="WUP6" s="1662"/>
      <c r="WUQ6" s="1662"/>
      <c r="WUR6" s="1662"/>
      <c r="WUS6" s="1662"/>
      <c r="WUT6" s="1662"/>
      <c r="WUU6" s="1662"/>
      <c r="WUV6" s="1662"/>
      <c r="WUW6" s="1662"/>
      <c r="WUX6" s="1662"/>
      <c r="WUY6" s="1662"/>
      <c r="WUZ6" s="1662"/>
      <c r="WVA6" s="1662"/>
      <c r="WVB6" s="1662"/>
      <c r="WVC6" s="1662"/>
      <c r="WVD6" s="1662"/>
      <c r="WVE6" s="1662"/>
      <c r="WVF6" s="1662"/>
      <c r="WVG6" s="1662"/>
      <c r="WVH6" s="1662"/>
      <c r="WVI6" s="1662"/>
      <c r="WVJ6" s="1662"/>
      <c r="WVK6" s="1662"/>
      <c r="WVL6" s="1662"/>
      <c r="WVM6" s="1662"/>
      <c r="WVN6" s="1662"/>
      <c r="WVO6" s="1662"/>
      <c r="WVP6" s="1662"/>
      <c r="WVQ6" s="1662"/>
      <c r="WVR6" s="1662"/>
      <c r="WVS6" s="1662"/>
      <c r="WVT6" s="1662"/>
      <c r="WVU6" s="1662"/>
      <c r="WVV6" s="1662"/>
      <c r="WVW6" s="1662"/>
      <c r="WVX6" s="1662"/>
      <c r="WVY6" s="1662"/>
      <c r="WVZ6" s="1662"/>
      <c r="WWA6" s="1662"/>
      <c r="WWB6" s="1662"/>
      <c r="WWC6" s="1662"/>
      <c r="WWD6" s="1662"/>
      <c r="WWE6" s="1662"/>
      <c r="WWF6" s="1662"/>
      <c r="WWG6" s="1662"/>
      <c r="WWH6" s="1662"/>
      <c r="WWI6" s="1662"/>
      <c r="WWJ6" s="1662"/>
      <c r="WWK6" s="1662"/>
      <c r="WWL6" s="1662"/>
      <c r="WWM6" s="1662"/>
      <c r="WWN6" s="1662"/>
      <c r="WWO6" s="1662"/>
      <c r="WWP6" s="1662"/>
      <c r="WWQ6" s="1662"/>
      <c r="WWR6" s="1662"/>
      <c r="WWS6" s="1662"/>
      <c r="WWT6" s="1662"/>
      <c r="WWU6" s="1662"/>
      <c r="WWV6" s="1662"/>
      <c r="WWW6" s="1662"/>
      <c r="WWX6" s="1662"/>
      <c r="WWY6" s="1662"/>
      <c r="WWZ6" s="1662"/>
      <c r="WXA6" s="1662"/>
      <c r="WXB6" s="1662"/>
      <c r="WXC6" s="1662"/>
      <c r="WXD6" s="1662"/>
      <c r="WXE6" s="1662"/>
      <c r="WXF6" s="1662"/>
      <c r="WXG6" s="1662"/>
      <c r="WXH6" s="1662"/>
      <c r="WXI6" s="1662"/>
      <c r="WXJ6" s="1662"/>
      <c r="WXK6" s="1662"/>
      <c r="WXL6" s="1662"/>
      <c r="WXM6" s="1662"/>
      <c r="WXN6" s="1662"/>
      <c r="WXO6" s="1662"/>
      <c r="WXP6" s="1662"/>
      <c r="WXQ6" s="1662"/>
      <c r="WXR6" s="1662"/>
      <c r="WXS6" s="1662"/>
      <c r="WXT6" s="1662"/>
      <c r="WXU6" s="1662"/>
      <c r="WXV6" s="1662"/>
      <c r="WXW6" s="1662"/>
      <c r="WXX6" s="1662"/>
      <c r="WXY6" s="1662"/>
      <c r="WXZ6" s="1662"/>
      <c r="WYA6" s="1662"/>
      <c r="WYB6" s="1662"/>
      <c r="WYC6" s="1662"/>
      <c r="WYD6" s="1662"/>
      <c r="WYE6" s="1662"/>
      <c r="WYF6" s="1662"/>
      <c r="WYG6" s="1662"/>
      <c r="WYH6" s="1662"/>
      <c r="WYI6" s="1662"/>
      <c r="WYJ6" s="1662"/>
      <c r="WYK6" s="1662"/>
      <c r="WYL6" s="1662"/>
      <c r="WYM6" s="1662"/>
      <c r="WYN6" s="1662"/>
      <c r="WYO6" s="1662"/>
      <c r="WYP6" s="1662"/>
      <c r="WYQ6" s="1662"/>
      <c r="WYR6" s="1662"/>
      <c r="WYS6" s="1662"/>
      <c r="WYT6" s="1662"/>
      <c r="WYU6" s="1662"/>
      <c r="WYV6" s="1662"/>
      <c r="WYW6" s="1662"/>
      <c r="WYX6" s="1662"/>
      <c r="WYY6" s="1662"/>
      <c r="WYZ6" s="1662"/>
      <c r="WZA6" s="1662"/>
      <c r="WZB6" s="1662"/>
      <c r="WZC6" s="1662"/>
      <c r="WZD6" s="1662"/>
      <c r="WZE6" s="1662"/>
      <c r="WZF6" s="1662"/>
      <c r="WZG6" s="1662"/>
      <c r="WZH6" s="1662"/>
      <c r="WZI6" s="1662"/>
      <c r="WZJ6" s="1662"/>
      <c r="WZK6" s="1662"/>
      <c r="WZL6" s="1662"/>
      <c r="WZM6" s="1662"/>
      <c r="WZN6" s="1662"/>
      <c r="WZO6" s="1662"/>
      <c r="WZP6" s="1662"/>
      <c r="WZQ6" s="1662"/>
      <c r="WZR6" s="1662"/>
      <c r="WZS6" s="1662"/>
      <c r="WZT6" s="1662"/>
      <c r="WZU6" s="1662"/>
      <c r="WZV6" s="1662"/>
      <c r="WZW6" s="1662"/>
      <c r="WZX6" s="1662"/>
      <c r="WZY6" s="1662"/>
      <c r="WZZ6" s="1662"/>
      <c r="XAA6" s="1662"/>
      <c r="XAB6" s="1662"/>
      <c r="XAC6" s="1662"/>
      <c r="XAD6" s="1662"/>
      <c r="XAE6" s="1662"/>
      <c r="XAF6" s="1662"/>
      <c r="XAG6" s="1662"/>
      <c r="XAH6" s="1662"/>
      <c r="XAI6" s="1662"/>
      <c r="XAJ6" s="1662"/>
      <c r="XAK6" s="1662"/>
      <c r="XAL6" s="1662"/>
      <c r="XAM6" s="1662"/>
      <c r="XAN6" s="1662"/>
      <c r="XAO6" s="1662"/>
      <c r="XAP6" s="1662"/>
      <c r="XAQ6" s="1662"/>
      <c r="XAR6" s="1662"/>
      <c r="XAS6" s="1662"/>
      <c r="XAT6" s="1662"/>
      <c r="XAU6" s="1662"/>
      <c r="XAV6" s="1662"/>
      <c r="XAW6" s="1662"/>
      <c r="XAX6" s="1662"/>
      <c r="XAY6" s="1662"/>
      <c r="XAZ6" s="1662"/>
      <c r="XBA6" s="1662"/>
      <c r="XBB6" s="1662"/>
      <c r="XBC6" s="1662"/>
      <c r="XBD6" s="1662"/>
      <c r="XBE6" s="1662"/>
      <c r="XBF6" s="1662"/>
      <c r="XBG6" s="1662"/>
      <c r="XBH6" s="1662"/>
      <c r="XBI6" s="1662"/>
      <c r="XBJ6" s="1662"/>
      <c r="XBK6" s="1662"/>
      <c r="XBL6" s="1662"/>
      <c r="XBM6" s="1662"/>
      <c r="XBN6" s="1662"/>
      <c r="XBO6" s="1662"/>
      <c r="XBP6" s="1662"/>
      <c r="XBQ6" s="1662"/>
      <c r="XBR6" s="1662"/>
      <c r="XBS6" s="1662"/>
      <c r="XBT6" s="1662"/>
      <c r="XBU6" s="1662"/>
      <c r="XBV6" s="1662"/>
      <c r="XBW6" s="1662"/>
      <c r="XBX6" s="1662"/>
      <c r="XBY6" s="1662"/>
      <c r="XBZ6" s="1662"/>
      <c r="XCA6" s="1662"/>
      <c r="XCB6" s="1662"/>
      <c r="XCC6" s="1662"/>
      <c r="XCD6" s="1662"/>
      <c r="XCE6" s="1662"/>
      <c r="XCF6" s="1662"/>
      <c r="XCG6" s="1662"/>
      <c r="XCH6" s="1662"/>
      <c r="XCI6" s="1662"/>
      <c r="XCJ6" s="1662"/>
      <c r="XCK6" s="1662"/>
      <c r="XCL6" s="1662"/>
      <c r="XCM6" s="1662"/>
      <c r="XCN6" s="1662"/>
      <c r="XCO6" s="1662"/>
      <c r="XCP6" s="1662"/>
      <c r="XCQ6" s="1662"/>
      <c r="XCR6" s="1662"/>
      <c r="XCS6" s="1662"/>
      <c r="XCT6" s="1662"/>
      <c r="XCU6" s="1662"/>
      <c r="XCV6" s="1662"/>
      <c r="XCW6" s="1662"/>
      <c r="XCX6" s="1662"/>
      <c r="XCY6" s="1662"/>
      <c r="XCZ6" s="1662"/>
      <c r="XDA6" s="1662"/>
      <c r="XDB6" s="1662"/>
      <c r="XDC6" s="1662"/>
      <c r="XDD6" s="1662"/>
      <c r="XDE6" s="1662"/>
      <c r="XDF6" s="1662"/>
      <c r="XDG6" s="1662"/>
      <c r="XDH6" s="1662"/>
      <c r="XDI6" s="1662"/>
      <c r="XDJ6" s="1662"/>
      <c r="XDK6" s="1662"/>
      <c r="XDL6" s="1662"/>
      <c r="XDM6" s="1662"/>
      <c r="XDN6" s="1662"/>
      <c r="XDO6" s="1662"/>
      <c r="XDP6" s="1662"/>
      <c r="XDQ6" s="1662"/>
      <c r="XDR6" s="1662"/>
      <c r="XDS6" s="1662"/>
      <c r="XDT6" s="1662"/>
      <c r="XDU6" s="1662"/>
      <c r="XDV6" s="1662"/>
      <c r="XDW6" s="1662"/>
      <c r="XDX6" s="1662"/>
      <c r="XDY6" s="1662"/>
      <c r="XDZ6" s="1662"/>
      <c r="XEA6" s="1662"/>
      <c r="XEB6" s="1662"/>
      <c r="XEC6" s="1662"/>
      <c r="XED6" s="1662"/>
      <c r="XEE6" s="1662"/>
      <c r="XEF6" s="1662"/>
      <c r="XEG6" s="1662"/>
      <c r="XEH6" s="1662"/>
      <c r="XEI6" s="1662"/>
      <c r="XEJ6" s="1662"/>
      <c r="XEK6" s="1662"/>
      <c r="XEL6" s="1662"/>
      <c r="XEM6" s="1662"/>
      <c r="XEN6" s="1662"/>
      <c r="XEO6" s="1662"/>
      <c r="XEP6" s="1662"/>
      <c r="XEQ6" s="1662"/>
      <c r="XER6" s="1662"/>
      <c r="XES6" s="1662"/>
      <c r="XET6" s="1662"/>
      <c r="XEU6" s="1662"/>
      <c r="XEV6" s="1662"/>
      <c r="XEW6" s="1662"/>
      <c r="XEX6" s="1662"/>
      <c r="XEY6" s="1662"/>
      <c r="XEZ6" s="1662"/>
      <c r="XFA6" s="1662"/>
      <c r="XFB6" s="1662"/>
      <c r="XFC6" s="1662"/>
      <c r="XFD6" s="1662"/>
    </row>
    <row r="7" spans="1:16384" s="638" customFormat="1" ht="15.75" customHeight="1" thickBot="1" x14ac:dyDescent="0.25">
      <c r="A7" s="1664" t="s">
        <v>362</v>
      </c>
      <c r="B7" s="1664"/>
      <c r="C7" s="1664"/>
      <c r="D7" s="1664"/>
      <c r="E7" s="1664"/>
      <c r="F7" s="1664"/>
      <c r="G7" s="1664"/>
      <c r="H7" s="1664"/>
      <c r="I7" s="222"/>
      <c r="J7" s="222"/>
      <c r="K7" s="222"/>
      <c r="L7" s="222"/>
      <c r="M7" s="637"/>
    </row>
    <row r="8" spans="1:16384" s="48" customFormat="1" ht="54" customHeight="1" thickBot="1" x14ac:dyDescent="0.25">
      <c r="A8" s="45" t="s">
        <v>129</v>
      </c>
      <c r="B8" s="46" t="s">
        <v>132</v>
      </c>
      <c r="C8" s="1168" t="s">
        <v>733</v>
      </c>
      <c r="D8" s="263" t="s">
        <v>788</v>
      </c>
      <c r="E8" s="46" t="s">
        <v>806</v>
      </c>
      <c r="F8" s="46" t="s">
        <v>819</v>
      </c>
      <c r="G8" s="46" t="s">
        <v>845</v>
      </c>
      <c r="H8" s="858" t="s">
        <v>846</v>
      </c>
      <c r="I8" s="154" t="s">
        <v>664</v>
      </c>
      <c r="J8" s="154" t="s">
        <v>665</v>
      </c>
      <c r="K8" s="154" t="s">
        <v>666</v>
      </c>
      <c r="L8" s="155" t="s">
        <v>382</v>
      </c>
      <c r="M8" s="153"/>
    </row>
    <row r="9" spans="1:16384" s="48" customFormat="1" ht="15.95" customHeight="1" thickBot="1" x14ac:dyDescent="0.25">
      <c r="A9" s="45" t="s">
        <v>297</v>
      </c>
      <c r="B9" s="46" t="s">
        <v>298</v>
      </c>
      <c r="C9" s="1168" t="s">
        <v>299</v>
      </c>
      <c r="D9" s="263" t="s">
        <v>300</v>
      </c>
      <c r="E9" s="46" t="s">
        <v>300</v>
      </c>
      <c r="F9" s="46" t="s">
        <v>300</v>
      </c>
      <c r="G9" s="46" t="s">
        <v>301</v>
      </c>
      <c r="H9" s="260" t="s">
        <v>388</v>
      </c>
      <c r="I9" s="154" t="s">
        <v>299</v>
      </c>
      <c r="J9" s="154" t="s">
        <v>299</v>
      </c>
      <c r="K9" s="154" t="s">
        <v>299</v>
      </c>
      <c r="L9" s="155" t="s">
        <v>299</v>
      </c>
      <c r="M9" s="156"/>
      <c r="O9" s="1172" t="s">
        <v>385</v>
      </c>
    </row>
    <row r="10" spans="1:16384" s="48" customFormat="1" ht="12.2" customHeight="1" thickBot="1" x14ac:dyDescent="0.25">
      <c r="A10" s="14" t="s">
        <v>12</v>
      </c>
      <c r="B10" s="520" t="s">
        <v>620</v>
      </c>
      <c r="C10" s="523">
        <f>C18+C19+C20+C21+C22</f>
        <v>2496155970</v>
      </c>
      <c r="D10" s="522">
        <f>D18+D19+D20+D21+D22</f>
        <v>2718887746</v>
      </c>
      <c r="E10" s="523">
        <f t="shared" ref="E10:K10" si="0">E18+E19+E20+E21+E22</f>
        <v>2779489080</v>
      </c>
      <c r="F10" s="523">
        <f t="shared" si="0"/>
        <v>2813560135</v>
      </c>
      <c r="G10" s="523">
        <f t="shared" si="0"/>
        <v>2817102923</v>
      </c>
      <c r="H10" s="1186">
        <f>+G10-F10</f>
        <v>3542788</v>
      </c>
      <c r="I10" s="524">
        <f t="shared" si="0"/>
        <v>0</v>
      </c>
      <c r="J10" s="524">
        <f t="shared" si="0"/>
        <v>0</v>
      </c>
      <c r="K10" s="524">
        <f t="shared" si="0"/>
        <v>0</v>
      </c>
      <c r="L10" s="525">
        <f>I10/D10*100</f>
        <v>0</v>
      </c>
      <c r="M10" s="159"/>
    </row>
    <row r="11" spans="1:16384" s="26" customFormat="1" ht="12.2" customHeight="1" x14ac:dyDescent="0.2">
      <c r="A11" s="12" t="s">
        <v>91</v>
      </c>
      <c r="B11" s="826" t="s">
        <v>188</v>
      </c>
      <c r="C11" s="528">
        <f>'4. mell.Önkorm'!C13</f>
        <v>347696168</v>
      </c>
      <c r="D11" s="527">
        <f>'4. mell.Önkorm'!D13</f>
        <v>359573768</v>
      </c>
      <c r="E11" s="528">
        <f>'4. mell.Önkorm'!E13</f>
        <v>359573768</v>
      </c>
      <c r="F11" s="528">
        <f>'4. mell.Önkorm'!F13</f>
        <v>359573768</v>
      </c>
      <c r="G11" s="528">
        <f>'4. mell.Önkorm'!G13</f>
        <v>359573768</v>
      </c>
      <c r="H11" s="1187">
        <f t="shared" ref="H11:H74" si="1">+G11-F11</f>
        <v>0</v>
      </c>
      <c r="I11" s="529">
        <f>'4. mell.Önkorm'!R13</f>
        <v>0</v>
      </c>
      <c r="J11" s="529">
        <f>'4. mell.Önkorm'!S13</f>
        <v>0</v>
      </c>
      <c r="K11" s="529">
        <f>'4. mell.Önkorm'!T13</f>
        <v>0</v>
      </c>
      <c r="L11" s="530">
        <f>I11/D11*100</f>
        <v>0</v>
      </c>
      <c r="M11" s="159"/>
    </row>
    <row r="12" spans="1:16384" s="54" customFormat="1" ht="12.2" customHeight="1" x14ac:dyDescent="0.2">
      <c r="A12" s="1182" t="s">
        <v>92</v>
      </c>
      <c r="B12" s="827" t="s">
        <v>532</v>
      </c>
      <c r="C12" s="528">
        <f>'4. mell.Önkorm'!C14</f>
        <v>377696960</v>
      </c>
      <c r="D12" s="527">
        <f>'4. mell.Önkorm'!D14</f>
        <v>424643546</v>
      </c>
      <c r="E12" s="528">
        <f>'4. mell.Önkorm'!E14</f>
        <v>416324777</v>
      </c>
      <c r="F12" s="528">
        <f>'4. mell.Önkorm'!F14</f>
        <v>425309962</v>
      </c>
      <c r="G12" s="528">
        <f>'4. mell.Önkorm'!G14</f>
        <v>426022552</v>
      </c>
      <c r="H12" s="1187">
        <f t="shared" si="1"/>
        <v>712590</v>
      </c>
      <c r="I12" s="529">
        <f>'4. mell.Önkorm'!R14</f>
        <v>0</v>
      </c>
      <c r="J12" s="529">
        <f>'4. mell.Önkorm'!S14</f>
        <v>0</v>
      </c>
      <c r="K12" s="529">
        <f>'4. mell.Önkorm'!T14</f>
        <v>0</v>
      </c>
      <c r="L12" s="530">
        <f>I12/D12*100</f>
        <v>0</v>
      </c>
      <c r="M12" s="159"/>
    </row>
    <row r="13" spans="1:16384" s="54" customFormat="1" ht="12.2" customHeight="1" x14ac:dyDescent="0.2">
      <c r="A13" s="1182" t="s">
        <v>93</v>
      </c>
      <c r="B13" s="827" t="s">
        <v>533</v>
      </c>
      <c r="C13" s="528">
        <f>'4. mell.Önkorm'!C15</f>
        <v>400034324</v>
      </c>
      <c r="D13" s="527">
        <f>'4. mell.Önkorm'!D15</f>
        <v>508238691</v>
      </c>
      <c r="E13" s="528">
        <f>'4. mell.Önkorm'!E15</f>
        <v>546489046</v>
      </c>
      <c r="F13" s="528">
        <f>'4. mell.Önkorm'!F15</f>
        <v>570691323</v>
      </c>
      <c r="G13" s="528">
        <f>'4. mell.Önkorm'!G15</f>
        <v>558099828</v>
      </c>
      <c r="H13" s="1187">
        <f t="shared" si="1"/>
        <v>-12591495</v>
      </c>
      <c r="I13" s="529">
        <f>'4. mell.Önkorm'!R15</f>
        <v>0</v>
      </c>
      <c r="J13" s="529">
        <f>'4. mell.Önkorm'!S15</f>
        <v>0</v>
      </c>
      <c r="K13" s="529">
        <f>'4. mell.Önkorm'!T15</f>
        <v>0</v>
      </c>
      <c r="L13" s="530">
        <f>I13/D13*100</f>
        <v>0</v>
      </c>
      <c r="M13" s="159"/>
    </row>
    <row r="14" spans="1:16384" s="54" customFormat="1" ht="12.2" customHeight="1" x14ac:dyDescent="0.2">
      <c r="A14" s="1182" t="s">
        <v>90</v>
      </c>
      <c r="B14" s="827" t="s">
        <v>534</v>
      </c>
      <c r="C14" s="528">
        <f>'4. mell.Önkorm'!C16</f>
        <v>142059812</v>
      </c>
      <c r="D14" s="527">
        <f>'4. mell.Önkorm'!D16</f>
        <v>149375054</v>
      </c>
      <c r="E14" s="528">
        <f>'4. mell.Önkorm'!E16</f>
        <v>161469787</v>
      </c>
      <c r="F14" s="528">
        <f>'4. mell.Önkorm'!F16</f>
        <v>161469787</v>
      </c>
      <c r="G14" s="528">
        <f>'4. mell.Önkorm'!G16</f>
        <v>166650023</v>
      </c>
      <c r="H14" s="1187">
        <f t="shared" si="1"/>
        <v>5180236</v>
      </c>
      <c r="I14" s="529"/>
      <c r="J14" s="529"/>
      <c r="K14" s="529"/>
      <c r="L14" s="530"/>
      <c r="M14" s="159"/>
    </row>
    <row r="15" spans="1:16384" s="54" customFormat="1" ht="12.2" customHeight="1" x14ac:dyDescent="0.2">
      <c r="A15" s="1182" t="s">
        <v>147</v>
      </c>
      <c r="B15" s="827" t="s">
        <v>189</v>
      </c>
      <c r="C15" s="528">
        <f>'4. mell.Önkorm'!C17</f>
        <v>33741611</v>
      </c>
      <c r="D15" s="527">
        <f>'4. mell.Önkorm'!D17</f>
        <v>65030355</v>
      </c>
      <c r="E15" s="528">
        <f>'4. mell.Önkorm'!E17</f>
        <v>65030355</v>
      </c>
      <c r="F15" s="528">
        <f>'4. mell.Önkorm'!F17</f>
        <v>65030355</v>
      </c>
      <c r="G15" s="528">
        <f>'4. mell.Önkorm'!G17</f>
        <v>65030355</v>
      </c>
      <c r="H15" s="1187">
        <f t="shared" si="1"/>
        <v>0</v>
      </c>
      <c r="I15" s="529">
        <f>'4. mell.Önkorm'!R17</f>
        <v>0</v>
      </c>
      <c r="J15" s="529">
        <f>'4. mell.Önkorm'!S17</f>
        <v>0</v>
      </c>
      <c r="K15" s="529">
        <f>'4. mell.Önkorm'!T17</f>
        <v>0</v>
      </c>
      <c r="L15" s="530">
        <f t="shared" ref="L15:L46" si="2">I15/D15*100</f>
        <v>0</v>
      </c>
      <c r="M15" s="159"/>
    </row>
    <row r="16" spans="1:16384" s="54" customFormat="1" ht="12.2" customHeight="1" x14ac:dyDescent="0.2">
      <c r="A16" s="1184" t="s">
        <v>149</v>
      </c>
      <c r="B16" s="827" t="s">
        <v>271</v>
      </c>
      <c r="C16" s="528">
        <f>'4. mell.Önkorm'!C18</f>
        <v>0</v>
      </c>
      <c r="D16" s="527">
        <f>'4. mell.Önkorm'!D18</f>
        <v>0</v>
      </c>
      <c r="E16" s="528">
        <f>'4. mell.Önkorm'!E18</f>
        <v>0</v>
      </c>
      <c r="F16" s="528">
        <f>'4. mell.Önkorm'!F18</f>
        <v>0</v>
      </c>
      <c r="G16" s="528">
        <f>'4. mell.Önkorm'!G18</f>
        <v>0</v>
      </c>
      <c r="H16" s="1187">
        <f t="shared" si="1"/>
        <v>0</v>
      </c>
      <c r="I16" s="529">
        <f>'4. mell.Önkorm'!R18</f>
        <v>0</v>
      </c>
      <c r="J16" s="529">
        <f>'4. mell.Önkorm'!S18</f>
        <v>0</v>
      </c>
      <c r="K16" s="529">
        <f>'4. mell.Önkorm'!T18</f>
        <v>0</v>
      </c>
      <c r="L16" s="530" t="e">
        <f t="shared" si="2"/>
        <v>#DIV/0!</v>
      </c>
      <c r="M16" s="159"/>
    </row>
    <row r="17" spans="1:14" s="26" customFormat="1" ht="12.2" customHeight="1" x14ac:dyDescent="0.2">
      <c r="A17" s="1184" t="s">
        <v>151</v>
      </c>
      <c r="B17" s="531" t="s">
        <v>272</v>
      </c>
      <c r="C17" s="528">
        <f>'4. mell.Önkorm'!C19</f>
        <v>0</v>
      </c>
      <c r="D17" s="593">
        <f>'4. mell.Önkorm'!D19</f>
        <v>0</v>
      </c>
      <c r="E17" s="992">
        <f>'4. mell.Önkorm'!E19</f>
        <v>15019663</v>
      </c>
      <c r="F17" s="992">
        <f>'4. mell.Önkorm'!F19</f>
        <v>15019663</v>
      </c>
      <c r="G17" s="992">
        <f>'4. mell.Önkorm'!G19</f>
        <v>23807120</v>
      </c>
      <c r="H17" s="1188">
        <f t="shared" si="1"/>
        <v>8787457</v>
      </c>
      <c r="I17" s="993">
        <f>'4. mell.Önkorm'!R19</f>
        <v>0</v>
      </c>
      <c r="J17" s="993">
        <f>'4. mell.Önkorm'!S19</f>
        <v>0</v>
      </c>
      <c r="K17" s="993">
        <f>'4. mell.Önkorm'!T19</f>
        <v>0</v>
      </c>
      <c r="L17" s="994" t="e">
        <f t="shared" si="2"/>
        <v>#DIV/0!</v>
      </c>
      <c r="M17" s="159"/>
      <c r="N17" s="533">
        <f>K17-J17</f>
        <v>0</v>
      </c>
    </row>
    <row r="18" spans="1:14" s="26" customFormat="1" ht="12.2" customHeight="1" x14ac:dyDescent="0.2">
      <c r="A18" s="1189" t="s">
        <v>153</v>
      </c>
      <c r="B18" s="828" t="s">
        <v>621</v>
      </c>
      <c r="C18" s="1169">
        <f>SUM(C11:C17)</f>
        <v>1301228875</v>
      </c>
      <c r="D18" s="1169">
        <f>SUM(D11:D17)</f>
        <v>1506861414</v>
      </c>
      <c r="E18" s="1471">
        <f t="shared" ref="E18:K18" si="3">SUM(E11:E17)</f>
        <v>1563907396</v>
      </c>
      <c r="F18" s="1471">
        <f t="shared" si="3"/>
        <v>1597094858</v>
      </c>
      <c r="G18" s="1471">
        <f>SUM(G11:G17)</f>
        <v>1599183646</v>
      </c>
      <c r="H18" s="1317">
        <f t="shared" si="1"/>
        <v>2088788</v>
      </c>
      <c r="I18" s="995">
        <f t="shared" si="3"/>
        <v>0</v>
      </c>
      <c r="J18" s="995">
        <f t="shared" si="3"/>
        <v>0</v>
      </c>
      <c r="K18" s="995">
        <f t="shared" si="3"/>
        <v>0</v>
      </c>
      <c r="L18" s="996">
        <f t="shared" si="2"/>
        <v>0</v>
      </c>
      <c r="M18" s="159"/>
    </row>
    <row r="19" spans="1:14" s="26" customFormat="1" ht="12.2" customHeight="1" x14ac:dyDescent="0.2">
      <c r="A19" s="12" t="s">
        <v>154</v>
      </c>
      <c r="B19" s="826" t="s">
        <v>159</v>
      </c>
      <c r="C19" s="528">
        <f>'4. mell.Önkorm'!C21</f>
        <v>0</v>
      </c>
      <c r="D19" s="527">
        <f>'4. mell.Önkorm'!D21</f>
        <v>0</v>
      </c>
      <c r="E19" s="528">
        <f>'4. mell.Önkorm'!E21</f>
        <v>0</v>
      </c>
      <c r="F19" s="528">
        <f>'4. mell.Önkorm'!F21</f>
        <v>0</v>
      </c>
      <c r="G19" s="528">
        <f>'4. mell.Önkorm'!G21</f>
        <v>0</v>
      </c>
      <c r="H19" s="1187">
        <f t="shared" si="1"/>
        <v>0</v>
      </c>
      <c r="I19" s="529">
        <f>'4. mell.Önkorm'!R21</f>
        <v>0</v>
      </c>
      <c r="J19" s="529">
        <f>'4. mell.Önkorm'!S21</f>
        <v>0</v>
      </c>
      <c r="K19" s="529">
        <f>'4. mell.Önkorm'!T21</f>
        <v>0</v>
      </c>
      <c r="L19" s="530" t="e">
        <f t="shared" si="2"/>
        <v>#DIV/0!</v>
      </c>
      <c r="M19" s="159"/>
    </row>
    <row r="20" spans="1:14" s="26" customFormat="1" ht="12.2" customHeight="1" x14ac:dyDescent="0.2">
      <c r="A20" s="12" t="s">
        <v>156</v>
      </c>
      <c r="B20" s="827" t="s">
        <v>190</v>
      </c>
      <c r="C20" s="593">
        <f>'4. mell.Önkorm'!C22</f>
        <v>0</v>
      </c>
      <c r="D20" s="535">
        <f>'4. mell.Önkorm'!D22</f>
        <v>0</v>
      </c>
      <c r="E20" s="593">
        <f>'4. mell.Önkorm'!E22</f>
        <v>0</v>
      </c>
      <c r="F20" s="593">
        <f>'4. mell.Önkorm'!F22</f>
        <v>0</v>
      </c>
      <c r="G20" s="593">
        <f>'4. mell.Önkorm'!G22</f>
        <v>0</v>
      </c>
      <c r="H20" s="1190">
        <f t="shared" si="1"/>
        <v>0</v>
      </c>
      <c r="I20" s="537">
        <f>'4. mell.Önkorm'!R22</f>
        <v>0</v>
      </c>
      <c r="J20" s="537">
        <f>'4. mell.Önkorm'!S22</f>
        <v>0</v>
      </c>
      <c r="K20" s="537">
        <f>'4. mell.Önkorm'!T22</f>
        <v>0</v>
      </c>
      <c r="L20" s="538" t="e">
        <f t="shared" si="2"/>
        <v>#DIV/0!</v>
      </c>
      <c r="M20" s="159"/>
    </row>
    <row r="21" spans="1:14" s="26" customFormat="1" ht="12.2" customHeight="1" x14ac:dyDescent="0.2">
      <c r="A21" s="12" t="s">
        <v>276</v>
      </c>
      <c r="B21" s="827" t="s">
        <v>191</v>
      </c>
      <c r="C21" s="593">
        <f>'4. mell.Önkorm'!C23</f>
        <v>0</v>
      </c>
      <c r="D21" s="535">
        <f>'4. mell.Önkorm'!D23</f>
        <v>0</v>
      </c>
      <c r="E21" s="593">
        <f>'4. mell.Önkorm'!E23</f>
        <v>0</v>
      </c>
      <c r="F21" s="593">
        <f>'4. mell.Önkorm'!F23</f>
        <v>0</v>
      </c>
      <c r="G21" s="593">
        <f>'4. mell.Önkorm'!G23</f>
        <v>0</v>
      </c>
      <c r="H21" s="1190">
        <f t="shared" si="1"/>
        <v>0</v>
      </c>
      <c r="I21" s="537">
        <f>'4. mell.Önkorm'!R23</f>
        <v>0</v>
      </c>
      <c r="J21" s="537">
        <f>'4. mell.Önkorm'!S23</f>
        <v>0</v>
      </c>
      <c r="K21" s="537">
        <f>'4. mell.Önkorm'!T23</f>
        <v>0</v>
      </c>
      <c r="L21" s="538" t="e">
        <f t="shared" si="2"/>
        <v>#DIV/0!</v>
      </c>
      <c r="M21" s="164"/>
    </row>
    <row r="22" spans="1:14" s="26" customFormat="1" ht="12.2" customHeight="1" x14ac:dyDescent="0.2">
      <c r="A22" s="12" t="s">
        <v>593</v>
      </c>
      <c r="B22" s="827" t="s">
        <v>192</v>
      </c>
      <c r="C22" s="593">
        <f>'4. mell.Önkorm'!C24+'5.Int.össz'!C25</f>
        <v>1194927095</v>
      </c>
      <c r="D22" s="535">
        <f>'4. mell.Önkorm'!D24+'5.Int.össz'!D25</f>
        <v>1212026332</v>
      </c>
      <c r="E22" s="593">
        <f>'4. mell.Önkorm'!E24+'5.Int.össz'!E25</f>
        <v>1215581684</v>
      </c>
      <c r="F22" s="593">
        <f>'4. mell.Önkorm'!F24+'5.Int.össz'!F25</f>
        <v>1216465277</v>
      </c>
      <c r="G22" s="593">
        <f>'4. mell.Önkorm'!G24+'5.Int.össz'!G25</f>
        <v>1217919277</v>
      </c>
      <c r="H22" s="1190">
        <f t="shared" si="1"/>
        <v>1454000</v>
      </c>
      <c r="I22" s="537">
        <f>'4. mell.Önkorm'!R24+'5.Int.össz'!I25</f>
        <v>0</v>
      </c>
      <c r="J22" s="537">
        <f>'4. mell.Önkorm'!S24+'5.Int.össz'!J25</f>
        <v>0</v>
      </c>
      <c r="K22" s="537">
        <f>'4. mell.Önkorm'!T24+'5.Int.össz'!K25</f>
        <v>0</v>
      </c>
      <c r="L22" s="538">
        <f t="shared" si="2"/>
        <v>0</v>
      </c>
      <c r="M22" s="164"/>
    </row>
    <row r="23" spans="1:14" s="54" customFormat="1" ht="12.2" customHeight="1" thickBot="1" x14ac:dyDescent="0.25">
      <c r="A23" s="12" t="s">
        <v>594</v>
      </c>
      <c r="B23" s="531" t="s">
        <v>641</v>
      </c>
      <c r="C23" s="1170">
        <f>'4. mell.Önkorm'!C25+'5.Int.össz'!C26</f>
        <v>0</v>
      </c>
      <c r="D23" s="539">
        <f>'4. mell.Önkorm'!D25+'5.Int.össz'!D26</f>
        <v>16489854</v>
      </c>
      <c r="E23" s="1170">
        <f>'4. mell.Önkorm'!E25+'5.Int.össz'!E26</f>
        <v>16489854</v>
      </c>
      <c r="F23" s="1170">
        <f>'4. mell.Önkorm'!F25+'5.Int.össz'!F26</f>
        <v>16489854</v>
      </c>
      <c r="G23" s="1170">
        <f>'4. mell.Önkorm'!G25+'5.Int.össz'!G26</f>
        <v>16489854</v>
      </c>
      <c r="H23" s="1191">
        <f t="shared" si="1"/>
        <v>0</v>
      </c>
      <c r="I23" s="540">
        <f>'4. mell.Önkorm'!R25+'5.Int.össz'!I26</f>
        <v>0</v>
      </c>
      <c r="J23" s="540">
        <f>'4. mell.Önkorm'!S25+'5.Int.össz'!J26</f>
        <v>0</v>
      </c>
      <c r="K23" s="540">
        <f>'4. mell.Önkorm'!T25+'5.Int.össz'!K26</f>
        <v>0</v>
      </c>
      <c r="L23" s="541">
        <f t="shared" si="2"/>
        <v>0</v>
      </c>
      <c r="M23" s="164"/>
    </row>
    <row r="24" spans="1:14" s="54" customFormat="1" ht="12.2" customHeight="1" thickBot="1" x14ac:dyDescent="0.25">
      <c r="A24" s="14" t="s">
        <v>13</v>
      </c>
      <c r="B24" s="520" t="s">
        <v>595</v>
      </c>
      <c r="C24" s="523">
        <f>+C25+C26+C27+C28</f>
        <v>0</v>
      </c>
      <c r="D24" s="522">
        <f>+D25+D26+D27+D28</f>
        <v>229697587</v>
      </c>
      <c r="E24" s="523">
        <f>+E25+E26+E27+E28</f>
        <v>229697587</v>
      </c>
      <c r="F24" s="523">
        <f>+F25+F26+F27+F28</f>
        <v>229697587</v>
      </c>
      <c r="G24" s="523">
        <f>+G25+G26+G27+G28</f>
        <v>229697587</v>
      </c>
      <c r="H24" s="1186">
        <f t="shared" si="1"/>
        <v>0</v>
      </c>
      <c r="I24" s="524">
        <f>+I25+I26+I27+I28</f>
        <v>0</v>
      </c>
      <c r="J24" s="524">
        <f>+J25+J26+J27+J28</f>
        <v>0</v>
      </c>
      <c r="K24" s="524">
        <f>+K25+K26+K27+K28</f>
        <v>0</v>
      </c>
      <c r="L24" s="525">
        <f t="shared" si="2"/>
        <v>0</v>
      </c>
      <c r="M24" s="164"/>
    </row>
    <row r="25" spans="1:14" s="54" customFormat="1" ht="12.2" customHeight="1" x14ac:dyDescent="0.2">
      <c r="A25" s="12" t="s">
        <v>94</v>
      </c>
      <c r="B25" s="526" t="s">
        <v>193</v>
      </c>
      <c r="C25" s="528">
        <f>'4. mell.Önkorm'!C27</f>
        <v>0</v>
      </c>
      <c r="D25" s="527">
        <f>'4. mell.Önkorm'!D27</f>
        <v>0</v>
      </c>
      <c r="E25" s="528">
        <f>'4. mell.Önkorm'!E27</f>
        <v>0</v>
      </c>
      <c r="F25" s="528">
        <f>'4. mell.Önkorm'!F27</f>
        <v>0</v>
      </c>
      <c r="G25" s="528">
        <f>'4. mell.Önkorm'!G27</f>
        <v>0</v>
      </c>
      <c r="H25" s="1187">
        <f t="shared" si="1"/>
        <v>0</v>
      </c>
      <c r="I25" s="529">
        <f>'4. mell.Önkorm'!R27</f>
        <v>0</v>
      </c>
      <c r="J25" s="529">
        <f>'4. mell.Önkorm'!S27</f>
        <v>0</v>
      </c>
      <c r="K25" s="529">
        <f>'4. mell.Önkorm'!T27</f>
        <v>0</v>
      </c>
      <c r="L25" s="530" t="e">
        <f t="shared" si="2"/>
        <v>#DIV/0!</v>
      </c>
      <c r="M25" s="167"/>
    </row>
    <row r="26" spans="1:14" s="54" customFormat="1" ht="12.2" customHeight="1" x14ac:dyDescent="0.2">
      <c r="A26" s="1182" t="s">
        <v>95</v>
      </c>
      <c r="B26" s="531" t="s">
        <v>194</v>
      </c>
      <c r="C26" s="593">
        <f>'4. mell.Önkorm'!C28</f>
        <v>0</v>
      </c>
      <c r="D26" s="535">
        <f>'4. mell.Önkorm'!D28</f>
        <v>0</v>
      </c>
      <c r="E26" s="593">
        <f>'4. mell.Önkorm'!E28</f>
        <v>0</v>
      </c>
      <c r="F26" s="593">
        <f>'4. mell.Önkorm'!F28</f>
        <v>0</v>
      </c>
      <c r="G26" s="593">
        <f>'4. mell.Önkorm'!G28</f>
        <v>0</v>
      </c>
      <c r="H26" s="1190">
        <f t="shared" si="1"/>
        <v>0</v>
      </c>
      <c r="I26" s="537">
        <f>'4. mell.Önkorm'!R28</f>
        <v>0</v>
      </c>
      <c r="J26" s="537">
        <f>'4. mell.Önkorm'!S28</f>
        <v>0</v>
      </c>
      <c r="K26" s="537">
        <f>'4. mell.Önkorm'!T28</f>
        <v>0</v>
      </c>
      <c r="L26" s="538" t="e">
        <f t="shared" si="2"/>
        <v>#DIV/0!</v>
      </c>
      <c r="M26" s="167"/>
    </row>
    <row r="27" spans="1:14" s="54" customFormat="1" ht="12.2" customHeight="1" x14ac:dyDescent="0.2">
      <c r="A27" s="1182" t="s">
        <v>96</v>
      </c>
      <c r="B27" s="531" t="s">
        <v>196</v>
      </c>
      <c r="C27" s="593">
        <f>'4. mell.Önkorm'!C29</f>
        <v>0</v>
      </c>
      <c r="D27" s="535">
        <f>'4. mell.Önkorm'!D29</f>
        <v>0</v>
      </c>
      <c r="E27" s="593">
        <f>'4. mell.Önkorm'!E29</f>
        <v>0</v>
      </c>
      <c r="F27" s="593">
        <f>'4. mell.Önkorm'!F29</f>
        <v>0</v>
      </c>
      <c r="G27" s="593">
        <f>'4. mell.Önkorm'!G29</f>
        <v>0</v>
      </c>
      <c r="H27" s="1190">
        <f t="shared" si="1"/>
        <v>0</v>
      </c>
      <c r="I27" s="537">
        <f>'4. mell.Önkorm'!R29</f>
        <v>0</v>
      </c>
      <c r="J27" s="537">
        <f>'4. mell.Önkorm'!S29</f>
        <v>0</v>
      </c>
      <c r="K27" s="537">
        <f>'4. mell.Önkorm'!T29</f>
        <v>0</v>
      </c>
      <c r="L27" s="538" t="e">
        <f t="shared" si="2"/>
        <v>#DIV/0!</v>
      </c>
      <c r="M27" s="167"/>
    </row>
    <row r="28" spans="1:14" s="54" customFormat="1" ht="12.2" customHeight="1" x14ac:dyDescent="0.2">
      <c r="A28" s="1182" t="s">
        <v>97</v>
      </c>
      <c r="B28" s="531" t="s">
        <v>197</v>
      </c>
      <c r="C28" s="593">
        <f>'4. mell.Önkorm'!C30</f>
        <v>0</v>
      </c>
      <c r="D28" s="535">
        <f>'4. mell.Önkorm'!D30</f>
        <v>229697587</v>
      </c>
      <c r="E28" s="593">
        <f>'4. mell.Önkorm'!E30+'5.Int.össz'!E30</f>
        <v>229697587</v>
      </c>
      <c r="F28" s="593">
        <f>'4. mell.Önkorm'!F30</f>
        <v>229697587</v>
      </c>
      <c r="G28" s="593">
        <f>'4. mell.Önkorm'!G30+'5.Int.össz'!G30</f>
        <v>229697587</v>
      </c>
      <c r="H28" s="1190">
        <f t="shared" si="1"/>
        <v>0</v>
      </c>
      <c r="I28" s="537">
        <f>'4. mell.Önkorm'!R30</f>
        <v>0</v>
      </c>
      <c r="J28" s="537">
        <f>'4. mell.Önkorm'!S30</f>
        <v>0</v>
      </c>
      <c r="K28" s="537">
        <f>'4. mell.Önkorm'!T30</f>
        <v>0</v>
      </c>
      <c r="L28" s="538">
        <f t="shared" si="2"/>
        <v>0</v>
      </c>
      <c r="M28" s="167"/>
    </row>
    <row r="29" spans="1:14" s="54" customFormat="1" ht="12.2" customHeight="1" thickBot="1" x14ac:dyDescent="0.25">
      <c r="A29" s="1184" t="s">
        <v>321</v>
      </c>
      <c r="B29" s="532" t="s">
        <v>273</v>
      </c>
      <c r="C29" s="1170">
        <f>'4. mell.Önkorm'!C31</f>
        <v>0</v>
      </c>
      <c r="D29" s="539">
        <f>'4. mell.Önkorm'!D31</f>
        <v>229697587</v>
      </c>
      <c r="E29" s="1170">
        <f>'4. mell.Önkorm'!E31</f>
        <v>229697587</v>
      </c>
      <c r="F29" s="1170">
        <f>'4. mell.Önkorm'!F31</f>
        <v>229697587</v>
      </c>
      <c r="G29" s="1170">
        <f>'4. mell.Önkorm'!G31</f>
        <v>229697587</v>
      </c>
      <c r="H29" s="1191">
        <f t="shared" si="1"/>
        <v>0</v>
      </c>
      <c r="I29" s="540">
        <f>'4. mell.Önkorm'!R31</f>
        <v>0</v>
      </c>
      <c r="J29" s="540">
        <f>'4. mell.Önkorm'!S31</f>
        <v>0</v>
      </c>
      <c r="K29" s="540">
        <f>'4. mell.Önkorm'!T31</f>
        <v>0</v>
      </c>
      <c r="L29" s="541">
        <f t="shared" si="2"/>
        <v>0</v>
      </c>
      <c r="M29" s="167"/>
    </row>
    <row r="30" spans="1:14" s="54" customFormat="1" ht="12.2" customHeight="1" thickBot="1" x14ac:dyDescent="0.25">
      <c r="A30" s="14" t="s">
        <v>623</v>
      </c>
      <c r="B30" s="520" t="s">
        <v>596</v>
      </c>
      <c r="C30" s="544">
        <f>C31+C33+C35+C36+C39</f>
        <v>3877000000</v>
      </c>
      <c r="D30" s="543">
        <f>D31+D33+D35+D36+D39</f>
        <v>3877000000</v>
      </c>
      <c r="E30" s="544">
        <f>E31+E33+E35+E36+E39</f>
        <v>5377000000</v>
      </c>
      <c r="F30" s="544">
        <f>F31+F33+F35+F36+F39</f>
        <v>6677000000</v>
      </c>
      <c r="G30" s="544">
        <f>G31+G33+G35+G36+G39</f>
        <v>7206000000</v>
      </c>
      <c r="H30" s="1192">
        <f t="shared" si="1"/>
        <v>529000000</v>
      </c>
      <c r="I30" s="545">
        <f>I31+I33+I35+I36+I39</f>
        <v>0</v>
      </c>
      <c r="J30" s="545">
        <f>J31+J33+J35+J36+J39</f>
        <v>0</v>
      </c>
      <c r="K30" s="545">
        <f>K31+K33+K35+K36+K39</f>
        <v>0</v>
      </c>
      <c r="L30" s="546">
        <f t="shared" si="2"/>
        <v>0</v>
      </c>
      <c r="M30" s="167"/>
    </row>
    <row r="31" spans="1:14" s="54" customFormat="1" ht="12.2" customHeight="1" x14ac:dyDescent="0.2">
      <c r="A31" s="12" t="s">
        <v>98</v>
      </c>
      <c r="B31" s="526" t="s">
        <v>278</v>
      </c>
      <c r="C31" s="548">
        <f>C32</f>
        <v>650000000</v>
      </c>
      <c r="D31" s="547">
        <f>D32</f>
        <v>650000000</v>
      </c>
      <c r="E31" s="548">
        <f>E32</f>
        <v>650000000</v>
      </c>
      <c r="F31" s="548">
        <f>F32</f>
        <v>650000000</v>
      </c>
      <c r="G31" s="548">
        <f>G32</f>
        <v>670000000</v>
      </c>
      <c r="H31" s="1193">
        <f t="shared" si="1"/>
        <v>20000000</v>
      </c>
      <c r="I31" s="549">
        <f>I32</f>
        <v>0</v>
      </c>
      <c r="J31" s="549">
        <f>J32</f>
        <v>0</v>
      </c>
      <c r="K31" s="549">
        <f>K32</f>
        <v>0</v>
      </c>
      <c r="L31" s="550">
        <f t="shared" si="2"/>
        <v>0</v>
      </c>
      <c r="M31" s="167"/>
    </row>
    <row r="32" spans="1:14" s="54" customFormat="1" ht="12.2" customHeight="1" x14ac:dyDescent="0.2">
      <c r="A32" s="1182" t="s">
        <v>597</v>
      </c>
      <c r="B32" s="531" t="s">
        <v>230</v>
      </c>
      <c r="C32" s="593">
        <f>'4. mell.Önkorm'!C34</f>
        <v>650000000</v>
      </c>
      <c r="D32" s="535">
        <f>'4. mell.Önkorm'!D34</f>
        <v>650000000</v>
      </c>
      <c r="E32" s="593">
        <f>'4. mell.Önkorm'!E34</f>
        <v>650000000</v>
      </c>
      <c r="F32" s="593">
        <f>'4. mell.Önkorm'!F34</f>
        <v>650000000</v>
      </c>
      <c r="G32" s="593">
        <f>'4. mell.Önkorm'!G34</f>
        <v>670000000</v>
      </c>
      <c r="H32" s="1190">
        <f t="shared" si="1"/>
        <v>20000000</v>
      </c>
      <c r="I32" s="537">
        <f>'4. mell.Önkorm'!R34</f>
        <v>0</v>
      </c>
      <c r="J32" s="537">
        <f>'4. mell.Önkorm'!S34</f>
        <v>0</v>
      </c>
      <c r="K32" s="537">
        <f>'4. mell.Önkorm'!T34</f>
        <v>0</v>
      </c>
      <c r="L32" s="538">
        <f t="shared" si="2"/>
        <v>0</v>
      </c>
      <c r="M32" s="167"/>
    </row>
    <row r="33" spans="1:17" s="54" customFormat="1" ht="12.2" customHeight="1" x14ac:dyDescent="0.2">
      <c r="A33" s="1182" t="s">
        <v>99</v>
      </c>
      <c r="B33" s="526" t="s">
        <v>279</v>
      </c>
      <c r="C33" s="593">
        <f>C34</f>
        <v>3200000000</v>
      </c>
      <c r="D33" s="535">
        <f>D34</f>
        <v>3200000000</v>
      </c>
      <c r="E33" s="593">
        <f>E34</f>
        <v>4700000000</v>
      </c>
      <c r="F33" s="593">
        <f>F34</f>
        <v>6000000000</v>
      </c>
      <c r="G33" s="593">
        <f>G34</f>
        <v>6500000000</v>
      </c>
      <c r="H33" s="1190">
        <f t="shared" si="1"/>
        <v>500000000</v>
      </c>
      <c r="I33" s="537">
        <f>I34</f>
        <v>0</v>
      </c>
      <c r="J33" s="537">
        <f>J34</f>
        <v>0</v>
      </c>
      <c r="K33" s="537">
        <f>K34</f>
        <v>0</v>
      </c>
      <c r="L33" s="538">
        <f t="shared" si="2"/>
        <v>0</v>
      </c>
      <c r="M33" s="167"/>
    </row>
    <row r="34" spans="1:17" s="54" customFormat="1" ht="12.2" customHeight="1" x14ac:dyDescent="0.2">
      <c r="A34" s="1182" t="s">
        <v>598</v>
      </c>
      <c r="B34" s="531" t="s">
        <v>280</v>
      </c>
      <c r="C34" s="593">
        <f>'4. mell.Önkorm'!C36</f>
        <v>3200000000</v>
      </c>
      <c r="D34" s="535">
        <f>'4. mell.Önkorm'!D36</f>
        <v>3200000000</v>
      </c>
      <c r="E34" s="593">
        <f>'4. mell.Önkorm'!E36</f>
        <v>4700000000</v>
      </c>
      <c r="F34" s="593">
        <f>'4. mell.Önkorm'!F36</f>
        <v>6000000000</v>
      </c>
      <c r="G34" s="593">
        <f>'4. mell.Önkorm'!G36</f>
        <v>6500000000</v>
      </c>
      <c r="H34" s="1190">
        <f t="shared" si="1"/>
        <v>500000000</v>
      </c>
      <c r="I34" s="537">
        <f>'4. mell.Önkorm'!R36</f>
        <v>0</v>
      </c>
      <c r="J34" s="537">
        <f>'4. mell.Önkorm'!S36</f>
        <v>0</v>
      </c>
      <c r="K34" s="537">
        <f>'4. mell.Önkorm'!T36</f>
        <v>0</v>
      </c>
      <c r="L34" s="538">
        <f t="shared" si="2"/>
        <v>0</v>
      </c>
      <c r="M34" s="167"/>
    </row>
    <row r="35" spans="1:17" s="54" customFormat="1" ht="12.2" customHeight="1" x14ac:dyDescent="0.2">
      <c r="A35" s="1182" t="s">
        <v>106</v>
      </c>
      <c r="B35" s="531" t="s">
        <v>198</v>
      </c>
      <c r="C35" s="593">
        <f>'4. mell.Önkorm'!C37</f>
        <v>0</v>
      </c>
      <c r="D35" s="535">
        <f>'4. mell.Önkorm'!D37</f>
        <v>0</v>
      </c>
      <c r="E35" s="593">
        <f>'4. mell.Önkorm'!E37</f>
        <v>0</v>
      </c>
      <c r="F35" s="593">
        <f>'4. mell.Önkorm'!F37</f>
        <v>0</v>
      </c>
      <c r="G35" s="593">
        <f>'4. mell.Önkorm'!G37</f>
        <v>0</v>
      </c>
      <c r="H35" s="1190">
        <f t="shared" si="1"/>
        <v>0</v>
      </c>
      <c r="I35" s="537">
        <f>'4. mell.Önkorm'!R37</f>
        <v>0</v>
      </c>
      <c r="J35" s="537">
        <f>'4. mell.Önkorm'!S37</f>
        <v>0</v>
      </c>
      <c r="K35" s="537">
        <f>'4. mell.Önkorm'!T37</f>
        <v>0</v>
      </c>
      <c r="L35" s="538" t="e">
        <f t="shared" si="2"/>
        <v>#DIV/0!</v>
      </c>
      <c r="M35" s="167"/>
    </row>
    <row r="36" spans="1:17" s="54" customFormat="1" ht="12.2" customHeight="1" x14ac:dyDescent="0.2">
      <c r="A36" s="1182" t="s">
        <v>195</v>
      </c>
      <c r="B36" s="531" t="s">
        <v>199</v>
      </c>
      <c r="C36" s="593">
        <f>SUM(C37:C38)</f>
        <v>12000000</v>
      </c>
      <c r="D36" s="535">
        <f>SUM(D37:D38)</f>
        <v>12000000</v>
      </c>
      <c r="E36" s="593">
        <f>SUM(E37:E38)</f>
        <v>12000000</v>
      </c>
      <c r="F36" s="593">
        <f>SUM(F37:F38)</f>
        <v>12000000</v>
      </c>
      <c r="G36" s="593">
        <f>SUM(G37:G38)</f>
        <v>14000000</v>
      </c>
      <c r="H36" s="1190">
        <f t="shared" si="1"/>
        <v>2000000</v>
      </c>
      <c r="I36" s="537">
        <f>SUM(I37:I38)</f>
        <v>0</v>
      </c>
      <c r="J36" s="537">
        <f>SUM(J37:J38)</f>
        <v>0</v>
      </c>
      <c r="K36" s="537">
        <f>SUM(K37:K38)</f>
        <v>0</v>
      </c>
      <c r="L36" s="538">
        <f t="shared" si="2"/>
        <v>0</v>
      </c>
      <c r="M36" s="167"/>
    </row>
    <row r="37" spans="1:17" s="54" customFormat="1" ht="12.2" customHeight="1" x14ac:dyDescent="0.2">
      <c r="A37" s="1184" t="s">
        <v>322</v>
      </c>
      <c r="B37" s="531" t="s">
        <v>231</v>
      </c>
      <c r="C37" s="1170">
        <f>'4. mell.Önkorm'!C39</f>
        <v>12000000</v>
      </c>
      <c r="D37" s="539">
        <f>'4. mell.Önkorm'!D39</f>
        <v>12000000</v>
      </c>
      <c r="E37" s="1170">
        <f>'4. mell.Önkorm'!E39</f>
        <v>12000000</v>
      </c>
      <c r="F37" s="1170">
        <f>'4. mell.Önkorm'!F39</f>
        <v>12000000</v>
      </c>
      <c r="G37" s="1170">
        <f>'4. mell.Önkorm'!G39</f>
        <v>14000000</v>
      </c>
      <c r="H37" s="1191">
        <f t="shared" si="1"/>
        <v>2000000</v>
      </c>
      <c r="I37" s="540">
        <f>'4. mell.Önkorm'!R39</f>
        <v>0</v>
      </c>
      <c r="J37" s="540">
        <f>'4. mell.Önkorm'!S39</f>
        <v>0</v>
      </c>
      <c r="K37" s="540">
        <f>'4. mell.Önkorm'!T39</f>
        <v>0</v>
      </c>
      <c r="L37" s="541">
        <f t="shared" si="2"/>
        <v>0</v>
      </c>
      <c r="M37" s="167"/>
    </row>
    <row r="38" spans="1:17" s="54" customFormat="1" ht="12.2" customHeight="1" x14ac:dyDescent="0.2">
      <c r="A38" s="1184" t="s">
        <v>599</v>
      </c>
      <c r="B38" s="531" t="s">
        <v>801</v>
      </c>
      <c r="C38" s="1170">
        <f>'4. mell.Önkorm'!C40</f>
        <v>0</v>
      </c>
      <c r="D38" s="539">
        <f>'4. mell.Önkorm'!D40</f>
        <v>0</v>
      </c>
      <c r="E38" s="1170">
        <f>'4. mell.Önkorm'!E40</f>
        <v>0</v>
      </c>
      <c r="F38" s="1170">
        <f>'4. mell.Önkorm'!F40</f>
        <v>0</v>
      </c>
      <c r="G38" s="1170">
        <f>'4. mell.Önkorm'!G40</f>
        <v>0</v>
      </c>
      <c r="H38" s="1191">
        <f t="shared" si="1"/>
        <v>0</v>
      </c>
      <c r="I38" s="540">
        <f>'4. mell.Önkorm'!R40</f>
        <v>0</v>
      </c>
      <c r="J38" s="540">
        <f>'4. mell.Önkorm'!S40</f>
        <v>0</v>
      </c>
      <c r="K38" s="540">
        <f>'4. mell.Önkorm'!T40</f>
        <v>0</v>
      </c>
      <c r="L38" s="541" t="e">
        <f t="shared" si="2"/>
        <v>#DIV/0!</v>
      </c>
      <c r="M38" s="167"/>
    </row>
    <row r="39" spans="1:17" s="54" customFormat="1" ht="12.2" customHeight="1" thickBot="1" x14ac:dyDescent="0.25">
      <c r="A39" s="1184" t="s">
        <v>600</v>
      </c>
      <c r="B39" s="532" t="s">
        <v>118</v>
      </c>
      <c r="C39" s="1170">
        <f>'4. mell.Önkorm'!C41</f>
        <v>15000000</v>
      </c>
      <c r="D39" s="539">
        <f>'4. mell.Önkorm'!D41</f>
        <v>15000000</v>
      </c>
      <c r="E39" s="1170">
        <f>'4. mell.Önkorm'!E41</f>
        <v>15000000</v>
      </c>
      <c r="F39" s="1170">
        <f>'4. mell.Önkorm'!F41</f>
        <v>15000000</v>
      </c>
      <c r="G39" s="1170">
        <f>'4. mell.Önkorm'!G41</f>
        <v>22000000</v>
      </c>
      <c r="H39" s="1191">
        <f t="shared" si="1"/>
        <v>7000000</v>
      </c>
      <c r="I39" s="540">
        <f>'4. mell.Önkorm'!R41</f>
        <v>0</v>
      </c>
      <c r="J39" s="540">
        <f>'4. mell.Önkorm'!S41</f>
        <v>0</v>
      </c>
      <c r="K39" s="540">
        <f>'4. mell.Önkorm'!T41</f>
        <v>0</v>
      </c>
      <c r="L39" s="541">
        <f t="shared" si="2"/>
        <v>0</v>
      </c>
      <c r="M39" s="167"/>
    </row>
    <row r="40" spans="1:17" s="54" customFormat="1" ht="12.2" customHeight="1" thickBot="1" x14ac:dyDescent="0.25">
      <c r="A40" s="14" t="s">
        <v>15</v>
      </c>
      <c r="B40" s="520" t="s">
        <v>624</v>
      </c>
      <c r="C40" s="523">
        <f>SUM(C41:C51)</f>
        <v>717532540</v>
      </c>
      <c r="D40" s="522">
        <f>SUM(D41:D51)</f>
        <v>731466540</v>
      </c>
      <c r="E40" s="523">
        <f>SUM(E41:E51)</f>
        <v>983931540</v>
      </c>
      <c r="F40" s="523">
        <f>SUM(F41:F51)</f>
        <v>1066184540</v>
      </c>
      <c r="G40" s="523">
        <f>SUM(G41:G51)</f>
        <v>1066184540</v>
      </c>
      <c r="H40" s="1186">
        <f t="shared" si="1"/>
        <v>0</v>
      </c>
      <c r="I40" s="524">
        <f>SUM(I41:I51)</f>
        <v>0</v>
      </c>
      <c r="J40" s="524">
        <f>SUM(J41:J51)</f>
        <v>0</v>
      </c>
      <c r="K40" s="524">
        <f>SUM(K41:K51)</f>
        <v>0</v>
      </c>
      <c r="L40" s="525">
        <f t="shared" si="2"/>
        <v>0</v>
      </c>
      <c r="M40" s="167"/>
    </row>
    <row r="41" spans="1:17" s="54" customFormat="1" ht="12.2" customHeight="1" x14ac:dyDescent="0.2">
      <c r="A41" s="12" t="s">
        <v>100</v>
      </c>
      <c r="B41" s="526" t="s">
        <v>143</v>
      </c>
      <c r="C41" s="593">
        <f>'4. mell.Önkorm'!C43+'5.Int.össz'!C11</f>
        <v>0</v>
      </c>
      <c r="D41" s="527">
        <f>'4. mell.Önkorm'!D43+'5.Int.össz'!D11</f>
        <v>0</v>
      </c>
      <c r="E41" s="528">
        <f>'4. mell.Önkorm'!E43+'5.Int.össz'!E11</f>
        <v>0</v>
      </c>
      <c r="F41" s="528">
        <f>'4. mell.Önkorm'!F43+'5.Int.össz'!F11</f>
        <v>37619</v>
      </c>
      <c r="G41" s="528">
        <f>'4. mell.Önkorm'!G43+'5.Int.össz'!G11</f>
        <v>37619</v>
      </c>
      <c r="H41" s="1187">
        <f t="shared" si="1"/>
        <v>0</v>
      </c>
      <c r="I41" s="529">
        <f>'4. mell.Önkorm'!R43+'5.Int.össz'!I11</f>
        <v>0</v>
      </c>
      <c r="J41" s="529">
        <f>'4. mell.Önkorm'!S43+'5.Int.össz'!J11</f>
        <v>0</v>
      </c>
      <c r="K41" s="529">
        <f>'4. mell.Önkorm'!T43+'5.Int.össz'!K11</f>
        <v>0</v>
      </c>
      <c r="L41" s="530" t="e">
        <f t="shared" si="2"/>
        <v>#DIV/0!</v>
      </c>
      <c r="M41" s="167"/>
    </row>
    <row r="42" spans="1:17" s="54" customFormat="1" ht="12.2" customHeight="1" x14ac:dyDescent="0.2">
      <c r="A42" s="1182" t="s">
        <v>101</v>
      </c>
      <c r="B42" s="531" t="s">
        <v>144</v>
      </c>
      <c r="C42" s="593">
        <f>'4. mell.Önkorm'!C44+'5.Int.össz'!C12</f>
        <v>78127648</v>
      </c>
      <c r="D42" s="535">
        <f>'4. mell.Önkorm'!D44+'5.Int.össz'!D12</f>
        <v>78127648</v>
      </c>
      <c r="E42" s="593">
        <f>'4. mell.Önkorm'!E44+'5.Int.össz'!E12</f>
        <v>78127648</v>
      </c>
      <c r="F42" s="593">
        <f>'4. mell.Önkorm'!F44+'5.Int.össz'!F12</f>
        <v>107785153</v>
      </c>
      <c r="G42" s="593">
        <f>'4. mell.Önkorm'!G44+'5.Int.össz'!G12</f>
        <v>107857623</v>
      </c>
      <c r="H42" s="1190">
        <f t="shared" si="1"/>
        <v>72470</v>
      </c>
      <c r="I42" s="537">
        <f>'4. mell.Önkorm'!R44+'5.Int.össz'!I12</f>
        <v>0</v>
      </c>
      <c r="J42" s="537">
        <f>'4. mell.Önkorm'!S44+'5.Int.össz'!J12</f>
        <v>0</v>
      </c>
      <c r="K42" s="537">
        <f>'4. mell.Önkorm'!T44+'5.Int.össz'!K12</f>
        <v>0</v>
      </c>
      <c r="L42" s="538">
        <f t="shared" si="2"/>
        <v>0</v>
      </c>
      <c r="M42" s="167"/>
    </row>
    <row r="43" spans="1:17" s="54" customFormat="1" ht="12.2" customHeight="1" x14ac:dyDescent="0.2">
      <c r="A43" s="1182" t="s">
        <v>164</v>
      </c>
      <c r="B43" s="531" t="s">
        <v>274</v>
      </c>
      <c r="C43" s="593">
        <f>'4. mell.Önkorm'!C45+'5.Int.össz'!C13</f>
        <v>10384660</v>
      </c>
      <c r="D43" s="535">
        <f>'4. mell.Önkorm'!D45+'5.Int.össz'!D13</f>
        <v>10384660</v>
      </c>
      <c r="E43" s="593">
        <f>'4. mell.Önkorm'!E45+'5.Int.össz'!E13</f>
        <v>12849660</v>
      </c>
      <c r="F43" s="593">
        <f>'4. mell.Önkorm'!F45+'5.Int.össz'!F13</f>
        <v>14848855</v>
      </c>
      <c r="G43" s="593">
        <f>'4. mell.Önkorm'!G45+'5.Int.össz'!G13</f>
        <v>14848855</v>
      </c>
      <c r="H43" s="1190">
        <f t="shared" si="1"/>
        <v>0</v>
      </c>
      <c r="I43" s="537">
        <f>'4. mell.Önkorm'!R45+'5.Int.össz'!I13</f>
        <v>0</v>
      </c>
      <c r="J43" s="537">
        <f>'4. mell.Önkorm'!S45+'5.Int.össz'!J13</f>
        <v>0</v>
      </c>
      <c r="K43" s="537">
        <f>'4. mell.Önkorm'!T45+'5.Int.össz'!K13</f>
        <v>0</v>
      </c>
      <c r="L43" s="538">
        <f t="shared" si="2"/>
        <v>0</v>
      </c>
      <c r="M43" s="167"/>
      <c r="Q43" s="54" t="s">
        <v>385</v>
      </c>
    </row>
    <row r="44" spans="1:17" s="54" customFormat="1" ht="12.2" customHeight="1" x14ac:dyDescent="0.2">
      <c r="A44" s="1182" t="s">
        <v>200</v>
      </c>
      <c r="B44" s="531" t="s">
        <v>146</v>
      </c>
      <c r="C44" s="593">
        <f>'4. mell.Önkorm'!C46+'5.Int.össz'!C14</f>
        <v>78517110</v>
      </c>
      <c r="D44" s="535">
        <f>'4. mell.Önkorm'!D46+'5.Int.össz'!D14</f>
        <v>78517110</v>
      </c>
      <c r="E44" s="593">
        <f>'4. mell.Önkorm'!E46+'5.Int.össz'!E14</f>
        <v>78517110</v>
      </c>
      <c r="F44" s="593">
        <f>'4. mell.Önkorm'!F46+'5.Int.össz'!F14</f>
        <v>78517110</v>
      </c>
      <c r="G44" s="593">
        <f>'4. mell.Önkorm'!G46+'5.Int.össz'!G14</f>
        <v>61517110</v>
      </c>
      <c r="H44" s="1190">
        <f t="shared" si="1"/>
        <v>-17000000</v>
      </c>
      <c r="I44" s="537">
        <f>'4. mell.Önkorm'!R46+'5.Int.össz'!I14</f>
        <v>0</v>
      </c>
      <c r="J44" s="537">
        <f>'4. mell.Önkorm'!S46+'5.Int.össz'!J14</f>
        <v>0</v>
      </c>
      <c r="K44" s="537">
        <f>'4. mell.Önkorm'!T46+'5.Int.össz'!K14</f>
        <v>0</v>
      </c>
      <c r="L44" s="538">
        <f t="shared" si="2"/>
        <v>0</v>
      </c>
      <c r="M44" s="167"/>
    </row>
    <row r="45" spans="1:17" s="54" customFormat="1" ht="12.2" customHeight="1" x14ac:dyDescent="0.2">
      <c r="A45" s="1182" t="s">
        <v>282</v>
      </c>
      <c r="B45" s="531" t="s">
        <v>148</v>
      </c>
      <c r="C45" s="593">
        <f>'4. mell.Önkorm'!C47+'5.Int.össz'!C15</f>
        <v>176659740</v>
      </c>
      <c r="D45" s="535">
        <f>'4. mell.Önkorm'!D47+'5.Int.össz'!D15</f>
        <v>176659740</v>
      </c>
      <c r="E45" s="593">
        <f>'4. mell.Önkorm'!E47+'5.Int.össz'!E15</f>
        <v>176659740</v>
      </c>
      <c r="F45" s="593">
        <f>'4. mell.Önkorm'!F47+'5.Int.össz'!F15</f>
        <v>211881640</v>
      </c>
      <c r="G45" s="593">
        <f>'4. mell.Önkorm'!G47+'5.Int.össz'!G15</f>
        <v>211881640</v>
      </c>
      <c r="H45" s="1190">
        <f t="shared" si="1"/>
        <v>0</v>
      </c>
      <c r="I45" s="537">
        <f>'4. mell.Önkorm'!R47+'5.Int.össz'!I15</f>
        <v>0</v>
      </c>
      <c r="J45" s="537">
        <f>'4. mell.Önkorm'!S47+'5.Int.össz'!J15</f>
        <v>0</v>
      </c>
      <c r="K45" s="537">
        <f>'4. mell.Önkorm'!T47+'5.Int.össz'!K15</f>
        <v>0</v>
      </c>
      <c r="L45" s="538">
        <f t="shared" si="2"/>
        <v>0</v>
      </c>
      <c r="M45" s="167"/>
    </row>
    <row r="46" spans="1:17" s="54" customFormat="1" ht="12.2" customHeight="1" x14ac:dyDescent="0.2">
      <c r="A46" s="1182" t="s">
        <v>601</v>
      </c>
      <c r="B46" s="531" t="s">
        <v>203</v>
      </c>
      <c r="C46" s="593">
        <f>'4. mell.Önkorm'!C48+'5.Int.össz'!C16</f>
        <v>80894912</v>
      </c>
      <c r="D46" s="535">
        <f>'4. mell.Önkorm'!D48+'5.Int.össz'!D16</f>
        <v>80894912</v>
      </c>
      <c r="E46" s="593">
        <f>'4. mell.Önkorm'!E48+'5.Int.össz'!E16</f>
        <v>80894912</v>
      </c>
      <c r="F46" s="593">
        <f>'4. mell.Önkorm'!F48+'5.Int.össz'!F16</f>
        <v>95226855</v>
      </c>
      <c r="G46" s="593">
        <f>'4. mell.Önkorm'!G48+'5.Int.össz'!G16</f>
        <v>95226855</v>
      </c>
      <c r="H46" s="1190">
        <f t="shared" si="1"/>
        <v>0</v>
      </c>
      <c r="I46" s="537">
        <f>'4. mell.Önkorm'!R48+'5.Int.össz'!I16</f>
        <v>0</v>
      </c>
      <c r="J46" s="537">
        <f>'4. mell.Önkorm'!S48+'5.Int.össz'!J16</f>
        <v>0</v>
      </c>
      <c r="K46" s="537">
        <f>'4. mell.Önkorm'!T48+'5.Int.össz'!K16</f>
        <v>0</v>
      </c>
      <c r="L46" s="538">
        <f t="shared" si="2"/>
        <v>0</v>
      </c>
      <c r="M46" s="167"/>
    </row>
    <row r="47" spans="1:17" s="54" customFormat="1" ht="12.2" customHeight="1" x14ac:dyDescent="0.2">
      <c r="A47" s="1182" t="s">
        <v>602</v>
      </c>
      <c r="B47" s="531" t="s">
        <v>204</v>
      </c>
      <c r="C47" s="593">
        <f>'4. mell.Önkorm'!C49+'5.Int.össz'!C17</f>
        <v>0</v>
      </c>
      <c r="D47" s="535">
        <f>'4. mell.Önkorm'!D49+'5.Int.össz'!D17</f>
        <v>13934000</v>
      </c>
      <c r="E47" s="593">
        <f>'4. mell.Önkorm'!E49+'5.Int.össz'!E17</f>
        <v>13934000</v>
      </c>
      <c r="F47" s="593">
        <f>'4. mell.Önkorm'!F49+'5.Int.össz'!F17</f>
        <v>13934000</v>
      </c>
      <c r="G47" s="593">
        <f>'4. mell.Önkorm'!G49+'5.Int.össz'!G17</f>
        <v>13934000</v>
      </c>
      <c r="H47" s="1190">
        <f t="shared" si="1"/>
        <v>0</v>
      </c>
      <c r="I47" s="537">
        <f>'4. mell.Önkorm'!R49+'5.Int.össz'!I17</f>
        <v>0</v>
      </c>
      <c r="J47" s="537">
        <f>'4. mell.Önkorm'!S49+'5.Int.össz'!J17</f>
        <v>0</v>
      </c>
      <c r="K47" s="537">
        <f>'4. mell.Önkorm'!T49+'5.Int.össz'!K17</f>
        <v>0</v>
      </c>
      <c r="L47" s="538">
        <f t="shared" ref="L47:L72" si="4">I47/D47*100</f>
        <v>0</v>
      </c>
      <c r="M47" s="167"/>
    </row>
    <row r="48" spans="1:17" s="54" customFormat="1" ht="12.2" customHeight="1" x14ac:dyDescent="0.2">
      <c r="A48" s="1182" t="s">
        <v>603</v>
      </c>
      <c r="B48" s="531" t="s">
        <v>302</v>
      </c>
      <c r="C48" s="593">
        <f>'4. mell.Önkorm'!C50+'5.Int.össz'!C18</f>
        <v>280630000</v>
      </c>
      <c r="D48" s="535">
        <f>'4. mell.Önkorm'!D50+'5.Int.össz'!D18</f>
        <v>280630000</v>
      </c>
      <c r="E48" s="593">
        <f>'4. mell.Önkorm'!E50+'5.Int.össz'!E18</f>
        <v>530630000</v>
      </c>
      <c r="F48" s="593">
        <f>'4. mell.Önkorm'!F50+'5.Int.össz'!F18</f>
        <v>530630000</v>
      </c>
      <c r="G48" s="593">
        <f>'4. mell.Önkorm'!G50+'5.Int.össz'!G18</f>
        <v>547630000</v>
      </c>
      <c r="H48" s="1190">
        <f t="shared" si="1"/>
        <v>17000000</v>
      </c>
      <c r="I48" s="537">
        <f>'4. mell.Önkorm'!R50+'5.Int.össz'!I18</f>
        <v>0</v>
      </c>
      <c r="J48" s="537">
        <f>'4. mell.Önkorm'!S50+'5.Int.össz'!J18</f>
        <v>0</v>
      </c>
      <c r="K48" s="537">
        <f>'4. mell.Önkorm'!T50+'5.Int.össz'!K18</f>
        <v>0</v>
      </c>
      <c r="L48" s="538">
        <f t="shared" si="4"/>
        <v>0</v>
      </c>
      <c r="M48" s="167"/>
    </row>
    <row r="49" spans="1:13" s="54" customFormat="1" ht="12.2" customHeight="1" x14ac:dyDescent="0.2">
      <c r="A49" s="1182" t="s">
        <v>604</v>
      </c>
      <c r="B49" s="531" t="s">
        <v>155</v>
      </c>
      <c r="C49" s="562">
        <f>'4. mell.Önkorm'!C51+'5.Int.össz'!C19</f>
        <v>0</v>
      </c>
      <c r="D49" s="551">
        <f>'4. mell.Önkorm'!D51+'5.Int.össz'!D19</f>
        <v>0</v>
      </c>
      <c r="E49" s="562">
        <f>'4. mell.Önkorm'!E51+'5.Int.össz'!E19</f>
        <v>0</v>
      </c>
      <c r="F49" s="562">
        <f>'4. mell.Önkorm'!F51+'5.Int.össz'!F19</f>
        <v>0</v>
      </c>
      <c r="G49" s="562">
        <f>'4. mell.Önkorm'!G51+'5.Int.össz'!G19</f>
        <v>0</v>
      </c>
      <c r="H49" s="1194">
        <f t="shared" si="1"/>
        <v>0</v>
      </c>
      <c r="I49" s="552">
        <f>'4. mell.Önkorm'!R51+'5.Int.össz'!I19</f>
        <v>0</v>
      </c>
      <c r="J49" s="552">
        <f>'4. mell.Önkorm'!S51+'5.Int.össz'!J19</f>
        <v>0</v>
      </c>
      <c r="K49" s="552">
        <f>'4. mell.Önkorm'!T51+'5.Int.össz'!K19</f>
        <v>0</v>
      </c>
      <c r="L49" s="553" t="e">
        <f t="shared" si="4"/>
        <v>#DIV/0!</v>
      </c>
      <c r="M49" s="167"/>
    </row>
    <row r="50" spans="1:13" s="54" customFormat="1" ht="12.2" customHeight="1" x14ac:dyDescent="0.2">
      <c r="A50" s="1184" t="s">
        <v>605</v>
      </c>
      <c r="B50" s="532" t="s">
        <v>275</v>
      </c>
      <c r="C50" s="562">
        <f>'4. mell.Önkorm'!C52+'5.Int.össz'!C20</f>
        <v>0</v>
      </c>
      <c r="D50" s="551">
        <f>'4. mell.Önkorm'!D52+'5.Int.össz'!D20</f>
        <v>0</v>
      </c>
      <c r="E50" s="562">
        <f>'4. mell.Önkorm'!E52+'5.Int.össz'!E20</f>
        <v>0</v>
      </c>
      <c r="F50" s="562">
        <f>'4. mell.Önkorm'!F52+'5.Int.össz'!F20</f>
        <v>623468</v>
      </c>
      <c r="G50" s="562">
        <f>'4. mell.Önkorm'!G52+'5.Int.össz'!G20</f>
        <v>623468</v>
      </c>
      <c r="H50" s="1194">
        <f t="shared" si="1"/>
        <v>0</v>
      </c>
      <c r="I50" s="552">
        <f>'4. mell.Önkorm'!R52+'5.Int.össz'!I20</f>
        <v>0</v>
      </c>
      <c r="J50" s="552">
        <f>'4. mell.Önkorm'!S52+'5.Int.össz'!J20</f>
        <v>0</v>
      </c>
      <c r="K50" s="552">
        <f>'4. mell.Önkorm'!T52+'5.Int.össz'!K20</f>
        <v>0</v>
      </c>
      <c r="L50" s="553" t="e">
        <f t="shared" si="4"/>
        <v>#DIV/0!</v>
      </c>
      <c r="M50" s="167"/>
    </row>
    <row r="51" spans="1:13" s="54" customFormat="1" ht="12.2" customHeight="1" thickBot="1" x14ac:dyDescent="0.25">
      <c r="A51" s="1184" t="s">
        <v>606</v>
      </c>
      <c r="B51" s="532" t="s">
        <v>157</v>
      </c>
      <c r="C51" s="562">
        <f>'4. mell.Önkorm'!C53+'5.Int.össz'!C21</f>
        <v>12318470</v>
      </c>
      <c r="D51" s="551">
        <f>'4. mell.Önkorm'!D53+'5.Int.össz'!D21</f>
        <v>12318470</v>
      </c>
      <c r="E51" s="562">
        <f>'4. mell.Önkorm'!E53+'5.Int.össz'!E21</f>
        <v>12318470</v>
      </c>
      <c r="F51" s="562">
        <f>'4. mell.Önkorm'!F53+'5.Int.össz'!F21</f>
        <v>12699840</v>
      </c>
      <c r="G51" s="562">
        <f>'4. mell.Önkorm'!G53+'5.Int.össz'!G21</f>
        <v>12627370</v>
      </c>
      <c r="H51" s="1194">
        <f t="shared" si="1"/>
        <v>-72470</v>
      </c>
      <c r="I51" s="552">
        <f>'4. mell.Önkorm'!R53+'5.Int.össz'!I21</f>
        <v>0</v>
      </c>
      <c r="J51" s="552">
        <f>'4. mell.Önkorm'!S53+'5.Int.össz'!J21</f>
        <v>0</v>
      </c>
      <c r="K51" s="552">
        <f>'4. mell.Önkorm'!T53+'5.Int.össz'!K21</f>
        <v>0</v>
      </c>
      <c r="L51" s="553">
        <f t="shared" si="4"/>
        <v>0</v>
      </c>
      <c r="M51" s="167"/>
    </row>
    <row r="52" spans="1:13" s="54" customFormat="1" ht="12.2" customHeight="1" thickBot="1" x14ac:dyDescent="0.25">
      <c r="A52" s="14" t="s">
        <v>16</v>
      </c>
      <c r="B52" s="520" t="s">
        <v>607</v>
      </c>
      <c r="C52" s="523">
        <f>SUM(C53:C57)</f>
        <v>57720000</v>
      </c>
      <c r="D52" s="522">
        <f>SUM(D53:D57)</f>
        <v>57720000</v>
      </c>
      <c r="E52" s="523">
        <f>SUM(E53:E57)</f>
        <v>57720000</v>
      </c>
      <c r="F52" s="523">
        <f>SUM(F53:F57)</f>
        <v>57720000</v>
      </c>
      <c r="G52" s="523">
        <f>SUM(G53:G57)</f>
        <v>57720000</v>
      </c>
      <c r="H52" s="1186">
        <f t="shared" si="1"/>
        <v>0</v>
      </c>
      <c r="I52" s="524">
        <f>SUM(I53:I57)</f>
        <v>0</v>
      </c>
      <c r="J52" s="524">
        <f>SUM(J53:J57)</f>
        <v>0</v>
      </c>
      <c r="K52" s="524">
        <f>SUM(K53:K57)</f>
        <v>0</v>
      </c>
      <c r="L52" s="525">
        <f t="shared" si="4"/>
        <v>0</v>
      </c>
      <c r="M52" s="167"/>
    </row>
    <row r="53" spans="1:13" s="54" customFormat="1" ht="12.2" customHeight="1" x14ac:dyDescent="0.2">
      <c r="A53" s="12" t="s">
        <v>89</v>
      </c>
      <c r="B53" s="526" t="s">
        <v>167</v>
      </c>
      <c r="C53" s="555">
        <f>'4. mell.Önkorm'!C55+'5.Int.össz'!C33</f>
        <v>0</v>
      </c>
      <c r="D53" s="554">
        <f>'4. mell.Önkorm'!D55+'5.Int.össz'!D33</f>
        <v>0</v>
      </c>
      <c r="E53" s="555">
        <f>'4. mell.Önkorm'!E55+'5.Int.össz'!E33</f>
        <v>0</v>
      </c>
      <c r="F53" s="555">
        <f>'4. mell.Önkorm'!F55+'5.Int.össz'!F33</f>
        <v>0</v>
      </c>
      <c r="G53" s="555">
        <f>'4. mell.Önkorm'!G55+'5.Int.össz'!G33</f>
        <v>0</v>
      </c>
      <c r="H53" s="1195">
        <f t="shared" si="1"/>
        <v>0</v>
      </c>
      <c r="I53" s="556">
        <f>'4. mell.Önkorm'!R55+'5.Int.össz'!I33</f>
        <v>0</v>
      </c>
      <c r="J53" s="556">
        <f>'4. mell.Önkorm'!S55+'5.Int.össz'!J33</f>
        <v>0</v>
      </c>
      <c r="K53" s="556">
        <f>'4. mell.Önkorm'!T55+'5.Int.össz'!K33</f>
        <v>0</v>
      </c>
      <c r="L53" s="557" t="e">
        <f t="shared" si="4"/>
        <v>#DIV/0!</v>
      </c>
      <c r="M53" s="167"/>
    </row>
    <row r="54" spans="1:13" s="54" customFormat="1" ht="12.2" customHeight="1" x14ac:dyDescent="0.2">
      <c r="A54" s="1182" t="s">
        <v>102</v>
      </c>
      <c r="B54" s="531" t="s">
        <v>168</v>
      </c>
      <c r="C54" s="562">
        <f>'4. mell.Önkorm'!C56+'5.Int.össz'!C34</f>
        <v>57720000</v>
      </c>
      <c r="D54" s="551">
        <f>'4. mell.Önkorm'!D56+'5.Int.össz'!D34</f>
        <v>57720000</v>
      </c>
      <c r="E54" s="562">
        <f>'4. mell.Önkorm'!E56+'5.Int.össz'!E34</f>
        <v>57720000</v>
      </c>
      <c r="F54" s="562">
        <f>'4. mell.Önkorm'!F56+'5.Int.össz'!F34</f>
        <v>57720000</v>
      </c>
      <c r="G54" s="562">
        <f>'4. mell.Önkorm'!G56+'5.Int.össz'!G34</f>
        <v>57720000</v>
      </c>
      <c r="H54" s="1194">
        <f t="shared" si="1"/>
        <v>0</v>
      </c>
      <c r="I54" s="552">
        <f>'4. mell.Önkorm'!R56+'5.Int.össz'!I34</f>
        <v>0</v>
      </c>
      <c r="J54" s="552">
        <f>'4. mell.Önkorm'!S56+'5.Int.össz'!J34</f>
        <v>0</v>
      </c>
      <c r="K54" s="552">
        <f>'4. mell.Önkorm'!T56+'5.Int.össz'!K34</f>
        <v>0</v>
      </c>
      <c r="L54" s="553">
        <f t="shared" si="4"/>
        <v>0</v>
      </c>
      <c r="M54" s="167"/>
    </row>
    <row r="55" spans="1:13" s="54" customFormat="1" ht="12.2" customHeight="1" x14ac:dyDescent="0.2">
      <c r="A55" s="1182" t="s">
        <v>103</v>
      </c>
      <c r="B55" s="531" t="s">
        <v>169</v>
      </c>
      <c r="C55" s="562">
        <f>'4. mell.Önkorm'!C57+'5.Int.össz'!C35</f>
        <v>0</v>
      </c>
      <c r="D55" s="551">
        <f>'4. mell.Önkorm'!D57+'5.Int.össz'!D35</f>
        <v>0</v>
      </c>
      <c r="E55" s="562">
        <f>'4. mell.Önkorm'!E57+'5.Int.össz'!E35</f>
        <v>0</v>
      </c>
      <c r="F55" s="562">
        <f>'4. mell.Önkorm'!F57+'5.Int.össz'!F35</f>
        <v>0</v>
      </c>
      <c r="G55" s="562">
        <f>'4. mell.Önkorm'!G57+'5.Int.össz'!G35</f>
        <v>0</v>
      </c>
      <c r="H55" s="1194">
        <f t="shared" si="1"/>
        <v>0</v>
      </c>
      <c r="I55" s="552">
        <f>'4. mell.Önkorm'!R57+'5.Int.össz'!I35</f>
        <v>0</v>
      </c>
      <c r="J55" s="552">
        <f>'4. mell.Önkorm'!S57+'5.Int.össz'!J35</f>
        <v>0</v>
      </c>
      <c r="K55" s="552">
        <f>'4. mell.Önkorm'!T57+'5.Int.össz'!K35</f>
        <v>0</v>
      </c>
      <c r="L55" s="553" t="e">
        <f t="shared" si="4"/>
        <v>#DIV/0!</v>
      </c>
      <c r="M55" s="167"/>
    </row>
    <row r="56" spans="1:13" s="54" customFormat="1" ht="12.2" customHeight="1" x14ac:dyDescent="0.2">
      <c r="A56" s="1182" t="s">
        <v>201</v>
      </c>
      <c r="B56" s="531" t="s">
        <v>207</v>
      </c>
      <c r="C56" s="562">
        <f>'4. mell.Önkorm'!C58</f>
        <v>0</v>
      </c>
      <c r="D56" s="551">
        <f>'4. mell.Önkorm'!D58</f>
        <v>0</v>
      </c>
      <c r="E56" s="562">
        <f>'4. mell.Önkorm'!E58</f>
        <v>0</v>
      </c>
      <c r="F56" s="562">
        <f>'4. mell.Önkorm'!F58</f>
        <v>0</v>
      </c>
      <c r="G56" s="562">
        <f>'4. mell.Önkorm'!G58</f>
        <v>0</v>
      </c>
      <c r="H56" s="1194">
        <f t="shared" si="1"/>
        <v>0</v>
      </c>
      <c r="I56" s="552">
        <f>'4. mell.Önkorm'!R58</f>
        <v>0</v>
      </c>
      <c r="J56" s="552">
        <f>'4. mell.Önkorm'!S58</f>
        <v>0</v>
      </c>
      <c r="K56" s="552">
        <f>'4. mell.Önkorm'!T58</f>
        <v>0</v>
      </c>
      <c r="L56" s="553" t="e">
        <f t="shared" si="4"/>
        <v>#DIV/0!</v>
      </c>
      <c r="M56" s="167"/>
    </row>
    <row r="57" spans="1:13" s="54" customFormat="1" ht="12.2" customHeight="1" thickBot="1" x14ac:dyDescent="0.25">
      <c r="A57" s="1184" t="s">
        <v>202</v>
      </c>
      <c r="B57" s="532" t="s">
        <v>209</v>
      </c>
      <c r="C57" s="1171">
        <f>'4. mell.Önkorm'!C59</f>
        <v>0</v>
      </c>
      <c r="D57" s="558">
        <f>'4. mell.Önkorm'!D59</f>
        <v>0</v>
      </c>
      <c r="E57" s="1171">
        <f>'4. mell.Önkorm'!E59</f>
        <v>0</v>
      </c>
      <c r="F57" s="1171">
        <f>'4. mell.Önkorm'!F59</f>
        <v>0</v>
      </c>
      <c r="G57" s="1171">
        <f>'4. mell.Önkorm'!G59</f>
        <v>0</v>
      </c>
      <c r="H57" s="1196">
        <f t="shared" si="1"/>
        <v>0</v>
      </c>
      <c r="I57" s="559">
        <f>'4. mell.Önkorm'!R59</f>
        <v>0</v>
      </c>
      <c r="J57" s="559">
        <f>'4. mell.Önkorm'!S59</f>
        <v>0</v>
      </c>
      <c r="K57" s="559">
        <f>'4. mell.Önkorm'!T59</f>
        <v>0</v>
      </c>
      <c r="L57" s="560" t="e">
        <f t="shared" si="4"/>
        <v>#DIV/0!</v>
      </c>
      <c r="M57" s="167"/>
    </row>
    <row r="58" spans="1:13" s="54" customFormat="1" ht="12.2" customHeight="1" thickBot="1" x14ac:dyDescent="0.25">
      <c r="A58" s="14" t="s">
        <v>17</v>
      </c>
      <c r="B58" s="520" t="s">
        <v>625</v>
      </c>
      <c r="C58" s="523">
        <f>SUM(C59:C60)</f>
        <v>5518250</v>
      </c>
      <c r="D58" s="522">
        <f>SUM(D59:D60)</f>
        <v>5568250</v>
      </c>
      <c r="E58" s="523">
        <f>SUM(E59:E60)</f>
        <v>4126263</v>
      </c>
      <c r="F58" s="523">
        <f>SUM(F59:F60)</f>
        <v>4126263</v>
      </c>
      <c r="G58" s="523">
        <f>SUM(G59:G60)</f>
        <v>4126263</v>
      </c>
      <c r="H58" s="1186">
        <f t="shared" si="1"/>
        <v>0</v>
      </c>
      <c r="I58" s="524">
        <f>SUM(I59:I60)</f>
        <v>0</v>
      </c>
      <c r="J58" s="524">
        <f>SUM(J59:J60)</f>
        <v>0</v>
      </c>
      <c r="K58" s="524">
        <f>SUM(K59:K60)</f>
        <v>0</v>
      </c>
      <c r="L58" s="525">
        <f t="shared" si="4"/>
        <v>0</v>
      </c>
      <c r="M58" s="167"/>
    </row>
    <row r="59" spans="1:13" s="54" customFormat="1" ht="12.2" customHeight="1" x14ac:dyDescent="0.2">
      <c r="A59" s="1182" t="s">
        <v>104</v>
      </c>
      <c r="B59" s="531" t="s">
        <v>210</v>
      </c>
      <c r="C59" s="593">
        <f>'4. mell.Önkorm'!C61</f>
        <v>0</v>
      </c>
      <c r="D59" s="535">
        <f>'4. mell.Önkorm'!D61</f>
        <v>0</v>
      </c>
      <c r="E59" s="593">
        <f>'4. mell.Önkorm'!E61</f>
        <v>0</v>
      </c>
      <c r="F59" s="593">
        <f>'4. mell.Önkorm'!F61</f>
        <v>0</v>
      </c>
      <c r="G59" s="593">
        <f>'4. mell.Önkorm'!G61</f>
        <v>0</v>
      </c>
      <c r="H59" s="1190">
        <f t="shared" si="1"/>
        <v>0</v>
      </c>
      <c r="I59" s="537">
        <f>'4. mell.Önkorm'!R61</f>
        <v>0</v>
      </c>
      <c r="J59" s="537">
        <f>'4. mell.Önkorm'!S61</f>
        <v>0</v>
      </c>
      <c r="K59" s="537">
        <f>'4. mell.Önkorm'!T61</f>
        <v>0</v>
      </c>
      <c r="L59" s="538" t="e">
        <f t="shared" si="4"/>
        <v>#DIV/0!</v>
      </c>
      <c r="M59" s="167"/>
    </row>
    <row r="60" spans="1:13" s="54" customFormat="1" ht="12.2" customHeight="1" x14ac:dyDescent="0.2">
      <c r="A60" s="1182" t="s">
        <v>105</v>
      </c>
      <c r="B60" s="531" t="s">
        <v>211</v>
      </c>
      <c r="C60" s="593">
        <f>'4. mell.Önkorm'!C62+'5.Int.össz'!C36</f>
        <v>5518250</v>
      </c>
      <c r="D60" s="535">
        <f>'4. mell.Önkorm'!D62+'5.Int.össz'!D36</f>
        <v>5568250</v>
      </c>
      <c r="E60" s="593">
        <f>'4. mell.Önkorm'!E62+'5.Int.össz'!E36</f>
        <v>4126263</v>
      </c>
      <c r="F60" s="593">
        <f>'4. mell.Önkorm'!F62+'5.Int.össz'!F36</f>
        <v>4126263</v>
      </c>
      <c r="G60" s="593">
        <f>'4. mell.Önkorm'!G62+'5.Int.össz'!G36</f>
        <v>4126263</v>
      </c>
      <c r="H60" s="1190">
        <f t="shared" si="1"/>
        <v>0</v>
      </c>
      <c r="I60" s="537">
        <f>'4. mell.Önkorm'!R62+'5.Int.össz'!I36</f>
        <v>0</v>
      </c>
      <c r="J60" s="537">
        <f>'4. mell.Önkorm'!S62+'5.Int.össz'!J36</f>
        <v>0</v>
      </c>
      <c r="K60" s="537">
        <f>'4. mell.Önkorm'!T62+'5.Int.össz'!K36</f>
        <v>0</v>
      </c>
      <c r="L60" s="538">
        <f t="shared" si="4"/>
        <v>0</v>
      </c>
      <c r="M60" s="167"/>
    </row>
    <row r="61" spans="1:13" s="54" customFormat="1" ht="12.2" customHeight="1" thickBot="1" x14ac:dyDescent="0.25">
      <c r="A61" s="1184" t="s">
        <v>608</v>
      </c>
      <c r="B61" s="532" t="s">
        <v>640</v>
      </c>
      <c r="C61" s="1170">
        <f>'4. mell.Önkorm'!C63+'5.Int.össz'!C37</f>
        <v>5018250</v>
      </c>
      <c r="D61" s="539">
        <f>'4. mell.Önkorm'!D63+'5.Int.össz'!D37</f>
        <v>5018250</v>
      </c>
      <c r="E61" s="1170">
        <f>'4. mell.Önkorm'!E63+'5.Int.össz'!E37</f>
        <v>576263</v>
      </c>
      <c r="F61" s="1170">
        <f>'4. mell.Önkorm'!F63+'5.Int.össz'!F37</f>
        <v>576263</v>
      </c>
      <c r="G61" s="1170">
        <f>'4. mell.Önkorm'!G63+'5.Int.össz'!G37</f>
        <v>576263</v>
      </c>
      <c r="H61" s="1191">
        <f t="shared" si="1"/>
        <v>0</v>
      </c>
      <c r="I61" s="540">
        <f>'4. mell.Önkorm'!R63+'5.Int.össz'!I37</f>
        <v>0</v>
      </c>
      <c r="J61" s="540">
        <f>'4. mell.Önkorm'!S63+'5.Int.össz'!J37</f>
        <v>0</v>
      </c>
      <c r="K61" s="540">
        <f>'4. mell.Önkorm'!T63+'5.Int.össz'!K37</f>
        <v>0</v>
      </c>
      <c r="L61" s="541">
        <f t="shared" si="4"/>
        <v>0</v>
      </c>
      <c r="M61" s="167"/>
    </row>
    <row r="62" spans="1:13" s="54" customFormat="1" ht="12.2" customHeight="1" thickBot="1" x14ac:dyDescent="0.25">
      <c r="A62" s="14" t="s">
        <v>18</v>
      </c>
      <c r="B62" s="534" t="s">
        <v>380</v>
      </c>
      <c r="C62" s="523">
        <f>SUM(C63:C64)</f>
        <v>154098503</v>
      </c>
      <c r="D62" s="522">
        <f>SUM(D63:D64)</f>
        <v>154098503</v>
      </c>
      <c r="E62" s="523">
        <f>SUM(E63:E64)</f>
        <v>158540490</v>
      </c>
      <c r="F62" s="523">
        <f>SUM(F63:F64)</f>
        <v>158540490</v>
      </c>
      <c r="G62" s="523">
        <f>SUM(G63:G64)</f>
        <v>158540490</v>
      </c>
      <c r="H62" s="1186">
        <f t="shared" si="1"/>
        <v>0</v>
      </c>
      <c r="I62" s="524">
        <f>SUM(I63:I64)</f>
        <v>0</v>
      </c>
      <c r="J62" s="524">
        <f>SUM(J63:J64)</f>
        <v>0</v>
      </c>
      <c r="K62" s="524">
        <f>SUM(K63:K64)</f>
        <v>0</v>
      </c>
      <c r="L62" s="525">
        <f t="shared" si="4"/>
        <v>0</v>
      </c>
      <c r="M62" s="167"/>
    </row>
    <row r="63" spans="1:13" s="54" customFormat="1" ht="12.2" customHeight="1" x14ac:dyDescent="0.2">
      <c r="A63" s="12" t="s">
        <v>107</v>
      </c>
      <c r="B63" s="531" t="s">
        <v>212</v>
      </c>
      <c r="C63" s="562">
        <f>'4. mell.Önkorm'!C65+'5.Int.össz'!C39</f>
        <v>22141000</v>
      </c>
      <c r="D63" s="551">
        <f>'4. mell.Önkorm'!D65+'5.Int.össz'!D39</f>
        <v>22141000</v>
      </c>
      <c r="E63" s="562">
        <f>'4. mell.Önkorm'!E65+'5.Int.össz'!E39</f>
        <v>22141000</v>
      </c>
      <c r="F63" s="562">
        <f>'4. mell.Önkorm'!F65+'5.Int.össz'!F39</f>
        <v>22141000</v>
      </c>
      <c r="G63" s="562">
        <f>'4. mell.Önkorm'!G65+'5.Int.össz'!G39</f>
        <v>22141000</v>
      </c>
      <c r="H63" s="1194">
        <f t="shared" si="1"/>
        <v>0</v>
      </c>
      <c r="I63" s="552">
        <f>'4. mell.Önkorm'!R65+'5.Int.össz'!I39</f>
        <v>0</v>
      </c>
      <c r="J63" s="552">
        <f>'4. mell.Önkorm'!S65+'5.Int.össz'!J39</f>
        <v>0</v>
      </c>
      <c r="K63" s="552">
        <f>'4. mell.Önkorm'!T65+'5.Int.össz'!K39</f>
        <v>0</v>
      </c>
      <c r="L63" s="553">
        <f t="shared" si="4"/>
        <v>0</v>
      </c>
      <c r="M63" s="167"/>
    </row>
    <row r="64" spans="1:13" s="54" customFormat="1" ht="12.2" customHeight="1" x14ac:dyDescent="0.2">
      <c r="A64" s="1182" t="s">
        <v>108</v>
      </c>
      <c r="B64" s="531" t="s">
        <v>213</v>
      </c>
      <c r="C64" s="562">
        <f>'4. mell.Önkorm'!C66+'5.Int.össz'!C40</f>
        <v>131957503</v>
      </c>
      <c r="D64" s="551">
        <f>'4. mell.Önkorm'!D66+'5.Int.össz'!D40</f>
        <v>131957503</v>
      </c>
      <c r="E64" s="562">
        <f>'4. mell.Önkorm'!E66+'5.Int.össz'!E40</f>
        <v>136399490</v>
      </c>
      <c r="F64" s="562">
        <f>'4. mell.Önkorm'!F66+'5.Int.össz'!F40</f>
        <v>136399490</v>
      </c>
      <c r="G64" s="562">
        <f>'4. mell.Önkorm'!G66+'5.Int.össz'!G40</f>
        <v>136399490</v>
      </c>
      <c r="H64" s="1194">
        <f t="shared" si="1"/>
        <v>0</v>
      </c>
      <c r="I64" s="552">
        <f>'4. mell.Önkorm'!R66+'5.Int.össz'!I40</f>
        <v>0</v>
      </c>
      <c r="J64" s="552">
        <f>'4. mell.Önkorm'!S66+'5.Int.össz'!J40</f>
        <v>0</v>
      </c>
      <c r="K64" s="552">
        <f>'4. mell.Önkorm'!T66+'5.Int.össz'!K40</f>
        <v>0</v>
      </c>
      <c r="L64" s="553">
        <f t="shared" si="4"/>
        <v>0</v>
      </c>
      <c r="M64" s="167"/>
    </row>
    <row r="65" spans="1:13" s="54" customFormat="1" ht="12.2" customHeight="1" thickBot="1" x14ac:dyDescent="0.25">
      <c r="A65" s="244" t="s">
        <v>323</v>
      </c>
      <c r="B65" s="642" t="s">
        <v>368</v>
      </c>
      <c r="C65" s="643">
        <f>'4. mell.Önkorm'!C67+'5.Int.össz'!C41</f>
        <v>131957503</v>
      </c>
      <c r="D65" s="781">
        <f>'4. mell.Önkorm'!D67+'5.Int.össz'!D41</f>
        <v>131957503</v>
      </c>
      <c r="E65" s="643">
        <f>'4. mell.Önkorm'!E67+'5.Int.össz'!E41</f>
        <v>136399490</v>
      </c>
      <c r="F65" s="643">
        <f>'4. mell.Önkorm'!F67+'5.Int.össz'!F41</f>
        <v>136399490</v>
      </c>
      <c r="G65" s="643">
        <f>'4. mell.Önkorm'!G67+'5.Int.össz'!G41</f>
        <v>136399490</v>
      </c>
      <c r="H65" s="782">
        <f t="shared" si="1"/>
        <v>0</v>
      </c>
      <c r="I65" s="552">
        <f>'4. mell.Önkorm'!R67+'5.Int.össz'!I41</f>
        <v>0</v>
      </c>
      <c r="J65" s="552">
        <f>'4. mell.Önkorm'!S67+'5.Int.össz'!J41</f>
        <v>0</v>
      </c>
      <c r="K65" s="552">
        <f>'4. mell.Önkorm'!T67+'5.Int.össz'!K41</f>
        <v>0</v>
      </c>
      <c r="L65" s="553">
        <f t="shared" si="4"/>
        <v>0</v>
      </c>
      <c r="M65" s="167"/>
    </row>
    <row r="66" spans="1:13" s="54" customFormat="1" ht="12.2" customHeight="1" thickBot="1" x14ac:dyDescent="0.25">
      <c r="A66" s="431" t="s">
        <v>19</v>
      </c>
      <c r="B66" s="561" t="s">
        <v>626</v>
      </c>
      <c r="C66" s="639">
        <f>+C10+C24+C30+C40+C52+C58+C62</f>
        <v>7308025263</v>
      </c>
      <c r="D66" s="641">
        <f t="shared" ref="D66:J66" si="5">+D10+D24+D30+D40+D52+D58+D62</f>
        <v>7774438626</v>
      </c>
      <c r="E66" s="639">
        <f t="shared" si="5"/>
        <v>9590504960</v>
      </c>
      <c r="F66" s="639">
        <f t="shared" si="5"/>
        <v>11006829015</v>
      </c>
      <c r="G66" s="639">
        <f t="shared" si="5"/>
        <v>11539371803</v>
      </c>
      <c r="H66" s="1197">
        <f t="shared" si="1"/>
        <v>532542788</v>
      </c>
      <c r="I66" s="545">
        <f t="shared" si="5"/>
        <v>0</v>
      </c>
      <c r="J66" s="545">
        <f t="shared" si="5"/>
        <v>0</v>
      </c>
      <c r="K66" s="545">
        <f>+K10+K24+K30+K40+K52+K58+K62</f>
        <v>0</v>
      </c>
      <c r="L66" s="546">
        <f t="shared" si="4"/>
        <v>0</v>
      </c>
      <c r="M66" s="167"/>
    </row>
    <row r="67" spans="1:13" s="54" customFormat="1" ht="12.2" customHeight="1" thickBot="1" x14ac:dyDescent="0.25">
      <c r="A67" s="61" t="s">
        <v>20</v>
      </c>
      <c r="B67" s="534" t="s">
        <v>627</v>
      </c>
      <c r="C67" s="523">
        <f>SUM(C68:C70)</f>
        <v>0</v>
      </c>
      <c r="D67" s="522">
        <f t="shared" ref="D67:K67" si="6">SUM(D68:D70)</f>
        <v>0</v>
      </c>
      <c r="E67" s="523">
        <f t="shared" si="6"/>
        <v>0</v>
      </c>
      <c r="F67" s="523">
        <f t="shared" si="6"/>
        <v>0</v>
      </c>
      <c r="G67" s="523">
        <f t="shared" si="6"/>
        <v>0</v>
      </c>
      <c r="H67" s="1186">
        <f t="shared" si="1"/>
        <v>0</v>
      </c>
      <c r="I67" s="524">
        <f t="shared" si="6"/>
        <v>0</v>
      </c>
      <c r="J67" s="524">
        <f t="shared" si="6"/>
        <v>0</v>
      </c>
      <c r="K67" s="524">
        <f t="shared" si="6"/>
        <v>0</v>
      </c>
      <c r="L67" s="525" t="e">
        <f t="shared" si="4"/>
        <v>#DIV/0!</v>
      </c>
      <c r="M67" s="167"/>
    </row>
    <row r="68" spans="1:13" s="54" customFormat="1" ht="12.2" customHeight="1" x14ac:dyDescent="0.2">
      <c r="A68" s="12" t="s">
        <v>171</v>
      </c>
      <c r="B68" s="526" t="s">
        <v>215</v>
      </c>
      <c r="C68" s="562">
        <f>'4. mell.Önkorm'!C70</f>
        <v>0</v>
      </c>
      <c r="D68" s="551">
        <f>'4. mell.Önkorm'!D70</f>
        <v>0</v>
      </c>
      <c r="E68" s="562">
        <f>'4. mell.Önkorm'!E70</f>
        <v>0</v>
      </c>
      <c r="F68" s="562">
        <f>'4. mell.Önkorm'!F70</f>
        <v>0</v>
      </c>
      <c r="G68" s="562">
        <f>'4. mell.Önkorm'!G70</f>
        <v>0</v>
      </c>
      <c r="H68" s="1194">
        <f t="shared" si="1"/>
        <v>0</v>
      </c>
      <c r="I68" s="552">
        <f>'4. mell.Önkorm'!I70</f>
        <v>0</v>
      </c>
      <c r="J68" s="552">
        <f>'4. mell.Önkorm'!J70</f>
        <v>0</v>
      </c>
      <c r="K68" s="552">
        <f>'4. mell.Önkorm'!K70</f>
        <v>0</v>
      </c>
      <c r="L68" s="553" t="e">
        <f t="shared" si="4"/>
        <v>#DIV/0!</v>
      </c>
      <c r="M68" s="167"/>
    </row>
    <row r="69" spans="1:13" s="54" customFormat="1" ht="12.2" customHeight="1" x14ac:dyDescent="0.2">
      <c r="A69" s="1182" t="s">
        <v>172</v>
      </c>
      <c r="B69" s="531" t="s">
        <v>324</v>
      </c>
      <c r="C69" s="562">
        <f>'4. mell.Önkorm'!C71</f>
        <v>0</v>
      </c>
      <c r="D69" s="551">
        <f>'4. mell.Önkorm'!D71</f>
        <v>0</v>
      </c>
      <c r="E69" s="562">
        <f>'4. mell.Önkorm'!E71</f>
        <v>0</v>
      </c>
      <c r="F69" s="562">
        <f>'4. mell.Önkorm'!F71</f>
        <v>0</v>
      </c>
      <c r="G69" s="562">
        <f>'4. mell.Önkorm'!G71</f>
        <v>0</v>
      </c>
      <c r="H69" s="1194">
        <f t="shared" si="1"/>
        <v>0</v>
      </c>
      <c r="I69" s="552">
        <f>'4. mell.Önkorm'!I71</f>
        <v>0</v>
      </c>
      <c r="J69" s="552">
        <f>'4. mell.Önkorm'!J71</f>
        <v>0</v>
      </c>
      <c r="K69" s="552">
        <f>'4. mell.Önkorm'!K71</f>
        <v>0</v>
      </c>
      <c r="L69" s="553" t="e">
        <f t="shared" si="4"/>
        <v>#DIV/0!</v>
      </c>
      <c r="M69" s="167"/>
    </row>
    <row r="70" spans="1:13" s="54" customFormat="1" ht="12.2" customHeight="1" thickBot="1" x14ac:dyDescent="0.25">
      <c r="A70" s="1184" t="s">
        <v>173</v>
      </c>
      <c r="B70" s="531" t="s">
        <v>513</v>
      </c>
      <c r="C70" s="562">
        <f>'4. mell.Önkorm'!C72</f>
        <v>0</v>
      </c>
      <c r="D70" s="551">
        <f>'4. mell.Önkorm'!D72</f>
        <v>0</v>
      </c>
      <c r="E70" s="562">
        <f>'4. mell.Önkorm'!E72</f>
        <v>0</v>
      </c>
      <c r="F70" s="562">
        <f>'4. mell.Önkorm'!F72</f>
        <v>0</v>
      </c>
      <c r="G70" s="562">
        <f>'4. mell.Önkorm'!G72</f>
        <v>0</v>
      </c>
      <c r="H70" s="1194">
        <f t="shared" si="1"/>
        <v>0</v>
      </c>
      <c r="I70" s="552">
        <f>'4. mell.Önkorm'!I72</f>
        <v>0</v>
      </c>
      <c r="J70" s="552">
        <f>'4. mell.Önkorm'!J72</f>
        <v>0</v>
      </c>
      <c r="K70" s="552">
        <f>'4. mell.Önkorm'!K72</f>
        <v>0</v>
      </c>
      <c r="L70" s="553" t="e">
        <f t="shared" si="4"/>
        <v>#DIV/0!</v>
      </c>
      <c r="M70" s="167"/>
    </row>
    <row r="71" spans="1:13" s="54" customFormat="1" ht="12.2" customHeight="1" thickBot="1" x14ac:dyDescent="0.25">
      <c r="A71" s="61" t="s">
        <v>21</v>
      </c>
      <c r="B71" s="534" t="s">
        <v>609</v>
      </c>
      <c r="C71" s="523">
        <f>SUM(C72:C74)</f>
        <v>1013629000</v>
      </c>
      <c r="D71" s="522">
        <f t="shared" ref="D71:K71" si="7">SUM(D72:D74)</f>
        <v>1482574500</v>
      </c>
      <c r="E71" s="523">
        <f t="shared" si="7"/>
        <v>1482574500</v>
      </c>
      <c r="F71" s="523">
        <f t="shared" si="7"/>
        <v>1279185500</v>
      </c>
      <c r="G71" s="523">
        <f t="shared" si="7"/>
        <v>1279185500</v>
      </c>
      <c r="H71" s="1186">
        <f t="shared" si="1"/>
        <v>0</v>
      </c>
      <c r="I71" s="524">
        <f t="shared" si="7"/>
        <v>0</v>
      </c>
      <c r="J71" s="524">
        <f t="shared" si="7"/>
        <v>0</v>
      </c>
      <c r="K71" s="524">
        <f t="shared" si="7"/>
        <v>0</v>
      </c>
      <c r="L71" s="525">
        <f t="shared" si="4"/>
        <v>0</v>
      </c>
      <c r="M71" s="167"/>
    </row>
    <row r="72" spans="1:13" s="54" customFormat="1" ht="12.2" customHeight="1" x14ac:dyDescent="0.2">
      <c r="A72" s="12" t="s">
        <v>214</v>
      </c>
      <c r="B72" s="526" t="s">
        <v>218</v>
      </c>
      <c r="C72" s="562">
        <f>+'4. mell.Önkorm'!C74</f>
        <v>1013629000</v>
      </c>
      <c r="D72" s="551">
        <f>+'4. mell.Önkorm'!D74</f>
        <v>1482574500</v>
      </c>
      <c r="E72" s="562">
        <f>+'4. mell.Önkorm'!E74</f>
        <v>1482574500</v>
      </c>
      <c r="F72" s="562">
        <f>+'4. mell.Önkorm'!F74</f>
        <v>1279185500</v>
      </c>
      <c r="G72" s="562">
        <f>+'4. mell.Önkorm'!G74</f>
        <v>1279185500</v>
      </c>
      <c r="H72" s="1194">
        <f t="shared" si="1"/>
        <v>0</v>
      </c>
      <c r="I72" s="552">
        <f>+'4. mell.Önkorm'!I74</f>
        <v>0</v>
      </c>
      <c r="J72" s="552">
        <f>+'4. mell.Önkorm'!J74</f>
        <v>0</v>
      </c>
      <c r="K72" s="552">
        <f>+'4. mell.Önkorm'!K74</f>
        <v>0</v>
      </c>
      <c r="L72" s="553">
        <f t="shared" si="4"/>
        <v>0</v>
      </c>
      <c r="M72" s="167"/>
    </row>
    <row r="73" spans="1:13" s="54" customFormat="1" ht="12.2" customHeight="1" x14ac:dyDescent="0.2">
      <c r="A73" s="12" t="s">
        <v>638</v>
      </c>
      <c r="B73" s="526" t="s">
        <v>390</v>
      </c>
      <c r="C73" s="562">
        <f>'4. mell.Önkorm'!C75</f>
        <v>0</v>
      </c>
      <c r="D73" s="551">
        <f>'4. mell.Önkorm'!D75</f>
        <v>0</v>
      </c>
      <c r="E73" s="562">
        <f>'4. mell.Önkorm'!E75</f>
        <v>0</v>
      </c>
      <c r="F73" s="562">
        <f>'4. mell.Önkorm'!F75</f>
        <v>0</v>
      </c>
      <c r="G73" s="562">
        <f>'4. mell.Önkorm'!G75</f>
        <v>0</v>
      </c>
      <c r="H73" s="1194">
        <f t="shared" si="1"/>
        <v>0</v>
      </c>
      <c r="I73" s="552">
        <f>'4. mell.Önkorm'!I75</f>
        <v>0</v>
      </c>
      <c r="J73" s="552">
        <f>'4. mell.Önkorm'!J75</f>
        <v>0</v>
      </c>
      <c r="K73" s="552">
        <f>'4. mell.Önkorm'!K75</f>
        <v>0</v>
      </c>
      <c r="L73" s="553"/>
      <c r="M73" s="167"/>
    </row>
    <row r="74" spans="1:13" s="54" customFormat="1" ht="12.2" customHeight="1" thickBot="1" x14ac:dyDescent="0.25">
      <c r="A74" s="1182" t="s">
        <v>216</v>
      </c>
      <c r="B74" s="531" t="s">
        <v>535</v>
      </c>
      <c r="C74" s="562">
        <f>'4. mell.Önkorm'!C76</f>
        <v>0</v>
      </c>
      <c r="D74" s="551">
        <f>'4. mell.Önkorm'!D76</f>
        <v>0</v>
      </c>
      <c r="E74" s="562">
        <f>'4. mell.Önkorm'!E76</f>
        <v>0</v>
      </c>
      <c r="F74" s="562">
        <f>'4. mell.Önkorm'!F76</f>
        <v>0</v>
      </c>
      <c r="G74" s="562">
        <f>'4. mell.Önkorm'!G76</f>
        <v>0</v>
      </c>
      <c r="H74" s="1194">
        <f t="shared" si="1"/>
        <v>0</v>
      </c>
      <c r="I74" s="552">
        <f>'4. mell.Önkorm'!I76</f>
        <v>0</v>
      </c>
      <c r="J74" s="552">
        <f>'4. mell.Önkorm'!J76</f>
        <v>0</v>
      </c>
      <c r="K74" s="552">
        <f>'4. mell.Önkorm'!K76</f>
        <v>0</v>
      </c>
      <c r="L74" s="553" t="e">
        <f t="shared" ref="L74:L83" si="8">I74/D74*100</f>
        <v>#DIV/0!</v>
      </c>
      <c r="M74" s="167"/>
    </row>
    <row r="75" spans="1:13" s="54" customFormat="1" ht="12.2" customHeight="1" thickBot="1" x14ac:dyDescent="0.25">
      <c r="A75" s="61" t="s">
        <v>22</v>
      </c>
      <c r="B75" s="534" t="s">
        <v>610</v>
      </c>
      <c r="C75" s="523">
        <f>SUM(C76:C77)</f>
        <v>7081570</v>
      </c>
      <c r="D75" s="522">
        <f t="shared" ref="D75:K75" si="9">SUM(D76:D77)</f>
        <v>316292984</v>
      </c>
      <c r="E75" s="523">
        <f t="shared" si="9"/>
        <v>316292984</v>
      </c>
      <c r="F75" s="523">
        <f t="shared" si="9"/>
        <v>316292984</v>
      </c>
      <c r="G75" s="523">
        <f t="shared" si="9"/>
        <v>316292984</v>
      </c>
      <c r="H75" s="1186">
        <f t="shared" ref="H75:H83" si="10">+G75-F75</f>
        <v>0</v>
      </c>
      <c r="I75" s="524">
        <f t="shared" si="9"/>
        <v>0</v>
      </c>
      <c r="J75" s="524">
        <f t="shared" si="9"/>
        <v>0</v>
      </c>
      <c r="K75" s="524">
        <f t="shared" si="9"/>
        <v>0</v>
      </c>
      <c r="L75" s="525">
        <f t="shared" si="8"/>
        <v>0</v>
      </c>
      <c r="M75" s="167"/>
    </row>
    <row r="76" spans="1:13" s="54" customFormat="1" ht="12.2" customHeight="1" x14ac:dyDescent="0.2">
      <c r="A76" s="12" t="s">
        <v>217</v>
      </c>
      <c r="B76" s="563" t="s">
        <v>369</v>
      </c>
      <c r="C76" s="562">
        <f>'4. mell.Önkorm'!C78+'5.Int.össz'!C44</f>
        <v>7081570</v>
      </c>
      <c r="D76" s="551">
        <f>'4. mell.Önkorm'!D78+'5.Int.össz'!D44</f>
        <v>315782769</v>
      </c>
      <c r="E76" s="562">
        <f>'4. mell.Önkorm'!E78+'5.Int.össz'!E44</f>
        <v>315782769</v>
      </c>
      <c r="F76" s="562">
        <f>'4. mell.Önkorm'!F78+'5.Int.össz'!F44</f>
        <v>315782769</v>
      </c>
      <c r="G76" s="562">
        <f>'4. mell.Önkorm'!G78+'5.Int.össz'!G44</f>
        <v>315782769</v>
      </c>
      <c r="H76" s="1194">
        <f t="shared" si="10"/>
        <v>0</v>
      </c>
      <c r="I76" s="552">
        <f>'4. mell.Önkorm'!I78+'5.Int.össz'!I44</f>
        <v>0</v>
      </c>
      <c r="J76" s="552">
        <f>'4. mell.Önkorm'!J78+'5.Int.össz'!J44</f>
        <v>0</v>
      </c>
      <c r="K76" s="552">
        <f>'4. mell.Önkorm'!K78+'5.Int.össz'!K44</f>
        <v>0</v>
      </c>
      <c r="L76" s="553">
        <f t="shared" si="8"/>
        <v>0</v>
      </c>
      <c r="M76" s="167" t="s">
        <v>385</v>
      </c>
    </row>
    <row r="77" spans="1:13" s="54" customFormat="1" ht="12.2" customHeight="1" thickBot="1" x14ac:dyDescent="0.25">
      <c r="A77" s="1184" t="s">
        <v>219</v>
      </c>
      <c r="B77" s="563" t="s">
        <v>370</v>
      </c>
      <c r="C77" s="562">
        <f>'4. mell.Önkorm'!C79+'5.Int.össz'!C45</f>
        <v>0</v>
      </c>
      <c r="D77" s="551">
        <f>'4. mell.Önkorm'!D79+'5.Int.össz'!D45</f>
        <v>510215</v>
      </c>
      <c r="E77" s="562">
        <f>'4. mell.Önkorm'!E79+'5.Int.össz'!E45</f>
        <v>510215</v>
      </c>
      <c r="F77" s="562">
        <f>'4. mell.Önkorm'!F79+'5.Int.össz'!F45</f>
        <v>510215</v>
      </c>
      <c r="G77" s="562">
        <f>'4. mell.Önkorm'!G79+'5.Int.össz'!G45</f>
        <v>510215</v>
      </c>
      <c r="H77" s="1194">
        <f t="shared" si="10"/>
        <v>0</v>
      </c>
      <c r="I77" s="552">
        <f>'4. mell.Önkorm'!I79+'5.Int.össz'!I45</f>
        <v>0</v>
      </c>
      <c r="J77" s="552">
        <f>'4. mell.Önkorm'!J79+'5.Int.össz'!J45</f>
        <v>0</v>
      </c>
      <c r="K77" s="552">
        <f>'4. mell.Önkorm'!K79+'5.Int.össz'!K45</f>
        <v>0</v>
      </c>
      <c r="L77" s="553">
        <f t="shared" si="8"/>
        <v>0</v>
      </c>
      <c r="M77" s="167"/>
    </row>
    <row r="78" spans="1:13" s="26" customFormat="1" ht="12.2" customHeight="1" thickBot="1" x14ac:dyDescent="0.25">
      <c r="A78" s="61" t="s">
        <v>23</v>
      </c>
      <c r="B78" s="534" t="s">
        <v>611</v>
      </c>
      <c r="C78" s="523">
        <f>SUM(C79:C81)</f>
        <v>4200000000</v>
      </c>
      <c r="D78" s="522">
        <f t="shared" ref="D78:K78" si="11">SUM(D79:D81)</f>
        <v>5662567692</v>
      </c>
      <c r="E78" s="523">
        <f t="shared" si="11"/>
        <v>6461524380</v>
      </c>
      <c r="F78" s="523">
        <f t="shared" si="11"/>
        <v>7264419811</v>
      </c>
      <c r="G78" s="523">
        <f t="shared" si="11"/>
        <v>7603193583</v>
      </c>
      <c r="H78" s="1186">
        <f t="shared" si="10"/>
        <v>338773772</v>
      </c>
      <c r="I78" s="524">
        <f t="shared" si="11"/>
        <v>0</v>
      </c>
      <c r="J78" s="524">
        <f t="shared" si="11"/>
        <v>0</v>
      </c>
      <c r="K78" s="524">
        <f t="shared" si="11"/>
        <v>0</v>
      </c>
      <c r="L78" s="525">
        <f t="shared" si="8"/>
        <v>0</v>
      </c>
      <c r="M78" s="167"/>
    </row>
    <row r="79" spans="1:13" s="54" customFormat="1" ht="12.2" customHeight="1" x14ac:dyDescent="0.2">
      <c r="A79" s="12" t="s">
        <v>220</v>
      </c>
      <c r="B79" s="526" t="s">
        <v>303</v>
      </c>
      <c r="C79" s="562">
        <f>'4. mell.Önkorm'!C81</f>
        <v>0</v>
      </c>
      <c r="D79" s="551">
        <f>'4. mell.Önkorm'!D81</f>
        <v>1462567692</v>
      </c>
      <c r="E79" s="562">
        <f>'4. mell.Önkorm'!E81</f>
        <v>2261524380</v>
      </c>
      <c r="F79" s="562">
        <f>'4. mell.Önkorm'!F81</f>
        <v>3064419811</v>
      </c>
      <c r="G79" s="562">
        <f>'4. mell.Önkorm'!G81</f>
        <v>3403193583</v>
      </c>
      <c r="H79" s="1194">
        <f t="shared" si="10"/>
        <v>338773772</v>
      </c>
      <c r="I79" s="552">
        <f>'4. mell.Önkorm'!I81</f>
        <v>0</v>
      </c>
      <c r="J79" s="552">
        <f>'4. mell.Önkorm'!J81</f>
        <v>0</v>
      </c>
      <c r="K79" s="552">
        <f>'4. mell.Önkorm'!K81</f>
        <v>0</v>
      </c>
      <c r="L79" s="553">
        <f t="shared" si="8"/>
        <v>0</v>
      </c>
      <c r="M79" s="167"/>
    </row>
    <row r="80" spans="1:13" s="54" customFormat="1" ht="12.2" customHeight="1" x14ac:dyDescent="0.2">
      <c r="A80" s="1182" t="s">
        <v>221</v>
      </c>
      <c r="B80" s="531" t="s">
        <v>304</v>
      </c>
      <c r="C80" s="562">
        <f>'4. mell.Önkorm'!C82</f>
        <v>0</v>
      </c>
      <c r="D80" s="551">
        <f>'4. mell.Önkorm'!D82</f>
        <v>0</v>
      </c>
      <c r="E80" s="562">
        <f>'4. mell.Önkorm'!E82</f>
        <v>0</v>
      </c>
      <c r="F80" s="562">
        <f>'4. mell.Önkorm'!F82</f>
        <v>0</v>
      </c>
      <c r="G80" s="562">
        <f>'4. mell.Önkorm'!G82</f>
        <v>0</v>
      </c>
      <c r="H80" s="1194">
        <f t="shared" si="10"/>
        <v>0</v>
      </c>
      <c r="I80" s="552">
        <f>'4. mell.Önkorm'!I82</f>
        <v>0</v>
      </c>
      <c r="J80" s="552">
        <f>'4. mell.Önkorm'!J82</f>
        <v>0</v>
      </c>
      <c r="K80" s="552">
        <f>'4. mell.Önkorm'!K82</f>
        <v>0</v>
      </c>
      <c r="L80" s="553" t="e">
        <f t="shared" si="8"/>
        <v>#DIV/0!</v>
      </c>
      <c r="M80" s="164"/>
    </row>
    <row r="81" spans="1:14" s="54" customFormat="1" ht="12.2" customHeight="1" thickBot="1" x14ac:dyDescent="0.25">
      <c r="A81" s="1184" t="s">
        <v>325</v>
      </c>
      <c r="B81" s="532" t="s">
        <v>378</v>
      </c>
      <c r="C81" s="562">
        <f>'4. mell.Önkorm'!C83</f>
        <v>4200000000</v>
      </c>
      <c r="D81" s="551">
        <f>'4. mell.Önkorm'!D83</f>
        <v>4200000000</v>
      </c>
      <c r="E81" s="562">
        <f>'4. mell.Önkorm'!E83</f>
        <v>4200000000</v>
      </c>
      <c r="F81" s="562">
        <f>'4. mell.Önkorm'!F83</f>
        <v>4200000000</v>
      </c>
      <c r="G81" s="562">
        <f>'4. mell.Önkorm'!G83</f>
        <v>4200000000</v>
      </c>
      <c r="H81" s="1194">
        <f t="shared" si="10"/>
        <v>0</v>
      </c>
      <c r="I81" s="552">
        <f>'4. mell.Önkorm'!I83</f>
        <v>0</v>
      </c>
      <c r="J81" s="552">
        <f>'4. mell.Önkorm'!J83</f>
        <v>0</v>
      </c>
      <c r="K81" s="552">
        <f>'4. mell.Önkorm'!K83</f>
        <v>0</v>
      </c>
      <c r="L81" s="553">
        <f t="shared" si="8"/>
        <v>0</v>
      </c>
      <c r="M81" s="167"/>
      <c r="N81" s="54" t="s">
        <v>385</v>
      </c>
    </row>
    <row r="82" spans="1:14" s="26" customFormat="1" ht="12.2" customHeight="1" thickBot="1" x14ac:dyDescent="0.25">
      <c r="A82" s="61" t="s">
        <v>24</v>
      </c>
      <c r="B82" s="564" t="s">
        <v>612</v>
      </c>
      <c r="C82" s="544">
        <f>+C67+C71+C75+C78</f>
        <v>5220710570</v>
      </c>
      <c r="D82" s="543">
        <f t="shared" ref="D82:K82" si="12">+D67+D71+D75+D78</f>
        <v>7461435176</v>
      </c>
      <c r="E82" s="544">
        <f t="shared" si="12"/>
        <v>8260391864</v>
      </c>
      <c r="F82" s="544">
        <f t="shared" si="12"/>
        <v>8859898295</v>
      </c>
      <c r="G82" s="544">
        <f t="shared" si="12"/>
        <v>9198672067</v>
      </c>
      <c r="H82" s="1192">
        <f t="shared" si="10"/>
        <v>338773772</v>
      </c>
      <c r="I82" s="545">
        <f t="shared" si="12"/>
        <v>0</v>
      </c>
      <c r="J82" s="545">
        <f t="shared" si="12"/>
        <v>0</v>
      </c>
      <c r="K82" s="545">
        <f t="shared" si="12"/>
        <v>0</v>
      </c>
      <c r="L82" s="546">
        <f t="shared" si="8"/>
        <v>0</v>
      </c>
      <c r="M82" s="167"/>
    </row>
    <row r="83" spans="1:14" s="26" customFormat="1" ht="12.2" customHeight="1" thickBot="1" x14ac:dyDescent="0.25">
      <c r="A83" s="78" t="s">
        <v>25</v>
      </c>
      <c r="B83" s="565" t="s">
        <v>633</v>
      </c>
      <c r="C83" s="544">
        <f>+C66+C82</f>
        <v>12528735833</v>
      </c>
      <c r="D83" s="543">
        <f t="shared" ref="D83:K83" si="13">+D66+D82</f>
        <v>15235873802</v>
      </c>
      <c r="E83" s="544">
        <f t="shared" si="13"/>
        <v>17850896824</v>
      </c>
      <c r="F83" s="544">
        <f t="shared" si="13"/>
        <v>19866727310</v>
      </c>
      <c r="G83" s="544">
        <f t="shared" si="13"/>
        <v>20738043870</v>
      </c>
      <c r="H83" s="1192">
        <f t="shared" si="10"/>
        <v>871316560</v>
      </c>
      <c r="I83" s="545">
        <f t="shared" si="13"/>
        <v>0</v>
      </c>
      <c r="J83" s="545">
        <f t="shared" si="13"/>
        <v>0</v>
      </c>
      <c r="K83" s="545">
        <f t="shared" si="13"/>
        <v>0</v>
      </c>
      <c r="L83" s="546">
        <f t="shared" si="8"/>
        <v>0</v>
      </c>
      <c r="M83" s="167"/>
    </row>
    <row r="84" spans="1:14" s="54" customFormat="1" ht="15" customHeight="1" x14ac:dyDescent="0.2">
      <c r="A84" s="62"/>
      <c r="B84" s="566"/>
      <c r="C84" s="567"/>
      <c r="D84" s="240"/>
      <c r="E84" s="240"/>
      <c r="F84" s="240"/>
      <c r="G84" s="240"/>
      <c r="H84" s="240"/>
      <c r="I84" s="240"/>
      <c r="J84" s="240"/>
      <c r="K84" s="240"/>
      <c r="L84" s="142"/>
      <c r="M84" s="26"/>
    </row>
  </sheetData>
  <sheetProtection formatCells="0"/>
  <mergeCells count="4101">
    <mergeCell ref="XEG6:XEN6"/>
    <mergeCell ref="XEO6:XEV6"/>
    <mergeCell ref="XEW6:XFD6"/>
    <mergeCell ref="A1:H1"/>
    <mergeCell ref="A2:H2"/>
    <mergeCell ref="XCS6:XCZ6"/>
    <mergeCell ref="XDA6:XDH6"/>
    <mergeCell ref="XDI6:XDP6"/>
    <mergeCell ref="XDQ6:XDX6"/>
    <mergeCell ref="XDY6:XEF6"/>
    <mergeCell ref="XBE6:XBL6"/>
    <mergeCell ref="XBM6:XBT6"/>
    <mergeCell ref="XBU6:XCB6"/>
    <mergeCell ref="XCC6:XCJ6"/>
    <mergeCell ref="XCK6:XCR6"/>
    <mergeCell ref="WZQ6:WZX6"/>
    <mergeCell ref="WZY6:XAF6"/>
    <mergeCell ref="XAG6:XAN6"/>
    <mergeCell ref="XAO6:XAV6"/>
    <mergeCell ref="XAW6:XBD6"/>
    <mergeCell ref="WYC6:WYJ6"/>
    <mergeCell ref="WYK6:WYR6"/>
    <mergeCell ref="WYS6:WYZ6"/>
    <mergeCell ref="WZA6:WZH6"/>
    <mergeCell ref="WZI6:WZP6"/>
    <mergeCell ref="WWO6:WWV6"/>
    <mergeCell ref="WWW6:WXD6"/>
    <mergeCell ref="WXE6:WXL6"/>
    <mergeCell ref="WXM6:WXT6"/>
    <mergeCell ref="WXU6:WYB6"/>
    <mergeCell ref="WVA6:WVH6"/>
    <mergeCell ref="WVI6:WVP6"/>
    <mergeCell ref="WVQ6:WVX6"/>
    <mergeCell ref="WVY6:WWF6"/>
    <mergeCell ref="WWG6:WWN6"/>
    <mergeCell ref="WTM6:WTT6"/>
    <mergeCell ref="WTU6:WUB6"/>
    <mergeCell ref="WUC6:WUJ6"/>
    <mergeCell ref="WUK6:WUR6"/>
    <mergeCell ref="WUS6:WUZ6"/>
    <mergeCell ref="WRY6:WSF6"/>
    <mergeCell ref="WSG6:WSN6"/>
    <mergeCell ref="WSO6:WSV6"/>
    <mergeCell ref="WSW6:WTD6"/>
    <mergeCell ref="WTE6:WTL6"/>
    <mergeCell ref="WQK6:WQR6"/>
    <mergeCell ref="WQS6:WQZ6"/>
    <mergeCell ref="WRA6:WRH6"/>
    <mergeCell ref="WRI6:WRP6"/>
    <mergeCell ref="WRQ6:WRX6"/>
    <mergeCell ref="WOW6:WPD6"/>
    <mergeCell ref="WPE6:WPL6"/>
    <mergeCell ref="WPM6:WPT6"/>
    <mergeCell ref="WPU6:WQB6"/>
    <mergeCell ref="WQC6:WQJ6"/>
    <mergeCell ref="WNI6:WNP6"/>
    <mergeCell ref="WNQ6:WNX6"/>
    <mergeCell ref="WNY6:WOF6"/>
    <mergeCell ref="WOG6:WON6"/>
    <mergeCell ref="WOO6:WOV6"/>
    <mergeCell ref="WLU6:WMB6"/>
    <mergeCell ref="WMC6:WMJ6"/>
    <mergeCell ref="WMK6:WMR6"/>
    <mergeCell ref="WMS6:WMZ6"/>
    <mergeCell ref="WNA6:WNH6"/>
    <mergeCell ref="WKG6:WKN6"/>
    <mergeCell ref="WKO6:WKV6"/>
    <mergeCell ref="WKW6:WLD6"/>
    <mergeCell ref="WLE6:WLL6"/>
    <mergeCell ref="WLM6:WLT6"/>
    <mergeCell ref="WIS6:WIZ6"/>
    <mergeCell ref="WJA6:WJH6"/>
    <mergeCell ref="WJI6:WJP6"/>
    <mergeCell ref="WJQ6:WJX6"/>
    <mergeCell ref="WJY6:WKF6"/>
    <mergeCell ref="WHE6:WHL6"/>
    <mergeCell ref="WHM6:WHT6"/>
    <mergeCell ref="WHU6:WIB6"/>
    <mergeCell ref="WIC6:WIJ6"/>
    <mergeCell ref="WIK6:WIR6"/>
    <mergeCell ref="WFQ6:WFX6"/>
    <mergeCell ref="WFY6:WGF6"/>
    <mergeCell ref="WGG6:WGN6"/>
    <mergeCell ref="WGO6:WGV6"/>
    <mergeCell ref="WGW6:WHD6"/>
    <mergeCell ref="WEC6:WEJ6"/>
    <mergeCell ref="WEK6:WER6"/>
    <mergeCell ref="WES6:WEZ6"/>
    <mergeCell ref="WFA6:WFH6"/>
    <mergeCell ref="WFI6:WFP6"/>
    <mergeCell ref="WCO6:WCV6"/>
    <mergeCell ref="WCW6:WDD6"/>
    <mergeCell ref="WDE6:WDL6"/>
    <mergeCell ref="WDM6:WDT6"/>
    <mergeCell ref="WDU6:WEB6"/>
    <mergeCell ref="WBA6:WBH6"/>
    <mergeCell ref="WBI6:WBP6"/>
    <mergeCell ref="WBQ6:WBX6"/>
    <mergeCell ref="WBY6:WCF6"/>
    <mergeCell ref="WCG6:WCN6"/>
    <mergeCell ref="VZM6:VZT6"/>
    <mergeCell ref="VZU6:WAB6"/>
    <mergeCell ref="WAC6:WAJ6"/>
    <mergeCell ref="WAK6:WAR6"/>
    <mergeCell ref="WAS6:WAZ6"/>
    <mergeCell ref="VXY6:VYF6"/>
    <mergeCell ref="VYG6:VYN6"/>
    <mergeCell ref="VYO6:VYV6"/>
    <mergeCell ref="VYW6:VZD6"/>
    <mergeCell ref="VZE6:VZL6"/>
    <mergeCell ref="VWK6:VWR6"/>
    <mergeCell ref="VWS6:VWZ6"/>
    <mergeCell ref="VXA6:VXH6"/>
    <mergeCell ref="VXI6:VXP6"/>
    <mergeCell ref="VXQ6:VXX6"/>
    <mergeCell ref="VUW6:VVD6"/>
    <mergeCell ref="VVE6:VVL6"/>
    <mergeCell ref="VVM6:VVT6"/>
    <mergeCell ref="VVU6:VWB6"/>
    <mergeCell ref="VWC6:VWJ6"/>
    <mergeCell ref="VTI6:VTP6"/>
    <mergeCell ref="VTQ6:VTX6"/>
    <mergeCell ref="VTY6:VUF6"/>
    <mergeCell ref="VUG6:VUN6"/>
    <mergeCell ref="VUO6:VUV6"/>
    <mergeCell ref="VRU6:VSB6"/>
    <mergeCell ref="VSC6:VSJ6"/>
    <mergeCell ref="VSK6:VSR6"/>
    <mergeCell ref="VSS6:VSZ6"/>
    <mergeCell ref="VTA6:VTH6"/>
    <mergeCell ref="VQG6:VQN6"/>
    <mergeCell ref="VQO6:VQV6"/>
    <mergeCell ref="VQW6:VRD6"/>
    <mergeCell ref="VRE6:VRL6"/>
    <mergeCell ref="VRM6:VRT6"/>
    <mergeCell ref="VOS6:VOZ6"/>
    <mergeCell ref="VPA6:VPH6"/>
    <mergeCell ref="VPI6:VPP6"/>
    <mergeCell ref="VPQ6:VPX6"/>
    <mergeCell ref="VPY6:VQF6"/>
    <mergeCell ref="VNE6:VNL6"/>
    <mergeCell ref="VNM6:VNT6"/>
    <mergeCell ref="VNU6:VOB6"/>
    <mergeCell ref="VOC6:VOJ6"/>
    <mergeCell ref="VOK6:VOR6"/>
    <mergeCell ref="VLQ6:VLX6"/>
    <mergeCell ref="VLY6:VMF6"/>
    <mergeCell ref="VMG6:VMN6"/>
    <mergeCell ref="VMO6:VMV6"/>
    <mergeCell ref="VMW6:VND6"/>
    <mergeCell ref="VKC6:VKJ6"/>
    <mergeCell ref="VKK6:VKR6"/>
    <mergeCell ref="VKS6:VKZ6"/>
    <mergeCell ref="VLA6:VLH6"/>
    <mergeCell ref="VLI6:VLP6"/>
    <mergeCell ref="VIO6:VIV6"/>
    <mergeCell ref="VIW6:VJD6"/>
    <mergeCell ref="VJE6:VJL6"/>
    <mergeCell ref="VJM6:VJT6"/>
    <mergeCell ref="VJU6:VKB6"/>
    <mergeCell ref="VHA6:VHH6"/>
    <mergeCell ref="VHI6:VHP6"/>
    <mergeCell ref="VHQ6:VHX6"/>
    <mergeCell ref="VHY6:VIF6"/>
    <mergeCell ref="VIG6:VIN6"/>
    <mergeCell ref="VFM6:VFT6"/>
    <mergeCell ref="VFU6:VGB6"/>
    <mergeCell ref="VGC6:VGJ6"/>
    <mergeCell ref="VGK6:VGR6"/>
    <mergeCell ref="VGS6:VGZ6"/>
    <mergeCell ref="VDY6:VEF6"/>
    <mergeCell ref="VEG6:VEN6"/>
    <mergeCell ref="VEO6:VEV6"/>
    <mergeCell ref="VEW6:VFD6"/>
    <mergeCell ref="VFE6:VFL6"/>
    <mergeCell ref="VCK6:VCR6"/>
    <mergeCell ref="VCS6:VCZ6"/>
    <mergeCell ref="VDA6:VDH6"/>
    <mergeCell ref="VDI6:VDP6"/>
    <mergeCell ref="VDQ6:VDX6"/>
    <mergeCell ref="VAW6:VBD6"/>
    <mergeCell ref="VBE6:VBL6"/>
    <mergeCell ref="VBM6:VBT6"/>
    <mergeCell ref="VBU6:VCB6"/>
    <mergeCell ref="VCC6:VCJ6"/>
    <mergeCell ref="UZI6:UZP6"/>
    <mergeCell ref="UZQ6:UZX6"/>
    <mergeCell ref="UZY6:VAF6"/>
    <mergeCell ref="VAG6:VAN6"/>
    <mergeCell ref="VAO6:VAV6"/>
    <mergeCell ref="UXU6:UYB6"/>
    <mergeCell ref="UYC6:UYJ6"/>
    <mergeCell ref="UYK6:UYR6"/>
    <mergeCell ref="UYS6:UYZ6"/>
    <mergeCell ref="UZA6:UZH6"/>
    <mergeCell ref="UWG6:UWN6"/>
    <mergeCell ref="UWO6:UWV6"/>
    <mergeCell ref="UWW6:UXD6"/>
    <mergeCell ref="UXE6:UXL6"/>
    <mergeCell ref="UXM6:UXT6"/>
    <mergeCell ref="UUS6:UUZ6"/>
    <mergeCell ref="UVA6:UVH6"/>
    <mergeCell ref="UVI6:UVP6"/>
    <mergeCell ref="UVQ6:UVX6"/>
    <mergeCell ref="UVY6:UWF6"/>
    <mergeCell ref="UTE6:UTL6"/>
    <mergeCell ref="UTM6:UTT6"/>
    <mergeCell ref="UTU6:UUB6"/>
    <mergeCell ref="UUC6:UUJ6"/>
    <mergeCell ref="UUK6:UUR6"/>
    <mergeCell ref="URQ6:URX6"/>
    <mergeCell ref="URY6:USF6"/>
    <mergeCell ref="USG6:USN6"/>
    <mergeCell ref="USO6:USV6"/>
    <mergeCell ref="USW6:UTD6"/>
    <mergeCell ref="UQC6:UQJ6"/>
    <mergeCell ref="UQK6:UQR6"/>
    <mergeCell ref="UQS6:UQZ6"/>
    <mergeCell ref="URA6:URH6"/>
    <mergeCell ref="URI6:URP6"/>
    <mergeCell ref="UOO6:UOV6"/>
    <mergeCell ref="UOW6:UPD6"/>
    <mergeCell ref="UPE6:UPL6"/>
    <mergeCell ref="UPM6:UPT6"/>
    <mergeCell ref="UPU6:UQB6"/>
    <mergeCell ref="UNA6:UNH6"/>
    <mergeCell ref="UNI6:UNP6"/>
    <mergeCell ref="UNQ6:UNX6"/>
    <mergeCell ref="UNY6:UOF6"/>
    <mergeCell ref="UOG6:UON6"/>
    <mergeCell ref="ULM6:ULT6"/>
    <mergeCell ref="ULU6:UMB6"/>
    <mergeCell ref="UMC6:UMJ6"/>
    <mergeCell ref="UMK6:UMR6"/>
    <mergeCell ref="UMS6:UMZ6"/>
    <mergeCell ref="UJY6:UKF6"/>
    <mergeCell ref="UKG6:UKN6"/>
    <mergeCell ref="UKO6:UKV6"/>
    <mergeCell ref="UKW6:ULD6"/>
    <mergeCell ref="ULE6:ULL6"/>
    <mergeCell ref="UIK6:UIR6"/>
    <mergeCell ref="UIS6:UIZ6"/>
    <mergeCell ref="UJA6:UJH6"/>
    <mergeCell ref="UJI6:UJP6"/>
    <mergeCell ref="UJQ6:UJX6"/>
    <mergeCell ref="UGW6:UHD6"/>
    <mergeCell ref="UHE6:UHL6"/>
    <mergeCell ref="UHM6:UHT6"/>
    <mergeCell ref="UHU6:UIB6"/>
    <mergeCell ref="UIC6:UIJ6"/>
    <mergeCell ref="UFI6:UFP6"/>
    <mergeCell ref="UFQ6:UFX6"/>
    <mergeCell ref="UFY6:UGF6"/>
    <mergeCell ref="UGG6:UGN6"/>
    <mergeCell ref="UGO6:UGV6"/>
    <mergeCell ref="UDU6:UEB6"/>
    <mergeCell ref="UEC6:UEJ6"/>
    <mergeCell ref="UEK6:UER6"/>
    <mergeCell ref="UES6:UEZ6"/>
    <mergeCell ref="UFA6:UFH6"/>
    <mergeCell ref="UCG6:UCN6"/>
    <mergeCell ref="UCO6:UCV6"/>
    <mergeCell ref="UCW6:UDD6"/>
    <mergeCell ref="UDE6:UDL6"/>
    <mergeCell ref="UDM6:UDT6"/>
    <mergeCell ref="UAS6:UAZ6"/>
    <mergeCell ref="UBA6:UBH6"/>
    <mergeCell ref="UBI6:UBP6"/>
    <mergeCell ref="UBQ6:UBX6"/>
    <mergeCell ref="UBY6:UCF6"/>
    <mergeCell ref="TZE6:TZL6"/>
    <mergeCell ref="TZM6:TZT6"/>
    <mergeCell ref="TZU6:UAB6"/>
    <mergeCell ref="UAC6:UAJ6"/>
    <mergeCell ref="UAK6:UAR6"/>
    <mergeCell ref="TXQ6:TXX6"/>
    <mergeCell ref="TXY6:TYF6"/>
    <mergeCell ref="TYG6:TYN6"/>
    <mergeCell ref="TYO6:TYV6"/>
    <mergeCell ref="TYW6:TZD6"/>
    <mergeCell ref="TWC6:TWJ6"/>
    <mergeCell ref="TWK6:TWR6"/>
    <mergeCell ref="TWS6:TWZ6"/>
    <mergeCell ref="TXA6:TXH6"/>
    <mergeCell ref="TXI6:TXP6"/>
    <mergeCell ref="TUO6:TUV6"/>
    <mergeCell ref="TUW6:TVD6"/>
    <mergeCell ref="TVE6:TVL6"/>
    <mergeCell ref="TVM6:TVT6"/>
    <mergeCell ref="TVU6:TWB6"/>
    <mergeCell ref="TTA6:TTH6"/>
    <mergeCell ref="TTI6:TTP6"/>
    <mergeCell ref="TTQ6:TTX6"/>
    <mergeCell ref="TTY6:TUF6"/>
    <mergeCell ref="TUG6:TUN6"/>
    <mergeCell ref="TRM6:TRT6"/>
    <mergeCell ref="TRU6:TSB6"/>
    <mergeCell ref="TSC6:TSJ6"/>
    <mergeCell ref="TSK6:TSR6"/>
    <mergeCell ref="TSS6:TSZ6"/>
    <mergeCell ref="TPY6:TQF6"/>
    <mergeCell ref="TQG6:TQN6"/>
    <mergeCell ref="TQO6:TQV6"/>
    <mergeCell ref="TQW6:TRD6"/>
    <mergeCell ref="TRE6:TRL6"/>
    <mergeCell ref="TOK6:TOR6"/>
    <mergeCell ref="TOS6:TOZ6"/>
    <mergeCell ref="TPA6:TPH6"/>
    <mergeCell ref="TPI6:TPP6"/>
    <mergeCell ref="TPQ6:TPX6"/>
    <mergeCell ref="TMW6:TND6"/>
    <mergeCell ref="TNE6:TNL6"/>
    <mergeCell ref="TNM6:TNT6"/>
    <mergeCell ref="TNU6:TOB6"/>
    <mergeCell ref="TOC6:TOJ6"/>
    <mergeCell ref="TLI6:TLP6"/>
    <mergeCell ref="TLQ6:TLX6"/>
    <mergeCell ref="TLY6:TMF6"/>
    <mergeCell ref="TMG6:TMN6"/>
    <mergeCell ref="TMO6:TMV6"/>
    <mergeCell ref="TJU6:TKB6"/>
    <mergeCell ref="TKC6:TKJ6"/>
    <mergeCell ref="TKK6:TKR6"/>
    <mergeCell ref="TKS6:TKZ6"/>
    <mergeCell ref="TLA6:TLH6"/>
    <mergeCell ref="TIG6:TIN6"/>
    <mergeCell ref="TIO6:TIV6"/>
    <mergeCell ref="TIW6:TJD6"/>
    <mergeCell ref="TJE6:TJL6"/>
    <mergeCell ref="TJM6:TJT6"/>
    <mergeCell ref="TGS6:TGZ6"/>
    <mergeCell ref="THA6:THH6"/>
    <mergeCell ref="THI6:THP6"/>
    <mergeCell ref="THQ6:THX6"/>
    <mergeCell ref="THY6:TIF6"/>
    <mergeCell ref="TFE6:TFL6"/>
    <mergeCell ref="TFM6:TFT6"/>
    <mergeCell ref="TFU6:TGB6"/>
    <mergeCell ref="TGC6:TGJ6"/>
    <mergeCell ref="TGK6:TGR6"/>
    <mergeCell ref="TDQ6:TDX6"/>
    <mergeCell ref="TDY6:TEF6"/>
    <mergeCell ref="TEG6:TEN6"/>
    <mergeCell ref="TEO6:TEV6"/>
    <mergeCell ref="TEW6:TFD6"/>
    <mergeCell ref="TCC6:TCJ6"/>
    <mergeCell ref="TCK6:TCR6"/>
    <mergeCell ref="TCS6:TCZ6"/>
    <mergeCell ref="TDA6:TDH6"/>
    <mergeCell ref="TDI6:TDP6"/>
    <mergeCell ref="TAO6:TAV6"/>
    <mergeCell ref="TAW6:TBD6"/>
    <mergeCell ref="TBE6:TBL6"/>
    <mergeCell ref="TBM6:TBT6"/>
    <mergeCell ref="TBU6:TCB6"/>
    <mergeCell ref="SZA6:SZH6"/>
    <mergeCell ref="SZI6:SZP6"/>
    <mergeCell ref="SZQ6:SZX6"/>
    <mergeCell ref="SZY6:TAF6"/>
    <mergeCell ref="TAG6:TAN6"/>
    <mergeCell ref="SXM6:SXT6"/>
    <mergeCell ref="SXU6:SYB6"/>
    <mergeCell ref="SYC6:SYJ6"/>
    <mergeCell ref="SYK6:SYR6"/>
    <mergeCell ref="SYS6:SYZ6"/>
    <mergeCell ref="SVY6:SWF6"/>
    <mergeCell ref="SWG6:SWN6"/>
    <mergeCell ref="SWO6:SWV6"/>
    <mergeCell ref="SWW6:SXD6"/>
    <mergeCell ref="SXE6:SXL6"/>
    <mergeCell ref="SUK6:SUR6"/>
    <mergeCell ref="SUS6:SUZ6"/>
    <mergeCell ref="SVA6:SVH6"/>
    <mergeCell ref="SVI6:SVP6"/>
    <mergeCell ref="SVQ6:SVX6"/>
    <mergeCell ref="SSW6:STD6"/>
    <mergeCell ref="STE6:STL6"/>
    <mergeCell ref="STM6:STT6"/>
    <mergeCell ref="STU6:SUB6"/>
    <mergeCell ref="SUC6:SUJ6"/>
    <mergeCell ref="SRI6:SRP6"/>
    <mergeCell ref="SRQ6:SRX6"/>
    <mergeCell ref="SRY6:SSF6"/>
    <mergeCell ref="SSG6:SSN6"/>
    <mergeCell ref="SSO6:SSV6"/>
    <mergeCell ref="SPU6:SQB6"/>
    <mergeCell ref="SQC6:SQJ6"/>
    <mergeCell ref="SQK6:SQR6"/>
    <mergeCell ref="SQS6:SQZ6"/>
    <mergeCell ref="SRA6:SRH6"/>
    <mergeCell ref="SOG6:SON6"/>
    <mergeCell ref="SOO6:SOV6"/>
    <mergeCell ref="SOW6:SPD6"/>
    <mergeCell ref="SPE6:SPL6"/>
    <mergeCell ref="SPM6:SPT6"/>
    <mergeCell ref="SMS6:SMZ6"/>
    <mergeCell ref="SNA6:SNH6"/>
    <mergeCell ref="SNI6:SNP6"/>
    <mergeCell ref="SNQ6:SNX6"/>
    <mergeCell ref="SNY6:SOF6"/>
    <mergeCell ref="SLE6:SLL6"/>
    <mergeCell ref="SLM6:SLT6"/>
    <mergeCell ref="SLU6:SMB6"/>
    <mergeCell ref="SMC6:SMJ6"/>
    <mergeCell ref="SMK6:SMR6"/>
    <mergeCell ref="SJQ6:SJX6"/>
    <mergeCell ref="SJY6:SKF6"/>
    <mergeCell ref="SKG6:SKN6"/>
    <mergeCell ref="SKO6:SKV6"/>
    <mergeCell ref="SKW6:SLD6"/>
    <mergeCell ref="SIC6:SIJ6"/>
    <mergeCell ref="SIK6:SIR6"/>
    <mergeCell ref="SIS6:SIZ6"/>
    <mergeCell ref="SJA6:SJH6"/>
    <mergeCell ref="SJI6:SJP6"/>
    <mergeCell ref="SGO6:SGV6"/>
    <mergeCell ref="SGW6:SHD6"/>
    <mergeCell ref="SHE6:SHL6"/>
    <mergeCell ref="SHM6:SHT6"/>
    <mergeCell ref="SHU6:SIB6"/>
    <mergeCell ref="SFA6:SFH6"/>
    <mergeCell ref="SFI6:SFP6"/>
    <mergeCell ref="SFQ6:SFX6"/>
    <mergeCell ref="SFY6:SGF6"/>
    <mergeCell ref="SGG6:SGN6"/>
    <mergeCell ref="SDM6:SDT6"/>
    <mergeCell ref="SDU6:SEB6"/>
    <mergeCell ref="SEC6:SEJ6"/>
    <mergeCell ref="SEK6:SER6"/>
    <mergeCell ref="SES6:SEZ6"/>
    <mergeCell ref="SBY6:SCF6"/>
    <mergeCell ref="SCG6:SCN6"/>
    <mergeCell ref="SCO6:SCV6"/>
    <mergeCell ref="SCW6:SDD6"/>
    <mergeCell ref="SDE6:SDL6"/>
    <mergeCell ref="SAK6:SAR6"/>
    <mergeCell ref="SAS6:SAZ6"/>
    <mergeCell ref="SBA6:SBH6"/>
    <mergeCell ref="SBI6:SBP6"/>
    <mergeCell ref="SBQ6:SBX6"/>
    <mergeCell ref="RYW6:RZD6"/>
    <mergeCell ref="RZE6:RZL6"/>
    <mergeCell ref="RZM6:RZT6"/>
    <mergeCell ref="RZU6:SAB6"/>
    <mergeCell ref="SAC6:SAJ6"/>
    <mergeCell ref="RXI6:RXP6"/>
    <mergeCell ref="RXQ6:RXX6"/>
    <mergeCell ref="RXY6:RYF6"/>
    <mergeCell ref="RYG6:RYN6"/>
    <mergeCell ref="RYO6:RYV6"/>
    <mergeCell ref="RVU6:RWB6"/>
    <mergeCell ref="RWC6:RWJ6"/>
    <mergeCell ref="RWK6:RWR6"/>
    <mergeCell ref="RWS6:RWZ6"/>
    <mergeCell ref="RXA6:RXH6"/>
    <mergeCell ref="RUG6:RUN6"/>
    <mergeCell ref="RUO6:RUV6"/>
    <mergeCell ref="RUW6:RVD6"/>
    <mergeCell ref="RVE6:RVL6"/>
    <mergeCell ref="RVM6:RVT6"/>
    <mergeCell ref="RSS6:RSZ6"/>
    <mergeCell ref="RTA6:RTH6"/>
    <mergeCell ref="RTI6:RTP6"/>
    <mergeCell ref="RTQ6:RTX6"/>
    <mergeCell ref="RTY6:RUF6"/>
    <mergeCell ref="RRE6:RRL6"/>
    <mergeCell ref="RRM6:RRT6"/>
    <mergeCell ref="RRU6:RSB6"/>
    <mergeCell ref="RSC6:RSJ6"/>
    <mergeCell ref="RSK6:RSR6"/>
    <mergeCell ref="RPQ6:RPX6"/>
    <mergeCell ref="RPY6:RQF6"/>
    <mergeCell ref="RQG6:RQN6"/>
    <mergeCell ref="RQO6:RQV6"/>
    <mergeCell ref="RQW6:RRD6"/>
    <mergeCell ref="ROC6:ROJ6"/>
    <mergeCell ref="ROK6:ROR6"/>
    <mergeCell ref="ROS6:ROZ6"/>
    <mergeCell ref="RPA6:RPH6"/>
    <mergeCell ref="RPI6:RPP6"/>
    <mergeCell ref="RMO6:RMV6"/>
    <mergeCell ref="RMW6:RND6"/>
    <mergeCell ref="RNE6:RNL6"/>
    <mergeCell ref="RNM6:RNT6"/>
    <mergeCell ref="RNU6:ROB6"/>
    <mergeCell ref="RLA6:RLH6"/>
    <mergeCell ref="RLI6:RLP6"/>
    <mergeCell ref="RLQ6:RLX6"/>
    <mergeCell ref="RLY6:RMF6"/>
    <mergeCell ref="RMG6:RMN6"/>
    <mergeCell ref="RJM6:RJT6"/>
    <mergeCell ref="RJU6:RKB6"/>
    <mergeCell ref="RKC6:RKJ6"/>
    <mergeCell ref="RKK6:RKR6"/>
    <mergeCell ref="RKS6:RKZ6"/>
    <mergeCell ref="RHY6:RIF6"/>
    <mergeCell ref="RIG6:RIN6"/>
    <mergeCell ref="RIO6:RIV6"/>
    <mergeCell ref="RIW6:RJD6"/>
    <mergeCell ref="RJE6:RJL6"/>
    <mergeCell ref="RGK6:RGR6"/>
    <mergeCell ref="RGS6:RGZ6"/>
    <mergeCell ref="RHA6:RHH6"/>
    <mergeCell ref="RHI6:RHP6"/>
    <mergeCell ref="RHQ6:RHX6"/>
    <mergeCell ref="REW6:RFD6"/>
    <mergeCell ref="RFE6:RFL6"/>
    <mergeCell ref="RFM6:RFT6"/>
    <mergeCell ref="RFU6:RGB6"/>
    <mergeCell ref="RGC6:RGJ6"/>
    <mergeCell ref="RDI6:RDP6"/>
    <mergeCell ref="RDQ6:RDX6"/>
    <mergeCell ref="RDY6:REF6"/>
    <mergeCell ref="REG6:REN6"/>
    <mergeCell ref="REO6:REV6"/>
    <mergeCell ref="RBU6:RCB6"/>
    <mergeCell ref="RCC6:RCJ6"/>
    <mergeCell ref="RCK6:RCR6"/>
    <mergeCell ref="RCS6:RCZ6"/>
    <mergeCell ref="RDA6:RDH6"/>
    <mergeCell ref="RAG6:RAN6"/>
    <mergeCell ref="RAO6:RAV6"/>
    <mergeCell ref="RAW6:RBD6"/>
    <mergeCell ref="RBE6:RBL6"/>
    <mergeCell ref="RBM6:RBT6"/>
    <mergeCell ref="QYS6:QYZ6"/>
    <mergeCell ref="QZA6:QZH6"/>
    <mergeCell ref="QZI6:QZP6"/>
    <mergeCell ref="QZQ6:QZX6"/>
    <mergeCell ref="QZY6:RAF6"/>
    <mergeCell ref="QXE6:QXL6"/>
    <mergeCell ref="QXM6:QXT6"/>
    <mergeCell ref="QXU6:QYB6"/>
    <mergeCell ref="QYC6:QYJ6"/>
    <mergeCell ref="QYK6:QYR6"/>
    <mergeCell ref="QVQ6:QVX6"/>
    <mergeCell ref="QVY6:QWF6"/>
    <mergeCell ref="QWG6:QWN6"/>
    <mergeCell ref="QWO6:QWV6"/>
    <mergeCell ref="QWW6:QXD6"/>
    <mergeCell ref="QUC6:QUJ6"/>
    <mergeCell ref="QUK6:QUR6"/>
    <mergeCell ref="QUS6:QUZ6"/>
    <mergeCell ref="QVA6:QVH6"/>
    <mergeCell ref="QVI6:QVP6"/>
    <mergeCell ref="QSO6:QSV6"/>
    <mergeCell ref="QSW6:QTD6"/>
    <mergeCell ref="QTE6:QTL6"/>
    <mergeCell ref="QTM6:QTT6"/>
    <mergeCell ref="QTU6:QUB6"/>
    <mergeCell ref="QRA6:QRH6"/>
    <mergeCell ref="QRI6:QRP6"/>
    <mergeCell ref="QRQ6:QRX6"/>
    <mergeCell ref="QRY6:QSF6"/>
    <mergeCell ref="QSG6:QSN6"/>
    <mergeCell ref="QPM6:QPT6"/>
    <mergeCell ref="QPU6:QQB6"/>
    <mergeCell ref="QQC6:QQJ6"/>
    <mergeCell ref="QQK6:QQR6"/>
    <mergeCell ref="QQS6:QQZ6"/>
    <mergeCell ref="QNY6:QOF6"/>
    <mergeCell ref="QOG6:QON6"/>
    <mergeCell ref="QOO6:QOV6"/>
    <mergeCell ref="QOW6:QPD6"/>
    <mergeCell ref="QPE6:QPL6"/>
    <mergeCell ref="QMK6:QMR6"/>
    <mergeCell ref="QMS6:QMZ6"/>
    <mergeCell ref="QNA6:QNH6"/>
    <mergeCell ref="QNI6:QNP6"/>
    <mergeCell ref="QNQ6:QNX6"/>
    <mergeCell ref="QKW6:QLD6"/>
    <mergeCell ref="QLE6:QLL6"/>
    <mergeCell ref="QLM6:QLT6"/>
    <mergeCell ref="QLU6:QMB6"/>
    <mergeCell ref="QMC6:QMJ6"/>
    <mergeCell ref="QJI6:QJP6"/>
    <mergeCell ref="QJQ6:QJX6"/>
    <mergeCell ref="QJY6:QKF6"/>
    <mergeCell ref="QKG6:QKN6"/>
    <mergeCell ref="QKO6:QKV6"/>
    <mergeCell ref="QHU6:QIB6"/>
    <mergeCell ref="QIC6:QIJ6"/>
    <mergeCell ref="QIK6:QIR6"/>
    <mergeCell ref="QIS6:QIZ6"/>
    <mergeCell ref="QJA6:QJH6"/>
    <mergeCell ref="QGG6:QGN6"/>
    <mergeCell ref="QGO6:QGV6"/>
    <mergeCell ref="QGW6:QHD6"/>
    <mergeCell ref="QHE6:QHL6"/>
    <mergeCell ref="QHM6:QHT6"/>
    <mergeCell ref="QES6:QEZ6"/>
    <mergeCell ref="QFA6:QFH6"/>
    <mergeCell ref="QFI6:QFP6"/>
    <mergeCell ref="QFQ6:QFX6"/>
    <mergeCell ref="QFY6:QGF6"/>
    <mergeCell ref="QDE6:QDL6"/>
    <mergeCell ref="QDM6:QDT6"/>
    <mergeCell ref="QDU6:QEB6"/>
    <mergeCell ref="QEC6:QEJ6"/>
    <mergeCell ref="QEK6:QER6"/>
    <mergeCell ref="QBQ6:QBX6"/>
    <mergeCell ref="QBY6:QCF6"/>
    <mergeCell ref="QCG6:QCN6"/>
    <mergeCell ref="QCO6:QCV6"/>
    <mergeCell ref="QCW6:QDD6"/>
    <mergeCell ref="QAC6:QAJ6"/>
    <mergeCell ref="QAK6:QAR6"/>
    <mergeCell ref="QAS6:QAZ6"/>
    <mergeCell ref="QBA6:QBH6"/>
    <mergeCell ref="QBI6:QBP6"/>
    <mergeCell ref="PYO6:PYV6"/>
    <mergeCell ref="PYW6:PZD6"/>
    <mergeCell ref="PZE6:PZL6"/>
    <mergeCell ref="PZM6:PZT6"/>
    <mergeCell ref="PZU6:QAB6"/>
    <mergeCell ref="PXA6:PXH6"/>
    <mergeCell ref="PXI6:PXP6"/>
    <mergeCell ref="PXQ6:PXX6"/>
    <mergeCell ref="PXY6:PYF6"/>
    <mergeCell ref="PYG6:PYN6"/>
    <mergeCell ref="PVM6:PVT6"/>
    <mergeCell ref="PVU6:PWB6"/>
    <mergeCell ref="PWC6:PWJ6"/>
    <mergeCell ref="PWK6:PWR6"/>
    <mergeCell ref="PWS6:PWZ6"/>
    <mergeCell ref="PTY6:PUF6"/>
    <mergeCell ref="PUG6:PUN6"/>
    <mergeCell ref="PUO6:PUV6"/>
    <mergeCell ref="PUW6:PVD6"/>
    <mergeCell ref="PVE6:PVL6"/>
    <mergeCell ref="PSK6:PSR6"/>
    <mergeCell ref="PSS6:PSZ6"/>
    <mergeCell ref="PTA6:PTH6"/>
    <mergeCell ref="PTI6:PTP6"/>
    <mergeCell ref="PTQ6:PTX6"/>
    <mergeCell ref="PQW6:PRD6"/>
    <mergeCell ref="PRE6:PRL6"/>
    <mergeCell ref="PRM6:PRT6"/>
    <mergeCell ref="PRU6:PSB6"/>
    <mergeCell ref="PSC6:PSJ6"/>
    <mergeCell ref="PPI6:PPP6"/>
    <mergeCell ref="PPQ6:PPX6"/>
    <mergeCell ref="PPY6:PQF6"/>
    <mergeCell ref="PQG6:PQN6"/>
    <mergeCell ref="PQO6:PQV6"/>
    <mergeCell ref="PNU6:POB6"/>
    <mergeCell ref="POC6:POJ6"/>
    <mergeCell ref="POK6:POR6"/>
    <mergeCell ref="POS6:POZ6"/>
    <mergeCell ref="PPA6:PPH6"/>
    <mergeCell ref="PMG6:PMN6"/>
    <mergeCell ref="PMO6:PMV6"/>
    <mergeCell ref="PMW6:PND6"/>
    <mergeCell ref="PNE6:PNL6"/>
    <mergeCell ref="PNM6:PNT6"/>
    <mergeCell ref="PKS6:PKZ6"/>
    <mergeCell ref="PLA6:PLH6"/>
    <mergeCell ref="PLI6:PLP6"/>
    <mergeCell ref="PLQ6:PLX6"/>
    <mergeCell ref="PLY6:PMF6"/>
    <mergeCell ref="PJE6:PJL6"/>
    <mergeCell ref="PJM6:PJT6"/>
    <mergeCell ref="PJU6:PKB6"/>
    <mergeCell ref="PKC6:PKJ6"/>
    <mergeCell ref="PKK6:PKR6"/>
    <mergeCell ref="PHQ6:PHX6"/>
    <mergeCell ref="PHY6:PIF6"/>
    <mergeCell ref="PIG6:PIN6"/>
    <mergeCell ref="PIO6:PIV6"/>
    <mergeCell ref="PIW6:PJD6"/>
    <mergeCell ref="PGC6:PGJ6"/>
    <mergeCell ref="PGK6:PGR6"/>
    <mergeCell ref="PGS6:PGZ6"/>
    <mergeCell ref="PHA6:PHH6"/>
    <mergeCell ref="PHI6:PHP6"/>
    <mergeCell ref="PEO6:PEV6"/>
    <mergeCell ref="PEW6:PFD6"/>
    <mergeCell ref="PFE6:PFL6"/>
    <mergeCell ref="PFM6:PFT6"/>
    <mergeCell ref="PFU6:PGB6"/>
    <mergeCell ref="PDA6:PDH6"/>
    <mergeCell ref="PDI6:PDP6"/>
    <mergeCell ref="PDQ6:PDX6"/>
    <mergeCell ref="PDY6:PEF6"/>
    <mergeCell ref="PEG6:PEN6"/>
    <mergeCell ref="PBM6:PBT6"/>
    <mergeCell ref="PBU6:PCB6"/>
    <mergeCell ref="PCC6:PCJ6"/>
    <mergeCell ref="PCK6:PCR6"/>
    <mergeCell ref="PCS6:PCZ6"/>
    <mergeCell ref="OZY6:PAF6"/>
    <mergeCell ref="PAG6:PAN6"/>
    <mergeCell ref="PAO6:PAV6"/>
    <mergeCell ref="PAW6:PBD6"/>
    <mergeCell ref="PBE6:PBL6"/>
    <mergeCell ref="OYK6:OYR6"/>
    <mergeCell ref="OYS6:OYZ6"/>
    <mergeCell ref="OZA6:OZH6"/>
    <mergeCell ref="OZI6:OZP6"/>
    <mergeCell ref="OZQ6:OZX6"/>
    <mergeCell ref="OWW6:OXD6"/>
    <mergeCell ref="OXE6:OXL6"/>
    <mergeCell ref="OXM6:OXT6"/>
    <mergeCell ref="OXU6:OYB6"/>
    <mergeCell ref="OYC6:OYJ6"/>
    <mergeCell ref="OVI6:OVP6"/>
    <mergeCell ref="OVQ6:OVX6"/>
    <mergeCell ref="OVY6:OWF6"/>
    <mergeCell ref="OWG6:OWN6"/>
    <mergeCell ref="OWO6:OWV6"/>
    <mergeCell ref="OTU6:OUB6"/>
    <mergeCell ref="OUC6:OUJ6"/>
    <mergeCell ref="OUK6:OUR6"/>
    <mergeCell ref="OUS6:OUZ6"/>
    <mergeCell ref="OVA6:OVH6"/>
    <mergeCell ref="OSG6:OSN6"/>
    <mergeCell ref="OSO6:OSV6"/>
    <mergeCell ref="OSW6:OTD6"/>
    <mergeCell ref="OTE6:OTL6"/>
    <mergeCell ref="OTM6:OTT6"/>
    <mergeCell ref="OQS6:OQZ6"/>
    <mergeCell ref="ORA6:ORH6"/>
    <mergeCell ref="ORI6:ORP6"/>
    <mergeCell ref="ORQ6:ORX6"/>
    <mergeCell ref="ORY6:OSF6"/>
    <mergeCell ref="OPE6:OPL6"/>
    <mergeCell ref="OPM6:OPT6"/>
    <mergeCell ref="OPU6:OQB6"/>
    <mergeCell ref="OQC6:OQJ6"/>
    <mergeCell ref="OQK6:OQR6"/>
    <mergeCell ref="ONQ6:ONX6"/>
    <mergeCell ref="ONY6:OOF6"/>
    <mergeCell ref="OOG6:OON6"/>
    <mergeCell ref="OOO6:OOV6"/>
    <mergeCell ref="OOW6:OPD6"/>
    <mergeCell ref="OMC6:OMJ6"/>
    <mergeCell ref="OMK6:OMR6"/>
    <mergeCell ref="OMS6:OMZ6"/>
    <mergeCell ref="ONA6:ONH6"/>
    <mergeCell ref="ONI6:ONP6"/>
    <mergeCell ref="OKO6:OKV6"/>
    <mergeCell ref="OKW6:OLD6"/>
    <mergeCell ref="OLE6:OLL6"/>
    <mergeCell ref="OLM6:OLT6"/>
    <mergeCell ref="OLU6:OMB6"/>
    <mergeCell ref="OJA6:OJH6"/>
    <mergeCell ref="OJI6:OJP6"/>
    <mergeCell ref="OJQ6:OJX6"/>
    <mergeCell ref="OJY6:OKF6"/>
    <mergeCell ref="OKG6:OKN6"/>
    <mergeCell ref="OHM6:OHT6"/>
    <mergeCell ref="OHU6:OIB6"/>
    <mergeCell ref="OIC6:OIJ6"/>
    <mergeCell ref="OIK6:OIR6"/>
    <mergeCell ref="OIS6:OIZ6"/>
    <mergeCell ref="OFY6:OGF6"/>
    <mergeCell ref="OGG6:OGN6"/>
    <mergeCell ref="OGO6:OGV6"/>
    <mergeCell ref="OGW6:OHD6"/>
    <mergeCell ref="OHE6:OHL6"/>
    <mergeCell ref="OEK6:OER6"/>
    <mergeCell ref="OES6:OEZ6"/>
    <mergeCell ref="OFA6:OFH6"/>
    <mergeCell ref="OFI6:OFP6"/>
    <mergeCell ref="OFQ6:OFX6"/>
    <mergeCell ref="OCW6:ODD6"/>
    <mergeCell ref="ODE6:ODL6"/>
    <mergeCell ref="ODM6:ODT6"/>
    <mergeCell ref="ODU6:OEB6"/>
    <mergeCell ref="OEC6:OEJ6"/>
    <mergeCell ref="OBI6:OBP6"/>
    <mergeCell ref="OBQ6:OBX6"/>
    <mergeCell ref="OBY6:OCF6"/>
    <mergeCell ref="OCG6:OCN6"/>
    <mergeCell ref="OCO6:OCV6"/>
    <mergeCell ref="NZU6:OAB6"/>
    <mergeCell ref="OAC6:OAJ6"/>
    <mergeCell ref="OAK6:OAR6"/>
    <mergeCell ref="OAS6:OAZ6"/>
    <mergeCell ref="OBA6:OBH6"/>
    <mergeCell ref="NYG6:NYN6"/>
    <mergeCell ref="NYO6:NYV6"/>
    <mergeCell ref="NYW6:NZD6"/>
    <mergeCell ref="NZE6:NZL6"/>
    <mergeCell ref="NZM6:NZT6"/>
    <mergeCell ref="NWS6:NWZ6"/>
    <mergeCell ref="NXA6:NXH6"/>
    <mergeCell ref="NXI6:NXP6"/>
    <mergeCell ref="NXQ6:NXX6"/>
    <mergeCell ref="NXY6:NYF6"/>
    <mergeCell ref="NVE6:NVL6"/>
    <mergeCell ref="NVM6:NVT6"/>
    <mergeCell ref="NVU6:NWB6"/>
    <mergeCell ref="NWC6:NWJ6"/>
    <mergeCell ref="NWK6:NWR6"/>
    <mergeCell ref="NTQ6:NTX6"/>
    <mergeCell ref="NTY6:NUF6"/>
    <mergeCell ref="NUG6:NUN6"/>
    <mergeCell ref="NUO6:NUV6"/>
    <mergeCell ref="NUW6:NVD6"/>
    <mergeCell ref="NSC6:NSJ6"/>
    <mergeCell ref="NSK6:NSR6"/>
    <mergeCell ref="NSS6:NSZ6"/>
    <mergeCell ref="NTA6:NTH6"/>
    <mergeCell ref="NTI6:NTP6"/>
    <mergeCell ref="NQO6:NQV6"/>
    <mergeCell ref="NQW6:NRD6"/>
    <mergeCell ref="NRE6:NRL6"/>
    <mergeCell ref="NRM6:NRT6"/>
    <mergeCell ref="NRU6:NSB6"/>
    <mergeCell ref="NPA6:NPH6"/>
    <mergeCell ref="NPI6:NPP6"/>
    <mergeCell ref="NPQ6:NPX6"/>
    <mergeCell ref="NPY6:NQF6"/>
    <mergeCell ref="NQG6:NQN6"/>
    <mergeCell ref="NNM6:NNT6"/>
    <mergeCell ref="NNU6:NOB6"/>
    <mergeCell ref="NOC6:NOJ6"/>
    <mergeCell ref="NOK6:NOR6"/>
    <mergeCell ref="NOS6:NOZ6"/>
    <mergeCell ref="NLY6:NMF6"/>
    <mergeCell ref="NMG6:NMN6"/>
    <mergeCell ref="NMO6:NMV6"/>
    <mergeCell ref="NMW6:NND6"/>
    <mergeCell ref="NNE6:NNL6"/>
    <mergeCell ref="NKK6:NKR6"/>
    <mergeCell ref="NKS6:NKZ6"/>
    <mergeCell ref="NLA6:NLH6"/>
    <mergeCell ref="NLI6:NLP6"/>
    <mergeCell ref="NLQ6:NLX6"/>
    <mergeCell ref="NIW6:NJD6"/>
    <mergeCell ref="NJE6:NJL6"/>
    <mergeCell ref="NJM6:NJT6"/>
    <mergeCell ref="NJU6:NKB6"/>
    <mergeCell ref="NKC6:NKJ6"/>
    <mergeCell ref="NHI6:NHP6"/>
    <mergeCell ref="NHQ6:NHX6"/>
    <mergeCell ref="NHY6:NIF6"/>
    <mergeCell ref="NIG6:NIN6"/>
    <mergeCell ref="NIO6:NIV6"/>
    <mergeCell ref="NFU6:NGB6"/>
    <mergeCell ref="NGC6:NGJ6"/>
    <mergeCell ref="NGK6:NGR6"/>
    <mergeCell ref="NGS6:NGZ6"/>
    <mergeCell ref="NHA6:NHH6"/>
    <mergeCell ref="NEG6:NEN6"/>
    <mergeCell ref="NEO6:NEV6"/>
    <mergeCell ref="NEW6:NFD6"/>
    <mergeCell ref="NFE6:NFL6"/>
    <mergeCell ref="NFM6:NFT6"/>
    <mergeCell ref="NCS6:NCZ6"/>
    <mergeCell ref="NDA6:NDH6"/>
    <mergeCell ref="NDI6:NDP6"/>
    <mergeCell ref="NDQ6:NDX6"/>
    <mergeCell ref="NDY6:NEF6"/>
    <mergeCell ref="NBE6:NBL6"/>
    <mergeCell ref="NBM6:NBT6"/>
    <mergeCell ref="NBU6:NCB6"/>
    <mergeCell ref="NCC6:NCJ6"/>
    <mergeCell ref="NCK6:NCR6"/>
    <mergeCell ref="MZQ6:MZX6"/>
    <mergeCell ref="MZY6:NAF6"/>
    <mergeCell ref="NAG6:NAN6"/>
    <mergeCell ref="NAO6:NAV6"/>
    <mergeCell ref="NAW6:NBD6"/>
    <mergeCell ref="MYC6:MYJ6"/>
    <mergeCell ref="MYK6:MYR6"/>
    <mergeCell ref="MYS6:MYZ6"/>
    <mergeCell ref="MZA6:MZH6"/>
    <mergeCell ref="MZI6:MZP6"/>
    <mergeCell ref="MWO6:MWV6"/>
    <mergeCell ref="MWW6:MXD6"/>
    <mergeCell ref="MXE6:MXL6"/>
    <mergeCell ref="MXM6:MXT6"/>
    <mergeCell ref="MXU6:MYB6"/>
    <mergeCell ref="MVA6:MVH6"/>
    <mergeCell ref="MVI6:MVP6"/>
    <mergeCell ref="MVQ6:MVX6"/>
    <mergeCell ref="MVY6:MWF6"/>
    <mergeCell ref="MWG6:MWN6"/>
    <mergeCell ref="MTM6:MTT6"/>
    <mergeCell ref="MTU6:MUB6"/>
    <mergeCell ref="MUC6:MUJ6"/>
    <mergeCell ref="MUK6:MUR6"/>
    <mergeCell ref="MUS6:MUZ6"/>
    <mergeCell ref="MRY6:MSF6"/>
    <mergeCell ref="MSG6:MSN6"/>
    <mergeCell ref="MSO6:MSV6"/>
    <mergeCell ref="MSW6:MTD6"/>
    <mergeCell ref="MTE6:MTL6"/>
    <mergeCell ref="MQK6:MQR6"/>
    <mergeCell ref="MQS6:MQZ6"/>
    <mergeCell ref="MRA6:MRH6"/>
    <mergeCell ref="MRI6:MRP6"/>
    <mergeCell ref="MRQ6:MRX6"/>
    <mergeCell ref="MOW6:MPD6"/>
    <mergeCell ref="MPE6:MPL6"/>
    <mergeCell ref="MPM6:MPT6"/>
    <mergeCell ref="MPU6:MQB6"/>
    <mergeCell ref="MQC6:MQJ6"/>
    <mergeCell ref="MNI6:MNP6"/>
    <mergeCell ref="MNQ6:MNX6"/>
    <mergeCell ref="MNY6:MOF6"/>
    <mergeCell ref="MOG6:MON6"/>
    <mergeCell ref="MOO6:MOV6"/>
    <mergeCell ref="MLU6:MMB6"/>
    <mergeCell ref="MMC6:MMJ6"/>
    <mergeCell ref="MMK6:MMR6"/>
    <mergeCell ref="MMS6:MMZ6"/>
    <mergeCell ref="MNA6:MNH6"/>
    <mergeCell ref="MKG6:MKN6"/>
    <mergeCell ref="MKO6:MKV6"/>
    <mergeCell ref="MKW6:MLD6"/>
    <mergeCell ref="MLE6:MLL6"/>
    <mergeCell ref="MLM6:MLT6"/>
    <mergeCell ref="MIS6:MIZ6"/>
    <mergeCell ref="MJA6:MJH6"/>
    <mergeCell ref="MJI6:MJP6"/>
    <mergeCell ref="MJQ6:MJX6"/>
    <mergeCell ref="MJY6:MKF6"/>
    <mergeCell ref="MHE6:MHL6"/>
    <mergeCell ref="MHM6:MHT6"/>
    <mergeCell ref="MHU6:MIB6"/>
    <mergeCell ref="MIC6:MIJ6"/>
    <mergeCell ref="MIK6:MIR6"/>
    <mergeCell ref="MFQ6:MFX6"/>
    <mergeCell ref="MFY6:MGF6"/>
    <mergeCell ref="MGG6:MGN6"/>
    <mergeCell ref="MGO6:MGV6"/>
    <mergeCell ref="MGW6:MHD6"/>
    <mergeCell ref="MEC6:MEJ6"/>
    <mergeCell ref="MEK6:MER6"/>
    <mergeCell ref="MES6:MEZ6"/>
    <mergeCell ref="MFA6:MFH6"/>
    <mergeCell ref="MFI6:MFP6"/>
    <mergeCell ref="MCO6:MCV6"/>
    <mergeCell ref="MCW6:MDD6"/>
    <mergeCell ref="MDE6:MDL6"/>
    <mergeCell ref="MDM6:MDT6"/>
    <mergeCell ref="MDU6:MEB6"/>
    <mergeCell ref="MBA6:MBH6"/>
    <mergeCell ref="MBI6:MBP6"/>
    <mergeCell ref="MBQ6:MBX6"/>
    <mergeCell ref="MBY6:MCF6"/>
    <mergeCell ref="MCG6:MCN6"/>
    <mergeCell ref="LZM6:LZT6"/>
    <mergeCell ref="LZU6:MAB6"/>
    <mergeCell ref="MAC6:MAJ6"/>
    <mergeCell ref="MAK6:MAR6"/>
    <mergeCell ref="MAS6:MAZ6"/>
    <mergeCell ref="LXY6:LYF6"/>
    <mergeCell ref="LYG6:LYN6"/>
    <mergeCell ref="LYO6:LYV6"/>
    <mergeCell ref="LYW6:LZD6"/>
    <mergeCell ref="LZE6:LZL6"/>
    <mergeCell ref="LWK6:LWR6"/>
    <mergeCell ref="LWS6:LWZ6"/>
    <mergeCell ref="LXA6:LXH6"/>
    <mergeCell ref="LXI6:LXP6"/>
    <mergeCell ref="LXQ6:LXX6"/>
    <mergeCell ref="LUW6:LVD6"/>
    <mergeCell ref="LVE6:LVL6"/>
    <mergeCell ref="LVM6:LVT6"/>
    <mergeCell ref="LVU6:LWB6"/>
    <mergeCell ref="LWC6:LWJ6"/>
    <mergeCell ref="LTI6:LTP6"/>
    <mergeCell ref="LTQ6:LTX6"/>
    <mergeCell ref="LTY6:LUF6"/>
    <mergeCell ref="LUG6:LUN6"/>
    <mergeCell ref="LUO6:LUV6"/>
    <mergeCell ref="LRU6:LSB6"/>
    <mergeCell ref="LSC6:LSJ6"/>
    <mergeCell ref="LSK6:LSR6"/>
    <mergeCell ref="LSS6:LSZ6"/>
    <mergeCell ref="LTA6:LTH6"/>
    <mergeCell ref="LQG6:LQN6"/>
    <mergeCell ref="LQO6:LQV6"/>
    <mergeCell ref="LQW6:LRD6"/>
    <mergeCell ref="LRE6:LRL6"/>
    <mergeCell ref="LRM6:LRT6"/>
    <mergeCell ref="LOS6:LOZ6"/>
    <mergeCell ref="LPA6:LPH6"/>
    <mergeCell ref="LPI6:LPP6"/>
    <mergeCell ref="LPQ6:LPX6"/>
    <mergeCell ref="LPY6:LQF6"/>
    <mergeCell ref="LNE6:LNL6"/>
    <mergeCell ref="LNM6:LNT6"/>
    <mergeCell ref="LNU6:LOB6"/>
    <mergeCell ref="LOC6:LOJ6"/>
    <mergeCell ref="LOK6:LOR6"/>
    <mergeCell ref="LLQ6:LLX6"/>
    <mergeCell ref="LLY6:LMF6"/>
    <mergeCell ref="LMG6:LMN6"/>
    <mergeCell ref="LMO6:LMV6"/>
    <mergeCell ref="LMW6:LND6"/>
    <mergeCell ref="LKC6:LKJ6"/>
    <mergeCell ref="LKK6:LKR6"/>
    <mergeCell ref="LKS6:LKZ6"/>
    <mergeCell ref="LLA6:LLH6"/>
    <mergeCell ref="LLI6:LLP6"/>
    <mergeCell ref="LIO6:LIV6"/>
    <mergeCell ref="LIW6:LJD6"/>
    <mergeCell ref="LJE6:LJL6"/>
    <mergeCell ref="LJM6:LJT6"/>
    <mergeCell ref="LJU6:LKB6"/>
    <mergeCell ref="LHA6:LHH6"/>
    <mergeCell ref="LHI6:LHP6"/>
    <mergeCell ref="LHQ6:LHX6"/>
    <mergeCell ref="LHY6:LIF6"/>
    <mergeCell ref="LIG6:LIN6"/>
    <mergeCell ref="LFM6:LFT6"/>
    <mergeCell ref="LFU6:LGB6"/>
    <mergeCell ref="LGC6:LGJ6"/>
    <mergeCell ref="LGK6:LGR6"/>
    <mergeCell ref="LGS6:LGZ6"/>
    <mergeCell ref="LDY6:LEF6"/>
    <mergeCell ref="LEG6:LEN6"/>
    <mergeCell ref="LEO6:LEV6"/>
    <mergeCell ref="LEW6:LFD6"/>
    <mergeCell ref="LFE6:LFL6"/>
    <mergeCell ref="LCK6:LCR6"/>
    <mergeCell ref="LCS6:LCZ6"/>
    <mergeCell ref="LDA6:LDH6"/>
    <mergeCell ref="LDI6:LDP6"/>
    <mergeCell ref="LDQ6:LDX6"/>
    <mergeCell ref="LAW6:LBD6"/>
    <mergeCell ref="LBE6:LBL6"/>
    <mergeCell ref="LBM6:LBT6"/>
    <mergeCell ref="LBU6:LCB6"/>
    <mergeCell ref="LCC6:LCJ6"/>
    <mergeCell ref="KZI6:KZP6"/>
    <mergeCell ref="KZQ6:KZX6"/>
    <mergeCell ref="KZY6:LAF6"/>
    <mergeCell ref="LAG6:LAN6"/>
    <mergeCell ref="LAO6:LAV6"/>
    <mergeCell ref="KXU6:KYB6"/>
    <mergeCell ref="KYC6:KYJ6"/>
    <mergeCell ref="KYK6:KYR6"/>
    <mergeCell ref="KYS6:KYZ6"/>
    <mergeCell ref="KZA6:KZH6"/>
    <mergeCell ref="KWG6:KWN6"/>
    <mergeCell ref="KWO6:KWV6"/>
    <mergeCell ref="KWW6:KXD6"/>
    <mergeCell ref="KXE6:KXL6"/>
    <mergeCell ref="KXM6:KXT6"/>
    <mergeCell ref="KUS6:KUZ6"/>
    <mergeCell ref="KVA6:KVH6"/>
    <mergeCell ref="KVI6:KVP6"/>
    <mergeCell ref="KVQ6:KVX6"/>
    <mergeCell ref="KVY6:KWF6"/>
    <mergeCell ref="KTE6:KTL6"/>
    <mergeCell ref="KTM6:KTT6"/>
    <mergeCell ref="KTU6:KUB6"/>
    <mergeCell ref="KUC6:KUJ6"/>
    <mergeCell ref="KUK6:KUR6"/>
    <mergeCell ref="KRQ6:KRX6"/>
    <mergeCell ref="KRY6:KSF6"/>
    <mergeCell ref="KSG6:KSN6"/>
    <mergeCell ref="KSO6:KSV6"/>
    <mergeCell ref="KSW6:KTD6"/>
    <mergeCell ref="KQC6:KQJ6"/>
    <mergeCell ref="KQK6:KQR6"/>
    <mergeCell ref="KQS6:KQZ6"/>
    <mergeCell ref="KRA6:KRH6"/>
    <mergeCell ref="KRI6:KRP6"/>
    <mergeCell ref="KOO6:KOV6"/>
    <mergeCell ref="KOW6:KPD6"/>
    <mergeCell ref="KPE6:KPL6"/>
    <mergeCell ref="KPM6:KPT6"/>
    <mergeCell ref="KPU6:KQB6"/>
    <mergeCell ref="KNA6:KNH6"/>
    <mergeCell ref="KNI6:KNP6"/>
    <mergeCell ref="KNQ6:KNX6"/>
    <mergeCell ref="KNY6:KOF6"/>
    <mergeCell ref="KOG6:KON6"/>
    <mergeCell ref="KLM6:KLT6"/>
    <mergeCell ref="KLU6:KMB6"/>
    <mergeCell ref="KMC6:KMJ6"/>
    <mergeCell ref="KMK6:KMR6"/>
    <mergeCell ref="KMS6:KMZ6"/>
    <mergeCell ref="KJY6:KKF6"/>
    <mergeCell ref="KKG6:KKN6"/>
    <mergeCell ref="KKO6:KKV6"/>
    <mergeCell ref="KKW6:KLD6"/>
    <mergeCell ref="KLE6:KLL6"/>
    <mergeCell ref="KIK6:KIR6"/>
    <mergeCell ref="KIS6:KIZ6"/>
    <mergeCell ref="KJA6:KJH6"/>
    <mergeCell ref="KJI6:KJP6"/>
    <mergeCell ref="KJQ6:KJX6"/>
    <mergeCell ref="KGW6:KHD6"/>
    <mergeCell ref="KHE6:KHL6"/>
    <mergeCell ref="KHM6:KHT6"/>
    <mergeCell ref="KHU6:KIB6"/>
    <mergeCell ref="KIC6:KIJ6"/>
    <mergeCell ref="KFI6:KFP6"/>
    <mergeCell ref="KFQ6:KFX6"/>
    <mergeCell ref="KFY6:KGF6"/>
    <mergeCell ref="KGG6:KGN6"/>
    <mergeCell ref="KGO6:KGV6"/>
    <mergeCell ref="KDU6:KEB6"/>
    <mergeCell ref="KEC6:KEJ6"/>
    <mergeCell ref="KEK6:KER6"/>
    <mergeCell ref="KES6:KEZ6"/>
    <mergeCell ref="KFA6:KFH6"/>
    <mergeCell ref="KCG6:KCN6"/>
    <mergeCell ref="KCO6:KCV6"/>
    <mergeCell ref="KCW6:KDD6"/>
    <mergeCell ref="KDE6:KDL6"/>
    <mergeCell ref="KDM6:KDT6"/>
    <mergeCell ref="KAS6:KAZ6"/>
    <mergeCell ref="KBA6:KBH6"/>
    <mergeCell ref="KBI6:KBP6"/>
    <mergeCell ref="KBQ6:KBX6"/>
    <mergeCell ref="KBY6:KCF6"/>
    <mergeCell ref="JZE6:JZL6"/>
    <mergeCell ref="JZM6:JZT6"/>
    <mergeCell ref="JZU6:KAB6"/>
    <mergeCell ref="KAC6:KAJ6"/>
    <mergeCell ref="KAK6:KAR6"/>
    <mergeCell ref="JXQ6:JXX6"/>
    <mergeCell ref="JXY6:JYF6"/>
    <mergeCell ref="JYG6:JYN6"/>
    <mergeCell ref="JYO6:JYV6"/>
    <mergeCell ref="JYW6:JZD6"/>
    <mergeCell ref="JWC6:JWJ6"/>
    <mergeCell ref="JWK6:JWR6"/>
    <mergeCell ref="JWS6:JWZ6"/>
    <mergeCell ref="JXA6:JXH6"/>
    <mergeCell ref="JXI6:JXP6"/>
    <mergeCell ref="JUO6:JUV6"/>
    <mergeCell ref="JUW6:JVD6"/>
    <mergeCell ref="JVE6:JVL6"/>
    <mergeCell ref="JVM6:JVT6"/>
    <mergeCell ref="JVU6:JWB6"/>
    <mergeCell ref="JTA6:JTH6"/>
    <mergeCell ref="JTI6:JTP6"/>
    <mergeCell ref="JTQ6:JTX6"/>
    <mergeCell ref="JTY6:JUF6"/>
    <mergeCell ref="JUG6:JUN6"/>
    <mergeCell ref="JRM6:JRT6"/>
    <mergeCell ref="JRU6:JSB6"/>
    <mergeCell ref="JSC6:JSJ6"/>
    <mergeCell ref="JSK6:JSR6"/>
    <mergeCell ref="JSS6:JSZ6"/>
    <mergeCell ref="JPY6:JQF6"/>
    <mergeCell ref="JQG6:JQN6"/>
    <mergeCell ref="JQO6:JQV6"/>
    <mergeCell ref="JQW6:JRD6"/>
    <mergeCell ref="JRE6:JRL6"/>
    <mergeCell ref="JOK6:JOR6"/>
    <mergeCell ref="JOS6:JOZ6"/>
    <mergeCell ref="JPA6:JPH6"/>
    <mergeCell ref="JPI6:JPP6"/>
    <mergeCell ref="JPQ6:JPX6"/>
    <mergeCell ref="JMW6:JND6"/>
    <mergeCell ref="JNE6:JNL6"/>
    <mergeCell ref="JNM6:JNT6"/>
    <mergeCell ref="JNU6:JOB6"/>
    <mergeCell ref="JOC6:JOJ6"/>
    <mergeCell ref="JLI6:JLP6"/>
    <mergeCell ref="JLQ6:JLX6"/>
    <mergeCell ref="JLY6:JMF6"/>
    <mergeCell ref="JMG6:JMN6"/>
    <mergeCell ref="JMO6:JMV6"/>
    <mergeCell ref="JJU6:JKB6"/>
    <mergeCell ref="JKC6:JKJ6"/>
    <mergeCell ref="JKK6:JKR6"/>
    <mergeCell ref="JKS6:JKZ6"/>
    <mergeCell ref="JLA6:JLH6"/>
    <mergeCell ref="JIG6:JIN6"/>
    <mergeCell ref="JIO6:JIV6"/>
    <mergeCell ref="JIW6:JJD6"/>
    <mergeCell ref="JJE6:JJL6"/>
    <mergeCell ref="JJM6:JJT6"/>
    <mergeCell ref="JGS6:JGZ6"/>
    <mergeCell ref="JHA6:JHH6"/>
    <mergeCell ref="JHI6:JHP6"/>
    <mergeCell ref="JHQ6:JHX6"/>
    <mergeCell ref="JHY6:JIF6"/>
    <mergeCell ref="JFE6:JFL6"/>
    <mergeCell ref="JFM6:JFT6"/>
    <mergeCell ref="JFU6:JGB6"/>
    <mergeCell ref="JGC6:JGJ6"/>
    <mergeCell ref="JGK6:JGR6"/>
    <mergeCell ref="JDQ6:JDX6"/>
    <mergeCell ref="JDY6:JEF6"/>
    <mergeCell ref="JEG6:JEN6"/>
    <mergeCell ref="JEO6:JEV6"/>
    <mergeCell ref="JEW6:JFD6"/>
    <mergeCell ref="JCC6:JCJ6"/>
    <mergeCell ref="JCK6:JCR6"/>
    <mergeCell ref="JCS6:JCZ6"/>
    <mergeCell ref="JDA6:JDH6"/>
    <mergeCell ref="JDI6:JDP6"/>
    <mergeCell ref="JAO6:JAV6"/>
    <mergeCell ref="JAW6:JBD6"/>
    <mergeCell ref="JBE6:JBL6"/>
    <mergeCell ref="JBM6:JBT6"/>
    <mergeCell ref="JBU6:JCB6"/>
    <mergeCell ref="IZA6:IZH6"/>
    <mergeCell ref="IZI6:IZP6"/>
    <mergeCell ref="IZQ6:IZX6"/>
    <mergeCell ref="IZY6:JAF6"/>
    <mergeCell ref="JAG6:JAN6"/>
    <mergeCell ref="IXM6:IXT6"/>
    <mergeCell ref="IXU6:IYB6"/>
    <mergeCell ref="IYC6:IYJ6"/>
    <mergeCell ref="IYK6:IYR6"/>
    <mergeCell ref="IYS6:IYZ6"/>
    <mergeCell ref="IVY6:IWF6"/>
    <mergeCell ref="IWG6:IWN6"/>
    <mergeCell ref="IWO6:IWV6"/>
    <mergeCell ref="IWW6:IXD6"/>
    <mergeCell ref="IXE6:IXL6"/>
    <mergeCell ref="IUK6:IUR6"/>
    <mergeCell ref="IUS6:IUZ6"/>
    <mergeCell ref="IVA6:IVH6"/>
    <mergeCell ref="IVI6:IVP6"/>
    <mergeCell ref="IVQ6:IVX6"/>
    <mergeCell ref="ISW6:ITD6"/>
    <mergeCell ref="ITE6:ITL6"/>
    <mergeCell ref="ITM6:ITT6"/>
    <mergeCell ref="ITU6:IUB6"/>
    <mergeCell ref="IUC6:IUJ6"/>
    <mergeCell ref="IRI6:IRP6"/>
    <mergeCell ref="IRQ6:IRX6"/>
    <mergeCell ref="IRY6:ISF6"/>
    <mergeCell ref="ISG6:ISN6"/>
    <mergeCell ref="ISO6:ISV6"/>
    <mergeCell ref="IPU6:IQB6"/>
    <mergeCell ref="IQC6:IQJ6"/>
    <mergeCell ref="IQK6:IQR6"/>
    <mergeCell ref="IQS6:IQZ6"/>
    <mergeCell ref="IRA6:IRH6"/>
    <mergeCell ref="IOG6:ION6"/>
    <mergeCell ref="IOO6:IOV6"/>
    <mergeCell ref="IOW6:IPD6"/>
    <mergeCell ref="IPE6:IPL6"/>
    <mergeCell ref="IPM6:IPT6"/>
    <mergeCell ref="IMS6:IMZ6"/>
    <mergeCell ref="INA6:INH6"/>
    <mergeCell ref="INI6:INP6"/>
    <mergeCell ref="INQ6:INX6"/>
    <mergeCell ref="INY6:IOF6"/>
    <mergeCell ref="ILE6:ILL6"/>
    <mergeCell ref="ILM6:ILT6"/>
    <mergeCell ref="ILU6:IMB6"/>
    <mergeCell ref="IMC6:IMJ6"/>
    <mergeCell ref="IMK6:IMR6"/>
    <mergeCell ref="IJQ6:IJX6"/>
    <mergeCell ref="IJY6:IKF6"/>
    <mergeCell ref="IKG6:IKN6"/>
    <mergeCell ref="IKO6:IKV6"/>
    <mergeCell ref="IKW6:ILD6"/>
    <mergeCell ref="IIC6:IIJ6"/>
    <mergeCell ref="IIK6:IIR6"/>
    <mergeCell ref="IIS6:IIZ6"/>
    <mergeCell ref="IJA6:IJH6"/>
    <mergeCell ref="IJI6:IJP6"/>
    <mergeCell ref="IGO6:IGV6"/>
    <mergeCell ref="IGW6:IHD6"/>
    <mergeCell ref="IHE6:IHL6"/>
    <mergeCell ref="IHM6:IHT6"/>
    <mergeCell ref="IHU6:IIB6"/>
    <mergeCell ref="IFA6:IFH6"/>
    <mergeCell ref="IFI6:IFP6"/>
    <mergeCell ref="IFQ6:IFX6"/>
    <mergeCell ref="IFY6:IGF6"/>
    <mergeCell ref="IGG6:IGN6"/>
    <mergeCell ref="IDM6:IDT6"/>
    <mergeCell ref="IDU6:IEB6"/>
    <mergeCell ref="IEC6:IEJ6"/>
    <mergeCell ref="IEK6:IER6"/>
    <mergeCell ref="IES6:IEZ6"/>
    <mergeCell ref="IBY6:ICF6"/>
    <mergeCell ref="ICG6:ICN6"/>
    <mergeCell ref="ICO6:ICV6"/>
    <mergeCell ref="ICW6:IDD6"/>
    <mergeCell ref="IDE6:IDL6"/>
    <mergeCell ref="IAK6:IAR6"/>
    <mergeCell ref="IAS6:IAZ6"/>
    <mergeCell ref="IBA6:IBH6"/>
    <mergeCell ref="IBI6:IBP6"/>
    <mergeCell ref="IBQ6:IBX6"/>
    <mergeCell ref="HYW6:HZD6"/>
    <mergeCell ref="HZE6:HZL6"/>
    <mergeCell ref="HZM6:HZT6"/>
    <mergeCell ref="HZU6:IAB6"/>
    <mergeCell ref="IAC6:IAJ6"/>
    <mergeCell ref="HXI6:HXP6"/>
    <mergeCell ref="HXQ6:HXX6"/>
    <mergeCell ref="HXY6:HYF6"/>
    <mergeCell ref="HYG6:HYN6"/>
    <mergeCell ref="HYO6:HYV6"/>
    <mergeCell ref="HVU6:HWB6"/>
    <mergeCell ref="HWC6:HWJ6"/>
    <mergeCell ref="HWK6:HWR6"/>
    <mergeCell ref="HWS6:HWZ6"/>
    <mergeCell ref="HXA6:HXH6"/>
    <mergeCell ref="HUG6:HUN6"/>
    <mergeCell ref="HUO6:HUV6"/>
    <mergeCell ref="HUW6:HVD6"/>
    <mergeCell ref="HVE6:HVL6"/>
    <mergeCell ref="HVM6:HVT6"/>
    <mergeCell ref="HSS6:HSZ6"/>
    <mergeCell ref="HTA6:HTH6"/>
    <mergeCell ref="HTI6:HTP6"/>
    <mergeCell ref="HTQ6:HTX6"/>
    <mergeCell ref="HTY6:HUF6"/>
    <mergeCell ref="HRE6:HRL6"/>
    <mergeCell ref="HRM6:HRT6"/>
    <mergeCell ref="HRU6:HSB6"/>
    <mergeCell ref="HSC6:HSJ6"/>
    <mergeCell ref="HSK6:HSR6"/>
    <mergeCell ref="HPQ6:HPX6"/>
    <mergeCell ref="HPY6:HQF6"/>
    <mergeCell ref="HQG6:HQN6"/>
    <mergeCell ref="HQO6:HQV6"/>
    <mergeCell ref="HQW6:HRD6"/>
    <mergeCell ref="HOC6:HOJ6"/>
    <mergeCell ref="HOK6:HOR6"/>
    <mergeCell ref="HOS6:HOZ6"/>
    <mergeCell ref="HPA6:HPH6"/>
    <mergeCell ref="HPI6:HPP6"/>
    <mergeCell ref="HMO6:HMV6"/>
    <mergeCell ref="HMW6:HND6"/>
    <mergeCell ref="HNE6:HNL6"/>
    <mergeCell ref="HNM6:HNT6"/>
    <mergeCell ref="HNU6:HOB6"/>
    <mergeCell ref="HLA6:HLH6"/>
    <mergeCell ref="HLI6:HLP6"/>
    <mergeCell ref="HLQ6:HLX6"/>
    <mergeCell ref="HLY6:HMF6"/>
    <mergeCell ref="HMG6:HMN6"/>
    <mergeCell ref="HJM6:HJT6"/>
    <mergeCell ref="HJU6:HKB6"/>
    <mergeCell ref="HKC6:HKJ6"/>
    <mergeCell ref="HKK6:HKR6"/>
    <mergeCell ref="HKS6:HKZ6"/>
    <mergeCell ref="HHY6:HIF6"/>
    <mergeCell ref="HIG6:HIN6"/>
    <mergeCell ref="HIO6:HIV6"/>
    <mergeCell ref="HIW6:HJD6"/>
    <mergeCell ref="HJE6:HJL6"/>
    <mergeCell ref="HGK6:HGR6"/>
    <mergeCell ref="HGS6:HGZ6"/>
    <mergeCell ref="HHA6:HHH6"/>
    <mergeCell ref="HHI6:HHP6"/>
    <mergeCell ref="HHQ6:HHX6"/>
    <mergeCell ref="HEW6:HFD6"/>
    <mergeCell ref="HFE6:HFL6"/>
    <mergeCell ref="HFM6:HFT6"/>
    <mergeCell ref="HFU6:HGB6"/>
    <mergeCell ref="HGC6:HGJ6"/>
    <mergeCell ref="HDI6:HDP6"/>
    <mergeCell ref="HDQ6:HDX6"/>
    <mergeCell ref="HDY6:HEF6"/>
    <mergeCell ref="HEG6:HEN6"/>
    <mergeCell ref="HEO6:HEV6"/>
    <mergeCell ref="HBU6:HCB6"/>
    <mergeCell ref="HCC6:HCJ6"/>
    <mergeCell ref="HCK6:HCR6"/>
    <mergeCell ref="HCS6:HCZ6"/>
    <mergeCell ref="HDA6:HDH6"/>
    <mergeCell ref="HAG6:HAN6"/>
    <mergeCell ref="HAO6:HAV6"/>
    <mergeCell ref="HAW6:HBD6"/>
    <mergeCell ref="HBE6:HBL6"/>
    <mergeCell ref="HBM6:HBT6"/>
    <mergeCell ref="GYS6:GYZ6"/>
    <mergeCell ref="GZA6:GZH6"/>
    <mergeCell ref="GZI6:GZP6"/>
    <mergeCell ref="GZQ6:GZX6"/>
    <mergeCell ref="GZY6:HAF6"/>
    <mergeCell ref="GXE6:GXL6"/>
    <mergeCell ref="GXM6:GXT6"/>
    <mergeCell ref="GXU6:GYB6"/>
    <mergeCell ref="GYC6:GYJ6"/>
    <mergeCell ref="GYK6:GYR6"/>
    <mergeCell ref="GVQ6:GVX6"/>
    <mergeCell ref="GVY6:GWF6"/>
    <mergeCell ref="GWG6:GWN6"/>
    <mergeCell ref="GWO6:GWV6"/>
    <mergeCell ref="GWW6:GXD6"/>
    <mergeCell ref="GUC6:GUJ6"/>
    <mergeCell ref="GUK6:GUR6"/>
    <mergeCell ref="GUS6:GUZ6"/>
    <mergeCell ref="GVA6:GVH6"/>
    <mergeCell ref="GVI6:GVP6"/>
    <mergeCell ref="GSO6:GSV6"/>
    <mergeCell ref="GSW6:GTD6"/>
    <mergeCell ref="GTE6:GTL6"/>
    <mergeCell ref="GTM6:GTT6"/>
    <mergeCell ref="GTU6:GUB6"/>
    <mergeCell ref="GRA6:GRH6"/>
    <mergeCell ref="GRI6:GRP6"/>
    <mergeCell ref="GRQ6:GRX6"/>
    <mergeCell ref="GRY6:GSF6"/>
    <mergeCell ref="GSG6:GSN6"/>
    <mergeCell ref="GPM6:GPT6"/>
    <mergeCell ref="GPU6:GQB6"/>
    <mergeCell ref="GQC6:GQJ6"/>
    <mergeCell ref="GQK6:GQR6"/>
    <mergeCell ref="GQS6:GQZ6"/>
    <mergeCell ref="GNY6:GOF6"/>
    <mergeCell ref="GOG6:GON6"/>
    <mergeCell ref="GOO6:GOV6"/>
    <mergeCell ref="GOW6:GPD6"/>
    <mergeCell ref="GPE6:GPL6"/>
    <mergeCell ref="GMK6:GMR6"/>
    <mergeCell ref="GMS6:GMZ6"/>
    <mergeCell ref="GNA6:GNH6"/>
    <mergeCell ref="GNI6:GNP6"/>
    <mergeCell ref="GNQ6:GNX6"/>
    <mergeCell ref="GKW6:GLD6"/>
    <mergeCell ref="GLE6:GLL6"/>
    <mergeCell ref="GLM6:GLT6"/>
    <mergeCell ref="GLU6:GMB6"/>
    <mergeCell ref="GMC6:GMJ6"/>
    <mergeCell ref="GJI6:GJP6"/>
    <mergeCell ref="GJQ6:GJX6"/>
    <mergeCell ref="GJY6:GKF6"/>
    <mergeCell ref="GKG6:GKN6"/>
    <mergeCell ref="GKO6:GKV6"/>
    <mergeCell ref="GHU6:GIB6"/>
    <mergeCell ref="GIC6:GIJ6"/>
    <mergeCell ref="GIK6:GIR6"/>
    <mergeCell ref="GIS6:GIZ6"/>
    <mergeCell ref="GJA6:GJH6"/>
    <mergeCell ref="GGG6:GGN6"/>
    <mergeCell ref="GGO6:GGV6"/>
    <mergeCell ref="GGW6:GHD6"/>
    <mergeCell ref="GHE6:GHL6"/>
    <mergeCell ref="GHM6:GHT6"/>
    <mergeCell ref="GES6:GEZ6"/>
    <mergeCell ref="GFA6:GFH6"/>
    <mergeCell ref="GFI6:GFP6"/>
    <mergeCell ref="GFQ6:GFX6"/>
    <mergeCell ref="GFY6:GGF6"/>
    <mergeCell ref="GDE6:GDL6"/>
    <mergeCell ref="GDM6:GDT6"/>
    <mergeCell ref="GDU6:GEB6"/>
    <mergeCell ref="GEC6:GEJ6"/>
    <mergeCell ref="GEK6:GER6"/>
    <mergeCell ref="GBQ6:GBX6"/>
    <mergeCell ref="GBY6:GCF6"/>
    <mergeCell ref="GCG6:GCN6"/>
    <mergeCell ref="GCO6:GCV6"/>
    <mergeCell ref="GCW6:GDD6"/>
    <mergeCell ref="GAC6:GAJ6"/>
    <mergeCell ref="GAK6:GAR6"/>
    <mergeCell ref="GAS6:GAZ6"/>
    <mergeCell ref="GBA6:GBH6"/>
    <mergeCell ref="GBI6:GBP6"/>
    <mergeCell ref="FYO6:FYV6"/>
    <mergeCell ref="FYW6:FZD6"/>
    <mergeCell ref="FZE6:FZL6"/>
    <mergeCell ref="FZM6:FZT6"/>
    <mergeCell ref="FZU6:GAB6"/>
    <mergeCell ref="FXA6:FXH6"/>
    <mergeCell ref="FXI6:FXP6"/>
    <mergeCell ref="FXQ6:FXX6"/>
    <mergeCell ref="FXY6:FYF6"/>
    <mergeCell ref="FYG6:FYN6"/>
    <mergeCell ref="FVM6:FVT6"/>
    <mergeCell ref="FVU6:FWB6"/>
    <mergeCell ref="FWC6:FWJ6"/>
    <mergeCell ref="FWK6:FWR6"/>
    <mergeCell ref="FWS6:FWZ6"/>
    <mergeCell ref="FTY6:FUF6"/>
    <mergeCell ref="FUG6:FUN6"/>
    <mergeCell ref="FUO6:FUV6"/>
    <mergeCell ref="FUW6:FVD6"/>
    <mergeCell ref="FVE6:FVL6"/>
    <mergeCell ref="FSK6:FSR6"/>
    <mergeCell ref="FSS6:FSZ6"/>
    <mergeCell ref="FTA6:FTH6"/>
    <mergeCell ref="FTI6:FTP6"/>
    <mergeCell ref="FTQ6:FTX6"/>
    <mergeCell ref="FQW6:FRD6"/>
    <mergeCell ref="FRE6:FRL6"/>
    <mergeCell ref="FRM6:FRT6"/>
    <mergeCell ref="FRU6:FSB6"/>
    <mergeCell ref="FSC6:FSJ6"/>
    <mergeCell ref="FPI6:FPP6"/>
    <mergeCell ref="FPQ6:FPX6"/>
    <mergeCell ref="FPY6:FQF6"/>
    <mergeCell ref="FQG6:FQN6"/>
    <mergeCell ref="FQO6:FQV6"/>
    <mergeCell ref="FNU6:FOB6"/>
    <mergeCell ref="FOC6:FOJ6"/>
    <mergeCell ref="FOK6:FOR6"/>
    <mergeCell ref="FOS6:FOZ6"/>
    <mergeCell ref="FPA6:FPH6"/>
    <mergeCell ref="FMG6:FMN6"/>
    <mergeCell ref="FMO6:FMV6"/>
    <mergeCell ref="FMW6:FND6"/>
    <mergeCell ref="FNE6:FNL6"/>
    <mergeCell ref="FNM6:FNT6"/>
    <mergeCell ref="FKS6:FKZ6"/>
    <mergeCell ref="FLA6:FLH6"/>
    <mergeCell ref="FLI6:FLP6"/>
    <mergeCell ref="FLQ6:FLX6"/>
    <mergeCell ref="FLY6:FMF6"/>
    <mergeCell ref="FJE6:FJL6"/>
    <mergeCell ref="FJM6:FJT6"/>
    <mergeCell ref="FJU6:FKB6"/>
    <mergeCell ref="FKC6:FKJ6"/>
    <mergeCell ref="FKK6:FKR6"/>
    <mergeCell ref="FHQ6:FHX6"/>
    <mergeCell ref="FHY6:FIF6"/>
    <mergeCell ref="FIG6:FIN6"/>
    <mergeCell ref="FIO6:FIV6"/>
    <mergeCell ref="FIW6:FJD6"/>
    <mergeCell ref="FGC6:FGJ6"/>
    <mergeCell ref="FGK6:FGR6"/>
    <mergeCell ref="FGS6:FGZ6"/>
    <mergeCell ref="FHA6:FHH6"/>
    <mergeCell ref="FHI6:FHP6"/>
    <mergeCell ref="FEO6:FEV6"/>
    <mergeCell ref="FEW6:FFD6"/>
    <mergeCell ref="FFE6:FFL6"/>
    <mergeCell ref="FFM6:FFT6"/>
    <mergeCell ref="FFU6:FGB6"/>
    <mergeCell ref="FDA6:FDH6"/>
    <mergeCell ref="FDI6:FDP6"/>
    <mergeCell ref="FDQ6:FDX6"/>
    <mergeCell ref="FDY6:FEF6"/>
    <mergeCell ref="FEG6:FEN6"/>
    <mergeCell ref="FBM6:FBT6"/>
    <mergeCell ref="FBU6:FCB6"/>
    <mergeCell ref="FCC6:FCJ6"/>
    <mergeCell ref="FCK6:FCR6"/>
    <mergeCell ref="FCS6:FCZ6"/>
    <mergeCell ref="EZY6:FAF6"/>
    <mergeCell ref="FAG6:FAN6"/>
    <mergeCell ref="FAO6:FAV6"/>
    <mergeCell ref="FAW6:FBD6"/>
    <mergeCell ref="FBE6:FBL6"/>
    <mergeCell ref="EYK6:EYR6"/>
    <mergeCell ref="EYS6:EYZ6"/>
    <mergeCell ref="EZA6:EZH6"/>
    <mergeCell ref="EZI6:EZP6"/>
    <mergeCell ref="EZQ6:EZX6"/>
    <mergeCell ref="EWW6:EXD6"/>
    <mergeCell ref="EXE6:EXL6"/>
    <mergeCell ref="EXM6:EXT6"/>
    <mergeCell ref="EXU6:EYB6"/>
    <mergeCell ref="EYC6:EYJ6"/>
    <mergeCell ref="EVI6:EVP6"/>
    <mergeCell ref="EVQ6:EVX6"/>
    <mergeCell ref="EVY6:EWF6"/>
    <mergeCell ref="EWG6:EWN6"/>
    <mergeCell ref="EWO6:EWV6"/>
    <mergeCell ref="ETU6:EUB6"/>
    <mergeCell ref="EUC6:EUJ6"/>
    <mergeCell ref="EUK6:EUR6"/>
    <mergeCell ref="EUS6:EUZ6"/>
    <mergeCell ref="EVA6:EVH6"/>
    <mergeCell ref="ESG6:ESN6"/>
    <mergeCell ref="ESO6:ESV6"/>
    <mergeCell ref="ESW6:ETD6"/>
    <mergeCell ref="ETE6:ETL6"/>
    <mergeCell ref="ETM6:ETT6"/>
    <mergeCell ref="EQS6:EQZ6"/>
    <mergeCell ref="ERA6:ERH6"/>
    <mergeCell ref="ERI6:ERP6"/>
    <mergeCell ref="ERQ6:ERX6"/>
    <mergeCell ref="ERY6:ESF6"/>
    <mergeCell ref="EPE6:EPL6"/>
    <mergeCell ref="EPM6:EPT6"/>
    <mergeCell ref="EPU6:EQB6"/>
    <mergeCell ref="EQC6:EQJ6"/>
    <mergeCell ref="EQK6:EQR6"/>
    <mergeCell ref="ENQ6:ENX6"/>
    <mergeCell ref="ENY6:EOF6"/>
    <mergeCell ref="EOG6:EON6"/>
    <mergeCell ref="EOO6:EOV6"/>
    <mergeCell ref="EOW6:EPD6"/>
    <mergeCell ref="EMC6:EMJ6"/>
    <mergeCell ref="EMK6:EMR6"/>
    <mergeCell ref="EMS6:EMZ6"/>
    <mergeCell ref="ENA6:ENH6"/>
    <mergeCell ref="ENI6:ENP6"/>
    <mergeCell ref="EKO6:EKV6"/>
    <mergeCell ref="EKW6:ELD6"/>
    <mergeCell ref="ELE6:ELL6"/>
    <mergeCell ref="ELM6:ELT6"/>
    <mergeCell ref="ELU6:EMB6"/>
    <mergeCell ref="EJA6:EJH6"/>
    <mergeCell ref="EJI6:EJP6"/>
    <mergeCell ref="EJQ6:EJX6"/>
    <mergeCell ref="EJY6:EKF6"/>
    <mergeCell ref="EKG6:EKN6"/>
    <mergeCell ref="EHM6:EHT6"/>
    <mergeCell ref="EHU6:EIB6"/>
    <mergeCell ref="EIC6:EIJ6"/>
    <mergeCell ref="EIK6:EIR6"/>
    <mergeCell ref="EIS6:EIZ6"/>
    <mergeCell ref="EFY6:EGF6"/>
    <mergeCell ref="EGG6:EGN6"/>
    <mergeCell ref="EGO6:EGV6"/>
    <mergeCell ref="EGW6:EHD6"/>
    <mergeCell ref="EHE6:EHL6"/>
    <mergeCell ref="EEK6:EER6"/>
    <mergeCell ref="EES6:EEZ6"/>
    <mergeCell ref="EFA6:EFH6"/>
    <mergeCell ref="EFI6:EFP6"/>
    <mergeCell ref="EFQ6:EFX6"/>
    <mergeCell ref="ECW6:EDD6"/>
    <mergeCell ref="EDE6:EDL6"/>
    <mergeCell ref="EDM6:EDT6"/>
    <mergeCell ref="EDU6:EEB6"/>
    <mergeCell ref="EEC6:EEJ6"/>
    <mergeCell ref="EBI6:EBP6"/>
    <mergeCell ref="EBQ6:EBX6"/>
    <mergeCell ref="EBY6:ECF6"/>
    <mergeCell ref="ECG6:ECN6"/>
    <mergeCell ref="ECO6:ECV6"/>
    <mergeCell ref="DZU6:EAB6"/>
    <mergeCell ref="EAC6:EAJ6"/>
    <mergeCell ref="EAK6:EAR6"/>
    <mergeCell ref="EAS6:EAZ6"/>
    <mergeCell ref="EBA6:EBH6"/>
    <mergeCell ref="DYG6:DYN6"/>
    <mergeCell ref="DYO6:DYV6"/>
    <mergeCell ref="DYW6:DZD6"/>
    <mergeCell ref="DZE6:DZL6"/>
    <mergeCell ref="DZM6:DZT6"/>
    <mergeCell ref="DWS6:DWZ6"/>
    <mergeCell ref="DXA6:DXH6"/>
    <mergeCell ref="DXI6:DXP6"/>
    <mergeCell ref="DXQ6:DXX6"/>
    <mergeCell ref="DXY6:DYF6"/>
    <mergeCell ref="DVE6:DVL6"/>
    <mergeCell ref="DVM6:DVT6"/>
    <mergeCell ref="DVU6:DWB6"/>
    <mergeCell ref="DWC6:DWJ6"/>
    <mergeCell ref="DWK6:DWR6"/>
    <mergeCell ref="DTQ6:DTX6"/>
    <mergeCell ref="DTY6:DUF6"/>
    <mergeCell ref="DUG6:DUN6"/>
    <mergeCell ref="DUO6:DUV6"/>
    <mergeCell ref="DUW6:DVD6"/>
    <mergeCell ref="DSC6:DSJ6"/>
    <mergeCell ref="DSK6:DSR6"/>
    <mergeCell ref="DSS6:DSZ6"/>
    <mergeCell ref="DTA6:DTH6"/>
    <mergeCell ref="DTI6:DTP6"/>
    <mergeCell ref="DQO6:DQV6"/>
    <mergeCell ref="DQW6:DRD6"/>
    <mergeCell ref="DRE6:DRL6"/>
    <mergeCell ref="DRM6:DRT6"/>
    <mergeCell ref="DRU6:DSB6"/>
    <mergeCell ref="DPA6:DPH6"/>
    <mergeCell ref="DPI6:DPP6"/>
    <mergeCell ref="DPQ6:DPX6"/>
    <mergeCell ref="DPY6:DQF6"/>
    <mergeCell ref="DQG6:DQN6"/>
    <mergeCell ref="DNM6:DNT6"/>
    <mergeCell ref="DNU6:DOB6"/>
    <mergeCell ref="DOC6:DOJ6"/>
    <mergeCell ref="DOK6:DOR6"/>
    <mergeCell ref="DOS6:DOZ6"/>
    <mergeCell ref="DLY6:DMF6"/>
    <mergeCell ref="DMG6:DMN6"/>
    <mergeCell ref="DMO6:DMV6"/>
    <mergeCell ref="DMW6:DND6"/>
    <mergeCell ref="DNE6:DNL6"/>
    <mergeCell ref="DKK6:DKR6"/>
    <mergeCell ref="DKS6:DKZ6"/>
    <mergeCell ref="DLA6:DLH6"/>
    <mergeCell ref="DLI6:DLP6"/>
    <mergeCell ref="DLQ6:DLX6"/>
    <mergeCell ref="DIW6:DJD6"/>
    <mergeCell ref="DJE6:DJL6"/>
    <mergeCell ref="DJM6:DJT6"/>
    <mergeCell ref="DJU6:DKB6"/>
    <mergeCell ref="DKC6:DKJ6"/>
    <mergeCell ref="DHI6:DHP6"/>
    <mergeCell ref="DHQ6:DHX6"/>
    <mergeCell ref="DHY6:DIF6"/>
    <mergeCell ref="DIG6:DIN6"/>
    <mergeCell ref="DIO6:DIV6"/>
    <mergeCell ref="DFU6:DGB6"/>
    <mergeCell ref="DGC6:DGJ6"/>
    <mergeCell ref="DGK6:DGR6"/>
    <mergeCell ref="DGS6:DGZ6"/>
    <mergeCell ref="DHA6:DHH6"/>
    <mergeCell ref="DEG6:DEN6"/>
    <mergeCell ref="DEO6:DEV6"/>
    <mergeCell ref="DEW6:DFD6"/>
    <mergeCell ref="DFE6:DFL6"/>
    <mergeCell ref="DFM6:DFT6"/>
    <mergeCell ref="DCS6:DCZ6"/>
    <mergeCell ref="DDA6:DDH6"/>
    <mergeCell ref="DDI6:DDP6"/>
    <mergeCell ref="DDQ6:DDX6"/>
    <mergeCell ref="DDY6:DEF6"/>
    <mergeCell ref="DBE6:DBL6"/>
    <mergeCell ref="DBM6:DBT6"/>
    <mergeCell ref="DBU6:DCB6"/>
    <mergeCell ref="DCC6:DCJ6"/>
    <mergeCell ref="DCK6:DCR6"/>
    <mergeCell ref="CZQ6:CZX6"/>
    <mergeCell ref="CZY6:DAF6"/>
    <mergeCell ref="DAG6:DAN6"/>
    <mergeCell ref="DAO6:DAV6"/>
    <mergeCell ref="DAW6:DBD6"/>
    <mergeCell ref="CYC6:CYJ6"/>
    <mergeCell ref="CYK6:CYR6"/>
    <mergeCell ref="CYS6:CYZ6"/>
    <mergeCell ref="CZA6:CZH6"/>
    <mergeCell ref="CZI6:CZP6"/>
    <mergeCell ref="CWO6:CWV6"/>
    <mergeCell ref="CWW6:CXD6"/>
    <mergeCell ref="CXE6:CXL6"/>
    <mergeCell ref="CXM6:CXT6"/>
    <mergeCell ref="CXU6:CYB6"/>
    <mergeCell ref="CVA6:CVH6"/>
    <mergeCell ref="CVI6:CVP6"/>
    <mergeCell ref="CVQ6:CVX6"/>
    <mergeCell ref="CVY6:CWF6"/>
    <mergeCell ref="CWG6:CWN6"/>
    <mergeCell ref="CTM6:CTT6"/>
    <mergeCell ref="CTU6:CUB6"/>
    <mergeCell ref="CUC6:CUJ6"/>
    <mergeCell ref="CUK6:CUR6"/>
    <mergeCell ref="CUS6:CUZ6"/>
    <mergeCell ref="CRY6:CSF6"/>
    <mergeCell ref="CSG6:CSN6"/>
    <mergeCell ref="CSO6:CSV6"/>
    <mergeCell ref="CSW6:CTD6"/>
    <mergeCell ref="CTE6:CTL6"/>
    <mergeCell ref="CQK6:CQR6"/>
    <mergeCell ref="CQS6:CQZ6"/>
    <mergeCell ref="CRA6:CRH6"/>
    <mergeCell ref="CRI6:CRP6"/>
    <mergeCell ref="CRQ6:CRX6"/>
    <mergeCell ref="COW6:CPD6"/>
    <mergeCell ref="CPE6:CPL6"/>
    <mergeCell ref="CPM6:CPT6"/>
    <mergeCell ref="CPU6:CQB6"/>
    <mergeCell ref="CQC6:CQJ6"/>
    <mergeCell ref="CNI6:CNP6"/>
    <mergeCell ref="CNQ6:CNX6"/>
    <mergeCell ref="CNY6:COF6"/>
    <mergeCell ref="COG6:CON6"/>
    <mergeCell ref="COO6:COV6"/>
    <mergeCell ref="CLU6:CMB6"/>
    <mergeCell ref="CMC6:CMJ6"/>
    <mergeCell ref="CMK6:CMR6"/>
    <mergeCell ref="CMS6:CMZ6"/>
    <mergeCell ref="CNA6:CNH6"/>
    <mergeCell ref="CKG6:CKN6"/>
    <mergeCell ref="CKO6:CKV6"/>
    <mergeCell ref="CKW6:CLD6"/>
    <mergeCell ref="CLE6:CLL6"/>
    <mergeCell ref="CLM6:CLT6"/>
    <mergeCell ref="CIS6:CIZ6"/>
    <mergeCell ref="CJA6:CJH6"/>
    <mergeCell ref="CJI6:CJP6"/>
    <mergeCell ref="CJQ6:CJX6"/>
    <mergeCell ref="CJY6:CKF6"/>
    <mergeCell ref="CHE6:CHL6"/>
    <mergeCell ref="CHM6:CHT6"/>
    <mergeCell ref="CHU6:CIB6"/>
    <mergeCell ref="CIC6:CIJ6"/>
    <mergeCell ref="CIK6:CIR6"/>
    <mergeCell ref="CFQ6:CFX6"/>
    <mergeCell ref="CFY6:CGF6"/>
    <mergeCell ref="CGG6:CGN6"/>
    <mergeCell ref="CGO6:CGV6"/>
    <mergeCell ref="CGW6:CHD6"/>
    <mergeCell ref="CEC6:CEJ6"/>
    <mergeCell ref="CEK6:CER6"/>
    <mergeCell ref="CES6:CEZ6"/>
    <mergeCell ref="CFA6:CFH6"/>
    <mergeCell ref="CFI6:CFP6"/>
    <mergeCell ref="CCO6:CCV6"/>
    <mergeCell ref="CCW6:CDD6"/>
    <mergeCell ref="CDE6:CDL6"/>
    <mergeCell ref="CDM6:CDT6"/>
    <mergeCell ref="CDU6:CEB6"/>
    <mergeCell ref="CBA6:CBH6"/>
    <mergeCell ref="CBI6:CBP6"/>
    <mergeCell ref="CBQ6:CBX6"/>
    <mergeCell ref="CBY6:CCF6"/>
    <mergeCell ref="CCG6:CCN6"/>
    <mergeCell ref="BZM6:BZT6"/>
    <mergeCell ref="BZU6:CAB6"/>
    <mergeCell ref="CAC6:CAJ6"/>
    <mergeCell ref="CAK6:CAR6"/>
    <mergeCell ref="CAS6:CAZ6"/>
    <mergeCell ref="BXY6:BYF6"/>
    <mergeCell ref="BYG6:BYN6"/>
    <mergeCell ref="BYO6:BYV6"/>
    <mergeCell ref="BYW6:BZD6"/>
    <mergeCell ref="BZE6:BZL6"/>
    <mergeCell ref="BWK6:BWR6"/>
    <mergeCell ref="BWS6:BWZ6"/>
    <mergeCell ref="BXA6:BXH6"/>
    <mergeCell ref="BXI6:BXP6"/>
    <mergeCell ref="BXQ6:BXX6"/>
    <mergeCell ref="BUW6:BVD6"/>
    <mergeCell ref="BVE6:BVL6"/>
    <mergeCell ref="BVM6:BVT6"/>
    <mergeCell ref="BVU6:BWB6"/>
    <mergeCell ref="BWC6:BWJ6"/>
    <mergeCell ref="BTI6:BTP6"/>
    <mergeCell ref="BTQ6:BTX6"/>
    <mergeCell ref="BTY6:BUF6"/>
    <mergeCell ref="BUG6:BUN6"/>
    <mergeCell ref="BUO6:BUV6"/>
    <mergeCell ref="BRU6:BSB6"/>
    <mergeCell ref="BSC6:BSJ6"/>
    <mergeCell ref="BSK6:BSR6"/>
    <mergeCell ref="BSS6:BSZ6"/>
    <mergeCell ref="BTA6:BTH6"/>
    <mergeCell ref="BQG6:BQN6"/>
    <mergeCell ref="BQO6:BQV6"/>
    <mergeCell ref="BQW6:BRD6"/>
    <mergeCell ref="BRE6:BRL6"/>
    <mergeCell ref="BRM6:BRT6"/>
    <mergeCell ref="BOS6:BOZ6"/>
    <mergeCell ref="BPA6:BPH6"/>
    <mergeCell ref="BPI6:BPP6"/>
    <mergeCell ref="BPQ6:BPX6"/>
    <mergeCell ref="BPY6:BQF6"/>
    <mergeCell ref="BNE6:BNL6"/>
    <mergeCell ref="BNM6:BNT6"/>
    <mergeCell ref="BNU6:BOB6"/>
    <mergeCell ref="BOC6:BOJ6"/>
    <mergeCell ref="BOK6:BOR6"/>
    <mergeCell ref="BLQ6:BLX6"/>
    <mergeCell ref="BLY6:BMF6"/>
    <mergeCell ref="BMG6:BMN6"/>
    <mergeCell ref="BMO6:BMV6"/>
    <mergeCell ref="BMW6:BND6"/>
    <mergeCell ref="BKC6:BKJ6"/>
    <mergeCell ref="BKK6:BKR6"/>
    <mergeCell ref="BKS6:BKZ6"/>
    <mergeCell ref="BLA6:BLH6"/>
    <mergeCell ref="BLI6:BLP6"/>
    <mergeCell ref="BIO6:BIV6"/>
    <mergeCell ref="BIW6:BJD6"/>
    <mergeCell ref="BJE6:BJL6"/>
    <mergeCell ref="BJM6:BJT6"/>
    <mergeCell ref="BJU6:BKB6"/>
    <mergeCell ref="BHA6:BHH6"/>
    <mergeCell ref="BHI6:BHP6"/>
    <mergeCell ref="BHQ6:BHX6"/>
    <mergeCell ref="BHY6:BIF6"/>
    <mergeCell ref="BIG6:BIN6"/>
    <mergeCell ref="BFM6:BFT6"/>
    <mergeCell ref="BFU6:BGB6"/>
    <mergeCell ref="BGC6:BGJ6"/>
    <mergeCell ref="BGK6:BGR6"/>
    <mergeCell ref="BGS6:BGZ6"/>
    <mergeCell ref="BDY6:BEF6"/>
    <mergeCell ref="BEG6:BEN6"/>
    <mergeCell ref="BEO6:BEV6"/>
    <mergeCell ref="BEW6:BFD6"/>
    <mergeCell ref="BFE6:BFL6"/>
    <mergeCell ref="BCK6:BCR6"/>
    <mergeCell ref="BCS6:BCZ6"/>
    <mergeCell ref="BDA6:BDH6"/>
    <mergeCell ref="BDI6:BDP6"/>
    <mergeCell ref="BDQ6:BDX6"/>
    <mergeCell ref="BAW6:BBD6"/>
    <mergeCell ref="BBE6:BBL6"/>
    <mergeCell ref="BBM6:BBT6"/>
    <mergeCell ref="BBU6:BCB6"/>
    <mergeCell ref="BCC6:BCJ6"/>
    <mergeCell ref="AZI6:AZP6"/>
    <mergeCell ref="AZQ6:AZX6"/>
    <mergeCell ref="AZY6:BAF6"/>
    <mergeCell ref="BAG6:BAN6"/>
    <mergeCell ref="BAO6:BAV6"/>
    <mergeCell ref="AXU6:AYB6"/>
    <mergeCell ref="AYC6:AYJ6"/>
    <mergeCell ref="AYK6:AYR6"/>
    <mergeCell ref="AYS6:AYZ6"/>
    <mergeCell ref="AZA6:AZH6"/>
    <mergeCell ref="AWG6:AWN6"/>
    <mergeCell ref="AWO6:AWV6"/>
    <mergeCell ref="AWW6:AXD6"/>
    <mergeCell ref="AXE6:AXL6"/>
    <mergeCell ref="AXM6:AXT6"/>
    <mergeCell ref="AUS6:AUZ6"/>
    <mergeCell ref="AVA6:AVH6"/>
    <mergeCell ref="AVI6:AVP6"/>
    <mergeCell ref="AVQ6:AVX6"/>
    <mergeCell ref="AVY6:AWF6"/>
    <mergeCell ref="ATE6:ATL6"/>
    <mergeCell ref="ATM6:ATT6"/>
    <mergeCell ref="ATU6:AUB6"/>
    <mergeCell ref="AUC6:AUJ6"/>
    <mergeCell ref="AUK6:AUR6"/>
    <mergeCell ref="ARQ6:ARX6"/>
    <mergeCell ref="ARY6:ASF6"/>
    <mergeCell ref="ASG6:ASN6"/>
    <mergeCell ref="ASO6:ASV6"/>
    <mergeCell ref="ASW6:ATD6"/>
    <mergeCell ref="AQC6:AQJ6"/>
    <mergeCell ref="AQK6:AQR6"/>
    <mergeCell ref="AQS6:AQZ6"/>
    <mergeCell ref="ARA6:ARH6"/>
    <mergeCell ref="ARI6:ARP6"/>
    <mergeCell ref="AOO6:AOV6"/>
    <mergeCell ref="AOW6:APD6"/>
    <mergeCell ref="APE6:APL6"/>
    <mergeCell ref="APM6:APT6"/>
    <mergeCell ref="APU6:AQB6"/>
    <mergeCell ref="ANA6:ANH6"/>
    <mergeCell ref="ANI6:ANP6"/>
    <mergeCell ref="ANQ6:ANX6"/>
    <mergeCell ref="ANY6:AOF6"/>
    <mergeCell ref="AOG6:AON6"/>
    <mergeCell ref="ALM6:ALT6"/>
    <mergeCell ref="ALU6:AMB6"/>
    <mergeCell ref="AMC6:AMJ6"/>
    <mergeCell ref="AMK6:AMR6"/>
    <mergeCell ref="AMS6:AMZ6"/>
    <mergeCell ref="AJY6:AKF6"/>
    <mergeCell ref="AKG6:AKN6"/>
    <mergeCell ref="AKO6:AKV6"/>
    <mergeCell ref="AKW6:ALD6"/>
    <mergeCell ref="ALE6:ALL6"/>
    <mergeCell ref="AIK6:AIR6"/>
    <mergeCell ref="AIS6:AIZ6"/>
    <mergeCell ref="AJA6:AJH6"/>
    <mergeCell ref="AJI6:AJP6"/>
    <mergeCell ref="AJQ6:AJX6"/>
    <mergeCell ref="AGW6:AHD6"/>
    <mergeCell ref="AHE6:AHL6"/>
    <mergeCell ref="AHM6:AHT6"/>
    <mergeCell ref="AHU6:AIB6"/>
    <mergeCell ref="AIC6:AIJ6"/>
    <mergeCell ref="AFI6:AFP6"/>
    <mergeCell ref="AFQ6:AFX6"/>
    <mergeCell ref="AFY6:AGF6"/>
    <mergeCell ref="AGG6:AGN6"/>
    <mergeCell ref="AGO6:AGV6"/>
    <mergeCell ref="ADU6:AEB6"/>
    <mergeCell ref="AEC6:AEJ6"/>
    <mergeCell ref="AEK6:AER6"/>
    <mergeCell ref="AES6:AEZ6"/>
    <mergeCell ref="AFA6:AFH6"/>
    <mergeCell ref="ACG6:ACN6"/>
    <mergeCell ref="ACO6:ACV6"/>
    <mergeCell ref="ACW6:ADD6"/>
    <mergeCell ref="ADE6:ADL6"/>
    <mergeCell ref="ADM6:ADT6"/>
    <mergeCell ref="AAS6:AAZ6"/>
    <mergeCell ref="ABA6:ABH6"/>
    <mergeCell ref="ABI6:ABP6"/>
    <mergeCell ref="ABQ6:ABX6"/>
    <mergeCell ref="ABY6:ACF6"/>
    <mergeCell ref="ZE6:ZL6"/>
    <mergeCell ref="ZM6:ZT6"/>
    <mergeCell ref="ZU6:AAB6"/>
    <mergeCell ref="AAC6:AAJ6"/>
    <mergeCell ref="AAK6:AAR6"/>
    <mergeCell ref="XQ6:XX6"/>
    <mergeCell ref="XY6:YF6"/>
    <mergeCell ref="YG6:YN6"/>
    <mergeCell ref="YO6:YV6"/>
    <mergeCell ref="YW6:ZD6"/>
    <mergeCell ref="WC6:WJ6"/>
    <mergeCell ref="WK6:WR6"/>
    <mergeCell ref="WS6:WZ6"/>
    <mergeCell ref="XA6:XH6"/>
    <mergeCell ref="XI6:XP6"/>
    <mergeCell ref="UO6:UV6"/>
    <mergeCell ref="UW6:VD6"/>
    <mergeCell ref="VE6:VL6"/>
    <mergeCell ref="VM6:VT6"/>
    <mergeCell ref="VU6:WB6"/>
    <mergeCell ref="TA6:TH6"/>
    <mergeCell ref="TI6:TP6"/>
    <mergeCell ref="TQ6:TX6"/>
    <mergeCell ref="TY6:UF6"/>
    <mergeCell ref="UG6:UN6"/>
    <mergeCell ref="RM6:RT6"/>
    <mergeCell ref="RU6:SB6"/>
    <mergeCell ref="SC6:SJ6"/>
    <mergeCell ref="SK6:SR6"/>
    <mergeCell ref="SS6:SZ6"/>
    <mergeCell ref="PY6:QF6"/>
    <mergeCell ref="QG6:QN6"/>
    <mergeCell ref="QO6:QV6"/>
    <mergeCell ref="QW6:RD6"/>
    <mergeCell ref="RE6:RL6"/>
    <mergeCell ref="OK6:OR6"/>
    <mergeCell ref="OS6:OZ6"/>
    <mergeCell ref="PA6:PH6"/>
    <mergeCell ref="PI6:PP6"/>
    <mergeCell ref="PQ6:PX6"/>
    <mergeCell ref="MW6:ND6"/>
    <mergeCell ref="NE6:NL6"/>
    <mergeCell ref="NM6:NT6"/>
    <mergeCell ref="NU6:OB6"/>
    <mergeCell ref="OC6:OJ6"/>
    <mergeCell ref="LI6:LP6"/>
    <mergeCell ref="LQ6:LX6"/>
    <mergeCell ref="LY6:MF6"/>
    <mergeCell ref="MG6:MN6"/>
    <mergeCell ref="MO6:MV6"/>
    <mergeCell ref="KK6:KR6"/>
    <mergeCell ref="KS6:KZ6"/>
    <mergeCell ref="LA6:LH6"/>
    <mergeCell ref="IG6:IN6"/>
    <mergeCell ref="IO6:IV6"/>
    <mergeCell ref="IW6:JD6"/>
    <mergeCell ref="JE6:JL6"/>
    <mergeCell ref="JM6:JT6"/>
    <mergeCell ref="GS6:GZ6"/>
    <mergeCell ref="HA6:HH6"/>
    <mergeCell ref="HI6:HP6"/>
    <mergeCell ref="HQ6:HX6"/>
    <mergeCell ref="HY6:IF6"/>
    <mergeCell ref="FE6:FL6"/>
    <mergeCell ref="FM6:FT6"/>
    <mergeCell ref="FU6:GB6"/>
    <mergeCell ref="GC6:GJ6"/>
    <mergeCell ref="GK6:GR6"/>
    <mergeCell ref="EG6:EN6"/>
    <mergeCell ref="EO6:EV6"/>
    <mergeCell ref="EW6:FD6"/>
    <mergeCell ref="XEW5:XFD5"/>
    <mergeCell ref="A6:H6"/>
    <mergeCell ref="I6:P6"/>
    <mergeCell ref="Q6:X6"/>
    <mergeCell ref="Y6:AF6"/>
    <mergeCell ref="AG6:AN6"/>
    <mergeCell ref="AO6:AV6"/>
    <mergeCell ref="AW6:BD6"/>
    <mergeCell ref="BE6:BL6"/>
    <mergeCell ref="BM6:BT6"/>
    <mergeCell ref="BU6:CB6"/>
    <mergeCell ref="CC6:CJ6"/>
    <mergeCell ref="CK6:CR6"/>
    <mergeCell ref="CS6:CZ6"/>
    <mergeCell ref="DA6:DH6"/>
    <mergeCell ref="DI6:DP6"/>
    <mergeCell ref="XDI5:XDP5"/>
    <mergeCell ref="XDQ5:XDX5"/>
    <mergeCell ref="XDY5:XEF5"/>
    <mergeCell ref="XEG5:XEN5"/>
    <mergeCell ref="XEO5:XEV5"/>
    <mergeCell ref="XBU5:XCB5"/>
    <mergeCell ref="XCC5:XCJ5"/>
    <mergeCell ref="XCK5:XCR5"/>
    <mergeCell ref="XCS5:XCZ5"/>
    <mergeCell ref="XDA5:XDH5"/>
    <mergeCell ref="XAG5:XAN5"/>
    <mergeCell ref="JU6:KB6"/>
    <mergeCell ref="KC6:KJ6"/>
    <mergeCell ref="XAO5:XAV5"/>
    <mergeCell ref="XAW5:XBD5"/>
    <mergeCell ref="XBE5:XBL5"/>
    <mergeCell ref="XBM5:XBT5"/>
    <mergeCell ref="WYS5:WYZ5"/>
    <mergeCell ref="WZA5:WZH5"/>
    <mergeCell ref="WZI5:WZP5"/>
    <mergeCell ref="WZQ5:WZX5"/>
    <mergeCell ref="WZY5:XAF5"/>
    <mergeCell ref="WXE5:WXL5"/>
    <mergeCell ref="WXM5:WXT5"/>
    <mergeCell ref="WXU5:WYB5"/>
    <mergeCell ref="WYC5:WYJ5"/>
    <mergeCell ref="WYK5:WYR5"/>
    <mergeCell ref="WVQ5:WVX5"/>
    <mergeCell ref="WVY5:WWF5"/>
    <mergeCell ref="WWG5:WWN5"/>
    <mergeCell ref="WWO5:WWV5"/>
    <mergeCell ref="WWW5:WXD5"/>
    <mergeCell ref="WUC5:WUJ5"/>
    <mergeCell ref="WUK5:WUR5"/>
    <mergeCell ref="WUS5:WUZ5"/>
    <mergeCell ref="WVA5:WVH5"/>
    <mergeCell ref="WVI5:WVP5"/>
    <mergeCell ref="WSO5:WSV5"/>
    <mergeCell ref="WSW5:WTD5"/>
    <mergeCell ref="WTE5:WTL5"/>
    <mergeCell ref="WTM5:WTT5"/>
    <mergeCell ref="WTU5:WUB5"/>
    <mergeCell ref="WRA5:WRH5"/>
    <mergeCell ref="WRI5:WRP5"/>
    <mergeCell ref="WRQ5:WRX5"/>
    <mergeCell ref="WRY5:WSF5"/>
    <mergeCell ref="WSG5:WSN5"/>
    <mergeCell ref="WPM5:WPT5"/>
    <mergeCell ref="WPU5:WQB5"/>
    <mergeCell ref="WQC5:WQJ5"/>
    <mergeCell ref="WQK5:WQR5"/>
    <mergeCell ref="WQS5:WQZ5"/>
    <mergeCell ref="WNY5:WOF5"/>
    <mergeCell ref="WOG5:WON5"/>
    <mergeCell ref="WOO5:WOV5"/>
    <mergeCell ref="WOW5:WPD5"/>
    <mergeCell ref="WPE5:WPL5"/>
    <mergeCell ref="WMK5:WMR5"/>
    <mergeCell ref="WMS5:WMZ5"/>
    <mergeCell ref="WNA5:WNH5"/>
    <mergeCell ref="WNI5:WNP5"/>
    <mergeCell ref="WNQ5:WNX5"/>
    <mergeCell ref="WKW5:WLD5"/>
    <mergeCell ref="WLE5:WLL5"/>
    <mergeCell ref="WLM5:WLT5"/>
    <mergeCell ref="WLU5:WMB5"/>
    <mergeCell ref="WMC5:WMJ5"/>
    <mergeCell ref="WJI5:WJP5"/>
    <mergeCell ref="WJQ5:WJX5"/>
    <mergeCell ref="WJY5:WKF5"/>
    <mergeCell ref="WKG5:WKN5"/>
    <mergeCell ref="WKO5:WKV5"/>
    <mergeCell ref="WHU5:WIB5"/>
    <mergeCell ref="WIC5:WIJ5"/>
    <mergeCell ref="WIK5:WIR5"/>
    <mergeCell ref="WIS5:WIZ5"/>
    <mergeCell ref="WJA5:WJH5"/>
    <mergeCell ref="WGG5:WGN5"/>
    <mergeCell ref="WGO5:WGV5"/>
    <mergeCell ref="WGW5:WHD5"/>
    <mergeCell ref="WHE5:WHL5"/>
    <mergeCell ref="WHM5:WHT5"/>
    <mergeCell ref="WES5:WEZ5"/>
    <mergeCell ref="WFA5:WFH5"/>
    <mergeCell ref="WFI5:WFP5"/>
    <mergeCell ref="WFQ5:WFX5"/>
    <mergeCell ref="WFY5:WGF5"/>
    <mergeCell ref="WDE5:WDL5"/>
    <mergeCell ref="WDM5:WDT5"/>
    <mergeCell ref="WDU5:WEB5"/>
    <mergeCell ref="WEC5:WEJ5"/>
    <mergeCell ref="WEK5:WER5"/>
    <mergeCell ref="WBQ5:WBX5"/>
    <mergeCell ref="WBY5:WCF5"/>
    <mergeCell ref="WCG5:WCN5"/>
    <mergeCell ref="WCO5:WCV5"/>
    <mergeCell ref="WCW5:WDD5"/>
    <mergeCell ref="WAC5:WAJ5"/>
    <mergeCell ref="WAK5:WAR5"/>
    <mergeCell ref="WAS5:WAZ5"/>
    <mergeCell ref="WBA5:WBH5"/>
    <mergeCell ref="WBI5:WBP5"/>
    <mergeCell ref="VYO5:VYV5"/>
    <mergeCell ref="VYW5:VZD5"/>
    <mergeCell ref="VZE5:VZL5"/>
    <mergeCell ref="VZM5:VZT5"/>
    <mergeCell ref="VZU5:WAB5"/>
    <mergeCell ref="VXA5:VXH5"/>
    <mergeCell ref="VXI5:VXP5"/>
    <mergeCell ref="VXQ5:VXX5"/>
    <mergeCell ref="VXY5:VYF5"/>
    <mergeCell ref="VYG5:VYN5"/>
    <mergeCell ref="VVM5:VVT5"/>
    <mergeCell ref="VVU5:VWB5"/>
    <mergeCell ref="VWC5:VWJ5"/>
    <mergeCell ref="VWK5:VWR5"/>
    <mergeCell ref="VWS5:VWZ5"/>
    <mergeCell ref="VTY5:VUF5"/>
    <mergeCell ref="VUG5:VUN5"/>
    <mergeCell ref="VUO5:VUV5"/>
    <mergeCell ref="VUW5:VVD5"/>
    <mergeCell ref="VVE5:VVL5"/>
    <mergeCell ref="VSK5:VSR5"/>
    <mergeCell ref="VSS5:VSZ5"/>
    <mergeCell ref="VTA5:VTH5"/>
    <mergeCell ref="VTI5:VTP5"/>
    <mergeCell ref="VTQ5:VTX5"/>
    <mergeCell ref="VQW5:VRD5"/>
    <mergeCell ref="VRE5:VRL5"/>
    <mergeCell ref="VRM5:VRT5"/>
    <mergeCell ref="VRU5:VSB5"/>
    <mergeCell ref="VSC5:VSJ5"/>
    <mergeCell ref="VPI5:VPP5"/>
    <mergeCell ref="VPQ5:VPX5"/>
    <mergeCell ref="VPY5:VQF5"/>
    <mergeCell ref="VQG5:VQN5"/>
    <mergeCell ref="VQO5:VQV5"/>
    <mergeCell ref="VNU5:VOB5"/>
    <mergeCell ref="VOC5:VOJ5"/>
    <mergeCell ref="VOK5:VOR5"/>
    <mergeCell ref="VOS5:VOZ5"/>
    <mergeCell ref="VPA5:VPH5"/>
    <mergeCell ref="VMG5:VMN5"/>
    <mergeCell ref="VMO5:VMV5"/>
    <mergeCell ref="VMW5:VND5"/>
    <mergeCell ref="VNE5:VNL5"/>
    <mergeCell ref="VNM5:VNT5"/>
    <mergeCell ref="VKS5:VKZ5"/>
    <mergeCell ref="VLA5:VLH5"/>
    <mergeCell ref="VLI5:VLP5"/>
    <mergeCell ref="VLQ5:VLX5"/>
    <mergeCell ref="VLY5:VMF5"/>
    <mergeCell ref="VJE5:VJL5"/>
    <mergeCell ref="VJM5:VJT5"/>
    <mergeCell ref="VJU5:VKB5"/>
    <mergeCell ref="VKC5:VKJ5"/>
    <mergeCell ref="VKK5:VKR5"/>
    <mergeCell ref="VHQ5:VHX5"/>
    <mergeCell ref="VHY5:VIF5"/>
    <mergeCell ref="VIG5:VIN5"/>
    <mergeCell ref="VIO5:VIV5"/>
    <mergeCell ref="VIW5:VJD5"/>
    <mergeCell ref="VGC5:VGJ5"/>
    <mergeCell ref="VGK5:VGR5"/>
    <mergeCell ref="VGS5:VGZ5"/>
    <mergeCell ref="VHA5:VHH5"/>
    <mergeCell ref="VHI5:VHP5"/>
    <mergeCell ref="VEO5:VEV5"/>
    <mergeCell ref="VEW5:VFD5"/>
    <mergeCell ref="VFE5:VFL5"/>
    <mergeCell ref="VFM5:VFT5"/>
    <mergeCell ref="VFU5:VGB5"/>
    <mergeCell ref="VDA5:VDH5"/>
    <mergeCell ref="VDI5:VDP5"/>
    <mergeCell ref="VDQ5:VDX5"/>
    <mergeCell ref="VDY5:VEF5"/>
    <mergeCell ref="VEG5:VEN5"/>
    <mergeCell ref="VBM5:VBT5"/>
    <mergeCell ref="VBU5:VCB5"/>
    <mergeCell ref="VCC5:VCJ5"/>
    <mergeCell ref="VCK5:VCR5"/>
    <mergeCell ref="VCS5:VCZ5"/>
    <mergeCell ref="UZY5:VAF5"/>
    <mergeCell ref="VAG5:VAN5"/>
    <mergeCell ref="VAO5:VAV5"/>
    <mergeCell ref="VAW5:VBD5"/>
    <mergeCell ref="VBE5:VBL5"/>
    <mergeCell ref="UYK5:UYR5"/>
    <mergeCell ref="UYS5:UYZ5"/>
    <mergeCell ref="UZA5:UZH5"/>
    <mergeCell ref="UZI5:UZP5"/>
    <mergeCell ref="UZQ5:UZX5"/>
    <mergeCell ref="UWW5:UXD5"/>
    <mergeCell ref="UXE5:UXL5"/>
    <mergeCell ref="UXM5:UXT5"/>
    <mergeCell ref="UXU5:UYB5"/>
    <mergeCell ref="UYC5:UYJ5"/>
    <mergeCell ref="UVI5:UVP5"/>
    <mergeCell ref="UVQ5:UVX5"/>
    <mergeCell ref="UVY5:UWF5"/>
    <mergeCell ref="UWG5:UWN5"/>
    <mergeCell ref="UWO5:UWV5"/>
    <mergeCell ref="UTU5:UUB5"/>
    <mergeCell ref="UUC5:UUJ5"/>
    <mergeCell ref="UUK5:UUR5"/>
    <mergeCell ref="UUS5:UUZ5"/>
    <mergeCell ref="UVA5:UVH5"/>
    <mergeCell ref="USG5:USN5"/>
    <mergeCell ref="USO5:USV5"/>
    <mergeCell ref="USW5:UTD5"/>
    <mergeCell ref="UTE5:UTL5"/>
    <mergeCell ref="UTM5:UTT5"/>
    <mergeCell ref="UQS5:UQZ5"/>
    <mergeCell ref="URA5:URH5"/>
    <mergeCell ref="URI5:URP5"/>
    <mergeCell ref="URQ5:URX5"/>
    <mergeCell ref="URY5:USF5"/>
    <mergeCell ref="UPE5:UPL5"/>
    <mergeCell ref="UPM5:UPT5"/>
    <mergeCell ref="UPU5:UQB5"/>
    <mergeCell ref="UQC5:UQJ5"/>
    <mergeCell ref="UQK5:UQR5"/>
    <mergeCell ref="UNQ5:UNX5"/>
    <mergeCell ref="UNY5:UOF5"/>
    <mergeCell ref="UOG5:UON5"/>
    <mergeCell ref="UOO5:UOV5"/>
    <mergeCell ref="UOW5:UPD5"/>
    <mergeCell ref="UMC5:UMJ5"/>
    <mergeCell ref="UMK5:UMR5"/>
    <mergeCell ref="UMS5:UMZ5"/>
    <mergeCell ref="UNA5:UNH5"/>
    <mergeCell ref="UNI5:UNP5"/>
    <mergeCell ref="UKO5:UKV5"/>
    <mergeCell ref="UKW5:ULD5"/>
    <mergeCell ref="ULE5:ULL5"/>
    <mergeCell ref="ULM5:ULT5"/>
    <mergeCell ref="ULU5:UMB5"/>
    <mergeCell ref="UJA5:UJH5"/>
    <mergeCell ref="UJI5:UJP5"/>
    <mergeCell ref="UJQ5:UJX5"/>
    <mergeCell ref="UJY5:UKF5"/>
    <mergeCell ref="UKG5:UKN5"/>
    <mergeCell ref="UHM5:UHT5"/>
    <mergeCell ref="UHU5:UIB5"/>
    <mergeCell ref="UIC5:UIJ5"/>
    <mergeCell ref="UIK5:UIR5"/>
    <mergeCell ref="UIS5:UIZ5"/>
    <mergeCell ref="UFY5:UGF5"/>
    <mergeCell ref="UGG5:UGN5"/>
    <mergeCell ref="UGO5:UGV5"/>
    <mergeCell ref="UGW5:UHD5"/>
    <mergeCell ref="UHE5:UHL5"/>
    <mergeCell ref="UEK5:UER5"/>
    <mergeCell ref="UES5:UEZ5"/>
    <mergeCell ref="UFA5:UFH5"/>
    <mergeCell ref="UFI5:UFP5"/>
    <mergeCell ref="UFQ5:UFX5"/>
    <mergeCell ref="UCW5:UDD5"/>
    <mergeCell ref="UDE5:UDL5"/>
    <mergeCell ref="UDM5:UDT5"/>
    <mergeCell ref="UDU5:UEB5"/>
    <mergeCell ref="UEC5:UEJ5"/>
    <mergeCell ref="UBI5:UBP5"/>
    <mergeCell ref="UBQ5:UBX5"/>
    <mergeCell ref="UBY5:UCF5"/>
    <mergeCell ref="UCG5:UCN5"/>
    <mergeCell ref="UCO5:UCV5"/>
    <mergeCell ref="TZU5:UAB5"/>
    <mergeCell ref="UAC5:UAJ5"/>
    <mergeCell ref="UAK5:UAR5"/>
    <mergeCell ref="UAS5:UAZ5"/>
    <mergeCell ref="UBA5:UBH5"/>
    <mergeCell ref="TYG5:TYN5"/>
    <mergeCell ref="TYO5:TYV5"/>
    <mergeCell ref="TYW5:TZD5"/>
    <mergeCell ref="TZE5:TZL5"/>
    <mergeCell ref="TZM5:TZT5"/>
    <mergeCell ref="TWS5:TWZ5"/>
    <mergeCell ref="TXA5:TXH5"/>
    <mergeCell ref="TXI5:TXP5"/>
    <mergeCell ref="TXQ5:TXX5"/>
    <mergeCell ref="TXY5:TYF5"/>
    <mergeCell ref="TVE5:TVL5"/>
    <mergeCell ref="TVM5:TVT5"/>
    <mergeCell ref="TVU5:TWB5"/>
    <mergeCell ref="TWC5:TWJ5"/>
    <mergeCell ref="TWK5:TWR5"/>
    <mergeCell ref="TTQ5:TTX5"/>
    <mergeCell ref="TTY5:TUF5"/>
    <mergeCell ref="TUG5:TUN5"/>
    <mergeCell ref="TUO5:TUV5"/>
    <mergeCell ref="TUW5:TVD5"/>
    <mergeCell ref="TSC5:TSJ5"/>
    <mergeCell ref="TSK5:TSR5"/>
    <mergeCell ref="TSS5:TSZ5"/>
    <mergeCell ref="TTA5:TTH5"/>
    <mergeCell ref="TTI5:TTP5"/>
    <mergeCell ref="TQO5:TQV5"/>
    <mergeCell ref="TQW5:TRD5"/>
    <mergeCell ref="TRE5:TRL5"/>
    <mergeCell ref="TRM5:TRT5"/>
    <mergeCell ref="TRU5:TSB5"/>
    <mergeCell ref="TPA5:TPH5"/>
    <mergeCell ref="TPI5:TPP5"/>
    <mergeCell ref="TPQ5:TPX5"/>
    <mergeCell ref="TPY5:TQF5"/>
    <mergeCell ref="TQG5:TQN5"/>
    <mergeCell ref="TNM5:TNT5"/>
    <mergeCell ref="TNU5:TOB5"/>
    <mergeCell ref="TOC5:TOJ5"/>
    <mergeCell ref="TOK5:TOR5"/>
    <mergeCell ref="TOS5:TOZ5"/>
    <mergeCell ref="TLY5:TMF5"/>
    <mergeCell ref="TMG5:TMN5"/>
    <mergeCell ref="TMO5:TMV5"/>
    <mergeCell ref="TMW5:TND5"/>
    <mergeCell ref="TNE5:TNL5"/>
    <mergeCell ref="TKK5:TKR5"/>
    <mergeCell ref="TKS5:TKZ5"/>
    <mergeCell ref="TLA5:TLH5"/>
    <mergeCell ref="TLI5:TLP5"/>
    <mergeCell ref="TLQ5:TLX5"/>
    <mergeCell ref="TIW5:TJD5"/>
    <mergeCell ref="TJE5:TJL5"/>
    <mergeCell ref="TJM5:TJT5"/>
    <mergeCell ref="TJU5:TKB5"/>
    <mergeCell ref="TKC5:TKJ5"/>
    <mergeCell ref="THI5:THP5"/>
    <mergeCell ref="THQ5:THX5"/>
    <mergeCell ref="THY5:TIF5"/>
    <mergeCell ref="TIG5:TIN5"/>
    <mergeCell ref="TIO5:TIV5"/>
    <mergeCell ref="TFU5:TGB5"/>
    <mergeCell ref="TGC5:TGJ5"/>
    <mergeCell ref="TGK5:TGR5"/>
    <mergeCell ref="TGS5:TGZ5"/>
    <mergeCell ref="THA5:THH5"/>
    <mergeCell ref="TEG5:TEN5"/>
    <mergeCell ref="TEO5:TEV5"/>
    <mergeCell ref="TEW5:TFD5"/>
    <mergeCell ref="TFE5:TFL5"/>
    <mergeCell ref="TFM5:TFT5"/>
    <mergeCell ref="TCS5:TCZ5"/>
    <mergeCell ref="TDA5:TDH5"/>
    <mergeCell ref="TDI5:TDP5"/>
    <mergeCell ref="TDQ5:TDX5"/>
    <mergeCell ref="TDY5:TEF5"/>
    <mergeCell ref="TBE5:TBL5"/>
    <mergeCell ref="TBM5:TBT5"/>
    <mergeCell ref="TBU5:TCB5"/>
    <mergeCell ref="TCC5:TCJ5"/>
    <mergeCell ref="TCK5:TCR5"/>
    <mergeCell ref="SZQ5:SZX5"/>
    <mergeCell ref="SZY5:TAF5"/>
    <mergeCell ref="TAG5:TAN5"/>
    <mergeCell ref="TAO5:TAV5"/>
    <mergeCell ref="TAW5:TBD5"/>
    <mergeCell ref="SYC5:SYJ5"/>
    <mergeCell ref="SYK5:SYR5"/>
    <mergeCell ref="SYS5:SYZ5"/>
    <mergeCell ref="SZA5:SZH5"/>
    <mergeCell ref="SZI5:SZP5"/>
    <mergeCell ref="SWO5:SWV5"/>
    <mergeCell ref="SWW5:SXD5"/>
    <mergeCell ref="SXE5:SXL5"/>
    <mergeCell ref="SXM5:SXT5"/>
    <mergeCell ref="SXU5:SYB5"/>
    <mergeCell ref="SVA5:SVH5"/>
    <mergeCell ref="SVI5:SVP5"/>
    <mergeCell ref="SVQ5:SVX5"/>
    <mergeCell ref="SVY5:SWF5"/>
    <mergeCell ref="SWG5:SWN5"/>
    <mergeCell ref="STM5:STT5"/>
    <mergeCell ref="STU5:SUB5"/>
    <mergeCell ref="SUC5:SUJ5"/>
    <mergeCell ref="SUK5:SUR5"/>
    <mergeCell ref="SUS5:SUZ5"/>
    <mergeCell ref="SRY5:SSF5"/>
    <mergeCell ref="SSG5:SSN5"/>
    <mergeCell ref="SSO5:SSV5"/>
    <mergeCell ref="SSW5:STD5"/>
    <mergeCell ref="STE5:STL5"/>
    <mergeCell ref="SQK5:SQR5"/>
    <mergeCell ref="SQS5:SQZ5"/>
    <mergeCell ref="SRA5:SRH5"/>
    <mergeCell ref="SRI5:SRP5"/>
    <mergeCell ref="SRQ5:SRX5"/>
    <mergeCell ref="SOW5:SPD5"/>
    <mergeCell ref="SPE5:SPL5"/>
    <mergeCell ref="SPM5:SPT5"/>
    <mergeCell ref="SPU5:SQB5"/>
    <mergeCell ref="SQC5:SQJ5"/>
    <mergeCell ref="SNI5:SNP5"/>
    <mergeCell ref="SNQ5:SNX5"/>
    <mergeCell ref="SNY5:SOF5"/>
    <mergeCell ref="SOG5:SON5"/>
    <mergeCell ref="SOO5:SOV5"/>
    <mergeCell ref="SLU5:SMB5"/>
    <mergeCell ref="SMC5:SMJ5"/>
    <mergeCell ref="SMK5:SMR5"/>
    <mergeCell ref="SMS5:SMZ5"/>
    <mergeCell ref="SNA5:SNH5"/>
    <mergeCell ref="SKG5:SKN5"/>
    <mergeCell ref="SKO5:SKV5"/>
    <mergeCell ref="SKW5:SLD5"/>
    <mergeCell ref="SLE5:SLL5"/>
    <mergeCell ref="SLM5:SLT5"/>
    <mergeCell ref="SIS5:SIZ5"/>
    <mergeCell ref="SJA5:SJH5"/>
    <mergeCell ref="SJI5:SJP5"/>
    <mergeCell ref="SJQ5:SJX5"/>
    <mergeCell ref="SJY5:SKF5"/>
    <mergeCell ref="SHE5:SHL5"/>
    <mergeCell ref="SHM5:SHT5"/>
    <mergeCell ref="SHU5:SIB5"/>
    <mergeCell ref="SIC5:SIJ5"/>
    <mergeCell ref="SIK5:SIR5"/>
    <mergeCell ref="SFQ5:SFX5"/>
    <mergeCell ref="SFY5:SGF5"/>
    <mergeCell ref="SGG5:SGN5"/>
    <mergeCell ref="SGO5:SGV5"/>
    <mergeCell ref="SGW5:SHD5"/>
    <mergeCell ref="SEC5:SEJ5"/>
    <mergeCell ref="SEK5:SER5"/>
    <mergeCell ref="SES5:SEZ5"/>
    <mergeCell ref="SFA5:SFH5"/>
    <mergeCell ref="SFI5:SFP5"/>
    <mergeCell ref="SCO5:SCV5"/>
    <mergeCell ref="SCW5:SDD5"/>
    <mergeCell ref="SDE5:SDL5"/>
    <mergeCell ref="SDM5:SDT5"/>
    <mergeCell ref="SDU5:SEB5"/>
    <mergeCell ref="SBA5:SBH5"/>
    <mergeCell ref="SBI5:SBP5"/>
    <mergeCell ref="SBQ5:SBX5"/>
    <mergeCell ref="SBY5:SCF5"/>
    <mergeCell ref="SCG5:SCN5"/>
    <mergeCell ref="RZM5:RZT5"/>
    <mergeCell ref="RZU5:SAB5"/>
    <mergeCell ref="SAC5:SAJ5"/>
    <mergeCell ref="SAK5:SAR5"/>
    <mergeCell ref="SAS5:SAZ5"/>
    <mergeCell ref="RXY5:RYF5"/>
    <mergeCell ref="RYG5:RYN5"/>
    <mergeCell ref="RYO5:RYV5"/>
    <mergeCell ref="RYW5:RZD5"/>
    <mergeCell ref="RZE5:RZL5"/>
    <mergeCell ref="RWK5:RWR5"/>
    <mergeCell ref="RWS5:RWZ5"/>
    <mergeCell ref="RXA5:RXH5"/>
    <mergeCell ref="RXI5:RXP5"/>
    <mergeCell ref="RXQ5:RXX5"/>
    <mergeCell ref="RUW5:RVD5"/>
    <mergeCell ref="RVE5:RVL5"/>
    <mergeCell ref="RVM5:RVT5"/>
    <mergeCell ref="RVU5:RWB5"/>
    <mergeCell ref="RWC5:RWJ5"/>
    <mergeCell ref="RTI5:RTP5"/>
    <mergeCell ref="RTQ5:RTX5"/>
    <mergeCell ref="RTY5:RUF5"/>
    <mergeCell ref="RUG5:RUN5"/>
    <mergeCell ref="RUO5:RUV5"/>
    <mergeCell ref="RRU5:RSB5"/>
    <mergeCell ref="RSC5:RSJ5"/>
    <mergeCell ref="RSK5:RSR5"/>
    <mergeCell ref="RSS5:RSZ5"/>
    <mergeCell ref="RTA5:RTH5"/>
    <mergeCell ref="RQG5:RQN5"/>
    <mergeCell ref="RQO5:RQV5"/>
    <mergeCell ref="RQW5:RRD5"/>
    <mergeCell ref="RRE5:RRL5"/>
    <mergeCell ref="RRM5:RRT5"/>
    <mergeCell ref="ROS5:ROZ5"/>
    <mergeCell ref="RPA5:RPH5"/>
    <mergeCell ref="RPI5:RPP5"/>
    <mergeCell ref="RPQ5:RPX5"/>
    <mergeCell ref="RPY5:RQF5"/>
    <mergeCell ref="RNE5:RNL5"/>
    <mergeCell ref="RNM5:RNT5"/>
    <mergeCell ref="RNU5:ROB5"/>
    <mergeCell ref="ROC5:ROJ5"/>
    <mergeCell ref="ROK5:ROR5"/>
    <mergeCell ref="RLQ5:RLX5"/>
    <mergeCell ref="RLY5:RMF5"/>
    <mergeCell ref="RMG5:RMN5"/>
    <mergeCell ref="RMO5:RMV5"/>
    <mergeCell ref="RMW5:RND5"/>
    <mergeCell ref="RKC5:RKJ5"/>
    <mergeCell ref="RKK5:RKR5"/>
    <mergeCell ref="RKS5:RKZ5"/>
    <mergeCell ref="RLA5:RLH5"/>
    <mergeCell ref="RLI5:RLP5"/>
    <mergeCell ref="RIO5:RIV5"/>
    <mergeCell ref="RIW5:RJD5"/>
    <mergeCell ref="RJE5:RJL5"/>
    <mergeCell ref="RJM5:RJT5"/>
    <mergeCell ref="RJU5:RKB5"/>
    <mergeCell ref="RHA5:RHH5"/>
    <mergeCell ref="RHI5:RHP5"/>
    <mergeCell ref="RHQ5:RHX5"/>
    <mergeCell ref="RHY5:RIF5"/>
    <mergeCell ref="RIG5:RIN5"/>
    <mergeCell ref="RFM5:RFT5"/>
    <mergeCell ref="RFU5:RGB5"/>
    <mergeCell ref="RGC5:RGJ5"/>
    <mergeCell ref="RGK5:RGR5"/>
    <mergeCell ref="RGS5:RGZ5"/>
    <mergeCell ref="RDY5:REF5"/>
    <mergeCell ref="REG5:REN5"/>
    <mergeCell ref="REO5:REV5"/>
    <mergeCell ref="REW5:RFD5"/>
    <mergeCell ref="RFE5:RFL5"/>
    <mergeCell ref="RCK5:RCR5"/>
    <mergeCell ref="RCS5:RCZ5"/>
    <mergeCell ref="RDA5:RDH5"/>
    <mergeCell ref="RDI5:RDP5"/>
    <mergeCell ref="RDQ5:RDX5"/>
    <mergeCell ref="RAW5:RBD5"/>
    <mergeCell ref="RBE5:RBL5"/>
    <mergeCell ref="RBM5:RBT5"/>
    <mergeCell ref="RBU5:RCB5"/>
    <mergeCell ref="RCC5:RCJ5"/>
    <mergeCell ref="QZI5:QZP5"/>
    <mergeCell ref="QZQ5:QZX5"/>
    <mergeCell ref="QZY5:RAF5"/>
    <mergeCell ref="RAG5:RAN5"/>
    <mergeCell ref="RAO5:RAV5"/>
    <mergeCell ref="QXU5:QYB5"/>
    <mergeCell ref="QYC5:QYJ5"/>
    <mergeCell ref="QYK5:QYR5"/>
    <mergeCell ref="QYS5:QYZ5"/>
    <mergeCell ref="QZA5:QZH5"/>
    <mergeCell ref="QWG5:QWN5"/>
    <mergeCell ref="QWO5:QWV5"/>
    <mergeCell ref="QWW5:QXD5"/>
    <mergeCell ref="QXE5:QXL5"/>
    <mergeCell ref="QXM5:QXT5"/>
    <mergeCell ref="QUS5:QUZ5"/>
    <mergeCell ref="QVA5:QVH5"/>
    <mergeCell ref="QVI5:QVP5"/>
    <mergeCell ref="QVQ5:QVX5"/>
    <mergeCell ref="QVY5:QWF5"/>
    <mergeCell ref="QTE5:QTL5"/>
    <mergeCell ref="QTM5:QTT5"/>
    <mergeCell ref="QTU5:QUB5"/>
    <mergeCell ref="QUC5:QUJ5"/>
    <mergeCell ref="QUK5:QUR5"/>
    <mergeCell ref="QRQ5:QRX5"/>
    <mergeCell ref="QRY5:QSF5"/>
    <mergeCell ref="QSG5:QSN5"/>
    <mergeCell ref="QSO5:QSV5"/>
    <mergeCell ref="QSW5:QTD5"/>
    <mergeCell ref="QQC5:QQJ5"/>
    <mergeCell ref="QQK5:QQR5"/>
    <mergeCell ref="QQS5:QQZ5"/>
    <mergeCell ref="QRA5:QRH5"/>
    <mergeCell ref="QRI5:QRP5"/>
    <mergeCell ref="QOO5:QOV5"/>
    <mergeCell ref="QOW5:QPD5"/>
    <mergeCell ref="QPE5:QPL5"/>
    <mergeCell ref="QPM5:QPT5"/>
    <mergeCell ref="QPU5:QQB5"/>
    <mergeCell ref="QNA5:QNH5"/>
    <mergeCell ref="QNI5:QNP5"/>
    <mergeCell ref="QNQ5:QNX5"/>
    <mergeCell ref="QNY5:QOF5"/>
    <mergeCell ref="QOG5:QON5"/>
    <mergeCell ref="QLM5:QLT5"/>
    <mergeCell ref="QLU5:QMB5"/>
    <mergeCell ref="QMC5:QMJ5"/>
    <mergeCell ref="QMK5:QMR5"/>
    <mergeCell ref="QMS5:QMZ5"/>
    <mergeCell ref="QJY5:QKF5"/>
    <mergeCell ref="QKG5:QKN5"/>
    <mergeCell ref="QKO5:QKV5"/>
    <mergeCell ref="QKW5:QLD5"/>
    <mergeCell ref="QLE5:QLL5"/>
    <mergeCell ref="QIK5:QIR5"/>
    <mergeCell ref="QIS5:QIZ5"/>
    <mergeCell ref="QJA5:QJH5"/>
    <mergeCell ref="QJI5:QJP5"/>
    <mergeCell ref="QJQ5:QJX5"/>
    <mergeCell ref="QGW5:QHD5"/>
    <mergeCell ref="QHE5:QHL5"/>
    <mergeCell ref="QHM5:QHT5"/>
    <mergeCell ref="QHU5:QIB5"/>
    <mergeCell ref="QIC5:QIJ5"/>
    <mergeCell ref="QFI5:QFP5"/>
    <mergeCell ref="QFQ5:QFX5"/>
    <mergeCell ref="QFY5:QGF5"/>
    <mergeCell ref="QGG5:QGN5"/>
    <mergeCell ref="QGO5:QGV5"/>
    <mergeCell ref="QDU5:QEB5"/>
    <mergeCell ref="QEC5:QEJ5"/>
    <mergeCell ref="QEK5:QER5"/>
    <mergeCell ref="QES5:QEZ5"/>
    <mergeCell ref="QFA5:QFH5"/>
    <mergeCell ref="QCG5:QCN5"/>
    <mergeCell ref="QCO5:QCV5"/>
    <mergeCell ref="QCW5:QDD5"/>
    <mergeCell ref="QDE5:QDL5"/>
    <mergeCell ref="QDM5:QDT5"/>
    <mergeCell ref="QAS5:QAZ5"/>
    <mergeCell ref="QBA5:QBH5"/>
    <mergeCell ref="QBI5:QBP5"/>
    <mergeCell ref="QBQ5:QBX5"/>
    <mergeCell ref="QBY5:QCF5"/>
    <mergeCell ref="PZE5:PZL5"/>
    <mergeCell ref="PZM5:PZT5"/>
    <mergeCell ref="PZU5:QAB5"/>
    <mergeCell ref="QAC5:QAJ5"/>
    <mergeCell ref="QAK5:QAR5"/>
    <mergeCell ref="PXQ5:PXX5"/>
    <mergeCell ref="PXY5:PYF5"/>
    <mergeCell ref="PYG5:PYN5"/>
    <mergeCell ref="PYO5:PYV5"/>
    <mergeCell ref="PYW5:PZD5"/>
    <mergeCell ref="PWC5:PWJ5"/>
    <mergeCell ref="PWK5:PWR5"/>
    <mergeCell ref="PWS5:PWZ5"/>
    <mergeCell ref="PXA5:PXH5"/>
    <mergeCell ref="PXI5:PXP5"/>
    <mergeCell ref="PUO5:PUV5"/>
    <mergeCell ref="PUW5:PVD5"/>
    <mergeCell ref="PVE5:PVL5"/>
    <mergeCell ref="PVM5:PVT5"/>
    <mergeCell ref="PVU5:PWB5"/>
    <mergeCell ref="PTA5:PTH5"/>
    <mergeCell ref="PTI5:PTP5"/>
    <mergeCell ref="PTQ5:PTX5"/>
    <mergeCell ref="PTY5:PUF5"/>
    <mergeCell ref="PUG5:PUN5"/>
    <mergeCell ref="PRM5:PRT5"/>
    <mergeCell ref="PRU5:PSB5"/>
    <mergeCell ref="PSC5:PSJ5"/>
    <mergeCell ref="PSK5:PSR5"/>
    <mergeCell ref="PSS5:PSZ5"/>
    <mergeCell ref="PPY5:PQF5"/>
    <mergeCell ref="PQG5:PQN5"/>
    <mergeCell ref="PQO5:PQV5"/>
    <mergeCell ref="PQW5:PRD5"/>
    <mergeCell ref="PRE5:PRL5"/>
    <mergeCell ref="POK5:POR5"/>
    <mergeCell ref="POS5:POZ5"/>
    <mergeCell ref="PPA5:PPH5"/>
    <mergeCell ref="PPI5:PPP5"/>
    <mergeCell ref="PPQ5:PPX5"/>
    <mergeCell ref="PMW5:PND5"/>
    <mergeCell ref="PNE5:PNL5"/>
    <mergeCell ref="PNM5:PNT5"/>
    <mergeCell ref="PNU5:POB5"/>
    <mergeCell ref="POC5:POJ5"/>
    <mergeCell ref="PLI5:PLP5"/>
    <mergeCell ref="PLQ5:PLX5"/>
    <mergeCell ref="PLY5:PMF5"/>
    <mergeCell ref="PMG5:PMN5"/>
    <mergeCell ref="PMO5:PMV5"/>
    <mergeCell ref="PJU5:PKB5"/>
    <mergeCell ref="PKC5:PKJ5"/>
    <mergeCell ref="PKK5:PKR5"/>
    <mergeCell ref="PKS5:PKZ5"/>
    <mergeCell ref="PLA5:PLH5"/>
    <mergeCell ref="PIG5:PIN5"/>
    <mergeCell ref="PIO5:PIV5"/>
    <mergeCell ref="PIW5:PJD5"/>
    <mergeCell ref="PJE5:PJL5"/>
    <mergeCell ref="PJM5:PJT5"/>
    <mergeCell ref="PGS5:PGZ5"/>
    <mergeCell ref="PHA5:PHH5"/>
    <mergeCell ref="PHI5:PHP5"/>
    <mergeCell ref="PHQ5:PHX5"/>
    <mergeCell ref="PHY5:PIF5"/>
    <mergeCell ref="PFE5:PFL5"/>
    <mergeCell ref="PFM5:PFT5"/>
    <mergeCell ref="PFU5:PGB5"/>
    <mergeCell ref="PGC5:PGJ5"/>
    <mergeCell ref="PGK5:PGR5"/>
    <mergeCell ref="PDQ5:PDX5"/>
    <mergeCell ref="PDY5:PEF5"/>
    <mergeCell ref="PEG5:PEN5"/>
    <mergeCell ref="PEO5:PEV5"/>
    <mergeCell ref="PEW5:PFD5"/>
    <mergeCell ref="PCC5:PCJ5"/>
    <mergeCell ref="PCK5:PCR5"/>
    <mergeCell ref="PCS5:PCZ5"/>
    <mergeCell ref="PDA5:PDH5"/>
    <mergeCell ref="PDI5:PDP5"/>
    <mergeCell ref="PAO5:PAV5"/>
    <mergeCell ref="PAW5:PBD5"/>
    <mergeCell ref="PBE5:PBL5"/>
    <mergeCell ref="PBM5:PBT5"/>
    <mergeCell ref="PBU5:PCB5"/>
    <mergeCell ref="OZA5:OZH5"/>
    <mergeCell ref="OZI5:OZP5"/>
    <mergeCell ref="OZQ5:OZX5"/>
    <mergeCell ref="OZY5:PAF5"/>
    <mergeCell ref="PAG5:PAN5"/>
    <mergeCell ref="OXM5:OXT5"/>
    <mergeCell ref="OXU5:OYB5"/>
    <mergeCell ref="OYC5:OYJ5"/>
    <mergeCell ref="OYK5:OYR5"/>
    <mergeCell ref="OYS5:OYZ5"/>
    <mergeCell ref="OVY5:OWF5"/>
    <mergeCell ref="OWG5:OWN5"/>
    <mergeCell ref="OWO5:OWV5"/>
    <mergeCell ref="OWW5:OXD5"/>
    <mergeCell ref="OXE5:OXL5"/>
    <mergeCell ref="OUK5:OUR5"/>
    <mergeCell ref="OUS5:OUZ5"/>
    <mergeCell ref="OVA5:OVH5"/>
    <mergeCell ref="OVI5:OVP5"/>
    <mergeCell ref="OVQ5:OVX5"/>
    <mergeCell ref="OSW5:OTD5"/>
    <mergeCell ref="OTE5:OTL5"/>
    <mergeCell ref="OTM5:OTT5"/>
    <mergeCell ref="OTU5:OUB5"/>
    <mergeCell ref="OUC5:OUJ5"/>
    <mergeCell ref="ORI5:ORP5"/>
    <mergeCell ref="ORQ5:ORX5"/>
    <mergeCell ref="ORY5:OSF5"/>
    <mergeCell ref="OSG5:OSN5"/>
    <mergeCell ref="OSO5:OSV5"/>
    <mergeCell ref="OPU5:OQB5"/>
    <mergeCell ref="OQC5:OQJ5"/>
    <mergeCell ref="OQK5:OQR5"/>
    <mergeCell ref="OQS5:OQZ5"/>
    <mergeCell ref="ORA5:ORH5"/>
    <mergeCell ref="OOG5:OON5"/>
    <mergeCell ref="OOO5:OOV5"/>
    <mergeCell ref="OOW5:OPD5"/>
    <mergeCell ref="OPE5:OPL5"/>
    <mergeCell ref="OPM5:OPT5"/>
    <mergeCell ref="OMS5:OMZ5"/>
    <mergeCell ref="ONA5:ONH5"/>
    <mergeCell ref="ONI5:ONP5"/>
    <mergeCell ref="ONQ5:ONX5"/>
    <mergeCell ref="ONY5:OOF5"/>
    <mergeCell ref="OLE5:OLL5"/>
    <mergeCell ref="OLM5:OLT5"/>
    <mergeCell ref="OLU5:OMB5"/>
    <mergeCell ref="OMC5:OMJ5"/>
    <mergeCell ref="OMK5:OMR5"/>
    <mergeCell ref="OJQ5:OJX5"/>
    <mergeCell ref="OJY5:OKF5"/>
    <mergeCell ref="OKG5:OKN5"/>
    <mergeCell ref="OKO5:OKV5"/>
    <mergeCell ref="OKW5:OLD5"/>
    <mergeCell ref="OIC5:OIJ5"/>
    <mergeCell ref="OIK5:OIR5"/>
    <mergeCell ref="OIS5:OIZ5"/>
    <mergeCell ref="OJA5:OJH5"/>
    <mergeCell ref="OJI5:OJP5"/>
    <mergeCell ref="OGO5:OGV5"/>
    <mergeCell ref="OGW5:OHD5"/>
    <mergeCell ref="OHE5:OHL5"/>
    <mergeCell ref="OHM5:OHT5"/>
    <mergeCell ref="OHU5:OIB5"/>
    <mergeCell ref="OFA5:OFH5"/>
    <mergeCell ref="OFI5:OFP5"/>
    <mergeCell ref="OFQ5:OFX5"/>
    <mergeCell ref="OFY5:OGF5"/>
    <mergeCell ref="OGG5:OGN5"/>
    <mergeCell ref="ODM5:ODT5"/>
    <mergeCell ref="ODU5:OEB5"/>
    <mergeCell ref="OEC5:OEJ5"/>
    <mergeCell ref="OEK5:OER5"/>
    <mergeCell ref="OES5:OEZ5"/>
    <mergeCell ref="OBY5:OCF5"/>
    <mergeCell ref="OCG5:OCN5"/>
    <mergeCell ref="OCO5:OCV5"/>
    <mergeCell ref="OCW5:ODD5"/>
    <mergeCell ref="ODE5:ODL5"/>
    <mergeCell ref="OAK5:OAR5"/>
    <mergeCell ref="OAS5:OAZ5"/>
    <mergeCell ref="OBA5:OBH5"/>
    <mergeCell ref="OBI5:OBP5"/>
    <mergeCell ref="OBQ5:OBX5"/>
    <mergeCell ref="NYW5:NZD5"/>
    <mergeCell ref="NZE5:NZL5"/>
    <mergeCell ref="NZM5:NZT5"/>
    <mergeCell ref="NZU5:OAB5"/>
    <mergeCell ref="OAC5:OAJ5"/>
    <mergeCell ref="NXI5:NXP5"/>
    <mergeCell ref="NXQ5:NXX5"/>
    <mergeCell ref="NXY5:NYF5"/>
    <mergeCell ref="NYG5:NYN5"/>
    <mergeCell ref="NYO5:NYV5"/>
    <mergeCell ref="NVU5:NWB5"/>
    <mergeCell ref="NWC5:NWJ5"/>
    <mergeCell ref="NWK5:NWR5"/>
    <mergeCell ref="NWS5:NWZ5"/>
    <mergeCell ref="NXA5:NXH5"/>
    <mergeCell ref="NUG5:NUN5"/>
    <mergeCell ref="NUO5:NUV5"/>
    <mergeCell ref="NUW5:NVD5"/>
    <mergeCell ref="NVE5:NVL5"/>
    <mergeCell ref="NVM5:NVT5"/>
    <mergeCell ref="NSS5:NSZ5"/>
    <mergeCell ref="NTA5:NTH5"/>
    <mergeCell ref="NTI5:NTP5"/>
    <mergeCell ref="NTQ5:NTX5"/>
    <mergeCell ref="NTY5:NUF5"/>
    <mergeCell ref="NRE5:NRL5"/>
    <mergeCell ref="NRM5:NRT5"/>
    <mergeCell ref="NRU5:NSB5"/>
    <mergeCell ref="NSC5:NSJ5"/>
    <mergeCell ref="NSK5:NSR5"/>
    <mergeCell ref="NPQ5:NPX5"/>
    <mergeCell ref="NPY5:NQF5"/>
    <mergeCell ref="NQG5:NQN5"/>
    <mergeCell ref="NQO5:NQV5"/>
    <mergeCell ref="NQW5:NRD5"/>
    <mergeCell ref="NOC5:NOJ5"/>
    <mergeCell ref="NOK5:NOR5"/>
    <mergeCell ref="NOS5:NOZ5"/>
    <mergeCell ref="NPA5:NPH5"/>
    <mergeCell ref="NPI5:NPP5"/>
    <mergeCell ref="NMO5:NMV5"/>
    <mergeCell ref="NMW5:NND5"/>
    <mergeCell ref="NNE5:NNL5"/>
    <mergeCell ref="NNM5:NNT5"/>
    <mergeCell ref="NNU5:NOB5"/>
    <mergeCell ref="NLA5:NLH5"/>
    <mergeCell ref="NLI5:NLP5"/>
    <mergeCell ref="NLQ5:NLX5"/>
    <mergeCell ref="NLY5:NMF5"/>
    <mergeCell ref="NMG5:NMN5"/>
    <mergeCell ref="NJM5:NJT5"/>
    <mergeCell ref="NJU5:NKB5"/>
    <mergeCell ref="NKC5:NKJ5"/>
    <mergeCell ref="NKK5:NKR5"/>
    <mergeCell ref="NKS5:NKZ5"/>
    <mergeCell ref="NHY5:NIF5"/>
    <mergeCell ref="NIG5:NIN5"/>
    <mergeCell ref="NIO5:NIV5"/>
    <mergeCell ref="NIW5:NJD5"/>
    <mergeCell ref="NJE5:NJL5"/>
    <mergeCell ref="NGK5:NGR5"/>
    <mergeCell ref="NGS5:NGZ5"/>
    <mergeCell ref="NHA5:NHH5"/>
    <mergeCell ref="NHI5:NHP5"/>
    <mergeCell ref="NHQ5:NHX5"/>
    <mergeCell ref="NEW5:NFD5"/>
    <mergeCell ref="NFE5:NFL5"/>
    <mergeCell ref="NFM5:NFT5"/>
    <mergeCell ref="NFU5:NGB5"/>
    <mergeCell ref="NGC5:NGJ5"/>
    <mergeCell ref="NDI5:NDP5"/>
    <mergeCell ref="NDQ5:NDX5"/>
    <mergeCell ref="NDY5:NEF5"/>
    <mergeCell ref="NEG5:NEN5"/>
    <mergeCell ref="NEO5:NEV5"/>
    <mergeCell ref="NBU5:NCB5"/>
    <mergeCell ref="NCC5:NCJ5"/>
    <mergeCell ref="NCK5:NCR5"/>
    <mergeCell ref="NCS5:NCZ5"/>
    <mergeCell ref="NDA5:NDH5"/>
    <mergeCell ref="NAG5:NAN5"/>
    <mergeCell ref="NAO5:NAV5"/>
    <mergeCell ref="NAW5:NBD5"/>
    <mergeCell ref="NBE5:NBL5"/>
    <mergeCell ref="NBM5:NBT5"/>
    <mergeCell ref="MYS5:MYZ5"/>
    <mergeCell ref="MZA5:MZH5"/>
    <mergeCell ref="MZI5:MZP5"/>
    <mergeCell ref="MZQ5:MZX5"/>
    <mergeCell ref="MZY5:NAF5"/>
    <mergeCell ref="MXE5:MXL5"/>
    <mergeCell ref="MXM5:MXT5"/>
    <mergeCell ref="MXU5:MYB5"/>
    <mergeCell ref="MYC5:MYJ5"/>
    <mergeCell ref="MYK5:MYR5"/>
    <mergeCell ref="MVQ5:MVX5"/>
    <mergeCell ref="MVY5:MWF5"/>
    <mergeCell ref="MWG5:MWN5"/>
    <mergeCell ref="MWO5:MWV5"/>
    <mergeCell ref="MWW5:MXD5"/>
    <mergeCell ref="MUC5:MUJ5"/>
    <mergeCell ref="MUK5:MUR5"/>
    <mergeCell ref="MUS5:MUZ5"/>
    <mergeCell ref="MVA5:MVH5"/>
    <mergeCell ref="MVI5:MVP5"/>
    <mergeCell ref="MSO5:MSV5"/>
    <mergeCell ref="MSW5:MTD5"/>
    <mergeCell ref="MTE5:MTL5"/>
    <mergeCell ref="MTM5:MTT5"/>
    <mergeCell ref="MTU5:MUB5"/>
    <mergeCell ref="MRA5:MRH5"/>
    <mergeCell ref="MRI5:MRP5"/>
    <mergeCell ref="MRQ5:MRX5"/>
    <mergeCell ref="MRY5:MSF5"/>
    <mergeCell ref="MSG5:MSN5"/>
    <mergeCell ref="MPM5:MPT5"/>
    <mergeCell ref="MPU5:MQB5"/>
    <mergeCell ref="MQC5:MQJ5"/>
    <mergeCell ref="MQK5:MQR5"/>
    <mergeCell ref="MQS5:MQZ5"/>
    <mergeCell ref="MNY5:MOF5"/>
    <mergeCell ref="MOG5:MON5"/>
    <mergeCell ref="MOO5:MOV5"/>
    <mergeCell ref="MOW5:MPD5"/>
    <mergeCell ref="MPE5:MPL5"/>
    <mergeCell ref="MMK5:MMR5"/>
    <mergeCell ref="MMS5:MMZ5"/>
    <mergeCell ref="MNA5:MNH5"/>
    <mergeCell ref="MNI5:MNP5"/>
    <mergeCell ref="MNQ5:MNX5"/>
    <mergeCell ref="MKW5:MLD5"/>
    <mergeCell ref="MLE5:MLL5"/>
    <mergeCell ref="MLM5:MLT5"/>
    <mergeCell ref="MLU5:MMB5"/>
    <mergeCell ref="MMC5:MMJ5"/>
    <mergeCell ref="MJI5:MJP5"/>
    <mergeCell ref="MJQ5:MJX5"/>
    <mergeCell ref="MJY5:MKF5"/>
    <mergeCell ref="MKG5:MKN5"/>
    <mergeCell ref="MKO5:MKV5"/>
    <mergeCell ref="MHU5:MIB5"/>
    <mergeCell ref="MIC5:MIJ5"/>
    <mergeCell ref="MIK5:MIR5"/>
    <mergeCell ref="MIS5:MIZ5"/>
    <mergeCell ref="MJA5:MJH5"/>
    <mergeCell ref="MGG5:MGN5"/>
    <mergeCell ref="MGO5:MGV5"/>
    <mergeCell ref="MGW5:MHD5"/>
    <mergeCell ref="MHE5:MHL5"/>
    <mergeCell ref="MHM5:MHT5"/>
    <mergeCell ref="MES5:MEZ5"/>
    <mergeCell ref="MFA5:MFH5"/>
    <mergeCell ref="MFI5:MFP5"/>
    <mergeCell ref="MFQ5:MFX5"/>
    <mergeCell ref="MFY5:MGF5"/>
    <mergeCell ref="MDE5:MDL5"/>
    <mergeCell ref="MDM5:MDT5"/>
    <mergeCell ref="MDU5:MEB5"/>
    <mergeCell ref="MEC5:MEJ5"/>
    <mergeCell ref="MEK5:MER5"/>
    <mergeCell ref="MBQ5:MBX5"/>
    <mergeCell ref="MBY5:MCF5"/>
    <mergeCell ref="MCG5:MCN5"/>
    <mergeCell ref="MCO5:MCV5"/>
    <mergeCell ref="MCW5:MDD5"/>
    <mergeCell ref="MAC5:MAJ5"/>
    <mergeCell ref="MAK5:MAR5"/>
    <mergeCell ref="MAS5:MAZ5"/>
    <mergeCell ref="MBA5:MBH5"/>
    <mergeCell ref="MBI5:MBP5"/>
    <mergeCell ref="LYO5:LYV5"/>
    <mergeCell ref="LYW5:LZD5"/>
    <mergeCell ref="LZE5:LZL5"/>
    <mergeCell ref="LZM5:LZT5"/>
    <mergeCell ref="LZU5:MAB5"/>
    <mergeCell ref="LXA5:LXH5"/>
    <mergeCell ref="LXI5:LXP5"/>
    <mergeCell ref="LXQ5:LXX5"/>
    <mergeCell ref="LXY5:LYF5"/>
    <mergeCell ref="LYG5:LYN5"/>
    <mergeCell ref="LVM5:LVT5"/>
    <mergeCell ref="LVU5:LWB5"/>
    <mergeCell ref="LWC5:LWJ5"/>
    <mergeCell ref="LWK5:LWR5"/>
    <mergeCell ref="LWS5:LWZ5"/>
    <mergeCell ref="LTY5:LUF5"/>
    <mergeCell ref="LUG5:LUN5"/>
    <mergeCell ref="LUO5:LUV5"/>
    <mergeCell ref="LUW5:LVD5"/>
    <mergeCell ref="LVE5:LVL5"/>
    <mergeCell ref="LSK5:LSR5"/>
    <mergeCell ref="LSS5:LSZ5"/>
    <mergeCell ref="LTA5:LTH5"/>
    <mergeCell ref="LTI5:LTP5"/>
    <mergeCell ref="LTQ5:LTX5"/>
    <mergeCell ref="LQW5:LRD5"/>
    <mergeCell ref="LRE5:LRL5"/>
    <mergeCell ref="LRM5:LRT5"/>
    <mergeCell ref="LRU5:LSB5"/>
    <mergeCell ref="LSC5:LSJ5"/>
    <mergeCell ref="LPI5:LPP5"/>
    <mergeCell ref="LPQ5:LPX5"/>
    <mergeCell ref="LPY5:LQF5"/>
    <mergeCell ref="LQG5:LQN5"/>
    <mergeCell ref="LQO5:LQV5"/>
    <mergeCell ref="LNU5:LOB5"/>
    <mergeCell ref="LOC5:LOJ5"/>
    <mergeCell ref="LOK5:LOR5"/>
    <mergeCell ref="LOS5:LOZ5"/>
    <mergeCell ref="LPA5:LPH5"/>
    <mergeCell ref="LMG5:LMN5"/>
    <mergeCell ref="LMO5:LMV5"/>
    <mergeCell ref="LMW5:LND5"/>
    <mergeCell ref="LNE5:LNL5"/>
    <mergeCell ref="LNM5:LNT5"/>
    <mergeCell ref="LKS5:LKZ5"/>
    <mergeCell ref="LLA5:LLH5"/>
    <mergeCell ref="LLI5:LLP5"/>
    <mergeCell ref="LLQ5:LLX5"/>
    <mergeCell ref="LLY5:LMF5"/>
    <mergeCell ref="LJE5:LJL5"/>
    <mergeCell ref="LJM5:LJT5"/>
    <mergeCell ref="LJU5:LKB5"/>
    <mergeCell ref="LKC5:LKJ5"/>
    <mergeCell ref="LKK5:LKR5"/>
    <mergeCell ref="LHQ5:LHX5"/>
    <mergeCell ref="LHY5:LIF5"/>
    <mergeCell ref="LIG5:LIN5"/>
    <mergeCell ref="LIO5:LIV5"/>
    <mergeCell ref="LIW5:LJD5"/>
    <mergeCell ref="LGC5:LGJ5"/>
    <mergeCell ref="LGK5:LGR5"/>
    <mergeCell ref="LGS5:LGZ5"/>
    <mergeCell ref="LHA5:LHH5"/>
    <mergeCell ref="LHI5:LHP5"/>
    <mergeCell ref="LEO5:LEV5"/>
    <mergeCell ref="LEW5:LFD5"/>
    <mergeCell ref="LFE5:LFL5"/>
    <mergeCell ref="LFM5:LFT5"/>
    <mergeCell ref="LFU5:LGB5"/>
    <mergeCell ref="LDA5:LDH5"/>
    <mergeCell ref="LDI5:LDP5"/>
    <mergeCell ref="LDQ5:LDX5"/>
    <mergeCell ref="LDY5:LEF5"/>
    <mergeCell ref="LEG5:LEN5"/>
    <mergeCell ref="LBM5:LBT5"/>
    <mergeCell ref="LBU5:LCB5"/>
    <mergeCell ref="LCC5:LCJ5"/>
    <mergeCell ref="LCK5:LCR5"/>
    <mergeCell ref="LCS5:LCZ5"/>
    <mergeCell ref="KZY5:LAF5"/>
    <mergeCell ref="LAG5:LAN5"/>
    <mergeCell ref="LAO5:LAV5"/>
    <mergeCell ref="LAW5:LBD5"/>
    <mergeCell ref="LBE5:LBL5"/>
    <mergeCell ref="KYK5:KYR5"/>
    <mergeCell ref="KYS5:KYZ5"/>
    <mergeCell ref="KZA5:KZH5"/>
    <mergeCell ref="KZI5:KZP5"/>
    <mergeCell ref="KZQ5:KZX5"/>
    <mergeCell ref="KWW5:KXD5"/>
    <mergeCell ref="KXE5:KXL5"/>
    <mergeCell ref="KXM5:KXT5"/>
    <mergeCell ref="KXU5:KYB5"/>
    <mergeCell ref="KYC5:KYJ5"/>
    <mergeCell ref="KVI5:KVP5"/>
    <mergeCell ref="KVQ5:KVX5"/>
    <mergeCell ref="KVY5:KWF5"/>
    <mergeCell ref="KWG5:KWN5"/>
    <mergeCell ref="KWO5:KWV5"/>
    <mergeCell ref="KTU5:KUB5"/>
    <mergeCell ref="KUC5:KUJ5"/>
    <mergeCell ref="KUK5:KUR5"/>
    <mergeCell ref="KUS5:KUZ5"/>
    <mergeCell ref="KVA5:KVH5"/>
    <mergeCell ref="KSG5:KSN5"/>
    <mergeCell ref="KSO5:KSV5"/>
    <mergeCell ref="KSW5:KTD5"/>
    <mergeCell ref="KTE5:KTL5"/>
    <mergeCell ref="KTM5:KTT5"/>
    <mergeCell ref="KQS5:KQZ5"/>
    <mergeCell ref="KRA5:KRH5"/>
    <mergeCell ref="KRI5:KRP5"/>
    <mergeCell ref="KRQ5:KRX5"/>
    <mergeCell ref="KRY5:KSF5"/>
    <mergeCell ref="KPE5:KPL5"/>
    <mergeCell ref="KPM5:KPT5"/>
    <mergeCell ref="KPU5:KQB5"/>
    <mergeCell ref="KQC5:KQJ5"/>
    <mergeCell ref="KQK5:KQR5"/>
    <mergeCell ref="KNQ5:KNX5"/>
    <mergeCell ref="KNY5:KOF5"/>
    <mergeCell ref="KOG5:KON5"/>
    <mergeCell ref="KOO5:KOV5"/>
    <mergeCell ref="KOW5:KPD5"/>
    <mergeCell ref="KMC5:KMJ5"/>
    <mergeCell ref="KMK5:KMR5"/>
    <mergeCell ref="KMS5:KMZ5"/>
    <mergeCell ref="KNA5:KNH5"/>
    <mergeCell ref="KNI5:KNP5"/>
    <mergeCell ref="KKO5:KKV5"/>
    <mergeCell ref="KKW5:KLD5"/>
    <mergeCell ref="KLE5:KLL5"/>
    <mergeCell ref="KLM5:KLT5"/>
    <mergeCell ref="KLU5:KMB5"/>
    <mergeCell ref="KJA5:KJH5"/>
    <mergeCell ref="KJI5:KJP5"/>
    <mergeCell ref="KJQ5:KJX5"/>
    <mergeCell ref="KJY5:KKF5"/>
    <mergeCell ref="KKG5:KKN5"/>
    <mergeCell ref="KHM5:KHT5"/>
    <mergeCell ref="KHU5:KIB5"/>
    <mergeCell ref="KIC5:KIJ5"/>
    <mergeCell ref="KIK5:KIR5"/>
    <mergeCell ref="KIS5:KIZ5"/>
    <mergeCell ref="KFY5:KGF5"/>
    <mergeCell ref="KGG5:KGN5"/>
    <mergeCell ref="KGO5:KGV5"/>
    <mergeCell ref="KGW5:KHD5"/>
    <mergeCell ref="KHE5:KHL5"/>
    <mergeCell ref="KEK5:KER5"/>
    <mergeCell ref="KES5:KEZ5"/>
    <mergeCell ref="KFA5:KFH5"/>
    <mergeCell ref="KFI5:KFP5"/>
    <mergeCell ref="KFQ5:KFX5"/>
    <mergeCell ref="KCW5:KDD5"/>
    <mergeCell ref="KDE5:KDL5"/>
    <mergeCell ref="KDM5:KDT5"/>
    <mergeCell ref="KDU5:KEB5"/>
    <mergeCell ref="KEC5:KEJ5"/>
    <mergeCell ref="KBI5:KBP5"/>
    <mergeCell ref="KBQ5:KBX5"/>
    <mergeCell ref="KBY5:KCF5"/>
    <mergeCell ref="KCG5:KCN5"/>
    <mergeCell ref="KCO5:KCV5"/>
    <mergeCell ref="JZU5:KAB5"/>
    <mergeCell ref="KAC5:KAJ5"/>
    <mergeCell ref="KAK5:KAR5"/>
    <mergeCell ref="KAS5:KAZ5"/>
    <mergeCell ref="KBA5:KBH5"/>
    <mergeCell ref="JYG5:JYN5"/>
    <mergeCell ref="JYO5:JYV5"/>
    <mergeCell ref="JYW5:JZD5"/>
    <mergeCell ref="JZE5:JZL5"/>
    <mergeCell ref="JZM5:JZT5"/>
    <mergeCell ref="JWS5:JWZ5"/>
    <mergeCell ref="JXA5:JXH5"/>
    <mergeCell ref="JXI5:JXP5"/>
    <mergeCell ref="JXQ5:JXX5"/>
    <mergeCell ref="JXY5:JYF5"/>
    <mergeCell ref="JVE5:JVL5"/>
    <mergeCell ref="JVM5:JVT5"/>
    <mergeCell ref="JVU5:JWB5"/>
    <mergeCell ref="JWC5:JWJ5"/>
    <mergeCell ref="JWK5:JWR5"/>
    <mergeCell ref="JTQ5:JTX5"/>
    <mergeCell ref="JTY5:JUF5"/>
    <mergeCell ref="JUG5:JUN5"/>
    <mergeCell ref="JUO5:JUV5"/>
    <mergeCell ref="JUW5:JVD5"/>
    <mergeCell ref="JSC5:JSJ5"/>
    <mergeCell ref="JSK5:JSR5"/>
    <mergeCell ref="JSS5:JSZ5"/>
    <mergeCell ref="JTA5:JTH5"/>
    <mergeCell ref="JTI5:JTP5"/>
    <mergeCell ref="JQO5:JQV5"/>
    <mergeCell ref="JQW5:JRD5"/>
    <mergeCell ref="JRE5:JRL5"/>
    <mergeCell ref="JRM5:JRT5"/>
    <mergeCell ref="JRU5:JSB5"/>
    <mergeCell ref="JPA5:JPH5"/>
    <mergeCell ref="JPI5:JPP5"/>
    <mergeCell ref="JPQ5:JPX5"/>
    <mergeCell ref="JPY5:JQF5"/>
    <mergeCell ref="JQG5:JQN5"/>
    <mergeCell ref="JNM5:JNT5"/>
    <mergeCell ref="JNU5:JOB5"/>
    <mergeCell ref="JOC5:JOJ5"/>
    <mergeCell ref="JOK5:JOR5"/>
    <mergeCell ref="JOS5:JOZ5"/>
    <mergeCell ref="JLY5:JMF5"/>
    <mergeCell ref="JMG5:JMN5"/>
    <mergeCell ref="JMO5:JMV5"/>
    <mergeCell ref="JMW5:JND5"/>
    <mergeCell ref="JNE5:JNL5"/>
    <mergeCell ref="JKK5:JKR5"/>
    <mergeCell ref="JKS5:JKZ5"/>
    <mergeCell ref="JLA5:JLH5"/>
    <mergeCell ref="JLI5:JLP5"/>
    <mergeCell ref="JLQ5:JLX5"/>
    <mergeCell ref="JIW5:JJD5"/>
    <mergeCell ref="JJE5:JJL5"/>
    <mergeCell ref="JJM5:JJT5"/>
    <mergeCell ref="JJU5:JKB5"/>
    <mergeCell ref="JKC5:JKJ5"/>
    <mergeCell ref="JHI5:JHP5"/>
    <mergeCell ref="JHQ5:JHX5"/>
    <mergeCell ref="JHY5:JIF5"/>
    <mergeCell ref="JIG5:JIN5"/>
    <mergeCell ref="JIO5:JIV5"/>
    <mergeCell ref="JFU5:JGB5"/>
    <mergeCell ref="JGC5:JGJ5"/>
    <mergeCell ref="JGK5:JGR5"/>
    <mergeCell ref="JGS5:JGZ5"/>
    <mergeCell ref="JHA5:JHH5"/>
    <mergeCell ref="JEG5:JEN5"/>
    <mergeCell ref="JEO5:JEV5"/>
    <mergeCell ref="JEW5:JFD5"/>
    <mergeCell ref="JFE5:JFL5"/>
    <mergeCell ref="JFM5:JFT5"/>
    <mergeCell ref="JCS5:JCZ5"/>
    <mergeCell ref="JDA5:JDH5"/>
    <mergeCell ref="JDI5:JDP5"/>
    <mergeCell ref="JDQ5:JDX5"/>
    <mergeCell ref="JDY5:JEF5"/>
    <mergeCell ref="JBE5:JBL5"/>
    <mergeCell ref="JBM5:JBT5"/>
    <mergeCell ref="JBU5:JCB5"/>
    <mergeCell ref="JCC5:JCJ5"/>
    <mergeCell ref="JCK5:JCR5"/>
    <mergeCell ref="IZQ5:IZX5"/>
    <mergeCell ref="IZY5:JAF5"/>
    <mergeCell ref="JAG5:JAN5"/>
    <mergeCell ref="JAO5:JAV5"/>
    <mergeCell ref="JAW5:JBD5"/>
    <mergeCell ref="IYC5:IYJ5"/>
    <mergeCell ref="IYK5:IYR5"/>
    <mergeCell ref="IYS5:IYZ5"/>
    <mergeCell ref="IZA5:IZH5"/>
    <mergeCell ref="IZI5:IZP5"/>
    <mergeCell ref="IWO5:IWV5"/>
    <mergeCell ref="IWW5:IXD5"/>
    <mergeCell ref="IXE5:IXL5"/>
    <mergeCell ref="IXM5:IXT5"/>
    <mergeCell ref="IXU5:IYB5"/>
    <mergeCell ref="IVA5:IVH5"/>
    <mergeCell ref="IVI5:IVP5"/>
    <mergeCell ref="IVQ5:IVX5"/>
    <mergeCell ref="IVY5:IWF5"/>
    <mergeCell ref="IWG5:IWN5"/>
    <mergeCell ref="ITM5:ITT5"/>
    <mergeCell ref="ITU5:IUB5"/>
    <mergeCell ref="IUC5:IUJ5"/>
    <mergeCell ref="IUK5:IUR5"/>
    <mergeCell ref="IUS5:IUZ5"/>
    <mergeCell ref="IRY5:ISF5"/>
    <mergeCell ref="ISG5:ISN5"/>
    <mergeCell ref="ISO5:ISV5"/>
    <mergeCell ref="ISW5:ITD5"/>
    <mergeCell ref="ITE5:ITL5"/>
    <mergeCell ref="IQK5:IQR5"/>
    <mergeCell ref="IQS5:IQZ5"/>
    <mergeCell ref="IRA5:IRH5"/>
    <mergeCell ref="IRI5:IRP5"/>
    <mergeCell ref="IRQ5:IRX5"/>
    <mergeCell ref="IOW5:IPD5"/>
    <mergeCell ref="IPE5:IPL5"/>
    <mergeCell ref="IPM5:IPT5"/>
    <mergeCell ref="IPU5:IQB5"/>
    <mergeCell ref="IQC5:IQJ5"/>
    <mergeCell ref="INI5:INP5"/>
    <mergeCell ref="INQ5:INX5"/>
    <mergeCell ref="INY5:IOF5"/>
    <mergeCell ref="IOG5:ION5"/>
    <mergeCell ref="IOO5:IOV5"/>
    <mergeCell ref="ILU5:IMB5"/>
    <mergeCell ref="IMC5:IMJ5"/>
    <mergeCell ref="IMK5:IMR5"/>
    <mergeCell ref="IMS5:IMZ5"/>
    <mergeCell ref="INA5:INH5"/>
    <mergeCell ref="IKG5:IKN5"/>
    <mergeCell ref="IKO5:IKV5"/>
    <mergeCell ref="IKW5:ILD5"/>
    <mergeCell ref="ILE5:ILL5"/>
    <mergeCell ref="ILM5:ILT5"/>
    <mergeCell ref="IIS5:IIZ5"/>
    <mergeCell ref="IJA5:IJH5"/>
    <mergeCell ref="IJI5:IJP5"/>
    <mergeCell ref="IJQ5:IJX5"/>
    <mergeCell ref="IJY5:IKF5"/>
    <mergeCell ref="IHE5:IHL5"/>
    <mergeCell ref="IHM5:IHT5"/>
    <mergeCell ref="IHU5:IIB5"/>
    <mergeCell ref="IIC5:IIJ5"/>
    <mergeCell ref="IIK5:IIR5"/>
    <mergeCell ref="IFQ5:IFX5"/>
    <mergeCell ref="IFY5:IGF5"/>
    <mergeCell ref="IGG5:IGN5"/>
    <mergeCell ref="IGO5:IGV5"/>
    <mergeCell ref="IGW5:IHD5"/>
    <mergeCell ref="IEC5:IEJ5"/>
    <mergeCell ref="IEK5:IER5"/>
    <mergeCell ref="IES5:IEZ5"/>
    <mergeCell ref="IFA5:IFH5"/>
    <mergeCell ref="IFI5:IFP5"/>
    <mergeCell ref="ICO5:ICV5"/>
    <mergeCell ref="ICW5:IDD5"/>
    <mergeCell ref="IDE5:IDL5"/>
    <mergeCell ref="IDM5:IDT5"/>
    <mergeCell ref="IDU5:IEB5"/>
    <mergeCell ref="IBA5:IBH5"/>
    <mergeCell ref="IBI5:IBP5"/>
    <mergeCell ref="IBQ5:IBX5"/>
    <mergeCell ref="IBY5:ICF5"/>
    <mergeCell ref="ICG5:ICN5"/>
    <mergeCell ref="HZM5:HZT5"/>
    <mergeCell ref="HZU5:IAB5"/>
    <mergeCell ref="IAC5:IAJ5"/>
    <mergeCell ref="IAK5:IAR5"/>
    <mergeCell ref="IAS5:IAZ5"/>
    <mergeCell ref="HXY5:HYF5"/>
    <mergeCell ref="HYG5:HYN5"/>
    <mergeCell ref="HYO5:HYV5"/>
    <mergeCell ref="HYW5:HZD5"/>
    <mergeCell ref="HZE5:HZL5"/>
    <mergeCell ref="HWK5:HWR5"/>
    <mergeCell ref="HWS5:HWZ5"/>
    <mergeCell ref="HXA5:HXH5"/>
    <mergeCell ref="HXI5:HXP5"/>
    <mergeCell ref="HXQ5:HXX5"/>
    <mergeCell ref="HUW5:HVD5"/>
    <mergeCell ref="HVE5:HVL5"/>
    <mergeCell ref="HVM5:HVT5"/>
    <mergeCell ref="HVU5:HWB5"/>
    <mergeCell ref="HWC5:HWJ5"/>
    <mergeCell ref="HTI5:HTP5"/>
    <mergeCell ref="HTQ5:HTX5"/>
    <mergeCell ref="HTY5:HUF5"/>
    <mergeCell ref="HUG5:HUN5"/>
    <mergeCell ref="HUO5:HUV5"/>
    <mergeCell ref="HRU5:HSB5"/>
    <mergeCell ref="HSC5:HSJ5"/>
    <mergeCell ref="HSK5:HSR5"/>
    <mergeCell ref="HSS5:HSZ5"/>
    <mergeCell ref="HTA5:HTH5"/>
    <mergeCell ref="HQG5:HQN5"/>
    <mergeCell ref="HQO5:HQV5"/>
    <mergeCell ref="HQW5:HRD5"/>
    <mergeCell ref="HRE5:HRL5"/>
    <mergeCell ref="HRM5:HRT5"/>
    <mergeCell ref="HOS5:HOZ5"/>
    <mergeCell ref="HPA5:HPH5"/>
    <mergeCell ref="HPI5:HPP5"/>
    <mergeCell ref="HPQ5:HPX5"/>
    <mergeCell ref="HPY5:HQF5"/>
    <mergeCell ref="HNE5:HNL5"/>
    <mergeCell ref="HNM5:HNT5"/>
    <mergeCell ref="HNU5:HOB5"/>
    <mergeCell ref="HOC5:HOJ5"/>
    <mergeCell ref="HOK5:HOR5"/>
    <mergeCell ref="HLQ5:HLX5"/>
    <mergeCell ref="HLY5:HMF5"/>
    <mergeCell ref="HMG5:HMN5"/>
    <mergeCell ref="HMO5:HMV5"/>
    <mergeCell ref="HMW5:HND5"/>
    <mergeCell ref="HKC5:HKJ5"/>
    <mergeCell ref="HKK5:HKR5"/>
    <mergeCell ref="HKS5:HKZ5"/>
    <mergeCell ref="HLA5:HLH5"/>
    <mergeCell ref="HLI5:HLP5"/>
    <mergeCell ref="HIO5:HIV5"/>
    <mergeCell ref="HIW5:HJD5"/>
    <mergeCell ref="HJE5:HJL5"/>
    <mergeCell ref="HJM5:HJT5"/>
    <mergeCell ref="HJU5:HKB5"/>
    <mergeCell ref="HHA5:HHH5"/>
    <mergeCell ref="HHI5:HHP5"/>
    <mergeCell ref="HHQ5:HHX5"/>
    <mergeCell ref="HHY5:HIF5"/>
    <mergeCell ref="HIG5:HIN5"/>
    <mergeCell ref="HFM5:HFT5"/>
    <mergeCell ref="HFU5:HGB5"/>
    <mergeCell ref="HGC5:HGJ5"/>
    <mergeCell ref="HGK5:HGR5"/>
    <mergeCell ref="HGS5:HGZ5"/>
    <mergeCell ref="HDY5:HEF5"/>
    <mergeCell ref="HEG5:HEN5"/>
    <mergeCell ref="HEO5:HEV5"/>
    <mergeCell ref="HEW5:HFD5"/>
    <mergeCell ref="HFE5:HFL5"/>
    <mergeCell ref="HCK5:HCR5"/>
    <mergeCell ref="HCS5:HCZ5"/>
    <mergeCell ref="HDA5:HDH5"/>
    <mergeCell ref="HDI5:HDP5"/>
    <mergeCell ref="HDQ5:HDX5"/>
    <mergeCell ref="HAW5:HBD5"/>
    <mergeCell ref="HBE5:HBL5"/>
    <mergeCell ref="HBM5:HBT5"/>
    <mergeCell ref="HBU5:HCB5"/>
    <mergeCell ref="HCC5:HCJ5"/>
    <mergeCell ref="GZI5:GZP5"/>
    <mergeCell ref="GZQ5:GZX5"/>
    <mergeCell ref="GZY5:HAF5"/>
    <mergeCell ref="HAG5:HAN5"/>
    <mergeCell ref="HAO5:HAV5"/>
    <mergeCell ref="GXU5:GYB5"/>
    <mergeCell ref="GYC5:GYJ5"/>
    <mergeCell ref="GYK5:GYR5"/>
    <mergeCell ref="GYS5:GYZ5"/>
    <mergeCell ref="GZA5:GZH5"/>
    <mergeCell ref="GWG5:GWN5"/>
    <mergeCell ref="GWO5:GWV5"/>
    <mergeCell ref="GWW5:GXD5"/>
    <mergeCell ref="GXE5:GXL5"/>
    <mergeCell ref="GXM5:GXT5"/>
    <mergeCell ref="GUS5:GUZ5"/>
    <mergeCell ref="GVA5:GVH5"/>
    <mergeCell ref="GVI5:GVP5"/>
    <mergeCell ref="GVQ5:GVX5"/>
    <mergeCell ref="GVY5:GWF5"/>
    <mergeCell ref="GTE5:GTL5"/>
    <mergeCell ref="GTM5:GTT5"/>
    <mergeCell ref="GTU5:GUB5"/>
    <mergeCell ref="GUC5:GUJ5"/>
    <mergeCell ref="GUK5:GUR5"/>
    <mergeCell ref="GRQ5:GRX5"/>
    <mergeCell ref="GRY5:GSF5"/>
    <mergeCell ref="GSG5:GSN5"/>
    <mergeCell ref="GSO5:GSV5"/>
    <mergeCell ref="GSW5:GTD5"/>
    <mergeCell ref="GQC5:GQJ5"/>
    <mergeCell ref="GQK5:GQR5"/>
    <mergeCell ref="GQS5:GQZ5"/>
    <mergeCell ref="GRA5:GRH5"/>
    <mergeCell ref="GRI5:GRP5"/>
    <mergeCell ref="GOO5:GOV5"/>
    <mergeCell ref="GOW5:GPD5"/>
    <mergeCell ref="GPE5:GPL5"/>
    <mergeCell ref="GPM5:GPT5"/>
    <mergeCell ref="GPU5:GQB5"/>
    <mergeCell ref="GNA5:GNH5"/>
    <mergeCell ref="GNI5:GNP5"/>
    <mergeCell ref="GNQ5:GNX5"/>
    <mergeCell ref="GNY5:GOF5"/>
    <mergeCell ref="GOG5:GON5"/>
    <mergeCell ref="GLM5:GLT5"/>
    <mergeCell ref="GLU5:GMB5"/>
    <mergeCell ref="GMC5:GMJ5"/>
    <mergeCell ref="GMK5:GMR5"/>
    <mergeCell ref="GMS5:GMZ5"/>
    <mergeCell ref="GJY5:GKF5"/>
    <mergeCell ref="GKG5:GKN5"/>
    <mergeCell ref="GKO5:GKV5"/>
    <mergeCell ref="GKW5:GLD5"/>
    <mergeCell ref="GLE5:GLL5"/>
    <mergeCell ref="GIK5:GIR5"/>
    <mergeCell ref="GIS5:GIZ5"/>
    <mergeCell ref="GJA5:GJH5"/>
    <mergeCell ref="GJI5:GJP5"/>
    <mergeCell ref="GJQ5:GJX5"/>
    <mergeCell ref="GGW5:GHD5"/>
    <mergeCell ref="GHE5:GHL5"/>
    <mergeCell ref="GHM5:GHT5"/>
    <mergeCell ref="GHU5:GIB5"/>
    <mergeCell ref="GIC5:GIJ5"/>
    <mergeCell ref="GFI5:GFP5"/>
    <mergeCell ref="GFQ5:GFX5"/>
    <mergeCell ref="GFY5:GGF5"/>
    <mergeCell ref="GGG5:GGN5"/>
    <mergeCell ref="GGO5:GGV5"/>
    <mergeCell ref="GDU5:GEB5"/>
    <mergeCell ref="GEC5:GEJ5"/>
    <mergeCell ref="GEK5:GER5"/>
    <mergeCell ref="GES5:GEZ5"/>
    <mergeCell ref="GFA5:GFH5"/>
    <mergeCell ref="GCG5:GCN5"/>
    <mergeCell ref="GCO5:GCV5"/>
    <mergeCell ref="GCW5:GDD5"/>
    <mergeCell ref="GDE5:GDL5"/>
    <mergeCell ref="GDM5:GDT5"/>
    <mergeCell ref="GAS5:GAZ5"/>
    <mergeCell ref="GBA5:GBH5"/>
    <mergeCell ref="GBI5:GBP5"/>
    <mergeCell ref="GBQ5:GBX5"/>
    <mergeCell ref="GBY5:GCF5"/>
    <mergeCell ref="FZE5:FZL5"/>
    <mergeCell ref="FZM5:FZT5"/>
    <mergeCell ref="FZU5:GAB5"/>
    <mergeCell ref="GAC5:GAJ5"/>
    <mergeCell ref="GAK5:GAR5"/>
    <mergeCell ref="FXQ5:FXX5"/>
    <mergeCell ref="FXY5:FYF5"/>
    <mergeCell ref="FYG5:FYN5"/>
    <mergeCell ref="FYO5:FYV5"/>
    <mergeCell ref="FYW5:FZD5"/>
    <mergeCell ref="FWC5:FWJ5"/>
    <mergeCell ref="FWK5:FWR5"/>
    <mergeCell ref="FWS5:FWZ5"/>
    <mergeCell ref="FXA5:FXH5"/>
    <mergeCell ref="FXI5:FXP5"/>
    <mergeCell ref="FUO5:FUV5"/>
    <mergeCell ref="FUW5:FVD5"/>
    <mergeCell ref="FVE5:FVL5"/>
    <mergeCell ref="FVM5:FVT5"/>
    <mergeCell ref="FVU5:FWB5"/>
    <mergeCell ref="FTA5:FTH5"/>
    <mergeCell ref="FTI5:FTP5"/>
    <mergeCell ref="FTQ5:FTX5"/>
    <mergeCell ref="FTY5:FUF5"/>
    <mergeCell ref="FUG5:FUN5"/>
    <mergeCell ref="FRM5:FRT5"/>
    <mergeCell ref="FRU5:FSB5"/>
    <mergeCell ref="FSC5:FSJ5"/>
    <mergeCell ref="FSK5:FSR5"/>
    <mergeCell ref="FSS5:FSZ5"/>
    <mergeCell ref="FPY5:FQF5"/>
    <mergeCell ref="FQG5:FQN5"/>
    <mergeCell ref="FQO5:FQV5"/>
    <mergeCell ref="FQW5:FRD5"/>
    <mergeCell ref="FRE5:FRL5"/>
    <mergeCell ref="FOK5:FOR5"/>
    <mergeCell ref="FOS5:FOZ5"/>
    <mergeCell ref="FPA5:FPH5"/>
    <mergeCell ref="FPI5:FPP5"/>
    <mergeCell ref="FPQ5:FPX5"/>
    <mergeCell ref="FMW5:FND5"/>
    <mergeCell ref="FNE5:FNL5"/>
    <mergeCell ref="FNM5:FNT5"/>
    <mergeCell ref="FNU5:FOB5"/>
    <mergeCell ref="FOC5:FOJ5"/>
    <mergeCell ref="FLI5:FLP5"/>
    <mergeCell ref="FLQ5:FLX5"/>
    <mergeCell ref="FLY5:FMF5"/>
    <mergeCell ref="FMG5:FMN5"/>
    <mergeCell ref="FMO5:FMV5"/>
    <mergeCell ref="FJU5:FKB5"/>
    <mergeCell ref="FKC5:FKJ5"/>
    <mergeCell ref="FKK5:FKR5"/>
    <mergeCell ref="FKS5:FKZ5"/>
    <mergeCell ref="FLA5:FLH5"/>
    <mergeCell ref="FIG5:FIN5"/>
    <mergeCell ref="FIO5:FIV5"/>
    <mergeCell ref="FIW5:FJD5"/>
    <mergeCell ref="FJE5:FJL5"/>
    <mergeCell ref="FJM5:FJT5"/>
    <mergeCell ref="FGS5:FGZ5"/>
    <mergeCell ref="FHA5:FHH5"/>
    <mergeCell ref="FHI5:FHP5"/>
    <mergeCell ref="FHQ5:FHX5"/>
    <mergeCell ref="FHY5:FIF5"/>
    <mergeCell ref="FFE5:FFL5"/>
    <mergeCell ref="FFM5:FFT5"/>
    <mergeCell ref="FFU5:FGB5"/>
    <mergeCell ref="FGC5:FGJ5"/>
    <mergeCell ref="FGK5:FGR5"/>
    <mergeCell ref="FDQ5:FDX5"/>
    <mergeCell ref="FDY5:FEF5"/>
    <mergeCell ref="FEG5:FEN5"/>
    <mergeCell ref="FEO5:FEV5"/>
    <mergeCell ref="FEW5:FFD5"/>
    <mergeCell ref="FCC5:FCJ5"/>
    <mergeCell ref="FCK5:FCR5"/>
    <mergeCell ref="FCS5:FCZ5"/>
    <mergeCell ref="FDA5:FDH5"/>
    <mergeCell ref="FDI5:FDP5"/>
    <mergeCell ref="FAO5:FAV5"/>
    <mergeCell ref="FAW5:FBD5"/>
    <mergeCell ref="FBE5:FBL5"/>
    <mergeCell ref="FBM5:FBT5"/>
    <mergeCell ref="FBU5:FCB5"/>
    <mergeCell ref="EZA5:EZH5"/>
    <mergeCell ref="EZI5:EZP5"/>
    <mergeCell ref="EZQ5:EZX5"/>
    <mergeCell ref="EZY5:FAF5"/>
    <mergeCell ref="FAG5:FAN5"/>
    <mergeCell ref="EXM5:EXT5"/>
    <mergeCell ref="EXU5:EYB5"/>
    <mergeCell ref="EYC5:EYJ5"/>
    <mergeCell ref="EYK5:EYR5"/>
    <mergeCell ref="EYS5:EYZ5"/>
    <mergeCell ref="EVY5:EWF5"/>
    <mergeCell ref="EWG5:EWN5"/>
    <mergeCell ref="EWO5:EWV5"/>
    <mergeCell ref="EWW5:EXD5"/>
    <mergeCell ref="EXE5:EXL5"/>
    <mergeCell ref="EUK5:EUR5"/>
    <mergeCell ref="EUS5:EUZ5"/>
    <mergeCell ref="EVA5:EVH5"/>
    <mergeCell ref="EVI5:EVP5"/>
    <mergeCell ref="EVQ5:EVX5"/>
    <mergeCell ref="ESW5:ETD5"/>
    <mergeCell ref="ETE5:ETL5"/>
    <mergeCell ref="ETM5:ETT5"/>
    <mergeCell ref="ETU5:EUB5"/>
    <mergeCell ref="EUC5:EUJ5"/>
    <mergeCell ref="ERI5:ERP5"/>
    <mergeCell ref="ERQ5:ERX5"/>
    <mergeCell ref="ERY5:ESF5"/>
    <mergeCell ref="ESG5:ESN5"/>
    <mergeCell ref="ESO5:ESV5"/>
    <mergeCell ref="EPU5:EQB5"/>
    <mergeCell ref="EQC5:EQJ5"/>
    <mergeCell ref="EQK5:EQR5"/>
    <mergeCell ref="EQS5:EQZ5"/>
    <mergeCell ref="ERA5:ERH5"/>
    <mergeCell ref="EOG5:EON5"/>
    <mergeCell ref="EOO5:EOV5"/>
    <mergeCell ref="EOW5:EPD5"/>
    <mergeCell ref="EPE5:EPL5"/>
    <mergeCell ref="EPM5:EPT5"/>
    <mergeCell ref="EMS5:EMZ5"/>
    <mergeCell ref="ENA5:ENH5"/>
    <mergeCell ref="ENI5:ENP5"/>
    <mergeCell ref="ENQ5:ENX5"/>
    <mergeCell ref="ENY5:EOF5"/>
    <mergeCell ref="ELE5:ELL5"/>
    <mergeCell ref="ELM5:ELT5"/>
    <mergeCell ref="ELU5:EMB5"/>
    <mergeCell ref="EMC5:EMJ5"/>
    <mergeCell ref="EMK5:EMR5"/>
    <mergeCell ref="EJQ5:EJX5"/>
    <mergeCell ref="EJY5:EKF5"/>
    <mergeCell ref="EKG5:EKN5"/>
    <mergeCell ref="EKO5:EKV5"/>
    <mergeCell ref="EKW5:ELD5"/>
    <mergeCell ref="EIC5:EIJ5"/>
    <mergeCell ref="EIK5:EIR5"/>
    <mergeCell ref="EIS5:EIZ5"/>
    <mergeCell ref="EJA5:EJH5"/>
    <mergeCell ref="EJI5:EJP5"/>
    <mergeCell ref="EGO5:EGV5"/>
    <mergeCell ref="EGW5:EHD5"/>
    <mergeCell ref="EHE5:EHL5"/>
    <mergeCell ref="EHM5:EHT5"/>
    <mergeCell ref="EHU5:EIB5"/>
    <mergeCell ref="EFA5:EFH5"/>
    <mergeCell ref="EFI5:EFP5"/>
    <mergeCell ref="EFQ5:EFX5"/>
    <mergeCell ref="EFY5:EGF5"/>
    <mergeCell ref="EGG5:EGN5"/>
    <mergeCell ref="EDM5:EDT5"/>
    <mergeCell ref="EDU5:EEB5"/>
    <mergeCell ref="EEC5:EEJ5"/>
    <mergeCell ref="EEK5:EER5"/>
    <mergeCell ref="EES5:EEZ5"/>
    <mergeCell ref="EBY5:ECF5"/>
    <mergeCell ref="ECG5:ECN5"/>
    <mergeCell ref="ECO5:ECV5"/>
    <mergeCell ref="ECW5:EDD5"/>
    <mergeCell ref="EDE5:EDL5"/>
    <mergeCell ref="EAK5:EAR5"/>
    <mergeCell ref="EAS5:EAZ5"/>
    <mergeCell ref="EBA5:EBH5"/>
    <mergeCell ref="EBI5:EBP5"/>
    <mergeCell ref="EBQ5:EBX5"/>
    <mergeCell ref="DYW5:DZD5"/>
    <mergeCell ref="DZE5:DZL5"/>
    <mergeCell ref="DZM5:DZT5"/>
    <mergeCell ref="DZU5:EAB5"/>
    <mergeCell ref="EAC5:EAJ5"/>
    <mergeCell ref="DXI5:DXP5"/>
    <mergeCell ref="DXQ5:DXX5"/>
    <mergeCell ref="DXY5:DYF5"/>
    <mergeCell ref="DYG5:DYN5"/>
    <mergeCell ref="DYO5:DYV5"/>
    <mergeCell ref="DVU5:DWB5"/>
    <mergeCell ref="DWC5:DWJ5"/>
    <mergeCell ref="DWK5:DWR5"/>
    <mergeCell ref="DWS5:DWZ5"/>
    <mergeCell ref="DXA5:DXH5"/>
    <mergeCell ref="DUG5:DUN5"/>
    <mergeCell ref="DUO5:DUV5"/>
    <mergeCell ref="DUW5:DVD5"/>
    <mergeCell ref="DVE5:DVL5"/>
    <mergeCell ref="DVM5:DVT5"/>
    <mergeCell ref="DSS5:DSZ5"/>
    <mergeCell ref="DTA5:DTH5"/>
    <mergeCell ref="DTI5:DTP5"/>
    <mergeCell ref="DTQ5:DTX5"/>
    <mergeCell ref="DTY5:DUF5"/>
    <mergeCell ref="DRE5:DRL5"/>
    <mergeCell ref="DRM5:DRT5"/>
    <mergeCell ref="DRU5:DSB5"/>
    <mergeCell ref="DSC5:DSJ5"/>
    <mergeCell ref="DSK5:DSR5"/>
    <mergeCell ref="DPQ5:DPX5"/>
    <mergeCell ref="DPY5:DQF5"/>
    <mergeCell ref="DQG5:DQN5"/>
    <mergeCell ref="DQO5:DQV5"/>
    <mergeCell ref="DQW5:DRD5"/>
    <mergeCell ref="DOC5:DOJ5"/>
    <mergeCell ref="DOK5:DOR5"/>
    <mergeCell ref="DOS5:DOZ5"/>
    <mergeCell ref="DPA5:DPH5"/>
    <mergeCell ref="DPI5:DPP5"/>
    <mergeCell ref="DMO5:DMV5"/>
    <mergeCell ref="DMW5:DND5"/>
    <mergeCell ref="DNE5:DNL5"/>
    <mergeCell ref="DNM5:DNT5"/>
    <mergeCell ref="DNU5:DOB5"/>
    <mergeCell ref="DLA5:DLH5"/>
    <mergeCell ref="DLI5:DLP5"/>
    <mergeCell ref="DLQ5:DLX5"/>
    <mergeCell ref="DLY5:DMF5"/>
    <mergeCell ref="DMG5:DMN5"/>
    <mergeCell ref="DJM5:DJT5"/>
    <mergeCell ref="DJU5:DKB5"/>
    <mergeCell ref="DKC5:DKJ5"/>
    <mergeCell ref="DKK5:DKR5"/>
    <mergeCell ref="DKS5:DKZ5"/>
    <mergeCell ref="DHY5:DIF5"/>
    <mergeCell ref="DIG5:DIN5"/>
    <mergeCell ref="DIO5:DIV5"/>
    <mergeCell ref="DIW5:DJD5"/>
    <mergeCell ref="DJE5:DJL5"/>
    <mergeCell ref="DGK5:DGR5"/>
    <mergeCell ref="DGS5:DGZ5"/>
    <mergeCell ref="DHA5:DHH5"/>
    <mergeCell ref="DHI5:DHP5"/>
    <mergeCell ref="DHQ5:DHX5"/>
    <mergeCell ref="DEW5:DFD5"/>
    <mergeCell ref="DFE5:DFL5"/>
    <mergeCell ref="DFM5:DFT5"/>
    <mergeCell ref="DFU5:DGB5"/>
    <mergeCell ref="DGC5:DGJ5"/>
    <mergeCell ref="DDI5:DDP5"/>
    <mergeCell ref="DDQ5:DDX5"/>
    <mergeCell ref="DDY5:DEF5"/>
    <mergeCell ref="DEG5:DEN5"/>
    <mergeCell ref="DEO5:DEV5"/>
    <mergeCell ref="DBU5:DCB5"/>
    <mergeCell ref="DCC5:DCJ5"/>
    <mergeCell ref="DCK5:DCR5"/>
    <mergeCell ref="DCS5:DCZ5"/>
    <mergeCell ref="DDA5:DDH5"/>
    <mergeCell ref="DAG5:DAN5"/>
    <mergeCell ref="DAO5:DAV5"/>
    <mergeCell ref="DAW5:DBD5"/>
    <mergeCell ref="DBE5:DBL5"/>
    <mergeCell ref="DBM5:DBT5"/>
    <mergeCell ref="CYS5:CYZ5"/>
    <mergeCell ref="CZA5:CZH5"/>
    <mergeCell ref="CZI5:CZP5"/>
    <mergeCell ref="CZQ5:CZX5"/>
    <mergeCell ref="CZY5:DAF5"/>
    <mergeCell ref="CXE5:CXL5"/>
    <mergeCell ref="CXM5:CXT5"/>
    <mergeCell ref="CXU5:CYB5"/>
    <mergeCell ref="CYC5:CYJ5"/>
    <mergeCell ref="CYK5:CYR5"/>
    <mergeCell ref="CVQ5:CVX5"/>
    <mergeCell ref="CVY5:CWF5"/>
    <mergeCell ref="CWG5:CWN5"/>
    <mergeCell ref="CWO5:CWV5"/>
    <mergeCell ref="CWW5:CXD5"/>
    <mergeCell ref="CUC5:CUJ5"/>
    <mergeCell ref="CUK5:CUR5"/>
    <mergeCell ref="CUS5:CUZ5"/>
    <mergeCell ref="CVA5:CVH5"/>
    <mergeCell ref="CVI5:CVP5"/>
    <mergeCell ref="CSO5:CSV5"/>
    <mergeCell ref="CSW5:CTD5"/>
    <mergeCell ref="CTE5:CTL5"/>
    <mergeCell ref="CTM5:CTT5"/>
    <mergeCell ref="CTU5:CUB5"/>
    <mergeCell ref="CRA5:CRH5"/>
    <mergeCell ref="CRI5:CRP5"/>
    <mergeCell ref="CRQ5:CRX5"/>
    <mergeCell ref="CRY5:CSF5"/>
    <mergeCell ref="CSG5:CSN5"/>
    <mergeCell ref="CPM5:CPT5"/>
    <mergeCell ref="CPU5:CQB5"/>
    <mergeCell ref="CQC5:CQJ5"/>
    <mergeCell ref="CQK5:CQR5"/>
    <mergeCell ref="CQS5:CQZ5"/>
    <mergeCell ref="CNY5:COF5"/>
    <mergeCell ref="COG5:CON5"/>
    <mergeCell ref="COO5:COV5"/>
    <mergeCell ref="COW5:CPD5"/>
    <mergeCell ref="CPE5:CPL5"/>
    <mergeCell ref="CMK5:CMR5"/>
    <mergeCell ref="CMS5:CMZ5"/>
    <mergeCell ref="CNA5:CNH5"/>
    <mergeCell ref="CNI5:CNP5"/>
    <mergeCell ref="CNQ5:CNX5"/>
    <mergeCell ref="CKW5:CLD5"/>
    <mergeCell ref="CLE5:CLL5"/>
    <mergeCell ref="CLM5:CLT5"/>
    <mergeCell ref="CLU5:CMB5"/>
    <mergeCell ref="CMC5:CMJ5"/>
    <mergeCell ref="CJI5:CJP5"/>
    <mergeCell ref="CJQ5:CJX5"/>
    <mergeCell ref="CJY5:CKF5"/>
    <mergeCell ref="CKG5:CKN5"/>
    <mergeCell ref="CKO5:CKV5"/>
    <mergeCell ref="CHU5:CIB5"/>
    <mergeCell ref="CIC5:CIJ5"/>
    <mergeCell ref="CIK5:CIR5"/>
    <mergeCell ref="CIS5:CIZ5"/>
    <mergeCell ref="CJA5:CJH5"/>
    <mergeCell ref="CGG5:CGN5"/>
    <mergeCell ref="CGO5:CGV5"/>
    <mergeCell ref="CGW5:CHD5"/>
    <mergeCell ref="CHE5:CHL5"/>
    <mergeCell ref="CHM5:CHT5"/>
    <mergeCell ref="CES5:CEZ5"/>
    <mergeCell ref="CFA5:CFH5"/>
    <mergeCell ref="CFI5:CFP5"/>
    <mergeCell ref="CFQ5:CFX5"/>
    <mergeCell ref="CFY5:CGF5"/>
    <mergeCell ref="CDE5:CDL5"/>
    <mergeCell ref="CDM5:CDT5"/>
    <mergeCell ref="CDU5:CEB5"/>
    <mergeCell ref="CEC5:CEJ5"/>
    <mergeCell ref="CEK5:CER5"/>
    <mergeCell ref="CBQ5:CBX5"/>
    <mergeCell ref="CBY5:CCF5"/>
    <mergeCell ref="CCG5:CCN5"/>
    <mergeCell ref="CCO5:CCV5"/>
    <mergeCell ref="CCW5:CDD5"/>
    <mergeCell ref="CAC5:CAJ5"/>
    <mergeCell ref="CAK5:CAR5"/>
    <mergeCell ref="CAS5:CAZ5"/>
    <mergeCell ref="CBA5:CBH5"/>
    <mergeCell ref="CBI5:CBP5"/>
    <mergeCell ref="BYO5:BYV5"/>
    <mergeCell ref="BYW5:BZD5"/>
    <mergeCell ref="BZE5:BZL5"/>
    <mergeCell ref="BZM5:BZT5"/>
    <mergeCell ref="BZU5:CAB5"/>
    <mergeCell ref="BXA5:BXH5"/>
    <mergeCell ref="BXI5:BXP5"/>
    <mergeCell ref="BXQ5:BXX5"/>
    <mergeCell ref="BXY5:BYF5"/>
    <mergeCell ref="BYG5:BYN5"/>
    <mergeCell ref="BVM5:BVT5"/>
    <mergeCell ref="BVU5:BWB5"/>
    <mergeCell ref="BWC5:BWJ5"/>
    <mergeCell ref="BWK5:BWR5"/>
    <mergeCell ref="BWS5:BWZ5"/>
    <mergeCell ref="BTY5:BUF5"/>
    <mergeCell ref="BUG5:BUN5"/>
    <mergeCell ref="BUO5:BUV5"/>
    <mergeCell ref="BUW5:BVD5"/>
    <mergeCell ref="BVE5:BVL5"/>
    <mergeCell ref="BSK5:BSR5"/>
    <mergeCell ref="BSS5:BSZ5"/>
    <mergeCell ref="BTA5:BTH5"/>
    <mergeCell ref="BTI5:BTP5"/>
    <mergeCell ref="BTQ5:BTX5"/>
    <mergeCell ref="BQW5:BRD5"/>
    <mergeCell ref="BRE5:BRL5"/>
    <mergeCell ref="BRM5:BRT5"/>
    <mergeCell ref="BRU5:BSB5"/>
    <mergeCell ref="BSC5:BSJ5"/>
    <mergeCell ref="BPI5:BPP5"/>
    <mergeCell ref="BPQ5:BPX5"/>
    <mergeCell ref="BPY5:BQF5"/>
    <mergeCell ref="BQG5:BQN5"/>
    <mergeCell ref="BQO5:BQV5"/>
    <mergeCell ref="BNU5:BOB5"/>
    <mergeCell ref="BOC5:BOJ5"/>
    <mergeCell ref="BOK5:BOR5"/>
    <mergeCell ref="BOS5:BOZ5"/>
    <mergeCell ref="BPA5:BPH5"/>
    <mergeCell ref="BMG5:BMN5"/>
    <mergeCell ref="BMO5:BMV5"/>
    <mergeCell ref="BMW5:BND5"/>
    <mergeCell ref="BNE5:BNL5"/>
    <mergeCell ref="BNM5:BNT5"/>
    <mergeCell ref="BKS5:BKZ5"/>
    <mergeCell ref="BLA5:BLH5"/>
    <mergeCell ref="BLI5:BLP5"/>
    <mergeCell ref="BLQ5:BLX5"/>
    <mergeCell ref="BLY5:BMF5"/>
    <mergeCell ref="BJE5:BJL5"/>
    <mergeCell ref="BJM5:BJT5"/>
    <mergeCell ref="BJU5:BKB5"/>
    <mergeCell ref="BKC5:BKJ5"/>
    <mergeCell ref="BKK5:BKR5"/>
    <mergeCell ref="BHQ5:BHX5"/>
    <mergeCell ref="BHY5:BIF5"/>
    <mergeCell ref="BIG5:BIN5"/>
    <mergeCell ref="BIO5:BIV5"/>
    <mergeCell ref="BIW5:BJD5"/>
    <mergeCell ref="BGC5:BGJ5"/>
    <mergeCell ref="BGK5:BGR5"/>
    <mergeCell ref="BGS5:BGZ5"/>
    <mergeCell ref="BHA5:BHH5"/>
    <mergeCell ref="BHI5:BHP5"/>
    <mergeCell ref="BEO5:BEV5"/>
    <mergeCell ref="BEW5:BFD5"/>
    <mergeCell ref="BFE5:BFL5"/>
    <mergeCell ref="BFM5:BFT5"/>
    <mergeCell ref="BFU5:BGB5"/>
    <mergeCell ref="BDA5:BDH5"/>
    <mergeCell ref="BDI5:BDP5"/>
    <mergeCell ref="BDQ5:BDX5"/>
    <mergeCell ref="BDY5:BEF5"/>
    <mergeCell ref="BEG5:BEN5"/>
    <mergeCell ref="BBM5:BBT5"/>
    <mergeCell ref="BBU5:BCB5"/>
    <mergeCell ref="BCC5:BCJ5"/>
    <mergeCell ref="BCK5:BCR5"/>
    <mergeCell ref="BCS5:BCZ5"/>
    <mergeCell ref="AZY5:BAF5"/>
    <mergeCell ref="BAG5:BAN5"/>
    <mergeCell ref="BAO5:BAV5"/>
    <mergeCell ref="BAW5:BBD5"/>
    <mergeCell ref="BBE5:BBL5"/>
    <mergeCell ref="AYK5:AYR5"/>
    <mergeCell ref="AYS5:AYZ5"/>
    <mergeCell ref="AZA5:AZH5"/>
    <mergeCell ref="AZI5:AZP5"/>
    <mergeCell ref="AZQ5:AZX5"/>
    <mergeCell ref="AWW5:AXD5"/>
    <mergeCell ref="AXE5:AXL5"/>
    <mergeCell ref="AXM5:AXT5"/>
    <mergeCell ref="AXU5:AYB5"/>
    <mergeCell ref="AYC5:AYJ5"/>
    <mergeCell ref="AVI5:AVP5"/>
    <mergeCell ref="AVQ5:AVX5"/>
    <mergeCell ref="AVY5:AWF5"/>
    <mergeCell ref="AWG5:AWN5"/>
    <mergeCell ref="AWO5:AWV5"/>
    <mergeCell ref="ATU5:AUB5"/>
    <mergeCell ref="AUC5:AUJ5"/>
    <mergeCell ref="AUK5:AUR5"/>
    <mergeCell ref="AUS5:AUZ5"/>
    <mergeCell ref="AVA5:AVH5"/>
    <mergeCell ref="ASG5:ASN5"/>
    <mergeCell ref="ASO5:ASV5"/>
    <mergeCell ref="ASW5:ATD5"/>
    <mergeCell ref="ATE5:ATL5"/>
    <mergeCell ref="ATM5:ATT5"/>
    <mergeCell ref="AQS5:AQZ5"/>
    <mergeCell ref="ARA5:ARH5"/>
    <mergeCell ref="ARI5:ARP5"/>
    <mergeCell ref="ARQ5:ARX5"/>
    <mergeCell ref="ARY5:ASF5"/>
    <mergeCell ref="APE5:APL5"/>
    <mergeCell ref="APM5:APT5"/>
    <mergeCell ref="APU5:AQB5"/>
    <mergeCell ref="AQC5:AQJ5"/>
    <mergeCell ref="AQK5:AQR5"/>
    <mergeCell ref="ANQ5:ANX5"/>
    <mergeCell ref="ANY5:AOF5"/>
    <mergeCell ref="AOG5:AON5"/>
    <mergeCell ref="AOO5:AOV5"/>
    <mergeCell ref="AOW5:APD5"/>
    <mergeCell ref="AMC5:AMJ5"/>
    <mergeCell ref="AMK5:AMR5"/>
    <mergeCell ref="AMS5:AMZ5"/>
    <mergeCell ref="ANA5:ANH5"/>
    <mergeCell ref="ANI5:ANP5"/>
    <mergeCell ref="AKO5:AKV5"/>
    <mergeCell ref="AKW5:ALD5"/>
    <mergeCell ref="ALE5:ALL5"/>
    <mergeCell ref="ALM5:ALT5"/>
    <mergeCell ref="ALU5:AMB5"/>
    <mergeCell ref="AJA5:AJH5"/>
    <mergeCell ref="AJI5:AJP5"/>
    <mergeCell ref="AJQ5:AJX5"/>
    <mergeCell ref="AJY5:AKF5"/>
    <mergeCell ref="AKG5:AKN5"/>
    <mergeCell ref="AHM5:AHT5"/>
    <mergeCell ref="AHU5:AIB5"/>
    <mergeCell ref="AIC5:AIJ5"/>
    <mergeCell ref="AIK5:AIR5"/>
    <mergeCell ref="AIS5:AIZ5"/>
    <mergeCell ref="AFY5:AGF5"/>
    <mergeCell ref="AGG5:AGN5"/>
    <mergeCell ref="AGO5:AGV5"/>
    <mergeCell ref="AGW5:AHD5"/>
    <mergeCell ref="AHE5:AHL5"/>
    <mergeCell ref="AEK5:AER5"/>
    <mergeCell ref="AES5:AEZ5"/>
    <mergeCell ref="AFA5:AFH5"/>
    <mergeCell ref="AFI5:AFP5"/>
    <mergeCell ref="AFQ5:AFX5"/>
    <mergeCell ref="ACW5:ADD5"/>
    <mergeCell ref="ADE5:ADL5"/>
    <mergeCell ref="ADM5:ADT5"/>
    <mergeCell ref="ADU5:AEB5"/>
    <mergeCell ref="AEC5:AEJ5"/>
    <mergeCell ref="ABI5:ABP5"/>
    <mergeCell ref="ABQ5:ABX5"/>
    <mergeCell ref="ABY5:ACF5"/>
    <mergeCell ref="ACG5:ACN5"/>
    <mergeCell ref="ACO5:ACV5"/>
    <mergeCell ref="ZU5:AAB5"/>
    <mergeCell ref="AAC5:AAJ5"/>
    <mergeCell ref="AAK5:AAR5"/>
    <mergeCell ref="AAS5:AAZ5"/>
    <mergeCell ref="ABA5:ABH5"/>
    <mergeCell ref="YG5:YN5"/>
    <mergeCell ref="YO5:YV5"/>
    <mergeCell ref="YW5:ZD5"/>
    <mergeCell ref="ZE5:ZL5"/>
    <mergeCell ref="ZM5:ZT5"/>
    <mergeCell ref="WS5:WZ5"/>
    <mergeCell ref="XA5:XH5"/>
    <mergeCell ref="XI5:XP5"/>
    <mergeCell ref="XQ5:XX5"/>
    <mergeCell ref="XY5:YF5"/>
    <mergeCell ref="VE5:VL5"/>
    <mergeCell ref="VM5:VT5"/>
    <mergeCell ref="VU5:WB5"/>
    <mergeCell ref="WC5:WJ5"/>
    <mergeCell ref="WK5:WR5"/>
    <mergeCell ref="TQ5:TX5"/>
    <mergeCell ref="TY5:UF5"/>
    <mergeCell ref="UG5:UN5"/>
    <mergeCell ref="UO5:UV5"/>
    <mergeCell ref="UW5:VD5"/>
    <mergeCell ref="SC5:SJ5"/>
    <mergeCell ref="SK5:SR5"/>
    <mergeCell ref="SS5:SZ5"/>
    <mergeCell ref="TA5:TH5"/>
    <mergeCell ref="TI5:TP5"/>
    <mergeCell ref="QO5:QV5"/>
    <mergeCell ref="QW5:RD5"/>
    <mergeCell ref="RE5:RL5"/>
    <mergeCell ref="RM5:RT5"/>
    <mergeCell ref="RU5:SB5"/>
    <mergeCell ref="PA5:PH5"/>
    <mergeCell ref="PI5:PP5"/>
    <mergeCell ref="PQ5:PX5"/>
    <mergeCell ref="PY5:QF5"/>
    <mergeCell ref="QG5:QN5"/>
    <mergeCell ref="NM5:NT5"/>
    <mergeCell ref="NU5:OB5"/>
    <mergeCell ref="OC5:OJ5"/>
    <mergeCell ref="OK5:OR5"/>
    <mergeCell ref="OS5:OZ5"/>
    <mergeCell ref="LY5:MF5"/>
    <mergeCell ref="MG5:MN5"/>
    <mergeCell ref="MO5:MV5"/>
    <mergeCell ref="MW5:ND5"/>
    <mergeCell ref="NE5:NL5"/>
    <mergeCell ref="KK5:KR5"/>
    <mergeCell ref="KS5:KZ5"/>
    <mergeCell ref="LA5:LH5"/>
    <mergeCell ref="LI5:LP5"/>
    <mergeCell ref="LQ5:LX5"/>
    <mergeCell ref="IW5:JD5"/>
    <mergeCell ref="JE5:JL5"/>
    <mergeCell ref="JM5:JT5"/>
    <mergeCell ref="JU5:KB5"/>
    <mergeCell ref="KC5:KJ5"/>
    <mergeCell ref="HI5:HP5"/>
    <mergeCell ref="HQ5:HX5"/>
    <mergeCell ref="HY5:IF5"/>
    <mergeCell ref="IG5:IN5"/>
    <mergeCell ref="IO5:IV5"/>
    <mergeCell ref="FU5:GB5"/>
    <mergeCell ref="GC5:GJ5"/>
    <mergeCell ref="GK5:GR5"/>
    <mergeCell ref="GS5:GZ5"/>
    <mergeCell ref="HA5:HH5"/>
    <mergeCell ref="EG5:EN5"/>
    <mergeCell ref="EO5:EV5"/>
    <mergeCell ref="EW5:FD5"/>
    <mergeCell ref="FE5:FL5"/>
    <mergeCell ref="FM5:FT5"/>
    <mergeCell ref="CS5:CZ5"/>
    <mergeCell ref="DA5:DH5"/>
    <mergeCell ref="DI5:DP5"/>
    <mergeCell ref="DQ5:DX5"/>
    <mergeCell ref="DY5:EF5"/>
    <mergeCell ref="BE5:BL5"/>
    <mergeCell ref="BM5:BT5"/>
    <mergeCell ref="BU5:CB5"/>
    <mergeCell ref="CC5:CJ5"/>
    <mergeCell ref="CK5:CR5"/>
    <mergeCell ref="Q5:X5"/>
    <mergeCell ref="Y5:AF5"/>
    <mergeCell ref="AG5:AN5"/>
    <mergeCell ref="AO5:AV5"/>
    <mergeCell ref="AW5:BD5"/>
    <mergeCell ref="A3:L3"/>
    <mergeCell ref="A7:H7"/>
    <mergeCell ref="A4:H4"/>
    <mergeCell ref="A5:H5"/>
    <mergeCell ref="I5:P5"/>
    <mergeCell ref="DQ6:DX6"/>
    <mergeCell ref="DY6:EF6"/>
  </mergeCells>
  <phoneticPr fontId="45" type="noConversion"/>
  <printOptions horizontalCentered="1"/>
  <pageMargins left="0.39370078740157483" right="0.39370078740157483" top="0.59055118110236227" bottom="0.19685039370078741" header="0.47244094488188981" footer="0.59055118110236227"/>
  <pageSetup paperSize="9" scale="83" orientation="portrait" r:id="rId1"/>
  <headerFooter alignWithMargins="0"/>
  <rowBreaks count="1" manualBreakCount="1">
    <brk id="66" max="7" man="1"/>
  </rowBreaks>
  <colBreaks count="2" manualBreakCount="2">
    <brk id="8" max="82" man="1"/>
    <brk id="12" max="1048575" man="1"/>
  </col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74"/>
  <sheetViews>
    <sheetView view="pageBreakPreview" topLeftCell="A6" zoomScale="130" zoomScaleNormal="129" zoomScaleSheetLayoutView="130" workbookViewId="0">
      <selection activeCell="O33" sqref="O33"/>
    </sheetView>
  </sheetViews>
  <sheetFormatPr defaultColWidth="9.33203125" defaultRowHeight="12.75" x14ac:dyDescent="0.2"/>
  <cols>
    <col min="1" max="1" width="13.83203125" style="1604" customWidth="1"/>
    <col min="2" max="2" width="67.5" style="25" customWidth="1"/>
    <col min="3" max="3" width="13.1640625" style="25" customWidth="1"/>
    <col min="4" max="4" width="15.83203125" style="25" hidden="1" customWidth="1"/>
    <col min="5" max="5" width="14" style="25" hidden="1" customWidth="1"/>
    <col min="6" max="6" width="14.1640625" style="25" customWidth="1"/>
    <col min="7" max="7" width="15.83203125" style="25" customWidth="1"/>
    <col min="8" max="8" width="14.33203125" style="25" customWidth="1"/>
    <col min="9" max="11" width="15.83203125" style="25" hidden="1" customWidth="1"/>
    <col min="12" max="12" width="1.5" style="141" hidden="1" customWidth="1"/>
    <col min="13" max="13" width="9.33203125" style="25" customWidth="1"/>
    <col min="14" max="16384" width="9.33203125" style="25"/>
  </cols>
  <sheetData>
    <row r="1" spans="1:12" ht="12.75" customHeight="1" x14ac:dyDescent="0.2">
      <c r="A1" s="1665" t="s">
        <v>828</v>
      </c>
      <c r="B1" s="1665"/>
      <c r="C1" s="1665"/>
      <c r="D1" s="1665"/>
      <c r="E1" s="1665"/>
      <c r="F1" s="1665"/>
      <c r="G1" s="1665"/>
      <c r="H1" s="1665"/>
      <c r="I1" s="81"/>
      <c r="J1" s="81"/>
      <c r="K1" s="81"/>
      <c r="L1" s="143"/>
    </row>
    <row r="2" spans="1:12" ht="12.75" customHeight="1" x14ac:dyDescent="0.2">
      <c r="A2" s="1665" t="s">
        <v>744</v>
      </c>
      <c r="B2" s="1665"/>
      <c r="C2" s="1665"/>
      <c r="D2" s="1665"/>
      <c r="E2" s="1665"/>
      <c r="F2" s="1665"/>
      <c r="G2" s="1665"/>
      <c r="H2" s="1665"/>
      <c r="I2" s="81"/>
      <c r="J2" s="81"/>
      <c r="K2" s="81"/>
      <c r="L2" s="143"/>
    </row>
    <row r="3" spans="1:12" s="24" customFormat="1" ht="21.2" customHeight="1" thickBot="1" x14ac:dyDescent="0.25">
      <c r="A3" s="1665"/>
      <c r="B3" s="1665"/>
      <c r="C3" s="1665"/>
      <c r="D3" s="1665"/>
      <c r="E3" s="1665"/>
      <c r="F3" s="1665"/>
      <c r="G3" s="1665"/>
      <c r="H3" s="1665"/>
      <c r="I3" s="1665"/>
      <c r="J3" s="1665"/>
      <c r="K3" s="1665"/>
      <c r="L3" s="1665"/>
    </row>
    <row r="4" spans="1:12" s="40" customFormat="1" ht="35.450000000000003" customHeight="1" x14ac:dyDescent="0.2">
      <c r="A4" s="38" t="s">
        <v>137</v>
      </c>
      <c r="B4" s="39" t="s">
        <v>289</v>
      </c>
      <c r="C4" s="1693" t="s">
        <v>183</v>
      </c>
      <c r="D4" s="1694"/>
      <c r="E4" s="1694"/>
      <c r="F4" s="1694"/>
      <c r="G4" s="1694"/>
      <c r="H4" s="1695"/>
      <c r="I4" s="231"/>
      <c r="J4" s="231"/>
      <c r="K4" s="231"/>
      <c r="L4" s="232"/>
    </row>
    <row r="5" spans="1:12" s="40" customFormat="1" ht="24.75" thickBot="1" x14ac:dyDescent="0.25">
      <c r="A5" s="41" t="s">
        <v>139</v>
      </c>
      <c r="B5" s="42" t="s">
        <v>140</v>
      </c>
      <c r="C5" s="1696" t="s">
        <v>141</v>
      </c>
      <c r="D5" s="1697"/>
      <c r="E5" s="1697"/>
      <c r="F5" s="1697"/>
      <c r="G5" s="1697"/>
      <c r="H5" s="1698"/>
      <c r="I5" s="233"/>
      <c r="J5" s="233"/>
      <c r="K5" s="233"/>
      <c r="L5" s="234"/>
    </row>
    <row r="6" spans="1:12" s="43" customFormat="1" ht="15.95" customHeight="1" thickBot="1" x14ac:dyDescent="0.3">
      <c r="A6" s="1699" t="s">
        <v>362</v>
      </c>
      <c r="B6" s="1699"/>
      <c r="C6" s="1699"/>
      <c r="D6" s="1699"/>
      <c r="E6" s="1699"/>
      <c r="F6" s="1699"/>
      <c r="G6" s="1699"/>
      <c r="H6" s="1699"/>
      <c r="I6" s="235"/>
      <c r="J6" s="235"/>
      <c r="K6" s="235"/>
      <c r="L6" s="235"/>
    </row>
    <row r="7" spans="1:12" ht="65.25" customHeight="1" thickBot="1" x14ac:dyDescent="0.25">
      <c r="A7" s="1602" t="s">
        <v>142</v>
      </c>
      <c r="B7" s="44" t="s">
        <v>36</v>
      </c>
      <c r="C7" s="44" t="str">
        <f>'1. mell.bevétel_össz'!C8</f>
        <v>2023. évi eredeti előirányzat
2/2023. (II.14.)</v>
      </c>
      <c r="D7" s="275" t="str">
        <f>'1. mell.bevétel_össz'!D8</f>
        <v>Módosított előirányzat a 14/2023.  (VI.29.)  rendelet szerint</v>
      </c>
      <c r="E7" s="44" t="str">
        <f>'1. mell.bevétel_össz'!E8</f>
        <v>Módosított előirányzat a 18/2023. (IX.26.)  rendelet szerint</v>
      </c>
      <c r="F7" s="44" t="str">
        <f>'1. mell.bevétel_össz'!F8</f>
        <v>Módosított előirányzat a 23/2023. (XII.14.)  rendelet szerint</v>
      </c>
      <c r="G7" s="44" t="str">
        <f>'1. mell.bevétel_össz'!G8</f>
        <v>Módosított előirányzat a …../2024. (II…..)  rendelet szerint</v>
      </c>
      <c r="H7" s="1603" t="str">
        <f>'1. mell.bevétel_össz'!H8</f>
        <v>Változás a 23/2023. (XII.14) rendelethez képest</v>
      </c>
      <c r="I7" s="261" t="str">
        <f>'1. mell.bevétel_össz'!I8</f>
        <v>2023. évi teljesítés              2023.06.30-ig</v>
      </c>
      <c r="J7" s="186" t="str">
        <f>'1. mell.bevétel_össz'!J8</f>
        <v>2023. évi teljesítés              2023.09.30-ig</v>
      </c>
      <c r="K7" s="186" t="str">
        <f>'1. mell.bevétel_össz'!K8</f>
        <v>2023. évi teljesítés              2023.12.31-ig</v>
      </c>
      <c r="L7" s="187" t="str">
        <f>'1. mell.bevétel_össz'!L8</f>
        <v>Teljesítés %-a</v>
      </c>
    </row>
    <row r="8" spans="1:12" s="48" customFormat="1" ht="12.95" customHeight="1" thickBot="1" x14ac:dyDescent="0.25">
      <c r="A8" s="45" t="s">
        <v>297</v>
      </c>
      <c r="B8" s="46" t="s">
        <v>298</v>
      </c>
      <c r="C8" s="1168" t="s">
        <v>299</v>
      </c>
      <c r="D8" s="263" t="s">
        <v>300</v>
      </c>
      <c r="E8" s="46" t="s">
        <v>300</v>
      </c>
      <c r="F8" s="46" t="s">
        <v>300</v>
      </c>
      <c r="G8" s="46" t="s">
        <v>301</v>
      </c>
      <c r="H8" s="260" t="s">
        <v>388</v>
      </c>
      <c r="I8" s="260" t="s">
        <v>299</v>
      </c>
      <c r="J8" s="154" t="s">
        <v>299</v>
      </c>
      <c r="K8" s="154" t="s">
        <v>299</v>
      </c>
      <c r="L8" s="155" t="s">
        <v>299</v>
      </c>
    </row>
    <row r="9" spans="1:12" s="48" customFormat="1" ht="15.95" customHeight="1" thickBot="1" x14ac:dyDescent="0.25">
      <c r="A9" s="1681" t="s">
        <v>11</v>
      </c>
      <c r="B9" s="1682"/>
      <c r="C9" s="1682"/>
      <c r="D9" s="1682"/>
      <c r="E9" s="1682"/>
      <c r="F9" s="1682"/>
      <c r="G9" s="1682"/>
      <c r="H9" s="1683"/>
      <c r="I9" s="258"/>
      <c r="J9" s="258"/>
      <c r="K9" s="258"/>
      <c r="L9" s="258"/>
    </row>
    <row r="10" spans="1:12" s="26" customFormat="1" ht="12.2" customHeight="1" thickBot="1" x14ac:dyDescent="0.25">
      <c r="A10" s="45" t="s">
        <v>12</v>
      </c>
      <c r="B10" s="49" t="s">
        <v>277</v>
      </c>
      <c r="C10" s="87">
        <f>SUM(C11:C21)</f>
        <v>0</v>
      </c>
      <c r="D10" s="125">
        <f t="shared" ref="D10:K10" si="0">SUM(D11:D21)</f>
        <v>0</v>
      </c>
      <c r="E10" s="87">
        <f t="shared" si="0"/>
        <v>0</v>
      </c>
      <c r="F10" s="87">
        <f t="shared" si="0"/>
        <v>0</v>
      </c>
      <c r="G10" s="87">
        <f t="shared" si="0"/>
        <v>0</v>
      </c>
      <c r="H10" s="249">
        <f>+G10-F10</f>
        <v>0</v>
      </c>
      <c r="I10" s="249">
        <f t="shared" si="0"/>
        <v>0</v>
      </c>
      <c r="J10" s="134">
        <f t="shared" si="0"/>
        <v>0</v>
      </c>
      <c r="K10" s="134">
        <f t="shared" si="0"/>
        <v>0</v>
      </c>
      <c r="L10" s="193" t="e">
        <f t="shared" ref="L10:L48" si="1">I10/D10*100</f>
        <v>#DIV/0!</v>
      </c>
    </row>
    <row r="11" spans="1:12" s="26" customFormat="1" ht="12.2" customHeight="1" x14ac:dyDescent="0.2">
      <c r="A11" s="51" t="s">
        <v>91</v>
      </c>
      <c r="B11" s="52" t="s">
        <v>143</v>
      </c>
      <c r="C11" s="126"/>
      <c r="D11" s="277"/>
      <c r="E11" s="126"/>
      <c r="F11" s="126"/>
      <c r="G11" s="126"/>
      <c r="H11" s="251">
        <f t="shared" ref="H11:H48" si="2">+G11-F11</f>
        <v>0</v>
      </c>
      <c r="I11" s="251"/>
      <c r="J11" s="194"/>
      <c r="K11" s="194"/>
      <c r="L11" s="195" t="e">
        <f t="shared" si="1"/>
        <v>#DIV/0!</v>
      </c>
    </row>
    <row r="12" spans="1:12" s="26" customFormat="1" ht="12.2" customHeight="1" x14ac:dyDescent="0.2">
      <c r="A12" s="1216" t="s">
        <v>92</v>
      </c>
      <c r="B12" s="415" t="s">
        <v>144</v>
      </c>
      <c r="C12" s="416"/>
      <c r="D12" s="423"/>
      <c r="E12" s="416"/>
      <c r="F12" s="416"/>
      <c r="G12" s="416"/>
      <c r="H12" s="632">
        <f t="shared" si="2"/>
        <v>0</v>
      </c>
      <c r="I12" s="632"/>
      <c r="J12" s="196"/>
      <c r="K12" s="196"/>
      <c r="L12" s="197" t="e">
        <f t="shared" si="1"/>
        <v>#DIV/0!</v>
      </c>
    </row>
    <row r="13" spans="1:12" s="26" customFormat="1" ht="12.2" customHeight="1" x14ac:dyDescent="0.2">
      <c r="A13" s="1216" t="s">
        <v>93</v>
      </c>
      <c r="B13" s="415" t="s">
        <v>145</v>
      </c>
      <c r="C13" s="416"/>
      <c r="D13" s="423"/>
      <c r="E13" s="416"/>
      <c r="F13" s="416"/>
      <c r="G13" s="416"/>
      <c r="H13" s="632">
        <f t="shared" si="2"/>
        <v>0</v>
      </c>
      <c r="I13" s="632"/>
      <c r="J13" s="196"/>
      <c r="K13" s="196"/>
      <c r="L13" s="197" t="e">
        <f t="shared" si="1"/>
        <v>#DIV/0!</v>
      </c>
    </row>
    <row r="14" spans="1:12" s="26" customFormat="1" ht="12.2" customHeight="1" x14ac:dyDescent="0.2">
      <c r="A14" s="1216" t="s">
        <v>90</v>
      </c>
      <c r="B14" s="415" t="s">
        <v>146</v>
      </c>
      <c r="C14" s="416"/>
      <c r="D14" s="423"/>
      <c r="E14" s="416"/>
      <c r="F14" s="416"/>
      <c r="G14" s="416"/>
      <c r="H14" s="632">
        <f t="shared" si="2"/>
        <v>0</v>
      </c>
      <c r="I14" s="632"/>
      <c r="J14" s="196"/>
      <c r="K14" s="196"/>
      <c r="L14" s="197" t="e">
        <f t="shared" si="1"/>
        <v>#DIV/0!</v>
      </c>
    </row>
    <row r="15" spans="1:12" s="26" customFormat="1" ht="12.2" customHeight="1" x14ac:dyDescent="0.2">
      <c r="A15" s="1216" t="s">
        <v>147</v>
      </c>
      <c r="B15" s="415" t="s">
        <v>148</v>
      </c>
      <c r="C15" s="416"/>
      <c r="D15" s="423"/>
      <c r="E15" s="416"/>
      <c r="F15" s="416"/>
      <c r="G15" s="416"/>
      <c r="H15" s="632">
        <f t="shared" si="2"/>
        <v>0</v>
      </c>
      <c r="I15" s="632"/>
      <c r="J15" s="196"/>
      <c r="K15" s="196"/>
      <c r="L15" s="197" t="e">
        <f t="shared" si="1"/>
        <v>#DIV/0!</v>
      </c>
    </row>
    <row r="16" spans="1:12" s="26" customFormat="1" ht="12.2" customHeight="1" x14ac:dyDescent="0.2">
      <c r="A16" s="1216" t="s">
        <v>149</v>
      </c>
      <c r="B16" s="415" t="s">
        <v>150</v>
      </c>
      <c r="C16" s="416"/>
      <c r="D16" s="423"/>
      <c r="E16" s="416"/>
      <c r="F16" s="416"/>
      <c r="G16" s="416"/>
      <c r="H16" s="632">
        <f t="shared" si="2"/>
        <v>0</v>
      </c>
      <c r="I16" s="632"/>
      <c r="J16" s="196"/>
      <c r="K16" s="196"/>
      <c r="L16" s="197" t="e">
        <f t="shared" si="1"/>
        <v>#DIV/0!</v>
      </c>
    </row>
    <row r="17" spans="1:12" s="26" customFormat="1" ht="12.2" customHeight="1" x14ac:dyDescent="0.2">
      <c r="A17" s="1216" t="s">
        <v>151</v>
      </c>
      <c r="B17" s="53" t="s">
        <v>152</v>
      </c>
      <c r="C17" s="416"/>
      <c r="D17" s="423"/>
      <c r="E17" s="416"/>
      <c r="F17" s="416"/>
      <c r="G17" s="416"/>
      <c r="H17" s="632">
        <f t="shared" si="2"/>
        <v>0</v>
      </c>
      <c r="I17" s="632"/>
      <c r="J17" s="196"/>
      <c r="K17" s="196"/>
      <c r="L17" s="197" t="e">
        <f t="shared" si="1"/>
        <v>#DIV/0!</v>
      </c>
    </row>
    <row r="18" spans="1:12" s="26" customFormat="1" ht="12.2" customHeight="1" x14ac:dyDescent="0.2">
      <c r="A18" s="1216" t="s">
        <v>153</v>
      </c>
      <c r="B18" s="428" t="s">
        <v>302</v>
      </c>
      <c r="C18" s="118"/>
      <c r="D18" s="270"/>
      <c r="E18" s="118"/>
      <c r="F18" s="118"/>
      <c r="G18" s="118"/>
      <c r="H18" s="252">
        <f t="shared" si="2"/>
        <v>0</v>
      </c>
      <c r="I18" s="252"/>
      <c r="J18" s="198"/>
      <c r="K18" s="198"/>
      <c r="L18" s="199" t="e">
        <f t="shared" si="1"/>
        <v>#DIV/0!</v>
      </c>
    </row>
    <row r="19" spans="1:12" s="54" customFormat="1" ht="12.2" customHeight="1" x14ac:dyDescent="0.2">
      <c r="A19" s="1216" t="s">
        <v>154</v>
      </c>
      <c r="B19" s="415" t="s">
        <v>155</v>
      </c>
      <c r="C19" s="416"/>
      <c r="D19" s="423"/>
      <c r="E19" s="416"/>
      <c r="F19" s="416"/>
      <c r="G19" s="416"/>
      <c r="H19" s="632">
        <f t="shared" si="2"/>
        <v>0</v>
      </c>
      <c r="I19" s="632"/>
      <c r="J19" s="196"/>
      <c r="K19" s="196"/>
      <c r="L19" s="197" t="e">
        <f t="shared" si="1"/>
        <v>#DIV/0!</v>
      </c>
    </row>
    <row r="20" spans="1:12" s="54" customFormat="1" ht="12.2" customHeight="1" x14ac:dyDescent="0.2">
      <c r="A20" s="1216" t="s">
        <v>156</v>
      </c>
      <c r="B20" s="428" t="s">
        <v>275</v>
      </c>
      <c r="C20" s="416"/>
      <c r="D20" s="424"/>
      <c r="E20" s="417"/>
      <c r="F20" s="417"/>
      <c r="G20" s="1594"/>
      <c r="H20" s="633">
        <f t="shared" si="2"/>
        <v>0</v>
      </c>
      <c r="I20" s="633"/>
      <c r="J20" s="200"/>
      <c r="K20" s="200"/>
      <c r="L20" s="201" t="e">
        <f t="shared" si="1"/>
        <v>#DIV/0!</v>
      </c>
    </row>
    <row r="21" spans="1:12" s="54" customFormat="1" ht="12.2" customHeight="1" thickBot="1" x14ac:dyDescent="0.25">
      <c r="A21" s="1216" t="s">
        <v>276</v>
      </c>
      <c r="B21" s="53" t="s">
        <v>157</v>
      </c>
      <c r="C21" s="416"/>
      <c r="D21" s="424"/>
      <c r="E21" s="417"/>
      <c r="F21" s="417"/>
      <c r="G21" s="1594"/>
      <c r="H21" s="633">
        <f t="shared" si="2"/>
        <v>0</v>
      </c>
      <c r="I21" s="633"/>
      <c r="J21" s="200"/>
      <c r="K21" s="200"/>
      <c r="L21" s="201" t="e">
        <f t="shared" si="1"/>
        <v>#DIV/0!</v>
      </c>
    </row>
    <row r="22" spans="1:12" s="26" customFormat="1" ht="12.2" customHeight="1" thickBot="1" x14ac:dyDescent="0.25">
      <c r="A22" s="45" t="s">
        <v>13</v>
      </c>
      <c r="B22" s="49" t="s">
        <v>158</v>
      </c>
      <c r="C22" s="87">
        <f>SUM(C23:C25)</f>
        <v>0</v>
      </c>
      <c r="D22" s="125">
        <f t="shared" ref="D22:K22" si="3">SUM(D23:D25)</f>
        <v>0</v>
      </c>
      <c r="E22" s="87">
        <f t="shared" si="3"/>
        <v>662856</v>
      </c>
      <c r="F22" s="87">
        <f t="shared" si="3"/>
        <v>662856</v>
      </c>
      <c r="G22" s="87">
        <f t="shared" si="3"/>
        <v>4162856</v>
      </c>
      <c r="H22" s="249">
        <f t="shared" si="2"/>
        <v>3500000</v>
      </c>
      <c r="I22" s="249">
        <f t="shared" si="3"/>
        <v>0</v>
      </c>
      <c r="J22" s="134">
        <f t="shared" si="3"/>
        <v>0</v>
      </c>
      <c r="K22" s="134">
        <f t="shared" si="3"/>
        <v>0</v>
      </c>
      <c r="L22" s="193" t="e">
        <f t="shared" si="1"/>
        <v>#DIV/0!</v>
      </c>
    </row>
    <row r="23" spans="1:12" s="54" customFormat="1" ht="12.2" customHeight="1" x14ac:dyDescent="0.2">
      <c r="A23" s="1216" t="s">
        <v>94</v>
      </c>
      <c r="B23" s="17" t="s">
        <v>159</v>
      </c>
      <c r="C23" s="416"/>
      <c r="D23" s="423"/>
      <c r="E23" s="416"/>
      <c r="F23" s="416"/>
      <c r="G23" s="416"/>
      <c r="H23" s="632">
        <f t="shared" si="2"/>
        <v>0</v>
      </c>
      <c r="I23" s="632"/>
      <c r="J23" s="196"/>
      <c r="K23" s="196"/>
      <c r="L23" s="197" t="e">
        <f t="shared" si="1"/>
        <v>#DIV/0!</v>
      </c>
    </row>
    <row r="24" spans="1:12" s="54" customFormat="1" ht="12.2" customHeight="1" x14ac:dyDescent="0.2">
      <c r="A24" s="1216" t="s">
        <v>95</v>
      </c>
      <c r="B24" s="415" t="s">
        <v>160</v>
      </c>
      <c r="C24" s="416"/>
      <c r="D24" s="423"/>
      <c r="E24" s="416"/>
      <c r="F24" s="416"/>
      <c r="G24" s="416"/>
      <c r="H24" s="632">
        <f t="shared" si="2"/>
        <v>0</v>
      </c>
      <c r="I24" s="632"/>
      <c r="J24" s="196"/>
      <c r="K24" s="196"/>
      <c r="L24" s="197" t="e">
        <f t="shared" si="1"/>
        <v>#DIV/0!</v>
      </c>
    </row>
    <row r="25" spans="1:12" s="54" customFormat="1" ht="12.2" customHeight="1" x14ac:dyDescent="0.2">
      <c r="A25" s="1216" t="s">
        <v>96</v>
      </c>
      <c r="B25" s="415" t="s">
        <v>161</v>
      </c>
      <c r="C25" s="416"/>
      <c r="D25" s="423"/>
      <c r="E25" s="416">
        <v>662856</v>
      </c>
      <c r="F25" s="416">
        <v>662856</v>
      </c>
      <c r="G25" s="416">
        <f>662856+3500000</f>
        <v>4162856</v>
      </c>
      <c r="H25" s="632">
        <f t="shared" si="2"/>
        <v>3500000</v>
      </c>
      <c r="I25" s="632"/>
      <c r="J25" s="196"/>
      <c r="K25" s="196"/>
      <c r="L25" s="197" t="e">
        <f t="shared" si="1"/>
        <v>#DIV/0!</v>
      </c>
    </row>
    <row r="26" spans="1:12" s="54" customFormat="1" ht="12.2" customHeight="1" thickBot="1" x14ac:dyDescent="0.25">
      <c r="A26" s="1216" t="s">
        <v>317</v>
      </c>
      <c r="B26" s="418" t="s">
        <v>233</v>
      </c>
      <c r="C26" s="416"/>
      <c r="D26" s="423"/>
      <c r="E26" s="416"/>
      <c r="F26" s="416"/>
      <c r="G26" s="416"/>
      <c r="H26" s="632">
        <f t="shared" si="2"/>
        <v>0</v>
      </c>
      <c r="I26" s="632"/>
      <c r="J26" s="196"/>
      <c r="K26" s="196"/>
      <c r="L26" s="197" t="e">
        <f t="shared" si="1"/>
        <v>#DIV/0!</v>
      </c>
    </row>
    <row r="27" spans="1:12" s="54" customFormat="1" ht="12.2" customHeight="1" thickBot="1" x14ac:dyDescent="0.25">
      <c r="A27" s="55" t="s">
        <v>14</v>
      </c>
      <c r="B27" s="56" t="s">
        <v>83</v>
      </c>
      <c r="C27" s="128"/>
      <c r="D27" s="127"/>
      <c r="E27" s="128"/>
      <c r="F27" s="128"/>
      <c r="G27" s="128"/>
      <c r="H27" s="247">
        <f t="shared" si="2"/>
        <v>0</v>
      </c>
      <c r="I27" s="247"/>
      <c r="J27" s="202"/>
      <c r="K27" s="202"/>
      <c r="L27" s="203" t="e">
        <f t="shared" si="1"/>
        <v>#DIV/0!</v>
      </c>
    </row>
    <row r="28" spans="1:12" s="54" customFormat="1" ht="12.2" customHeight="1" thickBot="1" x14ac:dyDescent="0.25">
      <c r="A28" s="55" t="s">
        <v>15</v>
      </c>
      <c r="B28" s="56" t="s">
        <v>162</v>
      </c>
      <c r="C28" s="87">
        <f>+C29+C30</f>
        <v>0</v>
      </c>
      <c r="D28" s="125">
        <f t="shared" ref="D28:K28" si="4">+D29+D30</f>
        <v>0</v>
      </c>
      <c r="E28" s="87">
        <f t="shared" si="4"/>
        <v>0</v>
      </c>
      <c r="F28" s="87">
        <f t="shared" si="4"/>
        <v>0</v>
      </c>
      <c r="G28" s="87">
        <f t="shared" si="4"/>
        <v>0</v>
      </c>
      <c r="H28" s="249">
        <f t="shared" si="2"/>
        <v>0</v>
      </c>
      <c r="I28" s="249">
        <f t="shared" si="4"/>
        <v>0</v>
      </c>
      <c r="J28" s="134">
        <f t="shared" si="4"/>
        <v>0</v>
      </c>
      <c r="K28" s="134">
        <f t="shared" si="4"/>
        <v>0</v>
      </c>
      <c r="L28" s="193" t="e">
        <f t="shared" si="1"/>
        <v>#DIV/0!</v>
      </c>
    </row>
    <row r="29" spans="1:12" s="54" customFormat="1" ht="12.2" customHeight="1" x14ac:dyDescent="0.2">
      <c r="A29" s="57" t="s">
        <v>100</v>
      </c>
      <c r="B29" s="58" t="s">
        <v>160</v>
      </c>
      <c r="C29" s="119"/>
      <c r="D29" s="271"/>
      <c r="E29" s="119"/>
      <c r="F29" s="119"/>
      <c r="G29" s="119"/>
      <c r="H29" s="253">
        <f t="shared" si="2"/>
        <v>0</v>
      </c>
      <c r="I29" s="253"/>
      <c r="J29" s="204"/>
      <c r="K29" s="204"/>
      <c r="L29" s="205" t="e">
        <f t="shared" si="1"/>
        <v>#DIV/0!</v>
      </c>
    </row>
    <row r="30" spans="1:12" s="54" customFormat="1" ht="12.2" customHeight="1" x14ac:dyDescent="0.2">
      <c r="A30" s="57" t="s">
        <v>101</v>
      </c>
      <c r="B30" s="419" t="s">
        <v>163</v>
      </c>
      <c r="C30" s="117"/>
      <c r="D30" s="278"/>
      <c r="E30" s="117"/>
      <c r="F30" s="117"/>
      <c r="G30" s="117"/>
      <c r="H30" s="254">
        <f t="shared" si="2"/>
        <v>0</v>
      </c>
      <c r="I30" s="254"/>
      <c r="J30" s="206"/>
      <c r="K30" s="206"/>
      <c r="L30" s="207" t="e">
        <f t="shared" si="1"/>
        <v>#DIV/0!</v>
      </c>
    </row>
    <row r="31" spans="1:12" s="54" customFormat="1" ht="12.2" customHeight="1" thickBot="1" x14ac:dyDescent="0.25">
      <c r="A31" s="1216" t="s">
        <v>281</v>
      </c>
      <c r="B31" s="98" t="s">
        <v>165</v>
      </c>
      <c r="C31" s="90"/>
      <c r="D31" s="272"/>
      <c r="E31" s="90"/>
      <c r="F31" s="90"/>
      <c r="G31" s="90"/>
      <c r="H31" s="255">
        <f t="shared" si="2"/>
        <v>0</v>
      </c>
      <c r="I31" s="255"/>
      <c r="J31" s="208"/>
      <c r="K31" s="208"/>
      <c r="L31" s="209" t="e">
        <f t="shared" si="1"/>
        <v>#DIV/0!</v>
      </c>
    </row>
    <row r="32" spans="1:12" s="54" customFormat="1" ht="12.2" customHeight="1" thickBot="1" x14ac:dyDescent="0.25">
      <c r="A32" s="55" t="s">
        <v>16</v>
      </c>
      <c r="B32" s="56" t="s">
        <v>166</v>
      </c>
      <c r="C32" s="87">
        <f>+C33+C34+C35</f>
        <v>0</v>
      </c>
      <c r="D32" s="125">
        <f t="shared" ref="D32:K32" si="5">+D33+D34+D35</f>
        <v>0</v>
      </c>
      <c r="E32" s="87">
        <f t="shared" si="5"/>
        <v>0</v>
      </c>
      <c r="F32" s="87">
        <f t="shared" si="5"/>
        <v>0</v>
      </c>
      <c r="G32" s="87">
        <f t="shared" si="5"/>
        <v>0</v>
      </c>
      <c r="H32" s="249">
        <f t="shared" si="2"/>
        <v>0</v>
      </c>
      <c r="I32" s="249">
        <f t="shared" si="5"/>
        <v>0</v>
      </c>
      <c r="J32" s="134">
        <f t="shared" si="5"/>
        <v>0</v>
      </c>
      <c r="K32" s="134">
        <f t="shared" si="5"/>
        <v>0</v>
      </c>
      <c r="L32" s="193" t="e">
        <f t="shared" si="1"/>
        <v>#DIV/0!</v>
      </c>
    </row>
    <row r="33" spans="1:16" s="54" customFormat="1" ht="12.2" customHeight="1" x14ac:dyDescent="0.2">
      <c r="A33" s="57" t="s">
        <v>89</v>
      </c>
      <c r="B33" s="58" t="s">
        <v>167</v>
      </c>
      <c r="C33" s="119"/>
      <c r="D33" s="271"/>
      <c r="E33" s="119"/>
      <c r="F33" s="119"/>
      <c r="G33" s="119"/>
      <c r="H33" s="253">
        <f t="shared" si="2"/>
        <v>0</v>
      </c>
      <c r="I33" s="253"/>
      <c r="J33" s="204"/>
      <c r="K33" s="204"/>
      <c r="L33" s="205" t="e">
        <f t="shared" si="1"/>
        <v>#DIV/0!</v>
      </c>
    </row>
    <row r="34" spans="1:16" s="54" customFormat="1" ht="12.2" customHeight="1" x14ac:dyDescent="0.2">
      <c r="A34" s="57" t="s">
        <v>102</v>
      </c>
      <c r="B34" s="419" t="s">
        <v>168</v>
      </c>
      <c r="C34" s="117"/>
      <c r="D34" s="278"/>
      <c r="E34" s="117"/>
      <c r="F34" s="117"/>
      <c r="G34" s="117"/>
      <c r="H34" s="254">
        <f t="shared" si="2"/>
        <v>0</v>
      </c>
      <c r="I34" s="254"/>
      <c r="J34" s="206"/>
      <c r="K34" s="206"/>
      <c r="L34" s="207" t="e">
        <f t="shared" si="1"/>
        <v>#DIV/0!</v>
      </c>
    </row>
    <row r="35" spans="1:16" s="54" customFormat="1" ht="12.2" customHeight="1" thickBot="1" x14ac:dyDescent="0.25">
      <c r="A35" s="1216" t="s">
        <v>103</v>
      </c>
      <c r="B35" s="60" t="s">
        <v>169</v>
      </c>
      <c r="C35" s="90"/>
      <c r="D35" s="272"/>
      <c r="E35" s="90"/>
      <c r="F35" s="90"/>
      <c r="G35" s="90"/>
      <c r="H35" s="255">
        <f t="shared" si="2"/>
        <v>0</v>
      </c>
      <c r="I35" s="255"/>
      <c r="J35" s="208"/>
      <c r="K35" s="208"/>
      <c r="L35" s="209" t="e">
        <f t="shared" si="1"/>
        <v>#DIV/0!</v>
      </c>
    </row>
    <row r="36" spans="1:16" s="26" customFormat="1" ht="12.2" customHeight="1" thickBot="1" x14ac:dyDescent="0.25">
      <c r="A36" s="55" t="s">
        <v>17</v>
      </c>
      <c r="B36" s="56" t="s">
        <v>170</v>
      </c>
      <c r="C36" s="128"/>
      <c r="D36" s="127"/>
      <c r="E36" s="128"/>
      <c r="F36" s="128"/>
      <c r="G36" s="128"/>
      <c r="H36" s="247">
        <f t="shared" si="2"/>
        <v>0</v>
      </c>
      <c r="I36" s="247"/>
      <c r="J36" s="202"/>
      <c r="K36" s="202"/>
      <c r="L36" s="203" t="e">
        <f t="shared" si="1"/>
        <v>#DIV/0!</v>
      </c>
    </row>
    <row r="37" spans="1:16" s="26" customFormat="1" ht="12.2" customHeight="1" thickBot="1" x14ac:dyDescent="0.25">
      <c r="A37" s="1217" t="s">
        <v>104</v>
      </c>
      <c r="B37" s="420" t="s">
        <v>165</v>
      </c>
      <c r="C37" s="1211"/>
      <c r="D37" s="127"/>
      <c r="E37" s="128"/>
      <c r="F37" s="128"/>
      <c r="G37" s="128"/>
      <c r="H37" s="247">
        <f t="shared" si="2"/>
        <v>0</v>
      </c>
      <c r="I37" s="247"/>
      <c r="J37" s="202"/>
      <c r="K37" s="202"/>
      <c r="L37" s="203" t="e">
        <f t="shared" si="1"/>
        <v>#DIV/0!</v>
      </c>
    </row>
    <row r="38" spans="1:16" s="26" customFormat="1" ht="12.2" customHeight="1" thickBot="1" x14ac:dyDescent="0.25">
      <c r="A38" s="55" t="s">
        <v>18</v>
      </c>
      <c r="B38" s="56" t="s">
        <v>380</v>
      </c>
      <c r="C38" s="128"/>
      <c r="D38" s="127"/>
      <c r="E38" s="128"/>
      <c r="F38" s="128"/>
      <c r="G38" s="128"/>
      <c r="H38" s="247">
        <f t="shared" si="2"/>
        <v>0</v>
      </c>
      <c r="I38" s="247"/>
      <c r="J38" s="202"/>
      <c r="K38" s="202"/>
      <c r="L38" s="203" t="e">
        <f t="shared" si="1"/>
        <v>#DIV/0!</v>
      </c>
    </row>
    <row r="39" spans="1:16" s="26" customFormat="1" ht="12.2" customHeight="1" x14ac:dyDescent="0.2">
      <c r="A39" s="12" t="s">
        <v>107</v>
      </c>
      <c r="B39" s="93" t="s">
        <v>212</v>
      </c>
      <c r="C39" s="129"/>
      <c r="D39" s="279"/>
      <c r="E39" s="129"/>
      <c r="F39" s="129"/>
      <c r="G39" s="129"/>
      <c r="H39" s="256">
        <f t="shared" si="2"/>
        <v>0</v>
      </c>
      <c r="I39" s="256"/>
      <c r="J39" s="210"/>
      <c r="K39" s="210"/>
      <c r="L39" s="211" t="e">
        <f t="shared" si="1"/>
        <v>#DIV/0!</v>
      </c>
    </row>
    <row r="40" spans="1:16" s="26" customFormat="1" ht="12.2" customHeight="1" x14ac:dyDescent="0.2">
      <c r="A40" s="1182" t="s">
        <v>108</v>
      </c>
      <c r="B40" s="429" t="s">
        <v>213</v>
      </c>
      <c r="C40" s="1212"/>
      <c r="D40" s="425"/>
      <c r="E40" s="421"/>
      <c r="F40" s="421"/>
      <c r="G40" s="1596"/>
      <c r="H40" s="634">
        <f t="shared" si="2"/>
        <v>0</v>
      </c>
      <c r="I40" s="634"/>
      <c r="J40" s="212"/>
      <c r="K40" s="212"/>
      <c r="L40" s="213" t="e">
        <f t="shared" si="1"/>
        <v>#DIV/0!</v>
      </c>
    </row>
    <row r="41" spans="1:16" s="26" customFormat="1" ht="12.2" customHeight="1" thickBot="1" x14ac:dyDescent="0.25">
      <c r="A41" s="1182" t="s">
        <v>323</v>
      </c>
      <c r="B41" s="99" t="s">
        <v>165</v>
      </c>
      <c r="C41" s="90"/>
      <c r="D41" s="130"/>
      <c r="E41" s="131"/>
      <c r="F41" s="131"/>
      <c r="G41" s="131"/>
      <c r="H41" s="248">
        <f t="shared" si="2"/>
        <v>0</v>
      </c>
      <c r="I41" s="248"/>
      <c r="J41" s="214"/>
      <c r="K41" s="214"/>
      <c r="L41" s="215" t="e">
        <f t="shared" si="1"/>
        <v>#DIV/0!</v>
      </c>
    </row>
    <row r="42" spans="1:16" s="26" customFormat="1" ht="12.2" customHeight="1" thickBot="1" x14ac:dyDescent="0.25">
      <c r="A42" s="45" t="s">
        <v>19</v>
      </c>
      <c r="B42" s="56" t="s">
        <v>546</v>
      </c>
      <c r="C42" s="87">
        <f>+C10+C22+C27+C28+C32+C36+C38</f>
        <v>0</v>
      </c>
      <c r="D42" s="125">
        <f t="shared" ref="D42:K42" si="6">+D10+D22+D27+D28+D32+D36+D38</f>
        <v>0</v>
      </c>
      <c r="E42" s="87">
        <f t="shared" si="6"/>
        <v>662856</v>
      </c>
      <c r="F42" s="87">
        <f t="shared" si="6"/>
        <v>662856</v>
      </c>
      <c r="G42" s="87">
        <f t="shared" si="6"/>
        <v>4162856</v>
      </c>
      <c r="H42" s="249">
        <f t="shared" si="2"/>
        <v>3500000</v>
      </c>
      <c r="I42" s="249">
        <f t="shared" si="6"/>
        <v>0</v>
      </c>
      <c r="J42" s="134">
        <f t="shared" si="6"/>
        <v>0</v>
      </c>
      <c r="K42" s="134">
        <f t="shared" si="6"/>
        <v>0</v>
      </c>
      <c r="L42" s="193" t="e">
        <f t="shared" si="1"/>
        <v>#DIV/0!</v>
      </c>
    </row>
    <row r="43" spans="1:16" s="26" customFormat="1" ht="12.2" customHeight="1" thickBot="1" x14ac:dyDescent="0.25">
      <c r="A43" s="61" t="s">
        <v>20</v>
      </c>
      <c r="B43" s="56" t="s">
        <v>180</v>
      </c>
      <c r="C43" s="87">
        <f>SUM(C44:C47)</f>
        <v>426060000</v>
      </c>
      <c r="D43" s="125">
        <f t="shared" ref="D43:K43" si="7">SUM(D44:D47)</f>
        <v>433825293</v>
      </c>
      <c r="E43" s="87">
        <f t="shared" si="7"/>
        <v>539975267</v>
      </c>
      <c r="F43" s="87">
        <f t="shared" si="7"/>
        <v>539975267</v>
      </c>
      <c r="G43" s="87">
        <f>SUM(G44:G47)</f>
        <v>527975267</v>
      </c>
      <c r="H43" s="249">
        <f t="shared" si="2"/>
        <v>-12000000</v>
      </c>
      <c r="I43" s="249">
        <f t="shared" si="7"/>
        <v>0</v>
      </c>
      <c r="J43" s="134">
        <f t="shared" si="7"/>
        <v>0</v>
      </c>
      <c r="K43" s="134">
        <f t="shared" si="7"/>
        <v>0</v>
      </c>
      <c r="L43" s="193">
        <f t="shared" si="1"/>
        <v>0</v>
      </c>
    </row>
    <row r="44" spans="1:16" s="26" customFormat="1" ht="12.2" customHeight="1" x14ac:dyDescent="0.2">
      <c r="A44" s="57" t="s">
        <v>171</v>
      </c>
      <c r="B44" s="58" t="s">
        <v>131</v>
      </c>
      <c r="C44" s="119"/>
      <c r="D44" s="271">
        <f>1705912+1120484</f>
        <v>2826396</v>
      </c>
      <c r="E44" s="119">
        <v>2826396</v>
      </c>
      <c r="F44" s="119">
        <v>2826396</v>
      </c>
      <c r="G44" s="119">
        <v>2826396</v>
      </c>
      <c r="H44" s="253">
        <f t="shared" si="2"/>
        <v>0</v>
      </c>
      <c r="I44" s="253"/>
      <c r="J44" s="204"/>
      <c r="K44" s="204"/>
      <c r="L44" s="205">
        <f t="shared" si="1"/>
        <v>0</v>
      </c>
    </row>
    <row r="45" spans="1:16" s="26" customFormat="1" ht="12.2" customHeight="1" x14ac:dyDescent="0.2">
      <c r="A45" s="69" t="s">
        <v>172</v>
      </c>
      <c r="B45" s="58" t="s">
        <v>186</v>
      </c>
      <c r="C45" s="117"/>
      <c r="D45" s="278">
        <v>212781</v>
      </c>
      <c r="E45" s="117">
        <v>212781</v>
      </c>
      <c r="F45" s="117">
        <v>212781</v>
      </c>
      <c r="G45" s="117">
        <v>212781</v>
      </c>
      <c r="H45" s="254">
        <f t="shared" si="2"/>
        <v>0</v>
      </c>
      <c r="I45" s="254"/>
      <c r="J45" s="206"/>
      <c r="K45" s="206"/>
      <c r="L45" s="207">
        <f t="shared" si="1"/>
        <v>0</v>
      </c>
      <c r="P45" s="26" t="s">
        <v>385</v>
      </c>
    </row>
    <row r="46" spans="1:16" s="26" customFormat="1" ht="12.2" customHeight="1" x14ac:dyDescent="0.2">
      <c r="A46" s="1216" t="s">
        <v>173</v>
      </c>
      <c r="B46" s="419" t="s">
        <v>177</v>
      </c>
      <c r="C46" s="422">
        <f>C70-C42-C44-C63-C65-C68+C38+C32+C28</f>
        <v>425760000</v>
      </c>
      <c r="D46" s="409">
        <f t="shared" ref="D46:K46" si="8">D70-D42-D44-D63-D65-D68+D38+D32+D28</f>
        <v>430187516</v>
      </c>
      <c r="E46" s="409">
        <f t="shared" si="8"/>
        <v>536343307</v>
      </c>
      <c r="F46" s="409">
        <f t="shared" si="8"/>
        <v>536343307</v>
      </c>
      <c r="G46" s="422">
        <f t="shared" si="8"/>
        <v>523643307</v>
      </c>
      <c r="H46" s="635">
        <f t="shared" si="2"/>
        <v>-12700000</v>
      </c>
      <c r="I46" s="635">
        <f t="shared" si="8"/>
        <v>0</v>
      </c>
      <c r="J46" s="216">
        <f t="shared" si="8"/>
        <v>0</v>
      </c>
      <c r="K46" s="216">
        <f t="shared" si="8"/>
        <v>0</v>
      </c>
      <c r="L46" s="217">
        <f t="shared" si="1"/>
        <v>0</v>
      </c>
    </row>
    <row r="47" spans="1:16" s="54" customFormat="1" ht="12.2" customHeight="1" thickBot="1" x14ac:dyDescent="0.25">
      <c r="A47" s="57" t="s">
        <v>178</v>
      </c>
      <c r="B47" s="60" t="s">
        <v>179</v>
      </c>
      <c r="C47" s="1213">
        <f>C62-C38-C32-C45-C28</f>
        <v>300000</v>
      </c>
      <c r="D47" s="280">
        <f t="shared" ref="D47:K47" si="9">D62-D38-D32-D45-D28</f>
        <v>598600</v>
      </c>
      <c r="E47" s="280">
        <f t="shared" si="9"/>
        <v>592783</v>
      </c>
      <c r="F47" s="280">
        <f t="shared" si="9"/>
        <v>592783</v>
      </c>
      <c r="G47" s="1213">
        <f t="shared" si="9"/>
        <v>1292783</v>
      </c>
      <c r="H47" s="257">
        <f t="shared" si="2"/>
        <v>700000</v>
      </c>
      <c r="I47" s="257">
        <f t="shared" si="9"/>
        <v>0</v>
      </c>
      <c r="J47" s="218">
        <f t="shared" si="9"/>
        <v>0</v>
      </c>
      <c r="K47" s="218">
        <f t="shared" si="9"/>
        <v>0</v>
      </c>
      <c r="L47" s="219">
        <f t="shared" si="1"/>
        <v>0</v>
      </c>
    </row>
    <row r="48" spans="1:16" s="54" customFormat="1" ht="15" customHeight="1" thickBot="1" x14ac:dyDescent="0.25">
      <c r="A48" s="61" t="s">
        <v>21</v>
      </c>
      <c r="B48" s="621" t="s">
        <v>174</v>
      </c>
      <c r="C48" s="133">
        <f>+C42+C43</f>
        <v>426060000</v>
      </c>
      <c r="D48" s="132">
        <f t="shared" ref="D48:K48" si="10">+D42+D43</f>
        <v>433825293</v>
      </c>
      <c r="E48" s="133">
        <f t="shared" si="10"/>
        <v>540638123</v>
      </c>
      <c r="F48" s="133">
        <f t="shared" si="10"/>
        <v>540638123</v>
      </c>
      <c r="G48" s="133">
        <f t="shared" si="10"/>
        <v>532138123</v>
      </c>
      <c r="H48" s="250">
        <f t="shared" si="2"/>
        <v>-8500000</v>
      </c>
      <c r="I48" s="250">
        <f t="shared" si="10"/>
        <v>0</v>
      </c>
      <c r="J48" s="220">
        <f t="shared" si="10"/>
        <v>0</v>
      </c>
      <c r="K48" s="220">
        <f t="shared" si="10"/>
        <v>0</v>
      </c>
      <c r="L48" s="221">
        <f t="shared" si="1"/>
        <v>0</v>
      </c>
    </row>
    <row r="49" spans="1:15" s="54" customFormat="1" ht="14.45" customHeight="1" x14ac:dyDescent="0.2">
      <c r="A49" s="62"/>
      <c r="B49" s="63"/>
      <c r="C49" s="64"/>
      <c r="D49" s="123"/>
      <c r="E49" s="123"/>
      <c r="F49" s="123"/>
      <c r="G49" s="123"/>
      <c r="H49" s="123"/>
      <c r="I49" s="123"/>
      <c r="J49" s="123"/>
      <c r="K49" s="123"/>
      <c r="L49" s="137"/>
    </row>
    <row r="50" spans="1:15" ht="14.45" customHeight="1" x14ac:dyDescent="0.2">
      <c r="A50" s="1691" t="s">
        <v>34</v>
      </c>
      <c r="B50" s="1691"/>
      <c r="C50" s="1691"/>
      <c r="D50" s="1691"/>
      <c r="E50" s="1691"/>
      <c r="F50" s="1691"/>
      <c r="G50" s="1691"/>
      <c r="H50" s="1691"/>
      <c r="I50" s="64"/>
      <c r="J50" s="64"/>
      <c r="K50" s="64"/>
      <c r="L50" s="138"/>
    </row>
    <row r="51" spans="1:15" ht="14.45" customHeight="1" thickBot="1" x14ac:dyDescent="0.3">
      <c r="A51" s="1692" t="s">
        <v>362</v>
      </c>
      <c r="B51" s="1692"/>
      <c r="C51" s="1692"/>
      <c r="D51" s="1692"/>
      <c r="E51" s="1692"/>
      <c r="F51" s="1692"/>
      <c r="G51" s="1692"/>
      <c r="H51" s="1692"/>
      <c r="I51" s="1601"/>
      <c r="J51" s="1601"/>
      <c r="K51" s="1601"/>
      <c r="L51" s="139"/>
    </row>
    <row r="52" spans="1:15" s="48" customFormat="1" ht="66.75" customHeight="1" thickBot="1" x14ac:dyDescent="0.25">
      <c r="A52" s="1602" t="s">
        <v>142</v>
      </c>
      <c r="B52" s="44" t="s">
        <v>36</v>
      </c>
      <c r="C52" s="21" t="str">
        <f>'1. mell.bevétel_össz'!C8</f>
        <v>2023. évi eredeti előirányzat
2/2023. (II.14.)</v>
      </c>
      <c r="D52" s="275" t="str">
        <f>'1. mell.bevétel_össz'!D8</f>
        <v>Módosított előirányzat a 14/2023.  (VI.29.)  rendelet szerint</v>
      </c>
      <c r="E52" s="44" t="str">
        <f>'1. mell.bevétel_össz'!E8</f>
        <v>Módosított előirányzat a 18/2023. (IX.26.)  rendelet szerint</v>
      </c>
      <c r="F52" s="44" t="str">
        <f>'1. mell.bevétel_össz'!F8</f>
        <v>Módosított előirányzat a 23/2023. (XII.14.)  rendelet szerint</v>
      </c>
      <c r="G52" s="44" t="str">
        <f>'1. mell.bevétel_össz'!G8</f>
        <v>Módosított előirányzat a …../2024. (II…..)  rendelet szerint</v>
      </c>
      <c r="H52" s="124" t="str">
        <f>'1. mell.bevétel_össz'!H8</f>
        <v>Változás a 23/2023. (XII.14) rendelethez képest</v>
      </c>
      <c r="I52" s="275" t="str">
        <f>'1. mell.bevétel_össz'!I8</f>
        <v>2023. évi teljesítés              2023.06.30-ig</v>
      </c>
      <c r="J52" s="44" t="str">
        <f>'1. mell.bevétel_össz'!J8</f>
        <v>2023. évi teljesítés              2023.09.30-ig</v>
      </c>
      <c r="K52" s="44" t="str">
        <f>'1. mell.bevétel_össz'!K8</f>
        <v>2023. évi teljesítés              2023.12.31-ig</v>
      </c>
      <c r="L52" s="44" t="str">
        <f>'1. mell.bevétel_össz'!L8</f>
        <v>Teljesítés %-a</v>
      </c>
    </row>
    <row r="53" spans="1:15" s="33" customFormat="1" ht="12.2" customHeight="1" thickBot="1" x14ac:dyDescent="0.25">
      <c r="A53" s="282" t="s">
        <v>12</v>
      </c>
      <c r="B53" s="56" t="s">
        <v>547</v>
      </c>
      <c r="C53" s="87">
        <f>SUM(C54:C59)-C55</f>
        <v>425760000</v>
      </c>
      <c r="D53" s="125">
        <f t="shared" ref="D53:K53" si="11">SUM(D54:D59)-D55</f>
        <v>433013912</v>
      </c>
      <c r="E53" s="87">
        <f t="shared" si="11"/>
        <v>539832559</v>
      </c>
      <c r="F53" s="87">
        <f t="shared" si="11"/>
        <v>539832559</v>
      </c>
      <c r="G53" s="87">
        <f t="shared" si="11"/>
        <v>530632559</v>
      </c>
      <c r="H53" s="249">
        <f t="shared" ref="H53:H72" si="12">+G53-F53</f>
        <v>-9200000</v>
      </c>
      <c r="I53" s="249">
        <f t="shared" si="11"/>
        <v>0</v>
      </c>
      <c r="J53" s="134">
        <f t="shared" si="11"/>
        <v>0</v>
      </c>
      <c r="K53" s="134">
        <f t="shared" si="11"/>
        <v>0</v>
      </c>
      <c r="L53" s="193">
        <f t="shared" ref="L53:L70" si="13">I53/D53*100</f>
        <v>0</v>
      </c>
    </row>
    <row r="54" spans="1:15" ht="12.2" customHeight="1" x14ac:dyDescent="0.2">
      <c r="A54" s="785" t="s">
        <v>91</v>
      </c>
      <c r="B54" s="17" t="s">
        <v>68</v>
      </c>
      <c r="C54" s="119">
        <v>362890000</v>
      </c>
      <c r="D54" s="271">
        <f>362890000+4100000+752016</f>
        <v>367742016</v>
      </c>
      <c r="E54" s="119">
        <f>367742016+662856+12300000+17100000+1754844+59300000</f>
        <v>458859716</v>
      </c>
      <c r="F54" s="119">
        <v>458859716</v>
      </c>
      <c r="G54" s="119">
        <f>458859716+1253000-12000000</f>
        <v>448112716</v>
      </c>
      <c r="H54" s="253">
        <f t="shared" si="12"/>
        <v>-10747000</v>
      </c>
      <c r="I54" s="253"/>
      <c r="J54" s="204"/>
      <c r="K54" s="204"/>
      <c r="L54" s="205">
        <f t="shared" si="13"/>
        <v>0</v>
      </c>
    </row>
    <row r="55" spans="1:15" ht="12.2" customHeight="1" x14ac:dyDescent="0.2">
      <c r="A55" s="785" t="s">
        <v>305</v>
      </c>
      <c r="B55" s="418" t="s">
        <v>270</v>
      </c>
      <c r="C55" s="119">
        <v>20000000</v>
      </c>
      <c r="D55" s="1344">
        <v>20000000</v>
      </c>
      <c r="E55" s="1435">
        <f>20000000+240000+17100000</f>
        <v>37340000</v>
      </c>
      <c r="F55" s="1435">
        <f>37340000</f>
        <v>37340000</v>
      </c>
      <c r="G55" s="1435">
        <f>37340000-13194656</f>
        <v>24145344</v>
      </c>
      <c r="H55" s="1436">
        <f t="shared" si="12"/>
        <v>-13194656</v>
      </c>
      <c r="I55" s="253"/>
      <c r="J55" s="204"/>
      <c r="K55" s="204"/>
      <c r="L55" s="205">
        <f t="shared" si="13"/>
        <v>0</v>
      </c>
      <c r="M55" s="25" t="s">
        <v>706</v>
      </c>
    </row>
    <row r="56" spans="1:15" ht="12.2" customHeight="1" x14ac:dyDescent="0.2">
      <c r="A56" s="785" t="s">
        <v>92</v>
      </c>
      <c r="B56" s="415" t="s">
        <v>87</v>
      </c>
      <c r="C56" s="422">
        <v>56520000</v>
      </c>
      <c r="D56" s="409">
        <f>56520000+1148000+87986</f>
        <v>57755986</v>
      </c>
      <c r="E56" s="422">
        <f>57755986+3444000+2223000+228130+9800000</f>
        <v>73451116</v>
      </c>
      <c r="F56" s="422">
        <v>73451116</v>
      </c>
      <c r="G56" s="422">
        <f>73451116+146601</f>
        <v>73597717</v>
      </c>
      <c r="H56" s="635">
        <f t="shared" si="12"/>
        <v>146601</v>
      </c>
      <c r="I56" s="635"/>
      <c r="J56" s="216"/>
      <c r="K56" s="216"/>
      <c r="L56" s="217">
        <f t="shared" si="13"/>
        <v>0</v>
      </c>
    </row>
    <row r="57" spans="1:15" ht="12.2" customHeight="1" x14ac:dyDescent="0.2">
      <c r="A57" s="785" t="s">
        <v>93</v>
      </c>
      <c r="B57" s="415" t="s">
        <v>69</v>
      </c>
      <c r="C57" s="422">
        <v>6350000</v>
      </c>
      <c r="D57" s="409">
        <f>6350000+300000+865910</f>
        <v>7515910</v>
      </c>
      <c r="E57" s="422">
        <f>7515910-520</f>
        <v>7515390</v>
      </c>
      <c r="F57" s="422">
        <v>7515390</v>
      </c>
      <c r="G57" s="422">
        <f>7515390+1400399</f>
        <v>8915789</v>
      </c>
      <c r="H57" s="635">
        <f t="shared" si="12"/>
        <v>1400399</v>
      </c>
      <c r="I57" s="635"/>
      <c r="J57" s="216"/>
      <c r="K57" s="216"/>
      <c r="L57" s="217">
        <f t="shared" si="13"/>
        <v>0</v>
      </c>
    </row>
    <row r="58" spans="1:15" ht="12.2" customHeight="1" x14ac:dyDescent="0.2">
      <c r="A58" s="785" t="s">
        <v>90</v>
      </c>
      <c r="B58" s="415" t="s">
        <v>80</v>
      </c>
      <c r="C58" s="422"/>
      <c r="D58" s="409"/>
      <c r="E58" s="422"/>
      <c r="F58" s="422"/>
      <c r="G58" s="422"/>
      <c r="H58" s="635">
        <f t="shared" si="12"/>
        <v>0</v>
      </c>
      <c r="I58" s="635"/>
      <c r="J58" s="216"/>
      <c r="K58" s="216"/>
      <c r="L58" s="217" t="e">
        <f t="shared" si="13"/>
        <v>#DIV/0!</v>
      </c>
      <c r="O58" s="25" t="s">
        <v>385</v>
      </c>
    </row>
    <row r="59" spans="1:15" ht="12.2" customHeight="1" x14ac:dyDescent="0.2">
      <c r="A59" s="785" t="s">
        <v>147</v>
      </c>
      <c r="B59" s="415" t="s">
        <v>88</v>
      </c>
      <c r="C59" s="422">
        <f>SUM(C60:C61)</f>
        <v>0</v>
      </c>
      <c r="D59" s="409">
        <f t="shared" ref="D59:K59" si="14">SUM(D60:D61)</f>
        <v>0</v>
      </c>
      <c r="E59" s="422">
        <f t="shared" si="14"/>
        <v>6337</v>
      </c>
      <c r="F59" s="422">
        <v>6337</v>
      </c>
      <c r="G59" s="422">
        <f t="shared" si="14"/>
        <v>6337</v>
      </c>
      <c r="H59" s="635">
        <f t="shared" si="12"/>
        <v>0</v>
      </c>
      <c r="I59" s="635">
        <f t="shared" si="14"/>
        <v>0</v>
      </c>
      <c r="J59" s="216">
        <f t="shared" si="14"/>
        <v>0</v>
      </c>
      <c r="K59" s="216">
        <f t="shared" si="14"/>
        <v>0</v>
      </c>
      <c r="L59" s="217" t="e">
        <f t="shared" si="13"/>
        <v>#DIV/0!</v>
      </c>
    </row>
    <row r="60" spans="1:15" ht="12.2" customHeight="1" x14ac:dyDescent="0.2">
      <c r="A60" s="785" t="s">
        <v>306</v>
      </c>
      <c r="B60" s="648" t="s">
        <v>235</v>
      </c>
      <c r="C60" s="422"/>
      <c r="D60" s="409"/>
      <c r="E60" s="422">
        <f>'13.támogatás'!E77</f>
        <v>6337</v>
      </c>
      <c r="F60" s="422">
        <f>'13.támogatás'!F77</f>
        <v>6337</v>
      </c>
      <c r="G60" s="422">
        <f>'13.támogatás'!G77</f>
        <v>6337</v>
      </c>
      <c r="H60" s="635">
        <f t="shared" si="12"/>
        <v>0</v>
      </c>
      <c r="I60" s="635"/>
      <c r="J60" s="216"/>
      <c r="K60" s="216"/>
      <c r="L60" s="217" t="e">
        <f t="shared" si="13"/>
        <v>#DIV/0!</v>
      </c>
    </row>
    <row r="61" spans="1:15" ht="12.2" customHeight="1" thickBot="1" x14ac:dyDescent="0.25">
      <c r="A61" s="283" t="s">
        <v>307</v>
      </c>
      <c r="B61" s="83" t="s">
        <v>234</v>
      </c>
      <c r="C61" s="90"/>
      <c r="D61" s="272"/>
      <c r="E61" s="90"/>
      <c r="F61" s="90"/>
      <c r="G61" s="90"/>
      <c r="H61" s="255">
        <f t="shared" si="12"/>
        <v>0</v>
      </c>
      <c r="I61" s="255"/>
      <c r="J61" s="208"/>
      <c r="K61" s="208"/>
      <c r="L61" s="209" t="e">
        <f t="shared" si="13"/>
        <v>#DIV/0!</v>
      </c>
    </row>
    <row r="62" spans="1:15" ht="12.2" customHeight="1" thickBot="1" x14ac:dyDescent="0.25">
      <c r="A62" s="282" t="s">
        <v>13</v>
      </c>
      <c r="B62" s="56" t="s">
        <v>548</v>
      </c>
      <c r="C62" s="87">
        <f>SUM(C63:C67)</f>
        <v>300000</v>
      </c>
      <c r="D62" s="125">
        <f t="shared" ref="D62:K62" si="15">SUM(D63:D67)</f>
        <v>811381</v>
      </c>
      <c r="E62" s="87">
        <f t="shared" si="15"/>
        <v>805564</v>
      </c>
      <c r="F62" s="87">
        <f t="shared" si="15"/>
        <v>805564</v>
      </c>
      <c r="G62" s="87">
        <f t="shared" si="15"/>
        <v>1505564</v>
      </c>
      <c r="H62" s="249">
        <f t="shared" si="12"/>
        <v>700000</v>
      </c>
      <c r="I62" s="249">
        <f t="shared" si="15"/>
        <v>0</v>
      </c>
      <c r="J62" s="134">
        <f t="shared" si="15"/>
        <v>0</v>
      </c>
      <c r="K62" s="134">
        <f t="shared" si="15"/>
        <v>0</v>
      </c>
      <c r="L62" s="193">
        <f t="shared" si="13"/>
        <v>0</v>
      </c>
    </row>
    <row r="63" spans="1:15" s="33" customFormat="1" ht="12.2" customHeight="1" x14ac:dyDescent="0.2">
      <c r="A63" s="785" t="s">
        <v>94</v>
      </c>
      <c r="B63" s="17" t="s">
        <v>119</v>
      </c>
      <c r="C63" s="119">
        <f>+'15.felh.felúj.'!C79</f>
        <v>300000</v>
      </c>
      <c r="D63" s="271">
        <f>+'15.felh.felúj.'!D79</f>
        <v>811381</v>
      </c>
      <c r="E63" s="119">
        <f>+'15.felh.felúj.'!E79</f>
        <v>805564</v>
      </c>
      <c r="F63" s="119">
        <f>+'15.felh.felúj.'!F79</f>
        <v>805564</v>
      </c>
      <c r="G63" s="119">
        <f>+'15.felh.felúj.'!G79</f>
        <v>1505564</v>
      </c>
      <c r="H63" s="253">
        <f t="shared" si="12"/>
        <v>700000</v>
      </c>
      <c r="I63" s="253">
        <f>+'15.felh.felúj.'!J79</f>
        <v>0</v>
      </c>
      <c r="J63" s="204">
        <f>+'15.felh.felúj.'!K79</f>
        <v>0</v>
      </c>
      <c r="K63" s="204">
        <f>+'15.felh.felúj.'!L79</f>
        <v>0</v>
      </c>
      <c r="L63" s="205">
        <f t="shared" si="13"/>
        <v>0</v>
      </c>
    </row>
    <row r="64" spans="1:15" s="33" customFormat="1" ht="12.2" customHeight="1" x14ac:dyDescent="0.2">
      <c r="A64" s="785" t="s">
        <v>316</v>
      </c>
      <c r="B64" s="1597" t="s">
        <v>236</v>
      </c>
      <c r="C64" s="119"/>
      <c r="D64" s="271"/>
      <c r="E64" s="119"/>
      <c r="F64" s="119"/>
      <c r="G64" s="119"/>
      <c r="H64" s="253">
        <f t="shared" si="12"/>
        <v>0</v>
      </c>
      <c r="I64" s="253"/>
      <c r="J64" s="204"/>
      <c r="K64" s="204"/>
      <c r="L64" s="205" t="e">
        <f t="shared" si="13"/>
        <v>#DIV/0!</v>
      </c>
    </row>
    <row r="65" spans="1:12" ht="12.2" customHeight="1" x14ac:dyDescent="0.2">
      <c r="A65" s="785" t="s">
        <v>95</v>
      </c>
      <c r="B65" s="415" t="s">
        <v>2</v>
      </c>
      <c r="C65" s="422">
        <f>'15.felh.felúj.'!C85</f>
        <v>0</v>
      </c>
      <c r="D65" s="409">
        <f>'15.felh.felúj.'!D85</f>
        <v>0</v>
      </c>
      <c r="E65" s="422">
        <f>'15.felh.felúj.'!E85</f>
        <v>0</v>
      </c>
      <c r="F65" s="422">
        <f>'15.felh.felúj.'!F85</f>
        <v>0</v>
      </c>
      <c r="G65" s="422">
        <f>'15.felh.felúj.'!G85</f>
        <v>0</v>
      </c>
      <c r="H65" s="635">
        <f t="shared" si="12"/>
        <v>0</v>
      </c>
      <c r="I65" s="635">
        <f>'15.felh.felúj.'!J85</f>
        <v>0</v>
      </c>
      <c r="J65" s="216">
        <f>'15.felh.felúj.'!K85</f>
        <v>0</v>
      </c>
      <c r="K65" s="216">
        <f>'15.felh.felúj.'!L85</f>
        <v>0</v>
      </c>
      <c r="L65" s="217" t="e">
        <f t="shared" si="13"/>
        <v>#DIV/0!</v>
      </c>
    </row>
    <row r="66" spans="1:12" ht="12.2" customHeight="1" x14ac:dyDescent="0.2">
      <c r="A66" s="785" t="s">
        <v>342</v>
      </c>
      <c r="B66" s="650" t="s">
        <v>237</v>
      </c>
      <c r="C66" s="422"/>
      <c r="D66" s="409"/>
      <c r="E66" s="422"/>
      <c r="F66" s="422"/>
      <c r="G66" s="422"/>
      <c r="H66" s="635">
        <f t="shared" si="12"/>
        <v>0</v>
      </c>
      <c r="I66" s="635"/>
      <c r="J66" s="216"/>
      <c r="K66" s="216"/>
      <c r="L66" s="217" t="e">
        <f t="shared" si="13"/>
        <v>#DIV/0!</v>
      </c>
    </row>
    <row r="67" spans="1:12" ht="12.2" customHeight="1" x14ac:dyDescent="0.2">
      <c r="A67" s="785" t="s">
        <v>96</v>
      </c>
      <c r="B67" s="17" t="s">
        <v>175</v>
      </c>
      <c r="C67" s="422"/>
      <c r="D67" s="409"/>
      <c r="E67" s="422"/>
      <c r="F67" s="422"/>
      <c r="G67" s="422"/>
      <c r="H67" s="635">
        <f t="shared" si="12"/>
        <v>0</v>
      </c>
      <c r="I67" s="635"/>
      <c r="J67" s="216"/>
      <c r="K67" s="216"/>
      <c r="L67" s="217" t="e">
        <f t="shared" si="13"/>
        <v>#DIV/0!</v>
      </c>
    </row>
    <row r="68" spans="1:12" ht="12.2" customHeight="1" x14ac:dyDescent="0.2">
      <c r="A68" s="785" t="s">
        <v>317</v>
      </c>
      <c r="B68" s="648" t="s">
        <v>239</v>
      </c>
      <c r="C68" s="422"/>
      <c r="D68" s="409"/>
      <c r="E68" s="422"/>
      <c r="F68" s="422"/>
      <c r="G68" s="422"/>
      <c r="H68" s="635">
        <f t="shared" si="12"/>
        <v>0</v>
      </c>
      <c r="I68" s="635"/>
      <c r="J68" s="216"/>
      <c r="K68" s="216"/>
      <c r="L68" s="217" t="e">
        <f t="shared" si="13"/>
        <v>#DIV/0!</v>
      </c>
    </row>
    <row r="69" spans="1:12" ht="12.2" customHeight="1" thickBot="1" x14ac:dyDescent="0.25">
      <c r="A69" s="785" t="s">
        <v>318</v>
      </c>
      <c r="B69" s="648" t="s">
        <v>238</v>
      </c>
      <c r="C69" s="422"/>
      <c r="D69" s="409"/>
      <c r="E69" s="422"/>
      <c r="F69" s="422"/>
      <c r="G69" s="422"/>
      <c r="H69" s="635">
        <f t="shared" si="12"/>
        <v>0</v>
      </c>
      <c r="I69" s="635"/>
      <c r="J69" s="216"/>
      <c r="K69" s="216"/>
      <c r="L69" s="217" t="e">
        <f t="shared" si="13"/>
        <v>#DIV/0!</v>
      </c>
    </row>
    <row r="70" spans="1:12" ht="15" customHeight="1" thickBot="1" x14ac:dyDescent="0.25">
      <c r="A70" s="282" t="s">
        <v>14</v>
      </c>
      <c r="B70" s="65" t="s">
        <v>176</v>
      </c>
      <c r="C70" s="133">
        <f>+C53+C62</f>
        <v>426060000</v>
      </c>
      <c r="D70" s="132">
        <f t="shared" ref="D70:K70" si="16">+D53+D62</f>
        <v>433825293</v>
      </c>
      <c r="E70" s="133">
        <f t="shared" si="16"/>
        <v>540638123</v>
      </c>
      <c r="F70" s="133">
        <f t="shared" si="16"/>
        <v>540638123</v>
      </c>
      <c r="G70" s="133">
        <f t="shared" si="16"/>
        <v>532138123</v>
      </c>
      <c r="H70" s="250">
        <f t="shared" si="12"/>
        <v>-8500000</v>
      </c>
      <c r="I70" s="250">
        <f t="shared" si="16"/>
        <v>0</v>
      </c>
      <c r="J70" s="220">
        <f t="shared" si="16"/>
        <v>0</v>
      </c>
      <c r="K70" s="220">
        <f t="shared" si="16"/>
        <v>0</v>
      </c>
      <c r="L70" s="221">
        <f t="shared" si="13"/>
        <v>0</v>
      </c>
    </row>
    <row r="71" spans="1:12" ht="13.5" thickBot="1" x14ac:dyDescent="0.25">
      <c r="C71" s="27"/>
      <c r="D71" s="27"/>
      <c r="E71" s="27"/>
      <c r="F71" s="27"/>
      <c r="G71" s="27"/>
      <c r="H71" s="27"/>
      <c r="I71" s="27"/>
      <c r="J71" s="27"/>
      <c r="K71" s="27"/>
      <c r="L71" s="140"/>
    </row>
    <row r="72" spans="1:12" s="728" customFormat="1" ht="15" customHeight="1" thickBot="1" x14ac:dyDescent="0.25">
      <c r="A72" s="1214" t="s">
        <v>290</v>
      </c>
      <c r="B72" s="1215"/>
      <c r="C72" s="724">
        <v>82</v>
      </c>
      <c r="D72" s="725">
        <v>82</v>
      </c>
      <c r="E72" s="724">
        <v>79</v>
      </c>
      <c r="F72" s="724">
        <v>79</v>
      </c>
      <c r="G72" s="724">
        <v>79</v>
      </c>
      <c r="H72" s="1199">
        <f t="shared" si="12"/>
        <v>0</v>
      </c>
      <c r="I72" s="726"/>
      <c r="J72" s="726"/>
      <c r="K72" s="726"/>
      <c r="L72" s="727">
        <f>I72/D72*100</f>
        <v>0</v>
      </c>
    </row>
    <row r="73" spans="1:12" s="728" customFormat="1" ht="14.25" hidden="1" customHeight="1" thickBot="1" x14ac:dyDescent="0.25">
      <c r="A73" s="722" t="s">
        <v>291</v>
      </c>
      <c r="B73" s="723"/>
      <c r="C73" s="786"/>
      <c r="D73" s="738"/>
      <c r="E73" s="729"/>
      <c r="F73" s="729"/>
      <c r="G73" s="729"/>
      <c r="H73" s="762"/>
      <c r="I73" s="763"/>
      <c r="J73" s="761"/>
      <c r="K73" s="763"/>
      <c r="L73" s="727" t="e">
        <f>I73/D73*100</f>
        <v>#DIV/0!</v>
      </c>
    </row>
    <row r="74" spans="1:12" x14ac:dyDescent="0.2">
      <c r="H74" s="225" t="s">
        <v>735</v>
      </c>
    </row>
  </sheetData>
  <sheetProtection formatCells="0"/>
  <mergeCells count="9">
    <mergeCell ref="A9:H9"/>
    <mergeCell ref="A50:H50"/>
    <mergeCell ref="A51:H51"/>
    <mergeCell ref="A3:L3"/>
    <mergeCell ref="A1:H1"/>
    <mergeCell ref="A2:H2"/>
    <mergeCell ref="C4:H4"/>
    <mergeCell ref="C5:H5"/>
    <mergeCell ref="A6:H6"/>
  </mergeCells>
  <phoneticPr fontId="45" type="noConversion"/>
  <printOptions horizontalCentered="1"/>
  <pageMargins left="0.39370078740157483" right="0.39370078740157483" top="0.39370078740157483" bottom="0.19685039370078741" header="0.78740157480314965" footer="0.78740157480314965"/>
  <pageSetup paperSize="9" scale="73" orientation="portrait" r:id="rId1"/>
  <headerFooter alignWithMargins="0"/>
  <colBreaks count="1" manualBreakCount="1">
    <brk id="8" max="73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74"/>
  <sheetViews>
    <sheetView view="pageBreakPreview" topLeftCell="A38" zoomScale="130" zoomScaleNormal="130" zoomScaleSheetLayoutView="130" workbookViewId="0">
      <selection activeCell="G57" sqref="G57"/>
    </sheetView>
  </sheetViews>
  <sheetFormatPr defaultColWidth="9.33203125" defaultRowHeight="12.75" x14ac:dyDescent="0.2"/>
  <cols>
    <col min="1" max="1" width="13.83203125" style="1604" customWidth="1"/>
    <col min="2" max="2" width="67.5" style="25" customWidth="1"/>
    <col min="3" max="3" width="13.1640625" style="25" customWidth="1"/>
    <col min="4" max="4" width="15.83203125" style="25" hidden="1" customWidth="1"/>
    <col min="5" max="5" width="14" style="25" hidden="1" customWidth="1"/>
    <col min="6" max="6" width="15" style="25" customWidth="1"/>
    <col min="7" max="7" width="15.83203125" style="25" customWidth="1"/>
    <col min="8" max="8" width="14.33203125" style="25" customWidth="1"/>
    <col min="9" max="11" width="15.83203125" style="25" hidden="1" customWidth="1"/>
    <col min="12" max="12" width="1.5" style="141" hidden="1" customWidth="1"/>
    <col min="13" max="13" width="9.33203125" style="25" customWidth="1"/>
    <col min="14" max="16384" width="9.33203125" style="25"/>
  </cols>
  <sheetData>
    <row r="1" spans="1:12" ht="12.75" customHeight="1" x14ac:dyDescent="0.2">
      <c r="A1" s="1665" t="s">
        <v>829</v>
      </c>
      <c r="B1" s="1665"/>
      <c r="C1" s="1665"/>
      <c r="D1" s="1665"/>
      <c r="E1" s="1665"/>
      <c r="F1" s="1665"/>
      <c r="G1" s="1665"/>
      <c r="H1" s="1665"/>
      <c r="I1" s="81"/>
      <c r="J1" s="81"/>
      <c r="K1" s="81"/>
      <c r="L1" s="143"/>
    </row>
    <row r="2" spans="1:12" ht="12.75" customHeight="1" x14ac:dyDescent="0.2">
      <c r="A2" s="1665" t="s">
        <v>745</v>
      </c>
      <c r="B2" s="1665"/>
      <c r="C2" s="1665"/>
      <c r="D2" s="1665"/>
      <c r="E2" s="1665"/>
      <c r="F2" s="1665"/>
      <c r="G2" s="1665"/>
      <c r="H2" s="1665"/>
      <c r="I2" s="81"/>
      <c r="J2" s="81"/>
      <c r="K2" s="81"/>
      <c r="L2" s="143"/>
    </row>
    <row r="3" spans="1:12" s="24" customFormat="1" ht="21.2" customHeight="1" thickBot="1" x14ac:dyDescent="0.25">
      <c r="A3" s="1665"/>
      <c r="B3" s="1665"/>
      <c r="C3" s="1665"/>
      <c r="D3" s="1665"/>
      <c r="E3" s="1665"/>
      <c r="F3" s="1665"/>
      <c r="G3" s="1665"/>
      <c r="H3" s="1665"/>
      <c r="I3" s="1665"/>
      <c r="J3" s="1665"/>
      <c r="K3" s="1665"/>
      <c r="L3" s="1665"/>
    </row>
    <row r="4" spans="1:12" s="40" customFormat="1" ht="35.450000000000003" customHeight="1" x14ac:dyDescent="0.2">
      <c r="A4" s="38" t="s">
        <v>137</v>
      </c>
      <c r="B4" s="39" t="s">
        <v>387</v>
      </c>
      <c r="C4" s="1693" t="s">
        <v>182</v>
      </c>
      <c r="D4" s="1694"/>
      <c r="E4" s="1694"/>
      <c r="F4" s="1694"/>
      <c r="G4" s="1694"/>
      <c r="H4" s="1695"/>
      <c r="I4" s="231"/>
      <c r="J4" s="231"/>
      <c r="K4" s="231"/>
      <c r="L4" s="232"/>
    </row>
    <row r="5" spans="1:12" s="40" customFormat="1" ht="24.75" thickBot="1" x14ac:dyDescent="0.25">
      <c r="A5" s="41" t="s">
        <v>139</v>
      </c>
      <c r="B5" s="42" t="s">
        <v>140</v>
      </c>
      <c r="C5" s="1696" t="s">
        <v>141</v>
      </c>
      <c r="D5" s="1697"/>
      <c r="E5" s="1697"/>
      <c r="F5" s="1697"/>
      <c r="G5" s="1697"/>
      <c r="H5" s="1698"/>
      <c r="I5" s="233"/>
      <c r="J5" s="233"/>
      <c r="K5" s="233"/>
      <c r="L5" s="234"/>
    </row>
    <row r="6" spans="1:12" s="43" customFormat="1" ht="15.95" customHeight="1" thickBot="1" x14ac:dyDescent="0.3">
      <c r="A6" s="1699" t="s">
        <v>362</v>
      </c>
      <c r="B6" s="1699"/>
      <c r="C6" s="1699"/>
      <c r="D6" s="1699"/>
      <c r="E6" s="1699"/>
      <c r="F6" s="1699"/>
      <c r="G6" s="1699"/>
      <c r="H6" s="1699"/>
      <c r="I6" s="235"/>
      <c r="J6" s="235"/>
      <c r="K6" s="235"/>
      <c r="L6" s="235"/>
    </row>
    <row r="7" spans="1:12" ht="65.25" customHeight="1" thickBot="1" x14ac:dyDescent="0.25">
      <c r="A7" s="1602" t="s">
        <v>142</v>
      </c>
      <c r="B7" s="44" t="s">
        <v>36</v>
      </c>
      <c r="C7" s="44" t="str">
        <f>'1. mell.bevétel_össz'!C8</f>
        <v>2023. évi eredeti előirányzat
2/2023. (II.14.)</v>
      </c>
      <c r="D7" s="275" t="str">
        <f>'1. mell.bevétel_össz'!D8</f>
        <v>Módosított előirányzat a 14/2023.  (VI.29.)  rendelet szerint</v>
      </c>
      <c r="E7" s="44" t="str">
        <f>'1. mell.bevétel_össz'!E8</f>
        <v>Módosított előirányzat a 18/2023. (IX.26.)  rendelet szerint</v>
      </c>
      <c r="F7" s="44" t="str">
        <f>'1. mell.bevétel_össz'!F8</f>
        <v>Módosított előirányzat a 23/2023. (XII.14.)  rendelet szerint</v>
      </c>
      <c r="G7" s="44" t="str">
        <f>'1. mell.bevétel_össz'!G8</f>
        <v>Módosított előirányzat a …../2024. (II…..)  rendelet szerint</v>
      </c>
      <c r="H7" s="1603" t="str">
        <f>'1. mell.bevétel_össz'!H8</f>
        <v>Változás a 23/2023. (XII.14) rendelethez képest</v>
      </c>
      <c r="I7" s="261" t="str">
        <f>'1. mell.bevétel_össz'!I8</f>
        <v>2023. évi teljesítés              2023.06.30-ig</v>
      </c>
      <c r="J7" s="186" t="str">
        <f>'1. mell.bevétel_össz'!J8</f>
        <v>2023. évi teljesítés              2023.09.30-ig</v>
      </c>
      <c r="K7" s="186" t="str">
        <f>'1. mell.bevétel_össz'!K8</f>
        <v>2023. évi teljesítés              2023.12.31-ig</v>
      </c>
      <c r="L7" s="187" t="str">
        <f>'1. mell.bevétel_össz'!L8</f>
        <v>Teljesítés %-a</v>
      </c>
    </row>
    <row r="8" spans="1:12" s="48" customFormat="1" ht="12.95" customHeight="1" thickBot="1" x14ac:dyDescent="0.25">
      <c r="A8" s="45" t="s">
        <v>297</v>
      </c>
      <c r="B8" s="46" t="s">
        <v>298</v>
      </c>
      <c r="C8" s="1168" t="s">
        <v>299</v>
      </c>
      <c r="D8" s="263" t="s">
        <v>300</v>
      </c>
      <c r="E8" s="46" t="s">
        <v>300</v>
      </c>
      <c r="F8" s="46" t="s">
        <v>300</v>
      </c>
      <c r="G8" s="46" t="s">
        <v>301</v>
      </c>
      <c r="H8" s="260" t="s">
        <v>388</v>
      </c>
      <c r="I8" s="260" t="s">
        <v>299</v>
      </c>
      <c r="J8" s="154" t="s">
        <v>299</v>
      </c>
      <c r="K8" s="154" t="s">
        <v>299</v>
      </c>
      <c r="L8" s="155" t="s">
        <v>299</v>
      </c>
    </row>
    <row r="9" spans="1:12" s="48" customFormat="1" ht="15.95" customHeight="1" thickBot="1" x14ac:dyDescent="0.25">
      <c r="A9" s="1681" t="s">
        <v>11</v>
      </c>
      <c r="B9" s="1682"/>
      <c r="C9" s="1682"/>
      <c r="D9" s="1682"/>
      <c r="E9" s="1682"/>
      <c r="F9" s="1682"/>
      <c r="G9" s="1682"/>
      <c r="H9" s="1683"/>
      <c r="I9" s="258"/>
      <c r="J9" s="258"/>
      <c r="K9" s="258"/>
      <c r="L9" s="258"/>
    </row>
    <row r="10" spans="1:12" s="26" customFormat="1" ht="12.2" customHeight="1" thickBot="1" x14ac:dyDescent="0.25">
      <c r="A10" s="45" t="s">
        <v>12</v>
      </c>
      <c r="B10" s="49" t="s">
        <v>277</v>
      </c>
      <c r="C10" s="87">
        <f>SUM(C11:C21)</f>
        <v>6807200</v>
      </c>
      <c r="D10" s="125">
        <f t="shared" ref="D10:K10" si="0">SUM(D11:D21)</f>
        <v>6807200</v>
      </c>
      <c r="E10" s="87">
        <f t="shared" si="0"/>
        <v>6807200</v>
      </c>
      <c r="F10" s="87">
        <f t="shared" si="0"/>
        <v>16060200</v>
      </c>
      <c r="G10" s="87">
        <f t="shared" si="0"/>
        <v>16060200</v>
      </c>
      <c r="H10" s="249">
        <f>+G10-F10</f>
        <v>0</v>
      </c>
      <c r="I10" s="249">
        <f t="shared" si="0"/>
        <v>0</v>
      </c>
      <c r="J10" s="134">
        <f t="shared" si="0"/>
        <v>0</v>
      </c>
      <c r="K10" s="134">
        <f t="shared" si="0"/>
        <v>0</v>
      </c>
      <c r="L10" s="193">
        <f t="shared" ref="L10:L47" si="1">I10/D10*100</f>
        <v>0</v>
      </c>
    </row>
    <row r="11" spans="1:12" s="26" customFormat="1" ht="12.2" customHeight="1" x14ac:dyDescent="0.2">
      <c r="A11" s="51" t="s">
        <v>91</v>
      </c>
      <c r="B11" s="52" t="s">
        <v>143</v>
      </c>
      <c r="C11" s="126"/>
      <c r="D11" s="277"/>
      <c r="E11" s="126"/>
      <c r="F11" s="126"/>
      <c r="G11" s="126"/>
      <c r="H11" s="251">
        <f t="shared" ref="H11:H48" si="2">+G11-F11</f>
        <v>0</v>
      </c>
      <c r="I11" s="251"/>
      <c r="J11" s="194"/>
      <c r="K11" s="194"/>
      <c r="L11" s="195" t="e">
        <f t="shared" si="1"/>
        <v>#DIV/0!</v>
      </c>
    </row>
    <row r="12" spans="1:12" s="26" customFormat="1" ht="12.2" customHeight="1" x14ac:dyDescent="0.2">
      <c r="A12" s="1216" t="s">
        <v>92</v>
      </c>
      <c r="B12" s="415" t="s">
        <v>144</v>
      </c>
      <c r="C12" s="416">
        <v>5360000</v>
      </c>
      <c r="D12" s="423">
        <v>5360000</v>
      </c>
      <c r="E12" s="416">
        <v>5360000</v>
      </c>
      <c r="F12" s="416">
        <f>5360000+7227505</f>
        <v>12587505</v>
      </c>
      <c r="G12" s="416">
        <v>12587505</v>
      </c>
      <c r="H12" s="632">
        <f t="shared" si="2"/>
        <v>0</v>
      </c>
      <c r="I12" s="632"/>
      <c r="J12" s="196"/>
      <c r="K12" s="196"/>
      <c r="L12" s="197">
        <f t="shared" si="1"/>
        <v>0</v>
      </c>
    </row>
    <row r="13" spans="1:12" s="26" customFormat="1" ht="12.2" customHeight="1" x14ac:dyDescent="0.2">
      <c r="A13" s="1216" t="s">
        <v>93</v>
      </c>
      <c r="B13" s="415" t="s">
        <v>145</v>
      </c>
      <c r="C13" s="416"/>
      <c r="D13" s="423"/>
      <c r="E13" s="416"/>
      <c r="F13" s="416"/>
      <c r="G13" s="416"/>
      <c r="H13" s="632">
        <f t="shared" si="2"/>
        <v>0</v>
      </c>
      <c r="I13" s="632"/>
      <c r="J13" s="196"/>
      <c r="K13" s="196"/>
      <c r="L13" s="197" t="e">
        <f t="shared" si="1"/>
        <v>#DIV/0!</v>
      </c>
    </row>
    <row r="14" spans="1:12" s="26" customFormat="1" ht="12.2" customHeight="1" x14ac:dyDescent="0.2">
      <c r="A14" s="1216" t="s">
        <v>90</v>
      </c>
      <c r="B14" s="415" t="s">
        <v>146</v>
      </c>
      <c r="C14" s="416"/>
      <c r="D14" s="423"/>
      <c r="E14" s="416"/>
      <c r="F14" s="416"/>
      <c r="G14" s="416"/>
      <c r="H14" s="632">
        <f t="shared" si="2"/>
        <v>0</v>
      </c>
      <c r="I14" s="632"/>
      <c r="J14" s="196"/>
      <c r="K14" s="196"/>
      <c r="L14" s="197" t="e">
        <f t="shared" si="1"/>
        <v>#DIV/0!</v>
      </c>
    </row>
    <row r="15" spans="1:12" s="26" customFormat="1" ht="12.2" customHeight="1" x14ac:dyDescent="0.2">
      <c r="A15" s="1216" t="s">
        <v>147</v>
      </c>
      <c r="B15" s="415" t="s">
        <v>148</v>
      </c>
      <c r="C15" s="416"/>
      <c r="D15" s="423"/>
      <c r="E15" s="416"/>
      <c r="F15" s="416"/>
      <c r="G15" s="416"/>
      <c r="H15" s="632">
        <f t="shared" si="2"/>
        <v>0</v>
      </c>
      <c r="I15" s="632"/>
      <c r="J15" s="196"/>
      <c r="K15" s="196"/>
      <c r="L15" s="197" t="e">
        <f t="shared" si="1"/>
        <v>#DIV/0!</v>
      </c>
    </row>
    <row r="16" spans="1:12" s="26" customFormat="1" ht="12.2" customHeight="1" x14ac:dyDescent="0.2">
      <c r="A16" s="1216" t="s">
        <v>149</v>
      </c>
      <c r="B16" s="415" t="s">
        <v>150</v>
      </c>
      <c r="C16" s="416">
        <v>1447200</v>
      </c>
      <c r="D16" s="423">
        <v>1447200</v>
      </c>
      <c r="E16" s="416">
        <v>1447200</v>
      </c>
      <c r="F16" s="416">
        <f>1447200+1927943</f>
        <v>3375143</v>
      </c>
      <c r="G16" s="416">
        <v>3375143</v>
      </c>
      <c r="H16" s="632">
        <f t="shared" si="2"/>
        <v>0</v>
      </c>
      <c r="I16" s="632"/>
      <c r="J16" s="196"/>
      <c r="K16" s="196"/>
      <c r="L16" s="197">
        <f t="shared" si="1"/>
        <v>0</v>
      </c>
    </row>
    <row r="17" spans="1:12" s="26" customFormat="1" ht="12.2" customHeight="1" x14ac:dyDescent="0.2">
      <c r="A17" s="1216" t="s">
        <v>151</v>
      </c>
      <c r="B17" s="53" t="s">
        <v>152</v>
      </c>
      <c r="C17" s="416"/>
      <c r="D17" s="423"/>
      <c r="E17" s="416"/>
      <c r="F17" s="416"/>
      <c r="G17" s="416"/>
      <c r="H17" s="632">
        <f t="shared" si="2"/>
        <v>0</v>
      </c>
      <c r="I17" s="632"/>
      <c r="J17" s="196"/>
      <c r="K17" s="196"/>
      <c r="L17" s="197" t="e">
        <f t="shared" si="1"/>
        <v>#DIV/0!</v>
      </c>
    </row>
    <row r="18" spans="1:12" s="26" customFormat="1" ht="12.2" customHeight="1" x14ac:dyDescent="0.2">
      <c r="A18" s="1216" t="s">
        <v>153</v>
      </c>
      <c r="B18" s="428" t="s">
        <v>302</v>
      </c>
      <c r="C18" s="118"/>
      <c r="D18" s="270"/>
      <c r="E18" s="118"/>
      <c r="F18" s="118"/>
      <c r="G18" s="118"/>
      <c r="H18" s="252">
        <f t="shared" si="2"/>
        <v>0</v>
      </c>
      <c r="I18" s="252"/>
      <c r="J18" s="198"/>
      <c r="K18" s="198"/>
      <c r="L18" s="199" t="e">
        <f t="shared" si="1"/>
        <v>#DIV/0!</v>
      </c>
    </row>
    <row r="19" spans="1:12" s="54" customFormat="1" ht="12.2" customHeight="1" x14ac:dyDescent="0.2">
      <c r="A19" s="1216" t="s">
        <v>154</v>
      </c>
      <c r="B19" s="415" t="s">
        <v>155</v>
      </c>
      <c r="C19" s="416"/>
      <c r="D19" s="423"/>
      <c r="E19" s="416"/>
      <c r="F19" s="416"/>
      <c r="G19" s="416"/>
      <c r="H19" s="632">
        <f t="shared" si="2"/>
        <v>0</v>
      </c>
      <c r="I19" s="632"/>
      <c r="J19" s="196"/>
      <c r="K19" s="196"/>
      <c r="L19" s="197" t="e">
        <f t="shared" si="1"/>
        <v>#DIV/0!</v>
      </c>
    </row>
    <row r="20" spans="1:12" s="54" customFormat="1" ht="12.2" customHeight="1" x14ac:dyDescent="0.2">
      <c r="A20" s="1216" t="s">
        <v>156</v>
      </c>
      <c r="B20" s="428" t="s">
        <v>275</v>
      </c>
      <c r="C20" s="416"/>
      <c r="D20" s="424"/>
      <c r="E20" s="417"/>
      <c r="F20" s="417"/>
      <c r="G20" s="1594"/>
      <c r="H20" s="633">
        <f t="shared" si="2"/>
        <v>0</v>
      </c>
      <c r="I20" s="633"/>
      <c r="J20" s="200"/>
      <c r="K20" s="200"/>
      <c r="L20" s="201" t="e">
        <f t="shared" si="1"/>
        <v>#DIV/0!</v>
      </c>
    </row>
    <row r="21" spans="1:12" s="54" customFormat="1" ht="12.2" customHeight="1" thickBot="1" x14ac:dyDescent="0.25">
      <c r="A21" s="1216" t="s">
        <v>276</v>
      </c>
      <c r="B21" s="53" t="s">
        <v>157</v>
      </c>
      <c r="C21" s="416"/>
      <c r="D21" s="424"/>
      <c r="E21" s="417"/>
      <c r="F21" s="417">
        <v>97552</v>
      </c>
      <c r="G21" s="1594">
        <v>97552</v>
      </c>
      <c r="H21" s="633">
        <f t="shared" si="2"/>
        <v>0</v>
      </c>
      <c r="I21" s="633"/>
      <c r="J21" s="200"/>
      <c r="K21" s="200"/>
      <c r="L21" s="201" t="e">
        <f t="shared" si="1"/>
        <v>#DIV/0!</v>
      </c>
    </row>
    <row r="22" spans="1:12" s="26" customFormat="1" ht="12.2" customHeight="1" thickBot="1" x14ac:dyDescent="0.25">
      <c r="A22" s="45" t="s">
        <v>13</v>
      </c>
      <c r="B22" s="49" t="s">
        <v>158</v>
      </c>
      <c r="C22" s="87">
        <f>SUM(C23:C25)</f>
        <v>0</v>
      </c>
      <c r="D22" s="125">
        <f t="shared" ref="D22:K22" si="3">SUM(D23:D25)</f>
        <v>0</v>
      </c>
      <c r="E22" s="87">
        <f t="shared" si="3"/>
        <v>1162856</v>
      </c>
      <c r="F22" s="87">
        <f t="shared" si="3"/>
        <v>2046449</v>
      </c>
      <c r="G22" s="87">
        <f t="shared" si="3"/>
        <v>4200449</v>
      </c>
      <c r="H22" s="249">
        <f t="shared" si="2"/>
        <v>2154000</v>
      </c>
      <c r="I22" s="249">
        <f t="shared" si="3"/>
        <v>0</v>
      </c>
      <c r="J22" s="134">
        <f t="shared" si="3"/>
        <v>0</v>
      </c>
      <c r="K22" s="134">
        <f t="shared" si="3"/>
        <v>0</v>
      </c>
      <c r="L22" s="193" t="e">
        <f t="shared" si="1"/>
        <v>#DIV/0!</v>
      </c>
    </row>
    <row r="23" spans="1:12" s="54" customFormat="1" ht="12.2" customHeight="1" x14ac:dyDescent="0.2">
      <c r="A23" s="1216" t="s">
        <v>94</v>
      </c>
      <c r="B23" s="17" t="s">
        <v>159</v>
      </c>
      <c r="C23" s="416"/>
      <c r="D23" s="423"/>
      <c r="E23" s="416"/>
      <c r="F23" s="416"/>
      <c r="G23" s="416"/>
      <c r="H23" s="632">
        <f t="shared" si="2"/>
        <v>0</v>
      </c>
      <c r="I23" s="632"/>
      <c r="J23" s="196"/>
      <c r="K23" s="196"/>
      <c r="L23" s="197" t="e">
        <f t="shared" si="1"/>
        <v>#DIV/0!</v>
      </c>
    </row>
    <row r="24" spans="1:12" s="54" customFormat="1" ht="12.2" customHeight="1" x14ac:dyDescent="0.2">
      <c r="A24" s="1216" t="s">
        <v>95</v>
      </c>
      <c r="B24" s="415" t="s">
        <v>160</v>
      </c>
      <c r="C24" s="416"/>
      <c r="D24" s="423"/>
      <c r="E24" s="416"/>
      <c r="F24" s="416"/>
      <c r="G24" s="416"/>
      <c r="H24" s="632">
        <f t="shared" si="2"/>
        <v>0</v>
      </c>
      <c r="I24" s="632"/>
      <c r="J24" s="196"/>
      <c r="K24" s="196"/>
      <c r="L24" s="197" t="e">
        <f t="shared" si="1"/>
        <v>#DIV/0!</v>
      </c>
    </row>
    <row r="25" spans="1:12" s="54" customFormat="1" ht="12.2" customHeight="1" x14ac:dyDescent="0.2">
      <c r="A25" s="1216" t="s">
        <v>96</v>
      </c>
      <c r="B25" s="415" t="s">
        <v>161</v>
      </c>
      <c r="C25" s="416"/>
      <c r="D25" s="423"/>
      <c r="E25" s="416">
        <f>662856+500000</f>
        <v>1162856</v>
      </c>
      <c r="F25" s="416">
        <f>1162856+343900+539693</f>
        <v>2046449</v>
      </c>
      <c r="G25" s="416">
        <f>2046449+300000+254000+800000+800000</f>
        <v>4200449</v>
      </c>
      <c r="H25" s="632">
        <f t="shared" si="2"/>
        <v>2154000</v>
      </c>
      <c r="I25" s="632"/>
      <c r="J25" s="196"/>
      <c r="K25" s="196"/>
      <c r="L25" s="197" t="e">
        <f t="shared" si="1"/>
        <v>#DIV/0!</v>
      </c>
    </row>
    <row r="26" spans="1:12" s="54" customFormat="1" ht="12.2" customHeight="1" thickBot="1" x14ac:dyDescent="0.25">
      <c r="A26" s="1216" t="s">
        <v>317</v>
      </c>
      <c r="B26" s="418" t="s">
        <v>233</v>
      </c>
      <c r="C26" s="416"/>
      <c r="D26" s="423"/>
      <c r="E26" s="416"/>
      <c r="F26" s="416"/>
      <c r="G26" s="416"/>
      <c r="H26" s="632">
        <f t="shared" si="2"/>
        <v>0</v>
      </c>
      <c r="I26" s="632"/>
      <c r="J26" s="196"/>
      <c r="K26" s="196"/>
      <c r="L26" s="197" t="e">
        <f t="shared" si="1"/>
        <v>#DIV/0!</v>
      </c>
    </row>
    <row r="27" spans="1:12" s="54" customFormat="1" ht="12.2" customHeight="1" thickBot="1" x14ac:dyDescent="0.25">
      <c r="A27" s="55" t="s">
        <v>14</v>
      </c>
      <c r="B27" s="56" t="s">
        <v>83</v>
      </c>
      <c r="C27" s="128"/>
      <c r="D27" s="127"/>
      <c r="E27" s="128"/>
      <c r="F27" s="128"/>
      <c r="G27" s="128"/>
      <c r="H27" s="247">
        <f t="shared" si="2"/>
        <v>0</v>
      </c>
      <c r="I27" s="247"/>
      <c r="J27" s="202"/>
      <c r="K27" s="202"/>
      <c r="L27" s="203" t="e">
        <f t="shared" si="1"/>
        <v>#DIV/0!</v>
      </c>
    </row>
    <row r="28" spans="1:12" s="54" customFormat="1" ht="12.2" customHeight="1" thickBot="1" x14ac:dyDescent="0.25">
      <c r="A28" s="55" t="s">
        <v>15</v>
      </c>
      <c r="B28" s="56" t="s">
        <v>162</v>
      </c>
      <c r="C28" s="87">
        <f>+C29+C30</f>
        <v>0</v>
      </c>
      <c r="D28" s="125">
        <f t="shared" ref="D28:K28" si="4">+D29+D30</f>
        <v>0</v>
      </c>
      <c r="E28" s="87">
        <f t="shared" si="4"/>
        <v>0</v>
      </c>
      <c r="F28" s="87">
        <f t="shared" si="4"/>
        <v>0</v>
      </c>
      <c r="G28" s="87">
        <f t="shared" si="4"/>
        <v>0</v>
      </c>
      <c r="H28" s="249">
        <f t="shared" si="2"/>
        <v>0</v>
      </c>
      <c r="I28" s="249">
        <f t="shared" si="4"/>
        <v>0</v>
      </c>
      <c r="J28" s="134">
        <f t="shared" si="4"/>
        <v>0</v>
      </c>
      <c r="K28" s="134">
        <f t="shared" si="4"/>
        <v>0</v>
      </c>
      <c r="L28" s="193" t="e">
        <f t="shared" si="1"/>
        <v>#DIV/0!</v>
      </c>
    </row>
    <row r="29" spans="1:12" s="54" customFormat="1" ht="12.2" customHeight="1" x14ac:dyDescent="0.2">
      <c r="A29" s="57" t="s">
        <v>100</v>
      </c>
      <c r="B29" s="58" t="s">
        <v>160</v>
      </c>
      <c r="C29" s="119"/>
      <c r="D29" s="271"/>
      <c r="E29" s="119"/>
      <c r="F29" s="119"/>
      <c r="G29" s="119"/>
      <c r="H29" s="253">
        <f t="shared" si="2"/>
        <v>0</v>
      </c>
      <c r="I29" s="253"/>
      <c r="J29" s="204"/>
      <c r="K29" s="204"/>
      <c r="L29" s="205" t="e">
        <f t="shared" si="1"/>
        <v>#DIV/0!</v>
      </c>
    </row>
    <row r="30" spans="1:12" s="54" customFormat="1" ht="12.2" customHeight="1" x14ac:dyDescent="0.2">
      <c r="A30" s="57" t="s">
        <v>101</v>
      </c>
      <c r="B30" s="419" t="s">
        <v>163</v>
      </c>
      <c r="C30" s="117"/>
      <c r="D30" s="278"/>
      <c r="E30" s="117"/>
      <c r="F30" s="117"/>
      <c r="G30" s="117"/>
      <c r="H30" s="254">
        <f t="shared" si="2"/>
        <v>0</v>
      </c>
      <c r="I30" s="254"/>
      <c r="J30" s="206"/>
      <c r="K30" s="206"/>
      <c r="L30" s="207" t="e">
        <f t="shared" si="1"/>
        <v>#DIV/0!</v>
      </c>
    </row>
    <row r="31" spans="1:12" s="54" customFormat="1" ht="12.2" customHeight="1" thickBot="1" x14ac:dyDescent="0.25">
      <c r="A31" s="1216" t="s">
        <v>281</v>
      </c>
      <c r="B31" s="98" t="s">
        <v>165</v>
      </c>
      <c r="C31" s="90"/>
      <c r="D31" s="272"/>
      <c r="E31" s="90"/>
      <c r="F31" s="90"/>
      <c r="G31" s="90"/>
      <c r="H31" s="255">
        <f t="shared" si="2"/>
        <v>0</v>
      </c>
      <c r="I31" s="255"/>
      <c r="J31" s="208"/>
      <c r="K31" s="208"/>
      <c r="L31" s="209" t="e">
        <f t="shared" si="1"/>
        <v>#DIV/0!</v>
      </c>
    </row>
    <row r="32" spans="1:12" s="54" customFormat="1" ht="12.2" customHeight="1" thickBot="1" x14ac:dyDescent="0.25">
      <c r="A32" s="55" t="s">
        <v>16</v>
      </c>
      <c r="B32" s="56" t="s">
        <v>166</v>
      </c>
      <c r="C32" s="87">
        <f>+C33+C34+C35</f>
        <v>0</v>
      </c>
      <c r="D32" s="125">
        <f t="shared" ref="D32:K32" si="5">+D33+D34+D35</f>
        <v>0</v>
      </c>
      <c r="E32" s="87">
        <f t="shared" si="5"/>
        <v>0</v>
      </c>
      <c r="F32" s="87">
        <f t="shared" si="5"/>
        <v>0</v>
      </c>
      <c r="G32" s="87">
        <f t="shared" si="5"/>
        <v>0</v>
      </c>
      <c r="H32" s="249">
        <f t="shared" si="2"/>
        <v>0</v>
      </c>
      <c r="I32" s="249">
        <f t="shared" si="5"/>
        <v>0</v>
      </c>
      <c r="J32" s="134">
        <f t="shared" si="5"/>
        <v>0</v>
      </c>
      <c r="K32" s="134">
        <f t="shared" si="5"/>
        <v>0</v>
      </c>
      <c r="L32" s="193" t="e">
        <f t="shared" si="1"/>
        <v>#DIV/0!</v>
      </c>
    </row>
    <row r="33" spans="1:12" s="54" customFormat="1" ht="12.2" customHeight="1" x14ac:dyDescent="0.2">
      <c r="A33" s="57" t="s">
        <v>89</v>
      </c>
      <c r="B33" s="58" t="s">
        <v>167</v>
      </c>
      <c r="C33" s="119"/>
      <c r="D33" s="271"/>
      <c r="E33" s="119"/>
      <c r="F33" s="119"/>
      <c r="G33" s="119"/>
      <c r="H33" s="253">
        <f t="shared" si="2"/>
        <v>0</v>
      </c>
      <c r="I33" s="253"/>
      <c r="J33" s="204"/>
      <c r="K33" s="204"/>
      <c r="L33" s="205" t="e">
        <f t="shared" si="1"/>
        <v>#DIV/0!</v>
      </c>
    </row>
    <row r="34" spans="1:12" s="54" customFormat="1" ht="12.2" customHeight="1" x14ac:dyDescent="0.2">
      <c r="A34" s="57" t="s">
        <v>102</v>
      </c>
      <c r="B34" s="419" t="s">
        <v>168</v>
      </c>
      <c r="C34" s="117"/>
      <c r="D34" s="278"/>
      <c r="E34" s="117"/>
      <c r="F34" s="117"/>
      <c r="G34" s="117"/>
      <c r="H34" s="254">
        <f t="shared" si="2"/>
        <v>0</v>
      </c>
      <c r="I34" s="254"/>
      <c r="J34" s="206"/>
      <c r="K34" s="206"/>
      <c r="L34" s="207" t="e">
        <f t="shared" si="1"/>
        <v>#DIV/0!</v>
      </c>
    </row>
    <row r="35" spans="1:12" s="54" customFormat="1" ht="12.2" customHeight="1" thickBot="1" x14ac:dyDescent="0.25">
      <c r="A35" s="1216" t="s">
        <v>103</v>
      </c>
      <c r="B35" s="60" t="s">
        <v>169</v>
      </c>
      <c r="C35" s="90"/>
      <c r="D35" s="272"/>
      <c r="E35" s="90"/>
      <c r="F35" s="90"/>
      <c r="G35" s="90"/>
      <c r="H35" s="255">
        <f t="shared" si="2"/>
        <v>0</v>
      </c>
      <c r="I35" s="255"/>
      <c r="J35" s="208"/>
      <c r="K35" s="208"/>
      <c r="L35" s="209" t="e">
        <f t="shared" si="1"/>
        <v>#DIV/0!</v>
      </c>
    </row>
    <row r="36" spans="1:12" s="26" customFormat="1" ht="12.2" customHeight="1" thickBot="1" x14ac:dyDescent="0.25">
      <c r="A36" s="55" t="s">
        <v>17</v>
      </c>
      <c r="B36" s="56" t="s">
        <v>170</v>
      </c>
      <c r="C36" s="128"/>
      <c r="D36" s="127">
        <v>50000</v>
      </c>
      <c r="E36" s="128">
        <f>50000+1000000+1000000+1000000</f>
        <v>3050000</v>
      </c>
      <c r="F36" s="128">
        <v>3050000</v>
      </c>
      <c r="G36" s="128">
        <v>3050000</v>
      </c>
      <c r="H36" s="247">
        <f t="shared" si="2"/>
        <v>0</v>
      </c>
      <c r="I36" s="247"/>
      <c r="J36" s="202"/>
      <c r="K36" s="202"/>
      <c r="L36" s="203">
        <f t="shared" si="1"/>
        <v>0</v>
      </c>
    </row>
    <row r="37" spans="1:12" s="26" customFormat="1" ht="12.2" customHeight="1" thickBot="1" x14ac:dyDescent="0.25">
      <c r="A37" s="1217" t="s">
        <v>104</v>
      </c>
      <c r="B37" s="420" t="s">
        <v>165</v>
      </c>
      <c r="C37" s="1211"/>
      <c r="D37" s="127"/>
      <c r="E37" s="128"/>
      <c r="F37" s="128"/>
      <c r="G37" s="128"/>
      <c r="H37" s="247">
        <f t="shared" si="2"/>
        <v>0</v>
      </c>
      <c r="I37" s="247"/>
      <c r="J37" s="202"/>
      <c r="K37" s="202"/>
      <c r="L37" s="203" t="e">
        <f t="shared" si="1"/>
        <v>#DIV/0!</v>
      </c>
    </row>
    <row r="38" spans="1:12" s="26" customFormat="1" ht="12.2" customHeight="1" thickBot="1" x14ac:dyDescent="0.25">
      <c r="A38" s="55" t="s">
        <v>18</v>
      </c>
      <c r="B38" s="56" t="s">
        <v>380</v>
      </c>
      <c r="C38" s="128">
        <f>+C39+C40</f>
        <v>0</v>
      </c>
      <c r="D38" s="127">
        <f t="shared" ref="D38:K38" si="6">+D39+D40</f>
        <v>0</v>
      </c>
      <c r="E38" s="128">
        <f t="shared" si="6"/>
        <v>0</v>
      </c>
      <c r="F38" s="128">
        <f t="shared" si="6"/>
        <v>0</v>
      </c>
      <c r="G38" s="128">
        <f t="shared" si="6"/>
        <v>0</v>
      </c>
      <c r="H38" s="247">
        <f t="shared" si="2"/>
        <v>0</v>
      </c>
      <c r="I38" s="247">
        <f t="shared" si="6"/>
        <v>0</v>
      </c>
      <c r="J38" s="202">
        <f t="shared" si="6"/>
        <v>0</v>
      </c>
      <c r="K38" s="202">
        <f t="shared" si="6"/>
        <v>0</v>
      </c>
      <c r="L38" s="203" t="e">
        <f t="shared" si="1"/>
        <v>#DIV/0!</v>
      </c>
    </row>
    <row r="39" spans="1:12" s="26" customFormat="1" ht="12.2" customHeight="1" x14ac:dyDescent="0.2">
      <c r="A39" s="12" t="s">
        <v>107</v>
      </c>
      <c r="B39" s="93" t="s">
        <v>212</v>
      </c>
      <c r="C39" s="129"/>
      <c r="D39" s="279"/>
      <c r="E39" s="129"/>
      <c r="F39" s="129"/>
      <c r="G39" s="129"/>
      <c r="H39" s="256">
        <f t="shared" si="2"/>
        <v>0</v>
      </c>
      <c r="I39" s="256"/>
      <c r="J39" s="210"/>
      <c r="K39" s="210"/>
      <c r="L39" s="211" t="e">
        <f t="shared" si="1"/>
        <v>#DIV/0!</v>
      </c>
    </row>
    <row r="40" spans="1:12" s="26" customFormat="1" ht="12.2" customHeight="1" x14ac:dyDescent="0.2">
      <c r="A40" s="1182" t="s">
        <v>108</v>
      </c>
      <c r="B40" s="429" t="s">
        <v>213</v>
      </c>
      <c r="C40" s="1212"/>
      <c r="D40" s="425"/>
      <c r="E40" s="421"/>
      <c r="F40" s="421"/>
      <c r="G40" s="1596"/>
      <c r="H40" s="634">
        <f t="shared" si="2"/>
        <v>0</v>
      </c>
      <c r="I40" s="634"/>
      <c r="J40" s="212"/>
      <c r="K40" s="212"/>
      <c r="L40" s="213" t="e">
        <f t="shared" si="1"/>
        <v>#DIV/0!</v>
      </c>
    </row>
    <row r="41" spans="1:12" s="26" customFormat="1" ht="12.2" customHeight="1" thickBot="1" x14ac:dyDescent="0.25">
      <c r="A41" s="1182" t="s">
        <v>323</v>
      </c>
      <c r="B41" s="99" t="s">
        <v>165</v>
      </c>
      <c r="C41" s="90"/>
      <c r="D41" s="130"/>
      <c r="E41" s="131"/>
      <c r="F41" s="131"/>
      <c r="G41" s="131"/>
      <c r="H41" s="248">
        <f t="shared" si="2"/>
        <v>0</v>
      </c>
      <c r="I41" s="248"/>
      <c r="J41" s="214"/>
      <c r="K41" s="214"/>
      <c r="L41" s="215" t="e">
        <f t="shared" si="1"/>
        <v>#DIV/0!</v>
      </c>
    </row>
    <row r="42" spans="1:12" s="26" customFormat="1" ht="12.2" customHeight="1" thickBot="1" x14ac:dyDescent="0.25">
      <c r="A42" s="45" t="s">
        <v>19</v>
      </c>
      <c r="B42" s="56" t="s">
        <v>546</v>
      </c>
      <c r="C42" s="87">
        <f>+C10+C22+C27+C28+C32+C36+C38</f>
        <v>6807200</v>
      </c>
      <c r="D42" s="125">
        <f t="shared" ref="D42:K42" si="7">+D10+D22+D27+D28+D32+D36+D38</f>
        <v>6857200</v>
      </c>
      <c r="E42" s="87">
        <f t="shared" si="7"/>
        <v>11020056</v>
      </c>
      <c r="F42" s="87">
        <f t="shared" si="7"/>
        <v>21156649</v>
      </c>
      <c r="G42" s="87">
        <f t="shared" si="7"/>
        <v>23310649</v>
      </c>
      <c r="H42" s="249">
        <f t="shared" si="2"/>
        <v>2154000</v>
      </c>
      <c r="I42" s="249">
        <f t="shared" si="7"/>
        <v>0</v>
      </c>
      <c r="J42" s="134">
        <f t="shared" si="7"/>
        <v>0</v>
      </c>
      <c r="K42" s="134">
        <f t="shared" si="7"/>
        <v>0</v>
      </c>
      <c r="L42" s="193">
        <f t="shared" si="1"/>
        <v>0</v>
      </c>
    </row>
    <row r="43" spans="1:12" s="26" customFormat="1" ht="12.2" customHeight="1" thickBot="1" x14ac:dyDescent="0.25">
      <c r="A43" s="61" t="s">
        <v>20</v>
      </c>
      <c r="B43" s="56" t="s">
        <v>180</v>
      </c>
      <c r="C43" s="87">
        <f>SUM(C44:C47)</f>
        <v>218098300</v>
      </c>
      <c r="D43" s="125">
        <f t="shared" ref="D43:K43" si="8">SUM(D44:D47)</f>
        <v>257615949</v>
      </c>
      <c r="E43" s="87">
        <f t="shared" si="8"/>
        <v>309532949</v>
      </c>
      <c r="F43" s="87">
        <f t="shared" si="8"/>
        <v>313685749</v>
      </c>
      <c r="G43" s="87">
        <f t="shared" si="8"/>
        <v>313649279</v>
      </c>
      <c r="H43" s="249">
        <f t="shared" si="2"/>
        <v>-36470</v>
      </c>
      <c r="I43" s="249">
        <f t="shared" si="8"/>
        <v>0</v>
      </c>
      <c r="J43" s="134">
        <f t="shared" si="8"/>
        <v>0</v>
      </c>
      <c r="K43" s="134">
        <f t="shared" si="8"/>
        <v>0</v>
      </c>
      <c r="L43" s="193">
        <f t="shared" si="1"/>
        <v>0</v>
      </c>
    </row>
    <row r="44" spans="1:12" s="26" customFormat="1" ht="12.2" customHeight="1" x14ac:dyDescent="0.2">
      <c r="A44" s="57" t="s">
        <v>171</v>
      </c>
      <c r="B44" s="58" t="s">
        <v>131</v>
      </c>
      <c r="C44" s="119">
        <v>1245500</v>
      </c>
      <c r="D44" s="271">
        <f>1245500+7580+3020521+606058+4047369</f>
        <v>8927028</v>
      </c>
      <c r="E44" s="119">
        <v>8927028</v>
      </c>
      <c r="F44" s="119">
        <v>8927028</v>
      </c>
      <c r="G44" s="119">
        <v>8927028</v>
      </c>
      <c r="H44" s="253">
        <f t="shared" si="2"/>
        <v>0</v>
      </c>
      <c r="I44" s="253"/>
      <c r="J44" s="204"/>
      <c r="K44" s="204"/>
      <c r="L44" s="205">
        <f t="shared" si="1"/>
        <v>0</v>
      </c>
    </row>
    <row r="45" spans="1:12" s="26" customFormat="1" ht="12.2" customHeight="1" x14ac:dyDescent="0.2">
      <c r="A45" s="69" t="s">
        <v>172</v>
      </c>
      <c r="B45" s="58" t="s">
        <v>186</v>
      </c>
      <c r="C45" s="117"/>
      <c r="D45" s="278"/>
      <c r="E45" s="117"/>
      <c r="F45" s="117"/>
      <c r="G45" s="117"/>
      <c r="H45" s="254">
        <f t="shared" si="2"/>
        <v>0</v>
      </c>
      <c r="I45" s="254"/>
      <c r="J45" s="206"/>
      <c r="K45" s="206"/>
      <c r="L45" s="207" t="e">
        <f t="shared" si="1"/>
        <v>#DIV/0!</v>
      </c>
    </row>
    <row r="46" spans="1:12" s="26" customFormat="1" ht="12.2" customHeight="1" x14ac:dyDescent="0.2">
      <c r="A46" s="1216" t="s">
        <v>173</v>
      </c>
      <c r="B46" s="419" t="s">
        <v>177</v>
      </c>
      <c r="C46" s="422">
        <f>C70-C42-C44-C63-C65-C68+C38+C32+C28</f>
        <v>213452800</v>
      </c>
      <c r="D46" s="409">
        <f t="shared" ref="D46:K46" si="9">D70-D42-D44-D63-D65-D68+D38+D32+D28</f>
        <v>243812921</v>
      </c>
      <c r="E46" s="409">
        <f t="shared" si="9"/>
        <v>292429921</v>
      </c>
      <c r="F46" s="409">
        <f t="shared" si="9"/>
        <v>294782721</v>
      </c>
      <c r="G46" s="422">
        <f t="shared" si="9"/>
        <v>294746251</v>
      </c>
      <c r="H46" s="635">
        <f t="shared" si="2"/>
        <v>-36470</v>
      </c>
      <c r="I46" s="635">
        <f t="shared" si="9"/>
        <v>0</v>
      </c>
      <c r="J46" s="216">
        <f t="shared" si="9"/>
        <v>0</v>
      </c>
      <c r="K46" s="216">
        <f t="shared" si="9"/>
        <v>0</v>
      </c>
      <c r="L46" s="217">
        <f t="shared" si="1"/>
        <v>0</v>
      </c>
    </row>
    <row r="47" spans="1:12" s="54" customFormat="1" ht="12.2" customHeight="1" thickBot="1" x14ac:dyDescent="0.25">
      <c r="A47" s="57" t="s">
        <v>178</v>
      </c>
      <c r="B47" s="60" t="s">
        <v>179</v>
      </c>
      <c r="C47" s="1213">
        <f>C62-C38-C32-C45-C28</f>
        <v>3400000</v>
      </c>
      <c r="D47" s="280">
        <f t="shared" ref="D47:K47" si="10">D62-D38-D32-D45-D28</f>
        <v>4876000</v>
      </c>
      <c r="E47" s="280">
        <f t="shared" si="10"/>
        <v>8176000</v>
      </c>
      <c r="F47" s="280">
        <f>F62-F38-F32-F45-F28</f>
        <v>9976000</v>
      </c>
      <c r="G47" s="1213">
        <f t="shared" si="10"/>
        <v>9976000</v>
      </c>
      <c r="H47" s="257">
        <f t="shared" si="2"/>
        <v>0</v>
      </c>
      <c r="I47" s="257">
        <f t="shared" si="10"/>
        <v>0</v>
      </c>
      <c r="J47" s="218">
        <f t="shared" si="10"/>
        <v>0</v>
      </c>
      <c r="K47" s="218">
        <f t="shared" si="10"/>
        <v>0</v>
      </c>
      <c r="L47" s="219">
        <f t="shared" si="1"/>
        <v>0</v>
      </c>
    </row>
    <row r="48" spans="1:12" s="54" customFormat="1" ht="15" customHeight="1" thickBot="1" x14ac:dyDescent="0.25">
      <c r="A48" s="61" t="s">
        <v>21</v>
      </c>
      <c r="B48" s="621" t="s">
        <v>174</v>
      </c>
      <c r="C48" s="133">
        <f>+C42+C43</f>
        <v>224905500</v>
      </c>
      <c r="D48" s="132">
        <f t="shared" ref="D48:K48" si="11">+D42+D43</f>
        <v>264473149</v>
      </c>
      <c r="E48" s="133">
        <f t="shared" si="11"/>
        <v>320553005</v>
      </c>
      <c r="F48" s="133">
        <f t="shared" si="11"/>
        <v>334842398</v>
      </c>
      <c r="G48" s="133">
        <f t="shared" si="11"/>
        <v>336959928</v>
      </c>
      <c r="H48" s="250">
        <f t="shared" si="2"/>
        <v>2117530</v>
      </c>
      <c r="I48" s="250">
        <f t="shared" si="11"/>
        <v>0</v>
      </c>
      <c r="J48" s="220">
        <f t="shared" si="11"/>
        <v>0</v>
      </c>
      <c r="K48" s="220">
        <f t="shared" si="11"/>
        <v>0</v>
      </c>
      <c r="L48" s="221"/>
    </row>
    <row r="49" spans="1:15" s="54" customFormat="1" ht="14.45" customHeight="1" x14ac:dyDescent="0.2">
      <c r="A49" s="62"/>
      <c r="B49" s="63"/>
      <c r="C49" s="64"/>
      <c r="D49" s="123"/>
      <c r="E49" s="123"/>
      <c r="F49" s="123"/>
      <c r="G49" s="123"/>
      <c r="H49" s="123"/>
      <c r="I49" s="123"/>
      <c r="J49" s="123"/>
      <c r="K49" s="123"/>
      <c r="L49" s="137"/>
    </row>
    <row r="50" spans="1:15" ht="14.45" customHeight="1" x14ac:dyDescent="0.2">
      <c r="A50" s="1691" t="s">
        <v>34</v>
      </c>
      <c r="B50" s="1691"/>
      <c r="C50" s="1691"/>
      <c r="D50" s="1691"/>
      <c r="E50" s="1691"/>
      <c r="F50" s="1691"/>
      <c r="G50" s="1691"/>
      <c r="H50" s="1691"/>
      <c r="I50" s="64"/>
      <c r="J50" s="64"/>
      <c r="K50" s="64"/>
      <c r="L50" s="138"/>
    </row>
    <row r="51" spans="1:15" ht="14.45" customHeight="1" thickBot="1" x14ac:dyDescent="0.3">
      <c r="A51" s="1692" t="s">
        <v>362</v>
      </c>
      <c r="B51" s="1692"/>
      <c r="C51" s="1692"/>
      <c r="D51" s="1692"/>
      <c r="E51" s="1692"/>
      <c r="F51" s="1692"/>
      <c r="G51" s="1692"/>
      <c r="H51" s="1692"/>
      <c r="I51" s="1601"/>
      <c r="J51" s="1601"/>
      <c r="K51" s="1601"/>
      <c r="L51" s="139"/>
    </row>
    <row r="52" spans="1:15" s="48" customFormat="1" ht="66.75" customHeight="1" thickBot="1" x14ac:dyDescent="0.25">
      <c r="A52" s="1602" t="s">
        <v>142</v>
      </c>
      <c r="B52" s="44" t="s">
        <v>36</v>
      </c>
      <c r="C52" s="21" t="str">
        <f>'1. mell.bevétel_össz'!C8</f>
        <v>2023. évi eredeti előirányzat
2/2023. (II.14.)</v>
      </c>
      <c r="D52" s="275" t="str">
        <f>'1. mell.bevétel_össz'!D8</f>
        <v>Módosított előirányzat a 14/2023.  (VI.29.)  rendelet szerint</v>
      </c>
      <c r="E52" s="44" t="str">
        <f>'1. mell.bevétel_össz'!E8</f>
        <v>Módosított előirányzat a 18/2023. (IX.26.)  rendelet szerint</v>
      </c>
      <c r="F52" s="44" t="str">
        <f>'1. mell.bevétel_össz'!F8</f>
        <v>Módosított előirányzat a 23/2023. (XII.14.)  rendelet szerint</v>
      </c>
      <c r="G52" s="44" t="str">
        <f>'1. mell.bevétel_össz'!G8</f>
        <v>Módosított előirányzat a …../2024. (II…..)  rendelet szerint</v>
      </c>
      <c r="H52" s="124" t="str">
        <f>'1. mell.bevétel_össz'!H8</f>
        <v>Változás a 23/2023. (XII.14) rendelethez képest</v>
      </c>
      <c r="I52" s="275" t="str">
        <f>'1. mell.bevétel_össz'!I8</f>
        <v>2023. évi teljesítés              2023.06.30-ig</v>
      </c>
      <c r="J52" s="44" t="str">
        <f>'1. mell.bevétel_össz'!J8</f>
        <v>2023. évi teljesítés              2023.09.30-ig</v>
      </c>
      <c r="K52" s="44" t="str">
        <f>'1. mell.bevétel_össz'!K8</f>
        <v>2023. évi teljesítés              2023.12.31-ig</v>
      </c>
      <c r="L52" s="44" t="str">
        <f>'1. mell.bevétel_össz'!L8</f>
        <v>Teljesítés %-a</v>
      </c>
    </row>
    <row r="53" spans="1:15" s="33" customFormat="1" ht="12.2" customHeight="1" thickBot="1" x14ac:dyDescent="0.25">
      <c r="A53" s="282" t="s">
        <v>12</v>
      </c>
      <c r="B53" s="56" t="s">
        <v>547</v>
      </c>
      <c r="C53" s="87">
        <f>SUM(C54:C59)-C55</f>
        <v>221505500</v>
      </c>
      <c r="D53" s="125">
        <f>SUM(D54:D59)-D55</f>
        <v>259597149</v>
      </c>
      <c r="E53" s="87">
        <f>SUM(E54:E59)-E55</f>
        <v>312377005</v>
      </c>
      <c r="F53" s="87">
        <f>SUM(F54:F59)-F55</f>
        <v>324866398</v>
      </c>
      <c r="G53" s="87">
        <f>SUM(G54:G59)-G55</f>
        <v>326983928</v>
      </c>
      <c r="H53" s="249">
        <f t="shared" ref="H53:H72" si="12">+G53-F53</f>
        <v>2117530</v>
      </c>
      <c r="I53" s="249">
        <f>SUM(I54:I59)-I55</f>
        <v>0</v>
      </c>
      <c r="J53" s="134">
        <f>SUM(J54:J59)-J55</f>
        <v>0</v>
      </c>
      <c r="K53" s="134">
        <f>SUM(K54:K59)-K55</f>
        <v>0</v>
      </c>
      <c r="L53" s="193">
        <f t="shared" ref="L53:L70" si="13">I53/D53*100</f>
        <v>0</v>
      </c>
    </row>
    <row r="54" spans="1:15" ht="12.2" customHeight="1" x14ac:dyDescent="0.2">
      <c r="A54" s="785" t="s">
        <v>91</v>
      </c>
      <c r="B54" s="17" t="s">
        <v>68</v>
      </c>
      <c r="C54" s="119">
        <v>144100000</v>
      </c>
      <c r="D54" s="271">
        <f>144100000+1750000</f>
        <v>145850000</v>
      </c>
      <c r="E54" s="119">
        <f>145850000+662856+1700000+5250000+6900000+29000000</f>
        <v>189362856</v>
      </c>
      <c r="F54" s="119">
        <f>189362856+552500</f>
        <v>189915356</v>
      </c>
      <c r="G54" s="119">
        <v>189915356</v>
      </c>
      <c r="H54" s="253">
        <f t="shared" si="12"/>
        <v>0</v>
      </c>
      <c r="I54" s="253"/>
      <c r="J54" s="204"/>
      <c r="K54" s="204"/>
      <c r="L54" s="205">
        <f t="shared" si="13"/>
        <v>0</v>
      </c>
    </row>
    <row r="55" spans="1:15" ht="12.2" customHeight="1" x14ac:dyDescent="0.2">
      <c r="A55" s="785" t="s">
        <v>305</v>
      </c>
      <c r="B55" s="418" t="s">
        <v>270</v>
      </c>
      <c r="C55" s="119"/>
      <c r="D55" s="1344"/>
      <c r="E55" s="1435">
        <v>6900000</v>
      </c>
      <c r="F55" s="1435">
        <v>6900000</v>
      </c>
      <c r="G55" s="1435">
        <f>6900000-954225</f>
        <v>5945775</v>
      </c>
      <c r="H55" s="1436">
        <f t="shared" si="12"/>
        <v>-954225</v>
      </c>
      <c r="I55" s="253"/>
      <c r="J55" s="204"/>
      <c r="K55" s="204"/>
      <c r="L55" s="205" t="e">
        <f t="shared" si="13"/>
        <v>#DIV/0!</v>
      </c>
    </row>
    <row r="56" spans="1:15" ht="12.2" customHeight="1" x14ac:dyDescent="0.2">
      <c r="A56" s="785" t="s">
        <v>92</v>
      </c>
      <c r="B56" s="415" t="s">
        <v>87</v>
      </c>
      <c r="C56" s="422">
        <v>24030000</v>
      </c>
      <c r="D56" s="409">
        <f>24030000+490000</f>
        <v>24520000</v>
      </c>
      <c r="E56" s="422">
        <f>24520000+1470000+897000+1100000</f>
        <v>27987000</v>
      </c>
      <c r="F56" s="422">
        <f>27987000+1800000+97500</f>
        <v>29884500</v>
      </c>
      <c r="G56" s="422">
        <v>29884500</v>
      </c>
      <c r="H56" s="635">
        <f t="shared" si="12"/>
        <v>0</v>
      </c>
      <c r="I56" s="635"/>
      <c r="J56" s="216"/>
      <c r="K56" s="216"/>
      <c r="L56" s="217">
        <f t="shared" si="13"/>
        <v>0</v>
      </c>
    </row>
    <row r="57" spans="1:15" ht="12.2" customHeight="1" x14ac:dyDescent="0.2">
      <c r="A57" s="785" t="s">
        <v>93</v>
      </c>
      <c r="B57" s="415" t="s">
        <v>69</v>
      </c>
      <c r="C57" s="422">
        <v>52130000</v>
      </c>
      <c r="D57" s="409">
        <f>52130000+26667490+1000000+500000+3020521+606058+50000+4000000</f>
        <v>87974069</v>
      </c>
      <c r="E57" s="422">
        <f>87974069+800000-1700000+500000+1000000+1000000+1000000+3200000</f>
        <v>93774069</v>
      </c>
      <c r="F57" s="422">
        <f>93774069+3502800+5653000+343900+539693</f>
        <v>103813462</v>
      </c>
      <c r="G57" s="422">
        <f>103813462-36470+300000+254000+800000+800000</f>
        <v>105930992</v>
      </c>
      <c r="H57" s="635">
        <f t="shared" si="12"/>
        <v>2117530</v>
      </c>
      <c r="I57" s="635"/>
      <c r="J57" s="216"/>
      <c r="K57" s="216"/>
      <c r="L57" s="217">
        <f t="shared" si="13"/>
        <v>0</v>
      </c>
    </row>
    <row r="58" spans="1:15" ht="12.2" customHeight="1" x14ac:dyDescent="0.2">
      <c r="A58" s="785" t="s">
        <v>90</v>
      </c>
      <c r="B58" s="415" t="s">
        <v>80</v>
      </c>
      <c r="C58" s="422"/>
      <c r="D58" s="409"/>
      <c r="E58" s="422"/>
      <c r="F58" s="422"/>
      <c r="G58" s="422"/>
      <c r="H58" s="635">
        <f t="shared" si="12"/>
        <v>0</v>
      </c>
      <c r="I58" s="635"/>
      <c r="J58" s="216"/>
      <c r="K58" s="216"/>
      <c r="L58" s="217" t="e">
        <f t="shared" si="13"/>
        <v>#DIV/0!</v>
      </c>
    </row>
    <row r="59" spans="1:15" ht="12.2" customHeight="1" x14ac:dyDescent="0.2">
      <c r="A59" s="785" t="s">
        <v>147</v>
      </c>
      <c r="B59" s="415" t="s">
        <v>88</v>
      </c>
      <c r="C59" s="422">
        <f>SUM(C60:C61)</f>
        <v>1245500</v>
      </c>
      <c r="D59" s="409">
        <f>SUM(D60:D61)</f>
        <v>1253080</v>
      </c>
      <c r="E59" s="422">
        <v>1253080</v>
      </c>
      <c r="F59" s="422">
        <v>1253080</v>
      </c>
      <c r="G59" s="422">
        <f>SUM(G60:G61)</f>
        <v>1253080</v>
      </c>
      <c r="H59" s="635">
        <f t="shared" si="12"/>
        <v>0</v>
      </c>
      <c r="I59" s="635">
        <f>SUM(I60:I61)</f>
        <v>0</v>
      </c>
      <c r="J59" s="216">
        <f>SUM(J60:J61)</f>
        <v>0</v>
      </c>
      <c r="K59" s="216">
        <f>SUM(K60:K61)</f>
        <v>0</v>
      </c>
      <c r="L59" s="217">
        <f t="shared" si="13"/>
        <v>0</v>
      </c>
    </row>
    <row r="60" spans="1:15" ht="12.2" customHeight="1" x14ac:dyDescent="0.2">
      <c r="A60" s="785" t="s">
        <v>306</v>
      </c>
      <c r="B60" s="648" t="s">
        <v>235</v>
      </c>
      <c r="C60" s="422">
        <f>'13.támogatás'!C81</f>
        <v>1245500</v>
      </c>
      <c r="D60" s="409">
        <f>'13.támogatás'!D81</f>
        <v>1253080</v>
      </c>
      <c r="E60" s="422">
        <v>1253080</v>
      </c>
      <c r="F60" s="422">
        <f>'13.támogatás'!F81</f>
        <v>1253080</v>
      </c>
      <c r="G60" s="422">
        <f>'13.támogatás'!G81</f>
        <v>1253080</v>
      </c>
      <c r="H60" s="635">
        <f t="shared" si="12"/>
        <v>0</v>
      </c>
      <c r="I60" s="635"/>
      <c r="J60" s="216"/>
      <c r="K60" s="216"/>
      <c r="L60" s="217">
        <f t="shared" si="13"/>
        <v>0</v>
      </c>
    </row>
    <row r="61" spans="1:15" ht="12.2" customHeight="1" thickBot="1" x14ac:dyDescent="0.25">
      <c r="A61" s="283" t="s">
        <v>307</v>
      </c>
      <c r="B61" s="83" t="s">
        <v>234</v>
      </c>
      <c r="C61" s="90"/>
      <c r="D61" s="272"/>
      <c r="E61" s="90"/>
      <c r="F61" s="90"/>
      <c r="G61" s="90"/>
      <c r="H61" s="255">
        <f t="shared" si="12"/>
        <v>0</v>
      </c>
      <c r="I61" s="255"/>
      <c r="J61" s="208"/>
      <c r="K61" s="208"/>
      <c r="L61" s="209" t="e">
        <f t="shared" si="13"/>
        <v>#DIV/0!</v>
      </c>
    </row>
    <row r="62" spans="1:15" ht="12.2" customHeight="1" thickBot="1" x14ac:dyDescent="0.25">
      <c r="A62" s="282" t="s">
        <v>13</v>
      </c>
      <c r="B62" s="56" t="s">
        <v>548</v>
      </c>
      <c r="C62" s="87">
        <f>SUM(C63:C67)</f>
        <v>3400000</v>
      </c>
      <c r="D62" s="125">
        <f>SUM(D63:D67)</f>
        <v>4876000</v>
      </c>
      <c r="E62" s="87">
        <f>SUM(E63:E67)</f>
        <v>8176000</v>
      </c>
      <c r="F62" s="87">
        <f>SUM(F63:F67)</f>
        <v>9976000</v>
      </c>
      <c r="G62" s="87">
        <f>SUM(G63:G67)</f>
        <v>9976000</v>
      </c>
      <c r="H62" s="249">
        <f t="shared" si="12"/>
        <v>0</v>
      </c>
      <c r="I62" s="249">
        <f>SUM(I63:I67)</f>
        <v>0</v>
      </c>
      <c r="J62" s="134">
        <f>SUM(J63:J67)</f>
        <v>0</v>
      </c>
      <c r="K62" s="134">
        <f>SUM(K63:K67)</f>
        <v>0</v>
      </c>
      <c r="L62" s="193">
        <f t="shared" si="13"/>
        <v>0</v>
      </c>
    </row>
    <row r="63" spans="1:15" s="33" customFormat="1" ht="12.2" customHeight="1" x14ac:dyDescent="0.2">
      <c r="A63" s="785" t="s">
        <v>94</v>
      </c>
      <c r="B63" s="17" t="s">
        <v>119</v>
      </c>
      <c r="C63" s="119">
        <f>+'15.felh.felúj.'!C89</f>
        <v>3400000</v>
      </c>
      <c r="D63" s="271">
        <f>+'15.felh.felúj.'!D89</f>
        <v>4876000</v>
      </c>
      <c r="E63" s="119">
        <f>'15.felh.felúj.'!E89</f>
        <v>8176000</v>
      </c>
      <c r="F63" s="119">
        <f>'15.felh.felúj.'!F89</f>
        <v>9976000</v>
      </c>
      <c r="G63" s="119">
        <f>'15.felh.felúj.'!G89</f>
        <v>9976000</v>
      </c>
      <c r="H63" s="253">
        <f t="shared" si="12"/>
        <v>0</v>
      </c>
      <c r="I63" s="253">
        <f>'15.felh.felúj.'!I89</f>
        <v>0</v>
      </c>
      <c r="J63" s="204">
        <f>'15.felh.felúj.'!J89</f>
        <v>0</v>
      </c>
      <c r="K63" s="204">
        <f>'15.felh.felúj.'!K89</f>
        <v>0</v>
      </c>
      <c r="L63" s="205">
        <f t="shared" si="13"/>
        <v>0</v>
      </c>
    </row>
    <row r="64" spans="1:15" s="33" customFormat="1" ht="12.2" customHeight="1" x14ac:dyDescent="0.2">
      <c r="A64" s="785" t="s">
        <v>316</v>
      </c>
      <c r="B64" s="1597" t="s">
        <v>236</v>
      </c>
      <c r="C64" s="119"/>
      <c r="D64" s="271"/>
      <c r="E64" s="119"/>
      <c r="F64" s="119"/>
      <c r="G64" s="119"/>
      <c r="H64" s="253">
        <f t="shared" si="12"/>
        <v>0</v>
      </c>
      <c r="I64" s="253"/>
      <c r="J64" s="204"/>
      <c r="K64" s="204"/>
      <c r="L64" s="205" t="e">
        <f t="shared" si="13"/>
        <v>#DIV/0!</v>
      </c>
      <c r="O64" s="33" t="s">
        <v>385</v>
      </c>
    </row>
    <row r="65" spans="1:12" ht="12.2" customHeight="1" x14ac:dyDescent="0.2">
      <c r="A65" s="785" t="s">
        <v>95</v>
      </c>
      <c r="B65" s="415" t="s">
        <v>2</v>
      </c>
      <c r="C65" s="422">
        <f>'15.felh.felúj.'!C96</f>
        <v>0</v>
      </c>
      <c r="D65" s="409">
        <f>'15.felh.felúj.'!D96</f>
        <v>0</v>
      </c>
      <c r="E65" s="422">
        <f>'15.felh.felúj.'!E96</f>
        <v>0</v>
      </c>
      <c r="F65" s="422">
        <f>'15.felh.felúj.'!F96</f>
        <v>0</v>
      </c>
      <c r="G65" s="422">
        <f>'15.felh.felúj.'!G96</f>
        <v>0</v>
      </c>
      <c r="H65" s="635">
        <f t="shared" si="12"/>
        <v>0</v>
      </c>
      <c r="I65" s="635">
        <f>'15.felh.felúj.'!I96</f>
        <v>0</v>
      </c>
      <c r="J65" s="216">
        <f>'15.felh.felúj.'!J96</f>
        <v>0</v>
      </c>
      <c r="K65" s="216">
        <f>'15.felh.felúj.'!K96</f>
        <v>0</v>
      </c>
      <c r="L65" s="217" t="e">
        <f t="shared" si="13"/>
        <v>#DIV/0!</v>
      </c>
    </row>
    <row r="66" spans="1:12" ht="12.2" customHeight="1" x14ac:dyDescent="0.2">
      <c r="A66" s="785" t="s">
        <v>342</v>
      </c>
      <c r="B66" s="650" t="s">
        <v>237</v>
      </c>
      <c r="C66" s="422"/>
      <c r="D66" s="409"/>
      <c r="E66" s="422"/>
      <c r="F66" s="422"/>
      <c r="G66" s="422"/>
      <c r="H66" s="635">
        <f t="shared" si="12"/>
        <v>0</v>
      </c>
      <c r="I66" s="635"/>
      <c r="J66" s="216"/>
      <c r="K66" s="216"/>
      <c r="L66" s="217" t="e">
        <f t="shared" si="13"/>
        <v>#DIV/0!</v>
      </c>
    </row>
    <row r="67" spans="1:12" ht="12.2" customHeight="1" x14ac:dyDescent="0.2">
      <c r="A67" s="785" t="s">
        <v>96</v>
      </c>
      <c r="B67" s="17" t="s">
        <v>175</v>
      </c>
      <c r="C67" s="422"/>
      <c r="D67" s="409"/>
      <c r="E67" s="422"/>
      <c r="F67" s="422"/>
      <c r="G67" s="422"/>
      <c r="H67" s="635">
        <f t="shared" si="12"/>
        <v>0</v>
      </c>
      <c r="I67" s="635"/>
      <c r="J67" s="216"/>
      <c r="K67" s="216"/>
      <c r="L67" s="217" t="e">
        <f t="shared" si="13"/>
        <v>#DIV/0!</v>
      </c>
    </row>
    <row r="68" spans="1:12" ht="12.2" customHeight="1" x14ac:dyDescent="0.2">
      <c r="A68" s="785" t="s">
        <v>317</v>
      </c>
      <c r="B68" s="648" t="s">
        <v>239</v>
      </c>
      <c r="C68" s="422"/>
      <c r="D68" s="409"/>
      <c r="E68" s="422"/>
      <c r="F68" s="422"/>
      <c r="G68" s="422"/>
      <c r="H68" s="635">
        <f t="shared" si="12"/>
        <v>0</v>
      </c>
      <c r="I68" s="635"/>
      <c r="J68" s="216"/>
      <c r="K68" s="216"/>
      <c r="L68" s="217" t="e">
        <f t="shared" si="13"/>
        <v>#DIV/0!</v>
      </c>
    </row>
    <row r="69" spans="1:12" ht="12.2" customHeight="1" thickBot="1" x14ac:dyDescent="0.25">
      <c r="A69" s="785" t="s">
        <v>318</v>
      </c>
      <c r="B69" s="648" t="s">
        <v>238</v>
      </c>
      <c r="C69" s="422"/>
      <c r="D69" s="409"/>
      <c r="E69" s="422"/>
      <c r="F69" s="422"/>
      <c r="G69" s="422"/>
      <c r="H69" s="635">
        <f t="shared" si="12"/>
        <v>0</v>
      </c>
      <c r="I69" s="635"/>
      <c r="J69" s="216"/>
      <c r="K69" s="216"/>
      <c r="L69" s="217" t="e">
        <f t="shared" si="13"/>
        <v>#DIV/0!</v>
      </c>
    </row>
    <row r="70" spans="1:12" ht="15" customHeight="1" thickBot="1" x14ac:dyDescent="0.25">
      <c r="A70" s="282" t="s">
        <v>14</v>
      </c>
      <c r="B70" s="65" t="s">
        <v>176</v>
      </c>
      <c r="C70" s="133">
        <f>+C53+C62</f>
        <v>224905500</v>
      </c>
      <c r="D70" s="132">
        <f>+D53+D62</f>
        <v>264473149</v>
      </c>
      <c r="E70" s="133">
        <f>+E53+E62</f>
        <v>320553005</v>
      </c>
      <c r="F70" s="133">
        <f>+F53+F62</f>
        <v>334842398</v>
      </c>
      <c r="G70" s="133">
        <f>+G53+G62</f>
        <v>336959928</v>
      </c>
      <c r="H70" s="250">
        <f t="shared" si="12"/>
        <v>2117530</v>
      </c>
      <c r="I70" s="250">
        <f>+I53+I62</f>
        <v>0</v>
      </c>
      <c r="J70" s="220">
        <f>+J53+J62</f>
        <v>0</v>
      </c>
      <c r="K70" s="220">
        <f>+K53+K62</f>
        <v>0</v>
      </c>
      <c r="L70" s="221">
        <f t="shared" si="13"/>
        <v>0</v>
      </c>
    </row>
    <row r="71" spans="1:12" ht="13.5" thickBot="1" x14ac:dyDescent="0.25">
      <c r="C71" s="27"/>
      <c r="D71" s="27"/>
      <c r="E71" s="27"/>
      <c r="F71" s="27"/>
      <c r="G71" s="27"/>
      <c r="H71" s="27"/>
      <c r="I71" s="27"/>
      <c r="J71" s="27"/>
      <c r="K71" s="27"/>
      <c r="L71" s="140"/>
    </row>
    <row r="72" spans="1:12" s="728" customFormat="1" ht="15" customHeight="1" thickBot="1" x14ac:dyDescent="0.25">
      <c r="A72" s="1214" t="s">
        <v>290</v>
      </c>
      <c r="B72" s="1215"/>
      <c r="C72" s="724">
        <v>35</v>
      </c>
      <c r="D72" s="725">
        <v>35</v>
      </c>
      <c r="E72" s="724">
        <v>35</v>
      </c>
      <c r="F72" s="724">
        <v>35</v>
      </c>
      <c r="G72" s="724">
        <v>35</v>
      </c>
      <c r="H72" s="1199">
        <f t="shared" si="12"/>
        <v>0</v>
      </c>
      <c r="I72" s="726"/>
      <c r="J72" s="726"/>
      <c r="K72" s="726"/>
      <c r="L72" s="727">
        <f>I72/D72*100</f>
        <v>0</v>
      </c>
    </row>
    <row r="73" spans="1:12" s="728" customFormat="1" ht="14.25" hidden="1" customHeight="1" thickBot="1" x14ac:dyDescent="0.25">
      <c r="A73" s="722" t="s">
        <v>291</v>
      </c>
      <c r="B73" s="723"/>
      <c r="C73" s="786"/>
      <c r="D73" s="738"/>
      <c r="E73" s="729"/>
      <c r="F73" s="729"/>
      <c r="G73" s="729"/>
      <c r="H73" s="762"/>
      <c r="I73" s="763"/>
      <c r="J73" s="761"/>
      <c r="K73" s="763"/>
      <c r="L73" s="727" t="e">
        <f>I73/D73*100</f>
        <v>#DIV/0!</v>
      </c>
    </row>
    <row r="74" spans="1:12" x14ac:dyDescent="0.2">
      <c r="H74" s="225" t="s">
        <v>735</v>
      </c>
    </row>
  </sheetData>
  <sheetProtection formatCells="0"/>
  <mergeCells count="9">
    <mergeCell ref="A9:H9"/>
    <mergeCell ref="A50:H50"/>
    <mergeCell ref="A51:H51"/>
    <mergeCell ref="A3:L3"/>
    <mergeCell ref="A1:H1"/>
    <mergeCell ref="A2:H2"/>
    <mergeCell ref="C4:H4"/>
    <mergeCell ref="C5:H5"/>
    <mergeCell ref="A6:H6"/>
  </mergeCells>
  <phoneticPr fontId="45" type="noConversion"/>
  <printOptions horizontalCentered="1"/>
  <pageMargins left="0.39370078740157483" right="0.39370078740157483" top="0.39370078740157483" bottom="0.19685039370078741" header="0.78740157480314965" footer="0.78740157480314965"/>
  <pageSetup paperSize="9" scale="73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L74"/>
  <sheetViews>
    <sheetView tabSelected="1" view="pageBreakPreview" zoomScale="130" zoomScaleNormal="142" zoomScaleSheetLayoutView="130" workbookViewId="0">
      <selection activeCell="T52" sqref="T52"/>
    </sheetView>
  </sheetViews>
  <sheetFormatPr defaultColWidth="9.33203125" defaultRowHeight="12.75" x14ac:dyDescent="0.2"/>
  <cols>
    <col min="1" max="1" width="13.83203125" style="1604" customWidth="1"/>
    <col min="2" max="2" width="67.5" style="25" customWidth="1"/>
    <col min="3" max="3" width="13.1640625" style="25" customWidth="1"/>
    <col min="4" max="4" width="15.83203125" style="25" hidden="1" customWidth="1"/>
    <col min="5" max="5" width="14" style="25" hidden="1" customWidth="1"/>
    <col min="6" max="6" width="15.5" style="25" customWidth="1"/>
    <col min="7" max="7" width="15.83203125" style="25" customWidth="1"/>
    <col min="8" max="8" width="14.33203125" style="25" customWidth="1"/>
    <col min="9" max="11" width="15.83203125" style="25" hidden="1" customWidth="1"/>
    <col min="12" max="12" width="1.5" style="141" hidden="1" customWidth="1"/>
    <col min="13" max="13" width="9.33203125" style="25" customWidth="1"/>
    <col min="14" max="16384" width="9.33203125" style="25"/>
  </cols>
  <sheetData>
    <row r="1" spans="1:12" ht="12.75" customHeight="1" x14ac:dyDescent="0.2">
      <c r="A1" s="1665" t="s">
        <v>830</v>
      </c>
      <c r="B1" s="1665"/>
      <c r="C1" s="1665"/>
      <c r="D1" s="1665"/>
      <c r="E1" s="1665"/>
      <c r="F1" s="1665"/>
      <c r="G1" s="1665"/>
      <c r="H1" s="1665"/>
      <c r="I1" s="81"/>
      <c r="J1" s="81"/>
      <c r="K1" s="81"/>
      <c r="L1" s="143"/>
    </row>
    <row r="2" spans="1:12" ht="12.75" customHeight="1" x14ac:dyDescent="0.2">
      <c r="A2" s="1665" t="s">
        <v>746</v>
      </c>
      <c r="B2" s="1665"/>
      <c r="C2" s="1665"/>
      <c r="D2" s="1665"/>
      <c r="E2" s="1665"/>
      <c r="F2" s="1665"/>
      <c r="G2" s="1665"/>
      <c r="H2" s="1665"/>
      <c r="I2" s="81"/>
      <c r="J2" s="81"/>
      <c r="K2" s="81"/>
      <c r="L2" s="143"/>
    </row>
    <row r="3" spans="1:12" s="24" customFormat="1" ht="21.2" customHeight="1" thickBot="1" x14ac:dyDescent="0.25">
      <c r="A3" s="1665"/>
      <c r="B3" s="1665"/>
      <c r="C3" s="1665"/>
      <c r="D3" s="1665"/>
      <c r="E3" s="1665"/>
      <c r="F3" s="1665"/>
      <c r="G3" s="1665"/>
      <c r="H3" s="1665"/>
      <c r="I3" s="1665"/>
      <c r="J3" s="1665"/>
      <c r="K3" s="1665"/>
      <c r="L3" s="1665"/>
    </row>
    <row r="4" spans="1:12" s="40" customFormat="1" ht="35.450000000000003" customHeight="1" x14ac:dyDescent="0.2">
      <c r="A4" s="38" t="s">
        <v>137</v>
      </c>
      <c r="B4" s="39" t="s">
        <v>8</v>
      </c>
      <c r="C4" s="1693" t="s">
        <v>181</v>
      </c>
      <c r="D4" s="1694"/>
      <c r="E4" s="1694"/>
      <c r="F4" s="1694"/>
      <c r="G4" s="1694"/>
      <c r="H4" s="1695"/>
      <c r="I4" s="231"/>
      <c r="J4" s="231"/>
      <c r="K4" s="231"/>
      <c r="L4" s="232"/>
    </row>
    <row r="5" spans="1:12" s="40" customFormat="1" ht="24.75" thickBot="1" x14ac:dyDescent="0.25">
      <c r="A5" s="41" t="s">
        <v>139</v>
      </c>
      <c r="B5" s="42" t="s">
        <v>140</v>
      </c>
      <c r="C5" s="1696" t="s">
        <v>141</v>
      </c>
      <c r="D5" s="1697"/>
      <c r="E5" s="1697"/>
      <c r="F5" s="1697"/>
      <c r="G5" s="1697"/>
      <c r="H5" s="1698"/>
      <c r="I5" s="233"/>
      <c r="J5" s="233"/>
      <c r="K5" s="233"/>
      <c r="L5" s="234"/>
    </row>
    <row r="6" spans="1:12" s="43" customFormat="1" ht="15.95" customHeight="1" thickBot="1" x14ac:dyDescent="0.3">
      <c r="A6" s="1699" t="s">
        <v>362</v>
      </c>
      <c r="B6" s="1699"/>
      <c r="C6" s="1699"/>
      <c r="D6" s="1699"/>
      <c r="E6" s="1699"/>
      <c r="F6" s="1699"/>
      <c r="G6" s="1699"/>
      <c r="H6" s="1699"/>
      <c r="I6" s="235"/>
      <c r="J6" s="235"/>
      <c r="K6" s="235"/>
      <c r="L6" s="235"/>
    </row>
    <row r="7" spans="1:12" ht="65.25" customHeight="1" thickBot="1" x14ac:dyDescent="0.25">
      <c r="A7" s="1602" t="s">
        <v>142</v>
      </c>
      <c r="B7" s="44" t="s">
        <v>36</v>
      </c>
      <c r="C7" s="44" t="str">
        <f>'1. mell.bevétel_össz'!C8</f>
        <v>2023. évi eredeti előirányzat
2/2023. (II.14.)</v>
      </c>
      <c r="D7" s="275" t="str">
        <f>'1. mell.bevétel_össz'!D8</f>
        <v>Módosított előirányzat a 14/2023.  (VI.29.)  rendelet szerint</v>
      </c>
      <c r="E7" s="44" t="str">
        <f>'1. mell.bevétel_össz'!E8</f>
        <v>Módosított előirányzat a 18/2023. (IX.26.)  rendelet szerint</v>
      </c>
      <c r="F7" s="44" t="str">
        <f>'1. mell.bevétel_össz'!F8</f>
        <v>Módosított előirányzat a 23/2023. (XII.14.)  rendelet szerint</v>
      </c>
      <c r="G7" s="44" t="str">
        <f>'1. mell.bevétel_össz'!G8</f>
        <v>Módosított előirányzat a …../2024. (II…..)  rendelet szerint</v>
      </c>
      <c r="H7" s="1603" t="str">
        <f>'1. mell.bevétel_össz'!H8</f>
        <v>Változás a 23/2023. (XII.14) rendelethez képest</v>
      </c>
      <c r="I7" s="261" t="str">
        <f>'1. mell.bevétel_össz'!I8</f>
        <v>2023. évi teljesítés              2023.06.30-ig</v>
      </c>
      <c r="J7" s="186" t="str">
        <f>'1. mell.bevétel_össz'!J8</f>
        <v>2023. évi teljesítés              2023.09.30-ig</v>
      </c>
      <c r="K7" s="186" t="str">
        <f>'1. mell.bevétel_össz'!K8</f>
        <v>2023. évi teljesítés              2023.12.31-ig</v>
      </c>
      <c r="L7" s="187" t="str">
        <f>'1. mell.bevétel_össz'!L8</f>
        <v>Teljesítés %-a</v>
      </c>
    </row>
    <row r="8" spans="1:12" s="48" customFormat="1" ht="12.95" customHeight="1" thickBot="1" x14ac:dyDescent="0.25">
      <c r="A8" s="45" t="s">
        <v>297</v>
      </c>
      <c r="B8" s="46" t="s">
        <v>298</v>
      </c>
      <c r="C8" s="1168" t="s">
        <v>299</v>
      </c>
      <c r="D8" s="263" t="s">
        <v>300</v>
      </c>
      <c r="E8" s="46" t="s">
        <v>300</v>
      </c>
      <c r="F8" s="46" t="s">
        <v>300</v>
      </c>
      <c r="G8" s="46" t="s">
        <v>301</v>
      </c>
      <c r="H8" s="260" t="s">
        <v>388</v>
      </c>
      <c r="I8" s="260" t="s">
        <v>299</v>
      </c>
      <c r="J8" s="154" t="s">
        <v>299</v>
      </c>
      <c r="K8" s="154" t="s">
        <v>299</v>
      </c>
      <c r="L8" s="155" t="s">
        <v>299</v>
      </c>
    </row>
    <row r="9" spans="1:12" s="48" customFormat="1" ht="15.95" customHeight="1" thickBot="1" x14ac:dyDescent="0.25">
      <c r="A9" s="1681" t="s">
        <v>11</v>
      </c>
      <c r="B9" s="1682"/>
      <c r="C9" s="1682"/>
      <c r="D9" s="1682"/>
      <c r="E9" s="1682"/>
      <c r="F9" s="1682"/>
      <c r="G9" s="1682"/>
      <c r="H9" s="1683"/>
      <c r="I9" s="258"/>
      <c r="J9" s="258"/>
      <c r="K9" s="258"/>
      <c r="L9" s="258"/>
    </row>
    <row r="10" spans="1:12" s="26" customFormat="1" ht="12.2" customHeight="1" thickBot="1" x14ac:dyDescent="0.25">
      <c r="A10" s="45" t="s">
        <v>12</v>
      </c>
      <c r="B10" s="49" t="s">
        <v>277</v>
      </c>
      <c r="C10" s="87">
        <f>SUM(C11:C21)</f>
        <v>33797627</v>
      </c>
      <c r="D10" s="125">
        <f t="shared" ref="D10:K10" si="0">SUM(D11:D21)</f>
        <v>33797627</v>
      </c>
      <c r="E10" s="87">
        <f t="shared" si="0"/>
        <v>33797627</v>
      </c>
      <c r="F10" s="87">
        <f t="shared" si="0"/>
        <v>33797627</v>
      </c>
      <c r="G10" s="87">
        <f t="shared" si="0"/>
        <v>33797627</v>
      </c>
      <c r="H10" s="249">
        <f>+G10-F10</f>
        <v>0</v>
      </c>
      <c r="I10" s="249">
        <f t="shared" si="0"/>
        <v>0</v>
      </c>
      <c r="J10" s="134">
        <f t="shared" si="0"/>
        <v>0</v>
      </c>
      <c r="K10" s="134">
        <f t="shared" si="0"/>
        <v>0</v>
      </c>
      <c r="L10" s="193">
        <f t="shared" ref="L10:L48" si="1">I10/D10*100</f>
        <v>0</v>
      </c>
    </row>
    <row r="11" spans="1:12" s="26" customFormat="1" ht="12.2" customHeight="1" x14ac:dyDescent="0.2">
      <c r="A11" s="51" t="s">
        <v>91</v>
      </c>
      <c r="B11" s="52" t="s">
        <v>143</v>
      </c>
      <c r="C11" s="126"/>
      <c r="D11" s="277"/>
      <c r="E11" s="126"/>
      <c r="F11" s="126"/>
      <c r="G11" s="126"/>
      <c r="H11" s="251">
        <f t="shared" ref="H11:H48" si="2">+G11-F11</f>
        <v>0</v>
      </c>
      <c r="I11" s="251"/>
      <c r="J11" s="194"/>
      <c r="K11" s="194"/>
      <c r="L11" s="195" t="e">
        <f t="shared" si="1"/>
        <v>#DIV/0!</v>
      </c>
    </row>
    <row r="12" spans="1:12" s="26" customFormat="1" ht="12.2" customHeight="1" x14ac:dyDescent="0.2">
      <c r="A12" s="1216" t="s">
        <v>92</v>
      </c>
      <c r="B12" s="415" t="s">
        <v>144</v>
      </c>
      <c r="C12" s="416">
        <v>32729783</v>
      </c>
      <c r="D12" s="423">
        <v>32729783</v>
      </c>
      <c r="E12" s="416">
        <v>32729783</v>
      </c>
      <c r="F12" s="416">
        <v>32729783</v>
      </c>
      <c r="G12" s="416">
        <v>32729783</v>
      </c>
      <c r="H12" s="632">
        <f t="shared" si="2"/>
        <v>0</v>
      </c>
      <c r="I12" s="632"/>
      <c r="J12" s="196"/>
      <c r="K12" s="196"/>
      <c r="L12" s="197">
        <f t="shared" si="1"/>
        <v>0</v>
      </c>
    </row>
    <row r="13" spans="1:12" s="26" customFormat="1" ht="12.2" customHeight="1" x14ac:dyDescent="0.2">
      <c r="A13" s="1216" t="s">
        <v>93</v>
      </c>
      <c r="B13" s="415" t="s">
        <v>145</v>
      </c>
      <c r="C13" s="416">
        <v>58164</v>
      </c>
      <c r="D13" s="423">
        <v>58164</v>
      </c>
      <c r="E13" s="416">
        <v>58164</v>
      </c>
      <c r="F13" s="416">
        <v>58164</v>
      </c>
      <c r="G13" s="416">
        <v>58164</v>
      </c>
      <c r="H13" s="632">
        <f t="shared" si="2"/>
        <v>0</v>
      </c>
      <c r="I13" s="632"/>
      <c r="J13" s="196"/>
      <c r="K13" s="196"/>
      <c r="L13" s="197">
        <f t="shared" si="1"/>
        <v>0</v>
      </c>
    </row>
    <row r="14" spans="1:12" s="26" customFormat="1" ht="12.2" customHeight="1" x14ac:dyDescent="0.2">
      <c r="A14" s="1216" t="s">
        <v>90</v>
      </c>
      <c r="B14" s="415" t="s">
        <v>146</v>
      </c>
      <c r="C14" s="416"/>
      <c r="D14" s="423"/>
      <c r="E14" s="416"/>
      <c r="F14" s="416"/>
      <c r="G14" s="416"/>
      <c r="H14" s="632">
        <f t="shared" si="2"/>
        <v>0</v>
      </c>
      <c r="I14" s="632"/>
      <c r="J14" s="196"/>
      <c r="K14" s="196"/>
      <c r="L14" s="197" t="e">
        <f t="shared" si="1"/>
        <v>#DIV/0!</v>
      </c>
    </row>
    <row r="15" spans="1:12" s="26" customFormat="1" ht="12.2" customHeight="1" x14ac:dyDescent="0.2">
      <c r="A15" s="1216" t="s">
        <v>147</v>
      </c>
      <c r="B15" s="415" t="s">
        <v>148</v>
      </c>
      <c r="C15" s="416"/>
      <c r="D15" s="423"/>
      <c r="E15" s="416"/>
      <c r="F15" s="416"/>
      <c r="G15" s="416"/>
      <c r="H15" s="632">
        <f t="shared" si="2"/>
        <v>0</v>
      </c>
      <c r="I15" s="632"/>
      <c r="J15" s="196"/>
      <c r="K15" s="196"/>
      <c r="L15" s="197" t="e">
        <f t="shared" si="1"/>
        <v>#DIV/0!</v>
      </c>
    </row>
    <row r="16" spans="1:12" s="26" customFormat="1" ht="12.2" customHeight="1" x14ac:dyDescent="0.2">
      <c r="A16" s="1216" t="s">
        <v>149</v>
      </c>
      <c r="B16" s="415" t="s">
        <v>150</v>
      </c>
      <c r="C16" s="416">
        <v>1009680</v>
      </c>
      <c r="D16" s="423">
        <v>1009680</v>
      </c>
      <c r="E16" s="416">
        <v>1009680</v>
      </c>
      <c r="F16" s="416">
        <v>1009680</v>
      </c>
      <c r="G16" s="416">
        <v>1009680</v>
      </c>
      <c r="H16" s="632">
        <f t="shared" si="2"/>
        <v>0</v>
      </c>
      <c r="I16" s="632"/>
      <c r="J16" s="196"/>
      <c r="K16" s="196"/>
      <c r="L16" s="197">
        <f t="shared" si="1"/>
        <v>0</v>
      </c>
    </row>
    <row r="17" spans="1:12" s="26" customFormat="1" ht="12.2" customHeight="1" x14ac:dyDescent="0.2">
      <c r="A17" s="1216" t="s">
        <v>151</v>
      </c>
      <c r="B17" s="53" t="s">
        <v>152</v>
      </c>
      <c r="C17" s="416"/>
      <c r="D17" s="423"/>
      <c r="E17" s="416"/>
      <c r="F17" s="416"/>
      <c r="G17" s="416"/>
      <c r="H17" s="632">
        <f t="shared" si="2"/>
        <v>0</v>
      </c>
      <c r="I17" s="632"/>
      <c r="J17" s="196"/>
      <c r="K17" s="196"/>
      <c r="L17" s="197" t="e">
        <f t="shared" si="1"/>
        <v>#DIV/0!</v>
      </c>
    </row>
    <row r="18" spans="1:12" s="26" customFormat="1" ht="12.2" customHeight="1" x14ac:dyDescent="0.2">
      <c r="A18" s="1216" t="s">
        <v>153</v>
      </c>
      <c r="B18" s="428" t="s">
        <v>302</v>
      </c>
      <c r="C18" s="118"/>
      <c r="D18" s="270"/>
      <c r="E18" s="118"/>
      <c r="F18" s="118"/>
      <c r="G18" s="118"/>
      <c r="H18" s="252">
        <f t="shared" si="2"/>
        <v>0</v>
      </c>
      <c r="I18" s="252"/>
      <c r="J18" s="198"/>
      <c r="K18" s="198"/>
      <c r="L18" s="199" t="e">
        <f t="shared" si="1"/>
        <v>#DIV/0!</v>
      </c>
    </row>
    <row r="19" spans="1:12" s="54" customFormat="1" ht="12.2" customHeight="1" x14ac:dyDescent="0.2">
      <c r="A19" s="1216" t="s">
        <v>154</v>
      </c>
      <c r="B19" s="415" t="s">
        <v>155</v>
      </c>
      <c r="C19" s="416"/>
      <c r="D19" s="423"/>
      <c r="E19" s="416"/>
      <c r="F19" s="416"/>
      <c r="G19" s="416"/>
      <c r="H19" s="632">
        <f t="shared" si="2"/>
        <v>0</v>
      </c>
      <c r="I19" s="632"/>
      <c r="J19" s="196"/>
      <c r="K19" s="196"/>
      <c r="L19" s="197" t="e">
        <f t="shared" si="1"/>
        <v>#DIV/0!</v>
      </c>
    </row>
    <row r="20" spans="1:12" s="54" customFormat="1" ht="12.2" customHeight="1" x14ac:dyDescent="0.2">
      <c r="A20" s="1216" t="s">
        <v>156</v>
      </c>
      <c r="B20" s="428" t="s">
        <v>275</v>
      </c>
      <c r="C20" s="416"/>
      <c r="D20" s="424"/>
      <c r="E20" s="417"/>
      <c r="F20" s="417"/>
      <c r="G20" s="1594"/>
      <c r="H20" s="633">
        <f t="shared" si="2"/>
        <v>0</v>
      </c>
      <c r="I20" s="633"/>
      <c r="J20" s="200"/>
      <c r="K20" s="200"/>
      <c r="L20" s="201" t="e">
        <f t="shared" si="1"/>
        <v>#DIV/0!</v>
      </c>
    </row>
    <row r="21" spans="1:12" s="54" customFormat="1" ht="12.2" customHeight="1" thickBot="1" x14ac:dyDescent="0.25">
      <c r="A21" s="1216" t="s">
        <v>276</v>
      </c>
      <c r="B21" s="53" t="s">
        <v>157</v>
      </c>
      <c r="C21" s="416"/>
      <c r="D21" s="424"/>
      <c r="E21" s="417"/>
      <c r="F21" s="417"/>
      <c r="G21" s="1594"/>
      <c r="H21" s="633">
        <f t="shared" si="2"/>
        <v>0</v>
      </c>
      <c r="I21" s="633"/>
      <c r="J21" s="200"/>
      <c r="K21" s="200"/>
      <c r="L21" s="201" t="e">
        <f t="shared" si="1"/>
        <v>#DIV/0!</v>
      </c>
    </row>
    <row r="22" spans="1:12" s="26" customFormat="1" ht="12.2" customHeight="1" thickBot="1" x14ac:dyDescent="0.25">
      <c r="A22" s="45" t="s">
        <v>13</v>
      </c>
      <c r="B22" s="49" t="s">
        <v>158</v>
      </c>
      <c r="C22" s="87">
        <f>SUM(C23:C25)</f>
        <v>1169253914</v>
      </c>
      <c r="D22" s="125">
        <f t="shared" ref="D22:K22" si="3">SUM(D23:D25)</f>
        <v>1169253914</v>
      </c>
      <c r="E22" s="87">
        <f t="shared" si="3"/>
        <v>1169916770</v>
      </c>
      <c r="F22" s="87">
        <f t="shared" si="3"/>
        <v>1169916770</v>
      </c>
      <c r="G22" s="87">
        <f t="shared" si="3"/>
        <v>1169916770</v>
      </c>
      <c r="H22" s="249">
        <f t="shared" si="2"/>
        <v>0</v>
      </c>
      <c r="I22" s="249">
        <f t="shared" si="3"/>
        <v>0</v>
      </c>
      <c r="J22" s="134">
        <f t="shared" si="3"/>
        <v>0</v>
      </c>
      <c r="K22" s="134">
        <f t="shared" si="3"/>
        <v>0</v>
      </c>
      <c r="L22" s="193">
        <f t="shared" si="1"/>
        <v>0</v>
      </c>
    </row>
    <row r="23" spans="1:12" s="54" customFormat="1" ht="12.2" customHeight="1" x14ac:dyDescent="0.2">
      <c r="A23" s="1216" t="s">
        <v>94</v>
      </c>
      <c r="B23" s="17" t="s">
        <v>159</v>
      </c>
      <c r="C23" s="416"/>
      <c r="D23" s="423"/>
      <c r="E23" s="416"/>
      <c r="F23" s="416"/>
      <c r="G23" s="416"/>
      <c r="H23" s="632">
        <f t="shared" si="2"/>
        <v>0</v>
      </c>
      <c r="I23" s="632"/>
      <c r="J23" s="196"/>
      <c r="K23" s="196"/>
      <c r="L23" s="197" t="e">
        <f t="shared" si="1"/>
        <v>#DIV/0!</v>
      </c>
    </row>
    <row r="24" spans="1:12" s="54" customFormat="1" ht="12.2" customHeight="1" x14ac:dyDescent="0.2">
      <c r="A24" s="1216" t="s">
        <v>95</v>
      </c>
      <c r="B24" s="415" t="s">
        <v>160</v>
      </c>
      <c r="C24" s="416"/>
      <c r="D24" s="423"/>
      <c r="E24" s="416"/>
      <c r="F24" s="416"/>
      <c r="G24" s="416"/>
      <c r="H24" s="632">
        <f t="shared" si="2"/>
        <v>0</v>
      </c>
      <c r="I24" s="632"/>
      <c r="J24" s="196"/>
      <c r="K24" s="196"/>
      <c r="L24" s="197" t="e">
        <f t="shared" si="1"/>
        <v>#DIV/0!</v>
      </c>
    </row>
    <row r="25" spans="1:12" s="54" customFormat="1" ht="12.2" customHeight="1" x14ac:dyDescent="0.2">
      <c r="A25" s="1216" t="s">
        <v>96</v>
      </c>
      <c r="B25" s="415" t="s">
        <v>161</v>
      </c>
      <c r="C25" s="416">
        <v>1169253914</v>
      </c>
      <c r="D25" s="423">
        <v>1169253914</v>
      </c>
      <c r="E25" s="416">
        <f>1169253914+662856</f>
        <v>1169916770</v>
      </c>
      <c r="F25" s="416">
        <v>1169916770</v>
      </c>
      <c r="G25" s="416">
        <v>1169916770</v>
      </c>
      <c r="H25" s="632">
        <f t="shared" si="2"/>
        <v>0</v>
      </c>
      <c r="I25" s="632"/>
      <c r="J25" s="196"/>
      <c r="K25" s="196"/>
      <c r="L25" s="197">
        <f t="shared" si="1"/>
        <v>0</v>
      </c>
    </row>
    <row r="26" spans="1:12" s="54" customFormat="1" ht="12.2" customHeight="1" thickBot="1" x14ac:dyDescent="0.25">
      <c r="A26" s="1216" t="s">
        <v>317</v>
      </c>
      <c r="B26" s="418" t="s">
        <v>233</v>
      </c>
      <c r="C26" s="416"/>
      <c r="D26" s="423"/>
      <c r="E26" s="416"/>
      <c r="F26" s="416"/>
      <c r="G26" s="416"/>
      <c r="H26" s="632">
        <f t="shared" si="2"/>
        <v>0</v>
      </c>
      <c r="I26" s="632"/>
      <c r="J26" s="196"/>
      <c r="K26" s="196"/>
      <c r="L26" s="197" t="e">
        <f t="shared" si="1"/>
        <v>#DIV/0!</v>
      </c>
    </row>
    <row r="27" spans="1:12" s="54" customFormat="1" ht="12.2" customHeight="1" thickBot="1" x14ac:dyDescent="0.25">
      <c r="A27" s="55" t="s">
        <v>14</v>
      </c>
      <c r="B27" s="56" t="s">
        <v>83</v>
      </c>
      <c r="C27" s="128"/>
      <c r="D27" s="127"/>
      <c r="E27" s="128"/>
      <c r="F27" s="128"/>
      <c r="G27" s="128"/>
      <c r="H27" s="247">
        <f t="shared" si="2"/>
        <v>0</v>
      </c>
      <c r="I27" s="247"/>
      <c r="J27" s="202"/>
      <c r="K27" s="202"/>
      <c r="L27" s="203" t="e">
        <f t="shared" si="1"/>
        <v>#DIV/0!</v>
      </c>
    </row>
    <row r="28" spans="1:12" s="54" customFormat="1" ht="12.2" customHeight="1" thickBot="1" x14ac:dyDescent="0.25">
      <c r="A28" s="55" t="s">
        <v>15</v>
      </c>
      <c r="B28" s="56" t="s">
        <v>162</v>
      </c>
      <c r="C28" s="87">
        <f>+C29+C30</f>
        <v>0</v>
      </c>
      <c r="D28" s="125">
        <f t="shared" ref="D28:K28" si="4">+D29+D30</f>
        <v>0</v>
      </c>
      <c r="E28" s="87">
        <f t="shared" si="4"/>
        <v>0</v>
      </c>
      <c r="F28" s="87">
        <f t="shared" si="4"/>
        <v>0</v>
      </c>
      <c r="G28" s="87">
        <f t="shared" si="4"/>
        <v>0</v>
      </c>
      <c r="H28" s="249">
        <f t="shared" si="2"/>
        <v>0</v>
      </c>
      <c r="I28" s="249">
        <f t="shared" si="4"/>
        <v>0</v>
      </c>
      <c r="J28" s="134">
        <f t="shared" si="4"/>
        <v>0</v>
      </c>
      <c r="K28" s="134">
        <f t="shared" si="4"/>
        <v>0</v>
      </c>
      <c r="L28" s="193" t="e">
        <f t="shared" si="1"/>
        <v>#DIV/0!</v>
      </c>
    </row>
    <row r="29" spans="1:12" s="54" customFormat="1" ht="12.2" customHeight="1" x14ac:dyDescent="0.2">
      <c r="A29" s="57" t="s">
        <v>100</v>
      </c>
      <c r="B29" s="58" t="s">
        <v>160</v>
      </c>
      <c r="C29" s="119"/>
      <c r="D29" s="271"/>
      <c r="E29" s="119"/>
      <c r="F29" s="119"/>
      <c r="G29" s="119"/>
      <c r="H29" s="253">
        <f t="shared" si="2"/>
        <v>0</v>
      </c>
      <c r="I29" s="253"/>
      <c r="J29" s="204"/>
      <c r="K29" s="204"/>
      <c r="L29" s="205" t="e">
        <f t="shared" si="1"/>
        <v>#DIV/0!</v>
      </c>
    </row>
    <row r="30" spans="1:12" s="54" customFormat="1" ht="12.2" customHeight="1" x14ac:dyDescent="0.2">
      <c r="A30" s="57" t="s">
        <v>101</v>
      </c>
      <c r="B30" s="419" t="s">
        <v>163</v>
      </c>
      <c r="C30" s="117"/>
      <c r="D30" s="278"/>
      <c r="E30" s="117"/>
      <c r="F30" s="117"/>
      <c r="G30" s="117"/>
      <c r="H30" s="254">
        <f t="shared" si="2"/>
        <v>0</v>
      </c>
      <c r="I30" s="254"/>
      <c r="J30" s="206"/>
      <c r="K30" s="206"/>
      <c r="L30" s="207" t="e">
        <f t="shared" si="1"/>
        <v>#DIV/0!</v>
      </c>
    </row>
    <row r="31" spans="1:12" s="54" customFormat="1" ht="12.2" customHeight="1" thickBot="1" x14ac:dyDescent="0.25">
      <c r="A31" s="1216" t="s">
        <v>281</v>
      </c>
      <c r="B31" s="98" t="s">
        <v>165</v>
      </c>
      <c r="C31" s="90"/>
      <c r="D31" s="272"/>
      <c r="E31" s="90"/>
      <c r="F31" s="90"/>
      <c r="G31" s="90"/>
      <c r="H31" s="255">
        <f t="shared" si="2"/>
        <v>0</v>
      </c>
      <c r="I31" s="255"/>
      <c r="J31" s="208"/>
      <c r="K31" s="208"/>
      <c r="L31" s="209" t="e">
        <f t="shared" si="1"/>
        <v>#DIV/0!</v>
      </c>
    </row>
    <row r="32" spans="1:12" s="54" customFormat="1" ht="12.2" customHeight="1" thickBot="1" x14ac:dyDescent="0.25">
      <c r="A32" s="55" t="s">
        <v>16</v>
      </c>
      <c r="B32" s="56" t="s">
        <v>166</v>
      </c>
      <c r="C32" s="87">
        <f>+C33+C34+C35</f>
        <v>0</v>
      </c>
      <c r="D32" s="125">
        <f t="shared" ref="D32:K32" si="5">+D33+D34+D35</f>
        <v>0</v>
      </c>
      <c r="E32" s="87">
        <f t="shared" si="5"/>
        <v>0</v>
      </c>
      <c r="F32" s="87">
        <f t="shared" si="5"/>
        <v>0</v>
      </c>
      <c r="G32" s="87">
        <f t="shared" si="5"/>
        <v>0</v>
      </c>
      <c r="H32" s="249">
        <f t="shared" si="2"/>
        <v>0</v>
      </c>
      <c r="I32" s="249">
        <f t="shared" si="5"/>
        <v>0</v>
      </c>
      <c r="J32" s="134">
        <f t="shared" si="5"/>
        <v>0</v>
      </c>
      <c r="K32" s="134">
        <f t="shared" si="5"/>
        <v>0</v>
      </c>
      <c r="L32" s="193" t="e">
        <f t="shared" si="1"/>
        <v>#DIV/0!</v>
      </c>
    </row>
    <row r="33" spans="1:12" s="54" customFormat="1" ht="12.2" customHeight="1" x14ac:dyDescent="0.2">
      <c r="A33" s="57" t="s">
        <v>89</v>
      </c>
      <c r="B33" s="58" t="s">
        <v>167</v>
      </c>
      <c r="C33" s="119"/>
      <c r="D33" s="271"/>
      <c r="E33" s="119"/>
      <c r="F33" s="119"/>
      <c r="G33" s="119"/>
      <c r="H33" s="253">
        <f t="shared" si="2"/>
        <v>0</v>
      </c>
      <c r="I33" s="253"/>
      <c r="J33" s="204"/>
      <c r="K33" s="204"/>
      <c r="L33" s="205" t="e">
        <f t="shared" si="1"/>
        <v>#DIV/0!</v>
      </c>
    </row>
    <row r="34" spans="1:12" s="54" customFormat="1" ht="12.2" customHeight="1" x14ac:dyDescent="0.2">
      <c r="A34" s="57" t="s">
        <v>102</v>
      </c>
      <c r="B34" s="419" t="s">
        <v>168</v>
      </c>
      <c r="C34" s="117"/>
      <c r="D34" s="278"/>
      <c r="E34" s="117"/>
      <c r="F34" s="117"/>
      <c r="G34" s="117"/>
      <c r="H34" s="254">
        <f t="shared" si="2"/>
        <v>0</v>
      </c>
      <c r="I34" s="254"/>
      <c r="J34" s="206"/>
      <c r="K34" s="206"/>
      <c r="L34" s="207" t="e">
        <f t="shared" si="1"/>
        <v>#DIV/0!</v>
      </c>
    </row>
    <row r="35" spans="1:12" s="54" customFormat="1" ht="12.2" customHeight="1" thickBot="1" x14ac:dyDescent="0.25">
      <c r="A35" s="1216" t="s">
        <v>103</v>
      </c>
      <c r="B35" s="60" t="s">
        <v>169</v>
      </c>
      <c r="C35" s="90"/>
      <c r="D35" s="272"/>
      <c r="E35" s="90"/>
      <c r="F35" s="90"/>
      <c r="G35" s="90"/>
      <c r="H35" s="255">
        <f t="shared" si="2"/>
        <v>0</v>
      </c>
      <c r="I35" s="255"/>
      <c r="J35" s="208"/>
      <c r="K35" s="208"/>
      <c r="L35" s="209" t="e">
        <f t="shared" si="1"/>
        <v>#DIV/0!</v>
      </c>
    </row>
    <row r="36" spans="1:12" s="26" customFormat="1" ht="12.2" customHeight="1" thickBot="1" x14ac:dyDescent="0.25">
      <c r="A36" s="55" t="s">
        <v>17</v>
      </c>
      <c r="B36" s="56" t="s">
        <v>170</v>
      </c>
      <c r="C36" s="128">
        <v>5018250</v>
      </c>
      <c r="D36" s="127">
        <v>5018250</v>
      </c>
      <c r="E36" s="128">
        <f>5018250-4441987</f>
        <v>576263</v>
      </c>
      <c r="F36" s="128">
        <v>576263</v>
      </c>
      <c r="G36" s="128">
        <v>576263</v>
      </c>
      <c r="H36" s="247">
        <f t="shared" si="2"/>
        <v>0</v>
      </c>
      <c r="I36" s="247"/>
      <c r="J36" s="202"/>
      <c r="K36" s="202"/>
      <c r="L36" s="203">
        <f t="shared" si="1"/>
        <v>0</v>
      </c>
    </row>
    <row r="37" spans="1:12" s="26" customFormat="1" ht="12.2" customHeight="1" thickBot="1" x14ac:dyDescent="0.25">
      <c r="A37" s="1217" t="s">
        <v>104</v>
      </c>
      <c r="B37" s="420" t="s">
        <v>165</v>
      </c>
      <c r="C37" s="1211">
        <v>5018250</v>
      </c>
      <c r="D37" s="127">
        <v>5018250</v>
      </c>
      <c r="E37" s="128">
        <f>5018250-4441987</f>
        <v>576263</v>
      </c>
      <c r="F37" s="1211">
        <v>576263</v>
      </c>
      <c r="G37" s="1211">
        <v>576263</v>
      </c>
      <c r="H37" s="1610">
        <f>+G37-F37</f>
        <v>0</v>
      </c>
      <c r="I37" s="247"/>
      <c r="J37" s="202"/>
      <c r="K37" s="202"/>
      <c r="L37" s="203">
        <f t="shared" si="1"/>
        <v>0</v>
      </c>
    </row>
    <row r="38" spans="1:12" s="26" customFormat="1" ht="12.2" customHeight="1" thickBot="1" x14ac:dyDescent="0.25">
      <c r="A38" s="55" t="s">
        <v>18</v>
      </c>
      <c r="B38" s="56" t="s">
        <v>380</v>
      </c>
      <c r="C38" s="128">
        <f>+C39+C40</f>
        <v>131957503</v>
      </c>
      <c r="D38" s="127">
        <f t="shared" ref="D38:K38" si="6">+D39+D40</f>
        <v>131957503</v>
      </c>
      <c r="E38" s="128">
        <f t="shared" si="6"/>
        <v>136399490</v>
      </c>
      <c r="F38" s="128">
        <f t="shared" si="6"/>
        <v>136399490</v>
      </c>
      <c r="G38" s="128">
        <f t="shared" si="6"/>
        <v>136399490</v>
      </c>
      <c r="H38" s="247">
        <f t="shared" si="2"/>
        <v>0</v>
      </c>
      <c r="I38" s="247">
        <f t="shared" si="6"/>
        <v>0</v>
      </c>
      <c r="J38" s="202">
        <f t="shared" si="6"/>
        <v>0</v>
      </c>
      <c r="K38" s="202">
        <f t="shared" si="6"/>
        <v>0</v>
      </c>
      <c r="L38" s="203">
        <f t="shared" si="1"/>
        <v>0</v>
      </c>
    </row>
    <row r="39" spans="1:12" s="26" customFormat="1" ht="12.2" customHeight="1" x14ac:dyDescent="0.2">
      <c r="A39" s="12" t="s">
        <v>107</v>
      </c>
      <c r="B39" s="93" t="s">
        <v>212</v>
      </c>
      <c r="C39" s="129"/>
      <c r="D39" s="279"/>
      <c r="E39" s="129"/>
      <c r="F39" s="129"/>
      <c r="G39" s="129"/>
      <c r="H39" s="256">
        <f t="shared" si="2"/>
        <v>0</v>
      </c>
      <c r="I39" s="256"/>
      <c r="J39" s="210"/>
      <c r="K39" s="210"/>
      <c r="L39" s="211" t="e">
        <f t="shared" si="1"/>
        <v>#DIV/0!</v>
      </c>
    </row>
    <row r="40" spans="1:12" s="26" customFormat="1" ht="12.2" customHeight="1" x14ac:dyDescent="0.2">
      <c r="A40" s="1182" t="s">
        <v>108</v>
      </c>
      <c r="B40" s="429" t="s">
        <v>213</v>
      </c>
      <c r="C40" s="1212">
        <v>131957503</v>
      </c>
      <c r="D40" s="425">
        <v>131957503</v>
      </c>
      <c r="E40" s="421">
        <f>131957503+4441987</f>
        <v>136399490</v>
      </c>
      <c r="F40" s="1212">
        <v>136399490</v>
      </c>
      <c r="G40" s="1600">
        <v>136399490</v>
      </c>
      <c r="H40" s="634">
        <f t="shared" si="2"/>
        <v>0</v>
      </c>
      <c r="I40" s="634"/>
      <c r="J40" s="212"/>
      <c r="K40" s="212"/>
      <c r="L40" s="213">
        <f t="shared" si="1"/>
        <v>0</v>
      </c>
    </row>
    <row r="41" spans="1:12" s="26" customFormat="1" ht="12.2" customHeight="1" thickBot="1" x14ac:dyDescent="0.25">
      <c r="A41" s="1182" t="s">
        <v>323</v>
      </c>
      <c r="B41" s="99" t="s">
        <v>165</v>
      </c>
      <c r="C41" s="90">
        <v>131957503</v>
      </c>
      <c r="D41" s="130">
        <v>131957503</v>
      </c>
      <c r="E41" s="131">
        <f>131957503+4441987</f>
        <v>136399490</v>
      </c>
      <c r="F41" s="90">
        <v>136399490</v>
      </c>
      <c r="G41" s="90">
        <v>136399490</v>
      </c>
      <c r="H41" s="248">
        <f t="shared" si="2"/>
        <v>0</v>
      </c>
      <c r="I41" s="248"/>
      <c r="J41" s="214"/>
      <c r="K41" s="214"/>
      <c r="L41" s="215">
        <f t="shared" si="1"/>
        <v>0</v>
      </c>
    </row>
    <row r="42" spans="1:12" s="26" customFormat="1" ht="12.2" customHeight="1" thickBot="1" x14ac:dyDescent="0.25">
      <c r="A42" s="45" t="s">
        <v>19</v>
      </c>
      <c r="B42" s="56" t="s">
        <v>546</v>
      </c>
      <c r="C42" s="87">
        <f>+C10+C22+C27+C28+C32+C36+C38</f>
        <v>1340027294</v>
      </c>
      <c r="D42" s="125">
        <f t="shared" ref="D42:K42" si="7">+D10+D22+D27+D28+D32+D36+D38</f>
        <v>1340027294</v>
      </c>
      <c r="E42" s="87">
        <f t="shared" si="7"/>
        <v>1340690150</v>
      </c>
      <c r="F42" s="87">
        <f t="shared" si="7"/>
        <v>1340690150</v>
      </c>
      <c r="G42" s="87">
        <f t="shared" si="7"/>
        <v>1340690150</v>
      </c>
      <c r="H42" s="249">
        <f t="shared" si="2"/>
        <v>0</v>
      </c>
      <c r="I42" s="249">
        <f t="shared" si="7"/>
        <v>0</v>
      </c>
      <c r="J42" s="134">
        <f t="shared" si="7"/>
        <v>0</v>
      </c>
      <c r="K42" s="134">
        <f t="shared" si="7"/>
        <v>0</v>
      </c>
      <c r="L42" s="193">
        <f t="shared" si="1"/>
        <v>0</v>
      </c>
    </row>
    <row r="43" spans="1:12" s="26" customFormat="1" ht="12.2" customHeight="1" thickBot="1" x14ac:dyDescent="0.25">
      <c r="A43" s="61" t="s">
        <v>20</v>
      </c>
      <c r="B43" s="56" t="s">
        <v>180</v>
      </c>
      <c r="C43" s="87">
        <f>SUM(C44:C47)</f>
        <v>529463437</v>
      </c>
      <c r="D43" s="125">
        <f>SUM(D44:D47)</f>
        <v>576788260</v>
      </c>
      <c r="E43" s="87">
        <f t="shared" ref="E43:K43" si="8">SUM(E44:E47)</f>
        <v>731576260</v>
      </c>
      <c r="F43" s="87">
        <f t="shared" si="8"/>
        <v>731576260</v>
      </c>
      <c r="G43" s="87">
        <f t="shared" si="8"/>
        <v>731576260</v>
      </c>
      <c r="H43" s="249">
        <f t="shared" si="2"/>
        <v>0</v>
      </c>
      <c r="I43" s="249">
        <f t="shared" si="8"/>
        <v>0</v>
      </c>
      <c r="J43" s="134">
        <f t="shared" si="8"/>
        <v>0</v>
      </c>
      <c r="K43" s="134">
        <f t="shared" si="8"/>
        <v>0</v>
      </c>
      <c r="L43" s="193">
        <f t="shared" si="1"/>
        <v>0</v>
      </c>
    </row>
    <row r="44" spans="1:12" s="26" customFormat="1" ht="12.2" customHeight="1" x14ac:dyDescent="0.2">
      <c r="A44" s="57" t="s">
        <v>171</v>
      </c>
      <c r="B44" s="58" t="s">
        <v>131</v>
      </c>
      <c r="C44" s="119">
        <v>3550090</v>
      </c>
      <c r="D44" s="271">
        <f>3550090+19163389+211738479</f>
        <v>234451958</v>
      </c>
      <c r="E44" s="119">
        <v>234451958</v>
      </c>
      <c r="F44" s="119">
        <v>234451958</v>
      </c>
      <c r="G44" s="119">
        <v>234451958</v>
      </c>
      <c r="H44" s="253">
        <f t="shared" si="2"/>
        <v>0</v>
      </c>
      <c r="I44" s="253"/>
      <c r="J44" s="204"/>
      <c r="K44" s="204"/>
      <c r="L44" s="205">
        <f t="shared" si="1"/>
        <v>0</v>
      </c>
    </row>
    <row r="45" spans="1:12" s="26" customFormat="1" ht="12.2" customHeight="1" x14ac:dyDescent="0.2">
      <c r="A45" s="69" t="s">
        <v>172</v>
      </c>
      <c r="B45" s="58" t="s">
        <v>186</v>
      </c>
      <c r="C45" s="117"/>
      <c r="D45" s="278">
        <v>297434</v>
      </c>
      <c r="E45" s="117">
        <v>297434</v>
      </c>
      <c r="F45" s="117">
        <v>297434</v>
      </c>
      <c r="G45" s="117">
        <v>297434</v>
      </c>
      <c r="H45" s="254">
        <f t="shared" si="2"/>
        <v>0</v>
      </c>
      <c r="I45" s="254"/>
      <c r="J45" s="206"/>
      <c r="K45" s="206"/>
      <c r="L45" s="207">
        <f t="shared" si="1"/>
        <v>0</v>
      </c>
    </row>
    <row r="46" spans="1:12" s="26" customFormat="1" ht="12.2" customHeight="1" x14ac:dyDescent="0.2">
      <c r="A46" s="1216" t="s">
        <v>173</v>
      </c>
      <c r="B46" s="419" t="s">
        <v>177</v>
      </c>
      <c r="C46" s="422">
        <f>C70-C42-C44-C63-C65-C68+C38+C32+C28</f>
        <v>499903700</v>
      </c>
      <c r="D46" s="409">
        <f>D70-D42-D44-D63-D65-D68+D38+D32+D28</f>
        <v>299497723</v>
      </c>
      <c r="E46" s="409">
        <f>E70-E42-E44-E63-E65-E68+E38+E32+E28</f>
        <v>449727710</v>
      </c>
      <c r="F46" s="409">
        <f t="shared" ref="F46:K46" si="9">F70-F42-F44-F63-F65-F68+F38+F32+F28</f>
        <v>448327710</v>
      </c>
      <c r="G46" s="422">
        <f t="shared" ref="G46" si="10">G70-G42-G44-G63-G65-G68+G38+G32+G28</f>
        <v>448327710</v>
      </c>
      <c r="H46" s="635">
        <f t="shared" si="2"/>
        <v>0</v>
      </c>
      <c r="I46" s="635">
        <f t="shared" si="9"/>
        <v>0</v>
      </c>
      <c r="J46" s="216">
        <f t="shared" si="9"/>
        <v>0</v>
      </c>
      <c r="K46" s="216">
        <f t="shared" si="9"/>
        <v>0</v>
      </c>
      <c r="L46" s="217">
        <f t="shared" si="1"/>
        <v>0</v>
      </c>
    </row>
    <row r="47" spans="1:12" s="54" customFormat="1" ht="12.2" customHeight="1" thickBot="1" x14ac:dyDescent="0.25">
      <c r="A47" s="57" t="s">
        <v>178</v>
      </c>
      <c r="B47" s="60" t="s">
        <v>179</v>
      </c>
      <c r="C47" s="1213">
        <f>C62-C38-C32-C45-C28</f>
        <v>26009647</v>
      </c>
      <c r="D47" s="280">
        <f t="shared" ref="D47:K47" si="11">D62-D38-D32-D45-D28</f>
        <v>42541145</v>
      </c>
      <c r="E47" s="280">
        <f t="shared" ref="E47" si="12">E62-E38-E32-E45-E28</f>
        <v>47099158</v>
      </c>
      <c r="F47" s="280">
        <f t="shared" si="11"/>
        <v>48499158</v>
      </c>
      <c r="G47" s="1213">
        <f t="shared" ref="G47" si="13">G62-G38-G32-G45-G28</f>
        <v>48499158</v>
      </c>
      <c r="H47" s="257">
        <f t="shared" si="2"/>
        <v>0</v>
      </c>
      <c r="I47" s="257">
        <f t="shared" si="11"/>
        <v>0</v>
      </c>
      <c r="J47" s="218">
        <f t="shared" si="11"/>
        <v>0</v>
      </c>
      <c r="K47" s="218">
        <f t="shared" si="11"/>
        <v>0</v>
      </c>
      <c r="L47" s="219">
        <f t="shared" si="1"/>
        <v>0</v>
      </c>
    </row>
    <row r="48" spans="1:12" s="54" customFormat="1" ht="15" customHeight="1" thickBot="1" x14ac:dyDescent="0.25">
      <c r="A48" s="61" t="s">
        <v>21</v>
      </c>
      <c r="B48" s="621" t="s">
        <v>174</v>
      </c>
      <c r="C48" s="133">
        <f>+C42+C43</f>
        <v>1869490731</v>
      </c>
      <c r="D48" s="132">
        <f t="shared" ref="D48:K48" si="14">+D42+D43</f>
        <v>1916815554</v>
      </c>
      <c r="E48" s="133">
        <f t="shared" si="14"/>
        <v>2072266410</v>
      </c>
      <c r="F48" s="133">
        <f t="shared" si="14"/>
        <v>2072266410</v>
      </c>
      <c r="G48" s="133">
        <f t="shared" si="14"/>
        <v>2072266410</v>
      </c>
      <c r="H48" s="250">
        <f t="shared" si="2"/>
        <v>0</v>
      </c>
      <c r="I48" s="250">
        <f t="shared" si="14"/>
        <v>0</v>
      </c>
      <c r="J48" s="220">
        <f t="shared" si="14"/>
        <v>0</v>
      </c>
      <c r="K48" s="220">
        <f t="shared" si="14"/>
        <v>0</v>
      </c>
      <c r="L48" s="221">
        <f t="shared" si="1"/>
        <v>0</v>
      </c>
    </row>
    <row r="49" spans="1:12" s="54" customFormat="1" ht="14.45" customHeight="1" x14ac:dyDescent="0.2">
      <c r="A49" s="62"/>
      <c r="B49" s="63"/>
      <c r="C49" s="64"/>
      <c r="D49" s="123"/>
      <c r="E49" s="123"/>
      <c r="F49" s="123"/>
      <c r="G49" s="123"/>
      <c r="H49" s="123"/>
      <c r="I49" s="123"/>
      <c r="J49" s="123"/>
      <c r="K49" s="123"/>
      <c r="L49" s="137"/>
    </row>
    <row r="50" spans="1:12" ht="14.45" customHeight="1" x14ac:dyDescent="0.2">
      <c r="A50" s="1691" t="s">
        <v>34</v>
      </c>
      <c r="B50" s="1691"/>
      <c r="C50" s="1691"/>
      <c r="D50" s="1691"/>
      <c r="E50" s="1691"/>
      <c r="F50" s="1691"/>
      <c r="G50" s="1691"/>
      <c r="H50" s="1691"/>
      <c r="I50" s="64"/>
      <c r="J50" s="64"/>
      <c r="K50" s="64"/>
      <c r="L50" s="138"/>
    </row>
    <row r="51" spans="1:12" ht="14.45" customHeight="1" thickBot="1" x14ac:dyDescent="0.3">
      <c r="A51" s="1692" t="s">
        <v>362</v>
      </c>
      <c r="B51" s="1692"/>
      <c r="C51" s="1692"/>
      <c r="D51" s="1692"/>
      <c r="E51" s="1692"/>
      <c r="F51" s="1692"/>
      <c r="G51" s="1692"/>
      <c r="H51" s="1692"/>
      <c r="I51" s="1601"/>
      <c r="J51" s="1601"/>
      <c r="K51" s="1601"/>
      <c r="L51" s="139"/>
    </row>
    <row r="52" spans="1:12" s="48" customFormat="1" ht="66.75" customHeight="1" thickBot="1" x14ac:dyDescent="0.25">
      <c r="A52" s="1602" t="s">
        <v>142</v>
      </c>
      <c r="B52" s="44" t="s">
        <v>36</v>
      </c>
      <c r="C52" s="21" t="str">
        <f>'1. mell.bevétel_össz'!C8</f>
        <v>2023. évi eredeti előirányzat
2/2023. (II.14.)</v>
      </c>
      <c r="D52" s="275" t="str">
        <f>'1. mell.bevétel_össz'!D8</f>
        <v>Módosított előirányzat a 14/2023.  (VI.29.)  rendelet szerint</v>
      </c>
      <c r="E52" s="44" t="str">
        <f>'1. mell.bevétel_össz'!E8</f>
        <v>Módosított előirányzat a 18/2023. (IX.26.)  rendelet szerint</v>
      </c>
      <c r="F52" s="44" t="str">
        <f>'1. mell.bevétel_össz'!F8</f>
        <v>Módosított előirányzat a 23/2023. (XII.14.)  rendelet szerint</v>
      </c>
      <c r="G52" s="44" t="str">
        <f>'1. mell.bevétel_össz'!G8</f>
        <v>Módosított előirányzat a …../2024. (II…..)  rendelet szerint</v>
      </c>
      <c r="H52" s="124" t="str">
        <f>'1. mell.bevétel_össz'!H8</f>
        <v>Változás a 23/2023. (XII.14) rendelethez képest</v>
      </c>
      <c r="I52" s="275" t="str">
        <f>'1. mell.bevétel_össz'!I8</f>
        <v>2023. évi teljesítés              2023.06.30-ig</v>
      </c>
      <c r="J52" s="44" t="str">
        <f>'1. mell.bevétel_össz'!J8</f>
        <v>2023. évi teljesítés              2023.09.30-ig</v>
      </c>
      <c r="K52" s="44" t="str">
        <f>'1. mell.bevétel_össz'!K8</f>
        <v>2023. évi teljesítés              2023.12.31-ig</v>
      </c>
      <c r="L52" s="44" t="str">
        <f>'1. mell.bevétel_össz'!L8</f>
        <v>Teljesítés %-a</v>
      </c>
    </row>
    <row r="53" spans="1:12" s="33" customFormat="1" ht="12.2" customHeight="1" thickBot="1" x14ac:dyDescent="0.25">
      <c r="A53" s="282" t="s">
        <v>12</v>
      </c>
      <c r="B53" s="56" t="s">
        <v>547</v>
      </c>
      <c r="C53" s="87">
        <f>SUM(C54:C59)-C55</f>
        <v>1711523581</v>
      </c>
      <c r="D53" s="125">
        <f t="shared" ref="D53:K53" si="15">SUM(D54:D59)-D55</f>
        <v>1742019472</v>
      </c>
      <c r="E53" s="87">
        <f t="shared" si="15"/>
        <v>1888470328</v>
      </c>
      <c r="F53" s="87">
        <f t="shared" si="15"/>
        <v>1887070328</v>
      </c>
      <c r="G53" s="87">
        <f t="shared" si="15"/>
        <v>1887070328</v>
      </c>
      <c r="H53" s="249">
        <f t="shared" ref="H53:H72" si="16">+G53-F53</f>
        <v>0</v>
      </c>
      <c r="I53" s="249">
        <f t="shared" si="15"/>
        <v>0</v>
      </c>
      <c r="J53" s="134">
        <f t="shared" si="15"/>
        <v>0</v>
      </c>
      <c r="K53" s="134">
        <f t="shared" si="15"/>
        <v>0</v>
      </c>
      <c r="L53" s="193">
        <f t="shared" ref="L53:L70" si="17">I53/D53*100</f>
        <v>0</v>
      </c>
    </row>
    <row r="54" spans="1:12" ht="12.2" customHeight="1" x14ac:dyDescent="0.2">
      <c r="A54" s="785" t="s">
        <v>91</v>
      </c>
      <c r="B54" s="17" t="s">
        <v>68</v>
      </c>
      <c r="C54" s="119">
        <v>1200055444</v>
      </c>
      <c r="D54" s="271">
        <f>1200055444+7650000+2280626</f>
        <v>1209986070</v>
      </c>
      <c r="E54" s="119">
        <f>1209986070+662856+21600000+48000000</f>
        <v>1280248926</v>
      </c>
      <c r="F54" s="119">
        <v>1280248926</v>
      </c>
      <c r="G54" s="119">
        <v>1280248926</v>
      </c>
      <c r="H54" s="253">
        <f t="shared" si="16"/>
        <v>0</v>
      </c>
      <c r="I54" s="253"/>
      <c r="J54" s="204"/>
      <c r="K54" s="204"/>
      <c r="L54" s="205">
        <f t="shared" si="17"/>
        <v>0</v>
      </c>
    </row>
    <row r="55" spans="1:12" ht="12.2" customHeight="1" x14ac:dyDescent="0.2">
      <c r="A55" s="785" t="s">
        <v>305</v>
      </c>
      <c r="B55" s="418" t="s">
        <v>270</v>
      </c>
      <c r="C55" s="119"/>
      <c r="D55" s="1344"/>
      <c r="E55" s="1435">
        <v>48000000</v>
      </c>
      <c r="F55" s="1435">
        <v>48000000</v>
      </c>
      <c r="G55" s="1435">
        <v>48000000</v>
      </c>
      <c r="H55" s="1436">
        <f t="shared" si="16"/>
        <v>0</v>
      </c>
      <c r="I55" s="253"/>
      <c r="J55" s="204"/>
      <c r="K55" s="204"/>
      <c r="L55" s="205" t="e">
        <f t="shared" si="17"/>
        <v>#DIV/0!</v>
      </c>
    </row>
    <row r="56" spans="1:12" ht="12.2" customHeight="1" x14ac:dyDescent="0.2">
      <c r="A56" s="785" t="s">
        <v>92</v>
      </c>
      <c r="B56" s="415" t="s">
        <v>87</v>
      </c>
      <c r="C56" s="422">
        <v>161783700</v>
      </c>
      <c r="D56" s="409">
        <f>161783700+2142000+948158</f>
        <v>164873858</v>
      </c>
      <c r="E56" s="422">
        <f>164873858+6048000+6240000+3200000</f>
        <v>180361858</v>
      </c>
      <c r="F56" s="422">
        <v>180361858</v>
      </c>
      <c r="G56" s="422">
        <v>180361858</v>
      </c>
      <c r="H56" s="635">
        <f t="shared" si="16"/>
        <v>0</v>
      </c>
      <c r="I56" s="635"/>
      <c r="J56" s="216"/>
      <c r="K56" s="216"/>
      <c r="L56" s="217">
        <f t="shared" si="17"/>
        <v>0</v>
      </c>
    </row>
    <row r="57" spans="1:12" ht="12.2" customHeight="1" x14ac:dyDescent="0.2">
      <c r="A57" s="785" t="s">
        <v>93</v>
      </c>
      <c r="B57" s="415" t="s">
        <v>69</v>
      </c>
      <c r="C57" s="422">
        <v>349684437</v>
      </c>
      <c r="D57" s="409">
        <f>349684437+241300+180848-1465646+15934605+684000+1500000+400000</f>
        <v>367159544</v>
      </c>
      <c r="E57" s="422">
        <f>367159544+60700000</f>
        <v>427859544</v>
      </c>
      <c r="F57" s="422">
        <f>427859544-1400000</f>
        <v>426459544</v>
      </c>
      <c r="G57" s="422">
        <v>426459544</v>
      </c>
      <c r="H57" s="635">
        <f t="shared" si="16"/>
        <v>0</v>
      </c>
      <c r="I57" s="635"/>
      <c r="J57" s="216"/>
      <c r="K57" s="216"/>
      <c r="L57" s="217">
        <f t="shared" si="17"/>
        <v>0</v>
      </c>
    </row>
    <row r="58" spans="1:12" ht="12.2" customHeight="1" x14ac:dyDescent="0.2">
      <c r="A58" s="785" t="s">
        <v>90</v>
      </c>
      <c r="B58" s="415" t="s">
        <v>80</v>
      </c>
      <c r="C58" s="422"/>
      <c r="D58" s="409"/>
      <c r="E58" s="422"/>
      <c r="F58" s="422"/>
      <c r="G58" s="422"/>
      <c r="H58" s="635">
        <f t="shared" si="16"/>
        <v>0</v>
      </c>
      <c r="I58" s="635"/>
      <c r="J58" s="216"/>
      <c r="K58" s="216"/>
      <c r="L58" s="217" t="e">
        <f t="shared" si="17"/>
        <v>#DIV/0!</v>
      </c>
    </row>
    <row r="59" spans="1:12" ht="12.2" customHeight="1" x14ac:dyDescent="0.2">
      <c r="A59" s="785" t="s">
        <v>147</v>
      </c>
      <c r="B59" s="415" t="s">
        <v>88</v>
      </c>
      <c r="C59" s="422">
        <f>SUM(C60:C61)</f>
        <v>0</v>
      </c>
      <c r="D59" s="409">
        <f t="shared" ref="D59:K59" si="18">SUM(D60:D61)</f>
        <v>0</v>
      </c>
      <c r="E59" s="422">
        <f t="shared" si="18"/>
        <v>0</v>
      </c>
      <c r="F59" s="422">
        <f t="shared" si="18"/>
        <v>0</v>
      </c>
      <c r="G59" s="422">
        <f t="shared" si="18"/>
        <v>0</v>
      </c>
      <c r="H59" s="635">
        <f t="shared" si="16"/>
        <v>0</v>
      </c>
      <c r="I59" s="635">
        <f t="shared" si="18"/>
        <v>0</v>
      </c>
      <c r="J59" s="216">
        <f t="shared" si="18"/>
        <v>0</v>
      </c>
      <c r="K59" s="216">
        <f t="shared" si="18"/>
        <v>0</v>
      </c>
      <c r="L59" s="217" t="e">
        <f t="shared" si="17"/>
        <v>#DIV/0!</v>
      </c>
    </row>
    <row r="60" spans="1:12" ht="12.2" customHeight="1" x14ac:dyDescent="0.2">
      <c r="A60" s="785" t="s">
        <v>306</v>
      </c>
      <c r="B60" s="648" t="s">
        <v>235</v>
      </c>
      <c r="C60" s="422"/>
      <c r="D60" s="409"/>
      <c r="E60" s="422"/>
      <c r="F60" s="422"/>
      <c r="G60" s="422"/>
      <c r="H60" s="635">
        <f t="shared" si="16"/>
        <v>0</v>
      </c>
      <c r="I60" s="635"/>
      <c r="J60" s="216"/>
      <c r="K60" s="216"/>
      <c r="L60" s="217" t="e">
        <f t="shared" si="17"/>
        <v>#DIV/0!</v>
      </c>
    </row>
    <row r="61" spans="1:12" ht="12.2" customHeight="1" thickBot="1" x14ac:dyDescent="0.25">
      <c r="A61" s="283" t="s">
        <v>307</v>
      </c>
      <c r="B61" s="83" t="s">
        <v>234</v>
      </c>
      <c r="C61" s="90"/>
      <c r="D61" s="272"/>
      <c r="E61" s="90"/>
      <c r="F61" s="90"/>
      <c r="G61" s="90"/>
      <c r="H61" s="255">
        <f t="shared" si="16"/>
        <v>0</v>
      </c>
      <c r="I61" s="255"/>
      <c r="J61" s="208"/>
      <c r="K61" s="208"/>
      <c r="L61" s="209" t="e">
        <f t="shared" si="17"/>
        <v>#DIV/0!</v>
      </c>
    </row>
    <row r="62" spans="1:12" ht="12.2" customHeight="1" thickBot="1" x14ac:dyDescent="0.25">
      <c r="A62" s="282" t="s">
        <v>13</v>
      </c>
      <c r="B62" s="56" t="s">
        <v>548</v>
      </c>
      <c r="C62" s="87">
        <f>+C63+C65+C67</f>
        <v>157967150</v>
      </c>
      <c r="D62" s="125">
        <f>+D63+D65+D67</f>
        <v>174796082</v>
      </c>
      <c r="E62" s="87">
        <f>+E63+E65+E67</f>
        <v>183796082</v>
      </c>
      <c r="F62" s="87">
        <f>+F63+F65+F67</f>
        <v>185196082</v>
      </c>
      <c r="G62" s="87">
        <f>+G63+G65+G67</f>
        <v>185196082</v>
      </c>
      <c r="H62" s="249">
        <f>+G62-F62</f>
        <v>0</v>
      </c>
      <c r="I62" s="249">
        <f t="shared" ref="I62:K62" si="19">SUM(I63:I67)</f>
        <v>0</v>
      </c>
      <c r="J62" s="134">
        <f t="shared" si="19"/>
        <v>0</v>
      </c>
      <c r="K62" s="134">
        <f t="shared" si="19"/>
        <v>0</v>
      </c>
      <c r="L62" s="193">
        <f t="shared" si="17"/>
        <v>0</v>
      </c>
    </row>
    <row r="63" spans="1:12" s="33" customFormat="1" ht="12.2" customHeight="1" x14ac:dyDescent="0.2">
      <c r="A63" s="785" t="s">
        <v>94</v>
      </c>
      <c r="B63" s="17" t="s">
        <v>119</v>
      </c>
      <c r="C63" s="119">
        <f>'15.felh.felúj.'!C100</f>
        <v>157967150</v>
      </c>
      <c r="D63" s="271">
        <f>'15.felh.felúj.'!D100</f>
        <v>174796082</v>
      </c>
      <c r="E63" s="119">
        <f>'15.felh.felúj.'!E100</f>
        <v>183796082</v>
      </c>
      <c r="F63" s="119">
        <f>'15.felh.felúj.'!F100</f>
        <v>185196082</v>
      </c>
      <c r="G63" s="119">
        <f>'15.felh.felúj.'!G100</f>
        <v>185196082</v>
      </c>
      <c r="H63" s="253">
        <f t="shared" si="16"/>
        <v>0</v>
      </c>
      <c r="I63" s="253">
        <f>'15.felh.felúj.'!J100</f>
        <v>0</v>
      </c>
      <c r="J63" s="204">
        <f>'15.felh.felúj.'!K100</f>
        <v>0</v>
      </c>
      <c r="K63" s="204">
        <f>'15.felh.felúj.'!L100</f>
        <v>0</v>
      </c>
      <c r="L63" s="205">
        <f t="shared" si="17"/>
        <v>0</v>
      </c>
    </row>
    <row r="64" spans="1:12" s="33" customFormat="1" ht="12.2" customHeight="1" x14ac:dyDescent="0.2">
      <c r="A64" s="785" t="s">
        <v>316</v>
      </c>
      <c r="B64" s="1597" t="s">
        <v>236</v>
      </c>
      <c r="C64" s="119">
        <v>131957503</v>
      </c>
      <c r="D64" s="271">
        <v>131957503</v>
      </c>
      <c r="E64" s="119">
        <v>131957503</v>
      </c>
      <c r="F64" s="119">
        <v>131957503</v>
      </c>
      <c r="G64" s="119">
        <v>131957503</v>
      </c>
      <c r="H64" s="253">
        <f t="shared" si="16"/>
        <v>0</v>
      </c>
      <c r="I64" s="253"/>
      <c r="J64" s="204"/>
      <c r="K64" s="204"/>
      <c r="L64" s="205">
        <f t="shared" si="17"/>
        <v>0</v>
      </c>
    </row>
    <row r="65" spans="1:12" ht="12.2" customHeight="1" x14ac:dyDescent="0.2">
      <c r="A65" s="785" t="s">
        <v>95</v>
      </c>
      <c r="B65" s="415" t="s">
        <v>2</v>
      </c>
      <c r="C65" s="422">
        <f>'15.felh.felúj.'!C111</f>
        <v>0</v>
      </c>
      <c r="D65" s="409">
        <f>'15.felh.felúj.'!D111</f>
        <v>0</v>
      </c>
      <c r="E65" s="422">
        <f>'15.felh.felúj.'!E111</f>
        <v>0</v>
      </c>
      <c r="F65" s="422">
        <f>'15.felh.felúj.'!F111</f>
        <v>0</v>
      </c>
      <c r="G65" s="422">
        <f>'15.felh.felúj.'!G111</f>
        <v>0</v>
      </c>
      <c r="H65" s="635">
        <f t="shared" si="16"/>
        <v>0</v>
      </c>
      <c r="I65" s="635">
        <f>'15.felh.felúj.'!J111</f>
        <v>0</v>
      </c>
      <c r="J65" s="216">
        <f>'15.felh.felúj.'!K111</f>
        <v>0</v>
      </c>
      <c r="K65" s="216">
        <f>'15.felh.felúj.'!L111</f>
        <v>0</v>
      </c>
      <c r="L65" s="217" t="e">
        <f t="shared" si="17"/>
        <v>#DIV/0!</v>
      </c>
    </row>
    <row r="66" spans="1:12" ht="12.2" customHeight="1" x14ac:dyDescent="0.2">
      <c r="A66" s="785" t="s">
        <v>342</v>
      </c>
      <c r="B66" s="650" t="s">
        <v>237</v>
      </c>
      <c r="C66" s="422"/>
      <c r="D66" s="409"/>
      <c r="E66" s="422"/>
      <c r="F66" s="422"/>
      <c r="G66" s="422"/>
      <c r="H66" s="635">
        <f t="shared" si="16"/>
        <v>0</v>
      </c>
      <c r="I66" s="635"/>
      <c r="J66" s="216"/>
      <c r="K66" s="216"/>
      <c r="L66" s="217" t="e">
        <f t="shared" si="17"/>
        <v>#DIV/0!</v>
      </c>
    </row>
    <row r="67" spans="1:12" ht="12.2" customHeight="1" x14ac:dyDescent="0.2">
      <c r="A67" s="785" t="s">
        <v>96</v>
      </c>
      <c r="B67" s="17" t="s">
        <v>175</v>
      </c>
      <c r="C67" s="422"/>
      <c r="D67" s="409"/>
      <c r="E67" s="422"/>
      <c r="F67" s="422"/>
      <c r="G67" s="422"/>
      <c r="H67" s="635">
        <f t="shared" si="16"/>
        <v>0</v>
      </c>
      <c r="I67" s="635"/>
      <c r="J67" s="216"/>
      <c r="K67" s="216"/>
      <c r="L67" s="217" t="e">
        <f t="shared" si="17"/>
        <v>#DIV/0!</v>
      </c>
    </row>
    <row r="68" spans="1:12" ht="12.2" customHeight="1" x14ac:dyDescent="0.2">
      <c r="A68" s="785" t="s">
        <v>317</v>
      </c>
      <c r="B68" s="648" t="s">
        <v>239</v>
      </c>
      <c r="C68" s="422"/>
      <c r="D68" s="409"/>
      <c r="E68" s="422"/>
      <c r="F68" s="422"/>
      <c r="G68" s="422"/>
      <c r="H68" s="635">
        <f t="shared" si="16"/>
        <v>0</v>
      </c>
      <c r="I68" s="635"/>
      <c r="J68" s="216"/>
      <c r="K68" s="216"/>
      <c r="L68" s="217" t="e">
        <f t="shared" si="17"/>
        <v>#DIV/0!</v>
      </c>
    </row>
    <row r="69" spans="1:12" ht="12.2" customHeight="1" thickBot="1" x14ac:dyDescent="0.25">
      <c r="A69" s="785" t="s">
        <v>318</v>
      </c>
      <c r="B69" s="648" t="s">
        <v>238</v>
      </c>
      <c r="C69" s="422"/>
      <c r="D69" s="409"/>
      <c r="E69" s="422"/>
      <c r="F69" s="422"/>
      <c r="G69" s="422"/>
      <c r="H69" s="635">
        <f t="shared" si="16"/>
        <v>0</v>
      </c>
      <c r="I69" s="635"/>
      <c r="J69" s="216"/>
      <c r="K69" s="216"/>
      <c r="L69" s="217" t="e">
        <f t="shared" si="17"/>
        <v>#DIV/0!</v>
      </c>
    </row>
    <row r="70" spans="1:12" ht="15" customHeight="1" thickBot="1" x14ac:dyDescent="0.25">
      <c r="A70" s="282" t="s">
        <v>14</v>
      </c>
      <c r="B70" s="65" t="s">
        <v>176</v>
      </c>
      <c r="C70" s="133">
        <f>+C53+C62</f>
        <v>1869490731</v>
      </c>
      <c r="D70" s="132">
        <f>+D53+D62</f>
        <v>1916815554</v>
      </c>
      <c r="E70" s="133">
        <f t="shared" ref="E70:K70" si="20">+E53+E62</f>
        <v>2072266410</v>
      </c>
      <c r="F70" s="133">
        <f t="shared" si="20"/>
        <v>2072266410</v>
      </c>
      <c r="G70" s="133">
        <f t="shared" si="20"/>
        <v>2072266410</v>
      </c>
      <c r="H70" s="250">
        <f t="shared" si="16"/>
        <v>0</v>
      </c>
      <c r="I70" s="250">
        <f t="shared" si="20"/>
        <v>0</v>
      </c>
      <c r="J70" s="220">
        <f t="shared" si="20"/>
        <v>0</v>
      </c>
      <c r="K70" s="220">
        <f t="shared" si="20"/>
        <v>0</v>
      </c>
      <c r="L70" s="221">
        <f t="shared" si="17"/>
        <v>0</v>
      </c>
    </row>
    <row r="71" spans="1:12" ht="13.5" thickBot="1" x14ac:dyDescent="0.25">
      <c r="C71" s="27"/>
      <c r="D71" s="27"/>
      <c r="E71" s="27"/>
      <c r="F71" s="27"/>
      <c r="G71" s="27"/>
      <c r="H71" s="27"/>
      <c r="I71" s="27"/>
      <c r="J71" s="27"/>
      <c r="K71" s="27"/>
      <c r="L71" s="140"/>
    </row>
    <row r="72" spans="1:12" s="728" customFormat="1" ht="15" customHeight="1" thickBot="1" x14ac:dyDescent="0.25">
      <c r="A72" s="1214" t="s">
        <v>290</v>
      </c>
      <c r="B72" s="1215"/>
      <c r="C72" s="724">
        <v>153</v>
      </c>
      <c r="D72" s="725">
        <f>153-3</f>
        <v>150</v>
      </c>
      <c r="E72" s="724">
        <f>150-6</f>
        <v>144</v>
      </c>
      <c r="F72" s="724">
        <v>144</v>
      </c>
      <c r="G72" s="724">
        <v>144</v>
      </c>
      <c r="H72" s="1199">
        <f t="shared" si="16"/>
        <v>0</v>
      </c>
      <c r="I72" s="726"/>
      <c r="J72" s="726"/>
      <c r="K72" s="726"/>
      <c r="L72" s="727">
        <f>I72/D72*100</f>
        <v>0</v>
      </c>
    </row>
    <row r="73" spans="1:12" s="728" customFormat="1" ht="14.25" hidden="1" customHeight="1" thickBot="1" x14ac:dyDescent="0.25">
      <c r="A73" s="722" t="s">
        <v>291</v>
      </c>
      <c r="B73" s="723"/>
      <c r="C73" s="786"/>
      <c r="D73" s="738"/>
      <c r="E73" s="729"/>
      <c r="F73" s="729"/>
      <c r="G73" s="729"/>
      <c r="H73" s="762"/>
      <c r="I73" s="763"/>
      <c r="J73" s="761"/>
      <c r="K73" s="763"/>
      <c r="L73" s="727" t="e">
        <f>I73/D73*100</f>
        <v>#DIV/0!</v>
      </c>
    </row>
    <row r="74" spans="1:12" x14ac:dyDescent="0.2">
      <c r="H74" s="225" t="s">
        <v>735</v>
      </c>
    </row>
  </sheetData>
  <sheetProtection formatCells="0"/>
  <mergeCells count="9">
    <mergeCell ref="A9:H9"/>
    <mergeCell ref="A50:H50"/>
    <mergeCell ref="A51:H51"/>
    <mergeCell ref="A3:L3"/>
    <mergeCell ref="A1:H1"/>
    <mergeCell ref="A2:H2"/>
    <mergeCell ref="C4:H4"/>
    <mergeCell ref="C5:H5"/>
    <mergeCell ref="A6:H6"/>
  </mergeCells>
  <phoneticPr fontId="45" type="noConversion"/>
  <printOptions horizontalCentered="1"/>
  <pageMargins left="0.39370078740157483" right="0.39370078740157483" top="0.39370078740157483" bottom="0.19685039370078741" header="0.78740157480314965" footer="0.78740157480314965"/>
  <pageSetup paperSize="9" scale="73" orientation="portrait" r:id="rId1"/>
  <headerFooter alignWithMargins="0"/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Munka23"/>
  <dimension ref="A1:T23"/>
  <sheetViews>
    <sheetView view="pageBreakPreview" topLeftCell="B6" zoomScaleNormal="100" zoomScaleSheetLayoutView="100" workbookViewId="0">
      <selection activeCell="B21" sqref="A21:XFD22"/>
    </sheetView>
  </sheetViews>
  <sheetFormatPr defaultColWidth="8.6640625" defaultRowHeight="15.75" x14ac:dyDescent="0.2"/>
  <cols>
    <col min="1" max="1" width="12.83203125" style="440" hidden="1" customWidth="1"/>
    <col min="2" max="2" width="64.1640625" style="441" customWidth="1"/>
    <col min="3" max="3" width="17.33203125" style="860" customWidth="1"/>
    <col min="4" max="5" width="18.83203125" style="860" hidden="1" customWidth="1"/>
    <col min="6" max="7" width="18.83203125" style="860" customWidth="1"/>
    <col min="8" max="8" width="19.33203125" style="860" customWidth="1"/>
    <col min="9" max="11" width="18.83203125" style="860" hidden="1" customWidth="1"/>
    <col min="12" max="12" width="18.83203125" style="861" hidden="1" customWidth="1"/>
    <col min="13" max="13" width="8.6640625" style="441" customWidth="1"/>
    <col min="14" max="14" width="18.83203125" style="441" customWidth="1"/>
    <col min="15" max="15" width="8.6640625" style="441"/>
    <col min="16" max="16" width="13.33203125" style="441" bestFit="1" customWidth="1"/>
    <col min="17" max="17" width="14.6640625" style="441" bestFit="1" customWidth="1"/>
    <col min="18" max="16384" width="8.6640625" style="441"/>
  </cols>
  <sheetData>
    <row r="1" spans="1:20" x14ac:dyDescent="0.2">
      <c r="A1" s="1665" t="s">
        <v>831</v>
      </c>
      <c r="B1" s="1665"/>
      <c r="C1" s="1665"/>
      <c r="D1" s="1665"/>
      <c r="E1" s="1665"/>
      <c r="F1" s="1665"/>
      <c r="G1" s="1665"/>
      <c r="H1" s="1665"/>
    </row>
    <row r="2" spans="1:20" s="863" customFormat="1" x14ac:dyDescent="0.2">
      <c r="A2" s="1665" t="s">
        <v>747</v>
      </c>
      <c r="B2" s="1665"/>
      <c r="C2" s="1665"/>
      <c r="D2" s="1665"/>
      <c r="E2" s="1665"/>
      <c r="F2" s="1665"/>
      <c r="G2" s="1665"/>
      <c r="H2" s="1665"/>
    </row>
    <row r="3" spans="1:20" ht="12.95" customHeight="1" x14ac:dyDescent="0.2">
      <c r="D3" s="862"/>
      <c r="E3" s="862"/>
      <c r="F3" s="862"/>
      <c r="G3" s="862"/>
      <c r="H3" s="862"/>
      <c r="I3" s="862"/>
      <c r="J3" s="862"/>
      <c r="K3" s="862"/>
      <c r="L3" s="864"/>
    </row>
    <row r="4" spans="1:20" ht="12.95" customHeight="1" x14ac:dyDescent="0.2"/>
    <row r="5" spans="1:20" s="860" customFormat="1" ht="12.95" customHeight="1" x14ac:dyDescent="0.2">
      <c r="A5" s="865"/>
      <c r="B5" s="1700" t="s">
        <v>385</v>
      </c>
      <c r="C5" s="1700"/>
      <c r="D5" s="1700"/>
      <c r="E5" s="1700"/>
      <c r="F5" s="1700"/>
      <c r="G5" s="1700"/>
      <c r="H5" s="442"/>
      <c r="L5" s="861"/>
    </row>
    <row r="6" spans="1:20" s="860" customFormat="1" ht="28.5" customHeight="1" x14ac:dyDescent="0.2">
      <c r="B6" s="1700" t="s">
        <v>667</v>
      </c>
      <c r="C6" s="1700"/>
      <c r="D6" s="1700"/>
      <c r="E6" s="1700"/>
      <c r="F6" s="1700"/>
      <c r="G6" s="1700"/>
      <c r="H6" s="1700"/>
      <c r="I6" s="442"/>
      <c r="J6" s="442"/>
      <c r="K6" s="442"/>
      <c r="L6" s="866"/>
    </row>
    <row r="7" spans="1:20" s="860" customFormat="1" ht="12.95" customHeight="1" x14ac:dyDescent="0.2">
      <c r="A7" s="442"/>
      <c r="B7" s="442"/>
      <c r="L7" s="861"/>
    </row>
    <row r="8" spans="1:20" s="860" customFormat="1" ht="12.95" customHeight="1" x14ac:dyDescent="0.2">
      <c r="A8" s="442"/>
      <c r="B8" s="442"/>
      <c r="L8" s="861"/>
    </row>
    <row r="9" spans="1:20" s="860" customFormat="1" ht="22.7" customHeight="1" thickBot="1" x14ac:dyDescent="0.25">
      <c r="A9" s="1701" t="s">
        <v>362</v>
      </c>
      <c r="B9" s="1701"/>
      <c r="C9" s="1701"/>
      <c r="D9" s="1701"/>
      <c r="E9" s="1701"/>
      <c r="F9" s="1701"/>
      <c r="G9" s="1701"/>
      <c r="H9" s="1701"/>
      <c r="L9" s="861"/>
    </row>
    <row r="10" spans="1:20" s="860" customFormat="1" ht="81.75" customHeight="1" thickBot="1" x14ac:dyDescent="0.25">
      <c r="A10" s="889" t="s">
        <v>636</v>
      </c>
      <c r="B10" s="820" t="s">
        <v>44</v>
      </c>
      <c r="C10" s="868" t="str">
        <f>'1. mell.bevétel_össz'!C8</f>
        <v>2023. évi eredeti előirányzat
2/2023. (II.14.)</v>
      </c>
      <c r="D10" s="867" t="str">
        <f>'1. mell.bevétel_össz'!D8</f>
        <v>Módosított előirányzat a 14/2023.  (VI.29.)  rendelet szerint</v>
      </c>
      <c r="E10" s="868" t="str">
        <f>'1. mell.bevétel_össz'!E8</f>
        <v>Módosított előirányzat a 18/2023. (IX.26.)  rendelet szerint</v>
      </c>
      <c r="F10" s="868" t="str">
        <f>'1. mell.bevétel_össz'!F8</f>
        <v>Módosított előirányzat a 23/2023. (XII.14.)  rendelet szerint</v>
      </c>
      <c r="G10" s="868" t="str">
        <f>'1. mell.bevétel_össz'!G8</f>
        <v>Módosított előirányzat a …../2024. (II…..)  rendelet szerint</v>
      </c>
      <c r="H10" s="821" t="str">
        <f>'1. mell.bevétel_össz'!H8</f>
        <v>Változás a 23/2023. (XII.14) rendelethez képest</v>
      </c>
      <c r="I10" s="867" t="str">
        <f>'1. mell.bevétel_össz'!I8</f>
        <v>2023. évi teljesítés              2023.06.30-ig</v>
      </c>
      <c r="J10" s="868" t="str">
        <f>'1. mell.bevétel_össz'!J8</f>
        <v>2023. évi teljesítés              2023.09.30-ig</v>
      </c>
      <c r="K10" s="868" t="str">
        <f>'1. mell.bevétel_össz'!K8</f>
        <v>2023. évi teljesítés              2023.12.31-ig</v>
      </c>
      <c r="L10" s="869" t="str">
        <f>'1. mell.bevétel_össz'!L8</f>
        <v>Teljesítés %-a</v>
      </c>
    </row>
    <row r="11" spans="1:20" s="860" customFormat="1" ht="30.2" customHeight="1" thickBot="1" x14ac:dyDescent="0.25">
      <c r="A11" s="890">
        <v>123206</v>
      </c>
      <c r="B11" s="1219" t="s">
        <v>381</v>
      </c>
      <c r="C11" s="1223">
        <v>10000000</v>
      </c>
      <c r="D11" s="1223">
        <v>10000000</v>
      </c>
      <c r="E11" s="1223">
        <v>10000000</v>
      </c>
      <c r="F11" s="1223">
        <f>10000000+3226167</f>
        <v>13226167</v>
      </c>
      <c r="G11" s="1223">
        <v>13226167</v>
      </c>
      <c r="H11" s="1304">
        <f>+G11-F11</f>
        <v>0</v>
      </c>
      <c r="I11" s="445"/>
      <c r="J11" s="446"/>
      <c r="K11" s="446"/>
      <c r="L11" s="870"/>
    </row>
    <row r="12" spans="1:20" s="860" customFormat="1" ht="30.2" customHeight="1" x14ac:dyDescent="0.2">
      <c r="A12" s="407">
        <v>123207</v>
      </c>
      <c r="B12" s="1220" t="s">
        <v>269</v>
      </c>
      <c r="C12" s="1223">
        <v>872000</v>
      </c>
      <c r="D12" s="871">
        <v>872000</v>
      </c>
      <c r="E12" s="1223">
        <v>872000</v>
      </c>
      <c r="F12" s="1223">
        <f>872000+148590</f>
        <v>1020590</v>
      </c>
      <c r="G12" s="1223">
        <v>1020590</v>
      </c>
      <c r="H12" s="1011">
        <f t="shared" ref="H12:H18" si="0">+G12-F12</f>
        <v>0</v>
      </c>
      <c r="I12" s="873"/>
      <c r="J12" s="872"/>
      <c r="K12" s="872"/>
      <c r="L12" s="874">
        <f t="shared" ref="L12:L18" si="1">I12/D12*100</f>
        <v>0</v>
      </c>
    </row>
    <row r="13" spans="1:20" s="860" customFormat="1" ht="30.2" customHeight="1" x14ac:dyDescent="0.2">
      <c r="A13" s="407">
        <v>123209</v>
      </c>
      <c r="B13" s="1221" t="s">
        <v>39</v>
      </c>
      <c r="C13" s="1444">
        <v>130000000</v>
      </c>
      <c r="D13" s="1445">
        <f>130000000+13084382</f>
        <v>143084382</v>
      </c>
      <c r="E13" s="1444">
        <v>143084382</v>
      </c>
      <c r="F13" s="1444">
        <v>143084382</v>
      </c>
      <c r="G13" s="1444">
        <f>143084382+810000</f>
        <v>143894382</v>
      </c>
      <c r="H13" s="1446">
        <f t="shared" si="0"/>
        <v>810000</v>
      </c>
      <c r="I13" s="875"/>
      <c r="J13" s="876"/>
      <c r="K13" s="876"/>
      <c r="L13" s="877">
        <f t="shared" si="1"/>
        <v>0</v>
      </c>
    </row>
    <row r="14" spans="1:20" s="860" customFormat="1" ht="30.2" customHeight="1" x14ac:dyDescent="0.2">
      <c r="A14" s="407">
        <v>123210</v>
      </c>
      <c r="B14" s="1221" t="s">
        <v>45</v>
      </c>
      <c r="C14" s="1444">
        <v>1000000</v>
      </c>
      <c r="D14" s="1445">
        <v>1000000</v>
      </c>
      <c r="E14" s="1444">
        <v>1000000</v>
      </c>
      <c r="F14" s="1444">
        <v>1000000</v>
      </c>
      <c r="G14" s="1444">
        <v>1000000</v>
      </c>
      <c r="H14" s="1446">
        <f t="shared" si="0"/>
        <v>0</v>
      </c>
      <c r="I14" s="875"/>
      <c r="J14" s="876"/>
      <c r="K14" s="876"/>
      <c r="L14" s="877">
        <f t="shared" si="1"/>
        <v>0</v>
      </c>
    </row>
    <row r="15" spans="1:20" s="860" customFormat="1" ht="30.2" customHeight="1" x14ac:dyDescent="0.2">
      <c r="A15" s="407">
        <v>123216</v>
      </c>
      <c r="B15" s="1221" t="s">
        <v>690</v>
      </c>
      <c r="C15" s="948">
        <v>2500000</v>
      </c>
      <c r="D15" s="875">
        <v>2500000</v>
      </c>
      <c r="E15" s="948">
        <v>2500000</v>
      </c>
      <c r="F15" s="948">
        <v>2500000</v>
      </c>
      <c r="G15" s="948">
        <v>2500000</v>
      </c>
      <c r="H15" s="1012">
        <f t="shared" si="0"/>
        <v>0</v>
      </c>
      <c r="I15" s="875"/>
      <c r="J15" s="876"/>
      <c r="K15" s="876"/>
      <c r="L15" s="877">
        <f t="shared" si="1"/>
        <v>0</v>
      </c>
      <c r="T15" s="860" t="s">
        <v>385</v>
      </c>
    </row>
    <row r="16" spans="1:20" s="860" customFormat="1" ht="30.2" customHeight="1" x14ac:dyDescent="0.2">
      <c r="A16" s="407">
        <v>123217</v>
      </c>
      <c r="B16" s="1221" t="s">
        <v>691</v>
      </c>
      <c r="C16" s="1586">
        <v>600000</v>
      </c>
      <c r="D16" s="878">
        <v>600000</v>
      </c>
      <c r="E16" s="1586">
        <v>600000</v>
      </c>
      <c r="F16" s="1586">
        <v>600000</v>
      </c>
      <c r="G16" s="1586">
        <f>600000+154064</f>
        <v>754064</v>
      </c>
      <c r="H16" s="1013">
        <f t="shared" si="0"/>
        <v>154064</v>
      </c>
      <c r="I16" s="878"/>
      <c r="J16" s="879"/>
      <c r="K16" s="879"/>
      <c r="L16" s="880">
        <f t="shared" si="1"/>
        <v>0</v>
      </c>
    </row>
    <row r="17" spans="1:17" s="860" customFormat="1" ht="30.2" customHeight="1" x14ac:dyDescent="0.2">
      <c r="A17" s="407">
        <v>123219</v>
      </c>
      <c r="B17" s="1221" t="s">
        <v>40</v>
      </c>
      <c r="C17" s="1586">
        <v>800000</v>
      </c>
      <c r="D17" s="878">
        <v>800000</v>
      </c>
      <c r="E17" s="1586">
        <v>800000</v>
      </c>
      <c r="F17" s="1586">
        <v>800000</v>
      </c>
      <c r="G17" s="1586">
        <f>800000-154064</f>
        <v>645936</v>
      </c>
      <c r="H17" s="1013">
        <f t="shared" si="0"/>
        <v>-154064</v>
      </c>
      <c r="I17" s="878"/>
      <c r="J17" s="879"/>
      <c r="K17" s="879"/>
      <c r="L17" s="880">
        <f t="shared" si="1"/>
        <v>0</v>
      </c>
    </row>
    <row r="18" spans="1:17" s="860" customFormat="1" ht="30.75" customHeight="1" x14ac:dyDescent="0.2">
      <c r="A18" s="891">
        <v>123228</v>
      </c>
      <c r="B18" s="1221" t="s">
        <v>86</v>
      </c>
      <c r="C18" s="948">
        <v>10000000</v>
      </c>
      <c r="D18" s="878">
        <f>10000000+5000000</f>
        <v>15000000</v>
      </c>
      <c r="E18" s="948">
        <f>15000000+2000000+5000000</f>
        <v>22000000</v>
      </c>
      <c r="F18" s="948">
        <f>22000000-148590</f>
        <v>21851410</v>
      </c>
      <c r="G18" s="948">
        <v>21851410</v>
      </c>
      <c r="H18" s="1012">
        <f t="shared" si="0"/>
        <v>0</v>
      </c>
      <c r="I18" s="875"/>
      <c r="J18" s="876"/>
      <c r="K18" s="876"/>
      <c r="L18" s="877">
        <f t="shared" si="1"/>
        <v>0</v>
      </c>
    </row>
    <row r="19" spans="1:17" s="860" customFormat="1" ht="30.2" customHeight="1" thickBot="1" x14ac:dyDescent="0.25">
      <c r="A19" s="892"/>
      <c r="B19" s="1222"/>
      <c r="C19" s="882"/>
      <c r="D19" s="881"/>
      <c r="E19" s="882"/>
      <c r="F19" s="882"/>
      <c r="G19" s="882"/>
      <c r="H19" s="1014"/>
      <c r="I19" s="881"/>
      <c r="J19" s="882"/>
      <c r="K19" s="882"/>
      <c r="L19" s="883"/>
    </row>
    <row r="20" spans="1:17" s="40" customFormat="1" ht="30.75" customHeight="1" thickBot="1" x14ac:dyDescent="0.25">
      <c r="A20" s="893"/>
      <c r="B20" s="893" t="s">
        <v>35</v>
      </c>
      <c r="C20" s="886">
        <f>SUM(C11:C19)</f>
        <v>155772000</v>
      </c>
      <c r="D20" s="885">
        <f t="shared" ref="D20:G20" si="2">SUM(D11:D19)</f>
        <v>173856382</v>
      </c>
      <c r="E20" s="886">
        <f>SUM(E11:E19)</f>
        <v>180856382</v>
      </c>
      <c r="F20" s="886">
        <f t="shared" si="2"/>
        <v>184082549</v>
      </c>
      <c r="G20" s="886">
        <f t="shared" si="2"/>
        <v>184892549</v>
      </c>
      <c r="H20" s="884">
        <f>+G20-F20</f>
        <v>810000</v>
      </c>
      <c r="I20" s="885">
        <f t="shared" ref="I20:L20" si="3">SUM(I12:I19)</f>
        <v>0</v>
      </c>
      <c r="J20" s="886">
        <f t="shared" si="3"/>
        <v>0</v>
      </c>
      <c r="K20" s="886">
        <f t="shared" si="3"/>
        <v>0</v>
      </c>
      <c r="L20" s="887">
        <f t="shared" si="3"/>
        <v>0</v>
      </c>
    </row>
    <row r="21" spans="1:17" s="40" customFormat="1" ht="30.2" hidden="1" customHeight="1" thickBot="1" x14ac:dyDescent="0.25">
      <c r="A21" s="893"/>
      <c r="B21" s="1015" t="s">
        <v>112</v>
      </c>
      <c r="C21" s="1347">
        <v>582205472</v>
      </c>
      <c r="D21" s="886">
        <f>582205472+63969+3641842+6350000+150000+37974169+2000000+3334300+7085584-5000000-13084382</f>
        <v>624720954</v>
      </c>
      <c r="E21" s="1529">
        <f>624720954+55381-222000-150000-2000000-150000+195000</f>
        <v>622449335</v>
      </c>
      <c r="F21" s="1529">
        <f>624720954+55381-222000-150000-2000000-150000+195000+1750000</f>
        <v>624199335</v>
      </c>
      <c r="G21" s="886">
        <f>624199335+8047228-810000-4200000</f>
        <v>627236563</v>
      </c>
      <c r="H21" s="884">
        <f>+G21-F21</f>
        <v>3037228</v>
      </c>
      <c r="I21" s="885"/>
      <c r="J21" s="886"/>
      <c r="K21" s="886"/>
      <c r="L21" s="887">
        <f>SUM(L13:L20)</f>
        <v>0</v>
      </c>
      <c r="Q21" s="1061"/>
    </row>
    <row r="22" spans="1:17" s="40" customFormat="1" ht="30.2" hidden="1" customHeight="1" thickBot="1" x14ac:dyDescent="0.25">
      <c r="A22" s="893"/>
      <c r="B22" s="1015" t="s">
        <v>113</v>
      </c>
      <c r="C22" s="1311">
        <f>SUM(C20:C21)</f>
        <v>737977472</v>
      </c>
      <c r="D22" s="886">
        <f t="shared" ref="D22:K22" si="4">SUM(D20:D21)</f>
        <v>798577336</v>
      </c>
      <c r="E22" s="886">
        <f t="shared" si="4"/>
        <v>803305717</v>
      </c>
      <c r="F22" s="886">
        <f t="shared" si="4"/>
        <v>808281884</v>
      </c>
      <c r="G22" s="886">
        <f t="shared" si="4"/>
        <v>812129112</v>
      </c>
      <c r="H22" s="884">
        <f>+G22-F22</f>
        <v>3847228</v>
      </c>
      <c r="I22" s="885">
        <f t="shared" si="4"/>
        <v>0</v>
      </c>
      <c r="J22" s="886">
        <f t="shared" si="4"/>
        <v>0</v>
      </c>
      <c r="K22" s="886">
        <f t="shared" si="4"/>
        <v>0</v>
      </c>
      <c r="L22" s="887">
        <f>SUM(L14:L21)</f>
        <v>0</v>
      </c>
    </row>
    <row r="23" spans="1:17" x14ac:dyDescent="0.2">
      <c r="D23" s="48"/>
      <c r="E23" s="48"/>
      <c r="F23" s="48"/>
      <c r="G23" s="48"/>
      <c r="H23" s="1218" t="s">
        <v>735</v>
      </c>
      <c r="I23" s="48"/>
      <c r="J23" s="48"/>
      <c r="K23" s="48"/>
      <c r="L23" s="888"/>
      <c r="N23" s="40"/>
    </row>
  </sheetData>
  <mergeCells count="5">
    <mergeCell ref="B5:G5"/>
    <mergeCell ref="B6:H6"/>
    <mergeCell ref="A1:H1"/>
    <mergeCell ref="A2:H2"/>
    <mergeCell ref="A9:H9"/>
  </mergeCells>
  <phoneticPr fontId="0" type="noConversion"/>
  <printOptions horizontalCentered="1"/>
  <pageMargins left="0.39370078740157483" right="0.39370078740157483" top="0.78740157480314965" bottom="0.98425196850393704" header="0.47244094488188981" footer="0.51181102362204722"/>
  <pageSetup paperSize="9" scale="70" orientation="portrait" r:id="rId1"/>
  <headerFooter alignWithMargins="0">
    <oddHeader xml:space="preserve">&amp;C
&amp;13 </oddHead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Munka24"/>
  <dimension ref="A1:XFD102"/>
  <sheetViews>
    <sheetView view="pageBreakPreview" topLeftCell="B1" zoomScale="98" zoomScaleNormal="130" zoomScaleSheetLayoutView="98" workbookViewId="0">
      <selection activeCell="P11" sqref="P11"/>
    </sheetView>
  </sheetViews>
  <sheetFormatPr defaultColWidth="18.5" defaultRowHeight="15.75" x14ac:dyDescent="0.2"/>
  <cols>
    <col min="1" max="1" width="12.83203125" style="441" hidden="1" customWidth="1"/>
    <col min="2" max="2" width="86" style="441" customWidth="1"/>
    <col min="3" max="3" width="20" style="441" customWidth="1"/>
    <col min="4" max="4" width="22.33203125" style="441" hidden="1" customWidth="1"/>
    <col min="5" max="5" width="20.83203125" style="441" hidden="1" customWidth="1"/>
    <col min="6" max="6" width="20.83203125" style="441" customWidth="1"/>
    <col min="7" max="7" width="19" style="441" customWidth="1"/>
    <col min="8" max="8" width="19.83203125" style="441" customWidth="1"/>
    <col min="9" max="11" width="18.33203125" style="441" hidden="1" customWidth="1"/>
    <col min="12" max="12" width="15.1640625" style="441" hidden="1" customWidth="1"/>
    <col min="13" max="15" width="18.5" style="441" customWidth="1"/>
    <col min="16" max="16384" width="18.5" style="441"/>
  </cols>
  <sheetData>
    <row r="1" spans="1:16384" ht="15" customHeight="1" x14ac:dyDescent="0.2">
      <c r="B1" s="1708" t="s">
        <v>832</v>
      </c>
      <c r="C1" s="1708"/>
      <c r="D1" s="1708"/>
      <c r="E1" s="1708"/>
      <c r="F1" s="1708"/>
      <c r="G1" s="1708"/>
      <c r="H1" s="1708"/>
    </row>
    <row r="2" spans="1:16384" ht="15" customHeight="1" x14ac:dyDescent="0.2">
      <c r="A2" s="1708" t="s">
        <v>748</v>
      </c>
      <c r="B2" s="1708"/>
      <c r="C2" s="1708"/>
      <c r="D2" s="1708"/>
      <c r="E2" s="1708"/>
      <c r="F2" s="1708"/>
      <c r="G2" s="1708"/>
      <c r="H2" s="1708"/>
      <c r="O2" s="1702"/>
      <c r="P2" s="1702"/>
      <c r="Q2" s="1702"/>
      <c r="R2" s="1702"/>
      <c r="S2" s="1702"/>
      <c r="T2" s="1702"/>
      <c r="U2" s="1702"/>
      <c r="V2" s="1702"/>
      <c r="W2" s="1702"/>
      <c r="X2" s="1702"/>
      <c r="Y2" s="1702"/>
      <c r="Z2" s="1702"/>
      <c r="AA2" s="1702"/>
      <c r="AB2" s="1702"/>
      <c r="AC2" s="1702"/>
      <c r="AD2" s="1702"/>
      <c r="AE2" s="1702"/>
      <c r="AF2" s="1702"/>
      <c r="AG2" s="1702"/>
      <c r="AH2" s="1702"/>
      <c r="AI2" s="1702"/>
      <c r="AJ2" s="1702"/>
      <c r="AK2" s="1702"/>
      <c r="AL2" s="1702"/>
      <c r="AM2" s="1702"/>
      <c r="AN2" s="1702"/>
      <c r="AO2" s="1702"/>
      <c r="AP2" s="1702"/>
      <c r="AQ2" s="1702"/>
      <c r="AR2" s="1702"/>
      <c r="AS2" s="1702"/>
      <c r="AT2" s="1702"/>
      <c r="AU2" s="1702"/>
      <c r="AV2" s="1702"/>
      <c r="AW2" s="1702"/>
      <c r="AX2" s="1702"/>
      <c r="AY2" s="1702"/>
      <c r="AZ2" s="1702"/>
      <c r="BA2" s="1702"/>
      <c r="BB2" s="1702"/>
      <c r="BC2" s="1702"/>
      <c r="BD2" s="1702"/>
      <c r="BE2" s="1702"/>
      <c r="BF2" s="1702"/>
      <c r="BG2" s="1702"/>
      <c r="BH2" s="1702"/>
      <c r="BI2" s="1702"/>
      <c r="BJ2" s="1702"/>
      <c r="BK2" s="1702"/>
      <c r="BL2" s="1702"/>
      <c r="BM2" s="1702"/>
      <c r="BN2" s="1702"/>
      <c r="BO2" s="1702"/>
      <c r="BP2" s="1702"/>
      <c r="BQ2" s="1702"/>
      <c r="BR2" s="1702"/>
      <c r="BS2" s="1702"/>
      <c r="BT2" s="1702"/>
      <c r="BU2" s="1702"/>
      <c r="BV2" s="1702"/>
      <c r="BW2" s="1702"/>
      <c r="BX2" s="1702"/>
      <c r="BY2" s="1702"/>
      <c r="BZ2" s="1702"/>
      <c r="CA2" s="1702"/>
      <c r="CB2" s="1702"/>
      <c r="CC2" s="1702"/>
      <c r="CD2" s="1702"/>
      <c r="CE2" s="1702"/>
      <c r="CF2" s="1702"/>
      <c r="CG2" s="1702"/>
      <c r="CH2" s="1702"/>
      <c r="CI2" s="1702"/>
      <c r="CJ2" s="1702"/>
      <c r="CK2" s="1702"/>
      <c r="CL2" s="1702"/>
      <c r="CM2" s="1702"/>
      <c r="CN2" s="1702"/>
      <c r="CO2" s="1702"/>
      <c r="CP2" s="1702"/>
      <c r="CQ2" s="1702"/>
      <c r="CR2" s="1702"/>
      <c r="CS2" s="1702"/>
      <c r="CT2" s="1702"/>
      <c r="CU2" s="1702"/>
      <c r="CV2" s="1702"/>
      <c r="CW2" s="1702"/>
      <c r="CX2" s="1702"/>
      <c r="CY2" s="1702"/>
      <c r="CZ2" s="1702"/>
      <c r="DA2" s="1702"/>
      <c r="DB2" s="1702"/>
      <c r="DC2" s="1702"/>
      <c r="DD2" s="1702"/>
      <c r="DE2" s="1702"/>
      <c r="DF2" s="1702"/>
      <c r="DG2" s="1702"/>
      <c r="DH2" s="1702"/>
      <c r="DI2" s="1702"/>
      <c r="DJ2" s="1702"/>
      <c r="DK2" s="1702"/>
      <c r="DL2" s="1702"/>
      <c r="DM2" s="1702"/>
      <c r="DN2" s="1702"/>
      <c r="DO2" s="1702"/>
      <c r="DP2" s="1702"/>
      <c r="DQ2" s="1702"/>
      <c r="DR2" s="1702"/>
      <c r="DS2" s="1702"/>
      <c r="DT2" s="1702"/>
      <c r="DU2" s="1702"/>
      <c r="DV2" s="1702"/>
      <c r="DW2" s="1702"/>
      <c r="DX2" s="1702"/>
      <c r="DY2" s="1702"/>
      <c r="DZ2" s="1702"/>
      <c r="EA2" s="1702"/>
      <c r="EB2" s="1702"/>
      <c r="EC2" s="1702"/>
      <c r="ED2" s="1702"/>
      <c r="EE2" s="1702"/>
      <c r="EF2" s="1702"/>
      <c r="EG2" s="1702"/>
      <c r="EH2" s="1702"/>
      <c r="EI2" s="1702"/>
      <c r="EJ2" s="1702"/>
      <c r="EK2" s="1702"/>
      <c r="EL2" s="1702"/>
      <c r="EM2" s="1702"/>
      <c r="EN2" s="1702"/>
      <c r="EO2" s="1702"/>
      <c r="EP2" s="1702"/>
      <c r="EQ2" s="1702"/>
      <c r="ER2" s="1702"/>
      <c r="ES2" s="1702"/>
      <c r="ET2" s="1702"/>
      <c r="EU2" s="1702"/>
      <c r="EV2" s="1702"/>
      <c r="EW2" s="1702"/>
      <c r="EX2" s="1702"/>
      <c r="EY2" s="1702"/>
      <c r="EZ2" s="1702"/>
      <c r="FA2" s="1702"/>
      <c r="FB2" s="1702"/>
      <c r="FC2" s="1702"/>
      <c r="FD2" s="1702"/>
      <c r="FE2" s="1702"/>
      <c r="FF2" s="1702"/>
      <c r="FG2" s="1702"/>
      <c r="FH2" s="1702"/>
      <c r="FI2" s="1702"/>
      <c r="FJ2" s="1702"/>
      <c r="FK2" s="1702"/>
      <c r="FL2" s="1702"/>
      <c r="FM2" s="1702"/>
      <c r="FN2" s="1702"/>
      <c r="FO2" s="1702"/>
      <c r="FP2" s="1702"/>
      <c r="FQ2" s="1702"/>
      <c r="FR2" s="1702"/>
      <c r="FS2" s="1702"/>
      <c r="FT2" s="1702"/>
      <c r="FU2" s="1702"/>
      <c r="FV2" s="1702"/>
      <c r="FW2" s="1702"/>
      <c r="FX2" s="1702"/>
      <c r="FY2" s="1702"/>
      <c r="FZ2" s="1702"/>
      <c r="GA2" s="1702"/>
      <c r="GB2" s="1702"/>
      <c r="GC2" s="1702"/>
      <c r="GD2" s="1702"/>
      <c r="GE2" s="1702"/>
      <c r="GF2" s="1702"/>
      <c r="GG2" s="1702"/>
      <c r="GH2" s="1702"/>
      <c r="GI2" s="1702"/>
      <c r="GJ2" s="1702"/>
      <c r="GK2" s="1702"/>
      <c r="GL2" s="1702"/>
      <c r="GM2" s="1702"/>
      <c r="GN2" s="1702"/>
      <c r="GO2" s="1702"/>
      <c r="GP2" s="1702"/>
      <c r="GQ2" s="1702"/>
      <c r="GR2" s="1702"/>
      <c r="GS2" s="1702"/>
      <c r="GT2" s="1702"/>
      <c r="GU2" s="1702"/>
      <c r="GV2" s="1702"/>
      <c r="GW2" s="1702"/>
      <c r="GX2" s="1702"/>
      <c r="GY2" s="1702"/>
      <c r="GZ2" s="1702"/>
      <c r="HA2" s="1702"/>
      <c r="HB2" s="1702"/>
      <c r="HC2" s="1702"/>
      <c r="HD2" s="1702"/>
      <c r="HE2" s="1702"/>
      <c r="HF2" s="1702"/>
      <c r="HG2" s="1702"/>
      <c r="HH2" s="1702"/>
      <c r="HI2" s="1702"/>
      <c r="HJ2" s="1702"/>
      <c r="HK2" s="1702"/>
      <c r="HL2" s="1702"/>
      <c r="HM2" s="1702"/>
      <c r="HN2" s="1702"/>
      <c r="HO2" s="1702"/>
      <c r="HP2" s="1702"/>
      <c r="HQ2" s="1702"/>
      <c r="HR2" s="1702"/>
      <c r="HS2" s="1702"/>
      <c r="HT2" s="1702"/>
      <c r="HU2" s="1702"/>
      <c r="HV2" s="1702"/>
      <c r="HW2" s="1702"/>
      <c r="HX2" s="1702"/>
      <c r="HY2" s="1702"/>
      <c r="HZ2" s="1702"/>
      <c r="IA2" s="1702"/>
      <c r="IB2" s="1702"/>
      <c r="IC2" s="1702"/>
      <c r="ID2" s="1702"/>
      <c r="IE2" s="1702"/>
      <c r="IF2" s="1702"/>
      <c r="IG2" s="1702"/>
      <c r="IH2" s="1702"/>
      <c r="II2" s="1702"/>
      <c r="IJ2" s="1702"/>
      <c r="IK2" s="1702"/>
      <c r="IL2" s="1702"/>
      <c r="IM2" s="1702"/>
      <c r="IN2" s="1702"/>
      <c r="IO2" s="1702"/>
      <c r="IP2" s="1702"/>
      <c r="IQ2" s="1702"/>
      <c r="IR2" s="1702"/>
      <c r="IS2" s="1702"/>
      <c r="IT2" s="1702"/>
      <c r="IU2" s="1702"/>
      <c r="IV2" s="1702"/>
      <c r="IW2" s="1702"/>
      <c r="IX2" s="1702"/>
      <c r="IY2" s="1702"/>
      <c r="IZ2" s="1702"/>
      <c r="JA2" s="1702"/>
      <c r="JB2" s="1702"/>
      <c r="JC2" s="1702"/>
      <c r="JD2" s="1702"/>
      <c r="JE2" s="1702"/>
      <c r="JF2" s="1702"/>
      <c r="JG2" s="1702"/>
      <c r="JH2" s="1702"/>
      <c r="JI2" s="1702"/>
      <c r="JJ2" s="1702"/>
      <c r="JK2" s="1702"/>
      <c r="JL2" s="1702"/>
      <c r="JM2" s="1702"/>
      <c r="JN2" s="1702"/>
      <c r="JO2" s="1702"/>
      <c r="JP2" s="1702"/>
      <c r="JQ2" s="1702"/>
      <c r="JR2" s="1702"/>
      <c r="JS2" s="1702"/>
      <c r="JT2" s="1702"/>
      <c r="JU2" s="1702"/>
      <c r="JV2" s="1702"/>
      <c r="JW2" s="1702"/>
      <c r="JX2" s="1702"/>
      <c r="JY2" s="1702"/>
      <c r="JZ2" s="1702"/>
      <c r="KA2" s="1702"/>
      <c r="KB2" s="1702"/>
      <c r="KC2" s="1702"/>
      <c r="KD2" s="1702"/>
      <c r="KE2" s="1702"/>
      <c r="KF2" s="1702"/>
      <c r="KG2" s="1702"/>
      <c r="KH2" s="1702"/>
      <c r="KI2" s="1702"/>
      <c r="KJ2" s="1702"/>
      <c r="KK2" s="1702"/>
      <c r="KL2" s="1702"/>
      <c r="KM2" s="1702"/>
      <c r="KN2" s="1702"/>
      <c r="KO2" s="1702"/>
      <c r="KP2" s="1702"/>
      <c r="KQ2" s="1702"/>
      <c r="KR2" s="1702"/>
      <c r="KS2" s="1702"/>
      <c r="KT2" s="1702"/>
      <c r="KU2" s="1702"/>
      <c r="KV2" s="1702"/>
      <c r="KW2" s="1702"/>
      <c r="KX2" s="1702"/>
      <c r="KY2" s="1702"/>
      <c r="KZ2" s="1702"/>
      <c r="LA2" s="1702"/>
      <c r="LB2" s="1702"/>
      <c r="LC2" s="1702"/>
      <c r="LD2" s="1702"/>
      <c r="LE2" s="1702"/>
      <c r="LF2" s="1702"/>
      <c r="LG2" s="1702"/>
      <c r="LH2" s="1702"/>
      <c r="LI2" s="1702"/>
      <c r="LJ2" s="1702"/>
      <c r="LK2" s="1702"/>
      <c r="LL2" s="1702"/>
      <c r="LM2" s="1702"/>
      <c r="LN2" s="1702"/>
      <c r="LO2" s="1702"/>
      <c r="LP2" s="1702"/>
      <c r="LQ2" s="1702"/>
      <c r="LR2" s="1702"/>
      <c r="LS2" s="1702"/>
      <c r="LT2" s="1702"/>
      <c r="LU2" s="1702"/>
      <c r="LV2" s="1702"/>
      <c r="LW2" s="1702"/>
      <c r="LX2" s="1702"/>
      <c r="LY2" s="1702"/>
      <c r="LZ2" s="1702"/>
      <c r="MA2" s="1702"/>
      <c r="MB2" s="1702"/>
      <c r="MC2" s="1702"/>
      <c r="MD2" s="1702"/>
      <c r="ME2" s="1702"/>
      <c r="MF2" s="1702"/>
      <c r="MG2" s="1702"/>
      <c r="MH2" s="1702"/>
      <c r="MI2" s="1702"/>
      <c r="MJ2" s="1702"/>
      <c r="MK2" s="1702"/>
      <c r="ML2" s="1702"/>
      <c r="MM2" s="1702"/>
      <c r="MN2" s="1702"/>
      <c r="MO2" s="1702"/>
      <c r="MP2" s="1702"/>
      <c r="MQ2" s="1702"/>
      <c r="MR2" s="1702"/>
      <c r="MS2" s="1702"/>
      <c r="MT2" s="1702"/>
      <c r="MU2" s="1702"/>
      <c r="MV2" s="1702"/>
      <c r="MW2" s="1702"/>
      <c r="MX2" s="1702"/>
      <c r="MY2" s="1702"/>
      <c r="MZ2" s="1702"/>
      <c r="NA2" s="1702"/>
      <c r="NB2" s="1702"/>
      <c r="NC2" s="1702"/>
      <c r="ND2" s="1702"/>
      <c r="NE2" s="1702"/>
      <c r="NF2" s="1702"/>
      <c r="NG2" s="1702"/>
      <c r="NH2" s="1702"/>
      <c r="NI2" s="1702"/>
      <c r="NJ2" s="1702"/>
      <c r="NK2" s="1702"/>
      <c r="NL2" s="1702"/>
      <c r="NM2" s="1702"/>
      <c r="NN2" s="1702"/>
      <c r="NO2" s="1702"/>
      <c r="NP2" s="1702"/>
      <c r="NQ2" s="1702"/>
      <c r="NR2" s="1702"/>
      <c r="NS2" s="1702"/>
      <c r="NT2" s="1702"/>
      <c r="NU2" s="1702"/>
      <c r="NV2" s="1702"/>
      <c r="NW2" s="1702"/>
      <c r="NX2" s="1702"/>
      <c r="NY2" s="1702"/>
      <c r="NZ2" s="1702"/>
      <c r="OA2" s="1702"/>
      <c r="OB2" s="1702"/>
      <c r="OC2" s="1702"/>
      <c r="OD2" s="1702"/>
      <c r="OE2" s="1702"/>
      <c r="OF2" s="1702"/>
      <c r="OG2" s="1702"/>
      <c r="OH2" s="1702"/>
      <c r="OI2" s="1702"/>
      <c r="OJ2" s="1702"/>
      <c r="OK2" s="1702"/>
      <c r="OL2" s="1702"/>
      <c r="OM2" s="1702"/>
      <c r="ON2" s="1702"/>
      <c r="OO2" s="1702"/>
      <c r="OP2" s="1702"/>
      <c r="OQ2" s="1702"/>
      <c r="OR2" s="1702"/>
      <c r="OS2" s="1702"/>
      <c r="OT2" s="1702"/>
      <c r="OU2" s="1702"/>
      <c r="OV2" s="1702"/>
      <c r="OW2" s="1702"/>
      <c r="OX2" s="1702"/>
      <c r="OY2" s="1702"/>
      <c r="OZ2" s="1702"/>
      <c r="PA2" s="1702"/>
      <c r="PB2" s="1702"/>
      <c r="PC2" s="1702"/>
      <c r="PD2" s="1702"/>
      <c r="PE2" s="1702"/>
      <c r="PF2" s="1702"/>
      <c r="PG2" s="1702"/>
      <c r="PH2" s="1702"/>
      <c r="PI2" s="1702"/>
      <c r="PJ2" s="1702"/>
      <c r="PK2" s="1702"/>
      <c r="PL2" s="1702"/>
      <c r="PM2" s="1702"/>
      <c r="PN2" s="1702"/>
      <c r="PO2" s="1702"/>
      <c r="PP2" s="1702"/>
      <c r="PQ2" s="1702"/>
      <c r="PR2" s="1702"/>
      <c r="PS2" s="1702"/>
      <c r="PT2" s="1702"/>
      <c r="PU2" s="1702"/>
      <c r="PV2" s="1702"/>
      <c r="PW2" s="1702"/>
      <c r="PX2" s="1702"/>
      <c r="PY2" s="1702"/>
      <c r="PZ2" s="1702"/>
      <c r="QA2" s="1702"/>
      <c r="QB2" s="1702"/>
      <c r="QC2" s="1702"/>
      <c r="QD2" s="1702"/>
      <c r="QE2" s="1702"/>
      <c r="QF2" s="1702"/>
      <c r="QG2" s="1702"/>
      <c r="QH2" s="1702"/>
      <c r="QI2" s="1702"/>
      <c r="QJ2" s="1702"/>
      <c r="QK2" s="1702"/>
      <c r="QL2" s="1702"/>
      <c r="QM2" s="1702"/>
      <c r="QN2" s="1702"/>
      <c r="QO2" s="1702"/>
      <c r="QP2" s="1702"/>
      <c r="QQ2" s="1702"/>
      <c r="QR2" s="1702"/>
      <c r="QS2" s="1702"/>
      <c r="QT2" s="1702"/>
      <c r="QU2" s="1702"/>
      <c r="QV2" s="1702"/>
      <c r="QW2" s="1702"/>
      <c r="QX2" s="1702"/>
      <c r="QY2" s="1702"/>
      <c r="QZ2" s="1702"/>
      <c r="RA2" s="1702"/>
      <c r="RB2" s="1702"/>
      <c r="RC2" s="1702"/>
      <c r="RD2" s="1702"/>
      <c r="RE2" s="1702"/>
      <c r="RF2" s="1702"/>
      <c r="RG2" s="1702"/>
      <c r="RH2" s="1702"/>
      <c r="RI2" s="1702"/>
      <c r="RJ2" s="1702"/>
      <c r="RK2" s="1702"/>
      <c r="RL2" s="1702"/>
      <c r="RM2" s="1702"/>
      <c r="RN2" s="1702"/>
      <c r="RO2" s="1702"/>
      <c r="RP2" s="1702"/>
      <c r="RQ2" s="1702"/>
      <c r="RR2" s="1702"/>
      <c r="RS2" s="1702"/>
      <c r="RT2" s="1702"/>
      <c r="RU2" s="1702"/>
      <c r="RV2" s="1702"/>
      <c r="RW2" s="1702"/>
      <c r="RX2" s="1702"/>
      <c r="RY2" s="1702"/>
      <c r="RZ2" s="1702"/>
      <c r="SA2" s="1702"/>
      <c r="SB2" s="1702"/>
      <c r="SC2" s="1702"/>
      <c r="SD2" s="1702"/>
      <c r="SE2" s="1702"/>
      <c r="SF2" s="1702"/>
      <c r="SG2" s="1702"/>
      <c r="SH2" s="1702"/>
      <c r="SI2" s="1702"/>
      <c r="SJ2" s="1702"/>
      <c r="SK2" s="1702"/>
      <c r="SL2" s="1702"/>
      <c r="SM2" s="1702"/>
      <c r="SN2" s="1702"/>
      <c r="SO2" s="1702"/>
      <c r="SP2" s="1702"/>
      <c r="SQ2" s="1702"/>
      <c r="SR2" s="1702"/>
      <c r="SS2" s="1702"/>
      <c r="ST2" s="1702"/>
      <c r="SU2" s="1702"/>
      <c r="SV2" s="1702"/>
      <c r="SW2" s="1702"/>
      <c r="SX2" s="1702"/>
      <c r="SY2" s="1702"/>
      <c r="SZ2" s="1702"/>
      <c r="TA2" s="1702"/>
      <c r="TB2" s="1702"/>
      <c r="TC2" s="1702"/>
      <c r="TD2" s="1702"/>
      <c r="TE2" s="1702"/>
      <c r="TF2" s="1702"/>
      <c r="TG2" s="1702"/>
      <c r="TH2" s="1702"/>
      <c r="TI2" s="1702"/>
      <c r="TJ2" s="1702"/>
      <c r="TK2" s="1702"/>
      <c r="TL2" s="1702"/>
      <c r="TM2" s="1702"/>
      <c r="TN2" s="1702"/>
      <c r="TO2" s="1702"/>
      <c r="TP2" s="1702"/>
      <c r="TQ2" s="1702"/>
      <c r="TR2" s="1702"/>
      <c r="TS2" s="1702"/>
      <c r="TT2" s="1702"/>
      <c r="TU2" s="1702"/>
      <c r="TV2" s="1702"/>
      <c r="TW2" s="1702"/>
      <c r="TX2" s="1702"/>
      <c r="TY2" s="1702"/>
      <c r="TZ2" s="1702"/>
      <c r="UA2" s="1702"/>
      <c r="UB2" s="1702"/>
      <c r="UC2" s="1702"/>
      <c r="UD2" s="1702"/>
      <c r="UE2" s="1702"/>
      <c r="UF2" s="1702"/>
      <c r="UG2" s="1702"/>
      <c r="UH2" s="1702"/>
      <c r="UI2" s="1702"/>
      <c r="UJ2" s="1702"/>
      <c r="UK2" s="1702"/>
      <c r="UL2" s="1702"/>
      <c r="UM2" s="1702"/>
      <c r="UN2" s="1702"/>
      <c r="UO2" s="1702"/>
      <c r="UP2" s="1702"/>
      <c r="UQ2" s="1702"/>
      <c r="UR2" s="1702"/>
      <c r="US2" s="1702"/>
      <c r="UT2" s="1702"/>
      <c r="UU2" s="1702"/>
      <c r="UV2" s="1702"/>
      <c r="UW2" s="1702"/>
      <c r="UX2" s="1702"/>
      <c r="UY2" s="1702"/>
      <c r="UZ2" s="1702"/>
      <c r="VA2" s="1702"/>
      <c r="VB2" s="1702"/>
      <c r="VC2" s="1702"/>
      <c r="VD2" s="1702"/>
      <c r="VE2" s="1702"/>
      <c r="VF2" s="1702"/>
      <c r="VG2" s="1702"/>
      <c r="VH2" s="1702"/>
      <c r="VI2" s="1702"/>
      <c r="VJ2" s="1702"/>
      <c r="VK2" s="1702"/>
      <c r="VL2" s="1702"/>
      <c r="VM2" s="1702"/>
      <c r="VN2" s="1702"/>
      <c r="VO2" s="1702"/>
      <c r="VP2" s="1702"/>
      <c r="VQ2" s="1702"/>
      <c r="VR2" s="1702"/>
      <c r="VS2" s="1702"/>
      <c r="VT2" s="1702"/>
      <c r="VU2" s="1702"/>
      <c r="VV2" s="1702"/>
      <c r="VW2" s="1702"/>
      <c r="VX2" s="1702"/>
      <c r="VY2" s="1702"/>
      <c r="VZ2" s="1702"/>
      <c r="WA2" s="1702"/>
      <c r="WB2" s="1702"/>
      <c r="WC2" s="1702"/>
      <c r="WD2" s="1702"/>
      <c r="WE2" s="1702"/>
      <c r="WF2" s="1702"/>
      <c r="WG2" s="1702"/>
      <c r="WH2" s="1702"/>
      <c r="WI2" s="1702"/>
      <c r="WJ2" s="1702"/>
      <c r="WK2" s="1702"/>
      <c r="WL2" s="1702"/>
      <c r="WM2" s="1702"/>
      <c r="WN2" s="1702"/>
      <c r="WO2" s="1702"/>
      <c r="WP2" s="1702"/>
      <c r="WQ2" s="1702"/>
      <c r="WR2" s="1702"/>
      <c r="WS2" s="1702"/>
      <c r="WT2" s="1702"/>
      <c r="WU2" s="1702"/>
      <c r="WV2" s="1702"/>
      <c r="WW2" s="1702"/>
      <c r="WX2" s="1702"/>
      <c r="WY2" s="1702"/>
      <c r="WZ2" s="1702"/>
      <c r="XA2" s="1702"/>
      <c r="XB2" s="1702"/>
      <c r="XC2" s="1702"/>
      <c r="XD2" s="1702"/>
      <c r="XE2" s="1702"/>
      <c r="XF2" s="1702"/>
      <c r="XG2" s="1702"/>
      <c r="XH2" s="1702"/>
      <c r="XI2" s="1702"/>
      <c r="XJ2" s="1702"/>
      <c r="XK2" s="1702"/>
      <c r="XL2" s="1702"/>
      <c r="XM2" s="1702"/>
      <c r="XN2" s="1702"/>
      <c r="XO2" s="1702"/>
      <c r="XP2" s="1702"/>
      <c r="XQ2" s="1702"/>
      <c r="XR2" s="1702"/>
      <c r="XS2" s="1702"/>
      <c r="XT2" s="1702"/>
      <c r="XU2" s="1702"/>
      <c r="XV2" s="1702"/>
      <c r="XW2" s="1702"/>
      <c r="XX2" s="1702"/>
      <c r="XY2" s="1702"/>
      <c r="XZ2" s="1702"/>
      <c r="YA2" s="1702"/>
      <c r="YB2" s="1702"/>
      <c r="YC2" s="1702"/>
      <c r="YD2" s="1702"/>
      <c r="YE2" s="1702"/>
      <c r="YF2" s="1702"/>
      <c r="YG2" s="1702"/>
      <c r="YH2" s="1702"/>
      <c r="YI2" s="1702"/>
      <c r="YJ2" s="1702"/>
      <c r="YK2" s="1702"/>
      <c r="YL2" s="1702"/>
      <c r="YM2" s="1702"/>
      <c r="YN2" s="1702"/>
      <c r="YO2" s="1702"/>
      <c r="YP2" s="1702"/>
      <c r="YQ2" s="1702"/>
      <c r="YR2" s="1702"/>
      <c r="YS2" s="1702"/>
      <c r="YT2" s="1702"/>
      <c r="YU2" s="1702"/>
      <c r="YV2" s="1702"/>
      <c r="YW2" s="1702"/>
      <c r="YX2" s="1702"/>
      <c r="YY2" s="1702"/>
      <c r="YZ2" s="1702"/>
      <c r="ZA2" s="1702"/>
      <c r="ZB2" s="1702"/>
      <c r="ZC2" s="1702"/>
      <c r="ZD2" s="1702"/>
      <c r="ZE2" s="1702"/>
      <c r="ZF2" s="1702"/>
      <c r="ZG2" s="1702"/>
      <c r="ZH2" s="1702"/>
      <c r="ZI2" s="1702"/>
      <c r="ZJ2" s="1702"/>
      <c r="ZK2" s="1702"/>
      <c r="ZL2" s="1702"/>
      <c r="ZM2" s="1702"/>
      <c r="ZN2" s="1702"/>
      <c r="ZO2" s="1702"/>
      <c r="ZP2" s="1702"/>
      <c r="ZQ2" s="1702"/>
      <c r="ZR2" s="1702"/>
      <c r="ZS2" s="1702"/>
      <c r="ZT2" s="1702"/>
      <c r="ZU2" s="1702"/>
      <c r="ZV2" s="1702"/>
      <c r="ZW2" s="1702"/>
      <c r="ZX2" s="1702"/>
      <c r="ZY2" s="1702"/>
      <c r="ZZ2" s="1702"/>
      <c r="AAA2" s="1702"/>
      <c r="AAB2" s="1702"/>
      <c r="AAC2" s="1702"/>
      <c r="AAD2" s="1702"/>
      <c r="AAE2" s="1702"/>
      <c r="AAF2" s="1702"/>
      <c r="AAG2" s="1702"/>
      <c r="AAH2" s="1702"/>
      <c r="AAI2" s="1702"/>
      <c r="AAJ2" s="1702"/>
      <c r="AAK2" s="1702"/>
      <c r="AAL2" s="1702"/>
      <c r="AAM2" s="1702"/>
      <c r="AAN2" s="1702"/>
      <c r="AAO2" s="1702"/>
      <c r="AAP2" s="1702"/>
      <c r="AAQ2" s="1702"/>
      <c r="AAR2" s="1702"/>
      <c r="AAS2" s="1702"/>
      <c r="AAT2" s="1702"/>
      <c r="AAU2" s="1702"/>
      <c r="AAV2" s="1702"/>
      <c r="AAW2" s="1702"/>
      <c r="AAX2" s="1702"/>
      <c r="AAY2" s="1702"/>
      <c r="AAZ2" s="1702"/>
      <c r="ABA2" s="1702"/>
      <c r="ABB2" s="1702"/>
      <c r="ABC2" s="1702"/>
      <c r="ABD2" s="1702"/>
      <c r="ABE2" s="1702"/>
      <c r="ABF2" s="1702"/>
      <c r="ABG2" s="1702"/>
      <c r="ABH2" s="1702"/>
      <c r="ABI2" s="1702"/>
      <c r="ABJ2" s="1702"/>
      <c r="ABK2" s="1702"/>
      <c r="ABL2" s="1702"/>
      <c r="ABM2" s="1702"/>
      <c r="ABN2" s="1702"/>
      <c r="ABO2" s="1702"/>
      <c r="ABP2" s="1702"/>
      <c r="ABQ2" s="1702"/>
      <c r="ABR2" s="1702"/>
      <c r="ABS2" s="1702"/>
      <c r="ABT2" s="1702"/>
      <c r="ABU2" s="1702"/>
      <c r="ABV2" s="1702"/>
      <c r="ABW2" s="1702"/>
      <c r="ABX2" s="1702"/>
      <c r="ABY2" s="1702"/>
      <c r="ABZ2" s="1702"/>
      <c r="ACA2" s="1702"/>
      <c r="ACB2" s="1702"/>
      <c r="ACC2" s="1702"/>
      <c r="ACD2" s="1702"/>
      <c r="ACE2" s="1702"/>
      <c r="ACF2" s="1702"/>
      <c r="ACG2" s="1702"/>
      <c r="ACH2" s="1702"/>
      <c r="ACI2" s="1702"/>
      <c r="ACJ2" s="1702"/>
      <c r="ACK2" s="1702"/>
      <c r="ACL2" s="1702"/>
      <c r="ACM2" s="1702"/>
      <c r="ACN2" s="1702"/>
      <c r="ACO2" s="1702"/>
      <c r="ACP2" s="1702"/>
      <c r="ACQ2" s="1702"/>
      <c r="ACR2" s="1702"/>
      <c r="ACS2" s="1702"/>
      <c r="ACT2" s="1702"/>
      <c r="ACU2" s="1702"/>
      <c r="ACV2" s="1702"/>
      <c r="ACW2" s="1702"/>
      <c r="ACX2" s="1702"/>
      <c r="ACY2" s="1702"/>
      <c r="ACZ2" s="1702"/>
      <c r="ADA2" s="1702"/>
      <c r="ADB2" s="1702"/>
      <c r="ADC2" s="1702"/>
      <c r="ADD2" s="1702"/>
      <c r="ADE2" s="1702"/>
      <c r="ADF2" s="1702"/>
      <c r="ADG2" s="1702"/>
      <c r="ADH2" s="1702"/>
      <c r="ADI2" s="1702"/>
      <c r="ADJ2" s="1702"/>
      <c r="ADK2" s="1702"/>
      <c r="ADL2" s="1702"/>
      <c r="ADM2" s="1702"/>
      <c r="ADN2" s="1702"/>
      <c r="ADO2" s="1702"/>
      <c r="ADP2" s="1702"/>
      <c r="ADQ2" s="1702"/>
      <c r="ADR2" s="1702"/>
      <c r="ADS2" s="1702"/>
      <c r="ADT2" s="1702"/>
      <c r="ADU2" s="1702"/>
      <c r="ADV2" s="1702"/>
      <c r="ADW2" s="1702"/>
      <c r="ADX2" s="1702"/>
      <c r="ADY2" s="1702"/>
      <c r="ADZ2" s="1702"/>
      <c r="AEA2" s="1702"/>
      <c r="AEB2" s="1702"/>
      <c r="AEC2" s="1702"/>
      <c r="AED2" s="1702"/>
      <c r="AEE2" s="1702"/>
      <c r="AEF2" s="1702"/>
      <c r="AEG2" s="1702"/>
      <c r="AEH2" s="1702"/>
      <c r="AEI2" s="1702"/>
      <c r="AEJ2" s="1702"/>
      <c r="AEK2" s="1702"/>
      <c r="AEL2" s="1702"/>
      <c r="AEM2" s="1702"/>
      <c r="AEN2" s="1702"/>
      <c r="AEO2" s="1702"/>
      <c r="AEP2" s="1702"/>
      <c r="AEQ2" s="1702"/>
      <c r="AER2" s="1702"/>
      <c r="AES2" s="1702"/>
      <c r="AET2" s="1702"/>
      <c r="AEU2" s="1702"/>
      <c r="AEV2" s="1702"/>
      <c r="AEW2" s="1702"/>
      <c r="AEX2" s="1702"/>
      <c r="AEY2" s="1702"/>
      <c r="AEZ2" s="1702"/>
      <c r="AFA2" s="1702"/>
      <c r="AFB2" s="1702"/>
      <c r="AFC2" s="1702"/>
      <c r="AFD2" s="1702"/>
      <c r="AFE2" s="1702"/>
      <c r="AFF2" s="1702"/>
      <c r="AFG2" s="1702"/>
      <c r="AFH2" s="1702"/>
      <c r="AFI2" s="1702"/>
      <c r="AFJ2" s="1702"/>
      <c r="AFK2" s="1702"/>
      <c r="AFL2" s="1702"/>
      <c r="AFM2" s="1702"/>
      <c r="AFN2" s="1702"/>
      <c r="AFO2" s="1702"/>
      <c r="AFP2" s="1702"/>
      <c r="AFQ2" s="1702"/>
      <c r="AFR2" s="1702"/>
      <c r="AFS2" s="1702"/>
      <c r="AFT2" s="1702"/>
      <c r="AFU2" s="1702"/>
      <c r="AFV2" s="1702"/>
      <c r="AFW2" s="1702"/>
      <c r="AFX2" s="1702"/>
      <c r="AFY2" s="1702"/>
      <c r="AFZ2" s="1702"/>
      <c r="AGA2" s="1702"/>
      <c r="AGB2" s="1702"/>
      <c r="AGC2" s="1702"/>
      <c r="AGD2" s="1702"/>
      <c r="AGE2" s="1702"/>
      <c r="AGF2" s="1702"/>
      <c r="AGG2" s="1702"/>
      <c r="AGH2" s="1702"/>
      <c r="AGI2" s="1702"/>
      <c r="AGJ2" s="1702"/>
      <c r="AGK2" s="1702"/>
      <c r="AGL2" s="1702"/>
      <c r="AGM2" s="1702"/>
      <c r="AGN2" s="1702"/>
      <c r="AGO2" s="1702"/>
      <c r="AGP2" s="1702"/>
      <c r="AGQ2" s="1702"/>
      <c r="AGR2" s="1702"/>
      <c r="AGS2" s="1702"/>
      <c r="AGT2" s="1702"/>
      <c r="AGU2" s="1702"/>
      <c r="AGV2" s="1702"/>
      <c r="AGW2" s="1702"/>
      <c r="AGX2" s="1702"/>
      <c r="AGY2" s="1702"/>
      <c r="AGZ2" s="1702"/>
      <c r="AHA2" s="1702"/>
      <c r="AHB2" s="1702"/>
      <c r="AHC2" s="1702"/>
      <c r="AHD2" s="1702"/>
      <c r="AHE2" s="1702"/>
      <c r="AHF2" s="1702"/>
      <c r="AHG2" s="1702"/>
      <c r="AHH2" s="1702"/>
      <c r="AHI2" s="1702"/>
      <c r="AHJ2" s="1702"/>
      <c r="AHK2" s="1702"/>
      <c r="AHL2" s="1702"/>
      <c r="AHM2" s="1702"/>
      <c r="AHN2" s="1702"/>
      <c r="AHO2" s="1702"/>
      <c r="AHP2" s="1702"/>
      <c r="AHQ2" s="1702"/>
      <c r="AHR2" s="1702"/>
      <c r="AHS2" s="1702"/>
      <c r="AHT2" s="1702"/>
      <c r="AHU2" s="1702"/>
      <c r="AHV2" s="1702"/>
      <c r="AHW2" s="1702"/>
      <c r="AHX2" s="1702"/>
      <c r="AHY2" s="1702"/>
      <c r="AHZ2" s="1702"/>
      <c r="AIA2" s="1702"/>
      <c r="AIB2" s="1702"/>
      <c r="AIC2" s="1702"/>
      <c r="AID2" s="1702"/>
      <c r="AIE2" s="1702"/>
      <c r="AIF2" s="1702"/>
      <c r="AIG2" s="1702"/>
      <c r="AIH2" s="1702"/>
      <c r="AII2" s="1702"/>
      <c r="AIJ2" s="1702"/>
      <c r="AIK2" s="1702"/>
      <c r="AIL2" s="1702"/>
      <c r="AIM2" s="1702"/>
      <c r="AIN2" s="1702"/>
      <c r="AIO2" s="1702"/>
      <c r="AIP2" s="1702"/>
      <c r="AIQ2" s="1702"/>
      <c r="AIR2" s="1702"/>
      <c r="AIS2" s="1702"/>
      <c r="AIT2" s="1702"/>
      <c r="AIU2" s="1702"/>
      <c r="AIV2" s="1702"/>
      <c r="AIW2" s="1702"/>
      <c r="AIX2" s="1702"/>
      <c r="AIY2" s="1702"/>
      <c r="AIZ2" s="1702"/>
      <c r="AJA2" s="1702"/>
      <c r="AJB2" s="1702"/>
      <c r="AJC2" s="1702"/>
      <c r="AJD2" s="1702"/>
      <c r="AJE2" s="1702"/>
      <c r="AJF2" s="1702"/>
      <c r="AJG2" s="1702"/>
      <c r="AJH2" s="1702"/>
      <c r="AJI2" s="1702"/>
      <c r="AJJ2" s="1702"/>
      <c r="AJK2" s="1702"/>
      <c r="AJL2" s="1702"/>
      <c r="AJM2" s="1702"/>
      <c r="AJN2" s="1702"/>
      <c r="AJO2" s="1702"/>
      <c r="AJP2" s="1702"/>
      <c r="AJQ2" s="1702"/>
      <c r="AJR2" s="1702"/>
      <c r="AJS2" s="1702"/>
      <c r="AJT2" s="1702"/>
      <c r="AJU2" s="1702"/>
      <c r="AJV2" s="1702"/>
      <c r="AJW2" s="1702"/>
      <c r="AJX2" s="1702"/>
      <c r="AJY2" s="1702"/>
      <c r="AJZ2" s="1702"/>
      <c r="AKA2" s="1702"/>
      <c r="AKB2" s="1702"/>
      <c r="AKC2" s="1702"/>
      <c r="AKD2" s="1702"/>
      <c r="AKE2" s="1702"/>
      <c r="AKF2" s="1702"/>
      <c r="AKG2" s="1702"/>
      <c r="AKH2" s="1702"/>
      <c r="AKI2" s="1702"/>
      <c r="AKJ2" s="1702"/>
      <c r="AKK2" s="1702"/>
      <c r="AKL2" s="1702"/>
      <c r="AKM2" s="1702"/>
      <c r="AKN2" s="1702"/>
      <c r="AKO2" s="1702"/>
      <c r="AKP2" s="1702"/>
      <c r="AKQ2" s="1702"/>
      <c r="AKR2" s="1702"/>
      <c r="AKS2" s="1702"/>
      <c r="AKT2" s="1702"/>
      <c r="AKU2" s="1702"/>
      <c r="AKV2" s="1702"/>
      <c r="AKW2" s="1702"/>
      <c r="AKX2" s="1702"/>
      <c r="AKY2" s="1702"/>
      <c r="AKZ2" s="1702"/>
      <c r="ALA2" s="1702"/>
      <c r="ALB2" s="1702"/>
      <c r="ALC2" s="1702"/>
      <c r="ALD2" s="1702"/>
      <c r="ALE2" s="1702"/>
      <c r="ALF2" s="1702"/>
      <c r="ALG2" s="1702"/>
      <c r="ALH2" s="1702"/>
      <c r="ALI2" s="1702"/>
      <c r="ALJ2" s="1702"/>
      <c r="ALK2" s="1702"/>
      <c r="ALL2" s="1702"/>
      <c r="ALM2" s="1702"/>
      <c r="ALN2" s="1702"/>
      <c r="ALO2" s="1702"/>
      <c r="ALP2" s="1702"/>
      <c r="ALQ2" s="1702"/>
      <c r="ALR2" s="1702"/>
      <c r="ALS2" s="1702"/>
      <c r="ALT2" s="1702"/>
      <c r="ALU2" s="1702"/>
      <c r="ALV2" s="1702"/>
      <c r="ALW2" s="1702"/>
      <c r="ALX2" s="1702"/>
      <c r="ALY2" s="1702"/>
      <c r="ALZ2" s="1702"/>
      <c r="AMA2" s="1702"/>
      <c r="AMB2" s="1702"/>
      <c r="AMC2" s="1702"/>
      <c r="AMD2" s="1702"/>
      <c r="AME2" s="1702"/>
      <c r="AMF2" s="1702"/>
      <c r="AMG2" s="1702"/>
      <c r="AMH2" s="1702"/>
      <c r="AMI2" s="1702"/>
      <c r="AMJ2" s="1702"/>
      <c r="AMK2" s="1702"/>
      <c r="AML2" s="1702"/>
      <c r="AMM2" s="1702"/>
      <c r="AMN2" s="1702"/>
      <c r="AMO2" s="1702"/>
      <c r="AMP2" s="1702"/>
      <c r="AMQ2" s="1702"/>
      <c r="AMR2" s="1702"/>
      <c r="AMS2" s="1702"/>
      <c r="AMT2" s="1702"/>
      <c r="AMU2" s="1702"/>
      <c r="AMV2" s="1702"/>
      <c r="AMW2" s="1702"/>
      <c r="AMX2" s="1702"/>
      <c r="AMY2" s="1702"/>
      <c r="AMZ2" s="1702"/>
      <c r="ANA2" s="1702"/>
      <c r="ANB2" s="1702"/>
      <c r="ANC2" s="1702"/>
      <c r="AND2" s="1702"/>
      <c r="ANE2" s="1702"/>
      <c r="ANF2" s="1702"/>
      <c r="ANG2" s="1702"/>
      <c r="ANH2" s="1702"/>
      <c r="ANI2" s="1702"/>
      <c r="ANJ2" s="1702"/>
      <c r="ANK2" s="1702"/>
      <c r="ANL2" s="1702"/>
      <c r="ANM2" s="1702"/>
      <c r="ANN2" s="1702"/>
      <c r="ANO2" s="1702"/>
      <c r="ANP2" s="1702"/>
      <c r="ANQ2" s="1702"/>
      <c r="ANR2" s="1702"/>
      <c r="ANS2" s="1702"/>
      <c r="ANT2" s="1702"/>
      <c r="ANU2" s="1702"/>
      <c r="ANV2" s="1702"/>
      <c r="ANW2" s="1702"/>
      <c r="ANX2" s="1702"/>
      <c r="ANY2" s="1702"/>
      <c r="ANZ2" s="1702"/>
      <c r="AOA2" s="1702"/>
      <c r="AOB2" s="1702"/>
      <c r="AOC2" s="1702"/>
      <c r="AOD2" s="1702"/>
      <c r="AOE2" s="1702"/>
      <c r="AOF2" s="1702"/>
      <c r="AOG2" s="1702"/>
      <c r="AOH2" s="1702"/>
      <c r="AOI2" s="1702"/>
      <c r="AOJ2" s="1702"/>
      <c r="AOK2" s="1702"/>
      <c r="AOL2" s="1702"/>
      <c r="AOM2" s="1702"/>
      <c r="AON2" s="1702"/>
      <c r="AOO2" s="1702"/>
      <c r="AOP2" s="1702"/>
      <c r="AOQ2" s="1702"/>
      <c r="AOR2" s="1702"/>
      <c r="AOS2" s="1702"/>
      <c r="AOT2" s="1702"/>
      <c r="AOU2" s="1702"/>
      <c r="AOV2" s="1702"/>
      <c r="AOW2" s="1702"/>
      <c r="AOX2" s="1702"/>
      <c r="AOY2" s="1702"/>
      <c r="AOZ2" s="1702"/>
      <c r="APA2" s="1702"/>
      <c r="APB2" s="1702"/>
      <c r="APC2" s="1702"/>
      <c r="APD2" s="1702"/>
      <c r="APE2" s="1702"/>
      <c r="APF2" s="1702"/>
      <c r="APG2" s="1702"/>
      <c r="APH2" s="1702"/>
      <c r="API2" s="1702"/>
      <c r="APJ2" s="1702"/>
      <c r="APK2" s="1702"/>
      <c r="APL2" s="1702"/>
      <c r="APM2" s="1702"/>
      <c r="APN2" s="1702"/>
      <c r="APO2" s="1702"/>
      <c r="APP2" s="1702"/>
      <c r="APQ2" s="1702"/>
      <c r="APR2" s="1702"/>
      <c r="APS2" s="1702"/>
      <c r="APT2" s="1702"/>
      <c r="APU2" s="1702"/>
      <c r="APV2" s="1702"/>
      <c r="APW2" s="1702"/>
      <c r="APX2" s="1702"/>
      <c r="APY2" s="1702"/>
      <c r="APZ2" s="1702"/>
      <c r="AQA2" s="1702"/>
      <c r="AQB2" s="1702"/>
      <c r="AQC2" s="1702"/>
      <c r="AQD2" s="1702"/>
      <c r="AQE2" s="1702"/>
      <c r="AQF2" s="1702"/>
      <c r="AQG2" s="1702"/>
      <c r="AQH2" s="1702"/>
      <c r="AQI2" s="1702"/>
      <c r="AQJ2" s="1702"/>
      <c r="AQK2" s="1702"/>
      <c r="AQL2" s="1702"/>
      <c r="AQM2" s="1702"/>
      <c r="AQN2" s="1702"/>
      <c r="AQO2" s="1702"/>
      <c r="AQP2" s="1702"/>
      <c r="AQQ2" s="1702"/>
      <c r="AQR2" s="1702"/>
      <c r="AQS2" s="1702"/>
      <c r="AQT2" s="1702"/>
      <c r="AQU2" s="1702"/>
      <c r="AQV2" s="1702"/>
      <c r="AQW2" s="1702"/>
      <c r="AQX2" s="1702"/>
      <c r="AQY2" s="1702"/>
      <c r="AQZ2" s="1702"/>
      <c r="ARA2" s="1702"/>
      <c r="ARB2" s="1702"/>
      <c r="ARC2" s="1702"/>
      <c r="ARD2" s="1702"/>
      <c r="ARE2" s="1702"/>
      <c r="ARF2" s="1702"/>
      <c r="ARG2" s="1702"/>
      <c r="ARH2" s="1702"/>
      <c r="ARI2" s="1702"/>
      <c r="ARJ2" s="1702"/>
      <c r="ARK2" s="1702"/>
      <c r="ARL2" s="1702"/>
      <c r="ARM2" s="1702"/>
      <c r="ARN2" s="1702"/>
      <c r="ARO2" s="1702"/>
      <c r="ARP2" s="1702"/>
      <c r="ARQ2" s="1702"/>
      <c r="ARR2" s="1702"/>
      <c r="ARS2" s="1702"/>
      <c r="ART2" s="1702"/>
      <c r="ARU2" s="1702"/>
      <c r="ARV2" s="1702"/>
      <c r="ARW2" s="1702"/>
      <c r="ARX2" s="1702"/>
      <c r="ARY2" s="1702"/>
      <c r="ARZ2" s="1702"/>
      <c r="ASA2" s="1702"/>
      <c r="ASB2" s="1702"/>
      <c r="ASC2" s="1702"/>
      <c r="ASD2" s="1702"/>
      <c r="ASE2" s="1702"/>
      <c r="ASF2" s="1702"/>
      <c r="ASG2" s="1702"/>
      <c r="ASH2" s="1702"/>
      <c r="ASI2" s="1702"/>
      <c r="ASJ2" s="1702"/>
      <c r="ASK2" s="1702"/>
      <c r="ASL2" s="1702"/>
      <c r="ASM2" s="1702"/>
      <c r="ASN2" s="1702"/>
      <c r="ASO2" s="1702"/>
      <c r="ASP2" s="1702"/>
      <c r="ASQ2" s="1702"/>
      <c r="ASR2" s="1702"/>
      <c r="ASS2" s="1702"/>
      <c r="AST2" s="1702"/>
      <c r="ASU2" s="1702"/>
      <c r="ASV2" s="1702"/>
      <c r="ASW2" s="1702"/>
      <c r="ASX2" s="1702"/>
      <c r="ASY2" s="1702"/>
      <c r="ASZ2" s="1702"/>
      <c r="ATA2" s="1702"/>
      <c r="ATB2" s="1702"/>
      <c r="ATC2" s="1702"/>
      <c r="ATD2" s="1702"/>
      <c r="ATE2" s="1702"/>
      <c r="ATF2" s="1702"/>
      <c r="ATG2" s="1702"/>
      <c r="ATH2" s="1702"/>
      <c r="ATI2" s="1702"/>
      <c r="ATJ2" s="1702"/>
      <c r="ATK2" s="1702"/>
      <c r="ATL2" s="1702"/>
      <c r="ATM2" s="1702"/>
      <c r="ATN2" s="1702"/>
      <c r="ATO2" s="1702"/>
      <c r="ATP2" s="1702"/>
      <c r="ATQ2" s="1702"/>
      <c r="ATR2" s="1702"/>
      <c r="ATS2" s="1702"/>
      <c r="ATT2" s="1702"/>
      <c r="ATU2" s="1702"/>
      <c r="ATV2" s="1702"/>
      <c r="ATW2" s="1702"/>
      <c r="ATX2" s="1702"/>
      <c r="ATY2" s="1702"/>
      <c r="ATZ2" s="1702"/>
      <c r="AUA2" s="1702"/>
      <c r="AUB2" s="1702"/>
      <c r="AUC2" s="1702"/>
      <c r="AUD2" s="1702"/>
      <c r="AUE2" s="1702"/>
      <c r="AUF2" s="1702"/>
      <c r="AUG2" s="1702"/>
      <c r="AUH2" s="1702"/>
      <c r="AUI2" s="1702"/>
      <c r="AUJ2" s="1702"/>
      <c r="AUK2" s="1702"/>
      <c r="AUL2" s="1702"/>
      <c r="AUM2" s="1702"/>
      <c r="AUN2" s="1702"/>
      <c r="AUO2" s="1702"/>
      <c r="AUP2" s="1702"/>
      <c r="AUQ2" s="1702"/>
      <c r="AUR2" s="1702"/>
      <c r="AUS2" s="1702"/>
      <c r="AUT2" s="1702"/>
      <c r="AUU2" s="1702"/>
      <c r="AUV2" s="1702"/>
      <c r="AUW2" s="1702"/>
      <c r="AUX2" s="1702"/>
      <c r="AUY2" s="1702"/>
      <c r="AUZ2" s="1702"/>
      <c r="AVA2" s="1702"/>
      <c r="AVB2" s="1702"/>
      <c r="AVC2" s="1702"/>
      <c r="AVD2" s="1702"/>
      <c r="AVE2" s="1702"/>
      <c r="AVF2" s="1702"/>
      <c r="AVG2" s="1702"/>
      <c r="AVH2" s="1702"/>
      <c r="AVI2" s="1702"/>
      <c r="AVJ2" s="1702"/>
      <c r="AVK2" s="1702"/>
      <c r="AVL2" s="1702"/>
      <c r="AVM2" s="1702"/>
      <c r="AVN2" s="1702"/>
      <c r="AVO2" s="1702"/>
      <c r="AVP2" s="1702"/>
      <c r="AVQ2" s="1702"/>
      <c r="AVR2" s="1702"/>
      <c r="AVS2" s="1702"/>
      <c r="AVT2" s="1702"/>
      <c r="AVU2" s="1702"/>
      <c r="AVV2" s="1702"/>
      <c r="AVW2" s="1702"/>
      <c r="AVX2" s="1702"/>
      <c r="AVY2" s="1702"/>
      <c r="AVZ2" s="1702"/>
      <c r="AWA2" s="1702"/>
      <c r="AWB2" s="1702"/>
      <c r="AWC2" s="1702"/>
      <c r="AWD2" s="1702"/>
      <c r="AWE2" s="1702"/>
      <c r="AWF2" s="1702"/>
      <c r="AWG2" s="1702"/>
      <c r="AWH2" s="1702"/>
      <c r="AWI2" s="1702"/>
      <c r="AWJ2" s="1702"/>
      <c r="AWK2" s="1702"/>
      <c r="AWL2" s="1702"/>
      <c r="AWM2" s="1702"/>
      <c r="AWN2" s="1702"/>
      <c r="AWO2" s="1702"/>
      <c r="AWP2" s="1702"/>
      <c r="AWQ2" s="1702"/>
      <c r="AWR2" s="1702"/>
      <c r="AWS2" s="1702"/>
      <c r="AWT2" s="1702"/>
      <c r="AWU2" s="1702"/>
      <c r="AWV2" s="1702"/>
      <c r="AWW2" s="1702"/>
      <c r="AWX2" s="1702"/>
      <c r="AWY2" s="1702"/>
      <c r="AWZ2" s="1702"/>
      <c r="AXA2" s="1702"/>
      <c r="AXB2" s="1702"/>
      <c r="AXC2" s="1702"/>
      <c r="AXD2" s="1702"/>
      <c r="AXE2" s="1702"/>
      <c r="AXF2" s="1702"/>
      <c r="AXG2" s="1702"/>
      <c r="AXH2" s="1702"/>
      <c r="AXI2" s="1702"/>
      <c r="AXJ2" s="1702"/>
      <c r="AXK2" s="1702"/>
      <c r="AXL2" s="1702"/>
      <c r="AXM2" s="1702"/>
      <c r="AXN2" s="1702"/>
      <c r="AXO2" s="1702"/>
      <c r="AXP2" s="1702"/>
      <c r="AXQ2" s="1702"/>
      <c r="AXR2" s="1702"/>
      <c r="AXS2" s="1702"/>
      <c r="AXT2" s="1702"/>
      <c r="AXU2" s="1702"/>
      <c r="AXV2" s="1702"/>
      <c r="AXW2" s="1702"/>
      <c r="AXX2" s="1702"/>
      <c r="AXY2" s="1702"/>
      <c r="AXZ2" s="1702"/>
      <c r="AYA2" s="1702"/>
      <c r="AYB2" s="1702"/>
      <c r="AYC2" s="1702"/>
      <c r="AYD2" s="1702"/>
      <c r="AYE2" s="1702"/>
      <c r="AYF2" s="1702"/>
      <c r="AYG2" s="1702"/>
      <c r="AYH2" s="1702"/>
      <c r="AYI2" s="1702"/>
      <c r="AYJ2" s="1702"/>
      <c r="AYK2" s="1702"/>
      <c r="AYL2" s="1702"/>
      <c r="AYM2" s="1702"/>
      <c r="AYN2" s="1702"/>
      <c r="AYO2" s="1702"/>
      <c r="AYP2" s="1702"/>
      <c r="AYQ2" s="1702"/>
      <c r="AYR2" s="1702"/>
      <c r="AYS2" s="1702"/>
      <c r="AYT2" s="1702"/>
      <c r="AYU2" s="1702"/>
      <c r="AYV2" s="1702"/>
      <c r="AYW2" s="1702"/>
      <c r="AYX2" s="1702"/>
      <c r="AYY2" s="1702"/>
      <c r="AYZ2" s="1702"/>
      <c r="AZA2" s="1702"/>
      <c r="AZB2" s="1702"/>
      <c r="AZC2" s="1702"/>
      <c r="AZD2" s="1702"/>
      <c r="AZE2" s="1702"/>
      <c r="AZF2" s="1702"/>
      <c r="AZG2" s="1702"/>
      <c r="AZH2" s="1702"/>
      <c r="AZI2" s="1702"/>
      <c r="AZJ2" s="1702"/>
      <c r="AZK2" s="1702"/>
      <c r="AZL2" s="1702"/>
      <c r="AZM2" s="1702"/>
      <c r="AZN2" s="1702"/>
      <c r="AZO2" s="1702"/>
      <c r="AZP2" s="1702"/>
      <c r="AZQ2" s="1702"/>
      <c r="AZR2" s="1702"/>
      <c r="AZS2" s="1702"/>
      <c r="AZT2" s="1702"/>
      <c r="AZU2" s="1702"/>
      <c r="AZV2" s="1702"/>
      <c r="AZW2" s="1702"/>
      <c r="AZX2" s="1702"/>
      <c r="AZY2" s="1702"/>
      <c r="AZZ2" s="1702"/>
      <c r="BAA2" s="1702"/>
      <c r="BAB2" s="1702"/>
      <c r="BAC2" s="1702"/>
      <c r="BAD2" s="1702"/>
      <c r="BAE2" s="1702"/>
      <c r="BAF2" s="1702"/>
      <c r="BAG2" s="1702"/>
      <c r="BAH2" s="1702"/>
      <c r="BAI2" s="1702"/>
      <c r="BAJ2" s="1702"/>
      <c r="BAK2" s="1702"/>
      <c r="BAL2" s="1702"/>
      <c r="BAM2" s="1702"/>
      <c r="BAN2" s="1702"/>
      <c r="BAO2" s="1702"/>
      <c r="BAP2" s="1702"/>
      <c r="BAQ2" s="1702"/>
      <c r="BAR2" s="1702"/>
      <c r="BAS2" s="1702"/>
      <c r="BAT2" s="1702"/>
      <c r="BAU2" s="1702"/>
      <c r="BAV2" s="1702"/>
      <c r="BAW2" s="1702"/>
      <c r="BAX2" s="1702"/>
      <c r="BAY2" s="1702"/>
      <c r="BAZ2" s="1702"/>
      <c r="BBA2" s="1702"/>
      <c r="BBB2" s="1702"/>
      <c r="BBC2" s="1702"/>
      <c r="BBD2" s="1702"/>
      <c r="BBE2" s="1702"/>
      <c r="BBF2" s="1702"/>
      <c r="BBG2" s="1702"/>
      <c r="BBH2" s="1702"/>
      <c r="BBI2" s="1702"/>
      <c r="BBJ2" s="1702"/>
      <c r="BBK2" s="1702"/>
      <c r="BBL2" s="1702"/>
      <c r="BBM2" s="1702"/>
      <c r="BBN2" s="1702"/>
      <c r="BBO2" s="1702"/>
      <c r="BBP2" s="1702"/>
      <c r="BBQ2" s="1702"/>
      <c r="BBR2" s="1702"/>
      <c r="BBS2" s="1702"/>
      <c r="BBT2" s="1702"/>
      <c r="BBU2" s="1702"/>
      <c r="BBV2" s="1702"/>
      <c r="BBW2" s="1702"/>
      <c r="BBX2" s="1702"/>
      <c r="BBY2" s="1702"/>
      <c r="BBZ2" s="1702"/>
      <c r="BCA2" s="1702"/>
      <c r="BCB2" s="1702"/>
      <c r="BCC2" s="1702"/>
      <c r="BCD2" s="1702"/>
      <c r="BCE2" s="1702"/>
      <c r="BCF2" s="1702"/>
      <c r="BCG2" s="1702"/>
      <c r="BCH2" s="1702"/>
      <c r="BCI2" s="1702"/>
      <c r="BCJ2" s="1702"/>
      <c r="BCK2" s="1702"/>
      <c r="BCL2" s="1702"/>
      <c r="BCM2" s="1702"/>
      <c r="BCN2" s="1702"/>
      <c r="BCO2" s="1702"/>
      <c r="BCP2" s="1702"/>
      <c r="BCQ2" s="1702"/>
      <c r="BCR2" s="1702"/>
      <c r="BCS2" s="1702"/>
      <c r="BCT2" s="1702"/>
      <c r="BCU2" s="1702"/>
      <c r="BCV2" s="1702"/>
      <c r="BCW2" s="1702"/>
      <c r="BCX2" s="1702"/>
      <c r="BCY2" s="1702"/>
      <c r="BCZ2" s="1702"/>
      <c r="BDA2" s="1702"/>
      <c r="BDB2" s="1702"/>
      <c r="BDC2" s="1702"/>
      <c r="BDD2" s="1702"/>
      <c r="BDE2" s="1702"/>
      <c r="BDF2" s="1702"/>
      <c r="BDG2" s="1702"/>
      <c r="BDH2" s="1702"/>
      <c r="BDI2" s="1702"/>
      <c r="BDJ2" s="1702"/>
      <c r="BDK2" s="1702"/>
      <c r="BDL2" s="1702"/>
      <c r="BDM2" s="1702"/>
      <c r="BDN2" s="1702"/>
      <c r="BDO2" s="1702"/>
      <c r="BDP2" s="1702"/>
      <c r="BDQ2" s="1702"/>
      <c r="BDR2" s="1702"/>
      <c r="BDS2" s="1702"/>
      <c r="BDT2" s="1702"/>
      <c r="BDU2" s="1702"/>
      <c r="BDV2" s="1702"/>
      <c r="BDW2" s="1702"/>
      <c r="BDX2" s="1702"/>
      <c r="BDY2" s="1702"/>
      <c r="BDZ2" s="1702"/>
      <c r="BEA2" s="1702"/>
      <c r="BEB2" s="1702"/>
      <c r="BEC2" s="1702"/>
      <c r="BED2" s="1702"/>
      <c r="BEE2" s="1702"/>
      <c r="BEF2" s="1702"/>
      <c r="BEG2" s="1702"/>
      <c r="BEH2" s="1702"/>
      <c r="BEI2" s="1702"/>
      <c r="BEJ2" s="1702"/>
      <c r="BEK2" s="1702"/>
      <c r="BEL2" s="1702"/>
      <c r="BEM2" s="1702"/>
      <c r="BEN2" s="1702"/>
      <c r="BEO2" s="1702"/>
      <c r="BEP2" s="1702"/>
      <c r="BEQ2" s="1702"/>
      <c r="BER2" s="1702"/>
      <c r="BES2" s="1702"/>
      <c r="BET2" s="1702"/>
      <c r="BEU2" s="1702"/>
      <c r="BEV2" s="1702"/>
      <c r="BEW2" s="1702"/>
      <c r="BEX2" s="1702"/>
      <c r="BEY2" s="1702"/>
      <c r="BEZ2" s="1702"/>
      <c r="BFA2" s="1702"/>
      <c r="BFB2" s="1702"/>
      <c r="BFC2" s="1702"/>
      <c r="BFD2" s="1702"/>
      <c r="BFE2" s="1702"/>
      <c r="BFF2" s="1702"/>
      <c r="BFG2" s="1702"/>
      <c r="BFH2" s="1702"/>
      <c r="BFI2" s="1702"/>
      <c r="BFJ2" s="1702"/>
      <c r="BFK2" s="1702"/>
      <c r="BFL2" s="1702"/>
      <c r="BFM2" s="1702"/>
      <c r="BFN2" s="1702"/>
      <c r="BFO2" s="1702"/>
      <c r="BFP2" s="1702"/>
      <c r="BFQ2" s="1702"/>
      <c r="BFR2" s="1702"/>
      <c r="BFS2" s="1702"/>
      <c r="BFT2" s="1702"/>
      <c r="BFU2" s="1702"/>
      <c r="BFV2" s="1702"/>
      <c r="BFW2" s="1702"/>
      <c r="BFX2" s="1702"/>
      <c r="BFY2" s="1702"/>
      <c r="BFZ2" s="1702"/>
      <c r="BGA2" s="1702"/>
      <c r="BGB2" s="1702"/>
      <c r="BGC2" s="1702"/>
      <c r="BGD2" s="1702"/>
      <c r="BGE2" s="1702"/>
      <c r="BGF2" s="1702"/>
      <c r="BGG2" s="1702"/>
      <c r="BGH2" s="1702"/>
      <c r="BGI2" s="1702"/>
      <c r="BGJ2" s="1702"/>
      <c r="BGK2" s="1702"/>
      <c r="BGL2" s="1702"/>
      <c r="BGM2" s="1702"/>
      <c r="BGN2" s="1702"/>
      <c r="BGO2" s="1702"/>
      <c r="BGP2" s="1702"/>
      <c r="BGQ2" s="1702"/>
      <c r="BGR2" s="1702"/>
      <c r="BGS2" s="1702"/>
      <c r="BGT2" s="1702"/>
      <c r="BGU2" s="1702"/>
      <c r="BGV2" s="1702"/>
      <c r="BGW2" s="1702"/>
      <c r="BGX2" s="1702"/>
      <c r="BGY2" s="1702"/>
      <c r="BGZ2" s="1702"/>
      <c r="BHA2" s="1702"/>
      <c r="BHB2" s="1702"/>
      <c r="BHC2" s="1702"/>
      <c r="BHD2" s="1702"/>
      <c r="BHE2" s="1702"/>
      <c r="BHF2" s="1702"/>
      <c r="BHG2" s="1702"/>
      <c r="BHH2" s="1702"/>
      <c r="BHI2" s="1702"/>
      <c r="BHJ2" s="1702"/>
      <c r="BHK2" s="1702"/>
      <c r="BHL2" s="1702"/>
      <c r="BHM2" s="1702"/>
      <c r="BHN2" s="1702"/>
      <c r="BHO2" s="1702"/>
      <c r="BHP2" s="1702"/>
      <c r="BHQ2" s="1702"/>
      <c r="BHR2" s="1702"/>
      <c r="BHS2" s="1702"/>
      <c r="BHT2" s="1702"/>
      <c r="BHU2" s="1702"/>
      <c r="BHV2" s="1702"/>
      <c r="BHW2" s="1702"/>
      <c r="BHX2" s="1702"/>
      <c r="BHY2" s="1702"/>
      <c r="BHZ2" s="1702"/>
      <c r="BIA2" s="1702"/>
      <c r="BIB2" s="1702"/>
      <c r="BIC2" s="1702"/>
      <c r="BID2" s="1702"/>
      <c r="BIE2" s="1702"/>
      <c r="BIF2" s="1702"/>
      <c r="BIG2" s="1702"/>
      <c r="BIH2" s="1702"/>
      <c r="BII2" s="1702"/>
      <c r="BIJ2" s="1702"/>
      <c r="BIK2" s="1702"/>
      <c r="BIL2" s="1702"/>
      <c r="BIM2" s="1702"/>
      <c r="BIN2" s="1702"/>
      <c r="BIO2" s="1702"/>
      <c r="BIP2" s="1702"/>
      <c r="BIQ2" s="1702"/>
      <c r="BIR2" s="1702"/>
      <c r="BIS2" s="1702"/>
      <c r="BIT2" s="1702"/>
      <c r="BIU2" s="1702"/>
      <c r="BIV2" s="1702"/>
      <c r="BIW2" s="1702"/>
      <c r="BIX2" s="1702"/>
      <c r="BIY2" s="1702"/>
      <c r="BIZ2" s="1702"/>
      <c r="BJA2" s="1702"/>
      <c r="BJB2" s="1702"/>
      <c r="BJC2" s="1702"/>
      <c r="BJD2" s="1702"/>
      <c r="BJE2" s="1702"/>
      <c r="BJF2" s="1702"/>
      <c r="BJG2" s="1702"/>
      <c r="BJH2" s="1702"/>
      <c r="BJI2" s="1702"/>
      <c r="BJJ2" s="1702"/>
      <c r="BJK2" s="1702"/>
      <c r="BJL2" s="1702"/>
      <c r="BJM2" s="1702"/>
      <c r="BJN2" s="1702"/>
      <c r="BJO2" s="1702"/>
      <c r="BJP2" s="1702"/>
      <c r="BJQ2" s="1702"/>
      <c r="BJR2" s="1702"/>
      <c r="BJS2" s="1702"/>
      <c r="BJT2" s="1702"/>
      <c r="BJU2" s="1702"/>
      <c r="BJV2" s="1702"/>
      <c r="BJW2" s="1702"/>
      <c r="BJX2" s="1702"/>
      <c r="BJY2" s="1702"/>
      <c r="BJZ2" s="1702"/>
      <c r="BKA2" s="1702"/>
      <c r="BKB2" s="1702"/>
      <c r="BKC2" s="1702"/>
      <c r="BKD2" s="1702"/>
      <c r="BKE2" s="1702"/>
      <c r="BKF2" s="1702"/>
      <c r="BKG2" s="1702"/>
      <c r="BKH2" s="1702"/>
      <c r="BKI2" s="1702"/>
      <c r="BKJ2" s="1702"/>
      <c r="BKK2" s="1702"/>
      <c r="BKL2" s="1702"/>
      <c r="BKM2" s="1702"/>
      <c r="BKN2" s="1702"/>
      <c r="BKO2" s="1702"/>
      <c r="BKP2" s="1702"/>
      <c r="BKQ2" s="1702"/>
      <c r="BKR2" s="1702"/>
      <c r="BKS2" s="1702"/>
      <c r="BKT2" s="1702"/>
      <c r="BKU2" s="1702"/>
      <c r="BKV2" s="1702"/>
      <c r="BKW2" s="1702"/>
      <c r="BKX2" s="1702"/>
      <c r="BKY2" s="1702"/>
      <c r="BKZ2" s="1702"/>
      <c r="BLA2" s="1702"/>
      <c r="BLB2" s="1702"/>
      <c r="BLC2" s="1702"/>
      <c r="BLD2" s="1702"/>
      <c r="BLE2" s="1702"/>
      <c r="BLF2" s="1702"/>
      <c r="BLG2" s="1702"/>
      <c r="BLH2" s="1702"/>
      <c r="BLI2" s="1702"/>
      <c r="BLJ2" s="1702"/>
      <c r="BLK2" s="1702"/>
      <c r="BLL2" s="1702"/>
      <c r="BLM2" s="1702"/>
      <c r="BLN2" s="1702"/>
      <c r="BLO2" s="1702"/>
      <c r="BLP2" s="1702"/>
      <c r="BLQ2" s="1702"/>
      <c r="BLR2" s="1702"/>
      <c r="BLS2" s="1702"/>
      <c r="BLT2" s="1702"/>
      <c r="BLU2" s="1702"/>
      <c r="BLV2" s="1702"/>
      <c r="BLW2" s="1702"/>
      <c r="BLX2" s="1702"/>
      <c r="BLY2" s="1702"/>
      <c r="BLZ2" s="1702"/>
      <c r="BMA2" s="1702"/>
      <c r="BMB2" s="1702"/>
      <c r="BMC2" s="1702"/>
      <c r="BMD2" s="1702"/>
      <c r="BME2" s="1702"/>
      <c r="BMF2" s="1702"/>
      <c r="BMG2" s="1702"/>
      <c r="BMH2" s="1702"/>
      <c r="BMI2" s="1702"/>
      <c r="BMJ2" s="1702"/>
      <c r="BMK2" s="1702"/>
      <c r="BML2" s="1702"/>
      <c r="BMM2" s="1702"/>
      <c r="BMN2" s="1702"/>
      <c r="BMO2" s="1702"/>
      <c r="BMP2" s="1702"/>
      <c r="BMQ2" s="1702"/>
      <c r="BMR2" s="1702"/>
      <c r="BMS2" s="1702"/>
      <c r="BMT2" s="1702"/>
      <c r="BMU2" s="1702"/>
      <c r="BMV2" s="1702"/>
      <c r="BMW2" s="1702"/>
      <c r="BMX2" s="1702"/>
      <c r="BMY2" s="1702"/>
      <c r="BMZ2" s="1702"/>
      <c r="BNA2" s="1702"/>
      <c r="BNB2" s="1702"/>
      <c r="BNC2" s="1702"/>
      <c r="BND2" s="1702"/>
      <c r="BNE2" s="1702"/>
      <c r="BNF2" s="1702"/>
      <c r="BNG2" s="1702"/>
      <c r="BNH2" s="1702"/>
      <c r="BNI2" s="1702"/>
      <c r="BNJ2" s="1702"/>
      <c r="BNK2" s="1702"/>
      <c r="BNL2" s="1702"/>
      <c r="BNM2" s="1702"/>
      <c r="BNN2" s="1702"/>
      <c r="BNO2" s="1702"/>
      <c r="BNP2" s="1702"/>
      <c r="BNQ2" s="1702"/>
      <c r="BNR2" s="1702"/>
      <c r="BNS2" s="1702"/>
      <c r="BNT2" s="1702"/>
      <c r="BNU2" s="1702"/>
      <c r="BNV2" s="1702"/>
      <c r="BNW2" s="1702"/>
      <c r="BNX2" s="1702"/>
      <c r="BNY2" s="1702"/>
      <c r="BNZ2" s="1702"/>
      <c r="BOA2" s="1702"/>
      <c r="BOB2" s="1702"/>
      <c r="BOC2" s="1702"/>
      <c r="BOD2" s="1702"/>
      <c r="BOE2" s="1702"/>
      <c r="BOF2" s="1702"/>
      <c r="BOG2" s="1702"/>
      <c r="BOH2" s="1702"/>
      <c r="BOI2" s="1702"/>
      <c r="BOJ2" s="1702"/>
      <c r="BOK2" s="1702"/>
      <c r="BOL2" s="1702"/>
      <c r="BOM2" s="1702"/>
      <c r="BON2" s="1702"/>
      <c r="BOO2" s="1702"/>
      <c r="BOP2" s="1702"/>
      <c r="BOQ2" s="1702"/>
      <c r="BOR2" s="1702"/>
      <c r="BOS2" s="1702"/>
      <c r="BOT2" s="1702"/>
      <c r="BOU2" s="1702"/>
      <c r="BOV2" s="1702"/>
      <c r="BOW2" s="1702"/>
      <c r="BOX2" s="1702"/>
      <c r="BOY2" s="1702"/>
      <c r="BOZ2" s="1702"/>
      <c r="BPA2" s="1702"/>
      <c r="BPB2" s="1702"/>
      <c r="BPC2" s="1702"/>
      <c r="BPD2" s="1702"/>
      <c r="BPE2" s="1702"/>
      <c r="BPF2" s="1702"/>
      <c r="BPG2" s="1702"/>
      <c r="BPH2" s="1702"/>
      <c r="BPI2" s="1702"/>
      <c r="BPJ2" s="1702"/>
      <c r="BPK2" s="1702"/>
      <c r="BPL2" s="1702"/>
      <c r="BPM2" s="1702"/>
      <c r="BPN2" s="1702"/>
      <c r="BPO2" s="1702"/>
      <c r="BPP2" s="1702"/>
      <c r="BPQ2" s="1702"/>
      <c r="BPR2" s="1702"/>
      <c r="BPS2" s="1702"/>
      <c r="BPT2" s="1702"/>
      <c r="BPU2" s="1702"/>
      <c r="BPV2" s="1702"/>
      <c r="BPW2" s="1702"/>
      <c r="BPX2" s="1702"/>
      <c r="BPY2" s="1702"/>
      <c r="BPZ2" s="1702"/>
      <c r="BQA2" s="1702"/>
      <c r="BQB2" s="1702"/>
      <c r="BQC2" s="1702"/>
      <c r="BQD2" s="1702"/>
      <c r="BQE2" s="1702"/>
      <c r="BQF2" s="1702"/>
      <c r="BQG2" s="1702"/>
      <c r="BQH2" s="1702"/>
      <c r="BQI2" s="1702"/>
      <c r="BQJ2" s="1702"/>
      <c r="BQK2" s="1702"/>
      <c r="BQL2" s="1702"/>
      <c r="BQM2" s="1702"/>
      <c r="BQN2" s="1702"/>
      <c r="BQO2" s="1702"/>
      <c r="BQP2" s="1702"/>
      <c r="BQQ2" s="1702"/>
      <c r="BQR2" s="1702"/>
      <c r="BQS2" s="1702"/>
      <c r="BQT2" s="1702"/>
      <c r="BQU2" s="1702"/>
      <c r="BQV2" s="1702"/>
      <c r="BQW2" s="1702"/>
      <c r="BQX2" s="1702"/>
      <c r="BQY2" s="1702"/>
      <c r="BQZ2" s="1702"/>
      <c r="BRA2" s="1702"/>
      <c r="BRB2" s="1702"/>
      <c r="BRC2" s="1702"/>
      <c r="BRD2" s="1702"/>
      <c r="BRE2" s="1702"/>
      <c r="BRF2" s="1702"/>
      <c r="BRG2" s="1702"/>
      <c r="BRH2" s="1702"/>
      <c r="BRI2" s="1702"/>
      <c r="BRJ2" s="1702"/>
      <c r="BRK2" s="1702"/>
      <c r="BRL2" s="1702"/>
      <c r="BRM2" s="1702"/>
      <c r="BRN2" s="1702"/>
      <c r="BRO2" s="1702"/>
      <c r="BRP2" s="1702"/>
      <c r="BRQ2" s="1702"/>
      <c r="BRR2" s="1702"/>
      <c r="BRS2" s="1702"/>
      <c r="BRT2" s="1702"/>
      <c r="BRU2" s="1702"/>
      <c r="BRV2" s="1702"/>
      <c r="BRW2" s="1702"/>
      <c r="BRX2" s="1702"/>
      <c r="BRY2" s="1702"/>
      <c r="BRZ2" s="1702"/>
      <c r="BSA2" s="1702"/>
      <c r="BSB2" s="1702"/>
      <c r="BSC2" s="1702"/>
      <c r="BSD2" s="1702"/>
      <c r="BSE2" s="1702"/>
      <c r="BSF2" s="1702"/>
      <c r="BSG2" s="1702"/>
      <c r="BSH2" s="1702"/>
      <c r="BSI2" s="1702"/>
      <c r="BSJ2" s="1702"/>
      <c r="BSK2" s="1702"/>
      <c r="BSL2" s="1702"/>
      <c r="BSM2" s="1702"/>
      <c r="BSN2" s="1702"/>
      <c r="BSO2" s="1702"/>
      <c r="BSP2" s="1702"/>
      <c r="BSQ2" s="1702"/>
      <c r="BSR2" s="1702"/>
      <c r="BSS2" s="1702"/>
      <c r="BST2" s="1702"/>
      <c r="BSU2" s="1702"/>
      <c r="BSV2" s="1702"/>
      <c r="BSW2" s="1702"/>
      <c r="BSX2" s="1702"/>
      <c r="BSY2" s="1702"/>
      <c r="BSZ2" s="1702"/>
      <c r="BTA2" s="1702"/>
      <c r="BTB2" s="1702"/>
      <c r="BTC2" s="1702"/>
      <c r="BTD2" s="1702"/>
      <c r="BTE2" s="1702"/>
      <c r="BTF2" s="1702"/>
      <c r="BTG2" s="1702"/>
      <c r="BTH2" s="1702"/>
      <c r="BTI2" s="1702"/>
      <c r="BTJ2" s="1702"/>
      <c r="BTK2" s="1702"/>
      <c r="BTL2" s="1702"/>
      <c r="BTM2" s="1702"/>
      <c r="BTN2" s="1702"/>
      <c r="BTO2" s="1702"/>
      <c r="BTP2" s="1702"/>
      <c r="BTQ2" s="1702"/>
      <c r="BTR2" s="1702"/>
      <c r="BTS2" s="1702"/>
      <c r="BTT2" s="1702"/>
      <c r="BTU2" s="1702"/>
      <c r="BTV2" s="1702"/>
      <c r="BTW2" s="1702"/>
      <c r="BTX2" s="1702"/>
      <c r="BTY2" s="1702"/>
      <c r="BTZ2" s="1702"/>
      <c r="BUA2" s="1702"/>
      <c r="BUB2" s="1702"/>
      <c r="BUC2" s="1702"/>
      <c r="BUD2" s="1702"/>
      <c r="BUE2" s="1702"/>
      <c r="BUF2" s="1702"/>
      <c r="BUG2" s="1702"/>
      <c r="BUH2" s="1702"/>
      <c r="BUI2" s="1702"/>
      <c r="BUJ2" s="1702"/>
      <c r="BUK2" s="1702"/>
      <c r="BUL2" s="1702"/>
      <c r="BUM2" s="1702"/>
      <c r="BUN2" s="1702"/>
      <c r="BUO2" s="1702"/>
      <c r="BUP2" s="1702"/>
      <c r="BUQ2" s="1702"/>
      <c r="BUR2" s="1702"/>
      <c r="BUS2" s="1702"/>
      <c r="BUT2" s="1702"/>
      <c r="BUU2" s="1702"/>
      <c r="BUV2" s="1702"/>
      <c r="BUW2" s="1702"/>
      <c r="BUX2" s="1702"/>
      <c r="BUY2" s="1702"/>
      <c r="BUZ2" s="1702"/>
      <c r="BVA2" s="1702"/>
      <c r="BVB2" s="1702"/>
      <c r="BVC2" s="1702"/>
      <c r="BVD2" s="1702"/>
      <c r="BVE2" s="1702"/>
      <c r="BVF2" s="1702"/>
      <c r="BVG2" s="1702"/>
      <c r="BVH2" s="1702"/>
      <c r="BVI2" s="1702"/>
      <c r="BVJ2" s="1702"/>
      <c r="BVK2" s="1702"/>
      <c r="BVL2" s="1702"/>
      <c r="BVM2" s="1702"/>
      <c r="BVN2" s="1702"/>
      <c r="BVO2" s="1702"/>
      <c r="BVP2" s="1702"/>
      <c r="BVQ2" s="1702"/>
      <c r="BVR2" s="1702"/>
      <c r="BVS2" s="1702"/>
      <c r="BVT2" s="1702"/>
      <c r="BVU2" s="1702"/>
      <c r="BVV2" s="1702"/>
      <c r="BVW2" s="1702"/>
      <c r="BVX2" s="1702"/>
      <c r="BVY2" s="1702"/>
      <c r="BVZ2" s="1702"/>
      <c r="BWA2" s="1702"/>
      <c r="BWB2" s="1702"/>
      <c r="BWC2" s="1702"/>
      <c r="BWD2" s="1702"/>
      <c r="BWE2" s="1702"/>
      <c r="BWF2" s="1702"/>
      <c r="BWG2" s="1702"/>
      <c r="BWH2" s="1702"/>
      <c r="BWI2" s="1702"/>
      <c r="BWJ2" s="1702"/>
      <c r="BWK2" s="1702"/>
      <c r="BWL2" s="1702"/>
      <c r="BWM2" s="1702"/>
      <c r="BWN2" s="1702"/>
      <c r="BWO2" s="1702"/>
      <c r="BWP2" s="1702"/>
      <c r="BWQ2" s="1702"/>
      <c r="BWR2" s="1702"/>
      <c r="BWS2" s="1702"/>
      <c r="BWT2" s="1702"/>
      <c r="BWU2" s="1702"/>
      <c r="BWV2" s="1702"/>
      <c r="BWW2" s="1702"/>
      <c r="BWX2" s="1702"/>
      <c r="BWY2" s="1702"/>
      <c r="BWZ2" s="1702"/>
      <c r="BXA2" s="1702"/>
      <c r="BXB2" s="1702"/>
      <c r="BXC2" s="1702"/>
      <c r="BXD2" s="1702"/>
      <c r="BXE2" s="1702"/>
      <c r="BXF2" s="1702"/>
      <c r="BXG2" s="1702"/>
      <c r="BXH2" s="1702"/>
      <c r="BXI2" s="1702"/>
      <c r="BXJ2" s="1702"/>
      <c r="BXK2" s="1702"/>
      <c r="BXL2" s="1702"/>
      <c r="BXM2" s="1702"/>
      <c r="BXN2" s="1702"/>
      <c r="BXO2" s="1702"/>
      <c r="BXP2" s="1702"/>
      <c r="BXQ2" s="1702"/>
      <c r="BXR2" s="1702"/>
      <c r="BXS2" s="1702"/>
      <c r="BXT2" s="1702"/>
      <c r="BXU2" s="1702"/>
      <c r="BXV2" s="1702"/>
      <c r="BXW2" s="1702"/>
      <c r="BXX2" s="1702"/>
      <c r="BXY2" s="1702"/>
      <c r="BXZ2" s="1702"/>
      <c r="BYA2" s="1702"/>
      <c r="BYB2" s="1702"/>
      <c r="BYC2" s="1702"/>
      <c r="BYD2" s="1702"/>
      <c r="BYE2" s="1702"/>
      <c r="BYF2" s="1702"/>
      <c r="BYG2" s="1702"/>
      <c r="BYH2" s="1702"/>
      <c r="BYI2" s="1702"/>
      <c r="BYJ2" s="1702"/>
      <c r="BYK2" s="1702"/>
      <c r="BYL2" s="1702"/>
      <c r="BYM2" s="1702"/>
      <c r="BYN2" s="1702"/>
      <c r="BYO2" s="1702"/>
      <c r="BYP2" s="1702"/>
      <c r="BYQ2" s="1702"/>
      <c r="BYR2" s="1702"/>
      <c r="BYS2" s="1702"/>
      <c r="BYT2" s="1702"/>
      <c r="BYU2" s="1702"/>
      <c r="BYV2" s="1702"/>
      <c r="BYW2" s="1702"/>
      <c r="BYX2" s="1702"/>
      <c r="BYY2" s="1702"/>
      <c r="BYZ2" s="1702"/>
      <c r="BZA2" s="1702"/>
      <c r="BZB2" s="1702"/>
      <c r="BZC2" s="1702"/>
      <c r="BZD2" s="1702"/>
      <c r="BZE2" s="1702"/>
      <c r="BZF2" s="1702"/>
      <c r="BZG2" s="1702"/>
      <c r="BZH2" s="1702"/>
      <c r="BZI2" s="1702"/>
      <c r="BZJ2" s="1702"/>
      <c r="BZK2" s="1702"/>
      <c r="BZL2" s="1702"/>
      <c r="BZM2" s="1702"/>
      <c r="BZN2" s="1702"/>
      <c r="BZO2" s="1702"/>
      <c r="BZP2" s="1702"/>
      <c r="BZQ2" s="1702"/>
      <c r="BZR2" s="1702"/>
      <c r="BZS2" s="1702"/>
      <c r="BZT2" s="1702"/>
      <c r="BZU2" s="1702"/>
      <c r="BZV2" s="1702"/>
      <c r="BZW2" s="1702"/>
      <c r="BZX2" s="1702"/>
      <c r="BZY2" s="1702"/>
      <c r="BZZ2" s="1702"/>
      <c r="CAA2" s="1702"/>
      <c r="CAB2" s="1702"/>
      <c r="CAC2" s="1702"/>
      <c r="CAD2" s="1702"/>
      <c r="CAE2" s="1702"/>
      <c r="CAF2" s="1702"/>
      <c r="CAG2" s="1702"/>
      <c r="CAH2" s="1702"/>
      <c r="CAI2" s="1702"/>
      <c r="CAJ2" s="1702"/>
      <c r="CAK2" s="1702"/>
      <c r="CAL2" s="1702"/>
      <c r="CAM2" s="1702"/>
      <c r="CAN2" s="1702"/>
      <c r="CAO2" s="1702"/>
      <c r="CAP2" s="1702"/>
      <c r="CAQ2" s="1702"/>
      <c r="CAR2" s="1702"/>
      <c r="CAS2" s="1702"/>
      <c r="CAT2" s="1702"/>
      <c r="CAU2" s="1702"/>
      <c r="CAV2" s="1702"/>
      <c r="CAW2" s="1702"/>
      <c r="CAX2" s="1702"/>
      <c r="CAY2" s="1702"/>
      <c r="CAZ2" s="1702"/>
      <c r="CBA2" s="1702"/>
      <c r="CBB2" s="1702"/>
      <c r="CBC2" s="1702"/>
      <c r="CBD2" s="1702"/>
      <c r="CBE2" s="1702"/>
      <c r="CBF2" s="1702"/>
      <c r="CBG2" s="1702"/>
      <c r="CBH2" s="1702"/>
      <c r="CBI2" s="1702"/>
      <c r="CBJ2" s="1702"/>
      <c r="CBK2" s="1702"/>
      <c r="CBL2" s="1702"/>
      <c r="CBM2" s="1702"/>
      <c r="CBN2" s="1702"/>
      <c r="CBO2" s="1702"/>
      <c r="CBP2" s="1702"/>
      <c r="CBQ2" s="1702"/>
      <c r="CBR2" s="1702"/>
      <c r="CBS2" s="1702"/>
      <c r="CBT2" s="1702"/>
      <c r="CBU2" s="1702"/>
      <c r="CBV2" s="1702"/>
      <c r="CBW2" s="1702"/>
      <c r="CBX2" s="1702"/>
      <c r="CBY2" s="1702"/>
      <c r="CBZ2" s="1702"/>
      <c r="CCA2" s="1702"/>
      <c r="CCB2" s="1702"/>
      <c r="CCC2" s="1702"/>
      <c r="CCD2" s="1702"/>
      <c r="CCE2" s="1702"/>
      <c r="CCF2" s="1702"/>
      <c r="CCG2" s="1702"/>
      <c r="CCH2" s="1702"/>
      <c r="CCI2" s="1702"/>
      <c r="CCJ2" s="1702"/>
      <c r="CCK2" s="1702"/>
      <c r="CCL2" s="1702"/>
      <c r="CCM2" s="1702"/>
      <c r="CCN2" s="1702"/>
      <c r="CCO2" s="1702"/>
      <c r="CCP2" s="1702"/>
      <c r="CCQ2" s="1702"/>
      <c r="CCR2" s="1702"/>
      <c r="CCS2" s="1702"/>
      <c r="CCT2" s="1702"/>
      <c r="CCU2" s="1702"/>
      <c r="CCV2" s="1702"/>
      <c r="CCW2" s="1702"/>
      <c r="CCX2" s="1702"/>
      <c r="CCY2" s="1702"/>
      <c r="CCZ2" s="1702"/>
      <c r="CDA2" s="1702"/>
      <c r="CDB2" s="1702"/>
      <c r="CDC2" s="1702"/>
      <c r="CDD2" s="1702"/>
      <c r="CDE2" s="1702"/>
      <c r="CDF2" s="1702"/>
      <c r="CDG2" s="1702"/>
      <c r="CDH2" s="1702"/>
      <c r="CDI2" s="1702"/>
      <c r="CDJ2" s="1702"/>
      <c r="CDK2" s="1702"/>
      <c r="CDL2" s="1702"/>
      <c r="CDM2" s="1702"/>
      <c r="CDN2" s="1702"/>
      <c r="CDO2" s="1702"/>
      <c r="CDP2" s="1702"/>
      <c r="CDQ2" s="1702"/>
      <c r="CDR2" s="1702"/>
      <c r="CDS2" s="1702"/>
      <c r="CDT2" s="1702"/>
      <c r="CDU2" s="1702"/>
      <c r="CDV2" s="1702"/>
      <c r="CDW2" s="1702"/>
      <c r="CDX2" s="1702"/>
      <c r="CDY2" s="1702"/>
      <c r="CDZ2" s="1702"/>
      <c r="CEA2" s="1702"/>
      <c r="CEB2" s="1702"/>
      <c r="CEC2" s="1702"/>
      <c r="CED2" s="1702"/>
      <c r="CEE2" s="1702"/>
      <c r="CEF2" s="1702"/>
      <c r="CEG2" s="1702"/>
      <c r="CEH2" s="1702"/>
      <c r="CEI2" s="1702"/>
      <c r="CEJ2" s="1702"/>
      <c r="CEK2" s="1702"/>
      <c r="CEL2" s="1702"/>
      <c r="CEM2" s="1702"/>
      <c r="CEN2" s="1702"/>
      <c r="CEO2" s="1702"/>
      <c r="CEP2" s="1702"/>
      <c r="CEQ2" s="1702"/>
      <c r="CER2" s="1702"/>
      <c r="CES2" s="1702"/>
      <c r="CET2" s="1702"/>
      <c r="CEU2" s="1702"/>
      <c r="CEV2" s="1702"/>
      <c r="CEW2" s="1702"/>
      <c r="CEX2" s="1702"/>
      <c r="CEY2" s="1702"/>
      <c r="CEZ2" s="1702"/>
      <c r="CFA2" s="1702"/>
      <c r="CFB2" s="1702"/>
      <c r="CFC2" s="1702"/>
      <c r="CFD2" s="1702"/>
      <c r="CFE2" s="1702"/>
      <c r="CFF2" s="1702"/>
      <c r="CFG2" s="1702"/>
      <c r="CFH2" s="1702"/>
      <c r="CFI2" s="1702"/>
      <c r="CFJ2" s="1702"/>
      <c r="CFK2" s="1702"/>
      <c r="CFL2" s="1702"/>
      <c r="CFM2" s="1702"/>
      <c r="CFN2" s="1702"/>
      <c r="CFO2" s="1702"/>
      <c r="CFP2" s="1702"/>
      <c r="CFQ2" s="1702"/>
      <c r="CFR2" s="1702"/>
      <c r="CFS2" s="1702"/>
      <c r="CFT2" s="1702"/>
      <c r="CFU2" s="1702"/>
      <c r="CFV2" s="1702"/>
      <c r="CFW2" s="1702"/>
      <c r="CFX2" s="1702"/>
      <c r="CFY2" s="1702"/>
      <c r="CFZ2" s="1702"/>
      <c r="CGA2" s="1702"/>
      <c r="CGB2" s="1702"/>
      <c r="CGC2" s="1702"/>
      <c r="CGD2" s="1702"/>
      <c r="CGE2" s="1702"/>
      <c r="CGF2" s="1702"/>
      <c r="CGG2" s="1702"/>
      <c r="CGH2" s="1702"/>
      <c r="CGI2" s="1702"/>
      <c r="CGJ2" s="1702"/>
      <c r="CGK2" s="1702"/>
      <c r="CGL2" s="1702"/>
      <c r="CGM2" s="1702"/>
      <c r="CGN2" s="1702"/>
      <c r="CGO2" s="1702"/>
      <c r="CGP2" s="1702"/>
      <c r="CGQ2" s="1702"/>
      <c r="CGR2" s="1702"/>
      <c r="CGS2" s="1702"/>
      <c r="CGT2" s="1702"/>
      <c r="CGU2" s="1702"/>
      <c r="CGV2" s="1702"/>
      <c r="CGW2" s="1702"/>
      <c r="CGX2" s="1702"/>
      <c r="CGY2" s="1702"/>
      <c r="CGZ2" s="1702"/>
      <c r="CHA2" s="1702"/>
      <c r="CHB2" s="1702"/>
      <c r="CHC2" s="1702"/>
      <c r="CHD2" s="1702"/>
      <c r="CHE2" s="1702"/>
      <c r="CHF2" s="1702"/>
      <c r="CHG2" s="1702"/>
      <c r="CHH2" s="1702"/>
      <c r="CHI2" s="1702"/>
      <c r="CHJ2" s="1702"/>
      <c r="CHK2" s="1702"/>
      <c r="CHL2" s="1702"/>
      <c r="CHM2" s="1702"/>
      <c r="CHN2" s="1702"/>
      <c r="CHO2" s="1702"/>
      <c r="CHP2" s="1702"/>
      <c r="CHQ2" s="1702"/>
      <c r="CHR2" s="1702"/>
      <c r="CHS2" s="1702"/>
      <c r="CHT2" s="1702"/>
      <c r="CHU2" s="1702"/>
      <c r="CHV2" s="1702"/>
      <c r="CHW2" s="1702"/>
      <c r="CHX2" s="1702"/>
      <c r="CHY2" s="1702"/>
      <c r="CHZ2" s="1702"/>
      <c r="CIA2" s="1702"/>
      <c r="CIB2" s="1702"/>
      <c r="CIC2" s="1702"/>
      <c r="CID2" s="1702"/>
      <c r="CIE2" s="1702"/>
      <c r="CIF2" s="1702"/>
      <c r="CIG2" s="1702"/>
      <c r="CIH2" s="1702"/>
      <c r="CII2" s="1702"/>
      <c r="CIJ2" s="1702"/>
      <c r="CIK2" s="1702"/>
      <c r="CIL2" s="1702"/>
      <c r="CIM2" s="1702"/>
      <c r="CIN2" s="1702"/>
      <c r="CIO2" s="1702"/>
      <c r="CIP2" s="1702"/>
      <c r="CIQ2" s="1702"/>
      <c r="CIR2" s="1702"/>
      <c r="CIS2" s="1702"/>
      <c r="CIT2" s="1702"/>
      <c r="CIU2" s="1702"/>
      <c r="CIV2" s="1702"/>
      <c r="CIW2" s="1702"/>
      <c r="CIX2" s="1702"/>
      <c r="CIY2" s="1702"/>
      <c r="CIZ2" s="1702"/>
      <c r="CJA2" s="1702"/>
      <c r="CJB2" s="1702"/>
      <c r="CJC2" s="1702"/>
      <c r="CJD2" s="1702"/>
      <c r="CJE2" s="1702"/>
      <c r="CJF2" s="1702"/>
      <c r="CJG2" s="1702"/>
      <c r="CJH2" s="1702"/>
      <c r="CJI2" s="1702"/>
      <c r="CJJ2" s="1702"/>
      <c r="CJK2" s="1702"/>
      <c r="CJL2" s="1702"/>
      <c r="CJM2" s="1702"/>
      <c r="CJN2" s="1702"/>
      <c r="CJO2" s="1702"/>
      <c r="CJP2" s="1702"/>
      <c r="CJQ2" s="1702"/>
      <c r="CJR2" s="1702"/>
      <c r="CJS2" s="1702"/>
      <c r="CJT2" s="1702"/>
      <c r="CJU2" s="1702"/>
      <c r="CJV2" s="1702"/>
      <c r="CJW2" s="1702"/>
      <c r="CJX2" s="1702"/>
      <c r="CJY2" s="1702"/>
      <c r="CJZ2" s="1702"/>
      <c r="CKA2" s="1702"/>
      <c r="CKB2" s="1702"/>
      <c r="CKC2" s="1702"/>
      <c r="CKD2" s="1702"/>
      <c r="CKE2" s="1702"/>
      <c r="CKF2" s="1702"/>
      <c r="CKG2" s="1702"/>
      <c r="CKH2" s="1702"/>
      <c r="CKI2" s="1702"/>
      <c r="CKJ2" s="1702"/>
      <c r="CKK2" s="1702"/>
      <c r="CKL2" s="1702"/>
      <c r="CKM2" s="1702"/>
      <c r="CKN2" s="1702"/>
      <c r="CKO2" s="1702"/>
      <c r="CKP2" s="1702"/>
      <c r="CKQ2" s="1702"/>
      <c r="CKR2" s="1702"/>
      <c r="CKS2" s="1702"/>
      <c r="CKT2" s="1702"/>
      <c r="CKU2" s="1702"/>
      <c r="CKV2" s="1702"/>
      <c r="CKW2" s="1702"/>
      <c r="CKX2" s="1702"/>
      <c r="CKY2" s="1702"/>
      <c r="CKZ2" s="1702"/>
      <c r="CLA2" s="1702"/>
      <c r="CLB2" s="1702"/>
      <c r="CLC2" s="1702"/>
      <c r="CLD2" s="1702"/>
      <c r="CLE2" s="1702"/>
      <c r="CLF2" s="1702"/>
      <c r="CLG2" s="1702"/>
      <c r="CLH2" s="1702"/>
      <c r="CLI2" s="1702"/>
      <c r="CLJ2" s="1702"/>
      <c r="CLK2" s="1702"/>
      <c r="CLL2" s="1702"/>
      <c r="CLM2" s="1702"/>
      <c r="CLN2" s="1702"/>
      <c r="CLO2" s="1702"/>
      <c r="CLP2" s="1702"/>
      <c r="CLQ2" s="1702"/>
      <c r="CLR2" s="1702"/>
      <c r="CLS2" s="1702"/>
      <c r="CLT2" s="1702"/>
      <c r="CLU2" s="1702"/>
      <c r="CLV2" s="1702"/>
      <c r="CLW2" s="1702"/>
      <c r="CLX2" s="1702"/>
      <c r="CLY2" s="1702"/>
      <c r="CLZ2" s="1702"/>
      <c r="CMA2" s="1702"/>
      <c r="CMB2" s="1702"/>
      <c r="CMC2" s="1702"/>
      <c r="CMD2" s="1702"/>
      <c r="CME2" s="1702"/>
      <c r="CMF2" s="1702"/>
      <c r="CMG2" s="1702"/>
      <c r="CMH2" s="1702"/>
      <c r="CMI2" s="1702"/>
      <c r="CMJ2" s="1702"/>
      <c r="CMK2" s="1702"/>
      <c r="CML2" s="1702"/>
      <c r="CMM2" s="1702"/>
      <c r="CMN2" s="1702"/>
      <c r="CMO2" s="1702"/>
      <c r="CMP2" s="1702"/>
      <c r="CMQ2" s="1702"/>
      <c r="CMR2" s="1702"/>
      <c r="CMS2" s="1702"/>
      <c r="CMT2" s="1702"/>
      <c r="CMU2" s="1702"/>
      <c r="CMV2" s="1702"/>
      <c r="CMW2" s="1702"/>
      <c r="CMX2" s="1702"/>
      <c r="CMY2" s="1702"/>
      <c r="CMZ2" s="1702"/>
      <c r="CNA2" s="1702"/>
      <c r="CNB2" s="1702"/>
      <c r="CNC2" s="1702"/>
      <c r="CND2" s="1702"/>
      <c r="CNE2" s="1702"/>
      <c r="CNF2" s="1702"/>
      <c r="CNG2" s="1702"/>
      <c r="CNH2" s="1702"/>
      <c r="CNI2" s="1702"/>
      <c r="CNJ2" s="1702"/>
      <c r="CNK2" s="1702"/>
      <c r="CNL2" s="1702"/>
      <c r="CNM2" s="1702"/>
      <c r="CNN2" s="1702"/>
      <c r="CNO2" s="1702"/>
      <c r="CNP2" s="1702"/>
      <c r="CNQ2" s="1702"/>
      <c r="CNR2" s="1702"/>
      <c r="CNS2" s="1702"/>
      <c r="CNT2" s="1702"/>
      <c r="CNU2" s="1702"/>
      <c r="CNV2" s="1702"/>
      <c r="CNW2" s="1702"/>
      <c r="CNX2" s="1702"/>
      <c r="CNY2" s="1702"/>
      <c r="CNZ2" s="1702"/>
      <c r="COA2" s="1702"/>
      <c r="COB2" s="1702"/>
      <c r="COC2" s="1702"/>
      <c r="COD2" s="1702"/>
      <c r="COE2" s="1702"/>
      <c r="COF2" s="1702"/>
      <c r="COG2" s="1702"/>
      <c r="COH2" s="1702"/>
      <c r="COI2" s="1702"/>
      <c r="COJ2" s="1702"/>
      <c r="COK2" s="1702"/>
      <c r="COL2" s="1702"/>
      <c r="COM2" s="1702"/>
      <c r="CON2" s="1702"/>
      <c r="COO2" s="1702"/>
      <c r="COP2" s="1702"/>
      <c r="COQ2" s="1702"/>
      <c r="COR2" s="1702"/>
      <c r="COS2" s="1702"/>
      <c r="COT2" s="1702"/>
      <c r="COU2" s="1702"/>
      <c r="COV2" s="1702"/>
      <c r="COW2" s="1702"/>
      <c r="COX2" s="1702"/>
      <c r="COY2" s="1702"/>
      <c r="COZ2" s="1702"/>
      <c r="CPA2" s="1702"/>
      <c r="CPB2" s="1702"/>
      <c r="CPC2" s="1702"/>
      <c r="CPD2" s="1702"/>
      <c r="CPE2" s="1702"/>
      <c r="CPF2" s="1702"/>
      <c r="CPG2" s="1702"/>
      <c r="CPH2" s="1702"/>
      <c r="CPI2" s="1702"/>
      <c r="CPJ2" s="1702"/>
      <c r="CPK2" s="1702"/>
      <c r="CPL2" s="1702"/>
      <c r="CPM2" s="1702"/>
      <c r="CPN2" s="1702"/>
      <c r="CPO2" s="1702"/>
      <c r="CPP2" s="1702"/>
      <c r="CPQ2" s="1702"/>
      <c r="CPR2" s="1702"/>
      <c r="CPS2" s="1702"/>
      <c r="CPT2" s="1702"/>
      <c r="CPU2" s="1702"/>
      <c r="CPV2" s="1702"/>
      <c r="CPW2" s="1702"/>
      <c r="CPX2" s="1702"/>
      <c r="CPY2" s="1702"/>
      <c r="CPZ2" s="1702"/>
      <c r="CQA2" s="1702"/>
      <c r="CQB2" s="1702"/>
      <c r="CQC2" s="1702"/>
      <c r="CQD2" s="1702"/>
      <c r="CQE2" s="1702"/>
      <c r="CQF2" s="1702"/>
      <c r="CQG2" s="1702"/>
      <c r="CQH2" s="1702"/>
      <c r="CQI2" s="1702"/>
      <c r="CQJ2" s="1702"/>
      <c r="CQK2" s="1702"/>
      <c r="CQL2" s="1702"/>
      <c r="CQM2" s="1702"/>
      <c r="CQN2" s="1702"/>
      <c r="CQO2" s="1702"/>
      <c r="CQP2" s="1702"/>
      <c r="CQQ2" s="1702"/>
      <c r="CQR2" s="1702"/>
      <c r="CQS2" s="1702"/>
      <c r="CQT2" s="1702"/>
      <c r="CQU2" s="1702"/>
      <c r="CQV2" s="1702"/>
      <c r="CQW2" s="1702"/>
      <c r="CQX2" s="1702"/>
      <c r="CQY2" s="1702"/>
      <c r="CQZ2" s="1702"/>
      <c r="CRA2" s="1702"/>
      <c r="CRB2" s="1702"/>
      <c r="CRC2" s="1702"/>
      <c r="CRD2" s="1702"/>
      <c r="CRE2" s="1702"/>
      <c r="CRF2" s="1702"/>
      <c r="CRG2" s="1702"/>
      <c r="CRH2" s="1702"/>
      <c r="CRI2" s="1702"/>
      <c r="CRJ2" s="1702"/>
      <c r="CRK2" s="1702"/>
      <c r="CRL2" s="1702"/>
      <c r="CRM2" s="1702"/>
      <c r="CRN2" s="1702"/>
      <c r="CRO2" s="1702"/>
      <c r="CRP2" s="1702"/>
      <c r="CRQ2" s="1702"/>
      <c r="CRR2" s="1702"/>
      <c r="CRS2" s="1702"/>
      <c r="CRT2" s="1702"/>
      <c r="CRU2" s="1702"/>
      <c r="CRV2" s="1702"/>
      <c r="CRW2" s="1702"/>
      <c r="CRX2" s="1702"/>
      <c r="CRY2" s="1702"/>
      <c r="CRZ2" s="1702"/>
      <c r="CSA2" s="1702"/>
      <c r="CSB2" s="1702"/>
      <c r="CSC2" s="1702"/>
      <c r="CSD2" s="1702"/>
      <c r="CSE2" s="1702"/>
      <c r="CSF2" s="1702"/>
      <c r="CSG2" s="1702"/>
      <c r="CSH2" s="1702"/>
      <c r="CSI2" s="1702"/>
      <c r="CSJ2" s="1702"/>
      <c r="CSK2" s="1702"/>
      <c r="CSL2" s="1702"/>
      <c r="CSM2" s="1702"/>
      <c r="CSN2" s="1702"/>
      <c r="CSO2" s="1702"/>
      <c r="CSP2" s="1702"/>
      <c r="CSQ2" s="1702"/>
      <c r="CSR2" s="1702"/>
      <c r="CSS2" s="1702"/>
      <c r="CST2" s="1702"/>
      <c r="CSU2" s="1702"/>
      <c r="CSV2" s="1702"/>
      <c r="CSW2" s="1702"/>
      <c r="CSX2" s="1702"/>
      <c r="CSY2" s="1702"/>
      <c r="CSZ2" s="1702"/>
      <c r="CTA2" s="1702"/>
      <c r="CTB2" s="1702"/>
      <c r="CTC2" s="1702"/>
      <c r="CTD2" s="1702"/>
      <c r="CTE2" s="1702"/>
      <c r="CTF2" s="1702"/>
      <c r="CTG2" s="1702"/>
      <c r="CTH2" s="1702"/>
      <c r="CTI2" s="1702"/>
      <c r="CTJ2" s="1702"/>
      <c r="CTK2" s="1702"/>
      <c r="CTL2" s="1702"/>
      <c r="CTM2" s="1702"/>
      <c r="CTN2" s="1702"/>
      <c r="CTO2" s="1702"/>
      <c r="CTP2" s="1702"/>
      <c r="CTQ2" s="1702"/>
      <c r="CTR2" s="1702"/>
      <c r="CTS2" s="1702"/>
      <c r="CTT2" s="1702"/>
      <c r="CTU2" s="1702"/>
      <c r="CTV2" s="1702"/>
      <c r="CTW2" s="1702"/>
      <c r="CTX2" s="1702"/>
      <c r="CTY2" s="1702"/>
      <c r="CTZ2" s="1702"/>
      <c r="CUA2" s="1702"/>
      <c r="CUB2" s="1702"/>
      <c r="CUC2" s="1702"/>
      <c r="CUD2" s="1702"/>
      <c r="CUE2" s="1702"/>
      <c r="CUF2" s="1702"/>
      <c r="CUG2" s="1702"/>
      <c r="CUH2" s="1702"/>
      <c r="CUI2" s="1702"/>
      <c r="CUJ2" s="1702"/>
      <c r="CUK2" s="1702"/>
      <c r="CUL2" s="1702"/>
      <c r="CUM2" s="1702"/>
      <c r="CUN2" s="1702"/>
      <c r="CUO2" s="1702"/>
      <c r="CUP2" s="1702"/>
      <c r="CUQ2" s="1702"/>
      <c r="CUR2" s="1702"/>
      <c r="CUS2" s="1702"/>
      <c r="CUT2" s="1702"/>
      <c r="CUU2" s="1702"/>
      <c r="CUV2" s="1702"/>
      <c r="CUW2" s="1702"/>
      <c r="CUX2" s="1702"/>
      <c r="CUY2" s="1702"/>
      <c r="CUZ2" s="1702"/>
      <c r="CVA2" s="1702"/>
      <c r="CVB2" s="1702"/>
      <c r="CVC2" s="1702"/>
      <c r="CVD2" s="1702"/>
      <c r="CVE2" s="1702"/>
      <c r="CVF2" s="1702"/>
      <c r="CVG2" s="1702"/>
      <c r="CVH2" s="1702"/>
      <c r="CVI2" s="1702"/>
      <c r="CVJ2" s="1702"/>
      <c r="CVK2" s="1702"/>
      <c r="CVL2" s="1702"/>
      <c r="CVM2" s="1702"/>
      <c r="CVN2" s="1702"/>
      <c r="CVO2" s="1702"/>
      <c r="CVP2" s="1702"/>
      <c r="CVQ2" s="1702"/>
      <c r="CVR2" s="1702"/>
      <c r="CVS2" s="1702"/>
      <c r="CVT2" s="1702"/>
      <c r="CVU2" s="1702"/>
      <c r="CVV2" s="1702"/>
      <c r="CVW2" s="1702"/>
      <c r="CVX2" s="1702"/>
      <c r="CVY2" s="1702"/>
      <c r="CVZ2" s="1702"/>
      <c r="CWA2" s="1702"/>
      <c r="CWB2" s="1702"/>
      <c r="CWC2" s="1702"/>
      <c r="CWD2" s="1702"/>
      <c r="CWE2" s="1702"/>
      <c r="CWF2" s="1702"/>
      <c r="CWG2" s="1702"/>
      <c r="CWH2" s="1702"/>
      <c r="CWI2" s="1702"/>
      <c r="CWJ2" s="1702"/>
      <c r="CWK2" s="1702"/>
      <c r="CWL2" s="1702"/>
      <c r="CWM2" s="1702"/>
      <c r="CWN2" s="1702"/>
      <c r="CWO2" s="1702"/>
      <c r="CWP2" s="1702"/>
      <c r="CWQ2" s="1702"/>
      <c r="CWR2" s="1702"/>
      <c r="CWS2" s="1702"/>
      <c r="CWT2" s="1702"/>
      <c r="CWU2" s="1702"/>
      <c r="CWV2" s="1702"/>
      <c r="CWW2" s="1702"/>
      <c r="CWX2" s="1702"/>
      <c r="CWY2" s="1702"/>
      <c r="CWZ2" s="1702"/>
      <c r="CXA2" s="1702"/>
      <c r="CXB2" s="1702"/>
      <c r="CXC2" s="1702"/>
      <c r="CXD2" s="1702"/>
      <c r="CXE2" s="1702"/>
      <c r="CXF2" s="1702"/>
      <c r="CXG2" s="1702"/>
      <c r="CXH2" s="1702"/>
      <c r="CXI2" s="1702"/>
      <c r="CXJ2" s="1702"/>
      <c r="CXK2" s="1702"/>
      <c r="CXL2" s="1702"/>
      <c r="CXM2" s="1702"/>
      <c r="CXN2" s="1702"/>
      <c r="CXO2" s="1702"/>
      <c r="CXP2" s="1702"/>
      <c r="CXQ2" s="1702"/>
      <c r="CXR2" s="1702"/>
      <c r="CXS2" s="1702"/>
      <c r="CXT2" s="1702"/>
      <c r="CXU2" s="1702"/>
      <c r="CXV2" s="1702"/>
      <c r="CXW2" s="1702"/>
      <c r="CXX2" s="1702"/>
      <c r="CXY2" s="1702"/>
      <c r="CXZ2" s="1702"/>
      <c r="CYA2" s="1702"/>
      <c r="CYB2" s="1702"/>
      <c r="CYC2" s="1702"/>
      <c r="CYD2" s="1702"/>
      <c r="CYE2" s="1702"/>
      <c r="CYF2" s="1702"/>
      <c r="CYG2" s="1702"/>
      <c r="CYH2" s="1702"/>
      <c r="CYI2" s="1702"/>
      <c r="CYJ2" s="1702"/>
      <c r="CYK2" s="1702"/>
      <c r="CYL2" s="1702"/>
      <c r="CYM2" s="1702"/>
      <c r="CYN2" s="1702"/>
      <c r="CYO2" s="1702"/>
      <c r="CYP2" s="1702"/>
      <c r="CYQ2" s="1702"/>
      <c r="CYR2" s="1702"/>
      <c r="CYS2" s="1702"/>
      <c r="CYT2" s="1702"/>
      <c r="CYU2" s="1702"/>
      <c r="CYV2" s="1702"/>
      <c r="CYW2" s="1702"/>
      <c r="CYX2" s="1702"/>
      <c r="CYY2" s="1702"/>
      <c r="CYZ2" s="1702"/>
      <c r="CZA2" s="1702"/>
      <c r="CZB2" s="1702"/>
      <c r="CZC2" s="1702"/>
      <c r="CZD2" s="1702"/>
      <c r="CZE2" s="1702"/>
      <c r="CZF2" s="1702"/>
      <c r="CZG2" s="1702"/>
      <c r="CZH2" s="1702"/>
      <c r="CZI2" s="1702"/>
      <c r="CZJ2" s="1702"/>
      <c r="CZK2" s="1702"/>
      <c r="CZL2" s="1702"/>
      <c r="CZM2" s="1702"/>
      <c r="CZN2" s="1702"/>
      <c r="CZO2" s="1702"/>
      <c r="CZP2" s="1702"/>
      <c r="CZQ2" s="1702"/>
      <c r="CZR2" s="1702"/>
      <c r="CZS2" s="1702"/>
      <c r="CZT2" s="1702"/>
      <c r="CZU2" s="1702"/>
      <c r="CZV2" s="1702"/>
      <c r="CZW2" s="1702"/>
      <c r="CZX2" s="1702"/>
      <c r="CZY2" s="1702"/>
      <c r="CZZ2" s="1702"/>
      <c r="DAA2" s="1702"/>
      <c r="DAB2" s="1702"/>
      <c r="DAC2" s="1702"/>
      <c r="DAD2" s="1702"/>
      <c r="DAE2" s="1702"/>
      <c r="DAF2" s="1702"/>
      <c r="DAG2" s="1702"/>
      <c r="DAH2" s="1702"/>
      <c r="DAI2" s="1702"/>
      <c r="DAJ2" s="1702"/>
      <c r="DAK2" s="1702"/>
      <c r="DAL2" s="1702"/>
      <c r="DAM2" s="1702"/>
      <c r="DAN2" s="1702"/>
      <c r="DAO2" s="1702"/>
      <c r="DAP2" s="1702"/>
      <c r="DAQ2" s="1702"/>
      <c r="DAR2" s="1702"/>
      <c r="DAS2" s="1702"/>
      <c r="DAT2" s="1702"/>
      <c r="DAU2" s="1702"/>
      <c r="DAV2" s="1702"/>
      <c r="DAW2" s="1702"/>
      <c r="DAX2" s="1702"/>
      <c r="DAY2" s="1702"/>
      <c r="DAZ2" s="1702"/>
      <c r="DBA2" s="1702"/>
      <c r="DBB2" s="1702"/>
      <c r="DBC2" s="1702"/>
      <c r="DBD2" s="1702"/>
      <c r="DBE2" s="1702"/>
      <c r="DBF2" s="1702"/>
      <c r="DBG2" s="1702"/>
      <c r="DBH2" s="1702"/>
      <c r="DBI2" s="1702"/>
      <c r="DBJ2" s="1702"/>
      <c r="DBK2" s="1702"/>
      <c r="DBL2" s="1702"/>
      <c r="DBM2" s="1702"/>
      <c r="DBN2" s="1702"/>
      <c r="DBO2" s="1702"/>
      <c r="DBP2" s="1702"/>
      <c r="DBQ2" s="1702"/>
      <c r="DBR2" s="1702"/>
      <c r="DBS2" s="1702"/>
      <c r="DBT2" s="1702"/>
      <c r="DBU2" s="1702"/>
      <c r="DBV2" s="1702"/>
      <c r="DBW2" s="1702"/>
      <c r="DBX2" s="1702"/>
      <c r="DBY2" s="1702"/>
      <c r="DBZ2" s="1702"/>
      <c r="DCA2" s="1702"/>
      <c r="DCB2" s="1702"/>
      <c r="DCC2" s="1702"/>
      <c r="DCD2" s="1702"/>
      <c r="DCE2" s="1702"/>
      <c r="DCF2" s="1702"/>
      <c r="DCG2" s="1702"/>
      <c r="DCH2" s="1702"/>
      <c r="DCI2" s="1702"/>
      <c r="DCJ2" s="1702"/>
      <c r="DCK2" s="1702"/>
      <c r="DCL2" s="1702"/>
      <c r="DCM2" s="1702"/>
      <c r="DCN2" s="1702"/>
      <c r="DCO2" s="1702"/>
      <c r="DCP2" s="1702"/>
      <c r="DCQ2" s="1702"/>
      <c r="DCR2" s="1702"/>
      <c r="DCS2" s="1702"/>
      <c r="DCT2" s="1702"/>
      <c r="DCU2" s="1702"/>
      <c r="DCV2" s="1702"/>
      <c r="DCW2" s="1702"/>
      <c r="DCX2" s="1702"/>
      <c r="DCY2" s="1702"/>
      <c r="DCZ2" s="1702"/>
      <c r="DDA2" s="1702"/>
      <c r="DDB2" s="1702"/>
      <c r="DDC2" s="1702"/>
      <c r="DDD2" s="1702"/>
      <c r="DDE2" s="1702"/>
      <c r="DDF2" s="1702"/>
      <c r="DDG2" s="1702"/>
      <c r="DDH2" s="1702"/>
      <c r="DDI2" s="1702"/>
      <c r="DDJ2" s="1702"/>
      <c r="DDK2" s="1702"/>
      <c r="DDL2" s="1702"/>
      <c r="DDM2" s="1702"/>
      <c r="DDN2" s="1702"/>
      <c r="DDO2" s="1702"/>
      <c r="DDP2" s="1702"/>
      <c r="DDQ2" s="1702"/>
      <c r="DDR2" s="1702"/>
      <c r="DDS2" s="1702"/>
      <c r="DDT2" s="1702"/>
      <c r="DDU2" s="1702"/>
      <c r="DDV2" s="1702"/>
      <c r="DDW2" s="1702"/>
      <c r="DDX2" s="1702"/>
      <c r="DDY2" s="1702"/>
      <c r="DDZ2" s="1702"/>
      <c r="DEA2" s="1702"/>
      <c r="DEB2" s="1702"/>
      <c r="DEC2" s="1702"/>
      <c r="DED2" s="1702"/>
      <c r="DEE2" s="1702"/>
      <c r="DEF2" s="1702"/>
      <c r="DEG2" s="1702"/>
      <c r="DEH2" s="1702"/>
      <c r="DEI2" s="1702"/>
      <c r="DEJ2" s="1702"/>
      <c r="DEK2" s="1702"/>
      <c r="DEL2" s="1702"/>
      <c r="DEM2" s="1702"/>
      <c r="DEN2" s="1702"/>
      <c r="DEO2" s="1702"/>
      <c r="DEP2" s="1702"/>
      <c r="DEQ2" s="1702"/>
      <c r="DER2" s="1702"/>
      <c r="DES2" s="1702"/>
      <c r="DET2" s="1702"/>
      <c r="DEU2" s="1702"/>
      <c r="DEV2" s="1702"/>
      <c r="DEW2" s="1702"/>
      <c r="DEX2" s="1702"/>
      <c r="DEY2" s="1702"/>
      <c r="DEZ2" s="1702"/>
      <c r="DFA2" s="1702"/>
      <c r="DFB2" s="1702"/>
      <c r="DFC2" s="1702"/>
      <c r="DFD2" s="1702"/>
      <c r="DFE2" s="1702"/>
      <c r="DFF2" s="1702"/>
      <c r="DFG2" s="1702"/>
      <c r="DFH2" s="1702"/>
      <c r="DFI2" s="1702"/>
      <c r="DFJ2" s="1702"/>
      <c r="DFK2" s="1702"/>
      <c r="DFL2" s="1702"/>
      <c r="DFM2" s="1702"/>
      <c r="DFN2" s="1702"/>
      <c r="DFO2" s="1702"/>
      <c r="DFP2" s="1702"/>
      <c r="DFQ2" s="1702"/>
      <c r="DFR2" s="1702"/>
      <c r="DFS2" s="1702"/>
      <c r="DFT2" s="1702"/>
      <c r="DFU2" s="1702"/>
      <c r="DFV2" s="1702"/>
      <c r="DFW2" s="1702"/>
      <c r="DFX2" s="1702"/>
      <c r="DFY2" s="1702"/>
      <c r="DFZ2" s="1702"/>
      <c r="DGA2" s="1702"/>
      <c r="DGB2" s="1702"/>
      <c r="DGC2" s="1702"/>
      <c r="DGD2" s="1702"/>
      <c r="DGE2" s="1702"/>
      <c r="DGF2" s="1702"/>
      <c r="DGG2" s="1702"/>
      <c r="DGH2" s="1702"/>
      <c r="DGI2" s="1702"/>
      <c r="DGJ2" s="1702"/>
      <c r="DGK2" s="1702"/>
      <c r="DGL2" s="1702"/>
      <c r="DGM2" s="1702"/>
      <c r="DGN2" s="1702"/>
      <c r="DGO2" s="1702"/>
      <c r="DGP2" s="1702"/>
      <c r="DGQ2" s="1702"/>
      <c r="DGR2" s="1702"/>
      <c r="DGS2" s="1702"/>
      <c r="DGT2" s="1702"/>
      <c r="DGU2" s="1702"/>
      <c r="DGV2" s="1702"/>
      <c r="DGW2" s="1702"/>
      <c r="DGX2" s="1702"/>
      <c r="DGY2" s="1702"/>
      <c r="DGZ2" s="1702"/>
      <c r="DHA2" s="1702"/>
      <c r="DHB2" s="1702"/>
      <c r="DHC2" s="1702"/>
      <c r="DHD2" s="1702"/>
      <c r="DHE2" s="1702"/>
      <c r="DHF2" s="1702"/>
      <c r="DHG2" s="1702"/>
      <c r="DHH2" s="1702"/>
      <c r="DHI2" s="1702"/>
      <c r="DHJ2" s="1702"/>
      <c r="DHK2" s="1702"/>
      <c r="DHL2" s="1702"/>
      <c r="DHM2" s="1702"/>
      <c r="DHN2" s="1702"/>
      <c r="DHO2" s="1702"/>
      <c r="DHP2" s="1702"/>
      <c r="DHQ2" s="1702"/>
      <c r="DHR2" s="1702"/>
      <c r="DHS2" s="1702"/>
      <c r="DHT2" s="1702"/>
      <c r="DHU2" s="1702"/>
      <c r="DHV2" s="1702"/>
      <c r="DHW2" s="1702"/>
      <c r="DHX2" s="1702"/>
      <c r="DHY2" s="1702"/>
      <c r="DHZ2" s="1702"/>
      <c r="DIA2" s="1702"/>
      <c r="DIB2" s="1702"/>
      <c r="DIC2" s="1702"/>
      <c r="DID2" s="1702"/>
      <c r="DIE2" s="1702"/>
      <c r="DIF2" s="1702"/>
      <c r="DIG2" s="1702"/>
      <c r="DIH2" s="1702"/>
      <c r="DII2" s="1702"/>
      <c r="DIJ2" s="1702"/>
      <c r="DIK2" s="1702"/>
      <c r="DIL2" s="1702"/>
      <c r="DIM2" s="1702"/>
      <c r="DIN2" s="1702"/>
      <c r="DIO2" s="1702"/>
      <c r="DIP2" s="1702"/>
      <c r="DIQ2" s="1702"/>
      <c r="DIR2" s="1702"/>
      <c r="DIS2" s="1702"/>
      <c r="DIT2" s="1702"/>
      <c r="DIU2" s="1702"/>
      <c r="DIV2" s="1702"/>
      <c r="DIW2" s="1702"/>
      <c r="DIX2" s="1702"/>
      <c r="DIY2" s="1702"/>
      <c r="DIZ2" s="1702"/>
      <c r="DJA2" s="1702"/>
      <c r="DJB2" s="1702"/>
      <c r="DJC2" s="1702"/>
      <c r="DJD2" s="1702"/>
      <c r="DJE2" s="1702"/>
      <c r="DJF2" s="1702"/>
      <c r="DJG2" s="1702"/>
      <c r="DJH2" s="1702"/>
      <c r="DJI2" s="1702"/>
      <c r="DJJ2" s="1702"/>
      <c r="DJK2" s="1702"/>
      <c r="DJL2" s="1702"/>
      <c r="DJM2" s="1702"/>
      <c r="DJN2" s="1702"/>
      <c r="DJO2" s="1702"/>
      <c r="DJP2" s="1702"/>
      <c r="DJQ2" s="1702"/>
      <c r="DJR2" s="1702"/>
      <c r="DJS2" s="1702"/>
      <c r="DJT2" s="1702"/>
      <c r="DJU2" s="1702"/>
      <c r="DJV2" s="1702"/>
      <c r="DJW2" s="1702"/>
      <c r="DJX2" s="1702"/>
      <c r="DJY2" s="1702"/>
      <c r="DJZ2" s="1702"/>
      <c r="DKA2" s="1702"/>
      <c r="DKB2" s="1702"/>
      <c r="DKC2" s="1702"/>
      <c r="DKD2" s="1702"/>
      <c r="DKE2" s="1702"/>
      <c r="DKF2" s="1702"/>
      <c r="DKG2" s="1702"/>
      <c r="DKH2" s="1702"/>
      <c r="DKI2" s="1702"/>
      <c r="DKJ2" s="1702"/>
      <c r="DKK2" s="1702"/>
      <c r="DKL2" s="1702"/>
      <c r="DKM2" s="1702"/>
      <c r="DKN2" s="1702"/>
      <c r="DKO2" s="1702"/>
      <c r="DKP2" s="1702"/>
      <c r="DKQ2" s="1702"/>
      <c r="DKR2" s="1702"/>
      <c r="DKS2" s="1702"/>
      <c r="DKT2" s="1702"/>
      <c r="DKU2" s="1702"/>
      <c r="DKV2" s="1702"/>
      <c r="DKW2" s="1702"/>
      <c r="DKX2" s="1702"/>
      <c r="DKY2" s="1702"/>
      <c r="DKZ2" s="1702"/>
      <c r="DLA2" s="1702"/>
      <c r="DLB2" s="1702"/>
      <c r="DLC2" s="1702"/>
      <c r="DLD2" s="1702"/>
      <c r="DLE2" s="1702"/>
      <c r="DLF2" s="1702"/>
      <c r="DLG2" s="1702"/>
      <c r="DLH2" s="1702"/>
      <c r="DLI2" s="1702"/>
      <c r="DLJ2" s="1702"/>
      <c r="DLK2" s="1702"/>
      <c r="DLL2" s="1702"/>
      <c r="DLM2" s="1702"/>
      <c r="DLN2" s="1702"/>
      <c r="DLO2" s="1702"/>
      <c r="DLP2" s="1702"/>
      <c r="DLQ2" s="1702"/>
      <c r="DLR2" s="1702"/>
      <c r="DLS2" s="1702"/>
      <c r="DLT2" s="1702"/>
      <c r="DLU2" s="1702"/>
      <c r="DLV2" s="1702"/>
      <c r="DLW2" s="1702"/>
      <c r="DLX2" s="1702"/>
      <c r="DLY2" s="1702"/>
      <c r="DLZ2" s="1702"/>
      <c r="DMA2" s="1702"/>
      <c r="DMB2" s="1702"/>
      <c r="DMC2" s="1702"/>
      <c r="DMD2" s="1702"/>
      <c r="DME2" s="1702"/>
      <c r="DMF2" s="1702"/>
      <c r="DMG2" s="1702"/>
      <c r="DMH2" s="1702"/>
      <c r="DMI2" s="1702"/>
      <c r="DMJ2" s="1702"/>
      <c r="DMK2" s="1702"/>
      <c r="DML2" s="1702"/>
      <c r="DMM2" s="1702"/>
      <c r="DMN2" s="1702"/>
      <c r="DMO2" s="1702"/>
      <c r="DMP2" s="1702"/>
      <c r="DMQ2" s="1702"/>
      <c r="DMR2" s="1702"/>
      <c r="DMS2" s="1702"/>
      <c r="DMT2" s="1702"/>
      <c r="DMU2" s="1702"/>
      <c r="DMV2" s="1702"/>
      <c r="DMW2" s="1702"/>
      <c r="DMX2" s="1702"/>
      <c r="DMY2" s="1702"/>
      <c r="DMZ2" s="1702"/>
      <c r="DNA2" s="1702"/>
      <c r="DNB2" s="1702"/>
      <c r="DNC2" s="1702"/>
      <c r="DND2" s="1702"/>
      <c r="DNE2" s="1702"/>
      <c r="DNF2" s="1702"/>
      <c r="DNG2" s="1702"/>
      <c r="DNH2" s="1702"/>
      <c r="DNI2" s="1702"/>
      <c r="DNJ2" s="1702"/>
      <c r="DNK2" s="1702"/>
      <c r="DNL2" s="1702"/>
      <c r="DNM2" s="1702"/>
      <c r="DNN2" s="1702"/>
      <c r="DNO2" s="1702"/>
      <c r="DNP2" s="1702"/>
      <c r="DNQ2" s="1702"/>
      <c r="DNR2" s="1702"/>
      <c r="DNS2" s="1702"/>
      <c r="DNT2" s="1702"/>
      <c r="DNU2" s="1702"/>
      <c r="DNV2" s="1702"/>
      <c r="DNW2" s="1702"/>
      <c r="DNX2" s="1702"/>
      <c r="DNY2" s="1702"/>
      <c r="DNZ2" s="1702"/>
      <c r="DOA2" s="1702"/>
      <c r="DOB2" s="1702"/>
      <c r="DOC2" s="1702"/>
      <c r="DOD2" s="1702"/>
      <c r="DOE2" s="1702"/>
      <c r="DOF2" s="1702"/>
      <c r="DOG2" s="1702"/>
      <c r="DOH2" s="1702"/>
      <c r="DOI2" s="1702"/>
      <c r="DOJ2" s="1702"/>
      <c r="DOK2" s="1702"/>
      <c r="DOL2" s="1702"/>
      <c r="DOM2" s="1702"/>
      <c r="DON2" s="1702"/>
      <c r="DOO2" s="1702"/>
      <c r="DOP2" s="1702"/>
      <c r="DOQ2" s="1702"/>
      <c r="DOR2" s="1702"/>
      <c r="DOS2" s="1702"/>
      <c r="DOT2" s="1702"/>
      <c r="DOU2" s="1702"/>
      <c r="DOV2" s="1702"/>
      <c r="DOW2" s="1702"/>
      <c r="DOX2" s="1702"/>
      <c r="DOY2" s="1702"/>
      <c r="DOZ2" s="1702"/>
      <c r="DPA2" s="1702"/>
      <c r="DPB2" s="1702"/>
      <c r="DPC2" s="1702"/>
      <c r="DPD2" s="1702"/>
      <c r="DPE2" s="1702"/>
      <c r="DPF2" s="1702"/>
      <c r="DPG2" s="1702"/>
      <c r="DPH2" s="1702"/>
      <c r="DPI2" s="1702"/>
      <c r="DPJ2" s="1702"/>
      <c r="DPK2" s="1702"/>
      <c r="DPL2" s="1702"/>
      <c r="DPM2" s="1702"/>
      <c r="DPN2" s="1702"/>
      <c r="DPO2" s="1702"/>
      <c r="DPP2" s="1702"/>
      <c r="DPQ2" s="1702"/>
      <c r="DPR2" s="1702"/>
      <c r="DPS2" s="1702"/>
      <c r="DPT2" s="1702"/>
      <c r="DPU2" s="1702"/>
      <c r="DPV2" s="1702"/>
      <c r="DPW2" s="1702"/>
      <c r="DPX2" s="1702"/>
      <c r="DPY2" s="1702"/>
      <c r="DPZ2" s="1702"/>
      <c r="DQA2" s="1702"/>
      <c r="DQB2" s="1702"/>
      <c r="DQC2" s="1702"/>
      <c r="DQD2" s="1702"/>
      <c r="DQE2" s="1702"/>
      <c r="DQF2" s="1702"/>
      <c r="DQG2" s="1702"/>
      <c r="DQH2" s="1702"/>
      <c r="DQI2" s="1702"/>
      <c r="DQJ2" s="1702"/>
      <c r="DQK2" s="1702"/>
      <c r="DQL2" s="1702"/>
      <c r="DQM2" s="1702"/>
      <c r="DQN2" s="1702"/>
      <c r="DQO2" s="1702"/>
      <c r="DQP2" s="1702"/>
      <c r="DQQ2" s="1702"/>
      <c r="DQR2" s="1702"/>
      <c r="DQS2" s="1702"/>
      <c r="DQT2" s="1702"/>
      <c r="DQU2" s="1702"/>
      <c r="DQV2" s="1702"/>
      <c r="DQW2" s="1702"/>
      <c r="DQX2" s="1702"/>
      <c r="DQY2" s="1702"/>
      <c r="DQZ2" s="1702"/>
      <c r="DRA2" s="1702"/>
      <c r="DRB2" s="1702"/>
      <c r="DRC2" s="1702"/>
      <c r="DRD2" s="1702"/>
      <c r="DRE2" s="1702"/>
      <c r="DRF2" s="1702"/>
      <c r="DRG2" s="1702"/>
      <c r="DRH2" s="1702"/>
      <c r="DRI2" s="1702"/>
      <c r="DRJ2" s="1702"/>
      <c r="DRK2" s="1702"/>
      <c r="DRL2" s="1702"/>
      <c r="DRM2" s="1702"/>
      <c r="DRN2" s="1702"/>
      <c r="DRO2" s="1702"/>
      <c r="DRP2" s="1702"/>
      <c r="DRQ2" s="1702"/>
      <c r="DRR2" s="1702"/>
      <c r="DRS2" s="1702"/>
      <c r="DRT2" s="1702"/>
      <c r="DRU2" s="1702"/>
      <c r="DRV2" s="1702"/>
      <c r="DRW2" s="1702"/>
      <c r="DRX2" s="1702"/>
      <c r="DRY2" s="1702"/>
      <c r="DRZ2" s="1702"/>
      <c r="DSA2" s="1702"/>
      <c r="DSB2" s="1702"/>
      <c r="DSC2" s="1702"/>
      <c r="DSD2" s="1702"/>
      <c r="DSE2" s="1702"/>
      <c r="DSF2" s="1702"/>
      <c r="DSG2" s="1702"/>
      <c r="DSH2" s="1702"/>
      <c r="DSI2" s="1702"/>
      <c r="DSJ2" s="1702"/>
      <c r="DSK2" s="1702"/>
      <c r="DSL2" s="1702"/>
      <c r="DSM2" s="1702"/>
      <c r="DSN2" s="1702"/>
      <c r="DSO2" s="1702"/>
      <c r="DSP2" s="1702"/>
      <c r="DSQ2" s="1702"/>
      <c r="DSR2" s="1702"/>
      <c r="DSS2" s="1702"/>
      <c r="DST2" s="1702"/>
      <c r="DSU2" s="1702"/>
      <c r="DSV2" s="1702"/>
      <c r="DSW2" s="1702"/>
      <c r="DSX2" s="1702"/>
      <c r="DSY2" s="1702"/>
      <c r="DSZ2" s="1702"/>
      <c r="DTA2" s="1702"/>
      <c r="DTB2" s="1702"/>
      <c r="DTC2" s="1702"/>
      <c r="DTD2" s="1702"/>
      <c r="DTE2" s="1702"/>
      <c r="DTF2" s="1702"/>
      <c r="DTG2" s="1702"/>
      <c r="DTH2" s="1702"/>
      <c r="DTI2" s="1702"/>
      <c r="DTJ2" s="1702"/>
      <c r="DTK2" s="1702"/>
      <c r="DTL2" s="1702"/>
      <c r="DTM2" s="1702"/>
      <c r="DTN2" s="1702"/>
      <c r="DTO2" s="1702"/>
      <c r="DTP2" s="1702"/>
      <c r="DTQ2" s="1702"/>
      <c r="DTR2" s="1702"/>
      <c r="DTS2" s="1702"/>
      <c r="DTT2" s="1702"/>
      <c r="DTU2" s="1702"/>
      <c r="DTV2" s="1702"/>
      <c r="DTW2" s="1702"/>
      <c r="DTX2" s="1702"/>
      <c r="DTY2" s="1702"/>
      <c r="DTZ2" s="1702"/>
      <c r="DUA2" s="1702"/>
      <c r="DUB2" s="1702"/>
      <c r="DUC2" s="1702"/>
      <c r="DUD2" s="1702"/>
      <c r="DUE2" s="1702"/>
      <c r="DUF2" s="1702"/>
      <c r="DUG2" s="1702"/>
      <c r="DUH2" s="1702"/>
      <c r="DUI2" s="1702"/>
      <c r="DUJ2" s="1702"/>
      <c r="DUK2" s="1702"/>
      <c r="DUL2" s="1702"/>
      <c r="DUM2" s="1702"/>
      <c r="DUN2" s="1702"/>
      <c r="DUO2" s="1702"/>
      <c r="DUP2" s="1702"/>
      <c r="DUQ2" s="1702"/>
      <c r="DUR2" s="1702"/>
      <c r="DUS2" s="1702"/>
      <c r="DUT2" s="1702"/>
      <c r="DUU2" s="1702"/>
      <c r="DUV2" s="1702"/>
      <c r="DUW2" s="1702"/>
      <c r="DUX2" s="1702"/>
      <c r="DUY2" s="1702"/>
      <c r="DUZ2" s="1702"/>
      <c r="DVA2" s="1702"/>
      <c r="DVB2" s="1702"/>
      <c r="DVC2" s="1702"/>
      <c r="DVD2" s="1702"/>
      <c r="DVE2" s="1702"/>
      <c r="DVF2" s="1702"/>
      <c r="DVG2" s="1702"/>
      <c r="DVH2" s="1702"/>
      <c r="DVI2" s="1702"/>
      <c r="DVJ2" s="1702"/>
      <c r="DVK2" s="1702"/>
      <c r="DVL2" s="1702"/>
      <c r="DVM2" s="1702"/>
      <c r="DVN2" s="1702"/>
      <c r="DVO2" s="1702"/>
      <c r="DVP2" s="1702"/>
      <c r="DVQ2" s="1702"/>
      <c r="DVR2" s="1702"/>
      <c r="DVS2" s="1702"/>
      <c r="DVT2" s="1702"/>
      <c r="DVU2" s="1702"/>
      <c r="DVV2" s="1702"/>
      <c r="DVW2" s="1702"/>
      <c r="DVX2" s="1702"/>
      <c r="DVY2" s="1702"/>
      <c r="DVZ2" s="1702"/>
      <c r="DWA2" s="1702"/>
      <c r="DWB2" s="1702"/>
      <c r="DWC2" s="1702"/>
      <c r="DWD2" s="1702"/>
      <c r="DWE2" s="1702"/>
      <c r="DWF2" s="1702"/>
      <c r="DWG2" s="1702"/>
      <c r="DWH2" s="1702"/>
      <c r="DWI2" s="1702"/>
      <c r="DWJ2" s="1702"/>
      <c r="DWK2" s="1702"/>
      <c r="DWL2" s="1702"/>
      <c r="DWM2" s="1702"/>
      <c r="DWN2" s="1702"/>
      <c r="DWO2" s="1702"/>
      <c r="DWP2" s="1702"/>
      <c r="DWQ2" s="1702"/>
      <c r="DWR2" s="1702"/>
      <c r="DWS2" s="1702"/>
      <c r="DWT2" s="1702"/>
      <c r="DWU2" s="1702"/>
      <c r="DWV2" s="1702"/>
      <c r="DWW2" s="1702"/>
      <c r="DWX2" s="1702"/>
      <c r="DWY2" s="1702"/>
      <c r="DWZ2" s="1702"/>
      <c r="DXA2" s="1702"/>
      <c r="DXB2" s="1702"/>
      <c r="DXC2" s="1702"/>
      <c r="DXD2" s="1702"/>
      <c r="DXE2" s="1702"/>
      <c r="DXF2" s="1702"/>
      <c r="DXG2" s="1702"/>
      <c r="DXH2" s="1702"/>
      <c r="DXI2" s="1702"/>
      <c r="DXJ2" s="1702"/>
      <c r="DXK2" s="1702"/>
      <c r="DXL2" s="1702"/>
      <c r="DXM2" s="1702"/>
      <c r="DXN2" s="1702"/>
      <c r="DXO2" s="1702"/>
      <c r="DXP2" s="1702"/>
      <c r="DXQ2" s="1702"/>
      <c r="DXR2" s="1702"/>
      <c r="DXS2" s="1702"/>
      <c r="DXT2" s="1702"/>
      <c r="DXU2" s="1702"/>
      <c r="DXV2" s="1702"/>
      <c r="DXW2" s="1702"/>
      <c r="DXX2" s="1702"/>
      <c r="DXY2" s="1702"/>
      <c r="DXZ2" s="1702"/>
      <c r="DYA2" s="1702"/>
      <c r="DYB2" s="1702"/>
      <c r="DYC2" s="1702"/>
      <c r="DYD2" s="1702"/>
      <c r="DYE2" s="1702"/>
      <c r="DYF2" s="1702"/>
      <c r="DYG2" s="1702"/>
      <c r="DYH2" s="1702"/>
      <c r="DYI2" s="1702"/>
      <c r="DYJ2" s="1702"/>
      <c r="DYK2" s="1702"/>
      <c r="DYL2" s="1702"/>
      <c r="DYM2" s="1702"/>
      <c r="DYN2" s="1702"/>
      <c r="DYO2" s="1702"/>
      <c r="DYP2" s="1702"/>
      <c r="DYQ2" s="1702"/>
      <c r="DYR2" s="1702"/>
      <c r="DYS2" s="1702"/>
      <c r="DYT2" s="1702"/>
      <c r="DYU2" s="1702"/>
      <c r="DYV2" s="1702"/>
      <c r="DYW2" s="1702"/>
      <c r="DYX2" s="1702"/>
      <c r="DYY2" s="1702"/>
      <c r="DYZ2" s="1702"/>
      <c r="DZA2" s="1702"/>
      <c r="DZB2" s="1702"/>
      <c r="DZC2" s="1702"/>
      <c r="DZD2" s="1702"/>
      <c r="DZE2" s="1702"/>
      <c r="DZF2" s="1702"/>
      <c r="DZG2" s="1702"/>
      <c r="DZH2" s="1702"/>
      <c r="DZI2" s="1702"/>
      <c r="DZJ2" s="1702"/>
      <c r="DZK2" s="1702"/>
      <c r="DZL2" s="1702"/>
      <c r="DZM2" s="1702"/>
      <c r="DZN2" s="1702"/>
      <c r="DZO2" s="1702"/>
      <c r="DZP2" s="1702"/>
      <c r="DZQ2" s="1702"/>
      <c r="DZR2" s="1702"/>
      <c r="DZS2" s="1702"/>
      <c r="DZT2" s="1702"/>
      <c r="DZU2" s="1702"/>
      <c r="DZV2" s="1702"/>
      <c r="DZW2" s="1702"/>
      <c r="DZX2" s="1702"/>
      <c r="DZY2" s="1702"/>
      <c r="DZZ2" s="1702"/>
      <c r="EAA2" s="1702"/>
      <c r="EAB2" s="1702"/>
      <c r="EAC2" s="1702"/>
      <c r="EAD2" s="1702"/>
      <c r="EAE2" s="1702"/>
      <c r="EAF2" s="1702"/>
      <c r="EAG2" s="1702"/>
      <c r="EAH2" s="1702"/>
      <c r="EAI2" s="1702"/>
      <c r="EAJ2" s="1702"/>
      <c r="EAK2" s="1702"/>
      <c r="EAL2" s="1702"/>
      <c r="EAM2" s="1702"/>
      <c r="EAN2" s="1702"/>
      <c r="EAO2" s="1702"/>
      <c r="EAP2" s="1702"/>
      <c r="EAQ2" s="1702"/>
      <c r="EAR2" s="1702"/>
      <c r="EAS2" s="1702"/>
      <c r="EAT2" s="1702"/>
      <c r="EAU2" s="1702"/>
      <c r="EAV2" s="1702"/>
      <c r="EAW2" s="1702"/>
      <c r="EAX2" s="1702"/>
      <c r="EAY2" s="1702"/>
      <c r="EAZ2" s="1702"/>
      <c r="EBA2" s="1702"/>
      <c r="EBB2" s="1702"/>
      <c r="EBC2" s="1702"/>
      <c r="EBD2" s="1702"/>
      <c r="EBE2" s="1702"/>
      <c r="EBF2" s="1702"/>
      <c r="EBG2" s="1702"/>
      <c r="EBH2" s="1702"/>
      <c r="EBI2" s="1702"/>
      <c r="EBJ2" s="1702"/>
      <c r="EBK2" s="1702"/>
      <c r="EBL2" s="1702"/>
      <c r="EBM2" s="1702"/>
      <c r="EBN2" s="1702"/>
      <c r="EBO2" s="1702"/>
      <c r="EBP2" s="1702"/>
      <c r="EBQ2" s="1702"/>
      <c r="EBR2" s="1702"/>
      <c r="EBS2" s="1702"/>
      <c r="EBT2" s="1702"/>
      <c r="EBU2" s="1702"/>
      <c r="EBV2" s="1702"/>
      <c r="EBW2" s="1702"/>
      <c r="EBX2" s="1702"/>
      <c r="EBY2" s="1702"/>
      <c r="EBZ2" s="1702"/>
      <c r="ECA2" s="1702"/>
      <c r="ECB2" s="1702"/>
      <c r="ECC2" s="1702"/>
      <c r="ECD2" s="1702"/>
      <c r="ECE2" s="1702"/>
      <c r="ECF2" s="1702"/>
      <c r="ECG2" s="1702"/>
      <c r="ECH2" s="1702"/>
      <c r="ECI2" s="1702"/>
      <c r="ECJ2" s="1702"/>
      <c r="ECK2" s="1702"/>
      <c r="ECL2" s="1702"/>
      <c r="ECM2" s="1702"/>
      <c r="ECN2" s="1702"/>
      <c r="ECO2" s="1702"/>
      <c r="ECP2" s="1702"/>
      <c r="ECQ2" s="1702"/>
      <c r="ECR2" s="1702"/>
      <c r="ECS2" s="1702"/>
      <c r="ECT2" s="1702"/>
      <c r="ECU2" s="1702"/>
      <c r="ECV2" s="1702"/>
      <c r="ECW2" s="1702"/>
      <c r="ECX2" s="1702"/>
      <c r="ECY2" s="1702"/>
      <c r="ECZ2" s="1702"/>
      <c r="EDA2" s="1702"/>
      <c r="EDB2" s="1702"/>
      <c r="EDC2" s="1702"/>
      <c r="EDD2" s="1702"/>
      <c r="EDE2" s="1702"/>
      <c r="EDF2" s="1702"/>
      <c r="EDG2" s="1702"/>
      <c r="EDH2" s="1702"/>
      <c r="EDI2" s="1702"/>
      <c r="EDJ2" s="1702"/>
      <c r="EDK2" s="1702"/>
      <c r="EDL2" s="1702"/>
      <c r="EDM2" s="1702"/>
      <c r="EDN2" s="1702"/>
      <c r="EDO2" s="1702"/>
      <c r="EDP2" s="1702"/>
      <c r="EDQ2" s="1702"/>
      <c r="EDR2" s="1702"/>
      <c r="EDS2" s="1702"/>
      <c r="EDT2" s="1702"/>
      <c r="EDU2" s="1702"/>
      <c r="EDV2" s="1702"/>
      <c r="EDW2" s="1702"/>
      <c r="EDX2" s="1702"/>
      <c r="EDY2" s="1702"/>
      <c r="EDZ2" s="1702"/>
      <c r="EEA2" s="1702"/>
      <c r="EEB2" s="1702"/>
      <c r="EEC2" s="1702"/>
      <c r="EED2" s="1702"/>
      <c r="EEE2" s="1702"/>
      <c r="EEF2" s="1702"/>
      <c r="EEG2" s="1702"/>
      <c r="EEH2" s="1702"/>
      <c r="EEI2" s="1702"/>
      <c r="EEJ2" s="1702"/>
      <c r="EEK2" s="1702"/>
      <c r="EEL2" s="1702"/>
      <c r="EEM2" s="1702"/>
      <c r="EEN2" s="1702"/>
      <c r="EEO2" s="1702"/>
      <c r="EEP2" s="1702"/>
      <c r="EEQ2" s="1702"/>
      <c r="EER2" s="1702"/>
      <c r="EES2" s="1702"/>
      <c r="EET2" s="1702"/>
      <c r="EEU2" s="1702"/>
      <c r="EEV2" s="1702"/>
      <c r="EEW2" s="1702"/>
      <c r="EEX2" s="1702"/>
      <c r="EEY2" s="1702"/>
      <c r="EEZ2" s="1702"/>
      <c r="EFA2" s="1702"/>
      <c r="EFB2" s="1702"/>
      <c r="EFC2" s="1702"/>
      <c r="EFD2" s="1702"/>
      <c r="EFE2" s="1702"/>
      <c r="EFF2" s="1702"/>
      <c r="EFG2" s="1702"/>
      <c r="EFH2" s="1702"/>
      <c r="EFI2" s="1702"/>
      <c r="EFJ2" s="1702"/>
      <c r="EFK2" s="1702"/>
      <c r="EFL2" s="1702"/>
      <c r="EFM2" s="1702"/>
      <c r="EFN2" s="1702"/>
      <c r="EFO2" s="1702"/>
      <c r="EFP2" s="1702"/>
      <c r="EFQ2" s="1702"/>
      <c r="EFR2" s="1702"/>
      <c r="EFS2" s="1702"/>
      <c r="EFT2" s="1702"/>
      <c r="EFU2" s="1702"/>
      <c r="EFV2" s="1702"/>
      <c r="EFW2" s="1702"/>
      <c r="EFX2" s="1702"/>
      <c r="EFY2" s="1702"/>
      <c r="EFZ2" s="1702"/>
      <c r="EGA2" s="1702"/>
      <c r="EGB2" s="1702"/>
      <c r="EGC2" s="1702"/>
      <c r="EGD2" s="1702"/>
      <c r="EGE2" s="1702"/>
      <c r="EGF2" s="1702"/>
      <c r="EGG2" s="1702"/>
      <c r="EGH2" s="1702"/>
      <c r="EGI2" s="1702"/>
      <c r="EGJ2" s="1702"/>
      <c r="EGK2" s="1702"/>
      <c r="EGL2" s="1702"/>
      <c r="EGM2" s="1702"/>
      <c r="EGN2" s="1702"/>
      <c r="EGO2" s="1702"/>
      <c r="EGP2" s="1702"/>
      <c r="EGQ2" s="1702"/>
      <c r="EGR2" s="1702"/>
      <c r="EGS2" s="1702"/>
      <c r="EGT2" s="1702"/>
      <c r="EGU2" s="1702"/>
      <c r="EGV2" s="1702"/>
      <c r="EGW2" s="1702"/>
      <c r="EGX2" s="1702"/>
      <c r="EGY2" s="1702"/>
      <c r="EGZ2" s="1702"/>
      <c r="EHA2" s="1702"/>
      <c r="EHB2" s="1702"/>
      <c r="EHC2" s="1702"/>
      <c r="EHD2" s="1702"/>
      <c r="EHE2" s="1702"/>
      <c r="EHF2" s="1702"/>
      <c r="EHG2" s="1702"/>
      <c r="EHH2" s="1702"/>
      <c r="EHI2" s="1702"/>
      <c r="EHJ2" s="1702"/>
      <c r="EHK2" s="1702"/>
      <c r="EHL2" s="1702"/>
      <c r="EHM2" s="1702"/>
      <c r="EHN2" s="1702"/>
      <c r="EHO2" s="1702"/>
      <c r="EHP2" s="1702"/>
      <c r="EHQ2" s="1702"/>
      <c r="EHR2" s="1702"/>
      <c r="EHS2" s="1702"/>
      <c r="EHT2" s="1702"/>
      <c r="EHU2" s="1702"/>
      <c r="EHV2" s="1702"/>
      <c r="EHW2" s="1702"/>
      <c r="EHX2" s="1702"/>
      <c r="EHY2" s="1702"/>
      <c r="EHZ2" s="1702"/>
      <c r="EIA2" s="1702"/>
      <c r="EIB2" s="1702"/>
      <c r="EIC2" s="1702"/>
      <c r="EID2" s="1702"/>
      <c r="EIE2" s="1702"/>
      <c r="EIF2" s="1702"/>
      <c r="EIG2" s="1702"/>
      <c r="EIH2" s="1702"/>
      <c r="EII2" s="1702"/>
      <c r="EIJ2" s="1702"/>
      <c r="EIK2" s="1702"/>
      <c r="EIL2" s="1702"/>
      <c r="EIM2" s="1702"/>
      <c r="EIN2" s="1702"/>
      <c r="EIO2" s="1702"/>
      <c r="EIP2" s="1702"/>
      <c r="EIQ2" s="1702"/>
      <c r="EIR2" s="1702"/>
      <c r="EIS2" s="1702"/>
      <c r="EIT2" s="1702"/>
      <c r="EIU2" s="1702"/>
      <c r="EIV2" s="1702"/>
      <c r="EIW2" s="1702"/>
      <c r="EIX2" s="1702"/>
      <c r="EIY2" s="1702"/>
      <c r="EIZ2" s="1702"/>
      <c r="EJA2" s="1702"/>
      <c r="EJB2" s="1702"/>
      <c r="EJC2" s="1702"/>
      <c r="EJD2" s="1702"/>
      <c r="EJE2" s="1702"/>
      <c r="EJF2" s="1702"/>
      <c r="EJG2" s="1702"/>
      <c r="EJH2" s="1702"/>
      <c r="EJI2" s="1702"/>
      <c r="EJJ2" s="1702"/>
      <c r="EJK2" s="1702"/>
      <c r="EJL2" s="1702"/>
      <c r="EJM2" s="1702"/>
      <c r="EJN2" s="1702"/>
      <c r="EJO2" s="1702"/>
      <c r="EJP2" s="1702"/>
      <c r="EJQ2" s="1702"/>
      <c r="EJR2" s="1702"/>
      <c r="EJS2" s="1702"/>
      <c r="EJT2" s="1702"/>
      <c r="EJU2" s="1702"/>
      <c r="EJV2" s="1702"/>
      <c r="EJW2" s="1702"/>
      <c r="EJX2" s="1702"/>
      <c r="EJY2" s="1702"/>
      <c r="EJZ2" s="1702"/>
      <c r="EKA2" s="1702"/>
      <c r="EKB2" s="1702"/>
      <c r="EKC2" s="1702"/>
      <c r="EKD2" s="1702"/>
      <c r="EKE2" s="1702"/>
      <c r="EKF2" s="1702"/>
      <c r="EKG2" s="1702"/>
      <c r="EKH2" s="1702"/>
      <c r="EKI2" s="1702"/>
      <c r="EKJ2" s="1702"/>
      <c r="EKK2" s="1702"/>
      <c r="EKL2" s="1702"/>
      <c r="EKM2" s="1702"/>
      <c r="EKN2" s="1702"/>
      <c r="EKO2" s="1702"/>
      <c r="EKP2" s="1702"/>
      <c r="EKQ2" s="1702"/>
      <c r="EKR2" s="1702"/>
      <c r="EKS2" s="1702"/>
      <c r="EKT2" s="1702"/>
      <c r="EKU2" s="1702"/>
      <c r="EKV2" s="1702"/>
      <c r="EKW2" s="1702"/>
      <c r="EKX2" s="1702"/>
      <c r="EKY2" s="1702"/>
      <c r="EKZ2" s="1702"/>
      <c r="ELA2" s="1702"/>
      <c r="ELB2" s="1702"/>
      <c r="ELC2" s="1702"/>
      <c r="ELD2" s="1702"/>
      <c r="ELE2" s="1702"/>
      <c r="ELF2" s="1702"/>
      <c r="ELG2" s="1702"/>
      <c r="ELH2" s="1702"/>
      <c r="ELI2" s="1702"/>
      <c r="ELJ2" s="1702"/>
      <c r="ELK2" s="1702"/>
      <c r="ELL2" s="1702"/>
      <c r="ELM2" s="1702"/>
      <c r="ELN2" s="1702"/>
      <c r="ELO2" s="1702"/>
      <c r="ELP2" s="1702"/>
      <c r="ELQ2" s="1702"/>
      <c r="ELR2" s="1702"/>
      <c r="ELS2" s="1702"/>
      <c r="ELT2" s="1702"/>
      <c r="ELU2" s="1702"/>
      <c r="ELV2" s="1702"/>
      <c r="ELW2" s="1702"/>
      <c r="ELX2" s="1702"/>
      <c r="ELY2" s="1702"/>
      <c r="ELZ2" s="1702"/>
      <c r="EMA2" s="1702"/>
      <c r="EMB2" s="1702"/>
      <c r="EMC2" s="1702"/>
      <c r="EMD2" s="1702"/>
      <c r="EME2" s="1702"/>
      <c r="EMF2" s="1702"/>
      <c r="EMG2" s="1702"/>
      <c r="EMH2" s="1702"/>
      <c r="EMI2" s="1702"/>
      <c r="EMJ2" s="1702"/>
      <c r="EMK2" s="1702"/>
      <c r="EML2" s="1702"/>
      <c r="EMM2" s="1702"/>
      <c r="EMN2" s="1702"/>
      <c r="EMO2" s="1702"/>
      <c r="EMP2" s="1702"/>
      <c r="EMQ2" s="1702"/>
      <c r="EMR2" s="1702"/>
      <c r="EMS2" s="1702"/>
      <c r="EMT2" s="1702"/>
      <c r="EMU2" s="1702"/>
      <c r="EMV2" s="1702"/>
      <c r="EMW2" s="1702"/>
      <c r="EMX2" s="1702"/>
      <c r="EMY2" s="1702"/>
      <c r="EMZ2" s="1702"/>
      <c r="ENA2" s="1702"/>
      <c r="ENB2" s="1702"/>
      <c r="ENC2" s="1702"/>
      <c r="END2" s="1702"/>
      <c r="ENE2" s="1702"/>
      <c r="ENF2" s="1702"/>
      <c r="ENG2" s="1702"/>
      <c r="ENH2" s="1702"/>
      <c r="ENI2" s="1702"/>
      <c r="ENJ2" s="1702"/>
      <c r="ENK2" s="1702"/>
      <c r="ENL2" s="1702"/>
      <c r="ENM2" s="1702"/>
      <c r="ENN2" s="1702"/>
      <c r="ENO2" s="1702"/>
      <c r="ENP2" s="1702"/>
      <c r="ENQ2" s="1702"/>
      <c r="ENR2" s="1702"/>
      <c r="ENS2" s="1702"/>
      <c r="ENT2" s="1702"/>
      <c r="ENU2" s="1702"/>
      <c r="ENV2" s="1702"/>
      <c r="ENW2" s="1702"/>
      <c r="ENX2" s="1702"/>
      <c r="ENY2" s="1702"/>
      <c r="ENZ2" s="1702"/>
      <c r="EOA2" s="1702"/>
      <c r="EOB2" s="1702"/>
      <c r="EOC2" s="1702"/>
      <c r="EOD2" s="1702"/>
      <c r="EOE2" s="1702"/>
      <c r="EOF2" s="1702"/>
      <c r="EOG2" s="1702"/>
      <c r="EOH2" s="1702"/>
      <c r="EOI2" s="1702"/>
      <c r="EOJ2" s="1702"/>
      <c r="EOK2" s="1702"/>
      <c r="EOL2" s="1702"/>
      <c r="EOM2" s="1702"/>
      <c r="EON2" s="1702"/>
      <c r="EOO2" s="1702"/>
      <c r="EOP2" s="1702"/>
      <c r="EOQ2" s="1702"/>
      <c r="EOR2" s="1702"/>
      <c r="EOS2" s="1702"/>
      <c r="EOT2" s="1702"/>
      <c r="EOU2" s="1702"/>
      <c r="EOV2" s="1702"/>
      <c r="EOW2" s="1702"/>
      <c r="EOX2" s="1702"/>
      <c r="EOY2" s="1702"/>
      <c r="EOZ2" s="1702"/>
      <c r="EPA2" s="1702"/>
      <c r="EPB2" s="1702"/>
      <c r="EPC2" s="1702"/>
      <c r="EPD2" s="1702"/>
      <c r="EPE2" s="1702"/>
      <c r="EPF2" s="1702"/>
      <c r="EPG2" s="1702"/>
      <c r="EPH2" s="1702"/>
      <c r="EPI2" s="1702"/>
      <c r="EPJ2" s="1702"/>
      <c r="EPK2" s="1702"/>
      <c r="EPL2" s="1702"/>
      <c r="EPM2" s="1702"/>
      <c r="EPN2" s="1702"/>
      <c r="EPO2" s="1702"/>
      <c r="EPP2" s="1702"/>
      <c r="EPQ2" s="1702"/>
      <c r="EPR2" s="1702"/>
      <c r="EPS2" s="1702"/>
      <c r="EPT2" s="1702"/>
      <c r="EPU2" s="1702"/>
      <c r="EPV2" s="1702"/>
      <c r="EPW2" s="1702"/>
      <c r="EPX2" s="1702"/>
      <c r="EPY2" s="1702"/>
      <c r="EPZ2" s="1702"/>
      <c r="EQA2" s="1702"/>
      <c r="EQB2" s="1702"/>
      <c r="EQC2" s="1702"/>
      <c r="EQD2" s="1702"/>
      <c r="EQE2" s="1702"/>
      <c r="EQF2" s="1702"/>
      <c r="EQG2" s="1702"/>
      <c r="EQH2" s="1702"/>
      <c r="EQI2" s="1702"/>
      <c r="EQJ2" s="1702"/>
      <c r="EQK2" s="1702"/>
      <c r="EQL2" s="1702"/>
      <c r="EQM2" s="1702"/>
      <c r="EQN2" s="1702"/>
      <c r="EQO2" s="1702"/>
      <c r="EQP2" s="1702"/>
      <c r="EQQ2" s="1702"/>
      <c r="EQR2" s="1702"/>
      <c r="EQS2" s="1702"/>
      <c r="EQT2" s="1702"/>
      <c r="EQU2" s="1702"/>
      <c r="EQV2" s="1702"/>
      <c r="EQW2" s="1702"/>
      <c r="EQX2" s="1702"/>
      <c r="EQY2" s="1702"/>
      <c r="EQZ2" s="1702"/>
      <c r="ERA2" s="1702"/>
      <c r="ERB2" s="1702"/>
      <c r="ERC2" s="1702"/>
      <c r="ERD2" s="1702"/>
      <c r="ERE2" s="1702"/>
      <c r="ERF2" s="1702"/>
      <c r="ERG2" s="1702"/>
      <c r="ERH2" s="1702"/>
      <c r="ERI2" s="1702"/>
      <c r="ERJ2" s="1702"/>
      <c r="ERK2" s="1702"/>
      <c r="ERL2" s="1702"/>
      <c r="ERM2" s="1702"/>
      <c r="ERN2" s="1702"/>
      <c r="ERO2" s="1702"/>
      <c r="ERP2" s="1702"/>
      <c r="ERQ2" s="1702"/>
      <c r="ERR2" s="1702"/>
      <c r="ERS2" s="1702"/>
      <c r="ERT2" s="1702"/>
      <c r="ERU2" s="1702"/>
      <c r="ERV2" s="1702"/>
      <c r="ERW2" s="1702"/>
      <c r="ERX2" s="1702"/>
      <c r="ERY2" s="1702"/>
      <c r="ERZ2" s="1702"/>
      <c r="ESA2" s="1702"/>
      <c r="ESB2" s="1702"/>
      <c r="ESC2" s="1702"/>
      <c r="ESD2" s="1702"/>
      <c r="ESE2" s="1702"/>
      <c r="ESF2" s="1702"/>
      <c r="ESG2" s="1702"/>
      <c r="ESH2" s="1702"/>
      <c r="ESI2" s="1702"/>
      <c r="ESJ2" s="1702"/>
      <c r="ESK2" s="1702"/>
      <c r="ESL2" s="1702"/>
      <c r="ESM2" s="1702"/>
      <c r="ESN2" s="1702"/>
      <c r="ESO2" s="1702"/>
      <c r="ESP2" s="1702"/>
      <c r="ESQ2" s="1702"/>
      <c r="ESR2" s="1702"/>
      <c r="ESS2" s="1702"/>
      <c r="EST2" s="1702"/>
      <c r="ESU2" s="1702"/>
      <c r="ESV2" s="1702"/>
      <c r="ESW2" s="1702"/>
      <c r="ESX2" s="1702"/>
      <c r="ESY2" s="1702"/>
      <c r="ESZ2" s="1702"/>
      <c r="ETA2" s="1702"/>
      <c r="ETB2" s="1702"/>
      <c r="ETC2" s="1702"/>
      <c r="ETD2" s="1702"/>
      <c r="ETE2" s="1702"/>
      <c r="ETF2" s="1702"/>
      <c r="ETG2" s="1702"/>
      <c r="ETH2" s="1702"/>
      <c r="ETI2" s="1702"/>
      <c r="ETJ2" s="1702"/>
      <c r="ETK2" s="1702"/>
      <c r="ETL2" s="1702"/>
      <c r="ETM2" s="1702"/>
      <c r="ETN2" s="1702"/>
      <c r="ETO2" s="1702"/>
      <c r="ETP2" s="1702"/>
      <c r="ETQ2" s="1702"/>
      <c r="ETR2" s="1702"/>
      <c r="ETS2" s="1702"/>
      <c r="ETT2" s="1702"/>
      <c r="ETU2" s="1702"/>
      <c r="ETV2" s="1702"/>
      <c r="ETW2" s="1702"/>
      <c r="ETX2" s="1702"/>
      <c r="ETY2" s="1702"/>
      <c r="ETZ2" s="1702"/>
      <c r="EUA2" s="1702"/>
      <c r="EUB2" s="1702"/>
      <c r="EUC2" s="1702"/>
      <c r="EUD2" s="1702"/>
      <c r="EUE2" s="1702"/>
      <c r="EUF2" s="1702"/>
      <c r="EUG2" s="1702"/>
      <c r="EUH2" s="1702"/>
      <c r="EUI2" s="1702"/>
      <c r="EUJ2" s="1702"/>
      <c r="EUK2" s="1702"/>
      <c r="EUL2" s="1702"/>
      <c r="EUM2" s="1702"/>
      <c r="EUN2" s="1702"/>
      <c r="EUO2" s="1702"/>
      <c r="EUP2" s="1702"/>
      <c r="EUQ2" s="1702"/>
      <c r="EUR2" s="1702"/>
      <c r="EUS2" s="1702"/>
      <c r="EUT2" s="1702"/>
      <c r="EUU2" s="1702"/>
      <c r="EUV2" s="1702"/>
      <c r="EUW2" s="1702"/>
      <c r="EUX2" s="1702"/>
      <c r="EUY2" s="1702"/>
      <c r="EUZ2" s="1702"/>
      <c r="EVA2" s="1702"/>
      <c r="EVB2" s="1702"/>
      <c r="EVC2" s="1702"/>
      <c r="EVD2" s="1702"/>
      <c r="EVE2" s="1702"/>
      <c r="EVF2" s="1702"/>
      <c r="EVG2" s="1702"/>
      <c r="EVH2" s="1702"/>
      <c r="EVI2" s="1702"/>
      <c r="EVJ2" s="1702"/>
      <c r="EVK2" s="1702"/>
      <c r="EVL2" s="1702"/>
      <c r="EVM2" s="1702"/>
      <c r="EVN2" s="1702"/>
      <c r="EVO2" s="1702"/>
      <c r="EVP2" s="1702"/>
      <c r="EVQ2" s="1702"/>
      <c r="EVR2" s="1702"/>
      <c r="EVS2" s="1702"/>
      <c r="EVT2" s="1702"/>
      <c r="EVU2" s="1702"/>
      <c r="EVV2" s="1702"/>
      <c r="EVW2" s="1702"/>
      <c r="EVX2" s="1702"/>
      <c r="EVY2" s="1702"/>
      <c r="EVZ2" s="1702"/>
      <c r="EWA2" s="1702"/>
      <c r="EWB2" s="1702"/>
      <c r="EWC2" s="1702"/>
      <c r="EWD2" s="1702"/>
      <c r="EWE2" s="1702"/>
      <c r="EWF2" s="1702"/>
      <c r="EWG2" s="1702"/>
      <c r="EWH2" s="1702"/>
      <c r="EWI2" s="1702"/>
      <c r="EWJ2" s="1702"/>
      <c r="EWK2" s="1702"/>
      <c r="EWL2" s="1702"/>
      <c r="EWM2" s="1702"/>
      <c r="EWN2" s="1702"/>
      <c r="EWO2" s="1702"/>
      <c r="EWP2" s="1702"/>
      <c r="EWQ2" s="1702"/>
      <c r="EWR2" s="1702"/>
      <c r="EWS2" s="1702"/>
      <c r="EWT2" s="1702"/>
      <c r="EWU2" s="1702"/>
      <c r="EWV2" s="1702"/>
      <c r="EWW2" s="1702"/>
      <c r="EWX2" s="1702"/>
      <c r="EWY2" s="1702"/>
      <c r="EWZ2" s="1702"/>
      <c r="EXA2" s="1702"/>
      <c r="EXB2" s="1702"/>
      <c r="EXC2" s="1702"/>
      <c r="EXD2" s="1702"/>
      <c r="EXE2" s="1702"/>
      <c r="EXF2" s="1702"/>
      <c r="EXG2" s="1702"/>
      <c r="EXH2" s="1702"/>
      <c r="EXI2" s="1702"/>
      <c r="EXJ2" s="1702"/>
      <c r="EXK2" s="1702"/>
      <c r="EXL2" s="1702"/>
      <c r="EXM2" s="1702"/>
      <c r="EXN2" s="1702"/>
      <c r="EXO2" s="1702"/>
      <c r="EXP2" s="1702"/>
      <c r="EXQ2" s="1702"/>
      <c r="EXR2" s="1702"/>
      <c r="EXS2" s="1702"/>
      <c r="EXT2" s="1702"/>
      <c r="EXU2" s="1702"/>
      <c r="EXV2" s="1702"/>
      <c r="EXW2" s="1702"/>
      <c r="EXX2" s="1702"/>
      <c r="EXY2" s="1702"/>
      <c r="EXZ2" s="1702"/>
      <c r="EYA2" s="1702"/>
      <c r="EYB2" s="1702"/>
      <c r="EYC2" s="1702"/>
      <c r="EYD2" s="1702"/>
      <c r="EYE2" s="1702"/>
      <c r="EYF2" s="1702"/>
      <c r="EYG2" s="1702"/>
      <c r="EYH2" s="1702"/>
      <c r="EYI2" s="1702"/>
      <c r="EYJ2" s="1702"/>
      <c r="EYK2" s="1702"/>
      <c r="EYL2" s="1702"/>
      <c r="EYM2" s="1702"/>
      <c r="EYN2" s="1702"/>
      <c r="EYO2" s="1702"/>
      <c r="EYP2" s="1702"/>
      <c r="EYQ2" s="1702"/>
      <c r="EYR2" s="1702"/>
      <c r="EYS2" s="1702"/>
      <c r="EYT2" s="1702"/>
      <c r="EYU2" s="1702"/>
      <c r="EYV2" s="1702"/>
      <c r="EYW2" s="1702"/>
      <c r="EYX2" s="1702"/>
      <c r="EYY2" s="1702"/>
      <c r="EYZ2" s="1702"/>
      <c r="EZA2" s="1702"/>
      <c r="EZB2" s="1702"/>
      <c r="EZC2" s="1702"/>
      <c r="EZD2" s="1702"/>
      <c r="EZE2" s="1702"/>
      <c r="EZF2" s="1702"/>
      <c r="EZG2" s="1702"/>
      <c r="EZH2" s="1702"/>
      <c r="EZI2" s="1702"/>
      <c r="EZJ2" s="1702"/>
      <c r="EZK2" s="1702"/>
      <c r="EZL2" s="1702"/>
      <c r="EZM2" s="1702"/>
      <c r="EZN2" s="1702"/>
      <c r="EZO2" s="1702"/>
      <c r="EZP2" s="1702"/>
      <c r="EZQ2" s="1702"/>
      <c r="EZR2" s="1702"/>
      <c r="EZS2" s="1702"/>
      <c r="EZT2" s="1702"/>
      <c r="EZU2" s="1702"/>
      <c r="EZV2" s="1702"/>
      <c r="EZW2" s="1702"/>
      <c r="EZX2" s="1702"/>
      <c r="EZY2" s="1702"/>
      <c r="EZZ2" s="1702"/>
      <c r="FAA2" s="1702"/>
      <c r="FAB2" s="1702"/>
      <c r="FAC2" s="1702"/>
      <c r="FAD2" s="1702"/>
      <c r="FAE2" s="1702"/>
      <c r="FAF2" s="1702"/>
      <c r="FAG2" s="1702"/>
      <c r="FAH2" s="1702"/>
      <c r="FAI2" s="1702"/>
      <c r="FAJ2" s="1702"/>
      <c r="FAK2" s="1702"/>
      <c r="FAL2" s="1702"/>
      <c r="FAM2" s="1702"/>
      <c r="FAN2" s="1702"/>
      <c r="FAO2" s="1702"/>
      <c r="FAP2" s="1702"/>
      <c r="FAQ2" s="1702"/>
      <c r="FAR2" s="1702"/>
      <c r="FAS2" s="1702"/>
      <c r="FAT2" s="1702"/>
      <c r="FAU2" s="1702"/>
      <c r="FAV2" s="1702"/>
      <c r="FAW2" s="1702"/>
      <c r="FAX2" s="1702"/>
      <c r="FAY2" s="1702"/>
      <c r="FAZ2" s="1702"/>
      <c r="FBA2" s="1702"/>
      <c r="FBB2" s="1702"/>
      <c r="FBC2" s="1702"/>
      <c r="FBD2" s="1702"/>
      <c r="FBE2" s="1702"/>
      <c r="FBF2" s="1702"/>
      <c r="FBG2" s="1702"/>
      <c r="FBH2" s="1702"/>
      <c r="FBI2" s="1702"/>
      <c r="FBJ2" s="1702"/>
      <c r="FBK2" s="1702"/>
      <c r="FBL2" s="1702"/>
      <c r="FBM2" s="1702"/>
      <c r="FBN2" s="1702"/>
      <c r="FBO2" s="1702"/>
      <c r="FBP2" s="1702"/>
      <c r="FBQ2" s="1702"/>
      <c r="FBR2" s="1702"/>
      <c r="FBS2" s="1702"/>
      <c r="FBT2" s="1702"/>
      <c r="FBU2" s="1702"/>
      <c r="FBV2" s="1702"/>
      <c r="FBW2" s="1702"/>
      <c r="FBX2" s="1702"/>
      <c r="FBY2" s="1702"/>
      <c r="FBZ2" s="1702"/>
      <c r="FCA2" s="1702"/>
      <c r="FCB2" s="1702"/>
      <c r="FCC2" s="1702"/>
      <c r="FCD2" s="1702"/>
      <c r="FCE2" s="1702"/>
      <c r="FCF2" s="1702"/>
      <c r="FCG2" s="1702"/>
      <c r="FCH2" s="1702"/>
      <c r="FCI2" s="1702"/>
      <c r="FCJ2" s="1702"/>
      <c r="FCK2" s="1702"/>
      <c r="FCL2" s="1702"/>
      <c r="FCM2" s="1702"/>
      <c r="FCN2" s="1702"/>
      <c r="FCO2" s="1702"/>
      <c r="FCP2" s="1702"/>
      <c r="FCQ2" s="1702"/>
      <c r="FCR2" s="1702"/>
      <c r="FCS2" s="1702"/>
      <c r="FCT2" s="1702"/>
      <c r="FCU2" s="1702"/>
      <c r="FCV2" s="1702"/>
      <c r="FCW2" s="1702"/>
      <c r="FCX2" s="1702"/>
      <c r="FCY2" s="1702"/>
      <c r="FCZ2" s="1702"/>
      <c r="FDA2" s="1702"/>
      <c r="FDB2" s="1702"/>
      <c r="FDC2" s="1702"/>
      <c r="FDD2" s="1702"/>
      <c r="FDE2" s="1702"/>
      <c r="FDF2" s="1702"/>
      <c r="FDG2" s="1702"/>
      <c r="FDH2" s="1702"/>
      <c r="FDI2" s="1702"/>
      <c r="FDJ2" s="1702"/>
      <c r="FDK2" s="1702"/>
      <c r="FDL2" s="1702"/>
      <c r="FDM2" s="1702"/>
      <c r="FDN2" s="1702"/>
      <c r="FDO2" s="1702"/>
      <c r="FDP2" s="1702"/>
      <c r="FDQ2" s="1702"/>
      <c r="FDR2" s="1702"/>
      <c r="FDS2" s="1702"/>
      <c r="FDT2" s="1702"/>
      <c r="FDU2" s="1702"/>
      <c r="FDV2" s="1702"/>
      <c r="FDW2" s="1702"/>
      <c r="FDX2" s="1702"/>
      <c r="FDY2" s="1702"/>
      <c r="FDZ2" s="1702"/>
      <c r="FEA2" s="1702"/>
      <c r="FEB2" s="1702"/>
      <c r="FEC2" s="1702"/>
      <c r="FED2" s="1702"/>
      <c r="FEE2" s="1702"/>
      <c r="FEF2" s="1702"/>
      <c r="FEG2" s="1702"/>
      <c r="FEH2" s="1702"/>
      <c r="FEI2" s="1702"/>
      <c r="FEJ2" s="1702"/>
      <c r="FEK2" s="1702"/>
      <c r="FEL2" s="1702"/>
      <c r="FEM2" s="1702"/>
      <c r="FEN2" s="1702"/>
      <c r="FEO2" s="1702"/>
      <c r="FEP2" s="1702"/>
      <c r="FEQ2" s="1702"/>
      <c r="FER2" s="1702"/>
      <c r="FES2" s="1702"/>
      <c r="FET2" s="1702"/>
      <c r="FEU2" s="1702"/>
      <c r="FEV2" s="1702"/>
      <c r="FEW2" s="1702"/>
      <c r="FEX2" s="1702"/>
      <c r="FEY2" s="1702"/>
      <c r="FEZ2" s="1702"/>
      <c r="FFA2" s="1702"/>
      <c r="FFB2" s="1702"/>
      <c r="FFC2" s="1702"/>
      <c r="FFD2" s="1702"/>
      <c r="FFE2" s="1702"/>
      <c r="FFF2" s="1702"/>
      <c r="FFG2" s="1702"/>
      <c r="FFH2" s="1702"/>
      <c r="FFI2" s="1702"/>
      <c r="FFJ2" s="1702"/>
      <c r="FFK2" s="1702"/>
      <c r="FFL2" s="1702"/>
      <c r="FFM2" s="1702"/>
      <c r="FFN2" s="1702"/>
      <c r="FFO2" s="1702"/>
      <c r="FFP2" s="1702"/>
      <c r="FFQ2" s="1702"/>
      <c r="FFR2" s="1702"/>
      <c r="FFS2" s="1702"/>
      <c r="FFT2" s="1702"/>
      <c r="FFU2" s="1702"/>
      <c r="FFV2" s="1702"/>
      <c r="FFW2" s="1702"/>
      <c r="FFX2" s="1702"/>
      <c r="FFY2" s="1702"/>
      <c r="FFZ2" s="1702"/>
      <c r="FGA2" s="1702"/>
      <c r="FGB2" s="1702"/>
      <c r="FGC2" s="1702"/>
      <c r="FGD2" s="1702"/>
      <c r="FGE2" s="1702"/>
      <c r="FGF2" s="1702"/>
      <c r="FGG2" s="1702"/>
      <c r="FGH2" s="1702"/>
      <c r="FGI2" s="1702"/>
      <c r="FGJ2" s="1702"/>
      <c r="FGK2" s="1702"/>
      <c r="FGL2" s="1702"/>
      <c r="FGM2" s="1702"/>
      <c r="FGN2" s="1702"/>
      <c r="FGO2" s="1702"/>
      <c r="FGP2" s="1702"/>
      <c r="FGQ2" s="1702"/>
      <c r="FGR2" s="1702"/>
      <c r="FGS2" s="1702"/>
      <c r="FGT2" s="1702"/>
      <c r="FGU2" s="1702"/>
      <c r="FGV2" s="1702"/>
      <c r="FGW2" s="1702"/>
      <c r="FGX2" s="1702"/>
      <c r="FGY2" s="1702"/>
      <c r="FGZ2" s="1702"/>
      <c r="FHA2" s="1702"/>
      <c r="FHB2" s="1702"/>
      <c r="FHC2" s="1702"/>
      <c r="FHD2" s="1702"/>
      <c r="FHE2" s="1702"/>
      <c r="FHF2" s="1702"/>
      <c r="FHG2" s="1702"/>
      <c r="FHH2" s="1702"/>
      <c r="FHI2" s="1702"/>
      <c r="FHJ2" s="1702"/>
      <c r="FHK2" s="1702"/>
      <c r="FHL2" s="1702"/>
      <c r="FHM2" s="1702"/>
      <c r="FHN2" s="1702"/>
      <c r="FHO2" s="1702"/>
      <c r="FHP2" s="1702"/>
      <c r="FHQ2" s="1702"/>
      <c r="FHR2" s="1702"/>
      <c r="FHS2" s="1702"/>
      <c r="FHT2" s="1702"/>
      <c r="FHU2" s="1702"/>
      <c r="FHV2" s="1702"/>
      <c r="FHW2" s="1702"/>
      <c r="FHX2" s="1702"/>
      <c r="FHY2" s="1702"/>
      <c r="FHZ2" s="1702"/>
      <c r="FIA2" s="1702"/>
      <c r="FIB2" s="1702"/>
      <c r="FIC2" s="1702"/>
      <c r="FID2" s="1702"/>
      <c r="FIE2" s="1702"/>
      <c r="FIF2" s="1702"/>
      <c r="FIG2" s="1702"/>
      <c r="FIH2" s="1702"/>
      <c r="FII2" s="1702"/>
      <c r="FIJ2" s="1702"/>
      <c r="FIK2" s="1702"/>
      <c r="FIL2" s="1702"/>
      <c r="FIM2" s="1702"/>
      <c r="FIN2" s="1702"/>
      <c r="FIO2" s="1702"/>
      <c r="FIP2" s="1702"/>
      <c r="FIQ2" s="1702"/>
      <c r="FIR2" s="1702"/>
      <c r="FIS2" s="1702"/>
      <c r="FIT2" s="1702"/>
      <c r="FIU2" s="1702"/>
      <c r="FIV2" s="1702"/>
      <c r="FIW2" s="1702"/>
      <c r="FIX2" s="1702"/>
      <c r="FIY2" s="1702"/>
      <c r="FIZ2" s="1702"/>
      <c r="FJA2" s="1702"/>
      <c r="FJB2" s="1702"/>
      <c r="FJC2" s="1702"/>
      <c r="FJD2" s="1702"/>
      <c r="FJE2" s="1702"/>
      <c r="FJF2" s="1702"/>
      <c r="FJG2" s="1702"/>
      <c r="FJH2" s="1702"/>
      <c r="FJI2" s="1702"/>
      <c r="FJJ2" s="1702"/>
      <c r="FJK2" s="1702"/>
      <c r="FJL2" s="1702"/>
      <c r="FJM2" s="1702"/>
      <c r="FJN2" s="1702"/>
      <c r="FJO2" s="1702"/>
      <c r="FJP2" s="1702"/>
      <c r="FJQ2" s="1702"/>
      <c r="FJR2" s="1702"/>
      <c r="FJS2" s="1702"/>
      <c r="FJT2" s="1702"/>
      <c r="FJU2" s="1702"/>
      <c r="FJV2" s="1702"/>
      <c r="FJW2" s="1702"/>
      <c r="FJX2" s="1702"/>
      <c r="FJY2" s="1702"/>
      <c r="FJZ2" s="1702"/>
      <c r="FKA2" s="1702"/>
      <c r="FKB2" s="1702"/>
      <c r="FKC2" s="1702"/>
      <c r="FKD2" s="1702"/>
      <c r="FKE2" s="1702"/>
      <c r="FKF2" s="1702"/>
      <c r="FKG2" s="1702"/>
      <c r="FKH2" s="1702"/>
      <c r="FKI2" s="1702"/>
      <c r="FKJ2" s="1702"/>
      <c r="FKK2" s="1702"/>
      <c r="FKL2" s="1702"/>
      <c r="FKM2" s="1702"/>
      <c r="FKN2" s="1702"/>
      <c r="FKO2" s="1702"/>
      <c r="FKP2" s="1702"/>
      <c r="FKQ2" s="1702"/>
      <c r="FKR2" s="1702"/>
      <c r="FKS2" s="1702"/>
      <c r="FKT2" s="1702"/>
      <c r="FKU2" s="1702"/>
      <c r="FKV2" s="1702"/>
      <c r="FKW2" s="1702"/>
      <c r="FKX2" s="1702"/>
      <c r="FKY2" s="1702"/>
      <c r="FKZ2" s="1702"/>
      <c r="FLA2" s="1702"/>
      <c r="FLB2" s="1702"/>
      <c r="FLC2" s="1702"/>
      <c r="FLD2" s="1702"/>
      <c r="FLE2" s="1702"/>
      <c r="FLF2" s="1702"/>
      <c r="FLG2" s="1702"/>
      <c r="FLH2" s="1702"/>
      <c r="FLI2" s="1702"/>
      <c r="FLJ2" s="1702"/>
      <c r="FLK2" s="1702"/>
      <c r="FLL2" s="1702"/>
      <c r="FLM2" s="1702"/>
      <c r="FLN2" s="1702"/>
      <c r="FLO2" s="1702"/>
      <c r="FLP2" s="1702"/>
      <c r="FLQ2" s="1702"/>
      <c r="FLR2" s="1702"/>
      <c r="FLS2" s="1702"/>
      <c r="FLT2" s="1702"/>
      <c r="FLU2" s="1702"/>
      <c r="FLV2" s="1702"/>
      <c r="FLW2" s="1702"/>
      <c r="FLX2" s="1702"/>
      <c r="FLY2" s="1702"/>
      <c r="FLZ2" s="1702"/>
      <c r="FMA2" s="1702"/>
      <c r="FMB2" s="1702"/>
      <c r="FMC2" s="1702"/>
      <c r="FMD2" s="1702"/>
      <c r="FME2" s="1702"/>
      <c r="FMF2" s="1702"/>
      <c r="FMG2" s="1702"/>
      <c r="FMH2" s="1702"/>
      <c r="FMI2" s="1702"/>
      <c r="FMJ2" s="1702"/>
      <c r="FMK2" s="1702"/>
      <c r="FML2" s="1702"/>
      <c r="FMM2" s="1702"/>
      <c r="FMN2" s="1702"/>
      <c r="FMO2" s="1702"/>
      <c r="FMP2" s="1702"/>
      <c r="FMQ2" s="1702"/>
      <c r="FMR2" s="1702"/>
      <c r="FMS2" s="1702"/>
      <c r="FMT2" s="1702"/>
      <c r="FMU2" s="1702"/>
      <c r="FMV2" s="1702"/>
      <c r="FMW2" s="1702"/>
      <c r="FMX2" s="1702"/>
      <c r="FMY2" s="1702"/>
      <c r="FMZ2" s="1702"/>
      <c r="FNA2" s="1702"/>
      <c r="FNB2" s="1702"/>
      <c r="FNC2" s="1702"/>
      <c r="FND2" s="1702"/>
      <c r="FNE2" s="1702"/>
      <c r="FNF2" s="1702"/>
      <c r="FNG2" s="1702"/>
      <c r="FNH2" s="1702"/>
      <c r="FNI2" s="1702"/>
      <c r="FNJ2" s="1702"/>
      <c r="FNK2" s="1702"/>
      <c r="FNL2" s="1702"/>
      <c r="FNM2" s="1702"/>
      <c r="FNN2" s="1702"/>
      <c r="FNO2" s="1702"/>
      <c r="FNP2" s="1702"/>
      <c r="FNQ2" s="1702"/>
      <c r="FNR2" s="1702"/>
      <c r="FNS2" s="1702"/>
      <c r="FNT2" s="1702"/>
      <c r="FNU2" s="1702"/>
      <c r="FNV2" s="1702"/>
      <c r="FNW2" s="1702"/>
      <c r="FNX2" s="1702"/>
      <c r="FNY2" s="1702"/>
      <c r="FNZ2" s="1702"/>
      <c r="FOA2" s="1702"/>
      <c r="FOB2" s="1702"/>
      <c r="FOC2" s="1702"/>
      <c r="FOD2" s="1702"/>
      <c r="FOE2" s="1702"/>
      <c r="FOF2" s="1702"/>
      <c r="FOG2" s="1702"/>
      <c r="FOH2" s="1702"/>
      <c r="FOI2" s="1702"/>
      <c r="FOJ2" s="1702"/>
      <c r="FOK2" s="1702"/>
      <c r="FOL2" s="1702"/>
      <c r="FOM2" s="1702"/>
      <c r="FON2" s="1702"/>
      <c r="FOO2" s="1702"/>
      <c r="FOP2" s="1702"/>
      <c r="FOQ2" s="1702"/>
      <c r="FOR2" s="1702"/>
      <c r="FOS2" s="1702"/>
      <c r="FOT2" s="1702"/>
      <c r="FOU2" s="1702"/>
      <c r="FOV2" s="1702"/>
      <c r="FOW2" s="1702"/>
      <c r="FOX2" s="1702"/>
      <c r="FOY2" s="1702"/>
      <c r="FOZ2" s="1702"/>
      <c r="FPA2" s="1702"/>
      <c r="FPB2" s="1702"/>
      <c r="FPC2" s="1702"/>
      <c r="FPD2" s="1702"/>
      <c r="FPE2" s="1702"/>
      <c r="FPF2" s="1702"/>
      <c r="FPG2" s="1702"/>
      <c r="FPH2" s="1702"/>
      <c r="FPI2" s="1702"/>
      <c r="FPJ2" s="1702"/>
      <c r="FPK2" s="1702"/>
      <c r="FPL2" s="1702"/>
      <c r="FPM2" s="1702"/>
      <c r="FPN2" s="1702"/>
      <c r="FPO2" s="1702"/>
      <c r="FPP2" s="1702"/>
      <c r="FPQ2" s="1702"/>
      <c r="FPR2" s="1702"/>
      <c r="FPS2" s="1702"/>
      <c r="FPT2" s="1702"/>
      <c r="FPU2" s="1702"/>
      <c r="FPV2" s="1702"/>
      <c r="FPW2" s="1702"/>
      <c r="FPX2" s="1702"/>
      <c r="FPY2" s="1702"/>
      <c r="FPZ2" s="1702"/>
      <c r="FQA2" s="1702"/>
      <c r="FQB2" s="1702"/>
      <c r="FQC2" s="1702"/>
      <c r="FQD2" s="1702"/>
      <c r="FQE2" s="1702"/>
      <c r="FQF2" s="1702"/>
      <c r="FQG2" s="1702"/>
      <c r="FQH2" s="1702"/>
      <c r="FQI2" s="1702"/>
      <c r="FQJ2" s="1702"/>
      <c r="FQK2" s="1702"/>
      <c r="FQL2" s="1702"/>
      <c r="FQM2" s="1702"/>
      <c r="FQN2" s="1702"/>
      <c r="FQO2" s="1702"/>
      <c r="FQP2" s="1702"/>
      <c r="FQQ2" s="1702"/>
      <c r="FQR2" s="1702"/>
      <c r="FQS2" s="1702"/>
      <c r="FQT2" s="1702"/>
      <c r="FQU2" s="1702"/>
      <c r="FQV2" s="1702"/>
      <c r="FQW2" s="1702"/>
      <c r="FQX2" s="1702"/>
      <c r="FQY2" s="1702"/>
      <c r="FQZ2" s="1702"/>
      <c r="FRA2" s="1702"/>
      <c r="FRB2" s="1702"/>
      <c r="FRC2" s="1702"/>
      <c r="FRD2" s="1702"/>
      <c r="FRE2" s="1702"/>
      <c r="FRF2" s="1702"/>
      <c r="FRG2" s="1702"/>
      <c r="FRH2" s="1702"/>
      <c r="FRI2" s="1702"/>
      <c r="FRJ2" s="1702"/>
      <c r="FRK2" s="1702"/>
      <c r="FRL2" s="1702"/>
      <c r="FRM2" s="1702"/>
      <c r="FRN2" s="1702"/>
      <c r="FRO2" s="1702"/>
      <c r="FRP2" s="1702"/>
      <c r="FRQ2" s="1702"/>
      <c r="FRR2" s="1702"/>
      <c r="FRS2" s="1702"/>
      <c r="FRT2" s="1702"/>
      <c r="FRU2" s="1702"/>
      <c r="FRV2" s="1702"/>
      <c r="FRW2" s="1702"/>
      <c r="FRX2" s="1702"/>
      <c r="FRY2" s="1702"/>
      <c r="FRZ2" s="1702"/>
      <c r="FSA2" s="1702"/>
      <c r="FSB2" s="1702"/>
      <c r="FSC2" s="1702"/>
      <c r="FSD2" s="1702"/>
      <c r="FSE2" s="1702"/>
      <c r="FSF2" s="1702"/>
      <c r="FSG2" s="1702"/>
      <c r="FSH2" s="1702"/>
      <c r="FSI2" s="1702"/>
      <c r="FSJ2" s="1702"/>
      <c r="FSK2" s="1702"/>
      <c r="FSL2" s="1702"/>
      <c r="FSM2" s="1702"/>
      <c r="FSN2" s="1702"/>
      <c r="FSO2" s="1702"/>
      <c r="FSP2" s="1702"/>
      <c r="FSQ2" s="1702"/>
      <c r="FSR2" s="1702"/>
      <c r="FSS2" s="1702"/>
      <c r="FST2" s="1702"/>
      <c r="FSU2" s="1702"/>
      <c r="FSV2" s="1702"/>
      <c r="FSW2" s="1702"/>
      <c r="FSX2" s="1702"/>
      <c r="FSY2" s="1702"/>
      <c r="FSZ2" s="1702"/>
      <c r="FTA2" s="1702"/>
      <c r="FTB2" s="1702"/>
      <c r="FTC2" s="1702"/>
      <c r="FTD2" s="1702"/>
      <c r="FTE2" s="1702"/>
      <c r="FTF2" s="1702"/>
      <c r="FTG2" s="1702"/>
      <c r="FTH2" s="1702"/>
      <c r="FTI2" s="1702"/>
      <c r="FTJ2" s="1702"/>
      <c r="FTK2" s="1702"/>
      <c r="FTL2" s="1702"/>
      <c r="FTM2" s="1702"/>
      <c r="FTN2" s="1702"/>
      <c r="FTO2" s="1702"/>
      <c r="FTP2" s="1702"/>
      <c r="FTQ2" s="1702"/>
      <c r="FTR2" s="1702"/>
      <c r="FTS2" s="1702"/>
      <c r="FTT2" s="1702"/>
      <c r="FTU2" s="1702"/>
      <c r="FTV2" s="1702"/>
      <c r="FTW2" s="1702"/>
      <c r="FTX2" s="1702"/>
      <c r="FTY2" s="1702"/>
      <c r="FTZ2" s="1702"/>
      <c r="FUA2" s="1702"/>
      <c r="FUB2" s="1702"/>
      <c r="FUC2" s="1702"/>
      <c r="FUD2" s="1702"/>
      <c r="FUE2" s="1702"/>
      <c r="FUF2" s="1702"/>
      <c r="FUG2" s="1702"/>
      <c r="FUH2" s="1702"/>
      <c r="FUI2" s="1702"/>
      <c r="FUJ2" s="1702"/>
      <c r="FUK2" s="1702"/>
      <c r="FUL2" s="1702"/>
      <c r="FUM2" s="1702"/>
      <c r="FUN2" s="1702"/>
      <c r="FUO2" s="1702"/>
      <c r="FUP2" s="1702"/>
      <c r="FUQ2" s="1702"/>
      <c r="FUR2" s="1702"/>
      <c r="FUS2" s="1702"/>
      <c r="FUT2" s="1702"/>
      <c r="FUU2" s="1702"/>
      <c r="FUV2" s="1702"/>
      <c r="FUW2" s="1702"/>
      <c r="FUX2" s="1702"/>
      <c r="FUY2" s="1702"/>
      <c r="FUZ2" s="1702"/>
      <c r="FVA2" s="1702"/>
      <c r="FVB2" s="1702"/>
      <c r="FVC2" s="1702"/>
      <c r="FVD2" s="1702"/>
      <c r="FVE2" s="1702"/>
      <c r="FVF2" s="1702"/>
      <c r="FVG2" s="1702"/>
      <c r="FVH2" s="1702"/>
      <c r="FVI2" s="1702"/>
      <c r="FVJ2" s="1702"/>
      <c r="FVK2" s="1702"/>
      <c r="FVL2" s="1702"/>
      <c r="FVM2" s="1702"/>
      <c r="FVN2" s="1702"/>
      <c r="FVO2" s="1702"/>
      <c r="FVP2" s="1702"/>
      <c r="FVQ2" s="1702"/>
      <c r="FVR2" s="1702"/>
      <c r="FVS2" s="1702"/>
      <c r="FVT2" s="1702"/>
      <c r="FVU2" s="1702"/>
      <c r="FVV2" s="1702"/>
      <c r="FVW2" s="1702"/>
      <c r="FVX2" s="1702"/>
      <c r="FVY2" s="1702"/>
      <c r="FVZ2" s="1702"/>
      <c r="FWA2" s="1702"/>
      <c r="FWB2" s="1702"/>
      <c r="FWC2" s="1702"/>
      <c r="FWD2" s="1702"/>
      <c r="FWE2" s="1702"/>
      <c r="FWF2" s="1702"/>
      <c r="FWG2" s="1702"/>
      <c r="FWH2" s="1702"/>
      <c r="FWI2" s="1702"/>
      <c r="FWJ2" s="1702"/>
      <c r="FWK2" s="1702"/>
      <c r="FWL2" s="1702"/>
      <c r="FWM2" s="1702"/>
      <c r="FWN2" s="1702"/>
      <c r="FWO2" s="1702"/>
      <c r="FWP2" s="1702"/>
      <c r="FWQ2" s="1702"/>
      <c r="FWR2" s="1702"/>
      <c r="FWS2" s="1702"/>
      <c r="FWT2" s="1702"/>
      <c r="FWU2" s="1702"/>
      <c r="FWV2" s="1702"/>
      <c r="FWW2" s="1702"/>
      <c r="FWX2" s="1702"/>
      <c r="FWY2" s="1702"/>
      <c r="FWZ2" s="1702"/>
      <c r="FXA2" s="1702"/>
      <c r="FXB2" s="1702"/>
      <c r="FXC2" s="1702"/>
      <c r="FXD2" s="1702"/>
      <c r="FXE2" s="1702"/>
      <c r="FXF2" s="1702"/>
      <c r="FXG2" s="1702"/>
      <c r="FXH2" s="1702"/>
      <c r="FXI2" s="1702"/>
      <c r="FXJ2" s="1702"/>
      <c r="FXK2" s="1702"/>
      <c r="FXL2" s="1702"/>
      <c r="FXM2" s="1702"/>
      <c r="FXN2" s="1702"/>
      <c r="FXO2" s="1702"/>
      <c r="FXP2" s="1702"/>
      <c r="FXQ2" s="1702"/>
      <c r="FXR2" s="1702"/>
      <c r="FXS2" s="1702"/>
      <c r="FXT2" s="1702"/>
      <c r="FXU2" s="1702"/>
      <c r="FXV2" s="1702"/>
      <c r="FXW2" s="1702"/>
      <c r="FXX2" s="1702"/>
      <c r="FXY2" s="1702"/>
      <c r="FXZ2" s="1702"/>
      <c r="FYA2" s="1702"/>
      <c r="FYB2" s="1702"/>
      <c r="FYC2" s="1702"/>
      <c r="FYD2" s="1702"/>
      <c r="FYE2" s="1702"/>
      <c r="FYF2" s="1702"/>
      <c r="FYG2" s="1702"/>
      <c r="FYH2" s="1702"/>
      <c r="FYI2" s="1702"/>
      <c r="FYJ2" s="1702"/>
      <c r="FYK2" s="1702"/>
      <c r="FYL2" s="1702"/>
      <c r="FYM2" s="1702"/>
      <c r="FYN2" s="1702"/>
      <c r="FYO2" s="1702"/>
      <c r="FYP2" s="1702"/>
      <c r="FYQ2" s="1702"/>
      <c r="FYR2" s="1702"/>
      <c r="FYS2" s="1702"/>
      <c r="FYT2" s="1702"/>
      <c r="FYU2" s="1702"/>
      <c r="FYV2" s="1702"/>
      <c r="FYW2" s="1702"/>
      <c r="FYX2" s="1702"/>
      <c r="FYY2" s="1702"/>
      <c r="FYZ2" s="1702"/>
      <c r="FZA2" s="1702"/>
      <c r="FZB2" s="1702"/>
      <c r="FZC2" s="1702"/>
      <c r="FZD2" s="1702"/>
      <c r="FZE2" s="1702"/>
      <c r="FZF2" s="1702"/>
      <c r="FZG2" s="1702"/>
      <c r="FZH2" s="1702"/>
      <c r="FZI2" s="1702"/>
      <c r="FZJ2" s="1702"/>
      <c r="FZK2" s="1702"/>
      <c r="FZL2" s="1702"/>
      <c r="FZM2" s="1702"/>
      <c r="FZN2" s="1702"/>
      <c r="FZO2" s="1702"/>
      <c r="FZP2" s="1702"/>
      <c r="FZQ2" s="1702"/>
      <c r="FZR2" s="1702"/>
      <c r="FZS2" s="1702"/>
      <c r="FZT2" s="1702"/>
      <c r="FZU2" s="1702"/>
      <c r="FZV2" s="1702"/>
      <c r="FZW2" s="1702"/>
      <c r="FZX2" s="1702"/>
      <c r="FZY2" s="1702"/>
      <c r="FZZ2" s="1702"/>
      <c r="GAA2" s="1702"/>
      <c r="GAB2" s="1702"/>
      <c r="GAC2" s="1702"/>
      <c r="GAD2" s="1702"/>
      <c r="GAE2" s="1702"/>
      <c r="GAF2" s="1702"/>
      <c r="GAG2" s="1702"/>
      <c r="GAH2" s="1702"/>
      <c r="GAI2" s="1702"/>
      <c r="GAJ2" s="1702"/>
      <c r="GAK2" s="1702"/>
      <c r="GAL2" s="1702"/>
      <c r="GAM2" s="1702"/>
      <c r="GAN2" s="1702"/>
      <c r="GAO2" s="1702"/>
      <c r="GAP2" s="1702"/>
      <c r="GAQ2" s="1702"/>
      <c r="GAR2" s="1702"/>
      <c r="GAS2" s="1702"/>
      <c r="GAT2" s="1702"/>
      <c r="GAU2" s="1702"/>
      <c r="GAV2" s="1702"/>
      <c r="GAW2" s="1702"/>
      <c r="GAX2" s="1702"/>
      <c r="GAY2" s="1702"/>
      <c r="GAZ2" s="1702"/>
      <c r="GBA2" s="1702"/>
      <c r="GBB2" s="1702"/>
      <c r="GBC2" s="1702"/>
      <c r="GBD2" s="1702"/>
      <c r="GBE2" s="1702"/>
      <c r="GBF2" s="1702"/>
      <c r="GBG2" s="1702"/>
      <c r="GBH2" s="1702"/>
      <c r="GBI2" s="1702"/>
      <c r="GBJ2" s="1702"/>
      <c r="GBK2" s="1702"/>
      <c r="GBL2" s="1702"/>
      <c r="GBM2" s="1702"/>
      <c r="GBN2" s="1702"/>
      <c r="GBO2" s="1702"/>
      <c r="GBP2" s="1702"/>
      <c r="GBQ2" s="1702"/>
      <c r="GBR2" s="1702"/>
      <c r="GBS2" s="1702"/>
      <c r="GBT2" s="1702"/>
      <c r="GBU2" s="1702"/>
      <c r="GBV2" s="1702"/>
      <c r="GBW2" s="1702"/>
      <c r="GBX2" s="1702"/>
      <c r="GBY2" s="1702"/>
      <c r="GBZ2" s="1702"/>
      <c r="GCA2" s="1702"/>
      <c r="GCB2" s="1702"/>
      <c r="GCC2" s="1702"/>
      <c r="GCD2" s="1702"/>
      <c r="GCE2" s="1702"/>
      <c r="GCF2" s="1702"/>
      <c r="GCG2" s="1702"/>
      <c r="GCH2" s="1702"/>
      <c r="GCI2" s="1702"/>
      <c r="GCJ2" s="1702"/>
      <c r="GCK2" s="1702"/>
      <c r="GCL2" s="1702"/>
      <c r="GCM2" s="1702"/>
      <c r="GCN2" s="1702"/>
      <c r="GCO2" s="1702"/>
      <c r="GCP2" s="1702"/>
      <c r="GCQ2" s="1702"/>
      <c r="GCR2" s="1702"/>
      <c r="GCS2" s="1702"/>
      <c r="GCT2" s="1702"/>
      <c r="GCU2" s="1702"/>
      <c r="GCV2" s="1702"/>
      <c r="GCW2" s="1702"/>
      <c r="GCX2" s="1702"/>
      <c r="GCY2" s="1702"/>
      <c r="GCZ2" s="1702"/>
      <c r="GDA2" s="1702"/>
      <c r="GDB2" s="1702"/>
      <c r="GDC2" s="1702"/>
      <c r="GDD2" s="1702"/>
      <c r="GDE2" s="1702"/>
      <c r="GDF2" s="1702"/>
      <c r="GDG2" s="1702"/>
      <c r="GDH2" s="1702"/>
      <c r="GDI2" s="1702"/>
      <c r="GDJ2" s="1702"/>
      <c r="GDK2" s="1702"/>
      <c r="GDL2" s="1702"/>
      <c r="GDM2" s="1702"/>
      <c r="GDN2" s="1702"/>
      <c r="GDO2" s="1702"/>
      <c r="GDP2" s="1702"/>
      <c r="GDQ2" s="1702"/>
      <c r="GDR2" s="1702"/>
      <c r="GDS2" s="1702"/>
      <c r="GDT2" s="1702"/>
      <c r="GDU2" s="1702"/>
      <c r="GDV2" s="1702"/>
      <c r="GDW2" s="1702"/>
      <c r="GDX2" s="1702"/>
      <c r="GDY2" s="1702"/>
      <c r="GDZ2" s="1702"/>
      <c r="GEA2" s="1702"/>
      <c r="GEB2" s="1702"/>
      <c r="GEC2" s="1702"/>
      <c r="GED2" s="1702"/>
      <c r="GEE2" s="1702"/>
      <c r="GEF2" s="1702"/>
      <c r="GEG2" s="1702"/>
      <c r="GEH2" s="1702"/>
      <c r="GEI2" s="1702"/>
      <c r="GEJ2" s="1702"/>
      <c r="GEK2" s="1702"/>
      <c r="GEL2" s="1702"/>
      <c r="GEM2" s="1702"/>
      <c r="GEN2" s="1702"/>
      <c r="GEO2" s="1702"/>
      <c r="GEP2" s="1702"/>
      <c r="GEQ2" s="1702"/>
      <c r="GER2" s="1702"/>
      <c r="GES2" s="1702"/>
      <c r="GET2" s="1702"/>
      <c r="GEU2" s="1702"/>
      <c r="GEV2" s="1702"/>
      <c r="GEW2" s="1702"/>
      <c r="GEX2" s="1702"/>
      <c r="GEY2" s="1702"/>
      <c r="GEZ2" s="1702"/>
      <c r="GFA2" s="1702"/>
      <c r="GFB2" s="1702"/>
      <c r="GFC2" s="1702"/>
      <c r="GFD2" s="1702"/>
      <c r="GFE2" s="1702"/>
      <c r="GFF2" s="1702"/>
      <c r="GFG2" s="1702"/>
      <c r="GFH2" s="1702"/>
      <c r="GFI2" s="1702"/>
      <c r="GFJ2" s="1702"/>
      <c r="GFK2" s="1702"/>
      <c r="GFL2" s="1702"/>
      <c r="GFM2" s="1702"/>
      <c r="GFN2" s="1702"/>
      <c r="GFO2" s="1702"/>
      <c r="GFP2" s="1702"/>
      <c r="GFQ2" s="1702"/>
      <c r="GFR2" s="1702"/>
      <c r="GFS2" s="1702"/>
      <c r="GFT2" s="1702"/>
      <c r="GFU2" s="1702"/>
      <c r="GFV2" s="1702"/>
      <c r="GFW2" s="1702"/>
      <c r="GFX2" s="1702"/>
      <c r="GFY2" s="1702"/>
      <c r="GFZ2" s="1702"/>
      <c r="GGA2" s="1702"/>
      <c r="GGB2" s="1702"/>
      <c r="GGC2" s="1702"/>
      <c r="GGD2" s="1702"/>
      <c r="GGE2" s="1702"/>
      <c r="GGF2" s="1702"/>
      <c r="GGG2" s="1702"/>
      <c r="GGH2" s="1702"/>
      <c r="GGI2" s="1702"/>
      <c r="GGJ2" s="1702"/>
      <c r="GGK2" s="1702"/>
      <c r="GGL2" s="1702"/>
      <c r="GGM2" s="1702"/>
      <c r="GGN2" s="1702"/>
      <c r="GGO2" s="1702"/>
      <c r="GGP2" s="1702"/>
      <c r="GGQ2" s="1702"/>
      <c r="GGR2" s="1702"/>
      <c r="GGS2" s="1702"/>
      <c r="GGT2" s="1702"/>
      <c r="GGU2" s="1702"/>
      <c r="GGV2" s="1702"/>
      <c r="GGW2" s="1702"/>
      <c r="GGX2" s="1702"/>
      <c r="GGY2" s="1702"/>
      <c r="GGZ2" s="1702"/>
      <c r="GHA2" s="1702"/>
      <c r="GHB2" s="1702"/>
      <c r="GHC2" s="1702"/>
      <c r="GHD2" s="1702"/>
      <c r="GHE2" s="1702"/>
      <c r="GHF2" s="1702"/>
      <c r="GHG2" s="1702"/>
      <c r="GHH2" s="1702"/>
      <c r="GHI2" s="1702"/>
      <c r="GHJ2" s="1702"/>
      <c r="GHK2" s="1702"/>
      <c r="GHL2" s="1702"/>
      <c r="GHM2" s="1702"/>
      <c r="GHN2" s="1702"/>
      <c r="GHO2" s="1702"/>
      <c r="GHP2" s="1702"/>
      <c r="GHQ2" s="1702"/>
      <c r="GHR2" s="1702"/>
      <c r="GHS2" s="1702"/>
      <c r="GHT2" s="1702"/>
      <c r="GHU2" s="1702"/>
      <c r="GHV2" s="1702"/>
      <c r="GHW2" s="1702"/>
      <c r="GHX2" s="1702"/>
      <c r="GHY2" s="1702"/>
      <c r="GHZ2" s="1702"/>
      <c r="GIA2" s="1702"/>
      <c r="GIB2" s="1702"/>
      <c r="GIC2" s="1702"/>
      <c r="GID2" s="1702"/>
      <c r="GIE2" s="1702"/>
      <c r="GIF2" s="1702"/>
      <c r="GIG2" s="1702"/>
      <c r="GIH2" s="1702"/>
      <c r="GII2" s="1702"/>
      <c r="GIJ2" s="1702"/>
      <c r="GIK2" s="1702"/>
      <c r="GIL2" s="1702"/>
      <c r="GIM2" s="1702"/>
      <c r="GIN2" s="1702"/>
      <c r="GIO2" s="1702"/>
      <c r="GIP2" s="1702"/>
      <c r="GIQ2" s="1702"/>
      <c r="GIR2" s="1702"/>
      <c r="GIS2" s="1702"/>
      <c r="GIT2" s="1702"/>
      <c r="GIU2" s="1702"/>
      <c r="GIV2" s="1702"/>
      <c r="GIW2" s="1702"/>
      <c r="GIX2" s="1702"/>
      <c r="GIY2" s="1702"/>
      <c r="GIZ2" s="1702"/>
      <c r="GJA2" s="1702"/>
      <c r="GJB2" s="1702"/>
      <c r="GJC2" s="1702"/>
      <c r="GJD2" s="1702"/>
      <c r="GJE2" s="1702"/>
      <c r="GJF2" s="1702"/>
      <c r="GJG2" s="1702"/>
      <c r="GJH2" s="1702"/>
      <c r="GJI2" s="1702"/>
      <c r="GJJ2" s="1702"/>
      <c r="GJK2" s="1702"/>
      <c r="GJL2" s="1702"/>
      <c r="GJM2" s="1702"/>
      <c r="GJN2" s="1702"/>
      <c r="GJO2" s="1702"/>
      <c r="GJP2" s="1702"/>
      <c r="GJQ2" s="1702"/>
      <c r="GJR2" s="1702"/>
      <c r="GJS2" s="1702"/>
      <c r="GJT2" s="1702"/>
      <c r="GJU2" s="1702"/>
      <c r="GJV2" s="1702"/>
      <c r="GJW2" s="1702"/>
      <c r="GJX2" s="1702"/>
      <c r="GJY2" s="1702"/>
      <c r="GJZ2" s="1702"/>
      <c r="GKA2" s="1702"/>
      <c r="GKB2" s="1702"/>
      <c r="GKC2" s="1702"/>
      <c r="GKD2" s="1702"/>
      <c r="GKE2" s="1702"/>
      <c r="GKF2" s="1702"/>
      <c r="GKG2" s="1702"/>
      <c r="GKH2" s="1702"/>
      <c r="GKI2" s="1702"/>
      <c r="GKJ2" s="1702"/>
      <c r="GKK2" s="1702"/>
      <c r="GKL2" s="1702"/>
      <c r="GKM2" s="1702"/>
      <c r="GKN2" s="1702"/>
      <c r="GKO2" s="1702"/>
      <c r="GKP2" s="1702"/>
      <c r="GKQ2" s="1702"/>
      <c r="GKR2" s="1702"/>
      <c r="GKS2" s="1702"/>
      <c r="GKT2" s="1702"/>
      <c r="GKU2" s="1702"/>
      <c r="GKV2" s="1702"/>
      <c r="GKW2" s="1702"/>
      <c r="GKX2" s="1702"/>
      <c r="GKY2" s="1702"/>
      <c r="GKZ2" s="1702"/>
      <c r="GLA2" s="1702"/>
      <c r="GLB2" s="1702"/>
      <c r="GLC2" s="1702"/>
      <c r="GLD2" s="1702"/>
      <c r="GLE2" s="1702"/>
      <c r="GLF2" s="1702"/>
      <c r="GLG2" s="1702"/>
      <c r="GLH2" s="1702"/>
      <c r="GLI2" s="1702"/>
      <c r="GLJ2" s="1702"/>
      <c r="GLK2" s="1702"/>
      <c r="GLL2" s="1702"/>
      <c r="GLM2" s="1702"/>
      <c r="GLN2" s="1702"/>
      <c r="GLO2" s="1702"/>
      <c r="GLP2" s="1702"/>
      <c r="GLQ2" s="1702"/>
      <c r="GLR2" s="1702"/>
      <c r="GLS2" s="1702"/>
      <c r="GLT2" s="1702"/>
      <c r="GLU2" s="1702"/>
      <c r="GLV2" s="1702"/>
      <c r="GLW2" s="1702"/>
      <c r="GLX2" s="1702"/>
      <c r="GLY2" s="1702"/>
      <c r="GLZ2" s="1702"/>
      <c r="GMA2" s="1702"/>
      <c r="GMB2" s="1702"/>
      <c r="GMC2" s="1702"/>
      <c r="GMD2" s="1702"/>
      <c r="GME2" s="1702"/>
      <c r="GMF2" s="1702"/>
      <c r="GMG2" s="1702"/>
      <c r="GMH2" s="1702"/>
      <c r="GMI2" s="1702"/>
      <c r="GMJ2" s="1702"/>
      <c r="GMK2" s="1702"/>
      <c r="GML2" s="1702"/>
      <c r="GMM2" s="1702"/>
      <c r="GMN2" s="1702"/>
      <c r="GMO2" s="1702"/>
      <c r="GMP2" s="1702"/>
      <c r="GMQ2" s="1702"/>
      <c r="GMR2" s="1702"/>
      <c r="GMS2" s="1702"/>
      <c r="GMT2" s="1702"/>
      <c r="GMU2" s="1702"/>
      <c r="GMV2" s="1702"/>
      <c r="GMW2" s="1702"/>
      <c r="GMX2" s="1702"/>
      <c r="GMY2" s="1702"/>
      <c r="GMZ2" s="1702"/>
      <c r="GNA2" s="1702"/>
      <c r="GNB2" s="1702"/>
      <c r="GNC2" s="1702"/>
      <c r="GND2" s="1702"/>
      <c r="GNE2" s="1702"/>
      <c r="GNF2" s="1702"/>
      <c r="GNG2" s="1702"/>
      <c r="GNH2" s="1702"/>
      <c r="GNI2" s="1702"/>
      <c r="GNJ2" s="1702"/>
      <c r="GNK2" s="1702"/>
      <c r="GNL2" s="1702"/>
      <c r="GNM2" s="1702"/>
      <c r="GNN2" s="1702"/>
      <c r="GNO2" s="1702"/>
      <c r="GNP2" s="1702"/>
      <c r="GNQ2" s="1702"/>
      <c r="GNR2" s="1702"/>
      <c r="GNS2" s="1702"/>
      <c r="GNT2" s="1702"/>
      <c r="GNU2" s="1702"/>
      <c r="GNV2" s="1702"/>
      <c r="GNW2" s="1702"/>
      <c r="GNX2" s="1702"/>
      <c r="GNY2" s="1702"/>
      <c r="GNZ2" s="1702"/>
      <c r="GOA2" s="1702"/>
      <c r="GOB2" s="1702"/>
      <c r="GOC2" s="1702"/>
      <c r="GOD2" s="1702"/>
      <c r="GOE2" s="1702"/>
      <c r="GOF2" s="1702"/>
      <c r="GOG2" s="1702"/>
      <c r="GOH2" s="1702"/>
      <c r="GOI2" s="1702"/>
      <c r="GOJ2" s="1702"/>
      <c r="GOK2" s="1702"/>
      <c r="GOL2" s="1702"/>
      <c r="GOM2" s="1702"/>
      <c r="GON2" s="1702"/>
      <c r="GOO2" s="1702"/>
      <c r="GOP2" s="1702"/>
      <c r="GOQ2" s="1702"/>
      <c r="GOR2" s="1702"/>
      <c r="GOS2" s="1702"/>
      <c r="GOT2" s="1702"/>
      <c r="GOU2" s="1702"/>
      <c r="GOV2" s="1702"/>
      <c r="GOW2" s="1702"/>
      <c r="GOX2" s="1702"/>
      <c r="GOY2" s="1702"/>
      <c r="GOZ2" s="1702"/>
      <c r="GPA2" s="1702"/>
      <c r="GPB2" s="1702"/>
      <c r="GPC2" s="1702"/>
      <c r="GPD2" s="1702"/>
      <c r="GPE2" s="1702"/>
      <c r="GPF2" s="1702"/>
      <c r="GPG2" s="1702"/>
      <c r="GPH2" s="1702"/>
      <c r="GPI2" s="1702"/>
      <c r="GPJ2" s="1702"/>
      <c r="GPK2" s="1702"/>
      <c r="GPL2" s="1702"/>
      <c r="GPM2" s="1702"/>
      <c r="GPN2" s="1702"/>
      <c r="GPO2" s="1702"/>
      <c r="GPP2" s="1702"/>
      <c r="GPQ2" s="1702"/>
      <c r="GPR2" s="1702"/>
      <c r="GPS2" s="1702"/>
      <c r="GPT2" s="1702"/>
      <c r="GPU2" s="1702"/>
      <c r="GPV2" s="1702"/>
      <c r="GPW2" s="1702"/>
      <c r="GPX2" s="1702"/>
      <c r="GPY2" s="1702"/>
      <c r="GPZ2" s="1702"/>
      <c r="GQA2" s="1702"/>
      <c r="GQB2" s="1702"/>
      <c r="GQC2" s="1702"/>
      <c r="GQD2" s="1702"/>
      <c r="GQE2" s="1702"/>
      <c r="GQF2" s="1702"/>
      <c r="GQG2" s="1702"/>
      <c r="GQH2" s="1702"/>
      <c r="GQI2" s="1702"/>
      <c r="GQJ2" s="1702"/>
      <c r="GQK2" s="1702"/>
      <c r="GQL2" s="1702"/>
      <c r="GQM2" s="1702"/>
      <c r="GQN2" s="1702"/>
      <c r="GQO2" s="1702"/>
      <c r="GQP2" s="1702"/>
      <c r="GQQ2" s="1702"/>
      <c r="GQR2" s="1702"/>
      <c r="GQS2" s="1702"/>
      <c r="GQT2" s="1702"/>
      <c r="GQU2" s="1702"/>
      <c r="GQV2" s="1702"/>
      <c r="GQW2" s="1702"/>
      <c r="GQX2" s="1702"/>
      <c r="GQY2" s="1702"/>
      <c r="GQZ2" s="1702"/>
      <c r="GRA2" s="1702"/>
      <c r="GRB2" s="1702"/>
      <c r="GRC2" s="1702"/>
      <c r="GRD2" s="1702"/>
      <c r="GRE2" s="1702"/>
      <c r="GRF2" s="1702"/>
      <c r="GRG2" s="1702"/>
      <c r="GRH2" s="1702"/>
      <c r="GRI2" s="1702"/>
      <c r="GRJ2" s="1702"/>
      <c r="GRK2" s="1702"/>
      <c r="GRL2" s="1702"/>
      <c r="GRM2" s="1702"/>
      <c r="GRN2" s="1702"/>
      <c r="GRO2" s="1702"/>
      <c r="GRP2" s="1702"/>
      <c r="GRQ2" s="1702"/>
      <c r="GRR2" s="1702"/>
      <c r="GRS2" s="1702"/>
      <c r="GRT2" s="1702"/>
      <c r="GRU2" s="1702"/>
      <c r="GRV2" s="1702"/>
      <c r="GRW2" s="1702"/>
      <c r="GRX2" s="1702"/>
      <c r="GRY2" s="1702"/>
      <c r="GRZ2" s="1702"/>
      <c r="GSA2" s="1702"/>
      <c r="GSB2" s="1702"/>
      <c r="GSC2" s="1702"/>
      <c r="GSD2" s="1702"/>
      <c r="GSE2" s="1702"/>
      <c r="GSF2" s="1702"/>
      <c r="GSG2" s="1702"/>
      <c r="GSH2" s="1702"/>
      <c r="GSI2" s="1702"/>
      <c r="GSJ2" s="1702"/>
      <c r="GSK2" s="1702"/>
      <c r="GSL2" s="1702"/>
      <c r="GSM2" s="1702"/>
      <c r="GSN2" s="1702"/>
      <c r="GSO2" s="1702"/>
      <c r="GSP2" s="1702"/>
      <c r="GSQ2" s="1702"/>
      <c r="GSR2" s="1702"/>
      <c r="GSS2" s="1702"/>
      <c r="GST2" s="1702"/>
      <c r="GSU2" s="1702"/>
      <c r="GSV2" s="1702"/>
      <c r="GSW2" s="1702"/>
      <c r="GSX2" s="1702"/>
      <c r="GSY2" s="1702"/>
      <c r="GSZ2" s="1702"/>
      <c r="GTA2" s="1702"/>
      <c r="GTB2" s="1702"/>
      <c r="GTC2" s="1702"/>
      <c r="GTD2" s="1702"/>
      <c r="GTE2" s="1702"/>
      <c r="GTF2" s="1702"/>
      <c r="GTG2" s="1702"/>
      <c r="GTH2" s="1702"/>
      <c r="GTI2" s="1702"/>
      <c r="GTJ2" s="1702"/>
      <c r="GTK2" s="1702"/>
      <c r="GTL2" s="1702"/>
      <c r="GTM2" s="1702"/>
      <c r="GTN2" s="1702"/>
      <c r="GTO2" s="1702"/>
      <c r="GTP2" s="1702"/>
      <c r="GTQ2" s="1702"/>
      <c r="GTR2" s="1702"/>
      <c r="GTS2" s="1702"/>
      <c r="GTT2" s="1702"/>
      <c r="GTU2" s="1702"/>
      <c r="GTV2" s="1702"/>
      <c r="GTW2" s="1702"/>
      <c r="GTX2" s="1702"/>
      <c r="GTY2" s="1702"/>
      <c r="GTZ2" s="1702"/>
      <c r="GUA2" s="1702"/>
      <c r="GUB2" s="1702"/>
      <c r="GUC2" s="1702"/>
      <c r="GUD2" s="1702"/>
      <c r="GUE2" s="1702"/>
      <c r="GUF2" s="1702"/>
      <c r="GUG2" s="1702"/>
      <c r="GUH2" s="1702"/>
      <c r="GUI2" s="1702"/>
      <c r="GUJ2" s="1702"/>
      <c r="GUK2" s="1702"/>
      <c r="GUL2" s="1702"/>
      <c r="GUM2" s="1702"/>
      <c r="GUN2" s="1702"/>
      <c r="GUO2" s="1702"/>
      <c r="GUP2" s="1702"/>
      <c r="GUQ2" s="1702"/>
      <c r="GUR2" s="1702"/>
      <c r="GUS2" s="1702"/>
      <c r="GUT2" s="1702"/>
      <c r="GUU2" s="1702"/>
      <c r="GUV2" s="1702"/>
      <c r="GUW2" s="1702"/>
      <c r="GUX2" s="1702"/>
      <c r="GUY2" s="1702"/>
      <c r="GUZ2" s="1702"/>
      <c r="GVA2" s="1702"/>
      <c r="GVB2" s="1702"/>
      <c r="GVC2" s="1702"/>
      <c r="GVD2" s="1702"/>
      <c r="GVE2" s="1702"/>
      <c r="GVF2" s="1702"/>
      <c r="GVG2" s="1702"/>
      <c r="GVH2" s="1702"/>
      <c r="GVI2" s="1702"/>
      <c r="GVJ2" s="1702"/>
      <c r="GVK2" s="1702"/>
      <c r="GVL2" s="1702"/>
      <c r="GVM2" s="1702"/>
      <c r="GVN2" s="1702"/>
      <c r="GVO2" s="1702"/>
      <c r="GVP2" s="1702"/>
      <c r="GVQ2" s="1702"/>
      <c r="GVR2" s="1702"/>
      <c r="GVS2" s="1702"/>
      <c r="GVT2" s="1702"/>
      <c r="GVU2" s="1702"/>
      <c r="GVV2" s="1702"/>
      <c r="GVW2" s="1702"/>
      <c r="GVX2" s="1702"/>
      <c r="GVY2" s="1702"/>
      <c r="GVZ2" s="1702"/>
      <c r="GWA2" s="1702"/>
      <c r="GWB2" s="1702"/>
      <c r="GWC2" s="1702"/>
      <c r="GWD2" s="1702"/>
      <c r="GWE2" s="1702"/>
      <c r="GWF2" s="1702"/>
      <c r="GWG2" s="1702"/>
      <c r="GWH2" s="1702"/>
      <c r="GWI2" s="1702"/>
      <c r="GWJ2" s="1702"/>
      <c r="GWK2" s="1702"/>
      <c r="GWL2" s="1702"/>
      <c r="GWM2" s="1702"/>
      <c r="GWN2" s="1702"/>
      <c r="GWO2" s="1702"/>
      <c r="GWP2" s="1702"/>
      <c r="GWQ2" s="1702"/>
      <c r="GWR2" s="1702"/>
      <c r="GWS2" s="1702"/>
      <c r="GWT2" s="1702"/>
      <c r="GWU2" s="1702"/>
      <c r="GWV2" s="1702"/>
      <c r="GWW2" s="1702"/>
      <c r="GWX2" s="1702"/>
      <c r="GWY2" s="1702"/>
      <c r="GWZ2" s="1702"/>
      <c r="GXA2" s="1702"/>
      <c r="GXB2" s="1702"/>
      <c r="GXC2" s="1702"/>
      <c r="GXD2" s="1702"/>
      <c r="GXE2" s="1702"/>
      <c r="GXF2" s="1702"/>
      <c r="GXG2" s="1702"/>
      <c r="GXH2" s="1702"/>
      <c r="GXI2" s="1702"/>
      <c r="GXJ2" s="1702"/>
      <c r="GXK2" s="1702"/>
      <c r="GXL2" s="1702"/>
      <c r="GXM2" s="1702"/>
      <c r="GXN2" s="1702"/>
      <c r="GXO2" s="1702"/>
      <c r="GXP2" s="1702"/>
      <c r="GXQ2" s="1702"/>
      <c r="GXR2" s="1702"/>
      <c r="GXS2" s="1702"/>
      <c r="GXT2" s="1702"/>
      <c r="GXU2" s="1702"/>
      <c r="GXV2" s="1702"/>
      <c r="GXW2" s="1702"/>
      <c r="GXX2" s="1702"/>
      <c r="GXY2" s="1702"/>
      <c r="GXZ2" s="1702"/>
      <c r="GYA2" s="1702"/>
      <c r="GYB2" s="1702"/>
      <c r="GYC2" s="1702"/>
      <c r="GYD2" s="1702"/>
      <c r="GYE2" s="1702"/>
      <c r="GYF2" s="1702"/>
      <c r="GYG2" s="1702"/>
      <c r="GYH2" s="1702"/>
      <c r="GYI2" s="1702"/>
      <c r="GYJ2" s="1702"/>
      <c r="GYK2" s="1702"/>
      <c r="GYL2" s="1702"/>
      <c r="GYM2" s="1702"/>
      <c r="GYN2" s="1702"/>
      <c r="GYO2" s="1702"/>
      <c r="GYP2" s="1702"/>
      <c r="GYQ2" s="1702"/>
      <c r="GYR2" s="1702"/>
      <c r="GYS2" s="1702"/>
      <c r="GYT2" s="1702"/>
      <c r="GYU2" s="1702"/>
      <c r="GYV2" s="1702"/>
      <c r="GYW2" s="1702"/>
      <c r="GYX2" s="1702"/>
      <c r="GYY2" s="1702"/>
      <c r="GYZ2" s="1702"/>
      <c r="GZA2" s="1702"/>
      <c r="GZB2" s="1702"/>
      <c r="GZC2" s="1702"/>
      <c r="GZD2" s="1702"/>
      <c r="GZE2" s="1702"/>
      <c r="GZF2" s="1702"/>
      <c r="GZG2" s="1702"/>
      <c r="GZH2" s="1702"/>
      <c r="GZI2" s="1702"/>
      <c r="GZJ2" s="1702"/>
      <c r="GZK2" s="1702"/>
      <c r="GZL2" s="1702"/>
      <c r="GZM2" s="1702"/>
      <c r="GZN2" s="1702"/>
      <c r="GZO2" s="1702"/>
      <c r="GZP2" s="1702"/>
      <c r="GZQ2" s="1702"/>
      <c r="GZR2" s="1702"/>
      <c r="GZS2" s="1702"/>
      <c r="GZT2" s="1702"/>
      <c r="GZU2" s="1702"/>
      <c r="GZV2" s="1702"/>
      <c r="GZW2" s="1702"/>
      <c r="GZX2" s="1702"/>
      <c r="GZY2" s="1702"/>
      <c r="GZZ2" s="1702"/>
      <c r="HAA2" s="1702"/>
      <c r="HAB2" s="1702"/>
      <c r="HAC2" s="1702"/>
      <c r="HAD2" s="1702"/>
      <c r="HAE2" s="1702"/>
      <c r="HAF2" s="1702"/>
      <c r="HAG2" s="1702"/>
      <c r="HAH2" s="1702"/>
      <c r="HAI2" s="1702"/>
      <c r="HAJ2" s="1702"/>
      <c r="HAK2" s="1702"/>
      <c r="HAL2" s="1702"/>
      <c r="HAM2" s="1702"/>
      <c r="HAN2" s="1702"/>
      <c r="HAO2" s="1702"/>
      <c r="HAP2" s="1702"/>
      <c r="HAQ2" s="1702"/>
      <c r="HAR2" s="1702"/>
      <c r="HAS2" s="1702"/>
      <c r="HAT2" s="1702"/>
      <c r="HAU2" s="1702"/>
      <c r="HAV2" s="1702"/>
      <c r="HAW2" s="1702"/>
      <c r="HAX2" s="1702"/>
      <c r="HAY2" s="1702"/>
      <c r="HAZ2" s="1702"/>
      <c r="HBA2" s="1702"/>
      <c r="HBB2" s="1702"/>
      <c r="HBC2" s="1702"/>
      <c r="HBD2" s="1702"/>
      <c r="HBE2" s="1702"/>
      <c r="HBF2" s="1702"/>
      <c r="HBG2" s="1702"/>
      <c r="HBH2" s="1702"/>
      <c r="HBI2" s="1702"/>
      <c r="HBJ2" s="1702"/>
      <c r="HBK2" s="1702"/>
      <c r="HBL2" s="1702"/>
      <c r="HBM2" s="1702"/>
      <c r="HBN2" s="1702"/>
      <c r="HBO2" s="1702"/>
      <c r="HBP2" s="1702"/>
      <c r="HBQ2" s="1702"/>
      <c r="HBR2" s="1702"/>
      <c r="HBS2" s="1702"/>
      <c r="HBT2" s="1702"/>
      <c r="HBU2" s="1702"/>
      <c r="HBV2" s="1702"/>
      <c r="HBW2" s="1702"/>
      <c r="HBX2" s="1702"/>
      <c r="HBY2" s="1702"/>
      <c r="HBZ2" s="1702"/>
      <c r="HCA2" s="1702"/>
      <c r="HCB2" s="1702"/>
      <c r="HCC2" s="1702"/>
      <c r="HCD2" s="1702"/>
      <c r="HCE2" s="1702"/>
      <c r="HCF2" s="1702"/>
      <c r="HCG2" s="1702"/>
      <c r="HCH2" s="1702"/>
      <c r="HCI2" s="1702"/>
      <c r="HCJ2" s="1702"/>
      <c r="HCK2" s="1702"/>
      <c r="HCL2" s="1702"/>
      <c r="HCM2" s="1702"/>
      <c r="HCN2" s="1702"/>
      <c r="HCO2" s="1702"/>
      <c r="HCP2" s="1702"/>
      <c r="HCQ2" s="1702"/>
      <c r="HCR2" s="1702"/>
      <c r="HCS2" s="1702"/>
      <c r="HCT2" s="1702"/>
      <c r="HCU2" s="1702"/>
      <c r="HCV2" s="1702"/>
      <c r="HCW2" s="1702"/>
      <c r="HCX2" s="1702"/>
      <c r="HCY2" s="1702"/>
      <c r="HCZ2" s="1702"/>
      <c r="HDA2" s="1702"/>
      <c r="HDB2" s="1702"/>
      <c r="HDC2" s="1702"/>
      <c r="HDD2" s="1702"/>
      <c r="HDE2" s="1702"/>
      <c r="HDF2" s="1702"/>
      <c r="HDG2" s="1702"/>
      <c r="HDH2" s="1702"/>
      <c r="HDI2" s="1702"/>
      <c r="HDJ2" s="1702"/>
      <c r="HDK2" s="1702"/>
      <c r="HDL2" s="1702"/>
      <c r="HDM2" s="1702"/>
      <c r="HDN2" s="1702"/>
      <c r="HDO2" s="1702"/>
      <c r="HDP2" s="1702"/>
      <c r="HDQ2" s="1702"/>
      <c r="HDR2" s="1702"/>
      <c r="HDS2" s="1702"/>
      <c r="HDT2" s="1702"/>
      <c r="HDU2" s="1702"/>
      <c r="HDV2" s="1702"/>
      <c r="HDW2" s="1702"/>
      <c r="HDX2" s="1702"/>
      <c r="HDY2" s="1702"/>
      <c r="HDZ2" s="1702"/>
      <c r="HEA2" s="1702"/>
      <c r="HEB2" s="1702"/>
      <c r="HEC2" s="1702"/>
      <c r="HED2" s="1702"/>
      <c r="HEE2" s="1702"/>
      <c r="HEF2" s="1702"/>
      <c r="HEG2" s="1702"/>
      <c r="HEH2" s="1702"/>
      <c r="HEI2" s="1702"/>
      <c r="HEJ2" s="1702"/>
      <c r="HEK2" s="1702"/>
      <c r="HEL2" s="1702"/>
      <c r="HEM2" s="1702"/>
      <c r="HEN2" s="1702"/>
      <c r="HEO2" s="1702"/>
      <c r="HEP2" s="1702"/>
      <c r="HEQ2" s="1702"/>
      <c r="HER2" s="1702"/>
      <c r="HES2" s="1702"/>
      <c r="HET2" s="1702"/>
      <c r="HEU2" s="1702"/>
      <c r="HEV2" s="1702"/>
      <c r="HEW2" s="1702"/>
      <c r="HEX2" s="1702"/>
      <c r="HEY2" s="1702"/>
      <c r="HEZ2" s="1702"/>
      <c r="HFA2" s="1702"/>
      <c r="HFB2" s="1702"/>
      <c r="HFC2" s="1702"/>
      <c r="HFD2" s="1702"/>
      <c r="HFE2" s="1702"/>
      <c r="HFF2" s="1702"/>
      <c r="HFG2" s="1702"/>
      <c r="HFH2" s="1702"/>
      <c r="HFI2" s="1702"/>
      <c r="HFJ2" s="1702"/>
      <c r="HFK2" s="1702"/>
      <c r="HFL2" s="1702"/>
      <c r="HFM2" s="1702"/>
      <c r="HFN2" s="1702"/>
      <c r="HFO2" s="1702"/>
      <c r="HFP2" s="1702"/>
      <c r="HFQ2" s="1702"/>
      <c r="HFR2" s="1702"/>
      <c r="HFS2" s="1702"/>
      <c r="HFT2" s="1702"/>
      <c r="HFU2" s="1702"/>
      <c r="HFV2" s="1702"/>
      <c r="HFW2" s="1702"/>
      <c r="HFX2" s="1702"/>
      <c r="HFY2" s="1702"/>
      <c r="HFZ2" s="1702"/>
      <c r="HGA2" s="1702"/>
      <c r="HGB2" s="1702"/>
      <c r="HGC2" s="1702"/>
      <c r="HGD2" s="1702"/>
      <c r="HGE2" s="1702"/>
      <c r="HGF2" s="1702"/>
      <c r="HGG2" s="1702"/>
      <c r="HGH2" s="1702"/>
      <c r="HGI2" s="1702"/>
      <c r="HGJ2" s="1702"/>
      <c r="HGK2" s="1702"/>
      <c r="HGL2" s="1702"/>
      <c r="HGM2" s="1702"/>
      <c r="HGN2" s="1702"/>
      <c r="HGO2" s="1702"/>
      <c r="HGP2" s="1702"/>
      <c r="HGQ2" s="1702"/>
      <c r="HGR2" s="1702"/>
      <c r="HGS2" s="1702"/>
      <c r="HGT2" s="1702"/>
      <c r="HGU2" s="1702"/>
      <c r="HGV2" s="1702"/>
      <c r="HGW2" s="1702"/>
      <c r="HGX2" s="1702"/>
      <c r="HGY2" s="1702"/>
      <c r="HGZ2" s="1702"/>
      <c r="HHA2" s="1702"/>
      <c r="HHB2" s="1702"/>
      <c r="HHC2" s="1702"/>
      <c r="HHD2" s="1702"/>
      <c r="HHE2" s="1702"/>
      <c r="HHF2" s="1702"/>
      <c r="HHG2" s="1702"/>
      <c r="HHH2" s="1702"/>
      <c r="HHI2" s="1702"/>
      <c r="HHJ2" s="1702"/>
      <c r="HHK2" s="1702"/>
      <c r="HHL2" s="1702"/>
      <c r="HHM2" s="1702"/>
      <c r="HHN2" s="1702"/>
      <c r="HHO2" s="1702"/>
      <c r="HHP2" s="1702"/>
      <c r="HHQ2" s="1702"/>
      <c r="HHR2" s="1702"/>
      <c r="HHS2" s="1702"/>
      <c r="HHT2" s="1702"/>
      <c r="HHU2" s="1702"/>
      <c r="HHV2" s="1702"/>
      <c r="HHW2" s="1702"/>
      <c r="HHX2" s="1702"/>
      <c r="HHY2" s="1702"/>
      <c r="HHZ2" s="1702"/>
      <c r="HIA2" s="1702"/>
      <c r="HIB2" s="1702"/>
      <c r="HIC2" s="1702"/>
      <c r="HID2" s="1702"/>
      <c r="HIE2" s="1702"/>
      <c r="HIF2" s="1702"/>
      <c r="HIG2" s="1702"/>
      <c r="HIH2" s="1702"/>
      <c r="HII2" s="1702"/>
      <c r="HIJ2" s="1702"/>
      <c r="HIK2" s="1702"/>
      <c r="HIL2" s="1702"/>
      <c r="HIM2" s="1702"/>
      <c r="HIN2" s="1702"/>
      <c r="HIO2" s="1702"/>
      <c r="HIP2" s="1702"/>
      <c r="HIQ2" s="1702"/>
      <c r="HIR2" s="1702"/>
      <c r="HIS2" s="1702"/>
      <c r="HIT2" s="1702"/>
      <c r="HIU2" s="1702"/>
      <c r="HIV2" s="1702"/>
      <c r="HIW2" s="1702"/>
      <c r="HIX2" s="1702"/>
      <c r="HIY2" s="1702"/>
      <c r="HIZ2" s="1702"/>
      <c r="HJA2" s="1702"/>
      <c r="HJB2" s="1702"/>
      <c r="HJC2" s="1702"/>
      <c r="HJD2" s="1702"/>
      <c r="HJE2" s="1702"/>
      <c r="HJF2" s="1702"/>
      <c r="HJG2" s="1702"/>
      <c r="HJH2" s="1702"/>
      <c r="HJI2" s="1702"/>
      <c r="HJJ2" s="1702"/>
      <c r="HJK2" s="1702"/>
      <c r="HJL2" s="1702"/>
      <c r="HJM2" s="1702"/>
      <c r="HJN2" s="1702"/>
      <c r="HJO2" s="1702"/>
      <c r="HJP2" s="1702"/>
      <c r="HJQ2" s="1702"/>
      <c r="HJR2" s="1702"/>
      <c r="HJS2" s="1702"/>
      <c r="HJT2" s="1702"/>
      <c r="HJU2" s="1702"/>
      <c r="HJV2" s="1702"/>
      <c r="HJW2" s="1702"/>
      <c r="HJX2" s="1702"/>
      <c r="HJY2" s="1702"/>
      <c r="HJZ2" s="1702"/>
      <c r="HKA2" s="1702"/>
      <c r="HKB2" s="1702"/>
      <c r="HKC2" s="1702"/>
      <c r="HKD2" s="1702"/>
      <c r="HKE2" s="1702"/>
      <c r="HKF2" s="1702"/>
      <c r="HKG2" s="1702"/>
      <c r="HKH2" s="1702"/>
      <c r="HKI2" s="1702"/>
      <c r="HKJ2" s="1702"/>
      <c r="HKK2" s="1702"/>
      <c r="HKL2" s="1702"/>
      <c r="HKM2" s="1702"/>
      <c r="HKN2" s="1702"/>
      <c r="HKO2" s="1702"/>
      <c r="HKP2" s="1702"/>
      <c r="HKQ2" s="1702"/>
      <c r="HKR2" s="1702"/>
      <c r="HKS2" s="1702"/>
      <c r="HKT2" s="1702"/>
      <c r="HKU2" s="1702"/>
      <c r="HKV2" s="1702"/>
      <c r="HKW2" s="1702"/>
      <c r="HKX2" s="1702"/>
      <c r="HKY2" s="1702"/>
      <c r="HKZ2" s="1702"/>
      <c r="HLA2" s="1702"/>
      <c r="HLB2" s="1702"/>
      <c r="HLC2" s="1702"/>
      <c r="HLD2" s="1702"/>
      <c r="HLE2" s="1702"/>
      <c r="HLF2" s="1702"/>
      <c r="HLG2" s="1702"/>
      <c r="HLH2" s="1702"/>
      <c r="HLI2" s="1702"/>
      <c r="HLJ2" s="1702"/>
      <c r="HLK2" s="1702"/>
      <c r="HLL2" s="1702"/>
      <c r="HLM2" s="1702"/>
      <c r="HLN2" s="1702"/>
      <c r="HLO2" s="1702"/>
      <c r="HLP2" s="1702"/>
      <c r="HLQ2" s="1702"/>
      <c r="HLR2" s="1702"/>
      <c r="HLS2" s="1702"/>
      <c r="HLT2" s="1702"/>
      <c r="HLU2" s="1702"/>
      <c r="HLV2" s="1702"/>
      <c r="HLW2" s="1702"/>
      <c r="HLX2" s="1702"/>
      <c r="HLY2" s="1702"/>
      <c r="HLZ2" s="1702"/>
      <c r="HMA2" s="1702"/>
      <c r="HMB2" s="1702"/>
      <c r="HMC2" s="1702"/>
      <c r="HMD2" s="1702"/>
      <c r="HME2" s="1702"/>
      <c r="HMF2" s="1702"/>
      <c r="HMG2" s="1702"/>
      <c r="HMH2" s="1702"/>
      <c r="HMI2" s="1702"/>
      <c r="HMJ2" s="1702"/>
      <c r="HMK2" s="1702"/>
      <c r="HML2" s="1702"/>
      <c r="HMM2" s="1702"/>
      <c r="HMN2" s="1702"/>
      <c r="HMO2" s="1702"/>
      <c r="HMP2" s="1702"/>
      <c r="HMQ2" s="1702"/>
      <c r="HMR2" s="1702"/>
      <c r="HMS2" s="1702"/>
      <c r="HMT2" s="1702"/>
      <c r="HMU2" s="1702"/>
      <c r="HMV2" s="1702"/>
      <c r="HMW2" s="1702"/>
      <c r="HMX2" s="1702"/>
      <c r="HMY2" s="1702"/>
      <c r="HMZ2" s="1702"/>
      <c r="HNA2" s="1702"/>
      <c r="HNB2" s="1702"/>
      <c r="HNC2" s="1702"/>
      <c r="HND2" s="1702"/>
      <c r="HNE2" s="1702"/>
      <c r="HNF2" s="1702"/>
      <c r="HNG2" s="1702"/>
      <c r="HNH2" s="1702"/>
      <c r="HNI2" s="1702"/>
      <c r="HNJ2" s="1702"/>
      <c r="HNK2" s="1702"/>
      <c r="HNL2" s="1702"/>
      <c r="HNM2" s="1702"/>
      <c r="HNN2" s="1702"/>
      <c r="HNO2" s="1702"/>
      <c r="HNP2" s="1702"/>
      <c r="HNQ2" s="1702"/>
      <c r="HNR2" s="1702"/>
      <c r="HNS2" s="1702"/>
      <c r="HNT2" s="1702"/>
      <c r="HNU2" s="1702"/>
      <c r="HNV2" s="1702"/>
      <c r="HNW2" s="1702"/>
      <c r="HNX2" s="1702"/>
      <c r="HNY2" s="1702"/>
      <c r="HNZ2" s="1702"/>
      <c r="HOA2" s="1702"/>
      <c r="HOB2" s="1702"/>
      <c r="HOC2" s="1702"/>
      <c r="HOD2" s="1702"/>
      <c r="HOE2" s="1702"/>
      <c r="HOF2" s="1702"/>
      <c r="HOG2" s="1702"/>
      <c r="HOH2" s="1702"/>
      <c r="HOI2" s="1702"/>
      <c r="HOJ2" s="1702"/>
      <c r="HOK2" s="1702"/>
      <c r="HOL2" s="1702"/>
      <c r="HOM2" s="1702"/>
      <c r="HON2" s="1702"/>
      <c r="HOO2" s="1702"/>
      <c r="HOP2" s="1702"/>
      <c r="HOQ2" s="1702"/>
      <c r="HOR2" s="1702"/>
      <c r="HOS2" s="1702"/>
      <c r="HOT2" s="1702"/>
      <c r="HOU2" s="1702"/>
      <c r="HOV2" s="1702"/>
      <c r="HOW2" s="1702"/>
      <c r="HOX2" s="1702"/>
      <c r="HOY2" s="1702"/>
      <c r="HOZ2" s="1702"/>
      <c r="HPA2" s="1702"/>
      <c r="HPB2" s="1702"/>
      <c r="HPC2" s="1702"/>
      <c r="HPD2" s="1702"/>
      <c r="HPE2" s="1702"/>
      <c r="HPF2" s="1702"/>
      <c r="HPG2" s="1702"/>
      <c r="HPH2" s="1702"/>
      <c r="HPI2" s="1702"/>
      <c r="HPJ2" s="1702"/>
      <c r="HPK2" s="1702"/>
      <c r="HPL2" s="1702"/>
      <c r="HPM2" s="1702"/>
      <c r="HPN2" s="1702"/>
      <c r="HPO2" s="1702"/>
      <c r="HPP2" s="1702"/>
      <c r="HPQ2" s="1702"/>
      <c r="HPR2" s="1702"/>
      <c r="HPS2" s="1702"/>
      <c r="HPT2" s="1702"/>
      <c r="HPU2" s="1702"/>
      <c r="HPV2" s="1702"/>
      <c r="HPW2" s="1702"/>
      <c r="HPX2" s="1702"/>
      <c r="HPY2" s="1702"/>
      <c r="HPZ2" s="1702"/>
      <c r="HQA2" s="1702"/>
      <c r="HQB2" s="1702"/>
      <c r="HQC2" s="1702"/>
      <c r="HQD2" s="1702"/>
      <c r="HQE2" s="1702"/>
      <c r="HQF2" s="1702"/>
      <c r="HQG2" s="1702"/>
      <c r="HQH2" s="1702"/>
      <c r="HQI2" s="1702"/>
      <c r="HQJ2" s="1702"/>
      <c r="HQK2" s="1702"/>
      <c r="HQL2" s="1702"/>
      <c r="HQM2" s="1702"/>
      <c r="HQN2" s="1702"/>
      <c r="HQO2" s="1702"/>
      <c r="HQP2" s="1702"/>
      <c r="HQQ2" s="1702"/>
      <c r="HQR2" s="1702"/>
      <c r="HQS2" s="1702"/>
      <c r="HQT2" s="1702"/>
      <c r="HQU2" s="1702"/>
      <c r="HQV2" s="1702"/>
      <c r="HQW2" s="1702"/>
      <c r="HQX2" s="1702"/>
      <c r="HQY2" s="1702"/>
      <c r="HQZ2" s="1702"/>
      <c r="HRA2" s="1702"/>
      <c r="HRB2" s="1702"/>
      <c r="HRC2" s="1702"/>
      <c r="HRD2" s="1702"/>
      <c r="HRE2" s="1702"/>
      <c r="HRF2" s="1702"/>
      <c r="HRG2" s="1702"/>
      <c r="HRH2" s="1702"/>
      <c r="HRI2" s="1702"/>
      <c r="HRJ2" s="1702"/>
      <c r="HRK2" s="1702"/>
      <c r="HRL2" s="1702"/>
      <c r="HRM2" s="1702"/>
      <c r="HRN2" s="1702"/>
      <c r="HRO2" s="1702"/>
      <c r="HRP2" s="1702"/>
      <c r="HRQ2" s="1702"/>
      <c r="HRR2" s="1702"/>
      <c r="HRS2" s="1702"/>
      <c r="HRT2" s="1702"/>
      <c r="HRU2" s="1702"/>
      <c r="HRV2" s="1702"/>
      <c r="HRW2" s="1702"/>
      <c r="HRX2" s="1702"/>
      <c r="HRY2" s="1702"/>
      <c r="HRZ2" s="1702"/>
      <c r="HSA2" s="1702"/>
      <c r="HSB2" s="1702"/>
      <c r="HSC2" s="1702"/>
      <c r="HSD2" s="1702"/>
      <c r="HSE2" s="1702"/>
      <c r="HSF2" s="1702"/>
      <c r="HSG2" s="1702"/>
      <c r="HSH2" s="1702"/>
      <c r="HSI2" s="1702"/>
      <c r="HSJ2" s="1702"/>
      <c r="HSK2" s="1702"/>
      <c r="HSL2" s="1702"/>
      <c r="HSM2" s="1702"/>
      <c r="HSN2" s="1702"/>
      <c r="HSO2" s="1702"/>
      <c r="HSP2" s="1702"/>
      <c r="HSQ2" s="1702"/>
      <c r="HSR2" s="1702"/>
      <c r="HSS2" s="1702"/>
      <c r="HST2" s="1702"/>
      <c r="HSU2" s="1702"/>
      <c r="HSV2" s="1702"/>
      <c r="HSW2" s="1702"/>
      <c r="HSX2" s="1702"/>
      <c r="HSY2" s="1702"/>
      <c r="HSZ2" s="1702"/>
      <c r="HTA2" s="1702"/>
      <c r="HTB2" s="1702"/>
      <c r="HTC2" s="1702"/>
      <c r="HTD2" s="1702"/>
      <c r="HTE2" s="1702"/>
      <c r="HTF2" s="1702"/>
      <c r="HTG2" s="1702"/>
      <c r="HTH2" s="1702"/>
      <c r="HTI2" s="1702"/>
      <c r="HTJ2" s="1702"/>
      <c r="HTK2" s="1702"/>
      <c r="HTL2" s="1702"/>
      <c r="HTM2" s="1702"/>
      <c r="HTN2" s="1702"/>
      <c r="HTO2" s="1702"/>
      <c r="HTP2" s="1702"/>
      <c r="HTQ2" s="1702"/>
      <c r="HTR2" s="1702"/>
      <c r="HTS2" s="1702"/>
      <c r="HTT2" s="1702"/>
      <c r="HTU2" s="1702"/>
      <c r="HTV2" s="1702"/>
      <c r="HTW2" s="1702"/>
      <c r="HTX2" s="1702"/>
      <c r="HTY2" s="1702"/>
      <c r="HTZ2" s="1702"/>
      <c r="HUA2" s="1702"/>
      <c r="HUB2" s="1702"/>
      <c r="HUC2" s="1702"/>
      <c r="HUD2" s="1702"/>
      <c r="HUE2" s="1702"/>
      <c r="HUF2" s="1702"/>
      <c r="HUG2" s="1702"/>
      <c r="HUH2" s="1702"/>
      <c r="HUI2" s="1702"/>
      <c r="HUJ2" s="1702"/>
      <c r="HUK2" s="1702"/>
      <c r="HUL2" s="1702"/>
      <c r="HUM2" s="1702"/>
      <c r="HUN2" s="1702"/>
      <c r="HUO2" s="1702"/>
      <c r="HUP2" s="1702"/>
      <c r="HUQ2" s="1702"/>
      <c r="HUR2" s="1702"/>
      <c r="HUS2" s="1702"/>
      <c r="HUT2" s="1702"/>
      <c r="HUU2" s="1702"/>
      <c r="HUV2" s="1702"/>
      <c r="HUW2" s="1702"/>
      <c r="HUX2" s="1702"/>
      <c r="HUY2" s="1702"/>
      <c r="HUZ2" s="1702"/>
      <c r="HVA2" s="1702"/>
      <c r="HVB2" s="1702"/>
      <c r="HVC2" s="1702"/>
      <c r="HVD2" s="1702"/>
      <c r="HVE2" s="1702"/>
      <c r="HVF2" s="1702"/>
      <c r="HVG2" s="1702"/>
      <c r="HVH2" s="1702"/>
      <c r="HVI2" s="1702"/>
      <c r="HVJ2" s="1702"/>
      <c r="HVK2" s="1702"/>
      <c r="HVL2" s="1702"/>
      <c r="HVM2" s="1702"/>
      <c r="HVN2" s="1702"/>
      <c r="HVO2" s="1702"/>
      <c r="HVP2" s="1702"/>
      <c r="HVQ2" s="1702"/>
      <c r="HVR2" s="1702"/>
      <c r="HVS2" s="1702"/>
      <c r="HVT2" s="1702"/>
      <c r="HVU2" s="1702"/>
      <c r="HVV2" s="1702"/>
      <c r="HVW2" s="1702"/>
      <c r="HVX2" s="1702"/>
      <c r="HVY2" s="1702"/>
      <c r="HVZ2" s="1702"/>
      <c r="HWA2" s="1702"/>
      <c r="HWB2" s="1702"/>
      <c r="HWC2" s="1702"/>
      <c r="HWD2" s="1702"/>
      <c r="HWE2" s="1702"/>
      <c r="HWF2" s="1702"/>
      <c r="HWG2" s="1702"/>
      <c r="HWH2" s="1702"/>
      <c r="HWI2" s="1702"/>
      <c r="HWJ2" s="1702"/>
      <c r="HWK2" s="1702"/>
      <c r="HWL2" s="1702"/>
      <c r="HWM2" s="1702"/>
      <c r="HWN2" s="1702"/>
      <c r="HWO2" s="1702"/>
      <c r="HWP2" s="1702"/>
      <c r="HWQ2" s="1702"/>
      <c r="HWR2" s="1702"/>
      <c r="HWS2" s="1702"/>
      <c r="HWT2" s="1702"/>
      <c r="HWU2" s="1702"/>
      <c r="HWV2" s="1702"/>
      <c r="HWW2" s="1702"/>
      <c r="HWX2" s="1702"/>
      <c r="HWY2" s="1702"/>
      <c r="HWZ2" s="1702"/>
      <c r="HXA2" s="1702"/>
      <c r="HXB2" s="1702"/>
      <c r="HXC2" s="1702"/>
      <c r="HXD2" s="1702"/>
      <c r="HXE2" s="1702"/>
      <c r="HXF2" s="1702"/>
      <c r="HXG2" s="1702"/>
      <c r="HXH2" s="1702"/>
      <c r="HXI2" s="1702"/>
      <c r="HXJ2" s="1702"/>
      <c r="HXK2" s="1702"/>
      <c r="HXL2" s="1702"/>
      <c r="HXM2" s="1702"/>
      <c r="HXN2" s="1702"/>
      <c r="HXO2" s="1702"/>
      <c r="HXP2" s="1702"/>
      <c r="HXQ2" s="1702"/>
      <c r="HXR2" s="1702"/>
      <c r="HXS2" s="1702"/>
      <c r="HXT2" s="1702"/>
      <c r="HXU2" s="1702"/>
      <c r="HXV2" s="1702"/>
      <c r="HXW2" s="1702"/>
      <c r="HXX2" s="1702"/>
      <c r="HXY2" s="1702"/>
      <c r="HXZ2" s="1702"/>
      <c r="HYA2" s="1702"/>
      <c r="HYB2" s="1702"/>
      <c r="HYC2" s="1702"/>
      <c r="HYD2" s="1702"/>
      <c r="HYE2" s="1702"/>
      <c r="HYF2" s="1702"/>
      <c r="HYG2" s="1702"/>
      <c r="HYH2" s="1702"/>
      <c r="HYI2" s="1702"/>
      <c r="HYJ2" s="1702"/>
      <c r="HYK2" s="1702"/>
      <c r="HYL2" s="1702"/>
      <c r="HYM2" s="1702"/>
      <c r="HYN2" s="1702"/>
      <c r="HYO2" s="1702"/>
      <c r="HYP2" s="1702"/>
      <c r="HYQ2" s="1702"/>
      <c r="HYR2" s="1702"/>
      <c r="HYS2" s="1702"/>
      <c r="HYT2" s="1702"/>
      <c r="HYU2" s="1702"/>
      <c r="HYV2" s="1702"/>
      <c r="HYW2" s="1702"/>
      <c r="HYX2" s="1702"/>
      <c r="HYY2" s="1702"/>
      <c r="HYZ2" s="1702"/>
      <c r="HZA2" s="1702"/>
      <c r="HZB2" s="1702"/>
      <c r="HZC2" s="1702"/>
      <c r="HZD2" s="1702"/>
      <c r="HZE2" s="1702"/>
      <c r="HZF2" s="1702"/>
      <c r="HZG2" s="1702"/>
      <c r="HZH2" s="1702"/>
      <c r="HZI2" s="1702"/>
      <c r="HZJ2" s="1702"/>
      <c r="HZK2" s="1702"/>
      <c r="HZL2" s="1702"/>
      <c r="HZM2" s="1702"/>
      <c r="HZN2" s="1702"/>
      <c r="HZO2" s="1702"/>
      <c r="HZP2" s="1702"/>
      <c r="HZQ2" s="1702"/>
      <c r="HZR2" s="1702"/>
      <c r="HZS2" s="1702"/>
      <c r="HZT2" s="1702"/>
      <c r="HZU2" s="1702"/>
      <c r="HZV2" s="1702"/>
      <c r="HZW2" s="1702"/>
      <c r="HZX2" s="1702"/>
      <c r="HZY2" s="1702"/>
      <c r="HZZ2" s="1702"/>
      <c r="IAA2" s="1702"/>
      <c r="IAB2" s="1702"/>
      <c r="IAC2" s="1702"/>
      <c r="IAD2" s="1702"/>
      <c r="IAE2" s="1702"/>
      <c r="IAF2" s="1702"/>
      <c r="IAG2" s="1702"/>
      <c r="IAH2" s="1702"/>
      <c r="IAI2" s="1702"/>
      <c r="IAJ2" s="1702"/>
      <c r="IAK2" s="1702"/>
      <c r="IAL2" s="1702"/>
      <c r="IAM2" s="1702"/>
      <c r="IAN2" s="1702"/>
      <c r="IAO2" s="1702"/>
      <c r="IAP2" s="1702"/>
      <c r="IAQ2" s="1702"/>
      <c r="IAR2" s="1702"/>
      <c r="IAS2" s="1702"/>
      <c r="IAT2" s="1702"/>
      <c r="IAU2" s="1702"/>
      <c r="IAV2" s="1702"/>
      <c r="IAW2" s="1702"/>
      <c r="IAX2" s="1702"/>
      <c r="IAY2" s="1702"/>
      <c r="IAZ2" s="1702"/>
      <c r="IBA2" s="1702"/>
      <c r="IBB2" s="1702"/>
      <c r="IBC2" s="1702"/>
      <c r="IBD2" s="1702"/>
      <c r="IBE2" s="1702"/>
      <c r="IBF2" s="1702"/>
      <c r="IBG2" s="1702"/>
      <c r="IBH2" s="1702"/>
      <c r="IBI2" s="1702"/>
      <c r="IBJ2" s="1702"/>
      <c r="IBK2" s="1702"/>
      <c r="IBL2" s="1702"/>
      <c r="IBM2" s="1702"/>
      <c r="IBN2" s="1702"/>
      <c r="IBO2" s="1702"/>
      <c r="IBP2" s="1702"/>
      <c r="IBQ2" s="1702"/>
      <c r="IBR2" s="1702"/>
      <c r="IBS2" s="1702"/>
      <c r="IBT2" s="1702"/>
      <c r="IBU2" s="1702"/>
      <c r="IBV2" s="1702"/>
      <c r="IBW2" s="1702"/>
      <c r="IBX2" s="1702"/>
      <c r="IBY2" s="1702"/>
      <c r="IBZ2" s="1702"/>
      <c r="ICA2" s="1702"/>
      <c r="ICB2" s="1702"/>
      <c r="ICC2" s="1702"/>
      <c r="ICD2" s="1702"/>
      <c r="ICE2" s="1702"/>
      <c r="ICF2" s="1702"/>
      <c r="ICG2" s="1702"/>
      <c r="ICH2" s="1702"/>
      <c r="ICI2" s="1702"/>
      <c r="ICJ2" s="1702"/>
      <c r="ICK2" s="1702"/>
      <c r="ICL2" s="1702"/>
      <c r="ICM2" s="1702"/>
      <c r="ICN2" s="1702"/>
      <c r="ICO2" s="1702"/>
      <c r="ICP2" s="1702"/>
      <c r="ICQ2" s="1702"/>
      <c r="ICR2" s="1702"/>
      <c r="ICS2" s="1702"/>
      <c r="ICT2" s="1702"/>
      <c r="ICU2" s="1702"/>
      <c r="ICV2" s="1702"/>
      <c r="ICW2" s="1702"/>
      <c r="ICX2" s="1702"/>
      <c r="ICY2" s="1702"/>
      <c r="ICZ2" s="1702"/>
      <c r="IDA2" s="1702"/>
      <c r="IDB2" s="1702"/>
      <c r="IDC2" s="1702"/>
      <c r="IDD2" s="1702"/>
      <c r="IDE2" s="1702"/>
      <c r="IDF2" s="1702"/>
      <c r="IDG2" s="1702"/>
      <c r="IDH2" s="1702"/>
      <c r="IDI2" s="1702"/>
      <c r="IDJ2" s="1702"/>
      <c r="IDK2" s="1702"/>
      <c r="IDL2" s="1702"/>
      <c r="IDM2" s="1702"/>
      <c r="IDN2" s="1702"/>
      <c r="IDO2" s="1702"/>
      <c r="IDP2" s="1702"/>
      <c r="IDQ2" s="1702"/>
      <c r="IDR2" s="1702"/>
      <c r="IDS2" s="1702"/>
      <c r="IDT2" s="1702"/>
      <c r="IDU2" s="1702"/>
      <c r="IDV2" s="1702"/>
      <c r="IDW2" s="1702"/>
      <c r="IDX2" s="1702"/>
      <c r="IDY2" s="1702"/>
      <c r="IDZ2" s="1702"/>
      <c r="IEA2" s="1702"/>
      <c r="IEB2" s="1702"/>
      <c r="IEC2" s="1702"/>
      <c r="IED2" s="1702"/>
      <c r="IEE2" s="1702"/>
      <c r="IEF2" s="1702"/>
      <c r="IEG2" s="1702"/>
      <c r="IEH2" s="1702"/>
      <c r="IEI2" s="1702"/>
      <c r="IEJ2" s="1702"/>
      <c r="IEK2" s="1702"/>
      <c r="IEL2" s="1702"/>
      <c r="IEM2" s="1702"/>
      <c r="IEN2" s="1702"/>
      <c r="IEO2" s="1702"/>
      <c r="IEP2" s="1702"/>
      <c r="IEQ2" s="1702"/>
      <c r="IER2" s="1702"/>
      <c r="IES2" s="1702"/>
      <c r="IET2" s="1702"/>
      <c r="IEU2" s="1702"/>
      <c r="IEV2" s="1702"/>
      <c r="IEW2" s="1702"/>
      <c r="IEX2" s="1702"/>
      <c r="IEY2" s="1702"/>
      <c r="IEZ2" s="1702"/>
      <c r="IFA2" s="1702"/>
      <c r="IFB2" s="1702"/>
      <c r="IFC2" s="1702"/>
      <c r="IFD2" s="1702"/>
      <c r="IFE2" s="1702"/>
      <c r="IFF2" s="1702"/>
      <c r="IFG2" s="1702"/>
      <c r="IFH2" s="1702"/>
      <c r="IFI2" s="1702"/>
      <c r="IFJ2" s="1702"/>
      <c r="IFK2" s="1702"/>
      <c r="IFL2" s="1702"/>
      <c r="IFM2" s="1702"/>
      <c r="IFN2" s="1702"/>
      <c r="IFO2" s="1702"/>
      <c r="IFP2" s="1702"/>
      <c r="IFQ2" s="1702"/>
      <c r="IFR2" s="1702"/>
      <c r="IFS2" s="1702"/>
      <c r="IFT2" s="1702"/>
      <c r="IFU2" s="1702"/>
      <c r="IFV2" s="1702"/>
      <c r="IFW2" s="1702"/>
      <c r="IFX2" s="1702"/>
      <c r="IFY2" s="1702"/>
      <c r="IFZ2" s="1702"/>
      <c r="IGA2" s="1702"/>
      <c r="IGB2" s="1702"/>
      <c r="IGC2" s="1702"/>
      <c r="IGD2" s="1702"/>
      <c r="IGE2" s="1702"/>
      <c r="IGF2" s="1702"/>
      <c r="IGG2" s="1702"/>
      <c r="IGH2" s="1702"/>
      <c r="IGI2" s="1702"/>
      <c r="IGJ2" s="1702"/>
      <c r="IGK2" s="1702"/>
      <c r="IGL2" s="1702"/>
      <c r="IGM2" s="1702"/>
      <c r="IGN2" s="1702"/>
      <c r="IGO2" s="1702"/>
      <c r="IGP2" s="1702"/>
      <c r="IGQ2" s="1702"/>
      <c r="IGR2" s="1702"/>
      <c r="IGS2" s="1702"/>
      <c r="IGT2" s="1702"/>
      <c r="IGU2" s="1702"/>
      <c r="IGV2" s="1702"/>
      <c r="IGW2" s="1702"/>
      <c r="IGX2" s="1702"/>
      <c r="IGY2" s="1702"/>
      <c r="IGZ2" s="1702"/>
      <c r="IHA2" s="1702"/>
      <c r="IHB2" s="1702"/>
      <c r="IHC2" s="1702"/>
      <c r="IHD2" s="1702"/>
      <c r="IHE2" s="1702"/>
      <c r="IHF2" s="1702"/>
      <c r="IHG2" s="1702"/>
      <c r="IHH2" s="1702"/>
      <c r="IHI2" s="1702"/>
      <c r="IHJ2" s="1702"/>
      <c r="IHK2" s="1702"/>
      <c r="IHL2" s="1702"/>
      <c r="IHM2" s="1702"/>
      <c r="IHN2" s="1702"/>
      <c r="IHO2" s="1702"/>
      <c r="IHP2" s="1702"/>
      <c r="IHQ2" s="1702"/>
      <c r="IHR2" s="1702"/>
      <c r="IHS2" s="1702"/>
      <c r="IHT2" s="1702"/>
      <c r="IHU2" s="1702"/>
      <c r="IHV2" s="1702"/>
      <c r="IHW2" s="1702"/>
      <c r="IHX2" s="1702"/>
      <c r="IHY2" s="1702"/>
      <c r="IHZ2" s="1702"/>
      <c r="IIA2" s="1702"/>
      <c r="IIB2" s="1702"/>
      <c r="IIC2" s="1702"/>
      <c r="IID2" s="1702"/>
      <c r="IIE2" s="1702"/>
      <c r="IIF2" s="1702"/>
      <c r="IIG2" s="1702"/>
      <c r="IIH2" s="1702"/>
      <c r="III2" s="1702"/>
      <c r="IIJ2" s="1702"/>
      <c r="IIK2" s="1702"/>
      <c r="IIL2" s="1702"/>
      <c r="IIM2" s="1702"/>
      <c r="IIN2" s="1702"/>
      <c r="IIO2" s="1702"/>
      <c r="IIP2" s="1702"/>
      <c r="IIQ2" s="1702"/>
      <c r="IIR2" s="1702"/>
      <c r="IIS2" s="1702"/>
      <c r="IIT2" s="1702"/>
      <c r="IIU2" s="1702"/>
      <c r="IIV2" s="1702"/>
      <c r="IIW2" s="1702"/>
      <c r="IIX2" s="1702"/>
      <c r="IIY2" s="1702"/>
      <c r="IIZ2" s="1702"/>
      <c r="IJA2" s="1702"/>
      <c r="IJB2" s="1702"/>
      <c r="IJC2" s="1702"/>
      <c r="IJD2" s="1702"/>
      <c r="IJE2" s="1702"/>
      <c r="IJF2" s="1702"/>
      <c r="IJG2" s="1702"/>
      <c r="IJH2" s="1702"/>
      <c r="IJI2" s="1702"/>
      <c r="IJJ2" s="1702"/>
      <c r="IJK2" s="1702"/>
      <c r="IJL2" s="1702"/>
      <c r="IJM2" s="1702"/>
      <c r="IJN2" s="1702"/>
      <c r="IJO2" s="1702"/>
      <c r="IJP2" s="1702"/>
      <c r="IJQ2" s="1702"/>
      <c r="IJR2" s="1702"/>
      <c r="IJS2" s="1702"/>
      <c r="IJT2" s="1702"/>
      <c r="IJU2" s="1702"/>
      <c r="IJV2" s="1702"/>
      <c r="IJW2" s="1702"/>
      <c r="IJX2" s="1702"/>
      <c r="IJY2" s="1702"/>
      <c r="IJZ2" s="1702"/>
      <c r="IKA2" s="1702"/>
      <c r="IKB2" s="1702"/>
      <c r="IKC2" s="1702"/>
      <c r="IKD2" s="1702"/>
      <c r="IKE2" s="1702"/>
      <c r="IKF2" s="1702"/>
      <c r="IKG2" s="1702"/>
      <c r="IKH2" s="1702"/>
      <c r="IKI2" s="1702"/>
      <c r="IKJ2" s="1702"/>
      <c r="IKK2" s="1702"/>
      <c r="IKL2" s="1702"/>
      <c r="IKM2" s="1702"/>
      <c r="IKN2" s="1702"/>
      <c r="IKO2" s="1702"/>
      <c r="IKP2" s="1702"/>
      <c r="IKQ2" s="1702"/>
      <c r="IKR2" s="1702"/>
      <c r="IKS2" s="1702"/>
      <c r="IKT2" s="1702"/>
      <c r="IKU2" s="1702"/>
      <c r="IKV2" s="1702"/>
      <c r="IKW2" s="1702"/>
      <c r="IKX2" s="1702"/>
      <c r="IKY2" s="1702"/>
      <c r="IKZ2" s="1702"/>
      <c r="ILA2" s="1702"/>
      <c r="ILB2" s="1702"/>
      <c r="ILC2" s="1702"/>
      <c r="ILD2" s="1702"/>
      <c r="ILE2" s="1702"/>
      <c r="ILF2" s="1702"/>
      <c r="ILG2" s="1702"/>
      <c r="ILH2" s="1702"/>
      <c r="ILI2" s="1702"/>
      <c r="ILJ2" s="1702"/>
      <c r="ILK2" s="1702"/>
      <c r="ILL2" s="1702"/>
      <c r="ILM2" s="1702"/>
      <c r="ILN2" s="1702"/>
      <c r="ILO2" s="1702"/>
      <c r="ILP2" s="1702"/>
      <c r="ILQ2" s="1702"/>
      <c r="ILR2" s="1702"/>
      <c r="ILS2" s="1702"/>
      <c r="ILT2" s="1702"/>
      <c r="ILU2" s="1702"/>
      <c r="ILV2" s="1702"/>
      <c r="ILW2" s="1702"/>
      <c r="ILX2" s="1702"/>
      <c r="ILY2" s="1702"/>
      <c r="ILZ2" s="1702"/>
      <c r="IMA2" s="1702"/>
      <c r="IMB2" s="1702"/>
      <c r="IMC2" s="1702"/>
      <c r="IMD2" s="1702"/>
      <c r="IME2" s="1702"/>
      <c r="IMF2" s="1702"/>
      <c r="IMG2" s="1702"/>
      <c r="IMH2" s="1702"/>
      <c r="IMI2" s="1702"/>
      <c r="IMJ2" s="1702"/>
      <c r="IMK2" s="1702"/>
      <c r="IML2" s="1702"/>
      <c r="IMM2" s="1702"/>
      <c r="IMN2" s="1702"/>
      <c r="IMO2" s="1702"/>
      <c r="IMP2" s="1702"/>
      <c r="IMQ2" s="1702"/>
      <c r="IMR2" s="1702"/>
      <c r="IMS2" s="1702"/>
      <c r="IMT2" s="1702"/>
      <c r="IMU2" s="1702"/>
      <c r="IMV2" s="1702"/>
      <c r="IMW2" s="1702"/>
      <c r="IMX2" s="1702"/>
      <c r="IMY2" s="1702"/>
      <c r="IMZ2" s="1702"/>
      <c r="INA2" s="1702"/>
      <c r="INB2" s="1702"/>
      <c r="INC2" s="1702"/>
      <c r="IND2" s="1702"/>
      <c r="INE2" s="1702"/>
      <c r="INF2" s="1702"/>
      <c r="ING2" s="1702"/>
      <c r="INH2" s="1702"/>
      <c r="INI2" s="1702"/>
      <c r="INJ2" s="1702"/>
      <c r="INK2" s="1702"/>
      <c r="INL2" s="1702"/>
      <c r="INM2" s="1702"/>
      <c r="INN2" s="1702"/>
      <c r="INO2" s="1702"/>
      <c r="INP2" s="1702"/>
      <c r="INQ2" s="1702"/>
      <c r="INR2" s="1702"/>
      <c r="INS2" s="1702"/>
      <c r="INT2" s="1702"/>
      <c r="INU2" s="1702"/>
      <c r="INV2" s="1702"/>
      <c r="INW2" s="1702"/>
      <c r="INX2" s="1702"/>
      <c r="INY2" s="1702"/>
      <c r="INZ2" s="1702"/>
      <c r="IOA2" s="1702"/>
      <c r="IOB2" s="1702"/>
      <c r="IOC2" s="1702"/>
      <c r="IOD2" s="1702"/>
      <c r="IOE2" s="1702"/>
      <c r="IOF2" s="1702"/>
      <c r="IOG2" s="1702"/>
      <c r="IOH2" s="1702"/>
      <c r="IOI2" s="1702"/>
      <c r="IOJ2" s="1702"/>
      <c r="IOK2" s="1702"/>
      <c r="IOL2" s="1702"/>
      <c r="IOM2" s="1702"/>
      <c r="ION2" s="1702"/>
      <c r="IOO2" s="1702"/>
      <c r="IOP2" s="1702"/>
      <c r="IOQ2" s="1702"/>
      <c r="IOR2" s="1702"/>
      <c r="IOS2" s="1702"/>
      <c r="IOT2" s="1702"/>
      <c r="IOU2" s="1702"/>
      <c r="IOV2" s="1702"/>
      <c r="IOW2" s="1702"/>
      <c r="IOX2" s="1702"/>
      <c r="IOY2" s="1702"/>
      <c r="IOZ2" s="1702"/>
      <c r="IPA2" s="1702"/>
      <c r="IPB2" s="1702"/>
      <c r="IPC2" s="1702"/>
      <c r="IPD2" s="1702"/>
      <c r="IPE2" s="1702"/>
      <c r="IPF2" s="1702"/>
      <c r="IPG2" s="1702"/>
      <c r="IPH2" s="1702"/>
      <c r="IPI2" s="1702"/>
      <c r="IPJ2" s="1702"/>
      <c r="IPK2" s="1702"/>
      <c r="IPL2" s="1702"/>
      <c r="IPM2" s="1702"/>
      <c r="IPN2" s="1702"/>
      <c r="IPO2" s="1702"/>
      <c r="IPP2" s="1702"/>
      <c r="IPQ2" s="1702"/>
      <c r="IPR2" s="1702"/>
      <c r="IPS2" s="1702"/>
      <c r="IPT2" s="1702"/>
      <c r="IPU2" s="1702"/>
      <c r="IPV2" s="1702"/>
      <c r="IPW2" s="1702"/>
      <c r="IPX2" s="1702"/>
      <c r="IPY2" s="1702"/>
      <c r="IPZ2" s="1702"/>
      <c r="IQA2" s="1702"/>
      <c r="IQB2" s="1702"/>
      <c r="IQC2" s="1702"/>
      <c r="IQD2" s="1702"/>
      <c r="IQE2" s="1702"/>
      <c r="IQF2" s="1702"/>
      <c r="IQG2" s="1702"/>
      <c r="IQH2" s="1702"/>
      <c r="IQI2" s="1702"/>
      <c r="IQJ2" s="1702"/>
      <c r="IQK2" s="1702"/>
      <c r="IQL2" s="1702"/>
      <c r="IQM2" s="1702"/>
      <c r="IQN2" s="1702"/>
      <c r="IQO2" s="1702"/>
      <c r="IQP2" s="1702"/>
      <c r="IQQ2" s="1702"/>
      <c r="IQR2" s="1702"/>
      <c r="IQS2" s="1702"/>
      <c r="IQT2" s="1702"/>
      <c r="IQU2" s="1702"/>
      <c r="IQV2" s="1702"/>
      <c r="IQW2" s="1702"/>
      <c r="IQX2" s="1702"/>
      <c r="IQY2" s="1702"/>
      <c r="IQZ2" s="1702"/>
      <c r="IRA2" s="1702"/>
      <c r="IRB2" s="1702"/>
      <c r="IRC2" s="1702"/>
      <c r="IRD2" s="1702"/>
      <c r="IRE2" s="1702"/>
      <c r="IRF2" s="1702"/>
      <c r="IRG2" s="1702"/>
      <c r="IRH2" s="1702"/>
      <c r="IRI2" s="1702"/>
      <c r="IRJ2" s="1702"/>
      <c r="IRK2" s="1702"/>
      <c r="IRL2" s="1702"/>
      <c r="IRM2" s="1702"/>
      <c r="IRN2" s="1702"/>
      <c r="IRO2" s="1702"/>
      <c r="IRP2" s="1702"/>
      <c r="IRQ2" s="1702"/>
      <c r="IRR2" s="1702"/>
      <c r="IRS2" s="1702"/>
      <c r="IRT2" s="1702"/>
      <c r="IRU2" s="1702"/>
      <c r="IRV2" s="1702"/>
      <c r="IRW2" s="1702"/>
      <c r="IRX2" s="1702"/>
      <c r="IRY2" s="1702"/>
      <c r="IRZ2" s="1702"/>
      <c r="ISA2" s="1702"/>
      <c r="ISB2" s="1702"/>
      <c r="ISC2" s="1702"/>
      <c r="ISD2" s="1702"/>
      <c r="ISE2" s="1702"/>
      <c r="ISF2" s="1702"/>
      <c r="ISG2" s="1702"/>
      <c r="ISH2" s="1702"/>
      <c r="ISI2" s="1702"/>
      <c r="ISJ2" s="1702"/>
      <c r="ISK2" s="1702"/>
      <c r="ISL2" s="1702"/>
      <c r="ISM2" s="1702"/>
      <c r="ISN2" s="1702"/>
      <c r="ISO2" s="1702"/>
      <c r="ISP2" s="1702"/>
      <c r="ISQ2" s="1702"/>
      <c r="ISR2" s="1702"/>
      <c r="ISS2" s="1702"/>
      <c r="IST2" s="1702"/>
      <c r="ISU2" s="1702"/>
      <c r="ISV2" s="1702"/>
      <c r="ISW2" s="1702"/>
      <c r="ISX2" s="1702"/>
      <c r="ISY2" s="1702"/>
      <c r="ISZ2" s="1702"/>
      <c r="ITA2" s="1702"/>
      <c r="ITB2" s="1702"/>
      <c r="ITC2" s="1702"/>
      <c r="ITD2" s="1702"/>
      <c r="ITE2" s="1702"/>
      <c r="ITF2" s="1702"/>
      <c r="ITG2" s="1702"/>
      <c r="ITH2" s="1702"/>
      <c r="ITI2" s="1702"/>
      <c r="ITJ2" s="1702"/>
      <c r="ITK2" s="1702"/>
      <c r="ITL2" s="1702"/>
      <c r="ITM2" s="1702"/>
      <c r="ITN2" s="1702"/>
      <c r="ITO2" s="1702"/>
      <c r="ITP2" s="1702"/>
      <c r="ITQ2" s="1702"/>
      <c r="ITR2" s="1702"/>
      <c r="ITS2" s="1702"/>
      <c r="ITT2" s="1702"/>
      <c r="ITU2" s="1702"/>
      <c r="ITV2" s="1702"/>
      <c r="ITW2" s="1702"/>
      <c r="ITX2" s="1702"/>
      <c r="ITY2" s="1702"/>
      <c r="ITZ2" s="1702"/>
      <c r="IUA2" s="1702"/>
      <c r="IUB2" s="1702"/>
      <c r="IUC2" s="1702"/>
      <c r="IUD2" s="1702"/>
      <c r="IUE2" s="1702"/>
      <c r="IUF2" s="1702"/>
      <c r="IUG2" s="1702"/>
      <c r="IUH2" s="1702"/>
      <c r="IUI2" s="1702"/>
      <c r="IUJ2" s="1702"/>
      <c r="IUK2" s="1702"/>
      <c r="IUL2" s="1702"/>
      <c r="IUM2" s="1702"/>
      <c r="IUN2" s="1702"/>
      <c r="IUO2" s="1702"/>
      <c r="IUP2" s="1702"/>
      <c r="IUQ2" s="1702"/>
      <c r="IUR2" s="1702"/>
      <c r="IUS2" s="1702"/>
      <c r="IUT2" s="1702"/>
      <c r="IUU2" s="1702"/>
      <c r="IUV2" s="1702"/>
      <c r="IUW2" s="1702"/>
      <c r="IUX2" s="1702"/>
      <c r="IUY2" s="1702"/>
      <c r="IUZ2" s="1702"/>
      <c r="IVA2" s="1702"/>
      <c r="IVB2" s="1702"/>
      <c r="IVC2" s="1702"/>
      <c r="IVD2" s="1702"/>
      <c r="IVE2" s="1702"/>
      <c r="IVF2" s="1702"/>
      <c r="IVG2" s="1702"/>
      <c r="IVH2" s="1702"/>
      <c r="IVI2" s="1702"/>
      <c r="IVJ2" s="1702"/>
      <c r="IVK2" s="1702"/>
      <c r="IVL2" s="1702"/>
      <c r="IVM2" s="1702"/>
      <c r="IVN2" s="1702"/>
      <c r="IVO2" s="1702"/>
      <c r="IVP2" s="1702"/>
      <c r="IVQ2" s="1702"/>
      <c r="IVR2" s="1702"/>
      <c r="IVS2" s="1702"/>
      <c r="IVT2" s="1702"/>
      <c r="IVU2" s="1702"/>
      <c r="IVV2" s="1702"/>
      <c r="IVW2" s="1702"/>
      <c r="IVX2" s="1702"/>
      <c r="IVY2" s="1702"/>
      <c r="IVZ2" s="1702"/>
      <c r="IWA2" s="1702"/>
      <c r="IWB2" s="1702"/>
      <c r="IWC2" s="1702"/>
      <c r="IWD2" s="1702"/>
      <c r="IWE2" s="1702"/>
      <c r="IWF2" s="1702"/>
      <c r="IWG2" s="1702"/>
      <c r="IWH2" s="1702"/>
      <c r="IWI2" s="1702"/>
      <c r="IWJ2" s="1702"/>
      <c r="IWK2" s="1702"/>
      <c r="IWL2" s="1702"/>
      <c r="IWM2" s="1702"/>
      <c r="IWN2" s="1702"/>
      <c r="IWO2" s="1702"/>
      <c r="IWP2" s="1702"/>
      <c r="IWQ2" s="1702"/>
      <c r="IWR2" s="1702"/>
      <c r="IWS2" s="1702"/>
      <c r="IWT2" s="1702"/>
      <c r="IWU2" s="1702"/>
      <c r="IWV2" s="1702"/>
      <c r="IWW2" s="1702"/>
      <c r="IWX2" s="1702"/>
      <c r="IWY2" s="1702"/>
      <c r="IWZ2" s="1702"/>
      <c r="IXA2" s="1702"/>
      <c r="IXB2" s="1702"/>
      <c r="IXC2" s="1702"/>
      <c r="IXD2" s="1702"/>
      <c r="IXE2" s="1702"/>
      <c r="IXF2" s="1702"/>
      <c r="IXG2" s="1702"/>
      <c r="IXH2" s="1702"/>
      <c r="IXI2" s="1702"/>
      <c r="IXJ2" s="1702"/>
      <c r="IXK2" s="1702"/>
      <c r="IXL2" s="1702"/>
      <c r="IXM2" s="1702"/>
      <c r="IXN2" s="1702"/>
      <c r="IXO2" s="1702"/>
      <c r="IXP2" s="1702"/>
      <c r="IXQ2" s="1702"/>
      <c r="IXR2" s="1702"/>
      <c r="IXS2" s="1702"/>
      <c r="IXT2" s="1702"/>
      <c r="IXU2" s="1702"/>
      <c r="IXV2" s="1702"/>
      <c r="IXW2" s="1702"/>
      <c r="IXX2" s="1702"/>
      <c r="IXY2" s="1702"/>
      <c r="IXZ2" s="1702"/>
      <c r="IYA2" s="1702"/>
      <c r="IYB2" s="1702"/>
      <c r="IYC2" s="1702"/>
      <c r="IYD2" s="1702"/>
      <c r="IYE2" s="1702"/>
      <c r="IYF2" s="1702"/>
      <c r="IYG2" s="1702"/>
      <c r="IYH2" s="1702"/>
      <c r="IYI2" s="1702"/>
      <c r="IYJ2" s="1702"/>
      <c r="IYK2" s="1702"/>
      <c r="IYL2" s="1702"/>
      <c r="IYM2" s="1702"/>
      <c r="IYN2" s="1702"/>
      <c r="IYO2" s="1702"/>
      <c r="IYP2" s="1702"/>
      <c r="IYQ2" s="1702"/>
      <c r="IYR2" s="1702"/>
      <c r="IYS2" s="1702"/>
      <c r="IYT2" s="1702"/>
      <c r="IYU2" s="1702"/>
      <c r="IYV2" s="1702"/>
      <c r="IYW2" s="1702"/>
      <c r="IYX2" s="1702"/>
      <c r="IYY2" s="1702"/>
      <c r="IYZ2" s="1702"/>
      <c r="IZA2" s="1702"/>
      <c r="IZB2" s="1702"/>
      <c r="IZC2" s="1702"/>
      <c r="IZD2" s="1702"/>
      <c r="IZE2" s="1702"/>
      <c r="IZF2" s="1702"/>
      <c r="IZG2" s="1702"/>
      <c r="IZH2" s="1702"/>
      <c r="IZI2" s="1702"/>
      <c r="IZJ2" s="1702"/>
      <c r="IZK2" s="1702"/>
      <c r="IZL2" s="1702"/>
      <c r="IZM2" s="1702"/>
      <c r="IZN2" s="1702"/>
      <c r="IZO2" s="1702"/>
      <c r="IZP2" s="1702"/>
      <c r="IZQ2" s="1702"/>
      <c r="IZR2" s="1702"/>
      <c r="IZS2" s="1702"/>
      <c r="IZT2" s="1702"/>
      <c r="IZU2" s="1702"/>
      <c r="IZV2" s="1702"/>
      <c r="IZW2" s="1702"/>
      <c r="IZX2" s="1702"/>
      <c r="IZY2" s="1702"/>
      <c r="IZZ2" s="1702"/>
      <c r="JAA2" s="1702"/>
      <c r="JAB2" s="1702"/>
      <c r="JAC2" s="1702"/>
      <c r="JAD2" s="1702"/>
      <c r="JAE2" s="1702"/>
      <c r="JAF2" s="1702"/>
      <c r="JAG2" s="1702"/>
      <c r="JAH2" s="1702"/>
      <c r="JAI2" s="1702"/>
      <c r="JAJ2" s="1702"/>
      <c r="JAK2" s="1702"/>
      <c r="JAL2" s="1702"/>
      <c r="JAM2" s="1702"/>
      <c r="JAN2" s="1702"/>
      <c r="JAO2" s="1702"/>
      <c r="JAP2" s="1702"/>
      <c r="JAQ2" s="1702"/>
      <c r="JAR2" s="1702"/>
      <c r="JAS2" s="1702"/>
      <c r="JAT2" s="1702"/>
      <c r="JAU2" s="1702"/>
      <c r="JAV2" s="1702"/>
      <c r="JAW2" s="1702"/>
      <c r="JAX2" s="1702"/>
      <c r="JAY2" s="1702"/>
      <c r="JAZ2" s="1702"/>
      <c r="JBA2" s="1702"/>
      <c r="JBB2" s="1702"/>
      <c r="JBC2" s="1702"/>
      <c r="JBD2" s="1702"/>
      <c r="JBE2" s="1702"/>
      <c r="JBF2" s="1702"/>
      <c r="JBG2" s="1702"/>
      <c r="JBH2" s="1702"/>
      <c r="JBI2" s="1702"/>
      <c r="JBJ2" s="1702"/>
      <c r="JBK2" s="1702"/>
      <c r="JBL2" s="1702"/>
      <c r="JBM2" s="1702"/>
      <c r="JBN2" s="1702"/>
      <c r="JBO2" s="1702"/>
      <c r="JBP2" s="1702"/>
      <c r="JBQ2" s="1702"/>
      <c r="JBR2" s="1702"/>
      <c r="JBS2" s="1702"/>
      <c r="JBT2" s="1702"/>
      <c r="JBU2" s="1702"/>
      <c r="JBV2" s="1702"/>
      <c r="JBW2" s="1702"/>
      <c r="JBX2" s="1702"/>
      <c r="JBY2" s="1702"/>
      <c r="JBZ2" s="1702"/>
      <c r="JCA2" s="1702"/>
      <c r="JCB2" s="1702"/>
      <c r="JCC2" s="1702"/>
      <c r="JCD2" s="1702"/>
      <c r="JCE2" s="1702"/>
      <c r="JCF2" s="1702"/>
      <c r="JCG2" s="1702"/>
      <c r="JCH2" s="1702"/>
      <c r="JCI2" s="1702"/>
      <c r="JCJ2" s="1702"/>
      <c r="JCK2" s="1702"/>
      <c r="JCL2" s="1702"/>
      <c r="JCM2" s="1702"/>
      <c r="JCN2" s="1702"/>
      <c r="JCO2" s="1702"/>
      <c r="JCP2" s="1702"/>
      <c r="JCQ2" s="1702"/>
      <c r="JCR2" s="1702"/>
      <c r="JCS2" s="1702"/>
      <c r="JCT2" s="1702"/>
      <c r="JCU2" s="1702"/>
      <c r="JCV2" s="1702"/>
      <c r="JCW2" s="1702"/>
      <c r="JCX2" s="1702"/>
      <c r="JCY2" s="1702"/>
      <c r="JCZ2" s="1702"/>
      <c r="JDA2" s="1702"/>
      <c r="JDB2" s="1702"/>
      <c r="JDC2" s="1702"/>
      <c r="JDD2" s="1702"/>
      <c r="JDE2" s="1702"/>
      <c r="JDF2" s="1702"/>
      <c r="JDG2" s="1702"/>
      <c r="JDH2" s="1702"/>
      <c r="JDI2" s="1702"/>
      <c r="JDJ2" s="1702"/>
      <c r="JDK2" s="1702"/>
      <c r="JDL2" s="1702"/>
      <c r="JDM2" s="1702"/>
      <c r="JDN2" s="1702"/>
      <c r="JDO2" s="1702"/>
      <c r="JDP2" s="1702"/>
      <c r="JDQ2" s="1702"/>
      <c r="JDR2" s="1702"/>
      <c r="JDS2" s="1702"/>
      <c r="JDT2" s="1702"/>
      <c r="JDU2" s="1702"/>
      <c r="JDV2" s="1702"/>
      <c r="JDW2" s="1702"/>
      <c r="JDX2" s="1702"/>
      <c r="JDY2" s="1702"/>
      <c r="JDZ2" s="1702"/>
      <c r="JEA2" s="1702"/>
      <c r="JEB2" s="1702"/>
      <c r="JEC2" s="1702"/>
      <c r="JED2" s="1702"/>
      <c r="JEE2" s="1702"/>
      <c r="JEF2" s="1702"/>
      <c r="JEG2" s="1702"/>
      <c r="JEH2" s="1702"/>
      <c r="JEI2" s="1702"/>
      <c r="JEJ2" s="1702"/>
      <c r="JEK2" s="1702"/>
      <c r="JEL2" s="1702"/>
      <c r="JEM2" s="1702"/>
      <c r="JEN2" s="1702"/>
      <c r="JEO2" s="1702"/>
      <c r="JEP2" s="1702"/>
      <c r="JEQ2" s="1702"/>
      <c r="JER2" s="1702"/>
      <c r="JES2" s="1702"/>
      <c r="JET2" s="1702"/>
      <c r="JEU2" s="1702"/>
      <c r="JEV2" s="1702"/>
      <c r="JEW2" s="1702"/>
      <c r="JEX2" s="1702"/>
      <c r="JEY2" s="1702"/>
      <c r="JEZ2" s="1702"/>
      <c r="JFA2" s="1702"/>
      <c r="JFB2" s="1702"/>
      <c r="JFC2" s="1702"/>
      <c r="JFD2" s="1702"/>
      <c r="JFE2" s="1702"/>
      <c r="JFF2" s="1702"/>
      <c r="JFG2" s="1702"/>
      <c r="JFH2" s="1702"/>
      <c r="JFI2" s="1702"/>
      <c r="JFJ2" s="1702"/>
      <c r="JFK2" s="1702"/>
      <c r="JFL2" s="1702"/>
      <c r="JFM2" s="1702"/>
      <c r="JFN2" s="1702"/>
      <c r="JFO2" s="1702"/>
      <c r="JFP2" s="1702"/>
      <c r="JFQ2" s="1702"/>
      <c r="JFR2" s="1702"/>
      <c r="JFS2" s="1702"/>
      <c r="JFT2" s="1702"/>
      <c r="JFU2" s="1702"/>
      <c r="JFV2" s="1702"/>
      <c r="JFW2" s="1702"/>
      <c r="JFX2" s="1702"/>
      <c r="JFY2" s="1702"/>
      <c r="JFZ2" s="1702"/>
      <c r="JGA2" s="1702"/>
      <c r="JGB2" s="1702"/>
      <c r="JGC2" s="1702"/>
      <c r="JGD2" s="1702"/>
      <c r="JGE2" s="1702"/>
      <c r="JGF2" s="1702"/>
      <c r="JGG2" s="1702"/>
      <c r="JGH2" s="1702"/>
      <c r="JGI2" s="1702"/>
      <c r="JGJ2" s="1702"/>
      <c r="JGK2" s="1702"/>
      <c r="JGL2" s="1702"/>
      <c r="JGM2" s="1702"/>
      <c r="JGN2" s="1702"/>
      <c r="JGO2" s="1702"/>
      <c r="JGP2" s="1702"/>
      <c r="JGQ2" s="1702"/>
      <c r="JGR2" s="1702"/>
      <c r="JGS2" s="1702"/>
      <c r="JGT2" s="1702"/>
      <c r="JGU2" s="1702"/>
      <c r="JGV2" s="1702"/>
      <c r="JGW2" s="1702"/>
      <c r="JGX2" s="1702"/>
      <c r="JGY2" s="1702"/>
      <c r="JGZ2" s="1702"/>
      <c r="JHA2" s="1702"/>
      <c r="JHB2" s="1702"/>
      <c r="JHC2" s="1702"/>
      <c r="JHD2" s="1702"/>
      <c r="JHE2" s="1702"/>
      <c r="JHF2" s="1702"/>
      <c r="JHG2" s="1702"/>
      <c r="JHH2" s="1702"/>
      <c r="JHI2" s="1702"/>
      <c r="JHJ2" s="1702"/>
      <c r="JHK2" s="1702"/>
      <c r="JHL2" s="1702"/>
      <c r="JHM2" s="1702"/>
      <c r="JHN2" s="1702"/>
      <c r="JHO2" s="1702"/>
      <c r="JHP2" s="1702"/>
      <c r="JHQ2" s="1702"/>
      <c r="JHR2" s="1702"/>
      <c r="JHS2" s="1702"/>
      <c r="JHT2" s="1702"/>
      <c r="JHU2" s="1702"/>
      <c r="JHV2" s="1702"/>
      <c r="JHW2" s="1702"/>
      <c r="JHX2" s="1702"/>
      <c r="JHY2" s="1702"/>
      <c r="JHZ2" s="1702"/>
      <c r="JIA2" s="1702"/>
      <c r="JIB2" s="1702"/>
      <c r="JIC2" s="1702"/>
      <c r="JID2" s="1702"/>
      <c r="JIE2" s="1702"/>
      <c r="JIF2" s="1702"/>
      <c r="JIG2" s="1702"/>
      <c r="JIH2" s="1702"/>
      <c r="JII2" s="1702"/>
      <c r="JIJ2" s="1702"/>
      <c r="JIK2" s="1702"/>
      <c r="JIL2" s="1702"/>
      <c r="JIM2" s="1702"/>
      <c r="JIN2" s="1702"/>
      <c r="JIO2" s="1702"/>
      <c r="JIP2" s="1702"/>
      <c r="JIQ2" s="1702"/>
      <c r="JIR2" s="1702"/>
      <c r="JIS2" s="1702"/>
      <c r="JIT2" s="1702"/>
      <c r="JIU2" s="1702"/>
      <c r="JIV2" s="1702"/>
      <c r="JIW2" s="1702"/>
      <c r="JIX2" s="1702"/>
      <c r="JIY2" s="1702"/>
      <c r="JIZ2" s="1702"/>
      <c r="JJA2" s="1702"/>
      <c r="JJB2" s="1702"/>
      <c r="JJC2" s="1702"/>
      <c r="JJD2" s="1702"/>
      <c r="JJE2" s="1702"/>
      <c r="JJF2" s="1702"/>
      <c r="JJG2" s="1702"/>
      <c r="JJH2" s="1702"/>
      <c r="JJI2" s="1702"/>
      <c r="JJJ2" s="1702"/>
      <c r="JJK2" s="1702"/>
      <c r="JJL2" s="1702"/>
      <c r="JJM2" s="1702"/>
      <c r="JJN2" s="1702"/>
      <c r="JJO2" s="1702"/>
      <c r="JJP2" s="1702"/>
      <c r="JJQ2" s="1702"/>
      <c r="JJR2" s="1702"/>
      <c r="JJS2" s="1702"/>
      <c r="JJT2" s="1702"/>
      <c r="JJU2" s="1702"/>
      <c r="JJV2" s="1702"/>
      <c r="JJW2" s="1702"/>
      <c r="JJX2" s="1702"/>
      <c r="JJY2" s="1702"/>
      <c r="JJZ2" s="1702"/>
      <c r="JKA2" s="1702"/>
      <c r="JKB2" s="1702"/>
      <c r="JKC2" s="1702"/>
      <c r="JKD2" s="1702"/>
      <c r="JKE2" s="1702"/>
      <c r="JKF2" s="1702"/>
      <c r="JKG2" s="1702"/>
      <c r="JKH2" s="1702"/>
      <c r="JKI2" s="1702"/>
      <c r="JKJ2" s="1702"/>
      <c r="JKK2" s="1702"/>
      <c r="JKL2" s="1702"/>
      <c r="JKM2" s="1702"/>
      <c r="JKN2" s="1702"/>
      <c r="JKO2" s="1702"/>
      <c r="JKP2" s="1702"/>
      <c r="JKQ2" s="1702"/>
      <c r="JKR2" s="1702"/>
      <c r="JKS2" s="1702"/>
      <c r="JKT2" s="1702"/>
      <c r="JKU2" s="1702"/>
      <c r="JKV2" s="1702"/>
      <c r="JKW2" s="1702"/>
      <c r="JKX2" s="1702"/>
      <c r="JKY2" s="1702"/>
      <c r="JKZ2" s="1702"/>
      <c r="JLA2" s="1702"/>
      <c r="JLB2" s="1702"/>
      <c r="JLC2" s="1702"/>
      <c r="JLD2" s="1702"/>
      <c r="JLE2" s="1702"/>
      <c r="JLF2" s="1702"/>
      <c r="JLG2" s="1702"/>
      <c r="JLH2" s="1702"/>
      <c r="JLI2" s="1702"/>
      <c r="JLJ2" s="1702"/>
      <c r="JLK2" s="1702"/>
      <c r="JLL2" s="1702"/>
      <c r="JLM2" s="1702"/>
      <c r="JLN2" s="1702"/>
      <c r="JLO2" s="1702"/>
      <c r="JLP2" s="1702"/>
      <c r="JLQ2" s="1702"/>
      <c r="JLR2" s="1702"/>
      <c r="JLS2" s="1702"/>
      <c r="JLT2" s="1702"/>
      <c r="JLU2" s="1702"/>
      <c r="JLV2" s="1702"/>
      <c r="JLW2" s="1702"/>
      <c r="JLX2" s="1702"/>
      <c r="JLY2" s="1702"/>
      <c r="JLZ2" s="1702"/>
      <c r="JMA2" s="1702"/>
      <c r="JMB2" s="1702"/>
      <c r="JMC2" s="1702"/>
      <c r="JMD2" s="1702"/>
      <c r="JME2" s="1702"/>
      <c r="JMF2" s="1702"/>
      <c r="JMG2" s="1702"/>
      <c r="JMH2" s="1702"/>
      <c r="JMI2" s="1702"/>
      <c r="JMJ2" s="1702"/>
      <c r="JMK2" s="1702"/>
      <c r="JML2" s="1702"/>
      <c r="JMM2" s="1702"/>
      <c r="JMN2" s="1702"/>
      <c r="JMO2" s="1702"/>
      <c r="JMP2" s="1702"/>
      <c r="JMQ2" s="1702"/>
      <c r="JMR2" s="1702"/>
      <c r="JMS2" s="1702"/>
      <c r="JMT2" s="1702"/>
      <c r="JMU2" s="1702"/>
      <c r="JMV2" s="1702"/>
      <c r="JMW2" s="1702"/>
      <c r="JMX2" s="1702"/>
      <c r="JMY2" s="1702"/>
      <c r="JMZ2" s="1702"/>
      <c r="JNA2" s="1702"/>
      <c r="JNB2" s="1702"/>
      <c r="JNC2" s="1702"/>
      <c r="JND2" s="1702"/>
      <c r="JNE2" s="1702"/>
      <c r="JNF2" s="1702"/>
      <c r="JNG2" s="1702"/>
      <c r="JNH2" s="1702"/>
      <c r="JNI2" s="1702"/>
      <c r="JNJ2" s="1702"/>
      <c r="JNK2" s="1702"/>
      <c r="JNL2" s="1702"/>
      <c r="JNM2" s="1702"/>
      <c r="JNN2" s="1702"/>
      <c r="JNO2" s="1702"/>
      <c r="JNP2" s="1702"/>
      <c r="JNQ2" s="1702"/>
      <c r="JNR2" s="1702"/>
      <c r="JNS2" s="1702"/>
      <c r="JNT2" s="1702"/>
      <c r="JNU2" s="1702"/>
      <c r="JNV2" s="1702"/>
      <c r="JNW2" s="1702"/>
      <c r="JNX2" s="1702"/>
      <c r="JNY2" s="1702"/>
      <c r="JNZ2" s="1702"/>
      <c r="JOA2" s="1702"/>
      <c r="JOB2" s="1702"/>
      <c r="JOC2" s="1702"/>
      <c r="JOD2" s="1702"/>
      <c r="JOE2" s="1702"/>
      <c r="JOF2" s="1702"/>
      <c r="JOG2" s="1702"/>
      <c r="JOH2" s="1702"/>
      <c r="JOI2" s="1702"/>
      <c r="JOJ2" s="1702"/>
      <c r="JOK2" s="1702"/>
      <c r="JOL2" s="1702"/>
      <c r="JOM2" s="1702"/>
      <c r="JON2" s="1702"/>
      <c r="JOO2" s="1702"/>
      <c r="JOP2" s="1702"/>
      <c r="JOQ2" s="1702"/>
      <c r="JOR2" s="1702"/>
      <c r="JOS2" s="1702"/>
      <c r="JOT2" s="1702"/>
      <c r="JOU2" s="1702"/>
      <c r="JOV2" s="1702"/>
      <c r="JOW2" s="1702"/>
      <c r="JOX2" s="1702"/>
      <c r="JOY2" s="1702"/>
      <c r="JOZ2" s="1702"/>
      <c r="JPA2" s="1702"/>
      <c r="JPB2" s="1702"/>
      <c r="JPC2" s="1702"/>
      <c r="JPD2" s="1702"/>
      <c r="JPE2" s="1702"/>
      <c r="JPF2" s="1702"/>
      <c r="JPG2" s="1702"/>
      <c r="JPH2" s="1702"/>
      <c r="JPI2" s="1702"/>
      <c r="JPJ2" s="1702"/>
      <c r="JPK2" s="1702"/>
      <c r="JPL2" s="1702"/>
      <c r="JPM2" s="1702"/>
      <c r="JPN2" s="1702"/>
      <c r="JPO2" s="1702"/>
      <c r="JPP2" s="1702"/>
      <c r="JPQ2" s="1702"/>
      <c r="JPR2" s="1702"/>
      <c r="JPS2" s="1702"/>
      <c r="JPT2" s="1702"/>
      <c r="JPU2" s="1702"/>
      <c r="JPV2" s="1702"/>
      <c r="JPW2" s="1702"/>
      <c r="JPX2" s="1702"/>
      <c r="JPY2" s="1702"/>
      <c r="JPZ2" s="1702"/>
      <c r="JQA2" s="1702"/>
      <c r="JQB2" s="1702"/>
      <c r="JQC2" s="1702"/>
      <c r="JQD2" s="1702"/>
      <c r="JQE2" s="1702"/>
      <c r="JQF2" s="1702"/>
      <c r="JQG2" s="1702"/>
      <c r="JQH2" s="1702"/>
      <c r="JQI2" s="1702"/>
      <c r="JQJ2" s="1702"/>
      <c r="JQK2" s="1702"/>
      <c r="JQL2" s="1702"/>
      <c r="JQM2" s="1702"/>
      <c r="JQN2" s="1702"/>
      <c r="JQO2" s="1702"/>
      <c r="JQP2" s="1702"/>
      <c r="JQQ2" s="1702"/>
      <c r="JQR2" s="1702"/>
      <c r="JQS2" s="1702"/>
      <c r="JQT2" s="1702"/>
      <c r="JQU2" s="1702"/>
      <c r="JQV2" s="1702"/>
      <c r="JQW2" s="1702"/>
      <c r="JQX2" s="1702"/>
      <c r="JQY2" s="1702"/>
      <c r="JQZ2" s="1702"/>
      <c r="JRA2" s="1702"/>
      <c r="JRB2" s="1702"/>
      <c r="JRC2" s="1702"/>
      <c r="JRD2" s="1702"/>
      <c r="JRE2" s="1702"/>
      <c r="JRF2" s="1702"/>
      <c r="JRG2" s="1702"/>
      <c r="JRH2" s="1702"/>
      <c r="JRI2" s="1702"/>
      <c r="JRJ2" s="1702"/>
      <c r="JRK2" s="1702"/>
      <c r="JRL2" s="1702"/>
      <c r="JRM2" s="1702"/>
      <c r="JRN2" s="1702"/>
      <c r="JRO2" s="1702"/>
      <c r="JRP2" s="1702"/>
      <c r="JRQ2" s="1702"/>
      <c r="JRR2" s="1702"/>
      <c r="JRS2" s="1702"/>
      <c r="JRT2" s="1702"/>
      <c r="JRU2" s="1702"/>
      <c r="JRV2" s="1702"/>
      <c r="JRW2" s="1702"/>
      <c r="JRX2" s="1702"/>
      <c r="JRY2" s="1702"/>
      <c r="JRZ2" s="1702"/>
      <c r="JSA2" s="1702"/>
      <c r="JSB2" s="1702"/>
      <c r="JSC2" s="1702"/>
      <c r="JSD2" s="1702"/>
      <c r="JSE2" s="1702"/>
      <c r="JSF2" s="1702"/>
      <c r="JSG2" s="1702"/>
      <c r="JSH2" s="1702"/>
      <c r="JSI2" s="1702"/>
      <c r="JSJ2" s="1702"/>
      <c r="JSK2" s="1702"/>
      <c r="JSL2" s="1702"/>
      <c r="JSM2" s="1702"/>
      <c r="JSN2" s="1702"/>
      <c r="JSO2" s="1702"/>
      <c r="JSP2" s="1702"/>
      <c r="JSQ2" s="1702"/>
      <c r="JSR2" s="1702"/>
      <c r="JSS2" s="1702"/>
      <c r="JST2" s="1702"/>
      <c r="JSU2" s="1702"/>
      <c r="JSV2" s="1702"/>
      <c r="JSW2" s="1702"/>
      <c r="JSX2" s="1702"/>
      <c r="JSY2" s="1702"/>
      <c r="JSZ2" s="1702"/>
      <c r="JTA2" s="1702"/>
      <c r="JTB2" s="1702"/>
      <c r="JTC2" s="1702"/>
      <c r="JTD2" s="1702"/>
      <c r="JTE2" s="1702"/>
      <c r="JTF2" s="1702"/>
      <c r="JTG2" s="1702"/>
      <c r="JTH2" s="1702"/>
      <c r="JTI2" s="1702"/>
      <c r="JTJ2" s="1702"/>
      <c r="JTK2" s="1702"/>
      <c r="JTL2" s="1702"/>
      <c r="JTM2" s="1702"/>
      <c r="JTN2" s="1702"/>
      <c r="JTO2" s="1702"/>
      <c r="JTP2" s="1702"/>
      <c r="JTQ2" s="1702"/>
      <c r="JTR2" s="1702"/>
      <c r="JTS2" s="1702"/>
      <c r="JTT2" s="1702"/>
      <c r="JTU2" s="1702"/>
      <c r="JTV2" s="1702"/>
      <c r="JTW2" s="1702"/>
      <c r="JTX2" s="1702"/>
      <c r="JTY2" s="1702"/>
      <c r="JTZ2" s="1702"/>
      <c r="JUA2" s="1702"/>
      <c r="JUB2" s="1702"/>
      <c r="JUC2" s="1702"/>
      <c r="JUD2" s="1702"/>
      <c r="JUE2" s="1702"/>
      <c r="JUF2" s="1702"/>
      <c r="JUG2" s="1702"/>
      <c r="JUH2" s="1702"/>
      <c r="JUI2" s="1702"/>
      <c r="JUJ2" s="1702"/>
      <c r="JUK2" s="1702"/>
      <c r="JUL2" s="1702"/>
      <c r="JUM2" s="1702"/>
      <c r="JUN2" s="1702"/>
      <c r="JUO2" s="1702"/>
      <c r="JUP2" s="1702"/>
      <c r="JUQ2" s="1702"/>
      <c r="JUR2" s="1702"/>
      <c r="JUS2" s="1702"/>
      <c r="JUT2" s="1702"/>
      <c r="JUU2" s="1702"/>
      <c r="JUV2" s="1702"/>
      <c r="JUW2" s="1702"/>
      <c r="JUX2" s="1702"/>
      <c r="JUY2" s="1702"/>
      <c r="JUZ2" s="1702"/>
      <c r="JVA2" s="1702"/>
      <c r="JVB2" s="1702"/>
      <c r="JVC2" s="1702"/>
      <c r="JVD2" s="1702"/>
      <c r="JVE2" s="1702"/>
      <c r="JVF2" s="1702"/>
      <c r="JVG2" s="1702"/>
      <c r="JVH2" s="1702"/>
      <c r="JVI2" s="1702"/>
      <c r="JVJ2" s="1702"/>
      <c r="JVK2" s="1702"/>
      <c r="JVL2" s="1702"/>
      <c r="JVM2" s="1702"/>
      <c r="JVN2" s="1702"/>
      <c r="JVO2" s="1702"/>
      <c r="JVP2" s="1702"/>
      <c r="JVQ2" s="1702"/>
      <c r="JVR2" s="1702"/>
      <c r="JVS2" s="1702"/>
      <c r="JVT2" s="1702"/>
      <c r="JVU2" s="1702"/>
      <c r="JVV2" s="1702"/>
      <c r="JVW2" s="1702"/>
      <c r="JVX2" s="1702"/>
      <c r="JVY2" s="1702"/>
      <c r="JVZ2" s="1702"/>
      <c r="JWA2" s="1702"/>
      <c r="JWB2" s="1702"/>
      <c r="JWC2" s="1702"/>
      <c r="JWD2" s="1702"/>
      <c r="JWE2" s="1702"/>
      <c r="JWF2" s="1702"/>
      <c r="JWG2" s="1702"/>
      <c r="JWH2" s="1702"/>
      <c r="JWI2" s="1702"/>
      <c r="JWJ2" s="1702"/>
      <c r="JWK2" s="1702"/>
      <c r="JWL2" s="1702"/>
      <c r="JWM2" s="1702"/>
      <c r="JWN2" s="1702"/>
      <c r="JWO2" s="1702"/>
      <c r="JWP2" s="1702"/>
      <c r="JWQ2" s="1702"/>
      <c r="JWR2" s="1702"/>
      <c r="JWS2" s="1702"/>
      <c r="JWT2" s="1702"/>
      <c r="JWU2" s="1702"/>
      <c r="JWV2" s="1702"/>
      <c r="JWW2" s="1702"/>
      <c r="JWX2" s="1702"/>
      <c r="JWY2" s="1702"/>
      <c r="JWZ2" s="1702"/>
      <c r="JXA2" s="1702"/>
      <c r="JXB2" s="1702"/>
      <c r="JXC2" s="1702"/>
      <c r="JXD2" s="1702"/>
      <c r="JXE2" s="1702"/>
      <c r="JXF2" s="1702"/>
      <c r="JXG2" s="1702"/>
      <c r="JXH2" s="1702"/>
      <c r="JXI2" s="1702"/>
      <c r="JXJ2" s="1702"/>
      <c r="JXK2" s="1702"/>
      <c r="JXL2" s="1702"/>
      <c r="JXM2" s="1702"/>
      <c r="JXN2" s="1702"/>
      <c r="JXO2" s="1702"/>
      <c r="JXP2" s="1702"/>
      <c r="JXQ2" s="1702"/>
      <c r="JXR2" s="1702"/>
      <c r="JXS2" s="1702"/>
      <c r="JXT2" s="1702"/>
      <c r="JXU2" s="1702"/>
      <c r="JXV2" s="1702"/>
      <c r="JXW2" s="1702"/>
      <c r="JXX2" s="1702"/>
      <c r="JXY2" s="1702"/>
      <c r="JXZ2" s="1702"/>
      <c r="JYA2" s="1702"/>
      <c r="JYB2" s="1702"/>
      <c r="JYC2" s="1702"/>
      <c r="JYD2" s="1702"/>
      <c r="JYE2" s="1702"/>
      <c r="JYF2" s="1702"/>
      <c r="JYG2" s="1702"/>
      <c r="JYH2" s="1702"/>
      <c r="JYI2" s="1702"/>
      <c r="JYJ2" s="1702"/>
      <c r="JYK2" s="1702"/>
      <c r="JYL2" s="1702"/>
      <c r="JYM2" s="1702"/>
      <c r="JYN2" s="1702"/>
      <c r="JYO2" s="1702"/>
      <c r="JYP2" s="1702"/>
      <c r="JYQ2" s="1702"/>
      <c r="JYR2" s="1702"/>
      <c r="JYS2" s="1702"/>
      <c r="JYT2" s="1702"/>
      <c r="JYU2" s="1702"/>
      <c r="JYV2" s="1702"/>
      <c r="JYW2" s="1702"/>
      <c r="JYX2" s="1702"/>
      <c r="JYY2" s="1702"/>
      <c r="JYZ2" s="1702"/>
      <c r="JZA2" s="1702"/>
      <c r="JZB2" s="1702"/>
      <c r="JZC2" s="1702"/>
      <c r="JZD2" s="1702"/>
      <c r="JZE2" s="1702"/>
      <c r="JZF2" s="1702"/>
      <c r="JZG2" s="1702"/>
      <c r="JZH2" s="1702"/>
      <c r="JZI2" s="1702"/>
      <c r="JZJ2" s="1702"/>
      <c r="JZK2" s="1702"/>
      <c r="JZL2" s="1702"/>
      <c r="JZM2" s="1702"/>
      <c r="JZN2" s="1702"/>
      <c r="JZO2" s="1702"/>
      <c r="JZP2" s="1702"/>
      <c r="JZQ2" s="1702"/>
      <c r="JZR2" s="1702"/>
      <c r="JZS2" s="1702"/>
      <c r="JZT2" s="1702"/>
      <c r="JZU2" s="1702"/>
      <c r="JZV2" s="1702"/>
      <c r="JZW2" s="1702"/>
      <c r="JZX2" s="1702"/>
      <c r="JZY2" s="1702"/>
      <c r="JZZ2" s="1702"/>
      <c r="KAA2" s="1702"/>
      <c r="KAB2" s="1702"/>
      <c r="KAC2" s="1702"/>
      <c r="KAD2" s="1702"/>
      <c r="KAE2" s="1702"/>
      <c r="KAF2" s="1702"/>
      <c r="KAG2" s="1702"/>
      <c r="KAH2" s="1702"/>
      <c r="KAI2" s="1702"/>
      <c r="KAJ2" s="1702"/>
      <c r="KAK2" s="1702"/>
      <c r="KAL2" s="1702"/>
      <c r="KAM2" s="1702"/>
      <c r="KAN2" s="1702"/>
      <c r="KAO2" s="1702"/>
      <c r="KAP2" s="1702"/>
      <c r="KAQ2" s="1702"/>
      <c r="KAR2" s="1702"/>
      <c r="KAS2" s="1702"/>
      <c r="KAT2" s="1702"/>
      <c r="KAU2" s="1702"/>
      <c r="KAV2" s="1702"/>
      <c r="KAW2" s="1702"/>
      <c r="KAX2" s="1702"/>
      <c r="KAY2" s="1702"/>
      <c r="KAZ2" s="1702"/>
      <c r="KBA2" s="1702"/>
      <c r="KBB2" s="1702"/>
      <c r="KBC2" s="1702"/>
      <c r="KBD2" s="1702"/>
      <c r="KBE2" s="1702"/>
      <c r="KBF2" s="1702"/>
      <c r="KBG2" s="1702"/>
      <c r="KBH2" s="1702"/>
      <c r="KBI2" s="1702"/>
      <c r="KBJ2" s="1702"/>
      <c r="KBK2" s="1702"/>
      <c r="KBL2" s="1702"/>
      <c r="KBM2" s="1702"/>
      <c r="KBN2" s="1702"/>
      <c r="KBO2" s="1702"/>
      <c r="KBP2" s="1702"/>
      <c r="KBQ2" s="1702"/>
      <c r="KBR2" s="1702"/>
      <c r="KBS2" s="1702"/>
      <c r="KBT2" s="1702"/>
      <c r="KBU2" s="1702"/>
      <c r="KBV2" s="1702"/>
      <c r="KBW2" s="1702"/>
      <c r="KBX2" s="1702"/>
      <c r="KBY2" s="1702"/>
      <c r="KBZ2" s="1702"/>
      <c r="KCA2" s="1702"/>
      <c r="KCB2" s="1702"/>
      <c r="KCC2" s="1702"/>
      <c r="KCD2" s="1702"/>
      <c r="KCE2" s="1702"/>
      <c r="KCF2" s="1702"/>
      <c r="KCG2" s="1702"/>
      <c r="KCH2" s="1702"/>
      <c r="KCI2" s="1702"/>
      <c r="KCJ2" s="1702"/>
      <c r="KCK2" s="1702"/>
      <c r="KCL2" s="1702"/>
      <c r="KCM2" s="1702"/>
      <c r="KCN2" s="1702"/>
      <c r="KCO2" s="1702"/>
      <c r="KCP2" s="1702"/>
      <c r="KCQ2" s="1702"/>
      <c r="KCR2" s="1702"/>
      <c r="KCS2" s="1702"/>
      <c r="KCT2" s="1702"/>
      <c r="KCU2" s="1702"/>
      <c r="KCV2" s="1702"/>
      <c r="KCW2" s="1702"/>
      <c r="KCX2" s="1702"/>
      <c r="KCY2" s="1702"/>
      <c r="KCZ2" s="1702"/>
      <c r="KDA2" s="1702"/>
      <c r="KDB2" s="1702"/>
      <c r="KDC2" s="1702"/>
      <c r="KDD2" s="1702"/>
      <c r="KDE2" s="1702"/>
      <c r="KDF2" s="1702"/>
      <c r="KDG2" s="1702"/>
      <c r="KDH2" s="1702"/>
      <c r="KDI2" s="1702"/>
      <c r="KDJ2" s="1702"/>
      <c r="KDK2" s="1702"/>
      <c r="KDL2" s="1702"/>
      <c r="KDM2" s="1702"/>
      <c r="KDN2" s="1702"/>
      <c r="KDO2" s="1702"/>
      <c r="KDP2" s="1702"/>
      <c r="KDQ2" s="1702"/>
      <c r="KDR2" s="1702"/>
      <c r="KDS2" s="1702"/>
      <c r="KDT2" s="1702"/>
      <c r="KDU2" s="1702"/>
      <c r="KDV2" s="1702"/>
      <c r="KDW2" s="1702"/>
      <c r="KDX2" s="1702"/>
      <c r="KDY2" s="1702"/>
      <c r="KDZ2" s="1702"/>
      <c r="KEA2" s="1702"/>
      <c r="KEB2" s="1702"/>
      <c r="KEC2" s="1702"/>
      <c r="KED2" s="1702"/>
      <c r="KEE2" s="1702"/>
      <c r="KEF2" s="1702"/>
      <c r="KEG2" s="1702"/>
      <c r="KEH2" s="1702"/>
      <c r="KEI2" s="1702"/>
      <c r="KEJ2" s="1702"/>
      <c r="KEK2" s="1702"/>
      <c r="KEL2" s="1702"/>
      <c r="KEM2" s="1702"/>
      <c r="KEN2" s="1702"/>
      <c r="KEO2" s="1702"/>
      <c r="KEP2" s="1702"/>
      <c r="KEQ2" s="1702"/>
      <c r="KER2" s="1702"/>
      <c r="KES2" s="1702"/>
      <c r="KET2" s="1702"/>
      <c r="KEU2" s="1702"/>
      <c r="KEV2" s="1702"/>
      <c r="KEW2" s="1702"/>
      <c r="KEX2" s="1702"/>
      <c r="KEY2" s="1702"/>
      <c r="KEZ2" s="1702"/>
      <c r="KFA2" s="1702"/>
      <c r="KFB2" s="1702"/>
      <c r="KFC2" s="1702"/>
      <c r="KFD2" s="1702"/>
      <c r="KFE2" s="1702"/>
      <c r="KFF2" s="1702"/>
      <c r="KFG2" s="1702"/>
      <c r="KFH2" s="1702"/>
      <c r="KFI2" s="1702"/>
      <c r="KFJ2" s="1702"/>
      <c r="KFK2" s="1702"/>
      <c r="KFL2" s="1702"/>
      <c r="KFM2" s="1702"/>
      <c r="KFN2" s="1702"/>
      <c r="KFO2" s="1702"/>
      <c r="KFP2" s="1702"/>
      <c r="KFQ2" s="1702"/>
      <c r="KFR2" s="1702"/>
      <c r="KFS2" s="1702"/>
      <c r="KFT2" s="1702"/>
      <c r="KFU2" s="1702"/>
      <c r="KFV2" s="1702"/>
      <c r="KFW2" s="1702"/>
      <c r="KFX2" s="1702"/>
      <c r="KFY2" s="1702"/>
      <c r="KFZ2" s="1702"/>
      <c r="KGA2" s="1702"/>
      <c r="KGB2" s="1702"/>
      <c r="KGC2" s="1702"/>
      <c r="KGD2" s="1702"/>
      <c r="KGE2" s="1702"/>
      <c r="KGF2" s="1702"/>
      <c r="KGG2" s="1702"/>
      <c r="KGH2" s="1702"/>
      <c r="KGI2" s="1702"/>
      <c r="KGJ2" s="1702"/>
      <c r="KGK2" s="1702"/>
      <c r="KGL2" s="1702"/>
      <c r="KGM2" s="1702"/>
      <c r="KGN2" s="1702"/>
      <c r="KGO2" s="1702"/>
      <c r="KGP2" s="1702"/>
      <c r="KGQ2" s="1702"/>
      <c r="KGR2" s="1702"/>
      <c r="KGS2" s="1702"/>
      <c r="KGT2" s="1702"/>
      <c r="KGU2" s="1702"/>
      <c r="KGV2" s="1702"/>
      <c r="KGW2" s="1702"/>
      <c r="KGX2" s="1702"/>
      <c r="KGY2" s="1702"/>
      <c r="KGZ2" s="1702"/>
      <c r="KHA2" s="1702"/>
      <c r="KHB2" s="1702"/>
      <c r="KHC2" s="1702"/>
      <c r="KHD2" s="1702"/>
      <c r="KHE2" s="1702"/>
      <c r="KHF2" s="1702"/>
      <c r="KHG2" s="1702"/>
      <c r="KHH2" s="1702"/>
      <c r="KHI2" s="1702"/>
      <c r="KHJ2" s="1702"/>
      <c r="KHK2" s="1702"/>
      <c r="KHL2" s="1702"/>
      <c r="KHM2" s="1702"/>
      <c r="KHN2" s="1702"/>
      <c r="KHO2" s="1702"/>
      <c r="KHP2" s="1702"/>
      <c r="KHQ2" s="1702"/>
      <c r="KHR2" s="1702"/>
      <c r="KHS2" s="1702"/>
      <c r="KHT2" s="1702"/>
      <c r="KHU2" s="1702"/>
      <c r="KHV2" s="1702"/>
      <c r="KHW2" s="1702"/>
      <c r="KHX2" s="1702"/>
      <c r="KHY2" s="1702"/>
      <c r="KHZ2" s="1702"/>
      <c r="KIA2" s="1702"/>
      <c r="KIB2" s="1702"/>
      <c r="KIC2" s="1702"/>
      <c r="KID2" s="1702"/>
      <c r="KIE2" s="1702"/>
      <c r="KIF2" s="1702"/>
      <c r="KIG2" s="1702"/>
      <c r="KIH2" s="1702"/>
      <c r="KII2" s="1702"/>
      <c r="KIJ2" s="1702"/>
      <c r="KIK2" s="1702"/>
      <c r="KIL2" s="1702"/>
      <c r="KIM2" s="1702"/>
      <c r="KIN2" s="1702"/>
      <c r="KIO2" s="1702"/>
      <c r="KIP2" s="1702"/>
      <c r="KIQ2" s="1702"/>
      <c r="KIR2" s="1702"/>
      <c r="KIS2" s="1702"/>
      <c r="KIT2" s="1702"/>
      <c r="KIU2" s="1702"/>
      <c r="KIV2" s="1702"/>
      <c r="KIW2" s="1702"/>
      <c r="KIX2" s="1702"/>
      <c r="KIY2" s="1702"/>
      <c r="KIZ2" s="1702"/>
      <c r="KJA2" s="1702"/>
      <c r="KJB2" s="1702"/>
      <c r="KJC2" s="1702"/>
      <c r="KJD2" s="1702"/>
      <c r="KJE2" s="1702"/>
      <c r="KJF2" s="1702"/>
      <c r="KJG2" s="1702"/>
      <c r="KJH2" s="1702"/>
      <c r="KJI2" s="1702"/>
      <c r="KJJ2" s="1702"/>
      <c r="KJK2" s="1702"/>
      <c r="KJL2" s="1702"/>
      <c r="KJM2" s="1702"/>
      <c r="KJN2" s="1702"/>
      <c r="KJO2" s="1702"/>
      <c r="KJP2" s="1702"/>
      <c r="KJQ2" s="1702"/>
      <c r="KJR2" s="1702"/>
      <c r="KJS2" s="1702"/>
      <c r="KJT2" s="1702"/>
      <c r="KJU2" s="1702"/>
      <c r="KJV2" s="1702"/>
      <c r="KJW2" s="1702"/>
      <c r="KJX2" s="1702"/>
      <c r="KJY2" s="1702"/>
      <c r="KJZ2" s="1702"/>
      <c r="KKA2" s="1702"/>
      <c r="KKB2" s="1702"/>
      <c r="KKC2" s="1702"/>
      <c r="KKD2" s="1702"/>
      <c r="KKE2" s="1702"/>
      <c r="KKF2" s="1702"/>
      <c r="KKG2" s="1702"/>
      <c r="KKH2" s="1702"/>
      <c r="KKI2" s="1702"/>
      <c r="KKJ2" s="1702"/>
      <c r="KKK2" s="1702"/>
      <c r="KKL2" s="1702"/>
      <c r="KKM2" s="1702"/>
      <c r="KKN2" s="1702"/>
      <c r="KKO2" s="1702"/>
      <c r="KKP2" s="1702"/>
      <c r="KKQ2" s="1702"/>
      <c r="KKR2" s="1702"/>
      <c r="KKS2" s="1702"/>
      <c r="KKT2" s="1702"/>
      <c r="KKU2" s="1702"/>
      <c r="KKV2" s="1702"/>
      <c r="KKW2" s="1702"/>
      <c r="KKX2" s="1702"/>
      <c r="KKY2" s="1702"/>
      <c r="KKZ2" s="1702"/>
      <c r="KLA2" s="1702"/>
      <c r="KLB2" s="1702"/>
      <c r="KLC2" s="1702"/>
      <c r="KLD2" s="1702"/>
      <c r="KLE2" s="1702"/>
      <c r="KLF2" s="1702"/>
      <c r="KLG2" s="1702"/>
      <c r="KLH2" s="1702"/>
      <c r="KLI2" s="1702"/>
      <c r="KLJ2" s="1702"/>
      <c r="KLK2" s="1702"/>
      <c r="KLL2" s="1702"/>
      <c r="KLM2" s="1702"/>
      <c r="KLN2" s="1702"/>
      <c r="KLO2" s="1702"/>
      <c r="KLP2" s="1702"/>
      <c r="KLQ2" s="1702"/>
      <c r="KLR2" s="1702"/>
      <c r="KLS2" s="1702"/>
      <c r="KLT2" s="1702"/>
      <c r="KLU2" s="1702"/>
      <c r="KLV2" s="1702"/>
      <c r="KLW2" s="1702"/>
      <c r="KLX2" s="1702"/>
      <c r="KLY2" s="1702"/>
      <c r="KLZ2" s="1702"/>
      <c r="KMA2" s="1702"/>
      <c r="KMB2" s="1702"/>
      <c r="KMC2" s="1702"/>
      <c r="KMD2" s="1702"/>
      <c r="KME2" s="1702"/>
      <c r="KMF2" s="1702"/>
      <c r="KMG2" s="1702"/>
      <c r="KMH2" s="1702"/>
      <c r="KMI2" s="1702"/>
      <c r="KMJ2" s="1702"/>
      <c r="KMK2" s="1702"/>
      <c r="KML2" s="1702"/>
      <c r="KMM2" s="1702"/>
      <c r="KMN2" s="1702"/>
      <c r="KMO2" s="1702"/>
      <c r="KMP2" s="1702"/>
      <c r="KMQ2" s="1702"/>
      <c r="KMR2" s="1702"/>
      <c r="KMS2" s="1702"/>
      <c r="KMT2" s="1702"/>
      <c r="KMU2" s="1702"/>
      <c r="KMV2" s="1702"/>
      <c r="KMW2" s="1702"/>
      <c r="KMX2" s="1702"/>
      <c r="KMY2" s="1702"/>
      <c r="KMZ2" s="1702"/>
      <c r="KNA2" s="1702"/>
      <c r="KNB2" s="1702"/>
      <c r="KNC2" s="1702"/>
      <c r="KND2" s="1702"/>
      <c r="KNE2" s="1702"/>
      <c r="KNF2" s="1702"/>
      <c r="KNG2" s="1702"/>
      <c r="KNH2" s="1702"/>
      <c r="KNI2" s="1702"/>
      <c r="KNJ2" s="1702"/>
      <c r="KNK2" s="1702"/>
      <c r="KNL2" s="1702"/>
      <c r="KNM2" s="1702"/>
      <c r="KNN2" s="1702"/>
      <c r="KNO2" s="1702"/>
      <c r="KNP2" s="1702"/>
      <c r="KNQ2" s="1702"/>
      <c r="KNR2" s="1702"/>
      <c r="KNS2" s="1702"/>
      <c r="KNT2" s="1702"/>
      <c r="KNU2" s="1702"/>
      <c r="KNV2" s="1702"/>
      <c r="KNW2" s="1702"/>
      <c r="KNX2" s="1702"/>
      <c r="KNY2" s="1702"/>
      <c r="KNZ2" s="1702"/>
      <c r="KOA2" s="1702"/>
      <c r="KOB2" s="1702"/>
      <c r="KOC2" s="1702"/>
      <c r="KOD2" s="1702"/>
      <c r="KOE2" s="1702"/>
      <c r="KOF2" s="1702"/>
      <c r="KOG2" s="1702"/>
      <c r="KOH2" s="1702"/>
      <c r="KOI2" s="1702"/>
      <c r="KOJ2" s="1702"/>
      <c r="KOK2" s="1702"/>
      <c r="KOL2" s="1702"/>
      <c r="KOM2" s="1702"/>
      <c r="KON2" s="1702"/>
      <c r="KOO2" s="1702"/>
      <c r="KOP2" s="1702"/>
      <c r="KOQ2" s="1702"/>
      <c r="KOR2" s="1702"/>
      <c r="KOS2" s="1702"/>
      <c r="KOT2" s="1702"/>
      <c r="KOU2" s="1702"/>
      <c r="KOV2" s="1702"/>
      <c r="KOW2" s="1702"/>
      <c r="KOX2" s="1702"/>
      <c r="KOY2" s="1702"/>
      <c r="KOZ2" s="1702"/>
      <c r="KPA2" s="1702"/>
      <c r="KPB2" s="1702"/>
      <c r="KPC2" s="1702"/>
      <c r="KPD2" s="1702"/>
      <c r="KPE2" s="1702"/>
      <c r="KPF2" s="1702"/>
      <c r="KPG2" s="1702"/>
      <c r="KPH2" s="1702"/>
      <c r="KPI2" s="1702"/>
      <c r="KPJ2" s="1702"/>
      <c r="KPK2" s="1702"/>
      <c r="KPL2" s="1702"/>
      <c r="KPM2" s="1702"/>
      <c r="KPN2" s="1702"/>
      <c r="KPO2" s="1702"/>
      <c r="KPP2" s="1702"/>
      <c r="KPQ2" s="1702"/>
      <c r="KPR2" s="1702"/>
      <c r="KPS2" s="1702"/>
      <c r="KPT2" s="1702"/>
      <c r="KPU2" s="1702"/>
      <c r="KPV2" s="1702"/>
      <c r="KPW2" s="1702"/>
      <c r="KPX2" s="1702"/>
      <c r="KPY2" s="1702"/>
      <c r="KPZ2" s="1702"/>
      <c r="KQA2" s="1702"/>
      <c r="KQB2" s="1702"/>
      <c r="KQC2" s="1702"/>
      <c r="KQD2" s="1702"/>
      <c r="KQE2" s="1702"/>
      <c r="KQF2" s="1702"/>
      <c r="KQG2" s="1702"/>
      <c r="KQH2" s="1702"/>
      <c r="KQI2" s="1702"/>
      <c r="KQJ2" s="1702"/>
      <c r="KQK2" s="1702"/>
      <c r="KQL2" s="1702"/>
      <c r="KQM2" s="1702"/>
      <c r="KQN2" s="1702"/>
      <c r="KQO2" s="1702"/>
      <c r="KQP2" s="1702"/>
      <c r="KQQ2" s="1702"/>
      <c r="KQR2" s="1702"/>
      <c r="KQS2" s="1702"/>
      <c r="KQT2" s="1702"/>
      <c r="KQU2" s="1702"/>
      <c r="KQV2" s="1702"/>
      <c r="KQW2" s="1702"/>
      <c r="KQX2" s="1702"/>
      <c r="KQY2" s="1702"/>
      <c r="KQZ2" s="1702"/>
      <c r="KRA2" s="1702"/>
      <c r="KRB2" s="1702"/>
      <c r="KRC2" s="1702"/>
      <c r="KRD2" s="1702"/>
      <c r="KRE2" s="1702"/>
      <c r="KRF2" s="1702"/>
      <c r="KRG2" s="1702"/>
      <c r="KRH2" s="1702"/>
      <c r="KRI2" s="1702"/>
      <c r="KRJ2" s="1702"/>
      <c r="KRK2" s="1702"/>
      <c r="KRL2" s="1702"/>
      <c r="KRM2" s="1702"/>
      <c r="KRN2" s="1702"/>
      <c r="KRO2" s="1702"/>
      <c r="KRP2" s="1702"/>
      <c r="KRQ2" s="1702"/>
      <c r="KRR2" s="1702"/>
      <c r="KRS2" s="1702"/>
      <c r="KRT2" s="1702"/>
      <c r="KRU2" s="1702"/>
      <c r="KRV2" s="1702"/>
      <c r="KRW2" s="1702"/>
      <c r="KRX2" s="1702"/>
      <c r="KRY2" s="1702"/>
      <c r="KRZ2" s="1702"/>
      <c r="KSA2" s="1702"/>
      <c r="KSB2" s="1702"/>
      <c r="KSC2" s="1702"/>
      <c r="KSD2" s="1702"/>
      <c r="KSE2" s="1702"/>
      <c r="KSF2" s="1702"/>
      <c r="KSG2" s="1702"/>
      <c r="KSH2" s="1702"/>
      <c r="KSI2" s="1702"/>
      <c r="KSJ2" s="1702"/>
      <c r="KSK2" s="1702"/>
      <c r="KSL2" s="1702"/>
      <c r="KSM2" s="1702"/>
      <c r="KSN2" s="1702"/>
      <c r="KSO2" s="1702"/>
      <c r="KSP2" s="1702"/>
      <c r="KSQ2" s="1702"/>
      <c r="KSR2" s="1702"/>
      <c r="KSS2" s="1702"/>
      <c r="KST2" s="1702"/>
      <c r="KSU2" s="1702"/>
      <c r="KSV2" s="1702"/>
      <c r="KSW2" s="1702"/>
      <c r="KSX2" s="1702"/>
      <c r="KSY2" s="1702"/>
      <c r="KSZ2" s="1702"/>
      <c r="KTA2" s="1702"/>
      <c r="KTB2" s="1702"/>
      <c r="KTC2" s="1702"/>
      <c r="KTD2" s="1702"/>
      <c r="KTE2" s="1702"/>
      <c r="KTF2" s="1702"/>
      <c r="KTG2" s="1702"/>
      <c r="KTH2" s="1702"/>
      <c r="KTI2" s="1702"/>
      <c r="KTJ2" s="1702"/>
      <c r="KTK2" s="1702"/>
      <c r="KTL2" s="1702"/>
      <c r="KTM2" s="1702"/>
      <c r="KTN2" s="1702"/>
      <c r="KTO2" s="1702"/>
      <c r="KTP2" s="1702"/>
      <c r="KTQ2" s="1702"/>
      <c r="KTR2" s="1702"/>
      <c r="KTS2" s="1702"/>
      <c r="KTT2" s="1702"/>
      <c r="KTU2" s="1702"/>
      <c r="KTV2" s="1702"/>
      <c r="KTW2" s="1702"/>
      <c r="KTX2" s="1702"/>
      <c r="KTY2" s="1702"/>
      <c r="KTZ2" s="1702"/>
      <c r="KUA2" s="1702"/>
      <c r="KUB2" s="1702"/>
      <c r="KUC2" s="1702"/>
      <c r="KUD2" s="1702"/>
      <c r="KUE2" s="1702"/>
      <c r="KUF2" s="1702"/>
      <c r="KUG2" s="1702"/>
      <c r="KUH2" s="1702"/>
      <c r="KUI2" s="1702"/>
      <c r="KUJ2" s="1702"/>
      <c r="KUK2" s="1702"/>
      <c r="KUL2" s="1702"/>
      <c r="KUM2" s="1702"/>
      <c r="KUN2" s="1702"/>
      <c r="KUO2" s="1702"/>
      <c r="KUP2" s="1702"/>
      <c r="KUQ2" s="1702"/>
      <c r="KUR2" s="1702"/>
      <c r="KUS2" s="1702"/>
      <c r="KUT2" s="1702"/>
      <c r="KUU2" s="1702"/>
      <c r="KUV2" s="1702"/>
      <c r="KUW2" s="1702"/>
      <c r="KUX2" s="1702"/>
      <c r="KUY2" s="1702"/>
      <c r="KUZ2" s="1702"/>
      <c r="KVA2" s="1702"/>
      <c r="KVB2" s="1702"/>
      <c r="KVC2" s="1702"/>
      <c r="KVD2" s="1702"/>
      <c r="KVE2" s="1702"/>
      <c r="KVF2" s="1702"/>
      <c r="KVG2" s="1702"/>
      <c r="KVH2" s="1702"/>
      <c r="KVI2" s="1702"/>
      <c r="KVJ2" s="1702"/>
      <c r="KVK2" s="1702"/>
      <c r="KVL2" s="1702"/>
      <c r="KVM2" s="1702"/>
      <c r="KVN2" s="1702"/>
      <c r="KVO2" s="1702"/>
      <c r="KVP2" s="1702"/>
      <c r="KVQ2" s="1702"/>
      <c r="KVR2" s="1702"/>
      <c r="KVS2" s="1702"/>
      <c r="KVT2" s="1702"/>
      <c r="KVU2" s="1702"/>
      <c r="KVV2" s="1702"/>
      <c r="KVW2" s="1702"/>
      <c r="KVX2" s="1702"/>
      <c r="KVY2" s="1702"/>
      <c r="KVZ2" s="1702"/>
      <c r="KWA2" s="1702"/>
      <c r="KWB2" s="1702"/>
      <c r="KWC2" s="1702"/>
      <c r="KWD2" s="1702"/>
      <c r="KWE2" s="1702"/>
      <c r="KWF2" s="1702"/>
      <c r="KWG2" s="1702"/>
      <c r="KWH2" s="1702"/>
      <c r="KWI2" s="1702"/>
      <c r="KWJ2" s="1702"/>
      <c r="KWK2" s="1702"/>
      <c r="KWL2" s="1702"/>
      <c r="KWM2" s="1702"/>
      <c r="KWN2" s="1702"/>
      <c r="KWO2" s="1702"/>
      <c r="KWP2" s="1702"/>
      <c r="KWQ2" s="1702"/>
      <c r="KWR2" s="1702"/>
      <c r="KWS2" s="1702"/>
      <c r="KWT2" s="1702"/>
      <c r="KWU2" s="1702"/>
      <c r="KWV2" s="1702"/>
      <c r="KWW2" s="1702"/>
      <c r="KWX2" s="1702"/>
      <c r="KWY2" s="1702"/>
      <c r="KWZ2" s="1702"/>
      <c r="KXA2" s="1702"/>
      <c r="KXB2" s="1702"/>
      <c r="KXC2" s="1702"/>
      <c r="KXD2" s="1702"/>
      <c r="KXE2" s="1702"/>
      <c r="KXF2" s="1702"/>
      <c r="KXG2" s="1702"/>
      <c r="KXH2" s="1702"/>
      <c r="KXI2" s="1702"/>
      <c r="KXJ2" s="1702"/>
      <c r="KXK2" s="1702"/>
      <c r="KXL2" s="1702"/>
      <c r="KXM2" s="1702"/>
      <c r="KXN2" s="1702"/>
      <c r="KXO2" s="1702"/>
      <c r="KXP2" s="1702"/>
      <c r="KXQ2" s="1702"/>
      <c r="KXR2" s="1702"/>
      <c r="KXS2" s="1702"/>
      <c r="KXT2" s="1702"/>
      <c r="KXU2" s="1702"/>
      <c r="KXV2" s="1702"/>
      <c r="KXW2" s="1702"/>
      <c r="KXX2" s="1702"/>
      <c r="KXY2" s="1702"/>
      <c r="KXZ2" s="1702"/>
      <c r="KYA2" s="1702"/>
      <c r="KYB2" s="1702"/>
      <c r="KYC2" s="1702"/>
      <c r="KYD2" s="1702"/>
      <c r="KYE2" s="1702"/>
      <c r="KYF2" s="1702"/>
      <c r="KYG2" s="1702"/>
      <c r="KYH2" s="1702"/>
      <c r="KYI2" s="1702"/>
      <c r="KYJ2" s="1702"/>
      <c r="KYK2" s="1702"/>
      <c r="KYL2" s="1702"/>
      <c r="KYM2" s="1702"/>
      <c r="KYN2" s="1702"/>
      <c r="KYO2" s="1702"/>
      <c r="KYP2" s="1702"/>
      <c r="KYQ2" s="1702"/>
      <c r="KYR2" s="1702"/>
      <c r="KYS2" s="1702"/>
      <c r="KYT2" s="1702"/>
      <c r="KYU2" s="1702"/>
      <c r="KYV2" s="1702"/>
      <c r="KYW2" s="1702"/>
      <c r="KYX2" s="1702"/>
      <c r="KYY2" s="1702"/>
      <c r="KYZ2" s="1702"/>
      <c r="KZA2" s="1702"/>
      <c r="KZB2" s="1702"/>
      <c r="KZC2" s="1702"/>
      <c r="KZD2" s="1702"/>
      <c r="KZE2" s="1702"/>
      <c r="KZF2" s="1702"/>
      <c r="KZG2" s="1702"/>
      <c r="KZH2" s="1702"/>
      <c r="KZI2" s="1702"/>
      <c r="KZJ2" s="1702"/>
      <c r="KZK2" s="1702"/>
      <c r="KZL2" s="1702"/>
      <c r="KZM2" s="1702"/>
      <c r="KZN2" s="1702"/>
      <c r="KZO2" s="1702"/>
      <c r="KZP2" s="1702"/>
      <c r="KZQ2" s="1702"/>
      <c r="KZR2" s="1702"/>
      <c r="KZS2" s="1702"/>
      <c r="KZT2" s="1702"/>
      <c r="KZU2" s="1702"/>
      <c r="KZV2" s="1702"/>
      <c r="KZW2" s="1702"/>
      <c r="KZX2" s="1702"/>
      <c r="KZY2" s="1702"/>
      <c r="KZZ2" s="1702"/>
      <c r="LAA2" s="1702"/>
      <c r="LAB2" s="1702"/>
      <c r="LAC2" s="1702"/>
      <c r="LAD2" s="1702"/>
      <c r="LAE2" s="1702"/>
      <c r="LAF2" s="1702"/>
      <c r="LAG2" s="1702"/>
      <c r="LAH2" s="1702"/>
      <c r="LAI2" s="1702"/>
      <c r="LAJ2" s="1702"/>
      <c r="LAK2" s="1702"/>
      <c r="LAL2" s="1702"/>
      <c r="LAM2" s="1702"/>
      <c r="LAN2" s="1702"/>
      <c r="LAO2" s="1702"/>
      <c r="LAP2" s="1702"/>
      <c r="LAQ2" s="1702"/>
      <c r="LAR2" s="1702"/>
      <c r="LAS2" s="1702"/>
      <c r="LAT2" s="1702"/>
      <c r="LAU2" s="1702"/>
      <c r="LAV2" s="1702"/>
      <c r="LAW2" s="1702"/>
      <c r="LAX2" s="1702"/>
      <c r="LAY2" s="1702"/>
      <c r="LAZ2" s="1702"/>
      <c r="LBA2" s="1702"/>
      <c r="LBB2" s="1702"/>
      <c r="LBC2" s="1702"/>
      <c r="LBD2" s="1702"/>
      <c r="LBE2" s="1702"/>
      <c r="LBF2" s="1702"/>
      <c r="LBG2" s="1702"/>
      <c r="LBH2" s="1702"/>
      <c r="LBI2" s="1702"/>
      <c r="LBJ2" s="1702"/>
      <c r="LBK2" s="1702"/>
      <c r="LBL2" s="1702"/>
      <c r="LBM2" s="1702"/>
      <c r="LBN2" s="1702"/>
      <c r="LBO2" s="1702"/>
      <c r="LBP2" s="1702"/>
      <c r="LBQ2" s="1702"/>
      <c r="LBR2" s="1702"/>
      <c r="LBS2" s="1702"/>
      <c r="LBT2" s="1702"/>
      <c r="LBU2" s="1702"/>
      <c r="LBV2" s="1702"/>
      <c r="LBW2" s="1702"/>
      <c r="LBX2" s="1702"/>
      <c r="LBY2" s="1702"/>
      <c r="LBZ2" s="1702"/>
      <c r="LCA2" s="1702"/>
      <c r="LCB2" s="1702"/>
      <c r="LCC2" s="1702"/>
      <c r="LCD2" s="1702"/>
      <c r="LCE2" s="1702"/>
      <c r="LCF2" s="1702"/>
      <c r="LCG2" s="1702"/>
      <c r="LCH2" s="1702"/>
      <c r="LCI2" s="1702"/>
      <c r="LCJ2" s="1702"/>
      <c r="LCK2" s="1702"/>
      <c r="LCL2" s="1702"/>
      <c r="LCM2" s="1702"/>
      <c r="LCN2" s="1702"/>
      <c r="LCO2" s="1702"/>
      <c r="LCP2" s="1702"/>
      <c r="LCQ2" s="1702"/>
      <c r="LCR2" s="1702"/>
      <c r="LCS2" s="1702"/>
      <c r="LCT2" s="1702"/>
      <c r="LCU2" s="1702"/>
      <c r="LCV2" s="1702"/>
      <c r="LCW2" s="1702"/>
      <c r="LCX2" s="1702"/>
      <c r="LCY2" s="1702"/>
      <c r="LCZ2" s="1702"/>
      <c r="LDA2" s="1702"/>
      <c r="LDB2" s="1702"/>
      <c r="LDC2" s="1702"/>
      <c r="LDD2" s="1702"/>
      <c r="LDE2" s="1702"/>
      <c r="LDF2" s="1702"/>
      <c r="LDG2" s="1702"/>
      <c r="LDH2" s="1702"/>
      <c r="LDI2" s="1702"/>
      <c r="LDJ2" s="1702"/>
      <c r="LDK2" s="1702"/>
      <c r="LDL2" s="1702"/>
      <c r="LDM2" s="1702"/>
      <c r="LDN2" s="1702"/>
      <c r="LDO2" s="1702"/>
      <c r="LDP2" s="1702"/>
      <c r="LDQ2" s="1702"/>
      <c r="LDR2" s="1702"/>
      <c r="LDS2" s="1702"/>
      <c r="LDT2" s="1702"/>
      <c r="LDU2" s="1702"/>
      <c r="LDV2" s="1702"/>
      <c r="LDW2" s="1702"/>
      <c r="LDX2" s="1702"/>
      <c r="LDY2" s="1702"/>
      <c r="LDZ2" s="1702"/>
      <c r="LEA2" s="1702"/>
      <c r="LEB2" s="1702"/>
      <c r="LEC2" s="1702"/>
      <c r="LED2" s="1702"/>
      <c r="LEE2" s="1702"/>
      <c r="LEF2" s="1702"/>
      <c r="LEG2" s="1702"/>
      <c r="LEH2" s="1702"/>
      <c r="LEI2" s="1702"/>
      <c r="LEJ2" s="1702"/>
      <c r="LEK2" s="1702"/>
      <c r="LEL2" s="1702"/>
      <c r="LEM2" s="1702"/>
      <c r="LEN2" s="1702"/>
      <c r="LEO2" s="1702"/>
      <c r="LEP2" s="1702"/>
      <c r="LEQ2" s="1702"/>
      <c r="LER2" s="1702"/>
      <c r="LES2" s="1702"/>
      <c r="LET2" s="1702"/>
      <c r="LEU2" s="1702"/>
      <c r="LEV2" s="1702"/>
      <c r="LEW2" s="1702"/>
      <c r="LEX2" s="1702"/>
      <c r="LEY2" s="1702"/>
      <c r="LEZ2" s="1702"/>
      <c r="LFA2" s="1702"/>
      <c r="LFB2" s="1702"/>
      <c r="LFC2" s="1702"/>
      <c r="LFD2" s="1702"/>
      <c r="LFE2" s="1702"/>
      <c r="LFF2" s="1702"/>
      <c r="LFG2" s="1702"/>
      <c r="LFH2" s="1702"/>
      <c r="LFI2" s="1702"/>
      <c r="LFJ2" s="1702"/>
      <c r="LFK2" s="1702"/>
      <c r="LFL2" s="1702"/>
      <c r="LFM2" s="1702"/>
      <c r="LFN2" s="1702"/>
      <c r="LFO2" s="1702"/>
      <c r="LFP2" s="1702"/>
      <c r="LFQ2" s="1702"/>
      <c r="LFR2" s="1702"/>
      <c r="LFS2" s="1702"/>
      <c r="LFT2" s="1702"/>
      <c r="LFU2" s="1702"/>
      <c r="LFV2" s="1702"/>
      <c r="LFW2" s="1702"/>
      <c r="LFX2" s="1702"/>
      <c r="LFY2" s="1702"/>
      <c r="LFZ2" s="1702"/>
      <c r="LGA2" s="1702"/>
      <c r="LGB2" s="1702"/>
      <c r="LGC2" s="1702"/>
      <c r="LGD2" s="1702"/>
      <c r="LGE2" s="1702"/>
      <c r="LGF2" s="1702"/>
      <c r="LGG2" s="1702"/>
      <c r="LGH2" s="1702"/>
      <c r="LGI2" s="1702"/>
      <c r="LGJ2" s="1702"/>
      <c r="LGK2" s="1702"/>
      <c r="LGL2" s="1702"/>
      <c r="LGM2" s="1702"/>
      <c r="LGN2" s="1702"/>
      <c r="LGO2" s="1702"/>
      <c r="LGP2" s="1702"/>
      <c r="LGQ2" s="1702"/>
      <c r="LGR2" s="1702"/>
      <c r="LGS2" s="1702"/>
      <c r="LGT2" s="1702"/>
      <c r="LGU2" s="1702"/>
      <c r="LGV2" s="1702"/>
      <c r="LGW2" s="1702"/>
      <c r="LGX2" s="1702"/>
      <c r="LGY2" s="1702"/>
      <c r="LGZ2" s="1702"/>
      <c r="LHA2" s="1702"/>
      <c r="LHB2" s="1702"/>
      <c r="LHC2" s="1702"/>
      <c r="LHD2" s="1702"/>
      <c r="LHE2" s="1702"/>
      <c r="LHF2" s="1702"/>
      <c r="LHG2" s="1702"/>
      <c r="LHH2" s="1702"/>
      <c r="LHI2" s="1702"/>
      <c r="LHJ2" s="1702"/>
      <c r="LHK2" s="1702"/>
      <c r="LHL2" s="1702"/>
      <c r="LHM2" s="1702"/>
      <c r="LHN2" s="1702"/>
      <c r="LHO2" s="1702"/>
      <c r="LHP2" s="1702"/>
      <c r="LHQ2" s="1702"/>
      <c r="LHR2" s="1702"/>
      <c r="LHS2" s="1702"/>
      <c r="LHT2" s="1702"/>
      <c r="LHU2" s="1702"/>
      <c r="LHV2" s="1702"/>
      <c r="LHW2" s="1702"/>
      <c r="LHX2" s="1702"/>
      <c r="LHY2" s="1702"/>
      <c r="LHZ2" s="1702"/>
      <c r="LIA2" s="1702"/>
      <c r="LIB2" s="1702"/>
      <c r="LIC2" s="1702"/>
      <c r="LID2" s="1702"/>
      <c r="LIE2" s="1702"/>
      <c r="LIF2" s="1702"/>
      <c r="LIG2" s="1702"/>
      <c r="LIH2" s="1702"/>
      <c r="LII2" s="1702"/>
      <c r="LIJ2" s="1702"/>
      <c r="LIK2" s="1702"/>
      <c r="LIL2" s="1702"/>
      <c r="LIM2" s="1702"/>
      <c r="LIN2" s="1702"/>
      <c r="LIO2" s="1702"/>
      <c r="LIP2" s="1702"/>
      <c r="LIQ2" s="1702"/>
      <c r="LIR2" s="1702"/>
      <c r="LIS2" s="1702"/>
      <c r="LIT2" s="1702"/>
      <c r="LIU2" s="1702"/>
      <c r="LIV2" s="1702"/>
      <c r="LIW2" s="1702"/>
      <c r="LIX2" s="1702"/>
      <c r="LIY2" s="1702"/>
      <c r="LIZ2" s="1702"/>
      <c r="LJA2" s="1702"/>
      <c r="LJB2" s="1702"/>
      <c r="LJC2" s="1702"/>
      <c r="LJD2" s="1702"/>
      <c r="LJE2" s="1702"/>
      <c r="LJF2" s="1702"/>
      <c r="LJG2" s="1702"/>
      <c r="LJH2" s="1702"/>
      <c r="LJI2" s="1702"/>
      <c r="LJJ2" s="1702"/>
      <c r="LJK2" s="1702"/>
      <c r="LJL2" s="1702"/>
      <c r="LJM2" s="1702"/>
      <c r="LJN2" s="1702"/>
      <c r="LJO2" s="1702"/>
      <c r="LJP2" s="1702"/>
      <c r="LJQ2" s="1702"/>
      <c r="LJR2" s="1702"/>
      <c r="LJS2" s="1702"/>
      <c r="LJT2" s="1702"/>
      <c r="LJU2" s="1702"/>
      <c r="LJV2" s="1702"/>
      <c r="LJW2" s="1702"/>
      <c r="LJX2" s="1702"/>
      <c r="LJY2" s="1702"/>
      <c r="LJZ2" s="1702"/>
      <c r="LKA2" s="1702"/>
      <c r="LKB2" s="1702"/>
      <c r="LKC2" s="1702"/>
      <c r="LKD2" s="1702"/>
      <c r="LKE2" s="1702"/>
      <c r="LKF2" s="1702"/>
      <c r="LKG2" s="1702"/>
      <c r="LKH2" s="1702"/>
      <c r="LKI2" s="1702"/>
      <c r="LKJ2" s="1702"/>
      <c r="LKK2" s="1702"/>
      <c r="LKL2" s="1702"/>
      <c r="LKM2" s="1702"/>
      <c r="LKN2" s="1702"/>
      <c r="LKO2" s="1702"/>
      <c r="LKP2" s="1702"/>
      <c r="LKQ2" s="1702"/>
      <c r="LKR2" s="1702"/>
      <c r="LKS2" s="1702"/>
      <c r="LKT2" s="1702"/>
      <c r="LKU2" s="1702"/>
      <c r="LKV2" s="1702"/>
      <c r="LKW2" s="1702"/>
      <c r="LKX2" s="1702"/>
      <c r="LKY2" s="1702"/>
      <c r="LKZ2" s="1702"/>
      <c r="LLA2" s="1702"/>
      <c r="LLB2" s="1702"/>
      <c r="LLC2" s="1702"/>
      <c r="LLD2" s="1702"/>
      <c r="LLE2" s="1702"/>
      <c r="LLF2" s="1702"/>
      <c r="LLG2" s="1702"/>
      <c r="LLH2" s="1702"/>
      <c r="LLI2" s="1702"/>
      <c r="LLJ2" s="1702"/>
      <c r="LLK2" s="1702"/>
      <c r="LLL2" s="1702"/>
      <c r="LLM2" s="1702"/>
      <c r="LLN2" s="1702"/>
      <c r="LLO2" s="1702"/>
      <c r="LLP2" s="1702"/>
      <c r="LLQ2" s="1702"/>
      <c r="LLR2" s="1702"/>
      <c r="LLS2" s="1702"/>
      <c r="LLT2" s="1702"/>
      <c r="LLU2" s="1702"/>
      <c r="LLV2" s="1702"/>
      <c r="LLW2" s="1702"/>
      <c r="LLX2" s="1702"/>
      <c r="LLY2" s="1702"/>
      <c r="LLZ2" s="1702"/>
      <c r="LMA2" s="1702"/>
      <c r="LMB2" s="1702"/>
      <c r="LMC2" s="1702"/>
      <c r="LMD2" s="1702"/>
      <c r="LME2" s="1702"/>
      <c r="LMF2" s="1702"/>
      <c r="LMG2" s="1702"/>
      <c r="LMH2" s="1702"/>
      <c r="LMI2" s="1702"/>
      <c r="LMJ2" s="1702"/>
      <c r="LMK2" s="1702"/>
      <c r="LML2" s="1702"/>
      <c r="LMM2" s="1702"/>
      <c r="LMN2" s="1702"/>
      <c r="LMO2" s="1702"/>
      <c r="LMP2" s="1702"/>
      <c r="LMQ2" s="1702"/>
      <c r="LMR2" s="1702"/>
      <c r="LMS2" s="1702"/>
      <c r="LMT2" s="1702"/>
      <c r="LMU2" s="1702"/>
      <c r="LMV2" s="1702"/>
      <c r="LMW2" s="1702"/>
      <c r="LMX2" s="1702"/>
      <c r="LMY2" s="1702"/>
      <c r="LMZ2" s="1702"/>
      <c r="LNA2" s="1702"/>
      <c r="LNB2" s="1702"/>
      <c r="LNC2" s="1702"/>
      <c r="LND2" s="1702"/>
      <c r="LNE2" s="1702"/>
      <c r="LNF2" s="1702"/>
      <c r="LNG2" s="1702"/>
      <c r="LNH2" s="1702"/>
      <c r="LNI2" s="1702"/>
      <c r="LNJ2" s="1702"/>
      <c r="LNK2" s="1702"/>
      <c r="LNL2" s="1702"/>
      <c r="LNM2" s="1702"/>
      <c r="LNN2" s="1702"/>
      <c r="LNO2" s="1702"/>
      <c r="LNP2" s="1702"/>
      <c r="LNQ2" s="1702"/>
      <c r="LNR2" s="1702"/>
      <c r="LNS2" s="1702"/>
      <c r="LNT2" s="1702"/>
      <c r="LNU2" s="1702"/>
      <c r="LNV2" s="1702"/>
      <c r="LNW2" s="1702"/>
      <c r="LNX2" s="1702"/>
      <c r="LNY2" s="1702"/>
      <c r="LNZ2" s="1702"/>
      <c r="LOA2" s="1702"/>
      <c r="LOB2" s="1702"/>
      <c r="LOC2" s="1702"/>
      <c r="LOD2" s="1702"/>
      <c r="LOE2" s="1702"/>
      <c r="LOF2" s="1702"/>
      <c r="LOG2" s="1702"/>
      <c r="LOH2" s="1702"/>
      <c r="LOI2" s="1702"/>
      <c r="LOJ2" s="1702"/>
      <c r="LOK2" s="1702"/>
      <c r="LOL2" s="1702"/>
      <c r="LOM2" s="1702"/>
      <c r="LON2" s="1702"/>
      <c r="LOO2" s="1702"/>
      <c r="LOP2" s="1702"/>
      <c r="LOQ2" s="1702"/>
      <c r="LOR2" s="1702"/>
      <c r="LOS2" s="1702"/>
      <c r="LOT2" s="1702"/>
      <c r="LOU2" s="1702"/>
      <c r="LOV2" s="1702"/>
      <c r="LOW2" s="1702"/>
      <c r="LOX2" s="1702"/>
      <c r="LOY2" s="1702"/>
      <c r="LOZ2" s="1702"/>
      <c r="LPA2" s="1702"/>
      <c r="LPB2" s="1702"/>
      <c r="LPC2" s="1702"/>
      <c r="LPD2" s="1702"/>
      <c r="LPE2" s="1702"/>
      <c r="LPF2" s="1702"/>
      <c r="LPG2" s="1702"/>
      <c r="LPH2" s="1702"/>
      <c r="LPI2" s="1702"/>
      <c r="LPJ2" s="1702"/>
      <c r="LPK2" s="1702"/>
      <c r="LPL2" s="1702"/>
      <c r="LPM2" s="1702"/>
      <c r="LPN2" s="1702"/>
      <c r="LPO2" s="1702"/>
      <c r="LPP2" s="1702"/>
      <c r="LPQ2" s="1702"/>
      <c r="LPR2" s="1702"/>
      <c r="LPS2" s="1702"/>
      <c r="LPT2" s="1702"/>
      <c r="LPU2" s="1702"/>
      <c r="LPV2" s="1702"/>
      <c r="LPW2" s="1702"/>
      <c r="LPX2" s="1702"/>
      <c r="LPY2" s="1702"/>
      <c r="LPZ2" s="1702"/>
      <c r="LQA2" s="1702"/>
      <c r="LQB2" s="1702"/>
      <c r="LQC2" s="1702"/>
      <c r="LQD2" s="1702"/>
      <c r="LQE2" s="1702"/>
      <c r="LQF2" s="1702"/>
      <c r="LQG2" s="1702"/>
      <c r="LQH2" s="1702"/>
      <c r="LQI2" s="1702"/>
      <c r="LQJ2" s="1702"/>
      <c r="LQK2" s="1702"/>
      <c r="LQL2" s="1702"/>
      <c r="LQM2" s="1702"/>
      <c r="LQN2" s="1702"/>
      <c r="LQO2" s="1702"/>
      <c r="LQP2" s="1702"/>
      <c r="LQQ2" s="1702"/>
      <c r="LQR2" s="1702"/>
      <c r="LQS2" s="1702"/>
      <c r="LQT2" s="1702"/>
      <c r="LQU2" s="1702"/>
      <c r="LQV2" s="1702"/>
      <c r="LQW2" s="1702"/>
      <c r="LQX2" s="1702"/>
      <c r="LQY2" s="1702"/>
      <c r="LQZ2" s="1702"/>
      <c r="LRA2" s="1702"/>
      <c r="LRB2" s="1702"/>
      <c r="LRC2" s="1702"/>
      <c r="LRD2" s="1702"/>
      <c r="LRE2" s="1702"/>
      <c r="LRF2" s="1702"/>
      <c r="LRG2" s="1702"/>
      <c r="LRH2" s="1702"/>
      <c r="LRI2" s="1702"/>
      <c r="LRJ2" s="1702"/>
      <c r="LRK2" s="1702"/>
      <c r="LRL2" s="1702"/>
      <c r="LRM2" s="1702"/>
      <c r="LRN2" s="1702"/>
      <c r="LRO2" s="1702"/>
      <c r="LRP2" s="1702"/>
      <c r="LRQ2" s="1702"/>
      <c r="LRR2" s="1702"/>
      <c r="LRS2" s="1702"/>
      <c r="LRT2" s="1702"/>
      <c r="LRU2" s="1702"/>
      <c r="LRV2" s="1702"/>
      <c r="LRW2" s="1702"/>
      <c r="LRX2" s="1702"/>
      <c r="LRY2" s="1702"/>
      <c r="LRZ2" s="1702"/>
      <c r="LSA2" s="1702"/>
      <c r="LSB2" s="1702"/>
      <c r="LSC2" s="1702"/>
      <c r="LSD2" s="1702"/>
      <c r="LSE2" s="1702"/>
      <c r="LSF2" s="1702"/>
      <c r="LSG2" s="1702"/>
      <c r="LSH2" s="1702"/>
      <c r="LSI2" s="1702"/>
      <c r="LSJ2" s="1702"/>
      <c r="LSK2" s="1702"/>
      <c r="LSL2" s="1702"/>
      <c r="LSM2" s="1702"/>
      <c r="LSN2" s="1702"/>
      <c r="LSO2" s="1702"/>
      <c r="LSP2" s="1702"/>
      <c r="LSQ2" s="1702"/>
      <c r="LSR2" s="1702"/>
      <c r="LSS2" s="1702"/>
      <c r="LST2" s="1702"/>
      <c r="LSU2" s="1702"/>
      <c r="LSV2" s="1702"/>
      <c r="LSW2" s="1702"/>
      <c r="LSX2" s="1702"/>
      <c r="LSY2" s="1702"/>
      <c r="LSZ2" s="1702"/>
      <c r="LTA2" s="1702"/>
      <c r="LTB2" s="1702"/>
      <c r="LTC2" s="1702"/>
      <c r="LTD2" s="1702"/>
      <c r="LTE2" s="1702"/>
      <c r="LTF2" s="1702"/>
      <c r="LTG2" s="1702"/>
      <c r="LTH2" s="1702"/>
      <c r="LTI2" s="1702"/>
      <c r="LTJ2" s="1702"/>
      <c r="LTK2" s="1702"/>
      <c r="LTL2" s="1702"/>
      <c r="LTM2" s="1702"/>
      <c r="LTN2" s="1702"/>
      <c r="LTO2" s="1702"/>
      <c r="LTP2" s="1702"/>
      <c r="LTQ2" s="1702"/>
      <c r="LTR2" s="1702"/>
      <c r="LTS2" s="1702"/>
      <c r="LTT2" s="1702"/>
      <c r="LTU2" s="1702"/>
      <c r="LTV2" s="1702"/>
      <c r="LTW2" s="1702"/>
      <c r="LTX2" s="1702"/>
      <c r="LTY2" s="1702"/>
      <c r="LTZ2" s="1702"/>
      <c r="LUA2" s="1702"/>
      <c r="LUB2" s="1702"/>
      <c r="LUC2" s="1702"/>
      <c r="LUD2" s="1702"/>
      <c r="LUE2" s="1702"/>
      <c r="LUF2" s="1702"/>
      <c r="LUG2" s="1702"/>
      <c r="LUH2" s="1702"/>
      <c r="LUI2" s="1702"/>
      <c r="LUJ2" s="1702"/>
      <c r="LUK2" s="1702"/>
      <c r="LUL2" s="1702"/>
      <c r="LUM2" s="1702"/>
      <c r="LUN2" s="1702"/>
      <c r="LUO2" s="1702"/>
      <c r="LUP2" s="1702"/>
      <c r="LUQ2" s="1702"/>
      <c r="LUR2" s="1702"/>
      <c r="LUS2" s="1702"/>
      <c r="LUT2" s="1702"/>
      <c r="LUU2" s="1702"/>
      <c r="LUV2" s="1702"/>
      <c r="LUW2" s="1702"/>
      <c r="LUX2" s="1702"/>
      <c r="LUY2" s="1702"/>
      <c r="LUZ2" s="1702"/>
      <c r="LVA2" s="1702"/>
      <c r="LVB2" s="1702"/>
      <c r="LVC2" s="1702"/>
      <c r="LVD2" s="1702"/>
      <c r="LVE2" s="1702"/>
      <c r="LVF2" s="1702"/>
      <c r="LVG2" s="1702"/>
      <c r="LVH2" s="1702"/>
      <c r="LVI2" s="1702"/>
      <c r="LVJ2" s="1702"/>
      <c r="LVK2" s="1702"/>
      <c r="LVL2" s="1702"/>
      <c r="LVM2" s="1702"/>
      <c r="LVN2" s="1702"/>
      <c r="LVO2" s="1702"/>
      <c r="LVP2" s="1702"/>
      <c r="LVQ2" s="1702"/>
      <c r="LVR2" s="1702"/>
      <c r="LVS2" s="1702"/>
      <c r="LVT2" s="1702"/>
      <c r="LVU2" s="1702"/>
      <c r="LVV2" s="1702"/>
      <c r="LVW2" s="1702"/>
      <c r="LVX2" s="1702"/>
      <c r="LVY2" s="1702"/>
      <c r="LVZ2" s="1702"/>
      <c r="LWA2" s="1702"/>
      <c r="LWB2" s="1702"/>
      <c r="LWC2" s="1702"/>
      <c r="LWD2" s="1702"/>
      <c r="LWE2" s="1702"/>
      <c r="LWF2" s="1702"/>
      <c r="LWG2" s="1702"/>
      <c r="LWH2" s="1702"/>
      <c r="LWI2" s="1702"/>
      <c r="LWJ2" s="1702"/>
      <c r="LWK2" s="1702"/>
      <c r="LWL2" s="1702"/>
      <c r="LWM2" s="1702"/>
      <c r="LWN2" s="1702"/>
      <c r="LWO2" s="1702"/>
      <c r="LWP2" s="1702"/>
      <c r="LWQ2" s="1702"/>
      <c r="LWR2" s="1702"/>
      <c r="LWS2" s="1702"/>
      <c r="LWT2" s="1702"/>
      <c r="LWU2" s="1702"/>
      <c r="LWV2" s="1702"/>
      <c r="LWW2" s="1702"/>
      <c r="LWX2" s="1702"/>
      <c r="LWY2" s="1702"/>
      <c r="LWZ2" s="1702"/>
      <c r="LXA2" s="1702"/>
      <c r="LXB2" s="1702"/>
      <c r="LXC2" s="1702"/>
      <c r="LXD2" s="1702"/>
      <c r="LXE2" s="1702"/>
      <c r="LXF2" s="1702"/>
      <c r="LXG2" s="1702"/>
      <c r="LXH2" s="1702"/>
      <c r="LXI2" s="1702"/>
      <c r="LXJ2" s="1702"/>
      <c r="LXK2" s="1702"/>
      <c r="LXL2" s="1702"/>
      <c r="LXM2" s="1702"/>
      <c r="LXN2" s="1702"/>
      <c r="LXO2" s="1702"/>
      <c r="LXP2" s="1702"/>
      <c r="LXQ2" s="1702"/>
      <c r="LXR2" s="1702"/>
      <c r="LXS2" s="1702"/>
      <c r="LXT2" s="1702"/>
      <c r="LXU2" s="1702"/>
      <c r="LXV2" s="1702"/>
      <c r="LXW2" s="1702"/>
      <c r="LXX2" s="1702"/>
      <c r="LXY2" s="1702"/>
      <c r="LXZ2" s="1702"/>
      <c r="LYA2" s="1702"/>
      <c r="LYB2" s="1702"/>
      <c r="LYC2" s="1702"/>
      <c r="LYD2" s="1702"/>
      <c r="LYE2" s="1702"/>
      <c r="LYF2" s="1702"/>
      <c r="LYG2" s="1702"/>
      <c r="LYH2" s="1702"/>
      <c r="LYI2" s="1702"/>
      <c r="LYJ2" s="1702"/>
      <c r="LYK2" s="1702"/>
      <c r="LYL2" s="1702"/>
      <c r="LYM2" s="1702"/>
      <c r="LYN2" s="1702"/>
      <c r="LYO2" s="1702"/>
      <c r="LYP2" s="1702"/>
      <c r="LYQ2" s="1702"/>
      <c r="LYR2" s="1702"/>
      <c r="LYS2" s="1702"/>
      <c r="LYT2" s="1702"/>
      <c r="LYU2" s="1702"/>
      <c r="LYV2" s="1702"/>
      <c r="LYW2" s="1702"/>
      <c r="LYX2" s="1702"/>
      <c r="LYY2" s="1702"/>
      <c r="LYZ2" s="1702"/>
      <c r="LZA2" s="1702"/>
      <c r="LZB2" s="1702"/>
      <c r="LZC2" s="1702"/>
      <c r="LZD2" s="1702"/>
      <c r="LZE2" s="1702"/>
      <c r="LZF2" s="1702"/>
      <c r="LZG2" s="1702"/>
      <c r="LZH2" s="1702"/>
      <c r="LZI2" s="1702"/>
      <c r="LZJ2" s="1702"/>
      <c r="LZK2" s="1702"/>
      <c r="LZL2" s="1702"/>
      <c r="LZM2" s="1702"/>
      <c r="LZN2" s="1702"/>
      <c r="LZO2" s="1702"/>
      <c r="LZP2" s="1702"/>
      <c r="LZQ2" s="1702"/>
      <c r="LZR2" s="1702"/>
      <c r="LZS2" s="1702"/>
      <c r="LZT2" s="1702"/>
      <c r="LZU2" s="1702"/>
      <c r="LZV2" s="1702"/>
      <c r="LZW2" s="1702"/>
      <c r="LZX2" s="1702"/>
      <c r="LZY2" s="1702"/>
      <c r="LZZ2" s="1702"/>
      <c r="MAA2" s="1702"/>
      <c r="MAB2" s="1702"/>
      <c r="MAC2" s="1702"/>
      <c r="MAD2" s="1702"/>
      <c r="MAE2" s="1702"/>
      <c r="MAF2" s="1702"/>
      <c r="MAG2" s="1702"/>
      <c r="MAH2" s="1702"/>
      <c r="MAI2" s="1702"/>
      <c r="MAJ2" s="1702"/>
      <c r="MAK2" s="1702"/>
      <c r="MAL2" s="1702"/>
      <c r="MAM2" s="1702"/>
      <c r="MAN2" s="1702"/>
      <c r="MAO2" s="1702"/>
      <c r="MAP2" s="1702"/>
      <c r="MAQ2" s="1702"/>
      <c r="MAR2" s="1702"/>
      <c r="MAS2" s="1702"/>
      <c r="MAT2" s="1702"/>
      <c r="MAU2" s="1702"/>
      <c r="MAV2" s="1702"/>
      <c r="MAW2" s="1702"/>
      <c r="MAX2" s="1702"/>
      <c r="MAY2" s="1702"/>
      <c r="MAZ2" s="1702"/>
      <c r="MBA2" s="1702"/>
      <c r="MBB2" s="1702"/>
      <c r="MBC2" s="1702"/>
      <c r="MBD2" s="1702"/>
      <c r="MBE2" s="1702"/>
      <c r="MBF2" s="1702"/>
      <c r="MBG2" s="1702"/>
      <c r="MBH2" s="1702"/>
      <c r="MBI2" s="1702"/>
      <c r="MBJ2" s="1702"/>
      <c r="MBK2" s="1702"/>
      <c r="MBL2" s="1702"/>
      <c r="MBM2" s="1702"/>
      <c r="MBN2" s="1702"/>
      <c r="MBO2" s="1702"/>
      <c r="MBP2" s="1702"/>
      <c r="MBQ2" s="1702"/>
      <c r="MBR2" s="1702"/>
      <c r="MBS2" s="1702"/>
      <c r="MBT2" s="1702"/>
      <c r="MBU2" s="1702"/>
      <c r="MBV2" s="1702"/>
      <c r="MBW2" s="1702"/>
      <c r="MBX2" s="1702"/>
      <c r="MBY2" s="1702"/>
      <c r="MBZ2" s="1702"/>
      <c r="MCA2" s="1702"/>
      <c r="MCB2" s="1702"/>
      <c r="MCC2" s="1702"/>
      <c r="MCD2" s="1702"/>
      <c r="MCE2" s="1702"/>
      <c r="MCF2" s="1702"/>
      <c r="MCG2" s="1702"/>
      <c r="MCH2" s="1702"/>
      <c r="MCI2" s="1702"/>
      <c r="MCJ2" s="1702"/>
      <c r="MCK2" s="1702"/>
      <c r="MCL2" s="1702"/>
      <c r="MCM2" s="1702"/>
      <c r="MCN2" s="1702"/>
      <c r="MCO2" s="1702"/>
      <c r="MCP2" s="1702"/>
      <c r="MCQ2" s="1702"/>
      <c r="MCR2" s="1702"/>
      <c r="MCS2" s="1702"/>
      <c r="MCT2" s="1702"/>
      <c r="MCU2" s="1702"/>
      <c r="MCV2" s="1702"/>
      <c r="MCW2" s="1702"/>
      <c r="MCX2" s="1702"/>
      <c r="MCY2" s="1702"/>
      <c r="MCZ2" s="1702"/>
      <c r="MDA2" s="1702"/>
      <c r="MDB2" s="1702"/>
      <c r="MDC2" s="1702"/>
      <c r="MDD2" s="1702"/>
      <c r="MDE2" s="1702"/>
      <c r="MDF2" s="1702"/>
      <c r="MDG2" s="1702"/>
      <c r="MDH2" s="1702"/>
      <c r="MDI2" s="1702"/>
      <c r="MDJ2" s="1702"/>
      <c r="MDK2" s="1702"/>
      <c r="MDL2" s="1702"/>
      <c r="MDM2" s="1702"/>
      <c r="MDN2" s="1702"/>
      <c r="MDO2" s="1702"/>
      <c r="MDP2" s="1702"/>
      <c r="MDQ2" s="1702"/>
      <c r="MDR2" s="1702"/>
      <c r="MDS2" s="1702"/>
      <c r="MDT2" s="1702"/>
      <c r="MDU2" s="1702"/>
      <c r="MDV2" s="1702"/>
      <c r="MDW2" s="1702"/>
      <c r="MDX2" s="1702"/>
      <c r="MDY2" s="1702"/>
      <c r="MDZ2" s="1702"/>
      <c r="MEA2" s="1702"/>
      <c r="MEB2" s="1702"/>
      <c r="MEC2" s="1702"/>
      <c r="MED2" s="1702"/>
      <c r="MEE2" s="1702"/>
      <c r="MEF2" s="1702"/>
      <c r="MEG2" s="1702"/>
      <c r="MEH2" s="1702"/>
      <c r="MEI2" s="1702"/>
      <c r="MEJ2" s="1702"/>
      <c r="MEK2" s="1702"/>
      <c r="MEL2" s="1702"/>
      <c r="MEM2" s="1702"/>
      <c r="MEN2" s="1702"/>
      <c r="MEO2" s="1702"/>
      <c r="MEP2" s="1702"/>
      <c r="MEQ2" s="1702"/>
      <c r="MER2" s="1702"/>
      <c r="MES2" s="1702"/>
      <c r="MET2" s="1702"/>
      <c r="MEU2" s="1702"/>
      <c r="MEV2" s="1702"/>
      <c r="MEW2" s="1702"/>
      <c r="MEX2" s="1702"/>
      <c r="MEY2" s="1702"/>
      <c r="MEZ2" s="1702"/>
      <c r="MFA2" s="1702"/>
      <c r="MFB2" s="1702"/>
      <c r="MFC2" s="1702"/>
      <c r="MFD2" s="1702"/>
      <c r="MFE2" s="1702"/>
      <c r="MFF2" s="1702"/>
      <c r="MFG2" s="1702"/>
      <c r="MFH2" s="1702"/>
      <c r="MFI2" s="1702"/>
      <c r="MFJ2" s="1702"/>
      <c r="MFK2" s="1702"/>
      <c r="MFL2" s="1702"/>
      <c r="MFM2" s="1702"/>
      <c r="MFN2" s="1702"/>
      <c r="MFO2" s="1702"/>
      <c r="MFP2" s="1702"/>
      <c r="MFQ2" s="1702"/>
      <c r="MFR2" s="1702"/>
      <c r="MFS2" s="1702"/>
      <c r="MFT2" s="1702"/>
      <c r="MFU2" s="1702"/>
      <c r="MFV2" s="1702"/>
      <c r="MFW2" s="1702"/>
      <c r="MFX2" s="1702"/>
      <c r="MFY2" s="1702"/>
      <c r="MFZ2" s="1702"/>
      <c r="MGA2" s="1702"/>
      <c r="MGB2" s="1702"/>
      <c r="MGC2" s="1702"/>
      <c r="MGD2" s="1702"/>
      <c r="MGE2" s="1702"/>
      <c r="MGF2" s="1702"/>
      <c r="MGG2" s="1702"/>
      <c r="MGH2" s="1702"/>
      <c r="MGI2" s="1702"/>
      <c r="MGJ2" s="1702"/>
      <c r="MGK2" s="1702"/>
      <c r="MGL2" s="1702"/>
      <c r="MGM2" s="1702"/>
      <c r="MGN2" s="1702"/>
      <c r="MGO2" s="1702"/>
      <c r="MGP2" s="1702"/>
      <c r="MGQ2" s="1702"/>
      <c r="MGR2" s="1702"/>
      <c r="MGS2" s="1702"/>
      <c r="MGT2" s="1702"/>
      <c r="MGU2" s="1702"/>
      <c r="MGV2" s="1702"/>
      <c r="MGW2" s="1702"/>
      <c r="MGX2" s="1702"/>
      <c r="MGY2" s="1702"/>
      <c r="MGZ2" s="1702"/>
      <c r="MHA2" s="1702"/>
      <c r="MHB2" s="1702"/>
      <c r="MHC2" s="1702"/>
      <c r="MHD2" s="1702"/>
      <c r="MHE2" s="1702"/>
      <c r="MHF2" s="1702"/>
      <c r="MHG2" s="1702"/>
      <c r="MHH2" s="1702"/>
      <c r="MHI2" s="1702"/>
      <c r="MHJ2" s="1702"/>
      <c r="MHK2" s="1702"/>
      <c r="MHL2" s="1702"/>
      <c r="MHM2" s="1702"/>
      <c r="MHN2" s="1702"/>
      <c r="MHO2" s="1702"/>
      <c r="MHP2" s="1702"/>
      <c r="MHQ2" s="1702"/>
      <c r="MHR2" s="1702"/>
      <c r="MHS2" s="1702"/>
      <c r="MHT2" s="1702"/>
      <c r="MHU2" s="1702"/>
      <c r="MHV2" s="1702"/>
      <c r="MHW2" s="1702"/>
      <c r="MHX2" s="1702"/>
      <c r="MHY2" s="1702"/>
      <c r="MHZ2" s="1702"/>
      <c r="MIA2" s="1702"/>
      <c r="MIB2" s="1702"/>
      <c r="MIC2" s="1702"/>
      <c r="MID2" s="1702"/>
      <c r="MIE2" s="1702"/>
      <c r="MIF2" s="1702"/>
      <c r="MIG2" s="1702"/>
      <c r="MIH2" s="1702"/>
      <c r="MII2" s="1702"/>
      <c r="MIJ2" s="1702"/>
      <c r="MIK2" s="1702"/>
      <c r="MIL2" s="1702"/>
      <c r="MIM2" s="1702"/>
      <c r="MIN2" s="1702"/>
      <c r="MIO2" s="1702"/>
      <c r="MIP2" s="1702"/>
      <c r="MIQ2" s="1702"/>
      <c r="MIR2" s="1702"/>
      <c r="MIS2" s="1702"/>
      <c r="MIT2" s="1702"/>
      <c r="MIU2" s="1702"/>
      <c r="MIV2" s="1702"/>
      <c r="MIW2" s="1702"/>
      <c r="MIX2" s="1702"/>
      <c r="MIY2" s="1702"/>
      <c r="MIZ2" s="1702"/>
      <c r="MJA2" s="1702"/>
      <c r="MJB2" s="1702"/>
      <c r="MJC2" s="1702"/>
      <c r="MJD2" s="1702"/>
      <c r="MJE2" s="1702"/>
      <c r="MJF2" s="1702"/>
      <c r="MJG2" s="1702"/>
      <c r="MJH2" s="1702"/>
      <c r="MJI2" s="1702"/>
      <c r="MJJ2" s="1702"/>
      <c r="MJK2" s="1702"/>
      <c r="MJL2" s="1702"/>
      <c r="MJM2" s="1702"/>
      <c r="MJN2" s="1702"/>
      <c r="MJO2" s="1702"/>
      <c r="MJP2" s="1702"/>
      <c r="MJQ2" s="1702"/>
      <c r="MJR2" s="1702"/>
      <c r="MJS2" s="1702"/>
      <c r="MJT2" s="1702"/>
      <c r="MJU2" s="1702"/>
      <c r="MJV2" s="1702"/>
      <c r="MJW2" s="1702"/>
      <c r="MJX2" s="1702"/>
      <c r="MJY2" s="1702"/>
      <c r="MJZ2" s="1702"/>
      <c r="MKA2" s="1702"/>
      <c r="MKB2" s="1702"/>
      <c r="MKC2" s="1702"/>
      <c r="MKD2" s="1702"/>
      <c r="MKE2" s="1702"/>
      <c r="MKF2" s="1702"/>
      <c r="MKG2" s="1702"/>
      <c r="MKH2" s="1702"/>
      <c r="MKI2" s="1702"/>
      <c r="MKJ2" s="1702"/>
      <c r="MKK2" s="1702"/>
      <c r="MKL2" s="1702"/>
      <c r="MKM2" s="1702"/>
      <c r="MKN2" s="1702"/>
      <c r="MKO2" s="1702"/>
      <c r="MKP2" s="1702"/>
      <c r="MKQ2" s="1702"/>
      <c r="MKR2" s="1702"/>
      <c r="MKS2" s="1702"/>
      <c r="MKT2" s="1702"/>
      <c r="MKU2" s="1702"/>
      <c r="MKV2" s="1702"/>
      <c r="MKW2" s="1702"/>
      <c r="MKX2" s="1702"/>
      <c r="MKY2" s="1702"/>
      <c r="MKZ2" s="1702"/>
      <c r="MLA2" s="1702"/>
      <c r="MLB2" s="1702"/>
      <c r="MLC2" s="1702"/>
      <c r="MLD2" s="1702"/>
      <c r="MLE2" s="1702"/>
      <c r="MLF2" s="1702"/>
      <c r="MLG2" s="1702"/>
      <c r="MLH2" s="1702"/>
      <c r="MLI2" s="1702"/>
      <c r="MLJ2" s="1702"/>
      <c r="MLK2" s="1702"/>
      <c r="MLL2" s="1702"/>
      <c r="MLM2" s="1702"/>
      <c r="MLN2" s="1702"/>
      <c r="MLO2" s="1702"/>
      <c r="MLP2" s="1702"/>
      <c r="MLQ2" s="1702"/>
      <c r="MLR2" s="1702"/>
      <c r="MLS2" s="1702"/>
      <c r="MLT2" s="1702"/>
      <c r="MLU2" s="1702"/>
      <c r="MLV2" s="1702"/>
      <c r="MLW2" s="1702"/>
      <c r="MLX2" s="1702"/>
      <c r="MLY2" s="1702"/>
      <c r="MLZ2" s="1702"/>
      <c r="MMA2" s="1702"/>
      <c r="MMB2" s="1702"/>
      <c r="MMC2" s="1702"/>
      <c r="MMD2" s="1702"/>
      <c r="MME2" s="1702"/>
      <c r="MMF2" s="1702"/>
      <c r="MMG2" s="1702"/>
      <c r="MMH2" s="1702"/>
      <c r="MMI2" s="1702"/>
      <c r="MMJ2" s="1702"/>
      <c r="MMK2" s="1702"/>
      <c r="MML2" s="1702"/>
      <c r="MMM2" s="1702"/>
      <c r="MMN2" s="1702"/>
      <c r="MMO2" s="1702"/>
      <c r="MMP2" s="1702"/>
      <c r="MMQ2" s="1702"/>
      <c r="MMR2" s="1702"/>
      <c r="MMS2" s="1702"/>
      <c r="MMT2" s="1702"/>
      <c r="MMU2" s="1702"/>
      <c r="MMV2" s="1702"/>
      <c r="MMW2" s="1702"/>
      <c r="MMX2" s="1702"/>
      <c r="MMY2" s="1702"/>
      <c r="MMZ2" s="1702"/>
      <c r="MNA2" s="1702"/>
      <c r="MNB2" s="1702"/>
      <c r="MNC2" s="1702"/>
      <c r="MND2" s="1702"/>
      <c r="MNE2" s="1702"/>
      <c r="MNF2" s="1702"/>
      <c r="MNG2" s="1702"/>
      <c r="MNH2" s="1702"/>
      <c r="MNI2" s="1702"/>
      <c r="MNJ2" s="1702"/>
      <c r="MNK2" s="1702"/>
      <c r="MNL2" s="1702"/>
      <c r="MNM2" s="1702"/>
      <c r="MNN2" s="1702"/>
      <c r="MNO2" s="1702"/>
      <c r="MNP2" s="1702"/>
      <c r="MNQ2" s="1702"/>
      <c r="MNR2" s="1702"/>
      <c r="MNS2" s="1702"/>
      <c r="MNT2" s="1702"/>
      <c r="MNU2" s="1702"/>
      <c r="MNV2" s="1702"/>
      <c r="MNW2" s="1702"/>
      <c r="MNX2" s="1702"/>
      <c r="MNY2" s="1702"/>
      <c r="MNZ2" s="1702"/>
      <c r="MOA2" s="1702"/>
      <c r="MOB2" s="1702"/>
      <c r="MOC2" s="1702"/>
      <c r="MOD2" s="1702"/>
      <c r="MOE2" s="1702"/>
      <c r="MOF2" s="1702"/>
      <c r="MOG2" s="1702"/>
      <c r="MOH2" s="1702"/>
      <c r="MOI2" s="1702"/>
      <c r="MOJ2" s="1702"/>
      <c r="MOK2" s="1702"/>
      <c r="MOL2" s="1702"/>
      <c r="MOM2" s="1702"/>
      <c r="MON2" s="1702"/>
      <c r="MOO2" s="1702"/>
      <c r="MOP2" s="1702"/>
      <c r="MOQ2" s="1702"/>
      <c r="MOR2" s="1702"/>
      <c r="MOS2" s="1702"/>
      <c r="MOT2" s="1702"/>
      <c r="MOU2" s="1702"/>
      <c r="MOV2" s="1702"/>
      <c r="MOW2" s="1702"/>
      <c r="MOX2" s="1702"/>
      <c r="MOY2" s="1702"/>
      <c r="MOZ2" s="1702"/>
      <c r="MPA2" s="1702"/>
      <c r="MPB2" s="1702"/>
      <c r="MPC2" s="1702"/>
      <c r="MPD2" s="1702"/>
      <c r="MPE2" s="1702"/>
      <c r="MPF2" s="1702"/>
      <c r="MPG2" s="1702"/>
      <c r="MPH2" s="1702"/>
      <c r="MPI2" s="1702"/>
      <c r="MPJ2" s="1702"/>
      <c r="MPK2" s="1702"/>
      <c r="MPL2" s="1702"/>
      <c r="MPM2" s="1702"/>
      <c r="MPN2" s="1702"/>
      <c r="MPO2" s="1702"/>
      <c r="MPP2" s="1702"/>
      <c r="MPQ2" s="1702"/>
      <c r="MPR2" s="1702"/>
      <c r="MPS2" s="1702"/>
      <c r="MPT2" s="1702"/>
      <c r="MPU2" s="1702"/>
      <c r="MPV2" s="1702"/>
      <c r="MPW2" s="1702"/>
      <c r="MPX2" s="1702"/>
      <c r="MPY2" s="1702"/>
      <c r="MPZ2" s="1702"/>
      <c r="MQA2" s="1702"/>
      <c r="MQB2" s="1702"/>
      <c r="MQC2" s="1702"/>
      <c r="MQD2" s="1702"/>
      <c r="MQE2" s="1702"/>
      <c r="MQF2" s="1702"/>
      <c r="MQG2" s="1702"/>
      <c r="MQH2" s="1702"/>
      <c r="MQI2" s="1702"/>
      <c r="MQJ2" s="1702"/>
      <c r="MQK2" s="1702"/>
      <c r="MQL2" s="1702"/>
      <c r="MQM2" s="1702"/>
      <c r="MQN2" s="1702"/>
      <c r="MQO2" s="1702"/>
      <c r="MQP2" s="1702"/>
      <c r="MQQ2" s="1702"/>
      <c r="MQR2" s="1702"/>
      <c r="MQS2" s="1702"/>
      <c r="MQT2" s="1702"/>
      <c r="MQU2" s="1702"/>
      <c r="MQV2" s="1702"/>
      <c r="MQW2" s="1702"/>
      <c r="MQX2" s="1702"/>
      <c r="MQY2" s="1702"/>
      <c r="MQZ2" s="1702"/>
      <c r="MRA2" s="1702"/>
      <c r="MRB2" s="1702"/>
      <c r="MRC2" s="1702"/>
      <c r="MRD2" s="1702"/>
      <c r="MRE2" s="1702"/>
      <c r="MRF2" s="1702"/>
      <c r="MRG2" s="1702"/>
      <c r="MRH2" s="1702"/>
      <c r="MRI2" s="1702"/>
      <c r="MRJ2" s="1702"/>
      <c r="MRK2" s="1702"/>
      <c r="MRL2" s="1702"/>
      <c r="MRM2" s="1702"/>
      <c r="MRN2" s="1702"/>
      <c r="MRO2" s="1702"/>
      <c r="MRP2" s="1702"/>
      <c r="MRQ2" s="1702"/>
      <c r="MRR2" s="1702"/>
      <c r="MRS2" s="1702"/>
      <c r="MRT2" s="1702"/>
      <c r="MRU2" s="1702"/>
      <c r="MRV2" s="1702"/>
      <c r="MRW2" s="1702"/>
      <c r="MRX2" s="1702"/>
      <c r="MRY2" s="1702"/>
      <c r="MRZ2" s="1702"/>
      <c r="MSA2" s="1702"/>
      <c r="MSB2" s="1702"/>
      <c r="MSC2" s="1702"/>
      <c r="MSD2" s="1702"/>
      <c r="MSE2" s="1702"/>
      <c r="MSF2" s="1702"/>
      <c r="MSG2" s="1702"/>
      <c r="MSH2" s="1702"/>
      <c r="MSI2" s="1702"/>
      <c r="MSJ2" s="1702"/>
      <c r="MSK2" s="1702"/>
      <c r="MSL2" s="1702"/>
      <c r="MSM2" s="1702"/>
      <c r="MSN2" s="1702"/>
      <c r="MSO2" s="1702"/>
      <c r="MSP2" s="1702"/>
      <c r="MSQ2" s="1702"/>
      <c r="MSR2" s="1702"/>
      <c r="MSS2" s="1702"/>
      <c r="MST2" s="1702"/>
      <c r="MSU2" s="1702"/>
      <c r="MSV2" s="1702"/>
      <c r="MSW2" s="1702"/>
      <c r="MSX2" s="1702"/>
      <c r="MSY2" s="1702"/>
      <c r="MSZ2" s="1702"/>
      <c r="MTA2" s="1702"/>
      <c r="MTB2" s="1702"/>
      <c r="MTC2" s="1702"/>
      <c r="MTD2" s="1702"/>
      <c r="MTE2" s="1702"/>
      <c r="MTF2" s="1702"/>
      <c r="MTG2" s="1702"/>
      <c r="MTH2" s="1702"/>
      <c r="MTI2" s="1702"/>
      <c r="MTJ2" s="1702"/>
      <c r="MTK2" s="1702"/>
      <c r="MTL2" s="1702"/>
      <c r="MTM2" s="1702"/>
      <c r="MTN2" s="1702"/>
      <c r="MTO2" s="1702"/>
      <c r="MTP2" s="1702"/>
      <c r="MTQ2" s="1702"/>
      <c r="MTR2" s="1702"/>
      <c r="MTS2" s="1702"/>
      <c r="MTT2" s="1702"/>
      <c r="MTU2" s="1702"/>
      <c r="MTV2" s="1702"/>
      <c r="MTW2" s="1702"/>
      <c r="MTX2" s="1702"/>
      <c r="MTY2" s="1702"/>
      <c r="MTZ2" s="1702"/>
      <c r="MUA2" s="1702"/>
      <c r="MUB2" s="1702"/>
      <c r="MUC2" s="1702"/>
      <c r="MUD2" s="1702"/>
      <c r="MUE2" s="1702"/>
      <c r="MUF2" s="1702"/>
      <c r="MUG2" s="1702"/>
      <c r="MUH2" s="1702"/>
      <c r="MUI2" s="1702"/>
      <c r="MUJ2" s="1702"/>
      <c r="MUK2" s="1702"/>
      <c r="MUL2" s="1702"/>
      <c r="MUM2" s="1702"/>
      <c r="MUN2" s="1702"/>
      <c r="MUO2" s="1702"/>
      <c r="MUP2" s="1702"/>
      <c r="MUQ2" s="1702"/>
      <c r="MUR2" s="1702"/>
      <c r="MUS2" s="1702"/>
      <c r="MUT2" s="1702"/>
      <c r="MUU2" s="1702"/>
      <c r="MUV2" s="1702"/>
      <c r="MUW2" s="1702"/>
      <c r="MUX2" s="1702"/>
      <c r="MUY2" s="1702"/>
      <c r="MUZ2" s="1702"/>
      <c r="MVA2" s="1702"/>
      <c r="MVB2" s="1702"/>
      <c r="MVC2" s="1702"/>
      <c r="MVD2" s="1702"/>
      <c r="MVE2" s="1702"/>
      <c r="MVF2" s="1702"/>
      <c r="MVG2" s="1702"/>
      <c r="MVH2" s="1702"/>
      <c r="MVI2" s="1702"/>
      <c r="MVJ2" s="1702"/>
      <c r="MVK2" s="1702"/>
      <c r="MVL2" s="1702"/>
      <c r="MVM2" s="1702"/>
      <c r="MVN2" s="1702"/>
      <c r="MVO2" s="1702"/>
      <c r="MVP2" s="1702"/>
      <c r="MVQ2" s="1702"/>
      <c r="MVR2" s="1702"/>
      <c r="MVS2" s="1702"/>
      <c r="MVT2" s="1702"/>
      <c r="MVU2" s="1702"/>
      <c r="MVV2" s="1702"/>
      <c r="MVW2" s="1702"/>
      <c r="MVX2" s="1702"/>
      <c r="MVY2" s="1702"/>
      <c r="MVZ2" s="1702"/>
      <c r="MWA2" s="1702"/>
      <c r="MWB2" s="1702"/>
      <c r="MWC2" s="1702"/>
      <c r="MWD2" s="1702"/>
      <c r="MWE2" s="1702"/>
      <c r="MWF2" s="1702"/>
      <c r="MWG2" s="1702"/>
      <c r="MWH2" s="1702"/>
      <c r="MWI2" s="1702"/>
      <c r="MWJ2" s="1702"/>
      <c r="MWK2" s="1702"/>
      <c r="MWL2" s="1702"/>
      <c r="MWM2" s="1702"/>
      <c r="MWN2" s="1702"/>
      <c r="MWO2" s="1702"/>
      <c r="MWP2" s="1702"/>
      <c r="MWQ2" s="1702"/>
      <c r="MWR2" s="1702"/>
      <c r="MWS2" s="1702"/>
      <c r="MWT2" s="1702"/>
      <c r="MWU2" s="1702"/>
      <c r="MWV2" s="1702"/>
      <c r="MWW2" s="1702"/>
      <c r="MWX2" s="1702"/>
      <c r="MWY2" s="1702"/>
      <c r="MWZ2" s="1702"/>
      <c r="MXA2" s="1702"/>
      <c r="MXB2" s="1702"/>
      <c r="MXC2" s="1702"/>
      <c r="MXD2" s="1702"/>
      <c r="MXE2" s="1702"/>
      <c r="MXF2" s="1702"/>
      <c r="MXG2" s="1702"/>
      <c r="MXH2" s="1702"/>
      <c r="MXI2" s="1702"/>
      <c r="MXJ2" s="1702"/>
      <c r="MXK2" s="1702"/>
      <c r="MXL2" s="1702"/>
      <c r="MXM2" s="1702"/>
      <c r="MXN2" s="1702"/>
      <c r="MXO2" s="1702"/>
      <c r="MXP2" s="1702"/>
      <c r="MXQ2" s="1702"/>
      <c r="MXR2" s="1702"/>
      <c r="MXS2" s="1702"/>
      <c r="MXT2" s="1702"/>
      <c r="MXU2" s="1702"/>
      <c r="MXV2" s="1702"/>
      <c r="MXW2" s="1702"/>
      <c r="MXX2" s="1702"/>
      <c r="MXY2" s="1702"/>
      <c r="MXZ2" s="1702"/>
      <c r="MYA2" s="1702"/>
      <c r="MYB2" s="1702"/>
      <c r="MYC2" s="1702"/>
      <c r="MYD2" s="1702"/>
      <c r="MYE2" s="1702"/>
      <c r="MYF2" s="1702"/>
      <c r="MYG2" s="1702"/>
      <c r="MYH2" s="1702"/>
      <c r="MYI2" s="1702"/>
      <c r="MYJ2" s="1702"/>
      <c r="MYK2" s="1702"/>
      <c r="MYL2" s="1702"/>
      <c r="MYM2" s="1702"/>
      <c r="MYN2" s="1702"/>
      <c r="MYO2" s="1702"/>
      <c r="MYP2" s="1702"/>
      <c r="MYQ2" s="1702"/>
      <c r="MYR2" s="1702"/>
      <c r="MYS2" s="1702"/>
      <c r="MYT2" s="1702"/>
      <c r="MYU2" s="1702"/>
      <c r="MYV2" s="1702"/>
      <c r="MYW2" s="1702"/>
      <c r="MYX2" s="1702"/>
      <c r="MYY2" s="1702"/>
      <c r="MYZ2" s="1702"/>
      <c r="MZA2" s="1702"/>
      <c r="MZB2" s="1702"/>
      <c r="MZC2" s="1702"/>
      <c r="MZD2" s="1702"/>
      <c r="MZE2" s="1702"/>
      <c r="MZF2" s="1702"/>
      <c r="MZG2" s="1702"/>
      <c r="MZH2" s="1702"/>
      <c r="MZI2" s="1702"/>
      <c r="MZJ2" s="1702"/>
      <c r="MZK2" s="1702"/>
      <c r="MZL2" s="1702"/>
      <c r="MZM2" s="1702"/>
      <c r="MZN2" s="1702"/>
      <c r="MZO2" s="1702"/>
      <c r="MZP2" s="1702"/>
      <c r="MZQ2" s="1702"/>
      <c r="MZR2" s="1702"/>
      <c r="MZS2" s="1702"/>
      <c r="MZT2" s="1702"/>
      <c r="MZU2" s="1702"/>
      <c r="MZV2" s="1702"/>
      <c r="MZW2" s="1702"/>
      <c r="MZX2" s="1702"/>
      <c r="MZY2" s="1702"/>
      <c r="MZZ2" s="1702"/>
      <c r="NAA2" s="1702"/>
      <c r="NAB2" s="1702"/>
      <c r="NAC2" s="1702"/>
      <c r="NAD2" s="1702"/>
      <c r="NAE2" s="1702"/>
      <c r="NAF2" s="1702"/>
      <c r="NAG2" s="1702"/>
      <c r="NAH2" s="1702"/>
      <c r="NAI2" s="1702"/>
      <c r="NAJ2" s="1702"/>
      <c r="NAK2" s="1702"/>
      <c r="NAL2" s="1702"/>
      <c r="NAM2" s="1702"/>
      <c r="NAN2" s="1702"/>
      <c r="NAO2" s="1702"/>
      <c r="NAP2" s="1702"/>
      <c r="NAQ2" s="1702"/>
      <c r="NAR2" s="1702"/>
      <c r="NAS2" s="1702"/>
      <c r="NAT2" s="1702"/>
      <c r="NAU2" s="1702"/>
      <c r="NAV2" s="1702"/>
      <c r="NAW2" s="1702"/>
      <c r="NAX2" s="1702"/>
      <c r="NAY2" s="1702"/>
      <c r="NAZ2" s="1702"/>
      <c r="NBA2" s="1702"/>
      <c r="NBB2" s="1702"/>
      <c r="NBC2" s="1702"/>
      <c r="NBD2" s="1702"/>
      <c r="NBE2" s="1702"/>
      <c r="NBF2" s="1702"/>
      <c r="NBG2" s="1702"/>
      <c r="NBH2" s="1702"/>
      <c r="NBI2" s="1702"/>
      <c r="NBJ2" s="1702"/>
      <c r="NBK2" s="1702"/>
      <c r="NBL2" s="1702"/>
      <c r="NBM2" s="1702"/>
      <c r="NBN2" s="1702"/>
      <c r="NBO2" s="1702"/>
      <c r="NBP2" s="1702"/>
      <c r="NBQ2" s="1702"/>
      <c r="NBR2" s="1702"/>
      <c r="NBS2" s="1702"/>
      <c r="NBT2" s="1702"/>
      <c r="NBU2" s="1702"/>
      <c r="NBV2" s="1702"/>
      <c r="NBW2" s="1702"/>
      <c r="NBX2" s="1702"/>
      <c r="NBY2" s="1702"/>
      <c r="NBZ2" s="1702"/>
      <c r="NCA2" s="1702"/>
      <c r="NCB2" s="1702"/>
      <c r="NCC2" s="1702"/>
      <c r="NCD2" s="1702"/>
      <c r="NCE2" s="1702"/>
      <c r="NCF2" s="1702"/>
      <c r="NCG2" s="1702"/>
      <c r="NCH2" s="1702"/>
      <c r="NCI2" s="1702"/>
      <c r="NCJ2" s="1702"/>
      <c r="NCK2" s="1702"/>
      <c r="NCL2" s="1702"/>
      <c r="NCM2" s="1702"/>
      <c r="NCN2" s="1702"/>
      <c r="NCO2" s="1702"/>
      <c r="NCP2" s="1702"/>
      <c r="NCQ2" s="1702"/>
      <c r="NCR2" s="1702"/>
      <c r="NCS2" s="1702"/>
      <c r="NCT2" s="1702"/>
      <c r="NCU2" s="1702"/>
      <c r="NCV2" s="1702"/>
      <c r="NCW2" s="1702"/>
      <c r="NCX2" s="1702"/>
      <c r="NCY2" s="1702"/>
      <c r="NCZ2" s="1702"/>
      <c r="NDA2" s="1702"/>
      <c r="NDB2" s="1702"/>
      <c r="NDC2" s="1702"/>
      <c r="NDD2" s="1702"/>
      <c r="NDE2" s="1702"/>
      <c r="NDF2" s="1702"/>
      <c r="NDG2" s="1702"/>
      <c r="NDH2" s="1702"/>
      <c r="NDI2" s="1702"/>
      <c r="NDJ2" s="1702"/>
      <c r="NDK2" s="1702"/>
      <c r="NDL2" s="1702"/>
      <c r="NDM2" s="1702"/>
      <c r="NDN2" s="1702"/>
      <c r="NDO2" s="1702"/>
      <c r="NDP2" s="1702"/>
      <c r="NDQ2" s="1702"/>
      <c r="NDR2" s="1702"/>
      <c r="NDS2" s="1702"/>
      <c r="NDT2" s="1702"/>
      <c r="NDU2" s="1702"/>
      <c r="NDV2" s="1702"/>
      <c r="NDW2" s="1702"/>
      <c r="NDX2" s="1702"/>
      <c r="NDY2" s="1702"/>
      <c r="NDZ2" s="1702"/>
      <c r="NEA2" s="1702"/>
      <c r="NEB2" s="1702"/>
      <c r="NEC2" s="1702"/>
      <c r="NED2" s="1702"/>
      <c r="NEE2" s="1702"/>
      <c r="NEF2" s="1702"/>
      <c r="NEG2" s="1702"/>
      <c r="NEH2" s="1702"/>
      <c r="NEI2" s="1702"/>
      <c r="NEJ2" s="1702"/>
      <c r="NEK2" s="1702"/>
      <c r="NEL2" s="1702"/>
      <c r="NEM2" s="1702"/>
      <c r="NEN2" s="1702"/>
      <c r="NEO2" s="1702"/>
      <c r="NEP2" s="1702"/>
      <c r="NEQ2" s="1702"/>
      <c r="NER2" s="1702"/>
      <c r="NES2" s="1702"/>
      <c r="NET2" s="1702"/>
      <c r="NEU2" s="1702"/>
      <c r="NEV2" s="1702"/>
      <c r="NEW2" s="1702"/>
      <c r="NEX2" s="1702"/>
      <c r="NEY2" s="1702"/>
      <c r="NEZ2" s="1702"/>
      <c r="NFA2" s="1702"/>
      <c r="NFB2" s="1702"/>
      <c r="NFC2" s="1702"/>
      <c r="NFD2" s="1702"/>
      <c r="NFE2" s="1702"/>
      <c r="NFF2" s="1702"/>
      <c r="NFG2" s="1702"/>
      <c r="NFH2" s="1702"/>
      <c r="NFI2" s="1702"/>
      <c r="NFJ2" s="1702"/>
      <c r="NFK2" s="1702"/>
      <c r="NFL2" s="1702"/>
      <c r="NFM2" s="1702"/>
      <c r="NFN2" s="1702"/>
      <c r="NFO2" s="1702"/>
      <c r="NFP2" s="1702"/>
      <c r="NFQ2" s="1702"/>
      <c r="NFR2" s="1702"/>
      <c r="NFS2" s="1702"/>
      <c r="NFT2" s="1702"/>
      <c r="NFU2" s="1702"/>
      <c r="NFV2" s="1702"/>
      <c r="NFW2" s="1702"/>
      <c r="NFX2" s="1702"/>
      <c r="NFY2" s="1702"/>
      <c r="NFZ2" s="1702"/>
      <c r="NGA2" s="1702"/>
      <c r="NGB2" s="1702"/>
      <c r="NGC2" s="1702"/>
      <c r="NGD2" s="1702"/>
      <c r="NGE2" s="1702"/>
      <c r="NGF2" s="1702"/>
      <c r="NGG2" s="1702"/>
      <c r="NGH2" s="1702"/>
      <c r="NGI2" s="1702"/>
      <c r="NGJ2" s="1702"/>
      <c r="NGK2" s="1702"/>
      <c r="NGL2" s="1702"/>
      <c r="NGM2" s="1702"/>
      <c r="NGN2" s="1702"/>
      <c r="NGO2" s="1702"/>
      <c r="NGP2" s="1702"/>
      <c r="NGQ2" s="1702"/>
      <c r="NGR2" s="1702"/>
      <c r="NGS2" s="1702"/>
      <c r="NGT2" s="1702"/>
      <c r="NGU2" s="1702"/>
      <c r="NGV2" s="1702"/>
      <c r="NGW2" s="1702"/>
      <c r="NGX2" s="1702"/>
      <c r="NGY2" s="1702"/>
      <c r="NGZ2" s="1702"/>
      <c r="NHA2" s="1702"/>
      <c r="NHB2" s="1702"/>
      <c r="NHC2" s="1702"/>
      <c r="NHD2" s="1702"/>
      <c r="NHE2" s="1702"/>
      <c r="NHF2" s="1702"/>
      <c r="NHG2" s="1702"/>
      <c r="NHH2" s="1702"/>
      <c r="NHI2" s="1702"/>
      <c r="NHJ2" s="1702"/>
      <c r="NHK2" s="1702"/>
      <c r="NHL2" s="1702"/>
      <c r="NHM2" s="1702"/>
      <c r="NHN2" s="1702"/>
      <c r="NHO2" s="1702"/>
      <c r="NHP2" s="1702"/>
      <c r="NHQ2" s="1702"/>
      <c r="NHR2" s="1702"/>
      <c r="NHS2" s="1702"/>
      <c r="NHT2" s="1702"/>
      <c r="NHU2" s="1702"/>
      <c r="NHV2" s="1702"/>
      <c r="NHW2" s="1702"/>
      <c r="NHX2" s="1702"/>
      <c r="NHY2" s="1702"/>
      <c r="NHZ2" s="1702"/>
      <c r="NIA2" s="1702"/>
      <c r="NIB2" s="1702"/>
      <c r="NIC2" s="1702"/>
      <c r="NID2" s="1702"/>
      <c r="NIE2" s="1702"/>
      <c r="NIF2" s="1702"/>
      <c r="NIG2" s="1702"/>
      <c r="NIH2" s="1702"/>
      <c r="NII2" s="1702"/>
      <c r="NIJ2" s="1702"/>
      <c r="NIK2" s="1702"/>
      <c r="NIL2" s="1702"/>
      <c r="NIM2" s="1702"/>
      <c r="NIN2" s="1702"/>
      <c r="NIO2" s="1702"/>
      <c r="NIP2" s="1702"/>
      <c r="NIQ2" s="1702"/>
      <c r="NIR2" s="1702"/>
      <c r="NIS2" s="1702"/>
      <c r="NIT2" s="1702"/>
      <c r="NIU2" s="1702"/>
      <c r="NIV2" s="1702"/>
      <c r="NIW2" s="1702"/>
      <c r="NIX2" s="1702"/>
      <c r="NIY2" s="1702"/>
      <c r="NIZ2" s="1702"/>
      <c r="NJA2" s="1702"/>
      <c r="NJB2" s="1702"/>
      <c r="NJC2" s="1702"/>
      <c r="NJD2" s="1702"/>
      <c r="NJE2" s="1702"/>
      <c r="NJF2" s="1702"/>
      <c r="NJG2" s="1702"/>
      <c r="NJH2" s="1702"/>
      <c r="NJI2" s="1702"/>
      <c r="NJJ2" s="1702"/>
      <c r="NJK2" s="1702"/>
      <c r="NJL2" s="1702"/>
      <c r="NJM2" s="1702"/>
      <c r="NJN2" s="1702"/>
      <c r="NJO2" s="1702"/>
      <c r="NJP2" s="1702"/>
      <c r="NJQ2" s="1702"/>
      <c r="NJR2" s="1702"/>
      <c r="NJS2" s="1702"/>
      <c r="NJT2" s="1702"/>
      <c r="NJU2" s="1702"/>
      <c r="NJV2" s="1702"/>
      <c r="NJW2" s="1702"/>
      <c r="NJX2" s="1702"/>
      <c r="NJY2" s="1702"/>
      <c r="NJZ2" s="1702"/>
      <c r="NKA2" s="1702"/>
      <c r="NKB2" s="1702"/>
      <c r="NKC2" s="1702"/>
      <c r="NKD2" s="1702"/>
      <c r="NKE2" s="1702"/>
      <c r="NKF2" s="1702"/>
      <c r="NKG2" s="1702"/>
      <c r="NKH2" s="1702"/>
      <c r="NKI2" s="1702"/>
      <c r="NKJ2" s="1702"/>
      <c r="NKK2" s="1702"/>
      <c r="NKL2" s="1702"/>
      <c r="NKM2" s="1702"/>
      <c r="NKN2" s="1702"/>
      <c r="NKO2" s="1702"/>
      <c r="NKP2" s="1702"/>
      <c r="NKQ2" s="1702"/>
      <c r="NKR2" s="1702"/>
      <c r="NKS2" s="1702"/>
      <c r="NKT2" s="1702"/>
      <c r="NKU2" s="1702"/>
      <c r="NKV2" s="1702"/>
      <c r="NKW2" s="1702"/>
      <c r="NKX2" s="1702"/>
      <c r="NKY2" s="1702"/>
      <c r="NKZ2" s="1702"/>
      <c r="NLA2" s="1702"/>
      <c r="NLB2" s="1702"/>
      <c r="NLC2" s="1702"/>
      <c r="NLD2" s="1702"/>
      <c r="NLE2" s="1702"/>
      <c r="NLF2" s="1702"/>
      <c r="NLG2" s="1702"/>
      <c r="NLH2" s="1702"/>
      <c r="NLI2" s="1702"/>
      <c r="NLJ2" s="1702"/>
      <c r="NLK2" s="1702"/>
      <c r="NLL2" s="1702"/>
      <c r="NLM2" s="1702"/>
      <c r="NLN2" s="1702"/>
      <c r="NLO2" s="1702"/>
      <c r="NLP2" s="1702"/>
      <c r="NLQ2" s="1702"/>
      <c r="NLR2" s="1702"/>
      <c r="NLS2" s="1702"/>
      <c r="NLT2" s="1702"/>
      <c r="NLU2" s="1702"/>
      <c r="NLV2" s="1702"/>
      <c r="NLW2" s="1702"/>
      <c r="NLX2" s="1702"/>
      <c r="NLY2" s="1702"/>
      <c r="NLZ2" s="1702"/>
      <c r="NMA2" s="1702"/>
      <c r="NMB2" s="1702"/>
      <c r="NMC2" s="1702"/>
      <c r="NMD2" s="1702"/>
      <c r="NME2" s="1702"/>
      <c r="NMF2" s="1702"/>
      <c r="NMG2" s="1702"/>
      <c r="NMH2" s="1702"/>
      <c r="NMI2" s="1702"/>
      <c r="NMJ2" s="1702"/>
      <c r="NMK2" s="1702"/>
      <c r="NML2" s="1702"/>
      <c r="NMM2" s="1702"/>
      <c r="NMN2" s="1702"/>
      <c r="NMO2" s="1702"/>
      <c r="NMP2" s="1702"/>
      <c r="NMQ2" s="1702"/>
      <c r="NMR2" s="1702"/>
      <c r="NMS2" s="1702"/>
      <c r="NMT2" s="1702"/>
      <c r="NMU2" s="1702"/>
      <c r="NMV2" s="1702"/>
      <c r="NMW2" s="1702"/>
      <c r="NMX2" s="1702"/>
      <c r="NMY2" s="1702"/>
      <c r="NMZ2" s="1702"/>
      <c r="NNA2" s="1702"/>
      <c r="NNB2" s="1702"/>
      <c r="NNC2" s="1702"/>
      <c r="NND2" s="1702"/>
      <c r="NNE2" s="1702"/>
      <c r="NNF2" s="1702"/>
      <c r="NNG2" s="1702"/>
      <c r="NNH2" s="1702"/>
      <c r="NNI2" s="1702"/>
      <c r="NNJ2" s="1702"/>
      <c r="NNK2" s="1702"/>
      <c r="NNL2" s="1702"/>
      <c r="NNM2" s="1702"/>
      <c r="NNN2" s="1702"/>
      <c r="NNO2" s="1702"/>
      <c r="NNP2" s="1702"/>
      <c r="NNQ2" s="1702"/>
      <c r="NNR2" s="1702"/>
      <c r="NNS2" s="1702"/>
      <c r="NNT2" s="1702"/>
      <c r="NNU2" s="1702"/>
      <c r="NNV2" s="1702"/>
      <c r="NNW2" s="1702"/>
      <c r="NNX2" s="1702"/>
      <c r="NNY2" s="1702"/>
      <c r="NNZ2" s="1702"/>
      <c r="NOA2" s="1702"/>
      <c r="NOB2" s="1702"/>
      <c r="NOC2" s="1702"/>
      <c r="NOD2" s="1702"/>
      <c r="NOE2" s="1702"/>
      <c r="NOF2" s="1702"/>
      <c r="NOG2" s="1702"/>
      <c r="NOH2" s="1702"/>
      <c r="NOI2" s="1702"/>
      <c r="NOJ2" s="1702"/>
      <c r="NOK2" s="1702"/>
      <c r="NOL2" s="1702"/>
      <c r="NOM2" s="1702"/>
      <c r="NON2" s="1702"/>
      <c r="NOO2" s="1702"/>
      <c r="NOP2" s="1702"/>
      <c r="NOQ2" s="1702"/>
      <c r="NOR2" s="1702"/>
      <c r="NOS2" s="1702"/>
      <c r="NOT2" s="1702"/>
      <c r="NOU2" s="1702"/>
      <c r="NOV2" s="1702"/>
      <c r="NOW2" s="1702"/>
      <c r="NOX2" s="1702"/>
      <c r="NOY2" s="1702"/>
      <c r="NOZ2" s="1702"/>
      <c r="NPA2" s="1702"/>
      <c r="NPB2" s="1702"/>
      <c r="NPC2" s="1702"/>
      <c r="NPD2" s="1702"/>
      <c r="NPE2" s="1702"/>
      <c r="NPF2" s="1702"/>
      <c r="NPG2" s="1702"/>
      <c r="NPH2" s="1702"/>
      <c r="NPI2" s="1702"/>
      <c r="NPJ2" s="1702"/>
      <c r="NPK2" s="1702"/>
      <c r="NPL2" s="1702"/>
      <c r="NPM2" s="1702"/>
      <c r="NPN2" s="1702"/>
      <c r="NPO2" s="1702"/>
      <c r="NPP2" s="1702"/>
      <c r="NPQ2" s="1702"/>
      <c r="NPR2" s="1702"/>
      <c r="NPS2" s="1702"/>
      <c r="NPT2" s="1702"/>
      <c r="NPU2" s="1702"/>
      <c r="NPV2" s="1702"/>
      <c r="NPW2" s="1702"/>
      <c r="NPX2" s="1702"/>
      <c r="NPY2" s="1702"/>
      <c r="NPZ2" s="1702"/>
      <c r="NQA2" s="1702"/>
      <c r="NQB2" s="1702"/>
      <c r="NQC2" s="1702"/>
      <c r="NQD2" s="1702"/>
      <c r="NQE2" s="1702"/>
      <c r="NQF2" s="1702"/>
      <c r="NQG2" s="1702"/>
      <c r="NQH2" s="1702"/>
      <c r="NQI2" s="1702"/>
      <c r="NQJ2" s="1702"/>
      <c r="NQK2" s="1702"/>
      <c r="NQL2" s="1702"/>
      <c r="NQM2" s="1702"/>
      <c r="NQN2" s="1702"/>
      <c r="NQO2" s="1702"/>
      <c r="NQP2" s="1702"/>
      <c r="NQQ2" s="1702"/>
      <c r="NQR2" s="1702"/>
      <c r="NQS2" s="1702"/>
      <c r="NQT2" s="1702"/>
      <c r="NQU2" s="1702"/>
      <c r="NQV2" s="1702"/>
      <c r="NQW2" s="1702"/>
      <c r="NQX2" s="1702"/>
      <c r="NQY2" s="1702"/>
      <c r="NQZ2" s="1702"/>
      <c r="NRA2" s="1702"/>
      <c r="NRB2" s="1702"/>
      <c r="NRC2" s="1702"/>
      <c r="NRD2" s="1702"/>
      <c r="NRE2" s="1702"/>
      <c r="NRF2" s="1702"/>
      <c r="NRG2" s="1702"/>
      <c r="NRH2" s="1702"/>
      <c r="NRI2" s="1702"/>
      <c r="NRJ2" s="1702"/>
      <c r="NRK2" s="1702"/>
      <c r="NRL2" s="1702"/>
      <c r="NRM2" s="1702"/>
      <c r="NRN2" s="1702"/>
      <c r="NRO2" s="1702"/>
      <c r="NRP2" s="1702"/>
      <c r="NRQ2" s="1702"/>
      <c r="NRR2" s="1702"/>
      <c r="NRS2" s="1702"/>
      <c r="NRT2" s="1702"/>
      <c r="NRU2" s="1702"/>
      <c r="NRV2" s="1702"/>
      <c r="NRW2" s="1702"/>
      <c r="NRX2" s="1702"/>
      <c r="NRY2" s="1702"/>
      <c r="NRZ2" s="1702"/>
      <c r="NSA2" s="1702"/>
      <c r="NSB2" s="1702"/>
      <c r="NSC2" s="1702"/>
      <c r="NSD2" s="1702"/>
      <c r="NSE2" s="1702"/>
      <c r="NSF2" s="1702"/>
      <c r="NSG2" s="1702"/>
      <c r="NSH2" s="1702"/>
      <c r="NSI2" s="1702"/>
      <c r="NSJ2" s="1702"/>
      <c r="NSK2" s="1702"/>
      <c r="NSL2" s="1702"/>
      <c r="NSM2" s="1702"/>
      <c r="NSN2" s="1702"/>
      <c r="NSO2" s="1702"/>
      <c r="NSP2" s="1702"/>
      <c r="NSQ2" s="1702"/>
      <c r="NSR2" s="1702"/>
      <c r="NSS2" s="1702"/>
      <c r="NST2" s="1702"/>
      <c r="NSU2" s="1702"/>
      <c r="NSV2" s="1702"/>
      <c r="NSW2" s="1702"/>
      <c r="NSX2" s="1702"/>
      <c r="NSY2" s="1702"/>
      <c r="NSZ2" s="1702"/>
      <c r="NTA2" s="1702"/>
      <c r="NTB2" s="1702"/>
      <c r="NTC2" s="1702"/>
      <c r="NTD2" s="1702"/>
      <c r="NTE2" s="1702"/>
      <c r="NTF2" s="1702"/>
      <c r="NTG2" s="1702"/>
      <c r="NTH2" s="1702"/>
      <c r="NTI2" s="1702"/>
      <c r="NTJ2" s="1702"/>
      <c r="NTK2" s="1702"/>
      <c r="NTL2" s="1702"/>
      <c r="NTM2" s="1702"/>
      <c r="NTN2" s="1702"/>
      <c r="NTO2" s="1702"/>
      <c r="NTP2" s="1702"/>
      <c r="NTQ2" s="1702"/>
      <c r="NTR2" s="1702"/>
      <c r="NTS2" s="1702"/>
      <c r="NTT2" s="1702"/>
      <c r="NTU2" s="1702"/>
      <c r="NTV2" s="1702"/>
      <c r="NTW2" s="1702"/>
      <c r="NTX2" s="1702"/>
      <c r="NTY2" s="1702"/>
      <c r="NTZ2" s="1702"/>
      <c r="NUA2" s="1702"/>
      <c r="NUB2" s="1702"/>
      <c r="NUC2" s="1702"/>
      <c r="NUD2" s="1702"/>
      <c r="NUE2" s="1702"/>
      <c r="NUF2" s="1702"/>
      <c r="NUG2" s="1702"/>
      <c r="NUH2" s="1702"/>
      <c r="NUI2" s="1702"/>
      <c r="NUJ2" s="1702"/>
      <c r="NUK2" s="1702"/>
      <c r="NUL2" s="1702"/>
      <c r="NUM2" s="1702"/>
      <c r="NUN2" s="1702"/>
      <c r="NUO2" s="1702"/>
      <c r="NUP2" s="1702"/>
      <c r="NUQ2" s="1702"/>
      <c r="NUR2" s="1702"/>
      <c r="NUS2" s="1702"/>
      <c r="NUT2" s="1702"/>
      <c r="NUU2" s="1702"/>
      <c r="NUV2" s="1702"/>
      <c r="NUW2" s="1702"/>
      <c r="NUX2" s="1702"/>
      <c r="NUY2" s="1702"/>
      <c r="NUZ2" s="1702"/>
      <c r="NVA2" s="1702"/>
      <c r="NVB2" s="1702"/>
      <c r="NVC2" s="1702"/>
      <c r="NVD2" s="1702"/>
      <c r="NVE2" s="1702"/>
      <c r="NVF2" s="1702"/>
      <c r="NVG2" s="1702"/>
      <c r="NVH2" s="1702"/>
      <c r="NVI2" s="1702"/>
      <c r="NVJ2" s="1702"/>
      <c r="NVK2" s="1702"/>
      <c r="NVL2" s="1702"/>
      <c r="NVM2" s="1702"/>
      <c r="NVN2" s="1702"/>
      <c r="NVO2" s="1702"/>
      <c r="NVP2" s="1702"/>
      <c r="NVQ2" s="1702"/>
      <c r="NVR2" s="1702"/>
      <c r="NVS2" s="1702"/>
      <c r="NVT2" s="1702"/>
      <c r="NVU2" s="1702"/>
      <c r="NVV2" s="1702"/>
      <c r="NVW2" s="1702"/>
      <c r="NVX2" s="1702"/>
      <c r="NVY2" s="1702"/>
      <c r="NVZ2" s="1702"/>
      <c r="NWA2" s="1702"/>
      <c r="NWB2" s="1702"/>
      <c r="NWC2" s="1702"/>
      <c r="NWD2" s="1702"/>
      <c r="NWE2" s="1702"/>
      <c r="NWF2" s="1702"/>
      <c r="NWG2" s="1702"/>
      <c r="NWH2" s="1702"/>
      <c r="NWI2" s="1702"/>
      <c r="NWJ2" s="1702"/>
      <c r="NWK2" s="1702"/>
      <c r="NWL2" s="1702"/>
      <c r="NWM2" s="1702"/>
      <c r="NWN2" s="1702"/>
      <c r="NWO2" s="1702"/>
      <c r="NWP2" s="1702"/>
      <c r="NWQ2" s="1702"/>
      <c r="NWR2" s="1702"/>
      <c r="NWS2" s="1702"/>
      <c r="NWT2" s="1702"/>
      <c r="NWU2" s="1702"/>
      <c r="NWV2" s="1702"/>
      <c r="NWW2" s="1702"/>
      <c r="NWX2" s="1702"/>
      <c r="NWY2" s="1702"/>
      <c r="NWZ2" s="1702"/>
      <c r="NXA2" s="1702"/>
      <c r="NXB2" s="1702"/>
      <c r="NXC2" s="1702"/>
      <c r="NXD2" s="1702"/>
      <c r="NXE2" s="1702"/>
      <c r="NXF2" s="1702"/>
      <c r="NXG2" s="1702"/>
      <c r="NXH2" s="1702"/>
      <c r="NXI2" s="1702"/>
      <c r="NXJ2" s="1702"/>
      <c r="NXK2" s="1702"/>
      <c r="NXL2" s="1702"/>
      <c r="NXM2" s="1702"/>
      <c r="NXN2" s="1702"/>
      <c r="NXO2" s="1702"/>
      <c r="NXP2" s="1702"/>
      <c r="NXQ2" s="1702"/>
      <c r="NXR2" s="1702"/>
      <c r="NXS2" s="1702"/>
      <c r="NXT2" s="1702"/>
      <c r="NXU2" s="1702"/>
      <c r="NXV2" s="1702"/>
      <c r="NXW2" s="1702"/>
      <c r="NXX2" s="1702"/>
      <c r="NXY2" s="1702"/>
      <c r="NXZ2" s="1702"/>
      <c r="NYA2" s="1702"/>
      <c r="NYB2" s="1702"/>
      <c r="NYC2" s="1702"/>
      <c r="NYD2" s="1702"/>
      <c r="NYE2" s="1702"/>
      <c r="NYF2" s="1702"/>
      <c r="NYG2" s="1702"/>
      <c r="NYH2" s="1702"/>
      <c r="NYI2" s="1702"/>
      <c r="NYJ2" s="1702"/>
      <c r="NYK2" s="1702"/>
      <c r="NYL2" s="1702"/>
      <c r="NYM2" s="1702"/>
      <c r="NYN2" s="1702"/>
      <c r="NYO2" s="1702"/>
      <c r="NYP2" s="1702"/>
      <c r="NYQ2" s="1702"/>
      <c r="NYR2" s="1702"/>
      <c r="NYS2" s="1702"/>
      <c r="NYT2" s="1702"/>
      <c r="NYU2" s="1702"/>
      <c r="NYV2" s="1702"/>
      <c r="NYW2" s="1702"/>
      <c r="NYX2" s="1702"/>
      <c r="NYY2" s="1702"/>
      <c r="NYZ2" s="1702"/>
      <c r="NZA2" s="1702"/>
      <c r="NZB2" s="1702"/>
      <c r="NZC2" s="1702"/>
      <c r="NZD2" s="1702"/>
      <c r="NZE2" s="1702"/>
      <c r="NZF2" s="1702"/>
      <c r="NZG2" s="1702"/>
      <c r="NZH2" s="1702"/>
      <c r="NZI2" s="1702"/>
      <c r="NZJ2" s="1702"/>
      <c r="NZK2" s="1702"/>
      <c r="NZL2" s="1702"/>
      <c r="NZM2" s="1702"/>
      <c r="NZN2" s="1702"/>
      <c r="NZO2" s="1702"/>
      <c r="NZP2" s="1702"/>
      <c r="NZQ2" s="1702"/>
      <c r="NZR2" s="1702"/>
      <c r="NZS2" s="1702"/>
      <c r="NZT2" s="1702"/>
      <c r="NZU2" s="1702"/>
      <c r="NZV2" s="1702"/>
      <c r="NZW2" s="1702"/>
      <c r="NZX2" s="1702"/>
      <c r="NZY2" s="1702"/>
      <c r="NZZ2" s="1702"/>
      <c r="OAA2" s="1702"/>
      <c r="OAB2" s="1702"/>
      <c r="OAC2" s="1702"/>
      <c r="OAD2" s="1702"/>
      <c r="OAE2" s="1702"/>
      <c r="OAF2" s="1702"/>
      <c r="OAG2" s="1702"/>
      <c r="OAH2" s="1702"/>
      <c r="OAI2" s="1702"/>
      <c r="OAJ2" s="1702"/>
      <c r="OAK2" s="1702"/>
      <c r="OAL2" s="1702"/>
      <c r="OAM2" s="1702"/>
      <c r="OAN2" s="1702"/>
      <c r="OAO2" s="1702"/>
      <c r="OAP2" s="1702"/>
      <c r="OAQ2" s="1702"/>
      <c r="OAR2" s="1702"/>
      <c r="OAS2" s="1702"/>
      <c r="OAT2" s="1702"/>
      <c r="OAU2" s="1702"/>
      <c r="OAV2" s="1702"/>
      <c r="OAW2" s="1702"/>
      <c r="OAX2" s="1702"/>
      <c r="OAY2" s="1702"/>
      <c r="OAZ2" s="1702"/>
      <c r="OBA2" s="1702"/>
      <c r="OBB2" s="1702"/>
      <c r="OBC2" s="1702"/>
      <c r="OBD2" s="1702"/>
      <c r="OBE2" s="1702"/>
      <c r="OBF2" s="1702"/>
      <c r="OBG2" s="1702"/>
      <c r="OBH2" s="1702"/>
      <c r="OBI2" s="1702"/>
      <c r="OBJ2" s="1702"/>
      <c r="OBK2" s="1702"/>
      <c r="OBL2" s="1702"/>
      <c r="OBM2" s="1702"/>
      <c r="OBN2" s="1702"/>
      <c r="OBO2" s="1702"/>
      <c r="OBP2" s="1702"/>
      <c r="OBQ2" s="1702"/>
      <c r="OBR2" s="1702"/>
      <c r="OBS2" s="1702"/>
      <c r="OBT2" s="1702"/>
      <c r="OBU2" s="1702"/>
      <c r="OBV2" s="1702"/>
      <c r="OBW2" s="1702"/>
      <c r="OBX2" s="1702"/>
      <c r="OBY2" s="1702"/>
      <c r="OBZ2" s="1702"/>
      <c r="OCA2" s="1702"/>
      <c r="OCB2" s="1702"/>
      <c r="OCC2" s="1702"/>
      <c r="OCD2" s="1702"/>
      <c r="OCE2" s="1702"/>
      <c r="OCF2" s="1702"/>
      <c r="OCG2" s="1702"/>
      <c r="OCH2" s="1702"/>
      <c r="OCI2" s="1702"/>
      <c r="OCJ2" s="1702"/>
      <c r="OCK2" s="1702"/>
      <c r="OCL2" s="1702"/>
      <c r="OCM2" s="1702"/>
      <c r="OCN2" s="1702"/>
      <c r="OCO2" s="1702"/>
      <c r="OCP2" s="1702"/>
      <c r="OCQ2" s="1702"/>
      <c r="OCR2" s="1702"/>
      <c r="OCS2" s="1702"/>
      <c r="OCT2" s="1702"/>
      <c r="OCU2" s="1702"/>
      <c r="OCV2" s="1702"/>
      <c r="OCW2" s="1702"/>
      <c r="OCX2" s="1702"/>
      <c r="OCY2" s="1702"/>
      <c r="OCZ2" s="1702"/>
      <c r="ODA2" s="1702"/>
      <c r="ODB2" s="1702"/>
      <c r="ODC2" s="1702"/>
      <c r="ODD2" s="1702"/>
      <c r="ODE2" s="1702"/>
      <c r="ODF2" s="1702"/>
      <c r="ODG2" s="1702"/>
      <c r="ODH2" s="1702"/>
      <c r="ODI2" s="1702"/>
      <c r="ODJ2" s="1702"/>
      <c r="ODK2" s="1702"/>
      <c r="ODL2" s="1702"/>
      <c r="ODM2" s="1702"/>
      <c r="ODN2" s="1702"/>
      <c r="ODO2" s="1702"/>
      <c r="ODP2" s="1702"/>
      <c r="ODQ2" s="1702"/>
      <c r="ODR2" s="1702"/>
      <c r="ODS2" s="1702"/>
      <c r="ODT2" s="1702"/>
      <c r="ODU2" s="1702"/>
      <c r="ODV2" s="1702"/>
      <c r="ODW2" s="1702"/>
      <c r="ODX2" s="1702"/>
      <c r="ODY2" s="1702"/>
      <c r="ODZ2" s="1702"/>
      <c r="OEA2" s="1702"/>
      <c r="OEB2" s="1702"/>
      <c r="OEC2" s="1702"/>
      <c r="OED2" s="1702"/>
      <c r="OEE2" s="1702"/>
      <c r="OEF2" s="1702"/>
      <c r="OEG2" s="1702"/>
      <c r="OEH2" s="1702"/>
      <c r="OEI2" s="1702"/>
      <c r="OEJ2" s="1702"/>
      <c r="OEK2" s="1702"/>
      <c r="OEL2" s="1702"/>
      <c r="OEM2" s="1702"/>
      <c r="OEN2" s="1702"/>
      <c r="OEO2" s="1702"/>
      <c r="OEP2" s="1702"/>
      <c r="OEQ2" s="1702"/>
      <c r="OER2" s="1702"/>
      <c r="OES2" s="1702"/>
      <c r="OET2" s="1702"/>
      <c r="OEU2" s="1702"/>
      <c r="OEV2" s="1702"/>
      <c r="OEW2" s="1702"/>
      <c r="OEX2" s="1702"/>
      <c r="OEY2" s="1702"/>
      <c r="OEZ2" s="1702"/>
      <c r="OFA2" s="1702"/>
      <c r="OFB2" s="1702"/>
      <c r="OFC2" s="1702"/>
      <c r="OFD2" s="1702"/>
      <c r="OFE2" s="1702"/>
      <c r="OFF2" s="1702"/>
      <c r="OFG2" s="1702"/>
      <c r="OFH2" s="1702"/>
      <c r="OFI2" s="1702"/>
      <c r="OFJ2" s="1702"/>
      <c r="OFK2" s="1702"/>
      <c r="OFL2" s="1702"/>
      <c r="OFM2" s="1702"/>
      <c r="OFN2" s="1702"/>
      <c r="OFO2" s="1702"/>
      <c r="OFP2" s="1702"/>
      <c r="OFQ2" s="1702"/>
      <c r="OFR2" s="1702"/>
      <c r="OFS2" s="1702"/>
      <c r="OFT2" s="1702"/>
      <c r="OFU2" s="1702"/>
      <c r="OFV2" s="1702"/>
      <c r="OFW2" s="1702"/>
      <c r="OFX2" s="1702"/>
      <c r="OFY2" s="1702"/>
      <c r="OFZ2" s="1702"/>
      <c r="OGA2" s="1702"/>
      <c r="OGB2" s="1702"/>
      <c r="OGC2" s="1702"/>
      <c r="OGD2" s="1702"/>
      <c r="OGE2" s="1702"/>
      <c r="OGF2" s="1702"/>
      <c r="OGG2" s="1702"/>
      <c r="OGH2" s="1702"/>
      <c r="OGI2" s="1702"/>
      <c r="OGJ2" s="1702"/>
      <c r="OGK2" s="1702"/>
      <c r="OGL2" s="1702"/>
      <c r="OGM2" s="1702"/>
      <c r="OGN2" s="1702"/>
      <c r="OGO2" s="1702"/>
      <c r="OGP2" s="1702"/>
      <c r="OGQ2" s="1702"/>
      <c r="OGR2" s="1702"/>
      <c r="OGS2" s="1702"/>
      <c r="OGT2" s="1702"/>
      <c r="OGU2" s="1702"/>
      <c r="OGV2" s="1702"/>
      <c r="OGW2" s="1702"/>
      <c r="OGX2" s="1702"/>
      <c r="OGY2" s="1702"/>
      <c r="OGZ2" s="1702"/>
      <c r="OHA2" s="1702"/>
      <c r="OHB2" s="1702"/>
      <c r="OHC2" s="1702"/>
      <c r="OHD2" s="1702"/>
      <c r="OHE2" s="1702"/>
      <c r="OHF2" s="1702"/>
      <c r="OHG2" s="1702"/>
      <c r="OHH2" s="1702"/>
      <c r="OHI2" s="1702"/>
      <c r="OHJ2" s="1702"/>
      <c r="OHK2" s="1702"/>
      <c r="OHL2" s="1702"/>
      <c r="OHM2" s="1702"/>
      <c r="OHN2" s="1702"/>
      <c r="OHO2" s="1702"/>
      <c r="OHP2" s="1702"/>
      <c r="OHQ2" s="1702"/>
      <c r="OHR2" s="1702"/>
      <c r="OHS2" s="1702"/>
      <c r="OHT2" s="1702"/>
      <c r="OHU2" s="1702"/>
      <c r="OHV2" s="1702"/>
      <c r="OHW2" s="1702"/>
      <c r="OHX2" s="1702"/>
      <c r="OHY2" s="1702"/>
      <c r="OHZ2" s="1702"/>
      <c r="OIA2" s="1702"/>
      <c r="OIB2" s="1702"/>
      <c r="OIC2" s="1702"/>
      <c r="OID2" s="1702"/>
      <c r="OIE2" s="1702"/>
      <c r="OIF2" s="1702"/>
      <c r="OIG2" s="1702"/>
      <c r="OIH2" s="1702"/>
      <c r="OII2" s="1702"/>
      <c r="OIJ2" s="1702"/>
      <c r="OIK2" s="1702"/>
      <c r="OIL2" s="1702"/>
      <c r="OIM2" s="1702"/>
      <c r="OIN2" s="1702"/>
      <c r="OIO2" s="1702"/>
      <c r="OIP2" s="1702"/>
      <c r="OIQ2" s="1702"/>
      <c r="OIR2" s="1702"/>
      <c r="OIS2" s="1702"/>
      <c r="OIT2" s="1702"/>
      <c r="OIU2" s="1702"/>
      <c r="OIV2" s="1702"/>
      <c r="OIW2" s="1702"/>
      <c r="OIX2" s="1702"/>
      <c r="OIY2" s="1702"/>
      <c r="OIZ2" s="1702"/>
      <c r="OJA2" s="1702"/>
      <c r="OJB2" s="1702"/>
      <c r="OJC2" s="1702"/>
      <c r="OJD2" s="1702"/>
      <c r="OJE2" s="1702"/>
      <c r="OJF2" s="1702"/>
      <c r="OJG2" s="1702"/>
      <c r="OJH2" s="1702"/>
      <c r="OJI2" s="1702"/>
      <c r="OJJ2" s="1702"/>
      <c r="OJK2" s="1702"/>
      <c r="OJL2" s="1702"/>
      <c r="OJM2" s="1702"/>
      <c r="OJN2" s="1702"/>
      <c r="OJO2" s="1702"/>
      <c r="OJP2" s="1702"/>
      <c r="OJQ2" s="1702"/>
      <c r="OJR2" s="1702"/>
      <c r="OJS2" s="1702"/>
      <c r="OJT2" s="1702"/>
      <c r="OJU2" s="1702"/>
      <c r="OJV2" s="1702"/>
      <c r="OJW2" s="1702"/>
      <c r="OJX2" s="1702"/>
      <c r="OJY2" s="1702"/>
      <c r="OJZ2" s="1702"/>
      <c r="OKA2" s="1702"/>
      <c r="OKB2" s="1702"/>
      <c r="OKC2" s="1702"/>
      <c r="OKD2" s="1702"/>
      <c r="OKE2" s="1702"/>
      <c r="OKF2" s="1702"/>
      <c r="OKG2" s="1702"/>
      <c r="OKH2" s="1702"/>
      <c r="OKI2" s="1702"/>
      <c r="OKJ2" s="1702"/>
      <c r="OKK2" s="1702"/>
      <c r="OKL2" s="1702"/>
      <c r="OKM2" s="1702"/>
      <c r="OKN2" s="1702"/>
      <c r="OKO2" s="1702"/>
      <c r="OKP2" s="1702"/>
      <c r="OKQ2" s="1702"/>
      <c r="OKR2" s="1702"/>
      <c r="OKS2" s="1702"/>
      <c r="OKT2" s="1702"/>
      <c r="OKU2" s="1702"/>
      <c r="OKV2" s="1702"/>
      <c r="OKW2" s="1702"/>
      <c r="OKX2" s="1702"/>
      <c r="OKY2" s="1702"/>
      <c r="OKZ2" s="1702"/>
      <c r="OLA2" s="1702"/>
      <c r="OLB2" s="1702"/>
      <c r="OLC2" s="1702"/>
      <c r="OLD2" s="1702"/>
      <c r="OLE2" s="1702"/>
      <c r="OLF2" s="1702"/>
      <c r="OLG2" s="1702"/>
      <c r="OLH2" s="1702"/>
      <c r="OLI2" s="1702"/>
      <c r="OLJ2" s="1702"/>
      <c r="OLK2" s="1702"/>
      <c r="OLL2" s="1702"/>
      <c r="OLM2" s="1702"/>
      <c r="OLN2" s="1702"/>
      <c r="OLO2" s="1702"/>
      <c r="OLP2" s="1702"/>
      <c r="OLQ2" s="1702"/>
      <c r="OLR2" s="1702"/>
      <c r="OLS2" s="1702"/>
      <c r="OLT2" s="1702"/>
      <c r="OLU2" s="1702"/>
      <c r="OLV2" s="1702"/>
      <c r="OLW2" s="1702"/>
      <c r="OLX2" s="1702"/>
      <c r="OLY2" s="1702"/>
      <c r="OLZ2" s="1702"/>
      <c r="OMA2" s="1702"/>
      <c r="OMB2" s="1702"/>
      <c r="OMC2" s="1702"/>
      <c r="OMD2" s="1702"/>
      <c r="OME2" s="1702"/>
      <c r="OMF2" s="1702"/>
      <c r="OMG2" s="1702"/>
      <c r="OMH2" s="1702"/>
      <c r="OMI2" s="1702"/>
      <c r="OMJ2" s="1702"/>
      <c r="OMK2" s="1702"/>
      <c r="OML2" s="1702"/>
      <c r="OMM2" s="1702"/>
      <c r="OMN2" s="1702"/>
      <c r="OMO2" s="1702"/>
      <c r="OMP2" s="1702"/>
      <c r="OMQ2" s="1702"/>
      <c r="OMR2" s="1702"/>
      <c r="OMS2" s="1702"/>
      <c r="OMT2" s="1702"/>
      <c r="OMU2" s="1702"/>
      <c r="OMV2" s="1702"/>
      <c r="OMW2" s="1702"/>
      <c r="OMX2" s="1702"/>
      <c r="OMY2" s="1702"/>
      <c r="OMZ2" s="1702"/>
      <c r="ONA2" s="1702"/>
      <c r="ONB2" s="1702"/>
      <c r="ONC2" s="1702"/>
      <c r="OND2" s="1702"/>
      <c r="ONE2" s="1702"/>
      <c r="ONF2" s="1702"/>
      <c r="ONG2" s="1702"/>
      <c r="ONH2" s="1702"/>
      <c r="ONI2" s="1702"/>
      <c r="ONJ2" s="1702"/>
      <c r="ONK2" s="1702"/>
      <c r="ONL2" s="1702"/>
      <c r="ONM2" s="1702"/>
      <c r="ONN2" s="1702"/>
      <c r="ONO2" s="1702"/>
      <c r="ONP2" s="1702"/>
      <c r="ONQ2" s="1702"/>
      <c r="ONR2" s="1702"/>
      <c r="ONS2" s="1702"/>
      <c r="ONT2" s="1702"/>
      <c r="ONU2" s="1702"/>
      <c r="ONV2" s="1702"/>
      <c r="ONW2" s="1702"/>
      <c r="ONX2" s="1702"/>
      <c r="ONY2" s="1702"/>
      <c r="ONZ2" s="1702"/>
      <c r="OOA2" s="1702"/>
      <c r="OOB2" s="1702"/>
      <c r="OOC2" s="1702"/>
      <c r="OOD2" s="1702"/>
      <c r="OOE2" s="1702"/>
      <c r="OOF2" s="1702"/>
      <c r="OOG2" s="1702"/>
      <c r="OOH2" s="1702"/>
      <c r="OOI2" s="1702"/>
      <c r="OOJ2" s="1702"/>
      <c r="OOK2" s="1702"/>
      <c r="OOL2" s="1702"/>
      <c r="OOM2" s="1702"/>
      <c r="OON2" s="1702"/>
      <c r="OOO2" s="1702"/>
      <c r="OOP2" s="1702"/>
      <c r="OOQ2" s="1702"/>
      <c r="OOR2" s="1702"/>
      <c r="OOS2" s="1702"/>
      <c r="OOT2" s="1702"/>
      <c r="OOU2" s="1702"/>
      <c r="OOV2" s="1702"/>
      <c r="OOW2" s="1702"/>
      <c r="OOX2" s="1702"/>
      <c r="OOY2" s="1702"/>
      <c r="OOZ2" s="1702"/>
      <c r="OPA2" s="1702"/>
      <c r="OPB2" s="1702"/>
      <c r="OPC2" s="1702"/>
      <c r="OPD2" s="1702"/>
      <c r="OPE2" s="1702"/>
      <c r="OPF2" s="1702"/>
      <c r="OPG2" s="1702"/>
      <c r="OPH2" s="1702"/>
      <c r="OPI2" s="1702"/>
      <c r="OPJ2" s="1702"/>
      <c r="OPK2" s="1702"/>
      <c r="OPL2" s="1702"/>
      <c r="OPM2" s="1702"/>
      <c r="OPN2" s="1702"/>
      <c r="OPO2" s="1702"/>
      <c r="OPP2" s="1702"/>
      <c r="OPQ2" s="1702"/>
      <c r="OPR2" s="1702"/>
      <c r="OPS2" s="1702"/>
      <c r="OPT2" s="1702"/>
      <c r="OPU2" s="1702"/>
      <c r="OPV2" s="1702"/>
      <c r="OPW2" s="1702"/>
      <c r="OPX2" s="1702"/>
      <c r="OPY2" s="1702"/>
      <c r="OPZ2" s="1702"/>
      <c r="OQA2" s="1702"/>
      <c r="OQB2" s="1702"/>
      <c r="OQC2" s="1702"/>
      <c r="OQD2" s="1702"/>
      <c r="OQE2" s="1702"/>
      <c r="OQF2" s="1702"/>
      <c r="OQG2" s="1702"/>
      <c r="OQH2" s="1702"/>
      <c r="OQI2" s="1702"/>
      <c r="OQJ2" s="1702"/>
      <c r="OQK2" s="1702"/>
      <c r="OQL2" s="1702"/>
      <c r="OQM2" s="1702"/>
      <c r="OQN2" s="1702"/>
      <c r="OQO2" s="1702"/>
      <c r="OQP2" s="1702"/>
      <c r="OQQ2" s="1702"/>
      <c r="OQR2" s="1702"/>
      <c r="OQS2" s="1702"/>
      <c r="OQT2" s="1702"/>
      <c r="OQU2" s="1702"/>
      <c r="OQV2" s="1702"/>
      <c r="OQW2" s="1702"/>
      <c r="OQX2" s="1702"/>
      <c r="OQY2" s="1702"/>
      <c r="OQZ2" s="1702"/>
      <c r="ORA2" s="1702"/>
      <c r="ORB2" s="1702"/>
      <c r="ORC2" s="1702"/>
      <c r="ORD2" s="1702"/>
      <c r="ORE2" s="1702"/>
      <c r="ORF2" s="1702"/>
      <c r="ORG2" s="1702"/>
      <c r="ORH2" s="1702"/>
      <c r="ORI2" s="1702"/>
      <c r="ORJ2" s="1702"/>
      <c r="ORK2" s="1702"/>
      <c r="ORL2" s="1702"/>
      <c r="ORM2" s="1702"/>
      <c r="ORN2" s="1702"/>
      <c r="ORO2" s="1702"/>
      <c r="ORP2" s="1702"/>
      <c r="ORQ2" s="1702"/>
      <c r="ORR2" s="1702"/>
      <c r="ORS2" s="1702"/>
      <c r="ORT2" s="1702"/>
      <c r="ORU2" s="1702"/>
      <c r="ORV2" s="1702"/>
      <c r="ORW2" s="1702"/>
      <c r="ORX2" s="1702"/>
      <c r="ORY2" s="1702"/>
      <c r="ORZ2" s="1702"/>
      <c r="OSA2" s="1702"/>
      <c r="OSB2" s="1702"/>
      <c r="OSC2" s="1702"/>
      <c r="OSD2" s="1702"/>
      <c r="OSE2" s="1702"/>
      <c r="OSF2" s="1702"/>
      <c r="OSG2" s="1702"/>
      <c r="OSH2" s="1702"/>
      <c r="OSI2" s="1702"/>
      <c r="OSJ2" s="1702"/>
      <c r="OSK2" s="1702"/>
      <c r="OSL2" s="1702"/>
      <c r="OSM2" s="1702"/>
      <c r="OSN2" s="1702"/>
      <c r="OSO2" s="1702"/>
      <c r="OSP2" s="1702"/>
      <c r="OSQ2" s="1702"/>
      <c r="OSR2" s="1702"/>
      <c r="OSS2" s="1702"/>
      <c r="OST2" s="1702"/>
      <c r="OSU2" s="1702"/>
      <c r="OSV2" s="1702"/>
      <c r="OSW2" s="1702"/>
      <c r="OSX2" s="1702"/>
      <c r="OSY2" s="1702"/>
      <c r="OSZ2" s="1702"/>
      <c r="OTA2" s="1702"/>
      <c r="OTB2" s="1702"/>
      <c r="OTC2" s="1702"/>
      <c r="OTD2" s="1702"/>
      <c r="OTE2" s="1702"/>
      <c r="OTF2" s="1702"/>
      <c r="OTG2" s="1702"/>
      <c r="OTH2" s="1702"/>
      <c r="OTI2" s="1702"/>
      <c r="OTJ2" s="1702"/>
      <c r="OTK2" s="1702"/>
      <c r="OTL2" s="1702"/>
      <c r="OTM2" s="1702"/>
      <c r="OTN2" s="1702"/>
      <c r="OTO2" s="1702"/>
      <c r="OTP2" s="1702"/>
      <c r="OTQ2" s="1702"/>
      <c r="OTR2" s="1702"/>
      <c r="OTS2" s="1702"/>
      <c r="OTT2" s="1702"/>
      <c r="OTU2" s="1702"/>
      <c r="OTV2" s="1702"/>
      <c r="OTW2" s="1702"/>
      <c r="OTX2" s="1702"/>
      <c r="OTY2" s="1702"/>
      <c r="OTZ2" s="1702"/>
      <c r="OUA2" s="1702"/>
      <c r="OUB2" s="1702"/>
      <c r="OUC2" s="1702"/>
      <c r="OUD2" s="1702"/>
      <c r="OUE2" s="1702"/>
      <c r="OUF2" s="1702"/>
      <c r="OUG2" s="1702"/>
      <c r="OUH2" s="1702"/>
      <c r="OUI2" s="1702"/>
      <c r="OUJ2" s="1702"/>
      <c r="OUK2" s="1702"/>
      <c r="OUL2" s="1702"/>
      <c r="OUM2" s="1702"/>
      <c r="OUN2" s="1702"/>
      <c r="OUO2" s="1702"/>
      <c r="OUP2" s="1702"/>
      <c r="OUQ2" s="1702"/>
      <c r="OUR2" s="1702"/>
      <c r="OUS2" s="1702"/>
      <c r="OUT2" s="1702"/>
      <c r="OUU2" s="1702"/>
      <c r="OUV2" s="1702"/>
      <c r="OUW2" s="1702"/>
      <c r="OUX2" s="1702"/>
      <c r="OUY2" s="1702"/>
      <c r="OUZ2" s="1702"/>
      <c r="OVA2" s="1702"/>
      <c r="OVB2" s="1702"/>
      <c r="OVC2" s="1702"/>
      <c r="OVD2" s="1702"/>
      <c r="OVE2" s="1702"/>
      <c r="OVF2" s="1702"/>
      <c r="OVG2" s="1702"/>
      <c r="OVH2" s="1702"/>
      <c r="OVI2" s="1702"/>
      <c r="OVJ2" s="1702"/>
      <c r="OVK2" s="1702"/>
      <c r="OVL2" s="1702"/>
      <c r="OVM2" s="1702"/>
      <c r="OVN2" s="1702"/>
      <c r="OVO2" s="1702"/>
      <c r="OVP2" s="1702"/>
      <c r="OVQ2" s="1702"/>
      <c r="OVR2" s="1702"/>
      <c r="OVS2" s="1702"/>
      <c r="OVT2" s="1702"/>
      <c r="OVU2" s="1702"/>
      <c r="OVV2" s="1702"/>
      <c r="OVW2" s="1702"/>
      <c r="OVX2" s="1702"/>
      <c r="OVY2" s="1702"/>
      <c r="OVZ2" s="1702"/>
      <c r="OWA2" s="1702"/>
      <c r="OWB2" s="1702"/>
      <c r="OWC2" s="1702"/>
      <c r="OWD2" s="1702"/>
      <c r="OWE2" s="1702"/>
      <c r="OWF2" s="1702"/>
      <c r="OWG2" s="1702"/>
      <c r="OWH2" s="1702"/>
      <c r="OWI2" s="1702"/>
      <c r="OWJ2" s="1702"/>
      <c r="OWK2" s="1702"/>
      <c r="OWL2" s="1702"/>
      <c r="OWM2" s="1702"/>
      <c r="OWN2" s="1702"/>
      <c r="OWO2" s="1702"/>
      <c r="OWP2" s="1702"/>
      <c r="OWQ2" s="1702"/>
      <c r="OWR2" s="1702"/>
      <c r="OWS2" s="1702"/>
      <c r="OWT2" s="1702"/>
      <c r="OWU2" s="1702"/>
      <c r="OWV2" s="1702"/>
      <c r="OWW2" s="1702"/>
      <c r="OWX2" s="1702"/>
      <c r="OWY2" s="1702"/>
      <c r="OWZ2" s="1702"/>
      <c r="OXA2" s="1702"/>
      <c r="OXB2" s="1702"/>
      <c r="OXC2" s="1702"/>
      <c r="OXD2" s="1702"/>
      <c r="OXE2" s="1702"/>
      <c r="OXF2" s="1702"/>
      <c r="OXG2" s="1702"/>
      <c r="OXH2" s="1702"/>
      <c r="OXI2" s="1702"/>
      <c r="OXJ2" s="1702"/>
      <c r="OXK2" s="1702"/>
      <c r="OXL2" s="1702"/>
      <c r="OXM2" s="1702"/>
      <c r="OXN2" s="1702"/>
      <c r="OXO2" s="1702"/>
      <c r="OXP2" s="1702"/>
      <c r="OXQ2" s="1702"/>
      <c r="OXR2" s="1702"/>
      <c r="OXS2" s="1702"/>
      <c r="OXT2" s="1702"/>
      <c r="OXU2" s="1702"/>
      <c r="OXV2" s="1702"/>
      <c r="OXW2" s="1702"/>
      <c r="OXX2" s="1702"/>
      <c r="OXY2" s="1702"/>
      <c r="OXZ2" s="1702"/>
      <c r="OYA2" s="1702"/>
      <c r="OYB2" s="1702"/>
      <c r="OYC2" s="1702"/>
      <c r="OYD2" s="1702"/>
      <c r="OYE2" s="1702"/>
      <c r="OYF2" s="1702"/>
      <c r="OYG2" s="1702"/>
      <c r="OYH2" s="1702"/>
      <c r="OYI2" s="1702"/>
      <c r="OYJ2" s="1702"/>
      <c r="OYK2" s="1702"/>
      <c r="OYL2" s="1702"/>
      <c r="OYM2" s="1702"/>
      <c r="OYN2" s="1702"/>
      <c r="OYO2" s="1702"/>
      <c r="OYP2" s="1702"/>
      <c r="OYQ2" s="1702"/>
      <c r="OYR2" s="1702"/>
      <c r="OYS2" s="1702"/>
      <c r="OYT2" s="1702"/>
      <c r="OYU2" s="1702"/>
      <c r="OYV2" s="1702"/>
      <c r="OYW2" s="1702"/>
      <c r="OYX2" s="1702"/>
      <c r="OYY2" s="1702"/>
      <c r="OYZ2" s="1702"/>
      <c r="OZA2" s="1702"/>
      <c r="OZB2" s="1702"/>
      <c r="OZC2" s="1702"/>
      <c r="OZD2" s="1702"/>
      <c r="OZE2" s="1702"/>
      <c r="OZF2" s="1702"/>
      <c r="OZG2" s="1702"/>
      <c r="OZH2" s="1702"/>
      <c r="OZI2" s="1702"/>
      <c r="OZJ2" s="1702"/>
      <c r="OZK2" s="1702"/>
      <c r="OZL2" s="1702"/>
      <c r="OZM2" s="1702"/>
      <c r="OZN2" s="1702"/>
      <c r="OZO2" s="1702"/>
      <c r="OZP2" s="1702"/>
      <c r="OZQ2" s="1702"/>
      <c r="OZR2" s="1702"/>
      <c r="OZS2" s="1702"/>
      <c r="OZT2" s="1702"/>
      <c r="OZU2" s="1702"/>
      <c r="OZV2" s="1702"/>
      <c r="OZW2" s="1702"/>
      <c r="OZX2" s="1702"/>
      <c r="OZY2" s="1702"/>
      <c r="OZZ2" s="1702"/>
      <c r="PAA2" s="1702"/>
      <c r="PAB2" s="1702"/>
      <c r="PAC2" s="1702"/>
      <c r="PAD2" s="1702"/>
      <c r="PAE2" s="1702"/>
      <c r="PAF2" s="1702"/>
      <c r="PAG2" s="1702"/>
      <c r="PAH2" s="1702"/>
      <c r="PAI2" s="1702"/>
      <c r="PAJ2" s="1702"/>
      <c r="PAK2" s="1702"/>
      <c r="PAL2" s="1702"/>
      <c r="PAM2" s="1702"/>
      <c r="PAN2" s="1702"/>
      <c r="PAO2" s="1702"/>
      <c r="PAP2" s="1702"/>
      <c r="PAQ2" s="1702"/>
      <c r="PAR2" s="1702"/>
      <c r="PAS2" s="1702"/>
      <c r="PAT2" s="1702"/>
      <c r="PAU2" s="1702"/>
      <c r="PAV2" s="1702"/>
      <c r="PAW2" s="1702"/>
      <c r="PAX2" s="1702"/>
      <c r="PAY2" s="1702"/>
      <c r="PAZ2" s="1702"/>
      <c r="PBA2" s="1702"/>
      <c r="PBB2" s="1702"/>
      <c r="PBC2" s="1702"/>
      <c r="PBD2" s="1702"/>
      <c r="PBE2" s="1702"/>
      <c r="PBF2" s="1702"/>
      <c r="PBG2" s="1702"/>
      <c r="PBH2" s="1702"/>
      <c r="PBI2" s="1702"/>
      <c r="PBJ2" s="1702"/>
      <c r="PBK2" s="1702"/>
      <c r="PBL2" s="1702"/>
      <c r="PBM2" s="1702"/>
      <c r="PBN2" s="1702"/>
      <c r="PBO2" s="1702"/>
      <c r="PBP2" s="1702"/>
      <c r="PBQ2" s="1702"/>
      <c r="PBR2" s="1702"/>
      <c r="PBS2" s="1702"/>
      <c r="PBT2" s="1702"/>
      <c r="PBU2" s="1702"/>
      <c r="PBV2" s="1702"/>
      <c r="PBW2" s="1702"/>
      <c r="PBX2" s="1702"/>
      <c r="PBY2" s="1702"/>
      <c r="PBZ2" s="1702"/>
      <c r="PCA2" s="1702"/>
      <c r="PCB2" s="1702"/>
      <c r="PCC2" s="1702"/>
      <c r="PCD2" s="1702"/>
      <c r="PCE2" s="1702"/>
      <c r="PCF2" s="1702"/>
      <c r="PCG2" s="1702"/>
      <c r="PCH2" s="1702"/>
      <c r="PCI2" s="1702"/>
      <c r="PCJ2" s="1702"/>
      <c r="PCK2" s="1702"/>
      <c r="PCL2" s="1702"/>
      <c r="PCM2" s="1702"/>
      <c r="PCN2" s="1702"/>
      <c r="PCO2" s="1702"/>
      <c r="PCP2" s="1702"/>
      <c r="PCQ2" s="1702"/>
      <c r="PCR2" s="1702"/>
      <c r="PCS2" s="1702"/>
      <c r="PCT2" s="1702"/>
      <c r="PCU2" s="1702"/>
      <c r="PCV2" s="1702"/>
      <c r="PCW2" s="1702"/>
      <c r="PCX2" s="1702"/>
      <c r="PCY2" s="1702"/>
      <c r="PCZ2" s="1702"/>
      <c r="PDA2" s="1702"/>
      <c r="PDB2" s="1702"/>
      <c r="PDC2" s="1702"/>
      <c r="PDD2" s="1702"/>
      <c r="PDE2" s="1702"/>
      <c r="PDF2" s="1702"/>
      <c r="PDG2" s="1702"/>
      <c r="PDH2" s="1702"/>
      <c r="PDI2" s="1702"/>
      <c r="PDJ2" s="1702"/>
      <c r="PDK2" s="1702"/>
      <c r="PDL2" s="1702"/>
      <c r="PDM2" s="1702"/>
      <c r="PDN2" s="1702"/>
      <c r="PDO2" s="1702"/>
      <c r="PDP2" s="1702"/>
      <c r="PDQ2" s="1702"/>
      <c r="PDR2" s="1702"/>
      <c r="PDS2" s="1702"/>
      <c r="PDT2" s="1702"/>
      <c r="PDU2" s="1702"/>
      <c r="PDV2" s="1702"/>
      <c r="PDW2" s="1702"/>
      <c r="PDX2" s="1702"/>
      <c r="PDY2" s="1702"/>
      <c r="PDZ2" s="1702"/>
      <c r="PEA2" s="1702"/>
      <c r="PEB2" s="1702"/>
      <c r="PEC2" s="1702"/>
      <c r="PED2" s="1702"/>
      <c r="PEE2" s="1702"/>
      <c r="PEF2" s="1702"/>
      <c r="PEG2" s="1702"/>
      <c r="PEH2" s="1702"/>
      <c r="PEI2" s="1702"/>
      <c r="PEJ2" s="1702"/>
      <c r="PEK2" s="1702"/>
      <c r="PEL2" s="1702"/>
      <c r="PEM2" s="1702"/>
      <c r="PEN2" s="1702"/>
      <c r="PEO2" s="1702"/>
      <c r="PEP2" s="1702"/>
      <c r="PEQ2" s="1702"/>
      <c r="PER2" s="1702"/>
      <c r="PES2" s="1702"/>
      <c r="PET2" s="1702"/>
      <c r="PEU2" s="1702"/>
      <c r="PEV2" s="1702"/>
      <c r="PEW2" s="1702"/>
      <c r="PEX2" s="1702"/>
      <c r="PEY2" s="1702"/>
      <c r="PEZ2" s="1702"/>
      <c r="PFA2" s="1702"/>
      <c r="PFB2" s="1702"/>
      <c r="PFC2" s="1702"/>
      <c r="PFD2" s="1702"/>
      <c r="PFE2" s="1702"/>
      <c r="PFF2" s="1702"/>
      <c r="PFG2" s="1702"/>
      <c r="PFH2" s="1702"/>
      <c r="PFI2" s="1702"/>
      <c r="PFJ2" s="1702"/>
      <c r="PFK2" s="1702"/>
      <c r="PFL2" s="1702"/>
      <c r="PFM2" s="1702"/>
      <c r="PFN2" s="1702"/>
      <c r="PFO2" s="1702"/>
      <c r="PFP2" s="1702"/>
      <c r="PFQ2" s="1702"/>
      <c r="PFR2" s="1702"/>
      <c r="PFS2" s="1702"/>
      <c r="PFT2" s="1702"/>
      <c r="PFU2" s="1702"/>
      <c r="PFV2" s="1702"/>
      <c r="PFW2" s="1702"/>
      <c r="PFX2" s="1702"/>
      <c r="PFY2" s="1702"/>
      <c r="PFZ2" s="1702"/>
      <c r="PGA2" s="1702"/>
      <c r="PGB2" s="1702"/>
      <c r="PGC2" s="1702"/>
      <c r="PGD2" s="1702"/>
      <c r="PGE2" s="1702"/>
      <c r="PGF2" s="1702"/>
      <c r="PGG2" s="1702"/>
      <c r="PGH2" s="1702"/>
      <c r="PGI2" s="1702"/>
      <c r="PGJ2" s="1702"/>
      <c r="PGK2" s="1702"/>
      <c r="PGL2" s="1702"/>
      <c r="PGM2" s="1702"/>
      <c r="PGN2" s="1702"/>
      <c r="PGO2" s="1702"/>
      <c r="PGP2" s="1702"/>
      <c r="PGQ2" s="1702"/>
      <c r="PGR2" s="1702"/>
      <c r="PGS2" s="1702"/>
      <c r="PGT2" s="1702"/>
      <c r="PGU2" s="1702"/>
      <c r="PGV2" s="1702"/>
      <c r="PGW2" s="1702"/>
      <c r="PGX2" s="1702"/>
      <c r="PGY2" s="1702"/>
      <c r="PGZ2" s="1702"/>
      <c r="PHA2" s="1702"/>
      <c r="PHB2" s="1702"/>
      <c r="PHC2" s="1702"/>
      <c r="PHD2" s="1702"/>
      <c r="PHE2" s="1702"/>
      <c r="PHF2" s="1702"/>
      <c r="PHG2" s="1702"/>
      <c r="PHH2" s="1702"/>
      <c r="PHI2" s="1702"/>
      <c r="PHJ2" s="1702"/>
      <c r="PHK2" s="1702"/>
      <c r="PHL2" s="1702"/>
      <c r="PHM2" s="1702"/>
      <c r="PHN2" s="1702"/>
      <c r="PHO2" s="1702"/>
      <c r="PHP2" s="1702"/>
      <c r="PHQ2" s="1702"/>
      <c r="PHR2" s="1702"/>
      <c r="PHS2" s="1702"/>
      <c r="PHT2" s="1702"/>
      <c r="PHU2" s="1702"/>
      <c r="PHV2" s="1702"/>
      <c r="PHW2" s="1702"/>
      <c r="PHX2" s="1702"/>
      <c r="PHY2" s="1702"/>
      <c r="PHZ2" s="1702"/>
      <c r="PIA2" s="1702"/>
      <c r="PIB2" s="1702"/>
      <c r="PIC2" s="1702"/>
      <c r="PID2" s="1702"/>
      <c r="PIE2" s="1702"/>
      <c r="PIF2" s="1702"/>
      <c r="PIG2" s="1702"/>
      <c r="PIH2" s="1702"/>
      <c r="PII2" s="1702"/>
      <c r="PIJ2" s="1702"/>
      <c r="PIK2" s="1702"/>
      <c r="PIL2" s="1702"/>
      <c r="PIM2" s="1702"/>
      <c r="PIN2" s="1702"/>
      <c r="PIO2" s="1702"/>
      <c r="PIP2" s="1702"/>
      <c r="PIQ2" s="1702"/>
      <c r="PIR2" s="1702"/>
      <c r="PIS2" s="1702"/>
      <c r="PIT2" s="1702"/>
      <c r="PIU2" s="1702"/>
      <c r="PIV2" s="1702"/>
      <c r="PIW2" s="1702"/>
      <c r="PIX2" s="1702"/>
      <c r="PIY2" s="1702"/>
      <c r="PIZ2" s="1702"/>
      <c r="PJA2" s="1702"/>
      <c r="PJB2" s="1702"/>
      <c r="PJC2" s="1702"/>
      <c r="PJD2" s="1702"/>
      <c r="PJE2" s="1702"/>
      <c r="PJF2" s="1702"/>
      <c r="PJG2" s="1702"/>
      <c r="PJH2" s="1702"/>
      <c r="PJI2" s="1702"/>
      <c r="PJJ2" s="1702"/>
      <c r="PJK2" s="1702"/>
      <c r="PJL2" s="1702"/>
      <c r="PJM2" s="1702"/>
      <c r="PJN2" s="1702"/>
      <c r="PJO2" s="1702"/>
      <c r="PJP2" s="1702"/>
      <c r="PJQ2" s="1702"/>
      <c r="PJR2" s="1702"/>
      <c r="PJS2" s="1702"/>
      <c r="PJT2" s="1702"/>
      <c r="PJU2" s="1702"/>
      <c r="PJV2" s="1702"/>
      <c r="PJW2" s="1702"/>
      <c r="PJX2" s="1702"/>
      <c r="PJY2" s="1702"/>
      <c r="PJZ2" s="1702"/>
      <c r="PKA2" s="1702"/>
      <c r="PKB2" s="1702"/>
      <c r="PKC2" s="1702"/>
      <c r="PKD2" s="1702"/>
      <c r="PKE2" s="1702"/>
      <c r="PKF2" s="1702"/>
      <c r="PKG2" s="1702"/>
      <c r="PKH2" s="1702"/>
      <c r="PKI2" s="1702"/>
      <c r="PKJ2" s="1702"/>
      <c r="PKK2" s="1702"/>
      <c r="PKL2" s="1702"/>
      <c r="PKM2" s="1702"/>
      <c r="PKN2" s="1702"/>
      <c r="PKO2" s="1702"/>
      <c r="PKP2" s="1702"/>
      <c r="PKQ2" s="1702"/>
      <c r="PKR2" s="1702"/>
      <c r="PKS2" s="1702"/>
      <c r="PKT2" s="1702"/>
      <c r="PKU2" s="1702"/>
      <c r="PKV2" s="1702"/>
      <c r="PKW2" s="1702"/>
      <c r="PKX2" s="1702"/>
      <c r="PKY2" s="1702"/>
      <c r="PKZ2" s="1702"/>
      <c r="PLA2" s="1702"/>
      <c r="PLB2" s="1702"/>
      <c r="PLC2" s="1702"/>
      <c r="PLD2" s="1702"/>
      <c r="PLE2" s="1702"/>
      <c r="PLF2" s="1702"/>
      <c r="PLG2" s="1702"/>
      <c r="PLH2" s="1702"/>
      <c r="PLI2" s="1702"/>
      <c r="PLJ2" s="1702"/>
      <c r="PLK2" s="1702"/>
      <c r="PLL2" s="1702"/>
      <c r="PLM2" s="1702"/>
      <c r="PLN2" s="1702"/>
      <c r="PLO2" s="1702"/>
      <c r="PLP2" s="1702"/>
      <c r="PLQ2" s="1702"/>
      <c r="PLR2" s="1702"/>
      <c r="PLS2" s="1702"/>
      <c r="PLT2" s="1702"/>
      <c r="PLU2" s="1702"/>
      <c r="PLV2" s="1702"/>
      <c r="PLW2" s="1702"/>
      <c r="PLX2" s="1702"/>
      <c r="PLY2" s="1702"/>
      <c r="PLZ2" s="1702"/>
      <c r="PMA2" s="1702"/>
      <c r="PMB2" s="1702"/>
      <c r="PMC2" s="1702"/>
      <c r="PMD2" s="1702"/>
      <c r="PME2" s="1702"/>
      <c r="PMF2" s="1702"/>
      <c r="PMG2" s="1702"/>
      <c r="PMH2" s="1702"/>
      <c r="PMI2" s="1702"/>
      <c r="PMJ2" s="1702"/>
      <c r="PMK2" s="1702"/>
      <c r="PML2" s="1702"/>
      <c r="PMM2" s="1702"/>
      <c r="PMN2" s="1702"/>
      <c r="PMO2" s="1702"/>
      <c r="PMP2" s="1702"/>
      <c r="PMQ2" s="1702"/>
      <c r="PMR2" s="1702"/>
      <c r="PMS2" s="1702"/>
      <c r="PMT2" s="1702"/>
      <c r="PMU2" s="1702"/>
      <c r="PMV2" s="1702"/>
      <c r="PMW2" s="1702"/>
      <c r="PMX2" s="1702"/>
      <c r="PMY2" s="1702"/>
      <c r="PMZ2" s="1702"/>
      <c r="PNA2" s="1702"/>
      <c r="PNB2" s="1702"/>
      <c r="PNC2" s="1702"/>
      <c r="PND2" s="1702"/>
      <c r="PNE2" s="1702"/>
      <c r="PNF2" s="1702"/>
      <c r="PNG2" s="1702"/>
      <c r="PNH2" s="1702"/>
      <c r="PNI2" s="1702"/>
      <c r="PNJ2" s="1702"/>
      <c r="PNK2" s="1702"/>
      <c r="PNL2" s="1702"/>
      <c r="PNM2" s="1702"/>
      <c r="PNN2" s="1702"/>
      <c r="PNO2" s="1702"/>
      <c r="PNP2" s="1702"/>
      <c r="PNQ2" s="1702"/>
      <c r="PNR2" s="1702"/>
      <c r="PNS2" s="1702"/>
      <c r="PNT2" s="1702"/>
      <c r="PNU2" s="1702"/>
      <c r="PNV2" s="1702"/>
      <c r="PNW2" s="1702"/>
      <c r="PNX2" s="1702"/>
      <c r="PNY2" s="1702"/>
      <c r="PNZ2" s="1702"/>
      <c r="POA2" s="1702"/>
      <c r="POB2" s="1702"/>
      <c r="POC2" s="1702"/>
      <c r="POD2" s="1702"/>
      <c r="POE2" s="1702"/>
      <c r="POF2" s="1702"/>
      <c r="POG2" s="1702"/>
      <c r="POH2" s="1702"/>
      <c r="POI2" s="1702"/>
      <c r="POJ2" s="1702"/>
      <c r="POK2" s="1702"/>
      <c r="POL2" s="1702"/>
      <c r="POM2" s="1702"/>
      <c r="PON2" s="1702"/>
      <c r="POO2" s="1702"/>
      <c r="POP2" s="1702"/>
      <c r="POQ2" s="1702"/>
      <c r="POR2" s="1702"/>
      <c r="POS2" s="1702"/>
      <c r="POT2" s="1702"/>
      <c r="POU2" s="1702"/>
      <c r="POV2" s="1702"/>
      <c r="POW2" s="1702"/>
      <c r="POX2" s="1702"/>
      <c r="POY2" s="1702"/>
      <c r="POZ2" s="1702"/>
      <c r="PPA2" s="1702"/>
      <c r="PPB2" s="1702"/>
      <c r="PPC2" s="1702"/>
      <c r="PPD2" s="1702"/>
      <c r="PPE2" s="1702"/>
      <c r="PPF2" s="1702"/>
      <c r="PPG2" s="1702"/>
      <c r="PPH2" s="1702"/>
      <c r="PPI2" s="1702"/>
      <c r="PPJ2" s="1702"/>
      <c r="PPK2" s="1702"/>
      <c r="PPL2" s="1702"/>
      <c r="PPM2" s="1702"/>
      <c r="PPN2" s="1702"/>
      <c r="PPO2" s="1702"/>
      <c r="PPP2" s="1702"/>
      <c r="PPQ2" s="1702"/>
      <c r="PPR2" s="1702"/>
      <c r="PPS2" s="1702"/>
      <c r="PPT2" s="1702"/>
      <c r="PPU2" s="1702"/>
      <c r="PPV2" s="1702"/>
      <c r="PPW2" s="1702"/>
      <c r="PPX2" s="1702"/>
      <c r="PPY2" s="1702"/>
      <c r="PPZ2" s="1702"/>
      <c r="PQA2" s="1702"/>
      <c r="PQB2" s="1702"/>
      <c r="PQC2" s="1702"/>
      <c r="PQD2" s="1702"/>
      <c r="PQE2" s="1702"/>
      <c r="PQF2" s="1702"/>
      <c r="PQG2" s="1702"/>
      <c r="PQH2" s="1702"/>
      <c r="PQI2" s="1702"/>
      <c r="PQJ2" s="1702"/>
      <c r="PQK2" s="1702"/>
      <c r="PQL2" s="1702"/>
      <c r="PQM2" s="1702"/>
      <c r="PQN2" s="1702"/>
      <c r="PQO2" s="1702"/>
      <c r="PQP2" s="1702"/>
      <c r="PQQ2" s="1702"/>
      <c r="PQR2" s="1702"/>
      <c r="PQS2" s="1702"/>
      <c r="PQT2" s="1702"/>
      <c r="PQU2" s="1702"/>
      <c r="PQV2" s="1702"/>
      <c r="PQW2" s="1702"/>
      <c r="PQX2" s="1702"/>
      <c r="PQY2" s="1702"/>
      <c r="PQZ2" s="1702"/>
      <c r="PRA2" s="1702"/>
      <c r="PRB2" s="1702"/>
      <c r="PRC2" s="1702"/>
      <c r="PRD2" s="1702"/>
      <c r="PRE2" s="1702"/>
      <c r="PRF2" s="1702"/>
      <c r="PRG2" s="1702"/>
      <c r="PRH2" s="1702"/>
      <c r="PRI2" s="1702"/>
      <c r="PRJ2" s="1702"/>
      <c r="PRK2" s="1702"/>
      <c r="PRL2" s="1702"/>
      <c r="PRM2" s="1702"/>
      <c r="PRN2" s="1702"/>
      <c r="PRO2" s="1702"/>
      <c r="PRP2" s="1702"/>
      <c r="PRQ2" s="1702"/>
      <c r="PRR2" s="1702"/>
      <c r="PRS2" s="1702"/>
      <c r="PRT2" s="1702"/>
      <c r="PRU2" s="1702"/>
      <c r="PRV2" s="1702"/>
      <c r="PRW2" s="1702"/>
      <c r="PRX2" s="1702"/>
      <c r="PRY2" s="1702"/>
      <c r="PRZ2" s="1702"/>
      <c r="PSA2" s="1702"/>
      <c r="PSB2" s="1702"/>
      <c r="PSC2" s="1702"/>
      <c r="PSD2" s="1702"/>
      <c r="PSE2" s="1702"/>
      <c r="PSF2" s="1702"/>
      <c r="PSG2" s="1702"/>
      <c r="PSH2" s="1702"/>
      <c r="PSI2" s="1702"/>
      <c r="PSJ2" s="1702"/>
      <c r="PSK2" s="1702"/>
      <c r="PSL2" s="1702"/>
      <c r="PSM2" s="1702"/>
      <c r="PSN2" s="1702"/>
      <c r="PSO2" s="1702"/>
      <c r="PSP2" s="1702"/>
      <c r="PSQ2" s="1702"/>
      <c r="PSR2" s="1702"/>
      <c r="PSS2" s="1702"/>
      <c r="PST2" s="1702"/>
      <c r="PSU2" s="1702"/>
      <c r="PSV2" s="1702"/>
      <c r="PSW2" s="1702"/>
      <c r="PSX2" s="1702"/>
      <c r="PSY2" s="1702"/>
      <c r="PSZ2" s="1702"/>
      <c r="PTA2" s="1702"/>
      <c r="PTB2" s="1702"/>
      <c r="PTC2" s="1702"/>
      <c r="PTD2" s="1702"/>
      <c r="PTE2" s="1702"/>
      <c r="PTF2" s="1702"/>
      <c r="PTG2" s="1702"/>
      <c r="PTH2" s="1702"/>
      <c r="PTI2" s="1702"/>
      <c r="PTJ2" s="1702"/>
      <c r="PTK2" s="1702"/>
      <c r="PTL2" s="1702"/>
      <c r="PTM2" s="1702"/>
      <c r="PTN2" s="1702"/>
      <c r="PTO2" s="1702"/>
      <c r="PTP2" s="1702"/>
      <c r="PTQ2" s="1702"/>
      <c r="PTR2" s="1702"/>
      <c r="PTS2" s="1702"/>
      <c r="PTT2" s="1702"/>
      <c r="PTU2" s="1702"/>
      <c r="PTV2" s="1702"/>
      <c r="PTW2" s="1702"/>
      <c r="PTX2" s="1702"/>
      <c r="PTY2" s="1702"/>
      <c r="PTZ2" s="1702"/>
      <c r="PUA2" s="1702"/>
      <c r="PUB2" s="1702"/>
      <c r="PUC2" s="1702"/>
      <c r="PUD2" s="1702"/>
      <c r="PUE2" s="1702"/>
      <c r="PUF2" s="1702"/>
      <c r="PUG2" s="1702"/>
      <c r="PUH2" s="1702"/>
      <c r="PUI2" s="1702"/>
      <c r="PUJ2" s="1702"/>
      <c r="PUK2" s="1702"/>
      <c r="PUL2" s="1702"/>
      <c r="PUM2" s="1702"/>
      <c r="PUN2" s="1702"/>
      <c r="PUO2" s="1702"/>
      <c r="PUP2" s="1702"/>
      <c r="PUQ2" s="1702"/>
      <c r="PUR2" s="1702"/>
      <c r="PUS2" s="1702"/>
      <c r="PUT2" s="1702"/>
      <c r="PUU2" s="1702"/>
      <c r="PUV2" s="1702"/>
      <c r="PUW2" s="1702"/>
      <c r="PUX2" s="1702"/>
      <c r="PUY2" s="1702"/>
      <c r="PUZ2" s="1702"/>
      <c r="PVA2" s="1702"/>
      <c r="PVB2" s="1702"/>
      <c r="PVC2" s="1702"/>
      <c r="PVD2" s="1702"/>
      <c r="PVE2" s="1702"/>
      <c r="PVF2" s="1702"/>
      <c r="PVG2" s="1702"/>
      <c r="PVH2" s="1702"/>
      <c r="PVI2" s="1702"/>
      <c r="PVJ2" s="1702"/>
      <c r="PVK2" s="1702"/>
      <c r="PVL2" s="1702"/>
      <c r="PVM2" s="1702"/>
      <c r="PVN2" s="1702"/>
      <c r="PVO2" s="1702"/>
      <c r="PVP2" s="1702"/>
      <c r="PVQ2" s="1702"/>
      <c r="PVR2" s="1702"/>
      <c r="PVS2" s="1702"/>
      <c r="PVT2" s="1702"/>
      <c r="PVU2" s="1702"/>
      <c r="PVV2" s="1702"/>
      <c r="PVW2" s="1702"/>
      <c r="PVX2" s="1702"/>
      <c r="PVY2" s="1702"/>
      <c r="PVZ2" s="1702"/>
      <c r="PWA2" s="1702"/>
      <c r="PWB2" s="1702"/>
      <c r="PWC2" s="1702"/>
      <c r="PWD2" s="1702"/>
      <c r="PWE2" s="1702"/>
      <c r="PWF2" s="1702"/>
      <c r="PWG2" s="1702"/>
      <c r="PWH2" s="1702"/>
      <c r="PWI2" s="1702"/>
      <c r="PWJ2" s="1702"/>
      <c r="PWK2" s="1702"/>
      <c r="PWL2" s="1702"/>
      <c r="PWM2" s="1702"/>
      <c r="PWN2" s="1702"/>
      <c r="PWO2" s="1702"/>
      <c r="PWP2" s="1702"/>
      <c r="PWQ2" s="1702"/>
      <c r="PWR2" s="1702"/>
      <c r="PWS2" s="1702"/>
      <c r="PWT2" s="1702"/>
      <c r="PWU2" s="1702"/>
      <c r="PWV2" s="1702"/>
      <c r="PWW2" s="1702"/>
      <c r="PWX2" s="1702"/>
      <c r="PWY2" s="1702"/>
      <c r="PWZ2" s="1702"/>
      <c r="PXA2" s="1702"/>
      <c r="PXB2" s="1702"/>
      <c r="PXC2" s="1702"/>
      <c r="PXD2" s="1702"/>
      <c r="PXE2" s="1702"/>
      <c r="PXF2" s="1702"/>
      <c r="PXG2" s="1702"/>
      <c r="PXH2" s="1702"/>
      <c r="PXI2" s="1702"/>
      <c r="PXJ2" s="1702"/>
      <c r="PXK2" s="1702"/>
      <c r="PXL2" s="1702"/>
      <c r="PXM2" s="1702"/>
      <c r="PXN2" s="1702"/>
      <c r="PXO2" s="1702"/>
      <c r="PXP2" s="1702"/>
      <c r="PXQ2" s="1702"/>
      <c r="PXR2" s="1702"/>
      <c r="PXS2" s="1702"/>
      <c r="PXT2" s="1702"/>
      <c r="PXU2" s="1702"/>
      <c r="PXV2" s="1702"/>
      <c r="PXW2" s="1702"/>
      <c r="PXX2" s="1702"/>
      <c r="PXY2" s="1702"/>
      <c r="PXZ2" s="1702"/>
      <c r="PYA2" s="1702"/>
      <c r="PYB2" s="1702"/>
      <c r="PYC2" s="1702"/>
      <c r="PYD2" s="1702"/>
      <c r="PYE2" s="1702"/>
      <c r="PYF2" s="1702"/>
      <c r="PYG2" s="1702"/>
      <c r="PYH2" s="1702"/>
      <c r="PYI2" s="1702"/>
      <c r="PYJ2" s="1702"/>
      <c r="PYK2" s="1702"/>
      <c r="PYL2" s="1702"/>
      <c r="PYM2" s="1702"/>
      <c r="PYN2" s="1702"/>
      <c r="PYO2" s="1702"/>
      <c r="PYP2" s="1702"/>
      <c r="PYQ2" s="1702"/>
      <c r="PYR2" s="1702"/>
      <c r="PYS2" s="1702"/>
      <c r="PYT2" s="1702"/>
      <c r="PYU2" s="1702"/>
      <c r="PYV2" s="1702"/>
      <c r="PYW2" s="1702"/>
      <c r="PYX2" s="1702"/>
      <c r="PYY2" s="1702"/>
      <c r="PYZ2" s="1702"/>
      <c r="PZA2" s="1702"/>
      <c r="PZB2" s="1702"/>
      <c r="PZC2" s="1702"/>
      <c r="PZD2" s="1702"/>
      <c r="PZE2" s="1702"/>
      <c r="PZF2" s="1702"/>
      <c r="PZG2" s="1702"/>
      <c r="PZH2" s="1702"/>
      <c r="PZI2" s="1702"/>
      <c r="PZJ2" s="1702"/>
      <c r="PZK2" s="1702"/>
      <c r="PZL2" s="1702"/>
      <c r="PZM2" s="1702"/>
      <c r="PZN2" s="1702"/>
      <c r="PZO2" s="1702"/>
      <c r="PZP2" s="1702"/>
      <c r="PZQ2" s="1702"/>
      <c r="PZR2" s="1702"/>
      <c r="PZS2" s="1702"/>
      <c r="PZT2" s="1702"/>
      <c r="PZU2" s="1702"/>
      <c r="PZV2" s="1702"/>
      <c r="PZW2" s="1702"/>
      <c r="PZX2" s="1702"/>
      <c r="PZY2" s="1702"/>
      <c r="PZZ2" s="1702"/>
      <c r="QAA2" s="1702"/>
      <c r="QAB2" s="1702"/>
      <c r="QAC2" s="1702"/>
      <c r="QAD2" s="1702"/>
      <c r="QAE2" s="1702"/>
      <c r="QAF2" s="1702"/>
      <c r="QAG2" s="1702"/>
      <c r="QAH2" s="1702"/>
      <c r="QAI2" s="1702"/>
      <c r="QAJ2" s="1702"/>
      <c r="QAK2" s="1702"/>
      <c r="QAL2" s="1702"/>
      <c r="QAM2" s="1702"/>
      <c r="QAN2" s="1702"/>
      <c r="QAO2" s="1702"/>
      <c r="QAP2" s="1702"/>
      <c r="QAQ2" s="1702"/>
      <c r="QAR2" s="1702"/>
      <c r="QAS2" s="1702"/>
      <c r="QAT2" s="1702"/>
      <c r="QAU2" s="1702"/>
      <c r="QAV2" s="1702"/>
      <c r="QAW2" s="1702"/>
      <c r="QAX2" s="1702"/>
      <c r="QAY2" s="1702"/>
      <c r="QAZ2" s="1702"/>
      <c r="QBA2" s="1702"/>
      <c r="QBB2" s="1702"/>
      <c r="QBC2" s="1702"/>
      <c r="QBD2" s="1702"/>
      <c r="QBE2" s="1702"/>
      <c r="QBF2" s="1702"/>
      <c r="QBG2" s="1702"/>
      <c r="QBH2" s="1702"/>
      <c r="QBI2" s="1702"/>
      <c r="QBJ2" s="1702"/>
      <c r="QBK2" s="1702"/>
      <c r="QBL2" s="1702"/>
      <c r="QBM2" s="1702"/>
      <c r="QBN2" s="1702"/>
      <c r="QBO2" s="1702"/>
      <c r="QBP2" s="1702"/>
      <c r="QBQ2" s="1702"/>
      <c r="QBR2" s="1702"/>
      <c r="QBS2" s="1702"/>
      <c r="QBT2" s="1702"/>
      <c r="QBU2" s="1702"/>
      <c r="QBV2" s="1702"/>
      <c r="QBW2" s="1702"/>
      <c r="QBX2" s="1702"/>
      <c r="QBY2" s="1702"/>
      <c r="QBZ2" s="1702"/>
      <c r="QCA2" s="1702"/>
      <c r="QCB2" s="1702"/>
      <c r="QCC2" s="1702"/>
      <c r="QCD2" s="1702"/>
      <c r="QCE2" s="1702"/>
      <c r="QCF2" s="1702"/>
      <c r="QCG2" s="1702"/>
      <c r="QCH2" s="1702"/>
      <c r="QCI2" s="1702"/>
      <c r="QCJ2" s="1702"/>
      <c r="QCK2" s="1702"/>
      <c r="QCL2" s="1702"/>
      <c r="QCM2" s="1702"/>
      <c r="QCN2" s="1702"/>
      <c r="QCO2" s="1702"/>
      <c r="QCP2" s="1702"/>
      <c r="QCQ2" s="1702"/>
      <c r="QCR2" s="1702"/>
      <c r="QCS2" s="1702"/>
      <c r="QCT2" s="1702"/>
      <c r="QCU2" s="1702"/>
      <c r="QCV2" s="1702"/>
      <c r="QCW2" s="1702"/>
      <c r="QCX2" s="1702"/>
      <c r="QCY2" s="1702"/>
      <c r="QCZ2" s="1702"/>
      <c r="QDA2" s="1702"/>
      <c r="QDB2" s="1702"/>
      <c r="QDC2" s="1702"/>
      <c r="QDD2" s="1702"/>
      <c r="QDE2" s="1702"/>
      <c r="QDF2" s="1702"/>
      <c r="QDG2" s="1702"/>
      <c r="QDH2" s="1702"/>
      <c r="QDI2" s="1702"/>
      <c r="QDJ2" s="1702"/>
      <c r="QDK2" s="1702"/>
      <c r="QDL2" s="1702"/>
      <c r="QDM2" s="1702"/>
      <c r="QDN2" s="1702"/>
      <c r="QDO2" s="1702"/>
      <c r="QDP2" s="1702"/>
      <c r="QDQ2" s="1702"/>
      <c r="QDR2" s="1702"/>
      <c r="QDS2" s="1702"/>
      <c r="QDT2" s="1702"/>
      <c r="QDU2" s="1702"/>
      <c r="QDV2" s="1702"/>
      <c r="QDW2" s="1702"/>
      <c r="QDX2" s="1702"/>
      <c r="QDY2" s="1702"/>
      <c r="QDZ2" s="1702"/>
      <c r="QEA2" s="1702"/>
      <c r="QEB2" s="1702"/>
      <c r="QEC2" s="1702"/>
      <c r="QED2" s="1702"/>
      <c r="QEE2" s="1702"/>
      <c r="QEF2" s="1702"/>
      <c r="QEG2" s="1702"/>
      <c r="QEH2" s="1702"/>
      <c r="QEI2" s="1702"/>
      <c r="QEJ2" s="1702"/>
      <c r="QEK2" s="1702"/>
      <c r="QEL2" s="1702"/>
      <c r="QEM2" s="1702"/>
      <c r="QEN2" s="1702"/>
      <c r="QEO2" s="1702"/>
      <c r="QEP2" s="1702"/>
      <c r="QEQ2" s="1702"/>
      <c r="QER2" s="1702"/>
      <c r="QES2" s="1702"/>
      <c r="QET2" s="1702"/>
      <c r="QEU2" s="1702"/>
      <c r="QEV2" s="1702"/>
      <c r="QEW2" s="1702"/>
      <c r="QEX2" s="1702"/>
      <c r="QEY2" s="1702"/>
      <c r="QEZ2" s="1702"/>
      <c r="QFA2" s="1702"/>
      <c r="QFB2" s="1702"/>
      <c r="QFC2" s="1702"/>
      <c r="QFD2" s="1702"/>
      <c r="QFE2" s="1702"/>
      <c r="QFF2" s="1702"/>
      <c r="QFG2" s="1702"/>
      <c r="QFH2" s="1702"/>
      <c r="QFI2" s="1702"/>
      <c r="QFJ2" s="1702"/>
      <c r="QFK2" s="1702"/>
      <c r="QFL2" s="1702"/>
      <c r="QFM2" s="1702"/>
      <c r="QFN2" s="1702"/>
      <c r="QFO2" s="1702"/>
      <c r="QFP2" s="1702"/>
      <c r="QFQ2" s="1702"/>
      <c r="QFR2" s="1702"/>
      <c r="QFS2" s="1702"/>
      <c r="QFT2" s="1702"/>
      <c r="QFU2" s="1702"/>
      <c r="QFV2" s="1702"/>
      <c r="QFW2" s="1702"/>
      <c r="QFX2" s="1702"/>
      <c r="QFY2" s="1702"/>
      <c r="QFZ2" s="1702"/>
      <c r="QGA2" s="1702"/>
      <c r="QGB2" s="1702"/>
      <c r="QGC2" s="1702"/>
      <c r="QGD2" s="1702"/>
      <c r="QGE2" s="1702"/>
      <c r="QGF2" s="1702"/>
      <c r="QGG2" s="1702"/>
      <c r="QGH2" s="1702"/>
      <c r="QGI2" s="1702"/>
      <c r="QGJ2" s="1702"/>
      <c r="QGK2" s="1702"/>
      <c r="QGL2" s="1702"/>
      <c r="QGM2" s="1702"/>
      <c r="QGN2" s="1702"/>
      <c r="QGO2" s="1702"/>
      <c r="QGP2" s="1702"/>
      <c r="QGQ2" s="1702"/>
      <c r="QGR2" s="1702"/>
      <c r="QGS2" s="1702"/>
      <c r="QGT2" s="1702"/>
      <c r="QGU2" s="1702"/>
      <c r="QGV2" s="1702"/>
      <c r="QGW2" s="1702"/>
      <c r="QGX2" s="1702"/>
      <c r="QGY2" s="1702"/>
      <c r="QGZ2" s="1702"/>
      <c r="QHA2" s="1702"/>
      <c r="QHB2" s="1702"/>
      <c r="QHC2" s="1702"/>
      <c r="QHD2" s="1702"/>
      <c r="QHE2" s="1702"/>
      <c r="QHF2" s="1702"/>
      <c r="QHG2" s="1702"/>
      <c r="QHH2" s="1702"/>
      <c r="QHI2" s="1702"/>
      <c r="QHJ2" s="1702"/>
      <c r="QHK2" s="1702"/>
      <c r="QHL2" s="1702"/>
      <c r="QHM2" s="1702"/>
      <c r="QHN2" s="1702"/>
      <c r="QHO2" s="1702"/>
      <c r="QHP2" s="1702"/>
      <c r="QHQ2" s="1702"/>
      <c r="QHR2" s="1702"/>
      <c r="QHS2" s="1702"/>
      <c r="QHT2" s="1702"/>
      <c r="QHU2" s="1702"/>
      <c r="QHV2" s="1702"/>
      <c r="QHW2" s="1702"/>
      <c r="QHX2" s="1702"/>
      <c r="QHY2" s="1702"/>
      <c r="QHZ2" s="1702"/>
      <c r="QIA2" s="1702"/>
      <c r="QIB2" s="1702"/>
      <c r="QIC2" s="1702"/>
      <c r="QID2" s="1702"/>
      <c r="QIE2" s="1702"/>
      <c r="QIF2" s="1702"/>
      <c r="QIG2" s="1702"/>
      <c r="QIH2" s="1702"/>
      <c r="QII2" s="1702"/>
      <c r="QIJ2" s="1702"/>
      <c r="QIK2" s="1702"/>
      <c r="QIL2" s="1702"/>
      <c r="QIM2" s="1702"/>
      <c r="QIN2" s="1702"/>
      <c r="QIO2" s="1702"/>
      <c r="QIP2" s="1702"/>
      <c r="QIQ2" s="1702"/>
      <c r="QIR2" s="1702"/>
      <c r="QIS2" s="1702"/>
      <c r="QIT2" s="1702"/>
      <c r="QIU2" s="1702"/>
      <c r="QIV2" s="1702"/>
      <c r="QIW2" s="1702"/>
      <c r="QIX2" s="1702"/>
      <c r="QIY2" s="1702"/>
      <c r="QIZ2" s="1702"/>
      <c r="QJA2" s="1702"/>
      <c r="QJB2" s="1702"/>
      <c r="QJC2" s="1702"/>
      <c r="QJD2" s="1702"/>
      <c r="QJE2" s="1702"/>
      <c r="QJF2" s="1702"/>
      <c r="QJG2" s="1702"/>
      <c r="QJH2" s="1702"/>
      <c r="QJI2" s="1702"/>
      <c r="QJJ2" s="1702"/>
      <c r="QJK2" s="1702"/>
      <c r="QJL2" s="1702"/>
      <c r="QJM2" s="1702"/>
      <c r="QJN2" s="1702"/>
      <c r="QJO2" s="1702"/>
      <c r="QJP2" s="1702"/>
      <c r="QJQ2" s="1702"/>
      <c r="QJR2" s="1702"/>
      <c r="QJS2" s="1702"/>
      <c r="QJT2" s="1702"/>
      <c r="QJU2" s="1702"/>
      <c r="QJV2" s="1702"/>
      <c r="QJW2" s="1702"/>
      <c r="QJX2" s="1702"/>
      <c r="QJY2" s="1702"/>
      <c r="QJZ2" s="1702"/>
      <c r="QKA2" s="1702"/>
      <c r="QKB2" s="1702"/>
      <c r="QKC2" s="1702"/>
      <c r="QKD2" s="1702"/>
      <c r="QKE2" s="1702"/>
      <c r="QKF2" s="1702"/>
      <c r="QKG2" s="1702"/>
      <c r="QKH2" s="1702"/>
      <c r="QKI2" s="1702"/>
      <c r="QKJ2" s="1702"/>
      <c r="QKK2" s="1702"/>
      <c r="QKL2" s="1702"/>
      <c r="QKM2" s="1702"/>
      <c r="QKN2" s="1702"/>
      <c r="QKO2" s="1702"/>
      <c r="QKP2" s="1702"/>
      <c r="QKQ2" s="1702"/>
      <c r="QKR2" s="1702"/>
      <c r="QKS2" s="1702"/>
      <c r="QKT2" s="1702"/>
      <c r="QKU2" s="1702"/>
      <c r="QKV2" s="1702"/>
      <c r="QKW2" s="1702"/>
      <c r="QKX2" s="1702"/>
      <c r="QKY2" s="1702"/>
      <c r="QKZ2" s="1702"/>
      <c r="QLA2" s="1702"/>
      <c r="QLB2" s="1702"/>
      <c r="QLC2" s="1702"/>
      <c r="QLD2" s="1702"/>
      <c r="QLE2" s="1702"/>
      <c r="QLF2" s="1702"/>
      <c r="QLG2" s="1702"/>
      <c r="QLH2" s="1702"/>
      <c r="QLI2" s="1702"/>
      <c r="QLJ2" s="1702"/>
      <c r="QLK2" s="1702"/>
      <c r="QLL2" s="1702"/>
      <c r="QLM2" s="1702"/>
      <c r="QLN2" s="1702"/>
      <c r="QLO2" s="1702"/>
      <c r="QLP2" s="1702"/>
      <c r="QLQ2" s="1702"/>
      <c r="QLR2" s="1702"/>
      <c r="QLS2" s="1702"/>
      <c r="QLT2" s="1702"/>
      <c r="QLU2" s="1702"/>
      <c r="QLV2" s="1702"/>
      <c r="QLW2" s="1702"/>
      <c r="QLX2" s="1702"/>
      <c r="QLY2" s="1702"/>
      <c r="QLZ2" s="1702"/>
      <c r="QMA2" s="1702"/>
      <c r="QMB2" s="1702"/>
      <c r="QMC2" s="1702"/>
      <c r="QMD2" s="1702"/>
      <c r="QME2" s="1702"/>
      <c r="QMF2" s="1702"/>
      <c r="QMG2" s="1702"/>
      <c r="QMH2" s="1702"/>
      <c r="QMI2" s="1702"/>
      <c r="QMJ2" s="1702"/>
      <c r="QMK2" s="1702"/>
      <c r="QML2" s="1702"/>
      <c r="QMM2" s="1702"/>
      <c r="QMN2" s="1702"/>
      <c r="QMO2" s="1702"/>
      <c r="QMP2" s="1702"/>
      <c r="QMQ2" s="1702"/>
      <c r="QMR2" s="1702"/>
      <c r="QMS2" s="1702"/>
      <c r="QMT2" s="1702"/>
      <c r="QMU2" s="1702"/>
      <c r="QMV2" s="1702"/>
      <c r="QMW2" s="1702"/>
      <c r="QMX2" s="1702"/>
      <c r="QMY2" s="1702"/>
      <c r="QMZ2" s="1702"/>
      <c r="QNA2" s="1702"/>
      <c r="QNB2" s="1702"/>
      <c r="QNC2" s="1702"/>
      <c r="QND2" s="1702"/>
      <c r="QNE2" s="1702"/>
      <c r="QNF2" s="1702"/>
      <c r="QNG2" s="1702"/>
      <c r="QNH2" s="1702"/>
      <c r="QNI2" s="1702"/>
      <c r="QNJ2" s="1702"/>
      <c r="QNK2" s="1702"/>
      <c r="QNL2" s="1702"/>
      <c r="QNM2" s="1702"/>
      <c r="QNN2" s="1702"/>
      <c r="QNO2" s="1702"/>
      <c r="QNP2" s="1702"/>
      <c r="QNQ2" s="1702"/>
      <c r="QNR2" s="1702"/>
      <c r="QNS2" s="1702"/>
      <c r="QNT2" s="1702"/>
      <c r="QNU2" s="1702"/>
      <c r="QNV2" s="1702"/>
      <c r="QNW2" s="1702"/>
      <c r="QNX2" s="1702"/>
      <c r="QNY2" s="1702"/>
      <c r="QNZ2" s="1702"/>
      <c r="QOA2" s="1702"/>
      <c r="QOB2" s="1702"/>
      <c r="QOC2" s="1702"/>
      <c r="QOD2" s="1702"/>
      <c r="QOE2" s="1702"/>
      <c r="QOF2" s="1702"/>
      <c r="QOG2" s="1702"/>
      <c r="QOH2" s="1702"/>
      <c r="QOI2" s="1702"/>
      <c r="QOJ2" s="1702"/>
      <c r="QOK2" s="1702"/>
      <c r="QOL2" s="1702"/>
      <c r="QOM2" s="1702"/>
      <c r="QON2" s="1702"/>
      <c r="QOO2" s="1702"/>
      <c r="QOP2" s="1702"/>
      <c r="QOQ2" s="1702"/>
      <c r="QOR2" s="1702"/>
      <c r="QOS2" s="1702"/>
      <c r="QOT2" s="1702"/>
      <c r="QOU2" s="1702"/>
      <c r="QOV2" s="1702"/>
      <c r="QOW2" s="1702"/>
      <c r="QOX2" s="1702"/>
      <c r="QOY2" s="1702"/>
      <c r="QOZ2" s="1702"/>
      <c r="QPA2" s="1702"/>
      <c r="QPB2" s="1702"/>
      <c r="QPC2" s="1702"/>
      <c r="QPD2" s="1702"/>
      <c r="QPE2" s="1702"/>
      <c r="QPF2" s="1702"/>
      <c r="QPG2" s="1702"/>
      <c r="QPH2" s="1702"/>
      <c r="QPI2" s="1702"/>
      <c r="QPJ2" s="1702"/>
      <c r="QPK2" s="1702"/>
      <c r="QPL2" s="1702"/>
      <c r="QPM2" s="1702"/>
      <c r="QPN2" s="1702"/>
      <c r="QPO2" s="1702"/>
      <c r="QPP2" s="1702"/>
      <c r="QPQ2" s="1702"/>
      <c r="QPR2" s="1702"/>
      <c r="QPS2" s="1702"/>
      <c r="QPT2" s="1702"/>
      <c r="QPU2" s="1702"/>
      <c r="QPV2" s="1702"/>
      <c r="QPW2" s="1702"/>
      <c r="QPX2" s="1702"/>
      <c r="QPY2" s="1702"/>
      <c r="QPZ2" s="1702"/>
      <c r="QQA2" s="1702"/>
      <c r="QQB2" s="1702"/>
      <c r="QQC2" s="1702"/>
      <c r="QQD2" s="1702"/>
      <c r="QQE2" s="1702"/>
      <c r="QQF2" s="1702"/>
      <c r="QQG2" s="1702"/>
      <c r="QQH2" s="1702"/>
      <c r="QQI2" s="1702"/>
      <c r="QQJ2" s="1702"/>
      <c r="QQK2" s="1702"/>
      <c r="QQL2" s="1702"/>
      <c r="QQM2" s="1702"/>
      <c r="QQN2" s="1702"/>
      <c r="QQO2" s="1702"/>
      <c r="QQP2" s="1702"/>
      <c r="QQQ2" s="1702"/>
      <c r="QQR2" s="1702"/>
      <c r="QQS2" s="1702"/>
      <c r="QQT2" s="1702"/>
      <c r="QQU2" s="1702"/>
      <c r="QQV2" s="1702"/>
      <c r="QQW2" s="1702"/>
      <c r="QQX2" s="1702"/>
      <c r="QQY2" s="1702"/>
      <c r="QQZ2" s="1702"/>
      <c r="QRA2" s="1702"/>
      <c r="QRB2" s="1702"/>
      <c r="QRC2" s="1702"/>
      <c r="QRD2" s="1702"/>
      <c r="QRE2" s="1702"/>
      <c r="QRF2" s="1702"/>
      <c r="QRG2" s="1702"/>
      <c r="QRH2" s="1702"/>
      <c r="QRI2" s="1702"/>
      <c r="QRJ2" s="1702"/>
      <c r="QRK2" s="1702"/>
      <c r="QRL2" s="1702"/>
      <c r="QRM2" s="1702"/>
      <c r="QRN2" s="1702"/>
      <c r="QRO2" s="1702"/>
      <c r="QRP2" s="1702"/>
      <c r="QRQ2" s="1702"/>
      <c r="QRR2" s="1702"/>
      <c r="QRS2" s="1702"/>
      <c r="QRT2" s="1702"/>
      <c r="QRU2" s="1702"/>
      <c r="QRV2" s="1702"/>
      <c r="QRW2" s="1702"/>
      <c r="QRX2" s="1702"/>
      <c r="QRY2" s="1702"/>
      <c r="QRZ2" s="1702"/>
      <c r="QSA2" s="1702"/>
      <c r="QSB2" s="1702"/>
      <c r="QSC2" s="1702"/>
      <c r="QSD2" s="1702"/>
      <c r="QSE2" s="1702"/>
      <c r="QSF2" s="1702"/>
      <c r="QSG2" s="1702"/>
      <c r="QSH2" s="1702"/>
      <c r="QSI2" s="1702"/>
      <c r="QSJ2" s="1702"/>
      <c r="QSK2" s="1702"/>
      <c r="QSL2" s="1702"/>
      <c r="QSM2" s="1702"/>
      <c r="QSN2" s="1702"/>
      <c r="QSO2" s="1702"/>
      <c r="QSP2" s="1702"/>
      <c r="QSQ2" s="1702"/>
      <c r="QSR2" s="1702"/>
      <c r="QSS2" s="1702"/>
      <c r="QST2" s="1702"/>
      <c r="QSU2" s="1702"/>
      <c r="QSV2" s="1702"/>
      <c r="QSW2" s="1702"/>
      <c r="QSX2" s="1702"/>
      <c r="QSY2" s="1702"/>
      <c r="QSZ2" s="1702"/>
      <c r="QTA2" s="1702"/>
      <c r="QTB2" s="1702"/>
      <c r="QTC2" s="1702"/>
      <c r="QTD2" s="1702"/>
      <c r="QTE2" s="1702"/>
      <c r="QTF2" s="1702"/>
      <c r="QTG2" s="1702"/>
      <c r="QTH2" s="1702"/>
      <c r="QTI2" s="1702"/>
      <c r="QTJ2" s="1702"/>
      <c r="QTK2" s="1702"/>
      <c r="QTL2" s="1702"/>
      <c r="QTM2" s="1702"/>
      <c r="QTN2" s="1702"/>
      <c r="QTO2" s="1702"/>
      <c r="QTP2" s="1702"/>
      <c r="QTQ2" s="1702"/>
      <c r="QTR2" s="1702"/>
      <c r="QTS2" s="1702"/>
      <c r="QTT2" s="1702"/>
      <c r="QTU2" s="1702"/>
      <c r="QTV2" s="1702"/>
      <c r="QTW2" s="1702"/>
      <c r="QTX2" s="1702"/>
      <c r="QTY2" s="1702"/>
      <c r="QTZ2" s="1702"/>
      <c r="QUA2" s="1702"/>
      <c r="QUB2" s="1702"/>
      <c r="QUC2" s="1702"/>
      <c r="QUD2" s="1702"/>
      <c r="QUE2" s="1702"/>
      <c r="QUF2" s="1702"/>
      <c r="QUG2" s="1702"/>
      <c r="QUH2" s="1702"/>
      <c r="QUI2" s="1702"/>
      <c r="QUJ2" s="1702"/>
      <c r="QUK2" s="1702"/>
      <c r="QUL2" s="1702"/>
      <c r="QUM2" s="1702"/>
      <c r="QUN2" s="1702"/>
      <c r="QUO2" s="1702"/>
      <c r="QUP2" s="1702"/>
      <c r="QUQ2" s="1702"/>
      <c r="QUR2" s="1702"/>
      <c r="QUS2" s="1702"/>
      <c r="QUT2" s="1702"/>
      <c r="QUU2" s="1702"/>
      <c r="QUV2" s="1702"/>
      <c r="QUW2" s="1702"/>
      <c r="QUX2" s="1702"/>
      <c r="QUY2" s="1702"/>
      <c r="QUZ2" s="1702"/>
      <c r="QVA2" s="1702"/>
      <c r="QVB2" s="1702"/>
      <c r="QVC2" s="1702"/>
      <c r="QVD2" s="1702"/>
      <c r="QVE2" s="1702"/>
      <c r="QVF2" s="1702"/>
      <c r="QVG2" s="1702"/>
      <c r="QVH2" s="1702"/>
      <c r="QVI2" s="1702"/>
      <c r="QVJ2" s="1702"/>
      <c r="QVK2" s="1702"/>
      <c r="QVL2" s="1702"/>
      <c r="QVM2" s="1702"/>
      <c r="QVN2" s="1702"/>
      <c r="QVO2" s="1702"/>
      <c r="QVP2" s="1702"/>
      <c r="QVQ2" s="1702"/>
      <c r="QVR2" s="1702"/>
      <c r="QVS2" s="1702"/>
      <c r="QVT2" s="1702"/>
      <c r="QVU2" s="1702"/>
      <c r="QVV2" s="1702"/>
      <c r="QVW2" s="1702"/>
      <c r="QVX2" s="1702"/>
      <c r="QVY2" s="1702"/>
      <c r="QVZ2" s="1702"/>
      <c r="QWA2" s="1702"/>
      <c r="QWB2" s="1702"/>
      <c r="QWC2" s="1702"/>
      <c r="QWD2" s="1702"/>
      <c r="QWE2" s="1702"/>
      <c r="QWF2" s="1702"/>
      <c r="QWG2" s="1702"/>
      <c r="QWH2" s="1702"/>
      <c r="QWI2" s="1702"/>
      <c r="QWJ2" s="1702"/>
      <c r="QWK2" s="1702"/>
      <c r="QWL2" s="1702"/>
      <c r="QWM2" s="1702"/>
      <c r="QWN2" s="1702"/>
      <c r="QWO2" s="1702"/>
      <c r="QWP2" s="1702"/>
      <c r="QWQ2" s="1702"/>
      <c r="QWR2" s="1702"/>
      <c r="QWS2" s="1702"/>
      <c r="QWT2" s="1702"/>
      <c r="QWU2" s="1702"/>
      <c r="QWV2" s="1702"/>
      <c r="QWW2" s="1702"/>
      <c r="QWX2" s="1702"/>
      <c r="QWY2" s="1702"/>
      <c r="QWZ2" s="1702"/>
      <c r="QXA2" s="1702"/>
      <c r="QXB2" s="1702"/>
      <c r="QXC2" s="1702"/>
      <c r="QXD2" s="1702"/>
      <c r="QXE2" s="1702"/>
      <c r="QXF2" s="1702"/>
      <c r="QXG2" s="1702"/>
      <c r="QXH2" s="1702"/>
      <c r="QXI2" s="1702"/>
      <c r="QXJ2" s="1702"/>
      <c r="QXK2" s="1702"/>
      <c r="QXL2" s="1702"/>
      <c r="QXM2" s="1702"/>
      <c r="QXN2" s="1702"/>
      <c r="QXO2" s="1702"/>
      <c r="QXP2" s="1702"/>
      <c r="QXQ2" s="1702"/>
      <c r="QXR2" s="1702"/>
      <c r="QXS2" s="1702"/>
      <c r="QXT2" s="1702"/>
      <c r="QXU2" s="1702"/>
      <c r="QXV2" s="1702"/>
      <c r="QXW2" s="1702"/>
      <c r="QXX2" s="1702"/>
      <c r="QXY2" s="1702"/>
      <c r="QXZ2" s="1702"/>
      <c r="QYA2" s="1702"/>
      <c r="QYB2" s="1702"/>
      <c r="QYC2" s="1702"/>
      <c r="QYD2" s="1702"/>
      <c r="QYE2" s="1702"/>
      <c r="QYF2" s="1702"/>
      <c r="QYG2" s="1702"/>
      <c r="QYH2" s="1702"/>
      <c r="QYI2" s="1702"/>
      <c r="QYJ2" s="1702"/>
      <c r="QYK2" s="1702"/>
      <c r="QYL2" s="1702"/>
      <c r="QYM2" s="1702"/>
      <c r="QYN2" s="1702"/>
      <c r="QYO2" s="1702"/>
      <c r="QYP2" s="1702"/>
      <c r="QYQ2" s="1702"/>
      <c r="QYR2" s="1702"/>
      <c r="QYS2" s="1702"/>
      <c r="QYT2" s="1702"/>
      <c r="QYU2" s="1702"/>
      <c r="QYV2" s="1702"/>
      <c r="QYW2" s="1702"/>
      <c r="QYX2" s="1702"/>
      <c r="QYY2" s="1702"/>
      <c r="QYZ2" s="1702"/>
      <c r="QZA2" s="1702"/>
      <c r="QZB2" s="1702"/>
      <c r="QZC2" s="1702"/>
      <c r="QZD2" s="1702"/>
      <c r="QZE2" s="1702"/>
      <c r="QZF2" s="1702"/>
      <c r="QZG2" s="1702"/>
      <c r="QZH2" s="1702"/>
      <c r="QZI2" s="1702"/>
      <c r="QZJ2" s="1702"/>
      <c r="QZK2" s="1702"/>
      <c r="QZL2" s="1702"/>
      <c r="QZM2" s="1702"/>
      <c r="QZN2" s="1702"/>
      <c r="QZO2" s="1702"/>
      <c r="QZP2" s="1702"/>
      <c r="QZQ2" s="1702"/>
      <c r="QZR2" s="1702"/>
      <c r="QZS2" s="1702"/>
      <c r="QZT2" s="1702"/>
      <c r="QZU2" s="1702"/>
      <c r="QZV2" s="1702"/>
      <c r="QZW2" s="1702"/>
      <c r="QZX2" s="1702"/>
      <c r="QZY2" s="1702"/>
      <c r="QZZ2" s="1702"/>
      <c r="RAA2" s="1702"/>
      <c r="RAB2" s="1702"/>
      <c r="RAC2" s="1702"/>
      <c r="RAD2" s="1702"/>
      <c r="RAE2" s="1702"/>
      <c r="RAF2" s="1702"/>
      <c r="RAG2" s="1702"/>
      <c r="RAH2" s="1702"/>
      <c r="RAI2" s="1702"/>
      <c r="RAJ2" s="1702"/>
      <c r="RAK2" s="1702"/>
      <c r="RAL2" s="1702"/>
      <c r="RAM2" s="1702"/>
      <c r="RAN2" s="1702"/>
      <c r="RAO2" s="1702"/>
      <c r="RAP2" s="1702"/>
      <c r="RAQ2" s="1702"/>
      <c r="RAR2" s="1702"/>
      <c r="RAS2" s="1702"/>
      <c r="RAT2" s="1702"/>
      <c r="RAU2" s="1702"/>
      <c r="RAV2" s="1702"/>
      <c r="RAW2" s="1702"/>
      <c r="RAX2" s="1702"/>
      <c r="RAY2" s="1702"/>
      <c r="RAZ2" s="1702"/>
      <c r="RBA2" s="1702"/>
      <c r="RBB2" s="1702"/>
      <c r="RBC2" s="1702"/>
      <c r="RBD2" s="1702"/>
      <c r="RBE2" s="1702"/>
      <c r="RBF2" s="1702"/>
      <c r="RBG2" s="1702"/>
      <c r="RBH2" s="1702"/>
      <c r="RBI2" s="1702"/>
      <c r="RBJ2" s="1702"/>
      <c r="RBK2" s="1702"/>
      <c r="RBL2" s="1702"/>
      <c r="RBM2" s="1702"/>
      <c r="RBN2" s="1702"/>
      <c r="RBO2" s="1702"/>
      <c r="RBP2" s="1702"/>
      <c r="RBQ2" s="1702"/>
      <c r="RBR2" s="1702"/>
      <c r="RBS2" s="1702"/>
      <c r="RBT2" s="1702"/>
      <c r="RBU2" s="1702"/>
      <c r="RBV2" s="1702"/>
      <c r="RBW2" s="1702"/>
      <c r="RBX2" s="1702"/>
      <c r="RBY2" s="1702"/>
      <c r="RBZ2" s="1702"/>
      <c r="RCA2" s="1702"/>
      <c r="RCB2" s="1702"/>
      <c r="RCC2" s="1702"/>
      <c r="RCD2" s="1702"/>
      <c r="RCE2" s="1702"/>
      <c r="RCF2" s="1702"/>
      <c r="RCG2" s="1702"/>
      <c r="RCH2" s="1702"/>
      <c r="RCI2" s="1702"/>
      <c r="RCJ2" s="1702"/>
      <c r="RCK2" s="1702"/>
      <c r="RCL2" s="1702"/>
      <c r="RCM2" s="1702"/>
      <c r="RCN2" s="1702"/>
      <c r="RCO2" s="1702"/>
      <c r="RCP2" s="1702"/>
      <c r="RCQ2" s="1702"/>
      <c r="RCR2" s="1702"/>
      <c r="RCS2" s="1702"/>
      <c r="RCT2" s="1702"/>
      <c r="RCU2" s="1702"/>
      <c r="RCV2" s="1702"/>
      <c r="RCW2" s="1702"/>
      <c r="RCX2" s="1702"/>
      <c r="RCY2" s="1702"/>
      <c r="RCZ2" s="1702"/>
      <c r="RDA2" s="1702"/>
      <c r="RDB2" s="1702"/>
      <c r="RDC2" s="1702"/>
      <c r="RDD2" s="1702"/>
      <c r="RDE2" s="1702"/>
      <c r="RDF2" s="1702"/>
      <c r="RDG2" s="1702"/>
      <c r="RDH2" s="1702"/>
      <c r="RDI2" s="1702"/>
      <c r="RDJ2" s="1702"/>
      <c r="RDK2" s="1702"/>
      <c r="RDL2" s="1702"/>
      <c r="RDM2" s="1702"/>
      <c r="RDN2" s="1702"/>
      <c r="RDO2" s="1702"/>
      <c r="RDP2" s="1702"/>
      <c r="RDQ2" s="1702"/>
      <c r="RDR2" s="1702"/>
      <c r="RDS2" s="1702"/>
      <c r="RDT2" s="1702"/>
      <c r="RDU2" s="1702"/>
      <c r="RDV2" s="1702"/>
      <c r="RDW2" s="1702"/>
      <c r="RDX2" s="1702"/>
      <c r="RDY2" s="1702"/>
      <c r="RDZ2" s="1702"/>
      <c r="REA2" s="1702"/>
      <c r="REB2" s="1702"/>
      <c r="REC2" s="1702"/>
      <c r="RED2" s="1702"/>
      <c r="REE2" s="1702"/>
      <c r="REF2" s="1702"/>
      <c r="REG2" s="1702"/>
      <c r="REH2" s="1702"/>
      <c r="REI2" s="1702"/>
      <c r="REJ2" s="1702"/>
      <c r="REK2" s="1702"/>
      <c r="REL2" s="1702"/>
      <c r="REM2" s="1702"/>
      <c r="REN2" s="1702"/>
      <c r="REO2" s="1702"/>
      <c r="REP2" s="1702"/>
      <c r="REQ2" s="1702"/>
      <c r="RER2" s="1702"/>
      <c r="RES2" s="1702"/>
      <c r="RET2" s="1702"/>
      <c r="REU2" s="1702"/>
      <c r="REV2" s="1702"/>
      <c r="REW2" s="1702"/>
      <c r="REX2" s="1702"/>
      <c r="REY2" s="1702"/>
      <c r="REZ2" s="1702"/>
      <c r="RFA2" s="1702"/>
      <c r="RFB2" s="1702"/>
      <c r="RFC2" s="1702"/>
      <c r="RFD2" s="1702"/>
      <c r="RFE2" s="1702"/>
      <c r="RFF2" s="1702"/>
      <c r="RFG2" s="1702"/>
      <c r="RFH2" s="1702"/>
      <c r="RFI2" s="1702"/>
      <c r="RFJ2" s="1702"/>
      <c r="RFK2" s="1702"/>
      <c r="RFL2" s="1702"/>
      <c r="RFM2" s="1702"/>
      <c r="RFN2" s="1702"/>
      <c r="RFO2" s="1702"/>
      <c r="RFP2" s="1702"/>
      <c r="RFQ2" s="1702"/>
      <c r="RFR2" s="1702"/>
      <c r="RFS2" s="1702"/>
      <c r="RFT2" s="1702"/>
      <c r="RFU2" s="1702"/>
      <c r="RFV2" s="1702"/>
      <c r="RFW2" s="1702"/>
      <c r="RFX2" s="1702"/>
      <c r="RFY2" s="1702"/>
      <c r="RFZ2" s="1702"/>
      <c r="RGA2" s="1702"/>
      <c r="RGB2" s="1702"/>
      <c r="RGC2" s="1702"/>
      <c r="RGD2" s="1702"/>
      <c r="RGE2" s="1702"/>
      <c r="RGF2" s="1702"/>
      <c r="RGG2" s="1702"/>
      <c r="RGH2" s="1702"/>
      <c r="RGI2" s="1702"/>
      <c r="RGJ2" s="1702"/>
      <c r="RGK2" s="1702"/>
      <c r="RGL2" s="1702"/>
      <c r="RGM2" s="1702"/>
      <c r="RGN2" s="1702"/>
      <c r="RGO2" s="1702"/>
      <c r="RGP2" s="1702"/>
      <c r="RGQ2" s="1702"/>
      <c r="RGR2" s="1702"/>
      <c r="RGS2" s="1702"/>
      <c r="RGT2" s="1702"/>
      <c r="RGU2" s="1702"/>
      <c r="RGV2" s="1702"/>
      <c r="RGW2" s="1702"/>
      <c r="RGX2" s="1702"/>
      <c r="RGY2" s="1702"/>
      <c r="RGZ2" s="1702"/>
      <c r="RHA2" s="1702"/>
      <c r="RHB2" s="1702"/>
      <c r="RHC2" s="1702"/>
      <c r="RHD2" s="1702"/>
      <c r="RHE2" s="1702"/>
      <c r="RHF2" s="1702"/>
      <c r="RHG2" s="1702"/>
      <c r="RHH2" s="1702"/>
      <c r="RHI2" s="1702"/>
      <c r="RHJ2" s="1702"/>
      <c r="RHK2" s="1702"/>
      <c r="RHL2" s="1702"/>
      <c r="RHM2" s="1702"/>
      <c r="RHN2" s="1702"/>
      <c r="RHO2" s="1702"/>
      <c r="RHP2" s="1702"/>
      <c r="RHQ2" s="1702"/>
      <c r="RHR2" s="1702"/>
      <c r="RHS2" s="1702"/>
      <c r="RHT2" s="1702"/>
      <c r="RHU2" s="1702"/>
      <c r="RHV2" s="1702"/>
      <c r="RHW2" s="1702"/>
      <c r="RHX2" s="1702"/>
      <c r="RHY2" s="1702"/>
      <c r="RHZ2" s="1702"/>
      <c r="RIA2" s="1702"/>
      <c r="RIB2" s="1702"/>
      <c r="RIC2" s="1702"/>
      <c r="RID2" s="1702"/>
      <c r="RIE2" s="1702"/>
      <c r="RIF2" s="1702"/>
      <c r="RIG2" s="1702"/>
      <c r="RIH2" s="1702"/>
      <c r="RII2" s="1702"/>
      <c r="RIJ2" s="1702"/>
      <c r="RIK2" s="1702"/>
      <c r="RIL2" s="1702"/>
      <c r="RIM2" s="1702"/>
      <c r="RIN2" s="1702"/>
      <c r="RIO2" s="1702"/>
      <c r="RIP2" s="1702"/>
      <c r="RIQ2" s="1702"/>
      <c r="RIR2" s="1702"/>
      <c r="RIS2" s="1702"/>
      <c r="RIT2" s="1702"/>
      <c r="RIU2" s="1702"/>
      <c r="RIV2" s="1702"/>
      <c r="RIW2" s="1702"/>
      <c r="RIX2" s="1702"/>
      <c r="RIY2" s="1702"/>
      <c r="RIZ2" s="1702"/>
      <c r="RJA2" s="1702"/>
      <c r="RJB2" s="1702"/>
      <c r="RJC2" s="1702"/>
      <c r="RJD2" s="1702"/>
      <c r="RJE2" s="1702"/>
      <c r="RJF2" s="1702"/>
      <c r="RJG2" s="1702"/>
      <c r="RJH2" s="1702"/>
      <c r="RJI2" s="1702"/>
      <c r="RJJ2" s="1702"/>
      <c r="RJK2" s="1702"/>
      <c r="RJL2" s="1702"/>
      <c r="RJM2" s="1702"/>
      <c r="RJN2" s="1702"/>
      <c r="RJO2" s="1702"/>
      <c r="RJP2" s="1702"/>
      <c r="RJQ2" s="1702"/>
      <c r="RJR2" s="1702"/>
      <c r="RJS2" s="1702"/>
      <c r="RJT2" s="1702"/>
      <c r="RJU2" s="1702"/>
      <c r="RJV2" s="1702"/>
      <c r="RJW2" s="1702"/>
      <c r="RJX2" s="1702"/>
      <c r="RJY2" s="1702"/>
      <c r="RJZ2" s="1702"/>
      <c r="RKA2" s="1702"/>
      <c r="RKB2" s="1702"/>
      <c r="RKC2" s="1702"/>
      <c r="RKD2" s="1702"/>
      <c r="RKE2" s="1702"/>
      <c r="RKF2" s="1702"/>
      <c r="RKG2" s="1702"/>
      <c r="RKH2" s="1702"/>
      <c r="RKI2" s="1702"/>
      <c r="RKJ2" s="1702"/>
      <c r="RKK2" s="1702"/>
      <c r="RKL2" s="1702"/>
      <c r="RKM2" s="1702"/>
      <c r="RKN2" s="1702"/>
      <c r="RKO2" s="1702"/>
      <c r="RKP2" s="1702"/>
      <c r="RKQ2" s="1702"/>
      <c r="RKR2" s="1702"/>
      <c r="RKS2" s="1702"/>
      <c r="RKT2" s="1702"/>
      <c r="RKU2" s="1702"/>
      <c r="RKV2" s="1702"/>
      <c r="RKW2" s="1702"/>
      <c r="RKX2" s="1702"/>
      <c r="RKY2" s="1702"/>
      <c r="RKZ2" s="1702"/>
      <c r="RLA2" s="1702"/>
      <c r="RLB2" s="1702"/>
      <c r="RLC2" s="1702"/>
      <c r="RLD2" s="1702"/>
      <c r="RLE2" s="1702"/>
      <c r="RLF2" s="1702"/>
      <c r="RLG2" s="1702"/>
      <c r="RLH2" s="1702"/>
      <c r="RLI2" s="1702"/>
      <c r="RLJ2" s="1702"/>
      <c r="RLK2" s="1702"/>
      <c r="RLL2" s="1702"/>
      <c r="RLM2" s="1702"/>
      <c r="RLN2" s="1702"/>
      <c r="RLO2" s="1702"/>
      <c r="RLP2" s="1702"/>
      <c r="RLQ2" s="1702"/>
      <c r="RLR2" s="1702"/>
      <c r="RLS2" s="1702"/>
      <c r="RLT2" s="1702"/>
      <c r="RLU2" s="1702"/>
      <c r="RLV2" s="1702"/>
      <c r="RLW2" s="1702"/>
      <c r="RLX2" s="1702"/>
      <c r="RLY2" s="1702"/>
      <c r="RLZ2" s="1702"/>
      <c r="RMA2" s="1702"/>
      <c r="RMB2" s="1702"/>
      <c r="RMC2" s="1702"/>
      <c r="RMD2" s="1702"/>
      <c r="RME2" s="1702"/>
      <c r="RMF2" s="1702"/>
      <c r="RMG2" s="1702"/>
      <c r="RMH2" s="1702"/>
      <c r="RMI2" s="1702"/>
      <c r="RMJ2" s="1702"/>
      <c r="RMK2" s="1702"/>
      <c r="RML2" s="1702"/>
      <c r="RMM2" s="1702"/>
      <c r="RMN2" s="1702"/>
      <c r="RMO2" s="1702"/>
      <c r="RMP2" s="1702"/>
      <c r="RMQ2" s="1702"/>
      <c r="RMR2" s="1702"/>
      <c r="RMS2" s="1702"/>
      <c r="RMT2" s="1702"/>
      <c r="RMU2" s="1702"/>
      <c r="RMV2" s="1702"/>
      <c r="RMW2" s="1702"/>
      <c r="RMX2" s="1702"/>
      <c r="RMY2" s="1702"/>
      <c r="RMZ2" s="1702"/>
      <c r="RNA2" s="1702"/>
      <c r="RNB2" s="1702"/>
      <c r="RNC2" s="1702"/>
      <c r="RND2" s="1702"/>
      <c r="RNE2" s="1702"/>
      <c r="RNF2" s="1702"/>
      <c r="RNG2" s="1702"/>
      <c r="RNH2" s="1702"/>
      <c r="RNI2" s="1702"/>
      <c r="RNJ2" s="1702"/>
      <c r="RNK2" s="1702"/>
      <c r="RNL2" s="1702"/>
      <c r="RNM2" s="1702"/>
      <c r="RNN2" s="1702"/>
      <c r="RNO2" s="1702"/>
      <c r="RNP2" s="1702"/>
      <c r="RNQ2" s="1702"/>
      <c r="RNR2" s="1702"/>
      <c r="RNS2" s="1702"/>
      <c r="RNT2" s="1702"/>
      <c r="RNU2" s="1702"/>
      <c r="RNV2" s="1702"/>
      <c r="RNW2" s="1702"/>
      <c r="RNX2" s="1702"/>
      <c r="RNY2" s="1702"/>
      <c r="RNZ2" s="1702"/>
      <c r="ROA2" s="1702"/>
      <c r="ROB2" s="1702"/>
      <c r="ROC2" s="1702"/>
      <c r="ROD2" s="1702"/>
      <c r="ROE2" s="1702"/>
      <c r="ROF2" s="1702"/>
      <c r="ROG2" s="1702"/>
      <c r="ROH2" s="1702"/>
      <c r="ROI2" s="1702"/>
      <c r="ROJ2" s="1702"/>
      <c r="ROK2" s="1702"/>
      <c r="ROL2" s="1702"/>
      <c r="ROM2" s="1702"/>
      <c r="RON2" s="1702"/>
      <c r="ROO2" s="1702"/>
      <c r="ROP2" s="1702"/>
      <c r="ROQ2" s="1702"/>
      <c r="ROR2" s="1702"/>
      <c r="ROS2" s="1702"/>
      <c r="ROT2" s="1702"/>
      <c r="ROU2" s="1702"/>
      <c r="ROV2" s="1702"/>
      <c r="ROW2" s="1702"/>
      <c r="ROX2" s="1702"/>
      <c r="ROY2" s="1702"/>
      <c r="ROZ2" s="1702"/>
      <c r="RPA2" s="1702"/>
      <c r="RPB2" s="1702"/>
      <c r="RPC2" s="1702"/>
      <c r="RPD2" s="1702"/>
      <c r="RPE2" s="1702"/>
      <c r="RPF2" s="1702"/>
      <c r="RPG2" s="1702"/>
      <c r="RPH2" s="1702"/>
      <c r="RPI2" s="1702"/>
      <c r="RPJ2" s="1702"/>
      <c r="RPK2" s="1702"/>
      <c r="RPL2" s="1702"/>
      <c r="RPM2" s="1702"/>
      <c r="RPN2" s="1702"/>
      <c r="RPO2" s="1702"/>
      <c r="RPP2" s="1702"/>
      <c r="RPQ2" s="1702"/>
      <c r="RPR2" s="1702"/>
      <c r="RPS2" s="1702"/>
      <c r="RPT2" s="1702"/>
      <c r="RPU2" s="1702"/>
      <c r="RPV2" s="1702"/>
      <c r="RPW2" s="1702"/>
      <c r="RPX2" s="1702"/>
      <c r="RPY2" s="1702"/>
      <c r="RPZ2" s="1702"/>
      <c r="RQA2" s="1702"/>
      <c r="RQB2" s="1702"/>
      <c r="RQC2" s="1702"/>
      <c r="RQD2" s="1702"/>
      <c r="RQE2" s="1702"/>
      <c r="RQF2" s="1702"/>
      <c r="RQG2" s="1702"/>
      <c r="RQH2" s="1702"/>
      <c r="RQI2" s="1702"/>
      <c r="RQJ2" s="1702"/>
      <c r="RQK2" s="1702"/>
      <c r="RQL2" s="1702"/>
      <c r="RQM2" s="1702"/>
      <c r="RQN2" s="1702"/>
      <c r="RQO2" s="1702"/>
      <c r="RQP2" s="1702"/>
      <c r="RQQ2" s="1702"/>
      <c r="RQR2" s="1702"/>
      <c r="RQS2" s="1702"/>
      <c r="RQT2" s="1702"/>
      <c r="RQU2" s="1702"/>
      <c r="RQV2" s="1702"/>
      <c r="RQW2" s="1702"/>
      <c r="RQX2" s="1702"/>
      <c r="RQY2" s="1702"/>
      <c r="RQZ2" s="1702"/>
      <c r="RRA2" s="1702"/>
      <c r="RRB2" s="1702"/>
      <c r="RRC2" s="1702"/>
      <c r="RRD2" s="1702"/>
      <c r="RRE2" s="1702"/>
      <c r="RRF2" s="1702"/>
      <c r="RRG2" s="1702"/>
      <c r="RRH2" s="1702"/>
      <c r="RRI2" s="1702"/>
      <c r="RRJ2" s="1702"/>
      <c r="RRK2" s="1702"/>
      <c r="RRL2" s="1702"/>
      <c r="RRM2" s="1702"/>
      <c r="RRN2" s="1702"/>
      <c r="RRO2" s="1702"/>
      <c r="RRP2" s="1702"/>
      <c r="RRQ2" s="1702"/>
      <c r="RRR2" s="1702"/>
      <c r="RRS2" s="1702"/>
      <c r="RRT2" s="1702"/>
      <c r="RRU2" s="1702"/>
      <c r="RRV2" s="1702"/>
      <c r="RRW2" s="1702"/>
      <c r="RRX2" s="1702"/>
      <c r="RRY2" s="1702"/>
      <c r="RRZ2" s="1702"/>
      <c r="RSA2" s="1702"/>
      <c r="RSB2" s="1702"/>
      <c r="RSC2" s="1702"/>
      <c r="RSD2" s="1702"/>
      <c r="RSE2" s="1702"/>
      <c r="RSF2" s="1702"/>
      <c r="RSG2" s="1702"/>
      <c r="RSH2" s="1702"/>
      <c r="RSI2" s="1702"/>
      <c r="RSJ2" s="1702"/>
      <c r="RSK2" s="1702"/>
      <c r="RSL2" s="1702"/>
      <c r="RSM2" s="1702"/>
      <c r="RSN2" s="1702"/>
      <c r="RSO2" s="1702"/>
      <c r="RSP2" s="1702"/>
      <c r="RSQ2" s="1702"/>
      <c r="RSR2" s="1702"/>
      <c r="RSS2" s="1702"/>
      <c r="RST2" s="1702"/>
      <c r="RSU2" s="1702"/>
      <c r="RSV2" s="1702"/>
      <c r="RSW2" s="1702"/>
      <c r="RSX2" s="1702"/>
      <c r="RSY2" s="1702"/>
      <c r="RSZ2" s="1702"/>
      <c r="RTA2" s="1702"/>
      <c r="RTB2" s="1702"/>
      <c r="RTC2" s="1702"/>
      <c r="RTD2" s="1702"/>
      <c r="RTE2" s="1702"/>
      <c r="RTF2" s="1702"/>
      <c r="RTG2" s="1702"/>
      <c r="RTH2" s="1702"/>
      <c r="RTI2" s="1702"/>
      <c r="RTJ2" s="1702"/>
      <c r="RTK2" s="1702"/>
      <c r="RTL2" s="1702"/>
      <c r="RTM2" s="1702"/>
      <c r="RTN2" s="1702"/>
      <c r="RTO2" s="1702"/>
      <c r="RTP2" s="1702"/>
      <c r="RTQ2" s="1702"/>
      <c r="RTR2" s="1702"/>
      <c r="RTS2" s="1702"/>
      <c r="RTT2" s="1702"/>
      <c r="RTU2" s="1702"/>
      <c r="RTV2" s="1702"/>
      <c r="RTW2" s="1702"/>
      <c r="RTX2" s="1702"/>
      <c r="RTY2" s="1702"/>
      <c r="RTZ2" s="1702"/>
      <c r="RUA2" s="1702"/>
      <c r="RUB2" s="1702"/>
      <c r="RUC2" s="1702"/>
      <c r="RUD2" s="1702"/>
      <c r="RUE2" s="1702"/>
      <c r="RUF2" s="1702"/>
      <c r="RUG2" s="1702"/>
      <c r="RUH2" s="1702"/>
      <c r="RUI2" s="1702"/>
      <c r="RUJ2" s="1702"/>
      <c r="RUK2" s="1702"/>
      <c r="RUL2" s="1702"/>
      <c r="RUM2" s="1702"/>
      <c r="RUN2" s="1702"/>
      <c r="RUO2" s="1702"/>
      <c r="RUP2" s="1702"/>
      <c r="RUQ2" s="1702"/>
      <c r="RUR2" s="1702"/>
      <c r="RUS2" s="1702"/>
      <c r="RUT2" s="1702"/>
      <c r="RUU2" s="1702"/>
      <c r="RUV2" s="1702"/>
      <c r="RUW2" s="1702"/>
      <c r="RUX2" s="1702"/>
      <c r="RUY2" s="1702"/>
      <c r="RUZ2" s="1702"/>
      <c r="RVA2" s="1702"/>
      <c r="RVB2" s="1702"/>
      <c r="RVC2" s="1702"/>
      <c r="RVD2" s="1702"/>
      <c r="RVE2" s="1702"/>
      <c r="RVF2" s="1702"/>
      <c r="RVG2" s="1702"/>
      <c r="RVH2" s="1702"/>
      <c r="RVI2" s="1702"/>
      <c r="RVJ2" s="1702"/>
      <c r="RVK2" s="1702"/>
      <c r="RVL2" s="1702"/>
      <c r="RVM2" s="1702"/>
      <c r="RVN2" s="1702"/>
      <c r="RVO2" s="1702"/>
      <c r="RVP2" s="1702"/>
      <c r="RVQ2" s="1702"/>
      <c r="RVR2" s="1702"/>
      <c r="RVS2" s="1702"/>
      <c r="RVT2" s="1702"/>
      <c r="RVU2" s="1702"/>
      <c r="RVV2" s="1702"/>
      <c r="RVW2" s="1702"/>
      <c r="RVX2" s="1702"/>
      <c r="RVY2" s="1702"/>
      <c r="RVZ2" s="1702"/>
      <c r="RWA2" s="1702"/>
      <c r="RWB2" s="1702"/>
      <c r="RWC2" s="1702"/>
      <c r="RWD2" s="1702"/>
      <c r="RWE2" s="1702"/>
      <c r="RWF2" s="1702"/>
      <c r="RWG2" s="1702"/>
      <c r="RWH2" s="1702"/>
      <c r="RWI2" s="1702"/>
      <c r="RWJ2" s="1702"/>
      <c r="RWK2" s="1702"/>
      <c r="RWL2" s="1702"/>
      <c r="RWM2" s="1702"/>
      <c r="RWN2" s="1702"/>
      <c r="RWO2" s="1702"/>
      <c r="RWP2" s="1702"/>
      <c r="RWQ2" s="1702"/>
      <c r="RWR2" s="1702"/>
      <c r="RWS2" s="1702"/>
      <c r="RWT2" s="1702"/>
      <c r="RWU2" s="1702"/>
      <c r="RWV2" s="1702"/>
      <c r="RWW2" s="1702"/>
      <c r="RWX2" s="1702"/>
      <c r="RWY2" s="1702"/>
      <c r="RWZ2" s="1702"/>
      <c r="RXA2" s="1702"/>
      <c r="RXB2" s="1702"/>
      <c r="RXC2" s="1702"/>
      <c r="RXD2" s="1702"/>
      <c r="RXE2" s="1702"/>
      <c r="RXF2" s="1702"/>
      <c r="RXG2" s="1702"/>
      <c r="RXH2" s="1702"/>
      <c r="RXI2" s="1702"/>
      <c r="RXJ2" s="1702"/>
      <c r="RXK2" s="1702"/>
      <c r="RXL2" s="1702"/>
      <c r="RXM2" s="1702"/>
      <c r="RXN2" s="1702"/>
      <c r="RXO2" s="1702"/>
      <c r="RXP2" s="1702"/>
      <c r="RXQ2" s="1702"/>
      <c r="RXR2" s="1702"/>
      <c r="RXS2" s="1702"/>
      <c r="RXT2" s="1702"/>
      <c r="RXU2" s="1702"/>
      <c r="RXV2" s="1702"/>
      <c r="RXW2" s="1702"/>
      <c r="RXX2" s="1702"/>
      <c r="RXY2" s="1702"/>
      <c r="RXZ2" s="1702"/>
      <c r="RYA2" s="1702"/>
      <c r="RYB2" s="1702"/>
      <c r="RYC2" s="1702"/>
      <c r="RYD2" s="1702"/>
      <c r="RYE2" s="1702"/>
      <c r="RYF2" s="1702"/>
      <c r="RYG2" s="1702"/>
      <c r="RYH2" s="1702"/>
      <c r="RYI2" s="1702"/>
      <c r="RYJ2" s="1702"/>
      <c r="RYK2" s="1702"/>
      <c r="RYL2" s="1702"/>
      <c r="RYM2" s="1702"/>
      <c r="RYN2" s="1702"/>
      <c r="RYO2" s="1702"/>
      <c r="RYP2" s="1702"/>
      <c r="RYQ2" s="1702"/>
      <c r="RYR2" s="1702"/>
      <c r="RYS2" s="1702"/>
      <c r="RYT2" s="1702"/>
      <c r="RYU2" s="1702"/>
      <c r="RYV2" s="1702"/>
      <c r="RYW2" s="1702"/>
      <c r="RYX2" s="1702"/>
      <c r="RYY2" s="1702"/>
      <c r="RYZ2" s="1702"/>
      <c r="RZA2" s="1702"/>
      <c r="RZB2" s="1702"/>
      <c r="RZC2" s="1702"/>
      <c r="RZD2" s="1702"/>
      <c r="RZE2" s="1702"/>
      <c r="RZF2" s="1702"/>
      <c r="RZG2" s="1702"/>
      <c r="RZH2" s="1702"/>
      <c r="RZI2" s="1702"/>
      <c r="RZJ2" s="1702"/>
      <c r="RZK2" s="1702"/>
      <c r="RZL2" s="1702"/>
      <c r="RZM2" s="1702"/>
      <c r="RZN2" s="1702"/>
      <c r="RZO2" s="1702"/>
      <c r="RZP2" s="1702"/>
      <c r="RZQ2" s="1702"/>
      <c r="RZR2" s="1702"/>
      <c r="RZS2" s="1702"/>
      <c r="RZT2" s="1702"/>
      <c r="RZU2" s="1702"/>
      <c r="RZV2" s="1702"/>
      <c r="RZW2" s="1702"/>
      <c r="RZX2" s="1702"/>
      <c r="RZY2" s="1702"/>
      <c r="RZZ2" s="1702"/>
      <c r="SAA2" s="1702"/>
      <c r="SAB2" s="1702"/>
      <c r="SAC2" s="1702"/>
      <c r="SAD2" s="1702"/>
      <c r="SAE2" s="1702"/>
      <c r="SAF2" s="1702"/>
      <c r="SAG2" s="1702"/>
      <c r="SAH2" s="1702"/>
      <c r="SAI2" s="1702"/>
      <c r="SAJ2" s="1702"/>
      <c r="SAK2" s="1702"/>
      <c r="SAL2" s="1702"/>
      <c r="SAM2" s="1702"/>
      <c r="SAN2" s="1702"/>
      <c r="SAO2" s="1702"/>
      <c r="SAP2" s="1702"/>
      <c r="SAQ2" s="1702"/>
      <c r="SAR2" s="1702"/>
      <c r="SAS2" s="1702"/>
      <c r="SAT2" s="1702"/>
      <c r="SAU2" s="1702"/>
      <c r="SAV2" s="1702"/>
      <c r="SAW2" s="1702"/>
      <c r="SAX2" s="1702"/>
      <c r="SAY2" s="1702"/>
      <c r="SAZ2" s="1702"/>
      <c r="SBA2" s="1702"/>
      <c r="SBB2" s="1702"/>
      <c r="SBC2" s="1702"/>
      <c r="SBD2" s="1702"/>
      <c r="SBE2" s="1702"/>
      <c r="SBF2" s="1702"/>
      <c r="SBG2" s="1702"/>
      <c r="SBH2" s="1702"/>
      <c r="SBI2" s="1702"/>
      <c r="SBJ2" s="1702"/>
      <c r="SBK2" s="1702"/>
      <c r="SBL2" s="1702"/>
      <c r="SBM2" s="1702"/>
      <c r="SBN2" s="1702"/>
      <c r="SBO2" s="1702"/>
      <c r="SBP2" s="1702"/>
      <c r="SBQ2" s="1702"/>
      <c r="SBR2" s="1702"/>
      <c r="SBS2" s="1702"/>
      <c r="SBT2" s="1702"/>
      <c r="SBU2" s="1702"/>
      <c r="SBV2" s="1702"/>
      <c r="SBW2" s="1702"/>
      <c r="SBX2" s="1702"/>
      <c r="SBY2" s="1702"/>
      <c r="SBZ2" s="1702"/>
      <c r="SCA2" s="1702"/>
      <c r="SCB2" s="1702"/>
      <c r="SCC2" s="1702"/>
      <c r="SCD2" s="1702"/>
      <c r="SCE2" s="1702"/>
      <c r="SCF2" s="1702"/>
      <c r="SCG2" s="1702"/>
      <c r="SCH2" s="1702"/>
      <c r="SCI2" s="1702"/>
      <c r="SCJ2" s="1702"/>
      <c r="SCK2" s="1702"/>
      <c r="SCL2" s="1702"/>
      <c r="SCM2" s="1702"/>
      <c r="SCN2" s="1702"/>
      <c r="SCO2" s="1702"/>
      <c r="SCP2" s="1702"/>
      <c r="SCQ2" s="1702"/>
      <c r="SCR2" s="1702"/>
      <c r="SCS2" s="1702"/>
      <c r="SCT2" s="1702"/>
      <c r="SCU2" s="1702"/>
      <c r="SCV2" s="1702"/>
      <c r="SCW2" s="1702"/>
      <c r="SCX2" s="1702"/>
      <c r="SCY2" s="1702"/>
      <c r="SCZ2" s="1702"/>
      <c r="SDA2" s="1702"/>
      <c r="SDB2" s="1702"/>
      <c r="SDC2" s="1702"/>
      <c r="SDD2" s="1702"/>
      <c r="SDE2" s="1702"/>
      <c r="SDF2" s="1702"/>
      <c r="SDG2" s="1702"/>
      <c r="SDH2" s="1702"/>
      <c r="SDI2" s="1702"/>
      <c r="SDJ2" s="1702"/>
      <c r="SDK2" s="1702"/>
      <c r="SDL2" s="1702"/>
      <c r="SDM2" s="1702"/>
      <c r="SDN2" s="1702"/>
      <c r="SDO2" s="1702"/>
      <c r="SDP2" s="1702"/>
      <c r="SDQ2" s="1702"/>
      <c r="SDR2" s="1702"/>
      <c r="SDS2" s="1702"/>
      <c r="SDT2" s="1702"/>
      <c r="SDU2" s="1702"/>
      <c r="SDV2" s="1702"/>
      <c r="SDW2" s="1702"/>
      <c r="SDX2" s="1702"/>
      <c r="SDY2" s="1702"/>
      <c r="SDZ2" s="1702"/>
      <c r="SEA2" s="1702"/>
      <c r="SEB2" s="1702"/>
      <c r="SEC2" s="1702"/>
      <c r="SED2" s="1702"/>
      <c r="SEE2" s="1702"/>
      <c r="SEF2" s="1702"/>
      <c r="SEG2" s="1702"/>
      <c r="SEH2" s="1702"/>
      <c r="SEI2" s="1702"/>
      <c r="SEJ2" s="1702"/>
      <c r="SEK2" s="1702"/>
      <c r="SEL2" s="1702"/>
      <c r="SEM2" s="1702"/>
      <c r="SEN2" s="1702"/>
      <c r="SEO2" s="1702"/>
      <c r="SEP2" s="1702"/>
      <c r="SEQ2" s="1702"/>
      <c r="SER2" s="1702"/>
      <c r="SES2" s="1702"/>
      <c r="SET2" s="1702"/>
      <c r="SEU2" s="1702"/>
      <c r="SEV2" s="1702"/>
      <c r="SEW2" s="1702"/>
      <c r="SEX2" s="1702"/>
      <c r="SEY2" s="1702"/>
      <c r="SEZ2" s="1702"/>
      <c r="SFA2" s="1702"/>
      <c r="SFB2" s="1702"/>
      <c r="SFC2" s="1702"/>
      <c r="SFD2" s="1702"/>
      <c r="SFE2" s="1702"/>
      <c r="SFF2" s="1702"/>
      <c r="SFG2" s="1702"/>
      <c r="SFH2" s="1702"/>
      <c r="SFI2" s="1702"/>
      <c r="SFJ2" s="1702"/>
      <c r="SFK2" s="1702"/>
      <c r="SFL2" s="1702"/>
      <c r="SFM2" s="1702"/>
      <c r="SFN2" s="1702"/>
      <c r="SFO2" s="1702"/>
      <c r="SFP2" s="1702"/>
      <c r="SFQ2" s="1702"/>
      <c r="SFR2" s="1702"/>
      <c r="SFS2" s="1702"/>
      <c r="SFT2" s="1702"/>
      <c r="SFU2" s="1702"/>
      <c r="SFV2" s="1702"/>
      <c r="SFW2" s="1702"/>
      <c r="SFX2" s="1702"/>
      <c r="SFY2" s="1702"/>
      <c r="SFZ2" s="1702"/>
      <c r="SGA2" s="1702"/>
      <c r="SGB2" s="1702"/>
      <c r="SGC2" s="1702"/>
      <c r="SGD2" s="1702"/>
      <c r="SGE2" s="1702"/>
      <c r="SGF2" s="1702"/>
      <c r="SGG2" s="1702"/>
      <c r="SGH2" s="1702"/>
      <c r="SGI2" s="1702"/>
      <c r="SGJ2" s="1702"/>
      <c r="SGK2" s="1702"/>
      <c r="SGL2" s="1702"/>
      <c r="SGM2" s="1702"/>
      <c r="SGN2" s="1702"/>
      <c r="SGO2" s="1702"/>
      <c r="SGP2" s="1702"/>
      <c r="SGQ2" s="1702"/>
      <c r="SGR2" s="1702"/>
      <c r="SGS2" s="1702"/>
      <c r="SGT2" s="1702"/>
      <c r="SGU2" s="1702"/>
      <c r="SGV2" s="1702"/>
      <c r="SGW2" s="1702"/>
      <c r="SGX2" s="1702"/>
      <c r="SGY2" s="1702"/>
      <c r="SGZ2" s="1702"/>
      <c r="SHA2" s="1702"/>
      <c r="SHB2" s="1702"/>
      <c r="SHC2" s="1702"/>
      <c r="SHD2" s="1702"/>
      <c r="SHE2" s="1702"/>
      <c r="SHF2" s="1702"/>
      <c r="SHG2" s="1702"/>
      <c r="SHH2" s="1702"/>
      <c r="SHI2" s="1702"/>
      <c r="SHJ2" s="1702"/>
      <c r="SHK2" s="1702"/>
      <c r="SHL2" s="1702"/>
      <c r="SHM2" s="1702"/>
      <c r="SHN2" s="1702"/>
      <c r="SHO2" s="1702"/>
      <c r="SHP2" s="1702"/>
      <c r="SHQ2" s="1702"/>
      <c r="SHR2" s="1702"/>
      <c r="SHS2" s="1702"/>
      <c r="SHT2" s="1702"/>
      <c r="SHU2" s="1702"/>
      <c r="SHV2" s="1702"/>
      <c r="SHW2" s="1702"/>
      <c r="SHX2" s="1702"/>
      <c r="SHY2" s="1702"/>
      <c r="SHZ2" s="1702"/>
      <c r="SIA2" s="1702"/>
      <c r="SIB2" s="1702"/>
      <c r="SIC2" s="1702"/>
      <c r="SID2" s="1702"/>
      <c r="SIE2" s="1702"/>
      <c r="SIF2" s="1702"/>
      <c r="SIG2" s="1702"/>
      <c r="SIH2" s="1702"/>
      <c r="SII2" s="1702"/>
      <c r="SIJ2" s="1702"/>
      <c r="SIK2" s="1702"/>
      <c r="SIL2" s="1702"/>
      <c r="SIM2" s="1702"/>
      <c r="SIN2" s="1702"/>
      <c r="SIO2" s="1702"/>
      <c r="SIP2" s="1702"/>
      <c r="SIQ2" s="1702"/>
      <c r="SIR2" s="1702"/>
      <c r="SIS2" s="1702"/>
      <c r="SIT2" s="1702"/>
      <c r="SIU2" s="1702"/>
      <c r="SIV2" s="1702"/>
      <c r="SIW2" s="1702"/>
      <c r="SIX2" s="1702"/>
      <c r="SIY2" s="1702"/>
      <c r="SIZ2" s="1702"/>
      <c r="SJA2" s="1702"/>
      <c r="SJB2" s="1702"/>
      <c r="SJC2" s="1702"/>
      <c r="SJD2" s="1702"/>
      <c r="SJE2" s="1702"/>
      <c r="SJF2" s="1702"/>
      <c r="SJG2" s="1702"/>
      <c r="SJH2" s="1702"/>
      <c r="SJI2" s="1702"/>
      <c r="SJJ2" s="1702"/>
      <c r="SJK2" s="1702"/>
      <c r="SJL2" s="1702"/>
      <c r="SJM2" s="1702"/>
      <c r="SJN2" s="1702"/>
      <c r="SJO2" s="1702"/>
      <c r="SJP2" s="1702"/>
      <c r="SJQ2" s="1702"/>
      <c r="SJR2" s="1702"/>
      <c r="SJS2" s="1702"/>
      <c r="SJT2" s="1702"/>
      <c r="SJU2" s="1702"/>
      <c r="SJV2" s="1702"/>
      <c r="SJW2" s="1702"/>
      <c r="SJX2" s="1702"/>
      <c r="SJY2" s="1702"/>
      <c r="SJZ2" s="1702"/>
      <c r="SKA2" s="1702"/>
      <c r="SKB2" s="1702"/>
      <c r="SKC2" s="1702"/>
      <c r="SKD2" s="1702"/>
      <c r="SKE2" s="1702"/>
      <c r="SKF2" s="1702"/>
      <c r="SKG2" s="1702"/>
      <c r="SKH2" s="1702"/>
      <c r="SKI2" s="1702"/>
      <c r="SKJ2" s="1702"/>
      <c r="SKK2" s="1702"/>
      <c r="SKL2" s="1702"/>
      <c r="SKM2" s="1702"/>
      <c r="SKN2" s="1702"/>
      <c r="SKO2" s="1702"/>
      <c r="SKP2" s="1702"/>
      <c r="SKQ2" s="1702"/>
      <c r="SKR2" s="1702"/>
      <c r="SKS2" s="1702"/>
      <c r="SKT2" s="1702"/>
      <c r="SKU2" s="1702"/>
      <c r="SKV2" s="1702"/>
      <c r="SKW2" s="1702"/>
      <c r="SKX2" s="1702"/>
      <c r="SKY2" s="1702"/>
      <c r="SKZ2" s="1702"/>
      <c r="SLA2" s="1702"/>
      <c r="SLB2" s="1702"/>
      <c r="SLC2" s="1702"/>
      <c r="SLD2" s="1702"/>
      <c r="SLE2" s="1702"/>
      <c r="SLF2" s="1702"/>
      <c r="SLG2" s="1702"/>
      <c r="SLH2" s="1702"/>
      <c r="SLI2" s="1702"/>
      <c r="SLJ2" s="1702"/>
      <c r="SLK2" s="1702"/>
      <c r="SLL2" s="1702"/>
      <c r="SLM2" s="1702"/>
      <c r="SLN2" s="1702"/>
      <c r="SLO2" s="1702"/>
      <c r="SLP2" s="1702"/>
      <c r="SLQ2" s="1702"/>
      <c r="SLR2" s="1702"/>
      <c r="SLS2" s="1702"/>
      <c r="SLT2" s="1702"/>
      <c r="SLU2" s="1702"/>
      <c r="SLV2" s="1702"/>
      <c r="SLW2" s="1702"/>
      <c r="SLX2" s="1702"/>
      <c r="SLY2" s="1702"/>
      <c r="SLZ2" s="1702"/>
      <c r="SMA2" s="1702"/>
      <c r="SMB2" s="1702"/>
      <c r="SMC2" s="1702"/>
      <c r="SMD2" s="1702"/>
      <c r="SME2" s="1702"/>
      <c r="SMF2" s="1702"/>
      <c r="SMG2" s="1702"/>
      <c r="SMH2" s="1702"/>
      <c r="SMI2" s="1702"/>
      <c r="SMJ2" s="1702"/>
      <c r="SMK2" s="1702"/>
      <c r="SML2" s="1702"/>
      <c r="SMM2" s="1702"/>
      <c r="SMN2" s="1702"/>
      <c r="SMO2" s="1702"/>
      <c r="SMP2" s="1702"/>
      <c r="SMQ2" s="1702"/>
      <c r="SMR2" s="1702"/>
      <c r="SMS2" s="1702"/>
      <c r="SMT2" s="1702"/>
      <c r="SMU2" s="1702"/>
      <c r="SMV2" s="1702"/>
      <c r="SMW2" s="1702"/>
      <c r="SMX2" s="1702"/>
      <c r="SMY2" s="1702"/>
      <c r="SMZ2" s="1702"/>
      <c r="SNA2" s="1702"/>
      <c r="SNB2" s="1702"/>
      <c r="SNC2" s="1702"/>
      <c r="SND2" s="1702"/>
      <c r="SNE2" s="1702"/>
      <c r="SNF2" s="1702"/>
      <c r="SNG2" s="1702"/>
      <c r="SNH2" s="1702"/>
      <c r="SNI2" s="1702"/>
      <c r="SNJ2" s="1702"/>
      <c r="SNK2" s="1702"/>
      <c r="SNL2" s="1702"/>
      <c r="SNM2" s="1702"/>
      <c r="SNN2" s="1702"/>
      <c r="SNO2" s="1702"/>
      <c r="SNP2" s="1702"/>
      <c r="SNQ2" s="1702"/>
      <c r="SNR2" s="1702"/>
      <c r="SNS2" s="1702"/>
      <c r="SNT2" s="1702"/>
      <c r="SNU2" s="1702"/>
      <c r="SNV2" s="1702"/>
      <c r="SNW2" s="1702"/>
      <c r="SNX2" s="1702"/>
      <c r="SNY2" s="1702"/>
      <c r="SNZ2" s="1702"/>
      <c r="SOA2" s="1702"/>
      <c r="SOB2" s="1702"/>
      <c r="SOC2" s="1702"/>
      <c r="SOD2" s="1702"/>
      <c r="SOE2" s="1702"/>
      <c r="SOF2" s="1702"/>
      <c r="SOG2" s="1702"/>
      <c r="SOH2" s="1702"/>
      <c r="SOI2" s="1702"/>
      <c r="SOJ2" s="1702"/>
      <c r="SOK2" s="1702"/>
      <c r="SOL2" s="1702"/>
      <c r="SOM2" s="1702"/>
      <c r="SON2" s="1702"/>
      <c r="SOO2" s="1702"/>
      <c r="SOP2" s="1702"/>
      <c r="SOQ2" s="1702"/>
      <c r="SOR2" s="1702"/>
      <c r="SOS2" s="1702"/>
      <c r="SOT2" s="1702"/>
      <c r="SOU2" s="1702"/>
      <c r="SOV2" s="1702"/>
      <c r="SOW2" s="1702"/>
      <c r="SOX2" s="1702"/>
      <c r="SOY2" s="1702"/>
      <c r="SOZ2" s="1702"/>
      <c r="SPA2" s="1702"/>
      <c r="SPB2" s="1702"/>
      <c r="SPC2" s="1702"/>
      <c r="SPD2" s="1702"/>
      <c r="SPE2" s="1702"/>
      <c r="SPF2" s="1702"/>
      <c r="SPG2" s="1702"/>
      <c r="SPH2" s="1702"/>
      <c r="SPI2" s="1702"/>
      <c r="SPJ2" s="1702"/>
      <c r="SPK2" s="1702"/>
      <c r="SPL2" s="1702"/>
      <c r="SPM2" s="1702"/>
      <c r="SPN2" s="1702"/>
      <c r="SPO2" s="1702"/>
      <c r="SPP2" s="1702"/>
      <c r="SPQ2" s="1702"/>
      <c r="SPR2" s="1702"/>
      <c r="SPS2" s="1702"/>
      <c r="SPT2" s="1702"/>
      <c r="SPU2" s="1702"/>
      <c r="SPV2" s="1702"/>
      <c r="SPW2" s="1702"/>
      <c r="SPX2" s="1702"/>
      <c r="SPY2" s="1702"/>
      <c r="SPZ2" s="1702"/>
      <c r="SQA2" s="1702"/>
      <c r="SQB2" s="1702"/>
      <c r="SQC2" s="1702"/>
      <c r="SQD2" s="1702"/>
      <c r="SQE2" s="1702"/>
      <c r="SQF2" s="1702"/>
      <c r="SQG2" s="1702"/>
      <c r="SQH2" s="1702"/>
      <c r="SQI2" s="1702"/>
      <c r="SQJ2" s="1702"/>
      <c r="SQK2" s="1702"/>
      <c r="SQL2" s="1702"/>
      <c r="SQM2" s="1702"/>
      <c r="SQN2" s="1702"/>
      <c r="SQO2" s="1702"/>
      <c r="SQP2" s="1702"/>
      <c r="SQQ2" s="1702"/>
      <c r="SQR2" s="1702"/>
      <c r="SQS2" s="1702"/>
      <c r="SQT2" s="1702"/>
      <c r="SQU2" s="1702"/>
      <c r="SQV2" s="1702"/>
      <c r="SQW2" s="1702"/>
      <c r="SQX2" s="1702"/>
      <c r="SQY2" s="1702"/>
      <c r="SQZ2" s="1702"/>
      <c r="SRA2" s="1702"/>
      <c r="SRB2" s="1702"/>
      <c r="SRC2" s="1702"/>
      <c r="SRD2" s="1702"/>
      <c r="SRE2" s="1702"/>
      <c r="SRF2" s="1702"/>
      <c r="SRG2" s="1702"/>
      <c r="SRH2" s="1702"/>
      <c r="SRI2" s="1702"/>
      <c r="SRJ2" s="1702"/>
      <c r="SRK2" s="1702"/>
      <c r="SRL2" s="1702"/>
      <c r="SRM2" s="1702"/>
      <c r="SRN2" s="1702"/>
      <c r="SRO2" s="1702"/>
      <c r="SRP2" s="1702"/>
      <c r="SRQ2" s="1702"/>
      <c r="SRR2" s="1702"/>
      <c r="SRS2" s="1702"/>
      <c r="SRT2" s="1702"/>
      <c r="SRU2" s="1702"/>
      <c r="SRV2" s="1702"/>
      <c r="SRW2" s="1702"/>
      <c r="SRX2" s="1702"/>
      <c r="SRY2" s="1702"/>
      <c r="SRZ2" s="1702"/>
      <c r="SSA2" s="1702"/>
      <c r="SSB2" s="1702"/>
      <c r="SSC2" s="1702"/>
      <c r="SSD2" s="1702"/>
      <c r="SSE2" s="1702"/>
      <c r="SSF2" s="1702"/>
      <c r="SSG2" s="1702"/>
      <c r="SSH2" s="1702"/>
      <c r="SSI2" s="1702"/>
      <c r="SSJ2" s="1702"/>
      <c r="SSK2" s="1702"/>
      <c r="SSL2" s="1702"/>
      <c r="SSM2" s="1702"/>
      <c r="SSN2" s="1702"/>
      <c r="SSO2" s="1702"/>
      <c r="SSP2" s="1702"/>
      <c r="SSQ2" s="1702"/>
      <c r="SSR2" s="1702"/>
      <c r="SSS2" s="1702"/>
      <c r="SST2" s="1702"/>
      <c r="SSU2" s="1702"/>
      <c r="SSV2" s="1702"/>
      <c r="SSW2" s="1702"/>
      <c r="SSX2" s="1702"/>
      <c r="SSY2" s="1702"/>
      <c r="SSZ2" s="1702"/>
      <c r="STA2" s="1702"/>
      <c r="STB2" s="1702"/>
      <c r="STC2" s="1702"/>
      <c r="STD2" s="1702"/>
      <c r="STE2" s="1702"/>
      <c r="STF2" s="1702"/>
      <c r="STG2" s="1702"/>
      <c r="STH2" s="1702"/>
      <c r="STI2" s="1702"/>
      <c r="STJ2" s="1702"/>
      <c r="STK2" s="1702"/>
      <c r="STL2" s="1702"/>
      <c r="STM2" s="1702"/>
      <c r="STN2" s="1702"/>
      <c r="STO2" s="1702"/>
      <c r="STP2" s="1702"/>
      <c r="STQ2" s="1702"/>
      <c r="STR2" s="1702"/>
      <c r="STS2" s="1702"/>
      <c r="STT2" s="1702"/>
      <c r="STU2" s="1702"/>
      <c r="STV2" s="1702"/>
      <c r="STW2" s="1702"/>
      <c r="STX2" s="1702"/>
      <c r="STY2" s="1702"/>
      <c r="STZ2" s="1702"/>
      <c r="SUA2" s="1702"/>
      <c r="SUB2" s="1702"/>
      <c r="SUC2" s="1702"/>
      <c r="SUD2" s="1702"/>
      <c r="SUE2" s="1702"/>
      <c r="SUF2" s="1702"/>
      <c r="SUG2" s="1702"/>
      <c r="SUH2" s="1702"/>
      <c r="SUI2" s="1702"/>
      <c r="SUJ2" s="1702"/>
      <c r="SUK2" s="1702"/>
      <c r="SUL2" s="1702"/>
      <c r="SUM2" s="1702"/>
      <c r="SUN2" s="1702"/>
      <c r="SUO2" s="1702"/>
      <c r="SUP2" s="1702"/>
      <c r="SUQ2" s="1702"/>
      <c r="SUR2" s="1702"/>
      <c r="SUS2" s="1702"/>
      <c r="SUT2" s="1702"/>
      <c r="SUU2" s="1702"/>
      <c r="SUV2" s="1702"/>
      <c r="SUW2" s="1702"/>
      <c r="SUX2" s="1702"/>
      <c r="SUY2" s="1702"/>
      <c r="SUZ2" s="1702"/>
      <c r="SVA2" s="1702"/>
      <c r="SVB2" s="1702"/>
      <c r="SVC2" s="1702"/>
      <c r="SVD2" s="1702"/>
      <c r="SVE2" s="1702"/>
      <c r="SVF2" s="1702"/>
      <c r="SVG2" s="1702"/>
      <c r="SVH2" s="1702"/>
      <c r="SVI2" s="1702"/>
      <c r="SVJ2" s="1702"/>
      <c r="SVK2" s="1702"/>
      <c r="SVL2" s="1702"/>
      <c r="SVM2" s="1702"/>
      <c r="SVN2" s="1702"/>
      <c r="SVO2" s="1702"/>
      <c r="SVP2" s="1702"/>
      <c r="SVQ2" s="1702"/>
      <c r="SVR2" s="1702"/>
      <c r="SVS2" s="1702"/>
      <c r="SVT2" s="1702"/>
      <c r="SVU2" s="1702"/>
      <c r="SVV2" s="1702"/>
      <c r="SVW2" s="1702"/>
      <c r="SVX2" s="1702"/>
      <c r="SVY2" s="1702"/>
      <c r="SVZ2" s="1702"/>
      <c r="SWA2" s="1702"/>
      <c r="SWB2" s="1702"/>
      <c r="SWC2" s="1702"/>
      <c r="SWD2" s="1702"/>
      <c r="SWE2" s="1702"/>
      <c r="SWF2" s="1702"/>
      <c r="SWG2" s="1702"/>
      <c r="SWH2" s="1702"/>
      <c r="SWI2" s="1702"/>
      <c r="SWJ2" s="1702"/>
      <c r="SWK2" s="1702"/>
      <c r="SWL2" s="1702"/>
      <c r="SWM2" s="1702"/>
      <c r="SWN2" s="1702"/>
      <c r="SWO2" s="1702"/>
      <c r="SWP2" s="1702"/>
      <c r="SWQ2" s="1702"/>
      <c r="SWR2" s="1702"/>
      <c r="SWS2" s="1702"/>
      <c r="SWT2" s="1702"/>
      <c r="SWU2" s="1702"/>
      <c r="SWV2" s="1702"/>
      <c r="SWW2" s="1702"/>
      <c r="SWX2" s="1702"/>
      <c r="SWY2" s="1702"/>
      <c r="SWZ2" s="1702"/>
      <c r="SXA2" s="1702"/>
      <c r="SXB2" s="1702"/>
      <c r="SXC2" s="1702"/>
      <c r="SXD2" s="1702"/>
      <c r="SXE2" s="1702"/>
      <c r="SXF2" s="1702"/>
      <c r="SXG2" s="1702"/>
      <c r="SXH2" s="1702"/>
      <c r="SXI2" s="1702"/>
      <c r="SXJ2" s="1702"/>
      <c r="SXK2" s="1702"/>
      <c r="SXL2" s="1702"/>
      <c r="SXM2" s="1702"/>
      <c r="SXN2" s="1702"/>
      <c r="SXO2" s="1702"/>
      <c r="SXP2" s="1702"/>
      <c r="SXQ2" s="1702"/>
      <c r="SXR2" s="1702"/>
      <c r="SXS2" s="1702"/>
      <c r="SXT2" s="1702"/>
      <c r="SXU2" s="1702"/>
      <c r="SXV2" s="1702"/>
      <c r="SXW2" s="1702"/>
      <c r="SXX2" s="1702"/>
      <c r="SXY2" s="1702"/>
      <c r="SXZ2" s="1702"/>
      <c r="SYA2" s="1702"/>
      <c r="SYB2" s="1702"/>
      <c r="SYC2" s="1702"/>
      <c r="SYD2" s="1702"/>
      <c r="SYE2" s="1702"/>
      <c r="SYF2" s="1702"/>
      <c r="SYG2" s="1702"/>
      <c r="SYH2" s="1702"/>
      <c r="SYI2" s="1702"/>
      <c r="SYJ2" s="1702"/>
      <c r="SYK2" s="1702"/>
      <c r="SYL2" s="1702"/>
      <c r="SYM2" s="1702"/>
      <c r="SYN2" s="1702"/>
      <c r="SYO2" s="1702"/>
      <c r="SYP2" s="1702"/>
      <c r="SYQ2" s="1702"/>
      <c r="SYR2" s="1702"/>
      <c r="SYS2" s="1702"/>
      <c r="SYT2" s="1702"/>
      <c r="SYU2" s="1702"/>
      <c r="SYV2" s="1702"/>
      <c r="SYW2" s="1702"/>
      <c r="SYX2" s="1702"/>
      <c r="SYY2" s="1702"/>
      <c r="SYZ2" s="1702"/>
      <c r="SZA2" s="1702"/>
      <c r="SZB2" s="1702"/>
      <c r="SZC2" s="1702"/>
      <c r="SZD2" s="1702"/>
      <c r="SZE2" s="1702"/>
      <c r="SZF2" s="1702"/>
      <c r="SZG2" s="1702"/>
      <c r="SZH2" s="1702"/>
      <c r="SZI2" s="1702"/>
      <c r="SZJ2" s="1702"/>
      <c r="SZK2" s="1702"/>
      <c r="SZL2" s="1702"/>
      <c r="SZM2" s="1702"/>
      <c r="SZN2" s="1702"/>
      <c r="SZO2" s="1702"/>
      <c r="SZP2" s="1702"/>
      <c r="SZQ2" s="1702"/>
      <c r="SZR2" s="1702"/>
      <c r="SZS2" s="1702"/>
      <c r="SZT2" s="1702"/>
      <c r="SZU2" s="1702"/>
      <c r="SZV2" s="1702"/>
      <c r="SZW2" s="1702"/>
      <c r="SZX2" s="1702"/>
      <c r="SZY2" s="1702"/>
      <c r="SZZ2" s="1702"/>
      <c r="TAA2" s="1702"/>
      <c r="TAB2" s="1702"/>
      <c r="TAC2" s="1702"/>
      <c r="TAD2" s="1702"/>
      <c r="TAE2" s="1702"/>
      <c r="TAF2" s="1702"/>
      <c r="TAG2" s="1702"/>
      <c r="TAH2" s="1702"/>
      <c r="TAI2" s="1702"/>
      <c r="TAJ2" s="1702"/>
      <c r="TAK2" s="1702"/>
      <c r="TAL2" s="1702"/>
      <c r="TAM2" s="1702"/>
      <c r="TAN2" s="1702"/>
      <c r="TAO2" s="1702"/>
      <c r="TAP2" s="1702"/>
      <c r="TAQ2" s="1702"/>
      <c r="TAR2" s="1702"/>
      <c r="TAS2" s="1702"/>
      <c r="TAT2" s="1702"/>
      <c r="TAU2" s="1702"/>
      <c r="TAV2" s="1702"/>
      <c r="TAW2" s="1702"/>
      <c r="TAX2" s="1702"/>
      <c r="TAY2" s="1702"/>
      <c r="TAZ2" s="1702"/>
      <c r="TBA2" s="1702"/>
      <c r="TBB2" s="1702"/>
      <c r="TBC2" s="1702"/>
      <c r="TBD2" s="1702"/>
      <c r="TBE2" s="1702"/>
      <c r="TBF2" s="1702"/>
      <c r="TBG2" s="1702"/>
      <c r="TBH2" s="1702"/>
      <c r="TBI2" s="1702"/>
      <c r="TBJ2" s="1702"/>
      <c r="TBK2" s="1702"/>
      <c r="TBL2" s="1702"/>
      <c r="TBM2" s="1702"/>
      <c r="TBN2" s="1702"/>
      <c r="TBO2" s="1702"/>
      <c r="TBP2" s="1702"/>
      <c r="TBQ2" s="1702"/>
      <c r="TBR2" s="1702"/>
      <c r="TBS2" s="1702"/>
      <c r="TBT2" s="1702"/>
      <c r="TBU2" s="1702"/>
      <c r="TBV2" s="1702"/>
      <c r="TBW2" s="1702"/>
      <c r="TBX2" s="1702"/>
      <c r="TBY2" s="1702"/>
      <c r="TBZ2" s="1702"/>
      <c r="TCA2" s="1702"/>
      <c r="TCB2" s="1702"/>
      <c r="TCC2" s="1702"/>
      <c r="TCD2" s="1702"/>
      <c r="TCE2" s="1702"/>
      <c r="TCF2" s="1702"/>
      <c r="TCG2" s="1702"/>
      <c r="TCH2" s="1702"/>
      <c r="TCI2" s="1702"/>
      <c r="TCJ2" s="1702"/>
      <c r="TCK2" s="1702"/>
      <c r="TCL2" s="1702"/>
      <c r="TCM2" s="1702"/>
      <c r="TCN2" s="1702"/>
      <c r="TCO2" s="1702"/>
      <c r="TCP2" s="1702"/>
      <c r="TCQ2" s="1702"/>
      <c r="TCR2" s="1702"/>
      <c r="TCS2" s="1702"/>
      <c r="TCT2" s="1702"/>
      <c r="TCU2" s="1702"/>
      <c r="TCV2" s="1702"/>
      <c r="TCW2" s="1702"/>
      <c r="TCX2" s="1702"/>
      <c r="TCY2" s="1702"/>
      <c r="TCZ2" s="1702"/>
      <c r="TDA2" s="1702"/>
      <c r="TDB2" s="1702"/>
      <c r="TDC2" s="1702"/>
      <c r="TDD2" s="1702"/>
      <c r="TDE2" s="1702"/>
      <c r="TDF2" s="1702"/>
      <c r="TDG2" s="1702"/>
      <c r="TDH2" s="1702"/>
      <c r="TDI2" s="1702"/>
      <c r="TDJ2" s="1702"/>
      <c r="TDK2" s="1702"/>
      <c r="TDL2" s="1702"/>
      <c r="TDM2" s="1702"/>
      <c r="TDN2" s="1702"/>
      <c r="TDO2" s="1702"/>
      <c r="TDP2" s="1702"/>
      <c r="TDQ2" s="1702"/>
      <c r="TDR2" s="1702"/>
      <c r="TDS2" s="1702"/>
      <c r="TDT2" s="1702"/>
      <c r="TDU2" s="1702"/>
      <c r="TDV2" s="1702"/>
      <c r="TDW2" s="1702"/>
      <c r="TDX2" s="1702"/>
      <c r="TDY2" s="1702"/>
      <c r="TDZ2" s="1702"/>
      <c r="TEA2" s="1702"/>
      <c r="TEB2" s="1702"/>
      <c r="TEC2" s="1702"/>
      <c r="TED2" s="1702"/>
      <c r="TEE2" s="1702"/>
      <c r="TEF2" s="1702"/>
      <c r="TEG2" s="1702"/>
      <c r="TEH2" s="1702"/>
      <c r="TEI2" s="1702"/>
      <c r="TEJ2" s="1702"/>
      <c r="TEK2" s="1702"/>
      <c r="TEL2" s="1702"/>
      <c r="TEM2" s="1702"/>
      <c r="TEN2" s="1702"/>
      <c r="TEO2" s="1702"/>
      <c r="TEP2" s="1702"/>
      <c r="TEQ2" s="1702"/>
      <c r="TER2" s="1702"/>
      <c r="TES2" s="1702"/>
      <c r="TET2" s="1702"/>
      <c r="TEU2" s="1702"/>
      <c r="TEV2" s="1702"/>
      <c r="TEW2" s="1702"/>
      <c r="TEX2" s="1702"/>
      <c r="TEY2" s="1702"/>
      <c r="TEZ2" s="1702"/>
      <c r="TFA2" s="1702"/>
      <c r="TFB2" s="1702"/>
      <c r="TFC2" s="1702"/>
      <c r="TFD2" s="1702"/>
      <c r="TFE2" s="1702"/>
      <c r="TFF2" s="1702"/>
      <c r="TFG2" s="1702"/>
      <c r="TFH2" s="1702"/>
      <c r="TFI2" s="1702"/>
      <c r="TFJ2" s="1702"/>
      <c r="TFK2" s="1702"/>
      <c r="TFL2" s="1702"/>
      <c r="TFM2" s="1702"/>
      <c r="TFN2" s="1702"/>
      <c r="TFO2" s="1702"/>
      <c r="TFP2" s="1702"/>
      <c r="TFQ2" s="1702"/>
      <c r="TFR2" s="1702"/>
      <c r="TFS2" s="1702"/>
      <c r="TFT2" s="1702"/>
      <c r="TFU2" s="1702"/>
      <c r="TFV2" s="1702"/>
      <c r="TFW2" s="1702"/>
      <c r="TFX2" s="1702"/>
      <c r="TFY2" s="1702"/>
      <c r="TFZ2" s="1702"/>
      <c r="TGA2" s="1702"/>
      <c r="TGB2" s="1702"/>
      <c r="TGC2" s="1702"/>
      <c r="TGD2" s="1702"/>
      <c r="TGE2" s="1702"/>
      <c r="TGF2" s="1702"/>
      <c r="TGG2" s="1702"/>
      <c r="TGH2" s="1702"/>
      <c r="TGI2" s="1702"/>
      <c r="TGJ2" s="1702"/>
      <c r="TGK2" s="1702"/>
      <c r="TGL2" s="1702"/>
      <c r="TGM2" s="1702"/>
      <c r="TGN2" s="1702"/>
      <c r="TGO2" s="1702"/>
      <c r="TGP2" s="1702"/>
      <c r="TGQ2" s="1702"/>
      <c r="TGR2" s="1702"/>
      <c r="TGS2" s="1702"/>
      <c r="TGT2" s="1702"/>
      <c r="TGU2" s="1702"/>
      <c r="TGV2" s="1702"/>
      <c r="TGW2" s="1702"/>
      <c r="TGX2" s="1702"/>
      <c r="TGY2" s="1702"/>
      <c r="TGZ2" s="1702"/>
      <c r="THA2" s="1702"/>
      <c r="THB2" s="1702"/>
      <c r="THC2" s="1702"/>
      <c r="THD2" s="1702"/>
      <c r="THE2" s="1702"/>
      <c r="THF2" s="1702"/>
      <c r="THG2" s="1702"/>
      <c r="THH2" s="1702"/>
      <c r="THI2" s="1702"/>
      <c r="THJ2" s="1702"/>
      <c r="THK2" s="1702"/>
      <c r="THL2" s="1702"/>
      <c r="THM2" s="1702"/>
      <c r="THN2" s="1702"/>
      <c r="THO2" s="1702"/>
      <c r="THP2" s="1702"/>
      <c r="THQ2" s="1702"/>
      <c r="THR2" s="1702"/>
      <c r="THS2" s="1702"/>
      <c r="THT2" s="1702"/>
      <c r="THU2" s="1702"/>
      <c r="THV2" s="1702"/>
      <c r="THW2" s="1702"/>
      <c r="THX2" s="1702"/>
      <c r="THY2" s="1702"/>
      <c r="THZ2" s="1702"/>
      <c r="TIA2" s="1702"/>
      <c r="TIB2" s="1702"/>
      <c r="TIC2" s="1702"/>
      <c r="TID2" s="1702"/>
      <c r="TIE2" s="1702"/>
      <c r="TIF2" s="1702"/>
      <c r="TIG2" s="1702"/>
      <c r="TIH2" s="1702"/>
      <c r="TII2" s="1702"/>
      <c r="TIJ2" s="1702"/>
      <c r="TIK2" s="1702"/>
      <c r="TIL2" s="1702"/>
      <c r="TIM2" s="1702"/>
      <c r="TIN2" s="1702"/>
      <c r="TIO2" s="1702"/>
      <c r="TIP2" s="1702"/>
      <c r="TIQ2" s="1702"/>
      <c r="TIR2" s="1702"/>
      <c r="TIS2" s="1702"/>
      <c r="TIT2" s="1702"/>
      <c r="TIU2" s="1702"/>
      <c r="TIV2" s="1702"/>
      <c r="TIW2" s="1702"/>
      <c r="TIX2" s="1702"/>
      <c r="TIY2" s="1702"/>
      <c r="TIZ2" s="1702"/>
      <c r="TJA2" s="1702"/>
      <c r="TJB2" s="1702"/>
      <c r="TJC2" s="1702"/>
      <c r="TJD2" s="1702"/>
      <c r="TJE2" s="1702"/>
      <c r="TJF2" s="1702"/>
      <c r="TJG2" s="1702"/>
      <c r="TJH2" s="1702"/>
      <c r="TJI2" s="1702"/>
      <c r="TJJ2" s="1702"/>
      <c r="TJK2" s="1702"/>
      <c r="TJL2" s="1702"/>
      <c r="TJM2" s="1702"/>
      <c r="TJN2" s="1702"/>
      <c r="TJO2" s="1702"/>
      <c r="TJP2" s="1702"/>
      <c r="TJQ2" s="1702"/>
      <c r="TJR2" s="1702"/>
      <c r="TJS2" s="1702"/>
      <c r="TJT2" s="1702"/>
      <c r="TJU2" s="1702"/>
      <c r="TJV2" s="1702"/>
      <c r="TJW2" s="1702"/>
      <c r="TJX2" s="1702"/>
      <c r="TJY2" s="1702"/>
      <c r="TJZ2" s="1702"/>
      <c r="TKA2" s="1702"/>
      <c r="TKB2" s="1702"/>
      <c r="TKC2" s="1702"/>
      <c r="TKD2" s="1702"/>
      <c r="TKE2" s="1702"/>
      <c r="TKF2" s="1702"/>
      <c r="TKG2" s="1702"/>
      <c r="TKH2" s="1702"/>
      <c r="TKI2" s="1702"/>
      <c r="TKJ2" s="1702"/>
      <c r="TKK2" s="1702"/>
      <c r="TKL2" s="1702"/>
      <c r="TKM2" s="1702"/>
      <c r="TKN2" s="1702"/>
      <c r="TKO2" s="1702"/>
      <c r="TKP2" s="1702"/>
      <c r="TKQ2" s="1702"/>
      <c r="TKR2" s="1702"/>
      <c r="TKS2" s="1702"/>
      <c r="TKT2" s="1702"/>
      <c r="TKU2" s="1702"/>
      <c r="TKV2" s="1702"/>
      <c r="TKW2" s="1702"/>
      <c r="TKX2" s="1702"/>
      <c r="TKY2" s="1702"/>
      <c r="TKZ2" s="1702"/>
      <c r="TLA2" s="1702"/>
      <c r="TLB2" s="1702"/>
      <c r="TLC2" s="1702"/>
      <c r="TLD2" s="1702"/>
      <c r="TLE2" s="1702"/>
      <c r="TLF2" s="1702"/>
      <c r="TLG2" s="1702"/>
      <c r="TLH2" s="1702"/>
      <c r="TLI2" s="1702"/>
      <c r="TLJ2" s="1702"/>
      <c r="TLK2" s="1702"/>
      <c r="TLL2" s="1702"/>
      <c r="TLM2" s="1702"/>
      <c r="TLN2" s="1702"/>
      <c r="TLO2" s="1702"/>
      <c r="TLP2" s="1702"/>
      <c r="TLQ2" s="1702"/>
      <c r="TLR2" s="1702"/>
      <c r="TLS2" s="1702"/>
      <c r="TLT2" s="1702"/>
      <c r="TLU2" s="1702"/>
      <c r="TLV2" s="1702"/>
      <c r="TLW2" s="1702"/>
      <c r="TLX2" s="1702"/>
      <c r="TLY2" s="1702"/>
      <c r="TLZ2" s="1702"/>
      <c r="TMA2" s="1702"/>
      <c r="TMB2" s="1702"/>
      <c r="TMC2" s="1702"/>
      <c r="TMD2" s="1702"/>
      <c r="TME2" s="1702"/>
      <c r="TMF2" s="1702"/>
      <c r="TMG2" s="1702"/>
      <c r="TMH2" s="1702"/>
      <c r="TMI2" s="1702"/>
      <c r="TMJ2" s="1702"/>
      <c r="TMK2" s="1702"/>
      <c r="TML2" s="1702"/>
      <c r="TMM2" s="1702"/>
      <c r="TMN2" s="1702"/>
      <c r="TMO2" s="1702"/>
      <c r="TMP2" s="1702"/>
      <c r="TMQ2" s="1702"/>
      <c r="TMR2" s="1702"/>
      <c r="TMS2" s="1702"/>
      <c r="TMT2" s="1702"/>
      <c r="TMU2" s="1702"/>
      <c r="TMV2" s="1702"/>
      <c r="TMW2" s="1702"/>
      <c r="TMX2" s="1702"/>
      <c r="TMY2" s="1702"/>
      <c r="TMZ2" s="1702"/>
      <c r="TNA2" s="1702"/>
      <c r="TNB2" s="1702"/>
      <c r="TNC2" s="1702"/>
      <c r="TND2" s="1702"/>
      <c r="TNE2" s="1702"/>
      <c r="TNF2" s="1702"/>
      <c r="TNG2" s="1702"/>
      <c r="TNH2" s="1702"/>
      <c r="TNI2" s="1702"/>
      <c r="TNJ2" s="1702"/>
      <c r="TNK2" s="1702"/>
      <c r="TNL2" s="1702"/>
      <c r="TNM2" s="1702"/>
      <c r="TNN2" s="1702"/>
      <c r="TNO2" s="1702"/>
      <c r="TNP2" s="1702"/>
      <c r="TNQ2" s="1702"/>
      <c r="TNR2" s="1702"/>
      <c r="TNS2" s="1702"/>
      <c r="TNT2" s="1702"/>
      <c r="TNU2" s="1702"/>
      <c r="TNV2" s="1702"/>
      <c r="TNW2" s="1702"/>
      <c r="TNX2" s="1702"/>
      <c r="TNY2" s="1702"/>
      <c r="TNZ2" s="1702"/>
      <c r="TOA2" s="1702"/>
      <c r="TOB2" s="1702"/>
      <c r="TOC2" s="1702"/>
      <c r="TOD2" s="1702"/>
      <c r="TOE2" s="1702"/>
      <c r="TOF2" s="1702"/>
      <c r="TOG2" s="1702"/>
      <c r="TOH2" s="1702"/>
      <c r="TOI2" s="1702"/>
      <c r="TOJ2" s="1702"/>
      <c r="TOK2" s="1702"/>
      <c r="TOL2" s="1702"/>
      <c r="TOM2" s="1702"/>
      <c r="TON2" s="1702"/>
      <c r="TOO2" s="1702"/>
      <c r="TOP2" s="1702"/>
      <c r="TOQ2" s="1702"/>
      <c r="TOR2" s="1702"/>
      <c r="TOS2" s="1702"/>
      <c r="TOT2" s="1702"/>
      <c r="TOU2" s="1702"/>
      <c r="TOV2" s="1702"/>
      <c r="TOW2" s="1702"/>
      <c r="TOX2" s="1702"/>
      <c r="TOY2" s="1702"/>
      <c r="TOZ2" s="1702"/>
      <c r="TPA2" s="1702"/>
      <c r="TPB2" s="1702"/>
      <c r="TPC2" s="1702"/>
      <c r="TPD2" s="1702"/>
      <c r="TPE2" s="1702"/>
      <c r="TPF2" s="1702"/>
      <c r="TPG2" s="1702"/>
      <c r="TPH2" s="1702"/>
      <c r="TPI2" s="1702"/>
      <c r="TPJ2" s="1702"/>
      <c r="TPK2" s="1702"/>
      <c r="TPL2" s="1702"/>
      <c r="TPM2" s="1702"/>
      <c r="TPN2" s="1702"/>
      <c r="TPO2" s="1702"/>
      <c r="TPP2" s="1702"/>
      <c r="TPQ2" s="1702"/>
      <c r="TPR2" s="1702"/>
      <c r="TPS2" s="1702"/>
      <c r="TPT2" s="1702"/>
      <c r="TPU2" s="1702"/>
      <c r="TPV2" s="1702"/>
      <c r="TPW2" s="1702"/>
      <c r="TPX2" s="1702"/>
      <c r="TPY2" s="1702"/>
      <c r="TPZ2" s="1702"/>
      <c r="TQA2" s="1702"/>
      <c r="TQB2" s="1702"/>
      <c r="TQC2" s="1702"/>
      <c r="TQD2" s="1702"/>
      <c r="TQE2" s="1702"/>
      <c r="TQF2" s="1702"/>
      <c r="TQG2" s="1702"/>
      <c r="TQH2" s="1702"/>
      <c r="TQI2" s="1702"/>
      <c r="TQJ2" s="1702"/>
      <c r="TQK2" s="1702"/>
      <c r="TQL2" s="1702"/>
      <c r="TQM2" s="1702"/>
      <c r="TQN2" s="1702"/>
      <c r="TQO2" s="1702"/>
      <c r="TQP2" s="1702"/>
      <c r="TQQ2" s="1702"/>
      <c r="TQR2" s="1702"/>
      <c r="TQS2" s="1702"/>
      <c r="TQT2" s="1702"/>
      <c r="TQU2" s="1702"/>
      <c r="TQV2" s="1702"/>
      <c r="TQW2" s="1702"/>
      <c r="TQX2" s="1702"/>
      <c r="TQY2" s="1702"/>
      <c r="TQZ2" s="1702"/>
      <c r="TRA2" s="1702"/>
      <c r="TRB2" s="1702"/>
      <c r="TRC2" s="1702"/>
      <c r="TRD2" s="1702"/>
      <c r="TRE2" s="1702"/>
      <c r="TRF2" s="1702"/>
      <c r="TRG2" s="1702"/>
      <c r="TRH2" s="1702"/>
      <c r="TRI2" s="1702"/>
      <c r="TRJ2" s="1702"/>
      <c r="TRK2" s="1702"/>
      <c r="TRL2" s="1702"/>
      <c r="TRM2" s="1702"/>
      <c r="TRN2" s="1702"/>
      <c r="TRO2" s="1702"/>
      <c r="TRP2" s="1702"/>
      <c r="TRQ2" s="1702"/>
      <c r="TRR2" s="1702"/>
      <c r="TRS2" s="1702"/>
      <c r="TRT2" s="1702"/>
      <c r="TRU2" s="1702"/>
      <c r="TRV2" s="1702"/>
      <c r="TRW2" s="1702"/>
      <c r="TRX2" s="1702"/>
      <c r="TRY2" s="1702"/>
      <c r="TRZ2" s="1702"/>
      <c r="TSA2" s="1702"/>
      <c r="TSB2" s="1702"/>
      <c r="TSC2" s="1702"/>
      <c r="TSD2" s="1702"/>
      <c r="TSE2" s="1702"/>
      <c r="TSF2" s="1702"/>
      <c r="TSG2" s="1702"/>
      <c r="TSH2" s="1702"/>
      <c r="TSI2" s="1702"/>
      <c r="TSJ2" s="1702"/>
      <c r="TSK2" s="1702"/>
      <c r="TSL2" s="1702"/>
      <c r="TSM2" s="1702"/>
      <c r="TSN2" s="1702"/>
      <c r="TSO2" s="1702"/>
      <c r="TSP2" s="1702"/>
      <c r="TSQ2" s="1702"/>
      <c r="TSR2" s="1702"/>
      <c r="TSS2" s="1702"/>
      <c r="TST2" s="1702"/>
      <c r="TSU2" s="1702"/>
      <c r="TSV2" s="1702"/>
      <c r="TSW2" s="1702"/>
      <c r="TSX2" s="1702"/>
      <c r="TSY2" s="1702"/>
      <c r="TSZ2" s="1702"/>
      <c r="TTA2" s="1702"/>
      <c r="TTB2" s="1702"/>
      <c r="TTC2" s="1702"/>
      <c r="TTD2" s="1702"/>
      <c r="TTE2" s="1702"/>
      <c r="TTF2" s="1702"/>
      <c r="TTG2" s="1702"/>
      <c r="TTH2" s="1702"/>
      <c r="TTI2" s="1702"/>
      <c r="TTJ2" s="1702"/>
      <c r="TTK2" s="1702"/>
      <c r="TTL2" s="1702"/>
      <c r="TTM2" s="1702"/>
      <c r="TTN2" s="1702"/>
      <c r="TTO2" s="1702"/>
      <c r="TTP2" s="1702"/>
      <c r="TTQ2" s="1702"/>
      <c r="TTR2" s="1702"/>
      <c r="TTS2" s="1702"/>
      <c r="TTT2" s="1702"/>
      <c r="TTU2" s="1702"/>
      <c r="TTV2" s="1702"/>
      <c r="TTW2" s="1702"/>
      <c r="TTX2" s="1702"/>
      <c r="TTY2" s="1702"/>
      <c r="TTZ2" s="1702"/>
      <c r="TUA2" s="1702"/>
      <c r="TUB2" s="1702"/>
      <c r="TUC2" s="1702"/>
      <c r="TUD2" s="1702"/>
      <c r="TUE2" s="1702"/>
      <c r="TUF2" s="1702"/>
      <c r="TUG2" s="1702"/>
      <c r="TUH2" s="1702"/>
      <c r="TUI2" s="1702"/>
      <c r="TUJ2" s="1702"/>
      <c r="TUK2" s="1702"/>
      <c r="TUL2" s="1702"/>
      <c r="TUM2" s="1702"/>
      <c r="TUN2" s="1702"/>
      <c r="TUO2" s="1702"/>
      <c r="TUP2" s="1702"/>
      <c r="TUQ2" s="1702"/>
      <c r="TUR2" s="1702"/>
      <c r="TUS2" s="1702"/>
      <c r="TUT2" s="1702"/>
      <c r="TUU2" s="1702"/>
      <c r="TUV2" s="1702"/>
      <c r="TUW2" s="1702"/>
      <c r="TUX2" s="1702"/>
      <c r="TUY2" s="1702"/>
      <c r="TUZ2" s="1702"/>
      <c r="TVA2" s="1702"/>
      <c r="TVB2" s="1702"/>
      <c r="TVC2" s="1702"/>
      <c r="TVD2" s="1702"/>
      <c r="TVE2" s="1702"/>
      <c r="TVF2" s="1702"/>
      <c r="TVG2" s="1702"/>
      <c r="TVH2" s="1702"/>
      <c r="TVI2" s="1702"/>
      <c r="TVJ2" s="1702"/>
      <c r="TVK2" s="1702"/>
      <c r="TVL2" s="1702"/>
      <c r="TVM2" s="1702"/>
      <c r="TVN2" s="1702"/>
      <c r="TVO2" s="1702"/>
      <c r="TVP2" s="1702"/>
      <c r="TVQ2" s="1702"/>
      <c r="TVR2" s="1702"/>
      <c r="TVS2" s="1702"/>
      <c r="TVT2" s="1702"/>
      <c r="TVU2" s="1702"/>
      <c r="TVV2" s="1702"/>
      <c r="TVW2" s="1702"/>
      <c r="TVX2" s="1702"/>
      <c r="TVY2" s="1702"/>
      <c r="TVZ2" s="1702"/>
      <c r="TWA2" s="1702"/>
      <c r="TWB2" s="1702"/>
      <c r="TWC2" s="1702"/>
      <c r="TWD2" s="1702"/>
      <c r="TWE2" s="1702"/>
      <c r="TWF2" s="1702"/>
      <c r="TWG2" s="1702"/>
      <c r="TWH2" s="1702"/>
      <c r="TWI2" s="1702"/>
      <c r="TWJ2" s="1702"/>
      <c r="TWK2" s="1702"/>
      <c r="TWL2" s="1702"/>
      <c r="TWM2" s="1702"/>
      <c r="TWN2" s="1702"/>
      <c r="TWO2" s="1702"/>
      <c r="TWP2" s="1702"/>
      <c r="TWQ2" s="1702"/>
      <c r="TWR2" s="1702"/>
      <c r="TWS2" s="1702"/>
      <c r="TWT2" s="1702"/>
      <c r="TWU2" s="1702"/>
      <c r="TWV2" s="1702"/>
      <c r="TWW2" s="1702"/>
      <c r="TWX2" s="1702"/>
      <c r="TWY2" s="1702"/>
      <c r="TWZ2" s="1702"/>
      <c r="TXA2" s="1702"/>
      <c r="TXB2" s="1702"/>
      <c r="TXC2" s="1702"/>
      <c r="TXD2" s="1702"/>
      <c r="TXE2" s="1702"/>
      <c r="TXF2" s="1702"/>
      <c r="TXG2" s="1702"/>
      <c r="TXH2" s="1702"/>
      <c r="TXI2" s="1702"/>
      <c r="TXJ2" s="1702"/>
      <c r="TXK2" s="1702"/>
      <c r="TXL2" s="1702"/>
      <c r="TXM2" s="1702"/>
      <c r="TXN2" s="1702"/>
      <c r="TXO2" s="1702"/>
      <c r="TXP2" s="1702"/>
      <c r="TXQ2" s="1702"/>
      <c r="TXR2" s="1702"/>
      <c r="TXS2" s="1702"/>
      <c r="TXT2" s="1702"/>
      <c r="TXU2" s="1702"/>
      <c r="TXV2" s="1702"/>
      <c r="TXW2" s="1702"/>
      <c r="TXX2" s="1702"/>
      <c r="TXY2" s="1702"/>
      <c r="TXZ2" s="1702"/>
      <c r="TYA2" s="1702"/>
      <c r="TYB2" s="1702"/>
      <c r="TYC2" s="1702"/>
      <c r="TYD2" s="1702"/>
      <c r="TYE2" s="1702"/>
      <c r="TYF2" s="1702"/>
      <c r="TYG2" s="1702"/>
      <c r="TYH2" s="1702"/>
      <c r="TYI2" s="1702"/>
      <c r="TYJ2" s="1702"/>
      <c r="TYK2" s="1702"/>
      <c r="TYL2" s="1702"/>
      <c r="TYM2" s="1702"/>
      <c r="TYN2" s="1702"/>
      <c r="TYO2" s="1702"/>
      <c r="TYP2" s="1702"/>
      <c r="TYQ2" s="1702"/>
      <c r="TYR2" s="1702"/>
      <c r="TYS2" s="1702"/>
      <c r="TYT2" s="1702"/>
      <c r="TYU2" s="1702"/>
      <c r="TYV2" s="1702"/>
      <c r="TYW2" s="1702"/>
      <c r="TYX2" s="1702"/>
      <c r="TYY2" s="1702"/>
      <c r="TYZ2" s="1702"/>
      <c r="TZA2" s="1702"/>
      <c r="TZB2" s="1702"/>
      <c r="TZC2" s="1702"/>
      <c r="TZD2" s="1702"/>
      <c r="TZE2" s="1702"/>
      <c r="TZF2" s="1702"/>
      <c r="TZG2" s="1702"/>
      <c r="TZH2" s="1702"/>
      <c r="TZI2" s="1702"/>
      <c r="TZJ2" s="1702"/>
      <c r="TZK2" s="1702"/>
      <c r="TZL2" s="1702"/>
      <c r="TZM2" s="1702"/>
      <c r="TZN2" s="1702"/>
      <c r="TZO2" s="1702"/>
      <c r="TZP2" s="1702"/>
      <c r="TZQ2" s="1702"/>
      <c r="TZR2" s="1702"/>
      <c r="TZS2" s="1702"/>
      <c r="TZT2" s="1702"/>
      <c r="TZU2" s="1702"/>
      <c r="TZV2" s="1702"/>
      <c r="TZW2" s="1702"/>
      <c r="TZX2" s="1702"/>
      <c r="TZY2" s="1702"/>
      <c r="TZZ2" s="1702"/>
      <c r="UAA2" s="1702"/>
      <c r="UAB2" s="1702"/>
      <c r="UAC2" s="1702"/>
      <c r="UAD2" s="1702"/>
      <c r="UAE2" s="1702"/>
      <c r="UAF2" s="1702"/>
      <c r="UAG2" s="1702"/>
      <c r="UAH2" s="1702"/>
      <c r="UAI2" s="1702"/>
      <c r="UAJ2" s="1702"/>
      <c r="UAK2" s="1702"/>
      <c r="UAL2" s="1702"/>
      <c r="UAM2" s="1702"/>
      <c r="UAN2" s="1702"/>
      <c r="UAO2" s="1702"/>
      <c r="UAP2" s="1702"/>
      <c r="UAQ2" s="1702"/>
      <c r="UAR2" s="1702"/>
      <c r="UAS2" s="1702"/>
      <c r="UAT2" s="1702"/>
      <c r="UAU2" s="1702"/>
      <c r="UAV2" s="1702"/>
      <c r="UAW2" s="1702"/>
      <c r="UAX2" s="1702"/>
      <c r="UAY2" s="1702"/>
      <c r="UAZ2" s="1702"/>
      <c r="UBA2" s="1702"/>
      <c r="UBB2" s="1702"/>
      <c r="UBC2" s="1702"/>
      <c r="UBD2" s="1702"/>
      <c r="UBE2" s="1702"/>
      <c r="UBF2" s="1702"/>
      <c r="UBG2" s="1702"/>
      <c r="UBH2" s="1702"/>
      <c r="UBI2" s="1702"/>
      <c r="UBJ2" s="1702"/>
      <c r="UBK2" s="1702"/>
      <c r="UBL2" s="1702"/>
      <c r="UBM2" s="1702"/>
      <c r="UBN2" s="1702"/>
      <c r="UBO2" s="1702"/>
      <c r="UBP2" s="1702"/>
      <c r="UBQ2" s="1702"/>
      <c r="UBR2" s="1702"/>
      <c r="UBS2" s="1702"/>
      <c r="UBT2" s="1702"/>
      <c r="UBU2" s="1702"/>
      <c r="UBV2" s="1702"/>
      <c r="UBW2" s="1702"/>
      <c r="UBX2" s="1702"/>
      <c r="UBY2" s="1702"/>
      <c r="UBZ2" s="1702"/>
      <c r="UCA2" s="1702"/>
      <c r="UCB2" s="1702"/>
      <c r="UCC2" s="1702"/>
      <c r="UCD2" s="1702"/>
      <c r="UCE2" s="1702"/>
      <c r="UCF2" s="1702"/>
      <c r="UCG2" s="1702"/>
      <c r="UCH2" s="1702"/>
      <c r="UCI2" s="1702"/>
      <c r="UCJ2" s="1702"/>
      <c r="UCK2" s="1702"/>
      <c r="UCL2" s="1702"/>
      <c r="UCM2" s="1702"/>
      <c r="UCN2" s="1702"/>
      <c r="UCO2" s="1702"/>
      <c r="UCP2" s="1702"/>
      <c r="UCQ2" s="1702"/>
      <c r="UCR2" s="1702"/>
      <c r="UCS2" s="1702"/>
      <c r="UCT2" s="1702"/>
      <c r="UCU2" s="1702"/>
      <c r="UCV2" s="1702"/>
      <c r="UCW2" s="1702"/>
      <c r="UCX2" s="1702"/>
      <c r="UCY2" s="1702"/>
      <c r="UCZ2" s="1702"/>
      <c r="UDA2" s="1702"/>
      <c r="UDB2" s="1702"/>
      <c r="UDC2" s="1702"/>
      <c r="UDD2" s="1702"/>
      <c r="UDE2" s="1702"/>
      <c r="UDF2" s="1702"/>
      <c r="UDG2" s="1702"/>
      <c r="UDH2" s="1702"/>
      <c r="UDI2" s="1702"/>
      <c r="UDJ2" s="1702"/>
      <c r="UDK2" s="1702"/>
      <c r="UDL2" s="1702"/>
      <c r="UDM2" s="1702"/>
      <c r="UDN2" s="1702"/>
      <c r="UDO2" s="1702"/>
      <c r="UDP2" s="1702"/>
      <c r="UDQ2" s="1702"/>
      <c r="UDR2" s="1702"/>
      <c r="UDS2" s="1702"/>
      <c r="UDT2" s="1702"/>
      <c r="UDU2" s="1702"/>
      <c r="UDV2" s="1702"/>
      <c r="UDW2" s="1702"/>
      <c r="UDX2" s="1702"/>
      <c r="UDY2" s="1702"/>
      <c r="UDZ2" s="1702"/>
      <c r="UEA2" s="1702"/>
      <c r="UEB2" s="1702"/>
      <c r="UEC2" s="1702"/>
      <c r="UED2" s="1702"/>
      <c r="UEE2" s="1702"/>
      <c r="UEF2" s="1702"/>
      <c r="UEG2" s="1702"/>
      <c r="UEH2" s="1702"/>
      <c r="UEI2" s="1702"/>
      <c r="UEJ2" s="1702"/>
      <c r="UEK2" s="1702"/>
      <c r="UEL2" s="1702"/>
      <c r="UEM2" s="1702"/>
      <c r="UEN2" s="1702"/>
      <c r="UEO2" s="1702"/>
      <c r="UEP2" s="1702"/>
      <c r="UEQ2" s="1702"/>
      <c r="UER2" s="1702"/>
      <c r="UES2" s="1702"/>
      <c r="UET2" s="1702"/>
      <c r="UEU2" s="1702"/>
      <c r="UEV2" s="1702"/>
      <c r="UEW2" s="1702"/>
      <c r="UEX2" s="1702"/>
      <c r="UEY2" s="1702"/>
      <c r="UEZ2" s="1702"/>
      <c r="UFA2" s="1702"/>
      <c r="UFB2" s="1702"/>
      <c r="UFC2" s="1702"/>
      <c r="UFD2" s="1702"/>
      <c r="UFE2" s="1702"/>
      <c r="UFF2" s="1702"/>
      <c r="UFG2" s="1702"/>
      <c r="UFH2" s="1702"/>
      <c r="UFI2" s="1702"/>
      <c r="UFJ2" s="1702"/>
      <c r="UFK2" s="1702"/>
      <c r="UFL2" s="1702"/>
      <c r="UFM2" s="1702"/>
      <c r="UFN2" s="1702"/>
      <c r="UFO2" s="1702"/>
      <c r="UFP2" s="1702"/>
      <c r="UFQ2" s="1702"/>
      <c r="UFR2" s="1702"/>
      <c r="UFS2" s="1702"/>
      <c r="UFT2" s="1702"/>
      <c r="UFU2" s="1702"/>
      <c r="UFV2" s="1702"/>
      <c r="UFW2" s="1702"/>
      <c r="UFX2" s="1702"/>
      <c r="UFY2" s="1702"/>
      <c r="UFZ2" s="1702"/>
      <c r="UGA2" s="1702"/>
      <c r="UGB2" s="1702"/>
      <c r="UGC2" s="1702"/>
      <c r="UGD2" s="1702"/>
      <c r="UGE2" s="1702"/>
      <c r="UGF2" s="1702"/>
      <c r="UGG2" s="1702"/>
      <c r="UGH2" s="1702"/>
      <c r="UGI2" s="1702"/>
      <c r="UGJ2" s="1702"/>
      <c r="UGK2" s="1702"/>
      <c r="UGL2" s="1702"/>
      <c r="UGM2" s="1702"/>
      <c r="UGN2" s="1702"/>
      <c r="UGO2" s="1702"/>
      <c r="UGP2" s="1702"/>
      <c r="UGQ2" s="1702"/>
      <c r="UGR2" s="1702"/>
      <c r="UGS2" s="1702"/>
      <c r="UGT2" s="1702"/>
      <c r="UGU2" s="1702"/>
      <c r="UGV2" s="1702"/>
      <c r="UGW2" s="1702"/>
      <c r="UGX2" s="1702"/>
      <c r="UGY2" s="1702"/>
      <c r="UGZ2" s="1702"/>
      <c r="UHA2" s="1702"/>
      <c r="UHB2" s="1702"/>
      <c r="UHC2" s="1702"/>
      <c r="UHD2" s="1702"/>
      <c r="UHE2" s="1702"/>
      <c r="UHF2" s="1702"/>
      <c r="UHG2" s="1702"/>
      <c r="UHH2" s="1702"/>
      <c r="UHI2" s="1702"/>
      <c r="UHJ2" s="1702"/>
      <c r="UHK2" s="1702"/>
      <c r="UHL2" s="1702"/>
      <c r="UHM2" s="1702"/>
      <c r="UHN2" s="1702"/>
      <c r="UHO2" s="1702"/>
      <c r="UHP2" s="1702"/>
      <c r="UHQ2" s="1702"/>
      <c r="UHR2" s="1702"/>
      <c r="UHS2" s="1702"/>
      <c r="UHT2" s="1702"/>
      <c r="UHU2" s="1702"/>
      <c r="UHV2" s="1702"/>
      <c r="UHW2" s="1702"/>
      <c r="UHX2" s="1702"/>
      <c r="UHY2" s="1702"/>
      <c r="UHZ2" s="1702"/>
      <c r="UIA2" s="1702"/>
      <c r="UIB2" s="1702"/>
      <c r="UIC2" s="1702"/>
      <c r="UID2" s="1702"/>
      <c r="UIE2" s="1702"/>
      <c r="UIF2" s="1702"/>
      <c r="UIG2" s="1702"/>
      <c r="UIH2" s="1702"/>
      <c r="UII2" s="1702"/>
      <c r="UIJ2" s="1702"/>
      <c r="UIK2" s="1702"/>
      <c r="UIL2" s="1702"/>
      <c r="UIM2" s="1702"/>
      <c r="UIN2" s="1702"/>
      <c r="UIO2" s="1702"/>
      <c r="UIP2" s="1702"/>
      <c r="UIQ2" s="1702"/>
      <c r="UIR2" s="1702"/>
      <c r="UIS2" s="1702"/>
      <c r="UIT2" s="1702"/>
      <c r="UIU2" s="1702"/>
      <c r="UIV2" s="1702"/>
      <c r="UIW2" s="1702"/>
      <c r="UIX2" s="1702"/>
      <c r="UIY2" s="1702"/>
      <c r="UIZ2" s="1702"/>
      <c r="UJA2" s="1702"/>
      <c r="UJB2" s="1702"/>
      <c r="UJC2" s="1702"/>
      <c r="UJD2" s="1702"/>
      <c r="UJE2" s="1702"/>
      <c r="UJF2" s="1702"/>
      <c r="UJG2" s="1702"/>
      <c r="UJH2" s="1702"/>
      <c r="UJI2" s="1702"/>
      <c r="UJJ2" s="1702"/>
      <c r="UJK2" s="1702"/>
      <c r="UJL2" s="1702"/>
      <c r="UJM2" s="1702"/>
      <c r="UJN2" s="1702"/>
      <c r="UJO2" s="1702"/>
      <c r="UJP2" s="1702"/>
      <c r="UJQ2" s="1702"/>
      <c r="UJR2" s="1702"/>
      <c r="UJS2" s="1702"/>
      <c r="UJT2" s="1702"/>
      <c r="UJU2" s="1702"/>
      <c r="UJV2" s="1702"/>
      <c r="UJW2" s="1702"/>
      <c r="UJX2" s="1702"/>
      <c r="UJY2" s="1702"/>
      <c r="UJZ2" s="1702"/>
      <c r="UKA2" s="1702"/>
      <c r="UKB2" s="1702"/>
      <c r="UKC2" s="1702"/>
      <c r="UKD2" s="1702"/>
      <c r="UKE2" s="1702"/>
      <c r="UKF2" s="1702"/>
      <c r="UKG2" s="1702"/>
      <c r="UKH2" s="1702"/>
      <c r="UKI2" s="1702"/>
      <c r="UKJ2" s="1702"/>
      <c r="UKK2" s="1702"/>
      <c r="UKL2" s="1702"/>
      <c r="UKM2" s="1702"/>
      <c r="UKN2" s="1702"/>
      <c r="UKO2" s="1702"/>
      <c r="UKP2" s="1702"/>
      <c r="UKQ2" s="1702"/>
      <c r="UKR2" s="1702"/>
      <c r="UKS2" s="1702"/>
      <c r="UKT2" s="1702"/>
      <c r="UKU2" s="1702"/>
      <c r="UKV2" s="1702"/>
      <c r="UKW2" s="1702"/>
      <c r="UKX2" s="1702"/>
      <c r="UKY2" s="1702"/>
      <c r="UKZ2" s="1702"/>
      <c r="ULA2" s="1702"/>
      <c r="ULB2" s="1702"/>
      <c r="ULC2" s="1702"/>
      <c r="ULD2" s="1702"/>
      <c r="ULE2" s="1702"/>
      <c r="ULF2" s="1702"/>
      <c r="ULG2" s="1702"/>
      <c r="ULH2" s="1702"/>
      <c r="ULI2" s="1702"/>
      <c r="ULJ2" s="1702"/>
      <c r="ULK2" s="1702"/>
      <c r="ULL2" s="1702"/>
      <c r="ULM2" s="1702"/>
      <c r="ULN2" s="1702"/>
      <c r="ULO2" s="1702"/>
      <c r="ULP2" s="1702"/>
      <c r="ULQ2" s="1702"/>
      <c r="ULR2" s="1702"/>
      <c r="ULS2" s="1702"/>
      <c r="ULT2" s="1702"/>
      <c r="ULU2" s="1702"/>
      <c r="ULV2" s="1702"/>
      <c r="ULW2" s="1702"/>
      <c r="ULX2" s="1702"/>
      <c r="ULY2" s="1702"/>
      <c r="ULZ2" s="1702"/>
      <c r="UMA2" s="1702"/>
      <c r="UMB2" s="1702"/>
      <c r="UMC2" s="1702"/>
      <c r="UMD2" s="1702"/>
      <c r="UME2" s="1702"/>
      <c r="UMF2" s="1702"/>
      <c r="UMG2" s="1702"/>
      <c r="UMH2" s="1702"/>
      <c r="UMI2" s="1702"/>
      <c r="UMJ2" s="1702"/>
      <c r="UMK2" s="1702"/>
      <c r="UML2" s="1702"/>
      <c r="UMM2" s="1702"/>
      <c r="UMN2" s="1702"/>
      <c r="UMO2" s="1702"/>
      <c r="UMP2" s="1702"/>
      <c r="UMQ2" s="1702"/>
      <c r="UMR2" s="1702"/>
      <c r="UMS2" s="1702"/>
      <c r="UMT2" s="1702"/>
      <c r="UMU2" s="1702"/>
      <c r="UMV2" s="1702"/>
      <c r="UMW2" s="1702"/>
      <c r="UMX2" s="1702"/>
      <c r="UMY2" s="1702"/>
      <c r="UMZ2" s="1702"/>
      <c r="UNA2" s="1702"/>
      <c r="UNB2" s="1702"/>
      <c r="UNC2" s="1702"/>
      <c r="UND2" s="1702"/>
      <c r="UNE2" s="1702"/>
      <c r="UNF2" s="1702"/>
      <c r="UNG2" s="1702"/>
      <c r="UNH2" s="1702"/>
      <c r="UNI2" s="1702"/>
      <c r="UNJ2" s="1702"/>
      <c r="UNK2" s="1702"/>
      <c r="UNL2" s="1702"/>
      <c r="UNM2" s="1702"/>
      <c r="UNN2" s="1702"/>
      <c r="UNO2" s="1702"/>
      <c r="UNP2" s="1702"/>
      <c r="UNQ2" s="1702"/>
      <c r="UNR2" s="1702"/>
      <c r="UNS2" s="1702"/>
      <c r="UNT2" s="1702"/>
      <c r="UNU2" s="1702"/>
      <c r="UNV2" s="1702"/>
      <c r="UNW2" s="1702"/>
      <c r="UNX2" s="1702"/>
      <c r="UNY2" s="1702"/>
      <c r="UNZ2" s="1702"/>
      <c r="UOA2" s="1702"/>
      <c r="UOB2" s="1702"/>
      <c r="UOC2" s="1702"/>
      <c r="UOD2" s="1702"/>
      <c r="UOE2" s="1702"/>
      <c r="UOF2" s="1702"/>
      <c r="UOG2" s="1702"/>
      <c r="UOH2" s="1702"/>
      <c r="UOI2" s="1702"/>
      <c r="UOJ2" s="1702"/>
      <c r="UOK2" s="1702"/>
      <c r="UOL2" s="1702"/>
      <c r="UOM2" s="1702"/>
      <c r="UON2" s="1702"/>
      <c r="UOO2" s="1702"/>
      <c r="UOP2" s="1702"/>
      <c r="UOQ2" s="1702"/>
      <c r="UOR2" s="1702"/>
      <c r="UOS2" s="1702"/>
      <c r="UOT2" s="1702"/>
      <c r="UOU2" s="1702"/>
      <c r="UOV2" s="1702"/>
      <c r="UOW2" s="1702"/>
      <c r="UOX2" s="1702"/>
      <c r="UOY2" s="1702"/>
      <c r="UOZ2" s="1702"/>
      <c r="UPA2" s="1702"/>
      <c r="UPB2" s="1702"/>
      <c r="UPC2" s="1702"/>
      <c r="UPD2" s="1702"/>
      <c r="UPE2" s="1702"/>
      <c r="UPF2" s="1702"/>
      <c r="UPG2" s="1702"/>
      <c r="UPH2" s="1702"/>
      <c r="UPI2" s="1702"/>
      <c r="UPJ2" s="1702"/>
      <c r="UPK2" s="1702"/>
      <c r="UPL2" s="1702"/>
      <c r="UPM2" s="1702"/>
      <c r="UPN2" s="1702"/>
      <c r="UPO2" s="1702"/>
      <c r="UPP2" s="1702"/>
      <c r="UPQ2" s="1702"/>
      <c r="UPR2" s="1702"/>
      <c r="UPS2" s="1702"/>
      <c r="UPT2" s="1702"/>
      <c r="UPU2" s="1702"/>
      <c r="UPV2" s="1702"/>
      <c r="UPW2" s="1702"/>
      <c r="UPX2" s="1702"/>
      <c r="UPY2" s="1702"/>
      <c r="UPZ2" s="1702"/>
      <c r="UQA2" s="1702"/>
      <c r="UQB2" s="1702"/>
      <c r="UQC2" s="1702"/>
      <c r="UQD2" s="1702"/>
      <c r="UQE2" s="1702"/>
      <c r="UQF2" s="1702"/>
      <c r="UQG2" s="1702"/>
      <c r="UQH2" s="1702"/>
      <c r="UQI2" s="1702"/>
      <c r="UQJ2" s="1702"/>
      <c r="UQK2" s="1702"/>
      <c r="UQL2" s="1702"/>
      <c r="UQM2" s="1702"/>
      <c r="UQN2" s="1702"/>
      <c r="UQO2" s="1702"/>
      <c r="UQP2" s="1702"/>
      <c r="UQQ2" s="1702"/>
      <c r="UQR2" s="1702"/>
      <c r="UQS2" s="1702"/>
      <c r="UQT2" s="1702"/>
      <c r="UQU2" s="1702"/>
      <c r="UQV2" s="1702"/>
      <c r="UQW2" s="1702"/>
      <c r="UQX2" s="1702"/>
      <c r="UQY2" s="1702"/>
      <c r="UQZ2" s="1702"/>
      <c r="URA2" s="1702"/>
      <c r="URB2" s="1702"/>
      <c r="URC2" s="1702"/>
      <c r="URD2" s="1702"/>
      <c r="URE2" s="1702"/>
      <c r="URF2" s="1702"/>
      <c r="URG2" s="1702"/>
      <c r="URH2" s="1702"/>
      <c r="URI2" s="1702"/>
      <c r="URJ2" s="1702"/>
      <c r="URK2" s="1702"/>
      <c r="URL2" s="1702"/>
      <c r="URM2" s="1702"/>
      <c r="URN2" s="1702"/>
      <c r="URO2" s="1702"/>
      <c r="URP2" s="1702"/>
      <c r="URQ2" s="1702"/>
      <c r="URR2" s="1702"/>
      <c r="URS2" s="1702"/>
      <c r="URT2" s="1702"/>
      <c r="URU2" s="1702"/>
      <c r="URV2" s="1702"/>
      <c r="URW2" s="1702"/>
      <c r="URX2" s="1702"/>
      <c r="URY2" s="1702"/>
      <c r="URZ2" s="1702"/>
      <c r="USA2" s="1702"/>
      <c r="USB2" s="1702"/>
      <c r="USC2" s="1702"/>
      <c r="USD2" s="1702"/>
      <c r="USE2" s="1702"/>
      <c r="USF2" s="1702"/>
      <c r="USG2" s="1702"/>
      <c r="USH2" s="1702"/>
      <c r="USI2" s="1702"/>
      <c r="USJ2" s="1702"/>
      <c r="USK2" s="1702"/>
      <c r="USL2" s="1702"/>
      <c r="USM2" s="1702"/>
      <c r="USN2" s="1702"/>
      <c r="USO2" s="1702"/>
      <c r="USP2" s="1702"/>
      <c r="USQ2" s="1702"/>
      <c r="USR2" s="1702"/>
      <c r="USS2" s="1702"/>
      <c r="UST2" s="1702"/>
      <c r="USU2" s="1702"/>
      <c r="USV2" s="1702"/>
      <c r="USW2" s="1702"/>
      <c r="USX2" s="1702"/>
      <c r="USY2" s="1702"/>
      <c r="USZ2" s="1702"/>
      <c r="UTA2" s="1702"/>
      <c r="UTB2" s="1702"/>
      <c r="UTC2" s="1702"/>
      <c r="UTD2" s="1702"/>
      <c r="UTE2" s="1702"/>
      <c r="UTF2" s="1702"/>
      <c r="UTG2" s="1702"/>
      <c r="UTH2" s="1702"/>
      <c r="UTI2" s="1702"/>
      <c r="UTJ2" s="1702"/>
      <c r="UTK2" s="1702"/>
      <c r="UTL2" s="1702"/>
      <c r="UTM2" s="1702"/>
      <c r="UTN2" s="1702"/>
      <c r="UTO2" s="1702"/>
      <c r="UTP2" s="1702"/>
      <c r="UTQ2" s="1702"/>
      <c r="UTR2" s="1702"/>
      <c r="UTS2" s="1702"/>
      <c r="UTT2" s="1702"/>
      <c r="UTU2" s="1702"/>
      <c r="UTV2" s="1702"/>
      <c r="UTW2" s="1702"/>
      <c r="UTX2" s="1702"/>
      <c r="UTY2" s="1702"/>
      <c r="UTZ2" s="1702"/>
      <c r="UUA2" s="1702"/>
      <c r="UUB2" s="1702"/>
      <c r="UUC2" s="1702"/>
      <c r="UUD2" s="1702"/>
      <c r="UUE2" s="1702"/>
      <c r="UUF2" s="1702"/>
      <c r="UUG2" s="1702"/>
      <c r="UUH2" s="1702"/>
      <c r="UUI2" s="1702"/>
      <c r="UUJ2" s="1702"/>
      <c r="UUK2" s="1702"/>
      <c r="UUL2" s="1702"/>
      <c r="UUM2" s="1702"/>
      <c r="UUN2" s="1702"/>
      <c r="UUO2" s="1702"/>
      <c r="UUP2" s="1702"/>
      <c r="UUQ2" s="1702"/>
      <c r="UUR2" s="1702"/>
      <c r="UUS2" s="1702"/>
      <c r="UUT2" s="1702"/>
      <c r="UUU2" s="1702"/>
      <c r="UUV2" s="1702"/>
      <c r="UUW2" s="1702"/>
      <c r="UUX2" s="1702"/>
      <c r="UUY2" s="1702"/>
      <c r="UUZ2" s="1702"/>
      <c r="UVA2" s="1702"/>
      <c r="UVB2" s="1702"/>
      <c r="UVC2" s="1702"/>
      <c r="UVD2" s="1702"/>
      <c r="UVE2" s="1702"/>
      <c r="UVF2" s="1702"/>
      <c r="UVG2" s="1702"/>
      <c r="UVH2" s="1702"/>
      <c r="UVI2" s="1702"/>
      <c r="UVJ2" s="1702"/>
      <c r="UVK2" s="1702"/>
      <c r="UVL2" s="1702"/>
      <c r="UVM2" s="1702"/>
      <c r="UVN2" s="1702"/>
      <c r="UVO2" s="1702"/>
      <c r="UVP2" s="1702"/>
      <c r="UVQ2" s="1702"/>
      <c r="UVR2" s="1702"/>
      <c r="UVS2" s="1702"/>
      <c r="UVT2" s="1702"/>
      <c r="UVU2" s="1702"/>
      <c r="UVV2" s="1702"/>
      <c r="UVW2" s="1702"/>
      <c r="UVX2" s="1702"/>
      <c r="UVY2" s="1702"/>
      <c r="UVZ2" s="1702"/>
      <c r="UWA2" s="1702"/>
      <c r="UWB2" s="1702"/>
      <c r="UWC2" s="1702"/>
      <c r="UWD2" s="1702"/>
      <c r="UWE2" s="1702"/>
      <c r="UWF2" s="1702"/>
      <c r="UWG2" s="1702"/>
      <c r="UWH2" s="1702"/>
      <c r="UWI2" s="1702"/>
      <c r="UWJ2" s="1702"/>
      <c r="UWK2" s="1702"/>
      <c r="UWL2" s="1702"/>
      <c r="UWM2" s="1702"/>
      <c r="UWN2" s="1702"/>
      <c r="UWO2" s="1702"/>
      <c r="UWP2" s="1702"/>
      <c r="UWQ2" s="1702"/>
      <c r="UWR2" s="1702"/>
      <c r="UWS2" s="1702"/>
      <c r="UWT2" s="1702"/>
      <c r="UWU2" s="1702"/>
      <c r="UWV2" s="1702"/>
      <c r="UWW2" s="1702"/>
      <c r="UWX2" s="1702"/>
      <c r="UWY2" s="1702"/>
      <c r="UWZ2" s="1702"/>
      <c r="UXA2" s="1702"/>
      <c r="UXB2" s="1702"/>
      <c r="UXC2" s="1702"/>
      <c r="UXD2" s="1702"/>
      <c r="UXE2" s="1702"/>
      <c r="UXF2" s="1702"/>
      <c r="UXG2" s="1702"/>
      <c r="UXH2" s="1702"/>
      <c r="UXI2" s="1702"/>
      <c r="UXJ2" s="1702"/>
      <c r="UXK2" s="1702"/>
      <c r="UXL2" s="1702"/>
      <c r="UXM2" s="1702"/>
      <c r="UXN2" s="1702"/>
      <c r="UXO2" s="1702"/>
      <c r="UXP2" s="1702"/>
      <c r="UXQ2" s="1702"/>
      <c r="UXR2" s="1702"/>
      <c r="UXS2" s="1702"/>
      <c r="UXT2" s="1702"/>
      <c r="UXU2" s="1702"/>
      <c r="UXV2" s="1702"/>
      <c r="UXW2" s="1702"/>
      <c r="UXX2" s="1702"/>
      <c r="UXY2" s="1702"/>
      <c r="UXZ2" s="1702"/>
      <c r="UYA2" s="1702"/>
      <c r="UYB2" s="1702"/>
      <c r="UYC2" s="1702"/>
      <c r="UYD2" s="1702"/>
      <c r="UYE2" s="1702"/>
      <c r="UYF2" s="1702"/>
      <c r="UYG2" s="1702"/>
      <c r="UYH2" s="1702"/>
      <c r="UYI2" s="1702"/>
      <c r="UYJ2" s="1702"/>
      <c r="UYK2" s="1702"/>
      <c r="UYL2" s="1702"/>
      <c r="UYM2" s="1702"/>
      <c r="UYN2" s="1702"/>
      <c r="UYO2" s="1702"/>
      <c r="UYP2" s="1702"/>
      <c r="UYQ2" s="1702"/>
      <c r="UYR2" s="1702"/>
      <c r="UYS2" s="1702"/>
      <c r="UYT2" s="1702"/>
      <c r="UYU2" s="1702"/>
      <c r="UYV2" s="1702"/>
      <c r="UYW2" s="1702"/>
      <c r="UYX2" s="1702"/>
      <c r="UYY2" s="1702"/>
      <c r="UYZ2" s="1702"/>
      <c r="UZA2" s="1702"/>
      <c r="UZB2" s="1702"/>
      <c r="UZC2" s="1702"/>
      <c r="UZD2" s="1702"/>
      <c r="UZE2" s="1702"/>
      <c r="UZF2" s="1702"/>
      <c r="UZG2" s="1702"/>
      <c r="UZH2" s="1702"/>
      <c r="UZI2" s="1702"/>
      <c r="UZJ2" s="1702"/>
      <c r="UZK2" s="1702"/>
      <c r="UZL2" s="1702"/>
      <c r="UZM2" s="1702"/>
      <c r="UZN2" s="1702"/>
      <c r="UZO2" s="1702"/>
      <c r="UZP2" s="1702"/>
      <c r="UZQ2" s="1702"/>
      <c r="UZR2" s="1702"/>
      <c r="UZS2" s="1702"/>
      <c r="UZT2" s="1702"/>
      <c r="UZU2" s="1702"/>
      <c r="UZV2" s="1702"/>
      <c r="UZW2" s="1702"/>
      <c r="UZX2" s="1702"/>
      <c r="UZY2" s="1702"/>
      <c r="UZZ2" s="1702"/>
      <c r="VAA2" s="1702"/>
      <c r="VAB2" s="1702"/>
      <c r="VAC2" s="1702"/>
      <c r="VAD2" s="1702"/>
      <c r="VAE2" s="1702"/>
      <c r="VAF2" s="1702"/>
      <c r="VAG2" s="1702"/>
      <c r="VAH2" s="1702"/>
      <c r="VAI2" s="1702"/>
      <c r="VAJ2" s="1702"/>
      <c r="VAK2" s="1702"/>
      <c r="VAL2" s="1702"/>
      <c r="VAM2" s="1702"/>
      <c r="VAN2" s="1702"/>
      <c r="VAO2" s="1702"/>
      <c r="VAP2" s="1702"/>
      <c r="VAQ2" s="1702"/>
      <c r="VAR2" s="1702"/>
      <c r="VAS2" s="1702"/>
      <c r="VAT2" s="1702"/>
      <c r="VAU2" s="1702"/>
      <c r="VAV2" s="1702"/>
      <c r="VAW2" s="1702"/>
      <c r="VAX2" s="1702"/>
      <c r="VAY2" s="1702"/>
      <c r="VAZ2" s="1702"/>
      <c r="VBA2" s="1702"/>
      <c r="VBB2" s="1702"/>
      <c r="VBC2" s="1702"/>
      <c r="VBD2" s="1702"/>
      <c r="VBE2" s="1702"/>
      <c r="VBF2" s="1702"/>
      <c r="VBG2" s="1702"/>
      <c r="VBH2" s="1702"/>
      <c r="VBI2" s="1702"/>
      <c r="VBJ2" s="1702"/>
      <c r="VBK2" s="1702"/>
      <c r="VBL2" s="1702"/>
      <c r="VBM2" s="1702"/>
      <c r="VBN2" s="1702"/>
      <c r="VBO2" s="1702"/>
      <c r="VBP2" s="1702"/>
      <c r="VBQ2" s="1702"/>
      <c r="VBR2" s="1702"/>
      <c r="VBS2" s="1702"/>
      <c r="VBT2" s="1702"/>
      <c r="VBU2" s="1702"/>
      <c r="VBV2" s="1702"/>
      <c r="VBW2" s="1702"/>
      <c r="VBX2" s="1702"/>
      <c r="VBY2" s="1702"/>
      <c r="VBZ2" s="1702"/>
      <c r="VCA2" s="1702"/>
      <c r="VCB2" s="1702"/>
      <c r="VCC2" s="1702"/>
      <c r="VCD2" s="1702"/>
      <c r="VCE2" s="1702"/>
      <c r="VCF2" s="1702"/>
      <c r="VCG2" s="1702"/>
      <c r="VCH2" s="1702"/>
      <c r="VCI2" s="1702"/>
      <c r="VCJ2" s="1702"/>
      <c r="VCK2" s="1702"/>
      <c r="VCL2" s="1702"/>
      <c r="VCM2" s="1702"/>
      <c r="VCN2" s="1702"/>
      <c r="VCO2" s="1702"/>
      <c r="VCP2" s="1702"/>
      <c r="VCQ2" s="1702"/>
      <c r="VCR2" s="1702"/>
      <c r="VCS2" s="1702"/>
      <c r="VCT2" s="1702"/>
      <c r="VCU2" s="1702"/>
      <c r="VCV2" s="1702"/>
      <c r="VCW2" s="1702"/>
      <c r="VCX2" s="1702"/>
      <c r="VCY2" s="1702"/>
      <c r="VCZ2" s="1702"/>
      <c r="VDA2" s="1702"/>
      <c r="VDB2" s="1702"/>
      <c r="VDC2" s="1702"/>
      <c r="VDD2" s="1702"/>
      <c r="VDE2" s="1702"/>
      <c r="VDF2" s="1702"/>
      <c r="VDG2" s="1702"/>
      <c r="VDH2" s="1702"/>
      <c r="VDI2" s="1702"/>
      <c r="VDJ2" s="1702"/>
      <c r="VDK2" s="1702"/>
      <c r="VDL2" s="1702"/>
      <c r="VDM2" s="1702"/>
      <c r="VDN2" s="1702"/>
      <c r="VDO2" s="1702"/>
      <c r="VDP2" s="1702"/>
      <c r="VDQ2" s="1702"/>
      <c r="VDR2" s="1702"/>
      <c r="VDS2" s="1702"/>
      <c r="VDT2" s="1702"/>
      <c r="VDU2" s="1702"/>
      <c r="VDV2" s="1702"/>
      <c r="VDW2" s="1702"/>
      <c r="VDX2" s="1702"/>
      <c r="VDY2" s="1702"/>
      <c r="VDZ2" s="1702"/>
      <c r="VEA2" s="1702"/>
      <c r="VEB2" s="1702"/>
      <c r="VEC2" s="1702"/>
      <c r="VED2" s="1702"/>
      <c r="VEE2" s="1702"/>
      <c r="VEF2" s="1702"/>
      <c r="VEG2" s="1702"/>
      <c r="VEH2" s="1702"/>
      <c r="VEI2" s="1702"/>
      <c r="VEJ2" s="1702"/>
      <c r="VEK2" s="1702"/>
      <c r="VEL2" s="1702"/>
      <c r="VEM2" s="1702"/>
      <c r="VEN2" s="1702"/>
      <c r="VEO2" s="1702"/>
      <c r="VEP2" s="1702"/>
      <c r="VEQ2" s="1702"/>
      <c r="VER2" s="1702"/>
      <c r="VES2" s="1702"/>
      <c r="VET2" s="1702"/>
      <c r="VEU2" s="1702"/>
      <c r="VEV2" s="1702"/>
      <c r="VEW2" s="1702"/>
      <c r="VEX2" s="1702"/>
      <c r="VEY2" s="1702"/>
      <c r="VEZ2" s="1702"/>
      <c r="VFA2" s="1702"/>
      <c r="VFB2" s="1702"/>
      <c r="VFC2" s="1702"/>
      <c r="VFD2" s="1702"/>
      <c r="VFE2" s="1702"/>
      <c r="VFF2" s="1702"/>
      <c r="VFG2" s="1702"/>
      <c r="VFH2" s="1702"/>
      <c r="VFI2" s="1702"/>
      <c r="VFJ2" s="1702"/>
      <c r="VFK2" s="1702"/>
      <c r="VFL2" s="1702"/>
      <c r="VFM2" s="1702"/>
      <c r="VFN2" s="1702"/>
      <c r="VFO2" s="1702"/>
      <c r="VFP2" s="1702"/>
      <c r="VFQ2" s="1702"/>
      <c r="VFR2" s="1702"/>
      <c r="VFS2" s="1702"/>
      <c r="VFT2" s="1702"/>
      <c r="VFU2" s="1702"/>
      <c r="VFV2" s="1702"/>
      <c r="VFW2" s="1702"/>
      <c r="VFX2" s="1702"/>
      <c r="VFY2" s="1702"/>
      <c r="VFZ2" s="1702"/>
      <c r="VGA2" s="1702"/>
      <c r="VGB2" s="1702"/>
      <c r="VGC2" s="1702"/>
      <c r="VGD2" s="1702"/>
      <c r="VGE2" s="1702"/>
      <c r="VGF2" s="1702"/>
      <c r="VGG2" s="1702"/>
      <c r="VGH2" s="1702"/>
      <c r="VGI2" s="1702"/>
      <c r="VGJ2" s="1702"/>
      <c r="VGK2" s="1702"/>
      <c r="VGL2" s="1702"/>
      <c r="VGM2" s="1702"/>
      <c r="VGN2" s="1702"/>
      <c r="VGO2" s="1702"/>
      <c r="VGP2" s="1702"/>
      <c r="VGQ2" s="1702"/>
      <c r="VGR2" s="1702"/>
      <c r="VGS2" s="1702"/>
      <c r="VGT2" s="1702"/>
      <c r="VGU2" s="1702"/>
      <c r="VGV2" s="1702"/>
      <c r="VGW2" s="1702"/>
      <c r="VGX2" s="1702"/>
      <c r="VGY2" s="1702"/>
      <c r="VGZ2" s="1702"/>
      <c r="VHA2" s="1702"/>
      <c r="VHB2" s="1702"/>
      <c r="VHC2" s="1702"/>
      <c r="VHD2" s="1702"/>
      <c r="VHE2" s="1702"/>
      <c r="VHF2" s="1702"/>
      <c r="VHG2" s="1702"/>
      <c r="VHH2" s="1702"/>
      <c r="VHI2" s="1702"/>
      <c r="VHJ2" s="1702"/>
      <c r="VHK2" s="1702"/>
      <c r="VHL2" s="1702"/>
      <c r="VHM2" s="1702"/>
      <c r="VHN2" s="1702"/>
      <c r="VHO2" s="1702"/>
      <c r="VHP2" s="1702"/>
      <c r="VHQ2" s="1702"/>
      <c r="VHR2" s="1702"/>
      <c r="VHS2" s="1702"/>
      <c r="VHT2" s="1702"/>
      <c r="VHU2" s="1702"/>
      <c r="VHV2" s="1702"/>
      <c r="VHW2" s="1702"/>
      <c r="VHX2" s="1702"/>
      <c r="VHY2" s="1702"/>
      <c r="VHZ2" s="1702"/>
      <c r="VIA2" s="1702"/>
      <c r="VIB2" s="1702"/>
      <c r="VIC2" s="1702"/>
      <c r="VID2" s="1702"/>
      <c r="VIE2" s="1702"/>
      <c r="VIF2" s="1702"/>
      <c r="VIG2" s="1702"/>
      <c r="VIH2" s="1702"/>
      <c r="VII2" s="1702"/>
      <c r="VIJ2" s="1702"/>
      <c r="VIK2" s="1702"/>
      <c r="VIL2" s="1702"/>
      <c r="VIM2" s="1702"/>
      <c r="VIN2" s="1702"/>
      <c r="VIO2" s="1702"/>
      <c r="VIP2" s="1702"/>
      <c r="VIQ2" s="1702"/>
      <c r="VIR2" s="1702"/>
      <c r="VIS2" s="1702"/>
      <c r="VIT2" s="1702"/>
      <c r="VIU2" s="1702"/>
      <c r="VIV2" s="1702"/>
      <c r="VIW2" s="1702"/>
      <c r="VIX2" s="1702"/>
      <c r="VIY2" s="1702"/>
      <c r="VIZ2" s="1702"/>
      <c r="VJA2" s="1702"/>
      <c r="VJB2" s="1702"/>
      <c r="VJC2" s="1702"/>
      <c r="VJD2" s="1702"/>
      <c r="VJE2" s="1702"/>
      <c r="VJF2" s="1702"/>
      <c r="VJG2" s="1702"/>
      <c r="VJH2" s="1702"/>
      <c r="VJI2" s="1702"/>
      <c r="VJJ2" s="1702"/>
      <c r="VJK2" s="1702"/>
      <c r="VJL2" s="1702"/>
      <c r="VJM2" s="1702"/>
      <c r="VJN2" s="1702"/>
      <c r="VJO2" s="1702"/>
      <c r="VJP2" s="1702"/>
      <c r="VJQ2" s="1702"/>
      <c r="VJR2" s="1702"/>
      <c r="VJS2" s="1702"/>
      <c r="VJT2" s="1702"/>
      <c r="VJU2" s="1702"/>
      <c r="VJV2" s="1702"/>
      <c r="VJW2" s="1702"/>
      <c r="VJX2" s="1702"/>
      <c r="VJY2" s="1702"/>
      <c r="VJZ2" s="1702"/>
      <c r="VKA2" s="1702"/>
      <c r="VKB2" s="1702"/>
      <c r="VKC2" s="1702"/>
      <c r="VKD2" s="1702"/>
      <c r="VKE2" s="1702"/>
      <c r="VKF2" s="1702"/>
      <c r="VKG2" s="1702"/>
      <c r="VKH2" s="1702"/>
      <c r="VKI2" s="1702"/>
      <c r="VKJ2" s="1702"/>
      <c r="VKK2" s="1702"/>
      <c r="VKL2" s="1702"/>
      <c r="VKM2" s="1702"/>
      <c r="VKN2" s="1702"/>
      <c r="VKO2" s="1702"/>
      <c r="VKP2" s="1702"/>
      <c r="VKQ2" s="1702"/>
      <c r="VKR2" s="1702"/>
      <c r="VKS2" s="1702"/>
      <c r="VKT2" s="1702"/>
      <c r="VKU2" s="1702"/>
      <c r="VKV2" s="1702"/>
      <c r="VKW2" s="1702"/>
      <c r="VKX2" s="1702"/>
      <c r="VKY2" s="1702"/>
      <c r="VKZ2" s="1702"/>
      <c r="VLA2" s="1702"/>
      <c r="VLB2" s="1702"/>
      <c r="VLC2" s="1702"/>
      <c r="VLD2" s="1702"/>
      <c r="VLE2" s="1702"/>
      <c r="VLF2" s="1702"/>
      <c r="VLG2" s="1702"/>
      <c r="VLH2" s="1702"/>
      <c r="VLI2" s="1702"/>
      <c r="VLJ2" s="1702"/>
      <c r="VLK2" s="1702"/>
      <c r="VLL2" s="1702"/>
      <c r="VLM2" s="1702"/>
      <c r="VLN2" s="1702"/>
      <c r="VLO2" s="1702"/>
      <c r="VLP2" s="1702"/>
      <c r="VLQ2" s="1702"/>
      <c r="VLR2" s="1702"/>
      <c r="VLS2" s="1702"/>
      <c r="VLT2" s="1702"/>
      <c r="VLU2" s="1702"/>
      <c r="VLV2" s="1702"/>
      <c r="VLW2" s="1702"/>
      <c r="VLX2" s="1702"/>
      <c r="VLY2" s="1702"/>
      <c r="VLZ2" s="1702"/>
      <c r="VMA2" s="1702"/>
      <c r="VMB2" s="1702"/>
      <c r="VMC2" s="1702"/>
      <c r="VMD2" s="1702"/>
      <c r="VME2" s="1702"/>
      <c r="VMF2" s="1702"/>
      <c r="VMG2" s="1702"/>
      <c r="VMH2" s="1702"/>
      <c r="VMI2" s="1702"/>
      <c r="VMJ2" s="1702"/>
      <c r="VMK2" s="1702"/>
      <c r="VML2" s="1702"/>
      <c r="VMM2" s="1702"/>
      <c r="VMN2" s="1702"/>
      <c r="VMO2" s="1702"/>
      <c r="VMP2" s="1702"/>
      <c r="VMQ2" s="1702"/>
      <c r="VMR2" s="1702"/>
      <c r="VMS2" s="1702"/>
      <c r="VMT2" s="1702"/>
      <c r="VMU2" s="1702"/>
      <c r="VMV2" s="1702"/>
      <c r="VMW2" s="1702"/>
      <c r="VMX2" s="1702"/>
      <c r="VMY2" s="1702"/>
      <c r="VMZ2" s="1702"/>
      <c r="VNA2" s="1702"/>
      <c r="VNB2" s="1702"/>
      <c r="VNC2" s="1702"/>
      <c r="VND2" s="1702"/>
      <c r="VNE2" s="1702"/>
      <c r="VNF2" s="1702"/>
      <c r="VNG2" s="1702"/>
      <c r="VNH2" s="1702"/>
      <c r="VNI2" s="1702"/>
      <c r="VNJ2" s="1702"/>
      <c r="VNK2" s="1702"/>
      <c r="VNL2" s="1702"/>
      <c r="VNM2" s="1702"/>
      <c r="VNN2" s="1702"/>
      <c r="VNO2" s="1702"/>
      <c r="VNP2" s="1702"/>
      <c r="VNQ2" s="1702"/>
      <c r="VNR2" s="1702"/>
      <c r="VNS2" s="1702"/>
      <c r="VNT2" s="1702"/>
      <c r="VNU2" s="1702"/>
      <c r="VNV2" s="1702"/>
      <c r="VNW2" s="1702"/>
      <c r="VNX2" s="1702"/>
      <c r="VNY2" s="1702"/>
      <c r="VNZ2" s="1702"/>
      <c r="VOA2" s="1702"/>
      <c r="VOB2" s="1702"/>
      <c r="VOC2" s="1702"/>
      <c r="VOD2" s="1702"/>
      <c r="VOE2" s="1702"/>
      <c r="VOF2" s="1702"/>
      <c r="VOG2" s="1702"/>
      <c r="VOH2" s="1702"/>
      <c r="VOI2" s="1702"/>
      <c r="VOJ2" s="1702"/>
      <c r="VOK2" s="1702"/>
      <c r="VOL2" s="1702"/>
      <c r="VOM2" s="1702"/>
      <c r="VON2" s="1702"/>
      <c r="VOO2" s="1702"/>
      <c r="VOP2" s="1702"/>
      <c r="VOQ2" s="1702"/>
      <c r="VOR2" s="1702"/>
      <c r="VOS2" s="1702"/>
      <c r="VOT2" s="1702"/>
      <c r="VOU2" s="1702"/>
      <c r="VOV2" s="1702"/>
      <c r="VOW2" s="1702"/>
      <c r="VOX2" s="1702"/>
      <c r="VOY2" s="1702"/>
      <c r="VOZ2" s="1702"/>
      <c r="VPA2" s="1702"/>
      <c r="VPB2" s="1702"/>
      <c r="VPC2" s="1702"/>
      <c r="VPD2" s="1702"/>
      <c r="VPE2" s="1702"/>
      <c r="VPF2" s="1702"/>
      <c r="VPG2" s="1702"/>
      <c r="VPH2" s="1702"/>
      <c r="VPI2" s="1702"/>
      <c r="VPJ2" s="1702"/>
      <c r="VPK2" s="1702"/>
      <c r="VPL2" s="1702"/>
      <c r="VPM2" s="1702"/>
      <c r="VPN2" s="1702"/>
      <c r="VPO2" s="1702"/>
      <c r="VPP2" s="1702"/>
      <c r="VPQ2" s="1702"/>
      <c r="VPR2" s="1702"/>
      <c r="VPS2" s="1702"/>
      <c r="VPT2" s="1702"/>
      <c r="VPU2" s="1702"/>
      <c r="VPV2" s="1702"/>
      <c r="VPW2" s="1702"/>
      <c r="VPX2" s="1702"/>
      <c r="VPY2" s="1702"/>
      <c r="VPZ2" s="1702"/>
      <c r="VQA2" s="1702"/>
      <c r="VQB2" s="1702"/>
      <c r="VQC2" s="1702"/>
      <c r="VQD2" s="1702"/>
      <c r="VQE2" s="1702"/>
      <c r="VQF2" s="1702"/>
      <c r="VQG2" s="1702"/>
      <c r="VQH2" s="1702"/>
      <c r="VQI2" s="1702"/>
      <c r="VQJ2" s="1702"/>
      <c r="VQK2" s="1702"/>
      <c r="VQL2" s="1702"/>
      <c r="VQM2" s="1702"/>
      <c r="VQN2" s="1702"/>
      <c r="VQO2" s="1702"/>
      <c r="VQP2" s="1702"/>
      <c r="VQQ2" s="1702"/>
      <c r="VQR2" s="1702"/>
      <c r="VQS2" s="1702"/>
      <c r="VQT2" s="1702"/>
      <c r="VQU2" s="1702"/>
      <c r="VQV2" s="1702"/>
      <c r="VQW2" s="1702"/>
      <c r="VQX2" s="1702"/>
      <c r="VQY2" s="1702"/>
      <c r="VQZ2" s="1702"/>
      <c r="VRA2" s="1702"/>
      <c r="VRB2" s="1702"/>
      <c r="VRC2" s="1702"/>
      <c r="VRD2" s="1702"/>
      <c r="VRE2" s="1702"/>
      <c r="VRF2" s="1702"/>
      <c r="VRG2" s="1702"/>
      <c r="VRH2" s="1702"/>
      <c r="VRI2" s="1702"/>
      <c r="VRJ2" s="1702"/>
      <c r="VRK2" s="1702"/>
      <c r="VRL2" s="1702"/>
      <c r="VRM2" s="1702"/>
      <c r="VRN2" s="1702"/>
      <c r="VRO2" s="1702"/>
      <c r="VRP2" s="1702"/>
      <c r="VRQ2" s="1702"/>
      <c r="VRR2" s="1702"/>
      <c r="VRS2" s="1702"/>
      <c r="VRT2" s="1702"/>
      <c r="VRU2" s="1702"/>
      <c r="VRV2" s="1702"/>
      <c r="VRW2" s="1702"/>
      <c r="VRX2" s="1702"/>
      <c r="VRY2" s="1702"/>
      <c r="VRZ2" s="1702"/>
      <c r="VSA2" s="1702"/>
      <c r="VSB2" s="1702"/>
      <c r="VSC2" s="1702"/>
      <c r="VSD2" s="1702"/>
      <c r="VSE2" s="1702"/>
      <c r="VSF2" s="1702"/>
      <c r="VSG2" s="1702"/>
      <c r="VSH2" s="1702"/>
      <c r="VSI2" s="1702"/>
      <c r="VSJ2" s="1702"/>
      <c r="VSK2" s="1702"/>
      <c r="VSL2" s="1702"/>
      <c r="VSM2" s="1702"/>
      <c r="VSN2" s="1702"/>
      <c r="VSO2" s="1702"/>
      <c r="VSP2" s="1702"/>
      <c r="VSQ2" s="1702"/>
      <c r="VSR2" s="1702"/>
      <c r="VSS2" s="1702"/>
      <c r="VST2" s="1702"/>
      <c r="VSU2" s="1702"/>
      <c r="VSV2" s="1702"/>
      <c r="VSW2" s="1702"/>
      <c r="VSX2" s="1702"/>
      <c r="VSY2" s="1702"/>
      <c r="VSZ2" s="1702"/>
      <c r="VTA2" s="1702"/>
      <c r="VTB2" s="1702"/>
      <c r="VTC2" s="1702"/>
      <c r="VTD2" s="1702"/>
      <c r="VTE2" s="1702"/>
      <c r="VTF2" s="1702"/>
      <c r="VTG2" s="1702"/>
      <c r="VTH2" s="1702"/>
      <c r="VTI2" s="1702"/>
      <c r="VTJ2" s="1702"/>
      <c r="VTK2" s="1702"/>
      <c r="VTL2" s="1702"/>
      <c r="VTM2" s="1702"/>
      <c r="VTN2" s="1702"/>
      <c r="VTO2" s="1702"/>
      <c r="VTP2" s="1702"/>
      <c r="VTQ2" s="1702"/>
      <c r="VTR2" s="1702"/>
      <c r="VTS2" s="1702"/>
      <c r="VTT2" s="1702"/>
      <c r="VTU2" s="1702"/>
      <c r="VTV2" s="1702"/>
      <c r="VTW2" s="1702"/>
      <c r="VTX2" s="1702"/>
      <c r="VTY2" s="1702"/>
      <c r="VTZ2" s="1702"/>
      <c r="VUA2" s="1702"/>
      <c r="VUB2" s="1702"/>
      <c r="VUC2" s="1702"/>
      <c r="VUD2" s="1702"/>
      <c r="VUE2" s="1702"/>
      <c r="VUF2" s="1702"/>
      <c r="VUG2" s="1702"/>
      <c r="VUH2" s="1702"/>
      <c r="VUI2" s="1702"/>
      <c r="VUJ2" s="1702"/>
      <c r="VUK2" s="1702"/>
      <c r="VUL2" s="1702"/>
      <c r="VUM2" s="1702"/>
      <c r="VUN2" s="1702"/>
      <c r="VUO2" s="1702"/>
      <c r="VUP2" s="1702"/>
      <c r="VUQ2" s="1702"/>
      <c r="VUR2" s="1702"/>
      <c r="VUS2" s="1702"/>
      <c r="VUT2" s="1702"/>
      <c r="VUU2" s="1702"/>
      <c r="VUV2" s="1702"/>
      <c r="VUW2" s="1702"/>
      <c r="VUX2" s="1702"/>
      <c r="VUY2" s="1702"/>
      <c r="VUZ2" s="1702"/>
      <c r="VVA2" s="1702"/>
      <c r="VVB2" s="1702"/>
      <c r="VVC2" s="1702"/>
      <c r="VVD2" s="1702"/>
      <c r="VVE2" s="1702"/>
      <c r="VVF2" s="1702"/>
      <c r="VVG2" s="1702"/>
      <c r="VVH2" s="1702"/>
      <c r="VVI2" s="1702"/>
      <c r="VVJ2" s="1702"/>
      <c r="VVK2" s="1702"/>
      <c r="VVL2" s="1702"/>
      <c r="VVM2" s="1702"/>
      <c r="VVN2" s="1702"/>
      <c r="VVO2" s="1702"/>
      <c r="VVP2" s="1702"/>
      <c r="VVQ2" s="1702"/>
      <c r="VVR2" s="1702"/>
      <c r="VVS2" s="1702"/>
      <c r="VVT2" s="1702"/>
      <c r="VVU2" s="1702"/>
      <c r="VVV2" s="1702"/>
      <c r="VVW2" s="1702"/>
      <c r="VVX2" s="1702"/>
      <c r="VVY2" s="1702"/>
      <c r="VVZ2" s="1702"/>
      <c r="VWA2" s="1702"/>
      <c r="VWB2" s="1702"/>
      <c r="VWC2" s="1702"/>
      <c r="VWD2" s="1702"/>
      <c r="VWE2" s="1702"/>
      <c r="VWF2" s="1702"/>
      <c r="VWG2" s="1702"/>
      <c r="VWH2" s="1702"/>
      <c r="VWI2" s="1702"/>
      <c r="VWJ2" s="1702"/>
      <c r="VWK2" s="1702"/>
      <c r="VWL2" s="1702"/>
      <c r="VWM2" s="1702"/>
      <c r="VWN2" s="1702"/>
      <c r="VWO2" s="1702"/>
      <c r="VWP2" s="1702"/>
      <c r="VWQ2" s="1702"/>
      <c r="VWR2" s="1702"/>
      <c r="VWS2" s="1702"/>
      <c r="VWT2" s="1702"/>
      <c r="VWU2" s="1702"/>
      <c r="VWV2" s="1702"/>
      <c r="VWW2" s="1702"/>
      <c r="VWX2" s="1702"/>
      <c r="VWY2" s="1702"/>
      <c r="VWZ2" s="1702"/>
      <c r="VXA2" s="1702"/>
      <c r="VXB2" s="1702"/>
      <c r="VXC2" s="1702"/>
      <c r="VXD2" s="1702"/>
      <c r="VXE2" s="1702"/>
      <c r="VXF2" s="1702"/>
      <c r="VXG2" s="1702"/>
      <c r="VXH2" s="1702"/>
      <c r="VXI2" s="1702"/>
      <c r="VXJ2" s="1702"/>
      <c r="VXK2" s="1702"/>
      <c r="VXL2" s="1702"/>
      <c r="VXM2" s="1702"/>
      <c r="VXN2" s="1702"/>
      <c r="VXO2" s="1702"/>
      <c r="VXP2" s="1702"/>
      <c r="VXQ2" s="1702"/>
      <c r="VXR2" s="1702"/>
      <c r="VXS2" s="1702"/>
      <c r="VXT2" s="1702"/>
      <c r="VXU2" s="1702"/>
      <c r="VXV2" s="1702"/>
      <c r="VXW2" s="1702"/>
      <c r="VXX2" s="1702"/>
      <c r="VXY2" s="1702"/>
      <c r="VXZ2" s="1702"/>
      <c r="VYA2" s="1702"/>
      <c r="VYB2" s="1702"/>
      <c r="VYC2" s="1702"/>
      <c r="VYD2" s="1702"/>
      <c r="VYE2" s="1702"/>
      <c r="VYF2" s="1702"/>
      <c r="VYG2" s="1702"/>
      <c r="VYH2" s="1702"/>
      <c r="VYI2" s="1702"/>
      <c r="VYJ2" s="1702"/>
      <c r="VYK2" s="1702"/>
      <c r="VYL2" s="1702"/>
      <c r="VYM2" s="1702"/>
      <c r="VYN2" s="1702"/>
      <c r="VYO2" s="1702"/>
      <c r="VYP2" s="1702"/>
      <c r="VYQ2" s="1702"/>
      <c r="VYR2" s="1702"/>
      <c r="VYS2" s="1702"/>
      <c r="VYT2" s="1702"/>
      <c r="VYU2" s="1702"/>
      <c r="VYV2" s="1702"/>
      <c r="VYW2" s="1702"/>
      <c r="VYX2" s="1702"/>
      <c r="VYY2" s="1702"/>
      <c r="VYZ2" s="1702"/>
      <c r="VZA2" s="1702"/>
      <c r="VZB2" s="1702"/>
      <c r="VZC2" s="1702"/>
      <c r="VZD2" s="1702"/>
      <c r="VZE2" s="1702"/>
      <c r="VZF2" s="1702"/>
      <c r="VZG2" s="1702"/>
      <c r="VZH2" s="1702"/>
      <c r="VZI2" s="1702"/>
      <c r="VZJ2" s="1702"/>
      <c r="VZK2" s="1702"/>
      <c r="VZL2" s="1702"/>
      <c r="VZM2" s="1702"/>
      <c r="VZN2" s="1702"/>
      <c r="VZO2" s="1702"/>
      <c r="VZP2" s="1702"/>
      <c r="VZQ2" s="1702"/>
      <c r="VZR2" s="1702"/>
      <c r="VZS2" s="1702"/>
      <c r="VZT2" s="1702"/>
      <c r="VZU2" s="1702"/>
      <c r="VZV2" s="1702"/>
      <c r="VZW2" s="1702"/>
      <c r="VZX2" s="1702"/>
      <c r="VZY2" s="1702"/>
      <c r="VZZ2" s="1702"/>
      <c r="WAA2" s="1702"/>
      <c r="WAB2" s="1702"/>
      <c r="WAC2" s="1702"/>
      <c r="WAD2" s="1702"/>
      <c r="WAE2" s="1702"/>
      <c r="WAF2" s="1702"/>
      <c r="WAG2" s="1702"/>
      <c r="WAH2" s="1702"/>
      <c r="WAI2" s="1702"/>
      <c r="WAJ2" s="1702"/>
      <c r="WAK2" s="1702"/>
      <c r="WAL2" s="1702"/>
      <c r="WAM2" s="1702"/>
      <c r="WAN2" s="1702"/>
      <c r="WAO2" s="1702"/>
      <c r="WAP2" s="1702"/>
      <c r="WAQ2" s="1702"/>
      <c r="WAR2" s="1702"/>
      <c r="WAS2" s="1702"/>
      <c r="WAT2" s="1702"/>
      <c r="WAU2" s="1702"/>
      <c r="WAV2" s="1702"/>
      <c r="WAW2" s="1702"/>
      <c r="WAX2" s="1702"/>
      <c r="WAY2" s="1702"/>
      <c r="WAZ2" s="1702"/>
      <c r="WBA2" s="1702"/>
      <c r="WBB2" s="1702"/>
      <c r="WBC2" s="1702"/>
      <c r="WBD2" s="1702"/>
      <c r="WBE2" s="1702"/>
      <c r="WBF2" s="1702"/>
      <c r="WBG2" s="1702"/>
      <c r="WBH2" s="1702"/>
      <c r="WBI2" s="1702"/>
      <c r="WBJ2" s="1702"/>
      <c r="WBK2" s="1702"/>
      <c r="WBL2" s="1702"/>
      <c r="WBM2" s="1702"/>
      <c r="WBN2" s="1702"/>
      <c r="WBO2" s="1702"/>
      <c r="WBP2" s="1702"/>
      <c r="WBQ2" s="1702"/>
      <c r="WBR2" s="1702"/>
      <c r="WBS2" s="1702"/>
      <c r="WBT2" s="1702"/>
      <c r="WBU2" s="1702"/>
      <c r="WBV2" s="1702"/>
      <c r="WBW2" s="1702"/>
      <c r="WBX2" s="1702"/>
      <c r="WBY2" s="1702"/>
      <c r="WBZ2" s="1702"/>
      <c r="WCA2" s="1702"/>
      <c r="WCB2" s="1702"/>
      <c r="WCC2" s="1702"/>
      <c r="WCD2" s="1702"/>
      <c r="WCE2" s="1702"/>
      <c r="WCF2" s="1702"/>
      <c r="WCG2" s="1702"/>
      <c r="WCH2" s="1702"/>
      <c r="WCI2" s="1702"/>
      <c r="WCJ2" s="1702"/>
      <c r="WCK2" s="1702"/>
      <c r="WCL2" s="1702"/>
      <c r="WCM2" s="1702"/>
      <c r="WCN2" s="1702"/>
      <c r="WCO2" s="1702"/>
      <c r="WCP2" s="1702"/>
      <c r="WCQ2" s="1702"/>
      <c r="WCR2" s="1702"/>
      <c r="WCS2" s="1702"/>
      <c r="WCT2" s="1702"/>
      <c r="WCU2" s="1702"/>
      <c r="WCV2" s="1702"/>
      <c r="WCW2" s="1702"/>
      <c r="WCX2" s="1702"/>
      <c r="WCY2" s="1702"/>
      <c r="WCZ2" s="1702"/>
      <c r="WDA2" s="1702"/>
      <c r="WDB2" s="1702"/>
      <c r="WDC2" s="1702"/>
      <c r="WDD2" s="1702"/>
      <c r="WDE2" s="1702"/>
      <c r="WDF2" s="1702"/>
      <c r="WDG2" s="1702"/>
      <c r="WDH2" s="1702"/>
      <c r="WDI2" s="1702"/>
      <c r="WDJ2" s="1702"/>
      <c r="WDK2" s="1702"/>
      <c r="WDL2" s="1702"/>
      <c r="WDM2" s="1702"/>
      <c r="WDN2" s="1702"/>
      <c r="WDO2" s="1702"/>
      <c r="WDP2" s="1702"/>
      <c r="WDQ2" s="1702"/>
      <c r="WDR2" s="1702"/>
      <c r="WDS2" s="1702"/>
      <c r="WDT2" s="1702"/>
      <c r="WDU2" s="1702"/>
      <c r="WDV2" s="1702"/>
      <c r="WDW2" s="1702"/>
      <c r="WDX2" s="1702"/>
      <c r="WDY2" s="1702"/>
      <c r="WDZ2" s="1702"/>
      <c r="WEA2" s="1702"/>
      <c r="WEB2" s="1702"/>
      <c r="WEC2" s="1702"/>
      <c r="WED2" s="1702"/>
      <c r="WEE2" s="1702"/>
      <c r="WEF2" s="1702"/>
      <c r="WEG2" s="1702"/>
      <c r="WEH2" s="1702"/>
      <c r="WEI2" s="1702"/>
      <c r="WEJ2" s="1702"/>
      <c r="WEK2" s="1702"/>
      <c r="WEL2" s="1702"/>
      <c r="WEM2" s="1702"/>
      <c r="WEN2" s="1702"/>
      <c r="WEO2" s="1702"/>
      <c r="WEP2" s="1702"/>
      <c r="WEQ2" s="1702"/>
      <c r="WER2" s="1702"/>
      <c r="WES2" s="1702"/>
      <c r="WET2" s="1702"/>
      <c r="WEU2" s="1702"/>
      <c r="WEV2" s="1702"/>
      <c r="WEW2" s="1702"/>
      <c r="WEX2" s="1702"/>
      <c r="WEY2" s="1702"/>
      <c r="WEZ2" s="1702"/>
      <c r="WFA2" s="1702"/>
      <c r="WFB2" s="1702"/>
      <c r="WFC2" s="1702"/>
      <c r="WFD2" s="1702"/>
      <c r="WFE2" s="1702"/>
      <c r="WFF2" s="1702"/>
      <c r="WFG2" s="1702"/>
      <c r="WFH2" s="1702"/>
      <c r="WFI2" s="1702"/>
      <c r="WFJ2" s="1702"/>
      <c r="WFK2" s="1702"/>
      <c r="WFL2" s="1702"/>
      <c r="WFM2" s="1702"/>
      <c r="WFN2" s="1702"/>
      <c r="WFO2" s="1702"/>
      <c r="WFP2" s="1702"/>
      <c r="WFQ2" s="1702"/>
      <c r="WFR2" s="1702"/>
      <c r="WFS2" s="1702"/>
      <c r="WFT2" s="1702"/>
      <c r="WFU2" s="1702"/>
      <c r="WFV2" s="1702"/>
      <c r="WFW2" s="1702"/>
      <c r="WFX2" s="1702"/>
      <c r="WFY2" s="1702"/>
      <c r="WFZ2" s="1702"/>
      <c r="WGA2" s="1702"/>
      <c r="WGB2" s="1702"/>
      <c r="WGC2" s="1702"/>
      <c r="WGD2" s="1702"/>
      <c r="WGE2" s="1702"/>
      <c r="WGF2" s="1702"/>
      <c r="WGG2" s="1702"/>
      <c r="WGH2" s="1702"/>
      <c r="WGI2" s="1702"/>
      <c r="WGJ2" s="1702"/>
      <c r="WGK2" s="1702"/>
      <c r="WGL2" s="1702"/>
      <c r="WGM2" s="1702"/>
      <c r="WGN2" s="1702"/>
      <c r="WGO2" s="1702"/>
      <c r="WGP2" s="1702"/>
      <c r="WGQ2" s="1702"/>
      <c r="WGR2" s="1702"/>
      <c r="WGS2" s="1702"/>
      <c r="WGT2" s="1702"/>
      <c r="WGU2" s="1702"/>
      <c r="WGV2" s="1702"/>
      <c r="WGW2" s="1702"/>
      <c r="WGX2" s="1702"/>
      <c r="WGY2" s="1702"/>
      <c r="WGZ2" s="1702"/>
      <c r="WHA2" s="1702"/>
      <c r="WHB2" s="1702"/>
      <c r="WHC2" s="1702"/>
      <c r="WHD2" s="1702"/>
      <c r="WHE2" s="1702"/>
      <c r="WHF2" s="1702"/>
      <c r="WHG2" s="1702"/>
      <c r="WHH2" s="1702"/>
      <c r="WHI2" s="1702"/>
      <c r="WHJ2" s="1702"/>
      <c r="WHK2" s="1702"/>
      <c r="WHL2" s="1702"/>
      <c r="WHM2" s="1702"/>
      <c r="WHN2" s="1702"/>
      <c r="WHO2" s="1702"/>
      <c r="WHP2" s="1702"/>
      <c r="WHQ2" s="1702"/>
      <c r="WHR2" s="1702"/>
      <c r="WHS2" s="1702"/>
      <c r="WHT2" s="1702"/>
      <c r="WHU2" s="1702"/>
      <c r="WHV2" s="1702"/>
      <c r="WHW2" s="1702"/>
      <c r="WHX2" s="1702"/>
      <c r="WHY2" s="1702"/>
      <c r="WHZ2" s="1702"/>
      <c r="WIA2" s="1702"/>
      <c r="WIB2" s="1702"/>
      <c r="WIC2" s="1702"/>
      <c r="WID2" s="1702"/>
      <c r="WIE2" s="1702"/>
      <c r="WIF2" s="1702"/>
      <c r="WIG2" s="1702"/>
      <c r="WIH2" s="1702"/>
      <c r="WII2" s="1702"/>
      <c r="WIJ2" s="1702"/>
      <c r="WIK2" s="1702"/>
      <c r="WIL2" s="1702"/>
      <c r="WIM2" s="1702"/>
      <c r="WIN2" s="1702"/>
      <c r="WIO2" s="1702"/>
      <c r="WIP2" s="1702"/>
      <c r="WIQ2" s="1702"/>
      <c r="WIR2" s="1702"/>
      <c r="WIS2" s="1702"/>
      <c r="WIT2" s="1702"/>
      <c r="WIU2" s="1702"/>
      <c r="WIV2" s="1702"/>
      <c r="WIW2" s="1702"/>
      <c r="WIX2" s="1702"/>
      <c r="WIY2" s="1702"/>
      <c r="WIZ2" s="1702"/>
      <c r="WJA2" s="1702"/>
      <c r="WJB2" s="1702"/>
      <c r="WJC2" s="1702"/>
      <c r="WJD2" s="1702"/>
      <c r="WJE2" s="1702"/>
      <c r="WJF2" s="1702"/>
      <c r="WJG2" s="1702"/>
      <c r="WJH2" s="1702"/>
      <c r="WJI2" s="1702"/>
      <c r="WJJ2" s="1702"/>
      <c r="WJK2" s="1702"/>
      <c r="WJL2" s="1702"/>
      <c r="WJM2" s="1702"/>
      <c r="WJN2" s="1702"/>
      <c r="WJO2" s="1702"/>
      <c r="WJP2" s="1702"/>
      <c r="WJQ2" s="1702"/>
      <c r="WJR2" s="1702"/>
      <c r="WJS2" s="1702"/>
      <c r="WJT2" s="1702"/>
      <c r="WJU2" s="1702"/>
      <c r="WJV2" s="1702"/>
      <c r="WJW2" s="1702"/>
      <c r="WJX2" s="1702"/>
      <c r="WJY2" s="1702"/>
      <c r="WJZ2" s="1702"/>
      <c r="WKA2" s="1702"/>
      <c r="WKB2" s="1702"/>
      <c r="WKC2" s="1702"/>
      <c r="WKD2" s="1702"/>
      <c r="WKE2" s="1702"/>
      <c r="WKF2" s="1702"/>
      <c r="WKG2" s="1702"/>
      <c r="WKH2" s="1702"/>
      <c r="WKI2" s="1702"/>
      <c r="WKJ2" s="1702"/>
      <c r="WKK2" s="1702"/>
      <c r="WKL2" s="1702"/>
      <c r="WKM2" s="1702"/>
      <c r="WKN2" s="1702"/>
      <c r="WKO2" s="1702"/>
      <c r="WKP2" s="1702"/>
      <c r="WKQ2" s="1702"/>
      <c r="WKR2" s="1702"/>
      <c r="WKS2" s="1702"/>
      <c r="WKT2" s="1702"/>
      <c r="WKU2" s="1702"/>
      <c r="WKV2" s="1702"/>
      <c r="WKW2" s="1702"/>
      <c r="WKX2" s="1702"/>
      <c r="WKY2" s="1702"/>
      <c r="WKZ2" s="1702"/>
      <c r="WLA2" s="1702"/>
      <c r="WLB2" s="1702"/>
      <c r="WLC2" s="1702"/>
      <c r="WLD2" s="1702"/>
      <c r="WLE2" s="1702"/>
      <c r="WLF2" s="1702"/>
      <c r="WLG2" s="1702"/>
      <c r="WLH2" s="1702"/>
      <c r="WLI2" s="1702"/>
      <c r="WLJ2" s="1702"/>
      <c r="WLK2" s="1702"/>
      <c r="WLL2" s="1702"/>
      <c r="WLM2" s="1702"/>
      <c r="WLN2" s="1702"/>
      <c r="WLO2" s="1702"/>
      <c r="WLP2" s="1702"/>
      <c r="WLQ2" s="1702"/>
      <c r="WLR2" s="1702"/>
      <c r="WLS2" s="1702"/>
      <c r="WLT2" s="1702"/>
      <c r="WLU2" s="1702"/>
      <c r="WLV2" s="1702"/>
      <c r="WLW2" s="1702"/>
      <c r="WLX2" s="1702"/>
      <c r="WLY2" s="1702"/>
      <c r="WLZ2" s="1702"/>
      <c r="WMA2" s="1702"/>
      <c r="WMB2" s="1702"/>
      <c r="WMC2" s="1702"/>
      <c r="WMD2" s="1702"/>
      <c r="WME2" s="1702"/>
      <c r="WMF2" s="1702"/>
      <c r="WMG2" s="1702"/>
      <c r="WMH2" s="1702"/>
      <c r="WMI2" s="1702"/>
      <c r="WMJ2" s="1702"/>
      <c r="WMK2" s="1702"/>
      <c r="WML2" s="1702"/>
      <c r="WMM2" s="1702"/>
      <c r="WMN2" s="1702"/>
      <c r="WMO2" s="1702"/>
      <c r="WMP2" s="1702"/>
      <c r="WMQ2" s="1702"/>
      <c r="WMR2" s="1702"/>
      <c r="WMS2" s="1702"/>
      <c r="WMT2" s="1702"/>
      <c r="WMU2" s="1702"/>
      <c r="WMV2" s="1702"/>
      <c r="WMW2" s="1702"/>
      <c r="WMX2" s="1702"/>
      <c r="WMY2" s="1702"/>
      <c r="WMZ2" s="1702"/>
      <c r="WNA2" s="1702"/>
      <c r="WNB2" s="1702"/>
      <c r="WNC2" s="1702"/>
      <c r="WND2" s="1702"/>
      <c r="WNE2" s="1702"/>
      <c r="WNF2" s="1702"/>
      <c r="WNG2" s="1702"/>
      <c r="WNH2" s="1702"/>
      <c r="WNI2" s="1702"/>
      <c r="WNJ2" s="1702"/>
      <c r="WNK2" s="1702"/>
      <c r="WNL2" s="1702"/>
      <c r="WNM2" s="1702"/>
      <c r="WNN2" s="1702"/>
      <c r="WNO2" s="1702"/>
      <c r="WNP2" s="1702"/>
      <c r="WNQ2" s="1702"/>
      <c r="WNR2" s="1702"/>
      <c r="WNS2" s="1702"/>
      <c r="WNT2" s="1702"/>
      <c r="WNU2" s="1702"/>
      <c r="WNV2" s="1702"/>
      <c r="WNW2" s="1702"/>
      <c r="WNX2" s="1702"/>
      <c r="WNY2" s="1702"/>
      <c r="WNZ2" s="1702"/>
      <c r="WOA2" s="1702"/>
      <c r="WOB2" s="1702"/>
      <c r="WOC2" s="1702"/>
      <c r="WOD2" s="1702"/>
      <c r="WOE2" s="1702"/>
      <c r="WOF2" s="1702"/>
      <c r="WOG2" s="1702"/>
      <c r="WOH2" s="1702"/>
      <c r="WOI2" s="1702"/>
      <c r="WOJ2" s="1702"/>
      <c r="WOK2" s="1702"/>
      <c r="WOL2" s="1702"/>
      <c r="WOM2" s="1702"/>
      <c r="WON2" s="1702"/>
      <c r="WOO2" s="1702"/>
      <c r="WOP2" s="1702"/>
      <c r="WOQ2" s="1702"/>
      <c r="WOR2" s="1702"/>
      <c r="WOS2" s="1702"/>
      <c r="WOT2" s="1702"/>
      <c r="WOU2" s="1702"/>
      <c r="WOV2" s="1702"/>
      <c r="WOW2" s="1702"/>
      <c r="WOX2" s="1702"/>
      <c r="WOY2" s="1702"/>
      <c r="WOZ2" s="1702"/>
      <c r="WPA2" s="1702"/>
      <c r="WPB2" s="1702"/>
      <c r="WPC2" s="1702"/>
      <c r="WPD2" s="1702"/>
      <c r="WPE2" s="1702"/>
      <c r="WPF2" s="1702"/>
      <c r="WPG2" s="1702"/>
      <c r="WPH2" s="1702"/>
      <c r="WPI2" s="1702"/>
      <c r="WPJ2" s="1702"/>
      <c r="WPK2" s="1702"/>
      <c r="WPL2" s="1702"/>
      <c r="WPM2" s="1702"/>
      <c r="WPN2" s="1702"/>
      <c r="WPO2" s="1702"/>
      <c r="WPP2" s="1702"/>
      <c r="WPQ2" s="1702"/>
      <c r="WPR2" s="1702"/>
      <c r="WPS2" s="1702"/>
      <c r="WPT2" s="1702"/>
      <c r="WPU2" s="1702"/>
      <c r="WPV2" s="1702"/>
      <c r="WPW2" s="1702"/>
      <c r="WPX2" s="1702"/>
      <c r="WPY2" s="1702"/>
      <c r="WPZ2" s="1702"/>
      <c r="WQA2" s="1702"/>
      <c r="WQB2" s="1702"/>
      <c r="WQC2" s="1702"/>
      <c r="WQD2" s="1702"/>
      <c r="WQE2" s="1702"/>
      <c r="WQF2" s="1702"/>
      <c r="WQG2" s="1702"/>
      <c r="WQH2" s="1702"/>
      <c r="WQI2" s="1702"/>
      <c r="WQJ2" s="1702"/>
      <c r="WQK2" s="1702"/>
      <c r="WQL2" s="1702"/>
      <c r="WQM2" s="1702"/>
      <c r="WQN2" s="1702"/>
      <c r="WQO2" s="1702"/>
      <c r="WQP2" s="1702"/>
      <c r="WQQ2" s="1702"/>
      <c r="WQR2" s="1702"/>
      <c r="WQS2" s="1702"/>
      <c r="WQT2" s="1702"/>
      <c r="WQU2" s="1702"/>
      <c r="WQV2" s="1702"/>
      <c r="WQW2" s="1702"/>
      <c r="WQX2" s="1702"/>
      <c r="WQY2" s="1702"/>
      <c r="WQZ2" s="1702"/>
      <c r="WRA2" s="1702"/>
      <c r="WRB2" s="1702"/>
      <c r="WRC2" s="1702"/>
      <c r="WRD2" s="1702"/>
      <c r="WRE2" s="1702"/>
      <c r="WRF2" s="1702"/>
      <c r="WRG2" s="1702"/>
      <c r="WRH2" s="1702"/>
      <c r="WRI2" s="1702"/>
      <c r="WRJ2" s="1702"/>
      <c r="WRK2" s="1702"/>
      <c r="WRL2" s="1702"/>
      <c r="WRM2" s="1702"/>
      <c r="WRN2" s="1702"/>
      <c r="WRO2" s="1702"/>
      <c r="WRP2" s="1702"/>
      <c r="WRQ2" s="1702"/>
      <c r="WRR2" s="1702"/>
      <c r="WRS2" s="1702"/>
      <c r="WRT2" s="1702"/>
      <c r="WRU2" s="1702"/>
      <c r="WRV2" s="1702"/>
      <c r="WRW2" s="1702"/>
      <c r="WRX2" s="1702"/>
      <c r="WRY2" s="1702"/>
      <c r="WRZ2" s="1702"/>
      <c r="WSA2" s="1702"/>
      <c r="WSB2" s="1702"/>
      <c r="WSC2" s="1702"/>
      <c r="WSD2" s="1702"/>
      <c r="WSE2" s="1702"/>
      <c r="WSF2" s="1702"/>
      <c r="WSG2" s="1702"/>
      <c r="WSH2" s="1702"/>
      <c r="WSI2" s="1702"/>
      <c r="WSJ2" s="1702"/>
      <c r="WSK2" s="1702"/>
      <c r="WSL2" s="1702"/>
      <c r="WSM2" s="1702"/>
      <c r="WSN2" s="1702"/>
      <c r="WSO2" s="1702"/>
      <c r="WSP2" s="1702"/>
      <c r="WSQ2" s="1702"/>
      <c r="WSR2" s="1702"/>
      <c r="WSS2" s="1702"/>
      <c r="WST2" s="1702"/>
      <c r="WSU2" s="1702"/>
      <c r="WSV2" s="1702"/>
      <c r="WSW2" s="1702"/>
      <c r="WSX2" s="1702"/>
      <c r="WSY2" s="1702"/>
      <c r="WSZ2" s="1702"/>
      <c r="WTA2" s="1702"/>
      <c r="WTB2" s="1702"/>
      <c r="WTC2" s="1702"/>
      <c r="WTD2" s="1702"/>
      <c r="WTE2" s="1702"/>
      <c r="WTF2" s="1702"/>
      <c r="WTG2" s="1702"/>
      <c r="WTH2" s="1702"/>
      <c r="WTI2" s="1702"/>
      <c r="WTJ2" s="1702"/>
      <c r="WTK2" s="1702"/>
      <c r="WTL2" s="1702"/>
      <c r="WTM2" s="1702"/>
      <c r="WTN2" s="1702"/>
      <c r="WTO2" s="1702"/>
      <c r="WTP2" s="1702"/>
      <c r="WTQ2" s="1702"/>
      <c r="WTR2" s="1702"/>
      <c r="WTS2" s="1702"/>
      <c r="WTT2" s="1702"/>
      <c r="WTU2" s="1702"/>
      <c r="WTV2" s="1702"/>
      <c r="WTW2" s="1702"/>
      <c r="WTX2" s="1702"/>
      <c r="WTY2" s="1702"/>
      <c r="WTZ2" s="1702"/>
      <c r="WUA2" s="1702"/>
      <c r="WUB2" s="1702"/>
      <c r="WUC2" s="1702"/>
      <c r="WUD2" s="1702"/>
      <c r="WUE2" s="1702"/>
      <c r="WUF2" s="1702"/>
      <c r="WUG2" s="1702"/>
      <c r="WUH2" s="1702"/>
      <c r="WUI2" s="1702"/>
      <c r="WUJ2" s="1702"/>
      <c r="WUK2" s="1702"/>
      <c r="WUL2" s="1702"/>
      <c r="WUM2" s="1702"/>
      <c r="WUN2" s="1702"/>
      <c r="WUO2" s="1702"/>
      <c r="WUP2" s="1702"/>
      <c r="WUQ2" s="1702"/>
      <c r="WUR2" s="1702"/>
      <c r="WUS2" s="1702"/>
      <c r="WUT2" s="1702"/>
      <c r="WUU2" s="1702"/>
      <c r="WUV2" s="1702"/>
      <c r="WUW2" s="1702"/>
      <c r="WUX2" s="1702"/>
      <c r="WUY2" s="1702"/>
      <c r="WUZ2" s="1702"/>
      <c r="WVA2" s="1702"/>
      <c r="WVB2" s="1702"/>
      <c r="WVC2" s="1702"/>
      <c r="WVD2" s="1702"/>
      <c r="WVE2" s="1702"/>
      <c r="WVF2" s="1702"/>
      <c r="WVG2" s="1702"/>
      <c r="WVH2" s="1702"/>
      <c r="WVI2" s="1702"/>
      <c r="WVJ2" s="1702"/>
      <c r="WVK2" s="1702"/>
      <c r="WVL2" s="1702"/>
      <c r="WVM2" s="1702"/>
      <c r="WVN2" s="1702"/>
      <c r="WVO2" s="1702"/>
      <c r="WVP2" s="1702"/>
      <c r="WVQ2" s="1702"/>
      <c r="WVR2" s="1702"/>
      <c r="WVS2" s="1702"/>
      <c r="WVT2" s="1702"/>
      <c r="WVU2" s="1702"/>
      <c r="WVV2" s="1702"/>
      <c r="WVW2" s="1702"/>
      <c r="WVX2" s="1702"/>
      <c r="WVY2" s="1702"/>
      <c r="WVZ2" s="1702"/>
      <c r="WWA2" s="1702"/>
      <c r="WWB2" s="1702"/>
      <c r="WWC2" s="1702"/>
      <c r="WWD2" s="1702"/>
      <c r="WWE2" s="1702"/>
      <c r="WWF2" s="1702"/>
      <c r="WWG2" s="1702"/>
      <c r="WWH2" s="1702"/>
      <c r="WWI2" s="1702"/>
      <c r="WWJ2" s="1702"/>
      <c r="WWK2" s="1702"/>
      <c r="WWL2" s="1702"/>
      <c r="WWM2" s="1702"/>
      <c r="WWN2" s="1702"/>
      <c r="WWO2" s="1702"/>
      <c r="WWP2" s="1702"/>
      <c r="WWQ2" s="1702"/>
      <c r="WWR2" s="1702"/>
      <c r="WWS2" s="1702"/>
      <c r="WWT2" s="1702"/>
      <c r="WWU2" s="1702"/>
      <c r="WWV2" s="1702"/>
      <c r="WWW2" s="1702"/>
      <c r="WWX2" s="1702"/>
      <c r="WWY2" s="1702"/>
      <c r="WWZ2" s="1702"/>
      <c r="WXA2" s="1702"/>
      <c r="WXB2" s="1702"/>
      <c r="WXC2" s="1702"/>
      <c r="WXD2" s="1702"/>
      <c r="WXE2" s="1702"/>
      <c r="WXF2" s="1702"/>
      <c r="WXG2" s="1702"/>
      <c r="WXH2" s="1702"/>
      <c r="WXI2" s="1702"/>
      <c r="WXJ2" s="1702"/>
      <c r="WXK2" s="1702"/>
      <c r="WXL2" s="1702"/>
      <c r="WXM2" s="1702"/>
      <c r="WXN2" s="1702"/>
      <c r="WXO2" s="1702"/>
      <c r="WXP2" s="1702"/>
      <c r="WXQ2" s="1702"/>
      <c r="WXR2" s="1702"/>
      <c r="WXS2" s="1702"/>
      <c r="WXT2" s="1702"/>
      <c r="WXU2" s="1702"/>
      <c r="WXV2" s="1702"/>
      <c r="WXW2" s="1702"/>
      <c r="WXX2" s="1702"/>
      <c r="WXY2" s="1702"/>
      <c r="WXZ2" s="1702"/>
      <c r="WYA2" s="1702"/>
      <c r="WYB2" s="1702"/>
      <c r="WYC2" s="1702"/>
      <c r="WYD2" s="1702"/>
      <c r="WYE2" s="1702"/>
      <c r="WYF2" s="1702"/>
      <c r="WYG2" s="1702"/>
      <c r="WYH2" s="1702"/>
      <c r="WYI2" s="1702"/>
      <c r="WYJ2" s="1702"/>
      <c r="WYK2" s="1702"/>
      <c r="WYL2" s="1702"/>
      <c r="WYM2" s="1702"/>
      <c r="WYN2" s="1702"/>
      <c r="WYO2" s="1702"/>
      <c r="WYP2" s="1702"/>
      <c r="WYQ2" s="1702"/>
      <c r="WYR2" s="1702"/>
      <c r="WYS2" s="1702"/>
      <c r="WYT2" s="1702"/>
      <c r="WYU2" s="1702"/>
      <c r="WYV2" s="1702"/>
      <c r="WYW2" s="1702"/>
      <c r="WYX2" s="1702"/>
      <c r="WYY2" s="1702"/>
      <c r="WYZ2" s="1702"/>
      <c r="WZA2" s="1702"/>
      <c r="WZB2" s="1702"/>
      <c r="WZC2" s="1702"/>
      <c r="WZD2" s="1702"/>
      <c r="WZE2" s="1702"/>
      <c r="WZF2" s="1702"/>
      <c r="WZG2" s="1702"/>
      <c r="WZH2" s="1702"/>
      <c r="WZI2" s="1702"/>
      <c r="WZJ2" s="1702"/>
      <c r="WZK2" s="1702"/>
      <c r="WZL2" s="1702"/>
      <c r="WZM2" s="1702"/>
      <c r="WZN2" s="1702"/>
      <c r="WZO2" s="1702"/>
      <c r="WZP2" s="1702"/>
      <c r="WZQ2" s="1702"/>
      <c r="WZR2" s="1702"/>
      <c r="WZS2" s="1702"/>
      <c r="WZT2" s="1702"/>
      <c r="WZU2" s="1702"/>
      <c r="WZV2" s="1702"/>
      <c r="WZW2" s="1702"/>
      <c r="WZX2" s="1702"/>
      <c r="WZY2" s="1702"/>
      <c r="WZZ2" s="1702"/>
      <c r="XAA2" s="1702"/>
      <c r="XAB2" s="1702"/>
      <c r="XAC2" s="1702"/>
      <c r="XAD2" s="1702"/>
      <c r="XAE2" s="1702"/>
      <c r="XAF2" s="1702"/>
      <c r="XAG2" s="1702"/>
      <c r="XAH2" s="1702"/>
      <c r="XAI2" s="1702"/>
      <c r="XAJ2" s="1702"/>
      <c r="XAK2" s="1702"/>
      <c r="XAL2" s="1702"/>
      <c r="XAM2" s="1702"/>
      <c r="XAN2" s="1702"/>
      <c r="XAO2" s="1702"/>
      <c r="XAP2" s="1702"/>
      <c r="XAQ2" s="1702"/>
      <c r="XAR2" s="1702"/>
      <c r="XAS2" s="1702"/>
      <c r="XAT2" s="1702"/>
      <c r="XAU2" s="1702"/>
      <c r="XAV2" s="1702"/>
      <c r="XAW2" s="1702"/>
      <c r="XAX2" s="1702"/>
      <c r="XAY2" s="1702"/>
      <c r="XAZ2" s="1702"/>
      <c r="XBA2" s="1702"/>
      <c r="XBB2" s="1702"/>
      <c r="XBC2" s="1702"/>
      <c r="XBD2" s="1702"/>
      <c r="XBE2" s="1702"/>
      <c r="XBF2" s="1702"/>
      <c r="XBG2" s="1702"/>
      <c r="XBH2" s="1702"/>
      <c r="XBI2" s="1702"/>
      <c r="XBJ2" s="1702"/>
      <c r="XBK2" s="1702"/>
      <c r="XBL2" s="1702"/>
      <c r="XBM2" s="1702"/>
      <c r="XBN2" s="1702"/>
      <c r="XBO2" s="1702"/>
      <c r="XBP2" s="1702"/>
      <c r="XBQ2" s="1702"/>
      <c r="XBR2" s="1702"/>
      <c r="XBS2" s="1702"/>
      <c r="XBT2" s="1702"/>
      <c r="XBU2" s="1702"/>
      <c r="XBV2" s="1702"/>
      <c r="XBW2" s="1702"/>
      <c r="XBX2" s="1702"/>
      <c r="XBY2" s="1702"/>
      <c r="XBZ2" s="1702"/>
      <c r="XCA2" s="1702"/>
      <c r="XCB2" s="1702"/>
      <c r="XCC2" s="1702"/>
      <c r="XCD2" s="1702"/>
      <c r="XCE2" s="1702"/>
      <c r="XCF2" s="1702"/>
      <c r="XCG2" s="1702"/>
      <c r="XCH2" s="1702"/>
      <c r="XCI2" s="1702"/>
      <c r="XCJ2" s="1702"/>
      <c r="XCK2" s="1702"/>
      <c r="XCL2" s="1702"/>
      <c r="XCM2" s="1702"/>
      <c r="XCN2" s="1702"/>
      <c r="XCO2" s="1702"/>
      <c r="XCP2" s="1702"/>
      <c r="XCQ2" s="1702"/>
      <c r="XCR2" s="1702"/>
      <c r="XCS2" s="1702"/>
      <c r="XCT2" s="1702"/>
      <c r="XCU2" s="1702"/>
      <c r="XCV2" s="1702"/>
      <c r="XCW2" s="1702"/>
      <c r="XCX2" s="1702"/>
      <c r="XCY2" s="1702"/>
      <c r="XCZ2" s="1702"/>
      <c r="XDA2" s="1702"/>
      <c r="XDB2" s="1702"/>
      <c r="XDC2" s="1702"/>
      <c r="XDD2" s="1702"/>
      <c r="XDE2" s="1702"/>
      <c r="XDF2" s="1702"/>
      <c r="XDG2" s="1702"/>
      <c r="XDH2" s="1702"/>
      <c r="XDI2" s="1702"/>
      <c r="XDJ2" s="1702"/>
      <c r="XDK2" s="1702"/>
      <c r="XDL2" s="1702"/>
      <c r="XDM2" s="1702"/>
      <c r="XDN2" s="1702"/>
      <c r="XDO2" s="1702"/>
      <c r="XDP2" s="1702"/>
      <c r="XDQ2" s="1702"/>
      <c r="XDR2" s="1702"/>
      <c r="XDS2" s="1702"/>
      <c r="XDT2" s="1702"/>
      <c r="XDU2" s="1702"/>
      <c r="XDV2" s="1702"/>
      <c r="XDW2" s="1702"/>
      <c r="XDX2" s="1702"/>
      <c r="XDY2" s="1702"/>
      <c r="XDZ2" s="1702"/>
      <c r="XEA2" s="1702"/>
      <c r="XEB2" s="1702"/>
      <c r="XEC2" s="1702"/>
      <c r="XED2" s="1702"/>
      <c r="XEE2" s="1702"/>
      <c r="XEF2" s="1702"/>
      <c r="XEG2" s="1702"/>
      <c r="XEH2" s="1702"/>
      <c r="XEI2" s="1702"/>
      <c r="XEJ2" s="1702"/>
      <c r="XEK2" s="1702"/>
      <c r="XEL2" s="1702"/>
      <c r="XEM2" s="1702"/>
      <c r="XEN2" s="1702"/>
      <c r="XEO2" s="1702"/>
      <c r="XEP2" s="1702"/>
      <c r="XEQ2" s="1702"/>
      <c r="XER2" s="1702"/>
      <c r="XES2" s="1702"/>
      <c r="XET2" s="1702"/>
      <c r="XEU2" s="1702"/>
      <c r="XEV2" s="1702"/>
      <c r="XEW2" s="1702"/>
      <c r="XEX2" s="1702"/>
      <c r="XEY2" s="1702"/>
      <c r="XEZ2" s="1702"/>
      <c r="XFA2" s="1702"/>
      <c r="XFB2" s="1702"/>
      <c r="XFC2" s="1702"/>
      <c r="XFD2" s="1702"/>
    </row>
    <row r="3" spans="1:16384" x14ac:dyDescent="0.2">
      <c r="B3" s="1705"/>
      <c r="C3" s="1705"/>
      <c r="D3" s="1705"/>
      <c r="E3" s="1705"/>
      <c r="F3" s="1705"/>
      <c r="G3" s="1705"/>
      <c r="H3" s="862"/>
      <c r="I3" s="943"/>
      <c r="J3" s="943"/>
      <c r="K3" s="943"/>
      <c r="L3" s="943"/>
      <c r="M3" s="943"/>
    </row>
    <row r="4" spans="1:16384" ht="18" customHeight="1" x14ac:dyDescent="0.2">
      <c r="A4" s="944"/>
      <c r="B4" s="1706" t="s">
        <v>668</v>
      </c>
      <c r="C4" s="1706"/>
      <c r="D4" s="1706"/>
      <c r="E4" s="1706"/>
      <c r="F4" s="1706"/>
      <c r="G4" s="1706"/>
      <c r="H4" s="1706"/>
      <c r="I4" s="945"/>
      <c r="J4" s="945"/>
      <c r="K4" s="945"/>
      <c r="L4" s="945"/>
    </row>
    <row r="5" spans="1:16384" ht="12.75" customHeight="1" x14ac:dyDescent="0.2">
      <c r="A5" s="944"/>
      <c r="B5" s="1706"/>
      <c r="C5" s="1706"/>
      <c r="D5" s="1706"/>
      <c r="E5" s="1706"/>
      <c r="F5" s="1706"/>
      <c r="G5" s="1706"/>
      <c r="H5" s="1706"/>
      <c r="I5" s="1706"/>
      <c r="J5" s="1706"/>
      <c r="K5" s="1706"/>
      <c r="L5" s="1706"/>
    </row>
    <row r="6" spans="1:16384" ht="16.5" customHeight="1" thickBot="1" x14ac:dyDescent="0.25">
      <c r="A6" s="946"/>
      <c r="B6" s="1707" t="s">
        <v>362</v>
      </c>
      <c r="C6" s="1707"/>
      <c r="D6" s="1707"/>
      <c r="E6" s="1707"/>
      <c r="F6" s="1707"/>
      <c r="G6" s="1707"/>
      <c r="H6" s="1707"/>
      <c r="I6" s="443"/>
      <c r="J6" s="443"/>
      <c r="K6" s="443"/>
      <c r="L6" s="443"/>
    </row>
    <row r="7" spans="1:16384" ht="86.25" customHeight="1" thickBot="1" x14ac:dyDescent="0.25">
      <c r="A7" s="967" t="s">
        <v>636</v>
      </c>
      <c r="B7" s="1593" t="s">
        <v>46</v>
      </c>
      <c r="C7" s="868" t="str">
        <f>'1. mell.bevétel_össz'!C8</f>
        <v>2023. évi eredeti előirányzat
2/2023. (II.14.)</v>
      </c>
      <c r="D7" s="867" t="str">
        <f>'1. mell.bevétel_össz'!D8</f>
        <v>Módosított előirányzat a 14/2023.  (VI.29.)  rendelet szerint</v>
      </c>
      <c r="E7" s="868" t="str">
        <f>'1. mell.bevétel_össz'!E8</f>
        <v>Módosított előirányzat a 18/2023. (IX.26.)  rendelet szerint</v>
      </c>
      <c r="F7" s="868" t="str">
        <f>'1. mell.bevétel_össz'!F8</f>
        <v>Módosított előirányzat a 23/2023. (XII.14.)  rendelet szerint</v>
      </c>
      <c r="G7" s="868" t="str">
        <f>'1. mell.bevétel_össz'!G8</f>
        <v>Módosított előirányzat a …../2024. (II…..)  rendelet szerint</v>
      </c>
      <c r="H7" s="821" t="str">
        <f>'1. mell.bevétel_össz'!H8</f>
        <v>Változás a 23/2023. (XII.14) rendelethez képest</v>
      </c>
      <c r="I7" s="1247" t="str">
        <f>'1. mell.bevétel_össz'!I8</f>
        <v>2023. évi teljesítés              2023.06.30-ig</v>
      </c>
      <c r="J7" s="897" t="str">
        <f>'1. mell.bevétel_össz'!J8</f>
        <v>2023. évi teljesítés              2023.09.30-ig</v>
      </c>
      <c r="K7" s="897" t="str">
        <f>'1. mell.bevétel_össz'!K8</f>
        <v>2023. évi teljesítés              2023.12.31-ig</v>
      </c>
      <c r="L7" s="897" t="str">
        <f>'1. mell.bevétel_össz'!L8</f>
        <v>Teljesítés %-a</v>
      </c>
      <c r="N7" s="441" t="s">
        <v>385</v>
      </c>
    </row>
    <row r="8" spans="1:16384" ht="24.95" customHeight="1" thickBot="1" x14ac:dyDescent="0.25">
      <c r="A8" s="898"/>
      <c r="B8" s="899" t="s">
        <v>258</v>
      </c>
      <c r="C8" s="901">
        <f>C9+C19</f>
        <v>1463664898</v>
      </c>
      <c r="D8" s="900">
        <f>D9+D19</f>
        <v>1528324190</v>
      </c>
      <c r="E8" s="901">
        <f>E9+E19</f>
        <v>1835779040</v>
      </c>
      <c r="F8" s="901">
        <f>F9+F19</f>
        <v>1846189599</v>
      </c>
      <c r="G8" s="901">
        <f>G9+G19</f>
        <v>1846189599</v>
      </c>
      <c r="H8" s="819">
        <f>+G8-F8</f>
        <v>0</v>
      </c>
      <c r="I8" s="1248">
        <f>I9+I25</f>
        <v>0</v>
      </c>
      <c r="J8" s="902">
        <f>J9+J25</f>
        <v>0</v>
      </c>
      <c r="K8" s="902">
        <f>K9+K25</f>
        <v>0</v>
      </c>
      <c r="L8" s="902">
        <f>L9+L25</f>
        <v>0</v>
      </c>
    </row>
    <row r="9" spans="1:16384" s="860" customFormat="1" ht="20.100000000000001" customHeight="1" x14ac:dyDescent="0.2">
      <c r="A9" s="903" t="s">
        <v>343</v>
      </c>
      <c r="B9" s="978" t="s">
        <v>259</v>
      </c>
      <c r="C9" s="1224">
        <f>SUM(C10:C18)</f>
        <v>43030000</v>
      </c>
      <c r="D9" s="1297">
        <f>SUM(D10:D18)</f>
        <v>13053382</v>
      </c>
      <c r="E9" s="1224">
        <f>SUM(E10:E18)</f>
        <v>80253382</v>
      </c>
      <c r="F9" s="1224">
        <f>SUM(F10:F18)</f>
        <v>80313941</v>
      </c>
      <c r="G9" s="1224">
        <f>SUM(G10:G18)</f>
        <v>80313941</v>
      </c>
      <c r="H9" s="1609">
        <f t="shared" ref="H9:H68" si="0">+G9-F9</f>
        <v>0</v>
      </c>
      <c r="I9" s="905">
        <f>SUM(I10:I18)</f>
        <v>0</v>
      </c>
      <c r="J9" s="904">
        <f>SUM(J10:J18)</f>
        <v>0</v>
      </c>
      <c r="K9" s="904">
        <f>SUM(K10:K18)</f>
        <v>0</v>
      </c>
      <c r="L9" s="904">
        <f>SUM(L10:L18)</f>
        <v>0</v>
      </c>
      <c r="M9" s="959"/>
    </row>
    <row r="10" spans="1:16384" ht="18" customHeight="1" x14ac:dyDescent="0.2">
      <c r="A10" s="906">
        <v>132102</v>
      </c>
      <c r="B10" s="1002" t="s">
        <v>529</v>
      </c>
      <c r="C10" s="948">
        <v>8000000</v>
      </c>
      <c r="D10" s="907">
        <v>8000000</v>
      </c>
      <c r="E10" s="947">
        <v>8000000</v>
      </c>
      <c r="F10" s="947">
        <v>8000000</v>
      </c>
      <c r="G10" s="948">
        <v>8000000</v>
      </c>
      <c r="H10" s="1012">
        <f t="shared" si="0"/>
        <v>0</v>
      </c>
      <c r="I10" s="951"/>
      <c r="J10" s="949"/>
      <c r="K10" s="949"/>
      <c r="L10" s="949"/>
    </row>
    <row r="11" spans="1:16384" ht="18" customHeight="1" x14ac:dyDescent="0.2">
      <c r="A11" s="906">
        <v>132206</v>
      </c>
      <c r="B11" s="1027" t="s">
        <v>75</v>
      </c>
      <c r="C11" s="948">
        <v>4700000</v>
      </c>
      <c r="D11" s="907">
        <v>4700000</v>
      </c>
      <c r="E11" s="947">
        <v>4700000</v>
      </c>
      <c r="F11" s="947">
        <v>4700000</v>
      </c>
      <c r="G11" s="948">
        <v>4700000</v>
      </c>
      <c r="H11" s="1012">
        <f t="shared" si="0"/>
        <v>0</v>
      </c>
      <c r="I11" s="951"/>
      <c r="J11" s="949"/>
      <c r="K11" s="949"/>
      <c r="L11" s="949"/>
    </row>
    <row r="12" spans="1:16384" ht="18" customHeight="1" x14ac:dyDescent="0.2">
      <c r="A12" s="906">
        <v>133602</v>
      </c>
      <c r="B12" s="1002" t="s">
        <v>284</v>
      </c>
      <c r="C12" s="1225">
        <v>300000</v>
      </c>
      <c r="D12" s="812">
        <v>300000</v>
      </c>
      <c r="E12" s="908">
        <v>300000</v>
      </c>
      <c r="F12" s="908">
        <v>300000</v>
      </c>
      <c r="G12" s="629">
        <v>300000</v>
      </c>
      <c r="H12" s="938">
        <f t="shared" si="0"/>
        <v>0</v>
      </c>
      <c r="I12" s="951"/>
      <c r="J12" s="949"/>
      <c r="K12" s="949"/>
      <c r="L12" s="949"/>
    </row>
    <row r="13" spans="1:16384" ht="31.5" x14ac:dyDescent="0.2">
      <c r="A13" s="906">
        <v>123548</v>
      </c>
      <c r="B13" s="1028" t="s">
        <v>711</v>
      </c>
      <c r="C13" s="1226">
        <v>30000</v>
      </c>
      <c r="D13" s="908">
        <f>30000+23382</f>
        <v>53382</v>
      </c>
      <c r="E13" s="908">
        <v>53382</v>
      </c>
      <c r="F13" s="908">
        <v>53382</v>
      </c>
      <c r="G13" s="948">
        <v>53382</v>
      </c>
      <c r="H13" s="1012">
        <f t="shared" si="0"/>
        <v>0</v>
      </c>
      <c r="I13" s="951"/>
      <c r="J13" s="949"/>
      <c r="K13" s="949"/>
      <c r="L13" s="949"/>
    </row>
    <row r="14" spans="1:16384" ht="18" customHeight="1" x14ac:dyDescent="0.2">
      <c r="A14" s="906">
        <v>132108</v>
      </c>
      <c r="B14" s="1028" t="s">
        <v>512</v>
      </c>
      <c r="C14" s="1227">
        <v>30000000</v>
      </c>
      <c r="D14" s="908">
        <f>30000000-30000000</f>
        <v>0</v>
      </c>
      <c r="E14" s="908">
        <v>0</v>
      </c>
      <c r="F14" s="908">
        <v>0</v>
      </c>
      <c r="G14" s="948">
        <v>0</v>
      </c>
      <c r="H14" s="1012">
        <f t="shared" si="0"/>
        <v>0</v>
      </c>
      <c r="I14" s="951"/>
      <c r="J14" s="949"/>
      <c r="K14" s="949"/>
      <c r="L14" s="949"/>
    </row>
    <row r="15" spans="1:16384" ht="18" customHeight="1" x14ac:dyDescent="0.2">
      <c r="A15" s="906"/>
      <c r="B15" s="1342" t="s">
        <v>774</v>
      </c>
      <c r="C15" s="1227"/>
      <c r="D15" s="908"/>
      <c r="E15" s="908">
        <v>45888000</v>
      </c>
      <c r="F15" s="908">
        <v>45888000</v>
      </c>
      <c r="G15" s="948">
        <v>45888000</v>
      </c>
      <c r="H15" s="1012">
        <f t="shared" si="0"/>
        <v>0</v>
      </c>
      <c r="I15" s="951"/>
      <c r="J15" s="949"/>
      <c r="K15" s="949"/>
      <c r="L15" s="949"/>
    </row>
    <row r="16" spans="1:16384" ht="18" customHeight="1" x14ac:dyDescent="0.2">
      <c r="A16" s="906">
        <v>132106</v>
      </c>
      <c r="B16" s="1342" t="s">
        <v>775</v>
      </c>
      <c r="C16" s="1227"/>
      <c r="D16" s="908"/>
      <c r="E16" s="908">
        <v>3072000</v>
      </c>
      <c r="F16" s="908">
        <f>3072000+60559</f>
        <v>3132559</v>
      </c>
      <c r="G16" s="948">
        <v>3132559</v>
      </c>
      <c r="H16" s="1012">
        <f t="shared" si="0"/>
        <v>0</v>
      </c>
      <c r="I16" s="951"/>
      <c r="J16" s="949"/>
      <c r="K16" s="949"/>
      <c r="L16" s="949"/>
    </row>
    <row r="17" spans="1:15" ht="18" customHeight="1" x14ac:dyDescent="0.2">
      <c r="A17" s="906"/>
      <c r="B17" s="1342" t="s">
        <v>776</v>
      </c>
      <c r="C17" s="1227"/>
      <c r="D17" s="908"/>
      <c r="E17" s="908">
        <v>18240000</v>
      </c>
      <c r="F17" s="908">
        <v>18240000</v>
      </c>
      <c r="G17" s="948">
        <v>18240000</v>
      </c>
      <c r="H17" s="1012">
        <f t="shared" si="0"/>
        <v>0</v>
      </c>
      <c r="I17" s="951"/>
      <c r="J17" s="949"/>
      <c r="K17" s="949"/>
      <c r="L17" s="949"/>
    </row>
    <row r="18" spans="1:15" ht="10.15" customHeight="1" x14ac:dyDescent="0.2">
      <c r="A18" s="906"/>
      <c r="B18" s="1028"/>
      <c r="C18" s="629"/>
      <c r="D18" s="907"/>
      <c r="E18" s="947"/>
      <c r="F18" s="948"/>
      <c r="G18" s="948"/>
      <c r="H18" s="1012">
        <f t="shared" si="0"/>
        <v>0</v>
      </c>
      <c r="I18" s="951"/>
      <c r="J18" s="949"/>
      <c r="K18" s="949"/>
      <c r="L18" s="949"/>
    </row>
    <row r="19" spans="1:15" s="860" customFormat="1" ht="20.100000000000001" customHeight="1" x14ac:dyDescent="0.2">
      <c r="A19" s="910" t="s">
        <v>344</v>
      </c>
      <c r="B19" s="1029" t="s">
        <v>260</v>
      </c>
      <c r="C19" s="973">
        <f t="shared" ref="C19:L19" si="1">SUM(C20:C45)-C20</f>
        <v>1420634898</v>
      </c>
      <c r="D19" s="972">
        <f>SUM(D20:D47)-D20</f>
        <v>1515270808</v>
      </c>
      <c r="E19" s="973">
        <f>SUM(E20:E48)-E20</f>
        <v>1755525658</v>
      </c>
      <c r="F19" s="973">
        <f>SUM(F20:F48)-F20</f>
        <v>1765875658</v>
      </c>
      <c r="G19" s="974">
        <f>SUM(G20:G48)-G20</f>
        <v>1765875658</v>
      </c>
      <c r="H19" s="975">
        <f t="shared" si="0"/>
        <v>0</v>
      </c>
      <c r="I19" s="977">
        <f t="shared" si="1"/>
        <v>0</v>
      </c>
      <c r="J19" s="974">
        <f t="shared" si="1"/>
        <v>0</v>
      </c>
      <c r="K19" s="976">
        <f t="shared" si="1"/>
        <v>0</v>
      </c>
      <c r="L19" s="977">
        <f t="shared" si="1"/>
        <v>0</v>
      </c>
      <c r="M19" s="40"/>
    </row>
    <row r="20" spans="1:15" s="860" customFormat="1" ht="18" customHeight="1" x14ac:dyDescent="0.2">
      <c r="A20" s="913"/>
      <c r="B20" s="1027" t="s">
        <v>78</v>
      </c>
      <c r="C20" s="1228">
        <f>SUM(C21:C22)</f>
        <v>281369898</v>
      </c>
      <c r="D20" s="907">
        <f t="shared" ref="D20:L20" si="2">SUM(D21:D22)</f>
        <v>283119898</v>
      </c>
      <c r="E20" s="907">
        <f>SUM(E21:E22)</f>
        <v>298902748</v>
      </c>
      <c r="F20" s="907">
        <f t="shared" si="2"/>
        <v>306902748</v>
      </c>
      <c r="G20" s="912">
        <f t="shared" si="2"/>
        <v>306902748</v>
      </c>
      <c r="H20" s="909">
        <f t="shared" si="0"/>
        <v>0</v>
      </c>
      <c r="I20" s="951">
        <f t="shared" si="2"/>
        <v>0</v>
      </c>
      <c r="J20" s="950">
        <f t="shared" si="2"/>
        <v>0</v>
      </c>
      <c r="K20" s="949">
        <f t="shared" si="2"/>
        <v>0</v>
      </c>
      <c r="L20" s="951">
        <f t="shared" si="2"/>
        <v>0</v>
      </c>
    </row>
    <row r="21" spans="1:15" s="860" customFormat="1" ht="18" customHeight="1" x14ac:dyDescent="0.2">
      <c r="A21" s="913">
        <v>133401</v>
      </c>
      <c r="B21" s="1030" t="s">
        <v>549</v>
      </c>
      <c r="C21" s="1229">
        <v>86521894</v>
      </c>
      <c r="D21" s="907">
        <v>86521894</v>
      </c>
      <c r="E21" s="947">
        <v>86521894</v>
      </c>
      <c r="F21" s="947">
        <v>86521894</v>
      </c>
      <c r="G21" s="947">
        <v>86521894</v>
      </c>
      <c r="H21" s="1012">
        <f t="shared" si="0"/>
        <v>0</v>
      </c>
      <c r="I21" s="951"/>
      <c r="J21" s="949"/>
      <c r="K21" s="949"/>
      <c r="L21" s="949"/>
    </row>
    <row r="22" spans="1:15" s="860" customFormat="1" ht="18" customHeight="1" x14ac:dyDescent="0.2">
      <c r="A22" s="913">
        <v>133402</v>
      </c>
      <c r="B22" s="1030" t="s">
        <v>550</v>
      </c>
      <c r="C22" s="1229">
        <v>194848004</v>
      </c>
      <c r="D22" s="907">
        <f>194848004+1750000</f>
        <v>196598004</v>
      </c>
      <c r="E22" s="947">
        <f>196598004+15782850</f>
        <v>212380854</v>
      </c>
      <c r="F22" s="947">
        <f>212380854+8000000</f>
        <v>220380854</v>
      </c>
      <c r="G22" s="947">
        <f>220380854</f>
        <v>220380854</v>
      </c>
      <c r="H22" s="1012">
        <f t="shared" si="0"/>
        <v>0</v>
      </c>
      <c r="I22" s="951"/>
      <c r="J22" s="949"/>
      <c r="K22" s="949"/>
      <c r="L22" s="949"/>
    </row>
    <row r="23" spans="1:15" s="860" customFormat="1" ht="18" customHeight="1" x14ac:dyDescent="0.2">
      <c r="A23" s="913">
        <v>133403</v>
      </c>
      <c r="B23" s="1027" t="s">
        <v>585</v>
      </c>
      <c r="C23" s="947">
        <v>35000000</v>
      </c>
      <c r="D23" s="907">
        <v>35000000</v>
      </c>
      <c r="E23" s="947">
        <v>35000000</v>
      </c>
      <c r="F23" s="947">
        <v>35000000</v>
      </c>
      <c r="G23" s="947">
        <v>35000000</v>
      </c>
      <c r="H23" s="951">
        <f t="shared" si="0"/>
        <v>0</v>
      </c>
      <c r="I23" s="951"/>
      <c r="J23" s="949"/>
      <c r="K23" s="949"/>
      <c r="L23" s="949"/>
    </row>
    <row r="24" spans="1:15" s="860" customFormat="1" ht="18" customHeight="1" x14ac:dyDescent="0.2">
      <c r="A24" s="913">
        <v>133403</v>
      </c>
      <c r="B24" s="1031" t="s">
        <v>586</v>
      </c>
      <c r="C24" s="947">
        <v>6500000</v>
      </c>
      <c r="D24" s="907">
        <f>6500000+22500000</f>
        <v>29000000</v>
      </c>
      <c r="E24" s="947">
        <v>29000000</v>
      </c>
      <c r="F24" s="947">
        <v>29000000</v>
      </c>
      <c r="G24" s="947">
        <v>29000000</v>
      </c>
      <c r="H24" s="951">
        <f t="shared" si="0"/>
        <v>0</v>
      </c>
      <c r="I24" s="951"/>
      <c r="J24" s="949"/>
      <c r="K24" s="949"/>
      <c r="L24" s="949"/>
    </row>
    <row r="25" spans="1:15" s="860" customFormat="1" ht="18" customHeight="1" x14ac:dyDescent="0.2">
      <c r="A25" s="913">
        <v>133603</v>
      </c>
      <c r="B25" s="1031" t="s">
        <v>287</v>
      </c>
      <c r="C25" s="947">
        <v>4000000</v>
      </c>
      <c r="D25" s="907">
        <v>4000000</v>
      </c>
      <c r="E25" s="917">
        <v>4000000</v>
      </c>
      <c r="F25" s="917">
        <v>4000000</v>
      </c>
      <c r="G25" s="917">
        <v>4000000</v>
      </c>
      <c r="H25" s="934">
        <f t="shared" si="0"/>
        <v>0</v>
      </c>
      <c r="I25" s="934"/>
      <c r="J25" s="919"/>
      <c r="K25" s="919"/>
      <c r="L25" s="919"/>
    </row>
    <row r="26" spans="1:15" ht="18" hidden="1" customHeight="1" x14ac:dyDescent="0.2">
      <c r="A26" s="913">
        <v>133102</v>
      </c>
      <c r="B26" s="1031" t="s">
        <v>348</v>
      </c>
      <c r="C26" s="947"/>
      <c r="D26" s="911"/>
      <c r="E26" s="947"/>
      <c r="F26" s="947"/>
      <c r="G26" s="947"/>
      <c r="H26" s="951">
        <f t="shared" si="0"/>
        <v>0</v>
      </c>
      <c r="I26" s="951"/>
      <c r="J26" s="949"/>
      <c r="K26" s="949"/>
      <c r="L26" s="949"/>
    </row>
    <row r="27" spans="1:15" ht="18" customHeight="1" x14ac:dyDescent="0.2">
      <c r="A27" s="914">
        <v>133101</v>
      </c>
      <c r="B27" s="1032" t="s">
        <v>285</v>
      </c>
      <c r="C27" s="947">
        <v>15000000</v>
      </c>
      <c r="D27" s="911">
        <v>15000000</v>
      </c>
      <c r="E27" s="947">
        <v>15000000</v>
      </c>
      <c r="F27" s="947">
        <v>15000000</v>
      </c>
      <c r="G27" s="947">
        <v>15000000</v>
      </c>
      <c r="H27" s="951">
        <f t="shared" si="0"/>
        <v>0</v>
      </c>
      <c r="I27" s="951"/>
      <c r="J27" s="949"/>
      <c r="K27" s="949"/>
      <c r="L27" s="949"/>
    </row>
    <row r="28" spans="1:15" ht="18" customHeight="1" x14ac:dyDescent="0.2">
      <c r="A28" s="914">
        <v>133107</v>
      </c>
      <c r="B28" s="1032" t="s">
        <v>82</v>
      </c>
      <c r="C28" s="947">
        <v>20000000</v>
      </c>
      <c r="D28" s="911">
        <v>20000000</v>
      </c>
      <c r="E28" s="947">
        <v>20000000</v>
      </c>
      <c r="F28" s="947">
        <v>20000000</v>
      </c>
      <c r="G28" s="947">
        <v>20000000</v>
      </c>
      <c r="H28" s="951">
        <f t="shared" si="0"/>
        <v>0</v>
      </c>
      <c r="I28" s="951"/>
      <c r="J28" s="949"/>
      <c r="K28" s="949"/>
      <c r="L28" s="949"/>
    </row>
    <row r="29" spans="1:15" ht="18" customHeight="1" x14ac:dyDescent="0.2">
      <c r="A29" s="913">
        <v>133109</v>
      </c>
      <c r="B29" s="1027" t="s">
        <v>286</v>
      </c>
      <c r="C29" s="947">
        <v>700000</v>
      </c>
      <c r="D29" s="907">
        <v>700000</v>
      </c>
      <c r="E29" s="947">
        <v>700000</v>
      </c>
      <c r="F29" s="947">
        <v>700000</v>
      </c>
      <c r="G29" s="947">
        <v>700000</v>
      </c>
      <c r="H29" s="951">
        <f t="shared" si="0"/>
        <v>0</v>
      </c>
      <c r="I29" s="951"/>
      <c r="J29" s="949"/>
      <c r="K29" s="949"/>
      <c r="L29" s="949"/>
    </row>
    <row r="30" spans="1:15" ht="18" customHeight="1" x14ac:dyDescent="0.2">
      <c r="A30" s="913">
        <v>133201</v>
      </c>
      <c r="B30" s="1027" t="s">
        <v>4</v>
      </c>
      <c r="C30" s="947">
        <v>30000000</v>
      </c>
      <c r="D30" s="907">
        <f>30000000-27767490-1000000</f>
        <v>1232510</v>
      </c>
      <c r="E30" s="947">
        <v>1232510</v>
      </c>
      <c r="F30" s="947">
        <v>1232510</v>
      </c>
      <c r="G30" s="947">
        <v>1232510</v>
      </c>
      <c r="H30" s="951">
        <f t="shared" si="0"/>
        <v>0</v>
      </c>
      <c r="I30" s="951"/>
      <c r="J30" s="949"/>
      <c r="K30" s="949"/>
      <c r="L30" s="949"/>
    </row>
    <row r="31" spans="1:15" ht="18" customHeight="1" x14ac:dyDescent="0.2">
      <c r="A31" s="913">
        <v>133301</v>
      </c>
      <c r="B31" s="1027" t="s">
        <v>79</v>
      </c>
      <c r="C31" s="947">
        <v>12500000</v>
      </c>
      <c r="D31" s="907">
        <v>12500000</v>
      </c>
      <c r="E31" s="947">
        <v>12500000</v>
      </c>
      <c r="F31" s="947">
        <v>12500000</v>
      </c>
      <c r="G31" s="947">
        <v>12500000</v>
      </c>
      <c r="H31" s="951">
        <f t="shared" si="0"/>
        <v>0</v>
      </c>
      <c r="I31" s="951"/>
      <c r="J31" s="949"/>
      <c r="K31" s="949"/>
      <c r="L31" s="949"/>
    </row>
    <row r="32" spans="1:15" ht="18" customHeight="1" x14ac:dyDescent="0.2">
      <c r="A32" s="913">
        <v>133305</v>
      </c>
      <c r="B32" s="1027" t="s">
        <v>582</v>
      </c>
      <c r="C32" s="917">
        <v>43200000</v>
      </c>
      <c r="D32" s="907">
        <v>43200000</v>
      </c>
      <c r="E32" s="917">
        <f>43200000+13056000</f>
        <v>56256000</v>
      </c>
      <c r="F32" s="917">
        <v>56256000</v>
      </c>
      <c r="G32" s="917">
        <v>56256000</v>
      </c>
      <c r="H32" s="934">
        <f t="shared" si="0"/>
        <v>0</v>
      </c>
      <c r="I32" s="934"/>
      <c r="J32" s="919"/>
      <c r="K32" s="919"/>
      <c r="L32" s="919"/>
      <c r="O32" s="966"/>
    </row>
    <row r="33" spans="1:12" ht="18" customHeight="1" x14ac:dyDescent="0.2">
      <c r="A33" s="913">
        <v>133303</v>
      </c>
      <c r="B33" s="1027" t="s">
        <v>1</v>
      </c>
      <c r="C33" s="917">
        <v>26190000</v>
      </c>
      <c r="D33" s="907">
        <v>26190000</v>
      </c>
      <c r="E33" s="917">
        <f>26190000+9216000</f>
        <v>35406000</v>
      </c>
      <c r="F33" s="917">
        <v>35406000</v>
      </c>
      <c r="G33" s="917">
        <v>35406000</v>
      </c>
      <c r="H33" s="934">
        <f t="shared" si="0"/>
        <v>0</v>
      </c>
      <c r="I33" s="934"/>
      <c r="J33" s="919"/>
      <c r="K33" s="919"/>
      <c r="L33" s="919"/>
    </row>
    <row r="34" spans="1:12" ht="18" customHeight="1" x14ac:dyDescent="0.2">
      <c r="A34" s="913">
        <v>133501</v>
      </c>
      <c r="B34" s="1032" t="s">
        <v>109</v>
      </c>
      <c r="C34" s="947">
        <v>17000000</v>
      </c>
      <c r="D34" s="907">
        <f>17000000+3000000</f>
        <v>20000000</v>
      </c>
      <c r="E34" s="947">
        <v>20000000</v>
      </c>
      <c r="F34" s="947">
        <v>20000000</v>
      </c>
      <c r="G34" s="947">
        <v>20000000</v>
      </c>
      <c r="H34" s="951">
        <f t="shared" si="0"/>
        <v>0</v>
      </c>
      <c r="I34" s="951"/>
      <c r="J34" s="949"/>
      <c r="K34" s="949"/>
      <c r="L34" s="949"/>
    </row>
    <row r="35" spans="1:12" ht="18" customHeight="1" x14ac:dyDescent="0.2">
      <c r="A35" s="913">
        <v>133601</v>
      </c>
      <c r="B35" s="1032" t="s">
        <v>5</v>
      </c>
      <c r="C35" s="947">
        <v>10000000</v>
      </c>
      <c r="D35" s="907">
        <v>10000000</v>
      </c>
      <c r="E35" s="947">
        <v>10000000</v>
      </c>
      <c r="F35" s="947">
        <v>10000000</v>
      </c>
      <c r="G35" s="947">
        <v>10000000</v>
      </c>
      <c r="H35" s="951">
        <f t="shared" si="0"/>
        <v>0</v>
      </c>
      <c r="I35" s="951"/>
      <c r="J35" s="949"/>
      <c r="K35" s="949"/>
      <c r="L35" s="949"/>
    </row>
    <row r="36" spans="1:12" ht="18" customHeight="1" x14ac:dyDescent="0.2">
      <c r="A36" s="913">
        <v>133604</v>
      </c>
      <c r="B36" s="1027" t="s">
        <v>6</v>
      </c>
      <c r="C36" s="947">
        <v>3900000</v>
      </c>
      <c r="D36" s="907">
        <v>3900000</v>
      </c>
      <c r="E36" s="947">
        <v>3900000</v>
      </c>
      <c r="F36" s="947">
        <f>3900000+750000+1600000</f>
        <v>6250000</v>
      </c>
      <c r="G36" s="947">
        <v>6250000</v>
      </c>
      <c r="H36" s="951">
        <f t="shared" si="0"/>
        <v>0</v>
      </c>
      <c r="I36" s="951"/>
      <c r="J36" s="949"/>
      <c r="K36" s="949"/>
      <c r="L36" s="949"/>
    </row>
    <row r="37" spans="1:12" ht="18" customHeight="1" x14ac:dyDescent="0.2">
      <c r="A37" s="915">
        <v>133702</v>
      </c>
      <c r="B37" s="1033" t="s">
        <v>637</v>
      </c>
      <c r="C37" s="947">
        <v>650000000</v>
      </c>
      <c r="D37" s="911">
        <v>650000000</v>
      </c>
      <c r="E37" s="947">
        <f>650000000+188500000</f>
        <v>838500000</v>
      </c>
      <c r="F37" s="947">
        <v>838500000</v>
      </c>
      <c r="G37" s="947">
        <v>838500000</v>
      </c>
      <c r="H37" s="951">
        <f t="shared" si="0"/>
        <v>0</v>
      </c>
      <c r="I37" s="951"/>
      <c r="J37" s="949"/>
      <c r="K37" s="949"/>
      <c r="L37" s="949"/>
    </row>
    <row r="38" spans="1:12" ht="18" customHeight="1" x14ac:dyDescent="0.2">
      <c r="A38" s="916">
        <v>133705</v>
      </c>
      <c r="B38" s="1033" t="s">
        <v>261</v>
      </c>
      <c r="C38" s="947">
        <v>198000000</v>
      </c>
      <c r="D38" s="911">
        <f>198000000+87628000</f>
        <v>285628000</v>
      </c>
      <c r="E38" s="947">
        <f>285628000+10700000</f>
        <v>296328000</v>
      </c>
      <c r="F38" s="947">
        <v>296328000</v>
      </c>
      <c r="G38" s="947">
        <v>296328000</v>
      </c>
      <c r="H38" s="951">
        <f t="shared" si="0"/>
        <v>0</v>
      </c>
      <c r="I38" s="951"/>
      <c r="J38" s="949"/>
      <c r="K38" s="949"/>
      <c r="L38" s="949"/>
    </row>
    <row r="39" spans="1:12" ht="18" customHeight="1" x14ac:dyDescent="0.2">
      <c r="A39" s="906">
        <v>132101</v>
      </c>
      <c r="B39" s="1002" t="s">
        <v>0</v>
      </c>
      <c r="C39" s="947">
        <v>375000</v>
      </c>
      <c r="D39" s="911">
        <v>375000</v>
      </c>
      <c r="E39" s="947">
        <v>375000</v>
      </c>
      <c r="F39" s="947">
        <v>375000</v>
      </c>
      <c r="G39" s="947">
        <v>375000</v>
      </c>
      <c r="H39" s="951">
        <f t="shared" si="0"/>
        <v>0</v>
      </c>
      <c r="I39" s="951"/>
      <c r="J39" s="949"/>
      <c r="K39" s="949"/>
      <c r="L39" s="949"/>
    </row>
    <row r="40" spans="1:12" ht="18" customHeight="1" x14ac:dyDescent="0.2">
      <c r="A40" s="916">
        <v>133502</v>
      </c>
      <c r="B40" s="1032" t="s">
        <v>10</v>
      </c>
      <c r="C40" s="947">
        <v>400000</v>
      </c>
      <c r="D40" s="911">
        <v>400000</v>
      </c>
      <c r="E40" s="947">
        <v>400000</v>
      </c>
      <c r="F40" s="947">
        <v>400000</v>
      </c>
      <c r="G40" s="947">
        <v>400000</v>
      </c>
      <c r="H40" s="951">
        <f t="shared" si="0"/>
        <v>0</v>
      </c>
      <c r="I40" s="951"/>
      <c r="J40" s="949"/>
      <c r="K40" s="949"/>
      <c r="L40" s="949"/>
    </row>
    <row r="41" spans="1:12" ht="18" customHeight="1" x14ac:dyDescent="0.2">
      <c r="A41" s="916">
        <v>123611</v>
      </c>
      <c r="B41" s="952" t="s">
        <v>136</v>
      </c>
      <c r="C41" s="947">
        <v>50000000</v>
      </c>
      <c r="D41" s="911">
        <v>50000000</v>
      </c>
      <c r="E41" s="947">
        <v>50000000</v>
      </c>
      <c r="F41" s="947">
        <v>50000000</v>
      </c>
      <c r="G41" s="947">
        <v>50000000</v>
      </c>
      <c r="H41" s="951">
        <f t="shared" si="0"/>
        <v>0</v>
      </c>
      <c r="I41" s="951"/>
      <c r="J41" s="949"/>
      <c r="K41" s="949"/>
      <c r="L41" s="949"/>
    </row>
    <row r="42" spans="1:12" ht="18" customHeight="1" x14ac:dyDescent="0.2">
      <c r="A42" s="916">
        <v>133202</v>
      </c>
      <c r="B42" s="952" t="s">
        <v>351</v>
      </c>
      <c r="C42" s="947">
        <v>2000000</v>
      </c>
      <c r="D42" s="911">
        <f>2000000-500000-1476000</f>
        <v>24000</v>
      </c>
      <c r="E42" s="947">
        <v>24000</v>
      </c>
      <c r="F42" s="947">
        <v>24000</v>
      </c>
      <c r="G42" s="947">
        <v>24000</v>
      </c>
      <c r="H42" s="1345">
        <f t="shared" si="0"/>
        <v>0</v>
      </c>
      <c r="I42" s="951"/>
      <c r="J42" s="949"/>
      <c r="K42" s="949"/>
      <c r="L42" s="949"/>
    </row>
    <row r="43" spans="1:12" ht="18" customHeight="1" x14ac:dyDescent="0.2">
      <c r="A43" s="915">
        <v>131108</v>
      </c>
      <c r="B43" s="1032" t="s">
        <v>349</v>
      </c>
      <c r="C43" s="917">
        <v>10000000</v>
      </c>
      <c r="D43" s="911">
        <f>10000000-298600</f>
        <v>9701400</v>
      </c>
      <c r="E43" s="917">
        <v>9701400</v>
      </c>
      <c r="F43" s="917">
        <v>9701400</v>
      </c>
      <c r="G43" s="917">
        <v>9701400</v>
      </c>
      <c r="H43" s="934">
        <f t="shared" si="0"/>
        <v>0</v>
      </c>
      <c r="I43" s="934"/>
      <c r="J43" s="919"/>
      <c r="K43" s="919"/>
      <c r="L43" s="919"/>
    </row>
    <row r="44" spans="1:12" ht="18" customHeight="1" x14ac:dyDescent="0.2">
      <c r="A44" s="920">
        <v>133704</v>
      </c>
      <c r="B44" s="953" t="s">
        <v>551</v>
      </c>
      <c r="C44" s="917">
        <v>500000</v>
      </c>
      <c r="D44" s="921">
        <v>500000</v>
      </c>
      <c r="E44" s="1587">
        <v>500000</v>
      </c>
      <c r="F44" s="1587">
        <v>500000</v>
      </c>
      <c r="G44" s="1587">
        <v>500000</v>
      </c>
      <c r="H44" s="925">
        <f t="shared" si="0"/>
        <v>0</v>
      </c>
      <c r="I44" s="925"/>
      <c r="J44" s="922"/>
      <c r="K44" s="922"/>
      <c r="L44" s="922"/>
    </row>
    <row r="45" spans="1:12" ht="18" customHeight="1" x14ac:dyDescent="0.2">
      <c r="A45" s="916">
        <v>133508</v>
      </c>
      <c r="B45" s="953" t="s">
        <v>583</v>
      </c>
      <c r="C45" s="917">
        <v>4000000</v>
      </c>
      <c r="D45" s="921">
        <v>4000000</v>
      </c>
      <c r="E45" s="1587">
        <v>4000000</v>
      </c>
      <c r="F45" s="1587">
        <v>4000000</v>
      </c>
      <c r="G45" s="1587">
        <v>4000000</v>
      </c>
      <c r="H45" s="925">
        <f t="shared" si="0"/>
        <v>0</v>
      </c>
      <c r="I45" s="925"/>
      <c r="J45" s="922"/>
      <c r="K45" s="922"/>
      <c r="L45" s="922"/>
    </row>
    <row r="46" spans="1:12" ht="18" customHeight="1" x14ac:dyDescent="0.2">
      <c r="A46" s="916">
        <v>133509</v>
      </c>
      <c r="B46" s="953" t="s">
        <v>766</v>
      </c>
      <c r="C46" s="1587"/>
      <c r="D46" s="921">
        <v>10000000</v>
      </c>
      <c r="E46" s="1587">
        <v>10000000</v>
      </c>
      <c r="F46" s="1587">
        <v>10000000</v>
      </c>
      <c r="G46" s="1587">
        <v>10000000</v>
      </c>
      <c r="H46" s="925">
        <f t="shared" si="0"/>
        <v>0</v>
      </c>
      <c r="I46" s="925"/>
      <c r="J46" s="922"/>
      <c r="K46" s="922"/>
      <c r="L46" s="922"/>
    </row>
    <row r="47" spans="1:12" ht="18" customHeight="1" x14ac:dyDescent="0.2">
      <c r="A47" s="916">
        <v>133510</v>
      </c>
      <c r="B47" s="953" t="s">
        <v>771</v>
      </c>
      <c r="C47" s="1587"/>
      <c r="D47" s="921">
        <v>800000</v>
      </c>
      <c r="E47" s="1587">
        <v>800000</v>
      </c>
      <c r="F47" s="1587">
        <v>800000</v>
      </c>
      <c r="G47" s="1587">
        <v>800000</v>
      </c>
      <c r="H47" s="925">
        <f t="shared" si="0"/>
        <v>0</v>
      </c>
      <c r="I47" s="925"/>
      <c r="J47" s="922"/>
      <c r="K47" s="922"/>
      <c r="L47" s="922"/>
    </row>
    <row r="48" spans="1:12" ht="31.5" x14ac:dyDescent="0.2">
      <c r="A48" s="1475">
        <v>133605</v>
      </c>
      <c r="B48" s="953" t="s">
        <v>793</v>
      </c>
      <c r="C48" s="1587"/>
      <c r="D48" s="921"/>
      <c r="E48" s="1587">
        <v>3000000</v>
      </c>
      <c r="F48" s="1587">
        <v>3000000</v>
      </c>
      <c r="G48" s="1587">
        <v>3000000</v>
      </c>
      <c r="H48" s="925">
        <f t="shared" si="0"/>
        <v>0</v>
      </c>
      <c r="I48" s="925"/>
      <c r="J48" s="922"/>
      <c r="K48" s="922"/>
      <c r="L48" s="922"/>
    </row>
    <row r="49" spans="1:15" ht="10.15" customHeight="1" thickBot="1" x14ac:dyDescent="0.25">
      <c r="A49" s="923"/>
      <c r="B49" s="954"/>
      <c r="C49" s="1588"/>
      <c r="D49" s="924"/>
      <c r="E49" s="1587"/>
      <c r="F49" s="1587"/>
      <c r="G49" s="1587"/>
      <c r="H49" s="925"/>
      <c r="I49" s="925"/>
      <c r="J49" s="922"/>
      <c r="K49" s="922"/>
      <c r="L49" s="922"/>
      <c r="O49" s="926"/>
    </row>
    <row r="50" spans="1:15" ht="24.95" customHeight="1" thickBot="1" x14ac:dyDescent="0.25">
      <c r="A50" s="955"/>
      <c r="B50" s="927" t="s">
        <v>262</v>
      </c>
      <c r="C50" s="886">
        <f>C51+C58</f>
        <v>159500000</v>
      </c>
      <c r="D50" s="885">
        <f>D51+D58</f>
        <v>390985000</v>
      </c>
      <c r="E50" s="886">
        <f>E51+E58</f>
        <v>423985000</v>
      </c>
      <c r="F50" s="886">
        <f>F51+F58</f>
        <v>423985000</v>
      </c>
      <c r="G50" s="886">
        <f>G51+G58</f>
        <v>426785000</v>
      </c>
      <c r="H50" s="884">
        <f t="shared" si="0"/>
        <v>2800000</v>
      </c>
      <c r="I50" s="928">
        <f>I51+I58</f>
        <v>0</v>
      </c>
      <c r="J50" s="896">
        <f>J51+J58</f>
        <v>0</v>
      </c>
      <c r="K50" s="896">
        <f>K51+K58</f>
        <v>0</v>
      </c>
      <c r="L50" s="896">
        <f>L51+L58</f>
        <v>0</v>
      </c>
    </row>
    <row r="51" spans="1:15" ht="20.100000000000001" customHeight="1" x14ac:dyDescent="0.2">
      <c r="A51" s="929" t="s">
        <v>345</v>
      </c>
      <c r="B51" s="970" t="s">
        <v>263</v>
      </c>
      <c r="C51" s="1230">
        <f t="shared" ref="C51:K51" si="3">SUM(C52:C52)</f>
        <v>1500000</v>
      </c>
      <c r="D51" s="1299">
        <f>SUM(D52:D56)</f>
        <v>31613000</v>
      </c>
      <c r="E51" s="1230">
        <f>SUM(E52:E56)</f>
        <v>31613000</v>
      </c>
      <c r="F51" s="1230">
        <f>SUM(F52:F56)</f>
        <v>31613000</v>
      </c>
      <c r="G51" s="1230">
        <f>SUM(G52:G56)</f>
        <v>31613000</v>
      </c>
      <c r="H51" s="971">
        <f>+G51-F51</f>
        <v>0</v>
      </c>
      <c r="I51" s="930">
        <f t="shared" si="3"/>
        <v>0</v>
      </c>
      <c r="J51" s="931">
        <f t="shared" si="3"/>
        <v>0</v>
      </c>
      <c r="K51" s="931">
        <f t="shared" si="3"/>
        <v>0</v>
      </c>
      <c r="L51" s="931"/>
    </row>
    <row r="52" spans="1:15" ht="20.100000000000001" customHeight="1" x14ac:dyDescent="0.2">
      <c r="A52" s="932">
        <v>154006</v>
      </c>
      <c r="B52" s="1028" t="s">
        <v>781</v>
      </c>
      <c r="C52" s="1231">
        <v>1500000</v>
      </c>
      <c r="D52" s="933">
        <f>1500000-1500000</f>
        <v>0</v>
      </c>
      <c r="E52" s="933">
        <v>0</v>
      </c>
      <c r="F52" s="933">
        <v>0</v>
      </c>
      <c r="G52" s="917">
        <v>0</v>
      </c>
      <c r="H52" s="934"/>
      <c r="I52" s="918"/>
      <c r="J52" s="919"/>
      <c r="K52" s="919"/>
      <c r="L52" s="934"/>
    </row>
    <row r="53" spans="1:15" ht="20.100000000000001" customHeight="1" x14ac:dyDescent="0.2">
      <c r="A53" s="1343">
        <v>132105</v>
      </c>
      <c r="B53" s="1342" t="s">
        <v>774</v>
      </c>
      <c r="C53" s="1231"/>
      <c r="D53" s="933">
        <v>19000000</v>
      </c>
      <c r="E53" s="933">
        <v>19000000</v>
      </c>
      <c r="F53" s="933">
        <v>19000000</v>
      </c>
      <c r="G53" s="917">
        <v>19000000</v>
      </c>
      <c r="H53" s="934">
        <f>+G53-F53</f>
        <v>0</v>
      </c>
      <c r="I53" s="918"/>
      <c r="J53" s="919"/>
      <c r="K53" s="919"/>
      <c r="L53" s="934"/>
    </row>
    <row r="54" spans="1:15" ht="20.100000000000001" customHeight="1" x14ac:dyDescent="0.2">
      <c r="A54" s="1343">
        <v>132106</v>
      </c>
      <c r="B54" s="1342" t="s">
        <v>775</v>
      </c>
      <c r="C54" s="1231"/>
      <c r="D54" s="933">
        <v>1000000</v>
      </c>
      <c r="E54" s="933">
        <v>1000000</v>
      </c>
      <c r="F54" s="933">
        <v>1000000</v>
      </c>
      <c r="G54" s="917">
        <v>1000000</v>
      </c>
      <c r="H54" s="934">
        <f t="shared" si="0"/>
        <v>0</v>
      </c>
      <c r="I54" s="918"/>
      <c r="J54" s="919"/>
      <c r="K54" s="919"/>
      <c r="L54" s="934"/>
    </row>
    <row r="55" spans="1:15" ht="20.100000000000001" customHeight="1" x14ac:dyDescent="0.2">
      <c r="A55" s="1343">
        <v>132104</v>
      </c>
      <c r="B55" s="1342" t="s">
        <v>776</v>
      </c>
      <c r="C55" s="1231"/>
      <c r="D55" s="933">
        <v>10000000</v>
      </c>
      <c r="E55" s="933">
        <v>10000000</v>
      </c>
      <c r="F55" s="933">
        <v>10000000</v>
      </c>
      <c r="G55" s="917">
        <v>10000000</v>
      </c>
      <c r="H55" s="934">
        <f t="shared" si="0"/>
        <v>0</v>
      </c>
      <c r="I55" s="918"/>
      <c r="J55" s="919"/>
      <c r="K55" s="919"/>
      <c r="L55" s="934"/>
    </row>
    <row r="56" spans="1:15" s="1443" customFormat="1" ht="20.100000000000001" customHeight="1" x14ac:dyDescent="0.2">
      <c r="A56" s="1343"/>
      <c r="B56" s="1528" t="s">
        <v>772</v>
      </c>
      <c r="C56" s="1437"/>
      <c r="D56" s="1438">
        <v>1613000</v>
      </c>
      <c r="E56" s="1438">
        <v>1613000</v>
      </c>
      <c r="F56" s="1438">
        <v>1613000</v>
      </c>
      <c r="G56" s="1551">
        <v>1613000</v>
      </c>
      <c r="H56" s="1439">
        <f t="shared" si="0"/>
        <v>0</v>
      </c>
      <c r="I56" s="1440"/>
      <c r="J56" s="1441"/>
      <c r="K56" s="1441"/>
      <c r="L56" s="1442"/>
    </row>
    <row r="57" spans="1:15" ht="10.35" customHeight="1" x14ac:dyDescent="0.2">
      <c r="A57" s="932"/>
      <c r="B57" s="1033"/>
      <c r="C57" s="629"/>
      <c r="D57" s="812"/>
      <c r="E57" s="917"/>
      <c r="F57" s="917"/>
      <c r="G57" s="956"/>
      <c r="H57" s="1439"/>
      <c r="I57" s="918"/>
      <c r="J57" s="919"/>
      <c r="K57" s="919"/>
      <c r="L57" s="934"/>
    </row>
    <row r="58" spans="1:15" ht="20.100000000000001" customHeight="1" x14ac:dyDescent="0.2">
      <c r="A58" s="935" t="s">
        <v>346</v>
      </c>
      <c r="B58" s="1034" t="s">
        <v>264</v>
      </c>
      <c r="C58" s="1232">
        <f>SUM(C59:C61)</f>
        <v>158000000</v>
      </c>
      <c r="D58" s="1298">
        <f>SUM(D59:D65)</f>
        <v>359372000</v>
      </c>
      <c r="E58" s="1232">
        <f>SUM(E59:E66)</f>
        <v>392372000</v>
      </c>
      <c r="F58" s="1232">
        <f t="shared" ref="F58" si="4">SUM(F59:F66)</f>
        <v>392372000</v>
      </c>
      <c r="G58" s="1232">
        <f>SUM(G59:G66)</f>
        <v>395172000</v>
      </c>
      <c r="H58" s="977">
        <f t="shared" si="0"/>
        <v>2800000</v>
      </c>
      <c r="I58" s="938">
        <f>SUM(I59:I61)</f>
        <v>0</v>
      </c>
      <c r="J58" s="816">
        <f>SUM(J59:J61)</f>
        <v>0</v>
      </c>
      <c r="K58" s="939">
        <f>SUM(K59:K61)</f>
        <v>0</v>
      </c>
      <c r="L58" s="938">
        <f>SUM(L59:L61)</f>
        <v>0</v>
      </c>
    </row>
    <row r="59" spans="1:15" ht="20.100000000000001" customHeight="1" x14ac:dyDescent="0.2">
      <c r="A59" s="932">
        <v>154002</v>
      </c>
      <c r="B59" s="1002" t="s">
        <v>386</v>
      </c>
      <c r="C59" s="917">
        <v>40000000</v>
      </c>
      <c r="D59" s="812">
        <v>40000000</v>
      </c>
      <c r="E59" s="917">
        <v>40000000</v>
      </c>
      <c r="F59" s="917">
        <v>40000000</v>
      </c>
      <c r="G59" s="917">
        <v>40000000</v>
      </c>
      <c r="H59" s="934">
        <f t="shared" si="0"/>
        <v>0</v>
      </c>
      <c r="I59" s="934"/>
      <c r="J59" s="919"/>
      <c r="K59" s="919"/>
      <c r="L59" s="934"/>
    </row>
    <row r="60" spans="1:15" ht="20.100000000000001" customHeight="1" x14ac:dyDescent="0.2">
      <c r="A60" s="932">
        <v>155006</v>
      </c>
      <c r="B60" s="1002" t="s">
        <v>712</v>
      </c>
      <c r="C60" s="917">
        <v>102000000</v>
      </c>
      <c r="D60" s="812">
        <v>102000000</v>
      </c>
      <c r="E60" s="1587">
        <f>102000000+20000000</f>
        <v>122000000</v>
      </c>
      <c r="F60" s="1587">
        <v>122000000</v>
      </c>
      <c r="G60" s="936">
        <f>122000000+2800000</f>
        <v>124800000</v>
      </c>
      <c r="H60" s="937">
        <f t="shared" si="0"/>
        <v>2800000</v>
      </c>
      <c r="I60" s="934"/>
      <c r="J60" s="919"/>
      <c r="K60" s="919"/>
      <c r="L60" s="919"/>
    </row>
    <row r="61" spans="1:15" ht="31.5" x14ac:dyDescent="0.2">
      <c r="A61" s="916">
        <v>155004</v>
      </c>
      <c r="B61" s="1002" t="s">
        <v>584</v>
      </c>
      <c r="C61" s="917">
        <v>16000000</v>
      </c>
      <c r="D61" s="933">
        <v>16000000</v>
      </c>
      <c r="E61" s="1587">
        <v>16000000</v>
      </c>
      <c r="F61" s="1587">
        <v>16000000</v>
      </c>
      <c r="G61" s="917">
        <v>16000000</v>
      </c>
      <c r="H61" s="934">
        <f t="shared" si="0"/>
        <v>0</v>
      </c>
      <c r="I61" s="934"/>
      <c r="J61" s="919"/>
      <c r="K61" s="919"/>
      <c r="L61" s="919"/>
    </row>
    <row r="62" spans="1:15" ht="21" customHeight="1" x14ac:dyDescent="0.2">
      <c r="A62" s="916">
        <v>133503</v>
      </c>
      <c r="B62" s="953" t="s">
        <v>773</v>
      </c>
      <c r="C62" s="1587"/>
      <c r="D62" s="921">
        <v>1000000</v>
      </c>
      <c r="E62" s="1587">
        <f>1000000+10000000</f>
        <v>11000000</v>
      </c>
      <c r="F62" s="1587">
        <v>11000000</v>
      </c>
      <c r="G62" s="917">
        <v>11000000</v>
      </c>
      <c r="H62" s="934">
        <f t="shared" si="0"/>
        <v>0</v>
      </c>
      <c r="I62" s="1316"/>
      <c r="J62" s="922"/>
      <c r="K62" s="922"/>
      <c r="L62" s="922"/>
    </row>
    <row r="63" spans="1:15" ht="21" customHeight="1" x14ac:dyDescent="0.2">
      <c r="A63" s="915">
        <v>133702</v>
      </c>
      <c r="B63" s="1033" t="s">
        <v>637</v>
      </c>
      <c r="C63" s="1587"/>
      <c r="D63" s="921">
        <f>7500000+9000000</f>
        <v>16500000</v>
      </c>
      <c r="E63" s="1587">
        <v>16500000</v>
      </c>
      <c r="F63" s="1587">
        <v>16500000</v>
      </c>
      <c r="G63" s="917">
        <v>16500000</v>
      </c>
      <c r="H63" s="925">
        <f t="shared" si="0"/>
        <v>0</v>
      </c>
      <c r="I63" s="1316"/>
      <c r="J63" s="922"/>
      <c r="K63" s="922"/>
      <c r="L63" s="922"/>
    </row>
    <row r="64" spans="1:15" ht="21" customHeight="1" x14ac:dyDescent="0.2">
      <c r="A64" s="1350">
        <v>133511</v>
      </c>
      <c r="B64" s="1033" t="s">
        <v>780</v>
      </c>
      <c r="C64" s="1587"/>
      <c r="D64" s="921">
        <v>1500000</v>
      </c>
      <c r="E64" s="1587">
        <v>1500000</v>
      </c>
      <c r="F64" s="1587">
        <v>1500000</v>
      </c>
      <c r="G64" s="917">
        <v>1500000</v>
      </c>
      <c r="H64" s="925">
        <f t="shared" si="0"/>
        <v>0</v>
      </c>
      <c r="I64" s="1316"/>
      <c r="J64" s="922"/>
      <c r="K64" s="922"/>
      <c r="L64" s="922"/>
    </row>
    <row r="65" spans="1:14" ht="21" customHeight="1" x14ac:dyDescent="0.2">
      <c r="A65" s="916">
        <v>133705</v>
      </c>
      <c r="B65" s="1033" t="s">
        <v>261</v>
      </c>
      <c r="C65" s="1587"/>
      <c r="D65" s="921">
        <v>182372000</v>
      </c>
      <c r="E65" s="1587">
        <v>182372000</v>
      </c>
      <c r="F65" s="1587">
        <v>182372000</v>
      </c>
      <c r="G65" s="917">
        <v>182372000</v>
      </c>
      <c r="H65" s="925">
        <f t="shared" si="0"/>
        <v>0</v>
      </c>
      <c r="I65" s="1316"/>
      <c r="J65" s="922"/>
      <c r="K65" s="922"/>
      <c r="L65" s="922"/>
    </row>
    <row r="66" spans="1:14" s="1443" customFormat="1" ht="21" customHeight="1" x14ac:dyDescent="0.2">
      <c r="A66" s="1548"/>
      <c r="B66" s="1549" t="s">
        <v>799</v>
      </c>
      <c r="C66" s="1589"/>
      <c r="D66" s="1550"/>
      <c r="E66" s="1589">
        <v>3000000</v>
      </c>
      <c r="F66" s="1589">
        <v>3000000</v>
      </c>
      <c r="G66" s="1551">
        <v>3000000</v>
      </c>
      <c r="H66" s="1552">
        <f t="shared" si="0"/>
        <v>0</v>
      </c>
      <c r="I66" s="1553"/>
      <c r="J66" s="1554"/>
      <c r="K66" s="1554"/>
      <c r="L66" s="1554"/>
    </row>
    <row r="67" spans="1:14" ht="9.9499999999999993" customHeight="1" thickBot="1" x14ac:dyDescent="0.25">
      <c r="A67" s="968"/>
      <c r="B67" s="1027"/>
      <c r="C67" s="936"/>
      <c r="D67" s="911"/>
      <c r="E67" s="936"/>
      <c r="F67" s="957"/>
      <c r="G67" s="957"/>
      <c r="H67" s="1541"/>
      <c r="I67" s="1249"/>
      <c r="J67" s="958"/>
      <c r="K67" s="958"/>
      <c r="L67" s="958"/>
    </row>
    <row r="68" spans="1:14" s="860" customFormat="1" ht="20.100000000000001" customHeight="1" thickBot="1" x14ac:dyDescent="0.25">
      <c r="A68" s="969"/>
      <c r="B68" s="1537" t="s">
        <v>265</v>
      </c>
      <c r="C68" s="1538">
        <f>C8+C50</f>
        <v>1623164898</v>
      </c>
      <c r="D68" s="1539">
        <f>D8+D50</f>
        <v>1919309190</v>
      </c>
      <c r="E68" s="1538">
        <f>E8+E50</f>
        <v>2259764040</v>
      </c>
      <c r="F68" s="1538">
        <f>F8+F50</f>
        <v>2270174599</v>
      </c>
      <c r="G68" s="1538">
        <f>G8+G50</f>
        <v>2272974599</v>
      </c>
      <c r="H68" s="1540">
        <f t="shared" si="0"/>
        <v>2800000</v>
      </c>
      <c r="I68" s="885">
        <f>I8+I50</f>
        <v>0</v>
      </c>
      <c r="J68" s="941">
        <f>J8+J50</f>
        <v>0</v>
      </c>
      <c r="K68" s="941">
        <f>K8+K50</f>
        <v>0</v>
      </c>
      <c r="L68" s="941">
        <f>L8+L50</f>
        <v>0</v>
      </c>
      <c r="N68" s="959"/>
    </row>
    <row r="69" spans="1:14" s="860" customFormat="1" ht="15.95" customHeight="1" x14ac:dyDescent="0.2">
      <c r="A69" s="1035"/>
      <c r="B69" s="1036"/>
      <c r="C69" s="1037"/>
      <c r="D69" s="1037"/>
      <c r="E69" s="1037"/>
      <c r="F69" s="1037"/>
      <c r="G69" s="1037"/>
      <c r="H69" s="1038"/>
      <c r="I69" s="1037"/>
      <c r="J69" s="1037"/>
      <c r="K69" s="1037"/>
      <c r="L69" s="1038"/>
    </row>
    <row r="70" spans="1:14" s="1017" customFormat="1" ht="30" customHeight="1" thickBot="1" x14ac:dyDescent="0.25">
      <c r="A70" s="1039"/>
      <c r="B70" s="1703" t="s">
        <v>714</v>
      </c>
      <c r="C70" s="1704"/>
      <c r="D70" s="1040"/>
      <c r="E70" s="1040"/>
      <c r="F70" s="1040"/>
      <c r="G70" s="1040"/>
      <c r="H70" s="1041"/>
      <c r="I70" s="1040"/>
      <c r="J70" s="1040"/>
      <c r="K70" s="1040"/>
      <c r="L70" s="1041"/>
    </row>
    <row r="71" spans="1:14" s="1022" customFormat="1" ht="15.95" hidden="1" customHeight="1" thickBot="1" x14ac:dyDescent="0.25">
      <c r="A71" s="1018"/>
      <c r="B71" s="1019" t="s">
        <v>71</v>
      </c>
      <c r="C71" s="1047"/>
      <c r="D71" s="1020"/>
      <c r="E71" s="1020" t="e">
        <f>E72+#REF!</f>
        <v>#REF!</v>
      </c>
      <c r="F71" s="1020" t="e">
        <f>F72+#REF!</f>
        <v>#REF!</v>
      </c>
      <c r="G71" s="1020" t="e">
        <f>G72+#REF!</f>
        <v>#REF!</v>
      </c>
      <c r="H71" s="1452"/>
      <c r="I71" s="1452" t="e">
        <f>I72+#REF!</f>
        <v>#REF!</v>
      </c>
      <c r="J71" s="1021" t="e">
        <f>J72+#REF!</f>
        <v>#REF!</v>
      </c>
      <c r="K71" s="1021" t="e">
        <f>K72+#REF!</f>
        <v>#REF!</v>
      </c>
      <c r="L71" s="1021" t="e">
        <f>L72+#REF!</f>
        <v>#REF!</v>
      </c>
      <c r="M71" s="1017"/>
    </row>
    <row r="72" spans="1:14" s="1022" customFormat="1" ht="15.95" hidden="1" customHeight="1" x14ac:dyDescent="0.2">
      <c r="A72" s="1023"/>
      <c r="B72" s="1148" t="s">
        <v>70</v>
      </c>
      <c r="C72" s="1590">
        <f>SUM(C73:C73)</f>
        <v>0</v>
      </c>
      <c r="D72" s="1024">
        <f t="shared" ref="D72:L72" si="5">SUM(D73:D73)</f>
        <v>0</v>
      </c>
      <c r="E72" s="1024">
        <f t="shared" si="5"/>
        <v>0</v>
      </c>
      <c r="F72" s="1024">
        <f t="shared" si="5"/>
        <v>0</v>
      </c>
      <c r="G72" s="1024">
        <f t="shared" si="5"/>
        <v>0</v>
      </c>
      <c r="H72" s="1453"/>
      <c r="I72" s="1453">
        <f t="shared" si="5"/>
        <v>0</v>
      </c>
      <c r="J72" s="1025">
        <f t="shared" si="5"/>
        <v>0</v>
      </c>
      <c r="K72" s="1025">
        <f t="shared" si="5"/>
        <v>0</v>
      </c>
      <c r="L72" s="1025">
        <f t="shared" si="5"/>
        <v>0</v>
      </c>
      <c r="M72" s="1017"/>
    </row>
    <row r="73" spans="1:14" s="1054" customFormat="1" ht="19.5" customHeight="1" thickBot="1" x14ac:dyDescent="0.25">
      <c r="A73" s="1051"/>
      <c r="B73" s="1244" t="s">
        <v>259</v>
      </c>
      <c r="C73" s="1709"/>
      <c r="D73" s="1710"/>
      <c r="E73" s="1710"/>
      <c r="F73" s="1710"/>
      <c r="G73" s="1710"/>
      <c r="H73" s="1711"/>
      <c r="I73" s="1454"/>
      <c r="J73" s="1052"/>
      <c r="K73" s="1052"/>
      <c r="L73" s="1052"/>
      <c r="M73" s="1053"/>
    </row>
    <row r="74" spans="1:14" s="1050" customFormat="1" ht="31.5" customHeight="1" thickBot="1" x14ac:dyDescent="0.25">
      <c r="A74" s="1055"/>
      <c r="B74" s="1245" t="s">
        <v>709</v>
      </c>
      <c r="C74" s="1246">
        <v>2285980</v>
      </c>
      <c r="D74" s="1246">
        <v>2285980</v>
      </c>
      <c r="E74" s="1246">
        <v>2285980</v>
      </c>
      <c r="F74" s="1246">
        <v>2285980</v>
      </c>
      <c r="G74" s="1246">
        <v>2285980</v>
      </c>
      <c r="H74" s="925">
        <f t="shared" ref="H74:H99" si="6">+G74-F74</f>
        <v>0</v>
      </c>
      <c r="I74" s="1236" t="e">
        <f>I71+#REF!</f>
        <v>#REF!</v>
      </c>
      <c r="J74" s="1056" t="e">
        <f>J71+#REF!</f>
        <v>#REF!</v>
      </c>
      <c r="K74" s="1056" t="e">
        <f>K71+#REF!</f>
        <v>#REF!</v>
      </c>
      <c r="L74" s="1056" t="e">
        <f>L71+#REF!</f>
        <v>#REF!</v>
      </c>
      <c r="M74" s="1049"/>
    </row>
    <row r="75" spans="1:14" s="1050" customFormat="1" ht="19.5" customHeight="1" thickBot="1" x14ac:dyDescent="0.25">
      <c r="A75" s="1055"/>
      <c r="B75" s="1149" t="s">
        <v>794</v>
      </c>
      <c r="C75" s="1233">
        <f>C74</f>
        <v>2285980</v>
      </c>
      <c r="D75" s="1303">
        <f>D74</f>
        <v>2285980</v>
      </c>
      <c r="E75" s="1303">
        <f>E74</f>
        <v>2285980</v>
      </c>
      <c r="F75" s="1303">
        <f t="shared" ref="F75:G75" si="7">F74</f>
        <v>2285980</v>
      </c>
      <c r="G75" s="1303">
        <f t="shared" si="7"/>
        <v>2285980</v>
      </c>
      <c r="H75" s="1591">
        <f t="shared" si="6"/>
        <v>0</v>
      </c>
      <c r="I75" s="1236" t="e">
        <f>I80+I83</f>
        <v>#REF!</v>
      </c>
      <c r="J75" s="1056" t="e">
        <f>J80+J83</f>
        <v>#REF!</v>
      </c>
      <c r="K75" s="1056" t="e">
        <f>K80+K83</f>
        <v>#REF!</v>
      </c>
      <c r="L75" s="1056" t="e">
        <f>L80+L83</f>
        <v>#REF!</v>
      </c>
      <c r="M75" s="1049"/>
    </row>
    <row r="76" spans="1:14" s="1050" customFormat="1" ht="19.5" customHeight="1" thickBot="1" x14ac:dyDescent="0.25">
      <c r="A76" s="1048"/>
      <c r="B76" s="1476"/>
      <c r="C76" s="1303"/>
      <c r="D76" s="1303"/>
      <c r="E76" s="1303"/>
      <c r="F76" s="1477"/>
      <c r="G76" s="1477"/>
      <c r="H76" s="1592"/>
      <c r="I76" s="1237"/>
      <c r="J76" s="1153"/>
      <c r="K76" s="1153"/>
      <c r="L76" s="1153"/>
      <c r="M76" s="1049"/>
    </row>
    <row r="77" spans="1:14" s="1050" customFormat="1" ht="32.25" thickBot="1" x14ac:dyDescent="0.25">
      <c r="A77" s="1048"/>
      <c r="B77" s="1478" t="s">
        <v>802</v>
      </c>
      <c r="C77" s="1246"/>
      <c r="D77" s="1246">
        <v>0</v>
      </c>
      <c r="E77" s="1246">
        <f>5817+520</f>
        <v>6337</v>
      </c>
      <c r="F77" s="1246">
        <v>6337</v>
      </c>
      <c r="G77" s="1246">
        <v>6337</v>
      </c>
      <c r="H77" s="1316">
        <f t="shared" si="6"/>
        <v>0</v>
      </c>
      <c r="I77" s="1237"/>
      <c r="J77" s="1153"/>
      <c r="K77" s="1153"/>
      <c r="L77" s="1153"/>
      <c r="M77" s="1049"/>
    </row>
    <row r="78" spans="1:14" s="1050" customFormat="1" ht="19.5" customHeight="1" thickBot="1" x14ac:dyDescent="0.25">
      <c r="A78" s="1048"/>
      <c r="B78" s="1149" t="s">
        <v>795</v>
      </c>
      <c r="C78" s="1233">
        <f>C77</f>
        <v>0</v>
      </c>
      <c r="D78" s="1303">
        <f>D77</f>
        <v>0</v>
      </c>
      <c r="E78" s="1303">
        <f>E77</f>
        <v>6337</v>
      </c>
      <c r="F78" s="1303">
        <f t="shared" ref="F78:G78" si="8">F77</f>
        <v>6337</v>
      </c>
      <c r="G78" s="1303">
        <f t="shared" si="8"/>
        <v>6337</v>
      </c>
      <c r="H78" s="1591">
        <f t="shared" si="6"/>
        <v>0</v>
      </c>
      <c r="I78" s="1237"/>
      <c r="J78" s="1153"/>
      <c r="K78" s="1153"/>
      <c r="L78" s="1153"/>
      <c r="M78" s="1049"/>
    </row>
    <row r="79" spans="1:14" s="1050" customFormat="1" ht="9.75" customHeight="1" thickBot="1" x14ac:dyDescent="0.25">
      <c r="A79" s="1048"/>
      <c r="B79" s="1154" t="s">
        <v>385</v>
      </c>
      <c r="C79" s="1234"/>
      <c r="D79" s="1262"/>
      <c r="E79" s="1262"/>
      <c r="F79" s="1250"/>
      <c r="G79" s="1250"/>
      <c r="H79" s="1300"/>
      <c r="I79" s="1237"/>
      <c r="J79" s="1153"/>
      <c r="K79" s="1153"/>
      <c r="L79" s="1153"/>
      <c r="M79" s="1049"/>
    </row>
    <row r="80" spans="1:14" s="1050" customFormat="1" ht="31.5" customHeight="1" thickBot="1" x14ac:dyDescent="0.25">
      <c r="A80" s="1048"/>
      <c r="B80" s="1150" t="s">
        <v>778</v>
      </c>
      <c r="C80" s="1235">
        <v>1245500</v>
      </c>
      <c r="D80" s="1235">
        <f>1245500+7580</f>
        <v>1253080</v>
      </c>
      <c r="E80" s="1235">
        <f>1245500+7580</f>
        <v>1253080</v>
      </c>
      <c r="F80" s="1246">
        <v>1253080</v>
      </c>
      <c r="G80" s="1246">
        <v>1253080</v>
      </c>
      <c r="H80" s="925">
        <f t="shared" si="6"/>
        <v>0</v>
      </c>
      <c r="I80" s="1238">
        <f t="shared" ref="I80:L80" si="9">SUM(I81:I82)</f>
        <v>0</v>
      </c>
      <c r="J80" s="1057">
        <f t="shared" si="9"/>
        <v>0</v>
      </c>
      <c r="K80" s="1057">
        <f t="shared" si="9"/>
        <v>0</v>
      </c>
      <c r="L80" s="1057">
        <f t="shared" si="9"/>
        <v>0</v>
      </c>
      <c r="M80" s="1049"/>
    </row>
    <row r="81" spans="1:13" s="1050" customFormat="1" ht="19.5" customHeight="1" thickBot="1" x14ac:dyDescent="0.25">
      <c r="A81" s="1048"/>
      <c r="B81" s="1149" t="s">
        <v>710</v>
      </c>
      <c r="C81" s="1233">
        <f>C80</f>
        <v>1245500</v>
      </c>
      <c r="D81" s="1233">
        <f>D80</f>
        <v>1253080</v>
      </c>
      <c r="E81" s="1233">
        <f>E80</f>
        <v>1253080</v>
      </c>
      <c r="F81" s="1233">
        <f t="shared" ref="F81:G81" si="10">F80</f>
        <v>1253080</v>
      </c>
      <c r="G81" s="1233">
        <f t="shared" si="10"/>
        <v>1253080</v>
      </c>
      <c r="H81" s="1592">
        <f t="shared" si="6"/>
        <v>0</v>
      </c>
      <c r="I81" s="1239"/>
      <c r="J81" s="1058"/>
      <c r="K81" s="1058"/>
      <c r="L81" s="1058"/>
      <c r="M81" s="1049"/>
    </row>
    <row r="82" spans="1:13" s="1050" customFormat="1" ht="9.75" customHeight="1" thickBot="1" x14ac:dyDescent="0.25">
      <c r="A82" s="1059"/>
      <c r="B82" s="1155"/>
      <c r="C82" s="1152"/>
      <c r="D82" s="1151"/>
      <c r="E82" s="1152"/>
      <c r="F82" s="1152"/>
      <c r="G82" s="1152"/>
      <c r="H82" s="1301"/>
      <c r="I82" s="1239"/>
      <c r="J82" s="1058"/>
      <c r="K82" s="1058"/>
      <c r="L82" s="1058"/>
      <c r="M82" s="1049"/>
    </row>
    <row r="83" spans="1:13" s="1050" customFormat="1" ht="19.5" customHeight="1" thickBot="1" x14ac:dyDescent="0.25">
      <c r="A83" s="1048"/>
      <c r="B83" s="1149" t="s">
        <v>266</v>
      </c>
      <c r="C83" s="1233">
        <f>+C81+C75</f>
        <v>3531480</v>
      </c>
      <c r="D83" s="885">
        <f>+D81+D75</f>
        <v>3539060</v>
      </c>
      <c r="E83" s="885">
        <f>+E81+E75+E78</f>
        <v>3545397</v>
      </c>
      <c r="F83" s="885">
        <f t="shared" ref="F83:G83" si="11">+F81+F75+F78</f>
        <v>3545397</v>
      </c>
      <c r="G83" s="885">
        <f t="shared" si="11"/>
        <v>3545397</v>
      </c>
      <c r="H83" s="928">
        <f t="shared" si="6"/>
        <v>0</v>
      </c>
      <c r="I83" s="1240" t="e">
        <f>SUM(#REF!)</f>
        <v>#REF!</v>
      </c>
      <c r="J83" s="1060" t="e">
        <f>SUM(#REF!)</f>
        <v>#REF!</v>
      </c>
      <c r="K83" s="1060" t="e">
        <f>SUM(#REF!)</f>
        <v>#REF!</v>
      </c>
      <c r="L83" s="1060" t="e">
        <f>SUM(#REF!)</f>
        <v>#REF!</v>
      </c>
      <c r="M83" s="1049"/>
    </row>
    <row r="84" spans="1:13" s="860" customFormat="1" ht="15.95" hidden="1" customHeight="1" thickBot="1" x14ac:dyDescent="0.25">
      <c r="A84" s="960"/>
      <c r="B84" s="942" t="s">
        <v>71</v>
      </c>
      <c r="C84" s="886">
        <f>C85+C88+C91</f>
        <v>0</v>
      </c>
      <c r="D84" s="885">
        <f>D85+D88+D91</f>
        <v>0</v>
      </c>
      <c r="E84" s="885">
        <f>E85+E88+E91</f>
        <v>0</v>
      </c>
      <c r="F84" s="886">
        <f t="shared" ref="F84:L84" si="12">F85+F88</f>
        <v>0</v>
      </c>
      <c r="G84" s="886">
        <f t="shared" si="12"/>
        <v>0</v>
      </c>
      <c r="H84" s="1302">
        <f t="shared" si="6"/>
        <v>0</v>
      </c>
      <c r="I84" s="928">
        <f t="shared" si="12"/>
        <v>0</v>
      </c>
      <c r="J84" s="896">
        <f t="shared" si="12"/>
        <v>0</v>
      </c>
      <c r="K84" s="896">
        <f t="shared" si="12"/>
        <v>0</v>
      </c>
      <c r="L84" s="896">
        <f t="shared" si="12"/>
        <v>0</v>
      </c>
    </row>
    <row r="85" spans="1:13" s="860" customFormat="1" ht="15.95" hidden="1" customHeight="1" thickBot="1" x14ac:dyDescent="0.25">
      <c r="A85" s="961"/>
      <c r="B85" s="1251" t="s">
        <v>70</v>
      </c>
      <c r="C85" s="1252">
        <f>SUM(C86:C87)</f>
        <v>0</v>
      </c>
      <c r="D85" s="1253">
        <f>SUM(D86:D87)</f>
        <v>0</v>
      </c>
      <c r="E85" s="1253">
        <f>SUM(E86:E87)</f>
        <v>0</v>
      </c>
      <c r="F85" s="1252">
        <f t="shared" ref="F85:L85" si="13">SUM(F86:F87)</f>
        <v>0</v>
      </c>
      <c r="G85" s="1252">
        <f t="shared" si="13"/>
        <v>0</v>
      </c>
      <c r="H85" s="1302">
        <f t="shared" si="6"/>
        <v>0</v>
      </c>
      <c r="I85" s="1241">
        <f t="shared" si="13"/>
        <v>0</v>
      </c>
      <c r="J85" s="962">
        <f t="shared" si="13"/>
        <v>0</v>
      </c>
      <c r="K85" s="962">
        <f t="shared" si="13"/>
        <v>0</v>
      </c>
      <c r="L85" s="962">
        <f t="shared" si="13"/>
        <v>0</v>
      </c>
    </row>
    <row r="86" spans="1:13" s="860" customFormat="1" ht="15.95" hidden="1" customHeight="1" thickBot="1" x14ac:dyDescent="0.25">
      <c r="A86" s="961"/>
      <c r="B86" s="1254"/>
      <c r="C86" s="1255"/>
      <c r="D86" s="1256"/>
      <c r="E86" s="1256"/>
      <c r="F86" s="1255"/>
      <c r="G86" s="1255"/>
      <c r="H86" s="1302">
        <f t="shared" si="6"/>
        <v>0</v>
      </c>
      <c r="I86" s="1013"/>
      <c r="J86" s="895"/>
      <c r="K86" s="895"/>
      <c r="L86" s="895"/>
    </row>
    <row r="87" spans="1:13" s="860" customFormat="1" ht="15.95" hidden="1" customHeight="1" thickBot="1" x14ac:dyDescent="0.25">
      <c r="A87" s="961"/>
      <c r="B87" s="1257"/>
      <c r="C87" s="1255"/>
      <c r="D87" s="1256"/>
      <c r="E87" s="1256"/>
      <c r="F87" s="1255"/>
      <c r="G87" s="1255"/>
      <c r="H87" s="1302">
        <f t="shared" si="6"/>
        <v>0</v>
      </c>
      <c r="I87" s="1013"/>
      <c r="J87" s="895"/>
      <c r="K87" s="895"/>
      <c r="L87" s="895"/>
    </row>
    <row r="88" spans="1:13" s="860" customFormat="1" ht="15.95" hidden="1" customHeight="1" thickBot="1" x14ac:dyDescent="0.25">
      <c r="A88" s="961"/>
      <c r="B88" s="1251" t="s">
        <v>53</v>
      </c>
      <c r="C88" s="1252">
        <f>SUM(C89:C90)</f>
        <v>0</v>
      </c>
      <c r="D88" s="1253">
        <f>SUM(D89:D90)</f>
        <v>0</v>
      </c>
      <c r="E88" s="1253">
        <f>SUM(E89:E90)</f>
        <v>0</v>
      </c>
      <c r="F88" s="1252">
        <f t="shared" ref="F88:L88" si="14">SUM(F89:F91)</f>
        <v>0</v>
      </c>
      <c r="G88" s="1252">
        <f t="shared" si="14"/>
        <v>0</v>
      </c>
      <c r="H88" s="1302">
        <f t="shared" si="6"/>
        <v>0</v>
      </c>
      <c r="I88" s="1242">
        <f t="shared" si="14"/>
        <v>0</v>
      </c>
      <c r="J88" s="963">
        <f t="shared" si="14"/>
        <v>0</v>
      </c>
      <c r="K88" s="963">
        <f t="shared" si="14"/>
        <v>0</v>
      </c>
      <c r="L88" s="963">
        <f t="shared" si="14"/>
        <v>0</v>
      </c>
    </row>
    <row r="89" spans="1:13" s="860" customFormat="1" ht="15.95" hidden="1" customHeight="1" thickBot="1" x14ac:dyDescent="0.25">
      <c r="A89" s="961"/>
      <c r="B89" s="1251"/>
      <c r="C89" s="1255"/>
      <c r="D89" s="1256"/>
      <c r="E89" s="1256"/>
      <c r="F89" s="1255"/>
      <c r="G89" s="1255"/>
      <c r="H89" s="1302">
        <f t="shared" si="6"/>
        <v>0</v>
      </c>
      <c r="I89" s="1013"/>
      <c r="J89" s="895"/>
      <c r="K89" s="895"/>
      <c r="L89" s="895"/>
    </row>
    <row r="90" spans="1:13" s="860" customFormat="1" ht="15.95" hidden="1" customHeight="1" thickBot="1" x14ac:dyDescent="0.25">
      <c r="A90" s="961"/>
      <c r="B90" s="1251"/>
      <c r="C90" s="1255"/>
      <c r="D90" s="1256"/>
      <c r="E90" s="1256"/>
      <c r="F90" s="1255"/>
      <c r="G90" s="1255"/>
      <c r="H90" s="1302">
        <f t="shared" si="6"/>
        <v>0</v>
      </c>
      <c r="I90" s="1013"/>
      <c r="J90" s="895"/>
      <c r="K90" s="895"/>
      <c r="L90" s="895"/>
    </row>
    <row r="91" spans="1:13" s="860" customFormat="1" ht="15.95" hidden="1" customHeight="1" thickBot="1" x14ac:dyDescent="0.25">
      <c r="A91" s="961"/>
      <c r="B91" s="1251" t="s">
        <v>692</v>
      </c>
      <c r="C91" s="1258"/>
      <c r="D91" s="1259"/>
      <c r="E91" s="1259"/>
      <c r="F91" s="1260"/>
      <c r="G91" s="1260"/>
      <c r="H91" s="1302">
        <f t="shared" si="6"/>
        <v>0</v>
      </c>
      <c r="I91" s="1243"/>
      <c r="J91" s="965"/>
      <c r="K91" s="965"/>
      <c r="L91" s="965"/>
    </row>
    <row r="92" spans="1:13" s="860" customFormat="1" ht="15.95" hidden="1" customHeight="1" thickBot="1" x14ac:dyDescent="0.25">
      <c r="A92" s="960"/>
      <c r="B92" s="940" t="s">
        <v>72</v>
      </c>
      <c r="C92" s="886">
        <f>C95+C93</f>
        <v>0</v>
      </c>
      <c r="D92" s="885">
        <f>D95+D93</f>
        <v>0</v>
      </c>
      <c r="E92" s="885">
        <f>E95+E93</f>
        <v>0</v>
      </c>
      <c r="F92" s="886">
        <f t="shared" ref="F92:L92" si="15">F95+F93</f>
        <v>0</v>
      </c>
      <c r="G92" s="886">
        <f t="shared" si="15"/>
        <v>0</v>
      </c>
      <c r="H92" s="1302">
        <f t="shared" si="6"/>
        <v>0</v>
      </c>
      <c r="I92" s="928">
        <f t="shared" si="15"/>
        <v>0</v>
      </c>
      <c r="J92" s="896">
        <f t="shared" si="15"/>
        <v>0</v>
      </c>
      <c r="K92" s="896">
        <f t="shared" si="15"/>
        <v>0</v>
      </c>
      <c r="L92" s="896">
        <f t="shared" si="15"/>
        <v>0</v>
      </c>
    </row>
    <row r="93" spans="1:13" s="860" customFormat="1" ht="15.95" hidden="1" customHeight="1" thickBot="1" x14ac:dyDescent="0.25">
      <c r="A93" s="964"/>
      <c r="B93" s="1261" t="s">
        <v>74</v>
      </c>
      <c r="C93" s="1252">
        <f>SUM(C94)</f>
        <v>0</v>
      </c>
      <c r="D93" s="1253">
        <f>SUM(D94)</f>
        <v>0</v>
      </c>
      <c r="E93" s="1253">
        <f>SUM(E94)</f>
        <v>0</v>
      </c>
      <c r="F93" s="1252">
        <f t="shared" ref="F93:L93" si="16">SUM(F94)</f>
        <v>0</v>
      </c>
      <c r="G93" s="1252">
        <f t="shared" si="16"/>
        <v>0</v>
      </c>
      <c r="H93" s="1302">
        <f t="shared" si="6"/>
        <v>0</v>
      </c>
      <c r="I93" s="1241">
        <f t="shared" si="16"/>
        <v>0</v>
      </c>
      <c r="J93" s="962">
        <f t="shared" si="16"/>
        <v>0</v>
      </c>
      <c r="K93" s="962">
        <f t="shared" si="16"/>
        <v>0</v>
      </c>
      <c r="L93" s="962">
        <f t="shared" si="16"/>
        <v>0</v>
      </c>
    </row>
    <row r="94" spans="1:13" s="860" customFormat="1" ht="15.95" hidden="1" customHeight="1" thickBot="1" x14ac:dyDescent="0.25">
      <c r="A94" s="964"/>
      <c r="B94" s="1254"/>
      <c r="C94" s="1255"/>
      <c r="D94" s="1256"/>
      <c r="E94" s="1256"/>
      <c r="F94" s="1255"/>
      <c r="G94" s="1255"/>
      <c r="H94" s="1302">
        <f t="shared" si="6"/>
        <v>0</v>
      </c>
      <c r="I94" s="1012"/>
      <c r="J94" s="894"/>
      <c r="K94" s="894"/>
      <c r="L94" s="894"/>
    </row>
    <row r="95" spans="1:13" s="860" customFormat="1" ht="15.95" hidden="1" customHeight="1" thickBot="1" x14ac:dyDescent="0.25">
      <c r="A95" s="961"/>
      <c r="B95" s="1261" t="s">
        <v>52</v>
      </c>
      <c r="C95" s="1252">
        <f>SUM(C96:C96)</f>
        <v>0</v>
      </c>
      <c r="D95" s="1253">
        <f>SUM(D96:D96)</f>
        <v>0</v>
      </c>
      <c r="E95" s="1253">
        <f>SUM(E96:E96)</f>
        <v>0</v>
      </c>
      <c r="F95" s="1252">
        <f t="shared" ref="F95:L95" si="17">SUM(F96:F96)</f>
        <v>0</v>
      </c>
      <c r="G95" s="1252">
        <f t="shared" si="17"/>
        <v>0</v>
      </c>
      <c r="H95" s="1302">
        <f t="shared" si="6"/>
        <v>0</v>
      </c>
      <c r="I95" s="1241">
        <f t="shared" si="17"/>
        <v>0</v>
      </c>
      <c r="J95" s="962">
        <f t="shared" si="17"/>
        <v>0</v>
      </c>
      <c r="K95" s="962">
        <f t="shared" si="17"/>
        <v>0</v>
      </c>
      <c r="L95" s="962">
        <f t="shared" si="17"/>
        <v>0</v>
      </c>
    </row>
    <row r="96" spans="1:13" s="860" customFormat="1" ht="15.95" hidden="1" customHeight="1" thickBot="1" x14ac:dyDescent="0.25">
      <c r="A96" s="961"/>
      <c r="B96" s="1257"/>
      <c r="C96" s="1255"/>
      <c r="D96" s="1256"/>
      <c r="E96" s="1256"/>
      <c r="F96" s="1255"/>
      <c r="G96" s="1255"/>
      <c r="H96" s="1302">
        <f t="shared" si="6"/>
        <v>0</v>
      </c>
      <c r="I96" s="1012"/>
      <c r="J96" s="894"/>
      <c r="K96" s="894"/>
      <c r="L96" s="894"/>
    </row>
    <row r="97" spans="1:12" s="860" customFormat="1" ht="15.95" hidden="1" customHeight="1" thickBot="1" x14ac:dyDescent="0.25">
      <c r="A97" s="960"/>
      <c r="B97" s="940" t="s">
        <v>111</v>
      </c>
      <c r="C97" s="886">
        <f>C84+C92</f>
        <v>0</v>
      </c>
      <c r="D97" s="885">
        <f>D84+D92</f>
        <v>0</v>
      </c>
      <c r="E97" s="885">
        <f>E84+E92</f>
        <v>0</v>
      </c>
      <c r="F97" s="886">
        <f t="shared" ref="F97:L97" si="18">F84+F92</f>
        <v>0</v>
      </c>
      <c r="G97" s="886">
        <f t="shared" si="18"/>
        <v>0</v>
      </c>
      <c r="H97" s="1302">
        <f t="shared" si="6"/>
        <v>0</v>
      </c>
      <c r="I97" s="928">
        <f t="shared" si="18"/>
        <v>0</v>
      </c>
      <c r="J97" s="896">
        <f t="shared" si="18"/>
        <v>0</v>
      </c>
      <c r="K97" s="896">
        <f t="shared" si="18"/>
        <v>0</v>
      </c>
      <c r="L97" s="896">
        <f t="shared" si="18"/>
        <v>0</v>
      </c>
    </row>
    <row r="98" spans="1:12" s="860" customFormat="1" ht="15.95" hidden="1" customHeight="1" thickBot="1" x14ac:dyDescent="0.25">
      <c r="A98" s="960"/>
      <c r="B98" s="940"/>
      <c r="C98" s="886"/>
      <c r="D98" s="885"/>
      <c r="E98" s="885"/>
      <c r="F98" s="886"/>
      <c r="G98" s="886"/>
      <c r="H98" s="1302">
        <f t="shared" si="6"/>
        <v>0</v>
      </c>
      <c r="I98" s="928"/>
      <c r="J98" s="896"/>
      <c r="K98" s="896"/>
      <c r="L98" s="896"/>
    </row>
    <row r="99" spans="1:12" s="860" customFormat="1" ht="20.100000000000001" customHeight="1" thickBot="1" x14ac:dyDescent="0.25">
      <c r="A99" s="960"/>
      <c r="B99" s="940" t="s">
        <v>267</v>
      </c>
      <c r="C99" s="886">
        <f>C68+C83</f>
        <v>1626696378</v>
      </c>
      <c r="D99" s="885">
        <f>D68+D83</f>
        <v>1922848250</v>
      </c>
      <c r="E99" s="885">
        <f>E68+E83</f>
        <v>2263309437</v>
      </c>
      <c r="F99" s="885">
        <f t="shared" ref="F99:G99" si="19">F68+F83</f>
        <v>2273719996</v>
      </c>
      <c r="G99" s="885">
        <f t="shared" si="19"/>
        <v>2276519996</v>
      </c>
      <c r="H99" s="928">
        <f t="shared" si="6"/>
        <v>2800000</v>
      </c>
      <c r="I99" s="885" t="e">
        <f>I68+#REF!</f>
        <v>#REF!</v>
      </c>
      <c r="J99" s="886" t="e">
        <f>J68+#REF!</f>
        <v>#REF!</v>
      </c>
      <c r="K99" s="896" t="e">
        <f>K68+#REF!</f>
        <v>#REF!</v>
      </c>
      <c r="L99" s="896" t="e">
        <f>L68+#REF!</f>
        <v>#REF!</v>
      </c>
    </row>
    <row r="100" spans="1:12" x14ac:dyDescent="0.2">
      <c r="H100" s="1162" t="s">
        <v>735</v>
      </c>
    </row>
    <row r="102" spans="1:12" x14ac:dyDescent="0.2">
      <c r="C102" s="966"/>
    </row>
  </sheetData>
  <mergeCells count="2347">
    <mergeCell ref="C73:H73"/>
    <mergeCell ref="XEF2:XEL2"/>
    <mergeCell ref="XEM2:XES2"/>
    <mergeCell ref="XET2:XEZ2"/>
    <mergeCell ref="XFA2:XFD2"/>
    <mergeCell ref="A2:H2"/>
    <mergeCell ref="XCW2:XDC2"/>
    <mergeCell ref="XDD2:XDJ2"/>
    <mergeCell ref="XDK2:XDQ2"/>
    <mergeCell ref="XDR2:XDX2"/>
    <mergeCell ref="XDY2:XEE2"/>
    <mergeCell ref="XBN2:XBT2"/>
    <mergeCell ref="XBU2:XCA2"/>
    <mergeCell ref="XCB2:XCH2"/>
    <mergeCell ref="XCI2:XCO2"/>
    <mergeCell ref="XCP2:XCV2"/>
    <mergeCell ref="XAE2:XAK2"/>
    <mergeCell ref="XAL2:XAR2"/>
    <mergeCell ref="XAS2:XAY2"/>
    <mergeCell ref="XAZ2:XBF2"/>
    <mergeCell ref="XBG2:XBM2"/>
    <mergeCell ref="WYV2:WZB2"/>
    <mergeCell ref="WZC2:WZI2"/>
    <mergeCell ref="WZJ2:WZP2"/>
    <mergeCell ref="WZQ2:WZW2"/>
    <mergeCell ref="WZX2:XAD2"/>
    <mergeCell ref="WXM2:WXS2"/>
    <mergeCell ref="WXT2:WXZ2"/>
    <mergeCell ref="WYA2:WYG2"/>
    <mergeCell ref="WYH2:WYN2"/>
    <mergeCell ref="WYO2:WYU2"/>
    <mergeCell ref="WWD2:WWJ2"/>
    <mergeCell ref="WWK2:WWQ2"/>
    <mergeCell ref="WWR2:WWX2"/>
    <mergeCell ref="WWY2:WXE2"/>
    <mergeCell ref="WXF2:WXL2"/>
    <mergeCell ref="WUU2:WVA2"/>
    <mergeCell ref="WVB2:WVH2"/>
    <mergeCell ref="WVI2:WVO2"/>
    <mergeCell ref="WVP2:WVV2"/>
    <mergeCell ref="WVW2:WWC2"/>
    <mergeCell ref="WTL2:WTR2"/>
    <mergeCell ref="WTS2:WTY2"/>
    <mergeCell ref="WTZ2:WUF2"/>
    <mergeCell ref="WUG2:WUM2"/>
    <mergeCell ref="WUN2:WUT2"/>
    <mergeCell ref="WSC2:WSI2"/>
    <mergeCell ref="WSJ2:WSP2"/>
    <mergeCell ref="WSQ2:WSW2"/>
    <mergeCell ref="WSX2:WTD2"/>
    <mergeCell ref="WTE2:WTK2"/>
    <mergeCell ref="WQT2:WQZ2"/>
    <mergeCell ref="WRA2:WRG2"/>
    <mergeCell ref="WRH2:WRN2"/>
    <mergeCell ref="WRO2:WRU2"/>
    <mergeCell ref="WRV2:WSB2"/>
    <mergeCell ref="WPK2:WPQ2"/>
    <mergeCell ref="WPR2:WPX2"/>
    <mergeCell ref="WPY2:WQE2"/>
    <mergeCell ref="WQF2:WQL2"/>
    <mergeCell ref="WQM2:WQS2"/>
    <mergeCell ref="WOB2:WOH2"/>
    <mergeCell ref="WOI2:WOO2"/>
    <mergeCell ref="WOP2:WOV2"/>
    <mergeCell ref="WOW2:WPC2"/>
    <mergeCell ref="WPD2:WPJ2"/>
    <mergeCell ref="WMS2:WMY2"/>
    <mergeCell ref="WMZ2:WNF2"/>
    <mergeCell ref="WNG2:WNM2"/>
    <mergeCell ref="WNN2:WNT2"/>
    <mergeCell ref="WNU2:WOA2"/>
    <mergeCell ref="WLJ2:WLP2"/>
    <mergeCell ref="WLQ2:WLW2"/>
    <mergeCell ref="WLX2:WMD2"/>
    <mergeCell ref="WME2:WMK2"/>
    <mergeCell ref="WML2:WMR2"/>
    <mergeCell ref="WKA2:WKG2"/>
    <mergeCell ref="WKH2:WKN2"/>
    <mergeCell ref="WKO2:WKU2"/>
    <mergeCell ref="WKV2:WLB2"/>
    <mergeCell ref="WLC2:WLI2"/>
    <mergeCell ref="WIR2:WIX2"/>
    <mergeCell ref="WIY2:WJE2"/>
    <mergeCell ref="WJF2:WJL2"/>
    <mergeCell ref="WJM2:WJS2"/>
    <mergeCell ref="WJT2:WJZ2"/>
    <mergeCell ref="WHI2:WHO2"/>
    <mergeCell ref="WHP2:WHV2"/>
    <mergeCell ref="WHW2:WIC2"/>
    <mergeCell ref="WID2:WIJ2"/>
    <mergeCell ref="WIK2:WIQ2"/>
    <mergeCell ref="WFZ2:WGF2"/>
    <mergeCell ref="WGG2:WGM2"/>
    <mergeCell ref="WGN2:WGT2"/>
    <mergeCell ref="WGU2:WHA2"/>
    <mergeCell ref="WHB2:WHH2"/>
    <mergeCell ref="WEQ2:WEW2"/>
    <mergeCell ref="WEX2:WFD2"/>
    <mergeCell ref="WFE2:WFK2"/>
    <mergeCell ref="WFL2:WFR2"/>
    <mergeCell ref="WFS2:WFY2"/>
    <mergeCell ref="WDH2:WDN2"/>
    <mergeCell ref="WDO2:WDU2"/>
    <mergeCell ref="WDV2:WEB2"/>
    <mergeCell ref="WEC2:WEI2"/>
    <mergeCell ref="WEJ2:WEP2"/>
    <mergeCell ref="WBY2:WCE2"/>
    <mergeCell ref="WCF2:WCL2"/>
    <mergeCell ref="WCM2:WCS2"/>
    <mergeCell ref="WCT2:WCZ2"/>
    <mergeCell ref="WDA2:WDG2"/>
    <mergeCell ref="WAP2:WAV2"/>
    <mergeCell ref="WAW2:WBC2"/>
    <mergeCell ref="WBD2:WBJ2"/>
    <mergeCell ref="WBK2:WBQ2"/>
    <mergeCell ref="WBR2:WBX2"/>
    <mergeCell ref="VZG2:VZM2"/>
    <mergeCell ref="VZN2:VZT2"/>
    <mergeCell ref="VZU2:WAA2"/>
    <mergeCell ref="WAB2:WAH2"/>
    <mergeCell ref="WAI2:WAO2"/>
    <mergeCell ref="VXX2:VYD2"/>
    <mergeCell ref="VYE2:VYK2"/>
    <mergeCell ref="VYL2:VYR2"/>
    <mergeCell ref="VYS2:VYY2"/>
    <mergeCell ref="VYZ2:VZF2"/>
    <mergeCell ref="VWO2:VWU2"/>
    <mergeCell ref="VWV2:VXB2"/>
    <mergeCell ref="VXC2:VXI2"/>
    <mergeCell ref="VXJ2:VXP2"/>
    <mergeCell ref="VXQ2:VXW2"/>
    <mergeCell ref="VVF2:VVL2"/>
    <mergeCell ref="VVM2:VVS2"/>
    <mergeCell ref="VVT2:VVZ2"/>
    <mergeCell ref="VWA2:VWG2"/>
    <mergeCell ref="VWH2:VWN2"/>
    <mergeCell ref="VTW2:VUC2"/>
    <mergeCell ref="VUD2:VUJ2"/>
    <mergeCell ref="VUK2:VUQ2"/>
    <mergeCell ref="VUR2:VUX2"/>
    <mergeCell ref="VUY2:VVE2"/>
    <mergeCell ref="VSN2:VST2"/>
    <mergeCell ref="VSU2:VTA2"/>
    <mergeCell ref="VTB2:VTH2"/>
    <mergeCell ref="VTI2:VTO2"/>
    <mergeCell ref="VTP2:VTV2"/>
    <mergeCell ref="VRE2:VRK2"/>
    <mergeCell ref="VRL2:VRR2"/>
    <mergeCell ref="VRS2:VRY2"/>
    <mergeCell ref="VRZ2:VSF2"/>
    <mergeCell ref="VSG2:VSM2"/>
    <mergeCell ref="VPV2:VQB2"/>
    <mergeCell ref="VQC2:VQI2"/>
    <mergeCell ref="VQJ2:VQP2"/>
    <mergeCell ref="VQQ2:VQW2"/>
    <mergeCell ref="VQX2:VRD2"/>
    <mergeCell ref="VOM2:VOS2"/>
    <mergeCell ref="VOT2:VOZ2"/>
    <mergeCell ref="VPA2:VPG2"/>
    <mergeCell ref="VPH2:VPN2"/>
    <mergeCell ref="VPO2:VPU2"/>
    <mergeCell ref="VND2:VNJ2"/>
    <mergeCell ref="VNK2:VNQ2"/>
    <mergeCell ref="VNR2:VNX2"/>
    <mergeCell ref="VNY2:VOE2"/>
    <mergeCell ref="VOF2:VOL2"/>
    <mergeCell ref="VLU2:VMA2"/>
    <mergeCell ref="VMB2:VMH2"/>
    <mergeCell ref="VMI2:VMO2"/>
    <mergeCell ref="VMP2:VMV2"/>
    <mergeCell ref="VMW2:VNC2"/>
    <mergeCell ref="VKL2:VKR2"/>
    <mergeCell ref="VKS2:VKY2"/>
    <mergeCell ref="VKZ2:VLF2"/>
    <mergeCell ref="VLG2:VLM2"/>
    <mergeCell ref="VLN2:VLT2"/>
    <mergeCell ref="VJC2:VJI2"/>
    <mergeCell ref="VJJ2:VJP2"/>
    <mergeCell ref="VJQ2:VJW2"/>
    <mergeCell ref="VJX2:VKD2"/>
    <mergeCell ref="VKE2:VKK2"/>
    <mergeCell ref="VHT2:VHZ2"/>
    <mergeCell ref="VIA2:VIG2"/>
    <mergeCell ref="VIH2:VIN2"/>
    <mergeCell ref="VIO2:VIU2"/>
    <mergeCell ref="VIV2:VJB2"/>
    <mergeCell ref="VGK2:VGQ2"/>
    <mergeCell ref="VGR2:VGX2"/>
    <mergeCell ref="VGY2:VHE2"/>
    <mergeCell ref="VHF2:VHL2"/>
    <mergeCell ref="VHM2:VHS2"/>
    <mergeCell ref="VFB2:VFH2"/>
    <mergeCell ref="VFI2:VFO2"/>
    <mergeCell ref="VFP2:VFV2"/>
    <mergeCell ref="VFW2:VGC2"/>
    <mergeCell ref="VGD2:VGJ2"/>
    <mergeCell ref="VDS2:VDY2"/>
    <mergeCell ref="VDZ2:VEF2"/>
    <mergeCell ref="VEG2:VEM2"/>
    <mergeCell ref="VEN2:VET2"/>
    <mergeCell ref="VEU2:VFA2"/>
    <mergeCell ref="VCJ2:VCP2"/>
    <mergeCell ref="VCQ2:VCW2"/>
    <mergeCell ref="VCX2:VDD2"/>
    <mergeCell ref="VDE2:VDK2"/>
    <mergeCell ref="VDL2:VDR2"/>
    <mergeCell ref="VBA2:VBG2"/>
    <mergeCell ref="VBH2:VBN2"/>
    <mergeCell ref="VBO2:VBU2"/>
    <mergeCell ref="VBV2:VCB2"/>
    <mergeCell ref="VCC2:VCI2"/>
    <mergeCell ref="UZR2:UZX2"/>
    <mergeCell ref="UZY2:VAE2"/>
    <mergeCell ref="VAF2:VAL2"/>
    <mergeCell ref="VAM2:VAS2"/>
    <mergeCell ref="VAT2:VAZ2"/>
    <mergeCell ref="UYI2:UYO2"/>
    <mergeCell ref="UYP2:UYV2"/>
    <mergeCell ref="UYW2:UZC2"/>
    <mergeCell ref="UZD2:UZJ2"/>
    <mergeCell ref="UZK2:UZQ2"/>
    <mergeCell ref="UWZ2:UXF2"/>
    <mergeCell ref="UXG2:UXM2"/>
    <mergeCell ref="UXN2:UXT2"/>
    <mergeCell ref="UXU2:UYA2"/>
    <mergeCell ref="UYB2:UYH2"/>
    <mergeCell ref="UVQ2:UVW2"/>
    <mergeCell ref="UVX2:UWD2"/>
    <mergeCell ref="UWE2:UWK2"/>
    <mergeCell ref="UWL2:UWR2"/>
    <mergeCell ref="UWS2:UWY2"/>
    <mergeCell ref="UUH2:UUN2"/>
    <mergeCell ref="UUO2:UUU2"/>
    <mergeCell ref="UUV2:UVB2"/>
    <mergeCell ref="UVC2:UVI2"/>
    <mergeCell ref="UVJ2:UVP2"/>
    <mergeCell ref="USY2:UTE2"/>
    <mergeCell ref="UTF2:UTL2"/>
    <mergeCell ref="UTM2:UTS2"/>
    <mergeCell ref="UTT2:UTZ2"/>
    <mergeCell ref="UUA2:UUG2"/>
    <mergeCell ref="URP2:URV2"/>
    <mergeCell ref="URW2:USC2"/>
    <mergeCell ref="USD2:USJ2"/>
    <mergeCell ref="USK2:USQ2"/>
    <mergeCell ref="USR2:USX2"/>
    <mergeCell ref="UQG2:UQM2"/>
    <mergeCell ref="UQN2:UQT2"/>
    <mergeCell ref="UQU2:URA2"/>
    <mergeCell ref="URB2:URH2"/>
    <mergeCell ref="URI2:URO2"/>
    <mergeCell ref="UOX2:UPD2"/>
    <mergeCell ref="UPE2:UPK2"/>
    <mergeCell ref="UPL2:UPR2"/>
    <mergeCell ref="UPS2:UPY2"/>
    <mergeCell ref="UPZ2:UQF2"/>
    <mergeCell ref="UNO2:UNU2"/>
    <mergeCell ref="UNV2:UOB2"/>
    <mergeCell ref="UOC2:UOI2"/>
    <mergeCell ref="UOJ2:UOP2"/>
    <mergeCell ref="UOQ2:UOW2"/>
    <mergeCell ref="UMF2:UML2"/>
    <mergeCell ref="UMM2:UMS2"/>
    <mergeCell ref="UMT2:UMZ2"/>
    <mergeCell ref="UNA2:UNG2"/>
    <mergeCell ref="UNH2:UNN2"/>
    <mergeCell ref="UKW2:ULC2"/>
    <mergeCell ref="ULD2:ULJ2"/>
    <mergeCell ref="ULK2:ULQ2"/>
    <mergeCell ref="ULR2:ULX2"/>
    <mergeCell ref="ULY2:UME2"/>
    <mergeCell ref="UJN2:UJT2"/>
    <mergeCell ref="UJU2:UKA2"/>
    <mergeCell ref="UKB2:UKH2"/>
    <mergeCell ref="UKI2:UKO2"/>
    <mergeCell ref="UKP2:UKV2"/>
    <mergeCell ref="UIE2:UIK2"/>
    <mergeCell ref="UIL2:UIR2"/>
    <mergeCell ref="UIS2:UIY2"/>
    <mergeCell ref="UIZ2:UJF2"/>
    <mergeCell ref="UJG2:UJM2"/>
    <mergeCell ref="UGV2:UHB2"/>
    <mergeCell ref="UHC2:UHI2"/>
    <mergeCell ref="UHJ2:UHP2"/>
    <mergeCell ref="UHQ2:UHW2"/>
    <mergeCell ref="UHX2:UID2"/>
    <mergeCell ref="UFM2:UFS2"/>
    <mergeCell ref="UFT2:UFZ2"/>
    <mergeCell ref="UGA2:UGG2"/>
    <mergeCell ref="UGH2:UGN2"/>
    <mergeCell ref="UGO2:UGU2"/>
    <mergeCell ref="UED2:UEJ2"/>
    <mergeCell ref="UEK2:UEQ2"/>
    <mergeCell ref="UER2:UEX2"/>
    <mergeCell ref="UEY2:UFE2"/>
    <mergeCell ref="UFF2:UFL2"/>
    <mergeCell ref="UCU2:UDA2"/>
    <mergeCell ref="UDB2:UDH2"/>
    <mergeCell ref="UDI2:UDO2"/>
    <mergeCell ref="UDP2:UDV2"/>
    <mergeCell ref="UDW2:UEC2"/>
    <mergeCell ref="UBL2:UBR2"/>
    <mergeCell ref="UBS2:UBY2"/>
    <mergeCell ref="UBZ2:UCF2"/>
    <mergeCell ref="UCG2:UCM2"/>
    <mergeCell ref="UCN2:UCT2"/>
    <mergeCell ref="UAC2:UAI2"/>
    <mergeCell ref="UAJ2:UAP2"/>
    <mergeCell ref="UAQ2:UAW2"/>
    <mergeCell ref="UAX2:UBD2"/>
    <mergeCell ref="UBE2:UBK2"/>
    <mergeCell ref="TYT2:TYZ2"/>
    <mergeCell ref="TZA2:TZG2"/>
    <mergeCell ref="TZH2:TZN2"/>
    <mergeCell ref="TZO2:TZU2"/>
    <mergeCell ref="TZV2:UAB2"/>
    <mergeCell ref="TXK2:TXQ2"/>
    <mergeCell ref="TXR2:TXX2"/>
    <mergeCell ref="TXY2:TYE2"/>
    <mergeCell ref="TYF2:TYL2"/>
    <mergeCell ref="TYM2:TYS2"/>
    <mergeCell ref="TWB2:TWH2"/>
    <mergeCell ref="TWI2:TWO2"/>
    <mergeCell ref="TWP2:TWV2"/>
    <mergeCell ref="TWW2:TXC2"/>
    <mergeCell ref="TXD2:TXJ2"/>
    <mergeCell ref="TUS2:TUY2"/>
    <mergeCell ref="TUZ2:TVF2"/>
    <mergeCell ref="TVG2:TVM2"/>
    <mergeCell ref="TVN2:TVT2"/>
    <mergeCell ref="TVU2:TWA2"/>
    <mergeCell ref="TTJ2:TTP2"/>
    <mergeCell ref="TTQ2:TTW2"/>
    <mergeCell ref="TTX2:TUD2"/>
    <mergeCell ref="TUE2:TUK2"/>
    <mergeCell ref="TUL2:TUR2"/>
    <mergeCell ref="TSA2:TSG2"/>
    <mergeCell ref="TSH2:TSN2"/>
    <mergeCell ref="TSO2:TSU2"/>
    <mergeCell ref="TSV2:TTB2"/>
    <mergeCell ref="TTC2:TTI2"/>
    <mergeCell ref="TQR2:TQX2"/>
    <mergeCell ref="TQY2:TRE2"/>
    <mergeCell ref="TRF2:TRL2"/>
    <mergeCell ref="TRM2:TRS2"/>
    <mergeCell ref="TRT2:TRZ2"/>
    <mergeCell ref="TPI2:TPO2"/>
    <mergeCell ref="TPP2:TPV2"/>
    <mergeCell ref="TPW2:TQC2"/>
    <mergeCell ref="TQD2:TQJ2"/>
    <mergeCell ref="TQK2:TQQ2"/>
    <mergeCell ref="TNZ2:TOF2"/>
    <mergeCell ref="TOG2:TOM2"/>
    <mergeCell ref="TON2:TOT2"/>
    <mergeCell ref="TOU2:TPA2"/>
    <mergeCell ref="TPB2:TPH2"/>
    <mergeCell ref="TMQ2:TMW2"/>
    <mergeCell ref="TMX2:TND2"/>
    <mergeCell ref="TNE2:TNK2"/>
    <mergeCell ref="TNL2:TNR2"/>
    <mergeCell ref="TNS2:TNY2"/>
    <mergeCell ref="TLH2:TLN2"/>
    <mergeCell ref="TLO2:TLU2"/>
    <mergeCell ref="TLV2:TMB2"/>
    <mergeCell ref="TMC2:TMI2"/>
    <mergeCell ref="TMJ2:TMP2"/>
    <mergeCell ref="TJY2:TKE2"/>
    <mergeCell ref="TKF2:TKL2"/>
    <mergeCell ref="TKM2:TKS2"/>
    <mergeCell ref="TKT2:TKZ2"/>
    <mergeCell ref="TLA2:TLG2"/>
    <mergeCell ref="TIP2:TIV2"/>
    <mergeCell ref="TIW2:TJC2"/>
    <mergeCell ref="TJD2:TJJ2"/>
    <mergeCell ref="TJK2:TJQ2"/>
    <mergeCell ref="TJR2:TJX2"/>
    <mergeCell ref="THG2:THM2"/>
    <mergeCell ref="THN2:THT2"/>
    <mergeCell ref="THU2:TIA2"/>
    <mergeCell ref="TIB2:TIH2"/>
    <mergeCell ref="TII2:TIO2"/>
    <mergeCell ref="TFX2:TGD2"/>
    <mergeCell ref="TGE2:TGK2"/>
    <mergeCell ref="TGL2:TGR2"/>
    <mergeCell ref="TGS2:TGY2"/>
    <mergeCell ref="TGZ2:THF2"/>
    <mergeCell ref="TEO2:TEU2"/>
    <mergeCell ref="TEV2:TFB2"/>
    <mergeCell ref="TFC2:TFI2"/>
    <mergeCell ref="TFJ2:TFP2"/>
    <mergeCell ref="TFQ2:TFW2"/>
    <mergeCell ref="TDF2:TDL2"/>
    <mergeCell ref="TDM2:TDS2"/>
    <mergeCell ref="TDT2:TDZ2"/>
    <mergeCell ref="TEA2:TEG2"/>
    <mergeCell ref="TEH2:TEN2"/>
    <mergeCell ref="TBW2:TCC2"/>
    <mergeCell ref="TCD2:TCJ2"/>
    <mergeCell ref="TCK2:TCQ2"/>
    <mergeCell ref="TCR2:TCX2"/>
    <mergeCell ref="TCY2:TDE2"/>
    <mergeCell ref="TAN2:TAT2"/>
    <mergeCell ref="TAU2:TBA2"/>
    <mergeCell ref="TBB2:TBH2"/>
    <mergeCell ref="TBI2:TBO2"/>
    <mergeCell ref="TBP2:TBV2"/>
    <mergeCell ref="SZE2:SZK2"/>
    <mergeCell ref="SZL2:SZR2"/>
    <mergeCell ref="SZS2:SZY2"/>
    <mergeCell ref="SZZ2:TAF2"/>
    <mergeCell ref="TAG2:TAM2"/>
    <mergeCell ref="SXV2:SYB2"/>
    <mergeCell ref="SYC2:SYI2"/>
    <mergeCell ref="SYJ2:SYP2"/>
    <mergeCell ref="SYQ2:SYW2"/>
    <mergeCell ref="SYX2:SZD2"/>
    <mergeCell ref="SWM2:SWS2"/>
    <mergeCell ref="SWT2:SWZ2"/>
    <mergeCell ref="SXA2:SXG2"/>
    <mergeCell ref="SXH2:SXN2"/>
    <mergeCell ref="SXO2:SXU2"/>
    <mergeCell ref="SVD2:SVJ2"/>
    <mergeCell ref="SVK2:SVQ2"/>
    <mergeCell ref="SVR2:SVX2"/>
    <mergeCell ref="SVY2:SWE2"/>
    <mergeCell ref="SWF2:SWL2"/>
    <mergeCell ref="STU2:SUA2"/>
    <mergeCell ref="SUB2:SUH2"/>
    <mergeCell ref="SUI2:SUO2"/>
    <mergeCell ref="SUP2:SUV2"/>
    <mergeCell ref="SUW2:SVC2"/>
    <mergeCell ref="SSL2:SSR2"/>
    <mergeCell ref="SSS2:SSY2"/>
    <mergeCell ref="SSZ2:STF2"/>
    <mergeCell ref="STG2:STM2"/>
    <mergeCell ref="STN2:STT2"/>
    <mergeCell ref="SRC2:SRI2"/>
    <mergeCell ref="SRJ2:SRP2"/>
    <mergeCell ref="SRQ2:SRW2"/>
    <mergeCell ref="SRX2:SSD2"/>
    <mergeCell ref="SSE2:SSK2"/>
    <mergeCell ref="SPT2:SPZ2"/>
    <mergeCell ref="SQA2:SQG2"/>
    <mergeCell ref="SQH2:SQN2"/>
    <mergeCell ref="SQO2:SQU2"/>
    <mergeCell ref="SQV2:SRB2"/>
    <mergeCell ref="SOK2:SOQ2"/>
    <mergeCell ref="SOR2:SOX2"/>
    <mergeCell ref="SOY2:SPE2"/>
    <mergeCell ref="SPF2:SPL2"/>
    <mergeCell ref="SPM2:SPS2"/>
    <mergeCell ref="SNB2:SNH2"/>
    <mergeCell ref="SNI2:SNO2"/>
    <mergeCell ref="SNP2:SNV2"/>
    <mergeCell ref="SNW2:SOC2"/>
    <mergeCell ref="SOD2:SOJ2"/>
    <mergeCell ref="SLS2:SLY2"/>
    <mergeCell ref="SLZ2:SMF2"/>
    <mergeCell ref="SMG2:SMM2"/>
    <mergeCell ref="SMN2:SMT2"/>
    <mergeCell ref="SMU2:SNA2"/>
    <mergeCell ref="SKJ2:SKP2"/>
    <mergeCell ref="SKQ2:SKW2"/>
    <mergeCell ref="SKX2:SLD2"/>
    <mergeCell ref="SLE2:SLK2"/>
    <mergeCell ref="SLL2:SLR2"/>
    <mergeCell ref="SJA2:SJG2"/>
    <mergeCell ref="SJH2:SJN2"/>
    <mergeCell ref="SJO2:SJU2"/>
    <mergeCell ref="SJV2:SKB2"/>
    <mergeCell ref="SKC2:SKI2"/>
    <mergeCell ref="SHR2:SHX2"/>
    <mergeCell ref="SHY2:SIE2"/>
    <mergeCell ref="SIF2:SIL2"/>
    <mergeCell ref="SIM2:SIS2"/>
    <mergeCell ref="SIT2:SIZ2"/>
    <mergeCell ref="SGI2:SGO2"/>
    <mergeCell ref="SGP2:SGV2"/>
    <mergeCell ref="SGW2:SHC2"/>
    <mergeCell ref="SHD2:SHJ2"/>
    <mergeCell ref="SHK2:SHQ2"/>
    <mergeCell ref="SEZ2:SFF2"/>
    <mergeCell ref="SFG2:SFM2"/>
    <mergeCell ref="SFN2:SFT2"/>
    <mergeCell ref="SFU2:SGA2"/>
    <mergeCell ref="SGB2:SGH2"/>
    <mergeCell ref="SDQ2:SDW2"/>
    <mergeCell ref="SDX2:SED2"/>
    <mergeCell ref="SEE2:SEK2"/>
    <mergeCell ref="SEL2:SER2"/>
    <mergeCell ref="SES2:SEY2"/>
    <mergeCell ref="SCH2:SCN2"/>
    <mergeCell ref="SCO2:SCU2"/>
    <mergeCell ref="SCV2:SDB2"/>
    <mergeCell ref="SDC2:SDI2"/>
    <mergeCell ref="SDJ2:SDP2"/>
    <mergeCell ref="SAY2:SBE2"/>
    <mergeCell ref="SBF2:SBL2"/>
    <mergeCell ref="SBM2:SBS2"/>
    <mergeCell ref="SBT2:SBZ2"/>
    <mergeCell ref="SCA2:SCG2"/>
    <mergeCell ref="RZP2:RZV2"/>
    <mergeCell ref="RZW2:SAC2"/>
    <mergeCell ref="SAD2:SAJ2"/>
    <mergeCell ref="SAK2:SAQ2"/>
    <mergeCell ref="SAR2:SAX2"/>
    <mergeCell ref="RYG2:RYM2"/>
    <mergeCell ref="RYN2:RYT2"/>
    <mergeCell ref="RYU2:RZA2"/>
    <mergeCell ref="RZB2:RZH2"/>
    <mergeCell ref="RZI2:RZO2"/>
    <mergeCell ref="RWX2:RXD2"/>
    <mergeCell ref="RXE2:RXK2"/>
    <mergeCell ref="RXL2:RXR2"/>
    <mergeCell ref="RXS2:RXY2"/>
    <mergeCell ref="RXZ2:RYF2"/>
    <mergeCell ref="RVO2:RVU2"/>
    <mergeCell ref="RVV2:RWB2"/>
    <mergeCell ref="RWC2:RWI2"/>
    <mergeCell ref="RWJ2:RWP2"/>
    <mergeCell ref="RWQ2:RWW2"/>
    <mergeCell ref="RUF2:RUL2"/>
    <mergeCell ref="RUM2:RUS2"/>
    <mergeCell ref="RUT2:RUZ2"/>
    <mergeCell ref="RVA2:RVG2"/>
    <mergeCell ref="RVH2:RVN2"/>
    <mergeCell ref="RSW2:RTC2"/>
    <mergeCell ref="RTD2:RTJ2"/>
    <mergeCell ref="RTK2:RTQ2"/>
    <mergeCell ref="RTR2:RTX2"/>
    <mergeCell ref="RTY2:RUE2"/>
    <mergeCell ref="RRN2:RRT2"/>
    <mergeCell ref="RRU2:RSA2"/>
    <mergeCell ref="RSB2:RSH2"/>
    <mergeCell ref="RSI2:RSO2"/>
    <mergeCell ref="RSP2:RSV2"/>
    <mergeCell ref="RQE2:RQK2"/>
    <mergeCell ref="RQL2:RQR2"/>
    <mergeCell ref="RQS2:RQY2"/>
    <mergeCell ref="RQZ2:RRF2"/>
    <mergeCell ref="RRG2:RRM2"/>
    <mergeCell ref="ROV2:RPB2"/>
    <mergeCell ref="RPC2:RPI2"/>
    <mergeCell ref="RPJ2:RPP2"/>
    <mergeCell ref="RPQ2:RPW2"/>
    <mergeCell ref="RPX2:RQD2"/>
    <mergeCell ref="RNM2:RNS2"/>
    <mergeCell ref="RNT2:RNZ2"/>
    <mergeCell ref="ROA2:ROG2"/>
    <mergeCell ref="ROH2:RON2"/>
    <mergeCell ref="ROO2:ROU2"/>
    <mergeCell ref="RMD2:RMJ2"/>
    <mergeCell ref="RMK2:RMQ2"/>
    <mergeCell ref="RMR2:RMX2"/>
    <mergeCell ref="RMY2:RNE2"/>
    <mergeCell ref="RNF2:RNL2"/>
    <mergeCell ref="RKU2:RLA2"/>
    <mergeCell ref="RLB2:RLH2"/>
    <mergeCell ref="RLI2:RLO2"/>
    <mergeCell ref="RLP2:RLV2"/>
    <mergeCell ref="RLW2:RMC2"/>
    <mergeCell ref="RJL2:RJR2"/>
    <mergeCell ref="RJS2:RJY2"/>
    <mergeCell ref="RJZ2:RKF2"/>
    <mergeCell ref="RKG2:RKM2"/>
    <mergeCell ref="RKN2:RKT2"/>
    <mergeCell ref="RIC2:RII2"/>
    <mergeCell ref="RIJ2:RIP2"/>
    <mergeCell ref="RIQ2:RIW2"/>
    <mergeCell ref="RIX2:RJD2"/>
    <mergeCell ref="RJE2:RJK2"/>
    <mergeCell ref="RGT2:RGZ2"/>
    <mergeCell ref="RHA2:RHG2"/>
    <mergeCell ref="RHH2:RHN2"/>
    <mergeCell ref="RHO2:RHU2"/>
    <mergeCell ref="RHV2:RIB2"/>
    <mergeCell ref="RFK2:RFQ2"/>
    <mergeCell ref="RFR2:RFX2"/>
    <mergeCell ref="RFY2:RGE2"/>
    <mergeCell ref="RGF2:RGL2"/>
    <mergeCell ref="RGM2:RGS2"/>
    <mergeCell ref="REB2:REH2"/>
    <mergeCell ref="REI2:REO2"/>
    <mergeCell ref="REP2:REV2"/>
    <mergeCell ref="REW2:RFC2"/>
    <mergeCell ref="RFD2:RFJ2"/>
    <mergeCell ref="RCS2:RCY2"/>
    <mergeCell ref="RCZ2:RDF2"/>
    <mergeCell ref="RDG2:RDM2"/>
    <mergeCell ref="RDN2:RDT2"/>
    <mergeCell ref="RDU2:REA2"/>
    <mergeCell ref="RBJ2:RBP2"/>
    <mergeCell ref="RBQ2:RBW2"/>
    <mergeCell ref="RBX2:RCD2"/>
    <mergeCell ref="RCE2:RCK2"/>
    <mergeCell ref="RCL2:RCR2"/>
    <mergeCell ref="RAA2:RAG2"/>
    <mergeCell ref="RAH2:RAN2"/>
    <mergeCell ref="RAO2:RAU2"/>
    <mergeCell ref="RAV2:RBB2"/>
    <mergeCell ref="RBC2:RBI2"/>
    <mergeCell ref="QYR2:QYX2"/>
    <mergeCell ref="QYY2:QZE2"/>
    <mergeCell ref="QZF2:QZL2"/>
    <mergeCell ref="QZM2:QZS2"/>
    <mergeCell ref="QZT2:QZZ2"/>
    <mergeCell ref="QXI2:QXO2"/>
    <mergeCell ref="QXP2:QXV2"/>
    <mergeCell ref="QXW2:QYC2"/>
    <mergeCell ref="QYD2:QYJ2"/>
    <mergeCell ref="QYK2:QYQ2"/>
    <mergeCell ref="QVZ2:QWF2"/>
    <mergeCell ref="QWG2:QWM2"/>
    <mergeCell ref="QWN2:QWT2"/>
    <mergeCell ref="QWU2:QXA2"/>
    <mergeCell ref="QXB2:QXH2"/>
    <mergeCell ref="QUQ2:QUW2"/>
    <mergeCell ref="QUX2:QVD2"/>
    <mergeCell ref="QVE2:QVK2"/>
    <mergeCell ref="QVL2:QVR2"/>
    <mergeCell ref="QVS2:QVY2"/>
    <mergeCell ref="QTH2:QTN2"/>
    <mergeCell ref="QTO2:QTU2"/>
    <mergeCell ref="QTV2:QUB2"/>
    <mergeCell ref="QUC2:QUI2"/>
    <mergeCell ref="QUJ2:QUP2"/>
    <mergeCell ref="QRY2:QSE2"/>
    <mergeCell ref="QSF2:QSL2"/>
    <mergeCell ref="QSM2:QSS2"/>
    <mergeCell ref="QST2:QSZ2"/>
    <mergeCell ref="QTA2:QTG2"/>
    <mergeCell ref="QQP2:QQV2"/>
    <mergeCell ref="QQW2:QRC2"/>
    <mergeCell ref="QRD2:QRJ2"/>
    <mergeCell ref="QRK2:QRQ2"/>
    <mergeCell ref="QRR2:QRX2"/>
    <mergeCell ref="QPG2:QPM2"/>
    <mergeCell ref="QPN2:QPT2"/>
    <mergeCell ref="QPU2:QQA2"/>
    <mergeCell ref="QQB2:QQH2"/>
    <mergeCell ref="QQI2:QQO2"/>
    <mergeCell ref="QNX2:QOD2"/>
    <mergeCell ref="QOE2:QOK2"/>
    <mergeCell ref="QOL2:QOR2"/>
    <mergeCell ref="QOS2:QOY2"/>
    <mergeCell ref="QOZ2:QPF2"/>
    <mergeCell ref="QMO2:QMU2"/>
    <mergeCell ref="QMV2:QNB2"/>
    <mergeCell ref="QNC2:QNI2"/>
    <mergeCell ref="QNJ2:QNP2"/>
    <mergeCell ref="QNQ2:QNW2"/>
    <mergeCell ref="QLF2:QLL2"/>
    <mergeCell ref="QLM2:QLS2"/>
    <mergeCell ref="QLT2:QLZ2"/>
    <mergeCell ref="QMA2:QMG2"/>
    <mergeCell ref="QMH2:QMN2"/>
    <mergeCell ref="QJW2:QKC2"/>
    <mergeCell ref="QKD2:QKJ2"/>
    <mergeCell ref="QKK2:QKQ2"/>
    <mergeCell ref="QKR2:QKX2"/>
    <mergeCell ref="QKY2:QLE2"/>
    <mergeCell ref="QIN2:QIT2"/>
    <mergeCell ref="QIU2:QJA2"/>
    <mergeCell ref="QJB2:QJH2"/>
    <mergeCell ref="QJI2:QJO2"/>
    <mergeCell ref="QJP2:QJV2"/>
    <mergeCell ref="QHE2:QHK2"/>
    <mergeCell ref="QHL2:QHR2"/>
    <mergeCell ref="QHS2:QHY2"/>
    <mergeCell ref="QHZ2:QIF2"/>
    <mergeCell ref="QIG2:QIM2"/>
    <mergeCell ref="QFV2:QGB2"/>
    <mergeCell ref="QGC2:QGI2"/>
    <mergeCell ref="QGJ2:QGP2"/>
    <mergeCell ref="QGQ2:QGW2"/>
    <mergeCell ref="QGX2:QHD2"/>
    <mergeCell ref="QEM2:QES2"/>
    <mergeCell ref="QET2:QEZ2"/>
    <mergeCell ref="QFA2:QFG2"/>
    <mergeCell ref="QFH2:QFN2"/>
    <mergeCell ref="QFO2:QFU2"/>
    <mergeCell ref="QDD2:QDJ2"/>
    <mergeCell ref="QDK2:QDQ2"/>
    <mergeCell ref="QDR2:QDX2"/>
    <mergeCell ref="QDY2:QEE2"/>
    <mergeCell ref="QEF2:QEL2"/>
    <mergeCell ref="QBU2:QCA2"/>
    <mergeCell ref="QCB2:QCH2"/>
    <mergeCell ref="QCI2:QCO2"/>
    <mergeCell ref="QCP2:QCV2"/>
    <mergeCell ref="QCW2:QDC2"/>
    <mergeCell ref="QAL2:QAR2"/>
    <mergeCell ref="QAS2:QAY2"/>
    <mergeCell ref="QAZ2:QBF2"/>
    <mergeCell ref="QBG2:QBM2"/>
    <mergeCell ref="QBN2:QBT2"/>
    <mergeCell ref="PZC2:PZI2"/>
    <mergeCell ref="PZJ2:PZP2"/>
    <mergeCell ref="PZQ2:PZW2"/>
    <mergeCell ref="PZX2:QAD2"/>
    <mergeCell ref="QAE2:QAK2"/>
    <mergeCell ref="PXT2:PXZ2"/>
    <mergeCell ref="PYA2:PYG2"/>
    <mergeCell ref="PYH2:PYN2"/>
    <mergeCell ref="PYO2:PYU2"/>
    <mergeCell ref="PYV2:PZB2"/>
    <mergeCell ref="PWK2:PWQ2"/>
    <mergeCell ref="PWR2:PWX2"/>
    <mergeCell ref="PWY2:PXE2"/>
    <mergeCell ref="PXF2:PXL2"/>
    <mergeCell ref="PXM2:PXS2"/>
    <mergeCell ref="PVB2:PVH2"/>
    <mergeCell ref="PVI2:PVO2"/>
    <mergeCell ref="PVP2:PVV2"/>
    <mergeCell ref="PVW2:PWC2"/>
    <mergeCell ref="PWD2:PWJ2"/>
    <mergeCell ref="PTS2:PTY2"/>
    <mergeCell ref="PTZ2:PUF2"/>
    <mergeCell ref="PUG2:PUM2"/>
    <mergeCell ref="PUN2:PUT2"/>
    <mergeCell ref="PUU2:PVA2"/>
    <mergeCell ref="PSJ2:PSP2"/>
    <mergeCell ref="PSQ2:PSW2"/>
    <mergeCell ref="PSX2:PTD2"/>
    <mergeCell ref="PTE2:PTK2"/>
    <mergeCell ref="PTL2:PTR2"/>
    <mergeCell ref="PRA2:PRG2"/>
    <mergeCell ref="PRH2:PRN2"/>
    <mergeCell ref="PRO2:PRU2"/>
    <mergeCell ref="PRV2:PSB2"/>
    <mergeCell ref="PSC2:PSI2"/>
    <mergeCell ref="PPR2:PPX2"/>
    <mergeCell ref="PPY2:PQE2"/>
    <mergeCell ref="PQF2:PQL2"/>
    <mergeCell ref="PQM2:PQS2"/>
    <mergeCell ref="PQT2:PQZ2"/>
    <mergeCell ref="POI2:POO2"/>
    <mergeCell ref="POP2:POV2"/>
    <mergeCell ref="POW2:PPC2"/>
    <mergeCell ref="PPD2:PPJ2"/>
    <mergeCell ref="PPK2:PPQ2"/>
    <mergeCell ref="PMZ2:PNF2"/>
    <mergeCell ref="PNG2:PNM2"/>
    <mergeCell ref="PNN2:PNT2"/>
    <mergeCell ref="PNU2:POA2"/>
    <mergeCell ref="POB2:POH2"/>
    <mergeCell ref="PLQ2:PLW2"/>
    <mergeCell ref="PLX2:PMD2"/>
    <mergeCell ref="PME2:PMK2"/>
    <mergeCell ref="PML2:PMR2"/>
    <mergeCell ref="PMS2:PMY2"/>
    <mergeCell ref="PKH2:PKN2"/>
    <mergeCell ref="PKO2:PKU2"/>
    <mergeCell ref="PKV2:PLB2"/>
    <mergeCell ref="PLC2:PLI2"/>
    <mergeCell ref="PLJ2:PLP2"/>
    <mergeCell ref="PIY2:PJE2"/>
    <mergeCell ref="PJF2:PJL2"/>
    <mergeCell ref="PJM2:PJS2"/>
    <mergeCell ref="PJT2:PJZ2"/>
    <mergeCell ref="PKA2:PKG2"/>
    <mergeCell ref="PHP2:PHV2"/>
    <mergeCell ref="PHW2:PIC2"/>
    <mergeCell ref="PID2:PIJ2"/>
    <mergeCell ref="PIK2:PIQ2"/>
    <mergeCell ref="PIR2:PIX2"/>
    <mergeCell ref="PGG2:PGM2"/>
    <mergeCell ref="PGN2:PGT2"/>
    <mergeCell ref="PGU2:PHA2"/>
    <mergeCell ref="PHB2:PHH2"/>
    <mergeCell ref="PHI2:PHO2"/>
    <mergeCell ref="PEX2:PFD2"/>
    <mergeCell ref="PFE2:PFK2"/>
    <mergeCell ref="PFL2:PFR2"/>
    <mergeCell ref="PFS2:PFY2"/>
    <mergeCell ref="PFZ2:PGF2"/>
    <mergeCell ref="PDO2:PDU2"/>
    <mergeCell ref="PDV2:PEB2"/>
    <mergeCell ref="PEC2:PEI2"/>
    <mergeCell ref="PEJ2:PEP2"/>
    <mergeCell ref="PEQ2:PEW2"/>
    <mergeCell ref="PCF2:PCL2"/>
    <mergeCell ref="PCM2:PCS2"/>
    <mergeCell ref="PCT2:PCZ2"/>
    <mergeCell ref="PDA2:PDG2"/>
    <mergeCell ref="PDH2:PDN2"/>
    <mergeCell ref="PAW2:PBC2"/>
    <mergeCell ref="PBD2:PBJ2"/>
    <mergeCell ref="PBK2:PBQ2"/>
    <mergeCell ref="PBR2:PBX2"/>
    <mergeCell ref="PBY2:PCE2"/>
    <mergeCell ref="OZN2:OZT2"/>
    <mergeCell ref="OZU2:PAA2"/>
    <mergeCell ref="PAB2:PAH2"/>
    <mergeCell ref="PAI2:PAO2"/>
    <mergeCell ref="PAP2:PAV2"/>
    <mergeCell ref="OYE2:OYK2"/>
    <mergeCell ref="OYL2:OYR2"/>
    <mergeCell ref="OYS2:OYY2"/>
    <mergeCell ref="OYZ2:OZF2"/>
    <mergeCell ref="OZG2:OZM2"/>
    <mergeCell ref="OWV2:OXB2"/>
    <mergeCell ref="OXC2:OXI2"/>
    <mergeCell ref="OXJ2:OXP2"/>
    <mergeCell ref="OXQ2:OXW2"/>
    <mergeCell ref="OXX2:OYD2"/>
    <mergeCell ref="OVM2:OVS2"/>
    <mergeCell ref="OVT2:OVZ2"/>
    <mergeCell ref="OWA2:OWG2"/>
    <mergeCell ref="OWH2:OWN2"/>
    <mergeCell ref="OWO2:OWU2"/>
    <mergeCell ref="OUD2:OUJ2"/>
    <mergeCell ref="OUK2:OUQ2"/>
    <mergeCell ref="OUR2:OUX2"/>
    <mergeCell ref="OUY2:OVE2"/>
    <mergeCell ref="OVF2:OVL2"/>
    <mergeCell ref="OSU2:OTA2"/>
    <mergeCell ref="OTB2:OTH2"/>
    <mergeCell ref="OTI2:OTO2"/>
    <mergeCell ref="OTP2:OTV2"/>
    <mergeCell ref="OTW2:OUC2"/>
    <mergeCell ref="ORL2:ORR2"/>
    <mergeCell ref="ORS2:ORY2"/>
    <mergeCell ref="ORZ2:OSF2"/>
    <mergeCell ref="OSG2:OSM2"/>
    <mergeCell ref="OSN2:OST2"/>
    <mergeCell ref="OQC2:OQI2"/>
    <mergeCell ref="OQJ2:OQP2"/>
    <mergeCell ref="OQQ2:OQW2"/>
    <mergeCell ref="OQX2:ORD2"/>
    <mergeCell ref="ORE2:ORK2"/>
    <mergeCell ref="OOT2:OOZ2"/>
    <mergeCell ref="OPA2:OPG2"/>
    <mergeCell ref="OPH2:OPN2"/>
    <mergeCell ref="OPO2:OPU2"/>
    <mergeCell ref="OPV2:OQB2"/>
    <mergeCell ref="ONK2:ONQ2"/>
    <mergeCell ref="ONR2:ONX2"/>
    <mergeCell ref="ONY2:OOE2"/>
    <mergeCell ref="OOF2:OOL2"/>
    <mergeCell ref="OOM2:OOS2"/>
    <mergeCell ref="OMB2:OMH2"/>
    <mergeCell ref="OMI2:OMO2"/>
    <mergeCell ref="OMP2:OMV2"/>
    <mergeCell ref="OMW2:ONC2"/>
    <mergeCell ref="OND2:ONJ2"/>
    <mergeCell ref="OKS2:OKY2"/>
    <mergeCell ref="OKZ2:OLF2"/>
    <mergeCell ref="OLG2:OLM2"/>
    <mergeCell ref="OLN2:OLT2"/>
    <mergeCell ref="OLU2:OMA2"/>
    <mergeCell ref="OJJ2:OJP2"/>
    <mergeCell ref="OJQ2:OJW2"/>
    <mergeCell ref="OJX2:OKD2"/>
    <mergeCell ref="OKE2:OKK2"/>
    <mergeCell ref="OKL2:OKR2"/>
    <mergeCell ref="OIA2:OIG2"/>
    <mergeCell ref="OIH2:OIN2"/>
    <mergeCell ref="OIO2:OIU2"/>
    <mergeCell ref="OIV2:OJB2"/>
    <mergeCell ref="OJC2:OJI2"/>
    <mergeCell ref="OGR2:OGX2"/>
    <mergeCell ref="OGY2:OHE2"/>
    <mergeCell ref="OHF2:OHL2"/>
    <mergeCell ref="OHM2:OHS2"/>
    <mergeCell ref="OHT2:OHZ2"/>
    <mergeCell ref="OFI2:OFO2"/>
    <mergeCell ref="OFP2:OFV2"/>
    <mergeCell ref="OFW2:OGC2"/>
    <mergeCell ref="OGD2:OGJ2"/>
    <mergeCell ref="OGK2:OGQ2"/>
    <mergeCell ref="ODZ2:OEF2"/>
    <mergeCell ref="OEG2:OEM2"/>
    <mergeCell ref="OEN2:OET2"/>
    <mergeCell ref="OEU2:OFA2"/>
    <mergeCell ref="OFB2:OFH2"/>
    <mergeCell ref="OCQ2:OCW2"/>
    <mergeCell ref="OCX2:ODD2"/>
    <mergeCell ref="ODE2:ODK2"/>
    <mergeCell ref="ODL2:ODR2"/>
    <mergeCell ref="ODS2:ODY2"/>
    <mergeCell ref="OBH2:OBN2"/>
    <mergeCell ref="OBO2:OBU2"/>
    <mergeCell ref="OBV2:OCB2"/>
    <mergeCell ref="OCC2:OCI2"/>
    <mergeCell ref="OCJ2:OCP2"/>
    <mergeCell ref="NZY2:OAE2"/>
    <mergeCell ref="OAF2:OAL2"/>
    <mergeCell ref="OAM2:OAS2"/>
    <mergeCell ref="OAT2:OAZ2"/>
    <mergeCell ref="OBA2:OBG2"/>
    <mergeCell ref="NYP2:NYV2"/>
    <mergeCell ref="NYW2:NZC2"/>
    <mergeCell ref="NZD2:NZJ2"/>
    <mergeCell ref="NZK2:NZQ2"/>
    <mergeCell ref="NZR2:NZX2"/>
    <mergeCell ref="NXG2:NXM2"/>
    <mergeCell ref="NXN2:NXT2"/>
    <mergeCell ref="NXU2:NYA2"/>
    <mergeCell ref="NYB2:NYH2"/>
    <mergeCell ref="NYI2:NYO2"/>
    <mergeCell ref="NVX2:NWD2"/>
    <mergeCell ref="NWE2:NWK2"/>
    <mergeCell ref="NWL2:NWR2"/>
    <mergeCell ref="NWS2:NWY2"/>
    <mergeCell ref="NWZ2:NXF2"/>
    <mergeCell ref="NUO2:NUU2"/>
    <mergeCell ref="NUV2:NVB2"/>
    <mergeCell ref="NVC2:NVI2"/>
    <mergeCell ref="NVJ2:NVP2"/>
    <mergeCell ref="NVQ2:NVW2"/>
    <mergeCell ref="NTF2:NTL2"/>
    <mergeCell ref="NTM2:NTS2"/>
    <mergeCell ref="NTT2:NTZ2"/>
    <mergeCell ref="NUA2:NUG2"/>
    <mergeCell ref="NUH2:NUN2"/>
    <mergeCell ref="NRW2:NSC2"/>
    <mergeCell ref="NSD2:NSJ2"/>
    <mergeCell ref="NSK2:NSQ2"/>
    <mergeCell ref="NSR2:NSX2"/>
    <mergeCell ref="NSY2:NTE2"/>
    <mergeCell ref="NQN2:NQT2"/>
    <mergeCell ref="NQU2:NRA2"/>
    <mergeCell ref="NRB2:NRH2"/>
    <mergeCell ref="NRI2:NRO2"/>
    <mergeCell ref="NRP2:NRV2"/>
    <mergeCell ref="NPE2:NPK2"/>
    <mergeCell ref="NPL2:NPR2"/>
    <mergeCell ref="NPS2:NPY2"/>
    <mergeCell ref="NPZ2:NQF2"/>
    <mergeCell ref="NQG2:NQM2"/>
    <mergeCell ref="NNV2:NOB2"/>
    <mergeCell ref="NOC2:NOI2"/>
    <mergeCell ref="NOJ2:NOP2"/>
    <mergeCell ref="NOQ2:NOW2"/>
    <mergeCell ref="NOX2:NPD2"/>
    <mergeCell ref="NMM2:NMS2"/>
    <mergeCell ref="NMT2:NMZ2"/>
    <mergeCell ref="NNA2:NNG2"/>
    <mergeCell ref="NNH2:NNN2"/>
    <mergeCell ref="NNO2:NNU2"/>
    <mergeCell ref="NLD2:NLJ2"/>
    <mergeCell ref="NLK2:NLQ2"/>
    <mergeCell ref="NLR2:NLX2"/>
    <mergeCell ref="NLY2:NME2"/>
    <mergeCell ref="NMF2:NML2"/>
    <mergeCell ref="NJU2:NKA2"/>
    <mergeCell ref="NKB2:NKH2"/>
    <mergeCell ref="NKI2:NKO2"/>
    <mergeCell ref="NKP2:NKV2"/>
    <mergeCell ref="NKW2:NLC2"/>
    <mergeCell ref="NIL2:NIR2"/>
    <mergeCell ref="NIS2:NIY2"/>
    <mergeCell ref="NIZ2:NJF2"/>
    <mergeCell ref="NJG2:NJM2"/>
    <mergeCell ref="NJN2:NJT2"/>
    <mergeCell ref="NHC2:NHI2"/>
    <mergeCell ref="NHJ2:NHP2"/>
    <mergeCell ref="NHQ2:NHW2"/>
    <mergeCell ref="NHX2:NID2"/>
    <mergeCell ref="NIE2:NIK2"/>
    <mergeCell ref="NFT2:NFZ2"/>
    <mergeCell ref="NGA2:NGG2"/>
    <mergeCell ref="NGH2:NGN2"/>
    <mergeCell ref="NGO2:NGU2"/>
    <mergeCell ref="NGV2:NHB2"/>
    <mergeCell ref="NEK2:NEQ2"/>
    <mergeCell ref="NER2:NEX2"/>
    <mergeCell ref="NEY2:NFE2"/>
    <mergeCell ref="NFF2:NFL2"/>
    <mergeCell ref="NFM2:NFS2"/>
    <mergeCell ref="NDB2:NDH2"/>
    <mergeCell ref="NDI2:NDO2"/>
    <mergeCell ref="NDP2:NDV2"/>
    <mergeCell ref="NDW2:NEC2"/>
    <mergeCell ref="NED2:NEJ2"/>
    <mergeCell ref="NBS2:NBY2"/>
    <mergeCell ref="NBZ2:NCF2"/>
    <mergeCell ref="NCG2:NCM2"/>
    <mergeCell ref="NCN2:NCT2"/>
    <mergeCell ref="NCU2:NDA2"/>
    <mergeCell ref="NAJ2:NAP2"/>
    <mergeCell ref="NAQ2:NAW2"/>
    <mergeCell ref="NAX2:NBD2"/>
    <mergeCell ref="NBE2:NBK2"/>
    <mergeCell ref="NBL2:NBR2"/>
    <mergeCell ref="MZA2:MZG2"/>
    <mergeCell ref="MZH2:MZN2"/>
    <mergeCell ref="MZO2:MZU2"/>
    <mergeCell ref="MZV2:NAB2"/>
    <mergeCell ref="NAC2:NAI2"/>
    <mergeCell ref="MXR2:MXX2"/>
    <mergeCell ref="MXY2:MYE2"/>
    <mergeCell ref="MYF2:MYL2"/>
    <mergeCell ref="MYM2:MYS2"/>
    <mergeCell ref="MYT2:MYZ2"/>
    <mergeCell ref="MWI2:MWO2"/>
    <mergeCell ref="MWP2:MWV2"/>
    <mergeCell ref="MWW2:MXC2"/>
    <mergeCell ref="MXD2:MXJ2"/>
    <mergeCell ref="MXK2:MXQ2"/>
    <mergeCell ref="MUZ2:MVF2"/>
    <mergeCell ref="MVG2:MVM2"/>
    <mergeCell ref="MVN2:MVT2"/>
    <mergeCell ref="MVU2:MWA2"/>
    <mergeCell ref="MWB2:MWH2"/>
    <mergeCell ref="MTQ2:MTW2"/>
    <mergeCell ref="MTX2:MUD2"/>
    <mergeCell ref="MUE2:MUK2"/>
    <mergeCell ref="MUL2:MUR2"/>
    <mergeCell ref="MUS2:MUY2"/>
    <mergeCell ref="MSH2:MSN2"/>
    <mergeCell ref="MSO2:MSU2"/>
    <mergeCell ref="MSV2:MTB2"/>
    <mergeCell ref="MTC2:MTI2"/>
    <mergeCell ref="MTJ2:MTP2"/>
    <mergeCell ref="MQY2:MRE2"/>
    <mergeCell ref="MRF2:MRL2"/>
    <mergeCell ref="MRM2:MRS2"/>
    <mergeCell ref="MRT2:MRZ2"/>
    <mergeCell ref="MSA2:MSG2"/>
    <mergeCell ref="MPP2:MPV2"/>
    <mergeCell ref="MPW2:MQC2"/>
    <mergeCell ref="MQD2:MQJ2"/>
    <mergeCell ref="MQK2:MQQ2"/>
    <mergeCell ref="MQR2:MQX2"/>
    <mergeCell ref="MOG2:MOM2"/>
    <mergeCell ref="MON2:MOT2"/>
    <mergeCell ref="MOU2:MPA2"/>
    <mergeCell ref="MPB2:MPH2"/>
    <mergeCell ref="MPI2:MPO2"/>
    <mergeCell ref="MMX2:MND2"/>
    <mergeCell ref="MNE2:MNK2"/>
    <mergeCell ref="MNL2:MNR2"/>
    <mergeCell ref="MNS2:MNY2"/>
    <mergeCell ref="MNZ2:MOF2"/>
    <mergeCell ref="MLO2:MLU2"/>
    <mergeCell ref="MLV2:MMB2"/>
    <mergeCell ref="MMC2:MMI2"/>
    <mergeCell ref="MMJ2:MMP2"/>
    <mergeCell ref="MMQ2:MMW2"/>
    <mergeCell ref="MKF2:MKL2"/>
    <mergeCell ref="MKM2:MKS2"/>
    <mergeCell ref="MKT2:MKZ2"/>
    <mergeCell ref="MLA2:MLG2"/>
    <mergeCell ref="MLH2:MLN2"/>
    <mergeCell ref="MIW2:MJC2"/>
    <mergeCell ref="MJD2:MJJ2"/>
    <mergeCell ref="MJK2:MJQ2"/>
    <mergeCell ref="MJR2:MJX2"/>
    <mergeCell ref="MJY2:MKE2"/>
    <mergeCell ref="MHN2:MHT2"/>
    <mergeCell ref="MHU2:MIA2"/>
    <mergeCell ref="MIB2:MIH2"/>
    <mergeCell ref="MII2:MIO2"/>
    <mergeCell ref="MIP2:MIV2"/>
    <mergeCell ref="MGE2:MGK2"/>
    <mergeCell ref="MGL2:MGR2"/>
    <mergeCell ref="MGS2:MGY2"/>
    <mergeCell ref="MGZ2:MHF2"/>
    <mergeCell ref="MHG2:MHM2"/>
    <mergeCell ref="MEV2:MFB2"/>
    <mergeCell ref="MFC2:MFI2"/>
    <mergeCell ref="MFJ2:MFP2"/>
    <mergeCell ref="MFQ2:MFW2"/>
    <mergeCell ref="MFX2:MGD2"/>
    <mergeCell ref="MDM2:MDS2"/>
    <mergeCell ref="MDT2:MDZ2"/>
    <mergeCell ref="MEA2:MEG2"/>
    <mergeCell ref="MEH2:MEN2"/>
    <mergeCell ref="MEO2:MEU2"/>
    <mergeCell ref="MCD2:MCJ2"/>
    <mergeCell ref="MCK2:MCQ2"/>
    <mergeCell ref="MCR2:MCX2"/>
    <mergeCell ref="MCY2:MDE2"/>
    <mergeCell ref="MDF2:MDL2"/>
    <mergeCell ref="MAU2:MBA2"/>
    <mergeCell ref="MBB2:MBH2"/>
    <mergeCell ref="MBI2:MBO2"/>
    <mergeCell ref="MBP2:MBV2"/>
    <mergeCell ref="MBW2:MCC2"/>
    <mergeCell ref="LZL2:LZR2"/>
    <mergeCell ref="LZS2:LZY2"/>
    <mergeCell ref="LZZ2:MAF2"/>
    <mergeCell ref="MAG2:MAM2"/>
    <mergeCell ref="MAN2:MAT2"/>
    <mergeCell ref="LYC2:LYI2"/>
    <mergeCell ref="LYJ2:LYP2"/>
    <mergeCell ref="LYQ2:LYW2"/>
    <mergeCell ref="LYX2:LZD2"/>
    <mergeCell ref="LZE2:LZK2"/>
    <mergeCell ref="LWT2:LWZ2"/>
    <mergeCell ref="LXA2:LXG2"/>
    <mergeCell ref="LXH2:LXN2"/>
    <mergeCell ref="LXO2:LXU2"/>
    <mergeCell ref="LXV2:LYB2"/>
    <mergeCell ref="LVK2:LVQ2"/>
    <mergeCell ref="LVR2:LVX2"/>
    <mergeCell ref="LVY2:LWE2"/>
    <mergeCell ref="LWF2:LWL2"/>
    <mergeCell ref="LWM2:LWS2"/>
    <mergeCell ref="LUB2:LUH2"/>
    <mergeCell ref="LUI2:LUO2"/>
    <mergeCell ref="LUP2:LUV2"/>
    <mergeCell ref="LUW2:LVC2"/>
    <mergeCell ref="LVD2:LVJ2"/>
    <mergeCell ref="LSS2:LSY2"/>
    <mergeCell ref="LSZ2:LTF2"/>
    <mergeCell ref="LTG2:LTM2"/>
    <mergeCell ref="LTN2:LTT2"/>
    <mergeCell ref="LTU2:LUA2"/>
    <mergeCell ref="LRJ2:LRP2"/>
    <mergeCell ref="LRQ2:LRW2"/>
    <mergeCell ref="LRX2:LSD2"/>
    <mergeCell ref="LSE2:LSK2"/>
    <mergeCell ref="LSL2:LSR2"/>
    <mergeCell ref="LQA2:LQG2"/>
    <mergeCell ref="LQH2:LQN2"/>
    <mergeCell ref="LQO2:LQU2"/>
    <mergeCell ref="LQV2:LRB2"/>
    <mergeCell ref="LRC2:LRI2"/>
    <mergeCell ref="LOR2:LOX2"/>
    <mergeCell ref="LOY2:LPE2"/>
    <mergeCell ref="LPF2:LPL2"/>
    <mergeCell ref="LPM2:LPS2"/>
    <mergeCell ref="LPT2:LPZ2"/>
    <mergeCell ref="LNI2:LNO2"/>
    <mergeCell ref="LNP2:LNV2"/>
    <mergeCell ref="LNW2:LOC2"/>
    <mergeCell ref="LOD2:LOJ2"/>
    <mergeCell ref="LOK2:LOQ2"/>
    <mergeCell ref="LLZ2:LMF2"/>
    <mergeCell ref="LMG2:LMM2"/>
    <mergeCell ref="LMN2:LMT2"/>
    <mergeCell ref="LMU2:LNA2"/>
    <mergeCell ref="LNB2:LNH2"/>
    <mergeCell ref="LKQ2:LKW2"/>
    <mergeCell ref="LKX2:LLD2"/>
    <mergeCell ref="LLE2:LLK2"/>
    <mergeCell ref="LLL2:LLR2"/>
    <mergeCell ref="LLS2:LLY2"/>
    <mergeCell ref="LJH2:LJN2"/>
    <mergeCell ref="LJO2:LJU2"/>
    <mergeCell ref="LJV2:LKB2"/>
    <mergeCell ref="LKC2:LKI2"/>
    <mergeCell ref="LKJ2:LKP2"/>
    <mergeCell ref="LHY2:LIE2"/>
    <mergeCell ref="LIF2:LIL2"/>
    <mergeCell ref="LIM2:LIS2"/>
    <mergeCell ref="LIT2:LIZ2"/>
    <mergeCell ref="LJA2:LJG2"/>
    <mergeCell ref="LGP2:LGV2"/>
    <mergeCell ref="LGW2:LHC2"/>
    <mergeCell ref="LHD2:LHJ2"/>
    <mergeCell ref="LHK2:LHQ2"/>
    <mergeCell ref="LHR2:LHX2"/>
    <mergeCell ref="LFG2:LFM2"/>
    <mergeCell ref="LFN2:LFT2"/>
    <mergeCell ref="LFU2:LGA2"/>
    <mergeCell ref="LGB2:LGH2"/>
    <mergeCell ref="LGI2:LGO2"/>
    <mergeCell ref="LDX2:LED2"/>
    <mergeCell ref="LEE2:LEK2"/>
    <mergeCell ref="LEL2:LER2"/>
    <mergeCell ref="LES2:LEY2"/>
    <mergeCell ref="LEZ2:LFF2"/>
    <mergeCell ref="LCO2:LCU2"/>
    <mergeCell ref="LCV2:LDB2"/>
    <mergeCell ref="LDC2:LDI2"/>
    <mergeCell ref="LDJ2:LDP2"/>
    <mergeCell ref="LDQ2:LDW2"/>
    <mergeCell ref="LBF2:LBL2"/>
    <mergeCell ref="LBM2:LBS2"/>
    <mergeCell ref="LBT2:LBZ2"/>
    <mergeCell ref="LCA2:LCG2"/>
    <mergeCell ref="LCH2:LCN2"/>
    <mergeCell ref="KZW2:LAC2"/>
    <mergeCell ref="LAD2:LAJ2"/>
    <mergeCell ref="LAK2:LAQ2"/>
    <mergeCell ref="LAR2:LAX2"/>
    <mergeCell ref="LAY2:LBE2"/>
    <mergeCell ref="KYN2:KYT2"/>
    <mergeCell ref="KYU2:KZA2"/>
    <mergeCell ref="KZB2:KZH2"/>
    <mergeCell ref="KZI2:KZO2"/>
    <mergeCell ref="KZP2:KZV2"/>
    <mergeCell ref="KXE2:KXK2"/>
    <mergeCell ref="KXL2:KXR2"/>
    <mergeCell ref="KXS2:KXY2"/>
    <mergeCell ref="KXZ2:KYF2"/>
    <mergeCell ref="KYG2:KYM2"/>
    <mergeCell ref="KVV2:KWB2"/>
    <mergeCell ref="KWC2:KWI2"/>
    <mergeCell ref="KWJ2:KWP2"/>
    <mergeCell ref="KWQ2:KWW2"/>
    <mergeCell ref="KWX2:KXD2"/>
    <mergeCell ref="KUM2:KUS2"/>
    <mergeCell ref="KUT2:KUZ2"/>
    <mergeCell ref="KVA2:KVG2"/>
    <mergeCell ref="KVH2:KVN2"/>
    <mergeCell ref="KVO2:KVU2"/>
    <mergeCell ref="KTD2:KTJ2"/>
    <mergeCell ref="KTK2:KTQ2"/>
    <mergeCell ref="KTR2:KTX2"/>
    <mergeCell ref="KTY2:KUE2"/>
    <mergeCell ref="KUF2:KUL2"/>
    <mergeCell ref="KRU2:KSA2"/>
    <mergeCell ref="KSB2:KSH2"/>
    <mergeCell ref="KSI2:KSO2"/>
    <mergeCell ref="KSP2:KSV2"/>
    <mergeCell ref="KSW2:KTC2"/>
    <mergeCell ref="KQL2:KQR2"/>
    <mergeCell ref="KQS2:KQY2"/>
    <mergeCell ref="KQZ2:KRF2"/>
    <mergeCell ref="KRG2:KRM2"/>
    <mergeCell ref="KRN2:KRT2"/>
    <mergeCell ref="KPC2:KPI2"/>
    <mergeCell ref="KPJ2:KPP2"/>
    <mergeCell ref="KPQ2:KPW2"/>
    <mergeCell ref="KPX2:KQD2"/>
    <mergeCell ref="KQE2:KQK2"/>
    <mergeCell ref="KNT2:KNZ2"/>
    <mergeCell ref="KOA2:KOG2"/>
    <mergeCell ref="KOH2:KON2"/>
    <mergeCell ref="KOO2:KOU2"/>
    <mergeCell ref="KOV2:KPB2"/>
    <mergeCell ref="KMK2:KMQ2"/>
    <mergeCell ref="KMR2:KMX2"/>
    <mergeCell ref="KMY2:KNE2"/>
    <mergeCell ref="KNF2:KNL2"/>
    <mergeCell ref="KNM2:KNS2"/>
    <mergeCell ref="KLB2:KLH2"/>
    <mergeCell ref="KLI2:KLO2"/>
    <mergeCell ref="KLP2:KLV2"/>
    <mergeCell ref="KLW2:KMC2"/>
    <mergeCell ref="KMD2:KMJ2"/>
    <mergeCell ref="KJS2:KJY2"/>
    <mergeCell ref="KJZ2:KKF2"/>
    <mergeCell ref="KKG2:KKM2"/>
    <mergeCell ref="KKN2:KKT2"/>
    <mergeCell ref="KKU2:KLA2"/>
    <mergeCell ref="KIJ2:KIP2"/>
    <mergeCell ref="KIQ2:KIW2"/>
    <mergeCell ref="KIX2:KJD2"/>
    <mergeCell ref="KJE2:KJK2"/>
    <mergeCell ref="KJL2:KJR2"/>
    <mergeCell ref="KHA2:KHG2"/>
    <mergeCell ref="KHH2:KHN2"/>
    <mergeCell ref="KHO2:KHU2"/>
    <mergeCell ref="KHV2:KIB2"/>
    <mergeCell ref="KIC2:KII2"/>
    <mergeCell ref="KFR2:KFX2"/>
    <mergeCell ref="KFY2:KGE2"/>
    <mergeCell ref="KGF2:KGL2"/>
    <mergeCell ref="KGM2:KGS2"/>
    <mergeCell ref="KGT2:KGZ2"/>
    <mergeCell ref="KEI2:KEO2"/>
    <mergeCell ref="KEP2:KEV2"/>
    <mergeCell ref="KEW2:KFC2"/>
    <mergeCell ref="KFD2:KFJ2"/>
    <mergeCell ref="KFK2:KFQ2"/>
    <mergeCell ref="KCZ2:KDF2"/>
    <mergeCell ref="KDG2:KDM2"/>
    <mergeCell ref="KDN2:KDT2"/>
    <mergeCell ref="KDU2:KEA2"/>
    <mergeCell ref="KEB2:KEH2"/>
    <mergeCell ref="KBQ2:KBW2"/>
    <mergeCell ref="KBX2:KCD2"/>
    <mergeCell ref="KCE2:KCK2"/>
    <mergeCell ref="KCL2:KCR2"/>
    <mergeCell ref="KCS2:KCY2"/>
    <mergeCell ref="KAH2:KAN2"/>
    <mergeCell ref="KAO2:KAU2"/>
    <mergeCell ref="KAV2:KBB2"/>
    <mergeCell ref="KBC2:KBI2"/>
    <mergeCell ref="KBJ2:KBP2"/>
    <mergeCell ref="JYY2:JZE2"/>
    <mergeCell ref="JZF2:JZL2"/>
    <mergeCell ref="JZM2:JZS2"/>
    <mergeCell ref="JZT2:JZZ2"/>
    <mergeCell ref="KAA2:KAG2"/>
    <mergeCell ref="JXP2:JXV2"/>
    <mergeCell ref="JXW2:JYC2"/>
    <mergeCell ref="JYD2:JYJ2"/>
    <mergeCell ref="JYK2:JYQ2"/>
    <mergeCell ref="JYR2:JYX2"/>
    <mergeCell ref="JWG2:JWM2"/>
    <mergeCell ref="JWN2:JWT2"/>
    <mergeCell ref="JWU2:JXA2"/>
    <mergeCell ref="JXB2:JXH2"/>
    <mergeCell ref="JXI2:JXO2"/>
    <mergeCell ref="JUX2:JVD2"/>
    <mergeCell ref="JVE2:JVK2"/>
    <mergeCell ref="JVL2:JVR2"/>
    <mergeCell ref="JVS2:JVY2"/>
    <mergeCell ref="JVZ2:JWF2"/>
    <mergeCell ref="JTO2:JTU2"/>
    <mergeCell ref="JTV2:JUB2"/>
    <mergeCell ref="JUC2:JUI2"/>
    <mergeCell ref="JUJ2:JUP2"/>
    <mergeCell ref="JUQ2:JUW2"/>
    <mergeCell ref="JSF2:JSL2"/>
    <mergeCell ref="JSM2:JSS2"/>
    <mergeCell ref="JST2:JSZ2"/>
    <mergeCell ref="JTA2:JTG2"/>
    <mergeCell ref="JTH2:JTN2"/>
    <mergeCell ref="JQW2:JRC2"/>
    <mergeCell ref="JRD2:JRJ2"/>
    <mergeCell ref="JRK2:JRQ2"/>
    <mergeCell ref="JRR2:JRX2"/>
    <mergeCell ref="JRY2:JSE2"/>
    <mergeCell ref="JPN2:JPT2"/>
    <mergeCell ref="JPU2:JQA2"/>
    <mergeCell ref="JQB2:JQH2"/>
    <mergeCell ref="JQI2:JQO2"/>
    <mergeCell ref="JQP2:JQV2"/>
    <mergeCell ref="JOE2:JOK2"/>
    <mergeCell ref="JOL2:JOR2"/>
    <mergeCell ref="JOS2:JOY2"/>
    <mergeCell ref="JOZ2:JPF2"/>
    <mergeCell ref="JPG2:JPM2"/>
    <mergeCell ref="JMV2:JNB2"/>
    <mergeCell ref="JNC2:JNI2"/>
    <mergeCell ref="JNJ2:JNP2"/>
    <mergeCell ref="JNQ2:JNW2"/>
    <mergeCell ref="JNX2:JOD2"/>
    <mergeCell ref="JLM2:JLS2"/>
    <mergeCell ref="JLT2:JLZ2"/>
    <mergeCell ref="JMA2:JMG2"/>
    <mergeCell ref="JMH2:JMN2"/>
    <mergeCell ref="JMO2:JMU2"/>
    <mergeCell ref="JKD2:JKJ2"/>
    <mergeCell ref="JKK2:JKQ2"/>
    <mergeCell ref="JKR2:JKX2"/>
    <mergeCell ref="JKY2:JLE2"/>
    <mergeCell ref="JLF2:JLL2"/>
    <mergeCell ref="JIU2:JJA2"/>
    <mergeCell ref="JJB2:JJH2"/>
    <mergeCell ref="JJI2:JJO2"/>
    <mergeCell ref="JJP2:JJV2"/>
    <mergeCell ref="JJW2:JKC2"/>
    <mergeCell ref="JHL2:JHR2"/>
    <mergeCell ref="JHS2:JHY2"/>
    <mergeCell ref="JHZ2:JIF2"/>
    <mergeCell ref="JIG2:JIM2"/>
    <mergeCell ref="JIN2:JIT2"/>
    <mergeCell ref="JGC2:JGI2"/>
    <mergeCell ref="JGJ2:JGP2"/>
    <mergeCell ref="JGQ2:JGW2"/>
    <mergeCell ref="JGX2:JHD2"/>
    <mergeCell ref="JHE2:JHK2"/>
    <mergeCell ref="JET2:JEZ2"/>
    <mergeCell ref="JFA2:JFG2"/>
    <mergeCell ref="JFH2:JFN2"/>
    <mergeCell ref="JFO2:JFU2"/>
    <mergeCell ref="JFV2:JGB2"/>
    <mergeCell ref="JDK2:JDQ2"/>
    <mergeCell ref="JDR2:JDX2"/>
    <mergeCell ref="JDY2:JEE2"/>
    <mergeCell ref="JEF2:JEL2"/>
    <mergeCell ref="JEM2:JES2"/>
    <mergeCell ref="JCB2:JCH2"/>
    <mergeCell ref="JCI2:JCO2"/>
    <mergeCell ref="JCP2:JCV2"/>
    <mergeCell ref="JCW2:JDC2"/>
    <mergeCell ref="JDD2:JDJ2"/>
    <mergeCell ref="JAS2:JAY2"/>
    <mergeCell ref="JAZ2:JBF2"/>
    <mergeCell ref="JBG2:JBM2"/>
    <mergeCell ref="JBN2:JBT2"/>
    <mergeCell ref="JBU2:JCA2"/>
    <mergeCell ref="IZJ2:IZP2"/>
    <mergeCell ref="IZQ2:IZW2"/>
    <mergeCell ref="IZX2:JAD2"/>
    <mergeCell ref="JAE2:JAK2"/>
    <mergeCell ref="JAL2:JAR2"/>
    <mergeCell ref="IYA2:IYG2"/>
    <mergeCell ref="IYH2:IYN2"/>
    <mergeCell ref="IYO2:IYU2"/>
    <mergeCell ref="IYV2:IZB2"/>
    <mergeCell ref="IZC2:IZI2"/>
    <mergeCell ref="IWR2:IWX2"/>
    <mergeCell ref="IWY2:IXE2"/>
    <mergeCell ref="IXF2:IXL2"/>
    <mergeCell ref="IXM2:IXS2"/>
    <mergeCell ref="IXT2:IXZ2"/>
    <mergeCell ref="IVI2:IVO2"/>
    <mergeCell ref="IVP2:IVV2"/>
    <mergeCell ref="IVW2:IWC2"/>
    <mergeCell ref="IWD2:IWJ2"/>
    <mergeCell ref="IWK2:IWQ2"/>
    <mergeCell ref="ITZ2:IUF2"/>
    <mergeCell ref="IUG2:IUM2"/>
    <mergeCell ref="IUN2:IUT2"/>
    <mergeCell ref="IUU2:IVA2"/>
    <mergeCell ref="IVB2:IVH2"/>
    <mergeCell ref="ISQ2:ISW2"/>
    <mergeCell ref="ISX2:ITD2"/>
    <mergeCell ref="ITE2:ITK2"/>
    <mergeCell ref="ITL2:ITR2"/>
    <mergeCell ref="ITS2:ITY2"/>
    <mergeCell ref="IRH2:IRN2"/>
    <mergeCell ref="IRO2:IRU2"/>
    <mergeCell ref="IRV2:ISB2"/>
    <mergeCell ref="ISC2:ISI2"/>
    <mergeCell ref="ISJ2:ISP2"/>
    <mergeCell ref="IPY2:IQE2"/>
    <mergeCell ref="IQF2:IQL2"/>
    <mergeCell ref="IQM2:IQS2"/>
    <mergeCell ref="IQT2:IQZ2"/>
    <mergeCell ref="IRA2:IRG2"/>
    <mergeCell ref="IOP2:IOV2"/>
    <mergeCell ref="IOW2:IPC2"/>
    <mergeCell ref="IPD2:IPJ2"/>
    <mergeCell ref="IPK2:IPQ2"/>
    <mergeCell ref="IPR2:IPX2"/>
    <mergeCell ref="ING2:INM2"/>
    <mergeCell ref="INN2:INT2"/>
    <mergeCell ref="INU2:IOA2"/>
    <mergeCell ref="IOB2:IOH2"/>
    <mergeCell ref="IOI2:IOO2"/>
    <mergeCell ref="ILX2:IMD2"/>
    <mergeCell ref="IME2:IMK2"/>
    <mergeCell ref="IML2:IMR2"/>
    <mergeCell ref="IMS2:IMY2"/>
    <mergeCell ref="IMZ2:INF2"/>
    <mergeCell ref="IKO2:IKU2"/>
    <mergeCell ref="IKV2:ILB2"/>
    <mergeCell ref="ILC2:ILI2"/>
    <mergeCell ref="ILJ2:ILP2"/>
    <mergeCell ref="ILQ2:ILW2"/>
    <mergeCell ref="IJF2:IJL2"/>
    <mergeCell ref="IJM2:IJS2"/>
    <mergeCell ref="IJT2:IJZ2"/>
    <mergeCell ref="IKA2:IKG2"/>
    <mergeCell ref="IKH2:IKN2"/>
    <mergeCell ref="IHW2:IIC2"/>
    <mergeCell ref="IID2:IIJ2"/>
    <mergeCell ref="IIK2:IIQ2"/>
    <mergeCell ref="IIR2:IIX2"/>
    <mergeCell ref="IIY2:IJE2"/>
    <mergeCell ref="IGN2:IGT2"/>
    <mergeCell ref="IGU2:IHA2"/>
    <mergeCell ref="IHB2:IHH2"/>
    <mergeCell ref="IHI2:IHO2"/>
    <mergeCell ref="IHP2:IHV2"/>
    <mergeCell ref="IFE2:IFK2"/>
    <mergeCell ref="IFL2:IFR2"/>
    <mergeCell ref="IFS2:IFY2"/>
    <mergeCell ref="IFZ2:IGF2"/>
    <mergeCell ref="IGG2:IGM2"/>
    <mergeCell ref="IDV2:IEB2"/>
    <mergeCell ref="IEC2:IEI2"/>
    <mergeCell ref="IEJ2:IEP2"/>
    <mergeCell ref="IEQ2:IEW2"/>
    <mergeCell ref="IEX2:IFD2"/>
    <mergeCell ref="ICM2:ICS2"/>
    <mergeCell ref="ICT2:ICZ2"/>
    <mergeCell ref="IDA2:IDG2"/>
    <mergeCell ref="IDH2:IDN2"/>
    <mergeCell ref="IDO2:IDU2"/>
    <mergeCell ref="IBD2:IBJ2"/>
    <mergeCell ref="IBK2:IBQ2"/>
    <mergeCell ref="IBR2:IBX2"/>
    <mergeCell ref="IBY2:ICE2"/>
    <mergeCell ref="ICF2:ICL2"/>
    <mergeCell ref="HZU2:IAA2"/>
    <mergeCell ref="IAB2:IAH2"/>
    <mergeCell ref="IAI2:IAO2"/>
    <mergeCell ref="IAP2:IAV2"/>
    <mergeCell ref="IAW2:IBC2"/>
    <mergeCell ref="HYL2:HYR2"/>
    <mergeCell ref="HYS2:HYY2"/>
    <mergeCell ref="HYZ2:HZF2"/>
    <mergeCell ref="HZG2:HZM2"/>
    <mergeCell ref="HZN2:HZT2"/>
    <mergeCell ref="HXC2:HXI2"/>
    <mergeCell ref="HXJ2:HXP2"/>
    <mergeCell ref="HXQ2:HXW2"/>
    <mergeCell ref="HXX2:HYD2"/>
    <mergeCell ref="HYE2:HYK2"/>
    <mergeCell ref="HVT2:HVZ2"/>
    <mergeCell ref="HWA2:HWG2"/>
    <mergeCell ref="HWH2:HWN2"/>
    <mergeCell ref="HWO2:HWU2"/>
    <mergeCell ref="HWV2:HXB2"/>
    <mergeCell ref="HUK2:HUQ2"/>
    <mergeCell ref="HUR2:HUX2"/>
    <mergeCell ref="HUY2:HVE2"/>
    <mergeCell ref="HVF2:HVL2"/>
    <mergeCell ref="HVM2:HVS2"/>
    <mergeCell ref="HTB2:HTH2"/>
    <mergeCell ref="HTI2:HTO2"/>
    <mergeCell ref="HTP2:HTV2"/>
    <mergeCell ref="HTW2:HUC2"/>
    <mergeCell ref="HUD2:HUJ2"/>
    <mergeCell ref="HRS2:HRY2"/>
    <mergeCell ref="HRZ2:HSF2"/>
    <mergeCell ref="HSG2:HSM2"/>
    <mergeCell ref="HSN2:HST2"/>
    <mergeCell ref="HSU2:HTA2"/>
    <mergeCell ref="HQJ2:HQP2"/>
    <mergeCell ref="HQQ2:HQW2"/>
    <mergeCell ref="HQX2:HRD2"/>
    <mergeCell ref="HRE2:HRK2"/>
    <mergeCell ref="HRL2:HRR2"/>
    <mergeCell ref="HPA2:HPG2"/>
    <mergeCell ref="HPH2:HPN2"/>
    <mergeCell ref="HPO2:HPU2"/>
    <mergeCell ref="HPV2:HQB2"/>
    <mergeCell ref="HQC2:HQI2"/>
    <mergeCell ref="HNR2:HNX2"/>
    <mergeCell ref="HNY2:HOE2"/>
    <mergeCell ref="HOF2:HOL2"/>
    <mergeCell ref="HOM2:HOS2"/>
    <mergeCell ref="HOT2:HOZ2"/>
    <mergeCell ref="HMI2:HMO2"/>
    <mergeCell ref="HMP2:HMV2"/>
    <mergeCell ref="HMW2:HNC2"/>
    <mergeCell ref="HND2:HNJ2"/>
    <mergeCell ref="HNK2:HNQ2"/>
    <mergeCell ref="HKZ2:HLF2"/>
    <mergeCell ref="HLG2:HLM2"/>
    <mergeCell ref="HLN2:HLT2"/>
    <mergeCell ref="HLU2:HMA2"/>
    <mergeCell ref="HMB2:HMH2"/>
    <mergeCell ref="HJQ2:HJW2"/>
    <mergeCell ref="HJX2:HKD2"/>
    <mergeCell ref="HKE2:HKK2"/>
    <mergeCell ref="HKL2:HKR2"/>
    <mergeCell ref="HKS2:HKY2"/>
    <mergeCell ref="HIH2:HIN2"/>
    <mergeCell ref="HIO2:HIU2"/>
    <mergeCell ref="HIV2:HJB2"/>
    <mergeCell ref="HJC2:HJI2"/>
    <mergeCell ref="HJJ2:HJP2"/>
    <mergeCell ref="HGY2:HHE2"/>
    <mergeCell ref="HHF2:HHL2"/>
    <mergeCell ref="HHM2:HHS2"/>
    <mergeCell ref="HHT2:HHZ2"/>
    <mergeCell ref="HIA2:HIG2"/>
    <mergeCell ref="HFP2:HFV2"/>
    <mergeCell ref="HFW2:HGC2"/>
    <mergeCell ref="HGD2:HGJ2"/>
    <mergeCell ref="HGK2:HGQ2"/>
    <mergeCell ref="HGR2:HGX2"/>
    <mergeCell ref="HEG2:HEM2"/>
    <mergeCell ref="HEN2:HET2"/>
    <mergeCell ref="HEU2:HFA2"/>
    <mergeCell ref="HFB2:HFH2"/>
    <mergeCell ref="HFI2:HFO2"/>
    <mergeCell ref="HCX2:HDD2"/>
    <mergeCell ref="HDE2:HDK2"/>
    <mergeCell ref="HDL2:HDR2"/>
    <mergeCell ref="HDS2:HDY2"/>
    <mergeCell ref="HDZ2:HEF2"/>
    <mergeCell ref="HBO2:HBU2"/>
    <mergeCell ref="HBV2:HCB2"/>
    <mergeCell ref="HCC2:HCI2"/>
    <mergeCell ref="HCJ2:HCP2"/>
    <mergeCell ref="HCQ2:HCW2"/>
    <mergeCell ref="HAF2:HAL2"/>
    <mergeCell ref="HAM2:HAS2"/>
    <mergeCell ref="HAT2:HAZ2"/>
    <mergeCell ref="HBA2:HBG2"/>
    <mergeCell ref="HBH2:HBN2"/>
    <mergeCell ref="GYW2:GZC2"/>
    <mergeCell ref="GZD2:GZJ2"/>
    <mergeCell ref="GZK2:GZQ2"/>
    <mergeCell ref="GZR2:GZX2"/>
    <mergeCell ref="GZY2:HAE2"/>
    <mergeCell ref="GXN2:GXT2"/>
    <mergeCell ref="GXU2:GYA2"/>
    <mergeCell ref="GYB2:GYH2"/>
    <mergeCell ref="GYI2:GYO2"/>
    <mergeCell ref="GYP2:GYV2"/>
    <mergeCell ref="GWE2:GWK2"/>
    <mergeCell ref="GWL2:GWR2"/>
    <mergeCell ref="GWS2:GWY2"/>
    <mergeCell ref="GWZ2:GXF2"/>
    <mergeCell ref="GXG2:GXM2"/>
    <mergeCell ref="GUV2:GVB2"/>
    <mergeCell ref="GVC2:GVI2"/>
    <mergeCell ref="GVJ2:GVP2"/>
    <mergeCell ref="GVQ2:GVW2"/>
    <mergeCell ref="GVX2:GWD2"/>
    <mergeCell ref="GTM2:GTS2"/>
    <mergeCell ref="GTT2:GTZ2"/>
    <mergeCell ref="GUA2:GUG2"/>
    <mergeCell ref="GUH2:GUN2"/>
    <mergeCell ref="GUO2:GUU2"/>
    <mergeCell ref="GSD2:GSJ2"/>
    <mergeCell ref="GSK2:GSQ2"/>
    <mergeCell ref="GSR2:GSX2"/>
    <mergeCell ref="GSY2:GTE2"/>
    <mergeCell ref="GTF2:GTL2"/>
    <mergeCell ref="GQU2:GRA2"/>
    <mergeCell ref="GRB2:GRH2"/>
    <mergeCell ref="GRI2:GRO2"/>
    <mergeCell ref="GRP2:GRV2"/>
    <mergeCell ref="GRW2:GSC2"/>
    <mergeCell ref="GPL2:GPR2"/>
    <mergeCell ref="GPS2:GPY2"/>
    <mergeCell ref="GPZ2:GQF2"/>
    <mergeCell ref="GQG2:GQM2"/>
    <mergeCell ref="GQN2:GQT2"/>
    <mergeCell ref="GOC2:GOI2"/>
    <mergeCell ref="GOJ2:GOP2"/>
    <mergeCell ref="GOQ2:GOW2"/>
    <mergeCell ref="GOX2:GPD2"/>
    <mergeCell ref="GPE2:GPK2"/>
    <mergeCell ref="GMT2:GMZ2"/>
    <mergeCell ref="GNA2:GNG2"/>
    <mergeCell ref="GNH2:GNN2"/>
    <mergeCell ref="GNO2:GNU2"/>
    <mergeCell ref="GNV2:GOB2"/>
    <mergeCell ref="GLK2:GLQ2"/>
    <mergeCell ref="GLR2:GLX2"/>
    <mergeCell ref="GLY2:GME2"/>
    <mergeCell ref="GMF2:GML2"/>
    <mergeCell ref="GMM2:GMS2"/>
    <mergeCell ref="GKB2:GKH2"/>
    <mergeCell ref="GKI2:GKO2"/>
    <mergeCell ref="GKP2:GKV2"/>
    <mergeCell ref="GKW2:GLC2"/>
    <mergeCell ref="GLD2:GLJ2"/>
    <mergeCell ref="GIS2:GIY2"/>
    <mergeCell ref="GIZ2:GJF2"/>
    <mergeCell ref="GJG2:GJM2"/>
    <mergeCell ref="GJN2:GJT2"/>
    <mergeCell ref="GJU2:GKA2"/>
    <mergeCell ref="GHJ2:GHP2"/>
    <mergeCell ref="GHQ2:GHW2"/>
    <mergeCell ref="GHX2:GID2"/>
    <mergeCell ref="GIE2:GIK2"/>
    <mergeCell ref="GIL2:GIR2"/>
    <mergeCell ref="GGA2:GGG2"/>
    <mergeCell ref="GGH2:GGN2"/>
    <mergeCell ref="GGO2:GGU2"/>
    <mergeCell ref="GGV2:GHB2"/>
    <mergeCell ref="GHC2:GHI2"/>
    <mergeCell ref="GER2:GEX2"/>
    <mergeCell ref="GEY2:GFE2"/>
    <mergeCell ref="GFF2:GFL2"/>
    <mergeCell ref="GFM2:GFS2"/>
    <mergeCell ref="GFT2:GFZ2"/>
    <mergeCell ref="GDI2:GDO2"/>
    <mergeCell ref="GDP2:GDV2"/>
    <mergeCell ref="GDW2:GEC2"/>
    <mergeCell ref="GED2:GEJ2"/>
    <mergeCell ref="GEK2:GEQ2"/>
    <mergeCell ref="GBZ2:GCF2"/>
    <mergeCell ref="GCG2:GCM2"/>
    <mergeCell ref="GCN2:GCT2"/>
    <mergeCell ref="GCU2:GDA2"/>
    <mergeCell ref="GDB2:GDH2"/>
    <mergeCell ref="GAQ2:GAW2"/>
    <mergeCell ref="GAX2:GBD2"/>
    <mergeCell ref="GBE2:GBK2"/>
    <mergeCell ref="GBL2:GBR2"/>
    <mergeCell ref="GBS2:GBY2"/>
    <mergeCell ref="FZH2:FZN2"/>
    <mergeCell ref="FZO2:FZU2"/>
    <mergeCell ref="FZV2:GAB2"/>
    <mergeCell ref="GAC2:GAI2"/>
    <mergeCell ref="GAJ2:GAP2"/>
    <mergeCell ref="FXY2:FYE2"/>
    <mergeCell ref="FYF2:FYL2"/>
    <mergeCell ref="FYM2:FYS2"/>
    <mergeCell ref="FYT2:FYZ2"/>
    <mergeCell ref="FZA2:FZG2"/>
    <mergeCell ref="FWP2:FWV2"/>
    <mergeCell ref="FWW2:FXC2"/>
    <mergeCell ref="FXD2:FXJ2"/>
    <mergeCell ref="FXK2:FXQ2"/>
    <mergeCell ref="FXR2:FXX2"/>
    <mergeCell ref="FVG2:FVM2"/>
    <mergeCell ref="FVN2:FVT2"/>
    <mergeCell ref="FVU2:FWA2"/>
    <mergeCell ref="FWB2:FWH2"/>
    <mergeCell ref="FWI2:FWO2"/>
    <mergeCell ref="FTX2:FUD2"/>
    <mergeCell ref="FUE2:FUK2"/>
    <mergeCell ref="FUL2:FUR2"/>
    <mergeCell ref="FUS2:FUY2"/>
    <mergeCell ref="FUZ2:FVF2"/>
    <mergeCell ref="FSO2:FSU2"/>
    <mergeCell ref="FSV2:FTB2"/>
    <mergeCell ref="FTC2:FTI2"/>
    <mergeCell ref="FTJ2:FTP2"/>
    <mergeCell ref="FTQ2:FTW2"/>
    <mergeCell ref="FRF2:FRL2"/>
    <mergeCell ref="FRM2:FRS2"/>
    <mergeCell ref="FRT2:FRZ2"/>
    <mergeCell ref="FSA2:FSG2"/>
    <mergeCell ref="FSH2:FSN2"/>
    <mergeCell ref="FPW2:FQC2"/>
    <mergeCell ref="FQD2:FQJ2"/>
    <mergeCell ref="FQK2:FQQ2"/>
    <mergeCell ref="FQR2:FQX2"/>
    <mergeCell ref="FQY2:FRE2"/>
    <mergeCell ref="FON2:FOT2"/>
    <mergeCell ref="FOU2:FPA2"/>
    <mergeCell ref="FPB2:FPH2"/>
    <mergeCell ref="FPI2:FPO2"/>
    <mergeCell ref="FPP2:FPV2"/>
    <mergeCell ref="FNE2:FNK2"/>
    <mergeCell ref="FNL2:FNR2"/>
    <mergeCell ref="FNS2:FNY2"/>
    <mergeCell ref="FNZ2:FOF2"/>
    <mergeCell ref="FOG2:FOM2"/>
    <mergeCell ref="FLV2:FMB2"/>
    <mergeCell ref="FMC2:FMI2"/>
    <mergeCell ref="FMJ2:FMP2"/>
    <mergeCell ref="FMQ2:FMW2"/>
    <mergeCell ref="FMX2:FND2"/>
    <mergeCell ref="FKM2:FKS2"/>
    <mergeCell ref="FKT2:FKZ2"/>
    <mergeCell ref="FLA2:FLG2"/>
    <mergeCell ref="FLH2:FLN2"/>
    <mergeCell ref="FLO2:FLU2"/>
    <mergeCell ref="FJD2:FJJ2"/>
    <mergeCell ref="FJK2:FJQ2"/>
    <mergeCell ref="FJR2:FJX2"/>
    <mergeCell ref="FJY2:FKE2"/>
    <mergeCell ref="FKF2:FKL2"/>
    <mergeCell ref="FHU2:FIA2"/>
    <mergeCell ref="FIB2:FIH2"/>
    <mergeCell ref="FII2:FIO2"/>
    <mergeCell ref="FIP2:FIV2"/>
    <mergeCell ref="FIW2:FJC2"/>
    <mergeCell ref="FGL2:FGR2"/>
    <mergeCell ref="FGS2:FGY2"/>
    <mergeCell ref="FGZ2:FHF2"/>
    <mergeCell ref="FHG2:FHM2"/>
    <mergeCell ref="FHN2:FHT2"/>
    <mergeCell ref="FFC2:FFI2"/>
    <mergeCell ref="FFJ2:FFP2"/>
    <mergeCell ref="FFQ2:FFW2"/>
    <mergeCell ref="FFX2:FGD2"/>
    <mergeCell ref="FGE2:FGK2"/>
    <mergeCell ref="FDT2:FDZ2"/>
    <mergeCell ref="FEA2:FEG2"/>
    <mergeCell ref="FEH2:FEN2"/>
    <mergeCell ref="FEO2:FEU2"/>
    <mergeCell ref="FEV2:FFB2"/>
    <mergeCell ref="FCK2:FCQ2"/>
    <mergeCell ref="FCR2:FCX2"/>
    <mergeCell ref="FCY2:FDE2"/>
    <mergeCell ref="FDF2:FDL2"/>
    <mergeCell ref="FDM2:FDS2"/>
    <mergeCell ref="FBB2:FBH2"/>
    <mergeCell ref="FBI2:FBO2"/>
    <mergeCell ref="FBP2:FBV2"/>
    <mergeCell ref="FBW2:FCC2"/>
    <mergeCell ref="FCD2:FCJ2"/>
    <mergeCell ref="EZS2:EZY2"/>
    <mergeCell ref="EZZ2:FAF2"/>
    <mergeCell ref="FAG2:FAM2"/>
    <mergeCell ref="FAN2:FAT2"/>
    <mergeCell ref="FAU2:FBA2"/>
    <mergeCell ref="EYJ2:EYP2"/>
    <mergeCell ref="EYQ2:EYW2"/>
    <mergeCell ref="EYX2:EZD2"/>
    <mergeCell ref="EZE2:EZK2"/>
    <mergeCell ref="EZL2:EZR2"/>
    <mergeCell ref="EXA2:EXG2"/>
    <mergeCell ref="EXH2:EXN2"/>
    <mergeCell ref="EXO2:EXU2"/>
    <mergeCell ref="EXV2:EYB2"/>
    <mergeCell ref="EYC2:EYI2"/>
    <mergeCell ref="EVR2:EVX2"/>
    <mergeCell ref="EVY2:EWE2"/>
    <mergeCell ref="EWF2:EWL2"/>
    <mergeCell ref="EWM2:EWS2"/>
    <mergeCell ref="EWT2:EWZ2"/>
    <mergeCell ref="EUI2:EUO2"/>
    <mergeCell ref="EUP2:EUV2"/>
    <mergeCell ref="EUW2:EVC2"/>
    <mergeCell ref="EVD2:EVJ2"/>
    <mergeCell ref="EVK2:EVQ2"/>
    <mergeCell ref="ESZ2:ETF2"/>
    <mergeCell ref="ETG2:ETM2"/>
    <mergeCell ref="ETN2:ETT2"/>
    <mergeCell ref="ETU2:EUA2"/>
    <mergeCell ref="EUB2:EUH2"/>
    <mergeCell ref="ERQ2:ERW2"/>
    <mergeCell ref="ERX2:ESD2"/>
    <mergeCell ref="ESE2:ESK2"/>
    <mergeCell ref="ESL2:ESR2"/>
    <mergeCell ref="ESS2:ESY2"/>
    <mergeCell ref="EQH2:EQN2"/>
    <mergeCell ref="EQO2:EQU2"/>
    <mergeCell ref="EQV2:ERB2"/>
    <mergeCell ref="ERC2:ERI2"/>
    <mergeCell ref="ERJ2:ERP2"/>
    <mergeCell ref="EOY2:EPE2"/>
    <mergeCell ref="EPF2:EPL2"/>
    <mergeCell ref="EPM2:EPS2"/>
    <mergeCell ref="EPT2:EPZ2"/>
    <mergeCell ref="EQA2:EQG2"/>
    <mergeCell ref="ENP2:ENV2"/>
    <mergeCell ref="ENW2:EOC2"/>
    <mergeCell ref="EOD2:EOJ2"/>
    <mergeCell ref="EOK2:EOQ2"/>
    <mergeCell ref="EOR2:EOX2"/>
    <mergeCell ref="EMG2:EMM2"/>
    <mergeCell ref="EMN2:EMT2"/>
    <mergeCell ref="EMU2:ENA2"/>
    <mergeCell ref="ENB2:ENH2"/>
    <mergeCell ref="ENI2:ENO2"/>
    <mergeCell ref="EKX2:ELD2"/>
    <mergeCell ref="ELE2:ELK2"/>
    <mergeCell ref="ELL2:ELR2"/>
    <mergeCell ref="ELS2:ELY2"/>
    <mergeCell ref="ELZ2:EMF2"/>
    <mergeCell ref="EJO2:EJU2"/>
    <mergeCell ref="EJV2:EKB2"/>
    <mergeCell ref="EKC2:EKI2"/>
    <mergeCell ref="EKJ2:EKP2"/>
    <mergeCell ref="EKQ2:EKW2"/>
    <mergeCell ref="EIF2:EIL2"/>
    <mergeCell ref="EIM2:EIS2"/>
    <mergeCell ref="EIT2:EIZ2"/>
    <mergeCell ref="EJA2:EJG2"/>
    <mergeCell ref="EJH2:EJN2"/>
    <mergeCell ref="EGW2:EHC2"/>
    <mergeCell ref="EHD2:EHJ2"/>
    <mergeCell ref="EHK2:EHQ2"/>
    <mergeCell ref="EHR2:EHX2"/>
    <mergeCell ref="EHY2:EIE2"/>
    <mergeCell ref="EFN2:EFT2"/>
    <mergeCell ref="EFU2:EGA2"/>
    <mergeCell ref="EGB2:EGH2"/>
    <mergeCell ref="EGI2:EGO2"/>
    <mergeCell ref="EGP2:EGV2"/>
    <mergeCell ref="EEE2:EEK2"/>
    <mergeCell ref="EEL2:EER2"/>
    <mergeCell ref="EES2:EEY2"/>
    <mergeCell ref="EEZ2:EFF2"/>
    <mergeCell ref="EFG2:EFM2"/>
    <mergeCell ref="ECV2:EDB2"/>
    <mergeCell ref="EDC2:EDI2"/>
    <mergeCell ref="EDJ2:EDP2"/>
    <mergeCell ref="EDQ2:EDW2"/>
    <mergeCell ref="EDX2:EED2"/>
    <mergeCell ref="EBM2:EBS2"/>
    <mergeCell ref="EBT2:EBZ2"/>
    <mergeCell ref="ECA2:ECG2"/>
    <mergeCell ref="ECH2:ECN2"/>
    <mergeCell ref="ECO2:ECU2"/>
    <mergeCell ref="EAD2:EAJ2"/>
    <mergeCell ref="EAK2:EAQ2"/>
    <mergeCell ref="EAR2:EAX2"/>
    <mergeCell ref="EAY2:EBE2"/>
    <mergeCell ref="EBF2:EBL2"/>
    <mergeCell ref="DYU2:DZA2"/>
    <mergeCell ref="DZB2:DZH2"/>
    <mergeCell ref="DZI2:DZO2"/>
    <mergeCell ref="DZP2:DZV2"/>
    <mergeCell ref="DZW2:EAC2"/>
    <mergeCell ref="DXL2:DXR2"/>
    <mergeCell ref="DXS2:DXY2"/>
    <mergeCell ref="DXZ2:DYF2"/>
    <mergeCell ref="DYG2:DYM2"/>
    <mergeCell ref="DYN2:DYT2"/>
    <mergeCell ref="DWC2:DWI2"/>
    <mergeCell ref="DWJ2:DWP2"/>
    <mergeCell ref="DWQ2:DWW2"/>
    <mergeCell ref="DWX2:DXD2"/>
    <mergeCell ref="DXE2:DXK2"/>
    <mergeCell ref="DUT2:DUZ2"/>
    <mergeCell ref="DVA2:DVG2"/>
    <mergeCell ref="DVH2:DVN2"/>
    <mergeCell ref="DVO2:DVU2"/>
    <mergeCell ref="DVV2:DWB2"/>
    <mergeCell ref="DTK2:DTQ2"/>
    <mergeCell ref="DTR2:DTX2"/>
    <mergeCell ref="DTY2:DUE2"/>
    <mergeCell ref="DUF2:DUL2"/>
    <mergeCell ref="DUM2:DUS2"/>
    <mergeCell ref="DSB2:DSH2"/>
    <mergeCell ref="DSI2:DSO2"/>
    <mergeCell ref="DSP2:DSV2"/>
    <mergeCell ref="DSW2:DTC2"/>
    <mergeCell ref="DTD2:DTJ2"/>
    <mergeCell ref="DQS2:DQY2"/>
    <mergeCell ref="DQZ2:DRF2"/>
    <mergeCell ref="DRG2:DRM2"/>
    <mergeCell ref="DRN2:DRT2"/>
    <mergeCell ref="DRU2:DSA2"/>
    <mergeCell ref="DPJ2:DPP2"/>
    <mergeCell ref="DPQ2:DPW2"/>
    <mergeCell ref="DPX2:DQD2"/>
    <mergeCell ref="DQE2:DQK2"/>
    <mergeCell ref="DQL2:DQR2"/>
    <mergeCell ref="DOA2:DOG2"/>
    <mergeCell ref="DOH2:DON2"/>
    <mergeCell ref="DOO2:DOU2"/>
    <mergeCell ref="DOV2:DPB2"/>
    <mergeCell ref="DPC2:DPI2"/>
    <mergeCell ref="DMR2:DMX2"/>
    <mergeCell ref="DMY2:DNE2"/>
    <mergeCell ref="DNF2:DNL2"/>
    <mergeCell ref="DNM2:DNS2"/>
    <mergeCell ref="DNT2:DNZ2"/>
    <mergeCell ref="DLI2:DLO2"/>
    <mergeCell ref="DLP2:DLV2"/>
    <mergeCell ref="DLW2:DMC2"/>
    <mergeCell ref="DMD2:DMJ2"/>
    <mergeCell ref="DMK2:DMQ2"/>
    <mergeCell ref="DJZ2:DKF2"/>
    <mergeCell ref="DKG2:DKM2"/>
    <mergeCell ref="DKN2:DKT2"/>
    <mergeCell ref="DKU2:DLA2"/>
    <mergeCell ref="DLB2:DLH2"/>
    <mergeCell ref="DIQ2:DIW2"/>
    <mergeCell ref="DIX2:DJD2"/>
    <mergeCell ref="DJE2:DJK2"/>
    <mergeCell ref="DJL2:DJR2"/>
    <mergeCell ref="DJS2:DJY2"/>
    <mergeCell ref="DHH2:DHN2"/>
    <mergeCell ref="DHO2:DHU2"/>
    <mergeCell ref="DHV2:DIB2"/>
    <mergeCell ref="DIC2:DII2"/>
    <mergeCell ref="DIJ2:DIP2"/>
    <mergeCell ref="DFY2:DGE2"/>
    <mergeCell ref="DGF2:DGL2"/>
    <mergeCell ref="DGM2:DGS2"/>
    <mergeCell ref="DGT2:DGZ2"/>
    <mergeCell ref="DHA2:DHG2"/>
    <mergeCell ref="DEP2:DEV2"/>
    <mergeCell ref="DEW2:DFC2"/>
    <mergeCell ref="DFD2:DFJ2"/>
    <mergeCell ref="DFK2:DFQ2"/>
    <mergeCell ref="DFR2:DFX2"/>
    <mergeCell ref="DDG2:DDM2"/>
    <mergeCell ref="DDN2:DDT2"/>
    <mergeCell ref="DDU2:DEA2"/>
    <mergeCell ref="DEB2:DEH2"/>
    <mergeCell ref="DEI2:DEO2"/>
    <mergeCell ref="DBX2:DCD2"/>
    <mergeCell ref="DCE2:DCK2"/>
    <mergeCell ref="DCL2:DCR2"/>
    <mergeCell ref="DCS2:DCY2"/>
    <mergeCell ref="DCZ2:DDF2"/>
    <mergeCell ref="DAO2:DAU2"/>
    <mergeCell ref="DAV2:DBB2"/>
    <mergeCell ref="DBC2:DBI2"/>
    <mergeCell ref="DBJ2:DBP2"/>
    <mergeCell ref="DBQ2:DBW2"/>
    <mergeCell ref="CZF2:CZL2"/>
    <mergeCell ref="CZM2:CZS2"/>
    <mergeCell ref="CZT2:CZZ2"/>
    <mergeCell ref="DAA2:DAG2"/>
    <mergeCell ref="DAH2:DAN2"/>
    <mergeCell ref="CXW2:CYC2"/>
    <mergeCell ref="CYD2:CYJ2"/>
    <mergeCell ref="CYK2:CYQ2"/>
    <mergeCell ref="CYR2:CYX2"/>
    <mergeCell ref="CYY2:CZE2"/>
    <mergeCell ref="CWN2:CWT2"/>
    <mergeCell ref="CWU2:CXA2"/>
    <mergeCell ref="CXB2:CXH2"/>
    <mergeCell ref="CXI2:CXO2"/>
    <mergeCell ref="CXP2:CXV2"/>
    <mergeCell ref="CVE2:CVK2"/>
    <mergeCell ref="CVL2:CVR2"/>
    <mergeCell ref="CVS2:CVY2"/>
    <mergeCell ref="CVZ2:CWF2"/>
    <mergeCell ref="CWG2:CWM2"/>
    <mergeCell ref="CTV2:CUB2"/>
    <mergeCell ref="CUC2:CUI2"/>
    <mergeCell ref="CUJ2:CUP2"/>
    <mergeCell ref="CUQ2:CUW2"/>
    <mergeCell ref="CUX2:CVD2"/>
    <mergeCell ref="CSM2:CSS2"/>
    <mergeCell ref="CST2:CSZ2"/>
    <mergeCell ref="CTA2:CTG2"/>
    <mergeCell ref="CTH2:CTN2"/>
    <mergeCell ref="CTO2:CTU2"/>
    <mergeCell ref="CRD2:CRJ2"/>
    <mergeCell ref="CRK2:CRQ2"/>
    <mergeCell ref="CRR2:CRX2"/>
    <mergeCell ref="CRY2:CSE2"/>
    <mergeCell ref="CSF2:CSL2"/>
    <mergeCell ref="CPU2:CQA2"/>
    <mergeCell ref="CQB2:CQH2"/>
    <mergeCell ref="CQI2:CQO2"/>
    <mergeCell ref="CQP2:CQV2"/>
    <mergeCell ref="CQW2:CRC2"/>
    <mergeCell ref="COL2:COR2"/>
    <mergeCell ref="COS2:COY2"/>
    <mergeCell ref="COZ2:CPF2"/>
    <mergeCell ref="CPG2:CPM2"/>
    <mergeCell ref="CPN2:CPT2"/>
    <mergeCell ref="CNC2:CNI2"/>
    <mergeCell ref="CNJ2:CNP2"/>
    <mergeCell ref="CNQ2:CNW2"/>
    <mergeCell ref="CNX2:COD2"/>
    <mergeCell ref="COE2:COK2"/>
    <mergeCell ref="CLT2:CLZ2"/>
    <mergeCell ref="CMA2:CMG2"/>
    <mergeCell ref="CMH2:CMN2"/>
    <mergeCell ref="CMO2:CMU2"/>
    <mergeCell ref="CMV2:CNB2"/>
    <mergeCell ref="CKK2:CKQ2"/>
    <mergeCell ref="CKR2:CKX2"/>
    <mergeCell ref="CKY2:CLE2"/>
    <mergeCell ref="CLF2:CLL2"/>
    <mergeCell ref="CLM2:CLS2"/>
    <mergeCell ref="CJB2:CJH2"/>
    <mergeCell ref="CJI2:CJO2"/>
    <mergeCell ref="CJP2:CJV2"/>
    <mergeCell ref="CJW2:CKC2"/>
    <mergeCell ref="CKD2:CKJ2"/>
    <mergeCell ref="CHS2:CHY2"/>
    <mergeCell ref="CHZ2:CIF2"/>
    <mergeCell ref="CIG2:CIM2"/>
    <mergeCell ref="CIN2:CIT2"/>
    <mergeCell ref="CIU2:CJA2"/>
    <mergeCell ref="CGJ2:CGP2"/>
    <mergeCell ref="CGQ2:CGW2"/>
    <mergeCell ref="CGX2:CHD2"/>
    <mergeCell ref="CHE2:CHK2"/>
    <mergeCell ref="CHL2:CHR2"/>
    <mergeCell ref="CFA2:CFG2"/>
    <mergeCell ref="CFH2:CFN2"/>
    <mergeCell ref="CFO2:CFU2"/>
    <mergeCell ref="CFV2:CGB2"/>
    <mergeCell ref="CGC2:CGI2"/>
    <mergeCell ref="CDR2:CDX2"/>
    <mergeCell ref="CDY2:CEE2"/>
    <mergeCell ref="CEF2:CEL2"/>
    <mergeCell ref="CEM2:CES2"/>
    <mergeCell ref="CET2:CEZ2"/>
    <mergeCell ref="CCI2:CCO2"/>
    <mergeCell ref="CCP2:CCV2"/>
    <mergeCell ref="CCW2:CDC2"/>
    <mergeCell ref="CDD2:CDJ2"/>
    <mergeCell ref="CDK2:CDQ2"/>
    <mergeCell ref="CAZ2:CBF2"/>
    <mergeCell ref="CBG2:CBM2"/>
    <mergeCell ref="CBN2:CBT2"/>
    <mergeCell ref="CBU2:CCA2"/>
    <mergeCell ref="CCB2:CCH2"/>
    <mergeCell ref="BZQ2:BZW2"/>
    <mergeCell ref="BZX2:CAD2"/>
    <mergeCell ref="CAE2:CAK2"/>
    <mergeCell ref="CAL2:CAR2"/>
    <mergeCell ref="CAS2:CAY2"/>
    <mergeCell ref="BYH2:BYN2"/>
    <mergeCell ref="BYO2:BYU2"/>
    <mergeCell ref="BYV2:BZB2"/>
    <mergeCell ref="BZC2:BZI2"/>
    <mergeCell ref="BZJ2:BZP2"/>
    <mergeCell ref="BWY2:BXE2"/>
    <mergeCell ref="BXF2:BXL2"/>
    <mergeCell ref="BXM2:BXS2"/>
    <mergeCell ref="BXT2:BXZ2"/>
    <mergeCell ref="BYA2:BYG2"/>
    <mergeCell ref="BVP2:BVV2"/>
    <mergeCell ref="BVW2:BWC2"/>
    <mergeCell ref="BWD2:BWJ2"/>
    <mergeCell ref="BWK2:BWQ2"/>
    <mergeCell ref="BWR2:BWX2"/>
    <mergeCell ref="BUG2:BUM2"/>
    <mergeCell ref="BUN2:BUT2"/>
    <mergeCell ref="BUU2:BVA2"/>
    <mergeCell ref="BVB2:BVH2"/>
    <mergeCell ref="BVI2:BVO2"/>
    <mergeCell ref="BSX2:BTD2"/>
    <mergeCell ref="BTE2:BTK2"/>
    <mergeCell ref="BTL2:BTR2"/>
    <mergeCell ref="BTS2:BTY2"/>
    <mergeCell ref="BTZ2:BUF2"/>
    <mergeCell ref="BRO2:BRU2"/>
    <mergeCell ref="BRV2:BSB2"/>
    <mergeCell ref="BSC2:BSI2"/>
    <mergeCell ref="BSJ2:BSP2"/>
    <mergeCell ref="BSQ2:BSW2"/>
    <mergeCell ref="BQF2:BQL2"/>
    <mergeCell ref="BQM2:BQS2"/>
    <mergeCell ref="BQT2:BQZ2"/>
    <mergeCell ref="BRA2:BRG2"/>
    <mergeCell ref="BRH2:BRN2"/>
    <mergeCell ref="BOW2:BPC2"/>
    <mergeCell ref="BPD2:BPJ2"/>
    <mergeCell ref="BPK2:BPQ2"/>
    <mergeCell ref="BPR2:BPX2"/>
    <mergeCell ref="BPY2:BQE2"/>
    <mergeCell ref="BNN2:BNT2"/>
    <mergeCell ref="BNU2:BOA2"/>
    <mergeCell ref="BOB2:BOH2"/>
    <mergeCell ref="BOI2:BOO2"/>
    <mergeCell ref="BOP2:BOV2"/>
    <mergeCell ref="BME2:BMK2"/>
    <mergeCell ref="BML2:BMR2"/>
    <mergeCell ref="BMS2:BMY2"/>
    <mergeCell ref="BMZ2:BNF2"/>
    <mergeCell ref="BNG2:BNM2"/>
    <mergeCell ref="BKV2:BLB2"/>
    <mergeCell ref="BLC2:BLI2"/>
    <mergeCell ref="BLJ2:BLP2"/>
    <mergeCell ref="BLQ2:BLW2"/>
    <mergeCell ref="BLX2:BMD2"/>
    <mergeCell ref="BJM2:BJS2"/>
    <mergeCell ref="BJT2:BJZ2"/>
    <mergeCell ref="BKA2:BKG2"/>
    <mergeCell ref="BKH2:BKN2"/>
    <mergeCell ref="BKO2:BKU2"/>
    <mergeCell ref="BID2:BIJ2"/>
    <mergeCell ref="BIK2:BIQ2"/>
    <mergeCell ref="BIR2:BIX2"/>
    <mergeCell ref="BIY2:BJE2"/>
    <mergeCell ref="BJF2:BJL2"/>
    <mergeCell ref="BGU2:BHA2"/>
    <mergeCell ref="BHB2:BHH2"/>
    <mergeCell ref="BHI2:BHO2"/>
    <mergeCell ref="BHP2:BHV2"/>
    <mergeCell ref="BHW2:BIC2"/>
    <mergeCell ref="BFL2:BFR2"/>
    <mergeCell ref="BFS2:BFY2"/>
    <mergeCell ref="BFZ2:BGF2"/>
    <mergeCell ref="BGG2:BGM2"/>
    <mergeCell ref="BGN2:BGT2"/>
    <mergeCell ref="BEC2:BEI2"/>
    <mergeCell ref="BEJ2:BEP2"/>
    <mergeCell ref="BEQ2:BEW2"/>
    <mergeCell ref="BEX2:BFD2"/>
    <mergeCell ref="BFE2:BFK2"/>
    <mergeCell ref="BCT2:BCZ2"/>
    <mergeCell ref="BDA2:BDG2"/>
    <mergeCell ref="BDH2:BDN2"/>
    <mergeCell ref="BDO2:BDU2"/>
    <mergeCell ref="BDV2:BEB2"/>
    <mergeCell ref="BBK2:BBQ2"/>
    <mergeCell ref="BBR2:BBX2"/>
    <mergeCell ref="BBY2:BCE2"/>
    <mergeCell ref="BCF2:BCL2"/>
    <mergeCell ref="BCM2:BCS2"/>
    <mergeCell ref="BAB2:BAH2"/>
    <mergeCell ref="BAI2:BAO2"/>
    <mergeCell ref="BAP2:BAV2"/>
    <mergeCell ref="BAW2:BBC2"/>
    <mergeCell ref="BBD2:BBJ2"/>
    <mergeCell ref="AYS2:AYY2"/>
    <mergeCell ref="AYZ2:AZF2"/>
    <mergeCell ref="AZG2:AZM2"/>
    <mergeCell ref="AZN2:AZT2"/>
    <mergeCell ref="AZU2:BAA2"/>
    <mergeCell ref="AXJ2:AXP2"/>
    <mergeCell ref="AXQ2:AXW2"/>
    <mergeCell ref="AXX2:AYD2"/>
    <mergeCell ref="AYE2:AYK2"/>
    <mergeCell ref="AYL2:AYR2"/>
    <mergeCell ref="AWA2:AWG2"/>
    <mergeCell ref="AWH2:AWN2"/>
    <mergeCell ref="AWO2:AWU2"/>
    <mergeCell ref="AWV2:AXB2"/>
    <mergeCell ref="AXC2:AXI2"/>
    <mergeCell ref="AUR2:AUX2"/>
    <mergeCell ref="AUY2:AVE2"/>
    <mergeCell ref="AVF2:AVL2"/>
    <mergeCell ref="AVM2:AVS2"/>
    <mergeCell ref="AVT2:AVZ2"/>
    <mergeCell ref="ATI2:ATO2"/>
    <mergeCell ref="ATP2:ATV2"/>
    <mergeCell ref="ATW2:AUC2"/>
    <mergeCell ref="AUD2:AUJ2"/>
    <mergeCell ref="AUK2:AUQ2"/>
    <mergeCell ref="ARZ2:ASF2"/>
    <mergeCell ref="ASG2:ASM2"/>
    <mergeCell ref="ASN2:AST2"/>
    <mergeCell ref="ASU2:ATA2"/>
    <mergeCell ref="ATB2:ATH2"/>
    <mergeCell ref="AQQ2:AQW2"/>
    <mergeCell ref="AQX2:ARD2"/>
    <mergeCell ref="ARE2:ARK2"/>
    <mergeCell ref="ARL2:ARR2"/>
    <mergeCell ref="ARS2:ARY2"/>
    <mergeCell ref="APH2:APN2"/>
    <mergeCell ref="APO2:APU2"/>
    <mergeCell ref="APV2:AQB2"/>
    <mergeCell ref="AQC2:AQI2"/>
    <mergeCell ref="AQJ2:AQP2"/>
    <mergeCell ref="ANY2:AOE2"/>
    <mergeCell ref="AOF2:AOL2"/>
    <mergeCell ref="AOM2:AOS2"/>
    <mergeCell ref="AOT2:AOZ2"/>
    <mergeCell ref="APA2:APG2"/>
    <mergeCell ref="AMP2:AMV2"/>
    <mergeCell ref="AMW2:ANC2"/>
    <mergeCell ref="AND2:ANJ2"/>
    <mergeCell ref="ANK2:ANQ2"/>
    <mergeCell ref="ANR2:ANX2"/>
    <mergeCell ref="ALG2:ALM2"/>
    <mergeCell ref="ALN2:ALT2"/>
    <mergeCell ref="ALU2:AMA2"/>
    <mergeCell ref="AMB2:AMH2"/>
    <mergeCell ref="AMI2:AMO2"/>
    <mergeCell ref="AJX2:AKD2"/>
    <mergeCell ref="AKE2:AKK2"/>
    <mergeCell ref="AKL2:AKR2"/>
    <mergeCell ref="AKS2:AKY2"/>
    <mergeCell ref="AKZ2:ALF2"/>
    <mergeCell ref="AIO2:AIU2"/>
    <mergeCell ref="AIV2:AJB2"/>
    <mergeCell ref="AJC2:AJI2"/>
    <mergeCell ref="AJJ2:AJP2"/>
    <mergeCell ref="AJQ2:AJW2"/>
    <mergeCell ref="AHF2:AHL2"/>
    <mergeCell ref="AHM2:AHS2"/>
    <mergeCell ref="AHT2:AHZ2"/>
    <mergeCell ref="AIA2:AIG2"/>
    <mergeCell ref="AIH2:AIN2"/>
    <mergeCell ref="AFW2:AGC2"/>
    <mergeCell ref="AGD2:AGJ2"/>
    <mergeCell ref="AGK2:AGQ2"/>
    <mergeCell ref="AGR2:AGX2"/>
    <mergeCell ref="AGY2:AHE2"/>
    <mergeCell ref="AEN2:AET2"/>
    <mergeCell ref="AEU2:AFA2"/>
    <mergeCell ref="AFB2:AFH2"/>
    <mergeCell ref="AFI2:AFO2"/>
    <mergeCell ref="AFP2:AFV2"/>
    <mergeCell ref="ADE2:ADK2"/>
    <mergeCell ref="ADL2:ADR2"/>
    <mergeCell ref="ADS2:ADY2"/>
    <mergeCell ref="ADZ2:AEF2"/>
    <mergeCell ref="AEG2:AEM2"/>
    <mergeCell ref="ABV2:ACB2"/>
    <mergeCell ref="ACC2:ACI2"/>
    <mergeCell ref="ACJ2:ACP2"/>
    <mergeCell ref="ACQ2:ACW2"/>
    <mergeCell ref="ACX2:ADD2"/>
    <mergeCell ref="AAM2:AAS2"/>
    <mergeCell ref="AAT2:AAZ2"/>
    <mergeCell ref="ABA2:ABG2"/>
    <mergeCell ref="ABH2:ABN2"/>
    <mergeCell ref="ABO2:ABU2"/>
    <mergeCell ref="ZD2:ZJ2"/>
    <mergeCell ref="ZK2:ZQ2"/>
    <mergeCell ref="ZR2:ZX2"/>
    <mergeCell ref="ZY2:AAE2"/>
    <mergeCell ref="AAF2:AAL2"/>
    <mergeCell ref="XU2:YA2"/>
    <mergeCell ref="YB2:YH2"/>
    <mergeCell ref="YI2:YO2"/>
    <mergeCell ref="YP2:YV2"/>
    <mergeCell ref="YW2:ZC2"/>
    <mergeCell ref="WL2:WR2"/>
    <mergeCell ref="WS2:WY2"/>
    <mergeCell ref="WZ2:XF2"/>
    <mergeCell ref="XG2:XM2"/>
    <mergeCell ref="XN2:XT2"/>
    <mergeCell ref="VC2:VI2"/>
    <mergeCell ref="VJ2:VP2"/>
    <mergeCell ref="VQ2:VW2"/>
    <mergeCell ref="VX2:WD2"/>
    <mergeCell ref="WE2:WK2"/>
    <mergeCell ref="TT2:TZ2"/>
    <mergeCell ref="UA2:UG2"/>
    <mergeCell ref="UH2:UN2"/>
    <mergeCell ref="UO2:UU2"/>
    <mergeCell ref="UV2:VB2"/>
    <mergeCell ref="SK2:SQ2"/>
    <mergeCell ref="SR2:SX2"/>
    <mergeCell ref="SY2:TE2"/>
    <mergeCell ref="TF2:TL2"/>
    <mergeCell ref="TM2:TS2"/>
    <mergeCell ref="RB2:RH2"/>
    <mergeCell ref="RI2:RO2"/>
    <mergeCell ref="RP2:RV2"/>
    <mergeCell ref="RW2:SC2"/>
    <mergeCell ref="SD2:SJ2"/>
    <mergeCell ref="PS2:PY2"/>
    <mergeCell ref="PZ2:QF2"/>
    <mergeCell ref="QG2:QM2"/>
    <mergeCell ref="QN2:QT2"/>
    <mergeCell ref="QU2:RA2"/>
    <mergeCell ref="OJ2:OP2"/>
    <mergeCell ref="OQ2:OW2"/>
    <mergeCell ref="OX2:PD2"/>
    <mergeCell ref="PE2:PK2"/>
    <mergeCell ref="PL2:PR2"/>
    <mergeCell ref="NA2:NG2"/>
    <mergeCell ref="NH2:NN2"/>
    <mergeCell ref="NO2:NU2"/>
    <mergeCell ref="NV2:OB2"/>
    <mergeCell ref="OC2:OI2"/>
    <mergeCell ref="LR2:LX2"/>
    <mergeCell ref="LY2:ME2"/>
    <mergeCell ref="MF2:ML2"/>
    <mergeCell ref="MM2:MS2"/>
    <mergeCell ref="MT2:MZ2"/>
    <mergeCell ref="KI2:KO2"/>
    <mergeCell ref="KP2:KV2"/>
    <mergeCell ref="KW2:LC2"/>
    <mergeCell ref="LD2:LJ2"/>
    <mergeCell ref="LK2:LQ2"/>
    <mergeCell ref="IZ2:JF2"/>
    <mergeCell ref="JG2:JM2"/>
    <mergeCell ref="JN2:JT2"/>
    <mergeCell ref="JU2:KA2"/>
    <mergeCell ref="KB2:KH2"/>
    <mergeCell ref="HQ2:HW2"/>
    <mergeCell ref="HX2:ID2"/>
    <mergeCell ref="IE2:IK2"/>
    <mergeCell ref="IL2:IR2"/>
    <mergeCell ref="IS2:IY2"/>
    <mergeCell ref="GO2:GU2"/>
    <mergeCell ref="GV2:HB2"/>
    <mergeCell ref="HC2:HI2"/>
    <mergeCell ref="HJ2:HP2"/>
    <mergeCell ref="EY2:FE2"/>
    <mergeCell ref="FF2:FL2"/>
    <mergeCell ref="FM2:FS2"/>
    <mergeCell ref="FT2:FZ2"/>
    <mergeCell ref="GA2:GG2"/>
    <mergeCell ref="DP2:DV2"/>
    <mergeCell ref="DW2:EC2"/>
    <mergeCell ref="ED2:EJ2"/>
    <mergeCell ref="EK2:EQ2"/>
    <mergeCell ref="ER2:EX2"/>
    <mergeCell ref="CG2:CM2"/>
    <mergeCell ref="CN2:CT2"/>
    <mergeCell ref="CU2:DA2"/>
    <mergeCell ref="DB2:DH2"/>
    <mergeCell ref="DI2:DO2"/>
    <mergeCell ref="AX2:BD2"/>
    <mergeCell ref="BE2:BK2"/>
    <mergeCell ref="BL2:BR2"/>
    <mergeCell ref="BS2:BY2"/>
    <mergeCell ref="BZ2:CF2"/>
    <mergeCell ref="O2:U2"/>
    <mergeCell ref="V2:AB2"/>
    <mergeCell ref="AC2:AI2"/>
    <mergeCell ref="AJ2:AP2"/>
    <mergeCell ref="AQ2:AW2"/>
    <mergeCell ref="B70:C70"/>
    <mergeCell ref="B3:G3"/>
    <mergeCell ref="B5:L5"/>
    <mergeCell ref="B4:H4"/>
    <mergeCell ref="B6:H6"/>
    <mergeCell ref="B1:H1"/>
    <mergeCell ref="GH2:GN2"/>
  </mergeCells>
  <phoneticPr fontId="0" type="noConversion"/>
  <printOptions horizontalCentered="1"/>
  <pageMargins left="0.39370078740157483" right="0.39370078740157483" top="0.19685039370078741" bottom="0.19685039370078741" header="0.39370078740157483" footer="0.51181102362204722"/>
  <pageSetup paperSize="9" scale="60" orientation="portrait" r:id="rId1"/>
  <rowBreaks count="1" manualBreakCount="1">
    <brk id="68" min="1" max="7" man="1"/>
  </rowBreaks>
  <colBreaks count="1" manualBreakCount="1">
    <brk id="12" max="99" man="1"/>
  </colBreaks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Munka26"/>
  <dimension ref="A1:XFD23"/>
  <sheetViews>
    <sheetView view="pageBreakPreview" topLeftCell="B1" zoomScaleNormal="100" zoomScaleSheetLayoutView="100" workbookViewId="0">
      <selection activeCell="G15" sqref="G15"/>
    </sheetView>
  </sheetViews>
  <sheetFormatPr defaultColWidth="17.6640625" defaultRowHeight="15.75" x14ac:dyDescent="0.2"/>
  <cols>
    <col min="1" max="1" width="11.5" style="440" hidden="1" customWidth="1"/>
    <col min="2" max="2" width="62.33203125" style="441" customWidth="1"/>
    <col min="3" max="3" width="21.5" style="441" customWidth="1"/>
    <col min="4" max="5" width="20.83203125" style="441" hidden="1" customWidth="1"/>
    <col min="6" max="7" width="20.83203125" style="441" customWidth="1"/>
    <col min="8" max="8" width="17.6640625" style="441" customWidth="1"/>
    <col min="9" max="9" width="16.83203125" style="441" hidden="1" customWidth="1"/>
    <col min="10" max="10" width="18.5" style="441" hidden="1" customWidth="1"/>
    <col min="11" max="11" width="17.5" style="441" hidden="1" customWidth="1"/>
    <col min="12" max="12" width="15.83203125" style="441" hidden="1" customWidth="1"/>
    <col min="13" max="13" width="17.6640625" style="441" customWidth="1"/>
    <col min="14" max="16384" width="17.6640625" style="441"/>
  </cols>
  <sheetData>
    <row r="1" spans="1:16384" x14ac:dyDescent="0.2">
      <c r="B1" s="1708" t="s">
        <v>833</v>
      </c>
      <c r="C1" s="1708"/>
      <c r="D1" s="1708"/>
      <c r="E1" s="1708"/>
      <c r="F1" s="1708"/>
      <c r="G1" s="1708"/>
      <c r="H1" s="1708"/>
    </row>
    <row r="2" spans="1:16384" x14ac:dyDescent="0.2">
      <c r="A2" s="1708" t="s">
        <v>749</v>
      </c>
      <c r="B2" s="1708"/>
      <c r="C2" s="1708"/>
      <c r="D2" s="1708"/>
      <c r="E2" s="1708"/>
      <c r="F2" s="1708"/>
      <c r="G2" s="1708"/>
      <c r="H2" s="1708"/>
      <c r="I2" s="1263"/>
      <c r="J2" s="1263"/>
      <c r="K2" s="1263"/>
      <c r="L2" s="1263"/>
      <c r="M2" s="1263"/>
      <c r="N2" s="1263"/>
      <c r="O2" s="1712"/>
      <c r="P2" s="1712"/>
      <c r="Q2" s="1712"/>
      <c r="R2" s="1712"/>
      <c r="S2" s="1712"/>
      <c r="T2" s="1712"/>
      <c r="U2" s="1712"/>
      <c r="V2" s="1712"/>
      <c r="W2" s="1712"/>
      <c r="X2" s="1712"/>
      <c r="Y2" s="1712"/>
      <c r="Z2" s="1712"/>
      <c r="AA2" s="1712"/>
      <c r="AB2" s="1712"/>
      <c r="AC2" s="1712"/>
      <c r="AD2" s="1712"/>
      <c r="AE2" s="1712"/>
      <c r="AF2" s="1712"/>
      <c r="AG2" s="1712"/>
      <c r="AH2" s="1712"/>
      <c r="AI2" s="1712"/>
      <c r="AJ2" s="1712"/>
      <c r="AK2" s="1712"/>
      <c r="AL2" s="1712"/>
      <c r="AM2" s="1712"/>
      <c r="AN2" s="1712"/>
      <c r="AO2" s="1712"/>
      <c r="AP2" s="1712"/>
      <c r="AQ2" s="1712"/>
      <c r="AR2" s="1712"/>
      <c r="AS2" s="1712"/>
      <c r="AT2" s="1712"/>
      <c r="AU2" s="1712"/>
      <c r="AV2" s="1712"/>
      <c r="AW2" s="1712"/>
      <c r="AX2" s="1712"/>
      <c r="AY2" s="1712"/>
      <c r="AZ2" s="1712"/>
      <c r="BA2" s="1712"/>
      <c r="BB2" s="1712"/>
      <c r="BC2" s="1712"/>
      <c r="BD2" s="1712"/>
      <c r="BE2" s="1712"/>
      <c r="BF2" s="1712"/>
      <c r="BG2" s="1712"/>
      <c r="BH2" s="1712"/>
      <c r="BI2" s="1712"/>
      <c r="BJ2" s="1712"/>
      <c r="BK2" s="1712"/>
      <c r="BL2" s="1712"/>
      <c r="BM2" s="1712"/>
      <c r="BN2" s="1712"/>
      <c r="BO2" s="1712"/>
      <c r="BP2" s="1712"/>
      <c r="BQ2" s="1712"/>
      <c r="BR2" s="1712"/>
      <c r="BS2" s="1712"/>
      <c r="BT2" s="1712"/>
      <c r="BU2" s="1712"/>
      <c r="BV2" s="1712"/>
      <c r="BW2" s="1712"/>
      <c r="BX2" s="1712"/>
      <c r="BY2" s="1712"/>
      <c r="BZ2" s="1712"/>
      <c r="CA2" s="1712"/>
      <c r="CB2" s="1712"/>
      <c r="CC2" s="1712"/>
      <c r="CD2" s="1712"/>
      <c r="CE2" s="1712"/>
      <c r="CF2" s="1712"/>
      <c r="CG2" s="1712"/>
      <c r="CH2" s="1712"/>
      <c r="CI2" s="1712"/>
      <c r="CJ2" s="1712"/>
      <c r="CK2" s="1712"/>
      <c r="CL2" s="1712"/>
      <c r="CM2" s="1712"/>
      <c r="CN2" s="1712"/>
      <c r="CO2" s="1712"/>
      <c r="CP2" s="1712"/>
      <c r="CQ2" s="1712"/>
      <c r="CR2" s="1712"/>
      <c r="CS2" s="1712"/>
      <c r="CT2" s="1712"/>
      <c r="CU2" s="1712"/>
      <c r="CV2" s="1712"/>
      <c r="CW2" s="1712"/>
      <c r="CX2" s="1712"/>
      <c r="CY2" s="1712"/>
      <c r="CZ2" s="1712"/>
      <c r="DA2" s="1712"/>
      <c r="DB2" s="1712"/>
      <c r="DC2" s="1712"/>
      <c r="DD2" s="1712"/>
      <c r="DE2" s="1712"/>
      <c r="DF2" s="1712"/>
      <c r="DG2" s="1712"/>
      <c r="DH2" s="1712"/>
      <c r="DI2" s="1712"/>
      <c r="DJ2" s="1712"/>
      <c r="DK2" s="1712"/>
      <c r="DL2" s="1712"/>
      <c r="DM2" s="1712"/>
      <c r="DN2" s="1712"/>
      <c r="DO2" s="1712"/>
      <c r="DP2" s="1712"/>
      <c r="DQ2" s="1712"/>
      <c r="DR2" s="1712"/>
      <c r="DS2" s="1712"/>
      <c r="DT2" s="1712"/>
      <c r="DU2" s="1712"/>
      <c r="DV2" s="1712"/>
      <c r="DW2" s="1712"/>
      <c r="DX2" s="1712"/>
      <c r="DY2" s="1712"/>
      <c r="DZ2" s="1712"/>
      <c r="EA2" s="1712"/>
      <c r="EB2" s="1712"/>
      <c r="EC2" s="1712"/>
      <c r="ED2" s="1712"/>
      <c r="EE2" s="1712"/>
      <c r="EF2" s="1712"/>
      <c r="EG2" s="1712"/>
      <c r="EH2" s="1712"/>
      <c r="EI2" s="1712"/>
      <c r="EJ2" s="1712"/>
      <c r="EK2" s="1712"/>
      <c r="EL2" s="1712"/>
      <c r="EM2" s="1712"/>
      <c r="EN2" s="1712"/>
      <c r="EO2" s="1712"/>
      <c r="EP2" s="1712"/>
      <c r="EQ2" s="1712"/>
      <c r="ER2" s="1712"/>
      <c r="ES2" s="1712"/>
      <c r="ET2" s="1712"/>
      <c r="EU2" s="1712"/>
      <c r="EV2" s="1712"/>
      <c r="EW2" s="1712"/>
      <c r="EX2" s="1712"/>
      <c r="EY2" s="1712"/>
      <c r="EZ2" s="1712"/>
      <c r="FA2" s="1712"/>
      <c r="FB2" s="1712"/>
      <c r="FC2" s="1712"/>
      <c r="FD2" s="1712"/>
      <c r="FE2" s="1712"/>
      <c r="FF2" s="1712"/>
      <c r="FG2" s="1712"/>
      <c r="FH2" s="1712"/>
      <c r="FI2" s="1712"/>
      <c r="FJ2" s="1712"/>
      <c r="FK2" s="1712"/>
      <c r="FL2" s="1712"/>
      <c r="FM2" s="1712"/>
      <c r="FN2" s="1712"/>
      <c r="FO2" s="1712"/>
      <c r="FP2" s="1712"/>
      <c r="FQ2" s="1712"/>
      <c r="FR2" s="1712"/>
      <c r="FS2" s="1712"/>
      <c r="FT2" s="1712"/>
      <c r="FU2" s="1712"/>
      <c r="FV2" s="1712"/>
      <c r="FW2" s="1712"/>
      <c r="FX2" s="1712"/>
      <c r="FY2" s="1712"/>
      <c r="FZ2" s="1712"/>
      <c r="GA2" s="1712"/>
      <c r="GB2" s="1712"/>
      <c r="GC2" s="1712"/>
      <c r="GD2" s="1712"/>
      <c r="GE2" s="1712"/>
      <c r="GF2" s="1712"/>
      <c r="GG2" s="1712"/>
      <c r="GH2" s="1712"/>
      <c r="GI2" s="1712"/>
      <c r="GJ2" s="1712"/>
      <c r="GK2" s="1712"/>
      <c r="GL2" s="1712"/>
      <c r="GM2" s="1712"/>
      <c r="GN2" s="1712"/>
      <c r="GO2" s="1712"/>
      <c r="GP2" s="1712"/>
      <c r="GQ2" s="1712"/>
      <c r="GR2" s="1712"/>
      <c r="GS2" s="1712"/>
      <c r="GT2" s="1712"/>
      <c r="GU2" s="1712"/>
      <c r="GV2" s="1712"/>
      <c r="GW2" s="1712"/>
      <c r="GX2" s="1712"/>
      <c r="GY2" s="1712"/>
      <c r="GZ2" s="1712"/>
      <c r="HA2" s="1712"/>
      <c r="HB2" s="1712"/>
      <c r="HC2" s="1712"/>
      <c r="HD2" s="1712"/>
      <c r="HE2" s="1712"/>
      <c r="HF2" s="1712"/>
      <c r="HG2" s="1712"/>
      <c r="HH2" s="1712"/>
      <c r="HI2" s="1712"/>
      <c r="HJ2" s="1712"/>
      <c r="HK2" s="1712"/>
      <c r="HL2" s="1712"/>
      <c r="HM2" s="1712"/>
      <c r="HN2" s="1712"/>
      <c r="HO2" s="1712"/>
      <c r="HP2" s="1712"/>
      <c r="HQ2" s="1712"/>
      <c r="HR2" s="1712"/>
      <c r="HS2" s="1712"/>
      <c r="HT2" s="1712"/>
      <c r="HU2" s="1712"/>
      <c r="HV2" s="1712"/>
      <c r="HW2" s="1712"/>
      <c r="HX2" s="1712"/>
      <c r="HY2" s="1712"/>
      <c r="HZ2" s="1712"/>
      <c r="IA2" s="1712"/>
      <c r="IB2" s="1712"/>
      <c r="IC2" s="1712"/>
      <c r="ID2" s="1712"/>
      <c r="IE2" s="1712"/>
      <c r="IF2" s="1712"/>
      <c r="IG2" s="1712"/>
      <c r="IH2" s="1712"/>
      <c r="II2" s="1712"/>
      <c r="IJ2" s="1712"/>
      <c r="IK2" s="1712"/>
      <c r="IL2" s="1712"/>
      <c r="IM2" s="1712"/>
      <c r="IN2" s="1712"/>
      <c r="IO2" s="1712"/>
      <c r="IP2" s="1712"/>
      <c r="IQ2" s="1712"/>
      <c r="IR2" s="1712"/>
      <c r="IS2" s="1712"/>
      <c r="IT2" s="1712"/>
      <c r="IU2" s="1712"/>
      <c r="IV2" s="1712"/>
      <c r="IW2" s="1712"/>
      <c r="IX2" s="1712"/>
      <c r="IY2" s="1712"/>
      <c r="IZ2" s="1712"/>
      <c r="JA2" s="1712"/>
      <c r="JB2" s="1712"/>
      <c r="JC2" s="1712"/>
      <c r="JD2" s="1712"/>
      <c r="JE2" s="1712"/>
      <c r="JF2" s="1712"/>
      <c r="JG2" s="1712"/>
      <c r="JH2" s="1712"/>
      <c r="JI2" s="1712"/>
      <c r="JJ2" s="1712"/>
      <c r="JK2" s="1712"/>
      <c r="JL2" s="1712"/>
      <c r="JM2" s="1712"/>
      <c r="JN2" s="1712"/>
      <c r="JO2" s="1712"/>
      <c r="JP2" s="1712"/>
      <c r="JQ2" s="1712"/>
      <c r="JR2" s="1712"/>
      <c r="JS2" s="1712"/>
      <c r="JT2" s="1712"/>
      <c r="JU2" s="1712"/>
      <c r="JV2" s="1712"/>
      <c r="JW2" s="1712"/>
      <c r="JX2" s="1712"/>
      <c r="JY2" s="1712"/>
      <c r="JZ2" s="1712"/>
      <c r="KA2" s="1712"/>
      <c r="KB2" s="1712"/>
      <c r="KC2" s="1712"/>
      <c r="KD2" s="1712"/>
      <c r="KE2" s="1712"/>
      <c r="KF2" s="1712"/>
      <c r="KG2" s="1712"/>
      <c r="KH2" s="1712"/>
      <c r="KI2" s="1712"/>
      <c r="KJ2" s="1712"/>
      <c r="KK2" s="1712"/>
      <c r="KL2" s="1712"/>
      <c r="KM2" s="1712"/>
      <c r="KN2" s="1712"/>
      <c r="KO2" s="1712"/>
      <c r="KP2" s="1712"/>
      <c r="KQ2" s="1712"/>
      <c r="KR2" s="1712"/>
      <c r="KS2" s="1712"/>
      <c r="KT2" s="1712"/>
      <c r="KU2" s="1712"/>
      <c r="KV2" s="1712"/>
      <c r="KW2" s="1712"/>
      <c r="KX2" s="1712"/>
      <c r="KY2" s="1712"/>
      <c r="KZ2" s="1712"/>
      <c r="LA2" s="1712"/>
      <c r="LB2" s="1712"/>
      <c r="LC2" s="1712"/>
      <c r="LD2" s="1712"/>
      <c r="LE2" s="1712"/>
      <c r="LF2" s="1712"/>
      <c r="LG2" s="1712"/>
      <c r="LH2" s="1712"/>
      <c r="LI2" s="1712"/>
      <c r="LJ2" s="1712"/>
      <c r="LK2" s="1712"/>
      <c r="LL2" s="1712"/>
      <c r="LM2" s="1712"/>
      <c r="LN2" s="1712"/>
      <c r="LO2" s="1712"/>
      <c r="LP2" s="1712"/>
      <c r="LQ2" s="1712"/>
      <c r="LR2" s="1712"/>
      <c r="LS2" s="1712"/>
      <c r="LT2" s="1712"/>
      <c r="LU2" s="1712"/>
      <c r="LV2" s="1712"/>
      <c r="LW2" s="1712"/>
      <c r="LX2" s="1712"/>
      <c r="LY2" s="1712"/>
      <c r="LZ2" s="1712"/>
      <c r="MA2" s="1712"/>
      <c r="MB2" s="1712"/>
      <c r="MC2" s="1712"/>
      <c r="MD2" s="1712"/>
      <c r="ME2" s="1712"/>
      <c r="MF2" s="1712"/>
      <c r="MG2" s="1712"/>
      <c r="MH2" s="1712"/>
      <c r="MI2" s="1712"/>
      <c r="MJ2" s="1712"/>
      <c r="MK2" s="1712"/>
      <c r="ML2" s="1712"/>
      <c r="MM2" s="1712"/>
      <c r="MN2" s="1712"/>
      <c r="MO2" s="1712"/>
      <c r="MP2" s="1712"/>
      <c r="MQ2" s="1712"/>
      <c r="MR2" s="1712"/>
      <c r="MS2" s="1712"/>
      <c r="MT2" s="1712"/>
      <c r="MU2" s="1712"/>
      <c r="MV2" s="1712"/>
      <c r="MW2" s="1712"/>
      <c r="MX2" s="1712"/>
      <c r="MY2" s="1712"/>
      <c r="MZ2" s="1712"/>
      <c r="NA2" s="1712"/>
      <c r="NB2" s="1712"/>
      <c r="NC2" s="1712"/>
      <c r="ND2" s="1712"/>
      <c r="NE2" s="1712"/>
      <c r="NF2" s="1712"/>
      <c r="NG2" s="1712"/>
      <c r="NH2" s="1712"/>
      <c r="NI2" s="1712"/>
      <c r="NJ2" s="1712"/>
      <c r="NK2" s="1712"/>
      <c r="NL2" s="1712"/>
      <c r="NM2" s="1712"/>
      <c r="NN2" s="1712"/>
      <c r="NO2" s="1712"/>
      <c r="NP2" s="1712"/>
      <c r="NQ2" s="1712"/>
      <c r="NR2" s="1712"/>
      <c r="NS2" s="1712"/>
      <c r="NT2" s="1712"/>
      <c r="NU2" s="1712"/>
      <c r="NV2" s="1712"/>
      <c r="NW2" s="1712"/>
      <c r="NX2" s="1712"/>
      <c r="NY2" s="1712"/>
      <c r="NZ2" s="1712"/>
      <c r="OA2" s="1712"/>
      <c r="OB2" s="1712"/>
      <c r="OC2" s="1712"/>
      <c r="OD2" s="1712"/>
      <c r="OE2" s="1712"/>
      <c r="OF2" s="1712"/>
      <c r="OG2" s="1712"/>
      <c r="OH2" s="1712"/>
      <c r="OI2" s="1712"/>
      <c r="OJ2" s="1712"/>
      <c r="OK2" s="1712"/>
      <c r="OL2" s="1712"/>
      <c r="OM2" s="1712"/>
      <c r="ON2" s="1712"/>
      <c r="OO2" s="1712"/>
      <c r="OP2" s="1712"/>
      <c r="OQ2" s="1712"/>
      <c r="OR2" s="1712"/>
      <c r="OS2" s="1712"/>
      <c r="OT2" s="1712"/>
      <c r="OU2" s="1712"/>
      <c r="OV2" s="1712"/>
      <c r="OW2" s="1712"/>
      <c r="OX2" s="1712"/>
      <c r="OY2" s="1712"/>
      <c r="OZ2" s="1712"/>
      <c r="PA2" s="1712"/>
      <c r="PB2" s="1712"/>
      <c r="PC2" s="1712"/>
      <c r="PD2" s="1712"/>
      <c r="PE2" s="1712"/>
      <c r="PF2" s="1712"/>
      <c r="PG2" s="1712"/>
      <c r="PH2" s="1712"/>
      <c r="PI2" s="1712"/>
      <c r="PJ2" s="1712"/>
      <c r="PK2" s="1712"/>
      <c r="PL2" s="1712"/>
      <c r="PM2" s="1712"/>
      <c r="PN2" s="1712"/>
      <c r="PO2" s="1712"/>
      <c r="PP2" s="1712"/>
      <c r="PQ2" s="1712"/>
      <c r="PR2" s="1712"/>
      <c r="PS2" s="1712"/>
      <c r="PT2" s="1712"/>
      <c r="PU2" s="1712"/>
      <c r="PV2" s="1712"/>
      <c r="PW2" s="1712"/>
      <c r="PX2" s="1712"/>
      <c r="PY2" s="1712"/>
      <c r="PZ2" s="1712"/>
      <c r="QA2" s="1712"/>
      <c r="QB2" s="1712"/>
      <c r="QC2" s="1712"/>
      <c r="QD2" s="1712"/>
      <c r="QE2" s="1712"/>
      <c r="QF2" s="1712"/>
      <c r="QG2" s="1712"/>
      <c r="QH2" s="1712"/>
      <c r="QI2" s="1712"/>
      <c r="QJ2" s="1712"/>
      <c r="QK2" s="1712"/>
      <c r="QL2" s="1712"/>
      <c r="QM2" s="1712"/>
      <c r="QN2" s="1712"/>
      <c r="QO2" s="1712"/>
      <c r="QP2" s="1712"/>
      <c r="QQ2" s="1712"/>
      <c r="QR2" s="1712"/>
      <c r="QS2" s="1712"/>
      <c r="QT2" s="1712"/>
      <c r="QU2" s="1712"/>
      <c r="QV2" s="1712"/>
      <c r="QW2" s="1712"/>
      <c r="QX2" s="1712"/>
      <c r="QY2" s="1712"/>
      <c r="QZ2" s="1712"/>
      <c r="RA2" s="1712"/>
      <c r="RB2" s="1712"/>
      <c r="RC2" s="1712"/>
      <c r="RD2" s="1712"/>
      <c r="RE2" s="1712"/>
      <c r="RF2" s="1712"/>
      <c r="RG2" s="1712"/>
      <c r="RH2" s="1712"/>
      <c r="RI2" s="1712"/>
      <c r="RJ2" s="1712"/>
      <c r="RK2" s="1712"/>
      <c r="RL2" s="1712"/>
      <c r="RM2" s="1712"/>
      <c r="RN2" s="1712"/>
      <c r="RO2" s="1712"/>
      <c r="RP2" s="1712"/>
      <c r="RQ2" s="1712"/>
      <c r="RR2" s="1712"/>
      <c r="RS2" s="1712"/>
      <c r="RT2" s="1712"/>
      <c r="RU2" s="1712"/>
      <c r="RV2" s="1712"/>
      <c r="RW2" s="1712"/>
      <c r="RX2" s="1712"/>
      <c r="RY2" s="1712"/>
      <c r="RZ2" s="1712"/>
      <c r="SA2" s="1712"/>
      <c r="SB2" s="1712"/>
      <c r="SC2" s="1712"/>
      <c r="SD2" s="1712"/>
      <c r="SE2" s="1712"/>
      <c r="SF2" s="1712"/>
      <c r="SG2" s="1712"/>
      <c r="SH2" s="1712"/>
      <c r="SI2" s="1712"/>
      <c r="SJ2" s="1712"/>
      <c r="SK2" s="1712"/>
      <c r="SL2" s="1712"/>
      <c r="SM2" s="1712"/>
      <c r="SN2" s="1712"/>
      <c r="SO2" s="1712"/>
      <c r="SP2" s="1712"/>
      <c r="SQ2" s="1712"/>
      <c r="SR2" s="1712"/>
      <c r="SS2" s="1712"/>
      <c r="ST2" s="1712"/>
      <c r="SU2" s="1712"/>
      <c r="SV2" s="1712"/>
      <c r="SW2" s="1712"/>
      <c r="SX2" s="1712"/>
      <c r="SY2" s="1712"/>
      <c r="SZ2" s="1712"/>
      <c r="TA2" s="1712"/>
      <c r="TB2" s="1712"/>
      <c r="TC2" s="1712"/>
      <c r="TD2" s="1712"/>
      <c r="TE2" s="1712"/>
      <c r="TF2" s="1712"/>
      <c r="TG2" s="1712"/>
      <c r="TH2" s="1712"/>
      <c r="TI2" s="1712"/>
      <c r="TJ2" s="1712"/>
      <c r="TK2" s="1712"/>
      <c r="TL2" s="1712"/>
      <c r="TM2" s="1712"/>
      <c r="TN2" s="1712"/>
      <c r="TO2" s="1712"/>
      <c r="TP2" s="1712"/>
      <c r="TQ2" s="1712"/>
      <c r="TR2" s="1712"/>
      <c r="TS2" s="1712"/>
      <c r="TT2" s="1712"/>
      <c r="TU2" s="1712"/>
      <c r="TV2" s="1712"/>
      <c r="TW2" s="1712"/>
      <c r="TX2" s="1712"/>
      <c r="TY2" s="1712"/>
      <c r="TZ2" s="1712"/>
      <c r="UA2" s="1712"/>
      <c r="UB2" s="1712"/>
      <c r="UC2" s="1712"/>
      <c r="UD2" s="1712"/>
      <c r="UE2" s="1712"/>
      <c r="UF2" s="1712"/>
      <c r="UG2" s="1712"/>
      <c r="UH2" s="1712"/>
      <c r="UI2" s="1712"/>
      <c r="UJ2" s="1712"/>
      <c r="UK2" s="1712"/>
      <c r="UL2" s="1712"/>
      <c r="UM2" s="1712"/>
      <c r="UN2" s="1712"/>
      <c r="UO2" s="1712"/>
      <c r="UP2" s="1712"/>
      <c r="UQ2" s="1712"/>
      <c r="UR2" s="1712"/>
      <c r="US2" s="1712"/>
      <c r="UT2" s="1712"/>
      <c r="UU2" s="1712"/>
      <c r="UV2" s="1712"/>
      <c r="UW2" s="1712"/>
      <c r="UX2" s="1712"/>
      <c r="UY2" s="1712"/>
      <c r="UZ2" s="1712"/>
      <c r="VA2" s="1712"/>
      <c r="VB2" s="1712"/>
      <c r="VC2" s="1712"/>
      <c r="VD2" s="1712"/>
      <c r="VE2" s="1712"/>
      <c r="VF2" s="1712"/>
      <c r="VG2" s="1712"/>
      <c r="VH2" s="1712"/>
      <c r="VI2" s="1712"/>
      <c r="VJ2" s="1712"/>
      <c r="VK2" s="1712"/>
      <c r="VL2" s="1712"/>
      <c r="VM2" s="1712"/>
      <c r="VN2" s="1712"/>
      <c r="VO2" s="1712"/>
      <c r="VP2" s="1712"/>
      <c r="VQ2" s="1712"/>
      <c r="VR2" s="1712"/>
      <c r="VS2" s="1712"/>
      <c r="VT2" s="1712"/>
      <c r="VU2" s="1712"/>
      <c r="VV2" s="1712"/>
      <c r="VW2" s="1712"/>
      <c r="VX2" s="1712"/>
      <c r="VY2" s="1712"/>
      <c r="VZ2" s="1712"/>
      <c r="WA2" s="1712"/>
      <c r="WB2" s="1712"/>
      <c r="WC2" s="1712"/>
      <c r="WD2" s="1712"/>
      <c r="WE2" s="1712"/>
      <c r="WF2" s="1712"/>
      <c r="WG2" s="1712"/>
      <c r="WH2" s="1712"/>
      <c r="WI2" s="1712"/>
      <c r="WJ2" s="1712"/>
      <c r="WK2" s="1712"/>
      <c r="WL2" s="1712"/>
      <c r="WM2" s="1712"/>
      <c r="WN2" s="1712"/>
      <c r="WO2" s="1712"/>
      <c r="WP2" s="1712"/>
      <c r="WQ2" s="1712"/>
      <c r="WR2" s="1712"/>
      <c r="WS2" s="1712"/>
      <c r="WT2" s="1712"/>
      <c r="WU2" s="1712"/>
      <c r="WV2" s="1712"/>
      <c r="WW2" s="1712"/>
      <c r="WX2" s="1712"/>
      <c r="WY2" s="1712"/>
      <c r="WZ2" s="1712"/>
      <c r="XA2" s="1712"/>
      <c r="XB2" s="1712"/>
      <c r="XC2" s="1712"/>
      <c r="XD2" s="1712"/>
      <c r="XE2" s="1712"/>
      <c r="XF2" s="1712"/>
      <c r="XG2" s="1712"/>
      <c r="XH2" s="1712"/>
      <c r="XI2" s="1712"/>
      <c r="XJ2" s="1712"/>
      <c r="XK2" s="1712"/>
      <c r="XL2" s="1712"/>
      <c r="XM2" s="1712"/>
      <c r="XN2" s="1712"/>
      <c r="XO2" s="1712"/>
      <c r="XP2" s="1712"/>
      <c r="XQ2" s="1712"/>
      <c r="XR2" s="1712"/>
      <c r="XS2" s="1712"/>
      <c r="XT2" s="1712"/>
      <c r="XU2" s="1712"/>
      <c r="XV2" s="1712"/>
      <c r="XW2" s="1712"/>
      <c r="XX2" s="1712"/>
      <c r="XY2" s="1712"/>
      <c r="XZ2" s="1712"/>
      <c r="YA2" s="1712"/>
      <c r="YB2" s="1712"/>
      <c r="YC2" s="1712"/>
      <c r="YD2" s="1712"/>
      <c r="YE2" s="1712"/>
      <c r="YF2" s="1712"/>
      <c r="YG2" s="1712"/>
      <c r="YH2" s="1712"/>
      <c r="YI2" s="1712"/>
      <c r="YJ2" s="1712"/>
      <c r="YK2" s="1712"/>
      <c r="YL2" s="1712"/>
      <c r="YM2" s="1712"/>
      <c r="YN2" s="1712"/>
      <c r="YO2" s="1712"/>
      <c r="YP2" s="1712"/>
      <c r="YQ2" s="1712"/>
      <c r="YR2" s="1712"/>
      <c r="YS2" s="1712"/>
      <c r="YT2" s="1712"/>
      <c r="YU2" s="1712"/>
      <c r="YV2" s="1712"/>
      <c r="YW2" s="1712"/>
      <c r="YX2" s="1712"/>
      <c r="YY2" s="1712"/>
      <c r="YZ2" s="1712"/>
      <c r="ZA2" s="1712"/>
      <c r="ZB2" s="1712"/>
      <c r="ZC2" s="1712"/>
      <c r="ZD2" s="1712"/>
      <c r="ZE2" s="1712"/>
      <c r="ZF2" s="1712"/>
      <c r="ZG2" s="1712"/>
      <c r="ZH2" s="1712"/>
      <c r="ZI2" s="1712"/>
      <c r="ZJ2" s="1712"/>
      <c r="ZK2" s="1712"/>
      <c r="ZL2" s="1712"/>
      <c r="ZM2" s="1712"/>
      <c r="ZN2" s="1712"/>
      <c r="ZO2" s="1712"/>
      <c r="ZP2" s="1712"/>
      <c r="ZQ2" s="1712"/>
      <c r="ZR2" s="1712"/>
      <c r="ZS2" s="1712"/>
      <c r="ZT2" s="1712"/>
      <c r="ZU2" s="1712"/>
      <c r="ZV2" s="1712"/>
      <c r="ZW2" s="1712"/>
      <c r="ZX2" s="1712"/>
      <c r="ZY2" s="1712"/>
      <c r="ZZ2" s="1712"/>
      <c r="AAA2" s="1712"/>
      <c r="AAB2" s="1712"/>
      <c r="AAC2" s="1712"/>
      <c r="AAD2" s="1712"/>
      <c r="AAE2" s="1712"/>
      <c r="AAF2" s="1712"/>
      <c r="AAG2" s="1712"/>
      <c r="AAH2" s="1712"/>
      <c r="AAI2" s="1712"/>
      <c r="AAJ2" s="1712"/>
      <c r="AAK2" s="1712"/>
      <c r="AAL2" s="1712"/>
      <c r="AAM2" s="1712"/>
      <c r="AAN2" s="1712"/>
      <c r="AAO2" s="1712"/>
      <c r="AAP2" s="1712"/>
      <c r="AAQ2" s="1712"/>
      <c r="AAR2" s="1712"/>
      <c r="AAS2" s="1712"/>
      <c r="AAT2" s="1712"/>
      <c r="AAU2" s="1712"/>
      <c r="AAV2" s="1712"/>
      <c r="AAW2" s="1712"/>
      <c r="AAX2" s="1712"/>
      <c r="AAY2" s="1712"/>
      <c r="AAZ2" s="1712"/>
      <c r="ABA2" s="1712"/>
      <c r="ABB2" s="1712"/>
      <c r="ABC2" s="1712"/>
      <c r="ABD2" s="1712"/>
      <c r="ABE2" s="1712"/>
      <c r="ABF2" s="1712"/>
      <c r="ABG2" s="1712"/>
      <c r="ABH2" s="1712"/>
      <c r="ABI2" s="1712"/>
      <c r="ABJ2" s="1712"/>
      <c r="ABK2" s="1712"/>
      <c r="ABL2" s="1712"/>
      <c r="ABM2" s="1712"/>
      <c r="ABN2" s="1712"/>
      <c r="ABO2" s="1712"/>
      <c r="ABP2" s="1712"/>
      <c r="ABQ2" s="1712"/>
      <c r="ABR2" s="1712"/>
      <c r="ABS2" s="1712"/>
      <c r="ABT2" s="1712"/>
      <c r="ABU2" s="1712"/>
      <c r="ABV2" s="1712"/>
      <c r="ABW2" s="1712"/>
      <c r="ABX2" s="1712"/>
      <c r="ABY2" s="1712"/>
      <c r="ABZ2" s="1712"/>
      <c r="ACA2" s="1712"/>
      <c r="ACB2" s="1712"/>
      <c r="ACC2" s="1712"/>
      <c r="ACD2" s="1712"/>
      <c r="ACE2" s="1712"/>
      <c r="ACF2" s="1712"/>
      <c r="ACG2" s="1712"/>
      <c r="ACH2" s="1712"/>
      <c r="ACI2" s="1712"/>
      <c r="ACJ2" s="1712"/>
      <c r="ACK2" s="1712"/>
      <c r="ACL2" s="1712"/>
      <c r="ACM2" s="1712"/>
      <c r="ACN2" s="1712"/>
      <c r="ACO2" s="1712"/>
      <c r="ACP2" s="1712"/>
      <c r="ACQ2" s="1712"/>
      <c r="ACR2" s="1712"/>
      <c r="ACS2" s="1712"/>
      <c r="ACT2" s="1712"/>
      <c r="ACU2" s="1712"/>
      <c r="ACV2" s="1712"/>
      <c r="ACW2" s="1712"/>
      <c r="ACX2" s="1712"/>
      <c r="ACY2" s="1712"/>
      <c r="ACZ2" s="1712"/>
      <c r="ADA2" s="1712"/>
      <c r="ADB2" s="1712"/>
      <c r="ADC2" s="1712"/>
      <c r="ADD2" s="1712"/>
      <c r="ADE2" s="1712"/>
      <c r="ADF2" s="1712"/>
      <c r="ADG2" s="1712"/>
      <c r="ADH2" s="1712"/>
      <c r="ADI2" s="1712"/>
      <c r="ADJ2" s="1712"/>
      <c r="ADK2" s="1712"/>
      <c r="ADL2" s="1712"/>
      <c r="ADM2" s="1712"/>
      <c r="ADN2" s="1712"/>
      <c r="ADO2" s="1712"/>
      <c r="ADP2" s="1712"/>
      <c r="ADQ2" s="1712"/>
      <c r="ADR2" s="1712"/>
      <c r="ADS2" s="1712"/>
      <c r="ADT2" s="1712"/>
      <c r="ADU2" s="1712"/>
      <c r="ADV2" s="1712"/>
      <c r="ADW2" s="1712"/>
      <c r="ADX2" s="1712"/>
      <c r="ADY2" s="1712"/>
      <c r="ADZ2" s="1712"/>
      <c r="AEA2" s="1712"/>
      <c r="AEB2" s="1712"/>
      <c r="AEC2" s="1712"/>
      <c r="AED2" s="1712"/>
      <c r="AEE2" s="1712"/>
      <c r="AEF2" s="1712"/>
      <c r="AEG2" s="1712"/>
      <c r="AEH2" s="1712"/>
      <c r="AEI2" s="1712"/>
      <c r="AEJ2" s="1712"/>
      <c r="AEK2" s="1712"/>
      <c r="AEL2" s="1712"/>
      <c r="AEM2" s="1712"/>
      <c r="AEN2" s="1712"/>
      <c r="AEO2" s="1712"/>
      <c r="AEP2" s="1712"/>
      <c r="AEQ2" s="1712"/>
      <c r="AER2" s="1712"/>
      <c r="AES2" s="1712"/>
      <c r="AET2" s="1712"/>
      <c r="AEU2" s="1712"/>
      <c r="AEV2" s="1712"/>
      <c r="AEW2" s="1712"/>
      <c r="AEX2" s="1712"/>
      <c r="AEY2" s="1712"/>
      <c r="AEZ2" s="1712"/>
      <c r="AFA2" s="1712"/>
      <c r="AFB2" s="1712"/>
      <c r="AFC2" s="1712"/>
      <c r="AFD2" s="1712"/>
      <c r="AFE2" s="1712"/>
      <c r="AFF2" s="1712"/>
      <c r="AFG2" s="1712"/>
      <c r="AFH2" s="1712"/>
      <c r="AFI2" s="1712"/>
      <c r="AFJ2" s="1712"/>
      <c r="AFK2" s="1712"/>
      <c r="AFL2" s="1712"/>
      <c r="AFM2" s="1712"/>
      <c r="AFN2" s="1712"/>
      <c r="AFO2" s="1712"/>
      <c r="AFP2" s="1712"/>
      <c r="AFQ2" s="1712"/>
      <c r="AFR2" s="1712"/>
      <c r="AFS2" s="1712"/>
      <c r="AFT2" s="1712"/>
      <c r="AFU2" s="1712"/>
      <c r="AFV2" s="1712"/>
      <c r="AFW2" s="1712"/>
      <c r="AFX2" s="1712"/>
      <c r="AFY2" s="1712"/>
      <c r="AFZ2" s="1712"/>
      <c r="AGA2" s="1712"/>
      <c r="AGB2" s="1712"/>
      <c r="AGC2" s="1712"/>
      <c r="AGD2" s="1712"/>
      <c r="AGE2" s="1712"/>
      <c r="AGF2" s="1712"/>
      <c r="AGG2" s="1712"/>
      <c r="AGH2" s="1712"/>
      <c r="AGI2" s="1712"/>
      <c r="AGJ2" s="1712"/>
      <c r="AGK2" s="1712"/>
      <c r="AGL2" s="1712"/>
      <c r="AGM2" s="1712"/>
      <c r="AGN2" s="1712"/>
      <c r="AGO2" s="1712"/>
      <c r="AGP2" s="1712"/>
      <c r="AGQ2" s="1712"/>
      <c r="AGR2" s="1712"/>
      <c r="AGS2" s="1712"/>
      <c r="AGT2" s="1712"/>
      <c r="AGU2" s="1712"/>
      <c r="AGV2" s="1712"/>
      <c r="AGW2" s="1712"/>
      <c r="AGX2" s="1712"/>
      <c r="AGY2" s="1712"/>
      <c r="AGZ2" s="1712"/>
      <c r="AHA2" s="1712"/>
      <c r="AHB2" s="1712"/>
      <c r="AHC2" s="1712"/>
      <c r="AHD2" s="1712"/>
      <c r="AHE2" s="1712"/>
      <c r="AHF2" s="1712"/>
      <c r="AHG2" s="1712"/>
      <c r="AHH2" s="1712"/>
      <c r="AHI2" s="1712"/>
      <c r="AHJ2" s="1712"/>
      <c r="AHK2" s="1712"/>
      <c r="AHL2" s="1712"/>
      <c r="AHM2" s="1712"/>
      <c r="AHN2" s="1712"/>
      <c r="AHO2" s="1712"/>
      <c r="AHP2" s="1712"/>
      <c r="AHQ2" s="1712"/>
      <c r="AHR2" s="1712"/>
      <c r="AHS2" s="1712"/>
      <c r="AHT2" s="1712"/>
      <c r="AHU2" s="1712"/>
      <c r="AHV2" s="1712"/>
      <c r="AHW2" s="1712"/>
      <c r="AHX2" s="1712"/>
      <c r="AHY2" s="1712"/>
      <c r="AHZ2" s="1712"/>
      <c r="AIA2" s="1712"/>
      <c r="AIB2" s="1712"/>
      <c r="AIC2" s="1712"/>
      <c r="AID2" s="1712"/>
      <c r="AIE2" s="1712"/>
      <c r="AIF2" s="1712"/>
      <c r="AIG2" s="1712"/>
      <c r="AIH2" s="1712"/>
      <c r="AII2" s="1712"/>
      <c r="AIJ2" s="1712"/>
      <c r="AIK2" s="1712"/>
      <c r="AIL2" s="1712"/>
      <c r="AIM2" s="1712"/>
      <c r="AIN2" s="1712"/>
      <c r="AIO2" s="1712"/>
      <c r="AIP2" s="1712"/>
      <c r="AIQ2" s="1712"/>
      <c r="AIR2" s="1712"/>
      <c r="AIS2" s="1712"/>
      <c r="AIT2" s="1712"/>
      <c r="AIU2" s="1712"/>
      <c r="AIV2" s="1712"/>
      <c r="AIW2" s="1712"/>
      <c r="AIX2" s="1712"/>
      <c r="AIY2" s="1712"/>
      <c r="AIZ2" s="1712"/>
      <c r="AJA2" s="1712"/>
      <c r="AJB2" s="1712"/>
      <c r="AJC2" s="1712"/>
      <c r="AJD2" s="1712"/>
      <c r="AJE2" s="1712"/>
      <c r="AJF2" s="1712"/>
      <c r="AJG2" s="1712"/>
      <c r="AJH2" s="1712"/>
      <c r="AJI2" s="1712"/>
      <c r="AJJ2" s="1712"/>
      <c r="AJK2" s="1712"/>
      <c r="AJL2" s="1712"/>
      <c r="AJM2" s="1712"/>
      <c r="AJN2" s="1712"/>
      <c r="AJO2" s="1712"/>
      <c r="AJP2" s="1712"/>
      <c r="AJQ2" s="1712"/>
      <c r="AJR2" s="1712"/>
      <c r="AJS2" s="1712"/>
      <c r="AJT2" s="1712"/>
      <c r="AJU2" s="1712"/>
      <c r="AJV2" s="1712"/>
      <c r="AJW2" s="1712"/>
      <c r="AJX2" s="1712"/>
      <c r="AJY2" s="1712"/>
      <c r="AJZ2" s="1712"/>
      <c r="AKA2" s="1712"/>
      <c r="AKB2" s="1712"/>
      <c r="AKC2" s="1712"/>
      <c r="AKD2" s="1712"/>
      <c r="AKE2" s="1712"/>
      <c r="AKF2" s="1712"/>
      <c r="AKG2" s="1712"/>
      <c r="AKH2" s="1712"/>
      <c r="AKI2" s="1712"/>
      <c r="AKJ2" s="1712"/>
      <c r="AKK2" s="1712"/>
      <c r="AKL2" s="1712"/>
      <c r="AKM2" s="1712"/>
      <c r="AKN2" s="1712"/>
      <c r="AKO2" s="1712"/>
      <c r="AKP2" s="1712"/>
      <c r="AKQ2" s="1712"/>
      <c r="AKR2" s="1712"/>
      <c r="AKS2" s="1712"/>
      <c r="AKT2" s="1712"/>
      <c r="AKU2" s="1712"/>
      <c r="AKV2" s="1712"/>
      <c r="AKW2" s="1712"/>
      <c r="AKX2" s="1712"/>
      <c r="AKY2" s="1712"/>
      <c r="AKZ2" s="1712"/>
      <c r="ALA2" s="1712"/>
      <c r="ALB2" s="1712"/>
      <c r="ALC2" s="1712"/>
      <c r="ALD2" s="1712"/>
      <c r="ALE2" s="1712"/>
      <c r="ALF2" s="1712"/>
      <c r="ALG2" s="1712"/>
      <c r="ALH2" s="1712"/>
      <c r="ALI2" s="1712"/>
      <c r="ALJ2" s="1712"/>
      <c r="ALK2" s="1712"/>
      <c r="ALL2" s="1712"/>
      <c r="ALM2" s="1712"/>
      <c r="ALN2" s="1712"/>
      <c r="ALO2" s="1712"/>
      <c r="ALP2" s="1712"/>
      <c r="ALQ2" s="1712"/>
      <c r="ALR2" s="1712"/>
      <c r="ALS2" s="1712"/>
      <c r="ALT2" s="1712"/>
      <c r="ALU2" s="1712"/>
      <c r="ALV2" s="1712"/>
      <c r="ALW2" s="1712"/>
      <c r="ALX2" s="1712"/>
      <c r="ALY2" s="1712"/>
      <c r="ALZ2" s="1712"/>
      <c r="AMA2" s="1712"/>
      <c r="AMB2" s="1712"/>
      <c r="AMC2" s="1712"/>
      <c r="AMD2" s="1712"/>
      <c r="AME2" s="1712"/>
      <c r="AMF2" s="1712"/>
      <c r="AMG2" s="1712"/>
      <c r="AMH2" s="1712"/>
      <c r="AMI2" s="1712"/>
      <c r="AMJ2" s="1712"/>
      <c r="AMK2" s="1712"/>
      <c r="AML2" s="1712"/>
      <c r="AMM2" s="1712"/>
      <c r="AMN2" s="1712"/>
      <c r="AMO2" s="1712"/>
      <c r="AMP2" s="1712"/>
      <c r="AMQ2" s="1712"/>
      <c r="AMR2" s="1712"/>
      <c r="AMS2" s="1712"/>
      <c r="AMT2" s="1712"/>
      <c r="AMU2" s="1712"/>
      <c r="AMV2" s="1712"/>
      <c r="AMW2" s="1712"/>
      <c r="AMX2" s="1712"/>
      <c r="AMY2" s="1712"/>
      <c r="AMZ2" s="1712"/>
      <c r="ANA2" s="1712"/>
      <c r="ANB2" s="1712"/>
      <c r="ANC2" s="1712"/>
      <c r="AND2" s="1712"/>
      <c r="ANE2" s="1712"/>
      <c r="ANF2" s="1712"/>
      <c r="ANG2" s="1712"/>
      <c r="ANH2" s="1712"/>
      <c r="ANI2" s="1712"/>
      <c r="ANJ2" s="1712"/>
      <c r="ANK2" s="1712"/>
      <c r="ANL2" s="1712"/>
      <c r="ANM2" s="1712"/>
      <c r="ANN2" s="1712"/>
      <c r="ANO2" s="1712"/>
      <c r="ANP2" s="1712"/>
      <c r="ANQ2" s="1712"/>
      <c r="ANR2" s="1712"/>
      <c r="ANS2" s="1712"/>
      <c r="ANT2" s="1712"/>
      <c r="ANU2" s="1712"/>
      <c r="ANV2" s="1712"/>
      <c r="ANW2" s="1712"/>
      <c r="ANX2" s="1712"/>
      <c r="ANY2" s="1712"/>
      <c r="ANZ2" s="1712"/>
      <c r="AOA2" s="1712"/>
      <c r="AOB2" s="1712"/>
      <c r="AOC2" s="1712"/>
      <c r="AOD2" s="1712"/>
      <c r="AOE2" s="1712"/>
      <c r="AOF2" s="1712"/>
      <c r="AOG2" s="1712"/>
      <c r="AOH2" s="1712"/>
      <c r="AOI2" s="1712"/>
      <c r="AOJ2" s="1712"/>
      <c r="AOK2" s="1712"/>
      <c r="AOL2" s="1712"/>
      <c r="AOM2" s="1712"/>
      <c r="AON2" s="1712"/>
      <c r="AOO2" s="1712"/>
      <c r="AOP2" s="1712"/>
      <c r="AOQ2" s="1712"/>
      <c r="AOR2" s="1712"/>
      <c r="AOS2" s="1712"/>
      <c r="AOT2" s="1712"/>
      <c r="AOU2" s="1712"/>
      <c r="AOV2" s="1712"/>
      <c r="AOW2" s="1712"/>
      <c r="AOX2" s="1712"/>
      <c r="AOY2" s="1712"/>
      <c r="AOZ2" s="1712"/>
      <c r="APA2" s="1712"/>
      <c r="APB2" s="1712"/>
      <c r="APC2" s="1712"/>
      <c r="APD2" s="1712"/>
      <c r="APE2" s="1712"/>
      <c r="APF2" s="1712"/>
      <c r="APG2" s="1712"/>
      <c r="APH2" s="1712"/>
      <c r="API2" s="1712"/>
      <c r="APJ2" s="1712"/>
      <c r="APK2" s="1712"/>
      <c r="APL2" s="1712"/>
      <c r="APM2" s="1712"/>
      <c r="APN2" s="1712"/>
      <c r="APO2" s="1712"/>
      <c r="APP2" s="1712"/>
      <c r="APQ2" s="1712"/>
      <c r="APR2" s="1712"/>
      <c r="APS2" s="1712"/>
      <c r="APT2" s="1712"/>
      <c r="APU2" s="1712"/>
      <c r="APV2" s="1712"/>
      <c r="APW2" s="1712"/>
      <c r="APX2" s="1712"/>
      <c r="APY2" s="1712"/>
      <c r="APZ2" s="1712"/>
      <c r="AQA2" s="1712"/>
      <c r="AQB2" s="1712"/>
      <c r="AQC2" s="1712"/>
      <c r="AQD2" s="1712"/>
      <c r="AQE2" s="1712"/>
      <c r="AQF2" s="1712"/>
      <c r="AQG2" s="1712"/>
      <c r="AQH2" s="1712"/>
      <c r="AQI2" s="1712"/>
      <c r="AQJ2" s="1712"/>
      <c r="AQK2" s="1712"/>
      <c r="AQL2" s="1712"/>
      <c r="AQM2" s="1712"/>
      <c r="AQN2" s="1712"/>
      <c r="AQO2" s="1712"/>
      <c r="AQP2" s="1712"/>
      <c r="AQQ2" s="1712"/>
      <c r="AQR2" s="1712"/>
      <c r="AQS2" s="1712"/>
      <c r="AQT2" s="1712"/>
      <c r="AQU2" s="1712"/>
      <c r="AQV2" s="1712"/>
      <c r="AQW2" s="1712"/>
      <c r="AQX2" s="1712"/>
      <c r="AQY2" s="1712"/>
      <c r="AQZ2" s="1712"/>
      <c r="ARA2" s="1712"/>
      <c r="ARB2" s="1712"/>
      <c r="ARC2" s="1712"/>
      <c r="ARD2" s="1712"/>
      <c r="ARE2" s="1712"/>
      <c r="ARF2" s="1712"/>
      <c r="ARG2" s="1712"/>
      <c r="ARH2" s="1712"/>
      <c r="ARI2" s="1712"/>
      <c r="ARJ2" s="1712"/>
      <c r="ARK2" s="1712"/>
      <c r="ARL2" s="1712"/>
      <c r="ARM2" s="1712"/>
      <c r="ARN2" s="1712"/>
      <c r="ARO2" s="1712"/>
      <c r="ARP2" s="1712"/>
      <c r="ARQ2" s="1712"/>
      <c r="ARR2" s="1712"/>
      <c r="ARS2" s="1712"/>
      <c r="ART2" s="1712"/>
      <c r="ARU2" s="1712"/>
      <c r="ARV2" s="1712"/>
      <c r="ARW2" s="1712"/>
      <c r="ARX2" s="1712"/>
      <c r="ARY2" s="1712"/>
      <c r="ARZ2" s="1712"/>
      <c r="ASA2" s="1712"/>
      <c r="ASB2" s="1712"/>
      <c r="ASC2" s="1712"/>
      <c r="ASD2" s="1712"/>
      <c r="ASE2" s="1712"/>
      <c r="ASF2" s="1712"/>
      <c r="ASG2" s="1712"/>
      <c r="ASH2" s="1712"/>
      <c r="ASI2" s="1712"/>
      <c r="ASJ2" s="1712"/>
      <c r="ASK2" s="1712"/>
      <c r="ASL2" s="1712"/>
      <c r="ASM2" s="1712"/>
      <c r="ASN2" s="1712"/>
      <c r="ASO2" s="1712"/>
      <c r="ASP2" s="1712"/>
      <c r="ASQ2" s="1712"/>
      <c r="ASR2" s="1712"/>
      <c r="ASS2" s="1712"/>
      <c r="AST2" s="1712"/>
      <c r="ASU2" s="1712"/>
      <c r="ASV2" s="1712"/>
      <c r="ASW2" s="1712"/>
      <c r="ASX2" s="1712"/>
      <c r="ASY2" s="1712"/>
      <c r="ASZ2" s="1712"/>
      <c r="ATA2" s="1712"/>
      <c r="ATB2" s="1712"/>
      <c r="ATC2" s="1712"/>
      <c r="ATD2" s="1712"/>
      <c r="ATE2" s="1712"/>
      <c r="ATF2" s="1712"/>
      <c r="ATG2" s="1712"/>
      <c r="ATH2" s="1712"/>
      <c r="ATI2" s="1712"/>
      <c r="ATJ2" s="1712"/>
      <c r="ATK2" s="1712"/>
      <c r="ATL2" s="1712"/>
      <c r="ATM2" s="1712"/>
      <c r="ATN2" s="1712"/>
      <c r="ATO2" s="1712"/>
      <c r="ATP2" s="1712"/>
      <c r="ATQ2" s="1712"/>
      <c r="ATR2" s="1712"/>
      <c r="ATS2" s="1712"/>
      <c r="ATT2" s="1712"/>
      <c r="ATU2" s="1712"/>
      <c r="ATV2" s="1712"/>
      <c r="ATW2" s="1712"/>
      <c r="ATX2" s="1712"/>
      <c r="ATY2" s="1712"/>
      <c r="ATZ2" s="1712"/>
      <c r="AUA2" s="1712"/>
      <c r="AUB2" s="1712"/>
      <c r="AUC2" s="1712"/>
      <c r="AUD2" s="1712"/>
      <c r="AUE2" s="1712"/>
      <c r="AUF2" s="1712"/>
      <c r="AUG2" s="1712"/>
      <c r="AUH2" s="1712"/>
      <c r="AUI2" s="1712"/>
      <c r="AUJ2" s="1712"/>
      <c r="AUK2" s="1712"/>
      <c r="AUL2" s="1712"/>
      <c r="AUM2" s="1712"/>
      <c r="AUN2" s="1712"/>
      <c r="AUO2" s="1712"/>
      <c r="AUP2" s="1712"/>
      <c r="AUQ2" s="1712"/>
      <c r="AUR2" s="1712"/>
      <c r="AUS2" s="1712"/>
      <c r="AUT2" s="1712"/>
      <c r="AUU2" s="1712"/>
      <c r="AUV2" s="1712"/>
      <c r="AUW2" s="1712"/>
      <c r="AUX2" s="1712"/>
      <c r="AUY2" s="1712"/>
      <c r="AUZ2" s="1712"/>
      <c r="AVA2" s="1712"/>
      <c r="AVB2" s="1712"/>
      <c r="AVC2" s="1712"/>
      <c r="AVD2" s="1712"/>
      <c r="AVE2" s="1712"/>
      <c r="AVF2" s="1712"/>
      <c r="AVG2" s="1712"/>
      <c r="AVH2" s="1712"/>
      <c r="AVI2" s="1712"/>
      <c r="AVJ2" s="1712"/>
      <c r="AVK2" s="1712"/>
      <c r="AVL2" s="1712"/>
      <c r="AVM2" s="1712"/>
      <c r="AVN2" s="1712"/>
      <c r="AVO2" s="1712"/>
      <c r="AVP2" s="1712"/>
      <c r="AVQ2" s="1712"/>
      <c r="AVR2" s="1712"/>
      <c r="AVS2" s="1712"/>
      <c r="AVT2" s="1712"/>
      <c r="AVU2" s="1712"/>
      <c r="AVV2" s="1712"/>
      <c r="AVW2" s="1712"/>
      <c r="AVX2" s="1712"/>
      <c r="AVY2" s="1712"/>
      <c r="AVZ2" s="1712"/>
      <c r="AWA2" s="1712"/>
      <c r="AWB2" s="1712"/>
      <c r="AWC2" s="1712"/>
      <c r="AWD2" s="1712"/>
      <c r="AWE2" s="1712"/>
      <c r="AWF2" s="1712"/>
      <c r="AWG2" s="1712"/>
      <c r="AWH2" s="1712"/>
      <c r="AWI2" s="1712"/>
      <c r="AWJ2" s="1712"/>
      <c r="AWK2" s="1712"/>
      <c r="AWL2" s="1712"/>
      <c r="AWM2" s="1712"/>
      <c r="AWN2" s="1712"/>
      <c r="AWO2" s="1712"/>
      <c r="AWP2" s="1712"/>
      <c r="AWQ2" s="1712"/>
      <c r="AWR2" s="1712"/>
      <c r="AWS2" s="1712"/>
      <c r="AWT2" s="1712"/>
      <c r="AWU2" s="1712"/>
      <c r="AWV2" s="1712"/>
      <c r="AWW2" s="1712"/>
      <c r="AWX2" s="1712"/>
      <c r="AWY2" s="1712"/>
      <c r="AWZ2" s="1712"/>
      <c r="AXA2" s="1712"/>
      <c r="AXB2" s="1712"/>
      <c r="AXC2" s="1712"/>
      <c r="AXD2" s="1712"/>
      <c r="AXE2" s="1712"/>
      <c r="AXF2" s="1712"/>
      <c r="AXG2" s="1712"/>
      <c r="AXH2" s="1712"/>
      <c r="AXI2" s="1712"/>
      <c r="AXJ2" s="1712"/>
      <c r="AXK2" s="1712"/>
      <c r="AXL2" s="1712"/>
      <c r="AXM2" s="1712"/>
      <c r="AXN2" s="1712"/>
      <c r="AXO2" s="1712"/>
      <c r="AXP2" s="1712"/>
      <c r="AXQ2" s="1712"/>
      <c r="AXR2" s="1712"/>
      <c r="AXS2" s="1712"/>
      <c r="AXT2" s="1712"/>
      <c r="AXU2" s="1712"/>
      <c r="AXV2" s="1712"/>
      <c r="AXW2" s="1712"/>
      <c r="AXX2" s="1712"/>
      <c r="AXY2" s="1712"/>
      <c r="AXZ2" s="1712"/>
      <c r="AYA2" s="1712"/>
      <c r="AYB2" s="1712"/>
      <c r="AYC2" s="1712"/>
      <c r="AYD2" s="1712"/>
      <c r="AYE2" s="1712"/>
      <c r="AYF2" s="1712"/>
      <c r="AYG2" s="1712"/>
      <c r="AYH2" s="1712"/>
      <c r="AYI2" s="1712"/>
      <c r="AYJ2" s="1712"/>
      <c r="AYK2" s="1712"/>
      <c r="AYL2" s="1712"/>
      <c r="AYM2" s="1712"/>
      <c r="AYN2" s="1712"/>
      <c r="AYO2" s="1712"/>
      <c r="AYP2" s="1712"/>
      <c r="AYQ2" s="1712"/>
      <c r="AYR2" s="1712"/>
      <c r="AYS2" s="1712"/>
      <c r="AYT2" s="1712"/>
      <c r="AYU2" s="1712"/>
      <c r="AYV2" s="1712"/>
      <c r="AYW2" s="1712"/>
      <c r="AYX2" s="1712"/>
      <c r="AYY2" s="1712"/>
      <c r="AYZ2" s="1712"/>
      <c r="AZA2" s="1712"/>
      <c r="AZB2" s="1712"/>
      <c r="AZC2" s="1712"/>
      <c r="AZD2" s="1712"/>
      <c r="AZE2" s="1712"/>
      <c r="AZF2" s="1712"/>
      <c r="AZG2" s="1712"/>
      <c r="AZH2" s="1712"/>
      <c r="AZI2" s="1712"/>
      <c r="AZJ2" s="1712"/>
      <c r="AZK2" s="1712"/>
      <c r="AZL2" s="1712"/>
      <c r="AZM2" s="1712"/>
      <c r="AZN2" s="1712"/>
      <c r="AZO2" s="1712"/>
      <c r="AZP2" s="1712"/>
      <c r="AZQ2" s="1712"/>
      <c r="AZR2" s="1712"/>
      <c r="AZS2" s="1712"/>
      <c r="AZT2" s="1712"/>
      <c r="AZU2" s="1712"/>
      <c r="AZV2" s="1712"/>
      <c r="AZW2" s="1712"/>
      <c r="AZX2" s="1712"/>
      <c r="AZY2" s="1712"/>
      <c r="AZZ2" s="1712"/>
      <c r="BAA2" s="1712"/>
      <c r="BAB2" s="1712"/>
      <c r="BAC2" s="1712"/>
      <c r="BAD2" s="1712"/>
      <c r="BAE2" s="1712"/>
      <c r="BAF2" s="1712"/>
      <c r="BAG2" s="1712"/>
      <c r="BAH2" s="1712"/>
      <c r="BAI2" s="1712"/>
      <c r="BAJ2" s="1712"/>
      <c r="BAK2" s="1712"/>
      <c r="BAL2" s="1712"/>
      <c r="BAM2" s="1712"/>
      <c r="BAN2" s="1712"/>
      <c r="BAO2" s="1712"/>
      <c r="BAP2" s="1712"/>
      <c r="BAQ2" s="1712"/>
      <c r="BAR2" s="1712"/>
      <c r="BAS2" s="1712"/>
      <c r="BAT2" s="1712"/>
      <c r="BAU2" s="1712"/>
      <c r="BAV2" s="1712"/>
      <c r="BAW2" s="1712"/>
      <c r="BAX2" s="1712"/>
      <c r="BAY2" s="1712"/>
      <c r="BAZ2" s="1712"/>
      <c r="BBA2" s="1712"/>
      <c r="BBB2" s="1712"/>
      <c r="BBC2" s="1712"/>
      <c r="BBD2" s="1712"/>
      <c r="BBE2" s="1712"/>
      <c r="BBF2" s="1712"/>
      <c r="BBG2" s="1712"/>
      <c r="BBH2" s="1712"/>
      <c r="BBI2" s="1712"/>
      <c r="BBJ2" s="1712"/>
      <c r="BBK2" s="1712"/>
      <c r="BBL2" s="1712"/>
      <c r="BBM2" s="1712"/>
      <c r="BBN2" s="1712"/>
      <c r="BBO2" s="1712"/>
      <c r="BBP2" s="1712"/>
      <c r="BBQ2" s="1712"/>
      <c r="BBR2" s="1712"/>
      <c r="BBS2" s="1712"/>
      <c r="BBT2" s="1712"/>
      <c r="BBU2" s="1712"/>
      <c r="BBV2" s="1712"/>
      <c r="BBW2" s="1712"/>
      <c r="BBX2" s="1712"/>
      <c r="BBY2" s="1712"/>
      <c r="BBZ2" s="1712"/>
      <c r="BCA2" s="1712"/>
      <c r="BCB2" s="1712"/>
      <c r="BCC2" s="1712"/>
      <c r="BCD2" s="1712"/>
      <c r="BCE2" s="1712"/>
      <c r="BCF2" s="1712"/>
      <c r="BCG2" s="1712"/>
      <c r="BCH2" s="1712"/>
      <c r="BCI2" s="1712"/>
      <c r="BCJ2" s="1712"/>
      <c r="BCK2" s="1712"/>
      <c r="BCL2" s="1712"/>
      <c r="BCM2" s="1712"/>
      <c r="BCN2" s="1712"/>
      <c r="BCO2" s="1712"/>
      <c r="BCP2" s="1712"/>
      <c r="BCQ2" s="1712"/>
      <c r="BCR2" s="1712"/>
      <c r="BCS2" s="1712"/>
      <c r="BCT2" s="1712"/>
      <c r="BCU2" s="1712"/>
      <c r="BCV2" s="1712"/>
      <c r="BCW2" s="1712"/>
      <c r="BCX2" s="1712"/>
      <c r="BCY2" s="1712"/>
      <c r="BCZ2" s="1712"/>
      <c r="BDA2" s="1712"/>
      <c r="BDB2" s="1712"/>
      <c r="BDC2" s="1712"/>
      <c r="BDD2" s="1712"/>
      <c r="BDE2" s="1712"/>
      <c r="BDF2" s="1712"/>
      <c r="BDG2" s="1712"/>
      <c r="BDH2" s="1712"/>
      <c r="BDI2" s="1712"/>
      <c r="BDJ2" s="1712"/>
      <c r="BDK2" s="1712"/>
      <c r="BDL2" s="1712"/>
      <c r="BDM2" s="1712"/>
      <c r="BDN2" s="1712"/>
      <c r="BDO2" s="1712"/>
      <c r="BDP2" s="1712"/>
      <c r="BDQ2" s="1712"/>
      <c r="BDR2" s="1712"/>
      <c r="BDS2" s="1712"/>
      <c r="BDT2" s="1712"/>
      <c r="BDU2" s="1712"/>
      <c r="BDV2" s="1712"/>
      <c r="BDW2" s="1712"/>
      <c r="BDX2" s="1712"/>
      <c r="BDY2" s="1712"/>
      <c r="BDZ2" s="1712"/>
      <c r="BEA2" s="1712"/>
      <c r="BEB2" s="1712"/>
      <c r="BEC2" s="1712"/>
      <c r="BED2" s="1712"/>
      <c r="BEE2" s="1712"/>
      <c r="BEF2" s="1712"/>
      <c r="BEG2" s="1712"/>
      <c r="BEH2" s="1712"/>
      <c r="BEI2" s="1712"/>
      <c r="BEJ2" s="1712"/>
      <c r="BEK2" s="1712"/>
      <c r="BEL2" s="1712"/>
      <c r="BEM2" s="1712"/>
      <c r="BEN2" s="1712"/>
      <c r="BEO2" s="1712"/>
      <c r="BEP2" s="1712"/>
      <c r="BEQ2" s="1712"/>
      <c r="BER2" s="1712"/>
      <c r="BES2" s="1712"/>
      <c r="BET2" s="1712"/>
      <c r="BEU2" s="1712"/>
      <c r="BEV2" s="1712"/>
      <c r="BEW2" s="1712"/>
      <c r="BEX2" s="1712"/>
      <c r="BEY2" s="1712"/>
      <c r="BEZ2" s="1712"/>
      <c r="BFA2" s="1712"/>
      <c r="BFB2" s="1712"/>
      <c r="BFC2" s="1712"/>
      <c r="BFD2" s="1712"/>
      <c r="BFE2" s="1712"/>
      <c r="BFF2" s="1712"/>
      <c r="BFG2" s="1712"/>
      <c r="BFH2" s="1712"/>
      <c r="BFI2" s="1712"/>
      <c r="BFJ2" s="1712"/>
      <c r="BFK2" s="1712"/>
      <c r="BFL2" s="1712"/>
      <c r="BFM2" s="1712"/>
      <c r="BFN2" s="1712"/>
      <c r="BFO2" s="1712"/>
      <c r="BFP2" s="1712"/>
      <c r="BFQ2" s="1712"/>
      <c r="BFR2" s="1712"/>
      <c r="BFS2" s="1712"/>
      <c r="BFT2" s="1712"/>
      <c r="BFU2" s="1712"/>
      <c r="BFV2" s="1712"/>
      <c r="BFW2" s="1712"/>
      <c r="BFX2" s="1712"/>
      <c r="BFY2" s="1712"/>
      <c r="BFZ2" s="1712"/>
      <c r="BGA2" s="1712"/>
      <c r="BGB2" s="1712"/>
      <c r="BGC2" s="1712"/>
      <c r="BGD2" s="1712"/>
      <c r="BGE2" s="1712"/>
      <c r="BGF2" s="1712"/>
      <c r="BGG2" s="1712"/>
      <c r="BGH2" s="1712"/>
      <c r="BGI2" s="1712"/>
      <c r="BGJ2" s="1712"/>
      <c r="BGK2" s="1712"/>
      <c r="BGL2" s="1712"/>
      <c r="BGM2" s="1712"/>
      <c r="BGN2" s="1712"/>
      <c r="BGO2" s="1712"/>
      <c r="BGP2" s="1712"/>
      <c r="BGQ2" s="1712"/>
      <c r="BGR2" s="1712"/>
      <c r="BGS2" s="1712"/>
      <c r="BGT2" s="1712"/>
      <c r="BGU2" s="1712"/>
      <c r="BGV2" s="1712"/>
      <c r="BGW2" s="1712"/>
      <c r="BGX2" s="1712"/>
      <c r="BGY2" s="1712"/>
      <c r="BGZ2" s="1712"/>
      <c r="BHA2" s="1712"/>
      <c r="BHB2" s="1712"/>
      <c r="BHC2" s="1712"/>
      <c r="BHD2" s="1712"/>
      <c r="BHE2" s="1712"/>
      <c r="BHF2" s="1712"/>
      <c r="BHG2" s="1712"/>
      <c r="BHH2" s="1712"/>
      <c r="BHI2" s="1712"/>
      <c r="BHJ2" s="1712"/>
      <c r="BHK2" s="1712"/>
      <c r="BHL2" s="1712"/>
      <c r="BHM2" s="1712"/>
      <c r="BHN2" s="1712"/>
      <c r="BHO2" s="1712"/>
      <c r="BHP2" s="1712"/>
      <c r="BHQ2" s="1712"/>
      <c r="BHR2" s="1712"/>
      <c r="BHS2" s="1712"/>
      <c r="BHT2" s="1712"/>
      <c r="BHU2" s="1712"/>
      <c r="BHV2" s="1712"/>
      <c r="BHW2" s="1712"/>
      <c r="BHX2" s="1712"/>
      <c r="BHY2" s="1712"/>
      <c r="BHZ2" s="1712"/>
      <c r="BIA2" s="1712"/>
      <c r="BIB2" s="1712"/>
      <c r="BIC2" s="1712"/>
      <c r="BID2" s="1712"/>
      <c r="BIE2" s="1712"/>
      <c r="BIF2" s="1712"/>
      <c r="BIG2" s="1712"/>
      <c r="BIH2" s="1712"/>
      <c r="BII2" s="1712"/>
      <c r="BIJ2" s="1712"/>
      <c r="BIK2" s="1712"/>
      <c r="BIL2" s="1712"/>
      <c r="BIM2" s="1712"/>
      <c r="BIN2" s="1712"/>
      <c r="BIO2" s="1712"/>
      <c r="BIP2" s="1712"/>
      <c r="BIQ2" s="1712"/>
      <c r="BIR2" s="1712"/>
      <c r="BIS2" s="1712"/>
      <c r="BIT2" s="1712"/>
      <c r="BIU2" s="1712"/>
      <c r="BIV2" s="1712"/>
      <c r="BIW2" s="1712"/>
      <c r="BIX2" s="1712"/>
      <c r="BIY2" s="1712"/>
      <c r="BIZ2" s="1712"/>
      <c r="BJA2" s="1712"/>
      <c r="BJB2" s="1712"/>
      <c r="BJC2" s="1712"/>
      <c r="BJD2" s="1712"/>
      <c r="BJE2" s="1712"/>
      <c r="BJF2" s="1712"/>
      <c r="BJG2" s="1712"/>
      <c r="BJH2" s="1712"/>
      <c r="BJI2" s="1712"/>
      <c r="BJJ2" s="1712"/>
      <c r="BJK2" s="1712"/>
      <c r="BJL2" s="1712"/>
      <c r="BJM2" s="1712"/>
      <c r="BJN2" s="1712"/>
      <c r="BJO2" s="1712"/>
      <c r="BJP2" s="1712"/>
      <c r="BJQ2" s="1712"/>
      <c r="BJR2" s="1712"/>
      <c r="BJS2" s="1712"/>
      <c r="BJT2" s="1712"/>
      <c r="BJU2" s="1712"/>
      <c r="BJV2" s="1712"/>
      <c r="BJW2" s="1712"/>
      <c r="BJX2" s="1712"/>
      <c r="BJY2" s="1712"/>
      <c r="BJZ2" s="1712"/>
      <c r="BKA2" s="1712"/>
      <c r="BKB2" s="1712"/>
      <c r="BKC2" s="1712"/>
      <c r="BKD2" s="1712"/>
      <c r="BKE2" s="1712"/>
      <c r="BKF2" s="1712"/>
      <c r="BKG2" s="1712"/>
      <c r="BKH2" s="1712"/>
      <c r="BKI2" s="1712"/>
      <c r="BKJ2" s="1712"/>
      <c r="BKK2" s="1712"/>
      <c r="BKL2" s="1712"/>
      <c r="BKM2" s="1712"/>
      <c r="BKN2" s="1712"/>
      <c r="BKO2" s="1712"/>
      <c r="BKP2" s="1712"/>
      <c r="BKQ2" s="1712"/>
      <c r="BKR2" s="1712"/>
      <c r="BKS2" s="1712"/>
      <c r="BKT2" s="1712"/>
      <c r="BKU2" s="1712"/>
      <c r="BKV2" s="1712"/>
      <c r="BKW2" s="1712"/>
      <c r="BKX2" s="1712"/>
      <c r="BKY2" s="1712"/>
      <c r="BKZ2" s="1712"/>
      <c r="BLA2" s="1712"/>
      <c r="BLB2" s="1712"/>
      <c r="BLC2" s="1712"/>
      <c r="BLD2" s="1712"/>
      <c r="BLE2" s="1712"/>
      <c r="BLF2" s="1712"/>
      <c r="BLG2" s="1712"/>
      <c r="BLH2" s="1712"/>
      <c r="BLI2" s="1712"/>
      <c r="BLJ2" s="1712"/>
      <c r="BLK2" s="1712"/>
      <c r="BLL2" s="1712"/>
      <c r="BLM2" s="1712"/>
      <c r="BLN2" s="1712"/>
      <c r="BLO2" s="1712"/>
      <c r="BLP2" s="1712"/>
      <c r="BLQ2" s="1712"/>
      <c r="BLR2" s="1712"/>
      <c r="BLS2" s="1712"/>
      <c r="BLT2" s="1712"/>
      <c r="BLU2" s="1712"/>
      <c r="BLV2" s="1712"/>
      <c r="BLW2" s="1712"/>
      <c r="BLX2" s="1712"/>
      <c r="BLY2" s="1712"/>
      <c r="BLZ2" s="1712"/>
      <c r="BMA2" s="1712"/>
      <c r="BMB2" s="1712"/>
      <c r="BMC2" s="1712"/>
      <c r="BMD2" s="1712"/>
      <c r="BME2" s="1712"/>
      <c r="BMF2" s="1712"/>
      <c r="BMG2" s="1712"/>
      <c r="BMH2" s="1712"/>
      <c r="BMI2" s="1712"/>
      <c r="BMJ2" s="1712"/>
      <c r="BMK2" s="1712"/>
      <c r="BML2" s="1712"/>
      <c r="BMM2" s="1712"/>
      <c r="BMN2" s="1712"/>
      <c r="BMO2" s="1712"/>
      <c r="BMP2" s="1712"/>
      <c r="BMQ2" s="1712"/>
      <c r="BMR2" s="1712"/>
      <c r="BMS2" s="1712"/>
      <c r="BMT2" s="1712"/>
      <c r="BMU2" s="1712"/>
      <c r="BMV2" s="1712"/>
      <c r="BMW2" s="1712"/>
      <c r="BMX2" s="1712"/>
      <c r="BMY2" s="1712"/>
      <c r="BMZ2" s="1712"/>
      <c r="BNA2" s="1712"/>
      <c r="BNB2" s="1712"/>
      <c r="BNC2" s="1712"/>
      <c r="BND2" s="1712"/>
      <c r="BNE2" s="1712"/>
      <c r="BNF2" s="1712"/>
      <c r="BNG2" s="1712"/>
      <c r="BNH2" s="1712"/>
      <c r="BNI2" s="1712"/>
      <c r="BNJ2" s="1712"/>
      <c r="BNK2" s="1712"/>
      <c r="BNL2" s="1712"/>
      <c r="BNM2" s="1712"/>
      <c r="BNN2" s="1712"/>
      <c r="BNO2" s="1712"/>
      <c r="BNP2" s="1712"/>
      <c r="BNQ2" s="1712"/>
      <c r="BNR2" s="1712"/>
      <c r="BNS2" s="1712"/>
      <c r="BNT2" s="1712"/>
      <c r="BNU2" s="1712"/>
      <c r="BNV2" s="1712"/>
      <c r="BNW2" s="1712"/>
      <c r="BNX2" s="1712"/>
      <c r="BNY2" s="1712"/>
      <c r="BNZ2" s="1712"/>
      <c r="BOA2" s="1712"/>
      <c r="BOB2" s="1712"/>
      <c r="BOC2" s="1712"/>
      <c r="BOD2" s="1712"/>
      <c r="BOE2" s="1712"/>
      <c r="BOF2" s="1712"/>
      <c r="BOG2" s="1712"/>
      <c r="BOH2" s="1712"/>
      <c r="BOI2" s="1712"/>
      <c r="BOJ2" s="1712"/>
      <c r="BOK2" s="1712"/>
      <c r="BOL2" s="1712"/>
      <c r="BOM2" s="1712"/>
      <c r="BON2" s="1712"/>
      <c r="BOO2" s="1712"/>
      <c r="BOP2" s="1712"/>
      <c r="BOQ2" s="1712"/>
      <c r="BOR2" s="1712"/>
      <c r="BOS2" s="1712"/>
      <c r="BOT2" s="1712"/>
      <c r="BOU2" s="1712"/>
      <c r="BOV2" s="1712"/>
      <c r="BOW2" s="1712"/>
      <c r="BOX2" s="1712"/>
      <c r="BOY2" s="1712"/>
      <c r="BOZ2" s="1712"/>
      <c r="BPA2" s="1712"/>
      <c r="BPB2" s="1712"/>
      <c r="BPC2" s="1712"/>
      <c r="BPD2" s="1712"/>
      <c r="BPE2" s="1712"/>
      <c r="BPF2" s="1712"/>
      <c r="BPG2" s="1712"/>
      <c r="BPH2" s="1712"/>
      <c r="BPI2" s="1712"/>
      <c r="BPJ2" s="1712"/>
      <c r="BPK2" s="1712"/>
      <c r="BPL2" s="1712"/>
      <c r="BPM2" s="1712"/>
      <c r="BPN2" s="1712"/>
      <c r="BPO2" s="1712"/>
      <c r="BPP2" s="1712"/>
      <c r="BPQ2" s="1712"/>
      <c r="BPR2" s="1712"/>
      <c r="BPS2" s="1712"/>
      <c r="BPT2" s="1712"/>
      <c r="BPU2" s="1712"/>
      <c r="BPV2" s="1712"/>
      <c r="BPW2" s="1712"/>
      <c r="BPX2" s="1712"/>
      <c r="BPY2" s="1712"/>
      <c r="BPZ2" s="1712"/>
      <c r="BQA2" s="1712"/>
      <c r="BQB2" s="1712"/>
      <c r="BQC2" s="1712"/>
      <c r="BQD2" s="1712"/>
      <c r="BQE2" s="1712"/>
      <c r="BQF2" s="1712"/>
      <c r="BQG2" s="1712"/>
      <c r="BQH2" s="1712"/>
      <c r="BQI2" s="1712"/>
      <c r="BQJ2" s="1712"/>
      <c r="BQK2" s="1712"/>
      <c r="BQL2" s="1712"/>
      <c r="BQM2" s="1712"/>
      <c r="BQN2" s="1712"/>
      <c r="BQO2" s="1712"/>
      <c r="BQP2" s="1712"/>
      <c r="BQQ2" s="1712"/>
      <c r="BQR2" s="1712"/>
      <c r="BQS2" s="1712"/>
      <c r="BQT2" s="1712"/>
      <c r="BQU2" s="1712"/>
      <c r="BQV2" s="1712"/>
      <c r="BQW2" s="1712"/>
      <c r="BQX2" s="1712"/>
      <c r="BQY2" s="1712"/>
      <c r="BQZ2" s="1712"/>
      <c r="BRA2" s="1712"/>
      <c r="BRB2" s="1712"/>
      <c r="BRC2" s="1712"/>
      <c r="BRD2" s="1712"/>
      <c r="BRE2" s="1712"/>
      <c r="BRF2" s="1712"/>
      <c r="BRG2" s="1712"/>
      <c r="BRH2" s="1712"/>
      <c r="BRI2" s="1712"/>
      <c r="BRJ2" s="1712"/>
      <c r="BRK2" s="1712"/>
      <c r="BRL2" s="1712"/>
      <c r="BRM2" s="1712"/>
      <c r="BRN2" s="1712"/>
      <c r="BRO2" s="1712"/>
      <c r="BRP2" s="1712"/>
      <c r="BRQ2" s="1712"/>
      <c r="BRR2" s="1712"/>
      <c r="BRS2" s="1712"/>
      <c r="BRT2" s="1712"/>
      <c r="BRU2" s="1712"/>
      <c r="BRV2" s="1712"/>
      <c r="BRW2" s="1712"/>
      <c r="BRX2" s="1712"/>
      <c r="BRY2" s="1712"/>
      <c r="BRZ2" s="1712"/>
      <c r="BSA2" s="1712"/>
      <c r="BSB2" s="1712"/>
      <c r="BSC2" s="1712"/>
      <c r="BSD2" s="1712"/>
      <c r="BSE2" s="1712"/>
      <c r="BSF2" s="1712"/>
      <c r="BSG2" s="1712"/>
      <c r="BSH2" s="1712"/>
      <c r="BSI2" s="1712"/>
      <c r="BSJ2" s="1712"/>
      <c r="BSK2" s="1712"/>
      <c r="BSL2" s="1712"/>
      <c r="BSM2" s="1712"/>
      <c r="BSN2" s="1712"/>
      <c r="BSO2" s="1712"/>
      <c r="BSP2" s="1712"/>
      <c r="BSQ2" s="1712"/>
      <c r="BSR2" s="1712"/>
      <c r="BSS2" s="1712"/>
      <c r="BST2" s="1712"/>
      <c r="BSU2" s="1712"/>
      <c r="BSV2" s="1712"/>
      <c r="BSW2" s="1712"/>
      <c r="BSX2" s="1712"/>
      <c r="BSY2" s="1712"/>
      <c r="BSZ2" s="1712"/>
      <c r="BTA2" s="1712"/>
      <c r="BTB2" s="1712"/>
      <c r="BTC2" s="1712"/>
      <c r="BTD2" s="1712"/>
      <c r="BTE2" s="1712"/>
      <c r="BTF2" s="1712"/>
      <c r="BTG2" s="1712"/>
      <c r="BTH2" s="1712"/>
      <c r="BTI2" s="1712"/>
      <c r="BTJ2" s="1712"/>
      <c r="BTK2" s="1712"/>
      <c r="BTL2" s="1712"/>
      <c r="BTM2" s="1712"/>
      <c r="BTN2" s="1712"/>
      <c r="BTO2" s="1712"/>
      <c r="BTP2" s="1712"/>
      <c r="BTQ2" s="1712"/>
      <c r="BTR2" s="1712"/>
      <c r="BTS2" s="1712"/>
      <c r="BTT2" s="1712"/>
      <c r="BTU2" s="1712"/>
      <c r="BTV2" s="1712"/>
      <c r="BTW2" s="1712"/>
      <c r="BTX2" s="1712"/>
      <c r="BTY2" s="1712"/>
      <c r="BTZ2" s="1712"/>
      <c r="BUA2" s="1712"/>
      <c r="BUB2" s="1712"/>
      <c r="BUC2" s="1712"/>
      <c r="BUD2" s="1712"/>
      <c r="BUE2" s="1712"/>
      <c r="BUF2" s="1712"/>
      <c r="BUG2" s="1712"/>
      <c r="BUH2" s="1712"/>
      <c r="BUI2" s="1712"/>
      <c r="BUJ2" s="1712"/>
      <c r="BUK2" s="1712"/>
      <c r="BUL2" s="1712"/>
      <c r="BUM2" s="1712"/>
      <c r="BUN2" s="1712"/>
      <c r="BUO2" s="1712"/>
      <c r="BUP2" s="1712"/>
      <c r="BUQ2" s="1712"/>
      <c r="BUR2" s="1712"/>
      <c r="BUS2" s="1712"/>
      <c r="BUT2" s="1712"/>
      <c r="BUU2" s="1712"/>
      <c r="BUV2" s="1712"/>
      <c r="BUW2" s="1712"/>
      <c r="BUX2" s="1712"/>
      <c r="BUY2" s="1712"/>
      <c r="BUZ2" s="1712"/>
      <c r="BVA2" s="1712"/>
      <c r="BVB2" s="1712"/>
      <c r="BVC2" s="1712"/>
      <c r="BVD2" s="1712"/>
      <c r="BVE2" s="1712"/>
      <c r="BVF2" s="1712"/>
      <c r="BVG2" s="1712"/>
      <c r="BVH2" s="1712"/>
      <c r="BVI2" s="1712"/>
      <c r="BVJ2" s="1712"/>
      <c r="BVK2" s="1712"/>
      <c r="BVL2" s="1712"/>
      <c r="BVM2" s="1712"/>
      <c r="BVN2" s="1712"/>
      <c r="BVO2" s="1712"/>
      <c r="BVP2" s="1712"/>
      <c r="BVQ2" s="1712"/>
      <c r="BVR2" s="1712"/>
      <c r="BVS2" s="1712"/>
      <c r="BVT2" s="1712"/>
      <c r="BVU2" s="1712"/>
      <c r="BVV2" s="1712"/>
      <c r="BVW2" s="1712"/>
      <c r="BVX2" s="1712"/>
      <c r="BVY2" s="1712"/>
      <c r="BVZ2" s="1712"/>
      <c r="BWA2" s="1712"/>
      <c r="BWB2" s="1712"/>
      <c r="BWC2" s="1712"/>
      <c r="BWD2" s="1712"/>
      <c r="BWE2" s="1712"/>
      <c r="BWF2" s="1712"/>
      <c r="BWG2" s="1712"/>
      <c r="BWH2" s="1712"/>
      <c r="BWI2" s="1712"/>
      <c r="BWJ2" s="1712"/>
      <c r="BWK2" s="1712"/>
      <c r="BWL2" s="1712"/>
      <c r="BWM2" s="1712"/>
      <c r="BWN2" s="1712"/>
      <c r="BWO2" s="1712"/>
      <c r="BWP2" s="1712"/>
      <c r="BWQ2" s="1712"/>
      <c r="BWR2" s="1712"/>
      <c r="BWS2" s="1712"/>
      <c r="BWT2" s="1712"/>
      <c r="BWU2" s="1712"/>
      <c r="BWV2" s="1712"/>
      <c r="BWW2" s="1712"/>
      <c r="BWX2" s="1712"/>
      <c r="BWY2" s="1712"/>
      <c r="BWZ2" s="1712"/>
      <c r="BXA2" s="1712"/>
      <c r="BXB2" s="1712"/>
      <c r="BXC2" s="1712"/>
      <c r="BXD2" s="1712"/>
      <c r="BXE2" s="1712"/>
      <c r="BXF2" s="1712"/>
      <c r="BXG2" s="1712"/>
      <c r="BXH2" s="1712"/>
      <c r="BXI2" s="1712"/>
      <c r="BXJ2" s="1712"/>
      <c r="BXK2" s="1712"/>
      <c r="BXL2" s="1712"/>
      <c r="BXM2" s="1712"/>
      <c r="BXN2" s="1712"/>
      <c r="BXO2" s="1712"/>
      <c r="BXP2" s="1712"/>
      <c r="BXQ2" s="1712"/>
      <c r="BXR2" s="1712"/>
      <c r="BXS2" s="1712"/>
      <c r="BXT2" s="1712"/>
      <c r="BXU2" s="1712"/>
      <c r="BXV2" s="1712"/>
      <c r="BXW2" s="1712"/>
      <c r="BXX2" s="1712"/>
      <c r="BXY2" s="1712"/>
      <c r="BXZ2" s="1712"/>
      <c r="BYA2" s="1712"/>
      <c r="BYB2" s="1712"/>
      <c r="BYC2" s="1712"/>
      <c r="BYD2" s="1712"/>
      <c r="BYE2" s="1712"/>
      <c r="BYF2" s="1712"/>
      <c r="BYG2" s="1712"/>
      <c r="BYH2" s="1712"/>
      <c r="BYI2" s="1712"/>
      <c r="BYJ2" s="1712"/>
      <c r="BYK2" s="1712"/>
      <c r="BYL2" s="1712"/>
      <c r="BYM2" s="1712"/>
      <c r="BYN2" s="1712"/>
      <c r="BYO2" s="1712"/>
      <c r="BYP2" s="1712"/>
      <c r="BYQ2" s="1712"/>
      <c r="BYR2" s="1712"/>
      <c r="BYS2" s="1712"/>
      <c r="BYT2" s="1712"/>
      <c r="BYU2" s="1712"/>
      <c r="BYV2" s="1712"/>
      <c r="BYW2" s="1712"/>
      <c r="BYX2" s="1712"/>
      <c r="BYY2" s="1712"/>
      <c r="BYZ2" s="1712"/>
      <c r="BZA2" s="1712"/>
      <c r="BZB2" s="1712"/>
      <c r="BZC2" s="1712"/>
      <c r="BZD2" s="1712"/>
      <c r="BZE2" s="1712"/>
      <c r="BZF2" s="1712"/>
      <c r="BZG2" s="1712"/>
      <c r="BZH2" s="1712"/>
      <c r="BZI2" s="1712"/>
      <c r="BZJ2" s="1712"/>
      <c r="BZK2" s="1712"/>
      <c r="BZL2" s="1712"/>
      <c r="BZM2" s="1712"/>
      <c r="BZN2" s="1712"/>
      <c r="BZO2" s="1712"/>
      <c r="BZP2" s="1712"/>
      <c r="BZQ2" s="1712"/>
      <c r="BZR2" s="1712"/>
      <c r="BZS2" s="1712"/>
      <c r="BZT2" s="1712"/>
      <c r="BZU2" s="1712"/>
      <c r="BZV2" s="1712"/>
      <c r="BZW2" s="1712"/>
      <c r="BZX2" s="1712"/>
      <c r="BZY2" s="1712"/>
      <c r="BZZ2" s="1712"/>
      <c r="CAA2" s="1712"/>
      <c r="CAB2" s="1712"/>
      <c r="CAC2" s="1712"/>
      <c r="CAD2" s="1712"/>
      <c r="CAE2" s="1712"/>
      <c r="CAF2" s="1712"/>
      <c r="CAG2" s="1712"/>
      <c r="CAH2" s="1712"/>
      <c r="CAI2" s="1712"/>
      <c r="CAJ2" s="1712"/>
      <c r="CAK2" s="1712"/>
      <c r="CAL2" s="1712"/>
      <c r="CAM2" s="1712"/>
      <c r="CAN2" s="1712"/>
      <c r="CAO2" s="1712"/>
      <c r="CAP2" s="1712"/>
      <c r="CAQ2" s="1712"/>
      <c r="CAR2" s="1712"/>
      <c r="CAS2" s="1712"/>
      <c r="CAT2" s="1712"/>
      <c r="CAU2" s="1712"/>
      <c r="CAV2" s="1712"/>
      <c r="CAW2" s="1712"/>
      <c r="CAX2" s="1712"/>
      <c r="CAY2" s="1712"/>
      <c r="CAZ2" s="1712"/>
      <c r="CBA2" s="1712"/>
      <c r="CBB2" s="1712"/>
      <c r="CBC2" s="1712"/>
      <c r="CBD2" s="1712"/>
      <c r="CBE2" s="1712"/>
      <c r="CBF2" s="1712"/>
      <c r="CBG2" s="1712"/>
      <c r="CBH2" s="1712"/>
      <c r="CBI2" s="1712"/>
      <c r="CBJ2" s="1712"/>
      <c r="CBK2" s="1712"/>
      <c r="CBL2" s="1712"/>
      <c r="CBM2" s="1712"/>
      <c r="CBN2" s="1712"/>
      <c r="CBO2" s="1712"/>
      <c r="CBP2" s="1712"/>
      <c r="CBQ2" s="1712"/>
      <c r="CBR2" s="1712"/>
      <c r="CBS2" s="1712"/>
      <c r="CBT2" s="1712"/>
      <c r="CBU2" s="1712"/>
      <c r="CBV2" s="1712"/>
      <c r="CBW2" s="1712"/>
      <c r="CBX2" s="1712"/>
      <c r="CBY2" s="1712"/>
      <c r="CBZ2" s="1712"/>
      <c r="CCA2" s="1712"/>
      <c r="CCB2" s="1712"/>
      <c r="CCC2" s="1712"/>
      <c r="CCD2" s="1712"/>
      <c r="CCE2" s="1712"/>
      <c r="CCF2" s="1712"/>
      <c r="CCG2" s="1712"/>
      <c r="CCH2" s="1712"/>
      <c r="CCI2" s="1712"/>
      <c r="CCJ2" s="1712"/>
      <c r="CCK2" s="1712"/>
      <c r="CCL2" s="1712"/>
      <c r="CCM2" s="1712"/>
      <c r="CCN2" s="1712"/>
      <c r="CCO2" s="1712"/>
      <c r="CCP2" s="1712"/>
      <c r="CCQ2" s="1712"/>
      <c r="CCR2" s="1712"/>
      <c r="CCS2" s="1712"/>
      <c r="CCT2" s="1712"/>
      <c r="CCU2" s="1712"/>
      <c r="CCV2" s="1712"/>
      <c r="CCW2" s="1712"/>
      <c r="CCX2" s="1712"/>
      <c r="CCY2" s="1712"/>
      <c r="CCZ2" s="1712"/>
      <c r="CDA2" s="1712"/>
      <c r="CDB2" s="1712"/>
      <c r="CDC2" s="1712"/>
      <c r="CDD2" s="1712"/>
      <c r="CDE2" s="1712"/>
      <c r="CDF2" s="1712"/>
      <c r="CDG2" s="1712"/>
      <c r="CDH2" s="1712"/>
      <c r="CDI2" s="1712"/>
      <c r="CDJ2" s="1712"/>
      <c r="CDK2" s="1712"/>
      <c r="CDL2" s="1712"/>
      <c r="CDM2" s="1712"/>
      <c r="CDN2" s="1712"/>
      <c r="CDO2" s="1712"/>
      <c r="CDP2" s="1712"/>
      <c r="CDQ2" s="1712"/>
      <c r="CDR2" s="1712"/>
      <c r="CDS2" s="1712"/>
      <c r="CDT2" s="1712"/>
      <c r="CDU2" s="1712"/>
      <c r="CDV2" s="1712"/>
      <c r="CDW2" s="1712"/>
      <c r="CDX2" s="1712"/>
      <c r="CDY2" s="1712"/>
      <c r="CDZ2" s="1712"/>
      <c r="CEA2" s="1712"/>
      <c r="CEB2" s="1712"/>
      <c r="CEC2" s="1712"/>
      <c r="CED2" s="1712"/>
      <c r="CEE2" s="1712"/>
      <c r="CEF2" s="1712"/>
      <c r="CEG2" s="1712"/>
      <c r="CEH2" s="1712"/>
      <c r="CEI2" s="1712"/>
      <c r="CEJ2" s="1712"/>
      <c r="CEK2" s="1712"/>
      <c r="CEL2" s="1712"/>
      <c r="CEM2" s="1712"/>
      <c r="CEN2" s="1712"/>
      <c r="CEO2" s="1712"/>
      <c r="CEP2" s="1712"/>
      <c r="CEQ2" s="1712"/>
      <c r="CER2" s="1712"/>
      <c r="CES2" s="1712"/>
      <c r="CET2" s="1712"/>
      <c r="CEU2" s="1712"/>
      <c r="CEV2" s="1712"/>
      <c r="CEW2" s="1712"/>
      <c r="CEX2" s="1712"/>
      <c r="CEY2" s="1712"/>
      <c r="CEZ2" s="1712"/>
      <c r="CFA2" s="1712"/>
      <c r="CFB2" s="1712"/>
      <c r="CFC2" s="1712"/>
      <c r="CFD2" s="1712"/>
      <c r="CFE2" s="1712"/>
      <c r="CFF2" s="1712"/>
      <c r="CFG2" s="1712"/>
      <c r="CFH2" s="1712"/>
      <c r="CFI2" s="1712"/>
      <c r="CFJ2" s="1712"/>
      <c r="CFK2" s="1712"/>
      <c r="CFL2" s="1712"/>
      <c r="CFM2" s="1712"/>
      <c r="CFN2" s="1712"/>
      <c r="CFO2" s="1712"/>
      <c r="CFP2" s="1712"/>
      <c r="CFQ2" s="1712"/>
      <c r="CFR2" s="1712"/>
      <c r="CFS2" s="1712"/>
      <c r="CFT2" s="1712"/>
      <c r="CFU2" s="1712"/>
      <c r="CFV2" s="1712"/>
      <c r="CFW2" s="1712"/>
      <c r="CFX2" s="1712"/>
      <c r="CFY2" s="1712"/>
      <c r="CFZ2" s="1712"/>
      <c r="CGA2" s="1712"/>
      <c r="CGB2" s="1712"/>
      <c r="CGC2" s="1712"/>
      <c r="CGD2" s="1712"/>
      <c r="CGE2" s="1712"/>
      <c r="CGF2" s="1712"/>
      <c r="CGG2" s="1712"/>
      <c r="CGH2" s="1712"/>
      <c r="CGI2" s="1712"/>
      <c r="CGJ2" s="1712"/>
      <c r="CGK2" s="1712"/>
      <c r="CGL2" s="1712"/>
      <c r="CGM2" s="1712"/>
      <c r="CGN2" s="1712"/>
      <c r="CGO2" s="1712"/>
      <c r="CGP2" s="1712"/>
      <c r="CGQ2" s="1712"/>
      <c r="CGR2" s="1712"/>
      <c r="CGS2" s="1712"/>
      <c r="CGT2" s="1712"/>
      <c r="CGU2" s="1712"/>
      <c r="CGV2" s="1712"/>
      <c r="CGW2" s="1712"/>
      <c r="CGX2" s="1712"/>
      <c r="CGY2" s="1712"/>
      <c r="CGZ2" s="1712"/>
      <c r="CHA2" s="1712"/>
      <c r="CHB2" s="1712"/>
      <c r="CHC2" s="1712"/>
      <c r="CHD2" s="1712"/>
      <c r="CHE2" s="1712"/>
      <c r="CHF2" s="1712"/>
      <c r="CHG2" s="1712"/>
      <c r="CHH2" s="1712"/>
      <c r="CHI2" s="1712"/>
      <c r="CHJ2" s="1712"/>
      <c r="CHK2" s="1712"/>
      <c r="CHL2" s="1712"/>
      <c r="CHM2" s="1712"/>
      <c r="CHN2" s="1712"/>
      <c r="CHO2" s="1712"/>
      <c r="CHP2" s="1712"/>
      <c r="CHQ2" s="1712"/>
      <c r="CHR2" s="1712"/>
      <c r="CHS2" s="1712"/>
      <c r="CHT2" s="1712"/>
      <c r="CHU2" s="1712"/>
      <c r="CHV2" s="1712"/>
      <c r="CHW2" s="1712"/>
      <c r="CHX2" s="1712"/>
      <c r="CHY2" s="1712"/>
      <c r="CHZ2" s="1712"/>
      <c r="CIA2" s="1712"/>
      <c r="CIB2" s="1712"/>
      <c r="CIC2" s="1712"/>
      <c r="CID2" s="1712"/>
      <c r="CIE2" s="1712"/>
      <c r="CIF2" s="1712"/>
      <c r="CIG2" s="1712"/>
      <c r="CIH2" s="1712"/>
      <c r="CII2" s="1712"/>
      <c r="CIJ2" s="1712"/>
      <c r="CIK2" s="1712"/>
      <c r="CIL2" s="1712"/>
      <c r="CIM2" s="1712"/>
      <c r="CIN2" s="1712"/>
      <c r="CIO2" s="1712"/>
      <c r="CIP2" s="1712"/>
      <c r="CIQ2" s="1712"/>
      <c r="CIR2" s="1712"/>
      <c r="CIS2" s="1712"/>
      <c r="CIT2" s="1712"/>
      <c r="CIU2" s="1712"/>
      <c r="CIV2" s="1712"/>
      <c r="CIW2" s="1712"/>
      <c r="CIX2" s="1712"/>
      <c r="CIY2" s="1712"/>
      <c r="CIZ2" s="1712"/>
      <c r="CJA2" s="1712"/>
      <c r="CJB2" s="1712"/>
      <c r="CJC2" s="1712"/>
      <c r="CJD2" s="1712"/>
      <c r="CJE2" s="1712"/>
      <c r="CJF2" s="1712"/>
      <c r="CJG2" s="1712"/>
      <c r="CJH2" s="1712"/>
      <c r="CJI2" s="1712"/>
      <c r="CJJ2" s="1712"/>
      <c r="CJK2" s="1712"/>
      <c r="CJL2" s="1712"/>
      <c r="CJM2" s="1712"/>
      <c r="CJN2" s="1712"/>
      <c r="CJO2" s="1712"/>
      <c r="CJP2" s="1712"/>
      <c r="CJQ2" s="1712"/>
      <c r="CJR2" s="1712"/>
      <c r="CJS2" s="1712"/>
      <c r="CJT2" s="1712"/>
      <c r="CJU2" s="1712"/>
      <c r="CJV2" s="1712"/>
      <c r="CJW2" s="1712"/>
      <c r="CJX2" s="1712"/>
      <c r="CJY2" s="1712"/>
      <c r="CJZ2" s="1712"/>
      <c r="CKA2" s="1712"/>
      <c r="CKB2" s="1712"/>
      <c r="CKC2" s="1712"/>
      <c r="CKD2" s="1712"/>
      <c r="CKE2" s="1712"/>
      <c r="CKF2" s="1712"/>
      <c r="CKG2" s="1712"/>
      <c r="CKH2" s="1712"/>
      <c r="CKI2" s="1712"/>
      <c r="CKJ2" s="1712"/>
      <c r="CKK2" s="1712"/>
      <c r="CKL2" s="1712"/>
      <c r="CKM2" s="1712"/>
      <c r="CKN2" s="1712"/>
      <c r="CKO2" s="1712"/>
      <c r="CKP2" s="1712"/>
      <c r="CKQ2" s="1712"/>
      <c r="CKR2" s="1712"/>
      <c r="CKS2" s="1712"/>
      <c r="CKT2" s="1712"/>
      <c r="CKU2" s="1712"/>
      <c r="CKV2" s="1712"/>
      <c r="CKW2" s="1712"/>
      <c r="CKX2" s="1712"/>
      <c r="CKY2" s="1712"/>
      <c r="CKZ2" s="1712"/>
      <c r="CLA2" s="1712"/>
      <c r="CLB2" s="1712"/>
      <c r="CLC2" s="1712"/>
      <c r="CLD2" s="1712"/>
      <c r="CLE2" s="1712"/>
      <c r="CLF2" s="1712"/>
      <c r="CLG2" s="1712"/>
      <c r="CLH2" s="1712"/>
      <c r="CLI2" s="1712"/>
      <c r="CLJ2" s="1712"/>
      <c r="CLK2" s="1712"/>
      <c r="CLL2" s="1712"/>
      <c r="CLM2" s="1712"/>
      <c r="CLN2" s="1712"/>
      <c r="CLO2" s="1712"/>
      <c r="CLP2" s="1712"/>
      <c r="CLQ2" s="1712"/>
      <c r="CLR2" s="1712"/>
      <c r="CLS2" s="1712"/>
      <c r="CLT2" s="1712"/>
      <c r="CLU2" s="1712"/>
      <c r="CLV2" s="1712"/>
      <c r="CLW2" s="1712"/>
      <c r="CLX2" s="1712"/>
      <c r="CLY2" s="1712"/>
      <c r="CLZ2" s="1712"/>
      <c r="CMA2" s="1712"/>
      <c r="CMB2" s="1712"/>
      <c r="CMC2" s="1712"/>
      <c r="CMD2" s="1712"/>
      <c r="CME2" s="1712"/>
      <c r="CMF2" s="1712"/>
      <c r="CMG2" s="1712"/>
      <c r="CMH2" s="1712"/>
      <c r="CMI2" s="1712"/>
      <c r="CMJ2" s="1712"/>
      <c r="CMK2" s="1712"/>
      <c r="CML2" s="1712"/>
      <c r="CMM2" s="1712"/>
      <c r="CMN2" s="1712"/>
      <c r="CMO2" s="1712"/>
      <c r="CMP2" s="1712"/>
      <c r="CMQ2" s="1712"/>
      <c r="CMR2" s="1712"/>
      <c r="CMS2" s="1712"/>
      <c r="CMT2" s="1712"/>
      <c r="CMU2" s="1712"/>
      <c r="CMV2" s="1712"/>
      <c r="CMW2" s="1712"/>
      <c r="CMX2" s="1712"/>
      <c r="CMY2" s="1712"/>
      <c r="CMZ2" s="1712"/>
      <c r="CNA2" s="1712"/>
      <c r="CNB2" s="1712"/>
      <c r="CNC2" s="1712"/>
      <c r="CND2" s="1712"/>
      <c r="CNE2" s="1712"/>
      <c r="CNF2" s="1712"/>
      <c r="CNG2" s="1712"/>
      <c r="CNH2" s="1712"/>
      <c r="CNI2" s="1712"/>
      <c r="CNJ2" s="1712"/>
      <c r="CNK2" s="1712"/>
      <c r="CNL2" s="1712"/>
      <c r="CNM2" s="1712"/>
      <c r="CNN2" s="1712"/>
      <c r="CNO2" s="1712"/>
      <c r="CNP2" s="1712"/>
      <c r="CNQ2" s="1712"/>
      <c r="CNR2" s="1712"/>
      <c r="CNS2" s="1712"/>
      <c r="CNT2" s="1712"/>
      <c r="CNU2" s="1712"/>
      <c r="CNV2" s="1712"/>
      <c r="CNW2" s="1712"/>
      <c r="CNX2" s="1712"/>
      <c r="CNY2" s="1712"/>
      <c r="CNZ2" s="1712"/>
      <c r="COA2" s="1712"/>
      <c r="COB2" s="1712"/>
      <c r="COC2" s="1712"/>
      <c r="COD2" s="1712"/>
      <c r="COE2" s="1712"/>
      <c r="COF2" s="1712"/>
      <c r="COG2" s="1712"/>
      <c r="COH2" s="1712"/>
      <c r="COI2" s="1712"/>
      <c r="COJ2" s="1712"/>
      <c r="COK2" s="1712"/>
      <c r="COL2" s="1712"/>
      <c r="COM2" s="1712"/>
      <c r="CON2" s="1712"/>
      <c r="COO2" s="1712"/>
      <c r="COP2" s="1712"/>
      <c r="COQ2" s="1712"/>
      <c r="COR2" s="1712"/>
      <c r="COS2" s="1712"/>
      <c r="COT2" s="1712"/>
      <c r="COU2" s="1712"/>
      <c r="COV2" s="1712"/>
      <c r="COW2" s="1712"/>
      <c r="COX2" s="1712"/>
      <c r="COY2" s="1712"/>
      <c r="COZ2" s="1712"/>
      <c r="CPA2" s="1712"/>
      <c r="CPB2" s="1712"/>
      <c r="CPC2" s="1712"/>
      <c r="CPD2" s="1712"/>
      <c r="CPE2" s="1712"/>
      <c r="CPF2" s="1712"/>
      <c r="CPG2" s="1712"/>
      <c r="CPH2" s="1712"/>
      <c r="CPI2" s="1712"/>
      <c r="CPJ2" s="1712"/>
      <c r="CPK2" s="1712"/>
      <c r="CPL2" s="1712"/>
      <c r="CPM2" s="1712"/>
      <c r="CPN2" s="1712"/>
      <c r="CPO2" s="1712"/>
      <c r="CPP2" s="1712"/>
      <c r="CPQ2" s="1712"/>
      <c r="CPR2" s="1712"/>
      <c r="CPS2" s="1712"/>
      <c r="CPT2" s="1712"/>
      <c r="CPU2" s="1712"/>
      <c r="CPV2" s="1712"/>
      <c r="CPW2" s="1712"/>
      <c r="CPX2" s="1712"/>
      <c r="CPY2" s="1712"/>
      <c r="CPZ2" s="1712"/>
      <c r="CQA2" s="1712"/>
      <c r="CQB2" s="1712"/>
      <c r="CQC2" s="1712"/>
      <c r="CQD2" s="1712"/>
      <c r="CQE2" s="1712"/>
      <c r="CQF2" s="1712"/>
      <c r="CQG2" s="1712"/>
      <c r="CQH2" s="1712"/>
      <c r="CQI2" s="1712"/>
      <c r="CQJ2" s="1712"/>
      <c r="CQK2" s="1712"/>
      <c r="CQL2" s="1712"/>
      <c r="CQM2" s="1712"/>
      <c r="CQN2" s="1712"/>
      <c r="CQO2" s="1712"/>
      <c r="CQP2" s="1712"/>
      <c r="CQQ2" s="1712"/>
      <c r="CQR2" s="1712"/>
      <c r="CQS2" s="1712"/>
      <c r="CQT2" s="1712"/>
      <c r="CQU2" s="1712"/>
      <c r="CQV2" s="1712"/>
      <c r="CQW2" s="1712"/>
      <c r="CQX2" s="1712"/>
      <c r="CQY2" s="1712"/>
      <c r="CQZ2" s="1712"/>
      <c r="CRA2" s="1712"/>
      <c r="CRB2" s="1712"/>
      <c r="CRC2" s="1712"/>
      <c r="CRD2" s="1712"/>
      <c r="CRE2" s="1712"/>
      <c r="CRF2" s="1712"/>
      <c r="CRG2" s="1712"/>
      <c r="CRH2" s="1712"/>
      <c r="CRI2" s="1712"/>
      <c r="CRJ2" s="1712"/>
      <c r="CRK2" s="1712"/>
      <c r="CRL2" s="1712"/>
      <c r="CRM2" s="1712"/>
      <c r="CRN2" s="1712"/>
      <c r="CRO2" s="1712"/>
      <c r="CRP2" s="1712"/>
      <c r="CRQ2" s="1712"/>
      <c r="CRR2" s="1712"/>
      <c r="CRS2" s="1712"/>
      <c r="CRT2" s="1712"/>
      <c r="CRU2" s="1712"/>
      <c r="CRV2" s="1712"/>
      <c r="CRW2" s="1712"/>
      <c r="CRX2" s="1712"/>
      <c r="CRY2" s="1712"/>
      <c r="CRZ2" s="1712"/>
      <c r="CSA2" s="1712"/>
      <c r="CSB2" s="1712"/>
      <c r="CSC2" s="1712"/>
      <c r="CSD2" s="1712"/>
      <c r="CSE2" s="1712"/>
      <c r="CSF2" s="1712"/>
      <c r="CSG2" s="1712"/>
      <c r="CSH2" s="1712"/>
      <c r="CSI2" s="1712"/>
      <c r="CSJ2" s="1712"/>
      <c r="CSK2" s="1712"/>
      <c r="CSL2" s="1712"/>
      <c r="CSM2" s="1712"/>
      <c r="CSN2" s="1712"/>
      <c r="CSO2" s="1712"/>
      <c r="CSP2" s="1712"/>
      <c r="CSQ2" s="1712"/>
      <c r="CSR2" s="1712"/>
      <c r="CSS2" s="1712"/>
      <c r="CST2" s="1712"/>
      <c r="CSU2" s="1712"/>
      <c r="CSV2" s="1712"/>
      <c r="CSW2" s="1712"/>
      <c r="CSX2" s="1712"/>
      <c r="CSY2" s="1712"/>
      <c r="CSZ2" s="1712"/>
      <c r="CTA2" s="1712"/>
      <c r="CTB2" s="1712"/>
      <c r="CTC2" s="1712"/>
      <c r="CTD2" s="1712"/>
      <c r="CTE2" s="1712"/>
      <c r="CTF2" s="1712"/>
      <c r="CTG2" s="1712"/>
      <c r="CTH2" s="1712"/>
      <c r="CTI2" s="1712"/>
      <c r="CTJ2" s="1712"/>
      <c r="CTK2" s="1712"/>
      <c r="CTL2" s="1712"/>
      <c r="CTM2" s="1712"/>
      <c r="CTN2" s="1712"/>
      <c r="CTO2" s="1712"/>
      <c r="CTP2" s="1712"/>
      <c r="CTQ2" s="1712"/>
      <c r="CTR2" s="1712"/>
      <c r="CTS2" s="1712"/>
      <c r="CTT2" s="1712"/>
      <c r="CTU2" s="1712"/>
      <c r="CTV2" s="1712"/>
      <c r="CTW2" s="1712"/>
      <c r="CTX2" s="1712"/>
      <c r="CTY2" s="1712"/>
      <c r="CTZ2" s="1712"/>
      <c r="CUA2" s="1712"/>
      <c r="CUB2" s="1712"/>
      <c r="CUC2" s="1712"/>
      <c r="CUD2" s="1712"/>
      <c r="CUE2" s="1712"/>
      <c r="CUF2" s="1712"/>
      <c r="CUG2" s="1712"/>
      <c r="CUH2" s="1712"/>
      <c r="CUI2" s="1712"/>
      <c r="CUJ2" s="1712"/>
      <c r="CUK2" s="1712"/>
      <c r="CUL2" s="1712"/>
      <c r="CUM2" s="1712"/>
      <c r="CUN2" s="1712"/>
      <c r="CUO2" s="1712"/>
      <c r="CUP2" s="1712"/>
      <c r="CUQ2" s="1712"/>
      <c r="CUR2" s="1712"/>
      <c r="CUS2" s="1712"/>
      <c r="CUT2" s="1712"/>
      <c r="CUU2" s="1712"/>
      <c r="CUV2" s="1712"/>
      <c r="CUW2" s="1712"/>
      <c r="CUX2" s="1712"/>
      <c r="CUY2" s="1712"/>
      <c r="CUZ2" s="1712"/>
      <c r="CVA2" s="1712"/>
      <c r="CVB2" s="1712"/>
      <c r="CVC2" s="1712"/>
      <c r="CVD2" s="1712"/>
      <c r="CVE2" s="1712"/>
      <c r="CVF2" s="1712"/>
      <c r="CVG2" s="1712"/>
      <c r="CVH2" s="1712"/>
      <c r="CVI2" s="1712"/>
      <c r="CVJ2" s="1712"/>
      <c r="CVK2" s="1712"/>
      <c r="CVL2" s="1712"/>
      <c r="CVM2" s="1712"/>
      <c r="CVN2" s="1712"/>
      <c r="CVO2" s="1712"/>
      <c r="CVP2" s="1712"/>
      <c r="CVQ2" s="1712"/>
      <c r="CVR2" s="1712"/>
      <c r="CVS2" s="1712"/>
      <c r="CVT2" s="1712"/>
      <c r="CVU2" s="1712"/>
      <c r="CVV2" s="1712"/>
      <c r="CVW2" s="1712"/>
      <c r="CVX2" s="1712"/>
      <c r="CVY2" s="1712"/>
      <c r="CVZ2" s="1712"/>
      <c r="CWA2" s="1712"/>
      <c r="CWB2" s="1712"/>
      <c r="CWC2" s="1712"/>
      <c r="CWD2" s="1712"/>
      <c r="CWE2" s="1712"/>
      <c r="CWF2" s="1712"/>
      <c r="CWG2" s="1712"/>
      <c r="CWH2" s="1712"/>
      <c r="CWI2" s="1712"/>
      <c r="CWJ2" s="1712"/>
      <c r="CWK2" s="1712"/>
      <c r="CWL2" s="1712"/>
      <c r="CWM2" s="1712"/>
      <c r="CWN2" s="1712"/>
      <c r="CWO2" s="1712"/>
      <c r="CWP2" s="1712"/>
      <c r="CWQ2" s="1712"/>
      <c r="CWR2" s="1712"/>
      <c r="CWS2" s="1712"/>
      <c r="CWT2" s="1712"/>
      <c r="CWU2" s="1712"/>
      <c r="CWV2" s="1712"/>
      <c r="CWW2" s="1712"/>
      <c r="CWX2" s="1712"/>
      <c r="CWY2" s="1712"/>
      <c r="CWZ2" s="1712"/>
      <c r="CXA2" s="1712"/>
      <c r="CXB2" s="1712"/>
      <c r="CXC2" s="1712"/>
      <c r="CXD2" s="1712"/>
      <c r="CXE2" s="1712"/>
      <c r="CXF2" s="1712"/>
      <c r="CXG2" s="1712"/>
      <c r="CXH2" s="1712"/>
      <c r="CXI2" s="1712"/>
      <c r="CXJ2" s="1712"/>
      <c r="CXK2" s="1712"/>
      <c r="CXL2" s="1712"/>
      <c r="CXM2" s="1712"/>
      <c r="CXN2" s="1712"/>
      <c r="CXO2" s="1712"/>
      <c r="CXP2" s="1712"/>
      <c r="CXQ2" s="1712"/>
      <c r="CXR2" s="1712"/>
      <c r="CXS2" s="1712"/>
      <c r="CXT2" s="1712"/>
      <c r="CXU2" s="1712"/>
      <c r="CXV2" s="1712"/>
      <c r="CXW2" s="1712"/>
      <c r="CXX2" s="1712"/>
      <c r="CXY2" s="1712"/>
      <c r="CXZ2" s="1712"/>
      <c r="CYA2" s="1712"/>
      <c r="CYB2" s="1712"/>
      <c r="CYC2" s="1712"/>
      <c r="CYD2" s="1712"/>
      <c r="CYE2" s="1712"/>
      <c r="CYF2" s="1712"/>
      <c r="CYG2" s="1712"/>
      <c r="CYH2" s="1712"/>
      <c r="CYI2" s="1712"/>
      <c r="CYJ2" s="1712"/>
      <c r="CYK2" s="1712"/>
      <c r="CYL2" s="1712"/>
      <c r="CYM2" s="1712"/>
      <c r="CYN2" s="1712"/>
      <c r="CYO2" s="1712"/>
      <c r="CYP2" s="1712"/>
      <c r="CYQ2" s="1712"/>
      <c r="CYR2" s="1712"/>
      <c r="CYS2" s="1712"/>
      <c r="CYT2" s="1712"/>
      <c r="CYU2" s="1712"/>
      <c r="CYV2" s="1712"/>
      <c r="CYW2" s="1712"/>
      <c r="CYX2" s="1712"/>
      <c r="CYY2" s="1712"/>
      <c r="CYZ2" s="1712"/>
      <c r="CZA2" s="1712"/>
      <c r="CZB2" s="1712"/>
      <c r="CZC2" s="1712"/>
      <c r="CZD2" s="1712"/>
      <c r="CZE2" s="1712"/>
      <c r="CZF2" s="1712"/>
      <c r="CZG2" s="1712"/>
      <c r="CZH2" s="1712"/>
      <c r="CZI2" s="1712"/>
      <c r="CZJ2" s="1712"/>
      <c r="CZK2" s="1712"/>
      <c r="CZL2" s="1712"/>
      <c r="CZM2" s="1712"/>
      <c r="CZN2" s="1712"/>
      <c r="CZO2" s="1712"/>
      <c r="CZP2" s="1712"/>
      <c r="CZQ2" s="1712"/>
      <c r="CZR2" s="1712"/>
      <c r="CZS2" s="1712"/>
      <c r="CZT2" s="1712"/>
      <c r="CZU2" s="1712"/>
      <c r="CZV2" s="1712"/>
      <c r="CZW2" s="1712"/>
      <c r="CZX2" s="1712"/>
      <c r="CZY2" s="1712"/>
      <c r="CZZ2" s="1712"/>
      <c r="DAA2" s="1712"/>
      <c r="DAB2" s="1712"/>
      <c r="DAC2" s="1712"/>
      <c r="DAD2" s="1712"/>
      <c r="DAE2" s="1712"/>
      <c r="DAF2" s="1712"/>
      <c r="DAG2" s="1712"/>
      <c r="DAH2" s="1712"/>
      <c r="DAI2" s="1712"/>
      <c r="DAJ2" s="1712"/>
      <c r="DAK2" s="1712"/>
      <c r="DAL2" s="1712"/>
      <c r="DAM2" s="1712"/>
      <c r="DAN2" s="1712"/>
      <c r="DAO2" s="1712"/>
      <c r="DAP2" s="1712"/>
      <c r="DAQ2" s="1712"/>
      <c r="DAR2" s="1712"/>
      <c r="DAS2" s="1712"/>
      <c r="DAT2" s="1712"/>
      <c r="DAU2" s="1712"/>
      <c r="DAV2" s="1712"/>
      <c r="DAW2" s="1712"/>
      <c r="DAX2" s="1712"/>
      <c r="DAY2" s="1712"/>
      <c r="DAZ2" s="1712"/>
      <c r="DBA2" s="1712"/>
      <c r="DBB2" s="1712"/>
      <c r="DBC2" s="1712"/>
      <c r="DBD2" s="1712"/>
      <c r="DBE2" s="1712"/>
      <c r="DBF2" s="1712"/>
      <c r="DBG2" s="1712"/>
      <c r="DBH2" s="1712"/>
      <c r="DBI2" s="1712"/>
      <c r="DBJ2" s="1712"/>
      <c r="DBK2" s="1712"/>
      <c r="DBL2" s="1712"/>
      <c r="DBM2" s="1712"/>
      <c r="DBN2" s="1712"/>
      <c r="DBO2" s="1712"/>
      <c r="DBP2" s="1712"/>
      <c r="DBQ2" s="1712"/>
      <c r="DBR2" s="1712"/>
      <c r="DBS2" s="1712"/>
      <c r="DBT2" s="1712"/>
      <c r="DBU2" s="1712"/>
      <c r="DBV2" s="1712"/>
      <c r="DBW2" s="1712"/>
      <c r="DBX2" s="1712"/>
      <c r="DBY2" s="1712"/>
      <c r="DBZ2" s="1712"/>
      <c r="DCA2" s="1712"/>
      <c r="DCB2" s="1712"/>
      <c r="DCC2" s="1712"/>
      <c r="DCD2" s="1712"/>
      <c r="DCE2" s="1712"/>
      <c r="DCF2" s="1712"/>
      <c r="DCG2" s="1712"/>
      <c r="DCH2" s="1712"/>
      <c r="DCI2" s="1712"/>
      <c r="DCJ2" s="1712"/>
      <c r="DCK2" s="1712"/>
      <c r="DCL2" s="1712"/>
      <c r="DCM2" s="1712"/>
      <c r="DCN2" s="1712"/>
      <c r="DCO2" s="1712"/>
      <c r="DCP2" s="1712"/>
      <c r="DCQ2" s="1712"/>
      <c r="DCR2" s="1712"/>
      <c r="DCS2" s="1712"/>
      <c r="DCT2" s="1712"/>
      <c r="DCU2" s="1712"/>
      <c r="DCV2" s="1712"/>
      <c r="DCW2" s="1712"/>
      <c r="DCX2" s="1712"/>
      <c r="DCY2" s="1712"/>
      <c r="DCZ2" s="1712"/>
      <c r="DDA2" s="1712"/>
      <c r="DDB2" s="1712"/>
      <c r="DDC2" s="1712"/>
      <c r="DDD2" s="1712"/>
      <c r="DDE2" s="1712"/>
      <c r="DDF2" s="1712"/>
      <c r="DDG2" s="1712"/>
      <c r="DDH2" s="1712"/>
      <c r="DDI2" s="1712"/>
      <c r="DDJ2" s="1712"/>
      <c r="DDK2" s="1712"/>
      <c r="DDL2" s="1712"/>
      <c r="DDM2" s="1712"/>
      <c r="DDN2" s="1712"/>
      <c r="DDO2" s="1712"/>
      <c r="DDP2" s="1712"/>
      <c r="DDQ2" s="1712"/>
      <c r="DDR2" s="1712"/>
      <c r="DDS2" s="1712"/>
      <c r="DDT2" s="1712"/>
      <c r="DDU2" s="1712"/>
      <c r="DDV2" s="1712"/>
      <c r="DDW2" s="1712"/>
      <c r="DDX2" s="1712"/>
      <c r="DDY2" s="1712"/>
      <c r="DDZ2" s="1712"/>
      <c r="DEA2" s="1712"/>
      <c r="DEB2" s="1712"/>
      <c r="DEC2" s="1712"/>
      <c r="DED2" s="1712"/>
      <c r="DEE2" s="1712"/>
      <c r="DEF2" s="1712"/>
      <c r="DEG2" s="1712"/>
      <c r="DEH2" s="1712"/>
      <c r="DEI2" s="1712"/>
      <c r="DEJ2" s="1712"/>
      <c r="DEK2" s="1712"/>
      <c r="DEL2" s="1712"/>
      <c r="DEM2" s="1712"/>
      <c r="DEN2" s="1712"/>
      <c r="DEO2" s="1712"/>
      <c r="DEP2" s="1712"/>
      <c r="DEQ2" s="1712"/>
      <c r="DER2" s="1712"/>
      <c r="DES2" s="1712"/>
      <c r="DET2" s="1712"/>
      <c r="DEU2" s="1712"/>
      <c r="DEV2" s="1712"/>
      <c r="DEW2" s="1712"/>
      <c r="DEX2" s="1712"/>
      <c r="DEY2" s="1712"/>
      <c r="DEZ2" s="1712"/>
      <c r="DFA2" s="1712"/>
      <c r="DFB2" s="1712"/>
      <c r="DFC2" s="1712"/>
      <c r="DFD2" s="1712"/>
      <c r="DFE2" s="1712"/>
      <c r="DFF2" s="1712"/>
      <c r="DFG2" s="1712"/>
      <c r="DFH2" s="1712"/>
      <c r="DFI2" s="1712"/>
      <c r="DFJ2" s="1712"/>
      <c r="DFK2" s="1712"/>
      <c r="DFL2" s="1712"/>
      <c r="DFM2" s="1712"/>
      <c r="DFN2" s="1712"/>
      <c r="DFO2" s="1712"/>
      <c r="DFP2" s="1712"/>
      <c r="DFQ2" s="1712"/>
      <c r="DFR2" s="1712"/>
      <c r="DFS2" s="1712"/>
      <c r="DFT2" s="1712"/>
      <c r="DFU2" s="1712"/>
      <c r="DFV2" s="1712"/>
      <c r="DFW2" s="1712"/>
      <c r="DFX2" s="1712"/>
      <c r="DFY2" s="1712"/>
      <c r="DFZ2" s="1712"/>
      <c r="DGA2" s="1712"/>
      <c r="DGB2" s="1712"/>
      <c r="DGC2" s="1712"/>
      <c r="DGD2" s="1712"/>
      <c r="DGE2" s="1712"/>
      <c r="DGF2" s="1712"/>
      <c r="DGG2" s="1712"/>
      <c r="DGH2" s="1712"/>
      <c r="DGI2" s="1712"/>
      <c r="DGJ2" s="1712"/>
      <c r="DGK2" s="1712"/>
      <c r="DGL2" s="1712"/>
      <c r="DGM2" s="1712"/>
      <c r="DGN2" s="1712"/>
      <c r="DGO2" s="1712"/>
      <c r="DGP2" s="1712"/>
      <c r="DGQ2" s="1712"/>
      <c r="DGR2" s="1712"/>
      <c r="DGS2" s="1712"/>
      <c r="DGT2" s="1712"/>
      <c r="DGU2" s="1712"/>
      <c r="DGV2" s="1712"/>
      <c r="DGW2" s="1712"/>
      <c r="DGX2" s="1712"/>
      <c r="DGY2" s="1712"/>
      <c r="DGZ2" s="1712"/>
      <c r="DHA2" s="1712"/>
      <c r="DHB2" s="1712"/>
      <c r="DHC2" s="1712"/>
      <c r="DHD2" s="1712"/>
      <c r="DHE2" s="1712"/>
      <c r="DHF2" s="1712"/>
      <c r="DHG2" s="1712"/>
      <c r="DHH2" s="1712"/>
      <c r="DHI2" s="1712"/>
      <c r="DHJ2" s="1712"/>
      <c r="DHK2" s="1712"/>
      <c r="DHL2" s="1712"/>
      <c r="DHM2" s="1712"/>
      <c r="DHN2" s="1712"/>
      <c r="DHO2" s="1712"/>
      <c r="DHP2" s="1712"/>
      <c r="DHQ2" s="1712"/>
      <c r="DHR2" s="1712"/>
      <c r="DHS2" s="1712"/>
      <c r="DHT2" s="1712"/>
      <c r="DHU2" s="1712"/>
      <c r="DHV2" s="1712"/>
      <c r="DHW2" s="1712"/>
      <c r="DHX2" s="1712"/>
      <c r="DHY2" s="1712"/>
      <c r="DHZ2" s="1712"/>
      <c r="DIA2" s="1712"/>
      <c r="DIB2" s="1712"/>
      <c r="DIC2" s="1712"/>
      <c r="DID2" s="1712"/>
      <c r="DIE2" s="1712"/>
      <c r="DIF2" s="1712"/>
      <c r="DIG2" s="1712"/>
      <c r="DIH2" s="1712"/>
      <c r="DII2" s="1712"/>
      <c r="DIJ2" s="1712"/>
      <c r="DIK2" s="1712"/>
      <c r="DIL2" s="1712"/>
      <c r="DIM2" s="1712"/>
      <c r="DIN2" s="1712"/>
      <c r="DIO2" s="1712"/>
      <c r="DIP2" s="1712"/>
      <c r="DIQ2" s="1712"/>
      <c r="DIR2" s="1712"/>
      <c r="DIS2" s="1712"/>
      <c r="DIT2" s="1712"/>
      <c r="DIU2" s="1712"/>
      <c r="DIV2" s="1712"/>
      <c r="DIW2" s="1712"/>
      <c r="DIX2" s="1712"/>
      <c r="DIY2" s="1712"/>
      <c r="DIZ2" s="1712"/>
      <c r="DJA2" s="1712"/>
      <c r="DJB2" s="1712"/>
      <c r="DJC2" s="1712"/>
      <c r="DJD2" s="1712"/>
      <c r="DJE2" s="1712"/>
      <c r="DJF2" s="1712"/>
      <c r="DJG2" s="1712"/>
      <c r="DJH2" s="1712"/>
      <c r="DJI2" s="1712"/>
      <c r="DJJ2" s="1712"/>
      <c r="DJK2" s="1712"/>
      <c r="DJL2" s="1712"/>
      <c r="DJM2" s="1712"/>
      <c r="DJN2" s="1712"/>
      <c r="DJO2" s="1712"/>
      <c r="DJP2" s="1712"/>
      <c r="DJQ2" s="1712"/>
      <c r="DJR2" s="1712"/>
      <c r="DJS2" s="1712"/>
      <c r="DJT2" s="1712"/>
      <c r="DJU2" s="1712"/>
      <c r="DJV2" s="1712"/>
      <c r="DJW2" s="1712"/>
      <c r="DJX2" s="1712"/>
      <c r="DJY2" s="1712"/>
      <c r="DJZ2" s="1712"/>
      <c r="DKA2" s="1712"/>
      <c r="DKB2" s="1712"/>
      <c r="DKC2" s="1712"/>
      <c r="DKD2" s="1712"/>
      <c r="DKE2" s="1712"/>
      <c r="DKF2" s="1712"/>
      <c r="DKG2" s="1712"/>
      <c r="DKH2" s="1712"/>
      <c r="DKI2" s="1712"/>
      <c r="DKJ2" s="1712"/>
      <c r="DKK2" s="1712"/>
      <c r="DKL2" s="1712"/>
      <c r="DKM2" s="1712"/>
      <c r="DKN2" s="1712"/>
      <c r="DKO2" s="1712"/>
      <c r="DKP2" s="1712"/>
      <c r="DKQ2" s="1712"/>
      <c r="DKR2" s="1712"/>
      <c r="DKS2" s="1712"/>
      <c r="DKT2" s="1712"/>
      <c r="DKU2" s="1712"/>
      <c r="DKV2" s="1712"/>
      <c r="DKW2" s="1712"/>
      <c r="DKX2" s="1712"/>
      <c r="DKY2" s="1712"/>
      <c r="DKZ2" s="1712"/>
      <c r="DLA2" s="1712"/>
      <c r="DLB2" s="1712"/>
      <c r="DLC2" s="1712"/>
      <c r="DLD2" s="1712"/>
      <c r="DLE2" s="1712"/>
      <c r="DLF2" s="1712"/>
      <c r="DLG2" s="1712"/>
      <c r="DLH2" s="1712"/>
      <c r="DLI2" s="1712"/>
      <c r="DLJ2" s="1712"/>
      <c r="DLK2" s="1712"/>
      <c r="DLL2" s="1712"/>
      <c r="DLM2" s="1712"/>
      <c r="DLN2" s="1712"/>
      <c r="DLO2" s="1712"/>
      <c r="DLP2" s="1712"/>
      <c r="DLQ2" s="1712"/>
      <c r="DLR2" s="1712"/>
      <c r="DLS2" s="1712"/>
      <c r="DLT2" s="1712"/>
      <c r="DLU2" s="1712"/>
      <c r="DLV2" s="1712"/>
      <c r="DLW2" s="1712"/>
      <c r="DLX2" s="1712"/>
      <c r="DLY2" s="1712"/>
      <c r="DLZ2" s="1712"/>
      <c r="DMA2" s="1712"/>
      <c r="DMB2" s="1712"/>
      <c r="DMC2" s="1712"/>
      <c r="DMD2" s="1712"/>
      <c r="DME2" s="1712"/>
      <c r="DMF2" s="1712"/>
      <c r="DMG2" s="1712"/>
      <c r="DMH2" s="1712"/>
      <c r="DMI2" s="1712"/>
      <c r="DMJ2" s="1712"/>
      <c r="DMK2" s="1712"/>
      <c r="DML2" s="1712"/>
      <c r="DMM2" s="1712"/>
      <c r="DMN2" s="1712"/>
      <c r="DMO2" s="1712"/>
      <c r="DMP2" s="1712"/>
      <c r="DMQ2" s="1712"/>
      <c r="DMR2" s="1712"/>
      <c r="DMS2" s="1712"/>
      <c r="DMT2" s="1712"/>
      <c r="DMU2" s="1712"/>
      <c r="DMV2" s="1712"/>
      <c r="DMW2" s="1712"/>
      <c r="DMX2" s="1712"/>
      <c r="DMY2" s="1712"/>
      <c r="DMZ2" s="1712"/>
      <c r="DNA2" s="1712"/>
      <c r="DNB2" s="1712"/>
      <c r="DNC2" s="1712"/>
      <c r="DND2" s="1712"/>
      <c r="DNE2" s="1712"/>
      <c r="DNF2" s="1712"/>
      <c r="DNG2" s="1712"/>
      <c r="DNH2" s="1712"/>
      <c r="DNI2" s="1712"/>
      <c r="DNJ2" s="1712"/>
      <c r="DNK2" s="1712"/>
      <c r="DNL2" s="1712"/>
      <c r="DNM2" s="1712"/>
      <c r="DNN2" s="1712"/>
      <c r="DNO2" s="1712"/>
      <c r="DNP2" s="1712"/>
      <c r="DNQ2" s="1712"/>
      <c r="DNR2" s="1712"/>
      <c r="DNS2" s="1712"/>
      <c r="DNT2" s="1712"/>
      <c r="DNU2" s="1712"/>
      <c r="DNV2" s="1712"/>
      <c r="DNW2" s="1712"/>
      <c r="DNX2" s="1712"/>
      <c r="DNY2" s="1712"/>
      <c r="DNZ2" s="1712"/>
      <c r="DOA2" s="1712"/>
      <c r="DOB2" s="1712"/>
      <c r="DOC2" s="1712"/>
      <c r="DOD2" s="1712"/>
      <c r="DOE2" s="1712"/>
      <c r="DOF2" s="1712"/>
      <c r="DOG2" s="1712"/>
      <c r="DOH2" s="1712"/>
      <c r="DOI2" s="1712"/>
      <c r="DOJ2" s="1712"/>
      <c r="DOK2" s="1712"/>
      <c r="DOL2" s="1712"/>
      <c r="DOM2" s="1712"/>
      <c r="DON2" s="1712"/>
      <c r="DOO2" s="1712"/>
      <c r="DOP2" s="1712"/>
      <c r="DOQ2" s="1712"/>
      <c r="DOR2" s="1712"/>
      <c r="DOS2" s="1712"/>
      <c r="DOT2" s="1712"/>
      <c r="DOU2" s="1712"/>
      <c r="DOV2" s="1712"/>
      <c r="DOW2" s="1712"/>
      <c r="DOX2" s="1712"/>
      <c r="DOY2" s="1712"/>
      <c r="DOZ2" s="1712"/>
      <c r="DPA2" s="1712"/>
      <c r="DPB2" s="1712"/>
      <c r="DPC2" s="1712"/>
      <c r="DPD2" s="1712"/>
      <c r="DPE2" s="1712"/>
      <c r="DPF2" s="1712"/>
      <c r="DPG2" s="1712"/>
      <c r="DPH2" s="1712"/>
      <c r="DPI2" s="1712"/>
      <c r="DPJ2" s="1712"/>
      <c r="DPK2" s="1712"/>
      <c r="DPL2" s="1712"/>
      <c r="DPM2" s="1712"/>
      <c r="DPN2" s="1712"/>
      <c r="DPO2" s="1712"/>
      <c r="DPP2" s="1712"/>
      <c r="DPQ2" s="1712"/>
      <c r="DPR2" s="1712"/>
      <c r="DPS2" s="1712"/>
      <c r="DPT2" s="1712"/>
      <c r="DPU2" s="1712"/>
      <c r="DPV2" s="1712"/>
      <c r="DPW2" s="1712"/>
      <c r="DPX2" s="1712"/>
      <c r="DPY2" s="1712"/>
      <c r="DPZ2" s="1712"/>
      <c r="DQA2" s="1712"/>
      <c r="DQB2" s="1712"/>
      <c r="DQC2" s="1712"/>
      <c r="DQD2" s="1712"/>
      <c r="DQE2" s="1712"/>
      <c r="DQF2" s="1712"/>
      <c r="DQG2" s="1712"/>
      <c r="DQH2" s="1712"/>
      <c r="DQI2" s="1712"/>
      <c r="DQJ2" s="1712"/>
      <c r="DQK2" s="1712"/>
      <c r="DQL2" s="1712"/>
      <c r="DQM2" s="1712"/>
      <c r="DQN2" s="1712"/>
      <c r="DQO2" s="1712"/>
      <c r="DQP2" s="1712"/>
      <c r="DQQ2" s="1712"/>
      <c r="DQR2" s="1712"/>
      <c r="DQS2" s="1712"/>
      <c r="DQT2" s="1712"/>
      <c r="DQU2" s="1712"/>
      <c r="DQV2" s="1712"/>
      <c r="DQW2" s="1712"/>
      <c r="DQX2" s="1712"/>
      <c r="DQY2" s="1712"/>
      <c r="DQZ2" s="1712"/>
      <c r="DRA2" s="1712"/>
      <c r="DRB2" s="1712"/>
      <c r="DRC2" s="1712"/>
      <c r="DRD2" s="1712"/>
      <c r="DRE2" s="1712"/>
      <c r="DRF2" s="1712"/>
      <c r="DRG2" s="1712"/>
      <c r="DRH2" s="1712"/>
      <c r="DRI2" s="1712"/>
      <c r="DRJ2" s="1712"/>
      <c r="DRK2" s="1712"/>
      <c r="DRL2" s="1712"/>
      <c r="DRM2" s="1712"/>
      <c r="DRN2" s="1712"/>
      <c r="DRO2" s="1712"/>
      <c r="DRP2" s="1712"/>
      <c r="DRQ2" s="1712"/>
      <c r="DRR2" s="1712"/>
      <c r="DRS2" s="1712"/>
      <c r="DRT2" s="1712"/>
      <c r="DRU2" s="1712"/>
      <c r="DRV2" s="1712"/>
      <c r="DRW2" s="1712"/>
      <c r="DRX2" s="1712"/>
      <c r="DRY2" s="1712"/>
      <c r="DRZ2" s="1712"/>
      <c r="DSA2" s="1712"/>
      <c r="DSB2" s="1712"/>
      <c r="DSC2" s="1712"/>
      <c r="DSD2" s="1712"/>
      <c r="DSE2" s="1712"/>
      <c r="DSF2" s="1712"/>
      <c r="DSG2" s="1712"/>
      <c r="DSH2" s="1712"/>
      <c r="DSI2" s="1712"/>
      <c r="DSJ2" s="1712"/>
      <c r="DSK2" s="1712"/>
      <c r="DSL2" s="1712"/>
      <c r="DSM2" s="1712"/>
      <c r="DSN2" s="1712"/>
      <c r="DSO2" s="1712"/>
      <c r="DSP2" s="1712"/>
      <c r="DSQ2" s="1712"/>
      <c r="DSR2" s="1712"/>
      <c r="DSS2" s="1712"/>
      <c r="DST2" s="1712"/>
      <c r="DSU2" s="1712"/>
      <c r="DSV2" s="1712"/>
      <c r="DSW2" s="1712"/>
      <c r="DSX2" s="1712"/>
      <c r="DSY2" s="1712"/>
      <c r="DSZ2" s="1712"/>
      <c r="DTA2" s="1712"/>
      <c r="DTB2" s="1712"/>
      <c r="DTC2" s="1712"/>
      <c r="DTD2" s="1712"/>
      <c r="DTE2" s="1712"/>
      <c r="DTF2" s="1712"/>
      <c r="DTG2" s="1712"/>
      <c r="DTH2" s="1712"/>
      <c r="DTI2" s="1712"/>
      <c r="DTJ2" s="1712"/>
      <c r="DTK2" s="1712"/>
      <c r="DTL2" s="1712"/>
      <c r="DTM2" s="1712"/>
      <c r="DTN2" s="1712"/>
      <c r="DTO2" s="1712"/>
      <c r="DTP2" s="1712"/>
      <c r="DTQ2" s="1712"/>
      <c r="DTR2" s="1712"/>
      <c r="DTS2" s="1712"/>
      <c r="DTT2" s="1712"/>
      <c r="DTU2" s="1712"/>
      <c r="DTV2" s="1712"/>
      <c r="DTW2" s="1712"/>
      <c r="DTX2" s="1712"/>
      <c r="DTY2" s="1712"/>
      <c r="DTZ2" s="1712"/>
      <c r="DUA2" s="1712"/>
      <c r="DUB2" s="1712"/>
      <c r="DUC2" s="1712"/>
      <c r="DUD2" s="1712"/>
      <c r="DUE2" s="1712"/>
      <c r="DUF2" s="1712"/>
      <c r="DUG2" s="1712"/>
      <c r="DUH2" s="1712"/>
      <c r="DUI2" s="1712"/>
      <c r="DUJ2" s="1712"/>
      <c r="DUK2" s="1712"/>
      <c r="DUL2" s="1712"/>
      <c r="DUM2" s="1712"/>
      <c r="DUN2" s="1712"/>
      <c r="DUO2" s="1712"/>
      <c r="DUP2" s="1712"/>
      <c r="DUQ2" s="1712"/>
      <c r="DUR2" s="1712"/>
      <c r="DUS2" s="1712"/>
      <c r="DUT2" s="1712"/>
      <c r="DUU2" s="1712"/>
      <c r="DUV2" s="1712"/>
      <c r="DUW2" s="1712"/>
      <c r="DUX2" s="1712"/>
      <c r="DUY2" s="1712"/>
      <c r="DUZ2" s="1712"/>
      <c r="DVA2" s="1712"/>
      <c r="DVB2" s="1712"/>
      <c r="DVC2" s="1712"/>
      <c r="DVD2" s="1712"/>
      <c r="DVE2" s="1712"/>
      <c r="DVF2" s="1712"/>
      <c r="DVG2" s="1712"/>
      <c r="DVH2" s="1712"/>
      <c r="DVI2" s="1712"/>
      <c r="DVJ2" s="1712"/>
      <c r="DVK2" s="1712"/>
      <c r="DVL2" s="1712"/>
      <c r="DVM2" s="1712"/>
      <c r="DVN2" s="1712"/>
      <c r="DVO2" s="1712"/>
      <c r="DVP2" s="1712"/>
      <c r="DVQ2" s="1712"/>
      <c r="DVR2" s="1712"/>
      <c r="DVS2" s="1712"/>
      <c r="DVT2" s="1712"/>
      <c r="DVU2" s="1712"/>
      <c r="DVV2" s="1712"/>
      <c r="DVW2" s="1712"/>
      <c r="DVX2" s="1712"/>
      <c r="DVY2" s="1712"/>
      <c r="DVZ2" s="1712"/>
      <c r="DWA2" s="1712"/>
      <c r="DWB2" s="1712"/>
      <c r="DWC2" s="1712"/>
      <c r="DWD2" s="1712"/>
      <c r="DWE2" s="1712"/>
      <c r="DWF2" s="1712"/>
      <c r="DWG2" s="1712"/>
      <c r="DWH2" s="1712"/>
      <c r="DWI2" s="1712"/>
      <c r="DWJ2" s="1712"/>
      <c r="DWK2" s="1712"/>
      <c r="DWL2" s="1712"/>
      <c r="DWM2" s="1712"/>
      <c r="DWN2" s="1712"/>
      <c r="DWO2" s="1712"/>
      <c r="DWP2" s="1712"/>
      <c r="DWQ2" s="1712"/>
      <c r="DWR2" s="1712"/>
      <c r="DWS2" s="1712"/>
      <c r="DWT2" s="1712"/>
      <c r="DWU2" s="1712"/>
      <c r="DWV2" s="1712"/>
      <c r="DWW2" s="1712"/>
      <c r="DWX2" s="1712"/>
      <c r="DWY2" s="1712"/>
      <c r="DWZ2" s="1712"/>
      <c r="DXA2" s="1712"/>
      <c r="DXB2" s="1712"/>
      <c r="DXC2" s="1712"/>
      <c r="DXD2" s="1712"/>
      <c r="DXE2" s="1712"/>
      <c r="DXF2" s="1712"/>
      <c r="DXG2" s="1712"/>
      <c r="DXH2" s="1712"/>
      <c r="DXI2" s="1712"/>
      <c r="DXJ2" s="1712"/>
      <c r="DXK2" s="1712"/>
      <c r="DXL2" s="1712"/>
      <c r="DXM2" s="1712"/>
      <c r="DXN2" s="1712"/>
      <c r="DXO2" s="1712"/>
      <c r="DXP2" s="1712"/>
      <c r="DXQ2" s="1712"/>
      <c r="DXR2" s="1712"/>
      <c r="DXS2" s="1712"/>
      <c r="DXT2" s="1712"/>
      <c r="DXU2" s="1712"/>
      <c r="DXV2" s="1712"/>
      <c r="DXW2" s="1712"/>
      <c r="DXX2" s="1712"/>
      <c r="DXY2" s="1712"/>
      <c r="DXZ2" s="1712"/>
      <c r="DYA2" s="1712"/>
      <c r="DYB2" s="1712"/>
      <c r="DYC2" s="1712"/>
      <c r="DYD2" s="1712"/>
      <c r="DYE2" s="1712"/>
      <c r="DYF2" s="1712"/>
      <c r="DYG2" s="1712"/>
      <c r="DYH2" s="1712"/>
      <c r="DYI2" s="1712"/>
      <c r="DYJ2" s="1712"/>
      <c r="DYK2" s="1712"/>
      <c r="DYL2" s="1712"/>
      <c r="DYM2" s="1712"/>
      <c r="DYN2" s="1712"/>
      <c r="DYO2" s="1712"/>
      <c r="DYP2" s="1712"/>
      <c r="DYQ2" s="1712"/>
      <c r="DYR2" s="1712"/>
      <c r="DYS2" s="1712"/>
      <c r="DYT2" s="1712"/>
      <c r="DYU2" s="1712"/>
      <c r="DYV2" s="1712"/>
      <c r="DYW2" s="1712"/>
      <c r="DYX2" s="1712"/>
      <c r="DYY2" s="1712"/>
      <c r="DYZ2" s="1712"/>
      <c r="DZA2" s="1712"/>
      <c r="DZB2" s="1712"/>
      <c r="DZC2" s="1712"/>
      <c r="DZD2" s="1712"/>
      <c r="DZE2" s="1712"/>
      <c r="DZF2" s="1712"/>
      <c r="DZG2" s="1712"/>
      <c r="DZH2" s="1712"/>
      <c r="DZI2" s="1712"/>
      <c r="DZJ2" s="1712"/>
      <c r="DZK2" s="1712"/>
      <c r="DZL2" s="1712"/>
      <c r="DZM2" s="1712"/>
      <c r="DZN2" s="1712"/>
      <c r="DZO2" s="1712"/>
      <c r="DZP2" s="1712"/>
      <c r="DZQ2" s="1712"/>
      <c r="DZR2" s="1712"/>
      <c r="DZS2" s="1712"/>
      <c r="DZT2" s="1712"/>
      <c r="DZU2" s="1712"/>
      <c r="DZV2" s="1712"/>
      <c r="DZW2" s="1712"/>
      <c r="DZX2" s="1712"/>
      <c r="DZY2" s="1712"/>
      <c r="DZZ2" s="1712"/>
      <c r="EAA2" s="1712"/>
      <c r="EAB2" s="1712"/>
      <c r="EAC2" s="1712"/>
      <c r="EAD2" s="1712"/>
      <c r="EAE2" s="1712"/>
      <c r="EAF2" s="1712"/>
      <c r="EAG2" s="1712"/>
      <c r="EAH2" s="1712"/>
      <c r="EAI2" s="1712"/>
      <c r="EAJ2" s="1712"/>
      <c r="EAK2" s="1712"/>
      <c r="EAL2" s="1712"/>
      <c r="EAM2" s="1712"/>
      <c r="EAN2" s="1712"/>
      <c r="EAO2" s="1712"/>
      <c r="EAP2" s="1712"/>
      <c r="EAQ2" s="1712"/>
      <c r="EAR2" s="1712"/>
      <c r="EAS2" s="1712"/>
      <c r="EAT2" s="1712"/>
      <c r="EAU2" s="1712"/>
      <c r="EAV2" s="1712"/>
      <c r="EAW2" s="1712"/>
      <c r="EAX2" s="1712"/>
      <c r="EAY2" s="1712"/>
      <c r="EAZ2" s="1712"/>
      <c r="EBA2" s="1712"/>
      <c r="EBB2" s="1712"/>
      <c r="EBC2" s="1712"/>
      <c r="EBD2" s="1712"/>
      <c r="EBE2" s="1712"/>
      <c r="EBF2" s="1712"/>
      <c r="EBG2" s="1712"/>
      <c r="EBH2" s="1712"/>
      <c r="EBI2" s="1712"/>
      <c r="EBJ2" s="1712"/>
      <c r="EBK2" s="1712"/>
      <c r="EBL2" s="1712"/>
      <c r="EBM2" s="1712"/>
      <c r="EBN2" s="1712"/>
      <c r="EBO2" s="1712"/>
      <c r="EBP2" s="1712"/>
      <c r="EBQ2" s="1712"/>
      <c r="EBR2" s="1712"/>
      <c r="EBS2" s="1712"/>
      <c r="EBT2" s="1712"/>
      <c r="EBU2" s="1712"/>
      <c r="EBV2" s="1712"/>
      <c r="EBW2" s="1712"/>
      <c r="EBX2" s="1712"/>
      <c r="EBY2" s="1712"/>
      <c r="EBZ2" s="1712"/>
      <c r="ECA2" s="1712"/>
      <c r="ECB2" s="1712"/>
      <c r="ECC2" s="1712"/>
      <c r="ECD2" s="1712"/>
      <c r="ECE2" s="1712"/>
      <c r="ECF2" s="1712"/>
      <c r="ECG2" s="1712"/>
      <c r="ECH2" s="1712"/>
      <c r="ECI2" s="1712"/>
      <c r="ECJ2" s="1712"/>
      <c r="ECK2" s="1712"/>
      <c r="ECL2" s="1712"/>
      <c r="ECM2" s="1712"/>
      <c r="ECN2" s="1712"/>
      <c r="ECO2" s="1712"/>
      <c r="ECP2" s="1712"/>
      <c r="ECQ2" s="1712"/>
      <c r="ECR2" s="1712"/>
      <c r="ECS2" s="1712"/>
      <c r="ECT2" s="1712"/>
      <c r="ECU2" s="1712"/>
      <c r="ECV2" s="1712"/>
      <c r="ECW2" s="1712"/>
      <c r="ECX2" s="1712"/>
      <c r="ECY2" s="1712"/>
      <c r="ECZ2" s="1712"/>
      <c r="EDA2" s="1712"/>
      <c r="EDB2" s="1712"/>
      <c r="EDC2" s="1712"/>
      <c r="EDD2" s="1712"/>
      <c r="EDE2" s="1712"/>
      <c r="EDF2" s="1712"/>
      <c r="EDG2" s="1712"/>
      <c r="EDH2" s="1712"/>
      <c r="EDI2" s="1712"/>
      <c r="EDJ2" s="1712"/>
      <c r="EDK2" s="1712"/>
      <c r="EDL2" s="1712"/>
      <c r="EDM2" s="1712"/>
      <c r="EDN2" s="1712"/>
      <c r="EDO2" s="1712"/>
      <c r="EDP2" s="1712"/>
      <c r="EDQ2" s="1712"/>
      <c r="EDR2" s="1712"/>
      <c r="EDS2" s="1712"/>
      <c r="EDT2" s="1712"/>
      <c r="EDU2" s="1712"/>
      <c r="EDV2" s="1712"/>
      <c r="EDW2" s="1712"/>
      <c r="EDX2" s="1712"/>
      <c r="EDY2" s="1712"/>
      <c r="EDZ2" s="1712"/>
      <c r="EEA2" s="1712"/>
      <c r="EEB2" s="1712"/>
      <c r="EEC2" s="1712"/>
      <c r="EED2" s="1712"/>
      <c r="EEE2" s="1712"/>
      <c r="EEF2" s="1712"/>
      <c r="EEG2" s="1712"/>
      <c r="EEH2" s="1712"/>
      <c r="EEI2" s="1712"/>
      <c r="EEJ2" s="1712"/>
      <c r="EEK2" s="1712"/>
      <c r="EEL2" s="1712"/>
      <c r="EEM2" s="1712"/>
      <c r="EEN2" s="1712"/>
      <c r="EEO2" s="1712"/>
      <c r="EEP2" s="1712"/>
      <c r="EEQ2" s="1712"/>
      <c r="EER2" s="1712"/>
      <c r="EES2" s="1712"/>
      <c r="EET2" s="1712"/>
      <c r="EEU2" s="1712"/>
      <c r="EEV2" s="1712"/>
      <c r="EEW2" s="1712"/>
      <c r="EEX2" s="1712"/>
      <c r="EEY2" s="1712"/>
      <c r="EEZ2" s="1712"/>
      <c r="EFA2" s="1712"/>
      <c r="EFB2" s="1712"/>
      <c r="EFC2" s="1712"/>
      <c r="EFD2" s="1712"/>
      <c r="EFE2" s="1712"/>
      <c r="EFF2" s="1712"/>
      <c r="EFG2" s="1712"/>
      <c r="EFH2" s="1712"/>
      <c r="EFI2" s="1712"/>
      <c r="EFJ2" s="1712"/>
      <c r="EFK2" s="1712"/>
      <c r="EFL2" s="1712"/>
      <c r="EFM2" s="1712"/>
      <c r="EFN2" s="1712"/>
      <c r="EFO2" s="1712"/>
      <c r="EFP2" s="1712"/>
      <c r="EFQ2" s="1712"/>
      <c r="EFR2" s="1712"/>
      <c r="EFS2" s="1712"/>
      <c r="EFT2" s="1712"/>
      <c r="EFU2" s="1712"/>
      <c r="EFV2" s="1712"/>
      <c r="EFW2" s="1712"/>
      <c r="EFX2" s="1712"/>
      <c r="EFY2" s="1712"/>
      <c r="EFZ2" s="1712"/>
      <c r="EGA2" s="1712"/>
      <c r="EGB2" s="1712"/>
      <c r="EGC2" s="1712"/>
      <c r="EGD2" s="1712"/>
      <c r="EGE2" s="1712"/>
      <c r="EGF2" s="1712"/>
      <c r="EGG2" s="1712"/>
      <c r="EGH2" s="1712"/>
      <c r="EGI2" s="1712"/>
      <c r="EGJ2" s="1712"/>
      <c r="EGK2" s="1712"/>
      <c r="EGL2" s="1712"/>
      <c r="EGM2" s="1712"/>
      <c r="EGN2" s="1712"/>
      <c r="EGO2" s="1712"/>
      <c r="EGP2" s="1712"/>
      <c r="EGQ2" s="1712"/>
      <c r="EGR2" s="1712"/>
      <c r="EGS2" s="1712"/>
      <c r="EGT2" s="1712"/>
      <c r="EGU2" s="1712"/>
      <c r="EGV2" s="1712"/>
      <c r="EGW2" s="1712"/>
      <c r="EGX2" s="1712"/>
      <c r="EGY2" s="1712"/>
      <c r="EGZ2" s="1712"/>
      <c r="EHA2" s="1712"/>
      <c r="EHB2" s="1712"/>
      <c r="EHC2" s="1712"/>
      <c r="EHD2" s="1712"/>
      <c r="EHE2" s="1712"/>
      <c r="EHF2" s="1712"/>
      <c r="EHG2" s="1712"/>
      <c r="EHH2" s="1712"/>
      <c r="EHI2" s="1712"/>
      <c r="EHJ2" s="1712"/>
      <c r="EHK2" s="1712"/>
      <c r="EHL2" s="1712"/>
      <c r="EHM2" s="1712"/>
      <c r="EHN2" s="1712"/>
      <c r="EHO2" s="1712"/>
      <c r="EHP2" s="1712"/>
      <c r="EHQ2" s="1712"/>
      <c r="EHR2" s="1712"/>
      <c r="EHS2" s="1712"/>
      <c r="EHT2" s="1712"/>
      <c r="EHU2" s="1712"/>
      <c r="EHV2" s="1712"/>
      <c r="EHW2" s="1712"/>
      <c r="EHX2" s="1712"/>
      <c r="EHY2" s="1712"/>
      <c r="EHZ2" s="1712"/>
      <c r="EIA2" s="1712"/>
      <c r="EIB2" s="1712"/>
      <c r="EIC2" s="1712"/>
      <c r="EID2" s="1712"/>
      <c r="EIE2" s="1712"/>
      <c r="EIF2" s="1712"/>
      <c r="EIG2" s="1712"/>
      <c r="EIH2" s="1712"/>
      <c r="EII2" s="1712"/>
      <c r="EIJ2" s="1712"/>
      <c r="EIK2" s="1712"/>
      <c r="EIL2" s="1712"/>
      <c r="EIM2" s="1712"/>
      <c r="EIN2" s="1712"/>
      <c r="EIO2" s="1712"/>
      <c r="EIP2" s="1712"/>
      <c r="EIQ2" s="1712"/>
      <c r="EIR2" s="1712"/>
      <c r="EIS2" s="1712"/>
      <c r="EIT2" s="1712"/>
      <c r="EIU2" s="1712"/>
      <c r="EIV2" s="1712"/>
      <c r="EIW2" s="1712"/>
      <c r="EIX2" s="1712"/>
      <c r="EIY2" s="1712"/>
      <c r="EIZ2" s="1712"/>
      <c r="EJA2" s="1712"/>
      <c r="EJB2" s="1712"/>
      <c r="EJC2" s="1712"/>
      <c r="EJD2" s="1712"/>
      <c r="EJE2" s="1712"/>
      <c r="EJF2" s="1712"/>
      <c r="EJG2" s="1712"/>
      <c r="EJH2" s="1712"/>
      <c r="EJI2" s="1712"/>
      <c r="EJJ2" s="1712"/>
      <c r="EJK2" s="1712"/>
      <c r="EJL2" s="1712"/>
      <c r="EJM2" s="1712"/>
      <c r="EJN2" s="1712"/>
      <c r="EJO2" s="1712"/>
      <c r="EJP2" s="1712"/>
      <c r="EJQ2" s="1712"/>
      <c r="EJR2" s="1712"/>
      <c r="EJS2" s="1712"/>
      <c r="EJT2" s="1712"/>
      <c r="EJU2" s="1712"/>
      <c r="EJV2" s="1712"/>
      <c r="EJW2" s="1712"/>
      <c r="EJX2" s="1712"/>
      <c r="EJY2" s="1712"/>
      <c r="EJZ2" s="1712"/>
      <c r="EKA2" s="1712"/>
      <c r="EKB2" s="1712"/>
      <c r="EKC2" s="1712"/>
      <c r="EKD2" s="1712"/>
      <c r="EKE2" s="1712"/>
      <c r="EKF2" s="1712"/>
      <c r="EKG2" s="1712"/>
      <c r="EKH2" s="1712"/>
      <c r="EKI2" s="1712"/>
      <c r="EKJ2" s="1712"/>
      <c r="EKK2" s="1712"/>
      <c r="EKL2" s="1712"/>
      <c r="EKM2" s="1712"/>
      <c r="EKN2" s="1712"/>
      <c r="EKO2" s="1712"/>
      <c r="EKP2" s="1712"/>
      <c r="EKQ2" s="1712"/>
      <c r="EKR2" s="1712"/>
      <c r="EKS2" s="1712"/>
      <c r="EKT2" s="1712"/>
      <c r="EKU2" s="1712"/>
      <c r="EKV2" s="1712"/>
      <c r="EKW2" s="1712"/>
      <c r="EKX2" s="1712"/>
      <c r="EKY2" s="1712"/>
      <c r="EKZ2" s="1712"/>
      <c r="ELA2" s="1712"/>
      <c r="ELB2" s="1712"/>
      <c r="ELC2" s="1712"/>
      <c r="ELD2" s="1712"/>
      <c r="ELE2" s="1712"/>
      <c r="ELF2" s="1712"/>
      <c r="ELG2" s="1712"/>
      <c r="ELH2" s="1712"/>
      <c r="ELI2" s="1712"/>
      <c r="ELJ2" s="1712"/>
      <c r="ELK2" s="1712"/>
      <c r="ELL2" s="1712"/>
      <c r="ELM2" s="1712"/>
      <c r="ELN2" s="1712"/>
      <c r="ELO2" s="1712"/>
      <c r="ELP2" s="1712"/>
      <c r="ELQ2" s="1712"/>
      <c r="ELR2" s="1712"/>
      <c r="ELS2" s="1712"/>
      <c r="ELT2" s="1712"/>
      <c r="ELU2" s="1712"/>
      <c r="ELV2" s="1712"/>
      <c r="ELW2" s="1712"/>
      <c r="ELX2" s="1712"/>
      <c r="ELY2" s="1712"/>
      <c r="ELZ2" s="1712"/>
      <c r="EMA2" s="1712"/>
      <c r="EMB2" s="1712"/>
      <c r="EMC2" s="1712"/>
      <c r="EMD2" s="1712"/>
      <c r="EME2" s="1712"/>
      <c r="EMF2" s="1712"/>
      <c r="EMG2" s="1712"/>
      <c r="EMH2" s="1712"/>
      <c r="EMI2" s="1712"/>
      <c r="EMJ2" s="1712"/>
      <c r="EMK2" s="1712"/>
      <c r="EML2" s="1712"/>
      <c r="EMM2" s="1712"/>
      <c r="EMN2" s="1712"/>
      <c r="EMO2" s="1712"/>
      <c r="EMP2" s="1712"/>
      <c r="EMQ2" s="1712"/>
      <c r="EMR2" s="1712"/>
      <c r="EMS2" s="1712"/>
      <c r="EMT2" s="1712"/>
      <c r="EMU2" s="1712"/>
      <c r="EMV2" s="1712"/>
      <c r="EMW2" s="1712"/>
      <c r="EMX2" s="1712"/>
      <c r="EMY2" s="1712"/>
      <c r="EMZ2" s="1712"/>
      <c r="ENA2" s="1712"/>
      <c r="ENB2" s="1712"/>
      <c r="ENC2" s="1712"/>
      <c r="END2" s="1712"/>
      <c r="ENE2" s="1712"/>
      <c r="ENF2" s="1712"/>
      <c r="ENG2" s="1712"/>
      <c r="ENH2" s="1712"/>
      <c r="ENI2" s="1712"/>
      <c r="ENJ2" s="1712"/>
      <c r="ENK2" s="1712"/>
      <c r="ENL2" s="1712"/>
      <c r="ENM2" s="1712"/>
      <c r="ENN2" s="1712"/>
      <c r="ENO2" s="1712"/>
      <c r="ENP2" s="1712"/>
      <c r="ENQ2" s="1712"/>
      <c r="ENR2" s="1712"/>
      <c r="ENS2" s="1712"/>
      <c r="ENT2" s="1712"/>
      <c r="ENU2" s="1712"/>
      <c r="ENV2" s="1712"/>
      <c r="ENW2" s="1712"/>
      <c r="ENX2" s="1712"/>
      <c r="ENY2" s="1712"/>
      <c r="ENZ2" s="1712"/>
      <c r="EOA2" s="1712"/>
      <c r="EOB2" s="1712"/>
      <c r="EOC2" s="1712"/>
      <c r="EOD2" s="1712"/>
      <c r="EOE2" s="1712"/>
      <c r="EOF2" s="1712"/>
      <c r="EOG2" s="1712"/>
      <c r="EOH2" s="1712"/>
      <c r="EOI2" s="1712"/>
      <c r="EOJ2" s="1712"/>
      <c r="EOK2" s="1712"/>
      <c r="EOL2" s="1712"/>
      <c r="EOM2" s="1712"/>
      <c r="EON2" s="1712"/>
      <c r="EOO2" s="1712"/>
      <c r="EOP2" s="1712"/>
      <c r="EOQ2" s="1712"/>
      <c r="EOR2" s="1712"/>
      <c r="EOS2" s="1712"/>
      <c r="EOT2" s="1712"/>
      <c r="EOU2" s="1712"/>
      <c r="EOV2" s="1712"/>
      <c r="EOW2" s="1712"/>
      <c r="EOX2" s="1712"/>
      <c r="EOY2" s="1712"/>
      <c r="EOZ2" s="1712"/>
      <c r="EPA2" s="1712"/>
      <c r="EPB2" s="1712"/>
      <c r="EPC2" s="1712"/>
      <c r="EPD2" s="1712"/>
      <c r="EPE2" s="1712"/>
      <c r="EPF2" s="1712"/>
      <c r="EPG2" s="1712"/>
      <c r="EPH2" s="1712"/>
      <c r="EPI2" s="1712"/>
      <c r="EPJ2" s="1712"/>
      <c r="EPK2" s="1712"/>
      <c r="EPL2" s="1712"/>
      <c r="EPM2" s="1712"/>
      <c r="EPN2" s="1712"/>
      <c r="EPO2" s="1712"/>
      <c r="EPP2" s="1712"/>
      <c r="EPQ2" s="1712"/>
      <c r="EPR2" s="1712"/>
      <c r="EPS2" s="1712"/>
      <c r="EPT2" s="1712"/>
      <c r="EPU2" s="1712"/>
      <c r="EPV2" s="1712"/>
      <c r="EPW2" s="1712"/>
      <c r="EPX2" s="1712"/>
      <c r="EPY2" s="1712"/>
      <c r="EPZ2" s="1712"/>
      <c r="EQA2" s="1712"/>
      <c r="EQB2" s="1712"/>
      <c r="EQC2" s="1712"/>
      <c r="EQD2" s="1712"/>
      <c r="EQE2" s="1712"/>
      <c r="EQF2" s="1712"/>
      <c r="EQG2" s="1712"/>
      <c r="EQH2" s="1712"/>
      <c r="EQI2" s="1712"/>
      <c r="EQJ2" s="1712"/>
      <c r="EQK2" s="1712"/>
      <c r="EQL2" s="1712"/>
      <c r="EQM2" s="1712"/>
      <c r="EQN2" s="1712"/>
      <c r="EQO2" s="1712"/>
      <c r="EQP2" s="1712"/>
      <c r="EQQ2" s="1712"/>
      <c r="EQR2" s="1712"/>
      <c r="EQS2" s="1712"/>
      <c r="EQT2" s="1712"/>
      <c r="EQU2" s="1712"/>
      <c r="EQV2" s="1712"/>
      <c r="EQW2" s="1712"/>
      <c r="EQX2" s="1712"/>
      <c r="EQY2" s="1712"/>
      <c r="EQZ2" s="1712"/>
      <c r="ERA2" s="1712"/>
      <c r="ERB2" s="1712"/>
      <c r="ERC2" s="1712"/>
      <c r="ERD2" s="1712"/>
      <c r="ERE2" s="1712"/>
      <c r="ERF2" s="1712"/>
      <c r="ERG2" s="1712"/>
      <c r="ERH2" s="1712"/>
      <c r="ERI2" s="1712"/>
      <c r="ERJ2" s="1712"/>
      <c r="ERK2" s="1712"/>
      <c r="ERL2" s="1712"/>
      <c r="ERM2" s="1712"/>
      <c r="ERN2" s="1712"/>
      <c r="ERO2" s="1712"/>
      <c r="ERP2" s="1712"/>
      <c r="ERQ2" s="1712"/>
      <c r="ERR2" s="1712"/>
      <c r="ERS2" s="1712"/>
      <c r="ERT2" s="1712"/>
      <c r="ERU2" s="1712"/>
      <c r="ERV2" s="1712"/>
      <c r="ERW2" s="1712"/>
      <c r="ERX2" s="1712"/>
      <c r="ERY2" s="1712"/>
      <c r="ERZ2" s="1712"/>
      <c r="ESA2" s="1712"/>
      <c r="ESB2" s="1712"/>
      <c r="ESC2" s="1712"/>
      <c r="ESD2" s="1712"/>
      <c r="ESE2" s="1712"/>
      <c r="ESF2" s="1712"/>
      <c r="ESG2" s="1712"/>
      <c r="ESH2" s="1712"/>
      <c r="ESI2" s="1712"/>
      <c r="ESJ2" s="1712"/>
      <c r="ESK2" s="1712"/>
      <c r="ESL2" s="1712"/>
      <c r="ESM2" s="1712"/>
      <c r="ESN2" s="1712"/>
      <c r="ESO2" s="1712"/>
      <c r="ESP2" s="1712"/>
      <c r="ESQ2" s="1712"/>
      <c r="ESR2" s="1712"/>
      <c r="ESS2" s="1712"/>
      <c r="EST2" s="1712"/>
      <c r="ESU2" s="1712"/>
      <c r="ESV2" s="1712"/>
      <c r="ESW2" s="1712"/>
      <c r="ESX2" s="1712"/>
      <c r="ESY2" s="1712"/>
      <c r="ESZ2" s="1712"/>
      <c r="ETA2" s="1712"/>
      <c r="ETB2" s="1712"/>
      <c r="ETC2" s="1712"/>
      <c r="ETD2" s="1712"/>
      <c r="ETE2" s="1712"/>
      <c r="ETF2" s="1712"/>
      <c r="ETG2" s="1712"/>
      <c r="ETH2" s="1712"/>
      <c r="ETI2" s="1712"/>
      <c r="ETJ2" s="1712"/>
      <c r="ETK2" s="1712"/>
      <c r="ETL2" s="1712"/>
      <c r="ETM2" s="1712"/>
      <c r="ETN2" s="1712"/>
      <c r="ETO2" s="1712"/>
      <c r="ETP2" s="1712"/>
      <c r="ETQ2" s="1712"/>
      <c r="ETR2" s="1712"/>
      <c r="ETS2" s="1712"/>
      <c r="ETT2" s="1712"/>
      <c r="ETU2" s="1712"/>
      <c r="ETV2" s="1712"/>
      <c r="ETW2" s="1712"/>
      <c r="ETX2" s="1712"/>
      <c r="ETY2" s="1712"/>
      <c r="ETZ2" s="1712"/>
      <c r="EUA2" s="1712"/>
      <c r="EUB2" s="1712"/>
      <c r="EUC2" s="1712"/>
      <c r="EUD2" s="1712"/>
      <c r="EUE2" s="1712"/>
      <c r="EUF2" s="1712"/>
      <c r="EUG2" s="1712"/>
      <c r="EUH2" s="1712"/>
      <c r="EUI2" s="1712"/>
      <c r="EUJ2" s="1712"/>
      <c r="EUK2" s="1712"/>
      <c r="EUL2" s="1712"/>
      <c r="EUM2" s="1712"/>
      <c r="EUN2" s="1712"/>
      <c r="EUO2" s="1712"/>
      <c r="EUP2" s="1712"/>
      <c r="EUQ2" s="1712"/>
      <c r="EUR2" s="1712"/>
      <c r="EUS2" s="1712"/>
      <c r="EUT2" s="1712"/>
      <c r="EUU2" s="1712"/>
      <c r="EUV2" s="1712"/>
      <c r="EUW2" s="1712"/>
      <c r="EUX2" s="1712"/>
      <c r="EUY2" s="1712"/>
      <c r="EUZ2" s="1712"/>
      <c r="EVA2" s="1712"/>
      <c r="EVB2" s="1712"/>
      <c r="EVC2" s="1712"/>
      <c r="EVD2" s="1712"/>
      <c r="EVE2" s="1712"/>
      <c r="EVF2" s="1712"/>
      <c r="EVG2" s="1712"/>
      <c r="EVH2" s="1712"/>
      <c r="EVI2" s="1712"/>
      <c r="EVJ2" s="1712"/>
      <c r="EVK2" s="1712"/>
      <c r="EVL2" s="1712"/>
      <c r="EVM2" s="1712"/>
      <c r="EVN2" s="1712"/>
      <c r="EVO2" s="1712"/>
      <c r="EVP2" s="1712"/>
      <c r="EVQ2" s="1712"/>
      <c r="EVR2" s="1712"/>
      <c r="EVS2" s="1712"/>
      <c r="EVT2" s="1712"/>
      <c r="EVU2" s="1712"/>
      <c r="EVV2" s="1712"/>
      <c r="EVW2" s="1712"/>
      <c r="EVX2" s="1712"/>
      <c r="EVY2" s="1712"/>
      <c r="EVZ2" s="1712"/>
      <c r="EWA2" s="1712"/>
      <c r="EWB2" s="1712"/>
      <c r="EWC2" s="1712"/>
      <c r="EWD2" s="1712"/>
      <c r="EWE2" s="1712"/>
      <c r="EWF2" s="1712"/>
      <c r="EWG2" s="1712"/>
      <c r="EWH2" s="1712"/>
      <c r="EWI2" s="1712"/>
      <c r="EWJ2" s="1712"/>
      <c r="EWK2" s="1712"/>
      <c r="EWL2" s="1712"/>
      <c r="EWM2" s="1712"/>
      <c r="EWN2" s="1712"/>
      <c r="EWO2" s="1712"/>
      <c r="EWP2" s="1712"/>
      <c r="EWQ2" s="1712"/>
      <c r="EWR2" s="1712"/>
      <c r="EWS2" s="1712"/>
      <c r="EWT2" s="1712"/>
      <c r="EWU2" s="1712"/>
      <c r="EWV2" s="1712"/>
      <c r="EWW2" s="1712"/>
      <c r="EWX2" s="1712"/>
      <c r="EWY2" s="1712"/>
      <c r="EWZ2" s="1712"/>
      <c r="EXA2" s="1712"/>
      <c r="EXB2" s="1712"/>
      <c r="EXC2" s="1712"/>
      <c r="EXD2" s="1712"/>
      <c r="EXE2" s="1712"/>
      <c r="EXF2" s="1712"/>
      <c r="EXG2" s="1712"/>
      <c r="EXH2" s="1712"/>
      <c r="EXI2" s="1712"/>
      <c r="EXJ2" s="1712"/>
      <c r="EXK2" s="1712"/>
      <c r="EXL2" s="1712"/>
      <c r="EXM2" s="1712"/>
      <c r="EXN2" s="1712"/>
      <c r="EXO2" s="1712"/>
      <c r="EXP2" s="1712"/>
      <c r="EXQ2" s="1712"/>
      <c r="EXR2" s="1712"/>
      <c r="EXS2" s="1712"/>
      <c r="EXT2" s="1712"/>
      <c r="EXU2" s="1712"/>
      <c r="EXV2" s="1712"/>
      <c r="EXW2" s="1712"/>
      <c r="EXX2" s="1712"/>
      <c r="EXY2" s="1712"/>
      <c r="EXZ2" s="1712"/>
      <c r="EYA2" s="1712"/>
      <c r="EYB2" s="1712"/>
      <c r="EYC2" s="1712"/>
      <c r="EYD2" s="1712"/>
      <c r="EYE2" s="1712"/>
      <c r="EYF2" s="1712"/>
      <c r="EYG2" s="1712"/>
      <c r="EYH2" s="1712"/>
      <c r="EYI2" s="1712"/>
      <c r="EYJ2" s="1712"/>
      <c r="EYK2" s="1712"/>
      <c r="EYL2" s="1712"/>
      <c r="EYM2" s="1712"/>
      <c r="EYN2" s="1712"/>
      <c r="EYO2" s="1712"/>
      <c r="EYP2" s="1712"/>
      <c r="EYQ2" s="1712"/>
      <c r="EYR2" s="1712"/>
      <c r="EYS2" s="1712"/>
      <c r="EYT2" s="1712"/>
      <c r="EYU2" s="1712"/>
      <c r="EYV2" s="1712"/>
      <c r="EYW2" s="1712"/>
      <c r="EYX2" s="1712"/>
      <c r="EYY2" s="1712"/>
      <c r="EYZ2" s="1712"/>
      <c r="EZA2" s="1712"/>
      <c r="EZB2" s="1712"/>
      <c r="EZC2" s="1712"/>
      <c r="EZD2" s="1712"/>
      <c r="EZE2" s="1712"/>
      <c r="EZF2" s="1712"/>
      <c r="EZG2" s="1712"/>
      <c r="EZH2" s="1712"/>
      <c r="EZI2" s="1712"/>
      <c r="EZJ2" s="1712"/>
      <c r="EZK2" s="1712"/>
      <c r="EZL2" s="1712"/>
      <c r="EZM2" s="1712"/>
      <c r="EZN2" s="1712"/>
      <c r="EZO2" s="1712"/>
      <c r="EZP2" s="1712"/>
      <c r="EZQ2" s="1712"/>
      <c r="EZR2" s="1712"/>
      <c r="EZS2" s="1712"/>
      <c r="EZT2" s="1712"/>
      <c r="EZU2" s="1712"/>
      <c r="EZV2" s="1712"/>
      <c r="EZW2" s="1712"/>
      <c r="EZX2" s="1712"/>
      <c r="EZY2" s="1712"/>
      <c r="EZZ2" s="1712"/>
      <c r="FAA2" s="1712"/>
      <c r="FAB2" s="1712"/>
      <c r="FAC2" s="1712"/>
      <c r="FAD2" s="1712"/>
      <c r="FAE2" s="1712"/>
      <c r="FAF2" s="1712"/>
      <c r="FAG2" s="1712"/>
      <c r="FAH2" s="1712"/>
      <c r="FAI2" s="1712"/>
      <c r="FAJ2" s="1712"/>
      <c r="FAK2" s="1712"/>
      <c r="FAL2" s="1712"/>
      <c r="FAM2" s="1712"/>
      <c r="FAN2" s="1712"/>
      <c r="FAO2" s="1712"/>
      <c r="FAP2" s="1712"/>
      <c r="FAQ2" s="1712"/>
      <c r="FAR2" s="1712"/>
      <c r="FAS2" s="1712"/>
      <c r="FAT2" s="1712"/>
      <c r="FAU2" s="1712"/>
      <c r="FAV2" s="1712"/>
      <c r="FAW2" s="1712"/>
      <c r="FAX2" s="1712"/>
      <c r="FAY2" s="1712"/>
      <c r="FAZ2" s="1712"/>
      <c r="FBA2" s="1712"/>
      <c r="FBB2" s="1712"/>
      <c r="FBC2" s="1712"/>
      <c r="FBD2" s="1712"/>
      <c r="FBE2" s="1712"/>
      <c r="FBF2" s="1712"/>
      <c r="FBG2" s="1712"/>
      <c r="FBH2" s="1712"/>
      <c r="FBI2" s="1712"/>
      <c r="FBJ2" s="1712"/>
      <c r="FBK2" s="1712"/>
      <c r="FBL2" s="1712"/>
      <c r="FBM2" s="1712"/>
      <c r="FBN2" s="1712"/>
      <c r="FBO2" s="1712"/>
      <c r="FBP2" s="1712"/>
      <c r="FBQ2" s="1712"/>
      <c r="FBR2" s="1712"/>
      <c r="FBS2" s="1712"/>
      <c r="FBT2" s="1712"/>
      <c r="FBU2" s="1712"/>
      <c r="FBV2" s="1712"/>
      <c r="FBW2" s="1712"/>
      <c r="FBX2" s="1712"/>
      <c r="FBY2" s="1712"/>
      <c r="FBZ2" s="1712"/>
      <c r="FCA2" s="1712"/>
      <c r="FCB2" s="1712"/>
      <c r="FCC2" s="1712"/>
      <c r="FCD2" s="1712"/>
      <c r="FCE2" s="1712"/>
      <c r="FCF2" s="1712"/>
      <c r="FCG2" s="1712"/>
      <c r="FCH2" s="1712"/>
      <c r="FCI2" s="1712"/>
      <c r="FCJ2" s="1712"/>
      <c r="FCK2" s="1712"/>
      <c r="FCL2" s="1712"/>
      <c r="FCM2" s="1712"/>
      <c r="FCN2" s="1712"/>
      <c r="FCO2" s="1712"/>
      <c r="FCP2" s="1712"/>
      <c r="FCQ2" s="1712"/>
      <c r="FCR2" s="1712"/>
      <c r="FCS2" s="1712"/>
      <c r="FCT2" s="1712"/>
      <c r="FCU2" s="1712"/>
      <c r="FCV2" s="1712"/>
      <c r="FCW2" s="1712"/>
      <c r="FCX2" s="1712"/>
      <c r="FCY2" s="1712"/>
      <c r="FCZ2" s="1712"/>
      <c r="FDA2" s="1712"/>
      <c r="FDB2" s="1712"/>
      <c r="FDC2" s="1712"/>
      <c r="FDD2" s="1712"/>
      <c r="FDE2" s="1712"/>
      <c r="FDF2" s="1712"/>
      <c r="FDG2" s="1712"/>
      <c r="FDH2" s="1712"/>
      <c r="FDI2" s="1712"/>
      <c r="FDJ2" s="1712"/>
      <c r="FDK2" s="1712"/>
      <c r="FDL2" s="1712"/>
      <c r="FDM2" s="1712"/>
      <c r="FDN2" s="1712"/>
      <c r="FDO2" s="1712"/>
      <c r="FDP2" s="1712"/>
      <c r="FDQ2" s="1712"/>
      <c r="FDR2" s="1712"/>
      <c r="FDS2" s="1712"/>
      <c r="FDT2" s="1712"/>
      <c r="FDU2" s="1712"/>
      <c r="FDV2" s="1712"/>
      <c r="FDW2" s="1712"/>
      <c r="FDX2" s="1712"/>
      <c r="FDY2" s="1712"/>
      <c r="FDZ2" s="1712"/>
      <c r="FEA2" s="1712"/>
      <c r="FEB2" s="1712"/>
      <c r="FEC2" s="1712"/>
      <c r="FED2" s="1712"/>
      <c r="FEE2" s="1712"/>
      <c r="FEF2" s="1712"/>
      <c r="FEG2" s="1712"/>
      <c r="FEH2" s="1712"/>
      <c r="FEI2" s="1712"/>
      <c r="FEJ2" s="1712"/>
      <c r="FEK2" s="1712"/>
      <c r="FEL2" s="1712"/>
      <c r="FEM2" s="1712"/>
      <c r="FEN2" s="1712"/>
      <c r="FEO2" s="1712"/>
      <c r="FEP2" s="1712"/>
      <c r="FEQ2" s="1712"/>
      <c r="FER2" s="1712"/>
      <c r="FES2" s="1712"/>
      <c r="FET2" s="1712"/>
      <c r="FEU2" s="1712"/>
      <c r="FEV2" s="1712"/>
      <c r="FEW2" s="1712"/>
      <c r="FEX2" s="1712"/>
      <c r="FEY2" s="1712"/>
      <c r="FEZ2" s="1712"/>
      <c r="FFA2" s="1712"/>
      <c r="FFB2" s="1712"/>
      <c r="FFC2" s="1712"/>
      <c r="FFD2" s="1712"/>
      <c r="FFE2" s="1712"/>
      <c r="FFF2" s="1712"/>
      <c r="FFG2" s="1712"/>
      <c r="FFH2" s="1712"/>
      <c r="FFI2" s="1712"/>
      <c r="FFJ2" s="1712"/>
      <c r="FFK2" s="1712"/>
      <c r="FFL2" s="1712"/>
      <c r="FFM2" s="1712"/>
      <c r="FFN2" s="1712"/>
      <c r="FFO2" s="1712"/>
      <c r="FFP2" s="1712"/>
      <c r="FFQ2" s="1712"/>
      <c r="FFR2" s="1712"/>
      <c r="FFS2" s="1712"/>
      <c r="FFT2" s="1712"/>
      <c r="FFU2" s="1712"/>
      <c r="FFV2" s="1712"/>
      <c r="FFW2" s="1712"/>
      <c r="FFX2" s="1712"/>
      <c r="FFY2" s="1712"/>
      <c r="FFZ2" s="1712"/>
      <c r="FGA2" s="1712"/>
      <c r="FGB2" s="1712"/>
      <c r="FGC2" s="1712"/>
      <c r="FGD2" s="1712"/>
      <c r="FGE2" s="1712"/>
      <c r="FGF2" s="1712"/>
      <c r="FGG2" s="1712"/>
      <c r="FGH2" s="1712"/>
      <c r="FGI2" s="1712"/>
      <c r="FGJ2" s="1712"/>
      <c r="FGK2" s="1712"/>
      <c r="FGL2" s="1712"/>
      <c r="FGM2" s="1712"/>
      <c r="FGN2" s="1712"/>
      <c r="FGO2" s="1712"/>
      <c r="FGP2" s="1712"/>
      <c r="FGQ2" s="1712"/>
      <c r="FGR2" s="1712"/>
      <c r="FGS2" s="1712"/>
      <c r="FGT2" s="1712"/>
      <c r="FGU2" s="1712"/>
      <c r="FGV2" s="1712"/>
      <c r="FGW2" s="1712"/>
      <c r="FGX2" s="1712"/>
      <c r="FGY2" s="1712"/>
      <c r="FGZ2" s="1712"/>
      <c r="FHA2" s="1712"/>
      <c r="FHB2" s="1712"/>
      <c r="FHC2" s="1712"/>
      <c r="FHD2" s="1712"/>
      <c r="FHE2" s="1712"/>
      <c r="FHF2" s="1712"/>
      <c r="FHG2" s="1712"/>
      <c r="FHH2" s="1712"/>
      <c r="FHI2" s="1712"/>
      <c r="FHJ2" s="1712"/>
      <c r="FHK2" s="1712"/>
      <c r="FHL2" s="1712"/>
      <c r="FHM2" s="1712"/>
      <c r="FHN2" s="1712"/>
      <c r="FHO2" s="1712"/>
      <c r="FHP2" s="1712"/>
      <c r="FHQ2" s="1712"/>
      <c r="FHR2" s="1712"/>
      <c r="FHS2" s="1712"/>
      <c r="FHT2" s="1712"/>
      <c r="FHU2" s="1712"/>
      <c r="FHV2" s="1712"/>
      <c r="FHW2" s="1712"/>
      <c r="FHX2" s="1712"/>
      <c r="FHY2" s="1712"/>
      <c r="FHZ2" s="1712"/>
      <c r="FIA2" s="1712"/>
      <c r="FIB2" s="1712"/>
      <c r="FIC2" s="1712"/>
      <c r="FID2" s="1712"/>
      <c r="FIE2" s="1712"/>
      <c r="FIF2" s="1712"/>
      <c r="FIG2" s="1712"/>
      <c r="FIH2" s="1712"/>
      <c r="FII2" s="1712"/>
      <c r="FIJ2" s="1712"/>
      <c r="FIK2" s="1712"/>
      <c r="FIL2" s="1712"/>
      <c r="FIM2" s="1712"/>
      <c r="FIN2" s="1712"/>
      <c r="FIO2" s="1712"/>
      <c r="FIP2" s="1712"/>
      <c r="FIQ2" s="1712"/>
      <c r="FIR2" s="1712"/>
      <c r="FIS2" s="1712"/>
      <c r="FIT2" s="1712"/>
      <c r="FIU2" s="1712"/>
      <c r="FIV2" s="1712"/>
      <c r="FIW2" s="1712"/>
      <c r="FIX2" s="1712"/>
      <c r="FIY2" s="1712"/>
      <c r="FIZ2" s="1712"/>
      <c r="FJA2" s="1712"/>
      <c r="FJB2" s="1712"/>
      <c r="FJC2" s="1712"/>
      <c r="FJD2" s="1712"/>
      <c r="FJE2" s="1712"/>
      <c r="FJF2" s="1712"/>
      <c r="FJG2" s="1712"/>
      <c r="FJH2" s="1712"/>
      <c r="FJI2" s="1712"/>
      <c r="FJJ2" s="1712"/>
      <c r="FJK2" s="1712"/>
      <c r="FJL2" s="1712"/>
      <c r="FJM2" s="1712"/>
      <c r="FJN2" s="1712"/>
      <c r="FJO2" s="1712"/>
      <c r="FJP2" s="1712"/>
      <c r="FJQ2" s="1712"/>
      <c r="FJR2" s="1712"/>
      <c r="FJS2" s="1712"/>
      <c r="FJT2" s="1712"/>
      <c r="FJU2" s="1712"/>
      <c r="FJV2" s="1712"/>
      <c r="FJW2" s="1712"/>
      <c r="FJX2" s="1712"/>
      <c r="FJY2" s="1712"/>
      <c r="FJZ2" s="1712"/>
      <c r="FKA2" s="1712"/>
      <c r="FKB2" s="1712"/>
      <c r="FKC2" s="1712"/>
      <c r="FKD2" s="1712"/>
      <c r="FKE2" s="1712"/>
      <c r="FKF2" s="1712"/>
      <c r="FKG2" s="1712"/>
      <c r="FKH2" s="1712"/>
      <c r="FKI2" s="1712"/>
      <c r="FKJ2" s="1712"/>
      <c r="FKK2" s="1712"/>
      <c r="FKL2" s="1712"/>
      <c r="FKM2" s="1712"/>
      <c r="FKN2" s="1712"/>
      <c r="FKO2" s="1712"/>
      <c r="FKP2" s="1712"/>
      <c r="FKQ2" s="1712"/>
      <c r="FKR2" s="1712"/>
      <c r="FKS2" s="1712"/>
      <c r="FKT2" s="1712"/>
      <c r="FKU2" s="1712"/>
      <c r="FKV2" s="1712"/>
      <c r="FKW2" s="1712"/>
      <c r="FKX2" s="1712"/>
      <c r="FKY2" s="1712"/>
      <c r="FKZ2" s="1712"/>
      <c r="FLA2" s="1712"/>
      <c r="FLB2" s="1712"/>
      <c r="FLC2" s="1712"/>
      <c r="FLD2" s="1712"/>
      <c r="FLE2" s="1712"/>
      <c r="FLF2" s="1712"/>
      <c r="FLG2" s="1712"/>
      <c r="FLH2" s="1712"/>
      <c r="FLI2" s="1712"/>
      <c r="FLJ2" s="1712"/>
      <c r="FLK2" s="1712"/>
      <c r="FLL2" s="1712"/>
      <c r="FLM2" s="1712"/>
      <c r="FLN2" s="1712"/>
      <c r="FLO2" s="1712"/>
      <c r="FLP2" s="1712"/>
      <c r="FLQ2" s="1712"/>
      <c r="FLR2" s="1712"/>
      <c r="FLS2" s="1712"/>
      <c r="FLT2" s="1712"/>
      <c r="FLU2" s="1712"/>
      <c r="FLV2" s="1712"/>
      <c r="FLW2" s="1712"/>
      <c r="FLX2" s="1712"/>
      <c r="FLY2" s="1712"/>
      <c r="FLZ2" s="1712"/>
      <c r="FMA2" s="1712"/>
      <c r="FMB2" s="1712"/>
      <c r="FMC2" s="1712"/>
      <c r="FMD2" s="1712"/>
      <c r="FME2" s="1712"/>
      <c r="FMF2" s="1712"/>
      <c r="FMG2" s="1712"/>
      <c r="FMH2" s="1712"/>
      <c r="FMI2" s="1712"/>
      <c r="FMJ2" s="1712"/>
      <c r="FMK2" s="1712"/>
      <c r="FML2" s="1712"/>
      <c r="FMM2" s="1712"/>
      <c r="FMN2" s="1712"/>
      <c r="FMO2" s="1712"/>
      <c r="FMP2" s="1712"/>
      <c r="FMQ2" s="1712"/>
      <c r="FMR2" s="1712"/>
      <c r="FMS2" s="1712"/>
      <c r="FMT2" s="1712"/>
      <c r="FMU2" s="1712"/>
      <c r="FMV2" s="1712"/>
      <c r="FMW2" s="1712"/>
      <c r="FMX2" s="1712"/>
      <c r="FMY2" s="1712"/>
      <c r="FMZ2" s="1712"/>
      <c r="FNA2" s="1712"/>
      <c r="FNB2" s="1712"/>
      <c r="FNC2" s="1712"/>
      <c r="FND2" s="1712"/>
      <c r="FNE2" s="1712"/>
      <c r="FNF2" s="1712"/>
      <c r="FNG2" s="1712"/>
      <c r="FNH2" s="1712"/>
      <c r="FNI2" s="1712"/>
      <c r="FNJ2" s="1712"/>
      <c r="FNK2" s="1712"/>
      <c r="FNL2" s="1712"/>
      <c r="FNM2" s="1712"/>
      <c r="FNN2" s="1712"/>
      <c r="FNO2" s="1712"/>
      <c r="FNP2" s="1712"/>
      <c r="FNQ2" s="1712"/>
      <c r="FNR2" s="1712"/>
      <c r="FNS2" s="1712"/>
      <c r="FNT2" s="1712"/>
      <c r="FNU2" s="1712"/>
      <c r="FNV2" s="1712"/>
      <c r="FNW2" s="1712"/>
      <c r="FNX2" s="1712"/>
      <c r="FNY2" s="1712"/>
      <c r="FNZ2" s="1712"/>
      <c r="FOA2" s="1712"/>
      <c r="FOB2" s="1712"/>
      <c r="FOC2" s="1712"/>
      <c r="FOD2" s="1712"/>
      <c r="FOE2" s="1712"/>
      <c r="FOF2" s="1712"/>
      <c r="FOG2" s="1712"/>
      <c r="FOH2" s="1712"/>
      <c r="FOI2" s="1712"/>
      <c r="FOJ2" s="1712"/>
      <c r="FOK2" s="1712"/>
      <c r="FOL2" s="1712"/>
      <c r="FOM2" s="1712"/>
      <c r="FON2" s="1712"/>
      <c r="FOO2" s="1712"/>
      <c r="FOP2" s="1712"/>
      <c r="FOQ2" s="1712"/>
      <c r="FOR2" s="1712"/>
      <c r="FOS2" s="1712"/>
      <c r="FOT2" s="1712"/>
      <c r="FOU2" s="1712"/>
      <c r="FOV2" s="1712"/>
      <c r="FOW2" s="1712"/>
      <c r="FOX2" s="1712"/>
      <c r="FOY2" s="1712"/>
      <c r="FOZ2" s="1712"/>
      <c r="FPA2" s="1712"/>
      <c r="FPB2" s="1712"/>
      <c r="FPC2" s="1712"/>
      <c r="FPD2" s="1712"/>
      <c r="FPE2" s="1712"/>
      <c r="FPF2" s="1712"/>
      <c r="FPG2" s="1712"/>
      <c r="FPH2" s="1712"/>
      <c r="FPI2" s="1712"/>
      <c r="FPJ2" s="1712"/>
      <c r="FPK2" s="1712"/>
      <c r="FPL2" s="1712"/>
      <c r="FPM2" s="1712"/>
      <c r="FPN2" s="1712"/>
      <c r="FPO2" s="1712"/>
      <c r="FPP2" s="1712"/>
      <c r="FPQ2" s="1712"/>
      <c r="FPR2" s="1712"/>
      <c r="FPS2" s="1712"/>
      <c r="FPT2" s="1712"/>
      <c r="FPU2" s="1712"/>
      <c r="FPV2" s="1712"/>
      <c r="FPW2" s="1712"/>
      <c r="FPX2" s="1712"/>
      <c r="FPY2" s="1712"/>
      <c r="FPZ2" s="1712"/>
      <c r="FQA2" s="1712"/>
      <c r="FQB2" s="1712"/>
      <c r="FQC2" s="1712"/>
      <c r="FQD2" s="1712"/>
      <c r="FQE2" s="1712"/>
      <c r="FQF2" s="1712"/>
      <c r="FQG2" s="1712"/>
      <c r="FQH2" s="1712"/>
      <c r="FQI2" s="1712"/>
      <c r="FQJ2" s="1712"/>
      <c r="FQK2" s="1712"/>
      <c r="FQL2" s="1712"/>
      <c r="FQM2" s="1712"/>
      <c r="FQN2" s="1712"/>
      <c r="FQO2" s="1712"/>
      <c r="FQP2" s="1712"/>
      <c r="FQQ2" s="1712"/>
      <c r="FQR2" s="1712"/>
      <c r="FQS2" s="1712"/>
      <c r="FQT2" s="1712"/>
      <c r="FQU2" s="1712"/>
      <c r="FQV2" s="1712"/>
      <c r="FQW2" s="1712"/>
      <c r="FQX2" s="1712"/>
      <c r="FQY2" s="1712"/>
      <c r="FQZ2" s="1712"/>
      <c r="FRA2" s="1712"/>
      <c r="FRB2" s="1712"/>
      <c r="FRC2" s="1712"/>
      <c r="FRD2" s="1712"/>
      <c r="FRE2" s="1712"/>
      <c r="FRF2" s="1712"/>
      <c r="FRG2" s="1712"/>
      <c r="FRH2" s="1712"/>
      <c r="FRI2" s="1712"/>
      <c r="FRJ2" s="1712"/>
      <c r="FRK2" s="1712"/>
      <c r="FRL2" s="1712"/>
      <c r="FRM2" s="1712"/>
      <c r="FRN2" s="1712"/>
      <c r="FRO2" s="1712"/>
      <c r="FRP2" s="1712"/>
      <c r="FRQ2" s="1712"/>
      <c r="FRR2" s="1712"/>
      <c r="FRS2" s="1712"/>
      <c r="FRT2" s="1712"/>
      <c r="FRU2" s="1712"/>
      <c r="FRV2" s="1712"/>
      <c r="FRW2" s="1712"/>
      <c r="FRX2" s="1712"/>
      <c r="FRY2" s="1712"/>
      <c r="FRZ2" s="1712"/>
      <c r="FSA2" s="1712"/>
      <c r="FSB2" s="1712"/>
      <c r="FSC2" s="1712"/>
      <c r="FSD2" s="1712"/>
      <c r="FSE2" s="1712"/>
      <c r="FSF2" s="1712"/>
      <c r="FSG2" s="1712"/>
      <c r="FSH2" s="1712"/>
      <c r="FSI2" s="1712"/>
      <c r="FSJ2" s="1712"/>
      <c r="FSK2" s="1712"/>
      <c r="FSL2" s="1712"/>
      <c r="FSM2" s="1712"/>
      <c r="FSN2" s="1712"/>
      <c r="FSO2" s="1712"/>
      <c r="FSP2" s="1712"/>
      <c r="FSQ2" s="1712"/>
      <c r="FSR2" s="1712"/>
      <c r="FSS2" s="1712"/>
      <c r="FST2" s="1712"/>
      <c r="FSU2" s="1712"/>
      <c r="FSV2" s="1712"/>
      <c r="FSW2" s="1712"/>
      <c r="FSX2" s="1712"/>
      <c r="FSY2" s="1712"/>
      <c r="FSZ2" s="1712"/>
      <c r="FTA2" s="1712"/>
      <c r="FTB2" s="1712"/>
      <c r="FTC2" s="1712"/>
      <c r="FTD2" s="1712"/>
      <c r="FTE2" s="1712"/>
      <c r="FTF2" s="1712"/>
      <c r="FTG2" s="1712"/>
      <c r="FTH2" s="1712"/>
      <c r="FTI2" s="1712"/>
      <c r="FTJ2" s="1712"/>
      <c r="FTK2" s="1712"/>
      <c r="FTL2" s="1712"/>
      <c r="FTM2" s="1712"/>
      <c r="FTN2" s="1712"/>
      <c r="FTO2" s="1712"/>
      <c r="FTP2" s="1712"/>
      <c r="FTQ2" s="1712"/>
      <c r="FTR2" s="1712"/>
      <c r="FTS2" s="1712"/>
      <c r="FTT2" s="1712"/>
      <c r="FTU2" s="1712"/>
      <c r="FTV2" s="1712"/>
      <c r="FTW2" s="1712"/>
      <c r="FTX2" s="1712"/>
      <c r="FTY2" s="1712"/>
      <c r="FTZ2" s="1712"/>
      <c r="FUA2" s="1712"/>
      <c r="FUB2" s="1712"/>
      <c r="FUC2" s="1712"/>
      <c r="FUD2" s="1712"/>
      <c r="FUE2" s="1712"/>
      <c r="FUF2" s="1712"/>
      <c r="FUG2" s="1712"/>
      <c r="FUH2" s="1712"/>
      <c r="FUI2" s="1712"/>
      <c r="FUJ2" s="1712"/>
      <c r="FUK2" s="1712"/>
      <c r="FUL2" s="1712"/>
      <c r="FUM2" s="1712"/>
      <c r="FUN2" s="1712"/>
      <c r="FUO2" s="1712"/>
      <c r="FUP2" s="1712"/>
      <c r="FUQ2" s="1712"/>
      <c r="FUR2" s="1712"/>
      <c r="FUS2" s="1712"/>
      <c r="FUT2" s="1712"/>
      <c r="FUU2" s="1712"/>
      <c r="FUV2" s="1712"/>
      <c r="FUW2" s="1712"/>
      <c r="FUX2" s="1712"/>
      <c r="FUY2" s="1712"/>
      <c r="FUZ2" s="1712"/>
      <c r="FVA2" s="1712"/>
      <c r="FVB2" s="1712"/>
      <c r="FVC2" s="1712"/>
      <c r="FVD2" s="1712"/>
      <c r="FVE2" s="1712"/>
      <c r="FVF2" s="1712"/>
      <c r="FVG2" s="1712"/>
      <c r="FVH2" s="1712"/>
      <c r="FVI2" s="1712"/>
      <c r="FVJ2" s="1712"/>
      <c r="FVK2" s="1712"/>
      <c r="FVL2" s="1712"/>
      <c r="FVM2" s="1712"/>
      <c r="FVN2" s="1712"/>
      <c r="FVO2" s="1712"/>
      <c r="FVP2" s="1712"/>
      <c r="FVQ2" s="1712"/>
      <c r="FVR2" s="1712"/>
      <c r="FVS2" s="1712"/>
      <c r="FVT2" s="1712"/>
      <c r="FVU2" s="1712"/>
      <c r="FVV2" s="1712"/>
      <c r="FVW2" s="1712"/>
      <c r="FVX2" s="1712"/>
      <c r="FVY2" s="1712"/>
      <c r="FVZ2" s="1712"/>
      <c r="FWA2" s="1712"/>
      <c r="FWB2" s="1712"/>
      <c r="FWC2" s="1712"/>
      <c r="FWD2" s="1712"/>
      <c r="FWE2" s="1712"/>
      <c r="FWF2" s="1712"/>
      <c r="FWG2" s="1712"/>
      <c r="FWH2" s="1712"/>
      <c r="FWI2" s="1712"/>
      <c r="FWJ2" s="1712"/>
      <c r="FWK2" s="1712"/>
      <c r="FWL2" s="1712"/>
      <c r="FWM2" s="1712"/>
      <c r="FWN2" s="1712"/>
      <c r="FWO2" s="1712"/>
      <c r="FWP2" s="1712"/>
      <c r="FWQ2" s="1712"/>
      <c r="FWR2" s="1712"/>
      <c r="FWS2" s="1712"/>
      <c r="FWT2" s="1712"/>
      <c r="FWU2" s="1712"/>
      <c r="FWV2" s="1712"/>
      <c r="FWW2" s="1712"/>
      <c r="FWX2" s="1712"/>
      <c r="FWY2" s="1712"/>
      <c r="FWZ2" s="1712"/>
      <c r="FXA2" s="1712"/>
      <c r="FXB2" s="1712"/>
      <c r="FXC2" s="1712"/>
      <c r="FXD2" s="1712"/>
      <c r="FXE2" s="1712"/>
      <c r="FXF2" s="1712"/>
      <c r="FXG2" s="1712"/>
      <c r="FXH2" s="1712"/>
      <c r="FXI2" s="1712"/>
      <c r="FXJ2" s="1712"/>
      <c r="FXK2" s="1712"/>
      <c r="FXL2" s="1712"/>
      <c r="FXM2" s="1712"/>
      <c r="FXN2" s="1712"/>
      <c r="FXO2" s="1712"/>
      <c r="FXP2" s="1712"/>
      <c r="FXQ2" s="1712"/>
      <c r="FXR2" s="1712"/>
      <c r="FXS2" s="1712"/>
      <c r="FXT2" s="1712"/>
      <c r="FXU2" s="1712"/>
      <c r="FXV2" s="1712"/>
      <c r="FXW2" s="1712"/>
      <c r="FXX2" s="1712"/>
      <c r="FXY2" s="1712"/>
      <c r="FXZ2" s="1712"/>
      <c r="FYA2" s="1712"/>
      <c r="FYB2" s="1712"/>
      <c r="FYC2" s="1712"/>
      <c r="FYD2" s="1712"/>
      <c r="FYE2" s="1712"/>
      <c r="FYF2" s="1712"/>
      <c r="FYG2" s="1712"/>
      <c r="FYH2" s="1712"/>
      <c r="FYI2" s="1712"/>
      <c r="FYJ2" s="1712"/>
      <c r="FYK2" s="1712"/>
      <c r="FYL2" s="1712"/>
      <c r="FYM2" s="1712"/>
      <c r="FYN2" s="1712"/>
      <c r="FYO2" s="1712"/>
      <c r="FYP2" s="1712"/>
      <c r="FYQ2" s="1712"/>
      <c r="FYR2" s="1712"/>
      <c r="FYS2" s="1712"/>
      <c r="FYT2" s="1712"/>
      <c r="FYU2" s="1712"/>
      <c r="FYV2" s="1712"/>
      <c r="FYW2" s="1712"/>
      <c r="FYX2" s="1712"/>
      <c r="FYY2" s="1712"/>
      <c r="FYZ2" s="1712"/>
      <c r="FZA2" s="1712"/>
      <c r="FZB2" s="1712"/>
      <c r="FZC2" s="1712"/>
      <c r="FZD2" s="1712"/>
      <c r="FZE2" s="1712"/>
      <c r="FZF2" s="1712"/>
      <c r="FZG2" s="1712"/>
      <c r="FZH2" s="1712"/>
      <c r="FZI2" s="1712"/>
      <c r="FZJ2" s="1712"/>
      <c r="FZK2" s="1712"/>
      <c r="FZL2" s="1712"/>
      <c r="FZM2" s="1712"/>
      <c r="FZN2" s="1712"/>
      <c r="FZO2" s="1712"/>
      <c r="FZP2" s="1712"/>
      <c r="FZQ2" s="1712"/>
      <c r="FZR2" s="1712"/>
      <c r="FZS2" s="1712"/>
      <c r="FZT2" s="1712"/>
      <c r="FZU2" s="1712"/>
      <c r="FZV2" s="1712"/>
      <c r="FZW2" s="1712"/>
      <c r="FZX2" s="1712"/>
      <c r="FZY2" s="1712"/>
      <c r="FZZ2" s="1712"/>
      <c r="GAA2" s="1712"/>
      <c r="GAB2" s="1712"/>
      <c r="GAC2" s="1712"/>
      <c r="GAD2" s="1712"/>
      <c r="GAE2" s="1712"/>
      <c r="GAF2" s="1712"/>
      <c r="GAG2" s="1712"/>
      <c r="GAH2" s="1712"/>
      <c r="GAI2" s="1712"/>
      <c r="GAJ2" s="1712"/>
      <c r="GAK2" s="1712"/>
      <c r="GAL2" s="1712"/>
      <c r="GAM2" s="1712"/>
      <c r="GAN2" s="1712"/>
      <c r="GAO2" s="1712"/>
      <c r="GAP2" s="1712"/>
      <c r="GAQ2" s="1712"/>
      <c r="GAR2" s="1712"/>
      <c r="GAS2" s="1712"/>
      <c r="GAT2" s="1712"/>
      <c r="GAU2" s="1712"/>
      <c r="GAV2" s="1712"/>
      <c r="GAW2" s="1712"/>
      <c r="GAX2" s="1712"/>
      <c r="GAY2" s="1712"/>
      <c r="GAZ2" s="1712"/>
      <c r="GBA2" s="1712"/>
      <c r="GBB2" s="1712"/>
      <c r="GBC2" s="1712"/>
      <c r="GBD2" s="1712"/>
      <c r="GBE2" s="1712"/>
      <c r="GBF2" s="1712"/>
      <c r="GBG2" s="1712"/>
      <c r="GBH2" s="1712"/>
      <c r="GBI2" s="1712"/>
      <c r="GBJ2" s="1712"/>
      <c r="GBK2" s="1712"/>
      <c r="GBL2" s="1712"/>
      <c r="GBM2" s="1712"/>
      <c r="GBN2" s="1712"/>
      <c r="GBO2" s="1712"/>
      <c r="GBP2" s="1712"/>
      <c r="GBQ2" s="1712"/>
      <c r="GBR2" s="1712"/>
      <c r="GBS2" s="1712"/>
      <c r="GBT2" s="1712"/>
      <c r="GBU2" s="1712"/>
      <c r="GBV2" s="1712"/>
      <c r="GBW2" s="1712"/>
      <c r="GBX2" s="1712"/>
      <c r="GBY2" s="1712"/>
      <c r="GBZ2" s="1712"/>
      <c r="GCA2" s="1712"/>
      <c r="GCB2" s="1712"/>
      <c r="GCC2" s="1712"/>
      <c r="GCD2" s="1712"/>
      <c r="GCE2" s="1712"/>
      <c r="GCF2" s="1712"/>
      <c r="GCG2" s="1712"/>
      <c r="GCH2" s="1712"/>
      <c r="GCI2" s="1712"/>
      <c r="GCJ2" s="1712"/>
      <c r="GCK2" s="1712"/>
      <c r="GCL2" s="1712"/>
      <c r="GCM2" s="1712"/>
      <c r="GCN2" s="1712"/>
      <c r="GCO2" s="1712"/>
      <c r="GCP2" s="1712"/>
      <c r="GCQ2" s="1712"/>
      <c r="GCR2" s="1712"/>
      <c r="GCS2" s="1712"/>
      <c r="GCT2" s="1712"/>
      <c r="GCU2" s="1712"/>
      <c r="GCV2" s="1712"/>
      <c r="GCW2" s="1712"/>
      <c r="GCX2" s="1712"/>
      <c r="GCY2" s="1712"/>
      <c r="GCZ2" s="1712"/>
      <c r="GDA2" s="1712"/>
      <c r="GDB2" s="1712"/>
      <c r="GDC2" s="1712"/>
      <c r="GDD2" s="1712"/>
      <c r="GDE2" s="1712"/>
      <c r="GDF2" s="1712"/>
      <c r="GDG2" s="1712"/>
      <c r="GDH2" s="1712"/>
      <c r="GDI2" s="1712"/>
      <c r="GDJ2" s="1712"/>
      <c r="GDK2" s="1712"/>
      <c r="GDL2" s="1712"/>
      <c r="GDM2" s="1712"/>
      <c r="GDN2" s="1712"/>
      <c r="GDO2" s="1712"/>
      <c r="GDP2" s="1712"/>
      <c r="GDQ2" s="1712"/>
      <c r="GDR2" s="1712"/>
      <c r="GDS2" s="1712"/>
      <c r="GDT2" s="1712"/>
      <c r="GDU2" s="1712"/>
      <c r="GDV2" s="1712"/>
      <c r="GDW2" s="1712"/>
      <c r="GDX2" s="1712"/>
      <c r="GDY2" s="1712"/>
      <c r="GDZ2" s="1712"/>
      <c r="GEA2" s="1712"/>
      <c r="GEB2" s="1712"/>
      <c r="GEC2" s="1712"/>
      <c r="GED2" s="1712"/>
      <c r="GEE2" s="1712"/>
      <c r="GEF2" s="1712"/>
      <c r="GEG2" s="1712"/>
      <c r="GEH2" s="1712"/>
      <c r="GEI2" s="1712"/>
      <c r="GEJ2" s="1712"/>
      <c r="GEK2" s="1712"/>
      <c r="GEL2" s="1712"/>
      <c r="GEM2" s="1712"/>
      <c r="GEN2" s="1712"/>
      <c r="GEO2" s="1712"/>
      <c r="GEP2" s="1712"/>
      <c r="GEQ2" s="1712"/>
      <c r="GER2" s="1712"/>
      <c r="GES2" s="1712"/>
      <c r="GET2" s="1712"/>
      <c r="GEU2" s="1712"/>
      <c r="GEV2" s="1712"/>
      <c r="GEW2" s="1712"/>
      <c r="GEX2" s="1712"/>
      <c r="GEY2" s="1712"/>
      <c r="GEZ2" s="1712"/>
      <c r="GFA2" s="1712"/>
      <c r="GFB2" s="1712"/>
      <c r="GFC2" s="1712"/>
      <c r="GFD2" s="1712"/>
      <c r="GFE2" s="1712"/>
      <c r="GFF2" s="1712"/>
      <c r="GFG2" s="1712"/>
      <c r="GFH2" s="1712"/>
      <c r="GFI2" s="1712"/>
      <c r="GFJ2" s="1712"/>
      <c r="GFK2" s="1712"/>
      <c r="GFL2" s="1712"/>
      <c r="GFM2" s="1712"/>
      <c r="GFN2" s="1712"/>
      <c r="GFO2" s="1712"/>
      <c r="GFP2" s="1712"/>
      <c r="GFQ2" s="1712"/>
      <c r="GFR2" s="1712"/>
      <c r="GFS2" s="1712"/>
      <c r="GFT2" s="1712"/>
      <c r="GFU2" s="1712"/>
      <c r="GFV2" s="1712"/>
      <c r="GFW2" s="1712"/>
      <c r="GFX2" s="1712"/>
      <c r="GFY2" s="1712"/>
      <c r="GFZ2" s="1712"/>
      <c r="GGA2" s="1712"/>
      <c r="GGB2" s="1712"/>
      <c r="GGC2" s="1712"/>
      <c r="GGD2" s="1712"/>
      <c r="GGE2" s="1712"/>
      <c r="GGF2" s="1712"/>
      <c r="GGG2" s="1712"/>
      <c r="GGH2" s="1712"/>
      <c r="GGI2" s="1712"/>
      <c r="GGJ2" s="1712"/>
      <c r="GGK2" s="1712"/>
      <c r="GGL2" s="1712"/>
      <c r="GGM2" s="1712"/>
      <c r="GGN2" s="1712"/>
      <c r="GGO2" s="1712"/>
      <c r="GGP2" s="1712"/>
      <c r="GGQ2" s="1712"/>
      <c r="GGR2" s="1712"/>
      <c r="GGS2" s="1712"/>
      <c r="GGT2" s="1712"/>
      <c r="GGU2" s="1712"/>
      <c r="GGV2" s="1712"/>
      <c r="GGW2" s="1712"/>
      <c r="GGX2" s="1712"/>
      <c r="GGY2" s="1712"/>
      <c r="GGZ2" s="1712"/>
      <c r="GHA2" s="1712"/>
      <c r="GHB2" s="1712"/>
      <c r="GHC2" s="1712"/>
      <c r="GHD2" s="1712"/>
      <c r="GHE2" s="1712"/>
      <c r="GHF2" s="1712"/>
      <c r="GHG2" s="1712"/>
      <c r="GHH2" s="1712"/>
      <c r="GHI2" s="1712"/>
      <c r="GHJ2" s="1712"/>
      <c r="GHK2" s="1712"/>
      <c r="GHL2" s="1712"/>
      <c r="GHM2" s="1712"/>
      <c r="GHN2" s="1712"/>
      <c r="GHO2" s="1712"/>
      <c r="GHP2" s="1712"/>
      <c r="GHQ2" s="1712"/>
      <c r="GHR2" s="1712"/>
      <c r="GHS2" s="1712"/>
      <c r="GHT2" s="1712"/>
      <c r="GHU2" s="1712"/>
      <c r="GHV2" s="1712"/>
      <c r="GHW2" s="1712"/>
      <c r="GHX2" s="1712"/>
      <c r="GHY2" s="1712"/>
      <c r="GHZ2" s="1712"/>
      <c r="GIA2" s="1712"/>
      <c r="GIB2" s="1712"/>
      <c r="GIC2" s="1712"/>
      <c r="GID2" s="1712"/>
      <c r="GIE2" s="1712"/>
      <c r="GIF2" s="1712"/>
      <c r="GIG2" s="1712"/>
      <c r="GIH2" s="1712"/>
      <c r="GII2" s="1712"/>
      <c r="GIJ2" s="1712"/>
      <c r="GIK2" s="1712"/>
      <c r="GIL2" s="1712"/>
      <c r="GIM2" s="1712"/>
      <c r="GIN2" s="1712"/>
      <c r="GIO2" s="1712"/>
      <c r="GIP2" s="1712"/>
      <c r="GIQ2" s="1712"/>
      <c r="GIR2" s="1712"/>
      <c r="GIS2" s="1712"/>
      <c r="GIT2" s="1712"/>
      <c r="GIU2" s="1712"/>
      <c r="GIV2" s="1712"/>
      <c r="GIW2" s="1712"/>
      <c r="GIX2" s="1712"/>
      <c r="GIY2" s="1712"/>
      <c r="GIZ2" s="1712"/>
      <c r="GJA2" s="1712"/>
      <c r="GJB2" s="1712"/>
      <c r="GJC2" s="1712"/>
      <c r="GJD2" s="1712"/>
      <c r="GJE2" s="1712"/>
      <c r="GJF2" s="1712"/>
      <c r="GJG2" s="1712"/>
      <c r="GJH2" s="1712"/>
      <c r="GJI2" s="1712"/>
      <c r="GJJ2" s="1712"/>
      <c r="GJK2" s="1712"/>
      <c r="GJL2" s="1712"/>
      <c r="GJM2" s="1712"/>
      <c r="GJN2" s="1712"/>
      <c r="GJO2" s="1712"/>
      <c r="GJP2" s="1712"/>
      <c r="GJQ2" s="1712"/>
      <c r="GJR2" s="1712"/>
      <c r="GJS2" s="1712"/>
      <c r="GJT2" s="1712"/>
      <c r="GJU2" s="1712"/>
      <c r="GJV2" s="1712"/>
      <c r="GJW2" s="1712"/>
      <c r="GJX2" s="1712"/>
      <c r="GJY2" s="1712"/>
      <c r="GJZ2" s="1712"/>
      <c r="GKA2" s="1712"/>
      <c r="GKB2" s="1712"/>
      <c r="GKC2" s="1712"/>
      <c r="GKD2" s="1712"/>
      <c r="GKE2" s="1712"/>
      <c r="GKF2" s="1712"/>
      <c r="GKG2" s="1712"/>
      <c r="GKH2" s="1712"/>
      <c r="GKI2" s="1712"/>
      <c r="GKJ2" s="1712"/>
      <c r="GKK2" s="1712"/>
      <c r="GKL2" s="1712"/>
      <c r="GKM2" s="1712"/>
      <c r="GKN2" s="1712"/>
      <c r="GKO2" s="1712"/>
      <c r="GKP2" s="1712"/>
      <c r="GKQ2" s="1712"/>
      <c r="GKR2" s="1712"/>
      <c r="GKS2" s="1712"/>
      <c r="GKT2" s="1712"/>
      <c r="GKU2" s="1712"/>
      <c r="GKV2" s="1712"/>
      <c r="GKW2" s="1712"/>
      <c r="GKX2" s="1712"/>
      <c r="GKY2" s="1712"/>
      <c r="GKZ2" s="1712"/>
      <c r="GLA2" s="1712"/>
      <c r="GLB2" s="1712"/>
      <c r="GLC2" s="1712"/>
      <c r="GLD2" s="1712"/>
      <c r="GLE2" s="1712"/>
      <c r="GLF2" s="1712"/>
      <c r="GLG2" s="1712"/>
      <c r="GLH2" s="1712"/>
      <c r="GLI2" s="1712"/>
      <c r="GLJ2" s="1712"/>
      <c r="GLK2" s="1712"/>
      <c r="GLL2" s="1712"/>
      <c r="GLM2" s="1712"/>
      <c r="GLN2" s="1712"/>
      <c r="GLO2" s="1712"/>
      <c r="GLP2" s="1712"/>
      <c r="GLQ2" s="1712"/>
      <c r="GLR2" s="1712"/>
      <c r="GLS2" s="1712"/>
      <c r="GLT2" s="1712"/>
      <c r="GLU2" s="1712"/>
      <c r="GLV2" s="1712"/>
      <c r="GLW2" s="1712"/>
      <c r="GLX2" s="1712"/>
      <c r="GLY2" s="1712"/>
      <c r="GLZ2" s="1712"/>
      <c r="GMA2" s="1712"/>
      <c r="GMB2" s="1712"/>
      <c r="GMC2" s="1712"/>
      <c r="GMD2" s="1712"/>
      <c r="GME2" s="1712"/>
      <c r="GMF2" s="1712"/>
      <c r="GMG2" s="1712"/>
      <c r="GMH2" s="1712"/>
      <c r="GMI2" s="1712"/>
      <c r="GMJ2" s="1712"/>
      <c r="GMK2" s="1712"/>
      <c r="GML2" s="1712"/>
      <c r="GMM2" s="1712"/>
      <c r="GMN2" s="1712"/>
      <c r="GMO2" s="1712"/>
      <c r="GMP2" s="1712"/>
      <c r="GMQ2" s="1712"/>
      <c r="GMR2" s="1712"/>
      <c r="GMS2" s="1712"/>
      <c r="GMT2" s="1712"/>
      <c r="GMU2" s="1712"/>
      <c r="GMV2" s="1712"/>
      <c r="GMW2" s="1712"/>
      <c r="GMX2" s="1712"/>
      <c r="GMY2" s="1712"/>
      <c r="GMZ2" s="1712"/>
      <c r="GNA2" s="1712"/>
      <c r="GNB2" s="1712"/>
      <c r="GNC2" s="1712"/>
      <c r="GND2" s="1712"/>
      <c r="GNE2" s="1712"/>
      <c r="GNF2" s="1712"/>
      <c r="GNG2" s="1712"/>
      <c r="GNH2" s="1712"/>
      <c r="GNI2" s="1712"/>
      <c r="GNJ2" s="1712"/>
      <c r="GNK2" s="1712"/>
      <c r="GNL2" s="1712"/>
      <c r="GNM2" s="1712"/>
      <c r="GNN2" s="1712"/>
      <c r="GNO2" s="1712"/>
      <c r="GNP2" s="1712"/>
      <c r="GNQ2" s="1712"/>
      <c r="GNR2" s="1712"/>
      <c r="GNS2" s="1712"/>
      <c r="GNT2" s="1712"/>
      <c r="GNU2" s="1712"/>
      <c r="GNV2" s="1712"/>
      <c r="GNW2" s="1712"/>
      <c r="GNX2" s="1712"/>
      <c r="GNY2" s="1712"/>
      <c r="GNZ2" s="1712"/>
      <c r="GOA2" s="1712"/>
      <c r="GOB2" s="1712"/>
      <c r="GOC2" s="1712"/>
      <c r="GOD2" s="1712"/>
      <c r="GOE2" s="1712"/>
      <c r="GOF2" s="1712"/>
      <c r="GOG2" s="1712"/>
      <c r="GOH2" s="1712"/>
      <c r="GOI2" s="1712"/>
      <c r="GOJ2" s="1712"/>
      <c r="GOK2" s="1712"/>
      <c r="GOL2" s="1712"/>
      <c r="GOM2" s="1712"/>
      <c r="GON2" s="1712"/>
      <c r="GOO2" s="1712"/>
      <c r="GOP2" s="1712"/>
      <c r="GOQ2" s="1712"/>
      <c r="GOR2" s="1712"/>
      <c r="GOS2" s="1712"/>
      <c r="GOT2" s="1712"/>
      <c r="GOU2" s="1712"/>
      <c r="GOV2" s="1712"/>
      <c r="GOW2" s="1712"/>
      <c r="GOX2" s="1712"/>
      <c r="GOY2" s="1712"/>
      <c r="GOZ2" s="1712"/>
      <c r="GPA2" s="1712"/>
      <c r="GPB2" s="1712"/>
      <c r="GPC2" s="1712"/>
      <c r="GPD2" s="1712"/>
      <c r="GPE2" s="1712"/>
      <c r="GPF2" s="1712"/>
      <c r="GPG2" s="1712"/>
      <c r="GPH2" s="1712"/>
      <c r="GPI2" s="1712"/>
      <c r="GPJ2" s="1712"/>
      <c r="GPK2" s="1712"/>
      <c r="GPL2" s="1712"/>
      <c r="GPM2" s="1712"/>
      <c r="GPN2" s="1712"/>
      <c r="GPO2" s="1712"/>
      <c r="GPP2" s="1712"/>
      <c r="GPQ2" s="1712"/>
      <c r="GPR2" s="1712"/>
      <c r="GPS2" s="1712"/>
      <c r="GPT2" s="1712"/>
      <c r="GPU2" s="1712"/>
      <c r="GPV2" s="1712"/>
      <c r="GPW2" s="1712"/>
      <c r="GPX2" s="1712"/>
      <c r="GPY2" s="1712"/>
      <c r="GPZ2" s="1712"/>
      <c r="GQA2" s="1712"/>
      <c r="GQB2" s="1712"/>
      <c r="GQC2" s="1712"/>
      <c r="GQD2" s="1712"/>
      <c r="GQE2" s="1712"/>
      <c r="GQF2" s="1712"/>
      <c r="GQG2" s="1712"/>
      <c r="GQH2" s="1712"/>
      <c r="GQI2" s="1712"/>
      <c r="GQJ2" s="1712"/>
      <c r="GQK2" s="1712"/>
      <c r="GQL2" s="1712"/>
      <c r="GQM2" s="1712"/>
      <c r="GQN2" s="1712"/>
      <c r="GQO2" s="1712"/>
      <c r="GQP2" s="1712"/>
      <c r="GQQ2" s="1712"/>
      <c r="GQR2" s="1712"/>
      <c r="GQS2" s="1712"/>
      <c r="GQT2" s="1712"/>
      <c r="GQU2" s="1712"/>
      <c r="GQV2" s="1712"/>
      <c r="GQW2" s="1712"/>
      <c r="GQX2" s="1712"/>
      <c r="GQY2" s="1712"/>
      <c r="GQZ2" s="1712"/>
      <c r="GRA2" s="1712"/>
      <c r="GRB2" s="1712"/>
      <c r="GRC2" s="1712"/>
      <c r="GRD2" s="1712"/>
      <c r="GRE2" s="1712"/>
      <c r="GRF2" s="1712"/>
      <c r="GRG2" s="1712"/>
      <c r="GRH2" s="1712"/>
      <c r="GRI2" s="1712"/>
      <c r="GRJ2" s="1712"/>
      <c r="GRK2" s="1712"/>
      <c r="GRL2" s="1712"/>
      <c r="GRM2" s="1712"/>
      <c r="GRN2" s="1712"/>
      <c r="GRO2" s="1712"/>
      <c r="GRP2" s="1712"/>
      <c r="GRQ2" s="1712"/>
      <c r="GRR2" s="1712"/>
      <c r="GRS2" s="1712"/>
      <c r="GRT2" s="1712"/>
      <c r="GRU2" s="1712"/>
      <c r="GRV2" s="1712"/>
      <c r="GRW2" s="1712"/>
      <c r="GRX2" s="1712"/>
      <c r="GRY2" s="1712"/>
      <c r="GRZ2" s="1712"/>
      <c r="GSA2" s="1712"/>
      <c r="GSB2" s="1712"/>
      <c r="GSC2" s="1712"/>
      <c r="GSD2" s="1712"/>
      <c r="GSE2" s="1712"/>
      <c r="GSF2" s="1712"/>
      <c r="GSG2" s="1712"/>
      <c r="GSH2" s="1712"/>
      <c r="GSI2" s="1712"/>
      <c r="GSJ2" s="1712"/>
      <c r="GSK2" s="1712"/>
      <c r="GSL2" s="1712"/>
      <c r="GSM2" s="1712"/>
      <c r="GSN2" s="1712"/>
      <c r="GSO2" s="1712"/>
      <c r="GSP2" s="1712"/>
      <c r="GSQ2" s="1712"/>
      <c r="GSR2" s="1712"/>
      <c r="GSS2" s="1712"/>
      <c r="GST2" s="1712"/>
      <c r="GSU2" s="1712"/>
      <c r="GSV2" s="1712"/>
      <c r="GSW2" s="1712"/>
      <c r="GSX2" s="1712"/>
      <c r="GSY2" s="1712"/>
      <c r="GSZ2" s="1712"/>
      <c r="GTA2" s="1712"/>
      <c r="GTB2" s="1712"/>
      <c r="GTC2" s="1712"/>
      <c r="GTD2" s="1712"/>
      <c r="GTE2" s="1712"/>
      <c r="GTF2" s="1712"/>
      <c r="GTG2" s="1712"/>
      <c r="GTH2" s="1712"/>
      <c r="GTI2" s="1712"/>
      <c r="GTJ2" s="1712"/>
      <c r="GTK2" s="1712"/>
      <c r="GTL2" s="1712"/>
      <c r="GTM2" s="1712"/>
      <c r="GTN2" s="1712"/>
      <c r="GTO2" s="1712"/>
      <c r="GTP2" s="1712"/>
      <c r="GTQ2" s="1712"/>
      <c r="GTR2" s="1712"/>
      <c r="GTS2" s="1712"/>
      <c r="GTT2" s="1712"/>
      <c r="GTU2" s="1712"/>
      <c r="GTV2" s="1712"/>
      <c r="GTW2" s="1712"/>
      <c r="GTX2" s="1712"/>
      <c r="GTY2" s="1712"/>
      <c r="GTZ2" s="1712"/>
      <c r="GUA2" s="1712"/>
      <c r="GUB2" s="1712"/>
      <c r="GUC2" s="1712"/>
      <c r="GUD2" s="1712"/>
      <c r="GUE2" s="1712"/>
      <c r="GUF2" s="1712"/>
      <c r="GUG2" s="1712"/>
      <c r="GUH2" s="1712"/>
      <c r="GUI2" s="1712"/>
      <c r="GUJ2" s="1712"/>
      <c r="GUK2" s="1712"/>
      <c r="GUL2" s="1712"/>
      <c r="GUM2" s="1712"/>
      <c r="GUN2" s="1712"/>
      <c r="GUO2" s="1712"/>
      <c r="GUP2" s="1712"/>
      <c r="GUQ2" s="1712"/>
      <c r="GUR2" s="1712"/>
      <c r="GUS2" s="1712"/>
      <c r="GUT2" s="1712"/>
      <c r="GUU2" s="1712"/>
      <c r="GUV2" s="1712"/>
      <c r="GUW2" s="1712"/>
      <c r="GUX2" s="1712"/>
      <c r="GUY2" s="1712"/>
      <c r="GUZ2" s="1712"/>
      <c r="GVA2" s="1712"/>
      <c r="GVB2" s="1712"/>
      <c r="GVC2" s="1712"/>
      <c r="GVD2" s="1712"/>
      <c r="GVE2" s="1712"/>
      <c r="GVF2" s="1712"/>
      <c r="GVG2" s="1712"/>
      <c r="GVH2" s="1712"/>
      <c r="GVI2" s="1712"/>
      <c r="GVJ2" s="1712"/>
      <c r="GVK2" s="1712"/>
      <c r="GVL2" s="1712"/>
      <c r="GVM2" s="1712"/>
      <c r="GVN2" s="1712"/>
      <c r="GVO2" s="1712"/>
      <c r="GVP2" s="1712"/>
      <c r="GVQ2" s="1712"/>
      <c r="GVR2" s="1712"/>
      <c r="GVS2" s="1712"/>
      <c r="GVT2" s="1712"/>
      <c r="GVU2" s="1712"/>
      <c r="GVV2" s="1712"/>
      <c r="GVW2" s="1712"/>
      <c r="GVX2" s="1712"/>
      <c r="GVY2" s="1712"/>
      <c r="GVZ2" s="1712"/>
      <c r="GWA2" s="1712"/>
      <c r="GWB2" s="1712"/>
      <c r="GWC2" s="1712"/>
      <c r="GWD2" s="1712"/>
      <c r="GWE2" s="1712"/>
      <c r="GWF2" s="1712"/>
      <c r="GWG2" s="1712"/>
      <c r="GWH2" s="1712"/>
      <c r="GWI2" s="1712"/>
      <c r="GWJ2" s="1712"/>
      <c r="GWK2" s="1712"/>
      <c r="GWL2" s="1712"/>
      <c r="GWM2" s="1712"/>
      <c r="GWN2" s="1712"/>
      <c r="GWO2" s="1712"/>
      <c r="GWP2" s="1712"/>
      <c r="GWQ2" s="1712"/>
      <c r="GWR2" s="1712"/>
      <c r="GWS2" s="1712"/>
      <c r="GWT2" s="1712"/>
      <c r="GWU2" s="1712"/>
      <c r="GWV2" s="1712"/>
      <c r="GWW2" s="1712"/>
      <c r="GWX2" s="1712"/>
      <c r="GWY2" s="1712"/>
      <c r="GWZ2" s="1712"/>
      <c r="GXA2" s="1712"/>
      <c r="GXB2" s="1712"/>
      <c r="GXC2" s="1712"/>
      <c r="GXD2" s="1712"/>
      <c r="GXE2" s="1712"/>
      <c r="GXF2" s="1712"/>
      <c r="GXG2" s="1712"/>
      <c r="GXH2" s="1712"/>
      <c r="GXI2" s="1712"/>
      <c r="GXJ2" s="1712"/>
      <c r="GXK2" s="1712"/>
      <c r="GXL2" s="1712"/>
      <c r="GXM2" s="1712"/>
      <c r="GXN2" s="1712"/>
      <c r="GXO2" s="1712"/>
      <c r="GXP2" s="1712"/>
      <c r="GXQ2" s="1712"/>
      <c r="GXR2" s="1712"/>
      <c r="GXS2" s="1712"/>
      <c r="GXT2" s="1712"/>
      <c r="GXU2" s="1712"/>
      <c r="GXV2" s="1712"/>
      <c r="GXW2" s="1712"/>
      <c r="GXX2" s="1712"/>
      <c r="GXY2" s="1712"/>
      <c r="GXZ2" s="1712"/>
      <c r="GYA2" s="1712"/>
      <c r="GYB2" s="1712"/>
      <c r="GYC2" s="1712"/>
      <c r="GYD2" s="1712"/>
      <c r="GYE2" s="1712"/>
      <c r="GYF2" s="1712"/>
      <c r="GYG2" s="1712"/>
      <c r="GYH2" s="1712"/>
      <c r="GYI2" s="1712"/>
      <c r="GYJ2" s="1712"/>
      <c r="GYK2" s="1712"/>
      <c r="GYL2" s="1712"/>
      <c r="GYM2" s="1712"/>
      <c r="GYN2" s="1712"/>
      <c r="GYO2" s="1712"/>
      <c r="GYP2" s="1712"/>
      <c r="GYQ2" s="1712"/>
      <c r="GYR2" s="1712"/>
      <c r="GYS2" s="1712"/>
      <c r="GYT2" s="1712"/>
      <c r="GYU2" s="1712"/>
      <c r="GYV2" s="1712"/>
      <c r="GYW2" s="1712"/>
      <c r="GYX2" s="1712"/>
      <c r="GYY2" s="1712"/>
      <c r="GYZ2" s="1712"/>
      <c r="GZA2" s="1712"/>
      <c r="GZB2" s="1712"/>
      <c r="GZC2" s="1712"/>
      <c r="GZD2" s="1712"/>
      <c r="GZE2" s="1712"/>
      <c r="GZF2" s="1712"/>
      <c r="GZG2" s="1712"/>
      <c r="GZH2" s="1712"/>
      <c r="GZI2" s="1712"/>
      <c r="GZJ2" s="1712"/>
      <c r="GZK2" s="1712"/>
      <c r="GZL2" s="1712"/>
      <c r="GZM2" s="1712"/>
      <c r="GZN2" s="1712"/>
      <c r="GZO2" s="1712"/>
      <c r="GZP2" s="1712"/>
      <c r="GZQ2" s="1712"/>
      <c r="GZR2" s="1712"/>
      <c r="GZS2" s="1712"/>
      <c r="GZT2" s="1712"/>
      <c r="GZU2" s="1712"/>
      <c r="GZV2" s="1712"/>
      <c r="GZW2" s="1712"/>
      <c r="GZX2" s="1712"/>
      <c r="GZY2" s="1712"/>
      <c r="GZZ2" s="1712"/>
      <c r="HAA2" s="1712"/>
      <c r="HAB2" s="1712"/>
      <c r="HAC2" s="1712"/>
      <c r="HAD2" s="1712"/>
      <c r="HAE2" s="1712"/>
      <c r="HAF2" s="1712"/>
      <c r="HAG2" s="1712"/>
      <c r="HAH2" s="1712"/>
      <c r="HAI2" s="1712"/>
      <c r="HAJ2" s="1712"/>
      <c r="HAK2" s="1712"/>
      <c r="HAL2" s="1712"/>
      <c r="HAM2" s="1712"/>
      <c r="HAN2" s="1712"/>
      <c r="HAO2" s="1712"/>
      <c r="HAP2" s="1712"/>
      <c r="HAQ2" s="1712"/>
      <c r="HAR2" s="1712"/>
      <c r="HAS2" s="1712"/>
      <c r="HAT2" s="1712"/>
      <c r="HAU2" s="1712"/>
      <c r="HAV2" s="1712"/>
      <c r="HAW2" s="1712"/>
      <c r="HAX2" s="1712"/>
      <c r="HAY2" s="1712"/>
      <c r="HAZ2" s="1712"/>
      <c r="HBA2" s="1712"/>
      <c r="HBB2" s="1712"/>
      <c r="HBC2" s="1712"/>
      <c r="HBD2" s="1712"/>
      <c r="HBE2" s="1712"/>
      <c r="HBF2" s="1712"/>
      <c r="HBG2" s="1712"/>
      <c r="HBH2" s="1712"/>
      <c r="HBI2" s="1712"/>
      <c r="HBJ2" s="1712"/>
      <c r="HBK2" s="1712"/>
      <c r="HBL2" s="1712"/>
      <c r="HBM2" s="1712"/>
      <c r="HBN2" s="1712"/>
      <c r="HBO2" s="1712"/>
      <c r="HBP2" s="1712"/>
      <c r="HBQ2" s="1712"/>
      <c r="HBR2" s="1712"/>
      <c r="HBS2" s="1712"/>
      <c r="HBT2" s="1712"/>
      <c r="HBU2" s="1712"/>
      <c r="HBV2" s="1712"/>
      <c r="HBW2" s="1712"/>
      <c r="HBX2" s="1712"/>
      <c r="HBY2" s="1712"/>
      <c r="HBZ2" s="1712"/>
      <c r="HCA2" s="1712"/>
      <c r="HCB2" s="1712"/>
      <c r="HCC2" s="1712"/>
      <c r="HCD2" s="1712"/>
      <c r="HCE2" s="1712"/>
      <c r="HCF2" s="1712"/>
      <c r="HCG2" s="1712"/>
      <c r="HCH2" s="1712"/>
      <c r="HCI2" s="1712"/>
      <c r="HCJ2" s="1712"/>
      <c r="HCK2" s="1712"/>
      <c r="HCL2" s="1712"/>
      <c r="HCM2" s="1712"/>
      <c r="HCN2" s="1712"/>
      <c r="HCO2" s="1712"/>
      <c r="HCP2" s="1712"/>
      <c r="HCQ2" s="1712"/>
      <c r="HCR2" s="1712"/>
      <c r="HCS2" s="1712"/>
      <c r="HCT2" s="1712"/>
      <c r="HCU2" s="1712"/>
      <c r="HCV2" s="1712"/>
      <c r="HCW2" s="1712"/>
      <c r="HCX2" s="1712"/>
      <c r="HCY2" s="1712"/>
      <c r="HCZ2" s="1712"/>
      <c r="HDA2" s="1712"/>
      <c r="HDB2" s="1712"/>
      <c r="HDC2" s="1712"/>
      <c r="HDD2" s="1712"/>
      <c r="HDE2" s="1712"/>
      <c r="HDF2" s="1712"/>
      <c r="HDG2" s="1712"/>
      <c r="HDH2" s="1712"/>
      <c r="HDI2" s="1712"/>
      <c r="HDJ2" s="1712"/>
      <c r="HDK2" s="1712"/>
      <c r="HDL2" s="1712"/>
      <c r="HDM2" s="1712"/>
      <c r="HDN2" s="1712"/>
      <c r="HDO2" s="1712"/>
      <c r="HDP2" s="1712"/>
      <c r="HDQ2" s="1712"/>
      <c r="HDR2" s="1712"/>
      <c r="HDS2" s="1712"/>
      <c r="HDT2" s="1712"/>
      <c r="HDU2" s="1712"/>
      <c r="HDV2" s="1712"/>
      <c r="HDW2" s="1712"/>
      <c r="HDX2" s="1712"/>
      <c r="HDY2" s="1712"/>
      <c r="HDZ2" s="1712"/>
      <c r="HEA2" s="1712"/>
      <c r="HEB2" s="1712"/>
      <c r="HEC2" s="1712"/>
      <c r="HED2" s="1712"/>
      <c r="HEE2" s="1712"/>
      <c r="HEF2" s="1712"/>
      <c r="HEG2" s="1712"/>
      <c r="HEH2" s="1712"/>
      <c r="HEI2" s="1712"/>
      <c r="HEJ2" s="1712"/>
      <c r="HEK2" s="1712"/>
      <c r="HEL2" s="1712"/>
      <c r="HEM2" s="1712"/>
      <c r="HEN2" s="1712"/>
      <c r="HEO2" s="1712"/>
      <c r="HEP2" s="1712"/>
      <c r="HEQ2" s="1712"/>
      <c r="HER2" s="1712"/>
      <c r="HES2" s="1712"/>
      <c r="HET2" s="1712"/>
      <c r="HEU2" s="1712"/>
      <c r="HEV2" s="1712"/>
      <c r="HEW2" s="1712"/>
      <c r="HEX2" s="1712"/>
      <c r="HEY2" s="1712"/>
      <c r="HEZ2" s="1712"/>
      <c r="HFA2" s="1712"/>
      <c r="HFB2" s="1712"/>
      <c r="HFC2" s="1712"/>
      <c r="HFD2" s="1712"/>
      <c r="HFE2" s="1712"/>
      <c r="HFF2" s="1712"/>
      <c r="HFG2" s="1712"/>
      <c r="HFH2" s="1712"/>
      <c r="HFI2" s="1712"/>
      <c r="HFJ2" s="1712"/>
      <c r="HFK2" s="1712"/>
      <c r="HFL2" s="1712"/>
      <c r="HFM2" s="1712"/>
      <c r="HFN2" s="1712"/>
      <c r="HFO2" s="1712"/>
      <c r="HFP2" s="1712"/>
      <c r="HFQ2" s="1712"/>
      <c r="HFR2" s="1712"/>
      <c r="HFS2" s="1712"/>
      <c r="HFT2" s="1712"/>
      <c r="HFU2" s="1712"/>
      <c r="HFV2" s="1712"/>
      <c r="HFW2" s="1712"/>
      <c r="HFX2" s="1712"/>
      <c r="HFY2" s="1712"/>
      <c r="HFZ2" s="1712"/>
      <c r="HGA2" s="1712"/>
      <c r="HGB2" s="1712"/>
      <c r="HGC2" s="1712"/>
      <c r="HGD2" s="1712"/>
      <c r="HGE2" s="1712"/>
      <c r="HGF2" s="1712"/>
      <c r="HGG2" s="1712"/>
      <c r="HGH2" s="1712"/>
      <c r="HGI2" s="1712"/>
      <c r="HGJ2" s="1712"/>
      <c r="HGK2" s="1712"/>
      <c r="HGL2" s="1712"/>
      <c r="HGM2" s="1712"/>
      <c r="HGN2" s="1712"/>
      <c r="HGO2" s="1712"/>
      <c r="HGP2" s="1712"/>
      <c r="HGQ2" s="1712"/>
      <c r="HGR2" s="1712"/>
      <c r="HGS2" s="1712"/>
      <c r="HGT2" s="1712"/>
      <c r="HGU2" s="1712"/>
      <c r="HGV2" s="1712"/>
      <c r="HGW2" s="1712"/>
      <c r="HGX2" s="1712"/>
      <c r="HGY2" s="1712"/>
      <c r="HGZ2" s="1712"/>
      <c r="HHA2" s="1712"/>
      <c r="HHB2" s="1712"/>
      <c r="HHC2" s="1712"/>
      <c r="HHD2" s="1712"/>
      <c r="HHE2" s="1712"/>
      <c r="HHF2" s="1712"/>
      <c r="HHG2" s="1712"/>
      <c r="HHH2" s="1712"/>
      <c r="HHI2" s="1712"/>
      <c r="HHJ2" s="1712"/>
      <c r="HHK2" s="1712"/>
      <c r="HHL2" s="1712"/>
      <c r="HHM2" s="1712"/>
      <c r="HHN2" s="1712"/>
      <c r="HHO2" s="1712"/>
      <c r="HHP2" s="1712"/>
      <c r="HHQ2" s="1712"/>
      <c r="HHR2" s="1712"/>
      <c r="HHS2" s="1712"/>
      <c r="HHT2" s="1712"/>
      <c r="HHU2" s="1712"/>
      <c r="HHV2" s="1712"/>
      <c r="HHW2" s="1712"/>
      <c r="HHX2" s="1712"/>
      <c r="HHY2" s="1712"/>
      <c r="HHZ2" s="1712"/>
      <c r="HIA2" s="1712"/>
      <c r="HIB2" s="1712"/>
      <c r="HIC2" s="1712"/>
      <c r="HID2" s="1712"/>
      <c r="HIE2" s="1712"/>
      <c r="HIF2" s="1712"/>
      <c r="HIG2" s="1712"/>
      <c r="HIH2" s="1712"/>
      <c r="HII2" s="1712"/>
      <c r="HIJ2" s="1712"/>
      <c r="HIK2" s="1712"/>
      <c r="HIL2" s="1712"/>
      <c r="HIM2" s="1712"/>
      <c r="HIN2" s="1712"/>
      <c r="HIO2" s="1712"/>
      <c r="HIP2" s="1712"/>
      <c r="HIQ2" s="1712"/>
      <c r="HIR2" s="1712"/>
      <c r="HIS2" s="1712"/>
      <c r="HIT2" s="1712"/>
      <c r="HIU2" s="1712"/>
      <c r="HIV2" s="1712"/>
      <c r="HIW2" s="1712"/>
      <c r="HIX2" s="1712"/>
      <c r="HIY2" s="1712"/>
      <c r="HIZ2" s="1712"/>
      <c r="HJA2" s="1712"/>
      <c r="HJB2" s="1712"/>
      <c r="HJC2" s="1712"/>
      <c r="HJD2" s="1712"/>
      <c r="HJE2" s="1712"/>
      <c r="HJF2" s="1712"/>
      <c r="HJG2" s="1712"/>
      <c r="HJH2" s="1712"/>
      <c r="HJI2" s="1712"/>
      <c r="HJJ2" s="1712"/>
      <c r="HJK2" s="1712"/>
      <c r="HJL2" s="1712"/>
      <c r="HJM2" s="1712"/>
      <c r="HJN2" s="1712"/>
      <c r="HJO2" s="1712"/>
      <c r="HJP2" s="1712"/>
      <c r="HJQ2" s="1712"/>
      <c r="HJR2" s="1712"/>
      <c r="HJS2" s="1712"/>
      <c r="HJT2" s="1712"/>
      <c r="HJU2" s="1712"/>
      <c r="HJV2" s="1712"/>
      <c r="HJW2" s="1712"/>
      <c r="HJX2" s="1712"/>
      <c r="HJY2" s="1712"/>
      <c r="HJZ2" s="1712"/>
      <c r="HKA2" s="1712"/>
      <c r="HKB2" s="1712"/>
      <c r="HKC2" s="1712"/>
      <c r="HKD2" s="1712"/>
      <c r="HKE2" s="1712"/>
      <c r="HKF2" s="1712"/>
      <c r="HKG2" s="1712"/>
      <c r="HKH2" s="1712"/>
      <c r="HKI2" s="1712"/>
      <c r="HKJ2" s="1712"/>
      <c r="HKK2" s="1712"/>
      <c r="HKL2" s="1712"/>
      <c r="HKM2" s="1712"/>
      <c r="HKN2" s="1712"/>
      <c r="HKO2" s="1712"/>
      <c r="HKP2" s="1712"/>
      <c r="HKQ2" s="1712"/>
      <c r="HKR2" s="1712"/>
      <c r="HKS2" s="1712"/>
      <c r="HKT2" s="1712"/>
      <c r="HKU2" s="1712"/>
      <c r="HKV2" s="1712"/>
      <c r="HKW2" s="1712"/>
      <c r="HKX2" s="1712"/>
      <c r="HKY2" s="1712"/>
      <c r="HKZ2" s="1712"/>
      <c r="HLA2" s="1712"/>
      <c r="HLB2" s="1712"/>
      <c r="HLC2" s="1712"/>
      <c r="HLD2" s="1712"/>
      <c r="HLE2" s="1712"/>
      <c r="HLF2" s="1712"/>
      <c r="HLG2" s="1712"/>
      <c r="HLH2" s="1712"/>
      <c r="HLI2" s="1712"/>
      <c r="HLJ2" s="1712"/>
      <c r="HLK2" s="1712"/>
      <c r="HLL2" s="1712"/>
      <c r="HLM2" s="1712"/>
      <c r="HLN2" s="1712"/>
      <c r="HLO2" s="1712"/>
      <c r="HLP2" s="1712"/>
      <c r="HLQ2" s="1712"/>
      <c r="HLR2" s="1712"/>
      <c r="HLS2" s="1712"/>
      <c r="HLT2" s="1712"/>
      <c r="HLU2" s="1712"/>
      <c r="HLV2" s="1712"/>
      <c r="HLW2" s="1712"/>
      <c r="HLX2" s="1712"/>
      <c r="HLY2" s="1712"/>
      <c r="HLZ2" s="1712"/>
      <c r="HMA2" s="1712"/>
      <c r="HMB2" s="1712"/>
      <c r="HMC2" s="1712"/>
      <c r="HMD2" s="1712"/>
      <c r="HME2" s="1712"/>
      <c r="HMF2" s="1712"/>
      <c r="HMG2" s="1712"/>
      <c r="HMH2" s="1712"/>
      <c r="HMI2" s="1712"/>
      <c r="HMJ2" s="1712"/>
      <c r="HMK2" s="1712"/>
      <c r="HML2" s="1712"/>
      <c r="HMM2" s="1712"/>
      <c r="HMN2" s="1712"/>
      <c r="HMO2" s="1712"/>
      <c r="HMP2" s="1712"/>
      <c r="HMQ2" s="1712"/>
      <c r="HMR2" s="1712"/>
      <c r="HMS2" s="1712"/>
      <c r="HMT2" s="1712"/>
      <c r="HMU2" s="1712"/>
      <c r="HMV2" s="1712"/>
      <c r="HMW2" s="1712"/>
      <c r="HMX2" s="1712"/>
      <c r="HMY2" s="1712"/>
      <c r="HMZ2" s="1712"/>
      <c r="HNA2" s="1712"/>
      <c r="HNB2" s="1712"/>
      <c r="HNC2" s="1712"/>
      <c r="HND2" s="1712"/>
      <c r="HNE2" s="1712"/>
      <c r="HNF2" s="1712"/>
      <c r="HNG2" s="1712"/>
      <c r="HNH2" s="1712"/>
      <c r="HNI2" s="1712"/>
      <c r="HNJ2" s="1712"/>
      <c r="HNK2" s="1712"/>
      <c r="HNL2" s="1712"/>
      <c r="HNM2" s="1712"/>
      <c r="HNN2" s="1712"/>
      <c r="HNO2" s="1712"/>
      <c r="HNP2" s="1712"/>
      <c r="HNQ2" s="1712"/>
      <c r="HNR2" s="1712"/>
      <c r="HNS2" s="1712"/>
      <c r="HNT2" s="1712"/>
      <c r="HNU2" s="1712"/>
      <c r="HNV2" s="1712"/>
      <c r="HNW2" s="1712"/>
      <c r="HNX2" s="1712"/>
      <c r="HNY2" s="1712"/>
      <c r="HNZ2" s="1712"/>
      <c r="HOA2" s="1712"/>
      <c r="HOB2" s="1712"/>
      <c r="HOC2" s="1712"/>
      <c r="HOD2" s="1712"/>
      <c r="HOE2" s="1712"/>
      <c r="HOF2" s="1712"/>
      <c r="HOG2" s="1712"/>
      <c r="HOH2" s="1712"/>
      <c r="HOI2" s="1712"/>
      <c r="HOJ2" s="1712"/>
      <c r="HOK2" s="1712"/>
      <c r="HOL2" s="1712"/>
      <c r="HOM2" s="1712"/>
      <c r="HON2" s="1712"/>
      <c r="HOO2" s="1712"/>
      <c r="HOP2" s="1712"/>
      <c r="HOQ2" s="1712"/>
      <c r="HOR2" s="1712"/>
      <c r="HOS2" s="1712"/>
      <c r="HOT2" s="1712"/>
      <c r="HOU2" s="1712"/>
      <c r="HOV2" s="1712"/>
      <c r="HOW2" s="1712"/>
      <c r="HOX2" s="1712"/>
      <c r="HOY2" s="1712"/>
      <c r="HOZ2" s="1712"/>
      <c r="HPA2" s="1712"/>
      <c r="HPB2" s="1712"/>
      <c r="HPC2" s="1712"/>
      <c r="HPD2" s="1712"/>
      <c r="HPE2" s="1712"/>
      <c r="HPF2" s="1712"/>
      <c r="HPG2" s="1712"/>
      <c r="HPH2" s="1712"/>
      <c r="HPI2" s="1712"/>
      <c r="HPJ2" s="1712"/>
      <c r="HPK2" s="1712"/>
      <c r="HPL2" s="1712"/>
      <c r="HPM2" s="1712"/>
      <c r="HPN2" s="1712"/>
      <c r="HPO2" s="1712"/>
      <c r="HPP2" s="1712"/>
      <c r="HPQ2" s="1712"/>
      <c r="HPR2" s="1712"/>
      <c r="HPS2" s="1712"/>
      <c r="HPT2" s="1712"/>
      <c r="HPU2" s="1712"/>
      <c r="HPV2" s="1712"/>
      <c r="HPW2" s="1712"/>
      <c r="HPX2" s="1712"/>
      <c r="HPY2" s="1712"/>
      <c r="HPZ2" s="1712"/>
      <c r="HQA2" s="1712"/>
      <c r="HQB2" s="1712"/>
      <c r="HQC2" s="1712"/>
      <c r="HQD2" s="1712"/>
      <c r="HQE2" s="1712"/>
      <c r="HQF2" s="1712"/>
      <c r="HQG2" s="1712"/>
      <c r="HQH2" s="1712"/>
      <c r="HQI2" s="1712"/>
      <c r="HQJ2" s="1712"/>
      <c r="HQK2" s="1712"/>
      <c r="HQL2" s="1712"/>
      <c r="HQM2" s="1712"/>
      <c r="HQN2" s="1712"/>
      <c r="HQO2" s="1712"/>
      <c r="HQP2" s="1712"/>
      <c r="HQQ2" s="1712"/>
      <c r="HQR2" s="1712"/>
      <c r="HQS2" s="1712"/>
      <c r="HQT2" s="1712"/>
      <c r="HQU2" s="1712"/>
      <c r="HQV2" s="1712"/>
      <c r="HQW2" s="1712"/>
      <c r="HQX2" s="1712"/>
      <c r="HQY2" s="1712"/>
      <c r="HQZ2" s="1712"/>
      <c r="HRA2" s="1712"/>
      <c r="HRB2" s="1712"/>
      <c r="HRC2" s="1712"/>
      <c r="HRD2" s="1712"/>
      <c r="HRE2" s="1712"/>
      <c r="HRF2" s="1712"/>
      <c r="HRG2" s="1712"/>
      <c r="HRH2" s="1712"/>
      <c r="HRI2" s="1712"/>
      <c r="HRJ2" s="1712"/>
      <c r="HRK2" s="1712"/>
      <c r="HRL2" s="1712"/>
      <c r="HRM2" s="1712"/>
      <c r="HRN2" s="1712"/>
      <c r="HRO2" s="1712"/>
      <c r="HRP2" s="1712"/>
      <c r="HRQ2" s="1712"/>
      <c r="HRR2" s="1712"/>
      <c r="HRS2" s="1712"/>
      <c r="HRT2" s="1712"/>
      <c r="HRU2" s="1712"/>
      <c r="HRV2" s="1712"/>
      <c r="HRW2" s="1712"/>
      <c r="HRX2" s="1712"/>
      <c r="HRY2" s="1712"/>
      <c r="HRZ2" s="1712"/>
      <c r="HSA2" s="1712"/>
      <c r="HSB2" s="1712"/>
      <c r="HSC2" s="1712"/>
      <c r="HSD2" s="1712"/>
      <c r="HSE2" s="1712"/>
      <c r="HSF2" s="1712"/>
      <c r="HSG2" s="1712"/>
      <c r="HSH2" s="1712"/>
      <c r="HSI2" s="1712"/>
      <c r="HSJ2" s="1712"/>
      <c r="HSK2" s="1712"/>
      <c r="HSL2" s="1712"/>
      <c r="HSM2" s="1712"/>
      <c r="HSN2" s="1712"/>
      <c r="HSO2" s="1712"/>
      <c r="HSP2" s="1712"/>
      <c r="HSQ2" s="1712"/>
      <c r="HSR2" s="1712"/>
      <c r="HSS2" s="1712"/>
      <c r="HST2" s="1712"/>
      <c r="HSU2" s="1712"/>
      <c r="HSV2" s="1712"/>
      <c r="HSW2" s="1712"/>
      <c r="HSX2" s="1712"/>
      <c r="HSY2" s="1712"/>
      <c r="HSZ2" s="1712"/>
      <c r="HTA2" s="1712"/>
      <c r="HTB2" s="1712"/>
      <c r="HTC2" s="1712"/>
      <c r="HTD2" s="1712"/>
      <c r="HTE2" s="1712"/>
      <c r="HTF2" s="1712"/>
      <c r="HTG2" s="1712"/>
      <c r="HTH2" s="1712"/>
      <c r="HTI2" s="1712"/>
      <c r="HTJ2" s="1712"/>
      <c r="HTK2" s="1712"/>
      <c r="HTL2" s="1712"/>
      <c r="HTM2" s="1712"/>
      <c r="HTN2" s="1712"/>
      <c r="HTO2" s="1712"/>
      <c r="HTP2" s="1712"/>
      <c r="HTQ2" s="1712"/>
      <c r="HTR2" s="1712"/>
      <c r="HTS2" s="1712"/>
      <c r="HTT2" s="1712"/>
      <c r="HTU2" s="1712"/>
      <c r="HTV2" s="1712"/>
      <c r="HTW2" s="1712"/>
      <c r="HTX2" s="1712"/>
      <c r="HTY2" s="1712"/>
      <c r="HTZ2" s="1712"/>
      <c r="HUA2" s="1712"/>
      <c r="HUB2" s="1712"/>
      <c r="HUC2" s="1712"/>
      <c r="HUD2" s="1712"/>
      <c r="HUE2" s="1712"/>
      <c r="HUF2" s="1712"/>
      <c r="HUG2" s="1712"/>
      <c r="HUH2" s="1712"/>
      <c r="HUI2" s="1712"/>
      <c r="HUJ2" s="1712"/>
      <c r="HUK2" s="1712"/>
      <c r="HUL2" s="1712"/>
      <c r="HUM2" s="1712"/>
      <c r="HUN2" s="1712"/>
      <c r="HUO2" s="1712"/>
      <c r="HUP2" s="1712"/>
      <c r="HUQ2" s="1712"/>
      <c r="HUR2" s="1712"/>
      <c r="HUS2" s="1712"/>
      <c r="HUT2" s="1712"/>
      <c r="HUU2" s="1712"/>
      <c r="HUV2" s="1712"/>
      <c r="HUW2" s="1712"/>
      <c r="HUX2" s="1712"/>
      <c r="HUY2" s="1712"/>
      <c r="HUZ2" s="1712"/>
      <c r="HVA2" s="1712"/>
      <c r="HVB2" s="1712"/>
      <c r="HVC2" s="1712"/>
      <c r="HVD2" s="1712"/>
      <c r="HVE2" s="1712"/>
      <c r="HVF2" s="1712"/>
      <c r="HVG2" s="1712"/>
      <c r="HVH2" s="1712"/>
      <c r="HVI2" s="1712"/>
      <c r="HVJ2" s="1712"/>
      <c r="HVK2" s="1712"/>
      <c r="HVL2" s="1712"/>
      <c r="HVM2" s="1712"/>
      <c r="HVN2" s="1712"/>
      <c r="HVO2" s="1712"/>
      <c r="HVP2" s="1712"/>
      <c r="HVQ2" s="1712"/>
      <c r="HVR2" s="1712"/>
      <c r="HVS2" s="1712"/>
      <c r="HVT2" s="1712"/>
      <c r="HVU2" s="1712"/>
      <c r="HVV2" s="1712"/>
      <c r="HVW2" s="1712"/>
      <c r="HVX2" s="1712"/>
      <c r="HVY2" s="1712"/>
      <c r="HVZ2" s="1712"/>
      <c r="HWA2" s="1712"/>
      <c r="HWB2" s="1712"/>
      <c r="HWC2" s="1712"/>
      <c r="HWD2" s="1712"/>
      <c r="HWE2" s="1712"/>
      <c r="HWF2" s="1712"/>
      <c r="HWG2" s="1712"/>
      <c r="HWH2" s="1712"/>
      <c r="HWI2" s="1712"/>
      <c r="HWJ2" s="1712"/>
      <c r="HWK2" s="1712"/>
      <c r="HWL2" s="1712"/>
      <c r="HWM2" s="1712"/>
      <c r="HWN2" s="1712"/>
      <c r="HWO2" s="1712"/>
      <c r="HWP2" s="1712"/>
      <c r="HWQ2" s="1712"/>
      <c r="HWR2" s="1712"/>
      <c r="HWS2" s="1712"/>
      <c r="HWT2" s="1712"/>
      <c r="HWU2" s="1712"/>
      <c r="HWV2" s="1712"/>
      <c r="HWW2" s="1712"/>
      <c r="HWX2" s="1712"/>
      <c r="HWY2" s="1712"/>
      <c r="HWZ2" s="1712"/>
      <c r="HXA2" s="1712"/>
      <c r="HXB2" s="1712"/>
      <c r="HXC2" s="1712"/>
      <c r="HXD2" s="1712"/>
      <c r="HXE2" s="1712"/>
      <c r="HXF2" s="1712"/>
      <c r="HXG2" s="1712"/>
      <c r="HXH2" s="1712"/>
      <c r="HXI2" s="1712"/>
      <c r="HXJ2" s="1712"/>
      <c r="HXK2" s="1712"/>
      <c r="HXL2" s="1712"/>
      <c r="HXM2" s="1712"/>
      <c r="HXN2" s="1712"/>
      <c r="HXO2" s="1712"/>
      <c r="HXP2" s="1712"/>
      <c r="HXQ2" s="1712"/>
      <c r="HXR2" s="1712"/>
      <c r="HXS2" s="1712"/>
      <c r="HXT2" s="1712"/>
      <c r="HXU2" s="1712"/>
      <c r="HXV2" s="1712"/>
      <c r="HXW2" s="1712"/>
      <c r="HXX2" s="1712"/>
      <c r="HXY2" s="1712"/>
      <c r="HXZ2" s="1712"/>
      <c r="HYA2" s="1712"/>
      <c r="HYB2" s="1712"/>
      <c r="HYC2" s="1712"/>
      <c r="HYD2" s="1712"/>
      <c r="HYE2" s="1712"/>
      <c r="HYF2" s="1712"/>
      <c r="HYG2" s="1712"/>
      <c r="HYH2" s="1712"/>
      <c r="HYI2" s="1712"/>
      <c r="HYJ2" s="1712"/>
      <c r="HYK2" s="1712"/>
      <c r="HYL2" s="1712"/>
      <c r="HYM2" s="1712"/>
      <c r="HYN2" s="1712"/>
      <c r="HYO2" s="1712"/>
      <c r="HYP2" s="1712"/>
      <c r="HYQ2" s="1712"/>
      <c r="HYR2" s="1712"/>
      <c r="HYS2" s="1712"/>
      <c r="HYT2" s="1712"/>
      <c r="HYU2" s="1712"/>
      <c r="HYV2" s="1712"/>
      <c r="HYW2" s="1712"/>
      <c r="HYX2" s="1712"/>
      <c r="HYY2" s="1712"/>
      <c r="HYZ2" s="1712"/>
      <c r="HZA2" s="1712"/>
      <c r="HZB2" s="1712"/>
      <c r="HZC2" s="1712"/>
      <c r="HZD2" s="1712"/>
      <c r="HZE2" s="1712"/>
      <c r="HZF2" s="1712"/>
      <c r="HZG2" s="1712"/>
      <c r="HZH2" s="1712"/>
      <c r="HZI2" s="1712"/>
      <c r="HZJ2" s="1712"/>
      <c r="HZK2" s="1712"/>
      <c r="HZL2" s="1712"/>
      <c r="HZM2" s="1712"/>
      <c r="HZN2" s="1712"/>
      <c r="HZO2" s="1712"/>
      <c r="HZP2" s="1712"/>
      <c r="HZQ2" s="1712"/>
      <c r="HZR2" s="1712"/>
      <c r="HZS2" s="1712"/>
      <c r="HZT2" s="1712"/>
      <c r="HZU2" s="1712"/>
      <c r="HZV2" s="1712"/>
      <c r="HZW2" s="1712"/>
      <c r="HZX2" s="1712"/>
      <c r="HZY2" s="1712"/>
      <c r="HZZ2" s="1712"/>
      <c r="IAA2" s="1712"/>
      <c r="IAB2" s="1712"/>
      <c r="IAC2" s="1712"/>
      <c r="IAD2" s="1712"/>
      <c r="IAE2" s="1712"/>
      <c r="IAF2" s="1712"/>
      <c r="IAG2" s="1712"/>
      <c r="IAH2" s="1712"/>
      <c r="IAI2" s="1712"/>
      <c r="IAJ2" s="1712"/>
      <c r="IAK2" s="1712"/>
      <c r="IAL2" s="1712"/>
      <c r="IAM2" s="1712"/>
      <c r="IAN2" s="1712"/>
      <c r="IAO2" s="1712"/>
      <c r="IAP2" s="1712"/>
      <c r="IAQ2" s="1712"/>
      <c r="IAR2" s="1712"/>
      <c r="IAS2" s="1712"/>
      <c r="IAT2" s="1712"/>
      <c r="IAU2" s="1712"/>
      <c r="IAV2" s="1712"/>
      <c r="IAW2" s="1712"/>
      <c r="IAX2" s="1712"/>
      <c r="IAY2" s="1712"/>
      <c r="IAZ2" s="1712"/>
      <c r="IBA2" s="1712"/>
      <c r="IBB2" s="1712"/>
      <c r="IBC2" s="1712"/>
      <c r="IBD2" s="1712"/>
      <c r="IBE2" s="1712"/>
      <c r="IBF2" s="1712"/>
      <c r="IBG2" s="1712"/>
      <c r="IBH2" s="1712"/>
      <c r="IBI2" s="1712"/>
      <c r="IBJ2" s="1712"/>
      <c r="IBK2" s="1712"/>
      <c r="IBL2" s="1712"/>
      <c r="IBM2" s="1712"/>
      <c r="IBN2" s="1712"/>
      <c r="IBO2" s="1712"/>
      <c r="IBP2" s="1712"/>
      <c r="IBQ2" s="1712"/>
      <c r="IBR2" s="1712"/>
      <c r="IBS2" s="1712"/>
      <c r="IBT2" s="1712"/>
      <c r="IBU2" s="1712"/>
      <c r="IBV2" s="1712"/>
      <c r="IBW2" s="1712"/>
      <c r="IBX2" s="1712"/>
      <c r="IBY2" s="1712"/>
      <c r="IBZ2" s="1712"/>
      <c r="ICA2" s="1712"/>
      <c r="ICB2" s="1712"/>
      <c r="ICC2" s="1712"/>
      <c r="ICD2" s="1712"/>
      <c r="ICE2" s="1712"/>
      <c r="ICF2" s="1712"/>
      <c r="ICG2" s="1712"/>
      <c r="ICH2" s="1712"/>
      <c r="ICI2" s="1712"/>
      <c r="ICJ2" s="1712"/>
      <c r="ICK2" s="1712"/>
      <c r="ICL2" s="1712"/>
      <c r="ICM2" s="1712"/>
      <c r="ICN2" s="1712"/>
      <c r="ICO2" s="1712"/>
      <c r="ICP2" s="1712"/>
      <c r="ICQ2" s="1712"/>
      <c r="ICR2" s="1712"/>
      <c r="ICS2" s="1712"/>
      <c r="ICT2" s="1712"/>
      <c r="ICU2" s="1712"/>
      <c r="ICV2" s="1712"/>
      <c r="ICW2" s="1712"/>
      <c r="ICX2" s="1712"/>
      <c r="ICY2" s="1712"/>
      <c r="ICZ2" s="1712"/>
      <c r="IDA2" s="1712"/>
      <c r="IDB2" s="1712"/>
      <c r="IDC2" s="1712"/>
      <c r="IDD2" s="1712"/>
      <c r="IDE2" s="1712"/>
      <c r="IDF2" s="1712"/>
      <c r="IDG2" s="1712"/>
      <c r="IDH2" s="1712"/>
      <c r="IDI2" s="1712"/>
      <c r="IDJ2" s="1712"/>
      <c r="IDK2" s="1712"/>
      <c r="IDL2" s="1712"/>
      <c r="IDM2" s="1712"/>
      <c r="IDN2" s="1712"/>
      <c r="IDO2" s="1712"/>
      <c r="IDP2" s="1712"/>
      <c r="IDQ2" s="1712"/>
      <c r="IDR2" s="1712"/>
      <c r="IDS2" s="1712"/>
      <c r="IDT2" s="1712"/>
      <c r="IDU2" s="1712"/>
      <c r="IDV2" s="1712"/>
      <c r="IDW2" s="1712"/>
      <c r="IDX2" s="1712"/>
      <c r="IDY2" s="1712"/>
      <c r="IDZ2" s="1712"/>
      <c r="IEA2" s="1712"/>
      <c r="IEB2" s="1712"/>
      <c r="IEC2" s="1712"/>
      <c r="IED2" s="1712"/>
      <c r="IEE2" s="1712"/>
      <c r="IEF2" s="1712"/>
      <c r="IEG2" s="1712"/>
      <c r="IEH2" s="1712"/>
      <c r="IEI2" s="1712"/>
      <c r="IEJ2" s="1712"/>
      <c r="IEK2" s="1712"/>
      <c r="IEL2" s="1712"/>
      <c r="IEM2" s="1712"/>
      <c r="IEN2" s="1712"/>
      <c r="IEO2" s="1712"/>
      <c r="IEP2" s="1712"/>
      <c r="IEQ2" s="1712"/>
      <c r="IER2" s="1712"/>
      <c r="IES2" s="1712"/>
      <c r="IET2" s="1712"/>
      <c r="IEU2" s="1712"/>
      <c r="IEV2" s="1712"/>
      <c r="IEW2" s="1712"/>
      <c r="IEX2" s="1712"/>
      <c r="IEY2" s="1712"/>
      <c r="IEZ2" s="1712"/>
      <c r="IFA2" s="1712"/>
      <c r="IFB2" s="1712"/>
      <c r="IFC2" s="1712"/>
      <c r="IFD2" s="1712"/>
      <c r="IFE2" s="1712"/>
      <c r="IFF2" s="1712"/>
      <c r="IFG2" s="1712"/>
      <c r="IFH2" s="1712"/>
      <c r="IFI2" s="1712"/>
      <c r="IFJ2" s="1712"/>
      <c r="IFK2" s="1712"/>
      <c r="IFL2" s="1712"/>
      <c r="IFM2" s="1712"/>
      <c r="IFN2" s="1712"/>
      <c r="IFO2" s="1712"/>
      <c r="IFP2" s="1712"/>
      <c r="IFQ2" s="1712"/>
      <c r="IFR2" s="1712"/>
      <c r="IFS2" s="1712"/>
      <c r="IFT2" s="1712"/>
      <c r="IFU2" s="1712"/>
      <c r="IFV2" s="1712"/>
      <c r="IFW2" s="1712"/>
      <c r="IFX2" s="1712"/>
      <c r="IFY2" s="1712"/>
      <c r="IFZ2" s="1712"/>
      <c r="IGA2" s="1712"/>
      <c r="IGB2" s="1712"/>
      <c r="IGC2" s="1712"/>
      <c r="IGD2" s="1712"/>
      <c r="IGE2" s="1712"/>
      <c r="IGF2" s="1712"/>
      <c r="IGG2" s="1712"/>
      <c r="IGH2" s="1712"/>
      <c r="IGI2" s="1712"/>
      <c r="IGJ2" s="1712"/>
      <c r="IGK2" s="1712"/>
      <c r="IGL2" s="1712"/>
      <c r="IGM2" s="1712"/>
      <c r="IGN2" s="1712"/>
      <c r="IGO2" s="1712"/>
      <c r="IGP2" s="1712"/>
      <c r="IGQ2" s="1712"/>
      <c r="IGR2" s="1712"/>
      <c r="IGS2" s="1712"/>
      <c r="IGT2" s="1712"/>
      <c r="IGU2" s="1712"/>
      <c r="IGV2" s="1712"/>
      <c r="IGW2" s="1712"/>
      <c r="IGX2" s="1712"/>
      <c r="IGY2" s="1712"/>
      <c r="IGZ2" s="1712"/>
      <c r="IHA2" s="1712"/>
      <c r="IHB2" s="1712"/>
      <c r="IHC2" s="1712"/>
      <c r="IHD2" s="1712"/>
      <c r="IHE2" s="1712"/>
      <c r="IHF2" s="1712"/>
      <c r="IHG2" s="1712"/>
      <c r="IHH2" s="1712"/>
      <c r="IHI2" s="1712"/>
      <c r="IHJ2" s="1712"/>
      <c r="IHK2" s="1712"/>
      <c r="IHL2" s="1712"/>
      <c r="IHM2" s="1712"/>
      <c r="IHN2" s="1712"/>
      <c r="IHO2" s="1712"/>
      <c r="IHP2" s="1712"/>
      <c r="IHQ2" s="1712"/>
      <c r="IHR2" s="1712"/>
      <c r="IHS2" s="1712"/>
      <c r="IHT2" s="1712"/>
      <c r="IHU2" s="1712"/>
      <c r="IHV2" s="1712"/>
      <c r="IHW2" s="1712"/>
      <c r="IHX2" s="1712"/>
      <c r="IHY2" s="1712"/>
      <c r="IHZ2" s="1712"/>
      <c r="IIA2" s="1712"/>
      <c r="IIB2" s="1712"/>
      <c r="IIC2" s="1712"/>
      <c r="IID2" s="1712"/>
      <c r="IIE2" s="1712"/>
      <c r="IIF2" s="1712"/>
      <c r="IIG2" s="1712"/>
      <c r="IIH2" s="1712"/>
      <c r="III2" s="1712"/>
      <c r="IIJ2" s="1712"/>
      <c r="IIK2" s="1712"/>
      <c r="IIL2" s="1712"/>
      <c r="IIM2" s="1712"/>
      <c r="IIN2" s="1712"/>
      <c r="IIO2" s="1712"/>
      <c r="IIP2" s="1712"/>
      <c r="IIQ2" s="1712"/>
      <c r="IIR2" s="1712"/>
      <c r="IIS2" s="1712"/>
      <c r="IIT2" s="1712"/>
      <c r="IIU2" s="1712"/>
      <c r="IIV2" s="1712"/>
      <c r="IIW2" s="1712"/>
      <c r="IIX2" s="1712"/>
      <c r="IIY2" s="1712"/>
      <c r="IIZ2" s="1712"/>
      <c r="IJA2" s="1712"/>
      <c r="IJB2" s="1712"/>
      <c r="IJC2" s="1712"/>
      <c r="IJD2" s="1712"/>
      <c r="IJE2" s="1712"/>
      <c r="IJF2" s="1712"/>
      <c r="IJG2" s="1712"/>
      <c r="IJH2" s="1712"/>
      <c r="IJI2" s="1712"/>
      <c r="IJJ2" s="1712"/>
      <c r="IJK2" s="1712"/>
      <c r="IJL2" s="1712"/>
      <c r="IJM2" s="1712"/>
      <c r="IJN2" s="1712"/>
      <c r="IJO2" s="1712"/>
      <c r="IJP2" s="1712"/>
      <c r="IJQ2" s="1712"/>
      <c r="IJR2" s="1712"/>
      <c r="IJS2" s="1712"/>
      <c r="IJT2" s="1712"/>
      <c r="IJU2" s="1712"/>
      <c r="IJV2" s="1712"/>
      <c r="IJW2" s="1712"/>
      <c r="IJX2" s="1712"/>
      <c r="IJY2" s="1712"/>
      <c r="IJZ2" s="1712"/>
      <c r="IKA2" s="1712"/>
      <c r="IKB2" s="1712"/>
      <c r="IKC2" s="1712"/>
      <c r="IKD2" s="1712"/>
      <c r="IKE2" s="1712"/>
      <c r="IKF2" s="1712"/>
      <c r="IKG2" s="1712"/>
      <c r="IKH2" s="1712"/>
      <c r="IKI2" s="1712"/>
      <c r="IKJ2" s="1712"/>
      <c r="IKK2" s="1712"/>
      <c r="IKL2" s="1712"/>
      <c r="IKM2" s="1712"/>
      <c r="IKN2" s="1712"/>
      <c r="IKO2" s="1712"/>
      <c r="IKP2" s="1712"/>
      <c r="IKQ2" s="1712"/>
      <c r="IKR2" s="1712"/>
      <c r="IKS2" s="1712"/>
      <c r="IKT2" s="1712"/>
      <c r="IKU2" s="1712"/>
      <c r="IKV2" s="1712"/>
      <c r="IKW2" s="1712"/>
      <c r="IKX2" s="1712"/>
      <c r="IKY2" s="1712"/>
      <c r="IKZ2" s="1712"/>
      <c r="ILA2" s="1712"/>
      <c r="ILB2" s="1712"/>
      <c r="ILC2" s="1712"/>
      <c r="ILD2" s="1712"/>
      <c r="ILE2" s="1712"/>
      <c r="ILF2" s="1712"/>
      <c r="ILG2" s="1712"/>
      <c r="ILH2" s="1712"/>
      <c r="ILI2" s="1712"/>
      <c r="ILJ2" s="1712"/>
      <c r="ILK2" s="1712"/>
      <c r="ILL2" s="1712"/>
      <c r="ILM2" s="1712"/>
      <c r="ILN2" s="1712"/>
      <c r="ILO2" s="1712"/>
      <c r="ILP2" s="1712"/>
      <c r="ILQ2" s="1712"/>
      <c r="ILR2" s="1712"/>
      <c r="ILS2" s="1712"/>
      <c r="ILT2" s="1712"/>
      <c r="ILU2" s="1712"/>
      <c r="ILV2" s="1712"/>
      <c r="ILW2" s="1712"/>
      <c r="ILX2" s="1712"/>
      <c r="ILY2" s="1712"/>
      <c r="ILZ2" s="1712"/>
      <c r="IMA2" s="1712"/>
      <c r="IMB2" s="1712"/>
      <c r="IMC2" s="1712"/>
      <c r="IMD2" s="1712"/>
      <c r="IME2" s="1712"/>
      <c r="IMF2" s="1712"/>
      <c r="IMG2" s="1712"/>
      <c r="IMH2" s="1712"/>
      <c r="IMI2" s="1712"/>
      <c r="IMJ2" s="1712"/>
      <c r="IMK2" s="1712"/>
      <c r="IML2" s="1712"/>
      <c r="IMM2" s="1712"/>
      <c r="IMN2" s="1712"/>
      <c r="IMO2" s="1712"/>
      <c r="IMP2" s="1712"/>
      <c r="IMQ2" s="1712"/>
      <c r="IMR2" s="1712"/>
      <c r="IMS2" s="1712"/>
      <c r="IMT2" s="1712"/>
      <c r="IMU2" s="1712"/>
      <c r="IMV2" s="1712"/>
      <c r="IMW2" s="1712"/>
      <c r="IMX2" s="1712"/>
      <c r="IMY2" s="1712"/>
      <c r="IMZ2" s="1712"/>
      <c r="INA2" s="1712"/>
      <c r="INB2" s="1712"/>
      <c r="INC2" s="1712"/>
      <c r="IND2" s="1712"/>
      <c r="INE2" s="1712"/>
      <c r="INF2" s="1712"/>
      <c r="ING2" s="1712"/>
      <c r="INH2" s="1712"/>
      <c r="INI2" s="1712"/>
      <c r="INJ2" s="1712"/>
      <c r="INK2" s="1712"/>
      <c r="INL2" s="1712"/>
      <c r="INM2" s="1712"/>
      <c r="INN2" s="1712"/>
      <c r="INO2" s="1712"/>
      <c r="INP2" s="1712"/>
      <c r="INQ2" s="1712"/>
      <c r="INR2" s="1712"/>
      <c r="INS2" s="1712"/>
      <c r="INT2" s="1712"/>
      <c r="INU2" s="1712"/>
      <c r="INV2" s="1712"/>
      <c r="INW2" s="1712"/>
      <c r="INX2" s="1712"/>
      <c r="INY2" s="1712"/>
      <c r="INZ2" s="1712"/>
      <c r="IOA2" s="1712"/>
      <c r="IOB2" s="1712"/>
      <c r="IOC2" s="1712"/>
      <c r="IOD2" s="1712"/>
      <c r="IOE2" s="1712"/>
      <c r="IOF2" s="1712"/>
      <c r="IOG2" s="1712"/>
      <c r="IOH2" s="1712"/>
      <c r="IOI2" s="1712"/>
      <c r="IOJ2" s="1712"/>
      <c r="IOK2" s="1712"/>
      <c r="IOL2" s="1712"/>
      <c r="IOM2" s="1712"/>
      <c r="ION2" s="1712"/>
      <c r="IOO2" s="1712"/>
      <c r="IOP2" s="1712"/>
      <c r="IOQ2" s="1712"/>
      <c r="IOR2" s="1712"/>
      <c r="IOS2" s="1712"/>
      <c r="IOT2" s="1712"/>
      <c r="IOU2" s="1712"/>
      <c r="IOV2" s="1712"/>
      <c r="IOW2" s="1712"/>
      <c r="IOX2" s="1712"/>
      <c r="IOY2" s="1712"/>
      <c r="IOZ2" s="1712"/>
      <c r="IPA2" s="1712"/>
      <c r="IPB2" s="1712"/>
      <c r="IPC2" s="1712"/>
      <c r="IPD2" s="1712"/>
      <c r="IPE2" s="1712"/>
      <c r="IPF2" s="1712"/>
      <c r="IPG2" s="1712"/>
      <c r="IPH2" s="1712"/>
      <c r="IPI2" s="1712"/>
      <c r="IPJ2" s="1712"/>
      <c r="IPK2" s="1712"/>
      <c r="IPL2" s="1712"/>
      <c r="IPM2" s="1712"/>
      <c r="IPN2" s="1712"/>
      <c r="IPO2" s="1712"/>
      <c r="IPP2" s="1712"/>
      <c r="IPQ2" s="1712"/>
      <c r="IPR2" s="1712"/>
      <c r="IPS2" s="1712"/>
      <c r="IPT2" s="1712"/>
      <c r="IPU2" s="1712"/>
      <c r="IPV2" s="1712"/>
      <c r="IPW2" s="1712"/>
      <c r="IPX2" s="1712"/>
      <c r="IPY2" s="1712"/>
      <c r="IPZ2" s="1712"/>
      <c r="IQA2" s="1712"/>
      <c r="IQB2" s="1712"/>
      <c r="IQC2" s="1712"/>
      <c r="IQD2" s="1712"/>
      <c r="IQE2" s="1712"/>
      <c r="IQF2" s="1712"/>
      <c r="IQG2" s="1712"/>
      <c r="IQH2" s="1712"/>
      <c r="IQI2" s="1712"/>
      <c r="IQJ2" s="1712"/>
      <c r="IQK2" s="1712"/>
      <c r="IQL2" s="1712"/>
      <c r="IQM2" s="1712"/>
      <c r="IQN2" s="1712"/>
      <c r="IQO2" s="1712"/>
      <c r="IQP2" s="1712"/>
      <c r="IQQ2" s="1712"/>
      <c r="IQR2" s="1712"/>
      <c r="IQS2" s="1712"/>
      <c r="IQT2" s="1712"/>
      <c r="IQU2" s="1712"/>
      <c r="IQV2" s="1712"/>
      <c r="IQW2" s="1712"/>
      <c r="IQX2" s="1712"/>
      <c r="IQY2" s="1712"/>
      <c r="IQZ2" s="1712"/>
      <c r="IRA2" s="1712"/>
      <c r="IRB2" s="1712"/>
      <c r="IRC2" s="1712"/>
      <c r="IRD2" s="1712"/>
      <c r="IRE2" s="1712"/>
      <c r="IRF2" s="1712"/>
      <c r="IRG2" s="1712"/>
      <c r="IRH2" s="1712"/>
      <c r="IRI2" s="1712"/>
      <c r="IRJ2" s="1712"/>
      <c r="IRK2" s="1712"/>
      <c r="IRL2" s="1712"/>
      <c r="IRM2" s="1712"/>
      <c r="IRN2" s="1712"/>
      <c r="IRO2" s="1712"/>
      <c r="IRP2" s="1712"/>
      <c r="IRQ2" s="1712"/>
      <c r="IRR2" s="1712"/>
      <c r="IRS2" s="1712"/>
      <c r="IRT2" s="1712"/>
      <c r="IRU2" s="1712"/>
      <c r="IRV2" s="1712"/>
      <c r="IRW2" s="1712"/>
      <c r="IRX2" s="1712"/>
      <c r="IRY2" s="1712"/>
      <c r="IRZ2" s="1712"/>
      <c r="ISA2" s="1712"/>
      <c r="ISB2" s="1712"/>
      <c r="ISC2" s="1712"/>
      <c r="ISD2" s="1712"/>
      <c r="ISE2" s="1712"/>
      <c r="ISF2" s="1712"/>
      <c r="ISG2" s="1712"/>
      <c r="ISH2" s="1712"/>
      <c r="ISI2" s="1712"/>
      <c r="ISJ2" s="1712"/>
      <c r="ISK2" s="1712"/>
      <c r="ISL2" s="1712"/>
      <c r="ISM2" s="1712"/>
      <c r="ISN2" s="1712"/>
      <c r="ISO2" s="1712"/>
      <c r="ISP2" s="1712"/>
      <c r="ISQ2" s="1712"/>
      <c r="ISR2" s="1712"/>
      <c r="ISS2" s="1712"/>
      <c r="IST2" s="1712"/>
      <c r="ISU2" s="1712"/>
      <c r="ISV2" s="1712"/>
      <c r="ISW2" s="1712"/>
      <c r="ISX2" s="1712"/>
      <c r="ISY2" s="1712"/>
      <c r="ISZ2" s="1712"/>
      <c r="ITA2" s="1712"/>
      <c r="ITB2" s="1712"/>
      <c r="ITC2" s="1712"/>
      <c r="ITD2" s="1712"/>
      <c r="ITE2" s="1712"/>
      <c r="ITF2" s="1712"/>
      <c r="ITG2" s="1712"/>
      <c r="ITH2" s="1712"/>
      <c r="ITI2" s="1712"/>
      <c r="ITJ2" s="1712"/>
      <c r="ITK2" s="1712"/>
      <c r="ITL2" s="1712"/>
      <c r="ITM2" s="1712"/>
      <c r="ITN2" s="1712"/>
      <c r="ITO2" s="1712"/>
      <c r="ITP2" s="1712"/>
      <c r="ITQ2" s="1712"/>
      <c r="ITR2" s="1712"/>
      <c r="ITS2" s="1712"/>
      <c r="ITT2" s="1712"/>
      <c r="ITU2" s="1712"/>
      <c r="ITV2" s="1712"/>
      <c r="ITW2" s="1712"/>
      <c r="ITX2" s="1712"/>
      <c r="ITY2" s="1712"/>
      <c r="ITZ2" s="1712"/>
      <c r="IUA2" s="1712"/>
      <c r="IUB2" s="1712"/>
      <c r="IUC2" s="1712"/>
      <c r="IUD2" s="1712"/>
      <c r="IUE2" s="1712"/>
      <c r="IUF2" s="1712"/>
      <c r="IUG2" s="1712"/>
      <c r="IUH2" s="1712"/>
      <c r="IUI2" s="1712"/>
      <c r="IUJ2" s="1712"/>
      <c r="IUK2" s="1712"/>
      <c r="IUL2" s="1712"/>
      <c r="IUM2" s="1712"/>
      <c r="IUN2" s="1712"/>
      <c r="IUO2" s="1712"/>
      <c r="IUP2" s="1712"/>
      <c r="IUQ2" s="1712"/>
      <c r="IUR2" s="1712"/>
      <c r="IUS2" s="1712"/>
      <c r="IUT2" s="1712"/>
      <c r="IUU2" s="1712"/>
      <c r="IUV2" s="1712"/>
      <c r="IUW2" s="1712"/>
      <c r="IUX2" s="1712"/>
      <c r="IUY2" s="1712"/>
      <c r="IUZ2" s="1712"/>
      <c r="IVA2" s="1712"/>
      <c r="IVB2" s="1712"/>
      <c r="IVC2" s="1712"/>
      <c r="IVD2" s="1712"/>
      <c r="IVE2" s="1712"/>
      <c r="IVF2" s="1712"/>
      <c r="IVG2" s="1712"/>
      <c r="IVH2" s="1712"/>
      <c r="IVI2" s="1712"/>
      <c r="IVJ2" s="1712"/>
      <c r="IVK2" s="1712"/>
      <c r="IVL2" s="1712"/>
      <c r="IVM2" s="1712"/>
      <c r="IVN2" s="1712"/>
      <c r="IVO2" s="1712"/>
      <c r="IVP2" s="1712"/>
      <c r="IVQ2" s="1712"/>
      <c r="IVR2" s="1712"/>
      <c r="IVS2" s="1712"/>
      <c r="IVT2" s="1712"/>
      <c r="IVU2" s="1712"/>
      <c r="IVV2" s="1712"/>
      <c r="IVW2" s="1712"/>
      <c r="IVX2" s="1712"/>
      <c r="IVY2" s="1712"/>
      <c r="IVZ2" s="1712"/>
      <c r="IWA2" s="1712"/>
      <c r="IWB2" s="1712"/>
      <c r="IWC2" s="1712"/>
      <c r="IWD2" s="1712"/>
      <c r="IWE2" s="1712"/>
      <c r="IWF2" s="1712"/>
      <c r="IWG2" s="1712"/>
      <c r="IWH2" s="1712"/>
      <c r="IWI2" s="1712"/>
      <c r="IWJ2" s="1712"/>
      <c r="IWK2" s="1712"/>
      <c r="IWL2" s="1712"/>
      <c r="IWM2" s="1712"/>
      <c r="IWN2" s="1712"/>
      <c r="IWO2" s="1712"/>
      <c r="IWP2" s="1712"/>
      <c r="IWQ2" s="1712"/>
      <c r="IWR2" s="1712"/>
      <c r="IWS2" s="1712"/>
      <c r="IWT2" s="1712"/>
      <c r="IWU2" s="1712"/>
      <c r="IWV2" s="1712"/>
      <c r="IWW2" s="1712"/>
      <c r="IWX2" s="1712"/>
      <c r="IWY2" s="1712"/>
      <c r="IWZ2" s="1712"/>
      <c r="IXA2" s="1712"/>
      <c r="IXB2" s="1712"/>
      <c r="IXC2" s="1712"/>
      <c r="IXD2" s="1712"/>
      <c r="IXE2" s="1712"/>
      <c r="IXF2" s="1712"/>
      <c r="IXG2" s="1712"/>
      <c r="IXH2" s="1712"/>
      <c r="IXI2" s="1712"/>
      <c r="IXJ2" s="1712"/>
      <c r="IXK2" s="1712"/>
      <c r="IXL2" s="1712"/>
      <c r="IXM2" s="1712"/>
      <c r="IXN2" s="1712"/>
      <c r="IXO2" s="1712"/>
      <c r="IXP2" s="1712"/>
      <c r="IXQ2" s="1712"/>
      <c r="IXR2" s="1712"/>
      <c r="IXS2" s="1712"/>
      <c r="IXT2" s="1712"/>
      <c r="IXU2" s="1712"/>
      <c r="IXV2" s="1712"/>
      <c r="IXW2" s="1712"/>
      <c r="IXX2" s="1712"/>
      <c r="IXY2" s="1712"/>
      <c r="IXZ2" s="1712"/>
      <c r="IYA2" s="1712"/>
      <c r="IYB2" s="1712"/>
      <c r="IYC2" s="1712"/>
      <c r="IYD2" s="1712"/>
      <c r="IYE2" s="1712"/>
      <c r="IYF2" s="1712"/>
      <c r="IYG2" s="1712"/>
      <c r="IYH2" s="1712"/>
      <c r="IYI2" s="1712"/>
      <c r="IYJ2" s="1712"/>
      <c r="IYK2" s="1712"/>
      <c r="IYL2" s="1712"/>
      <c r="IYM2" s="1712"/>
      <c r="IYN2" s="1712"/>
      <c r="IYO2" s="1712"/>
      <c r="IYP2" s="1712"/>
      <c r="IYQ2" s="1712"/>
      <c r="IYR2" s="1712"/>
      <c r="IYS2" s="1712"/>
      <c r="IYT2" s="1712"/>
      <c r="IYU2" s="1712"/>
      <c r="IYV2" s="1712"/>
      <c r="IYW2" s="1712"/>
      <c r="IYX2" s="1712"/>
      <c r="IYY2" s="1712"/>
      <c r="IYZ2" s="1712"/>
      <c r="IZA2" s="1712"/>
      <c r="IZB2" s="1712"/>
      <c r="IZC2" s="1712"/>
      <c r="IZD2" s="1712"/>
      <c r="IZE2" s="1712"/>
      <c r="IZF2" s="1712"/>
      <c r="IZG2" s="1712"/>
      <c r="IZH2" s="1712"/>
      <c r="IZI2" s="1712"/>
      <c r="IZJ2" s="1712"/>
      <c r="IZK2" s="1712"/>
      <c r="IZL2" s="1712"/>
      <c r="IZM2" s="1712"/>
      <c r="IZN2" s="1712"/>
      <c r="IZO2" s="1712"/>
      <c r="IZP2" s="1712"/>
      <c r="IZQ2" s="1712"/>
      <c r="IZR2" s="1712"/>
      <c r="IZS2" s="1712"/>
      <c r="IZT2" s="1712"/>
      <c r="IZU2" s="1712"/>
      <c r="IZV2" s="1712"/>
      <c r="IZW2" s="1712"/>
      <c r="IZX2" s="1712"/>
      <c r="IZY2" s="1712"/>
      <c r="IZZ2" s="1712"/>
      <c r="JAA2" s="1712"/>
      <c r="JAB2" s="1712"/>
      <c r="JAC2" s="1712"/>
      <c r="JAD2" s="1712"/>
      <c r="JAE2" s="1712"/>
      <c r="JAF2" s="1712"/>
      <c r="JAG2" s="1712"/>
      <c r="JAH2" s="1712"/>
      <c r="JAI2" s="1712"/>
      <c r="JAJ2" s="1712"/>
      <c r="JAK2" s="1712"/>
      <c r="JAL2" s="1712"/>
      <c r="JAM2" s="1712"/>
      <c r="JAN2" s="1712"/>
      <c r="JAO2" s="1712"/>
      <c r="JAP2" s="1712"/>
      <c r="JAQ2" s="1712"/>
      <c r="JAR2" s="1712"/>
      <c r="JAS2" s="1712"/>
      <c r="JAT2" s="1712"/>
      <c r="JAU2" s="1712"/>
      <c r="JAV2" s="1712"/>
      <c r="JAW2" s="1712"/>
      <c r="JAX2" s="1712"/>
      <c r="JAY2" s="1712"/>
      <c r="JAZ2" s="1712"/>
      <c r="JBA2" s="1712"/>
      <c r="JBB2" s="1712"/>
      <c r="JBC2" s="1712"/>
      <c r="JBD2" s="1712"/>
      <c r="JBE2" s="1712"/>
      <c r="JBF2" s="1712"/>
      <c r="JBG2" s="1712"/>
      <c r="JBH2" s="1712"/>
      <c r="JBI2" s="1712"/>
      <c r="JBJ2" s="1712"/>
      <c r="JBK2" s="1712"/>
      <c r="JBL2" s="1712"/>
      <c r="JBM2" s="1712"/>
      <c r="JBN2" s="1712"/>
      <c r="JBO2" s="1712"/>
      <c r="JBP2" s="1712"/>
      <c r="JBQ2" s="1712"/>
      <c r="JBR2" s="1712"/>
      <c r="JBS2" s="1712"/>
      <c r="JBT2" s="1712"/>
      <c r="JBU2" s="1712"/>
      <c r="JBV2" s="1712"/>
      <c r="JBW2" s="1712"/>
      <c r="JBX2" s="1712"/>
      <c r="JBY2" s="1712"/>
      <c r="JBZ2" s="1712"/>
      <c r="JCA2" s="1712"/>
      <c r="JCB2" s="1712"/>
      <c r="JCC2" s="1712"/>
      <c r="JCD2" s="1712"/>
      <c r="JCE2" s="1712"/>
      <c r="JCF2" s="1712"/>
      <c r="JCG2" s="1712"/>
      <c r="JCH2" s="1712"/>
      <c r="JCI2" s="1712"/>
      <c r="JCJ2" s="1712"/>
      <c r="JCK2" s="1712"/>
      <c r="JCL2" s="1712"/>
      <c r="JCM2" s="1712"/>
      <c r="JCN2" s="1712"/>
      <c r="JCO2" s="1712"/>
      <c r="JCP2" s="1712"/>
      <c r="JCQ2" s="1712"/>
      <c r="JCR2" s="1712"/>
      <c r="JCS2" s="1712"/>
      <c r="JCT2" s="1712"/>
      <c r="JCU2" s="1712"/>
      <c r="JCV2" s="1712"/>
      <c r="JCW2" s="1712"/>
      <c r="JCX2" s="1712"/>
      <c r="JCY2" s="1712"/>
      <c r="JCZ2" s="1712"/>
      <c r="JDA2" s="1712"/>
      <c r="JDB2" s="1712"/>
      <c r="JDC2" s="1712"/>
      <c r="JDD2" s="1712"/>
      <c r="JDE2" s="1712"/>
      <c r="JDF2" s="1712"/>
      <c r="JDG2" s="1712"/>
      <c r="JDH2" s="1712"/>
      <c r="JDI2" s="1712"/>
      <c r="JDJ2" s="1712"/>
      <c r="JDK2" s="1712"/>
      <c r="JDL2" s="1712"/>
      <c r="JDM2" s="1712"/>
      <c r="JDN2" s="1712"/>
      <c r="JDO2" s="1712"/>
      <c r="JDP2" s="1712"/>
      <c r="JDQ2" s="1712"/>
      <c r="JDR2" s="1712"/>
      <c r="JDS2" s="1712"/>
      <c r="JDT2" s="1712"/>
      <c r="JDU2" s="1712"/>
      <c r="JDV2" s="1712"/>
      <c r="JDW2" s="1712"/>
      <c r="JDX2" s="1712"/>
      <c r="JDY2" s="1712"/>
      <c r="JDZ2" s="1712"/>
      <c r="JEA2" s="1712"/>
      <c r="JEB2" s="1712"/>
      <c r="JEC2" s="1712"/>
      <c r="JED2" s="1712"/>
      <c r="JEE2" s="1712"/>
      <c r="JEF2" s="1712"/>
      <c r="JEG2" s="1712"/>
      <c r="JEH2" s="1712"/>
      <c r="JEI2" s="1712"/>
      <c r="JEJ2" s="1712"/>
      <c r="JEK2" s="1712"/>
      <c r="JEL2" s="1712"/>
      <c r="JEM2" s="1712"/>
      <c r="JEN2" s="1712"/>
      <c r="JEO2" s="1712"/>
      <c r="JEP2" s="1712"/>
      <c r="JEQ2" s="1712"/>
      <c r="JER2" s="1712"/>
      <c r="JES2" s="1712"/>
      <c r="JET2" s="1712"/>
      <c r="JEU2" s="1712"/>
      <c r="JEV2" s="1712"/>
      <c r="JEW2" s="1712"/>
      <c r="JEX2" s="1712"/>
      <c r="JEY2" s="1712"/>
      <c r="JEZ2" s="1712"/>
      <c r="JFA2" s="1712"/>
      <c r="JFB2" s="1712"/>
      <c r="JFC2" s="1712"/>
      <c r="JFD2" s="1712"/>
      <c r="JFE2" s="1712"/>
      <c r="JFF2" s="1712"/>
      <c r="JFG2" s="1712"/>
      <c r="JFH2" s="1712"/>
      <c r="JFI2" s="1712"/>
      <c r="JFJ2" s="1712"/>
      <c r="JFK2" s="1712"/>
      <c r="JFL2" s="1712"/>
      <c r="JFM2" s="1712"/>
      <c r="JFN2" s="1712"/>
      <c r="JFO2" s="1712"/>
      <c r="JFP2" s="1712"/>
      <c r="JFQ2" s="1712"/>
      <c r="JFR2" s="1712"/>
      <c r="JFS2" s="1712"/>
      <c r="JFT2" s="1712"/>
      <c r="JFU2" s="1712"/>
      <c r="JFV2" s="1712"/>
      <c r="JFW2" s="1712"/>
      <c r="JFX2" s="1712"/>
      <c r="JFY2" s="1712"/>
      <c r="JFZ2" s="1712"/>
      <c r="JGA2" s="1712"/>
      <c r="JGB2" s="1712"/>
      <c r="JGC2" s="1712"/>
      <c r="JGD2" s="1712"/>
      <c r="JGE2" s="1712"/>
      <c r="JGF2" s="1712"/>
      <c r="JGG2" s="1712"/>
      <c r="JGH2" s="1712"/>
      <c r="JGI2" s="1712"/>
      <c r="JGJ2" s="1712"/>
      <c r="JGK2" s="1712"/>
      <c r="JGL2" s="1712"/>
      <c r="JGM2" s="1712"/>
      <c r="JGN2" s="1712"/>
      <c r="JGO2" s="1712"/>
      <c r="JGP2" s="1712"/>
      <c r="JGQ2" s="1712"/>
      <c r="JGR2" s="1712"/>
      <c r="JGS2" s="1712"/>
      <c r="JGT2" s="1712"/>
      <c r="JGU2" s="1712"/>
      <c r="JGV2" s="1712"/>
      <c r="JGW2" s="1712"/>
      <c r="JGX2" s="1712"/>
      <c r="JGY2" s="1712"/>
      <c r="JGZ2" s="1712"/>
      <c r="JHA2" s="1712"/>
      <c r="JHB2" s="1712"/>
      <c r="JHC2" s="1712"/>
      <c r="JHD2" s="1712"/>
      <c r="JHE2" s="1712"/>
      <c r="JHF2" s="1712"/>
      <c r="JHG2" s="1712"/>
      <c r="JHH2" s="1712"/>
      <c r="JHI2" s="1712"/>
      <c r="JHJ2" s="1712"/>
      <c r="JHK2" s="1712"/>
      <c r="JHL2" s="1712"/>
      <c r="JHM2" s="1712"/>
      <c r="JHN2" s="1712"/>
      <c r="JHO2" s="1712"/>
      <c r="JHP2" s="1712"/>
      <c r="JHQ2" s="1712"/>
      <c r="JHR2" s="1712"/>
      <c r="JHS2" s="1712"/>
      <c r="JHT2" s="1712"/>
      <c r="JHU2" s="1712"/>
      <c r="JHV2" s="1712"/>
      <c r="JHW2" s="1712"/>
      <c r="JHX2" s="1712"/>
      <c r="JHY2" s="1712"/>
      <c r="JHZ2" s="1712"/>
      <c r="JIA2" s="1712"/>
      <c r="JIB2" s="1712"/>
      <c r="JIC2" s="1712"/>
      <c r="JID2" s="1712"/>
      <c r="JIE2" s="1712"/>
      <c r="JIF2" s="1712"/>
      <c r="JIG2" s="1712"/>
      <c r="JIH2" s="1712"/>
      <c r="JII2" s="1712"/>
      <c r="JIJ2" s="1712"/>
      <c r="JIK2" s="1712"/>
      <c r="JIL2" s="1712"/>
      <c r="JIM2" s="1712"/>
      <c r="JIN2" s="1712"/>
      <c r="JIO2" s="1712"/>
      <c r="JIP2" s="1712"/>
      <c r="JIQ2" s="1712"/>
      <c r="JIR2" s="1712"/>
      <c r="JIS2" s="1712"/>
      <c r="JIT2" s="1712"/>
      <c r="JIU2" s="1712"/>
      <c r="JIV2" s="1712"/>
      <c r="JIW2" s="1712"/>
      <c r="JIX2" s="1712"/>
      <c r="JIY2" s="1712"/>
      <c r="JIZ2" s="1712"/>
      <c r="JJA2" s="1712"/>
      <c r="JJB2" s="1712"/>
      <c r="JJC2" s="1712"/>
      <c r="JJD2" s="1712"/>
      <c r="JJE2" s="1712"/>
      <c r="JJF2" s="1712"/>
      <c r="JJG2" s="1712"/>
      <c r="JJH2" s="1712"/>
      <c r="JJI2" s="1712"/>
      <c r="JJJ2" s="1712"/>
      <c r="JJK2" s="1712"/>
      <c r="JJL2" s="1712"/>
      <c r="JJM2" s="1712"/>
      <c r="JJN2" s="1712"/>
      <c r="JJO2" s="1712"/>
      <c r="JJP2" s="1712"/>
      <c r="JJQ2" s="1712"/>
      <c r="JJR2" s="1712"/>
      <c r="JJS2" s="1712"/>
      <c r="JJT2" s="1712"/>
      <c r="JJU2" s="1712"/>
      <c r="JJV2" s="1712"/>
      <c r="JJW2" s="1712"/>
      <c r="JJX2" s="1712"/>
      <c r="JJY2" s="1712"/>
      <c r="JJZ2" s="1712"/>
      <c r="JKA2" s="1712"/>
      <c r="JKB2" s="1712"/>
      <c r="JKC2" s="1712"/>
      <c r="JKD2" s="1712"/>
      <c r="JKE2" s="1712"/>
      <c r="JKF2" s="1712"/>
      <c r="JKG2" s="1712"/>
      <c r="JKH2" s="1712"/>
      <c r="JKI2" s="1712"/>
      <c r="JKJ2" s="1712"/>
      <c r="JKK2" s="1712"/>
      <c r="JKL2" s="1712"/>
      <c r="JKM2" s="1712"/>
      <c r="JKN2" s="1712"/>
      <c r="JKO2" s="1712"/>
      <c r="JKP2" s="1712"/>
      <c r="JKQ2" s="1712"/>
      <c r="JKR2" s="1712"/>
      <c r="JKS2" s="1712"/>
      <c r="JKT2" s="1712"/>
      <c r="JKU2" s="1712"/>
      <c r="JKV2" s="1712"/>
      <c r="JKW2" s="1712"/>
      <c r="JKX2" s="1712"/>
      <c r="JKY2" s="1712"/>
      <c r="JKZ2" s="1712"/>
      <c r="JLA2" s="1712"/>
      <c r="JLB2" s="1712"/>
      <c r="JLC2" s="1712"/>
      <c r="JLD2" s="1712"/>
      <c r="JLE2" s="1712"/>
      <c r="JLF2" s="1712"/>
      <c r="JLG2" s="1712"/>
      <c r="JLH2" s="1712"/>
      <c r="JLI2" s="1712"/>
      <c r="JLJ2" s="1712"/>
      <c r="JLK2" s="1712"/>
      <c r="JLL2" s="1712"/>
      <c r="JLM2" s="1712"/>
      <c r="JLN2" s="1712"/>
      <c r="JLO2" s="1712"/>
      <c r="JLP2" s="1712"/>
      <c r="JLQ2" s="1712"/>
      <c r="JLR2" s="1712"/>
      <c r="JLS2" s="1712"/>
      <c r="JLT2" s="1712"/>
      <c r="JLU2" s="1712"/>
      <c r="JLV2" s="1712"/>
      <c r="JLW2" s="1712"/>
      <c r="JLX2" s="1712"/>
      <c r="JLY2" s="1712"/>
      <c r="JLZ2" s="1712"/>
      <c r="JMA2" s="1712"/>
      <c r="JMB2" s="1712"/>
      <c r="JMC2" s="1712"/>
      <c r="JMD2" s="1712"/>
      <c r="JME2" s="1712"/>
      <c r="JMF2" s="1712"/>
      <c r="JMG2" s="1712"/>
      <c r="JMH2" s="1712"/>
      <c r="JMI2" s="1712"/>
      <c r="JMJ2" s="1712"/>
      <c r="JMK2" s="1712"/>
      <c r="JML2" s="1712"/>
      <c r="JMM2" s="1712"/>
      <c r="JMN2" s="1712"/>
      <c r="JMO2" s="1712"/>
      <c r="JMP2" s="1712"/>
      <c r="JMQ2" s="1712"/>
      <c r="JMR2" s="1712"/>
      <c r="JMS2" s="1712"/>
      <c r="JMT2" s="1712"/>
      <c r="JMU2" s="1712"/>
      <c r="JMV2" s="1712"/>
      <c r="JMW2" s="1712"/>
      <c r="JMX2" s="1712"/>
      <c r="JMY2" s="1712"/>
      <c r="JMZ2" s="1712"/>
      <c r="JNA2" s="1712"/>
      <c r="JNB2" s="1712"/>
      <c r="JNC2" s="1712"/>
      <c r="JND2" s="1712"/>
      <c r="JNE2" s="1712"/>
      <c r="JNF2" s="1712"/>
      <c r="JNG2" s="1712"/>
      <c r="JNH2" s="1712"/>
      <c r="JNI2" s="1712"/>
      <c r="JNJ2" s="1712"/>
      <c r="JNK2" s="1712"/>
      <c r="JNL2" s="1712"/>
      <c r="JNM2" s="1712"/>
      <c r="JNN2" s="1712"/>
      <c r="JNO2" s="1712"/>
      <c r="JNP2" s="1712"/>
      <c r="JNQ2" s="1712"/>
      <c r="JNR2" s="1712"/>
      <c r="JNS2" s="1712"/>
      <c r="JNT2" s="1712"/>
      <c r="JNU2" s="1712"/>
      <c r="JNV2" s="1712"/>
      <c r="JNW2" s="1712"/>
      <c r="JNX2" s="1712"/>
      <c r="JNY2" s="1712"/>
      <c r="JNZ2" s="1712"/>
      <c r="JOA2" s="1712"/>
      <c r="JOB2" s="1712"/>
      <c r="JOC2" s="1712"/>
      <c r="JOD2" s="1712"/>
      <c r="JOE2" s="1712"/>
      <c r="JOF2" s="1712"/>
      <c r="JOG2" s="1712"/>
      <c r="JOH2" s="1712"/>
      <c r="JOI2" s="1712"/>
      <c r="JOJ2" s="1712"/>
      <c r="JOK2" s="1712"/>
      <c r="JOL2" s="1712"/>
      <c r="JOM2" s="1712"/>
      <c r="JON2" s="1712"/>
      <c r="JOO2" s="1712"/>
      <c r="JOP2" s="1712"/>
      <c r="JOQ2" s="1712"/>
      <c r="JOR2" s="1712"/>
      <c r="JOS2" s="1712"/>
      <c r="JOT2" s="1712"/>
      <c r="JOU2" s="1712"/>
      <c r="JOV2" s="1712"/>
      <c r="JOW2" s="1712"/>
      <c r="JOX2" s="1712"/>
      <c r="JOY2" s="1712"/>
      <c r="JOZ2" s="1712"/>
      <c r="JPA2" s="1712"/>
      <c r="JPB2" s="1712"/>
      <c r="JPC2" s="1712"/>
      <c r="JPD2" s="1712"/>
      <c r="JPE2" s="1712"/>
      <c r="JPF2" s="1712"/>
      <c r="JPG2" s="1712"/>
      <c r="JPH2" s="1712"/>
      <c r="JPI2" s="1712"/>
      <c r="JPJ2" s="1712"/>
      <c r="JPK2" s="1712"/>
      <c r="JPL2" s="1712"/>
      <c r="JPM2" s="1712"/>
      <c r="JPN2" s="1712"/>
      <c r="JPO2" s="1712"/>
      <c r="JPP2" s="1712"/>
      <c r="JPQ2" s="1712"/>
      <c r="JPR2" s="1712"/>
      <c r="JPS2" s="1712"/>
      <c r="JPT2" s="1712"/>
      <c r="JPU2" s="1712"/>
      <c r="JPV2" s="1712"/>
      <c r="JPW2" s="1712"/>
      <c r="JPX2" s="1712"/>
      <c r="JPY2" s="1712"/>
      <c r="JPZ2" s="1712"/>
      <c r="JQA2" s="1712"/>
      <c r="JQB2" s="1712"/>
      <c r="JQC2" s="1712"/>
      <c r="JQD2" s="1712"/>
      <c r="JQE2" s="1712"/>
      <c r="JQF2" s="1712"/>
      <c r="JQG2" s="1712"/>
      <c r="JQH2" s="1712"/>
      <c r="JQI2" s="1712"/>
      <c r="JQJ2" s="1712"/>
      <c r="JQK2" s="1712"/>
      <c r="JQL2" s="1712"/>
      <c r="JQM2" s="1712"/>
      <c r="JQN2" s="1712"/>
      <c r="JQO2" s="1712"/>
      <c r="JQP2" s="1712"/>
      <c r="JQQ2" s="1712"/>
      <c r="JQR2" s="1712"/>
      <c r="JQS2" s="1712"/>
      <c r="JQT2" s="1712"/>
      <c r="JQU2" s="1712"/>
      <c r="JQV2" s="1712"/>
      <c r="JQW2" s="1712"/>
      <c r="JQX2" s="1712"/>
      <c r="JQY2" s="1712"/>
      <c r="JQZ2" s="1712"/>
      <c r="JRA2" s="1712"/>
      <c r="JRB2" s="1712"/>
      <c r="JRC2" s="1712"/>
      <c r="JRD2" s="1712"/>
      <c r="JRE2" s="1712"/>
      <c r="JRF2" s="1712"/>
      <c r="JRG2" s="1712"/>
      <c r="JRH2" s="1712"/>
      <c r="JRI2" s="1712"/>
      <c r="JRJ2" s="1712"/>
      <c r="JRK2" s="1712"/>
      <c r="JRL2" s="1712"/>
      <c r="JRM2" s="1712"/>
      <c r="JRN2" s="1712"/>
      <c r="JRO2" s="1712"/>
      <c r="JRP2" s="1712"/>
      <c r="JRQ2" s="1712"/>
      <c r="JRR2" s="1712"/>
      <c r="JRS2" s="1712"/>
      <c r="JRT2" s="1712"/>
      <c r="JRU2" s="1712"/>
      <c r="JRV2" s="1712"/>
      <c r="JRW2" s="1712"/>
      <c r="JRX2" s="1712"/>
      <c r="JRY2" s="1712"/>
      <c r="JRZ2" s="1712"/>
      <c r="JSA2" s="1712"/>
      <c r="JSB2" s="1712"/>
      <c r="JSC2" s="1712"/>
      <c r="JSD2" s="1712"/>
      <c r="JSE2" s="1712"/>
      <c r="JSF2" s="1712"/>
      <c r="JSG2" s="1712"/>
      <c r="JSH2" s="1712"/>
      <c r="JSI2" s="1712"/>
      <c r="JSJ2" s="1712"/>
      <c r="JSK2" s="1712"/>
      <c r="JSL2" s="1712"/>
      <c r="JSM2" s="1712"/>
      <c r="JSN2" s="1712"/>
      <c r="JSO2" s="1712"/>
      <c r="JSP2" s="1712"/>
      <c r="JSQ2" s="1712"/>
      <c r="JSR2" s="1712"/>
      <c r="JSS2" s="1712"/>
      <c r="JST2" s="1712"/>
      <c r="JSU2" s="1712"/>
      <c r="JSV2" s="1712"/>
      <c r="JSW2" s="1712"/>
      <c r="JSX2" s="1712"/>
      <c r="JSY2" s="1712"/>
      <c r="JSZ2" s="1712"/>
      <c r="JTA2" s="1712"/>
      <c r="JTB2" s="1712"/>
      <c r="JTC2" s="1712"/>
      <c r="JTD2" s="1712"/>
      <c r="JTE2" s="1712"/>
      <c r="JTF2" s="1712"/>
      <c r="JTG2" s="1712"/>
      <c r="JTH2" s="1712"/>
      <c r="JTI2" s="1712"/>
      <c r="JTJ2" s="1712"/>
      <c r="JTK2" s="1712"/>
      <c r="JTL2" s="1712"/>
      <c r="JTM2" s="1712"/>
      <c r="JTN2" s="1712"/>
      <c r="JTO2" s="1712"/>
      <c r="JTP2" s="1712"/>
      <c r="JTQ2" s="1712"/>
      <c r="JTR2" s="1712"/>
      <c r="JTS2" s="1712"/>
      <c r="JTT2" s="1712"/>
      <c r="JTU2" s="1712"/>
      <c r="JTV2" s="1712"/>
      <c r="JTW2" s="1712"/>
      <c r="JTX2" s="1712"/>
      <c r="JTY2" s="1712"/>
      <c r="JTZ2" s="1712"/>
      <c r="JUA2" s="1712"/>
      <c r="JUB2" s="1712"/>
      <c r="JUC2" s="1712"/>
      <c r="JUD2" s="1712"/>
      <c r="JUE2" s="1712"/>
      <c r="JUF2" s="1712"/>
      <c r="JUG2" s="1712"/>
      <c r="JUH2" s="1712"/>
      <c r="JUI2" s="1712"/>
      <c r="JUJ2" s="1712"/>
      <c r="JUK2" s="1712"/>
      <c r="JUL2" s="1712"/>
      <c r="JUM2" s="1712"/>
      <c r="JUN2" s="1712"/>
      <c r="JUO2" s="1712"/>
      <c r="JUP2" s="1712"/>
      <c r="JUQ2" s="1712"/>
      <c r="JUR2" s="1712"/>
      <c r="JUS2" s="1712"/>
      <c r="JUT2" s="1712"/>
      <c r="JUU2" s="1712"/>
      <c r="JUV2" s="1712"/>
      <c r="JUW2" s="1712"/>
      <c r="JUX2" s="1712"/>
      <c r="JUY2" s="1712"/>
      <c r="JUZ2" s="1712"/>
      <c r="JVA2" s="1712"/>
      <c r="JVB2" s="1712"/>
      <c r="JVC2" s="1712"/>
      <c r="JVD2" s="1712"/>
      <c r="JVE2" s="1712"/>
      <c r="JVF2" s="1712"/>
      <c r="JVG2" s="1712"/>
      <c r="JVH2" s="1712"/>
      <c r="JVI2" s="1712"/>
      <c r="JVJ2" s="1712"/>
      <c r="JVK2" s="1712"/>
      <c r="JVL2" s="1712"/>
      <c r="JVM2" s="1712"/>
      <c r="JVN2" s="1712"/>
      <c r="JVO2" s="1712"/>
      <c r="JVP2" s="1712"/>
      <c r="JVQ2" s="1712"/>
      <c r="JVR2" s="1712"/>
      <c r="JVS2" s="1712"/>
      <c r="JVT2" s="1712"/>
      <c r="JVU2" s="1712"/>
      <c r="JVV2" s="1712"/>
      <c r="JVW2" s="1712"/>
      <c r="JVX2" s="1712"/>
      <c r="JVY2" s="1712"/>
      <c r="JVZ2" s="1712"/>
      <c r="JWA2" s="1712"/>
      <c r="JWB2" s="1712"/>
      <c r="JWC2" s="1712"/>
      <c r="JWD2" s="1712"/>
      <c r="JWE2" s="1712"/>
      <c r="JWF2" s="1712"/>
      <c r="JWG2" s="1712"/>
      <c r="JWH2" s="1712"/>
      <c r="JWI2" s="1712"/>
      <c r="JWJ2" s="1712"/>
      <c r="JWK2" s="1712"/>
      <c r="JWL2" s="1712"/>
      <c r="JWM2" s="1712"/>
      <c r="JWN2" s="1712"/>
      <c r="JWO2" s="1712"/>
      <c r="JWP2" s="1712"/>
      <c r="JWQ2" s="1712"/>
      <c r="JWR2" s="1712"/>
      <c r="JWS2" s="1712"/>
      <c r="JWT2" s="1712"/>
      <c r="JWU2" s="1712"/>
      <c r="JWV2" s="1712"/>
      <c r="JWW2" s="1712"/>
      <c r="JWX2" s="1712"/>
      <c r="JWY2" s="1712"/>
      <c r="JWZ2" s="1712"/>
      <c r="JXA2" s="1712"/>
      <c r="JXB2" s="1712"/>
      <c r="JXC2" s="1712"/>
      <c r="JXD2" s="1712"/>
      <c r="JXE2" s="1712"/>
      <c r="JXF2" s="1712"/>
      <c r="JXG2" s="1712"/>
      <c r="JXH2" s="1712"/>
      <c r="JXI2" s="1712"/>
      <c r="JXJ2" s="1712"/>
      <c r="JXK2" s="1712"/>
      <c r="JXL2" s="1712"/>
      <c r="JXM2" s="1712"/>
      <c r="JXN2" s="1712"/>
      <c r="JXO2" s="1712"/>
      <c r="JXP2" s="1712"/>
      <c r="JXQ2" s="1712"/>
      <c r="JXR2" s="1712"/>
      <c r="JXS2" s="1712"/>
      <c r="JXT2" s="1712"/>
      <c r="JXU2" s="1712"/>
      <c r="JXV2" s="1712"/>
      <c r="JXW2" s="1712"/>
      <c r="JXX2" s="1712"/>
      <c r="JXY2" s="1712"/>
      <c r="JXZ2" s="1712"/>
      <c r="JYA2" s="1712"/>
      <c r="JYB2" s="1712"/>
      <c r="JYC2" s="1712"/>
      <c r="JYD2" s="1712"/>
      <c r="JYE2" s="1712"/>
      <c r="JYF2" s="1712"/>
      <c r="JYG2" s="1712"/>
      <c r="JYH2" s="1712"/>
      <c r="JYI2" s="1712"/>
      <c r="JYJ2" s="1712"/>
      <c r="JYK2" s="1712"/>
      <c r="JYL2" s="1712"/>
      <c r="JYM2" s="1712"/>
      <c r="JYN2" s="1712"/>
      <c r="JYO2" s="1712"/>
      <c r="JYP2" s="1712"/>
      <c r="JYQ2" s="1712"/>
      <c r="JYR2" s="1712"/>
      <c r="JYS2" s="1712"/>
      <c r="JYT2" s="1712"/>
      <c r="JYU2" s="1712"/>
      <c r="JYV2" s="1712"/>
      <c r="JYW2" s="1712"/>
      <c r="JYX2" s="1712"/>
      <c r="JYY2" s="1712"/>
      <c r="JYZ2" s="1712"/>
      <c r="JZA2" s="1712"/>
      <c r="JZB2" s="1712"/>
      <c r="JZC2" s="1712"/>
      <c r="JZD2" s="1712"/>
      <c r="JZE2" s="1712"/>
      <c r="JZF2" s="1712"/>
      <c r="JZG2" s="1712"/>
      <c r="JZH2" s="1712"/>
      <c r="JZI2" s="1712"/>
      <c r="JZJ2" s="1712"/>
      <c r="JZK2" s="1712"/>
      <c r="JZL2" s="1712"/>
      <c r="JZM2" s="1712"/>
      <c r="JZN2" s="1712"/>
      <c r="JZO2" s="1712"/>
      <c r="JZP2" s="1712"/>
      <c r="JZQ2" s="1712"/>
      <c r="JZR2" s="1712"/>
      <c r="JZS2" s="1712"/>
      <c r="JZT2" s="1712"/>
      <c r="JZU2" s="1712"/>
      <c r="JZV2" s="1712"/>
      <c r="JZW2" s="1712"/>
      <c r="JZX2" s="1712"/>
      <c r="JZY2" s="1712"/>
      <c r="JZZ2" s="1712"/>
      <c r="KAA2" s="1712"/>
      <c r="KAB2" s="1712"/>
      <c r="KAC2" s="1712"/>
      <c r="KAD2" s="1712"/>
      <c r="KAE2" s="1712"/>
      <c r="KAF2" s="1712"/>
      <c r="KAG2" s="1712"/>
      <c r="KAH2" s="1712"/>
      <c r="KAI2" s="1712"/>
      <c r="KAJ2" s="1712"/>
      <c r="KAK2" s="1712"/>
      <c r="KAL2" s="1712"/>
      <c r="KAM2" s="1712"/>
      <c r="KAN2" s="1712"/>
      <c r="KAO2" s="1712"/>
      <c r="KAP2" s="1712"/>
      <c r="KAQ2" s="1712"/>
      <c r="KAR2" s="1712"/>
      <c r="KAS2" s="1712"/>
      <c r="KAT2" s="1712"/>
      <c r="KAU2" s="1712"/>
      <c r="KAV2" s="1712"/>
      <c r="KAW2" s="1712"/>
      <c r="KAX2" s="1712"/>
      <c r="KAY2" s="1712"/>
      <c r="KAZ2" s="1712"/>
      <c r="KBA2" s="1712"/>
      <c r="KBB2" s="1712"/>
      <c r="KBC2" s="1712"/>
      <c r="KBD2" s="1712"/>
      <c r="KBE2" s="1712"/>
      <c r="KBF2" s="1712"/>
      <c r="KBG2" s="1712"/>
      <c r="KBH2" s="1712"/>
      <c r="KBI2" s="1712"/>
      <c r="KBJ2" s="1712"/>
      <c r="KBK2" s="1712"/>
      <c r="KBL2" s="1712"/>
      <c r="KBM2" s="1712"/>
      <c r="KBN2" s="1712"/>
      <c r="KBO2" s="1712"/>
      <c r="KBP2" s="1712"/>
      <c r="KBQ2" s="1712"/>
      <c r="KBR2" s="1712"/>
      <c r="KBS2" s="1712"/>
      <c r="KBT2" s="1712"/>
      <c r="KBU2" s="1712"/>
      <c r="KBV2" s="1712"/>
      <c r="KBW2" s="1712"/>
      <c r="KBX2" s="1712"/>
      <c r="KBY2" s="1712"/>
      <c r="KBZ2" s="1712"/>
      <c r="KCA2" s="1712"/>
      <c r="KCB2" s="1712"/>
      <c r="KCC2" s="1712"/>
      <c r="KCD2" s="1712"/>
      <c r="KCE2" s="1712"/>
      <c r="KCF2" s="1712"/>
      <c r="KCG2" s="1712"/>
      <c r="KCH2" s="1712"/>
      <c r="KCI2" s="1712"/>
      <c r="KCJ2" s="1712"/>
      <c r="KCK2" s="1712"/>
      <c r="KCL2" s="1712"/>
      <c r="KCM2" s="1712"/>
      <c r="KCN2" s="1712"/>
      <c r="KCO2" s="1712"/>
      <c r="KCP2" s="1712"/>
      <c r="KCQ2" s="1712"/>
      <c r="KCR2" s="1712"/>
      <c r="KCS2" s="1712"/>
      <c r="KCT2" s="1712"/>
      <c r="KCU2" s="1712"/>
      <c r="KCV2" s="1712"/>
      <c r="KCW2" s="1712"/>
      <c r="KCX2" s="1712"/>
      <c r="KCY2" s="1712"/>
      <c r="KCZ2" s="1712"/>
      <c r="KDA2" s="1712"/>
      <c r="KDB2" s="1712"/>
      <c r="KDC2" s="1712"/>
      <c r="KDD2" s="1712"/>
      <c r="KDE2" s="1712"/>
      <c r="KDF2" s="1712"/>
      <c r="KDG2" s="1712"/>
      <c r="KDH2" s="1712"/>
      <c r="KDI2" s="1712"/>
      <c r="KDJ2" s="1712"/>
      <c r="KDK2" s="1712"/>
      <c r="KDL2" s="1712"/>
      <c r="KDM2" s="1712"/>
      <c r="KDN2" s="1712"/>
      <c r="KDO2" s="1712"/>
      <c r="KDP2" s="1712"/>
      <c r="KDQ2" s="1712"/>
      <c r="KDR2" s="1712"/>
      <c r="KDS2" s="1712"/>
      <c r="KDT2" s="1712"/>
      <c r="KDU2" s="1712"/>
      <c r="KDV2" s="1712"/>
      <c r="KDW2" s="1712"/>
      <c r="KDX2" s="1712"/>
      <c r="KDY2" s="1712"/>
      <c r="KDZ2" s="1712"/>
      <c r="KEA2" s="1712"/>
      <c r="KEB2" s="1712"/>
      <c r="KEC2" s="1712"/>
      <c r="KED2" s="1712"/>
      <c r="KEE2" s="1712"/>
      <c r="KEF2" s="1712"/>
      <c r="KEG2" s="1712"/>
      <c r="KEH2" s="1712"/>
      <c r="KEI2" s="1712"/>
      <c r="KEJ2" s="1712"/>
      <c r="KEK2" s="1712"/>
      <c r="KEL2" s="1712"/>
      <c r="KEM2" s="1712"/>
      <c r="KEN2" s="1712"/>
      <c r="KEO2" s="1712"/>
      <c r="KEP2" s="1712"/>
      <c r="KEQ2" s="1712"/>
      <c r="KER2" s="1712"/>
      <c r="KES2" s="1712"/>
      <c r="KET2" s="1712"/>
      <c r="KEU2" s="1712"/>
      <c r="KEV2" s="1712"/>
      <c r="KEW2" s="1712"/>
      <c r="KEX2" s="1712"/>
      <c r="KEY2" s="1712"/>
      <c r="KEZ2" s="1712"/>
      <c r="KFA2" s="1712"/>
      <c r="KFB2" s="1712"/>
      <c r="KFC2" s="1712"/>
      <c r="KFD2" s="1712"/>
      <c r="KFE2" s="1712"/>
      <c r="KFF2" s="1712"/>
      <c r="KFG2" s="1712"/>
      <c r="KFH2" s="1712"/>
      <c r="KFI2" s="1712"/>
      <c r="KFJ2" s="1712"/>
      <c r="KFK2" s="1712"/>
      <c r="KFL2" s="1712"/>
      <c r="KFM2" s="1712"/>
      <c r="KFN2" s="1712"/>
      <c r="KFO2" s="1712"/>
      <c r="KFP2" s="1712"/>
      <c r="KFQ2" s="1712"/>
      <c r="KFR2" s="1712"/>
      <c r="KFS2" s="1712"/>
      <c r="KFT2" s="1712"/>
      <c r="KFU2" s="1712"/>
      <c r="KFV2" s="1712"/>
      <c r="KFW2" s="1712"/>
      <c r="KFX2" s="1712"/>
      <c r="KFY2" s="1712"/>
      <c r="KFZ2" s="1712"/>
      <c r="KGA2" s="1712"/>
      <c r="KGB2" s="1712"/>
      <c r="KGC2" s="1712"/>
      <c r="KGD2" s="1712"/>
      <c r="KGE2" s="1712"/>
      <c r="KGF2" s="1712"/>
      <c r="KGG2" s="1712"/>
      <c r="KGH2" s="1712"/>
      <c r="KGI2" s="1712"/>
      <c r="KGJ2" s="1712"/>
      <c r="KGK2" s="1712"/>
      <c r="KGL2" s="1712"/>
      <c r="KGM2" s="1712"/>
      <c r="KGN2" s="1712"/>
      <c r="KGO2" s="1712"/>
      <c r="KGP2" s="1712"/>
      <c r="KGQ2" s="1712"/>
      <c r="KGR2" s="1712"/>
      <c r="KGS2" s="1712"/>
      <c r="KGT2" s="1712"/>
      <c r="KGU2" s="1712"/>
      <c r="KGV2" s="1712"/>
      <c r="KGW2" s="1712"/>
      <c r="KGX2" s="1712"/>
      <c r="KGY2" s="1712"/>
      <c r="KGZ2" s="1712"/>
      <c r="KHA2" s="1712"/>
      <c r="KHB2" s="1712"/>
      <c r="KHC2" s="1712"/>
      <c r="KHD2" s="1712"/>
      <c r="KHE2" s="1712"/>
      <c r="KHF2" s="1712"/>
      <c r="KHG2" s="1712"/>
      <c r="KHH2" s="1712"/>
      <c r="KHI2" s="1712"/>
      <c r="KHJ2" s="1712"/>
      <c r="KHK2" s="1712"/>
      <c r="KHL2" s="1712"/>
      <c r="KHM2" s="1712"/>
      <c r="KHN2" s="1712"/>
      <c r="KHO2" s="1712"/>
      <c r="KHP2" s="1712"/>
      <c r="KHQ2" s="1712"/>
      <c r="KHR2" s="1712"/>
      <c r="KHS2" s="1712"/>
      <c r="KHT2" s="1712"/>
      <c r="KHU2" s="1712"/>
      <c r="KHV2" s="1712"/>
      <c r="KHW2" s="1712"/>
      <c r="KHX2" s="1712"/>
      <c r="KHY2" s="1712"/>
      <c r="KHZ2" s="1712"/>
      <c r="KIA2" s="1712"/>
      <c r="KIB2" s="1712"/>
      <c r="KIC2" s="1712"/>
      <c r="KID2" s="1712"/>
      <c r="KIE2" s="1712"/>
      <c r="KIF2" s="1712"/>
      <c r="KIG2" s="1712"/>
      <c r="KIH2" s="1712"/>
      <c r="KII2" s="1712"/>
      <c r="KIJ2" s="1712"/>
      <c r="KIK2" s="1712"/>
      <c r="KIL2" s="1712"/>
      <c r="KIM2" s="1712"/>
      <c r="KIN2" s="1712"/>
      <c r="KIO2" s="1712"/>
      <c r="KIP2" s="1712"/>
      <c r="KIQ2" s="1712"/>
      <c r="KIR2" s="1712"/>
      <c r="KIS2" s="1712"/>
      <c r="KIT2" s="1712"/>
      <c r="KIU2" s="1712"/>
      <c r="KIV2" s="1712"/>
      <c r="KIW2" s="1712"/>
      <c r="KIX2" s="1712"/>
      <c r="KIY2" s="1712"/>
      <c r="KIZ2" s="1712"/>
      <c r="KJA2" s="1712"/>
      <c r="KJB2" s="1712"/>
      <c r="KJC2" s="1712"/>
      <c r="KJD2" s="1712"/>
      <c r="KJE2" s="1712"/>
      <c r="KJF2" s="1712"/>
      <c r="KJG2" s="1712"/>
      <c r="KJH2" s="1712"/>
      <c r="KJI2" s="1712"/>
      <c r="KJJ2" s="1712"/>
      <c r="KJK2" s="1712"/>
      <c r="KJL2" s="1712"/>
      <c r="KJM2" s="1712"/>
      <c r="KJN2" s="1712"/>
      <c r="KJO2" s="1712"/>
      <c r="KJP2" s="1712"/>
      <c r="KJQ2" s="1712"/>
      <c r="KJR2" s="1712"/>
      <c r="KJS2" s="1712"/>
      <c r="KJT2" s="1712"/>
      <c r="KJU2" s="1712"/>
      <c r="KJV2" s="1712"/>
      <c r="KJW2" s="1712"/>
      <c r="KJX2" s="1712"/>
      <c r="KJY2" s="1712"/>
      <c r="KJZ2" s="1712"/>
      <c r="KKA2" s="1712"/>
      <c r="KKB2" s="1712"/>
      <c r="KKC2" s="1712"/>
      <c r="KKD2" s="1712"/>
      <c r="KKE2" s="1712"/>
      <c r="KKF2" s="1712"/>
      <c r="KKG2" s="1712"/>
      <c r="KKH2" s="1712"/>
      <c r="KKI2" s="1712"/>
      <c r="KKJ2" s="1712"/>
      <c r="KKK2" s="1712"/>
      <c r="KKL2" s="1712"/>
      <c r="KKM2" s="1712"/>
      <c r="KKN2" s="1712"/>
      <c r="KKO2" s="1712"/>
      <c r="KKP2" s="1712"/>
      <c r="KKQ2" s="1712"/>
      <c r="KKR2" s="1712"/>
      <c r="KKS2" s="1712"/>
      <c r="KKT2" s="1712"/>
      <c r="KKU2" s="1712"/>
      <c r="KKV2" s="1712"/>
      <c r="KKW2" s="1712"/>
      <c r="KKX2" s="1712"/>
      <c r="KKY2" s="1712"/>
      <c r="KKZ2" s="1712"/>
      <c r="KLA2" s="1712"/>
      <c r="KLB2" s="1712"/>
      <c r="KLC2" s="1712"/>
      <c r="KLD2" s="1712"/>
      <c r="KLE2" s="1712"/>
      <c r="KLF2" s="1712"/>
      <c r="KLG2" s="1712"/>
      <c r="KLH2" s="1712"/>
      <c r="KLI2" s="1712"/>
      <c r="KLJ2" s="1712"/>
      <c r="KLK2" s="1712"/>
      <c r="KLL2" s="1712"/>
      <c r="KLM2" s="1712"/>
      <c r="KLN2" s="1712"/>
      <c r="KLO2" s="1712"/>
      <c r="KLP2" s="1712"/>
      <c r="KLQ2" s="1712"/>
      <c r="KLR2" s="1712"/>
      <c r="KLS2" s="1712"/>
      <c r="KLT2" s="1712"/>
      <c r="KLU2" s="1712"/>
      <c r="KLV2" s="1712"/>
      <c r="KLW2" s="1712"/>
      <c r="KLX2" s="1712"/>
      <c r="KLY2" s="1712"/>
      <c r="KLZ2" s="1712"/>
      <c r="KMA2" s="1712"/>
      <c r="KMB2" s="1712"/>
      <c r="KMC2" s="1712"/>
      <c r="KMD2" s="1712"/>
      <c r="KME2" s="1712"/>
      <c r="KMF2" s="1712"/>
      <c r="KMG2" s="1712"/>
      <c r="KMH2" s="1712"/>
      <c r="KMI2" s="1712"/>
      <c r="KMJ2" s="1712"/>
      <c r="KMK2" s="1712"/>
      <c r="KML2" s="1712"/>
      <c r="KMM2" s="1712"/>
      <c r="KMN2" s="1712"/>
      <c r="KMO2" s="1712"/>
      <c r="KMP2" s="1712"/>
      <c r="KMQ2" s="1712"/>
      <c r="KMR2" s="1712"/>
      <c r="KMS2" s="1712"/>
      <c r="KMT2" s="1712"/>
      <c r="KMU2" s="1712"/>
      <c r="KMV2" s="1712"/>
      <c r="KMW2" s="1712"/>
      <c r="KMX2" s="1712"/>
      <c r="KMY2" s="1712"/>
      <c r="KMZ2" s="1712"/>
      <c r="KNA2" s="1712"/>
      <c r="KNB2" s="1712"/>
      <c r="KNC2" s="1712"/>
      <c r="KND2" s="1712"/>
      <c r="KNE2" s="1712"/>
      <c r="KNF2" s="1712"/>
      <c r="KNG2" s="1712"/>
      <c r="KNH2" s="1712"/>
      <c r="KNI2" s="1712"/>
      <c r="KNJ2" s="1712"/>
      <c r="KNK2" s="1712"/>
      <c r="KNL2" s="1712"/>
      <c r="KNM2" s="1712"/>
      <c r="KNN2" s="1712"/>
      <c r="KNO2" s="1712"/>
      <c r="KNP2" s="1712"/>
      <c r="KNQ2" s="1712"/>
      <c r="KNR2" s="1712"/>
      <c r="KNS2" s="1712"/>
      <c r="KNT2" s="1712"/>
      <c r="KNU2" s="1712"/>
      <c r="KNV2" s="1712"/>
      <c r="KNW2" s="1712"/>
      <c r="KNX2" s="1712"/>
      <c r="KNY2" s="1712"/>
      <c r="KNZ2" s="1712"/>
      <c r="KOA2" s="1712"/>
      <c r="KOB2" s="1712"/>
      <c r="KOC2" s="1712"/>
      <c r="KOD2" s="1712"/>
      <c r="KOE2" s="1712"/>
      <c r="KOF2" s="1712"/>
      <c r="KOG2" s="1712"/>
      <c r="KOH2" s="1712"/>
      <c r="KOI2" s="1712"/>
      <c r="KOJ2" s="1712"/>
      <c r="KOK2" s="1712"/>
      <c r="KOL2" s="1712"/>
      <c r="KOM2" s="1712"/>
      <c r="KON2" s="1712"/>
      <c r="KOO2" s="1712"/>
      <c r="KOP2" s="1712"/>
      <c r="KOQ2" s="1712"/>
      <c r="KOR2" s="1712"/>
      <c r="KOS2" s="1712"/>
      <c r="KOT2" s="1712"/>
      <c r="KOU2" s="1712"/>
      <c r="KOV2" s="1712"/>
      <c r="KOW2" s="1712"/>
      <c r="KOX2" s="1712"/>
      <c r="KOY2" s="1712"/>
      <c r="KOZ2" s="1712"/>
      <c r="KPA2" s="1712"/>
      <c r="KPB2" s="1712"/>
      <c r="KPC2" s="1712"/>
      <c r="KPD2" s="1712"/>
      <c r="KPE2" s="1712"/>
      <c r="KPF2" s="1712"/>
      <c r="KPG2" s="1712"/>
      <c r="KPH2" s="1712"/>
      <c r="KPI2" s="1712"/>
      <c r="KPJ2" s="1712"/>
      <c r="KPK2" s="1712"/>
      <c r="KPL2" s="1712"/>
      <c r="KPM2" s="1712"/>
      <c r="KPN2" s="1712"/>
      <c r="KPO2" s="1712"/>
      <c r="KPP2" s="1712"/>
      <c r="KPQ2" s="1712"/>
      <c r="KPR2" s="1712"/>
      <c r="KPS2" s="1712"/>
      <c r="KPT2" s="1712"/>
      <c r="KPU2" s="1712"/>
      <c r="KPV2" s="1712"/>
      <c r="KPW2" s="1712"/>
      <c r="KPX2" s="1712"/>
      <c r="KPY2" s="1712"/>
      <c r="KPZ2" s="1712"/>
      <c r="KQA2" s="1712"/>
      <c r="KQB2" s="1712"/>
      <c r="KQC2" s="1712"/>
      <c r="KQD2" s="1712"/>
      <c r="KQE2" s="1712"/>
      <c r="KQF2" s="1712"/>
      <c r="KQG2" s="1712"/>
      <c r="KQH2" s="1712"/>
      <c r="KQI2" s="1712"/>
      <c r="KQJ2" s="1712"/>
      <c r="KQK2" s="1712"/>
      <c r="KQL2" s="1712"/>
      <c r="KQM2" s="1712"/>
      <c r="KQN2" s="1712"/>
      <c r="KQO2" s="1712"/>
      <c r="KQP2" s="1712"/>
      <c r="KQQ2" s="1712"/>
      <c r="KQR2" s="1712"/>
      <c r="KQS2" s="1712"/>
      <c r="KQT2" s="1712"/>
      <c r="KQU2" s="1712"/>
      <c r="KQV2" s="1712"/>
      <c r="KQW2" s="1712"/>
      <c r="KQX2" s="1712"/>
      <c r="KQY2" s="1712"/>
      <c r="KQZ2" s="1712"/>
      <c r="KRA2" s="1712"/>
      <c r="KRB2" s="1712"/>
      <c r="KRC2" s="1712"/>
      <c r="KRD2" s="1712"/>
      <c r="KRE2" s="1712"/>
      <c r="KRF2" s="1712"/>
      <c r="KRG2" s="1712"/>
      <c r="KRH2" s="1712"/>
      <c r="KRI2" s="1712"/>
      <c r="KRJ2" s="1712"/>
      <c r="KRK2" s="1712"/>
      <c r="KRL2" s="1712"/>
      <c r="KRM2" s="1712"/>
      <c r="KRN2" s="1712"/>
      <c r="KRO2" s="1712"/>
      <c r="KRP2" s="1712"/>
      <c r="KRQ2" s="1712"/>
      <c r="KRR2" s="1712"/>
      <c r="KRS2" s="1712"/>
      <c r="KRT2" s="1712"/>
      <c r="KRU2" s="1712"/>
      <c r="KRV2" s="1712"/>
      <c r="KRW2" s="1712"/>
      <c r="KRX2" s="1712"/>
      <c r="KRY2" s="1712"/>
      <c r="KRZ2" s="1712"/>
      <c r="KSA2" s="1712"/>
      <c r="KSB2" s="1712"/>
      <c r="KSC2" s="1712"/>
      <c r="KSD2" s="1712"/>
      <c r="KSE2" s="1712"/>
      <c r="KSF2" s="1712"/>
      <c r="KSG2" s="1712"/>
      <c r="KSH2" s="1712"/>
      <c r="KSI2" s="1712"/>
      <c r="KSJ2" s="1712"/>
      <c r="KSK2" s="1712"/>
      <c r="KSL2" s="1712"/>
      <c r="KSM2" s="1712"/>
      <c r="KSN2" s="1712"/>
      <c r="KSO2" s="1712"/>
      <c r="KSP2" s="1712"/>
      <c r="KSQ2" s="1712"/>
      <c r="KSR2" s="1712"/>
      <c r="KSS2" s="1712"/>
      <c r="KST2" s="1712"/>
      <c r="KSU2" s="1712"/>
      <c r="KSV2" s="1712"/>
      <c r="KSW2" s="1712"/>
      <c r="KSX2" s="1712"/>
      <c r="KSY2" s="1712"/>
      <c r="KSZ2" s="1712"/>
      <c r="KTA2" s="1712"/>
      <c r="KTB2" s="1712"/>
      <c r="KTC2" s="1712"/>
      <c r="KTD2" s="1712"/>
      <c r="KTE2" s="1712"/>
      <c r="KTF2" s="1712"/>
      <c r="KTG2" s="1712"/>
      <c r="KTH2" s="1712"/>
      <c r="KTI2" s="1712"/>
      <c r="KTJ2" s="1712"/>
      <c r="KTK2" s="1712"/>
      <c r="KTL2" s="1712"/>
      <c r="KTM2" s="1712"/>
      <c r="KTN2" s="1712"/>
      <c r="KTO2" s="1712"/>
      <c r="KTP2" s="1712"/>
      <c r="KTQ2" s="1712"/>
      <c r="KTR2" s="1712"/>
      <c r="KTS2" s="1712"/>
      <c r="KTT2" s="1712"/>
      <c r="KTU2" s="1712"/>
      <c r="KTV2" s="1712"/>
      <c r="KTW2" s="1712"/>
      <c r="KTX2" s="1712"/>
      <c r="KTY2" s="1712"/>
      <c r="KTZ2" s="1712"/>
      <c r="KUA2" s="1712"/>
      <c r="KUB2" s="1712"/>
      <c r="KUC2" s="1712"/>
      <c r="KUD2" s="1712"/>
      <c r="KUE2" s="1712"/>
      <c r="KUF2" s="1712"/>
      <c r="KUG2" s="1712"/>
      <c r="KUH2" s="1712"/>
      <c r="KUI2" s="1712"/>
      <c r="KUJ2" s="1712"/>
      <c r="KUK2" s="1712"/>
      <c r="KUL2" s="1712"/>
      <c r="KUM2" s="1712"/>
      <c r="KUN2" s="1712"/>
      <c r="KUO2" s="1712"/>
      <c r="KUP2" s="1712"/>
      <c r="KUQ2" s="1712"/>
      <c r="KUR2" s="1712"/>
      <c r="KUS2" s="1712"/>
      <c r="KUT2" s="1712"/>
      <c r="KUU2" s="1712"/>
      <c r="KUV2" s="1712"/>
      <c r="KUW2" s="1712"/>
      <c r="KUX2" s="1712"/>
      <c r="KUY2" s="1712"/>
      <c r="KUZ2" s="1712"/>
      <c r="KVA2" s="1712"/>
      <c r="KVB2" s="1712"/>
      <c r="KVC2" s="1712"/>
      <c r="KVD2" s="1712"/>
      <c r="KVE2" s="1712"/>
      <c r="KVF2" s="1712"/>
      <c r="KVG2" s="1712"/>
      <c r="KVH2" s="1712"/>
      <c r="KVI2" s="1712"/>
      <c r="KVJ2" s="1712"/>
      <c r="KVK2" s="1712"/>
      <c r="KVL2" s="1712"/>
      <c r="KVM2" s="1712"/>
      <c r="KVN2" s="1712"/>
      <c r="KVO2" s="1712"/>
      <c r="KVP2" s="1712"/>
      <c r="KVQ2" s="1712"/>
      <c r="KVR2" s="1712"/>
      <c r="KVS2" s="1712"/>
      <c r="KVT2" s="1712"/>
      <c r="KVU2" s="1712"/>
      <c r="KVV2" s="1712"/>
      <c r="KVW2" s="1712"/>
      <c r="KVX2" s="1712"/>
      <c r="KVY2" s="1712"/>
      <c r="KVZ2" s="1712"/>
      <c r="KWA2" s="1712"/>
      <c r="KWB2" s="1712"/>
      <c r="KWC2" s="1712"/>
      <c r="KWD2" s="1712"/>
      <c r="KWE2" s="1712"/>
      <c r="KWF2" s="1712"/>
      <c r="KWG2" s="1712"/>
      <c r="KWH2" s="1712"/>
      <c r="KWI2" s="1712"/>
      <c r="KWJ2" s="1712"/>
      <c r="KWK2" s="1712"/>
      <c r="KWL2" s="1712"/>
      <c r="KWM2" s="1712"/>
      <c r="KWN2" s="1712"/>
      <c r="KWO2" s="1712"/>
      <c r="KWP2" s="1712"/>
      <c r="KWQ2" s="1712"/>
      <c r="KWR2" s="1712"/>
      <c r="KWS2" s="1712"/>
      <c r="KWT2" s="1712"/>
      <c r="KWU2" s="1712"/>
      <c r="KWV2" s="1712"/>
      <c r="KWW2" s="1712"/>
      <c r="KWX2" s="1712"/>
      <c r="KWY2" s="1712"/>
      <c r="KWZ2" s="1712"/>
      <c r="KXA2" s="1712"/>
      <c r="KXB2" s="1712"/>
      <c r="KXC2" s="1712"/>
      <c r="KXD2" s="1712"/>
      <c r="KXE2" s="1712"/>
      <c r="KXF2" s="1712"/>
      <c r="KXG2" s="1712"/>
      <c r="KXH2" s="1712"/>
      <c r="KXI2" s="1712"/>
      <c r="KXJ2" s="1712"/>
      <c r="KXK2" s="1712"/>
      <c r="KXL2" s="1712"/>
      <c r="KXM2" s="1712"/>
      <c r="KXN2" s="1712"/>
      <c r="KXO2" s="1712"/>
      <c r="KXP2" s="1712"/>
      <c r="KXQ2" s="1712"/>
      <c r="KXR2" s="1712"/>
      <c r="KXS2" s="1712"/>
      <c r="KXT2" s="1712"/>
      <c r="KXU2" s="1712"/>
      <c r="KXV2" s="1712"/>
      <c r="KXW2" s="1712"/>
      <c r="KXX2" s="1712"/>
      <c r="KXY2" s="1712"/>
      <c r="KXZ2" s="1712"/>
      <c r="KYA2" s="1712"/>
      <c r="KYB2" s="1712"/>
      <c r="KYC2" s="1712"/>
      <c r="KYD2" s="1712"/>
      <c r="KYE2" s="1712"/>
      <c r="KYF2" s="1712"/>
      <c r="KYG2" s="1712"/>
      <c r="KYH2" s="1712"/>
      <c r="KYI2" s="1712"/>
      <c r="KYJ2" s="1712"/>
      <c r="KYK2" s="1712"/>
      <c r="KYL2" s="1712"/>
      <c r="KYM2" s="1712"/>
      <c r="KYN2" s="1712"/>
      <c r="KYO2" s="1712"/>
      <c r="KYP2" s="1712"/>
      <c r="KYQ2" s="1712"/>
      <c r="KYR2" s="1712"/>
      <c r="KYS2" s="1712"/>
      <c r="KYT2" s="1712"/>
      <c r="KYU2" s="1712"/>
      <c r="KYV2" s="1712"/>
      <c r="KYW2" s="1712"/>
      <c r="KYX2" s="1712"/>
      <c r="KYY2" s="1712"/>
      <c r="KYZ2" s="1712"/>
      <c r="KZA2" s="1712"/>
      <c r="KZB2" s="1712"/>
      <c r="KZC2" s="1712"/>
      <c r="KZD2" s="1712"/>
      <c r="KZE2" s="1712"/>
      <c r="KZF2" s="1712"/>
      <c r="KZG2" s="1712"/>
      <c r="KZH2" s="1712"/>
      <c r="KZI2" s="1712"/>
      <c r="KZJ2" s="1712"/>
      <c r="KZK2" s="1712"/>
      <c r="KZL2" s="1712"/>
      <c r="KZM2" s="1712"/>
      <c r="KZN2" s="1712"/>
      <c r="KZO2" s="1712"/>
      <c r="KZP2" s="1712"/>
      <c r="KZQ2" s="1712"/>
      <c r="KZR2" s="1712"/>
      <c r="KZS2" s="1712"/>
      <c r="KZT2" s="1712"/>
      <c r="KZU2" s="1712"/>
      <c r="KZV2" s="1712"/>
      <c r="KZW2" s="1712"/>
      <c r="KZX2" s="1712"/>
      <c r="KZY2" s="1712"/>
      <c r="KZZ2" s="1712"/>
      <c r="LAA2" s="1712"/>
      <c r="LAB2" s="1712"/>
      <c r="LAC2" s="1712"/>
      <c r="LAD2" s="1712"/>
      <c r="LAE2" s="1712"/>
      <c r="LAF2" s="1712"/>
      <c r="LAG2" s="1712"/>
      <c r="LAH2" s="1712"/>
      <c r="LAI2" s="1712"/>
      <c r="LAJ2" s="1712"/>
      <c r="LAK2" s="1712"/>
      <c r="LAL2" s="1712"/>
      <c r="LAM2" s="1712"/>
      <c r="LAN2" s="1712"/>
      <c r="LAO2" s="1712"/>
      <c r="LAP2" s="1712"/>
      <c r="LAQ2" s="1712"/>
      <c r="LAR2" s="1712"/>
      <c r="LAS2" s="1712"/>
      <c r="LAT2" s="1712"/>
      <c r="LAU2" s="1712"/>
      <c r="LAV2" s="1712"/>
      <c r="LAW2" s="1712"/>
      <c r="LAX2" s="1712"/>
      <c r="LAY2" s="1712"/>
      <c r="LAZ2" s="1712"/>
      <c r="LBA2" s="1712"/>
      <c r="LBB2" s="1712"/>
      <c r="LBC2" s="1712"/>
      <c r="LBD2" s="1712"/>
      <c r="LBE2" s="1712"/>
      <c r="LBF2" s="1712"/>
      <c r="LBG2" s="1712"/>
      <c r="LBH2" s="1712"/>
      <c r="LBI2" s="1712"/>
      <c r="LBJ2" s="1712"/>
      <c r="LBK2" s="1712"/>
      <c r="LBL2" s="1712"/>
      <c r="LBM2" s="1712"/>
      <c r="LBN2" s="1712"/>
      <c r="LBO2" s="1712"/>
      <c r="LBP2" s="1712"/>
      <c r="LBQ2" s="1712"/>
      <c r="LBR2" s="1712"/>
      <c r="LBS2" s="1712"/>
      <c r="LBT2" s="1712"/>
      <c r="LBU2" s="1712"/>
      <c r="LBV2" s="1712"/>
      <c r="LBW2" s="1712"/>
      <c r="LBX2" s="1712"/>
      <c r="LBY2" s="1712"/>
      <c r="LBZ2" s="1712"/>
      <c r="LCA2" s="1712"/>
      <c r="LCB2" s="1712"/>
      <c r="LCC2" s="1712"/>
      <c r="LCD2" s="1712"/>
      <c r="LCE2" s="1712"/>
      <c r="LCF2" s="1712"/>
      <c r="LCG2" s="1712"/>
      <c r="LCH2" s="1712"/>
      <c r="LCI2" s="1712"/>
      <c r="LCJ2" s="1712"/>
      <c r="LCK2" s="1712"/>
      <c r="LCL2" s="1712"/>
      <c r="LCM2" s="1712"/>
      <c r="LCN2" s="1712"/>
      <c r="LCO2" s="1712"/>
      <c r="LCP2" s="1712"/>
      <c r="LCQ2" s="1712"/>
      <c r="LCR2" s="1712"/>
      <c r="LCS2" s="1712"/>
      <c r="LCT2" s="1712"/>
      <c r="LCU2" s="1712"/>
      <c r="LCV2" s="1712"/>
      <c r="LCW2" s="1712"/>
      <c r="LCX2" s="1712"/>
      <c r="LCY2" s="1712"/>
      <c r="LCZ2" s="1712"/>
      <c r="LDA2" s="1712"/>
      <c r="LDB2" s="1712"/>
      <c r="LDC2" s="1712"/>
      <c r="LDD2" s="1712"/>
      <c r="LDE2" s="1712"/>
      <c r="LDF2" s="1712"/>
      <c r="LDG2" s="1712"/>
      <c r="LDH2" s="1712"/>
      <c r="LDI2" s="1712"/>
      <c r="LDJ2" s="1712"/>
      <c r="LDK2" s="1712"/>
      <c r="LDL2" s="1712"/>
      <c r="LDM2" s="1712"/>
      <c r="LDN2" s="1712"/>
      <c r="LDO2" s="1712"/>
      <c r="LDP2" s="1712"/>
      <c r="LDQ2" s="1712"/>
      <c r="LDR2" s="1712"/>
      <c r="LDS2" s="1712"/>
      <c r="LDT2" s="1712"/>
      <c r="LDU2" s="1712"/>
      <c r="LDV2" s="1712"/>
      <c r="LDW2" s="1712"/>
      <c r="LDX2" s="1712"/>
      <c r="LDY2" s="1712"/>
      <c r="LDZ2" s="1712"/>
      <c r="LEA2" s="1712"/>
      <c r="LEB2" s="1712"/>
      <c r="LEC2" s="1712"/>
      <c r="LED2" s="1712"/>
      <c r="LEE2" s="1712"/>
      <c r="LEF2" s="1712"/>
      <c r="LEG2" s="1712"/>
      <c r="LEH2" s="1712"/>
      <c r="LEI2" s="1712"/>
      <c r="LEJ2" s="1712"/>
      <c r="LEK2" s="1712"/>
      <c r="LEL2" s="1712"/>
      <c r="LEM2" s="1712"/>
      <c r="LEN2" s="1712"/>
      <c r="LEO2" s="1712"/>
      <c r="LEP2" s="1712"/>
      <c r="LEQ2" s="1712"/>
      <c r="LER2" s="1712"/>
      <c r="LES2" s="1712"/>
      <c r="LET2" s="1712"/>
      <c r="LEU2" s="1712"/>
      <c r="LEV2" s="1712"/>
      <c r="LEW2" s="1712"/>
      <c r="LEX2" s="1712"/>
      <c r="LEY2" s="1712"/>
      <c r="LEZ2" s="1712"/>
      <c r="LFA2" s="1712"/>
      <c r="LFB2" s="1712"/>
      <c r="LFC2" s="1712"/>
      <c r="LFD2" s="1712"/>
      <c r="LFE2" s="1712"/>
      <c r="LFF2" s="1712"/>
      <c r="LFG2" s="1712"/>
      <c r="LFH2" s="1712"/>
      <c r="LFI2" s="1712"/>
      <c r="LFJ2" s="1712"/>
      <c r="LFK2" s="1712"/>
      <c r="LFL2" s="1712"/>
      <c r="LFM2" s="1712"/>
      <c r="LFN2" s="1712"/>
      <c r="LFO2" s="1712"/>
      <c r="LFP2" s="1712"/>
      <c r="LFQ2" s="1712"/>
      <c r="LFR2" s="1712"/>
      <c r="LFS2" s="1712"/>
      <c r="LFT2" s="1712"/>
      <c r="LFU2" s="1712"/>
      <c r="LFV2" s="1712"/>
      <c r="LFW2" s="1712"/>
      <c r="LFX2" s="1712"/>
      <c r="LFY2" s="1712"/>
      <c r="LFZ2" s="1712"/>
      <c r="LGA2" s="1712"/>
      <c r="LGB2" s="1712"/>
      <c r="LGC2" s="1712"/>
      <c r="LGD2" s="1712"/>
      <c r="LGE2" s="1712"/>
      <c r="LGF2" s="1712"/>
      <c r="LGG2" s="1712"/>
      <c r="LGH2" s="1712"/>
      <c r="LGI2" s="1712"/>
      <c r="LGJ2" s="1712"/>
      <c r="LGK2" s="1712"/>
      <c r="LGL2" s="1712"/>
      <c r="LGM2" s="1712"/>
      <c r="LGN2" s="1712"/>
      <c r="LGO2" s="1712"/>
      <c r="LGP2" s="1712"/>
      <c r="LGQ2" s="1712"/>
      <c r="LGR2" s="1712"/>
      <c r="LGS2" s="1712"/>
      <c r="LGT2" s="1712"/>
      <c r="LGU2" s="1712"/>
      <c r="LGV2" s="1712"/>
      <c r="LGW2" s="1712"/>
      <c r="LGX2" s="1712"/>
      <c r="LGY2" s="1712"/>
      <c r="LGZ2" s="1712"/>
      <c r="LHA2" s="1712"/>
      <c r="LHB2" s="1712"/>
      <c r="LHC2" s="1712"/>
      <c r="LHD2" s="1712"/>
      <c r="LHE2" s="1712"/>
      <c r="LHF2" s="1712"/>
      <c r="LHG2" s="1712"/>
      <c r="LHH2" s="1712"/>
      <c r="LHI2" s="1712"/>
      <c r="LHJ2" s="1712"/>
      <c r="LHK2" s="1712"/>
      <c r="LHL2" s="1712"/>
      <c r="LHM2" s="1712"/>
      <c r="LHN2" s="1712"/>
      <c r="LHO2" s="1712"/>
      <c r="LHP2" s="1712"/>
      <c r="LHQ2" s="1712"/>
      <c r="LHR2" s="1712"/>
      <c r="LHS2" s="1712"/>
      <c r="LHT2" s="1712"/>
      <c r="LHU2" s="1712"/>
      <c r="LHV2" s="1712"/>
      <c r="LHW2" s="1712"/>
      <c r="LHX2" s="1712"/>
      <c r="LHY2" s="1712"/>
      <c r="LHZ2" s="1712"/>
      <c r="LIA2" s="1712"/>
      <c r="LIB2" s="1712"/>
      <c r="LIC2" s="1712"/>
      <c r="LID2" s="1712"/>
      <c r="LIE2" s="1712"/>
      <c r="LIF2" s="1712"/>
      <c r="LIG2" s="1712"/>
      <c r="LIH2" s="1712"/>
      <c r="LII2" s="1712"/>
      <c r="LIJ2" s="1712"/>
      <c r="LIK2" s="1712"/>
      <c r="LIL2" s="1712"/>
      <c r="LIM2" s="1712"/>
      <c r="LIN2" s="1712"/>
      <c r="LIO2" s="1712"/>
      <c r="LIP2" s="1712"/>
      <c r="LIQ2" s="1712"/>
      <c r="LIR2" s="1712"/>
      <c r="LIS2" s="1712"/>
      <c r="LIT2" s="1712"/>
      <c r="LIU2" s="1712"/>
      <c r="LIV2" s="1712"/>
      <c r="LIW2" s="1712"/>
      <c r="LIX2" s="1712"/>
      <c r="LIY2" s="1712"/>
      <c r="LIZ2" s="1712"/>
      <c r="LJA2" s="1712"/>
      <c r="LJB2" s="1712"/>
      <c r="LJC2" s="1712"/>
      <c r="LJD2" s="1712"/>
      <c r="LJE2" s="1712"/>
      <c r="LJF2" s="1712"/>
      <c r="LJG2" s="1712"/>
      <c r="LJH2" s="1712"/>
      <c r="LJI2" s="1712"/>
      <c r="LJJ2" s="1712"/>
      <c r="LJK2" s="1712"/>
      <c r="LJL2" s="1712"/>
      <c r="LJM2" s="1712"/>
      <c r="LJN2" s="1712"/>
      <c r="LJO2" s="1712"/>
      <c r="LJP2" s="1712"/>
      <c r="LJQ2" s="1712"/>
      <c r="LJR2" s="1712"/>
      <c r="LJS2" s="1712"/>
      <c r="LJT2" s="1712"/>
      <c r="LJU2" s="1712"/>
      <c r="LJV2" s="1712"/>
      <c r="LJW2" s="1712"/>
      <c r="LJX2" s="1712"/>
      <c r="LJY2" s="1712"/>
      <c r="LJZ2" s="1712"/>
      <c r="LKA2" s="1712"/>
      <c r="LKB2" s="1712"/>
      <c r="LKC2" s="1712"/>
      <c r="LKD2" s="1712"/>
      <c r="LKE2" s="1712"/>
      <c r="LKF2" s="1712"/>
      <c r="LKG2" s="1712"/>
      <c r="LKH2" s="1712"/>
      <c r="LKI2" s="1712"/>
      <c r="LKJ2" s="1712"/>
      <c r="LKK2" s="1712"/>
      <c r="LKL2" s="1712"/>
      <c r="LKM2" s="1712"/>
      <c r="LKN2" s="1712"/>
      <c r="LKO2" s="1712"/>
      <c r="LKP2" s="1712"/>
      <c r="LKQ2" s="1712"/>
      <c r="LKR2" s="1712"/>
      <c r="LKS2" s="1712"/>
      <c r="LKT2" s="1712"/>
      <c r="LKU2" s="1712"/>
      <c r="LKV2" s="1712"/>
      <c r="LKW2" s="1712"/>
      <c r="LKX2" s="1712"/>
      <c r="LKY2" s="1712"/>
      <c r="LKZ2" s="1712"/>
      <c r="LLA2" s="1712"/>
      <c r="LLB2" s="1712"/>
      <c r="LLC2" s="1712"/>
      <c r="LLD2" s="1712"/>
      <c r="LLE2" s="1712"/>
      <c r="LLF2" s="1712"/>
      <c r="LLG2" s="1712"/>
      <c r="LLH2" s="1712"/>
      <c r="LLI2" s="1712"/>
      <c r="LLJ2" s="1712"/>
      <c r="LLK2" s="1712"/>
      <c r="LLL2" s="1712"/>
      <c r="LLM2" s="1712"/>
      <c r="LLN2" s="1712"/>
      <c r="LLO2" s="1712"/>
      <c r="LLP2" s="1712"/>
      <c r="LLQ2" s="1712"/>
      <c r="LLR2" s="1712"/>
      <c r="LLS2" s="1712"/>
      <c r="LLT2" s="1712"/>
      <c r="LLU2" s="1712"/>
      <c r="LLV2" s="1712"/>
      <c r="LLW2" s="1712"/>
      <c r="LLX2" s="1712"/>
      <c r="LLY2" s="1712"/>
      <c r="LLZ2" s="1712"/>
      <c r="LMA2" s="1712"/>
      <c r="LMB2" s="1712"/>
      <c r="LMC2" s="1712"/>
      <c r="LMD2" s="1712"/>
      <c r="LME2" s="1712"/>
      <c r="LMF2" s="1712"/>
      <c r="LMG2" s="1712"/>
      <c r="LMH2" s="1712"/>
      <c r="LMI2" s="1712"/>
      <c r="LMJ2" s="1712"/>
      <c r="LMK2" s="1712"/>
      <c r="LML2" s="1712"/>
      <c r="LMM2" s="1712"/>
      <c r="LMN2" s="1712"/>
      <c r="LMO2" s="1712"/>
      <c r="LMP2" s="1712"/>
      <c r="LMQ2" s="1712"/>
      <c r="LMR2" s="1712"/>
      <c r="LMS2" s="1712"/>
      <c r="LMT2" s="1712"/>
      <c r="LMU2" s="1712"/>
      <c r="LMV2" s="1712"/>
      <c r="LMW2" s="1712"/>
      <c r="LMX2" s="1712"/>
      <c r="LMY2" s="1712"/>
      <c r="LMZ2" s="1712"/>
      <c r="LNA2" s="1712"/>
      <c r="LNB2" s="1712"/>
      <c r="LNC2" s="1712"/>
      <c r="LND2" s="1712"/>
      <c r="LNE2" s="1712"/>
      <c r="LNF2" s="1712"/>
      <c r="LNG2" s="1712"/>
      <c r="LNH2" s="1712"/>
      <c r="LNI2" s="1712"/>
      <c r="LNJ2" s="1712"/>
      <c r="LNK2" s="1712"/>
      <c r="LNL2" s="1712"/>
      <c r="LNM2" s="1712"/>
      <c r="LNN2" s="1712"/>
      <c r="LNO2" s="1712"/>
      <c r="LNP2" s="1712"/>
      <c r="LNQ2" s="1712"/>
      <c r="LNR2" s="1712"/>
      <c r="LNS2" s="1712"/>
      <c r="LNT2" s="1712"/>
      <c r="LNU2" s="1712"/>
      <c r="LNV2" s="1712"/>
      <c r="LNW2" s="1712"/>
      <c r="LNX2" s="1712"/>
      <c r="LNY2" s="1712"/>
      <c r="LNZ2" s="1712"/>
      <c r="LOA2" s="1712"/>
      <c r="LOB2" s="1712"/>
      <c r="LOC2" s="1712"/>
      <c r="LOD2" s="1712"/>
      <c r="LOE2" s="1712"/>
      <c r="LOF2" s="1712"/>
      <c r="LOG2" s="1712"/>
      <c r="LOH2" s="1712"/>
      <c r="LOI2" s="1712"/>
      <c r="LOJ2" s="1712"/>
      <c r="LOK2" s="1712"/>
      <c r="LOL2" s="1712"/>
      <c r="LOM2" s="1712"/>
      <c r="LON2" s="1712"/>
      <c r="LOO2" s="1712"/>
      <c r="LOP2" s="1712"/>
      <c r="LOQ2" s="1712"/>
      <c r="LOR2" s="1712"/>
      <c r="LOS2" s="1712"/>
      <c r="LOT2" s="1712"/>
      <c r="LOU2" s="1712"/>
      <c r="LOV2" s="1712"/>
      <c r="LOW2" s="1712"/>
      <c r="LOX2" s="1712"/>
      <c r="LOY2" s="1712"/>
      <c r="LOZ2" s="1712"/>
      <c r="LPA2" s="1712"/>
      <c r="LPB2" s="1712"/>
      <c r="LPC2" s="1712"/>
      <c r="LPD2" s="1712"/>
      <c r="LPE2" s="1712"/>
      <c r="LPF2" s="1712"/>
      <c r="LPG2" s="1712"/>
      <c r="LPH2" s="1712"/>
      <c r="LPI2" s="1712"/>
      <c r="LPJ2" s="1712"/>
      <c r="LPK2" s="1712"/>
      <c r="LPL2" s="1712"/>
      <c r="LPM2" s="1712"/>
      <c r="LPN2" s="1712"/>
      <c r="LPO2" s="1712"/>
      <c r="LPP2" s="1712"/>
      <c r="LPQ2" s="1712"/>
      <c r="LPR2" s="1712"/>
      <c r="LPS2" s="1712"/>
      <c r="LPT2" s="1712"/>
      <c r="LPU2" s="1712"/>
      <c r="LPV2" s="1712"/>
      <c r="LPW2" s="1712"/>
      <c r="LPX2" s="1712"/>
      <c r="LPY2" s="1712"/>
      <c r="LPZ2" s="1712"/>
      <c r="LQA2" s="1712"/>
      <c r="LQB2" s="1712"/>
      <c r="LQC2" s="1712"/>
      <c r="LQD2" s="1712"/>
      <c r="LQE2" s="1712"/>
      <c r="LQF2" s="1712"/>
      <c r="LQG2" s="1712"/>
      <c r="LQH2" s="1712"/>
      <c r="LQI2" s="1712"/>
      <c r="LQJ2" s="1712"/>
      <c r="LQK2" s="1712"/>
      <c r="LQL2" s="1712"/>
      <c r="LQM2" s="1712"/>
      <c r="LQN2" s="1712"/>
      <c r="LQO2" s="1712"/>
      <c r="LQP2" s="1712"/>
      <c r="LQQ2" s="1712"/>
      <c r="LQR2" s="1712"/>
      <c r="LQS2" s="1712"/>
      <c r="LQT2" s="1712"/>
      <c r="LQU2" s="1712"/>
      <c r="LQV2" s="1712"/>
      <c r="LQW2" s="1712"/>
      <c r="LQX2" s="1712"/>
      <c r="LQY2" s="1712"/>
      <c r="LQZ2" s="1712"/>
      <c r="LRA2" s="1712"/>
      <c r="LRB2" s="1712"/>
      <c r="LRC2" s="1712"/>
      <c r="LRD2" s="1712"/>
      <c r="LRE2" s="1712"/>
      <c r="LRF2" s="1712"/>
      <c r="LRG2" s="1712"/>
      <c r="LRH2" s="1712"/>
      <c r="LRI2" s="1712"/>
      <c r="LRJ2" s="1712"/>
      <c r="LRK2" s="1712"/>
      <c r="LRL2" s="1712"/>
      <c r="LRM2" s="1712"/>
      <c r="LRN2" s="1712"/>
      <c r="LRO2" s="1712"/>
      <c r="LRP2" s="1712"/>
      <c r="LRQ2" s="1712"/>
      <c r="LRR2" s="1712"/>
      <c r="LRS2" s="1712"/>
      <c r="LRT2" s="1712"/>
      <c r="LRU2" s="1712"/>
      <c r="LRV2" s="1712"/>
      <c r="LRW2" s="1712"/>
      <c r="LRX2" s="1712"/>
      <c r="LRY2" s="1712"/>
      <c r="LRZ2" s="1712"/>
      <c r="LSA2" s="1712"/>
      <c r="LSB2" s="1712"/>
      <c r="LSC2" s="1712"/>
      <c r="LSD2" s="1712"/>
      <c r="LSE2" s="1712"/>
      <c r="LSF2" s="1712"/>
      <c r="LSG2" s="1712"/>
      <c r="LSH2" s="1712"/>
      <c r="LSI2" s="1712"/>
      <c r="LSJ2" s="1712"/>
      <c r="LSK2" s="1712"/>
      <c r="LSL2" s="1712"/>
      <c r="LSM2" s="1712"/>
      <c r="LSN2" s="1712"/>
      <c r="LSO2" s="1712"/>
      <c r="LSP2" s="1712"/>
      <c r="LSQ2" s="1712"/>
      <c r="LSR2" s="1712"/>
      <c r="LSS2" s="1712"/>
      <c r="LST2" s="1712"/>
      <c r="LSU2" s="1712"/>
      <c r="LSV2" s="1712"/>
      <c r="LSW2" s="1712"/>
      <c r="LSX2" s="1712"/>
      <c r="LSY2" s="1712"/>
      <c r="LSZ2" s="1712"/>
      <c r="LTA2" s="1712"/>
      <c r="LTB2" s="1712"/>
      <c r="LTC2" s="1712"/>
      <c r="LTD2" s="1712"/>
      <c r="LTE2" s="1712"/>
      <c r="LTF2" s="1712"/>
      <c r="LTG2" s="1712"/>
      <c r="LTH2" s="1712"/>
      <c r="LTI2" s="1712"/>
      <c r="LTJ2" s="1712"/>
      <c r="LTK2" s="1712"/>
      <c r="LTL2" s="1712"/>
      <c r="LTM2" s="1712"/>
      <c r="LTN2" s="1712"/>
      <c r="LTO2" s="1712"/>
      <c r="LTP2" s="1712"/>
      <c r="LTQ2" s="1712"/>
      <c r="LTR2" s="1712"/>
      <c r="LTS2" s="1712"/>
      <c r="LTT2" s="1712"/>
      <c r="LTU2" s="1712"/>
      <c r="LTV2" s="1712"/>
      <c r="LTW2" s="1712"/>
      <c r="LTX2" s="1712"/>
      <c r="LTY2" s="1712"/>
      <c r="LTZ2" s="1712"/>
      <c r="LUA2" s="1712"/>
      <c r="LUB2" s="1712"/>
      <c r="LUC2" s="1712"/>
      <c r="LUD2" s="1712"/>
      <c r="LUE2" s="1712"/>
      <c r="LUF2" s="1712"/>
      <c r="LUG2" s="1712"/>
      <c r="LUH2" s="1712"/>
      <c r="LUI2" s="1712"/>
      <c r="LUJ2" s="1712"/>
      <c r="LUK2" s="1712"/>
      <c r="LUL2" s="1712"/>
      <c r="LUM2" s="1712"/>
      <c r="LUN2" s="1712"/>
      <c r="LUO2" s="1712"/>
      <c r="LUP2" s="1712"/>
      <c r="LUQ2" s="1712"/>
      <c r="LUR2" s="1712"/>
      <c r="LUS2" s="1712"/>
      <c r="LUT2" s="1712"/>
      <c r="LUU2" s="1712"/>
      <c r="LUV2" s="1712"/>
      <c r="LUW2" s="1712"/>
      <c r="LUX2" s="1712"/>
      <c r="LUY2" s="1712"/>
      <c r="LUZ2" s="1712"/>
      <c r="LVA2" s="1712"/>
      <c r="LVB2" s="1712"/>
      <c r="LVC2" s="1712"/>
      <c r="LVD2" s="1712"/>
      <c r="LVE2" s="1712"/>
      <c r="LVF2" s="1712"/>
      <c r="LVG2" s="1712"/>
      <c r="LVH2" s="1712"/>
      <c r="LVI2" s="1712"/>
      <c r="LVJ2" s="1712"/>
      <c r="LVK2" s="1712"/>
      <c r="LVL2" s="1712"/>
      <c r="LVM2" s="1712"/>
      <c r="LVN2" s="1712"/>
      <c r="LVO2" s="1712"/>
      <c r="LVP2" s="1712"/>
      <c r="LVQ2" s="1712"/>
      <c r="LVR2" s="1712"/>
      <c r="LVS2" s="1712"/>
      <c r="LVT2" s="1712"/>
      <c r="LVU2" s="1712"/>
      <c r="LVV2" s="1712"/>
      <c r="LVW2" s="1712"/>
      <c r="LVX2" s="1712"/>
      <c r="LVY2" s="1712"/>
      <c r="LVZ2" s="1712"/>
      <c r="LWA2" s="1712"/>
      <c r="LWB2" s="1712"/>
      <c r="LWC2" s="1712"/>
      <c r="LWD2" s="1712"/>
      <c r="LWE2" s="1712"/>
      <c r="LWF2" s="1712"/>
      <c r="LWG2" s="1712"/>
      <c r="LWH2" s="1712"/>
      <c r="LWI2" s="1712"/>
      <c r="LWJ2" s="1712"/>
      <c r="LWK2" s="1712"/>
      <c r="LWL2" s="1712"/>
      <c r="LWM2" s="1712"/>
      <c r="LWN2" s="1712"/>
      <c r="LWO2" s="1712"/>
      <c r="LWP2" s="1712"/>
      <c r="LWQ2" s="1712"/>
      <c r="LWR2" s="1712"/>
      <c r="LWS2" s="1712"/>
      <c r="LWT2" s="1712"/>
      <c r="LWU2" s="1712"/>
      <c r="LWV2" s="1712"/>
      <c r="LWW2" s="1712"/>
      <c r="LWX2" s="1712"/>
      <c r="LWY2" s="1712"/>
      <c r="LWZ2" s="1712"/>
      <c r="LXA2" s="1712"/>
      <c r="LXB2" s="1712"/>
      <c r="LXC2" s="1712"/>
      <c r="LXD2" s="1712"/>
      <c r="LXE2" s="1712"/>
      <c r="LXF2" s="1712"/>
      <c r="LXG2" s="1712"/>
      <c r="LXH2" s="1712"/>
      <c r="LXI2" s="1712"/>
      <c r="LXJ2" s="1712"/>
      <c r="LXK2" s="1712"/>
      <c r="LXL2" s="1712"/>
      <c r="LXM2" s="1712"/>
      <c r="LXN2" s="1712"/>
      <c r="LXO2" s="1712"/>
      <c r="LXP2" s="1712"/>
      <c r="LXQ2" s="1712"/>
      <c r="LXR2" s="1712"/>
      <c r="LXS2" s="1712"/>
      <c r="LXT2" s="1712"/>
      <c r="LXU2" s="1712"/>
      <c r="LXV2" s="1712"/>
      <c r="LXW2" s="1712"/>
      <c r="LXX2" s="1712"/>
      <c r="LXY2" s="1712"/>
      <c r="LXZ2" s="1712"/>
      <c r="LYA2" s="1712"/>
      <c r="LYB2" s="1712"/>
      <c r="LYC2" s="1712"/>
      <c r="LYD2" s="1712"/>
      <c r="LYE2" s="1712"/>
      <c r="LYF2" s="1712"/>
      <c r="LYG2" s="1712"/>
      <c r="LYH2" s="1712"/>
      <c r="LYI2" s="1712"/>
      <c r="LYJ2" s="1712"/>
      <c r="LYK2" s="1712"/>
      <c r="LYL2" s="1712"/>
      <c r="LYM2" s="1712"/>
      <c r="LYN2" s="1712"/>
      <c r="LYO2" s="1712"/>
      <c r="LYP2" s="1712"/>
      <c r="LYQ2" s="1712"/>
      <c r="LYR2" s="1712"/>
      <c r="LYS2" s="1712"/>
      <c r="LYT2" s="1712"/>
      <c r="LYU2" s="1712"/>
      <c r="LYV2" s="1712"/>
      <c r="LYW2" s="1712"/>
      <c r="LYX2" s="1712"/>
      <c r="LYY2" s="1712"/>
      <c r="LYZ2" s="1712"/>
      <c r="LZA2" s="1712"/>
      <c r="LZB2" s="1712"/>
      <c r="LZC2" s="1712"/>
      <c r="LZD2" s="1712"/>
      <c r="LZE2" s="1712"/>
      <c r="LZF2" s="1712"/>
      <c r="LZG2" s="1712"/>
      <c r="LZH2" s="1712"/>
      <c r="LZI2" s="1712"/>
      <c r="LZJ2" s="1712"/>
      <c r="LZK2" s="1712"/>
      <c r="LZL2" s="1712"/>
      <c r="LZM2" s="1712"/>
      <c r="LZN2" s="1712"/>
      <c r="LZO2" s="1712"/>
      <c r="LZP2" s="1712"/>
      <c r="LZQ2" s="1712"/>
      <c r="LZR2" s="1712"/>
      <c r="LZS2" s="1712"/>
      <c r="LZT2" s="1712"/>
      <c r="LZU2" s="1712"/>
      <c r="LZV2" s="1712"/>
      <c r="LZW2" s="1712"/>
      <c r="LZX2" s="1712"/>
      <c r="LZY2" s="1712"/>
      <c r="LZZ2" s="1712"/>
      <c r="MAA2" s="1712"/>
      <c r="MAB2" s="1712"/>
      <c r="MAC2" s="1712"/>
      <c r="MAD2" s="1712"/>
      <c r="MAE2" s="1712"/>
      <c r="MAF2" s="1712"/>
      <c r="MAG2" s="1712"/>
      <c r="MAH2" s="1712"/>
      <c r="MAI2" s="1712"/>
      <c r="MAJ2" s="1712"/>
      <c r="MAK2" s="1712"/>
      <c r="MAL2" s="1712"/>
      <c r="MAM2" s="1712"/>
      <c r="MAN2" s="1712"/>
      <c r="MAO2" s="1712"/>
      <c r="MAP2" s="1712"/>
      <c r="MAQ2" s="1712"/>
      <c r="MAR2" s="1712"/>
      <c r="MAS2" s="1712"/>
      <c r="MAT2" s="1712"/>
      <c r="MAU2" s="1712"/>
      <c r="MAV2" s="1712"/>
      <c r="MAW2" s="1712"/>
      <c r="MAX2" s="1712"/>
      <c r="MAY2" s="1712"/>
      <c r="MAZ2" s="1712"/>
      <c r="MBA2" s="1712"/>
      <c r="MBB2" s="1712"/>
      <c r="MBC2" s="1712"/>
      <c r="MBD2" s="1712"/>
      <c r="MBE2" s="1712"/>
      <c r="MBF2" s="1712"/>
      <c r="MBG2" s="1712"/>
      <c r="MBH2" s="1712"/>
      <c r="MBI2" s="1712"/>
      <c r="MBJ2" s="1712"/>
      <c r="MBK2" s="1712"/>
      <c r="MBL2" s="1712"/>
      <c r="MBM2" s="1712"/>
      <c r="MBN2" s="1712"/>
      <c r="MBO2" s="1712"/>
      <c r="MBP2" s="1712"/>
      <c r="MBQ2" s="1712"/>
      <c r="MBR2" s="1712"/>
      <c r="MBS2" s="1712"/>
      <c r="MBT2" s="1712"/>
      <c r="MBU2" s="1712"/>
      <c r="MBV2" s="1712"/>
      <c r="MBW2" s="1712"/>
      <c r="MBX2" s="1712"/>
      <c r="MBY2" s="1712"/>
      <c r="MBZ2" s="1712"/>
      <c r="MCA2" s="1712"/>
      <c r="MCB2" s="1712"/>
      <c r="MCC2" s="1712"/>
      <c r="MCD2" s="1712"/>
      <c r="MCE2" s="1712"/>
      <c r="MCF2" s="1712"/>
      <c r="MCG2" s="1712"/>
      <c r="MCH2" s="1712"/>
      <c r="MCI2" s="1712"/>
      <c r="MCJ2" s="1712"/>
      <c r="MCK2" s="1712"/>
      <c r="MCL2" s="1712"/>
      <c r="MCM2" s="1712"/>
      <c r="MCN2" s="1712"/>
      <c r="MCO2" s="1712"/>
      <c r="MCP2" s="1712"/>
      <c r="MCQ2" s="1712"/>
      <c r="MCR2" s="1712"/>
      <c r="MCS2" s="1712"/>
      <c r="MCT2" s="1712"/>
      <c r="MCU2" s="1712"/>
      <c r="MCV2" s="1712"/>
      <c r="MCW2" s="1712"/>
      <c r="MCX2" s="1712"/>
      <c r="MCY2" s="1712"/>
      <c r="MCZ2" s="1712"/>
      <c r="MDA2" s="1712"/>
      <c r="MDB2" s="1712"/>
      <c r="MDC2" s="1712"/>
      <c r="MDD2" s="1712"/>
      <c r="MDE2" s="1712"/>
      <c r="MDF2" s="1712"/>
      <c r="MDG2" s="1712"/>
      <c r="MDH2" s="1712"/>
      <c r="MDI2" s="1712"/>
      <c r="MDJ2" s="1712"/>
      <c r="MDK2" s="1712"/>
      <c r="MDL2" s="1712"/>
      <c r="MDM2" s="1712"/>
      <c r="MDN2" s="1712"/>
      <c r="MDO2" s="1712"/>
      <c r="MDP2" s="1712"/>
      <c r="MDQ2" s="1712"/>
      <c r="MDR2" s="1712"/>
      <c r="MDS2" s="1712"/>
      <c r="MDT2" s="1712"/>
      <c r="MDU2" s="1712"/>
      <c r="MDV2" s="1712"/>
      <c r="MDW2" s="1712"/>
      <c r="MDX2" s="1712"/>
      <c r="MDY2" s="1712"/>
      <c r="MDZ2" s="1712"/>
      <c r="MEA2" s="1712"/>
      <c r="MEB2" s="1712"/>
      <c r="MEC2" s="1712"/>
      <c r="MED2" s="1712"/>
      <c r="MEE2" s="1712"/>
      <c r="MEF2" s="1712"/>
      <c r="MEG2" s="1712"/>
      <c r="MEH2" s="1712"/>
      <c r="MEI2" s="1712"/>
      <c r="MEJ2" s="1712"/>
      <c r="MEK2" s="1712"/>
      <c r="MEL2" s="1712"/>
      <c r="MEM2" s="1712"/>
      <c r="MEN2" s="1712"/>
      <c r="MEO2" s="1712"/>
      <c r="MEP2" s="1712"/>
      <c r="MEQ2" s="1712"/>
      <c r="MER2" s="1712"/>
      <c r="MES2" s="1712"/>
      <c r="MET2" s="1712"/>
      <c r="MEU2" s="1712"/>
      <c r="MEV2" s="1712"/>
      <c r="MEW2" s="1712"/>
      <c r="MEX2" s="1712"/>
      <c r="MEY2" s="1712"/>
      <c r="MEZ2" s="1712"/>
      <c r="MFA2" s="1712"/>
      <c r="MFB2" s="1712"/>
      <c r="MFC2" s="1712"/>
      <c r="MFD2" s="1712"/>
      <c r="MFE2" s="1712"/>
      <c r="MFF2" s="1712"/>
      <c r="MFG2" s="1712"/>
      <c r="MFH2" s="1712"/>
      <c r="MFI2" s="1712"/>
      <c r="MFJ2" s="1712"/>
      <c r="MFK2" s="1712"/>
      <c r="MFL2" s="1712"/>
      <c r="MFM2" s="1712"/>
      <c r="MFN2" s="1712"/>
      <c r="MFO2" s="1712"/>
      <c r="MFP2" s="1712"/>
      <c r="MFQ2" s="1712"/>
      <c r="MFR2" s="1712"/>
      <c r="MFS2" s="1712"/>
      <c r="MFT2" s="1712"/>
      <c r="MFU2" s="1712"/>
      <c r="MFV2" s="1712"/>
      <c r="MFW2" s="1712"/>
      <c r="MFX2" s="1712"/>
      <c r="MFY2" s="1712"/>
      <c r="MFZ2" s="1712"/>
      <c r="MGA2" s="1712"/>
      <c r="MGB2" s="1712"/>
      <c r="MGC2" s="1712"/>
      <c r="MGD2" s="1712"/>
      <c r="MGE2" s="1712"/>
      <c r="MGF2" s="1712"/>
      <c r="MGG2" s="1712"/>
      <c r="MGH2" s="1712"/>
      <c r="MGI2" s="1712"/>
      <c r="MGJ2" s="1712"/>
      <c r="MGK2" s="1712"/>
      <c r="MGL2" s="1712"/>
      <c r="MGM2" s="1712"/>
      <c r="MGN2" s="1712"/>
      <c r="MGO2" s="1712"/>
      <c r="MGP2" s="1712"/>
      <c r="MGQ2" s="1712"/>
      <c r="MGR2" s="1712"/>
      <c r="MGS2" s="1712"/>
      <c r="MGT2" s="1712"/>
      <c r="MGU2" s="1712"/>
      <c r="MGV2" s="1712"/>
      <c r="MGW2" s="1712"/>
      <c r="MGX2" s="1712"/>
      <c r="MGY2" s="1712"/>
      <c r="MGZ2" s="1712"/>
      <c r="MHA2" s="1712"/>
      <c r="MHB2" s="1712"/>
      <c r="MHC2" s="1712"/>
      <c r="MHD2" s="1712"/>
      <c r="MHE2" s="1712"/>
      <c r="MHF2" s="1712"/>
      <c r="MHG2" s="1712"/>
      <c r="MHH2" s="1712"/>
      <c r="MHI2" s="1712"/>
      <c r="MHJ2" s="1712"/>
      <c r="MHK2" s="1712"/>
      <c r="MHL2" s="1712"/>
      <c r="MHM2" s="1712"/>
      <c r="MHN2" s="1712"/>
      <c r="MHO2" s="1712"/>
      <c r="MHP2" s="1712"/>
      <c r="MHQ2" s="1712"/>
      <c r="MHR2" s="1712"/>
      <c r="MHS2" s="1712"/>
      <c r="MHT2" s="1712"/>
      <c r="MHU2" s="1712"/>
      <c r="MHV2" s="1712"/>
      <c r="MHW2" s="1712"/>
      <c r="MHX2" s="1712"/>
      <c r="MHY2" s="1712"/>
      <c r="MHZ2" s="1712"/>
      <c r="MIA2" s="1712"/>
      <c r="MIB2" s="1712"/>
      <c r="MIC2" s="1712"/>
      <c r="MID2" s="1712"/>
      <c r="MIE2" s="1712"/>
      <c r="MIF2" s="1712"/>
      <c r="MIG2" s="1712"/>
      <c r="MIH2" s="1712"/>
      <c r="MII2" s="1712"/>
      <c r="MIJ2" s="1712"/>
      <c r="MIK2" s="1712"/>
      <c r="MIL2" s="1712"/>
      <c r="MIM2" s="1712"/>
      <c r="MIN2" s="1712"/>
      <c r="MIO2" s="1712"/>
      <c r="MIP2" s="1712"/>
      <c r="MIQ2" s="1712"/>
      <c r="MIR2" s="1712"/>
      <c r="MIS2" s="1712"/>
      <c r="MIT2" s="1712"/>
      <c r="MIU2" s="1712"/>
      <c r="MIV2" s="1712"/>
      <c r="MIW2" s="1712"/>
      <c r="MIX2" s="1712"/>
      <c r="MIY2" s="1712"/>
      <c r="MIZ2" s="1712"/>
      <c r="MJA2" s="1712"/>
      <c r="MJB2" s="1712"/>
      <c r="MJC2" s="1712"/>
      <c r="MJD2" s="1712"/>
      <c r="MJE2" s="1712"/>
      <c r="MJF2" s="1712"/>
      <c r="MJG2" s="1712"/>
      <c r="MJH2" s="1712"/>
      <c r="MJI2" s="1712"/>
      <c r="MJJ2" s="1712"/>
      <c r="MJK2" s="1712"/>
      <c r="MJL2" s="1712"/>
      <c r="MJM2" s="1712"/>
      <c r="MJN2" s="1712"/>
      <c r="MJO2" s="1712"/>
      <c r="MJP2" s="1712"/>
      <c r="MJQ2" s="1712"/>
      <c r="MJR2" s="1712"/>
      <c r="MJS2" s="1712"/>
      <c r="MJT2" s="1712"/>
      <c r="MJU2" s="1712"/>
      <c r="MJV2" s="1712"/>
      <c r="MJW2" s="1712"/>
      <c r="MJX2" s="1712"/>
      <c r="MJY2" s="1712"/>
      <c r="MJZ2" s="1712"/>
      <c r="MKA2" s="1712"/>
      <c r="MKB2" s="1712"/>
      <c r="MKC2" s="1712"/>
      <c r="MKD2" s="1712"/>
      <c r="MKE2" s="1712"/>
      <c r="MKF2" s="1712"/>
      <c r="MKG2" s="1712"/>
      <c r="MKH2" s="1712"/>
      <c r="MKI2" s="1712"/>
      <c r="MKJ2" s="1712"/>
      <c r="MKK2" s="1712"/>
      <c r="MKL2" s="1712"/>
      <c r="MKM2" s="1712"/>
      <c r="MKN2" s="1712"/>
      <c r="MKO2" s="1712"/>
      <c r="MKP2" s="1712"/>
      <c r="MKQ2" s="1712"/>
      <c r="MKR2" s="1712"/>
      <c r="MKS2" s="1712"/>
      <c r="MKT2" s="1712"/>
      <c r="MKU2" s="1712"/>
      <c r="MKV2" s="1712"/>
      <c r="MKW2" s="1712"/>
      <c r="MKX2" s="1712"/>
      <c r="MKY2" s="1712"/>
      <c r="MKZ2" s="1712"/>
      <c r="MLA2" s="1712"/>
      <c r="MLB2" s="1712"/>
      <c r="MLC2" s="1712"/>
      <c r="MLD2" s="1712"/>
      <c r="MLE2" s="1712"/>
      <c r="MLF2" s="1712"/>
      <c r="MLG2" s="1712"/>
      <c r="MLH2" s="1712"/>
      <c r="MLI2" s="1712"/>
      <c r="MLJ2" s="1712"/>
      <c r="MLK2" s="1712"/>
      <c r="MLL2" s="1712"/>
      <c r="MLM2" s="1712"/>
      <c r="MLN2" s="1712"/>
      <c r="MLO2" s="1712"/>
      <c r="MLP2" s="1712"/>
      <c r="MLQ2" s="1712"/>
      <c r="MLR2" s="1712"/>
      <c r="MLS2" s="1712"/>
      <c r="MLT2" s="1712"/>
      <c r="MLU2" s="1712"/>
      <c r="MLV2" s="1712"/>
      <c r="MLW2" s="1712"/>
      <c r="MLX2" s="1712"/>
      <c r="MLY2" s="1712"/>
      <c r="MLZ2" s="1712"/>
      <c r="MMA2" s="1712"/>
      <c r="MMB2" s="1712"/>
      <c r="MMC2" s="1712"/>
      <c r="MMD2" s="1712"/>
      <c r="MME2" s="1712"/>
      <c r="MMF2" s="1712"/>
      <c r="MMG2" s="1712"/>
      <c r="MMH2" s="1712"/>
      <c r="MMI2" s="1712"/>
      <c r="MMJ2" s="1712"/>
      <c r="MMK2" s="1712"/>
      <c r="MML2" s="1712"/>
      <c r="MMM2" s="1712"/>
      <c r="MMN2" s="1712"/>
      <c r="MMO2" s="1712"/>
      <c r="MMP2" s="1712"/>
      <c r="MMQ2" s="1712"/>
      <c r="MMR2" s="1712"/>
      <c r="MMS2" s="1712"/>
      <c r="MMT2" s="1712"/>
      <c r="MMU2" s="1712"/>
      <c r="MMV2" s="1712"/>
      <c r="MMW2" s="1712"/>
      <c r="MMX2" s="1712"/>
      <c r="MMY2" s="1712"/>
      <c r="MMZ2" s="1712"/>
      <c r="MNA2" s="1712"/>
      <c r="MNB2" s="1712"/>
      <c r="MNC2" s="1712"/>
      <c r="MND2" s="1712"/>
      <c r="MNE2" s="1712"/>
      <c r="MNF2" s="1712"/>
      <c r="MNG2" s="1712"/>
      <c r="MNH2" s="1712"/>
      <c r="MNI2" s="1712"/>
      <c r="MNJ2" s="1712"/>
      <c r="MNK2" s="1712"/>
      <c r="MNL2" s="1712"/>
      <c r="MNM2" s="1712"/>
      <c r="MNN2" s="1712"/>
      <c r="MNO2" s="1712"/>
      <c r="MNP2" s="1712"/>
      <c r="MNQ2" s="1712"/>
      <c r="MNR2" s="1712"/>
      <c r="MNS2" s="1712"/>
      <c r="MNT2" s="1712"/>
      <c r="MNU2" s="1712"/>
      <c r="MNV2" s="1712"/>
      <c r="MNW2" s="1712"/>
      <c r="MNX2" s="1712"/>
      <c r="MNY2" s="1712"/>
      <c r="MNZ2" s="1712"/>
      <c r="MOA2" s="1712"/>
      <c r="MOB2" s="1712"/>
      <c r="MOC2" s="1712"/>
      <c r="MOD2" s="1712"/>
      <c r="MOE2" s="1712"/>
      <c r="MOF2" s="1712"/>
      <c r="MOG2" s="1712"/>
      <c r="MOH2" s="1712"/>
      <c r="MOI2" s="1712"/>
      <c r="MOJ2" s="1712"/>
      <c r="MOK2" s="1712"/>
      <c r="MOL2" s="1712"/>
      <c r="MOM2" s="1712"/>
      <c r="MON2" s="1712"/>
      <c r="MOO2" s="1712"/>
      <c r="MOP2" s="1712"/>
      <c r="MOQ2" s="1712"/>
      <c r="MOR2" s="1712"/>
      <c r="MOS2" s="1712"/>
      <c r="MOT2" s="1712"/>
      <c r="MOU2" s="1712"/>
      <c r="MOV2" s="1712"/>
      <c r="MOW2" s="1712"/>
      <c r="MOX2" s="1712"/>
      <c r="MOY2" s="1712"/>
      <c r="MOZ2" s="1712"/>
      <c r="MPA2" s="1712"/>
      <c r="MPB2" s="1712"/>
      <c r="MPC2" s="1712"/>
      <c r="MPD2" s="1712"/>
      <c r="MPE2" s="1712"/>
      <c r="MPF2" s="1712"/>
      <c r="MPG2" s="1712"/>
      <c r="MPH2" s="1712"/>
      <c r="MPI2" s="1712"/>
      <c r="MPJ2" s="1712"/>
      <c r="MPK2" s="1712"/>
      <c r="MPL2" s="1712"/>
      <c r="MPM2" s="1712"/>
      <c r="MPN2" s="1712"/>
      <c r="MPO2" s="1712"/>
      <c r="MPP2" s="1712"/>
      <c r="MPQ2" s="1712"/>
      <c r="MPR2" s="1712"/>
      <c r="MPS2" s="1712"/>
      <c r="MPT2" s="1712"/>
      <c r="MPU2" s="1712"/>
      <c r="MPV2" s="1712"/>
      <c r="MPW2" s="1712"/>
      <c r="MPX2" s="1712"/>
      <c r="MPY2" s="1712"/>
      <c r="MPZ2" s="1712"/>
      <c r="MQA2" s="1712"/>
      <c r="MQB2" s="1712"/>
      <c r="MQC2" s="1712"/>
      <c r="MQD2" s="1712"/>
      <c r="MQE2" s="1712"/>
      <c r="MQF2" s="1712"/>
      <c r="MQG2" s="1712"/>
      <c r="MQH2" s="1712"/>
      <c r="MQI2" s="1712"/>
      <c r="MQJ2" s="1712"/>
      <c r="MQK2" s="1712"/>
      <c r="MQL2" s="1712"/>
      <c r="MQM2" s="1712"/>
      <c r="MQN2" s="1712"/>
      <c r="MQO2" s="1712"/>
      <c r="MQP2" s="1712"/>
      <c r="MQQ2" s="1712"/>
      <c r="MQR2" s="1712"/>
      <c r="MQS2" s="1712"/>
      <c r="MQT2" s="1712"/>
      <c r="MQU2" s="1712"/>
      <c r="MQV2" s="1712"/>
      <c r="MQW2" s="1712"/>
      <c r="MQX2" s="1712"/>
      <c r="MQY2" s="1712"/>
      <c r="MQZ2" s="1712"/>
      <c r="MRA2" s="1712"/>
      <c r="MRB2" s="1712"/>
      <c r="MRC2" s="1712"/>
      <c r="MRD2" s="1712"/>
      <c r="MRE2" s="1712"/>
      <c r="MRF2" s="1712"/>
      <c r="MRG2" s="1712"/>
      <c r="MRH2" s="1712"/>
      <c r="MRI2" s="1712"/>
      <c r="MRJ2" s="1712"/>
      <c r="MRK2" s="1712"/>
      <c r="MRL2" s="1712"/>
      <c r="MRM2" s="1712"/>
      <c r="MRN2" s="1712"/>
      <c r="MRO2" s="1712"/>
      <c r="MRP2" s="1712"/>
      <c r="MRQ2" s="1712"/>
      <c r="MRR2" s="1712"/>
      <c r="MRS2" s="1712"/>
      <c r="MRT2" s="1712"/>
      <c r="MRU2" s="1712"/>
      <c r="MRV2" s="1712"/>
      <c r="MRW2" s="1712"/>
      <c r="MRX2" s="1712"/>
      <c r="MRY2" s="1712"/>
      <c r="MRZ2" s="1712"/>
      <c r="MSA2" s="1712"/>
      <c r="MSB2" s="1712"/>
      <c r="MSC2" s="1712"/>
      <c r="MSD2" s="1712"/>
      <c r="MSE2" s="1712"/>
      <c r="MSF2" s="1712"/>
      <c r="MSG2" s="1712"/>
      <c r="MSH2" s="1712"/>
      <c r="MSI2" s="1712"/>
      <c r="MSJ2" s="1712"/>
      <c r="MSK2" s="1712"/>
      <c r="MSL2" s="1712"/>
      <c r="MSM2" s="1712"/>
      <c r="MSN2" s="1712"/>
      <c r="MSO2" s="1712"/>
      <c r="MSP2" s="1712"/>
      <c r="MSQ2" s="1712"/>
      <c r="MSR2" s="1712"/>
      <c r="MSS2" s="1712"/>
      <c r="MST2" s="1712"/>
      <c r="MSU2" s="1712"/>
      <c r="MSV2" s="1712"/>
      <c r="MSW2" s="1712"/>
      <c r="MSX2" s="1712"/>
      <c r="MSY2" s="1712"/>
      <c r="MSZ2" s="1712"/>
      <c r="MTA2" s="1712"/>
      <c r="MTB2" s="1712"/>
      <c r="MTC2" s="1712"/>
      <c r="MTD2" s="1712"/>
      <c r="MTE2" s="1712"/>
      <c r="MTF2" s="1712"/>
      <c r="MTG2" s="1712"/>
      <c r="MTH2" s="1712"/>
      <c r="MTI2" s="1712"/>
      <c r="MTJ2" s="1712"/>
      <c r="MTK2" s="1712"/>
      <c r="MTL2" s="1712"/>
      <c r="MTM2" s="1712"/>
      <c r="MTN2" s="1712"/>
      <c r="MTO2" s="1712"/>
      <c r="MTP2" s="1712"/>
      <c r="MTQ2" s="1712"/>
      <c r="MTR2" s="1712"/>
      <c r="MTS2" s="1712"/>
      <c r="MTT2" s="1712"/>
      <c r="MTU2" s="1712"/>
      <c r="MTV2" s="1712"/>
      <c r="MTW2" s="1712"/>
      <c r="MTX2" s="1712"/>
      <c r="MTY2" s="1712"/>
      <c r="MTZ2" s="1712"/>
      <c r="MUA2" s="1712"/>
      <c r="MUB2" s="1712"/>
      <c r="MUC2" s="1712"/>
      <c r="MUD2" s="1712"/>
      <c r="MUE2" s="1712"/>
      <c r="MUF2" s="1712"/>
      <c r="MUG2" s="1712"/>
      <c r="MUH2" s="1712"/>
      <c r="MUI2" s="1712"/>
      <c r="MUJ2" s="1712"/>
      <c r="MUK2" s="1712"/>
      <c r="MUL2" s="1712"/>
      <c r="MUM2" s="1712"/>
      <c r="MUN2" s="1712"/>
      <c r="MUO2" s="1712"/>
      <c r="MUP2" s="1712"/>
      <c r="MUQ2" s="1712"/>
      <c r="MUR2" s="1712"/>
      <c r="MUS2" s="1712"/>
      <c r="MUT2" s="1712"/>
      <c r="MUU2" s="1712"/>
      <c r="MUV2" s="1712"/>
      <c r="MUW2" s="1712"/>
      <c r="MUX2" s="1712"/>
      <c r="MUY2" s="1712"/>
      <c r="MUZ2" s="1712"/>
      <c r="MVA2" s="1712"/>
      <c r="MVB2" s="1712"/>
      <c r="MVC2" s="1712"/>
      <c r="MVD2" s="1712"/>
      <c r="MVE2" s="1712"/>
      <c r="MVF2" s="1712"/>
      <c r="MVG2" s="1712"/>
      <c r="MVH2" s="1712"/>
      <c r="MVI2" s="1712"/>
      <c r="MVJ2" s="1712"/>
      <c r="MVK2" s="1712"/>
      <c r="MVL2" s="1712"/>
      <c r="MVM2" s="1712"/>
      <c r="MVN2" s="1712"/>
      <c r="MVO2" s="1712"/>
      <c r="MVP2" s="1712"/>
      <c r="MVQ2" s="1712"/>
      <c r="MVR2" s="1712"/>
      <c r="MVS2" s="1712"/>
      <c r="MVT2" s="1712"/>
      <c r="MVU2" s="1712"/>
      <c r="MVV2" s="1712"/>
      <c r="MVW2" s="1712"/>
      <c r="MVX2" s="1712"/>
      <c r="MVY2" s="1712"/>
      <c r="MVZ2" s="1712"/>
      <c r="MWA2" s="1712"/>
      <c r="MWB2" s="1712"/>
      <c r="MWC2" s="1712"/>
      <c r="MWD2" s="1712"/>
      <c r="MWE2" s="1712"/>
      <c r="MWF2" s="1712"/>
      <c r="MWG2" s="1712"/>
      <c r="MWH2" s="1712"/>
      <c r="MWI2" s="1712"/>
      <c r="MWJ2" s="1712"/>
      <c r="MWK2" s="1712"/>
      <c r="MWL2" s="1712"/>
      <c r="MWM2" s="1712"/>
      <c r="MWN2" s="1712"/>
      <c r="MWO2" s="1712"/>
      <c r="MWP2" s="1712"/>
      <c r="MWQ2" s="1712"/>
      <c r="MWR2" s="1712"/>
      <c r="MWS2" s="1712"/>
      <c r="MWT2" s="1712"/>
      <c r="MWU2" s="1712"/>
      <c r="MWV2" s="1712"/>
      <c r="MWW2" s="1712"/>
      <c r="MWX2" s="1712"/>
      <c r="MWY2" s="1712"/>
      <c r="MWZ2" s="1712"/>
      <c r="MXA2" s="1712"/>
      <c r="MXB2" s="1712"/>
      <c r="MXC2" s="1712"/>
      <c r="MXD2" s="1712"/>
      <c r="MXE2" s="1712"/>
      <c r="MXF2" s="1712"/>
      <c r="MXG2" s="1712"/>
      <c r="MXH2" s="1712"/>
      <c r="MXI2" s="1712"/>
      <c r="MXJ2" s="1712"/>
      <c r="MXK2" s="1712"/>
      <c r="MXL2" s="1712"/>
      <c r="MXM2" s="1712"/>
      <c r="MXN2" s="1712"/>
      <c r="MXO2" s="1712"/>
      <c r="MXP2" s="1712"/>
      <c r="MXQ2" s="1712"/>
      <c r="MXR2" s="1712"/>
      <c r="MXS2" s="1712"/>
      <c r="MXT2" s="1712"/>
      <c r="MXU2" s="1712"/>
      <c r="MXV2" s="1712"/>
      <c r="MXW2" s="1712"/>
      <c r="MXX2" s="1712"/>
      <c r="MXY2" s="1712"/>
      <c r="MXZ2" s="1712"/>
      <c r="MYA2" s="1712"/>
      <c r="MYB2" s="1712"/>
      <c r="MYC2" s="1712"/>
      <c r="MYD2" s="1712"/>
      <c r="MYE2" s="1712"/>
      <c r="MYF2" s="1712"/>
      <c r="MYG2" s="1712"/>
      <c r="MYH2" s="1712"/>
      <c r="MYI2" s="1712"/>
      <c r="MYJ2" s="1712"/>
      <c r="MYK2" s="1712"/>
      <c r="MYL2" s="1712"/>
      <c r="MYM2" s="1712"/>
      <c r="MYN2" s="1712"/>
      <c r="MYO2" s="1712"/>
      <c r="MYP2" s="1712"/>
      <c r="MYQ2" s="1712"/>
      <c r="MYR2" s="1712"/>
      <c r="MYS2" s="1712"/>
      <c r="MYT2" s="1712"/>
      <c r="MYU2" s="1712"/>
      <c r="MYV2" s="1712"/>
      <c r="MYW2" s="1712"/>
      <c r="MYX2" s="1712"/>
      <c r="MYY2" s="1712"/>
      <c r="MYZ2" s="1712"/>
      <c r="MZA2" s="1712"/>
      <c r="MZB2" s="1712"/>
      <c r="MZC2" s="1712"/>
      <c r="MZD2" s="1712"/>
      <c r="MZE2" s="1712"/>
      <c r="MZF2" s="1712"/>
      <c r="MZG2" s="1712"/>
      <c r="MZH2" s="1712"/>
      <c r="MZI2" s="1712"/>
      <c r="MZJ2" s="1712"/>
      <c r="MZK2" s="1712"/>
      <c r="MZL2" s="1712"/>
      <c r="MZM2" s="1712"/>
      <c r="MZN2" s="1712"/>
      <c r="MZO2" s="1712"/>
      <c r="MZP2" s="1712"/>
      <c r="MZQ2" s="1712"/>
      <c r="MZR2" s="1712"/>
      <c r="MZS2" s="1712"/>
      <c r="MZT2" s="1712"/>
      <c r="MZU2" s="1712"/>
      <c r="MZV2" s="1712"/>
      <c r="MZW2" s="1712"/>
      <c r="MZX2" s="1712"/>
      <c r="MZY2" s="1712"/>
      <c r="MZZ2" s="1712"/>
      <c r="NAA2" s="1712"/>
      <c r="NAB2" s="1712"/>
      <c r="NAC2" s="1712"/>
      <c r="NAD2" s="1712"/>
      <c r="NAE2" s="1712"/>
      <c r="NAF2" s="1712"/>
      <c r="NAG2" s="1712"/>
      <c r="NAH2" s="1712"/>
      <c r="NAI2" s="1712"/>
      <c r="NAJ2" s="1712"/>
      <c r="NAK2" s="1712"/>
      <c r="NAL2" s="1712"/>
      <c r="NAM2" s="1712"/>
      <c r="NAN2" s="1712"/>
      <c r="NAO2" s="1712"/>
      <c r="NAP2" s="1712"/>
      <c r="NAQ2" s="1712"/>
      <c r="NAR2" s="1712"/>
      <c r="NAS2" s="1712"/>
      <c r="NAT2" s="1712"/>
      <c r="NAU2" s="1712"/>
      <c r="NAV2" s="1712"/>
      <c r="NAW2" s="1712"/>
      <c r="NAX2" s="1712"/>
      <c r="NAY2" s="1712"/>
      <c r="NAZ2" s="1712"/>
      <c r="NBA2" s="1712"/>
      <c r="NBB2" s="1712"/>
      <c r="NBC2" s="1712"/>
      <c r="NBD2" s="1712"/>
      <c r="NBE2" s="1712"/>
      <c r="NBF2" s="1712"/>
      <c r="NBG2" s="1712"/>
      <c r="NBH2" s="1712"/>
      <c r="NBI2" s="1712"/>
      <c r="NBJ2" s="1712"/>
      <c r="NBK2" s="1712"/>
      <c r="NBL2" s="1712"/>
      <c r="NBM2" s="1712"/>
      <c r="NBN2" s="1712"/>
      <c r="NBO2" s="1712"/>
      <c r="NBP2" s="1712"/>
      <c r="NBQ2" s="1712"/>
      <c r="NBR2" s="1712"/>
      <c r="NBS2" s="1712"/>
      <c r="NBT2" s="1712"/>
      <c r="NBU2" s="1712"/>
      <c r="NBV2" s="1712"/>
      <c r="NBW2" s="1712"/>
      <c r="NBX2" s="1712"/>
      <c r="NBY2" s="1712"/>
      <c r="NBZ2" s="1712"/>
      <c r="NCA2" s="1712"/>
      <c r="NCB2" s="1712"/>
      <c r="NCC2" s="1712"/>
      <c r="NCD2" s="1712"/>
      <c r="NCE2" s="1712"/>
      <c r="NCF2" s="1712"/>
      <c r="NCG2" s="1712"/>
      <c r="NCH2" s="1712"/>
      <c r="NCI2" s="1712"/>
      <c r="NCJ2" s="1712"/>
      <c r="NCK2" s="1712"/>
      <c r="NCL2" s="1712"/>
      <c r="NCM2" s="1712"/>
      <c r="NCN2" s="1712"/>
      <c r="NCO2" s="1712"/>
      <c r="NCP2" s="1712"/>
      <c r="NCQ2" s="1712"/>
      <c r="NCR2" s="1712"/>
      <c r="NCS2" s="1712"/>
      <c r="NCT2" s="1712"/>
      <c r="NCU2" s="1712"/>
      <c r="NCV2" s="1712"/>
      <c r="NCW2" s="1712"/>
      <c r="NCX2" s="1712"/>
      <c r="NCY2" s="1712"/>
      <c r="NCZ2" s="1712"/>
      <c r="NDA2" s="1712"/>
      <c r="NDB2" s="1712"/>
      <c r="NDC2" s="1712"/>
      <c r="NDD2" s="1712"/>
      <c r="NDE2" s="1712"/>
      <c r="NDF2" s="1712"/>
      <c r="NDG2" s="1712"/>
      <c r="NDH2" s="1712"/>
      <c r="NDI2" s="1712"/>
      <c r="NDJ2" s="1712"/>
      <c r="NDK2" s="1712"/>
      <c r="NDL2" s="1712"/>
      <c r="NDM2" s="1712"/>
      <c r="NDN2" s="1712"/>
      <c r="NDO2" s="1712"/>
      <c r="NDP2" s="1712"/>
      <c r="NDQ2" s="1712"/>
      <c r="NDR2" s="1712"/>
      <c r="NDS2" s="1712"/>
      <c r="NDT2" s="1712"/>
      <c r="NDU2" s="1712"/>
      <c r="NDV2" s="1712"/>
      <c r="NDW2" s="1712"/>
      <c r="NDX2" s="1712"/>
      <c r="NDY2" s="1712"/>
      <c r="NDZ2" s="1712"/>
      <c r="NEA2" s="1712"/>
      <c r="NEB2" s="1712"/>
      <c r="NEC2" s="1712"/>
      <c r="NED2" s="1712"/>
      <c r="NEE2" s="1712"/>
      <c r="NEF2" s="1712"/>
      <c r="NEG2" s="1712"/>
      <c r="NEH2" s="1712"/>
      <c r="NEI2" s="1712"/>
      <c r="NEJ2" s="1712"/>
      <c r="NEK2" s="1712"/>
      <c r="NEL2" s="1712"/>
      <c r="NEM2" s="1712"/>
      <c r="NEN2" s="1712"/>
      <c r="NEO2" s="1712"/>
      <c r="NEP2" s="1712"/>
      <c r="NEQ2" s="1712"/>
      <c r="NER2" s="1712"/>
      <c r="NES2" s="1712"/>
      <c r="NET2" s="1712"/>
      <c r="NEU2" s="1712"/>
      <c r="NEV2" s="1712"/>
      <c r="NEW2" s="1712"/>
      <c r="NEX2" s="1712"/>
      <c r="NEY2" s="1712"/>
      <c r="NEZ2" s="1712"/>
      <c r="NFA2" s="1712"/>
      <c r="NFB2" s="1712"/>
      <c r="NFC2" s="1712"/>
      <c r="NFD2" s="1712"/>
      <c r="NFE2" s="1712"/>
      <c r="NFF2" s="1712"/>
      <c r="NFG2" s="1712"/>
      <c r="NFH2" s="1712"/>
      <c r="NFI2" s="1712"/>
      <c r="NFJ2" s="1712"/>
      <c r="NFK2" s="1712"/>
      <c r="NFL2" s="1712"/>
      <c r="NFM2" s="1712"/>
      <c r="NFN2" s="1712"/>
      <c r="NFO2" s="1712"/>
      <c r="NFP2" s="1712"/>
      <c r="NFQ2" s="1712"/>
      <c r="NFR2" s="1712"/>
      <c r="NFS2" s="1712"/>
      <c r="NFT2" s="1712"/>
      <c r="NFU2" s="1712"/>
      <c r="NFV2" s="1712"/>
      <c r="NFW2" s="1712"/>
      <c r="NFX2" s="1712"/>
      <c r="NFY2" s="1712"/>
      <c r="NFZ2" s="1712"/>
      <c r="NGA2" s="1712"/>
      <c r="NGB2" s="1712"/>
      <c r="NGC2" s="1712"/>
      <c r="NGD2" s="1712"/>
      <c r="NGE2" s="1712"/>
      <c r="NGF2" s="1712"/>
      <c r="NGG2" s="1712"/>
      <c r="NGH2" s="1712"/>
      <c r="NGI2" s="1712"/>
      <c r="NGJ2" s="1712"/>
      <c r="NGK2" s="1712"/>
      <c r="NGL2" s="1712"/>
      <c r="NGM2" s="1712"/>
      <c r="NGN2" s="1712"/>
      <c r="NGO2" s="1712"/>
      <c r="NGP2" s="1712"/>
      <c r="NGQ2" s="1712"/>
      <c r="NGR2" s="1712"/>
      <c r="NGS2" s="1712"/>
      <c r="NGT2" s="1712"/>
      <c r="NGU2" s="1712"/>
      <c r="NGV2" s="1712"/>
      <c r="NGW2" s="1712"/>
      <c r="NGX2" s="1712"/>
      <c r="NGY2" s="1712"/>
      <c r="NGZ2" s="1712"/>
      <c r="NHA2" s="1712"/>
      <c r="NHB2" s="1712"/>
      <c r="NHC2" s="1712"/>
      <c r="NHD2" s="1712"/>
      <c r="NHE2" s="1712"/>
      <c r="NHF2" s="1712"/>
      <c r="NHG2" s="1712"/>
      <c r="NHH2" s="1712"/>
      <c r="NHI2" s="1712"/>
      <c r="NHJ2" s="1712"/>
      <c r="NHK2" s="1712"/>
      <c r="NHL2" s="1712"/>
      <c r="NHM2" s="1712"/>
      <c r="NHN2" s="1712"/>
      <c r="NHO2" s="1712"/>
      <c r="NHP2" s="1712"/>
      <c r="NHQ2" s="1712"/>
      <c r="NHR2" s="1712"/>
      <c r="NHS2" s="1712"/>
      <c r="NHT2" s="1712"/>
      <c r="NHU2" s="1712"/>
      <c r="NHV2" s="1712"/>
      <c r="NHW2" s="1712"/>
      <c r="NHX2" s="1712"/>
      <c r="NHY2" s="1712"/>
      <c r="NHZ2" s="1712"/>
      <c r="NIA2" s="1712"/>
      <c r="NIB2" s="1712"/>
      <c r="NIC2" s="1712"/>
      <c r="NID2" s="1712"/>
      <c r="NIE2" s="1712"/>
      <c r="NIF2" s="1712"/>
      <c r="NIG2" s="1712"/>
      <c r="NIH2" s="1712"/>
      <c r="NII2" s="1712"/>
      <c r="NIJ2" s="1712"/>
      <c r="NIK2" s="1712"/>
      <c r="NIL2" s="1712"/>
      <c r="NIM2" s="1712"/>
      <c r="NIN2" s="1712"/>
      <c r="NIO2" s="1712"/>
      <c r="NIP2" s="1712"/>
      <c r="NIQ2" s="1712"/>
      <c r="NIR2" s="1712"/>
      <c r="NIS2" s="1712"/>
      <c r="NIT2" s="1712"/>
      <c r="NIU2" s="1712"/>
      <c r="NIV2" s="1712"/>
      <c r="NIW2" s="1712"/>
      <c r="NIX2" s="1712"/>
      <c r="NIY2" s="1712"/>
      <c r="NIZ2" s="1712"/>
      <c r="NJA2" s="1712"/>
      <c r="NJB2" s="1712"/>
      <c r="NJC2" s="1712"/>
      <c r="NJD2" s="1712"/>
      <c r="NJE2" s="1712"/>
      <c r="NJF2" s="1712"/>
      <c r="NJG2" s="1712"/>
      <c r="NJH2" s="1712"/>
      <c r="NJI2" s="1712"/>
      <c r="NJJ2" s="1712"/>
      <c r="NJK2" s="1712"/>
      <c r="NJL2" s="1712"/>
      <c r="NJM2" s="1712"/>
      <c r="NJN2" s="1712"/>
      <c r="NJO2" s="1712"/>
      <c r="NJP2" s="1712"/>
      <c r="NJQ2" s="1712"/>
      <c r="NJR2" s="1712"/>
      <c r="NJS2" s="1712"/>
      <c r="NJT2" s="1712"/>
      <c r="NJU2" s="1712"/>
      <c r="NJV2" s="1712"/>
      <c r="NJW2" s="1712"/>
      <c r="NJX2" s="1712"/>
      <c r="NJY2" s="1712"/>
      <c r="NJZ2" s="1712"/>
      <c r="NKA2" s="1712"/>
      <c r="NKB2" s="1712"/>
      <c r="NKC2" s="1712"/>
      <c r="NKD2" s="1712"/>
      <c r="NKE2" s="1712"/>
      <c r="NKF2" s="1712"/>
      <c r="NKG2" s="1712"/>
      <c r="NKH2" s="1712"/>
      <c r="NKI2" s="1712"/>
      <c r="NKJ2" s="1712"/>
      <c r="NKK2" s="1712"/>
      <c r="NKL2" s="1712"/>
      <c r="NKM2" s="1712"/>
      <c r="NKN2" s="1712"/>
      <c r="NKO2" s="1712"/>
      <c r="NKP2" s="1712"/>
      <c r="NKQ2" s="1712"/>
      <c r="NKR2" s="1712"/>
      <c r="NKS2" s="1712"/>
      <c r="NKT2" s="1712"/>
      <c r="NKU2" s="1712"/>
      <c r="NKV2" s="1712"/>
      <c r="NKW2" s="1712"/>
      <c r="NKX2" s="1712"/>
      <c r="NKY2" s="1712"/>
      <c r="NKZ2" s="1712"/>
      <c r="NLA2" s="1712"/>
      <c r="NLB2" s="1712"/>
      <c r="NLC2" s="1712"/>
      <c r="NLD2" s="1712"/>
      <c r="NLE2" s="1712"/>
      <c r="NLF2" s="1712"/>
      <c r="NLG2" s="1712"/>
      <c r="NLH2" s="1712"/>
      <c r="NLI2" s="1712"/>
      <c r="NLJ2" s="1712"/>
      <c r="NLK2" s="1712"/>
      <c r="NLL2" s="1712"/>
      <c r="NLM2" s="1712"/>
      <c r="NLN2" s="1712"/>
      <c r="NLO2" s="1712"/>
      <c r="NLP2" s="1712"/>
      <c r="NLQ2" s="1712"/>
      <c r="NLR2" s="1712"/>
      <c r="NLS2" s="1712"/>
      <c r="NLT2" s="1712"/>
      <c r="NLU2" s="1712"/>
      <c r="NLV2" s="1712"/>
      <c r="NLW2" s="1712"/>
      <c r="NLX2" s="1712"/>
      <c r="NLY2" s="1712"/>
      <c r="NLZ2" s="1712"/>
      <c r="NMA2" s="1712"/>
      <c r="NMB2" s="1712"/>
      <c r="NMC2" s="1712"/>
      <c r="NMD2" s="1712"/>
      <c r="NME2" s="1712"/>
      <c r="NMF2" s="1712"/>
      <c r="NMG2" s="1712"/>
      <c r="NMH2" s="1712"/>
      <c r="NMI2" s="1712"/>
      <c r="NMJ2" s="1712"/>
      <c r="NMK2" s="1712"/>
      <c r="NML2" s="1712"/>
      <c r="NMM2" s="1712"/>
      <c r="NMN2" s="1712"/>
      <c r="NMO2" s="1712"/>
      <c r="NMP2" s="1712"/>
      <c r="NMQ2" s="1712"/>
      <c r="NMR2" s="1712"/>
      <c r="NMS2" s="1712"/>
      <c r="NMT2" s="1712"/>
      <c r="NMU2" s="1712"/>
      <c r="NMV2" s="1712"/>
      <c r="NMW2" s="1712"/>
      <c r="NMX2" s="1712"/>
      <c r="NMY2" s="1712"/>
      <c r="NMZ2" s="1712"/>
      <c r="NNA2" s="1712"/>
      <c r="NNB2" s="1712"/>
      <c r="NNC2" s="1712"/>
      <c r="NND2" s="1712"/>
      <c r="NNE2" s="1712"/>
      <c r="NNF2" s="1712"/>
      <c r="NNG2" s="1712"/>
      <c r="NNH2" s="1712"/>
      <c r="NNI2" s="1712"/>
      <c r="NNJ2" s="1712"/>
      <c r="NNK2" s="1712"/>
      <c r="NNL2" s="1712"/>
      <c r="NNM2" s="1712"/>
      <c r="NNN2" s="1712"/>
      <c r="NNO2" s="1712"/>
      <c r="NNP2" s="1712"/>
      <c r="NNQ2" s="1712"/>
      <c r="NNR2" s="1712"/>
      <c r="NNS2" s="1712"/>
      <c r="NNT2" s="1712"/>
      <c r="NNU2" s="1712"/>
      <c r="NNV2" s="1712"/>
      <c r="NNW2" s="1712"/>
      <c r="NNX2" s="1712"/>
      <c r="NNY2" s="1712"/>
      <c r="NNZ2" s="1712"/>
      <c r="NOA2" s="1712"/>
      <c r="NOB2" s="1712"/>
      <c r="NOC2" s="1712"/>
      <c r="NOD2" s="1712"/>
      <c r="NOE2" s="1712"/>
      <c r="NOF2" s="1712"/>
      <c r="NOG2" s="1712"/>
      <c r="NOH2" s="1712"/>
      <c r="NOI2" s="1712"/>
      <c r="NOJ2" s="1712"/>
      <c r="NOK2" s="1712"/>
      <c r="NOL2" s="1712"/>
      <c r="NOM2" s="1712"/>
      <c r="NON2" s="1712"/>
      <c r="NOO2" s="1712"/>
      <c r="NOP2" s="1712"/>
      <c r="NOQ2" s="1712"/>
      <c r="NOR2" s="1712"/>
      <c r="NOS2" s="1712"/>
      <c r="NOT2" s="1712"/>
      <c r="NOU2" s="1712"/>
      <c r="NOV2" s="1712"/>
      <c r="NOW2" s="1712"/>
      <c r="NOX2" s="1712"/>
      <c r="NOY2" s="1712"/>
      <c r="NOZ2" s="1712"/>
      <c r="NPA2" s="1712"/>
      <c r="NPB2" s="1712"/>
      <c r="NPC2" s="1712"/>
      <c r="NPD2" s="1712"/>
      <c r="NPE2" s="1712"/>
      <c r="NPF2" s="1712"/>
      <c r="NPG2" s="1712"/>
      <c r="NPH2" s="1712"/>
      <c r="NPI2" s="1712"/>
      <c r="NPJ2" s="1712"/>
      <c r="NPK2" s="1712"/>
      <c r="NPL2" s="1712"/>
      <c r="NPM2" s="1712"/>
      <c r="NPN2" s="1712"/>
      <c r="NPO2" s="1712"/>
      <c r="NPP2" s="1712"/>
      <c r="NPQ2" s="1712"/>
      <c r="NPR2" s="1712"/>
      <c r="NPS2" s="1712"/>
      <c r="NPT2" s="1712"/>
      <c r="NPU2" s="1712"/>
      <c r="NPV2" s="1712"/>
      <c r="NPW2" s="1712"/>
      <c r="NPX2" s="1712"/>
      <c r="NPY2" s="1712"/>
      <c r="NPZ2" s="1712"/>
      <c r="NQA2" s="1712"/>
      <c r="NQB2" s="1712"/>
      <c r="NQC2" s="1712"/>
      <c r="NQD2" s="1712"/>
      <c r="NQE2" s="1712"/>
      <c r="NQF2" s="1712"/>
      <c r="NQG2" s="1712"/>
      <c r="NQH2" s="1712"/>
      <c r="NQI2" s="1712"/>
      <c r="NQJ2" s="1712"/>
      <c r="NQK2" s="1712"/>
      <c r="NQL2" s="1712"/>
      <c r="NQM2" s="1712"/>
      <c r="NQN2" s="1712"/>
      <c r="NQO2" s="1712"/>
      <c r="NQP2" s="1712"/>
      <c r="NQQ2" s="1712"/>
      <c r="NQR2" s="1712"/>
      <c r="NQS2" s="1712"/>
      <c r="NQT2" s="1712"/>
      <c r="NQU2" s="1712"/>
      <c r="NQV2" s="1712"/>
      <c r="NQW2" s="1712"/>
      <c r="NQX2" s="1712"/>
      <c r="NQY2" s="1712"/>
      <c r="NQZ2" s="1712"/>
      <c r="NRA2" s="1712"/>
      <c r="NRB2" s="1712"/>
      <c r="NRC2" s="1712"/>
      <c r="NRD2" s="1712"/>
      <c r="NRE2" s="1712"/>
      <c r="NRF2" s="1712"/>
      <c r="NRG2" s="1712"/>
      <c r="NRH2" s="1712"/>
      <c r="NRI2" s="1712"/>
      <c r="NRJ2" s="1712"/>
      <c r="NRK2" s="1712"/>
      <c r="NRL2" s="1712"/>
      <c r="NRM2" s="1712"/>
      <c r="NRN2" s="1712"/>
      <c r="NRO2" s="1712"/>
      <c r="NRP2" s="1712"/>
      <c r="NRQ2" s="1712"/>
      <c r="NRR2" s="1712"/>
      <c r="NRS2" s="1712"/>
      <c r="NRT2" s="1712"/>
      <c r="NRU2" s="1712"/>
      <c r="NRV2" s="1712"/>
      <c r="NRW2" s="1712"/>
      <c r="NRX2" s="1712"/>
      <c r="NRY2" s="1712"/>
      <c r="NRZ2" s="1712"/>
      <c r="NSA2" s="1712"/>
      <c r="NSB2" s="1712"/>
      <c r="NSC2" s="1712"/>
      <c r="NSD2" s="1712"/>
      <c r="NSE2" s="1712"/>
      <c r="NSF2" s="1712"/>
      <c r="NSG2" s="1712"/>
      <c r="NSH2" s="1712"/>
      <c r="NSI2" s="1712"/>
      <c r="NSJ2" s="1712"/>
      <c r="NSK2" s="1712"/>
      <c r="NSL2" s="1712"/>
      <c r="NSM2" s="1712"/>
      <c r="NSN2" s="1712"/>
      <c r="NSO2" s="1712"/>
      <c r="NSP2" s="1712"/>
      <c r="NSQ2" s="1712"/>
      <c r="NSR2" s="1712"/>
      <c r="NSS2" s="1712"/>
      <c r="NST2" s="1712"/>
      <c r="NSU2" s="1712"/>
      <c r="NSV2" s="1712"/>
      <c r="NSW2" s="1712"/>
      <c r="NSX2" s="1712"/>
      <c r="NSY2" s="1712"/>
      <c r="NSZ2" s="1712"/>
      <c r="NTA2" s="1712"/>
      <c r="NTB2" s="1712"/>
      <c r="NTC2" s="1712"/>
      <c r="NTD2" s="1712"/>
      <c r="NTE2" s="1712"/>
      <c r="NTF2" s="1712"/>
      <c r="NTG2" s="1712"/>
      <c r="NTH2" s="1712"/>
      <c r="NTI2" s="1712"/>
      <c r="NTJ2" s="1712"/>
      <c r="NTK2" s="1712"/>
      <c r="NTL2" s="1712"/>
      <c r="NTM2" s="1712"/>
      <c r="NTN2" s="1712"/>
      <c r="NTO2" s="1712"/>
      <c r="NTP2" s="1712"/>
      <c r="NTQ2" s="1712"/>
      <c r="NTR2" s="1712"/>
      <c r="NTS2" s="1712"/>
      <c r="NTT2" s="1712"/>
      <c r="NTU2" s="1712"/>
      <c r="NTV2" s="1712"/>
      <c r="NTW2" s="1712"/>
      <c r="NTX2" s="1712"/>
      <c r="NTY2" s="1712"/>
      <c r="NTZ2" s="1712"/>
      <c r="NUA2" s="1712"/>
      <c r="NUB2" s="1712"/>
      <c r="NUC2" s="1712"/>
      <c r="NUD2" s="1712"/>
      <c r="NUE2" s="1712"/>
      <c r="NUF2" s="1712"/>
      <c r="NUG2" s="1712"/>
      <c r="NUH2" s="1712"/>
      <c r="NUI2" s="1712"/>
      <c r="NUJ2" s="1712"/>
      <c r="NUK2" s="1712"/>
      <c r="NUL2" s="1712"/>
      <c r="NUM2" s="1712"/>
      <c r="NUN2" s="1712"/>
      <c r="NUO2" s="1712"/>
      <c r="NUP2" s="1712"/>
      <c r="NUQ2" s="1712"/>
      <c r="NUR2" s="1712"/>
      <c r="NUS2" s="1712"/>
      <c r="NUT2" s="1712"/>
      <c r="NUU2" s="1712"/>
      <c r="NUV2" s="1712"/>
      <c r="NUW2" s="1712"/>
      <c r="NUX2" s="1712"/>
      <c r="NUY2" s="1712"/>
      <c r="NUZ2" s="1712"/>
      <c r="NVA2" s="1712"/>
      <c r="NVB2" s="1712"/>
      <c r="NVC2" s="1712"/>
      <c r="NVD2" s="1712"/>
      <c r="NVE2" s="1712"/>
      <c r="NVF2" s="1712"/>
      <c r="NVG2" s="1712"/>
      <c r="NVH2" s="1712"/>
      <c r="NVI2" s="1712"/>
      <c r="NVJ2" s="1712"/>
      <c r="NVK2" s="1712"/>
      <c r="NVL2" s="1712"/>
      <c r="NVM2" s="1712"/>
      <c r="NVN2" s="1712"/>
      <c r="NVO2" s="1712"/>
      <c r="NVP2" s="1712"/>
      <c r="NVQ2" s="1712"/>
      <c r="NVR2" s="1712"/>
      <c r="NVS2" s="1712"/>
      <c r="NVT2" s="1712"/>
      <c r="NVU2" s="1712"/>
      <c r="NVV2" s="1712"/>
      <c r="NVW2" s="1712"/>
      <c r="NVX2" s="1712"/>
      <c r="NVY2" s="1712"/>
      <c r="NVZ2" s="1712"/>
      <c r="NWA2" s="1712"/>
      <c r="NWB2" s="1712"/>
      <c r="NWC2" s="1712"/>
      <c r="NWD2" s="1712"/>
      <c r="NWE2" s="1712"/>
      <c r="NWF2" s="1712"/>
      <c r="NWG2" s="1712"/>
      <c r="NWH2" s="1712"/>
      <c r="NWI2" s="1712"/>
      <c r="NWJ2" s="1712"/>
      <c r="NWK2" s="1712"/>
      <c r="NWL2" s="1712"/>
      <c r="NWM2" s="1712"/>
      <c r="NWN2" s="1712"/>
      <c r="NWO2" s="1712"/>
      <c r="NWP2" s="1712"/>
      <c r="NWQ2" s="1712"/>
      <c r="NWR2" s="1712"/>
      <c r="NWS2" s="1712"/>
      <c r="NWT2" s="1712"/>
      <c r="NWU2" s="1712"/>
      <c r="NWV2" s="1712"/>
      <c r="NWW2" s="1712"/>
      <c r="NWX2" s="1712"/>
      <c r="NWY2" s="1712"/>
      <c r="NWZ2" s="1712"/>
      <c r="NXA2" s="1712"/>
      <c r="NXB2" s="1712"/>
      <c r="NXC2" s="1712"/>
      <c r="NXD2" s="1712"/>
      <c r="NXE2" s="1712"/>
      <c r="NXF2" s="1712"/>
      <c r="NXG2" s="1712"/>
      <c r="NXH2" s="1712"/>
      <c r="NXI2" s="1712"/>
      <c r="NXJ2" s="1712"/>
      <c r="NXK2" s="1712"/>
      <c r="NXL2" s="1712"/>
      <c r="NXM2" s="1712"/>
      <c r="NXN2" s="1712"/>
      <c r="NXO2" s="1712"/>
      <c r="NXP2" s="1712"/>
      <c r="NXQ2" s="1712"/>
      <c r="NXR2" s="1712"/>
      <c r="NXS2" s="1712"/>
      <c r="NXT2" s="1712"/>
      <c r="NXU2" s="1712"/>
      <c r="NXV2" s="1712"/>
      <c r="NXW2" s="1712"/>
      <c r="NXX2" s="1712"/>
      <c r="NXY2" s="1712"/>
      <c r="NXZ2" s="1712"/>
      <c r="NYA2" s="1712"/>
      <c r="NYB2" s="1712"/>
      <c r="NYC2" s="1712"/>
      <c r="NYD2" s="1712"/>
      <c r="NYE2" s="1712"/>
      <c r="NYF2" s="1712"/>
      <c r="NYG2" s="1712"/>
      <c r="NYH2" s="1712"/>
      <c r="NYI2" s="1712"/>
      <c r="NYJ2" s="1712"/>
      <c r="NYK2" s="1712"/>
      <c r="NYL2" s="1712"/>
      <c r="NYM2" s="1712"/>
      <c r="NYN2" s="1712"/>
      <c r="NYO2" s="1712"/>
      <c r="NYP2" s="1712"/>
      <c r="NYQ2" s="1712"/>
      <c r="NYR2" s="1712"/>
      <c r="NYS2" s="1712"/>
      <c r="NYT2" s="1712"/>
      <c r="NYU2" s="1712"/>
      <c r="NYV2" s="1712"/>
      <c r="NYW2" s="1712"/>
      <c r="NYX2" s="1712"/>
      <c r="NYY2" s="1712"/>
      <c r="NYZ2" s="1712"/>
      <c r="NZA2" s="1712"/>
      <c r="NZB2" s="1712"/>
      <c r="NZC2" s="1712"/>
      <c r="NZD2" s="1712"/>
      <c r="NZE2" s="1712"/>
      <c r="NZF2" s="1712"/>
      <c r="NZG2" s="1712"/>
      <c r="NZH2" s="1712"/>
      <c r="NZI2" s="1712"/>
      <c r="NZJ2" s="1712"/>
      <c r="NZK2" s="1712"/>
      <c r="NZL2" s="1712"/>
      <c r="NZM2" s="1712"/>
      <c r="NZN2" s="1712"/>
      <c r="NZO2" s="1712"/>
      <c r="NZP2" s="1712"/>
      <c r="NZQ2" s="1712"/>
      <c r="NZR2" s="1712"/>
      <c r="NZS2" s="1712"/>
      <c r="NZT2" s="1712"/>
      <c r="NZU2" s="1712"/>
      <c r="NZV2" s="1712"/>
      <c r="NZW2" s="1712"/>
      <c r="NZX2" s="1712"/>
      <c r="NZY2" s="1712"/>
      <c r="NZZ2" s="1712"/>
      <c r="OAA2" s="1712"/>
      <c r="OAB2" s="1712"/>
      <c r="OAC2" s="1712"/>
      <c r="OAD2" s="1712"/>
      <c r="OAE2" s="1712"/>
      <c r="OAF2" s="1712"/>
      <c r="OAG2" s="1712"/>
      <c r="OAH2" s="1712"/>
      <c r="OAI2" s="1712"/>
      <c r="OAJ2" s="1712"/>
      <c r="OAK2" s="1712"/>
      <c r="OAL2" s="1712"/>
      <c r="OAM2" s="1712"/>
      <c r="OAN2" s="1712"/>
      <c r="OAO2" s="1712"/>
      <c r="OAP2" s="1712"/>
      <c r="OAQ2" s="1712"/>
      <c r="OAR2" s="1712"/>
      <c r="OAS2" s="1712"/>
      <c r="OAT2" s="1712"/>
      <c r="OAU2" s="1712"/>
      <c r="OAV2" s="1712"/>
      <c r="OAW2" s="1712"/>
      <c r="OAX2" s="1712"/>
      <c r="OAY2" s="1712"/>
      <c r="OAZ2" s="1712"/>
      <c r="OBA2" s="1712"/>
      <c r="OBB2" s="1712"/>
      <c r="OBC2" s="1712"/>
      <c r="OBD2" s="1712"/>
      <c r="OBE2" s="1712"/>
      <c r="OBF2" s="1712"/>
      <c r="OBG2" s="1712"/>
      <c r="OBH2" s="1712"/>
      <c r="OBI2" s="1712"/>
      <c r="OBJ2" s="1712"/>
      <c r="OBK2" s="1712"/>
      <c r="OBL2" s="1712"/>
      <c r="OBM2" s="1712"/>
      <c r="OBN2" s="1712"/>
      <c r="OBO2" s="1712"/>
      <c r="OBP2" s="1712"/>
      <c r="OBQ2" s="1712"/>
      <c r="OBR2" s="1712"/>
      <c r="OBS2" s="1712"/>
      <c r="OBT2" s="1712"/>
      <c r="OBU2" s="1712"/>
      <c r="OBV2" s="1712"/>
      <c r="OBW2" s="1712"/>
      <c r="OBX2" s="1712"/>
      <c r="OBY2" s="1712"/>
      <c r="OBZ2" s="1712"/>
      <c r="OCA2" s="1712"/>
      <c r="OCB2" s="1712"/>
      <c r="OCC2" s="1712"/>
      <c r="OCD2" s="1712"/>
      <c r="OCE2" s="1712"/>
      <c r="OCF2" s="1712"/>
      <c r="OCG2" s="1712"/>
      <c r="OCH2" s="1712"/>
      <c r="OCI2" s="1712"/>
      <c r="OCJ2" s="1712"/>
      <c r="OCK2" s="1712"/>
      <c r="OCL2" s="1712"/>
      <c r="OCM2" s="1712"/>
      <c r="OCN2" s="1712"/>
      <c r="OCO2" s="1712"/>
      <c r="OCP2" s="1712"/>
      <c r="OCQ2" s="1712"/>
      <c r="OCR2" s="1712"/>
      <c r="OCS2" s="1712"/>
      <c r="OCT2" s="1712"/>
      <c r="OCU2" s="1712"/>
      <c r="OCV2" s="1712"/>
      <c r="OCW2" s="1712"/>
      <c r="OCX2" s="1712"/>
      <c r="OCY2" s="1712"/>
      <c r="OCZ2" s="1712"/>
      <c r="ODA2" s="1712"/>
      <c r="ODB2" s="1712"/>
      <c r="ODC2" s="1712"/>
      <c r="ODD2" s="1712"/>
      <c r="ODE2" s="1712"/>
      <c r="ODF2" s="1712"/>
      <c r="ODG2" s="1712"/>
      <c r="ODH2" s="1712"/>
      <c r="ODI2" s="1712"/>
      <c r="ODJ2" s="1712"/>
      <c r="ODK2" s="1712"/>
      <c r="ODL2" s="1712"/>
      <c r="ODM2" s="1712"/>
      <c r="ODN2" s="1712"/>
      <c r="ODO2" s="1712"/>
      <c r="ODP2" s="1712"/>
      <c r="ODQ2" s="1712"/>
      <c r="ODR2" s="1712"/>
      <c r="ODS2" s="1712"/>
      <c r="ODT2" s="1712"/>
      <c r="ODU2" s="1712"/>
      <c r="ODV2" s="1712"/>
      <c r="ODW2" s="1712"/>
      <c r="ODX2" s="1712"/>
      <c r="ODY2" s="1712"/>
      <c r="ODZ2" s="1712"/>
      <c r="OEA2" s="1712"/>
      <c r="OEB2" s="1712"/>
      <c r="OEC2" s="1712"/>
      <c r="OED2" s="1712"/>
      <c r="OEE2" s="1712"/>
      <c r="OEF2" s="1712"/>
      <c r="OEG2" s="1712"/>
      <c r="OEH2" s="1712"/>
      <c r="OEI2" s="1712"/>
      <c r="OEJ2" s="1712"/>
      <c r="OEK2" s="1712"/>
      <c r="OEL2" s="1712"/>
      <c r="OEM2" s="1712"/>
      <c r="OEN2" s="1712"/>
      <c r="OEO2" s="1712"/>
      <c r="OEP2" s="1712"/>
      <c r="OEQ2" s="1712"/>
      <c r="OER2" s="1712"/>
      <c r="OES2" s="1712"/>
      <c r="OET2" s="1712"/>
      <c r="OEU2" s="1712"/>
      <c r="OEV2" s="1712"/>
      <c r="OEW2" s="1712"/>
      <c r="OEX2" s="1712"/>
      <c r="OEY2" s="1712"/>
      <c r="OEZ2" s="1712"/>
      <c r="OFA2" s="1712"/>
      <c r="OFB2" s="1712"/>
      <c r="OFC2" s="1712"/>
      <c r="OFD2" s="1712"/>
      <c r="OFE2" s="1712"/>
      <c r="OFF2" s="1712"/>
      <c r="OFG2" s="1712"/>
      <c r="OFH2" s="1712"/>
      <c r="OFI2" s="1712"/>
      <c r="OFJ2" s="1712"/>
      <c r="OFK2" s="1712"/>
      <c r="OFL2" s="1712"/>
      <c r="OFM2" s="1712"/>
      <c r="OFN2" s="1712"/>
      <c r="OFO2" s="1712"/>
      <c r="OFP2" s="1712"/>
      <c r="OFQ2" s="1712"/>
      <c r="OFR2" s="1712"/>
      <c r="OFS2" s="1712"/>
      <c r="OFT2" s="1712"/>
      <c r="OFU2" s="1712"/>
      <c r="OFV2" s="1712"/>
      <c r="OFW2" s="1712"/>
      <c r="OFX2" s="1712"/>
      <c r="OFY2" s="1712"/>
      <c r="OFZ2" s="1712"/>
      <c r="OGA2" s="1712"/>
      <c r="OGB2" s="1712"/>
      <c r="OGC2" s="1712"/>
      <c r="OGD2" s="1712"/>
      <c r="OGE2" s="1712"/>
      <c r="OGF2" s="1712"/>
      <c r="OGG2" s="1712"/>
      <c r="OGH2" s="1712"/>
      <c r="OGI2" s="1712"/>
      <c r="OGJ2" s="1712"/>
      <c r="OGK2" s="1712"/>
      <c r="OGL2" s="1712"/>
      <c r="OGM2" s="1712"/>
      <c r="OGN2" s="1712"/>
      <c r="OGO2" s="1712"/>
      <c r="OGP2" s="1712"/>
      <c r="OGQ2" s="1712"/>
      <c r="OGR2" s="1712"/>
      <c r="OGS2" s="1712"/>
      <c r="OGT2" s="1712"/>
      <c r="OGU2" s="1712"/>
      <c r="OGV2" s="1712"/>
      <c r="OGW2" s="1712"/>
      <c r="OGX2" s="1712"/>
      <c r="OGY2" s="1712"/>
      <c r="OGZ2" s="1712"/>
      <c r="OHA2" s="1712"/>
      <c r="OHB2" s="1712"/>
      <c r="OHC2" s="1712"/>
      <c r="OHD2" s="1712"/>
      <c r="OHE2" s="1712"/>
      <c r="OHF2" s="1712"/>
      <c r="OHG2" s="1712"/>
      <c r="OHH2" s="1712"/>
      <c r="OHI2" s="1712"/>
      <c r="OHJ2" s="1712"/>
      <c r="OHK2" s="1712"/>
      <c r="OHL2" s="1712"/>
      <c r="OHM2" s="1712"/>
      <c r="OHN2" s="1712"/>
      <c r="OHO2" s="1712"/>
      <c r="OHP2" s="1712"/>
      <c r="OHQ2" s="1712"/>
      <c r="OHR2" s="1712"/>
      <c r="OHS2" s="1712"/>
      <c r="OHT2" s="1712"/>
      <c r="OHU2" s="1712"/>
      <c r="OHV2" s="1712"/>
      <c r="OHW2" s="1712"/>
      <c r="OHX2" s="1712"/>
      <c r="OHY2" s="1712"/>
      <c r="OHZ2" s="1712"/>
      <c r="OIA2" s="1712"/>
      <c r="OIB2" s="1712"/>
      <c r="OIC2" s="1712"/>
      <c r="OID2" s="1712"/>
      <c r="OIE2" s="1712"/>
      <c r="OIF2" s="1712"/>
      <c r="OIG2" s="1712"/>
      <c r="OIH2" s="1712"/>
      <c r="OII2" s="1712"/>
      <c r="OIJ2" s="1712"/>
      <c r="OIK2" s="1712"/>
      <c r="OIL2" s="1712"/>
      <c r="OIM2" s="1712"/>
      <c r="OIN2" s="1712"/>
      <c r="OIO2" s="1712"/>
      <c r="OIP2" s="1712"/>
      <c r="OIQ2" s="1712"/>
      <c r="OIR2" s="1712"/>
      <c r="OIS2" s="1712"/>
      <c r="OIT2" s="1712"/>
      <c r="OIU2" s="1712"/>
      <c r="OIV2" s="1712"/>
      <c r="OIW2" s="1712"/>
      <c r="OIX2" s="1712"/>
      <c r="OIY2" s="1712"/>
      <c r="OIZ2" s="1712"/>
      <c r="OJA2" s="1712"/>
      <c r="OJB2" s="1712"/>
      <c r="OJC2" s="1712"/>
      <c r="OJD2" s="1712"/>
      <c r="OJE2" s="1712"/>
      <c r="OJF2" s="1712"/>
      <c r="OJG2" s="1712"/>
      <c r="OJH2" s="1712"/>
      <c r="OJI2" s="1712"/>
      <c r="OJJ2" s="1712"/>
      <c r="OJK2" s="1712"/>
      <c r="OJL2" s="1712"/>
      <c r="OJM2" s="1712"/>
      <c r="OJN2" s="1712"/>
      <c r="OJO2" s="1712"/>
      <c r="OJP2" s="1712"/>
      <c r="OJQ2" s="1712"/>
      <c r="OJR2" s="1712"/>
      <c r="OJS2" s="1712"/>
      <c r="OJT2" s="1712"/>
      <c r="OJU2" s="1712"/>
      <c r="OJV2" s="1712"/>
      <c r="OJW2" s="1712"/>
      <c r="OJX2" s="1712"/>
      <c r="OJY2" s="1712"/>
      <c r="OJZ2" s="1712"/>
      <c r="OKA2" s="1712"/>
      <c r="OKB2" s="1712"/>
      <c r="OKC2" s="1712"/>
      <c r="OKD2" s="1712"/>
      <c r="OKE2" s="1712"/>
      <c r="OKF2" s="1712"/>
      <c r="OKG2" s="1712"/>
      <c r="OKH2" s="1712"/>
      <c r="OKI2" s="1712"/>
      <c r="OKJ2" s="1712"/>
      <c r="OKK2" s="1712"/>
      <c r="OKL2" s="1712"/>
      <c r="OKM2" s="1712"/>
      <c r="OKN2" s="1712"/>
      <c r="OKO2" s="1712"/>
      <c r="OKP2" s="1712"/>
      <c r="OKQ2" s="1712"/>
      <c r="OKR2" s="1712"/>
      <c r="OKS2" s="1712"/>
      <c r="OKT2" s="1712"/>
      <c r="OKU2" s="1712"/>
      <c r="OKV2" s="1712"/>
      <c r="OKW2" s="1712"/>
      <c r="OKX2" s="1712"/>
      <c r="OKY2" s="1712"/>
      <c r="OKZ2" s="1712"/>
      <c r="OLA2" s="1712"/>
      <c r="OLB2" s="1712"/>
      <c r="OLC2" s="1712"/>
      <c r="OLD2" s="1712"/>
      <c r="OLE2" s="1712"/>
      <c r="OLF2" s="1712"/>
      <c r="OLG2" s="1712"/>
      <c r="OLH2" s="1712"/>
      <c r="OLI2" s="1712"/>
      <c r="OLJ2" s="1712"/>
      <c r="OLK2" s="1712"/>
      <c r="OLL2" s="1712"/>
      <c r="OLM2" s="1712"/>
      <c r="OLN2" s="1712"/>
      <c r="OLO2" s="1712"/>
      <c r="OLP2" s="1712"/>
      <c r="OLQ2" s="1712"/>
      <c r="OLR2" s="1712"/>
      <c r="OLS2" s="1712"/>
      <c r="OLT2" s="1712"/>
      <c r="OLU2" s="1712"/>
      <c r="OLV2" s="1712"/>
      <c r="OLW2" s="1712"/>
      <c r="OLX2" s="1712"/>
      <c r="OLY2" s="1712"/>
      <c r="OLZ2" s="1712"/>
      <c r="OMA2" s="1712"/>
      <c r="OMB2" s="1712"/>
      <c r="OMC2" s="1712"/>
      <c r="OMD2" s="1712"/>
      <c r="OME2" s="1712"/>
      <c r="OMF2" s="1712"/>
      <c r="OMG2" s="1712"/>
      <c r="OMH2" s="1712"/>
      <c r="OMI2" s="1712"/>
      <c r="OMJ2" s="1712"/>
      <c r="OMK2" s="1712"/>
      <c r="OML2" s="1712"/>
      <c r="OMM2" s="1712"/>
      <c r="OMN2" s="1712"/>
      <c r="OMO2" s="1712"/>
      <c r="OMP2" s="1712"/>
      <c r="OMQ2" s="1712"/>
      <c r="OMR2" s="1712"/>
      <c r="OMS2" s="1712"/>
      <c r="OMT2" s="1712"/>
      <c r="OMU2" s="1712"/>
      <c r="OMV2" s="1712"/>
      <c r="OMW2" s="1712"/>
      <c r="OMX2" s="1712"/>
      <c r="OMY2" s="1712"/>
      <c r="OMZ2" s="1712"/>
      <c r="ONA2" s="1712"/>
      <c r="ONB2" s="1712"/>
      <c r="ONC2" s="1712"/>
      <c r="OND2" s="1712"/>
      <c r="ONE2" s="1712"/>
      <c r="ONF2" s="1712"/>
      <c r="ONG2" s="1712"/>
      <c r="ONH2" s="1712"/>
      <c r="ONI2" s="1712"/>
      <c r="ONJ2" s="1712"/>
      <c r="ONK2" s="1712"/>
      <c r="ONL2" s="1712"/>
      <c r="ONM2" s="1712"/>
      <c r="ONN2" s="1712"/>
      <c r="ONO2" s="1712"/>
      <c r="ONP2" s="1712"/>
      <c r="ONQ2" s="1712"/>
      <c r="ONR2" s="1712"/>
      <c r="ONS2" s="1712"/>
      <c r="ONT2" s="1712"/>
      <c r="ONU2" s="1712"/>
      <c r="ONV2" s="1712"/>
      <c r="ONW2" s="1712"/>
      <c r="ONX2" s="1712"/>
      <c r="ONY2" s="1712"/>
      <c r="ONZ2" s="1712"/>
      <c r="OOA2" s="1712"/>
      <c r="OOB2" s="1712"/>
      <c r="OOC2" s="1712"/>
      <c r="OOD2" s="1712"/>
      <c r="OOE2" s="1712"/>
      <c r="OOF2" s="1712"/>
      <c r="OOG2" s="1712"/>
      <c r="OOH2" s="1712"/>
      <c r="OOI2" s="1712"/>
      <c r="OOJ2" s="1712"/>
      <c r="OOK2" s="1712"/>
      <c r="OOL2" s="1712"/>
      <c r="OOM2" s="1712"/>
      <c r="OON2" s="1712"/>
      <c r="OOO2" s="1712"/>
      <c r="OOP2" s="1712"/>
      <c r="OOQ2" s="1712"/>
      <c r="OOR2" s="1712"/>
      <c r="OOS2" s="1712"/>
      <c r="OOT2" s="1712"/>
      <c r="OOU2" s="1712"/>
      <c r="OOV2" s="1712"/>
      <c r="OOW2" s="1712"/>
      <c r="OOX2" s="1712"/>
      <c r="OOY2" s="1712"/>
      <c r="OOZ2" s="1712"/>
      <c r="OPA2" s="1712"/>
      <c r="OPB2" s="1712"/>
      <c r="OPC2" s="1712"/>
      <c r="OPD2" s="1712"/>
      <c r="OPE2" s="1712"/>
      <c r="OPF2" s="1712"/>
      <c r="OPG2" s="1712"/>
      <c r="OPH2" s="1712"/>
      <c r="OPI2" s="1712"/>
      <c r="OPJ2" s="1712"/>
      <c r="OPK2" s="1712"/>
      <c r="OPL2" s="1712"/>
      <c r="OPM2" s="1712"/>
      <c r="OPN2" s="1712"/>
      <c r="OPO2" s="1712"/>
      <c r="OPP2" s="1712"/>
      <c r="OPQ2" s="1712"/>
      <c r="OPR2" s="1712"/>
      <c r="OPS2" s="1712"/>
      <c r="OPT2" s="1712"/>
      <c r="OPU2" s="1712"/>
      <c r="OPV2" s="1712"/>
      <c r="OPW2" s="1712"/>
      <c r="OPX2" s="1712"/>
      <c r="OPY2" s="1712"/>
      <c r="OPZ2" s="1712"/>
      <c r="OQA2" s="1712"/>
      <c r="OQB2" s="1712"/>
      <c r="OQC2" s="1712"/>
      <c r="OQD2" s="1712"/>
      <c r="OQE2" s="1712"/>
      <c r="OQF2" s="1712"/>
      <c r="OQG2" s="1712"/>
      <c r="OQH2" s="1712"/>
      <c r="OQI2" s="1712"/>
      <c r="OQJ2" s="1712"/>
      <c r="OQK2" s="1712"/>
      <c r="OQL2" s="1712"/>
      <c r="OQM2" s="1712"/>
      <c r="OQN2" s="1712"/>
      <c r="OQO2" s="1712"/>
      <c r="OQP2" s="1712"/>
      <c r="OQQ2" s="1712"/>
      <c r="OQR2" s="1712"/>
      <c r="OQS2" s="1712"/>
      <c r="OQT2" s="1712"/>
      <c r="OQU2" s="1712"/>
      <c r="OQV2" s="1712"/>
      <c r="OQW2" s="1712"/>
      <c r="OQX2" s="1712"/>
      <c r="OQY2" s="1712"/>
      <c r="OQZ2" s="1712"/>
      <c r="ORA2" s="1712"/>
      <c r="ORB2" s="1712"/>
      <c r="ORC2" s="1712"/>
      <c r="ORD2" s="1712"/>
      <c r="ORE2" s="1712"/>
      <c r="ORF2" s="1712"/>
      <c r="ORG2" s="1712"/>
      <c r="ORH2" s="1712"/>
      <c r="ORI2" s="1712"/>
      <c r="ORJ2" s="1712"/>
      <c r="ORK2" s="1712"/>
      <c r="ORL2" s="1712"/>
      <c r="ORM2" s="1712"/>
      <c r="ORN2" s="1712"/>
      <c r="ORO2" s="1712"/>
      <c r="ORP2" s="1712"/>
      <c r="ORQ2" s="1712"/>
      <c r="ORR2" s="1712"/>
      <c r="ORS2" s="1712"/>
      <c r="ORT2" s="1712"/>
      <c r="ORU2" s="1712"/>
      <c r="ORV2" s="1712"/>
      <c r="ORW2" s="1712"/>
      <c r="ORX2" s="1712"/>
      <c r="ORY2" s="1712"/>
      <c r="ORZ2" s="1712"/>
      <c r="OSA2" s="1712"/>
      <c r="OSB2" s="1712"/>
      <c r="OSC2" s="1712"/>
      <c r="OSD2" s="1712"/>
      <c r="OSE2" s="1712"/>
      <c r="OSF2" s="1712"/>
      <c r="OSG2" s="1712"/>
      <c r="OSH2" s="1712"/>
      <c r="OSI2" s="1712"/>
      <c r="OSJ2" s="1712"/>
      <c r="OSK2" s="1712"/>
      <c r="OSL2" s="1712"/>
      <c r="OSM2" s="1712"/>
      <c r="OSN2" s="1712"/>
      <c r="OSO2" s="1712"/>
      <c r="OSP2" s="1712"/>
      <c r="OSQ2" s="1712"/>
      <c r="OSR2" s="1712"/>
      <c r="OSS2" s="1712"/>
      <c r="OST2" s="1712"/>
      <c r="OSU2" s="1712"/>
      <c r="OSV2" s="1712"/>
      <c r="OSW2" s="1712"/>
      <c r="OSX2" s="1712"/>
      <c r="OSY2" s="1712"/>
      <c r="OSZ2" s="1712"/>
      <c r="OTA2" s="1712"/>
      <c r="OTB2" s="1712"/>
      <c r="OTC2" s="1712"/>
      <c r="OTD2" s="1712"/>
      <c r="OTE2" s="1712"/>
      <c r="OTF2" s="1712"/>
      <c r="OTG2" s="1712"/>
      <c r="OTH2" s="1712"/>
      <c r="OTI2" s="1712"/>
      <c r="OTJ2" s="1712"/>
      <c r="OTK2" s="1712"/>
      <c r="OTL2" s="1712"/>
      <c r="OTM2" s="1712"/>
      <c r="OTN2" s="1712"/>
      <c r="OTO2" s="1712"/>
      <c r="OTP2" s="1712"/>
      <c r="OTQ2" s="1712"/>
      <c r="OTR2" s="1712"/>
      <c r="OTS2" s="1712"/>
      <c r="OTT2" s="1712"/>
      <c r="OTU2" s="1712"/>
      <c r="OTV2" s="1712"/>
      <c r="OTW2" s="1712"/>
      <c r="OTX2" s="1712"/>
      <c r="OTY2" s="1712"/>
      <c r="OTZ2" s="1712"/>
      <c r="OUA2" s="1712"/>
      <c r="OUB2" s="1712"/>
      <c r="OUC2" s="1712"/>
      <c r="OUD2" s="1712"/>
      <c r="OUE2" s="1712"/>
      <c r="OUF2" s="1712"/>
      <c r="OUG2" s="1712"/>
      <c r="OUH2" s="1712"/>
      <c r="OUI2" s="1712"/>
      <c r="OUJ2" s="1712"/>
      <c r="OUK2" s="1712"/>
      <c r="OUL2" s="1712"/>
      <c r="OUM2" s="1712"/>
      <c r="OUN2" s="1712"/>
      <c r="OUO2" s="1712"/>
      <c r="OUP2" s="1712"/>
      <c r="OUQ2" s="1712"/>
      <c r="OUR2" s="1712"/>
      <c r="OUS2" s="1712"/>
      <c r="OUT2" s="1712"/>
      <c r="OUU2" s="1712"/>
      <c r="OUV2" s="1712"/>
      <c r="OUW2" s="1712"/>
      <c r="OUX2" s="1712"/>
      <c r="OUY2" s="1712"/>
      <c r="OUZ2" s="1712"/>
      <c r="OVA2" s="1712"/>
      <c r="OVB2" s="1712"/>
      <c r="OVC2" s="1712"/>
      <c r="OVD2" s="1712"/>
      <c r="OVE2" s="1712"/>
      <c r="OVF2" s="1712"/>
      <c r="OVG2" s="1712"/>
      <c r="OVH2" s="1712"/>
      <c r="OVI2" s="1712"/>
      <c r="OVJ2" s="1712"/>
      <c r="OVK2" s="1712"/>
      <c r="OVL2" s="1712"/>
      <c r="OVM2" s="1712"/>
      <c r="OVN2" s="1712"/>
      <c r="OVO2" s="1712"/>
      <c r="OVP2" s="1712"/>
      <c r="OVQ2" s="1712"/>
      <c r="OVR2" s="1712"/>
      <c r="OVS2" s="1712"/>
      <c r="OVT2" s="1712"/>
      <c r="OVU2" s="1712"/>
      <c r="OVV2" s="1712"/>
      <c r="OVW2" s="1712"/>
      <c r="OVX2" s="1712"/>
      <c r="OVY2" s="1712"/>
      <c r="OVZ2" s="1712"/>
      <c r="OWA2" s="1712"/>
      <c r="OWB2" s="1712"/>
      <c r="OWC2" s="1712"/>
      <c r="OWD2" s="1712"/>
      <c r="OWE2" s="1712"/>
      <c r="OWF2" s="1712"/>
      <c r="OWG2" s="1712"/>
      <c r="OWH2" s="1712"/>
      <c r="OWI2" s="1712"/>
      <c r="OWJ2" s="1712"/>
      <c r="OWK2" s="1712"/>
      <c r="OWL2" s="1712"/>
      <c r="OWM2" s="1712"/>
      <c r="OWN2" s="1712"/>
      <c r="OWO2" s="1712"/>
      <c r="OWP2" s="1712"/>
      <c r="OWQ2" s="1712"/>
      <c r="OWR2" s="1712"/>
      <c r="OWS2" s="1712"/>
      <c r="OWT2" s="1712"/>
      <c r="OWU2" s="1712"/>
      <c r="OWV2" s="1712"/>
      <c r="OWW2" s="1712"/>
      <c r="OWX2" s="1712"/>
      <c r="OWY2" s="1712"/>
      <c r="OWZ2" s="1712"/>
      <c r="OXA2" s="1712"/>
      <c r="OXB2" s="1712"/>
      <c r="OXC2" s="1712"/>
      <c r="OXD2" s="1712"/>
      <c r="OXE2" s="1712"/>
      <c r="OXF2" s="1712"/>
      <c r="OXG2" s="1712"/>
      <c r="OXH2" s="1712"/>
      <c r="OXI2" s="1712"/>
      <c r="OXJ2" s="1712"/>
      <c r="OXK2" s="1712"/>
      <c r="OXL2" s="1712"/>
      <c r="OXM2" s="1712"/>
      <c r="OXN2" s="1712"/>
      <c r="OXO2" s="1712"/>
      <c r="OXP2" s="1712"/>
      <c r="OXQ2" s="1712"/>
      <c r="OXR2" s="1712"/>
      <c r="OXS2" s="1712"/>
      <c r="OXT2" s="1712"/>
      <c r="OXU2" s="1712"/>
      <c r="OXV2" s="1712"/>
      <c r="OXW2" s="1712"/>
      <c r="OXX2" s="1712"/>
      <c r="OXY2" s="1712"/>
      <c r="OXZ2" s="1712"/>
      <c r="OYA2" s="1712"/>
      <c r="OYB2" s="1712"/>
      <c r="OYC2" s="1712"/>
      <c r="OYD2" s="1712"/>
      <c r="OYE2" s="1712"/>
      <c r="OYF2" s="1712"/>
      <c r="OYG2" s="1712"/>
      <c r="OYH2" s="1712"/>
      <c r="OYI2" s="1712"/>
      <c r="OYJ2" s="1712"/>
      <c r="OYK2" s="1712"/>
      <c r="OYL2" s="1712"/>
      <c r="OYM2" s="1712"/>
      <c r="OYN2" s="1712"/>
      <c r="OYO2" s="1712"/>
      <c r="OYP2" s="1712"/>
      <c r="OYQ2" s="1712"/>
      <c r="OYR2" s="1712"/>
      <c r="OYS2" s="1712"/>
      <c r="OYT2" s="1712"/>
      <c r="OYU2" s="1712"/>
      <c r="OYV2" s="1712"/>
      <c r="OYW2" s="1712"/>
      <c r="OYX2" s="1712"/>
      <c r="OYY2" s="1712"/>
      <c r="OYZ2" s="1712"/>
      <c r="OZA2" s="1712"/>
      <c r="OZB2" s="1712"/>
      <c r="OZC2" s="1712"/>
      <c r="OZD2" s="1712"/>
      <c r="OZE2" s="1712"/>
      <c r="OZF2" s="1712"/>
      <c r="OZG2" s="1712"/>
      <c r="OZH2" s="1712"/>
      <c r="OZI2" s="1712"/>
      <c r="OZJ2" s="1712"/>
      <c r="OZK2" s="1712"/>
      <c r="OZL2" s="1712"/>
      <c r="OZM2" s="1712"/>
      <c r="OZN2" s="1712"/>
      <c r="OZO2" s="1712"/>
      <c r="OZP2" s="1712"/>
      <c r="OZQ2" s="1712"/>
      <c r="OZR2" s="1712"/>
      <c r="OZS2" s="1712"/>
      <c r="OZT2" s="1712"/>
      <c r="OZU2" s="1712"/>
      <c r="OZV2" s="1712"/>
      <c r="OZW2" s="1712"/>
      <c r="OZX2" s="1712"/>
      <c r="OZY2" s="1712"/>
      <c r="OZZ2" s="1712"/>
      <c r="PAA2" s="1712"/>
      <c r="PAB2" s="1712"/>
      <c r="PAC2" s="1712"/>
      <c r="PAD2" s="1712"/>
      <c r="PAE2" s="1712"/>
      <c r="PAF2" s="1712"/>
      <c r="PAG2" s="1712"/>
      <c r="PAH2" s="1712"/>
      <c r="PAI2" s="1712"/>
      <c r="PAJ2" s="1712"/>
      <c r="PAK2" s="1712"/>
      <c r="PAL2" s="1712"/>
      <c r="PAM2" s="1712"/>
      <c r="PAN2" s="1712"/>
      <c r="PAO2" s="1712"/>
      <c r="PAP2" s="1712"/>
      <c r="PAQ2" s="1712"/>
      <c r="PAR2" s="1712"/>
      <c r="PAS2" s="1712"/>
      <c r="PAT2" s="1712"/>
      <c r="PAU2" s="1712"/>
      <c r="PAV2" s="1712"/>
      <c r="PAW2" s="1712"/>
      <c r="PAX2" s="1712"/>
      <c r="PAY2" s="1712"/>
      <c r="PAZ2" s="1712"/>
      <c r="PBA2" s="1712"/>
      <c r="PBB2" s="1712"/>
      <c r="PBC2" s="1712"/>
      <c r="PBD2" s="1712"/>
      <c r="PBE2" s="1712"/>
      <c r="PBF2" s="1712"/>
      <c r="PBG2" s="1712"/>
      <c r="PBH2" s="1712"/>
      <c r="PBI2" s="1712"/>
      <c r="PBJ2" s="1712"/>
      <c r="PBK2" s="1712"/>
      <c r="PBL2" s="1712"/>
      <c r="PBM2" s="1712"/>
      <c r="PBN2" s="1712"/>
      <c r="PBO2" s="1712"/>
      <c r="PBP2" s="1712"/>
      <c r="PBQ2" s="1712"/>
      <c r="PBR2" s="1712"/>
      <c r="PBS2" s="1712"/>
      <c r="PBT2" s="1712"/>
      <c r="PBU2" s="1712"/>
      <c r="PBV2" s="1712"/>
      <c r="PBW2" s="1712"/>
      <c r="PBX2" s="1712"/>
      <c r="PBY2" s="1712"/>
      <c r="PBZ2" s="1712"/>
      <c r="PCA2" s="1712"/>
      <c r="PCB2" s="1712"/>
      <c r="PCC2" s="1712"/>
      <c r="PCD2" s="1712"/>
      <c r="PCE2" s="1712"/>
      <c r="PCF2" s="1712"/>
      <c r="PCG2" s="1712"/>
      <c r="PCH2" s="1712"/>
      <c r="PCI2" s="1712"/>
      <c r="PCJ2" s="1712"/>
      <c r="PCK2" s="1712"/>
      <c r="PCL2" s="1712"/>
      <c r="PCM2" s="1712"/>
      <c r="PCN2" s="1712"/>
      <c r="PCO2" s="1712"/>
      <c r="PCP2" s="1712"/>
      <c r="PCQ2" s="1712"/>
      <c r="PCR2" s="1712"/>
      <c r="PCS2" s="1712"/>
      <c r="PCT2" s="1712"/>
      <c r="PCU2" s="1712"/>
      <c r="PCV2" s="1712"/>
      <c r="PCW2" s="1712"/>
      <c r="PCX2" s="1712"/>
      <c r="PCY2" s="1712"/>
      <c r="PCZ2" s="1712"/>
      <c r="PDA2" s="1712"/>
      <c r="PDB2" s="1712"/>
      <c r="PDC2" s="1712"/>
      <c r="PDD2" s="1712"/>
      <c r="PDE2" s="1712"/>
      <c r="PDF2" s="1712"/>
      <c r="PDG2" s="1712"/>
      <c r="PDH2" s="1712"/>
      <c r="PDI2" s="1712"/>
      <c r="PDJ2" s="1712"/>
      <c r="PDK2" s="1712"/>
      <c r="PDL2" s="1712"/>
      <c r="PDM2" s="1712"/>
      <c r="PDN2" s="1712"/>
      <c r="PDO2" s="1712"/>
      <c r="PDP2" s="1712"/>
      <c r="PDQ2" s="1712"/>
      <c r="PDR2" s="1712"/>
      <c r="PDS2" s="1712"/>
      <c r="PDT2" s="1712"/>
      <c r="PDU2" s="1712"/>
      <c r="PDV2" s="1712"/>
      <c r="PDW2" s="1712"/>
      <c r="PDX2" s="1712"/>
      <c r="PDY2" s="1712"/>
      <c r="PDZ2" s="1712"/>
      <c r="PEA2" s="1712"/>
      <c r="PEB2" s="1712"/>
      <c r="PEC2" s="1712"/>
      <c r="PED2" s="1712"/>
      <c r="PEE2" s="1712"/>
      <c r="PEF2" s="1712"/>
      <c r="PEG2" s="1712"/>
      <c r="PEH2" s="1712"/>
      <c r="PEI2" s="1712"/>
      <c r="PEJ2" s="1712"/>
      <c r="PEK2" s="1712"/>
      <c r="PEL2" s="1712"/>
      <c r="PEM2" s="1712"/>
      <c r="PEN2" s="1712"/>
      <c r="PEO2" s="1712"/>
      <c r="PEP2" s="1712"/>
      <c r="PEQ2" s="1712"/>
      <c r="PER2" s="1712"/>
      <c r="PES2" s="1712"/>
      <c r="PET2" s="1712"/>
      <c r="PEU2" s="1712"/>
      <c r="PEV2" s="1712"/>
      <c r="PEW2" s="1712"/>
      <c r="PEX2" s="1712"/>
      <c r="PEY2" s="1712"/>
      <c r="PEZ2" s="1712"/>
      <c r="PFA2" s="1712"/>
      <c r="PFB2" s="1712"/>
      <c r="PFC2" s="1712"/>
      <c r="PFD2" s="1712"/>
      <c r="PFE2" s="1712"/>
      <c r="PFF2" s="1712"/>
      <c r="PFG2" s="1712"/>
      <c r="PFH2" s="1712"/>
      <c r="PFI2" s="1712"/>
      <c r="PFJ2" s="1712"/>
      <c r="PFK2" s="1712"/>
      <c r="PFL2" s="1712"/>
      <c r="PFM2" s="1712"/>
      <c r="PFN2" s="1712"/>
      <c r="PFO2" s="1712"/>
      <c r="PFP2" s="1712"/>
      <c r="PFQ2" s="1712"/>
      <c r="PFR2" s="1712"/>
      <c r="PFS2" s="1712"/>
      <c r="PFT2" s="1712"/>
      <c r="PFU2" s="1712"/>
      <c r="PFV2" s="1712"/>
      <c r="PFW2" s="1712"/>
      <c r="PFX2" s="1712"/>
      <c r="PFY2" s="1712"/>
      <c r="PFZ2" s="1712"/>
      <c r="PGA2" s="1712"/>
      <c r="PGB2" s="1712"/>
      <c r="PGC2" s="1712"/>
      <c r="PGD2" s="1712"/>
      <c r="PGE2" s="1712"/>
      <c r="PGF2" s="1712"/>
      <c r="PGG2" s="1712"/>
      <c r="PGH2" s="1712"/>
      <c r="PGI2" s="1712"/>
      <c r="PGJ2" s="1712"/>
      <c r="PGK2" s="1712"/>
      <c r="PGL2" s="1712"/>
      <c r="PGM2" s="1712"/>
      <c r="PGN2" s="1712"/>
      <c r="PGO2" s="1712"/>
      <c r="PGP2" s="1712"/>
      <c r="PGQ2" s="1712"/>
      <c r="PGR2" s="1712"/>
      <c r="PGS2" s="1712"/>
      <c r="PGT2" s="1712"/>
      <c r="PGU2" s="1712"/>
      <c r="PGV2" s="1712"/>
      <c r="PGW2" s="1712"/>
      <c r="PGX2" s="1712"/>
      <c r="PGY2" s="1712"/>
      <c r="PGZ2" s="1712"/>
      <c r="PHA2" s="1712"/>
      <c r="PHB2" s="1712"/>
      <c r="PHC2" s="1712"/>
      <c r="PHD2" s="1712"/>
      <c r="PHE2" s="1712"/>
      <c r="PHF2" s="1712"/>
      <c r="PHG2" s="1712"/>
      <c r="PHH2" s="1712"/>
      <c r="PHI2" s="1712"/>
      <c r="PHJ2" s="1712"/>
      <c r="PHK2" s="1712"/>
      <c r="PHL2" s="1712"/>
      <c r="PHM2" s="1712"/>
      <c r="PHN2" s="1712"/>
      <c r="PHO2" s="1712"/>
      <c r="PHP2" s="1712"/>
      <c r="PHQ2" s="1712"/>
      <c r="PHR2" s="1712"/>
      <c r="PHS2" s="1712"/>
      <c r="PHT2" s="1712"/>
      <c r="PHU2" s="1712"/>
      <c r="PHV2" s="1712"/>
      <c r="PHW2" s="1712"/>
      <c r="PHX2" s="1712"/>
      <c r="PHY2" s="1712"/>
      <c r="PHZ2" s="1712"/>
      <c r="PIA2" s="1712"/>
      <c r="PIB2" s="1712"/>
      <c r="PIC2" s="1712"/>
      <c r="PID2" s="1712"/>
      <c r="PIE2" s="1712"/>
      <c r="PIF2" s="1712"/>
      <c r="PIG2" s="1712"/>
      <c r="PIH2" s="1712"/>
      <c r="PII2" s="1712"/>
      <c r="PIJ2" s="1712"/>
      <c r="PIK2" s="1712"/>
      <c r="PIL2" s="1712"/>
      <c r="PIM2" s="1712"/>
      <c r="PIN2" s="1712"/>
      <c r="PIO2" s="1712"/>
      <c r="PIP2" s="1712"/>
      <c r="PIQ2" s="1712"/>
      <c r="PIR2" s="1712"/>
      <c r="PIS2" s="1712"/>
      <c r="PIT2" s="1712"/>
      <c r="PIU2" s="1712"/>
      <c r="PIV2" s="1712"/>
      <c r="PIW2" s="1712"/>
      <c r="PIX2" s="1712"/>
      <c r="PIY2" s="1712"/>
      <c r="PIZ2" s="1712"/>
      <c r="PJA2" s="1712"/>
      <c r="PJB2" s="1712"/>
      <c r="PJC2" s="1712"/>
      <c r="PJD2" s="1712"/>
      <c r="PJE2" s="1712"/>
      <c r="PJF2" s="1712"/>
      <c r="PJG2" s="1712"/>
      <c r="PJH2" s="1712"/>
      <c r="PJI2" s="1712"/>
      <c r="PJJ2" s="1712"/>
      <c r="PJK2" s="1712"/>
      <c r="PJL2" s="1712"/>
      <c r="PJM2" s="1712"/>
      <c r="PJN2" s="1712"/>
      <c r="PJO2" s="1712"/>
      <c r="PJP2" s="1712"/>
      <c r="PJQ2" s="1712"/>
      <c r="PJR2" s="1712"/>
      <c r="PJS2" s="1712"/>
      <c r="PJT2" s="1712"/>
      <c r="PJU2" s="1712"/>
      <c r="PJV2" s="1712"/>
      <c r="PJW2" s="1712"/>
      <c r="PJX2" s="1712"/>
      <c r="PJY2" s="1712"/>
      <c r="PJZ2" s="1712"/>
      <c r="PKA2" s="1712"/>
      <c r="PKB2" s="1712"/>
      <c r="PKC2" s="1712"/>
      <c r="PKD2" s="1712"/>
      <c r="PKE2" s="1712"/>
      <c r="PKF2" s="1712"/>
      <c r="PKG2" s="1712"/>
      <c r="PKH2" s="1712"/>
      <c r="PKI2" s="1712"/>
      <c r="PKJ2" s="1712"/>
      <c r="PKK2" s="1712"/>
      <c r="PKL2" s="1712"/>
      <c r="PKM2" s="1712"/>
      <c r="PKN2" s="1712"/>
      <c r="PKO2" s="1712"/>
      <c r="PKP2" s="1712"/>
      <c r="PKQ2" s="1712"/>
      <c r="PKR2" s="1712"/>
      <c r="PKS2" s="1712"/>
      <c r="PKT2" s="1712"/>
      <c r="PKU2" s="1712"/>
      <c r="PKV2" s="1712"/>
      <c r="PKW2" s="1712"/>
      <c r="PKX2" s="1712"/>
      <c r="PKY2" s="1712"/>
      <c r="PKZ2" s="1712"/>
      <c r="PLA2" s="1712"/>
      <c r="PLB2" s="1712"/>
      <c r="PLC2" s="1712"/>
      <c r="PLD2" s="1712"/>
      <c r="PLE2" s="1712"/>
      <c r="PLF2" s="1712"/>
      <c r="PLG2" s="1712"/>
      <c r="PLH2" s="1712"/>
      <c r="PLI2" s="1712"/>
      <c r="PLJ2" s="1712"/>
      <c r="PLK2" s="1712"/>
      <c r="PLL2" s="1712"/>
      <c r="PLM2" s="1712"/>
      <c r="PLN2" s="1712"/>
      <c r="PLO2" s="1712"/>
      <c r="PLP2" s="1712"/>
      <c r="PLQ2" s="1712"/>
      <c r="PLR2" s="1712"/>
      <c r="PLS2" s="1712"/>
      <c r="PLT2" s="1712"/>
      <c r="PLU2" s="1712"/>
      <c r="PLV2" s="1712"/>
      <c r="PLW2" s="1712"/>
      <c r="PLX2" s="1712"/>
      <c r="PLY2" s="1712"/>
      <c r="PLZ2" s="1712"/>
      <c r="PMA2" s="1712"/>
      <c r="PMB2" s="1712"/>
      <c r="PMC2" s="1712"/>
      <c r="PMD2" s="1712"/>
      <c r="PME2" s="1712"/>
      <c r="PMF2" s="1712"/>
      <c r="PMG2" s="1712"/>
      <c r="PMH2" s="1712"/>
      <c r="PMI2" s="1712"/>
      <c r="PMJ2" s="1712"/>
      <c r="PMK2" s="1712"/>
      <c r="PML2" s="1712"/>
      <c r="PMM2" s="1712"/>
      <c r="PMN2" s="1712"/>
      <c r="PMO2" s="1712"/>
      <c r="PMP2" s="1712"/>
      <c r="PMQ2" s="1712"/>
      <c r="PMR2" s="1712"/>
      <c r="PMS2" s="1712"/>
      <c r="PMT2" s="1712"/>
      <c r="PMU2" s="1712"/>
      <c r="PMV2" s="1712"/>
      <c r="PMW2" s="1712"/>
      <c r="PMX2" s="1712"/>
      <c r="PMY2" s="1712"/>
      <c r="PMZ2" s="1712"/>
      <c r="PNA2" s="1712"/>
      <c r="PNB2" s="1712"/>
      <c r="PNC2" s="1712"/>
      <c r="PND2" s="1712"/>
      <c r="PNE2" s="1712"/>
      <c r="PNF2" s="1712"/>
      <c r="PNG2" s="1712"/>
      <c r="PNH2" s="1712"/>
      <c r="PNI2" s="1712"/>
      <c r="PNJ2" s="1712"/>
      <c r="PNK2" s="1712"/>
      <c r="PNL2" s="1712"/>
      <c r="PNM2" s="1712"/>
      <c r="PNN2" s="1712"/>
      <c r="PNO2" s="1712"/>
      <c r="PNP2" s="1712"/>
      <c r="PNQ2" s="1712"/>
      <c r="PNR2" s="1712"/>
      <c r="PNS2" s="1712"/>
      <c r="PNT2" s="1712"/>
      <c r="PNU2" s="1712"/>
      <c r="PNV2" s="1712"/>
      <c r="PNW2" s="1712"/>
      <c r="PNX2" s="1712"/>
      <c r="PNY2" s="1712"/>
      <c r="PNZ2" s="1712"/>
      <c r="POA2" s="1712"/>
      <c r="POB2" s="1712"/>
      <c r="POC2" s="1712"/>
      <c r="POD2" s="1712"/>
      <c r="POE2" s="1712"/>
      <c r="POF2" s="1712"/>
      <c r="POG2" s="1712"/>
      <c r="POH2" s="1712"/>
      <c r="POI2" s="1712"/>
      <c r="POJ2" s="1712"/>
      <c r="POK2" s="1712"/>
      <c r="POL2" s="1712"/>
      <c r="POM2" s="1712"/>
      <c r="PON2" s="1712"/>
      <c r="POO2" s="1712"/>
      <c r="POP2" s="1712"/>
      <c r="POQ2" s="1712"/>
      <c r="POR2" s="1712"/>
      <c r="POS2" s="1712"/>
      <c r="POT2" s="1712"/>
      <c r="POU2" s="1712"/>
      <c r="POV2" s="1712"/>
      <c r="POW2" s="1712"/>
      <c r="POX2" s="1712"/>
      <c r="POY2" s="1712"/>
      <c r="POZ2" s="1712"/>
      <c r="PPA2" s="1712"/>
      <c r="PPB2" s="1712"/>
      <c r="PPC2" s="1712"/>
      <c r="PPD2" s="1712"/>
      <c r="PPE2" s="1712"/>
      <c r="PPF2" s="1712"/>
      <c r="PPG2" s="1712"/>
      <c r="PPH2" s="1712"/>
      <c r="PPI2" s="1712"/>
      <c r="PPJ2" s="1712"/>
      <c r="PPK2" s="1712"/>
      <c r="PPL2" s="1712"/>
      <c r="PPM2" s="1712"/>
      <c r="PPN2" s="1712"/>
      <c r="PPO2" s="1712"/>
      <c r="PPP2" s="1712"/>
      <c r="PPQ2" s="1712"/>
      <c r="PPR2" s="1712"/>
      <c r="PPS2" s="1712"/>
      <c r="PPT2" s="1712"/>
      <c r="PPU2" s="1712"/>
      <c r="PPV2" s="1712"/>
      <c r="PPW2" s="1712"/>
      <c r="PPX2" s="1712"/>
      <c r="PPY2" s="1712"/>
      <c r="PPZ2" s="1712"/>
      <c r="PQA2" s="1712"/>
      <c r="PQB2" s="1712"/>
      <c r="PQC2" s="1712"/>
      <c r="PQD2" s="1712"/>
      <c r="PQE2" s="1712"/>
      <c r="PQF2" s="1712"/>
      <c r="PQG2" s="1712"/>
      <c r="PQH2" s="1712"/>
      <c r="PQI2" s="1712"/>
      <c r="PQJ2" s="1712"/>
      <c r="PQK2" s="1712"/>
      <c r="PQL2" s="1712"/>
      <c r="PQM2" s="1712"/>
      <c r="PQN2" s="1712"/>
      <c r="PQO2" s="1712"/>
      <c r="PQP2" s="1712"/>
      <c r="PQQ2" s="1712"/>
      <c r="PQR2" s="1712"/>
      <c r="PQS2" s="1712"/>
      <c r="PQT2" s="1712"/>
      <c r="PQU2" s="1712"/>
      <c r="PQV2" s="1712"/>
      <c r="PQW2" s="1712"/>
      <c r="PQX2" s="1712"/>
      <c r="PQY2" s="1712"/>
      <c r="PQZ2" s="1712"/>
      <c r="PRA2" s="1712"/>
      <c r="PRB2" s="1712"/>
      <c r="PRC2" s="1712"/>
      <c r="PRD2" s="1712"/>
      <c r="PRE2" s="1712"/>
      <c r="PRF2" s="1712"/>
      <c r="PRG2" s="1712"/>
      <c r="PRH2" s="1712"/>
      <c r="PRI2" s="1712"/>
      <c r="PRJ2" s="1712"/>
      <c r="PRK2" s="1712"/>
      <c r="PRL2" s="1712"/>
      <c r="PRM2" s="1712"/>
      <c r="PRN2" s="1712"/>
      <c r="PRO2" s="1712"/>
      <c r="PRP2" s="1712"/>
      <c r="PRQ2" s="1712"/>
      <c r="PRR2" s="1712"/>
      <c r="PRS2" s="1712"/>
      <c r="PRT2" s="1712"/>
      <c r="PRU2" s="1712"/>
      <c r="PRV2" s="1712"/>
      <c r="PRW2" s="1712"/>
      <c r="PRX2" s="1712"/>
      <c r="PRY2" s="1712"/>
      <c r="PRZ2" s="1712"/>
      <c r="PSA2" s="1712"/>
      <c r="PSB2" s="1712"/>
      <c r="PSC2" s="1712"/>
      <c r="PSD2" s="1712"/>
      <c r="PSE2" s="1712"/>
      <c r="PSF2" s="1712"/>
      <c r="PSG2" s="1712"/>
      <c r="PSH2" s="1712"/>
      <c r="PSI2" s="1712"/>
      <c r="PSJ2" s="1712"/>
      <c r="PSK2" s="1712"/>
      <c r="PSL2" s="1712"/>
      <c r="PSM2" s="1712"/>
      <c r="PSN2" s="1712"/>
      <c r="PSO2" s="1712"/>
      <c r="PSP2" s="1712"/>
      <c r="PSQ2" s="1712"/>
      <c r="PSR2" s="1712"/>
      <c r="PSS2" s="1712"/>
      <c r="PST2" s="1712"/>
      <c r="PSU2" s="1712"/>
      <c r="PSV2" s="1712"/>
      <c r="PSW2" s="1712"/>
      <c r="PSX2" s="1712"/>
      <c r="PSY2" s="1712"/>
      <c r="PSZ2" s="1712"/>
      <c r="PTA2" s="1712"/>
      <c r="PTB2" s="1712"/>
      <c r="PTC2" s="1712"/>
      <c r="PTD2" s="1712"/>
      <c r="PTE2" s="1712"/>
      <c r="PTF2" s="1712"/>
      <c r="PTG2" s="1712"/>
      <c r="PTH2" s="1712"/>
      <c r="PTI2" s="1712"/>
      <c r="PTJ2" s="1712"/>
      <c r="PTK2" s="1712"/>
      <c r="PTL2" s="1712"/>
      <c r="PTM2" s="1712"/>
      <c r="PTN2" s="1712"/>
      <c r="PTO2" s="1712"/>
      <c r="PTP2" s="1712"/>
      <c r="PTQ2" s="1712"/>
      <c r="PTR2" s="1712"/>
      <c r="PTS2" s="1712"/>
      <c r="PTT2" s="1712"/>
      <c r="PTU2" s="1712"/>
      <c r="PTV2" s="1712"/>
      <c r="PTW2" s="1712"/>
      <c r="PTX2" s="1712"/>
      <c r="PTY2" s="1712"/>
      <c r="PTZ2" s="1712"/>
      <c r="PUA2" s="1712"/>
      <c r="PUB2" s="1712"/>
      <c r="PUC2" s="1712"/>
      <c r="PUD2" s="1712"/>
      <c r="PUE2" s="1712"/>
      <c r="PUF2" s="1712"/>
      <c r="PUG2" s="1712"/>
      <c r="PUH2" s="1712"/>
      <c r="PUI2" s="1712"/>
      <c r="PUJ2" s="1712"/>
      <c r="PUK2" s="1712"/>
      <c r="PUL2" s="1712"/>
      <c r="PUM2" s="1712"/>
      <c r="PUN2" s="1712"/>
      <c r="PUO2" s="1712"/>
      <c r="PUP2" s="1712"/>
      <c r="PUQ2" s="1712"/>
      <c r="PUR2" s="1712"/>
      <c r="PUS2" s="1712"/>
      <c r="PUT2" s="1712"/>
      <c r="PUU2" s="1712"/>
      <c r="PUV2" s="1712"/>
      <c r="PUW2" s="1712"/>
      <c r="PUX2" s="1712"/>
      <c r="PUY2" s="1712"/>
      <c r="PUZ2" s="1712"/>
      <c r="PVA2" s="1712"/>
      <c r="PVB2" s="1712"/>
      <c r="PVC2" s="1712"/>
      <c r="PVD2" s="1712"/>
      <c r="PVE2" s="1712"/>
      <c r="PVF2" s="1712"/>
      <c r="PVG2" s="1712"/>
      <c r="PVH2" s="1712"/>
      <c r="PVI2" s="1712"/>
      <c r="PVJ2" s="1712"/>
      <c r="PVK2" s="1712"/>
      <c r="PVL2" s="1712"/>
      <c r="PVM2" s="1712"/>
      <c r="PVN2" s="1712"/>
      <c r="PVO2" s="1712"/>
      <c r="PVP2" s="1712"/>
      <c r="PVQ2" s="1712"/>
      <c r="PVR2" s="1712"/>
      <c r="PVS2" s="1712"/>
      <c r="PVT2" s="1712"/>
      <c r="PVU2" s="1712"/>
      <c r="PVV2" s="1712"/>
      <c r="PVW2" s="1712"/>
      <c r="PVX2" s="1712"/>
      <c r="PVY2" s="1712"/>
      <c r="PVZ2" s="1712"/>
      <c r="PWA2" s="1712"/>
      <c r="PWB2" s="1712"/>
      <c r="PWC2" s="1712"/>
      <c r="PWD2" s="1712"/>
      <c r="PWE2" s="1712"/>
      <c r="PWF2" s="1712"/>
      <c r="PWG2" s="1712"/>
      <c r="PWH2" s="1712"/>
      <c r="PWI2" s="1712"/>
      <c r="PWJ2" s="1712"/>
      <c r="PWK2" s="1712"/>
      <c r="PWL2" s="1712"/>
      <c r="PWM2" s="1712"/>
      <c r="PWN2" s="1712"/>
      <c r="PWO2" s="1712"/>
      <c r="PWP2" s="1712"/>
      <c r="PWQ2" s="1712"/>
      <c r="PWR2" s="1712"/>
      <c r="PWS2" s="1712"/>
      <c r="PWT2" s="1712"/>
      <c r="PWU2" s="1712"/>
      <c r="PWV2" s="1712"/>
      <c r="PWW2" s="1712"/>
      <c r="PWX2" s="1712"/>
      <c r="PWY2" s="1712"/>
      <c r="PWZ2" s="1712"/>
      <c r="PXA2" s="1712"/>
      <c r="PXB2" s="1712"/>
      <c r="PXC2" s="1712"/>
      <c r="PXD2" s="1712"/>
      <c r="PXE2" s="1712"/>
      <c r="PXF2" s="1712"/>
      <c r="PXG2" s="1712"/>
      <c r="PXH2" s="1712"/>
      <c r="PXI2" s="1712"/>
      <c r="PXJ2" s="1712"/>
      <c r="PXK2" s="1712"/>
      <c r="PXL2" s="1712"/>
      <c r="PXM2" s="1712"/>
      <c r="PXN2" s="1712"/>
      <c r="PXO2" s="1712"/>
      <c r="PXP2" s="1712"/>
      <c r="PXQ2" s="1712"/>
      <c r="PXR2" s="1712"/>
      <c r="PXS2" s="1712"/>
      <c r="PXT2" s="1712"/>
      <c r="PXU2" s="1712"/>
      <c r="PXV2" s="1712"/>
      <c r="PXW2" s="1712"/>
      <c r="PXX2" s="1712"/>
      <c r="PXY2" s="1712"/>
      <c r="PXZ2" s="1712"/>
      <c r="PYA2" s="1712"/>
      <c r="PYB2" s="1712"/>
      <c r="PYC2" s="1712"/>
      <c r="PYD2" s="1712"/>
      <c r="PYE2" s="1712"/>
      <c r="PYF2" s="1712"/>
      <c r="PYG2" s="1712"/>
      <c r="PYH2" s="1712"/>
      <c r="PYI2" s="1712"/>
      <c r="PYJ2" s="1712"/>
      <c r="PYK2" s="1712"/>
      <c r="PYL2" s="1712"/>
      <c r="PYM2" s="1712"/>
      <c r="PYN2" s="1712"/>
      <c r="PYO2" s="1712"/>
      <c r="PYP2" s="1712"/>
      <c r="PYQ2" s="1712"/>
      <c r="PYR2" s="1712"/>
      <c r="PYS2" s="1712"/>
      <c r="PYT2" s="1712"/>
      <c r="PYU2" s="1712"/>
      <c r="PYV2" s="1712"/>
      <c r="PYW2" s="1712"/>
      <c r="PYX2" s="1712"/>
      <c r="PYY2" s="1712"/>
      <c r="PYZ2" s="1712"/>
      <c r="PZA2" s="1712"/>
      <c r="PZB2" s="1712"/>
      <c r="PZC2" s="1712"/>
      <c r="PZD2" s="1712"/>
      <c r="PZE2" s="1712"/>
      <c r="PZF2" s="1712"/>
      <c r="PZG2" s="1712"/>
      <c r="PZH2" s="1712"/>
      <c r="PZI2" s="1712"/>
      <c r="PZJ2" s="1712"/>
      <c r="PZK2" s="1712"/>
      <c r="PZL2" s="1712"/>
      <c r="PZM2" s="1712"/>
      <c r="PZN2" s="1712"/>
      <c r="PZO2" s="1712"/>
      <c r="PZP2" s="1712"/>
      <c r="PZQ2" s="1712"/>
      <c r="PZR2" s="1712"/>
      <c r="PZS2" s="1712"/>
      <c r="PZT2" s="1712"/>
      <c r="PZU2" s="1712"/>
      <c r="PZV2" s="1712"/>
      <c r="PZW2" s="1712"/>
      <c r="PZX2" s="1712"/>
      <c r="PZY2" s="1712"/>
      <c r="PZZ2" s="1712"/>
      <c r="QAA2" s="1712"/>
      <c r="QAB2" s="1712"/>
      <c r="QAC2" s="1712"/>
      <c r="QAD2" s="1712"/>
      <c r="QAE2" s="1712"/>
      <c r="QAF2" s="1712"/>
      <c r="QAG2" s="1712"/>
      <c r="QAH2" s="1712"/>
      <c r="QAI2" s="1712"/>
      <c r="QAJ2" s="1712"/>
      <c r="QAK2" s="1712"/>
      <c r="QAL2" s="1712"/>
      <c r="QAM2" s="1712"/>
      <c r="QAN2" s="1712"/>
      <c r="QAO2" s="1712"/>
      <c r="QAP2" s="1712"/>
      <c r="QAQ2" s="1712"/>
      <c r="QAR2" s="1712"/>
      <c r="QAS2" s="1712"/>
      <c r="QAT2" s="1712"/>
      <c r="QAU2" s="1712"/>
      <c r="QAV2" s="1712"/>
      <c r="QAW2" s="1712"/>
      <c r="QAX2" s="1712"/>
      <c r="QAY2" s="1712"/>
      <c r="QAZ2" s="1712"/>
      <c r="QBA2" s="1712"/>
      <c r="QBB2" s="1712"/>
      <c r="QBC2" s="1712"/>
      <c r="QBD2" s="1712"/>
      <c r="QBE2" s="1712"/>
      <c r="QBF2" s="1712"/>
      <c r="QBG2" s="1712"/>
      <c r="QBH2" s="1712"/>
      <c r="QBI2" s="1712"/>
      <c r="QBJ2" s="1712"/>
      <c r="QBK2" s="1712"/>
      <c r="QBL2" s="1712"/>
      <c r="QBM2" s="1712"/>
      <c r="QBN2" s="1712"/>
      <c r="QBO2" s="1712"/>
      <c r="QBP2" s="1712"/>
      <c r="QBQ2" s="1712"/>
      <c r="QBR2" s="1712"/>
      <c r="QBS2" s="1712"/>
      <c r="QBT2" s="1712"/>
      <c r="QBU2" s="1712"/>
      <c r="QBV2" s="1712"/>
      <c r="QBW2" s="1712"/>
      <c r="QBX2" s="1712"/>
      <c r="QBY2" s="1712"/>
      <c r="QBZ2" s="1712"/>
      <c r="QCA2" s="1712"/>
      <c r="QCB2" s="1712"/>
      <c r="QCC2" s="1712"/>
      <c r="QCD2" s="1712"/>
      <c r="QCE2" s="1712"/>
      <c r="QCF2" s="1712"/>
      <c r="QCG2" s="1712"/>
      <c r="QCH2" s="1712"/>
      <c r="QCI2" s="1712"/>
      <c r="QCJ2" s="1712"/>
      <c r="QCK2" s="1712"/>
      <c r="QCL2" s="1712"/>
      <c r="QCM2" s="1712"/>
      <c r="QCN2" s="1712"/>
      <c r="QCO2" s="1712"/>
      <c r="QCP2" s="1712"/>
      <c r="QCQ2" s="1712"/>
      <c r="QCR2" s="1712"/>
      <c r="QCS2" s="1712"/>
      <c r="QCT2" s="1712"/>
      <c r="QCU2" s="1712"/>
      <c r="QCV2" s="1712"/>
      <c r="QCW2" s="1712"/>
      <c r="QCX2" s="1712"/>
      <c r="QCY2" s="1712"/>
      <c r="QCZ2" s="1712"/>
      <c r="QDA2" s="1712"/>
      <c r="QDB2" s="1712"/>
      <c r="QDC2" s="1712"/>
      <c r="QDD2" s="1712"/>
      <c r="QDE2" s="1712"/>
      <c r="QDF2" s="1712"/>
      <c r="QDG2" s="1712"/>
      <c r="QDH2" s="1712"/>
      <c r="QDI2" s="1712"/>
      <c r="QDJ2" s="1712"/>
      <c r="QDK2" s="1712"/>
      <c r="QDL2" s="1712"/>
      <c r="QDM2" s="1712"/>
      <c r="QDN2" s="1712"/>
      <c r="QDO2" s="1712"/>
      <c r="QDP2" s="1712"/>
      <c r="QDQ2" s="1712"/>
      <c r="QDR2" s="1712"/>
      <c r="QDS2" s="1712"/>
      <c r="QDT2" s="1712"/>
      <c r="QDU2" s="1712"/>
      <c r="QDV2" s="1712"/>
      <c r="QDW2" s="1712"/>
      <c r="QDX2" s="1712"/>
      <c r="QDY2" s="1712"/>
      <c r="QDZ2" s="1712"/>
      <c r="QEA2" s="1712"/>
      <c r="QEB2" s="1712"/>
      <c r="QEC2" s="1712"/>
      <c r="QED2" s="1712"/>
      <c r="QEE2" s="1712"/>
      <c r="QEF2" s="1712"/>
      <c r="QEG2" s="1712"/>
      <c r="QEH2" s="1712"/>
      <c r="QEI2" s="1712"/>
      <c r="QEJ2" s="1712"/>
      <c r="QEK2" s="1712"/>
      <c r="QEL2" s="1712"/>
      <c r="QEM2" s="1712"/>
      <c r="QEN2" s="1712"/>
      <c r="QEO2" s="1712"/>
      <c r="QEP2" s="1712"/>
      <c r="QEQ2" s="1712"/>
      <c r="QER2" s="1712"/>
      <c r="QES2" s="1712"/>
      <c r="QET2" s="1712"/>
      <c r="QEU2" s="1712"/>
      <c r="QEV2" s="1712"/>
      <c r="QEW2" s="1712"/>
      <c r="QEX2" s="1712"/>
      <c r="QEY2" s="1712"/>
      <c r="QEZ2" s="1712"/>
      <c r="QFA2" s="1712"/>
      <c r="QFB2" s="1712"/>
      <c r="QFC2" s="1712"/>
      <c r="QFD2" s="1712"/>
      <c r="QFE2" s="1712"/>
      <c r="QFF2" s="1712"/>
      <c r="QFG2" s="1712"/>
      <c r="QFH2" s="1712"/>
      <c r="QFI2" s="1712"/>
      <c r="QFJ2" s="1712"/>
      <c r="QFK2" s="1712"/>
      <c r="QFL2" s="1712"/>
      <c r="QFM2" s="1712"/>
      <c r="QFN2" s="1712"/>
      <c r="QFO2" s="1712"/>
      <c r="QFP2" s="1712"/>
      <c r="QFQ2" s="1712"/>
      <c r="QFR2" s="1712"/>
      <c r="QFS2" s="1712"/>
      <c r="QFT2" s="1712"/>
      <c r="QFU2" s="1712"/>
      <c r="QFV2" s="1712"/>
      <c r="QFW2" s="1712"/>
      <c r="QFX2" s="1712"/>
      <c r="QFY2" s="1712"/>
      <c r="QFZ2" s="1712"/>
      <c r="QGA2" s="1712"/>
      <c r="QGB2" s="1712"/>
      <c r="QGC2" s="1712"/>
      <c r="QGD2" s="1712"/>
      <c r="QGE2" s="1712"/>
      <c r="QGF2" s="1712"/>
      <c r="QGG2" s="1712"/>
      <c r="QGH2" s="1712"/>
      <c r="QGI2" s="1712"/>
      <c r="QGJ2" s="1712"/>
      <c r="QGK2" s="1712"/>
      <c r="QGL2" s="1712"/>
      <c r="QGM2" s="1712"/>
      <c r="QGN2" s="1712"/>
      <c r="QGO2" s="1712"/>
      <c r="QGP2" s="1712"/>
      <c r="QGQ2" s="1712"/>
      <c r="QGR2" s="1712"/>
      <c r="QGS2" s="1712"/>
      <c r="QGT2" s="1712"/>
      <c r="QGU2" s="1712"/>
      <c r="QGV2" s="1712"/>
      <c r="QGW2" s="1712"/>
      <c r="QGX2" s="1712"/>
      <c r="QGY2" s="1712"/>
      <c r="QGZ2" s="1712"/>
      <c r="QHA2" s="1712"/>
      <c r="QHB2" s="1712"/>
      <c r="QHC2" s="1712"/>
      <c r="QHD2" s="1712"/>
      <c r="QHE2" s="1712"/>
      <c r="QHF2" s="1712"/>
      <c r="QHG2" s="1712"/>
      <c r="QHH2" s="1712"/>
      <c r="QHI2" s="1712"/>
      <c r="QHJ2" s="1712"/>
      <c r="QHK2" s="1712"/>
      <c r="QHL2" s="1712"/>
      <c r="QHM2" s="1712"/>
      <c r="QHN2" s="1712"/>
      <c r="QHO2" s="1712"/>
      <c r="QHP2" s="1712"/>
      <c r="QHQ2" s="1712"/>
      <c r="QHR2" s="1712"/>
      <c r="QHS2" s="1712"/>
      <c r="QHT2" s="1712"/>
      <c r="QHU2" s="1712"/>
      <c r="QHV2" s="1712"/>
      <c r="QHW2" s="1712"/>
      <c r="QHX2" s="1712"/>
      <c r="QHY2" s="1712"/>
      <c r="QHZ2" s="1712"/>
      <c r="QIA2" s="1712"/>
      <c r="QIB2" s="1712"/>
      <c r="QIC2" s="1712"/>
      <c r="QID2" s="1712"/>
      <c r="QIE2" s="1712"/>
      <c r="QIF2" s="1712"/>
      <c r="QIG2" s="1712"/>
      <c r="QIH2" s="1712"/>
      <c r="QII2" s="1712"/>
      <c r="QIJ2" s="1712"/>
      <c r="QIK2" s="1712"/>
      <c r="QIL2" s="1712"/>
      <c r="QIM2" s="1712"/>
      <c r="QIN2" s="1712"/>
      <c r="QIO2" s="1712"/>
      <c r="QIP2" s="1712"/>
      <c r="QIQ2" s="1712"/>
      <c r="QIR2" s="1712"/>
      <c r="QIS2" s="1712"/>
      <c r="QIT2" s="1712"/>
      <c r="QIU2" s="1712"/>
      <c r="QIV2" s="1712"/>
      <c r="QIW2" s="1712"/>
      <c r="QIX2" s="1712"/>
      <c r="QIY2" s="1712"/>
      <c r="QIZ2" s="1712"/>
      <c r="QJA2" s="1712"/>
      <c r="QJB2" s="1712"/>
      <c r="QJC2" s="1712"/>
      <c r="QJD2" s="1712"/>
      <c r="QJE2" s="1712"/>
      <c r="QJF2" s="1712"/>
      <c r="QJG2" s="1712"/>
      <c r="QJH2" s="1712"/>
      <c r="QJI2" s="1712"/>
      <c r="QJJ2" s="1712"/>
      <c r="QJK2" s="1712"/>
      <c r="QJL2" s="1712"/>
      <c r="QJM2" s="1712"/>
      <c r="QJN2" s="1712"/>
      <c r="QJO2" s="1712"/>
      <c r="QJP2" s="1712"/>
      <c r="QJQ2" s="1712"/>
      <c r="QJR2" s="1712"/>
      <c r="QJS2" s="1712"/>
      <c r="QJT2" s="1712"/>
      <c r="QJU2" s="1712"/>
      <c r="QJV2" s="1712"/>
      <c r="QJW2" s="1712"/>
      <c r="QJX2" s="1712"/>
      <c r="QJY2" s="1712"/>
      <c r="QJZ2" s="1712"/>
      <c r="QKA2" s="1712"/>
      <c r="QKB2" s="1712"/>
      <c r="QKC2" s="1712"/>
      <c r="QKD2" s="1712"/>
      <c r="QKE2" s="1712"/>
      <c r="QKF2" s="1712"/>
      <c r="QKG2" s="1712"/>
      <c r="QKH2" s="1712"/>
      <c r="QKI2" s="1712"/>
      <c r="QKJ2" s="1712"/>
      <c r="QKK2" s="1712"/>
      <c r="QKL2" s="1712"/>
      <c r="QKM2" s="1712"/>
      <c r="QKN2" s="1712"/>
      <c r="QKO2" s="1712"/>
      <c r="QKP2" s="1712"/>
      <c r="QKQ2" s="1712"/>
      <c r="QKR2" s="1712"/>
      <c r="QKS2" s="1712"/>
      <c r="QKT2" s="1712"/>
      <c r="QKU2" s="1712"/>
      <c r="QKV2" s="1712"/>
      <c r="QKW2" s="1712"/>
      <c r="QKX2" s="1712"/>
      <c r="QKY2" s="1712"/>
      <c r="QKZ2" s="1712"/>
      <c r="QLA2" s="1712"/>
      <c r="QLB2" s="1712"/>
      <c r="QLC2" s="1712"/>
      <c r="QLD2" s="1712"/>
      <c r="QLE2" s="1712"/>
      <c r="QLF2" s="1712"/>
      <c r="QLG2" s="1712"/>
      <c r="QLH2" s="1712"/>
      <c r="QLI2" s="1712"/>
      <c r="QLJ2" s="1712"/>
      <c r="QLK2" s="1712"/>
      <c r="QLL2" s="1712"/>
      <c r="QLM2" s="1712"/>
      <c r="QLN2" s="1712"/>
      <c r="QLO2" s="1712"/>
      <c r="QLP2" s="1712"/>
      <c r="QLQ2" s="1712"/>
      <c r="QLR2" s="1712"/>
      <c r="QLS2" s="1712"/>
      <c r="QLT2" s="1712"/>
      <c r="QLU2" s="1712"/>
      <c r="QLV2" s="1712"/>
      <c r="QLW2" s="1712"/>
      <c r="QLX2" s="1712"/>
      <c r="QLY2" s="1712"/>
      <c r="QLZ2" s="1712"/>
      <c r="QMA2" s="1712"/>
      <c r="QMB2" s="1712"/>
      <c r="QMC2" s="1712"/>
      <c r="QMD2" s="1712"/>
      <c r="QME2" s="1712"/>
      <c r="QMF2" s="1712"/>
      <c r="QMG2" s="1712"/>
      <c r="QMH2" s="1712"/>
      <c r="QMI2" s="1712"/>
      <c r="QMJ2" s="1712"/>
      <c r="QMK2" s="1712"/>
      <c r="QML2" s="1712"/>
      <c r="QMM2" s="1712"/>
      <c r="QMN2" s="1712"/>
      <c r="QMO2" s="1712"/>
      <c r="QMP2" s="1712"/>
      <c r="QMQ2" s="1712"/>
      <c r="QMR2" s="1712"/>
      <c r="QMS2" s="1712"/>
      <c r="QMT2" s="1712"/>
      <c r="QMU2" s="1712"/>
      <c r="QMV2" s="1712"/>
      <c r="QMW2" s="1712"/>
      <c r="QMX2" s="1712"/>
      <c r="QMY2" s="1712"/>
      <c r="QMZ2" s="1712"/>
      <c r="QNA2" s="1712"/>
      <c r="QNB2" s="1712"/>
      <c r="QNC2" s="1712"/>
      <c r="QND2" s="1712"/>
      <c r="QNE2" s="1712"/>
      <c r="QNF2" s="1712"/>
      <c r="QNG2" s="1712"/>
      <c r="QNH2" s="1712"/>
      <c r="QNI2" s="1712"/>
      <c r="QNJ2" s="1712"/>
      <c r="QNK2" s="1712"/>
      <c r="QNL2" s="1712"/>
      <c r="QNM2" s="1712"/>
      <c r="QNN2" s="1712"/>
      <c r="QNO2" s="1712"/>
      <c r="QNP2" s="1712"/>
      <c r="QNQ2" s="1712"/>
      <c r="QNR2" s="1712"/>
      <c r="QNS2" s="1712"/>
      <c r="QNT2" s="1712"/>
      <c r="QNU2" s="1712"/>
      <c r="QNV2" s="1712"/>
      <c r="QNW2" s="1712"/>
      <c r="QNX2" s="1712"/>
      <c r="QNY2" s="1712"/>
      <c r="QNZ2" s="1712"/>
      <c r="QOA2" s="1712"/>
      <c r="QOB2" s="1712"/>
      <c r="QOC2" s="1712"/>
      <c r="QOD2" s="1712"/>
      <c r="QOE2" s="1712"/>
      <c r="QOF2" s="1712"/>
      <c r="QOG2" s="1712"/>
      <c r="QOH2" s="1712"/>
      <c r="QOI2" s="1712"/>
      <c r="QOJ2" s="1712"/>
      <c r="QOK2" s="1712"/>
      <c r="QOL2" s="1712"/>
      <c r="QOM2" s="1712"/>
      <c r="QON2" s="1712"/>
      <c r="QOO2" s="1712"/>
      <c r="QOP2" s="1712"/>
      <c r="QOQ2" s="1712"/>
      <c r="QOR2" s="1712"/>
      <c r="QOS2" s="1712"/>
      <c r="QOT2" s="1712"/>
      <c r="QOU2" s="1712"/>
      <c r="QOV2" s="1712"/>
      <c r="QOW2" s="1712"/>
      <c r="QOX2" s="1712"/>
      <c r="QOY2" s="1712"/>
      <c r="QOZ2" s="1712"/>
      <c r="QPA2" s="1712"/>
      <c r="QPB2" s="1712"/>
      <c r="QPC2" s="1712"/>
      <c r="QPD2" s="1712"/>
      <c r="QPE2" s="1712"/>
      <c r="QPF2" s="1712"/>
      <c r="QPG2" s="1712"/>
      <c r="QPH2" s="1712"/>
      <c r="QPI2" s="1712"/>
      <c r="QPJ2" s="1712"/>
      <c r="QPK2" s="1712"/>
      <c r="QPL2" s="1712"/>
      <c r="QPM2" s="1712"/>
      <c r="QPN2" s="1712"/>
      <c r="QPO2" s="1712"/>
      <c r="QPP2" s="1712"/>
      <c r="QPQ2" s="1712"/>
      <c r="QPR2" s="1712"/>
      <c r="QPS2" s="1712"/>
      <c r="QPT2" s="1712"/>
      <c r="QPU2" s="1712"/>
      <c r="QPV2" s="1712"/>
      <c r="QPW2" s="1712"/>
      <c r="QPX2" s="1712"/>
      <c r="QPY2" s="1712"/>
      <c r="QPZ2" s="1712"/>
      <c r="QQA2" s="1712"/>
      <c r="QQB2" s="1712"/>
      <c r="QQC2" s="1712"/>
      <c r="QQD2" s="1712"/>
      <c r="QQE2" s="1712"/>
      <c r="QQF2" s="1712"/>
      <c r="QQG2" s="1712"/>
      <c r="QQH2" s="1712"/>
      <c r="QQI2" s="1712"/>
      <c r="QQJ2" s="1712"/>
      <c r="QQK2" s="1712"/>
      <c r="QQL2" s="1712"/>
      <c r="QQM2" s="1712"/>
      <c r="QQN2" s="1712"/>
      <c r="QQO2" s="1712"/>
      <c r="QQP2" s="1712"/>
      <c r="QQQ2" s="1712"/>
      <c r="QQR2" s="1712"/>
      <c r="QQS2" s="1712"/>
      <c r="QQT2" s="1712"/>
      <c r="QQU2" s="1712"/>
      <c r="QQV2" s="1712"/>
      <c r="QQW2" s="1712"/>
      <c r="QQX2" s="1712"/>
      <c r="QQY2" s="1712"/>
      <c r="QQZ2" s="1712"/>
      <c r="QRA2" s="1712"/>
      <c r="QRB2" s="1712"/>
      <c r="QRC2" s="1712"/>
      <c r="QRD2" s="1712"/>
      <c r="QRE2" s="1712"/>
      <c r="QRF2" s="1712"/>
      <c r="QRG2" s="1712"/>
      <c r="QRH2" s="1712"/>
      <c r="QRI2" s="1712"/>
      <c r="QRJ2" s="1712"/>
      <c r="QRK2" s="1712"/>
      <c r="QRL2" s="1712"/>
      <c r="QRM2" s="1712"/>
      <c r="QRN2" s="1712"/>
      <c r="QRO2" s="1712"/>
      <c r="QRP2" s="1712"/>
      <c r="QRQ2" s="1712"/>
      <c r="QRR2" s="1712"/>
      <c r="QRS2" s="1712"/>
      <c r="QRT2" s="1712"/>
      <c r="QRU2" s="1712"/>
      <c r="QRV2" s="1712"/>
      <c r="QRW2" s="1712"/>
      <c r="QRX2" s="1712"/>
      <c r="QRY2" s="1712"/>
      <c r="QRZ2" s="1712"/>
      <c r="QSA2" s="1712"/>
      <c r="QSB2" s="1712"/>
      <c r="QSC2" s="1712"/>
      <c r="QSD2" s="1712"/>
      <c r="QSE2" s="1712"/>
      <c r="QSF2" s="1712"/>
      <c r="QSG2" s="1712"/>
      <c r="QSH2" s="1712"/>
      <c r="QSI2" s="1712"/>
      <c r="QSJ2" s="1712"/>
      <c r="QSK2" s="1712"/>
      <c r="QSL2" s="1712"/>
      <c r="QSM2" s="1712"/>
      <c r="QSN2" s="1712"/>
      <c r="QSO2" s="1712"/>
      <c r="QSP2" s="1712"/>
      <c r="QSQ2" s="1712"/>
      <c r="QSR2" s="1712"/>
      <c r="QSS2" s="1712"/>
      <c r="QST2" s="1712"/>
      <c r="QSU2" s="1712"/>
      <c r="QSV2" s="1712"/>
      <c r="QSW2" s="1712"/>
      <c r="QSX2" s="1712"/>
      <c r="QSY2" s="1712"/>
      <c r="QSZ2" s="1712"/>
      <c r="QTA2" s="1712"/>
      <c r="QTB2" s="1712"/>
      <c r="QTC2" s="1712"/>
      <c r="QTD2" s="1712"/>
      <c r="QTE2" s="1712"/>
      <c r="QTF2" s="1712"/>
      <c r="QTG2" s="1712"/>
      <c r="QTH2" s="1712"/>
      <c r="QTI2" s="1712"/>
      <c r="QTJ2" s="1712"/>
      <c r="QTK2" s="1712"/>
      <c r="QTL2" s="1712"/>
      <c r="QTM2" s="1712"/>
      <c r="QTN2" s="1712"/>
      <c r="QTO2" s="1712"/>
      <c r="QTP2" s="1712"/>
      <c r="QTQ2" s="1712"/>
      <c r="QTR2" s="1712"/>
      <c r="QTS2" s="1712"/>
      <c r="QTT2" s="1712"/>
      <c r="QTU2" s="1712"/>
      <c r="QTV2" s="1712"/>
      <c r="QTW2" s="1712"/>
      <c r="QTX2" s="1712"/>
      <c r="QTY2" s="1712"/>
      <c r="QTZ2" s="1712"/>
      <c r="QUA2" s="1712"/>
      <c r="QUB2" s="1712"/>
      <c r="QUC2" s="1712"/>
      <c r="QUD2" s="1712"/>
      <c r="QUE2" s="1712"/>
      <c r="QUF2" s="1712"/>
      <c r="QUG2" s="1712"/>
      <c r="QUH2" s="1712"/>
      <c r="QUI2" s="1712"/>
      <c r="QUJ2" s="1712"/>
      <c r="QUK2" s="1712"/>
      <c r="QUL2" s="1712"/>
      <c r="QUM2" s="1712"/>
      <c r="QUN2" s="1712"/>
      <c r="QUO2" s="1712"/>
      <c r="QUP2" s="1712"/>
      <c r="QUQ2" s="1712"/>
      <c r="QUR2" s="1712"/>
      <c r="QUS2" s="1712"/>
      <c r="QUT2" s="1712"/>
      <c r="QUU2" s="1712"/>
      <c r="QUV2" s="1712"/>
      <c r="QUW2" s="1712"/>
      <c r="QUX2" s="1712"/>
      <c r="QUY2" s="1712"/>
      <c r="QUZ2" s="1712"/>
      <c r="QVA2" s="1712"/>
      <c r="QVB2" s="1712"/>
      <c r="QVC2" s="1712"/>
      <c r="QVD2" s="1712"/>
      <c r="QVE2" s="1712"/>
      <c r="QVF2" s="1712"/>
      <c r="QVG2" s="1712"/>
      <c r="QVH2" s="1712"/>
      <c r="QVI2" s="1712"/>
      <c r="QVJ2" s="1712"/>
      <c r="QVK2" s="1712"/>
      <c r="QVL2" s="1712"/>
      <c r="QVM2" s="1712"/>
      <c r="QVN2" s="1712"/>
      <c r="QVO2" s="1712"/>
      <c r="QVP2" s="1712"/>
      <c r="QVQ2" s="1712"/>
      <c r="QVR2" s="1712"/>
      <c r="QVS2" s="1712"/>
      <c r="QVT2" s="1712"/>
      <c r="QVU2" s="1712"/>
      <c r="QVV2" s="1712"/>
      <c r="QVW2" s="1712"/>
      <c r="QVX2" s="1712"/>
      <c r="QVY2" s="1712"/>
      <c r="QVZ2" s="1712"/>
      <c r="QWA2" s="1712"/>
      <c r="QWB2" s="1712"/>
      <c r="QWC2" s="1712"/>
      <c r="QWD2" s="1712"/>
      <c r="QWE2" s="1712"/>
      <c r="QWF2" s="1712"/>
      <c r="QWG2" s="1712"/>
      <c r="QWH2" s="1712"/>
      <c r="QWI2" s="1712"/>
      <c r="QWJ2" s="1712"/>
      <c r="QWK2" s="1712"/>
      <c r="QWL2" s="1712"/>
      <c r="QWM2" s="1712"/>
      <c r="QWN2" s="1712"/>
      <c r="QWO2" s="1712"/>
      <c r="QWP2" s="1712"/>
      <c r="QWQ2" s="1712"/>
      <c r="QWR2" s="1712"/>
      <c r="QWS2" s="1712"/>
      <c r="QWT2" s="1712"/>
      <c r="QWU2" s="1712"/>
      <c r="QWV2" s="1712"/>
      <c r="QWW2" s="1712"/>
      <c r="QWX2" s="1712"/>
      <c r="QWY2" s="1712"/>
      <c r="QWZ2" s="1712"/>
      <c r="QXA2" s="1712"/>
      <c r="QXB2" s="1712"/>
      <c r="QXC2" s="1712"/>
      <c r="QXD2" s="1712"/>
      <c r="QXE2" s="1712"/>
      <c r="QXF2" s="1712"/>
      <c r="QXG2" s="1712"/>
      <c r="QXH2" s="1712"/>
      <c r="QXI2" s="1712"/>
      <c r="QXJ2" s="1712"/>
      <c r="QXK2" s="1712"/>
      <c r="QXL2" s="1712"/>
      <c r="QXM2" s="1712"/>
      <c r="QXN2" s="1712"/>
      <c r="QXO2" s="1712"/>
      <c r="QXP2" s="1712"/>
      <c r="QXQ2" s="1712"/>
      <c r="QXR2" s="1712"/>
      <c r="QXS2" s="1712"/>
      <c r="QXT2" s="1712"/>
      <c r="QXU2" s="1712"/>
      <c r="QXV2" s="1712"/>
      <c r="QXW2" s="1712"/>
      <c r="QXX2" s="1712"/>
      <c r="QXY2" s="1712"/>
      <c r="QXZ2" s="1712"/>
      <c r="QYA2" s="1712"/>
      <c r="QYB2" s="1712"/>
      <c r="QYC2" s="1712"/>
      <c r="QYD2" s="1712"/>
      <c r="QYE2" s="1712"/>
      <c r="QYF2" s="1712"/>
      <c r="QYG2" s="1712"/>
      <c r="QYH2" s="1712"/>
      <c r="QYI2" s="1712"/>
      <c r="QYJ2" s="1712"/>
      <c r="QYK2" s="1712"/>
      <c r="QYL2" s="1712"/>
      <c r="QYM2" s="1712"/>
      <c r="QYN2" s="1712"/>
      <c r="QYO2" s="1712"/>
      <c r="QYP2" s="1712"/>
      <c r="QYQ2" s="1712"/>
      <c r="QYR2" s="1712"/>
      <c r="QYS2" s="1712"/>
      <c r="QYT2" s="1712"/>
      <c r="QYU2" s="1712"/>
      <c r="QYV2" s="1712"/>
      <c r="QYW2" s="1712"/>
      <c r="QYX2" s="1712"/>
      <c r="QYY2" s="1712"/>
      <c r="QYZ2" s="1712"/>
      <c r="QZA2" s="1712"/>
      <c r="QZB2" s="1712"/>
      <c r="QZC2" s="1712"/>
      <c r="QZD2" s="1712"/>
      <c r="QZE2" s="1712"/>
      <c r="QZF2" s="1712"/>
      <c r="QZG2" s="1712"/>
      <c r="QZH2" s="1712"/>
      <c r="QZI2" s="1712"/>
      <c r="QZJ2" s="1712"/>
      <c r="QZK2" s="1712"/>
      <c r="QZL2" s="1712"/>
      <c r="QZM2" s="1712"/>
      <c r="QZN2" s="1712"/>
      <c r="QZO2" s="1712"/>
      <c r="QZP2" s="1712"/>
      <c r="QZQ2" s="1712"/>
      <c r="QZR2" s="1712"/>
      <c r="QZS2" s="1712"/>
      <c r="QZT2" s="1712"/>
      <c r="QZU2" s="1712"/>
      <c r="QZV2" s="1712"/>
      <c r="QZW2" s="1712"/>
      <c r="QZX2" s="1712"/>
      <c r="QZY2" s="1712"/>
      <c r="QZZ2" s="1712"/>
      <c r="RAA2" s="1712"/>
      <c r="RAB2" s="1712"/>
      <c r="RAC2" s="1712"/>
      <c r="RAD2" s="1712"/>
      <c r="RAE2" s="1712"/>
      <c r="RAF2" s="1712"/>
      <c r="RAG2" s="1712"/>
      <c r="RAH2" s="1712"/>
      <c r="RAI2" s="1712"/>
      <c r="RAJ2" s="1712"/>
      <c r="RAK2" s="1712"/>
      <c r="RAL2" s="1712"/>
      <c r="RAM2" s="1712"/>
      <c r="RAN2" s="1712"/>
      <c r="RAO2" s="1712"/>
      <c r="RAP2" s="1712"/>
      <c r="RAQ2" s="1712"/>
      <c r="RAR2" s="1712"/>
      <c r="RAS2" s="1712"/>
      <c r="RAT2" s="1712"/>
      <c r="RAU2" s="1712"/>
      <c r="RAV2" s="1712"/>
      <c r="RAW2" s="1712"/>
      <c r="RAX2" s="1712"/>
      <c r="RAY2" s="1712"/>
      <c r="RAZ2" s="1712"/>
      <c r="RBA2" s="1712"/>
      <c r="RBB2" s="1712"/>
      <c r="RBC2" s="1712"/>
      <c r="RBD2" s="1712"/>
      <c r="RBE2" s="1712"/>
      <c r="RBF2" s="1712"/>
      <c r="RBG2" s="1712"/>
      <c r="RBH2" s="1712"/>
      <c r="RBI2" s="1712"/>
      <c r="RBJ2" s="1712"/>
      <c r="RBK2" s="1712"/>
      <c r="RBL2" s="1712"/>
      <c r="RBM2" s="1712"/>
      <c r="RBN2" s="1712"/>
      <c r="RBO2" s="1712"/>
      <c r="RBP2" s="1712"/>
      <c r="RBQ2" s="1712"/>
      <c r="RBR2" s="1712"/>
      <c r="RBS2" s="1712"/>
      <c r="RBT2" s="1712"/>
      <c r="RBU2" s="1712"/>
      <c r="RBV2" s="1712"/>
      <c r="RBW2" s="1712"/>
      <c r="RBX2" s="1712"/>
      <c r="RBY2" s="1712"/>
      <c r="RBZ2" s="1712"/>
      <c r="RCA2" s="1712"/>
      <c r="RCB2" s="1712"/>
      <c r="RCC2" s="1712"/>
      <c r="RCD2" s="1712"/>
      <c r="RCE2" s="1712"/>
      <c r="RCF2" s="1712"/>
      <c r="RCG2" s="1712"/>
      <c r="RCH2" s="1712"/>
      <c r="RCI2" s="1712"/>
      <c r="RCJ2" s="1712"/>
      <c r="RCK2" s="1712"/>
      <c r="RCL2" s="1712"/>
      <c r="RCM2" s="1712"/>
      <c r="RCN2" s="1712"/>
      <c r="RCO2" s="1712"/>
      <c r="RCP2" s="1712"/>
      <c r="RCQ2" s="1712"/>
      <c r="RCR2" s="1712"/>
      <c r="RCS2" s="1712"/>
      <c r="RCT2" s="1712"/>
      <c r="RCU2" s="1712"/>
      <c r="RCV2" s="1712"/>
      <c r="RCW2" s="1712"/>
      <c r="RCX2" s="1712"/>
      <c r="RCY2" s="1712"/>
      <c r="RCZ2" s="1712"/>
      <c r="RDA2" s="1712"/>
      <c r="RDB2" s="1712"/>
      <c r="RDC2" s="1712"/>
      <c r="RDD2" s="1712"/>
      <c r="RDE2" s="1712"/>
      <c r="RDF2" s="1712"/>
      <c r="RDG2" s="1712"/>
      <c r="RDH2" s="1712"/>
      <c r="RDI2" s="1712"/>
      <c r="RDJ2" s="1712"/>
      <c r="RDK2" s="1712"/>
      <c r="RDL2" s="1712"/>
      <c r="RDM2" s="1712"/>
      <c r="RDN2" s="1712"/>
      <c r="RDO2" s="1712"/>
      <c r="RDP2" s="1712"/>
      <c r="RDQ2" s="1712"/>
      <c r="RDR2" s="1712"/>
      <c r="RDS2" s="1712"/>
      <c r="RDT2" s="1712"/>
      <c r="RDU2" s="1712"/>
      <c r="RDV2" s="1712"/>
      <c r="RDW2" s="1712"/>
      <c r="RDX2" s="1712"/>
      <c r="RDY2" s="1712"/>
      <c r="RDZ2" s="1712"/>
      <c r="REA2" s="1712"/>
      <c r="REB2" s="1712"/>
      <c r="REC2" s="1712"/>
      <c r="RED2" s="1712"/>
      <c r="REE2" s="1712"/>
      <c r="REF2" s="1712"/>
      <c r="REG2" s="1712"/>
      <c r="REH2" s="1712"/>
      <c r="REI2" s="1712"/>
      <c r="REJ2" s="1712"/>
      <c r="REK2" s="1712"/>
      <c r="REL2" s="1712"/>
      <c r="REM2" s="1712"/>
      <c r="REN2" s="1712"/>
      <c r="REO2" s="1712"/>
      <c r="REP2" s="1712"/>
      <c r="REQ2" s="1712"/>
      <c r="RER2" s="1712"/>
      <c r="RES2" s="1712"/>
      <c r="RET2" s="1712"/>
      <c r="REU2" s="1712"/>
      <c r="REV2" s="1712"/>
      <c r="REW2" s="1712"/>
      <c r="REX2" s="1712"/>
      <c r="REY2" s="1712"/>
      <c r="REZ2" s="1712"/>
      <c r="RFA2" s="1712"/>
      <c r="RFB2" s="1712"/>
      <c r="RFC2" s="1712"/>
      <c r="RFD2" s="1712"/>
      <c r="RFE2" s="1712"/>
      <c r="RFF2" s="1712"/>
      <c r="RFG2" s="1712"/>
      <c r="RFH2" s="1712"/>
      <c r="RFI2" s="1712"/>
      <c r="RFJ2" s="1712"/>
      <c r="RFK2" s="1712"/>
      <c r="RFL2" s="1712"/>
      <c r="RFM2" s="1712"/>
      <c r="RFN2" s="1712"/>
      <c r="RFO2" s="1712"/>
      <c r="RFP2" s="1712"/>
      <c r="RFQ2" s="1712"/>
      <c r="RFR2" s="1712"/>
      <c r="RFS2" s="1712"/>
      <c r="RFT2" s="1712"/>
      <c r="RFU2" s="1712"/>
      <c r="RFV2" s="1712"/>
      <c r="RFW2" s="1712"/>
      <c r="RFX2" s="1712"/>
      <c r="RFY2" s="1712"/>
      <c r="RFZ2" s="1712"/>
      <c r="RGA2" s="1712"/>
      <c r="RGB2" s="1712"/>
      <c r="RGC2" s="1712"/>
      <c r="RGD2" s="1712"/>
      <c r="RGE2" s="1712"/>
      <c r="RGF2" s="1712"/>
      <c r="RGG2" s="1712"/>
      <c r="RGH2" s="1712"/>
      <c r="RGI2" s="1712"/>
      <c r="RGJ2" s="1712"/>
      <c r="RGK2" s="1712"/>
      <c r="RGL2" s="1712"/>
      <c r="RGM2" s="1712"/>
      <c r="RGN2" s="1712"/>
      <c r="RGO2" s="1712"/>
      <c r="RGP2" s="1712"/>
      <c r="RGQ2" s="1712"/>
      <c r="RGR2" s="1712"/>
      <c r="RGS2" s="1712"/>
      <c r="RGT2" s="1712"/>
      <c r="RGU2" s="1712"/>
      <c r="RGV2" s="1712"/>
      <c r="RGW2" s="1712"/>
      <c r="RGX2" s="1712"/>
      <c r="RGY2" s="1712"/>
      <c r="RGZ2" s="1712"/>
      <c r="RHA2" s="1712"/>
      <c r="RHB2" s="1712"/>
      <c r="RHC2" s="1712"/>
      <c r="RHD2" s="1712"/>
      <c r="RHE2" s="1712"/>
      <c r="RHF2" s="1712"/>
      <c r="RHG2" s="1712"/>
      <c r="RHH2" s="1712"/>
      <c r="RHI2" s="1712"/>
      <c r="RHJ2" s="1712"/>
      <c r="RHK2" s="1712"/>
      <c r="RHL2" s="1712"/>
      <c r="RHM2" s="1712"/>
      <c r="RHN2" s="1712"/>
      <c r="RHO2" s="1712"/>
      <c r="RHP2" s="1712"/>
      <c r="RHQ2" s="1712"/>
      <c r="RHR2" s="1712"/>
      <c r="RHS2" s="1712"/>
      <c r="RHT2" s="1712"/>
      <c r="RHU2" s="1712"/>
      <c r="RHV2" s="1712"/>
      <c r="RHW2" s="1712"/>
      <c r="RHX2" s="1712"/>
      <c r="RHY2" s="1712"/>
      <c r="RHZ2" s="1712"/>
      <c r="RIA2" s="1712"/>
      <c r="RIB2" s="1712"/>
      <c r="RIC2" s="1712"/>
      <c r="RID2" s="1712"/>
      <c r="RIE2" s="1712"/>
      <c r="RIF2" s="1712"/>
      <c r="RIG2" s="1712"/>
      <c r="RIH2" s="1712"/>
      <c r="RII2" s="1712"/>
      <c r="RIJ2" s="1712"/>
      <c r="RIK2" s="1712"/>
      <c r="RIL2" s="1712"/>
      <c r="RIM2" s="1712"/>
      <c r="RIN2" s="1712"/>
      <c r="RIO2" s="1712"/>
      <c r="RIP2" s="1712"/>
      <c r="RIQ2" s="1712"/>
      <c r="RIR2" s="1712"/>
      <c r="RIS2" s="1712"/>
      <c r="RIT2" s="1712"/>
      <c r="RIU2" s="1712"/>
      <c r="RIV2" s="1712"/>
      <c r="RIW2" s="1712"/>
      <c r="RIX2" s="1712"/>
      <c r="RIY2" s="1712"/>
      <c r="RIZ2" s="1712"/>
      <c r="RJA2" s="1712"/>
      <c r="RJB2" s="1712"/>
      <c r="RJC2" s="1712"/>
      <c r="RJD2" s="1712"/>
      <c r="RJE2" s="1712"/>
      <c r="RJF2" s="1712"/>
      <c r="RJG2" s="1712"/>
      <c r="RJH2" s="1712"/>
      <c r="RJI2" s="1712"/>
      <c r="RJJ2" s="1712"/>
      <c r="RJK2" s="1712"/>
      <c r="RJL2" s="1712"/>
      <c r="RJM2" s="1712"/>
      <c r="RJN2" s="1712"/>
      <c r="RJO2" s="1712"/>
      <c r="RJP2" s="1712"/>
      <c r="RJQ2" s="1712"/>
      <c r="RJR2" s="1712"/>
      <c r="RJS2" s="1712"/>
      <c r="RJT2" s="1712"/>
      <c r="RJU2" s="1712"/>
      <c r="RJV2" s="1712"/>
      <c r="RJW2" s="1712"/>
      <c r="RJX2" s="1712"/>
      <c r="RJY2" s="1712"/>
      <c r="RJZ2" s="1712"/>
      <c r="RKA2" s="1712"/>
      <c r="RKB2" s="1712"/>
      <c r="RKC2" s="1712"/>
      <c r="RKD2" s="1712"/>
      <c r="RKE2" s="1712"/>
      <c r="RKF2" s="1712"/>
      <c r="RKG2" s="1712"/>
      <c r="RKH2" s="1712"/>
      <c r="RKI2" s="1712"/>
      <c r="RKJ2" s="1712"/>
      <c r="RKK2" s="1712"/>
      <c r="RKL2" s="1712"/>
      <c r="RKM2" s="1712"/>
      <c r="RKN2" s="1712"/>
      <c r="RKO2" s="1712"/>
      <c r="RKP2" s="1712"/>
      <c r="RKQ2" s="1712"/>
      <c r="RKR2" s="1712"/>
      <c r="RKS2" s="1712"/>
      <c r="RKT2" s="1712"/>
      <c r="RKU2" s="1712"/>
      <c r="RKV2" s="1712"/>
      <c r="RKW2" s="1712"/>
      <c r="RKX2" s="1712"/>
      <c r="RKY2" s="1712"/>
      <c r="RKZ2" s="1712"/>
      <c r="RLA2" s="1712"/>
      <c r="RLB2" s="1712"/>
      <c r="RLC2" s="1712"/>
      <c r="RLD2" s="1712"/>
      <c r="RLE2" s="1712"/>
      <c r="RLF2" s="1712"/>
      <c r="RLG2" s="1712"/>
      <c r="RLH2" s="1712"/>
      <c r="RLI2" s="1712"/>
      <c r="RLJ2" s="1712"/>
      <c r="RLK2" s="1712"/>
      <c r="RLL2" s="1712"/>
      <c r="RLM2" s="1712"/>
      <c r="RLN2" s="1712"/>
      <c r="RLO2" s="1712"/>
      <c r="RLP2" s="1712"/>
      <c r="RLQ2" s="1712"/>
      <c r="RLR2" s="1712"/>
      <c r="RLS2" s="1712"/>
      <c r="RLT2" s="1712"/>
      <c r="RLU2" s="1712"/>
      <c r="RLV2" s="1712"/>
      <c r="RLW2" s="1712"/>
      <c r="RLX2" s="1712"/>
      <c r="RLY2" s="1712"/>
      <c r="RLZ2" s="1712"/>
      <c r="RMA2" s="1712"/>
      <c r="RMB2" s="1712"/>
      <c r="RMC2" s="1712"/>
      <c r="RMD2" s="1712"/>
      <c r="RME2" s="1712"/>
      <c r="RMF2" s="1712"/>
      <c r="RMG2" s="1712"/>
      <c r="RMH2" s="1712"/>
      <c r="RMI2" s="1712"/>
      <c r="RMJ2" s="1712"/>
      <c r="RMK2" s="1712"/>
      <c r="RML2" s="1712"/>
      <c r="RMM2" s="1712"/>
      <c r="RMN2" s="1712"/>
      <c r="RMO2" s="1712"/>
      <c r="RMP2" s="1712"/>
      <c r="RMQ2" s="1712"/>
      <c r="RMR2" s="1712"/>
      <c r="RMS2" s="1712"/>
      <c r="RMT2" s="1712"/>
      <c r="RMU2" s="1712"/>
      <c r="RMV2" s="1712"/>
      <c r="RMW2" s="1712"/>
      <c r="RMX2" s="1712"/>
      <c r="RMY2" s="1712"/>
      <c r="RMZ2" s="1712"/>
      <c r="RNA2" s="1712"/>
      <c r="RNB2" s="1712"/>
      <c r="RNC2" s="1712"/>
      <c r="RND2" s="1712"/>
      <c r="RNE2" s="1712"/>
      <c r="RNF2" s="1712"/>
      <c r="RNG2" s="1712"/>
      <c r="RNH2" s="1712"/>
      <c r="RNI2" s="1712"/>
      <c r="RNJ2" s="1712"/>
      <c r="RNK2" s="1712"/>
      <c r="RNL2" s="1712"/>
      <c r="RNM2" s="1712"/>
      <c r="RNN2" s="1712"/>
      <c r="RNO2" s="1712"/>
      <c r="RNP2" s="1712"/>
      <c r="RNQ2" s="1712"/>
      <c r="RNR2" s="1712"/>
      <c r="RNS2" s="1712"/>
      <c r="RNT2" s="1712"/>
      <c r="RNU2" s="1712"/>
      <c r="RNV2" s="1712"/>
      <c r="RNW2" s="1712"/>
      <c r="RNX2" s="1712"/>
      <c r="RNY2" s="1712"/>
      <c r="RNZ2" s="1712"/>
      <c r="ROA2" s="1712"/>
      <c r="ROB2" s="1712"/>
      <c r="ROC2" s="1712"/>
      <c r="ROD2" s="1712"/>
      <c r="ROE2" s="1712"/>
      <c r="ROF2" s="1712"/>
      <c r="ROG2" s="1712"/>
      <c r="ROH2" s="1712"/>
      <c r="ROI2" s="1712"/>
      <c r="ROJ2" s="1712"/>
      <c r="ROK2" s="1712"/>
      <c r="ROL2" s="1712"/>
      <c r="ROM2" s="1712"/>
      <c r="RON2" s="1712"/>
      <c r="ROO2" s="1712"/>
      <c r="ROP2" s="1712"/>
      <c r="ROQ2" s="1712"/>
      <c r="ROR2" s="1712"/>
      <c r="ROS2" s="1712"/>
      <c r="ROT2" s="1712"/>
      <c r="ROU2" s="1712"/>
      <c r="ROV2" s="1712"/>
      <c r="ROW2" s="1712"/>
      <c r="ROX2" s="1712"/>
      <c r="ROY2" s="1712"/>
      <c r="ROZ2" s="1712"/>
      <c r="RPA2" s="1712"/>
      <c r="RPB2" s="1712"/>
      <c r="RPC2" s="1712"/>
      <c r="RPD2" s="1712"/>
      <c r="RPE2" s="1712"/>
      <c r="RPF2" s="1712"/>
      <c r="RPG2" s="1712"/>
      <c r="RPH2" s="1712"/>
      <c r="RPI2" s="1712"/>
      <c r="RPJ2" s="1712"/>
      <c r="RPK2" s="1712"/>
      <c r="RPL2" s="1712"/>
      <c r="RPM2" s="1712"/>
      <c r="RPN2" s="1712"/>
      <c r="RPO2" s="1712"/>
      <c r="RPP2" s="1712"/>
      <c r="RPQ2" s="1712"/>
      <c r="RPR2" s="1712"/>
      <c r="RPS2" s="1712"/>
      <c r="RPT2" s="1712"/>
      <c r="RPU2" s="1712"/>
      <c r="RPV2" s="1712"/>
      <c r="RPW2" s="1712"/>
      <c r="RPX2" s="1712"/>
      <c r="RPY2" s="1712"/>
      <c r="RPZ2" s="1712"/>
      <c r="RQA2" s="1712"/>
      <c r="RQB2" s="1712"/>
      <c r="RQC2" s="1712"/>
      <c r="RQD2" s="1712"/>
      <c r="RQE2" s="1712"/>
      <c r="RQF2" s="1712"/>
      <c r="RQG2" s="1712"/>
      <c r="RQH2" s="1712"/>
      <c r="RQI2" s="1712"/>
      <c r="RQJ2" s="1712"/>
      <c r="RQK2" s="1712"/>
      <c r="RQL2" s="1712"/>
      <c r="RQM2" s="1712"/>
      <c r="RQN2" s="1712"/>
      <c r="RQO2" s="1712"/>
      <c r="RQP2" s="1712"/>
      <c r="RQQ2" s="1712"/>
      <c r="RQR2" s="1712"/>
      <c r="RQS2" s="1712"/>
      <c r="RQT2" s="1712"/>
      <c r="RQU2" s="1712"/>
      <c r="RQV2" s="1712"/>
      <c r="RQW2" s="1712"/>
      <c r="RQX2" s="1712"/>
      <c r="RQY2" s="1712"/>
      <c r="RQZ2" s="1712"/>
      <c r="RRA2" s="1712"/>
      <c r="RRB2" s="1712"/>
      <c r="RRC2" s="1712"/>
      <c r="RRD2" s="1712"/>
      <c r="RRE2" s="1712"/>
      <c r="RRF2" s="1712"/>
      <c r="RRG2" s="1712"/>
      <c r="RRH2" s="1712"/>
      <c r="RRI2" s="1712"/>
      <c r="RRJ2" s="1712"/>
      <c r="RRK2" s="1712"/>
      <c r="RRL2" s="1712"/>
      <c r="RRM2" s="1712"/>
      <c r="RRN2" s="1712"/>
      <c r="RRO2" s="1712"/>
      <c r="RRP2" s="1712"/>
      <c r="RRQ2" s="1712"/>
      <c r="RRR2" s="1712"/>
      <c r="RRS2" s="1712"/>
      <c r="RRT2" s="1712"/>
      <c r="RRU2" s="1712"/>
      <c r="RRV2" s="1712"/>
      <c r="RRW2" s="1712"/>
      <c r="RRX2" s="1712"/>
      <c r="RRY2" s="1712"/>
      <c r="RRZ2" s="1712"/>
      <c r="RSA2" s="1712"/>
      <c r="RSB2" s="1712"/>
      <c r="RSC2" s="1712"/>
      <c r="RSD2" s="1712"/>
      <c r="RSE2" s="1712"/>
      <c r="RSF2" s="1712"/>
      <c r="RSG2" s="1712"/>
      <c r="RSH2" s="1712"/>
      <c r="RSI2" s="1712"/>
      <c r="RSJ2" s="1712"/>
      <c r="RSK2" s="1712"/>
      <c r="RSL2" s="1712"/>
      <c r="RSM2" s="1712"/>
      <c r="RSN2" s="1712"/>
      <c r="RSO2" s="1712"/>
      <c r="RSP2" s="1712"/>
      <c r="RSQ2" s="1712"/>
      <c r="RSR2" s="1712"/>
      <c r="RSS2" s="1712"/>
      <c r="RST2" s="1712"/>
      <c r="RSU2" s="1712"/>
      <c r="RSV2" s="1712"/>
      <c r="RSW2" s="1712"/>
      <c r="RSX2" s="1712"/>
      <c r="RSY2" s="1712"/>
      <c r="RSZ2" s="1712"/>
      <c r="RTA2" s="1712"/>
      <c r="RTB2" s="1712"/>
      <c r="RTC2" s="1712"/>
      <c r="RTD2" s="1712"/>
      <c r="RTE2" s="1712"/>
      <c r="RTF2" s="1712"/>
      <c r="RTG2" s="1712"/>
      <c r="RTH2" s="1712"/>
      <c r="RTI2" s="1712"/>
      <c r="RTJ2" s="1712"/>
      <c r="RTK2" s="1712"/>
      <c r="RTL2" s="1712"/>
      <c r="RTM2" s="1712"/>
      <c r="RTN2" s="1712"/>
      <c r="RTO2" s="1712"/>
      <c r="RTP2" s="1712"/>
      <c r="RTQ2" s="1712"/>
      <c r="RTR2" s="1712"/>
      <c r="RTS2" s="1712"/>
      <c r="RTT2" s="1712"/>
      <c r="RTU2" s="1712"/>
      <c r="RTV2" s="1712"/>
      <c r="RTW2" s="1712"/>
      <c r="RTX2" s="1712"/>
      <c r="RTY2" s="1712"/>
      <c r="RTZ2" s="1712"/>
      <c r="RUA2" s="1712"/>
      <c r="RUB2" s="1712"/>
      <c r="RUC2" s="1712"/>
      <c r="RUD2" s="1712"/>
      <c r="RUE2" s="1712"/>
      <c r="RUF2" s="1712"/>
      <c r="RUG2" s="1712"/>
      <c r="RUH2" s="1712"/>
      <c r="RUI2" s="1712"/>
      <c r="RUJ2" s="1712"/>
      <c r="RUK2" s="1712"/>
      <c r="RUL2" s="1712"/>
      <c r="RUM2" s="1712"/>
      <c r="RUN2" s="1712"/>
      <c r="RUO2" s="1712"/>
      <c r="RUP2" s="1712"/>
      <c r="RUQ2" s="1712"/>
      <c r="RUR2" s="1712"/>
      <c r="RUS2" s="1712"/>
      <c r="RUT2" s="1712"/>
      <c r="RUU2" s="1712"/>
      <c r="RUV2" s="1712"/>
      <c r="RUW2" s="1712"/>
      <c r="RUX2" s="1712"/>
      <c r="RUY2" s="1712"/>
      <c r="RUZ2" s="1712"/>
      <c r="RVA2" s="1712"/>
      <c r="RVB2" s="1712"/>
      <c r="RVC2" s="1712"/>
      <c r="RVD2" s="1712"/>
      <c r="RVE2" s="1712"/>
      <c r="RVF2" s="1712"/>
      <c r="RVG2" s="1712"/>
      <c r="RVH2" s="1712"/>
      <c r="RVI2" s="1712"/>
      <c r="RVJ2" s="1712"/>
      <c r="RVK2" s="1712"/>
      <c r="RVL2" s="1712"/>
      <c r="RVM2" s="1712"/>
      <c r="RVN2" s="1712"/>
      <c r="RVO2" s="1712"/>
      <c r="RVP2" s="1712"/>
      <c r="RVQ2" s="1712"/>
      <c r="RVR2" s="1712"/>
      <c r="RVS2" s="1712"/>
      <c r="RVT2" s="1712"/>
      <c r="RVU2" s="1712"/>
      <c r="RVV2" s="1712"/>
      <c r="RVW2" s="1712"/>
      <c r="RVX2" s="1712"/>
      <c r="RVY2" s="1712"/>
      <c r="RVZ2" s="1712"/>
      <c r="RWA2" s="1712"/>
      <c r="RWB2" s="1712"/>
      <c r="RWC2" s="1712"/>
      <c r="RWD2" s="1712"/>
      <c r="RWE2" s="1712"/>
      <c r="RWF2" s="1712"/>
      <c r="RWG2" s="1712"/>
      <c r="RWH2" s="1712"/>
      <c r="RWI2" s="1712"/>
      <c r="RWJ2" s="1712"/>
      <c r="RWK2" s="1712"/>
      <c r="RWL2" s="1712"/>
      <c r="RWM2" s="1712"/>
      <c r="RWN2" s="1712"/>
      <c r="RWO2" s="1712"/>
      <c r="RWP2" s="1712"/>
      <c r="RWQ2" s="1712"/>
      <c r="RWR2" s="1712"/>
      <c r="RWS2" s="1712"/>
      <c r="RWT2" s="1712"/>
      <c r="RWU2" s="1712"/>
      <c r="RWV2" s="1712"/>
      <c r="RWW2" s="1712"/>
      <c r="RWX2" s="1712"/>
      <c r="RWY2" s="1712"/>
      <c r="RWZ2" s="1712"/>
      <c r="RXA2" s="1712"/>
      <c r="RXB2" s="1712"/>
      <c r="RXC2" s="1712"/>
      <c r="RXD2" s="1712"/>
      <c r="RXE2" s="1712"/>
      <c r="RXF2" s="1712"/>
      <c r="RXG2" s="1712"/>
      <c r="RXH2" s="1712"/>
      <c r="RXI2" s="1712"/>
      <c r="RXJ2" s="1712"/>
      <c r="RXK2" s="1712"/>
      <c r="RXL2" s="1712"/>
      <c r="RXM2" s="1712"/>
      <c r="RXN2" s="1712"/>
      <c r="RXO2" s="1712"/>
      <c r="RXP2" s="1712"/>
      <c r="RXQ2" s="1712"/>
      <c r="RXR2" s="1712"/>
      <c r="RXS2" s="1712"/>
      <c r="RXT2" s="1712"/>
      <c r="RXU2" s="1712"/>
      <c r="RXV2" s="1712"/>
      <c r="RXW2" s="1712"/>
      <c r="RXX2" s="1712"/>
      <c r="RXY2" s="1712"/>
      <c r="RXZ2" s="1712"/>
      <c r="RYA2" s="1712"/>
      <c r="RYB2" s="1712"/>
      <c r="RYC2" s="1712"/>
      <c r="RYD2" s="1712"/>
      <c r="RYE2" s="1712"/>
      <c r="RYF2" s="1712"/>
      <c r="RYG2" s="1712"/>
      <c r="RYH2" s="1712"/>
      <c r="RYI2" s="1712"/>
      <c r="RYJ2" s="1712"/>
      <c r="RYK2" s="1712"/>
      <c r="RYL2" s="1712"/>
      <c r="RYM2" s="1712"/>
      <c r="RYN2" s="1712"/>
      <c r="RYO2" s="1712"/>
      <c r="RYP2" s="1712"/>
      <c r="RYQ2" s="1712"/>
      <c r="RYR2" s="1712"/>
      <c r="RYS2" s="1712"/>
      <c r="RYT2" s="1712"/>
      <c r="RYU2" s="1712"/>
      <c r="RYV2" s="1712"/>
      <c r="RYW2" s="1712"/>
      <c r="RYX2" s="1712"/>
      <c r="RYY2" s="1712"/>
      <c r="RYZ2" s="1712"/>
      <c r="RZA2" s="1712"/>
      <c r="RZB2" s="1712"/>
      <c r="RZC2" s="1712"/>
      <c r="RZD2" s="1712"/>
      <c r="RZE2" s="1712"/>
      <c r="RZF2" s="1712"/>
      <c r="RZG2" s="1712"/>
      <c r="RZH2" s="1712"/>
      <c r="RZI2" s="1712"/>
      <c r="RZJ2" s="1712"/>
      <c r="RZK2" s="1712"/>
      <c r="RZL2" s="1712"/>
      <c r="RZM2" s="1712"/>
      <c r="RZN2" s="1712"/>
      <c r="RZO2" s="1712"/>
      <c r="RZP2" s="1712"/>
      <c r="RZQ2" s="1712"/>
      <c r="RZR2" s="1712"/>
      <c r="RZS2" s="1712"/>
      <c r="RZT2" s="1712"/>
      <c r="RZU2" s="1712"/>
      <c r="RZV2" s="1712"/>
      <c r="RZW2" s="1712"/>
      <c r="RZX2" s="1712"/>
      <c r="RZY2" s="1712"/>
      <c r="RZZ2" s="1712"/>
      <c r="SAA2" s="1712"/>
      <c r="SAB2" s="1712"/>
      <c r="SAC2" s="1712"/>
      <c r="SAD2" s="1712"/>
      <c r="SAE2" s="1712"/>
      <c r="SAF2" s="1712"/>
      <c r="SAG2" s="1712"/>
      <c r="SAH2" s="1712"/>
      <c r="SAI2" s="1712"/>
      <c r="SAJ2" s="1712"/>
      <c r="SAK2" s="1712"/>
      <c r="SAL2" s="1712"/>
      <c r="SAM2" s="1712"/>
      <c r="SAN2" s="1712"/>
      <c r="SAO2" s="1712"/>
      <c r="SAP2" s="1712"/>
      <c r="SAQ2" s="1712"/>
      <c r="SAR2" s="1712"/>
      <c r="SAS2" s="1712"/>
      <c r="SAT2" s="1712"/>
      <c r="SAU2" s="1712"/>
      <c r="SAV2" s="1712"/>
      <c r="SAW2" s="1712"/>
      <c r="SAX2" s="1712"/>
      <c r="SAY2" s="1712"/>
      <c r="SAZ2" s="1712"/>
      <c r="SBA2" s="1712"/>
      <c r="SBB2" s="1712"/>
      <c r="SBC2" s="1712"/>
      <c r="SBD2" s="1712"/>
      <c r="SBE2" s="1712"/>
      <c r="SBF2" s="1712"/>
      <c r="SBG2" s="1712"/>
      <c r="SBH2" s="1712"/>
      <c r="SBI2" s="1712"/>
      <c r="SBJ2" s="1712"/>
      <c r="SBK2" s="1712"/>
      <c r="SBL2" s="1712"/>
      <c r="SBM2" s="1712"/>
      <c r="SBN2" s="1712"/>
      <c r="SBO2" s="1712"/>
      <c r="SBP2" s="1712"/>
      <c r="SBQ2" s="1712"/>
      <c r="SBR2" s="1712"/>
      <c r="SBS2" s="1712"/>
      <c r="SBT2" s="1712"/>
      <c r="SBU2" s="1712"/>
      <c r="SBV2" s="1712"/>
      <c r="SBW2" s="1712"/>
      <c r="SBX2" s="1712"/>
      <c r="SBY2" s="1712"/>
      <c r="SBZ2" s="1712"/>
      <c r="SCA2" s="1712"/>
      <c r="SCB2" s="1712"/>
      <c r="SCC2" s="1712"/>
      <c r="SCD2" s="1712"/>
      <c r="SCE2" s="1712"/>
      <c r="SCF2" s="1712"/>
      <c r="SCG2" s="1712"/>
      <c r="SCH2" s="1712"/>
      <c r="SCI2" s="1712"/>
      <c r="SCJ2" s="1712"/>
      <c r="SCK2" s="1712"/>
      <c r="SCL2" s="1712"/>
      <c r="SCM2" s="1712"/>
      <c r="SCN2" s="1712"/>
      <c r="SCO2" s="1712"/>
      <c r="SCP2" s="1712"/>
      <c r="SCQ2" s="1712"/>
      <c r="SCR2" s="1712"/>
      <c r="SCS2" s="1712"/>
      <c r="SCT2" s="1712"/>
      <c r="SCU2" s="1712"/>
      <c r="SCV2" s="1712"/>
      <c r="SCW2" s="1712"/>
      <c r="SCX2" s="1712"/>
      <c r="SCY2" s="1712"/>
      <c r="SCZ2" s="1712"/>
      <c r="SDA2" s="1712"/>
      <c r="SDB2" s="1712"/>
      <c r="SDC2" s="1712"/>
      <c r="SDD2" s="1712"/>
      <c r="SDE2" s="1712"/>
      <c r="SDF2" s="1712"/>
      <c r="SDG2" s="1712"/>
      <c r="SDH2" s="1712"/>
      <c r="SDI2" s="1712"/>
      <c r="SDJ2" s="1712"/>
      <c r="SDK2" s="1712"/>
      <c r="SDL2" s="1712"/>
      <c r="SDM2" s="1712"/>
      <c r="SDN2" s="1712"/>
      <c r="SDO2" s="1712"/>
      <c r="SDP2" s="1712"/>
      <c r="SDQ2" s="1712"/>
      <c r="SDR2" s="1712"/>
      <c r="SDS2" s="1712"/>
      <c r="SDT2" s="1712"/>
      <c r="SDU2" s="1712"/>
      <c r="SDV2" s="1712"/>
      <c r="SDW2" s="1712"/>
      <c r="SDX2" s="1712"/>
      <c r="SDY2" s="1712"/>
      <c r="SDZ2" s="1712"/>
      <c r="SEA2" s="1712"/>
      <c r="SEB2" s="1712"/>
      <c r="SEC2" s="1712"/>
      <c r="SED2" s="1712"/>
      <c r="SEE2" s="1712"/>
      <c r="SEF2" s="1712"/>
      <c r="SEG2" s="1712"/>
      <c r="SEH2" s="1712"/>
      <c r="SEI2" s="1712"/>
      <c r="SEJ2" s="1712"/>
      <c r="SEK2" s="1712"/>
      <c r="SEL2" s="1712"/>
      <c r="SEM2" s="1712"/>
      <c r="SEN2" s="1712"/>
      <c r="SEO2" s="1712"/>
      <c r="SEP2" s="1712"/>
      <c r="SEQ2" s="1712"/>
      <c r="SER2" s="1712"/>
      <c r="SES2" s="1712"/>
      <c r="SET2" s="1712"/>
      <c r="SEU2" s="1712"/>
      <c r="SEV2" s="1712"/>
      <c r="SEW2" s="1712"/>
      <c r="SEX2" s="1712"/>
      <c r="SEY2" s="1712"/>
      <c r="SEZ2" s="1712"/>
      <c r="SFA2" s="1712"/>
      <c r="SFB2" s="1712"/>
      <c r="SFC2" s="1712"/>
      <c r="SFD2" s="1712"/>
      <c r="SFE2" s="1712"/>
      <c r="SFF2" s="1712"/>
      <c r="SFG2" s="1712"/>
      <c r="SFH2" s="1712"/>
      <c r="SFI2" s="1712"/>
      <c r="SFJ2" s="1712"/>
      <c r="SFK2" s="1712"/>
      <c r="SFL2" s="1712"/>
      <c r="SFM2" s="1712"/>
      <c r="SFN2" s="1712"/>
      <c r="SFO2" s="1712"/>
      <c r="SFP2" s="1712"/>
      <c r="SFQ2" s="1712"/>
      <c r="SFR2" s="1712"/>
      <c r="SFS2" s="1712"/>
      <c r="SFT2" s="1712"/>
      <c r="SFU2" s="1712"/>
      <c r="SFV2" s="1712"/>
      <c r="SFW2" s="1712"/>
      <c r="SFX2" s="1712"/>
      <c r="SFY2" s="1712"/>
      <c r="SFZ2" s="1712"/>
      <c r="SGA2" s="1712"/>
      <c r="SGB2" s="1712"/>
      <c r="SGC2" s="1712"/>
      <c r="SGD2" s="1712"/>
      <c r="SGE2" s="1712"/>
      <c r="SGF2" s="1712"/>
      <c r="SGG2" s="1712"/>
      <c r="SGH2" s="1712"/>
      <c r="SGI2" s="1712"/>
      <c r="SGJ2" s="1712"/>
      <c r="SGK2" s="1712"/>
      <c r="SGL2" s="1712"/>
      <c r="SGM2" s="1712"/>
      <c r="SGN2" s="1712"/>
      <c r="SGO2" s="1712"/>
      <c r="SGP2" s="1712"/>
      <c r="SGQ2" s="1712"/>
      <c r="SGR2" s="1712"/>
      <c r="SGS2" s="1712"/>
      <c r="SGT2" s="1712"/>
      <c r="SGU2" s="1712"/>
      <c r="SGV2" s="1712"/>
      <c r="SGW2" s="1712"/>
      <c r="SGX2" s="1712"/>
      <c r="SGY2" s="1712"/>
      <c r="SGZ2" s="1712"/>
      <c r="SHA2" s="1712"/>
      <c r="SHB2" s="1712"/>
      <c r="SHC2" s="1712"/>
      <c r="SHD2" s="1712"/>
      <c r="SHE2" s="1712"/>
      <c r="SHF2" s="1712"/>
      <c r="SHG2" s="1712"/>
      <c r="SHH2" s="1712"/>
      <c r="SHI2" s="1712"/>
      <c r="SHJ2" s="1712"/>
      <c r="SHK2" s="1712"/>
      <c r="SHL2" s="1712"/>
      <c r="SHM2" s="1712"/>
      <c r="SHN2" s="1712"/>
      <c r="SHO2" s="1712"/>
      <c r="SHP2" s="1712"/>
      <c r="SHQ2" s="1712"/>
      <c r="SHR2" s="1712"/>
      <c r="SHS2" s="1712"/>
      <c r="SHT2" s="1712"/>
      <c r="SHU2" s="1712"/>
      <c r="SHV2" s="1712"/>
      <c r="SHW2" s="1712"/>
      <c r="SHX2" s="1712"/>
      <c r="SHY2" s="1712"/>
      <c r="SHZ2" s="1712"/>
      <c r="SIA2" s="1712"/>
      <c r="SIB2" s="1712"/>
      <c r="SIC2" s="1712"/>
      <c r="SID2" s="1712"/>
      <c r="SIE2" s="1712"/>
      <c r="SIF2" s="1712"/>
      <c r="SIG2" s="1712"/>
      <c r="SIH2" s="1712"/>
      <c r="SII2" s="1712"/>
      <c r="SIJ2" s="1712"/>
      <c r="SIK2" s="1712"/>
      <c r="SIL2" s="1712"/>
      <c r="SIM2" s="1712"/>
      <c r="SIN2" s="1712"/>
      <c r="SIO2" s="1712"/>
      <c r="SIP2" s="1712"/>
      <c r="SIQ2" s="1712"/>
      <c r="SIR2" s="1712"/>
      <c r="SIS2" s="1712"/>
      <c r="SIT2" s="1712"/>
      <c r="SIU2" s="1712"/>
      <c r="SIV2" s="1712"/>
      <c r="SIW2" s="1712"/>
      <c r="SIX2" s="1712"/>
      <c r="SIY2" s="1712"/>
      <c r="SIZ2" s="1712"/>
      <c r="SJA2" s="1712"/>
      <c r="SJB2" s="1712"/>
      <c r="SJC2" s="1712"/>
      <c r="SJD2" s="1712"/>
      <c r="SJE2" s="1712"/>
      <c r="SJF2" s="1712"/>
      <c r="SJG2" s="1712"/>
      <c r="SJH2" s="1712"/>
      <c r="SJI2" s="1712"/>
      <c r="SJJ2" s="1712"/>
      <c r="SJK2" s="1712"/>
      <c r="SJL2" s="1712"/>
      <c r="SJM2" s="1712"/>
      <c r="SJN2" s="1712"/>
      <c r="SJO2" s="1712"/>
      <c r="SJP2" s="1712"/>
      <c r="SJQ2" s="1712"/>
      <c r="SJR2" s="1712"/>
      <c r="SJS2" s="1712"/>
      <c r="SJT2" s="1712"/>
      <c r="SJU2" s="1712"/>
      <c r="SJV2" s="1712"/>
      <c r="SJW2" s="1712"/>
      <c r="SJX2" s="1712"/>
      <c r="SJY2" s="1712"/>
      <c r="SJZ2" s="1712"/>
      <c r="SKA2" s="1712"/>
      <c r="SKB2" s="1712"/>
      <c r="SKC2" s="1712"/>
      <c r="SKD2" s="1712"/>
      <c r="SKE2" s="1712"/>
      <c r="SKF2" s="1712"/>
      <c r="SKG2" s="1712"/>
      <c r="SKH2" s="1712"/>
      <c r="SKI2" s="1712"/>
      <c r="SKJ2" s="1712"/>
      <c r="SKK2" s="1712"/>
      <c r="SKL2" s="1712"/>
      <c r="SKM2" s="1712"/>
      <c r="SKN2" s="1712"/>
      <c r="SKO2" s="1712"/>
      <c r="SKP2" s="1712"/>
      <c r="SKQ2" s="1712"/>
      <c r="SKR2" s="1712"/>
      <c r="SKS2" s="1712"/>
      <c r="SKT2" s="1712"/>
      <c r="SKU2" s="1712"/>
      <c r="SKV2" s="1712"/>
      <c r="SKW2" s="1712"/>
      <c r="SKX2" s="1712"/>
      <c r="SKY2" s="1712"/>
      <c r="SKZ2" s="1712"/>
      <c r="SLA2" s="1712"/>
      <c r="SLB2" s="1712"/>
      <c r="SLC2" s="1712"/>
      <c r="SLD2" s="1712"/>
      <c r="SLE2" s="1712"/>
      <c r="SLF2" s="1712"/>
      <c r="SLG2" s="1712"/>
      <c r="SLH2" s="1712"/>
      <c r="SLI2" s="1712"/>
      <c r="SLJ2" s="1712"/>
      <c r="SLK2" s="1712"/>
      <c r="SLL2" s="1712"/>
      <c r="SLM2" s="1712"/>
      <c r="SLN2" s="1712"/>
      <c r="SLO2" s="1712"/>
      <c r="SLP2" s="1712"/>
      <c r="SLQ2" s="1712"/>
      <c r="SLR2" s="1712"/>
      <c r="SLS2" s="1712"/>
      <c r="SLT2" s="1712"/>
      <c r="SLU2" s="1712"/>
      <c r="SLV2" s="1712"/>
      <c r="SLW2" s="1712"/>
      <c r="SLX2" s="1712"/>
      <c r="SLY2" s="1712"/>
      <c r="SLZ2" s="1712"/>
      <c r="SMA2" s="1712"/>
      <c r="SMB2" s="1712"/>
      <c r="SMC2" s="1712"/>
      <c r="SMD2" s="1712"/>
      <c r="SME2" s="1712"/>
      <c r="SMF2" s="1712"/>
      <c r="SMG2" s="1712"/>
      <c r="SMH2" s="1712"/>
      <c r="SMI2" s="1712"/>
      <c r="SMJ2" s="1712"/>
      <c r="SMK2" s="1712"/>
      <c r="SML2" s="1712"/>
      <c r="SMM2" s="1712"/>
      <c r="SMN2" s="1712"/>
      <c r="SMO2" s="1712"/>
      <c r="SMP2" s="1712"/>
      <c r="SMQ2" s="1712"/>
      <c r="SMR2" s="1712"/>
      <c r="SMS2" s="1712"/>
      <c r="SMT2" s="1712"/>
      <c r="SMU2" s="1712"/>
      <c r="SMV2" s="1712"/>
      <c r="SMW2" s="1712"/>
      <c r="SMX2" s="1712"/>
      <c r="SMY2" s="1712"/>
      <c r="SMZ2" s="1712"/>
      <c r="SNA2" s="1712"/>
      <c r="SNB2" s="1712"/>
      <c r="SNC2" s="1712"/>
      <c r="SND2" s="1712"/>
      <c r="SNE2" s="1712"/>
      <c r="SNF2" s="1712"/>
      <c r="SNG2" s="1712"/>
      <c r="SNH2" s="1712"/>
      <c r="SNI2" s="1712"/>
      <c r="SNJ2" s="1712"/>
      <c r="SNK2" s="1712"/>
      <c r="SNL2" s="1712"/>
      <c r="SNM2" s="1712"/>
      <c r="SNN2" s="1712"/>
      <c r="SNO2" s="1712"/>
      <c r="SNP2" s="1712"/>
      <c r="SNQ2" s="1712"/>
      <c r="SNR2" s="1712"/>
      <c r="SNS2" s="1712"/>
      <c r="SNT2" s="1712"/>
      <c r="SNU2" s="1712"/>
      <c r="SNV2" s="1712"/>
      <c r="SNW2" s="1712"/>
      <c r="SNX2" s="1712"/>
      <c r="SNY2" s="1712"/>
      <c r="SNZ2" s="1712"/>
      <c r="SOA2" s="1712"/>
      <c r="SOB2" s="1712"/>
      <c r="SOC2" s="1712"/>
      <c r="SOD2" s="1712"/>
      <c r="SOE2" s="1712"/>
      <c r="SOF2" s="1712"/>
      <c r="SOG2" s="1712"/>
      <c r="SOH2" s="1712"/>
      <c r="SOI2" s="1712"/>
      <c r="SOJ2" s="1712"/>
      <c r="SOK2" s="1712"/>
      <c r="SOL2" s="1712"/>
      <c r="SOM2" s="1712"/>
      <c r="SON2" s="1712"/>
      <c r="SOO2" s="1712"/>
      <c r="SOP2" s="1712"/>
      <c r="SOQ2" s="1712"/>
      <c r="SOR2" s="1712"/>
      <c r="SOS2" s="1712"/>
      <c r="SOT2" s="1712"/>
      <c r="SOU2" s="1712"/>
      <c r="SOV2" s="1712"/>
      <c r="SOW2" s="1712"/>
      <c r="SOX2" s="1712"/>
      <c r="SOY2" s="1712"/>
      <c r="SOZ2" s="1712"/>
      <c r="SPA2" s="1712"/>
      <c r="SPB2" s="1712"/>
      <c r="SPC2" s="1712"/>
      <c r="SPD2" s="1712"/>
      <c r="SPE2" s="1712"/>
      <c r="SPF2" s="1712"/>
      <c r="SPG2" s="1712"/>
      <c r="SPH2" s="1712"/>
      <c r="SPI2" s="1712"/>
      <c r="SPJ2" s="1712"/>
      <c r="SPK2" s="1712"/>
      <c r="SPL2" s="1712"/>
      <c r="SPM2" s="1712"/>
      <c r="SPN2" s="1712"/>
      <c r="SPO2" s="1712"/>
      <c r="SPP2" s="1712"/>
      <c r="SPQ2" s="1712"/>
      <c r="SPR2" s="1712"/>
      <c r="SPS2" s="1712"/>
      <c r="SPT2" s="1712"/>
      <c r="SPU2" s="1712"/>
      <c r="SPV2" s="1712"/>
      <c r="SPW2" s="1712"/>
      <c r="SPX2" s="1712"/>
      <c r="SPY2" s="1712"/>
      <c r="SPZ2" s="1712"/>
      <c r="SQA2" s="1712"/>
      <c r="SQB2" s="1712"/>
      <c r="SQC2" s="1712"/>
      <c r="SQD2" s="1712"/>
      <c r="SQE2" s="1712"/>
      <c r="SQF2" s="1712"/>
      <c r="SQG2" s="1712"/>
      <c r="SQH2" s="1712"/>
      <c r="SQI2" s="1712"/>
      <c r="SQJ2" s="1712"/>
      <c r="SQK2" s="1712"/>
      <c r="SQL2" s="1712"/>
      <c r="SQM2" s="1712"/>
      <c r="SQN2" s="1712"/>
      <c r="SQO2" s="1712"/>
      <c r="SQP2" s="1712"/>
      <c r="SQQ2" s="1712"/>
      <c r="SQR2" s="1712"/>
      <c r="SQS2" s="1712"/>
      <c r="SQT2" s="1712"/>
      <c r="SQU2" s="1712"/>
      <c r="SQV2" s="1712"/>
      <c r="SQW2" s="1712"/>
      <c r="SQX2" s="1712"/>
      <c r="SQY2" s="1712"/>
      <c r="SQZ2" s="1712"/>
      <c r="SRA2" s="1712"/>
      <c r="SRB2" s="1712"/>
      <c r="SRC2" s="1712"/>
      <c r="SRD2" s="1712"/>
      <c r="SRE2" s="1712"/>
      <c r="SRF2" s="1712"/>
      <c r="SRG2" s="1712"/>
      <c r="SRH2" s="1712"/>
      <c r="SRI2" s="1712"/>
      <c r="SRJ2" s="1712"/>
      <c r="SRK2" s="1712"/>
      <c r="SRL2" s="1712"/>
      <c r="SRM2" s="1712"/>
      <c r="SRN2" s="1712"/>
      <c r="SRO2" s="1712"/>
      <c r="SRP2" s="1712"/>
      <c r="SRQ2" s="1712"/>
      <c r="SRR2" s="1712"/>
      <c r="SRS2" s="1712"/>
      <c r="SRT2" s="1712"/>
      <c r="SRU2" s="1712"/>
      <c r="SRV2" s="1712"/>
      <c r="SRW2" s="1712"/>
      <c r="SRX2" s="1712"/>
      <c r="SRY2" s="1712"/>
      <c r="SRZ2" s="1712"/>
      <c r="SSA2" s="1712"/>
      <c r="SSB2" s="1712"/>
      <c r="SSC2" s="1712"/>
      <c r="SSD2" s="1712"/>
      <c r="SSE2" s="1712"/>
      <c r="SSF2" s="1712"/>
      <c r="SSG2" s="1712"/>
      <c r="SSH2" s="1712"/>
      <c r="SSI2" s="1712"/>
      <c r="SSJ2" s="1712"/>
      <c r="SSK2" s="1712"/>
      <c r="SSL2" s="1712"/>
      <c r="SSM2" s="1712"/>
      <c r="SSN2" s="1712"/>
      <c r="SSO2" s="1712"/>
      <c r="SSP2" s="1712"/>
      <c r="SSQ2" s="1712"/>
      <c r="SSR2" s="1712"/>
      <c r="SSS2" s="1712"/>
      <c r="SST2" s="1712"/>
      <c r="SSU2" s="1712"/>
      <c r="SSV2" s="1712"/>
      <c r="SSW2" s="1712"/>
      <c r="SSX2" s="1712"/>
      <c r="SSY2" s="1712"/>
      <c r="SSZ2" s="1712"/>
      <c r="STA2" s="1712"/>
      <c r="STB2" s="1712"/>
      <c r="STC2" s="1712"/>
      <c r="STD2" s="1712"/>
      <c r="STE2" s="1712"/>
      <c r="STF2" s="1712"/>
      <c r="STG2" s="1712"/>
      <c r="STH2" s="1712"/>
      <c r="STI2" s="1712"/>
      <c r="STJ2" s="1712"/>
      <c r="STK2" s="1712"/>
      <c r="STL2" s="1712"/>
      <c r="STM2" s="1712"/>
      <c r="STN2" s="1712"/>
      <c r="STO2" s="1712"/>
      <c r="STP2" s="1712"/>
      <c r="STQ2" s="1712"/>
      <c r="STR2" s="1712"/>
      <c r="STS2" s="1712"/>
      <c r="STT2" s="1712"/>
      <c r="STU2" s="1712"/>
      <c r="STV2" s="1712"/>
      <c r="STW2" s="1712"/>
      <c r="STX2" s="1712"/>
      <c r="STY2" s="1712"/>
      <c r="STZ2" s="1712"/>
      <c r="SUA2" s="1712"/>
      <c r="SUB2" s="1712"/>
      <c r="SUC2" s="1712"/>
      <c r="SUD2" s="1712"/>
      <c r="SUE2" s="1712"/>
      <c r="SUF2" s="1712"/>
      <c r="SUG2" s="1712"/>
      <c r="SUH2" s="1712"/>
      <c r="SUI2" s="1712"/>
      <c r="SUJ2" s="1712"/>
      <c r="SUK2" s="1712"/>
      <c r="SUL2" s="1712"/>
      <c r="SUM2" s="1712"/>
      <c r="SUN2" s="1712"/>
      <c r="SUO2" s="1712"/>
      <c r="SUP2" s="1712"/>
      <c r="SUQ2" s="1712"/>
      <c r="SUR2" s="1712"/>
      <c r="SUS2" s="1712"/>
      <c r="SUT2" s="1712"/>
      <c r="SUU2" s="1712"/>
      <c r="SUV2" s="1712"/>
      <c r="SUW2" s="1712"/>
      <c r="SUX2" s="1712"/>
      <c r="SUY2" s="1712"/>
      <c r="SUZ2" s="1712"/>
      <c r="SVA2" s="1712"/>
      <c r="SVB2" s="1712"/>
      <c r="SVC2" s="1712"/>
      <c r="SVD2" s="1712"/>
      <c r="SVE2" s="1712"/>
      <c r="SVF2" s="1712"/>
      <c r="SVG2" s="1712"/>
      <c r="SVH2" s="1712"/>
      <c r="SVI2" s="1712"/>
      <c r="SVJ2" s="1712"/>
      <c r="SVK2" s="1712"/>
      <c r="SVL2" s="1712"/>
      <c r="SVM2" s="1712"/>
      <c r="SVN2" s="1712"/>
      <c r="SVO2" s="1712"/>
      <c r="SVP2" s="1712"/>
      <c r="SVQ2" s="1712"/>
      <c r="SVR2" s="1712"/>
      <c r="SVS2" s="1712"/>
      <c r="SVT2" s="1712"/>
      <c r="SVU2" s="1712"/>
      <c r="SVV2" s="1712"/>
      <c r="SVW2" s="1712"/>
      <c r="SVX2" s="1712"/>
      <c r="SVY2" s="1712"/>
      <c r="SVZ2" s="1712"/>
      <c r="SWA2" s="1712"/>
      <c r="SWB2" s="1712"/>
      <c r="SWC2" s="1712"/>
      <c r="SWD2" s="1712"/>
      <c r="SWE2" s="1712"/>
      <c r="SWF2" s="1712"/>
      <c r="SWG2" s="1712"/>
      <c r="SWH2" s="1712"/>
      <c r="SWI2" s="1712"/>
      <c r="SWJ2" s="1712"/>
      <c r="SWK2" s="1712"/>
      <c r="SWL2" s="1712"/>
      <c r="SWM2" s="1712"/>
      <c r="SWN2" s="1712"/>
      <c r="SWO2" s="1712"/>
      <c r="SWP2" s="1712"/>
      <c r="SWQ2" s="1712"/>
      <c r="SWR2" s="1712"/>
      <c r="SWS2" s="1712"/>
      <c r="SWT2" s="1712"/>
      <c r="SWU2" s="1712"/>
      <c r="SWV2" s="1712"/>
      <c r="SWW2" s="1712"/>
      <c r="SWX2" s="1712"/>
      <c r="SWY2" s="1712"/>
      <c r="SWZ2" s="1712"/>
      <c r="SXA2" s="1712"/>
      <c r="SXB2" s="1712"/>
      <c r="SXC2" s="1712"/>
      <c r="SXD2" s="1712"/>
      <c r="SXE2" s="1712"/>
      <c r="SXF2" s="1712"/>
      <c r="SXG2" s="1712"/>
      <c r="SXH2" s="1712"/>
      <c r="SXI2" s="1712"/>
      <c r="SXJ2" s="1712"/>
      <c r="SXK2" s="1712"/>
      <c r="SXL2" s="1712"/>
      <c r="SXM2" s="1712"/>
      <c r="SXN2" s="1712"/>
      <c r="SXO2" s="1712"/>
      <c r="SXP2" s="1712"/>
      <c r="SXQ2" s="1712"/>
      <c r="SXR2" s="1712"/>
      <c r="SXS2" s="1712"/>
      <c r="SXT2" s="1712"/>
      <c r="SXU2" s="1712"/>
      <c r="SXV2" s="1712"/>
      <c r="SXW2" s="1712"/>
      <c r="SXX2" s="1712"/>
      <c r="SXY2" s="1712"/>
      <c r="SXZ2" s="1712"/>
      <c r="SYA2" s="1712"/>
      <c r="SYB2" s="1712"/>
      <c r="SYC2" s="1712"/>
      <c r="SYD2" s="1712"/>
      <c r="SYE2" s="1712"/>
      <c r="SYF2" s="1712"/>
      <c r="SYG2" s="1712"/>
      <c r="SYH2" s="1712"/>
      <c r="SYI2" s="1712"/>
      <c r="SYJ2" s="1712"/>
      <c r="SYK2" s="1712"/>
      <c r="SYL2" s="1712"/>
      <c r="SYM2" s="1712"/>
      <c r="SYN2" s="1712"/>
      <c r="SYO2" s="1712"/>
      <c r="SYP2" s="1712"/>
      <c r="SYQ2" s="1712"/>
      <c r="SYR2" s="1712"/>
      <c r="SYS2" s="1712"/>
      <c r="SYT2" s="1712"/>
      <c r="SYU2" s="1712"/>
      <c r="SYV2" s="1712"/>
      <c r="SYW2" s="1712"/>
      <c r="SYX2" s="1712"/>
      <c r="SYY2" s="1712"/>
      <c r="SYZ2" s="1712"/>
      <c r="SZA2" s="1712"/>
      <c r="SZB2" s="1712"/>
      <c r="SZC2" s="1712"/>
      <c r="SZD2" s="1712"/>
      <c r="SZE2" s="1712"/>
      <c r="SZF2" s="1712"/>
      <c r="SZG2" s="1712"/>
      <c r="SZH2" s="1712"/>
      <c r="SZI2" s="1712"/>
      <c r="SZJ2" s="1712"/>
      <c r="SZK2" s="1712"/>
      <c r="SZL2" s="1712"/>
      <c r="SZM2" s="1712"/>
      <c r="SZN2" s="1712"/>
      <c r="SZO2" s="1712"/>
      <c r="SZP2" s="1712"/>
      <c r="SZQ2" s="1712"/>
      <c r="SZR2" s="1712"/>
      <c r="SZS2" s="1712"/>
      <c r="SZT2" s="1712"/>
      <c r="SZU2" s="1712"/>
      <c r="SZV2" s="1712"/>
      <c r="SZW2" s="1712"/>
      <c r="SZX2" s="1712"/>
      <c r="SZY2" s="1712"/>
      <c r="SZZ2" s="1712"/>
      <c r="TAA2" s="1712"/>
      <c r="TAB2" s="1712"/>
      <c r="TAC2" s="1712"/>
      <c r="TAD2" s="1712"/>
      <c r="TAE2" s="1712"/>
      <c r="TAF2" s="1712"/>
      <c r="TAG2" s="1712"/>
      <c r="TAH2" s="1712"/>
      <c r="TAI2" s="1712"/>
      <c r="TAJ2" s="1712"/>
      <c r="TAK2" s="1712"/>
      <c r="TAL2" s="1712"/>
      <c r="TAM2" s="1712"/>
      <c r="TAN2" s="1712"/>
      <c r="TAO2" s="1712"/>
      <c r="TAP2" s="1712"/>
      <c r="TAQ2" s="1712"/>
      <c r="TAR2" s="1712"/>
      <c r="TAS2" s="1712"/>
      <c r="TAT2" s="1712"/>
      <c r="TAU2" s="1712"/>
      <c r="TAV2" s="1712"/>
      <c r="TAW2" s="1712"/>
      <c r="TAX2" s="1712"/>
      <c r="TAY2" s="1712"/>
      <c r="TAZ2" s="1712"/>
      <c r="TBA2" s="1712"/>
      <c r="TBB2" s="1712"/>
      <c r="TBC2" s="1712"/>
      <c r="TBD2" s="1712"/>
      <c r="TBE2" s="1712"/>
      <c r="TBF2" s="1712"/>
      <c r="TBG2" s="1712"/>
      <c r="TBH2" s="1712"/>
      <c r="TBI2" s="1712"/>
      <c r="TBJ2" s="1712"/>
      <c r="TBK2" s="1712"/>
      <c r="TBL2" s="1712"/>
      <c r="TBM2" s="1712"/>
      <c r="TBN2" s="1712"/>
      <c r="TBO2" s="1712"/>
      <c r="TBP2" s="1712"/>
      <c r="TBQ2" s="1712"/>
      <c r="TBR2" s="1712"/>
      <c r="TBS2" s="1712"/>
      <c r="TBT2" s="1712"/>
      <c r="TBU2" s="1712"/>
      <c r="TBV2" s="1712"/>
      <c r="TBW2" s="1712"/>
      <c r="TBX2" s="1712"/>
      <c r="TBY2" s="1712"/>
      <c r="TBZ2" s="1712"/>
      <c r="TCA2" s="1712"/>
      <c r="TCB2" s="1712"/>
      <c r="TCC2" s="1712"/>
      <c r="TCD2" s="1712"/>
      <c r="TCE2" s="1712"/>
      <c r="TCF2" s="1712"/>
      <c r="TCG2" s="1712"/>
      <c r="TCH2" s="1712"/>
      <c r="TCI2" s="1712"/>
      <c r="TCJ2" s="1712"/>
      <c r="TCK2" s="1712"/>
      <c r="TCL2" s="1712"/>
      <c r="TCM2" s="1712"/>
      <c r="TCN2" s="1712"/>
      <c r="TCO2" s="1712"/>
      <c r="TCP2" s="1712"/>
      <c r="TCQ2" s="1712"/>
      <c r="TCR2" s="1712"/>
      <c r="TCS2" s="1712"/>
      <c r="TCT2" s="1712"/>
      <c r="TCU2" s="1712"/>
      <c r="TCV2" s="1712"/>
      <c r="TCW2" s="1712"/>
      <c r="TCX2" s="1712"/>
      <c r="TCY2" s="1712"/>
      <c r="TCZ2" s="1712"/>
      <c r="TDA2" s="1712"/>
      <c r="TDB2" s="1712"/>
      <c r="TDC2" s="1712"/>
      <c r="TDD2" s="1712"/>
      <c r="TDE2" s="1712"/>
      <c r="TDF2" s="1712"/>
      <c r="TDG2" s="1712"/>
      <c r="TDH2" s="1712"/>
      <c r="TDI2" s="1712"/>
      <c r="TDJ2" s="1712"/>
      <c r="TDK2" s="1712"/>
      <c r="TDL2" s="1712"/>
      <c r="TDM2" s="1712"/>
      <c r="TDN2" s="1712"/>
      <c r="TDO2" s="1712"/>
      <c r="TDP2" s="1712"/>
      <c r="TDQ2" s="1712"/>
      <c r="TDR2" s="1712"/>
      <c r="TDS2" s="1712"/>
      <c r="TDT2" s="1712"/>
      <c r="TDU2" s="1712"/>
      <c r="TDV2" s="1712"/>
      <c r="TDW2" s="1712"/>
      <c r="TDX2" s="1712"/>
      <c r="TDY2" s="1712"/>
      <c r="TDZ2" s="1712"/>
      <c r="TEA2" s="1712"/>
      <c r="TEB2" s="1712"/>
      <c r="TEC2" s="1712"/>
      <c r="TED2" s="1712"/>
      <c r="TEE2" s="1712"/>
      <c r="TEF2" s="1712"/>
      <c r="TEG2" s="1712"/>
      <c r="TEH2" s="1712"/>
      <c r="TEI2" s="1712"/>
      <c r="TEJ2" s="1712"/>
      <c r="TEK2" s="1712"/>
      <c r="TEL2" s="1712"/>
      <c r="TEM2" s="1712"/>
      <c r="TEN2" s="1712"/>
      <c r="TEO2" s="1712"/>
      <c r="TEP2" s="1712"/>
      <c r="TEQ2" s="1712"/>
      <c r="TER2" s="1712"/>
      <c r="TES2" s="1712"/>
      <c r="TET2" s="1712"/>
      <c r="TEU2" s="1712"/>
      <c r="TEV2" s="1712"/>
      <c r="TEW2" s="1712"/>
      <c r="TEX2" s="1712"/>
      <c r="TEY2" s="1712"/>
      <c r="TEZ2" s="1712"/>
      <c r="TFA2" s="1712"/>
      <c r="TFB2" s="1712"/>
      <c r="TFC2" s="1712"/>
      <c r="TFD2" s="1712"/>
      <c r="TFE2" s="1712"/>
      <c r="TFF2" s="1712"/>
      <c r="TFG2" s="1712"/>
      <c r="TFH2" s="1712"/>
      <c r="TFI2" s="1712"/>
      <c r="TFJ2" s="1712"/>
      <c r="TFK2" s="1712"/>
      <c r="TFL2" s="1712"/>
      <c r="TFM2" s="1712"/>
      <c r="TFN2" s="1712"/>
      <c r="TFO2" s="1712"/>
      <c r="TFP2" s="1712"/>
      <c r="TFQ2" s="1712"/>
      <c r="TFR2" s="1712"/>
      <c r="TFS2" s="1712"/>
      <c r="TFT2" s="1712"/>
      <c r="TFU2" s="1712"/>
      <c r="TFV2" s="1712"/>
      <c r="TFW2" s="1712"/>
      <c r="TFX2" s="1712"/>
      <c r="TFY2" s="1712"/>
      <c r="TFZ2" s="1712"/>
      <c r="TGA2" s="1712"/>
      <c r="TGB2" s="1712"/>
      <c r="TGC2" s="1712"/>
      <c r="TGD2" s="1712"/>
      <c r="TGE2" s="1712"/>
      <c r="TGF2" s="1712"/>
      <c r="TGG2" s="1712"/>
      <c r="TGH2" s="1712"/>
      <c r="TGI2" s="1712"/>
      <c r="TGJ2" s="1712"/>
      <c r="TGK2" s="1712"/>
      <c r="TGL2" s="1712"/>
      <c r="TGM2" s="1712"/>
      <c r="TGN2" s="1712"/>
      <c r="TGO2" s="1712"/>
      <c r="TGP2" s="1712"/>
      <c r="TGQ2" s="1712"/>
      <c r="TGR2" s="1712"/>
      <c r="TGS2" s="1712"/>
      <c r="TGT2" s="1712"/>
      <c r="TGU2" s="1712"/>
      <c r="TGV2" s="1712"/>
      <c r="TGW2" s="1712"/>
      <c r="TGX2" s="1712"/>
      <c r="TGY2" s="1712"/>
      <c r="TGZ2" s="1712"/>
      <c r="THA2" s="1712"/>
      <c r="THB2" s="1712"/>
      <c r="THC2" s="1712"/>
      <c r="THD2" s="1712"/>
      <c r="THE2" s="1712"/>
      <c r="THF2" s="1712"/>
      <c r="THG2" s="1712"/>
      <c r="THH2" s="1712"/>
      <c r="THI2" s="1712"/>
      <c r="THJ2" s="1712"/>
      <c r="THK2" s="1712"/>
      <c r="THL2" s="1712"/>
      <c r="THM2" s="1712"/>
      <c r="THN2" s="1712"/>
      <c r="THO2" s="1712"/>
      <c r="THP2" s="1712"/>
      <c r="THQ2" s="1712"/>
      <c r="THR2" s="1712"/>
      <c r="THS2" s="1712"/>
      <c r="THT2" s="1712"/>
      <c r="THU2" s="1712"/>
      <c r="THV2" s="1712"/>
      <c r="THW2" s="1712"/>
      <c r="THX2" s="1712"/>
      <c r="THY2" s="1712"/>
      <c r="THZ2" s="1712"/>
      <c r="TIA2" s="1712"/>
      <c r="TIB2" s="1712"/>
      <c r="TIC2" s="1712"/>
      <c r="TID2" s="1712"/>
      <c r="TIE2" s="1712"/>
      <c r="TIF2" s="1712"/>
      <c r="TIG2" s="1712"/>
      <c r="TIH2" s="1712"/>
      <c r="TII2" s="1712"/>
      <c r="TIJ2" s="1712"/>
      <c r="TIK2" s="1712"/>
      <c r="TIL2" s="1712"/>
      <c r="TIM2" s="1712"/>
      <c r="TIN2" s="1712"/>
      <c r="TIO2" s="1712"/>
      <c r="TIP2" s="1712"/>
      <c r="TIQ2" s="1712"/>
      <c r="TIR2" s="1712"/>
      <c r="TIS2" s="1712"/>
      <c r="TIT2" s="1712"/>
      <c r="TIU2" s="1712"/>
      <c r="TIV2" s="1712"/>
      <c r="TIW2" s="1712"/>
      <c r="TIX2" s="1712"/>
      <c r="TIY2" s="1712"/>
      <c r="TIZ2" s="1712"/>
      <c r="TJA2" s="1712"/>
      <c r="TJB2" s="1712"/>
      <c r="TJC2" s="1712"/>
      <c r="TJD2" s="1712"/>
      <c r="TJE2" s="1712"/>
      <c r="TJF2" s="1712"/>
      <c r="TJG2" s="1712"/>
      <c r="TJH2" s="1712"/>
      <c r="TJI2" s="1712"/>
      <c r="TJJ2" s="1712"/>
      <c r="TJK2" s="1712"/>
      <c r="TJL2" s="1712"/>
      <c r="TJM2" s="1712"/>
      <c r="TJN2" s="1712"/>
      <c r="TJO2" s="1712"/>
      <c r="TJP2" s="1712"/>
      <c r="TJQ2" s="1712"/>
      <c r="TJR2" s="1712"/>
      <c r="TJS2" s="1712"/>
      <c r="TJT2" s="1712"/>
      <c r="TJU2" s="1712"/>
      <c r="TJV2" s="1712"/>
      <c r="TJW2" s="1712"/>
      <c r="TJX2" s="1712"/>
      <c r="TJY2" s="1712"/>
      <c r="TJZ2" s="1712"/>
      <c r="TKA2" s="1712"/>
      <c r="TKB2" s="1712"/>
      <c r="TKC2" s="1712"/>
      <c r="TKD2" s="1712"/>
      <c r="TKE2" s="1712"/>
      <c r="TKF2" s="1712"/>
      <c r="TKG2" s="1712"/>
      <c r="TKH2" s="1712"/>
      <c r="TKI2" s="1712"/>
      <c r="TKJ2" s="1712"/>
      <c r="TKK2" s="1712"/>
      <c r="TKL2" s="1712"/>
      <c r="TKM2" s="1712"/>
      <c r="TKN2" s="1712"/>
      <c r="TKO2" s="1712"/>
      <c r="TKP2" s="1712"/>
      <c r="TKQ2" s="1712"/>
      <c r="TKR2" s="1712"/>
      <c r="TKS2" s="1712"/>
      <c r="TKT2" s="1712"/>
      <c r="TKU2" s="1712"/>
      <c r="TKV2" s="1712"/>
      <c r="TKW2" s="1712"/>
      <c r="TKX2" s="1712"/>
      <c r="TKY2" s="1712"/>
      <c r="TKZ2" s="1712"/>
      <c r="TLA2" s="1712"/>
      <c r="TLB2" s="1712"/>
      <c r="TLC2" s="1712"/>
      <c r="TLD2" s="1712"/>
      <c r="TLE2" s="1712"/>
      <c r="TLF2" s="1712"/>
      <c r="TLG2" s="1712"/>
      <c r="TLH2" s="1712"/>
      <c r="TLI2" s="1712"/>
      <c r="TLJ2" s="1712"/>
      <c r="TLK2" s="1712"/>
      <c r="TLL2" s="1712"/>
      <c r="TLM2" s="1712"/>
      <c r="TLN2" s="1712"/>
      <c r="TLO2" s="1712"/>
      <c r="TLP2" s="1712"/>
      <c r="TLQ2" s="1712"/>
      <c r="TLR2" s="1712"/>
      <c r="TLS2" s="1712"/>
      <c r="TLT2" s="1712"/>
      <c r="TLU2" s="1712"/>
      <c r="TLV2" s="1712"/>
      <c r="TLW2" s="1712"/>
      <c r="TLX2" s="1712"/>
      <c r="TLY2" s="1712"/>
      <c r="TLZ2" s="1712"/>
      <c r="TMA2" s="1712"/>
      <c r="TMB2" s="1712"/>
      <c r="TMC2" s="1712"/>
      <c r="TMD2" s="1712"/>
      <c r="TME2" s="1712"/>
      <c r="TMF2" s="1712"/>
      <c r="TMG2" s="1712"/>
      <c r="TMH2" s="1712"/>
      <c r="TMI2" s="1712"/>
      <c r="TMJ2" s="1712"/>
      <c r="TMK2" s="1712"/>
      <c r="TML2" s="1712"/>
      <c r="TMM2" s="1712"/>
      <c r="TMN2" s="1712"/>
      <c r="TMO2" s="1712"/>
      <c r="TMP2" s="1712"/>
      <c r="TMQ2" s="1712"/>
      <c r="TMR2" s="1712"/>
      <c r="TMS2" s="1712"/>
      <c r="TMT2" s="1712"/>
      <c r="TMU2" s="1712"/>
      <c r="TMV2" s="1712"/>
      <c r="TMW2" s="1712"/>
      <c r="TMX2" s="1712"/>
      <c r="TMY2" s="1712"/>
      <c r="TMZ2" s="1712"/>
      <c r="TNA2" s="1712"/>
      <c r="TNB2" s="1712"/>
      <c r="TNC2" s="1712"/>
      <c r="TND2" s="1712"/>
      <c r="TNE2" s="1712"/>
      <c r="TNF2" s="1712"/>
      <c r="TNG2" s="1712"/>
      <c r="TNH2" s="1712"/>
      <c r="TNI2" s="1712"/>
      <c r="TNJ2" s="1712"/>
      <c r="TNK2" s="1712"/>
      <c r="TNL2" s="1712"/>
      <c r="TNM2" s="1712"/>
      <c r="TNN2" s="1712"/>
      <c r="TNO2" s="1712"/>
      <c r="TNP2" s="1712"/>
      <c r="TNQ2" s="1712"/>
      <c r="TNR2" s="1712"/>
      <c r="TNS2" s="1712"/>
      <c r="TNT2" s="1712"/>
      <c r="TNU2" s="1712"/>
      <c r="TNV2" s="1712"/>
      <c r="TNW2" s="1712"/>
      <c r="TNX2" s="1712"/>
      <c r="TNY2" s="1712"/>
      <c r="TNZ2" s="1712"/>
      <c r="TOA2" s="1712"/>
      <c r="TOB2" s="1712"/>
      <c r="TOC2" s="1712"/>
      <c r="TOD2" s="1712"/>
      <c r="TOE2" s="1712"/>
      <c r="TOF2" s="1712"/>
      <c r="TOG2" s="1712"/>
      <c r="TOH2" s="1712"/>
      <c r="TOI2" s="1712"/>
      <c r="TOJ2" s="1712"/>
      <c r="TOK2" s="1712"/>
      <c r="TOL2" s="1712"/>
      <c r="TOM2" s="1712"/>
      <c r="TON2" s="1712"/>
      <c r="TOO2" s="1712"/>
      <c r="TOP2" s="1712"/>
      <c r="TOQ2" s="1712"/>
      <c r="TOR2" s="1712"/>
      <c r="TOS2" s="1712"/>
      <c r="TOT2" s="1712"/>
      <c r="TOU2" s="1712"/>
      <c r="TOV2" s="1712"/>
      <c r="TOW2" s="1712"/>
      <c r="TOX2" s="1712"/>
      <c r="TOY2" s="1712"/>
      <c r="TOZ2" s="1712"/>
      <c r="TPA2" s="1712"/>
      <c r="TPB2" s="1712"/>
      <c r="TPC2" s="1712"/>
      <c r="TPD2" s="1712"/>
      <c r="TPE2" s="1712"/>
      <c r="TPF2" s="1712"/>
      <c r="TPG2" s="1712"/>
      <c r="TPH2" s="1712"/>
      <c r="TPI2" s="1712"/>
      <c r="TPJ2" s="1712"/>
      <c r="TPK2" s="1712"/>
      <c r="TPL2" s="1712"/>
      <c r="TPM2" s="1712"/>
      <c r="TPN2" s="1712"/>
      <c r="TPO2" s="1712"/>
      <c r="TPP2" s="1712"/>
      <c r="TPQ2" s="1712"/>
      <c r="TPR2" s="1712"/>
      <c r="TPS2" s="1712"/>
      <c r="TPT2" s="1712"/>
      <c r="TPU2" s="1712"/>
      <c r="TPV2" s="1712"/>
      <c r="TPW2" s="1712"/>
      <c r="TPX2" s="1712"/>
      <c r="TPY2" s="1712"/>
      <c r="TPZ2" s="1712"/>
      <c r="TQA2" s="1712"/>
      <c r="TQB2" s="1712"/>
      <c r="TQC2" s="1712"/>
      <c r="TQD2" s="1712"/>
      <c r="TQE2" s="1712"/>
      <c r="TQF2" s="1712"/>
      <c r="TQG2" s="1712"/>
      <c r="TQH2" s="1712"/>
      <c r="TQI2" s="1712"/>
      <c r="TQJ2" s="1712"/>
      <c r="TQK2" s="1712"/>
      <c r="TQL2" s="1712"/>
      <c r="TQM2" s="1712"/>
      <c r="TQN2" s="1712"/>
      <c r="TQO2" s="1712"/>
      <c r="TQP2" s="1712"/>
      <c r="TQQ2" s="1712"/>
      <c r="TQR2" s="1712"/>
      <c r="TQS2" s="1712"/>
      <c r="TQT2" s="1712"/>
      <c r="TQU2" s="1712"/>
      <c r="TQV2" s="1712"/>
      <c r="TQW2" s="1712"/>
      <c r="TQX2" s="1712"/>
      <c r="TQY2" s="1712"/>
      <c r="TQZ2" s="1712"/>
      <c r="TRA2" s="1712"/>
      <c r="TRB2" s="1712"/>
      <c r="TRC2" s="1712"/>
      <c r="TRD2" s="1712"/>
      <c r="TRE2" s="1712"/>
      <c r="TRF2" s="1712"/>
      <c r="TRG2" s="1712"/>
      <c r="TRH2" s="1712"/>
      <c r="TRI2" s="1712"/>
      <c r="TRJ2" s="1712"/>
      <c r="TRK2" s="1712"/>
      <c r="TRL2" s="1712"/>
      <c r="TRM2" s="1712"/>
      <c r="TRN2" s="1712"/>
      <c r="TRO2" s="1712"/>
      <c r="TRP2" s="1712"/>
      <c r="TRQ2" s="1712"/>
      <c r="TRR2" s="1712"/>
      <c r="TRS2" s="1712"/>
      <c r="TRT2" s="1712"/>
      <c r="TRU2" s="1712"/>
      <c r="TRV2" s="1712"/>
      <c r="TRW2" s="1712"/>
      <c r="TRX2" s="1712"/>
      <c r="TRY2" s="1712"/>
      <c r="TRZ2" s="1712"/>
      <c r="TSA2" s="1712"/>
      <c r="TSB2" s="1712"/>
      <c r="TSC2" s="1712"/>
      <c r="TSD2" s="1712"/>
      <c r="TSE2" s="1712"/>
      <c r="TSF2" s="1712"/>
      <c r="TSG2" s="1712"/>
      <c r="TSH2" s="1712"/>
      <c r="TSI2" s="1712"/>
      <c r="TSJ2" s="1712"/>
      <c r="TSK2" s="1712"/>
      <c r="TSL2" s="1712"/>
      <c r="TSM2" s="1712"/>
      <c r="TSN2" s="1712"/>
      <c r="TSO2" s="1712"/>
      <c r="TSP2" s="1712"/>
      <c r="TSQ2" s="1712"/>
      <c r="TSR2" s="1712"/>
      <c r="TSS2" s="1712"/>
      <c r="TST2" s="1712"/>
      <c r="TSU2" s="1712"/>
      <c r="TSV2" s="1712"/>
      <c r="TSW2" s="1712"/>
      <c r="TSX2" s="1712"/>
      <c r="TSY2" s="1712"/>
      <c r="TSZ2" s="1712"/>
      <c r="TTA2" s="1712"/>
      <c r="TTB2" s="1712"/>
      <c r="TTC2" s="1712"/>
      <c r="TTD2" s="1712"/>
      <c r="TTE2" s="1712"/>
      <c r="TTF2" s="1712"/>
      <c r="TTG2" s="1712"/>
      <c r="TTH2" s="1712"/>
      <c r="TTI2" s="1712"/>
      <c r="TTJ2" s="1712"/>
      <c r="TTK2" s="1712"/>
      <c r="TTL2" s="1712"/>
      <c r="TTM2" s="1712"/>
      <c r="TTN2" s="1712"/>
      <c r="TTO2" s="1712"/>
      <c r="TTP2" s="1712"/>
      <c r="TTQ2" s="1712"/>
      <c r="TTR2" s="1712"/>
      <c r="TTS2" s="1712"/>
      <c r="TTT2" s="1712"/>
      <c r="TTU2" s="1712"/>
      <c r="TTV2" s="1712"/>
      <c r="TTW2" s="1712"/>
      <c r="TTX2" s="1712"/>
      <c r="TTY2" s="1712"/>
      <c r="TTZ2" s="1712"/>
      <c r="TUA2" s="1712"/>
      <c r="TUB2" s="1712"/>
      <c r="TUC2" s="1712"/>
      <c r="TUD2" s="1712"/>
      <c r="TUE2" s="1712"/>
      <c r="TUF2" s="1712"/>
      <c r="TUG2" s="1712"/>
      <c r="TUH2" s="1712"/>
      <c r="TUI2" s="1712"/>
      <c r="TUJ2" s="1712"/>
      <c r="TUK2" s="1712"/>
      <c r="TUL2" s="1712"/>
      <c r="TUM2" s="1712"/>
      <c r="TUN2" s="1712"/>
      <c r="TUO2" s="1712"/>
      <c r="TUP2" s="1712"/>
      <c r="TUQ2" s="1712"/>
      <c r="TUR2" s="1712"/>
      <c r="TUS2" s="1712"/>
      <c r="TUT2" s="1712"/>
      <c r="TUU2" s="1712"/>
      <c r="TUV2" s="1712"/>
      <c r="TUW2" s="1712"/>
      <c r="TUX2" s="1712"/>
      <c r="TUY2" s="1712"/>
      <c r="TUZ2" s="1712"/>
      <c r="TVA2" s="1712"/>
      <c r="TVB2" s="1712"/>
      <c r="TVC2" s="1712"/>
      <c r="TVD2" s="1712"/>
      <c r="TVE2" s="1712"/>
      <c r="TVF2" s="1712"/>
      <c r="TVG2" s="1712"/>
      <c r="TVH2" s="1712"/>
      <c r="TVI2" s="1712"/>
      <c r="TVJ2" s="1712"/>
      <c r="TVK2" s="1712"/>
      <c r="TVL2" s="1712"/>
      <c r="TVM2" s="1712"/>
      <c r="TVN2" s="1712"/>
      <c r="TVO2" s="1712"/>
      <c r="TVP2" s="1712"/>
      <c r="TVQ2" s="1712"/>
      <c r="TVR2" s="1712"/>
      <c r="TVS2" s="1712"/>
      <c r="TVT2" s="1712"/>
      <c r="TVU2" s="1712"/>
      <c r="TVV2" s="1712"/>
      <c r="TVW2" s="1712"/>
      <c r="TVX2" s="1712"/>
      <c r="TVY2" s="1712"/>
      <c r="TVZ2" s="1712"/>
      <c r="TWA2" s="1712"/>
      <c r="TWB2" s="1712"/>
      <c r="TWC2" s="1712"/>
      <c r="TWD2" s="1712"/>
      <c r="TWE2" s="1712"/>
      <c r="TWF2" s="1712"/>
      <c r="TWG2" s="1712"/>
      <c r="TWH2" s="1712"/>
      <c r="TWI2" s="1712"/>
      <c r="TWJ2" s="1712"/>
      <c r="TWK2" s="1712"/>
      <c r="TWL2" s="1712"/>
      <c r="TWM2" s="1712"/>
      <c r="TWN2" s="1712"/>
      <c r="TWO2" s="1712"/>
      <c r="TWP2" s="1712"/>
      <c r="TWQ2" s="1712"/>
      <c r="TWR2" s="1712"/>
      <c r="TWS2" s="1712"/>
      <c r="TWT2" s="1712"/>
      <c r="TWU2" s="1712"/>
      <c r="TWV2" s="1712"/>
      <c r="TWW2" s="1712"/>
      <c r="TWX2" s="1712"/>
      <c r="TWY2" s="1712"/>
      <c r="TWZ2" s="1712"/>
      <c r="TXA2" s="1712"/>
      <c r="TXB2" s="1712"/>
      <c r="TXC2" s="1712"/>
      <c r="TXD2" s="1712"/>
      <c r="TXE2" s="1712"/>
      <c r="TXF2" s="1712"/>
      <c r="TXG2" s="1712"/>
      <c r="TXH2" s="1712"/>
      <c r="TXI2" s="1712"/>
      <c r="TXJ2" s="1712"/>
      <c r="TXK2" s="1712"/>
      <c r="TXL2" s="1712"/>
      <c r="TXM2" s="1712"/>
      <c r="TXN2" s="1712"/>
      <c r="TXO2" s="1712"/>
      <c r="TXP2" s="1712"/>
      <c r="TXQ2" s="1712"/>
      <c r="TXR2" s="1712"/>
      <c r="TXS2" s="1712"/>
      <c r="TXT2" s="1712"/>
      <c r="TXU2" s="1712"/>
      <c r="TXV2" s="1712"/>
      <c r="TXW2" s="1712"/>
      <c r="TXX2" s="1712"/>
      <c r="TXY2" s="1712"/>
      <c r="TXZ2" s="1712"/>
      <c r="TYA2" s="1712"/>
      <c r="TYB2" s="1712"/>
      <c r="TYC2" s="1712"/>
      <c r="TYD2" s="1712"/>
      <c r="TYE2" s="1712"/>
      <c r="TYF2" s="1712"/>
      <c r="TYG2" s="1712"/>
      <c r="TYH2" s="1712"/>
      <c r="TYI2" s="1712"/>
      <c r="TYJ2" s="1712"/>
      <c r="TYK2" s="1712"/>
      <c r="TYL2" s="1712"/>
      <c r="TYM2" s="1712"/>
      <c r="TYN2" s="1712"/>
      <c r="TYO2" s="1712"/>
      <c r="TYP2" s="1712"/>
      <c r="TYQ2" s="1712"/>
      <c r="TYR2" s="1712"/>
      <c r="TYS2" s="1712"/>
      <c r="TYT2" s="1712"/>
      <c r="TYU2" s="1712"/>
      <c r="TYV2" s="1712"/>
      <c r="TYW2" s="1712"/>
      <c r="TYX2" s="1712"/>
      <c r="TYY2" s="1712"/>
      <c r="TYZ2" s="1712"/>
      <c r="TZA2" s="1712"/>
      <c r="TZB2" s="1712"/>
      <c r="TZC2" s="1712"/>
      <c r="TZD2" s="1712"/>
      <c r="TZE2" s="1712"/>
      <c r="TZF2" s="1712"/>
      <c r="TZG2" s="1712"/>
      <c r="TZH2" s="1712"/>
      <c r="TZI2" s="1712"/>
      <c r="TZJ2" s="1712"/>
      <c r="TZK2" s="1712"/>
      <c r="TZL2" s="1712"/>
      <c r="TZM2" s="1712"/>
      <c r="TZN2" s="1712"/>
      <c r="TZO2" s="1712"/>
      <c r="TZP2" s="1712"/>
      <c r="TZQ2" s="1712"/>
      <c r="TZR2" s="1712"/>
      <c r="TZS2" s="1712"/>
      <c r="TZT2" s="1712"/>
      <c r="TZU2" s="1712"/>
      <c r="TZV2" s="1712"/>
      <c r="TZW2" s="1712"/>
      <c r="TZX2" s="1712"/>
      <c r="TZY2" s="1712"/>
      <c r="TZZ2" s="1712"/>
      <c r="UAA2" s="1712"/>
      <c r="UAB2" s="1712"/>
      <c r="UAC2" s="1712"/>
      <c r="UAD2" s="1712"/>
      <c r="UAE2" s="1712"/>
      <c r="UAF2" s="1712"/>
      <c r="UAG2" s="1712"/>
      <c r="UAH2" s="1712"/>
      <c r="UAI2" s="1712"/>
      <c r="UAJ2" s="1712"/>
      <c r="UAK2" s="1712"/>
      <c r="UAL2" s="1712"/>
      <c r="UAM2" s="1712"/>
      <c r="UAN2" s="1712"/>
      <c r="UAO2" s="1712"/>
      <c r="UAP2" s="1712"/>
      <c r="UAQ2" s="1712"/>
      <c r="UAR2" s="1712"/>
      <c r="UAS2" s="1712"/>
      <c r="UAT2" s="1712"/>
      <c r="UAU2" s="1712"/>
      <c r="UAV2" s="1712"/>
      <c r="UAW2" s="1712"/>
      <c r="UAX2" s="1712"/>
      <c r="UAY2" s="1712"/>
      <c r="UAZ2" s="1712"/>
      <c r="UBA2" s="1712"/>
      <c r="UBB2" s="1712"/>
      <c r="UBC2" s="1712"/>
      <c r="UBD2" s="1712"/>
      <c r="UBE2" s="1712"/>
      <c r="UBF2" s="1712"/>
      <c r="UBG2" s="1712"/>
      <c r="UBH2" s="1712"/>
      <c r="UBI2" s="1712"/>
      <c r="UBJ2" s="1712"/>
      <c r="UBK2" s="1712"/>
      <c r="UBL2" s="1712"/>
      <c r="UBM2" s="1712"/>
      <c r="UBN2" s="1712"/>
      <c r="UBO2" s="1712"/>
      <c r="UBP2" s="1712"/>
      <c r="UBQ2" s="1712"/>
      <c r="UBR2" s="1712"/>
      <c r="UBS2" s="1712"/>
      <c r="UBT2" s="1712"/>
      <c r="UBU2" s="1712"/>
      <c r="UBV2" s="1712"/>
      <c r="UBW2" s="1712"/>
      <c r="UBX2" s="1712"/>
      <c r="UBY2" s="1712"/>
      <c r="UBZ2" s="1712"/>
      <c r="UCA2" s="1712"/>
      <c r="UCB2" s="1712"/>
      <c r="UCC2" s="1712"/>
      <c r="UCD2" s="1712"/>
      <c r="UCE2" s="1712"/>
      <c r="UCF2" s="1712"/>
      <c r="UCG2" s="1712"/>
      <c r="UCH2" s="1712"/>
      <c r="UCI2" s="1712"/>
      <c r="UCJ2" s="1712"/>
      <c r="UCK2" s="1712"/>
      <c r="UCL2" s="1712"/>
      <c r="UCM2" s="1712"/>
      <c r="UCN2" s="1712"/>
      <c r="UCO2" s="1712"/>
      <c r="UCP2" s="1712"/>
      <c r="UCQ2" s="1712"/>
      <c r="UCR2" s="1712"/>
      <c r="UCS2" s="1712"/>
      <c r="UCT2" s="1712"/>
      <c r="UCU2" s="1712"/>
      <c r="UCV2" s="1712"/>
      <c r="UCW2" s="1712"/>
      <c r="UCX2" s="1712"/>
      <c r="UCY2" s="1712"/>
      <c r="UCZ2" s="1712"/>
      <c r="UDA2" s="1712"/>
      <c r="UDB2" s="1712"/>
      <c r="UDC2" s="1712"/>
      <c r="UDD2" s="1712"/>
      <c r="UDE2" s="1712"/>
      <c r="UDF2" s="1712"/>
      <c r="UDG2" s="1712"/>
      <c r="UDH2" s="1712"/>
      <c r="UDI2" s="1712"/>
      <c r="UDJ2" s="1712"/>
      <c r="UDK2" s="1712"/>
      <c r="UDL2" s="1712"/>
      <c r="UDM2" s="1712"/>
      <c r="UDN2" s="1712"/>
      <c r="UDO2" s="1712"/>
      <c r="UDP2" s="1712"/>
      <c r="UDQ2" s="1712"/>
      <c r="UDR2" s="1712"/>
      <c r="UDS2" s="1712"/>
      <c r="UDT2" s="1712"/>
      <c r="UDU2" s="1712"/>
      <c r="UDV2" s="1712"/>
      <c r="UDW2" s="1712"/>
      <c r="UDX2" s="1712"/>
      <c r="UDY2" s="1712"/>
      <c r="UDZ2" s="1712"/>
      <c r="UEA2" s="1712"/>
      <c r="UEB2" s="1712"/>
      <c r="UEC2" s="1712"/>
      <c r="UED2" s="1712"/>
      <c r="UEE2" s="1712"/>
      <c r="UEF2" s="1712"/>
      <c r="UEG2" s="1712"/>
      <c r="UEH2" s="1712"/>
      <c r="UEI2" s="1712"/>
      <c r="UEJ2" s="1712"/>
      <c r="UEK2" s="1712"/>
      <c r="UEL2" s="1712"/>
      <c r="UEM2" s="1712"/>
      <c r="UEN2" s="1712"/>
      <c r="UEO2" s="1712"/>
      <c r="UEP2" s="1712"/>
      <c r="UEQ2" s="1712"/>
      <c r="UER2" s="1712"/>
      <c r="UES2" s="1712"/>
      <c r="UET2" s="1712"/>
      <c r="UEU2" s="1712"/>
      <c r="UEV2" s="1712"/>
      <c r="UEW2" s="1712"/>
      <c r="UEX2" s="1712"/>
      <c r="UEY2" s="1712"/>
      <c r="UEZ2" s="1712"/>
      <c r="UFA2" s="1712"/>
      <c r="UFB2" s="1712"/>
      <c r="UFC2" s="1712"/>
      <c r="UFD2" s="1712"/>
      <c r="UFE2" s="1712"/>
      <c r="UFF2" s="1712"/>
      <c r="UFG2" s="1712"/>
      <c r="UFH2" s="1712"/>
      <c r="UFI2" s="1712"/>
      <c r="UFJ2" s="1712"/>
      <c r="UFK2" s="1712"/>
      <c r="UFL2" s="1712"/>
      <c r="UFM2" s="1712"/>
      <c r="UFN2" s="1712"/>
      <c r="UFO2" s="1712"/>
      <c r="UFP2" s="1712"/>
      <c r="UFQ2" s="1712"/>
      <c r="UFR2" s="1712"/>
      <c r="UFS2" s="1712"/>
      <c r="UFT2" s="1712"/>
      <c r="UFU2" s="1712"/>
      <c r="UFV2" s="1712"/>
      <c r="UFW2" s="1712"/>
      <c r="UFX2" s="1712"/>
      <c r="UFY2" s="1712"/>
      <c r="UFZ2" s="1712"/>
      <c r="UGA2" s="1712"/>
      <c r="UGB2" s="1712"/>
      <c r="UGC2" s="1712"/>
      <c r="UGD2" s="1712"/>
      <c r="UGE2" s="1712"/>
      <c r="UGF2" s="1712"/>
      <c r="UGG2" s="1712"/>
      <c r="UGH2" s="1712"/>
      <c r="UGI2" s="1712"/>
      <c r="UGJ2" s="1712"/>
      <c r="UGK2" s="1712"/>
      <c r="UGL2" s="1712"/>
      <c r="UGM2" s="1712"/>
      <c r="UGN2" s="1712"/>
      <c r="UGO2" s="1712"/>
      <c r="UGP2" s="1712"/>
      <c r="UGQ2" s="1712"/>
      <c r="UGR2" s="1712"/>
      <c r="UGS2" s="1712"/>
      <c r="UGT2" s="1712"/>
      <c r="UGU2" s="1712"/>
      <c r="UGV2" s="1712"/>
      <c r="UGW2" s="1712"/>
      <c r="UGX2" s="1712"/>
      <c r="UGY2" s="1712"/>
      <c r="UGZ2" s="1712"/>
      <c r="UHA2" s="1712"/>
      <c r="UHB2" s="1712"/>
      <c r="UHC2" s="1712"/>
      <c r="UHD2" s="1712"/>
      <c r="UHE2" s="1712"/>
      <c r="UHF2" s="1712"/>
      <c r="UHG2" s="1712"/>
      <c r="UHH2" s="1712"/>
      <c r="UHI2" s="1712"/>
      <c r="UHJ2" s="1712"/>
      <c r="UHK2" s="1712"/>
      <c r="UHL2" s="1712"/>
      <c r="UHM2" s="1712"/>
      <c r="UHN2" s="1712"/>
      <c r="UHO2" s="1712"/>
      <c r="UHP2" s="1712"/>
      <c r="UHQ2" s="1712"/>
      <c r="UHR2" s="1712"/>
      <c r="UHS2" s="1712"/>
      <c r="UHT2" s="1712"/>
      <c r="UHU2" s="1712"/>
      <c r="UHV2" s="1712"/>
      <c r="UHW2" s="1712"/>
      <c r="UHX2" s="1712"/>
      <c r="UHY2" s="1712"/>
      <c r="UHZ2" s="1712"/>
      <c r="UIA2" s="1712"/>
      <c r="UIB2" s="1712"/>
      <c r="UIC2" s="1712"/>
      <c r="UID2" s="1712"/>
      <c r="UIE2" s="1712"/>
      <c r="UIF2" s="1712"/>
      <c r="UIG2" s="1712"/>
      <c r="UIH2" s="1712"/>
      <c r="UII2" s="1712"/>
      <c r="UIJ2" s="1712"/>
      <c r="UIK2" s="1712"/>
      <c r="UIL2" s="1712"/>
      <c r="UIM2" s="1712"/>
      <c r="UIN2" s="1712"/>
      <c r="UIO2" s="1712"/>
      <c r="UIP2" s="1712"/>
      <c r="UIQ2" s="1712"/>
      <c r="UIR2" s="1712"/>
      <c r="UIS2" s="1712"/>
      <c r="UIT2" s="1712"/>
      <c r="UIU2" s="1712"/>
      <c r="UIV2" s="1712"/>
      <c r="UIW2" s="1712"/>
      <c r="UIX2" s="1712"/>
      <c r="UIY2" s="1712"/>
      <c r="UIZ2" s="1712"/>
      <c r="UJA2" s="1712"/>
      <c r="UJB2" s="1712"/>
      <c r="UJC2" s="1712"/>
      <c r="UJD2" s="1712"/>
      <c r="UJE2" s="1712"/>
      <c r="UJF2" s="1712"/>
      <c r="UJG2" s="1712"/>
      <c r="UJH2" s="1712"/>
      <c r="UJI2" s="1712"/>
      <c r="UJJ2" s="1712"/>
      <c r="UJK2" s="1712"/>
      <c r="UJL2" s="1712"/>
      <c r="UJM2" s="1712"/>
      <c r="UJN2" s="1712"/>
      <c r="UJO2" s="1712"/>
      <c r="UJP2" s="1712"/>
      <c r="UJQ2" s="1712"/>
      <c r="UJR2" s="1712"/>
      <c r="UJS2" s="1712"/>
      <c r="UJT2" s="1712"/>
      <c r="UJU2" s="1712"/>
      <c r="UJV2" s="1712"/>
      <c r="UJW2" s="1712"/>
      <c r="UJX2" s="1712"/>
      <c r="UJY2" s="1712"/>
      <c r="UJZ2" s="1712"/>
      <c r="UKA2" s="1712"/>
      <c r="UKB2" s="1712"/>
      <c r="UKC2" s="1712"/>
      <c r="UKD2" s="1712"/>
      <c r="UKE2" s="1712"/>
      <c r="UKF2" s="1712"/>
      <c r="UKG2" s="1712"/>
      <c r="UKH2" s="1712"/>
      <c r="UKI2" s="1712"/>
      <c r="UKJ2" s="1712"/>
      <c r="UKK2" s="1712"/>
      <c r="UKL2" s="1712"/>
      <c r="UKM2" s="1712"/>
      <c r="UKN2" s="1712"/>
      <c r="UKO2" s="1712"/>
      <c r="UKP2" s="1712"/>
      <c r="UKQ2" s="1712"/>
      <c r="UKR2" s="1712"/>
      <c r="UKS2" s="1712"/>
      <c r="UKT2" s="1712"/>
      <c r="UKU2" s="1712"/>
      <c r="UKV2" s="1712"/>
      <c r="UKW2" s="1712"/>
      <c r="UKX2" s="1712"/>
      <c r="UKY2" s="1712"/>
      <c r="UKZ2" s="1712"/>
      <c r="ULA2" s="1712"/>
      <c r="ULB2" s="1712"/>
      <c r="ULC2" s="1712"/>
      <c r="ULD2" s="1712"/>
      <c r="ULE2" s="1712"/>
      <c r="ULF2" s="1712"/>
      <c r="ULG2" s="1712"/>
      <c r="ULH2" s="1712"/>
      <c r="ULI2" s="1712"/>
      <c r="ULJ2" s="1712"/>
      <c r="ULK2" s="1712"/>
      <c r="ULL2" s="1712"/>
      <c r="ULM2" s="1712"/>
      <c r="ULN2" s="1712"/>
      <c r="ULO2" s="1712"/>
      <c r="ULP2" s="1712"/>
      <c r="ULQ2" s="1712"/>
      <c r="ULR2" s="1712"/>
      <c r="ULS2" s="1712"/>
      <c r="ULT2" s="1712"/>
      <c r="ULU2" s="1712"/>
      <c r="ULV2" s="1712"/>
      <c r="ULW2" s="1712"/>
      <c r="ULX2" s="1712"/>
      <c r="ULY2" s="1712"/>
      <c r="ULZ2" s="1712"/>
      <c r="UMA2" s="1712"/>
      <c r="UMB2" s="1712"/>
      <c r="UMC2" s="1712"/>
      <c r="UMD2" s="1712"/>
      <c r="UME2" s="1712"/>
      <c r="UMF2" s="1712"/>
      <c r="UMG2" s="1712"/>
      <c r="UMH2" s="1712"/>
      <c r="UMI2" s="1712"/>
      <c r="UMJ2" s="1712"/>
      <c r="UMK2" s="1712"/>
      <c r="UML2" s="1712"/>
      <c r="UMM2" s="1712"/>
      <c r="UMN2" s="1712"/>
      <c r="UMO2" s="1712"/>
      <c r="UMP2" s="1712"/>
      <c r="UMQ2" s="1712"/>
      <c r="UMR2" s="1712"/>
      <c r="UMS2" s="1712"/>
      <c r="UMT2" s="1712"/>
      <c r="UMU2" s="1712"/>
      <c r="UMV2" s="1712"/>
      <c r="UMW2" s="1712"/>
      <c r="UMX2" s="1712"/>
      <c r="UMY2" s="1712"/>
      <c r="UMZ2" s="1712"/>
      <c r="UNA2" s="1712"/>
      <c r="UNB2" s="1712"/>
      <c r="UNC2" s="1712"/>
      <c r="UND2" s="1712"/>
      <c r="UNE2" s="1712"/>
      <c r="UNF2" s="1712"/>
      <c r="UNG2" s="1712"/>
      <c r="UNH2" s="1712"/>
      <c r="UNI2" s="1712"/>
      <c r="UNJ2" s="1712"/>
      <c r="UNK2" s="1712"/>
      <c r="UNL2" s="1712"/>
      <c r="UNM2" s="1712"/>
      <c r="UNN2" s="1712"/>
      <c r="UNO2" s="1712"/>
      <c r="UNP2" s="1712"/>
      <c r="UNQ2" s="1712"/>
      <c r="UNR2" s="1712"/>
      <c r="UNS2" s="1712"/>
      <c r="UNT2" s="1712"/>
      <c r="UNU2" s="1712"/>
      <c r="UNV2" s="1712"/>
      <c r="UNW2" s="1712"/>
      <c r="UNX2" s="1712"/>
      <c r="UNY2" s="1712"/>
      <c r="UNZ2" s="1712"/>
      <c r="UOA2" s="1712"/>
      <c r="UOB2" s="1712"/>
      <c r="UOC2" s="1712"/>
      <c r="UOD2" s="1712"/>
      <c r="UOE2" s="1712"/>
      <c r="UOF2" s="1712"/>
      <c r="UOG2" s="1712"/>
      <c r="UOH2" s="1712"/>
      <c r="UOI2" s="1712"/>
      <c r="UOJ2" s="1712"/>
      <c r="UOK2" s="1712"/>
      <c r="UOL2" s="1712"/>
      <c r="UOM2" s="1712"/>
      <c r="UON2" s="1712"/>
      <c r="UOO2" s="1712"/>
      <c r="UOP2" s="1712"/>
      <c r="UOQ2" s="1712"/>
      <c r="UOR2" s="1712"/>
      <c r="UOS2" s="1712"/>
      <c r="UOT2" s="1712"/>
      <c r="UOU2" s="1712"/>
      <c r="UOV2" s="1712"/>
      <c r="UOW2" s="1712"/>
      <c r="UOX2" s="1712"/>
      <c r="UOY2" s="1712"/>
      <c r="UOZ2" s="1712"/>
      <c r="UPA2" s="1712"/>
      <c r="UPB2" s="1712"/>
      <c r="UPC2" s="1712"/>
      <c r="UPD2" s="1712"/>
      <c r="UPE2" s="1712"/>
      <c r="UPF2" s="1712"/>
      <c r="UPG2" s="1712"/>
      <c r="UPH2" s="1712"/>
      <c r="UPI2" s="1712"/>
      <c r="UPJ2" s="1712"/>
      <c r="UPK2" s="1712"/>
      <c r="UPL2" s="1712"/>
      <c r="UPM2" s="1712"/>
      <c r="UPN2" s="1712"/>
      <c r="UPO2" s="1712"/>
      <c r="UPP2" s="1712"/>
      <c r="UPQ2" s="1712"/>
      <c r="UPR2" s="1712"/>
      <c r="UPS2" s="1712"/>
      <c r="UPT2" s="1712"/>
      <c r="UPU2" s="1712"/>
      <c r="UPV2" s="1712"/>
      <c r="UPW2" s="1712"/>
      <c r="UPX2" s="1712"/>
      <c r="UPY2" s="1712"/>
      <c r="UPZ2" s="1712"/>
      <c r="UQA2" s="1712"/>
      <c r="UQB2" s="1712"/>
      <c r="UQC2" s="1712"/>
      <c r="UQD2" s="1712"/>
      <c r="UQE2" s="1712"/>
      <c r="UQF2" s="1712"/>
      <c r="UQG2" s="1712"/>
      <c r="UQH2" s="1712"/>
      <c r="UQI2" s="1712"/>
      <c r="UQJ2" s="1712"/>
      <c r="UQK2" s="1712"/>
      <c r="UQL2" s="1712"/>
      <c r="UQM2" s="1712"/>
      <c r="UQN2" s="1712"/>
      <c r="UQO2" s="1712"/>
      <c r="UQP2" s="1712"/>
      <c r="UQQ2" s="1712"/>
      <c r="UQR2" s="1712"/>
      <c r="UQS2" s="1712"/>
      <c r="UQT2" s="1712"/>
      <c r="UQU2" s="1712"/>
      <c r="UQV2" s="1712"/>
      <c r="UQW2" s="1712"/>
      <c r="UQX2" s="1712"/>
      <c r="UQY2" s="1712"/>
      <c r="UQZ2" s="1712"/>
      <c r="URA2" s="1712"/>
      <c r="URB2" s="1712"/>
      <c r="URC2" s="1712"/>
      <c r="URD2" s="1712"/>
      <c r="URE2" s="1712"/>
      <c r="URF2" s="1712"/>
      <c r="URG2" s="1712"/>
      <c r="URH2" s="1712"/>
      <c r="URI2" s="1712"/>
      <c r="URJ2" s="1712"/>
      <c r="URK2" s="1712"/>
      <c r="URL2" s="1712"/>
      <c r="URM2" s="1712"/>
      <c r="URN2" s="1712"/>
      <c r="URO2" s="1712"/>
      <c r="URP2" s="1712"/>
      <c r="URQ2" s="1712"/>
      <c r="URR2" s="1712"/>
      <c r="URS2" s="1712"/>
      <c r="URT2" s="1712"/>
      <c r="URU2" s="1712"/>
      <c r="URV2" s="1712"/>
      <c r="URW2" s="1712"/>
      <c r="URX2" s="1712"/>
      <c r="URY2" s="1712"/>
      <c r="URZ2" s="1712"/>
      <c r="USA2" s="1712"/>
      <c r="USB2" s="1712"/>
      <c r="USC2" s="1712"/>
      <c r="USD2" s="1712"/>
      <c r="USE2" s="1712"/>
      <c r="USF2" s="1712"/>
      <c r="USG2" s="1712"/>
      <c r="USH2" s="1712"/>
      <c r="USI2" s="1712"/>
      <c r="USJ2" s="1712"/>
      <c r="USK2" s="1712"/>
      <c r="USL2" s="1712"/>
      <c r="USM2" s="1712"/>
      <c r="USN2" s="1712"/>
      <c r="USO2" s="1712"/>
      <c r="USP2" s="1712"/>
      <c r="USQ2" s="1712"/>
      <c r="USR2" s="1712"/>
      <c r="USS2" s="1712"/>
      <c r="UST2" s="1712"/>
      <c r="USU2" s="1712"/>
      <c r="USV2" s="1712"/>
      <c r="USW2" s="1712"/>
      <c r="USX2" s="1712"/>
      <c r="USY2" s="1712"/>
      <c r="USZ2" s="1712"/>
      <c r="UTA2" s="1712"/>
      <c r="UTB2" s="1712"/>
      <c r="UTC2" s="1712"/>
      <c r="UTD2" s="1712"/>
      <c r="UTE2" s="1712"/>
      <c r="UTF2" s="1712"/>
      <c r="UTG2" s="1712"/>
      <c r="UTH2" s="1712"/>
      <c r="UTI2" s="1712"/>
      <c r="UTJ2" s="1712"/>
      <c r="UTK2" s="1712"/>
      <c r="UTL2" s="1712"/>
      <c r="UTM2" s="1712"/>
      <c r="UTN2" s="1712"/>
      <c r="UTO2" s="1712"/>
      <c r="UTP2" s="1712"/>
      <c r="UTQ2" s="1712"/>
      <c r="UTR2" s="1712"/>
      <c r="UTS2" s="1712"/>
      <c r="UTT2" s="1712"/>
      <c r="UTU2" s="1712"/>
      <c r="UTV2" s="1712"/>
      <c r="UTW2" s="1712"/>
      <c r="UTX2" s="1712"/>
      <c r="UTY2" s="1712"/>
      <c r="UTZ2" s="1712"/>
      <c r="UUA2" s="1712"/>
      <c r="UUB2" s="1712"/>
      <c r="UUC2" s="1712"/>
      <c r="UUD2" s="1712"/>
      <c r="UUE2" s="1712"/>
      <c r="UUF2" s="1712"/>
      <c r="UUG2" s="1712"/>
      <c r="UUH2" s="1712"/>
      <c r="UUI2" s="1712"/>
      <c r="UUJ2" s="1712"/>
      <c r="UUK2" s="1712"/>
      <c r="UUL2" s="1712"/>
      <c r="UUM2" s="1712"/>
      <c r="UUN2" s="1712"/>
      <c r="UUO2" s="1712"/>
      <c r="UUP2" s="1712"/>
      <c r="UUQ2" s="1712"/>
      <c r="UUR2" s="1712"/>
      <c r="UUS2" s="1712"/>
      <c r="UUT2" s="1712"/>
      <c r="UUU2" s="1712"/>
      <c r="UUV2" s="1712"/>
      <c r="UUW2" s="1712"/>
      <c r="UUX2" s="1712"/>
      <c r="UUY2" s="1712"/>
      <c r="UUZ2" s="1712"/>
      <c r="UVA2" s="1712"/>
      <c r="UVB2" s="1712"/>
      <c r="UVC2" s="1712"/>
      <c r="UVD2" s="1712"/>
      <c r="UVE2" s="1712"/>
      <c r="UVF2" s="1712"/>
      <c r="UVG2" s="1712"/>
      <c r="UVH2" s="1712"/>
      <c r="UVI2" s="1712"/>
      <c r="UVJ2" s="1712"/>
      <c r="UVK2" s="1712"/>
      <c r="UVL2" s="1712"/>
      <c r="UVM2" s="1712"/>
      <c r="UVN2" s="1712"/>
      <c r="UVO2" s="1712"/>
      <c r="UVP2" s="1712"/>
      <c r="UVQ2" s="1712"/>
      <c r="UVR2" s="1712"/>
      <c r="UVS2" s="1712"/>
      <c r="UVT2" s="1712"/>
      <c r="UVU2" s="1712"/>
      <c r="UVV2" s="1712"/>
      <c r="UVW2" s="1712"/>
      <c r="UVX2" s="1712"/>
      <c r="UVY2" s="1712"/>
      <c r="UVZ2" s="1712"/>
      <c r="UWA2" s="1712"/>
      <c r="UWB2" s="1712"/>
      <c r="UWC2" s="1712"/>
      <c r="UWD2" s="1712"/>
      <c r="UWE2" s="1712"/>
      <c r="UWF2" s="1712"/>
      <c r="UWG2" s="1712"/>
      <c r="UWH2" s="1712"/>
      <c r="UWI2" s="1712"/>
      <c r="UWJ2" s="1712"/>
      <c r="UWK2" s="1712"/>
      <c r="UWL2" s="1712"/>
      <c r="UWM2" s="1712"/>
      <c r="UWN2" s="1712"/>
      <c r="UWO2" s="1712"/>
      <c r="UWP2" s="1712"/>
      <c r="UWQ2" s="1712"/>
      <c r="UWR2" s="1712"/>
      <c r="UWS2" s="1712"/>
      <c r="UWT2" s="1712"/>
      <c r="UWU2" s="1712"/>
      <c r="UWV2" s="1712"/>
      <c r="UWW2" s="1712"/>
      <c r="UWX2" s="1712"/>
      <c r="UWY2" s="1712"/>
      <c r="UWZ2" s="1712"/>
      <c r="UXA2" s="1712"/>
      <c r="UXB2" s="1712"/>
      <c r="UXC2" s="1712"/>
      <c r="UXD2" s="1712"/>
      <c r="UXE2" s="1712"/>
      <c r="UXF2" s="1712"/>
      <c r="UXG2" s="1712"/>
      <c r="UXH2" s="1712"/>
      <c r="UXI2" s="1712"/>
      <c r="UXJ2" s="1712"/>
      <c r="UXK2" s="1712"/>
      <c r="UXL2" s="1712"/>
      <c r="UXM2" s="1712"/>
      <c r="UXN2" s="1712"/>
      <c r="UXO2" s="1712"/>
      <c r="UXP2" s="1712"/>
      <c r="UXQ2" s="1712"/>
      <c r="UXR2" s="1712"/>
      <c r="UXS2" s="1712"/>
      <c r="UXT2" s="1712"/>
      <c r="UXU2" s="1712"/>
      <c r="UXV2" s="1712"/>
      <c r="UXW2" s="1712"/>
      <c r="UXX2" s="1712"/>
      <c r="UXY2" s="1712"/>
      <c r="UXZ2" s="1712"/>
      <c r="UYA2" s="1712"/>
      <c r="UYB2" s="1712"/>
      <c r="UYC2" s="1712"/>
      <c r="UYD2" s="1712"/>
      <c r="UYE2" s="1712"/>
      <c r="UYF2" s="1712"/>
      <c r="UYG2" s="1712"/>
      <c r="UYH2" s="1712"/>
      <c r="UYI2" s="1712"/>
      <c r="UYJ2" s="1712"/>
      <c r="UYK2" s="1712"/>
      <c r="UYL2" s="1712"/>
      <c r="UYM2" s="1712"/>
      <c r="UYN2" s="1712"/>
      <c r="UYO2" s="1712"/>
      <c r="UYP2" s="1712"/>
      <c r="UYQ2" s="1712"/>
      <c r="UYR2" s="1712"/>
      <c r="UYS2" s="1712"/>
      <c r="UYT2" s="1712"/>
      <c r="UYU2" s="1712"/>
      <c r="UYV2" s="1712"/>
      <c r="UYW2" s="1712"/>
      <c r="UYX2" s="1712"/>
      <c r="UYY2" s="1712"/>
      <c r="UYZ2" s="1712"/>
      <c r="UZA2" s="1712"/>
      <c r="UZB2" s="1712"/>
      <c r="UZC2" s="1712"/>
      <c r="UZD2" s="1712"/>
      <c r="UZE2" s="1712"/>
      <c r="UZF2" s="1712"/>
      <c r="UZG2" s="1712"/>
      <c r="UZH2" s="1712"/>
      <c r="UZI2" s="1712"/>
      <c r="UZJ2" s="1712"/>
      <c r="UZK2" s="1712"/>
      <c r="UZL2" s="1712"/>
      <c r="UZM2" s="1712"/>
      <c r="UZN2" s="1712"/>
      <c r="UZO2" s="1712"/>
      <c r="UZP2" s="1712"/>
      <c r="UZQ2" s="1712"/>
      <c r="UZR2" s="1712"/>
      <c r="UZS2" s="1712"/>
      <c r="UZT2" s="1712"/>
      <c r="UZU2" s="1712"/>
      <c r="UZV2" s="1712"/>
      <c r="UZW2" s="1712"/>
      <c r="UZX2" s="1712"/>
      <c r="UZY2" s="1712"/>
      <c r="UZZ2" s="1712"/>
      <c r="VAA2" s="1712"/>
      <c r="VAB2" s="1712"/>
      <c r="VAC2" s="1712"/>
      <c r="VAD2" s="1712"/>
      <c r="VAE2" s="1712"/>
      <c r="VAF2" s="1712"/>
      <c r="VAG2" s="1712"/>
      <c r="VAH2" s="1712"/>
      <c r="VAI2" s="1712"/>
      <c r="VAJ2" s="1712"/>
      <c r="VAK2" s="1712"/>
      <c r="VAL2" s="1712"/>
      <c r="VAM2" s="1712"/>
      <c r="VAN2" s="1712"/>
      <c r="VAO2" s="1712"/>
      <c r="VAP2" s="1712"/>
      <c r="VAQ2" s="1712"/>
      <c r="VAR2" s="1712"/>
      <c r="VAS2" s="1712"/>
      <c r="VAT2" s="1712"/>
      <c r="VAU2" s="1712"/>
      <c r="VAV2" s="1712"/>
      <c r="VAW2" s="1712"/>
      <c r="VAX2" s="1712"/>
      <c r="VAY2" s="1712"/>
      <c r="VAZ2" s="1712"/>
      <c r="VBA2" s="1712"/>
      <c r="VBB2" s="1712"/>
      <c r="VBC2" s="1712"/>
      <c r="VBD2" s="1712"/>
      <c r="VBE2" s="1712"/>
      <c r="VBF2" s="1712"/>
      <c r="VBG2" s="1712"/>
      <c r="VBH2" s="1712"/>
      <c r="VBI2" s="1712"/>
      <c r="VBJ2" s="1712"/>
      <c r="VBK2" s="1712"/>
      <c r="VBL2" s="1712"/>
      <c r="VBM2" s="1712"/>
      <c r="VBN2" s="1712"/>
      <c r="VBO2" s="1712"/>
      <c r="VBP2" s="1712"/>
      <c r="VBQ2" s="1712"/>
      <c r="VBR2" s="1712"/>
      <c r="VBS2" s="1712"/>
      <c r="VBT2" s="1712"/>
      <c r="VBU2" s="1712"/>
      <c r="VBV2" s="1712"/>
      <c r="VBW2" s="1712"/>
      <c r="VBX2" s="1712"/>
      <c r="VBY2" s="1712"/>
      <c r="VBZ2" s="1712"/>
      <c r="VCA2" s="1712"/>
      <c r="VCB2" s="1712"/>
      <c r="VCC2" s="1712"/>
      <c r="VCD2" s="1712"/>
      <c r="VCE2" s="1712"/>
      <c r="VCF2" s="1712"/>
      <c r="VCG2" s="1712"/>
      <c r="VCH2" s="1712"/>
      <c r="VCI2" s="1712"/>
      <c r="VCJ2" s="1712"/>
      <c r="VCK2" s="1712"/>
      <c r="VCL2" s="1712"/>
      <c r="VCM2" s="1712"/>
      <c r="VCN2" s="1712"/>
      <c r="VCO2" s="1712"/>
      <c r="VCP2" s="1712"/>
      <c r="VCQ2" s="1712"/>
      <c r="VCR2" s="1712"/>
      <c r="VCS2" s="1712"/>
      <c r="VCT2" s="1712"/>
      <c r="VCU2" s="1712"/>
      <c r="VCV2" s="1712"/>
      <c r="VCW2" s="1712"/>
      <c r="VCX2" s="1712"/>
      <c r="VCY2" s="1712"/>
      <c r="VCZ2" s="1712"/>
      <c r="VDA2" s="1712"/>
      <c r="VDB2" s="1712"/>
      <c r="VDC2" s="1712"/>
      <c r="VDD2" s="1712"/>
      <c r="VDE2" s="1712"/>
      <c r="VDF2" s="1712"/>
      <c r="VDG2" s="1712"/>
      <c r="VDH2" s="1712"/>
      <c r="VDI2" s="1712"/>
      <c r="VDJ2" s="1712"/>
      <c r="VDK2" s="1712"/>
      <c r="VDL2" s="1712"/>
      <c r="VDM2" s="1712"/>
      <c r="VDN2" s="1712"/>
      <c r="VDO2" s="1712"/>
      <c r="VDP2" s="1712"/>
      <c r="VDQ2" s="1712"/>
      <c r="VDR2" s="1712"/>
      <c r="VDS2" s="1712"/>
      <c r="VDT2" s="1712"/>
      <c r="VDU2" s="1712"/>
      <c r="VDV2" s="1712"/>
      <c r="VDW2" s="1712"/>
      <c r="VDX2" s="1712"/>
      <c r="VDY2" s="1712"/>
      <c r="VDZ2" s="1712"/>
      <c r="VEA2" s="1712"/>
      <c r="VEB2" s="1712"/>
      <c r="VEC2" s="1712"/>
      <c r="VED2" s="1712"/>
      <c r="VEE2" s="1712"/>
      <c r="VEF2" s="1712"/>
      <c r="VEG2" s="1712"/>
      <c r="VEH2" s="1712"/>
      <c r="VEI2" s="1712"/>
      <c r="VEJ2" s="1712"/>
      <c r="VEK2" s="1712"/>
      <c r="VEL2" s="1712"/>
      <c r="VEM2" s="1712"/>
      <c r="VEN2" s="1712"/>
      <c r="VEO2" s="1712"/>
      <c r="VEP2" s="1712"/>
      <c r="VEQ2" s="1712"/>
      <c r="VER2" s="1712"/>
      <c r="VES2" s="1712"/>
      <c r="VET2" s="1712"/>
      <c r="VEU2" s="1712"/>
      <c r="VEV2" s="1712"/>
      <c r="VEW2" s="1712"/>
      <c r="VEX2" s="1712"/>
      <c r="VEY2" s="1712"/>
      <c r="VEZ2" s="1712"/>
      <c r="VFA2" s="1712"/>
      <c r="VFB2" s="1712"/>
      <c r="VFC2" s="1712"/>
      <c r="VFD2" s="1712"/>
      <c r="VFE2" s="1712"/>
      <c r="VFF2" s="1712"/>
      <c r="VFG2" s="1712"/>
      <c r="VFH2" s="1712"/>
      <c r="VFI2" s="1712"/>
      <c r="VFJ2" s="1712"/>
      <c r="VFK2" s="1712"/>
      <c r="VFL2" s="1712"/>
      <c r="VFM2" s="1712"/>
      <c r="VFN2" s="1712"/>
      <c r="VFO2" s="1712"/>
      <c r="VFP2" s="1712"/>
      <c r="VFQ2" s="1712"/>
      <c r="VFR2" s="1712"/>
      <c r="VFS2" s="1712"/>
      <c r="VFT2" s="1712"/>
      <c r="VFU2" s="1712"/>
      <c r="VFV2" s="1712"/>
      <c r="VFW2" s="1712"/>
      <c r="VFX2" s="1712"/>
      <c r="VFY2" s="1712"/>
      <c r="VFZ2" s="1712"/>
      <c r="VGA2" s="1712"/>
      <c r="VGB2" s="1712"/>
      <c r="VGC2" s="1712"/>
      <c r="VGD2" s="1712"/>
      <c r="VGE2" s="1712"/>
      <c r="VGF2" s="1712"/>
      <c r="VGG2" s="1712"/>
      <c r="VGH2" s="1712"/>
      <c r="VGI2" s="1712"/>
      <c r="VGJ2" s="1712"/>
      <c r="VGK2" s="1712"/>
      <c r="VGL2" s="1712"/>
      <c r="VGM2" s="1712"/>
      <c r="VGN2" s="1712"/>
      <c r="VGO2" s="1712"/>
      <c r="VGP2" s="1712"/>
      <c r="VGQ2" s="1712"/>
      <c r="VGR2" s="1712"/>
      <c r="VGS2" s="1712"/>
      <c r="VGT2" s="1712"/>
      <c r="VGU2" s="1712"/>
      <c r="VGV2" s="1712"/>
      <c r="VGW2" s="1712"/>
      <c r="VGX2" s="1712"/>
      <c r="VGY2" s="1712"/>
      <c r="VGZ2" s="1712"/>
      <c r="VHA2" s="1712"/>
      <c r="VHB2" s="1712"/>
      <c r="VHC2" s="1712"/>
      <c r="VHD2" s="1712"/>
      <c r="VHE2" s="1712"/>
      <c r="VHF2" s="1712"/>
      <c r="VHG2" s="1712"/>
      <c r="VHH2" s="1712"/>
      <c r="VHI2" s="1712"/>
      <c r="VHJ2" s="1712"/>
      <c r="VHK2" s="1712"/>
      <c r="VHL2" s="1712"/>
      <c r="VHM2" s="1712"/>
      <c r="VHN2" s="1712"/>
      <c r="VHO2" s="1712"/>
      <c r="VHP2" s="1712"/>
      <c r="VHQ2" s="1712"/>
      <c r="VHR2" s="1712"/>
      <c r="VHS2" s="1712"/>
      <c r="VHT2" s="1712"/>
      <c r="VHU2" s="1712"/>
      <c r="VHV2" s="1712"/>
      <c r="VHW2" s="1712"/>
      <c r="VHX2" s="1712"/>
      <c r="VHY2" s="1712"/>
      <c r="VHZ2" s="1712"/>
      <c r="VIA2" s="1712"/>
      <c r="VIB2" s="1712"/>
      <c r="VIC2" s="1712"/>
      <c r="VID2" s="1712"/>
      <c r="VIE2" s="1712"/>
      <c r="VIF2" s="1712"/>
      <c r="VIG2" s="1712"/>
      <c r="VIH2" s="1712"/>
      <c r="VII2" s="1712"/>
      <c r="VIJ2" s="1712"/>
      <c r="VIK2" s="1712"/>
      <c r="VIL2" s="1712"/>
      <c r="VIM2" s="1712"/>
      <c r="VIN2" s="1712"/>
      <c r="VIO2" s="1712"/>
      <c r="VIP2" s="1712"/>
      <c r="VIQ2" s="1712"/>
      <c r="VIR2" s="1712"/>
      <c r="VIS2" s="1712"/>
      <c r="VIT2" s="1712"/>
      <c r="VIU2" s="1712"/>
      <c r="VIV2" s="1712"/>
      <c r="VIW2" s="1712"/>
      <c r="VIX2" s="1712"/>
      <c r="VIY2" s="1712"/>
      <c r="VIZ2" s="1712"/>
      <c r="VJA2" s="1712"/>
      <c r="VJB2" s="1712"/>
      <c r="VJC2" s="1712"/>
      <c r="VJD2" s="1712"/>
      <c r="VJE2" s="1712"/>
      <c r="VJF2" s="1712"/>
      <c r="VJG2" s="1712"/>
      <c r="VJH2" s="1712"/>
      <c r="VJI2" s="1712"/>
      <c r="VJJ2" s="1712"/>
      <c r="VJK2" s="1712"/>
      <c r="VJL2" s="1712"/>
      <c r="VJM2" s="1712"/>
      <c r="VJN2" s="1712"/>
      <c r="VJO2" s="1712"/>
      <c r="VJP2" s="1712"/>
      <c r="VJQ2" s="1712"/>
      <c r="VJR2" s="1712"/>
      <c r="VJS2" s="1712"/>
      <c r="VJT2" s="1712"/>
      <c r="VJU2" s="1712"/>
      <c r="VJV2" s="1712"/>
      <c r="VJW2" s="1712"/>
      <c r="VJX2" s="1712"/>
      <c r="VJY2" s="1712"/>
      <c r="VJZ2" s="1712"/>
      <c r="VKA2" s="1712"/>
      <c r="VKB2" s="1712"/>
      <c r="VKC2" s="1712"/>
      <c r="VKD2" s="1712"/>
      <c r="VKE2" s="1712"/>
      <c r="VKF2" s="1712"/>
      <c r="VKG2" s="1712"/>
      <c r="VKH2" s="1712"/>
      <c r="VKI2" s="1712"/>
      <c r="VKJ2" s="1712"/>
      <c r="VKK2" s="1712"/>
      <c r="VKL2" s="1712"/>
      <c r="VKM2" s="1712"/>
      <c r="VKN2" s="1712"/>
      <c r="VKO2" s="1712"/>
      <c r="VKP2" s="1712"/>
      <c r="VKQ2" s="1712"/>
      <c r="VKR2" s="1712"/>
      <c r="VKS2" s="1712"/>
      <c r="VKT2" s="1712"/>
      <c r="VKU2" s="1712"/>
      <c r="VKV2" s="1712"/>
      <c r="VKW2" s="1712"/>
      <c r="VKX2" s="1712"/>
      <c r="VKY2" s="1712"/>
      <c r="VKZ2" s="1712"/>
      <c r="VLA2" s="1712"/>
      <c r="VLB2" s="1712"/>
      <c r="VLC2" s="1712"/>
      <c r="VLD2" s="1712"/>
      <c r="VLE2" s="1712"/>
      <c r="VLF2" s="1712"/>
      <c r="VLG2" s="1712"/>
      <c r="VLH2" s="1712"/>
      <c r="VLI2" s="1712"/>
      <c r="VLJ2" s="1712"/>
      <c r="VLK2" s="1712"/>
      <c r="VLL2" s="1712"/>
      <c r="VLM2" s="1712"/>
      <c r="VLN2" s="1712"/>
      <c r="VLO2" s="1712"/>
      <c r="VLP2" s="1712"/>
      <c r="VLQ2" s="1712"/>
      <c r="VLR2" s="1712"/>
      <c r="VLS2" s="1712"/>
      <c r="VLT2" s="1712"/>
      <c r="VLU2" s="1712"/>
      <c r="VLV2" s="1712"/>
      <c r="VLW2" s="1712"/>
      <c r="VLX2" s="1712"/>
      <c r="VLY2" s="1712"/>
      <c r="VLZ2" s="1712"/>
      <c r="VMA2" s="1712"/>
      <c r="VMB2" s="1712"/>
      <c r="VMC2" s="1712"/>
      <c r="VMD2" s="1712"/>
      <c r="VME2" s="1712"/>
      <c r="VMF2" s="1712"/>
      <c r="VMG2" s="1712"/>
      <c r="VMH2" s="1712"/>
      <c r="VMI2" s="1712"/>
      <c r="VMJ2" s="1712"/>
      <c r="VMK2" s="1712"/>
      <c r="VML2" s="1712"/>
      <c r="VMM2" s="1712"/>
      <c r="VMN2" s="1712"/>
      <c r="VMO2" s="1712"/>
      <c r="VMP2" s="1712"/>
      <c r="VMQ2" s="1712"/>
      <c r="VMR2" s="1712"/>
      <c r="VMS2" s="1712"/>
      <c r="VMT2" s="1712"/>
      <c r="VMU2" s="1712"/>
      <c r="VMV2" s="1712"/>
      <c r="VMW2" s="1712"/>
      <c r="VMX2" s="1712"/>
      <c r="VMY2" s="1712"/>
      <c r="VMZ2" s="1712"/>
      <c r="VNA2" s="1712"/>
      <c r="VNB2" s="1712"/>
      <c r="VNC2" s="1712"/>
      <c r="VND2" s="1712"/>
      <c r="VNE2" s="1712"/>
      <c r="VNF2" s="1712"/>
      <c r="VNG2" s="1712"/>
      <c r="VNH2" s="1712"/>
      <c r="VNI2" s="1712"/>
      <c r="VNJ2" s="1712"/>
      <c r="VNK2" s="1712"/>
      <c r="VNL2" s="1712"/>
      <c r="VNM2" s="1712"/>
      <c r="VNN2" s="1712"/>
      <c r="VNO2" s="1712"/>
      <c r="VNP2" s="1712"/>
      <c r="VNQ2" s="1712"/>
      <c r="VNR2" s="1712"/>
      <c r="VNS2" s="1712"/>
      <c r="VNT2" s="1712"/>
      <c r="VNU2" s="1712"/>
      <c r="VNV2" s="1712"/>
      <c r="VNW2" s="1712"/>
      <c r="VNX2" s="1712"/>
      <c r="VNY2" s="1712"/>
      <c r="VNZ2" s="1712"/>
      <c r="VOA2" s="1712"/>
      <c r="VOB2" s="1712"/>
      <c r="VOC2" s="1712"/>
      <c r="VOD2" s="1712"/>
      <c r="VOE2" s="1712"/>
      <c r="VOF2" s="1712"/>
      <c r="VOG2" s="1712"/>
      <c r="VOH2" s="1712"/>
      <c r="VOI2" s="1712"/>
      <c r="VOJ2" s="1712"/>
      <c r="VOK2" s="1712"/>
      <c r="VOL2" s="1712"/>
      <c r="VOM2" s="1712"/>
      <c r="VON2" s="1712"/>
      <c r="VOO2" s="1712"/>
      <c r="VOP2" s="1712"/>
      <c r="VOQ2" s="1712"/>
      <c r="VOR2" s="1712"/>
      <c r="VOS2" s="1712"/>
      <c r="VOT2" s="1712"/>
      <c r="VOU2" s="1712"/>
      <c r="VOV2" s="1712"/>
      <c r="VOW2" s="1712"/>
      <c r="VOX2" s="1712"/>
      <c r="VOY2" s="1712"/>
      <c r="VOZ2" s="1712"/>
      <c r="VPA2" s="1712"/>
      <c r="VPB2" s="1712"/>
      <c r="VPC2" s="1712"/>
      <c r="VPD2" s="1712"/>
      <c r="VPE2" s="1712"/>
      <c r="VPF2" s="1712"/>
      <c r="VPG2" s="1712"/>
      <c r="VPH2" s="1712"/>
      <c r="VPI2" s="1712"/>
      <c r="VPJ2" s="1712"/>
      <c r="VPK2" s="1712"/>
      <c r="VPL2" s="1712"/>
      <c r="VPM2" s="1712"/>
      <c r="VPN2" s="1712"/>
      <c r="VPO2" s="1712"/>
      <c r="VPP2" s="1712"/>
      <c r="VPQ2" s="1712"/>
      <c r="VPR2" s="1712"/>
      <c r="VPS2" s="1712"/>
      <c r="VPT2" s="1712"/>
      <c r="VPU2" s="1712"/>
      <c r="VPV2" s="1712"/>
      <c r="VPW2" s="1712"/>
      <c r="VPX2" s="1712"/>
      <c r="VPY2" s="1712"/>
      <c r="VPZ2" s="1712"/>
      <c r="VQA2" s="1712"/>
      <c r="VQB2" s="1712"/>
      <c r="VQC2" s="1712"/>
      <c r="VQD2" s="1712"/>
      <c r="VQE2" s="1712"/>
      <c r="VQF2" s="1712"/>
      <c r="VQG2" s="1712"/>
      <c r="VQH2" s="1712"/>
      <c r="VQI2" s="1712"/>
      <c r="VQJ2" s="1712"/>
      <c r="VQK2" s="1712"/>
      <c r="VQL2" s="1712"/>
      <c r="VQM2" s="1712"/>
      <c r="VQN2" s="1712"/>
      <c r="VQO2" s="1712"/>
      <c r="VQP2" s="1712"/>
      <c r="VQQ2" s="1712"/>
      <c r="VQR2" s="1712"/>
      <c r="VQS2" s="1712"/>
      <c r="VQT2" s="1712"/>
      <c r="VQU2" s="1712"/>
      <c r="VQV2" s="1712"/>
      <c r="VQW2" s="1712"/>
      <c r="VQX2" s="1712"/>
      <c r="VQY2" s="1712"/>
      <c r="VQZ2" s="1712"/>
      <c r="VRA2" s="1712"/>
      <c r="VRB2" s="1712"/>
      <c r="VRC2" s="1712"/>
      <c r="VRD2" s="1712"/>
      <c r="VRE2" s="1712"/>
      <c r="VRF2" s="1712"/>
      <c r="VRG2" s="1712"/>
      <c r="VRH2" s="1712"/>
      <c r="VRI2" s="1712"/>
      <c r="VRJ2" s="1712"/>
      <c r="VRK2" s="1712"/>
      <c r="VRL2" s="1712"/>
      <c r="VRM2" s="1712"/>
      <c r="VRN2" s="1712"/>
      <c r="VRO2" s="1712"/>
      <c r="VRP2" s="1712"/>
      <c r="VRQ2" s="1712"/>
      <c r="VRR2" s="1712"/>
      <c r="VRS2" s="1712"/>
      <c r="VRT2" s="1712"/>
      <c r="VRU2" s="1712"/>
      <c r="VRV2" s="1712"/>
      <c r="VRW2" s="1712"/>
      <c r="VRX2" s="1712"/>
      <c r="VRY2" s="1712"/>
      <c r="VRZ2" s="1712"/>
      <c r="VSA2" s="1712"/>
      <c r="VSB2" s="1712"/>
      <c r="VSC2" s="1712"/>
      <c r="VSD2" s="1712"/>
      <c r="VSE2" s="1712"/>
      <c r="VSF2" s="1712"/>
      <c r="VSG2" s="1712"/>
      <c r="VSH2" s="1712"/>
      <c r="VSI2" s="1712"/>
      <c r="VSJ2" s="1712"/>
      <c r="VSK2" s="1712"/>
      <c r="VSL2" s="1712"/>
      <c r="VSM2" s="1712"/>
      <c r="VSN2" s="1712"/>
      <c r="VSO2" s="1712"/>
      <c r="VSP2" s="1712"/>
      <c r="VSQ2" s="1712"/>
      <c r="VSR2" s="1712"/>
      <c r="VSS2" s="1712"/>
      <c r="VST2" s="1712"/>
      <c r="VSU2" s="1712"/>
      <c r="VSV2" s="1712"/>
      <c r="VSW2" s="1712"/>
      <c r="VSX2" s="1712"/>
      <c r="VSY2" s="1712"/>
      <c r="VSZ2" s="1712"/>
      <c r="VTA2" s="1712"/>
      <c r="VTB2" s="1712"/>
      <c r="VTC2" s="1712"/>
      <c r="VTD2" s="1712"/>
      <c r="VTE2" s="1712"/>
      <c r="VTF2" s="1712"/>
      <c r="VTG2" s="1712"/>
      <c r="VTH2" s="1712"/>
      <c r="VTI2" s="1712"/>
      <c r="VTJ2" s="1712"/>
      <c r="VTK2" s="1712"/>
      <c r="VTL2" s="1712"/>
      <c r="VTM2" s="1712"/>
      <c r="VTN2" s="1712"/>
      <c r="VTO2" s="1712"/>
      <c r="VTP2" s="1712"/>
      <c r="VTQ2" s="1712"/>
      <c r="VTR2" s="1712"/>
      <c r="VTS2" s="1712"/>
      <c r="VTT2" s="1712"/>
      <c r="VTU2" s="1712"/>
      <c r="VTV2" s="1712"/>
      <c r="VTW2" s="1712"/>
      <c r="VTX2" s="1712"/>
      <c r="VTY2" s="1712"/>
      <c r="VTZ2" s="1712"/>
      <c r="VUA2" s="1712"/>
      <c r="VUB2" s="1712"/>
      <c r="VUC2" s="1712"/>
      <c r="VUD2" s="1712"/>
      <c r="VUE2" s="1712"/>
      <c r="VUF2" s="1712"/>
      <c r="VUG2" s="1712"/>
      <c r="VUH2" s="1712"/>
      <c r="VUI2" s="1712"/>
      <c r="VUJ2" s="1712"/>
      <c r="VUK2" s="1712"/>
      <c r="VUL2" s="1712"/>
      <c r="VUM2" s="1712"/>
      <c r="VUN2" s="1712"/>
      <c r="VUO2" s="1712"/>
      <c r="VUP2" s="1712"/>
      <c r="VUQ2" s="1712"/>
      <c r="VUR2" s="1712"/>
      <c r="VUS2" s="1712"/>
      <c r="VUT2" s="1712"/>
      <c r="VUU2" s="1712"/>
      <c r="VUV2" s="1712"/>
      <c r="VUW2" s="1712"/>
      <c r="VUX2" s="1712"/>
      <c r="VUY2" s="1712"/>
      <c r="VUZ2" s="1712"/>
      <c r="VVA2" s="1712"/>
      <c r="VVB2" s="1712"/>
      <c r="VVC2" s="1712"/>
      <c r="VVD2" s="1712"/>
      <c r="VVE2" s="1712"/>
      <c r="VVF2" s="1712"/>
      <c r="VVG2" s="1712"/>
      <c r="VVH2" s="1712"/>
      <c r="VVI2" s="1712"/>
      <c r="VVJ2" s="1712"/>
      <c r="VVK2" s="1712"/>
      <c r="VVL2" s="1712"/>
      <c r="VVM2" s="1712"/>
      <c r="VVN2" s="1712"/>
      <c r="VVO2" s="1712"/>
      <c r="VVP2" s="1712"/>
      <c r="VVQ2" s="1712"/>
      <c r="VVR2" s="1712"/>
      <c r="VVS2" s="1712"/>
      <c r="VVT2" s="1712"/>
      <c r="VVU2" s="1712"/>
      <c r="VVV2" s="1712"/>
      <c r="VVW2" s="1712"/>
      <c r="VVX2" s="1712"/>
      <c r="VVY2" s="1712"/>
      <c r="VVZ2" s="1712"/>
      <c r="VWA2" s="1712"/>
      <c r="VWB2" s="1712"/>
      <c r="VWC2" s="1712"/>
      <c r="VWD2" s="1712"/>
      <c r="VWE2" s="1712"/>
      <c r="VWF2" s="1712"/>
      <c r="VWG2" s="1712"/>
      <c r="VWH2" s="1712"/>
      <c r="VWI2" s="1712"/>
      <c r="VWJ2" s="1712"/>
      <c r="VWK2" s="1712"/>
      <c r="VWL2" s="1712"/>
      <c r="VWM2" s="1712"/>
      <c r="VWN2" s="1712"/>
      <c r="VWO2" s="1712"/>
      <c r="VWP2" s="1712"/>
      <c r="VWQ2" s="1712"/>
      <c r="VWR2" s="1712"/>
      <c r="VWS2" s="1712"/>
      <c r="VWT2" s="1712"/>
      <c r="VWU2" s="1712"/>
      <c r="VWV2" s="1712"/>
      <c r="VWW2" s="1712"/>
      <c r="VWX2" s="1712"/>
      <c r="VWY2" s="1712"/>
      <c r="VWZ2" s="1712"/>
      <c r="VXA2" s="1712"/>
      <c r="VXB2" s="1712"/>
      <c r="VXC2" s="1712"/>
      <c r="VXD2" s="1712"/>
      <c r="VXE2" s="1712"/>
      <c r="VXF2" s="1712"/>
      <c r="VXG2" s="1712"/>
      <c r="VXH2" s="1712"/>
      <c r="VXI2" s="1712"/>
      <c r="VXJ2" s="1712"/>
      <c r="VXK2" s="1712"/>
      <c r="VXL2" s="1712"/>
      <c r="VXM2" s="1712"/>
      <c r="VXN2" s="1712"/>
      <c r="VXO2" s="1712"/>
      <c r="VXP2" s="1712"/>
      <c r="VXQ2" s="1712"/>
      <c r="VXR2" s="1712"/>
      <c r="VXS2" s="1712"/>
      <c r="VXT2" s="1712"/>
      <c r="VXU2" s="1712"/>
      <c r="VXV2" s="1712"/>
      <c r="VXW2" s="1712"/>
      <c r="VXX2" s="1712"/>
      <c r="VXY2" s="1712"/>
      <c r="VXZ2" s="1712"/>
      <c r="VYA2" s="1712"/>
      <c r="VYB2" s="1712"/>
      <c r="VYC2" s="1712"/>
      <c r="VYD2" s="1712"/>
      <c r="VYE2" s="1712"/>
      <c r="VYF2" s="1712"/>
      <c r="VYG2" s="1712"/>
      <c r="VYH2" s="1712"/>
      <c r="VYI2" s="1712"/>
      <c r="VYJ2" s="1712"/>
      <c r="VYK2" s="1712"/>
      <c r="VYL2" s="1712"/>
      <c r="VYM2" s="1712"/>
      <c r="VYN2" s="1712"/>
      <c r="VYO2" s="1712"/>
      <c r="VYP2" s="1712"/>
      <c r="VYQ2" s="1712"/>
      <c r="VYR2" s="1712"/>
      <c r="VYS2" s="1712"/>
      <c r="VYT2" s="1712"/>
      <c r="VYU2" s="1712"/>
      <c r="VYV2" s="1712"/>
      <c r="VYW2" s="1712"/>
      <c r="VYX2" s="1712"/>
      <c r="VYY2" s="1712"/>
      <c r="VYZ2" s="1712"/>
      <c r="VZA2" s="1712"/>
      <c r="VZB2" s="1712"/>
      <c r="VZC2" s="1712"/>
      <c r="VZD2" s="1712"/>
      <c r="VZE2" s="1712"/>
      <c r="VZF2" s="1712"/>
      <c r="VZG2" s="1712"/>
      <c r="VZH2" s="1712"/>
      <c r="VZI2" s="1712"/>
      <c r="VZJ2" s="1712"/>
      <c r="VZK2" s="1712"/>
      <c r="VZL2" s="1712"/>
      <c r="VZM2" s="1712"/>
      <c r="VZN2" s="1712"/>
      <c r="VZO2" s="1712"/>
      <c r="VZP2" s="1712"/>
      <c r="VZQ2" s="1712"/>
      <c r="VZR2" s="1712"/>
      <c r="VZS2" s="1712"/>
      <c r="VZT2" s="1712"/>
      <c r="VZU2" s="1712"/>
      <c r="VZV2" s="1712"/>
      <c r="VZW2" s="1712"/>
      <c r="VZX2" s="1712"/>
      <c r="VZY2" s="1712"/>
      <c r="VZZ2" s="1712"/>
      <c r="WAA2" s="1712"/>
      <c r="WAB2" s="1712"/>
      <c r="WAC2" s="1712"/>
      <c r="WAD2" s="1712"/>
      <c r="WAE2" s="1712"/>
      <c r="WAF2" s="1712"/>
      <c r="WAG2" s="1712"/>
      <c r="WAH2" s="1712"/>
      <c r="WAI2" s="1712"/>
      <c r="WAJ2" s="1712"/>
      <c r="WAK2" s="1712"/>
      <c r="WAL2" s="1712"/>
      <c r="WAM2" s="1712"/>
      <c r="WAN2" s="1712"/>
      <c r="WAO2" s="1712"/>
      <c r="WAP2" s="1712"/>
      <c r="WAQ2" s="1712"/>
      <c r="WAR2" s="1712"/>
      <c r="WAS2" s="1712"/>
      <c r="WAT2" s="1712"/>
      <c r="WAU2" s="1712"/>
      <c r="WAV2" s="1712"/>
      <c r="WAW2" s="1712"/>
      <c r="WAX2" s="1712"/>
      <c r="WAY2" s="1712"/>
      <c r="WAZ2" s="1712"/>
      <c r="WBA2" s="1712"/>
      <c r="WBB2" s="1712"/>
      <c r="WBC2" s="1712"/>
      <c r="WBD2" s="1712"/>
      <c r="WBE2" s="1712"/>
      <c r="WBF2" s="1712"/>
      <c r="WBG2" s="1712"/>
      <c r="WBH2" s="1712"/>
      <c r="WBI2" s="1712"/>
      <c r="WBJ2" s="1712"/>
      <c r="WBK2" s="1712"/>
      <c r="WBL2" s="1712"/>
      <c r="WBM2" s="1712"/>
      <c r="WBN2" s="1712"/>
      <c r="WBO2" s="1712"/>
      <c r="WBP2" s="1712"/>
      <c r="WBQ2" s="1712"/>
      <c r="WBR2" s="1712"/>
      <c r="WBS2" s="1712"/>
      <c r="WBT2" s="1712"/>
      <c r="WBU2" s="1712"/>
      <c r="WBV2" s="1712"/>
      <c r="WBW2" s="1712"/>
      <c r="WBX2" s="1712"/>
      <c r="WBY2" s="1712"/>
      <c r="WBZ2" s="1712"/>
      <c r="WCA2" s="1712"/>
      <c r="WCB2" s="1712"/>
      <c r="WCC2" s="1712"/>
      <c r="WCD2" s="1712"/>
      <c r="WCE2" s="1712"/>
      <c r="WCF2" s="1712"/>
      <c r="WCG2" s="1712"/>
      <c r="WCH2" s="1712"/>
      <c r="WCI2" s="1712"/>
      <c r="WCJ2" s="1712"/>
      <c r="WCK2" s="1712"/>
      <c r="WCL2" s="1712"/>
      <c r="WCM2" s="1712"/>
      <c r="WCN2" s="1712"/>
      <c r="WCO2" s="1712"/>
      <c r="WCP2" s="1712"/>
      <c r="WCQ2" s="1712"/>
      <c r="WCR2" s="1712"/>
      <c r="WCS2" s="1712"/>
      <c r="WCT2" s="1712"/>
      <c r="WCU2" s="1712"/>
      <c r="WCV2" s="1712"/>
      <c r="WCW2" s="1712"/>
      <c r="WCX2" s="1712"/>
      <c r="WCY2" s="1712"/>
      <c r="WCZ2" s="1712"/>
      <c r="WDA2" s="1712"/>
      <c r="WDB2" s="1712"/>
      <c r="WDC2" s="1712"/>
      <c r="WDD2" s="1712"/>
      <c r="WDE2" s="1712"/>
      <c r="WDF2" s="1712"/>
      <c r="WDG2" s="1712"/>
      <c r="WDH2" s="1712"/>
      <c r="WDI2" s="1712"/>
      <c r="WDJ2" s="1712"/>
      <c r="WDK2" s="1712"/>
      <c r="WDL2" s="1712"/>
      <c r="WDM2" s="1712"/>
      <c r="WDN2" s="1712"/>
      <c r="WDO2" s="1712"/>
      <c r="WDP2" s="1712"/>
      <c r="WDQ2" s="1712"/>
      <c r="WDR2" s="1712"/>
      <c r="WDS2" s="1712"/>
      <c r="WDT2" s="1712"/>
      <c r="WDU2" s="1712"/>
      <c r="WDV2" s="1712"/>
      <c r="WDW2" s="1712"/>
      <c r="WDX2" s="1712"/>
      <c r="WDY2" s="1712"/>
      <c r="WDZ2" s="1712"/>
      <c r="WEA2" s="1712"/>
      <c r="WEB2" s="1712"/>
      <c r="WEC2" s="1712"/>
      <c r="WED2" s="1712"/>
      <c r="WEE2" s="1712"/>
      <c r="WEF2" s="1712"/>
      <c r="WEG2" s="1712"/>
      <c r="WEH2" s="1712"/>
      <c r="WEI2" s="1712"/>
      <c r="WEJ2" s="1712"/>
      <c r="WEK2" s="1712"/>
      <c r="WEL2" s="1712"/>
      <c r="WEM2" s="1712"/>
      <c r="WEN2" s="1712"/>
      <c r="WEO2" s="1712"/>
      <c r="WEP2" s="1712"/>
      <c r="WEQ2" s="1712"/>
      <c r="WER2" s="1712"/>
      <c r="WES2" s="1712"/>
      <c r="WET2" s="1712"/>
      <c r="WEU2" s="1712"/>
      <c r="WEV2" s="1712"/>
      <c r="WEW2" s="1712"/>
      <c r="WEX2" s="1712"/>
      <c r="WEY2" s="1712"/>
      <c r="WEZ2" s="1712"/>
      <c r="WFA2" s="1712"/>
      <c r="WFB2" s="1712"/>
      <c r="WFC2" s="1712"/>
      <c r="WFD2" s="1712"/>
      <c r="WFE2" s="1712"/>
      <c r="WFF2" s="1712"/>
      <c r="WFG2" s="1712"/>
      <c r="WFH2" s="1712"/>
      <c r="WFI2" s="1712"/>
      <c r="WFJ2" s="1712"/>
      <c r="WFK2" s="1712"/>
      <c r="WFL2" s="1712"/>
      <c r="WFM2" s="1712"/>
      <c r="WFN2" s="1712"/>
      <c r="WFO2" s="1712"/>
      <c r="WFP2" s="1712"/>
      <c r="WFQ2" s="1712"/>
      <c r="WFR2" s="1712"/>
      <c r="WFS2" s="1712"/>
      <c r="WFT2" s="1712"/>
      <c r="WFU2" s="1712"/>
      <c r="WFV2" s="1712"/>
      <c r="WFW2" s="1712"/>
      <c r="WFX2" s="1712"/>
      <c r="WFY2" s="1712"/>
      <c r="WFZ2" s="1712"/>
      <c r="WGA2" s="1712"/>
      <c r="WGB2" s="1712"/>
      <c r="WGC2" s="1712"/>
      <c r="WGD2" s="1712"/>
      <c r="WGE2" s="1712"/>
      <c r="WGF2" s="1712"/>
      <c r="WGG2" s="1712"/>
      <c r="WGH2" s="1712"/>
      <c r="WGI2" s="1712"/>
      <c r="WGJ2" s="1712"/>
      <c r="WGK2" s="1712"/>
      <c r="WGL2" s="1712"/>
      <c r="WGM2" s="1712"/>
      <c r="WGN2" s="1712"/>
      <c r="WGO2" s="1712"/>
      <c r="WGP2" s="1712"/>
      <c r="WGQ2" s="1712"/>
      <c r="WGR2" s="1712"/>
      <c r="WGS2" s="1712"/>
      <c r="WGT2" s="1712"/>
      <c r="WGU2" s="1712"/>
      <c r="WGV2" s="1712"/>
      <c r="WGW2" s="1712"/>
      <c r="WGX2" s="1712"/>
      <c r="WGY2" s="1712"/>
      <c r="WGZ2" s="1712"/>
      <c r="WHA2" s="1712"/>
      <c r="WHB2" s="1712"/>
      <c r="WHC2" s="1712"/>
      <c r="WHD2" s="1712"/>
      <c r="WHE2" s="1712"/>
      <c r="WHF2" s="1712"/>
      <c r="WHG2" s="1712"/>
      <c r="WHH2" s="1712"/>
      <c r="WHI2" s="1712"/>
      <c r="WHJ2" s="1712"/>
      <c r="WHK2" s="1712"/>
      <c r="WHL2" s="1712"/>
      <c r="WHM2" s="1712"/>
      <c r="WHN2" s="1712"/>
      <c r="WHO2" s="1712"/>
      <c r="WHP2" s="1712"/>
      <c r="WHQ2" s="1712"/>
      <c r="WHR2" s="1712"/>
      <c r="WHS2" s="1712"/>
      <c r="WHT2" s="1712"/>
      <c r="WHU2" s="1712"/>
      <c r="WHV2" s="1712"/>
      <c r="WHW2" s="1712"/>
      <c r="WHX2" s="1712"/>
      <c r="WHY2" s="1712"/>
      <c r="WHZ2" s="1712"/>
      <c r="WIA2" s="1712"/>
      <c r="WIB2" s="1712"/>
      <c r="WIC2" s="1712"/>
      <c r="WID2" s="1712"/>
      <c r="WIE2" s="1712"/>
      <c r="WIF2" s="1712"/>
      <c r="WIG2" s="1712"/>
      <c r="WIH2" s="1712"/>
      <c r="WII2" s="1712"/>
      <c r="WIJ2" s="1712"/>
      <c r="WIK2" s="1712"/>
      <c r="WIL2" s="1712"/>
      <c r="WIM2" s="1712"/>
      <c r="WIN2" s="1712"/>
      <c r="WIO2" s="1712"/>
      <c r="WIP2" s="1712"/>
      <c r="WIQ2" s="1712"/>
      <c r="WIR2" s="1712"/>
      <c r="WIS2" s="1712"/>
      <c r="WIT2" s="1712"/>
      <c r="WIU2" s="1712"/>
      <c r="WIV2" s="1712"/>
      <c r="WIW2" s="1712"/>
      <c r="WIX2" s="1712"/>
      <c r="WIY2" s="1712"/>
      <c r="WIZ2" s="1712"/>
      <c r="WJA2" s="1712"/>
      <c r="WJB2" s="1712"/>
      <c r="WJC2" s="1712"/>
      <c r="WJD2" s="1712"/>
      <c r="WJE2" s="1712"/>
      <c r="WJF2" s="1712"/>
      <c r="WJG2" s="1712"/>
      <c r="WJH2" s="1712"/>
      <c r="WJI2" s="1712"/>
      <c r="WJJ2" s="1712"/>
      <c r="WJK2" s="1712"/>
      <c r="WJL2" s="1712"/>
      <c r="WJM2" s="1712"/>
      <c r="WJN2" s="1712"/>
      <c r="WJO2" s="1712"/>
      <c r="WJP2" s="1712"/>
      <c r="WJQ2" s="1712"/>
      <c r="WJR2" s="1712"/>
      <c r="WJS2" s="1712"/>
      <c r="WJT2" s="1712"/>
      <c r="WJU2" s="1712"/>
      <c r="WJV2" s="1712"/>
      <c r="WJW2" s="1712"/>
      <c r="WJX2" s="1712"/>
      <c r="WJY2" s="1712"/>
      <c r="WJZ2" s="1712"/>
      <c r="WKA2" s="1712"/>
      <c r="WKB2" s="1712"/>
      <c r="WKC2" s="1712"/>
      <c r="WKD2" s="1712"/>
      <c r="WKE2" s="1712"/>
      <c r="WKF2" s="1712"/>
      <c r="WKG2" s="1712"/>
      <c r="WKH2" s="1712"/>
      <c r="WKI2" s="1712"/>
      <c r="WKJ2" s="1712"/>
      <c r="WKK2" s="1712"/>
      <c r="WKL2" s="1712"/>
      <c r="WKM2" s="1712"/>
      <c r="WKN2" s="1712"/>
      <c r="WKO2" s="1712"/>
      <c r="WKP2" s="1712"/>
      <c r="WKQ2" s="1712"/>
      <c r="WKR2" s="1712"/>
      <c r="WKS2" s="1712"/>
      <c r="WKT2" s="1712"/>
      <c r="WKU2" s="1712"/>
      <c r="WKV2" s="1712"/>
      <c r="WKW2" s="1712"/>
      <c r="WKX2" s="1712"/>
      <c r="WKY2" s="1712"/>
      <c r="WKZ2" s="1712"/>
      <c r="WLA2" s="1712"/>
      <c r="WLB2" s="1712"/>
      <c r="WLC2" s="1712"/>
      <c r="WLD2" s="1712"/>
      <c r="WLE2" s="1712"/>
      <c r="WLF2" s="1712"/>
      <c r="WLG2" s="1712"/>
      <c r="WLH2" s="1712"/>
      <c r="WLI2" s="1712"/>
      <c r="WLJ2" s="1712"/>
      <c r="WLK2" s="1712"/>
      <c r="WLL2" s="1712"/>
      <c r="WLM2" s="1712"/>
      <c r="WLN2" s="1712"/>
      <c r="WLO2" s="1712"/>
      <c r="WLP2" s="1712"/>
      <c r="WLQ2" s="1712"/>
      <c r="WLR2" s="1712"/>
      <c r="WLS2" s="1712"/>
      <c r="WLT2" s="1712"/>
      <c r="WLU2" s="1712"/>
      <c r="WLV2" s="1712"/>
      <c r="WLW2" s="1712"/>
      <c r="WLX2" s="1712"/>
      <c r="WLY2" s="1712"/>
      <c r="WLZ2" s="1712"/>
      <c r="WMA2" s="1712"/>
      <c r="WMB2" s="1712"/>
      <c r="WMC2" s="1712"/>
      <c r="WMD2" s="1712"/>
      <c r="WME2" s="1712"/>
      <c r="WMF2" s="1712"/>
      <c r="WMG2" s="1712"/>
      <c r="WMH2" s="1712"/>
      <c r="WMI2" s="1712"/>
      <c r="WMJ2" s="1712"/>
      <c r="WMK2" s="1712"/>
      <c r="WML2" s="1712"/>
      <c r="WMM2" s="1712"/>
      <c r="WMN2" s="1712"/>
      <c r="WMO2" s="1712"/>
      <c r="WMP2" s="1712"/>
      <c r="WMQ2" s="1712"/>
      <c r="WMR2" s="1712"/>
      <c r="WMS2" s="1712"/>
      <c r="WMT2" s="1712"/>
      <c r="WMU2" s="1712"/>
      <c r="WMV2" s="1712"/>
      <c r="WMW2" s="1712"/>
      <c r="WMX2" s="1712"/>
      <c r="WMY2" s="1712"/>
      <c r="WMZ2" s="1712"/>
      <c r="WNA2" s="1712"/>
      <c r="WNB2" s="1712"/>
      <c r="WNC2" s="1712"/>
      <c r="WND2" s="1712"/>
      <c r="WNE2" s="1712"/>
      <c r="WNF2" s="1712"/>
      <c r="WNG2" s="1712"/>
      <c r="WNH2" s="1712"/>
      <c r="WNI2" s="1712"/>
      <c r="WNJ2" s="1712"/>
      <c r="WNK2" s="1712"/>
      <c r="WNL2" s="1712"/>
      <c r="WNM2" s="1712"/>
      <c r="WNN2" s="1712"/>
      <c r="WNO2" s="1712"/>
      <c r="WNP2" s="1712"/>
      <c r="WNQ2" s="1712"/>
      <c r="WNR2" s="1712"/>
      <c r="WNS2" s="1712"/>
      <c r="WNT2" s="1712"/>
      <c r="WNU2" s="1712"/>
      <c r="WNV2" s="1712"/>
      <c r="WNW2" s="1712"/>
      <c r="WNX2" s="1712"/>
      <c r="WNY2" s="1712"/>
      <c r="WNZ2" s="1712"/>
      <c r="WOA2" s="1712"/>
      <c r="WOB2" s="1712"/>
      <c r="WOC2" s="1712"/>
      <c r="WOD2" s="1712"/>
      <c r="WOE2" s="1712"/>
      <c r="WOF2" s="1712"/>
      <c r="WOG2" s="1712"/>
      <c r="WOH2" s="1712"/>
      <c r="WOI2" s="1712"/>
      <c r="WOJ2" s="1712"/>
      <c r="WOK2" s="1712"/>
      <c r="WOL2" s="1712"/>
      <c r="WOM2" s="1712"/>
      <c r="WON2" s="1712"/>
      <c r="WOO2" s="1712"/>
      <c r="WOP2" s="1712"/>
      <c r="WOQ2" s="1712"/>
      <c r="WOR2" s="1712"/>
      <c r="WOS2" s="1712"/>
      <c r="WOT2" s="1712"/>
      <c r="WOU2" s="1712"/>
      <c r="WOV2" s="1712"/>
      <c r="WOW2" s="1712"/>
      <c r="WOX2" s="1712"/>
      <c r="WOY2" s="1712"/>
      <c r="WOZ2" s="1712"/>
      <c r="WPA2" s="1712"/>
      <c r="WPB2" s="1712"/>
      <c r="WPC2" s="1712"/>
      <c r="WPD2" s="1712"/>
      <c r="WPE2" s="1712"/>
      <c r="WPF2" s="1712"/>
      <c r="WPG2" s="1712"/>
      <c r="WPH2" s="1712"/>
      <c r="WPI2" s="1712"/>
      <c r="WPJ2" s="1712"/>
      <c r="WPK2" s="1712"/>
      <c r="WPL2" s="1712"/>
      <c r="WPM2" s="1712"/>
      <c r="WPN2" s="1712"/>
      <c r="WPO2" s="1712"/>
      <c r="WPP2" s="1712"/>
      <c r="WPQ2" s="1712"/>
      <c r="WPR2" s="1712"/>
      <c r="WPS2" s="1712"/>
      <c r="WPT2" s="1712"/>
      <c r="WPU2" s="1712"/>
      <c r="WPV2" s="1712"/>
      <c r="WPW2" s="1712"/>
      <c r="WPX2" s="1712"/>
      <c r="WPY2" s="1712"/>
      <c r="WPZ2" s="1712"/>
      <c r="WQA2" s="1712"/>
      <c r="WQB2" s="1712"/>
      <c r="WQC2" s="1712"/>
      <c r="WQD2" s="1712"/>
      <c r="WQE2" s="1712"/>
      <c r="WQF2" s="1712"/>
      <c r="WQG2" s="1712"/>
      <c r="WQH2" s="1712"/>
      <c r="WQI2" s="1712"/>
      <c r="WQJ2" s="1712"/>
      <c r="WQK2" s="1712"/>
      <c r="WQL2" s="1712"/>
      <c r="WQM2" s="1712"/>
      <c r="WQN2" s="1712"/>
      <c r="WQO2" s="1712"/>
      <c r="WQP2" s="1712"/>
      <c r="WQQ2" s="1712"/>
      <c r="WQR2" s="1712"/>
      <c r="WQS2" s="1712"/>
      <c r="WQT2" s="1712"/>
      <c r="WQU2" s="1712"/>
      <c r="WQV2" s="1712"/>
      <c r="WQW2" s="1712"/>
      <c r="WQX2" s="1712"/>
      <c r="WQY2" s="1712"/>
      <c r="WQZ2" s="1712"/>
      <c r="WRA2" s="1712"/>
      <c r="WRB2" s="1712"/>
      <c r="WRC2" s="1712"/>
      <c r="WRD2" s="1712"/>
      <c r="WRE2" s="1712"/>
      <c r="WRF2" s="1712"/>
      <c r="WRG2" s="1712"/>
      <c r="WRH2" s="1712"/>
      <c r="WRI2" s="1712"/>
      <c r="WRJ2" s="1712"/>
      <c r="WRK2" s="1712"/>
      <c r="WRL2" s="1712"/>
      <c r="WRM2" s="1712"/>
      <c r="WRN2" s="1712"/>
      <c r="WRO2" s="1712"/>
      <c r="WRP2" s="1712"/>
      <c r="WRQ2" s="1712"/>
      <c r="WRR2" s="1712"/>
      <c r="WRS2" s="1712"/>
      <c r="WRT2" s="1712"/>
      <c r="WRU2" s="1712"/>
      <c r="WRV2" s="1712"/>
      <c r="WRW2" s="1712"/>
      <c r="WRX2" s="1712"/>
      <c r="WRY2" s="1712"/>
      <c r="WRZ2" s="1712"/>
      <c r="WSA2" s="1712"/>
      <c r="WSB2" s="1712"/>
      <c r="WSC2" s="1712"/>
      <c r="WSD2" s="1712"/>
      <c r="WSE2" s="1712"/>
      <c r="WSF2" s="1712"/>
      <c r="WSG2" s="1712"/>
      <c r="WSH2" s="1712"/>
      <c r="WSI2" s="1712"/>
      <c r="WSJ2" s="1712"/>
      <c r="WSK2" s="1712"/>
      <c r="WSL2" s="1712"/>
      <c r="WSM2" s="1712"/>
      <c r="WSN2" s="1712"/>
      <c r="WSO2" s="1712"/>
      <c r="WSP2" s="1712"/>
      <c r="WSQ2" s="1712"/>
      <c r="WSR2" s="1712"/>
      <c r="WSS2" s="1712"/>
      <c r="WST2" s="1712"/>
      <c r="WSU2" s="1712"/>
      <c r="WSV2" s="1712"/>
      <c r="WSW2" s="1712"/>
      <c r="WSX2" s="1712"/>
      <c r="WSY2" s="1712"/>
      <c r="WSZ2" s="1712"/>
      <c r="WTA2" s="1712"/>
      <c r="WTB2" s="1712"/>
      <c r="WTC2" s="1712"/>
      <c r="WTD2" s="1712"/>
      <c r="WTE2" s="1712"/>
      <c r="WTF2" s="1712"/>
      <c r="WTG2" s="1712"/>
      <c r="WTH2" s="1712"/>
      <c r="WTI2" s="1712"/>
      <c r="WTJ2" s="1712"/>
      <c r="WTK2" s="1712"/>
      <c r="WTL2" s="1712"/>
      <c r="WTM2" s="1712"/>
      <c r="WTN2" s="1712"/>
      <c r="WTO2" s="1712"/>
      <c r="WTP2" s="1712"/>
      <c r="WTQ2" s="1712"/>
      <c r="WTR2" s="1712"/>
      <c r="WTS2" s="1712"/>
      <c r="WTT2" s="1712"/>
      <c r="WTU2" s="1712"/>
      <c r="WTV2" s="1712"/>
      <c r="WTW2" s="1712"/>
      <c r="WTX2" s="1712"/>
      <c r="WTY2" s="1712"/>
      <c r="WTZ2" s="1712"/>
      <c r="WUA2" s="1712"/>
      <c r="WUB2" s="1712"/>
      <c r="WUC2" s="1712"/>
      <c r="WUD2" s="1712"/>
      <c r="WUE2" s="1712"/>
      <c r="WUF2" s="1712"/>
      <c r="WUG2" s="1712"/>
      <c r="WUH2" s="1712"/>
      <c r="WUI2" s="1712"/>
      <c r="WUJ2" s="1712"/>
      <c r="WUK2" s="1712"/>
      <c r="WUL2" s="1712"/>
      <c r="WUM2" s="1712"/>
      <c r="WUN2" s="1712"/>
      <c r="WUO2" s="1712"/>
      <c r="WUP2" s="1712"/>
      <c r="WUQ2" s="1712"/>
      <c r="WUR2" s="1712"/>
      <c r="WUS2" s="1712"/>
      <c r="WUT2" s="1712"/>
      <c r="WUU2" s="1712"/>
      <c r="WUV2" s="1712"/>
      <c r="WUW2" s="1712"/>
      <c r="WUX2" s="1712"/>
      <c r="WUY2" s="1712"/>
      <c r="WUZ2" s="1712"/>
      <c r="WVA2" s="1712"/>
      <c r="WVB2" s="1712"/>
      <c r="WVC2" s="1712"/>
      <c r="WVD2" s="1712"/>
      <c r="WVE2" s="1712"/>
      <c r="WVF2" s="1712"/>
      <c r="WVG2" s="1712"/>
      <c r="WVH2" s="1712"/>
      <c r="WVI2" s="1712"/>
      <c r="WVJ2" s="1712"/>
      <c r="WVK2" s="1712"/>
      <c r="WVL2" s="1712"/>
      <c r="WVM2" s="1712"/>
      <c r="WVN2" s="1712"/>
      <c r="WVO2" s="1712"/>
      <c r="WVP2" s="1712"/>
      <c r="WVQ2" s="1712"/>
      <c r="WVR2" s="1712"/>
      <c r="WVS2" s="1712"/>
      <c r="WVT2" s="1712"/>
      <c r="WVU2" s="1712"/>
      <c r="WVV2" s="1712"/>
      <c r="WVW2" s="1712"/>
      <c r="WVX2" s="1712"/>
      <c r="WVY2" s="1712"/>
      <c r="WVZ2" s="1712"/>
      <c r="WWA2" s="1712"/>
      <c r="WWB2" s="1712"/>
      <c r="WWC2" s="1712"/>
      <c r="WWD2" s="1712"/>
      <c r="WWE2" s="1712"/>
      <c r="WWF2" s="1712"/>
      <c r="WWG2" s="1712"/>
      <c r="WWH2" s="1712"/>
      <c r="WWI2" s="1712"/>
      <c r="WWJ2" s="1712"/>
      <c r="WWK2" s="1712"/>
      <c r="WWL2" s="1712"/>
      <c r="WWM2" s="1712"/>
      <c r="WWN2" s="1712"/>
      <c r="WWO2" s="1712"/>
      <c r="WWP2" s="1712"/>
      <c r="WWQ2" s="1712"/>
      <c r="WWR2" s="1712"/>
      <c r="WWS2" s="1712"/>
      <c r="WWT2" s="1712"/>
      <c r="WWU2" s="1712"/>
      <c r="WWV2" s="1712"/>
      <c r="WWW2" s="1712"/>
      <c r="WWX2" s="1712"/>
      <c r="WWY2" s="1712"/>
      <c r="WWZ2" s="1712"/>
      <c r="WXA2" s="1712"/>
      <c r="WXB2" s="1712"/>
      <c r="WXC2" s="1712"/>
      <c r="WXD2" s="1712"/>
      <c r="WXE2" s="1712"/>
      <c r="WXF2" s="1712"/>
      <c r="WXG2" s="1712"/>
      <c r="WXH2" s="1712"/>
      <c r="WXI2" s="1712"/>
      <c r="WXJ2" s="1712"/>
      <c r="WXK2" s="1712"/>
      <c r="WXL2" s="1712"/>
      <c r="WXM2" s="1712"/>
      <c r="WXN2" s="1712"/>
      <c r="WXO2" s="1712"/>
      <c r="WXP2" s="1712"/>
      <c r="WXQ2" s="1712"/>
      <c r="WXR2" s="1712"/>
      <c r="WXS2" s="1712"/>
      <c r="WXT2" s="1712"/>
      <c r="WXU2" s="1712"/>
      <c r="WXV2" s="1712"/>
      <c r="WXW2" s="1712"/>
      <c r="WXX2" s="1712"/>
      <c r="WXY2" s="1712"/>
      <c r="WXZ2" s="1712"/>
      <c r="WYA2" s="1712"/>
      <c r="WYB2" s="1712"/>
      <c r="WYC2" s="1712"/>
      <c r="WYD2" s="1712"/>
      <c r="WYE2" s="1712"/>
      <c r="WYF2" s="1712"/>
      <c r="WYG2" s="1712"/>
      <c r="WYH2" s="1712"/>
      <c r="WYI2" s="1712"/>
      <c r="WYJ2" s="1712"/>
      <c r="WYK2" s="1712"/>
      <c r="WYL2" s="1712"/>
      <c r="WYM2" s="1712"/>
      <c r="WYN2" s="1712"/>
      <c r="WYO2" s="1712"/>
      <c r="WYP2" s="1712"/>
      <c r="WYQ2" s="1712"/>
      <c r="WYR2" s="1712"/>
      <c r="WYS2" s="1712"/>
      <c r="WYT2" s="1712"/>
      <c r="WYU2" s="1712"/>
      <c r="WYV2" s="1712"/>
      <c r="WYW2" s="1712"/>
      <c r="WYX2" s="1712"/>
      <c r="WYY2" s="1712"/>
      <c r="WYZ2" s="1712"/>
      <c r="WZA2" s="1712"/>
      <c r="WZB2" s="1712"/>
      <c r="WZC2" s="1712"/>
      <c r="WZD2" s="1712"/>
      <c r="WZE2" s="1712"/>
      <c r="WZF2" s="1712"/>
      <c r="WZG2" s="1712"/>
      <c r="WZH2" s="1712"/>
      <c r="WZI2" s="1712"/>
      <c r="WZJ2" s="1712"/>
      <c r="WZK2" s="1712"/>
      <c r="WZL2" s="1712"/>
      <c r="WZM2" s="1712"/>
      <c r="WZN2" s="1712"/>
      <c r="WZO2" s="1712"/>
      <c r="WZP2" s="1712"/>
      <c r="WZQ2" s="1712"/>
      <c r="WZR2" s="1712"/>
      <c r="WZS2" s="1712"/>
      <c r="WZT2" s="1712"/>
      <c r="WZU2" s="1712"/>
      <c r="WZV2" s="1712"/>
      <c r="WZW2" s="1712"/>
      <c r="WZX2" s="1712"/>
      <c r="WZY2" s="1712"/>
      <c r="WZZ2" s="1712"/>
      <c r="XAA2" s="1712"/>
      <c r="XAB2" s="1712"/>
      <c r="XAC2" s="1712"/>
      <c r="XAD2" s="1712"/>
      <c r="XAE2" s="1712"/>
      <c r="XAF2" s="1712"/>
      <c r="XAG2" s="1712"/>
      <c r="XAH2" s="1712"/>
      <c r="XAI2" s="1712"/>
      <c r="XAJ2" s="1712"/>
      <c r="XAK2" s="1712"/>
      <c r="XAL2" s="1712"/>
      <c r="XAM2" s="1712"/>
      <c r="XAN2" s="1712"/>
      <c r="XAO2" s="1712"/>
      <c r="XAP2" s="1712"/>
      <c r="XAQ2" s="1712"/>
      <c r="XAR2" s="1712"/>
      <c r="XAS2" s="1712"/>
      <c r="XAT2" s="1712"/>
      <c r="XAU2" s="1712"/>
      <c r="XAV2" s="1712"/>
      <c r="XAW2" s="1712"/>
      <c r="XAX2" s="1712"/>
      <c r="XAY2" s="1712"/>
      <c r="XAZ2" s="1712"/>
      <c r="XBA2" s="1712"/>
      <c r="XBB2" s="1712"/>
      <c r="XBC2" s="1712"/>
      <c r="XBD2" s="1712"/>
      <c r="XBE2" s="1712"/>
      <c r="XBF2" s="1712"/>
      <c r="XBG2" s="1712"/>
      <c r="XBH2" s="1712"/>
      <c r="XBI2" s="1712"/>
      <c r="XBJ2" s="1712"/>
      <c r="XBK2" s="1712"/>
      <c r="XBL2" s="1712"/>
      <c r="XBM2" s="1712"/>
      <c r="XBN2" s="1712"/>
      <c r="XBO2" s="1712"/>
      <c r="XBP2" s="1712"/>
      <c r="XBQ2" s="1712"/>
      <c r="XBR2" s="1712"/>
      <c r="XBS2" s="1712"/>
      <c r="XBT2" s="1712"/>
      <c r="XBU2" s="1712"/>
      <c r="XBV2" s="1712"/>
      <c r="XBW2" s="1712"/>
      <c r="XBX2" s="1712"/>
      <c r="XBY2" s="1712"/>
      <c r="XBZ2" s="1712"/>
      <c r="XCA2" s="1712"/>
      <c r="XCB2" s="1712"/>
      <c r="XCC2" s="1712"/>
      <c r="XCD2" s="1712"/>
      <c r="XCE2" s="1712"/>
      <c r="XCF2" s="1712"/>
      <c r="XCG2" s="1712"/>
      <c r="XCH2" s="1712"/>
      <c r="XCI2" s="1712"/>
      <c r="XCJ2" s="1712"/>
      <c r="XCK2" s="1712"/>
      <c r="XCL2" s="1712"/>
      <c r="XCM2" s="1712"/>
      <c r="XCN2" s="1712"/>
      <c r="XCO2" s="1712"/>
      <c r="XCP2" s="1712"/>
      <c r="XCQ2" s="1712"/>
      <c r="XCR2" s="1712"/>
      <c r="XCS2" s="1712"/>
      <c r="XCT2" s="1712"/>
      <c r="XCU2" s="1712"/>
      <c r="XCV2" s="1712"/>
      <c r="XCW2" s="1712"/>
      <c r="XCX2" s="1712"/>
      <c r="XCY2" s="1712"/>
      <c r="XCZ2" s="1712"/>
      <c r="XDA2" s="1712"/>
      <c r="XDB2" s="1712"/>
      <c r="XDC2" s="1712"/>
      <c r="XDD2" s="1712"/>
      <c r="XDE2" s="1712"/>
      <c r="XDF2" s="1712"/>
      <c r="XDG2" s="1712"/>
      <c r="XDH2" s="1712"/>
      <c r="XDI2" s="1712"/>
      <c r="XDJ2" s="1712"/>
      <c r="XDK2" s="1712"/>
      <c r="XDL2" s="1712"/>
      <c r="XDM2" s="1712"/>
      <c r="XDN2" s="1712"/>
      <c r="XDO2" s="1712"/>
      <c r="XDP2" s="1712"/>
      <c r="XDQ2" s="1712"/>
      <c r="XDR2" s="1712"/>
      <c r="XDS2" s="1712"/>
      <c r="XDT2" s="1712"/>
      <c r="XDU2" s="1712"/>
      <c r="XDV2" s="1712"/>
      <c r="XDW2" s="1712"/>
      <c r="XDX2" s="1712"/>
      <c r="XDY2" s="1712"/>
      <c r="XDZ2" s="1712"/>
      <c r="XEA2" s="1712"/>
      <c r="XEB2" s="1712"/>
      <c r="XEC2" s="1712"/>
      <c r="XED2" s="1712"/>
      <c r="XEE2" s="1712"/>
      <c r="XEF2" s="1712"/>
      <c r="XEG2" s="1712"/>
      <c r="XEH2" s="1712"/>
      <c r="XEI2" s="1712"/>
      <c r="XEJ2" s="1712"/>
      <c r="XEK2" s="1712"/>
      <c r="XEL2" s="1712"/>
      <c r="XEM2" s="1712"/>
      <c r="XEN2" s="1712"/>
      <c r="XEO2" s="1712"/>
      <c r="XEP2" s="1712"/>
      <c r="XEQ2" s="1712"/>
      <c r="XER2" s="1712"/>
      <c r="XES2" s="1712"/>
      <c r="XET2" s="1712"/>
      <c r="XEU2" s="1712"/>
      <c r="XEV2" s="1712"/>
      <c r="XEW2" s="1712"/>
      <c r="XEX2" s="1712"/>
      <c r="XEY2" s="1712"/>
      <c r="XEZ2" s="1712"/>
      <c r="XFA2" s="1712"/>
      <c r="XFB2" s="1712"/>
      <c r="XFC2" s="1712"/>
      <c r="XFD2" s="1712"/>
    </row>
    <row r="3" spans="1:16384" ht="20.100000000000001" customHeight="1" x14ac:dyDescent="0.2"/>
    <row r="4" spans="1:16384" ht="20.100000000000001" customHeight="1" x14ac:dyDescent="0.2">
      <c r="A4" s="1700"/>
      <c r="B4" s="1700"/>
      <c r="C4" s="1700"/>
      <c r="D4" s="1700"/>
      <c r="E4" s="1700"/>
    </row>
    <row r="5" spans="1:16384" ht="20.100000000000001" customHeight="1" x14ac:dyDescent="0.2">
      <c r="A5" s="442"/>
      <c r="B5" s="1700" t="s">
        <v>669</v>
      </c>
      <c r="C5" s="1700"/>
      <c r="D5" s="1700"/>
      <c r="E5" s="1700"/>
      <c r="F5" s="1700"/>
      <c r="G5" s="1700"/>
      <c r="H5" s="1700"/>
    </row>
    <row r="6" spans="1:16384" ht="20.100000000000001" customHeight="1" x14ac:dyDescent="0.2">
      <c r="A6" s="442"/>
      <c r="B6" s="442"/>
      <c r="C6" s="442"/>
    </row>
    <row r="7" spans="1:16384" ht="20.100000000000001" customHeight="1" thickBot="1" x14ac:dyDescent="0.25">
      <c r="A7" s="1707" t="s">
        <v>362</v>
      </c>
      <c r="B7" s="1707"/>
      <c r="C7" s="1707"/>
      <c r="D7" s="1707"/>
      <c r="E7" s="1707"/>
      <c r="F7" s="1707"/>
      <c r="G7" s="1707"/>
      <c r="H7" s="1707"/>
      <c r="I7" s="443"/>
      <c r="J7" s="443"/>
      <c r="K7" s="443"/>
      <c r="L7" s="443"/>
    </row>
    <row r="8" spans="1:16384" ht="84.2" customHeight="1" thickBot="1" x14ac:dyDescent="0.25">
      <c r="A8" s="822"/>
      <c r="B8" s="820" t="s">
        <v>48</v>
      </c>
      <c r="C8" s="868" t="str">
        <f>'1. mell.bevétel_össz'!C8</f>
        <v>2023. évi eredeti előirányzat
2/2023. (II.14.)</v>
      </c>
      <c r="D8" s="445" t="str">
        <f>'1. mell.bevétel_össz'!D8</f>
        <v>Módosított előirányzat a 14/2023.  (VI.29.)  rendelet szerint</v>
      </c>
      <c r="E8" s="446" t="str">
        <f>'1. mell.bevétel_össz'!E8</f>
        <v>Módosított előirányzat a 18/2023. (IX.26.)  rendelet szerint</v>
      </c>
      <c r="F8" s="446" t="str">
        <f>'1. mell.bevétel_össz'!F8</f>
        <v>Módosított előirányzat a 23/2023. (XII.14.)  rendelet szerint</v>
      </c>
      <c r="G8" s="446" t="str">
        <f>'1. mell.bevétel_össz'!G8</f>
        <v>Módosított előirányzat a …../2024. (II…..)  rendelet szerint</v>
      </c>
      <c r="H8" s="444" t="str">
        <f>'1. mell.bevétel_össz'!H8</f>
        <v>Változás a 23/2023. (XII.14) rendelethez képest</v>
      </c>
      <c r="I8" s="445" t="str">
        <f>'1. mell.bevétel_össz'!I8</f>
        <v>2023. évi teljesítés              2023.06.30-ig</v>
      </c>
      <c r="J8" s="446" t="str">
        <f>'1. mell.bevétel_össz'!J8</f>
        <v>2023. évi teljesítés              2023.09.30-ig</v>
      </c>
      <c r="K8" s="446" t="str">
        <f>'1. mell.bevétel_össz'!K8</f>
        <v>2023. évi teljesítés              2023.12.31-ig</v>
      </c>
      <c r="L8" s="444" t="str">
        <f>'1. mell.bevétel_össz'!L8</f>
        <v>Teljesítés %-a</v>
      </c>
    </row>
    <row r="9" spans="1:16384" ht="24.95" customHeight="1" x14ac:dyDescent="0.2">
      <c r="A9" s="405">
        <v>141202</v>
      </c>
      <c r="B9" s="823" t="s">
        <v>283</v>
      </c>
      <c r="C9" s="121">
        <v>135370000</v>
      </c>
      <c r="D9" s="284">
        <f>135370000-700000</f>
        <v>134670000</v>
      </c>
      <c r="E9" s="121">
        <v>134670000</v>
      </c>
      <c r="F9" s="121">
        <v>134670000</v>
      </c>
      <c r="G9" s="1612">
        <f>134670000-23400000</f>
        <v>111270000</v>
      </c>
      <c r="H9" s="1448">
        <f>+G9-F9</f>
        <v>-23400000</v>
      </c>
      <c r="I9" s="284"/>
      <c r="J9" s="121"/>
      <c r="K9" s="121"/>
      <c r="L9" s="122"/>
    </row>
    <row r="10" spans="1:16384" ht="24.95" customHeight="1" x14ac:dyDescent="0.2">
      <c r="A10" s="406"/>
      <c r="B10" s="1002" t="s">
        <v>73</v>
      </c>
      <c r="C10" s="629">
        <f>SUM(C11:C20)</f>
        <v>134058000</v>
      </c>
      <c r="D10" s="812">
        <f>SUM(D11:D20)</f>
        <v>134758000</v>
      </c>
      <c r="E10" s="629">
        <f t="shared" ref="E10:L10" si="0">SUM(E11:E20)</f>
        <v>134608000</v>
      </c>
      <c r="F10" s="629">
        <f t="shared" si="0"/>
        <v>134608000</v>
      </c>
      <c r="G10" s="629">
        <f t="shared" si="0"/>
        <v>127608000</v>
      </c>
      <c r="H10" s="816">
        <f t="shared" ref="H10:H22" si="1">+G10-F10</f>
        <v>-7000000</v>
      </c>
      <c r="I10" s="812">
        <f t="shared" si="0"/>
        <v>0</v>
      </c>
      <c r="J10" s="629">
        <f t="shared" si="0"/>
        <v>0</v>
      </c>
      <c r="K10" s="629">
        <f t="shared" si="0"/>
        <v>0</v>
      </c>
      <c r="L10" s="629">
        <f t="shared" si="0"/>
        <v>0</v>
      </c>
    </row>
    <row r="11" spans="1:16384" ht="24.95" customHeight="1" x14ac:dyDescent="0.2">
      <c r="A11" s="406">
        <v>141204</v>
      </c>
      <c r="B11" s="1003" t="s">
        <v>373</v>
      </c>
      <c r="C11" s="629">
        <v>2000000</v>
      </c>
      <c r="D11" s="813">
        <v>2000000</v>
      </c>
      <c r="E11" s="630">
        <v>2000000</v>
      </c>
      <c r="F11" s="630">
        <v>2000000</v>
      </c>
      <c r="G11" s="630">
        <v>2000000</v>
      </c>
      <c r="H11" s="1449">
        <f t="shared" si="1"/>
        <v>0</v>
      </c>
      <c r="I11" s="813"/>
      <c r="J11" s="630"/>
      <c r="K11" s="630"/>
      <c r="L11" s="630"/>
    </row>
    <row r="12" spans="1:16384" ht="24.95" customHeight="1" x14ac:dyDescent="0.2">
      <c r="A12" s="407">
        <v>141205</v>
      </c>
      <c r="B12" s="1003" t="s">
        <v>376</v>
      </c>
      <c r="C12" s="629">
        <v>2100000</v>
      </c>
      <c r="D12" s="813">
        <v>2100000</v>
      </c>
      <c r="E12" s="630">
        <v>2100000</v>
      </c>
      <c r="F12" s="630">
        <v>2100000</v>
      </c>
      <c r="G12" s="630">
        <v>2100000</v>
      </c>
      <c r="H12" s="1449">
        <f t="shared" si="1"/>
        <v>0</v>
      </c>
      <c r="I12" s="813"/>
      <c r="J12" s="630"/>
      <c r="K12" s="630"/>
      <c r="L12" s="630"/>
      <c r="N12" s="441" t="s">
        <v>385</v>
      </c>
    </row>
    <row r="13" spans="1:16384" ht="24.95" customHeight="1" x14ac:dyDescent="0.2">
      <c r="A13" s="407">
        <v>141206</v>
      </c>
      <c r="B13" s="1003" t="s">
        <v>347</v>
      </c>
      <c r="C13" s="629">
        <v>9000000</v>
      </c>
      <c r="D13" s="813">
        <v>9000000</v>
      </c>
      <c r="E13" s="630">
        <v>9000000</v>
      </c>
      <c r="F13" s="630">
        <v>9000000</v>
      </c>
      <c r="G13" s="630">
        <v>9000000</v>
      </c>
      <c r="H13" s="1449">
        <f t="shared" si="1"/>
        <v>0</v>
      </c>
      <c r="I13" s="813"/>
      <c r="J13" s="630"/>
      <c r="K13" s="630"/>
      <c r="L13" s="630"/>
    </row>
    <row r="14" spans="1:16384" ht="24.95" customHeight="1" x14ac:dyDescent="0.2">
      <c r="A14" s="406">
        <v>141207</v>
      </c>
      <c r="B14" s="1003" t="s">
        <v>255</v>
      </c>
      <c r="C14" s="629">
        <v>22210000</v>
      </c>
      <c r="D14" s="813">
        <v>22210000</v>
      </c>
      <c r="E14" s="630">
        <v>22210000</v>
      </c>
      <c r="F14" s="630">
        <v>22210000</v>
      </c>
      <c r="G14" s="630">
        <f>22210000-7000000</f>
        <v>15210000</v>
      </c>
      <c r="H14" s="1449">
        <f t="shared" si="1"/>
        <v>-7000000</v>
      </c>
      <c r="I14" s="813"/>
      <c r="J14" s="630"/>
      <c r="K14" s="630"/>
      <c r="L14" s="630"/>
    </row>
    <row r="15" spans="1:16384" ht="24.95" customHeight="1" x14ac:dyDescent="0.2">
      <c r="A15" s="407">
        <v>141209</v>
      </c>
      <c r="B15" s="1003" t="s">
        <v>377</v>
      </c>
      <c r="C15" s="629">
        <v>144000</v>
      </c>
      <c r="D15" s="813">
        <v>144000</v>
      </c>
      <c r="E15" s="630">
        <v>144000</v>
      </c>
      <c r="F15" s="630">
        <v>144000</v>
      </c>
      <c r="G15" s="630">
        <v>144000</v>
      </c>
      <c r="H15" s="1449">
        <f t="shared" si="1"/>
        <v>0</v>
      </c>
      <c r="I15" s="813"/>
      <c r="J15" s="630"/>
      <c r="K15" s="630"/>
      <c r="L15" s="630"/>
    </row>
    <row r="16" spans="1:16384" ht="24.95" customHeight="1" x14ac:dyDescent="0.2">
      <c r="A16" s="406">
        <v>141210</v>
      </c>
      <c r="B16" s="1003" t="s">
        <v>256</v>
      </c>
      <c r="C16" s="629">
        <v>900000</v>
      </c>
      <c r="D16" s="813">
        <f>900000+700000</f>
        <v>1600000</v>
      </c>
      <c r="E16" s="630">
        <v>1600000</v>
      </c>
      <c r="F16" s="630">
        <f>1600000+504000</f>
        <v>2104000</v>
      </c>
      <c r="G16" s="630">
        <v>2104000</v>
      </c>
      <c r="H16" s="1449">
        <f t="shared" si="1"/>
        <v>0</v>
      </c>
      <c r="I16" s="813"/>
      <c r="J16" s="630"/>
      <c r="K16" s="630"/>
      <c r="L16" s="630"/>
    </row>
    <row r="17" spans="1:12" ht="24.95" customHeight="1" x14ac:dyDescent="0.2">
      <c r="A17" s="406">
        <v>141212</v>
      </c>
      <c r="B17" s="1003" t="s">
        <v>375</v>
      </c>
      <c r="C17" s="629">
        <v>45864000</v>
      </c>
      <c r="D17" s="813">
        <v>45864000</v>
      </c>
      <c r="E17" s="630">
        <v>45864000</v>
      </c>
      <c r="F17" s="630">
        <v>45864000</v>
      </c>
      <c r="G17" s="630">
        <v>45864000</v>
      </c>
      <c r="H17" s="1449">
        <f t="shared" si="1"/>
        <v>0</v>
      </c>
      <c r="I17" s="813"/>
      <c r="J17" s="630"/>
      <c r="K17" s="630"/>
      <c r="L17" s="630"/>
    </row>
    <row r="18" spans="1:12" ht="24.95" customHeight="1" x14ac:dyDescent="0.2">
      <c r="A18" s="406">
        <v>141213</v>
      </c>
      <c r="B18" s="1003" t="s">
        <v>374</v>
      </c>
      <c r="C18" s="629">
        <v>43200000</v>
      </c>
      <c r="D18" s="813">
        <v>43200000</v>
      </c>
      <c r="E18" s="630">
        <v>43200000</v>
      </c>
      <c r="F18" s="630">
        <v>43200000</v>
      </c>
      <c r="G18" s="630">
        <v>43200000</v>
      </c>
      <c r="H18" s="1449">
        <f t="shared" si="1"/>
        <v>0</v>
      </c>
      <c r="I18" s="813"/>
      <c r="J18" s="630"/>
      <c r="K18" s="630"/>
      <c r="L18" s="630"/>
    </row>
    <row r="19" spans="1:12" ht="24.95" customHeight="1" x14ac:dyDescent="0.2">
      <c r="A19" s="406">
        <v>141215</v>
      </c>
      <c r="B19" s="1003" t="s">
        <v>81</v>
      </c>
      <c r="C19" s="629">
        <v>7920000</v>
      </c>
      <c r="D19" s="813">
        <v>7920000</v>
      </c>
      <c r="E19" s="630">
        <v>7920000</v>
      </c>
      <c r="F19" s="630">
        <v>7920000</v>
      </c>
      <c r="G19" s="630">
        <v>7920000</v>
      </c>
      <c r="H19" s="1449">
        <f t="shared" si="1"/>
        <v>0</v>
      </c>
      <c r="I19" s="813"/>
      <c r="J19" s="630"/>
      <c r="K19" s="630"/>
      <c r="L19" s="630"/>
    </row>
    <row r="20" spans="1:12" ht="24.95" customHeight="1" x14ac:dyDescent="0.2">
      <c r="A20" s="407">
        <v>141216</v>
      </c>
      <c r="B20" s="1003" t="s">
        <v>257</v>
      </c>
      <c r="C20" s="629">
        <v>720000</v>
      </c>
      <c r="D20" s="813">
        <v>720000</v>
      </c>
      <c r="E20" s="630">
        <f>720000-150000</f>
        <v>570000</v>
      </c>
      <c r="F20" s="630">
        <f>570000-504000</f>
        <v>66000</v>
      </c>
      <c r="G20" s="630">
        <v>66000</v>
      </c>
      <c r="H20" s="1449">
        <f t="shared" si="1"/>
        <v>0</v>
      </c>
      <c r="I20" s="813"/>
      <c r="J20" s="630"/>
      <c r="K20" s="630"/>
      <c r="L20" s="630"/>
    </row>
    <row r="21" spans="1:12" ht="24.95" customHeight="1" thickBot="1" x14ac:dyDescent="0.25">
      <c r="A21" s="408">
        <v>141208</v>
      </c>
      <c r="B21" s="1004" t="s">
        <v>49</v>
      </c>
      <c r="C21" s="1264">
        <v>900000</v>
      </c>
      <c r="D21" s="814">
        <v>900000</v>
      </c>
      <c r="E21" s="631">
        <f>900000+150000</f>
        <v>1050000</v>
      </c>
      <c r="F21" s="631">
        <v>1050000</v>
      </c>
      <c r="G21" s="631">
        <v>1050000</v>
      </c>
      <c r="H21" s="1450">
        <f t="shared" si="1"/>
        <v>0</v>
      </c>
      <c r="I21" s="814"/>
      <c r="J21" s="631"/>
      <c r="K21" s="631"/>
      <c r="L21" s="631"/>
    </row>
    <row r="22" spans="1:12" ht="34.5" customHeight="1" thickBot="1" x14ac:dyDescent="0.25">
      <c r="A22" s="817"/>
      <c r="B22" s="818" t="s">
        <v>117</v>
      </c>
      <c r="C22" s="901">
        <f>C9+C10+C21</f>
        <v>270328000</v>
      </c>
      <c r="D22" s="815">
        <f t="shared" ref="D22:L22" si="2">D9+D10+D21</f>
        <v>270328000</v>
      </c>
      <c r="E22" s="447">
        <f t="shared" si="2"/>
        <v>270328000</v>
      </c>
      <c r="F22" s="447">
        <f t="shared" si="2"/>
        <v>270328000</v>
      </c>
      <c r="G22" s="447">
        <f t="shared" si="2"/>
        <v>239928000</v>
      </c>
      <c r="H22" s="1451">
        <f t="shared" si="1"/>
        <v>-30400000</v>
      </c>
      <c r="I22" s="815">
        <f t="shared" si="2"/>
        <v>0</v>
      </c>
      <c r="J22" s="447">
        <f t="shared" si="2"/>
        <v>0</v>
      </c>
      <c r="K22" s="447">
        <f t="shared" si="2"/>
        <v>0</v>
      </c>
      <c r="L22" s="447">
        <f t="shared" si="2"/>
        <v>0</v>
      </c>
    </row>
    <row r="23" spans="1:12" x14ac:dyDescent="0.2">
      <c r="H23" s="1162" t="s">
        <v>735</v>
      </c>
    </row>
  </sheetData>
  <mergeCells count="2344">
    <mergeCell ref="XEF2:XEL2"/>
    <mergeCell ref="XEM2:XES2"/>
    <mergeCell ref="XET2:XEZ2"/>
    <mergeCell ref="XFA2:XFD2"/>
    <mergeCell ref="B5:H5"/>
    <mergeCell ref="A2:H2"/>
    <mergeCell ref="XCW2:XDC2"/>
    <mergeCell ref="XDD2:XDJ2"/>
    <mergeCell ref="XDK2:XDQ2"/>
    <mergeCell ref="XDR2:XDX2"/>
    <mergeCell ref="XDY2:XEE2"/>
    <mergeCell ref="XBN2:XBT2"/>
    <mergeCell ref="XBU2:XCA2"/>
    <mergeCell ref="XCB2:XCH2"/>
    <mergeCell ref="XCI2:XCO2"/>
    <mergeCell ref="XCP2:XCV2"/>
    <mergeCell ref="XAE2:XAK2"/>
    <mergeCell ref="XAL2:XAR2"/>
    <mergeCell ref="XAS2:XAY2"/>
    <mergeCell ref="XAZ2:XBF2"/>
    <mergeCell ref="XBG2:XBM2"/>
    <mergeCell ref="WYV2:WZB2"/>
    <mergeCell ref="WZC2:WZI2"/>
    <mergeCell ref="WZJ2:WZP2"/>
    <mergeCell ref="WZQ2:WZW2"/>
    <mergeCell ref="WZX2:XAD2"/>
    <mergeCell ref="WXM2:WXS2"/>
    <mergeCell ref="WXT2:WXZ2"/>
    <mergeCell ref="WYA2:WYG2"/>
    <mergeCell ref="WYH2:WYN2"/>
    <mergeCell ref="WYO2:WYU2"/>
    <mergeCell ref="WWD2:WWJ2"/>
    <mergeCell ref="WWK2:WWQ2"/>
    <mergeCell ref="WWR2:WWX2"/>
    <mergeCell ref="WWY2:WXE2"/>
    <mergeCell ref="WXF2:WXL2"/>
    <mergeCell ref="WUU2:WVA2"/>
    <mergeCell ref="WVB2:WVH2"/>
    <mergeCell ref="WVI2:WVO2"/>
    <mergeCell ref="WVP2:WVV2"/>
    <mergeCell ref="WVW2:WWC2"/>
    <mergeCell ref="WTL2:WTR2"/>
    <mergeCell ref="WTS2:WTY2"/>
    <mergeCell ref="WTZ2:WUF2"/>
    <mergeCell ref="WUG2:WUM2"/>
    <mergeCell ref="WUN2:WUT2"/>
    <mergeCell ref="WSC2:WSI2"/>
    <mergeCell ref="WSJ2:WSP2"/>
    <mergeCell ref="WSQ2:WSW2"/>
    <mergeCell ref="WSX2:WTD2"/>
    <mergeCell ref="WTE2:WTK2"/>
    <mergeCell ref="WQT2:WQZ2"/>
    <mergeCell ref="WRA2:WRG2"/>
    <mergeCell ref="WRH2:WRN2"/>
    <mergeCell ref="WRO2:WRU2"/>
    <mergeCell ref="WRV2:WSB2"/>
    <mergeCell ref="WPK2:WPQ2"/>
    <mergeCell ref="WPR2:WPX2"/>
    <mergeCell ref="WPY2:WQE2"/>
    <mergeCell ref="WQF2:WQL2"/>
    <mergeCell ref="WQM2:WQS2"/>
    <mergeCell ref="WOB2:WOH2"/>
    <mergeCell ref="WOI2:WOO2"/>
    <mergeCell ref="WOP2:WOV2"/>
    <mergeCell ref="WOW2:WPC2"/>
    <mergeCell ref="WPD2:WPJ2"/>
    <mergeCell ref="WMS2:WMY2"/>
    <mergeCell ref="WMZ2:WNF2"/>
    <mergeCell ref="WNG2:WNM2"/>
    <mergeCell ref="WNN2:WNT2"/>
    <mergeCell ref="WNU2:WOA2"/>
    <mergeCell ref="WLJ2:WLP2"/>
    <mergeCell ref="WLQ2:WLW2"/>
    <mergeCell ref="WLX2:WMD2"/>
    <mergeCell ref="WME2:WMK2"/>
    <mergeCell ref="WML2:WMR2"/>
    <mergeCell ref="WKA2:WKG2"/>
    <mergeCell ref="WKH2:WKN2"/>
    <mergeCell ref="WKO2:WKU2"/>
    <mergeCell ref="WKV2:WLB2"/>
    <mergeCell ref="WLC2:WLI2"/>
    <mergeCell ref="WIR2:WIX2"/>
    <mergeCell ref="WIY2:WJE2"/>
    <mergeCell ref="WJF2:WJL2"/>
    <mergeCell ref="WJM2:WJS2"/>
    <mergeCell ref="WJT2:WJZ2"/>
    <mergeCell ref="WHI2:WHO2"/>
    <mergeCell ref="WHP2:WHV2"/>
    <mergeCell ref="WHW2:WIC2"/>
    <mergeCell ref="WID2:WIJ2"/>
    <mergeCell ref="WIK2:WIQ2"/>
    <mergeCell ref="WFZ2:WGF2"/>
    <mergeCell ref="WGG2:WGM2"/>
    <mergeCell ref="WGN2:WGT2"/>
    <mergeCell ref="WGU2:WHA2"/>
    <mergeCell ref="WHB2:WHH2"/>
    <mergeCell ref="WEQ2:WEW2"/>
    <mergeCell ref="WEX2:WFD2"/>
    <mergeCell ref="WFE2:WFK2"/>
    <mergeCell ref="WFL2:WFR2"/>
    <mergeCell ref="WFS2:WFY2"/>
    <mergeCell ref="WDH2:WDN2"/>
    <mergeCell ref="WDO2:WDU2"/>
    <mergeCell ref="WDV2:WEB2"/>
    <mergeCell ref="WEC2:WEI2"/>
    <mergeCell ref="WEJ2:WEP2"/>
    <mergeCell ref="WBY2:WCE2"/>
    <mergeCell ref="WCF2:WCL2"/>
    <mergeCell ref="WCM2:WCS2"/>
    <mergeCell ref="WCT2:WCZ2"/>
    <mergeCell ref="WDA2:WDG2"/>
    <mergeCell ref="WAP2:WAV2"/>
    <mergeCell ref="WAW2:WBC2"/>
    <mergeCell ref="WBD2:WBJ2"/>
    <mergeCell ref="WBK2:WBQ2"/>
    <mergeCell ref="WBR2:WBX2"/>
    <mergeCell ref="VZG2:VZM2"/>
    <mergeCell ref="VZN2:VZT2"/>
    <mergeCell ref="VZU2:WAA2"/>
    <mergeCell ref="WAB2:WAH2"/>
    <mergeCell ref="WAI2:WAO2"/>
    <mergeCell ref="VXX2:VYD2"/>
    <mergeCell ref="VYE2:VYK2"/>
    <mergeCell ref="VYL2:VYR2"/>
    <mergeCell ref="VYS2:VYY2"/>
    <mergeCell ref="VYZ2:VZF2"/>
    <mergeCell ref="VWO2:VWU2"/>
    <mergeCell ref="VWV2:VXB2"/>
    <mergeCell ref="VXC2:VXI2"/>
    <mergeCell ref="VXJ2:VXP2"/>
    <mergeCell ref="VXQ2:VXW2"/>
    <mergeCell ref="VVF2:VVL2"/>
    <mergeCell ref="VVM2:VVS2"/>
    <mergeCell ref="VVT2:VVZ2"/>
    <mergeCell ref="VWA2:VWG2"/>
    <mergeCell ref="VWH2:VWN2"/>
    <mergeCell ref="VTW2:VUC2"/>
    <mergeCell ref="VUD2:VUJ2"/>
    <mergeCell ref="VUK2:VUQ2"/>
    <mergeCell ref="VUR2:VUX2"/>
    <mergeCell ref="VUY2:VVE2"/>
    <mergeCell ref="VSN2:VST2"/>
    <mergeCell ref="VSU2:VTA2"/>
    <mergeCell ref="VTB2:VTH2"/>
    <mergeCell ref="VTI2:VTO2"/>
    <mergeCell ref="VTP2:VTV2"/>
    <mergeCell ref="VRE2:VRK2"/>
    <mergeCell ref="VRL2:VRR2"/>
    <mergeCell ref="VRS2:VRY2"/>
    <mergeCell ref="VRZ2:VSF2"/>
    <mergeCell ref="VSG2:VSM2"/>
    <mergeCell ref="VPV2:VQB2"/>
    <mergeCell ref="VQC2:VQI2"/>
    <mergeCell ref="VQJ2:VQP2"/>
    <mergeCell ref="VQQ2:VQW2"/>
    <mergeCell ref="VQX2:VRD2"/>
    <mergeCell ref="VOM2:VOS2"/>
    <mergeCell ref="VOT2:VOZ2"/>
    <mergeCell ref="VPA2:VPG2"/>
    <mergeCell ref="VPH2:VPN2"/>
    <mergeCell ref="VPO2:VPU2"/>
    <mergeCell ref="VND2:VNJ2"/>
    <mergeCell ref="VNK2:VNQ2"/>
    <mergeCell ref="VNR2:VNX2"/>
    <mergeCell ref="VNY2:VOE2"/>
    <mergeCell ref="VOF2:VOL2"/>
    <mergeCell ref="VLU2:VMA2"/>
    <mergeCell ref="VMB2:VMH2"/>
    <mergeCell ref="VMI2:VMO2"/>
    <mergeCell ref="VMP2:VMV2"/>
    <mergeCell ref="VMW2:VNC2"/>
    <mergeCell ref="VKL2:VKR2"/>
    <mergeCell ref="VKS2:VKY2"/>
    <mergeCell ref="VKZ2:VLF2"/>
    <mergeCell ref="VLG2:VLM2"/>
    <mergeCell ref="VLN2:VLT2"/>
    <mergeCell ref="VJC2:VJI2"/>
    <mergeCell ref="VJJ2:VJP2"/>
    <mergeCell ref="VJQ2:VJW2"/>
    <mergeCell ref="VJX2:VKD2"/>
    <mergeCell ref="VKE2:VKK2"/>
    <mergeCell ref="VHT2:VHZ2"/>
    <mergeCell ref="VIA2:VIG2"/>
    <mergeCell ref="VIH2:VIN2"/>
    <mergeCell ref="VIO2:VIU2"/>
    <mergeCell ref="VIV2:VJB2"/>
    <mergeCell ref="VGK2:VGQ2"/>
    <mergeCell ref="VGR2:VGX2"/>
    <mergeCell ref="VGY2:VHE2"/>
    <mergeCell ref="VHF2:VHL2"/>
    <mergeCell ref="VHM2:VHS2"/>
    <mergeCell ref="VFB2:VFH2"/>
    <mergeCell ref="VFI2:VFO2"/>
    <mergeCell ref="VFP2:VFV2"/>
    <mergeCell ref="VFW2:VGC2"/>
    <mergeCell ref="VGD2:VGJ2"/>
    <mergeCell ref="VDS2:VDY2"/>
    <mergeCell ref="VDZ2:VEF2"/>
    <mergeCell ref="VEG2:VEM2"/>
    <mergeCell ref="VEN2:VET2"/>
    <mergeCell ref="VEU2:VFA2"/>
    <mergeCell ref="VCJ2:VCP2"/>
    <mergeCell ref="VCQ2:VCW2"/>
    <mergeCell ref="VCX2:VDD2"/>
    <mergeCell ref="VDE2:VDK2"/>
    <mergeCell ref="VDL2:VDR2"/>
    <mergeCell ref="VBA2:VBG2"/>
    <mergeCell ref="VBH2:VBN2"/>
    <mergeCell ref="VBO2:VBU2"/>
    <mergeCell ref="VBV2:VCB2"/>
    <mergeCell ref="VCC2:VCI2"/>
    <mergeCell ref="UZR2:UZX2"/>
    <mergeCell ref="UZY2:VAE2"/>
    <mergeCell ref="VAF2:VAL2"/>
    <mergeCell ref="VAM2:VAS2"/>
    <mergeCell ref="VAT2:VAZ2"/>
    <mergeCell ref="UYI2:UYO2"/>
    <mergeCell ref="UYP2:UYV2"/>
    <mergeCell ref="UYW2:UZC2"/>
    <mergeCell ref="UZD2:UZJ2"/>
    <mergeCell ref="UZK2:UZQ2"/>
    <mergeCell ref="UWZ2:UXF2"/>
    <mergeCell ref="UXG2:UXM2"/>
    <mergeCell ref="UXN2:UXT2"/>
    <mergeCell ref="UXU2:UYA2"/>
    <mergeCell ref="UYB2:UYH2"/>
    <mergeCell ref="UVQ2:UVW2"/>
    <mergeCell ref="UVX2:UWD2"/>
    <mergeCell ref="UWE2:UWK2"/>
    <mergeCell ref="UWL2:UWR2"/>
    <mergeCell ref="UWS2:UWY2"/>
    <mergeCell ref="UUH2:UUN2"/>
    <mergeCell ref="UUO2:UUU2"/>
    <mergeCell ref="UUV2:UVB2"/>
    <mergeCell ref="UVC2:UVI2"/>
    <mergeCell ref="UVJ2:UVP2"/>
    <mergeCell ref="USY2:UTE2"/>
    <mergeCell ref="UTF2:UTL2"/>
    <mergeCell ref="UTM2:UTS2"/>
    <mergeCell ref="UTT2:UTZ2"/>
    <mergeCell ref="UUA2:UUG2"/>
    <mergeCell ref="URP2:URV2"/>
    <mergeCell ref="URW2:USC2"/>
    <mergeCell ref="USD2:USJ2"/>
    <mergeCell ref="USK2:USQ2"/>
    <mergeCell ref="USR2:USX2"/>
    <mergeCell ref="UQG2:UQM2"/>
    <mergeCell ref="UQN2:UQT2"/>
    <mergeCell ref="UQU2:URA2"/>
    <mergeCell ref="URB2:URH2"/>
    <mergeCell ref="URI2:URO2"/>
    <mergeCell ref="UOX2:UPD2"/>
    <mergeCell ref="UPE2:UPK2"/>
    <mergeCell ref="UPL2:UPR2"/>
    <mergeCell ref="UPS2:UPY2"/>
    <mergeCell ref="UPZ2:UQF2"/>
    <mergeCell ref="UNO2:UNU2"/>
    <mergeCell ref="UNV2:UOB2"/>
    <mergeCell ref="UOC2:UOI2"/>
    <mergeCell ref="UOJ2:UOP2"/>
    <mergeCell ref="UOQ2:UOW2"/>
    <mergeCell ref="UMF2:UML2"/>
    <mergeCell ref="UMM2:UMS2"/>
    <mergeCell ref="UMT2:UMZ2"/>
    <mergeCell ref="UNA2:UNG2"/>
    <mergeCell ref="UNH2:UNN2"/>
    <mergeCell ref="UKW2:ULC2"/>
    <mergeCell ref="ULD2:ULJ2"/>
    <mergeCell ref="ULK2:ULQ2"/>
    <mergeCell ref="ULR2:ULX2"/>
    <mergeCell ref="ULY2:UME2"/>
    <mergeCell ref="UJN2:UJT2"/>
    <mergeCell ref="UJU2:UKA2"/>
    <mergeCell ref="UKB2:UKH2"/>
    <mergeCell ref="UKI2:UKO2"/>
    <mergeCell ref="UKP2:UKV2"/>
    <mergeCell ref="UIE2:UIK2"/>
    <mergeCell ref="UIL2:UIR2"/>
    <mergeCell ref="UIS2:UIY2"/>
    <mergeCell ref="UIZ2:UJF2"/>
    <mergeCell ref="UJG2:UJM2"/>
    <mergeCell ref="UGV2:UHB2"/>
    <mergeCell ref="UHC2:UHI2"/>
    <mergeCell ref="UHJ2:UHP2"/>
    <mergeCell ref="UHQ2:UHW2"/>
    <mergeCell ref="UHX2:UID2"/>
    <mergeCell ref="UFM2:UFS2"/>
    <mergeCell ref="UFT2:UFZ2"/>
    <mergeCell ref="UGA2:UGG2"/>
    <mergeCell ref="UGH2:UGN2"/>
    <mergeCell ref="UGO2:UGU2"/>
    <mergeCell ref="UED2:UEJ2"/>
    <mergeCell ref="UEK2:UEQ2"/>
    <mergeCell ref="UER2:UEX2"/>
    <mergeCell ref="UEY2:UFE2"/>
    <mergeCell ref="UFF2:UFL2"/>
    <mergeCell ref="UCU2:UDA2"/>
    <mergeCell ref="UDB2:UDH2"/>
    <mergeCell ref="UDI2:UDO2"/>
    <mergeCell ref="UDP2:UDV2"/>
    <mergeCell ref="UDW2:UEC2"/>
    <mergeCell ref="UBL2:UBR2"/>
    <mergeCell ref="UBS2:UBY2"/>
    <mergeCell ref="UBZ2:UCF2"/>
    <mergeCell ref="UCG2:UCM2"/>
    <mergeCell ref="UCN2:UCT2"/>
    <mergeCell ref="UAC2:UAI2"/>
    <mergeCell ref="UAJ2:UAP2"/>
    <mergeCell ref="UAQ2:UAW2"/>
    <mergeCell ref="UAX2:UBD2"/>
    <mergeCell ref="UBE2:UBK2"/>
    <mergeCell ref="TYT2:TYZ2"/>
    <mergeCell ref="TZA2:TZG2"/>
    <mergeCell ref="TZH2:TZN2"/>
    <mergeCell ref="TZO2:TZU2"/>
    <mergeCell ref="TZV2:UAB2"/>
    <mergeCell ref="TXK2:TXQ2"/>
    <mergeCell ref="TXR2:TXX2"/>
    <mergeCell ref="TXY2:TYE2"/>
    <mergeCell ref="TYF2:TYL2"/>
    <mergeCell ref="TYM2:TYS2"/>
    <mergeCell ref="TWB2:TWH2"/>
    <mergeCell ref="TWI2:TWO2"/>
    <mergeCell ref="TWP2:TWV2"/>
    <mergeCell ref="TWW2:TXC2"/>
    <mergeCell ref="TXD2:TXJ2"/>
    <mergeCell ref="TUS2:TUY2"/>
    <mergeCell ref="TUZ2:TVF2"/>
    <mergeCell ref="TVG2:TVM2"/>
    <mergeCell ref="TVN2:TVT2"/>
    <mergeCell ref="TVU2:TWA2"/>
    <mergeCell ref="TTJ2:TTP2"/>
    <mergeCell ref="TTQ2:TTW2"/>
    <mergeCell ref="TTX2:TUD2"/>
    <mergeCell ref="TUE2:TUK2"/>
    <mergeCell ref="TUL2:TUR2"/>
    <mergeCell ref="TSA2:TSG2"/>
    <mergeCell ref="TSH2:TSN2"/>
    <mergeCell ref="TSO2:TSU2"/>
    <mergeCell ref="TSV2:TTB2"/>
    <mergeCell ref="TTC2:TTI2"/>
    <mergeCell ref="TQR2:TQX2"/>
    <mergeCell ref="TQY2:TRE2"/>
    <mergeCell ref="TRF2:TRL2"/>
    <mergeCell ref="TRM2:TRS2"/>
    <mergeCell ref="TRT2:TRZ2"/>
    <mergeCell ref="TPI2:TPO2"/>
    <mergeCell ref="TPP2:TPV2"/>
    <mergeCell ref="TPW2:TQC2"/>
    <mergeCell ref="TQD2:TQJ2"/>
    <mergeCell ref="TQK2:TQQ2"/>
    <mergeCell ref="TNZ2:TOF2"/>
    <mergeCell ref="TOG2:TOM2"/>
    <mergeCell ref="TON2:TOT2"/>
    <mergeCell ref="TOU2:TPA2"/>
    <mergeCell ref="TPB2:TPH2"/>
    <mergeCell ref="TMQ2:TMW2"/>
    <mergeCell ref="TMX2:TND2"/>
    <mergeCell ref="TNE2:TNK2"/>
    <mergeCell ref="TNL2:TNR2"/>
    <mergeCell ref="TNS2:TNY2"/>
    <mergeCell ref="TLH2:TLN2"/>
    <mergeCell ref="TLO2:TLU2"/>
    <mergeCell ref="TLV2:TMB2"/>
    <mergeCell ref="TMC2:TMI2"/>
    <mergeCell ref="TMJ2:TMP2"/>
    <mergeCell ref="TJY2:TKE2"/>
    <mergeCell ref="TKF2:TKL2"/>
    <mergeCell ref="TKM2:TKS2"/>
    <mergeCell ref="TKT2:TKZ2"/>
    <mergeCell ref="TLA2:TLG2"/>
    <mergeCell ref="TIP2:TIV2"/>
    <mergeCell ref="TIW2:TJC2"/>
    <mergeCell ref="TJD2:TJJ2"/>
    <mergeCell ref="TJK2:TJQ2"/>
    <mergeCell ref="TJR2:TJX2"/>
    <mergeCell ref="THG2:THM2"/>
    <mergeCell ref="THN2:THT2"/>
    <mergeCell ref="THU2:TIA2"/>
    <mergeCell ref="TIB2:TIH2"/>
    <mergeCell ref="TII2:TIO2"/>
    <mergeCell ref="TFX2:TGD2"/>
    <mergeCell ref="TGE2:TGK2"/>
    <mergeCell ref="TGL2:TGR2"/>
    <mergeCell ref="TGS2:TGY2"/>
    <mergeCell ref="TGZ2:THF2"/>
    <mergeCell ref="TEO2:TEU2"/>
    <mergeCell ref="TEV2:TFB2"/>
    <mergeCell ref="TFC2:TFI2"/>
    <mergeCell ref="TFJ2:TFP2"/>
    <mergeCell ref="TFQ2:TFW2"/>
    <mergeCell ref="TDF2:TDL2"/>
    <mergeCell ref="TDM2:TDS2"/>
    <mergeCell ref="TDT2:TDZ2"/>
    <mergeCell ref="TEA2:TEG2"/>
    <mergeCell ref="TEH2:TEN2"/>
    <mergeCell ref="TBW2:TCC2"/>
    <mergeCell ref="TCD2:TCJ2"/>
    <mergeCell ref="TCK2:TCQ2"/>
    <mergeCell ref="TCR2:TCX2"/>
    <mergeCell ref="TCY2:TDE2"/>
    <mergeCell ref="TAN2:TAT2"/>
    <mergeCell ref="TAU2:TBA2"/>
    <mergeCell ref="TBB2:TBH2"/>
    <mergeCell ref="TBI2:TBO2"/>
    <mergeCell ref="TBP2:TBV2"/>
    <mergeCell ref="SZE2:SZK2"/>
    <mergeCell ref="SZL2:SZR2"/>
    <mergeCell ref="SZS2:SZY2"/>
    <mergeCell ref="SZZ2:TAF2"/>
    <mergeCell ref="TAG2:TAM2"/>
    <mergeCell ref="SXV2:SYB2"/>
    <mergeCell ref="SYC2:SYI2"/>
    <mergeCell ref="SYJ2:SYP2"/>
    <mergeCell ref="SYQ2:SYW2"/>
    <mergeCell ref="SYX2:SZD2"/>
    <mergeCell ref="SWM2:SWS2"/>
    <mergeCell ref="SWT2:SWZ2"/>
    <mergeCell ref="SXA2:SXG2"/>
    <mergeCell ref="SXH2:SXN2"/>
    <mergeCell ref="SXO2:SXU2"/>
    <mergeCell ref="SVD2:SVJ2"/>
    <mergeCell ref="SVK2:SVQ2"/>
    <mergeCell ref="SVR2:SVX2"/>
    <mergeCell ref="SVY2:SWE2"/>
    <mergeCell ref="SWF2:SWL2"/>
    <mergeCell ref="STU2:SUA2"/>
    <mergeCell ref="SUB2:SUH2"/>
    <mergeCell ref="SUI2:SUO2"/>
    <mergeCell ref="SUP2:SUV2"/>
    <mergeCell ref="SUW2:SVC2"/>
    <mergeCell ref="SSL2:SSR2"/>
    <mergeCell ref="SSS2:SSY2"/>
    <mergeCell ref="SSZ2:STF2"/>
    <mergeCell ref="STG2:STM2"/>
    <mergeCell ref="STN2:STT2"/>
    <mergeCell ref="SRC2:SRI2"/>
    <mergeCell ref="SRJ2:SRP2"/>
    <mergeCell ref="SRQ2:SRW2"/>
    <mergeCell ref="SRX2:SSD2"/>
    <mergeCell ref="SSE2:SSK2"/>
    <mergeCell ref="SPT2:SPZ2"/>
    <mergeCell ref="SQA2:SQG2"/>
    <mergeCell ref="SQH2:SQN2"/>
    <mergeCell ref="SQO2:SQU2"/>
    <mergeCell ref="SQV2:SRB2"/>
    <mergeCell ref="SOK2:SOQ2"/>
    <mergeCell ref="SOR2:SOX2"/>
    <mergeCell ref="SOY2:SPE2"/>
    <mergeCell ref="SPF2:SPL2"/>
    <mergeCell ref="SPM2:SPS2"/>
    <mergeCell ref="SNB2:SNH2"/>
    <mergeCell ref="SNI2:SNO2"/>
    <mergeCell ref="SNP2:SNV2"/>
    <mergeCell ref="SNW2:SOC2"/>
    <mergeCell ref="SOD2:SOJ2"/>
    <mergeCell ref="SLS2:SLY2"/>
    <mergeCell ref="SLZ2:SMF2"/>
    <mergeCell ref="SMG2:SMM2"/>
    <mergeCell ref="SMN2:SMT2"/>
    <mergeCell ref="SMU2:SNA2"/>
    <mergeCell ref="SKJ2:SKP2"/>
    <mergeCell ref="SKQ2:SKW2"/>
    <mergeCell ref="SKX2:SLD2"/>
    <mergeCell ref="SLE2:SLK2"/>
    <mergeCell ref="SLL2:SLR2"/>
    <mergeCell ref="SJA2:SJG2"/>
    <mergeCell ref="SJH2:SJN2"/>
    <mergeCell ref="SJO2:SJU2"/>
    <mergeCell ref="SJV2:SKB2"/>
    <mergeCell ref="SKC2:SKI2"/>
    <mergeCell ref="SHR2:SHX2"/>
    <mergeCell ref="SHY2:SIE2"/>
    <mergeCell ref="SIF2:SIL2"/>
    <mergeCell ref="SIM2:SIS2"/>
    <mergeCell ref="SIT2:SIZ2"/>
    <mergeCell ref="SGI2:SGO2"/>
    <mergeCell ref="SGP2:SGV2"/>
    <mergeCell ref="SGW2:SHC2"/>
    <mergeCell ref="SHD2:SHJ2"/>
    <mergeCell ref="SHK2:SHQ2"/>
    <mergeCell ref="SEZ2:SFF2"/>
    <mergeCell ref="SFG2:SFM2"/>
    <mergeCell ref="SFN2:SFT2"/>
    <mergeCell ref="SFU2:SGA2"/>
    <mergeCell ref="SGB2:SGH2"/>
    <mergeCell ref="SDQ2:SDW2"/>
    <mergeCell ref="SDX2:SED2"/>
    <mergeCell ref="SEE2:SEK2"/>
    <mergeCell ref="SEL2:SER2"/>
    <mergeCell ref="SES2:SEY2"/>
    <mergeCell ref="SCH2:SCN2"/>
    <mergeCell ref="SCO2:SCU2"/>
    <mergeCell ref="SCV2:SDB2"/>
    <mergeCell ref="SDC2:SDI2"/>
    <mergeCell ref="SDJ2:SDP2"/>
    <mergeCell ref="SAY2:SBE2"/>
    <mergeCell ref="SBF2:SBL2"/>
    <mergeCell ref="SBM2:SBS2"/>
    <mergeCell ref="SBT2:SBZ2"/>
    <mergeCell ref="SCA2:SCG2"/>
    <mergeCell ref="RZP2:RZV2"/>
    <mergeCell ref="RZW2:SAC2"/>
    <mergeCell ref="SAD2:SAJ2"/>
    <mergeCell ref="SAK2:SAQ2"/>
    <mergeCell ref="SAR2:SAX2"/>
    <mergeCell ref="RYG2:RYM2"/>
    <mergeCell ref="RYN2:RYT2"/>
    <mergeCell ref="RYU2:RZA2"/>
    <mergeCell ref="RZB2:RZH2"/>
    <mergeCell ref="RZI2:RZO2"/>
    <mergeCell ref="RWX2:RXD2"/>
    <mergeCell ref="RXE2:RXK2"/>
    <mergeCell ref="RXL2:RXR2"/>
    <mergeCell ref="RXS2:RXY2"/>
    <mergeCell ref="RXZ2:RYF2"/>
    <mergeCell ref="RVO2:RVU2"/>
    <mergeCell ref="RVV2:RWB2"/>
    <mergeCell ref="RWC2:RWI2"/>
    <mergeCell ref="RWJ2:RWP2"/>
    <mergeCell ref="RWQ2:RWW2"/>
    <mergeCell ref="RUF2:RUL2"/>
    <mergeCell ref="RUM2:RUS2"/>
    <mergeCell ref="RUT2:RUZ2"/>
    <mergeCell ref="RVA2:RVG2"/>
    <mergeCell ref="RVH2:RVN2"/>
    <mergeCell ref="RSW2:RTC2"/>
    <mergeCell ref="RTD2:RTJ2"/>
    <mergeCell ref="RTK2:RTQ2"/>
    <mergeCell ref="RTR2:RTX2"/>
    <mergeCell ref="RTY2:RUE2"/>
    <mergeCell ref="RRN2:RRT2"/>
    <mergeCell ref="RRU2:RSA2"/>
    <mergeCell ref="RSB2:RSH2"/>
    <mergeCell ref="RSI2:RSO2"/>
    <mergeCell ref="RSP2:RSV2"/>
    <mergeCell ref="RQE2:RQK2"/>
    <mergeCell ref="RQL2:RQR2"/>
    <mergeCell ref="RQS2:RQY2"/>
    <mergeCell ref="RQZ2:RRF2"/>
    <mergeCell ref="RRG2:RRM2"/>
    <mergeCell ref="ROV2:RPB2"/>
    <mergeCell ref="RPC2:RPI2"/>
    <mergeCell ref="RPJ2:RPP2"/>
    <mergeCell ref="RPQ2:RPW2"/>
    <mergeCell ref="RPX2:RQD2"/>
    <mergeCell ref="RNM2:RNS2"/>
    <mergeCell ref="RNT2:RNZ2"/>
    <mergeCell ref="ROA2:ROG2"/>
    <mergeCell ref="ROH2:RON2"/>
    <mergeCell ref="ROO2:ROU2"/>
    <mergeCell ref="RMD2:RMJ2"/>
    <mergeCell ref="RMK2:RMQ2"/>
    <mergeCell ref="RMR2:RMX2"/>
    <mergeCell ref="RMY2:RNE2"/>
    <mergeCell ref="RNF2:RNL2"/>
    <mergeCell ref="RKU2:RLA2"/>
    <mergeCell ref="RLB2:RLH2"/>
    <mergeCell ref="RLI2:RLO2"/>
    <mergeCell ref="RLP2:RLV2"/>
    <mergeCell ref="RLW2:RMC2"/>
    <mergeCell ref="RJL2:RJR2"/>
    <mergeCell ref="RJS2:RJY2"/>
    <mergeCell ref="RJZ2:RKF2"/>
    <mergeCell ref="RKG2:RKM2"/>
    <mergeCell ref="RKN2:RKT2"/>
    <mergeCell ref="RIC2:RII2"/>
    <mergeCell ref="RIJ2:RIP2"/>
    <mergeCell ref="RIQ2:RIW2"/>
    <mergeCell ref="RIX2:RJD2"/>
    <mergeCell ref="RJE2:RJK2"/>
    <mergeCell ref="RGT2:RGZ2"/>
    <mergeCell ref="RHA2:RHG2"/>
    <mergeCell ref="RHH2:RHN2"/>
    <mergeCell ref="RHO2:RHU2"/>
    <mergeCell ref="RHV2:RIB2"/>
    <mergeCell ref="RFK2:RFQ2"/>
    <mergeCell ref="RFR2:RFX2"/>
    <mergeCell ref="RFY2:RGE2"/>
    <mergeCell ref="RGF2:RGL2"/>
    <mergeCell ref="RGM2:RGS2"/>
    <mergeCell ref="REB2:REH2"/>
    <mergeCell ref="REI2:REO2"/>
    <mergeCell ref="REP2:REV2"/>
    <mergeCell ref="REW2:RFC2"/>
    <mergeCell ref="RFD2:RFJ2"/>
    <mergeCell ref="RCS2:RCY2"/>
    <mergeCell ref="RCZ2:RDF2"/>
    <mergeCell ref="RDG2:RDM2"/>
    <mergeCell ref="RDN2:RDT2"/>
    <mergeCell ref="RDU2:REA2"/>
    <mergeCell ref="RBJ2:RBP2"/>
    <mergeCell ref="RBQ2:RBW2"/>
    <mergeCell ref="RBX2:RCD2"/>
    <mergeCell ref="RCE2:RCK2"/>
    <mergeCell ref="RCL2:RCR2"/>
    <mergeCell ref="RAA2:RAG2"/>
    <mergeCell ref="RAH2:RAN2"/>
    <mergeCell ref="RAO2:RAU2"/>
    <mergeCell ref="RAV2:RBB2"/>
    <mergeCell ref="RBC2:RBI2"/>
    <mergeCell ref="QYR2:QYX2"/>
    <mergeCell ref="QYY2:QZE2"/>
    <mergeCell ref="QZF2:QZL2"/>
    <mergeCell ref="QZM2:QZS2"/>
    <mergeCell ref="QZT2:QZZ2"/>
    <mergeCell ref="QXI2:QXO2"/>
    <mergeCell ref="QXP2:QXV2"/>
    <mergeCell ref="QXW2:QYC2"/>
    <mergeCell ref="QYD2:QYJ2"/>
    <mergeCell ref="QYK2:QYQ2"/>
    <mergeCell ref="QVZ2:QWF2"/>
    <mergeCell ref="QWG2:QWM2"/>
    <mergeCell ref="QWN2:QWT2"/>
    <mergeCell ref="QWU2:QXA2"/>
    <mergeCell ref="QXB2:QXH2"/>
    <mergeCell ref="QUQ2:QUW2"/>
    <mergeCell ref="QUX2:QVD2"/>
    <mergeCell ref="QVE2:QVK2"/>
    <mergeCell ref="QVL2:QVR2"/>
    <mergeCell ref="QVS2:QVY2"/>
    <mergeCell ref="QTH2:QTN2"/>
    <mergeCell ref="QTO2:QTU2"/>
    <mergeCell ref="QTV2:QUB2"/>
    <mergeCell ref="QUC2:QUI2"/>
    <mergeCell ref="QUJ2:QUP2"/>
    <mergeCell ref="QRY2:QSE2"/>
    <mergeCell ref="QSF2:QSL2"/>
    <mergeCell ref="QSM2:QSS2"/>
    <mergeCell ref="QST2:QSZ2"/>
    <mergeCell ref="QTA2:QTG2"/>
    <mergeCell ref="QQP2:QQV2"/>
    <mergeCell ref="QQW2:QRC2"/>
    <mergeCell ref="QRD2:QRJ2"/>
    <mergeCell ref="QRK2:QRQ2"/>
    <mergeCell ref="QRR2:QRX2"/>
    <mergeCell ref="QPG2:QPM2"/>
    <mergeCell ref="QPN2:QPT2"/>
    <mergeCell ref="QPU2:QQA2"/>
    <mergeCell ref="QQB2:QQH2"/>
    <mergeCell ref="QQI2:QQO2"/>
    <mergeCell ref="QNX2:QOD2"/>
    <mergeCell ref="QOE2:QOK2"/>
    <mergeCell ref="QOL2:QOR2"/>
    <mergeCell ref="QOS2:QOY2"/>
    <mergeCell ref="QOZ2:QPF2"/>
    <mergeCell ref="QMO2:QMU2"/>
    <mergeCell ref="QMV2:QNB2"/>
    <mergeCell ref="QNC2:QNI2"/>
    <mergeCell ref="QNJ2:QNP2"/>
    <mergeCell ref="QNQ2:QNW2"/>
    <mergeCell ref="QLF2:QLL2"/>
    <mergeCell ref="QLM2:QLS2"/>
    <mergeCell ref="QLT2:QLZ2"/>
    <mergeCell ref="QMA2:QMG2"/>
    <mergeCell ref="QMH2:QMN2"/>
    <mergeCell ref="QJW2:QKC2"/>
    <mergeCell ref="QKD2:QKJ2"/>
    <mergeCell ref="QKK2:QKQ2"/>
    <mergeCell ref="QKR2:QKX2"/>
    <mergeCell ref="QKY2:QLE2"/>
    <mergeCell ref="QIN2:QIT2"/>
    <mergeCell ref="QIU2:QJA2"/>
    <mergeCell ref="QJB2:QJH2"/>
    <mergeCell ref="QJI2:QJO2"/>
    <mergeCell ref="QJP2:QJV2"/>
    <mergeCell ref="QHE2:QHK2"/>
    <mergeCell ref="QHL2:QHR2"/>
    <mergeCell ref="QHS2:QHY2"/>
    <mergeCell ref="QHZ2:QIF2"/>
    <mergeCell ref="QIG2:QIM2"/>
    <mergeCell ref="QFV2:QGB2"/>
    <mergeCell ref="QGC2:QGI2"/>
    <mergeCell ref="QGJ2:QGP2"/>
    <mergeCell ref="QGQ2:QGW2"/>
    <mergeCell ref="QGX2:QHD2"/>
    <mergeCell ref="QEM2:QES2"/>
    <mergeCell ref="QET2:QEZ2"/>
    <mergeCell ref="QFA2:QFG2"/>
    <mergeCell ref="QFH2:QFN2"/>
    <mergeCell ref="QFO2:QFU2"/>
    <mergeCell ref="QDD2:QDJ2"/>
    <mergeCell ref="QDK2:QDQ2"/>
    <mergeCell ref="QDR2:QDX2"/>
    <mergeCell ref="QDY2:QEE2"/>
    <mergeCell ref="QEF2:QEL2"/>
    <mergeCell ref="QBU2:QCA2"/>
    <mergeCell ref="QCB2:QCH2"/>
    <mergeCell ref="QCI2:QCO2"/>
    <mergeCell ref="QCP2:QCV2"/>
    <mergeCell ref="QCW2:QDC2"/>
    <mergeCell ref="QAL2:QAR2"/>
    <mergeCell ref="QAS2:QAY2"/>
    <mergeCell ref="QAZ2:QBF2"/>
    <mergeCell ref="QBG2:QBM2"/>
    <mergeCell ref="QBN2:QBT2"/>
    <mergeCell ref="PZC2:PZI2"/>
    <mergeCell ref="PZJ2:PZP2"/>
    <mergeCell ref="PZQ2:PZW2"/>
    <mergeCell ref="PZX2:QAD2"/>
    <mergeCell ref="QAE2:QAK2"/>
    <mergeCell ref="PXT2:PXZ2"/>
    <mergeCell ref="PYA2:PYG2"/>
    <mergeCell ref="PYH2:PYN2"/>
    <mergeCell ref="PYO2:PYU2"/>
    <mergeCell ref="PYV2:PZB2"/>
    <mergeCell ref="PWK2:PWQ2"/>
    <mergeCell ref="PWR2:PWX2"/>
    <mergeCell ref="PWY2:PXE2"/>
    <mergeCell ref="PXF2:PXL2"/>
    <mergeCell ref="PXM2:PXS2"/>
    <mergeCell ref="PVB2:PVH2"/>
    <mergeCell ref="PVI2:PVO2"/>
    <mergeCell ref="PVP2:PVV2"/>
    <mergeCell ref="PVW2:PWC2"/>
    <mergeCell ref="PWD2:PWJ2"/>
    <mergeCell ref="PTS2:PTY2"/>
    <mergeCell ref="PTZ2:PUF2"/>
    <mergeCell ref="PUG2:PUM2"/>
    <mergeCell ref="PUN2:PUT2"/>
    <mergeCell ref="PUU2:PVA2"/>
    <mergeCell ref="PSJ2:PSP2"/>
    <mergeCell ref="PSQ2:PSW2"/>
    <mergeCell ref="PSX2:PTD2"/>
    <mergeCell ref="PTE2:PTK2"/>
    <mergeCell ref="PTL2:PTR2"/>
    <mergeCell ref="PRA2:PRG2"/>
    <mergeCell ref="PRH2:PRN2"/>
    <mergeCell ref="PRO2:PRU2"/>
    <mergeCell ref="PRV2:PSB2"/>
    <mergeCell ref="PSC2:PSI2"/>
    <mergeCell ref="PPR2:PPX2"/>
    <mergeCell ref="PPY2:PQE2"/>
    <mergeCell ref="PQF2:PQL2"/>
    <mergeCell ref="PQM2:PQS2"/>
    <mergeCell ref="PQT2:PQZ2"/>
    <mergeCell ref="POI2:POO2"/>
    <mergeCell ref="POP2:POV2"/>
    <mergeCell ref="POW2:PPC2"/>
    <mergeCell ref="PPD2:PPJ2"/>
    <mergeCell ref="PPK2:PPQ2"/>
    <mergeCell ref="PMZ2:PNF2"/>
    <mergeCell ref="PNG2:PNM2"/>
    <mergeCell ref="PNN2:PNT2"/>
    <mergeCell ref="PNU2:POA2"/>
    <mergeCell ref="POB2:POH2"/>
    <mergeCell ref="PLQ2:PLW2"/>
    <mergeCell ref="PLX2:PMD2"/>
    <mergeCell ref="PME2:PMK2"/>
    <mergeCell ref="PML2:PMR2"/>
    <mergeCell ref="PMS2:PMY2"/>
    <mergeCell ref="PKH2:PKN2"/>
    <mergeCell ref="PKO2:PKU2"/>
    <mergeCell ref="PKV2:PLB2"/>
    <mergeCell ref="PLC2:PLI2"/>
    <mergeCell ref="PLJ2:PLP2"/>
    <mergeCell ref="PIY2:PJE2"/>
    <mergeCell ref="PJF2:PJL2"/>
    <mergeCell ref="PJM2:PJS2"/>
    <mergeCell ref="PJT2:PJZ2"/>
    <mergeCell ref="PKA2:PKG2"/>
    <mergeCell ref="PHP2:PHV2"/>
    <mergeCell ref="PHW2:PIC2"/>
    <mergeCell ref="PID2:PIJ2"/>
    <mergeCell ref="PIK2:PIQ2"/>
    <mergeCell ref="PIR2:PIX2"/>
    <mergeCell ref="PGG2:PGM2"/>
    <mergeCell ref="PGN2:PGT2"/>
    <mergeCell ref="PGU2:PHA2"/>
    <mergeCell ref="PHB2:PHH2"/>
    <mergeCell ref="PHI2:PHO2"/>
    <mergeCell ref="PEX2:PFD2"/>
    <mergeCell ref="PFE2:PFK2"/>
    <mergeCell ref="PFL2:PFR2"/>
    <mergeCell ref="PFS2:PFY2"/>
    <mergeCell ref="PFZ2:PGF2"/>
    <mergeCell ref="PDO2:PDU2"/>
    <mergeCell ref="PDV2:PEB2"/>
    <mergeCell ref="PEC2:PEI2"/>
    <mergeCell ref="PEJ2:PEP2"/>
    <mergeCell ref="PEQ2:PEW2"/>
    <mergeCell ref="PCF2:PCL2"/>
    <mergeCell ref="PCM2:PCS2"/>
    <mergeCell ref="PCT2:PCZ2"/>
    <mergeCell ref="PDA2:PDG2"/>
    <mergeCell ref="PDH2:PDN2"/>
    <mergeCell ref="PAW2:PBC2"/>
    <mergeCell ref="PBD2:PBJ2"/>
    <mergeCell ref="PBK2:PBQ2"/>
    <mergeCell ref="PBR2:PBX2"/>
    <mergeCell ref="PBY2:PCE2"/>
    <mergeCell ref="OZN2:OZT2"/>
    <mergeCell ref="OZU2:PAA2"/>
    <mergeCell ref="PAB2:PAH2"/>
    <mergeCell ref="PAI2:PAO2"/>
    <mergeCell ref="PAP2:PAV2"/>
    <mergeCell ref="OYE2:OYK2"/>
    <mergeCell ref="OYL2:OYR2"/>
    <mergeCell ref="OYS2:OYY2"/>
    <mergeCell ref="OYZ2:OZF2"/>
    <mergeCell ref="OZG2:OZM2"/>
    <mergeCell ref="OWV2:OXB2"/>
    <mergeCell ref="OXC2:OXI2"/>
    <mergeCell ref="OXJ2:OXP2"/>
    <mergeCell ref="OXQ2:OXW2"/>
    <mergeCell ref="OXX2:OYD2"/>
    <mergeCell ref="OVM2:OVS2"/>
    <mergeCell ref="OVT2:OVZ2"/>
    <mergeCell ref="OWA2:OWG2"/>
    <mergeCell ref="OWH2:OWN2"/>
    <mergeCell ref="OWO2:OWU2"/>
    <mergeCell ref="OUD2:OUJ2"/>
    <mergeCell ref="OUK2:OUQ2"/>
    <mergeCell ref="OUR2:OUX2"/>
    <mergeCell ref="OUY2:OVE2"/>
    <mergeCell ref="OVF2:OVL2"/>
    <mergeCell ref="OSU2:OTA2"/>
    <mergeCell ref="OTB2:OTH2"/>
    <mergeCell ref="OTI2:OTO2"/>
    <mergeCell ref="OTP2:OTV2"/>
    <mergeCell ref="OTW2:OUC2"/>
    <mergeCell ref="ORL2:ORR2"/>
    <mergeCell ref="ORS2:ORY2"/>
    <mergeCell ref="ORZ2:OSF2"/>
    <mergeCell ref="OSG2:OSM2"/>
    <mergeCell ref="OSN2:OST2"/>
    <mergeCell ref="OQC2:OQI2"/>
    <mergeCell ref="OQJ2:OQP2"/>
    <mergeCell ref="OQQ2:OQW2"/>
    <mergeCell ref="OQX2:ORD2"/>
    <mergeCell ref="ORE2:ORK2"/>
    <mergeCell ref="OOT2:OOZ2"/>
    <mergeCell ref="OPA2:OPG2"/>
    <mergeCell ref="OPH2:OPN2"/>
    <mergeCell ref="OPO2:OPU2"/>
    <mergeCell ref="OPV2:OQB2"/>
    <mergeCell ref="ONK2:ONQ2"/>
    <mergeCell ref="ONR2:ONX2"/>
    <mergeCell ref="ONY2:OOE2"/>
    <mergeCell ref="OOF2:OOL2"/>
    <mergeCell ref="OOM2:OOS2"/>
    <mergeCell ref="OMB2:OMH2"/>
    <mergeCell ref="OMI2:OMO2"/>
    <mergeCell ref="OMP2:OMV2"/>
    <mergeCell ref="OMW2:ONC2"/>
    <mergeCell ref="OND2:ONJ2"/>
    <mergeCell ref="OKS2:OKY2"/>
    <mergeCell ref="OKZ2:OLF2"/>
    <mergeCell ref="OLG2:OLM2"/>
    <mergeCell ref="OLN2:OLT2"/>
    <mergeCell ref="OLU2:OMA2"/>
    <mergeCell ref="OJJ2:OJP2"/>
    <mergeCell ref="OJQ2:OJW2"/>
    <mergeCell ref="OJX2:OKD2"/>
    <mergeCell ref="OKE2:OKK2"/>
    <mergeCell ref="OKL2:OKR2"/>
    <mergeCell ref="OIA2:OIG2"/>
    <mergeCell ref="OIH2:OIN2"/>
    <mergeCell ref="OIO2:OIU2"/>
    <mergeCell ref="OIV2:OJB2"/>
    <mergeCell ref="OJC2:OJI2"/>
    <mergeCell ref="OGR2:OGX2"/>
    <mergeCell ref="OGY2:OHE2"/>
    <mergeCell ref="OHF2:OHL2"/>
    <mergeCell ref="OHM2:OHS2"/>
    <mergeCell ref="OHT2:OHZ2"/>
    <mergeCell ref="OFI2:OFO2"/>
    <mergeCell ref="OFP2:OFV2"/>
    <mergeCell ref="OFW2:OGC2"/>
    <mergeCell ref="OGD2:OGJ2"/>
    <mergeCell ref="OGK2:OGQ2"/>
    <mergeCell ref="ODZ2:OEF2"/>
    <mergeCell ref="OEG2:OEM2"/>
    <mergeCell ref="OEN2:OET2"/>
    <mergeCell ref="OEU2:OFA2"/>
    <mergeCell ref="OFB2:OFH2"/>
    <mergeCell ref="OCQ2:OCW2"/>
    <mergeCell ref="OCX2:ODD2"/>
    <mergeCell ref="ODE2:ODK2"/>
    <mergeCell ref="ODL2:ODR2"/>
    <mergeCell ref="ODS2:ODY2"/>
    <mergeCell ref="OBH2:OBN2"/>
    <mergeCell ref="OBO2:OBU2"/>
    <mergeCell ref="OBV2:OCB2"/>
    <mergeCell ref="OCC2:OCI2"/>
    <mergeCell ref="OCJ2:OCP2"/>
    <mergeCell ref="NZY2:OAE2"/>
    <mergeCell ref="OAF2:OAL2"/>
    <mergeCell ref="OAM2:OAS2"/>
    <mergeCell ref="OAT2:OAZ2"/>
    <mergeCell ref="OBA2:OBG2"/>
    <mergeCell ref="NYP2:NYV2"/>
    <mergeCell ref="NYW2:NZC2"/>
    <mergeCell ref="NZD2:NZJ2"/>
    <mergeCell ref="NZK2:NZQ2"/>
    <mergeCell ref="NZR2:NZX2"/>
    <mergeCell ref="NXG2:NXM2"/>
    <mergeCell ref="NXN2:NXT2"/>
    <mergeCell ref="NXU2:NYA2"/>
    <mergeCell ref="NYB2:NYH2"/>
    <mergeCell ref="NYI2:NYO2"/>
    <mergeCell ref="NVX2:NWD2"/>
    <mergeCell ref="NWE2:NWK2"/>
    <mergeCell ref="NWL2:NWR2"/>
    <mergeCell ref="NWS2:NWY2"/>
    <mergeCell ref="NWZ2:NXF2"/>
    <mergeCell ref="NUO2:NUU2"/>
    <mergeCell ref="NUV2:NVB2"/>
    <mergeCell ref="NVC2:NVI2"/>
    <mergeCell ref="NVJ2:NVP2"/>
    <mergeCell ref="NVQ2:NVW2"/>
    <mergeCell ref="NTF2:NTL2"/>
    <mergeCell ref="NTM2:NTS2"/>
    <mergeCell ref="NTT2:NTZ2"/>
    <mergeCell ref="NUA2:NUG2"/>
    <mergeCell ref="NUH2:NUN2"/>
    <mergeCell ref="NRW2:NSC2"/>
    <mergeCell ref="NSD2:NSJ2"/>
    <mergeCell ref="NSK2:NSQ2"/>
    <mergeCell ref="NSR2:NSX2"/>
    <mergeCell ref="NSY2:NTE2"/>
    <mergeCell ref="NQN2:NQT2"/>
    <mergeCell ref="NQU2:NRA2"/>
    <mergeCell ref="NRB2:NRH2"/>
    <mergeCell ref="NRI2:NRO2"/>
    <mergeCell ref="NRP2:NRV2"/>
    <mergeCell ref="NPE2:NPK2"/>
    <mergeCell ref="NPL2:NPR2"/>
    <mergeCell ref="NPS2:NPY2"/>
    <mergeCell ref="NPZ2:NQF2"/>
    <mergeCell ref="NQG2:NQM2"/>
    <mergeCell ref="NNV2:NOB2"/>
    <mergeCell ref="NOC2:NOI2"/>
    <mergeCell ref="NOJ2:NOP2"/>
    <mergeCell ref="NOQ2:NOW2"/>
    <mergeCell ref="NOX2:NPD2"/>
    <mergeCell ref="NMM2:NMS2"/>
    <mergeCell ref="NMT2:NMZ2"/>
    <mergeCell ref="NNA2:NNG2"/>
    <mergeCell ref="NNH2:NNN2"/>
    <mergeCell ref="NNO2:NNU2"/>
    <mergeCell ref="NLD2:NLJ2"/>
    <mergeCell ref="NLK2:NLQ2"/>
    <mergeCell ref="NLR2:NLX2"/>
    <mergeCell ref="NLY2:NME2"/>
    <mergeCell ref="NMF2:NML2"/>
    <mergeCell ref="NJU2:NKA2"/>
    <mergeCell ref="NKB2:NKH2"/>
    <mergeCell ref="NKI2:NKO2"/>
    <mergeCell ref="NKP2:NKV2"/>
    <mergeCell ref="NKW2:NLC2"/>
    <mergeCell ref="NIL2:NIR2"/>
    <mergeCell ref="NIS2:NIY2"/>
    <mergeCell ref="NIZ2:NJF2"/>
    <mergeCell ref="NJG2:NJM2"/>
    <mergeCell ref="NJN2:NJT2"/>
    <mergeCell ref="NHC2:NHI2"/>
    <mergeCell ref="NHJ2:NHP2"/>
    <mergeCell ref="NHQ2:NHW2"/>
    <mergeCell ref="NHX2:NID2"/>
    <mergeCell ref="NIE2:NIK2"/>
    <mergeCell ref="NFT2:NFZ2"/>
    <mergeCell ref="NGA2:NGG2"/>
    <mergeCell ref="NGH2:NGN2"/>
    <mergeCell ref="NGO2:NGU2"/>
    <mergeCell ref="NGV2:NHB2"/>
    <mergeCell ref="NEK2:NEQ2"/>
    <mergeCell ref="NER2:NEX2"/>
    <mergeCell ref="NEY2:NFE2"/>
    <mergeCell ref="NFF2:NFL2"/>
    <mergeCell ref="NFM2:NFS2"/>
    <mergeCell ref="NDB2:NDH2"/>
    <mergeCell ref="NDI2:NDO2"/>
    <mergeCell ref="NDP2:NDV2"/>
    <mergeCell ref="NDW2:NEC2"/>
    <mergeCell ref="NED2:NEJ2"/>
    <mergeCell ref="NBS2:NBY2"/>
    <mergeCell ref="NBZ2:NCF2"/>
    <mergeCell ref="NCG2:NCM2"/>
    <mergeCell ref="NCN2:NCT2"/>
    <mergeCell ref="NCU2:NDA2"/>
    <mergeCell ref="NAJ2:NAP2"/>
    <mergeCell ref="NAQ2:NAW2"/>
    <mergeCell ref="NAX2:NBD2"/>
    <mergeCell ref="NBE2:NBK2"/>
    <mergeCell ref="NBL2:NBR2"/>
    <mergeCell ref="MZA2:MZG2"/>
    <mergeCell ref="MZH2:MZN2"/>
    <mergeCell ref="MZO2:MZU2"/>
    <mergeCell ref="MZV2:NAB2"/>
    <mergeCell ref="NAC2:NAI2"/>
    <mergeCell ref="MXR2:MXX2"/>
    <mergeCell ref="MXY2:MYE2"/>
    <mergeCell ref="MYF2:MYL2"/>
    <mergeCell ref="MYM2:MYS2"/>
    <mergeCell ref="MYT2:MYZ2"/>
    <mergeCell ref="MWI2:MWO2"/>
    <mergeCell ref="MWP2:MWV2"/>
    <mergeCell ref="MWW2:MXC2"/>
    <mergeCell ref="MXD2:MXJ2"/>
    <mergeCell ref="MXK2:MXQ2"/>
    <mergeCell ref="MUZ2:MVF2"/>
    <mergeCell ref="MVG2:MVM2"/>
    <mergeCell ref="MVN2:MVT2"/>
    <mergeCell ref="MVU2:MWA2"/>
    <mergeCell ref="MWB2:MWH2"/>
    <mergeCell ref="MTQ2:MTW2"/>
    <mergeCell ref="MTX2:MUD2"/>
    <mergeCell ref="MUE2:MUK2"/>
    <mergeCell ref="MUL2:MUR2"/>
    <mergeCell ref="MUS2:MUY2"/>
    <mergeCell ref="MSH2:MSN2"/>
    <mergeCell ref="MSO2:MSU2"/>
    <mergeCell ref="MSV2:MTB2"/>
    <mergeCell ref="MTC2:MTI2"/>
    <mergeCell ref="MTJ2:MTP2"/>
    <mergeCell ref="MQY2:MRE2"/>
    <mergeCell ref="MRF2:MRL2"/>
    <mergeCell ref="MRM2:MRS2"/>
    <mergeCell ref="MRT2:MRZ2"/>
    <mergeCell ref="MSA2:MSG2"/>
    <mergeCell ref="MPP2:MPV2"/>
    <mergeCell ref="MPW2:MQC2"/>
    <mergeCell ref="MQD2:MQJ2"/>
    <mergeCell ref="MQK2:MQQ2"/>
    <mergeCell ref="MQR2:MQX2"/>
    <mergeCell ref="MOG2:MOM2"/>
    <mergeCell ref="MON2:MOT2"/>
    <mergeCell ref="MOU2:MPA2"/>
    <mergeCell ref="MPB2:MPH2"/>
    <mergeCell ref="MPI2:MPO2"/>
    <mergeCell ref="MMX2:MND2"/>
    <mergeCell ref="MNE2:MNK2"/>
    <mergeCell ref="MNL2:MNR2"/>
    <mergeCell ref="MNS2:MNY2"/>
    <mergeCell ref="MNZ2:MOF2"/>
    <mergeCell ref="MLO2:MLU2"/>
    <mergeCell ref="MLV2:MMB2"/>
    <mergeCell ref="MMC2:MMI2"/>
    <mergeCell ref="MMJ2:MMP2"/>
    <mergeCell ref="MMQ2:MMW2"/>
    <mergeCell ref="MKF2:MKL2"/>
    <mergeCell ref="MKM2:MKS2"/>
    <mergeCell ref="MKT2:MKZ2"/>
    <mergeCell ref="MLA2:MLG2"/>
    <mergeCell ref="MLH2:MLN2"/>
    <mergeCell ref="MIW2:MJC2"/>
    <mergeCell ref="MJD2:MJJ2"/>
    <mergeCell ref="MJK2:MJQ2"/>
    <mergeCell ref="MJR2:MJX2"/>
    <mergeCell ref="MJY2:MKE2"/>
    <mergeCell ref="MHN2:MHT2"/>
    <mergeCell ref="MHU2:MIA2"/>
    <mergeCell ref="MIB2:MIH2"/>
    <mergeCell ref="MII2:MIO2"/>
    <mergeCell ref="MIP2:MIV2"/>
    <mergeCell ref="MGE2:MGK2"/>
    <mergeCell ref="MGL2:MGR2"/>
    <mergeCell ref="MGS2:MGY2"/>
    <mergeCell ref="MGZ2:MHF2"/>
    <mergeCell ref="MHG2:MHM2"/>
    <mergeCell ref="MEV2:MFB2"/>
    <mergeCell ref="MFC2:MFI2"/>
    <mergeCell ref="MFJ2:MFP2"/>
    <mergeCell ref="MFQ2:MFW2"/>
    <mergeCell ref="MFX2:MGD2"/>
    <mergeCell ref="MDM2:MDS2"/>
    <mergeCell ref="MDT2:MDZ2"/>
    <mergeCell ref="MEA2:MEG2"/>
    <mergeCell ref="MEH2:MEN2"/>
    <mergeCell ref="MEO2:MEU2"/>
    <mergeCell ref="MCD2:MCJ2"/>
    <mergeCell ref="MCK2:MCQ2"/>
    <mergeCell ref="MCR2:MCX2"/>
    <mergeCell ref="MCY2:MDE2"/>
    <mergeCell ref="MDF2:MDL2"/>
    <mergeCell ref="MAU2:MBA2"/>
    <mergeCell ref="MBB2:MBH2"/>
    <mergeCell ref="MBI2:MBO2"/>
    <mergeCell ref="MBP2:MBV2"/>
    <mergeCell ref="MBW2:MCC2"/>
    <mergeCell ref="LZL2:LZR2"/>
    <mergeCell ref="LZS2:LZY2"/>
    <mergeCell ref="LZZ2:MAF2"/>
    <mergeCell ref="MAG2:MAM2"/>
    <mergeCell ref="MAN2:MAT2"/>
    <mergeCell ref="LYC2:LYI2"/>
    <mergeCell ref="LYJ2:LYP2"/>
    <mergeCell ref="LYQ2:LYW2"/>
    <mergeCell ref="LYX2:LZD2"/>
    <mergeCell ref="LZE2:LZK2"/>
    <mergeCell ref="LWT2:LWZ2"/>
    <mergeCell ref="LXA2:LXG2"/>
    <mergeCell ref="LXH2:LXN2"/>
    <mergeCell ref="LXO2:LXU2"/>
    <mergeCell ref="LXV2:LYB2"/>
    <mergeCell ref="LVK2:LVQ2"/>
    <mergeCell ref="LVR2:LVX2"/>
    <mergeCell ref="LVY2:LWE2"/>
    <mergeCell ref="LWF2:LWL2"/>
    <mergeCell ref="LWM2:LWS2"/>
    <mergeCell ref="LUB2:LUH2"/>
    <mergeCell ref="LUI2:LUO2"/>
    <mergeCell ref="LUP2:LUV2"/>
    <mergeCell ref="LUW2:LVC2"/>
    <mergeCell ref="LVD2:LVJ2"/>
    <mergeCell ref="LSS2:LSY2"/>
    <mergeCell ref="LSZ2:LTF2"/>
    <mergeCell ref="LTG2:LTM2"/>
    <mergeCell ref="LTN2:LTT2"/>
    <mergeCell ref="LTU2:LUA2"/>
    <mergeCell ref="LRJ2:LRP2"/>
    <mergeCell ref="LRQ2:LRW2"/>
    <mergeCell ref="LRX2:LSD2"/>
    <mergeCell ref="LSE2:LSK2"/>
    <mergeCell ref="LSL2:LSR2"/>
    <mergeCell ref="LQA2:LQG2"/>
    <mergeCell ref="LQH2:LQN2"/>
    <mergeCell ref="LQO2:LQU2"/>
    <mergeCell ref="LQV2:LRB2"/>
    <mergeCell ref="LRC2:LRI2"/>
    <mergeCell ref="LOR2:LOX2"/>
    <mergeCell ref="LOY2:LPE2"/>
    <mergeCell ref="LPF2:LPL2"/>
    <mergeCell ref="LPM2:LPS2"/>
    <mergeCell ref="LPT2:LPZ2"/>
    <mergeCell ref="LNI2:LNO2"/>
    <mergeCell ref="LNP2:LNV2"/>
    <mergeCell ref="LNW2:LOC2"/>
    <mergeCell ref="LOD2:LOJ2"/>
    <mergeCell ref="LOK2:LOQ2"/>
    <mergeCell ref="LLZ2:LMF2"/>
    <mergeCell ref="LMG2:LMM2"/>
    <mergeCell ref="LMN2:LMT2"/>
    <mergeCell ref="LMU2:LNA2"/>
    <mergeCell ref="LNB2:LNH2"/>
    <mergeCell ref="LKQ2:LKW2"/>
    <mergeCell ref="LKX2:LLD2"/>
    <mergeCell ref="LLE2:LLK2"/>
    <mergeCell ref="LLL2:LLR2"/>
    <mergeCell ref="LLS2:LLY2"/>
    <mergeCell ref="LJH2:LJN2"/>
    <mergeCell ref="LJO2:LJU2"/>
    <mergeCell ref="LJV2:LKB2"/>
    <mergeCell ref="LKC2:LKI2"/>
    <mergeCell ref="LKJ2:LKP2"/>
    <mergeCell ref="LHY2:LIE2"/>
    <mergeCell ref="LIF2:LIL2"/>
    <mergeCell ref="LIM2:LIS2"/>
    <mergeCell ref="LIT2:LIZ2"/>
    <mergeCell ref="LJA2:LJG2"/>
    <mergeCell ref="LGP2:LGV2"/>
    <mergeCell ref="LGW2:LHC2"/>
    <mergeCell ref="LHD2:LHJ2"/>
    <mergeCell ref="LHK2:LHQ2"/>
    <mergeCell ref="LHR2:LHX2"/>
    <mergeCell ref="LFG2:LFM2"/>
    <mergeCell ref="LFN2:LFT2"/>
    <mergeCell ref="LFU2:LGA2"/>
    <mergeCell ref="LGB2:LGH2"/>
    <mergeCell ref="LGI2:LGO2"/>
    <mergeCell ref="LDX2:LED2"/>
    <mergeCell ref="LEE2:LEK2"/>
    <mergeCell ref="LEL2:LER2"/>
    <mergeCell ref="LES2:LEY2"/>
    <mergeCell ref="LEZ2:LFF2"/>
    <mergeCell ref="LCO2:LCU2"/>
    <mergeCell ref="LCV2:LDB2"/>
    <mergeCell ref="LDC2:LDI2"/>
    <mergeCell ref="LDJ2:LDP2"/>
    <mergeCell ref="LDQ2:LDW2"/>
    <mergeCell ref="LBF2:LBL2"/>
    <mergeCell ref="LBM2:LBS2"/>
    <mergeCell ref="LBT2:LBZ2"/>
    <mergeCell ref="LCA2:LCG2"/>
    <mergeCell ref="LCH2:LCN2"/>
    <mergeCell ref="KZW2:LAC2"/>
    <mergeCell ref="LAD2:LAJ2"/>
    <mergeCell ref="LAK2:LAQ2"/>
    <mergeCell ref="LAR2:LAX2"/>
    <mergeCell ref="LAY2:LBE2"/>
    <mergeCell ref="KYN2:KYT2"/>
    <mergeCell ref="KYU2:KZA2"/>
    <mergeCell ref="KZB2:KZH2"/>
    <mergeCell ref="KZI2:KZO2"/>
    <mergeCell ref="KZP2:KZV2"/>
    <mergeCell ref="KXE2:KXK2"/>
    <mergeCell ref="KXL2:KXR2"/>
    <mergeCell ref="KXS2:KXY2"/>
    <mergeCell ref="KXZ2:KYF2"/>
    <mergeCell ref="KYG2:KYM2"/>
    <mergeCell ref="KVV2:KWB2"/>
    <mergeCell ref="KWC2:KWI2"/>
    <mergeCell ref="KWJ2:KWP2"/>
    <mergeCell ref="KWQ2:KWW2"/>
    <mergeCell ref="KWX2:KXD2"/>
    <mergeCell ref="KUM2:KUS2"/>
    <mergeCell ref="KUT2:KUZ2"/>
    <mergeCell ref="KVA2:KVG2"/>
    <mergeCell ref="KVH2:KVN2"/>
    <mergeCell ref="KVO2:KVU2"/>
    <mergeCell ref="KTD2:KTJ2"/>
    <mergeCell ref="KTK2:KTQ2"/>
    <mergeCell ref="KTR2:KTX2"/>
    <mergeCell ref="KTY2:KUE2"/>
    <mergeCell ref="KUF2:KUL2"/>
    <mergeCell ref="KRU2:KSA2"/>
    <mergeCell ref="KSB2:KSH2"/>
    <mergeCell ref="KSI2:KSO2"/>
    <mergeCell ref="KSP2:KSV2"/>
    <mergeCell ref="KSW2:KTC2"/>
    <mergeCell ref="KQL2:KQR2"/>
    <mergeCell ref="KQS2:KQY2"/>
    <mergeCell ref="KQZ2:KRF2"/>
    <mergeCell ref="KRG2:KRM2"/>
    <mergeCell ref="KRN2:KRT2"/>
    <mergeCell ref="KPC2:KPI2"/>
    <mergeCell ref="KPJ2:KPP2"/>
    <mergeCell ref="KPQ2:KPW2"/>
    <mergeCell ref="KPX2:KQD2"/>
    <mergeCell ref="KQE2:KQK2"/>
    <mergeCell ref="KNT2:KNZ2"/>
    <mergeCell ref="KOA2:KOG2"/>
    <mergeCell ref="KOH2:KON2"/>
    <mergeCell ref="KOO2:KOU2"/>
    <mergeCell ref="KOV2:KPB2"/>
    <mergeCell ref="KMK2:KMQ2"/>
    <mergeCell ref="KMR2:KMX2"/>
    <mergeCell ref="KMY2:KNE2"/>
    <mergeCell ref="KNF2:KNL2"/>
    <mergeCell ref="KNM2:KNS2"/>
    <mergeCell ref="KLB2:KLH2"/>
    <mergeCell ref="KLI2:KLO2"/>
    <mergeCell ref="KLP2:KLV2"/>
    <mergeCell ref="KLW2:KMC2"/>
    <mergeCell ref="KMD2:KMJ2"/>
    <mergeCell ref="KJS2:KJY2"/>
    <mergeCell ref="KJZ2:KKF2"/>
    <mergeCell ref="KKG2:KKM2"/>
    <mergeCell ref="KKN2:KKT2"/>
    <mergeCell ref="KKU2:KLA2"/>
    <mergeCell ref="KIJ2:KIP2"/>
    <mergeCell ref="KIQ2:KIW2"/>
    <mergeCell ref="KIX2:KJD2"/>
    <mergeCell ref="KJE2:KJK2"/>
    <mergeCell ref="KJL2:KJR2"/>
    <mergeCell ref="KHA2:KHG2"/>
    <mergeCell ref="KHH2:KHN2"/>
    <mergeCell ref="KHO2:KHU2"/>
    <mergeCell ref="KHV2:KIB2"/>
    <mergeCell ref="KIC2:KII2"/>
    <mergeCell ref="KFR2:KFX2"/>
    <mergeCell ref="KFY2:KGE2"/>
    <mergeCell ref="KGF2:KGL2"/>
    <mergeCell ref="KGM2:KGS2"/>
    <mergeCell ref="KGT2:KGZ2"/>
    <mergeCell ref="KEI2:KEO2"/>
    <mergeCell ref="KEP2:KEV2"/>
    <mergeCell ref="KEW2:KFC2"/>
    <mergeCell ref="KFD2:KFJ2"/>
    <mergeCell ref="KFK2:KFQ2"/>
    <mergeCell ref="KCZ2:KDF2"/>
    <mergeCell ref="KDG2:KDM2"/>
    <mergeCell ref="KDN2:KDT2"/>
    <mergeCell ref="KDU2:KEA2"/>
    <mergeCell ref="KEB2:KEH2"/>
    <mergeCell ref="KBQ2:KBW2"/>
    <mergeCell ref="KBX2:KCD2"/>
    <mergeCell ref="KCE2:KCK2"/>
    <mergeCell ref="KCL2:KCR2"/>
    <mergeCell ref="KCS2:KCY2"/>
    <mergeCell ref="KAH2:KAN2"/>
    <mergeCell ref="KAO2:KAU2"/>
    <mergeCell ref="KAV2:KBB2"/>
    <mergeCell ref="KBC2:KBI2"/>
    <mergeCell ref="KBJ2:KBP2"/>
    <mergeCell ref="JYY2:JZE2"/>
    <mergeCell ref="JZF2:JZL2"/>
    <mergeCell ref="JZM2:JZS2"/>
    <mergeCell ref="JZT2:JZZ2"/>
    <mergeCell ref="KAA2:KAG2"/>
    <mergeCell ref="JXP2:JXV2"/>
    <mergeCell ref="JXW2:JYC2"/>
    <mergeCell ref="JYD2:JYJ2"/>
    <mergeCell ref="JYK2:JYQ2"/>
    <mergeCell ref="JYR2:JYX2"/>
    <mergeCell ref="JWG2:JWM2"/>
    <mergeCell ref="JWN2:JWT2"/>
    <mergeCell ref="JWU2:JXA2"/>
    <mergeCell ref="JXB2:JXH2"/>
    <mergeCell ref="JXI2:JXO2"/>
    <mergeCell ref="JUX2:JVD2"/>
    <mergeCell ref="JVE2:JVK2"/>
    <mergeCell ref="JVL2:JVR2"/>
    <mergeCell ref="JVS2:JVY2"/>
    <mergeCell ref="JVZ2:JWF2"/>
    <mergeCell ref="JTO2:JTU2"/>
    <mergeCell ref="JTV2:JUB2"/>
    <mergeCell ref="JUC2:JUI2"/>
    <mergeCell ref="JUJ2:JUP2"/>
    <mergeCell ref="JUQ2:JUW2"/>
    <mergeCell ref="JSF2:JSL2"/>
    <mergeCell ref="JSM2:JSS2"/>
    <mergeCell ref="JST2:JSZ2"/>
    <mergeCell ref="JTA2:JTG2"/>
    <mergeCell ref="JTH2:JTN2"/>
    <mergeCell ref="JQW2:JRC2"/>
    <mergeCell ref="JRD2:JRJ2"/>
    <mergeCell ref="JRK2:JRQ2"/>
    <mergeCell ref="JRR2:JRX2"/>
    <mergeCell ref="JRY2:JSE2"/>
    <mergeCell ref="JPN2:JPT2"/>
    <mergeCell ref="JPU2:JQA2"/>
    <mergeCell ref="JQB2:JQH2"/>
    <mergeCell ref="JQI2:JQO2"/>
    <mergeCell ref="JQP2:JQV2"/>
    <mergeCell ref="JOE2:JOK2"/>
    <mergeCell ref="JOL2:JOR2"/>
    <mergeCell ref="JOS2:JOY2"/>
    <mergeCell ref="JOZ2:JPF2"/>
    <mergeCell ref="JPG2:JPM2"/>
    <mergeCell ref="JMV2:JNB2"/>
    <mergeCell ref="JNC2:JNI2"/>
    <mergeCell ref="JNJ2:JNP2"/>
    <mergeCell ref="JNQ2:JNW2"/>
    <mergeCell ref="JNX2:JOD2"/>
    <mergeCell ref="JLM2:JLS2"/>
    <mergeCell ref="JLT2:JLZ2"/>
    <mergeCell ref="JMA2:JMG2"/>
    <mergeCell ref="JMH2:JMN2"/>
    <mergeCell ref="JMO2:JMU2"/>
    <mergeCell ref="JKD2:JKJ2"/>
    <mergeCell ref="JKK2:JKQ2"/>
    <mergeCell ref="JKR2:JKX2"/>
    <mergeCell ref="JKY2:JLE2"/>
    <mergeCell ref="JLF2:JLL2"/>
    <mergeCell ref="JIU2:JJA2"/>
    <mergeCell ref="JJB2:JJH2"/>
    <mergeCell ref="JJI2:JJO2"/>
    <mergeCell ref="JJP2:JJV2"/>
    <mergeCell ref="JJW2:JKC2"/>
    <mergeCell ref="JHL2:JHR2"/>
    <mergeCell ref="JHS2:JHY2"/>
    <mergeCell ref="JHZ2:JIF2"/>
    <mergeCell ref="JIG2:JIM2"/>
    <mergeCell ref="JIN2:JIT2"/>
    <mergeCell ref="JGC2:JGI2"/>
    <mergeCell ref="JGJ2:JGP2"/>
    <mergeCell ref="JGQ2:JGW2"/>
    <mergeCell ref="JGX2:JHD2"/>
    <mergeCell ref="JHE2:JHK2"/>
    <mergeCell ref="JET2:JEZ2"/>
    <mergeCell ref="JFA2:JFG2"/>
    <mergeCell ref="JFH2:JFN2"/>
    <mergeCell ref="JFO2:JFU2"/>
    <mergeCell ref="JFV2:JGB2"/>
    <mergeCell ref="JDK2:JDQ2"/>
    <mergeCell ref="JDR2:JDX2"/>
    <mergeCell ref="JDY2:JEE2"/>
    <mergeCell ref="JEF2:JEL2"/>
    <mergeCell ref="JEM2:JES2"/>
    <mergeCell ref="JCB2:JCH2"/>
    <mergeCell ref="JCI2:JCO2"/>
    <mergeCell ref="JCP2:JCV2"/>
    <mergeCell ref="JCW2:JDC2"/>
    <mergeCell ref="JDD2:JDJ2"/>
    <mergeCell ref="JAS2:JAY2"/>
    <mergeCell ref="JAZ2:JBF2"/>
    <mergeCell ref="JBG2:JBM2"/>
    <mergeCell ref="JBN2:JBT2"/>
    <mergeCell ref="JBU2:JCA2"/>
    <mergeCell ref="IZJ2:IZP2"/>
    <mergeCell ref="IZQ2:IZW2"/>
    <mergeCell ref="IZX2:JAD2"/>
    <mergeCell ref="JAE2:JAK2"/>
    <mergeCell ref="JAL2:JAR2"/>
    <mergeCell ref="IYA2:IYG2"/>
    <mergeCell ref="IYH2:IYN2"/>
    <mergeCell ref="IYO2:IYU2"/>
    <mergeCell ref="IYV2:IZB2"/>
    <mergeCell ref="IZC2:IZI2"/>
    <mergeCell ref="IWR2:IWX2"/>
    <mergeCell ref="IWY2:IXE2"/>
    <mergeCell ref="IXF2:IXL2"/>
    <mergeCell ref="IXM2:IXS2"/>
    <mergeCell ref="IXT2:IXZ2"/>
    <mergeCell ref="IVI2:IVO2"/>
    <mergeCell ref="IVP2:IVV2"/>
    <mergeCell ref="IVW2:IWC2"/>
    <mergeCell ref="IWD2:IWJ2"/>
    <mergeCell ref="IWK2:IWQ2"/>
    <mergeCell ref="ITZ2:IUF2"/>
    <mergeCell ref="IUG2:IUM2"/>
    <mergeCell ref="IUN2:IUT2"/>
    <mergeCell ref="IUU2:IVA2"/>
    <mergeCell ref="IVB2:IVH2"/>
    <mergeCell ref="ISQ2:ISW2"/>
    <mergeCell ref="ISX2:ITD2"/>
    <mergeCell ref="ITE2:ITK2"/>
    <mergeCell ref="ITL2:ITR2"/>
    <mergeCell ref="ITS2:ITY2"/>
    <mergeCell ref="IRH2:IRN2"/>
    <mergeCell ref="IRO2:IRU2"/>
    <mergeCell ref="IRV2:ISB2"/>
    <mergeCell ref="ISC2:ISI2"/>
    <mergeCell ref="ISJ2:ISP2"/>
    <mergeCell ref="IPY2:IQE2"/>
    <mergeCell ref="IQF2:IQL2"/>
    <mergeCell ref="IQM2:IQS2"/>
    <mergeCell ref="IQT2:IQZ2"/>
    <mergeCell ref="IRA2:IRG2"/>
    <mergeCell ref="IOP2:IOV2"/>
    <mergeCell ref="IOW2:IPC2"/>
    <mergeCell ref="IPD2:IPJ2"/>
    <mergeCell ref="IPK2:IPQ2"/>
    <mergeCell ref="IPR2:IPX2"/>
    <mergeCell ref="ING2:INM2"/>
    <mergeCell ref="INN2:INT2"/>
    <mergeCell ref="INU2:IOA2"/>
    <mergeCell ref="IOB2:IOH2"/>
    <mergeCell ref="IOI2:IOO2"/>
    <mergeCell ref="ILX2:IMD2"/>
    <mergeCell ref="IME2:IMK2"/>
    <mergeCell ref="IML2:IMR2"/>
    <mergeCell ref="IMS2:IMY2"/>
    <mergeCell ref="IMZ2:INF2"/>
    <mergeCell ref="IKO2:IKU2"/>
    <mergeCell ref="IKV2:ILB2"/>
    <mergeCell ref="ILC2:ILI2"/>
    <mergeCell ref="ILJ2:ILP2"/>
    <mergeCell ref="ILQ2:ILW2"/>
    <mergeCell ref="IJF2:IJL2"/>
    <mergeCell ref="IJM2:IJS2"/>
    <mergeCell ref="IJT2:IJZ2"/>
    <mergeCell ref="IKA2:IKG2"/>
    <mergeCell ref="IKH2:IKN2"/>
    <mergeCell ref="IHW2:IIC2"/>
    <mergeCell ref="IID2:IIJ2"/>
    <mergeCell ref="IIK2:IIQ2"/>
    <mergeCell ref="IIR2:IIX2"/>
    <mergeCell ref="IIY2:IJE2"/>
    <mergeCell ref="IGN2:IGT2"/>
    <mergeCell ref="IGU2:IHA2"/>
    <mergeCell ref="IHB2:IHH2"/>
    <mergeCell ref="IHI2:IHO2"/>
    <mergeCell ref="IHP2:IHV2"/>
    <mergeCell ref="IFE2:IFK2"/>
    <mergeCell ref="IFL2:IFR2"/>
    <mergeCell ref="IFS2:IFY2"/>
    <mergeCell ref="IFZ2:IGF2"/>
    <mergeCell ref="IGG2:IGM2"/>
    <mergeCell ref="IDV2:IEB2"/>
    <mergeCell ref="IEC2:IEI2"/>
    <mergeCell ref="IEJ2:IEP2"/>
    <mergeCell ref="IEQ2:IEW2"/>
    <mergeCell ref="IEX2:IFD2"/>
    <mergeCell ref="ICM2:ICS2"/>
    <mergeCell ref="ICT2:ICZ2"/>
    <mergeCell ref="IDA2:IDG2"/>
    <mergeCell ref="IDH2:IDN2"/>
    <mergeCell ref="IDO2:IDU2"/>
    <mergeCell ref="IBD2:IBJ2"/>
    <mergeCell ref="IBK2:IBQ2"/>
    <mergeCell ref="IBR2:IBX2"/>
    <mergeCell ref="IBY2:ICE2"/>
    <mergeCell ref="ICF2:ICL2"/>
    <mergeCell ref="HZU2:IAA2"/>
    <mergeCell ref="IAB2:IAH2"/>
    <mergeCell ref="IAI2:IAO2"/>
    <mergeCell ref="IAP2:IAV2"/>
    <mergeCell ref="IAW2:IBC2"/>
    <mergeCell ref="HYL2:HYR2"/>
    <mergeCell ref="HYS2:HYY2"/>
    <mergeCell ref="HYZ2:HZF2"/>
    <mergeCell ref="HZG2:HZM2"/>
    <mergeCell ref="HZN2:HZT2"/>
    <mergeCell ref="HXC2:HXI2"/>
    <mergeCell ref="HXJ2:HXP2"/>
    <mergeCell ref="HXQ2:HXW2"/>
    <mergeCell ref="HXX2:HYD2"/>
    <mergeCell ref="HYE2:HYK2"/>
    <mergeCell ref="HVT2:HVZ2"/>
    <mergeCell ref="HWA2:HWG2"/>
    <mergeCell ref="HWH2:HWN2"/>
    <mergeCell ref="HWO2:HWU2"/>
    <mergeCell ref="HWV2:HXB2"/>
    <mergeCell ref="HUK2:HUQ2"/>
    <mergeCell ref="HUR2:HUX2"/>
    <mergeCell ref="HUY2:HVE2"/>
    <mergeCell ref="HVF2:HVL2"/>
    <mergeCell ref="HVM2:HVS2"/>
    <mergeCell ref="HTB2:HTH2"/>
    <mergeCell ref="HTI2:HTO2"/>
    <mergeCell ref="HTP2:HTV2"/>
    <mergeCell ref="HTW2:HUC2"/>
    <mergeCell ref="HUD2:HUJ2"/>
    <mergeCell ref="HRS2:HRY2"/>
    <mergeCell ref="HRZ2:HSF2"/>
    <mergeCell ref="HSG2:HSM2"/>
    <mergeCell ref="HSN2:HST2"/>
    <mergeCell ref="HSU2:HTA2"/>
    <mergeCell ref="HQJ2:HQP2"/>
    <mergeCell ref="HQQ2:HQW2"/>
    <mergeCell ref="HQX2:HRD2"/>
    <mergeCell ref="HRE2:HRK2"/>
    <mergeCell ref="HRL2:HRR2"/>
    <mergeCell ref="HPA2:HPG2"/>
    <mergeCell ref="HPH2:HPN2"/>
    <mergeCell ref="HPO2:HPU2"/>
    <mergeCell ref="HPV2:HQB2"/>
    <mergeCell ref="HQC2:HQI2"/>
    <mergeCell ref="HNR2:HNX2"/>
    <mergeCell ref="HNY2:HOE2"/>
    <mergeCell ref="HOF2:HOL2"/>
    <mergeCell ref="HOM2:HOS2"/>
    <mergeCell ref="HOT2:HOZ2"/>
    <mergeCell ref="HMI2:HMO2"/>
    <mergeCell ref="HMP2:HMV2"/>
    <mergeCell ref="HMW2:HNC2"/>
    <mergeCell ref="HND2:HNJ2"/>
    <mergeCell ref="HNK2:HNQ2"/>
    <mergeCell ref="HKZ2:HLF2"/>
    <mergeCell ref="HLG2:HLM2"/>
    <mergeCell ref="HLN2:HLT2"/>
    <mergeCell ref="HLU2:HMA2"/>
    <mergeCell ref="HMB2:HMH2"/>
    <mergeCell ref="HJQ2:HJW2"/>
    <mergeCell ref="HJX2:HKD2"/>
    <mergeCell ref="HKE2:HKK2"/>
    <mergeCell ref="HKL2:HKR2"/>
    <mergeCell ref="HKS2:HKY2"/>
    <mergeCell ref="HIH2:HIN2"/>
    <mergeCell ref="HIO2:HIU2"/>
    <mergeCell ref="HIV2:HJB2"/>
    <mergeCell ref="HJC2:HJI2"/>
    <mergeCell ref="HJJ2:HJP2"/>
    <mergeCell ref="HGY2:HHE2"/>
    <mergeCell ref="HHF2:HHL2"/>
    <mergeCell ref="HHM2:HHS2"/>
    <mergeCell ref="HHT2:HHZ2"/>
    <mergeCell ref="HIA2:HIG2"/>
    <mergeCell ref="HFP2:HFV2"/>
    <mergeCell ref="HFW2:HGC2"/>
    <mergeCell ref="HGD2:HGJ2"/>
    <mergeCell ref="HGK2:HGQ2"/>
    <mergeCell ref="HGR2:HGX2"/>
    <mergeCell ref="HEG2:HEM2"/>
    <mergeCell ref="HEN2:HET2"/>
    <mergeCell ref="HEU2:HFA2"/>
    <mergeCell ref="HFB2:HFH2"/>
    <mergeCell ref="HFI2:HFO2"/>
    <mergeCell ref="HCX2:HDD2"/>
    <mergeCell ref="HDE2:HDK2"/>
    <mergeCell ref="HDL2:HDR2"/>
    <mergeCell ref="HDS2:HDY2"/>
    <mergeCell ref="HDZ2:HEF2"/>
    <mergeCell ref="HBO2:HBU2"/>
    <mergeCell ref="HBV2:HCB2"/>
    <mergeCell ref="HCC2:HCI2"/>
    <mergeCell ref="HCJ2:HCP2"/>
    <mergeCell ref="HCQ2:HCW2"/>
    <mergeCell ref="HAF2:HAL2"/>
    <mergeCell ref="HAM2:HAS2"/>
    <mergeCell ref="HAT2:HAZ2"/>
    <mergeCell ref="HBA2:HBG2"/>
    <mergeCell ref="HBH2:HBN2"/>
    <mergeCell ref="GYW2:GZC2"/>
    <mergeCell ref="GZD2:GZJ2"/>
    <mergeCell ref="GZK2:GZQ2"/>
    <mergeCell ref="GZR2:GZX2"/>
    <mergeCell ref="GZY2:HAE2"/>
    <mergeCell ref="GXN2:GXT2"/>
    <mergeCell ref="GXU2:GYA2"/>
    <mergeCell ref="GYB2:GYH2"/>
    <mergeCell ref="GYI2:GYO2"/>
    <mergeCell ref="GYP2:GYV2"/>
    <mergeCell ref="GWE2:GWK2"/>
    <mergeCell ref="GWL2:GWR2"/>
    <mergeCell ref="GWS2:GWY2"/>
    <mergeCell ref="GWZ2:GXF2"/>
    <mergeCell ref="GXG2:GXM2"/>
    <mergeCell ref="GUV2:GVB2"/>
    <mergeCell ref="GVC2:GVI2"/>
    <mergeCell ref="GVJ2:GVP2"/>
    <mergeCell ref="GVQ2:GVW2"/>
    <mergeCell ref="GVX2:GWD2"/>
    <mergeCell ref="GTM2:GTS2"/>
    <mergeCell ref="GTT2:GTZ2"/>
    <mergeCell ref="GUA2:GUG2"/>
    <mergeCell ref="GUH2:GUN2"/>
    <mergeCell ref="GUO2:GUU2"/>
    <mergeCell ref="GSD2:GSJ2"/>
    <mergeCell ref="GSK2:GSQ2"/>
    <mergeCell ref="GSR2:GSX2"/>
    <mergeCell ref="GSY2:GTE2"/>
    <mergeCell ref="GTF2:GTL2"/>
    <mergeCell ref="GQU2:GRA2"/>
    <mergeCell ref="GRB2:GRH2"/>
    <mergeCell ref="GRI2:GRO2"/>
    <mergeCell ref="GRP2:GRV2"/>
    <mergeCell ref="GRW2:GSC2"/>
    <mergeCell ref="GPL2:GPR2"/>
    <mergeCell ref="GPS2:GPY2"/>
    <mergeCell ref="GPZ2:GQF2"/>
    <mergeCell ref="GQG2:GQM2"/>
    <mergeCell ref="GQN2:GQT2"/>
    <mergeCell ref="GOC2:GOI2"/>
    <mergeCell ref="GOJ2:GOP2"/>
    <mergeCell ref="GOQ2:GOW2"/>
    <mergeCell ref="GOX2:GPD2"/>
    <mergeCell ref="GPE2:GPK2"/>
    <mergeCell ref="GMT2:GMZ2"/>
    <mergeCell ref="GNA2:GNG2"/>
    <mergeCell ref="GNH2:GNN2"/>
    <mergeCell ref="GNO2:GNU2"/>
    <mergeCell ref="GNV2:GOB2"/>
    <mergeCell ref="GLK2:GLQ2"/>
    <mergeCell ref="GLR2:GLX2"/>
    <mergeCell ref="GLY2:GME2"/>
    <mergeCell ref="GMF2:GML2"/>
    <mergeCell ref="GMM2:GMS2"/>
    <mergeCell ref="GKB2:GKH2"/>
    <mergeCell ref="GKI2:GKO2"/>
    <mergeCell ref="GKP2:GKV2"/>
    <mergeCell ref="GKW2:GLC2"/>
    <mergeCell ref="GLD2:GLJ2"/>
    <mergeCell ref="GIS2:GIY2"/>
    <mergeCell ref="GIZ2:GJF2"/>
    <mergeCell ref="GJG2:GJM2"/>
    <mergeCell ref="GJN2:GJT2"/>
    <mergeCell ref="GJU2:GKA2"/>
    <mergeCell ref="GHJ2:GHP2"/>
    <mergeCell ref="GHQ2:GHW2"/>
    <mergeCell ref="GHX2:GID2"/>
    <mergeCell ref="GIE2:GIK2"/>
    <mergeCell ref="GIL2:GIR2"/>
    <mergeCell ref="GGA2:GGG2"/>
    <mergeCell ref="GGH2:GGN2"/>
    <mergeCell ref="GGO2:GGU2"/>
    <mergeCell ref="GGV2:GHB2"/>
    <mergeCell ref="GHC2:GHI2"/>
    <mergeCell ref="GER2:GEX2"/>
    <mergeCell ref="GEY2:GFE2"/>
    <mergeCell ref="GFF2:GFL2"/>
    <mergeCell ref="GFM2:GFS2"/>
    <mergeCell ref="GFT2:GFZ2"/>
    <mergeCell ref="GDI2:GDO2"/>
    <mergeCell ref="GDP2:GDV2"/>
    <mergeCell ref="GDW2:GEC2"/>
    <mergeCell ref="GED2:GEJ2"/>
    <mergeCell ref="GEK2:GEQ2"/>
    <mergeCell ref="GBZ2:GCF2"/>
    <mergeCell ref="GCG2:GCM2"/>
    <mergeCell ref="GCN2:GCT2"/>
    <mergeCell ref="GCU2:GDA2"/>
    <mergeCell ref="GDB2:GDH2"/>
    <mergeCell ref="GAQ2:GAW2"/>
    <mergeCell ref="GAX2:GBD2"/>
    <mergeCell ref="GBE2:GBK2"/>
    <mergeCell ref="GBL2:GBR2"/>
    <mergeCell ref="GBS2:GBY2"/>
    <mergeCell ref="FZH2:FZN2"/>
    <mergeCell ref="FZO2:FZU2"/>
    <mergeCell ref="FZV2:GAB2"/>
    <mergeCell ref="GAC2:GAI2"/>
    <mergeCell ref="GAJ2:GAP2"/>
    <mergeCell ref="FXY2:FYE2"/>
    <mergeCell ref="FYF2:FYL2"/>
    <mergeCell ref="FYM2:FYS2"/>
    <mergeCell ref="FYT2:FYZ2"/>
    <mergeCell ref="FZA2:FZG2"/>
    <mergeCell ref="FWP2:FWV2"/>
    <mergeCell ref="FWW2:FXC2"/>
    <mergeCell ref="FXD2:FXJ2"/>
    <mergeCell ref="FXK2:FXQ2"/>
    <mergeCell ref="FXR2:FXX2"/>
    <mergeCell ref="FVG2:FVM2"/>
    <mergeCell ref="FVN2:FVT2"/>
    <mergeCell ref="FVU2:FWA2"/>
    <mergeCell ref="FWB2:FWH2"/>
    <mergeCell ref="FWI2:FWO2"/>
    <mergeCell ref="FTX2:FUD2"/>
    <mergeCell ref="FUE2:FUK2"/>
    <mergeCell ref="FUL2:FUR2"/>
    <mergeCell ref="FUS2:FUY2"/>
    <mergeCell ref="FUZ2:FVF2"/>
    <mergeCell ref="FSO2:FSU2"/>
    <mergeCell ref="FSV2:FTB2"/>
    <mergeCell ref="FTC2:FTI2"/>
    <mergeCell ref="FTJ2:FTP2"/>
    <mergeCell ref="FTQ2:FTW2"/>
    <mergeCell ref="FRF2:FRL2"/>
    <mergeCell ref="FRM2:FRS2"/>
    <mergeCell ref="FRT2:FRZ2"/>
    <mergeCell ref="FSA2:FSG2"/>
    <mergeCell ref="FSH2:FSN2"/>
    <mergeCell ref="FPW2:FQC2"/>
    <mergeCell ref="FQD2:FQJ2"/>
    <mergeCell ref="FQK2:FQQ2"/>
    <mergeCell ref="FQR2:FQX2"/>
    <mergeCell ref="FQY2:FRE2"/>
    <mergeCell ref="FON2:FOT2"/>
    <mergeCell ref="FOU2:FPA2"/>
    <mergeCell ref="FPB2:FPH2"/>
    <mergeCell ref="FPI2:FPO2"/>
    <mergeCell ref="FPP2:FPV2"/>
    <mergeCell ref="FNE2:FNK2"/>
    <mergeCell ref="FNL2:FNR2"/>
    <mergeCell ref="FNS2:FNY2"/>
    <mergeCell ref="FNZ2:FOF2"/>
    <mergeCell ref="FOG2:FOM2"/>
    <mergeCell ref="FLV2:FMB2"/>
    <mergeCell ref="FMC2:FMI2"/>
    <mergeCell ref="FMJ2:FMP2"/>
    <mergeCell ref="FMQ2:FMW2"/>
    <mergeCell ref="FMX2:FND2"/>
    <mergeCell ref="FKM2:FKS2"/>
    <mergeCell ref="FKT2:FKZ2"/>
    <mergeCell ref="FLA2:FLG2"/>
    <mergeCell ref="FLH2:FLN2"/>
    <mergeCell ref="FLO2:FLU2"/>
    <mergeCell ref="FJD2:FJJ2"/>
    <mergeCell ref="FJK2:FJQ2"/>
    <mergeCell ref="FJR2:FJX2"/>
    <mergeCell ref="FJY2:FKE2"/>
    <mergeCell ref="FKF2:FKL2"/>
    <mergeCell ref="FHU2:FIA2"/>
    <mergeCell ref="FIB2:FIH2"/>
    <mergeCell ref="FII2:FIO2"/>
    <mergeCell ref="FIP2:FIV2"/>
    <mergeCell ref="FIW2:FJC2"/>
    <mergeCell ref="FGL2:FGR2"/>
    <mergeCell ref="FGS2:FGY2"/>
    <mergeCell ref="FGZ2:FHF2"/>
    <mergeCell ref="FHG2:FHM2"/>
    <mergeCell ref="FHN2:FHT2"/>
    <mergeCell ref="FFC2:FFI2"/>
    <mergeCell ref="FFJ2:FFP2"/>
    <mergeCell ref="FFQ2:FFW2"/>
    <mergeCell ref="FFX2:FGD2"/>
    <mergeCell ref="FGE2:FGK2"/>
    <mergeCell ref="FDT2:FDZ2"/>
    <mergeCell ref="FEA2:FEG2"/>
    <mergeCell ref="FEH2:FEN2"/>
    <mergeCell ref="FEO2:FEU2"/>
    <mergeCell ref="FEV2:FFB2"/>
    <mergeCell ref="FCK2:FCQ2"/>
    <mergeCell ref="FCR2:FCX2"/>
    <mergeCell ref="FCY2:FDE2"/>
    <mergeCell ref="FDF2:FDL2"/>
    <mergeCell ref="FDM2:FDS2"/>
    <mergeCell ref="FBB2:FBH2"/>
    <mergeCell ref="FBI2:FBO2"/>
    <mergeCell ref="FBP2:FBV2"/>
    <mergeCell ref="FBW2:FCC2"/>
    <mergeCell ref="FCD2:FCJ2"/>
    <mergeCell ref="EZS2:EZY2"/>
    <mergeCell ref="EZZ2:FAF2"/>
    <mergeCell ref="FAG2:FAM2"/>
    <mergeCell ref="FAN2:FAT2"/>
    <mergeCell ref="FAU2:FBA2"/>
    <mergeCell ref="EYJ2:EYP2"/>
    <mergeCell ref="EYQ2:EYW2"/>
    <mergeCell ref="EYX2:EZD2"/>
    <mergeCell ref="EZE2:EZK2"/>
    <mergeCell ref="EZL2:EZR2"/>
    <mergeCell ref="EXA2:EXG2"/>
    <mergeCell ref="EXH2:EXN2"/>
    <mergeCell ref="EXO2:EXU2"/>
    <mergeCell ref="EXV2:EYB2"/>
    <mergeCell ref="EYC2:EYI2"/>
    <mergeCell ref="EVR2:EVX2"/>
    <mergeCell ref="EVY2:EWE2"/>
    <mergeCell ref="EWF2:EWL2"/>
    <mergeCell ref="EWM2:EWS2"/>
    <mergeCell ref="EWT2:EWZ2"/>
    <mergeCell ref="EUI2:EUO2"/>
    <mergeCell ref="EUP2:EUV2"/>
    <mergeCell ref="EUW2:EVC2"/>
    <mergeCell ref="EVD2:EVJ2"/>
    <mergeCell ref="EVK2:EVQ2"/>
    <mergeCell ref="ESZ2:ETF2"/>
    <mergeCell ref="ETG2:ETM2"/>
    <mergeCell ref="ETN2:ETT2"/>
    <mergeCell ref="ETU2:EUA2"/>
    <mergeCell ref="EUB2:EUH2"/>
    <mergeCell ref="ERQ2:ERW2"/>
    <mergeCell ref="ERX2:ESD2"/>
    <mergeCell ref="ESE2:ESK2"/>
    <mergeCell ref="ESL2:ESR2"/>
    <mergeCell ref="ESS2:ESY2"/>
    <mergeCell ref="EQH2:EQN2"/>
    <mergeCell ref="EQO2:EQU2"/>
    <mergeCell ref="EQV2:ERB2"/>
    <mergeCell ref="ERC2:ERI2"/>
    <mergeCell ref="ERJ2:ERP2"/>
    <mergeCell ref="EOY2:EPE2"/>
    <mergeCell ref="EPF2:EPL2"/>
    <mergeCell ref="EPM2:EPS2"/>
    <mergeCell ref="EPT2:EPZ2"/>
    <mergeCell ref="EQA2:EQG2"/>
    <mergeCell ref="ENP2:ENV2"/>
    <mergeCell ref="ENW2:EOC2"/>
    <mergeCell ref="EOD2:EOJ2"/>
    <mergeCell ref="EOK2:EOQ2"/>
    <mergeCell ref="EOR2:EOX2"/>
    <mergeCell ref="EMG2:EMM2"/>
    <mergeCell ref="EMN2:EMT2"/>
    <mergeCell ref="EMU2:ENA2"/>
    <mergeCell ref="ENB2:ENH2"/>
    <mergeCell ref="ENI2:ENO2"/>
    <mergeCell ref="EKX2:ELD2"/>
    <mergeCell ref="ELE2:ELK2"/>
    <mergeCell ref="ELL2:ELR2"/>
    <mergeCell ref="ELS2:ELY2"/>
    <mergeCell ref="ELZ2:EMF2"/>
    <mergeCell ref="EJO2:EJU2"/>
    <mergeCell ref="EJV2:EKB2"/>
    <mergeCell ref="EKC2:EKI2"/>
    <mergeCell ref="EKJ2:EKP2"/>
    <mergeCell ref="EKQ2:EKW2"/>
    <mergeCell ref="EIF2:EIL2"/>
    <mergeCell ref="EIM2:EIS2"/>
    <mergeCell ref="EIT2:EIZ2"/>
    <mergeCell ref="EJA2:EJG2"/>
    <mergeCell ref="EJH2:EJN2"/>
    <mergeCell ref="EGW2:EHC2"/>
    <mergeCell ref="EHD2:EHJ2"/>
    <mergeCell ref="EHK2:EHQ2"/>
    <mergeCell ref="EHR2:EHX2"/>
    <mergeCell ref="EHY2:EIE2"/>
    <mergeCell ref="EFN2:EFT2"/>
    <mergeCell ref="EFU2:EGA2"/>
    <mergeCell ref="EGB2:EGH2"/>
    <mergeCell ref="EGI2:EGO2"/>
    <mergeCell ref="EGP2:EGV2"/>
    <mergeCell ref="EEE2:EEK2"/>
    <mergeCell ref="EEL2:EER2"/>
    <mergeCell ref="EES2:EEY2"/>
    <mergeCell ref="EEZ2:EFF2"/>
    <mergeCell ref="EFG2:EFM2"/>
    <mergeCell ref="ECV2:EDB2"/>
    <mergeCell ref="EDC2:EDI2"/>
    <mergeCell ref="EDJ2:EDP2"/>
    <mergeCell ref="EDQ2:EDW2"/>
    <mergeCell ref="EDX2:EED2"/>
    <mergeCell ref="EBM2:EBS2"/>
    <mergeCell ref="EBT2:EBZ2"/>
    <mergeCell ref="ECA2:ECG2"/>
    <mergeCell ref="ECH2:ECN2"/>
    <mergeCell ref="ECO2:ECU2"/>
    <mergeCell ref="EAD2:EAJ2"/>
    <mergeCell ref="EAK2:EAQ2"/>
    <mergeCell ref="EAR2:EAX2"/>
    <mergeCell ref="EAY2:EBE2"/>
    <mergeCell ref="EBF2:EBL2"/>
    <mergeCell ref="DYU2:DZA2"/>
    <mergeCell ref="DZB2:DZH2"/>
    <mergeCell ref="DZI2:DZO2"/>
    <mergeCell ref="DZP2:DZV2"/>
    <mergeCell ref="DZW2:EAC2"/>
    <mergeCell ref="DXL2:DXR2"/>
    <mergeCell ref="DXS2:DXY2"/>
    <mergeCell ref="DXZ2:DYF2"/>
    <mergeCell ref="DYG2:DYM2"/>
    <mergeCell ref="DYN2:DYT2"/>
    <mergeCell ref="DWC2:DWI2"/>
    <mergeCell ref="DWJ2:DWP2"/>
    <mergeCell ref="DWQ2:DWW2"/>
    <mergeCell ref="DWX2:DXD2"/>
    <mergeCell ref="DXE2:DXK2"/>
    <mergeCell ref="DUT2:DUZ2"/>
    <mergeCell ref="DVA2:DVG2"/>
    <mergeCell ref="DVH2:DVN2"/>
    <mergeCell ref="DVO2:DVU2"/>
    <mergeCell ref="DVV2:DWB2"/>
    <mergeCell ref="DTK2:DTQ2"/>
    <mergeCell ref="DTR2:DTX2"/>
    <mergeCell ref="DTY2:DUE2"/>
    <mergeCell ref="DUF2:DUL2"/>
    <mergeCell ref="DUM2:DUS2"/>
    <mergeCell ref="DSB2:DSH2"/>
    <mergeCell ref="DSI2:DSO2"/>
    <mergeCell ref="DSP2:DSV2"/>
    <mergeCell ref="DSW2:DTC2"/>
    <mergeCell ref="DTD2:DTJ2"/>
    <mergeCell ref="DQS2:DQY2"/>
    <mergeCell ref="DQZ2:DRF2"/>
    <mergeCell ref="DRG2:DRM2"/>
    <mergeCell ref="DRN2:DRT2"/>
    <mergeCell ref="DRU2:DSA2"/>
    <mergeCell ref="DPJ2:DPP2"/>
    <mergeCell ref="DPQ2:DPW2"/>
    <mergeCell ref="DPX2:DQD2"/>
    <mergeCell ref="DQE2:DQK2"/>
    <mergeCell ref="DQL2:DQR2"/>
    <mergeCell ref="DOA2:DOG2"/>
    <mergeCell ref="DOH2:DON2"/>
    <mergeCell ref="DOO2:DOU2"/>
    <mergeCell ref="DOV2:DPB2"/>
    <mergeCell ref="DPC2:DPI2"/>
    <mergeCell ref="DMR2:DMX2"/>
    <mergeCell ref="DMY2:DNE2"/>
    <mergeCell ref="DNF2:DNL2"/>
    <mergeCell ref="DNM2:DNS2"/>
    <mergeCell ref="DNT2:DNZ2"/>
    <mergeCell ref="DLI2:DLO2"/>
    <mergeCell ref="DLP2:DLV2"/>
    <mergeCell ref="DLW2:DMC2"/>
    <mergeCell ref="DMD2:DMJ2"/>
    <mergeCell ref="DMK2:DMQ2"/>
    <mergeCell ref="DJZ2:DKF2"/>
    <mergeCell ref="DKG2:DKM2"/>
    <mergeCell ref="DKN2:DKT2"/>
    <mergeCell ref="DKU2:DLA2"/>
    <mergeCell ref="DLB2:DLH2"/>
    <mergeCell ref="DIQ2:DIW2"/>
    <mergeCell ref="DIX2:DJD2"/>
    <mergeCell ref="DJE2:DJK2"/>
    <mergeCell ref="DJL2:DJR2"/>
    <mergeCell ref="DJS2:DJY2"/>
    <mergeCell ref="DHH2:DHN2"/>
    <mergeCell ref="DHO2:DHU2"/>
    <mergeCell ref="DHV2:DIB2"/>
    <mergeCell ref="DIC2:DII2"/>
    <mergeCell ref="DIJ2:DIP2"/>
    <mergeCell ref="DFY2:DGE2"/>
    <mergeCell ref="DGF2:DGL2"/>
    <mergeCell ref="DGM2:DGS2"/>
    <mergeCell ref="DGT2:DGZ2"/>
    <mergeCell ref="DHA2:DHG2"/>
    <mergeCell ref="DEP2:DEV2"/>
    <mergeCell ref="DEW2:DFC2"/>
    <mergeCell ref="DFD2:DFJ2"/>
    <mergeCell ref="DFK2:DFQ2"/>
    <mergeCell ref="DFR2:DFX2"/>
    <mergeCell ref="DDG2:DDM2"/>
    <mergeCell ref="DDN2:DDT2"/>
    <mergeCell ref="DDU2:DEA2"/>
    <mergeCell ref="DEB2:DEH2"/>
    <mergeCell ref="DEI2:DEO2"/>
    <mergeCell ref="DBX2:DCD2"/>
    <mergeCell ref="DCE2:DCK2"/>
    <mergeCell ref="DCL2:DCR2"/>
    <mergeCell ref="DCS2:DCY2"/>
    <mergeCell ref="DCZ2:DDF2"/>
    <mergeCell ref="DAO2:DAU2"/>
    <mergeCell ref="DAV2:DBB2"/>
    <mergeCell ref="DBC2:DBI2"/>
    <mergeCell ref="DBJ2:DBP2"/>
    <mergeCell ref="DBQ2:DBW2"/>
    <mergeCell ref="CZF2:CZL2"/>
    <mergeCell ref="CZM2:CZS2"/>
    <mergeCell ref="CZT2:CZZ2"/>
    <mergeCell ref="DAA2:DAG2"/>
    <mergeCell ref="DAH2:DAN2"/>
    <mergeCell ref="CXW2:CYC2"/>
    <mergeCell ref="CYD2:CYJ2"/>
    <mergeCell ref="CYK2:CYQ2"/>
    <mergeCell ref="CYR2:CYX2"/>
    <mergeCell ref="CYY2:CZE2"/>
    <mergeCell ref="CWN2:CWT2"/>
    <mergeCell ref="CWU2:CXA2"/>
    <mergeCell ref="CXB2:CXH2"/>
    <mergeCell ref="CXI2:CXO2"/>
    <mergeCell ref="CXP2:CXV2"/>
    <mergeCell ref="CVE2:CVK2"/>
    <mergeCell ref="CVL2:CVR2"/>
    <mergeCell ref="CVS2:CVY2"/>
    <mergeCell ref="CVZ2:CWF2"/>
    <mergeCell ref="CWG2:CWM2"/>
    <mergeCell ref="CTV2:CUB2"/>
    <mergeCell ref="CUC2:CUI2"/>
    <mergeCell ref="CUJ2:CUP2"/>
    <mergeCell ref="CUQ2:CUW2"/>
    <mergeCell ref="CUX2:CVD2"/>
    <mergeCell ref="CSM2:CSS2"/>
    <mergeCell ref="CST2:CSZ2"/>
    <mergeCell ref="CTA2:CTG2"/>
    <mergeCell ref="CTH2:CTN2"/>
    <mergeCell ref="CTO2:CTU2"/>
    <mergeCell ref="CRD2:CRJ2"/>
    <mergeCell ref="CRK2:CRQ2"/>
    <mergeCell ref="CRR2:CRX2"/>
    <mergeCell ref="CRY2:CSE2"/>
    <mergeCell ref="CSF2:CSL2"/>
    <mergeCell ref="CPU2:CQA2"/>
    <mergeCell ref="CQB2:CQH2"/>
    <mergeCell ref="CQI2:CQO2"/>
    <mergeCell ref="CQP2:CQV2"/>
    <mergeCell ref="CQW2:CRC2"/>
    <mergeCell ref="COL2:COR2"/>
    <mergeCell ref="COS2:COY2"/>
    <mergeCell ref="COZ2:CPF2"/>
    <mergeCell ref="CPG2:CPM2"/>
    <mergeCell ref="CPN2:CPT2"/>
    <mergeCell ref="CNC2:CNI2"/>
    <mergeCell ref="CNJ2:CNP2"/>
    <mergeCell ref="CNQ2:CNW2"/>
    <mergeCell ref="CNX2:COD2"/>
    <mergeCell ref="COE2:COK2"/>
    <mergeCell ref="CLT2:CLZ2"/>
    <mergeCell ref="CMA2:CMG2"/>
    <mergeCell ref="CMH2:CMN2"/>
    <mergeCell ref="CMO2:CMU2"/>
    <mergeCell ref="CMV2:CNB2"/>
    <mergeCell ref="CKK2:CKQ2"/>
    <mergeCell ref="CKR2:CKX2"/>
    <mergeCell ref="CKY2:CLE2"/>
    <mergeCell ref="CLF2:CLL2"/>
    <mergeCell ref="CLM2:CLS2"/>
    <mergeCell ref="CJB2:CJH2"/>
    <mergeCell ref="CJI2:CJO2"/>
    <mergeCell ref="CJP2:CJV2"/>
    <mergeCell ref="CJW2:CKC2"/>
    <mergeCell ref="CKD2:CKJ2"/>
    <mergeCell ref="CHS2:CHY2"/>
    <mergeCell ref="CHZ2:CIF2"/>
    <mergeCell ref="CIG2:CIM2"/>
    <mergeCell ref="CIN2:CIT2"/>
    <mergeCell ref="CIU2:CJA2"/>
    <mergeCell ref="CGJ2:CGP2"/>
    <mergeCell ref="CGQ2:CGW2"/>
    <mergeCell ref="CGX2:CHD2"/>
    <mergeCell ref="CHE2:CHK2"/>
    <mergeCell ref="CHL2:CHR2"/>
    <mergeCell ref="CFA2:CFG2"/>
    <mergeCell ref="CFH2:CFN2"/>
    <mergeCell ref="CFO2:CFU2"/>
    <mergeCell ref="CFV2:CGB2"/>
    <mergeCell ref="CGC2:CGI2"/>
    <mergeCell ref="CDR2:CDX2"/>
    <mergeCell ref="CDY2:CEE2"/>
    <mergeCell ref="CEF2:CEL2"/>
    <mergeCell ref="CEM2:CES2"/>
    <mergeCell ref="CET2:CEZ2"/>
    <mergeCell ref="CCI2:CCO2"/>
    <mergeCell ref="CCP2:CCV2"/>
    <mergeCell ref="CCW2:CDC2"/>
    <mergeCell ref="CDD2:CDJ2"/>
    <mergeCell ref="CDK2:CDQ2"/>
    <mergeCell ref="CAZ2:CBF2"/>
    <mergeCell ref="CBG2:CBM2"/>
    <mergeCell ref="CBN2:CBT2"/>
    <mergeCell ref="CBU2:CCA2"/>
    <mergeCell ref="CCB2:CCH2"/>
    <mergeCell ref="BZQ2:BZW2"/>
    <mergeCell ref="BZX2:CAD2"/>
    <mergeCell ref="CAE2:CAK2"/>
    <mergeCell ref="CAL2:CAR2"/>
    <mergeCell ref="CAS2:CAY2"/>
    <mergeCell ref="BYH2:BYN2"/>
    <mergeCell ref="BYO2:BYU2"/>
    <mergeCell ref="BYV2:BZB2"/>
    <mergeCell ref="BZC2:BZI2"/>
    <mergeCell ref="BZJ2:BZP2"/>
    <mergeCell ref="BWY2:BXE2"/>
    <mergeCell ref="BXF2:BXL2"/>
    <mergeCell ref="BXM2:BXS2"/>
    <mergeCell ref="BXT2:BXZ2"/>
    <mergeCell ref="BYA2:BYG2"/>
    <mergeCell ref="BVP2:BVV2"/>
    <mergeCell ref="BVW2:BWC2"/>
    <mergeCell ref="BWD2:BWJ2"/>
    <mergeCell ref="BWK2:BWQ2"/>
    <mergeCell ref="BWR2:BWX2"/>
    <mergeCell ref="BUG2:BUM2"/>
    <mergeCell ref="BUN2:BUT2"/>
    <mergeCell ref="BUU2:BVA2"/>
    <mergeCell ref="BVB2:BVH2"/>
    <mergeCell ref="BVI2:BVO2"/>
    <mergeCell ref="BSX2:BTD2"/>
    <mergeCell ref="BTE2:BTK2"/>
    <mergeCell ref="BTL2:BTR2"/>
    <mergeCell ref="BTS2:BTY2"/>
    <mergeCell ref="BTZ2:BUF2"/>
    <mergeCell ref="BRO2:BRU2"/>
    <mergeCell ref="BRV2:BSB2"/>
    <mergeCell ref="BSC2:BSI2"/>
    <mergeCell ref="BSJ2:BSP2"/>
    <mergeCell ref="BSQ2:BSW2"/>
    <mergeCell ref="BQF2:BQL2"/>
    <mergeCell ref="BQM2:BQS2"/>
    <mergeCell ref="BQT2:BQZ2"/>
    <mergeCell ref="BRA2:BRG2"/>
    <mergeCell ref="BRH2:BRN2"/>
    <mergeCell ref="BOW2:BPC2"/>
    <mergeCell ref="BPD2:BPJ2"/>
    <mergeCell ref="BPK2:BPQ2"/>
    <mergeCell ref="BPR2:BPX2"/>
    <mergeCell ref="BPY2:BQE2"/>
    <mergeCell ref="BNN2:BNT2"/>
    <mergeCell ref="BNU2:BOA2"/>
    <mergeCell ref="BOB2:BOH2"/>
    <mergeCell ref="BOI2:BOO2"/>
    <mergeCell ref="BOP2:BOV2"/>
    <mergeCell ref="BME2:BMK2"/>
    <mergeCell ref="BML2:BMR2"/>
    <mergeCell ref="BMS2:BMY2"/>
    <mergeCell ref="BMZ2:BNF2"/>
    <mergeCell ref="BNG2:BNM2"/>
    <mergeCell ref="BKV2:BLB2"/>
    <mergeCell ref="BLC2:BLI2"/>
    <mergeCell ref="BLJ2:BLP2"/>
    <mergeCell ref="BLQ2:BLW2"/>
    <mergeCell ref="BLX2:BMD2"/>
    <mergeCell ref="BJM2:BJS2"/>
    <mergeCell ref="BJT2:BJZ2"/>
    <mergeCell ref="BKA2:BKG2"/>
    <mergeCell ref="BKH2:BKN2"/>
    <mergeCell ref="BKO2:BKU2"/>
    <mergeCell ref="BID2:BIJ2"/>
    <mergeCell ref="BIK2:BIQ2"/>
    <mergeCell ref="BIR2:BIX2"/>
    <mergeCell ref="BIY2:BJE2"/>
    <mergeCell ref="BJF2:BJL2"/>
    <mergeCell ref="BGU2:BHA2"/>
    <mergeCell ref="BHB2:BHH2"/>
    <mergeCell ref="BHI2:BHO2"/>
    <mergeCell ref="BHP2:BHV2"/>
    <mergeCell ref="BHW2:BIC2"/>
    <mergeCell ref="BFL2:BFR2"/>
    <mergeCell ref="BFS2:BFY2"/>
    <mergeCell ref="BFZ2:BGF2"/>
    <mergeCell ref="BGG2:BGM2"/>
    <mergeCell ref="BGN2:BGT2"/>
    <mergeCell ref="BEC2:BEI2"/>
    <mergeCell ref="BEJ2:BEP2"/>
    <mergeCell ref="BEQ2:BEW2"/>
    <mergeCell ref="BEX2:BFD2"/>
    <mergeCell ref="BFE2:BFK2"/>
    <mergeCell ref="BCT2:BCZ2"/>
    <mergeCell ref="BDA2:BDG2"/>
    <mergeCell ref="BDH2:BDN2"/>
    <mergeCell ref="BDO2:BDU2"/>
    <mergeCell ref="BDV2:BEB2"/>
    <mergeCell ref="BBK2:BBQ2"/>
    <mergeCell ref="BBR2:BBX2"/>
    <mergeCell ref="BBY2:BCE2"/>
    <mergeCell ref="BCF2:BCL2"/>
    <mergeCell ref="BCM2:BCS2"/>
    <mergeCell ref="BAB2:BAH2"/>
    <mergeCell ref="BAI2:BAO2"/>
    <mergeCell ref="BAP2:BAV2"/>
    <mergeCell ref="BAW2:BBC2"/>
    <mergeCell ref="BBD2:BBJ2"/>
    <mergeCell ref="AYS2:AYY2"/>
    <mergeCell ref="AYZ2:AZF2"/>
    <mergeCell ref="AZG2:AZM2"/>
    <mergeCell ref="AZN2:AZT2"/>
    <mergeCell ref="AZU2:BAA2"/>
    <mergeCell ref="AXJ2:AXP2"/>
    <mergeCell ref="AXQ2:AXW2"/>
    <mergeCell ref="AXX2:AYD2"/>
    <mergeCell ref="AYE2:AYK2"/>
    <mergeCell ref="AYL2:AYR2"/>
    <mergeCell ref="AWA2:AWG2"/>
    <mergeCell ref="AWH2:AWN2"/>
    <mergeCell ref="AWO2:AWU2"/>
    <mergeCell ref="AWV2:AXB2"/>
    <mergeCell ref="AXC2:AXI2"/>
    <mergeCell ref="AUR2:AUX2"/>
    <mergeCell ref="AUY2:AVE2"/>
    <mergeCell ref="AVF2:AVL2"/>
    <mergeCell ref="AVM2:AVS2"/>
    <mergeCell ref="AVT2:AVZ2"/>
    <mergeCell ref="ATI2:ATO2"/>
    <mergeCell ref="ATP2:ATV2"/>
    <mergeCell ref="ATW2:AUC2"/>
    <mergeCell ref="AUD2:AUJ2"/>
    <mergeCell ref="AUK2:AUQ2"/>
    <mergeCell ref="ARZ2:ASF2"/>
    <mergeCell ref="ASG2:ASM2"/>
    <mergeCell ref="ASN2:AST2"/>
    <mergeCell ref="ASU2:ATA2"/>
    <mergeCell ref="ATB2:ATH2"/>
    <mergeCell ref="AQQ2:AQW2"/>
    <mergeCell ref="AQX2:ARD2"/>
    <mergeCell ref="ARE2:ARK2"/>
    <mergeCell ref="ARL2:ARR2"/>
    <mergeCell ref="ARS2:ARY2"/>
    <mergeCell ref="APH2:APN2"/>
    <mergeCell ref="APO2:APU2"/>
    <mergeCell ref="APV2:AQB2"/>
    <mergeCell ref="AQC2:AQI2"/>
    <mergeCell ref="AQJ2:AQP2"/>
    <mergeCell ref="ANY2:AOE2"/>
    <mergeCell ref="AOF2:AOL2"/>
    <mergeCell ref="AOM2:AOS2"/>
    <mergeCell ref="AOT2:AOZ2"/>
    <mergeCell ref="APA2:APG2"/>
    <mergeCell ref="AMP2:AMV2"/>
    <mergeCell ref="AMW2:ANC2"/>
    <mergeCell ref="AND2:ANJ2"/>
    <mergeCell ref="ANK2:ANQ2"/>
    <mergeCell ref="ANR2:ANX2"/>
    <mergeCell ref="ALG2:ALM2"/>
    <mergeCell ref="ALN2:ALT2"/>
    <mergeCell ref="ALU2:AMA2"/>
    <mergeCell ref="AMB2:AMH2"/>
    <mergeCell ref="AMI2:AMO2"/>
    <mergeCell ref="AJX2:AKD2"/>
    <mergeCell ref="AKE2:AKK2"/>
    <mergeCell ref="AKL2:AKR2"/>
    <mergeCell ref="AKS2:AKY2"/>
    <mergeCell ref="AKZ2:ALF2"/>
    <mergeCell ref="AIO2:AIU2"/>
    <mergeCell ref="AIV2:AJB2"/>
    <mergeCell ref="AJC2:AJI2"/>
    <mergeCell ref="AJJ2:AJP2"/>
    <mergeCell ref="AJQ2:AJW2"/>
    <mergeCell ref="AHF2:AHL2"/>
    <mergeCell ref="AHM2:AHS2"/>
    <mergeCell ref="AHT2:AHZ2"/>
    <mergeCell ref="AIA2:AIG2"/>
    <mergeCell ref="AIH2:AIN2"/>
    <mergeCell ref="AFW2:AGC2"/>
    <mergeCell ref="AGD2:AGJ2"/>
    <mergeCell ref="AGK2:AGQ2"/>
    <mergeCell ref="AGR2:AGX2"/>
    <mergeCell ref="AGY2:AHE2"/>
    <mergeCell ref="AEN2:AET2"/>
    <mergeCell ref="AEU2:AFA2"/>
    <mergeCell ref="AFB2:AFH2"/>
    <mergeCell ref="AFI2:AFO2"/>
    <mergeCell ref="AFP2:AFV2"/>
    <mergeCell ref="ADE2:ADK2"/>
    <mergeCell ref="ADL2:ADR2"/>
    <mergeCell ref="ADS2:ADY2"/>
    <mergeCell ref="ADZ2:AEF2"/>
    <mergeCell ref="AEG2:AEM2"/>
    <mergeCell ref="ABV2:ACB2"/>
    <mergeCell ref="ACC2:ACI2"/>
    <mergeCell ref="ACJ2:ACP2"/>
    <mergeCell ref="ACQ2:ACW2"/>
    <mergeCell ref="ACX2:ADD2"/>
    <mergeCell ref="AAM2:AAS2"/>
    <mergeCell ref="AAT2:AAZ2"/>
    <mergeCell ref="ABA2:ABG2"/>
    <mergeCell ref="ABH2:ABN2"/>
    <mergeCell ref="ABO2:ABU2"/>
    <mergeCell ref="ZD2:ZJ2"/>
    <mergeCell ref="ZK2:ZQ2"/>
    <mergeCell ref="ZR2:ZX2"/>
    <mergeCell ref="ZY2:AAE2"/>
    <mergeCell ref="AAF2:AAL2"/>
    <mergeCell ref="XU2:YA2"/>
    <mergeCell ref="YB2:YH2"/>
    <mergeCell ref="YI2:YO2"/>
    <mergeCell ref="YP2:YV2"/>
    <mergeCell ref="YW2:ZC2"/>
    <mergeCell ref="WL2:WR2"/>
    <mergeCell ref="WS2:WY2"/>
    <mergeCell ref="WZ2:XF2"/>
    <mergeCell ref="XG2:XM2"/>
    <mergeCell ref="XN2:XT2"/>
    <mergeCell ref="VC2:VI2"/>
    <mergeCell ref="VJ2:VP2"/>
    <mergeCell ref="VQ2:VW2"/>
    <mergeCell ref="VX2:WD2"/>
    <mergeCell ref="WE2:WK2"/>
    <mergeCell ref="TT2:TZ2"/>
    <mergeCell ref="UA2:UG2"/>
    <mergeCell ref="UH2:UN2"/>
    <mergeCell ref="UO2:UU2"/>
    <mergeCell ref="UV2:VB2"/>
    <mergeCell ref="SK2:SQ2"/>
    <mergeCell ref="SR2:SX2"/>
    <mergeCell ref="SY2:TE2"/>
    <mergeCell ref="TF2:TL2"/>
    <mergeCell ref="TM2:TS2"/>
    <mergeCell ref="RB2:RH2"/>
    <mergeCell ref="RI2:RO2"/>
    <mergeCell ref="RP2:RV2"/>
    <mergeCell ref="RW2:SC2"/>
    <mergeCell ref="SD2:SJ2"/>
    <mergeCell ref="PS2:PY2"/>
    <mergeCell ref="PZ2:QF2"/>
    <mergeCell ref="QG2:QM2"/>
    <mergeCell ref="QN2:QT2"/>
    <mergeCell ref="QU2:RA2"/>
    <mergeCell ref="OJ2:OP2"/>
    <mergeCell ref="OQ2:OW2"/>
    <mergeCell ref="OX2:PD2"/>
    <mergeCell ref="PE2:PK2"/>
    <mergeCell ref="PL2:PR2"/>
    <mergeCell ref="NA2:NG2"/>
    <mergeCell ref="NH2:NN2"/>
    <mergeCell ref="NO2:NU2"/>
    <mergeCell ref="NV2:OB2"/>
    <mergeCell ref="OC2:OI2"/>
    <mergeCell ref="LY2:ME2"/>
    <mergeCell ref="MF2:ML2"/>
    <mergeCell ref="MM2:MS2"/>
    <mergeCell ref="MT2:MZ2"/>
    <mergeCell ref="KI2:KO2"/>
    <mergeCell ref="KP2:KV2"/>
    <mergeCell ref="KW2:LC2"/>
    <mergeCell ref="LD2:LJ2"/>
    <mergeCell ref="LK2:LQ2"/>
    <mergeCell ref="IZ2:JF2"/>
    <mergeCell ref="JG2:JM2"/>
    <mergeCell ref="JN2:JT2"/>
    <mergeCell ref="JU2:KA2"/>
    <mergeCell ref="KB2:KH2"/>
    <mergeCell ref="HQ2:HW2"/>
    <mergeCell ref="HX2:ID2"/>
    <mergeCell ref="IE2:IK2"/>
    <mergeCell ref="IL2:IR2"/>
    <mergeCell ref="IS2:IY2"/>
    <mergeCell ref="HJ2:HP2"/>
    <mergeCell ref="EY2:FE2"/>
    <mergeCell ref="FF2:FL2"/>
    <mergeCell ref="FM2:FS2"/>
    <mergeCell ref="FT2:FZ2"/>
    <mergeCell ref="GA2:GG2"/>
    <mergeCell ref="DP2:DV2"/>
    <mergeCell ref="DW2:EC2"/>
    <mergeCell ref="ED2:EJ2"/>
    <mergeCell ref="EK2:EQ2"/>
    <mergeCell ref="ER2:EX2"/>
    <mergeCell ref="CG2:CM2"/>
    <mergeCell ref="CN2:CT2"/>
    <mergeCell ref="CU2:DA2"/>
    <mergeCell ref="DB2:DH2"/>
    <mergeCell ref="DI2:DO2"/>
    <mergeCell ref="LR2:LX2"/>
    <mergeCell ref="AX2:BD2"/>
    <mergeCell ref="BE2:BK2"/>
    <mergeCell ref="BL2:BR2"/>
    <mergeCell ref="BS2:BY2"/>
    <mergeCell ref="BZ2:CF2"/>
    <mergeCell ref="O2:U2"/>
    <mergeCell ref="V2:AB2"/>
    <mergeCell ref="AC2:AI2"/>
    <mergeCell ref="AJ2:AP2"/>
    <mergeCell ref="AQ2:AW2"/>
    <mergeCell ref="A4:E4"/>
    <mergeCell ref="B1:H1"/>
    <mergeCell ref="A7:H7"/>
    <mergeCell ref="GH2:GN2"/>
    <mergeCell ref="GO2:GU2"/>
    <mergeCell ref="GV2:HB2"/>
    <mergeCell ref="HC2:HI2"/>
  </mergeCells>
  <phoneticPr fontId="0" type="noConversion"/>
  <printOptions horizontalCentered="1"/>
  <pageMargins left="0.39370078740157483" right="0.39370078740157483" top="0.78740157480314965" bottom="0.39370078740157483" header="0.47244094488188981" footer="0.51181102362204722"/>
  <pageSetup paperSize="9" scale="72" orientation="portrait" r:id="rId1"/>
  <headerFooter alignWithMargins="0">
    <oddHeader xml:space="preserve">&amp;R
</oddHeader>
  </headerFooter>
  <colBreaks count="1" manualBreakCount="1">
    <brk id="8" max="22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Munka28"/>
  <dimension ref="A1:X226"/>
  <sheetViews>
    <sheetView view="pageBreakPreview" zoomScale="115" zoomScaleNormal="106" zoomScaleSheetLayoutView="115" workbookViewId="0">
      <pane xSplit="1" ySplit="7" topLeftCell="B99" activePane="bottomRight" state="frozen"/>
      <selection pane="topRight" activeCell="B1" sqref="B1"/>
      <selection pane="bottomLeft" activeCell="A8" sqref="A8"/>
      <selection pane="bottomRight" activeCell="O99" sqref="O99"/>
    </sheetView>
  </sheetViews>
  <sheetFormatPr defaultColWidth="10" defaultRowHeight="12.75" x14ac:dyDescent="0.2"/>
  <cols>
    <col min="1" max="1" width="11" hidden="1" customWidth="1"/>
    <col min="2" max="2" width="89.5" customWidth="1"/>
    <col min="3" max="3" width="18.33203125" customWidth="1"/>
    <col min="4" max="4" width="19.1640625" hidden="1" customWidth="1"/>
    <col min="5" max="5" width="19" hidden="1" customWidth="1"/>
    <col min="6" max="6" width="19.5" customWidth="1"/>
    <col min="7" max="7" width="19" customWidth="1"/>
    <col min="8" max="8" width="17" customWidth="1"/>
    <col min="9" max="9" width="16.6640625" hidden="1" customWidth="1"/>
    <col min="10" max="10" width="13.5" hidden="1" customWidth="1"/>
    <col min="11" max="11" width="12.83203125" hidden="1" customWidth="1"/>
    <col min="12" max="12" width="13.6640625" hidden="1" customWidth="1"/>
    <col min="13" max="13" width="10" customWidth="1"/>
    <col min="14" max="14" width="16.5" bestFit="1" customWidth="1"/>
    <col min="15" max="15" width="19" customWidth="1"/>
  </cols>
  <sheetData>
    <row r="1" spans="1:15" ht="15.75" x14ac:dyDescent="0.2">
      <c r="B1" s="1708" t="s">
        <v>834</v>
      </c>
      <c r="C1" s="1708"/>
      <c r="D1" s="1708"/>
      <c r="E1" s="1708"/>
      <c r="F1" s="1708"/>
      <c r="G1" s="1708"/>
      <c r="H1" s="1708"/>
    </row>
    <row r="2" spans="1:15" ht="15.75" x14ac:dyDescent="0.2">
      <c r="A2" s="1708" t="s">
        <v>750</v>
      </c>
      <c r="B2" s="1708"/>
      <c r="C2" s="1708"/>
      <c r="D2" s="1708"/>
      <c r="E2" s="1708"/>
      <c r="F2" s="1708"/>
      <c r="G2" s="1708"/>
      <c r="H2" s="1708"/>
      <c r="I2" s="226"/>
      <c r="J2" s="226"/>
      <c r="K2" s="226"/>
      <c r="L2" s="226"/>
      <c r="M2" s="226"/>
      <c r="N2" s="226"/>
    </row>
    <row r="3" spans="1:15" x14ac:dyDescent="0.2">
      <c r="A3" s="239"/>
      <c r="B3" s="1665"/>
      <c r="C3" s="1665"/>
      <c r="D3" s="1665"/>
      <c r="E3" s="1665"/>
      <c r="F3" s="1665"/>
      <c r="G3" s="1665"/>
      <c r="H3" s="1665"/>
      <c r="I3" s="1665"/>
      <c r="J3" s="1665"/>
      <c r="K3" s="1665"/>
      <c r="L3" s="1665"/>
    </row>
    <row r="4" spans="1:15" ht="25.5" customHeight="1" x14ac:dyDescent="0.2">
      <c r="A4" s="1715" t="s">
        <v>670</v>
      </c>
      <c r="B4" s="1715"/>
      <c r="C4" s="1715"/>
      <c r="D4" s="1715"/>
      <c r="E4" s="1715"/>
      <c r="F4" s="1715"/>
      <c r="G4" s="1715"/>
      <c r="H4" s="1715"/>
      <c r="I4" s="497"/>
      <c r="J4" s="497"/>
      <c r="K4" s="497"/>
      <c r="L4" s="497"/>
    </row>
    <row r="5" spans="1:15" ht="19.5" customHeight="1" thickBot="1" x14ac:dyDescent="0.3">
      <c r="A5" s="1716" t="s">
        <v>362</v>
      </c>
      <c r="B5" s="1716"/>
      <c r="C5" s="1716"/>
      <c r="D5" s="1716"/>
      <c r="E5" s="1716"/>
      <c r="F5" s="1716"/>
      <c r="G5" s="1716"/>
      <c r="H5" s="1716"/>
      <c r="I5" s="438"/>
      <c r="J5" s="438"/>
      <c r="K5" s="438"/>
      <c r="L5" s="438"/>
      <c r="N5" t="s">
        <v>385</v>
      </c>
    </row>
    <row r="6" spans="1:15" ht="51.75" thickBot="1" x14ac:dyDescent="0.25">
      <c r="A6" s="498" t="s">
        <v>363</v>
      </c>
      <c r="B6" s="1496" t="s">
        <v>47</v>
      </c>
      <c r="C6" s="1497" t="str">
        <f>'14.Szoc. '!C8</f>
        <v>2023. évi eredeti előirányzat
2/2023. (II.14.)</v>
      </c>
      <c r="D6" s="1497" t="str">
        <f>'14.Szoc. '!D8</f>
        <v>Módosított előirányzat a 14/2023.  (VI.29.)  rendelet szerint</v>
      </c>
      <c r="E6" s="1497" t="str">
        <f>'14.Szoc. '!E8</f>
        <v>Módosított előirányzat a 18/2023. (IX.26.)  rendelet szerint</v>
      </c>
      <c r="F6" s="1497" t="str">
        <f>'14.Szoc. '!F8</f>
        <v>Módosított előirányzat a 23/2023. (XII.14.)  rendelet szerint</v>
      </c>
      <c r="G6" s="1497" t="str">
        <f>'14.Szoc. '!G8</f>
        <v>Módosított előirányzat a …../2024. (II…..)  rendelet szerint</v>
      </c>
      <c r="H6" s="1498" t="str">
        <f>'14.Szoc. '!H8</f>
        <v>Változás a 23/2023. (XII.14) rendelethez képest</v>
      </c>
      <c r="I6" s="500" t="str">
        <f>'14.Szoc. '!I8</f>
        <v>2023. évi teljesítés              2023.06.30-ig</v>
      </c>
      <c r="J6" s="501" t="str">
        <f>'14.Szoc. '!J8</f>
        <v>2023. évi teljesítés              2023.09.30-ig</v>
      </c>
      <c r="K6" s="501" t="str">
        <f>'14.Szoc. '!K8</f>
        <v>2023. évi teljesítés              2023.12.31-ig</v>
      </c>
      <c r="L6" s="499" t="str">
        <f>'14.Szoc. '!L8</f>
        <v>Teljesítés %-a</v>
      </c>
    </row>
    <row r="7" spans="1:15" ht="21.95" customHeight="1" thickBot="1" x14ac:dyDescent="0.25">
      <c r="A7" s="502"/>
      <c r="B7" s="1499" t="s">
        <v>50</v>
      </c>
      <c r="C7" s="1500">
        <f>SUM(C8:C25)</f>
        <v>137305900</v>
      </c>
      <c r="D7" s="1500">
        <f>SUM(D8:D25)</f>
        <v>226452935</v>
      </c>
      <c r="E7" s="1500">
        <f>SUM(E8:E25)</f>
        <v>226239466</v>
      </c>
      <c r="F7" s="1500">
        <f>SUM(F8:F25)</f>
        <v>241025588</v>
      </c>
      <c r="G7" s="1500">
        <f>SUM(G8:G25)</f>
        <v>232978360</v>
      </c>
      <c r="H7" s="1501">
        <f>+G7-F7</f>
        <v>-8047228</v>
      </c>
      <c r="I7" s="281">
        <f>SUM(I9:I25)</f>
        <v>0</v>
      </c>
      <c r="J7" s="29">
        <f>SUM(J9:J25)</f>
        <v>0</v>
      </c>
      <c r="K7" s="29">
        <f>SUM(K9:K25)</f>
        <v>0</v>
      </c>
      <c r="L7" s="32">
        <f>SUM(L9:L25)</f>
        <v>0</v>
      </c>
    </row>
    <row r="8" spans="1:15" ht="21.95" customHeight="1" x14ac:dyDescent="0.2">
      <c r="A8" s="1010">
        <v>151001</v>
      </c>
      <c r="B8" s="1502" t="s">
        <v>506</v>
      </c>
      <c r="C8" s="1503">
        <f>500000+1000000</f>
        <v>1500000</v>
      </c>
      <c r="D8" s="1503">
        <v>1500000</v>
      </c>
      <c r="E8" s="1504">
        <f>1500000+1000000</f>
        <v>2500000</v>
      </c>
      <c r="F8" s="1504">
        <f>2500000+3500000</f>
        <v>6000000</v>
      </c>
      <c r="G8" s="1504">
        <v>6000000</v>
      </c>
      <c r="H8" s="1506">
        <f t="shared" ref="H8:H71" si="0">+G8-F8</f>
        <v>0</v>
      </c>
      <c r="I8" s="1005"/>
      <c r="J8" s="1006"/>
      <c r="K8" s="1006"/>
      <c r="L8" s="1007"/>
    </row>
    <row r="9" spans="1:15" ht="24.95" customHeight="1" x14ac:dyDescent="0.2">
      <c r="A9" s="1008">
        <v>151002</v>
      </c>
      <c r="B9" s="1009" t="s">
        <v>697</v>
      </c>
      <c r="C9" s="1313">
        <v>30700000</v>
      </c>
      <c r="D9" s="1313">
        <v>30700000</v>
      </c>
      <c r="E9" s="1315">
        <v>30700000</v>
      </c>
      <c r="F9" s="1315">
        <f>30700000-3500000</f>
        <v>27200000</v>
      </c>
      <c r="G9" s="1315">
        <v>27200000</v>
      </c>
      <c r="H9" s="1314">
        <f t="shared" si="0"/>
        <v>0</v>
      </c>
      <c r="I9" s="787"/>
      <c r="J9" s="622"/>
      <c r="K9" s="622"/>
      <c r="L9" s="31"/>
      <c r="M9" s="11"/>
    </row>
    <row r="10" spans="1:15" ht="24.95" customHeight="1" x14ac:dyDescent="0.2">
      <c r="A10" s="997">
        <v>151010</v>
      </c>
      <c r="B10" s="1009" t="s">
        <v>685</v>
      </c>
      <c r="C10" s="1313">
        <v>152400</v>
      </c>
      <c r="D10" s="1313">
        <f>152400+3000000</f>
        <v>3152400</v>
      </c>
      <c r="E10" s="1315">
        <v>3152400</v>
      </c>
      <c r="F10" s="1315">
        <v>3152400</v>
      </c>
      <c r="G10" s="1315">
        <v>3152400</v>
      </c>
      <c r="H10" s="1314">
        <f t="shared" si="0"/>
        <v>0</v>
      </c>
      <c r="I10" s="787"/>
      <c r="J10" s="622"/>
      <c r="K10" s="622"/>
      <c r="L10" s="31"/>
      <c r="M10" s="11"/>
    </row>
    <row r="11" spans="1:15" ht="24.95" customHeight="1" x14ac:dyDescent="0.2">
      <c r="A11" s="997">
        <v>151011</v>
      </c>
      <c r="B11" s="1009" t="s">
        <v>511</v>
      </c>
      <c r="C11" s="1313">
        <v>45000000</v>
      </c>
      <c r="D11" s="1313">
        <v>45000000</v>
      </c>
      <c r="E11" s="1315">
        <f>45000000-1000000-3282118</f>
        <v>40717882</v>
      </c>
      <c r="F11" s="1315">
        <v>40717882</v>
      </c>
      <c r="G11" s="1315">
        <f>40717882-8047228</f>
        <v>32670654</v>
      </c>
      <c r="H11" s="1314">
        <f t="shared" si="0"/>
        <v>-8047228</v>
      </c>
      <c r="I11" s="1266"/>
      <c r="J11" s="623"/>
      <c r="K11" s="623"/>
      <c r="L11" s="391"/>
    </row>
    <row r="12" spans="1:15" ht="24.95" customHeight="1" x14ac:dyDescent="0.2">
      <c r="A12" s="997">
        <v>151012</v>
      </c>
      <c r="B12" s="1009" t="s">
        <v>503</v>
      </c>
      <c r="C12" s="1313">
        <v>5000000</v>
      </c>
      <c r="D12" s="1356">
        <f>5000000+10000000</f>
        <v>15000000</v>
      </c>
      <c r="E12" s="1510">
        <v>15000000</v>
      </c>
      <c r="F12" s="1510">
        <v>15000000</v>
      </c>
      <c r="G12" s="1315">
        <v>15000000</v>
      </c>
      <c r="H12" s="1314">
        <f t="shared" si="0"/>
        <v>0</v>
      </c>
      <c r="I12" s="1266"/>
      <c r="J12" s="623"/>
      <c r="K12" s="623"/>
      <c r="L12" s="391"/>
    </row>
    <row r="13" spans="1:15" ht="24.95" customHeight="1" x14ac:dyDescent="0.2">
      <c r="A13" s="997">
        <v>151015</v>
      </c>
      <c r="B13" s="1009" t="s">
        <v>779</v>
      </c>
      <c r="C13" s="1313">
        <v>12010000</v>
      </c>
      <c r="D13" s="1313">
        <f>12010000+3500000</f>
        <v>15510000</v>
      </c>
      <c r="E13" s="1315">
        <v>15510000</v>
      </c>
      <c r="F13" s="1315">
        <v>15510000</v>
      </c>
      <c r="G13" s="1315">
        <v>15510000</v>
      </c>
      <c r="H13" s="1314">
        <f t="shared" si="0"/>
        <v>0</v>
      </c>
      <c r="I13" s="1266"/>
      <c r="J13" s="623"/>
      <c r="K13" s="623"/>
      <c r="L13" s="391"/>
    </row>
    <row r="14" spans="1:15" ht="25.5" x14ac:dyDescent="0.2">
      <c r="A14" s="997">
        <v>151066</v>
      </c>
      <c r="B14" s="1009" t="s">
        <v>686</v>
      </c>
      <c r="C14" s="1313">
        <v>28943500</v>
      </c>
      <c r="D14" s="1313">
        <v>28943500</v>
      </c>
      <c r="E14" s="1315">
        <f>28943500+323500+3282118</f>
        <v>32549118</v>
      </c>
      <c r="F14" s="1315">
        <v>32549118</v>
      </c>
      <c r="G14" s="1315">
        <v>32549118</v>
      </c>
      <c r="H14" s="1314">
        <f t="shared" si="0"/>
        <v>0</v>
      </c>
      <c r="I14" s="1266"/>
      <c r="J14" s="623"/>
      <c r="K14" s="623"/>
      <c r="L14" s="391"/>
      <c r="O14" s="1001"/>
    </row>
    <row r="15" spans="1:15" ht="24.95" customHeight="1" x14ac:dyDescent="0.2">
      <c r="A15" s="997">
        <v>151056</v>
      </c>
      <c r="B15" s="1009" t="s">
        <v>689</v>
      </c>
      <c r="C15" s="1313">
        <v>14000000</v>
      </c>
      <c r="D15" s="1313">
        <f>14000000-2976378+2464683</f>
        <v>13488305</v>
      </c>
      <c r="E15" s="1315">
        <f>13488305+205114</f>
        <v>13693419</v>
      </c>
      <c r="F15" s="1315">
        <v>13693419</v>
      </c>
      <c r="G15" s="1315">
        <v>13693419</v>
      </c>
      <c r="H15" s="1314">
        <f t="shared" si="0"/>
        <v>0</v>
      </c>
      <c r="I15" s="789"/>
      <c r="J15" s="398"/>
      <c r="K15" s="398"/>
      <c r="L15" s="394"/>
    </row>
    <row r="16" spans="1:15" ht="24.95" customHeight="1" x14ac:dyDescent="0.2">
      <c r="A16" s="997">
        <v>151051</v>
      </c>
      <c r="B16" s="1009" t="s">
        <v>762</v>
      </c>
      <c r="C16" s="1313"/>
      <c r="D16" s="1313">
        <v>6000000</v>
      </c>
      <c r="E16" s="1315">
        <v>6000000</v>
      </c>
      <c r="F16" s="1315">
        <v>6000000</v>
      </c>
      <c r="G16" s="1315">
        <v>6000000</v>
      </c>
      <c r="H16" s="1314">
        <f t="shared" si="0"/>
        <v>0</v>
      </c>
      <c r="I16" s="1266"/>
      <c r="J16" s="623"/>
      <c r="K16" s="623"/>
      <c r="L16" s="394"/>
    </row>
    <row r="17" spans="1:15" ht="24.95" customHeight="1" x14ac:dyDescent="0.2">
      <c r="A17" s="997">
        <v>151057</v>
      </c>
      <c r="B17" s="1009" t="s">
        <v>782</v>
      </c>
      <c r="C17" s="1313"/>
      <c r="D17" s="1313">
        <v>2000000</v>
      </c>
      <c r="E17" s="1315">
        <f>2000000-481588-260495</f>
        <v>1257917</v>
      </c>
      <c r="F17" s="1315">
        <v>1257917</v>
      </c>
      <c r="G17" s="1315">
        <v>1257917</v>
      </c>
      <c r="H17" s="1314">
        <f t="shared" si="0"/>
        <v>0</v>
      </c>
      <c r="I17" s="1266"/>
      <c r="J17" s="623"/>
      <c r="K17" s="623"/>
      <c r="L17" s="394"/>
    </row>
    <row r="18" spans="1:15" ht="24.95" customHeight="1" x14ac:dyDescent="0.2">
      <c r="A18" s="997">
        <v>151058</v>
      </c>
      <c r="B18" s="1009" t="s">
        <v>765</v>
      </c>
      <c r="C18" s="1313"/>
      <c r="D18" s="1313">
        <f>500000+39378</f>
        <v>539378</v>
      </c>
      <c r="E18" s="1315">
        <v>539378</v>
      </c>
      <c r="F18" s="1315">
        <v>539378</v>
      </c>
      <c r="G18" s="1315">
        <v>539378</v>
      </c>
      <c r="H18" s="1314">
        <f t="shared" si="0"/>
        <v>0</v>
      </c>
      <c r="I18" s="1266"/>
      <c r="J18" s="623"/>
      <c r="K18" s="623"/>
      <c r="L18" s="394"/>
    </row>
    <row r="19" spans="1:15" ht="24.95" customHeight="1" x14ac:dyDescent="0.2">
      <c r="A19" s="1348">
        <v>151054</v>
      </c>
      <c r="B19" s="1009" t="s">
        <v>768</v>
      </c>
      <c r="C19" s="1313"/>
      <c r="D19" s="1313">
        <f>2100000+475052</f>
        <v>2575052</v>
      </c>
      <c r="E19" s="1315">
        <v>2575052</v>
      </c>
      <c r="F19" s="1315">
        <v>2575052</v>
      </c>
      <c r="G19" s="1315">
        <v>2575052</v>
      </c>
      <c r="H19" s="1314">
        <f t="shared" si="0"/>
        <v>0</v>
      </c>
      <c r="I19" s="1266"/>
      <c r="J19" s="623"/>
      <c r="K19" s="623"/>
      <c r="L19" s="394"/>
    </row>
    <row r="20" spans="1:15" ht="24.95" customHeight="1" x14ac:dyDescent="0.2">
      <c r="A20" s="997"/>
      <c r="B20" s="1507" t="s">
        <v>783</v>
      </c>
      <c r="C20" s="1356"/>
      <c r="D20" s="1356">
        <v>2150000</v>
      </c>
      <c r="E20" s="1315">
        <v>2150000</v>
      </c>
      <c r="F20" s="1315">
        <v>2150000</v>
      </c>
      <c r="G20" s="1315">
        <v>2150000</v>
      </c>
      <c r="H20" s="1314">
        <f t="shared" si="0"/>
        <v>0</v>
      </c>
      <c r="I20" s="1266"/>
      <c r="J20" s="623"/>
      <c r="K20" s="623"/>
      <c r="L20" s="394"/>
    </row>
    <row r="21" spans="1:15" ht="24.95" customHeight="1" x14ac:dyDescent="0.2">
      <c r="A21" s="997"/>
      <c r="B21" s="1507" t="s">
        <v>770</v>
      </c>
      <c r="C21" s="1356"/>
      <c r="D21" s="1356">
        <v>56894300</v>
      </c>
      <c r="E21" s="1315">
        <v>56894300</v>
      </c>
      <c r="F21" s="1315">
        <v>56894300</v>
      </c>
      <c r="G21" s="1315">
        <v>56894300</v>
      </c>
      <c r="H21" s="1314">
        <f t="shared" si="0"/>
        <v>0</v>
      </c>
      <c r="I21" s="1266"/>
      <c r="J21" s="623"/>
      <c r="K21" s="623"/>
      <c r="L21" s="394"/>
    </row>
    <row r="22" spans="1:15" ht="24.95" customHeight="1" x14ac:dyDescent="0.2">
      <c r="A22" s="997"/>
      <c r="B22" s="1507" t="s">
        <v>785</v>
      </c>
      <c r="C22" s="1356"/>
      <c r="D22" s="1356">
        <v>3000000</v>
      </c>
      <c r="E22" s="1315">
        <v>3000000</v>
      </c>
      <c r="F22" s="1315">
        <v>3000000</v>
      </c>
      <c r="G22" s="1315">
        <v>3000000</v>
      </c>
      <c r="H22" s="1314">
        <f t="shared" si="0"/>
        <v>0</v>
      </c>
      <c r="I22" s="1266"/>
      <c r="J22" s="623"/>
      <c r="K22" s="623"/>
      <c r="L22" s="394"/>
    </row>
    <row r="23" spans="1:15" ht="24.95" customHeight="1" x14ac:dyDescent="0.2">
      <c r="A23" s="997"/>
      <c r="B23" s="999" t="s">
        <v>764</v>
      </c>
      <c r="C23" s="1356"/>
      <c r="D23" s="1356"/>
      <c r="E23" s="1315"/>
      <c r="F23" s="1315">
        <v>4786122</v>
      </c>
      <c r="G23" s="1315">
        <v>4786122</v>
      </c>
      <c r="H23" s="1314">
        <f t="shared" si="0"/>
        <v>0</v>
      </c>
      <c r="I23" s="1266"/>
      <c r="J23" s="623"/>
      <c r="K23" s="623"/>
      <c r="L23" s="394"/>
    </row>
    <row r="24" spans="1:15" ht="24.95" customHeight="1" x14ac:dyDescent="0.2">
      <c r="A24" s="997">
        <v>151069</v>
      </c>
      <c r="B24" s="1577" t="s">
        <v>817</v>
      </c>
      <c r="C24" s="1356"/>
      <c r="D24" s="1356"/>
      <c r="E24" s="1315"/>
      <c r="F24" s="1315">
        <v>10000000</v>
      </c>
      <c r="G24" s="1315">
        <v>10000000</v>
      </c>
      <c r="H24" s="1314">
        <f t="shared" si="0"/>
        <v>0</v>
      </c>
      <c r="I24" s="1266"/>
      <c r="J24" s="623"/>
      <c r="K24" s="623"/>
      <c r="L24" s="394"/>
    </row>
    <row r="25" spans="1:15" ht="24.95" customHeight="1" thickBot="1" x14ac:dyDescent="0.25">
      <c r="A25" s="811"/>
      <c r="B25" s="998"/>
      <c r="C25" s="1315"/>
      <c r="D25" s="1315"/>
      <c r="E25" s="1315"/>
      <c r="F25" s="1315"/>
      <c r="G25" s="1315"/>
      <c r="H25" s="1314"/>
      <c r="I25" s="787"/>
      <c r="J25" s="622"/>
      <c r="K25" s="622"/>
      <c r="L25" s="391"/>
      <c r="O25" s="1001"/>
    </row>
    <row r="26" spans="1:15" ht="21.95" customHeight="1" thickBot="1" x14ac:dyDescent="0.25">
      <c r="A26" s="502"/>
      <c r="B26" s="1499" t="s">
        <v>51</v>
      </c>
      <c r="C26" s="1505">
        <f>SUM(C27:C39)</f>
        <v>428020591</v>
      </c>
      <c r="D26" s="1505">
        <f>SUM(D27:D38)</f>
        <v>642682133</v>
      </c>
      <c r="E26" s="1505">
        <f>SUM(E27:E39)</f>
        <v>653163721</v>
      </c>
      <c r="F26" s="1505">
        <f>SUM(F27:F39)</f>
        <v>648377599</v>
      </c>
      <c r="G26" s="1505">
        <f>SUM(G27:G39)</f>
        <v>648377599</v>
      </c>
      <c r="H26" s="1508">
        <f t="shared" si="0"/>
        <v>0</v>
      </c>
      <c r="I26" s="281">
        <f t="shared" ref="I26:L26" si="1">SUM(I29:I39)</f>
        <v>0</v>
      </c>
      <c r="J26" s="29">
        <f t="shared" si="1"/>
        <v>0</v>
      </c>
      <c r="K26" s="29">
        <f t="shared" si="1"/>
        <v>0</v>
      </c>
      <c r="L26" s="32">
        <f t="shared" si="1"/>
        <v>0</v>
      </c>
      <c r="N26" s="1349"/>
      <c r="O26" s="1140"/>
    </row>
    <row r="27" spans="1:15" ht="21.95" customHeight="1" x14ac:dyDescent="0.2">
      <c r="A27" s="1010">
        <v>151002</v>
      </c>
      <c r="B27" s="1502" t="s">
        <v>698</v>
      </c>
      <c r="C27" s="1503">
        <v>9300000</v>
      </c>
      <c r="D27" s="1503">
        <v>9300000</v>
      </c>
      <c r="E27" s="1504">
        <v>9300000</v>
      </c>
      <c r="F27" s="1504">
        <v>9300000</v>
      </c>
      <c r="G27" s="1504">
        <v>9300000</v>
      </c>
      <c r="H27" s="1508">
        <f t="shared" si="0"/>
        <v>0</v>
      </c>
      <c r="I27" s="1005"/>
      <c r="J27" s="1006"/>
      <c r="K27" s="1006"/>
      <c r="L27" s="1007"/>
    </row>
    <row r="28" spans="1:15" ht="24.95" customHeight="1" thickBot="1" x14ac:dyDescent="0.25">
      <c r="A28" s="1008">
        <v>152008</v>
      </c>
      <c r="B28" s="1009" t="s">
        <v>696</v>
      </c>
      <c r="C28" s="1313">
        <v>5461000</v>
      </c>
      <c r="D28" s="1313">
        <v>5461000</v>
      </c>
      <c r="E28" s="1315">
        <v>5461000</v>
      </c>
      <c r="F28" s="1315">
        <v>5461000</v>
      </c>
      <c r="G28" s="1315">
        <v>5461000</v>
      </c>
      <c r="H28" s="1314">
        <f t="shared" si="0"/>
        <v>0</v>
      </c>
      <c r="I28" s="787"/>
      <c r="J28" s="622"/>
      <c r="K28" s="622"/>
      <c r="L28" s="31"/>
      <c r="M28" s="11"/>
    </row>
    <row r="29" spans="1:15" ht="24.95" customHeight="1" x14ac:dyDescent="0.2">
      <c r="A29" s="1000">
        <v>152010</v>
      </c>
      <c r="B29" s="998" t="s">
        <v>504</v>
      </c>
      <c r="C29" s="1315">
        <v>144790690</v>
      </c>
      <c r="D29" s="1315">
        <v>144790690</v>
      </c>
      <c r="E29" s="1315">
        <v>144790690</v>
      </c>
      <c r="F29" s="1315">
        <v>144790690</v>
      </c>
      <c r="G29" s="1315">
        <v>144790690</v>
      </c>
      <c r="H29" s="1314">
        <f t="shared" si="0"/>
        <v>0</v>
      </c>
      <c r="I29" s="788"/>
      <c r="J29" s="625"/>
      <c r="K29" s="625"/>
      <c r="L29" s="30"/>
    </row>
    <row r="30" spans="1:15" ht="24.95" customHeight="1" x14ac:dyDescent="0.2">
      <c r="A30" s="1000">
        <v>152011</v>
      </c>
      <c r="B30" s="998" t="s">
        <v>505</v>
      </c>
      <c r="C30" s="1315">
        <v>236729953</v>
      </c>
      <c r="D30" s="1315">
        <v>236729953</v>
      </c>
      <c r="E30" s="1315">
        <v>236729953</v>
      </c>
      <c r="F30" s="1315">
        <v>236729953</v>
      </c>
      <c r="G30" s="1315">
        <v>236729953</v>
      </c>
      <c r="H30" s="1314">
        <f t="shared" si="0"/>
        <v>0</v>
      </c>
      <c r="I30" s="789"/>
      <c r="J30" s="398"/>
      <c r="K30" s="398"/>
      <c r="L30" s="30"/>
    </row>
    <row r="31" spans="1:15" ht="24.95" customHeight="1" x14ac:dyDescent="0.2">
      <c r="A31" s="1000">
        <v>152032</v>
      </c>
      <c r="B31" s="998" t="s">
        <v>695</v>
      </c>
      <c r="C31" s="1315">
        <v>10000000</v>
      </c>
      <c r="D31" s="1315">
        <f>10000000-39378</f>
        <v>9960622</v>
      </c>
      <c r="E31" s="1315">
        <v>9960622</v>
      </c>
      <c r="F31" s="1315">
        <v>9960622</v>
      </c>
      <c r="G31" s="1315">
        <v>9960622</v>
      </c>
      <c r="H31" s="1314">
        <f t="shared" si="0"/>
        <v>0</v>
      </c>
      <c r="I31" s="789"/>
      <c r="J31" s="398"/>
      <c r="K31" s="398"/>
      <c r="L31" s="394"/>
    </row>
    <row r="32" spans="1:15" ht="24.95" customHeight="1" x14ac:dyDescent="0.2">
      <c r="A32" s="1000">
        <v>152033</v>
      </c>
      <c r="B32" s="998" t="s">
        <v>707</v>
      </c>
      <c r="C32" s="1315">
        <v>6000000</v>
      </c>
      <c r="D32" s="1315">
        <v>6000000</v>
      </c>
      <c r="E32" s="1315">
        <f>6000000-742581</f>
        <v>5257419</v>
      </c>
      <c r="F32" s="1315">
        <v>5257419</v>
      </c>
      <c r="G32" s="1315">
        <v>5257419</v>
      </c>
      <c r="H32" s="1314">
        <f t="shared" si="0"/>
        <v>0</v>
      </c>
      <c r="I32" s="789"/>
      <c r="J32" s="398"/>
      <c r="K32" s="398"/>
      <c r="L32" s="394"/>
    </row>
    <row r="33" spans="1:12" ht="24.95" customHeight="1" x14ac:dyDescent="0.2">
      <c r="A33" s="1000">
        <v>152053</v>
      </c>
      <c r="B33" s="998" t="s">
        <v>693</v>
      </c>
      <c r="C33" s="1315">
        <v>3038948</v>
      </c>
      <c r="D33" s="1315">
        <v>3038948</v>
      </c>
      <c r="E33" s="1315">
        <v>3038948</v>
      </c>
      <c r="F33" s="1315">
        <v>3038948</v>
      </c>
      <c r="G33" s="1315">
        <v>3038948</v>
      </c>
      <c r="H33" s="1314">
        <f t="shared" si="0"/>
        <v>0</v>
      </c>
      <c r="I33" s="789"/>
      <c r="J33" s="398"/>
      <c r="K33" s="398"/>
      <c r="L33" s="394"/>
    </row>
    <row r="34" spans="1:12" ht="24.95" customHeight="1" x14ac:dyDescent="0.2">
      <c r="A34" s="1008">
        <v>152054</v>
      </c>
      <c r="B34" s="999" t="s">
        <v>687</v>
      </c>
      <c r="C34" s="1313">
        <v>4700000</v>
      </c>
      <c r="D34" s="1313">
        <f>4700000+15000000+6372685</f>
        <v>26072685</v>
      </c>
      <c r="E34" s="1315">
        <v>26072685</v>
      </c>
      <c r="F34" s="1315">
        <v>26072685</v>
      </c>
      <c r="G34" s="1315">
        <v>26072685</v>
      </c>
      <c r="H34" s="1314">
        <f t="shared" si="0"/>
        <v>0</v>
      </c>
      <c r="I34" s="790"/>
      <c r="J34" s="396"/>
      <c r="K34" s="396"/>
      <c r="L34" s="31"/>
    </row>
    <row r="35" spans="1:12" ht="25.5" customHeight="1" x14ac:dyDescent="0.2">
      <c r="A35" s="1008">
        <v>152055</v>
      </c>
      <c r="B35" s="999" t="s">
        <v>688</v>
      </c>
      <c r="C35" s="1313">
        <v>8000000</v>
      </c>
      <c r="D35" s="1313">
        <v>8000000</v>
      </c>
      <c r="E35" s="1315">
        <f>8000000-1677353</f>
        <v>6322647</v>
      </c>
      <c r="F35" s="1315">
        <v>6322647</v>
      </c>
      <c r="G35" s="1315">
        <v>6322647</v>
      </c>
      <c r="H35" s="1314">
        <f t="shared" si="0"/>
        <v>0</v>
      </c>
      <c r="I35" s="1266"/>
      <c r="J35" s="623"/>
      <c r="K35" s="623"/>
      <c r="L35" s="30"/>
    </row>
    <row r="36" spans="1:12" ht="25.5" customHeight="1" x14ac:dyDescent="0.2">
      <c r="A36" s="1348">
        <v>151054</v>
      </c>
      <c r="B36" s="999" t="s">
        <v>764</v>
      </c>
      <c r="C36" s="1313"/>
      <c r="D36" s="1313">
        <f>9000000-475052</f>
        <v>8524948</v>
      </c>
      <c r="E36" s="1315">
        <f>8524948+10000000</f>
        <v>18524948</v>
      </c>
      <c r="F36" s="1315">
        <f>18524948-4786122</f>
        <v>13738826</v>
      </c>
      <c r="G36" s="1315">
        <v>13738826</v>
      </c>
      <c r="H36" s="1314">
        <f t="shared" si="0"/>
        <v>0</v>
      </c>
      <c r="I36" s="1312"/>
      <c r="J36" s="1312"/>
      <c r="K36" s="1312"/>
      <c r="L36" s="1312"/>
    </row>
    <row r="37" spans="1:12" ht="25.5" customHeight="1" x14ac:dyDescent="0.2">
      <c r="A37" s="1008"/>
      <c r="B37" s="999" t="s">
        <v>767</v>
      </c>
      <c r="C37" s="1313"/>
      <c r="D37" s="1313">
        <v>12000000</v>
      </c>
      <c r="E37" s="1315">
        <f>12000000+2901522</f>
        <v>14901522</v>
      </c>
      <c r="F37" s="1315">
        <v>14901522</v>
      </c>
      <c r="G37" s="1315">
        <v>14901522</v>
      </c>
      <c r="H37" s="1314">
        <f t="shared" si="0"/>
        <v>0</v>
      </c>
      <c r="I37" s="1312"/>
      <c r="J37" s="1312"/>
      <c r="K37" s="1312"/>
      <c r="L37" s="1312"/>
    </row>
    <row r="38" spans="1:12" s="1340" customFormat="1" ht="25.5" customHeight="1" x14ac:dyDescent="0.2">
      <c r="A38" s="1355"/>
      <c r="B38" s="1509" t="s">
        <v>784</v>
      </c>
      <c r="C38" s="1356"/>
      <c r="D38" s="1356">
        <v>172803287</v>
      </c>
      <c r="E38" s="1510">
        <v>172803287</v>
      </c>
      <c r="F38" s="1510">
        <v>172803287</v>
      </c>
      <c r="G38" s="1510">
        <v>172803287</v>
      </c>
      <c r="H38" s="1357">
        <f t="shared" si="0"/>
        <v>0</v>
      </c>
      <c r="I38" s="1358"/>
      <c r="J38" s="1358"/>
      <c r="K38" s="1358"/>
      <c r="L38" s="1358"/>
    </row>
    <row r="39" spans="1:12" ht="13.5" thickBot="1" x14ac:dyDescent="0.25">
      <c r="A39" s="1042"/>
      <c r="B39" s="1511"/>
      <c r="C39" s="1512"/>
      <c r="D39" s="1512"/>
      <c r="E39" s="1512"/>
      <c r="F39" s="1512"/>
      <c r="G39" s="1512"/>
      <c r="H39" s="1513"/>
    </row>
    <row r="40" spans="1:12" s="504" customFormat="1" ht="24" customHeight="1" thickBot="1" x14ac:dyDescent="0.25">
      <c r="A40" s="1147"/>
      <c r="B40" s="1514" t="s">
        <v>364</v>
      </c>
      <c r="C40" s="1515">
        <f t="shared" ref="C40:L40" si="2">C26+C7</f>
        <v>565326491</v>
      </c>
      <c r="D40" s="1515">
        <f t="shared" si="2"/>
        <v>869135068</v>
      </c>
      <c r="E40" s="1515">
        <f t="shared" si="2"/>
        <v>879403187</v>
      </c>
      <c r="F40" s="1515">
        <f t="shared" si="2"/>
        <v>889403187</v>
      </c>
      <c r="G40" s="1515">
        <f t="shared" si="2"/>
        <v>881355959</v>
      </c>
      <c r="H40" s="1516">
        <f t="shared" si="0"/>
        <v>-8047228</v>
      </c>
      <c r="I40" s="791">
        <f t="shared" si="2"/>
        <v>0</v>
      </c>
      <c r="J40" s="628">
        <f t="shared" si="2"/>
        <v>0</v>
      </c>
      <c r="K40" s="628">
        <f t="shared" si="2"/>
        <v>0</v>
      </c>
      <c r="L40" s="503">
        <f t="shared" si="2"/>
        <v>0</v>
      </c>
    </row>
    <row r="41" spans="1:12" ht="24" customHeight="1" thickBot="1" x14ac:dyDescent="0.3">
      <c r="A41" s="1042"/>
      <c r="B41" s="1713" t="s">
        <v>114</v>
      </c>
      <c r="C41" s="1714"/>
      <c r="D41" s="1517"/>
      <c r="E41" s="1517"/>
      <c r="F41" s="1517"/>
      <c r="G41" s="1517"/>
      <c r="H41" s="1518"/>
      <c r="I41" s="236"/>
      <c r="J41" s="236"/>
      <c r="K41" s="236"/>
      <c r="L41" s="237"/>
    </row>
    <row r="42" spans="1:12" ht="21.95" customHeight="1" thickBot="1" x14ac:dyDescent="0.25">
      <c r="A42" s="502"/>
      <c r="B42" s="1499" t="s">
        <v>50</v>
      </c>
      <c r="C42" s="1500">
        <f>SUM(C43:C47)</f>
        <v>6051164</v>
      </c>
      <c r="D42" s="1500">
        <f>SUM(D43:D47)</f>
        <v>9051164</v>
      </c>
      <c r="E42" s="1500">
        <f>SUM(E43:E47)</f>
        <v>9051164</v>
      </c>
      <c r="F42" s="1500">
        <f t="shared" ref="F42:L42" si="3">SUM(F43:F47)</f>
        <v>9051164</v>
      </c>
      <c r="G42" s="1500">
        <f t="shared" si="3"/>
        <v>9051164</v>
      </c>
      <c r="H42" s="1501">
        <f t="shared" si="0"/>
        <v>0</v>
      </c>
      <c r="I42" s="281">
        <f t="shared" si="3"/>
        <v>0</v>
      </c>
      <c r="J42" s="29">
        <f t="shared" si="3"/>
        <v>0</v>
      </c>
      <c r="K42" s="29">
        <f t="shared" si="3"/>
        <v>0</v>
      </c>
      <c r="L42" s="29">
        <f t="shared" si="3"/>
        <v>0</v>
      </c>
    </row>
    <row r="43" spans="1:12" ht="24" customHeight="1" x14ac:dyDescent="0.2">
      <c r="A43" s="1043">
        <v>251001</v>
      </c>
      <c r="B43" s="1044" t="s">
        <v>506</v>
      </c>
      <c r="C43" s="396">
        <v>2701164</v>
      </c>
      <c r="D43" s="396">
        <f>2701164+500000+3000000</f>
        <v>6201164</v>
      </c>
      <c r="E43" s="396">
        <v>6201164</v>
      </c>
      <c r="F43" s="396">
        <v>6201164</v>
      </c>
      <c r="G43" s="396">
        <v>6201164</v>
      </c>
      <c r="H43" s="391">
        <f t="shared" si="0"/>
        <v>0</v>
      </c>
      <c r="I43" s="792"/>
      <c r="J43" s="223"/>
      <c r="K43" s="223"/>
      <c r="L43" s="223"/>
    </row>
    <row r="44" spans="1:12" ht="24" customHeight="1" x14ac:dyDescent="0.2">
      <c r="A44" s="1043">
        <v>251001</v>
      </c>
      <c r="B44" s="1044" t="s">
        <v>496</v>
      </c>
      <c r="C44" s="396">
        <v>500000</v>
      </c>
      <c r="D44" s="396">
        <v>500000</v>
      </c>
      <c r="E44" s="396">
        <v>500000</v>
      </c>
      <c r="F44" s="396">
        <v>500000</v>
      </c>
      <c r="G44" s="396">
        <v>500000</v>
      </c>
      <c r="H44" s="391">
        <f t="shared" si="0"/>
        <v>0</v>
      </c>
      <c r="I44" s="789"/>
      <c r="J44" s="398"/>
      <c r="K44" s="398"/>
      <c r="L44" s="398"/>
    </row>
    <row r="45" spans="1:12" ht="24" customHeight="1" x14ac:dyDescent="0.2">
      <c r="A45" s="640">
        <v>251011</v>
      </c>
      <c r="B45" s="1044" t="s">
        <v>497</v>
      </c>
      <c r="C45" s="396">
        <v>2500000</v>
      </c>
      <c r="D45" s="396">
        <f>2500000-500000</f>
        <v>2000000</v>
      </c>
      <c r="E45" s="396">
        <v>2000000</v>
      </c>
      <c r="F45" s="396">
        <v>2000000</v>
      </c>
      <c r="G45" s="396">
        <v>2000000</v>
      </c>
      <c r="H45" s="391">
        <f t="shared" si="0"/>
        <v>0</v>
      </c>
      <c r="I45" s="790"/>
      <c r="J45" s="396"/>
      <c r="K45" s="396"/>
      <c r="L45" s="396"/>
    </row>
    <row r="46" spans="1:12" ht="24" customHeight="1" x14ac:dyDescent="0.2">
      <c r="A46" s="640">
        <v>223219</v>
      </c>
      <c r="B46" s="1044" t="s">
        <v>717</v>
      </c>
      <c r="C46" s="396">
        <v>350000</v>
      </c>
      <c r="D46" s="396">
        <v>350000</v>
      </c>
      <c r="E46" s="396">
        <v>350000</v>
      </c>
      <c r="F46" s="396">
        <v>350000</v>
      </c>
      <c r="G46" s="396">
        <v>350000</v>
      </c>
      <c r="H46" s="391">
        <f t="shared" si="0"/>
        <v>0</v>
      </c>
      <c r="I46" s="790"/>
      <c r="J46" s="396"/>
      <c r="K46" s="396"/>
      <c r="L46" s="396"/>
    </row>
    <row r="47" spans="1:12" ht="24" customHeight="1" x14ac:dyDescent="0.2">
      <c r="A47" s="640"/>
      <c r="B47" s="1044"/>
      <c r="C47" s="396"/>
      <c r="D47" s="396"/>
      <c r="E47" s="396"/>
      <c r="F47" s="396"/>
      <c r="G47" s="396"/>
      <c r="H47" s="391"/>
      <c r="I47" s="793"/>
      <c r="J47" s="120"/>
      <c r="K47" s="120"/>
      <c r="L47" s="120"/>
    </row>
    <row r="48" spans="1:12" ht="13.5" thickBot="1" x14ac:dyDescent="0.25">
      <c r="A48" s="395"/>
      <c r="B48" s="1016"/>
      <c r="C48" s="396"/>
      <c r="D48" s="396"/>
      <c r="E48" s="396"/>
      <c r="F48" s="396"/>
      <c r="G48" s="396"/>
      <c r="H48" s="391"/>
      <c r="I48" s="794"/>
      <c r="J48" s="624"/>
      <c r="K48" s="624"/>
      <c r="L48" s="624"/>
    </row>
    <row r="49" spans="1:12" ht="21.95" customHeight="1" thickBot="1" x14ac:dyDescent="0.25">
      <c r="A49" s="502"/>
      <c r="B49" s="1499" t="s">
        <v>51</v>
      </c>
      <c r="C49" s="1500">
        <f t="shared" ref="C49:L49" si="4">SUM(C50:C50)</f>
        <v>0</v>
      </c>
      <c r="D49" s="1500">
        <f t="shared" si="4"/>
        <v>0</v>
      </c>
      <c r="E49" s="1500">
        <f t="shared" si="4"/>
        <v>0</v>
      </c>
      <c r="F49" s="1500">
        <f t="shared" si="4"/>
        <v>0</v>
      </c>
      <c r="G49" s="1500">
        <f t="shared" si="4"/>
        <v>0</v>
      </c>
      <c r="H49" s="1501"/>
      <c r="I49" s="281">
        <f t="shared" si="4"/>
        <v>0</v>
      </c>
      <c r="J49" s="29">
        <f t="shared" si="4"/>
        <v>0</v>
      </c>
      <c r="K49" s="29">
        <f t="shared" si="4"/>
        <v>0</v>
      </c>
      <c r="L49" s="29">
        <f t="shared" si="4"/>
        <v>0</v>
      </c>
    </row>
    <row r="50" spans="1:12" ht="24" customHeight="1" x14ac:dyDescent="0.2">
      <c r="A50" s="747"/>
      <c r="B50" s="1016"/>
      <c r="C50" s="396"/>
      <c r="D50" s="396"/>
      <c r="E50" s="396"/>
      <c r="F50" s="396"/>
      <c r="G50" s="396"/>
      <c r="H50" s="391"/>
      <c r="I50" s="792">
        <v>0</v>
      </c>
      <c r="J50" s="223">
        <v>0</v>
      </c>
      <c r="K50" s="223">
        <v>0</v>
      </c>
      <c r="L50" s="223">
        <v>0</v>
      </c>
    </row>
    <row r="51" spans="1:12" ht="13.5" thickBot="1" x14ac:dyDescent="0.25">
      <c r="A51" s="107"/>
      <c r="B51" s="1016"/>
      <c r="C51" s="396"/>
      <c r="D51" s="396"/>
      <c r="E51" s="396"/>
      <c r="F51" s="396"/>
      <c r="G51" s="396"/>
      <c r="H51" s="391"/>
      <c r="I51" s="795"/>
      <c r="J51" s="100"/>
      <c r="K51" s="100"/>
      <c r="L51" s="100"/>
    </row>
    <row r="52" spans="1:12" ht="21.95" customHeight="1" thickBot="1" x14ac:dyDescent="0.25">
      <c r="A52" s="502"/>
      <c r="B52" s="1499" t="s">
        <v>365</v>
      </c>
      <c r="C52" s="1500">
        <f>C42+C49</f>
        <v>6051164</v>
      </c>
      <c r="D52" s="1500">
        <f t="shared" ref="D52:L52" si="5">D42+D49</f>
        <v>9051164</v>
      </c>
      <c r="E52" s="1500">
        <f t="shared" si="5"/>
        <v>9051164</v>
      </c>
      <c r="F52" s="1500">
        <f t="shared" si="5"/>
        <v>9051164</v>
      </c>
      <c r="G52" s="1500">
        <f t="shared" si="5"/>
        <v>9051164</v>
      </c>
      <c r="H52" s="1501">
        <f t="shared" si="0"/>
        <v>0</v>
      </c>
      <c r="I52" s="281">
        <f t="shared" si="5"/>
        <v>0</v>
      </c>
      <c r="J52" s="29">
        <f t="shared" si="5"/>
        <v>0</v>
      </c>
      <c r="K52" s="29">
        <f t="shared" si="5"/>
        <v>0</v>
      </c>
      <c r="L52" s="29">
        <f t="shared" si="5"/>
        <v>0</v>
      </c>
    </row>
    <row r="53" spans="1:12" ht="24" customHeight="1" thickBot="1" x14ac:dyDescent="0.25">
      <c r="A53" s="1045"/>
      <c r="B53" s="1519"/>
      <c r="C53" s="1500"/>
      <c r="D53" s="1500"/>
      <c r="E53" s="1500"/>
      <c r="F53" s="1500"/>
      <c r="G53" s="1500"/>
      <c r="H53" s="1501"/>
      <c r="I53" s="281"/>
      <c r="J53" s="29"/>
      <c r="K53" s="29"/>
      <c r="L53" s="29"/>
    </row>
    <row r="54" spans="1:12" ht="21.95" customHeight="1" thickBot="1" x14ac:dyDescent="0.25">
      <c r="A54" s="502"/>
      <c r="B54" s="1499" t="s">
        <v>50</v>
      </c>
      <c r="C54" s="1500">
        <f t="shared" ref="C54:L54" si="6">SUM(C55:C62)</f>
        <v>5000000</v>
      </c>
      <c r="D54" s="1500">
        <f t="shared" si="6"/>
        <v>13180316</v>
      </c>
      <c r="E54" s="1500">
        <f t="shared" si="6"/>
        <v>18340720</v>
      </c>
      <c r="F54" s="1500">
        <f t="shared" si="6"/>
        <v>18495720</v>
      </c>
      <c r="G54" s="1500">
        <f t="shared" si="6"/>
        <v>18495720</v>
      </c>
      <c r="H54" s="1501">
        <f t="shared" si="0"/>
        <v>0</v>
      </c>
      <c r="I54" s="281">
        <f t="shared" si="6"/>
        <v>0</v>
      </c>
      <c r="J54" s="29">
        <f t="shared" si="6"/>
        <v>0</v>
      </c>
      <c r="K54" s="29">
        <f t="shared" si="6"/>
        <v>0</v>
      </c>
      <c r="L54" s="29">
        <f t="shared" si="6"/>
        <v>0</v>
      </c>
    </row>
    <row r="55" spans="1:12" ht="24" hidden="1" customHeight="1" x14ac:dyDescent="0.2">
      <c r="A55" s="1045"/>
      <c r="B55" s="1016" t="s">
        <v>499</v>
      </c>
      <c r="C55" s="396"/>
      <c r="D55" s="396"/>
      <c r="E55" s="396"/>
      <c r="F55" s="396"/>
      <c r="G55" s="396"/>
      <c r="H55" s="391">
        <f t="shared" si="0"/>
        <v>0</v>
      </c>
      <c r="I55" s="790"/>
      <c r="J55" s="396"/>
      <c r="K55" s="396"/>
      <c r="L55" s="396"/>
    </row>
    <row r="56" spans="1:12" ht="24" hidden="1" customHeight="1" x14ac:dyDescent="0.2">
      <c r="A56" s="1045"/>
      <c r="B56" s="1016" t="s">
        <v>552</v>
      </c>
      <c r="C56" s="396"/>
      <c r="D56" s="396"/>
      <c r="E56" s="396"/>
      <c r="F56" s="396"/>
      <c r="G56" s="396"/>
      <c r="H56" s="391">
        <f t="shared" si="0"/>
        <v>0</v>
      </c>
      <c r="I56" s="790"/>
      <c r="J56" s="396"/>
      <c r="K56" s="396"/>
      <c r="L56" s="396"/>
    </row>
    <row r="57" spans="1:12" ht="24" customHeight="1" x14ac:dyDescent="0.2">
      <c r="A57" s="1045"/>
      <c r="B57" s="1016" t="s">
        <v>514</v>
      </c>
      <c r="C57" s="396">
        <v>5000000</v>
      </c>
      <c r="D57" s="396">
        <f>5000000-1693189-504695</f>
        <v>2802116</v>
      </c>
      <c r="E57" s="396">
        <f>2802116-458796+1000000</f>
        <v>3343320</v>
      </c>
      <c r="F57" s="396">
        <v>3343320</v>
      </c>
      <c r="G57" s="396">
        <v>3343320</v>
      </c>
      <c r="H57" s="391">
        <f t="shared" si="0"/>
        <v>0</v>
      </c>
      <c r="I57" s="789"/>
      <c r="J57" s="398"/>
      <c r="K57" s="398"/>
      <c r="L57" s="398"/>
    </row>
    <row r="58" spans="1:12" ht="24" customHeight="1" x14ac:dyDescent="0.2">
      <c r="A58" s="1045"/>
      <c r="B58" s="1044" t="s">
        <v>506</v>
      </c>
      <c r="C58" s="396"/>
      <c r="D58" s="396">
        <v>3378200</v>
      </c>
      <c r="E58" s="396">
        <v>3378200</v>
      </c>
      <c r="F58" s="396">
        <f>3378200+155000</f>
        <v>3533200</v>
      </c>
      <c r="G58" s="396">
        <v>3533200</v>
      </c>
      <c r="H58" s="391">
        <f t="shared" si="0"/>
        <v>0</v>
      </c>
      <c r="I58" s="789"/>
      <c r="J58" s="398"/>
      <c r="K58" s="398"/>
      <c r="L58" s="398"/>
    </row>
    <row r="59" spans="1:12" ht="24" hidden="1" customHeight="1" x14ac:dyDescent="0.2">
      <c r="A59" s="1045"/>
      <c r="B59" s="1016"/>
      <c r="C59" s="396"/>
      <c r="D59" s="396"/>
      <c r="E59" s="396"/>
      <c r="F59" s="396"/>
      <c r="G59" s="396"/>
      <c r="H59" s="391">
        <f t="shared" si="0"/>
        <v>0</v>
      </c>
      <c r="I59" s="789"/>
      <c r="J59" s="398"/>
      <c r="K59" s="398"/>
      <c r="L59" s="398"/>
    </row>
    <row r="60" spans="1:12" ht="24" hidden="1" customHeight="1" x14ac:dyDescent="0.2">
      <c r="A60" s="1045"/>
      <c r="B60" s="1016"/>
      <c r="C60" s="396"/>
      <c r="D60" s="396"/>
      <c r="E60" s="396"/>
      <c r="F60" s="396"/>
      <c r="G60" s="396"/>
      <c r="H60" s="391">
        <f t="shared" si="0"/>
        <v>0</v>
      </c>
      <c r="I60" s="790"/>
      <c r="J60" s="396"/>
      <c r="K60" s="396"/>
      <c r="L60" s="396"/>
    </row>
    <row r="61" spans="1:12" ht="24" customHeight="1" x14ac:dyDescent="0.2">
      <c r="A61" s="1045"/>
      <c r="B61" s="1016" t="s">
        <v>769</v>
      </c>
      <c r="C61" s="396"/>
      <c r="D61" s="396">
        <v>7000000</v>
      </c>
      <c r="E61" s="396">
        <f>7000000+4619200</f>
        <v>11619200</v>
      </c>
      <c r="F61" s="396">
        <v>11619200</v>
      </c>
      <c r="G61" s="396">
        <v>11619200</v>
      </c>
      <c r="H61" s="391">
        <f t="shared" si="0"/>
        <v>0</v>
      </c>
      <c r="I61" s="790"/>
      <c r="J61" s="396"/>
      <c r="K61" s="396"/>
      <c r="L61" s="396"/>
    </row>
    <row r="62" spans="1:12" ht="13.5" thickBot="1" x14ac:dyDescent="0.25">
      <c r="A62" s="1045"/>
      <c r="B62" s="1016"/>
      <c r="C62" s="396"/>
      <c r="D62" s="396"/>
      <c r="E62" s="396"/>
      <c r="F62" s="396"/>
      <c r="G62" s="396"/>
      <c r="H62" s="391"/>
      <c r="I62" s="790"/>
      <c r="J62" s="396"/>
      <c r="K62" s="396"/>
      <c r="L62" s="396"/>
    </row>
    <row r="63" spans="1:12" ht="21.95" customHeight="1" thickBot="1" x14ac:dyDescent="0.25">
      <c r="A63" s="502"/>
      <c r="B63" s="1499" t="s">
        <v>51</v>
      </c>
      <c r="C63" s="1500">
        <f>SUM(C64:C66)</f>
        <v>0</v>
      </c>
      <c r="D63" s="1500">
        <f t="shared" ref="D63:L63" si="7">SUM(D64:D66)</f>
        <v>0</v>
      </c>
      <c r="E63" s="1500">
        <f t="shared" si="7"/>
        <v>0</v>
      </c>
      <c r="F63" s="1500">
        <f t="shared" si="7"/>
        <v>0</v>
      </c>
      <c r="G63" s="1500">
        <f t="shared" si="7"/>
        <v>0</v>
      </c>
      <c r="H63" s="1501"/>
      <c r="I63" s="281">
        <f t="shared" si="7"/>
        <v>0</v>
      </c>
      <c r="J63" s="29">
        <f t="shared" si="7"/>
        <v>0</v>
      </c>
      <c r="K63" s="29">
        <f t="shared" si="7"/>
        <v>0</v>
      </c>
      <c r="L63" s="29">
        <f t="shared" si="7"/>
        <v>0</v>
      </c>
    </row>
    <row r="64" spans="1:12" ht="24" customHeight="1" x14ac:dyDescent="0.2">
      <c r="A64" s="1045"/>
      <c r="B64" s="1016"/>
      <c r="C64" s="396"/>
      <c r="D64" s="396"/>
      <c r="E64" s="396"/>
      <c r="F64" s="396"/>
      <c r="G64" s="396"/>
      <c r="H64" s="391"/>
      <c r="I64" s="790"/>
      <c r="J64" s="396"/>
      <c r="K64" s="396"/>
      <c r="L64" s="396"/>
    </row>
    <row r="65" spans="1:12" ht="24" hidden="1" customHeight="1" x14ac:dyDescent="0.2">
      <c r="A65" s="1045"/>
      <c r="B65" s="1016"/>
      <c r="C65" s="396"/>
      <c r="D65" s="396"/>
      <c r="E65" s="396"/>
      <c r="F65" s="396"/>
      <c r="G65" s="396"/>
      <c r="H65" s="391"/>
      <c r="I65" s="790"/>
      <c r="J65" s="396"/>
      <c r="K65" s="396"/>
      <c r="L65" s="396"/>
    </row>
    <row r="66" spans="1:12" ht="13.5" thickBot="1" x14ac:dyDescent="0.25">
      <c r="A66" s="1045"/>
      <c r="B66" s="1016"/>
      <c r="C66" s="396"/>
      <c r="D66" s="396"/>
      <c r="E66" s="396"/>
      <c r="F66" s="396"/>
      <c r="G66" s="396"/>
      <c r="H66" s="391"/>
      <c r="I66" s="790"/>
      <c r="J66" s="396"/>
      <c r="K66" s="396"/>
      <c r="L66" s="396"/>
    </row>
    <row r="67" spans="1:12" ht="21.95" customHeight="1" thickBot="1" x14ac:dyDescent="0.25">
      <c r="A67" s="502"/>
      <c r="B67" s="1499" t="s">
        <v>134</v>
      </c>
      <c r="C67" s="1500">
        <f t="shared" ref="C67:L67" si="8">C54+C63</f>
        <v>5000000</v>
      </c>
      <c r="D67" s="1500">
        <f t="shared" si="8"/>
        <v>13180316</v>
      </c>
      <c r="E67" s="1500">
        <f t="shared" si="8"/>
        <v>18340720</v>
      </c>
      <c r="F67" s="1500">
        <f t="shared" si="8"/>
        <v>18495720</v>
      </c>
      <c r="G67" s="1500">
        <f t="shared" si="8"/>
        <v>18495720</v>
      </c>
      <c r="H67" s="1501">
        <f t="shared" si="0"/>
        <v>0</v>
      </c>
      <c r="I67" s="281">
        <f t="shared" si="8"/>
        <v>0</v>
      </c>
      <c r="J67" s="29">
        <f t="shared" si="8"/>
        <v>0</v>
      </c>
      <c r="K67" s="29">
        <f t="shared" si="8"/>
        <v>0</v>
      </c>
      <c r="L67" s="29">
        <f t="shared" si="8"/>
        <v>0</v>
      </c>
    </row>
    <row r="68" spans="1:12" ht="24" customHeight="1" thickBot="1" x14ac:dyDescent="0.25">
      <c r="A68" s="1045"/>
      <c r="B68" s="1499"/>
      <c r="C68" s="1500"/>
      <c r="D68" s="1500"/>
      <c r="E68" s="1500"/>
      <c r="F68" s="1500"/>
      <c r="G68" s="1500"/>
      <c r="H68" s="1501"/>
      <c r="I68" s="281"/>
      <c r="J68" s="29"/>
      <c r="K68" s="29"/>
      <c r="L68" s="29"/>
    </row>
    <row r="69" spans="1:12" ht="21.95" customHeight="1" thickBot="1" x14ac:dyDescent="0.25">
      <c r="A69" s="502"/>
      <c r="B69" s="1499" t="s">
        <v>50</v>
      </c>
      <c r="C69" s="1500">
        <f>SUM(C70:C74)</f>
        <v>1500000</v>
      </c>
      <c r="D69" s="1500">
        <f t="shared" ref="D69:L69" si="9">SUM(D70:D74)</f>
        <v>1500000</v>
      </c>
      <c r="E69" s="1500">
        <f t="shared" si="9"/>
        <v>1500000</v>
      </c>
      <c r="F69" s="1500">
        <f t="shared" si="9"/>
        <v>1500000</v>
      </c>
      <c r="G69" s="1500">
        <f t="shared" si="9"/>
        <v>1500000</v>
      </c>
      <c r="H69" s="1501">
        <f t="shared" si="0"/>
        <v>0</v>
      </c>
      <c r="I69" s="281">
        <f t="shared" si="9"/>
        <v>0</v>
      </c>
      <c r="J69" s="29">
        <f t="shared" si="9"/>
        <v>0</v>
      </c>
      <c r="K69" s="29">
        <f t="shared" si="9"/>
        <v>0</v>
      </c>
      <c r="L69" s="29">
        <f t="shared" si="9"/>
        <v>0</v>
      </c>
    </row>
    <row r="70" spans="1:12" ht="24" customHeight="1" x14ac:dyDescent="0.2">
      <c r="A70" s="1045"/>
      <c r="B70" s="1016" t="s">
        <v>499</v>
      </c>
      <c r="C70" s="396"/>
      <c r="D70" s="396"/>
      <c r="E70" s="396"/>
      <c r="F70" s="396">
        <v>95250</v>
      </c>
      <c r="G70" s="396">
        <v>95250</v>
      </c>
      <c r="H70" s="391">
        <f t="shared" si="0"/>
        <v>0</v>
      </c>
      <c r="I70" s="790"/>
      <c r="J70" s="396"/>
      <c r="K70" s="396"/>
      <c r="L70" s="396"/>
    </row>
    <row r="71" spans="1:12" ht="24" hidden="1" customHeight="1" x14ac:dyDescent="0.2">
      <c r="A71" s="1045"/>
      <c r="B71" s="1016" t="s">
        <v>500</v>
      </c>
      <c r="C71" s="396"/>
      <c r="D71" s="396"/>
      <c r="E71" s="396"/>
      <c r="F71" s="396"/>
      <c r="G71" s="396"/>
      <c r="H71" s="391">
        <f t="shared" si="0"/>
        <v>0</v>
      </c>
      <c r="I71" s="790"/>
      <c r="J71" s="396"/>
      <c r="K71" s="396"/>
      <c r="L71" s="396"/>
    </row>
    <row r="72" spans="1:12" ht="24" customHeight="1" x14ac:dyDescent="0.2">
      <c r="A72" s="1045"/>
      <c r="B72" s="1046" t="s">
        <v>506</v>
      </c>
      <c r="C72" s="396">
        <v>1500000</v>
      </c>
      <c r="D72" s="396">
        <f>1500000-15240</f>
        <v>1484760</v>
      </c>
      <c r="E72" s="396">
        <v>1484760</v>
      </c>
      <c r="F72" s="396">
        <f>1484760-412750</f>
        <v>1072010</v>
      </c>
      <c r="G72" s="396">
        <v>1072010</v>
      </c>
      <c r="H72" s="391">
        <f t="shared" ref="H72:H119" si="10">+G72-F72</f>
        <v>0</v>
      </c>
      <c r="I72" s="790"/>
      <c r="J72" s="396"/>
      <c r="K72" s="396"/>
      <c r="L72" s="396"/>
    </row>
    <row r="73" spans="1:12" ht="24" customHeight="1" x14ac:dyDescent="0.2">
      <c r="A73" s="1045"/>
      <c r="B73" s="1046" t="s">
        <v>501</v>
      </c>
      <c r="C73" s="396"/>
      <c r="D73" s="396">
        <v>15240</v>
      </c>
      <c r="E73" s="396">
        <v>15240</v>
      </c>
      <c r="F73" s="396">
        <f>15240+317500</f>
        <v>332740</v>
      </c>
      <c r="G73" s="396">
        <v>332740</v>
      </c>
      <c r="H73" s="391">
        <f t="shared" si="10"/>
        <v>0</v>
      </c>
      <c r="I73" s="795"/>
      <c r="J73" s="100"/>
      <c r="K73" s="100"/>
      <c r="L73" s="100"/>
    </row>
    <row r="74" spans="1:12" ht="13.5" thickBot="1" x14ac:dyDescent="0.25">
      <c r="A74" s="1045"/>
      <c r="B74" s="1046"/>
      <c r="C74" s="396"/>
      <c r="D74" s="396"/>
      <c r="E74" s="396"/>
      <c r="F74" s="396"/>
      <c r="G74" s="396"/>
      <c r="H74" s="391"/>
      <c r="I74" s="795"/>
      <c r="J74" s="100"/>
      <c r="K74" s="100"/>
      <c r="L74" s="100"/>
    </row>
    <row r="75" spans="1:12" ht="21.95" customHeight="1" thickBot="1" x14ac:dyDescent="0.25">
      <c r="A75" s="502"/>
      <c r="B75" s="1499" t="s">
        <v>51</v>
      </c>
      <c r="C75" s="1500">
        <f t="shared" ref="C75:L75" si="11">SUM(C76:C76)</f>
        <v>0</v>
      </c>
      <c r="D75" s="1500">
        <f t="shared" si="11"/>
        <v>0</v>
      </c>
      <c r="E75" s="1500">
        <f t="shared" si="11"/>
        <v>0</v>
      </c>
      <c r="F75" s="1500">
        <f t="shared" si="11"/>
        <v>0</v>
      </c>
      <c r="G75" s="1500">
        <f t="shared" si="11"/>
        <v>0</v>
      </c>
      <c r="H75" s="1501"/>
      <c r="I75" s="281">
        <f t="shared" si="11"/>
        <v>0</v>
      </c>
      <c r="J75" s="29">
        <f t="shared" si="11"/>
        <v>0</v>
      </c>
      <c r="K75" s="29">
        <f t="shared" si="11"/>
        <v>0</v>
      </c>
      <c r="L75" s="29">
        <f t="shared" si="11"/>
        <v>0</v>
      </c>
    </row>
    <row r="76" spans="1:12" ht="13.5" thickBot="1" x14ac:dyDescent="0.25">
      <c r="A76" s="1045"/>
      <c r="B76" s="1520"/>
      <c r="C76" s="396"/>
      <c r="D76" s="396"/>
      <c r="E76" s="396"/>
      <c r="F76" s="396"/>
      <c r="G76" s="396"/>
      <c r="H76" s="391"/>
      <c r="I76" s="790"/>
      <c r="J76" s="396"/>
      <c r="K76" s="396"/>
      <c r="L76" s="396"/>
    </row>
    <row r="77" spans="1:12" ht="21.95" customHeight="1" thickBot="1" x14ac:dyDescent="0.25">
      <c r="A77" s="502"/>
      <c r="B77" s="1499" t="s">
        <v>366</v>
      </c>
      <c r="C77" s="1500">
        <f>C69+C75</f>
        <v>1500000</v>
      </c>
      <c r="D77" s="1500">
        <f t="shared" ref="D77:L77" si="12">D69+D75</f>
        <v>1500000</v>
      </c>
      <c r="E77" s="1500">
        <f t="shared" si="12"/>
        <v>1500000</v>
      </c>
      <c r="F77" s="1500">
        <f t="shared" si="12"/>
        <v>1500000</v>
      </c>
      <c r="G77" s="1500">
        <f t="shared" si="12"/>
        <v>1500000</v>
      </c>
      <c r="H77" s="1501">
        <f t="shared" si="10"/>
        <v>0</v>
      </c>
      <c r="I77" s="281">
        <f t="shared" si="12"/>
        <v>0</v>
      </c>
      <c r="J77" s="29">
        <f t="shared" si="12"/>
        <v>0</v>
      </c>
      <c r="K77" s="29">
        <f t="shared" si="12"/>
        <v>0</v>
      </c>
      <c r="L77" s="29">
        <f t="shared" si="12"/>
        <v>0</v>
      </c>
    </row>
    <row r="78" spans="1:12" ht="24" customHeight="1" thickBot="1" x14ac:dyDescent="0.25">
      <c r="A78" s="1147"/>
      <c r="B78" s="1519"/>
      <c r="C78" s="1500"/>
      <c r="D78" s="1500"/>
      <c r="E78" s="1500"/>
      <c r="F78" s="1500"/>
      <c r="G78" s="1500"/>
      <c r="H78" s="1501"/>
      <c r="I78" s="281"/>
      <c r="J78" s="29"/>
      <c r="K78" s="29"/>
      <c r="L78" s="29"/>
    </row>
    <row r="79" spans="1:12" ht="21.95" customHeight="1" thickBot="1" x14ac:dyDescent="0.25">
      <c r="A79" s="502"/>
      <c r="B79" s="1499" t="s">
        <v>50</v>
      </c>
      <c r="C79" s="1500">
        <f t="shared" ref="C79:L79" si="13">SUM(C80:C82)</f>
        <v>300000</v>
      </c>
      <c r="D79" s="1500">
        <f t="shared" si="13"/>
        <v>811381</v>
      </c>
      <c r="E79" s="1500">
        <f t="shared" si="13"/>
        <v>805564</v>
      </c>
      <c r="F79" s="1500">
        <f t="shared" si="13"/>
        <v>805564</v>
      </c>
      <c r="G79" s="1500">
        <f>SUM(G80:G83)</f>
        <v>1505564</v>
      </c>
      <c r="H79" s="1501">
        <f t="shared" si="10"/>
        <v>700000</v>
      </c>
      <c r="I79" s="281">
        <f t="shared" si="13"/>
        <v>0</v>
      </c>
      <c r="J79" s="29">
        <f t="shared" si="13"/>
        <v>0</v>
      </c>
      <c r="K79" s="29">
        <f t="shared" si="13"/>
        <v>0</v>
      </c>
      <c r="L79" s="29">
        <f t="shared" si="13"/>
        <v>0</v>
      </c>
    </row>
    <row r="80" spans="1:12" ht="24" customHeight="1" x14ac:dyDescent="0.2">
      <c r="A80" s="1045"/>
      <c r="B80" s="1046" t="s">
        <v>498</v>
      </c>
      <c r="C80" s="1521"/>
      <c r="D80" s="396">
        <v>31750</v>
      </c>
      <c r="E80" s="396">
        <v>31750</v>
      </c>
      <c r="F80" s="396">
        <f>31750+12500</f>
        <v>44250</v>
      </c>
      <c r="G80" s="396">
        <f>44250-12500</f>
        <v>31750</v>
      </c>
      <c r="H80" s="1354">
        <f t="shared" si="10"/>
        <v>-12500</v>
      </c>
      <c r="I80" s="792"/>
      <c r="J80" s="223"/>
      <c r="K80" s="223"/>
      <c r="L80" s="223"/>
    </row>
    <row r="81" spans="1:12" ht="24" customHeight="1" x14ac:dyDescent="0.2">
      <c r="A81" s="1045"/>
      <c r="B81" s="1046" t="s">
        <v>501</v>
      </c>
      <c r="C81" s="1521"/>
      <c r="D81" s="396"/>
      <c r="E81" s="396"/>
      <c r="F81" s="396"/>
      <c r="G81" s="396">
        <v>12500</v>
      </c>
      <c r="H81" s="1354">
        <f t="shared" si="10"/>
        <v>12500</v>
      </c>
      <c r="I81" s="790"/>
      <c r="J81" s="396"/>
      <c r="K81" s="396"/>
      <c r="L81" s="396"/>
    </row>
    <row r="82" spans="1:12" ht="24" customHeight="1" x14ac:dyDescent="0.2">
      <c r="A82" s="1045"/>
      <c r="B82" s="1016" t="s">
        <v>506</v>
      </c>
      <c r="C82" s="396">
        <v>300000</v>
      </c>
      <c r="D82" s="396">
        <f>300000+298600+212781-31750</f>
        <v>779631</v>
      </c>
      <c r="E82" s="396">
        <f>779631-5817</f>
        <v>773814</v>
      </c>
      <c r="F82" s="396">
        <f>773814-12500</f>
        <v>761314</v>
      </c>
      <c r="G82" s="396">
        <v>761314</v>
      </c>
      <c r="H82" s="1354">
        <f t="shared" si="10"/>
        <v>0</v>
      </c>
      <c r="I82" s="790"/>
      <c r="J82" s="396"/>
      <c r="K82" s="396"/>
      <c r="L82" s="396"/>
    </row>
    <row r="83" spans="1:12" ht="24" customHeight="1" x14ac:dyDescent="0.2">
      <c r="A83" s="1045"/>
      <c r="B83" s="1016" t="s">
        <v>848</v>
      </c>
      <c r="C83" s="396"/>
      <c r="D83" s="396"/>
      <c r="E83" s="396"/>
      <c r="F83" s="396"/>
      <c r="G83" s="396">
        <v>700000</v>
      </c>
      <c r="H83" s="1354">
        <f t="shared" si="10"/>
        <v>700000</v>
      </c>
      <c r="I83" s="795"/>
      <c r="J83" s="100"/>
      <c r="K83" s="100"/>
      <c r="L83" s="100"/>
    </row>
    <row r="84" spans="1:12" ht="13.5" thickBot="1" x14ac:dyDescent="0.25">
      <c r="A84" s="1045"/>
      <c r="B84" s="1016"/>
      <c r="C84" s="396"/>
      <c r="D84" s="396"/>
      <c r="E84" s="396"/>
      <c r="F84" s="396"/>
      <c r="G84" s="396"/>
      <c r="H84" s="391"/>
      <c r="I84" s="795"/>
      <c r="J84" s="100"/>
      <c r="K84" s="100"/>
      <c r="L84" s="100"/>
    </row>
    <row r="85" spans="1:12" ht="21.95" customHeight="1" thickBot="1" x14ac:dyDescent="0.25">
      <c r="A85" s="502"/>
      <c r="B85" s="1499" t="s">
        <v>51</v>
      </c>
      <c r="C85" s="1500">
        <f>SUM(C86:C86)</f>
        <v>0</v>
      </c>
      <c r="D85" s="1500">
        <f t="shared" ref="D85:L85" si="14">SUM(D86:D86)</f>
        <v>0</v>
      </c>
      <c r="E85" s="1500">
        <f t="shared" si="14"/>
        <v>0</v>
      </c>
      <c r="F85" s="1500">
        <f t="shared" si="14"/>
        <v>0</v>
      </c>
      <c r="G85" s="1500">
        <f t="shared" si="14"/>
        <v>0</v>
      </c>
      <c r="H85" s="1501"/>
      <c r="I85" s="281">
        <f t="shared" si="14"/>
        <v>0</v>
      </c>
      <c r="J85" s="29">
        <f t="shared" si="14"/>
        <v>0</v>
      </c>
      <c r="K85" s="29">
        <f t="shared" si="14"/>
        <v>0</v>
      </c>
      <c r="L85" s="29">
        <f t="shared" si="14"/>
        <v>0</v>
      </c>
    </row>
    <row r="86" spans="1:12" ht="13.5" thickBot="1" x14ac:dyDescent="0.25">
      <c r="A86" s="1045"/>
      <c r="B86" s="1016"/>
      <c r="C86" s="396"/>
      <c r="D86" s="396"/>
      <c r="E86" s="396"/>
      <c r="F86" s="396"/>
      <c r="G86" s="396"/>
      <c r="H86" s="391"/>
      <c r="I86" s="790"/>
      <c r="J86" s="396"/>
      <c r="K86" s="396"/>
      <c r="L86" s="396"/>
    </row>
    <row r="87" spans="1:12" ht="21.95" customHeight="1" thickBot="1" x14ac:dyDescent="0.25">
      <c r="A87" s="502"/>
      <c r="B87" s="1499" t="s">
        <v>110</v>
      </c>
      <c r="C87" s="1500">
        <f>C79+C85</f>
        <v>300000</v>
      </c>
      <c r="D87" s="1500">
        <f>D79+D85</f>
        <v>811381</v>
      </c>
      <c r="E87" s="1500">
        <f>E79+E85</f>
        <v>805564</v>
      </c>
      <c r="F87" s="1500">
        <f>F79+F85</f>
        <v>805564</v>
      </c>
      <c r="G87" s="1500">
        <f>G79+G85</f>
        <v>1505564</v>
      </c>
      <c r="H87" s="1501">
        <f t="shared" si="10"/>
        <v>700000</v>
      </c>
      <c r="I87" s="281">
        <f>I79+I85</f>
        <v>0</v>
      </c>
      <c r="J87" s="29">
        <f>J79+J85</f>
        <v>0</v>
      </c>
      <c r="K87" s="29">
        <f>K79+K85</f>
        <v>0</v>
      </c>
      <c r="L87" s="29">
        <f>L79+L85</f>
        <v>0</v>
      </c>
    </row>
    <row r="88" spans="1:12" ht="24" customHeight="1" thickBot="1" x14ac:dyDescent="0.25">
      <c r="A88" s="1045"/>
      <c r="B88" s="1519"/>
      <c r="C88" s="1500"/>
      <c r="D88" s="1500"/>
      <c r="E88" s="1500"/>
      <c r="F88" s="1500"/>
      <c r="G88" s="1500"/>
      <c r="H88" s="1501"/>
      <c r="I88" s="281"/>
      <c r="J88" s="29"/>
      <c r="K88" s="29"/>
      <c r="L88" s="29"/>
    </row>
    <row r="89" spans="1:12" ht="21.95" customHeight="1" thickBot="1" x14ac:dyDescent="0.25">
      <c r="A89" s="502"/>
      <c r="B89" s="1499" t="s">
        <v>50</v>
      </c>
      <c r="C89" s="1500">
        <f>SUM(C90:C95)</f>
        <v>3400000</v>
      </c>
      <c r="D89" s="1500">
        <f>SUM(D90:D95)</f>
        <v>4876000</v>
      </c>
      <c r="E89" s="1500">
        <f>SUM(E90:E95)</f>
        <v>8176000</v>
      </c>
      <c r="F89" s="1500">
        <f>SUM(F90:F95)</f>
        <v>9976000</v>
      </c>
      <c r="G89" s="1500">
        <f t="shared" ref="G89:L89" si="15">SUM(G90:G95)</f>
        <v>9976000</v>
      </c>
      <c r="H89" s="1501">
        <f t="shared" si="10"/>
        <v>0</v>
      </c>
      <c r="I89" s="281">
        <f t="shared" si="15"/>
        <v>0</v>
      </c>
      <c r="J89" s="29">
        <f t="shared" si="15"/>
        <v>0</v>
      </c>
      <c r="K89" s="29">
        <f t="shared" si="15"/>
        <v>0</v>
      </c>
      <c r="L89" s="29">
        <f t="shared" si="15"/>
        <v>0</v>
      </c>
    </row>
    <row r="90" spans="1:12" ht="24" customHeight="1" x14ac:dyDescent="0.2">
      <c r="A90" s="1045"/>
      <c r="B90" s="1016" t="s">
        <v>498</v>
      </c>
      <c r="C90" s="396"/>
      <c r="D90" s="396"/>
      <c r="E90" s="396"/>
      <c r="F90" s="396">
        <v>40000</v>
      </c>
      <c r="G90" s="396">
        <f>40000+423680</f>
        <v>463680</v>
      </c>
      <c r="H90" s="391">
        <f t="shared" si="10"/>
        <v>423680</v>
      </c>
      <c r="I90" s="789"/>
      <c r="J90" s="398"/>
      <c r="K90" s="398"/>
      <c r="L90" s="398"/>
    </row>
    <row r="91" spans="1:12" ht="24" customHeight="1" x14ac:dyDescent="0.2">
      <c r="A91" s="1045"/>
      <c r="B91" s="1016" t="s">
        <v>501</v>
      </c>
      <c r="C91" s="1353">
        <v>1176343</v>
      </c>
      <c r="D91" s="1353">
        <f>1176343-440640</f>
        <v>735703</v>
      </c>
      <c r="E91" s="396">
        <v>735703</v>
      </c>
      <c r="F91" s="396">
        <f>735703+126990</f>
        <v>862693</v>
      </c>
      <c r="G91" s="396">
        <f>862693-718426</f>
        <v>144267</v>
      </c>
      <c r="H91" s="391">
        <f t="shared" si="10"/>
        <v>-718426</v>
      </c>
      <c r="I91" s="790"/>
      <c r="J91" s="396"/>
      <c r="K91" s="396"/>
      <c r="L91" s="396"/>
    </row>
    <row r="92" spans="1:12" ht="24" customHeight="1" x14ac:dyDescent="0.2">
      <c r="A92" s="1045"/>
      <c r="B92" s="1016" t="s">
        <v>506</v>
      </c>
      <c r="C92" s="1353">
        <v>2223657</v>
      </c>
      <c r="D92" s="1353">
        <f>2223657+440640</f>
        <v>2664297</v>
      </c>
      <c r="E92" s="396">
        <f>2664297+1800000</f>
        <v>4464297</v>
      </c>
      <c r="F92" s="1353">
        <f>4464297+1633010</f>
        <v>6097307</v>
      </c>
      <c r="G92" s="1353">
        <f>6097307+294746</f>
        <v>6392053</v>
      </c>
      <c r="H92" s="1354">
        <f t="shared" si="10"/>
        <v>294746</v>
      </c>
      <c r="I92" s="790"/>
      <c r="J92" s="396"/>
      <c r="K92" s="396"/>
      <c r="L92" s="396"/>
    </row>
    <row r="93" spans="1:12" s="1340" customFormat="1" ht="25.5" customHeight="1" x14ac:dyDescent="0.2">
      <c r="A93" s="1447"/>
      <c r="B93" s="1522" t="s">
        <v>787</v>
      </c>
      <c r="C93" s="1353"/>
      <c r="D93" s="1353">
        <v>1476000</v>
      </c>
      <c r="E93" s="1353">
        <v>1476000</v>
      </c>
      <c r="F93" s="1353">
        <v>1476000</v>
      </c>
      <c r="G93" s="1353">
        <v>1476000</v>
      </c>
      <c r="H93" s="1354">
        <f t="shared" si="10"/>
        <v>0</v>
      </c>
      <c r="I93" s="1352"/>
      <c r="J93" s="1265"/>
      <c r="K93" s="1265"/>
      <c r="L93" s="1265"/>
    </row>
    <row r="94" spans="1:12" s="1340" customFormat="1" ht="25.5" customHeight="1" x14ac:dyDescent="0.2">
      <c r="A94" s="1447"/>
      <c r="B94" s="1522" t="s">
        <v>800</v>
      </c>
      <c r="C94" s="1353"/>
      <c r="D94" s="1353"/>
      <c r="E94" s="1353">
        <v>1500000</v>
      </c>
      <c r="F94" s="1353">
        <v>1500000</v>
      </c>
      <c r="G94" s="1353">
        <v>1500000</v>
      </c>
      <c r="H94" s="1354">
        <f t="shared" si="10"/>
        <v>0</v>
      </c>
      <c r="I94" s="1352"/>
      <c r="J94" s="1265"/>
      <c r="K94" s="1265"/>
      <c r="L94" s="1265"/>
    </row>
    <row r="95" spans="1:12" ht="13.5" thickBot="1" x14ac:dyDescent="0.25">
      <c r="A95" s="1045"/>
      <c r="B95" s="1016"/>
      <c r="C95" s="396"/>
      <c r="D95" s="396"/>
      <c r="E95" s="396"/>
      <c r="F95" s="396"/>
      <c r="G95" s="396"/>
      <c r="H95" s="1354"/>
      <c r="I95" s="789"/>
      <c r="J95" s="398"/>
      <c r="K95" s="398"/>
      <c r="L95" s="398"/>
    </row>
    <row r="96" spans="1:12" ht="21.95" customHeight="1" thickBot="1" x14ac:dyDescent="0.25">
      <c r="A96" s="502"/>
      <c r="B96" s="1499" t="s">
        <v>51</v>
      </c>
      <c r="C96" s="1500">
        <f t="shared" ref="C96:L96" si="16">SUM(C97:C97)</f>
        <v>0</v>
      </c>
      <c r="D96" s="1500">
        <f t="shared" si="16"/>
        <v>0</v>
      </c>
      <c r="E96" s="1500">
        <f t="shared" si="16"/>
        <v>0</v>
      </c>
      <c r="F96" s="1500">
        <f t="shared" si="16"/>
        <v>0</v>
      </c>
      <c r="G96" s="1500">
        <f t="shared" si="16"/>
        <v>0</v>
      </c>
      <c r="H96" s="1501"/>
      <c r="I96" s="281">
        <f t="shared" si="16"/>
        <v>0</v>
      </c>
      <c r="J96" s="29">
        <f t="shared" si="16"/>
        <v>0</v>
      </c>
      <c r="K96" s="29">
        <f t="shared" si="16"/>
        <v>0</v>
      </c>
      <c r="L96" s="29">
        <f t="shared" si="16"/>
        <v>0</v>
      </c>
    </row>
    <row r="97" spans="1:24" ht="13.5" thickBot="1" x14ac:dyDescent="0.25">
      <c r="A97" s="1045"/>
      <c r="B97" s="1016"/>
      <c r="C97" s="396"/>
      <c r="D97" s="396"/>
      <c r="E97" s="396"/>
      <c r="F97" s="396"/>
      <c r="G97" s="396"/>
      <c r="H97" s="391"/>
      <c r="I97" s="793"/>
      <c r="J97" s="120"/>
      <c r="K97" s="120"/>
      <c r="L97" s="120"/>
    </row>
    <row r="98" spans="1:24" ht="21.95" customHeight="1" thickBot="1" x14ac:dyDescent="0.25">
      <c r="A98" s="502"/>
      <c r="B98" s="1499" t="s">
        <v>393</v>
      </c>
      <c r="C98" s="1500">
        <f>C89+C96</f>
        <v>3400000</v>
      </c>
      <c r="D98" s="1500">
        <f t="shared" ref="D98:L98" si="17">D89+D96</f>
        <v>4876000</v>
      </c>
      <c r="E98" s="1500">
        <f t="shared" si="17"/>
        <v>8176000</v>
      </c>
      <c r="F98" s="1500">
        <f t="shared" si="17"/>
        <v>9976000</v>
      </c>
      <c r="G98" s="1500">
        <f t="shared" si="17"/>
        <v>9976000</v>
      </c>
      <c r="H98" s="1501">
        <f t="shared" si="10"/>
        <v>0</v>
      </c>
      <c r="I98" s="281">
        <f t="shared" si="17"/>
        <v>0</v>
      </c>
      <c r="J98" s="29">
        <f t="shared" si="17"/>
        <v>0</v>
      </c>
      <c r="K98" s="29">
        <f t="shared" si="17"/>
        <v>0</v>
      </c>
      <c r="L98" s="29">
        <f t="shared" si="17"/>
        <v>0</v>
      </c>
    </row>
    <row r="99" spans="1:24" ht="24" customHeight="1" thickBot="1" x14ac:dyDescent="0.25">
      <c r="A99" s="1045"/>
      <c r="B99" s="1519"/>
      <c r="C99" s="1500"/>
      <c r="D99" s="1500"/>
      <c r="E99" s="1500"/>
      <c r="F99" s="1500"/>
      <c r="G99" s="1500"/>
      <c r="H99" s="1501"/>
      <c r="I99" s="281"/>
      <c r="J99" s="29"/>
      <c r="K99" s="29"/>
      <c r="L99" s="29"/>
    </row>
    <row r="100" spans="1:24" ht="21.95" customHeight="1" thickBot="1" x14ac:dyDescent="0.25">
      <c r="A100" s="502"/>
      <c r="B100" s="1499" t="s">
        <v>50</v>
      </c>
      <c r="C100" s="1500">
        <f>SUM(C101:C106)</f>
        <v>157967150</v>
      </c>
      <c r="D100" s="1500">
        <f>SUM(D101:D107)</f>
        <v>174796082</v>
      </c>
      <c r="E100" s="1500">
        <f>SUM(E101:E108)</f>
        <v>183796082</v>
      </c>
      <c r="F100" s="1500">
        <f>SUM(F101:F109)</f>
        <v>185196082</v>
      </c>
      <c r="G100" s="1500">
        <f>SUM(G101:G109)</f>
        <v>185196082</v>
      </c>
      <c r="H100" s="1501">
        <f t="shared" si="10"/>
        <v>0</v>
      </c>
      <c r="I100" s="281">
        <f t="shared" ref="I100:K100" si="18">SUM(I101:I102)</f>
        <v>0</v>
      </c>
      <c r="J100" s="29">
        <f t="shared" si="18"/>
        <v>0</v>
      </c>
      <c r="K100" s="29">
        <f t="shared" si="18"/>
        <v>0</v>
      </c>
      <c r="L100" s="29">
        <f t="shared" ref="L100" si="19">SUM(L101:L102)</f>
        <v>0</v>
      </c>
      <c r="M100" s="1140"/>
    </row>
    <row r="101" spans="1:24" ht="24" customHeight="1" x14ac:dyDescent="0.2">
      <c r="A101" s="1045"/>
      <c r="B101" s="1016" t="s">
        <v>501</v>
      </c>
      <c r="C101" s="1521"/>
      <c r="D101" s="1521"/>
      <c r="E101" s="1530">
        <f>1303000+1000000</f>
        <v>2303000</v>
      </c>
      <c r="F101" s="1530">
        <v>2303000</v>
      </c>
      <c r="G101" s="1530">
        <v>2030349</v>
      </c>
      <c r="H101" s="1354">
        <f t="shared" si="10"/>
        <v>-272651</v>
      </c>
      <c r="I101" s="796"/>
      <c r="J101" s="626"/>
      <c r="K101" s="626"/>
      <c r="L101" s="626"/>
      <c r="M101" s="1140"/>
    </row>
    <row r="102" spans="1:24" ht="24" customHeight="1" x14ac:dyDescent="0.2">
      <c r="A102" s="1045"/>
      <c r="B102" s="1016" t="s">
        <v>502</v>
      </c>
      <c r="C102" s="396"/>
      <c r="D102" s="1353">
        <f>297434</f>
        <v>297434</v>
      </c>
      <c r="E102" s="1353">
        <v>122174</v>
      </c>
      <c r="F102" s="1353">
        <v>122174</v>
      </c>
      <c r="G102" s="1353">
        <v>122174</v>
      </c>
      <c r="H102" s="1354">
        <f t="shared" si="10"/>
        <v>0</v>
      </c>
      <c r="I102" s="789"/>
      <c r="J102" s="398"/>
      <c r="K102" s="398"/>
      <c r="L102" s="398"/>
      <c r="M102" s="1140"/>
      <c r="N102" s="1341"/>
      <c r="O102" s="1341"/>
      <c r="P102" s="1341"/>
      <c r="Q102" s="1341"/>
      <c r="R102" s="1341"/>
      <c r="S102" s="1341"/>
      <c r="T102" s="1341"/>
      <c r="U102" s="1341"/>
      <c r="V102" s="1341"/>
      <c r="W102" s="1341"/>
      <c r="X102" s="1339"/>
    </row>
    <row r="103" spans="1:24" ht="24" hidden="1" customHeight="1" x14ac:dyDescent="0.2">
      <c r="A103" s="1045"/>
      <c r="B103" s="1016" t="s">
        <v>694</v>
      </c>
      <c r="C103" s="396"/>
      <c r="D103" s="1353"/>
      <c r="E103" s="1353"/>
      <c r="F103" s="1353"/>
      <c r="G103" s="1353"/>
      <c r="H103" s="1354">
        <f t="shared" si="10"/>
        <v>0</v>
      </c>
      <c r="I103" s="789"/>
      <c r="J103" s="398"/>
      <c r="K103" s="398"/>
      <c r="L103" s="398"/>
      <c r="M103" s="1140"/>
      <c r="N103" s="1340"/>
      <c r="O103" s="1340"/>
      <c r="P103" s="1340"/>
      <c r="Q103" s="1340"/>
      <c r="R103" s="1340" t="s">
        <v>385</v>
      </c>
      <c r="S103" s="1340"/>
      <c r="T103" s="1340"/>
      <c r="U103" s="1340"/>
      <c r="V103" s="1340"/>
      <c r="W103" s="1340"/>
    </row>
    <row r="104" spans="1:24" ht="27" customHeight="1" x14ac:dyDescent="0.2">
      <c r="A104" s="1045"/>
      <c r="B104" s="1016" t="s">
        <v>718</v>
      </c>
      <c r="C104" s="396">
        <f>131957503+23509647</f>
        <v>155467150</v>
      </c>
      <c r="D104" s="1353">
        <f>155467150</f>
        <v>155467150</v>
      </c>
      <c r="E104" s="1353">
        <v>155136713</v>
      </c>
      <c r="F104" s="1353">
        <v>155136713</v>
      </c>
      <c r="G104" s="1353">
        <v>155136713</v>
      </c>
      <c r="H104" s="1354">
        <f t="shared" si="10"/>
        <v>0</v>
      </c>
      <c r="I104" s="789"/>
      <c r="J104" s="398"/>
      <c r="K104" s="398"/>
      <c r="L104" s="398"/>
      <c r="M104" s="1140"/>
      <c r="N104" s="1340"/>
      <c r="O104" s="1340"/>
      <c r="P104" s="1340"/>
      <c r="Q104" s="1340"/>
      <c r="R104" s="1340"/>
      <c r="S104" s="1340"/>
      <c r="T104" s="1340"/>
      <c r="U104" s="1340"/>
      <c r="V104" s="1340"/>
      <c r="W104" s="1340"/>
    </row>
    <row r="105" spans="1:24" ht="27" customHeight="1" x14ac:dyDescent="0.2">
      <c r="A105" s="1045"/>
      <c r="B105" s="1016" t="s">
        <v>786</v>
      </c>
      <c r="C105" s="396"/>
      <c r="D105" s="1353">
        <v>1465646</v>
      </c>
      <c r="E105" s="1353">
        <v>1465646</v>
      </c>
      <c r="F105" s="1353">
        <v>1465646</v>
      </c>
      <c r="G105" s="1353">
        <v>1294305</v>
      </c>
      <c r="H105" s="1354">
        <f t="shared" si="10"/>
        <v>-171341</v>
      </c>
      <c r="I105" s="789"/>
      <c r="J105" s="398"/>
      <c r="K105" s="398"/>
      <c r="L105" s="398"/>
      <c r="M105" s="1140"/>
      <c r="N105" s="1340"/>
      <c r="O105" s="1340"/>
      <c r="P105" s="1340"/>
      <c r="Q105" s="1340"/>
      <c r="R105" s="1340"/>
      <c r="S105" s="1340"/>
      <c r="T105" s="1340"/>
      <c r="U105" s="1340"/>
      <c r="V105" s="1340"/>
      <c r="W105" s="1340"/>
    </row>
    <row r="106" spans="1:24" ht="24" customHeight="1" x14ac:dyDescent="0.2">
      <c r="A106" s="1045"/>
      <c r="B106" s="1016" t="s">
        <v>514</v>
      </c>
      <c r="C106" s="396">
        <v>2500000</v>
      </c>
      <c r="D106" s="1353">
        <f>2500000-241300-180848+1000000-400000</f>
        <v>2677852</v>
      </c>
      <c r="E106" s="1353">
        <v>1550112</v>
      </c>
      <c r="F106" s="1353">
        <v>1550112</v>
      </c>
      <c r="G106" s="1353">
        <v>2384457</v>
      </c>
      <c r="H106" s="1354">
        <f t="shared" si="10"/>
        <v>834345</v>
      </c>
      <c r="I106" s="789"/>
      <c r="J106" s="398"/>
      <c r="K106" s="398"/>
      <c r="L106" s="398"/>
      <c r="M106" s="1140"/>
    </row>
    <row r="107" spans="1:24" ht="24" customHeight="1" x14ac:dyDescent="0.2">
      <c r="A107" s="1045"/>
      <c r="B107" s="1016" t="s">
        <v>763</v>
      </c>
      <c r="C107" s="396"/>
      <c r="D107" s="1353">
        <v>14888000</v>
      </c>
      <c r="E107" s="1353">
        <v>15218437</v>
      </c>
      <c r="F107" s="1353">
        <v>15218437</v>
      </c>
      <c r="G107" s="1353">
        <v>15218437</v>
      </c>
      <c r="H107" s="1354">
        <f t="shared" si="10"/>
        <v>0</v>
      </c>
      <c r="I107" s="795"/>
      <c r="J107" s="100"/>
      <c r="K107" s="100"/>
      <c r="L107" s="100"/>
      <c r="M107" s="1140"/>
      <c r="O107" s="1140"/>
    </row>
    <row r="108" spans="1:24" ht="24" customHeight="1" x14ac:dyDescent="0.2">
      <c r="A108" s="1045"/>
      <c r="B108" s="1016" t="s">
        <v>792</v>
      </c>
      <c r="C108" s="396"/>
      <c r="D108" s="1353"/>
      <c r="E108" s="1353">
        <v>8000000</v>
      </c>
      <c r="F108" s="1353">
        <v>8000000</v>
      </c>
      <c r="G108" s="1353">
        <v>8000000</v>
      </c>
      <c r="H108" s="1354">
        <f t="shared" si="10"/>
        <v>0</v>
      </c>
      <c r="I108" s="795"/>
      <c r="J108" s="100"/>
      <c r="K108" s="100"/>
      <c r="L108" s="100"/>
    </row>
    <row r="109" spans="1:24" ht="24" customHeight="1" x14ac:dyDescent="0.2">
      <c r="A109" s="1045"/>
      <c r="B109" s="1016" t="s">
        <v>852</v>
      </c>
      <c r="C109" s="396"/>
      <c r="D109" s="1353"/>
      <c r="E109" s="1353"/>
      <c r="F109" s="1353">
        <v>1400000</v>
      </c>
      <c r="G109" s="1353">
        <v>1009647</v>
      </c>
      <c r="H109" s="1354">
        <f t="shared" si="10"/>
        <v>-390353</v>
      </c>
      <c r="I109" s="795"/>
      <c r="J109" s="100"/>
      <c r="K109" s="100"/>
      <c r="L109" s="100"/>
    </row>
    <row r="110" spans="1:24" ht="24" customHeight="1" thickBot="1" x14ac:dyDescent="0.25">
      <c r="A110" s="1045"/>
      <c r="B110" s="1016"/>
      <c r="C110" s="396"/>
      <c r="D110" s="396"/>
      <c r="E110" s="396"/>
      <c r="F110" s="396"/>
      <c r="G110" s="396"/>
      <c r="H110" s="391"/>
      <c r="I110" s="795"/>
      <c r="J110" s="100"/>
      <c r="K110" s="100"/>
      <c r="L110" s="100"/>
    </row>
    <row r="111" spans="1:24" ht="21.95" customHeight="1" thickBot="1" x14ac:dyDescent="0.25">
      <c r="A111" s="502"/>
      <c r="B111" s="1499" t="s">
        <v>51</v>
      </c>
      <c r="C111" s="1500">
        <f>SUM(C112:C113)</f>
        <v>0</v>
      </c>
      <c r="D111" s="1500">
        <f t="shared" ref="D111:L111" si="20">SUM(D112:D113)</f>
        <v>0</v>
      </c>
      <c r="E111" s="1500">
        <f t="shared" si="20"/>
        <v>0</v>
      </c>
      <c r="F111" s="1500">
        <f t="shared" si="20"/>
        <v>0</v>
      </c>
      <c r="G111" s="1500">
        <f t="shared" si="20"/>
        <v>0</v>
      </c>
      <c r="H111" s="1501">
        <f t="shared" si="10"/>
        <v>0</v>
      </c>
      <c r="I111" s="281">
        <f t="shared" si="20"/>
        <v>0</v>
      </c>
      <c r="J111" s="29">
        <f t="shared" si="20"/>
        <v>0</v>
      </c>
      <c r="K111" s="29">
        <f t="shared" si="20"/>
        <v>0</v>
      </c>
      <c r="L111" s="29">
        <f t="shared" si="20"/>
        <v>0</v>
      </c>
    </row>
    <row r="112" spans="1:24" ht="23.25" customHeight="1" x14ac:dyDescent="0.2">
      <c r="A112" s="1045"/>
      <c r="B112" s="1016"/>
      <c r="C112" s="1521"/>
      <c r="D112" s="1521"/>
      <c r="E112" s="1521"/>
      <c r="F112" s="1521"/>
      <c r="G112" s="1521"/>
      <c r="H112" s="1523"/>
      <c r="I112" s="797"/>
      <c r="J112" s="627"/>
      <c r="K112" s="627"/>
      <c r="L112" s="627"/>
    </row>
    <row r="113" spans="1:12" ht="13.5" thickBot="1" x14ac:dyDescent="0.25">
      <c r="A113" s="1045"/>
      <c r="B113" s="1520"/>
      <c r="C113" s="396"/>
      <c r="D113" s="396"/>
      <c r="E113" s="396"/>
      <c r="F113" s="396"/>
      <c r="G113" s="396"/>
      <c r="H113" s="391"/>
      <c r="I113" s="790"/>
      <c r="J113" s="396"/>
      <c r="K113" s="396"/>
      <c r="L113" s="396"/>
    </row>
    <row r="114" spans="1:12" ht="21.95" customHeight="1" thickBot="1" x14ac:dyDescent="0.25">
      <c r="A114" s="502"/>
      <c r="B114" s="1499" t="s">
        <v>367</v>
      </c>
      <c r="C114" s="1500">
        <f t="shared" ref="C114:L114" si="21">C100+C111</f>
        <v>157967150</v>
      </c>
      <c r="D114" s="1500">
        <f>D100+D111</f>
        <v>174796082</v>
      </c>
      <c r="E114" s="1500">
        <f>E100+E111</f>
        <v>183796082</v>
      </c>
      <c r="F114" s="1500">
        <f t="shared" si="21"/>
        <v>185196082</v>
      </c>
      <c r="G114" s="1500">
        <f t="shared" si="21"/>
        <v>185196082</v>
      </c>
      <c r="H114" s="1501">
        <f t="shared" si="10"/>
        <v>0</v>
      </c>
      <c r="I114" s="281">
        <f t="shared" si="21"/>
        <v>0</v>
      </c>
      <c r="J114" s="29">
        <f t="shared" si="21"/>
        <v>0</v>
      </c>
      <c r="K114" s="29">
        <f t="shared" si="21"/>
        <v>0</v>
      </c>
      <c r="L114" s="29">
        <f t="shared" si="21"/>
        <v>0</v>
      </c>
    </row>
    <row r="115" spans="1:12" ht="24" customHeight="1" thickBot="1" x14ac:dyDescent="0.25">
      <c r="A115" s="1045"/>
      <c r="B115" s="1519"/>
      <c r="C115" s="1500"/>
      <c r="D115" s="1500"/>
      <c r="E115" s="1500"/>
      <c r="F115" s="1500"/>
      <c r="G115" s="1500"/>
      <c r="H115" s="1501">
        <f t="shared" si="10"/>
        <v>0</v>
      </c>
      <c r="I115" s="281"/>
      <c r="J115" s="281"/>
      <c r="K115" s="281"/>
      <c r="L115" s="281"/>
    </row>
    <row r="116" spans="1:12" ht="21.95" customHeight="1" thickBot="1" x14ac:dyDescent="0.25">
      <c r="A116" s="502"/>
      <c r="B116" s="1499" t="s">
        <v>293</v>
      </c>
      <c r="C116" s="1500">
        <f>C42+C54+C69+C79+C89+C100</f>
        <v>174218314</v>
      </c>
      <c r="D116" s="1500">
        <f>D42+D54+D69+D79+D89+D100</f>
        <v>204214943</v>
      </c>
      <c r="E116" s="1500">
        <f>E42+E54+E69+E79+E89+E100</f>
        <v>221669530</v>
      </c>
      <c r="F116" s="1500">
        <f>F42+F54+F69+F79+F89+F100</f>
        <v>225024530</v>
      </c>
      <c r="G116" s="1500">
        <f>G42+G54+G69+G79+G89+G100</f>
        <v>225724530</v>
      </c>
      <c r="H116" s="1501">
        <f t="shared" si="10"/>
        <v>700000</v>
      </c>
      <c r="I116" s="281">
        <f>I42+I54+I69+I79+I89+I100</f>
        <v>0</v>
      </c>
      <c r="J116" s="29">
        <f>J42+J54+J69+J79+J89+J100</f>
        <v>0</v>
      </c>
      <c r="K116" s="29">
        <f>K42+K54+K69+K79+K89+K100</f>
        <v>0</v>
      </c>
      <c r="L116" s="29">
        <f>L42+L54+L69+L79+L89+L100</f>
        <v>0</v>
      </c>
    </row>
    <row r="117" spans="1:12" ht="21.95" customHeight="1" thickBot="1" x14ac:dyDescent="0.25">
      <c r="A117" s="502"/>
      <c r="B117" s="1499" t="s">
        <v>294</v>
      </c>
      <c r="C117" s="1500">
        <f>C49+C63+C75+C85+C96+C111</f>
        <v>0</v>
      </c>
      <c r="D117" s="1500">
        <f>D49+D63+D75+D85+D96+D111</f>
        <v>0</v>
      </c>
      <c r="E117" s="1500">
        <f>E49+E63+E75+E85+E96+E111</f>
        <v>0</v>
      </c>
      <c r="F117" s="1500">
        <f>F49+F63+F75+F85+F96+F111</f>
        <v>0</v>
      </c>
      <c r="G117" s="1500">
        <f>G49+G63+G75+G85+G96+G111</f>
        <v>0</v>
      </c>
      <c r="H117" s="1501">
        <f t="shared" si="10"/>
        <v>0</v>
      </c>
      <c r="I117" s="281">
        <f>I49+I63+I75+I85+I96+I111</f>
        <v>0</v>
      </c>
      <c r="J117" s="29">
        <f>J49+J63+J75+J85+J96+J111</f>
        <v>0</v>
      </c>
      <c r="K117" s="29">
        <f>K49+K63+K75+K85+K96+K111</f>
        <v>0</v>
      </c>
      <c r="L117" s="29">
        <f>L49+L63+L75+L85+L96+L111</f>
        <v>0</v>
      </c>
    </row>
    <row r="118" spans="1:12" ht="21.95" customHeight="1" thickBot="1" x14ac:dyDescent="0.25">
      <c r="A118" s="502"/>
      <c r="B118" s="1499" t="s">
        <v>295</v>
      </c>
      <c r="C118" s="1500">
        <f>C52+C67+C77+C87+C98+C114</f>
        <v>174218314</v>
      </c>
      <c r="D118" s="1500">
        <f>D52+D67+D77+D87+D98+D114</f>
        <v>204214943</v>
      </c>
      <c r="E118" s="1500">
        <f>E52+E67+E77+E87+E98+E114</f>
        <v>221669530</v>
      </c>
      <c r="F118" s="1500">
        <f>F52+F67+F77+F87+F98+F114</f>
        <v>225024530</v>
      </c>
      <c r="G118" s="1500">
        <f>G52+G67+G77+G87+G98+G114</f>
        <v>225724530</v>
      </c>
      <c r="H118" s="1501">
        <f t="shared" si="10"/>
        <v>700000</v>
      </c>
      <c r="I118" s="281">
        <f>I52+I67+I77+I87+I98+I114</f>
        <v>0</v>
      </c>
      <c r="J118" s="29">
        <f>J52+J67+J77+J87+J98+J114</f>
        <v>0</v>
      </c>
      <c r="K118" s="29">
        <f>K52+K67+K77+K87+K98+K114</f>
        <v>0</v>
      </c>
      <c r="L118" s="29">
        <f>L52+L67+L77+L87+L98+L114</f>
        <v>0</v>
      </c>
    </row>
    <row r="119" spans="1:12" ht="21.95" customHeight="1" thickBot="1" x14ac:dyDescent="0.25">
      <c r="A119" s="502"/>
      <c r="B119" s="1524" t="s">
        <v>296</v>
      </c>
      <c r="C119" s="1525">
        <f>C40+C118</f>
        <v>739544805</v>
      </c>
      <c r="D119" s="1525">
        <f>D40+D118</f>
        <v>1073350011</v>
      </c>
      <c r="E119" s="1525">
        <f>E40+E118</f>
        <v>1101072717</v>
      </c>
      <c r="F119" s="1525">
        <f>F40+F118</f>
        <v>1114427717</v>
      </c>
      <c r="G119" s="1525">
        <f>G40+G118</f>
        <v>1107080489</v>
      </c>
      <c r="H119" s="1526">
        <f t="shared" si="10"/>
        <v>-7347228</v>
      </c>
      <c r="I119" s="281">
        <f>I40+I118</f>
        <v>0</v>
      </c>
      <c r="J119" s="29">
        <f>J40+J118</f>
        <v>0</v>
      </c>
      <c r="K119" s="29">
        <f>K40+K118</f>
        <v>0</v>
      </c>
      <c r="L119" s="29">
        <f>L40+L118</f>
        <v>0</v>
      </c>
    </row>
    <row r="120" spans="1:12" ht="17.25" customHeight="1" x14ac:dyDescent="0.2">
      <c r="A120" s="101"/>
      <c r="C120" s="439"/>
      <c r="H120" s="439" t="s">
        <v>735</v>
      </c>
    </row>
    <row r="121" spans="1:12" ht="24.75" customHeight="1" x14ac:dyDescent="0.2">
      <c r="A121" s="101"/>
    </row>
    <row r="122" spans="1:12" ht="24.75" customHeight="1" x14ac:dyDescent="0.2">
      <c r="A122" s="101"/>
    </row>
    <row r="123" spans="1:12" ht="24.75" customHeight="1" x14ac:dyDescent="0.2">
      <c r="A123" s="101"/>
    </row>
    <row r="124" spans="1:12" ht="24.75" customHeight="1" x14ac:dyDescent="0.2">
      <c r="A124" s="101"/>
    </row>
    <row r="125" spans="1:12" ht="24.75" customHeight="1" x14ac:dyDescent="0.2">
      <c r="A125" s="101"/>
    </row>
    <row r="126" spans="1:12" ht="24.75" customHeight="1" x14ac:dyDescent="0.2">
      <c r="A126" s="101"/>
    </row>
    <row r="127" spans="1:12" ht="24.75" customHeight="1" x14ac:dyDescent="0.2">
      <c r="A127" s="101"/>
    </row>
    <row r="128" spans="1:12" ht="24.75" customHeight="1" x14ac:dyDescent="0.2">
      <c r="A128" s="101"/>
    </row>
    <row r="129" spans="1:1" ht="24.75" customHeight="1" x14ac:dyDescent="0.2">
      <c r="A129" s="101"/>
    </row>
    <row r="130" spans="1:1" ht="24.75" customHeight="1" x14ac:dyDescent="0.2">
      <c r="A130" s="101"/>
    </row>
    <row r="131" spans="1:1" ht="24.75" customHeight="1" x14ac:dyDescent="0.2">
      <c r="A131" s="101"/>
    </row>
    <row r="132" spans="1:1" ht="24.75" customHeight="1" x14ac:dyDescent="0.2">
      <c r="A132" s="101"/>
    </row>
    <row r="133" spans="1:1" ht="24.75" customHeight="1" x14ac:dyDescent="0.2">
      <c r="A133" s="101"/>
    </row>
    <row r="134" spans="1:1" ht="24.75" customHeight="1" x14ac:dyDescent="0.2">
      <c r="A134" s="101"/>
    </row>
    <row r="135" spans="1:1" ht="24.75" customHeight="1" x14ac:dyDescent="0.2">
      <c r="A135" s="101"/>
    </row>
    <row r="136" spans="1:1" ht="24.75" customHeight="1" x14ac:dyDescent="0.2">
      <c r="A136" s="101"/>
    </row>
    <row r="137" spans="1:1" ht="24.75" customHeight="1" x14ac:dyDescent="0.2">
      <c r="A137" s="101"/>
    </row>
    <row r="138" spans="1:1" ht="24.75" customHeight="1" x14ac:dyDescent="0.2">
      <c r="A138" s="102"/>
    </row>
    <row r="139" spans="1:1" ht="24.75" customHeight="1" x14ac:dyDescent="0.2">
      <c r="A139" s="101"/>
    </row>
    <row r="140" spans="1:1" ht="24.75" customHeight="1" x14ac:dyDescent="0.2">
      <c r="A140" s="101"/>
    </row>
    <row r="141" spans="1:1" ht="24.75" customHeight="1" x14ac:dyDescent="0.2">
      <c r="A141" s="101"/>
    </row>
    <row r="142" spans="1:1" ht="24.75" customHeight="1" x14ac:dyDescent="0.2">
      <c r="A142" s="101"/>
    </row>
    <row r="143" spans="1:1" ht="24.75" customHeight="1" x14ac:dyDescent="0.2">
      <c r="A143" s="101"/>
    </row>
    <row r="144" spans="1:1" ht="24.75" customHeight="1" x14ac:dyDescent="0.2">
      <c r="A144" s="101"/>
    </row>
    <row r="145" spans="1:1" ht="24.75" customHeight="1" x14ac:dyDescent="0.2">
      <c r="A145" s="101"/>
    </row>
    <row r="146" spans="1:1" ht="24.75" customHeight="1" x14ac:dyDescent="0.2">
      <c r="A146" s="101"/>
    </row>
    <row r="147" spans="1:1" ht="24.75" customHeight="1" x14ac:dyDescent="0.2">
      <c r="A147" s="101"/>
    </row>
    <row r="148" spans="1:1" ht="24.75" customHeight="1" x14ac:dyDescent="0.2">
      <c r="A148" s="101"/>
    </row>
    <row r="149" spans="1:1" ht="24.75" customHeight="1" x14ac:dyDescent="0.2">
      <c r="A149" s="101"/>
    </row>
    <row r="150" spans="1:1" ht="24.75" customHeight="1" x14ac:dyDescent="0.2">
      <c r="A150" s="101"/>
    </row>
    <row r="151" spans="1:1" ht="24.75" customHeight="1" x14ac:dyDescent="0.2">
      <c r="A151" s="102"/>
    </row>
    <row r="152" spans="1:1" ht="24.75" customHeight="1" x14ac:dyDescent="0.2">
      <c r="A152" s="102"/>
    </row>
    <row r="153" spans="1:1" ht="24.75" customHeight="1" x14ac:dyDescent="0.2">
      <c r="A153" s="101"/>
    </row>
    <row r="154" spans="1:1" ht="24.75" customHeight="1" x14ac:dyDescent="0.2">
      <c r="A154" s="101"/>
    </row>
    <row r="155" spans="1:1" ht="24.75" customHeight="1" x14ac:dyDescent="0.2">
      <c r="A155" s="101"/>
    </row>
    <row r="156" spans="1:1" ht="24.75" customHeight="1" x14ac:dyDescent="0.2">
      <c r="A156" s="101"/>
    </row>
    <row r="157" spans="1:1" x14ac:dyDescent="0.2">
      <c r="A157" s="101"/>
    </row>
    <row r="158" spans="1:1" x14ac:dyDescent="0.2">
      <c r="A158" s="101"/>
    </row>
    <row r="159" spans="1:1" x14ac:dyDescent="0.2">
      <c r="A159" s="101"/>
    </row>
    <row r="160" spans="1:1" x14ac:dyDescent="0.2">
      <c r="A160" s="101"/>
    </row>
    <row r="161" spans="1:1" x14ac:dyDescent="0.2">
      <c r="A161" s="101"/>
    </row>
    <row r="162" spans="1:1" x14ac:dyDescent="0.2">
      <c r="A162" s="101"/>
    </row>
    <row r="163" spans="1:1" x14ac:dyDescent="0.2">
      <c r="A163" s="101"/>
    </row>
    <row r="164" spans="1:1" x14ac:dyDescent="0.2">
      <c r="A164" s="101"/>
    </row>
    <row r="165" spans="1:1" x14ac:dyDescent="0.2">
      <c r="A165" s="101"/>
    </row>
    <row r="166" spans="1:1" x14ac:dyDescent="0.2">
      <c r="A166" s="102"/>
    </row>
    <row r="167" spans="1:1" x14ac:dyDescent="0.2">
      <c r="A167" s="101"/>
    </row>
    <row r="168" spans="1:1" x14ac:dyDescent="0.2">
      <c r="A168" s="102"/>
    </row>
    <row r="169" spans="1:1" x14ac:dyDescent="0.2">
      <c r="A169" s="102"/>
    </row>
    <row r="170" spans="1:1" x14ac:dyDescent="0.2">
      <c r="A170" s="101"/>
    </row>
    <row r="171" spans="1:1" x14ac:dyDescent="0.2">
      <c r="A171" s="101"/>
    </row>
    <row r="172" spans="1:1" x14ac:dyDescent="0.2">
      <c r="A172" s="101"/>
    </row>
    <row r="173" spans="1:1" x14ac:dyDescent="0.2">
      <c r="A173" s="101"/>
    </row>
    <row r="174" spans="1:1" x14ac:dyDescent="0.2">
      <c r="A174" s="101"/>
    </row>
    <row r="175" spans="1:1" x14ac:dyDescent="0.2">
      <c r="A175" s="101"/>
    </row>
    <row r="176" spans="1:1" x14ac:dyDescent="0.2">
      <c r="A176" s="101"/>
    </row>
    <row r="177" spans="1:1" x14ac:dyDescent="0.2">
      <c r="A177" s="101"/>
    </row>
    <row r="178" spans="1:1" x14ac:dyDescent="0.2">
      <c r="A178" s="101"/>
    </row>
    <row r="179" spans="1:1" x14ac:dyDescent="0.2">
      <c r="A179" s="101"/>
    </row>
    <row r="180" spans="1:1" x14ac:dyDescent="0.2">
      <c r="A180" s="102"/>
    </row>
    <row r="181" spans="1:1" x14ac:dyDescent="0.2">
      <c r="A181" s="101"/>
    </row>
    <row r="182" spans="1:1" x14ac:dyDescent="0.2">
      <c r="A182" s="101"/>
    </row>
    <row r="183" spans="1:1" x14ac:dyDescent="0.2">
      <c r="A183" s="101"/>
    </row>
    <row r="184" spans="1:1" x14ac:dyDescent="0.2">
      <c r="A184" s="102"/>
    </row>
    <row r="185" spans="1:1" x14ac:dyDescent="0.2">
      <c r="A185" s="102"/>
    </row>
    <row r="186" spans="1:1" x14ac:dyDescent="0.2">
      <c r="A186" s="101"/>
    </row>
    <row r="187" spans="1:1" x14ac:dyDescent="0.2">
      <c r="A187" s="101"/>
    </row>
    <row r="188" spans="1:1" x14ac:dyDescent="0.2">
      <c r="A188" s="101"/>
    </row>
    <row r="189" spans="1:1" x14ac:dyDescent="0.2">
      <c r="A189" s="101"/>
    </row>
    <row r="190" spans="1:1" x14ac:dyDescent="0.2">
      <c r="A190" s="101"/>
    </row>
    <row r="191" spans="1:1" x14ac:dyDescent="0.2">
      <c r="A191" s="101"/>
    </row>
    <row r="192" spans="1:1" x14ac:dyDescent="0.2">
      <c r="A192" s="101"/>
    </row>
    <row r="193" spans="1:1" x14ac:dyDescent="0.2">
      <c r="A193" s="101"/>
    </row>
    <row r="194" spans="1:1" x14ac:dyDescent="0.2">
      <c r="A194" s="101"/>
    </row>
    <row r="195" spans="1:1" x14ac:dyDescent="0.2">
      <c r="A195" s="101"/>
    </row>
    <row r="196" spans="1:1" x14ac:dyDescent="0.2">
      <c r="A196" s="101"/>
    </row>
    <row r="197" spans="1:1" x14ac:dyDescent="0.2">
      <c r="A197" s="101"/>
    </row>
    <row r="198" spans="1:1" x14ac:dyDescent="0.2">
      <c r="A198" s="101"/>
    </row>
    <row r="199" spans="1:1" x14ac:dyDescent="0.2">
      <c r="A199" s="101"/>
    </row>
    <row r="200" spans="1:1" x14ac:dyDescent="0.2">
      <c r="A200" s="101"/>
    </row>
    <row r="201" spans="1:1" x14ac:dyDescent="0.2">
      <c r="A201" s="102"/>
    </row>
    <row r="202" spans="1:1" x14ac:dyDescent="0.2">
      <c r="A202" s="101"/>
    </row>
    <row r="203" spans="1:1" x14ac:dyDescent="0.2">
      <c r="A203" s="101"/>
    </row>
    <row r="204" spans="1:1" x14ac:dyDescent="0.2">
      <c r="A204" s="102"/>
    </row>
    <row r="205" spans="1:1" x14ac:dyDescent="0.2">
      <c r="A205" s="102"/>
    </row>
    <row r="206" spans="1:1" x14ac:dyDescent="0.2">
      <c r="A206" s="101"/>
    </row>
    <row r="207" spans="1:1" x14ac:dyDescent="0.2">
      <c r="A207" s="101"/>
    </row>
    <row r="208" spans="1:1" x14ac:dyDescent="0.2">
      <c r="A208" s="101"/>
    </row>
    <row r="209" spans="1:1" x14ac:dyDescent="0.2">
      <c r="A209" s="101"/>
    </row>
    <row r="210" spans="1:1" x14ac:dyDescent="0.2">
      <c r="A210" s="101"/>
    </row>
    <row r="211" spans="1:1" x14ac:dyDescent="0.2">
      <c r="A211" s="101"/>
    </row>
    <row r="212" spans="1:1" x14ac:dyDescent="0.2">
      <c r="A212" s="101"/>
    </row>
    <row r="213" spans="1:1" x14ac:dyDescent="0.2">
      <c r="A213" s="101"/>
    </row>
    <row r="214" spans="1:1" x14ac:dyDescent="0.2">
      <c r="A214" s="101"/>
    </row>
    <row r="215" spans="1:1" x14ac:dyDescent="0.2">
      <c r="A215" s="101"/>
    </row>
    <row r="216" spans="1:1" x14ac:dyDescent="0.2">
      <c r="A216" s="102"/>
    </row>
    <row r="217" spans="1:1" x14ac:dyDescent="0.2">
      <c r="A217" s="101"/>
    </row>
    <row r="218" spans="1:1" x14ac:dyDescent="0.2">
      <c r="A218" s="101"/>
    </row>
    <row r="219" spans="1:1" x14ac:dyDescent="0.2">
      <c r="A219" s="101"/>
    </row>
    <row r="220" spans="1:1" x14ac:dyDescent="0.2">
      <c r="A220" s="101"/>
    </row>
    <row r="221" spans="1:1" x14ac:dyDescent="0.2">
      <c r="A221" s="102"/>
    </row>
    <row r="222" spans="1:1" x14ac:dyDescent="0.2">
      <c r="A222" s="102"/>
    </row>
    <row r="223" spans="1:1" x14ac:dyDescent="0.2">
      <c r="A223" s="102"/>
    </row>
    <row r="224" spans="1:1" x14ac:dyDescent="0.2">
      <c r="A224" s="102"/>
    </row>
    <row r="225" spans="1:1" x14ac:dyDescent="0.2">
      <c r="A225" s="102"/>
    </row>
    <row r="226" spans="1:1" x14ac:dyDescent="0.2">
      <c r="A226" s="102"/>
    </row>
  </sheetData>
  <mergeCells count="6">
    <mergeCell ref="B41:C41"/>
    <mergeCell ref="B3:L3"/>
    <mergeCell ref="A4:H4"/>
    <mergeCell ref="A5:H5"/>
    <mergeCell ref="B1:H1"/>
    <mergeCell ref="A2:H2"/>
  </mergeCells>
  <phoneticPr fontId="0" type="noConversion"/>
  <printOptions horizontalCentered="1"/>
  <pageMargins left="0.19685039370078741" right="0.19685039370078741" top="0.59055118110236227" bottom="0.19685039370078741" header="0.47244094488188981" footer="0.19685039370078741"/>
  <pageSetup paperSize="9" scale="64" orientation="portrait" r:id="rId1"/>
  <headerFooter differentFirst="1" alignWithMargins="0">
    <oddFooter>&amp;C&amp;P</oddFooter>
  </headerFooter>
  <rowBreaks count="2" manualBreakCount="2">
    <brk id="40" max="16383" man="1"/>
    <brk id="77" max="8" man="1"/>
  </rowBreaks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81"/>
  <sheetViews>
    <sheetView view="pageBreakPreview" zoomScaleNormal="100" zoomScaleSheetLayoutView="100" workbookViewId="0">
      <pane xSplit="1" ySplit="7" topLeftCell="B29" activePane="bottomRight" state="frozen"/>
      <selection activeCell="E96" sqref="E96"/>
      <selection pane="topRight" activeCell="E96" sqref="E96"/>
      <selection pane="bottomLeft" activeCell="E96" sqref="E96"/>
      <selection pane="bottomRight" activeCell="B45" sqref="B45"/>
    </sheetView>
  </sheetViews>
  <sheetFormatPr defaultRowHeight="12.75" x14ac:dyDescent="0.2"/>
  <cols>
    <col min="1" max="1" width="55.83203125" style="19" customWidth="1"/>
    <col min="2" max="2" width="15.6640625" style="18" customWidth="1"/>
    <col min="3" max="3" width="16.33203125" style="1488" customWidth="1"/>
    <col min="4" max="5" width="18" style="18" customWidth="1"/>
    <col min="6" max="7" width="18.33203125" style="18" hidden="1" customWidth="1"/>
    <col min="8" max="9" width="18.33203125" style="18" customWidth="1"/>
    <col min="10" max="10" width="15.1640625" style="18" customWidth="1"/>
    <col min="11" max="11" width="11" style="18" customWidth="1"/>
    <col min="12" max="12" width="13.83203125" style="18" customWidth="1"/>
    <col min="13" max="252" width="9.33203125" style="18"/>
    <col min="253" max="253" width="47.1640625" style="18" customWidth="1"/>
    <col min="254" max="254" width="15.6640625" style="18" customWidth="1"/>
    <col min="255" max="255" width="16.33203125" style="18" customWidth="1"/>
    <col min="256" max="256" width="18" style="18" customWidth="1"/>
    <col min="257" max="257" width="16.6640625" style="18" customWidth="1"/>
    <col min="258" max="258" width="17.83203125" style="18" customWidth="1"/>
    <col min="259" max="260" width="12.83203125" style="18" customWidth="1"/>
    <col min="261" max="261" width="13.83203125" style="18" customWidth="1"/>
    <col min="262" max="508" width="9.33203125" style="18"/>
    <col min="509" max="509" width="47.1640625" style="18" customWidth="1"/>
    <col min="510" max="510" width="15.6640625" style="18" customWidth="1"/>
    <col min="511" max="511" width="16.33203125" style="18" customWidth="1"/>
    <col min="512" max="512" width="18" style="18" customWidth="1"/>
    <col min="513" max="513" width="16.6640625" style="18" customWidth="1"/>
    <col min="514" max="514" width="17.83203125" style="18" customWidth="1"/>
    <col min="515" max="516" width="12.83203125" style="18" customWidth="1"/>
    <col min="517" max="517" width="13.83203125" style="18" customWidth="1"/>
    <col min="518" max="764" width="9.33203125" style="18"/>
    <col min="765" max="765" width="47.1640625" style="18" customWidth="1"/>
    <col min="766" max="766" width="15.6640625" style="18" customWidth="1"/>
    <col min="767" max="767" width="16.33203125" style="18" customWidth="1"/>
    <col min="768" max="768" width="18" style="18" customWidth="1"/>
    <col min="769" max="769" width="16.6640625" style="18" customWidth="1"/>
    <col min="770" max="770" width="17.83203125" style="18" customWidth="1"/>
    <col min="771" max="772" width="12.83203125" style="18" customWidth="1"/>
    <col min="773" max="773" width="13.83203125" style="18" customWidth="1"/>
    <col min="774" max="1020" width="9.33203125" style="18"/>
    <col min="1021" max="1021" width="47.1640625" style="18" customWidth="1"/>
    <col min="1022" max="1022" width="15.6640625" style="18" customWidth="1"/>
    <col min="1023" max="1023" width="16.33203125" style="18" customWidth="1"/>
    <col min="1024" max="1024" width="18" style="18" customWidth="1"/>
    <col min="1025" max="1025" width="16.6640625" style="18" customWidth="1"/>
    <col min="1026" max="1026" width="17.83203125" style="18" customWidth="1"/>
    <col min="1027" max="1028" width="12.83203125" style="18" customWidth="1"/>
    <col min="1029" max="1029" width="13.83203125" style="18" customWidth="1"/>
    <col min="1030" max="1276" width="9.33203125" style="18"/>
    <col min="1277" max="1277" width="47.1640625" style="18" customWidth="1"/>
    <col min="1278" max="1278" width="15.6640625" style="18" customWidth="1"/>
    <col min="1279" max="1279" width="16.33203125" style="18" customWidth="1"/>
    <col min="1280" max="1280" width="18" style="18" customWidth="1"/>
    <col min="1281" max="1281" width="16.6640625" style="18" customWidth="1"/>
    <col min="1282" max="1282" width="17.83203125" style="18" customWidth="1"/>
    <col min="1283" max="1284" width="12.83203125" style="18" customWidth="1"/>
    <col min="1285" max="1285" width="13.83203125" style="18" customWidth="1"/>
    <col min="1286" max="1532" width="9.33203125" style="18"/>
    <col min="1533" max="1533" width="47.1640625" style="18" customWidth="1"/>
    <col min="1534" max="1534" width="15.6640625" style="18" customWidth="1"/>
    <col min="1535" max="1535" width="16.33203125" style="18" customWidth="1"/>
    <col min="1536" max="1536" width="18" style="18" customWidth="1"/>
    <col min="1537" max="1537" width="16.6640625" style="18" customWidth="1"/>
    <col min="1538" max="1538" width="17.83203125" style="18" customWidth="1"/>
    <col min="1539" max="1540" width="12.83203125" style="18" customWidth="1"/>
    <col min="1541" max="1541" width="13.83203125" style="18" customWidth="1"/>
    <col min="1542" max="1788" width="9.33203125" style="18"/>
    <col min="1789" max="1789" width="47.1640625" style="18" customWidth="1"/>
    <col min="1790" max="1790" width="15.6640625" style="18" customWidth="1"/>
    <col min="1791" max="1791" width="16.33203125" style="18" customWidth="1"/>
    <col min="1792" max="1792" width="18" style="18" customWidth="1"/>
    <col min="1793" max="1793" width="16.6640625" style="18" customWidth="1"/>
    <col min="1794" max="1794" width="17.83203125" style="18" customWidth="1"/>
    <col min="1795" max="1796" width="12.83203125" style="18" customWidth="1"/>
    <col min="1797" max="1797" width="13.83203125" style="18" customWidth="1"/>
    <col min="1798" max="2044" width="9.33203125" style="18"/>
    <col min="2045" max="2045" width="47.1640625" style="18" customWidth="1"/>
    <col min="2046" max="2046" width="15.6640625" style="18" customWidth="1"/>
    <col min="2047" max="2047" width="16.33203125" style="18" customWidth="1"/>
    <col min="2048" max="2048" width="18" style="18" customWidth="1"/>
    <col min="2049" max="2049" width="16.6640625" style="18" customWidth="1"/>
    <col min="2050" max="2050" width="17.83203125" style="18" customWidth="1"/>
    <col min="2051" max="2052" width="12.83203125" style="18" customWidth="1"/>
    <col min="2053" max="2053" width="13.83203125" style="18" customWidth="1"/>
    <col min="2054" max="2300" width="9.33203125" style="18"/>
    <col min="2301" max="2301" width="47.1640625" style="18" customWidth="1"/>
    <col min="2302" max="2302" width="15.6640625" style="18" customWidth="1"/>
    <col min="2303" max="2303" width="16.33203125" style="18" customWidth="1"/>
    <col min="2304" max="2304" width="18" style="18" customWidth="1"/>
    <col min="2305" max="2305" width="16.6640625" style="18" customWidth="1"/>
    <col min="2306" max="2306" width="17.83203125" style="18" customWidth="1"/>
    <col min="2307" max="2308" width="12.83203125" style="18" customWidth="1"/>
    <col min="2309" max="2309" width="13.83203125" style="18" customWidth="1"/>
    <col min="2310" max="2556" width="9.33203125" style="18"/>
    <col min="2557" max="2557" width="47.1640625" style="18" customWidth="1"/>
    <col min="2558" max="2558" width="15.6640625" style="18" customWidth="1"/>
    <col min="2559" max="2559" width="16.33203125" style="18" customWidth="1"/>
    <col min="2560" max="2560" width="18" style="18" customWidth="1"/>
    <col min="2561" max="2561" width="16.6640625" style="18" customWidth="1"/>
    <col min="2562" max="2562" width="17.83203125" style="18" customWidth="1"/>
    <col min="2563" max="2564" width="12.83203125" style="18" customWidth="1"/>
    <col min="2565" max="2565" width="13.83203125" style="18" customWidth="1"/>
    <col min="2566" max="2812" width="9.33203125" style="18"/>
    <col min="2813" max="2813" width="47.1640625" style="18" customWidth="1"/>
    <col min="2814" max="2814" width="15.6640625" style="18" customWidth="1"/>
    <col min="2815" max="2815" width="16.33203125" style="18" customWidth="1"/>
    <col min="2816" max="2816" width="18" style="18" customWidth="1"/>
    <col min="2817" max="2817" width="16.6640625" style="18" customWidth="1"/>
    <col min="2818" max="2818" width="17.83203125" style="18" customWidth="1"/>
    <col min="2819" max="2820" width="12.83203125" style="18" customWidth="1"/>
    <col min="2821" max="2821" width="13.83203125" style="18" customWidth="1"/>
    <col min="2822" max="3068" width="9.33203125" style="18"/>
    <col min="3069" max="3069" width="47.1640625" style="18" customWidth="1"/>
    <col min="3070" max="3070" width="15.6640625" style="18" customWidth="1"/>
    <col min="3071" max="3071" width="16.33203125" style="18" customWidth="1"/>
    <col min="3072" max="3072" width="18" style="18" customWidth="1"/>
    <col min="3073" max="3073" width="16.6640625" style="18" customWidth="1"/>
    <col min="3074" max="3074" width="17.83203125" style="18" customWidth="1"/>
    <col min="3075" max="3076" width="12.83203125" style="18" customWidth="1"/>
    <col min="3077" max="3077" width="13.83203125" style="18" customWidth="1"/>
    <col min="3078" max="3324" width="9.33203125" style="18"/>
    <col min="3325" max="3325" width="47.1640625" style="18" customWidth="1"/>
    <col min="3326" max="3326" width="15.6640625" style="18" customWidth="1"/>
    <col min="3327" max="3327" width="16.33203125" style="18" customWidth="1"/>
    <col min="3328" max="3328" width="18" style="18" customWidth="1"/>
    <col min="3329" max="3329" width="16.6640625" style="18" customWidth="1"/>
    <col min="3330" max="3330" width="17.83203125" style="18" customWidth="1"/>
    <col min="3331" max="3332" width="12.83203125" style="18" customWidth="1"/>
    <col min="3333" max="3333" width="13.83203125" style="18" customWidth="1"/>
    <col min="3334" max="3580" width="9.33203125" style="18"/>
    <col min="3581" max="3581" width="47.1640625" style="18" customWidth="1"/>
    <col min="3582" max="3582" width="15.6640625" style="18" customWidth="1"/>
    <col min="3583" max="3583" width="16.33203125" style="18" customWidth="1"/>
    <col min="3584" max="3584" width="18" style="18" customWidth="1"/>
    <col min="3585" max="3585" width="16.6640625" style="18" customWidth="1"/>
    <col min="3586" max="3586" width="17.83203125" style="18" customWidth="1"/>
    <col min="3587" max="3588" width="12.83203125" style="18" customWidth="1"/>
    <col min="3589" max="3589" width="13.83203125" style="18" customWidth="1"/>
    <col min="3590" max="3836" width="9.33203125" style="18"/>
    <col min="3837" max="3837" width="47.1640625" style="18" customWidth="1"/>
    <col min="3838" max="3838" width="15.6640625" style="18" customWidth="1"/>
    <col min="3839" max="3839" width="16.33203125" style="18" customWidth="1"/>
    <col min="3840" max="3840" width="18" style="18" customWidth="1"/>
    <col min="3841" max="3841" width="16.6640625" style="18" customWidth="1"/>
    <col min="3842" max="3842" width="17.83203125" style="18" customWidth="1"/>
    <col min="3843" max="3844" width="12.83203125" style="18" customWidth="1"/>
    <col min="3845" max="3845" width="13.83203125" style="18" customWidth="1"/>
    <col min="3846" max="4092" width="9.33203125" style="18"/>
    <col min="4093" max="4093" width="47.1640625" style="18" customWidth="1"/>
    <col min="4094" max="4094" width="15.6640625" style="18" customWidth="1"/>
    <col min="4095" max="4095" width="16.33203125" style="18" customWidth="1"/>
    <col min="4096" max="4096" width="18" style="18" customWidth="1"/>
    <col min="4097" max="4097" width="16.6640625" style="18" customWidth="1"/>
    <col min="4098" max="4098" width="17.83203125" style="18" customWidth="1"/>
    <col min="4099" max="4100" width="12.83203125" style="18" customWidth="1"/>
    <col min="4101" max="4101" width="13.83203125" style="18" customWidth="1"/>
    <col min="4102" max="4348" width="9.33203125" style="18"/>
    <col min="4349" max="4349" width="47.1640625" style="18" customWidth="1"/>
    <col min="4350" max="4350" width="15.6640625" style="18" customWidth="1"/>
    <col min="4351" max="4351" width="16.33203125" style="18" customWidth="1"/>
    <col min="4352" max="4352" width="18" style="18" customWidth="1"/>
    <col min="4353" max="4353" width="16.6640625" style="18" customWidth="1"/>
    <col min="4354" max="4354" width="17.83203125" style="18" customWidth="1"/>
    <col min="4355" max="4356" width="12.83203125" style="18" customWidth="1"/>
    <col min="4357" max="4357" width="13.83203125" style="18" customWidth="1"/>
    <col min="4358" max="4604" width="9.33203125" style="18"/>
    <col min="4605" max="4605" width="47.1640625" style="18" customWidth="1"/>
    <col min="4606" max="4606" width="15.6640625" style="18" customWidth="1"/>
    <col min="4607" max="4607" width="16.33203125" style="18" customWidth="1"/>
    <col min="4608" max="4608" width="18" style="18" customWidth="1"/>
    <col min="4609" max="4609" width="16.6640625" style="18" customWidth="1"/>
    <col min="4610" max="4610" width="17.83203125" style="18" customWidth="1"/>
    <col min="4611" max="4612" width="12.83203125" style="18" customWidth="1"/>
    <col min="4613" max="4613" width="13.83203125" style="18" customWidth="1"/>
    <col min="4614" max="4860" width="9.33203125" style="18"/>
    <col min="4861" max="4861" width="47.1640625" style="18" customWidth="1"/>
    <col min="4862" max="4862" width="15.6640625" style="18" customWidth="1"/>
    <col min="4863" max="4863" width="16.33203125" style="18" customWidth="1"/>
    <col min="4864" max="4864" width="18" style="18" customWidth="1"/>
    <col min="4865" max="4865" width="16.6640625" style="18" customWidth="1"/>
    <col min="4866" max="4866" width="17.83203125" style="18" customWidth="1"/>
    <col min="4867" max="4868" width="12.83203125" style="18" customWidth="1"/>
    <col min="4869" max="4869" width="13.83203125" style="18" customWidth="1"/>
    <col min="4870" max="5116" width="9.33203125" style="18"/>
    <col min="5117" max="5117" width="47.1640625" style="18" customWidth="1"/>
    <col min="5118" max="5118" width="15.6640625" style="18" customWidth="1"/>
    <col min="5119" max="5119" width="16.33203125" style="18" customWidth="1"/>
    <col min="5120" max="5120" width="18" style="18" customWidth="1"/>
    <col min="5121" max="5121" width="16.6640625" style="18" customWidth="1"/>
    <col min="5122" max="5122" width="17.83203125" style="18" customWidth="1"/>
    <col min="5123" max="5124" width="12.83203125" style="18" customWidth="1"/>
    <col min="5125" max="5125" width="13.83203125" style="18" customWidth="1"/>
    <col min="5126" max="5372" width="9.33203125" style="18"/>
    <col min="5373" max="5373" width="47.1640625" style="18" customWidth="1"/>
    <col min="5374" max="5374" width="15.6640625" style="18" customWidth="1"/>
    <col min="5375" max="5375" width="16.33203125" style="18" customWidth="1"/>
    <col min="5376" max="5376" width="18" style="18" customWidth="1"/>
    <col min="5377" max="5377" width="16.6640625" style="18" customWidth="1"/>
    <col min="5378" max="5378" width="17.83203125" style="18" customWidth="1"/>
    <col min="5379" max="5380" width="12.83203125" style="18" customWidth="1"/>
    <col min="5381" max="5381" width="13.83203125" style="18" customWidth="1"/>
    <col min="5382" max="5628" width="9.33203125" style="18"/>
    <col min="5629" max="5629" width="47.1640625" style="18" customWidth="1"/>
    <col min="5630" max="5630" width="15.6640625" style="18" customWidth="1"/>
    <col min="5631" max="5631" width="16.33203125" style="18" customWidth="1"/>
    <col min="5632" max="5632" width="18" style="18" customWidth="1"/>
    <col min="5633" max="5633" width="16.6640625" style="18" customWidth="1"/>
    <col min="5634" max="5634" width="17.83203125" style="18" customWidth="1"/>
    <col min="5635" max="5636" width="12.83203125" style="18" customWidth="1"/>
    <col min="5637" max="5637" width="13.83203125" style="18" customWidth="1"/>
    <col min="5638" max="5884" width="9.33203125" style="18"/>
    <col min="5885" max="5885" width="47.1640625" style="18" customWidth="1"/>
    <col min="5886" max="5886" width="15.6640625" style="18" customWidth="1"/>
    <col min="5887" max="5887" width="16.33203125" style="18" customWidth="1"/>
    <col min="5888" max="5888" width="18" style="18" customWidth="1"/>
    <col min="5889" max="5889" width="16.6640625" style="18" customWidth="1"/>
    <col min="5890" max="5890" width="17.83203125" style="18" customWidth="1"/>
    <col min="5891" max="5892" width="12.83203125" style="18" customWidth="1"/>
    <col min="5893" max="5893" width="13.83203125" style="18" customWidth="1"/>
    <col min="5894" max="6140" width="9.33203125" style="18"/>
    <col min="6141" max="6141" width="47.1640625" style="18" customWidth="1"/>
    <col min="6142" max="6142" width="15.6640625" style="18" customWidth="1"/>
    <col min="6143" max="6143" width="16.33203125" style="18" customWidth="1"/>
    <col min="6144" max="6144" width="18" style="18" customWidth="1"/>
    <col min="6145" max="6145" width="16.6640625" style="18" customWidth="1"/>
    <col min="6146" max="6146" width="17.83203125" style="18" customWidth="1"/>
    <col min="6147" max="6148" width="12.83203125" style="18" customWidth="1"/>
    <col min="6149" max="6149" width="13.83203125" style="18" customWidth="1"/>
    <col min="6150" max="6396" width="9.33203125" style="18"/>
    <col min="6397" max="6397" width="47.1640625" style="18" customWidth="1"/>
    <col min="6398" max="6398" width="15.6640625" style="18" customWidth="1"/>
    <col min="6399" max="6399" width="16.33203125" style="18" customWidth="1"/>
    <col min="6400" max="6400" width="18" style="18" customWidth="1"/>
    <col min="6401" max="6401" width="16.6640625" style="18" customWidth="1"/>
    <col min="6402" max="6402" width="17.83203125" style="18" customWidth="1"/>
    <col min="6403" max="6404" width="12.83203125" style="18" customWidth="1"/>
    <col min="6405" max="6405" width="13.83203125" style="18" customWidth="1"/>
    <col min="6406" max="6652" width="9.33203125" style="18"/>
    <col min="6653" max="6653" width="47.1640625" style="18" customWidth="1"/>
    <col min="6654" max="6654" width="15.6640625" style="18" customWidth="1"/>
    <col min="6655" max="6655" width="16.33203125" style="18" customWidth="1"/>
    <col min="6656" max="6656" width="18" style="18" customWidth="1"/>
    <col min="6657" max="6657" width="16.6640625" style="18" customWidth="1"/>
    <col min="6658" max="6658" width="17.83203125" style="18" customWidth="1"/>
    <col min="6659" max="6660" width="12.83203125" style="18" customWidth="1"/>
    <col min="6661" max="6661" width="13.83203125" style="18" customWidth="1"/>
    <col min="6662" max="6908" width="9.33203125" style="18"/>
    <col min="6909" max="6909" width="47.1640625" style="18" customWidth="1"/>
    <col min="6910" max="6910" width="15.6640625" style="18" customWidth="1"/>
    <col min="6911" max="6911" width="16.33203125" style="18" customWidth="1"/>
    <col min="6912" max="6912" width="18" style="18" customWidth="1"/>
    <col min="6913" max="6913" width="16.6640625" style="18" customWidth="1"/>
    <col min="6914" max="6914" width="17.83203125" style="18" customWidth="1"/>
    <col min="6915" max="6916" width="12.83203125" style="18" customWidth="1"/>
    <col min="6917" max="6917" width="13.83203125" style="18" customWidth="1"/>
    <col min="6918" max="7164" width="9.33203125" style="18"/>
    <col min="7165" max="7165" width="47.1640625" style="18" customWidth="1"/>
    <col min="7166" max="7166" width="15.6640625" style="18" customWidth="1"/>
    <col min="7167" max="7167" width="16.33203125" style="18" customWidth="1"/>
    <col min="7168" max="7168" width="18" style="18" customWidth="1"/>
    <col min="7169" max="7169" width="16.6640625" style="18" customWidth="1"/>
    <col min="7170" max="7170" width="17.83203125" style="18" customWidth="1"/>
    <col min="7171" max="7172" width="12.83203125" style="18" customWidth="1"/>
    <col min="7173" max="7173" width="13.83203125" style="18" customWidth="1"/>
    <col min="7174" max="7420" width="9.33203125" style="18"/>
    <col min="7421" max="7421" width="47.1640625" style="18" customWidth="1"/>
    <col min="7422" max="7422" width="15.6640625" style="18" customWidth="1"/>
    <col min="7423" max="7423" width="16.33203125" style="18" customWidth="1"/>
    <col min="7424" max="7424" width="18" style="18" customWidth="1"/>
    <col min="7425" max="7425" width="16.6640625" style="18" customWidth="1"/>
    <col min="7426" max="7426" width="17.83203125" style="18" customWidth="1"/>
    <col min="7427" max="7428" width="12.83203125" style="18" customWidth="1"/>
    <col min="7429" max="7429" width="13.83203125" style="18" customWidth="1"/>
    <col min="7430" max="7676" width="9.33203125" style="18"/>
    <col min="7677" max="7677" width="47.1640625" style="18" customWidth="1"/>
    <col min="7678" max="7678" width="15.6640625" style="18" customWidth="1"/>
    <col min="7679" max="7679" width="16.33203125" style="18" customWidth="1"/>
    <col min="7680" max="7680" width="18" style="18" customWidth="1"/>
    <col min="7681" max="7681" width="16.6640625" style="18" customWidth="1"/>
    <col min="7682" max="7682" width="17.83203125" style="18" customWidth="1"/>
    <col min="7683" max="7684" width="12.83203125" style="18" customWidth="1"/>
    <col min="7685" max="7685" width="13.83203125" style="18" customWidth="1"/>
    <col min="7686" max="7932" width="9.33203125" style="18"/>
    <col min="7933" max="7933" width="47.1640625" style="18" customWidth="1"/>
    <col min="7934" max="7934" width="15.6640625" style="18" customWidth="1"/>
    <col min="7935" max="7935" width="16.33203125" style="18" customWidth="1"/>
    <col min="7936" max="7936" width="18" style="18" customWidth="1"/>
    <col min="7937" max="7937" width="16.6640625" style="18" customWidth="1"/>
    <col min="7938" max="7938" width="17.83203125" style="18" customWidth="1"/>
    <col min="7939" max="7940" width="12.83203125" style="18" customWidth="1"/>
    <col min="7941" max="7941" width="13.83203125" style="18" customWidth="1"/>
    <col min="7942" max="8188" width="9.33203125" style="18"/>
    <col min="8189" max="8189" width="47.1640625" style="18" customWidth="1"/>
    <col min="8190" max="8190" width="15.6640625" style="18" customWidth="1"/>
    <col min="8191" max="8191" width="16.33203125" style="18" customWidth="1"/>
    <col min="8192" max="8192" width="18" style="18" customWidth="1"/>
    <col min="8193" max="8193" width="16.6640625" style="18" customWidth="1"/>
    <col min="8194" max="8194" width="17.83203125" style="18" customWidth="1"/>
    <col min="8195" max="8196" width="12.83203125" style="18" customWidth="1"/>
    <col min="8197" max="8197" width="13.83203125" style="18" customWidth="1"/>
    <col min="8198" max="8444" width="9.33203125" style="18"/>
    <col min="8445" max="8445" width="47.1640625" style="18" customWidth="1"/>
    <col min="8446" max="8446" width="15.6640625" style="18" customWidth="1"/>
    <col min="8447" max="8447" width="16.33203125" style="18" customWidth="1"/>
    <col min="8448" max="8448" width="18" style="18" customWidth="1"/>
    <col min="8449" max="8449" width="16.6640625" style="18" customWidth="1"/>
    <col min="8450" max="8450" width="17.83203125" style="18" customWidth="1"/>
    <col min="8451" max="8452" width="12.83203125" style="18" customWidth="1"/>
    <col min="8453" max="8453" width="13.83203125" style="18" customWidth="1"/>
    <col min="8454" max="8700" width="9.33203125" style="18"/>
    <col min="8701" max="8701" width="47.1640625" style="18" customWidth="1"/>
    <col min="8702" max="8702" width="15.6640625" style="18" customWidth="1"/>
    <col min="8703" max="8703" width="16.33203125" style="18" customWidth="1"/>
    <col min="8704" max="8704" width="18" style="18" customWidth="1"/>
    <col min="8705" max="8705" width="16.6640625" style="18" customWidth="1"/>
    <col min="8706" max="8706" width="17.83203125" style="18" customWidth="1"/>
    <col min="8707" max="8708" width="12.83203125" style="18" customWidth="1"/>
    <col min="8709" max="8709" width="13.83203125" style="18" customWidth="1"/>
    <col min="8710" max="8956" width="9.33203125" style="18"/>
    <col min="8957" max="8957" width="47.1640625" style="18" customWidth="1"/>
    <col min="8958" max="8958" width="15.6640625" style="18" customWidth="1"/>
    <col min="8959" max="8959" width="16.33203125" style="18" customWidth="1"/>
    <col min="8960" max="8960" width="18" style="18" customWidth="1"/>
    <col min="8961" max="8961" width="16.6640625" style="18" customWidth="1"/>
    <col min="8962" max="8962" width="17.83203125" style="18" customWidth="1"/>
    <col min="8963" max="8964" width="12.83203125" style="18" customWidth="1"/>
    <col min="8965" max="8965" width="13.83203125" style="18" customWidth="1"/>
    <col min="8966" max="9212" width="9.33203125" style="18"/>
    <col min="9213" max="9213" width="47.1640625" style="18" customWidth="1"/>
    <col min="9214" max="9214" width="15.6640625" style="18" customWidth="1"/>
    <col min="9215" max="9215" width="16.33203125" style="18" customWidth="1"/>
    <col min="9216" max="9216" width="18" style="18" customWidth="1"/>
    <col min="9217" max="9217" width="16.6640625" style="18" customWidth="1"/>
    <col min="9218" max="9218" width="17.83203125" style="18" customWidth="1"/>
    <col min="9219" max="9220" width="12.83203125" style="18" customWidth="1"/>
    <col min="9221" max="9221" width="13.83203125" style="18" customWidth="1"/>
    <col min="9222" max="9468" width="9.33203125" style="18"/>
    <col min="9469" max="9469" width="47.1640625" style="18" customWidth="1"/>
    <col min="9470" max="9470" width="15.6640625" style="18" customWidth="1"/>
    <col min="9471" max="9471" width="16.33203125" style="18" customWidth="1"/>
    <col min="9472" max="9472" width="18" style="18" customWidth="1"/>
    <col min="9473" max="9473" width="16.6640625" style="18" customWidth="1"/>
    <col min="9474" max="9474" width="17.83203125" style="18" customWidth="1"/>
    <col min="9475" max="9476" width="12.83203125" style="18" customWidth="1"/>
    <col min="9477" max="9477" width="13.83203125" style="18" customWidth="1"/>
    <col min="9478" max="9724" width="9.33203125" style="18"/>
    <col min="9725" max="9725" width="47.1640625" style="18" customWidth="1"/>
    <col min="9726" max="9726" width="15.6640625" style="18" customWidth="1"/>
    <col min="9727" max="9727" width="16.33203125" style="18" customWidth="1"/>
    <col min="9728" max="9728" width="18" style="18" customWidth="1"/>
    <col min="9729" max="9729" width="16.6640625" style="18" customWidth="1"/>
    <col min="9730" max="9730" width="17.83203125" style="18" customWidth="1"/>
    <col min="9731" max="9732" width="12.83203125" style="18" customWidth="1"/>
    <col min="9733" max="9733" width="13.83203125" style="18" customWidth="1"/>
    <col min="9734" max="9980" width="9.33203125" style="18"/>
    <col min="9981" max="9981" width="47.1640625" style="18" customWidth="1"/>
    <col min="9982" max="9982" width="15.6640625" style="18" customWidth="1"/>
    <col min="9983" max="9983" width="16.33203125" style="18" customWidth="1"/>
    <col min="9984" max="9984" width="18" style="18" customWidth="1"/>
    <col min="9985" max="9985" width="16.6640625" style="18" customWidth="1"/>
    <col min="9986" max="9986" width="17.83203125" style="18" customWidth="1"/>
    <col min="9987" max="9988" width="12.83203125" style="18" customWidth="1"/>
    <col min="9989" max="9989" width="13.83203125" style="18" customWidth="1"/>
    <col min="9990" max="10236" width="9.33203125" style="18"/>
    <col min="10237" max="10237" width="47.1640625" style="18" customWidth="1"/>
    <col min="10238" max="10238" width="15.6640625" style="18" customWidth="1"/>
    <col min="10239" max="10239" width="16.33203125" style="18" customWidth="1"/>
    <col min="10240" max="10240" width="18" style="18" customWidth="1"/>
    <col min="10241" max="10241" width="16.6640625" style="18" customWidth="1"/>
    <col min="10242" max="10242" width="17.83203125" style="18" customWidth="1"/>
    <col min="10243" max="10244" width="12.83203125" style="18" customWidth="1"/>
    <col min="10245" max="10245" width="13.83203125" style="18" customWidth="1"/>
    <col min="10246" max="10492" width="9.33203125" style="18"/>
    <col min="10493" max="10493" width="47.1640625" style="18" customWidth="1"/>
    <col min="10494" max="10494" width="15.6640625" style="18" customWidth="1"/>
    <col min="10495" max="10495" width="16.33203125" style="18" customWidth="1"/>
    <col min="10496" max="10496" width="18" style="18" customWidth="1"/>
    <col min="10497" max="10497" width="16.6640625" style="18" customWidth="1"/>
    <col min="10498" max="10498" width="17.83203125" style="18" customWidth="1"/>
    <col min="10499" max="10500" width="12.83203125" style="18" customWidth="1"/>
    <col min="10501" max="10501" width="13.83203125" style="18" customWidth="1"/>
    <col min="10502" max="10748" width="9.33203125" style="18"/>
    <col min="10749" max="10749" width="47.1640625" style="18" customWidth="1"/>
    <col min="10750" max="10750" width="15.6640625" style="18" customWidth="1"/>
    <col min="10751" max="10751" width="16.33203125" style="18" customWidth="1"/>
    <col min="10752" max="10752" width="18" style="18" customWidth="1"/>
    <col min="10753" max="10753" width="16.6640625" style="18" customWidth="1"/>
    <col min="10754" max="10754" width="17.83203125" style="18" customWidth="1"/>
    <col min="10755" max="10756" width="12.83203125" style="18" customWidth="1"/>
    <col min="10757" max="10757" width="13.83203125" style="18" customWidth="1"/>
    <col min="10758" max="11004" width="9.33203125" style="18"/>
    <col min="11005" max="11005" width="47.1640625" style="18" customWidth="1"/>
    <col min="11006" max="11006" width="15.6640625" style="18" customWidth="1"/>
    <col min="11007" max="11007" width="16.33203125" style="18" customWidth="1"/>
    <col min="11008" max="11008" width="18" style="18" customWidth="1"/>
    <col min="11009" max="11009" width="16.6640625" style="18" customWidth="1"/>
    <col min="11010" max="11010" width="17.83203125" style="18" customWidth="1"/>
    <col min="11011" max="11012" width="12.83203125" style="18" customWidth="1"/>
    <col min="11013" max="11013" width="13.83203125" style="18" customWidth="1"/>
    <col min="11014" max="11260" width="9.33203125" style="18"/>
    <col min="11261" max="11261" width="47.1640625" style="18" customWidth="1"/>
    <col min="11262" max="11262" width="15.6640625" style="18" customWidth="1"/>
    <col min="11263" max="11263" width="16.33203125" style="18" customWidth="1"/>
    <col min="11264" max="11264" width="18" style="18" customWidth="1"/>
    <col min="11265" max="11265" width="16.6640625" style="18" customWidth="1"/>
    <col min="11266" max="11266" width="17.83203125" style="18" customWidth="1"/>
    <col min="11267" max="11268" width="12.83203125" style="18" customWidth="1"/>
    <col min="11269" max="11269" width="13.83203125" style="18" customWidth="1"/>
    <col min="11270" max="11516" width="9.33203125" style="18"/>
    <col min="11517" max="11517" width="47.1640625" style="18" customWidth="1"/>
    <col min="11518" max="11518" width="15.6640625" style="18" customWidth="1"/>
    <col min="11519" max="11519" width="16.33203125" style="18" customWidth="1"/>
    <col min="11520" max="11520" width="18" style="18" customWidth="1"/>
    <col min="11521" max="11521" width="16.6640625" style="18" customWidth="1"/>
    <col min="11522" max="11522" width="17.83203125" style="18" customWidth="1"/>
    <col min="11523" max="11524" width="12.83203125" style="18" customWidth="1"/>
    <col min="11525" max="11525" width="13.83203125" style="18" customWidth="1"/>
    <col min="11526" max="11772" width="9.33203125" style="18"/>
    <col min="11773" max="11773" width="47.1640625" style="18" customWidth="1"/>
    <col min="11774" max="11774" width="15.6640625" style="18" customWidth="1"/>
    <col min="11775" max="11775" width="16.33203125" style="18" customWidth="1"/>
    <col min="11776" max="11776" width="18" style="18" customWidth="1"/>
    <col min="11777" max="11777" width="16.6640625" style="18" customWidth="1"/>
    <col min="11778" max="11778" width="17.83203125" style="18" customWidth="1"/>
    <col min="11779" max="11780" width="12.83203125" style="18" customWidth="1"/>
    <col min="11781" max="11781" width="13.83203125" style="18" customWidth="1"/>
    <col min="11782" max="12028" width="9.33203125" style="18"/>
    <col min="12029" max="12029" width="47.1640625" style="18" customWidth="1"/>
    <col min="12030" max="12030" width="15.6640625" style="18" customWidth="1"/>
    <col min="12031" max="12031" width="16.33203125" style="18" customWidth="1"/>
    <col min="12032" max="12032" width="18" style="18" customWidth="1"/>
    <col min="12033" max="12033" width="16.6640625" style="18" customWidth="1"/>
    <col min="12034" max="12034" width="17.83203125" style="18" customWidth="1"/>
    <col min="12035" max="12036" width="12.83203125" style="18" customWidth="1"/>
    <col min="12037" max="12037" width="13.83203125" style="18" customWidth="1"/>
    <col min="12038" max="12284" width="9.33203125" style="18"/>
    <col min="12285" max="12285" width="47.1640625" style="18" customWidth="1"/>
    <col min="12286" max="12286" width="15.6640625" style="18" customWidth="1"/>
    <col min="12287" max="12287" width="16.33203125" style="18" customWidth="1"/>
    <col min="12288" max="12288" width="18" style="18" customWidth="1"/>
    <col min="12289" max="12289" width="16.6640625" style="18" customWidth="1"/>
    <col min="12290" max="12290" width="17.83203125" style="18" customWidth="1"/>
    <col min="12291" max="12292" width="12.83203125" style="18" customWidth="1"/>
    <col min="12293" max="12293" width="13.83203125" style="18" customWidth="1"/>
    <col min="12294" max="12540" width="9.33203125" style="18"/>
    <col min="12541" max="12541" width="47.1640625" style="18" customWidth="1"/>
    <col min="12542" max="12542" width="15.6640625" style="18" customWidth="1"/>
    <col min="12543" max="12543" width="16.33203125" style="18" customWidth="1"/>
    <col min="12544" max="12544" width="18" style="18" customWidth="1"/>
    <col min="12545" max="12545" width="16.6640625" style="18" customWidth="1"/>
    <col min="12546" max="12546" width="17.83203125" style="18" customWidth="1"/>
    <col min="12547" max="12548" width="12.83203125" style="18" customWidth="1"/>
    <col min="12549" max="12549" width="13.83203125" style="18" customWidth="1"/>
    <col min="12550" max="12796" width="9.33203125" style="18"/>
    <col min="12797" max="12797" width="47.1640625" style="18" customWidth="1"/>
    <col min="12798" max="12798" width="15.6640625" style="18" customWidth="1"/>
    <col min="12799" max="12799" width="16.33203125" style="18" customWidth="1"/>
    <col min="12800" max="12800" width="18" style="18" customWidth="1"/>
    <col min="12801" max="12801" width="16.6640625" style="18" customWidth="1"/>
    <col min="12802" max="12802" width="17.83203125" style="18" customWidth="1"/>
    <col min="12803" max="12804" width="12.83203125" style="18" customWidth="1"/>
    <col min="12805" max="12805" width="13.83203125" style="18" customWidth="1"/>
    <col min="12806" max="13052" width="9.33203125" style="18"/>
    <col min="13053" max="13053" width="47.1640625" style="18" customWidth="1"/>
    <col min="13054" max="13054" width="15.6640625" style="18" customWidth="1"/>
    <col min="13055" max="13055" width="16.33203125" style="18" customWidth="1"/>
    <col min="13056" max="13056" width="18" style="18" customWidth="1"/>
    <col min="13057" max="13057" width="16.6640625" style="18" customWidth="1"/>
    <col min="13058" max="13058" width="17.83203125" style="18" customWidth="1"/>
    <col min="13059" max="13060" width="12.83203125" style="18" customWidth="1"/>
    <col min="13061" max="13061" width="13.83203125" style="18" customWidth="1"/>
    <col min="13062" max="13308" width="9.33203125" style="18"/>
    <col min="13309" max="13309" width="47.1640625" style="18" customWidth="1"/>
    <col min="13310" max="13310" width="15.6640625" style="18" customWidth="1"/>
    <col min="13311" max="13311" width="16.33203125" style="18" customWidth="1"/>
    <col min="13312" max="13312" width="18" style="18" customWidth="1"/>
    <col min="13313" max="13313" width="16.6640625" style="18" customWidth="1"/>
    <col min="13314" max="13314" width="17.83203125" style="18" customWidth="1"/>
    <col min="13315" max="13316" width="12.83203125" style="18" customWidth="1"/>
    <col min="13317" max="13317" width="13.83203125" style="18" customWidth="1"/>
    <col min="13318" max="13564" width="9.33203125" style="18"/>
    <col min="13565" max="13565" width="47.1640625" style="18" customWidth="1"/>
    <col min="13566" max="13566" width="15.6640625" style="18" customWidth="1"/>
    <col min="13567" max="13567" width="16.33203125" style="18" customWidth="1"/>
    <col min="13568" max="13568" width="18" style="18" customWidth="1"/>
    <col min="13569" max="13569" width="16.6640625" style="18" customWidth="1"/>
    <col min="13570" max="13570" width="17.83203125" style="18" customWidth="1"/>
    <col min="13571" max="13572" width="12.83203125" style="18" customWidth="1"/>
    <col min="13573" max="13573" width="13.83203125" style="18" customWidth="1"/>
    <col min="13574" max="13820" width="9.33203125" style="18"/>
    <col min="13821" max="13821" width="47.1640625" style="18" customWidth="1"/>
    <col min="13822" max="13822" width="15.6640625" style="18" customWidth="1"/>
    <col min="13823" max="13823" width="16.33203125" style="18" customWidth="1"/>
    <col min="13824" max="13824" width="18" style="18" customWidth="1"/>
    <col min="13825" max="13825" width="16.6640625" style="18" customWidth="1"/>
    <col min="13826" max="13826" width="17.83203125" style="18" customWidth="1"/>
    <col min="13827" max="13828" width="12.83203125" style="18" customWidth="1"/>
    <col min="13829" max="13829" width="13.83203125" style="18" customWidth="1"/>
    <col min="13830" max="14076" width="9.33203125" style="18"/>
    <col min="14077" max="14077" width="47.1640625" style="18" customWidth="1"/>
    <col min="14078" max="14078" width="15.6640625" style="18" customWidth="1"/>
    <col min="14079" max="14079" width="16.33203125" style="18" customWidth="1"/>
    <col min="14080" max="14080" width="18" style="18" customWidth="1"/>
    <col min="14081" max="14081" width="16.6640625" style="18" customWidth="1"/>
    <col min="14082" max="14082" width="17.83203125" style="18" customWidth="1"/>
    <col min="14083" max="14084" width="12.83203125" style="18" customWidth="1"/>
    <col min="14085" max="14085" width="13.83203125" style="18" customWidth="1"/>
    <col min="14086" max="14332" width="9.33203125" style="18"/>
    <col min="14333" max="14333" width="47.1640625" style="18" customWidth="1"/>
    <col min="14334" max="14334" width="15.6640625" style="18" customWidth="1"/>
    <col min="14335" max="14335" width="16.33203125" style="18" customWidth="1"/>
    <col min="14336" max="14336" width="18" style="18" customWidth="1"/>
    <col min="14337" max="14337" width="16.6640625" style="18" customWidth="1"/>
    <col min="14338" max="14338" width="17.83203125" style="18" customWidth="1"/>
    <col min="14339" max="14340" width="12.83203125" style="18" customWidth="1"/>
    <col min="14341" max="14341" width="13.83203125" style="18" customWidth="1"/>
    <col min="14342" max="14588" width="9.33203125" style="18"/>
    <col min="14589" max="14589" width="47.1640625" style="18" customWidth="1"/>
    <col min="14590" max="14590" width="15.6640625" style="18" customWidth="1"/>
    <col min="14591" max="14591" width="16.33203125" style="18" customWidth="1"/>
    <col min="14592" max="14592" width="18" style="18" customWidth="1"/>
    <col min="14593" max="14593" width="16.6640625" style="18" customWidth="1"/>
    <col min="14594" max="14594" width="17.83203125" style="18" customWidth="1"/>
    <col min="14595" max="14596" width="12.83203125" style="18" customWidth="1"/>
    <col min="14597" max="14597" width="13.83203125" style="18" customWidth="1"/>
    <col min="14598" max="14844" width="9.33203125" style="18"/>
    <col min="14845" max="14845" width="47.1640625" style="18" customWidth="1"/>
    <col min="14846" max="14846" width="15.6640625" style="18" customWidth="1"/>
    <col min="14847" max="14847" width="16.33203125" style="18" customWidth="1"/>
    <col min="14848" max="14848" width="18" style="18" customWidth="1"/>
    <col min="14849" max="14849" width="16.6640625" style="18" customWidth="1"/>
    <col min="14850" max="14850" width="17.83203125" style="18" customWidth="1"/>
    <col min="14851" max="14852" width="12.83203125" style="18" customWidth="1"/>
    <col min="14853" max="14853" width="13.83203125" style="18" customWidth="1"/>
    <col min="14854" max="15100" width="9.33203125" style="18"/>
    <col min="15101" max="15101" width="47.1640625" style="18" customWidth="1"/>
    <col min="15102" max="15102" width="15.6640625" style="18" customWidth="1"/>
    <col min="15103" max="15103" width="16.33203125" style="18" customWidth="1"/>
    <col min="15104" max="15104" width="18" style="18" customWidth="1"/>
    <col min="15105" max="15105" width="16.6640625" style="18" customWidth="1"/>
    <col min="15106" max="15106" width="17.83203125" style="18" customWidth="1"/>
    <col min="15107" max="15108" width="12.83203125" style="18" customWidth="1"/>
    <col min="15109" max="15109" width="13.83203125" style="18" customWidth="1"/>
    <col min="15110" max="15356" width="9.33203125" style="18"/>
    <col min="15357" max="15357" width="47.1640625" style="18" customWidth="1"/>
    <col min="15358" max="15358" width="15.6640625" style="18" customWidth="1"/>
    <col min="15359" max="15359" width="16.33203125" style="18" customWidth="1"/>
    <col min="15360" max="15360" width="18" style="18" customWidth="1"/>
    <col min="15361" max="15361" width="16.6640625" style="18" customWidth="1"/>
    <col min="15362" max="15362" width="17.83203125" style="18" customWidth="1"/>
    <col min="15363" max="15364" width="12.83203125" style="18" customWidth="1"/>
    <col min="15365" max="15365" width="13.83203125" style="18" customWidth="1"/>
    <col min="15366" max="15612" width="9.33203125" style="18"/>
    <col min="15613" max="15613" width="47.1640625" style="18" customWidth="1"/>
    <col min="15614" max="15614" width="15.6640625" style="18" customWidth="1"/>
    <col min="15615" max="15615" width="16.33203125" style="18" customWidth="1"/>
    <col min="15616" max="15616" width="18" style="18" customWidth="1"/>
    <col min="15617" max="15617" width="16.6640625" style="18" customWidth="1"/>
    <col min="15618" max="15618" width="17.83203125" style="18" customWidth="1"/>
    <col min="15619" max="15620" width="12.83203125" style="18" customWidth="1"/>
    <col min="15621" max="15621" width="13.83203125" style="18" customWidth="1"/>
    <col min="15622" max="15868" width="9.33203125" style="18"/>
    <col min="15869" max="15869" width="47.1640625" style="18" customWidth="1"/>
    <col min="15870" max="15870" width="15.6640625" style="18" customWidth="1"/>
    <col min="15871" max="15871" width="16.33203125" style="18" customWidth="1"/>
    <col min="15872" max="15872" width="18" style="18" customWidth="1"/>
    <col min="15873" max="15873" width="16.6640625" style="18" customWidth="1"/>
    <col min="15874" max="15874" width="17.83203125" style="18" customWidth="1"/>
    <col min="15875" max="15876" width="12.83203125" style="18" customWidth="1"/>
    <col min="15877" max="15877" width="13.83203125" style="18" customWidth="1"/>
    <col min="15878" max="16124" width="9.33203125" style="18"/>
    <col min="16125" max="16125" width="47.1640625" style="18" customWidth="1"/>
    <col min="16126" max="16126" width="15.6640625" style="18" customWidth="1"/>
    <col min="16127" max="16127" width="16.33203125" style="18" customWidth="1"/>
    <col min="16128" max="16128" width="18" style="18" customWidth="1"/>
    <col min="16129" max="16129" width="16.6640625" style="18" customWidth="1"/>
    <col min="16130" max="16130" width="17.83203125" style="18" customWidth="1"/>
    <col min="16131" max="16132" width="12.83203125" style="18" customWidth="1"/>
    <col min="16133" max="16133" width="13.83203125" style="18" customWidth="1"/>
    <col min="16134" max="16384" width="9.33203125" style="18"/>
  </cols>
  <sheetData>
    <row r="1" spans="1:16" ht="15.75" x14ac:dyDescent="0.2">
      <c r="A1" s="1718" t="s">
        <v>835</v>
      </c>
      <c r="B1" s="1718"/>
      <c r="C1" s="1718"/>
      <c r="D1" s="1718"/>
      <c r="E1" s="1718"/>
      <c r="F1" s="1718"/>
      <c r="G1" s="1718"/>
      <c r="H1" s="1718"/>
      <c r="I1" s="1718"/>
      <c r="J1" s="1718"/>
      <c r="K1" s="441"/>
    </row>
    <row r="2" spans="1:16" ht="14.25" customHeight="1" x14ac:dyDescent="0.2">
      <c r="A2" s="1718" t="s">
        <v>751</v>
      </c>
      <c r="B2" s="1718"/>
      <c r="C2" s="1718"/>
      <c r="D2" s="1718"/>
      <c r="E2" s="1718"/>
      <c r="F2" s="1718"/>
      <c r="G2" s="1718"/>
      <c r="H2" s="1718"/>
      <c r="I2" s="1718"/>
      <c r="J2" s="1718"/>
      <c r="K2" s="441"/>
      <c r="L2" s="441"/>
      <c r="M2" s="663"/>
      <c r="N2" s="663"/>
      <c r="O2" s="663"/>
      <c r="P2" s="663"/>
    </row>
    <row r="3" spans="1:16" ht="21.75" customHeight="1" x14ac:dyDescent="0.2">
      <c r="J3" s="448"/>
    </row>
    <row r="4" spans="1:16" ht="25.5" customHeight="1" x14ac:dyDescent="0.2">
      <c r="A4" s="1717" t="s">
        <v>405</v>
      </c>
      <c r="B4" s="1717"/>
      <c r="C4" s="1717"/>
      <c r="D4" s="1717"/>
      <c r="E4" s="1717"/>
      <c r="F4" s="1717"/>
      <c r="G4" s="1717"/>
      <c r="H4" s="1717"/>
      <c r="I4" s="1717"/>
      <c r="J4" s="1717"/>
    </row>
    <row r="5" spans="1:16" ht="22.7" customHeight="1" thickBot="1" x14ac:dyDescent="0.25">
      <c r="J5" s="449" t="s">
        <v>362</v>
      </c>
    </row>
    <row r="6" spans="1:16" s="22" customFormat="1" ht="62.45" customHeight="1" thickBot="1" x14ac:dyDescent="0.25">
      <c r="A6" s="382" t="s">
        <v>406</v>
      </c>
      <c r="B6" s="383" t="s">
        <v>407</v>
      </c>
      <c r="C6" s="1489" t="s">
        <v>408</v>
      </c>
      <c r="D6" s="383" t="s">
        <v>677</v>
      </c>
      <c r="E6" s="383" t="str">
        <f>'15.felh.felúj.'!C6</f>
        <v>2023. évi eredeti előirányzat
2/2023. (II.14.)</v>
      </c>
      <c r="F6" s="383" t="str">
        <f>'15.felh.felúj.'!D6</f>
        <v>Módosított előirányzat a 14/2023.  (VI.29.)  rendelet szerint</v>
      </c>
      <c r="G6" s="383" t="str">
        <f>'15.felh.felúj.'!E6</f>
        <v>Módosított előirányzat a 18/2023. (IX.26.)  rendelet szerint</v>
      </c>
      <c r="H6" s="383" t="str">
        <f>'15.felh.felúj.'!F6</f>
        <v>Módosított előirányzat a 23/2023. (XII.14.)  rendelet szerint</v>
      </c>
      <c r="I6" s="1605" t="str">
        <f>'15.felh.felúj.'!G6</f>
        <v>Módosított előirányzat a …../2024. (II…..)  rendelet szerint</v>
      </c>
      <c r="J6" s="384" t="s">
        <v>678</v>
      </c>
    </row>
    <row r="7" spans="1:16" ht="15" customHeight="1" x14ac:dyDescent="0.2">
      <c r="A7" s="1479" t="s">
        <v>297</v>
      </c>
      <c r="B7" s="1480" t="s">
        <v>298</v>
      </c>
      <c r="C7" s="1490" t="s">
        <v>299</v>
      </c>
      <c r="D7" s="1480" t="s">
        <v>300</v>
      </c>
      <c r="E7" s="1480" t="s">
        <v>301</v>
      </c>
      <c r="F7" s="1480" t="s">
        <v>388</v>
      </c>
      <c r="G7" s="1480" t="s">
        <v>388</v>
      </c>
      <c r="H7" s="1566" t="s">
        <v>388</v>
      </c>
      <c r="I7" s="1566" t="s">
        <v>424</v>
      </c>
      <c r="J7" s="506" t="s">
        <v>738</v>
      </c>
    </row>
    <row r="8" spans="1:16" ht="30.2" customHeight="1" x14ac:dyDescent="0.2">
      <c r="A8" s="1481" t="s">
        <v>409</v>
      </c>
      <c r="B8" s="1482">
        <f>D8+F8</f>
        <v>0</v>
      </c>
      <c r="C8" s="1491"/>
      <c r="D8" s="1483"/>
      <c r="E8" s="1483"/>
      <c r="F8" s="505"/>
      <c r="G8" s="505"/>
      <c r="H8" s="1567"/>
      <c r="I8" s="1567"/>
      <c r="J8" s="507">
        <f>B8-D8-F8</f>
        <v>0</v>
      </c>
    </row>
    <row r="9" spans="1:16" ht="27" customHeight="1" x14ac:dyDescent="0.2">
      <c r="A9" s="998" t="str">
        <f>'15.felh.felúj.'!B8</f>
        <v>Tárgyi eszközök beszerzése</v>
      </c>
      <c r="B9" s="451">
        <f>D9+I9+J9</f>
        <v>6000000</v>
      </c>
      <c r="C9" s="1492" t="s">
        <v>705</v>
      </c>
      <c r="D9" s="390"/>
      <c r="E9" s="390">
        <f>'15.felh.felúj.'!C8</f>
        <v>1500000</v>
      </c>
      <c r="F9" s="390">
        <f>'15.felh.felúj.'!D8</f>
        <v>1500000</v>
      </c>
      <c r="G9" s="390">
        <f>'15.felh.felúj.'!E8</f>
        <v>2500000</v>
      </c>
      <c r="H9" s="390">
        <f>'15.felh.felúj.'!F8</f>
        <v>6000000</v>
      </c>
      <c r="I9" s="390">
        <f>'15.felh.felúj.'!G8</f>
        <v>6000000</v>
      </c>
      <c r="J9" s="507"/>
    </row>
    <row r="10" spans="1:16" ht="27" customHeight="1" x14ac:dyDescent="0.2">
      <c r="A10" s="998" t="str">
        <f>'15.felh.felúj.'!B9</f>
        <v>Műszaki tervezés (beruházás)</v>
      </c>
      <c r="B10" s="451">
        <f t="shared" ref="B10:B70" si="0">D10+I10+J10</f>
        <v>32642585</v>
      </c>
      <c r="C10" s="1492" t="s">
        <v>716</v>
      </c>
      <c r="D10" s="390">
        <v>5442585</v>
      </c>
      <c r="E10" s="390">
        <f>'15.felh.felúj.'!C9</f>
        <v>30700000</v>
      </c>
      <c r="F10" s="390">
        <f>'15.felh.felúj.'!D9</f>
        <v>30700000</v>
      </c>
      <c r="G10" s="390">
        <f>'15.felh.felúj.'!E9</f>
        <v>30700000</v>
      </c>
      <c r="H10" s="390">
        <f>'15.felh.felúj.'!F9</f>
        <v>27200000</v>
      </c>
      <c r="I10" s="390">
        <f>'15.felh.felúj.'!G9</f>
        <v>27200000</v>
      </c>
      <c r="J10" s="507"/>
    </row>
    <row r="11" spans="1:16" ht="27" customHeight="1" x14ac:dyDescent="0.2">
      <c r="A11" s="998" t="str">
        <f>'15.felh.felúj.'!B10</f>
        <v>Ezüsthíd Gondozóházzal szemben pihenőpark kialakítása</v>
      </c>
      <c r="B11" s="451">
        <f t="shared" si="0"/>
        <v>3736600</v>
      </c>
      <c r="C11" s="1492" t="s">
        <v>713</v>
      </c>
      <c r="D11" s="390">
        <v>584200</v>
      </c>
      <c r="E11" s="390">
        <f>'15.felh.felúj.'!C10</f>
        <v>152400</v>
      </c>
      <c r="F11" s="390">
        <f>'15.felh.felúj.'!D10</f>
        <v>3152400</v>
      </c>
      <c r="G11" s="390">
        <f>'15.felh.felúj.'!E10</f>
        <v>3152400</v>
      </c>
      <c r="H11" s="390">
        <f>'15.felh.felúj.'!F10</f>
        <v>3152400</v>
      </c>
      <c r="I11" s="390">
        <f>'15.felh.felúj.'!G10</f>
        <v>3152400</v>
      </c>
      <c r="J11" s="507"/>
    </row>
    <row r="12" spans="1:16" ht="27" customHeight="1" x14ac:dyDescent="0.2">
      <c r="A12" s="998" t="str">
        <f>'15.felh.felúj.'!B11</f>
        <v>Informatikai infrastruktúra fejlesztése</v>
      </c>
      <c r="B12" s="451">
        <f t="shared" si="0"/>
        <v>32670654</v>
      </c>
      <c r="C12" s="1492" t="s">
        <v>713</v>
      </c>
      <c r="D12" s="390"/>
      <c r="E12" s="390">
        <f>'15.felh.felúj.'!C11</f>
        <v>45000000</v>
      </c>
      <c r="F12" s="390">
        <f>'15.felh.felúj.'!D11</f>
        <v>45000000</v>
      </c>
      <c r="G12" s="390">
        <f>'15.felh.felúj.'!E11</f>
        <v>40717882</v>
      </c>
      <c r="H12" s="390">
        <f>'15.felh.felúj.'!F11</f>
        <v>40717882</v>
      </c>
      <c r="I12" s="390">
        <f>'15.felh.felúj.'!G11</f>
        <v>32670654</v>
      </c>
      <c r="J12" s="507"/>
    </row>
    <row r="13" spans="1:16" ht="27" customHeight="1" x14ac:dyDescent="0.2">
      <c r="A13" s="998" t="str">
        <f>'15.felh.felúj.'!B12</f>
        <v>Játszótéri elemek cseréje</v>
      </c>
      <c r="B13" s="451">
        <f t="shared" si="0"/>
        <v>15000000</v>
      </c>
      <c r="C13" s="1492" t="s">
        <v>705</v>
      </c>
      <c r="D13" s="390"/>
      <c r="E13" s="390">
        <f>'15.felh.felúj.'!C12</f>
        <v>5000000</v>
      </c>
      <c r="F13" s="390">
        <f>'15.felh.felúj.'!D12</f>
        <v>15000000</v>
      </c>
      <c r="G13" s="390">
        <f>'15.felh.felúj.'!E12</f>
        <v>15000000</v>
      </c>
      <c r="H13" s="390">
        <f>'15.felh.felúj.'!F12</f>
        <v>15000000</v>
      </c>
      <c r="I13" s="390">
        <f>'15.felh.felúj.'!G12</f>
        <v>15000000</v>
      </c>
      <c r="J13" s="507"/>
    </row>
    <row r="14" spans="1:16" ht="27" customHeight="1" x14ac:dyDescent="0.2">
      <c r="A14" s="998" t="str">
        <f>'15.felh.felúj.'!B13</f>
        <v xml:space="preserve">Tiszaújvárosi Városgazda Nonprofit Kft. részére történő eszközbeszerzések </v>
      </c>
      <c r="B14" s="451">
        <f t="shared" si="0"/>
        <v>15510000</v>
      </c>
      <c r="C14" s="1492" t="s">
        <v>853</v>
      </c>
      <c r="D14" s="390"/>
      <c r="E14" s="390">
        <f>'15.felh.felúj.'!C13</f>
        <v>12010000</v>
      </c>
      <c r="F14" s="390">
        <f>'15.felh.felúj.'!D13</f>
        <v>15510000</v>
      </c>
      <c r="G14" s="390">
        <f>'15.felh.felúj.'!E13</f>
        <v>15510000</v>
      </c>
      <c r="H14" s="390">
        <f>'15.felh.felúj.'!F13</f>
        <v>15510000</v>
      </c>
      <c r="I14" s="390">
        <f>'15.felh.felúj.'!G13</f>
        <v>15510000</v>
      </c>
      <c r="J14" s="507"/>
    </row>
    <row r="15" spans="1:16" ht="41.25" customHeight="1" x14ac:dyDescent="0.2">
      <c r="A15" s="998" t="str">
        <f>'15.felh.felúj.'!B14</f>
        <v>Szent István út melletti közterületen kameraoszlopok és térfigyelő kamerák elhelyezése, régebbi kamerahely optikai kábellel történő hálózatba kötése</v>
      </c>
      <c r="B15" s="451">
        <f t="shared" si="0"/>
        <v>32549118</v>
      </c>
      <c r="C15" s="1492" t="s">
        <v>713</v>
      </c>
      <c r="D15" s="390"/>
      <c r="E15" s="390">
        <f>'15.felh.felúj.'!C14</f>
        <v>28943500</v>
      </c>
      <c r="F15" s="390">
        <f>'15.felh.felúj.'!D14</f>
        <v>28943500</v>
      </c>
      <c r="G15" s="390">
        <f>'15.felh.felúj.'!E14</f>
        <v>32549118</v>
      </c>
      <c r="H15" s="390">
        <f>'15.felh.felúj.'!F14</f>
        <v>32549118</v>
      </c>
      <c r="I15" s="390">
        <f>'15.felh.felúj.'!G14</f>
        <v>32549118</v>
      </c>
      <c r="J15" s="507"/>
      <c r="L15" s="18" t="s">
        <v>385</v>
      </c>
    </row>
    <row r="16" spans="1:16" ht="27" customHeight="1" x14ac:dyDescent="0.2">
      <c r="A16" s="998" t="str">
        <f>'15.felh.felúj.'!B15</f>
        <v>Széchenyi út mindkét oldalán parkoló építése</v>
      </c>
      <c r="B16" s="451">
        <f t="shared" si="0"/>
        <v>13693419</v>
      </c>
      <c r="C16" s="1492" t="s">
        <v>705</v>
      </c>
      <c r="D16" s="390"/>
      <c r="E16" s="390">
        <f>'15.felh.felúj.'!C15</f>
        <v>14000000</v>
      </c>
      <c r="F16" s="390">
        <f>'15.felh.felúj.'!D15</f>
        <v>13488305</v>
      </c>
      <c r="G16" s="390">
        <f>'15.felh.felúj.'!E15</f>
        <v>13693419</v>
      </c>
      <c r="H16" s="390">
        <f>'15.felh.felúj.'!F15</f>
        <v>13693419</v>
      </c>
      <c r="I16" s="390">
        <f>'15.felh.felúj.'!G15</f>
        <v>13693419</v>
      </c>
      <c r="J16" s="507"/>
    </row>
    <row r="17" spans="1:10" ht="27" customHeight="1" x14ac:dyDescent="0.2">
      <c r="A17" s="998" t="str">
        <f>'15.felh.felúj.'!B16</f>
        <v>Rendezvényszekrények 3x200 Amperrel történő betáplálásának végleges kialakítása</v>
      </c>
      <c r="B17" s="451">
        <f t="shared" si="0"/>
        <v>6000000</v>
      </c>
      <c r="C17" s="1492" t="s">
        <v>705</v>
      </c>
      <c r="D17" s="390"/>
      <c r="E17" s="390">
        <f>'15.felh.felúj.'!C16</f>
        <v>0</v>
      </c>
      <c r="F17" s="390">
        <f>'15.felh.felúj.'!D16</f>
        <v>6000000</v>
      </c>
      <c r="G17" s="390">
        <f>'15.felh.felúj.'!E16</f>
        <v>6000000</v>
      </c>
      <c r="H17" s="390">
        <f>'15.felh.felúj.'!F16</f>
        <v>6000000</v>
      </c>
      <c r="I17" s="390">
        <f>'15.felh.felúj.'!G16</f>
        <v>6000000</v>
      </c>
      <c r="J17" s="507"/>
    </row>
    <row r="18" spans="1:10" ht="27" customHeight="1" x14ac:dyDescent="0.2">
      <c r="A18" s="998" t="str">
        <f>'15.felh.felúj.'!B17</f>
        <v>Árpád út 14. mögötti parkolóba csapadékvíz elnyelő akna beépítése</v>
      </c>
      <c r="B18" s="451">
        <f t="shared" si="0"/>
        <v>1257917</v>
      </c>
      <c r="C18" s="1492" t="s">
        <v>705</v>
      </c>
      <c r="D18" s="390"/>
      <c r="E18" s="390">
        <f>'15.felh.felúj.'!C17</f>
        <v>0</v>
      </c>
      <c r="F18" s="390">
        <f>'15.felh.felúj.'!D17</f>
        <v>2000000</v>
      </c>
      <c r="G18" s="390">
        <f>'15.felh.felúj.'!E17</f>
        <v>1257917</v>
      </c>
      <c r="H18" s="390">
        <f>'15.felh.felúj.'!F17</f>
        <v>1257917</v>
      </c>
      <c r="I18" s="390">
        <f>'15.felh.felúj.'!G17</f>
        <v>1257917</v>
      </c>
      <c r="J18" s="507"/>
    </row>
    <row r="19" spans="1:10" ht="27" customHeight="1" x14ac:dyDescent="0.2">
      <c r="A19" s="998" t="str">
        <f>'15.felh.felúj.'!B18</f>
        <v>Deák téri uszodába szivattyú beszerzése</v>
      </c>
      <c r="B19" s="451">
        <f t="shared" si="0"/>
        <v>539378</v>
      </c>
      <c r="C19" s="1492" t="s">
        <v>705</v>
      </c>
      <c r="D19" s="390"/>
      <c r="E19" s="390">
        <f>'15.felh.felúj.'!C18</f>
        <v>0</v>
      </c>
      <c r="F19" s="390">
        <f>'15.felh.felúj.'!D18</f>
        <v>539378</v>
      </c>
      <c r="G19" s="390">
        <f>'15.felh.felúj.'!E18</f>
        <v>539378</v>
      </c>
      <c r="H19" s="390">
        <f>'15.felh.felúj.'!F18</f>
        <v>539378</v>
      </c>
      <c r="I19" s="390">
        <f>'15.felh.felúj.'!G18</f>
        <v>539378</v>
      </c>
      <c r="J19" s="507"/>
    </row>
    <row r="20" spans="1:10" ht="27" customHeight="1" x14ac:dyDescent="0.2">
      <c r="A20" s="998" t="str">
        <f>'15.felh.felúj.'!B19</f>
        <v>Kültéri fitnesz eszközökhöz kihelyezendő információs táblák beszerzése</v>
      </c>
      <c r="B20" s="451">
        <f t="shared" si="0"/>
        <v>2575052</v>
      </c>
      <c r="C20" s="1492" t="s">
        <v>705</v>
      </c>
      <c r="D20" s="390"/>
      <c r="E20" s="390">
        <f>'15.felh.felúj.'!C19</f>
        <v>0</v>
      </c>
      <c r="F20" s="390">
        <f>'15.felh.felúj.'!D19</f>
        <v>2575052</v>
      </c>
      <c r="G20" s="390">
        <f>'15.felh.felúj.'!E19</f>
        <v>2575052</v>
      </c>
      <c r="H20" s="390">
        <f>'15.felh.felúj.'!F19</f>
        <v>2575052</v>
      </c>
      <c r="I20" s="390">
        <f>'15.felh.felúj.'!G19</f>
        <v>2575052</v>
      </c>
      <c r="J20" s="507"/>
    </row>
    <row r="21" spans="1:10" ht="27" customHeight="1" x14ac:dyDescent="0.2">
      <c r="A21" s="998" t="str">
        <f>'15.felh.felúj.'!B20</f>
        <v>Közterület-felügyelők részére hordozható testkamera és kiegészítők</v>
      </c>
      <c r="B21" s="451">
        <f t="shared" si="0"/>
        <v>2150000</v>
      </c>
      <c r="C21" s="1492" t="s">
        <v>705</v>
      </c>
      <c r="D21" s="390"/>
      <c r="E21" s="390">
        <f>'15.felh.felúj.'!C20</f>
        <v>0</v>
      </c>
      <c r="F21" s="390">
        <f>'15.felh.felúj.'!D20</f>
        <v>2150000</v>
      </c>
      <c r="G21" s="390">
        <f>'15.felh.felúj.'!E20</f>
        <v>2150000</v>
      </c>
      <c r="H21" s="390">
        <f>'15.felh.felúj.'!F20</f>
        <v>2150000</v>
      </c>
      <c r="I21" s="390">
        <f>'15.felh.felúj.'!G20</f>
        <v>2150000</v>
      </c>
      <c r="J21" s="507"/>
    </row>
    <row r="22" spans="1:10" ht="27" customHeight="1" x14ac:dyDescent="0.2">
      <c r="A22" s="998" t="str">
        <f>'15.felh.felúj.'!B21</f>
        <v>Lévai-Vörösmarty összekötő út építése</v>
      </c>
      <c r="B22" s="451">
        <f t="shared" si="0"/>
        <v>56894300</v>
      </c>
      <c r="C22" s="1492" t="s">
        <v>811</v>
      </c>
      <c r="D22" s="390"/>
      <c r="E22" s="390">
        <f>'15.felh.felúj.'!C21</f>
        <v>0</v>
      </c>
      <c r="F22" s="390">
        <f>'15.felh.felúj.'!D21</f>
        <v>56894300</v>
      </c>
      <c r="G22" s="390">
        <f>'15.felh.felúj.'!E21</f>
        <v>56894300</v>
      </c>
      <c r="H22" s="390">
        <f>'15.felh.felúj.'!F21</f>
        <v>56894300</v>
      </c>
      <c r="I22" s="390">
        <f>'15.felh.felúj.'!G21</f>
        <v>56894300</v>
      </c>
      <c r="J22" s="507"/>
    </row>
    <row r="23" spans="1:10" ht="27" customHeight="1" x14ac:dyDescent="0.2">
      <c r="A23" s="998" t="str">
        <f>'15.felh.felúj.'!B22</f>
        <v>Tiszaújvárosi Református Temetőben kandelláberek cseréje</v>
      </c>
      <c r="B23" s="451">
        <f t="shared" si="0"/>
        <v>3000000</v>
      </c>
      <c r="C23" s="1492" t="s">
        <v>705</v>
      </c>
      <c r="D23" s="390"/>
      <c r="E23" s="390">
        <f>'15.felh.felúj.'!C22</f>
        <v>0</v>
      </c>
      <c r="F23" s="390">
        <f>'15.felh.felúj.'!D22</f>
        <v>3000000</v>
      </c>
      <c r="G23" s="390">
        <f>'15.felh.felúj.'!E22</f>
        <v>3000000</v>
      </c>
      <c r="H23" s="390">
        <f>'15.felh.felúj.'!F22</f>
        <v>3000000</v>
      </c>
      <c r="I23" s="390">
        <f>'15.felh.felúj.'!G22</f>
        <v>3000000</v>
      </c>
      <c r="J23" s="507"/>
    </row>
    <row r="24" spans="1:10" ht="27" customHeight="1" x14ac:dyDescent="0.2">
      <c r="A24" s="998" t="str">
        <f>'15.felh.felúj.'!B23</f>
        <v>Kültéri fitnesz parkok szabványossági átalakítása</v>
      </c>
      <c r="B24" s="451">
        <f t="shared" si="0"/>
        <v>4786122</v>
      </c>
      <c r="C24" s="1492" t="s">
        <v>705</v>
      </c>
      <c r="D24" s="390"/>
      <c r="E24" s="390"/>
      <c r="F24" s="390">
        <f>'15.felh.felúj.'!D23</f>
        <v>0</v>
      </c>
      <c r="G24" s="390">
        <f>'15.felh.felúj.'!E23</f>
        <v>0</v>
      </c>
      <c r="H24" s="390">
        <f>'15.felh.felúj.'!F23</f>
        <v>4786122</v>
      </c>
      <c r="I24" s="390">
        <f>'15.felh.felúj.'!G23</f>
        <v>4786122</v>
      </c>
      <c r="J24" s="507"/>
    </row>
    <row r="25" spans="1:10" ht="27" customHeight="1" x14ac:dyDescent="0.2">
      <c r="A25" s="998" t="str">
        <f>'15.felh.felúj.'!B24</f>
        <v>Tisza út 2/c szám alatti ingatlanban átalakítási munkálatok elvégzése</v>
      </c>
      <c r="B25" s="451">
        <f t="shared" si="0"/>
        <v>10000000</v>
      </c>
      <c r="C25" s="1492" t="s">
        <v>818</v>
      </c>
      <c r="D25" s="390"/>
      <c r="E25" s="390"/>
      <c r="F25" s="390">
        <f>'15.felh.felúj.'!D24</f>
        <v>0</v>
      </c>
      <c r="G25" s="390">
        <f>'15.felh.felúj.'!E24</f>
        <v>0</v>
      </c>
      <c r="H25" s="390">
        <f>'15.felh.felúj.'!F24</f>
        <v>10000000</v>
      </c>
      <c r="I25" s="390">
        <f>'15.felh.felúj.'!G24</f>
        <v>10000000</v>
      </c>
      <c r="J25" s="507"/>
    </row>
    <row r="26" spans="1:10" ht="14.25" customHeight="1" x14ac:dyDescent="0.2">
      <c r="A26" s="998"/>
      <c r="B26" s="451">
        <f t="shared" si="0"/>
        <v>0</v>
      </c>
      <c r="C26" s="1492"/>
      <c r="D26" s="390"/>
      <c r="E26" s="390"/>
      <c r="F26" s="390"/>
      <c r="G26" s="390"/>
      <c r="H26" s="390"/>
      <c r="I26" s="390"/>
      <c r="J26" s="393"/>
    </row>
    <row r="27" spans="1:10" ht="33" customHeight="1" x14ac:dyDescent="0.2">
      <c r="A27" s="1481" t="s">
        <v>410</v>
      </c>
      <c r="B27" s="451">
        <f t="shared" si="0"/>
        <v>0</v>
      </c>
      <c r="C27" s="1492"/>
      <c r="D27" s="390"/>
      <c r="E27" s="390"/>
      <c r="F27" s="451"/>
      <c r="G27" s="451"/>
      <c r="H27" s="451"/>
      <c r="I27" s="451"/>
      <c r="J27" s="393"/>
    </row>
    <row r="28" spans="1:10" ht="27" customHeight="1" x14ac:dyDescent="0.2">
      <c r="A28" s="998" t="str">
        <f>'15.felh.felúj.'!B43</f>
        <v>Tárgyi eszközök beszerzése</v>
      </c>
      <c r="B28" s="451">
        <f t="shared" si="0"/>
        <v>6201164</v>
      </c>
      <c r="C28" s="1492" t="s">
        <v>705</v>
      </c>
      <c r="D28" s="390"/>
      <c r="E28" s="390">
        <f>'15.felh.felúj.'!C43</f>
        <v>2701164</v>
      </c>
      <c r="F28" s="390">
        <f>'15.felh.felúj.'!D43</f>
        <v>6201164</v>
      </c>
      <c r="G28" s="390">
        <f>'15.felh.felúj.'!E43</f>
        <v>6201164</v>
      </c>
      <c r="H28" s="390">
        <f>'15.felh.felúj.'!F43</f>
        <v>6201164</v>
      </c>
      <c r="I28" s="390">
        <f>'15.felh.felúj.'!G43</f>
        <v>6201164</v>
      </c>
      <c r="J28" s="393"/>
    </row>
    <row r="29" spans="1:10" ht="27" customHeight="1" x14ac:dyDescent="0.2">
      <c r="A29" s="998" t="str">
        <f>'15.felh.felúj.'!B44</f>
        <v>Számítástechnikai tárgyi eszköz beszerzése</v>
      </c>
      <c r="B29" s="451">
        <f t="shared" si="0"/>
        <v>500000</v>
      </c>
      <c r="C29" s="1492" t="s">
        <v>705</v>
      </c>
      <c r="D29" s="390"/>
      <c r="E29" s="390">
        <f>'15.felh.felúj.'!C44</f>
        <v>500000</v>
      </c>
      <c r="F29" s="390">
        <f>'15.felh.felúj.'!D44</f>
        <v>500000</v>
      </c>
      <c r="G29" s="390">
        <f>'15.felh.felúj.'!E44</f>
        <v>500000</v>
      </c>
      <c r="H29" s="390">
        <f>'15.felh.felúj.'!F44</f>
        <v>500000</v>
      </c>
      <c r="I29" s="390">
        <f>'15.felh.felúj.'!G44</f>
        <v>500000</v>
      </c>
      <c r="J29" s="393"/>
    </row>
    <row r="30" spans="1:10" ht="27" customHeight="1" x14ac:dyDescent="0.2">
      <c r="A30" s="998" t="str">
        <f>'15.felh.felúj.'!B45</f>
        <v>Informatikai hardver, szoftver beszerzések</v>
      </c>
      <c r="B30" s="451">
        <f t="shared" si="0"/>
        <v>2000000</v>
      </c>
      <c r="C30" s="1492" t="s">
        <v>705</v>
      </c>
      <c r="D30" s="390"/>
      <c r="E30" s="390">
        <f>'15.felh.felúj.'!C45</f>
        <v>2500000</v>
      </c>
      <c r="F30" s="390">
        <f>'15.felh.felúj.'!D45</f>
        <v>2000000</v>
      </c>
      <c r="G30" s="390">
        <f>'15.felh.felúj.'!E45</f>
        <v>2000000</v>
      </c>
      <c r="H30" s="390">
        <f>'15.felh.felúj.'!F45</f>
        <v>2000000</v>
      </c>
      <c r="I30" s="390">
        <f>'15.felh.felúj.'!G45</f>
        <v>2000000</v>
      </c>
      <c r="J30" s="393"/>
    </row>
    <row r="31" spans="1:10" ht="27" customHeight="1" x14ac:dyDescent="0.2">
      <c r="A31" s="998" t="str">
        <f>'15.felh.felúj.'!B46</f>
        <v>Közterület-felügyelet részére eszközök beszerzése</v>
      </c>
      <c r="B31" s="451">
        <f t="shared" si="0"/>
        <v>350000</v>
      </c>
      <c r="C31" s="1492" t="s">
        <v>705</v>
      </c>
      <c r="D31" s="390"/>
      <c r="E31" s="390">
        <f>'15.felh.felúj.'!C46</f>
        <v>350000</v>
      </c>
      <c r="F31" s="390">
        <f>'15.felh.felúj.'!D46</f>
        <v>350000</v>
      </c>
      <c r="G31" s="390">
        <f>'15.felh.felúj.'!E46</f>
        <v>350000</v>
      </c>
      <c r="H31" s="390">
        <f>'15.felh.felúj.'!F46</f>
        <v>350000</v>
      </c>
      <c r="I31" s="390">
        <f>'15.felh.felúj.'!G46</f>
        <v>350000</v>
      </c>
      <c r="J31" s="393"/>
    </row>
    <row r="32" spans="1:10" ht="14.25" customHeight="1" x14ac:dyDescent="0.2">
      <c r="A32" s="998"/>
      <c r="B32" s="451">
        <f t="shared" si="0"/>
        <v>0</v>
      </c>
      <c r="C32" s="1492"/>
      <c r="D32" s="390"/>
      <c r="E32" s="390"/>
      <c r="F32" s="473"/>
      <c r="G32" s="473"/>
      <c r="H32" s="473"/>
      <c r="I32" s="473"/>
      <c r="J32" s="393"/>
    </row>
    <row r="33" spans="1:10" ht="33" customHeight="1" x14ac:dyDescent="0.2">
      <c r="A33" s="1481" t="s">
        <v>411</v>
      </c>
      <c r="B33" s="451">
        <f t="shared" si="0"/>
        <v>0</v>
      </c>
      <c r="C33" s="1492"/>
      <c r="D33" s="390"/>
      <c r="E33" s="390"/>
      <c r="F33" s="451"/>
      <c r="G33" s="451"/>
      <c r="H33" s="451"/>
      <c r="I33" s="451"/>
      <c r="J33" s="393"/>
    </row>
    <row r="34" spans="1:10" ht="24.75" hidden="1" customHeight="1" x14ac:dyDescent="0.2">
      <c r="A34" s="999" t="str">
        <f>'15.felh.felúj.'!B55</f>
        <v>Immateriális javak beszerzése, létesítése</v>
      </c>
      <c r="B34" s="451">
        <f t="shared" si="0"/>
        <v>0</v>
      </c>
      <c r="C34" s="1492"/>
      <c r="D34" s="392"/>
      <c r="E34" s="392"/>
      <c r="F34" s="451">
        <f>'15.felh.felúj.'!C55</f>
        <v>0</v>
      </c>
      <c r="G34" s="451"/>
      <c r="H34" s="451"/>
      <c r="I34" s="451"/>
      <c r="J34" s="1484"/>
    </row>
    <row r="35" spans="1:10" ht="33" hidden="1" customHeight="1" x14ac:dyDescent="0.2">
      <c r="A35" s="999" t="str">
        <f>'15.felh.felúj.'!B56</f>
        <v>Kisértékű ügyviteli, informatikai eszközök beszerzése, létesítése</v>
      </c>
      <c r="B35" s="451">
        <f t="shared" si="0"/>
        <v>0</v>
      </c>
      <c r="C35" s="1492"/>
      <c r="D35" s="392"/>
      <c r="E35" s="392"/>
      <c r="F35" s="451">
        <f>'15.felh.felúj.'!C56</f>
        <v>0</v>
      </c>
      <c r="G35" s="451"/>
      <c r="H35" s="451"/>
      <c r="I35" s="451"/>
      <c r="J35" s="1484"/>
    </row>
    <row r="36" spans="1:10" ht="30.75" customHeight="1" x14ac:dyDescent="0.2">
      <c r="A36" s="999" t="str">
        <f>'15.felh.felúj.'!B57</f>
        <v>Váratlan meghibásodások miatt szükséges eszközök beszerzése</v>
      </c>
      <c r="B36" s="451">
        <f t="shared" si="0"/>
        <v>3343320</v>
      </c>
      <c r="C36" s="1492" t="s">
        <v>705</v>
      </c>
      <c r="D36" s="392"/>
      <c r="E36" s="392">
        <f>'15.felh.felúj.'!C57</f>
        <v>5000000</v>
      </c>
      <c r="F36" s="392">
        <f>'15.felh.felúj.'!D57</f>
        <v>2802116</v>
      </c>
      <c r="G36" s="392">
        <f>'15.felh.felúj.'!E57</f>
        <v>3343320</v>
      </c>
      <c r="H36" s="392">
        <f>'15.felh.felúj.'!F57</f>
        <v>3343320</v>
      </c>
      <c r="I36" s="392">
        <f>'15.felh.felúj.'!G57</f>
        <v>3343320</v>
      </c>
      <c r="J36" s="1484"/>
    </row>
    <row r="37" spans="1:10" ht="30.75" customHeight="1" x14ac:dyDescent="0.2">
      <c r="A37" s="999" t="str">
        <f>'15.felh.felúj.'!B58</f>
        <v>Tárgyi eszközök beszerzése</v>
      </c>
      <c r="B37" s="451">
        <f t="shared" si="0"/>
        <v>3533200</v>
      </c>
      <c r="C37" s="1492" t="s">
        <v>705</v>
      </c>
      <c r="D37" s="392"/>
      <c r="E37" s="392">
        <f>'15.felh.felúj.'!C58</f>
        <v>0</v>
      </c>
      <c r="F37" s="392">
        <f>'15.felh.felúj.'!D58</f>
        <v>3378200</v>
      </c>
      <c r="G37" s="392">
        <f>'15.felh.felúj.'!E58</f>
        <v>3378200</v>
      </c>
      <c r="H37" s="392">
        <f>'15.felh.felúj.'!F58</f>
        <v>3533200</v>
      </c>
      <c r="I37" s="392">
        <f>'15.felh.felúj.'!G58</f>
        <v>3533200</v>
      </c>
      <c r="J37" s="1484"/>
    </row>
    <row r="38" spans="1:10" ht="30.75" hidden="1" customHeight="1" x14ac:dyDescent="0.2">
      <c r="A38" s="999">
        <f>'15.felh.felúj.'!B59</f>
        <v>0</v>
      </c>
      <c r="B38" s="451">
        <f t="shared" si="0"/>
        <v>0</v>
      </c>
      <c r="C38" s="1492" t="s">
        <v>705</v>
      </c>
      <c r="D38" s="392"/>
      <c r="E38" s="392">
        <f>'15.felh.felúj.'!C59</f>
        <v>0</v>
      </c>
      <c r="F38" s="392">
        <f>'15.felh.felúj.'!D59</f>
        <v>0</v>
      </c>
      <c r="G38" s="392">
        <f>'15.felh.felúj.'!E59</f>
        <v>0</v>
      </c>
      <c r="H38" s="392">
        <f>'15.felh.felúj.'!F59</f>
        <v>0</v>
      </c>
      <c r="I38" s="392">
        <f>'15.felh.felúj.'!G59</f>
        <v>0</v>
      </c>
      <c r="J38" s="1484"/>
    </row>
    <row r="39" spans="1:10" ht="30.75" hidden="1" customHeight="1" x14ac:dyDescent="0.2">
      <c r="A39" s="999">
        <f>'15.felh.felúj.'!B60</f>
        <v>0</v>
      </c>
      <c r="B39" s="451">
        <f t="shared" si="0"/>
        <v>0</v>
      </c>
      <c r="C39" s="1492" t="s">
        <v>705</v>
      </c>
      <c r="D39" s="392"/>
      <c r="E39" s="392">
        <f>'15.felh.felúj.'!C60</f>
        <v>0</v>
      </c>
      <c r="F39" s="392">
        <f>'15.felh.felúj.'!D60</f>
        <v>0</v>
      </c>
      <c r="G39" s="392">
        <f>'15.felh.felúj.'!E60</f>
        <v>0</v>
      </c>
      <c r="H39" s="392">
        <f>'15.felh.felúj.'!F60</f>
        <v>0</v>
      </c>
      <c r="I39" s="392">
        <f>'15.felh.felúj.'!G60</f>
        <v>0</v>
      </c>
      <c r="J39" s="1484"/>
    </row>
    <row r="40" spans="1:10" ht="30.75" customHeight="1" x14ac:dyDescent="0.2">
      <c r="A40" s="999" t="str">
        <f>'15.felh.felúj.'!B61</f>
        <v>Hamvas Béla Könyvtár épületében energiatakarékos kazáncsere</v>
      </c>
      <c r="B40" s="451">
        <f>D40+I40+J40</f>
        <v>11619200</v>
      </c>
      <c r="C40" s="1492" t="s">
        <v>705</v>
      </c>
      <c r="D40" s="392"/>
      <c r="E40" s="392">
        <f>'15.felh.felúj.'!C61</f>
        <v>0</v>
      </c>
      <c r="F40" s="392">
        <f>'15.felh.felúj.'!D61</f>
        <v>7000000</v>
      </c>
      <c r="G40" s="392">
        <f>'15.felh.felúj.'!E61</f>
        <v>11619200</v>
      </c>
      <c r="H40" s="392">
        <f>'15.felh.felúj.'!F61</f>
        <v>11619200</v>
      </c>
      <c r="I40" s="392">
        <f>'15.felh.felúj.'!G61</f>
        <v>11619200</v>
      </c>
      <c r="J40" s="1484"/>
    </row>
    <row r="41" spans="1:10" ht="21.75" customHeight="1" x14ac:dyDescent="0.2">
      <c r="A41" s="999"/>
      <c r="B41" s="451">
        <f t="shared" si="0"/>
        <v>0</v>
      </c>
      <c r="C41" s="1492"/>
      <c r="D41" s="392"/>
      <c r="E41" s="392"/>
      <c r="F41" s="451"/>
      <c r="G41" s="451"/>
      <c r="H41" s="451"/>
      <c r="I41" s="451"/>
      <c r="J41" s="1484"/>
    </row>
    <row r="42" spans="1:10" ht="30.2" customHeight="1" x14ac:dyDescent="0.2">
      <c r="A42" s="1481" t="s">
        <v>412</v>
      </c>
      <c r="B42" s="451">
        <f t="shared" si="0"/>
        <v>0</v>
      </c>
      <c r="C42" s="1493"/>
      <c r="D42" s="392"/>
      <c r="E42" s="392"/>
      <c r="F42" s="451"/>
      <c r="G42" s="451"/>
      <c r="H42" s="451"/>
      <c r="I42" s="451"/>
      <c r="J42" s="393"/>
    </row>
    <row r="43" spans="1:10" ht="30.2" customHeight="1" x14ac:dyDescent="0.2">
      <c r="A43" s="999" t="str">
        <f>+'15.felh.felúj.'!B70</f>
        <v>Immateriális javak beszerzése, létesítése</v>
      </c>
      <c r="B43" s="451">
        <v>95250</v>
      </c>
      <c r="C43" s="1492" t="s">
        <v>705</v>
      </c>
      <c r="D43" s="392" t="s">
        <v>385</v>
      </c>
      <c r="E43" s="392">
        <f>'15.felh.felúj.'!C70</f>
        <v>0</v>
      </c>
      <c r="F43" s="392">
        <f>'15.felh.felúj.'!D70</f>
        <v>0</v>
      </c>
      <c r="G43" s="392">
        <f>'15.felh.felúj.'!E70</f>
        <v>0</v>
      </c>
      <c r="H43" s="392">
        <f>'15.felh.felúj.'!F70</f>
        <v>95250</v>
      </c>
      <c r="I43" s="392">
        <f>'15.felh.felúj.'!G70</f>
        <v>95250</v>
      </c>
      <c r="J43" s="393"/>
    </row>
    <row r="44" spans="1:10" ht="30.2" hidden="1" customHeight="1" x14ac:dyDescent="0.2">
      <c r="A44" s="999" t="str">
        <f>+'15.felh.felúj.'!B71</f>
        <v>Informatikai eszközök beszerzése, létesítése</v>
      </c>
      <c r="B44" s="451">
        <f t="shared" si="0"/>
        <v>0</v>
      </c>
      <c r="C44" s="1492"/>
      <c r="D44" s="392"/>
      <c r="E44" s="392">
        <f>'15.felh.felúj.'!C71</f>
        <v>0</v>
      </c>
      <c r="F44" s="392">
        <f>'15.felh.felúj.'!D71</f>
        <v>0</v>
      </c>
      <c r="G44" s="392">
        <f>'15.felh.felúj.'!E71</f>
        <v>0</v>
      </c>
      <c r="H44" s="392">
        <f>'15.felh.felúj.'!F71</f>
        <v>0</v>
      </c>
      <c r="I44" s="392">
        <f>'15.felh.felúj.'!G71</f>
        <v>0</v>
      </c>
      <c r="J44" s="393"/>
    </row>
    <row r="45" spans="1:10" ht="27" customHeight="1" x14ac:dyDescent="0.2">
      <c r="A45" s="999" t="str">
        <f>+'15.felh.felúj.'!B72</f>
        <v>Tárgyi eszközök beszerzése</v>
      </c>
      <c r="B45" s="451">
        <f t="shared" si="0"/>
        <v>1072010</v>
      </c>
      <c r="C45" s="1492" t="s">
        <v>705</v>
      </c>
      <c r="D45" s="392"/>
      <c r="E45" s="392">
        <f>'15.felh.felúj.'!C72</f>
        <v>1500000</v>
      </c>
      <c r="F45" s="392">
        <f>'15.felh.felúj.'!D72</f>
        <v>1484760</v>
      </c>
      <c r="G45" s="392">
        <f>'15.felh.felúj.'!E72</f>
        <v>1484760</v>
      </c>
      <c r="H45" s="392">
        <f>'15.felh.felúj.'!F72</f>
        <v>1072010</v>
      </c>
      <c r="I45" s="392">
        <f>'15.felh.felúj.'!G72</f>
        <v>1072010</v>
      </c>
      <c r="J45" s="393"/>
    </row>
    <row r="46" spans="1:10" ht="27" customHeight="1" x14ac:dyDescent="0.2">
      <c r="A46" s="999" t="str">
        <f>+'15.felh.felúj.'!B73</f>
        <v>Informatikai eszközök beszerzése</v>
      </c>
      <c r="B46" s="451">
        <f t="shared" si="0"/>
        <v>332740</v>
      </c>
      <c r="C46" s="1492" t="s">
        <v>705</v>
      </c>
      <c r="D46" s="392"/>
      <c r="E46" s="392">
        <f>'15.felh.felúj.'!C73</f>
        <v>0</v>
      </c>
      <c r="F46" s="392">
        <f>'15.felh.felúj.'!D73</f>
        <v>15240</v>
      </c>
      <c r="G46" s="392">
        <f>'15.felh.felúj.'!E73</f>
        <v>15240</v>
      </c>
      <c r="H46" s="392">
        <f>'15.felh.felúj.'!F73</f>
        <v>332740</v>
      </c>
      <c r="I46" s="392">
        <f>'15.felh.felúj.'!G73</f>
        <v>332740</v>
      </c>
      <c r="J46" s="393"/>
    </row>
    <row r="47" spans="1:10" x14ac:dyDescent="0.2">
      <c r="A47" s="999"/>
      <c r="B47" s="451">
        <f t="shared" si="0"/>
        <v>0</v>
      </c>
      <c r="C47" s="1493"/>
      <c r="D47" s="392"/>
      <c r="E47" s="392"/>
      <c r="F47" s="451"/>
      <c r="G47" s="451"/>
      <c r="H47" s="451"/>
      <c r="I47" s="451"/>
      <c r="J47" s="393"/>
    </row>
    <row r="48" spans="1:10" ht="30.2" customHeight="1" x14ac:dyDescent="0.2">
      <c r="A48" s="1481" t="s">
        <v>413</v>
      </c>
      <c r="B48" s="451">
        <f t="shared" si="0"/>
        <v>0</v>
      </c>
      <c r="C48" s="1492"/>
      <c r="D48" s="390"/>
      <c r="E48" s="390"/>
      <c r="F48" s="451"/>
      <c r="G48" s="451"/>
      <c r="H48" s="451"/>
      <c r="I48" s="451"/>
      <c r="J48" s="393"/>
    </row>
    <row r="49" spans="1:12" ht="30.2" customHeight="1" x14ac:dyDescent="0.2">
      <c r="A49" s="1156" t="str">
        <f>+'15.felh.felúj.'!B80</f>
        <v>Immateriális javak beszerzése</v>
      </c>
      <c r="B49" s="451">
        <f t="shared" si="0"/>
        <v>31750</v>
      </c>
      <c r="C49" s="1492" t="s">
        <v>705</v>
      </c>
      <c r="D49" s="390"/>
      <c r="E49" s="390">
        <f>'15.felh.felúj.'!C80</f>
        <v>0</v>
      </c>
      <c r="F49" s="390">
        <f>'15.felh.felúj.'!D80</f>
        <v>31750</v>
      </c>
      <c r="G49" s="390">
        <f>'15.felh.felúj.'!E80</f>
        <v>31750</v>
      </c>
      <c r="H49" s="390">
        <f>'15.felh.felúj.'!F80</f>
        <v>44250</v>
      </c>
      <c r="I49" s="390">
        <f>'15.felh.felúj.'!G80</f>
        <v>31750</v>
      </c>
      <c r="J49" s="393"/>
    </row>
    <row r="50" spans="1:12" ht="30.2" customHeight="1" x14ac:dyDescent="0.2">
      <c r="A50" s="1156" t="str">
        <f>+'15.felh.felúj.'!B81</f>
        <v>Informatikai eszközök beszerzése</v>
      </c>
      <c r="B50" s="451">
        <f t="shared" si="0"/>
        <v>12500</v>
      </c>
      <c r="C50" s="1492" t="s">
        <v>705</v>
      </c>
      <c r="D50" s="390"/>
      <c r="E50" s="390">
        <f>'15.felh.felúj.'!C81</f>
        <v>0</v>
      </c>
      <c r="F50" s="390">
        <f>'15.felh.felúj.'!D81</f>
        <v>0</v>
      </c>
      <c r="G50" s="390">
        <f>'15.felh.felúj.'!E81</f>
        <v>0</v>
      </c>
      <c r="H50" s="390">
        <f>'15.felh.felúj.'!F81</f>
        <v>0</v>
      </c>
      <c r="I50" s="390">
        <f>'15.felh.felúj.'!G81</f>
        <v>12500</v>
      </c>
      <c r="J50" s="393"/>
    </row>
    <row r="51" spans="1:12" ht="24" customHeight="1" x14ac:dyDescent="0.2">
      <c r="A51" s="1156" t="str">
        <f>+'15.felh.felúj.'!B82</f>
        <v>Tárgyi eszközök beszerzése</v>
      </c>
      <c r="B51" s="451">
        <f t="shared" si="0"/>
        <v>761314</v>
      </c>
      <c r="C51" s="1492" t="s">
        <v>705</v>
      </c>
      <c r="D51" s="390"/>
      <c r="E51" s="390">
        <f>'15.felh.felúj.'!C82</f>
        <v>300000</v>
      </c>
      <c r="F51" s="390">
        <f>'15.felh.felúj.'!D82</f>
        <v>779631</v>
      </c>
      <c r="G51" s="390">
        <f>'15.felh.felúj.'!E82</f>
        <v>773814</v>
      </c>
      <c r="H51" s="390">
        <f>'15.felh.felúj.'!F82</f>
        <v>761314</v>
      </c>
      <c r="I51" s="390">
        <f>'15.felh.felúj.'!G82</f>
        <v>761314</v>
      </c>
      <c r="J51" s="393"/>
    </row>
    <row r="52" spans="1:12" ht="24" customHeight="1" x14ac:dyDescent="0.2">
      <c r="A52" s="998" t="str">
        <f>+'15.felh.felúj.'!B83</f>
        <v>Égigérő komplex óvodai tehetséggondozó program tárgyi eszköz beszerzés</v>
      </c>
      <c r="B52" s="451">
        <f t="shared" si="0"/>
        <v>700000</v>
      </c>
      <c r="C52" s="1492" t="s">
        <v>811</v>
      </c>
      <c r="D52" s="390"/>
      <c r="E52" s="390">
        <f>'15.felh.felúj.'!C83</f>
        <v>0</v>
      </c>
      <c r="F52" s="390">
        <f>'15.felh.felúj.'!D83</f>
        <v>0</v>
      </c>
      <c r="G52" s="390">
        <f>'15.felh.felúj.'!E83</f>
        <v>0</v>
      </c>
      <c r="H52" s="390">
        <f>'15.felh.felúj.'!F83</f>
        <v>0</v>
      </c>
      <c r="I52" s="390">
        <f>'15.felh.felúj.'!G83</f>
        <v>700000</v>
      </c>
      <c r="J52" s="393"/>
    </row>
    <row r="53" spans="1:12" x14ac:dyDescent="0.2">
      <c r="A53" s="1156"/>
      <c r="B53" s="451">
        <f t="shared" si="0"/>
        <v>0</v>
      </c>
      <c r="C53" s="1492"/>
      <c r="D53" s="390"/>
      <c r="E53" s="390"/>
      <c r="F53" s="451"/>
      <c r="G53" s="451"/>
      <c r="H53" s="451"/>
      <c r="I53" s="451"/>
      <c r="J53" s="393"/>
    </row>
    <row r="54" spans="1:12" ht="30.2" customHeight="1" x14ac:dyDescent="0.2">
      <c r="A54" s="1481" t="s">
        <v>495</v>
      </c>
      <c r="B54" s="451">
        <f t="shared" si="0"/>
        <v>0</v>
      </c>
      <c r="C54" s="1492"/>
      <c r="D54" s="390"/>
      <c r="E54" s="390"/>
      <c r="F54" s="451"/>
      <c r="G54" s="451"/>
      <c r="H54" s="451"/>
      <c r="I54" s="451"/>
      <c r="J54" s="393"/>
    </row>
    <row r="55" spans="1:12" ht="30.2" customHeight="1" x14ac:dyDescent="0.2">
      <c r="A55" s="998" t="str">
        <f>+'15.felh.felúj.'!B90</f>
        <v>Immateriális javak beszerzése</v>
      </c>
      <c r="B55" s="451">
        <f t="shared" si="0"/>
        <v>463680</v>
      </c>
      <c r="C55" s="1492" t="s">
        <v>705</v>
      </c>
      <c r="D55" s="390"/>
      <c r="E55" s="390">
        <f>'15.felh.felúj.'!C90</f>
        <v>0</v>
      </c>
      <c r="F55" s="390">
        <f>'15.felh.felúj.'!D90</f>
        <v>0</v>
      </c>
      <c r="G55" s="390">
        <f>'15.felh.felúj.'!E90</f>
        <v>0</v>
      </c>
      <c r="H55" s="390">
        <f>'15.felh.felúj.'!F90</f>
        <v>40000</v>
      </c>
      <c r="I55" s="390">
        <f>'15.felh.felúj.'!G90</f>
        <v>463680</v>
      </c>
      <c r="J55" s="393"/>
    </row>
    <row r="56" spans="1:12" ht="27" customHeight="1" x14ac:dyDescent="0.2">
      <c r="A56" s="998" t="str">
        <f>+'15.felh.felúj.'!B91</f>
        <v>Informatikai eszközök beszerzése</v>
      </c>
      <c r="B56" s="451">
        <f t="shared" si="0"/>
        <v>144267</v>
      </c>
      <c r="C56" s="1492" t="s">
        <v>705</v>
      </c>
      <c r="D56" s="390"/>
      <c r="E56" s="390">
        <f>'15.felh.felúj.'!C91</f>
        <v>1176343</v>
      </c>
      <c r="F56" s="390">
        <f>'15.felh.felúj.'!D91</f>
        <v>735703</v>
      </c>
      <c r="G56" s="390">
        <f>'15.felh.felúj.'!E91</f>
        <v>735703</v>
      </c>
      <c r="H56" s="390">
        <f>'15.felh.felúj.'!F91</f>
        <v>862693</v>
      </c>
      <c r="I56" s="390">
        <f>'15.felh.felúj.'!G91</f>
        <v>144267</v>
      </c>
      <c r="J56" s="393"/>
    </row>
    <row r="57" spans="1:12" ht="27" customHeight="1" x14ac:dyDescent="0.2">
      <c r="A57" s="998" t="str">
        <f>+'15.felh.felúj.'!B92</f>
        <v>Tárgyi eszközök beszerzése</v>
      </c>
      <c r="B57" s="451">
        <f t="shared" si="0"/>
        <v>6392053</v>
      </c>
      <c r="C57" s="1492" t="s">
        <v>705</v>
      </c>
      <c r="D57" s="390"/>
      <c r="E57" s="390">
        <f>'15.felh.felúj.'!C92</f>
        <v>2223657</v>
      </c>
      <c r="F57" s="390">
        <f>'15.felh.felúj.'!D92</f>
        <v>2664297</v>
      </c>
      <c r="G57" s="390">
        <f>'15.felh.felúj.'!E92</f>
        <v>4464297</v>
      </c>
      <c r="H57" s="390">
        <f>'15.felh.felúj.'!F92</f>
        <v>6097307</v>
      </c>
      <c r="I57" s="390">
        <f>'15.felh.felúj.'!G92</f>
        <v>6392053</v>
      </c>
      <c r="J57" s="393"/>
    </row>
    <row r="58" spans="1:12" ht="25.5" customHeight="1" x14ac:dyDescent="0.2">
      <c r="A58" s="998" t="str">
        <f>+'15.felh.felúj.'!B93</f>
        <v>Techikai eszközök és hangszer beszerzése</v>
      </c>
      <c r="B58" s="451">
        <f t="shared" si="0"/>
        <v>1476000</v>
      </c>
      <c r="C58" s="1492" t="s">
        <v>705</v>
      </c>
      <c r="D58" s="390"/>
      <c r="E58" s="390">
        <f>'15.felh.felúj.'!C93</f>
        <v>0</v>
      </c>
      <c r="F58" s="390">
        <f>'15.felh.felúj.'!D93</f>
        <v>1476000</v>
      </c>
      <c r="G58" s="390">
        <f>'15.felh.felúj.'!E93</f>
        <v>1476000</v>
      </c>
      <c r="H58" s="390">
        <f>'15.felh.felúj.'!F93</f>
        <v>1476000</v>
      </c>
      <c r="I58" s="390">
        <f>'15.felh.felúj.'!G93</f>
        <v>1476000</v>
      </c>
      <c r="J58" s="393"/>
    </row>
    <row r="59" spans="1:12" ht="25.5" customHeight="1" x14ac:dyDescent="0.2">
      <c r="A59" s="998" t="str">
        <f>+'15.felh.felúj.'!B94</f>
        <v xml:space="preserve">Dokumentumok beszerzése </v>
      </c>
      <c r="B59" s="451">
        <f t="shared" si="0"/>
        <v>1500000</v>
      </c>
      <c r="C59" s="1492" t="s">
        <v>705</v>
      </c>
      <c r="D59" s="390"/>
      <c r="E59" s="390">
        <f>'15.felh.felúj.'!C94</f>
        <v>0</v>
      </c>
      <c r="F59" s="390">
        <f>'15.felh.felúj.'!D94</f>
        <v>0</v>
      </c>
      <c r="G59" s="390">
        <f>'15.felh.felúj.'!E94</f>
        <v>1500000</v>
      </c>
      <c r="H59" s="390">
        <f>'15.felh.felúj.'!F94</f>
        <v>1500000</v>
      </c>
      <c r="I59" s="390">
        <f>'15.felh.felúj.'!G94</f>
        <v>1500000</v>
      </c>
      <c r="J59" s="393"/>
    </row>
    <row r="60" spans="1:12" ht="14.25" customHeight="1" x14ac:dyDescent="0.2">
      <c r="A60" s="998"/>
      <c r="B60" s="451">
        <f t="shared" si="0"/>
        <v>0</v>
      </c>
      <c r="C60" s="1492"/>
      <c r="D60" s="390"/>
      <c r="E60" s="390"/>
      <c r="F60" s="396"/>
      <c r="G60" s="396"/>
      <c r="H60" s="396"/>
      <c r="I60" s="396"/>
      <c r="J60" s="393"/>
    </row>
    <row r="61" spans="1:12" ht="30.2" customHeight="1" x14ac:dyDescent="0.2">
      <c r="A61" s="1481" t="s">
        <v>414</v>
      </c>
      <c r="B61" s="451">
        <f t="shared" si="0"/>
        <v>0</v>
      </c>
      <c r="C61" s="1492"/>
      <c r="D61" s="390"/>
      <c r="E61" s="390"/>
      <c r="F61" s="451"/>
      <c r="G61" s="451"/>
      <c r="H61" s="451"/>
      <c r="I61" s="451"/>
      <c r="J61" s="393"/>
      <c r="L61" s="18" t="s">
        <v>385</v>
      </c>
    </row>
    <row r="62" spans="1:12" ht="30.2" customHeight="1" x14ac:dyDescent="0.2">
      <c r="A62" s="1485" t="str">
        <f>'15.felh.felúj.'!B101</f>
        <v>Informatikai eszközök beszerzése</v>
      </c>
      <c r="B62" s="451">
        <f t="shared" si="0"/>
        <v>2030349</v>
      </c>
      <c r="C62" s="1492" t="s">
        <v>705</v>
      </c>
      <c r="D62" s="390"/>
      <c r="E62" s="390">
        <f>'15.felh.felúj.'!C101</f>
        <v>0</v>
      </c>
      <c r="F62" s="390">
        <f>'15.felh.felúj.'!D101</f>
        <v>0</v>
      </c>
      <c r="G62" s="390">
        <f>'15.felh.felúj.'!E101</f>
        <v>2303000</v>
      </c>
      <c r="H62" s="390">
        <f>'15.felh.felúj.'!F101</f>
        <v>2303000</v>
      </c>
      <c r="I62" s="390">
        <f>'15.felh.felúj.'!G101</f>
        <v>2030349</v>
      </c>
      <c r="J62" s="393"/>
    </row>
    <row r="63" spans="1:12" ht="30.2" customHeight="1" x14ac:dyDescent="0.2">
      <c r="A63" s="1485" t="str">
        <f>'15.felh.felúj.'!B102</f>
        <v>Egyéb tárgyi eszközök beszerzése</v>
      </c>
      <c r="B63" s="451">
        <f t="shared" si="0"/>
        <v>122174</v>
      </c>
      <c r="C63" s="1492" t="s">
        <v>713</v>
      </c>
      <c r="D63" s="390"/>
      <c r="E63" s="390">
        <f>'15.felh.felúj.'!C102</f>
        <v>0</v>
      </c>
      <c r="F63" s="390">
        <f>'15.felh.felúj.'!D102</f>
        <v>297434</v>
      </c>
      <c r="G63" s="390">
        <f>'15.felh.felúj.'!E102</f>
        <v>122174</v>
      </c>
      <c r="H63" s="390">
        <f>'15.felh.felúj.'!F102</f>
        <v>122174</v>
      </c>
      <c r="I63" s="390">
        <f>'15.felh.felúj.'!G102</f>
        <v>122174</v>
      </c>
      <c r="J63" s="393"/>
    </row>
    <row r="64" spans="1:12" ht="30.2" hidden="1" customHeight="1" x14ac:dyDescent="0.2">
      <c r="A64" s="1485" t="str">
        <f>'15.felh.felúj.'!B103</f>
        <v>Tárgyi eszköz beszerzés</v>
      </c>
      <c r="B64" s="451">
        <f t="shared" si="0"/>
        <v>0</v>
      </c>
      <c r="C64" s="1492" t="s">
        <v>777</v>
      </c>
      <c r="D64" s="390"/>
      <c r="E64" s="390">
        <f>'15.felh.felúj.'!C103</f>
        <v>0</v>
      </c>
      <c r="F64" s="390">
        <f>'15.felh.felúj.'!D103</f>
        <v>0</v>
      </c>
      <c r="G64" s="390">
        <f>'15.felh.felúj.'!E103</f>
        <v>0</v>
      </c>
      <c r="H64" s="390">
        <f>'15.felh.felúj.'!F103</f>
        <v>0</v>
      </c>
      <c r="I64" s="390">
        <f>'15.felh.felúj.'!G103</f>
        <v>0</v>
      </c>
      <c r="J64" s="393"/>
    </row>
    <row r="65" spans="1:10" ht="41.25" customHeight="1" x14ac:dyDescent="0.2">
      <c r="A65" s="1485" t="str">
        <f>'15.felh.felúj.'!B104</f>
        <v>EFOP-2.2.19-17-2017-00039 kódszámú pályázat keretében eszközök beszerzése</v>
      </c>
      <c r="B65" s="451">
        <f t="shared" si="0"/>
        <v>155136713</v>
      </c>
      <c r="C65" s="1492" t="s">
        <v>713</v>
      </c>
      <c r="D65" s="390"/>
      <c r="E65" s="390">
        <f>'15.felh.felúj.'!C104</f>
        <v>155467150</v>
      </c>
      <c r="F65" s="390">
        <f>'15.felh.felúj.'!D104</f>
        <v>155467150</v>
      </c>
      <c r="G65" s="390">
        <f>'15.felh.felúj.'!E104</f>
        <v>155136713</v>
      </c>
      <c r="H65" s="390">
        <f>'15.felh.felúj.'!F104</f>
        <v>155136713</v>
      </c>
      <c r="I65" s="390">
        <f>'15.felh.felúj.'!G104</f>
        <v>155136713</v>
      </c>
      <c r="J65" s="393"/>
    </row>
    <row r="66" spans="1:10" ht="24.75" customHeight="1" x14ac:dyDescent="0.2">
      <c r="A66" s="1485" t="str">
        <f>'15.felh.felúj.'!B105</f>
        <v>Arthroszkópos toronyhoz eszközök beszerzése</v>
      </c>
      <c r="B66" s="451">
        <f t="shared" si="0"/>
        <v>1294305</v>
      </c>
      <c r="C66" s="1492" t="s">
        <v>705</v>
      </c>
      <c r="D66" s="390"/>
      <c r="E66" s="390">
        <f>'15.felh.felúj.'!C105</f>
        <v>0</v>
      </c>
      <c r="F66" s="390">
        <f>'15.felh.felúj.'!D105</f>
        <v>1465646</v>
      </c>
      <c r="G66" s="390">
        <f>'15.felh.felúj.'!E105</f>
        <v>1465646</v>
      </c>
      <c r="H66" s="390">
        <f>'15.felh.felúj.'!F105</f>
        <v>1465646</v>
      </c>
      <c r="I66" s="390">
        <f>'15.felh.felúj.'!G105</f>
        <v>1294305</v>
      </c>
      <c r="J66" s="393"/>
    </row>
    <row r="67" spans="1:10" ht="30.2" customHeight="1" x14ac:dyDescent="0.2">
      <c r="A67" s="1485" t="str">
        <f>'15.felh.felúj.'!B106</f>
        <v>Váratlan meghibásodások miatt szükséges eszközök beszerzése</v>
      </c>
      <c r="B67" s="451">
        <f t="shared" si="0"/>
        <v>2384457</v>
      </c>
      <c r="C67" s="1492" t="s">
        <v>705</v>
      </c>
      <c r="D67" s="390"/>
      <c r="E67" s="390">
        <f>'15.felh.felúj.'!C106</f>
        <v>2500000</v>
      </c>
      <c r="F67" s="390">
        <f>'15.felh.felúj.'!D106</f>
        <v>2677852</v>
      </c>
      <c r="G67" s="390">
        <f>'15.felh.felúj.'!E106</f>
        <v>1550112</v>
      </c>
      <c r="H67" s="390">
        <f>'15.felh.felúj.'!F106</f>
        <v>1550112</v>
      </c>
      <c r="I67" s="390">
        <f>'15.felh.felúj.'!G106</f>
        <v>2384457</v>
      </c>
      <c r="J67" s="393"/>
    </row>
    <row r="68" spans="1:10" ht="30.2" customHeight="1" x14ac:dyDescent="0.2">
      <c r="A68" s="1485" t="str">
        <f>'15.felh.felúj.'!B107</f>
        <v>Nőgyógyászati ultrahang készülék beszerzése</v>
      </c>
      <c r="B68" s="451">
        <f t="shared" si="0"/>
        <v>15218437</v>
      </c>
      <c r="C68" s="1492" t="s">
        <v>705</v>
      </c>
      <c r="D68" s="390"/>
      <c r="E68" s="390">
        <f>'15.felh.felúj.'!C107</f>
        <v>0</v>
      </c>
      <c r="F68" s="390">
        <f>'15.felh.felúj.'!D107</f>
        <v>14888000</v>
      </c>
      <c r="G68" s="390">
        <f>'15.felh.felúj.'!E107</f>
        <v>15218437</v>
      </c>
      <c r="H68" s="390">
        <f>'15.felh.felúj.'!F107</f>
        <v>15218437</v>
      </c>
      <c r="I68" s="390">
        <f>'15.felh.felúj.'!G107</f>
        <v>15218437</v>
      </c>
      <c r="J68" s="393"/>
    </row>
    <row r="69" spans="1:10" ht="30.2" customHeight="1" x14ac:dyDescent="0.2">
      <c r="A69" s="1485" t="str">
        <f>'15.felh.felúj.'!B108</f>
        <v>Caracalla Thalasso kád</v>
      </c>
      <c r="B69" s="451">
        <f t="shared" si="0"/>
        <v>8000000</v>
      </c>
      <c r="C69" s="1492" t="s">
        <v>705</v>
      </c>
      <c r="D69" s="390"/>
      <c r="E69" s="390">
        <f>'15.felh.felúj.'!C108</f>
        <v>0</v>
      </c>
      <c r="F69" s="390">
        <f>'15.felh.felúj.'!D108</f>
        <v>0</v>
      </c>
      <c r="G69" s="390">
        <f>'15.felh.felúj.'!E108</f>
        <v>8000000</v>
      </c>
      <c r="H69" s="390">
        <f>'15.felh.felúj.'!F108</f>
        <v>8000000</v>
      </c>
      <c r="I69" s="390">
        <f>'15.felh.felúj.'!G108</f>
        <v>8000000</v>
      </c>
      <c r="J69" s="393"/>
    </row>
    <row r="70" spans="1:10" ht="30.2" customHeight="1" x14ac:dyDescent="0.2">
      <c r="A70" s="1485" t="str">
        <f>'15.felh.felúj.'!B109</f>
        <v>Nőgyógyászati szakrendelésre MedGyn Cryo-Probe eszköz beszerzése</v>
      </c>
      <c r="B70" s="451">
        <f t="shared" si="0"/>
        <v>1009647</v>
      </c>
      <c r="C70" s="1492" t="s">
        <v>811</v>
      </c>
      <c r="D70" s="390"/>
      <c r="E70" s="390">
        <f>'15.felh.felúj.'!C109</f>
        <v>0</v>
      </c>
      <c r="F70" s="390">
        <f>'15.felh.felúj.'!D109</f>
        <v>0</v>
      </c>
      <c r="G70" s="390">
        <f>'15.felh.felúj.'!E109</f>
        <v>0</v>
      </c>
      <c r="H70" s="390">
        <f>'15.felh.felúj.'!F109</f>
        <v>1400000</v>
      </c>
      <c r="I70" s="390">
        <f>'15.felh.felúj.'!G109</f>
        <v>1009647</v>
      </c>
      <c r="J70" s="393"/>
    </row>
    <row r="71" spans="1:10" ht="24" customHeight="1" x14ac:dyDescent="0.2">
      <c r="A71" s="1485"/>
      <c r="B71" s="451"/>
      <c r="C71" s="1492"/>
      <c r="D71" s="390"/>
      <c r="E71" s="390"/>
      <c r="F71" s="451"/>
      <c r="G71" s="451"/>
      <c r="H71" s="451"/>
      <c r="I71" s="451"/>
      <c r="J71" s="393"/>
    </row>
    <row r="72" spans="1:10" ht="13.5" thickBot="1" x14ac:dyDescent="0.25">
      <c r="A72" s="1486"/>
      <c r="B72" s="386">
        <f t="shared" ref="B72" si="1">D72+H72+J72</f>
        <v>0</v>
      </c>
      <c r="C72" s="1494"/>
      <c r="D72" s="386"/>
      <c r="E72" s="386"/>
      <c r="F72" s="386"/>
      <c r="G72" s="386"/>
      <c r="H72" s="386"/>
      <c r="I72" s="386"/>
      <c r="J72" s="1487"/>
    </row>
    <row r="73" spans="1:10" s="288" customFormat="1" ht="24" customHeight="1" thickBot="1" x14ac:dyDescent="0.25">
      <c r="A73" s="387" t="s">
        <v>415</v>
      </c>
      <c r="B73" s="388">
        <f>D73+I73+J73</f>
        <v>464729675</v>
      </c>
      <c r="C73" s="1495"/>
      <c r="D73" s="388">
        <f t="shared" ref="D73:J73" si="2">SUM(D9:D72)</f>
        <v>6026785</v>
      </c>
      <c r="E73" s="388">
        <f t="shared" si="2"/>
        <v>311524214</v>
      </c>
      <c r="F73" s="388">
        <f t="shared" si="2"/>
        <v>430667878</v>
      </c>
      <c r="G73" s="388">
        <f t="shared" si="2"/>
        <v>447908996</v>
      </c>
      <c r="H73" s="388">
        <f>SUM(H9:H72)</f>
        <v>466050118</v>
      </c>
      <c r="I73" s="388">
        <f>SUM(I9:I72)</f>
        <v>458702890</v>
      </c>
      <c r="J73" s="1559">
        <f t="shared" si="2"/>
        <v>0</v>
      </c>
    </row>
    <row r="74" spans="1:10" x14ac:dyDescent="0.2">
      <c r="J74" s="664" t="s">
        <v>735</v>
      </c>
    </row>
    <row r="77" spans="1:10" x14ac:dyDescent="0.2">
      <c r="B77" s="18">
        <f>D77+I77</f>
        <v>464729675</v>
      </c>
      <c r="D77" s="18">
        <f>D73</f>
        <v>6026785</v>
      </c>
      <c r="E77" s="18">
        <f>'15.felh.felúj.'!C7+'15.felh.felúj.'!C116</f>
        <v>311524214</v>
      </c>
      <c r="F77" s="18">
        <f>'15.felh.felúj.'!D7+'15.felh.felúj.'!D116</f>
        <v>430667878</v>
      </c>
      <c r="G77" s="18">
        <f>'15.felh.felúj.'!E7+'15.felh.felúj.'!E116</f>
        <v>447908996</v>
      </c>
      <c r="H77" s="18">
        <f>'15.felh.felúj.'!F7+'15.felh.felúj.'!F116</f>
        <v>466050118</v>
      </c>
      <c r="I77" s="18">
        <f>'15.felh.felúj.'!G7+'15.felh.felúj.'!G116</f>
        <v>458702890</v>
      </c>
    </row>
    <row r="79" spans="1:10" x14ac:dyDescent="0.2">
      <c r="B79" s="18" t="b">
        <f>B77=B73</f>
        <v>1</v>
      </c>
      <c r="E79" s="18" t="b">
        <f>E73=E77</f>
        <v>1</v>
      </c>
      <c r="F79" s="18" t="b">
        <f t="shared" ref="F79:G79" si="3">F73=F77</f>
        <v>1</v>
      </c>
      <c r="G79" s="18" t="b">
        <f t="shared" si="3"/>
        <v>1</v>
      </c>
      <c r="H79" s="18" t="b">
        <f t="shared" ref="H79:I79" si="4">H73=H77</f>
        <v>1</v>
      </c>
      <c r="I79" s="18" t="b">
        <f t="shared" si="4"/>
        <v>1</v>
      </c>
    </row>
    <row r="81" spans="7:7" x14ac:dyDescent="0.2">
      <c r="G81" s="18">
        <f>+G77-G73</f>
        <v>0</v>
      </c>
    </row>
  </sheetData>
  <mergeCells count="3">
    <mergeCell ref="A4:J4"/>
    <mergeCell ref="A2:J2"/>
    <mergeCell ref="A1:J1"/>
  </mergeCells>
  <printOptions horizontalCentered="1"/>
  <pageMargins left="0" right="0" top="0.59055118110236227" bottom="0.39370078740157483" header="0.70866141732283472" footer="0.19685039370078741"/>
  <pageSetup paperSize="9" scale="70" orientation="landscape" r:id="rId1"/>
  <headerFooter alignWithMargins="0">
    <oddHeader xml:space="preserve">&amp;R&amp;"Times New Roman,Félkövér dőlt"&amp;11
</oddHeader>
    <oddFooter>&amp;C&amp;P</oddFooter>
  </headerFooter>
  <rowBreaks count="2" manualBreakCount="2">
    <brk id="26" max="8" man="1"/>
    <brk id="46" max="9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7"/>
  <sheetViews>
    <sheetView view="pageBreakPreview" zoomScaleNormal="100" zoomScaleSheetLayoutView="100" workbookViewId="0">
      <pane xSplit="1" ySplit="7" topLeftCell="B8" activePane="bottomRight" state="frozen"/>
      <selection activeCell="E96" sqref="E96"/>
      <selection pane="topRight" activeCell="E96" sqref="E96"/>
      <selection pane="bottomLeft" activeCell="E96" sqref="E96"/>
      <selection pane="bottomRight" activeCell="C21" sqref="C21"/>
    </sheetView>
  </sheetViews>
  <sheetFormatPr defaultRowHeight="12.75" x14ac:dyDescent="0.2"/>
  <cols>
    <col min="1" max="1" width="60.6640625" style="19" customWidth="1"/>
    <col min="2" max="2" width="15.6640625" style="18" customWidth="1"/>
    <col min="3" max="3" width="16.33203125" style="1488" customWidth="1"/>
    <col min="4" max="5" width="15.83203125" style="18" customWidth="1"/>
    <col min="6" max="6" width="15.83203125" style="18" hidden="1" customWidth="1"/>
    <col min="7" max="7" width="20.33203125" style="18" hidden="1" customWidth="1"/>
    <col min="8" max="9" width="20.33203125" style="18" customWidth="1"/>
    <col min="10" max="10" width="16.83203125" style="18" customWidth="1"/>
    <col min="11" max="11" width="15.83203125" style="18" customWidth="1"/>
    <col min="12" max="12" width="12.83203125" style="18" customWidth="1"/>
    <col min="13" max="13" width="13.83203125" style="18" customWidth="1"/>
    <col min="14" max="258" width="9.33203125" style="18"/>
    <col min="259" max="259" width="60.6640625" style="18" customWidth="1"/>
    <col min="260" max="260" width="15.6640625" style="18" customWidth="1"/>
    <col min="261" max="261" width="16.33203125" style="18" customWidth="1"/>
    <col min="262" max="262" width="15.83203125" style="18" customWidth="1"/>
    <col min="263" max="263" width="16.6640625" style="18" customWidth="1"/>
    <col min="264" max="264" width="16.83203125" style="18" customWidth="1"/>
    <col min="265" max="266" width="12.83203125" style="18" customWidth="1"/>
    <col min="267" max="267" width="13.83203125" style="18" customWidth="1"/>
    <col min="268" max="514" width="9.33203125" style="18"/>
    <col min="515" max="515" width="60.6640625" style="18" customWidth="1"/>
    <col min="516" max="516" width="15.6640625" style="18" customWidth="1"/>
    <col min="517" max="517" width="16.33203125" style="18" customWidth="1"/>
    <col min="518" max="518" width="15.83203125" style="18" customWidth="1"/>
    <col min="519" max="519" width="16.6640625" style="18" customWidth="1"/>
    <col min="520" max="520" width="16.83203125" style="18" customWidth="1"/>
    <col min="521" max="522" width="12.83203125" style="18" customWidth="1"/>
    <col min="523" max="523" width="13.83203125" style="18" customWidth="1"/>
    <col min="524" max="770" width="9.33203125" style="18"/>
    <col min="771" max="771" width="60.6640625" style="18" customWidth="1"/>
    <col min="772" max="772" width="15.6640625" style="18" customWidth="1"/>
    <col min="773" max="773" width="16.33203125" style="18" customWidth="1"/>
    <col min="774" max="774" width="15.83203125" style="18" customWidth="1"/>
    <col min="775" max="775" width="16.6640625" style="18" customWidth="1"/>
    <col min="776" max="776" width="16.83203125" style="18" customWidth="1"/>
    <col min="777" max="778" width="12.83203125" style="18" customWidth="1"/>
    <col min="779" max="779" width="13.83203125" style="18" customWidth="1"/>
    <col min="780" max="1026" width="9.33203125" style="18"/>
    <col min="1027" max="1027" width="60.6640625" style="18" customWidth="1"/>
    <col min="1028" max="1028" width="15.6640625" style="18" customWidth="1"/>
    <col min="1029" max="1029" width="16.33203125" style="18" customWidth="1"/>
    <col min="1030" max="1030" width="15.83203125" style="18" customWidth="1"/>
    <col min="1031" max="1031" width="16.6640625" style="18" customWidth="1"/>
    <col min="1032" max="1032" width="16.83203125" style="18" customWidth="1"/>
    <col min="1033" max="1034" width="12.83203125" style="18" customWidth="1"/>
    <col min="1035" max="1035" width="13.83203125" style="18" customWidth="1"/>
    <col min="1036" max="1282" width="9.33203125" style="18"/>
    <col min="1283" max="1283" width="60.6640625" style="18" customWidth="1"/>
    <col min="1284" max="1284" width="15.6640625" style="18" customWidth="1"/>
    <col min="1285" max="1285" width="16.33203125" style="18" customWidth="1"/>
    <col min="1286" max="1286" width="15.83203125" style="18" customWidth="1"/>
    <col min="1287" max="1287" width="16.6640625" style="18" customWidth="1"/>
    <col min="1288" max="1288" width="16.83203125" style="18" customWidth="1"/>
    <col min="1289" max="1290" width="12.83203125" style="18" customWidth="1"/>
    <col min="1291" max="1291" width="13.83203125" style="18" customWidth="1"/>
    <col min="1292" max="1538" width="9.33203125" style="18"/>
    <col min="1539" max="1539" width="60.6640625" style="18" customWidth="1"/>
    <col min="1540" max="1540" width="15.6640625" style="18" customWidth="1"/>
    <col min="1541" max="1541" width="16.33203125" style="18" customWidth="1"/>
    <col min="1542" max="1542" width="15.83203125" style="18" customWidth="1"/>
    <col min="1543" max="1543" width="16.6640625" style="18" customWidth="1"/>
    <col min="1544" max="1544" width="16.83203125" style="18" customWidth="1"/>
    <col min="1545" max="1546" width="12.83203125" style="18" customWidth="1"/>
    <col min="1547" max="1547" width="13.83203125" style="18" customWidth="1"/>
    <col min="1548" max="1794" width="9.33203125" style="18"/>
    <col min="1795" max="1795" width="60.6640625" style="18" customWidth="1"/>
    <col min="1796" max="1796" width="15.6640625" style="18" customWidth="1"/>
    <col min="1797" max="1797" width="16.33203125" style="18" customWidth="1"/>
    <col min="1798" max="1798" width="15.83203125" style="18" customWidth="1"/>
    <col min="1799" max="1799" width="16.6640625" style="18" customWidth="1"/>
    <col min="1800" max="1800" width="16.83203125" style="18" customWidth="1"/>
    <col min="1801" max="1802" width="12.83203125" style="18" customWidth="1"/>
    <col min="1803" max="1803" width="13.83203125" style="18" customWidth="1"/>
    <col min="1804" max="2050" width="9.33203125" style="18"/>
    <col min="2051" max="2051" width="60.6640625" style="18" customWidth="1"/>
    <col min="2052" max="2052" width="15.6640625" style="18" customWidth="1"/>
    <col min="2053" max="2053" width="16.33203125" style="18" customWidth="1"/>
    <col min="2054" max="2054" width="15.83203125" style="18" customWidth="1"/>
    <col min="2055" max="2055" width="16.6640625" style="18" customWidth="1"/>
    <col min="2056" max="2056" width="16.83203125" style="18" customWidth="1"/>
    <col min="2057" max="2058" width="12.83203125" style="18" customWidth="1"/>
    <col min="2059" max="2059" width="13.83203125" style="18" customWidth="1"/>
    <col min="2060" max="2306" width="9.33203125" style="18"/>
    <col min="2307" max="2307" width="60.6640625" style="18" customWidth="1"/>
    <col min="2308" max="2308" width="15.6640625" style="18" customWidth="1"/>
    <col min="2309" max="2309" width="16.33203125" style="18" customWidth="1"/>
    <col min="2310" max="2310" width="15.83203125" style="18" customWidth="1"/>
    <col min="2311" max="2311" width="16.6640625" style="18" customWidth="1"/>
    <col min="2312" max="2312" width="16.83203125" style="18" customWidth="1"/>
    <col min="2313" max="2314" width="12.83203125" style="18" customWidth="1"/>
    <col min="2315" max="2315" width="13.83203125" style="18" customWidth="1"/>
    <col min="2316" max="2562" width="9.33203125" style="18"/>
    <col min="2563" max="2563" width="60.6640625" style="18" customWidth="1"/>
    <col min="2564" max="2564" width="15.6640625" style="18" customWidth="1"/>
    <col min="2565" max="2565" width="16.33203125" style="18" customWidth="1"/>
    <col min="2566" max="2566" width="15.83203125" style="18" customWidth="1"/>
    <col min="2567" max="2567" width="16.6640625" style="18" customWidth="1"/>
    <col min="2568" max="2568" width="16.83203125" style="18" customWidth="1"/>
    <col min="2569" max="2570" width="12.83203125" style="18" customWidth="1"/>
    <col min="2571" max="2571" width="13.83203125" style="18" customWidth="1"/>
    <col min="2572" max="2818" width="9.33203125" style="18"/>
    <col min="2819" max="2819" width="60.6640625" style="18" customWidth="1"/>
    <col min="2820" max="2820" width="15.6640625" style="18" customWidth="1"/>
    <col min="2821" max="2821" width="16.33203125" style="18" customWidth="1"/>
    <col min="2822" max="2822" width="15.83203125" style="18" customWidth="1"/>
    <col min="2823" max="2823" width="16.6640625" style="18" customWidth="1"/>
    <col min="2824" max="2824" width="16.83203125" style="18" customWidth="1"/>
    <col min="2825" max="2826" width="12.83203125" style="18" customWidth="1"/>
    <col min="2827" max="2827" width="13.83203125" style="18" customWidth="1"/>
    <col min="2828" max="3074" width="9.33203125" style="18"/>
    <col min="3075" max="3075" width="60.6640625" style="18" customWidth="1"/>
    <col min="3076" max="3076" width="15.6640625" style="18" customWidth="1"/>
    <col min="3077" max="3077" width="16.33203125" style="18" customWidth="1"/>
    <col min="3078" max="3078" width="15.83203125" style="18" customWidth="1"/>
    <col min="3079" max="3079" width="16.6640625" style="18" customWidth="1"/>
    <col min="3080" max="3080" width="16.83203125" style="18" customWidth="1"/>
    <col min="3081" max="3082" width="12.83203125" style="18" customWidth="1"/>
    <col min="3083" max="3083" width="13.83203125" style="18" customWidth="1"/>
    <col min="3084" max="3330" width="9.33203125" style="18"/>
    <col min="3331" max="3331" width="60.6640625" style="18" customWidth="1"/>
    <col min="3332" max="3332" width="15.6640625" style="18" customWidth="1"/>
    <col min="3333" max="3333" width="16.33203125" style="18" customWidth="1"/>
    <col min="3334" max="3334" width="15.83203125" style="18" customWidth="1"/>
    <col min="3335" max="3335" width="16.6640625" style="18" customWidth="1"/>
    <col min="3336" max="3336" width="16.83203125" style="18" customWidth="1"/>
    <col min="3337" max="3338" width="12.83203125" style="18" customWidth="1"/>
    <col min="3339" max="3339" width="13.83203125" style="18" customWidth="1"/>
    <col min="3340" max="3586" width="9.33203125" style="18"/>
    <col min="3587" max="3587" width="60.6640625" style="18" customWidth="1"/>
    <col min="3588" max="3588" width="15.6640625" style="18" customWidth="1"/>
    <col min="3589" max="3589" width="16.33203125" style="18" customWidth="1"/>
    <col min="3590" max="3590" width="15.83203125" style="18" customWidth="1"/>
    <col min="3591" max="3591" width="16.6640625" style="18" customWidth="1"/>
    <col min="3592" max="3592" width="16.83203125" style="18" customWidth="1"/>
    <col min="3593" max="3594" width="12.83203125" style="18" customWidth="1"/>
    <col min="3595" max="3595" width="13.83203125" style="18" customWidth="1"/>
    <col min="3596" max="3842" width="9.33203125" style="18"/>
    <col min="3843" max="3843" width="60.6640625" style="18" customWidth="1"/>
    <col min="3844" max="3844" width="15.6640625" style="18" customWidth="1"/>
    <col min="3845" max="3845" width="16.33203125" style="18" customWidth="1"/>
    <col min="3846" max="3846" width="15.83203125" style="18" customWidth="1"/>
    <col min="3847" max="3847" width="16.6640625" style="18" customWidth="1"/>
    <col min="3848" max="3848" width="16.83203125" style="18" customWidth="1"/>
    <col min="3849" max="3850" width="12.83203125" style="18" customWidth="1"/>
    <col min="3851" max="3851" width="13.83203125" style="18" customWidth="1"/>
    <col min="3852" max="4098" width="9.33203125" style="18"/>
    <col min="4099" max="4099" width="60.6640625" style="18" customWidth="1"/>
    <col min="4100" max="4100" width="15.6640625" style="18" customWidth="1"/>
    <col min="4101" max="4101" width="16.33203125" style="18" customWidth="1"/>
    <col min="4102" max="4102" width="15.83203125" style="18" customWidth="1"/>
    <col min="4103" max="4103" width="16.6640625" style="18" customWidth="1"/>
    <col min="4104" max="4104" width="16.83203125" style="18" customWidth="1"/>
    <col min="4105" max="4106" width="12.83203125" style="18" customWidth="1"/>
    <col min="4107" max="4107" width="13.83203125" style="18" customWidth="1"/>
    <col min="4108" max="4354" width="9.33203125" style="18"/>
    <col min="4355" max="4355" width="60.6640625" style="18" customWidth="1"/>
    <col min="4356" max="4356" width="15.6640625" style="18" customWidth="1"/>
    <col min="4357" max="4357" width="16.33203125" style="18" customWidth="1"/>
    <col min="4358" max="4358" width="15.83203125" style="18" customWidth="1"/>
    <col min="4359" max="4359" width="16.6640625" style="18" customWidth="1"/>
    <col min="4360" max="4360" width="16.83203125" style="18" customWidth="1"/>
    <col min="4361" max="4362" width="12.83203125" style="18" customWidth="1"/>
    <col min="4363" max="4363" width="13.83203125" style="18" customWidth="1"/>
    <col min="4364" max="4610" width="9.33203125" style="18"/>
    <col min="4611" max="4611" width="60.6640625" style="18" customWidth="1"/>
    <col min="4612" max="4612" width="15.6640625" style="18" customWidth="1"/>
    <col min="4613" max="4613" width="16.33203125" style="18" customWidth="1"/>
    <col min="4614" max="4614" width="15.83203125" style="18" customWidth="1"/>
    <col min="4615" max="4615" width="16.6640625" style="18" customWidth="1"/>
    <col min="4616" max="4616" width="16.83203125" style="18" customWidth="1"/>
    <col min="4617" max="4618" width="12.83203125" style="18" customWidth="1"/>
    <col min="4619" max="4619" width="13.83203125" style="18" customWidth="1"/>
    <col min="4620" max="4866" width="9.33203125" style="18"/>
    <col min="4867" max="4867" width="60.6640625" style="18" customWidth="1"/>
    <col min="4868" max="4868" width="15.6640625" style="18" customWidth="1"/>
    <col min="4869" max="4869" width="16.33203125" style="18" customWidth="1"/>
    <col min="4870" max="4870" width="15.83203125" style="18" customWidth="1"/>
    <col min="4871" max="4871" width="16.6640625" style="18" customWidth="1"/>
    <col min="4872" max="4872" width="16.83203125" style="18" customWidth="1"/>
    <col min="4873" max="4874" width="12.83203125" style="18" customWidth="1"/>
    <col min="4875" max="4875" width="13.83203125" style="18" customWidth="1"/>
    <col min="4876" max="5122" width="9.33203125" style="18"/>
    <col min="5123" max="5123" width="60.6640625" style="18" customWidth="1"/>
    <col min="5124" max="5124" width="15.6640625" style="18" customWidth="1"/>
    <col min="5125" max="5125" width="16.33203125" style="18" customWidth="1"/>
    <col min="5126" max="5126" width="15.83203125" style="18" customWidth="1"/>
    <col min="5127" max="5127" width="16.6640625" style="18" customWidth="1"/>
    <col min="5128" max="5128" width="16.83203125" style="18" customWidth="1"/>
    <col min="5129" max="5130" width="12.83203125" style="18" customWidth="1"/>
    <col min="5131" max="5131" width="13.83203125" style="18" customWidth="1"/>
    <col min="5132" max="5378" width="9.33203125" style="18"/>
    <col min="5379" max="5379" width="60.6640625" style="18" customWidth="1"/>
    <col min="5380" max="5380" width="15.6640625" style="18" customWidth="1"/>
    <col min="5381" max="5381" width="16.33203125" style="18" customWidth="1"/>
    <col min="5382" max="5382" width="15.83203125" style="18" customWidth="1"/>
    <col min="5383" max="5383" width="16.6640625" style="18" customWidth="1"/>
    <col min="5384" max="5384" width="16.83203125" style="18" customWidth="1"/>
    <col min="5385" max="5386" width="12.83203125" style="18" customWidth="1"/>
    <col min="5387" max="5387" width="13.83203125" style="18" customWidth="1"/>
    <col min="5388" max="5634" width="9.33203125" style="18"/>
    <col min="5635" max="5635" width="60.6640625" style="18" customWidth="1"/>
    <col min="5636" max="5636" width="15.6640625" style="18" customWidth="1"/>
    <col min="5637" max="5637" width="16.33203125" style="18" customWidth="1"/>
    <col min="5638" max="5638" width="15.83203125" style="18" customWidth="1"/>
    <col min="5639" max="5639" width="16.6640625" style="18" customWidth="1"/>
    <col min="5640" max="5640" width="16.83203125" style="18" customWidth="1"/>
    <col min="5641" max="5642" width="12.83203125" style="18" customWidth="1"/>
    <col min="5643" max="5643" width="13.83203125" style="18" customWidth="1"/>
    <col min="5644" max="5890" width="9.33203125" style="18"/>
    <col min="5891" max="5891" width="60.6640625" style="18" customWidth="1"/>
    <col min="5892" max="5892" width="15.6640625" style="18" customWidth="1"/>
    <col min="5893" max="5893" width="16.33203125" style="18" customWidth="1"/>
    <col min="5894" max="5894" width="15.83203125" style="18" customWidth="1"/>
    <col min="5895" max="5895" width="16.6640625" style="18" customWidth="1"/>
    <col min="5896" max="5896" width="16.83203125" style="18" customWidth="1"/>
    <col min="5897" max="5898" width="12.83203125" style="18" customWidth="1"/>
    <col min="5899" max="5899" width="13.83203125" style="18" customWidth="1"/>
    <col min="5900" max="6146" width="9.33203125" style="18"/>
    <col min="6147" max="6147" width="60.6640625" style="18" customWidth="1"/>
    <col min="6148" max="6148" width="15.6640625" style="18" customWidth="1"/>
    <col min="6149" max="6149" width="16.33203125" style="18" customWidth="1"/>
    <col min="6150" max="6150" width="15.83203125" style="18" customWidth="1"/>
    <col min="6151" max="6151" width="16.6640625" style="18" customWidth="1"/>
    <col min="6152" max="6152" width="16.83203125" style="18" customWidth="1"/>
    <col min="6153" max="6154" width="12.83203125" style="18" customWidth="1"/>
    <col min="6155" max="6155" width="13.83203125" style="18" customWidth="1"/>
    <col min="6156" max="6402" width="9.33203125" style="18"/>
    <col min="6403" max="6403" width="60.6640625" style="18" customWidth="1"/>
    <col min="6404" max="6404" width="15.6640625" style="18" customWidth="1"/>
    <col min="6405" max="6405" width="16.33203125" style="18" customWidth="1"/>
    <col min="6406" max="6406" width="15.83203125" style="18" customWidth="1"/>
    <col min="6407" max="6407" width="16.6640625" style="18" customWidth="1"/>
    <col min="6408" max="6408" width="16.83203125" style="18" customWidth="1"/>
    <col min="6409" max="6410" width="12.83203125" style="18" customWidth="1"/>
    <col min="6411" max="6411" width="13.83203125" style="18" customWidth="1"/>
    <col min="6412" max="6658" width="9.33203125" style="18"/>
    <col min="6659" max="6659" width="60.6640625" style="18" customWidth="1"/>
    <col min="6660" max="6660" width="15.6640625" style="18" customWidth="1"/>
    <col min="6661" max="6661" width="16.33203125" style="18" customWidth="1"/>
    <col min="6662" max="6662" width="15.83203125" style="18" customWidth="1"/>
    <col min="6663" max="6663" width="16.6640625" style="18" customWidth="1"/>
    <col min="6664" max="6664" width="16.83203125" style="18" customWidth="1"/>
    <col min="6665" max="6666" width="12.83203125" style="18" customWidth="1"/>
    <col min="6667" max="6667" width="13.83203125" style="18" customWidth="1"/>
    <col min="6668" max="6914" width="9.33203125" style="18"/>
    <col min="6915" max="6915" width="60.6640625" style="18" customWidth="1"/>
    <col min="6916" max="6916" width="15.6640625" style="18" customWidth="1"/>
    <col min="6917" max="6917" width="16.33203125" style="18" customWidth="1"/>
    <col min="6918" max="6918" width="15.83203125" style="18" customWidth="1"/>
    <col min="6919" max="6919" width="16.6640625" style="18" customWidth="1"/>
    <col min="6920" max="6920" width="16.83203125" style="18" customWidth="1"/>
    <col min="6921" max="6922" width="12.83203125" style="18" customWidth="1"/>
    <col min="6923" max="6923" width="13.83203125" style="18" customWidth="1"/>
    <col min="6924" max="7170" width="9.33203125" style="18"/>
    <col min="7171" max="7171" width="60.6640625" style="18" customWidth="1"/>
    <col min="7172" max="7172" width="15.6640625" style="18" customWidth="1"/>
    <col min="7173" max="7173" width="16.33203125" style="18" customWidth="1"/>
    <col min="7174" max="7174" width="15.83203125" style="18" customWidth="1"/>
    <col min="7175" max="7175" width="16.6640625" style="18" customWidth="1"/>
    <col min="7176" max="7176" width="16.83203125" style="18" customWidth="1"/>
    <col min="7177" max="7178" width="12.83203125" style="18" customWidth="1"/>
    <col min="7179" max="7179" width="13.83203125" style="18" customWidth="1"/>
    <col min="7180" max="7426" width="9.33203125" style="18"/>
    <col min="7427" max="7427" width="60.6640625" style="18" customWidth="1"/>
    <col min="7428" max="7428" width="15.6640625" style="18" customWidth="1"/>
    <col min="7429" max="7429" width="16.33203125" style="18" customWidth="1"/>
    <col min="7430" max="7430" width="15.83203125" style="18" customWidth="1"/>
    <col min="7431" max="7431" width="16.6640625" style="18" customWidth="1"/>
    <col min="7432" max="7432" width="16.83203125" style="18" customWidth="1"/>
    <col min="7433" max="7434" width="12.83203125" style="18" customWidth="1"/>
    <col min="7435" max="7435" width="13.83203125" style="18" customWidth="1"/>
    <col min="7436" max="7682" width="9.33203125" style="18"/>
    <col min="7683" max="7683" width="60.6640625" style="18" customWidth="1"/>
    <col min="7684" max="7684" width="15.6640625" style="18" customWidth="1"/>
    <col min="7685" max="7685" width="16.33203125" style="18" customWidth="1"/>
    <col min="7686" max="7686" width="15.83203125" style="18" customWidth="1"/>
    <col min="7687" max="7687" width="16.6640625" style="18" customWidth="1"/>
    <col min="7688" max="7688" width="16.83203125" style="18" customWidth="1"/>
    <col min="7689" max="7690" width="12.83203125" style="18" customWidth="1"/>
    <col min="7691" max="7691" width="13.83203125" style="18" customWidth="1"/>
    <col min="7692" max="7938" width="9.33203125" style="18"/>
    <col min="7939" max="7939" width="60.6640625" style="18" customWidth="1"/>
    <col min="7940" max="7940" width="15.6640625" style="18" customWidth="1"/>
    <col min="7941" max="7941" width="16.33203125" style="18" customWidth="1"/>
    <col min="7942" max="7942" width="15.83203125" style="18" customWidth="1"/>
    <col min="7943" max="7943" width="16.6640625" style="18" customWidth="1"/>
    <col min="7944" max="7944" width="16.83203125" style="18" customWidth="1"/>
    <col min="7945" max="7946" width="12.83203125" style="18" customWidth="1"/>
    <col min="7947" max="7947" width="13.83203125" style="18" customWidth="1"/>
    <col min="7948" max="8194" width="9.33203125" style="18"/>
    <col min="8195" max="8195" width="60.6640625" style="18" customWidth="1"/>
    <col min="8196" max="8196" width="15.6640625" style="18" customWidth="1"/>
    <col min="8197" max="8197" width="16.33203125" style="18" customWidth="1"/>
    <col min="8198" max="8198" width="15.83203125" style="18" customWidth="1"/>
    <col min="8199" max="8199" width="16.6640625" style="18" customWidth="1"/>
    <col min="8200" max="8200" width="16.83203125" style="18" customWidth="1"/>
    <col min="8201" max="8202" width="12.83203125" style="18" customWidth="1"/>
    <col min="8203" max="8203" width="13.83203125" style="18" customWidth="1"/>
    <col min="8204" max="8450" width="9.33203125" style="18"/>
    <col min="8451" max="8451" width="60.6640625" style="18" customWidth="1"/>
    <col min="8452" max="8452" width="15.6640625" style="18" customWidth="1"/>
    <col min="8453" max="8453" width="16.33203125" style="18" customWidth="1"/>
    <col min="8454" max="8454" width="15.83203125" style="18" customWidth="1"/>
    <col min="8455" max="8455" width="16.6640625" style="18" customWidth="1"/>
    <col min="8456" max="8456" width="16.83203125" style="18" customWidth="1"/>
    <col min="8457" max="8458" width="12.83203125" style="18" customWidth="1"/>
    <col min="8459" max="8459" width="13.83203125" style="18" customWidth="1"/>
    <col min="8460" max="8706" width="9.33203125" style="18"/>
    <col min="8707" max="8707" width="60.6640625" style="18" customWidth="1"/>
    <col min="8708" max="8708" width="15.6640625" style="18" customWidth="1"/>
    <col min="8709" max="8709" width="16.33203125" style="18" customWidth="1"/>
    <col min="8710" max="8710" width="15.83203125" style="18" customWidth="1"/>
    <col min="8711" max="8711" width="16.6640625" style="18" customWidth="1"/>
    <col min="8712" max="8712" width="16.83203125" style="18" customWidth="1"/>
    <col min="8713" max="8714" width="12.83203125" style="18" customWidth="1"/>
    <col min="8715" max="8715" width="13.83203125" style="18" customWidth="1"/>
    <col min="8716" max="8962" width="9.33203125" style="18"/>
    <col min="8963" max="8963" width="60.6640625" style="18" customWidth="1"/>
    <col min="8964" max="8964" width="15.6640625" style="18" customWidth="1"/>
    <col min="8965" max="8965" width="16.33203125" style="18" customWidth="1"/>
    <col min="8966" max="8966" width="15.83203125" style="18" customWidth="1"/>
    <col min="8967" max="8967" width="16.6640625" style="18" customWidth="1"/>
    <col min="8968" max="8968" width="16.83203125" style="18" customWidth="1"/>
    <col min="8969" max="8970" width="12.83203125" style="18" customWidth="1"/>
    <col min="8971" max="8971" width="13.83203125" style="18" customWidth="1"/>
    <col min="8972" max="9218" width="9.33203125" style="18"/>
    <col min="9219" max="9219" width="60.6640625" style="18" customWidth="1"/>
    <col min="9220" max="9220" width="15.6640625" style="18" customWidth="1"/>
    <col min="9221" max="9221" width="16.33203125" style="18" customWidth="1"/>
    <col min="9222" max="9222" width="15.83203125" style="18" customWidth="1"/>
    <col min="9223" max="9223" width="16.6640625" style="18" customWidth="1"/>
    <col min="9224" max="9224" width="16.83203125" style="18" customWidth="1"/>
    <col min="9225" max="9226" width="12.83203125" style="18" customWidth="1"/>
    <col min="9227" max="9227" width="13.83203125" style="18" customWidth="1"/>
    <col min="9228" max="9474" width="9.33203125" style="18"/>
    <col min="9475" max="9475" width="60.6640625" style="18" customWidth="1"/>
    <col min="9476" max="9476" width="15.6640625" style="18" customWidth="1"/>
    <col min="9477" max="9477" width="16.33203125" style="18" customWidth="1"/>
    <col min="9478" max="9478" width="15.83203125" style="18" customWidth="1"/>
    <col min="9479" max="9479" width="16.6640625" style="18" customWidth="1"/>
    <col min="9480" max="9480" width="16.83203125" style="18" customWidth="1"/>
    <col min="9481" max="9482" width="12.83203125" style="18" customWidth="1"/>
    <col min="9483" max="9483" width="13.83203125" style="18" customWidth="1"/>
    <col min="9484" max="9730" width="9.33203125" style="18"/>
    <col min="9731" max="9731" width="60.6640625" style="18" customWidth="1"/>
    <col min="9732" max="9732" width="15.6640625" style="18" customWidth="1"/>
    <col min="9733" max="9733" width="16.33203125" style="18" customWidth="1"/>
    <col min="9734" max="9734" width="15.83203125" style="18" customWidth="1"/>
    <col min="9735" max="9735" width="16.6640625" style="18" customWidth="1"/>
    <col min="9736" max="9736" width="16.83203125" style="18" customWidth="1"/>
    <col min="9737" max="9738" width="12.83203125" style="18" customWidth="1"/>
    <col min="9739" max="9739" width="13.83203125" style="18" customWidth="1"/>
    <col min="9740" max="9986" width="9.33203125" style="18"/>
    <col min="9987" max="9987" width="60.6640625" style="18" customWidth="1"/>
    <col min="9988" max="9988" width="15.6640625" style="18" customWidth="1"/>
    <col min="9989" max="9989" width="16.33203125" style="18" customWidth="1"/>
    <col min="9990" max="9990" width="15.83203125" style="18" customWidth="1"/>
    <col min="9991" max="9991" width="16.6640625" style="18" customWidth="1"/>
    <col min="9992" max="9992" width="16.83203125" style="18" customWidth="1"/>
    <col min="9993" max="9994" width="12.83203125" style="18" customWidth="1"/>
    <col min="9995" max="9995" width="13.83203125" style="18" customWidth="1"/>
    <col min="9996" max="10242" width="9.33203125" style="18"/>
    <col min="10243" max="10243" width="60.6640625" style="18" customWidth="1"/>
    <col min="10244" max="10244" width="15.6640625" style="18" customWidth="1"/>
    <col min="10245" max="10245" width="16.33203125" style="18" customWidth="1"/>
    <col min="10246" max="10246" width="15.83203125" style="18" customWidth="1"/>
    <col min="10247" max="10247" width="16.6640625" style="18" customWidth="1"/>
    <col min="10248" max="10248" width="16.83203125" style="18" customWidth="1"/>
    <col min="10249" max="10250" width="12.83203125" style="18" customWidth="1"/>
    <col min="10251" max="10251" width="13.83203125" style="18" customWidth="1"/>
    <col min="10252" max="10498" width="9.33203125" style="18"/>
    <col min="10499" max="10499" width="60.6640625" style="18" customWidth="1"/>
    <col min="10500" max="10500" width="15.6640625" style="18" customWidth="1"/>
    <col min="10501" max="10501" width="16.33203125" style="18" customWidth="1"/>
    <col min="10502" max="10502" width="15.83203125" style="18" customWidth="1"/>
    <col min="10503" max="10503" width="16.6640625" style="18" customWidth="1"/>
    <col min="10504" max="10504" width="16.83203125" style="18" customWidth="1"/>
    <col min="10505" max="10506" width="12.83203125" style="18" customWidth="1"/>
    <col min="10507" max="10507" width="13.83203125" style="18" customWidth="1"/>
    <col min="10508" max="10754" width="9.33203125" style="18"/>
    <col min="10755" max="10755" width="60.6640625" style="18" customWidth="1"/>
    <col min="10756" max="10756" width="15.6640625" style="18" customWidth="1"/>
    <col min="10757" max="10757" width="16.33203125" style="18" customWidth="1"/>
    <col min="10758" max="10758" width="15.83203125" style="18" customWidth="1"/>
    <col min="10759" max="10759" width="16.6640625" style="18" customWidth="1"/>
    <col min="10760" max="10760" width="16.83203125" style="18" customWidth="1"/>
    <col min="10761" max="10762" width="12.83203125" style="18" customWidth="1"/>
    <col min="10763" max="10763" width="13.83203125" style="18" customWidth="1"/>
    <col min="10764" max="11010" width="9.33203125" style="18"/>
    <col min="11011" max="11011" width="60.6640625" style="18" customWidth="1"/>
    <col min="11012" max="11012" width="15.6640625" style="18" customWidth="1"/>
    <col min="11013" max="11013" width="16.33203125" style="18" customWidth="1"/>
    <col min="11014" max="11014" width="15.83203125" style="18" customWidth="1"/>
    <col min="11015" max="11015" width="16.6640625" style="18" customWidth="1"/>
    <col min="11016" max="11016" width="16.83203125" style="18" customWidth="1"/>
    <col min="11017" max="11018" width="12.83203125" style="18" customWidth="1"/>
    <col min="11019" max="11019" width="13.83203125" style="18" customWidth="1"/>
    <col min="11020" max="11266" width="9.33203125" style="18"/>
    <col min="11267" max="11267" width="60.6640625" style="18" customWidth="1"/>
    <col min="11268" max="11268" width="15.6640625" style="18" customWidth="1"/>
    <col min="11269" max="11269" width="16.33203125" style="18" customWidth="1"/>
    <col min="11270" max="11270" width="15.83203125" style="18" customWidth="1"/>
    <col min="11271" max="11271" width="16.6640625" style="18" customWidth="1"/>
    <col min="11272" max="11272" width="16.83203125" style="18" customWidth="1"/>
    <col min="11273" max="11274" width="12.83203125" style="18" customWidth="1"/>
    <col min="11275" max="11275" width="13.83203125" style="18" customWidth="1"/>
    <col min="11276" max="11522" width="9.33203125" style="18"/>
    <col min="11523" max="11523" width="60.6640625" style="18" customWidth="1"/>
    <col min="11524" max="11524" width="15.6640625" style="18" customWidth="1"/>
    <col min="11525" max="11525" width="16.33203125" style="18" customWidth="1"/>
    <col min="11526" max="11526" width="15.83203125" style="18" customWidth="1"/>
    <col min="11527" max="11527" width="16.6640625" style="18" customWidth="1"/>
    <col min="11528" max="11528" width="16.83203125" style="18" customWidth="1"/>
    <col min="11529" max="11530" width="12.83203125" style="18" customWidth="1"/>
    <col min="11531" max="11531" width="13.83203125" style="18" customWidth="1"/>
    <col min="11532" max="11778" width="9.33203125" style="18"/>
    <col min="11779" max="11779" width="60.6640625" style="18" customWidth="1"/>
    <col min="11780" max="11780" width="15.6640625" style="18" customWidth="1"/>
    <col min="11781" max="11781" width="16.33203125" style="18" customWidth="1"/>
    <col min="11782" max="11782" width="15.83203125" style="18" customWidth="1"/>
    <col min="11783" max="11783" width="16.6640625" style="18" customWidth="1"/>
    <col min="11784" max="11784" width="16.83203125" style="18" customWidth="1"/>
    <col min="11785" max="11786" width="12.83203125" style="18" customWidth="1"/>
    <col min="11787" max="11787" width="13.83203125" style="18" customWidth="1"/>
    <col min="11788" max="12034" width="9.33203125" style="18"/>
    <col min="12035" max="12035" width="60.6640625" style="18" customWidth="1"/>
    <col min="12036" max="12036" width="15.6640625" style="18" customWidth="1"/>
    <col min="12037" max="12037" width="16.33203125" style="18" customWidth="1"/>
    <col min="12038" max="12038" width="15.83203125" style="18" customWidth="1"/>
    <col min="12039" max="12039" width="16.6640625" style="18" customWidth="1"/>
    <col min="12040" max="12040" width="16.83203125" style="18" customWidth="1"/>
    <col min="12041" max="12042" width="12.83203125" style="18" customWidth="1"/>
    <col min="12043" max="12043" width="13.83203125" style="18" customWidth="1"/>
    <col min="12044" max="12290" width="9.33203125" style="18"/>
    <col min="12291" max="12291" width="60.6640625" style="18" customWidth="1"/>
    <col min="12292" max="12292" width="15.6640625" style="18" customWidth="1"/>
    <col min="12293" max="12293" width="16.33203125" style="18" customWidth="1"/>
    <col min="12294" max="12294" width="15.83203125" style="18" customWidth="1"/>
    <col min="12295" max="12295" width="16.6640625" style="18" customWidth="1"/>
    <col min="12296" max="12296" width="16.83203125" style="18" customWidth="1"/>
    <col min="12297" max="12298" width="12.83203125" style="18" customWidth="1"/>
    <col min="12299" max="12299" width="13.83203125" style="18" customWidth="1"/>
    <col min="12300" max="12546" width="9.33203125" style="18"/>
    <col min="12547" max="12547" width="60.6640625" style="18" customWidth="1"/>
    <col min="12548" max="12548" width="15.6640625" style="18" customWidth="1"/>
    <col min="12549" max="12549" width="16.33203125" style="18" customWidth="1"/>
    <col min="12550" max="12550" width="15.83203125" style="18" customWidth="1"/>
    <col min="12551" max="12551" width="16.6640625" style="18" customWidth="1"/>
    <col min="12552" max="12552" width="16.83203125" style="18" customWidth="1"/>
    <col min="12553" max="12554" width="12.83203125" style="18" customWidth="1"/>
    <col min="12555" max="12555" width="13.83203125" style="18" customWidth="1"/>
    <col min="12556" max="12802" width="9.33203125" style="18"/>
    <col min="12803" max="12803" width="60.6640625" style="18" customWidth="1"/>
    <col min="12804" max="12804" width="15.6640625" style="18" customWidth="1"/>
    <col min="12805" max="12805" width="16.33203125" style="18" customWidth="1"/>
    <col min="12806" max="12806" width="15.83203125" style="18" customWidth="1"/>
    <col min="12807" max="12807" width="16.6640625" style="18" customWidth="1"/>
    <col min="12808" max="12808" width="16.83203125" style="18" customWidth="1"/>
    <col min="12809" max="12810" width="12.83203125" style="18" customWidth="1"/>
    <col min="12811" max="12811" width="13.83203125" style="18" customWidth="1"/>
    <col min="12812" max="13058" width="9.33203125" style="18"/>
    <col min="13059" max="13059" width="60.6640625" style="18" customWidth="1"/>
    <col min="13060" max="13060" width="15.6640625" style="18" customWidth="1"/>
    <col min="13061" max="13061" width="16.33203125" style="18" customWidth="1"/>
    <col min="13062" max="13062" width="15.83203125" style="18" customWidth="1"/>
    <col min="13063" max="13063" width="16.6640625" style="18" customWidth="1"/>
    <col min="13064" max="13064" width="16.83203125" style="18" customWidth="1"/>
    <col min="13065" max="13066" width="12.83203125" style="18" customWidth="1"/>
    <col min="13067" max="13067" width="13.83203125" style="18" customWidth="1"/>
    <col min="13068" max="13314" width="9.33203125" style="18"/>
    <col min="13315" max="13315" width="60.6640625" style="18" customWidth="1"/>
    <col min="13316" max="13316" width="15.6640625" style="18" customWidth="1"/>
    <col min="13317" max="13317" width="16.33203125" style="18" customWidth="1"/>
    <col min="13318" max="13318" width="15.83203125" style="18" customWidth="1"/>
    <col min="13319" max="13319" width="16.6640625" style="18" customWidth="1"/>
    <col min="13320" max="13320" width="16.83203125" style="18" customWidth="1"/>
    <col min="13321" max="13322" width="12.83203125" style="18" customWidth="1"/>
    <col min="13323" max="13323" width="13.83203125" style="18" customWidth="1"/>
    <col min="13324" max="13570" width="9.33203125" style="18"/>
    <col min="13571" max="13571" width="60.6640625" style="18" customWidth="1"/>
    <col min="13572" max="13572" width="15.6640625" style="18" customWidth="1"/>
    <col min="13573" max="13573" width="16.33203125" style="18" customWidth="1"/>
    <col min="13574" max="13574" width="15.83203125" style="18" customWidth="1"/>
    <col min="13575" max="13575" width="16.6640625" style="18" customWidth="1"/>
    <col min="13576" max="13576" width="16.83203125" style="18" customWidth="1"/>
    <col min="13577" max="13578" width="12.83203125" style="18" customWidth="1"/>
    <col min="13579" max="13579" width="13.83203125" style="18" customWidth="1"/>
    <col min="13580" max="13826" width="9.33203125" style="18"/>
    <col min="13827" max="13827" width="60.6640625" style="18" customWidth="1"/>
    <col min="13828" max="13828" width="15.6640625" style="18" customWidth="1"/>
    <col min="13829" max="13829" width="16.33203125" style="18" customWidth="1"/>
    <col min="13830" max="13830" width="15.83203125" style="18" customWidth="1"/>
    <col min="13831" max="13831" width="16.6640625" style="18" customWidth="1"/>
    <col min="13832" max="13832" width="16.83203125" style="18" customWidth="1"/>
    <col min="13833" max="13834" width="12.83203125" style="18" customWidth="1"/>
    <col min="13835" max="13835" width="13.83203125" style="18" customWidth="1"/>
    <col min="13836" max="14082" width="9.33203125" style="18"/>
    <col min="14083" max="14083" width="60.6640625" style="18" customWidth="1"/>
    <col min="14084" max="14084" width="15.6640625" style="18" customWidth="1"/>
    <col min="14085" max="14085" width="16.33203125" style="18" customWidth="1"/>
    <col min="14086" max="14086" width="15.83203125" style="18" customWidth="1"/>
    <col min="14087" max="14087" width="16.6640625" style="18" customWidth="1"/>
    <col min="14088" max="14088" width="16.83203125" style="18" customWidth="1"/>
    <col min="14089" max="14090" width="12.83203125" style="18" customWidth="1"/>
    <col min="14091" max="14091" width="13.83203125" style="18" customWidth="1"/>
    <col min="14092" max="14338" width="9.33203125" style="18"/>
    <col min="14339" max="14339" width="60.6640625" style="18" customWidth="1"/>
    <col min="14340" max="14340" width="15.6640625" style="18" customWidth="1"/>
    <col min="14341" max="14341" width="16.33203125" style="18" customWidth="1"/>
    <col min="14342" max="14342" width="15.83203125" style="18" customWidth="1"/>
    <col min="14343" max="14343" width="16.6640625" style="18" customWidth="1"/>
    <col min="14344" max="14344" width="16.83203125" style="18" customWidth="1"/>
    <col min="14345" max="14346" width="12.83203125" style="18" customWidth="1"/>
    <col min="14347" max="14347" width="13.83203125" style="18" customWidth="1"/>
    <col min="14348" max="14594" width="9.33203125" style="18"/>
    <col min="14595" max="14595" width="60.6640625" style="18" customWidth="1"/>
    <col min="14596" max="14596" width="15.6640625" style="18" customWidth="1"/>
    <col min="14597" max="14597" width="16.33203125" style="18" customWidth="1"/>
    <col min="14598" max="14598" width="15.83203125" style="18" customWidth="1"/>
    <col min="14599" max="14599" width="16.6640625" style="18" customWidth="1"/>
    <col min="14600" max="14600" width="16.83203125" style="18" customWidth="1"/>
    <col min="14601" max="14602" width="12.83203125" style="18" customWidth="1"/>
    <col min="14603" max="14603" width="13.83203125" style="18" customWidth="1"/>
    <col min="14604" max="14850" width="9.33203125" style="18"/>
    <col min="14851" max="14851" width="60.6640625" style="18" customWidth="1"/>
    <col min="14852" max="14852" width="15.6640625" style="18" customWidth="1"/>
    <col min="14853" max="14853" width="16.33203125" style="18" customWidth="1"/>
    <col min="14854" max="14854" width="15.83203125" style="18" customWidth="1"/>
    <col min="14855" max="14855" width="16.6640625" style="18" customWidth="1"/>
    <col min="14856" max="14856" width="16.83203125" style="18" customWidth="1"/>
    <col min="14857" max="14858" width="12.83203125" style="18" customWidth="1"/>
    <col min="14859" max="14859" width="13.83203125" style="18" customWidth="1"/>
    <col min="14860" max="15106" width="9.33203125" style="18"/>
    <col min="15107" max="15107" width="60.6640625" style="18" customWidth="1"/>
    <col min="15108" max="15108" width="15.6640625" style="18" customWidth="1"/>
    <col min="15109" max="15109" width="16.33203125" style="18" customWidth="1"/>
    <col min="15110" max="15110" width="15.83203125" style="18" customWidth="1"/>
    <col min="15111" max="15111" width="16.6640625" style="18" customWidth="1"/>
    <col min="15112" max="15112" width="16.83203125" style="18" customWidth="1"/>
    <col min="15113" max="15114" width="12.83203125" style="18" customWidth="1"/>
    <col min="15115" max="15115" width="13.83203125" style="18" customWidth="1"/>
    <col min="15116" max="15362" width="9.33203125" style="18"/>
    <col min="15363" max="15363" width="60.6640625" style="18" customWidth="1"/>
    <col min="15364" max="15364" width="15.6640625" style="18" customWidth="1"/>
    <col min="15365" max="15365" width="16.33203125" style="18" customWidth="1"/>
    <col min="15366" max="15366" width="15.83203125" style="18" customWidth="1"/>
    <col min="15367" max="15367" width="16.6640625" style="18" customWidth="1"/>
    <col min="15368" max="15368" width="16.83203125" style="18" customWidth="1"/>
    <col min="15369" max="15370" width="12.83203125" style="18" customWidth="1"/>
    <col min="15371" max="15371" width="13.83203125" style="18" customWidth="1"/>
    <col min="15372" max="15618" width="9.33203125" style="18"/>
    <col min="15619" max="15619" width="60.6640625" style="18" customWidth="1"/>
    <col min="15620" max="15620" width="15.6640625" style="18" customWidth="1"/>
    <col min="15621" max="15621" width="16.33203125" style="18" customWidth="1"/>
    <col min="15622" max="15622" width="15.83203125" style="18" customWidth="1"/>
    <col min="15623" max="15623" width="16.6640625" style="18" customWidth="1"/>
    <col min="15624" max="15624" width="16.83203125" style="18" customWidth="1"/>
    <col min="15625" max="15626" width="12.83203125" style="18" customWidth="1"/>
    <col min="15627" max="15627" width="13.83203125" style="18" customWidth="1"/>
    <col min="15628" max="15874" width="9.33203125" style="18"/>
    <col min="15875" max="15875" width="60.6640625" style="18" customWidth="1"/>
    <col min="15876" max="15876" width="15.6640625" style="18" customWidth="1"/>
    <col min="15877" max="15877" width="16.33203125" style="18" customWidth="1"/>
    <col min="15878" max="15878" width="15.83203125" style="18" customWidth="1"/>
    <col min="15879" max="15879" width="16.6640625" style="18" customWidth="1"/>
    <col min="15880" max="15880" width="16.83203125" style="18" customWidth="1"/>
    <col min="15881" max="15882" width="12.83203125" style="18" customWidth="1"/>
    <col min="15883" max="15883" width="13.83203125" style="18" customWidth="1"/>
    <col min="15884" max="16130" width="9.33203125" style="18"/>
    <col min="16131" max="16131" width="60.6640625" style="18" customWidth="1"/>
    <col min="16132" max="16132" width="15.6640625" style="18" customWidth="1"/>
    <col min="16133" max="16133" width="16.33203125" style="18" customWidth="1"/>
    <col min="16134" max="16134" width="15.83203125" style="18" customWidth="1"/>
    <col min="16135" max="16135" width="16.6640625" style="18" customWidth="1"/>
    <col min="16136" max="16136" width="16.83203125" style="18" customWidth="1"/>
    <col min="16137" max="16138" width="12.83203125" style="18" customWidth="1"/>
    <col min="16139" max="16139" width="13.83203125" style="18" customWidth="1"/>
    <col min="16140" max="16384" width="9.33203125" style="18"/>
  </cols>
  <sheetData>
    <row r="1" spans="1:16" s="1267" customFormat="1" x14ac:dyDescent="0.2">
      <c r="A1" s="1718" t="s">
        <v>836</v>
      </c>
      <c r="B1" s="1718"/>
      <c r="C1" s="1718"/>
      <c r="D1" s="1718"/>
      <c r="E1" s="1718"/>
      <c r="F1" s="1718"/>
      <c r="G1" s="1718"/>
      <c r="H1" s="1718"/>
      <c r="I1" s="1718"/>
      <c r="J1" s="1718"/>
    </row>
    <row r="2" spans="1:16" s="1267" customFormat="1" ht="14.25" customHeight="1" x14ac:dyDescent="0.2">
      <c r="A2" s="1718" t="s">
        <v>752</v>
      </c>
      <c r="B2" s="1718"/>
      <c r="C2" s="1718"/>
      <c r="D2" s="1718"/>
      <c r="E2" s="1718"/>
      <c r="F2" s="1718"/>
      <c r="G2" s="1718"/>
      <c r="H2" s="1718"/>
      <c r="I2" s="1718"/>
      <c r="J2" s="1718"/>
      <c r="K2" s="1268"/>
      <c r="L2" s="1268"/>
      <c r="M2" s="1268"/>
      <c r="N2" s="1268"/>
      <c r="O2" s="1268"/>
      <c r="P2" s="1268"/>
    </row>
    <row r="3" spans="1:16" ht="18.75" customHeight="1" x14ac:dyDescent="0.2">
      <c r="J3" s="448"/>
    </row>
    <row r="4" spans="1:16" ht="25.5" customHeight="1" x14ac:dyDescent="0.2">
      <c r="A4" s="1717" t="s">
        <v>416</v>
      </c>
      <c r="B4" s="1717"/>
      <c r="C4" s="1717"/>
      <c r="D4" s="1717"/>
      <c r="E4" s="1717"/>
      <c r="F4" s="1717"/>
      <c r="G4" s="1717"/>
      <c r="H4" s="1717"/>
      <c r="I4" s="1717"/>
      <c r="J4" s="1717"/>
    </row>
    <row r="5" spans="1:16" ht="17.45" customHeight="1" thickBot="1" x14ac:dyDescent="0.25">
      <c r="J5" s="449" t="s">
        <v>362</v>
      </c>
    </row>
    <row r="6" spans="1:16" s="22" customFormat="1" ht="64.5" thickBot="1" x14ac:dyDescent="0.25">
      <c r="A6" s="382" t="s">
        <v>417</v>
      </c>
      <c r="B6" s="383" t="s">
        <v>407</v>
      </c>
      <c r="C6" s="1489" t="s">
        <v>408</v>
      </c>
      <c r="D6" s="383" t="s">
        <v>679</v>
      </c>
      <c r="E6" s="383" t="str">
        <f>'16.beruh.'!E6</f>
        <v>2023. évi eredeti előirányzat
2/2023. (II.14.)</v>
      </c>
      <c r="F6" s="383" t="str">
        <f>'16.beruh.'!F6</f>
        <v>Módosított előirányzat a 14/2023.  (VI.29.)  rendelet szerint</v>
      </c>
      <c r="G6" s="383" t="str">
        <f>'16.beruh.'!G6</f>
        <v>Módosított előirányzat a 18/2023. (IX.26.)  rendelet szerint</v>
      </c>
      <c r="H6" s="383" t="str">
        <f>'16.beruh.'!H6</f>
        <v>Módosított előirányzat a 23/2023. (XII.14.)  rendelet szerint</v>
      </c>
      <c r="I6" s="1605" t="str">
        <f>'16.beruh.'!I6</f>
        <v>Módosított előirányzat a …../2024. (II…..)  rendelet szerint</v>
      </c>
      <c r="J6" s="384" t="s">
        <v>680</v>
      </c>
    </row>
    <row r="7" spans="1:16" s="389" customFormat="1" ht="15" customHeight="1" x14ac:dyDescent="0.2">
      <c r="A7" s="1479" t="s">
        <v>297</v>
      </c>
      <c r="B7" s="1480" t="s">
        <v>298</v>
      </c>
      <c r="C7" s="1490" t="s">
        <v>299</v>
      </c>
      <c r="D7" s="1480" t="s">
        <v>300</v>
      </c>
      <c r="E7" s="1480" t="s">
        <v>301</v>
      </c>
      <c r="F7" s="1480" t="s">
        <v>388</v>
      </c>
      <c r="G7" s="1480" t="s">
        <v>388</v>
      </c>
      <c r="H7" s="1566" t="s">
        <v>388</v>
      </c>
      <c r="I7" s="1566" t="s">
        <v>424</v>
      </c>
      <c r="J7" s="506" t="s">
        <v>738</v>
      </c>
    </row>
    <row r="8" spans="1:16" s="389" customFormat="1" ht="30.2" customHeight="1" x14ac:dyDescent="0.2">
      <c r="A8" s="1560" t="s">
        <v>418</v>
      </c>
      <c r="B8" s="390"/>
      <c r="C8" s="1492"/>
      <c r="D8" s="390"/>
      <c r="E8" s="390"/>
      <c r="F8" s="390"/>
      <c r="G8" s="390"/>
      <c r="H8" s="1568"/>
      <c r="I8" s="1568"/>
      <c r="J8" s="393">
        <f>B8-D8-G8</f>
        <v>0</v>
      </c>
    </row>
    <row r="9" spans="1:16" s="389" customFormat="1" ht="27" customHeight="1" x14ac:dyDescent="0.2">
      <c r="A9" s="450" t="str">
        <f>'15.felh.felúj.'!B27</f>
        <v>Műszaki tervezés (felújítás)</v>
      </c>
      <c r="B9" s="390">
        <f>D9+H9+J9</f>
        <v>17021600</v>
      </c>
      <c r="C9" s="1492" t="s">
        <v>716</v>
      </c>
      <c r="D9" s="390">
        <v>7721600</v>
      </c>
      <c r="E9" s="390">
        <f>'15.felh.felúj.'!C27</f>
        <v>9300000</v>
      </c>
      <c r="F9" s="390">
        <f>'15.felh.felúj.'!D27</f>
        <v>9300000</v>
      </c>
      <c r="G9" s="390">
        <f>'15.felh.felúj.'!E27</f>
        <v>9300000</v>
      </c>
      <c r="H9" s="390">
        <f>'15.felh.felúj.'!F27</f>
        <v>9300000</v>
      </c>
      <c r="I9" s="1568">
        <f>'15.felh.felúj.'!G27</f>
        <v>9300000</v>
      </c>
      <c r="J9" s="393"/>
    </row>
    <row r="10" spans="1:16" s="389" customFormat="1" ht="27" customHeight="1" x14ac:dyDescent="0.2">
      <c r="A10" s="450" t="str">
        <f>'15.felh.felúj.'!B28</f>
        <v>Városközponti tó rézsűvédelme</v>
      </c>
      <c r="B10" s="390">
        <f t="shared" ref="B10:B32" si="0">D10+H10+J10</f>
        <v>11557000</v>
      </c>
      <c r="C10" s="1492" t="s">
        <v>716</v>
      </c>
      <c r="D10" s="390">
        <v>6096000</v>
      </c>
      <c r="E10" s="390">
        <f>'15.felh.felúj.'!C28</f>
        <v>5461000</v>
      </c>
      <c r="F10" s="390">
        <f>'15.felh.felúj.'!D28</f>
        <v>5461000</v>
      </c>
      <c r="G10" s="390">
        <f>'15.felh.felúj.'!E28</f>
        <v>5461000</v>
      </c>
      <c r="H10" s="390">
        <f>'15.felh.felúj.'!F28</f>
        <v>5461000</v>
      </c>
      <c r="I10" s="1568">
        <f>'15.felh.felúj.'!G28</f>
        <v>5461000</v>
      </c>
      <c r="J10" s="393"/>
    </row>
    <row r="11" spans="1:16" s="389" customFormat="1" ht="27" customHeight="1" x14ac:dyDescent="0.2">
      <c r="A11" s="450" t="str">
        <f>'15.felh.felúj.'!B29</f>
        <v>Ivóvíz közmű felújítások</v>
      </c>
      <c r="B11" s="390">
        <f t="shared" si="0"/>
        <v>144790690</v>
      </c>
      <c r="C11" s="1492" t="s">
        <v>713</v>
      </c>
      <c r="D11" s="390"/>
      <c r="E11" s="390">
        <f>'15.felh.felúj.'!C29</f>
        <v>144790690</v>
      </c>
      <c r="F11" s="390">
        <f>'15.felh.felúj.'!D29</f>
        <v>144790690</v>
      </c>
      <c r="G11" s="390">
        <f>'15.felh.felúj.'!E29</f>
        <v>144790690</v>
      </c>
      <c r="H11" s="390">
        <f>'15.felh.felúj.'!F29</f>
        <v>144790690</v>
      </c>
      <c r="I11" s="1568">
        <f>'15.felh.felúj.'!G29</f>
        <v>144790690</v>
      </c>
      <c r="J11" s="393"/>
    </row>
    <row r="12" spans="1:16" s="389" customFormat="1" ht="27" customHeight="1" x14ac:dyDescent="0.2">
      <c r="A12" s="450" t="str">
        <f>'15.felh.felúj.'!B30</f>
        <v>Szennyvíz közmű felújítások</v>
      </c>
      <c r="B12" s="390">
        <f t="shared" si="0"/>
        <v>236729953</v>
      </c>
      <c r="C12" s="1492" t="s">
        <v>713</v>
      </c>
      <c r="D12" s="390"/>
      <c r="E12" s="390">
        <f>'15.felh.felúj.'!C30</f>
        <v>236729953</v>
      </c>
      <c r="F12" s="390">
        <f>'15.felh.felúj.'!D30</f>
        <v>236729953</v>
      </c>
      <c r="G12" s="390">
        <f>'15.felh.felúj.'!E30</f>
        <v>236729953</v>
      </c>
      <c r="H12" s="390">
        <f>'15.felh.felúj.'!F30</f>
        <v>236729953</v>
      </c>
      <c r="I12" s="1568">
        <f>'15.felh.felúj.'!G30</f>
        <v>236729953</v>
      </c>
      <c r="J12" s="393"/>
    </row>
    <row r="13" spans="1:16" s="389" customFormat="1" ht="27" customHeight="1" x14ac:dyDescent="0.2">
      <c r="A13" s="450" t="str">
        <f>'15.felh.felúj.'!B31</f>
        <v>Tanuszoda alagsori helyiségeinek felújítása</v>
      </c>
      <c r="B13" s="390">
        <f t="shared" si="0"/>
        <v>9960622</v>
      </c>
      <c r="C13" s="1492" t="s">
        <v>713</v>
      </c>
      <c r="D13" s="390"/>
      <c r="E13" s="390">
        <f>'15.felh.felúj.'!C31</f>
        <v>10000000</v>
      </c>
      <c r="F13" s="390">
        <f>'15.felh.felúj.'!D31</f>
        <v>9960622</v>
      </c>
      <c r="G13" s="390">
        <f>'15.felh.felúj.'!E31</f>
        <v>9960622</v>
      </c>
      <c r="H13" s="390">
        <f>'15.felh.felúj.'!F31</f>
        <v>9960622</v>
      </c>
      <c r="I13" s="1568">
        <f>'15.felh.felúj.'!G31</f>
        <v>9960622</v>
      </c>
      <c r="J13" s="393"/>
    </row>
    <row r="14" spans="1:16" s="389" customFormat="1" ht="27" customHeight="1" x14ac:dyDescent="0.2">
      <c r="A14" s="450" t="str">
        <f>'15.felh.felúj.'!B32</f>
        <v>Zúzalékos földút felújítása Szemere és Kőszegi Gy. úton</v>
      </c>
      <c r="B14" s="390">
        <f t="shared" si="0"/>
        <v>5257419</v>
      </c>
      <c r="C14" s="1492" t="s">
        <v>705</v>
      </c>
      <c r="D14" s="390"/>
      <c r="E14" s="390">
        <f>'15.felh.felúj.'!C32</f>
        <v>6000000</v>
      </c>
      <c r="F14" s="390">
        <f>'15.felh.felúj.'!D32</f>
        <v>6000000</v>
      </c>
      <c r="G14" s="390">
        <f>'15.felh.felúj.'!E32</f>
        <v>5257419</v>
      </c>
      <c r="H14" s="390">
        <f>'15.felh.felúj.'!F32</f>
        <v>5257419</v>
      </c>
      <c r="I14" s="1568">
        <f>'15.felh.felúj.'!G32</f>
        <v>5257419</v>
      </c>
      <c r="J14" s="393"/>
    </row>
    <row r="15" spans="1:16" s="389" customFormat="1" ht="27" customHeight="1" x14ac:dyDescent="0.2">
      <c r="A15" s="450" t="str">
        <f>'15.felh.felúj.'!B33</f>
        <v>Technikai távfelügyelet reknstrukciója</v>
      </c>
      <c r="B15" s="390">
        <f t="shared" si="0"/>
        <v>3038948</v>
      </c>
      <c r="C15" s="1492" t="s">
        <v>713</v>
      </c>
      <c r="D15" s="390"/>
      <c r="E15" s="390">
        <f>'15.felh.felúj.'!C33</f>
        <v>3038948</v>
      </c>
      <c r="F15" s="390">
        <f>'15.felh.felúj.'!D33</f>
        <v>3038948</v>
      </c>
      <c r="G15" s="390">
        <f>'15.felh.felúj.'!E33</f>
        <v>3038948</v>
      </c>
      <c r="H15" s="390">
        <f>'15.felh.felúj.'!F33</f>
        <v>3038948</v>
      </c>
      <c r="I15" s="1568">
        <f>'15.felh.felúj.'!G33</f>
        <v>3038948</v>
      </c>
      <c r="J15" s="393"/>
    </row>
    <row r="16" spans="1:16" s="389" customFormat="1" ht="27" customHeight="1" x14ac:dyDescent="0.2">
      <c r="A16" s="450" t="str">
        <f>'15.felh.felúj.'!B34</f>
        <v>Betonfedlapos csapadékvízelvezetők átalakítása</v>
      </c>
      <c r="B16" s="390">
        <f t="shared" si="0"/>
        <v>26072685</v>
      </c>
      <c r="C16" s="1492" t="s">
        <v>705</v>
      </c>
      <c r="D16" s="390"/>
      <c r="E16" s="390">
        <f>'15.felh.felúj.'!C34</f>
        <v>4700000</v>
      </c>
      <c r="F16" s="390">
        <f>'15.felh.felúj.'!D34</f>
        <v>26072685</v>
      </c>
      <c r="G16" s="390">
        <f>'15.felh.felúj.'!E34</f>
        <v>26072685</v>
      </c>
      <c r="H16" s="390">
        <f>'15.felh.felúj.'!F34</f>
        <v>26072685</v>
      </c>
      <c r="I16" s="1568">
        <f>'15.felh.felúj.'!G34</f>
        <v>26072685</v>
      </c>
      <c r="J16" s="393"/>
    </row>
    <row r="17" spans="1:10" s="389" customFormat="1" ht="27" customHeight="1" x14ac:dyDescent="0.2">
      <c r="A17" s="450" t="str">
        <f>'15.felh.felúj.'!B35</f>
        <v xml:space="preserve">Mátyás király út 22-34. sz társasház nyugati oldalán található járda felújítása </v>
      </c>
      <c r="B17" s="390">
        <f t="shared" si="0"/>
        <v>6322647</v>
      </c>
      <c r="C17" s="1492" t="s">
        <v>705</v>
      </c>
      <c r="D17" s="390"/>
      <c r="E17" s="390">
        <f>'15.felh.felúj.'!C35</f>
        <v>8000000</v>
      </c>
      <c r="F17" s="390">
        <f>'15.felh.felúj.'!D35</f>
        <v>8000000</v>
      </c>
      <c r="G17" s="390">
        <f>'15.felh.felúj.'!E35</f>
        <v>6322647</v>
      </c>
      <c r="H17" s="390">
        <f>'15.felh.felúj.'!F35</f>
        <v>6322647</v>
      </c>
      <c r="I17" s="1568">
        <f>'15.felh.felúj.'!G35</f>
        <v>6322647</v>
      </c>
      <c r="J17" s="393"/>
    </row>
    <row r="18" spans="1:10" s="389" customFormat="1" ht="27" customHeight="1" x14ac:dyDescent="0.2">
      <c r="A18" s="450" t="str">
        <f>'15.felh.felúj.'!B36</f>
        <v>Kültéri fitnesz parkok szabványossági átalakítása</v>
      </c>
      <c r="B18" s="390">
        <f t="shared" si="0"/>
        <v>13738826</v>
      </c>
      <c r="C18" s="1492" t="s">
        <v>705</v>
      </c>
      <c r="D18" s="390"/>
      <c r="E18" s="390">
        <f>'15.felh.felúj.'!C36</f>
        <v>0</v>
      </c>
      <c r="F18" s="390">
        <f>'15.felh.felúj.'!D36</f>
        <v>8524948</v>
      </c>
      <c r="G18" s="390">
        <f>'15.felh.felúj.'!E36</f>
        <v>18524948</v>
      </c>
      <c r="H18" s="390">
        <f>'15.felh.felúj.'!F36</f>
        <v>13738826</v>
      </c>
      <c r="I18" s="1568">
        <f>'15.felh.felúj.'!G36</f>
        <v>13738826</v>
      </c>
      <c r="J18" s="393"/>
    </row>
    <row r="19" spans="1:10" s="389" customFormat="1" ht="27" customHeight="1" x14ac:dyDescent="0.2">
      <c r="A19" s="450" t="str">
        <f>'15.felh.felúj.'!B37</f>
        <v>Bartók Béla 2-6. szám alatti lakóépületek északi oldalán található járda felújítása</v>
      </c>
      <c r="B19" s="390">
        <f t="shared" si="0"/>
        <v>14901522</v>
      </c>
      <c r="C19" s="1492" t="s">
        <v>705</v>
      </c>
      <c r="D19" s="390"/>
      <c r="E19" s="390">
        <f>'15.felh.felúj.'!C37</f>
        <v>0</v>
      </c>
      <c r="F19" s="390">
        <f>'15.felh.felúj.'!D37</f>
        <v>12000000</v>
      </c>
      <c r="G19" s="390">
        <f>'15.felh.felúj.'!E37</f>
        <v>14901522</v>
      </c>
      <c r="H19" s="390">
        <f>'15.felh.felúj.'!F37</f>
        <v>14901522</v>
      </c>
      <c r="I19" s="1568">
        <f>'15.felh.felúj.'!G37</f>
        <v>14901522</v>
      </c>
      <c r="J19" s="393"/>
    </row>
    <row r="20" spans="1:10" s="389" customFormat="1" ht="27" customHeight="1" x14ac:dyDescent="0.2">
      <c r="A20" s="450" t="str">
        <f>'15.felh.felúj.'!B38</f>
        <v>Tiszaújvárosi Városháza korszerűsítése</v>
      </c>
      <c r="B20" s="390">
        <f t="shared" si="0"/>
        <v>172803287</v>
      </c>
      <c r="C20" s="1492" t="s">
        <v>811</v>
      </c>
      <c r="D20" s="390"/>
      <c r="E20" s="390">
        <f>'15.felh.felúj.'!C38</f>
        <v>0</v>
      </c>
      <c r="F20" s="390">
        <f>'15.felh.felúj.'!D38</f>
        <v>172803287</v>
      </c>
      <c r="G20" s="390">
        <f>'15.felh.felúj.'!E38</f>
        <v>172803287</v>
      </c>
      <c r="H20" s="390">
        <f>'15.felh.felúj.'!F38</f>
        <v>172803287</v>
      </c>
      <c r="I20" s="1568">
        <f>'15.felh.felúj.'!G38</f>
        <v>172803287</v>
      </c>
      <c r="J20" s="393"/>
    </row>
    <row r="21" spans="1:10" s="389" customFormat="1" ht="16.5" customHeight="1" thickBot="1" x14ac:dyDescent="0.25">
      <c r="A21" s="450"/>
      <c r="B21" s="390">
        <f t="shared" si="0"/>
        <v>0</v>
      </c>
      <c r="C21" s="1492"/>
      <c r="D21" s="390"/>
      <c r="E21" s="390"/>
      <c r="F21" s="390"/>
      <c r="G21" s="390"/>
      <c r="H21" s="390"/>
      <c r="I21" s="1568"/>
      <c r="J21" s="393"/>
    </row>
    <row r="22" spans="1:10" s="389" customFormat="1" ht="24.95" hidden="1" customHeight="1" x14ac:dyDescent="0.2">
      <c r="A22" s="1499" t="s">
        <v>587</v>
      </c>
      <c r="B22" s="390">
        <f t="shared" si="0"/>
        <v>0</v>
      </c>
      <c r="C22" s="1492"/>
      <c r="D22" s="390"/>
      <c r="E22" s="390"/>
      <c r="F22" s="390"/>
      <c r="G22" s="390"/>
      <c r="H22" s="390"/>
      <c r="I22" s="1568"/>
      <c r="J22" s="393"/>
    </row>
    <row r="23" spans="1:10" s="389" customFormat="1" ht="24.95" hidden="1" customHeight="1" x14ac:dyDescent="0.2">
      <c r="A23" s="450"/>
      <c r="B23" s="390">
        <f t="shared" si="0"/>
        <v>0</v>
      </c>
      <c r="C23" s="1492"/>
      <c r="D23" s="390"/>
      <c r="E23" s="390"/>
      <c r="F23" s="390"/>
      <c r="G23" s="390">
        <f>'15.felh.felúj.'!C50</f>
        <v>0</v>
      </c>
      <c r="H23" s="390">
        <f>'15.felh.felúj.'!D50</f>
        <v>0</v>
      </c>
      <c r="I23" s="1568">
        <f>'15.felh.felúj.'!E50</f>
        <v>0</v>
      </c>
      <c r="J23" s="393"/>
    </row>
    <row r="24" spans="1:10" s="389" customFormat="1" ht="21.95" hidden="1" customHeight="1" x14ac:dyDescent="0.2">
      <c r="A24" s="450"/>
      <c r="B24" s="390">
        <f t="shared" si="0"/>
        <v>0</v>
      </c>
      <c r="C24" s="1492"/>
      <c r="D24" s="390"/>
      <c r="E24" s="390"/>
      <c r="F24" s="390"/>
      <c r="G24" s="390"/>
      <c r="H24" s="390"/>
      <c r="I24" s="1568"/>
      <c r="J24" s="393"/>
    </row>
    <row r="25" spans="1:10" s="389" customFormat="1" ht="30.2" hidden="1" customHeight="1" x14ac:dyDescent="0.2">
      <c r="A25" s="1560" t="s">
        <v>419</v>
      </c>
      <c r="B25" s="390">
        <f t="shared" si="0"/>
        <v>0</v>
      </c>
      <c r="C25" s="1492"/>
      <c r="D25" s="390"/>
      <c r="E25" s="390"/>
      <c r="F25" s="390"/>
      <c r="G25" s="390"/>
      <c r="H25" s="390"/>
      <c r="I25" s="1568"/>
      <c r="J25" s="393"/>
    </row>
    <row r="26" spans="1:10" s="389" customFormat="1" ht="30.2" hidden="1" customHeight="1" x14ac:dyDescent="0.2">
      <c r="A26" s="1561"/>
      <c r="B26" s="390">
        <f t="shared" si="0"/>
        <v>0</v>
      </c>
      <c r="C26" s="1492"/>
      <c r="D26" s="385"/>
      <c r="E26" s="385"/>
      <c r="F26" s="385"/>
      <c r="G26" s="385">
        <f>'15.felh.felúj.'!C64</f>
        <v>0</v>
      </c>
      <c r="H26" s="385">
        <f>'15.felh.felúj.'!D64</f>
        <v>0</v>
      </c>
      <c r="I26" s="1607">
        <f>'15.felh.felúj.'!E64</f>
        <v>0</v>
      </c>
      <c r="J26" s="393"/>
    </row>
    <row r="27" spans="1:10" s="389" customFormat="1" ht="30.2" hidden="1" customHeight="1" x14ac:dyDescent="0.2">
      <c r="A27" s="998"/>
      <c r="B27" s="390">
        <f t="shared" si="0"/>
        <v>0</v>
      </c>
      <c r="C27" s="1492"/>
      <c r="D27" s="390"/>
      <c r="E27" s="390"/>
      <c r="F27" s="390"/>
      <c r="G27" s="390">
        <f>'15.felh.felúj.'!C65</f>
        <v>0</v>
      </c>
      <c r="H27" s="390">
        <f>'15.felh.felúj.'!D65</f>
        <v>0</v>
      </c>
      <c r="I27" s="1568">
        <f>'15.felh.felúj.'!E65</f>
        <v>0</v>
      </c>
      <c r="J27" s="393"/>
    </row>
    <row r="28" spans="1:10" s="389" customFormat="1" ht="21.95" hidden="1" customHeight="1" x14ac:dyDescent="0.2">
      <c r="A28" s="1561"/>
      <c r="B28" s="390">
        <f t="shared" si="0"/>
        <v>0</v>
      </c>
      <c r="C28" s="1492"/>
      <c r="D28" s="385"/>
      <c r="E28" s="385"/>
      <c r="F28" s="385"/>
      <c r="G28" s="385">
        <f>'15.felh.felúj.'!C66</f>
        <v>0</v>
      </c>
      <c r="H28" s="385">
        <f>'15.felh.felúj.'!D66</f>
        <v>0</v>
      </c>
      <c r="I28" s="1607">
        <f>'15.felh.felúj.'!E66</f>
        <v>0</v>
      </c>
      <c r="J28" s="393"/>
    </row>
    <row r="29" spans="1:10" s="389" customFormat="1" ht="30.2" hidden="1" customHeight="1" x14ac:dyDescent="0.2">
      <c r="A29" s="1560" t="s">
        <v>420</v>
      </c>
      <c r="B29" s="390">
        <f t="shared" si="0"/>
        <v>0</v>
      </c>
      <c r="C29" s="1492"/>
      <c r="D29" s="385"/>
      <c r="E29" s="397"/>
      <c r="F29" s="397"/>
      <c r="G29" s="397"/>
      <c r="H29" s="397"/>
      <c r="I29" s="1608"/>
      <c r="J29" s="393"/>
    </row>
    <row r="30" spans="1:10" s="389" customFormat="1" ht="24.95" hidden="1" customHeight="1" x14ac:dyDescent="0.2">
      <c r="A30" s="1562">
        <f>'15.felh.felúj.'!B112</f>
        <v>0</v>
      </c>
      <c r="B30" s="390">
        <f t="shared" si="0"/>
        <v>0</v>
      </c>
      <c r="C30" s="1492"/>
      <c r="D30" s="385"/>
      <c r="E30" s="385"/>
      <c r="F30" s="385"/>
      <c r="G30" s="390">
        <f>'15.felh.felúj.'!C112</f>
        <v>0</v>
      </c>
      <c r="H30" s="390">
        <f>'15.felh.felúj.'!D112</f>
        <v>0</v>
      </c>
      <c r="I30" s="1568">
        <f>'15.felh.felúj.'!E112</f>
        <v>0</v>
      </c>
      <c r="J30" s="393"/>
    </row>
    <row r="31" spans="1:10" s="389" customFormat="1" ht="21.95" hidden="1" customHeight="1" thickBot="1" x14ac:dyDescent="0.25">
      <c r="A31" s="1563"/>
      <c r="B31" s="390">
        <f t="shared" si="0"/>
        <v>0</v>
      </c>
      <c r="C31" s="1492"/>
      <c r="D31" s="390"/>
      <c r="E31" s="390"/>
      <c r="F31" s="390"/>
      <c r="G31" s="390"/>
      <c r="H31" s="390"/>
      <c r="I31" s="1568"/>
      <c r="J31" s="393"/>
    </row>
    <row r="32" spans="1:10" s="288" customFormat="1" ht="30" customHeight="1" thickBot="1" x14ac:dyDescent="0.25">
      <c r="A32" s="387" t="s">
        <v>415</v>
      </c>
      <c r="B32" s="388">
        <f t="shared" si="0"/>
        <v>662195199</v>
      </c>
      <c r="C32" s="1495"/>
      <c r="D32" s="388">
        <f>SUM(D8:D31)</f>
        <v>13817600</v>
      </c>
      <c r="E32" s="388">
        <f t="shared" ref="E32:J32" si="1">SUM(E8:E31)</f>
        <v>428020591</v>
      </c>
      <c r="F32" s="388">
        <f t="shared" si="1"/>
        <v>642682133</v>
      </c>
      <c r="G32" s="388">
        <f t="shared" si="1"/>
        <v>653163721</v>
      </c>
      <c r="H32" s="388">
        <f t="shared" ref="H32:I32" si="2">SUM(H8:H31)</f>
        <v>648377599</v>
      </c>
      <c r="I32" s="1606">
        <f t="shared" si="2"/>
        <v>648377599</v>
      </c>
      <c r="J32" s="1559">
        <f t="shared" si="1"/>
        <v>0</v>
      </c>
    </row>
    <row r="33" spans="2:10" x14ac:dyDescent="0.2">
      <c r="J33" s="664" t="s">
        <v>735</v>
      </c>
    </row>
    <row r="35" spans="2:10" x14ac:dyDescent="0.2">
      <c r="B35" s="18">
        <f>+D35+I35</f>
        <v>662195199</v>
      </c>
      <c r="D35" s="18">
        <f>D32</f>
        <v>13817600</v>
      </c>
      <c r="E35" s="18">
        <f>'15.felh.felúj.'!C26</f>
        <v>428020591</v>
      </c>
      <c r="F35" s="18">
        <f>'15.felh.felúj.'!D26</f>
        <v>642682133</v>
      </c>
      <c r="G35" s="18">
        <f>'15.felh.felúj.'!E26</f>
        <v>653163721</v>
      </c>
      <c r="H35" s="18">
        <f>'15.felh.felúj.'!F26</f>
        <v>648377599</v>
      </c>
      <c r="I35" s="18">
        <f>'15.felh.felúj.'!G26</f>
        <v>648377599</v>
      </c>
    </row>
    <row r="37" spans="2:10" x14ac:dyDescent="0.2">
      <c r="B37" s="18" t="b">
        <f>B35=B32</f>
        <v>1</v>
      </c>
      <c r="E37" s="18" t="b">
        <f>E35=E32</f>
        <v>1</v>
      </c>
      <c r="F37" s="18" t="b">
        <f t="shared" ref="F37:G37" si="3">F35=F32</f>
        <v>1</v>
      </c>
      <c r="G37" s="18" t="b">
        <f t="shared" si="3"/>
        <v>1</v>
      </c>
      <c r="H37" s="18" t="b">
        <f t="shared" ref="H37:I37" si="4">H35=H32</f>
        <v>1</v>
      </c>
      <c r="I37" s="18" t="b">
        <f t="shared" si="4"/>
        <v>1</v>
      </c>
      <c r="J37" s="18" t="b">
        <f>J35=J32</f>
        <v>1</v>
      </c>
    </row>
  </sheetData>
  <mergeCells count="3">
    <mergeCell ref="A4:J4"/>
    <mergeCell ref="A2:J2"/>
    <mergeCell ref="A1:J1"/>
  </mergeCells>
  <printOptions horizontalCentered="1"/>
  <pageMargins left="0.70866141732283472" right="0.70866141732283472" top="0.78740157480314965" bottom="0.59055118110236227" header="0.70866141732283472" footer="0.31496062992125984"/>
  <pageSetup paperSize="9" scale="74" orientation="landscape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8"/>
  <sheetViews>
    <sheetView view="pageBreakPreview" zoomScale="96" zoomScaleNormal="100" zoomScaleSheetLayoutView="96" workbookViewId="0">
      <selection activeCell="H22" sqref="H22"/>
    </sheetView>
  </sheetViews>
  <sheetFormatPr defaultRowHeight="15" x14ac:dyDescent="0.25"/>
  <cols>
    <col min="1" max="1" width="9.33203125" style="289"/>
    <col min="2" max="2" width="48" style="289" bestFit="1" customWidth="1"/>
    <col min="3" max="6" width="15.83203125" style="289" customWidth="1"/>
    <col min="7" max="7" width="24.33203125" style="289" customWidth="1"/>
    <col min="8" max="12" width="15.83203125" style="289" customWidth="1"/>
    <col min="13" max="256" width="9.33203125" style="289"/>
    <col min="257" max="257" width="5.6640625" style="289" customWidth="1"/>
    <col min="258" max="258" width="44.6640625" style="289" customWidth="1"/>
    <col min="259" max="262" width="14" style="289" customWidth="1"/>
    <col min="263" max="263" width="15.83203125" style="289" customWidth="1"/>
    <col min="264" max="512" width="9.33203125" style="289"/>
    <col min="513" max="513" width="5.6640625" style="289" customWidth="1"/>
    <col min="514" max="514" width="44.6640625" style="289" customWidth="1"/>
    <col min="515" max="518" width="14" style="289" customWidth="1"/>
    <col min="519" max="519" width="15.83203125" style="289" customWidth="1"/>
    <col min="520" max="768" width="9.33203125" style="289"/>
    <col min="769" max="769" width="5.6640625" style="289" customWidth="1"/>
    <col min="770" max="770" width="44.6640625" style="289" customWidth="1"/>
    <col min="771" max="774" width="14" style="289" customWidth="1"/>
    <col min="775" max="775" width="15.83203125" style="289" customWidth="1"/>
    <col min="776" max="1024" width="9.33203125" style="289"/>
    <col min="1025" max="1025" width="5.6640625" style="289" customWidth="1"/>
    <col min="1026" max="1026" width="44.6640625" style="289" customWidth="1"/>
    <col min="1027" max="1030" width="14" style="289" customWidth="1"/>
    <col min="1031" max="1031" width="15.83203125" style="289" customWidth="1"/>
    <col min="1032" max="1280" width="9.33203125" style="289"/>
    <col min="1281" max="1281" width="5.6640625" style="289" customWidth="1"/>
    <col min="1282" max="1282" width="44.6640625" style="289" customWidth="1"/>
    <col min="1283" max="1286" width="14" style="289" customWidth="1"/>
    <col min="1287" max="1287" width="15.83203125" style="289" customWidth="1"/>
    <col min="1288" max="1536" width="9.33203125" style="289"/>
    <col min="1537" max="1537" width="5.6640625" style="289" customWidth="1"/>
    <col min="1538" max="1538" width="44.6640625" style="289" customWidth="1"/>
    <col min="1539" max="1542" width="14" style="289" customWidth="1"/>
    <col min="1543" max="1543" width="15.83203125" style="289" customWidth="1"/>
    <col min="1544" max="1792" width="9.33203125" style="289"/>
    <col min="1793" max="1793" width="5.6640625" style="289" customWidth="1"/>
    <col min="1794" max="1794" width="44.6640625" style="289" customWidth="1"/>
    <col min="1795" max="1798" width="14" style="289" customWidth="1"/>
    <col min="1799" max="1799" width="15.83203125" style="289" customWidth="1"/>
    <col min="1800" max="2048" width="9.33203125" style="289"/>
    <col min="2049" max="2049" width="5.6640625" style="289" customWidth="1"/>
    <col min="2050" max="2050" width="44.6640625" style="289" customWidth="1"/>
    <col min="2051" max="2054" width="14" style="289" customWidth="1"/>
    <col min="2055" max="2055" width="15.83203125" style="289" customWidth="1"/>
    <col min="2056" max="2304" width="9.33203125" style="289"/>
    <col min="2305" max="2305" width="5.6640625" style="289" customWidth="1"/>
    <col min="2306" max="2306" width="44.6640625" style="289" customWidth="1"/>
    <col min="2307" max="2310" width="14" style="289" customWidth="1"/>
    <col min="2311" max="2311" width="15.83203125" style="289" customWidth="1"/>
    <col min="2312" max="2560" width="9.33203125" style="289"/>
    <col min="2561" max="2561" width="5.6640625" style="289" customWidth="1"/>
    <col min="2562" max="2562" width="44.6640625" style="289" customWidth="1"/>
    <col min="2563" max="2566" width="14" style="289" customWidth="1"/>
    <col min="2567" max="2567" width="15.83203125" style="289" customWidth="1"/>
    <col min="2568" max="2816" width="9.33203125" style="289"/>
    <col min="2817" max="2817" width="5.6640625" style="289" customWidth="1"/>
    <col min="2818" max="2818" width="44.6640625" style="289" customWidth="1"/>
    <col min="2819" max="2822" width="14" style="289" customWidth="1"/>
    <col min="2823" max="2823" width="15.83203125" style="289" customWidth="1"/>
    <col min="2824" max="3072" width="9.33203125" style="289"/>
    <col min="3073" max="3073" width="5.6640625" style="289" customWidth="1"/>
    <col min="3074" max="3074" width="44.6640625" style="289" customWidth="1"/>
    <col min="3075" max="3078" width="14" style="289" customWidth="1"/>
    <col min="3079" max="3079" width="15.83203125" style="289" customWidth="1"/>
    <col min="3080" max="3328" width="9.33203125" style="289"/>
    <col min="3329" max="3329" width="5.6640625" style="289" customWidth="1"/>
    <col min="3330" max="3330" width="44.6640625" style="289" customWidth="1"/>
    <col min="3331" max="3334" width="14" style="289" customWidth="1"/>
    <col min="3335" max="3335" width="15.83203125" style="289" customWidth="1"/>
    <col min="3336" max="3584" width="9.33203125" style="289"/>
    <col min="3585" max="3585" width="5.6640625" style="289" customWidth="1"/>
    <col min="3586" max="3586" width="44.6640625" style="289" customWidth="1"/>
    <col min="3587" max="3590" width="14" style="289" customWidth="1"/>
    <col min="3591" max="3591" width="15.83203125" style="289" customWidth="1"/>
    <col min="3592" max="3840" width="9.33203125" style="289"/>
    <col min="3841" max="3841" width="5.6640625" style="289" customWidth="1"/>
    <col min="3842" max="3842" width="44.6640625" style="289" customWidth="1"/>
    <col min="3843" max="3846" width="14" style="289" customWidth="1"/>
    <col min="3847" max="3847" width="15.83203125" style="289" customWidth="1"/>
    <col min="3848" max="4096" width="9.33203125" style="289"/>
    <col min="4097" max="4097" width="5.6640625" style="289" customWidth="1"/>
    <col min="4098" max="4098" width="44.6640625" style="289" customWidth="1"/>
    <col min="4099" max="4102" width="14" style="289" customWidth="1"/>
    <col min="4103" max="4103" width="15.83203125" style="289" customWidth="1"/>
    <col min="4104" max="4352" width="9.33203125" style="289"/>
    <col min="4353" max="4353" width="5.6640625" style="289" customWidth="1"/>
    <col min="4354" max="4354" width="44.6640625" style="289" customWidth="1"/>
    <col min="4355" max="4358" width="14" style="289" customWidth="1"/>
    <col min="4359" max="4359" width="15.83203125" style="289" customWidth="1"/>
    <col min="4360" max="4608" width="9.33203125" style="289"/>
    <col min="4609" max="4609" width="5.6640625" style="289" customWidth="1"/>
    <col min="4610" max="4610" width="44.6640625" style="289" customWidth="1"/>
    <col min="4611" max="4614" width="14" style="289" customWidth="1"/>
    <col min="4615" max="4615" width="15.83203125" style="289" customWidth="1"/>
    <col min="4616" max="4864" width="9.33203125" style="289"/>
    <col min="4865" max="4865" width="5.6640625" style="289" customWidth="1"/>
    <col min="4866" max="4866" width="44.6640625" style="289" customWidth="1"/>
    <col min="4867" max="4870" width="14" style="289" customWidth="1"/>
    <col min="4871" max="4871" width="15.83203125" style="289" customWidth="1"/>
    <col min="4872" max="5120" width="9.33203125" style="289"/>
    <col min="5121" max="5121" width="5.6640625" style="289" customWidth="1"/>
    <col min="5122" max="5122" width="44.6640625" style="289" customWidth="1"/>
    <col min="5123" max="5126" width="14" style="289" customWidth="1"/>
    <col min="5127" max="5127" width="15.83203125" style="289" customWidth="1"/>
    <col min="5128" max="5376" width="9.33203125" style="289"/>
    <col min="5377" max="5377" width="5.6640625" style="289" customWidth="1"/>
    <col min="5378" max="5378" width="44.6640625" style="289" customWidth="1"/>
    <col min="5379" max="5382" width="14" style="289" customWidth="1"/>
    <col min="5383" max="5383" width="15.83203125" style="289" customWidth="1"/>
    <col min="5384" max="5632" width="9.33203125" style="289"/>
    <col min="5633" max="5633" width="5.6640625" style="289" customWidth="1"/>
    <col min="5634" max="5634" width="44.6640625" style="289" customWidth="1"/>
    <col min="5635" max="5638" width="14" style="289" customWidth="1"/>
    <col min="5639" max="5639" width="15.83203125" style="289" customWidth="1"/>
    <col min="5640" max="5888" width="9.33203125" style="289"/>
    <col min="5889" max="5889" width="5.6640625" style="289" customWidth="1"/>
    <col min="5890" max="5890" width="44.6640625" style="289" customWidth="1"/>
    <col min="5891" max="5894" width="14" style="289" customWidth="1"/>
    <col min="5895" max="5895" width="15.83203125" style="289" customWidth="1"/>
    <col min="5896" max="6144" width="9.33203125" style="289"/>
    <col min="6145" max="6145" width="5.6640625" style="289" customWidth="1"/>
    <col min="6146" max="6146" width="44.6640625" style="289" customWidth="1"/>
    <col min="6147" max="6150" width="14" style="289" customWidth="1"/>
    <col min="6151" max="6151" width="15.83203125" style="289" customWidth="1"/>
    <col min="6152" max="6400" width="9.33203125" style="289"/>
    <col min="6401" max="6401" width="5.6640625" style="289" customWidth="1"/>
    <col min="6402" max="6402" width="44.6640625" style="289" customWidth="1"/>
    <col min="6403" max="6406" width="14" style="289" customWidth="1"/>
    <col min="6407" max="6407" width="15.83203125" style="289" customWidth="1"/>
    <col min="6408" max="6656" width="9.33203125" style="289"/>
    <col min="6657" max="6657" width="5.6640625" style="289" customWidth="1"/>
    <col min="6658" max="6658" width="44.6640625" style="289" customWidth="1"/>
    <col min="6659" max="6662" width="14" style="289" customWidth="1"/>
    <col min="6663" max="6663" width="15.83203125" style="289" customWidth="1"/>
    <col min="6664" max="6912" width="9.33203125" style="289"/>
    <col min="6913" max="6913" width="5.6640625" style="289" customWidth="1"/>
    <col min="6914" max="6914" width="44.6640625" style="289" customWidth="1"/>
    <col min="6915" max="6918" width="14" style="289" customWidth="1"/>
    <col min="6919" max="6919" width="15.83203125" style="289" customWidth="1"/>
    <col min="6920" max="7168" width="9.33203125" style="289"/>
    <col min="7169" max="7169" width="5.6640625" style="289" customWidth="1"/>
    <col min="7170" max="7170" width="44.6640625" style="289" customWidth="1"/>
    <col min="7171" max="7174" width="14" style="289" customWidth="1"/>
    <col min="7175" max="7175" width="15.83203125" style="289" customWidth="1"/>
    <col min="7176" max="7424" width="9.33203125" style="289"/>
    <col min="7425" max="7425" width="5.6640625" style="289" customWidth="1"/>
    <col min="7426" max="7426" width="44.6640625" style="289" customWidth="1"/>
    <col min="7427" max="7430" width="14" style="289" customWidth="1"/>
    <col min="7431" max="7431" width="15.83203125" style="289" customWidth="1"/>
    <col min="7432" max="7680" width="9.33203125" style="289"/>
    <col min="7681" max="7681" width="5.6640625" style="289" customWidth="1"/>
    <col min="7682" max="7682" width="44.6640625" style="289" customWidth="1"/>
    <col min="7683" max="7686" width="14" style="289" customWidth="1"/>
    <col min="7687" max="7687" width="15.83203125" style="289" customWidth="1"/>
    <col min="7688" max="7936" width="9.33203125" style="289"/>
    <col min="7937" max="7937" width="5.6640625" style="289" customWidth="1"/>
    <col min="7938" max="7938" width="44.6640625" style="289" customWidth="1"/>
    <col min="7939" max="7942" width="14" style="289" customWidth="1"/>
    <col min="7943" max="7943" width="15.83203125" style="289" customWidth="1"/>
    <col min="7944" max="8192" width="9.33203125" style="289"/>
    <col min="8193" max="8193" width="5.6640625" style="289" customWidth="1"/>
    <col min="8194" max="8194" width="44.6640625" style="289" customWidth="1"/>
    <col min="8195" max="8198" width="14" style="289" customWidth="1"/>
    <col min="8199" max="8199" width="15.83203125" style="289" customWidth="1"/>
    <col min="8200" max="8448" width="9.33203125" style="289"/>
    <col min="8449" max="8449" width="5.6640625" style="289" customWidth="1"/>
    <col min="8450" max="8450" width="44.6640625" style="289" customWidth="1"/>
    <col min="8451" max="8454" width="14" style="289" customWidth="1"/>
    <col min="8455" max="8455" width="15.83203125" style="289" customWidth="1"/>
    <col min="8456" max="8704" width="9.33203125" style="289"/>
    <col min="8705" max="8705" width="5.6640625" style="289" customWidth="1"/>
    <col min="8706" max="8706" width="44.6640625" style="289" customWidth="1"/>
    <col min="8707" max="8710" width="14" style="289" customWidth="1"/>
    <col min="8711" max="8711" width="15.83203125" style="289" customWidth="1"/>
    <col min="8712" max="8960" width="9.33203125" style="289"/>
    <col min="8961" max="8961" width="5.6640625" style="289" customWidth="1"/>
    <col min="8962" max="8962" width="44.6640625" style="289" customWidth="1"/>
    <col min="8963" max="8966" width="14" style="289" customWidth="1"/>
    <col min="8967" max="8967" width="15.83203125" style="289" customWidth="1"/>
    <col min="8968" max="9216" width="9.33203125" style="289"/>
    <col min="9217" max="9217" width="5.6640625" style="289" customWidth="1"/>
    <col min="9218" max="9218" width="44.6640625" style="289" customWidth="1"/>
    <col min="9219" max="9222" width="14" style="289" customWidth="1"/>
    <col min="9223" max="9223" width="15.83203125" style="289" customWidth="1"/>
    <col min="9224" max="9472" width="9.33203125" style="289"/>
    <col min="9473" max="9473" width="5.6640625" style="289" customWidth="1"/>
    <col min="9474" max="9474" width="44.6640625" style="289" customWidth="1"/>
    <col min="9475" max="9478" width="14" style="289" customWidth="1"/>
    <col min="9479" max="9479" width="15.83203125" style="289" customWidth="1"/>
    <col min="9480" max="9728" width="9.33203125" style="289"/>
    <col min="9729" max="9729" width="5.6640625" style="289" customWidth="1"/>
    <col min="9730" max="9730" width="44.6640625" style="289" customWidth="1"/>
    <col min="9731" max="9734" width="14" style="289" customWidth="1"/>
    <col min="9735" max="9735" width="15.83203125" style="289" customWidth="1"/>
    <col min="9736" max="9984" width="9.33203125" style="289"/>
    <col min="9985" max="9985" width="5.6640625" style="289" customWidth="1"/>
    <col min="9986" max="9986" width="44.6640625" style="289" customWidth="1"/>
    <col min="9987" max="9990" width="14" style="289" customWidth="1"/>
    <col min="9991" max="9991" width="15.83203125" style="289" customWidth="1"/>
    <col min="9992" max="10240" width="9.33203125" style="289"/>
    <col min="10241" max="10241" width="5.6640625" style="289" customWidth="1"/>
    <col min="10242" max="10242" width="44.6640625" style="289" customWidth="1"/>
    <col min="10243" max="10246" width="14" style="289" customWidth="1"/>
    <col min="10247" max="10247" width="15.83203125" style="289" customWidth="1"/>
    <col min="10248" max="10496" width="9.33203125" style="289"/>
    <col min="10497" max="10497" width="5.6640625" style="289" customWidth="1"/>
    <col min="10498" max="10498" width="44.6640625" style="289" customWidth="1"/>
    <col min="10499" max="10502" width="14" style="289" customWidth="1"/>
    <col min="10503" max="10503" width="15.83203125" style="289" customWidth="1"/>
    <col min="10504" max="10752" width="9.33203125" style="289"/>
    <col min="10753" max="10753" width="5.6640625" style="289" customWidth="1"/>
    <col min="10754" max="10754" width="44.6640625" style="289" customWidth="1"/>
    <col min="10755" max="10758" width="14" style="289" customWidth="1"/>
    <col min="10759" max="10759" width="15.83203125" style="289" customWidth="1"/>
    <col min="10760" max="11008" width="9.33203125" style="289"/>
    <col min="11009" max="11009" width="5.6640625" style="289" customWidth="1"/>
    <col min="11010" max="11010" width="44.6640625" style="289" customWidth="1"/>
    <col min="11011" max="11014" width="14" style="289" customWidth="1"/>
    <col min="11015" max="11015" width="15.83203125" style="289" customWidth="1"/>
    <col min="11016" max="11264" width="9.33203125" style="289"/>
    <col min="11265" max="11265" width="5.6640625" style="289" customWidth="1"/>
    <col min="11266" max="11266" width="44.6640625" style="289" customWidth="1"/>
    <col min="11267" max="11270" width="14" style="289" customWidth="1"/>
    <col min="11271" max="11271" width="15.83203125" style="289" customWidth="1"/>
    <col min="11272" max="11520" width="9.33203125" style="289"/>
    <col min="11521" max="11521" width="5.6640625" style="289" customWidth="1"/>
    <col min="11522" max="11522" width="44.6640625" style="289" customWidth="1"/>
    <col min="11523" max="11526" width="14" style="289" customWidth="1"/>
    <col min="11527" max="11527" width="15.83203125" style="289" customWidth="1"/>
    <col min="11528" max="11776" width="9.33203125" style="289"/>
    <col min="11777" max="11777" width="5.6640625" style="289" customWidth="1"/>
    <col min="11778" max="11778" width="44.6640625" style="289" customWidth="1"/>
    <col min="11779" max="11782" width="14" style="289" customWidth="1"/>
    <col min="11783" max="11783" width="15.83203125" style="289" customWidth="1"/>
    <col min="11784" max="12032" width="9.33203125" style="289"/>
    <col min="12033" max="12033" width="5.6640625" style="289" customWidth="1"/>
    <col min="12034" max="12034" width="44.6640625" style="289" customWidth="1"/>
    <col min="12035" max="12038" width="14" style="289" customWidth="1"/>
    <col min="12039" max="12039" width="15.83203125" style="289" customWidth="1"/>
    <col min="12040" max="12288" width="9.33203125" style="289"/>
    <col min="12289" max="12289" width="5.6640625" style="289" customWidth="1"/>
    <col min="12290" max="12290" width="44.6640625" style="289" customWidth="1"/>
    <col min="12291" max="12294" width="14" style="289" customWidth="1"/>
    <col min="12295" max="12295" width="15.83203125" style="289" customWidth="1"/>
    <col min="12296" max="12544" width="9.33203125" style="289"/>
    <col min="12545" max="12545" width="5.6640625" style="289" customWidth="1"/>
    <col min="12546" max="12546" width="44.6640625" style="289" customWidth="1"/>
    <col min="12547" max="12550" width="14" style="289" customWidth="1"/>
    <col min="12551" max="12551" width="15.83203125" style="289" customWidth="1"/>
    <col min="12552" max="12800" width="9.33203125" style="289"/>
    <col min="12801" max="12801" width="5.6640625" style="289" customWidth="1"/>
    <col min="12802" max="12802" width="44.6640625" style="289" customWidth="1"/>
    <col min="12803" max="12806" width="14" style="289" customWidth="1"/>
    <col min="12807" max="12807" width="15.83203125" style="289" customWidth="1"/>
    <col min="12808" max="13056" width="9.33203125" style="289"/>
    <col min="13057" max="13057" width="5.6640625" style="289" customWidth="1"/>
    <col min="13058" max="13058" width="44.6640625" style="289" customWidth="1"/>
    <col min="13059" max="13062" width="14" style="289" customWidth="1"/>
    <col min="13063" max="13063" width="15.83203125" style="289" customWidth="1"/>
    <col min="13064" max="13312" width="9.33203125" style="289"/>
    <col min="13313" max="13313" width="5.6640625" style="289" customWidth="1"/>
    <col min="13314" max="13314" width="44.6640625" style="289" customWidth="1"/>
    <col min="13315" max="13318" width="14" style="289" customWidth="1"/>
    <col min="13319" max="13319" width="15.83203125" style="289" customWidth="1"/>
    <col min="13320" max="13568" width="9.33203125" style="289"/>
    <col min="13569" max="13569" width="5.6640625" style="289" customWidth="1"/>
    <col min="13570" max="13570" width="44.6640625" style="289" customWidth="1"/>
    <col min="13571" max="13574" width="14" style="289" customWidth="1"/>
    <col min="13575" max="13575" width="15.83203125" style="289" customWidth="1"/>
    <col min="13576" max="13824" width="9.33203125" style="289"/>
    <col min="13825" max="13825" width="5.6640625" style="289" customWidth="1"/>
    <col min="13826" max="13826" width="44.6640625" style="289" customWidth="1"/>
    <col min="13827" max="13830" width="14" style="289" customWidth="1"/>
    <col min="13831" max="13831" width="15.83203125" style="289" customWidth="1"/>
    <col min="13832" max="14080" width="9.33203125" style="289"/>
    <col min="14081" max="14081" width="5.6640625" style="289" customWidth="1"/>
    <col min="14082" max="14082" width="44.6640625" style="289" customWidth="1"/>
    <col min="14083" max="14086" width="14" style="289" customWidth="1"/>
    <col min="14087" max="14087" width="15.83203125" style="289" customWidth="1"/>
    <col min="14088" max="14336" width="9.33203125" style="289"/>
    <col min="14337" max="14337" width="5.6640625" style="289" customWidth="1"/>
    <col min="14338" max="14338" width="44.6640625" style="289" customWidth="1"/>
    <col min="14339" max="14342" width="14" style="289" customWidth="1"/>
    <col min="14343" max="14343" width="15.83203125" style="289" customWidth="1"/>
    <col min="14344" max="14592" width="9.33203125" style="289"/>
    <col min="14593" max="14593" width="5.6640625" style="289" customWidth="1"/>
    <col min="14594" max="14594" width="44.6640625" style="289" customWidth="1"/>
    <col min="14595" max="14598" width="14" style="289" customWidth="1"/>
    <col min="14599" max="14599" width="15.83203125" style="289" customWidth="1"/>
    <col min="14600" max="14848" width="9.33203125" style="289"/>
    <col min="14849" max="14849" width="5.6640625" style="289" customWidth="1"/>
    <col min="14850" max="14850" width="44.6640625" style="289" customWidth="1"/>
    <col min="14851" max="14854" width="14" style="289" customWidth="1"/>
    <col min="14855" max="14855" width="15.83203125" style="289" customWidth="1"/>
    <col min="14856" max="15104" width="9.33203125" style="289"/>
    <col min="15105" max="15105" width="5.6640625" style="289" customWidth="1"/>
    <col min="15106" max="15106" width="44.6640625" style="289" customWidth="1"/>
    <col min="15107" max="15110" width="14" style="289" customWidth="1"/>
    <col min="15111" max="15111" width="15.83203125" style="289" customWidth="1"/>
    <col min="15112" max="15360" width="9.33203125" style="289"/>
    <col min="15361" max="15361" width="5.6640625" style="289" customWidth="1"/>
    <col min="15362" max="15362" width="44.6640625" style="289" customWidth="1"/>
    <col min="15363" max="15366" width="14" style="289" customWidth="1"/>
    <col min="15367" max="15367" width="15.83203125" style="289" customWidth="1"/>
    <col min="15368" max="15616" width="9.33203125" style="289"/>
    <col min="15617" max="15617" width="5.6640625" style="289" customWidth="1"/>
    <col min="15618" max="15618" width="44.6640625" style="289" customWidth="1"/>
    <col min="15619" max="15622" width="14" style="289" customWidth="1"/>
    <col min="15623" max="15623" width="15.83203125" style="289" customWidth="1"/>
    <col min="15624" max="15872" width="9.33203125" style="289"/>
    <col min="15873" max="15873" width="5.6640625" style="289" customWidth="1"/>
    <col min="15874" max="15874" width="44.6640625" style="289" customWidth="1"/>
    <col min="15875" max="15878" width="14" style="289" customWidth="1"/>
    <col min="15879" max="15879" width="15.83203125" style="289" customWidth="1"/>
    <col min="15880" max="16128" width="9.33203125" style="289"/>
    <col min="16129" max="16129" width="5.6640625" style="289" customWidth="1"/>
    <col min="16130" max="16130" width="44.6640625" style="289" customWidth="1"/>
    <col min="16131" max="16134" width="14" style="289" customWidth="1"/>
    <col min="16135" max="16135" width="15.83203125" style="289" customWidth="1"/>
    <col min="16136" max="16384" width="9.33203125" style="289"/>
  </cols>
  <sheetData>
    <row r="1" spans="1:13" x14ac:dyDescent="0.25">
      <c r="A1" s="1722" t="s">
        <v>720</v>
      </c>
      <c r="B1" s="1722"/>
      <c r="C1" s="1722"/>
      <c r="D1" s="1722"/>
      <c r="E1" s="1722"/>
      <c r="F1" s="1722"/>
      <c r="G1" s="1722"/>
      <c r="H1" s="663"/>
      <c r="I1" s="663"/>
      <c r="J1" s="663"/>
      <c r="K1" s="663"/>
      <c r="L1" s="663"/>
    </row>
    <row r="2" spans="1:13" ht="36.75" customHeight="1" x14ac:dyDescent="0.25">
      <c r="A2" s="1665"/>
      <c r="B2" s="1665"/>
      <c r="C2" s="1665"/>
      <c r="D2" s="1665"/>
      <c r="E2" s="1665"/>
      <c r="F2" s="1665"/>
      <c r="G2" s="1665"/>
      <c r="H2" s="1665"/>
      <c r="I2" s="1665"/>
      <c r="J2" s="1665"/>
      <c r="K2" s="1665"/>
      <c r="L2" s="1665"/>
    </row>
    <row r="3" spans="1:13" ht="53.45" customHeight="1" x14ac:dyDescent="0.25">
      <c r="A3" s="1723" t="s">
        <v>622</v>
      </c>
      <c r="B3" s="1723"/>
      <c r="C3" s="1723"/>
      <c r="D3" s="1723"/>
      <c r="E3" s="1723"/>
      <c r="F3" s="1723"/>
      <c r="G3" s="1723"/>
      <c r="H3" s="452"/>
      <c r="I3" s="452"/>
      <c r="J3" s="452"/>
      <c r="K3" s="452"/>
      <c r="L3" s="452"/>
      <c r="M3" s="452"/>
    </row>
    <row r="4" spans="1:13" ht="33" customHeight="1" x14ac:dyDescent="0.25">
      <c r="B4" s="290"/>
      <c r="C4" s="290"/>
      <c r="D4" s="290"/>
      <c r="E4" s="290"/>
      <c r="F4" s="290"/>
      <c r="G4" s="290"/>
      <c r="H4" s="290"/>
    </row>
    <row r="7" spans="1:13" ht="15.75" thickBot="1" x14ac:dyDescent="0.3">
      <c r="A7" s="291"/>
      <c r="B7" s="291"/>
      <c r="C7" s="291"/>
      <c r="D7" s="1724"/>
      <c r="E7" s="1724"/>
      <c r="F7" s="1725" t="s">
        <v>362</v>
      </c>
      <c r="G7" s="1725"/>
    </row>
    <row r="8" spans="1:13" s="832" customFormat="1" ht="16.5" x14ac:dyDescent="0.25">
      <c r="A8" s="1726" t="s">
        <v>421</v>
      </c>
      <c r="B8" s="1728" t="s">
        <v>422</v>
      </c>
      <c r="C8" s="1719" t="s">
        <v>423</v>
      </c>
      <c r="D8" s="1720"/>
      <c r="E8" s="1720"/>
      <c r="F8" s="1721"/>
      <c r="G8" s="1730" t="s">
        <v>639</v>
      </c>
    </row>
    <row r="9" spans="1:13" s="832" customFormat="1" ht="17.25" thickBot="1" x14ac:dyDescent="0.3">
      <c r="A9" s="1727"/>
      <c r="B9" s="1729"/>
      <c r="C9" s="859" t="s">
        <v>509</v>
      </c>
      <c r="D9" s="833" t="s">
        <v>628</v>
      </c>
      <c r="E9" s="833" t="s">
        <v>635</v>
      </c>
      <c r="F9" s="833" t="s">
        <v>681</v>
      </c>
      <c r="G9" s="1731"/>
    </row>
    <row r="10" spans="1:13" s="832" customFormat="1" ht="17.25" thickBot="1" x14ac:dyDescent="0.3">
      <c r="A10" s="834"/>
      <c r="B10" s="835" t="s">
        <v>297</v>
      </c>
      <c r="C10" s="835" t="s">
        <v>298</v>
      </c>
      <c r="D10" s="835" t="s">
        <v>299</v>
      </c>
      <c r="E10" s="835" t="s">
        <v>300</v>
      </c>
      <c r="F10" s="835" t="s">
        <v>301</v>
      </c>
      <c r="G10" s="836" t="s">
        <v>388</v>
      </c>
    </row>
    <row r="11" spans="1:13" s="832" customFormat="1" ht="16.5" x14ac:dyDescent="0.25">
      <c r="A11" s="837" t="s">
        <v>12</v>
      </c>
      <c r="B11" s="838"/>
      <c r="C11" s="838"/>
      <c r="D11" s="839"/>
      <c r="E11" s="839"/>
      <c r="F11" s="839"/>
      <c r="G11" s="840">
        <f>SUM(C11:F11)</f>
        <v>0</v>
      </c>
    </row>
    <row r="12" spans="1:13" s="832" customFormat="1" ht="16.5" x14ac:dyDescent="0.25">
      <c r="A12" s="841" t="s">
        <v>13</v>
      </c>
      <c r="B12" s="842"/>
      <c r="C12" s="842"/>
      <c r="D12" s="843"/>
      <c r="E12" s="843"/>
      <c r="F12" s="843"/>
      <c r="G12" s="840">
        <f t="shared" ref="G12:G15" si="0">SUM(C12:F12)</f>
        <v>0</v>
      </c>
    </row>
    <row r="13" spans="1:13" s="832" customFormat="1" ht="16.5" x14ac:dyDescent="0.25">
      <c r="A13" s="841" t="s">
        <v>14</v>
      </c>
      <c r="B13" s="842"/>
      <c r="C13" s="842"/>
      <c r="D13" s="843"/>
      <c r="E13" s="843"/>
      <c r="F13" s="843"/>
      <c r="G13" s="840">
        <f t="shared" si="0"/>
        <v>0</v>
      </c>
    </row>
    <row r="14" spans="1:13" s="832" customFormat="1" ht="16.5" x14ac:dyDescent="0.25">
      <c r="A14" s="841" t="s">
        <v>15</v>
      </c>
      <c r="B14" s="842"/>
      <c r="C14" s="842"/>
      <c r="D14" s="843"/>
      <c r="E14" s="843"/>
      <c r="F14" s="843"/>
      <c r="G14" s="840">
        <f t="shared" si="0"/>
        <v>0</v>
      </c>
    </row>
    <row r="15" spans="1:13" s="832" customFormat="1" ht="17.25" thickBot="1" x14ac:dyDescent="0.3">
      <c r="A15" s="844" t="s">
        <v>16</v>
      </c>
      <c r="B15" s="845"/>
      <c r="C15" s="845"/>
      <c r="D15" s="846"/>
      <c r="E15" s="846"/>
      <c r="F15" s="846"/>
      <c r="G15" s="840">
        <f t="shared" si="0"/>
        <v>0</v>
      </c>
    </row>
    <row r="16" spans="1:13" s="832" customFormat="1" ht="17.25" thickBot="1" x14ac:dyDescent="0.3">
      <c r="A16" s="847" t="s">
        <v>17</v>
      </c>
      <c r="B16" s="848" t="s">
        <v>425</v>
      </c>
      <c r="C16" s="1157" t="s">
        <v>715</v>
      </c>
      <c r="D16" s="849">
        <f>SUM(D11:D15)</f>
        <v>0</v>
      </c>
      <c r="E16" s="849">
        <f>SUM(E11:E15)</f>
        <v>0</v>
      </c>
      <c r="F16" s="849">
        <f>SUM(F11:F15)</f>
        <v>0</v>
      </c>
      <c r="G16" s="850">
        <f>SUM(G11:G15)</f>
        <v>0</v>
      </c>
    </row>
    <row r="17" s="832" customFormat="1" ht="16.5" x14ac:dyDescent="0.25"/>
    <row r="18" s="832" customFormat="1" ht="16.5" x14ac:dyDescent="0.25"/>
  </sheetData>
  <mergeCells count="9">
    <mergeCell ref="A2:L2"/>
    <mergeCell ref="C8:F8"/>
    <mergeCell ref="A1:G1"/>
    <mergeCell ref="A3:G3"/>
    <mergeCell ref="D7:E7"/>
    <mergeCell ref="F7:G7"/>
    <mergeCell ref="A8:A9"/>
    <mergeCell ref="B8:B9"/>
    <mergeCell ref="G8:G9"/>
  </mergeCells>
  <printOptions horizontalCentered="1"/>
  <pageMargins left="0.70866141732283472" right="0.51181102362204722" top="0.78740157480314965" bottom="0.74803149606299213" header="0.31496062992125984" footer="0.31496062992125984"/>
  <pageSetup paperSize="9" scale="9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68"/>
  <sheetViews>
    <sheetView view="pageBreakPreview" topLeftCell="A37" zoomScale="124" zoomScaleNormal="130" zoomScaleSheetLayoutView="124" workbookViewId="0">
      <selection activeCell="G63" sqref="G63"/>
    </sheetView>
  </sheetViews>
  <sheetFormatPr defaultColWidth="9.33203125" defaultRowHeight="12.75" x14ac:dyDescent="0.2"/>
  <cols>
    <col min="1" max="1" width="7.6640625" style="79" customWidth="1"/>
    <col min="2" max="2" width="63.83203125" style="80" customWidth="1"/>
    <col min="3" max="3" width="14.6640625" style="569" customWidth="1"/>
    <col min="4" max="4" width="15.5" style="569" hidden="1" customWidth="1"/>
    <col min="5" max="5" width="14.5" style="569" hidden="1" customWidth="1"/>
    <col min="6" max="6" width="14" style="569" customWidth="1"/>
    <col min="7" max="7" width="15.83203125" style="569" customWidth="1"/>
    <col min="8" max="8" width="14.83203125" style="569" customWidth="1"/>
    <col min="9" max="10" width="14.6640625" style="569" hidden="1" customWidth="1"/>
    <col min="11" max="11" width="14.1640625" style="569" hidden="1" customWidth="1"/>
    <col min="12" max="12" width="11.5" style="570" hidden="1" customWidth="1"/>
    <col min="13" max="13" width="5" style="25" customWidth="1"/>
    <col min="14" max="14" width="14.5" style="25" bestFit="1" customWidth="1"/>
    <col min="15" max="16" width="9.33203125" style="25" customWidth="1"/>
    <col min="17" max="16384" width="9.33203125" style="25"/>
  </cols>
  <sheetData>
    <row r="1" spans="1:16" x14ac:dyDescent="0.2">
      <c r="A1" s="1663" t="s">
        <v>820</v>
      </c>
      <c r="B1" s="1663"/>
      <c r="C1" s="1663"/>
      <c r="D1" s="1663"/>
      <c r="E1" s="1663"/>
      <c r="F1" s="1663"/>
      <c r="G1" s="1663"/>
      <c r="H1" s="1663"/>
      <c r="I1" s="1663"/>
      <c r="J1" s="1663"/>
    </row>
    <row r="2" spans="1:16" x14ac:dyDescent="0.2">
      <c r="A2" s="1663" t="s">
        <v>719</v>
      </c>
      <c r="B2" s="1663"/>
      <c r="C2" s="1663"/>
      <c r="D2" s="1663"/>
      <c r="E2" s="1663"/>
      <c r="F2" s="1663"/>
      <c r="G2" s="1663"/>
      <c r="H2" s="1663"/>
      <c r="I2" s="1663"/>
      <c r="J2" s="1663"/>
    </row>
    <row r="3" spans="1:16" s="24" customFormat="1" ht="16.5" customHeight="1" x14ac:dyDescent="0.2">
      <c r="A3" s="1663"/>
      <c r="B3" s="1663"/>
      <c r="C3" s="1663"/>
      <c r="D3" s="1663"/>
      <c r="E3" s="1663"/>
      <c r="F3" s="1663"/>
      <c r="G3" s="1663"/>
      <c r="H3" s="1663"/>
      <c r="I3" s="1663"/>
      <c r="J3" s="1663"/>
      <c r="K3" s="1663"/>
      <c r="L3" s="1663"/>
    </row>
    <row r="4" spans="1:16" s="40" customFormat="1" ht="21.2" customHeight="1" x14ac:dyDescent="0.2">
      <c r="A4" s="1662" t="s">
        <v>232</v>
      </c>
      <c r="B4" s="1662"/>
      <c r="C4" s="1662"/>
      <c r="D4" s="1662"/>
      <c r="E4" s="1662"/>
      <c r="F4" s="1662"/>
      <c r="G4" s="1662"/>
      <c r="H4" s="1662"/>
      <c r="I4" s="1662"/>
      <c r="J4" s="1662"/>
      <c r="K4" s="104"/>
      <c r="L4" s="104"/>
    </row>
    <row r="5" spans="1:16" s="40" customFormat="1" ht="21.2" customHeight="1" x14ac:dyDescent="0.2">
      <c r="A5" s="1662" t="s">
        <v>663</v>
      </c>
      <c r="B5" s="1662"/>
      <c r="C5" s="1662"/>
      <c r="D5" s="1662"/>
      <c r="E5" s="1662"/>
      <c r="F5" s="1662"/>
      <c r="G5" s="1662"/>
      <c r="H5" s="1662"/>
      <c r="I5" s="1662"/>
      <c r="J5" s="1662"/>
      <c r="K5" s="104"/>
      <c r="L5" s="104"/>
    </row>
    <row r="6" spans="1:16" s="40" customFormat="1" ht="21.2" customHeight="1" x14ac:dyDescent="0.2">
      <c r="A6" s="1662" t="s">
        <v>34</v>
      </c>
      <c r="B6" s="1662"/>
      <c r="C6" s="1662"/>
      <c r="D6" s="1662"/>
      <c r="E6" s="1662"/>
      <c r="F6" s="1662"/>
      <c r="G6" s="1662"/>
      <c r="H6" s="1662"/>
      <c r="I6" s="1662"/>
      <c r="J6" s="1662"/>
      <c r="K6" s="104"/>
      <c r="L6" s="104"/>
    </row>
    <row r="7" spans="1:16" ht="14.25" thickBot="1" x14ac:dyDescent="0.25">
      <c r="A7" s="1667" t="s">
        <v>362</v>
      </c>
      <c r="B7" s="1667"/>
      <c r="C7" s="1667"/>
      <c r="D7" s="1667"/>
      <c r="E7" s="1667"/>
      <c r="F7" s="1667"/>
      <c r="G7" s="1667"/>
      <c r="H7" s="1667"/>
      <c r="I7" s="1667"/>
      <c r="J7" s="1667"/>
      <c r="K7" s="519"/>
      <c r="L7" s="519"/>
    </row>
    <row r="8" spans="1:16" s="48" customFormat="1" ht="44.25" customHeight="1" thickBot="1" x14ac:dyDescent="0.25">
      <c r="A8" s="45" t="s">
        <v>129</v>
      </c>
      <c r="B8" s="1165" t="s">
        <v>288</v>
      </c>
      <c r="C8" s="94" t="str">
        <f>'1. mell.bevétel_össz'!C8</f>
        <v>2023. évi eredeti előirányzat
2/2023. (II.14.)</v>
      </c>
      <c r="D8" s="262" t="str">
        <f>'1. mell.bevétel_össz'!D8</f>
        <v>Módosított előirányzat a 14/2023.  (VI.29.)  rendelet szerint</v>
      </c>
      <c r="E8" s="94" t="str">
        <f>'1. mell.bevétel_össz'!E8</f>
        <v>Módosított előirányzat a 18/2023. (IX.26.)  rendelet szerint</v>
      </c>
      <c r="F8" s="94" t="str">
        <f>'1. mell.bevétel_össz'!F8</f>
        <v>Módosított előirányzat a 23/2023. (XII.14.)  rendelet szerint</v>
      </c>
      <c r="G8" s="94" t="str">
        <f>'1. mell.bevétel_össz'!G8</f>
        <v>Módosított előirányzat a …../2024. (II…..)  rendelet szerint</v>
      </c>
      <c r="H8" s="109" t="str">
        <f>'1. mell.bevétel_össz'!H8</f>
        <v>Változás a 23/2023. (XII.14) rendelethez képest</v>
      </c>
      <c r="I8" s="262" t="str">
        <f>'1. mell.bevétel_össz'!I8</f>
        <v>2023. évi teljesítés              2023.06.30-ig</v>
      </c>
      <c r="J8" s="94" t="str">
        <f>'1. mell.bevétel_össz'!J8</f>
        <v>2023. évi teljesítés              2023.09.30-ig</v>
      </c>
      <c r="K8" s="94" t="str">
        <f>'1. mell.bevétel_össz'!K8</f>
        <v>2023. évi teljesítés              2023.12.31-ig</v>
      </c>
      <c r="L8" s="136" t="str">
        <f>'1. mell.bevétel_össz'!L8</f>
        <v>Teljesítés %-a</v>
      </c>
      <c r="M8" s="159"/>
    </row>
    <row r="9" spans="1:16" s="48" customFormat="1" ht="14.25" customHeight="1" thickBot="1" x14ac:dyDescent="0.25">
      <c r="A9" s="45" t="s">
        <v>297</v>
      </c>
      <c r="B9" s="46" t="s">
        <v>298</v>
      </c>
      <c r="C9" s="1168" t="s">
        <v>299</v>
      </c>
      <c r="D9" s="263" t="s">
        <v>300</v>
      </c>
      <c r="E9" s="46" t="s">
        <v>300</v>
      </c>
      <c r="F9" s="46" t="s">
        <v>300</v>
      </c>
      <c r="G9" s="46" t="s">
        <v>301</v>
      </c>
      <c r="H9" s="260" t="s">
        <v>388</v>
      </c>
      <c r="I9" s="750" t="s">
        <v>300</v>
      </c>
      <c r="J9" s="47" t="s">
        <v>388</v>
      </c>
      <c r="K9" s="45" t="s">
        <v>299</v>
      </c>
      <c r="L9" s="136" t="s">
        <v>299</v>
      </c>
      <c r="M9" s="159"/>
    </row>
    <row r="10" spans="1:16" s="33" customFormat="1" ht="12.2" customHeight="1" thickBot="1" x14ac:dyDescent="0.25">
      <c r="A10" s="74" t="s">
        <v>12</v>
      </c>
      <c r="B10" s="987" t="s">
        <v>547</v>
      </c>
      <c r="C10" s="573">
        <f>C11+C13+C14+C15+C16</f>
        <v>11352869202</v>
      </c>
      <c r="D10" s="572">
        <f>D11+D13+D14+D15+D16</f>
        <v>11563203773</v>
      </c>
      <c r="E10" s="573">
        <f t="shared" ref="E10:K10" si="0">E11+E13+E14+E15+E16</f>
        <v>13278547401</v>
      </c>
      <c r="F10" s="573">
        <f t="shared" si="0"/>
        <v>14478127456</v>
      </c>
      <c r="G10" s="573">
        <f t="shared" si="0"/>
        <v>14987617472</v>
      </c>
      <c r="H10" s="571">
        <f>G10-F10</f>
        <v>509490016</v>
      </c>
      <c r="I10" s="1177" t="e">
        <f t="shared" si="0"/>
        <v>#REF!</v>
      </c>
      <c r="J10" s="571" t="e">
        <f t="shared" si="0"/>
        <v>#REF!</v>
      </c>
      <c r="K10" s="574" t="e">
        <f t="shared" si="0"/>
        <v>#REF!</v>
      </c>
      <c r="L10" s="575" t="e">
        <f>K10/D10*100</f>
        <v>#REF!</v>
      </c>
      <c r="M10" s="180"/>
      <c r="P10" s="33" t="s">
        <v>385</v>
      </c>
    </row>
    <row r="11" spans="1:16" ht="12.2" customHeight="1" x14ac:dyDescent="0.2">
      <c r="A11" s="96" t="s">
        <v>91</v>
      </c>
      <c r="B11" s="829" t="s">
        <v>68</v>
      </c>
      <c r="C11" s="577">
        <f>'4. mell.Önkorm'!C91+'5.Int.össz'!C54</f>
        <v>3204199451</v>
      </c>
      <c r="D11" s="576">
        <f>'4. mell.Önkorm'!D91+'5.Int.össz'!D54</f>
        <v>3242475650</v>
      </c>
      <c r="E11" s="577">
        <f>'4. mell.Önkorm'!E91+'5.Int.össz'!E54</f>
        <v>3765359520</v>
      </c>
      <c r="F11" s="577">
        <f>'4. mell.Önkorm'!F91+'5.Int.össz'!F54</f>
        <v>3765912020</v>
      </c>
      <c r="G11" s="577">
        <f>'4. mell.Önkorm'!G91+'5.Int.össz'!G54</f>
        <v>3735961483</v>
      </c>
      <c r="H11" s="774">
        <f t="shared" ref="H11:H56" si="1">G11-F11</f>
        <v>-29950537</v>
      </c>
      <c r="I11" s="1178">
        <f>'4. mell.Önkorm'!I91+'5.Int.össz'!I54</f>
        <v>0</v>
      </c>
      <c r="J11" s="742">
        <f>'4. mell.Önkorm'!J91+'5.Int.össz'!J54</f>
        <v>0</v>
      </c>
      <c r="K11" s="578">
        <f>'4. mell.Önkorm'!K91+'5.Int.össz'!K54</f>
        <v>0</v>
      </c>
      <c r="L11" s="579">
        <f t="shared" ref="L11:L44" si="2">K11/D11*100</f>
        <v>0</v>
      </c>
      <c r="M11" s="183"/>
    </row>
    <row r="12" spans="1:16" ht="12.2" customHeight="1" x14ac:dyDescent="0.2">
      <c r="A12" s="1182" t="s">
        <v>305</v>
      </c>
      <c r="B12" s="830" t="s">
        <v>270</v>
      </c>
      <c r="C12" s="528">
        <f>'4. mell.Önkorm'!C92+'5.Int.össz'!C55</f>
        <v>23000000</v>
      </c>
      <c r="D12" s="527">
        <f>'4. mell.Önkorm'!D92+'5.Int.össz'!D55</f>
        <v>23227800</v>
      </c>
      <c r="E12" s="528">
        <f>'4. mell.Önkorm'!E92+'5.Int.össz'!E55</f>
        <v>160114474</v>
      </c>
      <c r="F12" s="528">
        <f>'4. mell.Önkorm'!F92+'5.Int.össz'!F55</f>
        <v>160114474</v>
      </c>
      <c r="G12" s="528">
        <f>'4. mell.Önkorm'!G92+'5.Int.össz'!G55</f>
        <v>142058224</v>
      </c>
      <c r="H12" s="776">
        <f t="shared" si="1"/>
        <v>-18056250</v>
      </c>
      <c r="I12" s="751">
        <f>'4. mell.Önkorm'!I92+'5.Int.össz'!I55</f>
        <v>0</v>
      </c>
      <c r="J12" s="739">
        <f>'4. mell.Önkorm'!J92+'5.Int.össz'!J55</f>
        <v>0</v>
      </c>
      <c r="K12" s="587">
        <f>'4. mell.Önkorm'!K92+'5.Int.össz'!K55</f>
        <v>0</v>
      </c>
      <c r="L12" s="588">
        <f t="shared" si="2"/>
        <v>0</v>
      </c>
      <c r="M12" s="183"/>
    </row>
    <row r="13" spans="1:16" ht="12.2" customHeight="1" x14ac:dyDescent="0.2">
      <c r="A13" s="1182" t="s">
        <v>92</v>
      </c>
      <c r="B13" s="775" t="s">
        <v>87</v>
      </c>
      <c r="C13" s="593">
        <f>'4. mell.Önkorm'!C93+'5.Int.össz'!C56</f>
        <v>481020970</v>
      </c>
      <c r="D13" s="535">
        <f>'4. mell.Önkorm'!D93+'5.Int.össz'!D56</f>
        <v>490904741</v>
      </c>
      <c r="E13" s="593">
        <f>'4. mell.Önkorm'!E93+'5.Int.össz'!E56</f>
        <v>574762939</v>
      </c>
      <c r="F13" s="593">
        <f>'4. mell.Önkorm'!F93+'5.Int.össz'!F56</f>
        <v>576660439</v>
      </c>
      <c r="G13" s="593">
        <f>'4. mell.Önkorm'!G93+'5.Int.össz'!G56</f>
        <v>576010577</v>
      </c>
      <c r="H13" s="516">
        <f t="shared" si="1"/>
        <v>-649862</v>
      </c>
      <c r="I13" s="752">
        <f>'4. mell.Önkorm'!I93+'5.Int.össz'!I56</f>
        <v>0</v>
      </c>
      <c r="J13" s="740">
        <f>'4. mell.Önkorm'!J93+'5.Int.össz'!J56</f>
        <v>0</v>
      </c>
      <c r="K13" s="580">
        <f>'4. mell.Önkorm'!K93+'5.Int.össz'!K56</f>
        <v>0</v>
      </c>
      <c r="L13" s="581">
        <f t="shared" si="2"/>
        <v>0</v>
      </c>
      <c r="M13" s="183"/>
    </row>
    <row r="14" spans="1:16" ht="12.2" customHeight="1" x14ac:dyDescent="0.2">
      <c r="A14" s="1182" t="s">
        <v>93</v>
      </c>
      <c r="B14" s="775" t="s">
        <v>69</v>
      </c>
      <c r="C14" s="1170">
        <f>'4. mell.Önkorm'!C94+'5.Int.össz'!C57</f>
        <v>2153299538</v>
      </c>
      <c r="D14" s="539">
        <f>'4. mell.Önkorm'!D94+'5.Int.össz'!D57</f>
        <v>2295578790</v>
      </c>
      <c r="E14" s="1170">
        <f>'4. mell.Önkorm'!E94+'5.Int.össz'!E57</f>
        <v>2410480447</v>
      </c>
      <c r="F14" s="1170">
        <f>'4. mell.Önkorm'!F94+'5.Int.össz'!F57</f>
        <v>2496941007</v>
      </c>
      <c r="G14" s="1170">
        <f>'4. mell.Önkorm'!G94+'5.Int.össz'!G57</f>
        <v>2419306164</v>
      </c>
      <c r="H14" s="777">
        <f t="shared" si="1"/>
        <v>-77634843</v>
      </c>
      <c r="I14" s="1179">
        <f>'4. mell.Önkorm'!I94+'5.Int.össz'!I57</f>
        <v>0</v>
      </c>
      <c r="J14" s="741">
        <f>'4. mell.Önkorm'!J94+'5.Int.össz'!J57</f>
        <v>0</v>
      </c>
      <c r="K14" s="582">
        <f>'4. mell.Önkorm'!K94+'5.Int.össz'!K57</f>
        <v>0</v>
      </c>
      <c r="L14" s="583">
        <f t="shared" si="2"/>
        <v>0</v>
      </c>
      <c r="M14" s="183"/>
    </row>
    <row r="15" spans="1:16" ht="12.2" customHeight="1" x14ac:dyDescent="0.2">
      <c r="A15" s="1182" t="s">
        <v>90</v>
      </c>
      <c r="B15" s="775" t="s">
        <v>80</v>
      </c>
      <c r="C15" s="1170">
        <f>'4. mell.Önkorm'!C95+'5.Int.össz'!C58</f>
        <v>270328000</v>
      </c>
      <c r="D15" s="539">
        <f>'4. mell.Önkorm'!D95+'5.Int.össz'!D58</f>
        <v>270328000</v>
      </c>
      <c r="E15" s="1170">
        <f>'4. mell.Önkorm'!E95+'5.Int.össz'!E58</f>
        <v>270328000</v>
      </c>
      <c r="F15" s="1170">
        <f>'4. mell.Önkorm'!F95+'5.Int.össz'!F58</f>
        <v>270328000</v>
      </c>
      <c r="G15" s="1170">
        <f>'4. mell.Önkorm'!G95+'5.Int.össz'!G58</f>
        <v>239928000</v>
      </c>
      <c r="H15" s="777">
        <f t="shared" si="1"/>
        <v>-30400000</v>
      </c>
      <c r="I15" s="1179">
        <f>'4. mell.Önkorm'!I95+'5.Int.össz'!I58</f>
        <v>0</v>
      </c>
      <c r="J15" s="741">
        <f>'4. mell.Önkorm'!J95+'5.Int.össz'!J58</f>
        <v>0</v>
      </c>
      <c r="K15" s="582">
        <f>'4. mell.Önkorm'!K95+'5.Int.össz'!K58</f>
        <v>0</v>
      </c>
      <c r="L15" s="583">
        <f t="shared" si="2"/>
        <v>0</v>
      </c>
      <c r="M15" s="183"/>
    </row>
    <row r="16" spans="1:16" ht="12.2" customHeight="1" x14ac:dyDescent="0.2">
      <c r="A16" s="1182" t="s">
        <v>147</v>
      </c>
      <c r="B16" s="592" t="s">
        <v>88</v>
      </c>
      <c r="C16" s="1170">
        <f>SUM(C17:C23)</f>
        <v>5244021243</v>
      </c>
      <c r="D16" s="539">
        <f>SUM(D17:D23)</f>
        <v>5263916592</v>
      </c>
      <c r="E16" s="1170">
        <f t="shared" ref="E16:K16" si="3">SUM(E17:E23)</f>
        <v>6257616495</v>
      </c>
      <c r="F16" s="1170">
        <f t="shared" si="3"/>
        <v>7368285990</v>
      </c>
      <c r="G16" s="1170">
        <f t="shared" si="3"/>
        <v>8016411248</v>
      </c>
      <c r="H16" s="777">
        <f t="shared" si="1"/>
        <v>648125258</v>
      </c>
      <c r="I16" s="1179" t="e">
        <f t="shared" si="3"/>
        <v>#REF!</v>
      </c>
      <c r="J16" s="741" t="e">
        <f>SUM(J17:J23)</f>
        <v>#REF!</v>
      </c>
      <c r="K16" s="582" t="e">
        <f t="shared" si="3"/>
        <v>#REF!</v>
      </c>
      <c r="L16" s="583" t="e">
        <f t="shared" si="2"/>
        <v>#REF!</v>
      </c>
      <c r="M16" s="183"/>
    </row>
    <row r="17" spans="1:17" ht="12.2" customHeight="1" x14ac:dyDescent="0.2">
      <c r="A17" s="1182" t="s">
        <v>306</v>
      </c>
      <c r="B17" s="415" t="s">
        <v>554</v>
      </c>
      <c r="C17" s="1170">
        <f>'4. mell.Önkorm'!C97</f>
        <v>0</v>
      </c>
      <c r="D17" s="539">
        <f>'4. mell.Önkorm'!D97</f>
        <v>0</v>
      </c>
      <c r="E17" s="1170">
        <f>'4. mell.Önkorm'!E97</f>
        <v>0</v>
      </c>
      <c r="F17" s="1170">
        <f>'4. mell.Önkorm'!F97</f>
        <v>0</v>
      </c>
      <c r="G17" s="1170">
        <f>'4. mell.Önkorm'!G97</f>
        <v>0</v>
      </c>
      <c r="H17" s="777">
        <f t="shared" si="1"/>
        <v>0</v>
      </c>
      <c r="I17" s="1179">
        <f>'4. mell.Önkorm'!I97</f>
        <v>0</v>
      </c>
      <c r="J17" s="741">
        <f>'4. mell.Önkorm'!J97</f>
        <v>0</v>
      </c>
      <c r="K17" s="582">
        <f>'4. mell.Önkorm'!K97</f>
        <v>0</v>
      </c>
      <c r="L17" s="583" t="e">
        <f t="shared" si="2"/>
        <v>#DIV/0!</v>
      </c>
      <c r="M17" s="183"/>
    </row>
    <row r="18" spans="1:17" ht="12.2" customHeight="1" x14ac:dyDescent="0.2">
      <c r="A18" s="1182" t="s">
        <v>307</v>
      </c>
      <c r="B18" s="979" t="s">
        <v>645</v>
      </c>
      <c r="C18" s="1170">
        <f>'4. mell.Önkorm'!C98</f>
        <v>3222984305</v>
      </c>
      <c r="D18" s="539">
        <f>'4. mell.Önkorm'!D98</f>
        <v>3222984305</v>
      </c>
      <c r="E18" s="1170">
        <f>'4. mell.Önkorm'!E98</f>
        <v>3222984305</v>
      </c>
      <c r="F18" s="1170">
        <f>'4. mell.Önkorm'!F98</f>
        <v>3222984305</v>
      </c>
      <c r="G18" s="1170">
        <f>'4. mell.Önkorm'!G98</f>
        <v>3222984305</v>
      </c>
      <c r="H18" s="777">
        <f t="shared" si="1"/>
        <v>0</v>
      </c>
      <c r="I18" s="1179">
        <f>'4. mell.Önkorm'!I98</f>
        <v>0</v>
      </c>
      <c r="J18" s="741">
        <f>'4. mell.Önkorm'!J98</f>
        <v>0</v>
      </c>
      <c r="K18" s="582">
        <f>'4. mell.Önkorm'!K98</f>
        <v>0</v>
      </c>
      <c r="L18" s="583">
        <f t="shared" si="2"/>
        <v>0</v>
      </c>
      <c r="M18" s="183"/>
    </row>
    <row r="19" spans="1:17" ht="12.2" customHeight="1" x14ac:dyDescent="0.2">
      <c r="A19" s="1182" t="s">
        <v>308</v>
      </c>
      <c r="B19" s="979" t="s">
        <v>644</v>
      </c>
      <c r="C19" s="1170">
        <f>'4. mell.Önkorm'!C99</f>
        <v>0</v>
      </c>
      <c r="D19" s="539">
        <f>'4. mell.Önkorm'!D99</f>
        <v>0</v>
      </c>
      <c r="E19" s="1170">
        <f>'4. mell.Önkorm'!E99</f>
        <v>0</v>
      </c>
      <c r="F19" s="1170">
        <f>'4. mell.Önkorm'!F99</f>
        <v>0</v>
      </c>
      <c r="G19" s="1170">
        <f>'4. mell.Önkorm'!G99</f>
        <v>0</v>
      </c>
      <c r="H19" s="777">
        <f t="shared" si="1"/>
        <v>0</v>
      </c>
      <c r="I19" s="1179">
        <f>'4. mell.Önkorm'!I99</f>
        <v>0</v>
      </c>
      <c r="J19" s="741">
        <f>'4. mell.Önkorm'!J99</f>
        <v>0</v>
      </c>
      <c r="K19" s="582">
        <f>'4. mell.Önkorm'!K99</f>
        <v>0</v>
      </c>
      <c r="L19" s="583" t="e">
        <f t="shared" si="2"/>
        <v>#DIV/0!</v>
      </c>
      <c r="M19" s="183"/>
    </row>
    <row r="20" spans="1:17" ht="12.2" customHeight="1" x14ac:dyDescent="0.2">
      <c r="A20" s="1182" t="s">
        <v>309</v>
      </c>
      <c r="B20" s="979" t="s">
        <v>643</v>
      </c>
      <c r="C20" s="1170">
        <f>'4. mell.Önkorm'!C100+'5.Int.össz'!C60</f>
        <v>46561480</v>
      </c>
      <c r="D20" s="539">
        <f>'4. mell.Önkorm'!D100+'5.Int.össz'!D60</f>
        <v>16592442</v>
      </c>
      <c r="E20" s="1170">
        <f>'4. mell.Önkorm'!E100+'5.Int.össz'!E60</f>
        <v>83798779</v>
      </c>
      <c r="F20" s="1170">
        <f>'4. mell.Önkorm'!F100+'5.Int.össz'!F60</f>
        <v>83859338</v>
      </c>
      <c r="G20" s="1170">
        <f>'4. mell.Önkorm'!G100+'5.Int.össz'!G60</f>
        <v>83859338</v>
      </c>
      <c r="H20" s="777">
        <f t="shared" si="1"/>
        <v>0</v>
      </c>
      <c r="I20" s="1179">
        <f>'4. mell.Önkorm'!I100+'5.Int.össz'!I60</f>
        <v>0</v>
      </c>
      <c r="J20" s="741">
        <f>'4. mell.Önkorm'!J100+'5.Int.össz'!J60</f>
        <v>0</v>
      </c>
      <c r="K20" s="582">
        <f>'4. mell.Önkorm'!K100+'5.Int.össz'!K60</f>
        <v>0</v>
      </c>
      <c r="L20" s="583">
        <f t="shared" si="2"/>
        <v>0</v>
      </c>
      <c r="M20" s="183"/>
    </row>
    <row r="21" spans="1:17" ht="12.2" customHeight="1" x14ac:dyDescent="0.2">
      <c r="A21" s="1182" t="s">
        <v>310</v>
      </c>
      <c r="B21" s="979" t="s">
        <v>648</v>
      </c>
      <c r="C21" s="1170">
        <f>'4. mell.Önkorm'!C101</f>
        <v>0</v>
      </c>
      <c r="D21" s="539">
        <f>'4. mell.Önkorm'!D101</f>
        <v>0</v>
      </c>
      <c r="E21" s="1170">
        <f>'4. mell.Önkorm'!E101</f>
        <v>0</v>
      </c>
      <c r="F21" s="1170">
        <f>'4. mell.Önkorm'!F101</f>
        <v>0</v>
      </c>
      <c r="G21" s="1170">
        <f>'4. mell.Önkorm'!G101</f>
        <v>0</v>
      </c>
      <c r="H21" s="777">
        <f t="shared" si="1"/>
        <v>0</v>
      </c>
      <c r="I21" s="1179">
        <f>'4. mell.Önkorm'!I101</f>
        <v>0</v>
      </c>
      <c r="J21" s="741">
        <f>'4. mell.Önkorm'!J101</f>
        <v>0</v>
      </c>
      <c r="K21" s="582">
        <f>'4. mell.Önkorm'!K101</f>
        <v>0</v>
      </c>
      <c r="L21" s="583" t="e">
        <f t="shared" si="2"/>
        <v>#DIV/0!</v>
      </c>
      <c r="M21" s="183"/>
    </row>
    <row r="22" spans="1:17" ht="12.2" customHeight="1" x14ac:dyDescent="0.2">
      <c r="A22" s="1182" t="s">
        <v>361</v>
      </c>
      <c r="B22" s="979" t="s">
        <v>642</v>
      </c>
      <c r="C22" s="1170">
        <f>'4. mell.Önkorm'!C102+'5.Int.össz'!C61</f>
        <v>1420634898</v>
      </c>
      <c r="D22" s="539">
        <f>'4. mell.Önkorm'!D102+'5.Int.össz'!D61</f>
        <v>1515270808</v>
      </c>
      <c r="E22" s="1170">
        <f>'4. mell.Önkorm'!E102+'5.Int.össz'!E61</f>
        <v>1755525658</v>
      </c>
      <c r="F22" s="1170">
        <f>'4. mell.Önkorm'!F102+'5.Int.össz'!F61</f>
        <v>1765875658</v>
      </c>
      <c r="G22" s="1170">
        <f>'4. mell.Önkorm'!G102+'5.Int.össz'!G61</f>
        <v>1765875658</v>
      </c>
      <c r="H22" s="777">
        <f t="shared" si="1"/>
        <v>0</v>
      </c>
      <c r="I22" s="1179" t="e">
        <f>'4. mell.Önkorm'!I102+'5.Int.össz'!I61</f>
        <v>#REF!</v>
      </c>
      <c r="J22" s="741" t="e">
        <f>'4. mell.Önkorm'!J102+'5.Int.össz'!J61</f>
        <v>#REF!</v>
      </c>
      <c r="K22" s="582" t="e">
        <f>'4. mell.Önkorm'!K102+'5.Int.össz'!K61</f>
        <v>#REF!</v>
      </c>
      <c r="L22" s="583" t="e">
        <f t="shared" si="2"/>
        <v>#REF!</v>
      </c>
      <c r="M22" s="183"/>
    </row>
    <row r="23" spans="1:17" ht="12.2" customHeight="1" x14ac:dyDescent="0.2">
      <c r="A23" s="1182" t="s">
        <v>613</v>
      </c>
      <c r="B23" s="980" t="s">
        <v>647</v>
      </c>
      <c r="C23" s="1173">
        <f>+C24+C25</f>
        <v>553840560</v>
      </c>
      <c r="D23" s="1183">
        <f>+D24+D25</f>
        <v>509069037</v>
      </c>
      <c r="E23" s="1173">
        <f t="shared" ref="E23:K23" si="4">+E24+E25</f>
        <v>1195307753</v>
      </c>
      <c r="F23" s="1173">
        <f t="shared" si="4"/>
        <v>2295566689</v>
      </c>
      <c r="G23" s="1173">
        <f t="shared" si="4"/>
        <v>2943691947</v>
      </c>
      <c r="H23" s="779">
        <f t="shared" si="1"/>
        <v>648125258</v>
      </c>
      <c r="I23" s="1180">
        <f t="shared" si="4"/>
        <v>0</v>
      </c>
      <c r="J23" s="743">
        <f t="shared" si="4"/>
        <v>0</v>
      </c>
      <c r="K23" s="584">
        <f t="shared" si="4"/>
        <v>0</v>
      </c>
      <c r="L23" s="585">
        <f t="shared" si="2"/>
        <v>0</v>
      </c>
      <c r="M23" s="183"/>
    </row>
    <row r="24" spans="1:17" ht="12.75" customHeight="1" x14ac:dyDescent="0.2">
      <c r="A24" s="12" t="s">
        <v>614</v>
      </c>
      <c r="B24" s="95" t="s">
        <v>615</v>
      </c>
      <c r="C24" s="528">
        <f>'4. mell.Önkorm'!C104</f>
        <v>100000000</v>
      </c>
      <c r="D24" s="527">
        <f>'4. mell.Önkorm'!D104</f>
        <v>100000000</v>
      </c>
      <c r="E24" s="528">
        <f>'4. mell.Önkorm'!E104</f>
        <v>100000000</v>
      </c>
      <c r="F24" s="528">
        <f>'4. mell.Önkorm'!F104</f>
        <v>100000000</v>
      </c>
      <c r="G24" s="528">
        <f>'4. mell.Önkorm'!G104</f>
        <v>100000000</v>
      </c>
      <c r="H24" s="776">
        <f t="shared" si="1"/>
        <v>0</v>
      </c>
      <c r="I24" s="751">
        <f>'4. mell.Önkorm'!I104</f>
        <v>0</v>
      </c>
      <c r="J24" s="739">
        <f>'4. mell.Önkorm'!J104</f>
        <v>0</v>
      </c>
      <c r="K24" s="587">
        <f>'4. mell.Önkorm'!K104</f>
        <v>0</v>
      </c>
      <c r="L24" s="588">
        <f t="shared" si="2"/>
        <v>0</v>
      </c>
      <c r="M24" s="183"/>
      <c r="P24" s="25" t="s">
        <v>385</v>
      </c>
    </row>
    <row r="25" spans="1:17" ht="12.75" customHeight="1" x14ac:dyDescent="0.2">
      <c r="A25" s="1184" t="s">
        <v>616</v>
      </c>
      <c r="B25" s="435" t="s">
        <v>617</v>
      </c>
      <c r="C25" s="593">
        <f>SUM(C26:C27)</f>
        <v>453840560</v>
      </c>
      <c r="D25" s="535">
        <f t="shared" ref="D25:K25" si="5">SUM(D26:D27)</f>
        <v>409069037</v>
      </c>
      <c r="E25" s="593">
        <f t="shared" si="5"/>
        <v>1095307753</v>
      </c>
      <c r="F25" s="593">
        <f t="shared" si="5"/>
        <v>2195566689</v>
      </c>
      <c r="G25" s="593">
        <f t="shared" si="5"/>
        <v>2843691947</v>
      </c>
      <c r="H25" s="516">
        <f t="shared" si="1"/>
        <v>648125258</v>
      </c>
      <c r="I25" s="752">
        <f t="shared" si="5"/>
        <v>0</v>
      </c>
      <c r="J25" s="740">
        <f t="shared" si="5"/>
        <v>0</v>
      </c>
      <c r="K25" s="580">
        <f t="shared" si="5"/>
        <v>0</v>
      </c>
      <c r="L25" s="581">
        <f t="shared" si="2"/>
        <v>0</v>
      </c>
      <c r="M25" s="183"/>
    </row>
    <row r="26" spans="1:17" ht="12.75" customHeight="1" x14ac:dyDescent="0.2">
      <c r="A26" s="1184" t="s">
        <v>618</v>
      </c>
      <c r="B26" s="436" t="s">
        <v>646</v>
      </c>
      <c r="C26" s="593">
        <f>'4. mell.Önkorm'!C106</f>
        <v>403840560</v>
      </c>
      <c r="D26" s="535">
        <f>'4. mell.Önkorm'!D106</f>
        <v>368069037</v>
      </c>
      <c r="E26" s="593">
        <f>'4. mell.Önkorm'!E106</f>
        <v>1054307753</v>
      </c>
      <c r="F26" s="593">
        <f>'4. mell.Önkorm'!F106</f>
        <v>2154566689</v>
      </c>
      <c r="G26" s="593">
        <f>'4. mell.Önkorm'!G106</f>
        <v>2802691947</v>
      </c>
      <c r="H26" s="516">
        <f t="shared" si="1"/>
        <v>648125258</v>
      </c>
      <c r="I26" s="752">
        <f>'4. mell.Önkorm'!I106</f>
        <v>0</v>
      </c>
      <c r="J26" s="740">
        <f>'4. mell.Önkorm'!J106</f>
        <v>0</v>
      </c>
      <c r="K26" s="580">
        <f>'4. mell.Önkorm'!K106</f>
        <v>0</v>
      </c>
      <c r="L26" s="581">
        <f t="shared" si="2"/>
        <v>0</v>
      </c>
      <c r="M26" s="183"/>
    </row>
    <row r="27" spans="1:17" ht="12.75" customHeight="1" thickBot="1" x14ac:dyDescent="0.25">
      <c r="A27" s="1184" t="s">
        <v>619</v>
      </c>
      <c r="B27" s="436" t="s">
        <v>634</v>
      </c>
      <c r="C27" s="593">
        <f>'4. mell.Önkorm'!C107</f>
        <v>50000000</v>
      </c>
      <c r="D27" s="535">
        <f>'4. mell.Önkorm'!D107</f>
        <v>41000000</v>
      </c>
      <c r="E27" s="593">
        <f>'4. mell.Önkorm'!E107</f>
        <v>41000000</v>
      </c>
      <c r="F27" s="593">
        <f>'4. mell.Önkorm'!F107</f>
        <v>41000000</v>
      </c>
      <c r="G27" s="593">
        <f>'4. mell.Önkorm'!G107</f>
        <v>41000000</v>
      </c>
      <c r="H27" s="516">
        <f t="shared" si="1"/>
        <v>0</v>
      </c>
      <c r="I27" s="752">
        <f>'4. mell.Önkorm'!I107</f>
        <v>0</v>
      </c>
      <c r="J27" s="740">
        <f>'4. mell.Önkorm'!J107</f>
        <v>0</v>
      </c>
      <c r="K27" s="580">
        <f>'4. mell.Önkorm'!K107</f>
        <v>0</v>
      </c>
      <c r="L27" s="581">
        <f t="shared" si="2"/>
        <v>0</v>
      </c>
      <c r="M27" s="183"/>
      <c r="Q27" s="25" t="s">
        <v>385</v>
      </c>
    </row>
    <row r="28" spans="1:17" ht="12.2" customHeight="1" thickBot="1" x14ac:dyDescent="0.25">
      <c r="A28" s="14" t="s">
        <v>13</v>
      </c>
      <c r="B28" s="97" t="s">
        <v>384</v>
      </c>
      <c r="C28" s="523">
        <f>+C29+C31+C33</f>
        <v>1123044805</v>
      </c>
      <c r="D28" s="522">
        <f>+D29+D31+D33</f>
        <v>1688335011</v>
      </c>
      <c r="E28" s="523">
        <f t="shared" ref="E28:K28" si="6">+E29+E31+E33</f>
        <v>1789057717</v>
      </c>
      <c r="F28" s="523">
        <f t="shared" si="6"/>
        <v>1802412717</v>
      </c>
      <c r="G28" s="523">
        <f t="shared" si="6"/>
        <v>1825465489</v>
      </c>
      <c r="H28" s="521">
        <f t="shared" si="1"/>
        <v>23052772</v>
      </c>
      <c r="I28" s="745">
        <f t="shared" si="6"/>
        <v>0</v>
      </c>
      <c r="J28" s="521">
        <f t="shared" si="6"/>
        <v>0</v>
      </c>
      <c r="K28" s="589">
        <f t="shared" si="6"/>
        <v>0</v>
      </c>
      <c r="L28" s="590">
        <f t="shared" si="2"/>
        <v>0</v>
      </c>
      <c r="M28" s="183"/>
    </row>
    <row r="29" spans="1:17" ht="12.2" customHeight="1" x14ac:dyDescent="0.2">
      <c r="A29" s="12" t="s">
        <v>94</v>
      </c>
      <c r="B29" s="775" t="s">
        <v>119</v>
      </c>
      <c r="C29" s="528">
        <f>'4. mell.Önkorm'!C109+'5.Int.össz'!C63</f>
        <v>311524214</v>
      </c>
      <c r="D29" s="527">
        <f>'4. mell.Önkorm'!D109+'5.Int.össz'!D63</f>
        <v>430667878</v>
      </c>
      <c r="E29" s="528">
        <f>'4. mell.Önkorm'!E109+'5.Int.össz'!E63</f>
        <v>447908996</v>
      </c>
      <c r="F29" s="528">
        <f>'4. mell.Önkorm'!F109+'5.Int.össz'!F63</f>
        <v>466050118</v>
      </c>
      <c r="G29" s="528">
        <f>'4. mell.Önkorm'!G109+'5.Int.össz'!G63</f>
        <v>458702890</v>
      </c>
      <c r="H29" s="776">
        <f t="shared" si="1"/>
        <v>-7347228</v>
      </c>
      <c r="I29" s="751">
        <f>'4. mell.Önkorm'!I109+'5.Int.össz'!I63</f>
        <v>0</v>
      </c>
      <c r="J29" s="739">
        <f>'4. mell.Önkorm'!J109+'5.Int.össz'!J63</f>
        <v>0</v>
      </c>
      <c r="K29" s="587">
        <f>'4. mell.Önkorm'!K109+'5.Int.össz'!K63</f>
        <v>0</v>
      </c>
      <c r="L29" s="588">
        <f t="shared" si="2"/>
        <v>0</v>
      </c>
      <c r="M29" s="183"/>
    </row>
    <row r="30" spans="1:17" ht="12.2" customHeight="1" x14ac:dyDescent="0.2">
      <c r="A30" s="12" t="s">
        <v>316</v>
      </c>
      <c r="B30" s="435" t="s">
        <v>225</v>
      </c>
      <c r="C30" s="528">
        <f>'4. mell.Önkorm'!C110+'5.Int.össz'!C64</f>
        <v>131957503</v>
      </c>
      <c r="D30" s="527">
        <f>'4. mell.Önkorm'!D110+'5.Int.össz'!D64</f>
        <v>188851803</v>
      </c>
      <c r="E30" s="528">
        <f>'4. mell.Önkorm'!E110+'5.Int.össz'!E64</f>
        <v>188851803</v>
      </c>
      <c r="F30" s="528">
        <f>'4. mell.Önkorm'!F110+'5.Int.össz'!F64</f>
        <v>188851803</v>
      </c>
      <c r="G30" s="528">
        <f>'4. mell.Önkorm'!G110+'5.Int.össz'!G64</f>
        <v>188851803</v>
      </c>
      <c r="H30" s="776">
        <f t="shared" si="1"/>
        <v>0</v>
      </c>
      <c r="I30" s="751">
        <f>'4. mell.Önkorm'!I110+'5.Int.össz'!I64</f>
        <v>0</v>
      </c>
      <c r="J30" s="739">
        <f>'4. mell.Önkorm'!J110+'5.Int.össz'!J64</f>
        <v>0</v>
      </c>
      <c r="K30" s="587">
        <f>'4. mell.Önkorm'!K110+'5.Int.össz'!K64</f>
        <v>0</v>
      </c>
      <c r="L30" s="588">
        <f t="shared" si="2"/>
        <v>0</v>
      </c>
      <c r="M30" s="183"/>
    </row>
    <row r="31" spans="1:17" ht="12.2" customHeight="1" x14ac:dyDescent="0.2">
      <c r="A31" s="12" t="s">
        <v>95</v>
      </c>
      <c r="B31" s="778" t="s">
        <v>2</v>
      </c>
      <c r="C31" s="593">
        <f>'4. mell.Önkorm'!C111+'5.Int.össz'!C65</f>
        <v>428020591</v>
      </c>
      <c r="D31" s="535">
        <f>'4. mell.Önkorm'!D111+'5.Int.össz'!D65</f>
        <v>642682133</v>
      </c>
      <c r="E31" s="593">
        <f>'4. mell.Önkorm'!E111+'5.Int.össz'!E65</f>
        <v>653163721</v>
      </c>
      <c r="F31" s="593">
        <f>'4. mell.Önkorm'!F111+'5.Int.össz'!F65</f>
        <v>648377599</v>
      </c>
      <c r="G31" s="593">
        <f>'4. mell.Önkorm'!G111+'5.Int.össz'!G65</f>
        <v>648377599</v>
      </c>
      <c r="H31" s="516">
        <f t="shared" si="1"/>
        <v>0</v>
      </c>
      <c r="I31" s="752">
        <f>'4. mell.Önkorm'!I111+'5.Int.össz'!I65</f>
        <v>0</v>
      </c>
      <c r="J31" s="740">
        <f>'4. mell.Önkorm'!J111+'5.Int.össz'!J65</f>
        <v>0</v>
      </c>
      <c r="K31" s="580">
        <f>'4. mell.Önkorm'!K111+'5.Int.össz'!K65</f>
        <v>0</v>
      </c>
      <c r="L31" s="581">
        <f t="shared" si="2"/>
        <v>0</v>
      </c>
      <c r="M31" s="183"/>
    </row>
    <row r="32" spans="1:17" ht="12.2" customHeight="1" x14ac:dyDescent="0.2">
      <c r="A32" s="12" t="s">
        <v>315</v>
      </c>
      <c r="B32" s="435" t="s">
        <v>350</v>
      </c>
      <c r="C32" s="593">
        <f>'4. mell.Önkorm'!C112+'5.Int.össz'!C66</f>
        <v>0</v>
      </c>
      <c r="D32" s="535">
        <f>'4. mell.Önkorm'!D112+'5.Int.össz'!D66</f>
        <v>172803287</v>
      </c>
      <c r="E32" s="593">
        <f>'4. mell.Önkorm'!E112+'5.Int.össz'!E66</f>
        <v>172803287</v>
      </c>
      <c r="F32" s="593">
        <f>'4. mell.Önkorm'!F112+'5.Int.össz'!F66</f>
        <v>172803287</v>
      </c>
      <c r="G32" s="593">
        <f>'4. mell.Önkorm'!G112+'5.Int.össz'!G66</f>
        <v>172803287</v>
      </c>
      <c r="H32" s="516">
        <f t="shared" si="1"/>
        <v>0</v>
      </c>
      <c r="I32" s="752">
        <f>'4. mell.Önkorm'!I112+'5.Int.össz'!I66</f>
        <v>0</v>
      </c>
      <c r="J32" s="740">
        <f>'4. mell.Önkorm'!J112+'5.Int.össz'!J66</f>
        <v>0</v>
      </c>
      <c r="K32" s="580">
        <f>'4. mell.Önkorm'!K112+'5.Int.össz'!K66</f>
        <v>0</v>
      </c>
      <c r="L32" s="581">
        <f t="shared" si="2"/>
        <v>0</v>
      </c>
      <c r="M32" s="183"/>
    </row>
    <row r="33" spans="1:14" ht="12.2" customHeight="1" x14ac:dyDescent="0.2">
      <c r="A33" s="12" t="s">
        <v>96</v>
      </c>
      <c r="B33" s="532" t="s">
        <v>268</v>
      </c>
      <c r="C33" s="593">
        <f>SUM(C34:C37)</f>
        <v>383500000</v>
      </c>
      <c r="D33" s="535">
        <f>SUM(D34:D37)</f>
        <v>614985000</v>
      </c>
      <c r="E33" s="593">
        <f t="shared" ref="E33:K33" si="7">SUM(E34:E37)</f>
        <v>687985000</v>
      </c>
      <c r="F33" s="593">
        <f t="shared" si="7"/>
        <v>687985000</v>
      </c>
      <c r="G33" s="593">
        <f t="shared" si="7"/>
        <v>718385000</v>
      </c>
      <c r="H33" s="516">
        <f t="shared" si="1"/>
        <v>30400000</v>
      </c>
      <c r="I33" s="752">
        <f t="shared" si="7"/>
        <v>0</v>
      </c>
      <c r="J33" s="740">
        <f t="shared" si="7"/>
        <v>0</v>
      </c>
      <c r="K33" s="580">
        <f t="shared" si="7"/>
        <v>0</v>
      </c>
      <c r="L33" s="581">
        <f t="shared" si="2"/>
        <v>0</v>
      </c>
      <c r="M33" s="183"/>
    </row>
    <row r="34" spans="1:14" ht="12.2" customHeight="1" x14ac:dyDescent="0.2">
      <c r="A34" s="12" t="s">
        <v>317</v>
      </c>
      <c r="B34" s="775" t="s">
        <v>226</v>
      </c>
      <c r="C34" s="593">
        <f>'4. mell.Önkorm'!C114</f>
        <v>0</v>
      </c>
      <c r="D34" s="535">
        <f>'4. mell.Önkorm'!D114</f>
        <v>0</v>
      </c>
      <c r="E34" s="593">
        <f>'4. mell.Önkorm'!E114</f>
        <v>0</v>
      </c>
      <c r="F34" s="593">
        <f>'4. mell.Önkorm'!F114</f>
        <v>0</v>
      </c>
      <c r="G34" s="593">
        <f>'4. mell.Önkorm'!G114</f>
        <v>0</v>
      </c>
      <c r="H34" s="516">
        <f t="shared" si="1"/>
        <v>0</v>
      </c>
      <c r="I34" s="752">
        <f>'4. mell.Önkorm'!I114</f>
        <v>0</v>
      </c>
      <c r="J34" s="740">
        <f>'4. mell.Önkorm'!J114</f>
        <v>0</v>
      </c>
      <c r="K34" s="580">
        <f>'4. mell.Önkorm'!K114</f>
        <v>0</v>
      </c>
      <c r="L34" s="581" t="e">
        <f t="shared" si="2"/>
        <v>#DIV/0!</v>
      </c>
      <c r="M34" s="183"/>
    </row>
    <row r="35" spans="1:14" ht="12.2" customHeight="1" x14ac:dyDescent="0.2">
      <c r="A35" s="12" t="s">
        <v>318</v>
      </c>
      <c r="B35" s="775" t="s">
        <v>227</v>
      </c>
      <c r="C35" s="593">
        <f>'4. mell.Önkorm'!C115+'5.Int.össz'!C68</f>
        <v>1500000</v>
      </c>
      <c r="D35" s="535">
        <f>'4. mell.Önkorm'!D115+'5.Int.össz'!D68</f>
        <v>31613000</v>
      </c>
      <c r="E35" s="593">
        <f>'4. mell.Önkorm'!E115+'5.Int.össz'!E68</f>
        <v>31613000</v>
      </c>
      <c r="F35" s="593">
        <f>'4. mell.Önkorm'!F115+'5.Int.össz'!F68</f>
        <v>31613000</v>
      </c>
      <c r="G35" s="593">
        <f>'4. mell.Önkorm'!G115+'5.Int.össz'!G68</f>
        <v>31613000</v>
      </c>
      <c r="H35" s="516">
        <f t="shared" si="1"/>
        <v>0</v>
      </c>
      <c r="I35" s="752">
        <f>'4. mell.Önkorm'!I115+'5.Int.össz'!I68</f>
        <v>0</v>
      </c>
      <c r="J35" s="740">
        <f>'4. mell.Önkorm'!J115+'5.Int.össz'!J68</f>
        <v>0</v>
      </c>
      <c r="K35" s="580">
        <f>'4. mell.Önkorm'!K115+'5.Int.össz'!K68</f>
        <v>0</v>
      </c>
      <c r="L35" s="581">
        <f t="shared" si="2"/>
        <v>0</v>
      </c>
      <c r="M35" s="183"/>
    </row>
    <row r="36" spans="1:14" ht="12.2" customHeight="1" x14ac:dyDescent="0.2">
      <c r="A36" s="12" t="s">
        <v>319</v>
      </c>
      <c r="B36" s="775" t="s">
        <v>224</v>
      </c>
      <c r="C36" s="593">
        <f>'4. mell.Önkorm'!C116</f>
        <v>224000000</v>
      </c>
      <c r="D36" s="535">
        <f>'4. mell.Önkorm'!D116</f>
        <v>224000000</v>
      </c>
      <c r="E36" s="593">
        <f>'4. mell.Önkorm'!E116</f>
        <v>264000000</v>
      </c>
      <c r="F36" s="593">
        <f>'4. mell.Önkorm'!F116</f>
        <v>264000000</v>
      </c>
      <c r="G36" s="593">
        <f>'4. mell.Önkorm'!G116</f>
        <v>291600000</v>
      </c>
      <c r="H36" s="516">
        <f t="shared" si="1"/>
        <v>27600000</v>
      </c>
      <c r="I36" s="752">
        <f>'4. mell.Önkorm'!I116</f>
        <v>0</v>
      </c>
      <c r="J36" s="740">
        <f>'4. mell.Önkorm'!J116</f>
        <v>0</v>
      </c>
      <c r="K36" s="580">
        <f>'4. mell.Önkorm'!K116</f>
        <v>0</v>
      </c>
      <c r="L36" s="581">
        <f t="shared" si="2"/>
        <v>0</v>
      </c>
      <c r="M36" s="183"/>
    </row>
    <row r="37" spans="1:14" ht="12.2" customHeight="1" thickBot="1" x14ac:dyDescent="0.25">
      <c r="A37" s="12" t="s">
        <v>320</v>
      </c>
      <c r="B37" s="775" t="s">
        <v>228</v>
      </c>
      <c r="C37" s="1170">
        <f>'4. mell.Önkorm'!C117+'5.Int.össz'!C69</f>
        <v>158000000</v>
      </c>
      <c r="D37" s="539">
        <f>'4. mell.Önkorm'!D117+'5.Int.össz'!D69</f>
        <v>359372000</v>
      </c>
      <c r="E37" s="1170">
        <f>'4. mell.Önkorm'!E117+'5.Int.össz'!E69</f>
        <v>392372000</v>
      </c>
      <c r="F37" s="1170">
        <f>'4. mell.Önkorm'!F117+'5.Int.össz'!F69</f>
        <v>392372000</v>
      </c>
      <c r="G37" s="1170">
        <f>'4. mell.Önkorm'!G117+'5.Int.össz'!G69</f>
        <v>395172000</v>
      </c>
      <c r="H37" s="777">
        <f t="shared" si="1"/>
        <v>2800000</v>
      </c>
      <c r="I37" s="1179">
        <f>'4. mell.Önkorm'!I117+'5.Int.össz'!I69</f>
        <v>0</v>
      </c>
      <c r="J37" s="741">
        <f>'4. mell.Önkorm'!J117+'5.Int.össz'!J69</f>
        <v>0</v>
      </c>
      <c r="K37" s="582">
        <f>'4. mell.Önkorm'!K117+'5.Int.össz'!K69</f>
        <v>0</v>
      </c>
      <c r="L37" s="583">
        <f t="shared" si="2"/>
        <v>0</v>
      </c>
      <c r="M37" s="183"/>
    </row>
    <row r="38" spans="1:14" ht="12.2" customHeight="1" thickBot="1" x14ac:dyDescent="0.25">
      <c r="A38" s="14" t="s">
        <v>14</v>
      </c>
      <c r="B38" s="591" t="s">
        <v>540</v>
      </c>
      <c r="C38" s="523">
        <f>+C10+C28</f>
        <v>12475914007</v>
      </c>
      <c r="D38" s="522">
        <f t="shared" ref="D38:K38" si="8">+D10+D28</f>
        <v>13251538784</v>
      </c>
      <c r="E38" s="523">
        <f t="shared" si="8"/>
        <v>15067605118</v>
      </c>
      <c r="F38" s="523">
        <f t="shared" si="8"/>
        <v>16280540173</v>
      </c>
      <c r="G38" s="523">
        <f t="shared" si="8"/>
        <v>16813082961</v>
      </c>
      <c r="H38" s="521">
        <f t="shared" si="1"/>
        <v>532542788</v>
      </c>
      <c r="I38" s="745" t="e">
        <f t="shared" si="8"/>
        <v>#REF!</v>
      </c>
      <c r="J38" s="521" t="e">
        <f t="shared" si="8"/>
        <v>#REF!</v>
      </c>
      <c r="K38" s="589" t="e">
        <f t="shared" si="8"/>
        <v>#REF!</v>
      </c>
      <c r="L38" s="590" t="e">
        <f t="shared" si="2"/>
        <v>#REF!</v>
      </c>
      <c r="M38" s="183"/>
    </row>
    <row r="39" spans="1:14" ht="12.2" customHeight="1" thickBot="1" x14ac:dyDescent="0.25">
      <c r="A39" s="14" t="s">
        <v>15</v>
      </c>
      <c r="B39" s="591" t="s">
        <v>541</v>
      </c>
      <c r="C39" s="523">
        <f>+C40+C41+C42</f>
        <v>0</v>
      </c>
      <c r="D39" s="522">
        <f t="shared" ref="D39:K39" si="9">+D40+D41+D42</f>
        <v>0</v>
      </c>
      <c r="E39" s="523">
        <f t="shared" si="9"/>
        <v>0</v>
      </c>
      <c r="F39" s="523">
        <f t="shared" si="9"/>
        <v>0</v>
      </c>
      <c r="G39" s="523">
        <f t="shared" si="9"/>
        <v>0</v>
      </c>
      <c r="H39" s="521">
        <f t="shared" si="1"/>
        <v>0</v>
      </c>
      <c r="I39" s="745">
        <f t="shared" si="9"/>
        <v>0</v>
      </c>
      <c r="J39" s="521">
        <f t="shared" si="9"/>
        <v>0</v>
      </c>
      <c r="K39" s="589">
        <f t="shared" si="9"/>
        <v>0</v>
      </c>
      <c r="L39" s="590" t="e">
        <f t="shared" si="2"/>
        <v>#DIV/0!</v>
      </c>
      <c r="M39" s="183"/>
    </row>
    <row r="40" spans="1:14" s="33" customFormat="1" ht="11.25" customHeight="1" x14ac:dyDescent="0.2">
      <c r="A40" s="12" t="s">
        <v>100</v>
      </c>
      <c r="B40" s="586" t="s">
        <v>371</v>
      </c>
      <c r="C40" s="593">
        <f>'4. mell.Önkorm'!C120</f>
        <v>0</v>
      </c>
      <c r="D40" s="535">
        <f>'4. mell.Önkorm'!D120</f>
        <v>0</v>
      </c>
      <c r="E40" s="593">
        <f>'4. mell.Önkorm'!E120</f>
        <v>0</v>
      </c>
      <c r="F40" s="593">
        <f>'4. mell.Önkorm'!F120</f>
        <v>0</v>
      </c>
      <c r="G40" s="593">
        <f>'4. mell.Önkorm'!G120</f>
        <v>0</v>
      </c>
      <c r="H40" s="516">
        <f t="shared" si="1"/>
        <v>0</v>
      </c>
      <c r="I40" s="752">
        <f>'4. mell.Önkorm'!I120</f>
        <v>0</v>
      </c>
      <c r="J40" s="536">
        <f>'4. mell.Önkorm'!J120</f>
        <v>0</v>
      </c>
      <c r="K40" s="580">
        <f>'4. mell.Önkorm'!K120</f>
        <v>0</v>
      </c>
      <c r="L40" s="581" t="e">
        <f t="shared" si="2"/>
        <v>#DIV/0!</v>
      </c>
      <c r="M40" s="180"/>
    </row>
    <row r="41" spans="1:14" ht="12.75" customHeight="1" x14ac:dyDescent="0.2">
      <c r="A41" s="12" t="s">
        <v>101</v>
      </c>
      <c r="B41" s="586" t="s">
        <v>243</v>
      </c>
      <c r="C41" s="593">
        <f>'4. mell.Önkorm'!C121</f>
        <v>0</v>
      </c>
      <c r="D41" s="535">
        <f>'4. mell.Önkorm'!D121</f>
        <v>0</v>
      </c>
      <c r="E41" s="593">
        <f>'4. mell.Önkorm'!E121</f>
        <v>0</v>
      </c>
      <c r="F41" s="593">
        <f>'4. mell.Önkorm'!F121</f>
        <v>0</v>
      </c>
      <c r="G41" s="593">
        <f>'4. mell.Önkorm'!G121</f>
        <v>0</v>
      </c>
      <c r="H41" s="516">
        <f t="shared" si="1"/>
        <v>0</v>
      </c>
      <c r="I41" s="752">
        <f>'4. mell.Önkorm'!I121</f>
        <v>0</v>
      </c>
      <c r="J41" s="536">
        <f>'4. mell.Önkorm'!J121</f>
        <v>0</v>
      </c>
      <c r="K41" s="580">
        <f>'4. mell.Önkorm'!K121</f>
        <v>0</v>
      </c>
      <c r="L41" s="581" t="e">
        <f t="shared" si="2"/>
        <v>#DIV/0!</v>
      </c>
      <c r="M41" s="183"/>
    </row>
    <row r="42" spans="1:14" ht="12.2" customHeight="1" thickBot="1" x14ac:dyDescent="0.25">
      <c r="A42" s="13" t="s">
        <v>164</v>
      </c>
      <c r="B42" s="592" t="s">
        <v>244</v>
      </c>
      <c r="C42" s="593">
        <f>'4. mell.Önkorm'!C122</f>
        <v>0</v>
      </c>
      <c r="D42" s="535">
        <f>'4. mell.Önkorm'!D122</f>
        <v>0</v>
      </c>
      <c r="E42" s="593">
        <f>'4. mell.Önkorm'!E122</f>
        <v>0</v>
      </c>
      <c r="F42" s="593">
        <f>'4. mell.Önkorm'!F122</f>
        <v>0</v>
      </c>
      <c r="G42" s="593">
        <f>'4. mell.Önkorm'!G122</f>
        <v>0</v>
      </c>
      <c r="H42" s="516">
        <f t="shared" si="1"/>
        <v>0</v>
      </c>
      <c r="I42" s="752">
        <f>'4. mell.Önkorm'!I122</f>
        <v>0</v>
      </c>
      <c r="J42" s="536">
        <f>'4. mell.Önkorm'!J122</f>
        <v>0</v>
      </c>
      <c r="K42" s="580">
        <f>'4. mell.Önkorm'!K122</f>
        <v>0</v>
      </c>
      <c r="L42" s="581" t="e">
        <f t="shared" si="2"/>
        <v>#DIV/0!</v>
      </c>
      <c r="M42" s="183"/>
    </row>
    <row r="43" spans="1:14" ht="12.2" customHeight="1" thickBot="1" x14ac:dyDescent="0.25">
      <c r="A43" s="14" t="s">
        <v>16</v>
      </c>
      <c r="B43" s="591" t="s">
        <v>538</v>
      </c>
      <c r="C43" s="523">
        <f>+C44+C46+C45</f>
        <v>0</v>
      </c>
      <c r="D43" s="522">
        <f t="shared" ref="D43:K43" si="10">+D44+D46+D45</f>
        <v>468945500</v>
      </c>
      <c r="E43" s="523">
        <f t="shared" si="10"/>
        <v>468945500</v>
      </c>
      <c r="F43" s="523">
        <f t="shared" si="10"/>
        <v>468945500</v>
      </c>
      <c r="G43" s="523">
        <f t="shared" si="10"/>
        <v>468945500</v>
      </c>
      <c r="H43" s="521">
        <f t="shared" si="1"/>
        <v>0</v>
      </c>
      <c r="I43" s="745">
        <f t="shared" si="10"/>
        <v>0</v>
      </c>
      <c r="J43" s="521">
        <f t="shared" si="10"/>
        <v>0</v>
      </c>
      <c r="K43" s="589">
        <f t="shared" si="10"/>
        <v>0</v>
      </c>
      <c r="L43" s="590">
        <f t="shared" si="2"/>
        <v>0</v>
      </c>
      <c r="M43" s="183"/>
    </row>
    <row r="44" spans="1:14" ht="12.2" customHeight="1" x14ac:dyDescent="0.2">
      <c r="A44" s="12" t="s">
        <v>89</v>
      </c>
      <c r="B44" s="586" t="s">
        <v>242</v>
      </c>
      <c r="C44" s="593">
        <f>'4. mell.Önkorm'!C124</f>
        <v>0</v>
      </c>
      <c r="D44" s="535">
        <f>'4. mell.Önkorm'!D124</f>
        <v>468945500</v>
      </c>
      <c r="E44" s="593">
        <f>'4. mell.Önkorm'!E124</f>
        <v>468945500</v>
      </c>
      <c r="F44" s="593">
        <f>'4. mell.Önkorm'!F124</f>
        <v>468945500</v>
      </c>
      <c r="G44" s="593">
        <f>'4. mell.Önkorm'!G124</f>
        <v>468945500</v>
      </c>
      <c r="H44" s="516">
        <f t="shared" si="1"/>
        <v>0</v>
      </c>
      <c r="I44" s="752">
        <f>'4. mell.Önkorm'!I124</f>
        <v>0</v>
      </c>
      <c r="J44" s="536">
        <f>'4. mell.Önkorm'!J124</f>
        <v>0</v>
      </c>
      <c r="K44" s="580">
        <f>'4. mell.Önkorm'!K124</f>
        <v>0</v>
      </c>
      <c r="L44" s="581">
        <f t="shared" si="2"/>
        <v>0</v>
      </c>
      <c r="M44" s="183"/>
    </row>
    <row r="45" spans="1:14" ht="12.2" customHeight="1" x14ac:dyDescent="0.2">
      <c r="A45" s="12" t="s">
        <v>102</v>
      </c>
      <c r="B45" s="586" t="s">
        <v>539</v>
      </c>
      <c r="C45" s="593">
        <f>'4. mell.Önkorm'!C125</f>
        <v>0</v>
      </c>
      <c r="D45" s="535">
        <f>'4. mell.Önkorm'!D125</f>
        <v>0</v>
      </c>
      <c r="E45" s="593">
        <f>'4. mell.Önkorm'!E125</f>
        <v>0</v>
      </c>
      <c r="F45" s="593">
        <f>'4. mell.Önkorm'!F125</f>
        <v>0</v>
      </c>
      <c r="G45" s="593">
        <f>'4. mell.Önkorm'!G125</f>
        <v>0</v>
      </c>
      <c r="H45" s="516">
        <f t="shared" si="1"/>
        <v>0</v>
      </c>
      <c r="I45" s="752">
        <f>'4. mell.Önkorm'!I125</f>
        <v>0</v>
      </c>
      <c r="J45" s="516">
        <f>'4. mell.Önkorm'!J125</f>
        <v>0</v>
      </c>
      <c r="K45" s="594">
        <f>'4. mell.Önkorm'!K125</f>
        <v>0</v>
      </c>
      <c r="L45" s="595"/>
      <c r="M45" s="183"/>
    </row>
    <row r="46" spans="1:14" ht="12.2" customHeight="1" thickBot="1" x14ac:dyDescent="0.25">
      <c r="A46" s="12" t="s">
        <v>103</v>
      </c>
      <c r="B46" s="531" t="s">
        <v>537</v>
      </c>
      <c r="C46" s="593">
        <f>'4. mell.Önkorm'!C126</f>
        <v>0</v>
      </c>
      <c r="D46" s="535">
        <f>'4. mell.Önkorm'!D126</f>
        <v>0</v>
      </c>
      <c r="E46" s="593">
        <f>'4. mell.Önkorm'!E126</f>
        <v>0</v>
      </c>
      <c r="F46" s="593">
        <f>'4. mell.Önkorm'!F126</f>
        <v>0</v>
      </c>
      <c r="G46" s="593">
        <f>'4. mell.Önkorm'!G126</f>
        <v>0</v>
      </c>
      <c r="H46" s="516">
        <f t="shared" si="1"/>
        <v>0</v>
      </c>
      <c r="I46" s="752">
        <f>'4. mell.Önkorm'!I126</f>
        <v>0</v>
      </c>
      <c r="J46" s="536">
        <f>'4. mell.Önkorm'!J126</f>
        <v>0</v>
      </c>
      <c r="K46" s="580">
        <f>'4. mell.Önkorm'!K126</f>
        <v>0</v>
      </c>
      <c r="L46" s="581" t="e">
        <f t="shared" ref="L46:L54" si="11">K46/D46*100</f>
        <v>#DIV/0!</v>
      </c>
      <c r="M46" s="183"/>
    </row>
    <row r="47" spans="1:14" ht="12.2" customHeight="1" thickBot="1" x14ac:dyDescent="0.25">
      <c r="A47" s="14" t="s">
        <v>17</v>
      </c>
      <c r="B47" s="591" t="s">
        <v>542</v>
      </c>
      <c r="C47" s="544">
        <f>SUM(C48:C52)</f>
        <v>52821826</v>
      </c>
      <c r="D47" s="543">
        <f t="shared" ref="D47:K47" si="12">SUM(D48:D52)</f>
        <v>1515389518</v>
      </c>
      <c r="E47" s="544">
        <f t="shared" si="12"/>
        <v>2314346206</v>
      </c>
      <c r="F47" s="544">
        <f t="shared" si="12"/>
        <v>3117241637</v>
      </c>
      <c r="G47" s="544">
        <f t="shared" si="12"/>
        <v>3456015409</v>
      </c>
      <c r="H47" s="542">
        <f t="shared" si="1"/>
        <v>338773772</v>
      </c>
      <c r="I47" s="753">
        <f t="shared" si="12"/>
        <v>0</v>
      </c>
      <c r="J47" s="542">
        <f t="shared" si="12"/>
        <v>0</v>
      </c>
      <c r="K47" s="596">
        <f t="shared" si="12"/>
        <v>0</v>
      </c>
      <c r="L47" s="597">
        <f t="shared" si="11"/>
        <v>0</v>
      </c>
      <c r="M47" s="183"/>
      <c r="N47" s="77"/>
    </row>
    <row r="48" spans="1:14" x14ac:dyDescent="0.2">
      <c r="A48" s="12" t="s">
        <v>104</v>
      </c>
      <c r="B48" s="586" t="s">
        <v>240</v>
      </c>
      <c r="C48" s="593">
        <f>'4. mell.Önkorm'!C128-'5.Int.össz'!C46</f>
        <v>0</v>
      </c>
      <c r="D48" s="535">
        <f>'4. mell.Önkorm'!D128-'5.Int.össz'!D46</f>
        <v>0</v>
      </c>
      <c r="E48" s="593">
        <f>'4. mell.Önkorm'!E128-'5.Int.össz'!E46</f>
        <v>0</v>
      </c>
      <c r="F48" s="593">
        <f>'4. mell.Önkorm'!F128-'5.Int.össz'!F46</f>
        <v>0</v>
      </c>
      <c r="G48" s="593">
        <f>'4. mell.Önkorm'!G128-'5.Int.össz'!G46</f>
        <v>0</v>
      </c>
      <c r="H48" s="516">
        <f t="shared" si="1"/>
        <v>0</v>
      </c>
      <c r="I48" s="752">
        <f>'4. mell.Önkorm'!I128-'5.Int.össz'!I46</f>
        <v>0</v>
      </c>
      <c r="J48" s="536">
        <f>'4. mell.Önkorm'!J128-'5.Int.össz'!J46</f>
        <v>0</v>
      </c>
      <c r="K48" s="580">
        <f>'4. mell.Önkorm'!K128-'5.Int.össz'!K46</f>
        <v>0</v>
      </c>
      <c r="L48" s="581" t="e">
        <f t="shared" si="11"/>
        <v>#DIV/0!</v>
      </c>
      <c r="M48" s="183"/>
    </row>
    <row r="49" spans="1:16" ht="12.2" customHeight="1" x14ac:dyDescent="0.2">
      <c r="A49" s="12" t="s">
        <v>105</v>
      </c>
      <c r="B49" s="586" t="s">
        <v>241</v>
      </c>
      <c r="C49" s="593">
        <f>'4. mell.Önkorm'!C129-'5.Int.össz'!C47</f>
        <v>0</v>
      </c>
      <c r="D49" s="535">
        <f>'4. mell.Önkorm'!D129-'5.Int.össz'!D47</f>
        <v>0</v>
      </c>
      <c r="E49" s="593">
        <f>'4. mell.Önkorm'!E129-'5.Int.össz'!E47</f>
        <v>0</v>
      </c>
      <c r="F49" s="593">
        <f>'4. mell.Önkorm'!F129-'5.Int.össz'!F47</f>
        <v>0</v>
      </c>
      <c r="G49" s="593">
        <f>'4. mell.Önkorm'!G129-'5.Int.össz'!G47</f>
        <v>0</v>
      </c>
      <c r="H49" s="516">
        <f t="shared" si="1"/>
        <v>0</v>
      </c>
      <c r="I49" s="752">
        <f>'4. mell.Önkorm'!I129-'5.Int.össz'!I47</f>
        <v>0</v>
      </c>
      <c r="J49" s="536">
        <f>'4. mell.Önkorm'!J129-'5.Int.össz'!J47</f>
        <v>0</v>
      </c>
      <c r="K49" s="580">
        <f>'4. mell.Önkorm'!K129-'5.Int.össz'!K47</f>
        <v>0</v>
      </c>
      <c r="L49" s="581" t="e">
        <f t="shared" si="11"/>
        <v>#DIV/0!</v>
      </c>
      <c r="M49" s="183"/>
    </row>
    <row r="50" spans="1:16" s="33" customFormat="1" ht="12.2" customHeight="1" x14ac:dyDescent="0.2">
      <c r="A50" s="12" t="s">
        <v>205</v>
      </c>
      <c r="B50" s="586" t="s">
        <v>372</v>
      </c>
      <c r="C50" s="593">
        <f>'4. mell.Önkorm'!C130</f>
        <v>0</v>
      </c>
      <c r="D50" s="535">
        <f>'4. mell.Önkorm'!D130</f>
        <v>0</v>
      </c>
      <c r="E50" s="593">
        <f>'4. mell.Önkorm'!E130</f>
        <v>0</v>
      </c>
      <c r="F50" s="593">
        <f>'4. mell.Önkorm'!F130</f>
        <v>0</v>
      </c>
      <c r="G50" s="593">
        <f>'4. mell.Önkorm'!G130</f>
        <v>0</v>
      </c>
      <c r="H50" s="516">
        <f t="shared" si="1"/>
        <v>0</v>
      </c>
      <c r="I50" s="752">
        <f>'4. mell.Önkorm'!I130</f>
        <v>0</v>
      </c>
      <c r="J50" s="536">
        <f>'4. mell.Önkorm'!J130</f>
        <v>0</v>
      </c>
      <c r="K50" s="580">
        <f>'4. mell.Önkorm'!K130</f>
        <v>0</v>
      </c>
      <c r="L50" s="581" t="e">
        <f t="shared" si="11"/>
        <v>#DIV/0!</v>
      </c>
      <c r="M50" s="180"/>
    </row>
    <row r="51" spans="1:16" s="33" customFormat="1" ht="12.75" customHeight="1" x14ac:dyDescent="0.2">
      <c r="A51" s="1182" t="s">
        <v>206</v>
      </c>
      <c r="B51" s="775" t="s">
        <v>229</v>
      </c>
      <c r="C51" s="593">
        <f>'4. mell.Önkorm'!C131</f>
        <v>0</v>
      </c>
      <c r="D51" s="535">
        <f>'4. mell.Önkorm'!D131</f>
        <v>0</v>
      </c>
      <c r="E51" s="593">
        <f>'4. mell.Önkorm'!E131</f>
        <v>0</v>
      </c>
      <c r="F51" s="593">
        <f>'4. mell.Önkorm'!F131</f>
        <v>0</v>
      </c>
      <c r="G51" s="593">
        <f>'4. mell.Önkorm'!G131</f>
        <v>0</v>
      </c>
      <c r="H51" s="516">
        <f t="shared" si="1"/>
        <v>0</v>
      </c>
      <c r="I51" s="752">
        <f>'4. mell.Önkorm'!I131</f>
        <v>0</v>
      </c>
      <c r="J51" s="536">
        <f>'4. mell.Önkorm'!J131</f>
        <v>0</v>
      </c>
      <c r="K51" s="580">
        <f>'4. mell.Önkorm'!K131</f>
        <v>0</v>
      </c>
      <c r="L51" s="581" t="e">
        <f t="shared" si="11"/>
        <v>#DIV/0!</v>
      </c>
      <c r="M51" s="180"/>
      <c r="N51" s="33" t="s">
        <v>385</v>
      </c>
    </row>
    <row r="52" spans="1:16" s="33" customFormat="1" ht="12.75" customHeight="1" thickBot="1" x14ac:dyDescent="0.25">
      <c r="A52" s="13" t="s">
        <v>208</v>
      </c>
      <c r="B52" s="592" t="s">
        <v>352</v>
      </c>
      <c r="C52" s="593">
        <f>'4. mell.Önkorm'!C132</f>
        <v>52821826</v>
      </c>
      <c r="D52" s="535">
        <f>'4. mell.Önkorm'!D132</f>
        <v>1515389518</v>
      </c>
      <c r="E52" s="593">
        <f>'4. mell.Önkorm'!E132</f>
        <v>2314346206</v>
      </c>
      <c r="F52" s="593">
        <f>'4. mell.Önkorm'!F132</f>
        <v>3117241637</v>
      </c>
      <c r="G52" s="593">
        <f>'4. mell.Önkorm'!G132</f>
        <v>3456015409</v>
      </c>
      <c r="H52" s="516">
        <f t="shared" si="1"/>
        <v>338773772</v>
      </c>
      <c r="I52" s="752">
        <f>'4. mell.Önkorm'!I132</f>
        <v>0</v>
      </c>
      <c r="J52" s="536">
        <f>'4. mell.Önkorm'!J132</f>
        <v>0</v>
      </c>
      <c r="K52" s="580">
        <f>'4. mell.Önkorm'!K132</f>
        <v>0</v>
      </c>
      <c r="L52" s="581">
        <f t="shared" si="11"/>
        <v>0</v>
      </c>
      <c r="M52" s="180"/>
    </row>
    <row r="53" spans="1:16" ht="12.2" customHeight="1" thickBot="1" x14ac:dyDescent="0.25">
      <c r="A53" s="14" t="s">
        <v>18</v>
      </c>
      <c r="B53" s="591" t="s">
        <v>544</v>
      </c>
      <c r="C53" s="600">
        <f>+C39+C43+C47</f>
        <v>52821826</v>
      </c>
      <c r="D53" s="599">
        <f t="shared" ref="D53:K53" si="13">+D39+D43+D47</f>
        <v>1984335018</v>
      </c>
      <c r="E53" s="600">
        <f t="shared" si="13"/>
        <v>2783291706</v>
      </c>
      <c r="F53" s="600">
        <f t="shared" si="13"/>
        <v>3586187137</v>
      </c>
      <c r="G53" s="600">
        <f t="shared" si="13"/>
        <v>3924960909</v>
      </c>
      <c r="H53" s="598">
        <f t="shared" si="1"/>
        <v>338773772</v>
      </c>
      <c r="I53" s="1181">
        <f t="shared" si="13"/>
        <v>0</v>
      </c>
      <c r="J53" s="598">
        <f t="shared" si="13"/>
        <v>0</v>
      </c>
      <c r="K53" s="601">
        <f t="shared" si="13"/>
        <v>0</v>
      </c>
      <c r="L53" s="602">
        <f t="shared" si="11"/>
        <v>0</v>
      </c>
      <c r="M53" s="183"/>
    </row>
    <row r="54" spans="1:16" ht="15" customHeight="1" thickBot="1" x14ac:dyDescent="0.25">
      <c r="A54" s="78" t="s">
        <v>19</v>
      </c>
      <c r="B54" s="603" t="s">
        <v>543</v>
      </c>
      <c r="C54" s="600">
        <f>+C38+C53</f>
        <v>12528735833</v>
      </c>
      <c r="D54" s="599">
        <f t="shared" ref="D54:K54" si="14">+D38+D53</f>
        <v>15235873802</v>
      </c>
      <c r="E54" s="600">
        <f t="shared" si="14"/>
        <v>17850896824</v>
      </c>
      <c r="F54" s="600">
        <f t="shared" si="14"/>
        <v>19866727310</v>
      </c>
      <c r="G54" s="600">
        <f t="shared" si="14"/>
        <v>20738043870</v>
      </c>
      <c r="H54" s="598">
        <f t="shared" si="1"/>
        <v>871316560</v>
      </c>
      <c r="I54" s="1181" t="e">
        <f t="shared" si="14"/>
        <v>#REF!</v>
      </c>
      <c r="J54" s="598" t="e">
        <f t="shared" si="14"/>
        <v>#REF!</v>
      </c>
      <c r="K54" s="601" t="e">
        <f t="shared" si="14"/>
        <v>#REF!</v>
      </c>
      <c r="L54" s="602" t="e">
        <f t="shared" si="11"/>
        <v>#REF!</v>
      </c>
      <c r="M54" s="183"/>
      <c r="N54" s="1026" t="b">
        <f>IF(E54=('4. mell.Önkorm'!E134-'4. mell.Önkorm'!E128-'4. mell.Önkorm'!E129+'5.Int.össz'!E70),TRUE,E54-('4. mell.Önkorm'!E134-'4. mell.Önkorm'!E128-'4. mell.Önkorm'!E129+'5.Int.össz'!E70))</f>
        <v>1</v>
      </c>
    </row>
    <row r="55" spans="1:16" ht="13.5" thickBot="1" x14ac:dyDescent="0.25">
      <c r="A55" s="780"/>
      <c r="B55" s="657"/>
      <c r="C55" s="604"/>
      <c r="D55" s="604"/>
      <c r="E55" s="604"/>
      <c r="F55" s="604"/>
      <c r="G55" s="604"/>
      <c r="H55" s="1598" t="s">
        <v>385</v>
      </c>
      <c r="I55" s="604"/>
      <c r="J55" s="604"/>
      <c r="K55" s="604"/>
      <c r="L55" s="605"/>
    </row>
    <row r="56" spans="1:16" ht="15" customHeight="1" thickBot="1" x14ac:dyDescent="0.25">
      <c r="A56" s="764" t="s">
        <v>292</v>
      </c>
      <c r="B56" s="766"/>
      <c r="C56" s="607">
        <f>'4. mell.Önkorm'!C136+'5.Int.össz'!C72</f>
        <v>582</v>
      </c>
      <c r="D56" s="606">
        <f>'4. mell.Önkorm'!D136+'5.Int.össz'!D72</f>
        <v>579</v>
      </c>
      <c r="E56" s="607">
        <f>'4. mell.Önkorm'!E136+'5.Int.össz'!E72</f>
        <v>570</v>
      </c>
      <c r="F56" s="607">
        <f>'4. mell.Önkorm'!F136+'5.Int.össz'!F72</f>
        <v>570</v>
      </c>
      <c r="G56" s="607">
        <f>'4. mell.Önkorm'!G136+'5.Int.össz'!G72</f>
        <v>570</v>
      </c>
      <c r="H56" s="773">
        <f t="shared" si="1"/>
        <v>0</v>
      </c>
      <c r="I56" s="1185">
        <f>'4. mell.Önkorm'!I136+'5.Int.össz'!I72</f>
        <v>0</v>
      </c>
      <c r="J56" s="691">
        <f>'4. mell.Önkorm'!J136+'5.Int.össz'!J72</f>
        <v>0</v>
      </c>
      <c r="K56" s="606">
        <f>'4. mell.Önkorm'!K136+'5.Int.össz'!K72</f>
        <v>0</v>
      </c>
      <c r="L56" s="608">
        <f>K56/D56*100</f>
        <v>0</v>
      </c>
    </row>
    <row r="57" spans="1:16" ht="14.25" hidden="1" customHeight="1" thickBot="1" x14ac:dyDescent="0.25">
      <c r="A57" s="67" t="s">
        <v>291</v>
      </c>
      <c r="B57" s="68"/>
      <c r="C57" s="773">
        <f>'4. mell.Önkorm'!C137+'5.Int.össz'!C73</f>
        <v>0</v>
      </c>
      <c r="D57" s="606">
        <f>'4. mell.Önkorm'!D137+'5.Int.össz'!D73</f>
        <v>0</v>
      </c>
      <c r="E57" s="607">
        <f>'4. mell.Önkorm'!E137+'5.Int.össz'!E73</f>
        <v>0</v>
      </c>
      <c r="F57" s="607">
        <f>'4. mell.Önkorm'!F137+'5.Int.össz'!F73</f>
        <v>0</v>
      </c>
      <c r="G57" s="607">
        <f>'4. mell.Önkorm'!G137+'5.Int.össz'!G73</f>
        <v>0</v>
      </c>
      <c r="H57" s="744">
        <f>'4. mell.Önkorm'!H137+'5.Int.össz'!H73</f>
        <v>0</v>
      </c>
      <c r="I57" s="744">
        <f>'4. mell.Önkorm'!I137+'5.Int.össz'!I73</f>
        <v>0</v>
      </c>
      <c r="J57" s="691">
        <f>'4. mell.Önkorm'!J137+'5.Int.össz'!J73</f>
        <v>0</v>
      </c>
      <c r="K57" s="606">
        <f>'4. mell.Önkorm'!K137+'5.Int.össz'!K73</f>
        <v>0</v>
      </c>
      <c r="L57" s="608" t="e">
        <f>K57/D57*100</f>
        <v>#DIV/0!</v>
      </c>
    </row>
    <row r="58" spans="1:16" ht="14.25" customHeight="1" x14ac:dyDescent="0.2">
      <c r="A58" s="115"/>
      <c r="B58" s="116"/>
      <c r="C58" s="609"/>
      <c r="D58" s="609"/>
      <c r="E58" s="609"/>
      <c r="F58" s="609"/>
      <c r="G58" s="609"/>
      <c r="H58" s="609"/>
      <c r="I58" s="609"/>
      <c r="J58" s="610"/>
      <c r="K58" s="609"/>
      <c r="L58" s="611"/>
    </row>
    <row r="59" spans="1:16" x14ac:dyDescent="0.2">
      <c r="A59" s="1669" t="s">
        <v>253</v>
      </c>
      <c r="B59" s="1669"/>
      <c r="C59" s="1669"/>
      <c r="D59" s="1669"/>
      <c r="E59" s="1669"/>
      <c r="F59" s="1669"/>
      <c r="G59" s="1669"/>
      <c r="H59" s="1669"/>
      <c r="I59" s="1669"/>
      <c r="J59" s="1669"/>
    </row>
    <row r="60" spans="1:16" ht="14.25" thickBot="1" x14ac:dyDescent="0.25">
      <c r="A60" s="1667" t="s">
        <v>362</v>
      </c>
      <c r="B60" s="1667"/>
      <c r="C60" s="1667"/>
      <c r="D60" s="1667"/>
      <c r="E60" s="1667"/>
      <c r="F60" s="1667"/>
      <c r="G60" s="1667"/>
      <c r="H60" s="1667"/>
      <c r="I60" s="1667"/>
      <c r="J60" s="1667"/>
      <c r="K60" s="1667"/>
      <c r="L60" s="1667"/>
      <c r="P60" s="825"/>
    </row>
    <row r="61" spans="1:16" ht="21.75" thickBot="1" x14ac:dyDescent="0.25">
      <c r="A61" s="14" t="s">
        <v>12</v>
      </c>
      <c r="B61" s="15" t="s">
        <v>649</v>
      </c>
      <c r="C61" s="523">
        <f>'1. mell.bevétel_össz'!C66-C38</f>
        <v>-5167888744</v>
      </c>
      <c r="D61" s="522">
        <f>'1. mell.bevétel_össz'!D66-D38</f>
        <v>-5477100158</v>
      </c>
      <c r="E61" s="522">
        <f>'1. mell.bevétel_össz'!E66-E38</f>
        <v>-5477100158</v>
      </c>
      <c r="F61" s="522">
        <f>'1. mell.bevétel_össz'!F66-F38</f>
        <v>-5273711158</v>
      </c>
      <c r="G61" s="522">
        <f>'1. mell.bevétel_össz'!G66-G38</f>
        <v>-5273711158</v>
      </c>
      <c r="H61" s="1186">
        <f t="shared" ref="H61:H62" si="15">G61-F61</f>
        <v>0</v>
      </c>
      <c r="I61" s="745" t="e">
        <f>'1. mell.bevétel_össz'!I66-I38</f>
        <v>#REF!</v>
      </c>
      <c r="J61" s="521" t="e">
        <f>'1. mell.bevétel_össz'!J66-J38</f>
        <v>#REF!</v>
      </c>
      <c r="K61" s="589" t="e">
        <f>'1. mell.bevétel_össz'!K66-K38</f>
        <v>#REF!</v>
      </c>
      <c r="L61" s="590"/>
      <c r="M61" s="183"/>
    </row>
    <row r="62" spans="1:16" ht="21.75" thickBot="1" x14ac:dyDescent="0.25">
      <c r="A62" s="14" t="s">
        <v>13</v>
      </c>
      <c r="B62" s="15" t="s">
        <v>650</v>
      </c>
      <c r="C62" s="523">
        <f>'1. mell.bevétel_össz'!C82-'1.mell.kiadás_össz'!C53</f>
        <v>5167888744</v>
      </c>
      <c r="D62" s="522">
        <f>'1. mell.bevétel_össz'!D82-'1.mell.kiadás_össz'!D53</f>
        <v>5477100158</v>
      </c>
      <c r="E62" s="522">
        <f>'1. mell.bevétel_össz'!E82-'1.mell.kiadás_össz'!E53</f>
        <v>5477100158</v>
      </c>
      <c r="F62" s="522">
        <f>'1. mell.bevétel_össz'!F82-'1.mell.kiadás_össz'!F53</f>
        <v>5273711158</v>
      </c>
      <c r="G62" s="522">
        <f>'1. mell.bevétel_össz'!G82-'1.mell.kiadás_össz'!G53</f>
        <v>5273711158</v>
      </c>
      <c r="H62" s="1186">
        <f t="shared" si="15"/>
        <v>0</v>
      </c>
      <c r="I62" s="745">
        <f>'1. mell.bevétel_össz'!I82-'1.mell.kiadás_össz'!I53</f>
        <v>0</v>
      </c>
      <c r="J62" s="521">
        <f>'1. mell.bevétel_össz'!J82-'1.mell.kiadás_össz'!J53</f>
        <v>0</v>
      </c>
      <c r="K62" s="589">
        <f>'1. mell.bevétel_össz'!K82-'1.mell.kiadás_össz'!K53</f>
        <v>0</v>
      </c>
      <c r="L62" s="590"/>
      <c r="M62" s="183"/>
    </row>
    <row r="63" spans="1:16" ht="15.75" x14ac:dyDescent="0.2">
      <c r="A63" s="612"/>
      <c r="B63" s="612"/>
      <c r="C63" s="613"/>
      <c r="D63" s="613"/>
      <c r="E63" s="613"/>
      <c r="F63" s="613"/>
      <c r="G63" s="613"/>
      <c r="H63" s="613"/>
      <c r="I63" s="613"/>
      <c r="J63" s="613"/>
      <c r="K63" s="613"/>
      <c r="L63" s="614"/>
    </row>
    <row r="64" spans="1:16" ht="15.75" x14ac:dyDescent="0.2">
      <c r="A64" s="1666" t="s">
        <v>254</v>
      </c>
      <c r="B64" s="1666"/>
      <c r="C64" s="1666"/>
      <c r="D64" s="1666"/>
      <c r="E64" s="1666"/>
      <c r="F64" s="1666"/>
      <c r="G64" s="1666"/>
      <c r="H64" s="1666"/>
      <c r="I64" s="1666"/>
      <c r="J64" s="1666"/>
      <c r="K64" s="615"/>
      <c r="L64" s="616"/>
    </row>
    <row r="65" spans="1:13" ht="14.25" thickBot="1" x14ac:dyDescent="0.25">
      <c r="A65" s="1667" t="s">
        <v>362</v>
      </c>
      <c r="B65" s="1667"/>
      <c r="C65" s="1667"/>
      <c r="D65" s="1667"/>
      <c r="E65" s="1667"/>
      <c r="F65" s="1667"/>
      <c r="G65" s="1667"/>
      <c r="H65" s="1667"/>
      <c r="I65" s="1667"/>
      <c r="J65" s="1667"/>
      <c r="K65" s="1667"/>
      <c r="L65" s="1667"/>
    </row>
    <row r="66" spans="1:13" ht="27.75" customHeight="1" thickBot="1" x14ac:dyDescent="0.25">
      <c r="A66" s="14" t="s">
        <v>12</v>
      </c>
      <c r="B66" s="92" t="s">
        <v>651</v>
      </c>
      <c r="C66" s="523">
        <f>'1. mell.bevétel_össz'!C83-'1.mell.kiadás_össz'!C54</f>
        <v>0</v>
      </c>
      <c r="D66" s="522">
        <f>'1. mell.bevétel_össz'!D83-'1.mell.kiadás_össz'!D54</f>
        <v>0</v>
      </c>
      <c r="E66" s="522">
        <f>'1. mell.bevétel_össz'!E83-'1.mell.kiadás_össz'!E54</f>
        <v>0</v>
      </c>
      <c r="F66" s="522">
        <f>'1. mell.bevétel_össz'!F83-'1.mell.kiadás_össz'!F54</f>
        <v>0</v>
      </c>
      <c r="G66" s="522">
        <f>'1. mell.bevétel_össz'!G83-'1.mell.kiadás_össz'!G54</f>
        <v>0</v>
      </c>
      <c r="H66" s="1186">
        <f t="shared" ref="H66" si="16">G66-F66</f>
        <v>0</v>
      </c>
      <c r="I66" s="745" t="e">
        <f>'1. mell.bevétel_össz'!I83-'1.mell.kiadás_össz'!I54</f>
        <v>#REF!</v>
      </c>
      <c r="J66" s="521" t="e">
        <f>'1. mell.bevétel_össz'!J83-'1.mell.kiadás_össz'!J54</f>
        <v>#REF!</v>
      </c>
      <c r="K66" s="589" t="e">
        <f>'1. mell.bevétel_össz'!K83-'1.mell.kiadás_össz'!K54</f>
        <v>#REF!</v>
      </c>
      <c r="L66" s="590"/>
      <c r="M66" s="183"/>
    </row>
    <row r="67" spans="1:13" x14ac:dyDescent="0.2">
      <c r="B67" s="1668" t="s">
        <v>735</v>
      </c>
      <c r="C67" s="1668"/>
      <c r="D67" s="1668"/>
      <c r="E67" s="1668"/>
      <c r="F67" s="1668"/>
      <c r="G67" s="1668"/>
      <c r="H67" s="1668"/>
      <c r="J67" s="225"/>
    </row>
    <row r="68" spans="1:13" x14ac:dyDescent="0.2">
      <c r="D68" s="533"/>
      <c r="E68" s="533"/>
      <c r="F68" s="533"/>
      <c r="G68" s="533"/>
      <c r="H68" s="533"/>
      <c r="I68" s="533"/>
      <c r="J68" s="533"/>
      <c r="K68" s="533"/>
      <c r="L68" s="617"/>
    </row>
  </sheetData>
  <sheetProtection formatCells="0"/>
  <mergeCells count="12">
    <mergeCell ref="B67:H67"/>
    <mergeCell ref="A65:L65"/>
    <mergeCell ref="A3:L3"/>
    <mergeCell ref="A59:J59"/>
    <mergeCell ref="A6:J6"/>
    <mergeCell ref="A7:J7"/>
    <mergeCell ref="A1:J1"/>
    <mergeCell ref="A2:J2"/>
    <mergeCell ref="A4:J4"/>
    <mergeCell ref="A5:J5"/>
    <mergeCell ref="A64:J64"/>
    <mergeCell ref="A60:L60"/>
  </mergeCells>
  <phoneticPr fontId="45" type="noConversion"/>
  <conditionalFormatting sqref="N54">
    <cfRule type="cellIs" dxfId="4" priority="1" operator="notEqual">
      <formula>TRUE</formula>
    </cfRule>
  </conditionalFormatting>
  <printOptions horizontalCentered="1"/>
  <pageMargins left="0.39370078740157483" right="0.39370078740157483" top="0.39370078740157483" bottom="0.19685039370078741" header="0.39370078740157483" footer="0.19685039370078741"/>
  <pageSetup paperSize="9" scale="80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6"/>
  <sheetViews>
    <sheetView view="pageBreakPreview" zoomScaleNormal="100" zoomScaleSheetLayoutView="100" workbookViewId="0">
      <selection activeCell="H16" sqref="H16"/>
    </sheetView>
  </sheetViews>
  <sheetFormatPr defaultRowHeight="15" x14ac:dyDescent="0.25"/>
  <cols>
    <col min="1" max="1" width="9" style="289" customWidth="1"/>
    <col min="2" max="2" width="68.6640625" style="289" customWidth="1"/>
    <col min="3" max="3" width="19.5" style="289" customWidth="1"/>
    <col min="4" max="256" width="9.33203125" style="289"/>
    <col min="257" max="257" width="5.6640625" style="289" customWidth="1"/>
    <col min="258" max="258" width="68.6640625" style="289" customWidth="1"/>
    <col min="259" max="259" width="19.5" style="289" customWidth="1"/>
    <col min="260" max="512" width="9.33203125" style="289"/>
    <col min="513" max="513" width="5.6640625" style="289" customWidth="1"/>
    <col min="514" max="514" width="68.6640625" style="289" customWidth="1"/>
    <col min="515" max="515" width="19.5" style="289" customWidth="1"/>
    <col min="516" max="768" width="9.33203125" style="289"/>
    <col min="769" max="769" width="5.6640625" style="289" customWidth="1"/>
    <col min="770" max="770" width="68.6640625" style="289" customWidth="1"/>
    <col min="771" max="771" width="19.5" style="289" customWidth="1"/>
    <col min="772" max="1024" width="9.33203125" style="289"/>
    <col min="1025" max="1025" width="5.6640625" style="289" customWidth="1"/>
    <col min="1026" max="1026" width="68.6640625" style="289" customWidth="1"/>
    <col min="1027" max="1027" width="19.5" style="289" customWidth="1"/>
    <col min="1028" max="1280" width="9.33203125" style="289"/>
    <col min="1281" max="1281" width="5.6640625" style="289" customWidth="1"/>
    <col min="1282" max="1282" width="68.6640625" style="289" customWidth="1"/>
    <col min="1283" max="1283" width="19.5" style="289" customWidth="1"/>
    <col min="1284" max="1536" width="9.33203125" style="289"/>
    <col min="1537" max="1537" width="5.6640625" style="289" customWidth="1"/>
    <col min="1538" max="1538" width="68.6640625" style="289" customWidth="1"/>
    <col min="1539" max="1539" width="19.5" style="289" customWidth="1"/>
    <col min="1540" max="1792" width="9.33203125" style="289"/>
    <col min="1793" max="1793" width="5.6640625" style="289" customWidth="1"/>
    <col min="1794" max="1794" width="68.6640625" style="289" customWidth="1"/>
    <col min="1795" max="1795" width="19.5" style="289" customWidth="1"/>
    <col min="1796" max="2048" width="9.33203125" style="289"/>
    <col min="2049" max="2049" width="5.6640625" style="289" customWidth="1"/>
    <col min="2050" max="2050" width="68.6640625" style="289" customWidth="1"/>
    <col min="2051" max="2051" width="19.5" style="289" customWidth="1"/>
    <col min="2052" max="2304" width="9.33203125" style="289"/>
    <col min="2305" max="2305" width="5.6640625" style="289" customWidth="1"/>
    <col min="2306" max="2306" width="68.6640625" style="289" customWidth="1"/>
    <col min="2307" max="2307" width="19.5" style="289" customWidth="1"/>
    <col min="2308" max="2560" width="9.33203125" style="289"/>
    <col min="2561" max="2561" width="5.6640625" style="289" customWidth="1"/>
    <col min="2562" max="2562" width="68.6640625" style="289" customWidth="1"/>
    <col min="2563" max="2563" width="19.5" style="289" customWidth="1"/>
    <col min="2564" max="2816" width="9.33203125" style="289"/>
    <col min="2817" max="2817" width="5.6640625" style="289" customWidth="1"/>
    <col min="2818" max="2818" width="68.6640625" style="289" customWidth="1"/>
    <col min="2819" max="2819" width="19.5" style="289" customWidth="1"/>
    <col min="2820" max="3072" width="9.33203125" style="289"/>
    <col min="3073" max="3073" width="5.6640625" style="289" customWidth="1"/>
    <col min="3074" max="3074" width="68.6640625" style="289" customWidth="1"/>
    <col min="3075" max="3075" width="19.5" style="289" customWidth="1"/>
    <col min="3076" max="3328" width="9.33203125" style="289"/>
    <col min="3329" max="3329" width="5.6640625" style="289" customWidth="1"/>
    <col min="3330" max="3330" width="68.6640625" style="289" customWidth="1"/>
    <col min="3331" max="3331" width="19.5" style="289" customWidth="1"/>
    <col min="3332" max="3584" width="9.33203125" style="289"/>
    <col min="3585" max="3585" width="5.6640625" style="289" customWidth="1"/>
    <col min="3586" max="3586" width="68.6640625" style="289" customWidth="1"/>
    <col min="3587" max="3587" width="19.5" style="289" customWidth="1"/>
    <col min="3588" max="3840" width="9.33203125" style="289"/>
    <col min="3841" max="3841" width="5.6640625" style="289" customWidth="1"/>
    <col min="3842" max="3842" width="68.6640625" style="289" customWidth="1"/>
    <col min="3843" max="3843" width="19.5" style="289" customWidth="1"/>
    <col min="3844" max="4096" width="9.33203125" style="289"/>
    <col min="4097" max="4097" width="5.6640625" style="289" customWidth="1"/>
    <col min="4098" max="4098" width="68.6640625" style="289" customWidth="1"/>
    <col min="4099" max="4099" width="19.5" style="289" customWidth="1"/>
    <col min="4100" max="4352" width="9.33203125" style="289"/>
    <col min="4353" max="4353" width="5.6640625" style="289" customWidth="1"/>
    <col min="4354" max="4354" width="68.6640625" style="289" customWidth="1"/>
    <col min="4355" max="4355" width="19.5" style="289" customWidth="1"/>
    <col min="4356" max="4608" width="9.33203125" style="289"/>
    <col min="4609" max="4609" width="5.6640625" style="289" customWidth="1"/>
    <col min="4610" max="4610" width="68.6640625" style="289" customWidth="1"/>
    <col min="4611" max="4611" width="19.5" style="289" customWidth="1"/>
    <col min="4612" max="4864" width="9.33203125" style="289"/>
    <col min="4865" max="4865" width="5.6640625" style="289" customWidth="1"/>
    <col min="4866" max="4866" width="68.6640625" style="289" customWidth="1"/>
    <col min="4867" max="4867" width="19.5" style="289" customWidth="1"/>
    <col min="4868" max="5120" width="9.33203125" style="289"/>
    <col min="5121" max="5121" width="5.6640625" style="289" customWidth="1"/>
    <col min="5122" max="5122" width="68.6640625" style="289" customWidth="1"/>
    <col min="5123" max="5123" width="19.5" style="289" customWidth="1"/>
    <col min="5124" max="5376" width="9.33203125" style="289"/>
    <col min="5377" max="5377" width="5.6640625" style="289" customWidth="1"/>
    <col min="5378" max="5378" width="68.6640625" style="289" customWidth="1"/>
    <col min="5379" max="5379" width="19.5" style="289" customWidth="1"/>
    <col min="5380" max="5632" width="9.33203125" style="289"/>
    <col min="5633" max="5633" width="5.6640625" style="289" customWidth="1"/>
    <col min="5634" max="5634" width="68.6640625" style="289" customWidth="1"/>
    <col min="5635" max="5635" width="19.5" style="289" customWidth="1"/>
    <col min="5636" max="5888" width="9.33203125" style="289"/>
    <col min="5889" max="5889" width="5.6640625" style="289" customWidth="1"/>
    <col min="5890" max="5890" width="68.6640625" style="289" customWidth="1"/>
    <col min="5891" max="5891" width="19.5" style="289" customWidth="1"/>
    <col min="5892" max="6144" width="9.33203125" style="289"/>
    <col min="6145" max="6145" width="5.6640625" style="289" customWidth="1"/>
    <col min="6146" max="6146" width="68.6640625" style="289" customWidth="1"/>
    <col min="6147" max="6147" width="19.5" style="289" customWidth="1"/>
    <col min="6148" max="6400" width="9.33203125" style="289"/>
    <col min="6401" max="6401" width="5.6640625" style="289" customWidth="1"/>
    <col min="6402" max="6402" width="68.6640625" style="289" customWidth="1"/>
    <col min="6403" max="6403" width="19.5" style="289" customWidth="1"/>
    <col min="6404" max="6656" width="9.33203125" style="289"/>
    <col min="6657" max="6657" width="5.6640625" style="289" customWidth="1"/>
    <col min="6658" max="6658" width="68.6640625" style="289" customWidth="1"/>
    <col min="6659" max="6659" width="19.5" style="289" customWidth="1"/>
    <col min="6660" max="6912" width="9.33203125" style="289"/>
    <col min="6913" max="6913" width="5.6640625" style="289" customWidth="1"/>
    <col min="6914" max="6914" width="68.6640625" style="289" customWidth="1"/>
    <col min="6915" max="6915" width="19.5" style="289" customWidth="1"/>
    <col min="6916" max="7168" width="9.33203125" style="289"/>
    <col min="7169" max="7169" width="5.6640625" style="289" customWidth="1"/>
    <col min="7170" max="7170" width="68.6640625" style="289" customWidth="1"/>
    <col min="7171" max="7171" width="19.5" style="289" customWidth="1"/>
    <col min="7172" max="7424" width="9.33203125" style="289"/>
    <col min="7425" max="7425" width="5.6640625" style="289" customWidth="1"/>
    <col min="7426" max="7426" width="68.6640625" style="289" customWidth="1"/>
    <col min="7427" max="7427" width="19.5" style="289" customWidth="1"/>
    <col min="7428" max="7680" width="9.33203125" style="289"/>
    <col min="7681" max="7681" width="5.6640625" style="289" customWidth="1"/>
    <col min="7682" max="7682" width="68.6640625" style="289" customWidth="1"/>
    <col min="7683" max="7683" width="19.5" style="289" customWidth="1"/>
    <col min="7684" max="7936" width="9.33203125" style="289"/>
    <col min="7937" max="7937" width="5.6640625" style="289" customWidth="1"/>
    <col min="7938" max="7938" width="68.6640625" style="289" customWidth="1"/>
    <col min="7939" max="7939" width="19.5" style="289" customWidth="1"/>
    <col min="7940" max="8192" width="9.33203125" style="289"/>
    <col min="8193" max="8193" width="5.6640625" style="289" customWidth="1"/>
    <col min="8194" max="8194" width="68.6640625" style="289" customWidth="1"/>
    <col min="8195" max="8195" width="19.5" style="289" customWidth="1"/>
    <col min="8196" max="8448" width="9.33203125" style="289"/>
    <col min="8449" max="8449" width="5.6640625" style="289" customWidth="1"/>
    <col min="8450" max="8450" width="68.6640625" style="289" customWidth="1"/>
    <col min="8451" max="8451" width="19.5" style="289" customWidth="1"/>
    <col min="8452" max="8704" width="9.33203125" style="289"/>
    <col min="8705" max="8705" width="5.6640625" style="289" customWidth="1"/>
    <col min="8706" max="8706" width="68.6640625" style="289" customWidth="1"/>
    <col min="8707" max="8707" width="19.5" style="289" customWidth="1"/>
    <col min="8708" max="8960" width="9.33203125" style="289"/>
    <col min="8961" max="8961" width="5.6640625" style="289" customWidth="1"/>
    <col min="8962" max="8962" width="68.6640625" style="289" customWidth="1"/>
    <col min="8963" max="8963" width="19.5" style="289" customWidth="1"/>
    <col min="8964" max="9216" width="9.33203125" style="289"/>
    <col min="9217" max="9217" width="5.6640625" style="289" customWidth="1"/>
    <col min="9218" max="9218" width="68.6640625" style="289" customWidth="1"/>
    <col min="9219" max="9219" width="19.5" style="289" customWidth="1"/>
    <col min="9220" max="9472" width="9.33203125" style="289"/>
    <col min="9473" max="9473" width="5.6640625" style="289" customWidth="1"/>
    <col min="9474" max="9474" width="68.6640625" style="289" customWidth="1"/>
    <col min="9475" max="9475" width="19.5" style="289" customWidth="1"/>
    <col min="9476" max="9728" width="9.33203125" style="289"/>
    <col min="9729" max="9729" width="5.6640625" style="289" customWidth="1"/>
    <col min="9730" max="9730" width="68.6640625" style="289" customWidth="1"/>
    <col min="9731" max="9731" width="19.5" style="289" customWidth="1"/>
    <col min="9732" max="9984" width="9.33203125" style="289"/>
    <col min="9985" max="9985" width="5.6640625" style="289" customWidth="1"/>
    <col min="9986" max="9986" width="68.6640625" style="289" customWidth="1"/>
    <col min="9987" max="9987" width="19.5" style="289" customWidth="1"/>
    <col min="9988" max="10240" width="9.33203125" style="289"/>
    <col min="10241" max="10241" width="5.6640625" style="289" customWidth="1"/>
    <col min="10242" max="10242" width="68.6640625" style="289" customWidth="1"/>
    <col min="10243" max="10243" width="19.5" style="289" customWidth="1"/>
    <col min="10244" max="10496" width="9.33203125" style="289"/>
    <col min="10497" max="10497" width="5.6640625" style="289" customWidth="1"/>
    <col min="10498" max="10498" width="68.6640625" style="289" customWidth="1"/>
    <col min="10499" max="10499" width="19.5" style="289" customWidth="1"/>
    <col min="10500" max="10752" width="9.33203125" style="289"/>
    <col min="10753" max="10753" width="5.6640625" style="289" customWidth="1"/>
    <col min="10754" max="10754" width="68.6640625" style="289" customWidth="1"/>
    <col min="10755" max="10755" width="19.5" style="289" customWidth="1"/>
    <col min="10756" max="11008" width="9.33203125" style="289"/>
    <col min="11009" max="11009" width="5.6640625" style="289" customWidth="1"/>
    <col min="11010" max="11010" width="68.6640625" style="289" customWidth="1"/>
    <col min="11011" max="11011" width="19.5" style="289" customWidth="1"/>
    <col min="11012" max="11264" width="9.33203125" style="289"/>
    <col min="11265" max="11265" width="5.6640625" style="289" customWidth="1"/>
    <col min="11266" max="11266" width="68.6640625" style="289" customWidth="1"/>
    <col min="11267" max="11267" width="19.5" style="289" customWidth="1"/>
    <col min="11268" max="11520" width="9.33203125" style="289"/>
    <col min="11521" max="11521" width="5.6640625" style="289" customWidth="1"/>
    <col min="11522" max="11522" width="68.6640625" style="289" customWidth="1"/>
    <col min="11523" max="11523" width="19.5" style="289" customWidth="1"/>
    <col min="11524" max="11776" width="9.33203125" style="289"/>
    <col min="11777" max="11777" width="5.6640625" style="289" customWidth="1"/>
    <col min="11778" max="11778" width="68.6640625" style="289" customWidth="1"/>
    <col min="11779" max="11779" width="19.5" style="289" customWidth="1"/>
    <col min="11780" max="12032" width="9.33203125" style="289"/>
    <col min="12033" max="12033" width="5.6640625" style="289" customWidth="1"/>
    <col min="12034" max="12034" width="68.6640625" style="289" customWidth="1"/>
    <col min="12035" max="12035" width="19.5" style="289" customWidth="1"/>
    <col min="12036" max="12288" width="9.33203125" style="289"/>
    <col min="12289" max="12289" width="5.6640625" style="289" customWidth="1"/>
    <col min="12290" max="12290" width="68.6640625" style="289" customWidth="1"/>
    <col min="12291" max="12291" width="19.5" style="289" customWidth="1"/>
    <col min="12292" max="12544" width="9.33203125" style="289"/>
    <col min="12545" max="12545" width="5.6640625" style="289" customWidth="1"/>
    <col min="12546" max="12546" width="68.6640625" style="289" customWidth="1"/>
    <col min="12547" max="12547" width="19.5" style="289" customWidth="1"/>
    <col min="12548" max="12800" width="9.33203125" style="289"/>
    <col min="12801" max="12801" width="5.6640625" style="289" customWidth="1"/>
    <col min="12802" max="12802" width="68.6640625" style="289" customWidth="1"/>
    <col min="12803" max="12803" width="19.5" style="289" customWidth="1"/>
    <col min="12804" max="13056" width="9.33203125" style="289"/>
    <col min="13057" max="13057" width="5.6640625" style="289" customWidth="1"/>
    <col min="13058" max="13058" width="68.6640625" style="289" customWidth="1"/>
    <col min="13059" max="13059" width="19.5" style="289" customWidth="1"/>
    <col min="13060" max="13312" width="9.33203125" style="289"/>
    <col min="13313" max="13313" width="5.6640625" style="289" customWidth="1"/>
    <col min="13314" max="13314" width="68.6640625" style="289" customWidth="1"/>
    <col min="13315" max="13315" width="19.5" style="289" customWidth="1"/>
    <col min="13316" max="13568" width="9.33203125" style="289"/>
    <col min="13569" max="13569" width="5.6640625" style="289" customWidth="1"/>
    <col min="13570" max="13570" width="68.6640625" style="289" customWidth="1"/>
    <col min="13571" max="13571" width="19.5" style="289" customWidth="1"/>
    <col min="13572" max="13824" width="9.33203125" style="289"/>
    <col min="13825" max="13825" width="5.6640625" style="289" customWidth="1"/>
    <col min="13826" max="13826" width="68.6640625" style="289" customWidth="1"/>
    <col min="13827" max="13827" width="19.5" style="289" customWidth="1"/>
    <col min="13828" max="14080" width="9.33203125" style="289"/>
    <col min="14081" max="14081" width="5.6640625" style="289" customWidth="1"/>
    <col min="14082" max="14082" width="68.6640625" style="289" customWidth="1"/>
    <col min="14083" max="14083" width="19.5" style="289" customWidth="1"/>
    <col min="14084" max="14336" width="9.33203125" style="289"/>
    <col min="14337" max="14337" width="5.6640625" style="289" customWidth="1"/>
    <col min="14338" max="14338" width="68.6640625" style="289" customWidth="1"/>
    <col min="14339" max="14339" width="19.5" style="289" customWidth="1"/>
    <col min="14340" max="14592" width="9.33203125" style="289"/>
    <col min="14593" max="14593" width="5.6640625" style="289" customWidth="1"/>
    <col min="14594" max="14594" width="68.6640625" style="289" customWidth="1"/>
    <col min="14595" max="14595" width="19.5" style="289" customWidth="1"/>
    <col min="14596" max="14848" width="9.33203125" style="289"/>
    <col min="14849" max="14849" width="5.6640625" style="289" customWidth="1"/>
    <col min="14850" max="14850" width="68.6640625" style="289" customWidth="1"/>
    <col min="14851" max="14851" width="19.5" style="289" customWidth="1"/>
    <col min="14852" max="15104" width="9.33203125" style="289"/>
    <col min="15105" max="15105" width="5.6640625" style="289" customWidth="1"/>
    <col min="15106" max="15106" width="68.6640625" style="289" customWidth="1"/>
    <col min="15107" max="15107" width="19.5" style="289" customWidth="1"/>
    <col min="15108" max="15360" width="9.33203125" style="289"/>
    <col min="15361" max="15361" width="5.6640625" style="289" customWidth="1"/>
    <col min="15362" max="15362" width="68.6640625" style="289" customWidth="1"/>
    <col min="15363" max="15363" width="19.5" style="289" customWidth="1"/>
    <col min="15364" max="15616" width="9.33203125" style="289"/>
    <col min="15617" max="15617" width="5.6640625" style="289" customWidth="1"/>
    <col min="15618" max="15618" width="68.6640625" style="289" customWidth="1"/>
    <col min="15619" max="15619" width="19.5" style="289" customWidth="1"/>
    <col min="15620" max="15872" width="9.33203125" style="289"/>
    <col min="15873" max="15873" width="5.6640625" style="289" customWidth="1"/>
    <col min="15874" max="15874" width="68.6640625" style="289" customWidth="1"/>
    <col min="15875" max="15875" width="19.5" style="289" customWidth="1"/>
    <col min="15876" max="16128" width="9.33203125" style="289"/>
    <col min="16129" max="16129" width="5.6640625" style="289" customWidth="1"/>
    <col min="16130" max="16130" width="68.6640625" style="289" customWidth="1"/>
    <col min="16131" max="16131" width="19.5" style="289" customWidth="1"/>
    <col min="16132" max="16384" width="9.33203125" style="289"/>
  </cols>
  <sheetData>
    <row r="1" spans="1:9" x14ac:dyDescent="0.25">
      <c r="A1" s="1718" t="s">
        <v>847</v>
      </c>
      <c r="B1" s="1718"/>
      <c r="C1" s="1718"/>
      <c r="D1" s="1569"/>
      <c r="E1" s="1569"/>
      <c r="F1" s="1569"/>
      <c r="G1" s="1569"/>
      <c r="H1" s="1569"/>
      <c r="I1" s="1569"/>
    </row>
    <row r="2" spans="1:9" x14ac:dyDescent="0.25">
      <c r="A2" s="1732" t="s">
        <v>810</v>
      </c>
      <c r="B2" s="1732"/>
      <c r="C2" s="1732"/>
      <c r="D2" s="663"/>
      <c r="E2" s="663"/>
    </row>
    <row r="3" spans="1:9" ht="46.5" customHeight="1" x14ac:dyDescent="0.25">
      <c r="A3" s="1665"/>
      <c r="B3" s="1665"/>
      <c r="C3" s="1665"/>
      <c r="D3" s="1665"/>
      <c r="E3" s="1665"/>
    </row>
    <row r="4" spans="1:9" s="453" customFormat="1" ht="36" customHeight="1" x14ac:dyDescent="0.25">
      <c r="A4" s="1734" t="s">
        <v>515</v>
      </c>
      <c r="B4" s="1734"/>
      <c r="C4" s="1734"/>
    </row>
    <row r="5" spans="1:9" s="453" customFormat="1" ht="15.75" thickBot="1" x14ac:dyDescent="0.3">
      <c r="A5" s="454"/>
      <c r="B5" s="454"/>
      <c r="C5" s="454"/>
    </row>
    <row r="6" spans="1:9" s="453" customFormat="1" ht="17.45" customHeight="1" x14ac:dyDescent="0.25">
      <c r="A6" s="1735" t="s">
        <v>421</v>
      </c>
      <c r="B6" s="1738" t="s">
        <v>132</v>
      </c>
      <c r="C6" s="1741" t="s">
        <v>676</v>
      </c>
    </row>
    <row r="7" spans="1:9" s="453" customFormat="1" ht="9" customHeight="1" x14ac:dyDescent="0.25">
      <c r="A7" s="1736"/>
      <c r="B7" s="1739"/>
      <c r="C7" s="1742"/>
    </row>
    <row r="8" spans="1:9" s="453" customFormat="1" ht="9.75" customHeight="1" thickBot="1" x14ac:dyDescent="0.3">
      <c r="A8" s="1737"/>
      <c r="B8" s="1740"/>
      <c r="C8" s="1743"/>
    </row>
    <row r="9" spans="1:9" s="453" customFormat="1" ht="15.75" thickBot="1" x14ac:dyDescent="0.3">
      <c r="A9" s="455" t="s">
        <v>297</v>
      </c>
      <c r="B9" s="455" t="s">
        <v>298</v>
      </c>
      <c r="C9" s="456" t="s">
        <v>299</v>
      </c>
    </row>
    <row r="10" spans="1:9" s="453" customFormat="1" ht="51" customHeight="1" x14ac:dyDescent="0.25">
      <c r="A10" s="457" t="s">
        <v>141</v>
      </c>
      <c r="B10" s="514" t="s">
        <v>849</v>
      </c>
      <c r="C10" s="458">
        <f>'1. mell.bevétel_össz'!G32+'1. mell.bevétel_össz'!G34+'1. mell.bevétel_össz'!G37</f>
        <v>7184000000</v>
      </c>
    </row>
    <row r="11" spans="1:9" s="453" customFormat="1" ht="51" customHeight="1" x14ac:dyDescent="0.25">
      <c r="A11" s="459" t="s">
        <v>185</v>
      </c>
      <c r="B11" s="514" t="s">
        <v>516</v>
      </c>
      <c r="C11" s="460">
        <f>'1. mell.bevétel_össz'!G44</f>
        <v>61517110</v>
      </c>
    </row>
    <row r="12" spans="1:9" s="453" customFormat="1" ht="51" customHeight="1" x14ac:dyDescent="0.25">
      <c r="A12" s="459" t="s">
        <v>138</v>
      </c>
      <c r="B12" s="515" t="s">
        <v>517</v>
      </c>
      <c r="C12" s="460"/>
    </row>
    <row r="13" spans="1:9" s="453" customFormat="1" ht="51" customHeight="1" x14ac:dyDescent="0.25">
      <c r="A13" s="459" t="s">
        <v>184</v>
      </c>
      <c r="B13" s="515" t="s">
        <v>518</v>
      </c>
      <c r="C13" s="460">
        <f>'1. mell.bevétel_össz'!G54</f>
        <v>57720000</v>
      </c>
    </row>
    <row r="14" spans="1:9" s="453" customFormat="1" ht="51" customHeight="1" x14ac:dyDescent="0.25">
      <c r="A14" s="459" t="s">
        <v>183</v>
      </c>
      <c r="B14" s="515" t="s">
        <v>850</v>
      </c>
      <c r="C14" s="460">
        <f>'1. mell.bevétel_össz'!G39</f>
        <v>22000000</v>
      </c>
    </row>
    <row r="15" spans="1:9" s="453" customFormat="1" ht="51" customHeight="1" thickBot="1" x14ac:dyDescent="0.3">
      <c r="A15" s="459" t="s">
        <v>182</v>
      </c>
      <c r="B15" s="461" t="s">
        <v>519</v>
      </c>
      <c r="C15" s="484"/>
    </row>
    <row r="16" spans="1:9" s="453" customFormat="1" ht="15.75" thickBot="1" x14ac:dyDescent="0.3">
      <c r="A16" s="462" t="s">
        <v>181</v>
      </c>
      <c r="B16" s="463" t="s">
        <v>520</v>
      </c>
      <c r="C16" s="464">
        <f>SUM(C10:C15)</f>
        <v>7325237110</v>
      </c>
    </row>
    <row r="17" spans="1:3" s="453" customFormat="1" ht="51" customHeight="1" x14ac:dyDescent="0.25">
      <c r="A17" s="457" t="s">
        <v>659</v>
      </c>
      <c r="B17" s="465" t="s">
        <v>528</v>
      </c>
      <c r="C17" s="485"/>
    </row>
    <row r="18" spans="1:3" s="453" customFormat="1" ht="70.5" customHeight="1" x14ac:dyDescent="0.25">
      <c r="A18" s="457" t="s">
        <v>521</v>
      </c>
      <c r="B18" s="467" t="s">
        <v>522</v>
      </c>
      <c r="C18" s="468"/>
    </row>
    <row r="19" spans="1:3" s="453" customFormat="1" ht="51" customHeight="1" x14ac:dyDescent="0.25">
      <c r="A19" s="466">
        <v>10</v>
      </c>
      <c r="B19" s="467" t="s">
        <v>523</v>
      </c>
      <c r="C19" s="460"/>
    </row>
    <row r="20" spans="1:3" s="453" customFormat="1" ht="51" customHeight="1" x14ac:dyDescent="0.25">
      <c r="A20" s="466">
        <v>11</v>
      </c>
      <c r="B20" s="467" t="s">
        <v>524</v>
      </c>
      <c r="C20" s="460"/>
    </row>
    <row r="21" spans="1:3" s="453" customFormat="1" ht="59.25" customHeight="1" x14ac:dyDescent="0.25">
      <c r="A21" s="466">
        <v>12</v>
      </c>
      <c r="B21" s="467" t="s">
        <v>525</v>
      </c>
      <c r="C21" s="460"/>
    </row>
    <row r="22" spans="1:3" s="453" customFormat="1" ht="51" customHeight="1" x14ac:dyDescent="0.25">
      <c r="A22" s="466">
        <v>13</v>
      </c>
      <c r="B22" s="467" t="s">
        <v>526</v>
      </c>
      <c r="C22" s="458"/>
    </row>
    <row r="23" spans="1:3" s="453" customFormat="1" ht="51" customHeight="1" thickBot="1" x14ac:dyDescent="0.3">
      <c r="A23" s="469">
        <v>14</v>
      </c>
      <c r="B23" s="470" t="s">
        <v>527</v>
      </c>
      <c r="C23" s="471"/>
    </row>
    <row r="24" spans="1:3" s="453" customFormat="1" ht="51" customHeight="1" thickBot="1" x14ac:dyDescent="0.3">
      <c r="A24" s="455">
        <v>15</v>
      </c>
      <c r="B24" s="463" t="s">
        <v>660</v>
      </c>
      <c r="C24" s="464">
        <f>SUM(C17:C23)</f>
        <v>0</v>
      </c>
    </row>
    <row r="25" spans="1:3" ht="22.7" customHeight="1" x14ac:dyDescent="0.25">
      <c r="A25" s="1733" t="s">
        <v>426</v>
      </c>
      <c r="B25" s="1733"/>
      <c r="C25" s="1733"/>
    </row>
    <row r="26" spans="1:3" s="453" customFormat="1" x14ac:dyDescent="0.25">
      <c r="C26" s="472" t="s">
        <v>735</v>
      </c>
    </row>
  </sheetData>
  <mergeCells count="8">
    <mergeCell ref="A1:C1"/>
    <mergeCell ref="A2:C2"/>
    <mergeCell ref="A3:E3"/>
    <mergeCell ref="A25:C25"/>
    <mergeCell ref="A4:C4"/>
    <mergeCell ref="A6:A8"/>
    <mergeCell ref="B6:B8"/>
    <mergeCell ref="C6:C8"/>
  </mergeCells>
  <printOptions horizontalCentered="1"/>
  <pageMargins left="1.299212598425197" right="0.70866141732283472" top="0.59055118110236227" bottom="0.35433070866141736" header="0.31496062992125984" footer="0.31496062992125984"/>
  <pageSetup paperSize="9" scale="75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2"/>
  <sheetViews>
    <sheetView view="pageBreakPreview" zoomScaleNormal="120" zoomScaleSheetLayoutView="100" workbookViewId="0">
      <selection activeCell="H22" sqref="H22"/>
    </sheetView>
  </sheetViews>
  <sheetFormatPr defaultRowHeight="15" x14ac:dyDescent="0.25"/>
  <cols>
    <col min="1" max="1" width="5.6640625" style="289" customWidth="1"/>
    <col min="2" max="2" width="56.33203125" style="289" customWidth="1"/>
    <col min="3" max="3" width="27" style="289" customWidth="1"/>
    <col min="4" max="256" width="9.33203125" style="289"/>
    <col min="257" max="257" width="5.6640625" style="289" customWidth="1"/>
    <col min="258" max="258" width="66.83203125" style="289" customWidth="1"/>
    <col min="259" max="259" width="27" style="289" customWidth="1"/>
    <col min="260" max="512" width="9.33203125" style="289"/>
    <col min="513" max="513" width="5.6640625" style="289" customWidth="1"/>
    <col min="514" max="514" width="66.83203125" style="289" customWidth="1"/>
    <col min="515" max="515" width="27" style="289" customWidth="1"/>
    <col min="516" max="768" width="9.33203125" style="289"/>
    <col min="769" max="769" width="5.6640625" style="289" customWidth="1"/>
    <col min="770" max="770" width="66.83203125" style="289" customWidth="1"/>
    <col min="771" max="771" width="27" style="289" customWidth="1"/>
    <col min="772" max="1024" width="9.33203125" style="289"/>
    <col min="1025" max="1025" width="5.6640625" style="289" customWidth="1"/>
    <col min="1026" max="1026" width="66.83203125" style="289" customWidth="1"/>
    <col min="1027" max="1027" width="27" style="289" customWidth="1"/>
    <col min="1028" max="1280" width="9.33203125" style="289"/>
    <col min="1281" max="1281" width="5.6640625" style="289" customWidth="1"/>
    <col min="1282" max="1282" width="66.83203125" style="289" customWidth="1"/>
    <col min="1283" max="1283" width="27" style="289" customWidth="1"/>
    <col min="1284" max="1536" width="9.33203125" style="289"/>
    <col min="1537" max="1537" width="5.6640625" style="289" customWidth="1"/>
    <col min="1538" max="1538" width="66.83203125" style="289" customWidth="1"/>
    <col min="1539" max="1539" width="27" style="289" customWidth="1"/>
    <col min="1540" max="1792" width="9.33203125" style="289"/>
    <col min="1793" max="1793" width="5.6640625" style="289" customWidth="1"/>
    <col min="1794" max="1794" width="66.83203125" style="289" customWidth="1"/>
    <col min="1795" max="1795" width="27" style="289" customWidth="1"/>
    <col min="1796" max="2048" width="9.33203125" style="289"/>
    <col min="2049" max="2049" width="5.6640625" style="289" customWidth="1"/>
    <col min="2050" max="2050" width="66.83203125" style="289" customWidth="1"/>
    <col min="2051" max="2051" width="27" style="289" customWidth="1"/>
    <col min="2052" max="2304" width="9.33203125" style="289"/>
    <col min="2305" max="2305" width="5.6640625" style="289" customWidth="1"/>
    <col min="2306" max="2306" width="66.83203125" style="289" customWidth="1"/>
    <col min="2307" max="2307" width="27" style="289" customWidth="1"/>
    <col min="2308" max="2560" width="9.33203125" style="289"/>
    <col min="2561" max="2561" width="5.6640625" style="289" customWidth="1"/>
    <col min="2562" max="2562" width="66.83203125" style="289" customWidth="1"/>
    <col min="2563" max="2563" width="27" style="289" customWidth="1"/>
    <col min="2564" max="2816" width="9.33203125" style="289"/>
    <col min="2817" max="2817" width="5.6640625" style="289" customWidth="1"/>
    <col min="2818" max="2818" width="66.83203125" style="289" customWidth="1"/>
    <col min="2819" max="2819" width="27" style="289" customWidth="1"/>
    <col min="2820" max="3072" width="9.33203125" style="289"/>
    <col min="3073" max="3073" width="5.6640625" style="289" customWidth="1"/>
    <col min="3074" max="3074" width="66.83203125" style="289" customWidth="1"/>
    <col min="3075" max="3075" width="27" style="289" customWidth="1"/>
    <col min="3076" max="3328" width="9.33203125" style="289"/>
    <col min="3329" max="3329" width="5.6640625" style="289" customWidth="1"/>
    <col min="3330" max="3330" width="66.83203125" style="289" customWidth="1"/>
    <col min="3331" max="3331" width="27" style="289" customWidth="1"/>
    <col min="3332" max="3584" width="9.33203125" style="289"/>
    <col min="3585" max="3585" width="5.6640625" style="289" customWidth="1"/>
    <col min="3586" max="3586" width="66.83203125" style="289" customWidth="1"/>
    <col min="3587" max="3587" width="27" style="289" customWidth="1"/>
    <col min="3588" max="3840" width="9.33203125" style="289"/>
    <col min="3841" max="3841" width="5.6640625" style="289" customWidth="1"/>
    <col min="3842" max="3842" width="66.83203125" style="289" customWidth="1"/>
    <col min="3843" max="3843" width="27" style="289" customWidth="1"/>
    <col min="3844" max="4096" width="9.33203125" style="289"/>
    <col min="4097" max="4097" width="5.6640625" style="289" customWidth="1"/>
    <col min="4098" max="4098" width="66.83203125" style="289" customWidth="1"/>
    <col min="4099" max="4099" width="27" style="289" customWidth="1"/>
    <col min="4100" max="4352" width="9.33203125" style="289"/>
    <col min="4353" max="4353" width="5.6640625" style="289" customWidth="1"/>
    <col min="4354" max="4354" width="66.83203125" style="289" customWidth="1"/>
    <col min="4355" max="4355" width="27" style="289" customWidth="1"/>
    <col min="4356" max="4608" width="9.33203125" style="289"/>
    <col min="4609" max="4609" width="5.6640625" style="289" customWidth="1"/>
    <col min="4610" max="4610" width="66.83203125" style="289" customWidth="1"/>
    <col min="4611" max="4611" width="27" style="289" customWidth="1"/>
    <col min="4612" max="4864" width="9.33203125" style="289"/>
    <col min="4865" max="4865" width="5.6640625" style="289" customWidth="1"/>
    <col min="4866" max="4866" width="66.83203125" style="289" customWidth="1"/>
    <col min="4867" max="4867" width="27" style="289" customWidth="1"/>
    <col min="4868" max="5120" width="9.33203125" style="289"/>
    <col min="5121" max="5121" width="5.6640625" style="289" customWidth="1"/>
    <col min="5122" max="5122" width="66.83203125" style="289" customWidth="1"/>
    <col min="5123" max="5123" width="27" style="289" customWidth="1"/>
    <col min="5124" max="5376" width="9.33203125" style="289"/>
    <col min="5377" max="5377" width="5.6640625" style="289" customWidth="1"/>
    <col min="5378" max="5378" width="66.83203125" style="289" customWidth="1"/>
    <col min="5379" max="5379" width="27" style="289" customWidth="1"/>
    <col min="5380" max="5632" width="9.33203125" style="289"/>
    <col min="5633" max="5633" width="5.6640625" style="289" customWidth="1"/>
    <col min="5634" max="5634" width="66.83203125" style="289" customWidth="1"/>
    <col min="5635" max="5635" width="27" style="289" customWidth="1"/>
    <col min="5636" max="5888" width="9.33203125" style="289"/>
    <col min="5889" max="5889" width="5.6640625" style="289" customWidth="1"/>
    <col min="5890" max="5890" width="66.83203125" style="289" customWidth="1"/>
    <col min="5891" max="5891" width="27" style="289" customWidth="1"/>
    <col min="5892" max="6144" width="9.33203125" style="289"/>
    <col min="6145" max="6145" width="5.6640625" style="289" customWidth="1"/>
    <col min="6146" max="6146" width="66.83203125" style="289" customWidth="1"/>
    <col min="6147" max="6147" width="27" style="289" customWidth="1"/>
    <col min="6148" max="6400" width="9.33203125" style="289"/>
    <col min="6401" max="6401" width="5.6640625" style="289" customWidth="1"/>
    <col min="6402" max="6402" width="66.83203125" style="289" customWidth="1"/>
    <col min="6403" max="6403" width="27" style="289" customWidth="1"/>
    <col min="6404" max="6656" width="9.33203125" style="289"/>
    <col min="6657" max="6657" width="5.6640625" style="289" customWidth="1"/>
    <col min="6658" max="6658" width="66.83203125" style="289" customWidth="1"/>
    <col min="6659" max="6659" width="27" style="289" customWidth="1"/>
    <col min="6660" max="6912" width="9.33203125" style="289"/>
    <col min="6913" max="6913" width="5.6640625" style="289" customWidth="1"/>
    <col min="6914" max="6914" width="66.83203125" style="289" customWidth="1"/>
    <col min="6915" max="6915" width="27" style="289" customWidth="1"/>
    <col min="6916" max="7168" width="9.33203125" style="289"/>
    <col min="7169" max="7169" width="5.6640625" style="289" customWidth="1"/>
    <col min="7170" max="7170" width="66.83203125" style="289" customWidth="1"/>
    <col min="7171" max="7171" width="27" style="289" customWidth="1"/>
    <col min="7172" max="7424" width="9.33203125" style="289"/>
    <col min="7425" max="7425" width="5.6640625" style="289" customWidth="1"/>
    <col min="7426" max="7426" width="66.83203125" style="289" customWidth="1"/>
    <col min="7427" max="7427" width="27" style="289" customWidth="1"/>
    <col min="7428" max="7680" width="9.33203125" style="289"/>
    <col min="7681" max="7681" width="5.6640625" style="289" customWidth="1"/>
    <col min="7682" max="7682" width="66.83203125" style="289" customWidth="1"/>
    <col min="7683" max="7683" width="27" style="289" customWidth="1"/>
    <col min="7684" max="7936" width="9.33203125" style="289"/>
    <col min="7937" max="7937" width="5.6640625" style="289" customWidth="1"/>
    <col min="7938" max="7938" width="66.83203125" style="289" customWidth="1"/>
    <col min="7939" max="7939" width="27" style="289" customWidth="1"/>
    <col min="7940" max="8192" width="9.33203125" style="289"/>
    <col min="8193" max="8193" width="5.6640625" style="289" customWidth="1"/>
    <col min="8194" max="8194" width="66.83203125" style="289" customWidth="1"/>
    <col min="8195" max="8195" width="27" style="289" customWidth="1"/>
    <col min="8196" max="8448" width="9.33203125" style="289"/>
    <col min="8449" max="8449" width="5.6640625" style="289" customWidth="1"/>
    <col min="8450" max="8450" width="66.83203125" style="289" customWidth="1"/>
    <col min="8451" max="8451" width="27" style="289" customWidth="1"/>
    <col min="8452" max="8704" width="9.33203125" style="289"/>
    <col min="8705" max="8705" width="5.6640625" style="289" customWidth="1"/>
    <col min="8706" max="8706" width="66.83203125" style="289" customWidth="1"/>
    <col min="8707" max="8707" width="27" style="289" customWidth="1"/>
    <col min="8708" max="8960" width="9.33203125" style="289"/>
    <col min="8961" max="8961" width="5.6640625" style="289" customWidth="1"/>
    <col min="8962" max="8962" width="66.83203125" style="289" customWidth="1"/>
    <col min="8963" max="8963" width="27" style="289" customWidth="1"/>
    <col min="8964" max="9216" width="9.33203125" style="289"/>
    <col min="9217" max="9217" width="5.6640625" style="289" customWidth="1"/>
    <col min="9218" max="9218" width="66.83203125" style="289" customWidth="1"/>
    <col min="9219" max="9219" width="27" style="289" customWidth="1"/>
    <col min="9220" max="9472" width="9.33203125" style="289"/>
    <col min="9473" max="9473" width="5.6640625" style="289" customWidth="1"/>
    <col min="9474" max="9474" width="66.83203125" style="289" customWidth="1"/>
    <col min="9475" max="9475" width="27" style="289" customWidth="1"/>
    <col min="9476" max="9728" width="9.33203125" style="289"/>
    <col min="9729" max="9729" width="5.6640625" style="289" customWidth="1"/>
    <col min="9730" max="9730" width="66.83203125" style="289" customWidth="1"/>
    <col min="9731" max="9731" width="27" style="289" customWidth="1"/>
    <col min="9732" max="9984" width="9.33203125" style="289"/>
    <col min="9985" max="9985" width="5.6640625" style="289" customWidth="1"/>
    <col min="9986" max="9986" width="66.83203125" style="289" customWidth="1"/>
    <col min="9987" max="9987" width="27" style="289" customWidth="1"/>
    <col min="9988" max="10240" width="9.33203125" style="289"/>
    <col min="10241" max="10241" width="5.6640625" style="289" customWidth="1"/>
    <col min="10242" max="10242" width="66.83203125" style="289" customWidth="1"/>
    <col min="10243" max="10243" width="27" style="289" customWidth="1"/>
    <col min="10244" max="10496" width="9.33203125" style="289"/>
    <col min="10497" max="10497" width="5.6640625" style="289" customWidth="1"/>
    <col min="10498" max="10498" width="66.83203125" style="289" customWidth="1"/>
    <col min="10499" max="10499" width="27" style="289" customWidth="1"/>
    <col min="10500" max="10752" width="9.33203125" style="289"/>
    <col min="10753" max="10753" width="5.6640625" style="289" customWidth="1"/>
    <col min="10754" max="10754" width="66.83203125" style="289" customWidth="1"/>
    <col min="10755" max="10755" width="27" style="289" customWidth="1"/>
    <col min="10756" max="11008" width="9.33203125" style="289"/>
    <col min="11009" max="11009" width="5.6640625" style="289" customWidth="1"/>
    <col min="11010" max="11010" width="66.83203125" style="289" customWidth="1"/>
    <col min="11011" max="11011" width="27" style="289" customWidth="1"/>
    <col min="11012" max="11264" width="9.33203125" style="289"/>
    <col min="11265" max="11265" width="5.6640625" style="289" customWidth="1"/>
    <col min="11266" max="11266" width="66.83203125" style="289" customWidth="1"/>
    <col min="11267" max="11267" width="27" style="289" customWidth="1"/>
    <col min="11268" max="11520" width="9.33203125" style="289"/>
    <col min="11521" max="11521" width="5.6640625" style="289" customWidth="1"/>
    <col min="11522" max="11522" width="66.83203125" style="289" customWidth="1"/>
    <col min="11523" max="11523" width="27" style="289" customWidth="1"/>
    <col min="11524" max="11776" width="9.33203125" style="289"/>
    <col min="11777" max="11777" width="5.6640625" style="289" customWidth="1"/>
    <col min="11778" max="11778" width="66.83203125" style="289" customWidth="1"/>
    <col min="11779" max="11779" width="27" style="289" customWidth="1"/>
    <col min="11780" max="12032" width="9.33203125" style="289"/>
    <col min="12033" max="12033" width="5.6640625" style="289" customWidth="1"/>
    <col min="12034" max="12034" width="66.83203125" style="289" customWidth="1"/>
    <col min="12035" max="12035" width="27" style="289" customWidth="1"/>
    <col min="12036" max="12288" width="9.33203125" style="289"/>
    <col min="12289" max="12289" width="5.6640625" style="289" customWidth="1"/>
    <col min="12290" max="12290" width="66.83203125" style="289" customWidth="1"/>
    <col min="12291" max="12291" width="27" style="289" customWidth="1"/>
    <col min="12292" max="12544" width="9.33203125" style="289"/>
    <col min="12545" max="12545" width="5.6640625" style="289" customWidth="1"/>
    <col min="12546" max="12546" width="66.83203125" style="289" customWidth="1"/>
    <col min="12547" max="12547" width="27" style="289" customWidth="1"/>
    <col min="12548" max="12800" width="9.33203125" style="289"/>
    <col min="12801" max="12801" width="5.6640625" style="289" customWidth="1"/>
    <col min="12802" max="12802" width="66.83203125" style="289" customWidth="1"/>
    <col min="12803" max="12803" width="27" style="289" customWidth="1"/>
    <col min="12804" max="13056" width="9.33203125" style="289"/>
    <col min="13057" max="13057" width="5.6640625" style="289" customWidth="1"/>
    <col min="13058" max="13058" width="66.83203125" style="289" customWidth="1"/>
    <col min="13059" max="13059" width="27" style="289" customWidth="1"/>
    <col min="13060" max="13312" width="9.33203125" style="289"/>
    <col min="13313" max="13313" width="5.6640625" style="289" customWidth="1"/>
    <col min="13314" max="13314" width="66.83203125" style="289" customWidth="1"/>
    <col min="13315" max="13315" width="27" style="289" customWidth="1"/>
    <col min="13316" max="13568" width="9.33203125" style="289"/>
    <col min="13569" max="13569" width="5.6640625" style="289" customWidth="1"/>
    <col min="13570" max="13570" width="66.83203125" style="289" customWidth="1"/>
    <col min="13571" max="13571" width="27" style="289" customWidth="1"/>
    <col min="13572" max="13824" width="9.33203125" style="289"/>
    <col min="13825" max="13825" width="5.6640625" style="289" customWidth="1"/>
    <col min="13826" max="13826" width="66.83203125" style="289" customWidth="1"/>
    <col min="13827" max="13827" width="27" style="289" customWidth="1"/>
    <col min="13828" max="14080" width="9.33203125" style="289"/>
    <col min="14081" max="14081" width="5.6640625" style="289" customWidth="1"/>
    <col min="14082" max="14082" width="66.83203125" style="289" customWidth="1"/>
    <col min="14083" max="14083" width="27" style="289" customWidth="1"/>
    <col min="14084" max="14336" width="9.33203125" style="289"/>
    <col min="14337" max="14337" width="5.6640625" style="289" customWidth="1"/>
    <col min="14338" max="14338" width="66.83203125" style="289" customWidth="1"/>
    <col min="14339" max="14339" width="27" style="289" customWidth="1"/>
    <col min="14340" max="14592" width="9.33203125" style="289"/>
    <col min="14593" max="14593" width="5.6640625" style="289" customWidth="1"/>
    <col min="14594" max="14594" width="66.83203125" style="289" customWidth="1"/>
    <col min="14595" max="14595" width="27" style="289" customWidth="1"/>
    <col min="14596" max="14848" width="9.33203125" style="289"/>
    <col min="14849" max="14849" width="5.6640625" style="289" customWidth="1"/>
    <col min="14850" max="14850" width="66.83203125" style="289" customWidth="1"/>
    <col min="14851" max="14851" width="27" style="289" customWidth="1"/>
    <col min="14852" max="15104" width="9.33203125" style="289"/>
    <col min="15105" max="15105" width="5.6640625" style="289" customWidth="1"/>
    <col min="15106" max="15106" width="66.83203125" style="289" customWidth="1"/>
    <col min="15107" max="15107" width="27" style="289" customWidth="1"/>
    <col min="15108" max="15360" width="9.33203125" style="289"/>
    <col min="15361" max="15361" width="5.6640625" style="289" customWidth="1"/>
    <col min="15362" max="15362" width="66.83203125" style="289" customWidth="1"/>
    <col min="15363" max="15363" width="27" style="289" customWidth="1"/>
    <col min="15364" max="15616" width="9.33203125" style="289"/>
    <col min="15617" max="15617" width="5.6640625" style="289" customWidth="1"/>
    <col min="15618" max="15618" width="66.83203125" style="289" customWidth="1"/>
    <col min="15619" max="15619" width="27" style="289" customWidth="1"/>
    <col min="15620" max="15872" width="9.33203125" style="289"/>
    <col min="15873" max="15873" width="5.6640625" style="289" customWidth="1"/>
    <col min="15874" max="15874" width="66.83203125" style="289" customWidth="1"/>
    <col min="15875" max="15875" width="27" style="289" customWidth="1"/>
    <col min="15876" max="16128" width="9.33203125" style="289"/>
    <col min="16129" max="16129" width="5.6640625" style="289" customWidth="1"/>
    <col min="16130" max="16130" width="66.83203125" style="289" customWidth="1"/>
    <col min="16131" max="16131" width="27" style="289" customWidth="1"/>
    <col min="16132" max="16384" width="9.33203125" style="289"/>
  </cols>
  <sheetData>
    <row r="1" spans="1:4" x14ac:dyDescent="0.25">
      <c r="A1" s="1722" t="s">
        <v>721</v>
      </c>
      <c r="B1" s="1722"/>
      <c r="C1" s="1722"/>
    </row>
    <row r="2" spans="1:4" ht="38.25" customHeight="1" x14ac:dyDescent="0.25">
      <c r="C2" s="239"/>
    </row>
    <row r="3" spans="1:4" ht="33" customHeight="1" x14ac:dyDescent="0.25">
      <c r="A3" s="1744" t="s">
        <v>671</v>
      </c>
      <c r="B3" s="1744"/>
      <c r="C3" s="1744"/>
    </row>
    <row r="4" spans="1:4" ht="33" customHeight="1" x14ac:dyDescent="0.25">
      <c r="A4" s="293"/>
      <c r="B4" s="293"/>
      <c r="C4" s="293"/>
    </row>
    <row r="5" spans="1:4" ht="15.95" customHeight="1" thickBot="1" x14ac:dyDescent="0.3">
      <c r="A5" s="294"/>
      <c r="B5" s="294"/>
      <c r="C5" s="295" t="s">
        <v>362</v>
      </c>
      <c r="D5" s="292"/>
    </row>
    <row r="6" spans="1:4" ht="26.45" customHeight="1" thickBot="1" x14ac:dyDescent="0.3">
      <c r="A6" s="297" t="s">
        <v>421</v>
      </c>
      <c r="B6" s="298" t="s">
        <v>427</v>
      </c>
      <c r="C6" s="299" t="s">
        <v>428</v>
      </c>
    </row>
    <row r="7" spans="1:4" ht="24.95" customHeight="1" thickBot="1" x14ac:dyDescent="0.3">
      <c r="A7" s="300" t="s">
        <v>297</v>
      </c>
      <c r="B7" s="301" t="s">
        <v>298</v>
      </c>
      <c r="C7" s="302" t="s">
        <v>299</v>
      </c>
    </row>
    <row r="8" spans="1:4" ht="24.95" customHeight="1" x14ac:dyDescent="0.25">
      <c r="A8" s="402" t="s">
        <v>12</v>
      </c>
      <c r="B8" s="508"/>
      <c r="C8" s="509"/>
    </row>
    <row r="9" spans="1:4" ht="24.95" customHeight="1" x14ac:dyDescent="0.25">
      <c r="A9" s="403" t="s">
        <v>13</v>
      </c>
      <c r="B9" s="510"/>
      <c r="C9" s="511"/>
    </row>
    <row r="10" spans="1:4" ht="24.95" customHeight="1" thickBot="1" x14ac:dyDescent="0.3">
      <c r="A10" s="404" t="s">
        <v>14</v>
      </c>
      <c r="B10" s="512"/>
      <c r="C10" s="513"/>
    </row>
    <row r="11" spans="1:4" ht="36.75" customHeight="1" thickBot="1" x14ac:dyDescent="0.3">
      <c r="A11" s="401" t="s">
        <v>15</v>
      </c>
      <c r="B11" s="399" t="s">
        <v>429</v>
      </c>
      <c r="C11" s="400">
        <f>SUM(C8:C10)</f>
        <v>0</v>
      </c>
    </row>
    <row r="12" spans="1:4" ht="18" customHeight="1" x14ac:dyDescent="0.25">
      <c r="A12" s="296"/>
      <c r="B12" s="296"/>
      <c r="C12" s="665"/>
    </row>
  </sheetData>
  <mergeCells count="2">
    <mergeCell ref="A3:C3"/>
    <mergeCell ref="A1:C1"/>
  </mergeCells>
  <printOptions horizontalCentered="1"/>
  <pageMargins left="0.70866141732283472" right="0.70866141732283472" top="0.98425196850393704" bottom="1.1417322834645669" header="0.70866141732283472" footer="0.51181102362204722"/>
  <pageSetup paperSize="9" scale="95" orientation="portrait" r:id="rId1"/>
  <headerFooter alignWithMargins="0">
    <oddHeader xml:space="preserve">&amp;R&amp;"Times New Roman CE,Félkövér dőlt"&amp;11
</oddHead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4"/>
  <sheetViews>
    <sheetView view="pageBreakPreview" zoomScaleNormal="100" zoomScaleSheetLayoutView="100" workbookViewId="0">
      <selection activeCell="H22" sqref="H22"/>
    </sheetView>
  </sheetViews>
  <sheetFormatPr defaultRowHeight="12.75" x14ac:dyDescent="0.2"/>
  <cols>
    <col min="1" max="1" width="5.5" customWidth="1"/>
    <col min="2" max="2" width="33.1640625" customWidth="1"/>
    <col min="3" max="3" width="12.33203125" customWidth="1"/>
    <col min="4" max="4" width="11.5" customWidth="1"/>
    <col min="5" max="5" width="11.33203125" customWidth="1"/>
    <col min="6" max="6" width="11" customWidth="1"/>
    <col min="7" max="7" width="14.33203125" customWidth="1"/>
    <col min="257" max="257" width="5.5" customWidth="1"/>
    <col min="258" max="258" width="33.1640625" customWidth="1"/>
    <col min="259" max="259" width="12.33203125" customWidth="1"/>
    <col min="260" max="260" width="11.5" customWidth="1"/>
    <col min="261" max="261" width="11.33203125" customWidth="1"/>
    <col min="262" max="262" width="11" customWidth="1"/>
    <col min="263" max="263" width="14.33203125" customWidth="1"/>
    <col min="513" max="513" width="5.5" customWidth="1"/>
    <col min="514" max="514" width="33.1640625" customWidth="1"/>
    <col min="515" max="515" width="12.33203125" customWidth="1"/>
    <col min="516" max="516" width="11.5" customWidth="1"/>
    <col min="517" max="517" width="11.33203125" customWidth="1"/>
    <col min="518" max="518" width="11" customWidth="1"/>
    <col min="519" max="519" width="14.33203125" customWidth="1"/>
    <col min="769" max="769" width="5.5" customWidth="1"/>
    <col min="770" max="770" width="33.1640625" customWidth="1"/>
    <col min="771" max="771" width="12.33203125" customWidth="1"/>
    <col min="772" max="772" width="11.5" customWidth="1"/>
    <col min="773" max="773" width="11.33203125" customWidth="1"/>
    <col min="774" max="774" width="11" customWidth="1"/>
    <col min="775" max="775" width="14.33203125" customWidth="1"/>
    <col min="1025" max="1025" width="5.5" customWidth="1"/>
    <col min="1026" max="1026" width="33.1640625" customWidth="1"/>
    <col min="1027" max="1027" width="12.33203125" customWidth="1"/>
    <col min="1028" max="1028" width="11.5" customWidth="1"/>
    <col min="1029" max="1029" width="11.33203125" customWidth="1"/>
    <col min="1030" max="1030" width="11" customWidth="1"/>
    <col min="1031" max="1031" width="14.33203125" customWidth="1"/>
    <col min="1281" max="1281" width="5.5" customWidth="1"/>
    <col min="1282" max="1282" width="33.1640625" customWidth="1"/>
    <col min="1283" max="1283" width="12.33203125" customWidth="1"/>
    <col min="1284" max="1284" width="11.5" customWidth="1"/>
    <col min="1285" max="1285" width="11.33203125" customWidth="1"/>
    <col min="1286" max="1286" width="11" customWidth="1"/>
    <col min="1287" max="1287" width="14.33203125" customWidth="1"/>
    <col min="1537" max="1537" width="5.5" customWidth="1"/>
    <col min="1538" max="1538" width="33.1640625" customWidth="1"/>
    <col min="1539" max="1539" width="12.33203125" customWidth="1"/>
    <col min="1540" max="1540" width="11.5" customWidth="1"/>
    <col min="1541" max="1541" width="11.33203125" customWidth="1"/>
    <col min="1542" max="1542" width="11" customWidth="1"/>
    <col min="1543" max="1543" width="14.33203125" customWidth="1"/>
    <col min="1793" max="1793" width="5.5" customWidth="1"/>
    <col min="1794" max="1794" width="33.1640625" customWidth="1"/>
    <col min="1795" max="1795" width="12.33203125" customWidth="1"/>
    <col min="1796" max="1796" width="11.5" customWidth="1"/>
    <col min="1797" max="1797" width="11.33203125" customWidth="1"/>
    <col min="1798" max="1798" width="11" customWidth="1"/>
    <col min="1799" max="1799" width="14.33203125" customWidth="1"/>
    <col min="2049" max="2049" width="5.5" customWidth="1"/>
    <col min="2050" max="2050" width="33.1640625" customWidth="1"/>
    <col min="2051" max="2051" width="12.33203125" customWidth="1"/>
    <col min="2052" max="2052" width="11.5" customWidth="1"/>
    <col min="2053" max="2053" width="11.33203125" customWidth="1"/>
    <col min="2054" max="2054" width="11" customWidth="1"/>
    <col min="2055" max="2055" width="14.33203125" customWidth="1"/>
    <col min="2305" max="2305" width="5.5" customWidth="1"/>
    <col min="2306" max="2306" width="33.1640625" customWidth="1"/>
    <col min="2307" max="2307" width="12.33203125" customWidth="1"/>
    <col min="2308" max="2308" width="11.5" customWidth="1"/>
    <col min="2309" max="2309" width="11.33203125" customWidth="1"/>
    <col min="2310" max="2310" width="11" customWidth="1"/>
    <col min="2311" max="2311" width="14.33203125" customWidth="1"/>
    <col min="2561" max="2561" width="5.5" customWidth="1"/>
    <col min="2562" max="2562" width="33.1640625" customWidth="1"/>
    <col min="2563" max="2563" width="12.33203125" customWidth="1"/>
    <col min="2564" max="2564" width="11.5" customWidth="1"/>
    <col min="2565" max="2565" width="11.33203125" customWidth="1"/>
    <col min="2566" max="2566" width="11" customWidth="1"/>
    <col min="2567" max="2567" width="14.33203125" customWidth="1"/>
    <col min="2817" max="2817" width="5.5" customWidth="1"/>
    <col min="2818" max="2818" width="33.1640625" customWidth="1"/>
    <col min="2819" max="2819" width="12.33203125" customWidth="1"/>
    <col min="2820" max="2820" width="11.5" customWidth="1"/>
    <col min="2821" max="2821" width="11.33203125" customWidth="1"/>
    <col min="2822" max="2822" width="11" customWidth="1"/>
    <col min="2823" max="2823" width="14.33203125" customWidth="1"/>
    <col min="3073" max="3073" width="5.5" customWidth="1"/>
    <col min="3074" max="3074" width="33.1640625" customWidth="1"/>
    <col min="3075" max="3075" width="12.33203125" customWidth="1"/>
    <col min="3076" max="3076" width="11.5" customWidth="1"/>
    <col min="3077" max="3077" width="11.33203125" customWidth="1"/>
    <col min="3078" max="3078" width="11" customWidth="1"/>
    <col min="3079" max="3079" width="14.33203125" customWidth="1"/>
    <col min="3329" max="3329" width="5.5" customWidth="1"/>
    <col min="3330" max="3330" width="33.1640625" customWidth="1"/>
    <col min="3331" max="3331" width="12.33203125" customWidth="1"/>
    <col min="3332" max="3332" width="11.5" customWidth="1"/>
    <col min="3333" max="3333" width="11.33203125" customWidth="1"/>
    <col min="3334" max="3334" width="11" customWidth="1"/>
    <col min="3335" max="3335" width="14.33203125" customWidth="1"/>
    <col min="3585" max="3585" width="5.5" customWidth="1"/>
    <col min="3586" max="3586" width="33.1640625" customWidth="1"/>
    <col min="3587" max="3587" width="12.33203125" customWidth="1"/>
    <col min="3588" max="3588" width="11.5" customWidth="1"/>
    <col min="3589" max="3589" width="11.33203125" customWidth="1"/>
    <col min="3590" max="3590" width="11" customWidth="1"/>
    <col min="3591" max="3591" width="14.33203125" customWidth="1"/>
    <col min="3841" max="3841" width="5.5" customWidth="1"/>
    <col min="3842" max="3842" width="33.1640625" customWidth="1"/>
    <col min="3843" max="3843" width="12.33203125" customWidth="1"/>
    <col min="3844" max="3844" width="11.5" customWidth="1"/>
    <col min="3845" max="3845" width="11.33203125" customWidth="1"/>
    <col min="3846" max="3846" width="11" customWidth="1"/>
    <col min="3847" max="3847" width="14.33203125" customWidth="1"/>
    <col min="4097" max="4097" width="5.5" customWidth="1"/>
    <col min="4098" max="4098" width="33.1640625" customWidth="1"/>
    <col min="4099" max="4099" width="12.33203125" customWidth="1"/>
    <col min="4100" max="4100" width="11.5" customWidth="1"/>
    <col min="4101" max="4101" width="11.33203125" customWidth="1"/>
    <col min="4102" max="4102" width="11" customWidth="1"/>
    <col min="4103" max="4103" width="14.33203125" customWidth="1"/>
    <col min="4353" max="4353" width="5.5" customWidth="1"/>
    <col min="4354" max="4354" width="33.1640625" customWidth="1"/>
    <col min="4355" max="4355" width="12.33203125" customWidth="1"/>
    <col min="4356" max="4356" width="11.5" customWidth="1"/>
    <col min="4357" max="4357" width="11.33203125" customWidth="1"/>
    <col min="4358" max="4358" width="11" customWidth="1"/>
    <col min="4359" max="4359" width="14.33203125" customWidth="1"/>
    <col min="4609" max="4609" width="5.5" customWidth="1"/>
    <col min="4610" max="4610" width="33.1640625" customWidth="1"/>
    <col min="4611" max="4611" width="12.33203125" customWidth="1"/>
    <col min="4612" max="4612" width="11.5" customWidth="1"/>
    <col min="4613" max="4613" width="11.33203125" customWidth="1"/>
    <col min="4614" max="4614" width="11" customWidth="1"/>
    <col min="4615" max="4615" width="14.33203125" customWidth="1"/>
    <col min="4865" max="4865" width="5.5" customWidth="1"/>
    <col min="4866" max="4866" width="33.1640625" customWidth="1"/>
    <col min="4867" max="4867" width="12.33203125" customWidth="1"/>
    <col min="4868" max="4868" width="11.5" customWidth="1"/>
    <col min="4869" max="4869" width="11.33203125" customWidth="1"/>
    <col min="4870" max="4870" width="11" customWidth="1"/>
    <col min="4871" max="4871" width="14.33203125" customWidth="1"/>
    <col min="5121" max="5121" width="5.5" customWidth="1"/>
    <col min="5122" max="5122" width="33.1640625" customWidth="1"/>
    <col min="5123" max="5123" width="12.33203125" customWidth="1"/>
    <col min="5124" max="5124" width="11.5" customWidth="1"/>
    <col min="5125" max="5125" width="11.33203125" customWidth="1"/>
    <col min="5126" max="5126" width="11" customWidth="1"/>
    <col min="5127" max="5127" width="14.33203125" customWidth="1"/>
    <col min="5377" max="5377" width="5.5" customWidth="1"/>
    <col min="5378" max="5378" width="33.1640625" customWidth="1"/>
    <col min="5379" max="5379" width="12.33203125" customWidth="1"/>
    <col min="5380" max="5380" width="11.5" customWidth="1"/>
    <col min="5381" max="5381" width="11.33203125" customWidth="1"/>
    <col min="5382" max="5382" width="11" customWidth="1"/>
    <col min="5383" max="5383" width="14.33203125" customWidth="1"/>
    <col min="5633" max="5633" width="5.5" customWidth="1"/>
    <col min="5634" max="5634" width="33.1640625" customWidth="1"/>
    <col min="5635" max="5635" width="12.33203125" customWidth="1"/>
    <col min="5636" max="5636" width="11.5" customWidth="1"/>
    <col min="5637" max="5637" width="11.33203125" customWidth="1"/>
    <col min="5638" max="5638" width="11" customWidth="1"/>
    <col min="5639" max="5639" width="14.33203125" customWidth="1"/>
    <col min="5889" max="5889" width="5.5" customWidth="1"/>
    <col min="5890" max="5890" width="33.1640625" customWidth="1"/>
    <col min="5891" max="5891" width="12.33203125" customWidth="1"/>
    <col min="5892" max="5892" width="11.5" customWidth="1"/>
    <col min="5893" max="5893" width="11.33203125" customWidth="1"/>
    <col min="5894" max="5894" width="11" customWidth="1"/>
    <col min="5895" max="5895" width="14.33203125" customWidth="1"/>
    <col min="6145" max="6145" width="5.5" customWidth="1"/>
    <col min="6146" max="6146" width="33.1640625" customWidth="1"/>
    <col min="6147" max="6147" width="12.33203125" customWidth="1"/>
    <col min="6148" max="6148" width="11.5" customWidth="1"/>
    <col min="6149" max="6149" width="11.33203125" customWidth="1"/>
    <col min="6150" max="6150" width="11" customWidth="1"/>
    <col min="6151" max="6151" width="14.33203125" customWidth="1"/>
    <col min="6401" max="6401" width="5.5" customWidth="1"/>
    <col min="6402" max="6402" width="33.1640625" customWidth="1"/>
    <col min="6403" max="6403" width="12.33203125" customWidth="1"/>
    <col min="6404" max="6404" width="11.5" customWidth="1"/>
    <col min="6405" max="6405" width="11.33203125" customWidth="1"/>
    <col min="6406" max="6406" width="11" customWidth="1"/>
    <col min="6407" max="6407" width="14.33203125" customWidth="1"/>
    <col min="6657" max="6657" width="5.5" customWidth="1"/>
    <col min="6658" max="6658" width="33.1640625" customWidth="1"/>
    <col min="6659" max="6659" width="12.33203125" customWidth="1"/>
    <col min="6660" max="6660" width="11.5" customWidth="1"/>
    <col min="6661" max="6661" width="11.33203125" customWidth="1"/>
    <col min="6662" max="6662" width="11" customWidth="1"/>
    <col min="6663" max="6663" width="14.33203125" customWidth="1"/>
    <col min="6913" max="6913" width="5.5" customWidth="1"/>
    <col min="6914" max="6914" width="33.1640625" customWidth="1"/>
    <col min="6915" max="6915" width="12.33203125" customWidth="1"/>
    <col min="6916" max="6916" width="11.5" customWidth="1"/>
    <col min="6917" max="6917" width="11.33203125" customWidth="1"/>
    <col min="6918" max="6918" width="11" customWidth="1"/>
    <col min="6919" max="6919" width="14.33203125" customWidth="1"/>
    <col min="7169" max="7169" width="5.5" customWidth="1"/>
    <col min="7170" max="7170" width="33.1640625" customWidth="1"/>
    <col min="7171" max="7171" width="12.33203125" customWidth="1"/>
    <col min="7172" max="7172" width="11.5" customWidth="1"/>
    <col min="7173" max="7173" width="11.33203125" customWidth="1"/>
    <col min="7174" max="7174" width="11" customWidth="1"/>
    <col min="7175" max="7175" width="14.33203125" customWidth="1"/>
    <col min="7425" max="7425" width="5.5" customWidth="1"/>
    <col min="7426" max="7426" width="33.1640625" customWidth="1"/>
    <col min="7427" max="7427" width="12.33203125" customWidth="1"/>
    <col min="7428" max="7428" width="11.5" customWidth="1"/>
    <col min="7429" max="7429" width="11.33203125" customWidth="1"/>
    <col min="7430" max="7430" width="11" customWidth="1"/>
    <col min="7431" max="7431" width="14.33203125" customWidth="1"/>
    <col min="7681" max="7681" width="5.5" customWidth="1"/>
    <col min="7682" max="7682" width="33.1640625" customWidth="1"/>
    <col min="7683" max="7683" width="12.33203125" customWidth="1"/>
    <col min="7684" max="7684" width="11.5" customWidth="1"/>
    <col min="7685" max="7685" width="11.33203125" customWidth="1"/>
    <col min="7686" max="7686" width="11" customWidth="1"/>
    <col min="7687" max="7687" width="14.33203125" customWidth="1"/>
    <col min="7937" max="7937" width="5.5" customWidth="1"/>
    <col min="7938" max="7938" width="33.1640625" customWidth="1"/>
    <col min="7939" max="7939" width="12.33203125" customWidth="1"/>
    <col min="7940" max="7940" width="11.5" customWidth="1"/>
    <col min="7941" max="7941" width="11.33203125" customWidth="1"/>
    <col min="7942" max="7942" width="11" customWidth="1"/>
    <col min="7943" max="7943" width="14.33203125" customWidth="1"/>
    <col min="8193" max="8193" width="5.5" customWidth="1"/>
    <col min="8194" max="8194" width="33.1640625" customWidth="1"/>
    <col min="8195" max="8195" width="12.33203125" customWidth="1"/>
    <col min="8196" max="8196" width="11.5" customWidth="1"/>
    <col min="8197" max="8197" width="11.33203125" customWidth="1"/>
    <col min="8198" max="8198" width="11" customWidth="1"/>
    <col min="8199" max="8199" width="14.33203125" customWidth="1"/>
    <col min="8449" max="8449" width="5.5" customWidth="1"/>
    <col min="8450" max="8450" width="33.1640625" customWidth="1"/>
    <col min="8451" max="8451" width="12.33203125" customWidth="1"/>
    <col min="8452" max="8452" width="11.5" customWidth="1"/>
    <col min="8453" max="8453" width="11.33203125" customWidth="1"/>
    <col min="8454" max="8454" width="11" customWidth="1"/>
    <col min="8455" max="8455" width="14.33203125" customWidth="1"/>
    <col min="8705" max="8705" width="5.5" customWidth="1"/>
    <col min="8706" max="8706" width="33.1640625" customWidth="1"/>
    <col min="8707" max="8707" width="12.33203125" customWidth="1"/>
    <col min="8708" max="8708" width="11.5" customWidth="1"/>
    <col min="8709" max="8709" width="11.33203125" customWidth="1"/>
    <col min="8710" max="8710" width="11" customWidth="1"/>
    <col min="8711" max="8711" width="14.33203125" customWidth="1"/>
    <col min="8961" max="8961" width="5.5" customWidth="1"/>
    <col min="8962" max="8962" width="33.1640625" customWidth="1"/>
    <col min="8963" max="8963" width="12.33203125" customWidth="1"/>
    <col min="8964" max="8964" width="11.5" customWidth="1"/>
    <col min="8965" max="8965" width="11.33203125" customWidth="1"/>
    <col min="8966" max="8966" width="11" customWidth="1"/>
    <col min="8967" max="8967" width="14.33203125" customWidth="1"/>
    <col min="9217" max="9217" width="5.5" customWidth="1"/>
    <col min="9218" max="9218" width="33.1640625" customWidth="1"/>
    <col min="9219" max="9219" width="12.33203125" customWidth="1"/>
    <col min="9220" max="9220" width="11.5" customWidth="1"/>
    <col min="9221" max="9221" width="11.33203125" customWidth="1"/>
    <col min="9222" max="9222" width="11" customWidth="1"/>
    <col min="9223" max="9223" width="14.33203125" customWidth="1"/>
    <col min="9473" max="9473" width="5.5" customWidth="1"/>
    <col min="9474" max="9474" width="33.1640625" customWidth="1"/>
    <col min="9475" max="9475" width="12.33203125" customWidth="1"/>
    <col min="9476" max="9476" width="11.5" customWidth="1"/>
    <col min="9477" max="9477" width="11.33203125" customWidth="1"/>
    <col min="9478" max="9478" width="11" customWidth="1"/>
    <col min="9479" max="9479" width="14.33203125" customWidth="1"/>
    <col min="9729" max="9729" width="5.5" customWidth="1"/>
    <col min="9730" max="9730" width="33.1640625" customWidth="1"/>
    <col min="9731" max="9731" width="12.33203125" customWidth="1"/>
    <col min="9732" max="9732" width="11.5" customWidth="1"/>
    <col min="9733" max="9733" width="11.33203125" customWidth="1"/>
    <col min="9734" max="9734" width="11" customWidth="1"/>
    <col min="9735" max="9735" width="14.33203125" customWidth="1"/>
    <col min="9985" max="9985" width="5.5" customWidth="1"/>
    <col min="9986" max="9986" width="33.1640625" customWidth="1"/>
    <col min="9987" max="9987" width="12.33203125" customWidth="1"/>
    <col min="9988" max="9988" width="11.5" customWidth="1"/>
    <col min="9989" max="9989" width="11.33203125" customWidth="1"/>
    <col min="9990" max="9990" width="11" customWidth="1"/>
    <col min="9991" max="9991" width="14.33203125" customWidth="1"/>
    <col min="10241" max="10241" width="5.5" customWidth="1"/>
    <col min="10242" max="10242" width="33.1640625" customWidth="1"/>
    <col min="10243" max="10243" width="12.33203125" customWidth="1"/>
    <col min="10244" max="10244" width="11.5" customWidth="1"/>
    <col min="10245" max="10245" width="11.33203125" customWidth="1"/>
    <col min="10246" max="10246" width="11" customWidth="1"/>
    <col min="10247" max="10247" width="14.33203125" customWidth="1"/>
    <col min="10497" max="10497" width="5.5" customWidth="1"/>
    <col min="10498" max="10498" width="33.1640625" customWidth="1"/>
    <col min="10499" max="10499" width="12.33203125" customWidth="1"/>
    <col min="10500" max="10500" width="11.5" customWidth="1"/>
    <col min="10501" max="10501" width="11.33203125" customWidth="1"/>
    <col min="10502" max="10502" width="11" customWidth="1"/>
    <col min="10503" max="10503" width="14.33203125" customWidth="1"/>
    <col min="10753" max="10753" width="5.5" customWidth="1"/>
    <col min="10754" max="10754" width="33.1640625" customWidth="1"/>
    <col min="10755" max="10755" width="12.33203125" customWidth="1"/>
    <col min="10756" max="10756" width="11.5" customWidth="1"/>
    <col min="10757" max="10757" width="11.33203125" customWidth="1"/>
    <col min="10758" max="10758" width="11" customWidth="1"/>
    <col min="10759" max="10759" width="14.33203125" customWidth="1"/>
    <col min="11009" max="11009" width="5.5" customWidth="1"/>
    <col min="11010" max="11010" width="33.1640625" customWidth="1"/>
    <col min="11011" max="11011" width="12.33203125" customWidth="1"/>
    <col min="11012" max="11012" width="11.5" customWidth="1"/>
    <col min="11013" max="11013" width="11.33203125" customWidth="1"/>
    <col min="11014" max="11014" width="11" customWidth="1"/>
    <col min="11015" max="11015" width="14.33203125" customWidth="1"/>
    <col min="11265" max="11265" width="5.5" customWidth="1"/>
    <col min="11266" max="11266" width="33.1640625" customWidth="1"/>
    <col min="11267" max="11267" width="12.33203125" customWidth="1"/>
    <col min="11268" max="11268" width="11.5" customWidth="1"/>
    <col min="11269" max="11269" width="11.33203125" customWidth="1"/>
    <col min="11270" max="11270" width="11" customWidth="1"/>
    <col min="11271" max="11271" width="14.33203125" customWidth="1"/>
    <col min="11521" max="11521" width="5.5" customWidth="1"/>
    <col min="11522" max="11522" width="33.1640625" customWidth="1"/>
    <col min="11523" max="11523" width="12.33203125" customWidth="1"/>
    <col min="11524" max="11524" width="11.5" customWidth="1"/>
    <col min="11525" max="11525" width="11.33203125" customWidth="1"/>
    <col min="11526" max="11526" width="11" customWidth="1"/>
    <col min="11527" max="11527" width="14.33203125" customWidth="1"/>
    <col min="11777" max="11777" width="5.5" customWidth="1"/>
    <col min="11778" max="11778" width="33.1640625" customWidth="1"/>
    <col min="11779" max="11779" width="12.33203125" customWidth="1"/>
    <col min="11780" max="11780" width="11.5" customWidth="1"/>
    <col min="11781" max="11781" width="11.33203125" customWidth="1"/>
    <col min="11782" max="11782" width="11" customWidth="1"/>
    <col min="11783" max="11783" width="14.33203125" customWidth="1"/>
    <col min="12033" max="12033" width="5.5" customWidth="1"/>
    <col min="12034" max="12034" width="33.1640625" customWidth="1"/>
    <col min="12035" max="12035" width="12.33203125" customWidth="1"/>
    <col min="12036" max="12036" width="11.5" customWidth="1"/>
    <col min="12037" max="12037" width="11.33203125" customWidth="1"/>
    <col min="12038" max="12038" width="11" customWidth="1"/>
    <col min="12039" max="12039" width="14.33203125" customWidth="1"/>
    <col min="12289" max="12289" width="5.5" customWidth="1"/>
    <col min="12290" max="12290" width="33.1640625" customWidth="1"/>
    <col min="12291" max="12291" width="12.33203125" customWidth="1"/>
    <col min="12292" max="12292" width="11.5" customWidth="1"/>
    <col min="12293" max="12293" width="11.33203125" customWidth="1"/>
    <col min="12294" max="12294" width="11" customWidth="1"/>
    <col min="12295" max="12295" width="14.33203125" customWidth="1"/>
    <col min="12545" max="12545" width="5.5" customWidth="1"/>
    <col min="12546" max="12546" width="33.1640625" customWidth="1"/>
    <col min="12547" max="12547" width="12.33203125" customWidth="1"/>
    <col min="12548" max="12548" width="11.5" customWidth="1"/>
    <col min="12549" max="12549" width="11.33203125" customWidth="1"/>
    <col min="12550" max="12550" width="11" customWidth="1"/>
    <col min="12551" max="12551" width="14.33203125" customWidth="1"/>
    <col min="12801" max="12801" width="5.5" customWidth="1"/>
    <col min="12802" max="12802" width="33.1640625" customWidth="1"/>
    <col min="12803" max="12803" width="12.33203125" customWidth="1"/>
    <col min="12804" max="12804" width="11.5" customWidth="1"/>
    <col min="12805" max="12805" width="11.33203125" customWidth="1"/>
    <col min="12806" max="12806" width="11" customWidth="1"/>
    <col min="12807" max="12807" width="14.33203125" customWidth="1"/>
    <col min="13057" max="13057" width="5.5" customWidth="1"/>
    <col min="13058" max="13058" width="33.1640625" customWidth="1"/>
    <col min="13059" max="13059" width="12.33203125" customWidth="1"/>
    <col min="13060" max="13060" width="11.5" customWidth="1"/>
    <col min="13061" max="13061" width="11.33203125" customWidth="1"/>
    <col min="13062" max="13062" width="11" customWidth="1"/>
    <col min="13063" max="13063" width="14.33203125" customWidth="1"/>
    <col min="13313" max="13313" width="5.5" customWidth="1"/>
    <col min="13314" max="13314" width="33.1640625" customWidth="1"/>
    <col min="13315" max="13315" width="12.33203125" customWidth="1"/>
    <col min="13316" max="13316" width="11.5" customWidth="1"/>
    <col min="13317" max="13317" width="11.33203125" customWidth="1"/>
    <col min="13318" max="13318" width="11" customWidth="1"/>
    <col min="13319" max="13319" width="14.33203125" customWidth="1"/>
    <col min="13569" max="13569" width="5.5" customWidth="1"/>
    <col min="13570" max="13570" width="33.1640625" customWidth="1"/>
    <col min="13571" max="13571" width="12.33203125" customWidth="1"/>
    <col min="13572" max="13572" width="11.5" customWidth="1"/>
    <col min="13573" max="13573" width="11.33203125" customWidth="1"/>
    <col min="13574" max="13574" width="11" customWidth="1"/>
    <col min="13575" max="13575" width="14.33203125" customWidth="1"/>
    <col min="13825" max="13825" width="5.5" customWidth="1"/>
    <col min="13826" max="13826" width="33.1640625" customWidth="1"/>
    <col min="13827" max="13827" width="12.33203125" customWidth="1"/>
    <col min="13828" max="13828" width="11.5" customWidth="1"/>
    <col min="13829" max="13829" width="11.33203125" customWidth="1"/>
    <col min="13830" max="13830" width="11" customWidth="1"/>
    <col min="13831" max="13831" width="14.33203125" customWidth="1"/>
    <col min="14081" max="14081" width="5.5" customWidth="1"/>
    <col min="14082" max="14082" width="33.1640625" customWidth="1"/>
    <col min="14083" max="14083" width="12.33203125" customWidth="1"/>
    <col min="14084" max="14084" width="11.5" customWidth="1"/>
    <col min="14085" max="14085" width="11.33203125" customWidth="1"/>
    <col min="14086" max="14086" width="11" customWidth="1"/>
    <col min="14087" max="14087" width="14.33203125" customWidth="1"/>
    <col min="14337" max="14337" width="5.5" customWidth="1"/>
    <col min="14338" max="14338" width="33.1640625" customWidth="1"/>
    <col min="14339" max="14339" width="12.33203125" customWidth="1"/>
    <col min="14340" max="14340" width="11.5" customWidth="1"/>
    <col min="14341" max="14341" width="11.33203125" customWidth="1"/>
    <col min="14342" max="14342" width="11" customWidth="1"/>
    <col min="14343" max="14343" width="14.33203125" customWidth="1"/>
    <col min="14593" max="14593" width="5.5" customWidth="1"/>
    <col min="14594" max="14594" width="33.1640625" customWidth="1"/>
    <col min="14595" max="14595" width="12.33203125" customWidth="1"/>
    <col min="14596" max="14596" width="11.5" customWidth="1"/>
    <col min="14597" max="14597" width="11.33203125" customWidth="1"/>
    <col min="14598" max="14598" width="11" customWidth="1"/>
    <col min="14599" max="14599" width="14.33203125" customWidth="1"/>
    <col min="14849" max="14849" width="5.5" customWidth="1"/>
    <col min="14850" max="14850" width="33.1640625" customWidth="1"/>
    <col min="14851" max="14851" width="12.33203125" customWidth="1"/>
    <col min="14852" max="14852" width="11.5" customWidth="1"/>
    <col min="14853" max="14853" width="11.33203125" customWidth="1"/>
    <col min="14854" max="14854" width="11" customWidth="1"/>
    <col min="14855" max="14855" width="14.33203125" customWidth="1"/>
    <col min="15105" max="15105" width="5.5" customWidth="1"/>
    <col min="15106" max="15106" width="33.1640625" customWidth="1"/>
    <col min="15107" max="15107" width="12.33203125" customWidth="1"/>
    <col min="15108" max="15108" width="11.5" customWidth="1"/>
    <col min="15109" max="15109" width="11.33203125" customWidth="1"/>
    <col min="15110" max="15110" width="11" customWidth="1"/>
    <col min="15111" max="15111" width="14.33203125" customWidth="1"/>
    <col min="15361" max="15361" width="5.5" customWidth="1"/>
    <col min="15362" max="15362" width="33.1640625" customWidth="1"/>
    <col min="15363" max="15363" width="12.33203125" customWidth="1"/>
    <col min="15364" max="15364" width="11.5" customWidth="1"/>
    <col min="15365" max="15365" width="11.33203125" customWidth="1"/>
    <col min="15366" max="15366" width="11" customWidth="1"/>
    <col min="15367" max="15367" width="14.33203125" customWidth="1"/>
    <col min="15617" max="15617" width="5.5" customWidth="1"/>
    <col min="15618" max="15618" width="33.1640625" customWidth="1"/>
    <col min="15619" max="15619" width="12.33203125" customWidth="1"/>
    <col min="15620" max="15620" width="11.5" customWidth="1"/>
    <col min="15621" max="15621" width="11.33203125" customWidth="1"/>
    <col min="15622" max="15622" width="11" customWidth="1"/>
    <col min="15623" max="15623" width="14.33203125" customWidth="1"/>
    <col min="15873" max="15873" width="5.5" customWidth="1"/>
    <col min="15874" max="15874" width="33.1640625" customWidth="1"/>
    <col min="15875" max="15875" width="12.33203125" customWidth="1"/>
    <col min="15876" max="15876" width="11.5" customWidth="1"/>
    <col min="15877" max="15877" width="11.33203125" customWidth="1"/>
    <col min="15878" max="15878" width="11" customWidth="1"/>
    <col min="15879" max="15879" width="14.33203125" customWidth="1"/>
    <col min="16129" max="16129" width="5.5" customWidth="1"/>
    <col min="16130" max="16130" width="33.1640625" customWidth="1"/>
    <col min="16131" max="16131" width="12.33203125" customWidth="1"/>
    <col min="16132" max="16132" width="11.5" customWidth="1"/>
    <col min="16133" max="16133" width="11.33203125" customWidth="1"/>
    <col min="16134" max="16134" width="11" customWidth="1"/>
    <col min="16135" max="16135" width="14.33203125" customWidth="1"/>
  </cols>
  <sheetData>
    <row r="1" spans="1:7" x14ac:dyDescent="0.2">
      <c r="A1" s="1665" t="s">
        <v>722</v>
      </c>
      <c r="B1" s="1665"/>
      <c r="C1" s="1665"/>
      <c r="D1" s="1665"/>
      <c r="E1" s="1665"/>
      <c r="F1" s="1665"/>
      <c r="G1" s="1665"/>
    </row>
    <row r="2" spans="1:7" ht="33" customHeight="1" x14ac:dyDescent="0.2">
      <c r="G2" s="239"/>
    </row>
    <row r="3" spans="1:7" ht="43.5" customHeight="1" x14ac:dyDescent="0.25">
      <c r="A3" s="1745" t="s">
        <v>430</v>
      </c>
      <c r="B3" s="1745"/>
      <c r="C3" s="1745"/>
      <c r="D3" s="1745"/>
      <c r="E3" s="1745"/>
      <c r="F3" s="1745"/>
      <c r="G3" s="1745"/>
    </row>
    <row r="4" spans="1:7" ht="15.75" x14ac:dyDescent="0.25">
      <c r="A4" s="303"/>
      <c r="B4" s="303"/>
      <c r="C4" s="303"/>
      <c r="D4" s="303"/>
      <c r="E4" s="303"/>
      <c r="F4" s="303"/>
      <c r="G4" s="303"/>
    </row>
    <row r="5" spans="1:7" s="305" customFormat="1" ht="24.95" customHeight="1" x14ac:dyDescent="0.25">
      <c r="A5" s="304" t="s">
        <v>431</v>
      </c>
      <c r="B5" s="303"/>
      <c r="C5" s="1746" t="s">
        <v>432</v>
      </c>
      <c r="D5" s="1746"/>
      <c r="E5" s="1746"/>
      <c r="F5" s="1746"/>
      <c r="G5" s="1746"/>
    </row>
    <row r="6" spans="1:7" s="305" customFormat="1" ht="24.95" customHeight="1" x14ac:dyDescent="0.25">
      <c r="A6" s="303"/>
      <c r="B6" s="303"/>
      <c r="C6" s="303"/>
      <c r="D6" s="303"/>
      <c r="E6" s="303"/>
      <c r="F6" s="303"/>
      <c r="G6" s="303"/>
    </row>
    <row r="7" spans="1:7" s="305" customFormat="1" ht="24.95" customHeight="1" x14ac:dyDescent="0.25">
      <c r="A7" s="304" t="s">
        <v>433</v>
      </c>
      <c r="B7" s="303"/>
      <c r="C7" s="1746" t="s">
        <v>432</v>
      </c>
      <c r="D7" s="1746"/>
      <c r="E7" s="1746"/>
      <c r="F7" s="1746"/>
      <c r="G7" s="303"/>
    </row>
    <row r="8" spans="1:7" s="306" customFormat="1" ht="24.95" customHeight="1" x14ac:dyDescent="0.25">
      <c r="A8" s="303"/>
      <c r="B8" s="303"/>
      <c r="C8" s="303"/>
      <c r="D8" s="303"/>
      <c r="E8" s="303"/>
      <c r="F8" s="303"/>
      <c r="G8" s="303"/>
    </row>
    <row r="9" spans="1:7" s="309" customFormat="1" ht="24.95" customHeight="1" x14ac:dyDescent="0.25">
      <c r="A9" s="307" t="s">
        <v>434</v>
      </c>
      <c r="B9" s="308"/>
      <c r="C9" s="308"/>
      <c r="D9" s="303"/>
      <c r="E9" s="303" t="s">
        <v>435</v>
      </c>
      <c r="F9" s="303" t="s">
        <v>436</v>
      </c>
      <c r="G9" s="303"/>
    </row>
    <row r="10" spans="1:7" s="309" customFormat="1" ht="24.95" customHeight="1" x14ac:dyDescent="0.25">
      <c r="A10" s="307" t="s">
        <v>437</v>
      </c>
      <c r="B10" s="303"/>
      <c r="C10" s="303"/>
      <c r="D10" s="303"/>
      <c r="E10" s="303" t="s">
        <v>435</v>
      </c>
      <c r="F10" s="303" t="s">
        <v>436</v>
      </c>
      <c r="G10" s="303"/>
    </row>
    <row r="11" spans="1:7" s="309" customFormat="1" ht="24.95" customHeight="1" thickBot="1" x14ac:dyDescent="0.3">
      <c r="A11" s="307"/>
      <c r="B11" s="303"/>
      <c r="C11" s="303"/>
      <c r="D11" s="303"/>
      <c r="E11" s="303"/>
      <c r="F11" s="303"/>
      <c r="G11" s="303"/>
    </row>
    <row r="12" spans="1:7" s="313" customFormat="1" ht="42" customHeight="1" thickBot="1" x14ac:dyDescent="0.25">
      <c r="A12" s="310" t="s">
        <v>421</v>
      </c>
      <c r="B12" s="311" t="s">
        <v>438</v>
      </c>
      <c r="C12" s="311" t="s">
        <v>439</v>
      </c>
      <c r="D12" s="311" t="s">
        <v>440</v>
      </c>
      <c r="E12" s="311" t="s">
        <v>441</v>
      </c>
      <c r="F12" s="311" t="s">
        <v>442</v>
      </c>
      <c r="G12" s="312" t="s">
        <v>35</v>
      </c>
    </row>
    <row r="13" spans="1:7" ht="27" customHeight="1" x14ac:dyDescent="0.2">
      <c r="A13" s="314" t="s">
        <v>12</v>
      </c>
      <c r="B13" s="315" t="s">
        <v>443</v>
      </c>
      <c r="C13" s="316"/>
      <c r="D13" s="316"/>
      <c r="E13" s="316"/>
      <c r="F13" s="316"/>
      <c r="G13" s="317">
        <f t="shared" ref="G13:G19" si="0">SUM(C13:F13)</f>
        <v>0</v>
      </c>
    </row>
    <row r="14" spans="1:7" ht="27" customHeight="1" x14ac:dyDescent="0.2">
      <c r="A14" s="318" t="s">
        <v>13</v>
      </c>
      <c r="B14" s="319" t="s">
        <v>444</v>
      </c>
      <c r="C14" s="320"/>
      <c r="D14" s="320"/>
      <c r="E14" s="320"/>
      <c r="F14" s="320"/>
      <c r="G14" s="321">
        <f t="shared" si="0"/>
        <v>0</v>
      </c>
    </row>
    <row r="15" spans="1:7" ht="27" customHeight="1" x14ac:dyDescent="0.2">
      <c r="A15" s="318" t="s">
        <v>14</v>
      </c>
      <c r="B15" s="319" t="s">
        <v>445</v>
      </c>
      <c r="C15" s="320"/>
      <c r="D15" s="320"/>
      <c r="E15" s="320"/>
      <c r="F15" s="320"/>
      <c r="G15" s="321">
        <f t="shared" si="0"/>
        <v>0</v>
      </c>
    </row>
    <row r="16" spans="1:7" ht="27" customHeight="1" x14ac:dyDescent="0.2">
      <c r="A16" s="318" t="s">
        <v>15</v>
      </c>
      <c r="B16" s="319" t="s">
        <v>446</v>
      </c>
      <c r="C16" s="320"/>
      <c r="D16" s="320"/>
      <c r="E16" s="320"/>
      <c r="F16" s="320"/>
      <c r="G16" s="321">
        <f t="shared" si="0"/>
        <v>0</v>
      </c>
    </row>
    <row r="17" spans="1:7" ht="27" customHeight="1" x14ac:dyDescent="0.2">
      <c r="A17" s="318" t="s">
        <v>16</v>
      </c>
      <c r="B17" s="319" t="s">
        <v>447</v>
      </c>
      <c r="C17" s="320"/>
      <c r="D17" s="320"/>
      <c r="E17" s="320"/>
      <c r="F17" s="320"/>
      <c r="G17" s="321">
        <f t="shared" si="0"/>
        <v>0</v>
      </c>
    </row>
    <row r="18" spans="1:7" ht="27" customHeight="1" thickBot="1" x14ac:dyDescent="0.25">
      <c r="A18" s="322" t="s">
        <v>17</v>
      </c>
      <c r="B18" s="323" t="s">
        <v>448</v>
      </c>
      <c r="C18" s="324"/>
      <c r="D18" s="324"/>
      <c r="E18" s="324"/>
      <c r="F18" s="324"/>
      <c r="G18" s="325">
        <f t="shared" si="0"/>
        <v>0</v>
      </c>
    </row>
    <row r="19" spans="1:7" s="330" customFormat="1" ht="24" customHeight="1" thickBot="1" x14ac:dyDescent="0.25">
      <c r="A19" s="326" t="s">
        <v>18</v>
      </c>
      <c r="B19" s="327" t="s">
        <v>35</v>
      </c>
      <c r="C19" s="328">
        <f>SUM(C13:C18)</f>
        <v>0</v>
      </c>
      <c r="D19" s="328">
        <f>SUM(D13:D18)</f>
        <v>0</v>
      </c>
      <c r="E19" s="328">
        <f>SUM(E13:E18)</f>
        <v>0</v>
      </c>
      <c r="F19" s="328">
        <f>SUM(F13:F18)</f>
        <v>0</v>
      </c>
      <c r="G19" s="329">
        <f t="shared" si="0"/>
        <v>0</v>
      </c>
    </row>
    <row r="20" spans="1:7" s="306" customFormat="1" ht="15.75" x14ac:dyDescent="0.25">
      <c r="A20" s="303"/>
      <c r="B20" s="303"/>
      <c r="C20" s="303"/>
      <c r="D20" s="303"/>
      <c r="E20" s="303"/>
      <c r="F20" s="303"/>
      <c r="G20" s="666"/>
    </row>
    <row r="21" spans="1:7" s="306" customFormat="1" ht="15.75" x14ac:dyDescent="0.25">
      <c r="A21" s="303"/>
      <c r="B21" s="303"/>
      <c r="C21" s="303"/>
      <c r="D21" s="303"/>
      <c r="E21" s="303"/>
      <c r="F21" s="303"/>
      <c r="G21" s="303"/>
    </row>
    <row r="22" spans="1:7" s="306" customFormat="1" ht="15.75" x14ac:dyDescent="0.25">
      <c r="A22" s="303"/>
      <c r="B22" s="303"/>
      <c r="C22" s="303"/>
      <c r="D22" s="303"/>
      <c r="E22" s="303"/>
      <c r="F22" s="303"/>
      <c r="G22" s="303"/>
    </row>
    <row r="23" spans="1:7" s="306" customFormat="1" ht="15.75" x14ac:dyDescent="0.25">
      <c r="A23" s="308" t="s">
        <v>682</v>
      </c>
      <c r="B23" s="303"/>
      <c r="C23" s="303"/>
      <c r="D23" s="303"/>
      <c r="E23" s="303"/>
      <c r="F23" s="303"/>
      <c r="G23" s="303"/>
    </row>
    <row r="24" spans="1:7" s="306" customFormat="1" ht="15.75" x14ac:dyDescent="0.25">
      <c r="A24" s="303"/>
      <c r="B24" s="303"/>
      <c r="C24" s="303"/>
      <c r="D24" s="303"/>
      <c r="E24" s="303"/>
      <c r="F24" s="303"/>
      <c r="G24" s="303"/>
    </row>
    <row r="25" spans="1:7" ht="15.75" x14ac:dyDescent="0.25">
      <c r="A25" s="303"/>
      <c r="B25" s="303"/>
      <c r="C25" s="303"/>
      <c r="D25" s="303"/>
      <c r="E25" s="303"/>
      <c r="F25" s="303"/>
      <c r="G25" s="303"/>
    </row>
    <row r="26" spans="1:7" ht="15.75" x14ac:dyDescent="0.25">
      <c r="A26" s="303"/>
      <c r="B26" s="303"/>
      <c r="C26" s="308"/>
      <c r="D26" s="308"/>
      <c r="E26" s="308"/>
      <c r="F26" s="308"/>
      <c r="G26" s="303"/>
    </row>
    <row r="27" spans="1:7" ht="15.75" x14ac:dyDescent="0.25">
      <c r="A27" s="303"/>
      <c r="B27" s="303"/>
      <c r="C27" s="1747" t="s">
        <v>449</v>
      </c>
      <c r="D27" s="1747"/>
      <c r="E27" s="1747"/>
      <c r="F27" s="1747"/>
      <c r="G27" s="303"/>
    </row>
    <row r="28" spans="1:7" ht="15.75" x14ac:dyDescent="0.25">
      <c r="A28" s="303"/>
      <c r="B28" s="303"/>
      <c r="C28" s="303"/>
      <c r="D28" s="331"/>
      <c r="E28" s="331"/>
      <c r="F28" s="303"/>
      <c r="G28" s="666"/>
    </row>
    <row r="29" spans="1:7" ht="15.75" x14ac:dyDescent="0.25">
      <c r="A29" s="303"/>
      <c r="B29" s="303"/>
      <c r="C29" s="303"/>
      <c r="D29" s="331"/>
      <c r="E29" s="331"/>
      <c r="F29" s="303"/>
      <c r="G29" s="303"/>
    </row>
    <row r="30" spans="1:7" ht="15.75" x14ac:dyDescent="0.25">
      <c r="A30" s="303"/>
      <c r="B30" s="303"/>
      <c r="C30" s="303"/>
      <c r="D30" s="303"/>
      <c r="E30" s="303"/>
      <c r="F30" s="303"/>
      <c r="G30" s="303"/>
    </row>
    <row r="31" spans="1:7" ht="15.75" x14ac:dyDescent="0.25">
      <c r="A31" s="303"/>
      <c r="B31" s="303"/>
      <c r="C31" s="303"/>
      <c r="D31" s="303"/>
      <c r="E31" s="303"/>
      <c r="F31" s="303"/>
      <c r="G31" s="303"/>
    </row>
    <row r="32" spans="1:7" ht="15.75" x14ac:dyDescent="0.25">
      <c r="A32" s="303"/>
      <c r="B32" s="303"/>
      <c r="C32" s="303"/>
      <c r="D32" s="303"/>
      <c r="E32" s="303"/>
      <c r="F32" s="303"/>
      <c r="G32" s="303"/>
    </row>
    <row r="33" spans="1:7" ht="15.75" x14ac:dyDescent="0.25">
      <c r="A33" s="303"/>
      <c r="B33" s="303"/>
      <c r="C33" s="303"/>
      <c r="D33" s="303"/>
      <c r="E33" s="303"/>
      <c r="F33" s="303"/>
      <c r="G33" s="303"/>
    </row>
    <row r="34" spans="1:7" ht="15.75" x14ac:dyDescent="0.25">
      <c r="A34" s="303"/>
      <c r="B34" s="303"/>
      <c r="C34" s="303"/>
      <c r="D34" s="303"/>
      <c r="E34" s="303"/>
      <c r="F34" s="303"/>
      <c r="G34" s="303"/>
    </row>
  </sheetData>
  <mergeCells count="5">
    <mergeCell ref="A3:G3"/>
    <mergeCell ref="C5:G5"/>
    <mergeCell ref="C7:F7"/>
    <mergeCell ref="C27:F27"/>
    <mergeCell ref="A1:G1"/>
  </mergeCells>
  <printOptions horizontalCentered="1"/>
  <pageMargins left="0.70866141732283472" right="0.70866141732283472" top="0.78740157480314965" bottom="0.74803149606299213" header="0.31496062992125984" footer="0.31496062992125984"/>
  <pageSetup paperSize="9" scale="95" orientation="portrait" r:id="rId1"/>
  <headerFooter alignWithMargins="0">
    <oddHeader xml:space="preserve">&amp;C&amp;"Times New Roman CE,Félkövér"&amp;12
&amp;R&amp;11
</oddHead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</sheetPr>
  <dimension ref="A1:H64"/>
  <sheetViews>
    <sheetView view="pageLayout" topLeftCell="A37" zoomScaleNormal="100" zoomScaleSheetLayoutView="106" workbookViewId="0">
      <selection activeCell="C53" sqref="C53"/>
    </sheetView>
  </sheetViews>
  <sheetFormatPr defaultRowHeight="12.75" x14ac:dyDescent="0.2"/>
  <cols>
    <col min="1" max="1" width="63.1640625" customWidth="1"/>
    <col min="2" max="2" width="37" customWidth="1"/>
    <col min="3" max="3" width="21.6640625" customWidth="1"/>
  </cols>
  <sheetData>
    <row r="1" spans="1:8" x14ac:dyDescent="0.2">
      <c r="A1" s="1665" t="s">
        <v>807</v>
      </c>
      <c r="B1" s="1665"/>
      <c r="C1" s="1665"/>
    </row>
    <row r="2" spans="1:8" x14ac:dyDescent="0.2">
      <c r="B2" s="1665" t="s">
        <v>790</v>
      </c>
      <c r="C2" s="1665"/>
      <c r="D2" s="226"/>
      <c r="E2" s="226"/>
      <c r="F2" s="226"/>
      <c r="G2" s="226"/>
      <c r="H2" s="226"/>
    </row>
    <row r="4" spans="1:8" ht="16.5" x14ac:dyDescent="0.2">
      <c r="A4" s="1762" t="s">
        <v>558</v>
      </c>
      <c r="B4" s="1762"/>
      <c r="C4" s="1762"/>
    </row>
    <row r="5" spans="1:8" ht="16.5" x14ac:dyDescent="0.2">
      <c r="A5" s="1063"/>
      <c r="B5" s="1063"/>
      <c r="C5" s="1062"/>
    </row>
    <row r="6" spans="1:8" ht="16.5" x14ac:dyDescent="0.2">
      <c r="A6" s="1762" t="s">
        <v>672</v>
      </c>
      <c r="B6" s="1762"/>
      <c r="C6" s="1762"/>
    </row>
    <row r="8" spans="1:8" ht="39.950000000000003" customHeight="1" x14ac:dyDescent="0.25">
      <c r="A8" s="1064" t="s">
        <v>450</v>
      </c>
      <c r="B8" s="1754" t="s">
        <v>451</v>
      </c>
      <c r="C8" s="1754" t="s">
        <v>452</v>
      </c>
    </row>
    <row r="9" spans="1:8" ht="39.950000000000003" customHeight="1" x14ac:dyDescent="0.2">
      <c r="A9" s="1065" t="s">
        <v>453</v>
      </c>
      <c r="B9" s="1754"/>
      <c r="C9" s="1754"/>
    </row>
    <row r="10" spans="1:8" s="11" customFormat="1" ht="15.75" x14ac:dyDescent="0.25">
      <c r="A10" s="1750" t="s">
        <v>454</v>
      </c>
      <c r="B10" s="1751"/>
      <c r="C10" s="1066">
        <v>7</v>
      </c>
    </row>
    <row r="11" spans="1:8" s="11" customFormat="1" ht="15.75" x14ac:dyDescent="0.25">
      <c r="A11" s="1067" t="s">
        <v>630</v>
      </c>
      <c r="B11" s="1068">
        <v>250</v>
      </c>
      <c r="C11" s="1069">
        <v>1</v>
      </c>
    </row>
    <row r="12" spans="1:8" s="11" customFormat="1" ht="15.75" x14ac:dyDescent="0.25">
      <c r="A12" s="1067" t="s">
        <v>631</v>
      </c>
      <c r="B12" s="1068">
        <v>150</v>
      </c>
      <c r="C12" s="1069">
        <v>1</v>
      </c>
    </row>
    <row r="13" spans="1:8" s="11" customFormat="1" ht="15.75" x14ac:dyDescent="0.25">
      <c r="A13" s="1067" t="s">
        <v>632</v>
      </c>
      <c r="B13" s="1068">
        <v>150</v>
      </c>
      <c r="C13" s="1069">
        <v>1</v>
      </c>
    </row>
    <row r="14" spans="1:8" s="11" customFormat="1" ht="15.75" x14ac:dyDescent="0.25">
      <c r="A14" s="1070" t="s">
        <v>456</v>
      </c>
      <c r="B14" s="1071">
        <v>125</v>
      </c>
      <c r="C14" s="1069">
        <v>4</v>
      </c>
    </row>
    <row r="15" spans="1:8" s="1075" customFormat="1" ht="15.75" x14ac:dyDescent="0.25">
      <c r="A15" s="1072"/>
      <c r="B15" s="1073"/>
      <c r="C15" s="1074"/>
    </row>
    <row r="16" spans="1:8" s="1075" customFormat="1" ht="15.75" x14ac:dyDescent="0.25">
      <c r="A16" s="1750" t="s">
        <v>457</v>
      </c>
      <c r="B16" s="1751"/>
      <c r="C16" s="1066">
        <v>14</v>
      </c>
    </row>
    <row r="17" spans="1:3" s="1075" customFormat="1" ht="15.75" x14ac:dyDescent="0.25">
      <c r="A17" s="1067" t="s">
        <v>455</v>
      </c>
      <c r="B17" s="1068">
        <v>250</v>
      </c>
      <c r="C17" s="1069">
        <v>1</v>
      </c>
    </row>
    <row r="18" spans="1:3" s="1075" customFormat="1" ht="15.75" x14ac:dyDescent="0.25">
      <c r="A18" s="1067" t="s">
        <v>699</v>
      </c>
      <c r="B18" s="1068">
        <v>100</v>
      </c>
      <c r="C18" s="1069">
        <v>1</v>
      </c>
    </row>
    <row r="19" spans="1:3" s="1075" customFormat="1" ht="15.75" x14ac:dyDescent="0.25">
      <c r="A19" s="1067" t="s">
        <v>700</v>
      </c>
      <c r="B19" s="1068">
        <v>100</v>
      </c>
      <c r="C19" s="1069">
        <v>4</v>
      </c>
    </row>
    <row r="20" spans="1:3" s="1075" customFormat="1" ht="15.75" x14ac:dyDescent="0.25">
      <c r="A20" s="1070" t="s">
        <v>456</v>
      </c>
      <c r="B20" s="1071">
        <v>100</v>
      </c>
      <c r="C20" s="1069">
        <v>8</v>
      </c>
    </row>
    <row r="21" spans="1:3" s="1075" customFormat="1" ht="15.75" x14ac:dyDescent="0.25">
      <c r="A21" s="1070"/>
      <c r="B21" s="1071"/>
      <c r="C21" s="1074"/>
    </row>
    <row r="22" spans="1:3" s="1075" customFormat="1" x14ac:dyDescent="0.2">
      <c r="A22" s="1076"/>
      <c r="B22" s="1076"/>
      <c r="C22" s="1076"/>
    </row>
    <row r="23" spans="1:3" s="1075" customFormat="1" ht="15" customHeight="1" x14ac:dyDescent="0.25">
      <c r="A23" s="1752" t="s">
        <v>460</v>
      </c>
      <c r="B23" s="1753"/>
      <c r="C23" s="1077">
        <v>21</v>
      </c>
    </row>
    <row r="24" spans="1:3" s="1075" customFormat="1" ht="25.5" customHeight="1" x14ac:dyDescent="0.2"/>
    <row r="25" spans="1:3" s="11" customFormat="1" ht="39.950000000000003" customHeight="1" x14ac:dyDescent="0.25">
      <c r="A25" s="1064" t="s">
        <v>461</v>
      </c>
      <c r="B25" s="1754" t="s">
        <v>462</v>
      </c>
      <c r="C25" s="1754" t="s">
        <v>463</v>
      </c>
    </row>
    <row r="26" spans="1:3" s="11" customFormat="1" ht="39.75" customHeight="1" x14ac:dyDescent="0.2">
      <c r="A26" s="1065" t="s">
        <v>453</v>
      </c>
      <c r="B26" s="1754"/>
      <c r="C26" s="1754"/>
    </row>
    <row r="27" spans="1:3" s="1543" customFormat="1" ht="15.75" x14ac:dyDescent="0.25">
      <c r="A27" s="1748" t="s">
        <v>464</v>
      </c>
      <c r="B27" s="1755"/>
      <c r="C27" s="1542">
        <f>SUM(C28:C30)</f>
        <v>4</v>
      </c>
    </row>
    <row r="28" spans="1:3" s="1543" customFormat="1" ht="15.75" x14ac:dyDescent="0.25">
      <c r="A28" s="1544" t="s">
        <v>455</v>
      </c>
      <c r="B28" s="1545">
        <v>130</v>
      </c>
      <c r="C28" s="1546">
        <v>1</v>
      </c>
    </row>
    <row r="29" spans="1:3" s="1543" customFormat="1" ht="15.75" x14ac:dyDescent="0.25">
      <c r="A29" s="1544" t="s">
        <v>701</v>
      </c>
      <c r="B29" s="1545">
        <v>65</v>
      </c>
      <c r="C29" s="1546">
        <v>1</v>
      </c>
    </row>
    <row r="30" spans="1:3" s="1543" customFormat="1" ht="15.75" x14ac:dyDescent="0.25">
      <c r="A30" s="1544" t="s">
        <v>699</v>
      </c>
      <c r="B30" s="1545">
        <v>65</v>
      </c>
      <c r="C30" s="1546">
        <v>2</v>
      </c>
    </row>
    <row r="31" spans="1:3" s="1543" customFormat="1" x14ac:dyDescent="0.2">
      <c r="A31" s="1547"/>
      <c r="B31" s="1547"/>
      <c r="C31" s="1547"/>
    </row>
    <row r="32" spans="1:3" s="1543" customFormat="1" ht="15.75" x14ac:dyDescent="0.25">
      <c r="A32" s="1748" t="s">
        <v>460</v>
      </c>
      <c r="B32" s="1749"/>
      <c r="C32" s="1542">
        <v>4</v>
      </c>
    </row>
    <row r="33" spans="1:3" s="1075" customFormat="1" x14ac:dyDescent="0.2">
      <c r="C33" s="1078"/>
    </row>
    <row r="34" spans="1:3" s="1075" customFormat="1" ht="39.950000000000003" customHeight="1" x14ac:dyDescent="0.25">
      <c r="A34" s="1064" t="s">
        <v>450</v>
      </c>
      <c r="B34" s="1754" t="s">
        <v>589</v>
      </c>
      <c r="C34" s="1754" t="s">
        <v>452</v>
      </c>
    </row>
    <row r="35" spans="1:3" s="1075" customFormat="1" ht="39.950000000000003" customHeight="1" x14ac:dyDescent="0.2">
      <c r="A35" s="1065" t="s">
        <v>453</v>
      </c>
      <c r="B35" s="1754"/>
      <c r="C35" s="1754"/>
    </row>
    <row r="36" spans="1:3" s="1075" customFormat="1" ht="15.75" x14ac:dyDescent="0.25">
      <c r="A36" s="1750" t="s">
        <v>494</v>
      </c>
      <c r="B36" s="1751"/>
      <c r="C36" s="1066">
        <v>6</v>
      </c>
    </row>
    <row r="37" spans="1:3" s="1075" customFormat="1" ht="15.75" x14ac:dyDescent="0.25">
      <c r="A37" s="1067" t="s">
        <v>590</v>
      </c>
      <c r="B37" s="1071" t="s">
        <v>559</v>
      </c>
      <c r="C37" s="1069">
        <v>1</v>
      </c>
    </row>
    <row r="38" spans="1:3" s="1075" customFormat="1" ht="15.75" x14ac:dyDescent="0.25">
      <c r="A38" s="1067" t="s">
        <v>591</v>
      </c>
      <c r="B38" s="1071" t="s">
        <v>560</v>
      </c>
      <c r="C38" s="1069">
        <v>1</v>
      </c>
    </row>
    <row r="39" spans="1:3" s="1075" customFormat="1" ht="15.75" x14ac:dyDescent="0.25">
      <c r="A39" s="1067" t="s">
        <v>592</v>
      </c>
      <c r="B39" s="1071" t="s">
        <v>560</v>
      </c>
      <c r="C39" s="1069">
        <v>1</v>
      </c>
    </row>
    <row r="40" spans="1:3" s="1075" customFormat="1" ht="15.75" x14ac:dyDescent="0.25">
      <c r="A40" s="1067" t="s">
        <v>561</v>
      </c>
      <c r="B40" s="1071" t="s">
        <v>562</v>
      </c>
      <c r="C40" s="1069">
        <v>3</v>
      </c>
    </row>
    <row r="41" spans="1:3" s="1075" customFormat="1" ht="15" customHeight="1" x14ac:dyDescent="0.25">
      <c r="A41" s="1756" t="s">
        <v>563</v>
      </c>
      <c r="B41" s="1756"/>
      <c r="C41" s="1077">
        <v>6</v>
      </c>
    </row>
    <row r="42" spans="1:3" s="1075" customFormat="1" x14ac:dyDescent="0.2"/>
    <row r="43" spans="1:3" s="1075" customFormat="1" x14ac:dyDescent="0.2"/>
    <row r="44" spans="1:3" s="1075" customFormat="1" ht="30" customHeight="1" x14ac:dyDescent="0.25">
      <c r="A44" s="1079" t="s">
        <v>54</v>
      </c>
      <c r="B44" s="1757" t="s">
        <v>564</v>
      </c>
      <c r="C44" s="1754" t="s">
        <v>565</v>
      </c>
    </row>
    <row r="45" spans="1:3" s="1075" customFormat="1" ht="94.5" customHeight="1" x14ac:dyDescent="0.2">
      <c r="A45" s="1080" t="s">
        <v>453</v>
      </c>
      <c r="B45" s="1757"/>
      <c r="C45" s="1758"/>
    </row>
    <row r="46" spans="1:3" s="1075" customFormat="1" ht="15.75" x14ac:dyDescent="0.25">
      <c r="A46" s="1759" t="s">
        <v>458</v>
      </c>
      <c r="B46" s="1759"/>
      <c r="C46" s="1081">
        <v>7</v>
      </c>
    </row>
    <row r="47" spans="1:3" s="1075" customFormat="1" ht="15.75" x14ac:dyDescent="0.25">
      <c r="A47" s="1067" t="s">
        <v>702</v>
      </c>
      <c r="B47" s="1069">
        <v>150</v>
      </c>
      <c r="C47" s="1069">
        <v>1</v>
      </c>
    </row>
    <row r="48" spans="1:3" s="1075" customFormat="1" ht="15.75" x14ac:dyDescent="0.25">
      <c r="A48" s="1067" t="s">
        <v>703</v>
      </c>
      <c r="B48" s="1068">
        <v>150</v>
      </c>
      <c r="C48" s="1069">
        <v>1</v>
      </c>
    </row>
    <row r="49" spans="1:3" s="1075" customFormat="1" ht="15.75" x14ac:dyDescent="0.25">
      <c r="A49" s="1067" t="s">
        <v>459</v>
      </c>
      <c r="B49" s="1068">
        <v>150</v>
      </c>
      <c r="C49" s="1069">
        <v>1</v>
      </c>
    </row>
    <row r="50" spans="1:3" s="1075" customFormat="1" ht="15.75" x14ac:dyDescent="0.25">
      <c r="A50" s="1067" t="s">
        <v>704</v>
      </c>
      <c r="B50" s="1069">
        <v>100</v>
      </c>
      <c r="C50" s="1069">
        <v>1</v>
      </c>
    </row>
    <row r="51" spans="1:3" s="1075" customFormat="1" ht="15.75" x14ac:dyDescent="0.25">
      <c r="A51" s="1067" t="s">
        <v>456</v>
      </c>
      <c r="B51" s="1069">
        <v>100</v>
      </c>
      <c r="C51" s="1546">
        <v>3</v>
      </c>
    </row>
    <row r="52" spans="1:3" s="1075" customFormat="1" ht="15.75" x14ac:dyDescent="0.25">
      <c r="A52" s="1760" t="s">
        <v>563</v>
      </c>
      <c r="B52" s="1761"/>
      <c r="C52" s="1077">
        <f>SUM(C47:C51)</f>
        <v>7</v>
      </c>
    </row>
    <row r="53" spans="1:3" s="1075" customFormat="1" x14ac:dyDescent="0.2">
      <c r="A53" s="11"/>
      <c r="B53" s="11"/>
      <c r="C53" s="11"/>
    </row>
    <row r="54" spans="1:3" s="1075" customFormat="1" ht="15.75" x14ac:dyDescent="0.25">
      <c r="A54" s="1752" t="s">
        <v>465</v>
      </c>
      <c r="B54" s="1753"/>
      <c r="C54" s="1077">
        <f>+C52+C41+C32+C23</f>
        <v>38</v>
      </c>
    </row>
    <row r="55" spans="1:3" s="1075" customFormat="1" x14ac:dyDescent="0.2">
      <c r="C55" s="1111" t="s">
        <v>735</v>
      </c>
    </row>
    <row r="56" spans="1:3" s="1075" customFormat="1" x14ac:dyDescent="0.2"/>
    <row r="57" spans="1:3" s="1075" customFormat="1" x14ac:dyDescent="0.2"/>
    <row r="58" spans="1:3" s="1075" customFormat="1" x14ac:dyDescent="0.2"/>
    <row r="59" spans="1:3" s="1075" customFormat="1" x14ac:dyDescent="0.2"/>
    <row r="60" spans="1:3" s="1075" customFormat="1" x14ac:dyDescent="0.2"/>
    <row r="61" spans="1:3" s="1075" customFormat="1" x14ac:dyDescent="0.2"/>
    <row r="62" spans="1:3" s="1075" customFormat="1" x14ac:dyDescent="0.2"/>
    <row r="63" spans="1:3" s="1075" customFormat="1" x14ac:dyDescent="0.2"/>
    <row r="64" spans="1:3" s="1075" customFormat="1" x14ac:dyDescent="0.2"/>
  </sheetData>
  <mergeCells count="22">
    <mergeCell ref="A1:C1"/>
    <mergeCell ref="A54:B54"/>
    <mergeCell ref="A36:B36"/>
    <mergeCell ref="A41:B41"/>
    <mergeCell ref="B44:B45"/>
    <mergeCell ref="C44:C45"/>
    <mergeCell ref="A46:B46"/>
    <mergeCell ref="A52:B52"/>
    <mergeCell ref="B2:C2"/>
    <mergeCell ref="B34:B35"/>
    <mergeCell ref="C34:C35"/>
    <mergeCell ref="A4:C4"/>
    <mergeCell ref="A6:C6"/>
    <mergeCell ref="B8:B9"/>
    <mergeCell ref="C8:C9"/>
    <mergeCell ref="A10:B10"/>
    <mergeCell ref="A32:B32"/>
    <mergeCell ref="A16:B16"/>
    <mergeCell ref="A23:B23"/>
    <mergeCell ref="B25:B26"/>
    <mergeCell ref="C25:C26"/>
    <mergeCell ref="A27:B27"/>
  </mergeCells>
  <printOptions horizontalCentered="1" verticalCentered="1"/>
  <pageMargins left="0.74803149606299213" right="0.74803149606299213" top="0.39370078740157483" bottom="0.59055118110236227" header="0.51181102362204722" footer="0.51181102362204722"/>
  <pageSetup paperSize="9" scale="70" orientation="portrait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6"/>
  </sheetPr>
  <dimension ref="A1:O19"/>
  <sheetViews>
    <sheetView view="pageBreakPreview" zoomScaleNormal="100" zoomScaleSheetLayoutView="100" workbookViewId="0">
      <selection activeCell="M15" sqref="M15"/>
    </sheetView>
  </sheetViews>
  <sheetFormatPr defaultRowHeight="12.75" x14ac:dyDescent="0.2"/>
  <cols>
    <col min="1" max="1" width="38.83203125" customWidth="1"/>
    <col min="2" max="2" width="13.83203125" customWidth="1"/>
    <col min="3" max="3" width="15.83203125" customWidth="1"/>
    <col min="4" max="6" width="13.83203125" customWidth="1"/>
    <col min="7" max="7" width="14.33203125" customWidth="1"/>
    <col min="8" max="9" width="13.83203125" customWidth="1"/>
    <col min="10" max="10" width="14.33203125" customWidth="1"/>
    <col min="11" max="11" width="13.6640625" customWidth="1"/>
    <col min="12" max="13" width="13.83203125" customWidth="1"/>
    <col min="14" max="14" width="32.83203125" customWidth="1"/>
    <col min="253" max="253" width="38.6640625" customWidth="1"/>
    <col min="254" max="254" width="12.83203125" customWidth="1"/>
    <col min="255" max="255" width="16.33203125" customWidth="1"/>
    <col min="256" max="256" width="18" customWidth="1"/>
    <col min="257" max="257" width="14" customWidth="1"/>
    <col min="258" max="259" width="13.5" customWidth="1"/>
    <col min="260" max="260" width="14.83203125" customWidth="1"/>
    <col min="261" max="261" width="13.6640625" customWidth="1"/>
    <col min="262" max="262" width="12.83203125" customWidth="1"/>
    <col min="263" max="263" width="15.1640625" customWidth="1"/>
    <col min="264" max="264" width="17.1640625" customWidth="1"/>
    <col min="265" max="267" width="15.83203125" customWidth="1"/>
    <col min="268" max="268" width="35.6640625" customWidth="1"/>
    <col min="509" max="509" width="38.6640625" customWidth="1"/>
    <col min="510" max="510" width="12.83203125" customWidth="1"/>
    <col min="511" max="511" width="16.33203125" customWidth="1"/>
    <col min="512" max="512" width="18" customWidth="1"/>
    <col min="513" max="513" width="14" customWidth="1"/>
    <col min="514" max="515" width="13.5" customWidth="1"/>
    <col min="516" max="516" width="14.83203125" customWidth="1"/>
    <col min="517" max="517" width="13.6640625" customWidth="1"/>
    <col min="518" max="518" width="12.83203125" customWidth="1"/>
    <col min="519" max="519" width="15.1640625" customWidth="1"/>
    <col min="520" max="520" width="17.1640625" customWidth="1"/>
    <col min="521" max="523" width="15.83203125" customWidth="1"/>
    <col min="524" max="524" width="35.6640625" customWidth="1"/>
    <col min="765" max="765" width="38.6640625" customWidth="1"/>
    <col min="766" max="766" width="12.83203125" customWidth="1"/>
    <col min="767" max="767" width="16.33203125" customWidth="1"/>
    <col min="768" max="768" width="18" customWidth="1"/>
    <col min="769" max="769" width="14" customWidth="1"/>
    <col min="770" max="771" width="13.5" customWidth="1"/>
    <col min="772" max="772" width="14.83203125" customWidth="1"/>
    <col min="773" max="773" width="13.6640625" customWidth="1"/>
    <col min="774" max="774" width="12.83203125" customWidth="1"/>
    <col min="775" max="775" width="15.1640625" customWidth="1"/>
    <col min="776" max="776" width="17.1640625" customWidth="1"/>
    <col min="777" max="779" width="15.83203125" customWidth="1"/>
    <col min="780" max="780" width="35.6640625" customWidth="1"/>
    <col min="1021" max="1021" width="38.6640625" customWidth="1"/>
    <col min="1022" max="1022" width="12.83203125" customWidth="1"/>
    <col min="1023" max="1023" width="16.33203125" customWidth="1"/>
    <col min="1024" max="1024" width="18" customWidth="1"/>
    <col min="1025" max="1025" width="14" customWidth="1"/>
    <col min="1026" max="1027" width="13.5" customWidth="1"/>
    <col min="1028" max="1028" width="14.83203125" customWidth="1"/>
    <col min="1029" max="1029" width="13.6640625" customWidth="1"/>
    <col min="1030" max="1030" width="12.83203125" customWidth="1"/>
    <col min="1031" max="1031" width="15.1640625" customWidth="1"/>
    <col min="1032" max="1032" width="17.1640625" customWidth="1"/>
    <col min="1033" max="1035" width="15.83203125" customWidth="1"/>
    <col min="1036" max="1036" width="35.6640625" customWidth="1"/>
    <col min="1277" max="1277" width="38.6640625" customWidth="1"/>
    <col min="1278" max="1278" width="12.83203125" customWidth="1"/>
    <col min="1279" max="1279" width="16.33203125" customWidth="1"/>
    <col min="1280" max="1280" width="18" customWidth="1"/>
    <col min="1281" max="1281" width="14" customWidth="1"/>
    <col min="1282" max="1283" width="13.5" customWidth="1"/>
    <col min="1284" max="1284" width="14.83203125" customWidth="1"/>
    <col min="1285" max="1285" width="13.6640625" customWidth="1"/>
    <col min="1286" max="1286" width="12.83203125" customWidth="1"/>
    <col min="1287" max="1287" width="15.1640625" customWidth="1"/>
    <col min="1288" max="1288" width="17.1640625" customWidth="1"/>
    <col min="1289" max="1291" width="15.83203125" customWidth="1"/>
    <col min="1292" max="1292" width="35.6640625" customWidth="1"/>
    <col min="1533" max="1533" width="38.6640625" customWidth="1"/>
    <col min="1534" max="1534" width="12.83203125" customWidth="1"/>
    <col min="1535" max="1535" width="16.33203125" customWidth="1"/>
    <col min="1536" max="1536" width="18" customWidth="1"/>
    <col min="1537" max="1537" width="14" customWidth="1"/>
    <col min="1538" max="1539" width="13.5" customWidth="1"/>
    <col min="1540" max="1540" width="14.83203125" customWidth="1"/>
    <col min="1541" max="1541" width="13.6640625" customWidth="1"/>
    <col min="1542" max="1542" width="12.83203125" customWidth="1"/>
    <col min="1543" max="1543" width="15.1640625" customWidth="1"/>
    <col min="1544" max="1544" width="17.1640625" customWidth="1"/>
    <col min="1545" max="1547" width="15.83203125" customWidth="1"/>
    <col min="1548" max="1548" width="35.6640625" customWidth="1"/>
    <col min="1789" max="1789" width="38.6640625" customWidth="1"/>
    <col min="1790" max="1790" width="12.83203125" customWidth="1"/>
    <col min="1791" max="1791" width="16.33203125" customWidth="1"/>
    <col min="1792" max="1792" width="18" customWidth="1"/>
    <col min="1793" max="1793" width="14" customWidth="1"/>
    <col min="1794" max="1795" width="13.5" customWidth="1"/>
    <col min="1796" max="1796" width="14.83203125" customWidth="1"/>
    <col min="1797" max="1797" width="13.6640625" customWidth="1"/>
    <col min="1798" max="1798" width="12.83203125" customWidth="1"/>
    <col min="1799" max="1799" width="15.1640625" customWidth="1"/>
    <col min="1800" max="1800" width="17.1640625" customWidth="1"/>
    <col min="1801" max="1803" width="15.83203125" customWidth="1"/>
    <col min="1804" max="1804" width="35.6640625" customWidth="1"/>
    <col min="2045" max="2045" width="38.6640625" customWidth="1"/>
    <col min="2046" max="2046" width="12.83203125" customWidth="1"/>
    <col min="2047" max="2047" width="16.33203125" customWidth="1"/>
    <col min="2048" max="2048" width="18" customWidth="1"/>
    <col min="2049" max="2049" width="14" customWidth="1"/>
    <col min="2050" max="2051" width="13.5" customWidth="1"/>
    <col min="2052" max="2052" width="14.83203125" customWidth="1"/>
    <col min="2053" max="2053" width="13.6640625" customWidth="1"/>
    <col min="2054" max="2054" width="12.83203125" customWidth="1"/>
    <col min="2055" max="2055" width="15.1640625" customWidth="1"/>
    <col min="2056" max="2056" width="17.1640625" customWidth="1"/>
    <col min="2057" max="2059" width="15.83203125" customWidth="1"/>
    <col min="2060" max="2060" width="35.6640625" customWidth="1"/>
    <col min="2301" max="2301" width="38.6640625" customWidth="1"/>
    <col min="2302" max="2302" width="12.83203125" customWidth="1"/>
    <col min="2303" max="2303" width="16.33203125" customWidth="1"/>
    <col min="2304" max="2304" width="18" customWidth="1"/>
    <col min="2305" max="2305" width="14" customWidth="1"/>
    <col min="2306" max="2307" width="13.5" customWidth="1"/>
    <col min="2308" max="2308" width="14.83203125" customWidth="1"/>
    <col min="2309" max="2309" width="13.6640625" customWidth="1"/>
    <col min="2310" max="2310" width="12.83203125" customWidth="1"/>
    <col min="2311" max="2311" width="15.1640625" customWidth="1"/>
    <col min="2312" max="2312" width="17.1640625" customWidth="1"/>
    <col min="2313" max="2315" width="15.83203125" customWidth="1"/>
    <col min="2316" max="2316" width="35.6640625" customWidth="1"/>
    <col min="2557" max="2557" width="38.6640625" customWidth="1"/>
    <col min="2558" max="2558" width="12.83203125" customWidth="1"/>
    <col min="2559" max="2559" width="16.33203125" customWidth="1"/>
    <col min="2560" max="2560" width="18" customWidth="1"/>
    <col min="2561" max="2561" width="14" customWidth="1"/>
    <col min="2562" max="2563" width="13.5" customWidth="1"/>
    <col min="2564" max="2564" width="14.83203125" customWidth="1"/>
    <col min="2565" max="2565" width="13.6640625" customWidth="1"/>
    <col min="2566" max="2566" width="12.83203125" customWidth="1"/>
    <col min="2567" max="2567" width="15.1640625" customWidth="1"/>
    <col min="2568" max="2568" width="17.1640625" customWidth="1"/>
    <col min="2569" max="2571" width="15.83203125" customWidth="1"/>
    <col min="2572" max="2572" width="35.6640625" customWidth="1"/>
    <col min="2813" max="2813" width="38.6640625" customWidth="1"/>
    <col min="2814" max="2814" width="12.83203125" customWidth="1"/>
    <col min="2815" max="2815" width="16.33203125" customWidth="1"/>
    <col min="2816" max="2816" width="18" customWidth="1"/>
    <col min="2817" max="2817" width="14" customWidth="1"/>
    <col min="2818" max="2819" width="13.5" customWidth="1"/>
    <col min="2820" max="2820" width="14.83203125" customWidth="1"/>
    <col min="2821" max="2821" width="13.6640625" customWidth="1"/>
    <col min="2822" max="2822" width="12.83203125" customWidth="1"/>
    <col min="2823" max="2823" width="15.1640625" customWidth="1"/>
    <col min="2824" max="2824" width="17.1640625" customWidth="1"/>
    <col min="2825" max="2827" width="15.83203125" customWidth="1"/>
    <col min="2828" max="2828" width="35.6640625" customWidth="1"/>
    <col min="3069" max="3069" width="38.6640625" customWidth="1"/>
    <col min="3070" max="3070" width="12.83203125" customWidth="1"/>
    <col min="3071" max="3071" width="16.33203125" customWidth="1"/>
    <col min="3072" max="3072" width="18" customWidth="1"/>
    <col min="3073" max="3073" width="14" customWidth="1"/>
    <col min="3074" max="3075" width="13.5" customWidth="1"/>
    <col min="3076" max="3076" width="14.83203125" customWidth="1"/>
    <col min="3077" max="3077" width="13.6640625" customWidth="1"/>
    <col min="3078" max="3078" width="12.83203125" customWidth="1"/>
    <col min="3079" max="3079" width="15.1640625" customWidth="1"/>
    <col min="3080" max="3080" width="17.1640625" customWidth="1"/>
    <col min="3081" max="3083" width="15.83203125" customWidth="1"/>
    <col min="3084" max="3084" width="35.6640625" customWidth="1"/>
    <col min="3325" max="3325" width="38.6640625" customWidth="1"/>
    <col min="3326" max="3326" width="12.83203125" customWidth="1"/>
    <col min="3327" max="3327" width="16.33203125" customWidth="1"/>
    <col min="3328" max="3328" width="18" customWidth="1"/>
    <col min="3329" max="3329" width="14" customWidth="1"/>
    <col min="3330" max="3331" width="13.5" customWidth="1"/>
    <col min="3332" max="3332" width="14.83203125" customWidth="1"/>
    <col min="3333" max="3333" width="13.6640625" customWidth="1"/>
    <col min="3334" max="3334" width="12.83203125" customWidth="1"/>
    <col min="3335" max="3335" width="15.1640625" customWidth="1"/>
    <col min="3336" max="3336" width="17.1640625" customWidth="1"/>
    <col min="3337" max="3339" width="15.83203125" customWidth="1"/>
    <col min="3340" max="3340" width="35.6640625" customWidth="1"/>
    <col min="3581" max="3581" width="38.6640625" customWidth="1"/>
    <col min="3582" max="3582" width="12.83203125" customWidth="1"/>
    <col min="3583" max="3583" width="16.33203125" customWidth="1"/>
    <col min="3584" max="3584" width="18" customWidth="1"/>
    <col min="3585" max="3585" width="14" customWidth="1"/>
    <col min="3586" max="3587" width="13.5" customWidth="1"/>
    <col min="3588" max="3588" width="14.83203125" customWidth="1"/>
    <col min="3589" max="3589" width="13.6640625" customWidth="1"/>
    <col min="3590" max="3590" width="12.83203125" customWidth="1"/>
    <col min="3591" max="3591" width="15.1640625" customWidth="1"/>
    <col min="3592" max="3592" width="17.1640625" customWidth="1"/>
    <col min="3593" max="3595" width="15.83203125" customWidth="1"/>
    <col min="3596" max="3596" width="35.6640625" customWidth="1"/>
    <col min="3837" max="3837" width="38.6640625" customWidth="1"/>
    <col min="3838" max="3838" width="12.83203125" customWidth="1"/>
    <col min="3839" max="3839" width="16.33203125" customWidth="1"/>
    <col min="3840" max="3840" width="18" customWidth="1"/>
    <col min="3841" max="3841" width="14" customWidth="1"/>
    <col min="3842" max="3843" width="13.5" customWidth="1"/>
    <col min="3844" max="3844" width="14.83203125" customWidth="1"/>
    <col min="3845" max="3845" width="13.6640625" customWidth="1"/>
    <col min="3846" max="3846" width="12.83203125" customWidth="1"/>
    <col min="3847" max="3847" width="15.1640625" customWidth="1"/>
    <col min="3848" max="3848" width="17.1640625" customWidth="1"/>
    <col min="3849" max="3851" width="15.83203125" customWidth="1"/>
    <col min="3852" max="3852" width="35.6640625" customWidth="1"/>
    <col min="4093" max="4093" width="38.6640625" customWidth="1"/>
    <col min="4094" max="4094" width="12.83203125" customWidth="1"/>
    <col min="4095" max="4095" width="16.33203125" customWidth="1"/>
    <col min="4096" max="4096" width="18" customWidth="1"/>
    <col min="4097" max="4097" width="14" customWidth="1"/>
    <col min="4098" max="4099" width="13.5" customWidth="1"/>
    <col min="4100" max="4100" width="14.83203125" customWidth="1"/>
    <col min="4101" max="4101" width="13.6640625" customWidth="1"/>
    <col min="4102" max="4102" width="12.83203125" customWidth="1"/>
    <col min="4103" max="4103" width="15.1640625" customWidth="1"/>
    <col min="4104" max="4104" width="17.1640625" customWidth="1"/>
    <col min="4105" max="4107" width="15.83203125" customWidth="1"/>
    <col min="4108" max="4108" width="35.6640625" customWidth="1"/>
    <col min="4349" max="4349" width="38.6640625" customWidth="1"/>
    <col min="4350" max="4350" width="12.83203125" customWidth="1"/>
    <col min="4351" max="4351" width="16.33203125" customWidth="1"/>
    <col min="4352" max="4352" width="18" customWidth="1"/>
    <col min="4353" max="4353" width="14" customWidth="1"/>
    <col min="4354" max="4355" width="13.5" customWidth="1"/>
    <col min="4356" max="4356" width="14.83203125" customWidth="1"/>
    <col min="4357" max="4357" width="13.6640625" customWidth="1"/>
    <col min="4358" max="4358" width="12.83203125" customWidth="1"/>
    <col min="4359" max="4359" width="15.1640625" customWidth="1"/>
    <col min="4360" max="4360" width="17.1640625" customWidth="1"/>
    <col min="4361" max="4363" width="15.83203125" customWidth="1"/>
    <col min="4364" max="4364" width="35.6640625" customWidth="1"/>
    <col min="4605" max="4605" width="38.6640625" customWidth="1"/>
    <col min="4606" max="4606" width="12.83203125" customWidth="1"/>
    <col min="4607" max="4607" width="16.33203125" customWidth="1"/>
    <col min="4608" max="4608" width="18" customWidth="1"/>
    <col min="4609" max="4609" width="14" customWidth="1"/>
    <col min="4610" max="4611" width="13.5" customWidth="1"/>
    <col min="4612" max="4612" width="14.83203125" customWidth="1"/>
    <col min="4613" max="4613" width="13.6640625" customWidth="1"/>
    <col min="4614" max="4614" width="12.83203125" customWidth="1"/>
    <col min="4615" max="4615" width="15.1640625" customWidth="1"/>
    <col min="4616" max="4616" width="17.1640625" customWidth="1"/>
    <col min="4617" max="4619" width="15.83203125" customWidth="1"/>
    <col min="4620" max="4620" width="35.6640625" customWidth="1"/>
    <col min="4861" max="4861" width="38.6640625" customWidth="1"/>
    <col min="4862" max="4862" width="12.83203125" customWidth="1"/>
    <col min="4863" max="4863" width="16.33203125" customWidth="1"/>
    <col min="4864" max="4864" width="18" customWidth="1"/>
    <col min="4865" max="4865" width="14" customWidth="1"/>
    <col min="4866" max="4867" width="13.5" customWidth="1"/>
    <col min="4868" max="4868" width="14.83203125" customWidth="1"/>
    <col min="4869" max="4869" width="13.6640625" customWidth="1"/>
    <col min="4870" max="4870" width="12.83203125" customWidth="1"/>
    <col min="4871" max="4871" width="15.1640625" customWidth="1"/>
    <col min="4872" max="4872" width="17.1640625" customWidth="1"/>
    <col min="4873" max="4875" width="15.83203125" customWidth="1"/>
    <col min="4876" max="4876" width="35.6640625" customWidth="1"/>
    <col min="5117" max="5117" width="38.6640625" customWidth="1"/>
    <col min="5118" max="5118" width="12.83203125" customWidth="1"/>
    <col min="5119" max="5119" width="16.33203125" customWidth="1"/>
    <col min="5120" max="5120" width="18" customWidth="1"/>
    <col min="5121" max="5121" width="14" customWidth="1"/>
    <col min="5122" max="5123" width="13.5" customWidth="1"/>
    <col min="5124" max="5124" width="14.83203125" customWidth="1"/>
    <col min="5125" max="5125" width="13.6640625" customWidth="1"/>
    <col min="5126" max="5126" width="12.83203125" customWidth="1"/>
    <col min="5127" max="5127" width="15.1640625" customWidth="1"/>
    <col min="5128" max="5128" width="17.1640625" customWidth="1"/>
    <col min="5129" max="5131" width="15.83203125" customWidth="1"/>
    <col min="5132" max="5132" width="35.6640625" customWidth="1"/>
    <col min="5373" max="5373" width="38.6640625" customWidth="1"/>
    <col min="5374" max="5374" width="12.83203125" customWidth="1"/>
    <col min="5375" max="5375" width="16.33203125" customWidth="1"/>
    <col min="5376" max="5376" width="18" customWidth="1"/>
    <col min="5377" max="5377" width="14" customWidth="1"/>
    <col min="5378" max="5379" width="13.5" customWidth="1"/>
    <col min="5380" max="5380" width="14.83203125" customWidth="1"/>
    <col min="5381" max="5381" width="13.6640625" customWidth="1"/>
    <col min="5382" max="5382" width="12.83203125" customWidth="1"/>
    <col min="5383" max="5383" width="15.1640625" customWidth="1"/>
    <col min="5384" max="5384" width="17.1640625" customWidth="1"/>
    <col min="5385" max="5387" width="15.83203125" customWidth="1"/>
    <col min="5388" max="5388" width="35.6640625" customWidth="1"/>
    <col min="5629" max="5629" width="38.6640625" customWidth="1"/>
    <col min="5630" max="5630" width="12.83203125" customWidth="1"/>
    <col min="5631" max="5631" width="16.33203125" customWidth="1"/>
    <col min="5632" max="5632" width="18" customWidth="1"/>
    <col min="5633" max="5633" width="14" customWidth="1"/>
    <col min="5634" max="5635" width="13.5" customWidth="1"/>
    <col min="5636" max="5636" width="14.83203125" customWidth="1"/>
    <col min="5637" max="5637" width="13.6640625" customWidth="1"/>
    <col min="5638" max="5638" width="12.83203125" customWidth="1"/>
    <col min="5639" max="5639" width="15.1640625" customWidth="1"/>
    <col min="5640" max="5640" width="17.1640625" customWidth="1"/>
    <col min="5641" max="5643" width="15.83203125" customWidth="1"/>
    <col min="5644" max="5644" width="35.6640625" customWidth="1"/>
    <col min="5885" max="5885" width="38.6640625" customWidth="1"/>
    <col min="5886" max="5886" width="12.83203125" customWidth="1"/>
    <col min="5887" max="5887" width="16.33203125" customWidth="1"/>
    <col min="5888" max="5888" width="18" customWidth="1"/>
    <col min="5889" max="5889" width="14" customWidth="1"/>
    <col min="5890" max="5891" width="13.5" customWidth="1"/>
    <col min="5892" max="5892" width="14.83203125" customWidth="1"/>
    <col min="5893" max="5893" width="13.6640625" customWidth="1"/>
    <col min="5894" max="5894" width="12.83203125" customWidth="1"/>
    <col min="5895" max="5895" width="15.1640625" customWidth="1"/>
    <col min="5896" max="5896" width="17.1640625" customWidth="1"/>
    <col min="5897" max="5899" width="15.83203125" customWidth="1"/>
    <col min="5900" max="5900" width="35.6640625" customWidth="1"/>
    <col min="6141" max="6141" width="38.6640625" customWidth="1"/>
    <col min="6142" max="6142" width="12.83203125" customWidth="1"/>
    <col min="6143" max="6143" width="16.33203125" customWidth="1"/>
    <col min="6144" max="6144" width="18" customWidth="1"/>
    <col min="6145" max="6145" width="14" customWidth="1"/>
    <col min="6146" max="6147" width="13.5" customWidth="1"/>
    <col min="6148" max="6148" width="14.83203125" customWidth="1"/>
    <col min="6149" max="6149" width="13.6640625" customWidth="1"/>
    <col min="6150" max="6150" width="12.83203125" customWidth="1"/>
    <col min="6151" max="6151" width="15.1640625" customWidth="1"/>
    <col min="6152" max="6152" width="17.1640625" customWidth="1"/>
    <col min="6153" max="6155" width="15.83203125" customWidth="1"/>
    <col min="6156" max="6156" width="35.6640625" customWidth="1"/>
    <col min="6397" max="6397" width="38.6640625" customWidth="1"/>
    <col min="6398" max="6398" width="12.83203125" customWidth="1"/>
    <col min="6399" max="6399" width="16.33203125" customWidth="1"/>
    <col min="6400" max="6400" width="18" customWidth="1"/>
    <col min="6401" max="6401" width="14" customWidth="1"/>
    <col min="6402" max="6403" width="13.5" customWidth="1"/>
    <col min="6404" max="6404" width="14.83203125" customWidth="1"/>
    <col min="6405" max="6405" width="13.6640625" customWidth="1"/>
    <col min="6406" max="6406" width="12.83203125" customWidth="1"/>
    <col min="6407" max="6407" width="15.1640625" customWidth="1"/>
    <col min="6408" max="6408" width="17.1640625" customWidth="1"/>
    <col min="6409" max="6411" width="15.83203125" customWidth="1"/>
    <col min="6412" max="6412" width="35.6640625" customWidth="1"/>
    <col min="6653" max="6653" width="38.6640625" customWidth="1"/>
    <col min="6654" max="6654" width="12.83203125" customWidth="1"/>
    <col min="6655" max="6655" width="16.33203125" customWidth="1"/>
    <col min="6656" max="6656" width="18" customWidth="1"/>
    <col min="6657" max="6657" width="14" customWidth="1"/>
    <col min="6658" max="6659" width="13.5" customWidth="1"/>
    <col min="6660" max="6660" width="14.83203125" customWidth="1"/>
    <col min="6661" max="6661" width="13.6640625" customWidth="1"/>
    <col min="6662" max="6662" width="12.83203125" customWidth="1"/>
    <col min="6663" max="6663" width="15.1640625" customWidth="1"/>
    <col min="6664" max="6664" width="17.1640625" customWidth="1"/>
    <col min="6665" max="6667" width="15.83203125" customWidth="1"/>
    <col min="6668" max="6668" width="35.6640625" customWidth="1"/>
    <col min="6909" max="6909" width="38.6640625" customWidth="1"/>
    <col min="6910" max="6910" width="12.83203125" customWidth="1"/>
    <col min="6911" max="6911" width="16.33203125" customWidth="1"/>
    <col min="6912" max="6912" width="18" customWidth="1"/>
    <col min="6913" max="6913" width="14" customWidth="1"/>
    <col min="6914" max="6915" width="13.5" customWidth="1"/>
    <col min="6916" max="6916" width="14.83203125" customWidth="1"/>
    <col min="6917" max="6917" width="13.6640625" customWidth="1"/>
    <col min="6918" max="6918" width="12.83203125" customWidth="1"/>
    <col min="6919" max="6919" width="15.1640625" customWidth="1"/>
    <col min="6920" max="6920" width="17.1640625" customWidth="1"/>
    <col min="6921" max="6923" width="15.83203125" customWidth="1"/>
    <col min="6924" max="6924" width="35.6640625" customWidth="1"/>
    <col min="7165" max="7165" width="38.6640625" customWidth="1"/>
    <col min="7166" max="7166" width="12.83203125" customWidth="1"/>
    <col min="7167" max="7167" width="16.33203125" customWidth="1"/>
    <col min="7168" max="7168" width="18" customWidth="1"/>
    <col min="7169" max="7169" width="14" customWidth="1"/>
    <col min="7170" max="7171" width="13.5" customWidth="1"/>
    <col min="7172" max="7172" width="14.83203125" customWidth="1"/>
    <col min="7173" max="7173" width="13.6640625" customWidth="1"/>
    <col min="7174" max="7174" width="12.83203125" customWidth="1"/>
    <col min="7175" max="7175" width="15.1640625" customWidth="1"/>
    <col min="7176" max="7176" width="17.1640625" customWidth="1"/>
    <col min="7177" max="7179" width="15.83203125" customWidth="1"/>
    <col min="7180" max="7180" width="35.6640625" customWidth="1"/>
    <col min="7421" max="7421" width="38.6640625" customWidth="1"/>
    <col min="7422" max="7422" width="12.83203125" customWidth="1"/>
    <col min="7423" max="7423" width="16.33203125" customWidth="1"/>
    <col min="7424" max="7424" width="18" customWidth="1"/>
    <col min="7425" max="7425" width="14" customWidth="1"/>
    <col min="7426" max="7427" width="13.5" customWidth="1"/>
    <col min="7428" max="7428" width="14.83203125" customWidth="1"/>
    <col min="7429" max="7429" width="13.6640625" customWidth="1"/>
    <col min="7430" max="7430" width="12.83203125" customWidth="1"/>
    <col min="7431" max="7431" width="15.1640625" customWidth="1"/>
    <col min="7432" max="7432" width="17.1640625" customWidth="1"/>
    <col min="7433" max="7435" width="15.83203125" customWidth="1"/>
    <col min="7436" max="7436" width="35.6640625" customWidth="1"/>
    <col min="7677" max="7677" width="38.6640625" customWidth="1"/>
    <col min="7678" max="7678" width="12.83203125" customWidth="1"/>
    <col min="7679" max="7679" width="16.33203125" customWidth="1"/>
    <col min="7680" max="7680" width="18" customWidth="1"/>
    <col min="7681" max="7681" width="14" customWidth="1"/>
    <col min="7682" max="7683" width="13.5" customWidth="1"/>
    <col min="7684" max="7684" width="14.83203125" customWidth="1"/>
    <col min="7685" max="7685" width="13.6640625" customWidth="1"/>
    <col min="7686" max="7686" width="12.83203125" customWidth="1"/>
    <col min="7687" max="7687" width="15.1640625" customWidth="1"/>
    <col min="7688" max="7688" width="17.1640625" customWidth="1"/>
    <col min="7689" max="7691" width="15.83203125" customWidth="1"/>
    <col min="7692" max="7692" width="35.6640625" customWidth="1"/>
    <col min="7933" max="7933" width="38.6640625" customWidth="1"/>
    <col min="7934" max="7934" width="12.83203125" customWidth="1"/>
    <col min="7935" max="7935" width="16.33203125" customWidth="1"/>
    <col min="7936" max="7936" width="18" customWidth="1"/>
    <col min="7937" max="7937" width="14" customWidth="1"/>
    <col min="7938" max="7939" width="13.5" customWidth="1"/>
    <col min="7940" max="7940" width="14.83203125" customWidth="1"/>
    <col min="7941" max="7941" width="13.6640625" customWidth="1"/>
    <col min="7942" max="7942" width="12.83203125" customWidth="1"/>
    <col min="7943" max="7943" width="15.1640625" customWidth="1"/>
    <col min="7944" max="7944" width="17.1640625" customWidth="1"/>
    <col min="7945" max="7947" width="15.83203125" customWidth="1"/>
    <col min="7948" max="7948" width="35.6640625" customWidth="1"/>
    <col min="8189" max="8189" width="38.6640625" customWidth="1"/>
    <col min="8190" max="8190" width="12.83203125" customWidth="1"/>
    <col min="8191" max="8191" width="16.33203125" customWidth="1"/>
    <col min="8192" max="8192" width="18" customWidth="1"/>
    <col min="8193" max="8193" width="14" customWidth="1"/>
    <col min="8194" max="8195" width="13.5" customWidth="1"/>
    <col min="8196" max="8196" width="14.83203125" customWidth="1"/>
    <col min="8197" max="8197" width="13.6640625" customWidth="1"/>
    <col min="8198" max="8198" width="12.83203125" customWidth="1"/>
    <col min="8199" max="8199" width="15.1640625" customWidth="1"/>
    <col min="8200" max="8200" width="17.1640625" customWidth="1"/>
    <col min="8201" max="8203" width="15.83203125" customWidth="1"/>
    <col min="8204" max="8204" width="35.6640625" customWidth="1"/>
    <col min="8445" max="8445" width="38.6640625" customWidth="1"/>
    <col min="8446" max="8446" width="12.83203125" customWidth="1"/>
    <col min="8447" max="8447" width="16.33203125" customWidth="1"/>
    <col min="8448" max="8448" width="18" customWidth="1"/>
    <col min="8449" max="8449" width="14" customWidth="1"/>
    <col min="8450" max="8451" width="13.5" customWidth="1"/>
    <col min="8452" max="8452" width="14.83203125" customWidth="1"/>
    <col min="8453" max="8453" width="13.6640625" customWidth="1"/>
    <col min="8454" max="8454" width="12.83203125" customWidth="1"/>
    <col min="8455" max="8455" width="15.1640625" customWidth="1"/>
    <col min="8456" max="8456" width="17.1640625" customWidth="1"/>
    <col min="8457" max="8459" width="15.83203125" customWidth="1"/>
    <col min="8460" max="8460" width="35.6640625" customWidth="1"/>
    <col min="8701" max="8701" width="38.6640625" customWidth="1"/>
    <col min="8702" max="8702" width="12.83203125" customWidth="1"/>
    <col min="8703" max="8703" width="16.33203125" customWidth="1"/>
    <col min="8704" max="8704" width="18" customWidth="1"/>
    <col min="8705" max="8705" width="14" customWidth="1"/>
    <col min="8706" max="8707" width="13.5" customWidth="1"/>
    <col min="8708" max="8708" width="14.83203125" customWidth="1"/>
    <col min="8709" max="8709" width="13.6640625" customWidth="1"/>
    <col min="8710" max="8710" width="12.83203125" customWidth="1"/>
    <col min="8711" max="8711" width="15.1640625" customWidth="1"/>
    <col min="8712" max="8712" width="17.1640625" customWidth="1"/>
    <col min="8713" max="8715" width="15.83203125" customWidth="1"/>
    <col min="8716" max="8716" width="35.6640625" customWidth="1"/>
    <col min="8957" max="8957" width="38.6640625" customWidth="1"/>
    <col min="8958" max="8958" width="12.83203125" customWidth="1"/>
    <col min="8959" max="8959" width="16.33203125" customWidth="1"/>
    <col min="8960" max="8960" width="18" customWidth="1"/>
    <col min="8961" max="8961" width="14" customWidth="1"/>
    <col min="8962" max="8963" width="13.5" customWidth="1"/>
    <col min="8964" max="8964" width="14.83203125" customWidth="1"/>
    <col min="8965" max="8965" width="13.6640625" customWidth="1"/>
    <col min="8966" max="8966" width="12.83203125" customWidth="1"/>
    <col min="8967" max="8967" width="15.1640625" customWidth="1"/>
    <col min="8968" max="8968" width="17.1640625" customWidth="1"/>
    <col min="8969" max="8971" width="15.83203125" customWidth="1"/>
    <col min="8972" max="8972" width="35.6640625" customWidth="1"/>
    <col min="9213" max="9213" width="38.6640625" customWidth="1"/>
    <col min="9214" max="9214" width="12.83203125" customWidth="1"/>
    <col min="9215" max="9215" width="16.33203125" customWidth="1"/>
    <col min="9216" max="9216" width="18" customWidth="1"/>
    <col min="9217" max="9217" width="14" customWidth="1"/>
    <col min="9218" max="9219" width="13.5" customWidth="1"/>
    <col min="9220" max="9220" width="14.83203125" customWidth="1"/>
    <col min="9221" max="9221" width="13.6640625" customWidth="1"/>
    <col min="9222" max="9222" width="12.83203125" customWidth="1"/>
    <col min="9223" max="9223" width="15.1640625" customWidth="1"/>
    <col min="9224" max="9224" width="17.1640625" customWidth="1"/>
    <col min="9225" max="9227" width="15.83203125" customWidth="1"/>
    <col min="9228" max="9228" width="35.6640625" customWidth="1"/>
    <col min="9469" max="9469" width="38.6640625" customWidth="1"/>
    <col min="9470" max="9470" width="12.83203125" customWidth="1"/>
    <col min="9471" max="9471" width="16.33203125" customWidth="1"/>
    <col min="9472" max="9472" width="18" customWidth="1"/>
    <col min="9473" max="9473" width="14" customWidth="1"/>
    <col min="9474" max="9475" width="13.5" customWidth="1"/>
    <col min="9476" max="9476" width="14.83203125" customWidth="1"/>
    <col min="9477" max="9477" width="13.6640625" customWidth="1"/>
    <col min="9478" max="9478" width="12.83203125" customWidth="1"/>
    <col min="9479" max="9479" width="15.1640625" customWidth="1"/>
    <col min="9480" max="9480" width="17.1640625" customWidth="1"/>
    <col min="9481" max="9483" width="15.83203125" customWidth="1"/>
    <col min="9484" max="9484" width="35.6640625" customWidth="1"/>
    <col min="9725" max="9725" width="38.6640625" customWidth="1"/>
    <col min="9726" max="9726" width="12.83203125" customWidth="1"/>
    <col min="9727" max="9727" width="16.33203125" customWidth="1"/>
    <col min="9728" max="9728" width="18" customWidth="1"/>
    <col min="9729" max="9729" width="14" customWidth="1"/>
    <col min="9730" max="9731" width="13.5" customWidth="1"/>
    <col min="9732" max="9732" width="14.83203125" customWidth="1"/>
    <col min="9733" max="9733" width="13.6640625" customWidth="1"/>
    <col min="9734" max="9734" width="12.83203125" customWidth="1"/>
    <col min="9735" max="9735" width="15.1640625" customWidth="1"/>
    <col min="9736" max="9736" width="17.1640625" customWidth="1"/>
    <col min="9737" max="9739" width="15.83203125" customWidth="1"/>
    <col min="9740" max="9740" width="35.6640625" customWidth="1"/>
    <col min="9981" max="9981" width="38.6640625" customWidth="1"/>
    <col min="9982" max="9982" width="12.83203125" customWidth="1"/>
    <col min="9983" max="9983" width="16.33203125" customWidth="1"/>
    <col min="9984" max="9984" width="18" customWidth="1"/>
    <col min="9985" max="9985" width="14" customWidth="1"/>
    <col min="9986" max="9987" width="13.5" customWidth="1"/>
    <col min="9988" max="9988" width="14.83203125" customWidth="1"/>
    <col min="9989" max="9989" width="13.6640625" customWidth="1"/>
    <col min="9990" max="9990" width="12.83203125" customWidth="1"/>
    <col min="9991" max="9991" width="15.1640625" customWidth="1"/>
    <col min="9992" max="9992" width="17.1640625" customWidth="1"/>
    <col min="9993" max="9995" width="15.83203125" customWidth="1"/>
    <col min="9996" max="9996" width="35.6640625" customWidth="1"/>
    <col min="10237" max="10237" width="38.6640625" customWidth="1"/>
    <col min="10238" max="10238" width="12.83203125" customWidth="1"/>
    <col min="10239" max="10239" width="16.33203125" customWidth="1"/>
    <col min="10240" max="10240" width="18" customWidth="1"/>
    <col min="10241" max="10241" width="14" customWidth="1"/>
    <col min="10242" max="10243" width="13.5" customWidth="1"/>
    <col min="10244" max="10244" width="14.83203125" customWidth="1"/>
    <col min="10245" max="10245" width="13.6640625" customWidth="1"/>
    <col min="10246" max="10246" width="12.83203125" customWidth="1"/>
    <col min="10247" max="10247" width="15.1640625" customWidth="1"/>
    <col min="10248" max="10248" width="17.1640625" customWidth="1"/>
    <col min="10249" max="10251" width="15.83203125" customWidth="1"/>
    <col min="10252" max="10252" width="35.6640625" customWidth="1"/>
    <col min="10493" max="10493" width="38.6640625" customWidth="1"/>
    <col min="10494" max="10494" width="12.83203125" customWidth="1"/>
    <col min="10495" max="10495" width="16.33203125" customWidth="1"/>
    <col min="10496" max="10496" width="18" customWidth="1"/>
    <col min="10497" max="10497" width="14" customWidth="1"/>
    <col min="10498" max="10499" width="13.5" customWidth="1"/>
    <col min="10500" max="10500" width="14.83203125" customWidth="1"/>
    <col min="10501" max="10501" width="13.6640625" customWidth="1"/>
    <col min="10502" max="10502" width="12.83203125" customWidth="1"/>
    <col min="10503" max="10503" width="15.1640625" customWidth="1"/>
    <col min="10504" max="10504" width="17.1640625" customWidth="1"/>
    <col min="10505" max="10507" width="15.83203125" customWidth="1"/>
    <col min="10508" max="10508" width="35.6640625" customWidth="1"/>
    <col min="10749" max="10749" width="38.6640625" customWidth="1"/>
    <col min="10750" max="10750" width="12.83203125" customWidth="1"/>
    <col min="10751" max="10751" width="16.33203125" customWidth="1"/>
    <col min="10752" max="10752" width="18" customWidth="1"/>
    <col min="10753" max="10753" width="14" customWidth="1"/>
    <col min="10754" max="10755" width="13.5" customWidth="1"/>
    <col min="10756" max="10756" width="14.83203125" customWidth="1"/>
    <col min="10757" max="10757" width="13.6640625" customWidth="1"/>
    <col min="10758" max="10758" width="12.83203125" customWidth="1"/>
    <col min="10759" max="10759" width="15.1640625" customWidth="1"/>
    <col min="10760" max="10760" width="17.1640625" customWidth="1"/>
    <col min="10761" max="10763" width="15.83203125" customWidth="1"/>
    <col min="10764" max="10764" width="35.6640625" customWidth="1"/>
    <col min="11005" max="11005" width="38.6640625" customWidth="1"/>
    <col min="11006" max="11006" width="12.83203125" customWidth="1"/>
    <col min="11007" max="11007" width="16.33203125" customWidth="1"/>
    <col min="11008" max="11008" width="18" customWidth="1"/>
    <col min="11009" max="11009" width="14" customWidth="1"/>
    <col min="11010" max="11011" width="13.5" customWidth="1"/>
    <col min="11012" max="11012" width="14.83203125" customWidth="1"/>
    <col min="11013" max="11013" width="13.6640625" customWidth="1"/>
    <col min="11014" max="11014" width="12.83203125" customWidth="1"/>
    <col min="11015" max="11015" width="15.1640625" customWidth="1"/>
    <col min="11016" max="11016" width="17.1640625" customWidth="1"/>
    <col min="11017" max="11019" width="15.83203125" customWidth="1"/>
    <col min="11020" max="11020" width="35.6640625" customWidth="1"/>
    <col min="11261" max="11261" width="38.6640625" customWidth="1"/>
    <col min="11262" max="11262" width="12.83203125" customWidth="1"/>
    <col min="11263" max="11263" width="16.33203125" customWidth="1"/>
    <col min="11264" max="11264" width="18" customWidth="1"/>
    <col min="11265" max="11265" width="14" customWidth="1"/>
    <col min="11266" max="11267" width="13.5" customWidth="1"/>
    <col min="11268" max="11268" width="14.83203125" customWidth="1"/>
    <col min="11269" max="11269" width="13.6640625" customWidth="1"/>
    <col min="11270" max="11270" width="12.83203125" customWidth="1"/>
    <col min="11271" max="11271" width="15.1640625" customWidth="1"/>
    <col min="11272" max="11272" width="17.1640625" customWidth="1"/>
    <col min="11273" max="11275" width="15.83203125" customWidth="1"/>
    <col min="11276" max="11276" width="35.6640625" customWidth="1"/>
    <col min="11517" max="11517" width="38.6640625" customWidth="1"/>
    <col min="11518" max="11518" width="12.83203125" customWidth="1"/>
    <col min="11519" max="11519" width="16.33203125" customWidth="1"/>
    <col min="11520" max="11520" width="18" customWidth="1"/>
    <col min="11521" max="11521" width="14" customWidth="1"/>
    <col min="11522" max="11523" width="13.5" customWidth="1"/>
    <col min="11524" max="11524" width="14.83203125" customWidth="1"/>
    <col min="11525" max="11525" width="13.6640625" customWidth="1"/>
    <col min="11526" max="11526" width="12.83203125" customWidth="1"/>
    <col min="11527" max="11527" width="15.1640625" customWidth="1"/>
    <col min="11528" max="11528" width="17.1640625" customWidth="1"/>
    <col min="11529" max="11531" width="15.83203125" customWidth="1"/>
    <col min="11532" max="11532" width="35.6640625" customWidth="1"/>
    <col min="11773" max="11773" width="38.6640625" customWidth="1"/>
    <col min="11774" max="11774" width="12.83203125" customWidth="1"/>
    <col min="11775" max="11775" width="16.33203125" customWidth="1"/>
    <col min="11776" max="11776" width="18" customWidth="1"/>
    <col min="11777" max="11777" width="14" customWidth="1"/>
    <col min="11778" max="11779" width="13.5" customWidth="1"/>
    <col min="11780" max="11780" width="14.83203125" customWidth="1"/>
    <col min="11781" max="11781" width="13.6640625" customWidth="1"/>
    <col min="11782" max="11782" width="12.83203125" customWidth="1"/>
    <col min="11783" max="11783" width="15.1640625" customWidth="1"/>
    <col min="11784" max="11784" width="17.1640625" customWidth="1"/>
    <col min="11785" max="11787" width="15.83203125" customWidth="1"/>
    <col min="11788" max="11788" width="35.6640625" customWidth="1"/>
    <col min="12029" max="12029" width="38.6640625" customWidth="1"/>
    <col min="12030" max="12030" width="12.83203125" customWidth="1"/>
    <col min="12031" max="12031" width="16.33203125" customWidth="1"/>
    <col min="12032" max="12032" width="18" customWidth="1"/>
    <col min="12033" max="12033" width="14" customWidth="1"/>
    <col min="12034" max="12035" width="13.5" customWidth="1"/>
    <col min="12036" max="12036" width="14.83203125" customWidth="1"/>
    <col min="12037" max="12037" width="13.6640625" customWidth="1"/>
    <col min="12038" max="12038" width="12.83203125" customWidth="1"/>
    <col min="12039" max="12039" width="15.1640625" customWidth="1"/>
    <col min="12040" max="12040" width="17.1640625" customWidth="1"/>
    <col min="12041" max="12043" width="15.83203125" customWidth="1"/>
    <col min="12044" max="12044" width="35.6640625" customWidth="1"/>
    <col min="12285" max="12285" width="38.6640625" customWidth="1"/>
    <col min="12286" max="12286" width="12.83203125" customWidth="1"/>
    <col min="12287" max="12287" width="16.33203125" customWidth="1"/>
    <col min="12288" max="12288" width="18" customWidth="1"/>
    <col min="12289" max="12289" width="14" customWidth="1"/>
    <col min="12290" max="12291" width="13.5" customWidth="1"/>
    <col min="12292" max="12292" width="14.83203125" customWidth="1"/>
    <col min="12293" max="12293" width="13.6640625" customWidth="1"/>
    <col min="12294" max="12294" width="12.83203125" customWidth="1"/>
    <col min="12295" max="12295" width="15.1640625" customWidth="1"/>
    <col min="12296" max="12296" width="17.1640625" customWidth="1"/>
    <col min="12297" max="12299" width="15.83203125" customWidth="1"/>
    <col min="12300" max="12300" width="35.6640625" customWidth="1"/>
    <col min="12541" max="12541" width="38.6640625" customWidth="1"/>
    <col min="12542" max="12542" width="12.83203125" customWidth="1"/>
    <col min="12543" max="12543" width="16.33203125" customWidth="1"/>
    <col min="12544" max="12544" width="18" customWidth="1"/>
    <col min="12545" max="12545" width="14" customWidth="1"/>
    <col min="12546" max="12547" width="13.5" customWidth="1"/>
    <col min="12548" max="12548" width="14.83203125" customWidth="1"/>
    <col min="12549" max="12549" width="13.6640625" customWidth="1"/>
    <col min="12550" max="12550" width="12.83203125" customWidth="1"/>
    <col min="12551" max="12551" width="15.1640625" customWidth="1"/>
    <col min="12552" max="12552" width="17.1640625" customWidth="1"/>
    <col min="12553" max="12555" width="15.83203125" customWidth="1"/>
    <col min="12556" max="12556" width="35.6640625" customWidth="1"/>
    <col min="12797" max="12797" width="38.6640625" customWidth="1"/>
    <col min="12798" max="12798" width="12.83203125" customWidth="1"/>
    <col min="12799" max="12799" width="16.33203125" customWidth="1"/>
    <col min="12800" max="12800" width="18" customWidth="1"/>
    <col min="12801" max="12801" width="14" customWidth="1"/>
    <col min="12802" max="12803" width="13.5" customWidth="1"/>
    <col min="12804" max="12804" width="14.83203125" customWidth="1"/>
    <col min="12805" max="12805" width="13.6640625" customWidth="1"/>
    <col min="12806" max="12806" width="12.83203125" customWidth="1"/>
    <col min="12807" max="12807" width="15.1640625" customWidth="1"/>
    <col min="12808" max="12808" width="17.1640625" customWidth="1"/>
    <col min="12809" max="12811" width="15.83203125" customWidth="1"/>
    <col min="12812" max="12812" width="35.6640625" customWidth="1"/>
    <col min="13053" max="13053" width="38.6640625" customWidth="1"/>
    <col min="13054" max="13054" width="12.83203125" customWidth="1"/>
    <col min="13055" max="13055" width="16.33203125" customWidth="1"/>
    <col min="13056" max="13056" width="18" customWidth="1"/>
    <col min="13057" max="13057" width="14" customWidth="1"/>
    <col min="13058" max="13059" width="13.5" customWidth="1"/>
    <col min="13060" max="13060" width="14.83203125" customWidth="1"/>
    <col min="13061" max="13061" width="13.6640625" customWidth="1"/>
    <col min="13062" max="13062" width="12.83203125" customWidth="1"/>
    <col min="13063" max="13063" width="15.1640625" customWidth="1"/>
    <col min="13064" max="13064" width="17.1640625" customWidth="1"/>
    <col min="13065" max="13067" width="15.83203125" customWidth="1"/>
    <col min="13068" max="13068" width="35.6640625" customWidth="1"/>
    <col min="13309" max="13309" width="38.6640625" customWidth="1"/>
    <col min="13310" max="13310" width="12.83203125" customWidth="1"/>
    <col min="13311" max="13311" width="16.33203125" customWidth="1"/>
    <col min="13312" max="13312" width="18" customWidth="1"/>
    <col min="13313" max="13313" width="14" customWidth="1"/>
    <col min="13314" max="13315" width="13.5" customWidth="1"/>
    <col min="13316" max="13316" width="14.83203125" customWidth="1"/>
    <col min="13317" max="13317" width="13.6640625" customWidth="1"/>
    <col min="13318" max="13318" width="12.83203125" customWidth="1"/>
    <col min="13319" max="13319" width="15.1640625" customWidth="1"/>
    <col min="13320" max="13320" width="17.1640625" customWidth="1"/>
    <col min="13321" max="13323" width="15.83203125" customWidth="1"/>
    <col min="13324" max="13324" width="35.6640625" customWidth="1"/>
    <col min="13565" max="13565" width="38.6640625" customWidth="1"/>
    <col min="13566" max="13566" width="12.83203125" customWidth="1"/>
    <col min="13567" max="13567" width="16.33203125" customWidth="1"/>
    <col min="13568" max="13568" width="18" customWidth="1"/>
    <col min="13569" max="13569" width="14" customWidth="1"/>
    <col min="13570" max="13571" width="13.5" customWidth="1"/>
    <col min="13572" max="13572" width="14.83203125" customWidth="1"/>
    <col min="13573" max="13573" width="13.6640625" customWidth="1"/>
    <col min="13574" max="13574" width="12.83203125" customWidth="1"/>
    <col min="13575" max="13575" width="15.1640625" customWidth="1"/>
    <col min="13576" max="13576" width="17.1640625" customWidth="1"/>
    <col min="13577" max="13579" width="15.83203125" customWidth="1"/>
    <col min="13580" max="13580" width="35.6640625" customWidth="1"/>
    <col min="13821" max="13821" width="38.6640625" customWidth="1"/>
    <col min="13822" max="13822" width="12.83203125" customWidth="1"/>
    <col min="13823" max="13823" width="16.33203125" customWidth="1"/>
    <col min="13824" max="13824" width="18" customWidth="1"/>
    <col min="13825" max="13825" width="14" customWidth="1"/>
    <col min="13826" max="13827" width="13.5" customWidth="1"/>
    <col min="13828" max="13828" width="14.83203125" customWidth="1"/>
    <col min="13829" max="13829" width="13.6640625" customWidth="1"/>
    <col min="13830" max="13830" width="12.83203125" customWidth="1"/>
    <col min="13831" max="13831" width="15.1640625" customWidth="1"/>
    <col min="13832" max="13832" width="17.1640625" customWidth="1"/>
    <col min="13833" max="13835" width="15.83203125" customWidth="1"/>
    <col min="13836" max="13836" width="35.6640625" customWidth="1"/>
    <col min="14077" max="14077" width="38.6640625" customWidth="1"/>
    <col min="14078" max="14078" width="12.83203125" customWidth="1"/>
    <col min="14079" max="14079" width="16.33203125" customWidth="1"/>
    <col min="14080" max="14080" width="18" customWidth="1"/>
    <col min="14081" max="14081" width="14" customWidth="1"/>
    <col min="14082" max="14083" width="13.5" customWidth="1"/>
    <col min="14084" max="14084" width="14.83203125" customWidth="1"/>
    <col min="14085" max="14085" width="13.6640625" customWidth="1"/>
    <col min="14086" max="14086" width="12.83203125" customWidth="1"/>
    <col min="14087" max="14087" width="15.1640625" customWidth="1"/>
    <col min="14088" max="14088" width="17.1640625" customWidth="1"/>
    <col min="14089" max="14091" width="15.83203125" customWidth="1"/>
    <col min="14092" max="14092" width="35.6640625" customWidth="1"/>
    <col min="14333" max="14333" width="38.6640625" customWidth="1"/>
    <col min="14334" max="14334" width="12.83203125" customWidth="1"/>
    <col min="14335" max="14335" width="16.33203125" customWidth="1"/>
    <col min="14336" max="14336" width="18" customWidth="1"/>
    <col min="14337" max="14337" width="14" customWidth="1"/>
    <col min="14338" max="14339" width="13.5" customWidth="1"/>
    <col min="14340" max="14340" width="14.83203125" customWidth="1"/>
    <col min="14341" max="14341" width="13.6640625" customWidth="1"/>
    <col min="14342" max="14342" width="12.83203125" customWidth="1"/>
    <col min="14343" max="14343" width="15.1640625" customWidth="1"/>
    <col min="14344" max="14344" width="17.1640625" customWidth="1"/>
    <col min="14345" max="14347" width="15.83203125" customWidth="1"/>
    <col min="14348" max="14348" width="35.6640625" customWidth="1"/>
    <col min="14589" max="14589" width="38.6640625" customWidth="1"/>
    <col min="14590" max="14590" width="12.83203125" customWidth="1"/>
    <col min="14591" max="14591" width="16.33203125" customWidth="1"/>
    <col min="14592" max="14592" width="18" customWidth="1"/>
    <col min="14593" max="14593" width="14" customWidth="1"/>
    <col min="14594" max="14595" width="13.5" customWidth="1"/>
    <col min="14596" max="14596" width="14.83203125" customWidth="1"/>
    <col min="14597" max="14597" width="13.6640625" customWidth="1"/>
    <col min="14598" max="14598" width="12.83203125" customWidth="1"/>
    <col min="14599" max="14599" width="15.1640625" customWidth="1"/>
    <col min="14600" max="14600" width="17.1640625" customWidth="1"/>
    <col min="14601" max="14603" width="15.83203125" customWidth="1"/>
    <col min="14604" max="14604" width="35.6640625" customWidth="1"/>
    <col min="14845" max="14845" width="38.6640625" customWidth="1"/>
    <col min="14846" max="14846" width="12.83203125" customWidth="1"/>
    <col min="14847" max="14847" width="16.33203125" customWidth="1"/>
    <col min="14848" max="14848" width="18" customWidth="1"/>
    <col min="14849" max="14849" width="14" customWidth="1"/>
    <col min="14850" max="14851" width="13.5" customWidth="1"/>
    <col min="14852" max="14852" width="14.83203125" customWidth="1"/>
    <col min="14853" max="14853" width="13.6640625" customWidth="1"/>
    <col min="14854" max="14854" width="12.83203125" customWidth="1"/>
    <col min="14855" max="14855" width="15.1640625" customWidth="1"/>
    <col min="14856" max="14856" width="17.1640625" customWidth="1"/>
    <col min="14857" max="14859" width="15.83203125" customWidth="1"/>
    <col min="14860" max="14860" width="35.6640625" customWidth="1"/>
    <col min="15101" max="15101" width="38.6640625" customWidth="1"/>
    <col min="15102" max="15102" width="12.83203125" customWidth="1"/>
    <col min="15103" max="15103" width="16.33203125" customWidth="1"/>
    <col min="15104" max="15104" width="18" customWidth="1"/>
    <col min="15105" max="15105" width="14" customWidth="1"/>
    <col min="15106" max="15107" width="13.5" customWidth="1"/>
    <col min="15108" max="15108" width="14.83203125" customWidth="1"/>
    <col min="15109" max="15109" width="13.6640625" customWidth="1"/>
    <col min="15110" max="15110" width="12.83203125" customWidth="1"/>
    <col min="15111" max="15111" width="15.1640625" customWidth="1"/>
    <col min="15112" max="15112" width="17.1640625" customWidth="1"/>
    <col min="15113" max="15115" width="15.83203125" customWidth="1"/>
    <col min="15116" max="15116" width="35.6640625" customWidth="1"/>
    <col min="15357" max="15357" width="38.6640625" customWidth="1"/>
    <col min="15358" max="15358" width="12.83203125" customWidth="1"/>
    <col min="15359" max="15359" width="16.33203125" customWidth="1"/>
    <col min="15360" max="15360" width="18" customWidth="1"/>
    <col min="15361" max="15361" width="14" customWidth="1"/>
    <col min="15362" max="15363" width="13.5" customWidth="1"/>
    <col min="15364" max="15364" width="14.83203125" customWidth="1"/>
    <col min="15365" max="15365" width="13.6640625" customWidth="1"/>
    <col min="15366" max="15366" width="12.83203125" customWidth="1"/>
    <col min="15367" max="15367" width="15.1640625" customWidth="1"/>
    <col min="15368" max="15368" width="17.1640625" customWidth="1"/>
    <col min="15369" max="15371" width="15.83203125" customWidth="1"/>
    <col min="15372" max="15372" width="35.6640625" customWidth="1"/>
    <col min="15613" max="15613" width="38.6640625" customWidth="1"/>
    <col min="15614" max="15614" width="12.83203125" customWidth="1"/>
    <col min="15615" max="15615" width="16.33203125" customWidth="1"/>
    <col min="15616" max="15616" width="18" customWidth="1"/>
    <col min="15617" max="15617" width="14" customWidth="1"/>
    <col min="15618" max="15619" width="13.5" customWidth="1"/>
    <col min="15620" max="15620" width="14.83203125" customWidth="1"/>
    <col min="15621" max="15621" width="13.6640625" customWidth="1"/>
    <col min="15622" max="15622" width="12.83203125" customWidth="1"/>
    <col min="15623" max="15623" width="15.1640625" customWidth="1"/>
    <col min="15624" max="15624" width="17.1640625" customWidth="1"/>
    <col min="15625" max="15627" width="15.83203125" customWidth="1"/>
    <col min="15628" max="15628" width="35.6640625" customWidth="1"/>
    <col min="15869" max="15869" width="38.6640625" customWidth="1"/>
    <col min="15870" max="15870" width="12.83203125" customWidth="1"/>
    <col min="15871" max="15871" width="16.33203125" customWidth="1"/>
    <col min="15872" max="15872" width="18" customWidth="1"/>
    <col min="15873" max="15873" width="14" customWidth="1"/>
    <col min="15874" max="15875" width="13.5" customWidth="1"/>
    <col min="15876" max="15876" width="14.83203125" customWidth="1"/>
    <col min="15877" max="15877" width="13.6640625" customWidth="1"/>
    <col min="15878" max="15878" width="12.83203125" customWidth="1"/>
    <col min="15879" max="15879" width="15.1640625" customWidth="1"/>
    <col min="15880" max="15880" width="17.1640625" customWidth="1"/>
    <col min="15881" max="15883" width="15.83203125" customWidth="1"/>
    <col min="15884" max="15884" width="35.6640625" customWidth="1"/>
    <col min="16125" max="16125" width="38.6640625" customWidth="1"/>
    <col min="16126" max="16126" width="12.83203125" customWidth="1"/>
    <col min="16127" max="16127" width="16.33203125" customWidth="1"/>
    <col min="16128" max="16128" width="18" customWidth="1"/>
    <col min="16129" max="16129" width="14" customWidth="1"/>
    <col min="16130" max="16131" width="13.5" customWidth="1"/>
    <col min="16132" max="16132" width="14.83203125" customWidth="1"/>
    <col min="16133" max="16133" width="13.6640625" customWidth="1"/>
    <col min="16134" max="16134" width="12.83203125" customWidth="1"/>
    <col min="16135" max="16135" width="15.1640625" customWidth="1"/>
    <col min="16136" max="16136" width="17.1640625" customWidth="1"/>
    <col min="16137" max="16139" width="15.83203125" customWidth="1"/>
    <col min="16140" max="16140" width="35.6640625" customWidth="1"/>
  </cols>
  <sheetData>
    <row r="1" spans="1:15" ht="16.5" x14ac:dyDescent="0.2">
      <c r="A1" s="1763" t="s">
        <v>808</v>
      </c>
      <c r="B1" s="1763"/>
      <c r="C1" s="1763"/>
      <c r="D1" s="1763"/>
      <c r="E1" s="1763"/>
      <c r="F1" s="1763"/>
      <c r="G1" s="1763"/>
      <c r="H1" s="1763"/>
      <c r="I1" s="1763"/>
      <c r="J1" s="1763"/>
      <c r="K1" s="1763"/>
      <c r="L1" s="1763"/>
      <c r="M1" s="1763"/>
      <c r="N1" s="1763"/>
    </row>
    <row r="2" spans="1:15" ht="16.5" x14ac:dyDescent="0.2">
      <c r="A2" s="1763" t="s">
        <v>791</v>
      </c>
      <c r="B2" s="1763"/>
      <c r="C2" s="1763"/>
      <c r="D2" s="1763"/>
      <c r="E2" s="1763"/>
      <c r="F2" s="1763"/>
      <c r="G2" s="1763"/>
      <c r="H2" s="1763"/>
      <c r="I2" s="1763"/>
      <c r="J2" s="1763"/>
      <c r="K2" s="1763"/>
      <c r="L2" s="1763"/>
      <c r="M2" s="1763"/>
      <c r="N2" s="1763"/>
      <c r="O2" s="226"/>
    </row>
    <row r="3" spans="1:15" ht="16.5" x14ac:dyDescent="0.2">
      <c r="A3" s="1082"/>
      <c r="B3" s="1082"/>
      <c r="C3" s="1082"/>
      <c r="D3" s="1082"/>
      <c r="E3" s="1082"/>
      <c r="F3" s="1082"/>
      <c r="G3" s="1082"/>
      <c r="H3" s="1082"/>
      <c r="I3" s="1082"/>
      <c r="J3" s="1082"/>
      <c r="K3" s="1082"/>
      <c r="L3" s="1082"/>
      <c r="M3" s="1082"/>
      <c r="N3" s="1082"/>
      <c r="O3" s="226"/>
    </row>
    <row r="5" spans="1:15" ht="16.5" x14ac:dyDescent="0.2">
      <c r="A5" s="1715" t="s">
        <v>566</v>
      </c>
      <c r="B5" s="1715"/>
      <c r="C5" s="1715"/>
      <c r="D5" s="1715"/>
      <c r="E5" s="1715"/>
      <c r="F5" s="1715"/>
      <c r="G5" s="1715"/>
      <c r="H5" s="1715"/>
      <c r="I5" s="1715"/>
      <c r="J5" s="1715"/>
      <c r="K5" s="1715"/>
      <c r="L5" s="1715"/>
      <c r="M5" s="1715"/>
      <c r="N5" s="1715"/>
    </row>
    <row r="6" spans="1:15" ht="16.5" x14ac:dyDescent="0.2">
      <c r="A6" s="1083"/>
      <c r="B6" s="1083"/>
      <c r="C6" s="1083"/>
      <c r="D6" s="1083"/>
      <c r="E6" s="1083"/>
      <c r="F6" s="1083"/>
      <c r="G6" s="1083"/>
      <c r="H6" s="749"/>
      <c r="I6" s="1083"/>
      <c r="J6" s="1083"/>
      <c r="K6" s="1083"/>
      <c r="L6" s="749"/>
      <c r="M6" s="749"/>
      <c r="N6" s="1083"/>
    </row>
    <row r="7" spans="1:15" ht="16.5" x14ac:dyDescent="0.2">
      <c r="A7" s="1762" t="s">
        <v>672</v>
      </c>
      <c r="B7" s="1762"/>
      <c r="C7" s="1762"/>
      <c r="D7" s="1762"/>
      <c r="E7" s="1762"/>
      <c r="F7" s="1762"/>
      <c r="G7" s="1762"/>
      <c r="H7" s="1762"/>
      <c r="I7" s="1762"/>
      <c r="J7" s="1762"/>
      <c r="K7" s="1762"/>
      <c r="L7" s="1762"/>
      <c r="M7" s="1762"/>
      <c r="N7" s="1762"/>
    </row>
    <row r="8" spans="1:15" ht="18.75" x14ac:dyDescent="0.2">
      <c r="A8" s="1084"/>
      <c r="B8" s="1084"/>
      <c r="C8" s="1084"/>
      <c r="D8" s="1084"/>
      <c r="E8" s="1084"/>
      <c r="F8" s="1084"/>
      <c r="G8" s="1084"/>
      <c r="H8" s="1085"/>
      <c r="I8" s="1084"/>
      <c r="J8" s="1084"/>
      <c r="K8" s="1084"/>
      <c r="L8" s="1085"/>
      <c r="M8" s="1085"/>
      <c r="N8" s="1084"/>
    </row>
    <row r="9" spans="1:15" ht="13.5" thickBot="1" x14ac:dyDescent="0.25">
      <c r="A9" s="1075"/>
      <c r="B9" s="1075"/>
      <c r="C9" s="1075"/>
      <c r="D9" s="1075"/>
      <c r="E9" s="1075"/>
      <c r="F9" s="1075"/>
      <c r="G9" s="1075"/>
      <c r="H9" s="11"/>
      <c r="I9" s="1075"/>
      <c r="J9" s="1075"/>
      <c r="K9" s="1075"/>
      <c r="L9" s="11"/>
      <c r="M9" s="11"/>
      <c r="N9" s="1075"/>
    </row>
    <row r="10" spans="1:15" ht="24" customHeight="1" thickBot="1" x14ac:dyDescent="0.3">
      <c r="A10" s="1764" t="s">
        <v>54</v>
      </c>
      <c r="B10" s="1766" t="s">
        <v>574</v>
      </c>
      <c r="C10" s="1767"/>
      <c r="D10" s="1767"/>
      <c r="E10" s="1767"/>
      <c r="F10" s="1767"/>
      <c r="G10" s="1767"/>
      <c r="H10" s="1767"/>
      <c r="I10" s="1767"/>
      <c r="J10" s="1767"/>
      <c r="K10" s="1767"/>
      <c r="L10" s="1768"/>
      <c r="M10" s="1141"/>
      <c r="N10" s="1086" t="s">
        <v>466</v>
      </c>
    </row>
    <row r="11" spans="1:15" ht="95.25" thickBot="1" x14ac:dyDescent="0.25">
      <c r="A11" s="1765"/>
      <c r="B11" s="1087" t="s">
        <v>567</v>
      </c>
      <c r="C11" s="1088" t="s">
        <v>568</v>
      </c>
      <c r="D11" s="1088" t="s">
        <v>575</v>
      </c>
      <c r="E11" s="1088" t="s">
        <v>467</v>
      </c>
      <c r="F11" s="1089" t="s">
        <v>569</v>
      </c>
      <c r="G11" s="1089" t="s">
        <v>570</v>
      </c>
      <c r="H11" s="1088" t="s">
        <v>468</v>
      </c>
      <c r="I11" s="1088" t="s">
        <v>469</v>
      </c>
      <c r="J11" s="1090" t="s">
        <v>571</v>
      </c>
      <c r="K11" s="1091" t="s">
        <v>572</v>
      </c>
      <c r="L11" s="1091" t="s">
        <v>573</v>
      </c>
      <c r="M11" s="1091" t="s">
        <v>581</v>
      </c>
      <c r="N11" s="1142" t="s">
        <v>470</v>
      </c>
    </row>
    <row r="12" spans="1:15" ht="32.1" customHeight="1" x14ac:dyDescent="0.25">
      <c r="A12" s="1092" t="s">
        <v>133</v>
      </c>
      <c r="B12" s="1093">
        <v>3</v>
      </c>
      <c r="C12" s="1094">
        <v>4</v>
      </c>
      <c r="D12" s="1094"/>
      <c r="E12" s="1094"/>
      <c r="F12" s="1095"/>
      <c r="G12" s="1095"/>
      <c r="H12" s="1094"/>
      <c r="I12" s="1094"/>
      <c r="J12" s="1096"/>
      <c r="K12" s="1096"/>
      <c r="L12" s="1096"/>
      <c r="M12" s="1096"/>
      <c r="N12" s="1143"/>
    </row>
    <row r="13" spans="1:15" ht="32.1" customHeight="1" x14ac:dyDescent="0.25">
      <c r="A13" s="1097" t="s">
        <v>471</v>
      </c>
      <c r="B13" s="1098">
        <v>2</v>
      </c>
      <c r="C13" s="1099">
        <v>12</v>
      </c>
      <c r="D13" s="1099"/>
      <c r="E13" s="1099"/>
      <c r="F13" s="1100">
        <v>26</v>
      </c>
      <c r="G13" s="1100"/>
      <c r="H13" s="1099">
        <v>74</v>
      </c>
      <c r="I13" s="1099">
        <v>23</v>
      </c>
      <c r="J13" s="1101">
        <v>17</v>
      </c>
      <c r="K13" s="1101"/>
      <c r="L13" s="1527">
        <v>5</v>
      </c>
      <c r="M13" s="1101"/>
      <c r="N13" s="1144">
        <v>15</v>
      </c>
    </row>
    <row r="14" spans="1:15" ht="32.1" customHeight="1" x14ac:dyDescent="0.25">
      <c r="A14" s="1097" t="s">
        <v>472</v>
      </c>
      <c r="B14" s="1098">
        <v>4</v>
      </c>
      <c r="C14" s="1099"/>
      <c r="D14" s="1102">
        <v>7</v>
      </c>
      <c r="E14" s="1099"/>
      <c r="F14" s="1100"/>
      <c r="G14" s="1100"/>
      <c r="H14" s="1099"/>
      <c r="I14" s="1099"/>
      <c r="J14" s="1101"/>
      <c r="K14" s="1101"/>
      <c r="L14" s="1527">
        <v>46</v>
      </c>
      <c r="M14" s="1101">
        <f>0+1</f>
        <v>1</v>
      </c>
      <c r="N14" s="1144"/>
    </row>
    <row r="15" spans="1:15" ht="32.1" customHeight="1" x14ac:dyDescent="0.25">
      <c r="A15" s="1097" t="s">
        <v>387</v>
      </c>
      <c r="B15" s="1098">
        <v>0</v>
      </c>
      <c r="C15" s="1099">
        <v>6</v>
      </c>
      <c r="D15" s="1099"/>
      <c r="E15" s="1099"/>
      <c r="F15" s="1100"/>
      <c r="G15" s="1100"/>
      <c r="H15" s="1099"/>
      <c r="I15" s="1099"/>
      <c r="J15" s="1101"/>
      <c r="K15" s="1101"/>
      <c r="L15" s="1101"/>
      <c r="M15" s="1101"/>
      <c r="N15" s="1144"/>
    </row>
    <row r="16" spans="1:15" ht="25.5" customHeight="1" thickBot="1" x14ac:dyDescent="0.3">
      <c r="A16" s="1103" t="s">
        <v>8</v>
      </c>
      <c r="B16" s="1104">
        <v>3</v>
      </c>
      <c r="C16" s="1105">
        <v>4</v>
      </c>
      <c r="D16" s="1105"/>
      <c r="E16" s="1105">
        <v>1</v>
      </c>
      <c r="F16" s="1134"/>
      <c r="G16" s="1134">
        <v>59</v>
      </c>
      <c r="H16" s="1105"/>
      <c r="I16" s="1105"/>
      <c r="J16" s="1106"/>
      <c r="K16" s="1106">
        <v>0</v>
      </c>
      <c r="L16" s="1135"/>
      <c r="M16" s="1135"/>
      <c r="N16" s="1145"/>
    </row>
    <row r="17" spans="1:14" ht="24" customHeight="1" thickBot="1" x14ac:dyDescent="0.3">
      <c r="A17" s="1107" t="s">
        <v>56</v>
      </c>
      <c r="B17" s="1108">
        <f t="shared" ref="B17:N17" si="0">SUM(B12:B16)</f>
        <v>12</v>
      </c>
      <c r="C17" s="1109">
        <f t="shared" si="0"/>
        <v>26</v>
      </c>
      <c r="D17" s="1109">
        <f t="shared" si="0"/>
        <v>7</v>
      </c>
      <c r="E17" s="1109">
        <f t="shared" si="0"/>
        <v>1</v>
      </c>
      <c r="F17" s="1109">
        <f t="shared" si="0"/>
        <v>26</v>
      </c>
      <c r="G17" s="1109">
        <f t="shared" si="0"/>
        <v>59</v>
      </c>
      <c r="H17" s="1109">
        <f t="shared" si="0"/>
        <v>74</v>
      </c>
      <c r="I17" s="1109">
        <f t="shared" si="0"/>
        <v>23</v>
      </c>
      <c r="J17" s="1109">
        <f t="shared" si="0"/>
        <v>17</v>
      </c>
      <c r="K17" s="1110">
        <f t="shared" si="0"/>
        <v>0</v>
      </c>
      <c r="L17" s="1110">
        <f t="shared" si="0"/>
        <v>51</v>
      </c>
      <c r="M17" s="1110">
        <f t="shared" si="0"/>
        <v>1</v>
      </c>
      <c r="N17" s="1146">
        <f t="shared" si="0"/>
        <v>15</v>
      </c>
    </row>
    <row r="18" spans="1:14" x14ac:dyDescent="0.2">
      <c r="A18" s="1075"/>
      <c r="B18" s="1075"/>
      <c r="C18" s="1075"/>
      <c r="D18" s="1075"/>
      <c r="E18" s="1075"/>
      <c r="F18" s="1075"/>
      <c r="G18" s="1075"/>
      <c r="H18" s="11"/>
      <c r="I18" s="1075"/>
      <c r="J18" s="1075"/>
      <c r="K18" s="1075"/>
      <c r="L18" s="11"/>
      <c r="M18" s="11"/>
      <c r="N18" s="1111" t="s">
        <v>735</v>
      </c>
    </row>
    <row r="19" spans="1:14" x14ac:dyDescent="0.2">
      <c r="A19" s="1075"/>
      <c r="B19" s="1075"/>
      <c r="C19" s="1075"/>
      <c r="D19" s="1075"/>
      <c r="E19" s="1075"/>
      <c r="F19" s="1075"/>
      <c r="G19" s="1075"/>
      <c r="H19" s="11"/>
      <c r="I19" s="1075"/>
      <c r="J19" s="1075"/>
      <c r="K19" s="1075"/>
      <c r="L19" s="11"/>
      <c r="M19" s="11"/>
      <c r="N19" s="1075"/>
    </row>
  </sheetData>
  <mergeCells count="6">
    <mergeCell ref="A1:N1"/>
    <mergeCell ref="A5:N5"/>
    <mergeCell ref="A7:N7"/>
    <mergeCell ref="A10:A11"/>
    <mergeCell ref="B10:L10"/>
    <mergeCell ref="A2:N2"/>
  </mergeCells>
  <printOptions horizontalCentered="1"/>
  <pageMargins left="0.59055118110236227" right="0.59055118110236227" top="0.78740157480314965" bottom="0.98425196850393704" header="0.51181102362204722" footer="0.51181102362204722"/>
  <pageSetup paperSize="9" scale="60" orientation="landscape" r:id="rId1"/>
  <headerFooter alignWithMargins="0"/>
  <drawing r:id="rId2"/>
  <legacyDrawing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8"/>
  <sheetViews>
    <sheetView showWhiteSpace="0" view="pageBreakPreview" zoomScale="106" zoomScaleNormal="100" zoomScaleSheetLayoutView="106" workbookViewId="0">
      <selection activeCell="H22" sqref="H22"/>
    </sheetView>
  </sheetViews>
  <sheetFormatPr defaultRowHeight="12.75" x14ac:dyDescent="0.2"/>
  <cols>
    <col min="1" max="1" width="41.83203125" customWidth="1"/>
    <col min="2" max="6" width="18.83203125" customWidth="1"/>
    <col min="257" max="257" width="41.83203125" customWidth="1"/>
    <col min="258" max="262" width="18.83203125" customWidth="1"/>
    <col min="513" max="513" width="41.83203125" customWidth="1"/>
    <col min="514" max="518" width="18.83203125" customWidth="1"/>
    <col min="769" max="769" width="41.83203125" customWidth="1"/>
    <col min="770" max="774" width="18.83203125" customWidth="1"/>
    <col min="1025" max="1025" width="41.83203125" customWidth="1"/>
    <col min="1026" max="1030" width="18.83203125" customWidth="1"/>
    <col min="1281" max="1281" width="41.83203125" customWidth="1"/>
    <col min="1282" max="1286" width="18.83203125" customWidth="1"/>
    <col min="1537" max="1537" width="41.83203125" customWidth="1"/>
    <col min="1538" max="1542" width="18.83203125" customWidth="1"/>
    <col min="1793" max="1793" width="41.83203125" customWidth="1"/>
    <col min="1794" max="1798" width="18.83203125" customWidth="1"/>
    <col min="2049" max="2049" width="41.83203125" customWidth="1"/>
    <col min="2050" max="2054" width="18.83203125" customWidth="1"/>
    <col min="2305" max="2305" width="41.83203125" customWidth="1"/>
    <col min="2306" max="2310" width="18.83203125" customWidth="1"/>
    <col min="2561" max="2561" width="41.83203125" customWidth="1"/>
    <col min="2562" max="2566" width="18.83203125" customWidth="1"/>
    <col min="2817" max="2817" width="41.83203125" customWidth="1"/>
    <col min="2818" max="2822" width="18.83203125" customWidth="1"/>
    <col min="3073" max="3073" width="41.83203125" customWidth="1"/>
    <col min="3074" max="3078" width="18.83203125" customWidth="1"/>
    <col min="3329" max="3329" width="41.83203125" customWidth="1"/>
    <col min="3330" max="3334" width="18.83203125" customWidth="1"/>
    <col min="3585" max="3585" width="41.83203125" customWidth="1"/>
    <col min="3586" max="3590" width="18.83203125" customWidth="1"/>
    <col min="3841" max="3841" width="41.83203125" customWidth="1"/>
    <col min="3842" max="3846" width="18.83203125" customWidth="1"/>
    <col min="4097" max="4097" width="41.83203125" customWidth="1"/>
    <col min="4098" max="4102" width="18.83203125" customWidth="1"/>
    <col min="4353" max="4353" width="41.83203125" customWidth="1"/>
    <col min="4354" max="4358" width="18.83203125" customWidth="1"/>
    <col min="4609" max="4609" width="41.83203125" customWidth="1"/>
    <col min="4610" max="4614" width="18.83203125" customWidth="1"/>
    <col min="4865" max="4865" width="41.83203125" customWidth="1"/>
    <col min="4866" max="4870" width="18.83203125" customWidth="1"/>
    <col min="5121" max="5121" width="41.83203125" customWidth="1"/>
    <col min="5122" max="5126" width="18.83203125" customWidth="1"/>
    <col min="5377" max="5377" width="41.83203125" customWidth="1"/>
    <col min="5378" max="5382" width="18.83203125" customWidth="1"/>
    <col min="5633" max="5633" width="41.83203125" customWidth="1"/>
    <col min="5634" max="5638" width="18.83203125" customWidth="1"/>
    <col min="5889" max="5889" width="41.83203125" customWidth="1"/>
    <col min="5890" max="5894" width="18.83203125" customWidth="1"/>
    <col min="6145" max="6145" width="41.83203125" customWidth="1"/>
    <col min="6146" max="6150" width="18.83203125" customWidth="1"/>
    <col min="6401" max="6401" width="41.83203125" customWidth="1"/>
    <col min="6402" max="6406" width="18.83203125" customWidth="1"/>
    <col min="6657" max="6657" width="41.83203125" customWidth="1"/>
    <col min="6658" max="6662" width="18.83203125" customWidth="1"/>
    <col min="6913" max="6913" width="41.83203125" customWidth="1"/>
    <col min="6914" max="6918" width="18.83203125" customWidth="1"/>
    <col min="7169" max="7169" width="41.83203125" customWidth="1"/>
    <col min="7170" max="7174" width="18.83203125" customWidth="1"/>
    <col min="7425" max="7425" width="41.83203125" customWidth="1"/>
    <col min="7426" max="7430" width="18.83203125" customWidth="1"/>
    <col min="7681" max="7681" width="41.83203125" customWidth="1"/>
    <col min="7682" max="7686" width="18.83203125" customWidth="1"/>
    <col min="7937" max="7937" width="41.83203125" customWidth="1"/>
    <col min="7938" max="7942" width="18.83203125" customWidth="1"/>
    <col min="8193" max="8193" width="41.83203125" customWidth="1"/>
    <col min="8194" max="8198" width="18.83203125" customWidth="1"/>
    <col min="8449" max="8449" width="41.83203125" customWidth="1"/>
    <col min="8450" max="8454" width="18.83203125" customWidth="1"/>
    <col min="8705" max="8705" width="41.83203125" customWidth="1"/>
    <col min="8706" max="8710" width="18.83203125" customWidth="1"/>
    <col min="8961" max="8961" width="41.83203125" customWidth="1"/>
    <col min="8962" max="8966" width="18.83203125" customWidth="1"/>
    <col min="9217" max="9217" width="41.83203125" customWidth="1"/>
    <col min="9218" max="9222" width="18.83203125" customWidth="1"/>
    <col min="9473" max="9473" width="41.83203125" customWidth="1"/>
    <col min="9474" max="9478" width="18.83203125" customWidth="1"/>
    <col min="9729" max="9729" width="41.83203125" customWidth="1"/>
    <col min="9730" max="9734" width="18.83203125" customWidth="1"/>
    <col min="9985" max="9985" width="41.83203125" customWidth="1"/>
    <col min="9986" max="9990" width="18.83203125" customWidth="1"/>
    <col min="10241" max="10241" width="41.83203125" customWidth="1"/>
    <col min="10242" max="10246" width="18.83203125" customWidth="1"/>
    <col min="10497" max="10497" width="41.83203125" customWidth="1"/>
    <col min="10498" max="10502" width="18.83203125" customWidth="1"/>
    <col min="10753" max="10753" width="41.83203125" customWidth="1"/>
    <col min="10754" max="10758" width="18.83203125" customWidth="1"/>
    <col min="11009" max="11009" width="41.83203125" customWidth="1"/>
    <col min="11010" max="11014" width="18.83203125" customWidth="1"/>
    <col min="11265" max="11265" width="41.83203125" customWidth="1"/>
    <col min="11266" max="11270" width="18.83203125" customWidth="1"/>
    <col min="11521" max="11521" width="41.83203125" customWidth="1"/>
    <col min="11522" max="11526" width="18.83203125" customWidth="1"/>
    <col min="11777" max="11777" width="41.83203125" customWidth="1"/>
    <col min="11778" max="11782" width="18.83203125" customWidth="1"/>
    <col min="12033" max="12033" width="41.83203125" customWidth="1"/>
    <col min="12034" max="12038" width="18.83203125" customWidth="1"/>
    <col min="12289" max="12289" width="41.83203125" customWidth="1"/>
    <col min="12290" max="12294" width="18.83203125" customWidth="1"/>
    <col min="12545" max="12545" width="41.83203125" customWidth="1"/>
    <col min="12546" max="12550" width="18.83203125" customWidth="1"/>
    <col min="12801" max="12801" width="41.83203125" customWidth="1"/>
    <col min="12802" max="12806" width="18.83203125" customWidth="1"/>
    <col min="13057" max="13057" width="41.83203125" customWidth="1"/>
    <col min="13058" max="13062" width="18.83203125" customWidth="1"/>
    <col min="13313" max="13313" width="41.83203125" customWidth="1"/>
    <col min="13314" max="13318" width="18.83203125" customWidth="1"/>
    <col min="13569" max="13569" width="41.83203125" customWidth="1"/>
    <col min="13570" max="13574" width="18.83203125" customWidth="1"/>
    <col min="13825" max="13825" width="41.83203125" customWidth="1"/>
    <col min="13826" max="13830" width="18.83203125" customWidth="1"/>
    <col min="14081" max="14081" width="41.83203125" customWidth="1"/>
    <col min="14082" max="14086" width="18.83203125" customWidth="1"/>
    <col min="14337" max="14337" width="41.83203125" customWidth="1"/>
    <col min="14338" max="14342" width="18.83203125" customWidth="1"/>
    <col min="14593" max="14593" width="41.83203125" customWidth="1"/>
    <col min="14594" max="14598" width="18.83203125" customWidth="1"/>
    <col min="14849" max="14849" width="41.83203125" customWidth="1"/>
    <col min="14850" max="14854" width="18.83203125" customWidth="1"/>
    <col min="15105" max="15105" width="41.83203125" customWidth="1"/>
    <col min="15106" max="15110" width="18.83203125" customWidth="1"/>
    <col min="15361" max="15361" width="41.83203125" customWidth="1"/>
    <col min="15362" max="15366" width="18.83203125" customWidth="1"/>
    <col min="15617" max="15617" width="41.83203125" customWidth="1"/>
    <col min="15618" max="15622" width="18.83203125" customWidth="1"/>
    <col min="15873" max="15873" width="41.83203125" customWidth="1"/>
    <col min="15874" max="15878" width="18.83203125" customWidth="1"/>
    <col min="16129" max="16129" width="41.83203125" customWidth="1"/>
    <col min="16130" max="16134" width="18.83203125" customWidth="1"/>
  </cols>
  <sheetData>
    <row r="1" spans="1:7" x14ac:dyDescent="0.2">
      <c r="A1" s="1665" t="s">
        <v>723</v>
      </c>
      <c r="B1" s="1665"/>
      <c r="C1" s="1665"/>
      <c r="D1" s="1665"/>
      <c r="E1" s="1665"/>
      <c r="F1" s="1665"/>
    </row>
    <row r="5" spans="1:7" ht="16.5" x14ac:dyDescent="0.25">
      <c r="A5" s="1769" t="s">
        <v>473</v>
      </c>
      <c r="B5" s="1769"/>
      <c r="C5" s="1769"/>
      <c r="D5" s="1769"/>
      <c r="E5" s="1769"/>
      <c r="F5" s="1769"/>
    </row>
    <row r="6" spans="1:7" ht="16.5" x14ac:dyDescent="0.25">
      <c r="A6" s="1769" t="s">
        <v>672</v>
      </c>
      <c r="B6" s="1769"/>
      <c r="C6" s="1769"/>
      <c r="D6" s="1769"/>
      <c r="E6" s="1769"/>
      <c r="F6" s="1769"/>
    </row>
    <row r="7" spans="1:7" ht="18.75" x14ac:dyDescent="0.3">
      <c r="A7" s="1112"/>
      <c r="B7" s="1112"/>
      <c r="C7" s="1112"/>
      <c r="D7" s="1112"/>
      <c r="E7" s="1112"/>
      <c r="F7" s="1112"/>
    </row>
    <row r="8" spans="1:7" x14ac:dyDescent="0.2">
      <c r="A8" s="1075"/>
      <c r="B8" s="1075"/>
      <c r="C8" s="1075"/>
      <c r="D8" s="1075"/>
      <c r="E8" s="1075"/>
      <c r="F8" s="1075"/>
    </row>
    <row r="9" spans="1:7" ht="13.5" thickBot="1" x14ac:dyDescent="0.25">
      <c r="A9" s="1075"/>
      <c r="B9" s="1075"/>
      <c r="C9" s="1075"/>
      <c r="D9" s="1075"/>
      <c r="E9" s="1075"/>
      <c r="F9" s="1075"/>
    </row>
    <row r="10" spans="1:7" ht="33.75" thickBot="1" x14ac:dyDescent="0.25">
      <c r="A10" s="1113" t="s">
        <v>54</v>
      </c>
      <c r="B10" s="1114" t="s">
        <v>61</v>
      </c>
      <c r="C10" s="1114" t="s">
        <v>474</v>
      </c>
      <c r="D10" s="1114" t="s">
        <v>475</v>
      </c>
      <c r="E10" s="1115" t="s">
        <v>65</v>
      </c>
      <c r="F10" s="1116" t="s">
        <v>56</v>
      </c>
    </row>
    <row r="11" spans="1:7" ht="33" x14ac:dyDescent="0.25">
      <c r="A11" s="1117" t="s">
        <v>133</v>
      </c>
      <c r="B11" s="1118">
        <v>1</v>
      </c>
      <c r="C11" s="1118">
        <v>1</v>
      </c>
      <c r="D11" s="1118">
        <v>1</v>
      </c>
      <c r="E11" s="1119">
        <f>3-1</f>
        <v>2</v>
      </c>
      <c r="F11" s="1120">
        <f>B11+C11+D11+E11</f>
        <v>5</v>
      </c>
      <c r="G11" s="1121"/>
    </row>
    <row r="12" spans="1:7" s="11" customFormat="1" ht="33" x14ac:dyDescent="0.2">
      <c r="A12" s="1122" t="s">
        <v>476</v>
      </c>
      <c r="B12" s="1123"/>
      <c r="C12" s="1123"/>
      <c r="D12" s="1123"/>
      <c r="E12" s="1137">
        <v>1</v>
      </c>
      <c r="F12" s="1120">
        <f>B12+C12+D12+E12</f>
        <v>1</v>
      </c>
    </row>
    <row r="13" spans="1:7" ht="33" x14ac:dyDescent="0.2">
      <c r="A13" s="1124" t="s">
        <v>472</v>
      </c>
      <c r="B13" s="1125"/>
      <c r="C13" s="1125"/>
      <c r="D13" s="1125"/>
      <c r="E13" s="1136"/>
      <c r="F13" s="1120"/>
    </row>
    <row r="14" spans="1:7" ht="33" x14ac:dyDescent="0.2">
      <c r="A14" s="1124" t="s">
        <v>387</v>
      </c>
      <c r="B14" s="1125"/>
      <c r="C14" s="1125"/>
      <c r="D14" s="1125"/>
      <c r="E14" s="1136"/>
      <c r="F14" s="1120"/>
    </row>
    <row r="15" spans="1:7" ht="33.75" thickBot="1" x14ac:dyDescent="0.25">
      <c r="A15" s="1126" t="s">
        <v>8</v>
      </c>
      <c r="B15" s="1127">
        <v>1</v>
      </c>
      <c r="C15" s="1128"/>
      <c r="D15" s="1128"/>
      <c r="E15" s="1129"/>
      <c r="F15" s="1120">
        <f>B15+C15+D15+E15</f>
        <v>1</v>
      </c>
      <c r="G15" s="1130"/>
    </row>
    <row r="16" spans="1:7" ht="17.25" thickBot="1" x14ac:dyDescent="0.25">
      <c r="A16" s="1131" t="s">
        <v>56</v>
      </c>
      <c r="B16" s="1132">
        <f>B11+B12+B13+B14+B15</f>
        <v>2</v>
      </c>
      <c r="C16" s="1132">
        <f t="shared" ref="C16:F16" si="0">C11+C12+C13+C14+C15</f>
        <v>1</v>
      </c>
      <c r="D16" s="1132">
        <f t="shared" si="0"/>
        <v>1</v>
      </c>
      <c r="E16" s="1138">
        <f t="shared" si="0"/>
        <v>3</v>
      </c>
      <c r="F16" s="1139">
        <f t="shared" si="0"/>
        <v>7</v>
      </c>
    </row>
    <row r="17" spans="6:12" x14ac:dyDescent="0.2">
      <c r="F17" s="439"/>
    </row>
    <row r="18" spans="6:12" x14ac:dyDescent="0.2">
      <c r="L18" s="1133"/>
    </row>
  </sheetData>
  <mergeCells count="3">
    <mergeCell ref="A6:F6"/>
    <mergeCell ref="A1:F1"/>
    <mergeCell ref="A5:F5"/>
  </mergeCells>
  <printOptions horizontalCentered="1"/>
  <pageMargins left="0.78740157480314965" right="0.78740157480314965" top="0.98425196850393704" bottom="0.98425196850393704" header="0.51181102362204722" footer="0.51181102362204722"/>
  <pageSetup paperSize="9" scale="90" orientation="landscape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79"/>
  <sheetViews>
    <sheetView view="pageBreakPreview" zoomScaleNormal="100" zoomScaleSheetLayoutView="100" workbookViewId="0">
      <selection activeCell="F80" sqref="F80"/>
    </sheetView>
  </sheetViews>
  <sheetFormatPr defaultRowHeight="12.75" x14ac:dyDescent="0.2"/>
  <cols>
    <col min="1" max="1" width="36.1640625" customWidth="1"/>
    <col min="2" max="6" width="13.83203125" customWidth="1"/>
    <col min="257" max="257" width="36.1640625" customWidth="1"/>
    <col min="258" max="262" width="13.83203125" customWidth="1"/>
    <col min="513" max="513" width="36.1640625" customWidth="1"/>
    <col min="514" max="518" width="13.83203125" customWidth="1"/>
    <col min="769" max="769" width="36.1640625" customWidth="1"/>
    <col min="770" max="774" width="13.83203125" customWidth="1"/>
    <col min="1025" max="1025" width="36.1640625" customWidth="1"/>
    <col min="1026" max="1030" width="13.83203125" customWidth="1"/>
    <col min="1281" max="1281" width="36.1640625" customWidth="1"/>
    <col min="1282" max="1286" width="13.83203125" customWidth="1"/>
    <col min="1537" max="1537" width="36.1640625" customWidth="1"/>
    <col min="1538" max="1542" width="13.83203125" customWidth="1"/>
    <col min="1793" max="1793" width="36.1640625" customWidth="1"/>
    <col min="1794" max="1798" width="13.83203125" customWidth="1"/>
    <col min="2049" max="2049" width="36.1640625" customWidth="1"/>
    <col min="2050" max="2054" width="13.83203125" customWidth="1"/>
    <col min="2305" max="2305" width="36.1640625" customWidth="1"/>
    <col min="2306" max="2310" width="13.83203125" customWidth="1"/>
    <col min="2561" max="2561" width="36.1640625" customWidth="1"/>
    <col min="2562" max="2566" width="13.83203125" customWidth="1"/>
    <col min="2817" max="2817" width="36.1640625" customWidth="1"/>
    <col min="2818" max="2822" width="13.83203125" customWidth="1"/>
    <col min="3073" max="3073" width="36.1640625" customWidth="1"/>
    <col min="3074" max="3078" width="13.83203125" customWidth="1"/>
    <col min="3329" max="3329" width="36.1640625" customWidth="1"/>
    <col min="3330" max="3334" width="13.83203125" customWidth="1"/>
    <col min="3585" max="3585" width="36.1640625" customWidth="1"/>
    <col min="3586" max="3590" width="13.83203125" customWidth="1"/>
    <col min="3841" max="3841" width="36.1640625" customWidth="1"/>
    <col min="3842" max="3846" width="13.83203125" customWidth="1"/>
    <col min="4097" max="4097" width="36.1640625" customWidth="1"/>
    <col min="4098" max="4102" width="13.83203125" customWidth="1"/>
    <col min="4353" max="4353" width="36.1640625" customWidth="1"/>
    <col min="4354" max="4358" width="13.83203125" customWidth="1"/>
    <col min="4609" max="4609" width="36.1640625" customWidth="1"/>
    <col min="4610" max="4614" width="13.83203125" customWidth="1"/>
    <col min="4865" max="4865" width="36.1640625" customWidth="1"/>
    <col min="4866" max="4870" width="13.83203125" customWidth="1"/>
    <col min="5121" max="5121" width="36.1640625" customWidth="1"/>
    <col min="5122" max="5126" width="13.83203125" customWidth="1"/>
    <col min="5377" max="5377" width="36.1640625" customWidth="1"/>
    <col min="5378" max="5382" width="13.83203125" customWidth="1"/>
    <col min="5633" max="5633" width="36.1640625" customWidth="1"/>
    <col min="5634" max="5638" width="13.83203125" customWidth="1"/>
    <col min="5889" max="5889" width="36.1640625" customWidth="1"/>
    <col min="5890" max="5894" width="13.83203125" customWidth="1"/>
    <col min="6145" max="6145" width="36.1640625" customWidth="1"/>
    <col min="6146" max="6150" width="13.83203125" customWidth="1"/>
    <col min="6401" max="6401" width="36.1640625" customWidth="1"/>
    <col min="6402" max="6406" width="13.83203125" customWidth="1"/>
    <col min="6657" max="6657" width="36.1640625" customWidth="1"/>
    <col min="6658" max="6662" width="13.83203125" customWidth="1"/>
    <col min="6913" max="6913" width="36.1640625" customWidth="1"/>
    <col min="6914" max="6918" width="13.83203125" customWidth="1"/>
    <col min="7169" max="7169" width="36.1640625" customWidth="1"/>
    <col min="7170" max="7174" width="13.83203125" customWidth="1"/>
    <col min="7425" max="7425" width="36.1640625" customWidth="1"/>
    <col min="7426" max="7430" width="13.83203125" customWidth="1"/>
    <col min="7681" max="7681" width="36.1640625" customWidth="1"/>
    <col min="7682" max="7686" width="13.83203125" customWidth="1"/>
    <col min="7937" max="7937" width="36.1640625" customWidth="1"/>
    <col min="7938" max="7942" width="13.83203125" customWidth="1"/>
    <col min="8193" max="8193" width="36.1640625" customWidth="1"/>
    <col min="8194" max="8198" width="13.83203125" customWidth="1"/>
    <col min="8449" max="8449" width="36.1640625" customWidth="1"/>
    <col min="8450" max="8454" width="13.83203125" customWidth="1"/>
    <col min="8705" max="8705" width="36.1640625" customWidth="1"/>
    <col min="8706" max="8710" width="13.83203125" customWidth="1"/>
    <col min="8961" max="8961" width="36.1640625" customWidth="1"/>
    <col min="8962" max="8966" width="13.83203125" customWidth="1"/>
    <col min="9217" max="9217" width="36.1640625" customWidth="1"/>
    <col min="9218" max="9222" width="13.83203125" customWidth="1"/>
    <col min="9473" max="9473" width="36.1640625" customWidth="1"/>
    <col min="9474" max="9478" width="13.83203125" customWidth="1"/>
    <col min="9729" max="9729" width="36.1640625" customWidth="1"/>
    <col min="9730" max="9734" width="13.83203125" customWidth="1"/>
    <col min="9985" max="9985" width="36.1640625" customWidth="1"/>
    <col min="9986" max="9990" width="13.83203125" customWidth="1"/>
    <col min="10241" max="10241" width="36.1640625" customWidth="1"/>
    <col min="10242" max="10246" width="13.83203125" customWidth="1"/>
    <col min="10497" max="10497" width="36.1640625" customWidth="1"/>
    <col min="10498" max="10502" width="13.83203125" customWidth="1"/>
    <col min="10753" max="10753" width="36.1640625" customWidth="1"/>
    <col min="10754" max="10758" width="13.83203125" customWidth="1"/>
    <col min="11009" max="11009" width="36.1640625" customWidth="1"/>
    <col min="11010" max="11014" width="13.83203125" customWidth="1"/>
    <col min="11265" max="11265" width="36.1640625" customWidth="1"/>
    <col min="11266" max="11270" width="13.83203125" customWidth="1"/>
    <col min="11521" max="11521" width="36.1640625" customWidth="1"/>
    <col min="11522" max="11526" width="13.83203125" customWidth="1"/>
    <col min="11777" max="11777" width="36.1640625" customWidth="1"/>
    <col min="11778" max="11782" width="13.83203125" customWidth="1"/>
    <col min="12033" max="12033" width="36.1640625" customWidth="1"/>
    <col min="12034" max="12038" width="13.83203125" customWidth="1"/>
    <col min="12289" max="12289" width="36.1640625" customWidth="1"/>
    <col min="12290" max="12294" width="13.83203125" customWidth="1"/>
    <col min="12545" max="12545" width="36.1640625" customWidth="1"/>
    <col min="12546" max="12550" width="13.83203125" customWidth="1"/>
    <col min="12801" max="12801" width="36.1640625" customWidth="1"/>
    <col min="12802" max="12806" width="13.83203125" customWidth="1"/>
    <col min="13057" max="13057" width="36.1640625" customWidth="1"/>
    <col min="13058" max="13062" width="13.83203125" customWidth="1"/>
    <col min="13313" max="13313" width="36.1640625" customWidth="1"/>
    <col min="13314" max="13318" width="13.83203125" customWidth="1"/>
    <col min="13569" max="13569" width="36.1640625" customWidth="1"/>
    <col min="13570" max="13574" width="13.83203125" customWidth="1"/>
    <col min="13825" max="13825" width="36.1640625" customWidth="1"/>
    <col min="13826" max="13830" width="13.83203125" customWidth="1"/>
    <col min="14081" max="14081" width="36.1640625" customWidth="1"/>
    <col min="14082" max="14086" width="13.83203125" customWidth="1"/>
    <col min="14337" max="14337" width="36.1640625" customWidth="1"/>
    <col min="14338" max="14342" width="13.83203125" customWidth="1"/>
    <col min="14593" max="14593" width="36.1640625" customWidth="1"/>
    <col min="14594" max="14598" width="13.83203125" customWidth="1"/>
    <col min="14849" max="14849" width="36.1640625" customWidth="1"/>
    <col min="14850" max="14854" width="13.83203125" customWidth="1"/>
    <col min="15105" max="15105" width="36.1640625" customWidth="1"/>
    <col min="15106" max="15110" width="13.83203125" customWidth="1"/>
    <col min="15361" max="15361" width="36.1640625" customWidth="1"/>
    <col min="15362" max="15366" width="13.83203125" customWidth="1"/>
    <col min="15617" max="15617" width="36.1640625" customWidth="1"/>
    <col min="15618" max="15622" width="13.83203125" customWidth="1"/>
    <col min="15873" max="15873" width="36.1640625" customWidth="1"/>
    <col min="15874" max="15878" width="13.83203125" customWidth="1"/>
    <col min="16129" max="16129" width="36.1640625" customWidth="1"/>
    <col min="16130" max="16134" width="13.83203125" customWidth="1"/>
  </cols>
  <sheetData>
    <row r="1" spans="1:8" x14ac:dyDescent="0.2">
      <c r="A1" s="1663" t="s">
        <v>809</v>
      </c>
      <c r="B1" s="1663"/>
      <c r="C1" s="1663"/>
      <c r="D1" s="1663"/>
      <c r="E1" s="1663"/>
      <c r="F1" s="1663"/>
      <c r="G1" s="662"/>
      <c r="H1" s="662"/>
    </row>
    <row r="2" spans="1:8" s="25" customFormat="1" x14ac:dyDescent="0.2">
      <c r="A2" s="1663" t="s">
        <v>805</v>
      </c>
      <c r="B2" s="1663"/>
      <c r="C2" s="1663"/>
      <c r="D2" s="1663"/>
      <c r="E2" s="1663"/>
      <c r="F2" s="1663"/>
    </row>
    <row r="3" spans="1:8" s="25" customFormat="1" x14ac:dyDescent="0.2">
      <c r="A3" s="448"/>
      <c r="B3" s="448"/>
      <c r="C3" s="448"/>
      <c r="D3" s="448"/>
      <c r="E3" s="448"/>
      <c r="F3" s="448"/>
    </row>
    <row r="4" spans="1:8" x14ac:dyDescent="0.2">
      <c r="A4" s="1772"/>
      <c r="B4" s="1772"/>
      <c r="C4" s="1772"/>
      <c r="D4" s="1772"/>
      <c r="E4" s="1772"/>
      <c r="F4" s="1772"/>
    </row>
    <row r="5" spans="1:8" ht="15.75" x14ac:dyDescent="0.2">
      <c r="A5" s="1770" t="s">
        <v>661</v>
      </c>
      <c r="B5" s="1770"/>
      <c r="C5" s="1770"/>
      <c r="D5" s="1770"/>
      <c r="E5" s="1770"/>
      <c r="F5" s="1770"/>
    </row>
    <row r="6" spans="1:8" ht="15.75" x14ac:dyDescent="0.2">
      <c r="A6" s="1771" t="s">
        <v>662</v>
      </c>
      <c r="B6" s="1771"/>
      <c r="C6" s="1771"/>
      <c r="D6" s="1771"/>
      <c r="E6" s="1771"/>
      <c r="F6" s="1771"/>
    </row>
    <row r="7" spans="1:8" ht="39.75" customHeight="1" x14ac:dyDescent="0.2">
      <c r="A7" s="332" t="s">
        <v>477</v>
      </c>
      <c r="B7" s="1774" t="s">
        <v>708</v>
      </c>
      <c r="C7" s="1774"/>
      <c r="D7" s="1774"/>
      <c r="E7" s="1774"/>
      <c r="F7" s="1774"/>
    </row>
    <row r="8" spans="1:8" ht="14.25" thickBot="1" x14ac:dyDescent="0.3">
      <c r="E8" s="1775" t="s">
        <v>362</v>
      </c>
      <c r="F8" s="1775"/>
    </row>
    <row r="9" spans="1:8" ht="15" customHeight="1" thickBot="1" x14ac:dyDescent="0.25">
      <c r="A9" s="333" t="s">
        <v>478</v>
      </c>
      <c r="B9" s="334" t="s">
        <v>673</v>
      </c>
      <c r="C9" s="334" t="s">
        <v>509</v>
      </c>
      <c r="D9" s="334" t="s">
        <v>628</v>
      </c>
      <c r="E9" s="334" t="s">
        <v>628</v>
      </c>
      <c r="F9" s="335" t="s">
        <v>56</v>
      </c>
    </row>
    <row r="10" spans="1:8" x14ac:dyDescent="0.2">
      <c r="A10" s="336" t="s">
        <v>479</v>
      </c>
      <c r="B10" s="337"/>
      <c r="C10" s="337">
        <v>23509647</v>
      </c>
      <c r="D10" s="337"/>
      <c r="E10" s="337"/>
      <c r="F10" s="338">
        <f t="shared" ref="F10:F16" si="0">SUM(B10:E10)</f>
        <v>23509647</v>
      </c>
    </row>
    <row r="11" spans="1:8" x14ac:dyDescent="0.2">
      <c r="A11" s="474" t="s">
        <v>480</v>
      </c>
      <c r="B11" s="475"/>
      <c r="C11" s="475"/>
      <c r="D11" s="475"/>
      <c r="E11" s="475"/>
      <c r="F11" s="476">
        <f t="shared" si="0"/>
        <v>0</v>
      </c>
    </row>
    <row r="12" spans="1:8" x14ac:dyDescent="0.2">
      <c r="A12" s="477" t="s">
        <v>481</v>
      </c>
      <c r="B12" s="478">
        <v>8297340</v>
      </c>
      <c r="C12" s="478">
        <v>136975753</v>
      </c>
      <c r="D12" s="478"/>
      <c r="E12" s="478"/>
      <c r="F12" s="479">
        <f t="shared" si="0"/>
        <v>145273093</v>
      </c>
    </row>
    <row r="13" spans="1:8" x14ac:dyDescent="0.2">
      <c r="A13" s="477" t="s">
        <v>482</v>
      </c>
      <c r="B13" s="478"/>
      <c r="C13" s="478"/>
      <c r="D13" s="478"/>
      <c r="E13" s="478"/>
      <c r="F13" s="479">
        <f t="shared" si="0"/>
        <v>0</v>
      </c>
    </row>
    <row r="14" spans="1:8" x14ac:dyDescent="0.2">
      <c r="A14" s="477" t="s">
        <v>483</v>
      </c>
      <c r="B14" s="478"/>
      <c r="C14" s="478"/>
      <c r="D14" s="478"/>
      <c r="E14" s="478"/>
      <c r="F14" s="479">
        <f t="shared" si="0"/>
        <v>0</v>
      </c>
    </row>
    <row r="15" spans="1:8" x14ac:dyDescent="0.2">
      <c r="A15" s="477" t="s">
        <v>484</v>
      </c>
      <c r="B15" s="478"/>
      <c r="C15" s="478"/>
      <c r="D15" s="478"/>
      <c r="E15" s="478"/>
      <c r="F15" s="479">
        <f t="shared" si="0"/>
        <v>0</v>
      </c>
    </row>
    <row r="16" spans="1:8" ht="13.5" thickBot="1" x14ac:dyDescent="0.25">
      <c r="A16" s="480"/>
      <c r="B16" s="481"/>
      <c r="C16" s="481"/>
      <c r="D16" s="481"/>
      <c r="E16" s="481"/>
      <c r="F16" s="479">
        <f t="shared" si="0"/>
        <v>0</v>
      </c>
    </row>
    <row r="17" spans="1:13" ht="13.5" thickBot="1" x14ac:dyDescent="0.25">
      <c r="A17" s="347" t="s">
        <v>485</v>
      </c>
      <c r="B17" s="348">
        <f>B10+SUM(B12:B16)</f>
        <v>8297340</v>
      </c>
      <c r="C17" s="348">
        <f>C10+SUM(C12:C16)</f>
        <v>160485400</v>
      </c>
      <c r="D17" s="348">
        <f>D10+SUM(D12:D16)</f>
        <v>0</v>
      </c>
      <c r="E17" s="348">
        <f>E10+SUM(E12:E16)</f>
        <v>0</v>
      </c>
      <c r="F17" s="349">
        <f>F10+SUM(F12:F16)</f>
        <v>168782740</v>
      </c>
    </row>
    <row r="18" spans="1:13" ht="13.5" thickBot="1" x14ac:dyDescent="0.25">
      <c r="A18" s="350"/>
      <c r="B18" s="350"/>
      <c r="C18" s="350"/>
      <c r="D18" s="350"/>
      <c r="E18" s="350"/>
      <c r="F18" s="350"/>
    </row>
    <row r="19" spans="1:13" ht="15" customHeight="1" thickBot="1" x14ac:dyDescent="0.25">
      <c r="A19" s="333" t="s">
        <v>486</v>
      </c>
      <c r="B19" s="334" t="s">
        <v>673</v>
      </c>
      <c r="C19" s="334" t="s">
        <v>509</v>
      </c>
      <c r="D19" s="334" t="s">
        <v>628</v>
      </c>
      <c r="E19" s="334" t="s">
        <v>628</v>
      </c>
      <c r="F19" s="335" t="s">
        <v>56</v>
      </c>
    </row>
    <row r="20" spans="1:13" x14ac:dyDescent="0.2">
      <c r="A20" s="336" t="s">
        <v>487</v>
      </c>
      <c r="B20" s="337">
        <f>5225000+679250</f>
        <v>5904250</v>
      </c>
      <c r="C20" s="337">
        <f>1425000+185250</f>
        <v>1610250</v>
      </c>
      <c r="D20" s="337"/>
      <c r="E20" s="337"/>
      <c r="F20" s="338">
        <f t="shared" ref="F20:F26" si="1">SUM(B20:E20)</f>
        <v>7514500</v>
      </c>
    </row>
    <row r="21" spans="1:13" x14ac:dyDescent="0.2">
      <c r="A21" s="482" t="s">
        <v>531</v>
      </c>
      <c r="B21" s="478"/>
      <c r="C21" s="478">
        <f>131957503+23509647</f>
        <v>155467150</v>
      </c>
      <c r="D21" s="478"/>
      <c r="E21" s="478"/>
      <c r="F21" s="479">
        <f t="shared" si="1"/>
        <v>155467150</v>
      </c>
    </row>
    <row r="22" spans="1:13" x14ac:dyDescent="0.2">
      <c r="A22" s="477" t="s">
        <v>488</v>
      </c>
      <c r="B22" s="478">
        <v>2393090</v>
      </c>
      <c r="C22" s="478">
        <v>3408000</v>
      </c>
      <c r="D22" s="478"/>
      <c r="E22" s="478"/>
      <c r="F22" s="479">
        <f t="shared" si="1"/>
        <v>5801090</v>
      </c>
      <c r="I22" t="s">
        <v>489</v>
      </c>
    </row>
    <row r="23" spans="1:13" x14ac:dyDescent="0.2">
      <c r="A23" s="477" t="s">
        <v>490</v>
      </c>
      <c r="B23" s="478"/>
      <c r="C23" s="478"/>
      <c r="D23" s="478"/>
      <c r="E23" s="478"/>
      <c r="F23" s="479">
        <f t="shared" si="1"/>
        <v>0</v>
      </c>
      <c r="M23" t="s">
        <v>385</v>
      </c>
    </row>
    <row r="24" spans="1:13" x14ac:dyDescent="0.2">
      <c r="A24" s="483" t="s">
        <v>491</v>
      </c>
      <c r="B24" s="478"/>
      <c r="C24" s="478"/>
      <c r="D24" s="478"/>
      <c r="E24" s="478"/>
      <c r="F24" s="479">
        <f t="shared" si="1"/>
        <v>0</v>
      </c>
    </row>
    <row r="25" spans="1:13" x14ac:dyDescent="0.2">
      <c r="A25" s="483"/>
      <c r="B25" s="478"/>
      <c r="C25" s="478"/>
      <c r="D25" s="478"/>
      <c r="E25" s="478"/>
      <c r="F25" s="479">
        <f t="shared" si="1"/>
        <v>0</v>
      </c>
    </row>
    <row r="26" spans="1:13" ht="13.5" thickBot="1" x14ac:dyDescent="0.25">
      <c r="A26" s="480"/>
      <c r="B26" s="481"/>
      <c r="C26" s="481"/>
      <c r="D26" s="481"/>
      <c r="E26" s="481"/>
      <c r="F26" s="479">
        <f t="shared" si="1"/>
        <v>0</v>
      </c>
    </row>
    <row r="27" spans="1:13" ht="13.5" thickBot="1" x14ac:dyDescent="0.25">
      <c r="A27" s="347" t="s">
        <v>35</v>
      </c>
      <c r="B27" s="348">
        <f>SUM(B20:B26)</f>
        <v>8297340</v>
      </c>
      <c r="C27" s="348">
        <f>SUM(C20:C26)</f>
        <v>160485400</v>
      </c>
      <c r="D27" s="348">
        <f>SUM(D20:D26)</f>
        <v>0</v>
      </c>
      <c r="E27" s="348">
        <f>SUM(E20:E26)</f>
        <v>0</v>
      </c>
      <c r="F27" s="349">
        <f>SUM(F20:F26)</f>
        <v>168782740</v>
      </c>
    </row>
    <row r="29" spans="1:13" ht="44.45" customHeight="1" x14ac:dyDescent="0.2">
      <c r="A29" s="332" t="s">
        <v>477</v>
      </c>
      <c r="B29" s="1796" t="s">
        <v>803</v>
      </c>
      <c r="C29" s="1796"/>
      <c r="D29" s="1796"/>
      <c r="E29" s="1796"/>
      <c r="F29" s="1796"/>
    </row>
    <row r="30" spans="1:13" ht="14.25" thickBot="1" x14ac:dyDescent="0.3">
      <c r="E30" s="1775" t="s">
        <v>362</v>
      </c>
      <c r="F30" s="1775"/>
    </row>
    <row r="31" spans="1:13" ht="13.5" thickBot="1" x14ac:dyDescent="0.25">
      <c r="A31" s="333" t="s">
        <v>478</v>
      </c>
      <c r="B31" s="334" t="s">
        <v>673</v>
      </c>
      <c r="C31" s="334" t="s">
        <v>509</v>
      </c>
      <c r="D31" s="334" t="s">
        <v>628</v>
      </c>
      <c r="E31" s="334" t="s">
        <v>628</v>
      </c>
      <c r="F31" s="335" t="s">
        <v>56</v>
      </c>
    </row>
    <row r="32" spans="1:13" x14ac:dyDescent="0.2">
      <c r="A32" s="336" t="s">
        <v>479</v>
      </c>
      <c r="B32" s="337"/>
      <c r="C32" s="337"/>
      <c r="D32" s="337"/>
      <c r="E32" s="337"/>
      <c r="F32" s="338">
        <f t="shared" ref="F32:F38" si="2">SUM(B32:E32)</f>
        <v>0</v>
      </c>
    </row>
    <row r="33" spans="1:6" x14ac:dyDescent="0.2">
      <c r="A33" s="339" t="s">
        <v>480</v>
      </c>
      <c r="B33" s="340"/>
      <c r="C33" s="340"/>
      <c r="D33" s="340"/>
      <c r="E33" s="340"/>
      <c r="F33" s="341">
        <f t="shared" si="2"/>
        <v>0</v>
      </c>
    </row>
    <row r="34" spans="1:6" x14ac:dyDescent="0.2">
      <c r="A34" s="342" t="s">
        <v>481</v>
      </c>
      <c r="B34" s="343"/>
      <c r="C34" s="1556">
        <v>61686035</v>
      </c>
      <c r="D34" s="343"/>
      <c r="E34" s="343"/>
      <c r="F34" s="344">
        <f t="shared" si="2"/>
        <v>61686035</v>
      </c>
    </row>
    <row r="35" spans="1:6" x14ac:dyDescent="0.2">
      <c r="A35" s="342" t="s">
        <v>482</v>
      </c>
      <c r="B35" s="343"/>
      <c r="C35" s="343"/>
      <c r="D35" s="343"/>
      <c r="E35" s="343"/>
      <c r="F35" s="344">
        <f t="shared" si="2"/>
        <v>0</v>
      </c>
    </row>
    <row r="36" spans="1:6" x14ac:dyDescent="0.2">
      <c r="A36" s="342" t="s">
        <v>483</v>
      </c>
      <c r="B36" s="343"/>
      <c r="C36" s="343"/>
      <c r="D36" s="343"/>
      <c r="E36" s="343"/>
      <c r="F36" s="344">
        <f t="shared" si="2"/>
        <v>0</v>
      </c>
    </row>
    <row r="37" spans="1:6" x14ac:dyDescent="0.2">
      <c r="A37" s="342" t="s">
        <v>484</v>
      </c>
      <c r="B37" s="343"/>
      <c r="C37" s="343"/>
      <c r="D37" s="343"/>
      <c r="E37" s="343"/>
      <c r="F37" s="344">
        <f t="shared" si="2"/>
        <v>0</v>
      </c>
    </row>
    <row r="38" spans="1:6" ht="13.5" thickBot="1" x14ac:dyDescent="0.25">
      <c r="A38" s="345"/>
      <c r="B38" s="346"/>
      <c r="C38" s="346"/>
      <c r="D38" s="346"/>
      <c r="E38" s="346"/>
      <c r="F38" s="344">
        <f t="shared" si="2"/>
        <v>0</v>
      </c>
    </row>
    <row r="39" spans="1:6" ht="13.5" thickBot="1" x14ac:dyDescent="0.25">
      <c r="A39" s="347" t="s">
        <v>485</v>
      </c>
      <c r="B39" s="348">
        <f>B32+SUM(B34:B38)</f>
        <v>0</v>
      </c>
      <c r="C39" s="348">
        <f>C32+SUM(C34:C38)</f>
        <v>61686035</v>
      </c>
      <c r="D39" s="348">
        <f>D32+SUM(D34:D38)</f>
        <v>0</v>
      </c>
      <c r="E39" s="348">
        <f>E32+SUM(E34:E38)</f>
        <v>0</v>
      </c>
      <c r="F39" s="349">
        <f>F32+SUM(F34:F38)</f>
        <v>61686035</v>
      </c>
    </row>
    <row r="40" spans="1:6" ht="13.5" thickBot="1" x14ac:dyDescent="0.25">
      <c r="A40" s="350"/>
      <c r="B40" s="350"/>
      <c r="C40" s="350"/>
      <c r="D40" s="350"/>
      <c r="E40" s="350"/>
      <c r="F40" s="350"/>
    </row>
    <row r="41" spans="1:6" ht="13.5" thickBot="1" x14ac:dyDescent="0.25">
      <c r="A41" s="333" t="s">
        <v>486</v>
      </c>
      <c r="B41" s="334" t="s">
        <v>673</v>
      </c>
      <c r="C41" s="334" t="s">
        <v>509</v>
      </c>
      <c r="D41" s="334" t="s">
        <v>628</v>
      </c>
      <c r="E41" s="334" t="s">
        <v>628</v>
      </c>
      <c r="F41" s="335" t="s">
        <v>56</v>
      </c>
    </row>
    <row r="42" spans="1:6" x14ac:dyDescent="0.2">
      <c r="A42" s="336" t="s">
        <v>487</v>
      </c>
      <c r="B42" s="1557"/>
      <c r="C42" s="1557">
        <v>1457435.1862130708</v>
      </c>
      <c r="D42" s="337"/>
      <c r="E42" s="337"/>
      <c r="F42" s="338">
        <f t="shared" ref="F42:F48" si="3">SUM(B42:E42)</f>
        <v>1457435.1862130708</v>
      </c>
    </row>
    <row r="43" spans="1:6" x14ac:dyDescent="0.2">
      <c r="A43" s="351" t="s">
        <v>531</v>
      </c>
      <c r="B43" s="1556"/>
      <c r="C43" s="1556">
        <v>56894300</v>
      </c>
      <c r="D43" s="343"/>
      <c r="E43" s="343"/>
      <c r="F43" s="344">
        <f t="shared" si="3"/>
        <v>56894300</v>
      </c>
    </row>
    <row r="44" spans="1:6" x14ac:dyDescent="0.2">
      <c r="A44" s="342" t="s">
        <v>488</v>
      </c>
      <c r="B44" s="1556">
        <v>1778000</v>
      </c>
      <c r="C44" s="1556">
        <f>3334300-1778000</f>
        <v>1556300</v>
      </c>
      <c r="D44" s="343"/>
      <c r="E44" s="343"/>
      <c r="F44" s="344">
        <f t="shared" si="3"/>
        <v>3334300</v>
      </c>
    </row>
    <row r="45" spans="1:6" x14ac:dyDescent="0.2">
      <c r="A45" s="342" t="s">
        <v>490</v>
      </c>
      <c r="B45" s="1556"/>
      <c r="C45" s="1556"/>
      <c r="D45" s="343"/>
      <c r="E45" s="343"/>
      <c r="F45" s="344">
        <f t="shared" si="3"/>
        <v>0</v>
      </c>
    </row>
    <row r="46" spans="1:6" x14ac:dyDescent="0.2">
      <c r="A46" s="352"/>
      <c r="B46" s="1556"/>
      <c r="C46" s="1556"/>
      <c r="D46" s="343"/>
      <c r="E46" s="343"/>
      <c r="F46" s="344">
        <f t="shared" si="3"/>
        <v>0</v>
      </c>
    </row>
    <row r="47" spans="1:6" x14ac:dyDescent="0.2">
      <c r="A47" s="352"/>
      <c r="B47" s="1556"/>
      <c r="C47" s="1556"/>
      <c r="D47" s="343"/>
      <c r="E47" s="343"/>
      <c r="F47" s="344">
        <f t="shared" si="3"/>
        <v>0</v>
      </c>
    </row>
    <row r="48" spans="1:6" ht="13.5" thickBot="1" x14ac:dyDescent="0.25">
      <c r="A48" s="345"/>
      <c r="B48" s="1558"/>
      <c r="C48" s="1558"/>
      <c r="D48" s="346"/>
      <c r="E48" s="346"/>
      <c r="F48" s="344">
        <f t="shared" si="3"/>
        <v>0</v>
      </c>
    </row>
    <row r="49" spans="1:6" ht="13.5" thickBot="1" x14ac:dyDescent="0.25">
      <c r="A49" s="347" t="s">
        <v>35</v>
      </c>
      <c r="B49" s="348">
        <f>SUM(B42:B48)</f>
        <v>1778000</v>
      </c>
      <c r="C49" s="348">
        <f>SUM(C42:C48)</f>
        <v>59908035.186213069</v>
      </c>
      <c r="D49" s="348">
        <f>SUM(D42:D48)</f>
        <v>0</v>
      </c>
      <c r="E49" s="348">
        <f>SUM(E42:E48)</f>
        <v>0</v>
      </c>
      <c r="F49" s="349">
        <f>SUM(F42:F48)</f>
        <v>61686035.186213069</v>
      </c>
    </row>
    <row r="50" spans="1:6" x14ac:dyDescent="0.2">
      <c r="A50" s="353"/>
      <c r="B50" s="354"/>
      <c r="C50" s="354"/>
      <c r="D50" s="354"/>
      <c r="E50" s="354"/>
      <c r="F50" s="354"/>
    </row>
    <row r="51" spans="1:6" ht="44.45" customHeight="1" x14ac:dyDescent="0.2">
      <c r="A51" s="332" t="s">
        <v>477</v>
      </c>
      <c r="B51" s="1796" t="s">
        <v>804</v>
      </c>
      <c r="C51" s="1796"/>
      <c r="D51" s="1796"/>
      <c r="E51" s="1796"/>
      <c r="F51" s="1796"/>
    </row>
    <row r="52" spans="1:6" ht="14.25" thickBot="1" x14ac:dyDescent="0.3">
      <c r="E52" s="1775" t="s">
        <v>362</v>
      </c>
      <c r="F52" s="1775"/>
    </row>
    <row r="53" spans="1:6" ht="13.5" thickBot="1" x14ac:dyDescent="0.25">
      <c r="A53" s="333" t="s">
        <v>478</v>
      </c>
      <c r="B53" s="334" t="s">
        <v>673</v>
      </c>
      <c r="C53" s="334" t="s">
        <v>509</v>
      </c>
      <c r="D53" s="334" t="s">
        <v>628</v>
      </c>
      <c r="E53" s="334" t="s">
        <v>628</v>
      </c>
      <c r="F53" s="335" t="s">
        <v>56</v>
      </c>
    </row>
    <row r="54" spans="1:6" x14ac:dyDescent="0.2">
      <c r="A54" s="336" t="s">
        <v>479</v>
      </c>
      <c r="B54" s="337"/>
      <c r="C54" s="337"/>
      <c r="D54" s="337"/>
      <c r="E54" s="337"/>
      <c r="F54" s="338">
        <f t="shared" ref="F54:F60" si="4">SUM(B54:E54)</f>
        <v>0</v>
      </c>
    </row>
    <row r="55" spans="1:6" x14ac:dyDescent="0.2">
      <c r="A55" s="339" t="s">
        <v>480</v>
      </c>
      <c r="B55" s="340"/>
      <c r="C55" s="340"/>
      <c r="D55" s="340"/>
      <c r="E55" s="340"/>
      <c r="F55" s="341">
        <f t="shared" si="4"/>
        <v>0</v>
      </c>
    </row>
    <row r="56" spans="1:6" x14ac:dyDescent="0.2">
      <c r="A56" s="342" t="s">
        <v>481</v>
      </c>
      <c r="B56" s="343"/>
      <c r="C56" s="1556">
        <v>184501406</v>
      </c>
      <c r="D56" s="343"/>
      <c r="E56" s="343"/>
      <c r="F56" s="344">
        <f t="shared" si="4"/>
        <v>184501406</v>
      </c>
    </row>
    <row r="57" spans="1:6" x14ac:dyDescent="0.2">
      <c r="A57" s="342" t="s">
        <v>482</v>
      </c>
      <c r="B57" s="343"/>
      <c r="C57" s="343"/>
      <c r="D57" s="343"/>
      <c r="E57" s="343"/>
      <c r="F57" s="344">
        <f t="shared" si="4"/>
        <v>0</v>
      </c>
    </row>
    <row r="58" spans="1:6" x14ac:dyDescent="0.2">
      <c r="A58" s="342" t="s">
        <v>483</v>
      </c>
      <c r="B58" s="343"/>
      <c r="C58" s="343"/>
      <c r="D58" s="343"/>
      <c r="E58" s="343"/>
      <c r="F58" s="344">
        <f t="shared" si="4"/>
        <v>0</v>
      </c>
    </row>
    <row r="59" spans="1:6" x14ac:dyDescent="0.2">
      <c r="A59" s="342" t="s">
        <v>484</v>
      </c>
      <c r="B59" s="343"/>
      <c r="C59" s="343"/>
      <c r="D59" s="343"/>
      <c r="E59" s="343"/>
      <c r="F59" s="344">
        <f t="shared" si="4"/>
        <v>0</v>
      </c>
    </row>
    <row r="60" spans="1:6" ht="13.5" thickBot="1" x14ac:dyDescent="0.25">
      <c r="A60" s="345"/>
      <c r="B60" s="346"/>
      <c r="C60" s="346"/>
      <c r="D60" s="346"/>
      <c r="E60" s="346"/>
      <c r="F60" s="344">
        <f t="shared" si="4"/>
        <v>0</v>
      </c>
    </row>
    <row r="61" spans="1:6" ht="13.5" thickBot="1" x14ac:dyDescent="0.25">
      <c r="A61" s="347" t="s">
        <v>485</v>
      </c>
      <c r="B61" s="348">
        <f>B54+SUM(B56:B60)</f>
        <v>0</v>
      </c>
      <c r="C61" s="348">
        <f>C54+SUM(C56:C60)</f>
        <v>184501406</v>
      </c>
      <c r="D61" s="348">
        <f>D54+SUM(D56:D60)</f>
        <v>0</v>
      </c>
      <c r="E61" s="348">
        <f>E54+SUM(E56:E60)</f>
        <v>0</v>
      </c>
      <c r="F61" s="349">
        <f>F54+SUM(F56:F60)</f>
        <v>184501406</v>
      </c>
    </row>
    <row r="62" spans="1:6" ht="13.5" thickBot="1" x14ac:dyDescent="0.25">
      <c r="A62" s="350"/>
      <c r="B62" s="350"/>
      <c r="C62" s="350"/>
      <c r="D62" s="350"/>
      <c r="E62" s="350"/>
      <c r="F62" s="350"/>
    </row>
    <row r="63" spans="1:6" ht="13.5" thickBot="1" x14ac:dyDescent="0.25">
      <c r="A63" s="333" t="s">
        <v>486</v>
      </c>
      <c r="B63" s="334" t="s">
        <v>673</v>
      </c>
      <c r="C63" s="334" t="s">
        <v>509</v>
      </c>
      <c r="D63" s="334" t="s">
        <v>628</v>
      </c>
      <c r="E63" s="334" t="s">
        <v>628</v>
      </c>
      <c r="F63" s="335" t="s">
        <v>56</v>
      </c>
    </row>
    <row r="64" spans="1:6" x14ac:dyDescent="0.2">
      <c r="A64" s="336" t="s">
        <v>487</v>
      </c>
      <c r="B64" s="337"/>
      <c r="C64" s="337">
        <v>4612535</v>
      </c>
      <c r="D64" s="337"/>
      <c r="E64" s="337"/>
      <c r="F64" s="338">
        <f t="shared" ref="F64:F70" si="5">SUM(B64:E64)</f>
        <v>4612535</v>
      </c>
    </row>
    <row r="65" spans="1:6" x14ac:dyDescent="0.2">
      <c r="A65" s="351" t="s">
        <v>531</v>
      </c>
      <c r="B65" s="343"/>
      <c r="C65" s="343">
        <v>172803287</v>
      </c>
      <c r="D65" s="343"/>
      <c r="E65" s="343"/>
      <c r="F65" s="344">
        <f t="shared" si="5"/>
        <v>172803287</v>
      </c>
    </row>
    <row r="66" spans="1:6" x14ac:dyDescent="0.2">
      <c r="A66" s="342" t="s">
        <v>488</v>
      </c>
      <c r="B66" s="343"/>
      <c r="C66" s="343">
        <v>7085584</v>
      </c>
      <c r="D66" s="343"/>
      <c r="E66" s="343"/>
      <c r="F66" s="344">
        <f t="shared" si="5"/>
        <v>7085584</v>
      </c>
    </row>
    <row r="67" spans="1:6" x14ac:dyDescent="0.2">
      <c r="A67" s="342" t="s">
        <v>490</v>
      </c>
      <c r="B67" s="343"/>
      <c r="C67" s="343"/>
      <c r="D67" s="343"/>
      <c r="E67" s="343"/>
      <c r="F67" s="344">
        <f t="shared" si="5"/>
        <v>0</v>
      </c>
    </row>
    <row r="68" spans="1:6" x14ac:dyDescent="0.2">
      <c r="A68" s="352"/>
      <c r="B68" s="343"/>
      <c r="C68" s="343"/>
      <c r="D68" s="343"/>
      <c r="E68" s="343"/>
      <c r="F68" s="344">
        <f t="shared" si="5"/>
        <v>0</v>
      </c>
    </row>
    <row r="69" spans="1:6" x14ac:dyDescent="0.2">
      <c r="A69" s="352"/>
      <c r="B69" s="343"/>
      <c r="C69" s="343"/>
      <c r="D69" s="343"/>
      <c r="E69" s="343"/>
      <c r="F69" s="344">
        <f t="shared" si="5"/>
        <v>0</v>
      </c>
    </row>
    <row r="70" spans="1:6" ht="13.5" thickBot="1" x14ac:dyDescent="0.25">
      <c r="A70" s="345"/>
      <c r="B70" s="346"/>
      <c r="C70" s="346"/>
      <c r="D70" s="346"/>
      <c r="E70" s="346"/>
      <c r="F70" s="344">
        <f t="shared" si="5"/>
        <v>0</v>
      </c>
    </row>
    <row r="71" spans="1:6" ht="13.5" thickBot="1" x14ac:dyDescent="0.25">
      <c r="A71" s="347" t="s">
        <v>35</v>
      </c>
      <c r="B71" s="348">
        <f>SUM(B64:B70)</f>
        <v>0</v>
      </c>
      <c r="C71" s="348">
        <f>SUM(C64:C70)</f>
        <v>184501406</v>
      </c>
      <c r="D71" s="348">
        <f>SUM(D64:D70)</f>
        <v>0</v>
      </c>
      <c r="E71" s="348">
        <f>SUM(E64:E70)</f>
        <v>0</v>
      </c>
      <c r="F71" s="349">
        <f>SUM(F64:F70)</f>
        <v>184501406</v>
      </c>
    </row>
    <row r="72" spans="1:6" x14ac:dyDescent="0.2">
      <c r="A72" s="353"/>
      <c r="B72" s="354"/>
      <c r="C72" s="354"/>
      <c r="D72" s="354"/>
      <c r="E72" s="354"/>
      <c r="F72" s="354"/>
    </row>
    <row r="73" spans="1:6" ht="15.75" x14ac:dyDescent="0.2">
      <c r="A73" s="1773" t="s">
        <v>674</v>
      </c>
      <c r="B73" s="1773"/>
      <c r="C73" s="1773"/>
      <c r="D73" s="1773"/>
      <c r="E73" s="1773"/>
      <c r="F73" s="1773"/>
    </row>
    <row r="74" spans="1:6" ht="13.5" thickBot="1" x14ac:dyDescent="0.25"/>
    <row r="75" spans="1:6" ht="13.5" thickBot="1" x14ac:dyDescent="0.25">
      <c r="A75" s="1781" t="s">
        <v>492</v>
      </c>
      <c r="B75" s="1782"/>
      <c r="C75" s="1782"/>
      <c r="D75" s="1783"/>
      <c r="E75" s="1784" t="s">
        <v>493</v>
      </c>
      <c r="F75" s="1785"/>
    </row>
    <row r="76" spans="1:6" x14ac:dyDescent="0.2">
      <c r="A76" s="1786"/>
      <c r="B76" s="1787"/>
      <c r="C76" s="1787"/>
      <c r="D76" s="1788"/>
      <c r="E76" s="1789"/>
      <c r="F76" s="1790"/>
    </row>
    <row r="77" spans="1:6" ht="13.5" thickBot="1" x14ac:dyDescent="0.25">
      <c r="A77" s="1791"/>
      <c r="B77" s="1792"/>
      <c r="C77" s="1792"/>
      <c r="D77" s="1793"/>
      <c r="E77" s="1794"/>
      <c r="F77" s="1795"/>
    </row>
    <row r="78" spans="1:6" ht="13.5" thickBot="1" x14ac:dyDescent="0.25">
      <c r="A78" s="1776" t="s">
        <v>35</v>
      </c>
      <c r="B78" s="1777"/>
      <c r="C78" s="1777"/>
      <c r="D78" s="1778"/>
      <c r="E78" s="1779">
        <f>SUM(E76:F77)</f>
        <v>0</v>
      </c>
      <c r="F78" s="1780"/>
    </row>
    <row r="79" spans="1:6" x14ac:dyDescent="0.2">
      <c r="F79" s="439" t="s">
        <v>735</v>
      </c>
    </row>
  </sheetData>
  <mergeCells count="20">
    <mergeCell ref="A73:F73"/>
    <mergeCell ref="B7:F7"/>
    <mergeCell ref="E8:F8"/>
    <mergeCell ref="A78:D78"/>
    <mergeCell ref="E78:F78"/>
    <mergeCell ref="A75:D75"/>
    <mergeCell ref="E75:F75"/>
    <mergeCell ref="A76:D76"/>
    <mergeCell ref="E76:F76"/>
    <mergeCell ref="A77:D77"/>
    <mergeCell ref="E77:F77"/>
    <mergeCell ref="B29:F29"/>
    <mergeCell ref="E30:F30"/>
    <mergeCell ref="B51:F51"/>
    <mergeCell ref="E52:F52"/>
    <mergeCell ref="A1:F1"/>
    <mergeCell ref="A5:F5"/>
    <mergeCell ref="A6:F6"/>
    <mergeCell ref="A2:F2"/>
    <mergeCell ref="A4:F4"/>
  </mergeCells>
  <conditionalFormatting sqref="E78:F78 B72:F72">
    <cfRule type="cellIs" dxfId="3" priority="4" stopIfTrue="1" operator="equal">
      <formula>0</formula>
    </cfRule>
  </conditionalFormatting>
  <conditionalFormatting sqref="F32:F39 F42:F50 B49:E50 B39:E39">
    <cfRule type="cellIs" dxfId="2" priority="3" stopIfTrue="1" operator="equal">
      <formula>0</formula>
    </cfRule>
  </conditionalFormatting>
  <conditionalFormatting sqref="F10:F17 F20:F26 B27:F27 B17:E17">
    <cfRule type="cellIs" dxfId="1" priority="2" stopIfTrue="1" operator="equal">
      <formula>0</formula>
    </cfRule>
  </conditionalFormatting>
  <conditionalFormatting sqref="F54:F61 F64:F71 B71:E71 B61:E61">
    <cfRule type="cellIs" dxfId="0" priority="1" stopIfTrue="1" operator="equal">
      <formula>0</formula>
    </cfRule>
  </conditionalFormatting>
  <printOptions horizontalCentered="1"/>
  <pageMargins left="0.78740157480314965" right="0.78740157480314965" top="0.78740157480314965" bottom="0.59055118110236227" header="0.78740157480314965" footer="0.78740157480314965"/>
  <pageSetup paperSize="9" scale="90" orientation="portrait" r:id="rId1"/>
  <headerFooter>
    <oddHeader xml:space="preserve">&amp;R
</oddHeader>
  </headerFooter>
  <rowBreaks count="1" manualBreakCount="1">
    <brk id="50" max="5" man="1"/>
  </row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NRI85"/>
  <sheetViews>
    <sheetView view="pageBreakPreview" topLeftCell="A61" zoomScale="148" zoomScaleNormal="100" zoomScaleSheetLayoutView="148" workbookViewId="0">
      <selection activeCell="A5" sqref="A5:H5"/>
    </sheetView>
  </sheetViews>
  <sheetFormatPr defaultRowHeight="12.75" x14ac:dyDescent="0.2"/>
  <cols>
    <col min="1" max="1" width="7" style="79" customWidth="1"/>
    <col min="2" max="2" width="60" style="80" customWidth="1"/>
    <col min="3" max="3" width="13.33203125" style="81" customWidth="1"/>
    <col min="4" max="4" width="15.33203125" style="81" hidden="1" customWidth="1"/>
    <col min="5" max="5" width="14.33203125" style="81" hidden="1" customWidth="1"/>
    <col min="6" max="6" width="14" style="81" customWidth="1"/>
    <col min="7" max="7" width="16.33203125" style="81" customWidth="1"/>
    <col min="8" max="8" width="14.33203125" style="81" customWidth="1"/>
    <col min="9" max="12" width="15" style="81" hidden="1" customWidth="1"/>
    <col min="13" max="215" width="9.33203125" style="25"/>
    <col min="216" max="216" width="19.5" style="25" customWidth="1"/>
    <col min="217" max="217" width="71.33203125" style="25" customWidth="1"/>
    <col min="218" max="218" width="21.5" style="25" customWidth="1"/>
    <col min="219" max="471" width="9.33203125" style="25"/>
    <col min="472" max="472" width="19.5" style="25" customWidth="1"/>
    <col min="473" max="473" width="71.33203125" style="25" customWidth="1"/>
    <col min="474" max="474" width="21.5" style="25" customWidth="1"/>
    <col min="475" max="727" width="9.33203125" style="25"/>
    <col min="728" max="728" width="19.5" style="25" customWidth="1"/>
    <col min="729" max="729" width="71.33203125" style="25" customWidth="1"/>
    <col min="730" max="730" width="21.5" style="25" customWidth="1"/>
    <col min="731" max="983" width="9.33203125" style="25"/>
    <col min="984" max="984" width="19.5" style="25" customWidth="1"/>
    <col min="985" max="985" width="71.33203125" style="25" customWidth="1"/>
    <col min="986" max="986" width="21.5" style="25" customWidth="1"/>
    <col min="987" max="1239" width="9.33203125" style="25"/>
    <col min="1240" max="1240" width="19.5" style="25" customWidth="1"/>
    <col min="1241" max="1241" width="71.33203125" style="25" customWidth="1"/>
    <col min="1242" max="1242" width="21.5" style="25" customWidth="1"/>
    <col min="1243" max="1495" width="9.33203125" style="25"/>
    <col min="1496" max="1496" width="19.5" style="25" customWidth="1"/>
    <col min="1497" max="1497" width="71.33203125" style="25" customWidth="1"/>
    <col min="1498" max="1498" width="21.5" style="25" customWidth="1"/>
    <col min="1499" max="1751" width="9.33203125" style="25"/>
    <col min="1752" max="1752" width="19.5" style="25" customWidth="1"/>
    <col min="1753" max="1753" width="71.33203125" style="25" customWidth="1"/>
    <col min="1754" max="1754" width="21.5" style="25" customWidth="1"/>
    <col min="1755" max="2007" width="9.33203125" style="25"/>
    <col min="2008" max="2008" width="19.5" style="25" customWidth="1"/>
    <col min="2009" max="2009" width="71.33203125" style="25" customWidth="1"/>
    <col min="2010" max="2010" width="21.5" style="25" customWidth="1"/>
    <col min="2011" max="2263" width="9.33203125" style="25"/>
    <col min="2264" max="2264" width="19.5" style="25" customWidth="1"/>
    <col min="2265" max="2265" width="71.33203125" style="25" customWidth="1"/>
    <col min="2266" max="2266" width="21.5" style="25" customWidth="1"/>
    <col min="2267" max="2519" width="9.33203125" style="25"/>
    <col min="2520" max="2520" width="19.5" style="25" customWidth="1"/>
    <col min="2521" max="2521" width="71.33203125" style="25" customWidth="1"/>
    <col min="2522" max="2522" width="21.5" style="25" customWidth="1"/>
    <col min="2523" max="2775" width="9.33203125" style="25"/>
    <col min="2776" max="2776" width="19.5" style="25" customWidth="1"/>
    <col min="2777" max="2777" width="71.33203125" style="25" customWidth="1"/>
    <col min="2778" max="2778" width="21.5" style="25" customWidth="1"/>
    <col min="2779" max="3031" width="9.33203125" style="25"/>
    <col min="3032" max="3032" width="19.5" style="25" customWidth="1"/>
    <col min="3033" max="3033" width="71.33203125" style="25" customWidth="1"/>
    <col min="3034" max="3034" width="21.5" style="25" customWidth="1"/>
    <col min="3035" max="3287" width="9.33203125" style="25"/>
    <col min="3288" max="3288" width="19.5" style="25" customWidth="1"/>
    <col min="3289" max="3289" width="71.33203125" style="25" customWidth="1"/>
    <col min="3290" max="3290" width="21.5" style="25" customWidth="1"/>
    <col min="3291" max="3543" width="9.33203125" style="25"/>
    <col min="3544" max="3544" width="19.5" style="25" customWidth="1"/>
    <col min="3545" max="3545" width="71.33203125" style="25" customWidth="1"/>
    <col min="3546" max="3546" width="21.5" style="25" customWidth="1"/>
    <col min="3547" max="3799" width="9.33203125" style="25"/>
    <col min="3800" max="3800" width="19.5" style="25" customWidth="1"/>
    <col min="3801" max="3801" width="71.33203125" style="25" customWidth="1"/>
    <col min="3802" max="3802" width="21.5" style="25" customWidth="1"/>
    <col min="3803" max="4055" width="9.33203125" style="25"/>
    <col min="4056" max="4056" width="19.5" style="25" customWidth="1"/>
    <col min="4057" max="4057" width="71.33203125" style="25" customWidth="1"/>
    <col min="4058" max="4058" width="21.5" style="25" customWidth="1"/>
    <col min="4059" max="4311" width="9.33203125" style="25"/>
    <col min="4312" max="4312" width="19.5" style="25" customWidth="1"/>
    <col min="4313" max="4313" width="71.33203125" style="25" customWidth="1"/>
    <col min="4314" max="4314" width="21.5" style="25" customWidth="1"/>
    <col min="4315" max="4567" width="9.33203125" style="25"/>
    <col min="4568" max="4568" width="19.5" style="25" customWidth="1"/>
    <col min="4569" max="4569" width="71.33203125" style="25" customWidth="1"/>
    <col min="4570" max="4570" width="21.5" style="25" customWidth="1"/>
    <col min="4571" max="4823" width="9.33203125" style="25"/>
    <col min="4824" max="4824" width="19.5" style="25" customWidth="1"/>
    <col min="4825" max="4825" width="71.33203125" style="25" customWidth="1"/>
    <col min="4826" max="4826" width="21.5" style="25" customWidth="1"/>
    <col min="4827" max="5079" width="9.33203125" style="25"/>
    <col min="5080" max="5080" width="19.5" style="25" customWidth="1"/>
    <col min="5081" max="5081" width="71.33203125" style="25" customWidth="1"/>
    <col min="5082" max="5082" width="21.5" style="25" customWidth="1"/>
    <col min="5083" max="5335" width="9.33203125" style="25"/>
    <col min="5336" max="5336" width="19.5" style="25" customWidth="1"/>
    <col min="5337" max="5337" width="71.33203125" style="25" customWidth="1"/>
    <col min="5338" max="5338" width="21.5" style="25" customWidth="1"/>
    <col min="5339" max="5591" width="9.33203125" style="25"/>
    <col min="5592" max="5592" width="19.5" style="25" customWidth="1"/>
    <col min="5593" max="5593" width="71.33203125" style="25" customWidth="1"/>
    <col min="5594" max="5594" width="21.5" style="25" customWidth="1"/>
    <col min="5595" max="5847" width="9.33203125" style="25"/>
    <col min="5848" max="5848" width="19.5" style="25" customWidth="1"/>
    <col min="5849" max="5849" width="71.33203125" style="25" customWidth="1"/>
    <col min="5850" max="5850" width="21.5" style="25" customWidth="1"/>
    <col min="5851" max="6103" width="9.33203125" style="25"/>
    <col min="6104" max="6104" width="19.5" style="25" customWidth="1"/>
    <col min="6105" max="6105" width="71.33203125" style="25" customWidth="1"/>
    <col min="6106" max="6106" width="21.5" style="25" customWidth="1"/>
    <col min="6107" max="6359" width="9.33203125" style="25"/>
    <col min="6360" max="6360" width="19.5" style="25" customWidth="1"/>
    <col min="6361" max="6361" width="71.33203125" style="25" customWidth="1"/>
    <col min="6362" max="6362" width="21.5" style="25" customWidth="1"/>
    <col min="6363" max="6615" width="9.33203125" style="25"/>
    <col min="6616" max="6616" width="19.5" style="25" customWidth="1"/>
    <col min="6617" max="6617" width="71.33203125" style="25" customWidth="1"/>
    <col min="6618" max="6618" width="21.5" style="25" customWidth="1"/>
    <col min="6619" max="6871" width="9.33203125" style="25"/>
    <col min="6872" max="6872" width="19.5" style="25" customWidth="1"/>
    <col min="6873" max="6873" width="71.33203125" style="25" customWidth="1"/>
    <col min="6874" max="6874" width="21.5" style="25" customWidth="1"/>
    <col min="6875" max="7127" width="9.33203125" style="25"/>
    <col min="7128" max="7128" width="19.5" style="25" customWidth="1"/>
    <col min="7129" max="7129" width="71.33203125" style="25" customWidth="1"/>
    <col min="7130" max="7130" width="21.5" style="25" customWidth="1"/>
    <col min="7131" max="7383" width="9.33203125" style="25"/>
    <col min="7384" max="7384" width="19.5" style="25" customWidth="1"/>
    <col min="7385" max="7385" width="71.33203125" style="25" customWidth="1"/>
    <col min="7386" max="7386" width="21.5" style="25" customWidth="1"/>
    <col min="7387" max="7639" width="9.33203125" style="25"/>
    <col min="7640" max="7640" width="19.5" style="25" customWidth="1"/>
    <col min="7641" max="7641" width="71.33203125" style="25" customWidth="1"/>
    <col min="7642" max="7642" width="21.5" style="25" customWidth="1"/>
    <col min="7643" max="7895" width="9.33203125" style="25"/>
    <col min="7896" max="7896" width="19.5" style="25" customWidth="1"/>
    <col min="7897" max="7897" width="71.33203125" style="25" customWidth="1"/>
    <col min="7898" max="7898" width="21.5" style="25" customWidth="1"/>
    <col min="7899" max="8151" width="9.33203125" style="25"/>
    <col min="8152" max="8152" width="19.5" style="25" customWidth="1"/>
    <col min="8153" max="8153" width="71.33203125" style="25" customWidth="1"/>
    <col min="8154" max="8154" width="21.5" style="25" customWidth="1"/>
    <col min="8155" max="8407" width="9.33203125" style="25"/>
    <col min="8408" max="8408" width="19.5" style="25" customWidth="1"/>
    <col min="8409" max="8409" width="71.33203125" style="25" customWidth="1"/>
    <col min="8410" max="8410" width="21.5" style="25" customWidth="1"/>
    <col min="8411" max="8663" width="9.33203125" style="25"/>
    <col min="8664" max="8664" width="19.5" style="25" customWidth="1"/>
    <col min="8665" max="8665" width="71.33203125" style="25" customWidth="1"/>
    <col min="8666" max="8666" width="21.5" style="25" customWidth="1"/>
    <col min="8667" max="8919" width="9.33203125" style="25"/>
    <col min="8920" max="8920" width="19.5" style="25" customWidth="1"/>
    <col min="8921" max="8921" width="71.33203125" style="25" customWidth="1"/>
    <col min="8922" max="8922" width="21.5" style="25" customWidth="1"/>
    <col min="8923" max="9175" width="9.33203125" style="25"/>
    <col min="9176" max="9176" width="19.5" style="25" customWidth="1"/>
    <col min="9177" max="9177" width="71.33203125" style="25" customWidth="1"/>
    <col min="9178" max="9178" width="21.5" style="25" customWidth="1"/>
    <col min="9179" max="9431" width="9.33203125" style="25"/>
    <col min="9432" max="9432" width="19.5" style="25" customWidth="1"/>
    <col min="9433" max="9433" width="71.33203125" style="25" customWidth="1"/>
    <col min="9434" max="9434" width="21.5" style="25" customWidth="1"/>
    <col min="9435" max="9687" width="9.33203125" style="25"/>
    <col min="9688" max="9688" width="19.5" style="25" customWidth="1"/>
    <col min="9689" max="9689" width="71.33203125" style="25" customWidth="1"/>
    <col min="9690" max="9690" width="21.5" style="25" customWidth="1"/>
    <col min="9691" max="9941" width="9.33203125" style="25"/>
    <col min="9942" max="9942" width="21.5" style="25" customWidth="1"/>
    <col min="9943" max="10195" width="9.33203125" style="25"/>
    <col min="10196" max="10196" width="19.5" style="25" customWidth="1"/>
    <col min="10197" max="10197" width="71.33203125" style="25" customWidth="1"/>
    <col min="10198" max="10198" width="21.5" style="25" customWidth="1"/>
    <col min="10199" max="10451" width="9.33203125" style="25"/>
    <col min="10452" max="10452" width="19.5" style="25" customWidth="1"/>
    <col min="10453" max="10453" width="71.33203125" style="25" customWidth="1"/>
    <col min="10454" max="10454" width="21.5" style="25" customWidth="1"/>
    <col min="10455" max="10707" width="9.33203125" style="25"/>
    <col min="10708" max="10708" width="19.5" style="25" customWidth="1"/>
    <col min="10709" max="10709" width="71.33203125" style="25" customWidth="1"/>
    <col min="10710" max="10710" width="21.5" style="25" customWidth="1"/>
    <col min="10711" max="10963" width="9.33203125" style="25"/>
    <col min="10964" max="10964" width="19.5" style="25" customWidth="1"/>
    <col min="10965" max="10965" width="71.33203125" style="25" customWidth="1"/>
    <col min="10966" max="10966" width="21.5" style="25" customWidth="1"/>
    <col min="10967" max="11219" width="9.33203125" style="25"/>
    <col min="11220" max="11220" width="19.5" style="25" customWidth="1"/>
    <col min="11221" max="11221" width="71.33203125" style="25" customWidth="1"/>
    <col min="11222" max="11222" width="21.5" style="25" customWidth="1"/>
    <col min="11223" max="11475" width="9.33203125" style="25"/>
    <col min="11476" max="11476" width="19.5" style="25" customWidth="1"/>
    <col min="11477" max="11477" width="71.33203125" style="25" customWidth="1"/>
    <col min="11478" max="11478" width="21.5" style="25" customWidth="1"/>
    <col min="11479" max="11731" width="9.33203125" style="25"/>
    <col min="11732" max="11732" width="19.5" style="25" customWidth="1"/>
    <col min="11733" max="11733" width="71.33203125" style="25" customWidth="1"/>
    <col min="11734" max="11734" width="21.5" style="25" customWidth="1"/>
    <col min="11735" max="11987" width="9.33203125" style="25"/>
    <col min="11988" max="11988" width="19.5" style="25" customWidth="1"/>
    <col min="11989" max="11989" width="71.33203125" style="25" customWidth="1"/>
    <col min="11990" max="11990" width="21.5" style="25" customWidth="1"/>
    <col min="11991" max="12243" width="9.33203125" style="25"/>
    <col min="12244" max="12244" width="19.5" style="25" customWidth="1"/>
    <col min="12245" max="12245" width="71.33203125" style="25" customWidth="1"/>
    <col min="12246" max="12246" width="21.5" style="25" customWidth="1"/>
    <col min="12247" max="12499" width="9.33203125" style="25"/>
    <col min="12500" max="12500" width="19.5" style="25" customWidth="1"/>
    <col min="12501" max="12501" width="71.33203125" style="25" customWidth="1"/>
    <col min="12502" max="12502" width="21.5" style="25" customWidth="1"/>
    <col min="12503" max="12755" width="9.33203125" style="25"/>
    <col min="12756" max="12756" width="19.5" style="25" customWidth="1"/>
    <col min="12757" max="12757" width="71.33203125" style="25" customWidth="1"/>
    <col min="12758" max="12758" width="21.5" style="25" customWidth="1"/>
    <col min="12759" max="13011" width="9.33203125" style="25"/>
    <col min="13012" max="13012" width="19.5" style="25" customWidth="1"/>
    <col min="13013" max="13013" width="71.33203125" style="25" customWidth="1"/>
    <col min="13014" max="13014" width="21.5" style="25" customWidth="1"/>
    <col min="13015" max="13267" width="9.33203125" style="25"/>
    <col min="13268" max="13268" width="19.5" style="25" customWidth="1"/>
    <col min="13269" max="13269" width="71.33203125" style="25" customWidth="1"/>
    <col min="13270" max="13270" width="21.5" style="25" customWidth="1"/>
    <col min="13271" max="13523" width="9.33203125" style="25"/>
    <col min="13524" max="13524" width="19.5" style="25" customWidth="1"/>
    <col min="13525" max="13525" width="71.33203125" style="25" customWidth="1"/>
    <col min="13526" max="13526" width="21.5" style="25" customWidth="1"/>
    <col min="13527" max="13779" width="9.33203125" style="25"/>
    <col min="13780" max="13780" width="19.5" style="25" customWidth="1"/>
    <col min="13781" max="13781" width="71.33203125" style="25" customWidth="1"/>
    <col min="13782" max="13782" width="21.5" style="25" customWidth="1"/>
    <col min="13783" max="14035" width="9.33203125" style="25"/>
    <col min="14036" max="14036" width="19.5" style="25" customWidth="1"/>
    <col min="14037" max="14037" width="71.33203125" style="25" customWidth="1"/>
    <col min="14038" max="14038" width="21.5" style="25" customWidth="1"/>
    <col min="14039" max="14291" width="9.33203125" style="25"/>
    <col min="14292" max="14292" width="19.5" style="25" customWidth="1"/>
    <col min="14293" max="14293" width="71.33203125" style="25" customWidth="1"/>
    <col min="14294" max="14294" width="21.5" style="25" customWidth="1"/>
    <col min="14295" max="16384" width="9.33203125" style="25"/>
  </cols>
  <sheetData>
    <row r="1" spans="1:9941" x14ac:dyDescent="0.2">
      <c r="A1" s="1663" t="s">
        <v>837</v>
      </c>
      <c r="B1" s="1663"/>
      <c r="C1" s="1663"/>
      <c r="D1" s="1663"/>
      <c r="E1" s="1663"/>
      <c r="F1" s="1663"/>
      <c r="G1" s="1663"/>
      <c r="H1" s="1663"/>
      <c r="I1" s="25"/>
      <c r="J1" s="25"/>
      <c r="K1" s="25"/>
      <c r="L1" s="25"/>
    </row>
    <row r="2" spans="1:9941" x14ac:dyDescent="0.2">
      <c r="A2" s="1663" t="s">
        <v>753</v>
      </c>
      <c r="B2" s="1663"/>
      <c r="C2" s="1663"/>
      <c r="D2" s="1663"/>
      <c r="E2" s="1663"/>
      <c r="F2" s="1663"/>
      <c r="G2" s="1663"/>
      <c r="H2" s="1663"/>
      <c r="I2" s="25"/>
      <c r="J2" s="25"/>
      <c r="K2" s="25"/>
      <c r="L2" s="25"/>
    </row>
    <row r="3" spans="1:9941" s="24" customFormat="1" ht="10.5" customHeight="1" x14ac:dyDescent="0.2">
      <c r="A3" s="226"/>
      <c r="B3" s="226"/>
      <c r="C3" s="226"/>
      <c r="D3" s="226"/>
      <c r="E3" s="226"/>
      <c r="F3" s="226"/>
      <c r="G3" s="226"/>
      <c r="H3" s="226"/>
      <c r="I3" s="226"/>
      <c r="J3" s="226"/>
      <c r="K3" s="226"/>
      <c r="L3" s="226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  <c r="ADN3"/>
      <c r="ADO3"/>
      <c r="ADP3"/>
      <c r="ADQ3"/>
      <c r="ADR3"/>
      <c r="ADS3"/>
      <c r="ADT3"/>
      <c r="ADU3"/>
      <c r="ADV3"/>
      <c r="ADW3"/>
      <c r="ADX3"/>
      <c r="ADY3"/>
      <c r="ADZ3"/>
      <c r="AEA3"/>
      <c r="AEB3"/>
      <c r="AEC3"/>
      <c r="AED3"/>
      <c r="AEE3"/>
      <c r="AEF3"/>
      <c r="AEG3"/>
      <c r="AEH3"/>
      <c r="AEI3"/>
      <c r="AEJ3"/>
      <c r="AEK3"/>
      <c r="AEL3"/>
      <c r="AEM3"/>
      <c r="AEN3"/>
      <c r="AEO3"/>
      <c r="AEP3"/>
      <c r="AEQ3"/>
      <c r="AER3"/>
      <c r="AES3"/>
      <c r="AET3"/>
      <c r="AEU3"/>
      <c r="AEV3"/>
      <c r="AEW3"/>
      <c r="AEX3"/>
      <c r="AEY3"/>
      <c r="AEZ3"/>
      <c r="AFA3"/>
      <c r="AFB3"/>
      <c r="AFC3"/>
      <c r="AFD3"/>
      <c r="AFE3"/>
      <c r="AFF3"/>
      <c r="AFG3"/>
      <c r="AFH3"/>
      <c r="AFI3"/>
      <c r="AFJ3"/>
      <c r="AFK3"/>
      <c r="AFL3"/>
      <c r="AFM3"/>
      <c r="AFN3"/>
      <c r="AFO3"/>
      <c r="AFP3"/>
      <c r="AFQ3"/>
      <c r="AFR3"/>
      <c r="AFS3"/>
      <c r="AFT3"/>
      <c r="AFU3"/>
      <c r="AFV3"/>
      <c r="AFW3"/>
      <c r="AFX3"/>
      <c r="AFY3"/>
      <c r="AFZ3"/>
      <c r="AGA3"/>
      <c r="AGB3"/>
      <c r="AGC3"/>
      <c r="AGD3"/>
      <c r="AGE3"/>
      <c r="AGF3"/>
      <c r="AGG3"/>
      <c r="AGH3"/>
      <c r="AGI3"/>
      <c r="AGJ3"/>
      <c r="AGK3"/>
      <c r="AGL3"/>
      <c r="AGM3"/>
      <c r="AGN3"/>
      <c r="AGO3"/>
      <c r="AGP3"/>
      <c r="AGQ3"/>
      <c r="AGR3"/>
      <c r="AGS3"/>
      <c r="AGT3"/>
      <c r="AGU3"/>
      <c r="AGV3"/>
      <c r="AGW3"/>
      <c r="AGX3"/>
      <c r="AGY3"/>
      <c r="AGZ3"/>
      <c r="AHA3"/>
      <c r="AHB3"/>
      <c r="AHC3"/>
      <c r="AHD3"/>
      <c r="AHE3"/>
      <c r="AHF3"/>
      <c r="AHG3"/>
      <c r="AHH3"/>
      <c r="AHI3"/>
      <c r="AHJ3"/>
      <c r="AHK3"/>
      <c r="AHL3"/>
      <c r="AHM3"/>
      <c r="AHN3"/>
      <c r="AHO3"/>
      <c r="AHP3"/>
      <c r="AHQ3"/>
      <c r="AHR3"/>
      <c r="AHS3"/>
      <c r="AHT3"/>
      <c r="AHU3"/>
      <c r="AHV3"/>
      <c r="AHW3"/>
      <c r="AHX3"/>
      <c r="AHY3"/>
      <c r="AHZ3"/>
      <c r="AIA3"/>
      <c r="AIB3"/>
      <c r="AIC3"/>
      <c r="AID3"/>
      <c r="AIE3"/>
      <c r="AIF3"/>
      <c r="AIG3"/>
      <c r="AIH3"/>
      <c r="AII3"/>
      <c r="AIJ3"/>
      <c r="AIK3"/>
      <c r="AIL3"/>
      <c r="AIM3"/>
      <c r="AIN3"/>
      <c r="AIO3"/>
      <c r="AIP3"/>
      <c r="AIQ3"/>
      <c r="AIR3"/>
      <c r="AIS3"/>
      <c r="AIT3"/>
      <c r="AIU3"/>
      <c r="AIV3"/>
      <c r="AIW3"/>
      <c r="AIX3"/>
      <c r="AIY3"/>
      <c r="AIZ3"/>
      <c r="AJA3"/>
      <c r="AJB3"/>
      <c r="AJC3"/>
      <c r="AJD3"/>
      <c r="AJE3"/>
      <c r="AJF3"/>
      <c r="AJG3"/>
      <c r="AJH3"/>
      <c r="AJI3"/>
      <c r="AJJ3"/>
      <c r="AJK3"/>
      <c r="AJL3"/>
      <c r="AJM3"/>
      <c r="AJN3"/>
      <c r="AJO3"/>
      <c r="AJP3"/>
      <c r="AJQ3"/>
      <c r="AJR3"/>
      <c r="AJS3"/>
      <c r="AJT3"/>
      <c r="AJU3"/>
      <c r="AJV3"/>
      <c r="AJW3"/>
      <c r="AJX3"/>
      <c r="AJY3"/>
      <c r="AJZ3"/>
      <c r="AKA3"/>
      <c r="AKB3"/>
      <c r="AKC3"/>
      <c r="AKD3"/>
      <c r="AKE3"/>
      <c r="AKF3"/>
      <c r="AKG3"/>
      <c r="AKH3"/>
      <c r="AKI3"/>
      <c r="AKJ3"/>
      <c r="AKK3"/>
      <c r="AKL3"/>
      <c r="AKM3"/>
      <c r="AKN3"/>
      <c r="AKO3"/>
      <c r="AKP3"/>
      <c r="AKQ3"/>
      <c r="AKR3"/>
      <c r="AKS3"/>
      <c r="AKT3"/>
      <c r="AKU3"/>
      <c r="AKV3"/>
      <c r="AKW3"/>
      <c r="AKX3"/>
      <c r="AKY3"/>
      <c r="AKZ3"/>
      <c r="ALA3"/>
      <c r="ALB3"/>
      <c r="ALC3"/>
      <c r="ALD3"/>
      <c r="ALE3"/>
      <c r="ALF3"/>
      <c r="ALG3"/>
      <c r="ALH3"/>
      <c r="ALI3"/>
      <c r="ALJ3"/>
      <c r="ALK3"/>
      <c r="ALL3"/>
      <c r="ALM3"/>
      <c r="ALN3"/>
      <c r="ALO3"/>
      <c r="ALP3"/>
      <c r="ALQ3"/>
      <c r="ALR3"/>
      <c r="ALS3"/>
      <c r="ALT3"/>
      <c r="ALU3"/>
      <c r="ALV3"/>
      <c r="ALW3"/>
      <c r="ALX3"/>
      <c r="ALY3"/>
      <c r="ALZ3"/>
      <c r="AMA3"/>
      <c r="AMB3"/>
      <c r="AMC3"/>
      <c r="AMD3"/>
      <c r="AME3"/>
      <c r="AMF3"/>
      <c r="AMG3"/>
      <c r="AMH3"/>
      <c r="AMI3"/>
      <c r="AMJ3"/>
      <c r="AMK3"/>
      <c r="AML3"/>
      <c r="AMM3"/>
      <c r="AMN3"/>
      <c r="AMO3"/>
      <c r="AMP3"/>
      <c r="AMQ3"/>
      <c r="AMR3"/>
      <c r="AMS3"/>
      <c r="AMT3"/>
      <c r="AMU3"/>
      <c r="AMV3"/>
      <c r="AMW3"/>
      <c r="AMX3"/>
      <c r="AMY3"/>
      <c r="AMZ3"/>
      <c r="ANA3"/>
      <c r="ANB3"/>
      <c r="ANC3"/>
      <c r="AND3"/>
      <c r="ANE3"/>
      <c r="ANF3"/>
      <c r="ANG3"/>
      <c r="ANH3"/>
      <c r="ANI3"/>
      <c r="ANJ3"/>
      <c r="ANK3"/>
      <c r="ANL3"/>
      <c r="ANM3"/>
      <c r="ANN3"/>
      <c r="ANO3"/>
      <c r="ANP3"/>
      <c r="ANQ3"/>
      <c r="ANR3"/>
      <c r="ANS3"/>
      <c r="ANT3"/>
      <c r="ANU3"/>
      <c r="ANV3"/>
      <c r="ANW3"/>
      <c r="ANX3"/>
      <c r="ANY3"/>
      <c r="ANZ3"/>
      <c r="AOA3"/>
      <c r="AOB3"/>
      <c r="AOC3"/>
      <c r="AOD3"/>
      <c r="AOE3"/>
      <c r="AOF3"/>
      <c r="AOG3"/>
      <c r="AOH3"/>
      <c r="AOI3"/>
      <c r="AOJ3"/>
      <c r="AOK3"/>
      <c r="AOL3"/>
      <c r="AOM3"/>
      <c r="AON3"/>
      <c r="AOO3"/>
      <c r="AOP3"/>
      <c r="AOQ3"/>
      <c r="AOR3"/>
      <c r="AOS3"/>
      <c r="AOT3"/>
      <c r="AOU3"/>
      <c r="AOV3"/>
      <c r="AOW3"/>
      <c r="AOX3"/>
      <c r="AOY3"/>
      <c r="AOZ3"/>
      <c r="APA3"/>
      <c r="APB3"/>
      <c r="APC3"/>
      <c r="APD3"/>
      <c r="APE3"/>
      <c r="APF3"/>
      <c r="APG3"/>
      <c r="APH3"/>
      <c r="API3"/>
      <c r="APJ3"/>
      <c r="APK3"/>
      <c r="APL3"/>
      <c r="APM3"/>
      <c r="APN3"/>
      <c r="APO3"/>
      <c r="APP3"/>
      <c r="APQ3"/>
      <c r="APR3"/>
      <c r="APS3"/>
      <c r="APT3"/>
      <c r="APU3"/>
      <c r="APV3"/>
      <c r="APW3"/>
      <c r="APX3"/>
      <c r="APY3"/>
      <c r="APZ3"/>
      <c r="AQA3"/>
      <c r="AQB3"/>
      <c r="AQC3"/>
      <c r="AQD3"/>
      <c r="AQE3"/>
      <c r="AQF3"/>
      <c r="AQG3"/>
      <c r="AQH3"/>
      <c r="AQI3"/>
      <c r="AQJ3"/>
      <c r="AQK3"/>
      <c r="AQL3"/>
      <c r="AQM3"/>
      <c r="AQN3"/>
      <c r="AQO3"/>
      <c r="AQP3"/>
      <c r="AQQ3"/>
      <c r="AQR3"/>
      <c r="AQS3"/>
      <c r="AQT3"/>
      <c r="AQU3"/>
      <c r="AQV3"/>
      <c r="AQW3"/>
      <c r="AQX3"/>
      <c r="AQY3"/>
      <c r="AQZ3"/>
      <c r="ARA3"/>
      <c r="ARB3"/>
      <c r="ARC3"/>
      <c r="ARD3"/>
      <c r="ARE3"/>
      <c r="ARF3"/>
      <c r="ARG3"/>
      <c r="ARH3"/>
      <c r="ARI3"/>
      <c r="ARJ3"/>
      <c r="ARK3"/>
      <c r="ARL3"/>
      <c r="ARM3"/>
      <c r="ARN3"/>
      <c r="ARO3"/>
      <c r="ARP3"/>
      <c r="ARQ3"/>
      <c r="ARR3"/>
      <c r="ARS3"/>
      <c r="ART3"/>
      <c r="ARU3"/>
      <c r="ARV3"/>
      <c r="ARW3"/>
      <c r="ARX3"/>
      <c r="ARY3"/>
      <c r="ARZ3"/>
      <c r="ASA3"/>
      <c r="ASB3"/>
      <c r="ASC3"/>
      <c r="ASD3"/>
      <c r="ASE3"/>
      <c r="ASF3"/>
      <c r="ASG3"/>
      <c r="ASH3"/>
      <c r="ASI3"/>
      <c r="ASJ3"/>
      <c r="ASK3"/>
      <c r="ASL3"/>
      <c r="ASM3"/>
      <c r="ASN3"/>
      <c r="ASO3"/>
      <c r="ASP3"/>
      <c r="ASQ3"/>
      <c r="ASR3"/>
      <c r="ASS3"/>
      <c r="AST3"/>
      <c r="ASU3"/>
      <c r="ASV3"/>
      <c r="ASW3"/>
      <c r="ASX3"/>
      <c r="ASY3"/>
      <c r="ASZ3"/>
      <c r="ATA3"/>
      <c r="ATB3"/>
      <c r="ATC3"/>
      <c r="ATD3"/>
      <c r="ATE3"/>
      <c r="ATF3"/>
      <c r="ATG3"/>
      <c r="ATH3"/>
      <c r="ATI3"/>
      <c r="ATJ3"/>
      <c r="ATK3"/>
      <c r="ATL3"/>
      <c r="ATM3"/>
      <c r="ATN3"/>
      <c r="ATO3"/>
      <c r="ATP3"/>
      <c r="ATQ3"/>
      <c r="ATR3"/>
      <c r="ATS3"/>
      <c r="ATT3"/>
      <c r="ATU3"/>
      <c r="ATV3"/>
      <c r="ATW3"/>
      <c r="ATX3"/>
      <c r="ATY3"/>
      <c r="ATZ3"/>
      <c r="AUA3"/>
      <c r="AUB3"/>
      <c r="AUC3"/>
      <c r="AUD3"/>
      <c r="AUE3"/>
      <c r="AUF3"/>
      <c r="AUG3"/>
      <c r="AUH3"/>
      <c r="AUI3"/>
      <c r="AUJ3"/>
      <c r="AUK3"/>
      <c r="AUL3"/>
      <c r="AUM3"/>
      <c r="AUN3"/>
      <c r="AUO3"/>
      <c r="AUP3"/>
      <c r="AUQ3"/>
      <c r="AUR3"/>
      <c r="AUS3"/>
      <c r="AUT3"/>
      <c r="AUU3"/>
      <c r="AUV3"/>
      <c r="AUW3"/>
      <c r="AUX3"/>
      <c r="AUY3"/>
      <c r="AUZ3"/>
      <c r="AVA3"/>
      <c r="AVB3"/>
      <c r="AVC3"/>
      <c r="AVD3"/>
      <c r="AVE3"/>
      <c r="AVF3"/>
      <c r="AVG3"/>
      <c r="AVH3"/>
      <c r="AVI3"/>
      <c r="AVJ3"/>
      <c r="AVK3"/>
      <c r="AVL3"/>
      <c r="AVM3"/>
      <c r="AVN3"/>
      <c r="AVO3"/>
      <c r="AVP3"/>
      <c r="AVQ3"/>
      <c r="AVR3"/>
      <c r="AVS3"/>
      <c r="AVT3"/>
      <c r="AVU3"/>
      <c r="AVV3"/>
      <c r="AVW3"/>
      <c r="AVX3"/>
      <c r="AVY3"/>
      <c r="AVZ3"/>
      <c r="AWA3"/>
      <c r="AWB3"/>
      <c r="AWC3"/>
      <c r="AWD3"/>
      <c r="AWE3"/>
      <c r="AWF3"/>
      <c r="AWG3"/>
      <c r="AWH3"/>
      <c r="AWI3"/>
      <c r="AWJ3"/>
      <c r="AWK3"/>
      <c r="AWL3"/>
      <c r="AWM3"/>
      <c r="AWN3"/>
      <c r="AWO3"/>
      <c r="AWP3"/>
      <c r="AWQ3"/>
      <c r="AWR3"/>
      <c r="AWS3"/>
      <c r="AWT3"/>
      <c r="AWU3"/>
      <c r="AWV3"/>
      <c r="AWW3"/>
      <c r="AWX3"/>
      <c r="AWY3"/>
      <c r="AWZ3"/>
      <c r="AXA3"/>
      <c r="AXB3"/>
      <c r="AXC3"/>
      <c r="AXD3"/>
      <c r="AXE3"/>
      <c r="AXF3"/>
      <c r="AXG3"/>
      <c r="AXH3"/>
      <c r="AXI3"/>
      <c r="AXJ3"/>
      <c r="AXK3"/>
      <c r="AXL3"/>
      <c r="AXM3"/>
      <c r="AXN3"/>
      <c r="AXO3"/>
      <c r="AXP3"/>
      <c r="AXQ3"/>
      <c r="AXR3"/>
      <c r="AXS3"/>
      <c r="AXT3"/>
      <c r="AXU3"/>
      <c r="AXV3"/>
      <c r="AXW3"/>
      <c r="AXX3"/>
      <c r="AXY3"/>
      <c r="AXZ3"/>
      <c r="AYA3"/>
      <c r="AYB3"/>
      <c r="AYC3"/>
      <c r="AYD3"/>
      <c r="AYE3"/>
      <c r="AYF3"/>
      <c r="AYG3"/>
      <c r="AYH3"/>
      <c r="AYI3"/>
      <c r="AYJ3"/>
      <c r="AYK3"/>
      <c r="AYL3"/>
      <c r="AYM3"/>
      <c r="AYN3"/>
      <c r="AYO3"/>
      <c r="AYP3"/>
      <c r="AYQ3"/>
      <c r="AYR3"/>
      <c r="AYS3"/>
      <c r="AYT3"/>
      <c r="AYU3"/>
      <c r="AYV3"/>
      <c r="AYW3"/>
      <c r="AYX3"/>
      <c r="AYY3"/>
      <c r="AYZ3"/>
      <c r="AZA3"/>
      <c r="AZB3"/>
      <c r="AZC3"/>
      <c r="AZD3"/>
      <c r="AZE3"/>
      <c r="AZF3"/>
      <c r="AZG3"/>
      <c r="AZH3"/>
      <c r="AZI3"/>
      <c r="AZJ3"/>
      <c r="AZK3"/>
      <c r="AZL3"/>
      <c r="AZM3"/>
      <c r="AZN3"/>
      <c r="AZO3"/>
      <c r="AZP3"/>
      <c r="AZQ3"/>
      <c r="AZR3"/>
      <c r="AZS3"/>
      <c r="AZT3"/>
      <c r="AZU3"/>
      <c r="AZV3"/>
      <c r="AZW3"/>
      <c r="AZX3"/>
      <c r="AZY3"/>
      <c r="AZZ3"/>
      <c r="BAA3"/>
      <c r="BAB3"/>
      <c r="BAC3"/>
      <c r="BAD3"/>
      <c r="BAE3"/>
      <c r="BAF3"/>
      <c r="BAG3"/>
      <c r="BAH3"/>
      <c r="BAI3"/>
      <c r="BAJ3"/>
      <c r="BAK3"/>
      <c r="BAL3"/>
      <c r="BAM3"/>
      <c r="BAN3"/>
      <c r="BAO3"/>
      <c r="BAP3"/>
      <c r="BAQ3"/>
      <c r="BAR3"/>
      <c r="BAS3"/>
      <c r="BAT3"/>
      <c r="BAU3"/>
      <c r="BAV3"/>
      <c r="BAW3"/>
      <c r="BAX3"/>
      <c r="BAY3"/>
      <c r="BAZ3"/>
      <c r="BBA3"/>
      <c r="BBB3"/>
      <c r="BBC3"/>
      <c r="BBD3"/>
      <c r="BBE3"/>
      <c r="BBF3"/>
      <c r="BBG3"/>
      <c r="BBH3"/>
      <c r="BBI3"/>
      <c r="BBJ3"/>
      <c r="BBK3"/>
      <c r="BBL3"/>
      <c r="BBM3"/>
      <c r="BBN3"/>
      <c r="BBO3"/>
      <c r="BBP3"/>
      <c r="BBQ3"/>
      <c r="BBR3"/>
      <c r="BBS3"/>
      <c r="BBT3"/>
      <c r="BBU3"/>
      <c r="BBV3"/>
      <c r="BBW3"/>
      <c r="BBX3"/>
      <c r="BBY3"/>
      <c r="BBZ3"/>
      <c r="BCA3"/>
      <c r="BCB3"/>
      <c r="BCC3"/>
      <c r="BCD3"/>
      <c r="BCE3"/>
      <c r="BCF3"/>
      <c r="BCG3"/>
      <c r="BCH3"/>
      <c r="BCI3"/>
      <c r="BCJ3"/>
      <c r="BCK3"/>
      <c r="BCL3"/>
      <c r="BCM3"/>
      <c r="BCN3"/>
      <c r="BCO3"/>
      <c r="BCP3"/>
      <c r="BCQ3"/>
      <c r="BCR3"/>
      <c r="BCS3"/>
      <c r="BCT3"/>
      <c r="BCU3"/>
      <c r="BCV3"/>
      <c r="BCW3"/>
      <c r="BCX3"/>
      <c r="BCY3"/>
      <c r="BCZ3"/>
      <c r="BDA3"/>
      <c r="BDB3"/>
      <c r="BDC3"/>
      <c r="BDD3"/>
      <c r="BDE3"/>
      <c r="BDF3"/>
      <c r="BDG3"/>
      <c r="BDH3"/>
      <c r="BDI3"/>
      <c r="BDJ3"/>
      <c r="BDK3"/>
      <c r="BDL3"/>
      <c r="BDM3"/>
      <c r="BDN3"/>
      <c r="BDO3"/>
      <c r="BDP3"/>
      <c r="BDQ3"/>
      <c r="BDR3"/>
      <c r="BDS3"/>
      <c r="BDT3"/>
      <c r="BDU3"/>
      <c r="BDV3"/>
      <c r="BDW3"/>
      <c r="BDX3"/>
      <c r="BDY3"/>
      <c r="BDZ3"/>
      <c r="BEA3"/>
      <c r="BEB3"/>
      <c r="BEC3"/>
      <c r="BED3"/>
      <c r="BEE3"/>
      <c r="BEF3"/>
      <c r="BEG3"/>
      <c r="BEH3"/>
      <c r="BEI3"/>
      <c r="BEJ3"/>
      <c r="BEK3"/>
      <c r="BEL3"/>
      <c r="BEM3"/>
      <c r="BEN3"/>
      <c r="BEO3"/>
      <c r="BEP3"/>
      <c r="BEQ3"/>
      <c r="BER3"/>
      <c r="BES3"/>
      <c r="BET3"/>
      <c r="BEU3"/>
      <c r="BEV3"/>
      <c r="BEW3"/>
      <c r="BEX3"/>
      <c r="BEY3"/>
      <c r="BEZ3"/>
      <c r="BFA3"/>
      <c r="BFB3"/>
      <c r="BFC3"/>
      <c r="BFD3"/>
      <c r="BFE3"/>
      <c r="BFF3"/>
      <c r="BFG3"/>
      <c r="BFH3"/>
      <c r="BFI3"/>
      <c r="BFJ3"/>
      <c r="BFK3"/>
      <c r="BFL3"/>
      <c r="BFM3"/>
      <c r="BFN3"/>
      <c r="BFO3"/>
      <c r="BFP3"/>
      <c r="BFQ3"/>
      <c r="BFR3"/>
      <c r="BFS3"/>
      <c r="BFT3"/>
      <c r="BFU3"/>
      <c r="BFV3"/>
      <c r="BFW3"/>
      <c r="BFX3"/>
      <c r="BFY3"/>
      <c r="BFZ3"/>
      <c r="BGA3"/>
      <c r="BGB3"/>
      <c r="BGC3"/>
      <c r="BGD3"/>
      <c r="BGE3"/>
      <c r="BGF3"/>
      <c r="BGG3"/>
      <c r="BGH3"/>
      <c r="BGI3"/>
      <c r="BGJ3"/>
      <c r="BGK3"/>
      <c r="BGL3"/>
      <c r="BGM3"/>
      <c r="BGN3"/>
      <c r="BGO3"/>
      <c r="BGP3"/>
      <c r="BGQ3"/>
      <c r="BGR3"/>
      <c r="BGS3"/>
      <c r="BGT3"/>
      <c r="BGU3"/>
      <c r="BGV3"/>
      <c r="BGW3"/>
      <c r="BGX3"/>
      <c r="BGY3"/>
      <c r="BGZ3"/>
      <c r="BHA3"/>
      <c r="BHB3"/>
      <c r="BHC3"/>
      <c r="BHD3"/>
      <c r="BHE3"/>
      <c r="BHF3"/>
      <c r="BHG3"/>
      <c r="BHH3"/>
      <c r="BHI3"/>
      <c r="BHJ3"/>
      <c r="BHK3"/>
      <c r="BHL3"/>
      <c r="BHM3"/>
      <c r="BHN3"/>
      <c r="BHO3"/>
      <c r="BHP3"/>
      <c r="BHQ3"/>
      <c r="BHR3"/>
      <c r="BHS3"/>
      <c r="BHT3"/>
      <c r="BHU3"/>
      <c r="BHV3"/>
      <c r="BHW3"/>
      <c r="BHX3"/>
      <c r="BHY3"/>
      <c r="BHZ3"/>
      <c r="BIA3"/>
      <c r="BIB3"/>
      <c r="BIC3"/>
      <c r="BID3"/>
      <c r="BIE3"/>
      <c r="BIF3"/>
      <c r="BIG3"/>
      <c r="BIH3"/>
      <c r="BII3"/>
      <c r="BIJ3"/>
      <c r="BIK3"/>
      <c r="BIL3"/>
      <c r="BIM3"/>
      <c r="BIN3"/>
      <c r="BIO3"/>
      <c r="BIP3"/>
      <c r="BIQ3"/>
      <c r="BIR3"/>
      <c r="BIS3"/>
      <c r="BIT3"/>
      <c r="BIU3"/>
      <c r="BIV3"/>
      <c r="BIW3"/>
      <c r="BIX3"/>
      <c r="BIY3"/>
      <c r="BIZ3"/>
      <c r="BJA3"/>
      <c r="BJB3"/>
      <c r="BJC3"/>
      <c r="BJD3"/>
      <c r="BJE3"/>
      <c r="BJF3"/>
      <c r="BJG3"/>
      <c r="BJH3"/>
      <c r="BJI3"/>
      <c r="BJJ3"/>
      <c r="BJK3"/>
      <c r="BJL3"/>
      <c r="BJM3"/>
      <c r="BJN3"/>
      <c r="BJO3"/>
      <c r="BJP3"/>
      <c r="BJQ3"/>
      <c r="BJR3"/>
      <c r="BJS3"/>
      <c r="BJT3"/>
      <c r="BJU3"/>
      <c r="BJV3"/>
      <c r="BJW3"/>
      <c r="BJX3"/>
      <c r="BJY3"/>
      <c r="BJZ3"/>
      <c r="BKA3"/>
      <c r="BKB3"/>
      <c r="BKC3"/>
      <c r="BKD3"/>
      <c r="BKE3"/>
      <c r="BKF3"/>
      <c r="BKG3"/>
      <c r="BKH3"/>
      <c r="BKI3"/>
      <c r="BKJ3"/>
      <c r="BKK3"/>
      <c r="BKL3"/>
      <c r="BKM3"/>
      <c r="BKN3"/>
      <c r="BKO3"/>
      <c r="BKP3"/>
      <c r="BKQ3"/>
      <c r="BKR3"/>
      <c r="BKS3"/>
      <c r="BKT3"/>
      <c r="BKU3"/>
      <c r="BKV3"/>
      <c r="BKW3"/>
      <c r="BKX3"/>
      <c r="BKY3"/>
      <c r="BKZ3"/>
      <c r="BLA3"/>
      <c r="BLB3"/>
      <c r="BLC3"/>
      <c r="BLD3"/>
      <c r="BLE3"/>
      <c r="BLF3"/>
      <c r="BLG3"/>
      <c r="BLH3"/>
      <c r="BLI3"/>
      <c r="BLJ3"/>
      <c r="BLK3"/>
      <c r="BLL3"/>
      <c r="BLM3"/>
      <c r="BLN3"/>
      <c r="BLO3"/>
      <c r="BLP3"/>
      <c r="BLQ3"/>
      <c r="BLR3"/>
      <c r="BLS3"/>
      <c r="BLT3"/>
      <c r="BLU3"/>
      <c r="BLV3"/>
      <c r="BLW3"/>
      <c r="BLX3"/>
      <c r="BLY3"/>
      <c r="BLZ3"/>
      <c r="BMA3"/>
      <c r="BMB3"/>
      <c r="BMC3"/>
      <c r="BMD3"/>
      <c r="BME3"/>
      <c r="BMF3"/>
      <c r="BMG3"/>
      <c r="BMH3"/>
      <c r="BMI3"/>
      <c r="BMJ3"/>
      <c r="BMK3"/>
      <c r="BML3"/>
      <c r="BMM3"/>
      <c r="BMN3"/>
      <c r="BMO3"/>
      <c r="BMP3"/>
      <c r="BMQ3"/>
      <c r="BMR3"/>
      <c r="BMS3"/>
      <c r="BMT3"/>
      <c r="BMU3"/>
      <c r="BMV3"/>
      <c r="BMW3"/>
      <c r="BMX3"/>
      <c r="BMY3"/>
      <c r="BMZ3"/>
      <c r="BNA3"/>
      <c r="BNB3"/>
      <c r="BNC3"/>
      <c r="BND3"/>
      <c r="BNE3"/>
      <c r="BNF3"/>
      <c r="BNG3"/>
      <c r="BNH3"/>
      <c r="BNI3"/>
      <c r="BNJ3"/>
      <c r="BNK3"/>
      <c r="BNL3"/>
      <c r="BNM3"/>
      <c r="BNN3"/>
      <c r="BNO3"/>
      <c r="BNP3"/>
      <c r="BNQ3"/>
      <c r="BNR3"/>
      <c r="BNS3"/>
      <c r="BNT3"/>
      <c r="BNU3"/>
      <c r="BNV3"/>
      <c r="BNW3"/>
      <c r="BNX3"/>
      <c r="BNY3"/>
      <c r="BNZ3"/>
      <c r="BOA3"/>
      <c r="BOB3"/>
      <c r="BOC3"/>
      <c r="BOD3"/>
      <c r="BOE3"/>
      <c r="BOF3"/>
      <c r="BOG3"/>
      <c r="BOH3"/>
      <c r="BOI3"/>
      <c r="BOJ3"/>
      <c r="BOK3"/>
      <c r="BOL3"/>
      <c r="BOM3"/>
      <c r="BON3"/>
      <c r="BOO3"/>
      <c r="BOP3"/>
      <c r="BOQ3"/>
      <c r="BOR3"/>
      <c r="BOS3"/>
      <c r="BOT3"/>
      <c r="BOU3"/>
      <c r="BOV3"/>
      <c r="BOW3"/>
      <c r="BOX3"/>
      <c r="BOY3"/>
      <c r="BOZ3"/>
      <c r="BPA3"/>
      <c r="BPB3"/>
      <c r="BPC3"/>
      <c r="BPD3"/>
      <c r="BPE3"/>
      <c r="BPF3"/>
      <c r="BPG3"/>
      <c r="BPH3"/>
      <c r="BPI3"/>
      <c r="BPJ3"/>
      <c r="BPK3"/>
      <c r="BPL3"/>
      <c r="BPM3"/>
      <c r="BPN3"/>
      <c r="BPO3"/>
      <c r="BPP3"/>
      <c r="BPQ3"/>
      <c r="BPR3"/>
      <c r="BPS3"/>
      <c r="BPT3"/>
      <c r="BPU3"/>
      <c r="BPV3"/>
      <c r="BPW3"/>
      <c r="BPX3"/>
      <c r="BPY3"/>
      <c r="BPZ3"/>
      <c r="BQA3"/>
      <c r="BQB3"/>
      <c r="BQC3"/>
      <c r="BQD3"/>
      <c r="BQE3"/>
      <c r="BQF3"/>
      <c r="BQG3"/>
      <c r="BQH3"/>
      <c r="BQI3"/>
      <c r="BQJ3"/>
      <c r="BQK3"/>
      <c r="BQL3"/>
      <c r="BQM3"/>
      <c r="BQN3"/>
      <c r="BQO3"/>
      <c r="BQP3"/>
      <c r="BQQ3"/>
      <c r="BQR3"/>
      <c r="BQS3"/>
      <c r="BQT3"/>
      <c r="BQU3"/>
      <c r="BQV3"/>
      <c r="BQW3"/>
      <c r="BQX3"/>
      <c r="BQY3"/>
      <c r="BQZ3"/>
      <c r="BRA3"/>
      <c r="BRB3"/>
      <c r="BRC3"/>
      <c r="BRD3"/>
      <c r="BRE3"/>
      <c r="BRF3"/>
      <c r="BRG3"/>
      <c r="BRH3"/>
      <c r="BRI3"/>
      <c r="BRJ3"/>
      <c r="BRK3"/>
      <c r="BRL3"/>
      <c r="BRM3"/>
      <c r="BRN3"/>
      <c r="BRO3"/>
      <c r="BRP3"/>
      <c r="BRQ3"/>
      <c r="BRR3"/>
      <c r="BRS3"/>
      <c r="BRT3"/>
      <c r="BRU3"/>
      <c r="BRV3"/>
      <c r="BRW3"/>
      <c r="BRX3"/>
      <c r="BRY3"/>
      <c r="BRZ3"/>
      <c r="BSA3"/>
      <c r="BSB3"/>
      <c r="BSC3"/>
      <c r="BSD3"/>
      <c r="BSE3"/>
      <c r="BSF3"/>
      <c r="BSG3"/>
      <c r="BSH3"/>
      <c r="BSI3"/>
      <c r="BSJ3"/>
      <c r="BSK3"/>
      <c r="BSL3"/>
      <c r="BSM3"/>
      <c r="BSN3"/>
      <c r="BSO3"/>
      <c r="BSP3"/>
      <c r="BSQ3"/>
      <c r="BSR3"/>
      <c r="BSS3"/>
      <c r="BST3"/>
      <c r="BSU3"/>
      <c r="BSV3"/>
      <c r="BSW3"/>
      <c r="BSX3"/>
      <c r="BSY3"/>
      <c r="BSZ3"/>
      <c r="BTA3"/>
      <c r="BTB3"/>
      <c r="BTC3"/>
      <c r="BTD3"/>
      <c r="BTE3"/>
      <c r="BTF3"/>
      <c r="BTG3"/>
      <c r="BTH3"/>
      <c r="BTI3"/>
      <c r="BTJ3"/>
      <c r="BTK3"/>
      <c r="BTL3"/>
      <c r="BTM3"/>
      <c r="BTN3"/>
      <c r="BTO3"/>
      <c r="BTP3"/>
      <c r="BTQ3"/>
      <c r="BTR3"/>
      <c r="BTS3"/>
      <c r="BTT3"/>
      <c r="BTU3"/>
      <c r="BTV3"/>
      <c r="BTW3"/>
      <c r="BTX3"/>
      <c r="BTY3"/>
      <c r="BTZ3"/>
      <c r="BUA3"/>
      <c r="BUB3"/>
      <c r="BUC3"/>
      <c r="BUD3"/>
      <c r="BUE3"/>
      <c r="BUF3"/>
      <c r="BUG3"/>
      <c r="BUH3"/>
      <c r="BUI3"/>
      <c r="BUJ3"/>
      <c r="BUK3"/>
      <c r="BUL3"/>
      <c r="BUM3"/>
      <c r="BUN3"/>
      <c r="BUO3"/>
      <c r="BUP3"/>
      <c r="BUQ3"/>
      <c r="BUR3"/>
      <c r="BUS3"/>
      <c r="BUT3"/>
      <c r="BUU3"/>
      <c r="BUV3"/>
      <c r="BUW3"/>
      <c r="BUX3"/>
      <c r="BUY3"/>
      <c r="BUZ3"/>
      <c r="BVA3"/>
      <c r="BVB3"/>
      <c r="BVC3"/>
      <c r="BVD3"/>
      <c r="BVE3"/>
      <c r="BVF3"/>
      <c r="BVG3"/>
      <c r="BVH3"/>
      <c r="BVI3"/>
      <c r="BVJ3"/>
      <c r="BVK3"/>
      <c r="BVL3"/>
      <c r="BVM3"/>
      <c r="BVN3"/>
      <c r="BVO3"/>
      <c r="BVP3"/>
      <c r="BVQ3"/>
      <c r="BVR3"/>
      <c r="BVS3"/>
      <c r="BVT3"/>
      <c r="BVU3"/>
      <c r="BVV3"/>
      <c r="BVW3"/>
      <c r="BVX3"/>
      <c r="BVY3"/>
      <c r="BVZ3"/>
      <c r="BWA3"/>
      <c r="BWB3"/>
      <c r="BWC3"/>
      <c r="BWD3"/>
      <c r="BWE3"/>
      <c r="BWF3"/>
      <c r="BWG3"/>
      <c r="BWH3"/>
      <c r="BWI3"/>
      <c r="BWJ3"/>
      <c r="BWK3"/>
      <c r="BWL3"/>
      <c r="BWM3"/>
      <c r="BWN3"/>
      <c r="BWO3"/>
      <c r="BWP3"/>
      <c r="BWQ3"/>
      <c r="BWR3"/>
      <c r="BWS3"/>
      <c r="BWT3"/>
      <c r="BWU3"/>
      <c r="BWV3"/>
      <c r="BWW3"/>
      <c r="BWX3"/>
      <c r="BWY3"/>
      <c r="BWZ3"/>
      <c r="BXA3"/>
      <c r="BXB3"/>
      <c r="BXC3"/>
      <c r="BXD3"/>
      <c r="BXE3"/>
      <c r="BXF3"/>
      <c r="BXG3"/>
      <c r="BXH3"/>
      <c r="BXI3"/>
      <c r="BXJ3"/>
      <c r="BXK3"/>
      <c r="BXL3"/>
      <c r="BXM3"/>
      <c r="BXN3"/>
      <c r="BXO3"/>
      <c r="BXP3"/>
      <c r="BXQ3"/>
      <c r="BXR3"/>
      <c r="BXS3"/>
      <c r="BXT3"/>
      <c r="BXU3"/>
      <c r="BXV3"/>
      <c r="BXW3"/>
      <c r="BXX3"/>
      <c r="BXY3"/>
      <c r="BXZ3"/>
      <c r="BYA3"/>
      <c r="BYB3"/>
      <c r="BYC3"/>
      <c r="BYD3"/>
      <c r="BYE3"/>
      <c r="BYF3"/>
      <c r="BYG3"/>
      <c r="BYH3"/>
      <c r="BYI3"/>
      <c r="BYJ3"/>
      <c r="BYK3"/>
      <c r="BYL3"/>
      <c r="BYM3"/>
      <c r="BYN3"/>
      <c r="BYO3"/>
      <c r="BYP3"/>
      <c r="BYQ3"/>
      <c r="BYR3"/>
      <c r="BYS3"/>
      <c r="BYT3"/>
      <c r="BYU3"/>
      <c r="BYV3"/>
      <c r="BYW3"/>
      <c r="BYX3"/>
      <c r="BYY3"/>
      <c r="BYZ3"/>
      <c r="BZA3"/>
      <c r="BZB3"/>
      <c r="BZC3"/>
      <c r="BZD3"/>
      <c r="BZE3"/>
      <c r="BZF3"/>
      <c r="BZG3"/>
      <c r="BZH3"/>
      <c r="BZI3"/>
      <c r="BZJ3"/>
      <c r="BZK3"/>
      <c r="BZL3"/>
      <c r="BZM3"/>
      <c r="BZN3"/>
      <c r="BZO3"/>
      <c r="BZP3"/>
      <c r="BZQ3"/>
      <c r="BZR3"/>
      <c r="BZS3"/>
      <c r="BZT3"/>
      <c r="BZU3"/>
      <c r="BZV3"/>
      <c r="BZW3"/>
      <c r="BZX3"/>
      <c r="BZY3"/>
      <c r="BZZ3"/>
      <c r="CAA3"/>
      <c r="CAB3"/>
      <c r="CAC3"/>
      <c r="CAD3"/>
      <c r="CAE3"/>
      <c r="CAF3"/>
      <c r="CAG3"/>
      <c r="CAH3"/>
      <c r="CAI3"/>
      <c r="CAJ3"/>
      <c r="CAK3"/>
      <c r="CAL3"/>
      <c r="CAM3"/>
      <c r="CAN3"/>
      <c r="CAO3"/>
      <c r="CAP3"/>
      <c r="CAQ3"/>
      <c r="CAR3"/>
      <c r="CAS3"/>
      <c r="CAT3"/>
      <c r="CAU3"/>
      <c r="CAV3"/>
      <c r="CAW3"/>
      <c r="CAX3"/>
      <c r="CAY3"/>
      <c r="CAZ3"/>
      <c r="CBA3"/>
      <c r="CBB3"/>
      <c r="CBC3"/>
      <c r="CBD3"/>
      <c r="CBE3"/>
      <c r="CBF3"/>
      <c r="CBG3"/>
      <c r="CBH3"/>
      <c r="CBI3"/>
      <c r="CBJ3"/>
      <c r="CBK3"/>
      <c r="CBL3"/>
      <c r="CBM3"/>
      <c r="CBN3"/>
      <c r="CBO3"/>
      <c r="CBP3"/>
      <c r="CBQ3"/>
      <c r="CBR3"/>
      <c r="CBS3"/>
      <c r="CBT3"/>
      <c r="CBU3"/>
      <c r="CBV3"/>
      <c r="CBW3"/>
      <c r="CBX3"/>
      <c r="CBY3"/>
      <c r="CBZ3"/>
      <c r="CCA3"/>
      <c r="CCB3"/>
      <c r="CCC3"/>
      <c r="CCD3"/>
      <c r="CCE3"/>
      <c r="CCF3"/>
      <c r="CCG3"/>
      <c r="CCH3"/>
      <c r="CCI3"/>
      <c r="CCJ3"/>
      <c r="CCK3"/>
      <c r="CCL3"/>
      <c r="CCM3"/>
      <c r="CCN3"/>
      <c r="CCO3"/>
      <c r="CCP3"/>
      <c r="CCQ3"/>
      <c r="CCR3"/>
      <c r="CCS3"/>
      <c r="CCT3"/>
      <c r="CCU3"/>
      <c r="CCV3"/>
      <c r="CCW3"/>
      <c r="CCX3"/>
      <c r="CCY3"/>
      <c r="CCZ3"/>
      <c r="CDA3"/>
      <c r="CDB3"/>
      <c r="CDC3"/>
      <c r="CDD3"/>
      <c r="CDE3"/>
      <c r="CDF3"/>
      <c r="CDG3"/>
      <c r="CDH3"/>
      <c r="CDI3"/>
      <c r="CDJ3"/>
      <c r="CDK3"/>
      <c r="CDL3"/>
      <c r="CDM3"/>
      <c r="CDN3"/>
      <c r="CDO3"/>
      <c r="CDP3"/>
      <c r="CDQ3"/>
      <c r="CDR3"/>
      <c r="CDS3"/>
      <c r="CDT3"/>
      <c r="CDU3"/>
      <c r="CDV3"/>
      <c r="CDW3"/>
      <c r="CDX3"/>
      <c r="CDY3"/>
      <c r="CDZ3"/>
      <c r="CEA3"/>
      <c r="CEB3"/>
      <c r="CEC3"/>
      <c r="CED3"/>
      <c r="CEE3"/>
      <c r="CEF3"/>
      <c r="CEG3"/>
      <c r="CEH3"/>
      <c r="CEI3"/>
      <c r="CEJ3"/>
      <c r="CEK3"/>
      <c r="CEL3"/>
      <c r="CEM3"/>
      <c r="CEN3"/>
      <c r="CEO3"/>
      <c r="CEP3"/>
      <c r="CEQ3"/>
      <c r="CER3"/>
      <c r="CES3"/>
      <c r="CET3"/>
      <c r="CEU3"/>
      <c r="CEV3"/>
      <c r="CEW3"/>
      <c r="CEX3"/>
      <c r="CEY3"/>
      <c r="CEZ3"/>
      <c r="CFA3"/>
      <c r="CFB3"/>
      <c r="CFC3"/>
      <c r="CFD3"/>
      <c r="CFE3"/>
      <c r="CFF3"/>
      <c r="CFG3"/>
      <c r="CFH3"/>
      <c r="CFI3"/>
      <c r="CFJ3"/>
      <c r="CFK3"/>
      <c r="CFL3"/>
      <c r="CFM3"/>
      <c r="CFN3"/>
      <c r="CFO3"/>
      <c r="CFP3"/>
      <c r="CFQ3"/>
      <c r="CFR3"/>
      <c r="CFS3"/>
      <c r="CFT3"/>
      <c r="CFU3"/>
      <c r="CFV3"/>
      <c r="CFW3"/>
      <c r="CFX3"/>
      <c r="CFY3"/>
      <c r="CFZ3"/>
      <c r="CGA3"/>
      <c r="CGB3"/>
      <c r="CGC3"/>
      <c r="CGD3"/>
      <c r="CGE3"/>
      <c r="CGF3"/>
      <c r="CGG3"/>
      <c r="CGH3"/>
      <c r="CGI3"/>
      <c r="CGJ3"/>
      <c r="CGK3"/>
      <c r="CGL3"/>
      <c r="CGM3"/>
      <c r="CGN3"/>
      <c r="CGO3"/>
      <c r="CGP3"/>
      <c r="CGQ3"/>
      <c r="CGR3"/>
      <c r="CGS3"/>
      <c r="CGT3"/>
      <c r="CGU3"/>
      <c r="CGV3"/>
      <c r="CGW3"/>
      <c r="CGX3"/>
      <c r="CGY3"/>
      <c r="CGZ3"/>
      <c r="CHA3"/>
      <c r="CHB3"/>
      <c r="CHC3"/>
      <c r="CHD3"/>
      <c r="CHE3"/>
      <c r="CHF3"/>
      <c r="CHG3"/>
      <c r="CHH3"/>
      <c r="CHI3"/>
      <c r="CHJ3"/>
      <c r="CHK3"/>
      <c r="CHL3"/>
      <c r="CHM3"/>
      <c r="CHN3"/>
      <c r="CHO3"/>
      <c r="CHP3"/>
      <c r="CHQ3"/>
      <c r="CHR3"/>
      <c r="CHS3"/>
      <c r="CHT3"/>
      <c r="CHU3"/>
      <c r="CHV3"/>
      <c r="CHW3"/>
      <c r="CHX3"/>
      <c r="CHY3"/>
      <c r="CHZ3"/>
      <c r="CIA3"/>
      <c r="CIB3"/>
      <c r="CIC3"/>
      <c r="CID3"/>
      <c r="CIE3"/>
      <c r="CIF3"/>
      <c r="CIG3"/>
      <c r="CIH3"/>
      <c r="CII3"/>
      <c r="CIJ3"/>
      <c r="CIK3"/>
      <c r="CIL3"/>
      <c r="CIM3"/>
      <c r="CIN3"/>
      <c r="CIO3"/>
      <c r="CIP3"/>
      <c r="CIQ3"/>
      <c r="CIR3"/>
      <c r="CIS3"/>
      <c r="CIT3"/>
      <c r="CIU3"/>
      <c r="CIV3"/>
      <c r="CIW3"/>
      <c r="CIX3"/>
      <c r="CIY3"/>
      <c r="CIZ3"/>
      <c r="CJA3"/>
      <c r="CJB3"/>
      <c r="CJC3"/>
      <c r="CJD3"/>
      <c r="CJE3"/>
      <c r="CJF3"/>
      <c r="CJG3"/>
      <c r="CJH3"/>
      <c r="CJI3"/>
      <c r="CJJ3"/>
      <c r="CJK3"/>
      <c r="CJL3"/>
      <c r="CJM3"/>
      <c r="CJN3"/>
      <c r="CJO3"/>
      <c r="CJP3"/>
      <c r="CJQ3"/>
      <c r="CJR3"/>
      <c r="CJS3"/>
      <c r="CJT3"/>
      <c r="CJU3"/>
      <c r="CJV3"/>
      <c r="CJW3"/>
      <c r="CJX3"/>
      <c r="CJY3"/>
      <c r="CJZ3"/>
      <c r="CKA3"/>
      <c r="CKB3"/>
      <c r="CKC3"/>
      <c r="CKD3"/>
      <c r="CKE3"/>
      <c r="CKF3"/>
      <c r="CKG3"/>
      <c r="CKH3"/>
      <c r="CKI3"/>
      <c r="CKJ3"/>
      <c r="CKK3"/>
      <c r="CKL3"/>
      <c r="CKM3"/>
      <c r="CKN3"/>
      <c r="CKO3"/>
      <c r="CKP3"/>
      <c r="CKQ3"/>
      <c r="CKR3"/>
      <c r="CKS3"/>
      <c r="CKT3"/>
      <c r="CKU3"/>
      <c r="CKV3"/>
      <c r="CKW3"/>
      <c r="CKX3"/>
      <c r="CKY3"/>
      <c r="CKZ3"/>
      <c r="CLA3"/>
      <c r="CLB3"/>
      <c r="CLC3"/>
      <c r="CLD3"/>
      <c r="CLE3"/>
      <c r="CLF3"/>
      <c r="CLG3"/>
      <c r="CLH3"/>
      <c r="CLI3"/>
      <c r="CLJ3"/>
      <c r="CLK3"/>
      <c r="CLL3"/>
      <c r="CLM3"/>
      <c r="CLN3"/>
      <c r="CLO3"/>
      <c r="CLP3"/>
      <c r="CLQ3"/>
      <c r="CLR3"/>
      <c r="CLS3"/>
      <c r="CLT3"/>
      <c r="CLU3"/>
      <c r="CLV3"/>
      <c r="CLW3"/>
      <c r="CLX3"/>
      <c r="CLY3"/>
      <c r="CLZ3"/>
      <c r="CMA3"/>
      <c r="CMB3"/>
      <c r="CMC3"/>
      <c r="CMD3"/>
      <c r="CME3"/>
      <c r="CMF3"/>
      <c r="CMG3"/>
      <c r="CMH3"/>
      <c r="CMI3"/>
      <c r="CMJ3"/>
      <c r="CMK3"/>
      <c r="CML3"/>
      <c r="CMM3"/>
      <c r="CMN3"/>
      <c r="CMO3"/>
      <c r="CMP3"/>
      <c r="CMQ3"/>
      <c r="CMR3"/>
      <c r="CMS3"/>
      <c r="CMT3"/>
      <c r="CMU3"/>
      <c r="CMV3"/>
      <c r="CMW3"/>
      <c r="CMX3"/>
      <c r="CMY3"/>
      <c r="CMZ3"/>
      <c r="CNA3"/>
      <c r="CNB3"/>
      <c r="CNC3"/>
      <c r="CND3"/>
      <c r="CNE3"/>
      <c r="CNF3"/>
      <c r="CNG3"/>
      <c r="CNH3"/>
      <c r="CNI3"/>
      <c r="CNJ3"/>
      <c r="CNK3"/>
      <c r="CNL3"/>
      <c r="CNM3"/>
      <c r="CNN3"/>
      <c r="CNO3"/>
      <c r="CNP3"/>
      <c r="CNQ3"/>
      <c r="CNR3"/>
      <c r="CNS3"/>
      <c r="CNT3"/>
      <c r="CNU3"/>
      <c r="CNV3"/>
      <c r="CNW3"/>
      <c r="CNX3"/>
      <c r="CNY3"/>
      <c r="CNZ3"/>
      <c r="COA3"/>
      <c r="COB3"/>
      <c r="COC3"/>
      <c r="COD3"/>
      <c r="COE3"/>
      <c r="COF3"/>
      <c r="COG3"/>
      <c r="COH3"/>
      <c r="COI3"/>
      <c r="COJ3"/>
      <c r="COK3"/>
      <c r="COL3"/>
      <c r="COM3"/>
      <c r="CON3"/>
      <c r="COO3"/>
      <c r="COP3"/>
      <c r="COQ3"/>
      <c r="COR3"/>
      <c r="COS3"/>
      <c r="COT3"/>
      <c r="COU3"/>
      <c r="COV3"/>
      <c r="COW3"/>
      <c r="COX3"/>
      <c r="COY3"/>
      <c r="COZ3"/>
      <c r="CPA3"/>
      <c r="CPB3"/>
      <c r="CPC3"/>
      <c r="CPD3"/>
      <c r="CPE3"/>
      <c r="CPF3"/>
      <c r="CPG3"/>
      <c r="CPH3"/>
      <c r="CPI3"/>
      <c r="CPJ3"/>
      <c r="CPK3"/>
      <c r="CPL3"/>
      <c r="CPM3"/>
      <c r="CPN3"/>
      <c r="CPO3"/>
      <c r="CPP3"/>
      <c r="CPQ3"/>
      <c r="CPR3"/>
      <c r="CPS3"/>
      <c r="CPT3"/>
      <c r="CPU3"/>
      <c r="CPV3"/>
      <c r="CPW3"/>
      <c r="CPX3"/>
      <c r="CPY3"/>
      <c r="CPZ3"/>
      <c r="CQA3"/>
      <c r="CQB3"/>
      <c r="CQC3"/>
      <c r="CQD3"/>
      <c r="CQE3"/>
      <c r="CQF3"/>
      <c r="CQG3"/>
      <c r="CQH3"/>
      <c r="CQI3"/>
      <c r="CQJ3"/>
      <c r="CQK3"/>
      <c r="CQL3"/>
      <c r="CQM3"/>
      <c r="CQN3"/>
      <c r="CQO3"/>
      <c r="CQP3"/>
      <c r="CQQ3"/>
      <c r="CQR3"/>
      <c r="CQS3"/>
      <c r="CQT3"/>
      <c r="CQU3"/>
      <c r="CQV3"/>
      <c r="CQW3"/>
      <c r="CQX3"/>
      <c r="CQY3"/>
      <c r="CQZ3"/>
      <c r="CRA3"/>
      <c r="CRB3"/>
      <c r="CRC3"/>
      <c r="CRD3"/>
      <c r="CRE3"/>
      <c r="CRF3"/>
      <c r="CRG3"/>
      <c r="CRH3"/>
      <c r="CRI3"/>
      <c r="CRJ3"/>
      <c r="CRK3"/>
      <c r="CRL3"/>
      <c r="CRM3"/>
      <c r="CRN3"/>
      <c r="CRO3"/>
      <c r="CRP3"/>
      <c r="CRQ3"/>
      <c r="CRR3"/>
      <c r="CRS3"/>
      <c r="CRT3"/>
      <c r="CRU3"/>
      <c r="CRV3"/>
      <c r="CRW3"/>
      <c r="CRX3"/>
      <c r="CRY3"/>
      <c r="CRZ3"/>
      <c r="CSA3"/>
      <c r="CSB3"/>
      <c r="CSC3"/>
      <c r="CSD3"/>
      <c r="CSE3"/>
      <c r="CSF3"/>
      <c r="CSG3"/>
      <c r="CSH3"/>
      <c r="CSI3"/>
      <c r="CSJ3"/>
      <c r="CSK3"/>
      <c r="CSL3"/>
      <c r="CSM3"/>
      <c r="CSN3"/>
      <c r="CSO3"/>
      <c r="CSP3"/>
      <c r="CSQ3"/>
      <c r="CSR3"/>
      <c r="CSS3"/>
      <c r="CST3"/>
      <c r="CSU3"/>
      <c r="CSV3"/>
      <c r="CSW3"/>
      <c r="CSX3"/>
      <c r="CSY3"/>
      <c r="CSZ3"/>
      <c r="CTA3"/>
      <c r="CTB3"/>
      <c r="CTC3"/>
      <c r="CTD3"/>
      <c r="CTE3"/>
      <c r="CTF3"/>
      <c r="CTG3"/>
      <c r="CTH3"/>
      <c r="CTI3"/>
      <c r="CTJ3"/>
      <c r="CTK3"/>
      <c r="CTL3"/>
      <c r="CTM3"/>
      <c r="CTN3"/>
      <c r="CTO3"/>
      <c r="CTP3"/>
      <c r="CTQ3"/>
      <c r="CTR3"/>
      <c r="CTS3"/>
      <c r="CTT3"/>
      <c r="CTU3"/>
      <c r="CTV3"/>
      <c r="CTW3"/>
      <c r="CTX3"/>
      <c r="CTY3"/>
      <c r="CTZ3"/>
      <c r="CUA3"/>
      <c r="CUB3"/>
      <c r="CUC3"/>
      <c r="CUD3"/>
      <c r="CUE3"/>
      <c r="CUF3"/>
      <c r="CUG3"/>
      <c r="CUH3"/>
      <c r="CUI3"/>
      <c r="CUJ3"/>
      <c r="CUK3"/>
      <c r="CUL3"/>
      <c r="CUM3"/>
      <c r="CUN3"/>
      <c r="CUO3"/>
      <c r="CUP3"/>
      <c r="CUQ3"/>
      <c r="CUR3"/>
      <c r="CUS3"/>
      <c r="CUT3"/>
      <c r="CUU3"/>
      <c r="CUV3"/>
      <c r="CUW3"/>
      <c r="CUX3"/>
      <c r="CUY3"/>
      <c r="CUZ3"/>
      <c r="CVA3"/>
      <c r="CVB3"/>
      <c r="CVC3"/>
      <c r="CVD3"/>
      <c r="CVE3"/>
      <c r="CVF3"/>
      <c r="CVG3"/>
      <c r="CVH3"/>
      <c r="CVI3"/>
      <c r="CVJ3"/>
      <c r="CVK3"/>
      <c r="CVL3"/>
      <c r="CVM3"/>
      <c r="CVN3"/>
      <c r="CVO3"/>
      <c r="CVP3"/>
      <c r="CVQ3"/>
      <c r="CVR3"/>
      <c r="CVS3"/>
      <c r="CVT3"/>
      <c r="CVU3"/>
      <c r="CVV3"/>
      <c r="CVW3"/>
      <c r="CVX3"/>
      <c r="CVY3"/>
      <c r="CVZ3"/>
      <c r="CWA3"/>
      <c r="CWB3"/>
      <c r="CWC3"/>
      <c r="CWD3"/>
      <c r="CWE3"/>
      <c r="CWF3"/>
      <c r="CWG3"/>
      <c r="CWH3"/>
      <c r="CWI3"/>
      <c r="CWJ3"/>
      <c r="CWK3"/>
      <c r="CWL3"/>
      <c r="CWM3"/>
      <c r="CWN3"/>
      <c r="CWO3"/>
      <c r="CWP3"/>
      <c r="CWQ3"/>
      <c r="CWR3"/>
      <c r="CWS3"/>
      <c r="CWT3"/>
      <c r="CWU3"/>
      <c r="CWV3"/>
      <c r="CWW3"/>
      <c r="CWX3"/>
      <c r="CWY3"/>
      <c r="CWZ3"/>
      <c r="CXA3"/>
      <c r="CXB3"/>
      <c r="CXC3"/>
      <c r="CXD3"/>
      <c r="CXE3"/>
      <c r="CXF3"/>
      <c r="CXG3"/>
      <c r="CXH3"/>
      <c r="CXI3"/>
      <c r="CXJ3"/>
      <c r="CXK3"/>
      <c r="CXL3"/>
      <c r="CXM3"/>
      <c r="CXN3"/>
      <c r="CXO3"/>
      <c r="CXP3"/>
      <c r="CXQ3"/>
      <c r="CXR3"/>
      <c r="CXS3"/>
      <c r="CXT3"/>
      <c r="CXU3"/>
      <c r="CXV3"/>
      <c r="CXW3"/>
      <c r="CXX3"/>
      <c r="CXY3"/>
      <c r="CXZ3"/>
      <c r="CYA3"/>
      <c r="CYB3"/>
      <c r="CYC3"/>
      <c r="CYD3"/>
      <c r="CYE3"/>
      <c r="CYF3"/>
      <c r="CYG3"/>
      <c r="CYH3"/>
      <c r="CYI3"/>
      <c r="CYJ3"/>
      <c r="CYK3"/>
      <c r="CYL3"/>
      <c r="CYM3"/>
      <c r="CYN3"/>
      <c r="CYO3"/>
      <c r="CYP3"/>
      <c r="CYQ3"/>
      <c r="CYR3"/>
      <c r="CYS3"/>
      <c r="CYT3"/>
      <c r="CYU3"/>
      <c r="CYV3"/>
      <c r="CYW3"/>
      <c r="CYX3"/>
      <c r="CYY3"/>
      <c r="CYZ3"/>
      <c r="CZA3"/>
      <c r="CZB3"/>
      <c r="CZC3"/>
      <c r="CZD3"/>
      <c r="CZE3"/>
      <c r="CZF3"/>
      <c r="CZG3"/>
      <c r="CZH3"/>
      <c r="CZI3"/>
      <c r="CZJ3"/>
      <c r="CZK3"/>
      <c r="CZL3"/>
      <c r="CZM3"/>
      <c r="CZN3"/>
      <c r="CZO3"/>
      <c r="CZP3"/>
      <c r="CZQ3"/>
      <c r="CZR3"/>
      <c r="CZS3"/>
      <c r="CZT3"/>
      <c r="CZU3"/>
      <c r="CZV3"/>
      <c r="CZW3"/>
      <c r="CZX3"/>
      <c r="CZY3"/>
      <c r="CZZ3"/>
      <c r="DAA3"/>
      <c r="DAB3"/>
      <c r="DAC3"/>
      <c r="DAD3"/>
      <c r="DAE3"/>
      <c r="DAF3"/>
      <c r="DAG3"/>
      <c r="DAH3"/>
      <c r="DAI3"/>
      <c r="DAJ3"/>
      <c r="DAK3"/>
      <c r="DAL3"/>
      <c r="DAM3"/>
      <c r="DAN3"/>
      <c r="DAO3"/>
      <c r="DAP3"/>
      <c r="DAQ3"/>
      <c r="DAR3"/>
      <c r="DAS3"/>
      <c r="DAT3"/>
      <c r="DAU3"/>
      <c r="DAV3"/>
      <c r="DAW3"/>
      <c r="DAX3"/>
      <c r="DAY3"/>
      <c r="DAZ3"/>
      <c r="DBA3"/>
      <c r="DBB3"/>
      <c r="DBC3"/>
      <c r="DBD3"/>
      <c r="DBE3"/>
      <c r="DBF3"/>
      <c r="DBG3"/>
      <c r="DBH3"/>
      <c r="DBI3"/>
      <c r="DBJ3"/>
      <c r="DBK3"/>
      <c r="DBL3"/>
      <c r="DBM3"/>
      <c r="DBN3"/>
      <c r="DBO3"/>
      <c r="DBP3"/>
      <c r="DBQ3"/>
      <c r="DBR3"/>
      <c r="DBS3"/>
      <c r="DBT3"/>
      <c r="DBU3"/>
      <c r="DBV3"/>
      <c r="DBW3"/>
      <c r="DBX3"/>
      <c r="DBY3"/>
      <c r="DBZ3"/>
      <c r="DCA3"/>
      <c r="DCB3"/>
      <c r="DCC3"/>
      <c r="DCD3"/>
      <c r="DCE3"/>
      <c r="DCF3"/>
      <c r="DCG3"/>
      <c r="DCH3"/>
      <c r="DCI3"/>
      <c r="DCJ3"/>
      <c r="DCK3"/>
      <c r="DCL3"/>
      <c r="DCM3"/>
      <c r="DCN3"/>
      <c r="DCO3"/>
      <c r="DCP3"/>
      <c r="DCQ3"/>
      <c r="DCR3"/>
      <c r="DCS3"/>
      <c r="DCT3"/>
      <c r="DCU3"/>
      <c r="DCV3"/>
      <c r="DCW3"/>
      <c r="DCX3"/>
      <c r="DCY3"/>
      <c r="DCZ3"/>
      <c r="DDA3"/>
      <c r="DDB3"/>
      <c r="DDC3"/>
      <c r="DDD3"/>
      <c r="DDE3"/>
      <c r="DDF3"/>
      <c r="DDG3"/>
      <c r="DDH3"/>
      <c r="DDI3"/>
      <c r="DDJ3"/>
      <c r="DDK3"/>
      <c r="DDL3"/>
      <c r="DDM3"/>
      <c r="DDN3"/>
      <c r="DDO3"/>
      <c r="DDP3"/>
      <c r="DDQ3"/>
      <c r="DDR3"/>
      <c r="DDS3"/>
      <c r="DDT3"/>
      <c r="DDU3"/>
      <c r="DDV3"/>
      <c r="DDW3"/>
      <c r="DDX3"/>
      <c r="DDY3"/>
      <c r="DDZ3"/>
      <c r="DEA3"/>
      <c r="DEB3"/>
      <c r="DEC3"/>
      <c r="DED3"/>
      <c r="DEE3"/>
      <c r="DEF3"/>
      <c r="DEG3"/>
      <c r="DEH3"/>
      <c r="DEI3"/>
      <c r="DEJ3"/>
      <c r="DEK3"/>
      <c r="DEL3"/>
      <c r="DEM3"/>
      <c r="DEN3"/>
      <c r="DEO3"/>
      <c r="DEP3"/>
      <c r="DEQ3"/>
      <c r="DER3"/>
      <c r="DES3"/>
      <c r="DET3"/>
      <c r="DEU3"/>
      <c r="DEV3"/>
      <c r="DEW3"/>
      <c r="DEX3"/>
      <c r="DEY3"/>
      <c r="DEZ3"/>
      <c r="DFA3"/>
      <c r="DFB3"/>
      <c r="DFC3"/>
      <c r="DFD3"/>
      <c r="DFE3"/>
      <c r="DFF3"/>
      <c r="DFG3"/>
      <c r="DFH3"/>
      <c r="DFI3"/>
      <c r="DFJ3"/>
      <c r="DFK3"/>
      <c r="DFL3"/>
      <c r="DFM3"/>
      <c r="DFN3"/>
      <c r="DFO3"/>
      <c r="DFP3"/>
      <c r="DFQ3"/>
      <c r="DFR3"/>
      <c r="DFS3"/>
      <c r="DFT3"/>
      <c r="DFU3"/>
      <c r="DFV3"/>
      <c r="DFW3"/>
      <c r="DFX3"/>
      <c r="DFY3"/>
      <c r="DFZ3"/>
      <c r="DGA3"/>
      <c r="DGB3"/>
      <c r="DGC3"/>
      <c r="DGD3"/>
      <c r="DGE3"/>
      <c r="DGF3"/>
      <c r="DGG3"/>
      <c r="DGH3"/>
      <c r="DGI3"/>
      <c r="DGJ3"/>
      <c r="DGK3"/>
      <c r="DGL3"/>
      <c r="DGM3"/>
      <c r="DGN3"/>
      <c r="DGO3"/>
      <c r="DGP3"/>
      <c r="DGQ3"/>
      <c r="DGR3"/>
      <c r="DGS3"/>
      <c r="DGT3"/>
      <c r="DGU3"/>
      <c r="DGV3"/>
      <c r="DGW3"/>
      <c r="DGX3"/>
      <c r="DGY3"/>
      <c r="DGZ3"/>
      <c r="DHA3"/>
      <c r="DHB3"/>
      <c r="DHC3"/>
      <c r="DHD3"/>
      <c r="DHE3"/>
      <c r="DHF3"/>
      <c r="DHG3"/>
      <c r="DHH3"/>
      <c r="DHI3"/>
      <c r="DHJ3"/>
      <c r="DHK3"/>
      <c r="DHL3"/>
      <c r="DHM3"/>
      <c r="DHN3"/>
      <c r="DHO3"/>
      <c r="DHP3"/>
      <c r="DHQ3"/>
      <c r="DHR3"/>
      <c r="DHS3"/>
      <c r="DHT3"/>
      <c r="DHU3"/>
      <c r="DHV3"/>
      <c r="DHW3"/>
      <c r="DHX3"/>
      <c r="DHY3"/>
      <c r="DHZ3"/>
      <c r="DIA3"/>
      <c r="DIB3"/>
      <c r="DIC3"/>
      <c r="DID3"/>
      <c r="DIE3"/>
      <c r="DIF3"/>
      <c r="DIG3"/>
      <c r="DIH3"/>
      <c r="DII3"/>
      <c r="DIJ3"/>
      <c r="DIK3"/>
      <c r="DIL3"/>
      <c r="DIM3"/>
      <c r="DIN3"/>
      <c r="DIO3"/>
      <c r="DIP3"/>
      <c r="DIQ3"/>
      <c r="DIR3"/>
      <c r="DIS3"/>
      <c r="DIT3"/>
      <c r="DIU3"/>
      <c r="DIV3"/>
      <c r="DIW3"/>
      <c r="DIX3"/>
      <c r="DIY3"/>
      <c r="DIZ3"/>
      <c r="DJA3"/>
      <c r="DJB3"/>
      <c r="DJC3"/>
      <c r="DJD3"/>
      <c r="DJE3"/>
      <c r="DJF3"/>
      <c r="DJG3"/>
      <c r="DJH3"/>
      <c r="DJI3"/>
      <c r="DJJ3"/>
      <c r="DJK3"/>
      <c r="DJL3"/>
      <c r="DJM3"/>
      <c r="DJN3"/>
      <c r="DJO3"/>
      <c r="DJP3"/>
      <c r="DJQ3"/>
      <c r="DJR3"/>
      <c r="DJS3"/>
      <c r="DJT3"/>
      <c r="DJU3"/>
      <c r="DJV3"/>
      <c r="DJW3"/>
      <c r="DJX3"/>
      <c r="DJY3"/>
      <c r="DJZ3"/>
      <c r="DKA3"/>
      <c r="DKB3"/>
      <c r="DKC3"/>
      <c r="DKD3"/>
      <c r="DKE3"/>
      <c r="DKF3"/>
      <c r="DKG3"/>
      <c r="DKH3"/>
      <c r="DKI3"/>
      <c r="DKJ3"/>
      <c r="DKK3"/>
      <c r="DKL3"/>
      <c r="DKM3"/>
      <c r="DKN3"/>
      <c r="DKO3"/>
      <c r="DKP3"/>
      <c r="DKQ3"/>
      <c r="DKR3"/>
      <c r="DKS3"/>
      <c r="DKT3"/>
      <c r="DKU3"/>
      <c r="DKV3"/>
      <c r="DKW3"/>
      <c r="DKX3"/>
      <c r="DKY3"/>
      <c r="DKZ3"/>
      <c r="DLA3"/>
      <c r="DLB3"/>
      <c r="DLC3"/>
      <c r="DLD3"/>
      <c r="DLE3"/>
      <c r="DLF3"/>
      <c r="DLG3"/>
      <c r="DLH3"/>
      <c r="DLI3"/>
      <c r="DLJ3"/>
      <c r="DLK3"/>
      <c r="DLL3"/>
      <c r="DLM3"/>
      <c r="DLN3"/>
      <c r="DLO3"/>
      <c r="DLP3"/>
      <c r="DLQ3"/>
      <c r="DLR3"/>
      <c r="DLS3"/>
      <c r="DLT3"/>
      <c r="DLU3"/>
      <c r="DLV3"/>
      <c r="DLW3"/>
      <c r="DLX3"/>
      <c r="DLY3"/>
      <c r="DLZ3"/>
      <c r="DMA3"/>
      <c r="DMB3"/>
      <c r="DMC3"/>
      <c r="DMD3"/>
      <c r="DME3"/>
      <c r="DMF3"/>
      <c r="DMG3"/>
      <c r="DMH3"/>
      <c r="DMI3"/>
      <c r="DMJ3"/>
      <c r="DMK3"/>
      <c r="DML3"/>
      <c r="DMM3"/>
      <c r="DMN3"/>
      <c r="DMO3"/>
      <c r="DMP3"/>
      <c r="DMQ3"/>
      <c r="DMR3"/>
      <c r="DMS3"/>
      <c r="DMT3"/>
      <c r="DMU3"/>
      <c r="DMV3"/>
      <c r="DMW3"/>
      <c r="DMX3"/>
      <c r="DMY3"/>
      <c r="DMZ3"/>
      <c r="DNA3"/>
      <c r="DNB3"/>
      <c r="DNC3"/>
      <c r="DND3"/>
      <c r="DNE3"/>
      <c r="DNF3"/>
      <c r="DNG3"/>
      <c r="DNH3"/>
      <c r="DNI3"/>
      <c r="DNJ3"/>
      <c r="DNK3"/>
      <c r="DNL3"/>
      <c r="DNM3"/>
      <c r="DNN3"/>
      <c r="DNO3"/>
      <c r="DNP3"/>
      <c r="DNQ3"/>
      <c r="DNR3"/>
      <c r="DNS3"/>
      <c r="DNT3"/>
      <c r="DNU3"/>
      <c r="DNV3"/>
      <c r="DNW3"/>
      <c r="DNX3"/>
      <c r="DNY3"/>
      <c r="DNZ3"/>
      <c r="DOA3"/>
      <c r="DOB3"/>
      <c r="DOC3"/>
      <c r="DOD3"/>
      <c r="DOE3"/>
      <c r="DOF3"/>
      <c r="DOG3"/>
      <c r="DOH3"/>
      <c r="DOI3"/>
      <c r="DOJ3"/>
      <c r="DOK3"/>
      <c r="DOL3"/>
      <c r="DOM3"/>
      <c r="DON3"/>
      <c r="DOO3"/>
      <c r="DOP3"/>
      <c r="DOQ3"/>
      <c r="DOR3"/>
      <c r="DOS3"/>
      <c r="DOT3"/>
      <c r="DOU3"/>
      <c r="DOV3"/>
      <c r="DOW3"/>
      <c r="DOX3"/>
      <c r="DOY3"/>
      <c r="DOZ3"/>
      <c r="DPA3"/>
      <c r="DPB3"/>
      <c r="DPC3"/>
      <c r="DPD3"/>
      <c r="DPE3"/>
      <c r="DPF3"/>
      <c r="DPG3"/>
      <c r="DPH3"/>
      <c r="DPI3"/>
      <c r="DPJ3"/>
      <c r="DPK3"/>
      <c r="DPL3"/>
      <c r="DPM3"/>
      <c r="DPN3"/>
      <c r="DPO3"/>
      <c r="DPP3"/>
      <c r="DPQ3"/>
      <c r="DPR3"/>
      <c r="DPS3"/>
      <c r="DPT3"/>
      <c r="DPU3"/>
      <c r="DPV3"/>
      <c r="DPW3"/>
      <c r="DPX3"/>
      <c r="DPY3"/>
      <c r="DPZ3"/>
      <c r="DQA3"/>
      <c r="DQB3"/>
      <c r="DQC3"/>
      <c r="DQD3"/>
      <c r="DQE3"/>
      <c r="DQF3"/>
      <c r="DQG3"/>
      <c r="DQH3"/>
      <c r="DQI3"/>
      <c r="DQJ3"/>
      <c r="DQK3"/>
      <c r="DQL3"/>
      <c r="DQM3"/>
      <c r="DQN3"/>
      <c r="DQO3"/>
      <c r="DQP3"/>
      <c r="DQQ3"/>
      <c r="DQR3"/>
      <c r="DQS3"/>
      <c r="DQT3"/>
      <c r="DQU3"/>
      <c r="DQV3"/>
      <c r="DQW3"/>
      <c r="DQX3"/>
      <c r="DQY3"/>
      <c r="DQZ3"/>
      <c r="DRA3"/>
      <c r="DRB3"/>
      <c r="DRC3"/>
      <c r="DRD3"/>
      <c r="DRE3"/>
      <c r="DRF3"/>
      <c r="DRG3"/>
      <c r="DRH3"/>
      <c r="DRI3"/>
      <c r="DRJ3"/>
      <c r="DRK3"/>
      <c r="DRL3"/>
      <c r="DRM3"/>
      <c r="DRN3"/>
      <c r="DRO3"/>
      <c r="DRP3"/>
      <c r="DRQ3"/>
      <c r="DRR3"/>
      <c r="DRS3"/>
      <c r="DRT3"/>
      <c r="DRU3"/>
      <c r="DRV3"/>
      <c r="DRW3"/>
      <c r="DRX3"/>
      <c r="DRY3"/>
      <c r="DRZ3"/>
      <c r="DSA3"/>
      <c r="DSB3"/>
      <c r="DSC3"/>
      <c r="DSD3"/>
      <c r="DSE3"/>
      <c r="DSF3"/>
      <c r="DSG3"/>
      <c r="DSH3"/>
      <c r="DSI3"/>
      <c r="DSJ3"/>
      <c r="DSK3"/>
      <c r="DSL3"/>
      <c r="DSM3"/>
      <c r="DSN3"/>
      <c r="DSO3"/>
      <c r="DSP3"/>
      <c r="DSQ3"/>
      <c r="DSR3"/>
      <c r="DSS3"/>
      <c r="DST3"/>
      <c r="DSU3"/>
      <c r="DSV3"/>
      <c r="DSW3"/>
      <c r="DSX3"/>
      <c r="DSY3"/>
      <c r="DSZ3"/>
      <c r="DTA3"/>
      <c r="DTB3"/>
      <c r="DTC3"/>
      <c r="DTD3"/>
      <c r="DTE3"/>
      <c r="DTF3"/>
      <c r="DTG3"/>
      <c r="DTH3"/>
      <c r="DTI3"/>
      <c r="DTJ3"/>
      <c r="DTK3"/>
      <c r="DTL3"/>
      <c r="DTM3"/>
      <c r="DTN3"/>
      <c r="DTO3"/>
      <c r="DTP3"/>
      <c r="DTQ3"/>
      <c r="DTR3"/>
      <c r="DTS3"/>
      <c r="DTT3"/>
      <c r="DTU3"/>
      <c r="DTV3"/>
      <c r="DTW3"/>
      <c r="DTX3"/>
      <c r="DTY3"/>
      <c r="DTZ3"/>
      <c r="DUA3"/>
      <c r="DUB3"/>
      <c r="DUC3"/>
      <c r="DUD3"/>
      <c r="DUE3"/>
      <c r="DUF3"/>
      <c r="DUG3"/>
      <c r="DUH3"/>
      <c r="DUI3"/>
      <c r="DUJ3"/>
      <c r="DUK3"/>
      <c r="DUL3"/>
      <c r="DUM3"/>
      <c r="DUN3"/>
      <c r="DUO3"/>
      <c r="DUP3"/>
      <c r="DUQ3"/>
      <c r="DUR3"/>
      <c r="DUS3"/>
      <c r="DUT3"/>
      <c r="DUU3"/>
      <c r="DUV3"/>
      <c r="DUW3"/>
      <c r="DUX3"/>
      <c r="DUY3"/>
      <c r="DUZ3"/>
      <c r="DVA3"/>
      <c r="DVB3"/>
      <c r="DVC3"/>
      <c r="DVD3"/>
      <c r="DVE3"/>
      <c r="DVF3"/>
      <c r="DVG3"/>
      <c r="DVH3"/>
      <c r="DVI3"/>
      <c r="DVJ3"/>
      <c r="DVK3"/>
      <c r="DVL3"/>
      <c r="DVM3"/>
      <c r="DVN3"/>
      <c r="DVO3"/>
      <c r="DVP3"/>
      <c r="DVQ3"/>
      <c r="DVR3"/>
      <c r="DVS3"/>
      <c r="DVT3"/>
      <c r="DVU3"/>
      <c r="DVV3"/>
      <c r="DVW3"/>
      <c r="DVX3"/>
      <c r="DVY3"/>
      <c r="DVZ3"/>
      <c r="DWA3"/>
      <c r="DWB3"/>
      <c r="DWC3"/>
      <c r="DWD3"/>
      <c r="DWE3"/>
      <c r="DWF3"/>
      <c r="DWG3"/>
      <c r="DWH3"/>
      <c r="DWI3"/>
      <c r="DWJ3"/>
      <c r="DWK3"/>
      <c r="DWL3"/>
      <c r="DWM3"/>
      <c r="DWN3"/>
      <c r="DWO3"/>
      <c r="DWP3"/>
      <c r="DWQ3"/>
      <c r="DWR3"/>
      <c r="DWS3"/>
      <c r="DWT3"/>
      <c r="DWU3"/>
      <c r="DWV3"/>
      <c r="DWW3"/>
      <c r="DWX3"/>
      <c r="DWY3"/>
      <c r="DWZ3"/>
      <c r="DXA3"/>
      <c r="DXB3"/>
      <c r="DXC3"/>
      <c r="DXD3"/>
      <c r="DXE3"/>
      <c r="DXF3"/>
      <c r="DXG3"/>
      <c r="DXH3"/>
      <c r="DXI3"/>
      <c r="DXJ3"/>
      <c r="DXK3"/>
      <c r="DXL3"/>
      <c r="DXM3"/>
      <c r="DXN3"/>
      <c r="DXO3"/>
      <c r="DXP3"/>
      <c r="DXQ3"/>
      <c r="DXR3"/>
      <c r="DXS3"/>
      <c r="DXT3"/>
      <c r="DXU3"/>
      <c r="DXV3"/>
      <c r="DXW3"/>
      <c r="DXX3"/>
      <c r="DXY3"/>
      <c r="DXZ3"/>
      <c r="DYA3"/>
      <c r="DYB3"/>
      <c r="DYC3"/>
      <c r="DYD3"/>
      <c r="DYE3"/>
      <c r="DYF3"/>
      <c r="DYG3"/>
      <c r="DYH3"/>
      <c r="DYI3"/>
      <c r="DYJ3"/>
      <c r="DYK3"/>
      <c r="DYL3"/>
      <c r="DYM3"/>
      <c r="DYN3"/>
      <c r="DYO3"/>
      <c r="DYP3"/>
      <c r="DYQ3"/>
      <c r="DYR3"/>
      <c r="DYS3"/>
      <c r="DYT3"/>
      <c r="DYU3"/>
      <c r="DYV3"/>
      <c r="DYW3"/>
      <c r="DYX3"/>
      <c r="DYY3"/>
      <c r="DYZ3"/>
      <c r="DZA3"/>
      <c r="DZB3"/>
      <c r="DZC3"/>
      <c r="DZD3"/>
      <c r="DZE3"/>
      <c r="DZF3"/>
      <c r="DZG3"/>
      <c r="DZH3"/>
      <c r="DZI3"/>
      <c r="DZJ3"/>
      <c r="DZK3"/>
      <c r="DZL3"/>
      <c r="DZM3"/>
      <c r="DZN3"/>
      <c r="DZO3"/>
      <c r="DZP3"/>
      <c r="DZQ3"/>
      <c r="DZR3"/>
      <c r="DZS3"/>
      <c r="DZT3"/>
      <c r="DZU3"/>
      <c r="DZV3"/>
      <c r="DZW3"/>
      <c r="DZX3"/>
      <c r="DZY3"/>
      <c r="DZZ3"/>
      <c r="EAA3"/>
      <c r="EAB3"/>
      <c r="EAC3"/>
      <c r="EAD3"/>
      <c r="EAE3"/>
      <c r="EAF3"/>
      <c r="EAG3"/>
      <c r="EAH3"/>
      <c r="EAI3"/>
      <c r="EAJ3"/>
      <c r="EAK3"/>
      <c r="EAL3"/>
      <c r="EAM3"/>
      <c r="EAN3"/>
      <c r="EAO3"/>
      <c r="EAP3"/>
      <c r="EAQ3"/>
      <c r="EAR3"/>
      <c r="EAS3"/>
      <c r="EAT3"/>
      <c r="EAU3"/>
      <c r="EAV3"/>
      <c r="EAW3"/>
      <c r="EAX3"/>
      <c r="EAY3"/>
      <c r="EAZ3"/>
      <c r="EBA3"/>
      <c r="EBB3"/>
      <c r="EBC3"/>
      <c r="EBD3"/>
      <c r="EBE3"/>
      <c r="EBF3"/>
      <c r="EBG3"/>
      <c r="EBH3"/>
      <c r="EBI3"/>
      <c r="EBJ3"/>
      <c r="EBK3"/>
      <c r="EBL3"/>
      <c r="EBM3"/>
      <c r="EBN3"/>
      <c r="EBO3"/>
      <c r="EBP3"/>
      <c r="EBQ3"/>
      <c r="EBR3"/>
      <c r="EBS3"/>
      <c r="EBT3"/>
      <c r="EBU3"/>
      <c r="EBV3"/>
      <c r="EBW3"/>
      <c r="EBX3"/>
      <c r="EBY3"/>
      <c r="EBZ3"/>
      <c r="ECA3"/>
      <c r="ECB3"/>
      <c r="ECC3"/>
      <c r="ECD3"/>
      <c r="ECE3"/>
      <c r="ECF3"/>
      <c r="ECG3"/>
      <c r="ECH3"/>
      <c r="ECI3"/>
      <c r="ECJ3"/>
      <c r="ECK3"/>
      <c r="ECL3"/>
      <c r="ECM3"/>
      <c r="ECN3"/>
      <c r="ECO3"/>
      <c r="ECP3"/>
      <c r="ECQ3"/>
      <c r="ECR3"/>
      <c r="ECS3"/>
      <c r="ECT3"/>
      <c r="ECU3"/>
      <c r="ECV3"/>
      <c r="ECW3"/>
      <c r="ECX3"/>
      <c r="ECY3"/>
      <c r="ECZ3"/>
      <c r="EDA3"/>
      <c r="EDB3"/>
      <c r="EDC3"/>
      <c r="EDD3"/>
      <c r="EDE3"/>
      <c r="EDF3"/>
      <c r="EDG3"/>
      <c r="EDH3"/>
      <c r="EDI3"/>
      <c r="EDJ3"/>
      <c r="EDK3"/>
      <c r="EDL3"/>
      <c r="EDM3"/>
      <c r="EDN3"/>
      <c r="EDO3"/>
      <c r="EDP3"/>
      <c r="EDQ3"/>
      <c r="EDR3"/>
      <c r="EDS3"/>
      <c r="EDT3"/>
      <c r="EDU3"/>
      <c r="EDV3"/>
      <c r="EDW3"/>
      <c r="EDX3"/>
      <c r="EDY3"/>
      <c r="EDZ3"/>
      <c r="EEA3"/>
      <c r="EEB3"/>
      <c r="EEC3"/>
      <c r="EED3"/>
      <c r="EEE3"/>
      <c r="EEF3"/>
      <c r="EEG3"/>
      <c r="EEH3"/>
      <c r="EEI3"/>
      <c r="EEJ3"/>
      <c r="EEK3"/>
      <c r="EEL3"/>
      <c r="EEM3"/>
      <c r="EEN3"/>
      <c r="EEO3"/>
      <c r="EEP3"/>
      <c r="EEQ3"/>
      <c r="EER3"/>
      <c r="EES3"/>
      <c r="EET3"/>
      <c r="EEU3"/>
      <c r="EEV3"/>
      <c r="EEW3"/>
      <c r="EEX3"/>
      <c r="EEY3"/>
      <c r="EEZ3"/>
      <c r="EFA3"/>
      <c r="EFB3"/>
      <c r="EFC3"/>
      <c r="EFD3"/>
      <c r="EFE3"/>
      <c r="EFF3"/>
      <c r="EFG3"/>
      <c r="EFH3"/>
      <c r="EFI3"/>
      <c r="EFJ3"/>
      <c r="EFK3"/>
      <c r="EFL3"/>
      <c r="EFM3"/>
      <c r="EFN3"/>
      <c r="EFO3"/>
      <c r="EFP3"/>
      <c r="EFQ3"/>
      <c r="EFR3"/>
      <c r="EFS3"/>
      <c r="EFT3"/>
      <c r="EFU3"/>
      <c r="EFV3"/>
      <c r="EFW3"/>
      <c r="EFX3"/>
      <c r="EFY3"/>
      <c r="EFZ3"/>
      <c r="EGA3"/>
      <c r="EGB3"/>
      <c r="EGC3"/>
      <c r="EGD3"/>
      <c r="EGE3"/>
      <c r="EGF3"/>
      <c r="EGG3"/>
      <c r="EGH3"/>
      <c r="EGI3"/>
      <c r="EGJ3"/>
      <c r="EGK3"/>
      <c r="EGL3"/>
      <c r="EGM3"/>
      <c r="EGN3"/>
      <c r="EGO3"/>
      <c r="EGP3"/>
      <c r="EGQ3"/>
      <c r="EGR3"/>
      <c r="EGS3"/>
      <c r="EGT3"/>
      <c r="EGU3"/>
      <c r="EGV3"/>
      <c r="EGW3"/>
      <c r="EGX3"/>
      <c r="EGY3"/>
      <c r="EGZ3"/>
      <c r="EHA3"/>
      <c r="EHB3"/>
      <c r="EHC3"/>
      <c r="EHD3"/>
      <c r="EHE3"/>
      <c r="EHF3"/>
      <c r="EHG3"/>
      <c r="EHH3"/>
      <c r="EHI3"/>
      <c r="EHJ3"/>
      <c r="EHK3"/>
      <c r="EHL3"/>
      <c r="EHM3"/>
      <c r="EHN3"/>
      <c r="EHO3"/>
      <c r="EHP3"/>
      <c r="EHQ3"/>
      <c r="EHR3"/>
      <c r="EHS3"/>
      <c r="EHT3"/>
      <c r="EHU3"/>
      <c r="EHV3"/>
      <c r="EHW3"/>
      <c r="EHX3"/>
      <c r="EHY3"/>
      <c r="EHZ3"/>
      <c r="EIA3"/>
      <c r="EIB3"/>
      <c r="EIC3"/>
      <c r="EID3"/>
      <c r="EIE3"/>
      <c r="EIF3"/>
      <c r="EIG3"/>
      <c r="EIH3"/>
      <c r="EII3"/>
      <c r="EIJ3"/>
      <c r="EIK3"/>
      <c r="EIL3"/>
      <c r="EIM3"/>
      <c r="EIN3"/>
      <c r="EIO3"/>
      <c r="EIP3"/>
      <c r="EIQ3"/>
      <c r="EIR3"/>
      <c r="EIS3"/>
      <c r="EIT3"/>
      <c r="EIU3"/>
      <c r="EIV3"/>
      <c r="EIW3"/>
      <c r="EIX3"/>
      <c r="EIY3"/>
      <c r="EIZ3"/>
      <c r="EJA3"/>
      <c r="EJB3"/>
      <c r="EJC3"/>
      <c r="EJD3"/>
      <c r="EJE3"/>
      <c r="EJF3"/>
      <c r="EJG3"/>
      <c r="EJH3"/>
      <c r="EJI3"/>
      <c r="EJJ3"/>
      <c r="EJK3"/>
      <c r="EJL3"/>
      <c r="EJM3"/>
      <c r="EJN3"/>
      <c r="EJO3"/>
      <c r="EJP3"/>
      <c r="EJQ3"/>
      <c r="EJR3"/>
      <c r="EJS3"/>
      <c r="EJT3"/>
      <c r="EJU3"/>
      <c r="EJV3"/>
      <c r="EJW3"/>
      <c r="EJX3"/>
      <c r="EJY3"/>
      <c r="EJZ3"/>
      <c r="EKA3"/>
      <c r="EKB3"/>
      <c r="EKC3"/>
      <c r="EKD3"/>
      <c r="EKE3"/>
      <c r="EKF3"/>
      <c r="EKG3"/>
      <c r="EKH3"/>
      <c r="EKI3"/>
      <c r="EKJ3"/>
      <c r="EKK3"/>
      <c r="EKL3"/>
      <c r="EKM3"/>
      <c r="EKN3"/>
      <c r="EKO3"/>
      <c r="EKP3"/>
      <c r="EKQ3"/>
      <c r="EKR3"/>
      <c r="EKS3"/>
      <c r="EKT3"/>
      <c r="EKU3"/>
      <c r="EKV3"/>
      <c r="EKW3"/>
      <c r="EKX3"/>
      <c r="EKY3"/>
      <c r="EKZ3"/>
      <c r="ELA3"/>
      <c r="ELB3"/>
      <c r="ELC3"/>
      <c r="ELD3"/>
      <c r="ELE3"/>
      <c r="ELF3"/>
      <c r="ELG3"/>
      <c r="ELH3"/>
      <c r="ELI3"/>
      <c r="ELJ3"/>
      <c r="ELK3"/>
      <c r="ELL3"/>
      <c r="ELM3"/>
      <c r="ELN3"/>
      <c r="ELO3"/>
      <c r="ELP3"/>
      <c r="ELQ3"/>
      <c r="ELR3"/>
      <c r="ELS3"/>
      <c r="ELT3"/>
      <c r="ELU3"/>
      <c r="ELV3"/>
      <c r="ELW3"/>
      <c r="ELX3"/>
      <c r="ELY3"/>
      <c r="ELZ3"/>
      <c r="EMA3"/>
      <c r="EMB3"/>
      <c r="EMC3"/>
      <c r="EMD3"/>
      <c r="EME3"/>
      <c r="EMF3"/>
      <c r="EMG3"/>
      <c r="EMH3"/>
      <c r="EMI3"/>
      <c r="EMJ3"/>
      <c r="EMK3"/>
      <c r="EML3"/>
      <c r="EMM3"/>
      <c r="EMN3"/>
      <c r="EMO3"/>
      <c r="EMP3"/>
      <c r="EMQ3"/>
      <c r="EMR3"/>
      <c r="EMS3"/>
      <c r="EMT3"/>
      <c r="EMU3"/>
      <c r="EMV3"/>
      <c r="EMW3"/>
      <c r="EMX3"/>
      <c r="EMY3"/>
      <c r="EMZ3"/>
      <c r="ENA3"/>
      <c r="ENB3"/>
      <c r="ENC3"/>
      <c r="END3"/>
      <c r="ENE3"/>
      <c r="ENF3"/>
      <c r="ENG3"/>
      <c r="ENH3"/>
      <c r="ENI3"/>
      <c r="ENJ3"/>
      <c r="ENK3"/>
      <c r="ENL3"/>
      <c r="ENM3"/>
      <c r="ENN3"/>
      <c r="ENO3"/>
      <c r="ENP3"/>
      <c r="ENQ3"/>
      <c r="ENR3"/>
      <c r="ENS3"/>
      <c r="ENT3"/>
      <c r="ENU3"/>
      <c r="ENV3"/>
      <c r="ENW3"/>
      <c r="ENX3"/>
      <c r="ENY3"/>
      <c r="ENZ3"/>
      <c r="EOA3"/>
      <c r="EOB3"/>
      <c r="EOC3"/>
      <c r="EOD3"/>
      <c r="EOE3"/>
      <c r="EOF3"/>
      <c r="EOG3"/>
      <c r="EOH3"/>
      <c r="EOI3"/>
      <c r="EOJ3"/>
      <c r="EOK3"/>
      <c r="EOL3"/>
      <c r="EOM3"/>
      <c r="EON3"/>
      <c r="EOO3"/>
      <c r="EOP3"/>
      <c r="EOQ3"/>
      <c r="EOR3"/>
      <c r="EOS3"/>
      <c r="EOT3"/>
      <c r="EOU3"/>
      <c r="EOV3"/>
      <c r="EOW3"/>
      <c r="EOX3"/>
      <c r="EOY3"/>
      <c r="EOZ3"/>
      <c r="EPA3"/>
      <c r="EPB3"/>
      <c r="EPC3"/>
      <c r="EPD3"/>
      <c r="EPE3"/>
      <c r="EPF3"/>
      <c r="EPG3"/>
      <c r="EPH3"/>
      <c r="EPI3"/>
      <c r="EPJ3"/>
      <c r="EPK3"/>
      <c r="EPL3"/>
      <c r="EPM3"/>
      <c r="EPN3"/>
      <c r="EPO3"/>
      <c r="EPP3"/>
      <c r="EPQ3"/>
      <c r="EPR3"/>
      <c r="EPS3"/>
      <c r="EPT3"/>
      <c r="EPU3"/>
      <c r="EPV3"/>
      <c r="EPW3"/>
      <c r="EPX3"/>
      <c r="EPY3"/>
      <c r="EPZ3"/>
      <c r="EQA3"/>
      <c r="EQB3"/>
      <c r="EQC3"/>
      <c r="EQD3"/>
      <c r="EQE3"/>
      <c r="EQF3"/>
      <c r="EQG3"/>
      <c r="EQH3"/>
      <c r="EQI3"/>
      <c r="EQJ3"/>
      <c r="EQK3"/>
      <c r="EQL3"/>
      <c r="EQM3"/>
      <c r="EQN3"/>
      <c r="EQO3"/>
      <c r="EQP3"/>
      <c r="EQQ3"/>
      <c r="EQR3"/>
      <c r="EQS3"/>
      <c r="EQT3"/>
      <c r="EQU3"/>
      <c r="EQV3"/>
      <c r="EQW3"/>
      <c r="EQX3"/>
      <c r="EQY3"/>
      <c r="EQZ3"/>
      <c r="ERA3"/>
      <c r="ERB3"/>
      <c r="ERC3"/>
      <c r="ERD3"/>
      <c r="ERE3"/>
      <c r="ERF3"/>
      <c r="ERG3"/>
      <c r="ERH3"/>
      <c r="ERI3"/>
      <c r="ERJ3"/>
      <c r="ERK3"/>
      <c r="ERL3"/>
      <c r="ERM3"/>
      <c r="ERN3"/>
      <c r="ERO3"/>
      <c r="ERP3"/>
      <c r="ERQ3"/>
      <c r="ERR3"/>
      <c r="ERS3"/>
      <c r="ERT3"/>
      <c r="ERU3"/>
      <c r="ERV3"/>
      <c r="ERW3"/>
      <c r="ERX3"/>
      <c r="ERY3"/>
      <c r="ERZ3"/>
      <c r="ESA3"/>
      <c r="ESB3"/>
      <c r="ESC3"/>
      <c r="ESD3"/>
      <c r="ESE3"/>
      <c r="ESF3"/>
      <c r="ESG3"/>
      <c r="ESH3"/>
      <c r="ESI3"/>
      <c r="ESJ3"/>
      <c r="ESK3"/>
      <c r="ESL3"/>
      <c r="ESM3"/>
      <c r="ESN3"/>
      <c r="ESO3"/>
      <c r="ESP3"/>
      <c r="ESQ3"/>
      <c r="ESR3"/>
      <c r="ESS3"/>
      <c r="EST3"/>
      <c r="ESU3"/>
      <c r="ESV3"/>
      <c r="ESW3"/>
      <c r="ESX3"/>
      <c r="ESY3"/>
      <c r="ESZ3"/>
      <c r="ETA3"/>
      <c r="ETB3"/>
      <c r="ETC3"/>
      <c r="ETD3"/>
      <c r="ETE3"/>
      <c r="ETF3"/>
      <c r="ETG3"/>
      <c r="ETH3"/>
      <c r="ETI3"/>
      <c r="ETJ3"/>
      <c r="ETK3"/>
      <c r="ETL3"/>
      <c r="ETM3"/>
      <c r="ETN3"/>
      <c r="ETO3"/>
      <c r="ETP3"/>
      <c r="ETQ3"/>
      <c r="ETR3"/>
      <c r="ETS3"/>
      <c r="ETT3"/>
      <c r="ETU3"/>
      <c r="ETV3"/>
      <c r="ETW3"/>
      <c r="ETX3"/>
      <c r="ETY3"/>
      <c r="ETZ3"/>
      <c r="EUA3"/>
      <c r="EUB3"/>
      <c r="EUC3"/>
      <c r="EUD3"/>
      <c r="EUE3"/>
      <c r="EUF3"/>
      <c r="EUG3"/>
      <c r="EUH3"/>
      <c r="EUI3"/>
      <c r="EUJ3"/>
      <c r="EUK3"/>
      <c r="EUL3"/>
      <c r="EUM3"/>
      <c r="EUN3"/>
      <c r="EUO3"/>
      <c r="EUP3"/>
      <c r="EUQ3"/>
      <c r="EUR3"/>
      <c r="EUS3"/>
      <c r="EUT3"/>
      <c r="EUU3"/>
      <c r="EUV3"/>
      <c r="EUW3"/>
      <c r="EUX3"/>
      <c r="EUY3"/>
      <c r="EUZ3"/>
      <c r="EVA3"/>
      <c r="EVB3"/>
      <c r="EVC3"/>
      <c r="EVD3"/>
      <c r="EVE3"/>
      <c r="EVF3"/>
      <c r="EVG3"/>
      <c r="EVH3"/>
      <c r="EVI3"/>
      <c r="EVJ3"/>
      <c r="EVK3"/>
      <c r="EVL3"/>
      <c r="EVM3"/>
      <c r="EVN3"/>
      <c r="EVO3"/>
      <c r="EVP3"/>
      <c r="EVQ3"/>
      <c r="EVR3"/>
      <c r="EVS3"/>
      <c r="EVT3"/>
      <c r="EVU3"/>
      <c r="EVV3"/>
      <c r="EVW3"/>
      <c r="EVX3"/>
      <c r="EVY3"/>
      <c r="EVZ3"/>
      <c r="EWA3"/>
      <c r="EWB3"/>
      <c r="EWC3"/>
      <c r="EWD3"/>
      <c r="EWE3"/>
      <c r="EWF3"/>
      <c r="EWG3"/>
      <c r="EWH3"/>
      <c r="EWI3"/>
      <c r="EWJ3"/>
      <c r="EWK3"/>
      <c r="EWL3"/>
      <c r="EWM3"/>
      <c r="EWN3"/>
      <c r="EWO3"/>
      <c r="EWP3"/>
      <c r="EWQ3"/>
      <c r="EWR3"/>
      <c r="EWS3"/>
      <c r="EWT3"/>
      <c r="EWU3"/>
      <c r="EWV3"/>
      <c r="EWW3"/>
      <c r="EWX3"/>
      <c r="EWY3"/>
      <c r="EWZ3"/>
      <c r="EXA3"/>
      <c r="EXB3"/>
      <c r="EXC3"/>
      <c r="EXD3"/>
      <c r="EXE3"/>
      <c r="EXF3"/>
      <c r="EXG3"/>
      <c r="EXH3"/>
      <c r="EXI3"/>
      <c r="EXJ3"/>
      <c r="EXK3"/>
      <c r="EXL3"/>
      <c r="EXM3"/>
      <c r="EXN3"/>
      <c r="EXO3"/>
      <c r="EXP3"/>
      <c r="EXQ3"/>
      <c r="EXR3"/>
      <c r="EXS3"/>
      <c r="EXT3"/>
      <c r="EXU3"/>
      <c r="EXV3"/>
      <c r="EXW3"/>
      <c r="EXX3"/>
      <c r="EXY3"/>
      <c r="EXZ3"/>
      <c r="EYA3"/>
      <c r="EYB3"/>
      <c r="EYC3"/>
      <c r="EYD3"/>
      <c r="EYE3"/>
      <c r="EYF3"/>
      <c r="EYG3"/>
      <c r="EYH3"/>
      <c r="EYI3"/>
      <c r="EYJ3"/>
      <c r="EYK3"/>
      <c r="EYL3"/>
      <c r="EYM3"/>
      <c r="EYN3"/>
      <c r="EYO3"/>
      <c r="EYP3"/>
      <c r="EYQ3"/>
      <c r="EYR3"/>
      <c r="EYS3"/>
      <c r="EYT3"/>
      <c r="EYU3"/>
      <c r="EYV3"/>
      <c r="EYW3"/>
      <c r="EYX3"/>
      <c r="EYY3"/>
      <c r="EYZ3"/>
      <c r="EZA3"/>
      <c r="EZB3"/>
      <c r="EZC3"/>
      <c r="EZD3"/>
      <c r="EZE3"/>
      <c r="EZF3"/>
      <c r="EZG3"/>
      <c r="EZH3"/>
      <c r="EZI3"/>
      <c r="EZJ3"/>
      <c r="EZK3"/>
      <c r="EZL3"/>
      <c r="EZM3"/>
      <c r="EZN3"/>
      <c r="EZO3"/>
      <c r="EZP3"/>
      <c r="EZQ3"/>
      <c r="EZR3"/>
      <c r="EZS3"/>
      <c r="EZT3"/>
      <c r="EZU3"/>
      <c r="EZV3"/>
      <c r="EZW3"/>
      <c r="EZX3"/>
      <c r="EZY3"/>
      <c r="EZZ3"/>
      <c r="FAA3"/>
      <c r="FAB3"/>
      <c r="FAC3"/>
      <c r="FAD3"/>
      <c r="FAE3"/>
      <c r="FAF3"/>
      <c r="FAG3"/>
      <c r="FAH3"/>
      <c r="FAI3"/>
      <c r="FAJ3"/>
      <c r="FAK3"/>
      <c r="FAL3"/>
      <c r="FAM3"/>
      <c r="FAN3"/>
      <c r="FAO3"/>
      <c r="FAP3"/>
      <c r="FAQ3"/>
      <c r="FAR3"/>
      <c r="FAS3"/>
      <c r="FAT3"/>
      <c r="FAU3"/>
      <c r="FAV3"/>
      <c r="FAW3"/>
      <c r="FAX3"/>
      <c r="FAY3"/>
      <c r="FAZ3"/>
      <c r="FBA3"/>
      <c r="FBB3"/>
      <c r="FBC3"/>
      <c r="FBD3"/>
      <c r="FBE3"/>
      <c r="FBF3"/>
      <c r="FBG3"/>
      <c r="FBH3"/>
      <c r="FBI3"/>
      <c r="FBJ3"/>
      <c r="FBK3"/>
      <c r="FBL3"/>
      <c r="FBM3"/>
      <c r="FBN3"/>
      <c r="FBO3"/>
      <c r="FBP3"/>
      <c r="FBQ3"/>
      <c r="FBR3"/>
      <c r="FBS3"/>
      <c r="FBT3"/>
      <c r="FBU3"/>
      <c r="FBV3"/>
      <c r="FBW3"/>
      <c r="FBX3"/>
      <c r="FBY3"/>
      <c r="FBZ3"/>
      <c r="FCA3"/>
      <c r="FCB3"/>
      <c r="FCC3"/>
      <c r="FCD3"/>
      <c r="FCE3"/>
      <c r="FCF3"/>
      <c r="FCG3"/>
      <c r="FCH3"/>
      <c r="FCI3"/>
      <c r="FCJ3"/>
      <c r="FCK3"/>
      <c r="FCL3"/>
      <c r="FCM3"/>
      <c r="FCN3"/>
      <c r="FCO3"/>
      <c r="FCP3"/>
      <c r="FCQ3"/>
      <c r="FCR3"/>
      <c r="FCS3"/>
      <c r="FCT3"/>
      <c r="FCU3"/>
      <c r="FCV3"/>
      <c r="FCW3"/>
      <c r="FCX3"/>
      <c r="FCY3"/>
      <c r="FCZ3"/>
      <c r="FDA3"/>
      <c r="FDB3"/>
      <c r="FDC3"/>
      <c r="FDD3"/>
      <c r="FDE3"/>
      <c r="FDF3"/>
      <c r="FDG3"/>
      <c r="FDH3"/>
      <c r="FDI3"/>
      <c r="FDJ3"/>
      <c r="FDK3"/>
      <c r="FDL3"/>
      <c r="FDM3"/>
      <c r="FDN3"/>
      <c r="FDO3"/>
      <c r="FDP3"/>
      <c r="FDQ3"/>
      <c r="FDR3"/>
      <c r="FDS3"/>
      <c r="FDT3"/>
      <c r="FDU3"/>
      <c r="FDV3"/>
      <c r="FDW3"/>
      <c r="FDX3"/>
      <c r="FDY3"/>
      <c r="FDZ3"/>
      <c r="FEA3"/>
      <c r="FEB3"/>
      <c r="FEC3"/>
      <c r="FED3"/>
      <c r="FEE3"/>
      <c r="FEF3"/>
      <c r="FEG3"/>
      <c r="FEH3"/>
      <c r="FEI3"/>
      <c r="FEJ3"/>
      <c r="FEK3"/>
      <c r="FEL3"/>
      <c r="FEM3"/>
      <c r="FEN3"/>
      <c r="FEO3"/>
      <c r="FEP3"/>
      <c r="FEQ3"/>
      <c r="FER3"/>
      <c r="FES3"/>
      <c r="FET3"/>
      <c r="FEU3"/>
      <c r="FEV3"/>
      <c r="FEW3"/>
      <c r="FEX3"/>
      <c r="FEY3"/>
      <c r="FEZ3"/>
      <c r="FFA3"/>
      <c r="FFB3"/>
      <c r="FFC3"/>
      <c r="FFD3"/>
      <c r="FFE3"/>
      <c r="FFF3"/>
      <c r="FFG3"/>
      <c r="FFH3"/>
      <c r="FFI3"/>
      <c r="FFJ3"/>
      <c r="FFK3"/>
      <c r="FFL3"/>
      <c r="FFM3"/>
      <c r="FFN3"/>
      <c r="FFO3"/>
      <c r="FFP3"/>
      <c r="FFQ3"/>
      <c r="FFR3"/>
      <c r="FFS3"/>
      <c r="FFT3"/>
      <c r="FFU3"/>
      <c r="FFV3"/>
      <c r="FFW3"/>
      <c r="FFX3"/>
      <c r="FFY3"/>
      <c r="FFZ3"/>
      <c r="FGA3"/>
      <c r="FGB3"/>
      <c r="FGC3"/>
      <c r="FGD3"/>
      <c r="FGE3"/>
      <c r="FGF3"/>
      <c r="FGG3"/>
      <c r="FGH3"/>
      <c r="FGI3"/>
      <c r="FGJ3"/>
      <c r="FGK3"/>
      <c r="FGL3"/>
      <c r="FGM3"/>
      <c r="FGN3"/>
      <c r="FGO3"/>
      <c r="FGP3"/>
      <c r="FGQ3"/>
      <c r="FGR3"/>
      <c r="FGS3"/>
      <c r="FGT3"/>
      <c r="FGU3"/>
      <c r="FGV3"/>
      <c r="FGW3"/>
      <c r="FGX3"/>
      <c r="FGY3"/>
      <c r="FGZ3"/>
      <c r="FHA3"/>
      <c r="FHB3"/>
      <c r="FHC3"/>
      <c r="FHD3"/>
      <c r="FHE3"/>
      <c r="FHF3"/>
      <c r="FHG3"/>
      <c r="FHH3"/>
      <c r="FHI3"/>
      <c r="FHJ3"/>
      <c r="FHK3"/>
      <c r="FHL3"/>
      <c r="FHM3"/>
      <c r="FHN3"/>
      <c r="FHO3"/>
      <c r="FHP3"/>
      <c r="FHQ3"/>
      <c r="FHR3"/>
      <c r="FHS3"/>
      <c r="FHT3"/>
      <c r="FHU3"/>
      <c r="FHV3"/>
      <c r="FHW3"/>
      <c r="FHX3"/>
      <c r="FHY3"/>
      <c r="FHZ3"/>
      <c r="FIA3"/>
      <c r="FIB3"/>
      <c r="FIC3"/>
      <c r="FID3"/>
      <c r="FIE3"/>
      <c r="FIF3"/>
      <c r="FIG3"/>
      <c r="FIH3"/>
      <c r="FII3"/>
      <c r="FIJ3"/>
      <c r="FIK3"/>
      <c r="FIL3"/>
      <c r="FIM3"/>
      <c r="FIN3"/>
      <c r="FIO3"/>
      <c r="FIP3"/>
      <c r="FIQ3"/>
      <c r="FIR3"/>
      <c r="FIS3"/>
      <c r="FIT3"/>
      <c r="FIU3"/>
      <c r="FIV3"/>
      <c r="FIW3"/>
      <c r="FIX3"/>
      <c r="FIY3"/>
      <c r="FIZ3"/>
      <c r="FJA3"/>
      <c r="FJB3"/>
      <c r="FJC3"/>
      <c r="FJD3"/>
      <c r="FJE3"/>
      <c r="FJF3"/>
      <c r="FJG3"/>
      <c r="FJH3"/>
      <c r="FJI3"/>
      <c r="FJJ3"/>
      <c r="FJK3"/>
      <c r="FJL3"/>
      <c r="FJM3"/>
      <c r="FJN3"/>
      <c r="FJO3"/>
      <c r="FJP3"/>
      <c r="FJQ3"/>
      <c r="FJR3"/>
      <c r="FJS3"/>
      <c r="FJT3"/>
      <c r="FJU3"/>
      <c r="FJV3"/>
      <c r="FJW3"/>
      <c r="FJX3"/>
      <c r="FJY3"/>
      <c r="FJZ3"/>
      <c r="FKA3"/>
      <c r="FKB3"/>
      <c r="FKC3"/>
      <c r="FKD3"/>
      <c r="FKE3"/>
      <c r="FKF3"/>
      <c r="FKG3"/>
      <c r="FKH3"/>
      <c r="FKI3"/>
      <c r="FKJ3"/>
      <c r="FKK3"/>
      <c r="FKL3"/>
      <c r="FKM3"/>
      <c r="FKN3"/>
      <c r="FKO3"/>
      <c r="FKP3"/>
      <c r="FKQ3"/>
      <c r="FKR3"/>
      <c r="FKS3"/>
      <c r="FKT3"/>
      <c r="FKU3"/>
      <c r="FKV3"/>
      <c r="FKW3"/>
      <c r="FKX3"/>
      <c r="FKY3"/>
      <c r="FKZ3"/>
      <c r="FLA3"/>
      <c r="FLB3"/>
      <c r="FLC3"/>
      <c r="FLD3"/>
      <c r="FLE3"/>
      <c r="FLF3"/>
      <c r="FLG3"/>
      <c r="FLH3"/>
      <c r="FLI3"/>
      <c r="FLJ3"/>
      <c r="FLK3"/>
      <c r="FLL3"/>
      <c r="FLM3"/>
      <c r="FLN3"/>
      <c r="FLO3"/>
      <c r="FLP3"/>
      <c r="FLQ3"/>
      <c r="FLR3"/>
      <c r="FLS3"/>
      <c r="FLT3"/>
      <c r="FLU3"/>
      <c r="FLV3"/>
      <c r="FLW3"/>
      <c r="FLX3"/>
      <c r="FLY3"/>
      <c r="FLZ3"/>
      <c r="FMA3"/>
      <c r="FMB3"/>
      <c r="FMC3"/>
      <c r="FMD3"/>
      <c r="FME3"/>
      <c r="FMF3"/>
      <c r="FMG3"/>
      <c r="FMH3"/>
      <c r="FMI3"/>
      <c r="FMJ3"/>
      <c r="FMK3"/>
      <c r="FML3"/>
      <c r="FMM3"/>
      <c r="FMN3"/>
      <c r="FMO3"/>
      <c r="FMP3"/>
      <c r="FMQ3"/>
      <c r="FMR3"/>
      <c r="FMS3"/>
      <c r="FMT3"/>
      <c r="FMU3"/>
      <c r="FMV3"/>
      <c r="FMW3"/>
      <c r="FMX3"/>
      <c r="FMY3"/>
      <c r="FMZ3"/>
      <c r="FNA3"/>
      <c r="FNB3"/>
      <c r="FNC3"/>
      <c r="FND3"/>
      <c r="FNE3"/>
      <c r="FNF3"/>
      <c r="FNG3"/>
      <c r="FNH3"/>
      <c r="FNI3"/>
      <c r="FNJ3"/>
      <c r="FNK3"/>
      <c r="FNL3"/>
      <c r="FNM3"/>
      <c r="FNN3"/>
      <c r="FNO3"/>
      <c r="FNP3"/>
      <c r="FNQ3"/>
      <c r="FNR3"/>
      <c r="FNS3"/>
      <c r="FNT3"/>
      <c r="FNU3"/>
      <c r="FNV3"/>
      <c r="FNW3"/>
      <c r="FNX3"/>
      <c r="FNY3"/>
      <c r="FNZ3"/>
      <c r="FOA3"/>
      <c r="FOB3"/>
      <c r="FOC3"/>
      <c r="FOD3"/>
      <c r="FOE3"/>
      <c r="FOF3"/>
      <c r="FOG3"/>
      <c r="FOH3"/>
      <c r="FOI3"/>
      <c r="FOJ3"/>
      <c r="FOK3"/>
      <c r="FOL3"/>
      <c r="FOM3"/>
      <c r="FON3"/>
      <c r="FOO3"/>
      <c r="FOP3"/>
      <c r="FOQ3"/>
      <c r="FOR3"/>
      <c r="FOS3"/>
      <c r="FOT3"/>
      <c r="FOU3"/>
      <c r="FOV3"/>
      <c r="FOW3"/>
      <c r="FOX3"/>
      <c r="FOY3"/>
      <c r="FOZ3"/>
      <c r="FPA3"/>
      <c r="FPB3"/>
      <c r="FPC3"/>
      <c r="FPD3"/>
      <c r="FPE3"/>
      <c r="FPF3"/>
      <c r="FPG3"/>
      <c r="FPH3"/>
      <c r="FPI3"/>
      <c r="FPJ3"/>
      <c r="FPK3"/>
      <c r="FPL3"/>
      <c r="FPM3"/>
      <c r="FPN3"/>
      <c r="FPO3"/>
      <c r="FPP3"/>
      <c r="FPQ3"/>
      <c r="FPR3"/>
      <c r="FPS3"/>
      <c r="FPT3"/>
      <c r="FPU3"/>
      <c r="FPV3"/>
      <c r="FPW3"/>
      <c r="FPX3"/>
      <c r="FPY3"/>
      <c r="FPZ3"/>
      <c r="FQA3"/>
      <c r="FQB3"/>
      <c r="FQC3"/>
      <c r="FQD3"/>
      <c r="FQE3"/>
      <c r="FQF3"/>
      <c r="FQG3"/>
      <c r="FQH3"/>
      <c r="FQI3"/>
      <c r="FQJ3"/>
      <c r="FQK3"/>
      <c r="FQL3"/>
      <c r="FQM3"/>
      <c r="FQN3"/>
      <c r="FQO3"/>
      <c r="FQP3"/>
      <c r="FQQ3"/>
      <c r="FQR3"/>
      <c r="FQS3"/>
      <c r="FQT3"/>
      <c r="FQU3"/>
      <c r="FQV3"/>
      <c r="FQW3"/>
      <c r="FQX3"/>
      <c r="FQY3"/>
      <c r="FQZ3"/>
      <c r="FRA3"/>
      <c r="FRB3"/>
      <c r="FRC3"/>
      <c r="FRD3"/>
      <c r="FRE3"/>
      <c r="FRF3"/>
      <c r="FRG3"/>
      <c r="FRH3"/>
      <c r="FRI3"/>
      <c r="FRJ3"/>
      <c r="FRK3"/>
      <c r="FRL3"/>
      <c r="FRM3"/>
      <c r="FRN3"/>
      <c r="FRO3"/>
      <c r="FRP3"/>
      <c r="FRQ3"/>
      <c r="FRR3"/>
      <c r="FRS3"/>
      <c r="FRT3"/>
      <c r="FRU3"/>
      <c r="FRV3"/>
      <c r="FRW3"/>
      <c r="FRX3"/>
      <c r="FRY3"/>
      <c r="FRZ3"/>
      <c r="FSA3"/>
      <c r="FSB3"/>
      <c r="FSC3"/>
      <c r="FSD3"/>
      <c r="FSE3"/>
      <c r="FSF3"/>
      <c r="FSG3"/>
      <c r="FSH3"/>
      <c r="FSI3"/>
      <c r="FSJ3"/>
      <c r="FSK3"/>
      <c r="FSL3"/>
      <c r="FSM3"/>
      <c r="FSN3"/>
      <c r="FSO3"/>
      <c r="FSP3"/>
      <c r="FSQ3"/>
      <c r="FSR3"/>
      <c r="FSS3"/>
      <c r="FST3"/>
      <c r="FSU3"/>
      <c r="FSV3"/>
      <c r="FSW3"/>
      <c r="FSX3"/>
      <c r="FSY3"/>
      <c r="FSZ3"/>
      <c r="FTA3"/>
      <c r="FTB3"/>
      <c r="FTC3"/>
      <c r="FTD3"/>
      <c r="FTE3"/>
      <c r="FTF3"/>
      <c r="FTG3"/>
      <c r="FTH3"/>
      <c r="FTI3"/>
      <c r="FTJ3"/>
      <c r="FTK3"/>
      <c r="FTL3"/>
      <c r="FTM3"/>
      <c r="FTN3"/>
      <c r="FTO3"/>
      <c r="FTP3"/>
      <c r="FTQ3"/>
      <c r="FTR3"/>
      <c r="FTS3"/>
      <c r="FTT3"/>
      <c r="FTU3"/>
      <c r="FTV3"/>
      <c r="FTW3"/>
      <c r="FTX3"/>
      <c r="FTY3"/>
      <c r="FTZ3"/>
      <c r="FUA3"/>
      <c r="FUB3"/>
      <c r="FUC3"/>
      <c r="FUD3"/>
      <c r="FUE3"/>
      <c r="FUF3"/>
      <c r="FUG3"/>
      <c r="FUH3"/>
      <c r="FUI3"/>
      <c r="FUJ3"/>
      <c r="FUK3"/>
      <c r="FUL3"/>
      <c r="FUM3"/>
      <c r="FUN3"/>
      <c r="FUO3"/>
      <c r="FUP3"/>
      <c r="FUQ3"/>
      <c r="FUR3"/>
      <c r="FUS3"/>
      <c r="FUT3"/>
      <c r="FUU3"/>
      <c r="FUV3"/>
      <c r="FUW3"/>
      <c r="FUX3"/>
      <c r="FUY3"/>
      <c r="FUZ3"/>
      <c r="FVA3"/>
      <c r="FVB3"/>
      <c r="FVC3"/>
      <c r="FVD3"/>
      <c r="FVE3"/>
      <c r="FVF3"/>
      <c r="FVG3"/>
      <c r="FVH3"/>
      <c r="FVI3"/>
      <c r="FVJ3"/>
      <c r="FVK3"/>
      <c r="FVL3"/>
      <c r="FVM3"/>
      <c r="FVN3"/>
      <c r="FVO3"/>
      <c r="FVP3"/>
      <c r="FVQ3"/>
      <c r="FVR3"/>
      <c r="FVS3"/>
      <c r="FVT3"/>
      <c r="FVU3"/>
      <c r="FVV3"/>
      <c r="FVW3"/>
      <c r="FVX3"/>
      <c r="FVY3"/>
      <c r="FVZ3"/>
      <c r="FWA3"/>
      <c r="FWB3"/>
      <c r="FWC3"/>
      <c r="FWD3"/>
      <c r="FWE3"/>
      <c r="FWF3"/>
      <c r="FWG3"/>
      <c r="FWH3"/>
      <c r="FWI3"/>
      <c r="FWJ3"/>
      <c r="FWK3"/>
      <c r="FWL3"/>
      <c r="FWM3"/>
      <c r="FWN3"/>
      <c r="FWO3"/>
      <c r="FWP3"/>
      <c r="FWQ3"/>
      <c r="FWR3"/>
      <c r="FWS3"/>
      <c r="FWT3"/>
      <c r="FWU3"/>
      <c r="FWV3"/>
      <c r="FWW3"/>
      <c r="FWX3"/>
      <c r="FWY3"/>
      <c r="FWZ3"/>
      <c r="FXA3"/>
      <c r="FXB3"/>
      <c r="FXC3"/>
      <c r="FXD3"/>
      <c r="FXE3"/>
      <c r="FXF3"/>
      <c r="FXG3"/>
      <c r="FXH3"/>
      <c r="FXI3"/>
      <c r="FXJ3"/>
      <c r="FXK3"/>
      <c r="FXL3"/>
      <c r="FXM3"/>
      <c r="FXN3"/>
      <c r="FXO3"/>
      <c r="FXP3"/>
      <c r="FXQ3"/>
      <c r="FXR3"/>
      <c r="FXS3"/>
      <c r="FXT3"/>
      <c r="FXU3"/>
      <c r="FXV3"/>
      <c r="FXW3"/>
      <c r="FXX3"/>
      <c r="FXY3"/>
      <c r="FXZ3"/>
      <c r="FYA3"/>
      <c r="FYB3"/>
      <c r="FYC3"/>
      <c r="FYD3"/>
      <c r="FYE3"/>
      <c r="FYF3"/>
      <c r="FYG3"/>
      <c r="FYH3"/>
      <c r="FYI3"/>
      <c r="FYJ3"/>
      <c r="FYK3"/>
      <c r="FYL3"/>
      <c r="FYM3"/>
      <c r="FYN3"/>
      <c r="FYO3"/>
      <c r="FYP3"/>
      <c r="FYQ3"/>
      <c r="FYR3"/>
      <c r="FYS3"/>
      <c r="FYT3"/>
      <c r="FYU3"/>
      <c r="FYV3"/>
      <c r="FYW3"/>
      <c r="FYX3"/>
      <c r="FYY3"/>
      <c r="FYZ3"/>
      <c r="FZA3"/>
      <c r="FZB3"/>
      <c r="FZC3"/>
      <c r="FZD3"/>
      <c r="FZE3"/>
      <c r="FZF3"/>
      <c r="FZG3"/>
      <c r="FZH3"/>
      <c r="FZI3"/>
      <c r="FZJ3"/>
      <c r="FZK3"/>
      <c r="FZL3"/>
      <c r="FZM3"/>
      <c r="FZN3"/>
      <c r="FZO3"/>
      <c r="FZP3"/>
      <c r="FZQ3"/>
      <c r="FZR3"/>
      <c r="FZS3"/>
      <c r="FZT3"/>
      <c r="FZU3"/>
      <c r="FZV3"/>
      <c r="FZW3"/>
      <c r="FZX3"/>
      <c r="FZY3"/>
      <c r="FZZ3"/>
      <c r="GAA3"/>
      <c r="GAB3"/>
      <c r="GAC3"/>
      <c r="GAD3"/>
      <c r="GAE3"/>
      <c r="GAF3"/>
      <c r="GAG3"/>
      <c r="GAH3"/>
      <c r="GAI3"/>
      <c r="GAJ3"/>
      <c r="GAK3"/>
      <c r="GAL3"/>
      <c r="GAM3"/>
      <c r="GAN3"/>
      <c r="GAO3"/>
      <c r="GAP3"/>
      <c r="GAQ3"/>
      <c r="GAR3"/>
      <c r="GAS3"/>
      <c r="GAT3"/>
      <c r="GAU3"/>
      <c r="GAV3"/>
      <c r="GAW3"/>
      <c r="GAX3"/>
      <c r="GAY3"/>
      <c r="GAZ3"/>
      <c r="GBA3"/>
      <c r="GBB3"/>
      <c r="GBC3"/>
      <c r="GBD3"/>
      <c r="GBE3"/>
      <c r="GBF3"/>
      <c r="GBG3"/>
      <c r="GBH3"/>
      <c r="GBI3"/>
      <c r="GBJ3"/>
      <c r="GBK3"/>
      <c r="GBL3"/>
      <c r="GBM3"/>
      <c r="GBN3"/>
      <c r="GBO3"/>
      <c r="GBP3"/>
      <c r="GBQ3"/>
      <c r="GBR3"/>
      <c r="GBS3"/>
      <c r="GBT3"/>
      <c r="GBU3"/>
      <c r="GBV3"/>
      <c r="GBW3"/>
      <c r="GBX3"/>
      <c r="GBY3"/>
      <c r="GBZ3"/>
      <c r="GCA3"/>
      <c r="GCB3"/>
      <c r="GCC3"/>
      <c r="GCD3"/>
      <c r="GCE3"/>
      <c r="GCF3"/>
      <c r="GCG3"/>
      <c r="GCH3"/>
      <c r="GCI3"/>
      <c r="GCJ3"/>
      <c r="GCK3"/>
      <c r="GCL3"/>
      <c r="GCM3"/>
      <c r="GCN3"/>
      <c r="GCO3"/>
      <c r="GCP3"/>
      <c r="GCQ3"/>
      <c r="GCR3"/>
      <c r="GCS3"/>
      <c r="GCT3"/>
      <c r="GCU3"/>
      <c r="GCV3"/>
      <c r="GCW3"/>
      <c r="GCX3"/>
      <c r="GCY3"/>
      <c r="GCZ3"/>
      <c r="GDA3"/>
      <c r="GDB3"/>
      <c r="GDC3"/>
      <c r="GDD3"/>
      <c r="GDE3"/>
      <c r="GDF3"/>
      <c r="GDG3"/>
      <c r="GDH3"/>
      <c r="GDI3"/>
      <c r="GDJ3"/>
      <c r="GDK3"/>
      <c r="GDL3"/>
      <c r="GDM3"/>
      <c r="GDN3"/>
      <c r="GDO3"/>
      <c r="GDP3"/>
      <c r="GDQ3"/>
      <c r="GDR3"/>
      <c r="GDS3"/>
      <c r="GDT3"/>
      <c r="GDU3"/>
      <c r="GDV3"/>
      <c r="GDW3"/>
      <c r="GDX3"/>
      <c r="GDY3"/>
      <c r="GDZ3"/>
      <c r="GEA3"/>
      <c r="GEB3"/>
      <c r="GEC3"/>
      <c r="GED3"/>
      <c r="GEE3"/>
      <c r="GEF3"/>
      <c r="GEG3"/>
      <c r="GEH3"/>
      <c r="GEI3"/>
      <c r="GEJ3"/>
      <c r="GEK3"/>
      <c r="GEL3"/>
      <c r="GEM3"/>
      <c r="GEN3"/>
      <c r="GEO3"/>
      <c r="GEP3"/>
      <c r="GEQ3"/>
      <c r="GER3"/>
      <c r="GES3"/>
      <c r="GET3"/>
      <c r="GEU3"/>
      <c r="GEV3"/>
      <c r="GEW3"/>
      <c r="GEX3"/>
      <c r="GEY3"/>
      <c r="GEZ3"/>
      <c r="GFA3"/>
      <c r="GFB3"/>
      <c r="GFC3"/>
      <c r="GFD3"/>
      <c r="GFE3"/>
      <c r="GFF3"/>
      <c r="GFG3"/>
      <c r="GFH3"/>
      <c r="GFI3"/>
      <c r="GFJ3"/>
      <c r="GFK3"/>
      <c r="GFL3"/>
      <c r="GFM3"/>
      <c r="GFN3"/>
      <c r="GFO3"/>
      <c r="GFP3"/>
      <c r="GFQ3"/>
      <c r="GFR3"/>
      <c r="GFS3"/>
      <c r="GFT3"/>
      <c r="GFU3"/>
      <c r="GFV3"/>
      <c r="GFW3"/>
      <c r="GFX3"/>
      <c r="GFY3"/>
      <c r="GFZ3"/>
      <c r="GGA3"/>
      <c r="GGB3"/>
      <c r="GGC3"/>
      <c r="GGD3"/>
      <c r="GGE3"/>
      <c r="GGF3"/>
      <c r="GGG3"/>
      <c r="GGH3"/>
      <c r="GGI3"/>
      <c r="GGJ3"/>
      <c r="GGK3"/>
      <c r="GGL3"/>
      <c r="GGM3"/>
      <c r="GGN3"/>
      <c r="GGO3"/>
      <c r="GGP3"/>
      <c r="GGQ3"/>
      <c r="GGR3"/>
      <c r="GGS3"/>
      <c r="GGT3"/>
      <c r="GGU3"/>
      <c r="GGV3"/>
      <c r="GGW3"/>
      <c r="GGX3"/>
      <c r="GGY3"/>
      <c r="GGZ3"/>
      <c r="GHA3"/>
      <c r="GHB3"/>
      <c r="GHC3"/>
      <c r="GHD3"/>
      <c r="GHE3"/>
      <c r="GHF3"/>
      <c r="GHG3"/>
      <c r="GHH3"/>
      <c r="GHI3"/>
      <c r="GHJ3"/>
      <c r="GHK3"/>
      <c r="GHL3"/>
      <c r="GHM3"/>
      <c r="GHN3"/>
      <c r="GHO3"/>
      <c r="GHP3"/>
      <c r="GHQ3"/>
      <c r="GHR3"/>
      <c r="GHS3"/>
      <c r="GHT3"/>
      <c r="GHU3"/>
      <c r="GHV3"/>
      <c r="GHW3"/>
      <c r="GHX3"/>
      <c r="GHY3"/>
      <c r="GHZ3"/>
      <c r="GIA3"/>
      <c r="GIB3"/>
      <c r="GIC3"/>
      <c r="GID3"/>
      <c r="GIE3"/>
      <c r="GIF3"/>
      <c r="GIG3"/>
      <c r="GIH3"/>
      <c r="GII3"/>
      <c r="GIJ3"/>
      <c r="GIK3"/>
      <c r="GIL3"/>
      <c r="GIM3"/>
      <c r="GIN3"/>
      <c r="GIO3"/>
      <c r="GIP3"/>
      <c r="GIQ3"/>
      <c r="GIR3"/>
      <c r="GIS3"/>
      <c r="GIT3"/>
      <c r="GIU3"/>
      <c r="GIV3"/>
      <c r="GIW3"/>
      <c r="GIX3"/>
      <c r="GIY3"/>
      <c r="GIZ3"/>
      <c r="GJA3"/>
      <c r="GJB3"/>
      <c r="GJC3"/>
      <c r="GJD3"/>
      <c r="GJE3"/>
      <c r="GJF3"/>
      <c r="GJG3"/>
      <c r="GJH3"/>
      <c r="GJI3"/>
      <c r="GJJ3"/>
      <c r="GJK3"/>
      <c r="GJL3"/>
      <c r="GJM3"/>
      <c r="GJN3"/>
      <c r="GJO3"/>
      <c r="GJP3"/>
      <c r="GJQ3"/>
      <c r="GJR3"/>
      <c r="GJS3"/>
      <c r="GJT3"/>
      <c r="GJU3"/>
      <c r="GJV3"/>
      <c r="GJW3"/>
      <c r="GJX3"/>
      <c r="GJY3"/>
      <c r="GJZ3"/>
      <c r="GKA3"/>
      <c r="GKB3"/>
      <c r="GKC3"/>
      <c r="GKD3"/>
      <c r="GKE3"/>
      <c r="GKF3"/>
      <c r="GKG3"/>
      <c r="GKH3"/>
      <c r="GKI3"/>
      <c r="GKJ3"/>
      <c r="GKK3"/>
      <c r="GKL3"/>
      <c r="GKM3"/>
      <c r="GKN3"/>
      <c r="GKO3"/>
      <c r="GKP3"/>
      <c r="GKQ3"/>
      <c r="GKR3"/>
      <c r="GKS3"/>
      <c r="GKT3"/>
      <c r="GKU3"/>
      <c r="GKV3"/>
      <c r="GKW3"/>
      <c r="GKX3"/>
      <c r="GKY3"/>
      <c r="GKZ3"/>
      <c r="GLA3"/>
      <c r="GLB3"/>
      <c r="GLC3"/>
      <c r="GLD3"/>
      <c r="GLE3"/>
      <c r="GLF3"/>
      <c r="GLG3"/>
      <c r="GLH3"/>
      <c r="GLI3"/>
      <c r="GLJ3"/>
      <c r="GLK3"/>
      <c r="GLL3"/>
      <c r="GLM3"/>
      <c r="GLN3"/>
      <c r="GLO3"/>
      <c r="GLP3"/>
      <c r="GLQ3"/>
      <c r="GLR3"/>
      <c r="GLS3"/>
      <c r="GLT3"/>
      <c r="GLU3"/>
      <c r="GLV3"/>
      <c r="GLW3"/>
      <c r="GLX3"/>
      <c r="GLY3"/>
      <c r="GLZ3"/>
      <c r="GMA3"/>
      <c r="GMB3"/>
      <c r="GMC3"/>
      <c r="GMD3"/>
      <c r="GME3"/>
      <c r="GMF3"/>
      <c r="GMG3"/>
      <c r="GMH3"/>
      <c r="GMI3"/>
      <c r="GMJ3"/>
      <c r="GMK3"/>
      <c r="GML3"/>
      <c r="GMM3"/>
      <c r="GMN3"/>
      <c r="GMO3"/>
      <c r="GMP3"/>
      <c r="GMQ3"/>
      <c r="GMR3"/>
      <c r="GMS3"/>
      <c r="GMT3"/>
      <c r="GMU3"/>
      <c r="GMV3"/>
      <c r="GMW3"/>
      <c r="GMX3"/>
      <c r="GMY3"/>
      <c r="GMZ3"/>
      <c r="GNA3"/>
      <c r="GNB3"/>
      <c r="GNC3"/>
      <c r="GND3"/>
      <c r="GNE3"/>
      <c r="GNF3"/>
      <c r="GNG3"/>
      <c r="GNH3"/>
      <c r="GNI3"/>
      <c r="GNJ3"/>
      <c r="GNK3"/>
      <c r="GNL3"/>
      <c r="GNM3"/>
      <c r="GNN3"/>
      <c r="GNO3"/>
      <c r="GNP3"/>
      <c r="GNQ3"/>
      <c r="GNR3"/>
      <c r="GNS3"/>
      <c r="GNT3"/>
      <c r="GNU3"/>
      <c r="GNV3"/>
      <c r="GNW3"/>
      <c r="GNX3"/>
      <c r="GNY3"/>
      <c r="GNZ3"/>
      <c r="GOA3"/>
      <c r="GOB3"/>
      <c r="GOC3"/>
      <c r="GOD3"/>
      <c r="GOE3"/>
      <c r="GOF3"/>
      <c r="GOG3"/>
      <c r="GOH3"/>
      <c r="GOI3"/>
      <c r="GOJ3"/>
      <c r="GOK3"/>
      <c r="GOL3"/>
      <c r="GOM3"/>
      <c r="GON3"/>
      <c r="GOO3"/>
      <c r="GOP3"/>
      <c r="GOQ3"/>
      <c r="GOR3"/>
      <c r="GOS3"/>
      <c r="GOT3"/>
      <c r="GOU3"/>
      <c r="GOV3"/>
      <c r="GOW3"/>
      <c r="GOX3"/>
      <c r="GOY3"/>
      <c r="GOZ3"/>
      <c r="GPA3"/>
      <c r="GPB3"/>
      <c r="GPC3"/>
      <c r="GPD3"/>
      <c r="GPE3"/>
      <c r="GPF3"/>
      <c r="GPG3"/>
      <c r="GPH3"/>
      <c r="GPI3"/>
      <c r="GPJ3"/>
      <c r="GPK3"/>
      <c r="GPL3"/>
      <c r="GPM3"/>
      <c r="GPN3"/>
      <c r="GPO3"/>
      <c r="GPP3"/>
      <c r="GPQ3"/>
      <c r="GPR3"/>
      <c r="GPS3"/>
      <c r="GPT3"/>
      <c r="GPU3"/>
      <c r="GPV3"/>
      <c r="GPW3"/>
      <c r="GPX3"/>
      <c r="GPY3"/>
      <c r="GPZ3"/>
      <c r="GQA3"/>
      <c r="GQB3"/>
      <c r="GQC3"/>
      <c r="GQD3"/>
      <c r="GQE3"/>
      <c r="GQF3"/>
      <c r="GQG3"/>
      <c r="GQH3"/>
      <c r="GQI3"/>
      <c r="GQJ3"/>
      <c r="GQK3"/>
      <c r="GQL3"/>
      <c r="GQM3"/>
      <c r="GQN3"/>
      <c r="GQO3"/>
      <c r="GQP3"/>
      <c r="GQQ3"/>
      <c r="GQR3"/>
      <c r="GQS3"/>
      <c r="GQT3"/>
      <c r="GQU3"/>
      <c r="GQV3"/>
      <c r="GQW3"/>
      <c r="GQX3"/>
      <c r="GQY3"/>
      <c r="GQZ3"/>
      <c r="GRA3"/>
      <c r="GRB3"/>
      <c r="GRC3"/>
      <c r="GRD3"/>
      <c r="GRE3"/>
      <c r="GRF3"/>
      <c r="GRG3"/>
      <c r="GRH3"/>
      <c r="GRI3"/>
      <c r="GRJ3"/>
      <c r="GRK3"/>
      <c r="GRL3"/>
      <c r="GRM3"/>
      <c r="GRN3"/>
      <c r="GRO3"/>
      <c r="GRP3"/>
      <c r="GRQ3"/>
      <c r="GRR3"/>
      <c r="GRS3"/>
      <c r="GRT3"/>
      <c r="GRU3"/>
      <c r="GRV3"/>
      <c r="GRW3"/>
      <c r="GRX3"/>
      <c r="GRY3"/>
      <c r="GRZ3"/>
      <c r="GSA3"/>
      <c r="GSB3"/>
      <c r="GSC3"/>
      <c r="GSD3"/>
      <c r="GSE3"/>
      <c r="GSF3"/>
      <c r="GSG3"/>
      <c r="GSH3"/>
      <c r="GSI3"/>
      <c r="GSJ3"/>
      <c r="GSK3"/>
      <c r="GSL3"/>
      <c r="GSM3"/>
      <c r="GSN3"/>
      <c r="GSO3"/>
      <c r="GSP3"/>
      <c r="GSQ3"/>
      <c r="GSR3"/>
      <c r="GSS3"/>
      <c r="GST3"/>
      <c r="GSU3"/>
      <c r="GSV3"/>
      <c r="GSW3"/>
      <c r="GSX3"/>
      <c r="GSY3"/>
      <c r="GSZ3"/>
      <c r="GTA3"/>
      <c r="GTB3"/>
      <c r="GTC3"/>
      <c r="GTD3"/>
      <c r="GTE3"/>
      <c r="GTF3"/>
      <c r="GTG3"/>
      <c r="GTH3"/>
      <c r="GTI3"/>
      <c r="GTJ3"/>
      <c r="GTK3"/>
      <c r="GTL3"/>
      <c r="GTM3"/>
      <c r="GTN3"/>
      <c r="GTO3"/>
      <c r="GTP3"/>
      <c r="GTQ3"/>
      <c r="GTR3"/>
      <c r="GTS3"/>
      <c r="GTT3"/>
      <c r="GTU3"/>
      <c r="GTV3"/>
      <c r="GTW3"/>
      <c r="GTX3"/>
      <c r="GTY3"/>
      <c r="GTZ3"/>
      <c r="GUA3"/>
      <c r="GUB3"/>
      <c r="GUC3"/>
      <c r="GUD3"/>
      <c r="GUE3"/>
      <c r="GUF3"/>
      <c r="GUG3"/>
      <c r="GUH3"/>
      <c r="GUI3"/>
      <c r="GUJ3"/>
      <c r="GUK3"/>
      <c r="GUL3"/>
      <c r="GUM3"/>
      <c r="GUN3"/>
      <c r="GUO3"/>
      <c r="GUP3"/>
      <c r="GUQ3"/>
      <c r="GUR3"/>
      <c r="GUS3"/>
      <c r="GUT3"/>
      <c r="GUU3"/>
      <c r="GUV3"/>
      <c r="GUW3"/>
      <c r="GUX3"/>
      <c r="GUY3"/>
      <c r="GUZ3"/>
      <c r="GVA3"/>
      <c r="GVB3"/>
      <c r="GVC3"/>
      <c r="GVD3"/>
      <c r="GVE3"/>
      <c r="GVF3"/>
      <c r="GVG3"/>
      <c r="GVH3"/>
      <c r="GVI3"/>
      <c r="GVJ3"/>
      <c r="GVK3"/>
      <c r="GVL3"/>
      <c r="GVM3"/>
      <c r="GVN3"/>
      <c r="GVO3"/>
      <c r="GVP3"/>
      <c r="GVQ3"/>
      <c r="GVR3"/>
      <c r="GVS3"/>
      <c r="GVT3"/>
      <c r="GVU3"/>
      <c r="GVV3"/>
      <c r="GVW3"/>
      <c r="GVX3"/>
      <c r="GVY3"/>
      <c r="GVZ3"/>
      <c r="GWA3"/>
      <c r="GWB3"/>
      <c r="GWC3"/>
      <c r="GWD3"/>
      <c r="GWE3"/>
      <c r="GWF3"/>
      <c r="GWG3"/>
      <c r="GWH3"/>
      <c r="GWI3"/>
      <c r="GWJ3"/>
      <c r="GWK3"/>
      <c r="GWL3"/>
      <c r="GWM3"/>
      <c r="GWN3"/>
      <c r="GWO3"/>
      <c r="GWP3"/>
      <c r="GWQ3"/>
      <c r="GWR3"/>
      <c r="GWS3"/>
      <c r="GWT3"/>
      <c r="GWU3"/>
      <c r="GWV3"/>
      <c r="GWW3"/>
      <c r="GWX3"/>
      <c r="GWY3"/>
      <c r="GWZ3"/>
      <c r="GXA3"/>
      <c r="GXB3"/>
      <c r="GXC3"/>
      <c r="GXD3"/>
      <c r="GXE3"/>
      <c r="GXF3"/>
      <c r="GXG3"/>
      <c r="GXH3"/>
      <c r="GXI3"/>
      <c r="GXJ3"/>
      <c r="GXK3"/>
      <c r="GXL3"/>
      <c r="GXM3"/>
      <c r="GXN3"/>
      <c r="GXO3"/>
      <c r="GXP3"/>
      <c r="GXQ3"/>
      <c r="GXR3"/>
      <c r="GXS3"/>
      <c r="GXT3"/>
      <c r="GXU3"/>
      <c r="GXV3"/>
      <c r="GXW3"/>
      <c r="GXX3"/>
      <c r="GXY3"/>
      <c r="GXZ3"/>
      <c r="GYA3"/>
      <c r="GYB3"/>
      <c r="GYC3"/>
      <c r="GYD3"/>
      <c r="GYE3"/>
      <c r="GYF3"/>
      <c r="GYG3"/>
      <c r="GYH3"/>
      <c r="GYI3"/>
      <c r="GYJ3"/>
      <c r="GYK3"/>
      <c r="GYL3"/>
      <c r="GYM3"/>
      <c r="GYN3"/>
      <c r="GYO3"/>
      <c r="GYP3"/>
      <c r="GYQ3"/>
      <c r="GYR3"/>
      <c r="GYS3"/>
      <c r="GYT3"/>
      <c r="GYU3"/>
      <c r="GYV3"/>
      <c r="GYW3"/>
      <c r="GYX3"/>
      <c r="GYY3"/>
      <c r="GYZ3"/>
      <c r="GZA3"/>
      <c r="GZB3"/>
      <c r="GZC3"/>
      <c r="GZD3"/>
      <c r="GZE3"/>
      <c r="GZF3"/>
      <c r="GZG3"/>
      <c r="GZH3"/>
      <c r="GZI3"/>
      <c r="GZJ3"/>
      <c r="GZK3"/>
      <c r="GZL3"/>
      <c r="GZM3"/>
      <c r="GZN3"/>
      <c r="GZO3"/>
      <c r="GZP3"/>
      <c r="GZQ3"/>
      <c r="GZR3"/>
      <c r="GZS3"/>
      <c r="GZT3"/>
      <c r="GZU3"/>
      <c r="GZV3"/>
      <c r="GZW3"/>
      <c r="GZX3"/>
      <c r="GZY3"/>
      <c r="GZZ3"/>
      <c r="HAA3"/>
      <c r="HAB3"/>
      <c r="HAC3"/>
      <c r="HAD3"/>
      <c r="HAE3"/>
      <c r="HAF3"/>
      <c r="HAG3"/>
      <c r="HAH3"/>
      <c r="HAI3"/>
      <c r="HAJ3"/>
      <c r="HAK3"/>
      <c r="HAL3"/>
      <c r="HAM3"/>
      <c r="HAN3"/>
      <c r="HAO3"/>
      <c r="HAP3"/>
      <c r="HAQ3"/>
      <c r="HAR3"/>
      <c r="HAS3"/>
      <c r="HAT3"/>
      <c r="HAU3"/>
      <c r="HAV3"/>
      <c r="HAW3"/>
      <c r="HAX3"/>
      <c r="HAY3"/>
      <c r="HAZ3"/>
      <c r="HBA3"/>
      <c r="HBB3"/>
      <c r="HBC3"/>
      <c r="HBD3"/>
      <c r="HBE3"/>
      <c r="HBF3"/>
      <c r="HBG3"/>
      <c r="HBH3"/>
      <c r="HBI3"/>
      <c r="HBJ3"/>
      <c r="HBK3"/>
      <c r="HBL3"/>
      <c r="HBM3"/>
      <c r="HBN3"/>
      <c r="HBO3"/>
      <c r="HBP3"/>
      <c r="HBQ3"/>
      <c r="HBR3"/>
      <c r="HBS3"/>
      <c r="HBT3"/>
      <c r="HBU3"/>
      <c r="HBV3"/>
      <c r="HBW3"/>
      <c r="HBX3"/>
      <c r="HBY3"/>
      <c r="HBZ3"/>
      <c r="HCA3"/>
      <c r="HCB3"/>
      <c r="HCC3"/>
      <c r="HCD3"/>
      <c r="HCE3"/>
      <c r="HCF3"/>
      <c r="HCG3"/>
      <c r="HCH3"/>
      <c r="HCI3"/>
      <c r="HCJ3"/>
      <c r="HCK3"/>
      <c r="HCL3"/>
      <c r="HCM3"/>
      <c r="HCN3"/>
      <c r="HCO3"/>
      <c r="HCP3"/>
      <c r="HCQ3"/>
      <c r="HCR3"/>
      <c r="HCS3"/>
      <c r="HCT3"/>
      <c r="HCU3"/>
      <c r="HCV3"/>
      <c r="HCW3"/>
      <c r="HCX3"/>
      <c r="HCY3"/>
      <c r="HCZ3"/>
      <c r="HDA3"/>
      <c r="HDB3"/>
      <c r="HDC3"/>
      <c r="HDD3"/>
      <c r="HDE3"/>
      <c r="HDF3"/>
      <c r="HDG3"/>
      <c r="HDH3"/>
      <c r="HDI3"/>
      <c r="HDJ3"/>
      <c r="HDK3"/>
      <c r="HDL3"/>
      <c r="HDM3"/>
      <c r="HDN3"/>
      <c r="HDO3"/>
      <c r="HDP3"/>
      <c r="HDQ3"/>
      <c r="HDR3"/>
      <c r="HDS3"/>
      <c r="HDT3"/>
      <c r="HDU3"/>
      <c r="HDV3"/>
      <c r="HDW3"/>
      <c r="HDX3"/>
      <c r="HDY3"/>
      <c r="HDZ3"/>
      <c r="HEA3"/>
      <c r="HEB3"/>
      <c r="HEC3"/>
      <c r="HED3"/>
      <c r="HEE3"/>
      <c r="HEF3"/>
      <c r="HEG3"/>
      <c r="HEH3"/>
      <c r="HEI3"/>
      <c r="HEJ3"/>
      <c r="HEK3"/>
      <c r="HEL3"/>
      <c r="HEM3"/>
      <c r="HEN3"/>
      <c r="HEO3"/>
      <c r="HEP3"/>
      <c r="HEQ3"/>
      <c r="HER3"/>
      <c r="HES3"/>
      <c r="HET3"/>
      <c r="HEU3"/>
      <c r="HEV3"/>
      <c r="HEW3"/>
      <c r="HEX3"/>
      <c r="HEY3"/>
      <c r="HEZ3"/>
      <c r="HFA3"/>
      <c r="HFB3"/>
      <c r="HFC3"/>
      <c r="HFD3"/>
      <c r="HFE3"/>
      <c r="HFF3"/>
      <c r="HFG3"/>
      <c r="HFH3"/>
      <c r="HFI3"/>
      <c r="HFJ3"/>
      <c r="HFK3"/>
      <c r="HFL3"/>
      <c r="HFM3"/>
      <c r="HFN3"/>
      <c r="HFO3"/>
      <c r="HFP3"/>
      <c r="HFQ3"/>
      <c r="HFR3"/>
      <c r="HFS3"/>
      <c r="HFT3"/>
      <c r="HFU3"/>
      <c r="HFV3"/>
      <c r="HFW3"/>
      <c r="HFX3"/>
      <c r="HFY3"/>
      <c r="HFZ3"/>
      <c r="HGA3"/>
      <c r="HGB3"/>
      <c r="HGC3"/>
      <c r="HGD3"/>
      <c r="HGE3"/>
      <c r="HGF3"/>
      <c r="HGG3"/>
      <c r="HGH3"/>
      <c r="HGI3"/>
      <c r="HGJ3"/>
      <c r="HGK3"/>
      <c r="HGL3"/>
      <c r="HGM3"/>
      <c r="HGN3"/>
      <c r="HGO3"/>
      <c r="HGP3"/>
      <c r="HGQ3"/>
      <c r="HGR3"/>
      <c r="HGS3"/>
      <c r="HGT3"/>
      <c r="HGU3"/>
      <c r="HGV3"/>
      <c r="HGW3"/>
      <c r="HGX3"/>
      <c r="HGY3"/>
      <c r="HGZ3"/>
      <c r="HHA3"/>
      <c r="HHB3"/>
      <c r="HHC3"/>
      <c r="HHD3"/>
      <c r="HHE3"/>
      <c r="HHF3"/>
      <c r="HHG3"/>
      <c r="HHH3"/>
      <c r="HHI3"/>
      <c r="HHJ3"/>
      <c r="HHK3"/>
      <c r="HHL3"/>
      <c r="HHM3"/>
      <c r="HHN3"/>
      <c r="HHO3"/>
      <c r="HHP3"/>
      <c r="HHQ3"/>
      <c r="HHR3"/>
      <c r="HHS3"/>
      <c r="HHT3"/>
      <c r="HHU3"/>
      <c r="HHV3"/>
      <c r="HHW3"/>
      <c r="HHX3"/>
      <c r="HHY3"/>
      <c r="HHZ3"/>
      <c r="HIA3"/>
      <c r="HIB3"/>
      <c r="HIC3"/>
      <c r="HID3"/>
      <c r="HIE3"/>
      <c r="HIF3"/>
      <c r="HIG3"/>
      <c r="HIH3"/>
      <c r="HII3"/>
      <c r="HIJ3"/>
      <c r="HIK3"/>
      <c r="HIL3"/>
      <c r="HIM3"/>
      <c r="HIN3"/>
      <c r="HIO3"/>
      <c r="HIP3"/>
      <c r="HIQ3"/>
      <c r="HIR3"/>
      <c r="HIS3"/>
      <c r="HIT3"/>
      <c r="HIU3"/>
      <c r="HIV3"/>
      <c r="HIW3"/>
      <c r="HIX3"/>
      <c r="HIY3"/>
      <c r="HIZ3"/>
      <c r="HJA3"/>
      <c r="HJB3"/>
      <c r="HJC3"/>
      <c r="HJD3"/>
      <c r="HJE3"/>
      <c r="HJF3"/>
      <c r="HJG3"/>
      <c r="HJH3"/>
      <c r="HJI3"/>
      <c r="HJJ3"/>
      <c r="HJK3"/>
      <c r="HJL3"/>
      <c r="HJM3"/>
      <c r="HJN3"/>
      <c r="HJO3"/>
      <c r="HJP3"/>
      <c r="HJQ3"/>
      <c r="HJR3"/>
      <c r="HJS3"/>
      <c r="HJT3"/>
      <c r="HJU3"/>
      <c r="HJV3"/>
      <c r="HJW3"/>
      <c r="HJX3"/>
      <c r="HJY3"/>
      <c r="HJZ3"/>
      <c r="HKA3"/>
      <c r="HKB3"/>
      <c r="HKC3"/>
      <c r="HKD3"/>
      <c r="HKE3"/>
      <c r="HKF3"/>
      <c r="HKG3"/>
      <c r="HKH3"/>
      <c r="HKI3"/>
      <c r="HKJ3"/>
      <c r="HKK3"/>
      <c r="HKL3"/>
      <c r="HKM3"/>
      <c r="HKN3"/>
      <c r="HKO3"/>
      <c r="HKP3"/>
      <c r="HKQ3"/>
      <c r="HKR3"/>
      <c r="HKS3"/>
      <c r="HKT3"/>
      <c r="HKU3"/>
      <c r="HKV3"/>
      <c r="HKW3"/>
      <c r="HKX3"/>
      <c r="HKY3"/>
      <c r="HKZ3"/>
      <c r="HLA3"/>
      <c r="HLB3"/>
      <c r="HLC3"/>
      <c r="HLD3"/>
      <c r="HLE3"/>
      <c r="HLF3"/>
      <c r="HLG3"/>
      <c r="HLH3"/>
      <c r="HLI3"/>
      <c r="HLJ3"/>
      <c r="HLK3"/>
      <c r="HLL3"/>
      <c r="HLM3"/>
      <c r="HLN3"/>
      <c r="HLO3"/>
      <c r="HLP3"/>
      <c r="HLQ3"/>
      <c r="HLR3"/>
      <c r="HLS3"/>
      <c r="HLT3"/>
      <c r="HLU3"/>
      <c r="HLV3"/>
      <c r="HLW3"/>
      <c r="HLX3"/>
      <c r="HLY3"/>
      <c r="HLZ3"/>
      <c r="HMA3"/>
      <c r="HMB3"/>
      <c r="HMC3"/>
      <c r="HMD3"/>
      <c r="HME3"/>
      <c r="HMF3"/>
      <c r="HMG3"/>
      <c r="HMH3"/>
      <c r="HMI3"/>
      <c r="HMJ3"/>
      <c r="HMK3"/>
      <c r="HML3"/>
      <c r="HMM3"/>
      <c r="HMN3"/>
      <c r="HMO3"/>
      <c r="HMP3"/>
      <c r="HMQ3"/>
      <c r="HMR3"/>
      <c r="HMS3"/>
      <c r="HMT3"/>
      <c r="HMU3"/>
      <c r="HMV3"/>
      <c r="HMW3"/>
      <c r="HMX3"/>
      <c r="HMY3"/>
      <c r="HMZ3"/>
      <c r="HNA3"/>
      <c r="HNB3"/>
      <c r="HNC3"/>
      <c r="HND3"/>
      <c r="HNE3"/>
      <c r="HNF3"/>
      <c r="HNG3"/>
      <c r="HNH3"/>
      <c r="HNI3"/>
      <c r="HNJ3"/>
      <c r="HNK3"/>
      <c r="HNL3"/>
      <c r="HNM3"/>
      <c r="HNN3"/>
      <c r="HNO3"/>
      <c r="HNP3"/>
      <c r="HNQ3"/>
      <c r="HNR3"/>
      <c r="HNS3"/>
      <c r="HNT3"/>
      <c r="HNU3"/>
      <c r="HNV3"/>
      <c r="HNW3"/>
      <c r="HNX3"/>
      <c r="HNY3"/>
      <c r="HNZ3"/>
      <c r="HOA3"/>
      <c r="HOB3"/>
      <c r="HOC3"/>
      <c r="HOD3"/>
      <c r="HOE3"/>
      <c r="HOF3"/>
      <c r="HOG3"/>
      <c r="HOH3"/>
      <c r="HOI3"/>
      <c r="HOJ3"/>
      <c r="HOK3"/>
      <c r="HOL3"/>
      <c r="HOM3"/>
      <c r="HON3"/>
      <c r="HOO3"/>
      <c r="HOP3"/>
      <c r="HOQ3"/>
      <c r="HOR3"/>
      <c r="HOS3"/>
      <c r="HOT3"/>
      <c r="HOU3"/>
      <c r="HOV3"/>
      <c r="HOW3"/>
      <c r="HOX3"/>
      <c r="HOY3"/>
      <c r="HOZ3"/>
      <c r="HPA3"/>
      <c r="HPB3"/>
      <c r="HPC3"/>
      <c r="HPD3"/>
      <c r="HPE3"/>
      <c r="HPF3"/>
      <c r="HPG3"/>
      <c r="HPH3"/>
      <c r="HPI3"/>
      <c r="HPJ3"/>
      <c r="HPK3"/>
      <c r="HPL3"/>
      <c r="HPM3"/>
      <c r="HPN3"/>
      <c r="HPO3"/>
      <c r="HPP3"/>
      <c r="HPQ3"/>
      <c r="HPR3"/>
      <c r="HPS3"/>
      <c r="HPT3"/>
      <c r="HPU3"/>
      <c r="HPV3"/>
      <c r="HPW3"/>
      <c r="HPX3"/>
      <c r="HPY3"/>
      <c r="HPZ3"/>
      <c r="HQA3"/>
      <c r="HQB3"/>
      <c r="HQC3"/>
      <c r="HQD3"/>
      <c r="HQE3"/>
      <c r="HQF3"/>
      <c r="HQG3"/>
      <c r="HQH3"/>
      <c r="HQI3"/>
      <c r="HQJ3"/>
      <c r="HQK3"/>
      <c r="HQL3"/>
      <c r="HQM3"/>
      <c r="HQN3"/>
      <c r="HQO3"/>
      <c r="HQP3"/>
      <c r="HQQ3"/>
      <c r="HQR3"/>
      <c r="HQS3"/>
      <c r="HQT3"/>
      <c r="HQU3"/>
      <c r="HQV3"/>
      <c r="HQW3"/>
      <c r="HQX3"/>
      <c r="HQY3"/>
      <c r="HQZ3"/>
      <c r="HRA3"/>
      <c r="HRB3"/>
      <c r="HRC3"/>
      <c r="HRD3"/>
      <c r="HRE3"/>
      <c r="HRF3"/>
      <c r="HRG3"/>
      <c r="HRH3"/>
      <c r="HRI3"/>
      <c r="HRJ3"/>
      <c r="HRK3"/>
      <c r="HRL3"/>
      <c r="HRM3"/>
      <c r="HRN3"/>
      <c r="HRO3"/>
      <c r="HRP3"/>
      <c r="HRQ3"/>
      <c r="HRR3"/>
      <c r="HRS3"/>
      <c r="HRT3"/>
      <c r="HRU3"/>
      <c r="HRV3"/>
      <c r="HRW3"/>
      <c r="HRX3"/>
      <c r="HRY3"/>
      <c r="HRZ3"/>
      <c r="HSA3"/>
      <c r="HSB3"/>
      <c r="HSC3"/>
      <c r="HSD3"/>
      <c r="HSE3"/>
      <c r="HSF3"/>
      <c r="HSG3"/>
      <c r="HSH3"/>
      <c r="HSI3"/>
      <c r="HSJ3"/>
      <c r="HSK3"/>
      <c r="HSL3"/>
      <c r="HSM3"/>
      <c r="HSN3"/>
      <c r="HSO3"/>
      <c r="HSP3"/>
      <c r="HSQ3"/>
      <c r="HSR3"/>
      <c r="HSS3"/>
      <c r="HST3"/>
      <c r="HSU3"/>
      <c r="HSV3"/>
      <c r="HSW3"/>
      <c r="HSX3"/>
      <c r="HSY3"/>
      <c r="HSZ3"/>
      <c r="HTA3"/>
      <c r="HTB3"/>
      <c r="HTC3"/>
      <c r="HTD3"/>
      <c r="HTE3"/>
      <c r="HTF3"/>
      <c r="HTG3"/>
      <c r="HTH3"/>
      <c r="HTI3"/>
      <c r="HTJ3"/>
      <c r="HTK3"/>
      <c r="HTL3"/>
      <c r="HTM3"/>
      <c r="HTN3"/>
      <c r="HTO3"/>
      <c r="HTP3"/>
      <c r="HTQ3"/>
      <c r="HTR3"/>
      <c r="HTS3"/>
      <c r="HTT3"/>
      <c r="HTU3"/>
      <c r="HTV3"/>
      <c r="HTW3"/>
      <c r="HTX3"/>
      <c r="HTY3"/>
      <c r="HTZ3"/>
      <c r="HUA3"/>
      <c r="HUB3"/>
      <c r="HUC3"/>
      <c r="HUD3"/>
      <c r="HUE3"/>
      <c r="HUF3"/>
      <c r="HUG3"/>
      <c r="HUH3"/>
      <c r="HUI3"/>
      <c r="HUJ3"/>
      <c r="HUK3"/>
      <c r="HUL3"/>
      <c r="HUM3"/>
      <c r="HUN3"/>
      <c r="HUO3"/>
      <c r="HUP3"/>
      <c r="HUQ3"/>
      <c r="HUR3"/>
      <c r="HUS3"/>
      <c r="HUT3"/>
      <c r="HUU3"/>
      <c r="HUV3"/>
      <c r="HUW3"/>
      <c r="HUX3"/>
      <c r="HUY3"/>
      <c r="HUZ3"/>
      <c r="HVA3"/>
      <c r="HVB3"/>
      <c r="HVC3"/>
      <c r="HVD3"/>
      <c r="HVE3"/>
      <c r="HVF3"/>
      <c r="HVG3"/>
      <c r="HVH3"/>
      <c r="HVI3"/>
      <c r="HVJ3"/>
      <c r="HVK3"/>
      <c r="HVL3"/>
      <c r="HVM3"/>
      <c r="HVN3"/>
      <c r="HVO3"/>
      <c r="HVP3"/>
      <c r="HVQ3"/>
      <c r="HVR3"/>
      <c r="HVS3"/>
      <c r="HVT3"/>
      <c r="HVU3"/>
      <c r="HVV3"/>
      <c r="HVW3"/>
      <c r="HVX3"/>
      <c r="HVY3"/>
      <c r="HVZ3"/>
      <c r="HWA3"/>
      <c r="HWB3"/>
      <c r="HWC3"/>
      <c r="HWD3"/>
      <c r="HWE3"/>
      <c r="HWF3"/>
      <c r="HWG3"/>
      <c r="HWH3"/>
      <c r="HWI3"/>
      <c r="HWJ3"/>
      <c r="HWK3"/>
      <c r="HWL3"/>
      <c r="HWM3"/>
      <c r="HWN3"/>
      <c r="HWO3"/>
      <c r="HWP3"/>
      <c r="HWQ3"/>
      <c r="HWR3"/>
      <c r="HWS3"/>
      <c r="HWT3"/>
      <c r="HWU3"/>
      <c r="HWV3"/>
      <c r="HWW3"/>
      <c r="HWX3"/>
      <c r="HWY3"/>
      <c r="HWZ3"/>
      <c r="HXA3"/>
      <c r="HXB3"/>
      <c r="HXC3"/>
      <c r="HXD3"/>
      <c r="HXE3"/>
      <c r="HXF3"/>
      <c r="HXG3"/>
      <c r="HXH3"/>
      <c r="HXI3"/>
      <c r="HXJ3"/>
      <c r="HXK3"/>
      <c r="HXL3"/>
      <c r="HXM3"/>
      <c r="HXN3"/>
      <c r="HXO3"/>
      <c r="HXP3"/>
      <c r="HXQ3"/>
      <c r="HXR3"/>
      <c r="HXS3"/>
      <c r="HXT3"/>
      <c r="HXU3"/>
      <c r="HXV3"/>
      <c r="HXW3"/>
      <c r="HXX3"/>
      <c r="HXY3"/>
      <c r="HXZ3"/>
      <c r="HYA3"/>
      <c r="HYB3"/>
      <c r="HYC3"/>
      <c r="HYD3"/>
      <c r="HYE3"/>
      <c r="HYF3"/>
      <c r="HYG3"/>
      <c r="HYH3"/>
      <c r="HYI3"/>
      <c r="HYJ3"/>
      <c r="HYK3"/>
      <c r="HYL3"/>
      <c r="HYM3"/>
      <c r="HYN3"/>
      <c r="HYO3"/>
      <c r="HYP3"/>
      <c r="HYQ3"/>
      <c r="HYR3"/>
      <c r="HYS3"/>
      <c r="HYT3"/>
      <c r="HYU3"/>
      <c r="HYV3"/>
      <c r="HYW3"/>
      <c r="HYX3"/>
      <c r="HYY3"/>
      <c r="HYZ3"/>
      <c r="HZA3"/>
      <c r="HZB3"/>
      <c r="HZC3"/>
      <c r="HZD3"/>
      <c r="HZE3"/>
      <c r="HZF3"/>
      <c r="HZG3"/>
      <c r="HZH3"/>
      <c r="HZI3"/>
      <c r="HZJ3"/>
      <c r="HZK3"/>
      <c r="HZL3"/>
      <c r="HZM3"/>
      <c r="HZN3"/>
      <c r="HZO3"/>
      <c r="HZP3"/>
      <c r="HZQ3"/>
      <c r="HZR3"/>
      <c r="HZS3"/>
      <c r="HZT3"/>
      <c r="HZU3"/>
      <c r="HZV3"/>
      <c r="HZW3"/>
      <c r="HZX3"/>
      <c r="HZY3"/>
      <c r="HZZ3"/>
      <c r="IAA3"/>
      <c r="IAB3"/>
      <c r="IAC3"/>
      <c r="IAD3"/>
      <c r="IAE3"/>
      <c r="IAF3"/>
      <c r="IAG3"/>
      <c r="IAH3"/>
      <c r="IAI3"/>
      <c r="IAJ3"/>
      <c r="IAK3"/>
      <c r="IAL3"/>
      <c r="IAM3"/>
      <c r="IAN3"/>
      <c r="IAO3"/>
      <c r="IAP3"/>
      <c r="IAQ3"/>
      <c r="IAR3"/>
      <c r="IAS3"/>
      <c r="IAT3"/>
      <c r="IAU3"/>
      <c r="IAV3"/>
      <c r="IAW3"/>
      <c r="IAX3"/>
      <c r="IAY3"/>
      <c r="IAZ3"/>
      <c r="IBA3"/>
      <c r="IBB3"/>
      <c r="IBC3"/>
      <c r="IBD3"/>
      <c r="IBE3"/>
      <c r="IBF3"/>
      <c r="IBG3"/>
      <c r="IBH3"/>
      <c r="IBI3"/>
      <c r="IBJ3"/>
      <c r="IBK3"/>
      <c r="IBL3"/>
      <c r="IBM3"/>
      <c r="IBN3"/>
      <c r="IBO3"/>
      <c r="IBP3"/>
      <c r="IBQ3"/>
      <c r="IBR3"/>
      <c r="IBS3"/>
      <c r="IBT3"/>
      <c r="IBU3"/>
      <c r="IBV3"/>
      <c r="IBW3"/>
      <c r="IBX3"/>
      <c r="IBY3"/>
      <c r="IBZ3"/>
      <c r="ICA3"/>
      <c r="ICB3"/>
      <c r="ICC3"/>
      <c r="ICD3"/>
      <c r="ICE3"/>
      <c r="ICF3"/>
      <c r="ICG3"/>
      <c r="ICH3"/>
      <c r="ICI3"/>
      <c r="ICJ3"/>
      <c r="ICK3"/>
      <c r="ICL3"/>
      <c r="ICM3"/>
      <c r="ICN3"/>
      <c r="ICO3"/>
      <c r="ICP3"/>
      <c r="ICQ3"/>
      <c r="ICR3"/>
      <c r="ICS3"/>
      <c r="ICT3"/>
      <c r="ICU3"/>
      <c r="ICV3"/>
      <c r="ICW3"/>
      <c r="ICX3"/>
      <c r="ICY3"/>
      <c r="ICZ3"/>
      <c r="IDA3"/>
      <c r="IDB3"/>
      <c r="IDC3"/>
      <c r="IDD3"/>
      <c r="IDE3"/>
      <c r="IDF3"/>
      <c r="IDG3"/>
      <c r="IDH3"/>
      <c r="IDI3"/>
      <c r="IDJ3"/>
      <c r="IDK3"/>
      <c r="IDL3"/>
      <c r="IDM3"/>
      <c r="IDN3"/>
      <c r="IDO3"/>
      <c r="IDP3"/>
      <c r="IDQ3"/>
      <c r="IDR3"/>
      <c r="IDS3"/>
      <c r="IDT3"/>
      <c r="IDU3"/>
      <c r="IDV3"/>
      <c r="IDW3"/>
      <c r="IDX3"/>
      <c r="IDY3"/>
      <c r="IDZ3"/>
      <c r="IEA3"/>
      <c r="IEB3"/>
      <c r="IEC3"/>
      <c r="IED3"/>
      <c r="IEE3"/>
      <c r="IEF3"/>
      <c r="IEG3"/>
      <c r="IEH3"/>
      <c r="IEI3"/>
      <c r="IEJ3"/>
      <c r="IEK3"/>
      <c r="IEL3"/>
      <c r="IEM3"/>
      <c r="IEN3"/>
      <c r="IEO3"/>
      <c r="IEP3"/>
      <c r="IEQ3"/>
      <c r="IER3"/>
      <c r="IES3"/>
      <c r="IET3"/>
      <c r="IEU3"/>
      <c r="IEV3"/>
      <c r="IEW3"/>
      <c r="IEX3"/>
      <c r="IEY3"/>
      <c r="IEZ3"/>
      <c r="IFA3"/>
      <c r="IFB3"/>
      <c r="IFC3"/>
      <c r="IFD3"/>
      <c r="IFE3"/>
      <c r="IFF3"/>
      <c r="IFG3"/>
      <c r="IFH3"/>
      <c r="IFI3"/>
      <c r="IFJ3"/>
      <c r="IFK3"/>
      <c r="IFL3"/>
      <c r="IFM3"/>
      <c r="IFN3"/>
      <c r="IFO3"/>
      <c r="IFP3"/>
      <c r="IFQ3"/>
      <c r="IFR3"/>
      <c r="IFS3"/>
      <c r="IFT3"/>
      <c r="IFU3"/>
      <c r="IFV3"/>
      <c r="IFW3"/>
      <c r="IFX3"/>
      <c r="IFY3"/>
      <c r="IFZ3"/>
      <c r="IGA3"/>
      <c r="IGB3"/>
      <c r="IGC3"/>
      <c r="IGD3"/>
      <c r="IGE3"/>
      <c r="IGF3"/>
      <c r="IGG3"/>
      <c r="IGH3"/>
      <c r="IGI3"/>
      <c r="IGJ3"/>
      <c r="IGK3"/>
      <c r="IGL3"/>
      <c r="IGM3"/>
      <c r="IGN3"/>
      <c r="IGO3"/>
      <c r="IGP3"/>
      <c r="IGQ3"/>
      <c r="IGR3"/>
      <c r="IGS3"/>
      <c r="IGT3"/>
      <c r="IGU3"/>
      <c r="IGV3"/>
      <c r="IGW3"/>
      <c r="IGX3"/>
      <c r="IGY3"/>
      <c r="IGZ3"/>
      <c r="IHA3"/>
      <c r="IHB3"/>
      <c r="IHC3"/>
      <c r="IHD3"/>
      <c r="IHE3"/>
      <c r="IHF3"/>
      <c r="IHG3"/>
      <c r="IHH3"/>
      <c r="IHI3"/>
      <c r="IHJ3"/>
      <c r="IHK3"/>
      <c r="IHL3"/>
      <c r="IHM3"/>
      <c r="IHN3"/>
      <c r="IHO3"/>
      <c r="IHP3"/>
      <c r="IHQ3"/>
      <c r="IHR3"/>
      <c r="IHS3"/>
      <c r="IHT3"/>
      <c r="IHU3"/>
      <c r="IHV3"/>
      <c r="IHW3"/>
      <c r="IHX3"/>
      <c r="IHY3"/>
      <c r="IHZ3"/>
      <c r="IIA3"/>
      <c r="IIB3"/>
      <c r="IIC3"/>
      <c r="IID3"/>
      <c r="IIE3"/>
      <c r="IIF3"/>
      <c r="IIG3"/>
      <c r="IIH3"/>
      <c r="III3"/>
      <c r="IIJ3"/>
      <c r="IIK3"/>
      <c r="IIL3"/>
      <c r="IIM3"/>
      <c r="IIN3"/>
      <c r="IIO3"/>
      <c r="IIP3"/>
      <c r="IIQ3"/>
      <c r="IIR3"/>
      <c r="IIS3"/>
      <c r="IIT3"/>
      <c r="IIU3"/>
      <c r="IIV3"/>
      <c r="IIW3"/>
      <c r="IIX3"/>
      <c r="IIY3"/>
      <c r="IIZ3"/>
      <c r="IJA3"/>
      <c r="IJB3"/>
      <c r="IJC3"/>
      <c r="IJD3"/>
      <c r="IJE3"/>
      <c r="IJF3"/>
      <c r="IJG3"/>
      <c r="IJH3"/>
      <c r="IJI3"/>
      <c r="IJJ3"/>
      <c r="IJK3"/>
      <c r="IJL3"/>
      <c r="IJM3"/>
      <c r="IJN3"/>
      <c r="IJO3"/>
      <c r="IJP3"/>
      <c r="IJQ3"/>
      <c r="IJR3"/>
      <c r="IJS3"/>
      <c r="IJT3"/>
      <c r="IJU3"/>
      <c r="IJV3"/>
      <c r="IJW3"/>
      <c r="IJX3"/>
      <c r="IJY3"/>
      <c r="IJZ3"/>
      <c r="IKA3"/>
      <c r="IKB3"/>
      <c r="IKC3"/>
      <c r="IKD3"/>
      <c r="IKE3"/>
      <c r="IKF3"/>
      <c r="IKG3"/>
      <c r="IKH3"/>
      <c r="IKI3"/>
      <c r="IKJ3"/>
      <c r="IKK3"/>
      <c r="IKL3"/>
      <c r="IKM3"/>
      <c r="IKN3"/>
      <c r="IKO3"/>
      <c r="IKP3"/>
      <c r="IKQ3"/>
      <c r="IKR3"/>
      <c r="IKS3"/>
      <c r="IKT3"/>
      <c r="IKU3"/>
      <c r="IKV3"/>
      <c r="IKW3"/>
      <c r="IKX3"/>
      <c r="IKY3"/>
      <c r="IKZ3"/>
      <c r="ILA3"/>
      <c r="ILB3"/>
      <c r="ILC3"/>
      <c r="ILD3"/>
      <c r="ILE3"/>
      <c r="ILF3"/>
      <c r="ILG3"/>
      <c r="ILH3"/>
      <c r="ILI3"/>
      <c r="ILJ3"/>
      <c r="ILK3"/>
      <c r="ILL3"/>
      <c r="ILM3"/>
      <c r="ILN3"/>
      <c r="ILO3"/>
      <c r="ILP3"/>
      <c r="ILQ3"/>
      <c r="ILR3"/>
      <c r="ILS3"/>
      <c r="ILT3"/>
      <c r="ILU3"/>
      <c r="ILV3"/>
      <c r="ILW3"/>
      <c r="ILX3"/>
      <c r="ILY3"/>
      <c r="ILZ3"/>
      <c r="IMA3"/>
      <c r="IMB3"/>
      <c r="IMC3"/>
      <c r="IMD3"/>
      <c r="IME3"/>
      <c r="IMF3"/>
      <c r="IMG3"/>
      <c r="IMH3"/>
      <c r="IMI3"/>
      <c r="IMJ3"/>
      <c r="IMK3"/>
      <c r="IML3"/>
      <c r="IMM3"/>
      <c r="IMN3"/>
      <c r="IMO3"/>
      <c r="IMP3"/>
      <c r="IMQ3"/>
      <c r="IMR3"/>
      <c r="IMS3"/>
      <c r="IMT3"/>
      <c r="IMU3"/>
      <c r="IMV3"/>
      <c r="IMW3"/>
      <c r="IMX3"/>
      <c r="IMY3"/>
      <c r="IMZ3"/>
      <c r="INA3"/>
      <c r="INB3"/>
      <c r="INC3"/>
      <c r="IND3"/>
      <c r="INE3"/>
      <c r="INF3"/>
      <c r="ING3"/>
      <c r="INH3"/>
      <c r="INI3"/>
      <c r="INJ3"/>
      <c r="INK3"/>
      <c r="INL3"/>
      <c r="INM3"/>
      <c r="INN3"/>
      <c r="INO3"/>
      <c r="INP3"/>
      <c r="INQ3"/>
      <c r="INR3"/>
      <c r="INS3"/>
      <c r="INT3"/>
      <c r="INU3"/>
      <c r="INV3"/>
      <c r="INW3"/>
      <c r="INX3"/>
      <c r="INY3"/>
      <c r="INZ3"/>
      <c r="IOA3"/>
      <c r="IOB3"/>
      <c r="IOC3"/>
      <c r="IOD3"/>
      <c r="IOE3"/>
      <c r="IOF3"/>
      <c r="IOG3"/>
      <c r="IOH3"/>
      <c r="IOI3"/>
      <c r="IOJ3"/>
      <c r="IOK3"/>
      <c r="IOL3"/>
      <c r="IOM3"/>
      <c r="ION3"/>
      <c r="IOO3"/>
      <c r="IOP3"/>
      <c r="IOQ3"/>
      <c r="IOR3"/>
      <c r="IOS3"/>
      <c r="IOT3"/>
      <c r="IOU3"/>
      <c r="IOV3"/>
      <c r="IOW3"/>
      <c r="IOX3"/>
      <c r="IOY3"/>
      <c r="IOZ3"/>
      <c r="IPA3"/>
      <c r="IPB3"/>
      <c r="IPC3"/>
      <c r="IPD3"/>
      <c r="IPE3"/>
      <c r="IPF3"/>
      <c r="IPG3"/>
      <c r="IPH3"/>
      <c r="IPI3"/>
      <c r="IPJ3"/>
      <c r="IPK3"/>
      <c r="IPL3"/>
      <c r="IPM3"/>
      <c r="IPN3"/>
      <c r="IPO3"/>
      <c r="IPP3"/>
      <c r="IPQ3"/>
      <c r="IPR3"/>
      <c r="IPS3"/>
      <c r="IPT3"/>
      <c r="IPU3"/>
      <c r="IPV3"/>
      <c r="IPW3"/>
      <c r="IPX3"/>
      <c r="IPY3"/>
      <c r="IPZ3"/>
      <c r="IQA3"/>
      <c r="IQB3"/>
      <c r="IQC3"/>
      <c r="IQD3"/>
      <c r="IQE3"/>
      <c r="IQF3"/>
      <c r="IQG3"/>
      <c r="IQH3"/>
      <c r="IQI3"/>
      <c r="IQJ3"/>
      <c r="IQK3"/>
      <c r="IQL3"/>
      <c r="IQM3"/>
      <c r="IQN3"/>
      <c r="IQO3"/>
      <c r="IQP3"/>
      <c r="IQQ3"/>
      <c r="IQR3"/>
      <c r="IQS3"/>
      <c r="IQT3"/>
      <c r="IQU3"/>
      <c r="IQV3"/>
      <c r="IQW3"/>
      <c r="IQX3"/>
      <c r="IQY3"/>
      <c r="IQZ3"/>
      <c r="IRA3"/>
      <c r="IRB3"/>
      <c r="IRC3"/>
      <c r="IRD3"/>
      <c r="IRE3"/>
      <c r="IRF3"/>
      <c r="IRG3"/>
      <c r="IRH3"/>
      <c r="IRI3"/>
      <c r="IRJ3"/>
      <c r="IRK3"/>
      <c r="IRL3"/>
      <c r="IRM3"/>
      <c r="IRN3"/>
      <c r="IRO3"/>
      <c r="IRP3"/>
      <c r="IRQ3"/>
      <c r="IRR3"/>
      <c r="IRS3"/>
      <c r="IRT3"/>
      <c r="IRU3"/>
      <c r="IRV3"/>
      <c r="IRW3"/>
      <c r="IRX3"/>
      <c r="IRY3"/>
      <c r="IRZ3"/>
      <c r="ISA3"/>
      <c r="ISB3"/>
      <c r="ISC3"/>
      <c r="ISD3"/>
      <c r="ISE3"/>
      <c r="ISF3"/>
      <c r="ISG3"/>
      <c r="ISH3"/>
      <c r="ISI3"/>
      <c r="ISJ3"/>
      <c r="ISK3"/>
      <c r="ISL3"/>
      <c r="ISM3"/>
      <c r="ISN3"/>
      <c r="ISO3"/>
      <c r="ISP3"/>
      <c r="ISQ3"/>
      <c r="ISR3"/>
      <c r="ISS3"/>
      <c r="IST3"/>
      <c r="ISU3"/>
      <c r="ISV3"/>
      <c r="ISW3"/>
      <c r="ISX3"/>
      <c r="ISY3"/>
      <c r="ISZ3"/>
      <c r="ITA3"/>
      <c r="ITB3"/>
      <c r="ITC3"/>
      <c r="ITD3"/>
      <c r="ITE3"/>
      <c r="ITF3"/>
      <c r="ITG3"/>
      <c r="ITH3"/>
      <c r="ITI3"/>
      <c r="ITJ3"/>
      <c r="ITK3"/>
      <c r="ITL3"/>
      <c r="ITM3"/>
      <c r="ITN3"/>
      <c r="ITO3"/>
      <c r="ITP3"/>
      <c r="ITQ3"/>
      <c r="ITR3"/>
      <c r="ITS3"/>
      <c r="ITT3"/>
      <c r="ITU3"/>
      <c r="ITV3"/>
      <c r="ITW3"/>
      <c r="ITX3"/>
      <c r="ITY3"/>
      <c r="ITZ3"/>
      <c r="IUA3"/>
      <c r="IUB3"/>
      <c r="IUC3"/>
      <c r="IUD3"/>
      <c r="IUE3"/>
      <c r="IUF3"/>
      <c r="IUG3"/>
      <c r="IUH3"/>
      <c r="IUI3"/>
      <c r="IUJ3"/>
      <c r="IUK3"/>
      <c r="IUL3"/>
      <c r="IUM3"/>
      <c r="IUN3"/>
      <c r="IUO3"/>
      <c r="IUP3"/>
      <c r="IUQ3"/>
      <c r="IUR3"/>
      <c r="IUS3"/>
      <c r="IUT3"/>
      <c r="IUU3"/>
      <c r="IUV3"/>
      <c r="IUW3"/>
      <c r="IUX3"/>
      <c r="IUY3"/>
      <c r="IUZ3"/>
      <c r="IVA3"/>
      <c r="IVB3"/>
      <c r="IVC3"/>
      <c r="IVD3"/>
      <c r="IVE3"/>
      <c r="IVF3"/>
      <c r="IVG3"/>
      <c r="IVH3"/>
      <c r="IVI3"/>
      <c r="IVJ3"/>
      <c r="IVK3"/>
      <c r="IVL3"/>
      <c r="IVM3"/>
      <c r="IVN3"/>
      <c r="IVO3"/>
      <c r="IVP3"/>
      <c r="IVQ3"/>
      <c r="IVR3"/>
      <c r="IVS3"/>
      <c r="IVT3"/>
      <c r="IVU3"/>
      <c r="IVV3"/>
      <c r="IVW3"/>
      <c r="IVX3"/>
      <c r="IVY3"/>
      <c r="IVZ3"/>
      <c r="IWA3"/>
      <c r="IWB3"/>
      <c r="IWC3"/>
      <c r="IWD3"/>
      <c r="IWE3"/>
      <c r="IWF3"/>
      <c r="IWG3"/>
      <c r="IWH3"/>
      <c r="IWI3"/>
      <c r="IWJ3"/>
      <c r="IWK3"/>
      <c r="IWL3"/>
      <c r="IWM3"/>
      <c r="IWN3"/>
      <c r="IWO3"/>
      <c r="IWP3"/>
      <c r="IWQ3"/>
      <c r="IWR3"/>
      <c r="IWS3"/>
      <c r="IWT3"/>
      <c r="IWU3"/>
      <c r="IWV3"/>
      <c r="IWW3"/>
      <c r="IWX3"/>
      <c r="IWY3"/>
      <c r="IWZ3"/>
      <c r="IXA3"/>
      <c r="IXB3"/>
      <c r="IXC3"/>
      <c r="IXD3"/>
      <c r="IXE3"/>
      <c r="IXF3"/>
      <c r="IXG3"/>
      <c r="IXH3"/>
      <c r="IXI3"/>
      <c r="IXJ3"/>
      <c r="IXK3"/>
      <c r="IXL3"/>
      <c r="IXM3"/>
      <c r="IXN3"/>
      <c r="IXO3"/>
      <c r="IXP3"/>
      <c r="IXQ3"/>
      <c r="IXR3"/>
      <c r="IXS3"/>
      <c r="IXT3"/>
      <c r="IXU3"/>
      <c r="IXV3"/>
      <c r="IXW3"/>
      <c r="IXX3"/>
      <c r="IXY3"/>
      <c r="IXZ3"/>
      <c r="IYA3"/>
      <c r="IYB3"/>
      <c r="IYC3"/>
      <c r="IYD3"/>
      <c r="IYE3"/>
      <c r="IYF3"/>
      <c r="IYG3"/>
      <c r="IYH3"/>
      <c r="IYI3"/>
      <c r="IYJ3"/>
      <c r="IYK3"/>
      <c r="IYL3"/>
      <c r="IYM3"/>
      <c r="IYN3"/>
      <c r="IYO3"/>
      <c r="IYP3"/>
      <c r="IYQ3"/>
      <c r="IYR3"/>
      <c r="IYS3"/>
      <c r="IYT3"/>
      <c r="IYU3"/>
      <c r="IYV3"/>
      <c r="IYW3"/>
      <c r="IYX3"/>
      <c r="IYY3"/>
      <c r="IYZ3"/>
      <c r="IZA3"/>
      <c r="IZB3"/>
      <c r="IZC3"/>
      <c r="IZD3"/>
      <c r="IZE3"/>
      <c r="IZF3"/>
      <c r="IZG3"/>
      <c r="IZH3"/>
      <c r="IZI3"/>
      <c r="IZJ3"/>
      <c r="IZK3"/>
      <c r="IZL3"/>
      <c r="IZM3"/>
      <c r="IZN3"/>
      <c r="IZO3"/>
      <c r="IZP3"/>
      <c r="IZQ3"/>
      <c r="IZR3"/>
      <c r="IZS3"/>
      <c r="IZT3"/>
      <c r="IZU3"/>
      <c r="IZV3"/>
      <c r="IZW3"/>
      <c r="IZX3"/>
      <c r="IZY3"/>
      <c r="IZZ3"/>
      <c r="JAA3"/>
      <c r="JAB3"/>
      <c r="JAC3"/>
      <c r="JAD3"/>
      <c r="JAE3"/>
      <c r="JAF3"/>
      <c r="JAG3"/>
      <c r="JAH3"/>
      <c r="JAI3"/>
      <c r="JAJ3"/>
      <c r="JAK3"/>
      <c r="JAL3"/>
      <c r="JAM3"/>
      <c r="JAN3"/>
      <c r="JAO3"/>
      <c r="JAP3"/>
      <c r="JAQ3"/>
      <c r="JAR3"/>
      <c r="JAS3"/>
      <c r="JAT3"/>
      <c r="JAU3"/>
      <c r="JAV3"/>
      <c r="JAW3"/>
      <c r="JAX3"/>
      <c r="JAY3"/>
      <c r="JAZ3"/>
      <c r="JBA3"/>
      <c r="JBB3"/>
      <c r="JBC3"/>
      <c r="JBD3"/>
      <c r="JBE3"/>
      <c r="JBF3"/>
      <c r="JBG3"/>
      <c r="JBH3"/>
      <c r="JBI3"/>
      <c r="JBJ3"/>
      <c r="JBK3"/>
      <c r="JBL3"/>
      <c r="JBM3"/>
      <c r="JBN3"/>
      <c r="JBO3"/>
      <c r="JBP3"/>
      <c r="JBQ3"/>
      <c r="JBR3"/>
      <c r="JBS3"/>
      <c r="JBT3"/>
      <c r="JBU3"/>
      <c r="JBV3"/>
      <c r="JBW3"/>
      <c r="JBX3"/>
      <c r="JBY3"/>
      <c r="JBZ3"/>
      <c r="JCA3"/>
      <c r="JCB3"/>
      <c r="JCC3"/>
      <c r="JCD3"/>
      <c r="JCE3"/>
      <c r="JCF3"/>
      <c r="JCG3"/>
      <c r="JCH3"/>
      <c r="JCI3"/>
      <c r="JCJ3"/>
      <c r="JCK3"/>
      <c r="JCL3"/>
      <c r="JCM3"/>
      <c r="JCN3"/>
      <c r="JCO3"/>
      <c r="JCP3"/>
      <c r="JCQ3"/>
      <c r="JCR3"/>
      <c r="JCS3"/>
      <c r="JCT3"/>
      <c r="JCU3"/>
      <c r="JCV3"/>
      <c r="JCW3"/>
      <c r="JCX3"/>
      <c r="JCY3"/>
      <c r="JCZ3"/>
      <c r="JDA3"/>
      <c r="JDB3"/>
      <c r="JDC3"/>
      <c r="JDD3"/>
      <c r="JDE3"/>
      <c r="JDF3"/>
      <c r="JDG3"/>
      <c r="JDH3"/>
      <c r="JDI3"/>
      <c r="JDJ3"/>
      <c r="JDK3"/>
      <c r="JDL3"/>
      <c r="JDM3"/>
      <c r="JDN3"/>
      <c r="JDO3"/>
      <c r="JDP3"/>
      <c r="JDQ3"/>
      <c r="JDR3"/>
      <c r="JDS3"/>
      <c r="JDT3"/>
      <c r="JDU3"/>
      <c r="JDV3"/>
      <c r="JDW3"/>
      <c r="JDX3"/>
      <c r="JDY3"/>
      <c r="JDZ3"/>
      <c r="JEA3"/>
      <c r="JEB3"/>
      <c r="JEC3"/>
      <c r="JED3"/>
      <c r="JEE3"/>
      <c r="JEF3"/>
      <c r="JEG3"/>
      <c r="JEH3"/>
      <c r="JEI3"/>
      <c r="JEJ3"/>
      <c r="JEK3"/>
      <c r="JEL3"/>
      <c r="JEM3"/>
      <c r="JEN3"/>
      <c r="JEO3"/>
      <c r="JEP3"/>
      <c r="JEQ3"/>
      <c r="JER3"/>
      <c r="JES3"/>
      <c r="JET3"/>
      <c r="JEU3"/>
      <c r="JEV3"/>
      <c r="JEW3"/>
      <c r="JEX3"/>
      <c r="JEY3"/>
      <c r="JEZ3"/>
      <c r="JFA3"/>
      <c r="JFB3"/>
      <c r="JFC3"/>
      <c r="JFD3"/>
      <c r="JFE3"/>
      <c r="JFF3"/>
      <c r="JFG3"/>
      <c r="JFH3"/>
      <c r="JFI3"/>
      <c r="JFJ3"/>
      <c r="JFK3"/>
      <c r="JFL3"/>
      <c r="JFM3"/>
      <c r="JFN3"/>
      <c r="JFO3"/>
      <c r="JFP3"/>
      <c r="JFQ3"/>
      <c r="JFR3"/>
      <c r="JFS3"/>
      <c r="JFT3"/>
      <c r="JFU3"/>
      <c r="JFV3"/>
      <c r="JFW3"/>
      <c r="JFX3"/>
      <c r="JFY3"/>
      <c r="JFZ3"/>
      <c r="JGA3"/>
      <c r="JGB3"/>
      <c r="JGC3"/>
      <c r="JGD3"/>
      <c r="JGE3"/>
      <c r="JGF3"/>
      <c r="JGG3"/>
      <c r="JGH3"/>
      <c r="JGI3"/>
      <c r="JGJ3"/>
      <c r="JGK3"/>
      <c r="JGL3"/>
      <c r="JGM3"/>
      <c r="JGN3"/>
      <c r="JGO3"/>
      <c r="JGP3"/>
      <c r="JGQ3"/>
      <c r="JGR3"/>
      <c r="JGS3"/>
      <c r="JGT3"/>
      <c r="JGU3"/>
      <c r="JGV3"/>
      <c r="JGW3"/>
      <c r="JGX3"/>
      <c r="JGY3"/>
      <c r="JGZ3"/>
      <c r="JHA3"/>
      <c r="JHB3"/>
      <c r="JHC3"/>
      <c r="JHD3"/>
      <c r="JHE3"/>
      <c r="JHF3"/>
      <c r="JHG3"/>
      <c r="JHH3"/>
      <c r="JHI3"/>
      <c r="JHJ3"/>
      <c r="JHK3"/>
      <c r="JHL3"/>
      <c r="JHM3"/>
      <c r="JHN3"/>
      <c r="JHO3"/>
      <c r="JHP3"/>
      <c r="JHQ3"/>
      <c r="JHR3"/>
      <c r="JHS3"/>
      <c r="JHT3"/>
      <c r="JHU3"/>
      <c r="JHV3"/>
      <c r="JHW3"/>
      <c r="JHX3"/>
      <c r="JHY3"/>
      <c r="JHZ3"/>
      <c r="JIA3"/>
      <c r="JIB3"/>
      <c r="JIC3"/>
      <c r="JID3"/>
      <c r="JIE3"/>
      <c r="JIF3"/>
      <c r="JIG3"/>
      <c r="JIH3"/>
      <c r="JII3"/>
      <c r="JIJ3"/>
      <c r="JIK3"/>
      <c r="JIL3"/>
      <c r="JIM3"/>
      <c r="JIN3"/>
      <c r="JIO3"/>
      <c r="JIP3"/>
      <c r="JIQ3"/>
      <c r="JIR3"/>
      <c r="JIS3"/>
      <c r="JIT3"/>
      <c r="JIU3"/>
      <c r="JIV3"/>
      <c r="JIW3"/>
      <c r="JIX3"/>
      <c r="JIY3"/>
      <c r="JIZ3"/>
      <c r="JJA3"/>
      <c r="JJB3"/>
      <c r="JJC3"/>
      <c r="JJD3"/>
      <c r="JJE3"/>
      <c r="JJF3"/>
      <c r="JJG3"/>
      <c r="JJH3"/>
      <c r="JJI3"/>
      <c r="JJJ3"/>
      <c r="JJK3"/>
      <c r="JJL3"/>
      <c r="JJM3"/>
      <c r="JJN3"/>
      <c r="JJO3"/>
      <c r="JJP3"/>
      <c r="JJQ3"/>
      <c r="JJR3"/>
      <c r="JJS3"/>
      <c r="JJT3"/>
      <c r="JJU3"/>
      <c r="JJV3"/>
      <c r="JJW3"/>
      <c r="JJX3"/>
      <c r="JJY3"/>
      <c r="JJZ3"/>
      <c r="JKA3"/>
      <c r="JKB3"/>
      <c r="JKC3"/>
      <c r="JKD3"/>
      <c r="JKE3"/>
      <c r="JKF3"/>
      <c r="JKG3"/>
      <c r="JKH3"/>
      <c r="JKI3"/>
      <c r="JKJ3"/>
      <c r="JKK3"/>
      <c r="JKL3"/>
      <c r="JKM3"/>
      <c r="JKN3"/>
      <c r="JKO3"/>
      <c r="JKP3"/>
      <c r="JKQ3"/>
      <c r="JKR3"/>
      <c r="JKS3"/>
      <c r="JKT3"/>
      <c r="JKU3"/>
      <c r="JKV3"/>
      <c r="JKW3"/>
      <c r="JKX3"/>
      <c r="JKY3"/>
      <c r="JKZ3"/>
      <c r="JLA3"/>
      <c r="JLB3"/>
      <c r="JLC3"/>
      <c r="JLD3"/>
      <c r="JLE3"/>
      <c r="JLF3"/>
      <c r="JLG3"/>
      <c r="JLH3"/>
      <c r="JLI3"/>
      <c r="JLJ3"/>
      <c r="JLK3"/>
      <c r="JLL3"/>
      <c r="JLM3"/>
      <c r="JLN3"/>
      <c r="JLO3"/>
      <c r="JLP3"/>
      <c r="JLQ3"/>
      <c r="JLR3"/>
      <c r="JLS3"/>
      <c r="JLT3"/>
      <c r="JLU3"/>
      <c r="JLV3"/>
      <c r="JLW3"/>
      <c r="JLX3"/>
      <c r="JLY3"/>
      <c r="JLZ3"/>
      <c r="JMA3"/>
      <c r="JMB3"/>
      <c r="JMC3"/>
      <c r="JMD3"/>
      <c r="JME3"/>
      <c r="JMF3"/>
      <c r="JMG3"/>
      <c r="JMH3"/>
      <c r="JMI3"/>
      <c r="JMJ3"/>
      <c r="JMK3"/>
      <c r="JML3"/>
      <c r="JMM3"/>
      <c r="JMN3"/>
      <c r="JMO3"/>
      <c r="JMP3"/>
      <c r="JMQ3"/>
      <c r="JMR3"/>
      <c r="JMS3"/>
      <c r="JMT3"/>
      <c r="JMU3"/>
      <c r="JMV3"/>
      <c r="JMW3"/>
      <c r="JMX3"/>
      <c r="JMY3"/>
      <c r="JMZ3"/>
      <c r="JNA3"/>
      <c r="JNB3"/>
      <c r="JNC3"/>
      <c r="JND3"/>
      <c r="JNE3"/>
      <c r="JNF3"/>
      <c r="JNG3"/>
      <c r="JNH3"/>
      <c r="JNI3"/>
      <c r="JNJ3"/>
      <c r="JNK3"/>
      <c r="JNL3"/>
      <c r="JNM3"/>
      <c r="JNN3"/>
      <c r="JNO3"/>
      <c r="JNP3"/>
      <c r="JNQ3"/>
      <c r="JNR3"/>
      <c r="JNS3"/>
      <c r="JNT3"/>
      <c r="JNU3"/>
      <c r="JNV3"/>
      <c r="JNW3"/>
      <c r="JNX3"/>
      <c r="JNY3"/>
      <c r="JNZ3"/>
      <c r="JOA3"/>
      <c r="JOB3"/>
      <c r="JOC3"/>
      <c r="JOD3"/>
      <c r="JOE3"/>
      <c r="JOF3"/>
      <c r="JOG3"/>
      <c r="JOH3"/>
      <c r="JOI3"/>
      <c r="JOJ3"/>
      <c r="JOK3"/>
      <c r="JOL3"/>
      <c r="JOM3"/>
      <c r="JON3"/>
      <c r="JOO3"/>
      <c r="JOP3"/>
      <c r="JOQ3"/>
      <c r="JOR3"/>
      <c r="JOS3"/>
      <c r="JOT3"/>
      <c r="JOU3"/>
      <c r="JOV3"/>
      <c r="JOW3"/>
      <c r="JOX3"/>
      <c r="JOY3"/>
      <c r="JOZ3"/>
      <c r="JPA3"/>
      <c r="JPB3"/>
      <c r="JPC3"/>
      <c r="JPD3"/>
      <c r="JPE3"/>
      <c r="JPF3"/>
      <c r="JPG3"/>
      <c r="JPH3"/>
      <c r="JPI3"/>
      <c r="JPJ3"/>
      <c r="JPK3"/>
      <c r="JPL3"/>
      <c r="JPM3"/>
      <c r="JPN3"/>
      <c r="JPO3"/>
      <c r="JPP3"/>
      <c r="JPQ3"/>
      <c r="JPR3"/>
      <c r="JPS3"/>
      <c r="JPT3"/>
      <c r="JPU3"/>
      <c r="JPV3"/>
      <c r="JPW3"/>
      <c r="JPX3"/>
      <c r="JPY3"/>
      <c r="JPZ3"/>
      <c r="JQA3"/>
      <c r="JQB3"/>
      <c r="JQC3"/>
      <c r="JQD3"/>
      <c r="JQE3"/>
      <c r="JQF3"/>
      <c r="JQG3"/>
      <c r="JQH3"/>
      <c r="JQI3"/>
      <c r="JQJ3"/>
      <c r="JQK3"/>
      <c r="JQL3"/>
      <c r="JQM3"/>
      <c r="JQN3"/>
      <c r="JQO3"/>
      <c r="JQP3"/>
      <c r="JQQ3"/>
      <c r="JQR3"/>
      <c r="JQS3"/>
      <c r="JQT3"/>
      <c r="JQU3"/>
      <c r="JQV3"/>
      <c r="JQW3"/>
      <c r="JQX3"/>
      <c r="JQY3"/>
      <c r="JQZ3"/>
      <c r="JRA3"/>
      <c r="JRB3"/>
      <c r="JRC3"/>
      <c r="JRD3"/>
      <c r="JRE3"/>
      <c r="JRF3"/>
      <c r="JRG3"/>
      <c r="JRH3"/>
      <c r="JRI3"/>
      <c r="JRJ3"/>
      <c r="JRK3"/>
      <c r="JRL3"/>
      <c r="JRM3"/>
      <c r="JRN3"/>
      <c r="JRO3"/>
      <c r="JRP3"/>
      <c r="JRQ3"/>
      <c r="JRR3"/>
      <c r="JRS3"/>
      <c r="JRT3"/>
      <c r="JRU3"/>
      <c r="JRV3"/>
      <c r="JRW3"/>
      <c r="JRX3"/>
      <c r="JRY3"/>
      <c r="JRZ3"/>
      <c r="JSA3"/>
      <c r="JSB3"/>
      <c r="JSC3"/>
      <c r="JSD3"/>
      <c r="JSE3"/>
      <c r="JSF3"/>
      <c r="JSG3"/>
      <c r="JSH3"/>
      <c r="JSI3"/>
      <c r="JSJ3"/>
      <c r="JSK3"/>
      <c r="JSL3"/>
      <c r="JSM3"/>
      <c r="JSN3"/>
      <c r="JSO3"/>
      <c r="JSP3"/>
      <c r="JSQ3"/>
      <c r="JSR3"/>
      <c r="JSS3"/>
      <c r="JST3"/>
      <c r="JSU3"/>
      <c r="JSV3"/>
      <c r="JSW3"/>
      <c r="JSX3"/>
      <c r="JSY3"/>
      <c r="JSZ3"/>
      <c r="JTA3"/>
      <c r="JTB3"/>
      <c r="JTC3"/>
      <c r="JTD3"/>
      <c r="JTE3"/>
      <c r="JTF3"/>
      <c r="JTG3"/>
      <c r="JTH3"/>
      <c r="JTI3"/>
      <c r="JTJ3"/>
      <c r="JTK3"/>
      <c r="JTL3"/>
      <c r="JTM3"/>
      <c r="JTN3"/>
      <c r="JTO3"/>
      <c r="JTP3"/>
      <c r="JTQ3"/>
      <c r="JTR3"/>
      <c r="JTS3"/>
      <c r="JTT3"/>
      <c r="JTU3"/>
      <c r="JTV3"/>
      <c r="JTW3"/>
      <c r="JTX3"/>
      <c r="JTY3"/>
      <c r="JTZ3"/>
      <c r="JUA3"/>
      <c r="JUB3"/>
      <c r="JUC3"/>
      <c r="JUD3"/>
      <c r="JUE3"/>
      <c r="JUF3"/>
      <c r="JUG3"/>
      <c r="JUH3"/>
      <c r="JUI3"/>
      <c r="JUJ3"/>
      <c r="JUK3"/>
      <c r="JUL3"/>
      <c r="JUM3"/>
      <c r="JUN3"/>
      <c r="JUO3"/>
      <c r="JUP3"/>
      <c r="JUQ3"/>
      <c r="JUR3"/>
      <c r="JUS3"/>
      <c r="JUT3"/>
      <c r="JUU3"/>
      <c r="JUV3"/>
      <c r="JUW3"/>
      <c r="JUX3"/>
      <c r="JUY3"/>
      <c r="JUZ3"/>
      <c r="JVA3"/>
      <c r="JVB3"/>
      <c r="JVC3"/>
      <c r="JVD3"/>
      <c r="JVE3"/>
      <c r="JVF3"/>
      <c r="JVG3"/>
      <c r="JVH3"/>
      <c r="JVI3"/>
      <c r="JVJ3"/>
      <c r="JVK3"/>
      <c r="JVL3"/>
      <c r="JVM3"/>
      <c r="JVN3"/>
      <c r="JVO3"/>
      <c r="JVP3"/>
      <c r="JVQ3"/>
      <c r="JVR3"/>
      <c r="JVS3"/>
      <c r="JVT3"/>
      <c r="JVU3"/>
      <c r="JVV3"/>
      <c r="JVW3"/>
      <c r="JVX3"/>
      <c r="JVY3"/>
      <c r="JVZ3"/>
      <c r="JWA3"/>
      <c r="JWB3"/>
      <c r="JWC3"/>
      <c r="JWD3"/>
      <c r="JWE3"/>
      <c r="JWF3"/>
      <c r="JWG3"/>
      <c r="JWH3"/>
      <c r="JWI3"/>
      <c r="JWJ3"/>
      <c r="JWK3"/>
      <c r="JWL3"/>
      <c r="JWM3"/>
      <c r="JWN3"/>
      <c r="JWO3"/>
      <c r="JWP3"/>
      <c r="JWQ3"/>
      <c r="JWR3"/>
      <c r="JWS3"/>
      <c r="JWT3"/>
      <c r="JWU3"/>
      <c r="JWV3"/>
      <c r="JWW3"/>
      <c r="JWX3"/>
      <c r="JWY3"/>
      <c r="JWZ3"/>
      <c r="JXA3"/>
      <c r="JXB3"/>
      <c r="JXC3"/>
      <c r="JXD3"/>
      <c r="JXE3"/>
      <c r="JXF3"/>
      <c r="JXG3"/>
      <c r="JXH3"/>
      <c r="JXI3"/>
      <c r="JXJ3"/>
      <c r="JXK3"/>
      <c r="JXL3"/>
      <c r="JXM3"/>
      <c r="JXN3"/>
      <c r="JXO3"/>
      <c r="JXP3"/>
      <c r="JXQ3"/>
      <c r="JXR3"/>
      <c r="JXS3"/>
      <c r="JXT3"/>
      <c r="JXU3"/>
      <c r="JXV3"/>
      <c r="JXW3"/>
      <c r="JXX3"/>
      <c r="JXY3"/>
      <c r="JXZ3"/>
      <c r="JYA3"/>
      <c r="JYB3"/>
      <c r="JYC3"/>
      <c r="JYD3"/>
      <c r="JYE3"/>
      <c r="JYF3"/>
      <c r="JYG3"/>
      <c r="JYH3"/>
      <c r="JYI3"/>
      <c r="JYJ3"/>
      <c r="JYK3"/>
      <c r="JYL3"/>
      <c r="JYM3"/>
      <c r="JYN3"/>
      <c r="JYO3"/>
      <c r="JYP3"/>
      <c r="JYQ3"/>
      <c r="JYR3"/>
      <c r="JYS3"/>
      <c r="JYT3"/>
      <c r="JYU3"/>
      <c r="JYV3"/>
      <c r="JYW3"/>
      <c r="JYX3"/>
      <c r="JYY3"/>
      <c r="JYZ3"/>
      <c r="JZA3"/>
      <c r="JZB3"/>
      <c r="JZC3"/>
      <c r="JZD3"/>
      <c r="JZE3"/>
      <c r="JZF3"/>
      <c r="JZG3"/>
      <c r="JZH3"/>
      <c r="JZI3"/>
      <c r="JZJ3"/>
      <c r="JZK3"/>
      <c r="JZL3"/>
      <c r="JZM3"/>
      <c r="JZN3"/>
      <c r="JZO3"/>
      <c r="JZP3"/>
      <c r="JZQ3"/>
      <c r="JZR3"/>
      <c r="JZS3"/>
      <c r="JZT3"/>
      <c r="JZU3"/>
      <c r="JZV3"/>
      <c r="JZW3"/>
      <c r="JZX3"/>
      <c r="JZY3"/>
      <c r="JZZ3"/>
      <c r="KAA3"/>
      <c r="KAB3"/>
      <c r="KAC3"/>
      <c r="KAD3"/>
      <c r="KAE3"/>
      <c r="KAF3"/>
      <c r="KAG3"/>
      <c r="KAH3"/>
      <c r="KAI3"/>
      <c r="KAJ3"/>
      <c r="KAK3"/>
      <c r="KAL3"/>
      <c r="KAM3"/>
      <c r="KAN3"/>
      <c r="KAO3"/>
      <c r="KAP3"/>
      <c r="KAQ3"/>
      <c r="KAR3"/>
      <c r="KAS3"/>
      <c r="KAT3"/>
      <c r="KAU3"/>
      <c r="KAV3"/>
      <c r="KAW3"/>
      <c r="KAX3"/>
      <c r="KAY3"/>
      <c r="KAZ3"/>
      <c r="KBA3"/>
      <c r="KBB3"/>
      <c r="KBC3"/>
      <c r="KBD3"/>
      <c r="KBE3"/>
      <c r="KBF3"/>
      <c r="KBG3"/>
      <c r="KBH3"/>
      <c r="KBI3"/>
      <c r="KBJ3"/>
      <c r="KBK3"/>
      <c r="KBL3"/>
      <c r="KBM3"/>
      <c r="KBN3"/>
      <c r="KBO3"/>
      <c r="KBP3"/>
      <c r="KBQ3"/>
      <c r="KBR3"/>
      <c r="KBS3"/>
      <c r="KBT3"/>
      <c r="KBU3"/>
      <c r="KBV3"/>
      <c r="KBW3"/>
      <c r="KBX3"/>
      <c r="KBY3"/>
      <c r="KBZ3"/>
      <c r="KCA3"/>
      <c r="KCB3"/>
      <c r="KCC3"/>
      <c r="KCD3"/>
      <c r="KCE3"/>
      <c r="KCF3"/>
      <c r="KCG3"/>
      <c r="KCH3"/>
      <c r="KCI3"/>
      <c r="KCJ3"/>
      <c r="KCK3"/>
      <c r="KCL3"/>
      <c r="KCM3"/>
      <c r="KCN3"/>
      <c r="KCO3"/>
      <c r="KCP3"/>
      <c r="KCQ3"/>
      <c r="KCR3"/>
      <c r="KCS3"/>
      <c r="KCT3"/>
      <c r="KCU3"/>
      <c r="KCV3"/>
      <c r="KCW3"/>
      <c r="KCX3"/>
      <c r="KCY3"/>
      <c r="KCZ3"/>
      <c r="KDA3"/>
      <c r="KDB3"/>
      <c r="KDC3"/>
      <c r="KDD3"/>
      <c r="KDE3"/>
      <c r="KDF3"/>
      <c r="KDG3"/>
      <c r="KDH3"/>
      <c r="KDI3"/>
      <c r="KDJ3"/>
      <c r="KDK3"/>
      <c r="KDL3"/>
      <c r="KDM3"/>
      <c r="KDN3"/>
      <c r="KDO3"/>
      <c r="KDP3"/>
      <c r="KDQ3"/>
      <c r="KDR3"/>
      <c r="KDS3"/>
      <c r="KDT3"/>
      <c r="KDU3"/>
      <c r="KDV3"/>
      <c r="KDW3"/>
      <c r="KDX3"/>
      <c r="KDY3"/>
      <c r="KDZ3"/>
      <c r="KEA3"/>
      <c r="KEB3"/>
      <c r="KEC3"/>
      <c r="KED3"/>
      <c r="KEE3"/>
      <c r="KEF3"/>
      <c r="KEG3"/>
      <c r="KEH3"/>
      <c r="KEI3"/>
      <c r="KEJ3"/>
      <c r="KEK3"/>
      <c r="KEL3"/>
      <c r="KEM3"/>
      <c r="KEN3"/>
      <c r="KEO3"/>
      <c r="KEP3"/>
      <c r="KEQ3"/>
      <c r="KER3"/>
      <c r="KES3"/>
      <c r="KET3"/>
      <c r="KEU3"/>
      <c r="KEV3"/>
      <c r="KEW3"/>
      <c r="KEX3"/>
      <c r="KEY3"/>
      <c r="KEZ3"/>
      <c r="KFA3"/>
      <c r="KFB3"/>
      <c r="KFC3"/>
      <c r="KFD3"/>
      <c r="KFE3"/>
      <c r="KFF3"/>
      <c r="KFG3"/>
      <c r="KFH3"/>
      <c r="KFI3"/>
      <c r="KFJ3"/>
      <c r="KFK3"/>
      <c r="KFL3"/>
      <c r="KFM3"/>
      <c r="KFN3"/>
      <c r="KFO3"/>
      <c r="KFP3"/>
      <c r="KFQ3"/>
      <c r="KFR3"/>
      <c r="KFS3"/>
      <c r="KFT3"/>
      <c r="KFU3"/>
      <c r="KFV3"/>
      <c r="KFW3"/>
      <c r="KFX3"/>
      <c r="KFY3"/>
      <c r="KFZ3"/>
      <c r="KGA3"/>
      <c r="KGB3"/>
      <c r="KGC3"/>
      <c r="KGD3"/>
      <c r="KGE3"/>
      <c r="KGF3"/>
      <c r="KGG3"/>
      <c r="KGH3"/>
      <c r="KGI3"/>
      <c r="KGJ3"/>
      <c r="KGK3"/>
      <c r="KGL3"/>
      <c r="KGM3"/>
      <c r="KGN3"/>
      <c r="KGO3"/>
      <c r="KGP3"/>
      <c r="KGQ3"/>
      <c r="KGR3"/>
      <c r="KGS3"/>
      <c r="KGT3"/>
      <c r="KGU3"/>
      <c r="KGV3"/>
      <c r="KGW3"/>
      <c r="KGX3"/>
      <c r="KGY3"/>
      <c r="KGZ3"/>
      <c r="KHA3"/>
      <c r="KHB3"/>
      <c r="KHC3"/>
      <c r="KHD3"/>
      <c r="KHE3"/>
      <c r="KHF3"/>
      <c r="KHG3"/>
      <c r="KHH3"/>
      <c r="KHI3"/>
      <c r="KHJ3"/>
      <c r="KHK3"/>
      <c r="KHL3"/>
      <c r="KHM3"/>
      <c r="KHN3"/>
      <c r="KHO3"/>
      <c r="KHP3"/>
      <c r="KHQ3"/>
      <c r="KHR3"/>
      <c r="KHS3"/>
      <c r="KHT3"/>
      <c r="KHU3"/>
      <c r="KHV3"/>
      <c r="KHW3"/>
      <c r="KHX3"/>
      <c r="KHY3"/>
      <c r="KHZ3"/>
      <c r="KIA3"/>
      <c r="KIB3"/>
      <c r="KIC3"/>
      <c r="KID3"/>
      <c r="KIE3"/>
      <c r="KIF3"/>
      <c r="KIG3"/>
      <c r="KIH3"/>
      <c r="KII3"/>
      <c r="KIJ3"/>
      <c r="KIK3"/>
      <c r="KIL3"/>
      <c r="KIM3"/>
      <c r="KIN3"/>
      <c r="KIO3"/>
      <c r="KIP3"/>
      <c r="KIQ3"/>
      <c r="KIR3"/>
      <c r="KIS3"/>
      <c r="KIT3"/>
      <c r="KIU3"/>
      <c r="KIV3"/>
      <c r="KIW3"/>
      <c r="KIX3"/>
      <c r="KIY3"/>
      <c r="KIZ3"/>
      <c r="KJA3"/>
      <c r="KJB3"/>
      <c r="KJC3"/>
      <c r="KJD3"/>
      <c r="KJE3"/>
      <c r="KJF3"/>
      <c r="KJG3"/>
      <c r="KJH3"/>
      <c r="KJI3"/>
      <c r="KJJ3"/>
      <c r="KJK3"/>
      <c r="KJL3"/>
      <c r="KJM3"/>
      <c r="KJN3"/>
      <c r="KJO3"/>
      <c r="KJP3"/>
      <c r="KJQ3"/>
      <c r="KJR3"/>
      <c r="KJS3"/>
      <c r="KJT3"/>
      <c r="KJU3"/>
      <c r="KJV3"/>
      <c r="KJW3"/>
      <c r="KJX3"/>
      <c r="KJY3"/>
      <c r="KJZ3"/>
      <c r="KKA3"/>
      <c r="KKB3"/>
      <c r="KKC3"/>
      <c r="KKD3"/>
      <c r="KKE3"/>
      <c r="KKF3"/>
      <c r="KKG3"/>
      <c r="KKH3"/>
      <c r="KKI3"/>
      <c r="KKJ3"/>
      <c r="KKK3"/>
      <c r="KKL3"/>
      <c r="KKM3"/>
      <c r="KKN3"/>
      <c r="KKO3"/>
      <c r="KKP3"/>
      <c r="KKQ3"/>
      <c r="KKR3"/>
      <c r="KKS3"/>
      <c r="KKT3"/>
      <c r="KKU3"/>
      <c r="KKV3"/>
      <c r="KKW3"/>
      <c r="KKX3"/>
      <c r="KKY3"/>
      <c r="KKZ3"/>
      <c r="KLA3"/>
      <c r="KLB3"/>
      <c r="KLC3"/>
      <c r="KLD3"/>
      <c r="KLE3"/>
      <c r="KLF3"/>
      <c r="KLG3"/>
      <c r="KLH3"/>
      <c r="KLI3"/>
      <c r="KLJ3"/>
      <c r="KLK3"/>
      <c r="KLL3"/>
      <c r="KLM3"/>
      <c r="KLN3"/>
      <c r="KLO3"/>
      <c r="KLP3"/>
      <c r="KLQ3"/>
      <c r="KLR3"/>
      <c r="KLS3"/>
      <c r="KLT3"/>
      <c r="KLU3"/>
      <c r="KLV3"/>
      <c r="KLW3"/>
      <c r="KLX3"/>
      <c r="KLY3"/>
      <c r="KLZ3"/>
      <c r="KMA3"/>
      <c r="KMB3"/>
      <c r="KMC3"/>
      <c r="KMD3"/>
      <c r="KME3"/>
      <c r="KMF3"/>
      <c r="KMG3"/>
      <c r="KMH3"/>
      <c r="KMI3"/>
      <c r="KMJ3"/>
      <c r="KMK3"/>
      <c r="KML3"/>
      <c r="KMM3"/>
      <c r="KMN3"/>
      <c r="KMO3"/>
      <c r="KMP3"/>
      <c r="KMQ3"/>
      <c r="KMR3"/>
      <c r="KMS3"/>
      <c r="KMT3"/>
      <c r="KMU3"/>
      <c r="KMV3"/>
      <c r="KMW3"/>
      <c r="KMX3"/>
      <c r="KMY3"/>
      <c r="KMZ3"/>
      <c r="KNA3"/>
      <c r="KNB3"/>
      <c r="KNC3"/>
      <c r="KND3"/>
      <c r="KNE3"/>
      <c r="KNF3"/>
      <c r="KNG3"/>
      <c r="KNH3"/>
      <c r="KNI3"/>
      <c r="KNJ3"/>
      <c r="KNK3"/>
      <c r="KNL3"/>
      <c r="KNM3"/>
      <c r="KNN3"/>
      <c r="KNO3"/>
      <c r="KNP3"/>
      <c r="KNQ3"/>
      <c r="KNR3"/>
      <c r="KNS3"/>
      <c r="KNT3"/>
      <c r="KNU3"/>
      <c r="KNV3"/>
      <c r="KNW3"/>
      <c r="KNX3"/>
      <c r="KNY3"/>
      <c r="KNZ3"/>
      <c r="KOA3"/>
      <c r="KOB3"/>
      <c r="KOC3"/>
      <c r="KOD3"/>
      <c r="KOE3"/>
      <c r="KOF3"/>
      <c r="KOG3"/>
      <c r="KOH3"/>
      <c r="KOI3"/>
      <c r="KOJ3"/>
      <c r="KOK3"/>
      <c r="KOL3"/>
      <c r="KOM3"/>
      <c r="KON3"/>
      <c r="KOO3"/>
      <c r="KOP3"/>
      <c r="KOQ3"/>
      <c r="KOR3"/>
      <c r="KOS3"/>
      <c r="KOT3"/>
      <c r="KOU3"/>
      <c r="KOV3"/>
      <c r="KOW3"/>
      <c r="KOX3"/>
      <c r="KOY3"/>
      <c r="KOZ3"/>
      <c r="KPA3"/>
      <c r="KPB3"/>
      <c r="KPC3"/>
      <c r="KPD3"/>
      <c r="KPE3"/>
      <c r="KPF3"/>
      <c r="KPG3"/>
      <c r="KPH3"/>
      <c r="KPI3"/>
      <c r="KPJ3"/>
      <c r="KPK3"/>
      <c r="KPL3"/>
      <c r="KPM3"/>
      <c r="KPN3"/>
      <c r="KPO3"/>
      <c r="KPP3"/>
      <c r="KPQ3"/>
      <c r="KPR3"/>
      <c r="KPS3"/>
      <c r="KPT3"/>
      <c r="KPU3"/>
      <c r="KPV3"/>
      <c r="KPW3"/>
      <c r="KPX3"/>
      <c r="KPY3"/>
      <c r="KPZ3"/>
      <c r="KQA3"/>
      <c r="KQB3"/>
      <c r="KQC3"/>
      <c r="KQD3"/>
      <c r="KQE3"/>
      <c r="KQF3"/>
      <c r="KQG3"/>
      <c r="KQH3"/>
      <c r="KQI3"/>
      <c r="KQJ3"/>
      <c r="KQK3"/>
      <c r="KQL3"/>
      <c r="KQM3"/>
      <c r="KQN3"/>
      <c r="KQO3"/>
      <c r="KQP3"/>
      <c r="KQQ3"/>
      <c r="KQR3"/>
      <c r="KQS3"/>
      <c r="KQT3"/>
      <c r="KQU3"/>
      <c r="KQV3"/>
      <c r="KQW3"/>
      <c r="KQX3"/>
      <c r="KQY3"/>
      <c r="KQZ3"/>
      <c r="KRA3"/>
      <c r="KRB3"/>
      <c r="KRC3"/>
      <c r="KRD3"/>
      <c r="KRE3"/>
      <c r="KRF3"/>
      <c r="KRG3"/>
      <c r="KRH3"/>
      <c r="KRI3"/>
      <c r="KRJ3"/>
      <c r="KRK3"/>
      <c r="KRL3"/>
      <c r="KRM3"/>
      <c r="KRN3"/>
      <c r="KRO3"/>
      <c r="KRP3"/>
      <c r="KRQ3"/>
      <c r="KRR3"/>
      <c r="KRS3"/>
      <c r="KRT3"/>
      <c r="KRU3"/>
      <c r="KRV3"/>
      <c r="KRW3"/>
      <c r="KRX3"/>
      <c r="KRY3"/>
      <c r="KRZ3"/>
      <c r="KSA3"/>
      <c r="KSB3"/>
      <c r="KSC3"/>
      <c r="KSD3"/>
      <c r="KSE3"/>
      <c r="KSF3"/>
      <c r="KSG3"/>
      <c r="KSH3"/>
      <c r="KSI3"/>
      <c r="KSJ3"/>
      <c r="KSK3"/>
      <c r="KSL3"/>
      <c r="KSM3"/>
      <c r="KSN3"/>
      <c r="KSO3"/>
      <c r="KSP3"/>
      <c r="KSQ3"/>
      <c r="KSR3"/>
      <c r="KSS3"/>
      <c r="KST3"/>
      <c r="KSU3"/>
      <c r="KSV3"/>
      <c r="KSW3"/>
      <c r="KSX3"/>
      <c r="KSY3"/>
      <c r="KSZ3"/>
      <c r="KTA3"/>
      <c r="KTB3"/>
      <c r="KTC3"/>
      <c r="KTD3"/>
      <c r="KTE3"/>
      <c r="KTF3"/>
      <c r="KTG3"/>
      <c r="KTH3"/>
      <c r="KTI3"/>
      <c r="KTJ3"/>
      <c r="KTK3"/>
      <c r="KTL3"/>
      <c r="KTM3"/>
      <c r="KTN3"/>
      <c r="KTO3"/>
      <c r="KTP3"/>
      <c r="KTQ3"/>
      <c r="KTR3"/>
      <c r="KTS3"/>
      <c r="KTT3"/>
      <c r="KTU3"/>
      <c r="KTV3"/>
      <c r="KTW3"/>
      <c r="KTX3"/>
      <c r="KTY3"/>
      <c r="KTZ3"/>
      <c r="KUA3"/>
      <c r="KUB3"/>
      <c r="KUC3"/>
      <c r="KUD3"/>
      <c r="KUE3"/>
      <c r="KUF3"/>
      <c r="KUG3"/>
      <c r="KUH3"/>
      <c r="KUI3"/>
      <c r="KUJ3"/>
      <c r="KUK3"/>
      <c r="KUL3"/>
      <c r="KUM3"/>
      <c r="KUN3"/>
      <c r="KUO3"/>
      <c r="KUP3"/>
      <c r="KUQ3"/>
      <c r="KUR3"/>
      <c r="KUS3"/>
      <c r="KUT3"/>
      <c r="KUU3"/>
      <c r="KUV3"/>
      <c r="KUW3"/>
      <c r="KUX3"/>
      <c r="KUY3"/>
      <c r="KUZ3"/>
      <c r="KVA3"/>
      <c r="KVB3"/>
      <c r="KVC3"/>
      <c r="KVD3"/>
      <c r="KVE3"/>
      <c r="KVF3"/>
      <c r="KVG3"/>
      <c r="KVH3"/>
      <c r="KVI3"/>
      <c r="KVJ3"/>
      <c r="KVK3"/>
      <c r="KVL3"/>
      <c r="KVM3"/>
      <c r="KVN3"/>
      <c r="KVO3"/>
      <c r="KVP3"/>
      <c r="KVQ3"/>
      <c r="KVR3"/>
      <c r="KVS3"/>
      <c r="KVT3"/>
      <c r="KVU3"/>
      <c r="KVV3"/>
      <c r="KVW3"/>
      <c r="KVX3"/>
      <c r="KVY3"/>
      <c r="KVZ3"/>
      <c r="KWA3"/>
      <c r="KWB3"/>
      <c r="KWC3"/>
      <c r="KWD3"/>
      <c r="KWE3"/>
      <c r="KWF3"/>
      <c r="KWG3"/>
      <c r="KWH3"/>
      <c r="KWI3"/>
      <c r="KWJ3"/>
      <c r="KWK3"/>
      <c r="KWL3"/>
      <c r="KWM3"/>
      <c r="KWN3"/>
      <c r="KWO3"/>
      <c r="KWP3"/>
      <c r="KWQ3"/>
      <c r="KWR3"/>
      <c r="KWS3"/>
      <c r="KWT3"/>
      <c r="KWU3"/>
      <c r="KWV3"/>
      <c r="KWW3"/>
      <c r="KWX3"/>
      <c r="KWY3"/>
      <c r="KWZ3"/>
      <c r="KXA3"/>
      <c r="KXB3"/>
      <c r="KXC3"/>
      <c r="KXD3"/>
      <c r="KXE3"/>
      <c r="KXF3"/>
      <c r="KXG3"/>
      <c r="KXH3"/>
      <c r="KXI3"/>
      <c r="KXJ3"/>
      <c r="KXK3"/>
      <c r="KXL3"/>
      <c r="KXM3"/>
      <c r="KXN3"/>
      <c r="KXO3"/>
      <c r="KXP3"/>
      <c r="KXQ3"/>
      <c r="KXR3"/>
      <c r="KXS3"/>
      <c r="KXT3"/>
      <c r="KXU3"/>
      <c r="KXV3"/>
      <c r="KXW3"/>
      <c r="KXX3"/>
      <c r="KXY3"/>
      <c r="KXZ3"/>
      <c r="KYA3"/>
      <c r="KYB3"/>
      <c r="KYC3"/>
      <c r="KYD3"/>
      <c r="KYE3"/>
      <c r="KYF3"/>
      <c r="KYG3"/>
      <c r="KYH3"/>
      <c r="KYI3"/>
      <c r="KYJ3"/>
      <c r="KYK3"/>
      <c r="KYL3"/>
      <c r="KYM3"/>
      <c r="KYN3"/>
      <c r="KYO3"/>
      <c r="KYP3"/>
      <c r="KYQ3"/>
      <c r="KYR3"/>
      <c r="KYS3"/>
      <c r="KYT3"/>
      <c r="KYU3"/>
      <c r="KYV3"/>
      <c r="KYW3"/>
      <c r="KYX3"/>
      <c r="KYY3"/>
      <c r="KYZ3"/>
      <c r="KZA3"/>
      <c r="KZB3"/>
      <c r="KZC3"/>
      <c r="KZD3"/>
      <c r="KZE3"/>
      <c r="KZF3"/>
      <c r="KZG3"/>
      <c r="KZH3"/>
      <c r="KZI3"/>
      <c r="KZJ3"/>
      <c r="KZK3"/>
      <c r="KZL3"/>
      <c r="KZM3"/>
      <c r="KZN3"/>
      <c r="KZO3"/>
      <c r="KZP3"/>
      <c r="KZQ3"/>
      <c r="KZR3"/>
      <c r="KZS3"/>
      <c r="KZT3"/>
      <c r="KZU3"/>
      <c r="KZV3"/>
      <c r="KZW3"/>
      <c r="KZX3"/>
      <c r="KZY3"/>
      <c r="KZZ3"/>
      <c r="LAA3"/>
      <c r="LAB3"/>
      <c r="LAC3"/>
      <c r="LAD3"/>
      <c r="LAE3"/>
      <c r="LAF3"/>
      <c r="LAG3"/>
      <c r="LAH3"/>
      <c r="LAI3"/>
      <c r="LAJ3"/>
      <c r="LAK3"/>
      <c r="LAL3"/>
      <c r="LAM3"/>
      <c r="LAN3"/>
      <c r="LAO3"/>
      <c r="LAP3"/>
      <c r="LAQ3"/>
      <c r="LAR3"/>
      <c r="LAS3"/>
      <c r="LAT3"/>
      <c r="LAU3"/>
      <c r="LAV3"/>
      <c r="LAW3"/>
      <c r="LAX3"/>
      <c r="LAY3"/>
      <c r="LAZ3"/>
      <c r="LBA3"/>
      <c r="LBB3"/>
      <c r="LBC3"/>
      <c r="LBD3"/>
      <c r="LBE3"/>
      <c r="LBF3"/>
      <c r="LBG3"/>
      <c r="LBH3"/>
      <c r="LBI3"/>
      <c r="LBJ3"/>
      <c r="LBK3"/>
      <c r="LBL3"/>
      <c r="LBM3"/>
      <c r="LBN3"/>
      <c r="LBO3"/>
      <c r="LBP3"/>
      <c r="LBQ3"/>
      <c r="LBR3"/>
      <c r="LBS3"/>
      <c r="LBT3"/>
      <c r="LBU3"/>
      <c r="LBV3"/>
      <c r="LBW3"/>
      <c r="LBX3"/>
      <c r="LBY3"/>
      <c r="LBZ3"/>
      <c r="LCA3"/>
      <c r="LCB3"/>
      <c r="LCC3"/>
      <c r="LCD3"/>
      <c r="LCE3"/>
      <c r="LCF3"/>
      <c r="LCG3"/>
      <c r="LCH3"/>
      <c r="LCI3"/>
      <c r="LCJ3"/>
      <c r="LCK3"/>
      <c r="LCL3"/>
      <c r="LCM3"/>
      <c r="LCN3"/>
      <c r="LCO3"/>
      <c r="LCP3"/>
      <c r="LCQ3"/>
      <c r="LCR3"/>
      <c r="LCS3"/>
      <c r="LCT3"/>
      <c r="LCU3"/>
      <c r="LCV3"/>
      <c r="LCW3"/>
      <c r="LCX3"/>
      <c r="LCY3"/>
      <c r="LCZ3"/>
      <c r="LDA3"/>
      <c r="LDB3"/>
      <c r="LDC3"/>
      <c r="LDD3"/>
      <c r="LDE3"/>
      <c r="LDF3"/>
      <c r="LDG3"/>
      <c r="LDH3"/>
      <c r="LDI3"/>
      <c r="LDJ3"/>
      <c r="LDK3"/>
      <c r="LDL3"/>
      <c r="LDM3"/>
      <c r="LDN3"/>
      <c r="LDO3"/>
      <c r="LDP3"/>
      <c r="LDQ3"/>
      <c r="LDR3"/>
      <c r="LDS3"/>
      <c r="LDT3"/>
      <c r="LDU3"/>
      <c r="LDV3"/>
      <c r="LDW3"/>
      <c r="LDX3"/>
      <c r="LDY3"/>
      <c r="LDZ3"/>
      <c r="LEA3"/>
      <c r="LEB3"/>
      <c r="LEC3"/>
      <c r="LED3"/>
      <c r="LEE3"/>
      <c r="LEF3"/>
      <c r="LEG3"/>
      <c r="LEH3"/>
      <c r="LEI3"/>
      <c r="LEJ3"/>
      <c r="LEK3"/>
      <c r="LEL3"/>
      <c r="LEM3"/>
      <c r="LEN3"/>
      <c r="LEO3"/>
      <c r="LEP3"/>
      <c r="LEQ3"/>
      <c r="LER3"/>
      <c r="LES3"/>
      <c r="LET3"/>
      <c r="LEU3"/>
      <c r="LEV3"/>
      <c r="LEW3"/>
      <c r="LEX3"/>
      <c r="LEY3"/>
      <c r="LEZ3"/>
      <c r="LFA3"/>
      <c r="LFB3"/>
      <c r="LFC3"/>
      <c r="LFD3"/>
      <c r="LFE3"/>
      <c r="LFF3"/>
      <c r="LFG3"/>
      <c r="LFH3"/>
      <c r="LFI3"/>
      <c r="LFJ3"/>
      <c r="LFK3"/>
      <c r="LFL3"/>
      <c r="LFM3"/>
      <c r="LFN3"/>
      <c r="LFO3"/>
      <c r="LFP3"/>
      <c r="LFQ3"/>
      <c r="LFR3"/>
      <c r="LFS3"/>
      <c r="LFT3"/>
      <c r="LFU3"/>
      <c r="LFV3"/>
      <c r="LFW3"/>
      <c r="LFX3"/>
      <c r="LFY3"/>
      <c r="LFZ3"/>
      <c r="LGA3"/>
      <c r="LGB3"/>
      <c r="LGC3"/>
      <c r="LGD3"/>
      <c r="LGE3"/>
      <c r="LGF3"/>
      <c r="LGG3"/>
      <c r="LGH3"/>
      <c r="LGI3"/>
      <c r="LGJ3"/>
      <c r="LGK3"/>
      <c r="LGL3"/>
      <c r="LGM3"/>
      <c r="LGN3"/>
      <c r="LGO3"/>
      <c r="LGP3"/>
      <c r="LGQ3"/>
      <c r="LGR3"/>
      <c r="LGS3"/>
      <c r="LGT3"/>
      <c r="LGU3"/>
      <c r="LGV3"/>
      <c r="LGW3"/>
      <c r="LGX3"/>
      <c r="LGY3"/>
      <c r="LGZ3"/>
      <c r="LHA3"/>
      <c r="LHB3"/>
      <c r="LHC3"/>
      <c r="LHD3"/>
      <c r="LHE3"/>
      <c r="LHF3"/>
      <c r="LHG3"/>
      <c r="LHH3"/>
      <c r="LHI3"/>
      <c r="LHJ3"/>
      <c r="LHK3"/>
      <c r="LHL3"/>
      <c r="LHM3"/>
      <c r="LHN3"/>
      <c r="LHO3"/>
      <c r="LHP3"/>
      <c r="LHQ3"/>
      <c r="LHR3"/>
      <c r="LHS3"/>
      <c r="LHT3"/>
      <c r="LHU3"/>
      <c r="LHV3"/>
      <c r="LHW3"/>
      <c r="LHX3"/>
      <c r="LHY3"/>
      <c r="LHZ3"/>
      <c r="LIA3"/>
      <c r="LIB3"/>
      <c r="LIC3"/>
      <c r="LID3"/>
      <c r="LIE3"/>
      <c r="LIF3"/>
      <c r="LIG3"/>
      <c r="LIH3"/>
      <c r="LII3"/>
      <c r="LIJ3"/>
      <c r="LIK3"/>
      <c r="LIL3"/>
      <c r="LIM3"/>
      <c r="LIN3"/>
      <c r="LIO3"/>
      <c r="LIP3"/>
      <c r="LIQ3"/>
      <c r="LIR3"/>
      <c r="LIS3"/>
      <c r="LIT3"/>
      <c r="LIU3"/>
      <c r="LIV3"/>
      <c r="LIW3"/>
      <c r="LIX3"/>
      <c r="LIY3"/>
      <c r="LIZ3"/>
      <c r="LJA3"/>
      <c r="LJB3"/>
      <c r="LJC3"/>
      <c r="LJD3"/>
      <c r="LJE3"/>
      <c r="LJF3"/>
      <c r="LJG3"/>
      <c r="LJH3"/>
      <c r="LJI3"/>
      <c r="LJJ3"/>
      <c r="LJK3"/>
      <c r="LJL3"/>
      <c r="LJM3"/>
      <c r="LJN3"/>
      <c r="LJO3"/>
      <c r="LJP3"/>
      <c r="LJQ3"/>
      <c r="LJR3"/>
      <c r="LJS3"/>
      <c r="LJT3"/>
      <c r="LJU3"/>
      <c r="LJV3"/>
      <c r="LJW3"/>
      <c r="LJX3"/>
      <c r="LJY3"/>
      <c r="LJZ3"/>
      <c r="LKA3"/>
      <c r="LKB3"/>
      <c r="LKC3"/>
      <c r="LKD3"/>
      <c r="LKE3"/>
      <c r="LKF3"/>
      <c r="LKG3"/>
      <c r="LKH3"/>
      <c r="LKI3"/>
      <c r="LKJ3"/>
      <c r="LKK3"/>
      <c r="LKL3"/>
      <c r="LKM3"/>
      <c r="LKN3"/>
      <c r="LKO3"/>
      <c r="LKP3"/>
      <c r="LKQ3"/>
      <c r="LKR3"/>
      <c r="LKS3"/>
      <c r="LKT3"/>
      <c r="LKU3"/>
      <c r="LKV3"/>
      <c r="LKW3"/>
      <c r="LKX3"/>
      <c r="LKY3"/>
      <c r="LKZ3"/>
      <c r="LLA3"/>
      <c r="LLB3"/>
      <c r="LLC3"/>
      <c r="LLD3"/>
      <c r="LLE3"/>
      <c r="LLF3"/>
      <c r="LLG3"/>
      <c r="LLH3"/>
      <c r="LLI3"/>
      <c r="LLJ3"/>
      <c r="LLK3"/>
      <c r="LLL3"/>
      <c r="LLM3"/>
      <c r="LLN3"/>
      <c r="LLO3"/>
      <c r="LLP3"/>
      <c r="LLQ3"/>
      <c r="LLR3"/>
      <c r="LLS3"/>
      <c r="LLT3"/>
      <c r="LLU3"/>
      <c r="LLV3"/>
      <c r="LLW3"/>
      <c r="LLX3"/>
      <c r="LLY3"/>
      <c r="LLZ3"/>
      <c r="LMA3"/>
      <c r="LMB3"/>
      <c r="LMC3"/>
      <c r="LMD3"/>
      <c r="LME3"/>
      <c r="LMF3"/>
      <c r="LMG3"/>
      <c r="LMH3"/>
      <c r="LMI3"/>
      <c r="LMJ3"/>
      <c r="LMK3"/>
      <c r="LML3"/>
      <c r="LMM3"/>
      <c r="LMN3"/>
      <c r="LMO3"/>
      <c r="LMP3"/>
      <c r="LMQ3"/>
      <c r="LMR3"/>
      <c r="LMS3"/>
      <c r="LMT3"/>
      <c r="LMU3"/>
      <c r="LMV3"/>
      <c r="LMW3"/>
      <c r="LMX3"/>
      <c r="LMY3"/>
      <c r="LMZ3"/>
      <c r="LNA3"/>
      <c r="LNB3"/>
      <c r="LNC3"/>
      <c r="LND3"/>
      <c r="LNE3"/>
      <c r="LNF3"/>
      <c r="LNG3"/>
      <c r="LNH3"/>
      <c r="LNI3"/>
      <c r="LNJ3"/>
      <c r="LNK3"/>
      <c r="LNL3"/>
      <c r="LNM3"/>
      <c r="LNN3"/>
      <c r="LNO3"/>
      <c r="LNP3"/>
      <c r="LNQ3"/>
      <c r="LNR3"/>
      <c r="LNS3"/>
      <c r="LNT3"/>
      <c r="LNU3"/>
      <c r="LNV3"/>
      <c r="LNW3"/>
      <c r="LNX3"/>
      <c r="LNY3"/>
      <c r="LNZ3"/>
      <c r="LOA3"/>
      <c r="LOB3"/>
      <c r="LOC3"/>
      <c r="LOD3"/>
      <c r="LOE3"/>
      <c r="LOF3"/>
      <c r="LOG3"/>
      <c r="LOH3"/>
      <c r="LOI3"/>
      <c r="LOJ3"/>
      <c r="LOK3"/>
      <c r="LOL3"/>
      <c r="LOM3"/>
      <c r="LON3"/>
      <c r="LOO3"/>
      <c r="LOP3"/>
      <c r="LOQ3"/>
      <c r="LOR3"/>
      <c r="LOS3"/>
      <c r="LOT3"/>
      <c r="LOU3"/>
      <c r="LOV3"/>
      <c r="LOW3"/>
      <c r="LOX3"/>
      <c r="LOY3"/>
      <c r="LOZ3"/>
      <c r="LPA3"/>
      <c r="LPB3"/>
      <c r="LPC3"/>
      <c r="LPD3"/>
      <c r="LPE3"/>
      <c r="LPF3"/>
      <c r="LPG3"/>
      <c r="LPH3"/>
      <c r="LPI3"/>
      <c r="LPJ3"/>
      <c r="LPK3"/>
      <c r="LPL3"/>
      <c r="LPM3"/>
      <c r="LPN3"/>
      <c r="LPO3"/>
      <c r="LPP3"/>
      <c r="LPQ3"/>
      <c r="LPR3"/>
      <c r="LPS3"/>
      <c r="LPT3"/>
      <c r="LPU3"/>
      <c r="LPV3"/>
      <c r="LPW3"/>
      <c r="LPX3"/>
      <c r="LPY3"/>
      <c r="LPZ3"/>
      <c r="LQA3"/>
      <c r="LQB3"/>
      <c r="LQC3"/>
      <c r="LQD3"/>
      <c r="LQE3"/>
      <c r="LQF3"/>
      <c r="LQG3"/>
      <c r="LQH3"/>
      <c r="LQI3"/>
      <c r="LQJ3"/>
      <c r="LQK3"/>
      <c r="LQL3"/>
      <c r="LQM3"/>
      <c r="LQN3"/>
      <c r="LQO3"/>
      <c r="LQP3"/>
      <c r="LQQ3"/>
      <c r="LQR3"/>
      <c r="LQS3"/>
      <c r="LQT3"/>
      <c r="LQU3"/>
      <c r="LQV3"/>
      <c r="LQW3"/>
      <c r="LQX3"/>
      <c r="LQY3"/>
      <c r="LQZ3"/>
      <c r="LRA3"/>
      <c r="LRB3"/>
      <c r="LRC3"/>
      <c r="LRD3"/>
      <c r="LRE3"/>
      <c r="LRF3"/>
      <c r="LRG3"/>
      <c r="LRH3"/>
      <c r="LRI3"/>
      <c r="LRJ3"/>
      <c r="LRK3"/>
      <c r="LRL3"/>
      <c r="LRM3"/>
      <c r="LRN3"/>
      <c r="LRO3"/>
      <c r="LRP3"/>
      <c r="LRQ3"/>
      <c r="LRR3"/>
      <c r="LRS3"/>
      <c r="LRT3"/>
      <c r="LRU3"/>
      <c r="LRV3"/>
      <c r="LRW3"/>
      <c r="LRX3"/>
      <c r="LRY3"/>
      <c r="LRZ3"/>
      <c r="LSA3"/>
      <c r="LSB3"/>
      <c r="LSC3"/>
      <c r="LSD3"/>
      <c r="LSE3"/>
      <c r="LSF3"/>
      <c r="LSG3"/>
      <c r="LSH3"/>
      <c r="LSI3"/>
      <c r="LSJ3"/>
      <c r="LSK3"/>
      <c r="LSL3"/>
      <c r="LSM3"/>
      <c r="LSN3"/>
      <c r="LSO3"/>
      <c r="LSP3"/>
      <c r="LSQ3"/>
      <c r="LSR3"/>
      <c r="LSS3"/>
      <c r="LST3"/>
      <c r="LSU3"/>
      <c r="LSV3"/>
      <c r="LSW3"/>
      <c r="LSX3"/>
      <c r="LSY3"/>
      <c r="LSZ3"/>
      <c r="LTA3"/>
      <c r="LTB3"/>
      <c r="LTC3"/>
      <c r="LTD3"/>
      <c r="LTE3"/>
      <c r="LTF3"/>
      <c r="LTG3"/>
      <c r="LTH3"/>
      <c r="LTI3"/>
      <c r="LTJ3"/>
      <c r="LTK3"/>
      <c r="LTL3"/>
      <c r="LTM3"/>
      <c r="LTN3"/>
      <c r="LTO3"/>
      <c r="LTP3"/>
      <c r="LTQ3"/>
      <c r="LTR3"/>
      <c r="LTS3"/>
      <c r="LTT3"/>
      <c r="LTU3"/>
      <c r="LTV3"/>
      <c r="LTW3"/>
      <c r="LTX3"/>
      <c r="LTY3"/>
      <c r="LTZ3"/>
      <c r="LUA3"/>
      <c r="LUB3"/>
      <c r="LUC3"/>
      <c r="LUD3"/>
      <c r="LUE3"/>
      <c r="LUF3"/>
      <c r="LUG3"/>
      <c r="LUH3"/>
      <c r="LUI3"/>
      <c r="LUJ3"/>
      <c r="LUK3"/>
      <c r="LUL3"/>
      <c r="LUM3"/>
      <c r="LUN3"/>
      <c r="LUO3"/>
      <c r="LUP3"/>
      <c r="LUQ3"/>
      <c r="LUR3"/>
      <c r="LUS3"/>
      <c r="LUT3"/>
      <c r="LUU3"/>
      <c r="LUV3"/>
      <c r="LUW3"/>
      <c r="LUX3"/>
      <c r="LUY3"/>
      <c r="LUZ3"/>
      <c r="LVA3"/>
      <c r="LVB3"/>
      <c r="LVC3"/>
      <c r="LVD3"/>
      <c r="LVE3"/>
      <c r="LVF3"/>
      <c r="LVG3"/>
      <c r="LVH3"/>
      <c r="LVI3"/>
      <c r="LVJ3"/>
      <c r="LVK3"/>
      <c r="LVL3"/>
      <c r="LVM3"/>
      <c r="LVN3"/>
      <c r="LVO3"/>
      <c r="LVP3"/>
      <c r="LVQ3"/>
      <c r="LVR3"/>
      <c r="LVS3"/>
      <c r="LVT3"/>
      <c r="LVU3"/>
      <c r="LVV3"/>
      <c r="LVW3"/>
      <c r="LVX3"/>
      <c r="LVY3"/>
      <c r="LVZ3"/>
      <c r="LWA3"/>
      <c r="LWB3"/>
      <c r="LWC3"/>
      <c r="LWD3"/>
      <c r="LWE3"/>
      <c r="LWF3"/>
      <c r="LWG3"/>
      <c r="LWH3"/>
      <c r="LWI3"/>
      <c r="LWJ3"/>
      <c r="LWK3"/>
      <c r="LWL3"/>
      <c r="LWM3"/>
      <c r="LWN3"/>
      <c r="LWO3"/>
      <c r="LWP3"/>
      <c r="LWQ3"/>
      <c r="LWR3"/>
      <c r="LWS3"/>
      <c r="LWT3"/>
      <c r="LWU3"/>
      <c r="LWV3"/>
      <c r="LWW3"/>
      <c r="LWX3"/>
      <c r="LWY3"/>
      <c r="LWZ3"/>
      <c r="LXA3"/>
      <c r="LXB3"/>
      <c r="LXC3"/>
      <c r="LXD3"/>
      <c r="LXE3"/>
      <c r="LXF3"/>
      <c r="LXG3"/>
      <c r="LXH3"/>
      <c r="LXI3"/>
      <c r="LXJ3"/>
      <c r="LXK3"/>
      <c r="LXL3"/>
      <c r="LXM3"/>
      <c r="LXN3"/>
      <c r="LXO3"/>
      <c r="LXP3"/>
      <c r="LXQ3"/>
      <c r="LXR3"/>
      <c r="LXS3"/>
      <c r="LXT3"/>
      <c r="LXU3"/>
      <c r="LXV3"/>
      <c r="LXW3"/>
      <c r="LXX3"/>
      <c r="LXY3"/>
      <c r="LXZ3"/>
      <c r="LYA3"/>
      <c r="LYB3"/>
      <c r="LYC3"/>
      <c r="LYD3"/>
      <c r="LYE3"/>
      <c r="LYF3"/>
      <c r="LYG3"/>
      <c r="LYH3"/>
      <c r="LYI3"/>
      <c r="LYJ3"/>
      <c r="LYK3"/>
      <c r="LYL3"/>
      <c r="LYM3"/>
      <c r="LYN3"/>
      <c r="LYO3"/>
      <c r="LYP3"/>
      <c r="LYQ3"/>
      <c r="LYR3"/>
      <c r="LYS3"/>
      <c r="LYT3"/>
      <c r="LYU3"/>
      <c r="LYV3"/>
      <c r="LYW3"/>
      <c r="LYX3"/>
      <c r="LYY3"/>
      <c r="LYZ3"/>
      <c r="LZA3"/>
      <c r="LZB3"/>
      <c r="LZC3"/>
      <c r="LZD3"/>
      <c r="LZE3"/>
      <c r="LZF3"/>
      <c r="LZG3"/>
      <c r="LZH3"/>
      <c r="LZI3"/>
      <c r="LZJ3"/>
      <c r="LZK3"/>
      <c r="LZL3"/>
      <c r="LZM3"/>
      <c r="LZN3"/>
      <c r="LZO3"/>
      <c r="LZP3"/>
      <c r="LZQ3"/>
      <c r="LZR3"/>
      <c r="LZS3"/>
      <c r="LZT3"/>
      <c r="LZU3"/>
      <c r="LZV3"/>
      <c r="LZW3"/>
      <c r="LZX3"/>
      <c r="LZY3"/>
      <c r="LZZ3"/>
      <c r="MAA3"/>
      <c r="MAB3"/>
      <c r="MAC3"/>
      <c r="MAD3"/>
      <c r="MAE3"/>
      <c r="MAF3"/>
      <c r="MAG3"/>
      <c r="MAH3"/>
      <c r="MAI3"/>
      <c r="MAJ3"/>
      <c r="MAK3"/>
      <c r="MAL3"/>
      <c r="MAM3"/>
      <c r="MAN3"/>
      <c r="MAO3"/>
      <c r="MAP3"/>
      <c r="MAQ3"/>
      <c r="MAR3"/>
      <c r="MAS3"/>
      <c r="MAT3"/>
      <c r="MAU3"/>
      <c r="MAV3"/>
      <c r="MAW3"/>
      <c r="MAX3"/>
      <c r="MAY3"/>
      <c r="MAZ3"/>
      <c r="MBA3"/>
      <c r="MBB3"/>
      <c r="MBC3"/>
      <c r="MBD3"/>
      <c r="MBE3"/>
      <c r="MBF3"/>
      <c r="MBG3"/>
      <c r="MBH3"/>
      <c r="MBI3"/>
      <c r="MBJ3"/>
      <c r="MBK3"/>
      <c r="MBL3"/>
      <c r="MBM3"/>
      <c r="MBN3"/>
      <c r="MBO3"/>
      <c r="MBP3"/>
      <c r="MBQ3"/>
      <c r="MBR3"/>
      <c r="MBS3"/>
      <c r="MBT3"/>
      <c r="MBU3"/>
      <c r="MBV3"/>
      <c r="MBW3"/>
      <c r="MBX3"/>
      <c r="MBY3"/>
      <c r="MBZ3"/>
      <c r="MCA3"/>
      <c r="MCB3"/>
      <c r="MCC3"/>
      <c r="MCD3"/>
      <c r="MCE3"/>
      <c r="MCF3"/>
      <c r="MCG3"/>
      <c r="MCH3"/>
      <c r="MCI3"/>
      <c r="MCJ3"/>
      <c r="MCK3"/>
      <c r="MCL3"/>
      <c r="MCM3"/>
      <c r="MCN3"/>
      <c r="MCO3"/>
      <c r="MCP3"/>
      <c r="MCQ3"/>
      <c r="MCR3"/>
      <c r="MCS3"/>
      <c r="MCT3"/>
      <c r="MCU3"/>
      <c r="MCV3"/>
      <c r="MCW3"/>
      <c r="MCX3"/>
      <c r="MCY3"/>
      <c r="MCZ3"/>
      <c r="MDA3"/>
      <c r="MDB3"/>
      <c r="MDC3"/>
      <c r="MDD3"/>
      <c r="MDE3"/>
      <c r="MDF3"/>
      <c r="MDG3"/>
      <c r="MDH3"/>
      <c r="MDI3"/>
      <c r="MDJ3"/>
      <c r="MDK3"/>
      <c r="MDL3"/>
      <c r="MDM3"/>
      <c r="MDN3"/>
      <c r="MDO3"/>
      <c r="MDP3"/>
      <c r="MDQ3"/>
      <c r="MDR3"/>
      <c r="MDS3"/>
      <c r="MDT3"/>
      <c r="MDU3"/>
      <c r="MDV3"/>
      <c r="MDW3"/>
      <c r="MDX3"/>
      <c r="MDY3"/>
      <c r="MDZ3"/>
      <c r="MEA3"/>
      <c r="MEB3"/>
      <c r="MEC3"/>
      <c r="MED3"/>
      <c r="MEE3"/>
      <c r="MEF3"/>
      <c r="MEG3"/>
      <c r="MEH3"/>
      <c r="MEI3"/>
      <c r="MEJ3"/>
      <c r="MEK3"/>
      <c r="MEL3"/>
      <c r="MEM3"/>
      <c r="MEN3"/>
      <c r="MEO3"/>
      <c r="MEP3"/>
      <c r="MEQ3"/>
      <c r="MER3"/>
      <c r="MES3"/>
      <c r="MET3"/>
      <c r="MEU3"/>
      <c r="MEV3"/>
      <c r="MEW3"/>
      <c r="MEX3"/>
      <c r="MEY3"/>
      <c r="MEZ3"/>
      <c r="MFA3"/>
      <c r="MFB3"/>
      <c r="MFC3"/>
      <c r="MFD3"/>
      <c r="MFE3"/>
      <c r="MFF3"/>
      <c r="MFG3"/>
      <c r="MFH3"/>
      <c r="MFI3"/>
      <c r="MFJ3"/>
      <c r="MFK3"/>
      <c r="MFL3"/>
      <c r="MFM3"/>
      <c r="MFN3"/>
      <c r="MFO3"/>
      <c r="MFP3"/>
      <c r="MFQ3"/>
      <c r="MFR3"/>
      <c r="MFS3"/>
      <c r="MFT3"/>
      <c r="MFU3"/>
      <c r="MFV3"/>
      <c r="MFW3"/>
      <c r="MFX3"/>
      <c r="MFY3"/>
      <c r="MFZ3"/>
      <c r="MGA3"/>
      <c r="MGB3"/>
      <c r="MGC3"/>
      <c r="MGD3"/>
      <c r="MGE3"/>
      <c r="MGF3"/>
      <c r="MGG3"/>
      <c r="MGH3"/>
      <c r="MGI3"/>
      <c r="MGJ3"/>
      <c r="MGK3"/>
      <c r="MGL3"/>
      <c r="MGM3"/>
      <c r="MGN3"/>
      <c r="MGO3"/>
      <c r="MGP3"/>
      <c r="MGQ3"/>
      <c r="MGR3"/>
      <c r="MGS3"/>
      <c r="MGT3"/>
      <c r="MGU3"/>
      <c r="MGV3"/>
      <c r="MGW3"/>
      <c r="MGX3"/>
      <c r="MGY3"/>
      <c r="MGZ3"/>
      <c r="MHA3"/>
      <c r="MHB3"/>
      <c r="MHC3"/>
      <c r="MHD3"/>
      <c r="MHE3"/>
      <c r="MHF3"/>
      <c r="MHG3"/>
      <c r="MHH3"/>
      <c r="MHI3"/>
      <c r="MHJ3"/>
      <c r="MHK3"/>
      <c r="MHL3"/>
      <c r="MHM3"/>
      <c r="MHN3"/>
      <c r="MHO3"/>
      <c r="MHP3"/>
      <c r="MHQ3"/>
      <c r="MHR3"/>
      <c r="MHS3"/>
      <c r="MHT3"/>
      <c r="MHU3"/>
      <c r="MHV3"/>
      <c r="MHW3"/>
      <c r="MHX3"/>
      <c r="MHY3"/>
      <c r="MHZ3"/>
      <c r="MIA3"/>
      <c r="MIB3"/>
      <c r="MIC3"/>
      <c r="MID3"/>
      <c r="MIE3"/>
      <c r="MIF3"/>
      <c r="MIG3"/>
      <c r="MIH3"/>
      <c r="MII3"/>
      <c r="MIJ3"/>
      <c r="MIK3"/>
      <c r="MIL3"/>
      <c r="MIM3"/>
      <c r="MIN3"/>
      <c r="MIO3"/>
      <c r="MIP3"/>
      <c r="MIQ3"/>
      <c r="MIR3"/>
      <c r="MIS3"/>
      <c r="MIT3"/>
      <c r="MIU3"/>
      <c r="MIV3"/>
      <c r="MIW3"/>
      <c r="MIX3"/>
      <c r="MIY3"/>
      <c r="MIZ3"/>
      <c r="MJA3"/>
      <c r="MJB3"/>
      <c r="MJC3"/>
      <c r="MJD3"/>
      <c r="MJE3"/>
      <c r="MJF3"/>
      <c r="MJG3"/>
      <c r="MJH3"/>
      <c r="MJI3"/>
      <c r="MJJ3"/>
      <c r="MJK3"/>
      <c r="MJL3"/>
      <c r="MJM3"/>
      <c r="MJN3"/>
      <c r="MJO3"/>
      <c r="MJP3"/>
      <c r="MJQ3"/>
      <c r="MJR3"/>
      <c r="MJS3"/>
      <c r="MJT3"/>
      <c r="MJU3"/>
      <c r="MJV3"/>
      <c r="MJW3"/>
      <c r="MJX3"/>
      <c r="MJY3"/>
      <c r="MJZ3"/>
      <c r="MKA3"/>
      <c r="MKB3"/>
      <c r="MKC3"/>
      <c r="MKD3"/>
      <c r="MKE3"/>
      <c r="MKF3"/>
      <c r="MKG3"/>
      <c r="MKH3"/>
      <c r="MKI3"/>
      <c r="MKJ3"/>
      <c r="MKK3"/>
      <c r="MKL3"/>
      <c r="MKM3"/>
      <c r="MKN3"/>
      <c r="MKO3"/>
      <c r="MKP3"/>
      <c r="MKQ3"/>
      <c r="MKR3"/>
      <c r="MKS3"/>
      <c r="MKT3"/>
      <c r="MKU3"/>
      <c r="MKV3"/>
      <c r="MKW3"/>
      <c r="MKX3"/>
      <c r="MKY3"/>
      <c r="MKZ3"/>
      <c r="MLA3"/>
      <c r="MLB3"/>
      <c r="MLC3"/>
      <c r="MLD3"/>
      <c r="MLE3"/>
      <c r="MLF3"/>
      <c r="MLG3"/>
      <c r="MLH3"/>
      <c r="MLI3"/>
      <c r="MLJ3"/>
      <c r="MLK3"/>
      <c r="MLL3"/>
      <c r="MLM3"/>
      <c r="MLN3"/>
      <c r="MLO3"/>
      <c r="MLP3"/>
      <c r="MLQ3"/>
      <c r="MLR3"/>
      <c r="MLS3"/>
      <c r="MLT3"/>
      <c r="MLU3"/>
      <c r="MLV3"/>
      <c r="MLW3"/>
      <c r="MLX3"/>
      <c r="MLY3"/>
      <c r="MLZ3"/>
      <c r="MMA3"/>
      <c r="MMB3"/>
      <c r="MMC3"/>
      <c r="MMD3"/>
      <c r="MME3"/>
      <c r="MMF3"/>
      <c r="MMG3"/>
      <c r="MMH3"/>
      <c r="MMI3"/>
      <c r="MMJ3"/>
      <c r="MMK3"/>
      <c r="MML3"/>
      <c r="MMM3"/>
      <c r="MMN3"/>
      <c r="MMO3"/>
      <c r="MMP3"/>
      <c r="MMQ3"/>
      <c r="MMR3"/>
      <c r="MMS3"/>
      <c r="MMT3"/>
      <c r="MMU3"/>
      <c r="MMV3"/>
      <c r="MMW3"/>
      <c r="MMX3"/>
      <c r="MMY3"/>
      <c r="MMZ3"/>
      <c r="MNA3"/>
      <c r="MNB3"/>
      <c r="MNC3"/>
      <c r="MND3"/>
      <c r="MNE3"/>
      <c r="MNF3"/>
      <c r="MNG3"/>
      <c r="MNH3"/>
      <c r="MNI3"/>
      <c r="MNJ3"/>
      <c r="MNK3"/>
      <c r="MNL3"/>
      <c r="MNM3"/>
      <c r="MNN3"/>
      <c r="MNO3"/>
      <c r="MNP3"/>
      <c r="MNQ3"/>
      <c r="MNR3"/>
      <c r="MNS3"/>
      <c r="MNT3"/>
      <c r="MNU3"/>
      <c r="MNV3"/>
      <c r="MNW3"/>
      <c r="MNX3"/>
      <c r="MNY3"/>
      <c r="MNZ3"/>
      <c r="MOA3"/>
      <c r="MOB3"/>
      <c r="MOC3"/>
      <c r="MOD3"/>
      <c r="MOE3"/>
      <c r="MOF3"/>
      <c r="MOG3"/>
      <c r="MOH3"/>
      <c r="MOI3"/>
      <c r="MOJ3"/>
      <c r="MOK3"/>
      <c r="MOL3"/>
      <c r="MOM3"/>
      <c r="MON3"/>
      <c r="MOO3"/>
      <c r="MOP3"/>
      <c r="MOQ3"/>
      <c r="MOR3"/>
      <c r="MOS3"/>
      <c r="MOT3"/>
      <c r="MOU3"/>
      <c r="MOV3"/>
      <c r="MOW3"/>
      <c r="MOX3"/>
      <c r="MOY3"/>
      <c r="MOZ3"/>
      <c r="MPA3"/>
      <c r="MPB3"/>
      <c r="MPC3"/>
      <c r="MPD3"/>
      <c r="MPE3"/>
      <c r="MPF3"/>
      <c r="MPG3"/>
      <c r="MPH3"/>
      <c r="MPI3"/>
      <c r="MPJ3"/>
      <c r="MPK3"/>
      <c r="MPL3"/>
      <c r="MPM3"/>
      <c r="MPN3"/>
      <c r="MPO3"/>
      <c r="MPP3"/>
      <c r="MPQ3"/>
      <c r="MPR3"/>
      <c r="MPS3"/>
      <c r="MPT3"/>
      <c r="MPU3"/>
      <c r="MPV3"/>
      <c r="MPW3"/>
      <c r="MPX3"/>
      <c r="MPY3"/>
      <c r="MPZ3"/>
      <c r="MQA3"/>
      <c r="MQB3"/>
      <c r="MQC3"/>
      <c r="MQD3"/>
      <c r="MQE3"/>
      <c r="MQF3"/>
      <c r="MQG3"/>
      <c r="MQH3"/>
      <c r="MQI3"/>
      <c r="MQJ3"/>
      <c r="MQK3"/>
      <c r="MQL3"/>
      <c r="MQM3"/>
      <c r="MQN3"/>
      <c r="MQO3"/>
      <c r="MQP3"/>
      <c r="MQQ3"/>
      <c r="MQR3"/>
      <c r="MQS3"/>
      <c r="MQT3"/>
      <c r="MQU3"/>
      <c r="MQV3"/>
      <c r="MQW3"/>
      <c r="MQX3"/>
      <c r="MQY3"/>
      <c r="MQZ3"/>
      <c r="MRA3"/>
      <c r="MRB3"/>
      <c r="MRC3"/>
      <c r="MRD3"/>
      <c r="MRE3"/>
      <c r="MRF3"/>
      <c r="MRG3"/>
      <c r="MRH3"/>
      <c r="MRI3"/>
      <c r="MRJ3"/>
      <c r="MRK3"/>
      <c r="MRL3"/>
      <c r="MRM3"/>
      <c r="MRN3"/>
      <c r="MRO3"/>
      <c r="MRP3"/>
      <c r="MRQ3"/>
      <c r="MRR3"/>
      <c r="MRS3"/>
      <c r="MRT3"/>
      <c r="MRU3"/>
      <c r="MRV3"/>
      <c r="MRW3"/>
      <c r="MRX3"/>
      <c r="MRY3"/>
      <c r="MRZ3"/>
      <c r="MSA3"/>
      <c r="MSB3"/>
      <c r="MSC3"/>
      <c r="MSD3"/>
      <c r="MSE3"/>
      <c r="MSF3"/>
      <c r="MSG3"/>
      <c r="MSH3"/>
      <c r="MSI3"/>
      <c r="MSJ3"/>
      <c r="MSK3"/>
      <c r="MSL3"/>
      <c r="MSM3"/>
      <c r="MSN3"/>
      <c r="MSO3"/>
      <c r="MSP3"/>
      <c r="MSQ3"/>
      <c r="MSR3"/>
      <c r="MSS3"/>
      <c r="MST3"/>
      <c r="MSU3"/>
      <c r="MSV3"/>
      <c r="MSW3"/>
      <c r="MSX3"/>
      <c r="MSY3"/>
      <c r="MSZ3"/>
      <c r="MTA3"/>
      <c r="MTB3"/>
      <c r="MTC3"/>
      <c r="MTD3"/>
      <c r="MTE3"/>
      <c r="MTF3"/>
      <c r="MTG3"/>
      <c r="MTH3"/>
      <c r="MTI3"/>
      <c r="MTJ3"/>
      <c r="MTK3"/>
      <c r="MTL3"/>
      <c r="MTM3"/>
      <c r="MTN3"/>
      <c r="MTO3"/>
      <c r="MTP3"/>
      <c r="MTQ3"/>
      <c r="MTR3"/>
      <c r="MTS3"/>
      <c r="MTT3"/>
      <c r="MTU3"/>
      <c r="MTV3"/>
      <c r="MTW3"/>
      <c r="MTX3"/>
      <c r="MTY3"/>
      <c r="MTZ3"/>
      <c r="MUA3"/>
      <c r="MUB3"/>
      <c r="MUC3"/>
      <c r="MUD3"/>
      <c r="MUE3"/>
      <c r="MUF3"/>
      <c r="MUG3"/>
      <c r="MUH3"/>
      <c r="MUI3"/>
      <c r="MUJ3"/>
      <c r="MUK3"/>
      <c r="MUL3"/>
      <c r="MUM3"/>
      <c r="MUN3"/>
      <c r="MUO3"/>
      <c r="MUP3"/>
      <c r="MUQ3"/>
      <c r="MUR3"/>
      <c r="MUS3"/>
      <c r="MUT3"/>
      <c r="MUU3"/>
      <c r="MUV3"/>
      <c r="MUW3"/>
      <c r="MUX3"/>
      <c r="MUY3"/>
      <c r="MUZ3"/>
      <c r="MVA3"/>
      <c r="MVB3"/>
      <c r="MVC3"/>
      <c r="MVD3"/>
      <c r="MVE3"/>
      <c r="MVF3"/>
      <c r="MVG3"/>
      <c r="MVH3"/>
      <c r="MVI3"/>
      <c r="MVJ3"/>
      <c r="MVK3"/>
      <c r="MVL3"/>
      <c r="MVM3"/>
      <c r="MVN3"/>
      <c r="MVO3"/>
      <c r="MVP3"/>
      <c r="MVQ3"/>
      <c r="MVR3"/>
      <c r="MVS3"/>
      <c r="MVT3"/>
      <c r="MVU3"/>
      <c r="MVV3"/>
      <c r="MVW3"/>
      <c r="MVX3"/>
      <c r="MVY3"/>
      <c r="MVZ3"/>
      <c r="MWA3"/>
      <c r="MWB3"/>
      <c r="MWC3"/>
      <c r="MWD3"/>
      <c r="MWE3"/>
      <c r="MWF3"/>
      <c r="MWG3"/>
      <c r="MWH3"/>
      <c r="MWI3"/>
      <c r="MWJ3"/>
      <c r="MWK3"/>
      <c r="MWL3"/>
      <c r="MWM3"/>
      <c r="MWN3"/>
      <c r="MWO3"/>
      <c r="MWP3"/>
      <c r="MWQ3"/>
      <c r="MWR3"/>
      <c r="MWS3"/>
      <c r="MWT3"/>
      <c r="MWU3"/>
      <c r="MWV3"/>
      <c r="MWW3"/>
      <c r="MWX3"/>
      <c r="MWY3"/>
      <c r="MWZ3"/>
      <c r="MXA3"/>
      <c r="MXB3"/>
      <c r="MXC3"/>
      <c r="MXD3"/>
      <c r="MXE3"/>
      <c r="MXF3"/>
      <c r="MXG3"/>
      <c r="MXH3"/>
      <c r="MXI3"/>
      <c r="MXJ3"/>
      <c r="MXK3"/>
      <c r="MXL3"/>
      <c r="MXM3"/>
      <c r="MXN3"/>
      <c r="MXO3"/>
      <c r="MXP3"/>
      <c r="MXQ3"/>
      <c r="MXR3"/>
      <c r="MXS3"/>
      <c r="MXT3"/>
      <c r="MXU3"/>
      <c r="MXV3"/>
      <c r="MXW3"/>
      <c r="MXX3"/>
      <c r="MXY3"/>
      <c r="MXZ3"/>
      <c r="MYA3"/>
      <c r="MYB3"/>
      <c r="MYC3"/>
      <c r="MYD3"/>
      <c r="MYE3"/>
      <c r="MYF3"/>
      <c r="MYG3"/>
      <c r="MYH3"/>
      <c r="MYI3"/>
      <c r="MYJ3"/>
      <c r="MYK3"/>
      <c r="MYL3"/>
      <c r="MYM3"/>
      <c r="MYN3"/>
      <c r="MYO3"/>
      <c r="MYP3"/>
      <c r="MYQ3"/>
      <c r="MYR3"/>
      <c r="MYS3"/>
      <c r="MYT3"/>
      <c r="MYU3"/>
      <c r="MYV3"/>
      <c r="MYW3"/>
      <c r="MYX3"/>
      <c r="MYY3"/>
      <c r="MYZ3"/>
      <c r="MZA3"/>
      <c r="MZB3"/>
      <c r="MZC3"/>
      <c r="MZD3"/>
      <c r="MZE3"/>
      <c r="MZF3"/>
      <c r="MZG3"/>
      <c r="MZH3"/>
      <c r="MZI3"/>
      <c r="MZJ3"/>
      <c r="MZK3"/>
      <c r="MZL3"/>
      <c r="MZM3"/>
      <c r="MZN3"/>
      <c r="MZO3"/>
      <c r="MZP3"/>
      <c r="MZQ3"/>
      <c r="MZR3"/>
      <c r="MZS3"/>
      <c r="MZT3"/>
      <c r="MZU3"/>
      <c r="MZV3"/>
      <c r="MZW3"/>
      <c r="MZX3"/>
      <c r="MZY3"/>
      <c r="MZZ3"/>
      <c r="NAA3"/>
      <c r="NAB3"/>
      <c r="NAC3"/>
      <c r="NAD3"/>
      <c r="NAE3"/>
      <c r="NAF3"/>
      <c r="NAG3"/>
      <c r="NAH3"/>
      <c r="NAI3"/>
      <c r="NAJ3"/>
      <c r="NAK3"/>
      <c r="NAL3"/>
      <c r="NAM3"/>
      <c r="NAN3"/>
      <c r="NAO3"/>
      <c r="NAP3"/>
      <c r="NAQ3"/>
      <c r="NAR3"/>
      <c r="NAS3"/>
      <c r="NAT3"/>
      <c r="NAU3"/>
      <c r="NAV3"/>
      <c r="NAW3"/>
      <c r="NAX3"/>
      <c r="NAY3"/>
      <c r="NAZ3"/>
      <c r="NBA3"/>
      <c r="NBB3"/>
      <c r="NBC3"/>
      <c r="NBD3"/>
      <c r="NBE3"/>
      <c r="NBF3"/>
      <c r="NBG3"/>
      <c r="NBH3"/>
      <c r="NBI3"/>
      <c r="NBJ3"/>
      <c r="NBK3"/>
      <c r="NBL3"/>
      <c r="NBM3"/>
      <c r="NBN3"/>
      <c r="NBO3"/>
      <c r="NBP3"/>
      <c r="NBQ3"/>
      <c r="NBR3"/>
      <c r="NBS3"/>
      <c r="NBT3"/>
      <c r="NBU3"/>
      <c r="NBV3"/>
      <c r="NBW3"/>
      <c r="NBX3"/>
      <c r="NBY3"/>
      <c r="NBZ3"/>
      <c r="NCA3"/>
      <c r="NCB3"/>
      <c r="NCC3"/>
      <c r="NCD3"/>
      <c r="NCE3"/>
      <c r="NCF3"/>
      <c r="NCG3"/>
      <c r="NCH3"/>
      <c r="NCI3"/>
      <c r="NCJ3"/>
      <c r="NCK3"/>
      <c r="NCL3"/>
      <c r="NCM3"/>
      <c r="NCN3"/>
      <c r="NCO3"/>
      <c r="NCP3"/>
      <c r="NCQ3"/>
      <c r="NCR3"/>
      <c r="NCS3"/>
      <c r="NCT3"/>
      <c r="NCU3"/>
      <c r="NCV3"/>
      <c r="NCW3"/>
      <c r="NCX3"/>
      <c r="NCY3"/>
      <c r="NCZ3"/>
      <c r="NDA3"/>
      <c r="NDB3"/>
      <c r="NDC3"/>
      <c r="NDD3"/>
      <c r="NDE3"/>
      <c r="NDF3"/>
      <c r="NDG3"/>
      <c r="NDH3"/>
      <c r="NDI3"/>
      <c r="NDJ3"/>
      <c r="NDK3"/>
      <c r="NDL3"/>
      <c r="NDM3"/>
      <c r="NDN3"/>
      <c r="NDO3"/>
      <c r="NDP3"/>
      <c r="NDQ3"/>
      <c r="NDR3"/>
      <c r="NDS3"/>
      <c r="NDT3"/>
      <c r="NDU3"/>
      <c r="NDV3"/>
      <c r="NDW3"/>
      <c r="NDX3"/>
      <c r="NDY3"/>
      <c r="NDZ3"/>
      <c r="NEA3"/>
      <c r="NEB3"/>
      <c r="NEC3"/>
      <c r="NED3"/>
      <c r="NEE3"/>
      <c r="NEF3"/>
      <c r="NEG3"/>
      <c r="NEH3"/>
      <c r="NEI3"/>
      <c r="NEJ3"/>
      <c r="NEK3"/>
      <c r="NEL3"/>
      <c r="NEM3"/>
      <c r="NEN3"/>
      <c r="NEO3"/>
      <c r="NEP3"/>
      <c r="NEQ3"/>
      <c r="NER3"/>
      <c r="NES3"/>
      <c r="NET3"/>
      <c r="NEU3"/>
      <c r="NEV3"/>
      <c r="NEW3"/>
      <c r="NEX3"/>
      <c r="NEY3"/>
      <c r="NEZ3"/>
      <c r="NFA3"/>
      <c r="NFB3"/>
      <c r="NFC3"/>
      <c r="NFD3"/>
      <c r="NFE3"/>
      <c r="NFF3"/>
      <c r="NFG3"/>
      <c r="NFH3"/>
      <c r="NFI3"/>
      <c r="NFJ3"/>
      <c r="NFK3"/>
      <c r="NFL3"/>
      <c r="NFM3"/>
      <c r="NFN3"/>
      <c r="NFO3"/>
      <c r="NFP3"/>
      <c r="NFQ3"/>
      <c r="NFR3"/>
      <c r="NFS3"/>
      <c r="NFT3"/>
      <c r="NFU3"/>
      <c r="NFV3"/>
      <c r="NFW3"/>
      <c r="NFX3"/>
      <c r="NFY3"/>
      <c r="NFZ3"/>
      <c r="NGA3"/>
      <c r="NGB3"/>
      <c r="NGC3"/>
      <c r="NGD3"/>
      <c r="NGE3"/>
      <c r="NGF3"/>
      <c r="NGG3"/>
      <c r="NGH3"/>
      <c r="NGI3"/>
      <c r="NGJ3"/>
      <c r="NGK3"/>
      <c r="NGL3"/>
      <c r="NGM3"/>
      <c r="NGN3"/>
      <c r="NGO3"/>
      <c r="NGP3"/>
      <c r="NGQ3"/>
      <c r="NGR3"/>
      <c r="NGS3"/>
      <c r="NGT3"/>
      <c r="NGU3"/>
      <c r="NGV3"/>
      <c r="NGW3"/>
      <c r="NGX3"/>
      <c r="NGY3"/>
      <c r="NGZ3"/>
      <c r="NHA3"/>
      <c r="NHB3"/>
      <c r="NHC3"/>
      <c r="NHD3"/>
      <c r="NHE3"/>
      <c r="NHF3"/>
      <c r="NHG3"/>
      <c r="NHH3"/>
      <c r="NHI3"/>
      <c r="NHJ3"/>
      <c r="NHK3"/>
      <c r="NHL3"/>
      <c r="NHM3"/>
      <c r="NHN3"/>
      <c r="NHO3"/>
      <c r="NHP3"/>
      <c r="NHQ3"/>
      <c r="NHR3"/>
      <c r="NHS3"/>
      <c r="NHT3"/>
      <c r="NHU3"/>
      <c r="NHV3"/>
      <c r="NHW3"/>
      <c r="NHX3"/>
      <c r="NHY3"/>
      <c r="NHZ3"/>
      <c r="NIA3"/>
      <c r="NIB3"/>
      <c r="NIC3"/>
      <c r="NID3"/>
      <c r="NIE3"/>
      <c r="NIF3"/>
      <c r="NIG3"/>
      <c r="NIH3"/>
      <c r="NII3"/>
      <c r="NIJ3"/>
      <c r="NIK3"/>
      <c r="NIL3"/>
      <c r="NIM3"/>
      <c r="NIN3"/>
      <c r="NIO3"/>
      <c r="NIP3"/>
      <c r="NIQ3"/>
      <c r="NIR3"/>
      <c r="NIS3"/>
      <c r="NIT3"/>
      <c r="NIU3"/>
      <c r="NIV3"/>
      <c r="NIW3"/>
      <c r="NIX3"/>
      <c r="NIY3"/>
      <c r="NIZ3"/>
      <c r="NJA3"/>
      <c r="NJB3"/>
      <c r="NJC3"/>
      <c r="NJD3"/>
      <c r="NJE3"/>
      <c r="NJF3"/>
      <c r="NJG3"/>
      <c r="NJH3"/>
      <c r="NJI3"/>
      <c r="NJJ3"/>
      <c r="NJK3"/>
      <c r="NJL3"/>
      <c r="NJM3"/>
      <c r="NJN3"/>
      <c r="NJO3"/>
      <c r="NJP3"/>
      <c r="NJQ3"/>
      <c r="NJR3"/>
      <c r="NJS3"/>
      <c r="NJT3"/>
      <c r="NJU3"/>
      <c r="NJV3"/>
      <c r="NJW3"/>
      <c r="NJX3"/>
      <c r="NJY3"/>
      <c r="NJZ3"/>
      <c r="NKA3"/>
      <c r="NKB3"/>
      <c r="NKC3"/>
      <c r="NKD3"/>
      <c r="NKE3"/>
      <c r="NKF3"/>
      <c r="NKG3"/>
      <c r="NKH3"/>
      <c r="NKI3"/>
      <c r="NKJ3"/>
      <c r="NKK3"/>
      <c r="NKL3"/>
      <c r="NKM3"/>
      <c r="NKN3"/>
      <c r="NKO3"/>
      <c r="NKP3"/>
      <c r="NKQ3"/>
      <c r="NKR3"/>
      <c r="NKS3"/>
      <c r="NKT3"/>
      <c r="NKU3"/>
      <c r="NKV3"/>
      <c r="NKW3"/>
      <c r="NKX3"/>
      <c r="NKY3"/>
      <c r="NKZ3"/>
      <c r="NLA3"/>
      <c r="NLB3"/>
      <c r="NLC3"/>
      <c r="NLD3"/>
      <c r="NLE3"/>
      <c r="NLF3"/>
      <c r="NLG3"/>
      <c r="NLH3"/>
      <c r="NLI3"/>
      <c r="NLJ3"/>
      <c r="NLK3"/>
      <c r="NLL3"/>
      <c r="NLM3"/>
      <c r="NLN3"/>
      <c r="NLO3"/>
      <c r="NLP3"/>
      <c r="NLQ3"/>
      <c r="NLR3"/>
      <c r="NLS3"/>
      <c r="NLT3"/>
      <c r="NLU3"/>
      <c r="NLV3"/>
      <c r="NLW3"/>
      <c r="NLX3"/>
      <c r="NLY3"/>
      <c r="NLZ3"/>
      <c r="NMA3"/>
      <c r="NMB3"/>
      <c r="NMC3"/>
      <c r="NMD3"/>
      <c r="NME3"/>
      <c r="NMF3"/>
      <c r="NMG3"/>
      <c r="NMH3"/>
      <c r="NMI3"/>
      <c r="NMJ3"/>
      <c r="NMK3"/>
      <c r="NML3"/>
      <c r="NMM3"/>
      <c r="NMN3"/>
      <c r="NMO3"/>
      <c r="NMP3"/>
      <c r="NMQ3"/>
      <c r="NMR3"/>
      <c r="NMS3"/>
      <c r="NMT3"/>
      <c r="NMU3"/>
      <c r="NMV3"/>
      <c r="NMW3"/>
      <c r="NMX3"/>
      <c r="NMY3"/>
      <c r="NMZ3"/>
      <c r="NNA3"/>
      <c r="NNB3"/>
      <c r="NNC3"/>
      <c r="NND3"/>
      <c r="NNE3"/>
      <c r="NNF3"/>
      <c r="NNG3"/>
      <c r="NNH3"/>
      <c r="NNI3"/>
      <c r="NNJ3"/>
      <c r="NNK3"/>
      <c r="NNL3"/>
      <c r="NNM3"/>
      <c r="NNN3"/>
      <c r="NNO3"/>
      <c r="NNP3"/>
      <c r="NNQ3"/>
      <c r="NNR3"/>
      <c r="NNS3"/>
      <c r="NNT3"/>
      <c r="NNU3"/>
      <c r="NNV3"/>
      <c r="NNW3"/>
      <c r="NNX3"/>
      <c r="NNY3"/>
      <c r="NNZ3"/>
      <c r="NOA3"/>
      <c r="NOB3"/>
      <c r="NOC3"/>
      <c r="NOD3"/>
      <c r="NOE3"/>
      <c r="NOF3"/>
      <c r="NOG3"/>
      <c r="NOH3"/>
      <c r="NOI3"/>
      <c r="NOJ3"/>
      <c r="NOK3"/>
      <c r="NOL3"/>
      <c r="NOM3"/>
      <c r="NON3"/>
      <c r="NOO3"/>
      <c r="NOP3"/>
      <c r="NOQ3"/>
      <c r="NOR3"/>
      <c r="NOS3"/>
      <c r="NOT3"/>
      <c r="NOU3"/>
      <c r="NOV3"/>
      <c r="NOW3"/>
      <c r="NOX3"/>
      <c r="NOY3"/>
      <c r="NOZ3"/>
      <c r="NPA3"/>
      <c r="NPB3"/>
      <c r="NPC3"/>
      <c r="NPD3"/>
      <c r="NPE3"/>
      <c r="NPF3"/>
      <c r="NPG3"/>
      <c r="NPH3"/>
      <c r="NPI3"/>
      <c r="NPJ3"/>
      <c r="NPK3"/>
      <c r="NPL3"/>
      <c r="NPM3"/>
      <c r="NPN3"/>
      <c r="NPO3"/>
      <c r="NPP3"/>
      <c r="NPQ3"/>
      <c r="NPR3"/>
      <c r="NPS3"/>
      <c r="NPT3"/>
      <c r="NPU3"/>
      <c r="NPV3"/>
      <c r="NPW3"/>
      <c r="NPX3"/>
      <c r="NPY3"/>
      <c r="NPZ3"/>
      <c r="NQA3"/>
      <c r="NQB3"/>
      <c r="NQC3"/>
      <c r="NQD3"/>
      <c r="NQE3"/>
      <c r="NQF3"/>
      <c r="NQG3"/>
      <c r="NQH3"/>
      <c r="NQI3"/>
      <c r="NQJ3"/>
      <c r="NQK3"/>
      <c r="NQL3"/>
      <c r="NQM3"/>
      <c r="NQN3"/>
      <c r="NQO3"/>
      <c r="NQP3"/>
      <c r="NQQ3"/>
      <c r="NQR3"/>
      <c r="NQS3"/>
      <c r="NQT3"/>
      <c r="NQU3"/>
      <c r="NQV3"/>
      <c r="NQW3"/>
      <c r="NQX3"/>
      <c r="NQY3"/>
      <c r="NQZ3"/>
      <c r="NRA3"/>
      <c r="NRB3"/>
      <c r="NRC3"/>
      <c r="NRD3"/>
      <c r="NRE3"/>
      <c r="NRF3"/>
      <c r="NRG3"/>
      <c r="NRH3"/>
      <c r="NRI3"/>
    </row>
    <row r="4" spans="1:9941" s="40" customFormat="1" ht="21.2" customHeight="1" x14ac:dyDescent="0.2">
      <c r="A4" s="1662" t="s">
        <v>232</v>
      </c>
      <c r="B4" s="1662"/>
      <c r="C4" s="1662"/>
      <c r="D4" s="1662"/>
      <c r="E4" s="1662"/>
      <c r="F4" s="1662"/>
      <c r="G4" s="1662"/>
      <c r="H4" s="1662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  <c r="AEZ4"/>
      <c r="AFA4"/>
      <c r="AFB4"/>
      <c r="AFC4"/>
      <c r="AFD4"/>
      <c r="AFE4"/>
      <c r="AFF4"/>
      <c r="AFG4"/>
      <c r="AFH4"/>
      <c r="AFI4"/>
      <c r="AFJ4"/>
      <c r="AFK4"/>
      <c r="AFL4"/>
      <c r="AFM4"/>
      <c r="AFN4"/>
      <c r="AFO4"/>
      <c r="AFP4"/>
      <c r="AFQ4"/>
      <c r="AFR4"/>
      <c r="AFS4"/>
      <c r="AFT4"/>
      <c r="AFU4"/>
      <c r="AFV4"/>
      <c r="AFW4"/>
      <c r="AFX4"/>
      <c r="AFY4"/>
      <c r="AFZ4"/>
      <c r="AGA4"/>
      <c r="AGB4"/>
      <c r="AGC4"/>
      <c r="AGD4"/>
      <c r="AGE4"/>
      <c r="AGF4"/>
      <c r="AGG4"/>
      <c r="AGH4"/>
      <c r="AGI4"/>
      <c r="AGJ4"/>
      <c r="AGK4"/>
      <c r="AGL4"/>
      <c r="AGM4"/>
      <c r="AGN4"/>
      <c r="AGO4"/>
      <c r="AGP4"/>
      <c r="AGQ4"/>
      <c r="AGR4"/>
      <c r="AGS4"/>
      <c r="AGT4"/>
      <c r="AGU4"/>
      <c r="AGV4"/>
      <c r="AGW4"/>
      <c r="AGX4"/>
      <c r="AGY4"/>
      <c r="AGZ4"/>
      <c r="AHA4"/>
      <c r="AHB4"/>
      <c r="AHC4"/>
      <c r="AHD4"/>
      <c r="AHE4"/>
      <c r="AHF4"/>
      <c r="AHG4"/>
      <c r="AHH4"/>
      <c r="AHI4"/>
      <c r="AHJ4"/>
      <c r="AHK4"/>
      <c r="AHL4"/>
      <c r="AHM4"/>
      <c r="AHN4"/>
      <c r="AHO4"/>
      <c r="AHP4"/>
      <c r="AHQ4"/>
      <c r="AHR4"/>
      <c r="AHS4"/>
      <c r="AHT4"/>
      <c r="AHU4"/>
      <c r="AHV4"/>
      <c r="AHW4"/>
      <c r="AHX4"/>
      <c r="AHY4"/>
      <c r="AHZ4"/>
      <c r="AIA4"/>
      <c r="AIB4"/>
      <c r="AIC4"/>
      <c r="AID4"/>
      <c r="AIE4"/>
      <c r="AIF4"/>
      <c r="AIG4"/>
      <c r="AIH4"/>
      <c r="AII4"/>
      <c r="AIJ4"/>
      <c r="AIK4"/>
      <c r="AIL4"/>
      <c r="AIM4"/>
      <c r="AIN4"/>
      <c r="AIO4"/>
      <c r="AIP4"/>
      <c r="AIQ4"/>
      <c r="AIR4"/>
      <c r="AIS4"/>
      <c r="AIT4"/>
      <c r="AIU4"/>
      <c r="AIV4"/>
      <c r="AIW4"/>
      <c r="AIX4"/>
      <c r="AIY4"/>
      <c r="AIZ4"/>
      <c r="AJA4"/>
      <c r="AJB4"/>
      <c r="AJC4"/>
      <c r="AJD4"/>
      <c r="AJE4"/>
      <c r="AJF4"/>
      <c r="AJG4"/>
      <c r="AJH4"/>
      <c r="AJI4"/>
      <c r="AJJ4"/>
      <c r="AJK4"/>
      <c r="AJL4"/>
      <c r="AJM4"/>
      <c r="AJN4"/>
      <c r="AJO4"/>
      <c r="AJP4"/>
      <c r="AJQ4"/>
      <c r="AJR4"/>
      <c r="AJS4"/>
      <c r="AJT4"/>
      <c r="AJU4"/>
      <c r="AJV4"/>
      <c r="AJW4"/>
      <c r="AJX4"/>
      <c r="AJY4"/>
      <c r="AJZ4"/>
      <c r="AKA4"/>
      <c r="AKB4"/>
      <c r="AKC4"/>
      <c r="AKD4"/>
      <c r="AKE4"/>
      <c r="AKF4"/>
      <c r="AKG4"/>
      <c r="AKH4"/>
      <c r="AKI4"/>
      <c r="AKJ4"/>
      <c r="AKK4"/>
      <c r="AKL4"/>
      <c r="AKM4"/>
      <c r="AKN4"/>
      <c r="AKO4"/>
      <c r="AKP4"/>
      <c r="AKQ4"/>
      <c r="AKR4"/>
      <c r="AKS4"/>
      <c r="AKT4"/>
      <c r="AKU4"/>
      <c r="AKV4"/>
      <c r="AKW4"/>
      <c r="AKX4"/>
      <c r="AKY4"/>
      <c r="AKZ4"/>
      <c r="ALA4"/>
      <c r="ALB4"/>
      <c r="ALC4"/>
      <c r="ALD4"/>
      <c r="ALE4"/>
      <c r="ALF4"/>
      <c r="ALG4"/>
      <c r="ALH4"/>
      <c r="ALI4"/>
      <c r="ALJ4"/>
      <c r="ALK4"/>
      <c r="ALL4"/>
      <c r="ALM4"/>
      <c r="ALN4"/>
      <c r="ALO4"/>
      <c r="ALP4"/>
      <c r="ALQ4"/>
      <c r="ALR4"/>
      <c r="ALS4"/>
      <c r="ALT4"/>
      <c r="ALU4"/>
      <c r="ALV4"/>
      <c r="ALW4"/>
      <c r="ALX4"/>
      <c r="ALY4"/>
      <c r="ALZ4"/>
      <c r="AMA4"/>
      <c r="AMB4"/>
      <c r="AMC4"/>
      <c r="AMD4"/>
      <c r="AME4"/>
      <c r="AMF4"/>
      <c r="AMG4"/>
      <c r="AMH4"/>
      <c r="AMI4"/>
      <c r="AMJ4"/>
      <c r="AMK4"/>
      <c r="AML4"/>
      <c r="AMM4"/>
      <c r="AMN4"/>
      <c r="AMO4"/>
      <c r="AMP4"/>
      <c r="AMQ4"/>
      <c r="AMR4"/>
      <c r="AMS4"/>
      <c r="AMT4"/>
      <c r="AMU4"/>
      <c r="AMV4"/>
      <c r="AMW4"/>
      <c r="AMX4"/>
      <c r="AMY4"/>
      <c r="AMZ4"/>
      <c r="ANA4"/>
      <c r="ANB4"/>
      <c r="ANC4"/>
      <c r="AND4"/>
      <c r="ANE4"/>
      <c r="ANF4"/>
      <c r="ANG4"/>
      <c r="ANH4"/>
      <c r="ANI4"/>
      <c r="ANJ4"/>
      <c r="ANK4"/>
      <c r="ANL4"/>
      <c r="ANM4"/>
      <c r="ANN4"/>
      <c r="ANO4"/>
      <c r="ANP4"/>
      <c r="ANQ4"/>
      <c r="ANR4"/>
      <c r="ANS4"/>
      <c r="ANT4"/>
      <c r="ANU4"/>
      <c r="ANV4"/>
      <c r="ANW4"/>
      <c r="ANX4"/>
      <c r="ANY4"/>
      <c r="ANZ4"/>
      <c r="AOA4"/>
      <c r="AOB4"/>
      <c r="AOC4"/>
      <c r="AOD4"/>
      <c r="AOE4"/>
      <c r="AOF4"/>
      <c r="AOG4"/>
      <c r="AOH4"/>
      <c r="AOI4"/>
      <c r="AOJ4"/>
      <c r="AOK4"/>
      <c r="AOL4"/>
      <c r="AOM4"/>
      <c r="AON4"/>
      <c r="AOO4"/>
      <c r="AOP4"/>
      <c r="AOQ4"/>
      <c r="AOR4"/>
      <c r="AOS4"/>
      <c r="AOT4"/>
      <c r="AOU4"/>
      <c r="AOV4"/>
      <c r="AOW4"/>
      <c r="AOX4"/>
      <c r="AOY4"/>
      <c r="AOZ4"/>
      <c r="APA4"/>
      <c r="APB4"/>
      <c r="APC4"/>
      <c r="APD4"/>
      <c r="APE4"/>
      <c r="APF4"/>
      <c r="APG4"/>
      <c r="APH4"/>
      <c r="API4"/>
      <c r="APJ4"/>
      <c r="APK4"/>
      <c r="APL4"/>
      <c r="APM4"/>
      <c r="APN4"/>
      <c r="APO4"/>
      <c r="APP4"/>
      <c r="APQ4"/>
      <c r="APR4"/>
      <c r="APS4"/>
      <c r="APT4"/>
      <c r="APU4"/>
      <c r="APV4"/>
      <c r="APW4"/>
      <c r="APX4"/>
      <c r="APY4"/>
      <c r="APZ4"/>
      <c r="AQA4"/>
      <c r="AQB4"/>
      <c r="AQC4"/>
      <c r="AQD4"/>
      <c r="AQE4"/>
      <c r="AQF4"/>
      <c r="AQG4"/>
      <c r="AQH4"/>
      <c r="AQI4"/>
      <c r="AQJ4"/>
      <c r="AQK4"/>
      <c r="AQL4"/>
      <c r="AQM4"/>
      <c r="AQN4"/>
      <c r="AQO4"/>
      <c r="AQP4"/>
      <c r="AQQ4"/>
      <c r="AQR4"/>
      <c r="AQS4"/>
      <c r="AQT4"/>
      <c r="AQU4"/>
      <c r="AQV4"/>
      <c r="AQW4"/>
      <c r="AQX4"/>
      <c r="AQY4"/>
      <c r="AQZ4"/>
      <c r="ARA4"/>
      <c r="ARB4"/>
      <c r="ARC4"/>
      <c r="ARD4"/>
      <c r="ARE4"/>
      <c r="ARF4"/>
      <c r="ARG4"/>
      <c r="ARH4"/>
      <c r="ARI4"/>
      <c r="ARJ4"/>
      <c r="ARK4"/>
      <c r="ARL4"/>
      <c r="ARM4"/>
      <c r="ARN4"/>
      <c r="ARO4"/>
      <c r="ARP4"/>
      <c r="ARQ4"/>
      <c r="ARR4"/>
      <c r="ARS4"/>
      <c r="ART4"/>
      <c r="ARU4"/>
      <c r="ARV4"/>
      <c r="ARW4"/>
      <c r="ARX4"/>
      <c r="ARY4"/>
      <c r="ARZ4"/>
      <c r="ASA4"/>
      <c r="ASB4"/>
      <c r="ASC4"/>
      <c r="ASD4"/>
      <c r="ASE4"/>
      <c r="ASF4"/>
      <c r="ASG4"/>
      <c r="ASH4"/>
      <c r="ASI4"/>
      <c r="ASJ4"/>
      <c r="ASK4"/>
      <c r="ASL4"/>
      <c r="ASM4"/>
      <c r="ASN4"/>
      <c r="ASO4"/>
      <c r="ASP4"/>
      <c r="ASQ4"/>
      <c r="ASR4"/>
      <c r="ASS4"/>
      <c r="AST4"/>
      <c r="ASU4"/>
      <c r="ASV4"/>
      <c r="ASW4"/>
      <c r="ASX4"/>
      <c r="ASY4"/>
      <c r="ASZ4"/>
      <c r="ATA4"/>
      <c r="ATB4"/>
      <c r="ATC4"/>
      <c r="ATD4"/>
      <c r="ATE4"/>
      <c r="ATF4"/>
      <c r="ATG4"/>
      <c r="ATH4"/>
      <c r="ATI4"/>
      <c r="ATJ4"/>
      <c r="ATK4"/>
      <c r="ATL4"/>
      <c r="ATM4"/>
      <c r="ATN4"/>
      <c r="ATO4"/>
      <c r="ATP4"/>
      <c r="ATQ4"/>
      <c r="ATR4"/>
      <c r="ATS4"/>
      <c r="ATT4"/>
      <c r="ATU4"/>
      <c r="ATV4"/>
      <c r="ATW4"/>
      <c r="ATX4"/>
      <c r="ATY4"/>
      <c r="ATZ4"/>
      <c r="AUA4"/>
      <c r="AUB4"/>
      <c r="AUC4"/>
      <c r="AUD4"/>
      <c r="AUE4"/>
      <c r="AUF4"/>
      <c r="AUG4"/>
      <c r="AUH4"/>
      <c r="AUI4"/>
      <c r="AUJ4"/>
      <c r="AUK4"/>
      <c r="AUL4"/>
      <c r="AUM4"/>
      <c r="AUN4"/>
      <c r="AUO4"/>
      <c r="AUP4"/>
      <c r="AUQ4"/>
      <c r="AUR4"/>
      <c r="AUS4"/>
      <c r="AUT4"/>
      <c r="AUU4"/>
      <c r="AUV4"/>
      <c r="AUW4"/>
      <c r="AUX4"/>
      <c r="AUY4"/>
      <c r="AUZ4"/>
      <c r="AVA4"/>
      <c r="AVB4"/>
      <c r="AVC4"/>
      <c r="AVD4"/>
      <c r="AVE4"/>
      <c r="AVF4"/>
      <c r="AVG4"/>
      <c r="AVH4"/>
      <c r="AVI4"/>
      <c r="AVJ4"/>
      <c r="AVK4"/>
      <c r="AVL4"/>
      <c r="AVM4"/>
      <c r="AVN4"/>
      <c r="AVO4"/>
      <c r="AVP4"/>
      <c r="AVQ4"/>
      <c r="AVR4"/>
      <c r="AVS4"/>
      <c r="AVT4"/>
      <c r="AVU4"/>
      <c r="AVV4"/>
      <c r="AVW4"/>
      <c r="AVX4"/>
      <c r="AVY4"/>
      <c r="AVZ4"/>
      <c r="AWA4"/>
      <c r="AWB4"/>
      <c r="AWC4"/>
      <c r="AWD4"/>
      <c r="AWE4"/>
      <c r="AWF4"/>
      <c r="AWG4"/>
      <c r="AWH4"/>
      <c r="AWI4"/>
      <c r="AWJ4"/>
      <c r="AWK4"/>
      <c r="AWL4"/>
      <c r="AWM4"/>
      <c r="AWN4"/>
      <c r="AWO4"/>
      <c r="AWP4"/>
      <c r="AWQ4"/>
      <c r="AWR4"/>
      <c r="AWS4"/>
      <c r="AWT4"/>
      <c r="AWU4"/>
      <c r="AWV4"/>
      <c r="AWW4"/>
      <c r="AWX4"/>
      <c r="AWY4"/>
      <c r="AWZ4"/>
      <c r="AXA4"/>
      <c r="AXB4"/>
      <c r="AXC4"/>
      <c r="AXD4"/>
      <c r="AXE4"/>
      <c r="AXF4"/>
      <c r="AXG4"/>
      <c r="AXH4"/>
      <c r="AXI4"/>
      <c r="AXJ4"/>
      <c r="AXK4"/>
      <c r="AXL4"/>
      <c r="AXM4"/>
      <c r="AXN4"/>
      <c r="AXO4"/>
      <c r="AXP4"/>
      <c r="AXQ4"/>
      <c r="AXR4"/>
      <c r="AXS4"/>
      <c r="AXT4"/>
      <c r="AXU4"/>
      <c r="AXV4"/>
      <c r="AXW4"/>
      <c r="AXX4"/>
      <c r="AXY4"/>
      <c r="AXZ4"/>
      <c r="AYA4"/>
      <c r="AYB4"/>
      <c r="AYC4"/>
      <c r="AYD4"/>
      <c r="AYE4"/>
      <c r="AYF4"/>
      <c r="AYG4"/>
      <c r="AYH4"/>
      <c r="AYI4"/>
      <c r="AYJ4"/>
      <c r="AYK4"/>
      <c r="AYL4"/>
      <c r="AYM4"/>
      <c r="AYN4"/>
      <c r="AYO4"/>
      <c r="AYP4"/>
      <c r="AYQ4"/>
      <c r="AYR4"/>
      <c r="AYS4"/>
      <c r="AYT4"/>
      <c r="AYU4"/>
      <c r="AYV4"/>
      <c r="AYW4"/>
      <c r="AYX4"/>
      <c r="AYY4"/>
      <c r="AYZ4"/>
      <c r="AZA4"/>
      <c r="AZB4"/>
      <c r="AZC4"/>
      <c r="AZD4"/>
      <c r="AZE4"/>
      <c r="AZF4"/>
      <c r="AZG4"/>
      <c r="AZH4"/>
      <c r="AZI4"/>
      <c r="AZJ4"/>
      <c r="AZK4"/>
      <c r="AZL4"/>
      <c r="AZM4"/>
      <c r="AZN4"/>
      <c r="AZO4"/>
      <c r="AZP4"/>
      <c r="AZQ4"/>
      <c r="AZR4"/>
      <c r="AZS4"/>
      <c r="AZT4"/>
      <c r="AZU4"/>
      <c r="AZV4"/>
      <c r="AZW4"/>
      <c r="AZX4"/>
      <c r="AZY4"/>
      <c r="AZZ4"/>
      <c r="BAA4"/>
      <c r="BAB4"/>
      <c r="BAC4"/>
      <c r="BAD4"/>
      <c r="BAE4"/>
      <c r="BAF4"/>
      <c r="BAG4"/>
      <c r="BAH4"/>
      <c r="BAI4"/>
      <c r="BAJ4"/>
      <c r="BAK4"/>
      <c r="BAL4"/>
      <c r="BAM4"/>
      <c r="BAN4"/>
      <c r="BAO4"/>
      <c r="BAP4"/>
      <c r="BAQ4"/>
      <c r="BAR4"/>
      <c r="BAS4"/>
      <c r="BAT4"/>
      <c r="BAU4"/>
      <c r="BAV4"/>
      <c r="BAW4"/>
      <c r="BAX4"/>
      <c r="BAY4"/>
      <c r="BAZ4"/>
      <c r="BBA4"/>
      <c r="BBB4"/>
      <c r="BBC4"/>
      <c r="BBD4"/>
      <c r="BBE4"/>
      <c r="BBF4"/>
      <c r="BBG4"/>
      <c r="BBH4"/>
      <c r="BBI4"/>
      <c r="BBJ4"/>
      <c r="BBK4"/>
      <c r="BBL4"/>
      <c r="BBM4"/>
      <c r="BBN4"/>
      <c r="BBO4"/>
      <c r="BBP4"/>
      <c r="BBQ4"/>
      <c r="BBR4"/>
      <c r="BBS4"/>
      <c r="BBT4"/>
      <c r="BBU4"/>
      <c r="BBV4"/>
      <c r="BBW4"/>
      <c r="BBX4"/>
      <c r="BBY4"/>
      <c r="BBZ4"/>
      <c r="BCA4"/>
      <c r="BCB4"/>
      <c r="BCC4"/>
      <c r="BCD4"/>
      <c r="BCE4"/>
      <c r="BCF4"/>
      <c r="BCG4"/>
      <c r="BCH4"/>
      <c r="BCI4"/>
      <c r="BCJ4"/>
      <c r="BCK4"/>
      <c r="BCL4"/>
      <c r="BCM4"/>
      <c r="BCN4"/>
      <c r="BCO4"/>
      <c r="BCP4"/>
      <c r="BCQ4"/>
      <c r="BCR4"/>
      <c r="BCS4"/>
      <c r="BCT4"/>
      <c r="BCU4"/>
      <c r="BCV4"/>
      <c r="BCW4"/>
      <c r="BCX4"/>
      <c r="BCY4"/>
      <c r="BCZ4"/>
      <c r="BDA4"/>
      <c r="BDB4"/>
      <c r="BDC4"/>
      <c r="BDD4"/>
      <c r="BDE4"/>
      <c r="BDF4"/>
      <c r="BDG4"/>
      <c r="BDH4"/>
      <c r="BDI4"/>
      <c r="BDJ4"/>
      <c r="BDK4"/>
      <c r="BDL4"/>
      <c r="BDM4"/>
      <c r="BDN4"/>
      <c r="BDO4"/>
      <c r="BDP4"/>
      <c r="BDQ4"/>
      <c r="BDR4"/>
      <c r="BDS4"/>
      <c r="BDT4"/>
      <c r="BDU4"/>
      <c r="BDV4"/>
      <c r="BDW4"/>
      <c r="BDX4"/>
      <c r="BDY4"/>
      <c r="BDZ4"/>
      <c r="BEA4"/>
      <c r="BEB4"/>
      <c r="BEC4"/>
      <c r="BED4"/>
      <c r="BEE4"/>
      <c r="BEF4"/>
      <c r="BEG4"/>
      <c r="BEH4"/>
      <c r="BEI4"/>
      <c r="BEJ4"/>
      <c r="BEK4"/>
      <c r="BEL4"/>
      <c r="BEM4"/>
      <c r="BEN4"/>
      <c r="BEO4"/>
      <c r="BEP4"/>
      <c r="BEQ4"/>
      <c r="BER4"/>
      <c r="BES4"/>
      <c r="BET4"/>
      <c r="BEU4"/>
      <c r="BEV4"/>
      <c r="BEW4"/>
      <c r="BEX4"/>
      <c r="BEY4"/>
      <c r="BEZ4"/>
      <c r="BFA4"/>
      <c r="BFB4"/>
      <c r="BFC4"/>
      <c r="BFD4"/>
      <c r="BFE4"/>
      <c r="BFF4"/>
      <c r="BFG4"/>
      <c r="BFH4"/>
      <c r="BFI4"/>
      <c r="BFJ4"/>
      <c r="BFK4"/>
      <c r="BFL4"/>
      <c r="BFM4"/>
      <c r="BFN4"/>
      <c r="BFO4"/>
      <c r="BFP4"/>
      <c r="BFQ4"/>
      <c r="BFR4"/>
      <c r="BFS4"/>
      <c r="BFT4"/>
      <c r="BFU4"/>
      <c r="BFV4"/>
      <c r="BFW4"/>
      <c r="BFX4"/>
      <c r="BFY4"/>
      <c r="BFZ4"/>
      <c r="BGA4"/>
      <c r="BGB4"/>
      <c r="BGC4"/>
      <c r="BGD4"/>
      <c r="BGE4"/>
      <c r="BGF4"/>
      <c r="BGG4"/>
      <c r="BGH4"/>
      <c r="BGI4"/>
      <c r="BGJ4"/>
      <c r="BGK4"/>
      <c r="BGL4"/>
      <c r="BGM4"/>
      <c r="BGN4"/>
      <c r="BGO4"/>
      <c r="BGP4"/>
      <c r="BGQ4"/>
      <c r="BGR4"/>
      <c r="BGS4"/>
      <c r="BGT4"/>
      <c r="BGU4"/>
      <c r="BGV4"/>
      <c r="BGW4"/>
      <c r="BGX4"/>
      <c r="BGY4"/>
      <c r="BGZ4"/>
      <c r="BHA4"/>
      <c r="BHB4"/>
      <c r="BHC4"/>
      <c r="BHD4"/>
      <c r="BHE4"/>
      <c r="BHF4"/>
      <c r="BHG4"/>
      <c r="BHH4"/>
      <c r="BHI4"/>
      <c r="BHJ4"/>
      <c r="BHK4"/>
      <c r="BHL4"/>
      <c r="BHM4"/>
      <c r="BHN4"/>
      <c r="BHO4"/>
      <c r="BHP4"/>
      <c r="BHQ4"/>
      <c r="BHR4"/>
      <c r="BHS4"/>
      <c r="BHT4"/>
      <c r="BHU4"/>
      <c r="BHV4"/>
      <c r="BHW4"/>
      <c r="BHX4"/>
      <c r="BHY4"/>
      <c r="BHZ4"/>
      <c r="BIA4"/>
      <c r="BIB4"/>
      <c r="BIC4"/>
      <c r="BID4"/>
      <c r="BIE4"/>
      <c r="BIF4"/>
      <c r="BIG4"/>
      <c r="BIH4"/>
      <c r="BII4"/>
      <c r="BIJ4"/>
      <c r="BIK4"/>
      <c r="BIL4"/>
      <c r="BIM4"/>
      <c r="BIN4"/>
      <c r="BIO4"/>
      <c r="BIP4"/>
      <c r="BIQ4"/>
      <c r="BIR4"/>
      <c r="BIS4"/>
      <c r="BIT4"/>
      <c r="BIU4"/>
      <c r="BIV4"/>
      <c r="BIW4"/>
      <c r="BIX4"/>
      <c r="BIY4"/>
      <c r="BIZ4"/>
      <c r="BJA4"/>
      <c r="BJB4"/>
      <c r="BJC4"/>
      <c r="BJD4"/>
      <c r="BJE4"/>
      <c r="BJF4"/>
      <c r="BJG4"/>
      <c r="BJH4"/>
      <c r="BJI4"/>
      <c r="BJJ4"/>
      <c r="BJK4"/>
      <c r="BJL4"/>
      <c r="BJM4"/>
      <c r="BJN4"/>
      <c r="BJO4"/>
      <c r="BJP4"/>
      <c r="BJQ4"/>
      <c r="BJR4"/>
      <c r="BJS4"/>
      <c r="BJT4"/>
      <c r="BJU4"/>
      <c r="BJV4"/>
      <c r="BJW4"/>
      <c r="BJX4"/>
      <c r="BJY4"/>
      <c r="BJZ4"/>
      <c r="BKA4"/>
      <c r="BKB4"/>
      <c r="BKC4"/>
      <c r="BKD4"/>
      <c r="BKE4"/>
      <c r="BKF4"/>
      <c r="BKG4"/>
      <c r="BKH4"/>
      <c r="BKI4"/>
      <c r="BKJ4"/>
      <c r="BKK4"/>
      <c r="BKL4"/>
      <c r="BKM4"/>
      <c r="BKN4"/>
      <c r="BKO4"/>
      <c r="BKP4"/>
      <c r="BKQ4"/>
      <c r="BKR4"/>
      <c r="BKS4"/>
      <c r="BKT4"/>
      <c r="BKU4"/>
      <c r="BKV4"/>
      <c r="BKW4"/>
      <c r="BKX4"/>
      <c r="BKY4"/>
      <c r="BKZ4"/>
      <c r="BLA4"/>
      <c r="BLB4"/>
      <c r="BLC4"/>
      <c r="BLD4"/>
      <c r="BLE4"/>
      <c r="BLF4"/>
      <c r="BLG4"/>
      <c r="BLH4"/>
      <c r="BLI4"/>
      <c r="BLJ4"/>
      <c r="BLK4"/>
      <c r="BLL4"/>
      <c r="BLM4"/>
      <c r="BLN4"/>
      <c r="BLO4"/>
      <c r="BLP4"/>
      <c r="BLQ4"/>
      <c r="BLR4"/>
      <c r="BLS4"/>
      <c r="BLT4"/>
      <c r="BLU4"/>
      <c r="BLV4"/>
      <c r="BLW4"/>
      <c r="BLX4"/>
      <c r="BLY4"/>
      <c r="BLZ4"/>
      <c r="BMA4"/>
      <c r="BMB4"/>
      <c r="BMC4"/>
      <c r="BMD4"/>
      <c r="BME4"/>
      <c r="BMF4"/>
      <c r="BMG4"/>
      <c r="BMH4"/>
      <c r="BMI4"/>
      <c r="BMJ4"/>
      <c r="BMK4"/>
      <c r="BML4"/>
      <c r="BMM4"/>
      <c r="BMN4"/>
      <c r="BMO4"/>
      <c r="BMP4"/>
      <c r="BMQ4"/>
      <c r="BMR4"/>
      <c r="BMS4"/>
      <c r="BMT4"/>
      <c r="BMU4"/>
      <c r="BMV4"/>
      <c r="BMW4"/>
      <c r="BMX4"/>
      <c r="BMY4"/>
      <c r="BMZ4"/>
      <c r="BNA4"/>
      <c r="BNB4"/>
      <c r="BNC4"/>
      <c r="BND4"/>
      <c r="BNE4"/>
      <c r="BNF4"/>
      <c r="BNG4"/>
      <c r="BNH4"/>
      <c r="BNI4"/>
      <c r="BNJ4"/>
      <c r="BNK4"/>
      <c r="BNL4"/>
      <c r="BNM4"/>
      <c r="BNN4"/>
      <c r="BNO4"/>
      <c r="BNP4"/>
      <c r="BNQ4"/>
      <c r="BNR4"/>
      <c r="BNS4"/>
      <c r="BNT4"/>
      <c r="BNU4"/>
      <c r="BNV4"/>
      <c r="BNW4"/>
      <c r="BNX4"/>
      <c r="BNY4"/>
      <c r="BNZ4"/>
      <c r="BOA4"/>
      <c r="BOB4"/>
      <c r="BOC4"/>
      <c r="BOD4"/>
      <c r="BOE4"/>
      <c r="BOF4"/>
      <c r="BOG4"/>
      <c r="BOH4"/>
      <c r="BOI4"/>
      <c r="BOJ4"/>
      <c r="BOK4"/>
      <c r="BOL4"/>
      <c r="BOM4"/>
      <c r="BON4"/>
      <c r="BOO4"/>
      <c r="BOP4"/>
      <c r="BOQ4"/>
      <c r="BOR4"/>
      <c r="BOS4"/>
      <c r="BOT4"/>
      <c r="BOU4"/>
      <c r="BOV4"/>
      <c r="BOW4"/>
      <c r="BOX4"/>
      <c r="BOY4"/>
      <c r="BOZ4"/>
      <c r="BPA4"/>
      <c r="BPB4"/>
      <c r="BPC4"/>
      <c r="BPD4"/>
      <c r="BPE4"/>
      <c r="BPF4"/>
      <c r="BPG4"/>
      <c r="BPH4"/>
      <c r="BPI4"/>
      <c r="BPJ4"/>
      <c r="BPK4"/>
      <c r="BPL4"/>
      <c r="BPM4"/>
      <c r="BPN4"/>
      <c r="BPO4"/>
      <c r="BPP4"/>
      <c r="BPQ4"/>
      <c r="BPR4"/>
      <c r="BPS4"/>
      <c r="BPT4"/>
      <c r="BPU4"/>
      <c r="BPV4"/>
      <c r="BPW4"/>
      <c r="BPX4"/>
      <c r="BPY4"/>
      <c r="BPZ4"/>
      <c r="BQA4"/>
      <c r="BQB4"/>
      <c r="BQC4"/>
      <c r="BQD4"/>
      <c r="BQE4"/>
      <c r="BQF4"/>
      <c r="BQG4"/>
      <c r="BQH4"/>
      <c r="BQI4"/>
      <c r="BQJ4"/>
      <c r="BQK4"/>
      <c r="BQL4"/>
      <c r="BQM4"/>
      <c r="BQN4"/>
      <c r="BQO4"/>
      <c r="BQP4"/>
      <c r="BQQ4"/>
      <c r="BQR4"/>
      <c r="BQS4"/>
      <c r="BQT4"/>
      <c r="BQU4"/>
      <c r="BQV4"/>
      <c r="BQW4"/>
      <c r="BQX4"/>
      <c r="BQY4"/>
      <c r="BQZ4"/>
      <c r="BRA4"/>
      <c r="BRB4"/>
      <c r="BRC4"/>
      <c r="BRD4"/>
      <c r="BRE4"/>
      <c r="BRF4"/>
      <c r="BRG4"/>
      <c r="BRH4"/>
      <c r="BRI4"/>
      <c r="BRJ4"/>
      <c r="BRK4"/>
      <c r="BRL4"/>
      <c r="BRM4"/>
      <c r="BRN4"/>
      <c r="BRO4"/>
      <c r="BRP4"/>
      <c r="BRQ4"/>
      <c r="BRR4"/>
      <c r="BRS4"/>
      <c r="BRT4"/>
      <c r="BRU4"/>
      <c r="BRV4"/>
      <c r="BRW4"/>
      <c r="BRX4"/>
      <c r="BRY4"/>
      <c r="BRZ4"/>
      <c r="BSA4"/>
      <c r="BSB4"/>
      <c r="BSC4"/>
      <c r="BSD4"/>
      <c r="BSE4"/>
      <c r="BSF4"/>
      <c r="BSG4"/>
      <c r="BSH4"/>
      <c r="BSI4"/>
      <c r="BSJ4"/>
      <c r="BSK4"/>
      <c r="BSL4"/>
      <c r="BSM4"/>
      <c r="BSN4"/>
      <c r="BSO4"/>
      <c r="BSP4"/>
      <c r="BSQ4"/>
      <c r="BSR4"/>
      <c r="BSS4"/>
      <c r="BST4"/>
      <c r="BSU4"/>
      <c r="BSV4"/>
      <c r="BSW4"/>
      <c r="BSX4"/>
      <c r="BSY4"/>
      <c r="BSZ4"/>
      <c r="BTA4"/>
      <c r="BTB4"/>
      <c r="BTC4"/>
      <c r="BTD4"/>
      <c r="BTE4"/>
      <c r="BTF4"/>
      <c r="BTG4"/>
      <c r="BTH4"/>
      <c r="BTI4"/>
      <c r="BTJ4"/>
      <c r="BTK4"/>
      <c r="BTL4"/>
      <c r="BTM4"/>
      <c r="BTN4"/>
      <c r="BTO4"/>
      <c r="BTP4"/>
      <c r="BTQ4"/>
      <c r="BTR4"/>
      <c r="BTS4"/>
      <c r="BTT4"/>
      <c r="BTU4"/>
      <c r="BTV4"/>
      <c r="BTW4"/>
      <c r="BTX4"/>
      <c r="BTY4"/>
      <c r="BTZ4"/>
      <c r="BUA4"/>
      <c r="BUB4"/>
      <c r="BUC4"/>
      <c r="BUD4"/>
      <c r="BUE4"/>
      <c r="BUF4"/>
      <c r="BUG4"/>
      <c r="BUH4"/>
      <c r="BUI4"/>
      <c r="BUJ4"/>
      <c r="BUK4"/>
      <c r="BUL4"/>
      <c r="BUM4"/>
      <c r="BUN4"/>
      <c r="BUO4"/>
      <c r="BUP4"/>
      <c r="BUQ4"/>
      <c r="BUR4"/>
      <c r="BUS4"/>
      <c r="BUT4"/>
      <c r="BUU4"/>
      <c r="BUV4"/>
      <c r="BUW4"/>
      <c r="BUX4"/>
      <c r="BUY4"/>
      <c r="BUZ4"/>
      <c r="BVA4"/>
      <c r="BVB4"/>
      <c r="BVC4"/>
      <c r="BVD4"/>
      <c r="BVE4"/>
      <c r="BVF4"/>
      <c r="BVG4"/>
      <c r="BVH4"/>
      <c r="BVI4"/>
      <c r="BVJ4"/>
      <c r="BVK4"/>
      <c r="BVL4"/>
      <c r="BVM4"/>
      <c r="BVN4"/>
      <c r="BVO4"/>
      <c r="BVP4"/>
      <c r="BVQ4"/>
      <c r="BVR4"/>
      <c r="BVS4"/>
      <c r="BVT4"/>
      <c r="BVU4"/>
      <c r="BVV4"/>
      <c r="BVW4"/>
      <c r="BVX4"/>
      <c r="BVY4"/>
      <c r="BVZ4"/>
      <c r="BWA4"/>
      <c r="BWB4"/>
      <c r="BWC4"/>
      <c r="BWD4"/>
      <c r="BWE4"/>
      <c r="BWF4"/>
      <c r="BWG4"/>
      <c r="BWH4"/>
      <c r="BWI4"/>
      <c r="BWJ4"/>
      <c r="BWK4"/>
      <c r="BWL4"/>
      <c r="BWM4"/>
      <c r="BWN4"/>
      <c r="BWO4"/>
      <c r="BWP4"/>
      <c r="BWQ4"/>
      <c r="BWR4"/>
      <c r="BWS4"/>
      <c r="BWT4"/>
      <c r="BWU4"/>
      <c r="BWV4"/>
      <c r="BWW4"/>
      <c r="BWX4"/>
      <c r="BWY4"/>
      <c r="BWZ4"/>
      <c r="BXA4"/>
      <c r="BXB4"/>
      <c r="BXC4"/>
      <c r="BXD4"/>
      <c r="BXE4"/>
      <c r="BXF4"/>
      <c r="BXG4"/>
      <c r="BXH4"/>
      <c r="BXI4"/>
      <c r="BXJ4"/>
      <c r="BXK4"/>
      <c r="BXL4"/>
      <c r="BXM4"/>
      <c r="BXN4"/>
      <c r="BXO4"/>
      <c r="BXP4"/>
      <c r="BXQ4"/>
      <c r="BXR4"/>
      <c r="BXS4"/>
      <c r="BXT4"/>
      <c r="BXU4"/>
      <c r="BXV4"/>
      <c r="BXW4"/>
      <c r="BXX4"/>
      <c r="BXY4"/>
      <c r="BXZ4"/>
      <c r="BYA4"/>
      <c r="BYB4"/>
      <c r="BYC4"/>
      <c r="BYD4"/>
      <c r="BYE4"/>
      <c r="BYF4"/>
      <c r="BYG4"/>
      <c r="BYH4"/>
      <c r="BYI4"/>
      <c r="BYJ4"/>
      <c r="BYK4"/>
      <c r="BYL4"/>
      <c r="BYM4"/>
      <c r="BYN4"/>
      <c r="BYO4"/>
      <c r="BYP4"/>
      <c r="BYQ4"/>
      <c r="BYR4"/>
      <c r="BYS4"/>
      <c r="BYT4"/>
      <c r="BYU4"/>
      <c r="BYV4"/>
      <c r="BYW4"/>
      <c r="BYX4"/>
      <c r="BYY4"/>
      <c r="BYZ4"/>
      <c r="BZA4"/>
      <c r="BZB4"/>
      <c r="BZC4"/>
      <c r="BZD4"/>
      <c r="BZE4"/>
      <c r="BZF4"/>
      <c r="BZG4"/>
      <c r="BZH4"/>
      <c r="BZI4"/>
      <c r="BZJ4"/>
      <c r="BZK4"/>
      <c r="BZL4"/>
      <c r="BZM4"/>
      <c r="BZN4"/>
      <c r="BZO4"/>
      <c r="BZP4"/>
      <c r="BZQ4"/>
      <c r="BZR4"/>
      <c r="BZS4"/>
      <c r="BZT4"/>
      <c r="BZU4"/>
      <c r="BZV4"/>
      <c r="BZW4"/>
      <c r="BZX4"/>
      <c r="BZY4"/>
      <c r="BZZ4"/>
      <c r="CAA4"/>
      <c r="CAB4"/>
      <c r="CAC4"/>
      <c r="CAD4"/>
      <c r="CAE4"/>
      <c r="CAF4"/>
      <c r="CAG4"/>
      <c r="CAH4"/>
      <c r="CAI4"/>
      <c r="CAJ4"/>
      <c r="CAK4"/>
      <c r="CAL4"/>
      <c r="CAM4"/>
      <c r="CAN4"/>
      <c r="CAO4"/>
      <c r="CAP4"/>
      <c r="CAQ4"/>
      <c r="CAR4"/>
      <c r="CAS4"/>
      <c r="CAT4"/>
      <c r="CAU4"/>
      <c r="CAV4"/>
      <c r="CAW4"/>
      <c r="CAX4"/>
      <c r="CAY4"/>
      <c r="CAZ4"/>
      <c r="CBA4"/>
      <c r="CBB4"/>
      <c r="CBC4"/>
      <c r="CBD4"/>
      <c r="CBE4"/>
      <c r="CBF4"/>
      <c r="CBG4"/>
      <c r="CBH4"/>
      <c r="CBI4"/>
      <c r="CBJ4"/>
      <c r="CBK4"/>
      <c r="CBL4"/>
      <c r="CBM4"/>
      <c r="CBN4"/>
      <c r="CBO4"/>
      <c r="CBP4"/>
      <c r="CBQ4"/>
      <c r="CBR4"/>
      <c r="CBS4"/>
      <c r="CBT4"/>
      <c r="CBU4"/>
      <c r="CBV4"/>
      <c r="CBW4"/>
      <c r="CBX4"/>
      <c r="CBY4"/>
      <c r="CBZ4"/>
      <c r="CCA4"/>
      <c r="CCB4"/>
      <c r="CCC4"/>
      <c r="CCD4"/>
      <c r="CCE4"/>
      <c r="CCF4"/>
      <c r="CCG4"/>
      <c r="CCH4"/>
      <c r="CCI4"/>
      <c r="CCJ4"/>
      <c r="CCK4"/>
      <c r="CCL4"/>
      <c r="CCM4"/>
      <c r="CCN4"/>
      <c r="CCO4"/>
      <c r="CCP4"/>
      <c r="CCQ4"/>
      <c r="CCR4"/>
      <c r="CCS4"/>
      <c r="CCT4"/>
      <c r="CCU4"/>
      <c r="CCV4"/>
      <c r="CCW4"/>
      <c r="CCX4"/>
      <c r="CCY4"/>
      <c r="CCZ4"/>
      <c r="CDA4"/>
      <c r="CDB4"/>
      <c r="CDC4"/>
      <c r="CDD4"/>
      <c r="CDE4"/>
      <c r="CDF4"/>
      <c r="CDG4"/>
      <c r="CDH4"/>
      <c r="CDI4"/>
      <c r="CDJ4"/>
      <c r="CDK4"/>
      <c r="CDL4"/>
      <c r="CDM4"/>
      <c r="CDN4"/>
      <c r="CDO4"/>
      <c r="CDP4"/>
      <c r="CDQ4"/>
      <c r="CDR4"/>
      <c r="CDS4"/>
      <c r="CDT4"/>
      <c r="CDU4"/>
      <c r="CDV4"/>
      <c r="CDW4"/>
      <c r="CDX4"/>
      <c r="CDY4"/>
      <c r="CDZ4"/>
      <c r="CEA4"/>
      <c r="CEB4"/>
      <c r="CEC4"/>
      <c r="CED4"/>
      <c r="CEE4"/>
      <c r="CEF4"/>
      <c r="CEG4"/>
      <c r="CEH4"/>
      <c r="CEI4"/>
      <c r="CEJ4"/>
      <c r="CEK4"/>
      <c r="CEL4"/>
      <c r="CEM4"/>
      <c r="CEN4"/>
      <c r="CEO4"/>
      <c r="CEP4"/>
      <c r="CEQ4"/>
      <c r="CER4"/>
      <c r="CES4"/>
      <c r="CET4"/>
      <c r="CEU4"/>
      <c r="CEV4"/>
      <c r="CEW4"/>
      <c r="CEX4"/>
      <c r="CEY4"/>
      <c r="CEZ4"/>
      <c r="CFA4"/>
      <c r="CFB4"/>
      <c r="CFC4"/>
      <c r="CFD4"/>
      <c r="CFE4"/>
      <c r="CFF4"/>
      <c r="CFG4"/>
      <c r="CFH4"/>
      <c r="CFI4"/>
      <c r="CFJ4"/>
      <c r="CFK4"/>
      <c r="CFL4"/>
      <c r="CFM4"/>
      <c r="CFN4"/>
      <c r="CFO4"/>
      <c r="CFP4"/>
      <c r="CFQ4"/>
      <c r="CFR4"/>
      <c r="CFS4"/>
      <c r="CFT4"/>
      <c r="CFU4"/>
      <c r="CFV4"/>
      <c r="CFW4"/>
      <c r="CFX4"/>
      <c r="CFY4"/>
      <c r="CFZ4"/>
      <c r="CGA4"/>
      <c r="CGB4"/>
      <c r="CGC4"/>
      <c r="CGD4"/>
      <c r="CGE4"/>
      <c r="CGF4"/>
      <c r="CGG4"/>
      <c r="CGH4"/>
      <c r="CGI4"/>
      <c r="CGJ4"/>
      <c r="CGK4"/>
      <c r="CGL4"/>
      <c r="CGM4"/>
      <c r="CGN4"/>
      <c r="CGO4"/>
      <c r="CGP4"/>
      <c r="CGQ4"/>
      <c r="CGR4"/>
      <c r="CGS4"/>
      <c r="CGT4"/>
      <c r="CGU4"/>
      <c r="CGV4"/>
      <c r="CGW4"/>
      <c r="CGX4"/>
      <c r="CGY4"/>
      <c r="CGZ4"/>
      <c r="CHA4"/>
      <c r="CHB4"/>
      <c r="CHC4"/>
      <c r="CHD4"/>
      <c r="CHE4"/>
      <c r="CHF4"/>
      <c r="CHG4"/>
      <c r="CHH4"/>
      <c r="CHI4"/>
      <c r="CHJ4"/>
      <c r="CHK4"/>
      <c r="CHL4"/>
      <c r="CHM4"/>
      <c r="CHN4"/>
      <c r="CHO4"/>
      <c r="CHP4"/>
      <c r="CHQ4"/>
      <c r="CHR4"/>
      <c r="CHS4"/>
      <c r="CHT4"/>
      <c r="CHU4"/>
      <c r="CHV4"/>
      <c r="CHW4"/>
      <c r="CHX4"/>
      <c r="CHY4"/>
      <c r="CHZ4"/>
      <c r="CIA4"/>
      <c r="CIB4"/>
      <c r="CIC4"/>
      <c r="CID4"/>
      <c r="CIE4"/>
      <c r="CIF4"/>
      <c r="CIG4"/>
      <c r="CIH4"/>
      <c r="CII4"/>
      <c r="CIJ4"/>
      <c r="CIK4"/>
      <c r="CIL4"/>
      <c r="CIM4"/>
      <c r="CIN4"/>
      <c r="CIO4"/>
      <c r="CIP4"/>
      <c r="CIQ4"/>
      <c r="CIR4"/>
      <c r="CIS4"/>
      <c r="CIT4"/>
      <c r="CIU4"/>
      <c r="CIV4"/>
      <c r="CIW4"/>
      <c r="CIX4"/>
      <c r="CIY4"/>
      <c r="CIZ4"/>
      <c r="CJA4"/>
      <c r="CJB4"/>
      <c r="CJC4"/>
      <c r="CJD4"/>
      <c r="CJE4"/>
      <c r="CJF4"/>
      <c r="CJG4"/>
      <c r="CJH4"/>
      <c r="CJI4"/>
      <c r="CJJ4"/>
      <c r="CJK4"/>
      <c r="CJL4"/>
      <c r="CJM4"/>
      <c r="CJN4"/>
      <c r="CJO4"/>
      <c r="CJP4"/>
      <c r="CJQ4"/>
      <c r="CJR4"/>
      <c r="CJS4"/>
      <c r="CJT4"/>
      <c r="CJU4"/>
      <c r="CJV4"/>
      <c r="CJW4"/>
      <c r="CJX4"/>
      <c r="CJY4"/>
      <c r="CJZ4"/>
      <c r="CKA4"/>
      <c r="CKB4"/>
      <c r="CKC4"/>
      <c r="CKD4"/>
      <c r="CKE4"/>
      <c r="CKF4"/>
      <c r="CKG4"/>
      <c r="CKH4"/>
      <c r="CKI4"/>
      <c r="CKJ4"/>
      <c r="CKK4"/>
      <c r="CKL4"/>
      <c r="CKM4"/>
      <c r="CKN4"/>
      <c r="CKO4"/>
      <c r="CKP4"/>
      <c r="CKQ4"/>
      <c r="CKR4"/>
      <c r="CKS4"/>
      <c r="CKT4"/>
      <c r="CKU4"/>
      <c r="CKV4"/>
      <c r="CKW4"/>
      <c r="CKX4"/>
      <c r="CKY4"/>
      <c r="CKZ4"/>
      <c r="CLA4"/>
      <c r="CLB4"/>
      <c r="CLC4"/>
      <c r="CLD4"/>
      <c r="CLE4"/>
      <c r="CLF4"/>
      <c r="CLG4"/>
      <c r="CLH4"/>
      <c r="CLI4"/>
      <c r="CLJ4"/>
      <c r="CLK4"/>
      <c r="CLL4"/>
      <c r="CLM4"/>
      <c r="CLN4"/>
      <c r="CLO4"/>
      <c r="CLP4"/>
      <c r="CLQ4"/>
      <c r="CLR4"/>
      <c r="CLS4"/>
      <c r="CLT4"/>
      <c r="CLU4"/>
      <c r="CLV4"/>
      <c r="CLW4"/>
      <c r="CLX4"/>
      <c r="CLY4"/>
      <c r="CLZ4"/>
      <c r="CMA4"/>
      <c r="CMB4"/>
      <c r="CMC4"/>
      <c r="CMD4"/>
      <c r="CME4"/>
      <c r="CMF4"/>
      <c r="CMG4"/>
      <c r="CMH4"/>
      <c r="CMI4"/>
      <c r="CMJ4"/>
      <c r="CMK4"/>
      <c r="CML4"/>
      <c r="CMM4"/>
      <c r="CMN4"/>
      <c r="CMO4"/>
      <c r="CMP4"/>
      <c r="CMQ4"/>
      <c r="CMR4"/>
      <c r="CMS4"/>
      <c r="CMT4"/>
      <c r="CMU4"/>
      <c r="CMV4"/>
      <c r="CMW4"/>
      <c r="CMX4"/>
      <c r="CMY4"/>
      <c r="CMZ4"/>
      <c r="CNA4"/>
      <c r="CNB4"/>
      <c r="CNC4"/>
      <c r="CND4"/>
      <c r="CNE4"/>
      <c r="CNF4"/>
      <c r="CNG4"/>
      <c r="CNH4"/>
      <c r="CNI4"/>
      <c r="CNJ4"/>
      <c r="CNK4"/>
      <c r="CNL4"/>
      <c r="CNM4"/>
      <c r="CNN4"/>
      <c r="CNO4"/>
      <c r="CNP4"/>
      <c r="CNQ4"/>
      <c r="CNR4"/>
      <c r="CNS4"/>
      <c r="CNT4"/>
      <c r="CNU4"/>
      <c r="CNV4"/>
      <c r="CNW4"/>
      <c r="CNX4"/>
      <c r="CNY4"/>
      <c r="CNZ4"/>
      <c r="COA4"/>
      <c r="COB4"/>
      <c r="COC4"/>
      <c r="COD4"/>
      <c r="COE4"/>
      <c r="COF4"/>
      <c r="COG4"/>
      <c r="COH4"/>
      <c r="COI4"/>
      <c r="COJ4"/>
      <c r="COK4"/>
      <c r="COL4"/>
      <c r="COM4"/>
      <c r="CON4"/>
      <c r="COO4"/>
      <c r="COP4"/>
      <c r="COQ4"/>
      <c r="COR4"/>
      <c r="COS4"/>
      <c r="COT4"/>
      <c r="COU4"/>
      <c r="COV4"/>
      <c r="COW4"/>
      <c r="COX4"/>
      <c r="COY4"/>
      <c r="COZ4"/>
      <c r="CPA4"/>
      <c r="CPB4"/>
      <c r="CPC4"/>
      <c r="CPD4"/>
      <c r="CPE4"/>
      <c r="CPF4"/>
      <c r="CPG4"/>
      <c r="CPH4"/>
      <c r="CPI4"/>
      <c r="CPJ4"/>
      <c r="CPK4"/>
      <c r="CPL4"/>
      <c r="CPM4"/>
      <c r="CPN4"/>
      <c r="CPO4"/>
      <c r="CPP4"/>
      <c r="CPQ4"/>
      <c r="CPR4"/>
      <c r="CPS4"/>
      <c r="CPT4"/>
      <c r="CPU4"/>
      <c r="CPV4"/>
      <c r="CPW4"/>
      <c r="CPX4"/>
      <c r="CPY4"/>
      <c r="CPZ4"/>
      <c r="CQA4"/>
      <c r="CQB4"/>
      <c r="CQC4"/>
      <c r="CQD4"/>
      <c r="CQE4"/>
      <c r="CQF4"/>
      <c r="CQG4"/>
      <c r="CQH4"/>
      <c r="CQI4"/>
      <c r="CQJ4"/>
      <c r="CQK4"/>
      <c r="CQL4"/>
      <c r="CQM4"/>
      <c r="CQN4"/>
      <c r="CQO4"/>
      <c r="CQP4"/>
      <c r="CQQ4"/>
      <c r="CQR4"/>
      <c r="CQS4"/>
      <c r="CQT4"/>
      <c r="CQU4"/>
      <c r="CQV4"/>
      <c r="CQW4"/>
      <c r="CQX4"/>
      <c r="CQY4"/>
      <c r="CQZ4"/>
      <c r="CRA4"/>
      <c r="CRB4"/>
      <c r="CRC4"/>
      <c r="CRD4"/>
      <c r="CRE4"/>
      <c r="CRF4"/>
      <c r="CRG4"/>
      <c r="CRH4"/>
      <c r="CRI4"/>
      <c r="CRJ4"/>
      <c r="CRK4"/>
      <c r="CRL4"/>
      <c r="CRM4"/>
      <c r="CRN4"/>
      <c r="CRO4"/>
      <c r="CRP4"/>
      <c r="CRQ4"/>
      <c r="CRR4"/>
      <c r="CRS4"/>
      <c r="CRT4"/>
      <c r="CRU4"/>
      <c r="CRV4"/>
      <c r="CRW4"/>
      <c r="CRX4"/>
      <c r="CRY4"/>
      <c r="CRZ4"/>
      <c r="CSA4"/>
      <c r="CSB4"/>
      <c r="CSC4"/>
      <c r="CSD4"/>
      <c r="CSE4"/>
      <c r="CSF4"/>
      <c r="CSG4"/>
      <c r="CSH4"/>
      <c r="CSI4"/>
      <c r="CSJ4"/>
      <c r="CSK4"/>
      <c r="CSL4"/>
      <c r="CSM4"/>
      <c r="CSN4"/>
      <c r="CSO4"/>
      <c r="CSP4"/>
      <c r="CSQ4"/>
      <c r="CSR4"/>
      <c r="CSS4"/>
      <c r="CST4"/>
      <c r="CSU4"/>
      <c r="CSV4"/>
      <c r="CSW4"/>
      <c r="CSX4"/>
      <c r="CSY4"/>
      <c r="CSZ4"/>
      <c r="CTA4"/>
      <c r="CTB4"/>
      <c r="CTC4"/>
      <c r="CTD4"/>
      <c r="CTE4"/>
      <c r="CTF4"/>
      <c r="CTG4"/>
      <c r="CTH4"/>
      <c r="CTI4"/>
      <c r="CTJ4"/>
      <c r="CTK4"/>
      <c r="CTL4"/>
      <c r="CTM4"/>
      <c r="CTN4"/>
      <c r="CTO4"/>
      <c r="CTP4"/>
      <c r="CTQ4"/>
      <c r="CTR4"/>
      <c r="CTS4"/>
      <c r="CTT4"/>
      <c r="CTU4"/>
      <c r="CTV4"/>
      <c r="CTW4"/>
      <c r="CTX4"/>
      <c r="CTY4"/>
      <c r="CTZ4"/>
      <c r="CUA4"/>
      <c r="CUB4"/>
      <c r="CUC4"/>
      <c r="CUD4"/>
      <c r="CUE4"/>
      <c r="CUF4"/>
      <c r="CUG4"/>
      <c r="CUH4"/>
      <c r="CUI4"/>
      <c r="CUJ4"/>
      <c r="CUK4"/>
      <c r="CUL4"/>
      <c r="CUM4"/>
      <c r="CUN4"/>
      <c r="CUO4"/>
      <c r="CUP4"/>
      <c r="CUQ4"/>
      <c r="CUR4"/>
      <c r="CUS4"/>
      <c r="CUT4"/>
      <c r="CUU4"/>
      <c r="CUV4"/>
      <c r="CUW4"/>
      <c r="CUX4"/>
      <c r="CUY4"/>
      <c r="CUZ4"/>
      <c r="CVA4"/>
      <c r="CVB4"/>
      <c r="CVC4"/>
      <c r="CVD4"/>
      <c r="CVE4"/>
      <c r="CVF4"/>
      <c r="CVG4"/>
      <c r="CVH4"/>
      <c r="CVI4"/>
      <c r="CVJ4"/>
      <c r="CVK4"/>
      <c r="CVL4"/>
      <c r="CVM4"/>
      <c r="CVN4"/>
      <c r="CVO4"/>
      <c r="CVP4"/>
      <c r="CVQ4"/>
      <c r="CVR4"/>
      <c r="CVS4"/>
      <c r="CVT4"/>
      <c r="CVU4"/>
      <c r="CVV4"/>
      <c r="CVW4"/>
      <c r="CVX4"/>
      <c r="CVY4"/>
      <c r="CVZ4"/>
      <c r="CWA4"/>
      <c r="CWB4"/>
      <c r="CWC4"/>
      <c r="CWD4"/>
      <c r="CWE4"/>
      <c r="CWF4"/>
      <c r="CWG4"/>
      <c r="CWH4"/>
      <c r="CWI4"/>
      <c r="CWJ4"/>
      <c r="CWK4"/>
      <c r="CWL4"/>
      <c r="CWM4"/>
      <c r="CWN4"/>
      <c r="CWO4"/>
      <c r="CWP4"/>
      <c r="CWQ4"/>
      <c r="CWR4"/>
      <c r="CWS4"/>
      <c r="CWT4"/>
      <c r="CWU4"/>
      <c r="CWV4"/>
      <c r="CWW4"/>
      <c r="CWX4"/>
      <c r="CWY4"/>
      <c r="CWZ4"/>
      <c r="CXA4"/>
      <c r="CXB4"/>
      <c r="CXC4"/>
      <c r="CXD4"/>
      <c r="CXE4"/>
      <c r="CXF4"/>
      <c r="CXG4"/>
      <c r="CXH4"/>
      <c r="CXI4"/>
      <c r="CXJ4"/>
      <c r="CXK4"/>
      <c r="CXL4"/>
      <c r="CXM4"/>
      <c r="CXN4"/>
      <c r="CXO4"/>
      <c r="CXP4"/>
      <c r="CXQ4"/>
      <c r="CXR4"/>
      <c r="CXS4"/>
      <c r="CXT4"/>
      <c r="CXU4"/>
      <c r="CXV4"/>
      <c r="CXW4"/>
      <c r="CXX4"/>
      <c r="CXY4"/>
      <c r="CXZ4"/>
      <c r="CYA4"/>
      <c r="CYB4"/>
      <c r="CYC4"/>
      <c r="CYD4"/>
      <c r="CYE4"/>
      <c r="CYF4"/>
      <c r="CYG4"/>
      <c r="CYH4"/>
      <c r="CYI4"/>
      <c r="CYJ4"/>
      <c r="CYK4"/>
      <c r="CYL4"/>
      <c r="CYM4"/>
      <c r="CYN4"/>
      <c r="CYO4"/>
      <c r="CYP4"/>
      <c r="CYQ4"/>
      <c r="CYR4"/>
      <c r="CYS4"/>
      <c r="CYT4"/>
      <c r="CYU4"/>
      <c r="CYV4"/>
      <c r="CYW4"/>
      <c r="CYX4"/>
      <c r="CYY4"/>
      <c r="CYZ4"/>
      <c r="CZA4"/>
      <c r="CZB4"/>
      <c r="CZC4"/>
      <c r="CZD4"/>
      <c r="CZE4"/>
      <c r="CZF4"/>
      <c r="CZG4"/>
      <c r="CZH4"/>
      <c r="CZI4"/>
      <c r="CZJ4"/>
      <c r="CZK4"/>
      <c r="CZL4"/>
      <c r="CZM4"/>
      <c r="CZN4"/>
      <c r="CZO4"/>
      <c r="CZP4"/>
      <c r="CZQ4"/>
      <c r="CZR4"/>
      <c r="CZS4"/>
      <c r="CZT4"/>
      <c r="CZU4"/>
      <c r="CZV4"/>
      <c r="CZW4"/>
      <c r="CZX4"/>
      <c r="CZY4"/>
      <c r="CZZ4"/>
      <c r="DAA4"/>
      <c r="DAB4"/>
      <c r="DAC4"/>
      <c r="DAD4"/>
      <c r="DAE4"/>
      <c r="DAF4"/>
      <c r="DAG4"/>
      <c r="DAH4"/>
      <c r="DAI4"/>
      <c r="DAJ4"/>
      <c r="DAK4"/>
      <c r="DAL4"/>
      <c r="DAM4"/>
      <c r="DAN4"/>
      <c r="DAO4"/>
      <c r="DAP4"/>
      <c r="DAQ4"/>
      <c r="DAR4"/>
      <c r="DAS4"/>
      <c r="DAT4"/>
      <c r="DAU4"/>
      <c r="DAV4"/>
      <c r="DAW4"/>
      <c r="DAX4"/>
      <c r="DAY4"/>
      <c r="DAZ4"/>
      <c r="DBA4"/>
      <c r="DBB4"/>
      <c r="DBC4"/>
      <c r="DBD4"/>
      <c r="DBE4"/>
      <c r="DBF4"/>
      <c r="DBG4"/>
      <c r="DBH4"/>
      <c r="DBI4"/>
      <c r="DBJ4"/>
      <c r="DBK4"/>
      <c r="DBL4"/>
      <c r="DBM4"/>
      <c r="DBN4"/>
      <c r="DBO4"/>
      <c r="DBP4"/>
      <c r="DBQ4"/>
      <c r="DBR4"/>
      <c r="DBS4"/>
      <c r="DBT4"/>
      <c r="DBU4"/>
      <c r="DBV4"/>
      <c r="DBW4"/>
      <c r="DBX4"/>
      <c r="DBY4"/>
      <c r="DBZ4"/>
      <c r="DCA4"/>
      <c r="DCB4"/>
      <c r="DCC4"/>
      <c r="DCD4"/>
      <c r="DCE4"/>
      <c r="DCF4"/>
      <c r="DCG4"/>
      <c r="DCH4"/>
      <c r="DCI4"/>
      <c r="DCJ4"/>
      <c r="DCK4"/>
      <c r="DCL4"/>
      <c r="DCM4"/>
      <c r="DCN4"/>
      <c r="DCO4"/>
      <c r="DCP4"/>
      <c r="DCQ4"/>
      <c r="DCR4"/>
      <c r="DCS4"/>
      <c r="DCT4"/>
      <c r="DCU4"/>
      <c r="DCV4"/>
      <c r="DCW4"/>
      <c r="DCX4"/>
      <c r="DCY4"/>
      <c r="DCZ4"/>
      <c r="DDA4"/>
      <c r="DDB4"/>
      <c r="DDC4"/>
      <c r="DDD4"/>
      <c r="DDE4"/>
      <c r="DDF4"/>
      <c r="DDG4"/>
      <c r="DDH4"/>
      <c r="DDI4"/>
      <c r="DDJ4"/>
      <c r="DDK4"/>
      <c r="DDL4"/>
      <c r="DDM4"/>
      <c r="DDN4"/>
      <c r="DDO4"/>
      <c r="DDP4"/>
      <c r="DDQ4"/>
      <c r="DDR4"/>
      <c r="DDS4"/>
      <c r="DDT4"/>
      <c r="DDU4"/>
      <c r="DDV4"/>
      <c r="DDW4"/>
      <c r="DDX4"/>
      <c r="DDY4"/>
      <c r="DDZ4"/>
      <c r="DEA4"/>
      <c r="DEB4"/>
      <c r="DEC4"/>
      <c r="DED4"/>
      <c r="DEE4"/>
      <c r="DEF4"/>
      <c r="DEG4"/>
      <c r="DEH4"/>
      <c r="DEI4"/>
      <c r="DEJ4"/>
      <c r="DEK4"/>
      <c r="DEL4"/>
      <c r="DEM4"/>
      <c r="DEN4"/>
      <c r="DEO4"/>
      <c r="DEP4"/>
      <c r="DEQ4"/>
      <c r="DER4"/>
      <c r="DES4"/>
      <c r="DET4"/>
      <c r="DEU4"/>
      <c r="DEV4"/>
      <c r="DEW4"/>
      <c r="DEX4"/>
      <c r="DEY4"/>
      <c r="DEZ4"/>
      <c r="DFA4"/>
      <c r="DFB4"/>
      <c r="DFC4"/>
      <c r="DFD4"/>
      <c r="DFE4"/>
      <c r="DFF4"/>
      <c r="DFG4"/>
      <c r="DFH4"/>
      <c r="DFI4"/>
      <c r="DFJ4"/>
      <c r="DFK4"/>
      <c r="DFL4"/>
      <c r="DFM4"/>
      <c r="DFN4"/>
      <c r="DFO4"/>
      <c r="DFP4"/>
      <c r="DFQ4"/>
      <c r="DFR4"/>
      <c r="DFS4"/>
      <c r="DFT4"/>
      <c r="DFU4"/>
      <c r="DFV4"/>
      <c r="DFW4"/>
      <c r="DFX4"/>
      <c r="DFY4"/>
      <c r="DFZ4"/>
      <c r="DGA4"/>
      <c r="DGB4"/>
      <c r="DGC4"/>
      <c r="DGD4"/>
      <c r="DGE4"/>
      <c r="DGF4"/>
      <c r="DGG4"/>
      <c r="DGH4"/>
      <c r="DGI4"/>
      <c r="DGJ4"/>
      <c r="DGK4"/>
      <c r="DGL4"/>
      <c r="DGM4"/>
      <c r="DGN4"/>
      <c r="DGO4"/>
      <c r="DGP4"/>
      <c r="DGQ4"/>
      <c r="DGR4"/>
      <c r="DGS4"/>
      <c r="DGT4"/>
      <c r="DGU4"/>
      <c r="DGV4"/>
      <c r="DGW4"/>
      <c r="DGX4"/>
      <c r="DGY4"/>
      <c r="DGZ4"/>
      <c r="DHA4"/>
      <c r="DHB4"/>
      <c r="DHC4"/>
      <c r="DHD4"/>
      <c r="DHE4"/>
      <c r="DHF4"/>
      <c r="DHG4"/>
      <c r="DHH4"/>
      <c r="DHI4"/>
      <c r="DHJ4"/>
      <c r="DHK4"/>
      <c r="DHL4"/>
      <c r="DHM4"/>
      <c r="DHN4"/>
      <c r="DHO4"/>
      <c r="DHP4"/>
      <c r="DHQ4"/>
      <c r="DHR4"/>
      <c r="DHS4"/>
      <c r="DHT4"/>
      <c r="DHU4"/>
      <c r="DHV4"/>
      <c r="DHW4"/>
      <c r="DHX4"/>
      <c r="DHY4"/>
      <c r="DHZ4"/>
      <c r="DIA4"/>
      <c r="DIB4"/>
      <c r="DIC4"/>
      <c r="DID4"/>
      <c r="DIE4"/>
      <c r="DIF4"/>
      <c r="DIG4"/>
      <c r="DIH4"/>
      <c r="DII4"/>
      <c r="DIJ4"/>
      <c r="DIK4"/>
      <c r="DIL4"/>
      <c r="DIM4"/>
      <c r="DIN4"/>
      <c r="DIO4"/>
      <c r="DIP4"/>
      <c r="DIQ4"/>
      <c r="DIR4"/>
      <c r="DIS4"/>
      <c r="DIT4"/>
      <c r="DIU4"/>
      <c r="DIV4"/>
      <c r="DIW4"/>
      <c r="DIX4"/>
      <c r="DIY4"/>
      <c r="DIZ4"/>
      <c r="DJA4"/>
      <c r="DJB4"/>
      <c r="DJC4"/>
      <c r="DJD4"/>
      <c r="DJE4"/>
      <c r="DJF4"/>
      <c r="DJG4"/>
      <c r="DJH4"/>
      <c r="DJI4"/>
      <c r="DJJ4"/>
      <c r="DJK4"/>
      <c r="DJL4"/>
      <c r="DJM4"/>
      <c r="DJN4"/>
      <c r="DJO4"/>
      <c r="DJP4"/>
      <c r="DJQ4"/>
      <c r="DJR4"/>
      <c r="DJS4"/>
      <c r="DJT4"/>
      <c r="DJU4"/>
      <c r="DJV4"/>
      <c r="DJW4"/>
      <c r="DJX4"/>
      <c r="DJY4"/>
      <c r="DJZ4"/>
      <c r="DKA4"/>
      <c r="DKB4"/>
      <c r="DKC4"/>
      <c r="DKD4"/>
      <c r="DKE4"/>
      <c r="DKF4"/>
      <c r="DKG4"/>
      <c r="DKH4"/>
      <c r="DKI4"/>
      <c r="DKJ4"/>
      <c r="DKK4"/>
      <c r="DKL4"/>
      <c r="DKM4"/>
      <c r="DKN4"/>
      <c r="DKO4"/>
      <c r="DKP4"/>
      <c r="DKQ4"/>
      <c r="DKR4"/>
      <c r="DKS4"/>
      <c r="DKT4"/>
      <c r="DKU4"/>
      <c r="DKV4"/>
      <c r="DKW4"/>
      <c r="DKX4"/>
      <c r="DKY4"/>
      <c r="DKZ4"/>
      <c r="DLA4"/>
      <c r="DLB4"/>
      <c r="DLC4"/>
      <c r="DLD4"/>
      <c r="DLE4"/>
      <c r="DLF4"/>
      <c r="DLG4"/>
      <c r="DLH4"/>
      <c r="DLI4"/>
      <c r="DLJ4"/>
      <c r="DLK4"/>
      <c r="DLL4"/>
      <c r="DLM4"/>
      <c r="DLN4"/>
      <c r="DLO4"/>
      <c r="DLP4"/>
      <c r="DLQ4"/>
      <c r="DLR4"/>
      <c r="DLS4"/>
      <c r="DLT4"/>
      <c r="DLU4"/>
      <c r="DLV4"/>
      <c r="DLW4"/>
      <c r="DLX4"/>
      <c r="DLY4"/>
      <c r="DLZ4"/>
      <c r="DMA4"/>
      <c r="DMB4"/>
      <c r="DMC4"/>
      <c r="DMD4"/>
      <c r="DME4"/>
      <c r="DMF4"/>
      <c r="DMG4"/>
      <c r="DMH4"/>
      <c r="DMI4"/>
      <c r="DMJ4"/>
      <c r="DMK4"/>
      <c r="DML4"/>
      <c r="DMM4"/>
      <c r="DMN4"/>
      <c r="DMO4"/>
      <c r="DMP4"/>
      <c r="DMQ4"/>
      <c r="DMR4"/>
      <c r="DMS4"/>
      <c r="DMT4"/>
      <c r="DMU4"/>
      <c r="DMV4"/>
      <c r="DMW4"/>
      <c r="DMX4"/>
      <c r="DMY4"/>
      <c r="DMZ4"/>
      <c r="DNA4"/>
      <c r="DNB4"/>
      <c r="DNC4"/>
      <c r="DND4"/>
      <c r="DNE4"/>
      <c r="DNF4"/>
      <c r="DNG4"/>
      <c r="DNH4"/>
      <c r="DNI4"/>
      <c r="DNJ4"/>
      <c r="DNK4"/>
      <c r="DNL4"/>
      <c r="DNM4"/>
      <c r="DNN4"/>
      <c r="DNO4"/>
      <c r="DNP4"/>
      <c r="DNQ4"/>
      <c r="DNR4"/>
      <c r="DNS4"/>
      <c r="DNT4"/>
      <c r="DNU4"/>
      <c r="DNV4"/>
      <c r="DNW4"/>
      <c r="DNX4"/>
      <c r="DNY4"/>
      <c r="DNZ4"/>
      <c r="DOA4"/>
      <c r="DOB4"/>
      <c r="DOC4"/>
      <c r="DOD4"/>
      <c r="DOE4"/>
      <c r="DOF4"/>
      <c r="DOG4"/>
      <c r="DOH4"/>
      <c r="DOI4"/>
      <c r="DOJ4"/>
      <c r="DOK4"/>
      <c r="DOL4"/>
      <c r="DOM4"/>
      <c r="DON4"/>
      <c r="DOO4"/>
      <c r="DOP4"/>
      <c r="DOQ4"/>
      <c r="DOR4"/>
      <c r="DOS4"/>
      <c r="DOT4"/>
      <c r="DOU4"/>
      <c r="DOV4"/>
      <c r="DOW4"/>
      <c r="DOX4"/>
      <c r="DOY4"/>
      <c r="DOZ4"/>
      <c r="DPA4"/>
      <c r="DPB4"/>
      <c r="DPC4"/>
      <c r="DPD4"/>
      <c r="DPE4"/>
      <c r="DPF4"/>
      <c r="DPG4"/>
      <c r="DPH4"/>
      <c r="DPI4"/>
      <c r="DPJ4"/>
      <c r="DPK4"/>
      <c r="DPL4"/>
      <c r="DPM4"/>
      <c r="DPN4"/>
      <c r="DPO4"/>
      <c r="DPP4"/>
      <c r="DPQ4"/>
      <c r="DPR4"/>
      <c r="DPS4"/>
      <c r="DPT4"/>
      <c r="DPU4"/>
      <c r="DPV4"/>
      <c r="DPW4"/>
      <c r="DPX4"/>
      <c r="DPY4"/>
      <c r="DPZ4"/>
      <c r="DQA4"/>
      <c r="DQB4"/>
      <c r="DQC4"/>
      <c r="DQD4"/>
      <c r="DQE4"/>
      <c r="DQF4"/>
      <c r="DQG4"/>
      <c r="DQH4"/>
      <c r="DQI4"/>
      <c r="DQJ4"/>
      <c r="DQK4"/>
      <c r="DQL4"/>
      <c r="DQM4"/>
      <c r="DQN4"/>
      <c r="DQO4"/>
      <c r="DQP4"/>
      <c r="DQQ4"/>
      <c r="DQR4"/>
      <c r="DQS4"/>
      <c r="DQT4"/>
      <c r="DQU4"/>
      <c r="DQV4"/>
      <c r="DQW4"/>
      <c r="DQX4"/>
      <c r="DQY4"/>
      <c r="DQZ4"/>
      <c r="DRA4"/>
      <c r="DRB4"/>
      <c r="DRC4"/>
      <c r="DRD4"/>
      <c r="DRE4"/>
      <c r="DRF4"/>
      <c r="DRG4"/>
      <c r="DRH4"/>
      <c r="DRI4"/>
      <c r="DRJ4"/>
      <c r="DRK4"/>
      <c r="DRL4"/>
      <c r="DRM4"/>
      <c r="DRN4"/>
      <c r="DRO4"/>
      <c r="DRP4"/>
      <c r="DRQ4"/>
      <c r="DRR4"/>
      <c r="DRS4"/>
      <c r="DRT4"/>
      <c r="DRU4"/>
      <c r="DRV4"/>
      <c r="DRW4"/>
      <c r="DRX4"/>
      <c r="DRY4"/>
      <c r="DRZ4"/>
      <c r="DSA4"/>
      <c r="DSB4"/>
      <c r="DSC4"/>
      <c r="DSD4"/>
      <c r="DSE4"/>
      <c r="DSF4"/>
      <c r="DSG4"/>
      <c r="DSH4"/>
      <c r="DSI4"/>
      <c r="DSJ4"/>
      <c r="DSK4"/>
      <c r="DSL4"/>
      <c r="DSM4"/>
      <c r="DSN4"/>
      <c r="DSO4"/>
      <c r="DSP4"/>
      <c r="DSQ4"/>
      <c r="DSR4"/>
      <c r="DSS4"/>
      <c r="DST4"/>
      <c r="DSU4"/>
      <c r="DSV4"/>
      <c r="DSW4"/>
      <c r="DSX4"/>
      <c r="DSY4"/>
      <c r="DSZ4"/>
      <c r="DTA4"/>
      <c r="DTB4"/>
      <c r="DTC4"/>
      <c r="DTD4"/>
      <c r="DTE4"/>
      <c r="DTF4"/>
      <c r="DTG4"/>
      <c r="DTH4"/>
      <c r="DTI4"/>
      <c r="DTJ4"/>
      <c r="DTK4"/>
      <c r="DTL4"/>
      <c r="DTM4"/>
      <c r="DTN4"/>
      <c r="DTO4"/>
      <c r="DTP4"/>
      <c r="DTQ4"/>
      <c r="DTR4"/>
      <c r="DTS4"/>
      <c r="DTT4"/>
      <c r="DTU4"/>
      <c r="DTV4"/>
      <c r="DTW4"/>
      <c r="DTX4"/>
      <c r="DTY4"/>
      <c r="DTZ4"/>
      <c r="DUA4"/>
      <c r="DUB4"/>
      <c r="DUC4"/>
      <c r="DUD4"/>
      <c r="DUE4"/>
      <c r="DUF4"/>
      <c r="DUG4"/>
      <c r="DUH4"/>
      <c r="DUI4"/>
      <c r="DUJ4"/>
      <c r="DUK4"/>
      <c r="DUL4"/>
      <c r="DUM4"/>
      <c r="DUN4"/>
      <c r="DUO4"/>
      <c r="DUP4"/>
      <c r="DUQ4"/>
      <c r="DUR4"/>
      <c r="DUS4"/>
      <c r="DUT4"/>
      <c r="DUU4"/>
      <c r="DUV4"/>
      <c r="DUW4"/>
      <c r="DUX4"/>
      <c r="DUY4"/>
      <c r="DUZ4"/>
      <c r="DVA4"/>
      <c r="DVB4"/>
      <c r="DVC4"/>
      <c r="DVD4"/>
      <c r="DVE4"/>
      <c r="DVF4"/>
      <c r="DVG4"/>
      <c r="DVH4"/>
      <c r="DVI4"/>
      <c r="DVJ4"/>
      <c r="DVK4"/>
      <c r="DVL4"/>
      <c r="DVM4"/>
      <c r="DVN4"/>
      <c r="DVO4"/>
      <c r="DVP4"/>
      <c r="DVQ4"/>
      <c r="DVR4"/>
      <c r="DVS4"/>
      <c r="DVT4"/>
      <c r="DVU4"/>
      <c r="DVV4"/>
      <c r="DVW4"/>
      <c r="DVX4"/>
      <c r="DVY4"/>
      <c r="DVZ4"/>
      <c r="DWA4"/>
      <c r="DWB4"/>
      <c r="DWC4"/>
      <c r="DWD4"/>
      <c r="DWE4"/>
      <c r="DWF4"/>
      <c r="DWG4"/>
      <c r="DWH4"/>
      <c r="DWI4"/>
      <c r="DWJ4"/>
      <c r="DWK4"/>
      <c r="DWL4"/>
      <c r="DWM4"/>
      <c r="DWN4"/>
      <c r="DWO4"/>
      <c r="DWP4"/>
      <c r="DWQ4"/>
      <c r="DWR4"/>
      <c r="DWS4"/>
      <c r="DWT4"/>
      <c r="DWU4"/>
      <c r="DWV4"/>
      <c r="DWW4"/>
      <c r="DWX4"/>
      <c r="DWY4"/>
      <c r="DWZ4"/>
      <c r="DXA4"/>
      <c r="DXB4"/>
      <c r="DXC4"/>
      <c r="DXD4"/>
      <c r="DXE4"/>
      <c r="DXF4"/>
      <c r="DXG4"/>
      <c r="DXH4"/>
      <c r="DXI4"/>
      <c r="DXJ4"/>
      <c r="DXK4"/>
      <c r="DXL4"/>
      <c r="DXM4"/>
      <c r="DXN4"/>
      <c r="DXO4"/>
      <c r="DXP4"/>
      <c r="DXQ4"/>
      <c r="DXR4"/>
      <c r="DXS4"/>
      <c r="DXT4"/>
      <c r="DXU4"/>
      <c r="DXV4"/>
      <c r="DXW4"/>
      <c r="DXX4"/>
      <c r="DXY4"/>
      <c r="DXZ4"/>
      <c r="DYA4"/>
      <c r="DYB4"/>
      <c r="DYC4"/>
      <c r="DYD4"/>
      <c r="DYE4"/>
      <c r="DYF4"/>
      <c r="DYG4"/>
      <c r="DYH4"/>
      <c r="DYI4"/>
      <c r="DYJ4"/>
      <c r="DYK4"/>
      <c r="DYL4"/>
      <c r="DYM4"/>
      <c r="DYN4"/>
      <c r="DYO4"/>
      <c r="DYP4"/>
      <c r="DYQ4"/>
      <c r="DYR4"/>
      <c r="DYS4"/>
      <c r="DYT4"/>
      <c r="DYU4"/>
      <c r="DYV4"/>
      <c r="DYW4"/>
      <c r="DYX4"/>
      <c r="DYY4"/>
      <c r="DYZ4"/>
      <c r="DZA4"/>
      <c r="DZB4"/>
      <c r="DZC4"/>
      <c r="DZD4"/>
      <c r="DZE4"/>
      <c r="DZF4"/>
      <c r="DZG4"/>
      <c r="DZH4"/>
      <c r="DZI4"/>
      <c r="DZJ4"/>
      <c r="DZK4"/>
      <c r="DZL4"/>
      <c r="DZM4"/>
      <c r="DZN4"/>
      <c r="DZO4"/>
      <c r="DZP4"/>
      <c r="DZQ4"/>
      <c r="DZR4"/>
      <c r="DZS4"/>
      <c r="DZT4"/>
      <c r="DZU4"/>
      <c r="DZV4"/>
      <c r="DZW4"/>
      <c r="DZX4"/>
      <c r="DZY4"/>
      <c r="DZZ4"/>
      <c r="EAA4"/>
      <c r="EAB4"/>
      <c r="EAC4"/>
      <c r="EAD4"/>
      <c r="EAE4"/>
      <c r="EAF4"/>
      <c r="EAG4"/>
      <c r="EAH4"/>
      <c r="EAI4"/>
      <c r="EAJ4"/>
      <c r="EAK4"/>
      <c r="EAL4"/>
      <c r="EAM4"/>
      <c r="EAN4"/>
      <c r="EAO4"/>
      <c r="EAP4"/>
      <c r="EAQ4"/>
      <c r="EAR4"/>
      <c r="EAS4"/>
      <c r="EAT4"/>
      <c r="EAU4"/>
      <c r="EAV4"/>
      <c r="EAW4"/>
      <c r="EAX4"/>
      <c r="EAY4"/>
      <c r="EAZ4"/>
      <c r="EBA4"/>
      <c r="EBB4"/>
      <c r="EBC4"/>
      <c r="EBD4"/>
      <c r="EBE4"/>
      <c r="EBF4"/>
      <c r="EBG4"/>
      <c r="EBH4"/>
      <c r="EBI4"/>
      <c r="EBJ4"/>
      <c r="EBK4"/>
      <c r="EBL4"/>
      <c r="EBM4"/>
      <c r="EBN4"/>
      <c r="EBO4"/>
      <c r="EBP4"/>
      <c r="EBQ4"/>
      <c r="EBR4"/>
      <c r="EBS4"/>
      <c r="EBT4"/>
      <c r="EBU4"/>
      <c r="EBV4"/>
      <c r="EBW4"/>
      <c r="EBX4"/>
      <c r="EBY4"/>
      <c r="EBZ4"/>
      <c r="ECA4"/>
      <c r="ECB4"/>
      <c r="ECC4"/>
      <c r="ECD4"/>
      <c r="ECE4"/>
      <c r="ECF4"/>
      <c r="ECG4"/>
      <c r="ECH4"/>
      <c r="ECI4"/>
      <c r="ECJ4"/>
      <c r="ECK4"/>
      <c r="ECL4"/>
      <c r="ECM4"/>
      <c r="ECN4"/>
      <c r="ECO4"/>
      <c r="ECP4"/>
      <c r="ECQ4"/>
      <c r="ECR4"/>
      <c r="ECS4"/>
      <c r="ECT4"/>
      <c r="ECU4"/>
      <c r="ECV4"/>
      <c r="ECW4"/>
      <c r="ECX4"/>
      <c r="ECY4"/>
      <c r="ECZ4"/>
      <c r="EDA4"/>
      <c r="EDB4"/>
      <c r="EDC4"/>
      <c r="EDD4"/>
      <c r="EDE4"/>
      <c r="EDF4"/>
      <c r="EDG4"/>
      <c r="EDH4"/>
      <c r="EDI4"/>
      <c r="EDJ4"/>
      <c r="EDK4"/>
      <c r="EDL4"/>
      <c r="EDM4"/>
      <c r="EDN4"/>
      <c r="EDO4"/>
      <c r="EDP4"/>
      <c r="EDQ4"/>
      <c r="EDR4"/>
      <c r="EDS4"/>
      <c r="EDT4"/>
      <c r="EDU4"/>
      <c r="EDV4"/>
      <c r="EDW4"/>
      <c r="EDX4"/>
      <c r="EDY4"/>
      <c r="EDZ4"/>
      <c r="EEA4"/>
      <c r="EEB4"/>
      <c r="EEC4"/>
      <c r="EED4"/>
      <c r="EEE4"/>
      <c r="EEF4"/>
      <c r="EEG4"/>
      <c r="EEH4"/>
      <c r="EEI4"/>
      <c r="EEJ4"/>
      <c r="EEK4"/>
      <c r="EEL4"/>
      <c r="EEM4"/>
      <c r="EEN4"/>
      <c r="EEO4"/>
      <c r="EEP4"/>
      <c r="EEQ4"/>
      <c r="EER4"/>
      <c r="EES4"/>
      <c r="EET4"/>
      <c r="EEU4"/>
      <c r="EEV4"/>
      <c r="EEW4"/>
      <c r="EEX4"/>
      <c r="EEY4"/>
      <c r="EEZ4"/>
      <c r="EFA4"/>
      <c r="EFB4"/>
      <c r="EFC4"/>
      <c r="EFD4"/>
      <c r="EFE4"/>
      <c r="EFF4"/>
      <c r="EFG4"/>
      <c r="EFH4"/>
      <c r="EFI4"/>
      <c r="EFJ4"/>
      <c r="EFK4"/>
      <c r="EFL4"/>
      <c r="EFM4"/>
      <c r="EFN4"/>
      <c r="EFO4"/>
      <c r="EFP4"/>
      <c r="EFQ4"/>
      <c r="EFR4"/>
      <c r="EFS4"/>
      <c r="EFT4"/>
      <c r="EFU4"/>
      <c r="EFV4"/>
      <c r="EFW4"/>
      <c r="EFX4"/>
      <c r="EFY4"/>
      <c r="EFZ4"/>
      <c r="EGA4"/>
      <c r="EGB4"/>
      <c r="EGC4"/>
      <c r="EGD4"/>
      <c r="EGE4"/>
      <c r="EGF4"/>
      <c r="EGG4"/>
      <c r="EGH4"/>
      <c r="EGI4"/>
      <c r="EGJ4"/>
      <c r="EGK4"/>
      <c r="EGL4"/>
      <c r="EGM4"/>
      <c r="EGN4"/>
      <c r="EGO4"/>
      <c r="EGP4"/>
      <c r="EGQ4"/>
      <c r="EGR4"/>
      <c r="EGS4"/>
      <c r="EGT4"/>
      <c r="EGU4"/>
      <c r="EGV4"/>
      <c r="EGW4"/>
      <c r="EGX4"/>
      <c r="EGY4"/>
      <c r="EGZ4"/>
      <c r="EHA4"/>
      <c r="EHB4"/>
      <c r="EHC4"/>
      <c r="EHD4"/>
      <c r="EHE4"/>
      <c r="EHF4"/>
      <c r="EHG4"/>
      <c r="EHH4"/>
      <c r="EHI4"/>
      <c r="EHJ4"/>
      <c r="EHK4"/>
      <c r="EHL4"/>
      <c r="EHM4"/>
      <c r="EHN4"/>
      <c r="EHO4"/>
      <c r="EHP4"/>
      <c r="EHQ4"/>
      <c r="EHR4"/>
      <c r="EHS4"/>
      <c r="EHT4"/>
      <c r="EHU4"/>
      <c r="EHV4"/>
      <c r="EHW4"/>
      <c r="EHX4"/>
      <c r="EHY4"/>
      <c r="EHZ4"/>
      <c r="EIA4"/>
      <c r="EIB4"/>
      <c r="EIC4"/>
      <c r="EID4"/>
      <c r="EIE4"/>
      <c r="EIF4"/>
      <c r="EIG4"/>
      <c r="EIH4"/>
      <c r="EII4"/>
      <c r="EIJ4"/>
      <c r="EIK4"/>
      <c r="EIL4"/>
      <c r="EIM4"/>
      <c r="EIN4"/>
      <c r="EIO4"/>
      <c r="EIP4"/>
      <c r="EIQ4"/>
      <c r="EIR4"/>
      <c r="EIS4"/>
      <c r="EIT4"/>
      <c r="EIU4"/>
      <c r="EIV4"/>
      <c r="EIW4"/>
      <c r="EIX4"/>
      <c r="EIY4"/>
      <c r="EIZ4"/>
      <c r="EJA4"/>
      <c r="EJB4"/>
      <c r="EJC4"/>
      <c r="EJD4"/>
      <c r="EJE4"/>
      <c r="EJF4"/>
      <c r="EJG4"/>
      <c r="EJH4"/>
      <c r="EJI4"/>
      <c r="EJJ4"/>
      <c r="EJK4"/>
      <c r="EJL4"/>
      <c r="EJM4"/>
      <c r="EJN4"/>
      <c r="EJO4"/>
      <c r="EJP4"/>
      <c r="EJQ4"/>
      <c r="EJR4"/>
      <c r="EJS4"/>
      <c r="EJT4"/>
      <c r="EJU4"/>
      <c r="EJV4"/>
      <c r="EJW4"/>
      <c r="EJX4"/>
      <c r="EJY4"/>
      <c r="EJZ4"/>
      <c r="EKA4"/>
      <c r="EKB4"/>
      <c r="EKC4"/>
      <c r="EKD4"/>
      <c r="EKE4"/>
      <c r="EKF4"/>
      <c r="EKG4"/>
      <c r="EKH4"/>
      <c r="EKI4"/>
      <c r="EKJ4"/>
      <c r="EKK4"/>
      <c r="EKL4"/>
      <c r="EKM4"/>
      <c r="EKN4"/>
      <c r="EKO4"/>
      <c r="EKP4"/>
      <c r="EKQ4"/>
      <c r="EKR4"/>
      <c r="EKS4"/>
      <c r="EKT4"/>
      <c r="EKU4"/>
      <c r="EKV4"/>
      <c r="EKW4"/>
      <c r="EKX4"/>
      <c r="EKY4"/>
      <c r="EKZ4"/>
      <c r="ELA4"/>
      <c r="ELB4"/>
      <c r="ELC4"/>
      <c r="ELD4"/>
      <c r="ELE4"/>
      <c r="ELF4"/>
      <c r="ELG4"/>
      <c r="ELH4"/>
      <c r="ELI4"/>
      <c r="ELJ4"/>
      <c r="ELK4"/>
      <c r="ELL4"/>
      <c r="ELM4"/>
      <c r="ELN4"/>
      <c r="ELO4"/>
      <c r="ELP4"/>
      <c r="ELQ4"/>
      <c r="ELR4"/>
      <c r="ELS4"/>
      <c r="ELT4"/>
      <c r="ELU4"/>
      <c r="ELV4"/>
      <c r="ELW4"/>
      <c r="ELX4"/>
      <c r="ELY4"/>
      <c r="ELZ4"/>
      <c r="EMA4"/>
      <c r="EMB4"/>
      <c r="EMC4"/>
      <c r="EMD4"/>
      <c r="EME4"/>
      <c r="EMF4"/>
      <c r="EMG4"/>
      <c r="EMH4"/>
      <c r="EMI4"/>
      <c r="EMJ4"/>
      <c r="EMK4"/>
      <c r="EML4"/>
      <c r="EMM4"/>
      <c r="EMN4"/>
      <c r="EMO4"/>
      <c r="EMP4"/>
      <c r="EMQ4"/>
      <c r="EMR4"/>
      <c r="EMS4"/>
      <c r="EMT4"/>
      <c r="EMU4"/>
      <c r="EMV4"/>
      <c r="EMW4"/>
      <c r="EMX4"/>
      <c r="EMY4"/>
      <c r="EMZ4"/>
      <c r="ENA4"/>
      <c r="ENB4"/>
      <c r="ENC4"/>
      <c r="END4"/>
      <c r="ENE4"/>
      <c r="ENF4"/>
      <c r="ENG4"/>
      <c r="ENH4"/>
      <c r="ENI4"/>
      <c r="ENJ4"/>
      <c r="ENK4"/>
      <c r="ENL4"/>
      <c r="ENM4"/>
      <c r="ENN4"/>
      <c r="ENO4"/>
      <c r="ENP4"/>
      <c r="ENQ4"/>
      <c r="ENR4"/>
      <c r="ENS4"/>
      <c r="ENT4"/>
      <c r="ENU4"/>
      <c r="ENV4"/>
      <c r="ENW4"/>
      <c r="ENX4"/>
      <c r="ENY4"/>
      <c r="ENZ4"/>
      <c r="EOA4"/>
      <c r="EOB4"/>
      <c r="EOC4"/>
      <c r="EOD4"/>
      <c r="EOE4"/>
      <c r="EOF4"/>
      <c r="EOG4"/>
      <c r="EOH4"/>
      <c r="EOI4"/>
      <c r="EOJ4"/>
      <c r="EOK4"/>
      <c r="EOL4"/>
      <c r="EOM4"/>
      <c r="EON4"/>
      <c r="EOO4"/>
      <c r="EOP4"/>
      <c r="EOQ4"/>
      <c r="EOR4"/>
      <c r="EOS4"/>
      <c r="EOT4"/>
      <c r="EOU4"/>
      <c r="EOV4"/>
      <c r="EOW4"/>
      <c r="EOX4"/>
      <c r="EOY4"/>
      <c r="EOZ4"/>
      <c r="EPA4"/>
      <c r="EPB4"/>
      <c r="EPC4"/>
      <c r="EPD4"/>
      <c r="EPE4"/>
      <c r="EPF4"/>
      <c r="EPG4"/>
      <c r="EPH4"/>
      <c r="EPI4"/>
      <c r="EPJ4"/>
      <c r="EPK4"/>
      <c r="EPL4"/>
      <c r="EPM4"/>
      <c r="EPN4"/>
      <c r="EPO4"/>
      <c r="EPP4"/>
      <c r="EPQ4"/>
      <c r="EPR4"/>
      <c r="EPS4"/>
      <c r="EPT4"/>
      <c r="EPU4"/>
      <c r="EPV4"/>
      <c r="EPW4"/>
      <c r="EPX4"/>
      <c r="EPY4"/>
      <c r="EPZ4"/>
      <c r="EQA4"/>
      <c r="EQB4"/>
      <c r="EQC4"/>
      <c r="EQD4"/>
      <c r="EQE4"/>
      <c r="EQF4"/>
      <c r="EQG4"/>
      <c r="EQH4"/>
      <c r="EQI4"/>
      <c r="EQJ4"/>
      <c r="EQK4"/>
      <c r="EQL4"/>
      <c r="EQM4"/>
      <c r="EQN4"/>
      <c r="EQO4"/>
      <c r="EQP4"/>
      <c r="EQQ4"/>
      <c r="EQR4"/>
      <c r="EQS4"/>
      <c r="EQT4"/>
      <c r="EQU4"/>
      <c r="EQV4"/>
      <c r="EQW4"/>
      <c r="EQX4"/>
      <c r="EQY4"/>
      <c r="EQZ4"/>
      <c r="ERA4"/>
      <c r="ERB4"/>
      <c r="ERC4"/>
      <c r="ERD4"/>
      <c r="ERE4"/>
      <c r="ERF4"/>
      <c r="ERG4"/>
      <c r="ERH4"/>
      <c r="ERI4"/>
      <c r="ERJ4"/>
      <c r="ERK4"/>
      <c r="ERL4"/>
      <c r="ERM4"/>
      <c r="ERN4"/>
      <c r="ERO4"/>
      <c r="ERP4"/>
      <c r="ERQ4"/>
      <c r="ERR4"/>
      <c r="ERS4"/>
      <c r="ERT4"/>
      <c r="ERU4"/>
      <c r="ERV4"/>
      <c r="ERW4"/>
      <c r="ERX4"/>
      <c r="ERY4"/>
      <c r="ERZ4"/>
      <c r="ESA4"/>
      <c r="ESB4"/>
      <c r="ESC4"/>
      <c r="ESD4"/>
      <c r="ESE4"/>
      <c r="ESF4"/>
      <c r="ESG4"/>
      <c r="ESH4"/>
      <c r="ESI4"/>
      <c r="ESJ4"/>
      <c r="ESK4"/>
      <c r="ESL4"/>
      <c r="ESM4"/>
      <c r="ESN4"/>
      <c r="ESO4"/>
      <c r="ESP4"/>
      <c r="ESQ4"/>
      <c r="ESR4"/>
      <c r="ESS4"/>
      <c r="EST4"/>
      <c r="ESU4"/>
      <c r="ESV4"/>
      <c r="ESW4"/>
      <c r="ESX4"/>
      <c r="ESY4"/>
      <c r="ESZ4"/>
      <c r="ETA4"/>
      <c r="ETB4"/>
      <c r="ETC4"/>
      <c r="ETD4"/>
      <c r="ETE4"/>
      <c r="ETF4"/>
      <c r="ETG4"/>
      <c r="ETH4"/>
      <c r="ETI4"/>
      <c r="ETJ4"/>
      <c r="ETK4"/>
      <c r="ETL4"/>
      <c r="ETM4"/>
      <c r="ETN4"/>
      <c r="ETO4"/>
      <c r="ETP4"/>
      <c r="ETQ4"/>
      <c r="ETR4"/>
      <c r="ETS4"/>
      <c r="ETT4"/>
      <c r="ETU4"/>
      <c r="ETV4"/>
      <c r="ETW4"/>
      <c r="ETX4"/>
      <c r="ETY4"/>
      <c r="ETZ4"/>
      <c r="EUA4"/>
      <c r="EUB4"/>
      <c r="EUC4"/>
      <c r="EUD4"/>
      <c r="EUE4"/>
      <c r="EUF4"/>
      <c r="EUG4"/>
      <c r="EUH4"/>
      <c r="EUI4"/>
      <c r="EUJ4"/>
      <c r="EUK4"/>
      <c r="EUL4"/>
      <c r="EUM4"/>
      <c r="EUN4"/>
      <c r="EUO4"/>
      <c r="EUP4"/>
      <c r="EUQ4"/>
      <c r="EUR4"/>
      <c r="EUS4"/>
      <c r="EUT4"/>
      <c r="EUU4"/>
      <c r="EUV4"/>
      <c r="EUW4"/>
      <c r="EUX4"/>
      <c r="EUY4"/>
      <c r="EUZ4"/>
      <c r="EVA4"/>
      <c r="EVB4"/>
      <c r="EVC4"/>
      <c r="EVD4"/>
      <c r="EVE4"/>
      <c r="EVF4"/>
      <c r="EVG4"/>
      <c r="EVH4"/>
      <c r="EVI4"/>
      <c r="EVJ4"/>
      <c r="EVK4"/>
      <c r="EVL4"/>
      <c r="EVM4"/>
      <c r="EVN4"/>
      <c r="EVO4"/>
      <c r="EVP4"/>
      <c r="EVQ4"/>
      <c r="EVR4"/>
      <c r="EVS4"/>
      <c r="EVT4"/>
      <c r="EVU4"/>
      <c r="EVV4"/>
      <c r="EVW4"/>
      <c r="EVX4"/>
      <c r="EVY4"/>
      <c r="EVZ4"/>
      <c r="EWA4"/>
      <c r="EWB4"/>
      <c r="EWC4"/>
      <c r="EWD4"/>
      <c r="EWE4"/>
      <c r="EWF4"/>
      <c r="EWG4"/>
      <c r="EWH4"/>
      <c r="EWI4"/>
      <c r="EWJ4"/>
      <c r="EWK4"/>
      <c r="EWL4"/>
      <c r="EWM4"/>
      <c r="EWN4"/>
      <c r="EWO4"/>
      <c r="EWP4"/>
      <c r="EWQ4"/>
      <c r="EWR4"/>
      <c r="EWS4"/>
      <c r="EWT4"/>
      <c r="EWU4"/>
      <c r="EWV4"/>
      <c r="EWW4"/>
      <c r="EWX4"/>
      <c r="EWY4"/>
      <c r="EWZ4"/>
      <c r="EXA4"/>
      <c r="EXB4"/>
      <c r="EXC4"/>
      <c r="EXD4"/>
      <c r="EXE4"/>
      <c r="EXF4"/>
      <c r="EXG4"/>
      <c r="EXH4"/>
      <c r="EXI4"/>
      <c r="EXJ4"/>
      <c r="EXK4"/>
      <c r="EXL4"/>
      <c r="EXM4"/>
      <c r="EXN4"/>
      <c r="EXO4"/>
      <c r="EXP4"/>
      <c r="EXQ4"/>
      <c r="EXR4"/>
      <c r="EXS4"/>
      <c r="EXT4"/>
      <c r="EXU4"/>
      <c r="EXV4"/>
      <c r="EXW4"/>
      <c r="EXX4"/>
      <c r="EXY4"/>
      <c r="EXZ4"/>
      <c r="EYA4"/>
      <c r="EYB4"/>
      <c r="EYC4"/>
      <c r="EYD4"/>
      <c r="EYE4"/>
      <c r="EYF4"/>
      <c r="EYG4"/>
      <c r="EYH4"/>
      <c r="EYI4"/>
      <c r="EYJ4"/>
      <c r="EYK4"/>
      <c r="EYL4"/>
      <c r="EYM4"/>
      <c r="EYN4"/>
      <c r="EYO4"/>
      <c r="EYP4"/>
      <c r="EYQ4"/>
      <c r="EYR4"/>
      <c r="EYS4"/>
      <c r="EYT4"/>
      <c r="EYU4"/>
      <c r="EYV4"/>
      <c r="EYW4"/>
      <c r="EYX4"/>
      <c r="EYY4"/>
      <c r="EYZ4"/>
      <c r="EZA4"/>
      <c r="EZB4"/>
      <c r="EZC4"/>
      <c r="EZD4"/>
      <c r="EZE4"/>
      <c r="EZF4"/>
      <c r="EZG4"/>
      <c r="EZH4"/>
      <c r="EZI4"/>
      <c r="EZJ4"/>
      <c r="EZK4"/>
      <c r="EZL4"/>
      <c r="EZM4"/>
      <c r="EZN4"/>
      <c r="EZO4"/>
      <c r="EZP4"/>
      <c r="EZQ4"/>
      <c r="EZR4"/>
      <c r="EZS4"/>
      <c r="EZT4"/>
      <c r="EZU4"/>
      <c r="EZV4"/>
      <c r="EZW4"/>
      <c r="EZX4"/>
      <c r="EZY4"/>
      <c r="EZZ4"/>
      <c r="FAA4"/>
      <c r="FAB4"/>
      <c r="FAC4"/>
      <c r="FAD4"/>
      <c r="FAE4"/>
      <c r="FAF4"/>
      <c r="FAG4"/>
      <c r="FAH4"/>
      <c r="FAI4"/>
      <c r="FAJ4"/>
      <c r="FAK4"/>
      <c r="FAL4"/>
      <c r="FAM4"/>
      <c r="FAN4"/>
      <c r="FAO4"/>
      <c r="FAP4"/>
      <c r="FAQ4"/>
      <c r="FAR4"/>
      <c r="FAS4"/>
      <c r="FAT4"/>
      <c r="FAU4"/>
      <c r="FAV4"/>
      <c r="FAW4"/>
      <c r="FAX4"/>
      <c r="FAY4"/>
      <c r="FAZ4"/>
      <c r="FBA4"/>
      <c r="FBB4"/>
      <c r="FBC4"/>
      <c r="FBD4"/>
      <c r="FBE4"/>
      <c r="FBF4"/>
      <c r="FBG4"/>
      <c r="FBH4"/>
      <c r="FBI4"/>
      <c r="FBJ4"/>
      <c r="FBK4"/>
      <c r="FBL4"/>
      <c r="FBM4"/>
      <c r="FBN4"/>
      <c r="FBO4"/>
      <c r="FBP4"/>
      <c r="FBQ4"/>
      <c r="FBR4"/>
      <c r="FBS4"/>
      <c r="FBT4"/>
      <c r="FBU4"/>
      <c r="FBV4"/>
      <c r="FBW4"/>
      <c r="FBX4"/>
      <c r="FBY4"/>
      <c r="FBZ4"/>
      <c r="FCA4"/>
      <c r="FCB4"/>
      <c r="FCC4"/>
      <c r="FCD4"/>
      <c r="FCE4"/>
      <c r="FCF4"/>
      <c r="FCG4"/>
      <c r="FCH4"/>
      <c r="FCI4"/>
      <c r="FCJ4"/>
      <c r="FCK4"/>
      <c r="FCL4"/>
      <c r="FCM4"/>
      <c r="FCN4"/>
      <c r="FCO4"/>
      <c r="FCP4"/>
      <c r="FCQ4"/>
      <c r="FCR4"/>
      <c r="FCS4"/>
      <c r="FCT4"/>
      <c r="FCU4"/>
      <c r="FCV4"/>
      <c r="FCW4"/>
      <c r="FCX4"/>
      <c r="FCY4"/>
      <c r="FCZ4"/>
      <c r="FDA4"/>
      <c r="FDB4"/>
      <c r="FDC4"/>
      <c r="FDD4"/>
      <c r="FDE4"/>
      <c r="FDF4"/>
      <c r="FDG4"/>
      <c r="FDH4"/>
      <c r="FDI4"/>
      <c r="FDJ4"/>
      <c r="FDK4"/>
      <c r="FDL4"/>
      <c r="FDM4"/>
      <c r="FDN4"/>
      <c r="FDO4"/>
      <c r="FDP4"/>
      <c r="FDQ4"/>
      <c r="FDR4"/>
      <c r="FDS4"/>
      <c r="FDT4"/>
      <c r="FDU4"/>
      <c r="FDV4"/>
      <c r="FDW4"/>
      <c r="FDX4"/>
      <c r="FDY4"/>
      <c r="FDZ4"/>
      <c r="FEA4"/>
      <c r="FEB4"/>
      <c r="FEC4"/>
      <c r="FED4"/>
      <c r="FEE4"/>
      <c r="FEF4"/>
      <c r="FEG4"/>
      <c r="FEH4"/>
      <c r="FEI4"/>
      <c r="FEJ4"/>
      <c r="FEK4"/>
      <c r="FEL4"/>
      <c r="FEM4"/>
      <c r="FEN4"/>
      <c r="FEO4"/>
      <c r="FEP4"/>
      <c r="FEQ4"/>
      <c r="FER4"/>
      <c r="FES4"/>
      <c r="FET4"/>
      <c r="FEU4"/>
      <c r="FEV4"/>
      <c r="FEW4"/>
      <c r="FEX4"/>
      <c r="FEY4"/>
      <c r="FEZ4"/>
      <c r="FFA4"/>
      <c r="FFB4"/>
      <c r="FFC4"/>
      <c r="FFD4"/>
      <c r="FFE4"/>
      <c r="FFF4"/>
      <c r="FFG4"/>
      <c r="FFH4"/>
      <c r="FFI4"/>
      <c r="FFJ4"/>
      <c r="FFK4"/>
      <c r="FFL4"/>
      <c r="FFM4"/>
      <c r="FFN4"/>
      <c r="FFO4"/>
      <c r="FFP4"/>
      <c r="FFQ4"/>
      <c r="FFR4"/>
      <c r="FFS4"/>
      <c r="FFT4"/>
      <c r="FFU4"/>
      <c r="FFV4"/>
      <c r="FFW4"/>
      <c r="FFX4"/>
      <c r="FFY4"/>
      <c r="FFZ4"/>
      <c r="FGA4"/>
      <c r="FGB4"/>
      <c r="FGC4"/>
      <c r="FGD4"/>
      <c r="FGE4"/>
      <c r="FGF4"/>
      <c r="FGG4"/>
      <c r="FGH4"/>
      <c r="FGI4"/>
      <c r="FGJ4"/>
      <c r="FGK4"/>
      <c r="FGL4"/>
      <c r="FGM4"/>
      <c r="FGN4"/>
      <c r="FGO4"/>
      <c r="FGP4"/>
      <c r="FGQ4"/>
      <c r="FGR4"/>
      <c r="FGS4"/>
      <c r="FGT4"/>
      <c r="FGU4"/>
      <c r="FGV4"/>
      <c r="FGW4"/>
      <c r="FGX4"/>
      <c r="FGY4"/>
      <c r="FGZ4"/>
      <c r="FHA4"/>
      <c r="FHB4"/>
      <c r="FHC4"/>
      <c r="FHD4"/>
      <c r="FHE4"/>
      <c r="FHF4"/>
      <c r="FHG4"/>
      <c r="FHH4"/>
      <c r="FHI4"/>
      <c r="FHJ4"/>
      <c r="FHK4"/>
      <c r="FHL4"/>
      <c r="FHM4"/>
      <c r="FHN4"/>
      <c r="FHO4"/>
      <c r="FHP4"/>
      <c r="FHQ4"/>
      <c r="FHR4"/>
      <c r="FHS4"/>
      <c r="FHT4"/>
      <c r="FHU4"/>
      <c r="FHV4"/>
      <c r="FHW4"/>
      <c r="FHX4"/>
      <c r="FHY4"/>
      <c r="FHZ4"/>
      <c r="FIA4"/>
      <c r="FIB4"/>
      <c r="FIC4"/>
      <c r="FID4"/>
      <c r="FIE4"/>
      <c r="FIF4"/>
      <c r="FIG4"/>
      <c r="FIH4"/>
      <c r="FII4"/>
      <c r="FIJ4"/>
      <c r="FIK4"/>
      <c r="FIL4"/>
      <c r="FIM4"/>
      <c r="FIN4"/>
      <c r="FIO4"/>
      <c r="FIP4"/>
      <c r="FIQ4"/>
      <c r="FIR4"/>
      <c r="FIS4"/>
      <c r="FIT4"/>
      <c r="FIU4"/>
      <c r="FIV4"/>
      <c r="FIW4"/>
      <c r="FIX4"/>
      <c r="FIY4"/>
      <c r="FIZ4"/>
      <c r="FJA4"/>
      <c r="FJB4"/>
      <c r="FJC4"/>
      <c r="FJD4"/>
      <c r="FJE4"/>
      <c r="FJF4"/>
      <c r="FJG4"/>
      <c r="FJH4"/>
      <c r="FJI4"/>
      <c r="FJJ4"/>
      <c r="FJK4"/>
      <c r="FJL4"/>
      <c r="FJM4"/>
      <c r="FJN4"/>
      <c r="FJO4"/>
      <c r="FJP4"/>
      <c r="FJQ4"/>
      <c r="FJR4"/>
      <c r="FJS4"/>
      <c r="FJT4"/>
      <c r="FJU4"/>
      <c r="FJV4"/>
      <c r="FJW4"/>
      <c r="FJX4"/>
      <c r="FJY4"/>
      <c r="FJZ4"/>
      <c r="FKA4"/>
      <c r="FKB4"/>
      <c r="FKC4"/>
      <c r="FKD4"/>
      <c r="FKE4"/>
      <c r="FKF4"/>
      <c r="FKG4"/>
      <c r="FKH4"/>
      <c r="FKI4"/>
      <c r="FKJ4"/>
      <c r="FKK4"/>
      <c r="FKL4"/>
      <c r="FKM4"/>
      <c r="FKN4"/>
      <c r="FKO4"/>
      <c r="FKP4"/>
      <c r="FKQ4"/>
      <c r="FKR4"/>
      <c r="FKS4"/>
      <c r="FKT4"/>
      <c r="FKU4"/>
      <c r="FKV4"/>
      <c r="FKW4"/>
      <c r="FKX4"/>
      <c r="FKY4"/>
      <c r="FKZ4"/>
      <c r="FLA4"/>
      <c r="FLB4"/>
      <c r="FLC4"/>
      <c r="FLD4"/>
      <c r="FLE4"/>
      <c r="FLF4"/>
      <c r="FLG4"/>
      <c r="FLH4"/>
      <c r="FLI4"/>
      <c r="FLJ4"/>
      <c r="FLK4"/>
      <c r="FLL4"/>
      <c r="FLM4"/>
      <c r="FLN4"/>
      <c r="FLO4"/>
      <c r="FLP4"/>
      <c r="FLQ4"/>
      <c r="FLR4"/>
      <c r="FLS4"/>
      <c r="FLT4"/>
      <c r="FLU4"/>
      <c r="FLV4"/>
      <c r="FLW4"/>
      <c r="FLX4"/>
      <c r="FLY4"/>
      <c r="FLZ4"/>
      <c r="FMA4"/>
      <c r="FMB4"/>
      <c r="FMC4"/>
      <c r="FMD4"/>
      <c r="FME4"/>
      <c r="FMF4"/>
      <c r="FMG4"/>
      <c r="FMH4"/>
      <c r="FMI4"/>
      <c r="FMJ4"/>
      <c r="FMK4"/>
      <c r="FML4"/>
      <c r="FMM4"/>
      <c r="FMN4"/>
      <c r="FMO4"/>
      <c r="FMP4"/>
      <c r="FMQ4"/>
      <c r="FMR4"/>
      <c r="FMS4"/>
      <c r="FMT4"/>
      <c r="FMU4"/>
      <c r="FMV4"/>
      <c r="FMW4"/>
      <c r="FMX4"/>
      <c r="FMY4"/>
      <c r="FMZ4"/>
      <c r="FNA4"/>
      <c r="FNB4"/>
      <c r="FNC4"/>
      <c r="FND4"/>
      <c r="FNE4"/>
      <c r="FNF4"/>
      <c r="FNG4"/>
      <c r="FNH4"/>
      <c r="FNI4"/>
      <c r="FNJ4"/>
      <c r="FNK4"/>
      <c r="FNL4"/>
      <c r="FNM4"/>
      <c r="FNN4"/>
      <c r="FNO4"/>
      <c r="FNP4"/>
      <c r="FNQ4"/>
      <c r="FNR4"/>
      <c r="FNS4"/>
      <c r="FNT4"/>
      <c r="FNU4"/>
      <c r="FNV4"/>
      <c r="FNW4"/>
      <c r="FNX4"/>
      <c r="FNY4"/>
      <c r="FNZ4"/>
      <c r="FOA4"/>
      <c r="FOB4"/>
      <c r="FOC4"/>
      <c r="FOD4"/>
      <c r="FOE4"/>
      <c r="FOF4"/>
      <c r="FOG4"/>
      <c r="FOH4"/>
      <c r="FOI4"/>
      <c r="FOJ4"/>
      <c r="FOK4"/>
      <c r="FOL4"/>
      <c r="FOM4"/>
      <c r="FON4"/>
      <c r="FOO4"/>
      <c r="FOP4"/>
      <c r="FOQ4"/>
      <c r="FOR4"/>
      <c r="FOS4"/>
      <c r="FOT4"/>
      <c r="FOU4"/>
      <c r="FOV4"/>
      <c r="FOW4"/>
      <c r="FOX4"/>
      <c r="FOY4"/>
      <c r="FOZ4"/>
      <c r="FPA4"/>
      <c r="FPB4"/>
      <c r="FPC4"/>
      <c r="FPD4"/>
      <c r="FPE4"/>
      <c r="FPF4"/>
      <c r="FPG4"/>
      <c r="FPH4"/>
      <c r="FPI4"/>
      <c r="FPJ4"/>
      <c r="FPK4"/>
      <c r="FPL4"/>
      <c r="FPM4"/>
      <c r="FPN4"/>
      <c r="FPO4"/>
      <c r="FPP4"/>
      <c r="FPQ4"/>
      <c r="FPR4"/>
      <c r="FPS4"/>
      <c r="FPT4"/>
      <c r="FPU4"/>
      <c r="FPV4"/>
      <c r="FPW4"/>
      <c r="FPX4"/>
      <c r="FPY4"/>
      <c r="FPZ4"/>
      <c r="FQA4"/>
      <c r="FQB4"/>
      <c r="FQC4"/>
      <c r="FQD4"/>
      <c r="FQE4"/>
      <c r="FQF4"/>
      <c r="FQG4"/>
      <c r="FQH4"/>
      <c r="FQI4"/>
      <c r="FQJ4"/>
      <c r="FQK4"/>
      <c r="FQL4"/>
      <c r="FQM4"/>
      <c r="FQN4"/>
      <c r="FQO4"/>
      <c r="FQP4"/>
      <c r="FQQ4"/>
      <c r="FQR4"/>
      <c r="FQS4"/>
      <c r="FQT4"/>
      <c r="FQU4"/>
      <c r="FQV4"/>
      <c r="FQW4"/>
      <c r="FQX4"/>
      <c r="FQY4"/>
      <c r="FQZ4"/>
      <c r="FRA4"/>
      <c r="FRB4"/>
      <c r="FRC4"/>
      <c r="FRD4"/>
      <c r="FRE4"/>
      <c r="FRF4"/>
      <c r="FRG4"/>
      <c r="FRH4"/>
      <c r="FRI4"/>
      <c r="FRJ4"/>
      <c r="FRK4"/>
      <c r="FRL4"/>
      <c r="FRM4"/>
      <c r="FRN4"/>
      <c r="FRO4"/>
      <c r="FRP4"/>
      <c r="FRQ4"/>
      <c r="FRR4"/>
      <c r="FRS4"/>
      <c r="FRT4"/>
      <c r="FRU4"/>
      <c r="FRV4"/>
      <c r="FRW4"/>
      <c r="FRX4"/>
      <c r="FRY4"/>
      <c r="FRZ4"/>
      <c r="FSA4"/>
      <c r="FSB4"/>
      <c r="FSC4"/>
      <c r="FSD4"/>
      <c r="FSE4"/>
      <c r="FSF4"/>
      <c r="FSG4"/>
      <c r="FSH4"/>
      <c r="FSI4"/>
      <c r="FSJ4"/>
      <c r="FSK4"/>
      <c r="FSL4"/>
      <c r="FSM4"/>
      <c r="FSN4"/>
      <c r="FSO4"/>
      <c r="FSP4"/>
      <c r="FSQ4"/>
      <c r="FSR4"/>
      <c r="FSS4"/>
      <c r="FST4"/>
      <c r="FSU4"/>
      <c r="FSV4"/>
      <c r="FSW4"/>
      <c r="FSX4"/>
      <c r="FSY4"/>
      <c r="FSZ4"/>
      <c r="FTA4"/>
      <c r="FTB4"/>
      <c r="FTC4"/>
      <c r="FTD4"/>
      <c r="FTE4"/>
      <c r="FTF4"/>
      <c r="FTG4"/>
      <c r="FTH4"/>
      <c r="FTI4"/>
      <c r="FTJ4"/>
      <c r="FTK4"/>
      <c r="FTL4"/>
      <c r="FTM4"/>
      <c r="FTN4"/>
      <c r="FTO4"/>
      <c r="FTP4"/>
      <c r="FTQ4"/>
      <c r="FTR4"/>
      <c r="FTS4"/>
      <c r="FTT4"/>
      <c r="FTU4"/>
      <c r="FTV4"/>
      <c r="FTW4"/>
      <c r="FTX4"/>
      <c r="FTY4"/>
      <c r="FTZ4"/>
      <c r="FUA4"/>
      <c r="FUB4"/>
      <c r="FUC4"/>
      <c r="FUD4"/>
      <c r="FUE4"/>
      <c r="FUF4"/>
      <c r="FUG4"/>
      <c r="FUH4"/>
      <c r="FUI4"/>
      <c r="FUJ4"/>
      <c r="FUK4"/>
      <c r="FUL4"/>
      <c r="FUM4"/>
      <c r="FUN4"/>
      <c r="FUO4"/>
      <c r="FUP4"/>
      <c r="FUQ4"/>
      <c r="FUR4"/>
      <c r="FUS4"/>
      <c r="FUT4"/>
      <c r="FUU4"/>
      <c r="FUV4"/>
      <c r="FUW4"/>
      <c r="FUX4"/>
      <c r="FUY4"/>
      <c r="FUZ4"/>
      <c r="FVA4"/>
      <c r="FVB4"/>
      <c r="FVC4"/>
      <c r="FVD4"/>
      <c r="FVE4"/>
      <c r="FVF4"/>
      <c r="FVG4"/>
      <c r="FVH4"/>
      <c r="FVI4"/>
      <c r="FVJ4"/>
      <c r="FVK4"/>
      <c r="FVL4"/>
      <c r="FVM4"/>
      <c r="FVN4"/>
      <c r="FVO4"/>
      <c r="FVP4"/>
      <c r="FVQ4"/>
      <c r="FVR4"/>
      <c r="FVS4"/>
      <c r="FVT4"/>
      <c r="FVU4"/>
      <c r="FVV4"/>
      <c r="FVW4"/>
      <c r="FVX4"/>
      <c r="FVY4"/>
      <c r="FVZ4"/>
      <c r="FWA4"/>
      <c r="FWB4"/>
      <c r="FWC4"/>
      <c r="FWD4"/>
      <c r="FWE4"/>
      <c r="FWF4"/>
      <c r="FWG4"/>
      <c r="FWH4"/>
      <c r="FWI4"/>
      <c r="FWJ4"/>
      <c r="FWK4"/>
      <c r="FWL4"/>
      <c r="FWM4"/>
      <c r="FWN4"/>
      <c r="FWO4"/>
      <c r="FWP4"/>
      <c r="FWQ4"/>
      <c r="FWR4"/>
      <c r="FWS4"/>
      <c r="FWT4"/>
      <c r="FWU4"/>
      <c r="FWV4"/>
      <c r="FWW4"/>
      <c r="FWX4"/>
      <c r="FWY4"/>
      <c r="FWZ4"/>
      <c r="FXA4"/>
      <c r="FXB4"/>
      <c r="FXC4"/>
      <c r="FXD4"/>
      <c r="FXE4"/>
      <c r="FXF4"/>
      <c r="FXG4"/>
      <c r="FXH4"/>
      <c r="FXI4"/>
      <c r="FXJ4"/>
      <c r="FXK4"/>
      <c r="FXL4"/>
      <c r="FXM4"/>
      <c r="FXN4"/>
      <c r="FXO4"/>
      <c r="FXP4"/>
      <c r="FXQ4"/>
      <c r="FXR4"/>
      <c r="FXS4"/>
      <c r="FXT4"/>
      <c r="FXU4"/>
      <c r="FXV4"/>
      <c r="FXW4"/>
      <c r="FXX4"/>
      <c r="FXY4"/>
      <c r="FXZ4"/>
      <c r="FYA4"/>
      <c r="FYB4"/>
      <c r="FYC4"/>
      <c r="FYD4"/>
      <c r="FYE4"/>
      <c r="FYF4"/>
      <c r="FYG4"/>
      <c r="FYH4"/>
      <c r="FYI4"/>
      <c r="FYJ4"/>
      <c r="FYK4"/>
      <c r="FYL4"/>
      <c r="FYM4"/>
      <c r="FYN4"/>
      <c r="FYO4"/>
      <c r="FYP4"/>
      <c r="FYQ4"/>
      <c r="FYR4"/>
      <c r="FYS4"/>
      <c r="FYT4"/>
      <c r="FYU4"/>
      <c r="FYV4"/>
      <c r="FYW4"/>
      <c r="FYX4"/>
      <c r="FYY4"/>
      <c r="FYZ4"/>
      <c r="FZA4"/>
      <c r="FZB4"/>
      <c r="FZC4"/>
      <c r="FZD4"/>
      <c r="FZE4"/>
      <c r="FZF4"/>
      <c r="FZG4"/>
      <c r="FZH4"/>
      <c r="FZI4"/>
      <c r="FZJ4"/>
      <c r="FZK4"/>
      <c r="FZL4"/>
      <c r="FZM4"/>
      <c r="FZN4"/>
      <c r="FZO4"/>
      <c r="FZP4"/>
      <c r="FZQ4"/>
      <c r="FZR4"/>
      <c r="FZS4"/>
      <c r="FZT4"/>
      <c r="FZU4"/>
      <c r="FZV4"/>
      <c r="FZW4"/>
      <c r="FZX4"/>
      <c r="FZY4"/>
      <c r="FZZ4"/>
      <c r="GAA4"/>
      <c r="GAB4"/>
      <c r="GAC4"/>
      <c r="GAD4"/>
      <c r="GAE4"/>
      <c r="GAF4"/>
      <c r="GAG4"/>
      <c r="GAH4"/>
      <c r="GAI4"/>
      <c r="GAJ4"/>
      <c r="GAK4"/>
      <c r="GAL4"/>
      <c r="GAM4"/>
      <c r="GAN4"/>
      <c r="GAO4"/>
      <c r="GAP4"/>
      <c r="GAQ4"/>
      <c r="GAR4"/>
      <c r="GAS4"/>
      <c r="GAT4"/>
      <c r="GAU4"/>
      <c r="GAV4"/>
      <c r="GAW4"/>
      <c r="GAX4"/>
      <c r="GAY4"/>
      <c r="GAZ4"/>
      <c r="GBA4"/>
      <c r="GBB4"/>
      <c r="GBC4"/>
      <c r="GBD4"/>
      <c r="GBE4"/>
      <c r="GBF4"/>
      <c r="GBG4"/>
      <c r="GBH4"/>
      <c r="GBI4"/>
      <c r="GBJ4"/>
      <c r="GBK4"/>
      <c r="GBL4"/>
      <c r="GBM4"/>
      <c r="GBN4"/>
      <c r="GBO4"/>
      <c r="GBP4"/>
      <c r="GBQ4"/>
      <c r="GBR4"/>
      <c r="GBS4"/>
      <c r="GBT4"/>
      <c r="GBU4"/>
      <c r="GBV4"/>
      <c r="GBW4"/>
      <c r="GBX4"/>
      <c r="GBY4"/>
      <c r="GBZ4"/>
      <c r="GCA4"/>
      <c r="GCB4"/>
      <c r="GCC4"/>
      <c r="GCD4"/>
      <c r="GCE4"/>
      <c r="GCF4"/>
      <c r="GCG4"/>
      <c r="GCH4"/>
      <c r="GCI4"/>
      <c r="GCJ4"/>
      <c r="GCK4"/>
      <c r="GCL4"/>
      <c r="GCM4"/>
      <c r="GCN4"/>
      <c r="GCO4"/>
      <c r="GCP4"/>
      <c r="GCQ4"/>
      <c r="GCR4"/>
      <c r="GCS4"/>
      <c r="GCT4"/>
      <c r="GCU4"/>
      <c r="GCV4"/>
      <c r="GCW4"/>
      <c r="GCX4"/>
      <c r="GCY4"/>
      <c r="GCZ4"/>
      <c r="GDA4"/>
      <c r="GDB4"/>
      <c r="GDC4"/>
      <c r="GDD4"/>
      <c r="GDE4"/>
      <c r="GDF4"/>
      <c r="GDG4"/>
      <c r="GDH4"/>
      <c r="GDI4"/>
      <c r="GDJ4"/>
      <c r="GDK4"/>
      <c r="GDL4"/>
      <c r="GDM4"/>
      <c r="GDN4"/>
      <c r="GDO4"/>
      <c r="GDP4"/>
      <c r="GDQ4"/>
      <c r="GDR4"/>
      <c r="GDS4"/>
      <c r="GDT4"/>
      <c r="GDU4"/>
      <c r="GDV4"/>
      <c r="GDW4"/>
      <c r="GDX4"/>
      <c r="GDY4"/>
      <c r="GDZ4"/>
      <c r="GEA4"/>
      <c r="GEB4"/>
      <c r="GEC4"/>
      <c r="GED4"/>
      <c r="GEE4"/>
      <c r="GEF4"/>
      <c r="GEG4"/>
      <c r="GEH4"/>
      <c r="GEI4"/>
      <c r="GEJ4"/>
      <c r="GEK4"/>
      <c r="GEL4"/>
      <c r="GEM4"/>
      <c r="GEN4"/>
      <c r="GEO4"/>
      <c r="GEP4"/>
      <c r="GEQ4"/>
      <c r="GER4"/>
      <c r="GES4"/>
      <c r="GET4"/>
      <c r="GEU4"/>
      <c r="GEV4"/>
      <c r="GEW4"/>
      <c r="GEX4"/>
      <c r="GEY4"/>
      <c r="GEZ4"/>
      <c r="GFA4"/>
      <c r="GFB4"/>
      <c r="GFC4"/>
      <c r="GFD4"/>
      <c r="GFE4"/>
      <c r="GFF4"/>
      <c r="GFG4"/>
      <c r="GFH4"/>
      <c r="GFI4"/>
      <c r="GFJ4"/>
      <c r="GFK4"/>
      <c r="GFL4"/>
      <c r="GFM4"/>
      <c r="GFN4"/>
      <c r="GFO4"/>
      <c r="GFP4"/>
      <c r="GFQ4"/>
      <c r="GFR4"/>
      <c r="GFS4"/>
      <c r="GFT4"/>
      <c r="GFU4"/>
      <c r="GFV4"/>
      <c r="GFW4"/>
      <c r="GFX4"/>
      <c r="GFY4"/>
      <c r="GFZ4"/>
      <c r="GGA4"/>
      <c r="GGB4"/>
      <c r="GGC4"/>
      <c r="GGD4"/>
      <c r="GGE4"/>
      <c r="GGF4"/>
      <c r="GGG4"/>
      <c r="GGH4"/>
      <c r="GGI4"/>
      <c r="GGJ4"/>
      <c r="GGK4"/>
      <c r="GGL4"/>
      <c r="GGM4"/>
      <c r="GGN4"/>
      <c r="GGO4"/>
      <c r="GGP4"/>
      <c r="GGQ4"/>
      <c r="GGR4"/>
      <c r="GGS4"/>
      <c r="GGT4"/>
      <c r="GGU4"/>
      <c r="GGV4"/>
      <c r="GGW4"/>
      <c r="GGX4"/>
      <c r="GGY4"/>
      <c r="GGZ4"/>
      <c r="GHA4"/>
      <c r="GHB4"/>
      <c r="GHC4"/>
      <c r="GHD4"/>
      <c r="GHE4"/>
      <c r="GHF4"/>
      <c r="GHG4"/>
      <c r="GHH4"/>
      <c r="GHI4"/>
      <c r="GHJ4"/>
      <c r="GHK4"/>
      <c r="GHL4"/>
      <c r="GHM4"/>
      <c r="GHN4"/>
      <c r="GHO4"/>
      <c r="GHP4"/>
      <c r="GHQ4"/>
      <c r="GHR4"/>
      <c r="GHS4"/>
      <c r="GHT4"/>
      <c r="GHU4"/>
      <c r="GHV4"/>
      <c r="GHW4"/>
      <c r="GHX4"/>
      <c r="GHY4"/>
      <c r="GHZ4"/>
      <c r="GIA4"/>
      <c r="GIB4"/>
      <c r="GIC4"/>
      <c r="GID4"/>
      <c r="GIE4"/>
      <c r="GIF4"/>
      <c r="GIG4"/>
      <c r="GIH4"/>
      <c r="GII4"/>
      <c r="GIJ4"/>
      <c r="GIK4"/>
      <c r="GIL4"/>
      <c r="GIM4"/>
      <c r="GIN4"/>
      <c r="GIO4"/>
      <c r="GIP4"/>
      <c r="GIQ4"/>
      <c r="GIR4"/>
      <c r="GIS4"/>
      <c r="GIT4"/>
      <c r="GIU4"/>
      <c r="GIV4"/>
      <c r="GIW4"/>
      <c r="GIX4"/>
      <c r="GIY4"/>
      <c r="GIZ4"/>
      <c r="GJA4"/>
      <c r="GJB4"/>
      <c r="GJC4"/>
      <c r="GJD4"/>
      <c r="GJE4"/>
      <c r="GJF4"/>
      <c r="GJG4"/>
      <c r="GJH4"/>
      <c r="GJI4"/>
      <c r="GJJ4"/>
      <c r="GJK4"/>
      <c r="GJL4"/>
      <c r="GJM4"/>
      <c r="GJN4"/>
      <c r="GJO4"/>
      <c r="GJP4"/>
      <c r="GJQ4"/>
      <c r="GJR4"/>
      <c r="GJS4"/>
      <c r="GJT4"/>
      <c r="GJU4"/>
      <c r="GJV4"/>
      <c r="GJW4"/>
      <c r="GJX4"/>
      <c r="GJY4"/>
      <c r="GJZ4"/>
      <c r="GKA4"/>
      <c r="GKB4"/>
      <c r="GKC4"/>
      <c r="GKD4"/>
      <c r="GKE4"/>
      <c r="GKF4"/>
      <c r="GKG4"/>
      <c r="GKH4"/>
      <c r="GKI4"/>
      <c r="GKJ4"/>
      <c r="GKK4"/>
      <c r="GKL4"/>
      <c r="GKM4"/>
      <c r="GKN4"/>
      <c r="GKO4"/>
      <c r="GKP4"/>
      <c r="GKQ4"/>
      <c r="GKR4"/>
      <c r="GKS4"/>
      <c r="GKT4"/>
      <c r="GKU4"/>
      <c r="GKV4"/>
      <c r="GKW4"/>
      <c r="GKX4"/>
      <c r="GKY4"/>
      <c r="GKZ4"/>
      <c r="GLA4"/>
      <c r="GLB4"/>
      <c r="GLC4"/>
      <c r="GLD4"/>
      <c r="GLE4"/>
      <c r="GLF4"/>
      <c r="GLG4"/>
      <c r="GLH4"/>
      <c r="GLI4"/>
      <c r="GLJ4"/>
      <c r="GLK4"/>
      <c r="GLL4"/>
      <c r="GLM4"/>
      <c r="GLN4"/>
      <c r="GLO4"/>
      <c r="GLP4"/>
      <c r="GLQ4"/>
      <c r="GLR4"/>
      <c r="GLS4"/>
      <c r="GLT4"/>
      <c r="GLU4"/>
      <c r="GLV4"/>
      <c r="GLW4"/>
      <c r="GLX4"/>
      <c r="GLY4"/>
      <c r="GLZ4"/>
      <c r="GMA4"/>
      <c r="GMB4"/>
      <c r="GMC4"/>
      <c r="GMD4"/>
      <c r="GME4"/>
      <c r="GMF4"/>
      <c r="GMG4"/>
      <c r="GMH4"/>
      <c r="GMI4"/>
      <c r="GMJ4"/>
      <c r="GMK4"/>
      <c r="GML4"/>
      <c r="GMM4"/>
      <c r="GMN4"/>
      <c r="GMO4"/>
      <c r="GMP4"/>
      <c r="GMQ4"/>
      <c r="GMR4"/>
      <c r="GMS4"/>
      <c r="GMT4"/>
      <c r="GMU4"/>
      <c r="GMV4"/>
      <c r="GMW4"/>
      <c r="GMX4"/>
      <c r="GMY4"/>
      <c r="GMZ4"/>
      <c r="GNA4"/>
      <c r="GNB4"/>
      <c r="GNC4"/>
      <c r="GND4"/>
      <c r="GNE4"/>
      <c r="GNF4"/>
      <c r="GNG4"/>
      <c r="GNH4"/>
      <c r="GNI4"/>
      <c r="GNJ4"/>
      <c r="GNK4"/>
      <c r="GNL4"/>
      <c r="GNM4"/>
      <c r="GNN4"/>
      <c r="GNO4"/>
      <c r="GNP4"/>
      <c r="GNQ4"/>
      <c r="GNR4"/>
      <c r="GNS4"/>
      <c r="GNT4"/>
      <c r="GNU4"/>
      <c r="GNV4"/>
      <c r="GNW4"/>
      <c r="GNX4"/>
      <c r="GNY4"/>
      <c r="GNZ4"/>
      <c r="GOA4"/>
      <c r="GOB4"/>
      <c r="GOC4"/>
      <c r="GOD4"/>
      <c r="GOE4"/>
      <c r="GOF4"/>
      <c r="GOG4"/>
      <c r="GOH4"/>
      <c r="GOI4"/>
      <c r="GOJ4"/>
      <c r="GOK4"/>
      <c r="GOL4"/>
      <c r="GOM4"/>
      <c r="GON4"/>
      <c r="GOO4"/>
      <c r="GOP4"/>
      <c r="GOQ4"/>
      <c r="GOR4"/>
      <c r="GOS4"/>
      <c r="GOT4"/>
      <c r="GOU4"/>
      <c r="GOV4"/>
      <c r="GOW4"/>
      <c r="GOX4"/>
      <c r="GOY4"/>
      <c r="GOZ4"/>
      <c r="GPA4"/>
      <c r="GPB4"/>
      <c r="GPC4"/>
      <c r="GPD4"/>
      <c r="GPE4"/>
      <c r="GPF4"/>
      <c r="GPG4"/>
      <c r="GPH4"/>
      <c r="GPI4"/>
      <c r="GPJ4"/>
      <c r="GPK4"/>
      <c r="GPL4"/>
      <c r="GPM4"/>
      <c r="GPN4"/>
      <c r="GPO4"/>
      <c r="GPP4"/>
      <c r="GPQ4"/>
      <c r="GPR4"/>
      <c r="GPS4"/>
      <c r="GPT4"/>
      <c r="GPU4"/>
      <c r="GPV4"/>
      <c r="GPW4"/>
      <c r="GPX4"/>
      <c r="GPY4"/>
      <c r="GPZ4"/>
      <c r="GQA4"/>
      <c r="GQB4"/>
      <c r="GQC4"/>
      <c r="GQD4"/>
      <c r="GQE4"/>
      <c r="GQF4"/>
      <c r="GQG4"/>
      <c r="GQH4"/>
      <c r="GQI4"/>
      <c r="GQJ4"/>
      <c r="GQK4"/>
      <c r="GQL4"/>
      <c r="GQM4"/>
      <c r="GQN4"/>
      <c r="GQO4"/>
      <c r="GQP4"/>
      <c r="GQQ4"/>
      <c r="GQR4"/>
      <c r="GQS4"/>
      <c r="GQT4"/>
      <c r="GQU4"/>
      <c r="GQV4"/>
      <c r="GQW4"/>
      <c r="GQX4"/>
      <c r="GQY4"/>
      <c r="GQZ4"/>
      <c r="GRA4"/>
      <c r="GRB4"/>
      <c r="GRC4"/>
      <c r="GRD4"/>
      <c r="GRE4"/>
      <c r="GRF4"/>
      <c r="GRG4"/>
      <c r="GRH4"/>
      <c r="GRI4"/>
      <c r="GRJ4"/>
      <c r="GRK4"/>
      <c r="GRL4"/>
      <c r="GRM4"/>
      <c r="GRN4"/>
      <c r="GRO4"/>
      <c r="GRP4"/>
      <c r="GRQ4"/>
      <c r="GRR4"/>
      <c r="GRS4"/>
      <c r="GRT4"/>
      <c r="GRU4"/>
      <c r="GRV4"/>
      <c r="GRW4"/>
      <c r="GRX4"/>
      <c r="GRY4"/>
      <c r="GRZ4"/>
      <c r="GSA4"/>
      <c r="GSB4"/>
      <c r="GSC4"/>
      <c r="GSD4"/>
      <c r="GSE4"/>
      <c r="GSF4"/>
      <c r="GSG4"/>
      <c r="GSH4"/>
      <c r="GSI4"/>
      <c r="GSJ4"/>
      <c r="GSK4"/>
      <c r="GSL4"/>
      <c r="GSM4"/>
      <c r="GSN4"/>
      <c r="GSO4"/>
      <c r="GSP4"/>
      <c r="GSQ4"/>
      <c r="GSR4"/>
      <c r="GSS4"/>
      <c r="GST4"/>
      <c r="GSU4"/>
      <c r="GSV4"/>
      <c r="GSW4"/>
      <c r="GSX4"/>
      <c r="GSY4"/>
      <c r="GSZ4"/>
      <c r="GTA4"/>
      <c r="GTB4"/>
      <c r="GTC4"/>
      <c r="GTD4"/>
      <c r="GTE4"/>
      <c r="GTF4"/>
      <c r="GTG4"/>
      <c r="GTH4"/>
      <c r="GTI4"/>
      <c r="GTJ4"/>
      <c r="GTK4"/>
      <c r="GTL4"/>
      <c r="GTM4"/>
      <c r="GTN4"/>
      <c r="GTO4"/>
      <c r="GTP4"/>
      <c r="GTQ4"/>
      <c r="GTR4"/>
      <c r="GTS4"/>
      <c r="GTT4"/>
      <c r="GTU4"/>
      <c r="GTV4"/>
      <c r="GTW4"/>
      <c r="GTX4"/>
      <c r="GTY4"/>
      <c r="GTZ4"/>
      <c r="GUA4"/>
      <c r="GUB4"/>
      <c r="GUC4"/>
      <c r="GUD4"/>
      <c r="GUE4"/>
      <c r="GUF4"/>
      <c r="GUG4"/>
      <c r="GUH4"/>
      <c r="GUI4"/>
      <c r="GUJ4"/>
      <c r="GUK4"/>
      <c r="GUL4"/>
      <c r="GUM4"/>
      <c r="GUN4"/>
      <c r="GUO4"/>
      <c r="GUP4"/>
      <c r="GUQ4"/>
      <c r="GUR4"/>
      <c r="GUS4"/>
      <c r="GUT4"/>
      <c r="GUU4"/>
      <c r="GUV4"/>
      <c r="GUW4"/>
      <c r="GUX4"/>
      <c r="GUY4"/>
      <c r="GUZ4"/>
      <c r="GVA4"/>
      <c r="GVB4"/>
      <c r="GVC4"/>
      <c r="GVD4"/>
      <c r="GVE4"/>
      <c r="GVF4"/>
      <c r="GVG4"/>
      <c r="GVH4"/>
      <c r="GVI4"/>
      <c r="GVJ4"/>
      <c r="GVK4"/>
      <c r="GVL4"/>
      <c r="GVM4"/>
      <c r="GVN4"/>
      <c r="GVO4"/>
      <c r="GVP4"/>
      <c r="GVQ4"/>
      <c r="GVR4"/>
      <c r="GVS4"/>
      <c r="GVT4"/>
      <c r="GVU4"/>
      <c r="GVV4"/>
      <c r="GVW4"/>
      <c r="GVX4"/>
      <c r="GVY4"/>
      <c r="GVZ4"/>
      <c r="GWA4"/>
      <c r="GWB4"/>
      <c r="GWC4"/>
      <c r="GWD4"/>
      <c r="GWE4"/>
      <c r="GWF4"/>
      <c r="GWG4"/>
      <c r="GWH4"/>
      <c r="GWI4"/>
      <c r="GWJ4"/>
      <c r="GWK4"/>
      <c r="GWL4"/>
      <c r="GWM4"/>
      <c r="GWN4"/>
      <c r="GWO4"/>
      <c r="GWP4"/>
      <c r="GWQ4"/>
      <c r="GWR4"/>
      <c r="GWS4"/>
      <c r="GWT4"/>
      <c r="GWU4"/>
      <c r="GWV4"/>
      <c r="GWW4"/>
      <c r="GWX4"/>
      <c r="GWY4"/>
      <c r="GWZ4"/>
      <c r="GXA4"/>
      <c r="GXB4"/>
      <c r="GXC4"/>
      <c r="GXD4"/>
      <c r="GXE4"/>
      <c r="GXF4"/>
      <c r="GXG4"/>
      <c r="GXH4"/>
      <c r="GXI4"/>
      <c r="GXJ4"/>
      <c r="GXK4"/>
      <c r="GXL4"/>
      <c r="GXM4"/>
      <c r="GXN4"/>
      <c r="GXO4"/>
      <c r="GXP4"/>
      <c r="GXQ4"/>
      <c r="GXR4"/>
      <c r="GXS4"/>
      <c r="GXT4"/>
      <c r="GXU4"/>
      <c r="GXV4"/>
      <c r="GXW4"/>
      <c r="GXX4"/>
      <c r="GXY4"/>
      <c r="GXZ4"/>
      <c r="GYA4"/>
      <c r="GYB4"/>
      <c r="GYC4"/>
      <c r="GYD4"/>
      <c r="GYE4"/>
      <c r="GYF4"/>
      <c r="GYG4"/>
      <c r="GYH4"/>
      <c r="GYI4"/>
      <c r="GYJ4"/>
      <c r="GYK4"/>
      <c r="GYL4"/>
      <c r="GYM4"/>
      <c r="GYN4"/>
      <c r="GYO4"/>
      <c r="GYP4"/>
      <c r="GYQ4"/>
      <c r="GYR4"/>
      <c r="GYS4"/>
      <c r="GYT4"/>
      <c r="GYU4"/>
      <c r="GYV4"/>
      <c r="GYW4"/>
      <c r="GYX4"/>
      <c r="GYY4"/>
      <c r="GYZ4"/>
      <c r="GZA4"/>
      <c r="GZB4"/>
      <c r="GZC4"/>
      <c r="GZD4"/>
      <c r="GZE4"/>
      <c r="GZF4"/>
      <c r="GZG4"/>
      <c r="GZH4"/>
      <c r="GZI4"/>
      <c r="GZJ4"/>
      <c r="GZK4"/>
      <c r="GZL4"/>
      <c r="GZM4"/>
      <c r="GZN4"/>
      <c r="GZO4"/>
      <c r="GZP4"/>
      <c r="GZQ4"/>
      <c r="GZR4"/>
      <c r="GZS4"/>
      <c r="GZT4"/>
      <c r="GZU4"/>
      <c r="GZV4"/>
      <c r="GZW4"/>
      <c r="GZX4"/>
      <c r="GZY4"/>
      <c r="GZZ4"/>
      <c r="HAA4"/>
      <c r="HAB4"/>
      <c r="HAC4"/>
      <c r="HAD4"/>
      <c r="HAE4"/>
      <c r="HAF4"/>
      <c r="HAG4"/>
      <c r="HAH4"/>
      <c r="HAI4"/>
      <c r="HAJ4"/>
      <c r="HAK4"/>
      <c r="HAL4"/>
      <c r="HAM4"/>
      <c r="HAN4"/>
      <c r="HAO4"/>
      <c r="HAP4"/>
      <c r="HAQ4"/>
      <c r="HAR4"/>
      <c r="HAS4"/>
      <c r="HAT4"/>
      <c r="HAU4"/>
      <c r="HAV4"/>
      <c r="HAW4"/>
      <c r="HAX4"/>
      <c r="HAY4"/>
      <c r="HAZ4"/>
      <c r="HBA4"/>
      <c r="HBB4"/>
      <c r="HBC4"/>
      <c r="HBD4"/>
      <c r="HBE4"/>
      <c r="HBF4"/>
      <c r="HBG4"/>
      <c r="HBH4"/>
      <c r="HBI4"/>
      <c r="HBJ4"/>
      <c r="HBK4"/>
      <c r="HBL4"/>
      <c r="HBM4"/>
      <c r="HBN4"/>
      <c r="HBO4"/>
      <c r="HBP4"/>
      <c r="HBQ4"/>
      <c r="HBR4"/>
      <c r="HBS4"/>
      <c r="HBT4"/>
      <c r="HBU4"/>
      <c r="HBV4"/>
      <c r="HBW4"/>
      <c r="HBX4"/>
      <c r="HBY4"/>
      <c r="HBZ4"/>
      <c r="HCA4"/>
      <c r="HCB4"/>
      <c r="HCC4"/>
      <c r="HCD4"/>
      <c r="HCE4"/>
      <c r="HCF4"/>
      <c r="HCG4"/>
      <c r="HCH4"/>
      <c r="HCI4"/>
      <c r="HCJ4"/>
      <c r="HCK4"/>
      <c r="HCL4"/>
      <c r="HCM4"/>
      <c r="HCN4"/>
      <c r="HCO4"/>
      <c r="HCP4"/>
      <c r="HCQ4"/>
      <c r="HCR4"/>
      <c r="HCS4"/>
      <c r="HCT4"/>
      <c r="HCU4"/>
      <c r="HCV4"/>
      <c r="HCW4"/>
      <c r="HCX4"/>
      <c r="HCY4"/>
      <c r="HCZ4"/>
      <c r="HDA4"/>
      <c r="HDB4"/>
      <c r="HDC4"/>
      <c r="HDD4"/>
      <c r="HDE4"/>
      <c r="HDF4"/>
      <c r="HDG4"/>
      <c r="HDH4"/>
      <c r="HDI4"/>
      <c r="HDJ4"/>
      <c r="HDK4"/>
      <c r="HDL4"/>
      <c r="HDM4"/>
      <c r="HDN4"/>
      <c r="HDO4"/>
      <c r="HDP4"/>
      <c r="HDQ4"/>
      <c r="HDR4"/>
      <c r="HDS4"/>
      <c r="HDT4"/>
      <c r="HDU4"/>
      <c r="HDV4"/>
      <c r="HDW4"/>
      <c r="HDX4"/>
      <c r="HDY4"/>
      <c r="HDZ4"/>
      <c r="HEA4"/>
      <c r="HEB4"/>
      <c r="HEC4"/>
      <c r="HED4"/>
      <c r="HEE4"/>
      <c r="HEF4"/>
      <c r="HEG4"/>
      <c r="HEH4"/>
      <c r="HEI4"/>
      <c r="HEJ4"/>
      <c r="HEK4"/>
      <c r="HEL4"/>
      <c r="HEM4"/>
      <c r="HEN4"/>
      <c r="HEO4"/>
      <c r="HEP4"/>
      <c r="HEQ4"/>
      <c r="HER4"/>
      <c r="HES4"/>
      <c r="HET4"/>
      <c r="HEU4"/>
      <c r="HEV4"/>
      <c r="HEW4"/>
      <c r="HEX4"/>
      <c r="HEY4"/>
      <c r="HEZ4"/>
      <c r="HFA4"/>
      <c r="HFB4"/>
      <c r="HFC4"/>
      <c r="HFD4"/>
      <c r="HFE4"/>
      <c r="HFF4"/>
      <c r="HFG4"/>
      <c r="HFH4"/>
      <c r="HFI4"/>
      <c r="HFJ4"/>
      <c r="HFK4"/>
      <c r="HFL4"/>
      <c r="HFM4"/>
      <c r="HFN4"/>
      <c r="HFO4"/>
      <c r="HFP4"/>
      <c r="HFQ4"/>
      <c r="HFR4"/>
      <c r="HFS4"/>
      <c r="HFT4"/>
      <c r="HFU4"/>
      <c r="HFV4"/>
      <c r="HFW4"/>
      <c r="HFX4"/>
      <c r="HFY4"/>
      <c r="HFZ4"/>
      <c r="HGA4"/>
      <c r="HGB4"/>
      <c r="HGC4"/>
      <c r="HGD4"/>
      <c r="HGE4"/>
      <c r="HGF4"/>
      <c r="HGG4"/>
      <c r="HGH4"/>
      <c r="HGI4"/>
      <c r="HGJ4"/>
      <c r="HGK4"/>
      <c r="HGL4"/>
      <c r="HGM4"/>
      <c r="HGN4"/>
      <c r="HGO4"/>
      <c r="HGP4"/>
      <c r="HGQ4"/>
      <c r="HGR4"/>
      <c r="HGS4"/>
      <c r="HGT4"/>
      <c r="HGU4"/>
      <c r="HGV4"/>
      <c r="HGW4"/>
      <c r="HGX4"/>
      <c r="HGY4"/>
      <c r="HGZ4"/>
      <c r="HHA4"/>
      <c r="HHB4"/>
      <c r="HHC4"/>
      <c r="HHD4"/>
      <c r="HHE4"/>
      <c r="HHF4"/>
      <c r="HHG4"/>
      <c r="HHH4"/>
      <c r="HHI4"/>
      <c r="HHJ4"/>
      <c r="HHK4"/>
      <c r="HHL4"/>
      <c r="HHM4"/>
      <c r="HHN4"/>
      <c r="HHO4"/>
      <c r="HHP4"/>
      <c r="HHQ4"/>
      <c r="HHR4"/>
      <c r="HHS4"/>
      <c r="HHT4"/>
      <c r="HHU4"/>
      <c r="HHV4"/>
      <c r="HHW4"/>
      <c r="HHX4"/>
      <c r="HHY4"/>
      <c r="HHZ4"/>
      <c r="HIA4"/>
      <c r="HIB4"/>
      <c r="HIC4"/>
      <c r="HID4"/>
      <c r="HIE4"/>
      <c r="HIF4"/>
      <c r="HIG4"/>
      <c r="HIH4"/>
      <c r="HII4"/>
      <c r="HIJ4"/>
      <c r="HIK4"/>
      <c r="HIL4"/>
      <c r="HIM4"/>
      <c r="HIN4"/>
      <c r="HIO4"/>
      <c r="HIP4"/>
      <c r="HIQ4"/>
      <c r="HIR4"/>
      <c r="HIS4"/>
      <c r="HIT4"/>
      <c r="HIU4"/>
      <c r="HIV4"/>
      <c r="HIW4"/>
      <c r="HIX4"/>
      <c r="HIY4"/>
      <c r="HIZ4"/>
      <c r="HJA4"/>
      <c r="HJB4"/>
      <c r="HJC4"/>
      <c r="HJD4"/>
      <c r="HJE4"/>
      <c r="HJF4"/>
      <c r="HJG4"/>
      <c r="HJH4"/>
      <c r="HJI4"/>
      <c r="HJJ4"/>
      <c r="HJK4"/>
      <c r="HJL4"/>
      <c r="HJM4"/>
      <c r="HJN4"/>
      <c r="HJO4"/>
      <c r="HJP4"/>
      <c r="HJQ4"/>
      <c r="HJR4"/>
      <c r="HJS4"/>
      <c r="HJT4"/>
      <c r="HJU4"/>
      <c r="HJV4"/>
      <c r="HJW4"/>
      <c r="HJX4"/>
      <c r="HJY4"/>
      <c r="HJZ4"/>
      <c r="HKA4"/>
      <c r="HKB4"/>
      <c r="HKC4"/>
      <c r="HKD4"/>
      <c r="HKE4"/>
      <c r="HKF4"/>
      <c r="HKG4"/>
      <c r="HKH4"/>
      <c r="HKI4"/>
      <c r="HKJ4"/>
      <c r="HKK4"/>
      <c r="HKL4"/>
      <c r="HKM4"/>
      <c r="HKN4"/>
      <c r="HKO4"/>
      <c r="HKP4"/>
      <c r="HKQ4"/>
      <c r="HKR4"/>
      <c r="HKS4"/>
      <c r="HKT4"/>
      <c r="HKU4"/>
      <c r="HKV4"/>
      <c r="HKW4"/>
      <c r="HKX4"/>
      <c r="HKY4"/>
      <c r="HKZ4"/>
      <c r="HLA4"/>
      <c r="HLB4"/>
      <c r="HLC4"/>
      <c r="HLD4"/>
      <c r="HLE4"/>
      <c r="HLF4"/>
      <c r="HLG4"/>
      <c r="HLH4"/>
      <c r="HLI4"/>
      <c r="HLJ4"/>
      <c r="HLK4"/>
      <c r="HLL4"/>
      <c r="HLM4"/>
      <c r="HLN4"/>
      <c r="HLO4"/>
      <c r="HLP4"/>
      <c r="HLQ4"/>
      <c r="HLR4"/>
      <c r="HLS4"/>
      <c r="HLT4"/>
      <c r="HLU4"/>
      <c r="HLV4"/>
      <c r="HLW4"/>
      <c r="HLX4"/>
      <c r="HLY4"/>
      <c r="HLZ4"/>
      <c r="HMA4"/>
      <c r="HMB4"/>
      <c r="HMC4"/>
      <c r="HMD4"/>
      <c r="HME4"/>
      <c r="HMF4"/>
      <c r="HMG4"/>
      <c r="HMH4"/>
      <c r="HMI4"/>
      <c r="HMJ4"/>
      <c r="HMK4"/>
      <c r="HML4"/>
      <c r="HMM4"/>
      <c r="HMN4"/>
      <c r="HMO4"/>
      <c r="HMP4"/>
      <c r="HMQ4"/>
      <c r="HMR4"/>
      <c r="HMS4"/>
      <c r="HMT4"/>
      <c r="HMU4"/>
      <c r="HMV4"/>
      <c r="HMW4"/>
      <c r="HMX4"/>
      <c r="HMY4"/>
      <c r="HMZ4"/>
      <c r="HNA4"/>
      <c r="HNB4"/>
      <c r="HNC4"/>
      <c r="HND4"/>
      <c r="HNE4"/>
      <c r="HNF4"/>
      <c r="HNG4"/>
      <c r="HNH4"/>
      <c r="HNI4"/>
      <c r="HNJ4"/>
      <c r="HNK4"/>
      <c r="HNL4"/>
      <c r="HNM4"/>
      <c r="HNN4"/>
      <c r="HNO4"/>
      <c r="HNP4"/>
      <c r="HNQ4"/>
      <c r="HNR4"/>
      <c r="HNS4"/>
      <c r="HNT4"/>
      <c r="HNU4"/>
      <c r="HNV4"/>
      <c r="HNW4"/>
      <c r="HNX4"/>
      <c r="HNY4"/>
      <c r="HNZ4"/>
      <c r="HOA4"/>
      <c r="HOB4"/>
      <c r="HOC4"/>
      <c r="HOD4"/>
      <c r="HOE4"/>
      <c r="HOF4"/>
      <c r="HOG4"/>
      <c r="HOH4"/>
      <c r="HOI4"/>
      <c r="HOJ4"/>
      <c r="HOK4"/>
      <c r="HOL4"/>
      <c r="HOM4"/>
      <c r="HON4"/>
      <c r="HOO4"/>
      <c r="HOP4"/>
      <c r="HOQ4"/>
      <c r="HOR4"/>
      <c r="HOS4"/>
      <c r="HOT4"/>
      <c r="HOU4"/>
      <c r="HOV4"/>
      <c r="HOW4"/>
      <c r="HOX4"/>
      <c r="HOY4"/>
      <c r="HOZ4"/>
      <c r="HPA4"/>
      <c r="HPB4"/>
      <c r="HPC4"/>
      <c r="HPD4"/>
      <c r="HPE4"/>
      <c r="HPF4"/>
      <c r="HPG4"/>
      <c r="HPH4"/>
      <c r="HPI4"/>
      <c r="HPJ4"/>
      <c r="HPK4"/>
      <c r="HPL4"/>
      <c r="HPM4"/>
      <c r="HPN4"/>
      <c r="HPO4"/>
      <c r="HPP4"/>
      <c r="HPQ4"/>
      <c r="HPR4"/>
      <c r="HPS4"/>
      <c r="HPT4"/>
      <c r="HPU4"/>
      <c r="HPV4"/>
      <c r="HPW4"/>
      <c r="HPX4"/>
      <c r="HPY4"/>
      <c r="HPZ4"/>
      <c r="HQA4"/>
      <c r="HQB4"/>
      <c r="HQC4"/>
      <c r="HQD4"/>
      <c r="HQE4"/>
      <c r="HQF4"/>
      <c r="HQG4"/>
      <c r="HQH4"/>
      <c r="HQI4"/>
      <c r="HQJ4"/>
      <c r="HQK4"/>
      <c r="HQL4"/>
      <c r="HQM4"/>
      <c r="HQN4"/>
      <c r="HQO4"/>
      <c r="HQP4"/>
      <c r="HQQ4"/>
      <c r="HQR4"/>
      <c r="HQS4"/>
      <c r="HQT4"/>
      <c r="HQU4"/>
      <c r="HQV4"/>
      <c r="HQW4"/>
      <c r="HQX4"/>
      <c r="HQY4"/>
      <c r="HQZ4"/>
      <c r="HRA4"/>
      <c r="HRB4"/>
      <c r="HRC4"/>
      <c r="HRD4"/>
      <c r="HRE4"/>
      <c r="HRF4"/>
      <c r="HRG4"/>
      <c r="HRH4"/>
      <c r="HRI4"/>
      <c r="HRJ4"/>
      <c r="HRK4"/>
      <c r="HRL4"/>
      <c r="HRM4"/>
      <c r="HRN4"/>
      <c r="HRO4"/>
      <c r="HRP4"/>
      <c r="HRQ4"/>
      <c r="HRR4"/>
      <c r="HRS4"/>
      <c r="HRT4"/>
      <c r="HRU4"/>
      <c r="HRV4"/>
      <c r="HRW4"/>
      <c r="HRX4"/>
      <c r="HRY4"/>
      <c r="HRZ4"/>
      <c r="HSA4"/>
      <c r="HSB4"/>
      <c r="HSC4"/>
      <c r="HSD4"/>
      <c r="HSE4"/>
      <c r="HSF4"/>
      <c r="HSG4"/>
      <c r="HSH4"/>
      <c r="HSI4"/>
      <c r="HSJ4"/>
      <c r="HSK4"/>
      <c r="HSL4"/>
      <c r="HSM4"/>
      <c r="HSN4"/>
      <c r="HSO4"/>
      <c r="HSP4"/>
      <c r="HSQ4"/>
      <c r="HSR4"/>
      <c r="HSS4"/>
      <c r="HST4"/>
      <c r="HSU4"/>
      <c r="HSV4"/>
      <c r="HSW4"/>
      <c r="HSX4"/>
      <c r="HSY4"/>
      <c r="HSZ4"/>
      <c r="HTA4"/>
      <c r="HTB4"/>
      <c r="HTC4"/>
      <c r="HTD4"/>
      <c r="HTE4"/>
      <c r="HTF4"/>
      <c r="HTG4"/>
      <c r="HTH4"/>
      <c r="HTI4"/>
      <c r="HTJ4"/>
      <c r="HTK4"/>
      <c r="HTL4"/>
      <c r="HTM4"/>
      <c r="HTN4"/>
      <c r="HTO4"/>
      <c r="HTP4"/>
      <c r="HTQ4"/>
      <c r="HTR4"/>
      <c r="HTS4"/>
      <c r="HTT4"/>
      <c r="HTU4"/>
      <c r="HTV4"/>
      <c r="HTW4"/>
      <c r="HTX4"/>
      <c r="HTY4"/>
      <c r="HTZ4"/>
      <c r="HUA4"/>
      <c r="HUB4"/>
      <c r="HUC4"/>
      <c r="HUD4"/>
      <c r="HUE4"/>
      <c r="HUF4"/>
      <c r="HUG4"/>
      <c r="HUH4"/>
      <c r="HUI4"/>
      <c r="HUJ4"/>
      <c r="HUK4"/>
      <c r="HUL4"/>
      <c r="HUM4"/>
      <c r="HUN4"/>
      <c r="HUO4"/>
      <c r="HUP4"/>
      <c r="HUQ4"/>
      <c r="HUR4"/>
      <c r="HUS4"/>
      <c r="HUT4"/>
      <c r="HUU4"/>
      <c r="HUV4"/>
      <c r="HUW4"/>
      <c r="HUX4"/>
      <c r="HUY4"/>
      <c r="HUZ4"/>
      <c r="HVA4"/>
      <c r="HVB4"/>
      <c r="HVC4"/>
      <c r="HVD4"/>
      <c r="HVE4"/>
      <c r="HVF4"/>
      <c r="HVG4"/>
      <c r="HVH4"/>
      <c r="HVI4"/>
      <c r="HVJ4"/>
      <c r="HVK4"/>
      <c r="HVL4"/>
      <c r="HVM4"/>
      <c r="HVN4"/>
      <c r="HVO4"/>
      <c r="HVP4"/>
      <c r="HVQ4"/>
      <c r="HVR4"/>
      <c r="HVS4"/>
      <c r="HVT4"/>
      <c r="HVU4"/>
      <c r="HVV4"/>
      <c r="HVW4"/>
      <c r="HVX4"/>
      <c r="HVY4"/>
      <c r="HVZ4"/>
      <c r="HWA4"/>
      <c r="HWB4"/>
      <c r="HWC4"/>
      <c r="HWD4"/>
      <c r="HWE4"/>
      <c r="HWF4"/>
      <c r="HWG4"/>
      <c r="HWH4"/>
      <c r="HWI4"/>
      <c r="HWJ4"/>
      <c r="HWK4"/>
      <c r="HWL4"/>
      <c r="HWM4"/>
      <c r="HWN4"/>
      <c r="HWO4"/>
      <c r="HWP4"/>
      <c r="HWQ4"/>
      <c r="HWR4"/>
      <c r="HWS4"/>
      <c r="HWT4"/>
      <c r="HWU4"/>
      <c r="HWV4"/>
      <c r="HWW4"/>
      <c r="HWX4"/>
      <c r="HWY4"/>
      <c r="HWZ4"/>
      <c r="HXA4"/>
      <c r="HXB4"/>
      <c r="HXC4"/>
      <c r="HXD4"/>
      <c r="HXE4"/>
      <c r="HXF4"/>
      <c r="HXG4"/>
      <c r="HXH4"/>
      <c r="HXI4"/>
      <c r="HXJ4"/>
      <c r="HXK4"/>
      <c r="HXL4"/>
      <c r="HXM4"/>
      <c r="HXN4"/>
      <c r="HXO4"/>
      <c r="HXP4"/>
      <c r="HXQ4"/>
      <c r="HXR4"/>
      <c r="HXS4"/>
      <c r="HXT4"/>
      <c r="HXU4"/>
      <c r="HXV4"/>
      <c r="HXW4"/>
      <c r="HXX4"/>
      <c r="HXY4"/>
      <c r="HXZ4"/>
      <c r="HYA4"/>
      <c r="HYB4"/>
      <c r="HYC4"/>
      <c r="HYD4"/>
      <c r="HYE4"/>
      <c r="HYF4"/>
      <c r="HYG4"/>
      <c r="HYH4"/>
      <c r="HYI4"/>
      <c r="HYJ4"/>
      <c r="HYK4"/>
      <c r="HYL4"/>
      <c r="HYM4"/>
      <c r="HYN4"/>
      <c r="HYO4"/>
      <c r="HYP4"/>
      <c r="HYQ4"/>
      <c r="HYR4"/>
      <c r="HYS4"/>
      <c r="HYT4"/>
      <c r="HYU4"/>
      <c r="HYV4"/>
      <c r="HYW4"/>
      <c r="HYX4"/>
      <c r="HYY4"/>
      <c r="HYZ4"/>
      <c r="HZA4"/>
      <c r="HZB4"/>
      <c r="HZC4"/>
      <c r="HZD4"/>
      <c r="HZE4"/>
      <c r="HZF4"/>
      <c r="HZG4"/>
      <c r="HZH4"/>
      <c r="HZI4"/>
      <c r="HZJ4"/>
      <c r="HZK4"/>
      <c r="HZL4"/>
      <c r="HZM4"/>
      <c r="HZN4"/>
      <c r="HZO4"/>
      <c r="HZP4"/>
      <c r="HZQ4"/>
      <c r="HZR4"/>
      <c r="HZS4"/>
      <c r="HZT4"/>
      <c r="HZU4"/>
      <c r="HZV4"/>
      <c r="HZW4"/>
      <c r="HZX4"/>
      <c r="HZY4"/>
      <c r="HZZ4"/>
      <c r="IAA4"/>
      <c r="IAB4"/>
      <c r="IAC4"/>
      <c r="IAD4"/>
      <c r="IAE4"/>
      <c r="IAF4"/>
      <c r="IAG4"/>
      <c r="IAH4"/>
      <c r="IAI4"/>
      <c r="IAJ4"/>
      <c r="IAK4"/>
      <c r="IAL4"/>
      <c r="IAM4"/>
      <c r="IAN4"/>
      <c r="IAO4"/>
      <c r="IAP4"/>
      <c r="IAQ4"/>
      <c r="IAR4"/>
      <c r="IAS4"/>
      <c r="IAT4"/>
      <c r="IAU4"/>
      <c r="IAV4"/>
      <c r="IAW4"/>
      <c r="IAX4"/>
      <c r="IAY4"/>
      <c r="IAZ4"/>
      <c r="IBA4"/>
      <c r="IBB4"/>
      <c r="IBC4"/>
      <c r="IBD4"/>
      <c r="IBE4"/>
      <c r="IBF4"/>
      <c r="IBG4"/>
      <c r="IBH4"/>
      <c r="IBI4"/>
      <c r="IBJ4"/>
      <c r="IBK4"/>
      <c r="IBL4"/>
      <c r="IBM4"/>
      <c r="IBN4"/>
      <c r="IBO4"/>
      <c r="IBP4"/>
      <c r="IBQ4"/>
      <c r="IBR4"/>
      <c r="IBS4"/>
      <c r="IBT4"/>
      <c r="IBU4"/>
      <c r="IBV4"/>
      <c r="IBW4"/>
      <c r="IBX4"/>
      <c r="IBY4"/>
      <c r="IBZ4"/>
      <c r="ICA4"/>
      <c r="ICB4"/>
      <c r="ICC4"/>
      <c r="ICD4"/>
      <c r="ICE4"/>
      <c r="ICF4"/>
      <c r="ICG4"/>
      <c r="ICH4"/>
      <c r="ICI4"/>
      <c r="ICJ4"/>
      <c r="ICK4"/>
      <c r="ICL4"/>
      <c r="ICM4"/>
      <c r="ICN4"/>
      <c r="ICO4"/>
      <c r="ICP4"/>
      <c r="ICQ4"/>
      <c r="ICR4"/>
      <c r="ICS4"/>
      <c r="ICT4"/>
      <c r="ICU4"/>
      <c r="ICV4"/>
      <c r="ICW4"/>
      <c r="ICX4"/>
      <c r="ICY4"/>
      <c r="ICZ4"/>
      <c r="IDA4"/>
      <c r="IDB4"/>
      <c r="IDC4"/>
      <c r="IDD4"/>
      <c r="IDE4"/>
      <c r="IDF4"/>
      <c r="IDG4"/>
      <c r="IDH4"/>
      <c r="IDI4"/>
      <c r="IDJ4"/>
      <c r="IDK4"/>
      <c r="IDL4"/>
      <c r="IDM4"/>
      <c r="IDN4"/>
      <c r="IDO4"/>
      <c r="IDP4"/>
      <c r="IDQ4"/>
      <c r="IDR4"/>
      <c r="IDS4"/>
      <c r="IDT4"/>
      <c r="IDU4"/>
      <c r="IDV4"/>
      <c r="IDW4"/>
      <c r="IDX4"/>
      <c r="IDY4"/>
      <c r="IDZ4"/>
      <c r="IEA4"/>
      <c r="IEB4"/>
      <c r="IEC4"/>
      <c r="IED4"/>
      <c r="IEE4"/>
      <c r="IEF4"/>
      <c r="IEG4"/>
      <c r="IEH4"/>
      <c r="IEI4"/>
      <c r="IEJ4"/>
      <c r="IEK4"/>
      <c r="IEL4"/>
      <c r="IEM4"/>
      <c r="IEN4"/>
      <c r="IEO4"/>
      <c r="IEP4"/>
      <c r="IEQ4"/>
      <c r="IER4"/>
      <c r="IES4"/>
      <c r="IET4"/>
      <c r="IEU4"/>
      <c r="IEV4"/>
      <c r="IEW4"/>
      <c r="IEX4"/>
      <c r="IEY4"/>
      <c r="IEZ4"/>
      <c r="IFA4"/>
      <c r="IFB4"/>
      <c r="IFC4"/>
      <c r="IFD4"/>
      <c r="IFE4"/>
      <c r="IFF4"/>
      <c r="IFG4"/>
      <c r="IFH4"/>
      <c r="IFI4"/>
      <c r="IFJ4"/>
      <c r="IFK4"/>
      <c r="IFL4"/>
      <c r="IFM4"/>
      <c r="IFN4"/>
      <c r="IFO4"/>
      <c r="IFP4"/>
      <c r="IFQ4"/>
      <c r="IFR4"/>
      <c r="IFS4"/>
      <c r="IFT4"/>
      <c r="IFU4"/>
      <c r="IFV4"/>
      <c r="IFW4"/>
      <c r="IFX4"/>
      <c r="IFY4"/>
      <c r="IFZ4"/>
      <c r="IGA4"/>
      <c r="IGB4"/>
      <c r="IGC4"/>
      <c r="IGD4"/>
      <c r="IGE4"/>
      <c r="IGF4"/>
      <c r="IGG4"/>
      <c r="IGH4"/>
      <c r="IGI4"/>
      <c r="IGJ4"/>
      <c r="IGK4"/>
      <c r="IGL4"/>
      <c r="IGM4"/>
      <c r="IGN4"/>
      <c r="IGO4"/>
      <c r="IGP4"/>
      <c r="IGQ4"/>
      <c r="IGR4"/>
      <c r="IGS4"/>
      <c r="IGT4"/>
      <c r="IGU4"/>
      <c r="IGV4"/>
      <c r="IGW4"/>
      <c r="IGX4"/>
      <c r="IGY4"/>
      <c r="IGZ4"/>
      <c r="IHA4"/>
      <c r="IHB4"/>
      <c r="IHC4"/>
      <c r="IHD4"/>
      <c r="IHE4"/>
      <c r="IHF4"/>
      <c r="IHG4"/>
      <c r="IHH4"/>
      <c r="IHI4"/>
      <c r="IHJ4"/>
      <c r="IHK4"/>
      <c r="IHL4"/>
      <c r="IHM4"/>
      <c r="IHN4"/>
      <c r="IHO4"/>
      <c r="IHP4"/>
      <c r="IHQ4"/>
      <c r="IHR4"/>
      <c r="IHS4"/>
      <c r="IHT4"/>
      <c r="IHU4"/>
      <c r="IHV4"/>
      <c r="IHW4"/>
      <c r="IHX4"/>
      <c r="IHY4"/>
      <c r="IHZ4"/>
      <c r="IIA4"/>
      <c r="IIB4"/>
      <c r="IIC4"/>
      <c r="IID4"/>
      <c r="IIE4"/>
      <c r="IIF4"/>
      <c r="IIG4"/>
      <c r="IIH4"/>
      <c r="III4"/>
      <c r="IIJ4"/>
      <c r="IIK4"/>
      <c r="IIL4"/>
      <c r="IIM4"/>
      <c r="IIN4"/>
      <c r="IIO4"/>
      <c r="IIP4"/>
      <c r="IIQ4"/>
      <c r="IIR4"/>
      <c r="IIS4"/>
      <c r="IIT4"/>
      <c r="IIU4"/>
      <c r="IIV4"/>
      <c r="IIW4"/>
      <c r="IIX4"/>
      <c r="IIY4"/>
      <c r="IIZ4"/>
      <c r="IJA4"/>
      <c r="IJB4"/>
      <c r="IJC4"/>
      <c r="IJD4"/>
      <c r="IJE4"/>
      <c r="IJF4"/>
      <c r="IJG4"/>
      <c r="IJH4"/>
      <c r="IJI4"/>
      <c r="IJJ4"/>
      <c r="IJK4"/>
      <c r="IJL4"/>
      <c r="IJM4"/>
      <c r="IJN4"/>
      <c r="IJO4"/>
      <c r="IJP4"/>
      <c r="IJQ4"/>
      <c r="IJR4"/>
      <c r="IJS4"/>
      <c r="IJT4"/>
      <c r="IJU4"/>
      <c r="IJV4"/>
      <c r="IJW4"/>
      <c r="IJX4"/>
      <c r="IJY4"/>
      <c r="IJZ4"/>
      <c r="IKA4"/>
      <c r="IKB4"/>
      <c r="IKC4"/>
      <c r="IKD4"/>
      <c r="IKE4"/>
      <c r="IKF4"/>
      <c r="IKG4"/>
      <c r="IKH4"/>
      <c r="IKI4"/>
      <c r="IKJ4"/>
      <c r="IKK4"/>
      <c r="IKL4"/>
      <c r="IKM4"/>
      <c r="IKN4"/>
      <c r="IKO4"/>
      <c r="IKP4"/>
      <c r="IKQ4"/>
      <c r="IKR4"/>
      <c r="IKS4"/>
      <c r="IKT4"/>
      <c r="IKU4"/>
      <c r="IKV4"/>
      <c r="IKW4"/>
      <c r="IKX4"/>
      <c r="IKY4"/>
      <c r="IKZ4"/>
      <c r="ILA4"/>
      <c r="ILB4"/>
      <c r="ILC4"/>
      <c r="ILD4"/>
      <c r="ILE4"/>
      <c r="ILF4"/>
      <c r="ILG4"/>
      <c r="ILH4"/>
      <c r="ILI4"/>
      <c r="ILJ4"/>
      <c r="ILK4"/>
      <c r="ILL4"/>
      <c r="ILM4"/>
      <c r="ILN4"/>
      <c r="ILO4"/>
      <c r="ILP4"/>
      <c r="ILQ4"/>
      <c r="ILR4"/>
      <c r="ILS4"/>
      <c r="ILT4"/>
      <c r="ILU4"/>
      <c r="ILV4"/>
      <c r="ILW4"/>
      <c r="ILX4"/>
      <c r="ILY4"/>
      <c r="ILZ4"/>
      <c r="IMA4"/>
      <c r="IMB4"/>
      <c r="IMC4"/>
      <c r="IMD4"/>
      <c r="IME4"/>
      <c r="IMF4"/>
      <c r="IMG4"/>
      <c r="IMH4"/>
      <c r="IMI4"/>
      <c r="IMJ4"/>
      <c r="IMK4"/>
      <c r="IML4"/>
      <c r="IMM4"/>
      <c r="IMN4"/>
      <c r="IMO4"/>
      <c r="IMP4"/>
      <c r="IMQ4"/>
      <c r="IMR4"/>
      <c r="IMS4"/>
      <c r="IMT4"/>
      <c r="IMU4"/>
      <c r="IMV4"/>
      <c r="IMW4"/>
      <c r="IMX4"/>
      <c r="IMY4"/>
      <c r="IMZ4"/>
      <c r="INA4"/>
      <c r="INB4"/>
      <c r="INC4"/>
      <c r="IND4"/>
      <c r="INE4"/>
      <c r="INF4"/>
      <c r="ING4"/>
      <c r="INH4"/>
      <c r="INI4"/>
      <c r="INJ4"/>
      <c r="INK4"/>
      <c r="INL4"/>
      <c r="INM4"/>
      <c r="INN4"/>
      <c r="INO4"/>
      <c r="INP4"/>
      <c r="INQ4"/>
      <c r="INR4"/>
      <c r="INS4"/>
      <c r="INT4"/>
      <c r="INU4"/>
      <c r="INV4"/>
      <c r="INW4"/>
      <c r="INX4"/>
      <c r="INY4"/>
      <c r="INZ4"/>
      <c r="IOA4"/>
      <c r="IOB4"/>
      <c r="IOC4"/>
      <c r="IOD4"/>
      <c r="IOE4"/>
      <c r="IOF4"/>
      <c r="IOG4"/>
      <c r="IOH4"/>
      <c r="IOI4"/>
      <c r="IOJ4"/>
      <c r="IOK4"/>
      <c r="IOL4"/>
      <c r="IOM4"/>
      <c r="ION4"/>
      <c r="IOO4"/>
      <c r="IOP4"/>
      <c r="IOQ4"/>
      <c r="IOR4"/>
      <c r="IOS4"/>
      <c r="IOT4"/>
      <c r="IOU4"/>
      <c r="IOV4"/>
      <c r="IOW4"/>
      <c r="IOX4"/>
      <c r="IOY4"/>
      <c r="IOZ4"/>
      <c r="IPA4"/>
      <c r="IPB4"/>
      <c r="IPC4"/>
      <c r="IPD4"/>
      <c r="IPE4"/>
      <c r="IPF4"/>
      <c r="IPG4"/>
      <c r="IPH4"/>
      <c r="IPI4"/>
      <c r="IPJ4"/>
      <c r="IPK4"/>
      <c r="IPL4"/>
      <c r="IPM4"/>
      <c r="IPN4"/>
      <c r="IPO4"/>
      <c r="IPP4"/>
      <c r="IPQ4"/>
      <c r="IPR4"/>
      <c r="IPS4"/>
      <c r="IPT4"/>
      <c r="IPU4"/>
      <c r="IPV4"/>
      <c r="IPW4"/>
      <c r="IPX4"/>
      <c r="IPY4"/>
      <c r="IPZ4"/>
      <c r="IQA4"/>
      <c r="IQB4"/>
      <c r="IQC4"/>
      <c r="IQD4"/>
      <c r="IQE4"/>
      <c r="IQF4"/>
      <c r="IQG4"/>
      <c r="IQH4"/>
      <c r="IQI4"/>
      <c r="IQJ4"/>
      <c r="IQK4"/>
      <c r="IQL4"/>
      <c r="IQM4"/>
      <c r="IQN4"/>
      <c r="IQO4"/>
      <c r="IQP4"/>
      <c r="IQQ4"/>
      <c r="IQR4"/>
      <c r="IQS4"/>
      <c r="IQT4"/>
      <c r="IQU4"/>
      <c r="IQV4"/>
      <c r="IQW4"/>
      <c r="IQX4"/>
      <c r="IQY4"/>
      <c r="IQZ4"/>
      <c r="IRA4"/>
      <c r="IRB4"/>
      <c r="IRC4"/>
      <c r="IRD4"/>
      <c r="IRE4"/>
      <c r="IRF4"/>
      <c r="IRG4"/>
      <c r="IRH4"/>
      <c r="IRI4"/>
      <c r="IRJ4"/>
      <c r="IRK4"/>
      <c r="IRL4"/>
      <c r="IRM4"/>
      <c r="IRN4"/>
      <c r="IRO4"/>
      <c r="IRP4"/>
      <c r="IRQ4"/>
      <c r="IRR4"/>
      <c r="IRS4"/>
      <c r="IRT4"/>
      <c r="IRU4"/>
      <c r="IRV4"/>
      <c r="IRW4"/>
      <c r="IRX4"/>
      <c r="IRY4"/>
      <c r="IRZ4"/>
      <c r="ISA4"/>
      <c r="ISB4"/>
      <c r="ISC4"/>
      <c r="ISD4"/>
      <c r="ISE4"/>
      <c r="ISF4"/>
      <c r="ISG4"/>
      <c r="ISH4"/>
      <c r="ISI4"/>
      <c r="ISJ4"/>
      <c r="ISK4"/>
      <c r="ISL4"/>
      <c r="ISM4"/>
      <c r="ISN4"/>
      <c r="ISO4"/>
      <c r="ISP4"/>
      <c r="ISQ4"/>
      <c r="ISR4"/>
      <c r="ISS4"/>
      <c r="IST4"/>
      <c r="ISU4"/>
      <c r="ISV4"/>
      <c r="ISW4"/>
      <c r="ISX4"/>
      <c r="ISY4"/>
      <c r="ISZ4"/>
      <c r="ITA4"/>
      <c r="ITB4"/>
      <c r="ITC4"/>
      <c r="ITD4"/>
      <c r="ITE4"/>
      <c r="ITF4"/>
      <c r="ITG4"/>
      <c r="ITH4"/>
      <c r="ITI4"/>
      <c r="ITJ4"/>
      <c r="ITK4"/>
      <c r="ITL4"/>
      <c r="ITM4"/>
      <c r="ITN4"/>
      <c r="ITO4"/>
      <c r="ITP4"/>
      <c r="ITQ4"/>
      <c r="ITR4"/>
      <c r="ITS4"/>
      <c r="ITT4"/>
      <c r="ITU4"/>
      <c r="ITV4"/>
      <c r="ITW4"/>
      <c r="ITX4"/>
      <c r="ITY4"/>
      <c r="ITZ4"/>
      <c r="IUA4"/>
      <c r="IUB4"/>
      <c r="IUC4"/>
      <c r="IUD4"/>
      <c r="IUE4"/>
      <c r="IUF4"/>
      <c r="IUG4"/>
      <c r="IUH4"/>
      <c r="IUI4"/>
      <c r="IUJ4"/>
      <c r="IUK4"/>
      <c r="IUL4"/>
      <c r="IUM4"/>
      <c r="IUN4"/>
      <c r="IUO4"/>
      <c r="IUP4"/>
      <c r="IUQ4"/>
      <c r="IUR4"/>
      <c r="IUS4"/>
      <c r="IUT4"/>
      <c r="IUU4"/>
      <c r="IUV4"/>
      <c r="IUW4"/>
      <c r="IUX4"/>
      <c r="IUY4"/>
      <c r="IUZ4"/>
      <c r="IVA4"/>
      <c r="IVB4"/>
      <c r="IVC4"/>
      <c r="IVD4"/>
      <c r="IVE4"/>
      <c r="IVF4"/>
      <c r="IVG4"/>
      <c r="IVH4"/>
      <c r="IVI4"/>
      <c r="IVJ4"/>
      <c r="IVK4"/>
      <c r="IVL4"/>
      <c r="IVM4"/>
      <c r="IVN4"/>
      <c r="IVO4"/>
      <c r="IVP4"/>
      <c r="IVQ4"/>
      <c r="IVR4"/>
      <c r="IVS4"/>
      <c r="IVT4"/>
      <c r="IVU4"/>
      <c r="IVV4"/>
      <c r="IVW4"/>
      <c r="IVX4"/>
      <c r="IVY4"/>
      <c r="IVZ4"/>
      <c r="IWA4"/>
      <c r="IWB4"/>
      <c r="IWC4"/>
      <c r="IWD4"/>
      <c r="IWE4"/>
      <c r="IWF4"/>
      <c r="IWG4"/>
      <c r="IWH4"/>
      <c r="IWI4"/>
      <c r="IWJ4"/>
      <c r="IWK4"/>
      <c r="IWL4"/>
      <c r="IWM4"/>
      <c r="IWN4"/>
      <c r="IWO4"/>
      <c r="IWP4"/>
      <c r="IWQ4"/>
      <c r="IWR4"/>
      <c r="IWS4"/>
      <c r="IWT4"/>
      <c r="IWU4"/>
      <c r="IWV4"/>
      <c r="IWW4"/>
      <c r="IWX4"/>
      <c r="IWY4"/>
      <c r="IWZ4"/>
      <c r="IXA4"/>
      <c r="IXB4"/>
      <c r="IXC4"/>
      <c r="IXD4"/>
      <c r="IXE4"/>
      <c r="IXF4"/>
      <c r="IXG4"/>
      <c r="IXH4"/>
      <c r="IXI4"/>
      <c r="IXJ4"/>
      <c r="IXK4"/>
      <c r="IXL4"/>
      <c r="IXM4"/>
      <c r="IXN4"/>
      <c r="IXO4"/>
      <c r="IXP4"/>
      <c r="IXQ4"/>
      <c r="IXR4"/>
      <c r="IXS4"/>
      <c r="IXT4"/>
      <c r="IXU4"/>
      <c r="IXV4"/>
      <c r="IXW4"/>
      <c r="IXX4"/>
      <c r="IXY4"/>
      <c r="IXZ4"/>
      <c r="IYA4"/>
      <c r="IYB4"/>
      <c r="IYC4"/>
      <c r="IYD4"/>
      <c r="IYE4"/>
      <c r="IYF4"/>
      <c r="IYG4"/>
      <c r="IYH4"/>
      <c r="IYI4"/>
      <c r="IYJ4"/>
      <c r="IYK4"/>
      <c r="IYL4"/>
      <c r="IYM4"/>
      <c r="IYN4"/>
      <c r="IYO4"/>
      <c r="IYP4"/>
      <c r="IYQ4"/>
      <c r="IYR4"/>
      <c r="IYS4"/>
      <c r="IYT4"/>
      <c r="IYU4"/>
      <c r="IYV4"/>
      <c r="IYW4"/>
      <c r="IYX4"/>
      <c r="IYY4"/>
      <c r="IYZ4"/>
      <c r="IZA4"/>
      <c r="IZB4"/>
      <c r="IZC4"/>
      <c r="IZD4"/>
      <c r="IZE4"/>
      <c r="IZF4"/>
      <c r="IZG4"/>
      <c r="IZH4"/>
      <c r="IZI4"/>
      <c r="IZJ4"/>
      <c r="IZK4"/>
      <c r="IZL4"/>
      <c r="IZM4"/>
      <c r="IZN4"/>
      <c r="IZO4"/>
      <c r="IZP4"/>
      <c r="IZQ4"/>
      <c r="IZR4"/>
      <c r="IZS4"/>
      <c r="IZT4"/>
      <c r="IZU4"/>
      <c r="IZV4"/>
      <c r="IZW4"/>
      <c r="IZX4"/>
      <c r="IZY4"/>
      <c r="IZZ4"/>
      <c r="JAA4"/>
      <c r="JAB4"/>
      <c r="JAC4"/>
      <c r="JAD4"/>
      <c r="JAE4"/>
      <c r="JAF4"/>
      <c r="JAG4"/>
      <c r="JAH4"/>
      <c r="JAI4"/>
      <c r="JAJ4"/>
      <c r="JAK4"/>
      <c r="JAL4"/>
      <c r="JAM4"/>
      <c r="JAN4"/>
      <c r="JAO4"/>
      <c r="JAP4"/>
      <c r="JAQ4"/>
      <c r="JAR4"/>
      <c r="JAS4"/>
      <c r="JAT4"/>
      <c r="JAU4"/>
      <c r="JAV4"/>
      <c r="JAW4"/>
      <c r="JAX4"/>
      <c r="JAY4"/>
      <c r="JAZ4"/>
      <c r="JBA4"/>
      <c r="JBB4"/>
      <c r="JBC4"/>
      <c r="JBD4"/>
      <c r="JBE4"/>
      <c r="JBF4"/>
      <c r="JBG4"/>
      <c r="JBH4"/>
      <c r="JBI4"/>
      <c r="JBJ4"/>
      <c r="JBK4"/>
      <c r="JBL4"/>
      <c r="JBM4"/>
      <c r="JBN4"/>
      <c r="JBO4"/>
      <c r="JBP4"/>
      <c r="JBQ4"/>
      <c r="JBR4"/>
      <c r="JBS4"/>
      <c r="JBT4"/>
      <c r="JBU4"/>
      <c r="JBV4"/>
      <c r="JBW4"/>
      <c r="JBX4"/>
      <c r="JBY4"/>
      <c r="JBZ4"/>
      <c r="JCA4"/>
      <c r="JCB4"/>
      <c r="JCC4"/>
      <c r="JCD4"/>
      <c r="JCE4"/>
      <c r="JCF4"/>
      <c r="JCG4"/>
      <c r="JCH4"/>
      <c r="JCI4"/>
      <c r="JCJ4"/>
      <c r="JCK4"/>
      <c r="JCL4"/>
      <c r="JCM4"/>
      <c r="JCN4"/>
      <c r="JCO4"/>
      <c r="JCP4"/>
      <c r="JCQ4"/>
      <c r="JCR4"/>
      <c r="JCS4"/>
      <c r="JCT4"/>
      <c r="JCU4"/>
      <c r="JCV4"/>
      <c r="JCW4"/>
      <c r="JCX4"/>
      <c r="JCY4"/>
      <c r="JCZ4"/>
      <c r="JDA4"/>
      <c r="JDB4"/>
      <c r="JDC4"/>
      <c r="JDD4"/>
      <c r="JDE4"/>
      <c r="JDF4"/>
      <c r="JDG4"/>
      <c r="JDH4"/>
      <c r="JDI4"/>
      <c r="JDJ4"/>
      <c r="JDK4"/>
      <c r="JDL4"/>
      <c r="JDM4"/>
      <c r="JDN4"/>
      <c r="JDO4"/>
      <c r="JDP4"/>
      <c r="JDQ4"/>
      <c r="JDR4"/>
      <c r="JDS4"/>
      <c r="JDT4"/>
      <c r="JDU4"/>
      <c r="JDV4"/>
      <c r="JDW4"/>
      <c r="JDX4"/>
      <c r="JDY4"/>
      <c r="JDZ4"/>
      <c r="JEA4"/>
      <c r="JEB4"/>
      <c r="JEC4"/>
      <c r="JED4"/>
      <c r="JEE4"/>
      <c r="JEF4"/>
      <c r="JEG4"/>
      <c r="JEH4"/>
      <c r="JEI4"/>
      <c r="JEJ4"/>
      <c r="JEK4"/>
      <c r="JEL4"/>
      <c r="JEM4"/>
      <c r="JEN4"/>
      <c r="JEO4"/>
      <c r="JEP4"/>
      <c r="JEQ4"/>
      <c r="JER4"/>
      <c r="JES4"/>
      <c r="JET4"/>
      <c r="JEU4"/>
      <c r="JEV4"/>
      <c r="JEW4"/>
      <c r="JEX4"/>
      <c r="JEY4"/>
      <c r="JEZ4"/>
      <c r="JFA4"/>
      <c r="JFB4"/>
      <c r="JFC4"/>
      <c r="JFD4"/>
      <c r="JFE4"/>
      <c r="JFF4"/>
      <c r="JFG4"/>
      <c r="JFH4"/>
      <c r="JFI4"/>
      <c r="JFJ4"/>
      <c r="JFK4"/>
      <c r="JFL4"/>
      <c r="JFM4"/>
      <c r="JFN4"/>
      <c r="JFO4"/>
      <c r="JFP4"/>
      <c r="JFQ4"/>
      <c r="JFR4"/>
      <c r="JFS4"/>
      <c r="JFT4"/>
      <c r="JFU4"/>
      <c r="JFV4"/>
      <c r="JFW4"/>
      <c r="JFX4"/>
      <c r="JFY4"/>
      <c r="JFZ4"/>
      <c r="JGA4"/>
      <c r="JGB4"/>
      <c r="JGC4"/>
      <c r="JGD4"/>
      <c r="JGE4"/>
      <c r="JGF4"/>
      <c r="JGG4"/>
      <c r="JGH4"/>
      <c r="JGI4"/>
      <c r="JGJ4"/>
      <c r="JGK4"/>
      <c r="JGL4"/>
      <c r="JGM4"/>
      <c r="JGN4"/>
      <c r="JGO4"/>
      <c r="JGP4"/>
      <c r="JGQ4"/>
      <c r="JGR4"/>
      <c r="JGS4"/>
      <c r="JGT4"/>
      <c r="JGU4"/>
      <c r="JGV4"/>
      <c r="JGW4"/>
      <c r="JGX4"/>
      <c r="JGY4"/>
      <c r="JGZ4"/>
      <c r="JHA4"/>
      <c r="JHB4"/>
      <c r="JHC4"/>
      <c r="JHD4"/>
      <c r="JHE4"/>
      <c r="JHF4"/>
      <c r="JHG4"/>
      <c r="JHH4"/>
      <c r="JHI4"/>
      <c r="JHJ4"/>
      <c r="JHK4"/>
      <c r="JHL4"/>
      <c r="JHM4"/>
      <c r="JHN4"/>
      <c r="JHO4"/>
      <c r="JHP4"/>
      <c r="JHQ4"/>
      <c r="JHR4"/>
      <c r="JHS4"/>
      <c r="JHT4"/>
      <c r="JHU4"/>
      <c r="JHV4"/>
      <c r="JHW4"/>
      <c r="JHX4"/>
      <c r="JHY4"/>
      <c r="JHZ4"/>
      <c r="JIA4"/>
      <c r="JIB4"/>
      <c r="JIC4"/>
      <c r="JID4"/>
      <c r="JIE4"/>
      <c r="JIF4"/>
      <c r="JIG4"/>
      <c r="JIH4"/>
      <c r="JII4"/>
      <c r="JIJ4"/>
      <c r="JIK4"/>
      <c r="JIL4"/>
      <c r="JIM4"/>
      <c r="JIN4"/>
      <c r="JIO4"/>
      <c r="JIP4"/>
      <c r="JIQ4"/>
      <c r="JIR4"/>
      <c r="JIS4"/>
      <c r="JIT4"/>
      <c r="JIU4"/>
      <c r="JIV4"/>
      <c r="JIW4"/>
      <c r="JIX4"/>
      <c r="JIY4"/>
      <c r="JIZ4"/>
      <c r="JJA4"/>
      <c r="JJB4"/>
      <c r="JJC4"/>
      <c r="JJD4"/>
      <c r="JJE4"/>
      <c r="JJF4"/>
      <c r="JJG4"/>
      <c r="JJH4"/>
      <c r="JJI4"/>
      <c r="JJJ4"/>
      <c r="JJK4"/>
      <c r="JJL4"/>
      <c r="JJM4"/>
      <c r="JJN4"/>
      <c r="JJO4"/>
      <c r="JJP4"/>
      <c r="JJQ4"/>
      <c r="JJR4"/>
      <c r="JJS4"/>
      <c r="JJT4"/>
      <c r="JJU4"/>
      <c r="JJV4"/>
      <c r="JJW4"/>
      <c r="JJX4"/>
      <c r="JJY4"/>
      <c r="JJZ4"/>
      <c r="JKA4"/>
      <c r="JKB4"/>
      <c r="JKC4"/>
      <c r="JKD4"/>
      <c r="JKE4"/>
      <c r="JKF4"/>
      <c r="JKG4"/>
      <c r="JKH4"/>
      <c r="JKI4"/>
      <c r="JKJ4"/>
      <c r="JKK4"/>
      <c r="JKL4"/>
      <c r="JKM4"/>
      <c r="JKN4"/>
      <c r="JKO4"/>
      <c r="JKP4"/>
      <c r="JKQ4"/>
      <c r="JKR4"/>
      <c r="JKS4"/>
      <c r="JKT4"/>
      <c r="JKU4"/>
      <c r="JKV4"/>
      <c r="JKW4"/>
      <c r="JKX4"/>
      <c r="JKY4"/>
      <c r="JKZ4"/>
      <c r="JLA4"/>
      <c r="JLB4"/>
      <c r="JLC4"/>
      <c r="JLD4"/>
      <c r="JLE4"/>
      <c r="JLF4"/>
      <c r="JLG4"/>
      <c r="JLH4"/>
      <c r="JLI4"/>
      <c r="JLJ4"/>
      <c r="JLK4"/>
      <c r="JLL4"/>
      <c r="JLM4"/>
      <c r="JLN4"/>
      <c r="JLO4"/>
      <c r="JLP4"/>
      <c r="JLQ4"/>
      <c r="JLR4"/>
      <c r="JLS4"/>
      <c r="JLT4"/>
      <c r="JLU4"/>
      <c r="JLV4"/>
      <c r="JLW4"/>
      <c r="JLX4"/>
      <c r="JLY4"/>
      <c r="JLZ4"/>
      <c r="JMA4"/>
      <c r="JMB4"/>
      <c r="JMC4"/>
      <c r="JMD4"/>
      <c r="JME4"/>
      <c r="JMF4"/>
      <c r="JMG4"/>
      <c r="JMH4"/>
      <c r="JMI4"/>
      <c r="JMJ4"/>
      <c r="JMK4"/>
      <c r="JML4"/>
      <c r="JMM4"/>
      <c r="JMN4"/>
      <c r="JMO4"/>
      <c r="JMP4"/>
      <c r="JMQ4"/>
      <c r="JMR4"/>
      <c r="JMS4"/>
      <c r="JMT4"/>
      <c r="JMU4"/>
      <c r="JMV4"/>
      <c r="JMW4"/>
      <c r="JMX4"/>
      <c r="JMY4"/>
      <c r="JMZ4"/>
      <c r="JNA4"/>
      <c r="JNB4"/>
      <c r="JNC4"/>
      <c r="JND4"/>
      <c r="JNE4"/>
      <c r="JNF4"/>
      <c r="JNG4"/>
      <c r="JNH4"/>
      <c r="JNI4"/>
      <c r="JNJ4"/>
      <c r="JNK4"/>
      <c r="JNL4"/>
      <c r="JNM4"/>
      <c r="JNN4"/>
      <c r="JNO4"/>
      <c r="JNP4"/>
      <c r="JNQ4"/>
      <c r="JNR4"/>
      <c r="JNS4"/>
      <c r="JNT4"/>
      <c r="JNU4"/>
      <c r="JNV4"/>
      <c r="JNW4"/>
      <c r="JNX4"/>
      <c r="JNY4"/>
      <c r="JNZ4"/>
      <c r="JOA4"/>
      <c r="JOB4"/>
      <c r="JOC4"/>
      <c r="JOD4"/>
      <c r="JOE4"/>
      <c r="JOF4"/>
      <c r="JOG4"/>
      <c r="JOH4"/>
      <c r="JOI4"/>
      <c r="JOJ4"/>
      <c r="JOK4"/>
      <c r="JOL4"/>
      <c r="JOM4"/>
      <c r="JON4"/>
      <c r="JOO4"/>
      <c r="JOP4"/>
      <c r="JOQ4"/>
      <c r="JOR4"/>
      <c r="JOS4"/>
      <c r="JOT4"/>
      <c r="JOU4"/>
      <c r="JOV4"/>
      <c r="JOW4"/>
      <c r="JOX4"/>
      <c r="JOY4"/>
      <c r="JOZ4"/>
      <c r="JPA4"/>
      <c r="JPB4"/>
      <c r="JPC4"/>
      <c r="JPD4"/>
      <c r="JPE4"/>
      <c r="JPF4"/>
      <c r="JPG4"/>
      <c r="JPH4"/>
      <c r="JPI4"/>
      <c r="JPJ4"/>
      <c r="JPK4"/>
      <c r="JPL4"/>
      <c r="JPM4"/>
      <c r="JPN4"/>
      <c r="JPO4"/>
      <c r="JPP4"/>
      <c r="JPQ4"/>
      <c r="JPR4"/>
      <c r="JPS4"/>
      <c r="JPT4"/>
      <c r="JPU4"/>
      <c r="JPV4"/>
      <c r="JPW4"/>
      <c r="JPX4"/>
      <c r="JPY4"/>
      <c r="JPZ4"/>
      <c r="JQA4"/>
      <c r="JQB4"/>
      <c r="JQC4"/>
      <c r="JQD4"/>
      <c r="JQE4"/>
      <c r="JQF4"/>
      <c r="JQG4"/>
      <c r="JQH4"/>
      <c r="JQI4"/>
      <c r="JQJ4"/>
      <c r="JQK4"/>
      <c r="JQL4"/>
      <c r="JQM4"/>
      <c r="JQN4"/>
      <c r="JQO4"/>
      <c r="JQP4"/>
      <c r="JQQ4"/>
      <c r="JQR4"/>
      <c r="JQS4"/>
      <c r="JQT4"/>
      <c r="JQU4"/>
      <c r="JQV4"/>
      <c r="JQW4"/>
      <c r="JQX4"/>
      <c r="JQY4"/>
      <c r="JQZ4"/>
      <c r="JRA4"/>
      <c r="JRB4"/>
      <c r="JRC4"/>
      <c r="JRD4"/>
      <c r="JRE4"/>
      <c r="JRF4"/>
      <c r="JRG4"/>
      <c r="JRH4"/>
      <c r="JRI4"/>
      <c r="JRJ4"/>
      <c r="JRK4"/>
      <c r="JRL4"/>
      <c r="JRM4"/>
      <c r="JRN4"/>
      <c r="JRO4"/>
      <c r="JRP4"/>
      <c r="JRQ4"/>
      <c r="JRR4"/>
      <c r="JRS4"/>
      <c r="JRT4"/>
      <c r="JRU4"/>
      <c r="JRV4"/>
      <c r="JRW4"/>
      <c r="JRX4"/>
      <c r="JRY4"/>
      <c r="JRZ4"/>
      <c r="JSA4"/>
      <c r="JSB4"/>
      <c r="JSC4"/>
      <c r="JSD4"/>
      <c r="JSE4"/>
      <c r="JSF4"/>
      <c r="JSG4"/>
      <c r="JSH4"/>
      <c r="JSI4"/>
      <c r="JSJ4"/>
      <c r="JSK4"/>
      <c r="JSL4"/>
      <c r="JSM4"/>
      <c r="JSN4"/>
      <c r="JSO4"/>
      <c r="JSP4"/>
      <c r="JSQ4"/>
      <c r="JSR4"/>
      <c r="JSS4"/>
      <c r="JST4"/>
      <c r="JSU4"/>
      <c r="JSV4"/>
      <c r="JSW4"/>
      <c r="JSX4"/>
      <c r="JSY4"/>
      <c r="JSZ4"/>
      <c r="JTA4"/>
      <c r="JTB4"/>
      <c r="JTC4"/>
      <c r="JTD4"/>
      <c r="JTE4"/>
      <c r="JTF4"/>
      <c r="JTG4"/>
      <c r="JTH4"/>
      <c r="JTI4"/>
      <c r="JTJ4"/>
      <c r="JTK4"/>
      <c r="JTL4"/>
      <c r="JTM4"/>
      <c r="JTN4"/>
      <c r="JTO4"/>
      <c r="JTP4"/>
      <c r="JTQ4"/>
      <c r="JTR4"/>
      <c r="JTS4"/>
      <c r="JTT4"/>
      <c r="JTU4"/>
      <c r="JTV4"/>
      <c r="JTW4"/>
      <c r="JTX4"/>
      <c r="JTY4"/>
      <c r="JTZ4"/>
      <c r="JUA4"/>
      <c r="JUB4"/>
      <c r="JUC4"/>
      <c r="JUD4"/>
      <c r="JUE4"/>
      <c r="JUF4"/>
      <c r="JUG4"/>
      <c r="JUH4"/>
      <c r="JUI4"/>
      <c r="JUJ4"/>
      <c r="JUK4"/>
      <c r="JUL4"/>
      <c r="JUM4"/>
      <c r="JUN4"/>
      <c r="JUO4"/>
      <c r="JUP4"/>
      <c r="JUQ4"/>
      <c r="JUR4"/>
      <c r="JUS4"/>
      <c r="JUT4"/>
      <c r="JUU4"/>
      <c r="JUV4"/>
      <c r="JUW4"/>
      <c r="JUX4"/>
      <c r="JUY4"/>
      <c r="JUZ4"/>
      <c r="JVA4"/>
      <c r="JVB4"/>
      <c r="JVC4"/>
      <c r="JVD4"/>
      <c r="JVE4"/>
      <c r="JVF4"/>
      <c r="JVG4"/>
      <c r="JVH4"/>
      <c r="JVI4"/>
      <c r="JVJ4"/>
      <c r="JVK4"/>
      <c r="JVL4"/>
      <c r="JVM4"/>
      <c r="JVN4"/>
      <c r="JVO4"/>
      <c r="JVP4"/>
      <c r="JVQ4"/>
      <c r="JVR4"/>
      <c r="JVS4"/>
      <c r="JVT4"/>
      <c r="JVU4"/>
      <c r="JVV4"/>
      <c r="JVW4"/>
      <c r="JVX4"/>
      <c r="JVY4"/>
      <c r="JVZ4"/>
      <c r="JWA4"/>
      <c r="JWB4"/>
      <c r="JWC4"/>
      <c r="JWD4"/>
      <c r="JWE4"/>
      <c r="JWF4"/>
      <c r="JWG4"/>
      <c r="JWH4"/>
      <c r="JWI4"/>
      <c r="JWJ4"/>
      <c r="JWK4"/>
      <c r="JWL4"/>
      <c r="JWM4"/>
      <c r="JWN4"/>
      <c r="JWO4"/>
      <c r="JWP4"/>
      <c r="JWQ4"/>
      <c r="JWR4"/>
      <c r="JWS4"/>
      <c r="JWT4"/>
      <c r="JWU4"/>
      <c r="JWV4"/>
      <c r="JWW4"/>
      <c r="JWX4"/>
      <c r="JWY4"/>
      <c r="JWZ4"/>
      <c r="JXA4"/>
      <c r="JXB4"/>
      <c r="JXC4"/>
      <c r="JXD4"/>
      <c r="JXE4"/>
      <c r="JXF4"/>
      <c r="JXG4"/>
      <c r="JXH4"/>
      <c r="JXI4"/>
      <c r="JXJ4"/>
      <c r="JXK4"/>
      <c r="JXL4"/>
      <c r="JXM4"/>
      <c r="JXN4"/>
      <c r="JXO4"/>
      <c r="JXP4"/>
      <c r="JXQ4"/>
      <c r="JXR4"/>
      <c r="JXS4"/>
      <c r="JXT4"/>
      <c r="JXU4"/>
      <c r="JXV4"/>
      <c r="JXW4"/>
      <c r="JXX4"/>
      <c r="JXY4"/>
      <c r="JXZ4"/>
      <c r="JYA4"/>
      <c r="JYB4"/>
      <c r="JYC4"/>
      <c r="JYD4"/>
      <c r="JYE4"/>
      <c r="JYF4"/>
      <c r="JYG4"/>
      <c r="JYH4"/>
      <c r="JYI4"/>
      <c r="JYJ4"/>
      <c r="JYK4"/>
      <c r="JYL4"/>
      <c r="JYM4"/>
      <c r="JYN4"/>
      <c r="JYO4"/>
      <c r="JYP4"/>
      <c r="JYQ4"/>
      <c r="JYR4"/>
      <c r="JYS4"/>
      <c r="JYT4"/>
      <c r="JYU4"/>
      <c r="JYV4"/>
      <c r="JYW4"/>
      <c r="JYX4"/>
      <c r="JYY4"/>
      <c r="JYZ4"/>
      <c r="JZA4"/>
      <c r="JZB4"/>
      <c r="JZC4"/>
      <c r="JZD4"/>
      <c r="JZE4"/>
      <c r="JZF4"/>
      <c r="JZG4"/>
      <c r="JZH4"/>
      <c r="JZI4"/>
      <c r="JZJ4"/>
      <c r="JZK4"/>
      <c r="JZL4"/>
      <c r="JZM4"/>
      <c r="JZN4"/>
      <c r="JZO4"/>
      <c r="JZP4"/>
      <c r="JZQ4"/>
      <c r="JZR4"/>
      <c r="JZS4"/>
      <c r="JZT4"/>
      <c r="JZU4"/>
      <c r="JZV4"/>
      <c r="JZW4"/>
      <c r="JZX4"/>
      <c r="JZY4"/>
      <c r="JZZ4"/>
      <c r="KAA4"/>
      <c r="KAB4"/>
      <c r="KAC4"/>
      <c r="KAD4"/>
      <c r="KAE4"/>
      <c r="KAF4"/>
      <c r="KAG4"/>
      <c r="KAH4"/>
      <c r="KAI4"/>
      <c r="KAJ4"/>
      <c r="KAK4"/>
      <c r="KAL4"/>
      <c r="KAM4"/>
      <c r="KAN4"/>
      <c r="KAO4"/>
      <c r="KAP4"/>
      <c r="KAQ4"/>
      <c r="KAR4"/>
      <c r="KAS4"/>
      <c r="KAT4"/>
      <c r="KAU4"/>
      <c r="KAV4"/>
      <c r="KAW4"/>
      <c r="KAX4"/>
      <c r="KAY4"/>
      <c r="KAZ4"/>
      <c r="KBA4"/>
      <c r="KBB4"/>
      <c r="KBC4"/>
      <c r="KBD4"/>
      <c r="KBE4"/>
      <c r="KBF4"/>
      <c r="KBG4"/>
      <c r="KBH4"/>
      <c r="KBI4"/>
      <c r="KBJ4"/>
      <c r="KBK4"/>
      <c r="KBL4"/>
      <c r="KBM4"/>
      <c r="KBN4"/>
      <c r="KBO4"/>
      <c r="KBP4"/>
      <c r="KBQ4"/>
      <c r="KBR4"/>
      <c r="KBS4"/>
      <c r="KBT4"/>
      <c r="KBU4"/>
      <c r="KBV4"/>
      <c r="KBW4"/>
      <c r="KBX4"/>
      <c r="KBY4"/>
      <c r="KBZ4"/>
      <c r="KCA4"/>
      <c r="KCB4"/>
      <c r="KCC4"/>
      <c r="KCD4"/>
      <c r="KCE4"/>
      <c r="KCF4"/>
      <c r="KCG4"/>
      <c r="KCH4"/>
      <c r="KCI4"/>
      <c r="KCJ4"/>
      <c r="KCK4"/>
      <c r="KCL4"/>
      <c r="KCM4"/>
      <c r="KCN4"/>
      <c r="KCO4"/>
      <c r="KCP4"/>
      <c r="KCQ4"/>
      <c r="KCR4"/>
      <c r="KCS4"/>
      <c r="KCT4"/>
      <c r="KCU4"/>
      <c r="KCV4"/>
      <c r="KCW4"/>
      <c r="KCX4"/>
      <c r="KCY4"/>
      <c r="KCZ4"/>
      <c r="KDA4"/>
      <c r="KDB4"/>
      <c r="KDC4"/>
      <c r="KDD4"/>
      <c r="KDE4"/>
      <c r="KDF4"/>
      <c r="KDG4"/>
      <c r="KDH4"/>
      <c r="KDI4"/>
      <c r="KDJ4"/>
      <c r="KDK4"/>
      <c r="KDL4"/>
      <c r="KDM4"/>
      <c r="KDN4"/>
      <c r="KDO4"/>
      <c r="KDP4"/>
      <c r="KDQ4"/>
      <c r="KDR4"/>
      <c r="KDS4"/>
      <c r="KDT4"/>
      <c r="KDU4"/>
      <c r="KDV4"/>
      <c r="KDW4"/>
      <c r="KDX4"/>
      <c r="KDY4"/>
      <c r="KDZ4"/>
      <c r="KEA4"/>
      <c r="KEB4"/>
      <c r="KEC4"/>
      <c r="KED4"/>
      <c r="KEE4"/>
      <c r="KEF4"/>
      <c r="KEG4"/>
      <c r="KEH4"/>
      <c r="KEI4"/>
      <c r="KEJ4"/>
      <c r="KEK4"/>
      <c r="KEL4"/>
      <c r="KEM4"/>
      <c r="KEN4"/>
      <c r="KEO4"/>
      <c r="KEP4"/>
      <c r="KEQ4"/>
      <c r="KER4"/>
      <c r="KES4"/>
      <c r="KET4"/>
      <c r="KEU4"/>
      <c r="KEV4"/>
      <c r="KEW4"/>
      <c r="KEX4"/>
      <c r="KEY4"/>
      <c r="KEZ4"/>
      <c r="KFA4"/>
      <c r="KFB4"/>
      <c r="KFC4"/>
      <c r="KFD4"/>
      <c r="KFE4"/>
      <c r="KFF4"/>
      <c r="KFG4"/>
      <c r="KFH4"/>
      <c r="KFI4"/>
      <c r="KFJ4"/>
      <c r="KFK4"/>
      <c r="KFL4"/>
      <c r="KFM4"/>
      <c r="KFN4"/>
      <c r="KFO4"/>
      <c r="KFP4"/>
      <c r="KFQ4"/>
      <c r="KFR4"/>
      <c r="KFS4"/>
      <c r="KFT4"/>
      <c r="KFU4"/>
      <c r="KFV4"/>
      <c r="KFW4"/>
      <c r="KFX4"/>
      <c r="KFY4"/>
      <c r="KFZ4"/>
      <c r="KGA4"/>
      <c r="KGB4"/>
      <c r="KGC4"/>
      <c r="KGD4"/>
      <c r="KGE4"/>
      <c r="KGF4"/>
      <c r="KGG4"/>
      <c r="KGH4"/>
      <c r="KGI4"/>
      <c r="KGJ4"/>
      <c r="KGK4"/>
      <c r="KGL4"/>
      <c r="KGM4"/>
      <c r="KGN4"/>
      <c r="KGO4"/>
      <c r="KGP4"/>
      <c r="KGQ4"/>
      <c r="KGR4"/>
      <c r="KGS4"/>
      <c r="KGT4"/>
      <c r="KGU4"/>
      <c r="KGV4"/>
      <c r="KGW4"/>
      <c r="KGX4"/>
      <c r="KGY4"/>
      <c r="KGZ4"/>
      <c r="KHA4"/>
      <c r="KHB4"/>
      <c r="KHC4"/>
      <c r="KHD4"/>
      <c r="KHE4"/>
      <c r="KHF4"/>
      <c r="KHG4"/>
      <c r="KHH4"/>
      <c r="KHI4"/>
      <c r="KHJ4"/>
      <c r="KHK4"/>
      <c r="KHL4"/>
      <c r="KHM4"/>
      <c r="KHN4"/>
      <c r="KHO4"/>
      <c r="KHP4"/>
      <c r="KHQ4"/>
      <c r="KHR4"/>
      <c r="KHS4"/>
      <c r="KHT4"/>
      <c r="KHU4"/>
      <c r="KHV4"/>
      <c r="KHW4"/>
      <c r="KHX4"/>
      <c r="KHY4"/>
      <c r="KHZ4"/>
      <c r="KIA4"/>
      <c r="KIB4"/>
      <c r="KIC4"/>
      <c r="KID4"/>
      <c r="KIE4"/>
      <c r="KIF4"/>
      <c r="KIG4"/>
      <c r="KIH4"/>
      <c r="KII4"/>
      <c r="KIJ4"/>
      <c r="KIK4"/>
      <c r="KIL4"/>
      <c r="KIM4"/>
      <c r="KIN4"/>
      <c r="KIO4"/>
      <c r="KIP4"/>
      <c r="KIQ4"/>
      <c r="KIR4"/>
      <c r="KIS4"/>
      <c r="KIT4"/>
      <c r="KIU4"/>
      <c r="KIV4"/>
      <c r="KIW4"/>
      <c r="KIX4"/>
      <c r="KIY4"/>
      <c r="KIZ4"/>
      <c r="KJA4"/>
      <c r="KJB4"/>
      <c r="KJC4"/>
      <c r="KJD4"/>
      <c r="KJE4"/>
      <c r="KJF4"/>
      <c r="KJG4"/>
      <c r="KJH4"/>
      <c r="KJI4"/>
      <c r="KJJ4"/>
      <c r="KJK4"/>
      <c r="KJL4"/>
      <c r="KJM4"/>
      <c r="KJN4"/>
      <c r="KJO4"/>
      <c r="KJP4"/>
      <c r="KJQ4"/>
      <c r="KJR4"/>
      <c r="KJS4"/>
      <c r="KJT4"/>
      <c r="KJU4"/>
      <c r="KJV4"/>
      <c r="KJW4"/>
      <c r="KJX4"/>
      <c r="KJY4"/>
      <c r="KJZ4"/>
      <c r="KKA4"/>
      <c r="KKB4"/>
      <c r="KKC4"/>
      <c r="KKD4"/>
      <c r="KKE4"/>
      <c r="KKF4"/>
      <c r="KKG4"/>
      <c r="KKH4"/>
      <c r="KKI4"/>
      <c r="KKJ4"/>
      <c r="KKK4"/>
      <c r="KKL4"/>
      <c r="KKM4"/>
      <c r="KKN4"/>
      <c r="KKO4"/>
      <c r="KKP4"/>
      <c r="KKQ4"/>
      <c r="KKR4"/>
      <c r="KKS4"/>
      <c r="KKT4"/>
      <c r="KKU4"/>
      <c r="KKV4"/>
      <c r="KKW4"/>
      <c r="KKX4"/>
      <c r="KKY4"/>
      <c r="KKZ4"/>
      <c r="KLA4"/>
      <c r="KLB4"/>
      <c r="KLC4"/>
      <c r="KLD4"/>
      <c r="KLE4"/>
      <c r="KLF4"/>
      <c r="KLG4"/>
      <c r="KLH4"/>
      <c r="KLI4"/>
      <c r="KLJ4"/>
      <c r="KLK4"/>
      <c r="KLL4"/>
      <c r="KLM4"/>
      <c r="KLN4"/>
      <c r="KLO4"/>
      <c r="KLP4"/>
      <c r="KLQ4"/>
      <c r="KLR4"/>
      <c r="KLS4"/>
      <c r="KLT4"/>
      <c r="KLU4"/>
      <c r="KLV4"/>
      <c r="KLW4"/>
      <c r="KLX4"/>
      <c r="KLY4"/>
      <c r="KLZ4"/>
      <c r="KMA4"/>
      <c r="KMB4"/>
      <c r="KMC4"/>
      <c r="KMD4"/>
      <c r="KME4"/>
      <c r="KMF4"/>
      <c r="KMG4"/>
      <c r="KMH4"/>
      <c r="KMI4"/>
      <c r="KMJ4"/>
      <c r="KMK4"/>
      <c r="KML4"/>
      <c r="KMM4"/>
      <c r="KMN4"/>
      <c r="KMO4"/>
      <c r="KMP4"/>
      <c r="KMQ4"/>
      <c r="KMR4"/>
      <c r="KMS4"/>
      <c r="KMT4"/>
      <c r="KMU4"/>
      <c r="KMV4"/>
      <c r="KMW4"/>
      <c r="KMX4"/>
      <c r="KMY4"/>
      <c r="KMZ4"/>
      <c r="KNA4"/>
      <c r="KNB4"/>
      <c r="KNC4"/>
      <c r="KND4"/>
      <c r="KNE4"/>
      <c r="KNF4"/>
      <c r="KNG4"/>
      <c r="KNH4"/>
      <c r="KNI4"/>
      <c r="KNJ4"/>
      <c r="KNK4"/>
      <c r="KNL4"/>
      <c r="KNM4"/>
      <c r="KNN4"/>
      <c r="KNO4"/>
      <c r="KNP4"/>
      <c r="KNQ4"/>
      <c r="KNR4"/>
      <c r="KNS4"/>
      <c r="KNT4"/>
      <c r="KNU4"/>
      <c r="KNV4"/>
      <c r="KNW4"/>
      <c r="KNX4"/>
      <c r="KNY4"/>
      <c r="KNZ4"/>
      <c r="KOA4"/>
      <c r="KOB4"/>
      <c r="KOC4"/>
      <c r="KOD4"/>
      <c r="KOE4"/>
      <c r="KOF4"/>
      <c r="KOG4"/>
      <c r="KOH4"/>
      <c r="KOI4"/>
      <c r="KOJ4"/>
      <c r="KOK4"/>
      <c r="KOL4"/>
      <c r="KOM4"/>
      <c r="KON4"/>
      <c r="KOO4"/>
      <c r="KOP4"/>
      <c r="KOQ4"/>
      <c r="KOR4"/>
      <c r="KOS4"/>
      <c r="KOT4"/>
      <c r="KOU4"/>
      <c r="KOV4"/>
      <c r="KOW4"/>
      <c r="KOX4"/>
      <c r="KOY4"/>
      <c r="KOZ4"/>
      <c r="KPA4"/>
      <c r="KPB4"/>
      <c r="KPC4"/>
      <c r="KPD4"/>
      <c r="KPE4"/>
      <c r="KPF4"/>
      <c r="KPG4"/>
      <c r="KPH4"/>
      <c r="KPI4"/>
      <c r="KPJ4"/>
      <c r="KPK4"/>
      <c r="KPL4"/>
      <c r="KPM4"/>
      <c r="KPN4"/>
      <c r="KPO4"/>
      <c r="KPP4"/>
      <c r="KPQ4"/>
      <c r="KPR4"/>
      <c r="KPS4"/>
      <c r="KPT4"/>
      <c r="KPU4"/>
      <c r="KPV4"/>
      <c r="KPW4"/>
      <c r="KPX4"/>
      <c r="KPY4"/>
      <c r="KPZ4"/>
      <c r="KQA4"/>
      <c r="KQB4"/>
      <c r="KQC4"/>
      <c r="KQD4"/>
      <c r="KQE4"/>
      <c r="KQF4"/>
      <c r="KQG4"/>
      <c r="KQH4"/>
      <c r="KQI4"/>
      <c r="KQJ4"/>
      <c r="KQK4"/>
      <c r="KQL4"/>
      <c r="KQM4"/>
      <c r="KQN4"/>
      <c r="KQO4"/>
      <c r="KQP4"/>
      <c r="KQQ4"/>
      <c r="KQR4"/>
      <c r="KQS4"/>
      <c r="KQT4"/>
      <c r="KQU4"/>
      <c r="KQV4"/>
      <c r="KQW4"/>
      <c r="KQX4"/>
      <c r="KQY4"/>
      <c r="KQZ4"/>
      <c r="KRA4"/>
      <c r="KRB4"/>
      <c r="KRC4"/>
      <c r="KRD4"/>
      <c r="KRE4"/>
      <c r="KRF4"/>
      <c r="KRG4"/>
      <c r="KRH4"/>
      <c r="KRI4"/>
      <c r="KRJ4"/>
      <c r="KRK4"/>
      <c r="KRL4"/>
      <c r="KRM4"/>
      <c r="KRN4"/>
      <c r="KRO4"/>
      <c r="KRP4"/>
      <c r="KRQ4"/>
      <c r="KRR4"/>
      <c r="KRS4"/>
      <c r="KRT4"/>
      <c r="KRU4"/>
      <c r="KRV4"/>
      <c r="KRW4"/>
      <c r="KRX4"/>
      <c r="KRY4"/>
      <c r="KRZ4"/>
      <c r="KSA4"/>
      <c r="KSB4"/>
      <c r="KSC4"/>
      <c r="KSD4"/>
      <c r="KSE4"/>
      <c r="KSF4"/>
      <c r="KSG4"/>
      <c r="KSH4"/>
      <c r="KSI4"/>
      <c r="KSJ4"/>
      <c r="KSK4"/>
      <c r="KSL4"/>
      <c r="KSM4"/>
      <c r="KSN4"/>
      <c r="KSO4"/>
      <c r="KSP4"/>
      <c r="KSQ4"/>
      <c r="KSR4"/>
      <c r="KSS4"/>
      <c r="KST4"/>
      <c r="KSU4"/>
      <c r="KSV4"/>
      <c r="KSW4"/>
      <c r="KSX4"/>
      <c r="KSY4"/>
      <c r="KSZ4"/>
      <c r="KTA4"/>
      <c r="KTB4"/>
      <c r="KTC4"/>
      <c r="KTD4"/>
      <c r="KTE4"/>
      <c r="KTF4"/>
      <c r="KTG4"/>
      <c r="KTH4"/>
      <c r="KTI4"/>
      <c r="KTJ4"/>
      <c r="KTK4"/>
      <c r="KTL4"/>
      <c r="KTM4"/>
      <c r="KTN4"/>
      <c r="KTO4"/>
      <c r="KTP4"/>
      <c r="KTQ4"/>
      <c r="KTR4"/>
      <c r="KTS4"/>
      <c r="KTT4"/>
      <c r="KTU4"/>
      <c r="KTV4"/>
      <c r="KTW4"/>
      <c r="KTX4"/>
      <c r="KTY4"/>
      <c r="KTZ4"/>
      <c r="KUA4"/>
      <c r="KUB4"/>
      <c r="KUC4"/>
      <c r="KUD4"/>
      <c r="KUE4"/>
      <c r="KUF4"/>
      <c r="KUG4"/>
      <c r="KUH4"/>
      <c r="KUI4"/>
      <c r="KUJ4"/>
      <c r="KUK4"/>
      <c r="KUL4"/>
      <c r="KUM4"/>
      <c r="KUN4"/>
      <c r="KUO4"/>
      <c r="KUP4"/>
      <c r="KUQ4"/>
      <c r="KUR4"/>
      <c r="KUS4"/>
      <c r="KUT4"/>
      <c r="KUU4"/>
      <c r="KUV4"/>
      <c r="KUW4"/>
      <c r="KUX4"/>
      <c r="KUY4"/>
      <c r="KUZ4"/>
      <c r="KVA4"/>
      <c r="KVB4"/>
      <c r="KVC4"/>
      <c r="KVD4"/>
      <c r="KVE4"/>
      <c r="KVF4"/>
      <c r="KVG4"/>
      <c r="KVH4"/>
      <c r="KVI4"/>
      <c r="KVJ4"/>
      <c r="KVK4"/>
      <c r="KVL4"/>
      <c r="KVM4"/>
      <c r="KVN4"/>
      <c r="KVO4"/>
      <c r="KVP4"/>
      <c r="KVQ4"/>
      <c r="KVR4"/>
      <c r="KVS4"/>
      <c r="KVT4"/>
      <c r="KVU4"/>
      <c r="KVV4"/>
      <c r="KVW4"/>
      <c r="KVX4"/>
      <c r="KVY4"/>
      <c r="KVZ4"/>
      <c r="KWA4"/>
      <c r="KWB4"/>
      <c r="KWC4"/>
      <c r="KWD4"/>
      <c r="KWE4"/>
      <c r="KWF4"/>
      <c r="KWG4"/>
      <c r="KWH4"/>
      <c r="KWI4"/>
      <c r="KWJ4"/>
      <c r="KWK4"/>
      <c r="KWL4"/>
      <c r="KWM4"/>
      <c r="KWN4"/>
      <c r="KWO4"/>
      <c r="KWP4"/>
      <c r="KWQ4"/>
      <c r="KWR4"/>
      <c r="KWS4"/>
      <c r="KWT4"/>
      <c r="KWU4"/>
      <c r="KWV4"/>
      <c r="KWW4"/>
      <c r="KWX4"/>
      <c r="KWY4"/>
      <c r="KWZ4"/>
      <c r="KXA4"/>
      <c r="KXB4"/>
      <c r="KXC4"/>
      <c r="KXD4"/>
      <c r="KXE4"/>
      <c r="KXF4"/>
      <c r="KXG4"/>
      <c r="KXH4"/>
      <c r="KXI4"/>
      <c r="KXJ4"/>
      <c r="KXK4"/>
      <c r="KXL4"/>
      <c r="KXM4"/>
      <c r="KXN4"/>
      <c r="KXO4"/>
      <c r="KXP4"/>
      <c r="KXQ4"/>
      <c r="KXR4"/>
      <c r="KXS4"/>
      <c r="KXT4"/>
      <c r="KXU4"/>
      <c r="KXV4"/>
      <c r="KXW4"/>
      <c r="KXX4"/>
      <c r="KXY4"/>
      <c r="KXZ4"/>
      <c r="KYA4"/>
      <c r="KYB4"/>
      <c r="KYC4"/>
      <c r="KYD4"/>
      <c r="KYE4"/>
      <c r="KYF4"/>
      <c r="KYG4"/>
      <c r="KYH4"/>
      <c r="KYI4"/>
      <c r="KYJ4"/>
      <c r="KYK4"/>
      <c r="KYL4"/>
      <c r="KYM4"/>
      <c r="KYN4"/>
      <c r="KYO4"/>
      <c r="KYP4"/>
      <c r="KYQ4"/>
      <c r="KYR4"/>
      <c r="KYS4"/>
      <c r="KYT4"/>
      <c r="KYU4"/>
      <c r="KYV4"/>
      <c r="KYW4"/>
      <c r="KYX4"/>
      <c r="KYY4"/>
      <c r="KYZ4"/>
      <c r="KZA4"/>
      <c r="KZB4"/>
      <c r="KZC4"/>
      <c r="KZD4"/>
      <c r="KZE4"/>
      <c r="KZF4"/>
      <c r="KZG4"/>
      <c r="KZH4"/>
      <c r="KZI4"/>
      <c r="KZJ4"/>
      <c r="KZK4"/>
      <c r="KZL4"/>
      <c r="KZM4"/>
      <c r="KZN4"/>
      <c r="KZO4"/>
      <c r="KZP4"/>
      <c r="KZQ4"/>
      <c r="KZR4"/>
      <c r="KZS4"/>
      <c r="KZT4"/>
      <c r="KZU4"/>
      <c r="KZV4"/>
      <c r="KZW4"/>
      <c r="KZX4"/>
      <c r="KZY4"/>
      <c r="KZZ4"/>
      <c r="LAA4"/>
      <c r="LAB4"/>
      <c r="LAC4"/>
      <c r="LAD4"/>
      <c r="LAE4"/>
      <c r="LAF4"/>
      <c r="LAG4"/>
      <c r="LAH4"/>
      <c r="LAI4"/>
      <c r="LAJ4"/>
      <c r="LAK4"/>
      <c r="LAL4"/>
      <c r="LAM4"/>
      <c r="LAN4"/>
      <c r="LAO4"/>
      <c r="LAP4"/>
      <c r="LAQ4"/>
      <c r="LAR4"/>
      <c r="LAS4"/>
      <c r="LAT4"/>
      <c r="LAU4"/>
      <c r="LAV4"/>
      <c r="LAW4"/>
      <c r="LAX4"/>
      <c r="LAY4"/>
      <c r="LAZ4"/>
      <c r="LBA4"/>
      <c r="LBB4"/>
      <c r="LBC4"/>
      <c r="LBD4"/>
      <c r="LBE4"/>
      <c r="LBF4"/>
      <c r="LBG4"/>
      <c r="LBH4"/>
      <c r="LBI4"/>
      <c r="LBJ4"/>
      <c r="LBK4"/>
      <c r="LBL4"/>
      <c r="LBM4"/>
      <c r="LBN4"/>
      <c r="LBO4"/>
      <c r="LBP4"/>
      <c r="LBQ4"/>
      <c r="LBR4"/>
      <c r="LBS4"/>
      <c r="LBT4"/>
      <c r="LBU4"/>
      <c r="LBV4"/>
      <c r="LBW4"/>
      <c r="LBX4"/>
      <c r="LBY4"/>
      <c r="LBZ4"/>
      <c r="LCA4"/>
      <c r="LCB4"/>
      <c r="LCC4"/>
      <c r="LCD4"/>
      <c r="LCE4"/>
      <c r="LCF4"/>
      <c r="LCG4"/>
      <c r="LCH4"/>
      <c r="LCI4"/>
      <c r="LCJ4"/>
      <c r="LCK4"/>
      <c r="LCL4"/>
      <c r="LCM4"/>
      <c r="LCN4"/>
      <c r="LCO4"/>
      <c r="LCP4"/>
      <c r="LCQ4"/>
      <c r="LCR4"/>
      <c r="LCS4"/>
      <c r="LCT4"/>
      <c r="LCU4"/>
      <c r="LCV4"/>
      <c r="LCW4"/>
      <c r="LCX4"/>
      <c r="LCY4"/>
      <c r="LCZ4"/>
      <c r="LDA4"/>
      <c r="LDB4"/>
      <c r="LDC4"/>
      <c r="LDD4"/>
      <c r="LDE4"/>
      <c r="LDF4"/>
      <c r="LDG4"/>
      <c r="LDH4"/>
      <c r="LDI4"/>
      <c r="LDJ4"/>
      <c r="LDK4"/>
      <c r="LDL4"/>
      <c r="LDM4"/>
      <c r="LDN4"/>
      <c r="LDO4"/>
      <c r="LDP4"/>
      <c r="LDQ4"/>
      <c r="LDR4"/>
      <c r="LDS4"/>
      <c r="LDT4"/>
      <c r="LDU4"/>
      <c r="LDV4"/>
      <c r="LDW4"/>
      <c r="LDX4"/>
      <c r="LDY4"/>
      <c r="LDZ4"/>
      <c r="LEA4"/>
      <c r="LEB4"/>
      <c r="LEC4"/>
      <c r="LED4"/>
      <c r="LEE4"/>
      <c r="LEF4"/>
      <c r="LEG4"/>
      <c r="LEH4"/>
      <c r="LEI4"/>
      <c r="LEJ4"/>
      <c r="LEK4"/>
      <c r="LEL4"/>
      <c r="LEM4"/>
      <c r="LEN4"/>
      <c r="LEO4"/>
      <c r="LEP4"/>
      <c r="LEQ4"/>
      <c r="LER4"/>
      <c r="LES4"/>
      <c r="LET4"/>
      <c r="LEU4"/>
      <c r="LEV4"/>
      <c r="LEW4"/>
      <c r="LEX4"/>
      <c r="LEY4"/>
      <c r="LEZ4"/>
      <c r="LFA4"/>
      <c r="LFB4"/>
      <c r="LFC4"/>
      <c r="LFD4"/>
      <c r="LFE4"/>
      <c r="LFF4"/>
      <c r="LFG4"/>
      <c r="LFH4"/>
      <c r="LFI4"/>
      <c r="LFJ4"/>
      <c r="LFK4"/>
      <c r="LFL4"/>
      <c r="LFM4"/>
      <c r="LFN4"/>
      <c r="LFO4"/>
      <c r="LFP4"/>
      <c r="LFQ4"/>
      <c r="LFR4"/>
      <c r="LFS4"/>
      <c r="LFT4"/>
      <c r="LFU4"/>
      <c r="LFV4"/>
      <c r="LFW4"/>
      <c r="LFX4"/>
      <c r="LFY4"/>
      <c r="LFZ4"/>
      <c r="LGA4"/>
      <c r="LGB4"/>
      <c r="LGC4"/>
      <c r="LGD4"/>
      <c r="LGE4"/>
      <c r="LGF4"/>
      <c r="LGG4"/>
      <c r="LGH4"/>
      <c r="LGI4"/>
      <c r="LGJ4"/>
      <c r="LGK4"/>
      <c r="LGL4"/>
      <c r="LGM4"/>
      <c r="LGN4"/>
      <c r="LGO4"/>
      <c r="LGP4"/>
      <c r="LGQ4"/>
      <c r="LGR4"/>
      <c r="LGS4"/>
      <c r="LGT4"/>
      <c r="LGU4"/>
      <c r="LGV4"/>
      <c r="LGW4"/>
      <c r="LGX4"/>
      <c r="LGY4"/>
      <c r="LGZ4"/>
      <c r="LHA4"/>
      <c r="LHB4"/>
      <c r="LHC4"/>
      <c r="LHD4"/>
      <c r="LHE4"/>
      <c r="LHF4"/>
      <c r="LHG4"/>
      <c r="LHH4"/>
      <c r="LHI4"/>
      <c r="LHJ4"/>
      <c r="LHK4"/>
      <c r="LHL4"/>
      <c r="LHM4"/>
      <c r="LHN4"/>
      <c r="LHO4"/>
      <c r="LHP4"/>
      <c r="LHQ4"/>
      <c r="LHR4"/>
      <c r="LHS4"/>
      <c r="LHT4"/>
      <c r="LHU4"/>
      <c r="LHV4"/>
      <c r="LHW4"/>
      <c r="LHX4"/>
      <c r="LHY4"/>
      <c r="LHZ4"/>
      <c r="LIA4"/>
      <c r="LIB4"/>
      <c r="LIC4"/>
      <c r="LID4"/>
      <c r="LIE4"/>
      <c r="LIF4"/>
      <c r="LIG4"/>
      <c r="LIH4"/>
      <c r="LII4"/>
      <c r="LIJ4"/>
      <c r="LIK4"/>
      <c r="LIL4"/>
      <c r="LIM4"/>
      <c r="LIN4"/>
      <c r="LIO4"/>
      <c r="LIP4"/>
      <c r="LIQ4"/>
      <c r="LIR4"/>
      <c r="LIS4"/>
      <c r="LIT4"/>
      <c r="LIU4"/>
      <c r="LIV4"/>
      <c r="LIW4"/>
      <c r="LIX4"/>
      <c r="LIY4"/>
      <c r="LIZ4"/>
      <c r="LJA4"/>
      <c r="LJB4"/>
      <c r="LJC4"/>
      <c r="LJD4"/>
      <c r="LJE4"/>
      <c r="LJF4"/>
      <c r="LJG4"/>
      <c r="LJH4"/>
      <c r="LJI4"/>
      <c r="LJJ4"/>
      <c r="LJK4"/>
      <c r="LJL4"/>
      <c r="LJM4"/>
      <c r="LJN4"/>
      <c r="LJO4"/>
      <c r="LJP4"/>
      <c r="LJQ4"/>
      <c r="LJR4"/>
      <c r="LJS4"/>
      <c r="LJT4"/>
      <c r="LJU4"/>
      <c r="LJV4"/>
      <c r="LJW4"/>
      <c r="LJX4"/>
      <c r="LJY4"/>
      <c r="LJZ4"/>
      <c r="LKA4"/>
      <c r="LKB4"/>
      <c r="LKC4"/>
      <c r="LKD4"/>
      <c r="LKE4"/>
      <c r="LKF4"/>
      <c r="LKG4"/>
      <c r="LKH4"/>
      <c r="LKI4"/>
      <c r="LKJ4"/>
      <c r="LKK4"/>
      <c r="LKL4"/>
      <c r="LKM4"/>
      <c r="LKN4"/>
      <c r="LKO4"/>
      <c r="LKP4"/>
      <c r="LKQ4"/>
      <c r="LKR4"/>
      <c r="LKS4"/>
      <c r="LKT4"/>
      <c r="LKU4"/>
      <c r="LKV4"/>
      <c r="LKW4"/>
      <c r="LKX4"/>
      <c r="LKY4"/>
      <c r="LKZ4"/>
      <c r="LLA4"/>
      <c r="LLB4"/>
      <c r="LLC4"/>
      <c r="LLD4"/>
      <c r="LLE4"/>
      <c r="LLF4"/>
      <c r="LLG4"/>
      <c r="LLH4"/>
      <c r="LLI4"/>
      <c r="LLJ4"/>
      <c r="LLK4"/>
      <c r="LLL4"/>
      <c r="LLM4"/>
      <c r="LLN4"/>
      <c r="LLO4"/>
      <c r="LLP4"/>
      <c r="LLQ4"/>
      <c r="LLR4"/>
      <c r="LLS4"/>
      <c r="LLT4"/>
      <c r="LLU4"/>
      <c r="LLV4"/>
      <c r="LLW4"/>
      <c r="LLX4"/>
      <c r="LLY4"/>
      <c r="LLZ4"/>
      <c r="LMA4"/>
      <c r="LMB4"/>
      <c r="LMC4"/>
      <c r="LMD4"/>
      <c r="LME4"/>
      <c r="LMF4"/>
      <c r="LMG4"/>
      <c r="LMH4"/>
      <c r="LMI4"/>
      <c r="LMJ4"/>
      <c r="LMK4"/>
      <c r="LML4"/>
      <c r="LMM4"/>
      <c r="LMN4"/>
      <c r="LMO4"/>
      <c r="LMP4"/>
      <c r="LMQ4"/>
      <c r="LMR4"/>
      <c r="LMS4"/>
      <c r="LMT4"/>
      <c r="LMU4"/>
      <c r="LMV4"/>
      <c r="LMW4"/>
      <c r="LMX4"/>
      <c r="LMY4"/>
      <c r="LMZ4"/>
      <c r="LNA4"/>
      <c r="LNB4"/>
      <c r="LNC4"/>
      <c r="LND4"/>
      <c r="LNE4"/>
      <c r="LNF4"/>
      <c r="LNG4"/>
      <c r="LNH4"/>
      <c r="LNI4"/>
      <c r="LNJ4"/>
      <c r="LNK4"/>
      <c r="LNL4"/>
      <c r="LNM4"/>
      <c r="LNN4"/>
      <c r="LNO4"/>
      <c r="LNP4"/>
      <c r="LNQ4"/>
      <c r="LNR4"/>
      <c r="LNS4"/>
      <c r="LNT4"/>
      <c r="LNU4"/>
      <c r="LNV4"/>
      <c r="LNW4"/>
      <c r="LNX4"/>
      <c r="LNY4"/>
      <c r="LNZ4"/>
      <c r="LOA4"/>
      <c r="LOB4"/>
      <c r="LOC4"/>
      <c r="LOD4"/>
      <c r="LOE4"/>
      <c r="LOF4"/>
      <c r="LOG4"/>
      <c r="LOH4"/>
      <c r="LOI4"/>
      <c r="LOJ4"/>
      <c r="LOK4"/>
      <c r="LOL4"/>
      <c r="LOM4"/>
      <c r="LON4"/>
      <c r="LOO4"/>
      <c r="LOP4"/>
      <c r="LOQ4"/>
      <c r="LOR4"/>
      <c r="LOS4"/>
      <c r="LOT4"/>
      <c r="LOU4"/>
      <c r="LOV4"/>
      <c r="LOW4"/>
      <c r="LOX4"/>
      <c r="LOY4"/>
      <c r="LOZ4"/>
      <c r="LPA4"/>
      <c r="LPB4"/>
      <c r="LPC4"/>
      <c r="LPD4"/>
      <c r="LPE4"/>
      <c r="LPF4"/>
      <c r="LPG4"/>
      <c r="LPH4"/>
      <c r="LPI4"/>
      <c r="LPJ4"/>
      <c r="LPK4"/>
      <c r="LPL4"/>
      <c r="LPM4"/>
      <c r="LPN4"/>
      <c r="LPO4"/>
      <c r="LPP4"/>
      <c r="LPQ4"/>
      <c r="LPR4"/>
      <c r="LPS4"/>
      <c r="LPT4"/>
      <c r="LPU4"/>
      <c r="LPV4"/>
      <c r="LPW4"/>
      <c r="LPX4"/>
      <c r="LPY4"/>
      <c r="LPZ4"/>
      <c r="LQA4"/>
      <c r="LQB4"/>
      <c r="LQC4"/>
      <c r="LQD4"/>
      <c r="LQE4"/>
      <c r="LQF4"/>
      <c r="LQG4"/>
      <c r="LQH4"/>
      <c r="LQI4"/>
      <c r="LQJ4"/>
      <c r="LQK4"/>
      <c r="LQL4"/>
      <c r="LQM4"/>
      <c r="LQN4"/>
      <c r="LQO4"/>
      <c r="LQP4"/>
      <c r="LQQ4"/>
      <c r="LQR4"/>
      <c r="LQS4"/>
      <c r="LQT4"/>
      <c r="LQU4"/>
      <c r="LQV4"/>
      <c r="LQW4"/>
      <c r="LQX4"/>
      <c r="LQY4"/>
      <c r="LQZ4"/>
      <c r="LRA4"/>
      <c r="LRB4"/>
      <c r="LRC4"/>
      <c r="LRD4"/>
      <c r="LRE4"/>
      <c r="LRF4"/>
      <c r="LRG4"/>
      <c r="LRH4"/>
      <c r="LRI4"/>
      <c r="LRJ4"/>
      <c r="LRK4"/>
      <c r="LRL4"/>
      <c r="LRM4"/>
      <c r="LRN4"/>
      <c r="LRO4"/>
      <c r="LRP4"/>
      <c r="LRQ4"/>
      <c r="LRR4"/>
      <c r="LRS4"/>
      <c r="LRT4"/>
      <c r="LRU4"/>
      <c r="LRV4"/>
      <c r="LRW4"/>
      <c r="LRX4"/>
      <c r="LRY4"/>
      <c r="LRZ4"/>
      <c r="LSA4"/>
      <c r="LSB4"/>
      <c r="LSC4"/>
      <c r="LSD4"/>
      <c r="LSE4"/>
      <c r="LSF4"/>
      <c r="LSG4"/>
      <c r="LSH4"/>
      <c r="LSI4"/>
      <c r="LSJ4"/>
      <c r="LSK4"/>
      <c r="LSL4"/>
      <c r="LSM4"/>
      <c r="LSN4"/>
      <c r="LSO4"/>
      <c r="LSP4"/>
      <c r="LSQ4"/>
      <c r="LSR4"/>
      <c r="LSS4"/>
      <c r="LST4"/>
      <c r="LSU4"/>
      <c r="LSV4"/>
      <c r="LSW4"/>
      <c r="LSX4"/>
      <c r="LSY4"/>
      <c r="LSZ4"/>
      <c r="LTA4"/>
      <c r="LTB4"/>
      <c r="LTC4"/>
      <c r="LTD4"/>
      <c r="LTE4"/>
      <c r="LTF4"/>
      <c r="LTG4"/>
      <c r="LTH4"/>
      <c r="LTI4"/>
      <c r="LTJ4"/>
      <c r="LTK4"/>
      <c r="LTL4"/>
      <c r="LTM4"/>
      <c r="LTN4"/>
      <c r="LTO4"/>
      <c r="LTP4"/>
      <c r="LTQ4"/>
      <c r="LTR4"/>
      <c r="LTS4"/>
      <c r="LTT4"/>
      <c r="LTU4"/>
      <c r="LTV4"/>
      <c r="LTW4"/>
      <c r="LTX4"/>
      <c r="LTY4"/>
      <c r="LTZ4"/>
      <c r="LUA4"/>
      <c r="LUB4"/>
      <c r="LUC4"/>
      <c r="LUD4"/>
      <c r="LUE4"/>
      <c r="LUF4"/>
      <c r="LUG4"/>
      <c r="LUH4"/>
      <c r="LUI4"/>
      <c r="LUJ4"/>
      <c r="LUK4"/>
      <c r="LUL4"/>
      <c r="LUM4"/>
      <c r="LUN4"/>
      <c r="LUO4"/>
      <c r="LUP4"/>
      <c r="LUQ4"/>
      <c r="LUR4"/>
      <c r="LUS4"/>
      <c r="LUT4"/>
      <c r="LUU4"/>
      <c r="LUV4"/>
      <c r="LUW4"/>
      <c r="LUX4"/>
      <c r="LUY4"/>
      <c r="LUZ4"/>
      <c r="LVA4"/>
      <c r="LVB4"/>
      <c r="LVC4"/>
      <c r="LVD4"/>
      <c r="LVE4"/>
      <c r="LVF4"/>
      <c r="LVG4"/>
      <c r="LVH4"/>
      <c r="LVI4"/>
      <c r="LVJ4"/>
      <c r="LVK4"/>
      <c r="LVL4"/>
      <c r="LVM4"/>
      <c r="LVN4"/>
      <c r="LVO4"/>
      <c r="LVP4"/>
      <c r="LVQ4"/>
      <c r="LVR4"/>
      <c r="LVS4"/>
      <c r="LVT4"/>
      <c r="LVU4"/>
      <c r="LVV4"/>
      <c r="LVW4"/>
      <c r="LVX4"/>
      <c r="LVY4"/>
      <c r="LVZ4"/>
      <c r="LWA4"/>
      <c r="LWB4"/>
      <c r="LWC4"/>
      <c r="LWD4"/>
      <c r="LWE4"/>
      <c r="LWF4"/>
      <c r="LWG4"/>
      <c r="LWH4"/>
      <c r="LWI4"/>
      <c r="LWJ4"/>
      <c r="LWK4"/>
      <c r="LWL4"/>
      <c r="LWM4"/>
      <c r="LWN4"/>
      <c r="LWO4"/>
      <c r="LWP4"/>
      <c r="LWQ4"/>
      <c r="LWR4"/>
      <c r="LWS4"/>
      <c r="LWT4"/>
      <c r="LWU4"/>
      <c r="LWV4"/>
      <c r="LWW4"/>
      <c r="LWX4"/>
      <c r="LWY4"/>
      <c r="LWZ4"/>
      <c r="LXA4"/>
      <c r="LXB4"/>
      <c r="LXC4"/>
      <c r="LXD4"/>
      <c r="LXE4"/>
      <c r="LXF4"/>
      <c r="LXG4"/>
      <c r="LXH4"/>
      <c r="LXI4"/>
      <c r="LXJ4"/>
      <c r="LXK4"/>
      <c r="LXL4"/>
      <c r="LXM4"/>
      <c r="LXN4"/>
      <c r="LXO4"/>
      <c r="LXP4"/>
      <c r="LXQ4"/>
      <c r="LXR4"/>
      <c r="LXS4"/>
      <c r="LXT4"/>
      <c r="LXU4"/>
      <c r="LXV4"/>
      <c r="LXW4"/>
      <c r="LXX4"/>
      <c r="LXY4"/>
      <c r="LXZ4"/>
      <c r="LYA4"/>
      <c r="LYB4"/>
      <c r="LYC4"/>
      <c r="LYD4"/>
      <c r="LYE4"/>
      <c r="LYF4"/>
      <c r="LYG4"/>
      <c r="LYH4"/>
      <c r="LYI4"/>
      <c r="LYJ4"/>
      <c r="LYK4"/>
      <c r="LYL4"/>
      <c r="LYM4"/>
      <c r="LYN4"/>
      <c r="LYO4"/>
      <c r="LYP4"/>
      <c r="LYQ4"/>
      <c r="LYR4"/>
      <c r="LYS4"/>
      <c r="LYT4"/>
      <c r="LYU4"/>
      <c r="LYV4"/>
      <c r="LYW4"/>
      <c r="LYX4"/>
      <c r="LYY4"/>
      <c r="LYZ4"/>
      <c r="LZA4"/>
      <c r="LZB4"/>
      <c r="LZC4"/>
      <c r="LZD4"/>
      <c r="LZE4"/>
      <c r="LZF4"/>
      <c r="LZG4"/>
      <c r="LZH4"/>
      <c r="LZI4"/>
      <c r="LZJ4"/>
      <c r="LZK4"/>
      <c r="LZL4"/>
      <c r="LZM4"/>
      <c r="LZN4"/>
      <c r="LZO4"/>
      <c r="LZP4"/>
      <c r="LZQ4"/>
      <c r="LZR4"/>
      <c r="LZS4"/>
      <c r="LZT4"/>
      <c r="LZU4"/>
      <c r="LZV4"/>
      <c r="LZW4"/>
      <c r="LZX4"/>
      <c r="LZY4"/>
      <c r="LZZ4"/>
      <c r="MAA4"/>
      <c r="MAB4"/>
      <c r="MAC4"/>
      <c r="MAD4"/>
      <c r="MAE4"/>
      <c r="MAF4"/>
      <c r="MAG4"/>
      <c r="MAH4"/>
      <c r="MAI4"/>
      <c r="MAJ4"/>
      <c r="MAK4"/>
      <c r="MAL4"/>
      <c r="MAM4"/>
      <c r="MAN4"/>
      <c r="MAO4"/>
      <c r="MAP4"/>
      <c r="MAQ4"/>
      <c r="MAR4"/>
      <c r="MAS4"/>
      <c r="MAT4"/>
      <c r="MAU4"/>
      <c r="MAV4"/>
      <c r="MAW4"/>
      <c r="MAX4"/>
      <c r="MAY4"/>
      <c r="MAZ4"/>
      <c r="MBA4"/>
      <c r="MBB4"/>
      <c r="MBC4"/>
      <c r="MBD4"/>
      <c r="MBE4"/>
      <c r="MBF4"/>
      <c r="MBG4"/>
      <c r="MBH4"/>
      <c r="MBI4"/>
      <c r="MBJ4"/>
      <c r="MBK4"/>
      <c r="MBL4"/>
      <c r="MBM4"/>
      <c r="MBN4"/>
      <c r="MBO4"/>
      <c r="MBP4"/>
      <c r="MBQ4"/>
      <c r="MBR4"/>
      <c r="MBS4"/>
      <c r="MBT4"/>
      <c r="MBU4"/>
      <c r="MBV4"/>
      <c r="MBW4"/>
      <c r="MBX4"/>
      <c r="MBY4"/>
      <c r="MBZ4"/>
      <c r="MCA4"/>
      <c r="MCB4"/>
      <c r="MCC4"/>
      <c r="MCD4"/>
      <c r="MCE4"/>
      <c r="MCF4"/>
      <c r="MCG4"/>
      <c r="MCH4"/>
      <c r="MCI4"/>
      <c r="MCJ4"/>
      <c r="MCK4"/>
      <c r="MCL4"/>
      <c r="MCM4"/>
      <c r="MCN4"/>
      <c r="MCO4"/>
      <c r="MCP4"/>
      <c r="MCQ4"/>
      <c r="MCR4"/>
      <c r="MCS4"/>
      <c r="MCT4"/>
      <c r="MCU4"/>
      <c r="MCV4"/>
      <c r="MCW4"/>
      <c r="MCX4"/>
      <c r="MCY4"/>
      <c r="MCZ4"/>
      <c r="MDA4"/>
      <c r="MDB4"/>
      <c r="MDC4"/>
      <c r="MDD4"/>
      <c r="MDE4"/>
      <c r="MDF4"/>
      <c r="MDG4"/>
      <c r="MDH4"/>
      <c r="MDI4"/>
      <c r="MDJ4"/>
      <c r="MDK4"/>
      <c r="MDL4"/>
      <c r="MDM4"/>
      <c r="MDN4"/>
      <c r="MDO4"/>
      <c r="MDP4"/>
      <c r="MDQ4"/>
      <c r="MDR4"/>
      <c r="MDS4"/>
      <c r="MDT4"/>
      <c r="MDU4"/>
      <c r="MDV4"/>
      <c r="MDW4"/>
      <c r="MDX4"/>
      <c r="MDY4"/>
      <c r="MDZ4"/>
      <c r="MEA4"/>
      <c r="MEB4"/>
      <c r="MEC4"/>
      <c r="MED4"/>
      <c r="MEE4"/>
      <c r="MEF4"/>
      <c r="MEG4"/>
      <c r="MEH4"/>
      <c r="MEI4"/>
      <c r="MEJ4"/>
      <c r="MEK4"/>
      <c r="MEL4"/>
      <c r="MEM4"/>
      <c r="MEN4"/>
      <c r="MEO4"/>
      <c r="MEP4"/>
      <c r="MEQ4"/>
      <c r="MER4"/>
      <c r="MES4"/>
      <c r="MET4"/>
      <c r="MEU4"/>
      <c r="MEV4"/>
      <c r="MEW4"/>
      <c r="MEX4"/>
      <c r="MEY4"/>
      <c r="MEZ4"/>
      <c r="MFA4"/>
      <c r="MFB4"/>
      <c r="MFC4"/>
      <c r="MFD4"/>
      <c r="MFE4"/>
      <c r="MFF4"/>
      <c r="MFG4"/>
      <c r="MFH4"/>
      <c r="MFI4"/>
      <c r="MFJ4"/>
      <c r="MFK4"/>
      <c r="MFL4"/>
      <c r="MFM4"/>
      <c r="MFN4"/>
      <c r="MFO4"/>
      <c r="MFP4"/>
      <c r="MFQ4"/>
      <c r="MFR4"/>
      <c r="MFS4"/>
      <c r="MFT4"/>
      <c r="MFU4"/>
      <c r="MFV4"/>
      <c r="MFW4"/>
      <c r="MFX4"/>
      <c r="MFY4"/>
      <c r="MFZ4"/>
      <c r="MGA4"/>
      <c r="MGB4"/>
      <c r="MGC4"/>
      <c r="MGD4"/>
      <c r="MGE4"/>
      <c r="MGF4"/>
      <c r="MGG4"/>
      <c r="MGH4"/>
      <c r="MGI4"/>
      <c r="MGJ4"/>
      <c r="MGK4"/>
      <c r="MGL4"/>
      <c r="MGM4"/>
      <c r="MGN4"/>
      <c r="MGO4"/>
      <c r="MGP4"/>
      <c r="MGQ4"/>
      <c r="MGR4"/>
      <c r="MGS4"/>
      <c r="MGT4"/>
      <c r="MGU4"/>
      <c r="MGV4"/>
      <c r="MGW4"/>
      <c r="MGX4"/>
      <c r="MGY4"/>
      <c r="MGZ4"/>
      <c r="MHA4"/>
      <c r="MHB4"/>
      <c r="MHC4"/>
      <c r="MHD4"/>
      <c r="MHE4"/>
      <c r="MHF4"/>
      <c r="MHG4"/>
      <c r="MHH4"/>
      <c r="MHI4"/>
      <c r="MHJ4"/>
      <c r="MHK4"/>
      <c r="MHL4"/>
      <c r="MHM4"/>
      <c r="MHN4"/>
      <c r="MHO4"/>
      <c r="MHP4"/>
      <c r="MHQ4"/>
      <c r="MHR4"/>
      <c r="MHS4"/>
      <c r="MHT4"/>
      <c r="MHU4"/>
      <c r="MHV4"/>
      <c r="MHW4"/>
      <c r="MHX4"/>
      <c r="MHY4"/>
      <c r="MHZ4"/>
      <c r="MIA4"/>
      <c r="MIB4"/>
      <c r="MIC4"/>
      <c r="MID4"/>
      <c r="MIE4"/>
      <c r="MIF4"/>
      <c r="MIG4"/>
      <c r="MIH4"/>
      <c r="MII4"/>
      <c r="MIJ4"/>
      <c r="MIK4"/>
      <c r="MIL4"/>
      <c r="MIM4"/>
      <c r="MIN4"/>
      <c r="MIO4"/>
      <c r="MIP4"/>
      <c r="MIQ4"/>
      <c r="MIR4"/>
      <c r="MIS4"/>
      <c r="MIT4"/>
      <c r="MIU4"/>
      <c r="MIV4"/>
      <c r="MIW4"/>
      <c r="MIX4"/>
      <c r="MIY4"/>
      <c r="MIZ4"/>
      <c r="MJA4"/>
      <c r="MJB4"/>
      <c r="MJC4"/>
      <c r="MJD4"/>
      <c r="MJE4"/>
      <c r="MJF4"/>
      <c r="MJG4"/>
      <c r="MJH4"/>
      <c r="MJI4"/>
      <c r="MJJ4"/>
      <c r="MJK4"/>
      <c r="MJL4"/>
      <c r="MJM4"/>
      <c r="MJN4"/>
      <c r="MJO4"/>
      <c r="MJP4"/>
      <c r="MJQ4"/>
      <c r="MJR4"/>
      <c r="MJS4"/>
      <c r="MJT4"/>
      <c r="MJU4"/>
      <c r="MJV4"/>
      <c r="MJW4"/>
      <c r="MJX4"/>
      <c r="MJY4"/>
      <c r="MJZ4"/>
      <c r="MKA4"/>
      <c r="MKB4"/>
      <c r="MKC4"/>
      <c r="MKD4"/>
      <c r="MKE4"/>
      <c r="MKF4"/>
      <c r="MKG4"/>
      <c r="MKH4"/>
      <c r="MKI4"/>
      <c r="MKJ4"/>
      <c r="MKK4"/>
      <c r="MKL4"/>
      <c r="MKM4"/>
      <c r="MKN4"/>
      <c r="MKO4"/>
      <c r="MKP4"/>
      <c r="MKQ4"/>
      <c r="MKR4"/>
      <c r="MKS4"/>
      <c r="MKT4"/>
      <c r="MKU4"/>
      <c r="MKV4"/>
      <c r="MKW4"/>
      <c r="MKX4"/>
      <c r="MKY4"/>
      <c r="MKZ4"/>
      <c r="MLA4"/>
      <c r="MLB4"/>
      <c r="MLC4"/>
      <c r="MLD4"/>
      <c r="MLE4"/>
      <c r="MLF4"/>
      <c r="MLG4"/>
      <c r="MLH4"/>
      <c r="MLI4"/>
      <c r="MLJ4"/>
      <c r="MLK4"/>
      <c r="MLL4"/>
      <c r="MLM4"/>
      <c r="MLN4"/>
      <c r="MLO4"/>
      <c r="MLP4"/>
      <c r="MLQ4"/>
      <c r="MLR4"/>
      <c r="MLS4"/>
      <c r="MLT4"/>
      <c r="MLU4"/>
      <c r="MLV4"/>
      <c r="MLW4"/>
      <c r="MLX4"/>
      <c r="MLY4"/>
      <c r="MLZ4"/>
      <c r="MMA4"/>
      <c r="MMB4"/>
      <c r="MMC4"/>
      <c r="MMD4"/>
      <c r="MME4"/>
      <c r="MMF4"/>
      <c r="MMG4"/>
      <c r="MMH4"/>
      <c r="MMI4"/>
      <c r="MMJ4"/>
      <c r="MMK4"/>
      <c r="MML4"/>
      <c r="MMM4"/>
      <c r="MMN4"/>
      <c r="MMO4"/>
      <c r="MMP4"/>
      <c r="MMQ4"/>
      <c r="MMR4"/>
      <c r="MMS4"/>
      <c r="MMT4"/>
      <c r="MMU4"/>
      <c r="MMV4"/>
      <c r="MMW4"/>
      <c r="MMX4"/>
      <c r="MMY4"/>
      <c r="MMZ4"/>
      <c r="MNA4"/>
      <c r="MNB4"/>
      <c r="MNC4"/>
      <c r="MND4"/>
      <c r="MNE4"/>
      <c r="MNF4"/>
      <c r="MNG4"/>
      <c r="MNH4"/>
      <c r="MNI4"/>
      <c r="MNJ4"/>
      <c r="MNK4"/>
      <c r="MNL4"/>
      <c r="MNM4"/>
      <c r="MNN4"/>
      <c r="MNO4"/>
      <c r="MNP4"/>
      <c r="MNQ4"/>
      <c r="MNR4"/>
      <c r="MNS4"/>
      <c r="MNT4"/>
      <c r="MNU4"/>
      <c r="MNV4"/>
      <c r="MNW4"/>
      <c r="MNX4"/>
      <c r="MNY4"/>
      <c r="MNZ4"/>
      <c r="MOA4"/>
      <c r="MOB4"/>
      <c r="MOC4"/>
      <c r="MOD4"/>
      <c r="MOE4"/>
      <c r="MOF4"/>
      <c r="MOG4"/>
      <c r="MOH4"/>
      <c r="MOI4"/>
      <c r="MOJ4"/>
      <c r="MOK4"/>
      <c r="MOL4"/>
      <c r="MOM4"/>
      <c r="MON4"/>
      <c r="MOO4"/>
      <c r="MOP4"/>
      <c r="MOQ4"/>
      <c r="MOR4"/>
      <c r="MOS4"/>
      <c r="MOT4"/>
      <c r="MOU4"/>
      <c r="MOV4"/>
      <c r="MOW4"/>
      <c r="MOX4"/>
      <c r="MOY4"/>
      <c r="MOZ4"/>
      <c r="MPA4"/>
      <c r="MPB4"/>
      <c r="MPC4"/>
      <c r="MPD4"/>
      <c r="MPE4"/>
      <c r="MPF4"/>
      <c r="MPG4"/>
      <c r="MPH4"/>
      <c r="MPI4"/>
      <c r="MPJ4"/>
      <c r="MPK4"/>
      <c r="MPL4"/>
      <c r="MPM4"/>
      <c r="MPN4"/>
      <c r="MPO4"/>
      <c r="MPP4"/>
      <c r="MPQ4"/>
      <c r="MPR4"/>
      <c r="MPS4"/>
      <c r="MPT4"/>
      <c r="MPU4"/>
      <c r="MPV4"/>
      <c r="MPW4"/>
      <c r="MPX4"/>
      <c r="MPY4"/>
      <c r="MPZ4"/>
      <c r="MQA4"/>
      <c r="MQB4"/>
      <c r="MQC4"/>
      <c r="MQD4"/>
      <c r="MQE4"/>
      <c r="MQF4"/>
      <c r="MQG4"/>
      <c r="MQH4"/>
      <c r="MQI4"/>
      <c r="MQJ4"/>
      <c r="MQK4"/>
      <c r="MQL4"/>
      <c r="MQM4"/>
      <c r="MQN4"/>
      <c r="MQO4"/>
      <c r="MQP4"/>
      <c r="MQQ4"/>
      <c r="MQR4"/>
      <c r="MQS4"/>
      <c r="MQT4"/>
      <c r="MQU4"/>
      <c r="MQV4"/>
      <c r="MQW4"/>
      <c r="MQX4"/>
      <c r="MQY4"/>
      <c r="MQZ4"/>
      <c r="MRA4"/>
      <c r="MRB4"/>
      <c r="MRC4"/>
      <c r="MRD4"/>
      <c r="MRE4"/>
      <c r="MRF4"/>
      <c r="MRG4"/>
      <c r="MRH4"/>
      <c r="MRI4"/>
      <c r="MRJ4"/>
      <c r="MRK4"/>
      <c r="MRL4"/>
      <c r="MRM4"/>
      <c r="MRN4"/>
      <c r="MRO4"/>
      <c r="MRP4"/>
      <c r="MRQ4"/>
      <c r="MRR4"/>
      <c r="MRS4"/>
      <c r="MRT4"/>
      <c r="MRU4"/>
      <c r="MRV4"/>
      <c r="MRW4"/>
      <c r="MRX4"/>
      <c r="MRY4"/>
      <c r="MRZ4"/>
      <c r="MSA4"/>
      <c r="MSB4"/>
      <c r="MSC4"/>
      <c r="MSD4"/>
      <c r="MSE4"/>
      <c r="MSF4"/>
      <c r="MSG4"/>
      <c r="MSH4"/>
      <c r="MSI4"/>
      <c r="MSJ4"/>
      <c r="MSK4"/>
      <c r="MSL4"/>
      <c r="MSM4"/>
      <c r="MSN4"/>
      <c r="MSO4"/>
      <c r="MSP4"/>
      <c r="MSQ4"/>
      <c r="MSR4"/>
      <c r="MSS4"/>
      <c r="MST4"/>
      <c r="MSU4"/>
      <c r="MSV4"/>
      <c r="MSW4"/>
      <c r="MSX4"/>
      <c r="MSY4"/>
      <c r="MSZ4"/>
      <c r="MTA4"/>
      <c r="MTB4"/>
      <c r="MTC4"/>
      <c r="MTD4"/>
      <c r="MTE4"/>
      <c r="MTF4"/>
      <c r="MTG4"/>
      <c r="MTH4"/>
      <c r="MTI4"/>
      <c r="MTJ4"/>
      <c r="MTK4"/>
      <c r="MTL4"/>
      <c r="MTM4"/>
      <c r="MTN4"/>
      <c r="MTO4"/>
      <c r="MTP4"/>
      <c r="MTQ4"/>
      <c r="MTR4"/>
      <c r="MTS4"/>
      <c r="MTT4"/>
      <c r="MTU4"/>
      <c r="MTV4"/>
      <c r="MTW4"/>
      <c r="MTX4"/>
      <c r="MTY4"/>
      <c r="MTZ4"/>
      <c r="MUA4"/>
      <c r="MUB4"/>
      <c r="MUC4"/>
      <c r="MUD4"/>
      <c r="MUE4"/>
      <c r="MUF4"/>
      <c r="MUG4"/>
      <c r="MUH4"/>
      <c r="MUI4"/>
      <c r="MUJ4"/>
      <c r="MUK4"/>
      <c r="MUL4"/>
      <c r="MUM4"/>
      <c r="MUN4"/>
      <c r="MUO4"/>
      <c r="MUP4"/>
      <c r="MUQ4"/>
      <c r="MUR4"/>
      <c r="MUS4"/>
      <c r="MUT4"/>
      <c r="MUU4"/>
      <c r="MUV4"/>
      <c r="MUW4"/>
      <c r="MUX4"/>
      <c r="MUY4"/>
      <c r="MUZ4"/>
      <c r="MVA4"/>
      <c r="MVB4"/>
      <c r="MVC4"/>
      <c r="MVD4"/>
      <c r="MVE4"/>
      <c r="MVF4"/>
      <c r="MVG4"/>
      <c r="MVH4"/>
      <c r="MVI4"/>
      <c r="MVJ4"/>
      <c r="MVK4"/>
      <c r="MVL4"/>
      <c r="MVM4"/>
      <c r="MVN4"/>
      <c r="MVO4"/>
      <c r="MVP4"/>
      <c r="MVQ4"/>
      <c r="MVR4"/>
      <c r="MVS4"/>
      <c r="MVT4"/>
      <c r="MVU4"/>
      <c r="MVV4"/>
      <c r="MVW4"/>
      <c r="MVX4"/>
      <c r="MVY4"/>
      <c r="MVZ4"/>
      <c r="MWA4"/>
      <c r="MWB4"/>
      <c r="MWC4"/>
      <c r="MWD4"/>
      <c r="MWE4"/>
      <c r="MWF4"/>
      <c r="MWG4"/>
      <c r="MWH4"/>
      <c r="MWI4"/>
      <c r="MWJ4"/>
      <c r="MWK4"/>
      <c r="MWL4"/>
      <c r="MWM4"/>
      <c r="MWN4"/>
      <c r="MWO4"/>
      <c r="MWP4"/>
      <c r="MWQ4"/>
      <c r="MWR4"/>
      <c r="MWS4"/>
      <c r="MWT4"/>
      <c r="MWU4"/>
      <c r="MWV4"/>
      <c r="MWW4"/>
      <c r="MWX4"/>
      <c r="MWY4"/>
      <c r="MWZ4"/>
      <c r="MXA4"/>
      <c r="MXB4"/>
      <c r="MXC4"/>
      <c r="MXD4"/>
      <c r="MXE4"/>
      <c r="MXF4"/>
      <c r="MXG4"/>
      <c r="MXH4"/>
      <c r="MXI4"/>
      <c r="MXJ4"/>
      <c r="MXK4"/>
      <c r="MXL4"/>
      <c r="MXM4"/>
      <c r="MXN4"/>
      <c r="MXO4"/>
      <c r="MXP4"/>
      <c r="MXQ4"/>
      <c r="MXR4"/>
      <c r="MXS4"/>
      <c r="MXT4"/>
      <c r="MXU4"/>
      <c r="MXV4"/>
      <c r="MXW4"/>
      <c r="MXX4"/>
      <c r="MXY4"/>
      <c r="MXZ4"/>
      <c r="MYA4"/>
      <c r="MYB4"/>
      <c r="MYC4"/>
      <c r="MYD4"/>
      <c r="MYE4"/>
      <c r="MYF4"/>
      <c r="MYG4"/>
      <c r="MYH4"/>
      <c r="MYI4"/>
      <c r="MYJ4"/>
      <c r="MYK4"/>
      <c r="MYL4"/>
      <c r="MYM4"/>
      <c r="MYN4"/>
      <c r="MYO4"/>
      <c r="MYP4"/>
      <c r="MYQ4"/>
      <c r="MYR4"/>
      <c r="MYS4"/>
      <c r="MYT4"/>
      <c r="MYU4"/>
      <c r="MYV4"/>
      <c r="MYW4"/>
      <c r="MYX4"/>
      <c r="MYY4"/>
      <c r="MYZ4"/>
      <c r="MZA4"/>
      <c r="MZB4"/>
      <c r="MZC4"/>
      <c r="MZD4"/>
      <c r="MZE4"/>
      <c r="MZF4"/>
      <c r="MZG4"/>
      <c r="MZH4"/>
      <c r="MZI4"/>
      <c r="MZJ4"/>
      <c r="MZK4"/>
      <c r="MZL4"/>
      <c r="MZM4"/>
      <c r="MZN4"/>
      <c r="MZO4"/>
      <c r="MZP4"/>
      <c r="MZQ4"/>
      <c r="MZR4"/>
      <c r="MZS4"/>
      <c r="MZT4"/>
      <c r="MZU4"/>
      <c r="MZV4"/>
      <c r="MZW4"/>
      <c r="MZX4"/>
      <c r="MZY4"/>
      <c r="MZZ4"/>
      <c r="NAA4"/>
      <c r="NAB4"/>
      <c r="NAC4"/>
      <c r="NAD4"/>
      <c r="NAE4"/>
      <c r="NAF4"/>
      <c r="NAG4"/>
      <c r="NAH4"/>
      <c r="NAI4"/>
      <c r="NAJ4"/>
      <c r="NAK4"/>
      <c r="NAL4"/>
      <c r="NAM4"/>
      <c r="NAN4"/>
      <c r="NAO4"/>
      <c r="NAP4"/>
      <c r="NAQ4"/>
      <c r="NAR4"/>
      <c r="NAS4"/>
      <c r="NAT4"/>
      <c r="NAU4"/>
      <c r="NAV4"/>
      <c r="NAW4"/>
      <c r="NAX4"/>
      <c r="NAY4"/>
      <c r="NAZ4"/>
      <c r="NBA4"/>
      <c r="NBB4"/>
      <c r="NBC4"/>
      <c r="NBD4"/>
      <c r="NBE4"/>
      <c r="NBF4"/>
      <c r="NBG4"/>
      <c r="NBH4"/>
      <c r="NBI4"/>
      <c r="NBJ4"/>
      <c r="NBK4"/>
      <c r="NBL4"/>
      <c r="NBM4"/>
      <c r="NBN4"/>
      <c r="NBO4"/>
      <c r="NBP4"/>
      <c r="NBQ4"/>
      <c r="NBR4"/>
      <c r="NBS4"/>
      <c r="NBT4"/>
      <c r="NBU4"/>
      <c r="NBV4"/>
      <c r="NBW4"/>
      <c r="NBX4"/>
      <c r="NBY4"/>
      <c r="NBZ4"/>
      <c r="NCA4"/>
      <c r="NCB4"/>
      <c r="NCC4"/>
      <c r="NCD4"/>
      <c r="NCE4"/>
      <c r="NCF4"/>
      <c r="NCG4"/>
      <c r="NCH4"/>
      <c r="NCI4"/>
      <c r="NCJ4"/>
      <c r="NCK4"/>
      <c r="NCL4"/>
      <c r="NCM4"/>
      <c r="NCN4"/>
      <c r="NCO4"/>
      <c r="NCP4"/>
      <c r="NCQ4"/>
      <c r="NCR4"/>
      <c r="NCS4"/>
      <c r="NCT4"/>
      <c r="NCU4"/>
      <c r="NCV4"/>
      <c r="NCW4"/>
      <c r="NCX4"/>
      <c r="NCY4"/>
      <c r="NCZ4"/>
      <c r="NDA4"/>
      <c r="NDB4"/>
      <c r="NDC4"/>
      <c r="NDD4"/>
      <c r="NDE4"/>
      <c r="NDF4"/>
      <c r="NDG4"/>
      <c r="NDH4"/>
      <c r="NDI4"/>
      <c r="NDJ4"/>
      <c r="NDK4"/>
      <c r="NDL4"/>
      <c r="NDM4"/>
      <c r="NDN4"/>
      <c r="NDO4"/>
      <c r="NDP4"/>
      <c r="NDQ4"/>
      <c r="NDR4"/>
      <c r="NDS4"/>
      <c r="NDT4"/>
      <c r="NDU4"/>
      <c r="NDV4"/>
      <c r="NDW4"/>
      <c r="NDX4"/>
      <c r="NDY4"/>
      <c r="NDZ4"/>
      <c r="NEA4"/>
      <c r="NEB4"/>
      <c r="NEC4"/>
      <c r="NED4"/>
      <c r="NEE4"/>
      <c r="NEF4"/>
      <c r="NEG4"/>
      <c r="NEH4"/>
      <c r="NEI4"/>
      <c r="NEJ4"/>
      <c r="NEK4"/>
      <c r="NEL4"/>
      <c r="NEM4"/>
      <c r="NEN4"/>
      <c r="NEO4"/>
      <c r="NEP4"/>
      <c r="NEQ4"/>
      <c r="NER4"/>
      <c r="NES4"/>
      <c r="NET4"/>
      <c r="NEU4"/>
      <c r="NEV4"/>
      <c r="NEW4"/>
      <c r="NEX4"/>
      <c r="NEY4"/>
      <c r="NEZ4"/>
      <c r="NFA4"/>
      <c r="NFB4"/>
      <c r="NFC4"/>
      <c r="NFD4"/>
      <c r="NFE4"/>
      <c r="NFF4"/>
      <c r="NFG4"/>
      <c r="NFH4"/>
      <c r="NFI4"/>
      <c r="NFJ4"/>
      <c r="NFK4"/>
      <c r="NFL4"/>
      <c r="NFM4"/>
      <c r="NFN4"/>
      <c r="NFO4"/>
      <c r="NFP4"/>
      <c r="NFQ4"/>
      <c r="NFR4"/>
      <c r="NFS4"/>
      <c r="NFT4"/>
      <c r="NFU4"/>
      <c r="NFV4"/>
      <c r="NFW4"/>
      <c r="NFX4"/>
      <c r="NFY4"/>
      <c r="NFZ4"/>
      <c r="NGA4"/>
      <c r="NGB4"/>
      <c r="NGC4"/>
      <c r="NGD4"/>
      <c r="NGE4"/>
      <c r="NGF4"/>
      <c r="NGG4"/>
      <c r="NGH4"/>
      <c r="NGI4"/>
      <c r="NGJ4"/>
      <c r="NGK4"/>
      <c r="NGL4"/>
      <c r="NGM4"/>
      <c r="NGN4"/>
      <c r="NGO4"/>
      <c r="NGP4"/>
      <c r="NGQ4"/>
      <c r="NGR4"/>
      <c r="NGS4"/>
      <c r="NGT4"/>
      <c r="NGU4"/>
      <c r="NGV4"/>
      <c r="NGW4"/>
      <c r="NGX4"/>
      <c r="NGY4"/>
      <c r="NGZ4"/>
      <c r="NHA4"/>
      <c r="NHB4"/>
      <c r="NHC4"/>
      <c r="NHD4"/>
      <c r="NHE4"/>
      <c r="NHF4"/>
      <c r="NHG4"/>
      <c r="NHH4"/>
      <c r="NHI4"/>
      <c r="NHJ4"/>
      <c r="NHK4"/>
      <c r="NHL4"/>
      <c r="NHM4"/>
      <c r="NHN4"/>
      <c r="NHO4"/>
      <c r="NHP4"/>
      <c r="NHQ4"/>
      <c r="NHR4"/>
      <c r="NHS4"/>
      <c r="NHT4"/>
      <c r="NHU4"/>
      <c r="NHV4"/>
      <c r="NHW4"/>
      <c r="NHX4"/>
      <c r="NHY4"/>
      <c r="NHZ4"/>
      <c r="NIA4"/>
      <c r="NIB4"/>
      <c r="NIC4"/>
      <c r="NID4"/>
      <c r="NIE4"/>
      <c r="NIF4"/>
      <c r="NIG4"/>
      <c r="NIH4"/>
      <c r="NII4"/>
      <c r="NIJ4"/>
      <c r="NIK4"/>
      <c r="NIL4"/>
      <c r="NIM4"/>
      <c r="NIN4"/>
      <c r="NIO4"/>
      <c r="NIP4"/>
      <c r="NIQ4"/>
      <c r="NIR4"/>
      <c r="NIS4"/>
      <c r="NIT4"/>
      <c r="NIU4"/>
      <c r="NIV4"/>
      <c r="NIW4"/>
      <c r="NIX4"/>
      <c r="NIY4"/>
      <c r="NIZ4"/>
      <c r="NJA4"/>
      <c r="NJB4"/>
      <c r="NJC4"/>
      <c r="NJD4"/>
      <c r="NJE4"/>
      <c r="NJF4"/>
      <c r="NJG4"/>
      <c r="NJH4"/>
      <c r="NJI4"/>
      <c r="NJJ4"/>
      <c r="NJK4"/>
      <c r="NJL4"/>
      <c r="NJM4"/>
      <c r="NJN4"/>
      <c r="NJO4"/>
      <c r="NJP4"/>
      <c r="NJQ4"/>
      <c r="NJR4"/>
      <c r="NJS4"/>
      <c r="NJT4"/>
      <c r="NJU4"/>
      <c r="NJV4"/>
      <c r="NJW4"/>
      <c r="NJX4"/>
      <c r="NJY4"/>
      <c r="NJZ4"/>
      <c r="NKA4"/>
      <c r="NKB4"/>
      <c r="NKC4"/>
      <c r="NKD4"/>
      <c r="NKE4"/>
      <c r="NKF4"/>
      <c r="NKG4"/>
      <c r="NKH4"/>
      <c r="NKI4"/>
      <c r="NKJ4"/>
      <c r="NKK4"/>
      <c r="NKL4"/>
      <c r="NKM4"/>
      <c r="NKN4"/>
      <c r="NKO4"/>
      <c r="NKP4"/>
      <c r="NKQ4"/>
      <c r="NKR4"/>
      <c r="NKS4"/>
      <c r="NKT4"/>
      <c r="NKU4"/>
      <c r="NKV4"/>
      <c r="NKW4"/>
      <c r="NKX4"/>
      <c r="NKY4"/>
      <c r="NKZ4"/>
      <c r="NLA4"/>
      <c r="NLB4"/>
      <c r="NLC4"/>
      <c r="NLD4"/>
      <c r="NLE4"/>
      <c r="NLF4"/>
      <c r="NLG4"/>
      <c r="NLH4"/>
      <c r="NLI4"/>
      <c r="NLJ4"/>
      <c r="NLK4"/>
      <c r="NLL4"/>
      <c r="NLM4"/>
      <c r="NLN4"/>
      <c r="NLO4"/>
      <c r="NLP4"/>
      <c r="NLQ4"/>
      <c r="NLR4"/>
      <c r="NLS4"/>
      <c r="NLT4"/>
      <c r="NLU4"/>
      <c r="NLV4"/>
      <c r="NLW4"/>
      <c r="NLX4"/>
      <c r="NLY4"/>
      <c r="NLZ4"/>
      <c r="NMA4"/>
      <c r="NMB4"/>
      <c r="NMC4"/>
      <c r="NMD4"/>
      <c r="NME4"/>
      <c r="NMF4"/>
      <c r="NMG4"/>
      <c r="NMH4"/>
      <c r="NMI4"/>
      <c r="NMJ4"/>
      <c r="NMK4"/>
      <c r="NML4"/>
      <c r="NMM4"/>
      <c r="NMN4"/>
      <c r="NMO4"/>
      <c r="NMP4"/>
      <c r="NMQ4"/>
      <c r="NMR4"/>
      <c r="NMS4"/>
      <c r="NMT4"/>
      <c r="NMU4"/>
      <c r="NMV4"/>
      <c r="NMW4"/>
      <c r="NMX4"/>
      <c r="NMY4"/>
      <c r="NMZ4"/>
      <c r="NNA4"/>
      <c r="NNB4"/>
      <c r="NNC4"/>
      <c r="NND4"/>
      <c r="NNE4"/>
      <c r="NNF4"/>
      <c r="NNG4"/>
      <c r="NNH4"/>
      <c r="NNI4"/>
      <c r="NNJ4"/>
      <c r="NNK4"/>
      <c r="NNL4"/>
      <c r="NNM4"/>
      <c r="NNN4"/>
      <c r="NNO4"/>
      <c r="NNP4"/>
      <c r="NNQ4"/>
      <c r="NNR4"/>
      <c r="NNS4"/>
      <c r="NNT4"/>
      <c r="NNU4"/>
      <c r="NNV4"/>
      <c r="NNW4"/>
      <c r="NNX4"/>
      <c r="NNY4"/>
      <c r="NNZ4"/>
      <c r="NOA4"/>
      <c r="NOB4"/>
      <c r="NOC4"/>
      <c r="NOD4"/>
      <c r="NOE4"/>
      <c r="NOF4"/>
      <c r="NOG4"/>
      <c r="NOH4"/>
      <c r="NOI4"/>
      <c r="NOJ4"/>
      <c r="NOK4"/>
      <c r="NOL4"/>
      <c r="NOM4"/>
      <c r="NON4"/>
      <c r="NOO4"/>
      <c r="NOP4"/>
      <c r="NOQ4"/>
      <c r="NOR4"/>
      <c r="NOS4"/>
      <c r="NOT4"/>
      <c r="NOU4"/>
      <c r="NOV4"/>
      <c r="NOW4"/>
      <c r="NOX4"/>
      <c r="NOY4"/>
      <c r="NOZ4"/>
      <c r="NPA4"/>
      <c r="NPB4"/>
      <c r="NPC4"/>
      <c r="NPD4"/>
      <c r="NPE4"/>
      <c r="NPF4"/>
      <c r="NPG4"/>
      <c r="NPH4"/>
      <c r="NPI4"/>
      <c r="NPJ4"/>
      <c r="NPK4"/>
      <c r="NPL4"/>
      <c r="NPM4"/>
      <c r="NPN4"/>
      <c r="NPO4"/>
      <c r="NPP4"/>
      <c r="NPQ4"/>
      <c r="NPR4"/>
      <c r="NPS4"/>
      <c r="NPT4"/>
      <c r="NPU4"/>
      <c r="NPV4"/>
      <c r="NPW4"/>
      <c r="NPX4"/>
      <c r="NPY4"/>
      <c r="NPZ4"/>
      <c r="NQA4"/>
      <c r="NQB4"/>
      <c r="NQC4"/>
      <c r="NQD4"/>
      <c r="NQE4"/>
      <c r="NQF4"/>
      <c r="NQG4"/>
      <c r="NQH4"/>
      <c r="NQI4"/>
      <c r="NQJ4"/>
      <c r="NQK4"/>
      <c r="NQL4"/>
      <c r="NQM4"/>
      <c r="NQN4"/>
      <c r="NQO4"/>
      <c r="NQP4"/>
      <c r="NQQ4"/>
      <c r="NQR4"/>
      <c r="NQS4"/>
      <c r="NQT4"/>
      <c r="NQU4"/>
      <c r="NQV4"/>
      <c r="NQW4"/>
      <c r="NQX4"/>
      <c r="NQY4"/>
      <c r="NQZ4"/>
      <c r="NRA4"/>
      <c r="NRB4"/>
      <c r="NRC4"/>
      <c r="NRD4"/>
      <c r="NRE4"/>
      <c r="NRF4"/>
      <c r="NRG4"/>
      <c r="NRH4"/>
      <c r="NRI4"/>
    </row>
    <row r="5" spans="1:9941" s="40" customFormat="1" ht="21.2" customHeight="1" x14ac:dyDescent="0.2">
      <c r="A5" s="1662" t="s">
        <v>675</v>
      </c>
      <c r="B5" s="1662"/>
      <c r="C5" s="1662"/>
      <c r="D5" s="1662"/>
      <c r="E5" s="1662"/>
      <c r="F5" s="1662"/>
      <c r="G5" s="1662"/>
      <c r="H5" s="1662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  <c r="AMJ5"/>
      <c r="AMK5"/>
      <c r="AML5"/>
      <c r="AMM5"/>
      <c r="AMN5"/>
      <c r="AMO5"/>
      <c r="AMP5"/>
      <c r="AMQ5"/>
      <c r="AMR5"/>
      <c r="AMS5"/>
      <c r="AMT5"/>
      <c r="AMU5"/>
      <c r="AMV5"/>
      <c r="AMW5"/>
      <c r="AMX5"/>
      <c r="AMY5"/>
      <c r="AMZ5"/>
      <c r="ANA5"/>
      <c r="ANB5"/>
      <c r="ANC5"/>
      <c r="AND5"/>
      <c r="ANE5"/>
      <c r="ANF5"/>
      <c r="ANG5"/>
      <c r="ANH5"/>
      <c r="ANI5"/>
      <c r="ANJ5"/>
      <c r="ANK5"/>
      <c r="ANL5"/>
      <c r="ANM5"/>
      <c r="ANN5"/>
      <c r="ANO5"/>
      <c r="ANP5"/>
      <c r="ANQ5"/>
      <c r="ANR5"/>
      <c r="ANS5"/>
      <c r="ANT5"/>
      <c r="ANU5"/>
      <c r="ANV5"/>
      <c r="ANW5"/>
      <c r="ANX5"/>
      <c r="ANY5"/>
      <c r="ANZ5"/>
      <c r="AOA5"/>
      <c r="AOB5"/>
      <c r="AOC5"/>
      <c r="AOD5"/>
      <c r="AOE5"/>
      <c r="AOF5"/>
      <c r="AOG5"/>
      <c r="AOH5"/>
      <c r="AOI5"/>
      <c r="AOJ5"/>
      <c r="AOK5"/>
      <c r="AOL5"/>
      <c r="AOM5"/>
      <c r="AON5"/>
      <c r="AOO5"/>
      <c r="AOP5"/>
      <c r="AOQ5"/>
      <c r="AOR5"/>
      <c r="AOS5"/>
      <c r="AOT5"/>
      <c r="AOU5"/>
      <c r="AOV5"/>
      <c r="AOW5"/>
      <c r="AOX5"/>
      <c r="AOY5"/>
      <c r="AOZ5"/>
      <c r="APA5"/>
      <c r="APB5"/>
      <c r="APC5"/>
      <c r="APD5"/>
      <c r="APE5"/>
      <c r="APF5"/>
      <c r="APG5"/>
      <c r="APH5"/>
      <c r="API5"/>
      <c r="APJ5"/>
      <c r="APK5"/>
      <c r="APL5"/>
      <c r="APM5"/>
      <c r="APN5"/>
      <c r="APO5"/>
      <c r="APP5"/>
      <c r="APQ5"/>
      <c r="APR5"/>
      <c r="APS5"/>
      <c r="APT5"/>
      <c r="APU5"/>
      <c r="APV5"/>
      <c r="APW5"/>
      <c r="APX5"/>
      <c r="APY5"/>
      <c r="APZ5"/>
      <c r="AQA5"/>
      <c r="AQB5"/>
      <c r="AQC5"/>
      <c r="AQD5"/>
      <c r="AQE5"/>
      <c r="AQF5"/>
      <c r="AQG5"/>
      <c r="AQH5"/>
      <c r="AQI5"/>
      <c r="AQJ5"/>
      <c r="AQK5"/>
      <c r="AQL5"/>
      <c r="AQM5"/>
      <c r="AQN5"/>
      <c r="AQO5"/>
      <c r="AQP5"/>
      <c r="AQQ5"/>
      <c r="AQR5"/>
      <c r="AQS5"/>
      <c r="AQT5"/>
      <c r="AQU5"/>
      <c r="AQV5"/>
      <c r="AQW5"/>
      <c r="AQX5"/>
      <c r="AQY5"/>
      <c r="AQZ5"/>
      <c r="ARA5"/>
      <c r="ARB5"/>
      <c r="ARC5"/>
      <c r="ARD5"/>
      <c r="ARE5"/>
      <c r="ARF5"/>
      <c r="ARG5"/>
      <c r="ARH5"/>
      <c r="ARI5"/>
      <c r="ARJ5"/>
      <c r="ARK5"/>
      <c r="ARL5"/>
      <c r="ARM5"/>
      <c r="ARN5"/>
      <c r="ARO5"/>
      <c r="ARP5"/>
      <c r="ARQ5"/>
      <c r="ARR5"/>
      <c r="ARS5"/>
      <c r="ART5"/>
      <c r="ARU5"/>
      <c r="ARV5"/>
      <c r="ARW5"/>
      <c r="ARX5"/>
      <c r="ARY5"/>
      <c r="ARZ5"/>
      <c r="ASA5"/>
      <c r="ASB5"/>
      <c r="ASC5"/>
      <c r="ASD5"/>
      <c r="ASE5"/>
      <c r="ASF5"/>
      <c r="ASG5"/>
      <c r="ASH5"/>
      <c r="ASI5"/>
      <c r="ASJ5"/>
      <c r="ASK5"/>
      <c r="ASL5"/>
      <c r="ASM5"/>
      <c r="ASN5"/>
      <c r="ASO5"/>
      <c r="ASP5"/>
      <c r="ASQ5"/>
      <c r="ASR5"/>
      <c r="ASS5"/>
      <c r="AST5"/>
      <c r="ASU5"/>
      <c r="ASV5"/>
      <c r="ASW5"/>
      <c r="ASX5"/>
      <c r="ASY5"/>
      <c r="ASZ5"/>
      <c r="ATA5"/>
      <c r="ATB5"/>
      <c r="ATC5"/>
      <c r="ATD5"/>
      <c r="ATE5"/>
      <c r="ATF5"/>
      <c r="ATG5"/>
      <c r="ATH5"/>
      <c r="ATI5"/>
      <c r="ATJ5"/>
      <c r="ATK5"/>
      <c r="ATL5"/>
      <c r="ATM5"/>
      <c r="ATN5"/>
      <c r="ATO5"/>
      <c r="ATP5"/>
      <c r="ATQ5"/>
      <c r="ATR5"/>
      <c r="ATS5"/>
      <c r="ATT5"/>
      <c r="ATU5"/>
      <c r="ATV5"/>
      <c r="ATW5"/>
      <c r="ATX5"/>
      <c r="ATY5"/>
      <c r="ATZ5"/>
      <c r="AUA5"/>
      <c r="AUB5"/>
      <c r="AUC5"/>
      <c r="AUD5"/>
      <c r="AUE5"/>
      <c r="AUF5"/>
      <c r="AUG5"/>
      <c r="AUH5"/>
      <c r="AUI5"/>
      <c r="AUJ5"/>
      <c r="AUK5"/>
      <c r="AUL5"/>
      <c r="AUM5"/>
      <c r="AUN5"/>
      <c r="AUO5"/>
      <c r="AUP5"/>
      <c r="AUQ5"/>
      <c r="AUR5"/>
      <c r="AUS5"/>
      <c r="AUT5"/>
      <c r="AUU5"/>
      <c r="AUV5"/>
      <c r="AUW5"/>
      <c r="AUX5"/>
      <c r="AUY5"/>
      <c r="AUZ5"/>
      <c r="AVA5"/>
      <c r="AVB5"/>
      <c r="AVC5"/>
      <c r="AVD5"/>
      <c r="AVE5"/>
      <c r="AVF5"/>
      <c r="AVG5"/>
      <c r="AVH5"/>
      <c r="AVI5"/>
      <c r="AVJ5"/>
      <c r="AVK5"/>
      <c r="AVL5"/>
      <c r="AVM5"/>
      <c r="AVN5"/>
      <c r="AVO5"/>
      <c r="AVP5"/>
      <c r="AVQ5"/>
      <c r="AVR5"/>
      <c r="AVS5"/>
      <c r="AVT5"/>
      <c r="AVU5"/>
      <c r="AVV5"/>
      <c r="AVW5"/>
      <c r="AVX5"/>
      <c r="AVY5"/>
      <c r="AVZ5"/>
      <c r="AWA5"/>
      <c r="AWB5"/>
      <c r="AWC5"/>
      <c r="AWD5"/>
      <c r="AWE5"/>
      <c r="AWF5"/>
      <c r="AWG5"/>
      <c r="AWH5"/>
      <c r="AWI5"/>
      <c r="AWJ5"/>
      <c r="AWK5"/>
      <c r="AWL5"/>
      <c r="AWM5"/>
      <c r="AWN5"/>
      <c r="AWO5"/>
      <c r="AWP5"/>
      <c r="AWQ5"/>
      <c r="AWR5"/>
      <c r="AWS5"/>
      <c r="AWT5"/>
      <c r="AWU5"/>
      <c r="AWV5"/>
      <c r="AWW5"/>
      <c r="AWX5"/>
      <c r="AWY5"/>
      <c r="AWZ5"/>
      <c r="AXA5"/>
      <c r="AXB5"/>
      <c r="AXC5"/>
      <c r="AXD5"/>
      <c r="AXE5"/>
      <c r="AXF5"/>
      <c r="AXG5"/>
      <c r="AXH5"/>
      <c r="AXI5"/>
      <c r="AXJ5"/>
      <c r="AXK5"/>
      <c r="AXL5"/>
      <c r="AXM5"/>
      <c r="AXN5"/>
      <c r="AXO5"/>
      <c r="AXP5"/>
      <c r="AXQ5"/>
      <c r="AXR5"/>
      <c r="AXS5"/>
      <c r="AXT5"/>
      <c r="AXU5"/>
      <c r="AXV5"/>
      <c r="AXW5"/>
      <c r="AXX5"/>
      <c r="AXY5"/>
      <c r="AXZ5"/>
      <c r="AYA5"/>
      <c r="AYB5"/>
      <c r="AYC5"/>
      <c r="AYD5"/>
      <c r="AYE5"/>
      <c r="AYF5"/>
      <c r="AYG5"/>
      <c r="AYH5"/>
      <c r="AYI5"/>
      <c r="AYJ5"/>
      <c r="AYK5"/>
      <c r="AYL5"/>
      <c r="AYM5"/>
      <c r="AYN5"/>
      <c r="AYO5"/>
      <c r="AYP5"/>
      <c r="AYQ5"/>
      <c r="AYR5"/>
      <c r="AYS5"/>
      <c r="AYT5"/>
      <c r="AYU5"/>
      <c r="AYV5"/>
      <c r="AYW5"/>
      <c r="AYX5"/>
      <c r="AYY5"/>
      <c r="AYZ5"/>
      <c r="AZA5"/>
      <c r="AZB5"/>
      <c r="AZC5"/>
      <c r="AZD5"/>
      <c r="AZE5"/>
      <c r="AZF5"/>
      <c r="AZG5"/>
      <c r="AZH5"/>
      <c r="AZI5"/>
      <c r="AZJ5"/>
      <c r="AZK5"/>
      <c r="AZL5"/>
      <c r="AZM5"/>
      <c r="AZN5"/>
      <c r="AZO5"/>
      <c r="AZP5"/>
      <c r="AZQ5"/>
      <c r="AZR5"/>
      <c r="AZS5"/>
      <c r="AZT5"/>
      <c r="AZU5"/>
      <c r="AZV5"/>
      <c r="AZW5"/>
      <c r="AZX5"/>
      <c r="AZY5"/>
      <c r="AZZ5"/>
      <c r="BAA5"/>
      <c r="BAB5"/>
      <c r="BAC5"/>
      <c r="BAD5"/>
      <c r="BAE5"/>
      <c r="BAF5"/>
      <c r="BAG5"/>
      <c r="BAH5"/>
      <c r="BAI5"/>
      <c r="BAJ5"/>
      <c r="BAK5"/>
      <c r="BAL5"/>
      <c r="BAM5"/>
      <c r="BAN5"/>
      <c r="BAO5"/>
      <c r="BAP5"/>
      <c r="BAQ5"/>
      <c r="BAR5"/>
      <c r="BAS5"/>
      <c r="BAT5"/>
      <c r="BAU5"/>
      <c r="BAV5"/>
      <c r="BAW5"/>
      <c r="BAX5"/>
      <c r="BAY5"/>
      <c r="BAZ5"/>
      <c r="BBA5"/>
      <c r="BBB5"/>
      <c r="BBC5"/>
      <c r="BBD5"/>
      <c r="BBE5"/>
      <c r="BBF5"/>
      <c r="BBG5"/>
      <c r="BBH5"/>
      <c r="BBI5"/>
      <c r="BBJ5"/>
      <c r="BBK5"/>
      <c r="BBL5"/>
      <c r="BBM5"/>
      <c r="BBN5"/>
      <c r="BBO5"/>
      <c r="BBP5"/>
      <c r="BBQ5"/>
      <c r="BBR5"/>
      <c r="BBS5"/>
      <c r="BBT5"/>
      <c r="BBU5"/>
      <c r="BBV5"/>
      <c r="BBW5"/>
      <c r="BBX5"/>
      <c r="BBY5"/>
      <c r="BBZ5"/>
      <c r="BCA5"/>
      <c r="BCB5"/>
      <c r="BCC5"/>
      <c r="BCD5"/>
      <c r="BCE5"/>
      <c r="BCF5"/>
      <c r="BCG5"/>
      <c r="BCH5"/>
      <c r="BCI5"/>
      <c r="BCJ5"/>
      <c r="BCK5"/>
      <c r="BCL5"/>
      <c r="BCM5"/>
      <c r="BCN5"/>
      <c r="BCO5"/>
      <c r="BCP5"/>
      <c r="BCQ5"/>
      <c r="BCR5"/>
      <c r="BCS5"/>
      <c r="BCT5"/>
      <c r="BCU5"/>
      <c r="BCV5"/>
      <c r="BCW5"/>
      <c r="BCX5"/>
      <c r="BCY5"/>
      <c r="BCZ5"/>
      <c r="BDA5"/>
      <c r="BDB5"/>
      <c r="BDC5"/>
      <c r="BDD5"/>
      <c r="BDE5"/>
      <c r="BDF5"/>
      <c r="BDG5"/>
      <c r="BDH5"/>
      <c r="BDI5"/>
      <c r="BDJ5"/>
      <c r="BDK5"/>
      <c r="BDL5"/>
      <c r="BDM5"/>
      <c r="BDN5"/>
      <c r="BDO5"/>
      <c r="BDP5"/>
      <c r="BDQ5"/>
      <c r="BDR5"/>
      <c r="BDS5"/>
      <c r="BDT5"/>
      <c r="BDU5"/>
      <c r="BDV5"/>
      <c r="BDW5"/>
      <c r="BDX5"/>
      <c r="BDY5"/>
      <c r="BDZ5"/>
      <c r="BEA5"/>
      <c r="BEB5"/>
      <c r="BEC5"/>
      <c r="BED5"/>
      <c r="BEE5"/>
      <c r="BEF5"/>
      <c r="BEG5"/>
      <c r="BEH5"/>
      <c r="BEI5"/>
      <c r="BEJ5"/>
      <c r="BEK5"/>
      <c r="BEL5"/>
      <c r="BEM5"/>
      <c r="BEN5"/>
      <c r="BEO5"/>
      <c r="BEP5"/>
      <c r="BEQ5"/>
      <c r="BER5"/>
      <c r="BES5"/>
      <c r="BET5"/>
      <c r="BEU5"/>
      <c r="BEV5"/>
      <c r="BEW5"/>
      <c r="BEX5"/>
      <c r="BEY5"/>
      <c r="BEZ5"/>
      <c r="BFA5"/>
      <c r="BFB5"/>
      <c r="BFC5"/>
      <c r="BFD5"/>
      <c r="BFE5"/>
      <c r="BFF5"/>
      <c r="BFG5"/>
      <c r="BFH5"/>
      <c r="BFI5"/>
      <c r="BFJ5"/>
      <c r="BFK5"/>
      <c r="BFL5"/>
      <c r="BFM5"/>
      <c r="BFN5"/>
      <c r="BFO5"/>
      <c r="BFP5"/>
      <c r="BFQ5"/>
      <c r="BFR5"/>
      <c r="BFS5"/>
      <c r="BFT5"/>
      <c r="BFU5"/>
      <c r="BFV5"/>
      <c r="BFW5"/>
      <c r="BFX5"/>
      <c r="BFY5"/>
      <c r="BFZ5"/>
      <c r="BGA5"/>
      <c r="BGB5"/>
      <c r="BGC5"/>
      <c r="BGD5"/>
      <c r="BGE5"/>
      <c r="BGF5"/>
      <c r="BGG5"/>
      <c r="BGH5"/>
      <c r="BGI5"/>
      <c r="BGJ5"/>
      <c r="BGK5"/>
      <c r="BGL5"/>
      <c r="BGM5"/>
      <c r="BGN5"/>
      <c r="BGO5"/>
      <c r="BGP5"/>
      <c r="BGQ5"/>
      <c r="BGR5"/>
      <c r="BGS5"/>
      <c r="BGT5"/>
      <c r="BGU5"/>
      <c r="BGV5"/>
      <c r="BGW5"/>
      <c r="BGX5"/>
      <c r="BGY5"/>
      <c r="BGZ5"/>
      <c r="BHA5"/>
      <c r="BHB5"/>
      <c r="BHC5"/>
      <c r="BHD5"/>
      <c r="BHE5"/>
      <c r="BHF5"/>
      <c r="BHG5"/>
      <c r="BHH5"/>
      <c r="BHI5"/>
      <c r="BHJ5"/>
      <c r="BHK5"/>
      <c r="BHL5"/>
      <c r="BHM5"/>
      <c r="BHN5"/>
      <c r="BHO5"/>
      <c r="BHP5"/>
      <c r="BHQ5"/>
      <c r="BHR5"/>
      <c r="BHS5"/>
      <c r="BHT5"/>
      <c r="BHU5"/>
      <c r="BHV5"/>
      <c r="BHW5"/>
      <c r="BHX5"/>
      <c r="BHY5"/>
      <c r="BHZ5"/>
      <c r="BIA5"/>
      <c r="BIB5"/>
      <c r="BIC5"/>
      <c r="BID5"/>
      <c r="BIE5"/>
      <c r="BIF5"/>
      <c r="BIG5"/>
      <c r="BIH5"/>
      <c r="BII5"/>
      <c r="BIJ5"/>
      <c r="BIK5"/>
      <c r="BIL5"/>
      <c r="BIM5"/>
      <c r="BIN5"/>
      <c r="BIO5"/>
      <c r="BIP5"/>
      <c r="BIQ5"/>
      <c r="BIR5"/>
      <c r="BIS5"/>
      <c r="BIT5"/>
      <c r="BIU5"/>
      <c r="BIV5"/>
      <c r="BIW5"/>
      <c r="BIX5"/>
      <c r="BIY5"/>
      <c r="BIZ5"/>
      <c r="BJA5"/>
      <c r="BJB5"/>
      <c r="BJC5"/>
      <c r="BJD5"/>
      <c r="BJE5"/>
      <c r="BJF5"/>
      <c r="BJG5"/>
      <c r="BJH5"/>
      <c r="BJI5"/>
      <c r="BJJ5"/>
      <c r="BJK5"/>
      <c r="BJL5"/>
      <c r="BJM5"/>
      <c r="BJN5"/>
      <c r="BJO5"/>
      <c r="BJP5"/>
      <c r="BJQ5"/>
      <c r="BJR5"/>
      <c r="BJS5"/>
      <c r="BJT5"/>
      <c r="BJU5"/>
      <c r="BJV5"/>
      <c r="BJW5"/>
      <c r="BJX5"/>
      <c r="BJY5"/>
      <c r="BJZ5"/>
      <c r="BKA5"/>
      <c r="BKB5"/>
      <c r="BKC5"/>
      <c r="BKD5"/>
      <c r="BKE5"/>
      <c r="BKF5"/>
      <c r="BKG5"/>
      <c r="BKH5"/>
      <c r="BKI5"/>
      <c r="BKJ5"/>
      <c r="BKK5"/>
      <c r="BKL5"/>
      <c r="BKM5"/>
      <c r="BKN5"/>
      <c r="BKO5"/>
      <c r="BKP5"/>
      <c r="BKQ5"/>
      <c r="BKR5"/>
      <c r="BKS5"/>
      <c r="BKT5"/>
      <c r="BKU5"/>
      <c r="BKV5"/>
      <c r="BKW5"/>
      <c r="BKX5"/>
      <c r="BKY5"/>
      <c r="BKZ5"/>
      <c r="BLA5"/>
      <c r="BLB5"/>
      <c r="BLC5"/>
      <c r="BLD5"/>
      <c r="BLE5"/>
      <c r="BLF5"/>
      <c r="BLG5"/>
      <c r="BLH5"/>
      <c r="BLI5"/>
      <c r="BLJ5"/>
      <c r="BLK5"/>
      <c r="BLL5"/>
      <c r="BLM5"/>
      <c r="BLN5"/>
      <c r="BLO5"/>
      <c r="BLP5"/>
      <c r="BLQ5"/>
      <c r="BLR5"/>
      <c r="BLS5"/>
      <c r="BLT5"/>
      <c r="BLU5"/>
      <c r="BLV5"/>
      <c r="BLW5"/>
      <c r="BLX5"/>
      <c r="BLY5"/>
      <c r="BLZ5"/>
      <c r="BMA5"/>
      <c r="BMB5"/>
      <c r="BMC5"/>
      <c r="BMD5"/>
      <c r="BME5"/>
      <c r="BMF5"/>
      <c r="BMG5"/>
      <c r="BMH5"/>
      <c r="BMI5"/>
      <c r="BMJ5"/>
      <c r="BMK5"/>
      <c r="BML5"/>
      <c r="BMM5"/>
      <c r="BMN5"/>
      <c r="BMO5"/>
      <c r="BMP5"/>
      <c r="BMQ5"/>
      <c r="BMR5"/>
      <c r="BMS5"/>
      <c r="BMT5"/>
      <c r="BMU5"/>
      <c r="BMV5"/>
      <c r="BMW5"/>
      <c r="BMX5"/>
      <c r="BMY5"/>
      <c r="BMZ5"/>
      <c r="BNA5"/>
      <c r="BNB5"/>
      <c r="BNC5"/>
      <c r="BND5"/>
      <c r="BNE5"/>
      <c r="BNF5"/>
      <c r="BNG5"/>
      <c r="BNH5"/>
      <c r="BNI5"/>
      <c r="BNJ5"/>
      <c r="BNK5"/>
      <c r="BNL5"/>
      <c r="BNM5"/>
      <c r="BNN5"/>
      <c r="BNO5"/>
      <c r="BNP5"/>
      <c r="BNQ5"/>
      <c r="BNR5"/>
      <c r="BNS5"/>
      <c r="BNT5"/>
      <c r="BNU5"/>
      <c r="BNV5"/>
      <c r="BNW5"/>
      <c r="BNX5"/>
      <c r="BNY5"/>
      <c r="BNZ5"/>
      <c r="BOA5"/>
      <c r="BOB5"/>
      <c r="BOC5"/>
      <c r="BOD5"/>
      <c r="BOE5"/>
      <c r="BOF5"/>
      <c r="BOG5"/>
      <c r="BOH5"/>
      <c r="BOI5"/>
      <c r="BOJ5"/>
      <c r="BOK5"/>
      <c r="BOL5"/>
      <c r="BOM5"/>
      <c r="BON5"/>
      <c r="BOO5"/>
      <c r="BOP5"/>
      <c r="BOQ5"/>
      <c r="BOR5"/>
      <c r="BOS5"/>
      <c r="BOT5"/>
      <c r="BOU5"/>
      <c r="BOV5"/>
      <c r="BOW5"/>
      <c r="BOX5"/>
      <c r="BOY5"/>
      <c r="BOZ5"/>
      <c r="BPA5"/>
      <c r="BPB5"/>
      <c r="BPC5"/>
      <c r="BPD5"/>
      <c r="BPE5"/>
      <c r="BPF5"/>
      <c r="BPG5"/>
      <c r="BPH5"/>
      <c r="BPI5"/>
      <c r="BPJ5"/>
      <c r="BPK5"/>
      <c r="BPL5"/>
      <c r="BPM5"/>
      <c r="BPN5"/>
      <c r="BPO5"/>
      <c r="BPP5"/>
      <c r="BPQ5"/>
      <c r="BPR5"/>
      <c r="BPS5"/>
      <c r="BPT5"/>
      <c r="BPU5"/>
      <c r="BPV5"/>
      <c r="BPW5"/>
      <c r="BPX5"/>
      <c r="BPY5"/>
      <c r="BPZ5"/>
      <c r="BQA5"/>
      <c r="BQB5"/>
      <c r="BQC5"/>
      <c r="BQD5"/>
      <c r="BQE5"/>
      <c r="BQF5"/>
      <c r="BQG5"/>
      <c r="BQH5"/>
      <c r="BQI5"/>
      <c r="BQJ5"/>
      <c r="BQK5"/>
      <c r="BQL5"/>
      <c r="BQM5"/>
      <c r="BQN5"/>
      <c r="BQO5"/>
      <c r="BQP5"/>
      <c r="BQQ5"/>
      <c r="BQR5"/>
      <c r="BQS5"/>
      <c r="BQT5"/>
      <c r="BQU5"/>
      <c r="BQV5"/>
      <c r="BQW5"/>
      <c r="BQX5"/>
      <c r="BQY5"/>
      <c r="BQZ5"/>
      <c r="BRA5"/>
      <c r="BRB5"/>
      <c r="BRC5"/>
      <c r="BRD5"/>
      <c r="BRE5"/>
      <c r="BRF5"/>
      <c r="BRG5"/>
      <c r="BRH5"/>
      <c r="BRI5"/>
      <c r="BRJ5"/>
      <c r="BRK5"/>
      <c r="BRL5"/>
      <c r="BRM5"/>
      <c r="BRN5"/>
      <c r="BRO5"/>
      <c r="BRP5"/>
      <c r="BRQ5"/>
      <c r="BRR5"/>
      <c r="BRS5"/>
      <c r="BRT5"/>
      <c r="BRU5"/>
      <c r="BRV5"/>
      <c r="BRW5"/>
      <c r="BRX5"/>
      <c r="BRY5"/>
      <c r="BRZ5"/>
      <c r="BSA5"/>
      <c r="BSB5"/>
      <c r="BSC5"/>
      <c r="BSD5"/>
      <c r="BSE5"/>
      <c r="BSF5"/>
      <c r="BSG5"/>
      <c r="BSH5"/>
      <c r="BSI5"/>
      <c r="BSJ5"/>
      <c r="BSK5"/>
      <c r="BSL5"/>
      <c r="BSM5"/>
      <c r="BSN5"/>
      <c r="BSO5"/>
      <c r="BSP5"/>
      <c r="BSQ5"/>
      <c r="BSR5"/>
      <c r="BSS5"/>
      <c r="BST5"/>
      <c r="BSU5"/>
      <c r="BSV5"/>
      <c r="BSW5"/>
      <c r="BSX5"/>
      <c r="BSY5"/>
      <c r="BSZ5"/>
      <c r="BTA5"/>
      <c r="BTB5"/>
      <c r="BTC5"/>
      <c r="BTD5"/>
      <c r="BTE5"/>
      <c r="BTF5"/>
      <c r="BTG5"/>
      <c r="BTH5"/>
      <c r="BTI5"/>
      <c r="BTJ5"/>
      <c r="BTK5"/>
      <c r="BTL5"/>
      <c r="BTM5"/>
      <c r="BTN5"/>
      <c r="BTO5"/>
      <c r="BTP5"/>
      <c r="BTQ5"/>
      <c r="BTR5"/>
      <c r="BTS5"/>
      <c r="BTT5"/>
      <c r="BTU5"/>
      <c r="BTV5"/>
      <c r="BTW5"/>
      <c r="BTX5"/>
      <c r="BTY5"/>
      <c r="BTZ5"/>
      <c r="BUA5"/>
      <c r="BUB5"/>
      <c r="BUC5"/>
      <c r="BUD5"/>
      <c r="BUE5"/>
      <c r="BUF5"/>
      <c r="BUG5"/>
      <c r="BUH5"/>
      <c r="BUI5"/>
      <c r="BUJ5"/>
      <c r="BUK5"/>
      <c r="BUL5"/>
      <c r="BUM5"/>
      <c r="BUN5"/>
      <c r="BUO5"/>
      <c r="BUP5"/>
      <c r="BUQ5"/>
      <c r="BUR5"/>
      <c r="BUS5"/>
      <c r="BUT5"/>
      <c r="BUU5"/>
      <c r="BUV5"/>
      <c r="BUW5"/>
      <c r="BUX5"/>
      <c r="BUY5"/>
      <c r="BUZ5"/>
      <c r="BVA5"/>
      <c r="BVB5"/>
      <c r="BVC5"/>
      <c r="BVD5"/>
      <c r="BVE5"/>
      <c r="BVF5"/>
      <c r="BVG5"/>
      <c r="BVH5"/>
      <c r="BVI5"/>
      <c r="BVJ5"/>
      <c r="BVK5"/>
      <c r="BVL5"/>
      <c r="BVM5"/>
      <c r="BVN5"/>
      <c r="BVO5"/>
      <c r="BVP5"/>
      <c r="BVQ5"/>
      <c r="BVR5"/>
      <c r="BVS5"/>
      <c r="BVT5"/>
      <c r="BVU5"/>
      <c r="BVV5"/>
      <c r="BVW5"/>
      <c r="BVX5"/>
      <c r="BVY5"/>
      <c r="BVZ5"/>
      <c r="BWA5"/>
      <c r="BWB5"/>
      <c r="BWC5"/>
      <c r="BWD5"/>
      <c r="BWE5"/>
      <c r="BWF5"/>
      <c r="BWG5"/>
      <c r="BWH5"/>
      <c r="BWI5"/>
      <c r="BWJ5"/>
      <c r="BWK5"/>
      <c r="BWL5"/>
      <c r="BWM5"/>
      <c r="BWN5"/>
      <c r="BWO5"/>
      <c r="BWP5"/>
      <c r="BWQ5"/>
      <c r="BWR5"/>
      <c r="BWS5"/>
      <c r="BWT5"/>
      <c r="BWU5"/>
      <c r="BWV5"/>
      <c r="BWW5"/>
      <c r="BWX5"/>
      <c r="BWY5"/>
      <c r="BWZ5"/>
      <c r="BXA5"/>
      <c r="BXB5"/>
      <c r="BXC5"/>
      <c r="BXD5"/>
      <c r="BXE5"/>
      <c r="BXF5"/>
      <c r="BXG5"/>
      <c r="BXH5"/>
      <c r="BXI5"/>
      <c r="BXJ5"/>
      <c r="BXK5"/>
      <c r="BXL5"/>
      <c r="BXM5"/>
      <c r="BXN5"/>
      <c r="BXO5"/>
      <c r="BXP5"/>
      <c r="BXQ5"/>
      <c r="BXR5"/>
      <c r="BXS5"/>
      <c r="BXT5"/>
      <c r="BXU5"/>
      <c r="BXV5"/>
      <c r="BXW5"/>
      <c r="BXX5"/>
      <c r="BXY5"/>
      <c r="BXZ5"/>
      <c r="BYA5"/>
      <c r="BYB5"/>
      <c r="BYC5"/>
      <c r="BYD5"/>
      <c r="BYE5"/>
      <c r="BYF5"/>
      <c r="BYG5"/>
      <c r="BYH5"/>
      <c r="BYI5"/>
      <c r="BYJ5"/>
      <c r="BYK5"/>
      <c r="BYL5"/>
      <c r="BYM5"/>
      <c r="BYN5"/>
      <c r="BYO5"/>
      <c r="BYP5"/>
      <c r="BYQ5"/>
      <c r="BYR5"/>
      <c r="BYS5"/>
      <c r="BYT5"/>
      <c r="BYU5"/>
      <c r="BYV5"/>
      <c r="BYW5"/>
      <c r="BYX5"/>
      <c r="BYY5"/>
      <c r="BYZ5"/>
      <c r="BZA5"/>
      <c r="BZB5"/>
      <c r="BZC5"/>
      <c r="BZD5"/>
      <c r="BZE5"/>
      <c r="BZF5"/>
      <c r="BZG5"/>
      <c r="BZH5"/>
      <c r="BZI5"/>
      <c r="BZJ5"/>
      <c r="BZK5"/>
      <c r="BZL5"/>
      <c r="BZM5"/>
      <c r="BZN5"/>
      <c r="BZO5"/>
      <c r="BZP5"/>
      <c r="BZQ5"/>
      <c r="BZR5"/>
      <c r="BZS5"/>
      <c r="BZT5"/>
      <c r="BZU5"/>
      <c r="BZV5"/>
      <c r="BZW5"/>
      <c r="BZX5"/>
      <c r="BZY5"/>
      <c r="BZZ5"/>
      <c r="CAA5"/>
      <c r="CAB5"/>
      <c r="CAC5"/>
      <c r="CAD5"/>
      <c r="CAE5"/>
      <c r="CAF5"/>
      <c r="CAG5"/>
      <c r="CAH5"/>
      <c r="CAI5"/>
      <c r="CAJ5"/>
      <c r="CAK5"/>
      <c r="CAL5"/>
      <c r="CAM5"/>
      <c r="CAN5"/>
      <c r="CAO5"/>
      <c r="CAP5"/>
      <c r="CAQ5"/>
      <c r="CAR5"/>
      <c r="CAS5"/>
      <c r="CAT5"/>
      <c r="CAU5"/>
      <c r="CAV5"/>
      <c r="CAW5"/>
      <c r="CAX5"/>
      <c r="CAY5"/>
      <c r="CAZ5"/>
      <c r="CBA5"/>
      <c r="CBB5"/>
      <c r="CBC5"/>
      <c r="CBD5"/>
      <c r="CBE5"/>
      <c r="CBF5"/>
      <c r="CBG5"/>
      <c r="CBH5"/>
      <c r="CBI5"/>
      <c r="CBJ5"/>
      <c r="CBK5"/>
      <c r="CBL5"/>
      <c r="CBM5"/>
      <c r="CBN5"/>
      <c r="CBO5"/>
      <c r="CBP5"/>
      <c r="CBQ5"/>
      <c r="CBR5"/>
      <c r="CBS5"/>
      <c r="CBT5"/>
      <c r="CBU5"/>
      <c r="CBV5"/>
      <c r="CBW5"/>
      <c r="CBX5"/>
      <c r="CBY5"/>
      <c r="CBZ5"/>
      <c r="CCA5"/>
      <c r="CCB5"/>
      <c r="CCC5"/>
      <c r="CCD5"/>
      <c r="CCE5"/>
      <c r="CCF5"/>
      <c r="CCG5"/>
      <c r="CCH5"/>
      <c r="CCI5"/>
      <c r="CCJ5"/>
      <c r="CCK5"/>
      <c r="CCL5"/>
      <c r="CCM5"/>
      <c r="CCN5"/>
      <c r="CCO5"/>
      <c r="CCP5"/>
      <c r="CCQ5"/>
      <c r="CCR5"/>
      <c r="CCS5"/>
      <c r="CCT5"/>
      <c r="CCU5"/>
      <c r="CCV5"/>
      <c r="CCW5"/>
      <c r="CCX5"/>
      <c r="CCY5"/>
      <c r="CCZ5"/>
      <c r="CDA5"/>
      <c r="CDB5"/>
      <c r="CDC5"/>
      <c r="CDD5"/>
      <c r="CDE5"/>
      <c r="CDF5"/>
      <c r="CDG5"/>
      <c r="CDH5"/>
      <c r="CDI5"/>
      <c r="CDJ5"/>
      <c r="CDK5"/>
      <c r="CDL5"/>
      <c r="CDM5"/>
      <c r="CDN5"/>
      <c r="CDO5"/>
      <c r="CDP5"/>
      <c r="CDQ5"/>
      <c r="CDR5"/>
      <c r="CDS5"/>
      <c r="CDT5"/>
      <c r="CDU5"/>
      <c r="CDV5"/>
      <c r="CDW5"/>
      <c r="CDX5"/>
      <c r="CDY5"/>
      <c r="CDZ5"/>
      <c r="CEA5"/>
      <c r="CEB5"/>
      <c r="CEC5"/>
      <c r="CED5"/>
      <c r="CEE5"/>
      <c r="CEF5"/>
      <c r="CEG5"/>
      <c r="CEH5"/>
      <c r="CEI5"/>
      <c r="CEJ5"/>
      <c r="CEK5"/>
      <c r="CEL5"/>
      <c r="CEM5"/>
      <c r="CEN5"/>
      <c r="CEO5"/>
      <c r="CEP5"/>
      <c r="CEQ5"/>
      <c r="CER5"/>
      <c r="CES5"/>
      <c r="CET5"/>
      <c r="CEU5"/>
      <c r="CEV5"/>
      <c r="CEW5"/>
      <c r="CEX5"/>
      <c r="CEY5"/>
      <c r="CEZ5"/>
      <c r="CFA5"/>
      <c r="CFB5"/>
      <c r="CFC5"/>
      <c r="CFD5"/>
      <c r="CFE5"/>
      <c r="CFF5"/>
      <c r="CFG5"/>
      <c r="CFH5"/>
      <c r="CFI5"/>
      <c r="CFJ5"/>
      <c r="CFK5"/>
      <c r="CFL5"/>
      <c r="CFM5"/>
      <c r="CFN5"/>
      <c r="CFO5"/>
      <c r="CFP5"/>
      <c r="CFQ5"/>
      <c r="CFR5"/>
      <c r="CFS5"/>
      <c r="CFT5"/>
      <c r="CFU5"/>
      <c r="CFV5"/>
      <c r="CFW5"/>
      <c r="CFX5"/>
      <c r="CFY5"/>
      <c r="CFZ5"/>
      <c r="CGA5"/>
      <c r="CGB5"/>
      <c r="CGC5"/>
      <c r="CGD5"/>
      <c r="CGE5"/>
      <c r="CGF5"/>
      <c r="CGG5"/>
      <c r="CGH5"/>
      <c r="CGI5"/>
      <c r="CGJ5"/>
      <c r="CGK5"/>
      <c r="CGL5"/>
      <c r="CGM5"/>
      <c r="CGN5"/>
      <c r="CGO5"/>
      <c r="CGP5"/>
      <c r="CGQ5"/>
      <c r="CGR5"/>
      <c r="CGS5"/>
      <c r="CGT5"/>
      <c r="CGU5"/>
      <c r="CGV5"/>
      <c r="CGW5"/>
      <c r="CGX5"/>
      <c r="CGY5"/>
      <c r="CGZ5"/>
      <c r="CHA5"/>
      <c r="CHB5"/>
      <c r="CHC5"/>
      <c r="CHD5"/>
      <c r="CHE5"/>
      <c r="CHF5"/>
      <c r="CHG5"/>
      <c r="CHH5"/>
      <c r="CHI5"/>
      <c r="CHJ5"/>
      <c r="CHK5"/>
      <c r="CHL5"/>
      <c r="CHM5"/>
      <c r="CHN5"/>
      <c r="CHO5"/>
      <c r="CHP5"/>
      <c r="CHQ5"/>
      <c r="CHR5"/>
      <c r="CHS5"/>
      <c r="CHT5"/>
      <c r="CHU5"/>
      <c r="CHV5"/>
      <c r="CHW5"/>
      <c r="CHX5"/>
      <c r="CHY5"/>
      <c r="CHZ5"/>
      <c r="CIA5"/>
      <c r="CIB5"/>
      <c r="CIC5"/>
      <c r="CID5"/>
      <c r="CIE5"/>
      <c r="CIF5"/>
      <c r="CIG5"/>
      <c r="CIH5"/>
      <c r="CII5"/>
      <c r="CIJ5"/>
      <c r="CIK5"/>
      <c r="CIL5"/>
      <c r="CIM5"/>
      <c r="CIN5"/>
      <c r="CIO5"/>
      <c r="CIP5"/>
      <c r="CIQ5"/>
      <c r="CIR5"/>
      <c r="CIS5"/>
      <c r="CIT5"/>
      <c r="CIU5"/>
      <c r="CIV5"/>
      <c r="CIW5"/>
      <c r="CIX5"/>
      <c r="CIY5"/>
      <c r="CIZ5"/>
      <c r="CJA5"/>
      <c r="CJB5"/>
      <c r="CJC5"/>
      <c r="CJD5"/>
      <c r="CJE5"/>
      <c r="CJF5"/>
      <c r="CJG5"/>
      <c r="CJH5"/>
      <c r="CJI5"/>
      <c r="CJJ5"/>
      <c r="CJK5"/>
      <c r="CJL5"/>
      <c r="CJM5"/>
      <c r="CJN5"/>
      <c r="CJO5"/>
      <c r="CJP5"/>
      <c r="CJQ5"/>
      <c r="CJR5"/>
      <c r="CJS5"/>
      <c r="CJT5"/>
      <c r="CJU5"/>
      <c r="CJV5"/>
      <c r="CJW5"/>
      <c r="CJX5"/>
      <c r="CJY5"/>
      <c r="CJZ5"/>
      <c r="CKA5"/>
      <c r="CKB5"/>
      <c r="CKC5"/>
      <c r="CKD5"/>
      <c r="CKE5"/>
      <c r="CKF5"/>
      <c r="CKG5"/>
      <c r="CKH5"/>
      <c r="CKI5"/>
      <c r="CKJ5"/>
      <c r="CKK5"/>
      <c r="CKL5"/>
      <c r="CKM5"/>
      <c r="CKN5"/>
      <c r="CKO5"/>
      <c r="CKP5"/>
      <c r="CKQ5"/>
      <c r="CKR5"/>
      <c r="CKS5"/>
      <c r="CKT5"/>
      <c r="CKU5"/>
      <c r="CKV5"/>
      <c r="CKW5"/>
      <c r="CKX5"/>
      <c r="CKY5"/>
      <c r="CKZ5"/>
      <c r="CLA5"/>
      <c r="CLB5"/>
      <c r="CLC5"/>
      <c r="CLD5"/>
      <c r="CLE5"/>
      <c r="CLF5"/>
      <c r="CLG5"/>
      <c r="CLH5"/>
      <c r="CLI5"/>
      <c r="CLJ5"/>
      <c r="CLK5"/>
      <c r="CLL5"/>
      <c r="CLM5"/>
      <c r="CLN5"/>
      <c r="CLO5"/>
      <c r="CLP5"/>
      <c r="CLQ5"/>
      <c r="CLR5"/>
      <c r="CLS5"/>
      <c r="CLT5"/>
      <c r="CLU5"/>
      <c r="CLV5"/>
      <c r="CLW5"/>
      <c r="CLX5"/>
      <c r="CLY5"/>
      <c r="CLZ5"/>
      <c r="CMA5"/>
      <c r="CMB5"/>
      <c r="CMC5"/>
      <c r="CMD5"/>
      <c r="CME5"/>
      <c r="CMF5"/>
      <c r="CMG5"/>
      <c r="CMH5"/>
      <c r="CMI5"/>
      <c r="CMJ5"/>
      <c r="CMK5"/>
      <c r="CML5"/>
      <c r="CMM5"/>
      <c r="CMN5"/>
      <c r="CMO5"/>
      <c r="CMP5"/>
      <c r="CMQ5"/>
      <c r="CMR5"/>
      <c r="CMS5"/>
      <c r="CMT5"/>
      <c r="CMU5"/>
      <c r="CMV5"/>
      <c r="CMW5"/>
      <c r="CMX5"/>
      <c r="CMY5"/>
      <c r="CMZ5"/>
      <c r="CNA5"/>
      <c r="CNB5"/>
      <c r="CNC5"/>
      <c r="CND5"/>
      <c r="CNE5"/>
      <c r="CNF5"/>
      <c r="CNG5"/>
      <c r="CNH5"/>
      <c r="CNI5"/>
      <c r="CNJ5"/>
      <c r="CNK5"/>
      <c r="CNL5"/>
      <c r="CNM5"/>
      <c r="CNN5"/>
      <c r="CNO5"/>
      <c r="CNP5"/>
      <c r="CNQ5"/>
      <c r="CNR5"/>
      <c r="CNS5"/>
      <c r="CNT5"/>
      <c r="CNU5"/>
      <c r="CNV5"/>
      <c r="CNW5"/>
      <c r="CNX5"/>
      <c r="CNY5"/>
      <c r="CNZ5"/>
      <c r="COA5"/>
      <c r="COB5"/>
      <c r="COC5"/>
      <c r="COD5"/>
      <c r="COE5"/>
      <c r="COF5"/>
      <c r="COG5"/>
      <c r="COH5"/>
      <c r="COI5"/>
      <c r="COJ5"/>
      <c r="COK5"/>
      <c r="COL5"/>
      <c r="COM5"/>
      <c r="CON5"/>
      <c r="COO5"/>
      <c r="COP5"/>
      <c r="COQ5"/>
      <c r="COR5"/>
      <c r="COS5"/>
      <c r="COT5"/>
      <c r="COU5"/>
      <c r="COV5"/>
      <c r="COW5"/>
      <c r="COX5"/>
      <c r="COY5"/>
      <c r="COZ5"/>
      <c r="CPA5"/>
      <c r="CPB5"/>
      <c r="CPC5"/>
      <c r="CPD5"/>
      <c r="CPE5"/>
      <c r="CPF5"/>
      <c r="CPG5"/>
      <c r="CPH5"/>
      <c r="CPI5"/>
      <c r="CPJ5"/>
      <c r="CPK5"/>
      <c r="CPL5"/>
      <c r="CPM5"/>
      <c r="CPN5"/>
      <c r="CPO5"/>
      <c r="CPP5"/>
      <c r="CPQ5"/>
      <c r="CPR5"/>
      <c r="CPS5"/>
      <c r="CPT5"/>
      <c r="CPU5"/>
      <c r="CPV5"/>
      <c r="CPW5"/>
      <c r="CPX5"/>
      <c r="CPY5"/>
      <c r="CPZ5"/>
      <c r="CQA5"/>
      <c r="CQB5"/>
      <c r="CQC5"/>
      <c r="CQD5"/>
      <c r="CQE5"/>
      <c r="CQF5"/>
      <c r="CQG5"/>
      <c r="CQH5"/>
      <c r="CQI5"/>
      <c r="CQJ5"/>
      <c r="CQK5"/>
      <c r="CQL5"/>
      <c r="CQM5"/>
      <c r="CQN5"/>
      <c r="CQO5"/>
      <c r="CQP5"/>
      <c r="CQQ5"/>
      <c r="CQR5"/>
      <c r="CQS5"/>
      <c r="CQT5"/>
      <c r="CQU5"/>
      <c r="CQV5"/>
      <c r="CQW5"/>
      <c r="CQX5"/>
      <c r="CQY5"/>
      <c r="CQZ5"/>
      <c r="CRA5"/>
      <c r="CRB5"/>
      <c r="CRC5"/>
      <c r="CRD5"/>
      <c r="CRE5"/>
      <c r="CRF5"/>
      <c r="CRG5"/>
      <c r="CRH5"/>
      <c r="CRI5"/>
      <c r="CRJ5"/>
      <c r="CRK5"/>
      <c r="CRL5"/>
      <c r="CRM5"/>
      <c r="CRN5"/>
      <c r="CRO5"/>
      <c r="CRP5"/>
      <c r="CRQ5"/>
      <c r="CRR5"/>
      <c r="CRS5"/>
      <c r="CRT5"/>
      <c r="CRU5"/>
      <c r="CRV5"/>
      <c r="CRW5"/>
      <c r="CRX5"/>
      <c r="CRY5"/>
      <c r="CRZ5"/>
      <c r="CSA5"/>
      <c r="CSB5"/>
      <c r="CSC5"/>
      <c r="CSD5"/>
      <c r="CSE5"/>
      <c r="CSF5"/>
      <c r="CSG5"/>
      <c r="CSH5"/>
      <c r="CSI5"/>
      <c r="CSJ5"/>
      <c r="CSK5"/>
      <c r="CSL5"/>
      <c r="CSM5"/>
      <c r="CSN5"/>
      <c r="CSO5"/>
      <c r="CSP5"/>
      <c r="CSQ5"/>
      <c r="CSR5"/>
      <c r="CSS5"/>
      <c r="CST5"/>
      <c r="CSU5"/>
      <c r="CSV5"/>
      <c r="CSW5"/>
      <c r="CSX5"/>
      <c r="CSY5"/>
      <c r="CSZ5"/>
      <c r="CTA5"/>
      <c r="CTB5"/>
      <c r="CTC5"/>
      <c r="CTD5"/>
      <c r="CTE5"/>
      <c r="CTF5"/>
      <c r="CTG5"/>
      <c r="CTH5"/>
      <c r="CTI5"/>
      <c r="CTJ5"/>
      <c r="CTK5"/>
      <c r="CTL5"/>
      <c r="CTM5"/>
      <c r="CTN5"/>
      <c r="CTO5"/>
      <c r="CTP5"/>
      <c r="CTQ5"/>
      <c r="CTR5"/>
      <c r="CTS5"/>
      <c r="CTT5"/>
      <c r="CTU5"/>
      <c r="CTV5"/>
      <c r="CTW5"/>
      <c r="CTX5"/>
      <c r="CTY5"/>
      <c r="CTZ5"/>
      <c r="CUA5"/>
      <c r="CUB5"/>
      <c r="CUC5"/>
      <c r="CUD5"/>
      <c r="CUE5"/>
      <c r="CUF5"/>
      <c r="CUG5"/>
      <c r="CUH5"/>
      <c r="CUI5"/>
      <c r="CUJ5"/>
      <c r="CUK5"/>
      <c r="CUL5"/>
      <c r="CUM5"/>
      <c r="CUN5"/>
      <c r="CUO5"/>
      <c r="CUP5"/>
      <c r="CUQ5"/>
      <c r="CUR5"/>
      <c r="CUS5"/>
      <c r="CUT5"/>
      <c r="CUU5"/>
      <c r="CUV5"/>
      <c r="CUW5"/>
      <c r="CUX5"/>
      <c r="CUY5"/>
      <c r="CUZ5"/>
      <c r="CVA5"/>
      <c r="CVB5"/>
      <c r="CVC5"/>
      <c r="CVD5"/>
      <c r="CVE5"/>
      <c r="CVF5"/>
      <c r="CVG5"/>
      <c r="CVH5"/>
      <c r="CVI5"/>
      <c r="CVJ5"/>
      <c r="CVK5"/>
      <c r="CVL5"/>
      <c r="CVM5"/>
      <c r="CVN5"/>
      <c r="CVO5"/>
      <c r="CVP5"/>
      <c r="CVQ5"/>
      <c r="CVR5"/>
      <c r="CVS5"/>
      <c r="CVT5"/>
      <c r="CVU5"/>
      <c r="CVV5"/>
      <c r="CVW5"/>
      <c r="CVX5"/>
      <c r="CVY5"/>
      <c r="CVZ5"/>
      <c r="CWA5"/>
      <c r="CWB5"/>
      <c r="CWC5"/>
      <c r="CWD5"/>
      <c r="CWE5"/>
      <c r="CWF5"/>
      <c r="CWG5"/>
      <c r="CWH5"/>
      <c r="CWI5"/>
      <c r="CWJ5"/>
      <c r="CWK5"/>
      <c r="CWL5"/>
      <c r="CWM5"/>
      <c r="CWN5"/>
      <c r="CWO5"/>
      <c r="CWP5"/>
      <c r="CWQ5"/>
      <c r="CWR5"/>
      <c r="CWS5"/>
      <c r="CWT5"/>
      <c r="CWU5"/>
      <c r="CWV5"/>
      <c r="CWW5"/>
      <c r="CWX5"/>
      <c r="CWY5"/>
      <c r="CWZ5"/>
      <c r="CXA5"/>
      <c r="CXB5"/>
      <c r="CXC5"/>
      <c r="CXD5"/>
      <c r="CXE5"/>
      <c r="CXF5"/>
      <c r="CXG5"/>
      <c r="CXH5"/>
      <c r="CXI5"/>
      <c r="CXJ5"/>
      <c r="CXK5"/>
      <c r="CXL5"/>
      <c r="CXM5"/>
      <c r="CXN5"/>
      <c r="CXO5"/>
      <c r="CXP5"/>
      <c r="CXQ5"/>
      <c r="CXR5"/>
      <c r="CXS5"/>
      <c r="CXT5"/>
      <c r="CXU5"/>
      <c r="CXV5"/>
      <c r="CXW5"/>
      <c r="CXX5"/>
      <c r="CXY5"/>
      <c r="CXZ5"/>
      <c r="CYA5"/>
      <c r="CYB5"/>
      <c r="CYC5"/>
      <c r="CYD5"/>
      <c r="CYE5"/>
      <c r="CYF5"/>
      <c r="CYG5"/>
      <c r="CYH5"/>
      <c r="CYI5"/>
      <c r="CYJ5"/>
      <c r="CYK5"/>
      <c r="CYL5"/>
      <c r="CYM5"/>
      <c r="CYN5"/>
      <c r="CYO5"/>
      <c r="CYP5"/>
      <c r="CYQ5"/>
      <c r="CYR5"/>
      <c r="CYS5"/>
      <c r="CYT5"/>
      <c r="CYU5"/>
      <c r="CYV5"/>
      <c r="CYW5"/>
      <c r="CYX5"/>
      <c r="CYY5"/>
      <c r="CYZ5"/>
      <c r="CZA5"/>
      <c r="CZB5"/>
      <c r="CZC5"/>
      <c r="CZD5"/>
      <c r="CZE5"/>
      <c r="CZF5"/>
      <c r="CZG5"/>
      <c r="CZH5"/>
      <c r="CZI5"/>
      <c r="CZJ5"/>
      <c r="CZK5"/>
      <c r="CZL5"/>
      <c r="CZM5"/>
      <c r="CZN5"/>
      <c r="CZO5"/>
      <c r="CZP5"/>
      <c r="CZQ5"/>
      <c r="CZR5"/>
      <c r="CZS5"/>
      <c r="CZT5"/>
      <c r="CZU5"/>
      <c r="CZV5"/>
      <c r="CZW5"/>
      <c r="CZX5"/>
      <c r="CZY5"/>
      <c r="CZZ5"/>
      <c r="DAA5"/>
      <c r="DAB5"/>
      <c r="DAC5"/>
      <c r="DAD5"/>
      <c r="DAE5"/>
      <c r="DAF5"/>
      <c r="DAG5"/>
      <c r="DAH5"/>
      <c r="DAI5"/>
      <c r="DAJ5"/>
      <c r="DAK5"/>
      <c r="DAL5"/>
      <c r="DAM5"/>
      <c r="DAN5"/>
      <c r="DAO5"/>
      <c r="DAP5"/>
      <c r="DAQ5"/>
      <c r="DAR5"/>
      <c r="DAS5"/>
      <c r="DAT5"/>
      <c r="DAU5"/>
      <c r="DAV5"/>
      <c r="DAW5"/>
      <c r="DAX5"/>
      <c r="DAY5"/>
      <c r="DAZ5"/>
      <c r="DBA5"/>
      <c r="DBB5"/>
      <c r="DBC5"/>
      <c r="DBD5"/>
      <c r="DBE5"/>
      <c r="DBF5"/>
      <c r="DBG5"/>
      <c r="DBH5"/>
      <c r="DBI5"/>
      <c r="DBJ5"/>
      <c r="DBK5"/>
      <c r="DBL5"/>
      <c r="DBM5"/>
      <c r="DBN5"/>
      <c r="DBO5"/>
      <c r="DBP5"/>
      <c r="DBQ5"/>
      <c r="DBR5"/>
      <c r="DBS5"/>
      <c r="DBT5"/>
      <c r="DBU5"/>
      <c r="DBV5"/>
      <c r="DBW5"/>
      <c r="DBX5"/>
      <c r="DBY5"/>
      <c r="DBZ5"/>
      <c r="DCA5"/>
      <c r="DCB5"/>
      <c r="DCC5"/>
      <c r="DCD5"/>
      <c r="DCE5"/>
      <c r="DCF5"/>
      <c r="DCG5"/>
      <c r="DCH5"/>
      <c r="DCI5"/>
      <c r="DCJ5"/>
      <c r="DCK5"/>
      <c r="DCL5"/>
      <c r="DCM5"/>
      <c r="DCN5"/>
      <c r="DCO5"/>
      <c r="DCP5"/>
      <c r="DCQ5"/>
      <c r="DCR5"/>
      <c r="DCS5"/>
      <c r="DCT5"/>
      <c r="DCU5"/>
      <c r="DCV5"/>
      <c r="DCW5"/>
      <c r="DCX5"/>
      <c r="DCY5"/>
      <c r="DCZ5"/>
      <c r="DDA5"/>
      <c r="DDB5"/>
      <c r="DDC5"/>
      <c r="DDD5"/>
      <c r="DDE5"/>
      <c r="DDF5"/>
      <c r="DDG5"/>
      <c r="DDH5"/>
      <c r="DDI5"/>
      <c r="DDJ5"/>
      <c r="DDK5"/>
      <c r="DDL5"/>
      <c r="DDM5"/>
      <c r="DDN5"/>
      <c r="DDO5"/>
      <c r="DDP5"/>
      <c r="DDQ5"/>
      <c r="DDR5"/>
      <c r="DDS5"/>
      <c r="DDT5"/>
      <c r="DDU5"/>
      <c r="DDV5"/>
      <c r="DDW5"/>
      <c r="DDX5"/>
      <c r="DDY5"/>
      <c r="DDZ5"/>
      <c r="DEA5"/>
      <c r="DEB5"/>
      <c r="DEC5"/>
      <c r="DED5"/>
      <c r="DEE5"/>
      <c r="DEF5"/>
      <c r="DEG5"/>
      <c r="DEH5"/>
      <c r="DEI5"/>
      <c r="DEJ5"/>
      <c r="DEK5"/>
      <c r="DEL5"/>
      <c r="DEM5"/>
      <c r="DEN5"/>
      <c r="DEO5"/>
      <c r="DEP5"/>
      <c r="DEQ5"/>
      <c r="DER5"/>
      <c r="DES5"/>
      <c r="DET5"/>
      <c r="DEU5"/>
      <c r="DEV5"/>
      <c r="DEW5"/>
      <c r="DEX5"/>
      <c r="DEY5"/>
      <c r="DEZ5"/>
      <c r="DFA5"/>
      <c r="DFB5"/>
      <c r="DFC5"/>
      <c r="DFD5"/>
      <c r="DFE5"/>
      <c r="DFF5"/>
      <c r="DFG5"/>
      <c r="DFH5"/>
      <c r="DFI5"/>
      <c r="DFJ5"/>
      <c r="DFK5"/>
      <c r="DFL5"/>
      <c r="DFM5"/>
      <c r="DFN5"/>
      <c r="DFO5"/>
      <c r="DFP5"/>
      <c r="DFQ5"/>
      <c r="DFR5"/>
      <c r="DFS5"/>
      <c r="DFT5"/>
      <c r="DFU5"/>
      <c r="DFV5"/>
      <c r="DFW5"/>
      <c r="DFX5"/>
      <c r="DFY5"/>
      <c r="DFZ5"/>
      <c r="DGA5"/>
      <c r="DGB5"/>
      <c r="DGC5"/>
      <c r="DGD5"/>
      <c r="DGE5"/>
      <c r="DGF5"/>
      <c r="DGG5"/>
      <c r="DGH5"/>
      <c r="DGI5"/>
      <c r="DGJ5"/>
      <c r="DGK5"/>
      <c r="DGL5"/>
      <c r="DGM5"/>
      <c r="DGN5"/>
      <c r="DGO5"/>
      <c r="DGP5"/>
      <c r="DGQ5"/>
      <c r="DGR5"/>
      <c r="DGS5"/>
      <c r="DGT5"/>
      <c r="DGU5"/>
      <c r="DGV5"/>
      <c r="DGW5"/>
      <c r="DGX5"/>
      <c r="DGY5"/>
      <c r="DGZ5"/>
      <c r="DHA5"/>
      <c r="DHB5"/>
      <c r="DHC5"/>
      <c r="DHD5"/>
      <c r="DHE5"/>
      <c r="DHF5"/>
      <c r="DHG5"/>
      <c r="DHH5"/>
      <c r="DHI5"/>
      <c r="DHJ5"/>
      <c r="DHK5"/>
      <c r="DHL5"/>
      <c r="DHM5"/>
      <c r="DHN5"/>
      <c r="DHO5"/>
      <c r="DHP5"/>
      <c r="DHQ5"/>
      <c r="DHR5"/>
      <c r="DHS5"/>
      <c r="DHT5"/>
      <c r="DHU5"/>
      <c r="DHV5"/>
      <c r="DHW5"/>
      <c r="DHX5"/>
      <c r="DHY5"/>
      <c r="DHZ5"/>
      <c r="DIA5"/>
      <c r="DIB5"/>
      <c r="DIC5"/>
      <c r="DID5"/>
      <c r="DIE5"/>
      <c r="DIF5"/>
      <c r="DIG5"/>
      <c r="DIH5"/>
      <c r="DII5"/>
      <c r="DIJ5"/>
      <c r="DIK5"/>
      <c r="DIL5"/>
      <c r="DIM5"/>
      <c r="DIN5"/>
      <c r="DIO5"/>
      <c r="DIP5"/>
      <c r="DIQ5"/>
      <c r="DIR5"/>
      <c r="DIS5"/>
      <c r="DIT5"/>
      <c r="DIU5"/>
      <c r="DIV5"/>
      <c r="DIW5"/>
      <c r="DIX5"/>
      <c r="DIY5"/>
      <c r="DIZ5"/>
      <c r="DJA5"/>
      <c r="DJB5"/>
      <c r="DJC5"/>
      <c r="DJD5"/>
      <c r="DJE5"/>
      <c r="DJF5"/>
      <c r="DJG5"/>
      <c r="DJH5"/>
      <c r="DJI5"/>
      <c r="DJJ5"/>
      <c r="DJK5"/>
      <c r="DJL5"/>
      <c r="DJM5"/>
      <c r="DJN5"/>
      <c r="DJO5"/>
      <c r="DJP5"/>
      <c r="DJQ5"/>
      <c r="DJR5"/>
      <c r="DJS5"/>
      <c r="DJT5"/>
      <c r="DJU5"/>
      <c r="DJV5"/>
      <c r="DJW5"/>
      <c r="DJX5"/>
      <c r="DJY5"/>
      <c r="DJZ5"/>
      <c r="DKA5"/>
      <c r="DKB5"/>
      <c r="DKC5"/>
      <c r="DKD5"/>
      <c r="DKE5"/>
      <c r="DKF5"/>
      <c r="DKG5"/>
      <c r="DKH5"/>
      <c r="DKI5"/>
      <c r="DKJ5"/>
      <c r="DKK5"/>
      <c r="DKL5"/>
      <c r="DKM5"/>
      <c r="DKN5"/>
      <c r="DKO5"/>
      <c r="DKP5"/>
      <c r="DKQ5"/>
      <c r="DKR5"/>
      <c r="DKS5"/>
      <c r="DKT5"/>
      <c r="DKU5"/>
      <c r="DKV5"/>
      <c r="DKW5"/>
      <c r="DKX5"/>
      <c r="DKY5"/>
      <c r="DKZ5"/>
      <c r="DLA5"/>
      <c r="DLB5"/>
      <c r="DLC5"/>
      <c r="DLD5"/>
      <c r="DLE5"/>
      <c r="DLF5"/>
      <c r="DLG5"/>
      <c r="DLH5"/>
      <c r="DLI5"/>
      <c r="DLJ5"/>
      <c r="DLK5"/>
      <c r="DLL5"/>
      <c r="DLM5"/>
      <c r="DLN5"/>
      <c r="DLO5"/>
      <c r="DLP5"/>
      <c r="DLQ5"/>
      <c r="DLR5"/>
      <c r="DLS5"/>
      <c r="DLT5"/>
      <c r="DLU5"/>
      <c r="DLV5"/>
      <c r="DLW5"/>
      <c r="DLX5"/>
      <c r="DLY5"/>
      <c r="DLZ5"/>
      <c r="DMA5"/>
      <c r="DMB5"/>
      <c r="DMC5"/>
      <c r="DMD5"/>
      <c r="DME5"/>
      <c r="DMF5"/>
      <c r="DMG5"/>
      <c r="DMH5"/>
      <c r="DMI5"/>
      <c r="DMJ5"/>
      <c r="DMK5"/>
      <c r="DML5"/>
      <c r="DMM5"/>
      <c r="DMN5"/>
      <c r="DMO5"/>
      <c r="DMP5"/>
      <c r="DMQ5"/>
      <c r="DMR5"/>
      <c r="DMS5"/>
      <c r="DMT5"/>
      <c r="DMU5"/>
      <c r="DMV5"/>
      <c r="DMW5"/>
      <c r="DMX5"/>
      <c r="DMY5"/>
      <c r="DMZ5"/>
      <c r="DNA5"/>
      <c r="DNB5"/>
      <c r="DNC5"/>
      <c r="DND5"/>
      <c r="DNE5"/>
      <c r="DNF5"/>
      <c r="DNG5"/>
      <c r="DNH5"/>
      <c r="DNI5"/>
      <c r="DNJ5"/>
      <c r="DNK5"/>
      <c r="DNL5"/>
      <c r="DNM5"/>
      <c r="DNN5"/>
      <c r="DNO5"/>
      <c r="DNP5"/>
      <c r="DNQ5"/>
      <c r="DNR5"/>
      <c r="DNS5"/>
      <c r="DNT5"/>
      <c r="DNU5"/>
      <c r="DNV5"/>
      <c r="DNW5"/>
      <c r="DNX5"/>
      <c r="DNY5"/>
      <c r="DNZ5"/>
      <c r="DOA5"/>
      <c r="DOB5"/>
      <c r="DOC5"/>
      <c r="DOD5"/>
      <c r="DOE5"/>
      <c r="DOF5"/>
      <c r="DOG5"/>
      <c r="DOH5"/>
      <c r="DOI5"/>
      <c r="DOJ5"/>
      <c r="DOK5"/>
      <c r="DOL5"/>
      <c r="DOM5"/>
      <c r="DON5"/>
      <c r="DOO5"/>
      <c r="DOP5"/>
      <c r="DOQ5"/>
      <c r="DOR5"/>
      <c r="DOS5"/>
      <c r="DOT5"/>
      <c r="DOU5"/>
      <c r="DOV5"/>
      <c r="DOW5"/>
      <c r="DOX5"/>
      <c r="DOY5"/>
      <c r="DOZ5"/>
      <c r="DPA5"/>
      <c r="DPB5"/>
      <c r="DPC5"/>
      <c r="DPD5"/>
      <c r="DPE5"/>
      <c r="DPF5"/>
      <c r="DPG5"/>
      <c r="DPH5"/>
      <c r="DPI5"/>
      <c r="DPJ5"/>
      <c r="DPK5"/>
      <c r="DPL5"/>
      <c r="DPM5"/>
      <c r="DPN5"/>
      <c r="DPO5"/>
      <c r="DPP5"/>
      <c r="DPQ5"/>
      <c r="DPR5"/>
      <c r="DPS5"/>
      <c r="DPT5"/>
      <c r="DPU5"/>
      <c r="DPV5"/>
      <c r="DPW5"/>
      <c r="DPX5"/>
      <c r="DPY5"/>
      <c r="DPZ5"/>
      <c r="DQA5"/>
      <c r="DQB5"/>
      <c r="DQC5"/>
      <c r="DQD5"/>
      <c r="DQE5"/>
      <c r="DQF5"/>
      <c r="DQG5"/>
      <c r="DQH5"/>
      <c r="DQI5"/>
      <c r="DQJ5"/>
      <c r="DQK5"/>
      <c r="DQL5"/>
      <c r="DQM5"/>
      <c r="DQN5"/>
      <c r="DQO5"/>
      <c r="DQP5"/>
      <c r="DQQ5"/>
      <c r="DQR5"/>
      <c r="DQS5"/>
      <c r="DQT5"/>
      <c r="DQU5"/>
      <c r="DQV5"/>
      <c r="DQW5"/>
      <c r="DQX5"/>
      <c r="DQY5"/>
      <c r="DQZ5"/>
      <c r="DRA5"/>
      <c r="DRB5"/>
      <c r="DRC5"/>
      <c r="DRD5"/>
      <c r="DRE5"/>
      <c r="DRF5"/>
      <c r="DRG5"/>
      <c r="DRH5"/>
      <c r="DRI5"/>
      <c r="DRJ5"/>
      <c r="DRK5"/>
      <c r="DRL5"/>
      <c r="DRM5"/>
      <c r="DRN5"/>
      <c r="DRO5"/>
      <c r="DRP5"/>
      <c r="DRQ5"/>
      <c r="DRR5"/>
      <c r="DRS5"/>
      <c r="DRT5"/>
      <c r="DRU5"/>
      <c r="DRV5"/>
      <c r="DRW5"/>
      <c r="DRX5"/>
      <c r="DRY5"/>
      <c r="DRZ5"/>
      <c r="DSA5"/>
      <c r="DSB5"/>
      <c r="DSC5"/>
      <c r="DSD5"/>
      <c r="DSE5"/>
      <c r="DSF5"/>
      <c r="DSG5"/>
      <c r="DSH5"/>
      <c r="DSI5"/>
      <c r="DSJ5"/>
      <c r="DSK5"/>
      <c r="DSL5"/>
      <c r="DSM5"/>
      <c r="DSN5"/>
      <c r="DSO5"/>
      <c r="DSP5"/>
      <c r="DSQ5"/>
      <c r="DSR5"/>
      <c r="DSS5"/>
      <c r="DST5"/>
      <c r="DSU5"/>
      <c r="DSV5"/>
      <c r="DSW5"/>
      <c r="DSX5"/>
      <c r="DSY5"/>
      <c r="DSZ5"/>
      <c r="DTA5"/>
      <c r="DTB5"/>
      <c r="DTC5"/>
      <c r="DTD5"/>
      <c r="DTE5"/>
      <c r="DTF5"/>
      <c r="DTG5"/>
      <c r="DTH5"/>
      <c r="DTI5"/>
      <c r="DTJ5"/>
      <c r="DTK5"/>
      <c r="DTL5"/>
      <c r="DTM5"/>
      <c r="DTN5"/>
      <c r="DTO5"/>
      <c r="DTP5"/>
      <c r="DTQ5"/>
      <c r="DTR5"/>
      <c r="DTS5"/>
      <c r="DTT5"/>
      <c r="DTU5"/>
      <c r="DTV5"/>
      <c r="DTW5"/>
      <c r="DTX5"/>
      <c r="DTY5"/>
      <c r="DTZ5"/>
      <c r="DUA5"/>
      <c r="DUB5"/>
      <c r="DUC5"/>
      <c r="DUD5"/>
      <c r="DUE5"/>
      <c r="DUF5"/>
      <c r="DUG5"/>
      <c r="DUH5"/>
      <c r="DUI5"/>
      <c r="DUJ5"/>
      <c r="DUK5"/>
      <c r="DUL5"/>
      <c r="DUM5"/>
      <c r="DUN5"/>
      <c r="DUO5"/>
      <c r="DUP5"/>
      <c r="DUQ5"/>
      <c r="DUR5"/>
      <c r="DUS5"/>
      <c r="DUT5"/>
      <c r="DUU5"/>
      <c r="DUV5"/>
      <c r="DUW5"/>
      <c r="DUX5"/>
      <c r="DUY5"/>
      <c r="DUZ5"/>
      <c r="DVA5"/>
      <c r="DVB5"/>
      <c r="DVC5"/>
      <c r="DVD5"/>
      <c r="DVE5"/>
      <c r="DVF5"/>
      <c r="DVG5"/>
      <c r="DVH5"/>
      <c r="DVI5"/>
      <c r="DVJ5"/>
      <c r="DVK5"/>
      <c r="DVL5"/>
      <c r="DVM5"/>
      <c r="DVN5"/>
      <c r="DVO5"/>
      <c r="DVP5"/>
      <c r="DVQ5"/>
      <c r="DVR5"/>
      <c r="DVS5"/>
      <c r="DVT5"/>
      <c r="DVU5"/>
      <c r="DVV5"/>
      <c r="DVW5"/>
      <c r="DVX5"/>
      <c r="DVY5"/>
      <c r="DVZ5"/>
      <c r="DWA5"/>
      <c r="DWB5"/>
      <c r="DWC5"/>
      <c r="DWD5"/>
      <c r="DWE5"/>
      <c r="DWF5"/>
      <c r="DWG5"/>
      <c r="DWH5"/>
      <c r="DWI5"/>
      <c r="DWJ5"/>
      <c r="DWK5"/>
      <c r="DWL5"/>
      <c r="DWM5"/>
      <c r="DWN5"/>
      <c r="DWO5"/>
      <c r="DWP5"/>
      <c r="DWQ5"/>
      <c r="DWR5"/>
      <c r="DWS5"/>
      <c r="DWT5"/>
      <c r="DWU5"/>
      <c r="DWV5"/>
      <c r="DWW5"/>
      <c r="DWX5"/>
      <c r="DWY5"/>
      <c r="DWZ5"/>
      <c r="DXA5"/>
      <c r="DXB5"/>
      <c r="DXC5"/>
      <c r="DXD5"/>
      <c r="DXE5"/>
      <c r="DXF5"/>
      <c r="DXG5"/>
      <c r="DXH5"/>
      <c r="DXI5"/>
      <c r="DXJ5"/>
      <c r="DXK5"/>
      <c r="DXL5"/>
      <c r="DXM5"/>
      <c r="DXN5"/>
      <c r="DXO5"/>
      <c r="DXP5"/>
      <c r="DXQ5"/>
      <c r="DXR5"/>
      <c r="DXS5"/>
      <c r="DXT5"/>
      <c r="DXU5"/>
      <c r="DXV5"/>
      <c r="DXW5"/>
      <c r="DXX5"/>
      <c r="DXY5"/>
      <c r="DXZ5"/>
      <c r="DYA5"/>
      <c r="DYB5"/>
      <c r="DYC5"/>
      <c r="DYD5"/>
      <c r="DYE5"/>
      <c r="DYF5"/>
      <c r="DYG5"/>
      <c r="DYH5"/>
      <c r="DYI5"/>
      <c r="DYJ5"/>
      <c r="DYK5"/>
      <c r="DYL5"/>
      <c r="DYM5"/>
      <c r="DYN5"/>
      <c r="DYO5"/>
      <c r="DYP5"/>
      <c r="DYQ5"/>
      <c r="DYR5"/>
      <c r="DYS5"/>
      <c r="DYT5"/>
      <c r="DYU5"/>
      <c r="DYV5"/>
      <c r="DYW5"/>
      <c r="DYX5"/>
      <c r="DYY5"/>
      <c r="DYZ5"/>
      <c r="DZA5"/>
      <c r="DZB5"/>
      <c r="DZC5"/>
      <c r="DZD5"/>
      <c r="DZE5"/>
      <c r="DZF5"/>
      <c r="DZG5"/>
      <c r="DZH5"/>
      <c r="DZI5"/>
      <c r="DZJ5"/>
      <c r="DZK5"/>
      <c r="DZL5"/>
      <c r="DZM5"/>
      <c r="DZN5"/>
      <c r="DZO5"/>
      <c r="DZP5"/>
      <c r="DZQ5"/>
      <c r="DZR5"/>
      <c r="DZS5"/>
      <c r="DZT5"/>
      <c r="DZU5"/>
      <c r="DZV5"/>
      <c r="DZW5"/>
      <c r="DZX5"/>
      <c r="DZY5"/>
      <c r="DZZ5"/>
      <c r="EAA5"/>
      <c r="EAB5"/>
      <c r="EAC5"/>
      <c r="EAD5"/>
      <c r="EAE5"/>
      <c r="EAF5"/>
      <c r="EAG5"/>
      <c r="EAH5"/>
      <c r="EAI5"/>
      <c r="EAJ5"/>
      <c r="EAK5"/>
      <c r="EAL5"/>
      <c r="EAM5"/>
      <c r="EAN5"/>
      <c r="EAO5"/>
      <c r="EAP5"/>
      <c r="EAQ5"/>
      <c r="EAR5"/>
      <c r="EAS5"/>
      <c r="EAT5"/>
      <c r="EAU5"/>
      <c r="EAV5"/>
      <c r="EAW5"/>
      <c r="EAX5"/>
      <c r="EAY5"/>
      <c r="EAZ5"/>
      <c r="EBA5"/>
      <c r="EBB5"/>
      <c r="EBC5"/>
      <c r="EBD5"/>
      <c r="EBE5"/>
      <c r="EBF5"/>
      <c r="EBG5"/>
      <c r="EBH5"/>
      <c r="EBI5"/>
      <c r="EBJ5"/>
      <c r="EBK5"/>
      <c r="EBL5"/>
      <c r="EBM5"/>
      <c r="EBN5"/>
      <c r="EBO5"/>
      <c r="EBP5"/>
      <c r="EBQ5"/>
      <c r="EBR5"/>
      <c r="EBS5"/>
      <c r="EBT5"/>
      <c r="EBU5"/>
      <c r="EBV5"/>
      <c r="EBW5"/>
      <c r="EBX5"/>
      <c r="EBY5"/>
      <c r="EBZ5"/>
      <c r="ECA5"/>
      <c r="ECB5"/>
      <c r="ECC5"/>
      <c r="ECD5"/>
      <c r="ECE5"/>
      <c r="ECF5"/>
      <c r="ECG5"/>
      <c r="ECH5"/>
      <c r="ECI5"/>
      <c r="ECJ5"/>
      <c r="ECK5"/>
      <c r="ECL5"/>
      <c r="ECM5"/>
      <c r="ECN5"/>
      <c r="ECO5"/>
      <c r="ECP5"/>
      <c r="ECQ5"/>
      <c r="ECR5"/>
      <c r="ECS5"/>
      <c r="ECT5"/>
      <c r="ECU5"/>
      <c r="ECV5"/>
      <c r="ECW5"/>
      <c r="ECX5"/>
      <c r="ECY5"/>
      <c r="ECZ5"/>
      <c r="EDA5"/>
      <c r="EDB5"/>
      <c r="EDC5"/>
      <c r="EDD5"/>
      <c r="EDE5"/>
      <c r="EDF5"/>
      <c r="EDG5"/>
      <c r="EDH5"/>
      <c r="EDI5"/>
      <c r="EDJ5"/>
      <c r="EDK5"/>
      <c r="EDL5"/>
      <c r="EDM5"/>
      <c r="EDN5"/>
      <c r="EDO5"/>
      <c r="EDP5"/>
      <c r="EDQ5"/>
      <c r="EDR5"/>
      <c r="EDS5"/>
      <c r="EDT5"/>
      <c r="EDU5"/>
      <c r="EDV5"/>
      <c r="EDW5"/>
      <c r="EDX5"/>
      <c r="EDY5"/>
      <c r="EDZ5"/>
      <c r="EEA5"/>
      <c r="EEB5"/>
      <c r="EEC5"/>
      <c r="EED5"/>
      <c r="EEE5"/>
      <c r="EEF5"/>
      <c r="EEG5"/>
      <c r="EEH5"/>
      <c r="EEI5"/>
      <c r="EEJ5"/>
      <c r="EEK5"/>
      <c r="EEL5"/>
      <c r="EEM5"/>
      <c r="EEN5"/>
      <c r="EEO5"/>
      <c r="EEP5"/>
      <c r="EEQ5"/>
      <c r="EER5"/>
      <c r="EES5"/>
      <c r="EET5"/>
      <c r="EEU5"/>
      <c r="EEV5"/>
      <c r="EEW5"/>
      <c r="EEX5"/>
      <c r="EEY5"/>
      <c r="EEZ5"/>
      <c r="EFA5"/>
      <c r="EFB5"/>
      <c r="EFC5"/>
      <c r="EFD5"/>
      <c r="EFE5"/>
      <c r="EFF5"/>
      <c r="EFG5"/>
      <c r="EFH5"/>
      <c r="EFI5"/>
      <c r="EFJ5"/>
      <c r="EFK5"/>
      <c r="EFL5"/>
      <c r="EFM5"/>
      <c r="EFN5"/>
      <c r="EFO5"/>
      <c r="EFP5"/>
      <c r="EFQ5"/>
      <c r="EFR5"/>
      <c r="EFS5"/>
      <c r="EFT5"/>
      <c r="EFU5"/>
      <c r="EFV5"/>
      <c r="EFW5"/>
      <c r="EFX5"/>
      <c r="EFY5"/>
      <c r="EFZ5"/>
      <c r="EGA5"/>
      <c r="EGB5"/>
      <c r="EGC5"/>
      <c r="EGD5"/>
      <c r="EGE5"/>
      <c r="EGF5"/>
      <c r="EGG5"/>
      <c r="EGH5"/>
      <c r="EGI5"/>
      <c r="EGJ5"/>
      <c r="EGK5"/>
      <c r="EGL5"/>
      <c r="EGM5"/>
      <c r="EGN5"/>
      <c r="EGO5"/>
      <c r="EGP5"/>
      <c r="EGQ5"/>
      <c r="EGR5"/>
      <c r="EGS5"/>
      <c r="EGT5"/>
      <c r="EGU5"/>
      <c r="EGV5"/>
      <c r="EGW5"/>
      <c r="EGX5"/>
      <c r="EGY5"/>
      <c r="EGZ5"/>
      <c r="EHA5"/>
      <c r="EHB5"/>
      <c r="EHC5"/>
      <c r="EHD5"/>
      <c r="EHE5"/>
      <c r="EHF5"/>
      <c r="EHG5"/>
      <c r="EHH5"/>
      <c r="EHI5"/>
      <c r="EHJ5"/>
      <c r="EHK5"/>
      <c r="EHL5"/>
      <c r="EHM5"/>
      <c r="EHN5"/>
      <c r="EHO5"/>
      <c r="EHP5"/>
      <c r="EHQ5"/>
      <c r="EHR5"/>
      <c r="EHS5"/>
      <c r="EHT5"/>
      <c r="EHU5"/>
      <c r="EHV5"/>
      <c r="EHW5"/>
      <c r="EHX5"/>
      <c r="EHY5"/>
      <c r="EHZ5"/>
      <c r="EIA5"/>
      <c r="EIB5"/>
      <c r="EIC5"/>
      <c r="EID5"/>
      <c r="EIE5"/>
      <c r="EIF5"/>
      <c r="EIG5"/>
      <c r="EIH5"/>
      <c r="EII5"/>
      <c r="EIJ5"/>
      <c r="EIK5"/>
      <c r="EIL5"/>
      <c r="EIM5"/>
      <c r="EIN5"/>
      <c r="EIO5"/>
      <c r="EIP5"/>
      <c r="EIQ5"/>
      <c r="EIR5"/>
      <c r="EIS5"/>
      <c r="EIT5"/>
      <c r="EIU5"/>
      <c r="EIV5"/>
      <c r="EIW5"/>
      <c r="EIX5"/>
      <c r="EIY5"/>
      <c r="EIZ5"/>
      <c r="EJA5"/>
      <c r="EJB5"/>
      <c r="EJC5"/>
      <c r="EJD5"/>
      <c r="EJE5"/>
      <c r="EJF5"/>
      <c r="EJG5"/>
      <c r="EJH5"/>
      <c r="EJI5"/>
      <c r="EJJ5"/>
      <c r="EJK5"/>
      <c r="EJL5"/>
      <c r="EJM5"/>
      <c r="EJN5"/>
      <c r="EJO5"/>
      <c r="EJP5"/>
      <c r="EJQ5"/>
      <c r="EJR5"/>
      <c r="EJS5"/>
      <c r="EJT5"/>
      <c r="EJU5"/>
      <c r="EJV5"/>
      <c r="EJW5"/>
      <c r="EJX5"/>
      <c r="EJY5"/>
      <c r="EJZ5"/>
      <c r="EKA5"/>
      <c r="EKB5"/>
      <c r="EKC5"/>
      <c r="EKD5"/>
      <c r="EKE5"/>
      <c r="EKF5"/>
      <c r="EKG5"/>
      <c r="EKH5"/>
      <c r="EKI5"/>
      <c r="EKJ5"/>
      <c r="EKK5"/>
      <c r="EKL5"/>
      <c r="EKM5"/>
      <c r="EKN5"/>
      <c r="EKO5"/>
      <c r="EKP5"/>
      <c r="EKQ5"/>
      <c r="EKR5"/>
      <c r="EKS5"/>
      <c r="EKT5"/>
      <c r="EKU5"/>
      <c r="EKV5"/>
      <c r="EKW5"/>
      <c r="EKX5"/>
      <c r="EKY5"/>
      <c r="EKZ5"/>
      <c r="ELA5"/>
      <c r="ELB5"/>
      <c r="ELC5"/>
      <c r="ELD5"/>
      <c r="ELE5"/>
      <c r="ELF5"/>
      <c r="ELG5"/>
      <c r="ELH5"/>
      <c r="ELI5"/>
      <c r="ELJ5"/>
      <c r="ELK5"/>
      <c r="ELL5"/>
      <c r="ELM5"/>
      <c r="ELN5"/>
      <c r="ELO5"/>
      <c r="ELP5"/>
      <c r="ELQ5"/>
      <c r="ELR5"/>
      <c r="ELS5"/>
      <c r="ELT5"/>
      <c r="ELU5"/>
      <c r="ELV5"/>
      <c r="ELW5"/>
      <c r="ELX5"/>
      <c r="ELY5"/>
      <c r="ELZ5"/>
      <c r="EMA5"/>
      <c r="EMB5"/>
      <c r="EMC5"/>
      <c r="EMD5"/>
      <c r="EME5"/>
      <c r="EMF5"/>
      <c r="EMG5"/>
      <c r="EMH5"/>
      <c r="EMI5"/>
      <c r="EMJ5"/>
      <c r="EMK5"/>
      <c r="EML5"/>
      <c r="EMM5"/>
      <c r="EMN5"/>
      <c r="EMO5"/>
      <c r="EMP5"/>
      <c r="EMQ5"/>
      <c r="EMR5"/>
      <c r="EMS5"/>
      <c r="EMT5"/>
      <c r="EMU5"/>
      <c r="EMV5"/>
      <c r="EMW5"/>
      <c r="EMX5"/>
      <c r="EMY5"/>
      <c r="EMZ5"/>
      <c r="ENA5"/>
      <c r="ENB5"/>
      <c r="ENC5"/>
      <c r="END5"/>
      <c r="ENE5"/>
      <c r="ENF5"/>
      <c r="ENG5"/>
      <c r="ENH5"/>
      <c r="ENI5"/>
      <c r="ENJ5"/>
      <c r="ENK5"/>
      <c r="ENL5"/>
      <c r="ENM5"/>
      <c r="ENN5"/>
      <c r="ENO5"/>
      <c r="ENP5"/>
      <c r="ENQ5"/>
      <c r="ENR5"/>
      <c r="ENS5"/>
      <c r="ENT5"/>
      <c r="ENU5"/>
      <c r="ENV5"/>
      <c r="ENW5"/>
      <c r="ENX5"/>
      <c r="ENY5"/>
      <c r="ENZ5"/>
      <c r="EOA5"/>
      <c r="EOB5"/>
      <c r="EOC5"/>
      <c r="EOD5"/>
      <c r="EOE5"/>
      <c r="EOF5"/>
      <c r="EOG5"/>
      <c r="EOH5"/>
      <c r="EOI5"/>
      <c r="EOJ5"/>
      <c r="EOK5"/>
      <c r="EOL5"/>
      <c r="EOM5"/>
      <c r="EON5"/>
      <c r="EOO5"/>
      <c r="EOP5"/>
      <c r="EOQ5"/>
      <c r="EOR5"/>
      <c r="EOS5"/>
      <c r="EOT5"/>
      <c r="EOU5"/>
      <c r="EOV5"/>
      <c r="EOW5"/>
      <c r="EOX5"/>
      <c r="EOY5"/>
      <c r="EOZ5"/>
      <c r="EPA5"/>
      <c r="EPB5"/>
      <c r="EPC5"/>
      <c r="EPD5"/>
      <c r="EPE5"/>
      <c r="EPF5"/>
      <c r="EPG5"/>
      <c r="EPH5"/>
      <c r="EPI5"/>
      <c r="EPJ5"/>
      <c r="EPK5"/>
      <c r="EPL5"/>
      <c r="EPM5"/>
      <c r="EPN5"/>
      <c r="EPO5"/>
      <c r="EPP5"/>
      <c r="EPQ5"/>
      <c r="EPR5"/>
      <c r="EPS5"/>
      <c r="EPT5"/>
      <c r="EPU5"/>
      <c r="EPV5"/>
      <c r="EPW5"/>
      <c r="EPX5"/>
      <c r="EPY5"/>
      <c r="EPZ5"/>
      <c r="EQA5"/>
      <c r="EQB5"/>
      <c r="EQC5"/>
      <c r="EQD5"/>
      <c r="EQE5"/>
      <c r="EQF5"/>
      <c r="EQG5"/>
      <c r="EQH5"/>
      <c r="EQI5"/>
      <c r="EQJ5"/>
      <c r="EQK5"/>
      <c r="EQL5"/>
      <c r="EQM5"/>
      <c r="EQN5"/>
      <c r="EQO5"/>
      <c r="EQP5"/>
      <c r="EQQ5"/>
      <c r="EQR5"/>
      <c r="EQS5"/>
      <c r="EQT5"/>
      <c r="EQU5"/>
      <c r="EQV5"/>
      <c r="EQW5"/>
      <c r="EQX5"/>
      <c r="EQY5"/>
      <c r="EQZ5"/>
      <c r="ERA5"/>
      <c r="ERB5"/>
      <c r="ERC5"/>
      <c r="ERD5"/>
      <c r="ERE5"/>
      <c r="ERF5"/>
      <c r="ERG5"/>
      <c r="ERH5"/>
      <c r="ERI5"/>
      <c r="ERJ5"/>
      <c r="ERK5"/>
      <c r="ERL5"/>
      <c r="ERM5"/>
      <c r="ERN5"/>
      <c r="ERO5"/>
      <c r="ERP5"/>
      <c r="ERQ5"/>
      <c r="ERR5"/>
      <c r="ERS5"/>
      <c r="ERT5"/>
      <c r="ERU5"/>
      <c r="ERV5"/>
      <c r="ERW5"/>
      <c r="ERX5"/>
      <c r="ERY5"/>
      <c r="ERZ5"/>
      <c r="ESA5"/>
      <c r="ESB5"/>
      <c r="ESC5"/>
      <c r="ESD5"/>
      <c r="ESE5"/>
      <c r="ESF5"/>
      <c r="ESG5"/>
      <c r="ESH5"/>
      <c r="ESI5"/>
      <c r="ESJ5"/>
      <c r="ESK5"/>
      <c r="ESL5"/>
      <c r="ESM5"/>
      <c r="ESN5"/>
      <c r="ESO5"/>
      <c r="ESP5"/>
      <c r="ESQ5"/>
      <c r="ESR5"/>
      <c r="ESS5"/>
      <c r="EST5"/>
      <c r="ESU5"/>
      <c r="ESV5"/>
      <c r="ESW5"/>
      <c r="ESX5"/>
      <c r="ESY5"/>
      <c r="ESZ5"/>
      <c r="ETA5"/>
      <c r="ETB5"/>
      <c r="ETC5"/>
      <c r="ETD5"/>
      <c r="ETE5"/>
      <c r="ETF5"/>
      <c r="ETG5"/>
      <c r="ETH5"/>
      <c r="ETI5"/>
      <c r="ETJ5"/>
      <c r="ETK5"/>
      <c r="ETL5"/>
      <c r="ETM5"/>
      <c r="ETN5"/>
      <c r="ETO5"/>
      <c r="ETP5"/>
      <c r="ETQ5"/>
      <c r="ETR5"/>
      <c r="ETS5"/>
      <c r="ETT5"/>
      <c r="ETU5"/>
      <c r="ETV5"/>
      <c r="ETW5"/>
      <c r="ETX5"/>
      <c r="ETY5"/>
      <c r="ETZ5"/>
      <c r="EUA5"/>
      <c r="EUB5"/>
      <c r="EUC5"/>
      <c r="EUD5"/>
      <c r="EUE5"/>
      <c r="EUF5"/>
      <c r="EUG5"/>
      <c r="EUH5"/>
      <c r="EUI5"/>
      <c r="EUJ5"/>
      <c r="EUK5"/>
      <c r="EUL5"/>
      <c r="EUM5"/>
      <c r="EUN5"/>
      <c r="EUO5"/>
      <c r="EUP5"/>
      <c r="EUQ5"/>
      <c r="EUR5"/>
      <c r="EUS5"/>
      <c r="EUT5"/>
      <c r="EUU5"/>
      <c r="EUV5"/>
      <c r="EUW5"/>
      <c r="EUX5"/>
      <c r="EUY5"/>
      <c r="EUZ5"/>
      <c r="EVA5"/>
      <c r="EVB5"/>
      <c r="EVC5"/>
      <c r="EVD5"/>
      <c r="EVE5"/>
      <c r="EVF5"/>
      <c r="EVG5"/>
      <c r="EVH5"/>
      <c r="EVI5"/>
      <c r="EVJ5"/>
      <c r="EVK5"/>
      <c r="EVL5"/>
      <c r="EVM5"/>
      <c r="EVN5"/>
      <c r="EVO5"/>
      <c r="EVP5"/>
      <c r="EVQ5"/>
      <c r="EVR5"/>
      <c r="EVS5"/>
      <c r="EVT5"/>
      <c r="EVU5"/>
      <c r="EVV5"/>
      <c r="EVW5"/>
      <c r="EVX5"/>
      <c r="EVY5"/>
      <c r="EVZ5"/>
      <c r="EWA5"/>
      <c r="EWB5"/>
      <c r="EWC5"/>
      <c r="EWD5"/>
      <c r="EWE5"/>
      <c r="EWF5"/>
      <c r="EWG5"/>
      <c r="EWH5"/>
      <c r="EWI5"/>
      <c r="EWJ5"/>
      <c r="EWK5"/>
      <c r="EWL5"/>
      <c r="EWM5"/>
      <c r="EWN5"/>
      <c r="EWO5"/>
      <c r="EWP5"/>
      <c r="EWQ5"/>
      <c r="EWR5"/>
      <c r="EWS5"/>
      <c r="EWT5"/>
      <c r="EWU5"/>
      <c r="EWV5"/>
      <c r="EWW5"/>
      <c r="EWX5"/>
      <c r="EWY5"/>
      <c r="EWZ5"/>
      <c r="EXA5"/>
      <c r="EXB5"/>
      <c r="EXC5"/>
      <c r="EXD5"/>
      <c r="EXE5"/>
      <c r="EXF5"/>
      <c r="EXG5"/>
      <c r="EXH5"/>
      <c r="EXI5"/>
      <c r="EXJ5"/>
      <c r="EXK5"/>
      <c r="EXL5"/>
      <c r="EXM5"/>
      <c r="EXN5"/>
      <c r="EXO5"/>
      <c r="EXP5"/>
      <c r="EXQ5"/>
      <c r="EXR5"/>
      <c r="EXS5"/>
      <c r="EXT5"/>
      <c r="EXU5"/>
      <c r="EXV5"/>
      <c r="EXW5"/>
      <c r="EXX5"/>
      <c r="EXY5"/>
      <c r="EXZ5"/>
      <c r="EYA5"/>
      <c r="EYB5"/>
      <c r="EYC5"/>
      <c r="EYD5"/>
      <c r="EYE5"/>
      <c r="EYF5"/>
      <c r="EYG5"/>
      <c r="EYH5"/>
      <c r="EYI5"/>
      <c r="EYJ5"/>
      <c r="EYK5"/>
      <c r="EYL5"/>
      <c r="EYM5"/>
      <c r="EYN5"/>
      <c r="EYO5"/>
      <c r="EYP5"/>
      <c r="EYQ5"/>
      <c r="EYR5"/>
      <c r="EYS5"/>
      <c r="EYT5"/>
      <c r="EYU5"/>
      <c r="EYV5"/>
      <c r="EYW5"/>
      <c r="EYX5"/>
      <c r="EYY5"/>
      <c r="EYZ5"/>
      <c r="EZA5"/>
      <c r="EZB5"/>
      <c r="EZC5"/>
      <c r="EZD5"/>
      <c r="EZE5"/>
      <c r="EZF5"/>
      <c r="EZG5"/>
      <c r="EZH5"/>
      <c r="EZI5"/>
      <c r="EZJ5"/>
      <c r="EZK5"/>
      <c r="EZL5"/>
      <c r="EZM5"/>
      <c r="EZN5"/>
      <c r="EZO5"/>
      <c r="EZP5"/>
      <c r="EZQ5"/>
      <c r="EZR5"/>
      <c r="EZS5"/>
      <c r="EZT5"/>
      <c r="EZU5"/>
      <c r="EZV5"/>
      <c r="EZW5"/>
      <c r="EZX5"/>
      <c r="EZY5"/>
      <c r="EZZ5"/>
      <c r="FAA5"/>
      <c r="FAB5"/>
      <c r="FAC5"/>
      <c r="FAD5"/>
      <c r="FAE5"/>
      <c r="FAF5"/>
      <c r="FAG5"/>
      <c r="FAH5"/>
      <c r="FAI5"/>
      <c r="FAJ5"/>
      <c r="FAK5"/>
      <c r="FAL5"/>
      <c r="FAM5"/>
      <c r="FAN5"/>
      <c r="FAO5"/>
      <c r="FAP5"/>
      <c r="FAQ5"/>
      <c r="FAR5"/>
      <c r="FAS5"/>
      <c r="FAT5"/>
      <c r="FAU5"/>
      <c r="FAV5"/>
      <c r="FAW5"/>
      <c r="FAX5"/>
      <c r="FAY5"/>
      <c r="FAZ5"/>
      <c r="FBA5"/>
      <c r="FBB5"/>
      <c r="FBC5"/>
      <c r="FBD5"/>
      <c r="FBE5"/>
      <c r="FBF5"/>
      <c r="FBG5"/>
      <c r="FBH5"/>
      <c r="FBI5"/>
      <c r="FBJ5"/>
      <c r="FBK5"/>
      <c r="FBL5"/>
      <c r="FBM5"/>
      <c r="FBN5"/>
      <c r="FBO5"/>
      <c r="FBP5"/>
      <c r="FBQ5"/>
      <c r="FBR5"/>
      <c r="FBS5"/>
      <c r="FBT5"/>
      <c r="FBU5"/>
      <c r="FBV5"/>
      <c r="FBW5"/>
      <c r="FBX5"/>
      <c r="FBY5"/>
      <c r="FBZ5"/>
      <c r="FCA5"/>
      <c r="FCB5"/>
      <c r="FCC5"/>
      <c r="FCD5"/>
      <c r="FCE5"/>
      <c r="FCF5"/>
      <c r="FCG5"/>
      <c r="FCH5"/>
      <c r="FCI5"/>
      <c r="FCJ5"/>
      <c r="FCK5"/>
      <c r="FCL5"/>
      <c r="FCM5"/>
      <c r="FCN5"/>
      <c r="FCO5"/>
      <c r="FCP5"/>
      <c r="FCQ5"/>
      <c r="FCR5"/>
      <c r="FCS5"/>
      <c r="FCT5"/>
      <c r="FCU5"/>
      <c r="FCV5"/>
      <c r="FCW5"/>
      <c r="FCX5"/>
      <c r="FCY5"/>
      <c r="FCZ5"/>
      <c r="FDA5"/>
      <c r="FDB5"/>
      <c r="FDC5"/>
      <c r="FDD5"/>
      <c r="FDE5"/>
      <c r="FDF5"/>
      <c r="FDG5"/>
      <c r="FDH5"/>
      <c r="FDI5"/>
      <c r="FDJ5"/>
      <c r="FDK5"/>
      <c r="FDL5"/>
      <c r="FDM5"/>
      <c r="FDN5"/>
      <c r="FDO5"/>
      <c r="FDP5"/>
      <c r="FDQ5"/>
      <c r="FDR5"/>
      <c r="FDS5"/>
      <c r="FDT5"/>
      <c r="FDU5"/>
      <c r="FDV5"/>
      <c r="FDW5"/>
      <c r="FDX5"/>
      <c r="FDY5"/>
      <c r="FDZ5"/>
      <c r="FEA5"/>
      <c r="FEB5"/>
      <c r="FEC5"/>
      <c r="FED5"/>
      <c r="FEE5"/>
      <c r="FEF5"/>
      <c r="FEG5"/>
      <c r="FEH5"/>
      <c r="FEI5"/>
      <c r="FEJ5"/>
      <c r="FEK5"/>
      <c r="FEL5"/>
      <c r="FEM5"/>
      <c r="FEN5"/>
      <c r="FEO5"/>
      <c r="FEP5"/>
      <c r="FEQ5"/>
      <c r="FER5"/>
      <c r="FES5"/>
      <c r="FET5"/>
      <c r="FEU5"/>
      <c r="FEV5"/>
      <c r="FEW5"/>
      <c r="FEX5"/>
      <c r="FEY5"/>
      <c r="FEZ5"/>
      <c r="FFA5"/>
      <c r="FFB5"/>
      <c r="FFC5"/>
      <c r="FFD5"/>
      <c r="FFE5"/>
      <c r="FFF5"/>
      <c r="FFG5"/>
      <c r="FFH5"/>
      <c r="FFI5"/>
      <c r="FFJ5"/>
      <c r="FFK5"/>
      <c r="FFL5"/>
      <c r="FFM5"/>
      <c r="FFN5"/>
      <c r="FFO5"/>
      <c r="FFP5"/>
      <c r="FFQ5"/>
      <c r="FFR5"/>
      <c r="FFS5"/>
      <c r="FFT5"/>
      <c r="FFU5"/>
      <c r="FFV5"/>
      <c r="FFW5"/>
      <c r="FFX5"/>
      <c r="FFY5"/>
      <c r="FFZ5"/>
      <c r="FGA5"/>
      <c r="FGB5"/>
      <c r="FGC5"/>
      <c r="FGD5"/>
      <c r="FGE5"/>
      <c r="FGF5"/>
      <c r="FGG5"/>
      <c r="FGH5"/>
      <c r="FGI5"/>
      <c r="FGJ5"/>
      <c r="FGK5"/>
      <c r="FGL5"/>
      <c r="FGM5"/>
      <c r="FGN5"/>
      <c r="FGO5"/>
      <c r="FGP5"/>
      <c r="FGQ5"/>
      <c r="FGR5"/>
      <c r="FGS5"/>
      <c r="FGT5"/>
      <c r="FGU5"/>
      <c r="FGV5"/>
      <c r="FGW5"/>
      <c r="FGX5"/>
      <c r="FGY5"/>
      <c r="FGZ5"/>
      <c r="FHA5"/>
      <c r="FHB5"/>
      <c r="FHC5"/>
      <c r="FHD5"/>
      <c r="FHE5"/>
      <c r="FHF5"/>
      <c r="FHG5"/>
      <c r="FHH5"/>
      <c r="FHI5"/>
      <c r="FHJ5"/>
      <c r="FHK5"/>
      <c r="FHL5"/>
      <c r="FHM5"/>
      <c r="FHN5"/>
      <c r="FHO5"/>
      <c r="FHP5"/>
      <c r="FHQ5"/>
      <c r="FHR5"/>
      <c r="FHS5"/>
      <c r="FHT5"/>
      <c r="FHU5"/>
      <c r="FHV5"/>
      <c r="FHW5"/>
      <c r="FHX5"/>
      <c r="FHY5"/>
      <c r="FHZ5"/>
      <c r="FIA5"/>
      <c r="FIB5"/>
      <c r="FIC5"/>
      <c r="FID5"/>
      <c r="FIE5"/>
      <c r="FIF5"/>
      <c r="FIG5"/>
      <c r="FIH5"/>
      <c r="FII5"/>
      <c r="FIJ5"/>
      <c r="FIK5"/>
      <c r="FIL5"/>
      <c r="FIM5"/>
      <c r="FIN5"/>
      <c r="FIO5"/>
      <c r="FIP5"/>
      <c r="FIQ5"/>
      <c r="FIR5"/>
      <c r="FIS5"/>
      <c r="FIT5"/>
      <c r="FIU5"/>
      <c r="FIV5"/>
      <c r="FIW5"/>
      <c r="FIX5"/>
      <c r="FIY5"/>
      <c r="FIZ5"/>
      <c r="FJA5"/>
      <c r="FJB5"/>
      <c r="FJC5"/>
      <c r="FJD5"/>
      <c r="FJE5"/>
      <c r="FJF5"/>
      <c r="FJG5"/>
      <c r="FJH5"/>
      <c r="FJI5"/>
      <c r="FJJ5"/>
      <c r="FJK5"/>
      <c r="FJL5"/>
      <c r="FJM5"/>
      <c r="FJN5"/>
      <c r="FJO5"/>
      <c r="FJP5"/>
      <c r="FJQ5"/>
      <c r="FJR5"/>
      <c r="FJS5"/>
      <c r="FJT5"/>
      <c r="FJU5"/>
      <c r="FJV5"/>
      <c r="FJW5"/>
      <c r="FJX5"/>
      <c r="FJY5"/>
      <c r="FJZ5"/>
      <c r="FKA5"/>
      <c r="FKB5"/>
      <c r="FKC5"/>
      <c r="FKD5"/>
      <c r="FKE5"/>
      <c r="FKF5"/>
      <c r="FKG5"/>
      <c r="FKH5"/>
      <c r="FKI5"/>
      <c r="FKJ5"/>
      <c r="FKK5"/>
      <c r="FKL5"/>
      <c r="FKM5"/>
      <c r="FKN5"/>
      <c r="FKO5"/>
      <c r="FKP5"/>
      <c r="FKQ5"/>
      <c r="FKR5"/>
      <c r="FKS5"/>
      <c r="FKT5"/>
      <c r="FKU5"/>
      <c r="FKV5"/>
      <c r="FKW5"/>
      <c r="FKX5"/>
      <c r="FKY5"/>
      <c r="FKZ5"/>
      <c r="FLA5"/>
      <c r="FLB5"/>
      <c r="FLC5"/>
      <c r="FLD5"/>
      <c r="FLE5"/>
      <c r="FLF5"/>
      <c r="FLG5"/>
      <c r="FLH5"/>
      <c r="FLI5"/>
      <c r="FLJ5"/>
      <c r="FLK5"/>
      <c r="FLL5"/>
      <c r="FLM5"/>
      <c r="FLN5"/>
      <c r="FLO5"/>
      <c r="FLP5"/>
      <c r="FLQ5"/>
      <c r="FLR5"/>
      <c r="FLS5"/>
      <c r="FLT5"/>
      <c r="FLU5"/>
      <c r="FLV5"/>
      <c r="FLW5"/>
      <c r="FLX5"/>
      <c r="FLY5"/>
      <c r="FLZ5"/>
      <c r="FMA5"/>
      <c r="FMB5"/>
      <c r="FMC5"/>
      <c r="FMD5"/>
      <c r="FME5"/>
      <c r="FMF5"/>
      <c r="FMG5"/>
      <c r="FMH5"/>
      <c r="FMI5"/>
      <c r="FMJ5"/>
      <c r="FMK5"/>
      <c r="FML5"/>
      <c r="FMM5"/>
      <c r="FMN5"/>
      <c r="FMO5"/>
      <c r="FMP5"/>
      <c r="FMQ5"/>
      <c r="FMR5"/>
      <c r="FMS5"/>
      <c r="FMT5"/>
      <c r="FMU5"/>
      <c r="FMV5"/>
      <c r="FMW5"/>
      <c r="FMX5"/>
      <c r="FMY5"/>
      <c r="FMZ5"/>
      <c r="FNA5"/>
      <c r="FNB5"/>
      <c r="FNC5"/>
      <c r="FND5"/>
      <c r="FNE5"/>
      <c r="FNF5"/>
      <c r="FNG5"/>
      <c r="FNH5"/>
      <c r="FNI5"/>
      <c r="FNJ5"/>
      <c r="FNK5"/>
      <c r="FNL5"/>
      <c r="FNM5"/>
      <c r="FNN5"/>
      <c r="FNO5"/>
      <c r="FNP5"/>
      <c r="FNQ5"/>
      <c r="FNR5"/>
      <c r="FNS5"/>
      <c r="FNT5"/>
      <c r="FNU5"/>
      <c r="FNV5"/>
      <c r="FNW5"/>
      <c r="FNX5"/>
      <c r="FNY5"/>
      <c r="FNZ5"/>
      <c r="FOA5"/>
      <c r="FOB5"/>
      <c r="FOC5"/>
      <c r="FOD5"/>
      <c r="FOE5"/>
      <c r="FOF5"/>
      <c r="FOG5"/>
      <c r="FOH5"/>
      <c r="FOI5"/>
      <c r="FOJ5"/>
      <c r="FOK5"/>
      <c r="FOL5"/>
      <c r="FOM5"/>
      <c r="FON5"/>
      <c r="FOO5"/>
      <c r="FOP5"/>
      <c r="FOQ5"/>
      <c r="FOR5"/>
      <c r="FOS5"/>
      <c r="FOT5"/>
      <c r="FOU5"/>
      <c r="FOV5"/>
      <c r="FOW5"/>
      <c r="FOX5"/>
      <c r="FOY5"/>
      <c r="FOZ5"/>
      <c r="FPA5"/>
      <c r="FPB5"/>
      <c r="FPC5"/>
      <c r="FPD5"/>
      <c r="FPE5"/>
      <c r="FPF5"/>
      <c r="FPG5"/>
      <c r="FPH5"/>
      <c r="FPI5"/>
      <c r="FPJ5"/>
      <c r="FPK5"/>
      <c r="FPL5"/>
      <c r="FPM5"/>
      <c r="FPN5"/>
      <c r="FPO5"/>
      <c r="FPP5"/>
      <c r="FPQ5"/>
      <c r="FPR5"/>
      <c r="FPS5"/>
      <c r="FPT5"/>
      <c r="FPU5"/>
      <c r="FPV5"/>
      <c r="FPW5"/>
      <c r="FPX5"/>
      <c r="FPY5"/>
      <c r="FPZ5"/>
      <c r="FQA5"/>
      <c r="FQB5"/>
      <c r="FQC5"/>
      <c r="FQD5"/>
      <c r="FQE5"/>
      <c r="FQF5"/>
      <c r="FQG5"/>
      <c r="FQH5"/>
      <c r="FQI5"/>
      <c r="FQJ5"/>
      <c r="FQK5"/>
      <c r="FQL5"/>
      <c r="FQM5"/>
      <c r="FQN5"/>
      <c r="FQO5"/>
      <c r="FQP5"/>
      <c r="FQQ5"/>
      <c r="FQR5"/>
      <c r="FQS5"/>
      <c r="FQT5"/>
      <c r="FQU5"/>
      <c r="FQV5"/>
      <c r="FQW5"/>
      <c r="FQX5"/>
      <c r="FQY5"/>
      <c r="FQZ5"/>
      <c r="FRA5"/>
      <c r="FRB5"/>
      <c r="FRC5"/>
      <c r="FRD5"/>
      <c r="FRE5"/>
      <c r="FRF5"/>
      <c r="FRG5"/>
      <c r="FRH5"/>
      <c r="FRI5"/>
      <c r="FRJ5"/>
      <c r="FRK5"/>
      <c r="FRL5"/>
      <c r="FRM5"/>
      <c r="FRN5"/>
      <c r="FRO5"/>
      <c r="FRP5"/>
      <c r="FRQ5"/>
      <c r="FRR5"/>
      <c r="FRS5"/>
      <c r="FRT5"/>
      <c r="FRU5"/>
      <c r="FRV5"/>
      <c r="FRW5"/>
      <c r="FRX5"/>
      <c r="FRY5"/>
      <c r="FRZ5"/>
      <c r="FSA5"/>
      <c r="FSB5"/>
      <c r="FSC5"/>
      <c r="FSD5"/>
      <c r="FSE5"/>
      <c r="FSF5"/>
      <c r="FSG5"/>
      <c r="FSH5"/>
      <c r="FSI5"/>
      <c r="FSJ5"/>
      <c r="FSK5"/>
      <c r="FSL5"/>
      <c r="FSM5"/>
      <c r="FSN5"/>
      <c r="FSO5"/>
      <c r="FSP5"/>
      <c r="FSQ5"/>
      <c r="FSR5"/>
      <c r="FSS5"/>
      <c r="FST5"/>
      <c r="FSU5"/>
      <c r="FSV5"/>
      <c r="FSW5"/>
      <c r="FSX5"/>
      <c r="FSY5"/>
      <c r="FSZ5"/>
      <c r="FTA5"/>
      <c r="FTB5"/>
      <c r="FTC5"/>
      <c r="FTD5"/>
      <c r="FTE5"/>
      <c r="FTF5"/>
      <c r="FTG5"/>
      <c r="FTH5"/>
      <c r="FTI5"/>
      <c r="FTJ5"/>
      <c r="FTK5"/>
      <c r="FTL5"/>
      <c r="FTM5"/>
      <c r="FTN5"/>
      <c r="FTO5"/>
      <c r="FTP5"/>
      <c r="FTQ5"/>
      <c r="FTR5"/>
      <c r="FTS5"/>
      <c r="FTT5"/>
      <c r="FTU5"/>
      <c r="FTV5"/>
      <c r="FTW5"/>
      <c r="FTX5"/>
      <c r="FTY5"/>
      <c r="FTZ5"/>
      <c r="FUA5"/>
      <c r="FUB5"/>
      <c r="FUC5"/>
      <c r="FUD5"/>
      <c r="FUE5"/>
      <c r="FUF5"/>
      <c r="FUG5"/>
      <c r="FUH5"/>
      <c r="FUI5"/>
      <c r="FUJ5"/>
      <c r="FUK5"/>
      <c r="FUL5"/>
      <c r="FUM5"/>
      <c r="FUN5"/>
      <c r="FUO5"/>
      <c r="FUP5"/>
      <c r="FUQ5"/>
      <c r="FUR5"/>
      <c r="FUS5"/>
      <c r="FUT5"/>
      <c r="FUU5"/>
      <c r="FUV5"/>
      <c r="FUW5"/>
      <c r="FUX5"/>
      <c r="FUY5"/>
      <c r="FUZ5"/>
      <c r="FVA5"/>
      <c r="FVB5"/>
      <c r="FVC5"/>
      <c r="FVD5"/>
      <c r="FVE5"/>
      <c r="FVF5"/>
      <c r="FVG5"/>
      <c r="FVH5"/>
      <c r="FVI5"/>
      <c r="FVJ5"/>
      <c r="FVK5"/>
      <c r="FVL5"/>
      <c r="FVM5"/>
      <c r="FVN5"/>
      <c r="FVO5"/>
      <c r="FVP5"/>
      <c r="FVQ5"/>
      <c r="FVR5"/>
      <c r="FVS5"/>
      <c r="FVT5"/>
      <c r="FVU5"/>
      <c r="FVV5"/>
      <c r="FVW5"/>
      <c r="FVX5"/>
      <c r="FVY5"/>
      <c r="FVZ5"/>
      <c r="FWA5"/>
      <c r="FWB5"/>
      <c r="FWC5"/>
      <c r="FWD5"/>
      <c r="FWE5"/>
      <c r="FWF5"/>
      <c r="FWG5"/>
      <c r="FWH5"/>
      <c r="FWI5"/>
      <c r="FWJ5"/>
      <c r="FWK5"/>
      <c r="FWL5"/>
      <c r="FWM5"/>
      <c r="FWN5"/>
      <c r="FWO5"/>
      <c r="FWP5"/>
      <c r="FWQ5"/>
      <c r="FWR5"/>
      <c r="FWS5"/>
      <c r="FWT5"/>
      <c r="FWU5"/>
      <c r="FWV5"/>
      <c r="FWW5"/>
      <c r="FWX5"/>
      <c r="FWY5"/>
      <c r="FWZ5"/>
      <c r="FXA5"/>
      <c r="FXB5"/>
      <c r="FXC5"/>
      <c r="FXD5"/>
      <c r="FXE5"/>
      <c r="FXF5"/>
      <c r="FXG5"/>
      <c r="FXH5"/>
      <c r="FXI5"/>
      <c r="FXJ5"/>
      <c r="FXK5"/>
      <c r="FXL5"/>
      <c r="FXM5"/>
      <c r="FXN5"/>
      <c r="FXO5"/>
      <c r="FXP5"/>
      <c r="FXQ5"/>
      <c r="FXR5"/>
      <c r="FXS5"/>
      <c r="FXT5"/>
      <c r="FXU5"/>
      <c r="FXV5"/>
      <c r="FXW5"/>
      <c r="FXX5"/>
      <c r="FXY5"/>
      <c r="FXZ5"/>
      <c r="FYA5"/>
      <c r="FYB5"/>
      <c r="FYC5"/>
      <c r="FYD5"/>
      <c r="FYE5"/>
      <c r="FYF5"/>
      <c r="FYG5"/>
      <c r="FYH5"/>
      <c r="FYI5"/>
      <c r="FYJ5"/>
      <c r="FYK5"/>
      <c r="FYL5"/>
      <c r="FYM5"/>
      <c r="FYN5"/>
      <c r="FYO5"/>
      <c r="FYP5"/>
      <c r="FYQ5"/>
      <c r="FYR5"/>
      <c r="FYS5"/>
      <c r="FYT5"/>
      <c r="FYU5"/>
      <c r="FYV5"/>
      <c r="FYW5"/>
      <c r="FYX5"/>
      <c r="FYY5"/>
      <c r="FYZ5"/>
      <c r="FZA5"/>
      <c r="FZB5"/>
      <c r="FZC5"/>
      <c r="FZD5"/>
      <c r="FZE5"/>
      <c r="FZF5"/>
      <c r="FZG5"/>
      <c r="FZH5"/>
      <c r="FZI5"/>
      <c r="FZJ5"/>
      <c r="FZK5"/>
      <c r="FZL5"/>
      <c r="FZM5"/>
      <c r="FZN5"/>
      <c r="FZO5"/>
      <c r="FZP5"/>
      <c r="FZQ5"/>
      <c r="FZR5"/>
      <c r="FZS5"/>
      <c r="FZT5"/>
      <c r="FZU5"/>
      <c r="FZV5"/>
      <c r="FZW5"/>
      <c r="FZX5"/>
      <c r="FZY5"/>
      <c r="FZZ5"/>
      <c r="GAA5"/>
      <c r="GAB5"/>
      <c r="GAC5"/>
      <c r="GAD5"/>
      <c r="GAE5"/>
      <c r="GAF5"/>
      <c r="GAG5"/>
      <c r="GAH5"/>
      <c r="GAI5"/>
      <c r="GAJ5"/>
      <c r="GAK5"/>
      <c r="GAL5"/>
      <c r="GAM5"/>
      <c r="GAN5"/>
      <c r="GAO5"/>
      <c r="GAP5"/>
      <c r="GAQ5"/>
      <c r="GAR5"/>
      <c r="GAS5"/>
      <c r="GAT5"/>
      <c r="GAU5"/>
      <c r="GAV5"/>
      <c r="GAW5"/>
      <c r="GAX5"/>
      <c r="GAY5"/>
      <c r="GAZ5"/>
      <c r="GBA5"/>
      <c r="GBB5"/>
      <c r="GBC5"/>
      <c r="GBD5"/>
      <c r="GBE5"/>
      <c r="GBF5"/>
      <c r="GBG5"/>
      <c r="GBH5"/>
      <c r="GBI5"/>
      <c r="GBJ5"/>
      <c r="GBK5"/>
      <c r="GBL5"/>
      <c r="GBM5"/>
      <c r="GBN5"/>
      <c r="GBO5"/>
      <c r="GBP5"/>
      <c r="GBQ5"/>
      <c r="GBR5"/>
      <c r="GBS5"/>
      <c r="GBT5"/>
      <c r="GBU5"/>
      <c r="GBV5"/>
      <c r="GBW5"/>
      <c r="GBX5"/>
      <c r="GBY5"/>
      <c r="GBZ5"/>
      <c r="GCA5"/>
      <c r="GCB5"/>
      <c r="GCC5"/>
      <c r="GCD5"/>
      <c r="GCE5"/>
      <c r="GCF5"/>
      <c r="GCG5"/>
      <c r="GCH5"/>
      <c r="GCI5"/>
      <c r="GCJ5"/>
      <c r="GCK5"/>
      <c r="GCL5"/>
      <c r="GCM5"/>
      <c r="GCN5"/>
      <c r="GCO5"/>
      <c r="GCP5"/>
      <c r="GCQ5"/>
      <c r="GCR5"/>
      <c r="GCS5"/>
      <c r="GCT5"/>
      <c r="GCU5"/>
      <c r="GCV5"/>
      <c r="GCW5"/>
      <c r="GCX5"/>
      <c r="GCY5"/>
      <c r="GCZ5"/>
      <c r="GDA5"/>
      <c r="GDB5"/>
      <c r="GDC5"/>
      <c r="GDD5"/>
      <c r="GDE5"/>
      <c r="GDF5"/>
      <c r="GDG5"/>
      <c r="GDH5"/>
      <c r="GDI5"/>
      <c r="GDJ5"/>
      <c r="GDK5"/>
      <c r="GDL5"/>
      <c r="GDM5"/>
      <c r="GDN5"/>
      <c r="GDO5"/>
      <c r="GDP5"/>
      <c r="GDQ5"/>
      <c r="GDR5"/>
      <c r="GDS5"/>
      <c r="GDT5"/>
      <c r="GDU5"/>
      <c r="GDV5"/>
      <c r="GDW5"/>
      <c r="GDX5"/>
      <c r="GDY5"/>
      <c r="GDZ5"/>
      <c r="GEA5"/>
      <c r="GEB5"/>
      <c r="GEC5"/>
      <c r="GED5"/>
      <c r="GEE5"/>
      <c r="GEF5"/>
      <c r="GEG5"/>
      <c r="GEH5"/>
      <c r="GEI5"/>
      <c r="GEJ5"/>
      <c r="GEK5"/>
      <c r="GEL5"/>
      <c r="GEM5"/>
      <c r="GEN5"/>
      <c r="GEO5"/>
      <c r="GEP5"/>
      <c r="GEQ5"/>
      <c r="GER5"/>
      <c r="GES5"/>
      <c r="GET5"/>
      <c r="GEU5"/>
      <c r="GEV5"/>
      <c r="GEW5"/>
      <c r="GEX5"/>
      <c r="GEY5"/>
      <c r="GEZ5"/>
      <c r="GFA5"/>
      <c r="GFB5"/>
      <c r="GFC5"/>
      <c r="GFD5"/>
      <c r="GFE5"/>
      <c r="GFF5"/>
      <c r="GFG5"/>
      <c r="GFH5"/>
      <c r="GFI5"/>
      <c r="GFJ5"/>
      <c r="GFK5"/>
      <c r="GFL5"/>
      <c r="GFM5"/>
      <c r="GFN5"/>
      <c r="GFO5"/>
      <c r="GFP5"/>
      <c r="GFQ5"/>
      <c r="GFR5"/>
      <c r="GFS5"/>
      <c r="GFT5"/>
      <c r="GFU5"/>
      <c r="GFV5"/>
      <c r="GFW5"/>
      <c r="GFX5"/>
      <c r="GFY5"/>
      <c r="GFZ5"/>
      <c r="GGA5"/>
      <c r="GGB5"/>
      <c r="GGC5"/>
      <c r="GGD5"/>
      <c r="GGE5"/>
      <c r="GGF5"/>
      <c r="GGG5"/>
      <c r="GGH5"/>
      <c r="GGI5"/>
      <c r="GGJ5"/>
      <c r="GGK5"/>
      <c r="GGL5"/>
      <c r="GGM5"/>
      <c r="GGN5"/>
      <c r="GGO5"/>
      <c r="GGP5"/>
      <c r="GGQ5"/>
      <c r="GGR5"/>
      <c r="GGS5"/>
      <c r="GGT5"/>
      <c r="GGU5"/>
      <c r="GGV5"/>
      <c r="GGW5"/>
      <c r="GGX5"/>
      <c r="GGY5"/>
      <c r="GGZ5"/>
      <c r="GHA5"/>
      <c r="GHB5"/>
      <c r="GHC5"/>
      <c r="GHD5"/>
      <c r="GHE5"/>
      <c r="GHF5"/>
      <c r="GHG5"/>
      <c r="GHH5"/>
      <c r="GHI5"/>
      <c r="GHJ5"/>
      <c r="GHK5"/>
      <c r="GHL5"/>
      <c r="GHM5"/>
      <c r="GHN5"/>
      <c r="GHO5"/>
      <c r="GHP5"/>
      <c r="GHQ5"/>
      <c r="GHR5"/>
      <c r="GHS5"/>
      <c r="GHT5"/>
      <c r="GHU5"/>
      <c r="GHV5"/>
      <c r="GHW5"/>
      <c r="GHX5"/>
      <c r="GHY5"/>
      <c r="GHZ5"/>
      <c r="GIA5"/>
      <c r="GIB5"/>
      <c r="GIC5"/>
      <c r="GID5"/>
      <c r="GIE5"/>
      <c r="GIF5"/>
      <c r="GIG5"/>
      <c r="GIH5"/>
      <c r="GII5"/>
      <c r="GIJ5"/>
      <c r="GIK5"/>
      <c r="GIL5"/>
      <c r="GIM5"/>
      <c r="GIN5"/>
      <c r="GIO5"/>
      <c r="GIP5"/>
      <c r="GIQ5"/>
      <c r="GIR5"/>
      <c r="GIS5"/>
      <c r="GIT5"/>
      <c r="GIU5"/>
      <c r="GIV5"/>
      <c r="GIW5"/>
      <c r="GIX5"/>
      <c r="GIY5"/>
      <c r="GIZ5"/>
      <c r="GJA5"/>
      <c r="GJB5"/>
      <c r="GJC5"/>
      <c r="GJD5"/>
      <c r="GJE5"/>
      <c r="GJF5"/>
      <c r="GJG5"/>
      <c r="GJH5"/>
      <c r="GJI5"/>
      <c r="GJJ5"/>
      <c r="GJK5"/>
      <c r="GJL5"/>
      <c r="GJM5"/>
      <c r="GJN5"/>
      <c r="GJO5"/>
      <c r="GJP5"/>
      <c r="GJQ5"/>
      <c r="GJR5"/>
      <c r="GJS5"/>
      <c r="GJT5"/>
      <c r="GJU5"/>
      <c r="GJV5"/>
      <c r="GJW5"/>
      <c r="GJX5"/>
      <c r="GJY5"/>
      <c r="GJZ5"/>
      <c r="GKA5"/>
      <c r="GKB5"/>
      <c r="GKC5"/>
      <c r="GKD5"/>
      <c r="GKE5"/>
      <c r="GKF5"/>
      <c r="GKG5"/>
      <c r="GKH5"/>
      <c r="GKI5"/>
      <c r="GKJ5"/>
      <c r="GKK5"/>
      <c r="GKL5"/>
      <c r="GKM5"/>
      <c r="GKN5"/>
      <c r="GKO5"/>
      <c r="GKP5"/>
      <c r="GKQ5"/>
      <c r="GKR5"/>
      <c r="GKS5"/>
      <c r="GKT5"/>
      <c r="GKU5"/>
      <c r="GKV5"/>
      <c r="GKW5"/>
      <c r="GKX5"/>
      <c r="GKY5"/>
      <c r="GKZ5"/>
      <c r="GLA5"/>
      <c r="GLB5"/>
      <c r="GLC5"/>
      <c r="GLD5"/>
      <c r="GLE5"/>
      <c r="GLF5"/>
      <c r="GLG5"/>
      <c r="GLH5"/>
      <c r="GLI5"/>
      <c r="GLJ5"/>
      <c r="GLK5"/>
      <c r="GLL5"/>
      <c r="GLM5"/>
      <c r="GLN5"/>
      <c r="GLO5"/>
      <c r="GLP5"/>
      <c r="GLQ5"/>
      <c r="GLR5"/>
      <c r="GLS5"/>
      <c r="GLT5"/>
      <c r="GLU5"/>
      <c r="GLV5"/>
      <c r="GLW5"/>
      <c r="GLX5"/>
      <c r="GLY5"/>
      <c r="GLZ5"/>
      <c r="GMA5"/>
      <c r="GMB5"/>
      <c r="GMC5"/>
      <c r="GMD5"/>
      <c r="GME5"/>
      <c r="GMF5"/>
      <c r="GMG5"/>
      <c r="GMH5"/>
      <c r="GMI5"/>
      <c r="GMJ5"/>
      <c r="GMK5"/>
      <c r="GML5"/>
      <c r="GMM5"/>
      <c r="GMN5"/>
      <c r="GMO5"/>
      <c r="GMP5"/>
      <c r="GMQ5"/>
      <c r="GMR5"/>
      <c r="GMS5"/>
      <c r="GMT5"/>
      <c r="GMU5"/>
      <c r="GMV5"/>
      <c r="GMW5"/>
      <c r="GMX5"/>
      <c r="GMY5"/>
      <c r="GMZ5"/>
      <c r="GNA5"/>
      <c r="GNB5"/>
      <c r="GNC5"/>
      <c r="GND5"/>
      <c r="GNE5"/>
      <c r="GNF5"/>
      <c r="GNG5"/>
      <c r="GNH5"/>
      <c r="GNI5"/>
      <c r="GNJ5"/>
      <c r="GNK5"/>
      <c r="GNL5"/>
      <c r="GNM5"/>
      <c r="GNN5"/>
      <c r="GNO5"/>
      <c r="GNP5"/>
      <c r="GNQ5"/>
      <c r="GNR5"/>
      <c r="GNS5"/>
      <c r="GNT5"/>
      <c r="GNU5"/>
      <c r="GNV5"/>
      <c r="GNW5"/>
      <c r="GNX5"/>
      <c r="GNY5"/>
      <c r="GNZ5"/>
      <c r="GOA5"/>
      <c r="GOB5"/>
      <c r="GOC5"/>
      <c r="GOD5"/>
      <c r="GOE5"/>
      <c r="GOF5"/>
      <c r="GOG5"/>
      <c r="GOH5"/>
      <c r="GOI5"/>
      <c r="GOJ5"/>
      <c r="GOK5"/>
      <c r="GOL5"/>
      <c r="GOM5"/>
      <c r="GON5"/>
      <c r="GOO5"/>
      <c r="GOP5"/>
      <c r="GOQ5"/>
      <c r="GOR5"/>
      <c r="GOS5"/>
      <c r="GOT5"/>
      <c r="GOU5"/>
      <c r="GOV5"/>
      <c r="GOW5"/>
      <c r="GOX5"/>
      <c r="GOY5"/>
      <c r="GOZ5"/>
      <c r="GPA5"/>
      <c r="GPB5"/>
      <c r="GPC5"/>
      <c r="GPD5"/>
      <c r="GPE5"/>
      <c r="GPF5"/>
      <c r="GPG5"/>
      <c r="GPH5"/>
      <c r="GPI5"/>
      <c r="GPJ5"/>
      <c r="GPK5"/>
      <c r="GPL5"/>
      <c r="GPM5"/>
      <c r="GPN5"/>
      <c r="GPO5"/>
      <c r="GPP5"/>
      <c r="GPQ5"/>
      <c r="GPR5"/>
      <c r="GPS5"/>
      <c r="GPT5"/>
      <c r="GPU5"/>
      <c r="GPV5"/>
      <c r="GPW5"/>
      <c r="GPX5"/>
      <c r="GPY5"/>
      <c r="GPZ5"/>
      <c r="GQA5"/>
      <c r="GQB5"/>
      <c r="GQC5"/>
      <c r="GQD5"/>
      <c r="GQE5"/>
      <c r="GQF5"/>
      <c r="GQG5"/>
      <c r="GQH5"/>
      <c r="GQI5"/>
      <c r="GQJ5"/>
      <c r="GQK5"/>
      <c r="GQL5"/>
      <c r="GQM5"/>
      <c r="GQN5"/>
      <c r="GQO5"/>
      <c r="GQP5"/>
      <c r="GQQ5"/>
      <c r="GQR5"/>
      <c r="GQS5"/>
      <c r="GQT5"/>
      <c r="GQU5"/>
      <c r="GQV5"/>
      <c r="GQW5"/>
      <c r="GQX5"/>
      <c r="GQY5"/>
      <c r="GQZ5"/>
      <c r="GRA5"/>
      <c r="GRB5"/>
      <c r="GRC5"/>
      <c r="GRD5"/>
      <c r="GRE5"/>
      <c r="GRF5"/>
      <c r="GRG5"/>
      <c r="GRH5"/>
      <c r="GRI5"/>
      <c r="GRJ5"/>
      <c r="GRK5"/>
      <c r="GRL5"/>
      <c r="GRM5"/>
      <c r="GRN5"/>
      <c r="GRO5"/>
      <c r="GRP5"/>
      <c r="GRQ5"/>
      <c r="GRR5"/>
      <c r="GRS5"/>
      <c r="GRT5"/>
      <c r="GRU5"/>
      <c r="GRV5"/>
      <c r="GRW5"/>
      <c r="GRX5"/>
      <c r="GRY5"/>
      <c r="GRZ5"/>
      <c r="GSA5"/>
      <c r="GSB5"/>
      <c r="GSC5"/>
      <c r="GSD5"/>
      <c r="GSE5"/>
      <c r="GSF5"/>
      <c r="GSG5"/>
      <c r="GSH5"/>
      <c r="GSI5"/>
      <c r="GSJ5"/>
      <c r="GSK5"/>
      <c r="GSL5"/>
      <c r="GSM5"/>
      <c r="GSN5"/>
      <c r="GSO5"/>
      <c r="GSP5"/>
      <c r="GSQ5"/>
      <c r="GSR5"/>
      <c r="GSS5"/>
      <c r="GST5"/>
      <c r="GSU5"/>
      <c r="GSV5"/>
      <c r="GSW5"/>
      <c r="GSX5"/>
      <c r="GSY5"/>
      <c r="GSZ5"/>
      <c r="GTA5"/>
      <c r="GTB5"/>
      <c r="GTC5"/>
      <c r="GTD5"/>
      <c r="GTE5"/>
      <c r="GTF5"/>
      <c r="GTG5"/>
      <c r="GTH5"/>
      <c r="GTI5"/>
      <c r="GTJ5"/>
      <c r="GTK5"/>
      <c r="GTL5"/>
      <c r="GTM5"/>
      <c r="GTN5"/>
      <c r="GTO5"/>
      <c r="GTP5"/>
      <c r="GTQ5"/>
      <c r="GTR5"/>
      <c r="GTS5"/>
      <c r="GTT5"/>
      <c r="GTU5"/>
      <c r="GTV5"/>
      <c r="GTW5"/>
      <c r="GTX5"/>
      <c r="GTY5"/>
      <c r="GTZ5"/>
      <c r="GUA5"/>
      <c r="GUB5"/>
      <c r="GUC5"/>
      <c r="GUD5"/>
      <c r="GUE5"/>
      <c r="GUF5"/>
      <c r="GUG5"/>
      <c r="GUH5"/>
      <c r="GUI5"/>
      <c r="GUJ5"/>
      <c r="GUK5"/>
      <c r="GUL5"/>
      <c r="GUM5"/>
      <c r="GUN5"/>
      <c r="GUO5"/>
      <c r="GUP5"/>
      <c r="GUQ5"/>
      <c r="GUR5"/>
      <c r="GUS5"/>
      <c r="GUT5"/>
      <c r="GUU5"/>
      <c r="GUV5"/>
      <c r="GUW5"/>
      <c r="GUX5"/>
      <c r="GUY5"/>
      <c r="GUZ5"/>
      <c r="GVA5"/>
      <c r="GVB5"/>
      <c r="GVC5"/>
      <c r="GVD5"/>
      <c r="GVE5"/>
      <c r="GVF5"/>
      <c r="GVG5"/>
      <c r="GVH5"/>
      <c r="GVI5"/>
      <c r="GVJ5"/>
      <c r="GVK5"/>
      <c r="GVL5"/>
      <c r="GVM5"/>
      <c r="GVN5"/>
      <c r="GVO5"/>
      <c r="GVP5"/>
      <c r="GVQ5"/>
      <c r="GVR5"/>
      <c r="GVS5"/>
      <c r="GVT5"/>
      <c r="GVU5"/>
      <c r="GVV5"/>
      <c r="GVW5"/>
      <c r="GVX5"/>
      <c r="GVY5"/>
      <c r="GVZ5"/>
      <c r="GWA5"/>
      <c r="GWB5"/>
      <c r="GWC5"/>
      <c r="GWD5"/>
      <c r="GWE5"/>
      <c r="GWF5"/>
      <c r="GWG5"/>
      <c r="GWH5"/>
      <c r="GWI5"/>
      <c r="GWJ5"/>
      <c r="GWK5"/>
      <c r="GWL5"/>
      <c r="GWM5"/>
      <c r="GWN5"/>
      <c r="GWO5"/>
      <c r="GWP5"/>
      <c r="GWQ5"/>
      <c r="GWR5"/>
      <c r="GWS5"/>
      <c r="GWT5"/>
      <c r="GWU5"/>
      <c r="GWV5"/>
      <c r="GWW5"/>
      <c r="GWX5"/>
      <c r="GWY5"/>
      <c r="GWZ5"/>
      <c r="GXA5"/>
      <c r="GXB5"/>
      <c r="GXC5"/>
      <c r="GXD5"/>
      <c r="GXE5"/>
      <c r="GXF5"/>
      <c r="GXG5"/>
      <c r="GXH5"/>
      <c r="GXI5"/>
      <c r="GXJ5"/>
      <c r="GXK5"/>
      <c r="GXL5"/>
      <c r="GXM5"/>
      <c r="GXN5"/>
      <c r="GXO5"/>
      <c r="GXP5"/>
      <c r="GXQ5"/>
      <c r="GXR5"/>
      <c r="GXS5"/>
      <c r="GXT5"/>
      <c r="GXU5"/>
      <c r="GXV5"/>
      <c r="GXW5"/>
      <c r="GXX5"/>
      <c r="GXY5"/>
      <c r="GXZ5"/>
      <c r="GYA5"/>
      <c r="GYB5"/>
      <c r="GYC5"/>
      <c r="GYD5"/>
      <c r="GYE5"/>
      <c r="GYF5"/>
      <c r="GYG5"/>
      <c r="GYH5"/>
      <c r="GYI5"/>
      <c r="GYJ5"/>
      <c r="GYK5"/>
      <c r="GYL5"/>
      <c r="GYM5"/>
      <c r="GYN5"/>
      <c r="GYO5"/>
      <c r="GYP5"/>
      <c r="GYQ5"/>
      <c r="GYR5"/>
      <c r="GYS5"/>
      <c r="GYT5"/>
      <c r="GYU5"/>
      <c r="GYV5"/>
      <c r="GYW5"/>
      <c r="GYX5"/>
      <c r="GYY5"/>
      <c r="GYZ5"/>
      <c r="GZA5"/>
      <c r="GZB5"/>
      <c r="GZC5"/>
      <c r="GZD5"/>
      <c r="GZE5"/>
      <c r="GZF5"/>
      <c r="GZG5"/>
      <c r="GZH5"/>
      <c r="GZI5"/>
      <c r="GZJ5"/>
      <c r="GZK5"/>
      <c r="GZL5"/>
      <c r="GZM5"/>
      <c r="GZN5"/>
      <c r="GZO5"/>
      <c r="GZP5"/>
      <c r="GZQ5"/>
      <c r="GZR5"/>
      <c r="GZS5"/>
      <c r="GZT5"/>
      <c r="GZU5"/>
      <c r="GZV5"/>
      <c r="GZW5"/>
      <c r="GZX5"/>
      <c r="GZY5"/>
      <c r="GZZ5"/>
      <c r="HAA5"/>
      <c r="HAB5"/>
      <c r="HAC5"/>
      <c r="HAD5"/>
      <c r="HAE5"/>
      <c r="HAF5"/>
      <c r="HAG5"/>
      <c r="HAH5"/>
      <c r="HAI5"/>
      <c r="HAJ5"/>
      <c r="HAK5"/>
      <c r="HAL5"/>
      <c r="HAM5"/>
      <c r="HAN5"/>
      <c r="HAO5"/>
      <c r="HAP5"/>
      <c r="HAQ5"/>
      <c r="HAR5"/>
      <c r="HAS5"/>
      <c r="HAT5"/>
      <c r="HAU5"/>
      <c r="HAV5"/>
      <c r="HAW5"/>
      <c r="HAX5"/>
      <c r="HAY5"/>
      <c r="HAZ5"/>
      <c r="HBA5"/>
      <c r="HBB5"/>
      <c r="HBC5"/>
      <c r="HBD5"/>
      <c r="HBE5"/>
      <c r="HBF5"/>
      <c r="HBG5"/>
      <c r="HBH5"/>
      <c r="HBI5"/>
      <c r="HBJ5"/>
      <c r="HBK5"/>
      <c r="HBL5"/>
      <c r="HBM5"/>
      <c r="HBN5"/>
      <c r="HBO5"/>
      <c r="HBP5"/>
      <c r="HBQ5"/>
      <c r="HBR5"/>
      <c r="HBS5"/>
      <c r="HBT5"/>
      <c r="HBU5"/>
      <c r="HBV5"/>
      <c r="HBW5"/>
      <c r="HBX5"/>
      <c r="HBY5"/>
      <c r="HBZ5"/>
      <c r="HCA5"/>
      <c r="HCB5"/>
      <c r="HCC5"/>
      <c r="HCD5"/>
      <c r="HCE5"/>
      <c r="HCF5"/>
      <c r="HCG5"/>
      <c r="HCH5"/>
      <c r="HCI5"/>
      <c r="HCJ5"/>
      <c r="HCK5"/>
      <c r="HCL5"/>
      <c r="HCM5"/>
      <c r="HCN5"/>
      <c r="HCO5"/>
      <c r="HCP5"/>
      <c r="HCQ5"/>
      <c r="HCR5"/>
      <c r="HCS5"/>
      <c r="HCT5"/>
      <c r="HCU5"/>
      <c r="HCV5"/>
      <c r="HCW5"/>
      <c r="HCX5"/>
      <c r="HCY5"/>
      <c r="HCZ5"/>
      <c r="HDA5"/>
      <c r="HDB5"/>
      <c r="HDC5"/>
      <c r="HDD5"/>
      <c r="HDE5"/>
      <c r="HDF5"/>
      <c r="HDG5"/>
      <c r="HDH5"/>
      <c r="HDI5"/>
      <c r="HDJ5"/>
      <c r="HDK5"/>
      <c r="HDL5"/>
      <c r="HDM5"/>
      <c r="HDN5"/>
      <c r="HDO5"/>
      <c r="HDP5"/>
      <c r="HDQ5"/>
      <c r="HDR5"/>
      <c r="HDS5"/>
      <c r="HDT5"/>
      <c r="HDU5"/>
      <c r="HDV5"/>
      <c r="HDW5"/>
      <c r="HDX5"/>
      <c r="HDY5"/>
      <c r="HDZ5"/>
      <c r="HEA5"/>
      <c r="HEB5"/>
      <c r="HEC5"/>
      <c r="HED5"/>
      <c r="HEE5"/>
      <c r="HEF5"/>
      <c r="HEG5"/>
      <c r="HEH5"/>
      <c r="HEI5"/>
      <c r="HEJ5"/>
      <c r="HEK5"/>
      <c r="HEL5"/>
      <c r="HEM5"/>
      <c r="HEN5"/>
      <c r="HEO5"/>
      <c r="HEP5"/>
      <c r="HEQ5"/>
      <c r="HER5"/>
      <c r="HES5"/>
      <c r="HET5"/>
      <c r="HEU5"/>
      <c r="HEV5"/>
      <c r="HEW5"/>
      <c r="HEX5"/>
      <c r="HEY5"/>
      <c r="HEZ5"/>
      <c r="HFA5"/>
      <c r="HFB5"/>
      <c r="HFC5"/>
      <c r="HFD5"/>
      <c r="HFE5"/>
      <c r="HFF5"/>
      <c r="HFG5"/>
      <c r="HFH5"/>
      <c r="HFI5"/>
      <c r="HFJ5"/>
      <c r="HFK5"/>
      <c r="HFL5"/>
      <c r="HFM5"/>
      <c r="HFN5"/>
      <c r="HFO5"/>
      <c r="HFP5"/>
      <c r="HFQ5"/>
      <c r="HFR5"/>
      <c r="HFS5"/>
      <c r="HFT5"/>
      <c r="HFU5"/>
      <c r="HFV5"/>
      <c r="HFW5"/>
      <c r="HFX5"/>
      <c r="HFY5"/>
      <c r="HFZ5"/>
      <c r="HGA5"/>
      <c r="HGB5"/>
      <c r="HGC5"/>
      <c r="HGD5"/>
      <c r="HGE5"/>
      <c r="HGF5"/>
      <c r="HGG5"/>
      <c r="HGH5"/>
      <c r="HGI5"/>
      <c r="HGJ5"/>
      <c r="HGK5"/>
      <c r="HGL5"/>
      <c r="HGM5"/>
      <c r="HGN5"/>
      <c r="HGO5"/>
      <c r="HGP5"/>
      <c r="HGQ5"/>
      <c r="HGR5"/>
      <c r="HGS5"/>
      <c r="HGT5"/>
      <c r="HGU5"/>
      <c r="HGV5"/>
      <c r="HGW5"/>
      <c r="HGX5"/>
      <c r="HGY5"/>
      <c r="HGZ5"/>
      <c r="HHA5"/>
      <c r="HHB5"/>
      <c r="HHC5"/>
      <c r="HHD5"/>
      <c r="HHE5"/>
      <c r="HHF5"/>
      <c r="HHG5"/>
      <c r="HHH5"/>
      <c r="HHI5"/>
      <c r="HHJ5"/>
      <c r="HHK5"/>
      <c r="HHL5"/>
      <c r="HHM5"/>
      <c r="HHN5"/>
      <c r="HHO5"/>
      <c r="HHP5"/>
      <c r="HHQ5"/>
      <c r="HHR5"/>
      <c r="HHS5"/>
      <c r="HHT5"/>
      <c r="HHU5"/>
      <c r="HHV5"/>
      <c r="HHW5"/>
      <c r="HHX5"/>
      <c r="HHY5"/>
      <c r="HHZ5"/>
      <c r="HIA5"/>
      <c r="HIB5"/>
      <c r="HIC5"/>
      <c r="HID5"/>
      <c r="HIE5"/>
      <c r="HIF5"/>
      <c r="HIG5"/>
      <c r="HIH5"/>
      <c r="HII5"/>
      <c r="HIJ5"/>
      <c r="HIK5"/>
      <c r="HIL5"/>
      <c r="HIM5"/>
      <c r="HIN5"/>
      <c r="HIO5"/>
      <c r="HIP5"/>
      <c r="HIQ5"/>
      <c r="HIR5"/>
      <c r="HIS5"/>
      <c r="HIT5"/>
      <c r="HIU5"/>
      <c r="HIV5"/>
      <c r="HIW5"/>
      <c r="HIX5"/>
      <c r="HIY5"/>
      <c r="HIZ5"/>
      <c r="HJA5"/>
      <c r="HJB5"/>
      <c r="HJC5"/>
      <c r="HJD5"/>
      <c r="HJE5"/>
      <c r="HJF5"/>
      <c r="HJG5"/>
      <c r="HJH5"/>
      <c r="HJI5"/>
      <c r="HJJ5"/>
      <c r="HJK5"/>
      <c r="HJL5"/>
      <c r="HJM5"/>
      <c r="HJN5"/>
      <c r="HJO5"/>
      <c r="HJP5"/>
      <c r="HJQ5"/>
      <c r="HJR5"/>
      <c r="HJS5"/>
      <c r="HJT5"/>
      <c r="HJU5"/>
      <c r="HJV5"/>
      <c r="HJW5"/>
      <c r="HJX5"/>
      <c r="HJY5"/>
      <c r="HJZ5"/>
      <c r="HKA5"/>
      <c r="HKB5"/>
      <c r="HKC5"/>
      <c r="HKD5"/>
      <c r="HKE5"/>
      <c r="HKF5"/>
      <c r="HKG5"/>
      <c r="HKH5"/>
      <c r="HKI5"/>
      <c r="HKJ5"/>
      <c r="HKK5"/>
      <c r="HKL5"/>
      <c r="HKM5"/>
      <c r="HKN5"/>
      <c r="HKO5"/>
      <c r="HKP5"/>
      <c r="HKQ5"/>
      <c r="HKR5"/>
      <c r="HKS5"/>
      <c r="HKT5"/>
      <c r="HKU5"/>
      <c r="HKV5"/>
      <c r="HKW5"/>
      <c r="HKX5"/>
      <c r="HKY5"/>
      <c r="HKZ5"/>
      <c r="HLA5"/>
      <c r="HLB5"/>
      <c r="HLC5"/>
      <c r="HLD5"/>
      <c r="HLE5"/>
      <c r="HLF5"/>
      <c r="HLG5"/>
      <c r="HLH5"/>
      <c r="HLI5"/>
      <c r="HLJ5"/>
      <c r="HLK5"/>
      <c r="HLL5"/>
      <c r="HLM5"/>
      <c r="HLN5"/>
      <c r="HLO5"/>
      <c r="HLP5"/>
      <c r="HLQ5"/>
      <c r="HLR5"/>
      <c r="HLS5"/>
      <c r="HLT5"/>
      <c r="HLU5"/>
      <c r="HLV5"/>
      <c r="HLW5"/>
      <c r="HLX5"/>
      <c r="HLY5"/>
      <c r="HLZ5"/>
      <c r="HMA5"/>
      <c r="HMB5"/>
      <c r="HMC5"/>
      <c r="HMD5"/>
      <c r="HME5"/>
      <c r="HMF5"/>
      <c r="HMG5"/>
      <c r="HMH5"/>
      <c r="HMI5"/>
      <c r="HMJ5"/>
      <c r="HMK5"/>
      <c r="HML5"/>
      <c r="HMM5"/>
      <c r="HMN5"/>
      <c r="HMO5"/>
      <c r="HMP5"/>
      <c r="HMQ5"/>
      <c r="HMR5"/>
      <c r="HMS5"/>
      <c r="HMT5"/>
      <c r="HMU5"/>
      <c r="HMV5"/>
      <c r="HMW5"/>
      <c r="HMX5"/>
      <c r="HMY5"/>
      <c r="HMZ5"/>
      <c r="HNA5"/>
      <c r="HNB5"/>
      <c r="HNC5"/>
      <c r="HND5"/>
      <c r="HNE5"/>
      <c r="HNF5"/>
      <c r="HNG5"/>
      <c r="HNH5"/>
      <c r="HNI5"/>
      <c r="HNJ5"/>
      <c r="HNK5"/>
      <c r="HNL5"/>
      <c r="HNM5"/>
      <c r="HNN5"/>
      <c r="HNO5"/>
      <c r="HNP5"/>
      <c r="HNQ5"/>
      <c r="HNR5"/>
      <c r="HNS5"/>
      <c r="HNT5"/>
      <c r="HNU5"/>
      <c r="HNV5"/>
      <c r="HNW5"/>
      <c r="HNX5"/>
      <c r="HNY5"/>
      <c r="HNZ5"/>
      <c r="HOA5"/>
      <c r="HOB5"/>
      <c r="HOC5"/>
      <c r="HOD5"/>
      <c r="HOE5"/>
      <c r="HOF5"/>
      <c r="HOG5"/>
      <c r="HOH5"/>
      <c r="HOI5"/>
      <c r="HOJ5"/>
      <c r="HOK5"/>
      <c r="HOL5"/>
      <c r="HOM5"/>
      <c r="HON5"/>
      <c r="HOO5"/>
      <c r="HOP5"/>
      <c r="HOQ5"/>
      <c r="HOR5"/>
      <c r="HOS5"/>
      <c r="HOT5"/>
      <c r="HOU5"/>
      <c r="HOV5"/>
      <c r="HOW5"/>
      <c r="HOX5"/>
      <c r="HOY5"/>
      <c r="HOZ5"/>
      <c r="HPA5"/>
      <c r="HPB5"/>
      <c r="HPC5"/>
      <c r="HPD5"/>
      <c r="HPE5"/>
      <c r="HPF5"/>
      <c r="HPG5"/>
      <c r="HPH5"/>
      <c r="HPI5"/>
      <c r="HPJ5"/>
      <c r="HPK5"/>
      <c r="HPL5"/>
      <c r="HPM5"/>
      <c r="HPN5"/>
      <c r="HPO5"/>
      <c r="HPP5"/>
      <c r="HPQ5"/>
      <c r="HPR5"/>
      <c r="HPS5"/>
      <c r="HPT5"/>
      <c r="HPU5"/>
      <c r="HPV5"/>
      <c r="HPW5"/>
      <c r="HPX5"/>
      <c r="HPY5"/>
      <c r="HPZ5"/>
      <c r="HQA5"/>
      <c r="HQB5"/>
      <c r="HQC5"/>
      <c r="HQD5"/>
      <c r="HQE5"/>
      <c r="HQF5"/>
      <c r="HQG5"/>
      <c r="HQH5"/>
      <c r="HQI5"/>
      <c r="HQJ5"/>
      <c r="HQK5"/>
      <c r="HQL5"/>
      <c r="HQM5"/>
      <c r="HQN5"/>
      <c r="HQO5"/>
      <c r="HQP5"/>
      <c r="HQQ5"/>
      <c r="HQR5"/>
      <c r="HQS5"/>
      <c r="HQT5"/>
      <c r="HQU5"/>
      <c r="HQV5"/>
      <c r="HQW5"/>
      <c r="HQX5"/>
      <c r="HQY5"/>
      <c r="HQZ5"/>
      <c r="HRA5"/>
      <c r="HRB5"/>
      <c r="HRC5"/>
      <c r="HRD5"/>
      <c r="HRE5"/>
      <c r="HRF5"/>
      <c r="HRG5"/>
      <c r="HRH5"/>
      <c r="HRI5"/>
      <c r="HRJ5"/>
      <c r="HRK5"/>
      <c r="HRL5"/>
      <c r="HRM5"/>
      <c r="HRN5"/>
      <c r="HRO5"/>
      <c r="HRP5"/>
      <c r="HRQ5"/>
      <c r="HRR5"/>
      <c r="HRS5"/>
      <c r="HRT5"/>
      <c r="HRU5"/>
      <c r="HRV5"/>
      <c r="HRW5"/>
      <c r="HRX5"/>
      <c r="HRY5"/>
      <c r="HRZ5"/>
      <c r="HSA5"/>
      <c r="HSB5"/>
      <c r="HSC5"/>
      <c r="HSD5"/>
      <c r="HSE5"/>
      <c r="HSF5"/>
      <c r="HSG5"/>
      <c r="HSH5"/>
      <c r="HSI5"/>
      <c r="HSJ5"/>
      <c r="HSK5"/>
      <c r="HSL5"/>
      <c r="HSM5"/>
      <c r="HSN5"/>
      <c r="HSO5"/>
      <c r="HSP5"/>
      <c r="HSQ5"/>
      <c r="HSR5"/>
      <c r="HSS5"/>
      <c r="HST5"/>
      <c r="HSU5"/>
      <c r="HSV5"/>
      <c r="HSW5"/>
      <c r="HSX5"/>
      <c r="HSY5"/>
      <c r="HSZ5"/>
      <c r="HTA5"/>
      <c r="HTB5"/>
      <c r="HTC5"/>
      <c r="HTD5"/>
      <c r="HTE5"/>
      <c r="HTF5"/>
      <c r="HTG5"/>
      <c r="HTH5"/>
      <c r="HTI5"/>
      <c r="HTJ5"/>
      <c r="HTK5"/>
      <c r="HTL5"/>
      <c r="HTM5"/>
      <c r="HTN5"/>
      <c r="HTO5"/>
      <c r="HTP5"/>
      <c r="HTQ5"/>
      <c r="HTR5"/>
      <c r="HTS5"/>
      <c r="HTT5"/>
      <c r="HTU5"/>
      <c r="HTV5"/>
      <c r="HTW5"/>
      <c r="HTX5"/>
      <c r="HTY5"/>
      <c r="HTZ5"/>
      <c r="HUA5"/>
      <c r="HUB5"/>
      <c r="HUC5"/>
      <c r="HUD5"/>
      <c r="HUE5"/>
      <c r="HUF5"/>
      <c r="HUG5"/>
      <c r="HUH5"/>
      <c r="HUI5"/>
      <c r="HUJ5"/>
      <c r="HUK5"/>
      <c r="HUL5"/>
      <c r="HUM5"/>
      <c r="HUN5"/>
      <c r="HUO5"/>
      <c r="HUP5"/>
      <c r="HUQ5"/>
      <c r="HUR5"/>
      <c r="HUS5"/>
      <c r="HUT5"/>
      <c r="HUU5"/>
      <c r="HUV5"/>
      <c r="HUW5"/>
      <c r="HUX5"/>
      <c r="HUY5"/>
      <c r="HUZ5"/>
      <c r="HVA5"/>
      <c r="HVB5"/>
      <c r="HVC5"/>
      <c r="HVD5"/>
      <c r="HVE5"/>
      <c r="HVF5"/>
      <c r="HVG5"/>
      <c r="HVH5"/>
      <c r="HVI5"/>
      <c r="HVJ5"/>
      <c r="HVK5"/>
      <c r="HVL5"/>
      <c r="HVM5"/>
      <c r="HVN5"/>
      <c r="HVO5"/>
      <c r="HVP5"/>
      <c r="HVQ5"/>
      <c r="HVR5"/>
      <c r="HVS5"/>
      <c r="HVT5"/>
      <c r="HVU5"/>
      <c r="HVV5"/>
      <c r="HVW5"/>
      <c r="HVX5"/>
      <c r="HVY5"/>
      <c r="HVZ5"/>
      <c r="HWA5"/>
      <c r="HWB5"/>
      <c r="HWC5"/>
      <c r="HWD5"/>
      <c r="HWE5"/>
      <c r="HWF5"/>
      <c r="HWG5"/>
      <c r="HWH5"/>
      <c r="HWI5"/>
      <c r="HWJ5"/>
      <c r="HWK5"/>
      <c r="HWL5"/>
      <c r="HWM5"/>
      <c r="HWN5"/>
      <c r="HWO5"/>
      <c r="HWP5"/>
      <c r="HWQ5"/>
      <c r="HWR5"/>
      <c r="HWS5"/>
      <c r="HWT5"/>
      <c r="HWU5"/>
      <c r="HWV5"/>
      <c r="HWW5"/>
      <c r="HWX5"/>
      <c r="HWY5"/>
      <c r="HWZ5"/>
      <c r="HXA5"/>
      <c r="HXB5"/>
      <c r="HXC5"/>
      <c r="HXD5"/>
      <c r="HXE5"/>
      <c r="HXF5"/>
      <c r="HXG5"/>
      <c r="HXH5"/>
      <c r="HXI5"/>
      <c r="HXJ5"/>
      <c r="HXK5"/>
      <c r="HXL5"/>
      <c r="HXM5"/>
      <c r="HXN5"/>
      <c r="HXO5"/>
      <c r="HXP5"/>
      <c r="HXQ5"/>
      <c r="HXR5"/>
      <c r="HXS5"/>
      <c r="HXT5"/>
      <c r="HXU5"/>
      <c r="HXV5"/>
      <c r="HXW5"/>
      <c r="HXX5"/>
      <c r="HXY5"/>
      <c r="HXZ5"/>
      <c r="HYA5"/>
      <c r="HYB5"/>
      <c r="HYC5"/>
      <c r="HYD5"/>
      <c r="HYE5"/>
      <c r="HYF5"/>
      <c r="HYG5"/>
      <c r="HYH5"/>
      <c r="HYI5"/>
      <c r="HYJ5"/>
      <c r="HYK5"/>
      <c r="HYL5"/>
      <c r="HYM5"/>
      <c r="HYN5"/>
      <c r="HYO5"/>
      <c r="HYP5"/>
      <c r="HYQ5"/>
      <c r="HYR5"/>
      <c r="HYS5"/>
      <c r="HYT5"/>
      <c r="HYU5"/>
      <c r="HYV5"/>
      <c r="HYW5"/>
      <c r="HYX5"/>
      <c r="HYY5"/>
      <c r="HYZ5"/>
      <c r="HZA5"/>
      <c r="HZB5"/>
      <c r="HZC5"/>
      <c r="HZD5"/>
      <c r="HZE5"/>
      <c r="HZF5"/>
      <c r="HZG5"/>
      <c r="HZH5"/>
      <c r="HZI5"/>
      <c r="HZJ5"/>
      <c r="HZK5"/>
      <c r="HZL5"/>
      <c r="HZM5"/>
      <c r="HZN5"/>
      <c r="HZO5"/>
      <c r="HZP5"/>
      <c r="HZQ5"/>
      <c r="HZR5"/>
      <c r="HZS5"/>
      <c r="HZT5"/>
      <c r="HZU5"/>
      <c r="HZV5"/>
      <c r="HZW5"/>
      <c r="HZX5"/>
      <c r="HZY5"/>
      <c r="HZZ5"/>
      <c r="IAA5"/>
      <c r="IAB5"/>
      <c r="IAC5"/>
      <c r="IAD5"/>
      <c r="IAE5"/>
      <c r="IAF5"/>
      <c r="IAG5"/>
      <c r="IAH5"/>
      <c r="IAI5"/>
      <c r="IAJ5"/>
      <c r="IAK5"/>
      <c r="IAL5"/>
      <c r="IAM5"/>
      <c r="IAN5"/>
      <c r="IAO5"/>
      <c r="IAP5"/>
      <c r="IAQ5"/>
      <c r="IAR5"/>
      <c r="IAS5"/>
      <c r="IAT5"/>
      <c r="IAU5"/>
      <c r="IAV5"/>
      <c r="IAW5"/>
      <c r="IAX5"/>
      <c r="IAY5"/>
      <c r="IAZ5"/>
      <c r="IBA5"/>
      <c r="IBB5"/>
      <c r="IBC5"/>
      <c r="IBD5"/>
      <c r="IBE5"/>
      <c r="IBF5"/>
      <c r="IBG5"/>
      <c r="IBH5"/>
      <c r="IBI5"/>
      <c r="IBJ5"/>
      <c r="IBK5"/>
      <c r="IBL5"/>
      <c r="IBM5"/>
      <c r="IBN5"/>
      <c r="IBO5"/>
      <c r="IBP5"/>
      <c r="IBQ5"/>
      <c r="IBR5"/>
      <c r="IBS5"/>
      <c r="IBT5"/>
      <c r="IBU5"/>
      <c r="IBV5"/>
      <c r="IBW5"/>
      <c r="IBX5"/>
      <c r="IBY5"/>
      <c r="IBZ5"/>
      <c r="ICA5"/>
      <c r="ICB5"/>
      <c r="ICC5"/>
      <c r="ICD5"/>
      <c r="ICE5"/>
      <c r="ICF5"/>
      <c r="ICG5"/>
      <c r="ICH5"/>
      <c r="ICI5"/>
      <c r="ICJ5"/>
      <c r="ICK5"/>
      <c r="ICL5"/>
      <c r="ICM5"/>
      <c r="ICN5"/>
      <c r="ICO5"/>
      <c r="ICP5"/>
      <c r="ICQ5"/>
      <c r="ICR5"/>
      <c r="ICS5"/>
      <c r="ICT5"/>
      <c r="ICU5"/>
      <c r="ICV5"/>
      <c r="ICW5"/>
      <c r="ICX5"/>
      <c r="ICY5"/>
      <c r="ICZ5"/>
      <c r="IDA5"/>
      <c r="IDB5"/>
      <c r="IDC5"/>
      <c r="IDD5"/>
      <c r="IDE5"/>
      <c r="IDF5"/>
      <c r="IDG5"/>
      <c r="IDH5"/>
      <c r="IDI5"/>
      <c r="IDJ5"/>
      <c r="IDK5"/>
      <c r="IDL5"/>
      <c r="IDM5"/>
      <c r="IDN5"/>
      <c r="IDO5"/>
      <c r="IDP5"/>
      <c r="IDQ5"/>
      <c r="IDR5"/>
      <c r="IDS5"/>
      <c r="IDT5"/>
      <c r="IDU5"/>
      <c r="IDV5"/>
      <c r="IDW5"/>
      <c r="IDX5"/>
      <c r="IDY5"/>
      <c r="IDZ5"/>
      <c r="IEA5"/>
      <c r="IEB5"/>
      <c r="IEC5"/>
      <c r="IED5"/>
      <c r="IEE5"/>
      <c r="IEF5"/>
      <c r="IEG5"/>
      <c r="IEH5"/>
      <c r="IEI5"/>
      <c r="IEJ5"/>
      <c r="IEK5"/>
      <c r="IEL5"/>
      <c r="IEM5"/>
      <c r="IEN5"/>
      <c r="IEO5"/>
      <c r="IEP5"/>
      <c r="IEQ5"/>
      <c r="IER5"/>
      <c r="IES5"/>
      <c r="IET5"/>
      <c r="IEU5"/>
      <c r="IEV5"/>
      <c r="IEW5"/>
      <c r="IEX5"/>
      <c r="IEY5"/>
      <c r="IEZ5"/>
      <c r="IFA5"/>
      <c r="IFB5"/>
      <c r="IFC5"/>
      <c r="IFD5"/>
      <c r="IFE5"/>
      <c r="IFF5"/>
      <c r="IFG5"/>
      <c r="IFH5"/>
      <c r="IFI5"/>
      <c r="IFJ5"/>
      <c r="IFK5"/>
      <c r="IFL5"/>
      <c r="IFM5"/>
      <c r="IFN5"/>
      <c r="IFO5"/>
      <c r="IFP5"/>
      <c r="IFQ5"/>
      <c r="IFR5"/>
      <c r="IFS5"/>
      <c r="IFT5"/>
      <c r="IFU5"/>
      <c r="IFV5"/>
      <c r="IFW5"/>
      <c r="IFX5"/>
      <c r="IFY5"/>
      <c r="IFZ5"/>
      <c r="IGA5"/>
      <c r="IGB5"/>
      <c r="IGC5"/>
      <c r="IGD5"/>
      <c r="IGE5"/>
      <c r="IGF5"/>
      <c r="IGG5"/>
      <c r="IGH5"/>
      <c r="IGI5"/>
      <c r="IGJ5"/>
      <c r="IGK5"/>
      <c r="IGL5"/>
      <c r="IGM5"/>
      <c r="IGN5"/>
      <c r="IGO5"/>
      <c r="IGP5"/>
      <c r="IGQ5"/>
      <c r="IGR5"/>
      <c r="IGS5"/>
      <c r="IGT5"/>
      <c r="IGU5"/>
      <c r="IGV5"/>
      <c r="IGW5"/>
      <c r="IGX5"/>
      <c r="IGY5"/>
      <c r="IGZ5"/>
      <c r="IHA5"/>
      <c r="IHB5"/>
      <c r="IHC5"/>
      <c r="IHD5"/>
      <c r="IHE5"/>
      <c r="IHF5"/>
      <c r="IHG5"/>
      <c r="IHH5"/>
      <c r="IHI5"/>
      <c r="IHJ5"/>
      <c r="IHK5"/>
      <c r="IHL5"/>
      <c r="IHM5"/>
      <c r="IHN5"/>
      <c r="IHO5"/>
      <c r="IHP5"/>
      <c r="IHQ5"/>
      <c r="IHR5"/>
      <c r="IHS5"/>
      <c r="IHT5"/>
      <c r="IHU5"/>
      <c r="IHV5"/>
      <c r="IHW5"/>
      <c r="IHX5"/>
      <c r="IHY5"/>
      <c r="IHZ5"/>
      <c r="IIA5"/>
      <c r="IIB5"/>
      <c r="IIC5"/>
      <c r="IID5"/>
      <c r="IIE5"/>
      <c r="IIF5"/>
      <c r="IIG5"/>
      <c r="IIH5"/>
      <c r="III5"/>
      <c r="IIJ5"/>
      <c r="IIK5"/>
      <c r="IIL5"/>
      <c r="IIM5"/>
      <c r="IIN5"/>
      <c r="IIO5"/>
      <c r="IIP5"/>
      <c r="IIQ5"/>
      <c r="IIR5"/>
      <c r="IIS5"/>
      <c r="IIT5"/>
      <c r="IIU5"/>
      <c r="IIV5"/>
      <c r="IIW5"/>
      <c r="IIX5"/>
      <c r="IIY5"/>
      <c r="IIZ5"/>
      <c r="IJA5"/>
      <c r="IJB5"/>
      <c r="IJC5"/>
      <c r="IJD5"/>
      <c r="IJE5"/>
      <c r="IJF5"/>
      <c r="IJG5"/>
      <c r="IJH5"/>
      <c r="IJI5"/>
      <c r="IJJ5"/>
      <c r="IJK5"/>
      <c r="IJL5"/>
      <c r="IJM5"/>
      <c r="IJN5"/>
      <c r="IJO5"/>
      <c r="IJP5"/>
      <c r="IJQ5"/>
      <c r="IJR5"/>
      <c r="IJS5"/>
      <c r="IJT5"/>
      <c r="IJU5"/>
      <c r="IJV5"/>
      <c r="IJW5"/>
      <c r="IJX5"/>
      <c r="IJY5"/>
      <c r="IJZ5"/>
      <c r="IKA5"/>
      <c r="IKB5"/>
      <c r="IKC5"/>
      <c r="IKD5"/>
      <c r="IKE5"/>
      <c r="IKF5"/>
      <c r="IKG5"/>
      <c r="IKH5"/>
      <c r="IKI5"/>
      <c r="IKJ5"/>
      <c r="IKK5"/>
      <c r="IKL5"/>
      <c r="IKM5"/>
      <c r="IKN5"/>
      <c r="IKO5"/>
      <c r="IKP5"/>
      <c r="IKQ5"/>
      <c r="IKR5"/>
      <c r="IKS5"/>
      <c r="IKT5"/>
      <c r="IKU5"/>
      <c r="IKV5"/>
      <c r="IKW5"/>
      <c r="IKX5"/>
      <c r="IKY5"/>
      <c r="IKZ5"/>
      <c r="ILA5"/>
      <c r="ILB5"/>
      <c r="ILC5"/>
      <c r="ILD5"/>
      <c r="ILE5"/>
      <c r="ILF5"/>
      <c r="ILG5"/>
      <c r="ILH5"/>
      <c r="ILI5"/>
      <c r="ILJ5"/>
      <c r="ILK5"/>
      <c r="ILL5"/>
      <c r="ILM5"/>
      <c r="ILN5"/>
      <c r="ILO5"/>
      <c r="ILP5"/>
      <c r="ILQ5"/>
      <c r="ILR5"/>
      <c r="ILS5"/>
      <c r="ILT5"/>
      <c r="ILU5"/>
      <c r="ILV5"/>
      <c r="ILW5"/>
      <c r="ILX5"/>
      <c r="ILY5"/>
      <c r="ILZ5"/>
      <c r="IMA5"/>
      <c r="IMB5"/>
      <c r="IMC5"/>
      <c r="IMD5"/>
      <c r="IME5"/>
      <c r="IMF5"/>
      <c r="IMG5"/>
      <c r="IMH5"/>
      <c r="IMI5"/>
      <c r="IMJ5"/>
      <c r="IMK5"/>
      <c r="IML5"/>
      <c r="IMM5"/>
      <c r="IMN5"/>
      <c r="IMO5"/>
      <c r="IMP5"/>
      <c r="IMQ5"/>
      <c r="IMR5"/>
      <c r="IMS5"/>
      <c r="IMT5"/>
      <c r="IMU5"/>
      <c r="IMV5"/>
      <c r="IMW5"/>
      <c r="IMX5"/>
      <c r="IMY5"/>
      <c r="IMZ5"/>
      <c r="INA5"/>
      <c r="INB5"/>
      <c r="INC5"/>
      <c r="IND5"/>
      <c r="INE5"/>
      <c r="INF5"/>
      <c r="ING5"/>
      <c r="INH5"/>
      <c r="INI5"/>
      <c r="INJ5"/>
      <c r="INK5"/>
      <c r="INL5"/>
      <c r="INM5"/>
      <c r="INN5"/>
      <c r="INO5"/>
      <c r="INP5"/>
      <c r="INQ5"/>
      <c r="INR5"/>
      <c r="INS5"/>
      <c r="INT5"/>
      <c r="INU5"/>
      <c r="INV5"/>
      <c r="INW5"/>
      <c r="INX5"/>
      <c r="INY5"/>
      <c r="INZ5"/>
      <c r="IOA5"/>
      <c r="IOB5"/>
      <c r="IOC5"/>
      <c r="IOD5"/>
      <c r="IOE5"/>
      <c r="IOF5"/>
      <c r="IOG5"/>
      <c r="IOH5"/>
      <c r="IOI5"/>
      <c r="IOJ5"/>
      <c r="IOK5"/>
      <c r="IOL5"/>
      <c r="IOM5"/>
      <c r="ION5"/>
      <c r="IOO5"/>
      <c r="IOP5"/>
      <c r="IOQ5"/>
      <c r="IOR5"/>
      <c r="IOS5"/>
      <c r="IOT5"/>
      <c r="IOU5"/>
      <c r="IOV5"/>
      <c r="IOW5"/>
      <c r="IOX5"/>
      <c r="IOY5"/>
      <c r="IOZ5"/>
      <c r="IPA5"/>
      <c r="IPB5"/>
      <c r="IPC5"/>
      <c r="IPD5"/>
      <c r="IPE5"/>
      <c r="IPF5"/>
      <c r="IPG5"/>
      <c r="IPH5"/>
      <c r="IPI5"/>
      <c r="IPJ5"/>
      <c r="IPK5"/>
      <c r="IPL5"/>
      <c r="IPM5"/>
      <c r="IPN5"/>
      <c r="IPO5"/>
      <c r="IPP5"/>
      <c r="IPQ5"/>
      <c r="IPR5"/>
      <c r="IPS5"/>
      <c r="IPT5"/>
      <c r="IPU5"/>
      <c r="IPV5"/>
      <c r="IPW5"/>
      <c r="IPX5"/>
      <c r="IPY5"/>
      <c r="IPZ5"/>
      <c r="IQA5"/>
      <c r="IQB5"/>
      <c r="IQC5"/>
      <c r="IQD5"/>
      <c r="IQE5"/>
      <c r="IQF5"/>
      <c r="IQG5"/>
      <c r="IQH5"/>
      <c r="IQI5"/>
      <c r="IQJ5"/>
      <c r="IQK5"/>
      <c r="IQL5"/>
      <c r="IQM5"/>
      <c r="IQN5"/>
      <c r="IQO5"/>
      <c r="IQP5"/>
      <c r="IQQ5"/>
      <c r="IQR5"/>
      <c r="IQS5"/>
      <c r="IQT5"/>
      <c r="IQU5"/>
      <c r="IQV5"/>
      <c r="IQW5"/>
      <c r="IQX5"/>
      <c r="IQY5"/>
      <c r="IQZ5"/>
      <c r="IRA5"/>
      <c r="IRB5"/>
      <c r="IRC5"/>
      <c r="IRD5"/>
      <c r="IRE5"/>
      <c r="IRF5"/>
      <c r="IRG5"/>
      <c r="IRH5"/>
      <c r="IRI5"/>
      <c r="IRJ5"/>
      <c r="IRK5"/>
      <c r="IRL5"/>
      <c r="IRM5"/>
      <c r="IRN5"/>
      <c r="IRO5"/>
      <c r="IRP5"/>
      <c r="IRQ5"/>
      <c r="IRR5"/>
      <c r="IRS5"/>
      <c r="IRT5"/>
      <c r="IRU5"/>
      <c r="IRV5"/>
      <c r="IRW5"/>
      <c r="IRX5"/>
      <c r="IRY5"/>
      <c r="IRZ5"/>
      <c r="ISA5"/>
      <c r="ISB5"/>
      <c r="ISC5"/>
      <c r="ISD5"/>
      <c r="ISE5"/>
      <c r="ISF5"/>
      <c r="ISG5"/>
      <c r="ISH5"/>
      <c r="ISI5"/>
      <c r="ISJ5"/>
      <c r="ISK5"/>
      <c r="ISL5"/>
      <c r="ISM5"/>
      <c r="ISN5"/>
      <c r="ISO5"/>
      <c r="ISP5"/>
      <c r="ISQ5"/>
      <c r="ISR5"/>
      <c r="ISS5"/>
      <c r="IST5"/>
      <c r="ISU5"/>
      <c r="ISV5"/>
      <c r="ISW5"/>
      <c r="ISX5"/>
      <c r="ISY5"/>
      <c r="ISZ5"/>
      <c r="ITA5"/>
      <c r="ITB5"/>
      <c r="ITC5"/>
      <c r="ITD5"/>
      <c r="ITE5"/>
      <c r="ITF5"/>
      <c r="ITG5"/>
      <c r="ITH5"/>
      <c r="ITI5"/>
      <c r="ITJ5"/>
      <c r="ITK5"/>
      <c r="ITL5"/>
      <c r="ITM5"/>
      <c r="ITN5"/>
      <c r="ITO5"/>
      <c r="ITP5"/>
      <c r="ITQ5"/>
      <c r="ITR5"/>
      <c r="ITS5"/>
      <c r="ITT5"/>
      <c r="ITU5"/>
      <c r="ITV5"/>
      <c r="ITW5"/>
      <c r="ITX5"/>
      <c r="ITY5"/>
      <c r="ITZ5"/>
      <c r="IUA5"/>
      <c r="IUB5"/>
      <c r="IUC5"/>
      <c r="IUD5"/>
      <c r="IUE5"/>
      <c r="IUF5"/>
      <c r="IUG5"/>
      <c r="IUH5"/>
      <c r="IUI5"/>
      <c r="IUJ5"/>
      <c r="IUK5"/>
      <c r="IUL5"/>
      <c r="IUM5"/>
      <c r="IUN5"/>
      <c r="IUO5"/>
      <c r="IUP5"/>
      <c r="IUQ5"/>
      <c r="IUR5"/>
      <c r="IUS5"/>
      <c r="IUT5"/>
      <c r="IUU5"/>
      <c r="IUV5"/>
      <c r="IUW5"/>
      <c r="IUX5"/>
      <c r="IUY5"/>
      <c r="IUZ5"/>
      <c r="IVA5"/>
      <c r="IVB5"/>
      <c r="IVC5"/>
      <c r="IVD5"/>
      <c r="IVE5"/>
      <c r="IVF5"/>
      <c r="IVG5"/>
      <c r="IVH5"/>
      <c r="IVI5"/>
      <c r="IVJ5"/>
      <c r="IVK5"/>
      <c r="IVL5"/>
      <c r="IVM5"/>
      <c r="IVN5"/>
      <c r="IVO5"/>
      <c r="IVP5"/>
      <c r="IVQ5"/>
      <c r="IVR5"/>
      <c r="IVS5"/>
      <c r="IVT5"/>
      <c r="IVU5"/>
      <c r="IVV5"/>
      <c r="IVW5"/>
      <c r="IVX5"/>
      <c r="IVY5"/>
      <c r="IVZ5"/>
      <c r="IWA5"/>
      <c r="IWB5"/>
      <c r="IWC5"/>
      <c r="IWD5"/>
      <c r="IWE5"/>
      <c r="IWF5"/>
      <c r="IWG5"/>
      <c r="IWH5"/>
      <c r="IWI5"/>
      <c r="IWJ5"/>
      <c r="IWK5"/>
      <c r="IWL5"/>
      <c r="IWM5"/>
      <c r="IWN5"/>
      <c r="IWO5"/>
      <c r="IWP5"/>
      <c r="IWQ5"/>
      <c r="IWR5"/>
      <c r="IWS5"/>
      <c r="IWT5"/>
      <c r="IWU5"/>
      <c r="IWV5"/>
      <c r="IWW5"/>
      <c r="IWX5"/>
      <c r="IWY5"/>
      <c r="IWZ5"/>
      <c r="IXA5"/>
      <c r="IXB5"/>
      <c r="IXC5"/>
      <c r="IXD5"/>
      <c r="IXE5"/>
      <c r="IXF5"/>
      <c r="IXG5"/>
      <c r="IXH5"/>
      <c r="IXI5"/>
      <c r="IXJ5"/>
      <c r="IXK5"/>
      <c r="IXL5"/>
      <c r="IXM5"/>
      <c r="IXN5"/>
      <c r="IXO5"/>
      <c r="IXP5"/>
      <c r="IXQ5"/>
      <c r="IXR5"/>
      <c r="IXS5"/>
      <c r="IXT5"/>
      <c r="IXU5"/>
      <c r="IXV5"/>
      <c r="IXW5"/>
      <c r="IXX5"/>
      <c r="IXY5"/>
      <c r="IXZ5"/>
      <c r="IYA5"/>
      <c r="IYB5"/>
      <c r="IYC5"/>
      <c r="IYD5"/>
      <c r="IYE5"/>
      <c r="IYF5"/>
      <c r="IYG5"/>
      <c r="IYH5"/>
      <c r="IYI5"/>
      <c r="IYJ5"/>
      <c r="IYK5"/>
      <c r="IYL5"/>
      <c r="IYM5"/>
      <c r="IYN5"/>
      <c r="IYO5"/>
      <c r="IYP5"/>
      <c r="IYQ5"/>
      <c r="IYR5"/>
      <c r="IYS5"/>
      <c r="IYT5"/>
      <c r="IYU5"/>
      <c r="IYV5"/>
      <c r="IYW5"/>
      <c r="IYX5"/>
      <c r="IYY5"/>
      <c r="IYZ5"/>
      <c r="IZA5"/>
      <c r="IZB5"/>
      <c r="IZC5"/>
      <c r="IZD5"/>
      <c r="IZE5"/>
      <c r="IZF5"/>
      <c r="IZG5"/>
      <c r="IZH5"/>
      <c r="IZI5"/>
      <c r="IZJ5"/>
      <c r="IZK5"/>
      <c r="IZL5"/>
      <c r="IZM5"/>
      <c r="IZN5"/>
      <c r="IZO5"/>
      <c r="IZP5"/>
      <c r="IZQ5"/>
      <c r="IZR5"/>
      <c r="IZS5"/>
      <c r="IZT5"/>
      <c r="IZU5"/>
      <c r="IZV5"/>
      <c r="IZW5"/>
      <c r="IZX5"/>
      <c r="IZY5"/>
      <c r="IZZ5"/>
      <c r="JAA5"/>
      <c r="JAB5"/>
      <c r="JAC5"/>
      <c r="JAD5"/>
      <c r="JAE5"/>
      <c r="JAF5"/>
      <c r="JAG5"/>
      <c r="JAH5"/>
      <c r="JAI5"/>
      <c r="JAJ5"/>
      <c r="JAK5"/>
      <c r="JAL5"/>
      <c r="JAM5"/>
      <c r="JAN5"/>
      <c r="JAO5"/>
      <c r="JAP5"/>
      <c r="JAQ5"/>
      <c r="JAR5"/>
      <c r="JAS5"/>
      <c r="JAT5"/>
      <c r="JAU5"/>
      <c r="JAV5"/>
      <c r="JAW5"/>
      <c r="JAX5"/>
      <c r="JAY5"/>
      <c r="JAZ5"/>
      <c r="JBA5"/>
      <c r="JBB5"/>
      <c r="JBC5"/>
      <c r="JBD5"/>
      <c r="JBE5"/>
      <c r="JBF5"/>
      <c r="JBG5"/>
      <c r="JBH5"/>
      <c r="JBI5"/>
      <c r="JBJ5"/>
      <c r="JBK5"/>
      <c r="JBL5"/>
      <c r="JBM5"/>
      <c r="JBN5"/>
      <c r="JBO5"/>
      <c r="JBP5"/>
      <c r="JBQ5"/>
      <c r="JBR5"/>
      <c r="JBS5"/>
      <c r="JBT5"/>
      <c r="JBU5"/>
      <c r="JBV5"/>
      <c r="JBW5"/>
      <c r="JBX5"/>
      <c r="JBY5"/>
      <c r="JBZ5"/>
      <c r="JCA5"/>
      <c r="JCB5"/>
      <c r="JCC5"/>
      <c r="JCD5"/>
      <c r="JCE5"/>
      <c r="JCF5"/>
      <c r="JCG5"/>
      <c r="JCH5"/>
      <c r="JCI5"/>
      <c r="JCJ5"/>
      <c r="JCK5"/>
      <c r="JCL5"/>
      <c r="JCM5"/>
      <c r="JCN5"/>
      <c r="JCO5"/>
      <c r="JCP5"/>
      <c r="JCQ5"/>
      <c r="JCR5"/>
      <c r="JCS5"/>
      <c r="JCT5"/>
      <c r="JCU5"/>
      <c r="JCV5"/>
      <c r="JCW5"/>
      <c r="JCX5"/>
      <c r="JCY5"/>
      <c r="JCZ5"/>
      <c r="JDA5"/>
      <c r="JDB5"/>
      <c r="JDC5"/>
      <c r="JDD5"/>
      <c r="JDE5"/>
      <c r="JDF5"/>
      <c r="JDG5"/>
      <c r="JDH5"/>
      <c r="JDI5"/>
      <c r="JDJ5"/>
      <c r="JDK5"/>
      <c r="JDL5"/>
      <c r="JDM5"/>
      <c r="JDN5"/>
      <c r="JDO5"/>
      <c r="JDP5"/>
      <c r="JDQ5"/>
      <c r="JDR5"/>
      <c r="JDS5"/>
      <c r="JDT5"/>
      <c r="JDU5"/>
      <c r="JDV5"/>
      <c r="JDW5"/>
      <c r="JDX5"/>
      <c r="JDY5"/>
      <c r="JDZ5"/>
      <c r="JEA5"/>
      <c r="JEB5"/>
      <c r="JEC5"/>
      <c r="JED5"/>
      <c r="JEE5"/>
      <c r="JEF5"/>
      <c r="JEG5"/>
      <c r="JEH5"/>
      <c r="JEI5"/>
      <c r="JEJ5"/>
      <c r="JEK5"/>
      <c r="JEL5"/>
      <c r="JEM5"/>
      <c r="JEN5"/>
      <c r="JEO5"/>
      <c r="JEP5"/>
      <c r="JEQ5"/>
      <c r="JER5"/>
      <c r="JES5"/>
      <c r="JET5"/>
      <c r="JEU5"/>
      <c r="JEV5"/>
      <c r="JEW5"/>
      <c r="JEX5"/>
      <c r="JEY5"/>
      <c r="JEZ5"/>
      <c r="JFA5"/>
      <c r="JFB5"/>
      <c r="JFC5"/>
      <c r="JFD5"/>
      <c r="JFE5"/>
      <c r="JFF5"/>
      <c r="JFG5"/>
      <c r="JFH5"/>
      <c r="JFI5"/>
      <c r="JFJ5"/>
      <c r="JFK5"/>
      <c r="JFL5"/>
      <c r="JFM5"/>
      <c r="JFN5"/>
      <c r="JFO5"/>
      <c r="JFP5"/>
      <c r="JFQ5"/>
      <c r="JFR5"/>
      <c r="JFS5"/>
      <c r="JFT5"/>
      <c r="JFU5"/>
      <c r="JFV5"/>
      <c r="JFW5"/>
      <c r="JFX5"/>
      <c r="JFY5"/>
      <c r="JFZ5"/>
      <c r="JGA5"/>
      <c r="JGB5"/>
      <c r="JGC5"/>
      <c r="JGD5"/>
      <c r="JGE5"/>
      <c r="JGF5"/>
      <c r="JGG5"/>
      <c r="JGH5"/>
      <c r="JGI5"/>
      <c r="JGJ5"/>
      <c r="JGK5"/>
      <c r="JGL5"/>
      <c r="JGM5"/>
      <c r="JGN5"/>
      <c r="JGO5"/>
      <c r="JGP5"/>
      <c r="JGQ5"/>
      <c r="JGR5"/>
      <c r="JGS5"/>
      <c r="JGT5"/>
      <c r="JGU5"/>
      <c r="JGV5"/>
      <c r="JGW5"/>
      <c r="JGX5"/>
      <c r="JGY5"/>
      <c r="JGZ5"/>
      <c r="JHA5"/>
      <c r="JHB5"/>
      <c r="JHC5"/>
      <c r="JHD5"/>
      <c r="JHE5"/>
      <c r="JHF5"/>
      <c r="JHG5"/>
      <c r="JHH5"/>
      <c r="JHI5"/>
      <c r="JHJ5"/>
      <c r="JHK5"/>
      <c r="JHL5"/>
      <c r="JHM5"/>
      <c r="JHN5"/>
      <c r="JHO5"/>
      <c r="JHP5"/>
      <c r="JHQ5"/>
      <c r="JHR5"/>
      <c r="JHS5"/>
      <c r="JHT5"/>
      <c r="JHU5"/>
      <c r="JHV5"/>
      <c r="JHW5"/>
      <c r="JHX5"/>
      <c r="JHY5"/>
      <c r="JHZ5"/>
      <c r="JIA5"/>
      <c r="JIB5"/>
      <c r="JIC5"/>
      <c r="JID5"/>
      <c r="JIE5"/>
      <c r="JIF5"/>
      <c r="JIG5"/>
      <c r="JIH5"/>
      <c r="JII5"/>
      <c r="JIJ5"/>
      <c r="JIK5"/>
      <c r="JIL5"/>
      <c r="JIM5"/>
      <c r="JIN5"/>
      <c r="JIO5"/>
      <c r="JIP5"/>
      <c r="JIQ5"/>
      <c r="JIR5"/>
      <c r="JIS5"/>
      <c r="JIT5"/>
      <c r="JIU5"/>
      <c r="JIV5"/>
      <c r="JIW5"/>
      <c r="JIX5"/>
      <c r="JIY5"/>
      <c r="JIZ5"/>
      <c r="JJA5"/>
      <c r="JJB5"/>
      <c r="JJC5"/>
      <c r="JJD5"/>
      <c r="JJE5"/>
      <c r="JJF5"/>
      <c r="JJG5"/>
      <c r="JJH5"/>
      <c r="JJI5"/>
      <c r="JJJ5"/>
      <c r="JJK5"/>
      <c r="JJL5"/>
      <c r="JJM5"/>
      <c r="JJN5"/>
      <c r="JJO5"/>
      <c r="JJP5"/>
      <c r="JJQ5"/>
      <c r="JJR5"/>
      <c r="JJS5"/>
      <c r="JJT5"/>
      <c r="JJU5"/>
      <c r="JJV5"/>
      <c r="JJW5"/>
      <c r="JJX5"/>
      <c r="JJY5"/>
      <c r="JJZ5"/>
      <c r="JKA5"/>
      <c r="JKB5"/>
      <c r="JKC5"/>
      <c r="JKD5"/>
      <c r="JKE5"/>
      <c r="JKF5"/>
      <c r="JKG5"/>
      <c r="JKH5"/>
      <c r="JKI5"/>
      <c r="JKJ5"/>
      <c r="JKK5"/>
      <c r="JKL5"/>
      <c r="JKM5"/>
      <c r="JKN5"/>
      <c r="JKO5"/>
      <c r="JKP5"/>
      <c r="JKQ5"/>
      <c r="JKR5"/>
      <c r="JKS5"/>
      <c r="JKT5"/>
      <c r="JKU5"/>
      <c r="JKV5"/>
      <c r="JKW5"/>
      <c r="JKX5"/>
      <c r="JKY5"/>
      <c r="JKZ5"/>
      <c r="JLA5"/>
      <c r="JLB5"/>
      <c r="JLC5"/>
      <c r="JLD5"/>
      <c r="JLE5"/>
      <c r="JLF5"/>
      <c r="JLG5"/>
      <c r="JLH5"/>
      <c r="JLI5"/>
      <c r="JLJ5"/>
      <c r="JLK5"/>
      <c r="JLL5"/>
      <c r="JLM5"/>
      <c r="JLN5"/>
      <c r="JLO5"/>
      <c r="JLP5"/>
      <c r="JLQ5"/>
      <c r="JLR5"/>
      <c r="JLS5"/>
      <c r="JLT5"/>
      <c r="JLU5"/>
      <c r="JLV5"/>
      <c r="JLW5"/>
      <c r="JLX5"/>
      <c r="JLY5"/>
      <c r="JLZ5"/>
      <c r="JMA5"/>
      <c r="JMB5"/>
      <c r="JMC5"/>
      <c r="JMD5"/>
      <c r="JME5"/>
      <c r="JMF5"/>
      <c r="JMG5"/>
      <c r="JMH5"/>
      <c r="JMI5"/>
      <c r="JMJ5"/>
      <c r="JMK5"/>
      <c r="JML5"/>
      <c r="JMM5"/>
      <c r="JMN5"/>
      <c r="JMO5"/>
      <c r="JMP5"/>
      <c r="JMQ5"/>
      <c r="JMR5"/>
      <c r="JMS5"/>
      <c r="JMT5"/>
      <c r="JMU5"/>
      <c r="JMV5"/>
      <c r="JMW5"/>
      <c r="JMX5"/>
      <c r="JMY5"/>
      <c r="JMZ5"/>
      <c r="JNA5"/>
      <c r="JNB5"/>
      <c r="JNC5"/>
      <c r="JND5"/>
      <c r="JNE5"/>
      <c r="JNF5"/>
      <c r="JNG5"/>
      <c r="JNH5"/>
      <c r="JNI5"/>
      <c r="JNJ5"/>
      <c r="JNK5"/>
      <c r="JNL5"/>
      <c r="JNM5"/>
      <c r="JNN5"/>
      <c r="JNO5"/>
      <c r="JNP5"/>
      <c r="JNQ5"/>
      <c r="JNR5"/>
      <c r="JNS5"/>
      <c r="JNT5"/>
      <c r="JNU5"/>
      <c r="JNV5"/>
      <c r="JNW5"/>
      <c r="JNX5"/>
      <c r="JNY5"/>
      <c r="JNZ5"/>
      <c r="JOA5"/>
      <c r="JOB5"/>
      <c r="JOC5"/>
      <c r="JOD5"/>
      <c r="JOE5"/>
      <c r="JOF5"/>
      <c r="JOG5"/>
      <c r="JOH5"/>
      <c r="JOI5"/>
      <c r="JOJ5"/>
      <c r="JOK5"/>
      <c r="JOL5"/>
      <c r="JOM5"/>
      <c r="JON5"/>
      <c r="JOO5"/>
      <c r="JOP5"/>
      <c r="JOQ5"/>
      <c r="JOR5"/>
      <c r="JOS5"/>
      <c r="JOT5"/>
      <c r="JOU5"/>
      <c r="JOV5"/>
      <c r="JOW5"/>
      <c r="JOX5"/>
      <c r="JOY5"/>
      <c r="JOZ5"/>
      <c r="JPA5"/>
      <c r="JPB5"/>
      <c r="JPC5"/>
      <c r="JPD5"/>
      <c r="JPE5"/>
      <c r="JPF5"/>
      <c r="JPG5"/>
      <c r="JPH5"/>
      <c r="JPI5"/>
      <c r="JPJ5"/>
      <c r="JPK5"/>
      <c r="JPL5"/>
      <c r="JPM5"/>
      <c r="JPN5"/>
      <c r="JPO5"/>
      <c r="JPP5"/>
      <c r="JPQ5"/>
      <c r="JPR5"/>
      <c r="JPS5"/>
      <c r="JPT5"/>
      <c r="JPU5"/>
      <c r="JPV5"/>
      <c r="JPW5"/>
      <c r="JPX5"/>
      <c r="JPY5"/>
      <c r="JPZ5"/>
      <c r="JQA5"/>
      <c r="JQB5"/>
      <c r="JQC5"/>
      <c r="JQD5"/>
      <c r="JQE5"/>
      <c r="JQF5"/>
      <c r="JQG5"/>
      <c r="JQH5"/>
      <c r="JQI5"/>
      <c r="JQJ5"/>
      <c r="JQK5"/>
      <c r="JQL5"/>
      <c r="JQM5"/>
      <c r="JQN5"/>
      <c r="JQO5"/>
      <c r="JQP5"/>
      <c r="JQQ5"/>
      <c r="JQR5"/>
      <c r="JQS5"/>
      <c r="JQT5"/>
      <c r="JQU5"/>
      <c r="JQV5"/>
      <c r="JQW5"/>
      <c r="JQX5"/>
      <c r="JQY5"/>
      <c r="JQZ5"/>
      <c r="JRA5"/>
      <c r="JRB5"/>
      <c r="JRC5"/>
      <c r="JRD5"/>
      <c r="JRE5"/>
      <c r="JRF5"/>
      <c r="JRG5"/>
      <c r="JRH5"/>
      <c r="JRI5"/>
      <c r="JRJ5"/>
      <c r="JRK5"/>
      <c r="JRL5"/>
      <c r="JRM5"/>
      <c r="JRN5"/>
      <c r="JRO5"/>
      <c r="JRP5"/>
      <c r="JRQ5"/>
      <c r="JRR5"/>
      <c r="JRS5"/>
      <c r="JRT5"/>
      <c r="JRU5"/>
      <c r="JRV5"/>
      <c r="JRW5"/>
      <c r="JRX5"/>
      <c r="JRY5"/>
      <c r="JRZ5"/>
      <c r="JSA5"/>
      <c r="JSB5"/>
      <c r="JSC5"/>
      <c r="JSD5"/>
      <c r="JSE5"/>
      <c r="JSF5"/>
      <c r="JSG5"/>
      <c r="JSH5"/>
      <c r="JSI5"/>
      <c r="JSJ5"/>
      <c r="JSK5"/>
      <c r="JSL5"/>
      <c r="JSM5"/>
      <c r="JSN5"/>
      <c r="JSO5"/>
      <c r="JSP5"/>
      <c r="JSQ5"/>
      <c r="JSR5"/>
      <c r="JSS5"/>
      <c r="JST5"/>
      <c r="JSU5"/>
      <c r="JSV5"/>
      <c r="JSW5"/>
      <c r="JSX5"/>
      <c r="JSY5"/>
      <c r="JSZ5"/>
      <c r="JTA5"/>
      <c r="JTB5"/>
      <c r="JTC5"/>
      <c r="JTD5"/>
      <c r="JTE5"/>
      <c r="JTF5"/>
      <c r="JTG5"/>
      <c r="JTH5"/>
      <c r="JTI5"/>
      <c r="JTJ5"/>
      <c r="JTK5"/>
      <c r="JTL5"/>
      <c r="JTM5"/>
      <c r="JTN5"/>
      <c r="JTO5"/>
      <c r="JTP5"/>
      <c r="JTQ5"/>
      <c r="JTR5"/>
      <c r="JTS5"/>
      <c r="JTT5"/>
      <c r="JTU5"/>
      <c r="JTV5"/>
      <c r="JTW5"/>
      <c r="JTX5"/>
      <c r="JTY5"/>
      <c r="JTZ5"/>
      <c r="JUA5"/>
      <c r="JUB5"/>
      <c r="JUC5"/>
      <c r="JUD5"/>
      <c r="JUE5"/>
      <c r="JUF5"/>
      <c r="JUG5"/>
      <c r="JUH5"/>
      <c r="JUI5"/>
      <c r="JUJ5"/>
      <c r="JUK5"/>
      <c r="JUL5"/>
      <c r="JUM5"/>
      <c r="JUN5"/>
      <c r="JUO5"/>
      <c r="JUP5"/>
      <c r="JUQ5"/>
      <c r="JUR5"/>
      <c r="JUS5"/>
      <c r="JUT5"/>
      <c r="JUU5"/>
      <c r="JUV5"/>
      <c r="JUW5"/>
      <c r="JUX5"/>
      <c r="JUY5"/>
      <c r="JUZ5"/>
      <c r="JVA5"/>
      <c r="JVB5"/>
      <c r="JVC5"/>
      <c r="JVD5"/>
      <c r="JVE5"/>
      <c r="JVF5"/>
      <c r="JVG5"/>
      <c r="JVH5"/>
      <c r="JVI5"/>
      <c r="JVJ5"/>
      <c r="JVK5"/>
      <c r="JVL5"/>
      <c r="JVM5"/>
      <c r="JVN5"/>
      <c r="JVO5"/>
      <c r="JVP5"/>
      <c r="JVQ5"/>
      <c r="JVR5"/>
      <c r="JVS5"/>
      <c r="JVT5"/>
      <c r="JVU5"/>
      <c r="JVV5"/>
      <c r="JVW5"/>
      <c r="JVX5"/>
      <c r="JVY5"/>
      <c r="JVZ5"/>
      <c r="JWA5"/>
      <c r="JWB5"/>
      <c r="JWC5"/>
      <c r="JWD5"/>
      <c r="JWE5"/>
      <c r="JWF5"/>
      <c r="JWG5"/>
      <c r="JWH5"/>
      <c r="JWI5"/>
      <c r="JWJ5"/>
      <c r="JWK5"/>
      <c r="JWL5"/>
      <c r="JWM5"/>
      <c r="JWN5"/>
      <c r="JWO5"/>
      <c r="JWP5"/>
      <c r="JWQ5"/>
      <c r="JWR5"/>
      <c r="JWS5"/>
      <c r="JWT5"/>
      <c r="JWU5"/>
      <c r="JWV5"/>
      <c r="JWW5"/>
      <c r="JWX5"/>
      <c r="JWY5"/>
      <c r="JWZ5"/>
      <c r="JXA5"/>
      <c r="JXB5"/>
      <c r="JXC5"/>
      <c r="JXD5"/>
      <c r="JXE5"/>
      <c r="JXF5"/>
      <c r="JXG5"/>
      <c r="JXH5"/>
      <c r="JXI5"/>
      <c r="JXJ5"/>
      <c r="JXK5"/>
      <c r="JXL5"/>
      <c r="JXM5"/>
      <c r="JXN5"/>
      <c r="JXO5"/>
      <c r="JXP5"/>
      <c r="JXQ5"/>
      <c r="JXR5"/>
      <c r="JXS5"/>
      <c r="JXT5"/>
      <c r="JXU5"/>
      <c r="JXV5"/>
      <c r="JXW5"/>
      <c r="JXX5"/>
      <c r="JXY5"/>
      <c r="JXZ5"/>
      <c r="JYA5"/>
      <c r="JYB5"/>
      <c r="JYC5"/>
      <c r="JYD5"/>
      <c r="JYE5"/>
      <c r="JYF5"/>
      <c r="JYG5"/>
      <c r="JYH5"/>
      <c r="JYI5"/>
      <c r="JYJ5"/>
      <c r="JYK5"/>
      <c r="JYL5"/>
      <c r="JYM5"/>
      <c r="JYN5"/>
      <c r="JYO5"/>
      <c r="JYP5"/>
      <c r="JYQ5"/>
      <c r="JYR5"/>
      <c r="JYS5"/>
      <c r="JYT5"/>
      <c r="JYU5"/>
      <c r="JYV5"/>
      <c r="JYW5"/>
      <c r="JYX5"/>
      <c r="JYY5"/>
      <c r="JYZ5"/>
      <c r="JZA5"/>
      <c r="JZB5"/>
      <c r="JZC5"/>
      <c r="JZD5"/>
      <c r="JZE5"/>
      <c r="JZF5"/>
      <c r="JZG5"/>
      <c r="JZH5"/>
      <c r="JZI5"/>
      <c r="JZJ5"/>
      <c r="JZK5"/>
      <c r="JZL5"/>
      <c r="JZM5"/>
      <c r="JZN5"/>
      <c r="JZO5"/>
      <c r="JZP5"/>
      <c r="JZQ5"/>
      <c r="JZR5"/>
      <c r="JZS5"/>
      <c r="JZT5"/>
      <c r="JZU5"/>
      <c r="JZV5"/>
      <c r="JZW5"/>
      <c r="JZX5"/>
      <c r="JZY5"/>
      <c r="JZZ5"/>
      <c r="KAA5"/>
      <c r="KAB5"/>
      <c r="KAC5"/>
      <c r="KAD5"/>
      <c r="KAE5"/>
      <c r="KAF5"/>
      <c r="KAG5"/>
      <c r="KAH5"/>
      <c r="KAI5"/>
      <c r="KAJ5"/>
      <c r="KAK5"/>
      <c r="KAL5"/>
      <c r="KAM5"/>
      <c r="KAN5"/>
      <c r="KAO5"/>
      <c r="KAP5"/>
      <c r="KAQ5"/>
      <c r="KAR5"/>
      <c r="KAS5"/>
      <c r="KAT5"/>
      <c r="KAU5"/>
      <c r="KAV5"/>
      <c r="KAW5"/>
      <c r="KAX5"/>
      <c r="KAY5"/>
      <c r="KAZ5"/>
      <c r="KBA5"/>
      <c r="KBB5"/>
      <c r="KBC5"/>
      <c r="KBD5"/>
      <c r="KBE5"/>
      <c r="KBF5"/>
      <c r="KBG5"/>
      <c r="KBH5"/>
      <c r="KBI5"/>
      <c r="KBJ5"/>
      <c r="KBK5"/>
      <c r="KBL5"/>
      <c r="KBM5"/>
      <c r="KBN5"/>
      <c r="KBO5"/>
      <c r="KBP5"/>
      <c r="KBQ5"/>
      <c r="KBR5"/>
      <c r="KBS5"/>
      <c r="KBT5"/>
      <c r="KBU5"/>
      <c r="KBV5"/>
      <c r="KBW5"/>
      <c r="KBX5"/>
      <c r="KBY5"/>
      <c r="KBZ5"/>
      <c r="KCA5"/>
      <c r="KCB5"/>
      <c r="KCC5"/>
      <c r="KCD5"/>
      <c r="KCE5"/>
      <c r="KCF5"/>
      <c r="KCG5"/>
      <c r="KCH5"/>
      <c r="KCI5"/>
      <c r="KCJ5"/>
      <c r="KCK5"/>
      <c r="KCL5"/>
      <c r="KCM5"/>
      <c r="KCN5"/>
      <c r="KCO5"/>
      <c r="KCP5"/>
      <c r="KCQ5"/>
      <c r="KCR5"/>
      <c r="KCS5"/>
      <c r="KCT5"/>
      <c r="KCU5"/>
      <c r="KCV5"/>
      <c r="KCW5"/>
      <c r="KCX5"/>
      <c r="KCY5"/>
      <c r="KCZ5"/>
      <c r="KDA5"/>
      <c r="KDB5"/>
      <c r="KDC5"/>
      <c r="KDD5"/>
      <c r="KDE5"/>
      <c r="KDF5"/>
      <c r="KDG5"/>
      <c r="KDH5"/>
      <c r="KDI5"/>
      <c r="KDJ5"/>
      <c r="KDK5"/>
      <c r="KDL5"/>
      <c r="KDM5"/>
      <c r="KDN5"/>
      <c r="KDO5"/>
      <c r="KDP5"/>
      <c r="KDQ5"/>
      <c r="KDR5"/>
      <c r="KDS5"/>
      <c r="KDT5"/>
      <c r="KDU5"/>
      <c r="KDV5"/>
      <c r="KDW5"/>
      <c r="KDX5"/>
      <c r="KDY5"/>
      <c r="KDZ5"/>
      <c r="KEA5"/>
      <c r="KEB5"/>
      <c r="KEC5"/>
      <c r="KED5"/>
      <c r="KEE5"/>
      <c r="KEF5"/>
      <c r="KEG5"/>
      <c r="KEH5"/>
      <c r="KEI5"/>
      <c r="KEJ5"/>
      <c r="KEK5"/>
      <c r="KEL5"/>
      <c r="KEM5"/>
      <c r="KEN5"/>
      <c r="KEO5"/>
      <c r="KEP5"/>
      <c r="KEQ5"/>
      <c r="KER5"/>
      <c r="KES5"/>
      <c r="KET5"/>
      <c r="KEU5"/>
      <c r="KEV5"/>
      <c r="KEW5"/>
      <c r="KEX5"/>
      <c r="KEY5"/>
      <c r="KEZ5"/>
      <c r="KFA5"/>
      <c r="KFB5"/>
      <c r="KFC5"/>
      <c r="KFD5"/>
      <c r="KFE5"/>
      <c r="KFF5"/>
      <c r="KFG5"/>
      <c r="KFH5"/>
      <c r="KFI5"/>
      <c r="KFJ5"/>
      <c r="KFK5"/>
      <c r="KFL5"/>
      <c r="KFM5"/>
      <c r="KFN5"/>
      <c r="KFO5"/>
      <c r="KFP5"/>
      <c r="KFQ5"/>
      <c r="KFR5"/>
      <c r="KFS5"/>
      <c r="KFT5"/>
      <c r="KFU5"/>
      <c r="KFV5"/>
      <c r="KFW5"/>
      <c r="KFX5"/>
      <c r="KFY5"/>
      <c r="KFZ5"/>
      <c r="KGA5"/>
      <c r="KGB5"/>
      <c r="KGC5"/>
      <c r="KGD5"/>
      <c r="KGE5"/>
      <c r="KGF5"/>
      <c r="KGG5"/>
      <c r="KGH5"/>
      <c r="KGI5"/>
      <c r="KGJ5"/>
      <c r="KGK5"/>
      <c r="KGL5"/>
      <c r="KGM5"/>
      <c r="KGN5"/>
      <c r="KGO5"/>
      <c r="KGP5"/>
      <c r="KGQ5"/>
      <c r="KGR5"/>
      <c r="KGS5"/>
      <c r="KGT5"/>
      <c r="KGU5"/>
      <c r="KGV5"/>
      <c r="KGW5"/>
      <c r="KGX5"/>
      <c r="KGY5"/>
      <c r="KGZ5"/>
      <c r="KHA5"/>
      <c r="KHB5"/>
      <c r="KHC5"/>
      <c r="KHD5"/>
      <c r="KHE5"/>
      <c r="KHF5"/>
      <c r="KHG5"/>
      <c r="KHH5"/>
      <c r="KHI5"/>
      <c r="KHJ5"/>
      <c r="KHK5"/>
      <c r="KHL5"/>
      <c r="KHM5"/>
      <c r="KHN5"/>
      <c r="KHO5"/>
      <c r="KHP5"/>
      <c r="KHQ5"/>
      <c r="KHR5"/>
      <c r="KHS5"/>
      <c r="KHT5"/>
      <c r="KHU5"/>
      <c r="KHV5"/>
      <c r="KHW5"/>
      <c r="KHX5"/>
      <c r="KHY5"/>
      <c r="KHZ5"/>
      <c r="KIA5"/>
      <c r="KIB5"/>
      <c r="KIC5"/>
      <c r="KID5"/>
      <c r="KIE5"/>
      <c r="KIF5"/>
      <c r="KIG5"/>
      <c r="KIH5"/>
      <c r="KII5"/>
      <c r="KIJ5"/>
      <c r="KIK5"/>
      <c r="KIL5"/>
      <c r="KIM5"/>
      <c r="KIN5"/>
      <c r="KIO5"/>
      <c r="KIP5"/>
      <c r="KIQ5"/>
      <c r="KIR5"/>
      <c r="KIS5"/>
      <c r="KIT5"/>
      <c r="KIU5"/>
      <c r="KIV5"/>
      <c r="KIW5"/>
      <c r="KIX5"/>
      <c r="KIY5"/>
      <c r="KIZ5"/>
      <c r="KJA5"/>
      <c r="KJB5"/>
      <c r="KJC5"/>
      <c r="KJD5"/>
      <c r="KJE5"/>
      <c r="KJF5"/>
      <c r="KJG5"/>
      <c r="KJH5"/>
      <c r="KJI5"/>
      <c r="KJJ5"/>
      <c r="KJK5"/>
      <c r="KJL5"/>
      <c r="KJM5"/>
      <c r="KJN5"/>
      <c r="KJO5"/>
      <c r="KJP5"/>
      <c r="KJQ5"/>
      <c r="KJR5"/>
      <c r="KJS5"/>
      <c r="KJT5"/>
      <c r="KJU5"/>
      <c r="KJV5"/>
      <c r="KJW5"/>
      <c r="KJX5"/>
      <c r="KJY5"/>
      <c r="KJZ5"/>
      <c r="KKA5"/>
      <c r="KKB5"/>
      <c r="KKC5"/>
      <c r="KKD5"/>
      <c r="KKE5"/>
      <c r="KKF5"/>
      <c r="KKG5"/>
      <c r="KKH5"/>
      <c r="KKI5"/>
      <c r="KKJ5"/>
      <c r="KKK5"/>
      <c r="KKL5"/>
      <c r="KKM5"/>
      <c r="KKN5"/>
      <c r="KKO5"/>
      <c r="KKP5"/>
      <c r="KKQ5"/>
      <c r="KKR5"/>
      <c r="KKS5"/>
      <c r="KKT5"/>
      <c r="KKU5"/>
      <c r="KKV5"/>
      <c r="KKW5"/>
      <c r="KKX5"/>
      <c r="KKY5"/>
      <c r="KKZ5"/>
      <c r="KLA5"/>
      <c r="KLB5"/>
      <c r="KLC5"/>
      <c r="KLD5"/>
      <c r="KLE5"/>
      <c r="KLF5"/>
      <c r="KLG5"/>
      <c r="KLH5"/>
      <c r="KLI5"/>
      <c r="KLJ5"/>
      <c r="KLK5"/>
      <c r="KLL5"/>
      <c r="KLM5"/>
      <c r="KLN5"/>
      <c r="KLO5"/>
      <c r="KLP5"/>
      <c r="KLQ5"/>
      <c r="KLR5"/>
      <c r="KLS5"/>
      <c r="KLT5"/>
      <c r="KLU5"/>
      <c r="KLV5"/>
      <c r="KLW5"/>
      <c r="KLX5"/>
      <c r="KLY5"/>
      <c r="KLZ5"/>
      <c r="KMA5"/>
      <c r="KMB5"/>
      <c r="KMC5"/>
      <c r="KMD5"/>
      <c r="KME5"/>
      <c r="KMF5"/>
      <c r="KMG5"/>
      <c r="KMH5"/>
      <c r="KMI5"/>
      <c r="KMJ5"/>
      <c r="KMK5"/>
      <c r="KML5"/>
      <c r="KMM5"/>
      <c r="KMN5"/>
      <c r="KMO5"/>
      <c r="KMP5"/>
      <c r="KMQ5"/>
      <c r="KMR5"/>
      <c r="KMS5"/>
      <c r="KMT5"/>
      <c r="KMU5"/>
      <c r="KMV5"/>
      <c r="KMW5"/>
      <c r="KMX5"/>
      <c r="KMY5"/>
      <c r="KMZ5"/>
      <c r="KNA5"/>
      <c r="KNB5"/>
      <c r="KNC5"/>
      <c r="KND5"/>
      <c r="KNE5"/>
      <c r="KNF5"/>
      <c r="KNG5"/>
      <c r="KNH5"/>
      <c r="KNI5"/>
      <c r="KNJ5"/>
      <c r="KNK5"/>
      <c r="KNL5"/>
      <c r="KNM5"/>
      <c r="KNN5"/>
      <c r="KNO5"/>
      <c r="KNP5"/>
      <c r="KNQ5"/>
      <c r="KNR5"/>
      <c r="KNS5"/>
      <c r="KNT5"/>
      <c r="KNU5"/>
      <c r="KNV5"/>
      <c r="KNW5"/>
      <c r="KNX5"/>
      <c r="KNY5"/>
      <c r="KNZ5"/>
      <c r="KOA5"/>
      <c r="KOB5"/>
      <c r="KOC5"/>
      <c r="KOD5"/>
      <c r="KOE5"/>
      <c r="KOF5"/>
      <c r="KOG5"/>
      <c r="KOH5"/>
      <c r="KOI5"/>
      <c r="KOJ5"/>
      <c r="KOK5"/>
      <c r="KOL5"/>
      <c r="KOM5"/>
      <c r="KON5"/>
      <c r="KOO5"/>
      <c r="KOP5"/>
      <c r="KOQ5"/>
      <c r="KOR5"/>
      <c r="KOS5"/>
      <c r="KOT5"/>
      <c r="KOU5"/>
      <c r="KOV5"/>
      <c r="KOW5"/>
      <c r="KOX5"/>
      <c r="KOY5"/>
      <c r="KOZ5"/>
      <c r="KPA5"/>
      <c r="KPB5"/>
      <c r="KPC5"/>
      <c r="KPD5"/>
      <c r="KPE5"/>
      <c r="KPF5"/>
      <c r="KPG5"/>
      <c r="KPH5"/>
      <c r="KPI5"/>
      <c r="KPJ5"/>
      <c r="KPK5"/>
      <c r="KPL5"/>
      <c r="KPM5"/>
      <c r="KPN5"/>
      <c r="KPO5"/>
      <c r="KPP5"/>
      <c r="KPQ5"/>
      <c r="KPR5"/>
      <c r="KPS5"/>
      <c r="KPT5"/>
      <c r="KPU5"/>
      <c r="KPV5"/>
      <c r="KPW5"/>
      <c r="KPX5"/>
      <c r="KPY5"/>
      <c r="KPZ5"/>
      <c r="KQA5"/>
      <c r="KQB5"/>
      <c r="KQC5"/>
      <c r="KQD5"/>
      <c r="KQE5"/>
      <c r="KQF5"/>
      <c r="KQG5"/>
      <c r="KQH5"/>
      <c r="KQI5"/>
      <c r="KQJ5"/>
      <c r="KQK5"/>
      <c r="KQL5"/>
      <c r="KQM5"/>
      <c r="KQN5"/>
      <c r="KQO5"/>
      <c r="KQP5"/>
      <c r="KQQ5"/>
      <c r="KQR5"/>
      <c r="KQS5"/>
      <c r="KQT5"/>
      <c r="KQU5"/>
      <c r="KQV5"/>
      <c r="KQW5"/>
      <c r="KQX5"/>
      <c r="KQY5"/>
      <c r="KQZ5"/>
      <c r="KRA5"/>
      <c r="KRB5"/>
      <c r="KRC5"/>
      <c r="KRD5"/>
      <c r="KRE5"/>
      <c r="KRF5"/>
      <c r="KRG5"/>
      <c r="KRH5"/>
      <c r="KRI5"/>
      <c r="KRJ5"/>
      <c r="KRK5"/>
      <c r="KRL5"/>
      <c r="KRM5"/>
      <c r="KRN5"/>
      <c r="KRO5"/>
      <c r="KRP5"/>
      <c r="KRQ5"/>
      <c r="KRR5"/>
      <c r="KRS5"/>
      <c r="KRT5"/>
      <c r="KRU5"/>
      <c r="KRV5"/>
      <c r="KRW5"/>
      <c r="KRX5"/>
      <c r="KRY5"/>
      <c r="KRZ5"/>
      <c r="KSA5"/>
      <c r="KSB5"/>
      <c r="KSC5"/>
      <c r="KSD5"/>
      <c r="KSE5"/>
      <c r="KSF5"/>
      <c r="KSG5"/>
      <c r="KSH5"/>
      <c r="KSI5"/>
      <c r="KSJ5"/>
      <c r="KSK5"/>
      <c r="KSL5"/>
      <c r="KSM5"/>
      <c r="KSN5"/>
      <c r="KSO5"/>
      <c r="KSP5"/>
      <c r="KSQ5"/>
      <c r="KSR5"/>
      <c r="KSS5"/>
      <c r="KST5"/>
      <c r="KSU5"/>
      <c r="KSV5"/>
      <c r="KSW5"/>
      <c r="KSX5"/>
      <c r="KSY5"/>
      <c r="KSZ5"/>
      <c r="KTA5"/>
      <c r="KTB5"/>
      <c r="KTC5"/>
      <c r="KTD5"/>
      <c r="KTE5"/>
      <c r="KTF5"/>
      <c r="KTG5"/>
      <c r="KTH5"/>
      <c r="KTI5"/>
      <c r="KTJ5"/>
      <c r="KTK5"/>
      <c r="KTL5"/>
      <c r="KTM5"/>
      <c r="KTN5"/>
      <c r="KTO5"/>
      <c r="KTP5"/>
      <c r="KTQ5"/>
      <c r="KTR5"/>
      <c r="KTS5"/>
      <c r="KTT5"/>
      <c r="KTU5"/>
      <c r="KTV5"/>
      <c r="KTW5"/>
      <c r="KTX5"/>
      <c r="KTY5"/>
      <c r="KTZ5"/>
      <c r="KUA5"/>
      <c r="KUB5"/>
      <c r="KUC5"/>
      <c r="KUD5"/>
      <c r="KUE5"/>
      <c r="KUF5"/>
      <c r="KUG5"/>
      <c r="KUH5"/>
      <c r="KUI5"/>
      <c r="KUJ5"/>
      <c r="KUK5"/>
      <c r="KUL5"/>
      <c r="KUM5"/>
      <c r="KUN5"/>
      <c r="KUO5"/>
      <c r="KUP5"/>
      <c r="KUQ5"/>
      <c r="KUR5"/>
      <c r="KUS5"/>
      <c r="KUT5"/>
      <c r="KUU5"/>
      <c r="KUV5"/>
      <c r="KUW5"/>
      <c r="KUX5"/>
      <c r="KUY5"/>
      <c r="KUZ5"/>
      <c r="KVA5"/>
      <c r="KVB5"/>
      <c r="KVC5"/>
      <c r="KVD5"/>
      <c r="KVE5"/>
      <c r="KVF5"/>
      <c r="KVG5"/>
      <c r="KVH5"/>
      <c r="KVI5"/>
      <c r="KVJ5"/>
      <c r="KVK5"/>
      <c r="KVL5"/>
      <c r="KVM5"/>
      <c r="KVN5"/>
      <c r="KVO5"/>
      <c r="KVP5"/>
      <c r="KVQ5"/>
      <c r="KVR5"/>
      <c r="KVS5"/>
      <c r="KVT5"/>
      <c r="KVU5"/>
      <c r="KVV5"/>
      <c r="KVW5"/>
      <c r="KVX5"/>
      <c r="KVY5"/>
      <c r="KVZ5"/>
      <c r="KWA5"/>
      <c r="KWB5"/>
      <c r="KWC5"/>
      <c r="KWD5"/>
      <c r="KWE5"/>
      <c r="KWF5"/>
      <c r="KWG5"/>
      <c r="KWH5"/>
      <c r="KWI5"/>
      <c r="KWJ5"/>
      <c r="KWK5"/>
      <c r="KWL5"/>
      <c r="KWM5"/>
      <c r="KWN5"/>
      <c r="KWO5"/>
      <c r="KWP5"/>
      <c r="KWQ5"/>
      <c r="KWR5"/>
      <c r="KWS5"/>
      <c r="KWT5"/>
      <c r="KWU5"/>
      <c r="KWV5"/>
      <c r="KWW5"/>
      <c r="KWX5"/>
      <c r="KWY5"/>
      <c r="KWZ5"/>
      <c r="KXA5"/>
      <c r="KXB5"/>
      <c r="KXC5"/>
      <c r="KXD5"/>
      <c r="KXE5"/>
      <c r="KXF5"/>
      <c r="KXG5"/>
      <c r="KXH5"/>
      <c r="KXI5"/>
      <c r="KXJ5"/>
      <c r="KXK5"/>
      <c r="KXL5"/>
      <c r="KXM5"/>
      <c r="KXN5"/>
      <c r="KXO5"/>
      <c r="KXP5"/>
      <c r="KXQ5"/>
      <c r="KXR5"/>
      <c r="KXS5"/>
      <c r="KXT5"/>
      <c r="KXU5"/>
      <c r="KXV5"/>
      <c r="KXW5"/>
      <c r="KXX5"/>
      <c r="KXY5"/>
      <c r="KXZ5"/>
      <c r="KYA5"/>
      <c r="KYB5"/>
      <c r="KYC5"/>
      <c r="KYD5"/>
      <c r="KYE5"/>
      <c r="KYF5"/>
      <c r="KYG5"/>
      <c r="KYH5"/>
      <c r="KYI5"/>
      <c r="KYJ5"/>
      <c r="KYK5"/>
      <c r="KYL5"/>
      <c r="KYM5"/>
      <c r="KYN5"/>
      <c r="KYO5"/>
      <c r="KYP5"/>
      <c r="KYQ5"/>
      <c r="KYR5"/>
      <c r="KYS5"/>
      <c r="KYT5"/>
      <c r="KYU5"/>
      <c r="KYV5"/>
      <c r="KYW5"/>
      <c r="KYX5"/>
      <c r="KYY5"/>
      <c r="KYZ5"/>
      <c r="KZA5"/>
      <c r="KZB5"/>
      <c r="KZC5"/>
      <c r="KZD5"/>
      <c r="KZE5"/>
      <c r="KZF5"/>
      <c r="KZG5"/>
      <c r="KZH5"/>
      <c r="KZI5"/>
      <c r="KZJ5"/>
      <c r="KZK5"/>
      <c r="KZL5"/>
      <c r="KZM5"/>
      <c r="KZN5"/>
      <c r="KZO5"/>
      <c r="KZP5"/>
      <c r="KZQ5"/>
      <c r="KZR5"/>
      <c r="KZS5"/>
      <c r="KZT5"/>
      <c r="KZU5"/>
      <c r="KZV5"/>
      <c r="KZW5"/>
      <c r="KZX5"/>
      <c r="KZY5"/>
      <c r="KZZ5"/>
      <c r="LAA5"/>
      <c r="LAB5"/>
      <c r="LAC5"/>
      <c r="LAD5"/>
      <c r="LAE5"/>
      <c r="LAF5"/>
      <c r="LAG5"/>
      <c r="LAH5"/>
      <c r="LAI5"/>
      <c r="LAJ5"/>
      <c r="LAK5"/>
      <c r="LAL5"/>
      <c r="LAM5"/>
      <c r="LAN5"/>
      <c r="LAO5"/>
      <c r="LAP5"/>
      <c r="LAQ5"/>
      <c r="LAR5"/>
      <c r="LAS5"/>
      <c r="LAT5"/>
      <c r="LAU5"/>
      <c r="LAV5"/>
      <c r="LAW5"/>
      <c r="LAX5"/>
      <c r="LAY5"/>
      <c r="LAZ5"/>
      <c r="LBA5"/>
      <c r="LBB5"/>
      <c r="LBC5"/>
      <c r="LBD5"/>
      <c r="LBE5"/>
      <c r="LBF5"/>
      <c r="LBG5"/>
      <c r="LBH5"/>
      <c r="LBI5"/>
      <c r="LBJ5"/>
      <c r="LBK5"/>
      <c r="LBL5"/>
      <c r="LBM5"/>
      <c r="LBN5"/>
      <c r="LBO5"/>
      <c r="LBP5"/>
      <c r="LBQ5"/>
      <c r="LBR5"/>
      <c r="LBS5"/>
      <c r="LBT5"/>
      <c r="LBU5"/>
      <c r="LBV5"/>
      <c r="LBW5"/>
      <c r="LBX5"/>
      <c r="LBY5"/>
      <c r="LBZ5"/>
      <c r="LCA5"/>
      <c r="LCB5"/>
      <c r="LCC5"/>
      <c r="LCD5"/>
      <c r="LCE5"/>
      <c r="LCF5"/>
      <c r="LCG5"/>
      <c r="LCH5"/>
      <c r="LCI5"/>
      <c r="LCJ5"/>
      <c r="LCK5"/>
      <c r="LCL5"/>
      <c r="LCM5"/>
      <c r="LCN5"/>
      <c r="LCO5"/>
      <c r="LCP5"/>
      <c r="LCQ5"/>
      <c r="LCR5"/>
      <c r="LCS5"/>
      <c r="LCT5"/>
      <c r="LCU5"/>
      <c r="LCV5"/>
      <c r="LCW5"/>
      <c r="LCX5"/>
      <c r="LCY5"/>
      <c r="LCZ5"/>
      <c r="LDA5"/>
      <c r="LDB5"/>
      <c r="LDC5"/>
      <c r="LDD5"/>
      <c r="LDE5"/>
      <c r="LDF5"/>
      <c r="LDG5"/>
      <c r="LDH5"/>
      <c r="LDI5"/>
      <c r="LDJ5"/>
      <c r="LDK5"/>
      <c r="LDL5"/>
      <c r="LDM5"/>
      <c r="LDN5"/>
      <c r="LDO5"/>
      <c r="LDP5"/>
      <c r="LDQ5"/>
      <c r="LDR5"/>
      <c r="LDS5"/>
      <c r="LDT5"/>
      <c r="LDU5"/>
      <c r="LDV5"/>
      <c r="LDW5"/>
      <c r="LDX5"/>
      <c r="LDY5"/>
      <c r="LDZ5"/>
      <c r="LEA5"/>
      <c r="LEB5"/>
      <c r="LEC5"/>
      <c r="LED5"/>
      <c r="LEE5"/>
      <c r="LEF5"/>
      <c r="LEG5"/>
      <c r="LEH5"/>
      <c r="LEI5"/>
      <c r="LEJ5"/>
      <c r="LEK5"/>
      <c r="LEL5"/>
      <c r="LEM5"/>
      <c r="LEN5"/>
      <c r="LEO5"/>
      <c r="LEP5"/>
      <c r="LEQ5"/>
      <c r="LER5"/>
      <c r="LES5"/>
      <c r="LET5"/>
      <c r="LEU5"/>
      <c r="LEV5"/>
      <c r="LEW5"/>
      <c r="LEX5"/>
      <c r="LEY5"/>
      <c r="LEZ5"/>
      <c r="LFA5"/>
      <c r="LFB5"/>
      <c r="LFC5"/>
      <c r="LFD5"/>
      <c r="LFE5"/>
      <c r="LFF5"/>
      <c r="LFG5"/>
      <c r="LFH5"/>
      <c r="LFI5"/>
      <c r="LFJ5"/>
      <c r="LFK5"/>
      <c r="LFL5"/>
      <c r="LFM5"/>
      <c r="LFN5"/>
      <c r="LFO5"/>
      <c r="LFP5"/>
      <c r="LFQ5"/>
      <c r="LFR5"/>
      <c r="LFS5"/>
      <c r="LFT5"/>
      <c r="LFU5"/>
      <c r="LFV5"/>
      <c r="LFW5"/>
      <c r="LFX5"/>
      <c r="LFY5"/>
      <c r="LFZ5"/>
      <c r="LGA5"/>
      <c r="LGB5"/>
      <c r="LGC5"/>
      <c r="LGD5"/>
      <c r="LGE5"/>
      <c r="LGF5"/>
      <c r="LGG5"/>
      <c r="LGH5"/>
      <c r="LGI5"/>
      <c r="LGJ5"/>
      <c r="LGK5"/>
      <c r="LGL5"/>
      <c r="LGM5"/>
      <c r="LGN5"/>
      <c r="LGO5"/>
      <c r="LGP5"/>
      <c r="LGQ5"/>
      <c r="LGR5"/>
      <c r="LGS5"/>
      <c r="LGT5"/>
      <c r="LGU5"/>
      <c r="LGV5"/>
      <c r="LGW5"/>
      <c r="LGX5"/>
      <c r="LGY5"/>
      <c r="LGZ5"/>
      <c r="LHA5"/>
      <c r="LHB5"/>
      <c r="LHC5"/>
      <c r="LHD5"/>
      <c r="LHE5"/>
      <c r="LHF5"/>
      <c r="LHG5"/>
      <c r="LHH5"/>
      <c r="LHI5"/>
      <c r="LHJ5"/>
      <c r="LHK5"/>
      <c r="LHL5"/>
      <c r="LHM5"/>
      <c r="LHN5"/>
      <c r="LHO5"/>
      <c r="LHP5"/>
      <c r="LHQ5"/>
      <c r="LHR5"/>
      <c r="LHS5"/>
      <c r="LHT5"/>
      <c r="LHU5"/>
      <c r="LHV5"/>
      <c r="LHW5"/>
      <c r="LHX5"/>
      <c r="LHY5"/>
      <c r="LHZ5"/>
      <c r="LIA5"/>
      <c r="LIB5"/>
      <c r="LIC5"/>
      <c r="LID5"/>
      <c r="LIE5"/>
      <c r="LIF5"/>
      <c r="LIG5"/>
      <c r="LIH5"/>
      <c r="LII5"/>
      <c r="LIJ5"/>
      <c r="LIK5"/>
      <c r="LIL5"/>
      <c r="LIM5"/>
      <c r="LIN5"/>
      <c r="LIO5"/>
      <c r="LIP5"/>
      <c r="LIQ5"/>
      <c r="LIR5"/>
      <c r="LIS5"/>
      <c r="LIT5"/>
      <c r="LIU5"/>
      <c r="LIV5"/>
      <c r="LIW5"/>
      <c r="LIX5"/>
      <c r="LIY5"/>
      <c r="LIZ5"/>
      <c r="LJA5"/>
      <c r="LJB5"/>
      <c r="LJC5"/>
      <c r="LJD5"/>
      <c r="LJE5"/>
      <c r="LJF5"/>
      <c r="LJG5"/>
      <c r="LJH5"/>
      <c r="LJI5"/>
      <c r="LJJ5"/>
      <c r="LJK5"/>
      <c r="LJL5"/>
      <c r="LJM5"/>
      <c r="LJN5"/>
      <c r="LJO5"/>
      <c r="LJP5"/>
      <c r="LJQ5"/>
      <c r="LJR5"/>
      <c r="LJS5"/>
      <c r="LJT5"/>
      <c r="LJU5"/>
      <c r="LJV5"/>
      <c r="LJW5"/>
      <c r="LJX5"/>
      <c r="LJY5"/>
      <c r="LJZ5"/>
      <c r="LKA5"/>
      <c r="LKB5"/>
      <c r="LKC5"/>
      <c r="LKD5"/>
      <c r="LKE5"/>
      <c r="LKF5"/>
      <c r="LKG5"/>
      <c r="LKH5"/>
      <c r="LKI5"/>
      <c r="LKJ5"/>
      <c r="LKK5"/>
      <c r="LKL5"/>
      <c r="LKM5"/>
      <c r="LKN5"/>
      <c r="LKO5"/>
      <c r="LKP5"/>
      <c r="LKQ5"/>
      <c r="LKR5"/>
      <c r="LKS5"/>
      <c r="LKT5"/>
      <c r="LKU5"/>
      <c r="LKV5"/>
      <c r="LKW5"/>
      <c r="LKX5"/>
      <c r="LKY5"/>
      <c r="LKZ5"/>
      <c r="LLA5"/>
      <c r="LLB5"/>
      <c r="LLC5"/>
      <c r="LLD5"/>
      <c r="LLE5"/>
      <c r="LLF5"/>
      <c r="LLG5"/>
      <c r="LLH5"/>
      <c r="LLI5"/>
      <c r="LLJ5"/>
      <c r="LLK5"/>
      <c r="LLL5"/>
      <c r="LLM5"/>
      <c r="LLN5"/>
      <c r="LLO5"/>
      <c r="LLP5"/>
      <c r="LLQ5"/>
      <c r="LLR5"/>
      <c r="LLS5"/>
      <c r="LLT5"/>
      <c r="LLU5"/>
      <c r="LLV5"/>
      <c r="LLW5"/>
      <c r="LLX5"/>
      <c r="LLY5"/>
      <c r="LLZ5"/>
      <c r="LMA5"/>
      <c r="LMB5"/>
      <c r="LMC5"/>
      <c r="LMD5"/>
      <c r="LME5"/>
      <c r="LMF5"/>
      <c r="LMG5"/>
      <c r="LMH5"/>
      <c r="LMI5"/>
      <c r="LMJ5"/>
      <c r="LMK5"/>
      <c r="LML5"/>
      <c r="LMM5"/>
      <c r="LMN5"/>
      <c r="LMO5"/>
      <c r="LMP5"/>
      <c r="LMQ5"/>
      <c r="LMR5"/>
      <c r="LMS5"/>
      <c r="LMT5"/>
      <c r="LMU5"/>
      <c r="LMV5"/>
      <c r="LMW5"/>
      <c r="LMX5"/>
      <c r="LMY5"/>
      <c r="LMZ5"/>
      <c r="LNA5"/>
      <c r="LNB5"/>
      <c r="LNC5"/>
      <c r="LND5"/>
      <c r="LNE5"/>
      <c r="LNF5"/>
      <c r="LNG5"/>
      <c r="LNH5"/>
      <c r="LNI5"/>
      <c r="LNJ5"/>
      <c r="LNK5"/>
      <c r="LNL5"/>
      <c r="LNM5"/>
      <c r="LNN5"/>
      <c r="LNO5"/>
      <c r="LNP5"/>
      <c r="LNQ5"/>
      <c r="LNR5"/>
      <c r="LNS5"/>
      <c r="LNT5"/>
      <c r="LNU5"/>
      <c r="LNV5"/>
      <c r="LNW5"/>
      <c r="LNX5"/>
      <c r="LNY5"/>
      <c r="LNZ5"/>
      <c r="LOA5"/>
      <c r="LOB5"/>
      <c r="LOC5"/>
      <c r="LOD5"/>
      <c r="LOE5"/>
      <c r="LOF5"/>
      <c r="LOG5"/>
      <c r="LOH5"/>
      <c r="LOI5"/>
      <c r="LOJ5"/>
      <c r="LOK5"/>
      <c r="LOL5"/>
      <c r="LOM5"/>
      <c r="LON5"/>
      <c r="LOO5"/>
      <c r="LOP5"/>
      <c r="LOQ5"/>
      <c r="LOR5"/>
      <c r="LOS5"/>
      <c r="LOT5"/>
      <c r="LOU5"/>
      <c r="LOV5"/>
      <c r="LOW5"/>
      <c r="LOX5"/>
      <c r="LOY5"/>
      <c r="LOZ5"/>
      <c r="LPA5"/>
      <c r="LPB5"/>
      <c r="LPC5"/>
      <c r="LPD5"/>
      <c r="LPE5"/>
      <c r="LPF5"/>
      <c r="LPG5"/>
      <c r="LPH5"/>
      <c r="LPI5"/>
      <c r="LPJ5"/>
      <c r="LPK5"/>
      <c r="LPL5"/>
      <c r="LPM5"/>
      <c r="LPN5"/>
      <c r="LPO5"/>
      <c r="LPP5"/>
      <c r="LPQ5"/>
      <c r="LPR5"/>
      <c r="LPS5"/>
      <c r="LPT5"/>
      <c r="LPU5"/>
      <c r="LPV5"/>
      <c r="LPW5"/>
      <c r="LPX5"/>
      <c r="LPY5"/>
      <c r="LPZ5"/>
      <c r="LQA5"/>
      <c r="LQB5"/>
      <c r="LQC5"/>
      <c r="LQD5"/>
      <c r="LQE5"/>
      <c r="LQF5"/>
      <c r="LQG5"/>
      <c r="LQH5"/>
      <c r="LQI5"/>
      <c r="LQJ5"/>
      <c r="LQK5"/>
      <c r="LQL5"/>
      <c r="LQM5"/>
      <c r="LQN5"/>
      <c r="LQO5"/>
      <c r="LQP5"/>
      <c r="LQQ5"/>
      <c r="LQR5"/>
      <c r="LQS5"/>
      <c r="LQT5"/>
      <c r="LQU5"/>
      <c r="LQV5"/>
      <c r="LQW5"/>
      <c r="LQX5"/>
      <c r="LQY5"/>
      <c r="LQZ5"/>
      <c r="LRA5"/>
      <c r="LRB5"/>
      <c r="LRC5"/>
      <c r="LRD5"/>
      <c r="LRE5"/>
      <c r="LRF5"/>
      <c r="LRG5"/>
      <c r="LRH5"/>
      <c r="LRI5"/>
      <c r="LRJ5"/>
      <c r="LRK5"/>
      <c r="LRL5"/>
      <c r="LRM5"/>
      <c r="LRN5"/>
      <c r="LRO5"/>
      <c r="LRP5"/>
      <c r="LRQ5"/>
      <c r="LRR5"/>
      <c r="LRS5"/>
      <c r="LRT5"/>
      <c r="LRU5"/>
      <c r="LRV5"/>
      <c r="LRW5"/>
      <c r="LRX5"/>
      <c r="LRY5"/>
      <c r="LRZ5"/>
      <c r="LSA5"/>
      <c r="LSB5"/>
      <c r="LSC5"/>
      <c r="LSD5"/>
      <c r="LSE5"/>
      <c r="LSF5"/>
      <c r="LSG5"/>
      <c r="LSH5"/>
      <c r="LSI5"/>
      <c r="LSJ5"/>
      <c r="LSK5"/>
      <c r="LSL5"/>
      <c r="LSM5"/>
      <c r="LSN5"/>
      <c r="LSO5"/>
      <c r="LSP5"/>
      <c r="LSQ5"/>
      <c r="LSR5"/>
      <c r="LSS5"/>
      <c r="LST5"/>
      <c r="LSU5"/>
      <c r="LSV5"/>
      <c r="LSW5"/>
      <c r="LSX5"/>
      <c r="LSY5"/>
      <c r="LSZ5"/>
      <c r="LTA5"/>
      <c r="LTB5"/>
      <c r="LTC5"/>
      <c r="LTD5"/>
      <c r="LTE5"/>
      <c r="LTF5"/>
      <c r="LTG5"/>
      <c r="LTH5"/>
      <c r="LTI5"/>
      <c r="LTJ5"/>
      <c r="LTK5"/>
      <c r="LTL5"/>
      <c r="LTM5"/>
      <c r="LTN5"/>
      <c r="LTO5"/>
      <c r="LTP5"/>
      <c r="LTQ5"/>
      <c r="LTR5"/>
      <c r="LTS5"/>
      <c r="LTT5"/>
      <c r="LTU5"/>
      <c r="LTV5"/>
      <c r="LTW5"/>
      <c r="LTX5"/>
      <c r="LTY5"/>
      <c r="LTZ5"/>
      <c r="LUA5"/>
      <c r="LUB5"/>
      <c r="LUC5"/>
      <c r="LUD5"/>
      <c r="LUE5"/>
      <c r="LUF5"/>
      <c r="LUG5"/>
      <c r="LUH5"/>
      <c r="LUI5"/>
      <c r="LUJ5"/>
      <c r="LUK5"/>
      <c r="LUL5"/>
      <c r="LUM5"/>
      <c r="LUN5"/>
      <c r="LUO5"/>
      <c r="LUP5"/>
      <c r="LUQ5"/>
      <c r="LUR5"/>
      <c r="LUS5"/>
      <c r="LUT5"/>
      <c r="LUU5"/>
      <c r="LUV5"/>
      <c r="LUW5"/>
      <c r="LUX5"/>
      <c r="LUY5"/>
      <c r="LUZ5"/>
      <c r="LVA5"/>
      <c r="LVB5"/>
      <c r="LVC5"/>
      <c r="LVD5"/>
      <c r="LVE5"/>
      <c r="LVF5"/>
      <c r="LVG5"/>
      <c r="LVH5"/>
      <c r="LVI5"/>
      <c r="LVJ5"/>
      <c r="LVK5"/>
      <c r="LVL5"/>
      <c r="LVM5"/>
      <c r="LVN5"/>
      <c r="LVO5"/>
      <c r="LVP5"/>
      <c r="LVQ5"/>
      <c r="LVR5"/>
      <c r="LVS5"/>
      <c r="LVT5"/>
      <c r="LVU5"/>
      <c r="LVV5"/>
      <c r="LVW5"/>
      <c r="LVX5"/>
      <c r="LVY5"/>
      <c r="LVZ5"/>
      <c r="LWA5"/>
      <c r="LWB5"/>
      <c r="LWC5"/>
      <c r="LWD5"/>
      <c r="LWE5"/>
      <c r="LWF5"/>
      <c r="LWG5"/>
      <c r="LWH5"/>
      <c r="LWI5"/>
      <c r="LWJ5"/>
      <c r="LWK5"/>
      <c r="LWL5"/>
      <c r="LWM5"/>
      <c r="LWN5"/>
      <c r="LWO5"/>
      <c r="LWP5"/>
      <c r="LWQ5"/>
      <c r="LWR5"/>
      <c r="LWS5"/>
      <c r="LWT5"/>
      <c r="LWU5"/>
      <c r="LWV5"/>
      <c r="LWW5"/>
      <c r="LWX5"/>
      <c r="LWY5"/>
      <c r="LWZ5"/>
      <c r="LXA5"/>
      <c r="LXB5"/>
      <c r="LXC5"/>
      <c r="LXD5"/>
      <c r="LXE5"/>
      <c r="LXF5"/>
      <c r="LXG5"/>
      <c r="LXH5"/>
      <c r="LXI5"/>
      <c r="LXJ5"/>
      <c r="LXK5"/>
      <c r="LXL5"/>
      <c r="LXM5"/>
      <c r="LXN5"/>
      <c r="LXO5"/>
      <c r="LXP5"/>
      <c r="LXQ5"/>
      <c r="LXR5"/>
      <c r="LXS5"/>
      <c r="LXT5"/>
      <c r="LXU5"/>
      <c r="LXV5"/>
      <c r="LXW5"/>
      <c r="LXX5"/>
      <c r="LXY5"/>
      <c r="LXZ5"/>
      <c r="LYA5"/>
      <c r="LYB5"/>
      <c r="LYC5"/>
      <c r="LYD5"/>
      <c r="LYE5"/>
      <c r="LYF5"/>
      <c r="LYG5"/>
      <c r="LYH5"/>
      <c r="LYI5"/>
      <c r="LYJ5"/>
      <c r="LYK5"/>
      <c r="LYL5"/>
      <c r="LYM5"/>
      <c r="LYN5"/>
      <c r="LYO5"/>
      <c r="LYP5"/>
      <c r="LYQ5"/>
      <c r="LYR5"/>
      <c r="LYS5"/>
      <c r="LYT5"/>
      <c r="LYU5"/>
      <c r="LYV5"/>
      <c r="LYW5"/>
      <c r="LYX5"/>
      <c r="LYY5"/>
      <c r="LYZ5"/>
      <c r="LZA5"/>
      <c r="LZB5"/>
      <c r="LZC5"/>
      <c r="LZD5"/>
      <c r="LZE5"/>
      <c r="LZF5"/>
      <c r="LZG5"/>
      <c r="LZH5"/>
      <c r="LZI5"/>
      <c r="LZJ5"/>
      <c r="LZK5"/>
      <c r="LZL5"/>
      <c r="LZM5"/>
      <c r="LZN5"/>
      <c r="LZO5"/>
      <c r="LZP5"/>
      <c r="LZQ5"/>
      <c r="LZR5"/>
      <c r="LZS5"/>
      <c r="LZT5"/>
      <c r="LZU5"/>
      <c r="LZV5"/>
      <c r="LZW5"/>
      <c r="LZX5"/>
      <c r="LZY5"/>
      <c r="LZZ5"/>
      <c r="MAA5"/>
      <c r="MAB5"/>
      <c r="MAC5"/>
      <c r="MAD5"/>
      <c r="MAE5"/>
      <c r="MAF5"/>
      <c r="MAG5"/>
      <c r="MAH5"/>
      <c r="MAI5"/>
      <c r="MAJ5"/>
      <c r="MAK5"/>
      <c r="MAL5"/>
      <c r="MAM5"/>
      <c r="MAN5"/>
      <c r="MAO5"/>
      <c r="MAP5"/>
      <c r="MAQ5"/>
      <c r="MAR5"/>
      <c r="MAS5"/>
      <c r="MAT5"/>
      <c r="MAU5"/>
      <c r="MAV5"/>
      <c r="MAW5"/>
      <c r="MAX5"/>
      <c r="MAY5"/>
      <c r="MAZ5"/>
      <c r="MBA5"/>
      <c r="MBB5"/>
      <c r="MBC5"/>
      <c r="MBD5"/>
      <c r="MBE5"/>
      <c r="MBF5"/>
      <c r="MBG5"/>
      <c r="MBH5"/>
      <c r="MBI5"/>
      <c r="MBJ5"/>
      <c r="MBK5"/>
      <c r="MBL5"/>
      <c r="MBM5"/>
      <c r="MBN5"/>
      <c r="MBO5"/>
      <c r="MBP5"/>
      <c r="MBQ5"/>
      <c r="MBR5"/>
      <c r="MBS5"/>
      <c r="MBT5"/>
      <c r="MBU5"/>
      <c r="MBV5"/>
      <c r="MBW5"/>
      <c r="MBX5"/>
      <c r="MBY5"/>
      <c r="MBZ5"/>
      <c r="MCA5"/>
      <c r="MCB5"/>
      <c r="MCC5"/>
      <c r="MCD5"/>
      <c r="MCE5"/>
      <c r="MCF5"/>
      <c r="MCG5"/>
      <c r="MCH5"/>
      <c r="MCI5"/>
      <c r="MCJ5"/>
      <c r="MCK5"/>
      <c r="MCL5"/>
      <c r="MCM5"/>
      <c r="MCN5"/>
      <c r="MCO5"/>
      <c r="MCP5"/>
      <c r="MCQ5"/>
      <c r="MCR5"/>
      <c r="MCS5"/>
      <c r="MCT5"/>
      <c r="MCU5"/>
      <c r="MCV5"/>
      <c r="MCW5"/>
      <c r="MCX5"/>
      <c r="MCY5"/>
      <c r="MCZ5"/>
      <c r="MDA5"/>
      <c r="MDB5"/>
      <c r="MDC5"/>
      <c r="MDD5"/>
      <c r="MDE5"/>
      <c r="MDF5"/>
      <c r="MDG5"/>
      <c r="MDH5"/>
      <c r="MDI5"/>
      <c r="MDJ5"/>
      <c r="MDK5"/>
      <c r="MDL5"/>
      <c r="MDM5"/>
      <c r="MDN5"/>
      <c r="MDO5"/>
      <c r="MDP5"/>
      <c r="MDQ5"/>
      <c r="MDR5"/>
      <c r="MDS5"/>
      <c r="MDT5"/>
      <c r="MDU5"/>
      <c r="MDV5"/>
      <c r="MDW5"/>
      <c r="MDX5"/>
      <c r="MDY5"/>
      <c r="MDZ5"/>
      <c r="MEA5"/>
      <c r="MEB5"/>
      <c r="MEC5"/>
      <c r="MED5"/>
      <c r="MEE5"/>
      <c r="MEF5"/>
      <c r="MEG5"/>
      <c r="MEH5"/>
      <c r="MEI5"/>
      <c r="MEJ5"/>
      <c r="MEK5"/>
      <c r="MEL5"/>
      <c r="MEM5"/>
      <c r="MEN5"/>
      <c r="MEO5"/>
      <c r="MEP5"/>
      <c r="MEQ5"/>
      <c r="MER5"/>
      <c r="MES5"/>
      <c r="MET5"/>
      <c r="MEU5"/>
      <c r="MEV5"/>
      <c r="MEW5"/>
      <c r="MEX5"/>
      <c r="MEY5"/>
      <c r="MEZ5"/>
      <c r="MFA5"/>
      <c r="MFB5"/>
      <c r="MFC5"/>
      <c r="MFD5"/>
      <c r="MFE5"/>
      <c r="MFF5"/>
      <c r="MFG5"/>
      <c r="MFH5"/>
      <c r="MFI5"/>
      <c r="MFJ5"/>
      <c r="MFK5"/>
      <c r="MFL5"/>
      <c r="MFM5"/>
      <c r="MFN5"/>
      <c r="MFO5"/>
      <c r="MFP5"/>
      <c r="MFQ5"/>
      <c r="MFR5"/>
      <c r="MFS5"/>
      <c r="MFT5"/>
      <c r="MFU5"/>
      <c r="MFV5"/>
      <c r="MFW5"/>
      <c r="MFX5"/>
      <c r="MFY5"/>
      <c r="MFZ5"/>
      <c r="MGA5"/>
      <c r="MGB5"/>
      <c r="MGC5"/>
      <c r="MGD5"/>
      <c r="MGE5"/>
      <c r="MGF5"/>
      <c r="MGG5"/>
      <c r="MGH5"/>
      <c r="MGI5"/>
      <c r="MGJ5"/>
      <c r="MGK5"/>
      <c r="MGL5"/>
      <c r="MGM5"/>
      <c r="MGN5"/>
      <c r="MGO5"/>
      <c r="MGP5"/>
      <c r="MGQ5"/>
      <c r="MGR5"/>
      <c r="MGS5"/>
      <c r="MGT5"/>
      <c r="MGU5"/>
      <c r="MGV5"/>
      <c r="MGW5"/>
      <c r="MGX5"/>
      <c r="MGY5"/>
      <c r="MGZ5"/>
      <c r="MHA5"/>
      <c r="MHB5"/>
      <c r="MHC5"/>
      <c r="MHD5"/>
      <c r="MHE5"/>
      <c r="MHF5"/>
      <c r="MHG5"/>
      <c r="MHH5"/>
      <c r="MHI5"/>
      <c r="MHJ5"/>
      <c r="MHK5"/>
      <c r="MHL5"/>
      <c r="MHM5"/>
      <c r="MHN5"/>
      <c r="MHO5"/>
      <c r="MHP5"/>
      <c r="MHQ5"/>
      <c r="MHR5"/>
      <c r="MHS5"/>
      <c r="MHT5"/>
      <c r="MHU5"/>
      <c r="MHV5"/>
      <c r="MHW5"/>
      <c r="MHX5"/>
      <c r="MHY5"/>
      <c r="MHZ5"/>
      <c r="MIA5"/>
      <c r="MIB5"/>
      <c r="MIC5"/>
      <c r="MID5"/>
      <c r="MIE5"/>
      <c r="MIF5"/>
      <c r="MIG5"/>
      <c r="MIH5"/>
      <c r="MII5"/>
      <c r="MIJ5"/>
      <c r="MIK5"/>
      <c r="MIL5"/>
      <c r="MIM5"/>
      <c r="MIN5"/>
      <c r="MIO5"/>
      <c r="MIP5"/>
      <c r="MIQ5"/>
      <c r="MIR5"/>
      <c r="MIS5"/>
      <c r="MIT5"/>
      <c r="MIU5"/>
      <c r="MIV5"/>
      <c r="MIW5"/>
      <c r="MIX5"/>
      <c r="MIY5"/>
      <c r="MIZ5"/>
      <c r="MJA5"/>
      <c r="MJB5"/>
      <c r="MJC5"/>
      <c r="MJD5"/>
      <c r="MJE5"/>
      <c r="MJF5"/>
      <c r="MJG5"/>
      <c r="MJH5"/>
      <c r="MJI5"/>
      <c r="MJJ5"/>
      <c r="MJK5"/>
      <c r="MJL5"/>
      <c r="MJM5"/>
      <c r="MJN5"/>
      <c r="MJO5"/>
      <c r="MJP5"/>
      <c r="MJQ5"/>
      <c r="MJR5"/>
      <c r="MJS5"/>
      <c r="MJT5"/>
      <c r="MJU5"/>
      <c r="MJV5"/>
      <c r="MJW5"/>
      <c r="MJX5"/>
      <c r="MJY5"/>
      <c r="MJZ5"/>
      <c r="MKA5"/>
      <c r="MKB5"/>
      <c r="MKC5"/>
      <c r="MKD5"/>
      <c r="MKE5"/>
      <c r="MKF5"/>
      <c r="MKG5"/>
      <c r="MKH5"/>
      <c r="MKI5"/>
      <c r="MKJ5"/>
      <c r="MKK5"/>
      <c r="MKL5"/>
      <c r="MKM5"/>
      <c r="MKN5"/>
      <c r="MKO5"/>
      <c r="MKP5"/>
      <c r="MKQ5"/>
      <c r="MKR5"/>
      <c r="MKS5"/>
      <c r="MKT5"/>
      <c r="MKU5"/>
      <c r="MKV5"/>
      <c r="MKW5"/>
      <c r="MKX5"/>
      <c r="MKY5"/>
      <c r="MKZ5"/>
      <c r="MLA5"/>
      <c r="MLB5"/>
      <c r="MLC5"/>
      <c r="MLD5"/>
      <c r="MLE5"/>
      <c r="MLF5"/>
      <c r="MLG5"/>
      <c r="MLH5"/>
      <c r="MLI5"/>
      <c r="MLJ5"/>
      <c r="MLK5"/>
      <c r="MLL5"/>
      <c r="MLM5"/>
      <c r="MLN5"/>
      <c r="MLO5"/>
      <c r="MLP5"/>
      <c r="MLQ5"/>
      <c r="MLR5"/>
      <c r="MLS5"/>
      <c r="MLT5"/>
      <c r="MLU5"/>
      <c r="MLV5"/>
      <c r="MLW5"/>
      <c r="MLX5"/>
      <c r="MLY5"/>
      <c r="MLZ5"/>
      <c r="MMA5"/>
      <c r="MMB5"/>
      <c r="MMC5"/>
      <c r="MMD5"/>
      <c r="MME5"/>
      <c r="MMF5"/>
      <c r="MMG5"/>
      <c r="MMH5"/>
      <c r="MMI5"/>
      <c r="MMJ5"/>
      <c r="MMK5"/>
      <c r="MML5"/>
      <c r="MMM5"/>
      <c r="MMN5"/>
      <c r="MMO5"/>
      <c r="MMP5"/>
      <c r="MMQ5"/>
      <c r="MMR5"/>
      <c r="MMS5"/>
      <c r="MMT5"/>
      <c r="MMU5"/>
      <c r="MMV5"/>
      <c r="MMW5"/>
      <c r="MMX5"/>
      <c r="MMY5"/>
      <c r="MMZ5"/>
      <c r="MNA5"/>
      <c r="MNB5"/>
      <c r="MNC5"/>
      <c r="MND5"/>
      <c r="MNE5"/>
      <c r="MNF5"/>
      <c r="MNG5"/>
      <c r="MNH5"/>
      <c r="MNI5"/>
      <c r="MNJ5"/>
      <c r="MNK5"/>
      <c r="MNL5"/>
      <c r="MNM5"/>
      <c r="MNN5"/>
      <c r="MNO5"/>
      <c r="MNP5"/>
      <c r="MNQ5"/>
      <c r="MNR5"/>
      <c r="MNS5"/>
      <c r="MNT5"/>
      <c r="MNU5"/>
      <c r="MNV5"/>
      <c r="MNW5"/>
      <c r="MNX5"/>
      <c r="MNY5"/>
      <c r="MNZ5"/>
      <c r="MOA5"/>
      <c r="MOB5"/>
      <c r="MOC5"/>
      <c r="MOD5"/>
      <c r="MOE5"/>
      <c r="MOF5"/>
      <c r="MOG5"/>
      <c r="MOH5"/>
      <c r="MOI5"/>
      <c r="MOJ5"/>
      <c r="MOK5"/>
      <c r="MOL5"/>
      <c r="MOM5"/>
      <c r="MON5"/>
      <c r="MOO5"/>
      <c r="MOP5"/>
      <c r="MOQ5"/>
      <c r="MOR5"/>
      <c r="MOS5"/>
      <c r="MOT5"/>
      <c r="MOU5"/>
      <c r="MOV5"/>
      <c r="MOW5"/>
      <c r="MOX5"/>
      <c r="MOY5"/>
      <c r="MOZ5"/>
      <c r="MPA5"/>
      <c r="MPB5"/>
      <c r="MPC5"/>
      <c r="MPD5"/>
      <c r="MPE5"/>
      <c r="MPF5"/>
      <c r="MPG5"/>
      <c r="MPH5"/>
      <c r="MPI5"/>
      <c r="MPJ5"/>
      <c r="MPK5"/>
      <c r="MPL5"/>
      <c r="MPM5"/>
      <c r="MPN5"/>
      <c r="MPO5"/>
      <c r="MPP5"/>
      <c r="MPQ5"/>
      <c r="MPR5"/>
      <c r="MPS5"/>
      <c r="MPT5"/>
      <c r="MPU5"/>
      <c r="MPV5"/>
      <c r="MPW5"/>
      <c r="MPX5"/>
      <c r="MPY5"/>
      <c r="MPZ5"/>
      <c r="MQA5"/>
      <c r="MQB5"/>
      <c r="MQC5"/>
      <c r="MQD5"/>
      <c r="MQE5"/>
      <c r="MQF5"/>
      <c r="MQG5"/>
      <c r="MQH5"/>
      <c r="MQI5"/>
      <c r="MQJ5"/>
      <c r="MQK5"/>
      <c r="MQL5"/>
      <c r="MQM5"/>
      <c r="MQN5"/>
      <c r="MQO5"/>
      <c r="MQP5"/>
      <c r="MQQ5"/>
      <c r="MQR5"/>
      <c r="MQS5"/>
      <c r="MQT5"/>
      <c r="MQU5"/>
      <c r="MQV5"/>
      <c r="MQW5"/>
      <c r="MQX5"/>
      <c r="MQY5"/>
      <c r="MQZ5"/>
      <c r="MRA5"/>
      <c r="MRB5"/>
      <c r="MRC5"/>
      <c r="MRD5"/>
      <c r="MRE5"/>
      <c r="MRF5"/>
      <c r="MRG5"/>
      <c r="MRH5"/>
      <c r="MRI5"/>
      <c r="MRJ5"/>
      <c r="MRK5"/>
      <c r="MRL5"/>
      <c r="MRM5"/>
      <c r="MRN5"/>
      <c r="MRO5"/>
      <c r="MRP5"/>
      <c r="MRQ5"/>
      <c r="MRR5"/>
      <c r="MRS5"/>
      <c r="MRT5"/>
      <c r="MRU5"/>
      <c r="MRV5"/>
      <c r="MRW5"/>
      <c r="MRX5"/>
      <c r="MRY5"/>
      <c r="MRZ5"/>
      <c r="MSA5"/>
      <c r="MSB5"/>
      <c r="MSC5"/>
      <c r="MSD5"/>
      <c r="MSE5"/>
      <c r="MSF5"/>
      <c r="MSG5"/>
      <c r="MSH5"/>
      <c r="MSI5"/>
      <c r="MSJ5"/>
      <c r="MSK5"/>
      <c r="MSL5"/>
      <c r="MSM5"/>
      <c r="MSN5"/>
      <c r="MSO5"/>
      <c r="MSP5"/>
      <c r="MSQ5"/>
      <c r="MSR5"/>
      <c r="MSS5"/>
      <c r="MST5"/>
      <c r="MSU5"/>
      <c r="MSV5"/>
      <c r="MSW5"/>
      <c r="MSX5"/>
      <c r="MSY5"/>
      <c r="MSZ5"/>
      <c r="MTA5"/>
      <c r="MTB5"/>
      <c r="MTC5"/>
      <c r="MTD5"/>
      <c r="MTE5"/>
      <c r="MTF5"/>
      <c r="MTG5"/>
      <c r="MTH5"/>
      <c r="MTI5"/>
      <c r="MTJ5"/>
      <c r="MTK5"/>
      <c r="MTL5"/>
      <c r="MTM5"/>
      <c r="MTN5"/>
      <c r="MTO5"/>
      <c r="MTP5"/>
      <c r="MTQ5"/>
      <c r="MTR5"/>
      <c r="MTS5"/>
      <c r="MTT5"/>
      <c r="MTU5"/>
      <c r="MTV5"/>
      <c r="MTW5"/>
      <c r="MTX5"/>
      <c r="MTY5"/>
      <c r="MTZ5"/>
      <c r="MUA5"/>
      <c r="MUB5"/>
      <c r="MUC5"/>
      <c r="MUD5"/>
      <c r="MUE5"/>
      <c r="MUF5"/>
      <c r="MUG5"/>
      <c r="MUH5"/>
      <c r="MUI5"/>
      <c r="MUJ5"/>
      <c r="MUK5"/>
      <c r="MUL5"/>
      <c r="MUM5"/>
      <c r="MUN5"/>
      <c r="MUO5"/>
      <c r="MUP5"/>
      <c r="MUQ5"/>
      <c r="MUR5"/>
      <c r="MUS5"/>
      <c r="MUT5"/>
      <c r="MUU5"/>
      <c r="MUV5"/>
      <c r="MUW5"/>
      <c r="MUX5"/>
      <c r="MUY5"/>
      <c r="MUZ5"/>
      <c r="MVA5"/>
      <c r="MVB5"/>
      <c r="MVC5"/>
      <c r="MVD5"/>
      <c r="MVE5"/>
      <c r="MVF5"/>
      <c r="MVG5"/>
      <c r="MVH5"/>
      <c r="MVI5"/>
      <c r="MVJ5"/>
      <c r="MVK5"/>
      <c r="MVL5"/>
      <c r="MVM5"/>
      <c r="MVN5"/>
      <c r="MVO5"/>
      <c r="MVP5"/>
      <c r="MVQ5"/>
      <c r="MVR5"/>
      <c r="MVS5"/>
      <c r="MVT5"/>
      <c r="MVU5"/>
      <c r="MVV5"/>
      <c r="MVW5"/>
      <c r="MVX5"/>
      <c r="MVY5"/>
      <c r="MVZ5"/>
      <c r="MWA5"/>
      <c r="MWB5"/>
      <c r="MWC5"/>
      <c r="MWD5"/>
      <c r="MWE5"/>
      <c r="MWF5"/>
      <c r="MWG5"/>
      <c r="MWH5"/>
      <c r="MWI5"/>
      <c r="MWJ5"/>
      <c r="MWK5"/>
      <c r="MWL5"/>
      <c r="MWM5"/>
      <c r="MWN5"/>
      <c r="MWO5"/>
      <c r="MWP5"/>
      <c r="MWQ5"/>
      <c r="MWR5"/>
      <c r="MWS5"/>
      <c r="MWT5"/>
      <c r="MWU5"/>
      <c r="MWV5"/>
      <c r="MWW5"/>
      <c r="MWX5"/>
      <c r="MWY5"/>
      <c r="MWZ5"/>
      <c r="MXA5"/>
      <c r="MXB5"/>
      <c r="MXC5"/>
      <c r="MXD5"/>
      <c r="MXE5"/>
      <c r="MXF5"/>
      <c r="MXG5"/>
      <c r="MXH5"/>
      <c r="MXI5"/>
      <c r="MXJ5"/>
      <c r="MXK5"/>
      <c r="MXL5"/>
      <c r="MXM5"/>
      <c r="MXN5"/>
      <c r="MXO5"/>
      <c r="MXP5"/>
      <c r="MXQ5"/>
      <c r="MXR5"/>
      <c r="MXS5"/>
      <c r="MXT5"/>
      <c r="MXU5"/>
      <c r="MXV5"/>
      <c r="MXW5"/>
      <c r="MXX5"/>
      <c r="MXY5"/>
      <c r="MXZ5"/>
      <c r="MYA5"/>
      <c r="MYB5"/>
      <c r="MYC5"/>
      <c r="MYD5"/>
      <c r="MYE5"/>
      <c r="MYF5"/>
      <c r="MYG5"/>
      <c r="MYH5"/>
      <c r="MYI5"/>
      <c r="MYJ5"/>
      <c r="MYK5"/>
      <c r="MYL5"/>
      <c r="MYM5"/>
      <c r="MYN5"/>
      <c r="MYO5"/>
      <c r="MYP5"/>
      <c r="MYQ5"/>
      <c r="MYR5"/>
      <c r="MYS5"/>
      <c r="MYT5"/>
      <c r="MYU5"/>
      <c r="MYV5"/>
      <c r="MYW5"/>
      <c r="MYX5"/>
      <c r="MYY5"/>
      <c r="MYZ5"/>
      <c r="MZA5"/>
      <c r="MZB5"/>
      <c r="MZC5"/>
      <c r="MZD5"/>
      <c r="MZE5"/>
      <c r="MZF5"/>
      <c r="MZG5"/>
      <c r="MZH5"/>
      <c r="MZI5"/>
      <c r="MZJ5"/>
      <c r="MZK5"/>
      <c r="MZL5"/>
      <c r="MZM5"/>
      <c r="MZN5"/>
      <c r="MZO5"/>
      <c r="MZP5"/>
      <c r="MZQ5"/>
      <c r="MZR5"/>
      <c r="MZS5"/>
      <c r="MZT5"/>
      <c r="MZU5"/>
      <c r="MZV5"/>
      <c r="MZW5"/>
      <c r="MZX5"/>
      <c r="MZY5"/>
      <c r="MZZ5"/>
      <c r="NAA5"/>
      <c r="NAB5"/>
      <c r="NAC5"/>
      <c r="NAD5"/>
      <c r="NAE5"/>
      <c r="NAF5"/>
      <c r="NAG5"/>
      <c r="NAH5"/>
      <c r="NAI5"/>
      <c r="NAJ5"/>
      <c r="NAK5"/>
      <c r="NAL5"/>
      <c r="NAM5"/>
      <c r="NAN5"/>
      <c r="NAO5"/>
      <c r="NAP5"/>
      <c r="NAQ5"/>
      <c r="NAR5"/>
      <c r="NAS5"/>
      <c r="NAT5"/>
      <c r="NAU5"/>
      <c r="NAV5"/>
      <c r="NAW5"/>
      <c r="NAX5"/>
      <c r="NAY5"/>
      <c r="NAZ5"/>
      <c r="NBA5"/>
      <c r="NBB5"/>
      <c r="NBC5"/>
      <c r="NBD5"/>
      <c r="NBE5"/>
      <c r="NBF5"/>
      <c r="NBG5"/>
      <c r="NBH5"/>
      <c r="NBI5"/>
      <c r="NBJ5"/>
      <c r="NBK5"/>
      <c r="NBL5"/>
      <c r="NBM5"/>
      <c r="NBN5"/>
      <c r="NBO5"/>
      <c r="NBP5"/>
      <c r="NBQ5"/>
      <c r="NBR5"/>
      <c r="NBS5"/>
      <c r="NBT5"/>
      <c r="NBU5"/>
      <c r="NBV5"/>
      <c r="NBW5"/>
      <c r="NBX5"/>
      <c r="NBY5"/>
      <c r="NBZ5"/>
      <c r="NCA5"/>
      <c r="NCB5"/>
      <c r="NCC5"/>
      <c r="NCD5"/>
      <c r="NCE5"/>
      <c r="NCF5"/>
      <c r="NCG5"/>
      <c r="NCH5"/>
      <c r="NCI5"/>
      <c r="NCJ5"/>
      <c r="NCK5"/>
      <c r="NCL5"/>
      <c r="NCM5"/>
      <c r="NCN5"/>
      <c r="NCO5"/>
      <c r="NCP5"/>
      <c r="NCQ5"/>
      <c r="NCR5"/>
      <c r="NCS5"/>
      <c r="NCT5"/>
      <c r="NCU5"/>
      <c r="NCV5"/>
      <c r="NCW5"/>
      <c r="NCX5"/>
      <c r="NCY5"/>
      <c r="NCZ5"/>
      <c r="NDA5"/>
      <c r="NDB5"/>
      <c r="NDC5"/>
      <c r="NDD5"/>
      <c r="NDE5"/>
      <c r="NDF5"/>
      <c r="NDG5"/>
      <c r="NDH5"/>
      <c r="NDI5"/>
      <c r="NDJ5"/>
      <c r="NDK5"/>
      <c r="NDL5"/>
      <c r="NDM5"/>
      <c r="NDN5"/>
      <c r="NDO5"/>
      <c r="NDP5"/>
      <c r="NDQ5"/>
      <c r="NDR5"/>
      <c r="NDS5"/>
      <c r="NDT5"/>
      <c r="NDU5"/>
      <c r="NDV5"/>
      <c r="NDW5"/>
      <c r="NDX5"/>
      <c r="NDY5"/>
      <c r="NDZ5"/>
      <c r="NEA5"/>
      <c r="NEB5"/>
      <c r="NEC5"/>
      <c r="NED5"/>
      <c r="NEE5"/>
      <c r="NEF5"/>
      <c r="NEG5"/>
      <c r="NEH5"/>
      <c r="NEI5"/>
      <c r="NEJ5"/>
      <c r="NEK5"/>
      <c r="NEL5"/>
      <c r="NEM5"/>
      <c r="NEN5"/>
      <c r="NEO5"/>
      <c r="NEP5"/>
      <c r="NEQ5"/>
      <c r="NER5"/>
      <c r="NES5"/>
      <c r="NET5"/>
      <c r="NEU5"/>
      <c r="NEV5"/>
      <c r="NEW5"/>
      <c r="NEX5"/>
      <c r="NEY5"/>
      <c r="NEZ5"/>
      <c r="NFA5"/>
      <c r="NFB5"/>
      <c r="NFC5"/>
      <c r="NFD5"/>
      <c r="NFE5"/>
      <c r="NFF5"/>
      <c r="NFG5"/>
      <c r="NFH5"/>
      <c r="NFI5"/>
      <c r="NFJ5"/>
      <c r="NFK5"/>
      <c r="NFL5"/>
      <c r="NFM5"/>
      <c r="NFN5"/>
      <c r="NFO5"/>
      <c r="NFP5"/>
      <c r="NFQ5"/>
      <c r="NFR5"/>
      <c r="NFS5"/>
      <c r="NFT5"/>
      <c r="NFU5"/>
      <c r="NFV5"/>
      <c r="NFW5"/>
      <c r="NFX5"/>
      <c r="NFY5"/>
      <c r="NFZ5"/>
      <c r="NGA5"/>
      <c r="NGB5"/>
      <c r="NGC5"/>
      <c r="NGD5"/>
      <c r="NGE5"/>
      <c r="NGF5"/>
      <c r="NGG5"/>
      <c r="NGH5"/>
      <c r="NGI5"/>
      <c r="NGJ5"/>
      <c r="NGK5"/>
      <c r="NGL5"/>
      <c r="NGM5"/>
      <c r="NGN5"/>
      <c r="NGO5"/>
      <c r="NGP5"/>
      <c r="NGQ5"/>
      <c r="NGR5"/>
      <c r="NGS5"/>
      <c r="NGT5"/>
      <c r="NGU5"/>
      <c r="NGV5"/>
      <c r="NGW5"/>
      <c r="NGX5"/>
      <c r="NGY5"/>
      <c r="NGZ5"/>
      <c r="NHA5"/>
      <c r="NHB5"/>
      <c r="NHC5"/>
      <c r="NHD5"/>
      <c r="NHE5"/>
      <c r="NHF5"/>
      <c r="NHG5"/>
      <c r="NHH5"/>
      <c r="NHI5"/>
      <c r="NHJ5"/>
      <c r="NHK5"/>
      <c r="NHL5"/>
      <c r="NHM5"/>
      <c r="NHN5"/>
      <c r="NHO5"/>
      <c r="NHP5"/>
      <c r="NHQ5"/>
      <c r="NHR5"/>
      <c r="NHS5"/>
      <c r="NHT5"/>
      <c r="NHU5"/>
      <c r="NHV5"/>
      <c r="NHW5"/>
      <c r="NHX5"/>
      <c r="NHY5"/>
      <c r="NHZ5"/>
      <c r="NIA5"/>
      <c r="NIB5"/>
      <c r="NIC5"/>
      <c r="NID5"/>
      <c r="NIE5"/>
      <c r="NIF5"/>
      <c r="NIG5"/>
      <c r="NIH5"/>
      <c r="NII5"/>
      <c r="NIJ5"/>
      <c r="NIK5"/>
      <c r="NIL5"/>
      <c r="NIM5"/>
      <c r="NIN5"/>
      <c r="NIO5"/>
      <c r="NIP5"/>
      <c r="NIQ5"/>
      <c r="NIR5"/>
      <c r="NIS5"/>
      <c r="NIT5"/>
      <c r="NIU5"/>
      <c r="NIV5"/>
      <c r="NIW5"/>
      <c r="NIX5"/>
      <c r="NIY5"/>
      <c r="NIZ5"/>
      <c r="NJA5"/>
      <c r="NJB5"/>
      <c r="NJC5"/>
      <c r="NJD5"/>
      <c r="NJE5"/>
      <c r="NJF5"/>
      <c r="NJG5"/>
      <c r="NJH5"/>
      <c r="NJI5"/>
      <c r="NJJ5"/>
      <c r="NJK5"/>
      <c r="NJL5"/>
      <c r="NJM5"/>
      <c r="NJN5"/>
      <c r="NJO5"/>
      <c r="NJP5"/>
      <c r="NJQ5"/>
      <c r="NJR5"/>
      <c r="NJS5"/>
      <c r="NJT5"/>
      <c r="NJU5"/>
      <c r="NJV5"/>
      <c r="NJW5"/>
      <c r="NJX5"/>
      <c r="NJY5"/>
      <c r="NJZ5"/>
      <c r="NKA5"/>
      <c r="NKB5"/>
      <c r="NKC5"/>
      <c r="NKD5"/>
      <c r="NKE5"/>
      <c r="NKF5"/>
      <c r="NKG5"/>
      <c r="NKH5"/>
      <c r="NKI5"/>
      <c r="NKJ5"/>
      <c r="NKK5"/>
      <c r="NKL5"/>
      <c r="NKM5"/>
      <c r="NKN5"/>
      <c r="NKO5"/>
      <c r="NKP5"/>
      <c r="NKQ5"/>
      <c r="NKR5"/>
      <c r="NKS5"/>
      <c r="NKT5"/>
      <c r="NKU5"/>
      <c r="NKV5"/>
      <c r="NKW5"/>
      <c r="NKX5"/>
      <c r="NKY5"/>
      <c r="NKZ5"/>
      <c r="NLA5"/>
      <c r="NLB5"/>
      <c r="NLC5"/>
      <c r="NLD5"/>
      <c r="NLE5"/>
      <c r="NLF5"/>
      <c r="NLG5"/>
      <c r="NLH5"/>
      <c r="NLI5"/>
      <c r="NLJ5"/>
      <c r="NLK5"/>
      <c r="NLL5"/>
      <c r="NLM5"/>
      <c r="NLN5"/>
      <c r="NLO5"/>
      <c r="NLP5"/>
      <c r="NLQ5"/>
      <c r="NLR5"/>
      <c r="NLS5"/>
      <c r="NLT5"/>
      <c r="NLU5"/>
      <c r="NLV5"/>
      <c r="NLW5"/>
      <c r="NLX5"/>
      <c r="NLY5"/>
      <c r="NLZ5"/>
      <c r="NMA5"/>
      <c r="NMB5"/>
      <c r="NMC5"/>
      <c r="NMD5"/>
      <c r="NME5"/>
      <c r="NMF5"/>
      <c r="NMG5"/>
      <c r="NMH5"/>
      <c r="NMI5"/>
      <c r="NMJ5"/>
      <c r="NMK5"/>
      <c r="NML5"/>
      <c r="NMM5"/>
      <c r="NMN5"/>
      <c r="NMO5"/>
      <c r="NMP5"/>
      <c r="NMQ5"/>
      <c r="NMR5"/>
      <c r="NMS5"/>
      <c r="NMT5"/>
      <c r="NMU5"/>
      <c r="NMV5"/>
      <c r="NMW5"/>
      <c r="NMX5"/>
      <c r="NMY5"/>
      <c r="NMZ5"/>
      <c r="NNA5"/>
      <c r="NNB5"/>
      <c r="NNC5"/>
      <c r="NND5"/>
      <c r="NNE5"/>
      <c r="NNF5"/>
      <c r="NNG5"/>
      <c r="NNH5"/>
      <c r="NNI5"/>
      <c r="NNJ5"/>
      <c r="NNK5"/>
      <c r="NNL5"/>
      <c r="NNM5"/>
      <c r="NNN5"/>
      <c r="NNO5"/>
      <c r="NNP5"/>
      <c r="NNQ5"/>
      <c r="NNR5"/>
      <c r="NNS5"/>
      <c r="NNT5"/>
      <c r="NNU5"/>
      <c r="NNV5"/>
      <c r="NNW5"/>
      <c r="NNX5"/>
      <c r="NNY5"/>
      <c r="NNZ5"/>
      <c r="NOA5"/>
      <c r="NOB5"/>
      <c r="NOC5"/>
      <c r="NOD5"/>
      <c r="NOE5"/>
      <c r="NOF5"/>
      <c r="NOG5"/>
      <c r="NOH5"/>
      <c r="NOI5"/>
      <c r="NOJ5"/>
      <c r="NOK5"/>
      <c r="NOL5"/>
      <c r="NOM5"/>
      <c r="NON5"/>
      <c r="NOO5"/>
      <c r="NOP5"/>
      <c r="NOQ5"/>
      <c r="NOR5"/>
      <c r="NOS5"/>
      <c r="NOT5"/>
      <c r="NOU5"/>
      <c r="NOV5"/>
      <c r="NOW5"/>
      <c r="NOX5"/>
      <c r="NOY5"/>
      <c r="NOZ5"/>
      <c r="NPA5"/>
      <c r="NPB5"/>
      <c r="NPC5"/>
      <c r="NPD5"/>
      <c r="NPE5"/>
      <c r="NPF5"/>
      <c r="NPG5"/>
      <c r="NPH5"/>
      <c r="NPI5"/>
      <c r="NPJ5"/>
      <c r="NPK5"/>
      <c r="NPL5"/>
      <c r="NPM5"/>
      <c r="NPN5"/>
      <c r="NPO5"/>
      <c r="NPP5"/>
      <c r="NPQ5"/>
      <c r="NPR5"/>
      <c r="NPS5"/>
      <c r="NPT5"/>
      <c r="NPU5"/>
      <c r="NPV5"/>
      <c r="NPW5"/>
      <c r="NPX5"/>
      <c r="NPY5"/>
      <c r="NPZ5"/>
      <c r="NQA5"/>
      <c r="NQB5"/>
      <c r="NQC5"/>
      <c r="NQD5"/>
      <c r="NQE5"/>
      <c r="NQF5"/>
      <c r="NQG5"/>
      <c r="NQH5"/>
      <c r="NQI5"/>
      <c r="NQJ5"/>
      <c r="NQK5"/>
      <c r="NQL5"/>
      <c r="NQM5"/>
      <c r="NQN5"/>
      <c r="NQO5"/>
      <c r="NQP5"/>
      <c r="NQQ5"/>
      <c r="NQR5"/>
      <c r="NQS5"/>
      <c r="NQT5"/>
      <c r="NQU5"/>
      <c r="NQV5"/>
      <c r="NQW5"/>
      <c r="NQX5"/>
      <c r="NQY5"/>
      <c r="NQZ5"/>
      <c r="NRA5"/>
      <c r="NRB5"/>
      <c r="NRC5"/>
      <c r="NRD5"/>
      <c r="NRE5"/>
      <c r="NRF5"/>
      <c r="NRG5"/>
      <c r="NRH5"/>
      <c r="NRI5"/>
    </row>
    <row r="6" spans="1:9941" s="40" customFormat="1" ht="21.2" customHeight="1" x14ac:dyDescent="0.2">
      <c r="A6" s="1662" t="s">
        <v>394</v>
      </c>
      <c r="B6" s="1662"/>
      <c r="C6" s="1662"/>
      <c r="D6" s="1662"/>
      <c r="E6" s="1662"/>
      <c r="F6" s="1662"/>
      <c r="G6" s="1662"/>
      <c r="H6" s="1662"/>
      <c r="I6"/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  <c r="RO6"/>
      <c r="RP6"/>
      <c r="RQ6"/>
      <c r="RR6"/>
      <c r="RS6"/>
      <c r="RT6"/>
      <c r="RU6"/>
      <c r="RV6"/>
      <c r="RW6"/>
      <c r="RX6"/>
      <c r="RY6"/>
      <c r="RZ6"/>
      <c r="SA6"/>
      <c r="SB6"/>
      <c r="SC6"/>
      <c r="SD6"/>
      <c r="SE6"/>
      <c r="SF6"/>
      <c r="SG6"/>
      <c r="SH6"/>
      <c r="SI6"/>
      <c r="SJ6"/>
      <c r="SK6"/>
      <c r="SL6"/>
      <c r="SM6"/>
      <c r="SN6"/>
      <c r="SO6"/>
      <c r="SP6"/>
      <c r="SQ6"/>
      <c r="SR6"/>
      <c r="SS6"/>
      <c r="ST6"/>
      <c r="SU6"/>
      <c r="SV6"/>
      <c r="SW6"/>
      <c r="SX6"/>
      <c r="SY6"/>
      <c r="SZ6"/>
      <c r="TA6"/>
      <c r="TB6"/>
      <c r="TC6"/>
      <c r="TD6"/>
      <c r="TE6"/>
      <c r="TF6"/>
      <c r="TG6"/>
      <c r="TH6"/>
      <c r="TI6"/>
      <c r="TJ6"/>
      <c r="TK6"/>
      <c r="TL6"/>
      <c r="TM6"/>
      <c r="TN6"/>
      <c r="TO6"/>
      <c r="TP6"/>
      <c r="TQ6"/>
      <c r="TR6"/>
      <c r="TS6"/>
      <c r="TT6"/>
      <c r="TU6"/>
      <c r="TV6"/>
      <c r="TW6"/>
      <c r="TX6"/>
      <c r="TY6"/>
      <c r="TZ6"/>
      <c r="UA6"/>
      <c r="UB6"/>
      <c r="UC6"/>
      <c r="UD6"/>
      <c r="UE6"/>
      <c r="UF6"/>
      <c r="UG6"/>
      <c r="UH6"/>
      <c r="UI6"/>
      <c r="UJ6"/>
      <c r="UK6"/>
      <c r="UL6"/>
      <c r="UM6"/>
      <c r="UN6"/>
      <c r="UO6"/>
      <c r="UP6"/>
      <c r="UQ6"/>
      <c r="UR6"/>
      <c r="US6"/>
      <c r="UT6"/>
      <c r="UU6"/>
      <c r="UV6"/>
      <c r="UW6"/>
      <c r="UX6"/>
      <c r="UY6"/>
      <c r="UZ6"/>
      <c r="VA6"/>
      <c r="VB6"/>
      <c r="VC6"/>
      <c r="VD6"/>
      <c r="VE6"/>
      <c r="VF6"/>
      <c r="VG6"/>
      <c r="VH6"/>
      <c r="VI6"/>
      <c r="VJ6"/>
      <c r="VK6"/>
      <c r="VL6"/>
      <c r="VM6"/>
      <c r="VN6"/>
      <c r="VO6"/>
      <c r="VP6"/>
      <c r="VQ6"/>
      <c r="VR6"/>
      <c r="VS6"/>
      <c r="VT6"/>
      <c r="VU6"/>
      <c r="VV6"/>
      <c r="VW6"/>
      <c r="VX6"/>
      <c r="VY6"/>
      <c r="VZ6"/>
      <c r="WA6"/>
      <c r="WB6"/>
      <c r="WC6"/>
      <c r="WD6"/>
      <c r="WE6"/>
      <c r="WF6"/>
      <c r="WG6"/>
      <c r="WH6"/>
      <c r="WI6"/>
      <c r="WJ6"/>
      <c r="WK6"/>
      <c r="WL6"/>
      <c r="WM6"/>
      <c r="WN6"/>
      <c r="WO6"/>
      <c r="WP6"/>
      <c r="WQ6"/>
      <c r="WR6"/>
      <c r="WS6"/>
      <c r="WT6"/>
      <c r="WU6"/>
      <c r="WV6"/>
      <c r="WW6"/>
      <c r="WX6"/>
      <c r="WY6"/>
      <c r="WZ6"/>
      <c r="XA6"/>
      <c r="XB6"/>
      <c r="XC6"/>
      <c r="XD6"/>
      <c r="XE6"/>
      <c r="XF6"/>
      <c r="XG6"/>
      <c r="XH6"/>
      <c r="XI6"/>
      <c r="XJ6"/>
      <c r="XK6"/>
      <c r="XL6"/>
      <c r="XM6"/>
      <c r="XN6"/>
      <c r="XO6"/>
      <c r="XP6"/>
      <c r="XQ6"/>
      <c r="XR6"/>
      <c r="XS6"/>
      <c r="XT6"/>
      <c r="XU6"/>
      <c r="XV6"/>
      <c r="XW6"/>
      <c r="XX6"/>
      <c r="XY6"/>
      <c r="XZ6"/>
      <c r="YA6"/>
      <c r="YB6"/>
      <c r="YC6"/>
      <c r="YD6"/>
      <c r="YE6"/>
      <c r="YF6"/>
      <c r="YG6"/>
      <c r="YH6"/>
      <c r="YI6"/>
      <c r="YJ6"/>
      <c r="YK6"/>
      <c r="YL6"/>
      <c r="YM6"/>
      <c r="YN6"/>
      <c r="YO6"/>
      <c r="YP6"/>
      <c r="YQ6"/>
      <c r="YR6"/>
      <c r="YS6"/>
      <c r="YT6"/>
      <c r="YU6"/>
      <c r="YV6"/>
      <c r="YW6"/>
      <c r="YX6"/>
      <c r="YY6"/>
      <c r="YZ6"/>
      <c r="ZA6"/>
      <c r="ZB6"/>
      <c r="ZC6"/>
      <c r="ZD6"/>
      <c r="ZE6"/>
      <c r="ZF6"/>
      <c r="ZG6"/>
      <c r="ZH6"/>
      <c r="ZI6"/>
      <c r="ZJ6"/>
      <c r="ZK6"/>
      <c r="ZL6"/>
      <c r="ZM6"/>
      <c r="ZN6"/>
      <c r="ZO6"/>
      <c r="ZP6"/>
      <c r="ZQ6"/>
      <c r="ZR6"/>
      <c r="ZS6"/>
      <c r="ZT6"/>
      <c r="ZU6"/>
      <c r="ZV6"/>
      <c r="ZW6"/>
      <c r="ZX6"/>
      <c r="ZY6"/>
      <c r="ZZ6"/>
      <c r="AAA6"/>
      <c r="AAB6"/>
      <c r="AAC6"/>
      <c r="AAD6"/>
      <c r="AAE6"/>
      <c r="AAF6"/>
      <c r="AAG6"/>
      <c r="AAH6"/>
      <c r="AAI6"/>
      <c r="AAJ6"/>
      <c r="AAK6"/>
      <c r="AAL6"/>
      <c r="AAM6"/>
      <c r="AAN6"/>
      <c r="AAO6"/>
      <c r="AAP6"/>
      <c r="AAQ6"/>
      <c r="AAR6"/>
      <c r="AAS6"/>
      <c r="AAT6"/>
      <c r="AAU6"/>
      <c r="AAV6"/>
      <c r="AAW6"/>
      <c r="AAX6"/>
      <c r="AAY6"/>
      <c r="AAZ6"/>
      <c r="ABA6"/>
      <c r="ABB6"/>
      <c r="ABC6"/>
      <c r="ABD6"/>
      <c r="ABE6"/>
      <c r="ABF6"/>
      <c r="ABG6"/>
      <c r="ABH6"/>
      <c r="ABI6"/>
      <c r="ABJ6"/>
      <c r="ABK6"/>
      <c r="ABL6"/>
      <c r="ABM6"/>
      <c r="ABN6"/>
      <c r="ABO6"/>
      <c r="ABP6"/>
      <c r="ABQ6"/>
      <c r="ABR6"/>
      <c r="ABS6"/>
      <c r="ABT6"/>
      <c r="ABU6"/>
      <c r="ABV6"/>
      <c r="ABW6"/>
      <c r="ABX6"/>
      <c r="ABY6"/>
      <c r="ABZ6"/>
      <c r="ACA6"/>
      <c r="ACB6"/>
      <c r="ACC6"/>
      <c r="ACD6"/>
      <c r="ACE6"/>
      <c r="ACF6"/>
      <c r="ACG6"/>
      <c r="ACH6"/>
      <c r="ACI6"/>
      <c r="ACJ6"/>
      <c r="ACK6"/>
      <c r="ACL6"/>
      <c r="ACM6"/>
      <c r="ACN6"/>
      <c r="ACO6"/>
      <c r="ACP6"/>
      <c r="ACQ6"/>
      <c r="ACR6"/>
      <c r="ACS6"/>
      <c r="ACT6"/>
      <c r="ACU6"/>
      <c r="ACV6"/>
      <c r="ACW6"/>
      <c r="ACX6"/>
      <c r="ACY6"/>
      <c r="ACZ6"/>
      <c r="ADA6"/>
      <c r="ADB6"/>
      <c r="ADC6"/>
      <c r="ADD6"/>
      <c r="ADE6"/>
      <c r="ADF6"/>
      <c r="ADG6"/>
      <c r="ADH6"/>
      <c r="ADI6"/>
      <c r="ADJ6"/>
      <c r="ADK6"/>
      <c r="ADL6"/>
      <c r="ADM6"/>
      <c r="ADN6"/>
      <c r="ADO6"/>
      <c r="ADP6"/>
      <c r="ADQ6"/>
      <c r="ADR6"/>
      <c r="ADS6"/>
      <c r="ADT6"/>
      <c r="ADU6"/>
      <c r="ADV6"/>
      <c r="ADW6"/>
      <c r="ADX6"/>
      <c r="ADY6"/>
      <c r="ADZ6"/>
      <c r="AEA6"/>
      <c r="AEB6"/>
      <c r="AEC6"/>
      <c r="AED6"/>
      <c r="AEE6"/>
      <c r="AEF6"/>
      <c r="AEG6"/>
      <c r="AEH6"/>
      <c r="AEI6"/>
      <c r="AEJ6"/>
      <c r="AEK6"/>
      <c r="AEL6"/>
      <c r="AEM6"/>
      <c r="AEN6"/>
      <c r="AEO6"/>
      <c r="AEP6"/>
      <c r="AEQ6"/>
      <c r="AER6"/>
      <c r="AES6"/>
      <c r="AET6"/>
      <c r="AEU6"/>
      <c r="AEV6"/>
      <c r="AEW6"/>
      <c r="AEX6"/>
      <c r="AEY6"/>
      <c r="AEZ6"/>
      <c r="AFA6"/>
      <c r="AFB6"/>
      <c r="AFC6"/>
      <c r="AFD6"/>
      <c r="AFE6"/>
      <c r="AFF6"/>
      <c r="AFG6"/>
      <c r="AFH6"/>
      <c r="AFI6"/>
      <c r="AFJ6"/>
      <c r="AFK6"/>
      <c r="AFL6"/>
      <c r="AFM6"/>
      <c r="AFN6"/>
      <c r="AFO6"/>
      <c r="AFP6"/>
      <c r="AFQ6"/>
      <c r="AFR6"/>
      <c r="AFS6"/>
      <c r="AFT6"/>
      <c r="AFU6"/>
      <c r="AFV6"/>
      <c r="AFW6"/>
      <c r="AFX6"/>
      <c r="AFY6"/>
      <c r="AFZ6"/>
      <c r="AGA6"/>
      <c r="AGB6"/>
      <c r="AGC6"/>
      <c r="AGD6"/>
      <c r="AGE6"/>
      <c r="AGF6"/>
      <c r="AGG6"/>
      <c r="AGH6"/>
      <c r="AGI6"/>
      <c r="AGJ6"/>
      <c r="AGK6"/>
      <c r="AGL6"/>
      <c r="AGM6"/>
      <c r="AGN6"/>
      <c r="AGO6"/>
      <c r="AGP6"/>
      <c r="AGQ6"/>
      <c r="AGR6"/>
      <c r="AGS6"/>
      <c r="AGT6"/>
      <c r="AGU6"/>
      <c r="AGV6"/>
      <c r="AGW6"/>
      <c r="AGX6"/>
      <c r="AGY6"/>
      <c r="AGZ6"/>
      <c r="AHA6"/>
      <c r="AHB6"/>
      <c r="AHC6"/>
      <c r="AHD6"/>
      <c r="AHE6"/>
      <c r="AHF6"/>
      <c r="AHG6"/>
      <c r="AHH6"/>
      <c r="AHI6"/>
      <c r="AHJ6"/>
      <c r="AHK6"/>
      <c r="AHL6"/>
      <c r="AHM6"/>
      <c r="AHN6"/>
      <c r="AHO6"/>
      <c r="AHP6"/>
      <c r="AHQ6"/>
      <c r="AHR6"/>
      <c r="AHS6"/>
      <c r="AHT6"/>
      <c r="AHU6"/>
      <c r="AHV6"/>
      <c r="AHW6"/>
      <c r="AHX6"/>
      <c r="AHY6"/>
      <c r="AHZ6"/>
      <c r="AIA6"/>
      <c r="AIB6"/>
      <c r="AIC6"/>
      <c r="AID6"/>
      <c r="AIE6"/>
      <c r="AIF6"/>
      <c r="AIG6"/>
      <c r="AIH6"/>
      <c r="AII6"/>
      <c r="AIJ6"/>
      <c r="AIK6"/>
      <c r="AIL6"/>
      <c r="AIM6"/>
      <c r="AIN6"/>
      <c r="AIO6"/>
      <c r="AIP6"/>
      <c r="AIQ6"/>
      <c r="AIR6"/>
      <c r="AIS6"/>
      <c r="AIT6"/>
      <c r="AIU6"/>
      <c r="AIV6"/>
      <c r="AIW6"/>
      <c r="AIX6"/>
      <c r="AIY6"/>
      <c r="AIZ6"/>
      <c r="AJA6"/>
      <c r="AJB6"/>
      <c r="AJC6"/>
      <c r="AJD6"/>
      <c r="AJE6"/>
      <c r="AJF6"/>
      <c r="AJG6"/>
      <c r="AJH6"/>
      <c r="AJI6"/>
      <c r="AJJ6"/>
      <c r="AJK6"/>
      <c r="AJL6"/>
      <c r="AJM6"/>
      <c r="AJN6"/>
      <c r="AJO6"/>
      <c r="AJP6"/>
      <c r="AJQ6"/>
      <c r="AJR6"/>
      <c r="AJS6"/>
      <c r="AJT6"/>
      <c r="AJU6"/>
      <c r="AJV6"/>
      <c r="AJW6"/>
      <c r="AJX6"/>
      <c r="AJY6"/>
      <c r="AJZ6"/>
      <c r="AKA6"/>
      <c r="AKB6"/>
      <c r="AKC6"/>
      <c r="AKD6"/>
      <c r="AKE6"/>
      <c r="AKF6"/>
      <c r="AKG6"/>
      <c r="AKH6"/>
      <c r="AKI6"/>
      <c r="AKJ6"/>
      <c r="AKK6"/>
      <c r="AKL6"/>
      <c r="AKM6"/>
      <c r="AKN6"/>
      <c r="AKO6"/>
      <c r="AKP6"/>
      <c r="AKQ6"/>
      <c r="AKR6"/>
      <c r="AKS6"/>
      <c r="AKT6"/>
      <c r="AKU6"/>
      <c r="AKV6"/>
      <c r="AKW6"/>
      <c r="AKX6"/>
      <c r="AKY6"/>
      <c r="AKZ6"/>
      <c r="ALA6"/>
      <c r="ALB6"/>
      <c r="ALC6"/>
      <c r="ALD6"/>
      <c r="ALE6"/>
      <c r="ALF6"/>
      <c r="ALG6"/>
      <c r="ALH6"/>
      <c r="ALI6"/>
      <c r="ALJ6"/>
      <c r="ALK6"/>
      <c r="ALL6"/>
      <c r="ALM6"/>
      <c r="ALN6"/>
      <c r="ALO6"/>
      <c r="ALP6"/>
      <c r="ALQ6"/>
      <c r="ALR6"/>
      <c r="ALS6"/>
      <c r="ALT6"/>
      <c r="ALU6"/>
      <c r="ALV6"/>
      <c r="ALW6"/>
      <c r="ALX6"/>
      <c r="ALY6"/>
      <c r="ALZ6"/>
      <c r="AMA6"/>
      <c r="AMB6"/>
      <c r="AMC6"/>
      <c r="AMD6"/>
      <c r="AME6"/>
      <c r="AMF6"/>
      <c r="AMG6"/>
      <c r="AMH6"/>
      <c r="AMI6"/>
      <c r="AMJ6"/>
      <c r="AMK6"/>
      <c r="AML6"/>
      <c r="AMM6"/>
      <c r="AMN6"/>
      <c r="AMO6"/>
      <c r="AMP6"/>
      <c r="AMQ6"/>
      <c r="AMR6"/>
      <c r="AMS6"/>
      <c r="AMT6"/>
      <c r="AMU6"/>
      <c r="AMV6"/>
      <c r="AMW6"/>
      <c r="AMX6"/>
      <c r="AMY6"/>
      <c r="AMZ6"/>
      <c r="ANA6"/>
      <c r="ANB6"/>
      <c r="ANC6"/>
      <c r="AND6"/>
      <c r="ANE6"/>
      <c r="ANF6"/>
      <c r="ANG6"/>
      <c r="ANH6"/>
      <c r="ANI6"/>
      <c r="ANJ6"/>
      <c r="ANK6"/>
      <c r="ANL6"/>
      <c r="ANM6"/>
      <c r="ANN6"/>
      <c r="ANO6"/>
      <c r="ANP6"/>
      <c r="ANQ6"/>
      <c r="ANR6"/>
      <c r="ANS6"/>
      <c r="ANT6"/>
      <c r="ANU6"/>
      <c r="ANV6"/>
      <c r="ANW6"/>
      <c r="ANX6"/>
      <c r="ANY6"/>
      <c r="ANZ6"/>
      <c r="AOA6"/>
      <c r="AOB6"/>
      <c r="AOC6"/>
      <c r="AOD6"/>
      <c r="AOE6"/>
      <c r="AOF6"/>
      <c r="AOG6"/>
      <c r="AOH6"/>
      <c r="AOI6"/>
      <c r="AOJ6"/>
      <c r="AOK6"/>
      <c r="AOL6"/>
      <c r="AOM6"/>
      <c r="AON6"/>
      <c r="AOO6"/>
      <c r="AOP6"/>
      <c r="AOQ6"/>
      <c r="AOR6"/>
      <c r="AOS6"/>
      <c r="AOT6"/>
      <c r="AOU6"/>
      <c r="AOV6"/>
      <c r="AOW6"/>
      <c r="AOX6"/>
      <c r="AOY6"/>
      <c r="AOZ6"/>
      <c r="APA6"/>
      <c r="APB6"/>
      <c r="APC6"/>
      <c r="APD6"/>
      <c r="APE6"/>
      <c r="APF6"/>
      <c r="APG6"/>
      <c r="APH6"/>
      <c r="API6"/>
      <c r="APJ6"/>
      <c r="APK6"/>
      <c r="APL6"/>
      <c r="APM6"/>
      <c r="APN6"/>
      <c r="APO6"/>
      <c r="APP6"/>
      <c r="APQ6"/>
      <c r="APR6"/>
      <c r="APS6"/>
      <c r="APT6"/>
      <c r="APU6"/>
      <c r="APV6"/>
      <c r="APW6"/>
      <c r="APX6"/>
      <c r="APY6"/>
      <c r="APZ6"/>
      <c r="AQA6"/>
      <c r="AQB6"/>
      <c r="AQC6"/>
      <c r="AQD6"/>
      <c r="AQE6"/>
      <c r="AQF6"/>
      <c r="AQG6"/>
      <c r="AQH6"/>
      <c r="AQI6"/>
      <c r="AQJ6"/>
      <c r="AQK6"/>
      <c r="AQL6"/>
      <c r="AQM6"/>
      <c r="AQN6"/>
      <c r="AQO6"/>
      <c r="AQP6"/>
      <c r="AQQ6"/>
      <c r="AQR6"/>
      <c r="AQS6"/>
      <c r="AQT6"/>
      <c r="AQU6"/>
      <c r="AQV6"/>
      <c r="AQW6"/>
      <c r="AQX6"/>
      <c r="AQY6"/>
      <c r="AQZ6"/>
      <c r="ARA6"/>
      <c r="ARB6"/>
      <c r="ARC6"/>
      <c r="ARD6"/>
      <c r="ARE6"/>
      <c r="ARF6"/>
      <c r="ARG6"/>
      <c r="ARH6"/>
      <c r="ARI6"/>
      <c r="ARJ6"/>
      <c r="ARK6"/>
      <c r="ARL6"/>
      <c r="ARM6"/>
      <c r="ARN6"/>
      <c r="ARO6"/>
      <c r="ARP6"/>
      <c r="ARQ6"/>
      <c r="ARR6"/>
      <c r="ARS6"/>
      <c r="ART6"/>
      <c r="ARU6"/>
      <c r="ARV6"/>
      <c r="ARW6"/>
      <c r="ARX6"/>
      <c r="ARY6"/>
      <c r="ARZ6"/>
      <c r="ASA6"/>
      <c r="ASB6"/>
      <c r="ASC6"/>
      <c r="ASD6"/>
      <c r="ASE6"/>
      <c r="ASF6"/>
      <c r="ASG6"/>
      <c r="ASH6"/>
      <c r="ASI6"/>
      <c r="ASJ6"/>
      <c r="ASK6"/>
      <c r="ASL6"/>
      <c r="ASM6"/>
      <c r="ASN6"/>
      <c r="ASO6"/>
      <c r="ASP6"/>
      <c r="ASQ6"/>
      <c r="ASR6"/>
      <c r="ASS6"/>
      <c r="AST6"/>
      <c r="ASU6"/>
      <c r="ASV6"/>
      <c r="ASW6"/>
      <c r="ASX6"/>
      <c r="ASY6"/>
      <c r="ASZ6"/>
      <c r="ATA6"/>
      <c r="ATB6"/>
      <c r="ATC6"/>
      <c r="ATD6"/>
      <c r="ATE6"/>
      <c r="ATF6"/>
      <c r="ATG6"/>
      <c r="ATH6"/>
      <c r="ATI6"/>
      <c r="ATJ6"/>
      <c r="ATK6"/>
      <c r="ATL6"/>
      <c r="ATM6"/>
      <c r="ATN6"/>
      <c r="ATO6"/>
      <c r="ATP6"/>
      <c r="ATQ6"/>
      <c r="ATR6"/>
      <c r="ATS6"/>
      <c r="ATT6"/>
      <c r="ATU6"/>
      <c r="ATV6"/>
      <c r="ATW6"/>
      <c r="ATX6"/>
      <c r="ATY6"/>
      <c r="ATZ6"/>
      <c r="AUA6"/>
      <c r="AUB6"/>
      <c r="AUC6"/>
      <c r="AUD6"/>
      <c r="AUE6"/>
      <c r="AUF6"/>
      <c r="AUG6"/>
      <c r="AUH6"/>
      <c r="AUI6"/>
      <c r="AUJ6"/>
      <c r="AUK6"/>
      <c r="AUL6"/>
      <c r="AUM6"/>
      <c r="AUN6"/>
      <c r="AUO6"/>
      <c r="AUP6"/>
      <c r="AUQ6"/>
      <c r="AUR6"/>
      <c r="AUS6"/>
      <c r="AUT6"/>
      <c r="AUU6"/>
      <c r="AUV6"/>
      <c r="AUW6"/>
      <c r="AUX6"/>
      <c r="AUY6"/>
      <c r="AUZ6"/>
      <c r="AVA6"/>
      <c r="AVB6"/>
      <c r="AVC6"/>
      <c r="AVD6"/>
      <c r="AVE6"/>
      <c r="AVF6"/>
      <c r="AVG6"/>
      <c r="AVH6"/>
      <c r="AVI6"/>
      <c r="AVJ6"/>
      <c r="AVK6"/>
      <c r="AVL6"/>
      <c r="AVM6"/>
      <c r="AVN6"/>
      <c r="AVO6"/>
      <c r="AVP6"/>
      <c r="AVQ6"/>
      <c r="AVR6"/>
      <c r="AVS6"/>
      <c r="AVT6"/>
      <c r="AVU6"/>
      <c r="AVV6"/>
      <c r="AVW6"/>
      <c r="AVX6"/>
      <c r="AVY6"/>
      <c r="AVZ6"/>
      <c r="AWA6"/>
      <c r="AWB6"/>
      <c r="AWC6"/>
      <c r="AWD6"/>
      <c r="AWE6"/>
      <c r="AWF6"/>
      <c r="AWG6"/>
      <c r="AWH6"/>
      <c r="AWI6"/>
      <c r="AWJ6"/>
      <c r="AWK6"/>
      <c r="AWL6"/>
      <c r="AWM6"/>
      <c r="AWN6"/>
      <c r="AWO6"/>
      <c r="AWP6"/>
      <c r="AWQ6"/>
      <c r="AWR6"/>
      <c r="AWS6"/>
      <c r="AWT6"/>
      <c r="AWU6"/>
      <c r="AWV6"/>
      <c r="AWW6"/>
      <c r="AWX6"/>
      <c r="AWY6"/>
      <c r="AWZ6"/>
      <c r="AXA6"/>
      <c r="AXB6"/>
      <c r="AXC6"/>
      <c r="AXD6"/>
      <c r="AXE6"/>
      <c r="AXF6"/>
      <c r="AXG6"/>
      <c r="AXH6"/>
      <c r="AXI6"/>
      <c r="AXJ6"/>
      <c r="AXK6"/>
      <c r="AXL6"/>
      <c r="AXM6"/>
      <c r="AXN6"/>
      <c r="AXO6"/>
      <c r="AXP6"/>
      <c r="AXQ6"/>
      <c r="AXR6"/>
      <c r="AXS6"/>
      <c r="AXT6"/>
      <c r="AXU6"/>
      <c r="AXV6"/>
      <c r="AXW6"/>
      <c r="AXX6"/>
      <c r="AXY6"/>
      <c r="AXZ6"/>
      <c r="AYA6"/>
      <c r="AYB6"/>
      <c r="AYC6"/>
      <c r="AYD6"/>
      <c r="AYE6"/>
      <c r="AYF6"/>
      <c r="AYG6"/>
      <c r="AYH6"/>
      <c r="AYI6"/>
      <c r="AYJ6"/>
      <c r="AYK6"/>
      <c r="AYL6"/>
      <c r="AYM6"/>
      <c r="AYN6"/>
      <c r="AYO6"/>
      <c r="AYP6"/>
      <c r="AYQ6"/>
      <c r="AYR6"/>
      <c r="AYS6"/>
      <c r="AYT6"/>
      <c r="AYU6"/>
      <c r="AYV6"/>
      <c r="AYW6"/>
      <c r="AYX6"/>
      <c r="AYY6"/>
      <c r="AYZ6"/>
      <c r="AZA6"/>
      <c r="AZB6"/>
      <c r="AZC6"/>
      <c r="AZD6"/>
      <c r="AZE6"/>
      <c r="AZF6"/>
      <c r="AZG6"/>
      <c r="AZH6"/>
      <c r="AZI6"/>
      <c r="AZJ6"/>
      <c r="AZK6"/>
      <c r="AZL6"/>
      <c r="AZM6"/>
      <c r="AZN6"/>
      <c r="AZO6"/>
      <c r="AZP6"/>
      <c r="AZQ6"/>
      <c r="AZR6"/>
      <c r="AZS6"/>
      <c r="AZT6"/>
      <c r="AZU6"/>
      <c r="AZV6"/>
      <c r="AZW6"/>
      <c r="AZX6"/>
      <c r="AZY6"/>
      <c r="AZZ6"/>
      <c r="BAA6"/>
      <c r="BAB6"/>
      <c r="BAC6"/>
      <c r="BAD6"/>
      <c r="BAE6"/>
      <c r="BAF6"/>
      <c r="BAG6"/>
      <c r="BAH6"/>
      <c r="BAI6"/>
      <c r="BAJ6"/>
      <c r="BAK6"/>
      <c r="BAL6"/>
      <c r="BAM6"/>
      <c r="BAN6"/>
      <c r="BAO6"/>
      <c r="BAP6"/>
      <c r="BAQ6"/>
      <c r="BAR6"/>
      <c r="BAS6"/>
      <c r="BAT6"/>
      <c r="BAU6"/>
      <c r="BAV6"/>
      <c r="BAW6"/>
      <c r="BAX6"/>
      <c r="BAY6"/>
      <c r="BAZ6"/>
      <c r="BBA6"/>
      <c r="BBB6"/>
      <c r="BBC6"/>
      <c r="BBD6"/>
      <c r="BBE6"/>
      <c r="BBF6"/>
      <c r="BBG6"/>
      <c r="BBH6"/>
      <c r="BBI6"/>
      <c r="BBJ6"/>
      <c r="BBK6"/>
      <c r="BBL6"/>
      <c r="BBM6"/>
      <c r="BBN6"/>
      <c r="BBO6"/>
      <c r="BBP6"/>
      <c r="BBQ6"/>
      <c r="BBR6"/>
      <c r="BBS6"/>
      <c r="BBT6"/>
      <c r="BBU6"/>
      <c r="BBV6"/>
      <c r="BBW6"/>
      <c r="BBX6"/>
      <c r="BBY6"/>
      <c r="BBZ6"/>
      <c r="BCA6"/>
      <c r="BCB6"/>
      <c r="BCC6"/>
      <c r="BCD6"/>
      <c r="BCE6"/>
      <c r="BCF6"/>
      <c r="BCG6"/>
      <c r="BCH6"/>
      <c r="BCI6"/>
      <c r="BCJ6"/>
      <c r="BCK6"/>
      <c r="BCL6"/>
      <c r="BCM6"/>
      <c r="BCN6"/>
      <c r="BCO6"/>
      <c r="BCP6"/>
      <c r="BCQ6"/>
      <c r="BCR6"/>
      <c r="BCS6"/>
      <c r="BCT6"/>
      <c r="BCU6"/>
      <c r="BCV6"/>
      <c r="BCW6"/>
      <c r="BCX6"/>
      <c r="BCY6"/>
      <c r="BCZ6"/>
      <c r="BDA6"/>
      <c r="BDB6"/>
      <c r="BDC6"/>
      <c r="BDD6"/>
      <c r="BDE6"/>
      <c r="BDF6"/>
      <c r="BDG6"/>
      <c r="BDH6"/>
      <c r="BDI6"/>
      <c r="BDJ6"/>
      <c r="BDK6"/>
      <c r="BDL6"/>
      <c r="BDM6"/>
      <c r="BDN6"/>
      <c r="BDO6"/>
      <c r="BDP6"/>
      <c r="BDQ6"/>
      <c r="BDR6"/>
      <c r="BDS6"/>
      <c r="BDT6"/>
      <c r="BDU6"/>
      <c r="BDV6"/>
      <c r="BDW6"/>
      <c r="BDX6"/>
      <c r="BDY6"/>
      <c r="BDZ6"/>
      <c r="BEA6"/>
      <c r="BEB6"/>
      <c r="BEC6"/>
      <c r="BED6"/>
      <c r="BEE6"/>
      <c r="BEF6"/>
      <c r="BEG6"/>
      <c r="BEH6"/>
      <c r="BEI6"/>
      <c r="BEJ6"/>
      <c r="BEK6"/>
      <c r="BEL6"/>
      <c r="BEM6"/>
      <c r="BEN6"/>
      <c r="BEO6"/>
      <c r="BEP6"/>
      <c r="BEQ6"/>
      <c r="BER6"/>
      <c r="BES6"/>
      <c r="BET6"/>
      <c r="BEU6"/>
      <c r="BEV6"/>
      <c r="BEW6"/>
      <c r="BEX6"/>
      <c r="BEY6"/>
      <c r="BEZ6"/>
      <c r="BFA6"/>
      <c r="BFB6"/>
      <c r="BFC6"/>
      <c r="BFD6"/>
      <c r="BFE6"/>
      <c r="BFF6"/>
      <c r="BFG6"/>
      <c r="BFH6"/>
      <c r="BFI6"/>
      <c r="BFJ6"/>
      <c r="BFK6"/>
      <c r="BFL6"/>
      <c r="BFM6"/>
      <c r="BFN6"/>
      <c r="BFO6"/>
      <c r="BFP6"/>
      <c r="BFQ6"/>
      <c r="BFR6"/>
      <c r="BFS6"/>
      <c r="BFT6"/>
      <c r="BFU6"/>
      <c r="BFV6"/>
      <c r="BFW6"/>
      <c r="BFX6"/>
      <c r="BFY6"/>
      <c r="BFZ6"/>
      <c r="BGA6"/>
      <c r="BGB6"/>
      <c r="BGC6"/>
      <c r="BGD6"/>
      <c r="BGE6"/>
      <c r="BGF6"/>
      <c r="BGG6"/>
      <c r="BGH6"/>
      <c r="BGI6"/>
      <c r="BGJ6"/>
      <c r="BGK6"/>
      <c r="BGL6"/>
      <c r="BGM6"/>
      <c r="BGN6"/>
      <c r="BGO6"/>
      <c r="BGP6"/>
      <c r="BGQ6"/>
      <c r="BGR6"/>
      <c r="BGS6"/>
      <c r="BGT6"/>
      <c r="BGU6"/>
      <c r="BGV6"/>
      <c r="BGW6"/>
      <c r="BGX6"/>
      <c r="BGY6"/>
      <c r="BGZ6"/>
      <c r="BHA6"/>
      <c r="BHB6"/>
      <c r="BHC6"/>
      <c r="BHD6"/>
      <c r="BHE6"/>
      <c r="BHF6"/>
      <c r="BHG6"/>
      <c r="BHH6"/>
      <c r="BHI6"/>
      <c r="BHJ6"/>
      <c r="BHK6"/>
      <c r="BHL6"/>
      <c r="BHM6"/>
      <c r="BHN6"/>
      <c r="BHO6"/>
      <c r="BHP6"/>
      <c r="BHQ6"/>
      <c r="BHR6"/>
      <c r="BHS6"/>
      <c r="BHT6"/>
      <c r="BHU6"/>
      <c r="BHV6"/>
      <c r="BHW6"/>
      <c r="BHX6"/>
      <c r="BHY6"/>
      <c r="BHZ6"/>
      <c r="BIA6"/>
      <c r="BIB6"/>
      <c r="BIC6"/>
      <c r="BID6"/>
      <c r="BIE6"/>
      <c r="BIF6"/>
      <c r="BIG6"/>
      <c r="BIH6"/>
      <c r="BII6"/>
      <c r="BIJ6"/>
      <c r="BIK6"/>
      <c r="BIL6"/>
      <c r="BIM6"/>
      <c r="BIN6"/>
      <c r="BIO6"/>
      <c r="BIP6"/>
      <c r="BIQ6"/>
      <c r="BIR6"/>
      <c r="BIS6"/>
      <c r="BIT6"/>
      <c r="BIU6"/>
      <c r="BIV6"/>
      <c r="BIW6"/>
      <c r="BIX6"/>
      <c r="BIY6"/>
      <c r="BIZ6"/>
      <c r="BJA6"/>
      <c r="BJB6"/>
      <c r="BJC6"/>
      <c r="BJD6"/>
      <c r="BJE6"/>
      <c r="BJF6"/>
      <c r="BJG6"/>
      <c r="BJH6"/>
      <c r="BJI6"/>
      <c r="BJJ6"/>
      <c r="BJK6"/>
      <c r="BJL6"/>
      <c r="BJM6"/>
      <c r="BJN6"/>
      <c r="BJO6"/>
      <c r="BJP6"/>
      <c r="BJQ6"/>
      <c r="BJR6"/>
      <c r="BJS6"/>
      <c r="BJT6"/>
      <c r="BJU6"/>
      <c r="BJV6"/>
      <c r="BJW6"/>
      <c r="BJX6"/>
      <c r="BJY6"/>
      <c r="BJZ6"/>
      <c r="BKA6"/>
      <c r="BKB6"/>
      <c r="BKC6"/>
      <c r="BKD6"/>
      <c r="BKE6"/>
      <c r="BKF6"/>
      <c r="BKG6"/>
      <c r="BKH6"/>
      <c r="BKI6"/>
      <c r="BKJ6"/>
      <c r="BKK6"/>
      <c r="BKL6"/>
      <c r="BKM6"/>
      <c r="BKN6"/>
      <c r="BKO6"/>
      <c r="BKP6"/>
      <c r="BKQ6"/>
      <c r="BKR6"/>
      <c r="BKS6"/>
      <c r="BKT6"/>
      <c r="BKU6"/>
      <c r="BKV6"/>
      <c r="BKW6"/>
      <c r="BKX6"/>
      <c r="BKY6"/>
      <c r="BKZ6"/>
      <c r="BLA6"/>
      <c r="BLB6"/>
      <c r="BLC6"/>
      <c r="BLD6"/>
      <c r="BLE6"/>
      <c r="BLF6"/>
      <c r="BLG6"/>
      <c r="BLH6"/>
      <c r="BLI6"/>
      <c r="BLJ6"/>
      <c r="BLK6"/>
      <c r="BLL6"/>
      <c r="BLM6"/>
      <c r="BLN6"/>
      <c r="BLO6"/>
      <c r="BLP6"/>
      <c r="BLQ6"/>
      <c r="BLR6"/>
      <c r="BLS6"/>
      <c r="BLT6"/>
      <c r="BLU6"/>
      <c r="BLV6"/>
      <c r="BLW6"/>
      <c r="BLX6"/>
      <c r="BLY6"/>
      <c r="BLZ6"/>
      <c r="BMA6"/>
      <c r="BMB6"/>
      <c r="BMC6"/>
      <c r="BMD6"/>
      <c r="BME6"/>
      <c r="BMF6"/>
      <c r="BMG6"/>
      <c r="BMH6"/>
      <c r="BMI6"/>
      <c r="BMJ6"/>
      <c r="BMK6"/>
      <c r="BML6"/>
      <c r="BMM6"/>
      <c r="BMN6"/>
      <c r="BMO6"/>
      <c r="BMP6"/>
      <c r="BMQ6"/>
      <c r="BMR6"/>
      <c r="BMS6"/>
      <c r="BMT6"/>
      <c r="BMU6"/>
      <c r="BMV6"/>
      <c r="BMW6"/>
      <c r="BMX6"/>
      <c r="BMY6"/>
      <c r="BMZ6"/>
      <c r="BNA6"/>
      <c r="BNB6"/>
      <c r="BNC6"/>
      <c r="BND6"/>
      <c r="BNE6"/>
      <c r="BNF6"/>
      <c r="BNG6"/>
      <c r="BNH6"/>
      <c r="BNI6"/>
      <c r="BNJ6"/>
      <c r="BNK6"/>
      <c r="BNL6"/>
      <c r="BNM6"/>
      <c r="BNN6"/>
      <c r="BNO6"/>
      <c r="BNP6"/>
      <c r="BNQ6"/>
      <c r="BNR6"/>
      <c r="BNS6"/>
      <c r="BNT6"/>
      <c r="BNU6"/>
      <c r="BNV6"/>
      <c r="BNW6"/>
      <c r="BNX6"/>
      <c r="BNY6"/>
      <c r="BNZ6"/>
      <c r="BOA6"/>
      <c r="BOB6"/>
      <c r="BOC6"/>
      <c r="BOD6"/>
      <c r="BOE6"/>
      <c r="BOF6"/>
      <c r="BOG6"/>
      <c r="BOH6"/>
      <c r="BOI6"/>
      <c r="BOJ6"/>
      <c r="BOK6"/>
      <c r="BOL6"/>
      <c r="BOM6"/>
      <c r="BON6"/>
      <c r="BOO6"/>
      <c r="BOP6"/>
      <c r="BOQ6"/>
      <c r="BOR6"/>
      <c r="BOS6"/>
      <c r="BOT6"/>
      <c r="BOU6"/>
      <c r="BOV6"/>
      <c r="BOW6"/>
      <c r="BOX6"/>
      <c r="BOY6"/>
      <c r="BOZ6"/>
      <c r="BPA6"/>
      <c r="BPB6"/>
      <c r="BPC6"/>
      <c r="BPD6"/>
      <c r="BPE6"/>
      <c r="BPF6"/>
      <c r="BPG6"/>
      <c r="BPH6"/>
      <c r="BPI6"/>
      <c r="BPJ6"/>
      <c r="BPK6"/>
      <c r="BPL6"/>
      <c r="BPM6"/>
      <c r="BPN6"/>
      <c r="BPO6"/>
      <c r="BPP6"/>
      <c r="BPQ6"/>
      <c r="BPR6"/>
      <c r="BPS6"/>
      <c r="BPT6"/>
      <c r="BPU6"/>
      <c r="BPV6"/>
      <c r="BPW6"/>
      <c r="BPX6"/>
      <c r="BPY6"/>
      <c r="BPZ6"/>
      <c r="BQA6"/>
      <c r="BQB6"/>
      <c r="BQC6"/>
      <c r="BQD6"/>
      <c r="BQE6"/>
      <c r="BQF6"/>
      <c r="BQG6"/>
      <c r="BQH6"/>
      <c r="BQI6"/>
      <c r="BQJ6"/>
      <c r="BQK6"/>
      <c r="BQL6"/>
      <c r="BQM6"/>
      <c r="BQN6"/>
      <c r="BQO6"/>
      <c r="BQP6"/>
      <c r="BQQ6"/>
      <c r="BQR6"/>
      <c r="BQS6"/>
      <c r="BQT6"/>
      <c r="BQU6"/>
      <c r="BQV6"/>
      <c r="BQW6"/>
      <c r="BQX6"/>
      <c r="BQY6"/>
      <c r="BQZ6"/>
      <c r="BRA6"/>
      <c r="BRB6"/>
      <c r="BRC6"/>
      <c r="BRD6"/>
      <c r="BRE6"/>
      <c r="BRF6"/>
      <c r="BRG6"/>
      <c r="BRH6"/>
      <c r="BRI6"/>
      <c r="BRJ6"/>
      <c r="BRK6"/>
      <c r="BRL6"/>
      <c r="BRM6"/>
      <c r="BRN6"/>
      <c r="BRO6"/>
      <c r="BRP6"/>
      <c r="BRQ6"/>
      <c r="BRR6"/>
      <c r="BRS6"/>
      <c r="BRT6"/>
      <c r="BRU6"/>
      <c r="BRV6"/>
      <c r="BRW6"/>
      <c r="BRX6"/>
      <c r="BRY6"/>
      <c r="BRZ6"/>
      <c r="BSA6"/>
      <c r="BSB6"/>
      <c r="BSC6"/>
      <c r="BSD6"/>
      <c r="BSE6"/>
      <c r="BSF6"/>
      <c r="BSG6"/>
      <c r="BSH6"/>
      <c r="BSI6"/>
      <c r="BSJ6"/>
      <c r="BSK6"/>
      <c r="BSL6"/>
      <c r="BSM6"/>
      <c r="BSN6"/>
      <c r="BSO6"/>
      <c r="BSP6"/>
      <c r="BSQ6"/>
      <c r="BSR6"/>
      <c r="BSS6"/>
      <c r="BST6"/>
      <c r="BSU6"/>
      <c r="BSV6"/>
      <c r="BSW6"/>
      <c r="BSX6"/>
      <c r="BSY6"/>
      <c r="BSZ6"/>
      <c r="BTA6"/>
      <c r="BTB6"/>
      <c r="BTC6"/>
      <c r="BTD6"/>
      <c r="BTE6"/>
      <c r="BTF6"/>
      <c r="BTG6"/>
      <c r="BTH6"/>
      <c r="BTI6"/>
      <c r="BTJ6"/>
      <c r="BTK6"/>
      <c r="BTL6"/>
      <c r="BTM6"/>
      <c r="BTN6"/>
      <c r="BTO6"/>
      <c r="BTP6"/>
      <c r="BTQ6"/>
      <c r="BTR6"/>
      <c r="BTS6"/>
      <c r="BTT6"/>
      <c r="BTU6"/>
      <c r="BTV6"/>
      <c r="BTW6"/>
      <c r="BTX6"/>
      <c r="BTY6"/>
      <c r="BTZ6"/>
      <c r="BUA6"/>
      <c r="BUB6"/>
      <c r="BUC6"/>
      <c r="BUD6"/>
      <c r="BUE6"/>
      <c r="BUF6"/>
      <c r="BUG6"/>
      <c r="BUH6"/>
      <c r="BUI6"/>
      <c r="BUJ6"/>
      <c r="BUK6"/>
      <c r="BUL6"/>
      <c r="BUM6"/>
      <c r="BUN6"/>
      <c r="BUO6"/>
      <c r="BUP6"/>
      <c r="BUQ6"/>
      <c r="BUR6"/>
      <c r="BUS6"/>
      <c r="BUT6"/>
      <c r="BUU6"/>
      <c r="BUV6"/>
      <c r="BUW6"/>
      <c r="BUX6"/>
      <c r="BUY6"/>
      <c r="BUZ6"/>
      <c r="BVA6"/>
      <c r="BVB6"/>
      <c r="BVC6"/>
      <c r="BVD6"/>
      <c r="BVE6"/>
      <c r="BVF6"/>
      <c r="BVG6"/>
      <c r="BVH6"/>
      <c r="BVI6"/>
      <c r="BVJ6"/>
      <c r="BVK6"/>
      <c r="BVL6"/>
      <c r="BVM6"/>
      <c r="BVN6"/>
      <c r="BVO6"/>
      <c r="BVP6"/>
      <c r="BVQ6"/>
      <c r="BVR6"/>
      <c r="BVS6"/>
      <c r="BVT6"/>
      <c r="BVU6"/>
      <c r="BVV6"/>
      <c r="BVW6"/>
      <c r="BVX6"/>
      <c r="BVY6"/>
      <c r="BVZ6"/>
      <c r="BWA6"/>
      <c r="BWB6"/>
      <c r="BWC6"/>
      <c r="BWD6"/>
      <c r="BWE6"/>
      <c r="BWF6"/>
      <c r="BWG6"/>
      <c r="BWH6"/>
      <c r="BWI6"/>
      <c r="BWJ6"/>
      <c r="BWK6"/>
      <c r="BWL6"/>
      <c r="BWM6"/>
      <c r="BWN6"/>
      <c r="BWO6"/>
      <c r="BWP6"/>
      <c r="BWQ6"/>
      <c r="BWR6"/>
      <c r="BWS6"/>
      <c r="BWT6"/>
      <c r="BWU6"/>
      <c r="BWV6"/>
      <c r="BWW6"/>
      <c r="BWX6"/>
      <c r="BWY6"/>
      <c r="BWZ6"/>
      <c r="BXA6"/>
      <c r="BXB6"/>
      <c r="BXC6"/>
      <c r="BXD6"/>
      <c r="BXE6"/>
      <c r="BXF6"/>
      <c r="BXG6"/>
      <c r="BXH6"/>
      <c r="BXI6"/>
      <c r="BXJ6"/>
      <c r="BXK6"/>
      <c r="BXL6"/>
      <c r="BXM6"/>
      <c r="BXN6"/>
      <c r="BXO6"/>
      <c r="BXP6"/>
      <c r="BXQ6"/>
      <c r="BXR6"/>
      <c r="BXS6"/>
      <c r="BXT6"/>
      <c r="BXU6"/>
      <c r="BXV6"/>
      <c r="BXW6"/>
      <c r="BXX6"/>
      <c r="BXY6"/>
      <c r="BXZ6"/>
      <c r="BYA6"/>
      <c r="BYB6"/>
      <c r="BYC6"/>
      <c r="BYD6"/>
      <c r="BYE6"/>
      <c r="BYF6"/>
      <c r="BYG6"/>
      <c r="BYH6"/>
      <c r="BYI6"/>
      <c r="BYJ6"/>
      <c r="BYK6"/>
      <c r="BYL6"/>
      <c r="BYM6"/>
      <c r="BYN6"/>
      <c r="BYO6"/>
      <c r="BYP6"/>
      <c r="BYQ6"/>
      <c r="BYR6"/>
      <c r="BYS6"/>
      <c r="BYT6"/>
      <c r="BYU6"/>
      <c r="BYV6"/>
      <c r="BYW6"/>
      <c r="BYX6"/>
      <c r="BYY6"/>
      <c r="BYZ6"/>
      <c r="BZA6"/>
      <c r="BZB6"/>
      <c r="BZC6"/>
      <c r="BZD6"/>
      <c r="BZE6"/>
      <c r="BZF6"/>
      <c r="BZG6"/>
      <c r="BZH6"/>
      <c r="BZI6"/>
      <c r="BZJ6"/>
      <c r="BZK6"/>
      <c r="BZL6"/>
      <c r="BZM6"/>
      <c r="BZN6"/>
      <c r="BZO6"/>
      <c r="BZP6"/>
      <c r="BZQ6"/>
      <c r="BZR6"/>
      <c r="BZS6"/>
      <c r="BZT6"/>
      <c r="BZU6"/>
      <c r="BZV6"/>
      <c r="BZW6"/>
      <c r="BZX6"/>
      <c r="BZY6"/>
      <c r="BZZ6"/>
      <c r="CAA6"/>
      <c r="CAB6"/>
      <c r="CAC6"/>
      <c r="CAD6"/>
      <c r="CAE6"/>
      <c r="CAF6"/>
      <c r="CAG6"/>
      <c r="CAH6"/>
      <c r="CAI6"/>
      <c r="CAJ6"/>
      <c r="CAK6"/>
      <c r="CAL6"/>
      <c r="CAM6"/>
      <c r="CAN6"/>
      <c r="CAO6"/>
      <c r="CAP6"/>
      <c r="CAQ6"/>
      <c r="CAR6"/>
      <c r="CAS6"/>
      <c r="CAT6"/>
      <c r="CAU6"/>
      <c r="CAV6"/>
      <c r="CAW6"/>
      <c r="CAX6"/>
      <c r="CAY6"/>
      <c r="CAZ6"/>
      <c r="CBA6"/>
      <c r="CBB6"/>
      <c r="CBC6"/>
      <c r="CBD6"/>
      <c r="CBE6"/>
      <c r="CBF6"/>
      <c r="CBG6"/>
      <c r="CBH6"/>
      <c r="CBI6"/>
      <c r="CBJ6"/>
      <c r="CBK6"/>
      <c r="CBL6"/>
      <c r="CBM6"/>
      <c r="CBN6"/>
      <c r="CBO6"/>
      <c r="CBP6"/>
      <c r="CBQ6"/>
      <c r="CBR6"/>
      <c r="CBS6"/>
      <c r="CBT6"/>
      <c r="CBU6"/>
      <c r="CBV6"/>
      <c r="CBW6"/>
      <c r="CBX6"/>
      <c r="CBY6"/>
      <c r="CBZ6"/>
      <c r="CCA6"/>
      <c r="CCB6"/>
      <c r="CCC6"/>
      <c r="CCD6"/>
      <c r="CCE6"/>
      <c r="CCF6"/>
      <c r="CCG6"/>
      <c r="CCH6"/>
      <c r="CCI6"/>
      <c r="CCJ6"/>
      <c r="CCK6"/>
      <c r="CCL6"/>
      <c r="CCM6"/>
      <c r="CCN6"/>
      <c r="CCO6"/>
      <c r="CCP6"/>
      <c r="CCQ6"/>
      <c r="CCR6"/>
      <c r="CCS6"/>
      <c r="CCT6"/>
      <c r="CCU6"/>
      <c r="CCV6"/>
      <c r="CCW6"/>
      <c r="CCX6"/>
      <c r="CCY6"/>
      <c r="CCZ6"/>
      <c r="CDA6"/>
      <c r="CDB6"/>
      <c r="CDC6"/>
      <c r="CDD6"/>
      <c r="CDE6"/>
      <c r="CDF6"/>
      <c r="CDG6"/>
      <c r="CDH6"/>
      <c r="CDI6"/>
      <c r="CDJ6"/>
      <c r="CDK6"/>
      <c r="CDL6"/>
      <c r="CDM6"/>
      <c r="CDN6"/>
      <c r="CDO6"/>
      <c r="CDP6"/>
      <c r="CDQ6"/>
      <c r="CDR6"/>
      <c r="CDS6"/>
      <c r="CDT6"/>
      <c r="CDU6"/>
      <c r="CDV6"/>
      <c r="CDW6"/>
      <c r="CDX6"/>
      <c r="CDY6"/>
      <c r="CDZ6"/>
      <c r="CEA6"/>
      <c r="CEB6"/>
      <c r="CEC6"/>
      <c r="CED6"/>
      <c r="CEE6"/>
      <c r="CEF6"/>
      <c r="CEG6"/>
      <c r="CEH6"/>
      <c r="CEI6"/>
      <c r="CEJ6"/>
      <c r="CEK6"/>
      <c r="CEL6"/>
      <c r="CEM6"/>
      <c r="CEN6"/>
      <c r="CEO6"/>
      <c r="CEP6"/>
      <c r="CEQ6"/>
      <c r="CER6"/>
      <c r="CES6"/>
      <c r="CET6"/>
      <c r="CEU6"/>
      <c r="CEV6"/>
      <c r="CEW6"/>
      <c r="CEX6"/>
      <c r="CEY6"/>
      <c r="CEZ6"/>
      <c r="CFA6"/>
      <c r="CFB6"/>
      <c r="CFC6"/>
      <c r="CFD6"/>
      <c r="CFE6"/>
      <c r="CFF6"/>
      <c r="CFG6"/>
      <c r="CFH6"/>
      <c r="CFI6"/>
      <c r="CFJ6"/>
      <c r="CFK6"/>
      <c r="CFL6"/>
      <c r="CFM6"/>
      <c r="CFN6"/>
      <c r="CFO6"/>
      <c r="CFP6"/>
      <c r="CFQ6"/>
      <c r="CFR6"/>
      <c r="CFS6"/>
      <c r="CFT6"/>
      <c r="CFU6"/>
      <c r="CFV6"/>
      <c r="CFW6"/>
      <c r="CFX6"/>
      <c r="CFY6"/>
      <c r="CFZ6"/>
      <c r="CGA6"/>
      <c r="CGB6"/>
      <c r="CGC6"/>
      <c r="CGD6"/>
      <c r="CGE6"/>
      <c r="CGF6"/>
      <c r="CGG6"/>
      <c r="CGH6"/>
      <c r="CGI6"/>
      <c r="CGJ6"/>
      <c r="CGK6"/>
      <c r="CGL6"/>
      <c r="CGM6"/>
      <c r="CGN6"/>
      <c r="CGO6"/>
      <c r="CGP6"/>
      <c r="CGQ6"/>
      <c r="CGR6"/>
      <c r="CGS6"/>
      <c r="CGT6"/>
      <c r="CGU6"/>
      <c r="CGV6"/>
      <c r="CGW6"/>
      <c r="CGX6"/>
      <c r="CGY6"/>
      <c r="CGZ6"/>
      <c r="CHA6"/>
      <c r="CHB6"/>
      <c r="CHC6"/>
      <c r="CHD6"/>
      <c r="CHE6"/>
      <c r="CHF6"/>
      <c r="CHG6"/>
      <c r="CHH6"/>
      <c r="CHI6"/>
      <c r="CHJ6"/>
      <c r="CHK6"/>
      <c r="CHL6"/>
      <c r="CHM6"/>
      <c r="CHN6"/>
      <c r="CHO6"/>
      <c r="CHP6"/>
      <c r="CHQ6"/>
      <c r="CHR6"/>
      <c r="CHS6"/>
      <c r="CHT6"/>
      <c r="CHU6"/>
      <c r="CHV6"/>
      <c r="CHW6"/>
      <c r="CHX6"/>
      <c r="CHY6"/>
      <c r="CHZ6"/>
      <c r="CIA6"/>
      <c r="CIB6"/>
      <c r="CIC6"/>
      <c r="CID6"/>
      <c r="CIE6"/>
      <c r="CIF6"/>
      <c r="CIG6"/>
      <c r="CIH6"/>
      <c r="CII6"/>
      <c r="CIJ6"/>
      <c r="CIK6"/>
      <c r="CIL6"/>
      <c r="CIM6"/>
      <c r="CIN6"/>
      <c r="CIO6"/>
      <c r="CIP6"/>
      <c r="CIQ6"/>
      <c r="CIR6"/>
      <c r="CIS6"/>
      <c r="CIT6"/>
      <c r="CIU6"/>
      <c r="CIV6"/>
      <c r="CIW6"/>
      <c r="CIX6"/>
      <c r="CIY6"/>
      <c r="CIZ6"/>
      <c r="CJA6"/>
      <c r="CJB6"/>
      <c r="CJC6"/>
      <c r="CJD6"/>
      <c r="CJE6"/>
      <c r="CJF6"/>
      <c r="CJG6"/>
      <c r="CJH6"/>
      <c r="CJI6"/>
      <c r="CJJ6"/>
      <c r="CJK6"/>
      <c r="CJL6"/>
      <c r="CJM6"/>
      <c r="CJN6"/>
      <c r="CJO6"/>
      <c r="CJP6"/>
      <c r="CJQ6"/>
      <c r="CJR6"/>
      <c r="CJS6"/>
      <c r="CJT6"/>
      <c r="CJU6"/>
      <c r="CJV6"/>
      <c r="CJW6"/>
      <c r="CJX6"/>
      <c r="CJY6"/>
      <c r="CJZ6"/>
      <c r="CKA6"/>
      <c r="CKB6"/>
      <c r="CKC6"/>
      <c r="CKD6"/>
      <c r="CKE6"/>
      <c r="CKF6"/>
      <c r="CKG6"/>
      <c r="CKH6"/>
      <c r="CKI6"/>
      <c r="CKJ6"/>
      <c r="CKK6"/>
      <c r="CKL6"/>
      <c r="CKM6"/>
      <c r="CKN6"/>
      <c r="CKO6"/>
      <c r="CKP6"/>
      <c r="CKQ6"/>
      <c r="CKR6"/>
      <c r="CKS6"/>
      <c r="CKT6"/>
      <c r="CKU6"/>
      <c r="CKV6"/>
      <c r="CKW6"/>
      <c r="CKX6"/>
      <c r="CKY6"/>
      <c r="CKZ6"/>
      <c r="CLA6"/>
      <c r="CLB6"/>
      <c r="CLC6"/>
      <c r="CLD6"/>
      <c r="CLE6"/>
      <c r="CLF6"/>
      <c r="CLG6"/>
      <c r="CLH6"/>
      <c r="CLI6"/>
      <c r="CLJ6"/>
      <c r="CLK6"/>
      <c r="CLL6"/>
      <c r="CLM6"/>
      <c r="CLN6"/>
      <c r="CLO6"/>
      <c r="CLP6"/>
      <c r="CLQ6"/>
      <c r="CLR6"/>
      <c r="CLS6"/>
      <c r="CLT6"/>
      <c r="CLU6"/>
      <c r="CLV6"/>
      <c r="CLW6"/>
      <c r="CLX6"/>
      <c r="CLY6"/>
      <c r="CLZ6"/>
      <c r="CMA6"/>
      <c r="CMB6"/>
      <c r="CMC6"/>
      <c r="CMD6"/>
      <c r="CME6"/>
      <c r="CMF6"/>
      <c r="CMG6"/>
      <c r="CMH6"/>
      <c r="CMI6"/>
      <c r="CMJ6"/>
      <c r="CMK6"/>
      <c r="CML6"/>
      <c r="CMM6"/>
      <c r="CMN6"/>
      <c r="CMO6"/>
      <c r="CMP6"/>
      <c r="CMQ6"/>
      <c r="CMR6"/>
      <c r="CMS6"/>
      <c r="CMT6"/>
      <c r="CMU6"/>
      <c r="CMV6"/>
      <c r="CMW6"/>
      <c r="CMX6"/>
      <c r="CMY6"/>
      <c r="CMZ6"/>
      <c r="CNA6"/>
      <c r="CNB6"/>
      <c r="CNC6"/>
      <c r="CND6"/>
      <c r="CNE6"/>
      <c r="CNF6"/>
      <c r="CNG6"/>
      <c r="CNH6"/>
      <c r="CNI6"/>
      <c r="CNJ6"/>
      <c r="CNK6"/>
      <c r="CNL6"/>
      <c r="CNM6"/>
      <c r="CNN6"/>
      <c r="CNO6"/>
      <c r="CNP6"/>
      <c r="CNQ6"/>
      <c r="CNR6"/>
      <c r="CNS6"/>
      <c r="CNT6"/>
      <c r="CNU6"/>
      <c r="CNV6"/>
      <c r="CNW6"/>
      <c r="CNX6"/>
      <c r="CNY6"/>
      <c r="CNZ6"/>
      <c r="COA6"/>
      <c r="COB6"/>
      <c r="COC6"/>
      <c r="COD6"/>
      <c r="COE6"/>
      <c r="COF6"/>
      <c r="COG6"/>
      <c r="COH6"/>
      <c r="COI6"/>
      <c r="COJ6"/>
      <c r="COK6"/>
      <c r="COL6"/>
      <c r="COM6"/>
      <c r="CON6"/>
      <c r="COO6"/>
      <c r="COP6"/>
      <c r="COQ6"/>
      <c r="COR6"/>
      <c r="COS6"/>
      <c r="COT6"/>
      <c r="COU6"/>
      <c r="COV6"/>
      <c r="COW6"/>
      <c r="COX6"/>
      <c r="COY6"/>
      <c r="COZ6"/>
      <c r="CPA6"/>
      <c r="CPB6"/>
      <c r="CPC6"/>
      <c r="CPD6"/>
      <c r="CPE6"/>
      <c r="CPF6"/>
      <c r="CPG6"/>
      <c r="CPH6"/>
      <c r="CPI6"/>
      <c r="CPJ6"/>
      <c r="CPK6"/>
      <c r="CPL6"/>
      <c r="CPM6"/>
      <c r="CPN6"/>
      <c r="CPO6"/>
      <c r="CPP6"/>
      <c r="CPQ6"/>
      <c r="CPR6"/>
      <c r="CPS6"/>
      <c r="CPT6"/>
      <c r="CPU6"/>
      <c r="CPV6"/>
      <c r="CPW6"/>
      <c r="CPX6"/>
      <c r="CPY6"/>
      <c r="CPZ6"/>
      <c r="CQA6"/>
      <c r="CQB6"/>
      <c r="CQC6"/>
      <c r="CQD6"/>
      <c r="CQE6"/>
      <c r="CQF6"/>
      <c r="CQG6"/>
      <c r="CQH6"/>
      <c r="CQI6"/>
      <c r="CQJ6"/>
      <c r="CQK6"/>
      <c r="CQL6"/>
      <c r="CQM6"/>
      <c r="CQN6"/>
      <c r="CQO6"/>
      <c r="CQP6"/>
      <c r="CQQ6"/>
      <c r="CQR6"/>
      <c r="CQS6"/>
      <c r="CQT6"/>
      <c r="CQU6"/>
      <c r="CQV6"/>
      <c r="CQW6"/>
      <c r="CQX6"/>
      <c r="CQY6"/>
      <c r="CQZ6"/>
      <c r="CRA6"/>
      <c r="CRB6"/>
      <c r="CRC6"/>
      <c r="CRD6"/>
      <c r="CRE6"/>
      <c r="CRF6"/>
      <c r="CRG6"/>
      <c r="CRH6"/>
      <c r="CRI6"/>
      <c r="CRJ6"/>
      <c r="CRK6"/>
      <c r="CRL6"/>
      <c r="CRM6"/>
      <c r="CRN6"/>
      <c r="CRO6"/>
      <c r="CRP6"/>
      <c r="CRQ6"/>
      <c r="CRR6"/>
      <c r="CRS6"/>
      <c r="CRT6"/>
      <c r="CRU6"/>
      <c r="CRV6"/>
      <c r="CRW6"/>
      <c r="CRX6"/>
      <c r="CRY6"/>
      <c r="CRZ6"/>
      <c r="CSA6"/>
      <c r="CSB6"/>
      <c r="CSC6"/>
      <c r="CSD6"/>
      <c r="CSE6"/>
      <c r="CSF6"/>
      <c r="CSG6"/>
      <c r="CSH6"/>
      <c r="CSI6"/>
      <c r="CSJ6"/>
      <c r="CSK6"/>
      <c r="CSL6"/>
      <c r="CSM6"/>
      <c r="CSN6"/>
      <c r="CSO6"/>
      <c r="CSP6"/>
      <c r="CSQ6"/>
      <c r="CSR6"/>
      <c r="CSS6"/>
      <c r="CST6"/>
      <c r="CSU6"/>
      <c r="CSV6"/>
      <c r="CSW6"/>
      <c r="CSX6"/>
      <c r="CSY6"/>
      <c r="CSZ6"/>
      <c r="CTA6"/>
      <c r="CTB6"/>
      <c r="CTC6"/>
      <c r="CTD6"/>
      <c r="CTE6"/>
      <c r="CTF6"/>
      <c r="CTG6"/>
      <c r="CTH6"/>
      <c r="CTI6"/>
      <c r="CTJ6"/>
      <c r="CTK6"/>
      <c r="CTL6"/>
      <c r="CTM6"/>
      <c r="CTN6"/>
      <c r="CTO6"/>
      <c r="CTP6"/>
      <c r="CTQ6"/>
      <c r="CTR6"/>
      <c r="CTS6"/>
      <c r="CTT6"/>
      <c r="CTU6"/>
      <c r="CTV6"/>
      <c r="CTW6"/>
      <c r="CTX6"/>
      <c r="CTY6"/>
      <c r="CTZ6"/>
      <c r="CUA6"/>
      <c r="CUB6"/>
      <c r="CUC6"/>
      <c r="CUD6"/>
      <c r="CUE6"/>
      <c r="CUF6"/>
      <c r="CUG6"/>
      <c r="CUH6"/>
      <c r="CUI6"/>
      <c r="CUJ6"/>
      <c r="CUK6"/>
      <c r="CUL6"/>
      <c r="CUM6"/>
      <c r="CUN6"/>
      <c r="CUO6"/>
      <c r="CUP6"/>
      <c r="CUQ6"/>
      <c r="CUR6"/>
      <c r="CUS6"/>
      <c r="CUT6"/>
      <c r="CUU6"/>
      <c r="CUV6"/>
      <c r="CUW6"/>
      <c r="CUX6"/>
      <c r="CUY6"/>
      <c r="CUZ6"/>
      <c r="CVA6"/>
      <c r="CVB6"/>
      <c r="CVC6"/>
      <c r="CVD6"/>
      <c r="CVE6"/>
      <c r="CVF6"/>
      <c r="CVG6"/>
      <c r="CVH6"/>
      <c r="CVI6"/>
      <c r="CVJ6"/>
      <c r="CVK6"/>
      <c r="CVL6"/>
      <c r="CVM6"/>
      <c r="CVN6"/>
      <c r="CVO6"/>
      <c r="CVP6"/>
      <c r="CVQ6"/>
      <c r="CVR6"/>
      <c r="CVS6"/>
      <c r="CVT6"/>
      <c r="CVU6"/>
      <c r="CVV6"/>
      <c r="CVW6"/>
      <c r="CVX6"/>
      <c r="CVY6"/>
      <c r="CVZ6"/>
      <c r="CWA6"/>
      <c r="CWB6"/>
      <c r="CWC6"/>
      <c r="CWD6"/>
      <c r="CWE6"/>
      <c r="CWF6"/>
      <c r="CWG6"/>
      <c r="CWH6"/>
      <c r="CWI6"/>
      <c r="CWJ6"/>
      <c r="CWK6"/>
      <c r="CWL6"/>
      <c r="CWM6"/>
      <c r="CWN6"/>
      <c r="CWO6"/>
      <c r="CWP6"/>
      <c r="CWQ6"/>
      <c r="CWR6"/>
      <c r="CWS6"/>
      <c r="CWT6"/>
      <c r="CWU6"/>
      <c r="CWV6"/>
      <c r="CWW6"/>
      <c r="CWX6"/>
      <c r="CWY6"/>
      <c r="CWZ6"/>
      <c r="CXA6"/>
      <c r="CXB6"/>
      <c r="CXC6"/>
      <c r="CXD6"/>
      <c r="CXE6"/>
      <c r="CXF6"/>
      <c r="CXG6"/>
      <c r="CXH6"/>
      <c r="CXI6"/>
      <c r="CXJ6"/>
      <c r="CXK6"/>
      <c r="CXL6"/>
      <c r="CXM6"/>
      <c r="CXN6"/>
      <c r="CXO6"/>
      <c r="CXP6"/>
      <c r="CXQ6"/>
      <c r="CXR6"/>
      <c r="CXS6"/>
      <c r="CXT6"/>
      <c r="CXU6"/>
      <c r="CXV6"/>
      <c r="CXW6"/>
      <c r="CXX6"/>
      <c r="CXY6"/>
      <c r="CXZ6"/>
      <c r="CYA6"/>
      <c r="CYB6"/>
      <c r="CYC6"/>
      <c r="CYD6"/>
      <c r="CYE6"/>
      <c r="CYF6"/>
      <c r="CYG6"/>
      <c r="CYH6"/>
      <c r="CYI6"/>
      <c r="CYJ6"/>
      <c r="CYK6"/>
      <c r="CYL6"/>
      <c r="CYM6"/>
      <c r="CYN6"/>
      <c r="CYO6"/>
      <c r="CYP6"/>
      <c r="CYQ6"/>
      <c r="CYR6"/>
      <c r="CYS6"/>
      <c r="CYT6"/>
      <c r="CYU6"/>
      <c r="CYV6"/>
      <c r="CYW6"/>
      <c r="CYX6"/>
      <c r="CYY6"/>
      <c r="CYZ6"/>
      <c r="CZA6"/>
      <c r="CZB6"/>
      <c r="CZC6"/>
      <c r="CZD6"/>
      <c r="CZE6"/>
      <c r="CZF6"/>
      <c r="CZG6"/>
      <c r="CZH6"/>
      <c r="CZI6"/>
      <c r="CZJ6"/>
      <c r="CZK6"/>
      <c r="CZL6"/>
      <c r="CZM6"/>
      <c r="CZN6"/>
      <c r="CZO6"/>
      <c r="CZP6"/>
      <c r="CZQ6"/>
      <c r="CZR6"/>
      <c r="CZS6"/>
      <c r="CZT6"/>
      <c r="CZU6"/>
      <c r="CZV6"/>
      <c r="CZW6"/>
      <c r="CZX6"/>
      <c r="CZY6"/>
      <c r="CZZ6"/>
      <c r="DAA6"/>
      <c r="DAB6"/>
      <c r="DAC6"/>
      <c r="DAD6"/>
      <c r="DAE6"/>
      <c r="DAF6"/>
      <c r="DAG6"/>
      <c r="DAH6"/>
      <c r="DAI6"/>
      <c r="DAJ6"/>
      <c r="DAK6"/>
      <c r="DAL6"/>
      <c r="DAM6"/>
      <c r="DAN6"/>
      <c r="DAO6"/>
      <c r="DAP6"/>
      <c r="DAQ6"/>
      <c r="DAR6"/>
      <c r="DAS6"/>
      <c r="DAT6"/>
      <c r="DAU6"/>
      <c r="DAV6"/>
      <c r="DAW6"/>
      <c r="DAX6"/>
      <c r="DAY6"/>
      <c r="DAZ6"/>
      <c r="DBA6"/>
      <c r="DBB6"/>
      <c r="DBC6"/>
      <c r="DBD6"/>
      <c r="DBE6"/>
      <c r="DBF6"/>
      <c r="DBG6"/>
      <c r="DBH6"/>
      <c r="DBI6"/>
      <c r="DBJ6"/>
      <c r="DBK6"/>
      <c r="DBL6"/>
      <c r="DBM6"/>
      <c r="DBN6"/>
      <c r="DBO6"/>
      <c r="DBP6"/>
      <c r="DBQ6"/>
      <c r="DBR6"/>
      <c r="DBS6"/>
      <c r="DBT6"/>
      <c r="DBU6"/>
      <c r="DBV6"/>
      <c r="DBW6"/>
      <c r="DBX6"/>
      <c r="DBY6"/>
      <c r="DBZ6"/>
      <c r="DCA6"/>
      <c r="DCB6"/>
      <c r="DCC6"/>
      <c r="DCD6"/>
      <c r="DCE6"/>
      <c r="DCF6"/>
      <c r="DCG6"/>
      <c r="DCH6"/>
      <c r="DCI6"/>
      <c r="DCJ6"/>
      <c r="DCK6"/>
      <c r="DCL6"/>
      <c r="DCM6"/>
      <c r="DCN6"/>
      <c r="DCO6"/>
      <c r="DCP6"/>
      <c r="DCQ6"/>
      <c r="DCR6"/>
      <c r="DCS6"/>
      <c r="DCT6"/>
      <c r="DCU6"/>
      <c r="DCV6"/>
      <c r="DCW6"/>
      <c r="DCX6"/>
      <c r="DCY6"/>
      <c r="DCZ6"/>
      <c r="DDA6"/>
      <c r="DDB6"/>
      <c r="DDC6"/>
      <c r="DDD6"/>
      <c r="DDE6"/>
      <c r="DDF6"/>
      <c r="DDG6"/>
      <c r="DDH6"/>
      <c r="DDI6"/>
      <c r="DDJ6"/>
      <c r="DDK6"/>
      <c r="DDL6"/>
      <c r="DDM6"/>
      <c r="DDN6"/>
      <c r="DDO6"/>
      <c r="DDP6"/>
      <c r="DDQ6"/>
      <c r="DDR6"/>
      <c r="DDS6"/>
      <c r="DDT6"/>
      <c r="DDU6"/>
      <c r="DDV6"/>
      <c r="DDW6"/>
      <c r="DDX6"/>
      <c r="DDY6"/>
      <c r="DDZ6"/>
      <c r="DEA6"/>
      <c r="DEB6"/>
      <c r="DEC6"/>
      <c r="DED6"/>
      <c r="DEE6"/>
      <c r="DEF6"/>
      <c r="DEG6"/>
      <c r="DEH6"/>
      <c r="DEI6"/>
      <c r="DEJ6"/>
      <c r="DEK6"/>
      <c r="DEL6"/>
      <c r="DEM6"/>
      <c r="DEN6"/>
      <c r="DEO6"/>
      <c r="DEP6"/>
      <c r="DEQ6"/>
      <c r="DER6"/>
      <c r="DES6"/>
      <c r="DET6"/>
      <c r="DEU6"/>
      <c r="DEV6"/>
      <c r="DEW6"/>
      <c r="DEX6"/>
      <c r="DEY6"/>
      <c r="DEZ6"/>
      <c r="DFA6"/>
      <c r="DFB6"/>
      <c r="DFC6"/>
      <c r="DFD6"/>
      <c r="DFE6"/>
      <c r="DFF6"/>
      <c r="DFG6"/>
      <c r="DFH6"/>
      <c r="DFI6"/>
      <c r="DFJ6"/>
      <c r="DFK6"/>
      <c r="DFL6"/>
      <c r="DFM6"/>
      <c r="DFN6"/>
      <c r="DFO6"/>
      <c r="DFP6"/>
      <c r="DFQ6"/>
      <c r="DFR6"/>
      <c r="DFS6"/>
      <c r="DFT6"/>
      <c r="DFU6"/>
      <c r="DFV6"/>
      <c r="DFW6"/>
      <c r="DFX6"/>
      <c r="DFY6"/>
      <c r="DFZ6"/>
      <c r="DGA6"/>
      <c r="DGB6"/>
      <c r="DGC6"/>
      <c r="DGD6"/>
      <c r="DGE6"/>
      <c r="DGF6"/>
      <c r="DGG6"/>
      <c r="DGH6"/>
      <c r="DGI6"/>
      <c r="DGJ6"/>
      <c r="DGK6"/>
      <c r="DGL6"/>
      <c r="DGM6"/>
      <c r="DGN6"/>
      <c r="DGO6"/>
      <c r="DGP6"/>
      <c r="DGQ6"/>
      <c r="DGR6"/>
      <c r="DGS6"/>
      <c r="DGT6"/>
      <c r="DGU6"/>
      <c r="DGV6"/>
      <c r="DGW6"/>
      <c r="DGX6"/>
      <c r="DGY6"/>
      <c r="DGZ6"/>
      <c r="DHA6"/>
      <c r="DHB6"/>
      <c r="DHC6"/>
      <c r="DHD6"/>
      <c r="DHE6"/>
      <c r="DHF6"/>
      <c r="DHG6"/>
      <c r="DHH6"/>
      <c r="DHI6"/>
      <c r="DHJ6"/>
      <c r="DHK6"/>
      <c r="DHL6"/>
      <c r="DHM6"/>
      <c r="DHN6"/>
      <c r="DHO6"/>
      <c r="DHP6"/>
      <c r="DHQ6"/>
      <c r="DHR6"/>
      <c r="DHS6"/>
      <c r="DHT6"/>
      <c r="DHU6"/>
      <c r="DHV6"/>
      <c r="DHW6"/>
      <c r="DHX6"/>
      <c r="DHY6"/>
      <c r="DHZ6"/>
      <c r="DIA6"/>
      <c r="DIB6"/>
      <c r="DIC6"/>
      <c r="DID6"/>
      <c r="DIE6"/>
      <c r="DIF6"/>
      <c r="DIG6"/>
      <c r="DIH6"/>
      <c r="DII6"/>
      <c r="DIJ6"/>
      <c r="DIK6"/>
      <c r="DIL6"/>
      <c r="DIM6"/>
      <c r="DIN6"/>
      <c r="DIO6"/>
      <c r="DIP6"/>
      <c r="DIQ6"/>
      <c r="DIR6"/>
      <c r="DIS6"/>
      <c r="DIT6"/>
      <c r="DIU6"/>
      <c r="DIV6"/>
      <c r="DIW6"/>
      <c r="DIX6"/>
      <c r="DIY6"/>
      <c r="DIZ6"/>
      <c r="DJA6"/>
      <c r="DJB6"/>
      <c r="DJC6"/>
      <c r="DJD6"/>
      <c r="DJE6"/>
      <c r="DJF6"/>
      <c r="DJG6"/>
      <c r="DJH6"/>
      <c r="DJI6"/>
      <c r="DJJ6"/>
      <c r="DJK6"/>
      <c r="DJL6"/>
      <c r="DJM6"/>
      <c r="DJN6"/>
      <c r="DJO6"/>
      <c r="DJP6"/>
      <c r="DJQ6"/>
      <c r="DJR6"/>
      <c r="DJS6"/>
      <c r="DJT6"/>
      <c r="DJU6"/>
      <c r="DJV6"/>
      <c r="DJW6"/>
      <c r="DJX6"/>
      <c r="DJY6"/>
      <c r="DJZ6"/>
      <c r="DKA6"/>
      <c r="DKB6"/>
      <c r="DKC6"/>
      <c r="DKD6"/>
      <c r="DKE6"/>
      <c r="DKF6"/>
      <c r="DKG6"/>
      <c r="DKH6"/>
      <c r="DKI6"/>
      <c r="DKJ6"/>
      <c r="DKK6"/>
      <c r="DKL6"/>
      <c r="DKM6"/>
      <c r="DKN6"/>
      <c r="DKO6"/>
      <c r="DKP6"/>
      <c r="DKQ6"/>
      <c r="DKR6"/>
      <c r="DKS6"/>
      <c r="DKT6"/>
      <c r="DKU6"/>
      <c r="DKV6"/>
      <c r="DKW6"/>
      <c r="DKX6"/>
      <c r="DKY6"/>
      <c r="DKZ6"/>
      <c r="DLA6"/>
      <c r="DLB6"/>
      <c r="DLC6"/>
      <c r="DLD6"/>
      <c r="DLE6"/>
      <c r="DLF6"/>
      <c r="DLG6"/>
      <c r="DLH6"/>
      <c r="DLI6"/>
      <c r="DLJ6"/>
      <c r="DLK6"/>
      <c r="DLL6"/>
      <c r="DLM6"/>
      <c r="DLN6"/>
      <c r="DLO6"/>
      <c r="DLP6"/>
      <c r="DLQ6"/>
      <c r="DLR6"/>
      <c r="DLS6"/>
      <c r="DLT6"/>
      <c r="DLU6"/>
      <c r="DLV6"/>
      <c r="DLW6"/>
      <c r="DLX6"/>
      <c r="DLY6"/>
      <c r="DLZ6"/>
      <c r="DMA6"/>
      <c r="DMB6"/>
      <c r="DMC6"/>
      <c r="DMD6"/>
      <c r="DME6"/>
      <c r="DMF6"/>
      <c r="DMG6"/>
      <c r="DMH6"/>
      <c r="DMI6"/>
      <c r="DMJ6"/>
      <c r="DMK6"/>
      <c r="DML6"/>
      <c r="DMM6"/>
      <c r="DMN6"/>
      <c r="DMO6"/>
      <c r="DMP6"/>
      <c r="DMQ6"/>
      <c r="DMR6"/>
      <c r="DMS6"/>
      <c r="DMT6"/>
      <c r="DMU6"/>
      <c r="DMV6"/>
      <c r="DMW6"/>
      <c r="DMX6"/>
      <c r="DMY6"/>
      <c r="DMZ6"/>
      <c r="DNA6"/>
      <c r="DNB6"/>
      <c r="DNC6"/>
      <c r="DND6"/>
      <c r="DNE6"/>
      <c r="DNF6"/>
      <c r="DNG6"/>
      <c r="DNH6"/>
      <c r="DNI6"/>
      <c r="DNJ6"/>
      <c r="DNK6"/>
      <c r="DNL6"/>
      <c r="DNM6"/>
      <c r="DNN6"/>
      <c r="DNO6"/>
      <c r="DNP6"/>
      <c r="DNQ6"/>
      <c r="DNR6"/>
      <c r="DNS6"/>
      <c r="DNT6"/>
      <c r="DNU6"/>
      <c r="DNV6"/>
      <c r="DNW6"/>
      <c r="DNX6"/>
      <c r="DNY6"/>
      <c r="DNZ6"/>
      <c r="DOA6"/>
      <c r="DOB6"/>
      <c r="DOC6"/>
      <c r="DOD6"/>
      <c r="DOE6"/>
      <c r="DOF6"/>
      <c r="DOG6"/>
      <c r="DOH6"/>
      <c r="DOI6"/>
      <c r="DOJ6"/>
      <c r="DOK6"/>
      <c r="DOL6"/>
      <c r="DOM6"/>
      <c r="DON6"/>
      <c r="DOO6"/>
      <c r="DOP6"/>
      <c r="DOQ6"/>
      <c r="DOR6"/>
      <c r="DOS6"/>
      <c r="DOT6"/>
      <c r="DOU6"/>
      <c r="DOV6"/>
      <c r="DOW6"/>
      <c r="DOX6"/>
      <c r="DOY6"/>
      <c r="DOZ6"/>
      <c r="DPA6"/>
      <c r="DPB6"/>
      <c r="DPC6"/>
      <c r="DPD6"/>
      <c r="DPE6"/>
      <c r="DPF6"/>
      <c r="DPG6"/>
      <c r="DPH6"/>
      <c r="DPI6"/>
      <c r="DPJ6"/>
      <c r="DPK6"/>
      <c r="DPL6"/>
      <c r="DPM6"/>
      <c r="DPN6"/>
      <c r="DPO6"/>
      <c r="DPP6"/>
      <c r="DPQ6"/>
      <c r="DPR6"/>
      <c r="DPS6"/>
      <c r="DPT6"/>
      <c r="DPU6"/>
      <c r="DPV6"/>
      <c r="DPW6"/>
      <c r="DPX6"/>
      <c r="DPY6"/>
      <c r="DPZ6"/>
      <c r="DQA6"/>
      <c r="DQB6"/>
      <c r="DQC6"/>
      <c r="DQD6"/>
      <c r="DQE6"/>
      <c r="DQF6"/>
      <c r="DQG6"/>
      <c r="DQH6"/>
      <c r="DQI6"/>
      <c r="DQJ6"/>
      <c r="DQK6"/>
      <c r="DQL6"/>
      <c r="DQM6"/>
      <c r="DQN6"/>
      <c r="DQO6"/>
      <c r="DQP6"/>
      <c r="DQQ6"/>
      <c r="DQR6"/>
      <c r="DQS6"/>
      <c r="DQT6"/>
      <c r="DQU6"/>
      <c r="DQV6"/>
      <c r="DQW6"/>
      <c r="DQX6"/>
      <c r="DQY6"/>
      <c r="DQZ6"/>
      <c r="DRA6"/>
      <c r="DRB6"/>
      <c r="DRC6"/>
      <c r="DRD6"/>
      <c r="DRE6"/>
      <c r="DRF6"/>
      <c r="DRG6"/>
      <c r="DRH6"/>
      <c r="DRI6"/>
      <c r="DRJ6"/>
      <c r="DRK6"/>
      <c r="DRL6"/>
      <c r="DRM6"/>
      <c r="DRN6"/>
      <c r="DRO6"/>
      <c r="DRP6"/>
      <c r="DRQ6"/>
      <c r="DRR6"/>
      <c r="DRS6"/>
      <c r="DRT6"/>
      <c r="DRU6"/>
      <c r="DRV6"/>
      <c r="DRW6"/>
      <c r="DRX6"/>
      <c r="DRY6"/>
      <c r="DRZ6"/>
      <c r="DSA6"/>
      <c r="DSB6"/>
      <c r="DSC6"/>
      <c r="DSD6"/>
      <c r="DSE6"/>
      <c r="DSF6"/>
      <c r="DSG6"/>
      <c r="DSH6"/>
      <c r="DSI6"/>
      <c r="DSJ6"/>
      <c r="DSK6"/>
      <c r="DSL6"/>
      <c r="DSM6"/>
      <c r="DSN6"/>
      <c r="DSO6"/>
      <c r="DSP6"/>
      <c r="DSQ6"/>
      <c r="DSR6"/>
      <c r="DSS6"/>
      <c r="DST6"/>
      <c r="DSU6"/>
      <c r="DSV6"/>
      <c r="DSW6"/>
      <c r="DSX6"/>
      <c r="DSY6"/>
      <c r="DSZ6"/>
      <c r="DTA6"/>
      <c r="DTB6"/>
      <c r="DTC6"/>
      <c r="DTD6"/>
      <c r="DTE6"/>
      <c r="DTF6"/>
      <c r="DTG6"/>
      <c r="DTH6"/>
      <c r="DTI6"/>
      <c r="DTJ6"/>
      <c r="DTK6"/>
      <c r="DTL6"/>
      <c r="DTM6"/>
      <c r="DTN6"/>
      <c r="DTO6"/>
      <c r="DTP6"/>
      <c r="DTQ6"/>
      <c r="DTR6"/>
      <c r="DTS6"/>
      <c r="DTT6"/>
      <c r="DTU6"/>
      <c r="DTV6"/>
      <c r="DTW6"/>
      <c r="DTX6"/>
      <c r="DTY6"/>
      <c r="DTZ6"/>
      <c r="DUA6"/>
      <c r="DUB6"/>
      <c r="DUC6"/>
      <c r="DUD6"/>
      <c r="DUE6"/>
      <c r="DUF6"/>
      <c r="DUG6"/>
      <c r="DUH6"/>
      <c r="DUI6"/>
      <c r="DUJ6"/>
      <c r="DUK6"/>
      <c r="DUL6"/>
      <c r="DUM6"/>
      <c r="DUN6"/>
      <c r="DUO6"/>
      <c r="DUP6"/>
      <c r="DUQ6"/>
      <c r="DUR6"/>
      <c r="DUS6"/>
      <c r="DUT6"/>
      <c r="DUU6"/>
      <c r="DUV6"/>
      <c r="DUW6"/>
      <c r="DUX6"/>
      <c r="DUY6"/>
      <c r="DUZ6"/>
      <c r="DVA6"/>
      <c r="DVB6"/>
      <c r="DVC6"/>
      <c r="DVD6"/>
      <c r="DVE6"/>
      <c r="DVF6"/>
      <c r="DVG6"/>
      <c r="DVH6"/>
      <c r="DVI6"/>
      <c r="DVJ6"/>
      <c r="DVK6"/>
      <c r="DVL6"/>
      <c r="DVM6"/>
      <c r="DVN6"/>
      <c r="DVO6"/>
      <c r="DVP6"/>
      <c r="DVQ6"/>
      <c r="DVR6"/>
      <c r="DVS6"/>
      <c r="DVT6"/>
      <c r="DVU6"/>
      <c r="DVV6"/>
      <c r="DVW6"/>
      <c r="DVX6"/>
      <c r="DVY6"/>
      <c r="DVZ6"/>
      <c r="DWA6"/>
      <c r="DWB6"/>
      <c r="DWC6"/>
      <c r="DWD6"/>
      <c r="DWE6"/>
      <c r="DWF6"/>
      <c r="DWG6"/>
      <c r="DWH6"/>
      <c r="DWI6"/>
      <c r="DWJ6"/>
      <c r="DWK6"/>
      <c r="DWL6"/>
      <c r="DWM6"/>
      <c r="DWN6"/>
      <c r="DWO6"/>
      <c r="DWP6"/>
      <c r="DWQ6"/>
      <c r="DWR6"/>
      <c r="DWS6"/>
      <c r="DWT6"/>
      <c r="DWU6"/>
      <c r="DWV6"/>
      <c r="DWW6"/>
      <c r="DWX6"/>
      <c r="DWY6"/>
      <c r="DWZ6"/>
      <c r="DXA6"/>
      <c r="DXB6"/>
      <c r="DXC6"/>
      <c r="DXD6"/>
      <c r="DXE6"/>
      <c r="DXF6"/>
      <c r="DXG6"/>
      <c r="DXH6"/>
      <c r="DXI6"/>
      <c r="DXJ6"/>
      <c r="DXK6"/>
      <c r="DXL6"/>
      <c r="DXM6"/>
      <c r="DXN6"/>
      <c r="DXO6"/>
      <c r="DXP6"/>
      <c r="DXQ6"/>
      <c r="DXR6"/>
      <c r="DXS6"/>
      <c r="DXT6"/>
      <c r="DXU6"/>
      <c r="DXV6"/>
      <c r="DXW6"/>
      <c r="DXX6"/>
      <c r="DXY6"/>
      <c r="DXZ6"/>
      <c r="DYA6"/>
      <c r="DYB6"/>
      <c r="DYC6"/>
      <c r="DYD6"/>
      <c r="DYE6"/>
      <c r="DYF6"/>
      <c r="DYG6"/>
      <c r="DYH6"/>
      <c r="DYI6"/>
      <c r="DYJ6"/>
      <c r="DYK6"/>
      <c r="DYL6"/>
      <c r="DYM6"/>
      <c r="DYN6"/>
      <c r="DYO6"/>
      <c r="DYP6"/>
      <c r="DYQ6"/>
      <c r="DYR6"/>
      <c r="DYS6"/>
      <c r="DYT6"/>
      <c r="DYU6"/>
      <c r="DYV6"/>
      <c r="DYW6"/>
      <c r="DYX6"/>
      <c r="DYY6"/>
      <c r="DYZ6"/>
      <c r="DZA6"/>
      <c r="DZB6"/>
      <c r="DZC6"/>
      <c r="DZD6"/>
      <c r="DZE6"/>
      <c r="DZF6"/>
      <c r="DZG6"/>
      <c r="DZH6"/>
      <c r="DZI6"/>
      <c r="DZJ6"/>
      <c r="DZK6"/>
      <c r="DZL6"/>
      <c r="DZM6"/>
      <c r="DZN6"/>
      <c r="DZO6"/>
      <c r="DZP6"/>
      <c r="DZQ6"/>
      <c r="DZR6"/>
      <c r="DZS6"/>
      <c r="DZT6"/>
      <c r="DZU6"/>
      <c r="DZV6"/>
      <c r="DZW6"/>
      <c r="DZX6"/>
      <c r="DZY6"/>
      <c r="DZZ6"/>
      <c r="EAA6"/>
      <c r="EAB6"/>
      <c r="EAC6"/>
      <c r="EAD6"/>
      <c r="EAE6"/>
      <c r="EAF6"/>
      <c r="EAG6"/>
      <c r="EAH6"/>
      <c r="EAI6"/>
      <c r="EAJ6"/>
      <c r="EAK6"/>
      <c r="EAL6"/>
      <c r="EAM6"/>
      <c r="EAN6"/>
      <c r="EAO6"/>
      <c r="EAP6"/>
      <c r="EAQ6"/>
      <c r="EAR6"/>
      <c r="EAS6"/>
      <c r="EAT6"/>
      <c r="EAU6"/>
      <c r="EAV6"/>
      <c r="EAW6"/>
      <c r="EAX6"/>
      <c r="EAY6"/>
      <c r="EAZ6"/>
      <c r="EBA6"/>
      <c r="EBB6"/>
      <c r="EBC6"/>
      <c r="EBD6"/>
      <c r="EBE6"/>
      <c r="EBF6"/>
      <c r="EBG6"/>
      <c r="EBH6"/>
      <c r="EBI6"/>
      <c r="EBJ6"/>
      <c r="EBK6"/>
      <c r="EBL6"/>
      <c r="EBM6"/>
      <c r="EBN6"/>
      <c r="EBO6"/>
      <c r="EBP6"/>
      <c r="EBQ6"/>
      <c r="EBR6"/>
      <c r="EBS6"/>
      <c r="EBT6"/>
      <c r="EBU6"/>
      <c r="EBV6"/>
      <c r="EBW6"/>
      <c r="EBX6"/>
      <c r="EBY6"/>
      <c r="EBZ6"/>
      <c r="ECA6"/>
      <c r="ECB6"/>
      <c r="ECC6"/>
      <c r="ECD6"/>
      <c r="ECE6"/>
      <c r="ECF6"/>
      <c r="ECG6"/>
      <c r="ECH6"/>
      <c r="ECI6"/>
      <c r="ECJ6"/>
      <c r="ECK6"/>
      <c r="ECL6"/>
      <c r="ECM6"/>
      <c r="ECN6"/>
      <c r="ECO6"/>
      <c r="ECP6"/>
      <c r="ECQ6"/>
      <c r="ECR6"/>
      <c r="ECS6"/>
      <c r="ECT6"/>
      <c r="ECU6"/>
      <c r="ECV6"/>
      <c r="ECW6"/>
      <c r="ECX6"/>
      <c r="ECY6"/>
      <c r="ECZ6"/>
      <c r="EDA6"/>
      <c r="EDB6"/>
      <c r="EDC6"/>
      <c r="EDD6"/>
      <c r="EDE6"/>
      <c r="EDF6"/>
      <c r="EDG6"/>
      <c r="EDH6"/>
      <c r="EDI6"/>
      <c r="EDJ6"/>
      <c r="EDK6"/>
      <c r="EDL6"/>
      <c r="EDM6"/>
      <c r="EDN6"/>
      <c r="EDO6"/>
      <c r="EDP6"/>
      <c r="EDQ6"/>
      <c r="EDR6"/>
      <c r="EDS6"/>
      <c r="EDT6"/>
      <c r="EDU6"/>
      <c r="EDV6"/>
      <c r="EDW6"/>
      <c r="EDX6"/>
      <c r="EDY6"/>
      <c r="EDZ6"/>
      <c r="EEA6"/>
      <c r="EEB6"/>
      <c r="EEC6"/>
      <c r="EED6"/>
      <c r="EEE6"/>
      <c r="EEF6"/>
      <c r="EEG6"/>
      <c r="EEH6"/>
      <c r="EEI6"/>
      <c r="EEJ6"/>
      <c r="EEK6"/>
      <c r="EEL6"/>
      <c r="EEM6"/>
      <c r="EEN6"/>
      <c r="EEO6"/>
      <c r="EEP6"/>
      <c r="EEQ6"/>
      <c r="EER6"/>
      <c r="EES6"/>
      <c r="EET6"/>
      <c r="EEU6"/>
      <c r="EEV6"/>
      <c r="EEW6"/>
      <c r="EEX6"/>
      <c r="EEY6"/>
      <c r="EEZ6"/>
      <c r="EFA6"/>
      <c r="EFB6"/>
      <c r="EFC6"/>
      <c r="EFD6"/>
      <c r="EFE6"/>
      <c r="EFF6"/>
      <c r="EFG6"/>
      <c r="EFH6"/>
      <c r="EFI6"/>
      <c r="EFJ6"/>
      <c r="EFK6"/>
      <c r="EFL6"/>
      <c r="EFM6"/>
      <c r="EFN6"/>
      <c r="EFO6"/>
      <c r="EFP6"/>
      <c r="EFQ6"/>
      <c r="EFR6"/>
      <c r="EFS6"/>
      <c r="EFT6"/>
      <c r="EFU6"/>
      <c r="EFV6"/>
      <c r="EFW6"/>
      <c r="EFX6"/>
      <c r="EFY6"/>
      <c r="EFZ6"/>
      <c r="EGA6"/>
      <c r="EGB6"/>
      <c r="EGC6"/>
      <c r="EGD6"/>
      <c r="EGE6"/>
      <c r="EGF6"/>
      <c r="EGG6"/>
      <c r="EGH6"/>
      <c r="EGI6"/>
      <c r="EGJ6"/>
      <c r="EGK6"/>
      <c r="EGL6"/>
      <c r="EGM6"/>
      <c r="EGN6"/>
      <c r="EGO6"/>
      <c r="EGP6"/>
      <c r="EGQ6"/>
      <c r="EGR6"/>
      <c r="EGS6"/>
      <c r="EGT6"/>
      <c r="EGU6"/>
      <c r="EGV6"/>
      <c r="EGW6"/>
      <c r="EGX6"/>
      <c r="EGY6"/>
      <c r="EGZ6"/>
      <c r="EHA6"/>
      <c r="EHB6"/>
      <c r="EHC6"/>
      <c r="EHD6"/>
      <c r="EHE6"/>
      <c r="EHF6"/>
      <c r="EHG6"/>
      <c r="EHH6"/>
      <c r="EHI6"/>
      <c r="EHJ6"/>
      <c r="EHK6"/>
      <c r="EHL6"/>
      <c r="EHM6"/>
      <c r="EHN6"/>
      <c r="EHO6"/>
      <c r="EHP6"/>
      <c r="EHQ6"/>
      <c r="EHR6"/>
      <c r="EHS6"/>
      <c r="EHT6"/>
      <c r="EHU6"/>
      <c r="EHV6"/>
      <c r="EHW6"/>
      <c r="EHX6"/>
      <c r="EHY6"/>
      <c r="EHZ6"/>
      <c r="EIA6"/>
      <c r="EIB6"/>
      <c r="EIC6"/>
      <c r="EID6"/>
      <c r="EIE6"/>
      <c r="EIF6"/>
      <c r="EIG6"/>
      <c r="EIH6"/>
      <c r="EII6"/>
      <c r="EIJ6"/>
      <c r="EIK6"/>
      <c r="EIL6"/>
      <c r="EIM6"/>
      <c r="EIN6"/>
      <c r="EIO6"/>
      <c r="EIP6"/>
      <c r="EIQ6"/>
      <c r="EIR6"/>
      <c r="EIS6"/>
      <c r="EIT6"/>
      <c r="EIU6"/>
      <c r="EIV6"/>
      <c r="EIW6"/>
      <c r="EIX6"/>
      <c r="EIY6"/>
      <c r="EIZ6"/>
      <c r="EJA6"/>
      <c r="EJB6"/>
      <c r="EJC6"/>
      <c r="EJD6"/>
      <c r="EJE6"/>
      <c r="EJF6"/>
      <c r="EJG6"/>
      <c r="EJH6"/>
      <c r="EJI6"/>
      <c r="EJJ6"/>
      <c r="EJK6"/>
      <c r="EJL6"/>
      <c r="EJM6"/>
      <c r="EJN6"/>
      <c r="EJO6"/>
      <c r="EJP6"/>
      <c r="EJQ6"/>
      <c r="EJR6"/>
      <c r="EJS6"/>
      <c r="EJT6"/>
      <c r="EJU6"/>
      <c r="EJV6"/>
      <c r="EJW6"/>
      <c r="EJX6"/>
      <c r="EJY6"/>
      <c r="EJZ6"/>
      <c r="EKA6"/>
      <c r="EKB6"/>
      <c r="EKC6"/>
      <c r="EKD6"/>
      <c r="EKE6"/>
      <c r="EKF6"/>
      <c r="EKG6"/>
      <c r="EKH6"/>
      <c r="EKI6"/>
      <c r="EKJ6"/>
      <c r="EKK6"/>
      <c r="EKL6"/>
      <c r="EKM6"/>
      <c r="EKN6"/>
      <c r="EKO6"/>
      <c r="EKP6"/>
      <c r="EKQ6"/>
      <c r="EKR6"/>
      <c r="EKS6"/>
      <c r="EKT6"/>
      <c r="EKU6"/>
      <c r="EKV6"/>
      <c r="EKW6"/>
      <c r="EKX6"/>
      <c r="EKY6"/>
      <c r="EKZ6"/>
      <c r="ELA6"/>
      <c r="ELB6"/>
      <c r="ELC6"/>
      <c r="ELD6"/>
      <c r="ELE6"/>
      <c r="ELF6"/>
      <c r="ELG6"/>
      <c r="ELH6"/>
      <c r="ELI6"/>
      <c r="ELJ6"/>
      <c r="ELK6"/>
      <c r="ELL6"/>
      <c r="ELM6"/>
      <c r="ELN6"/>
      <c r="ELO6"/>
      <c r="ELP6"/>
      <c r="ELQ6"/>
      <c r="ELR6"/>
      <c r="ELS6"/>
      <c r="ELT6"/>
      <c r="ELU6"/>
      <c r="ELV6"/>
      <c r="ELW6"/>
      <c r="ELX6"/>
      <c r="ELY6"/>
      <c r="ELZ6"/>
      <c r="EMA6"/>
      <c r="EMB6"/>
      <c r="EMC6"/>
      <c r="EMD6"/>
      <c r="EME6"/>
      <c r="EMF6"/>
      <c r="EMG6"/>
      <c r="EMH6"/>
      <c r="EMI6"/>
      <c r="EMJ6"/>
      <c r="EMK6"/>
      <c r="EML6"/>
      <c r="EMM6"/>
      <c r="EMN6"/>
      <c r="EMO6"/>
      <c r="EMP6"/>
      <c r="EMQ6"/>
      <c r="EMR6"/>
      <c r="EMS6"/>
      <c r="EMT6"/>
      <c r="EMU6"/>
      <c r="EMV6"/>
      <c r="EMW6"/>
      <c r="EMX6"/>
      <c r="EMY6"/>
      <c r="EMZ6"/>
      <c r="ENA6"/>
      <c r="ENB6"/>
      <c r="ENC6"/>
      <c r="END6"/>
      <c r="ENE6"/>
      <c r="ENF6"/>
      <c r="ENG6"/>
      <c r="ENH6"/>
      <c r="ENI6"/>
      <c r="ENJ6"/>
      <c r="ENK6"/>
      <c r="ENL6"/>
      <c r="ENM6"/>
      <c r="ENN6"/>
      <c r="ENO6"/>
      <c r="ENP6"/>
      <c r="ENQ6"/>
      <c r="ENR6"/>
      <c r="ENS6"/>
      <c r="ENT6"/>
      <c r="ENU6"/>
      <c r="ENV6"/>
      <c r="ENW6"/>
      <c r="ENX6"/>
      <c r="ENY6"/>
      <c r="ENZ6"/>
      <c r="EOA6"/>
      <c r="EOB6"/>
      <c r="EOC6"/>
      <c r="EOD6"/>
      <c r="EOE6"/>
      <c r="EOF6"/>
      <c r="EOG6"/>
      <c r="EOH6"/>
      <c r="EOI6"/>
      <c r="EOJ6"/>
      <c r="EOK6"/>
      <c r="EOL6"/>
      <c r="EOM6"/>
      <c r="EON6"/>
      <c r="EOO6"/>
      <c r="EOP6"/>
      <c r="EOQ6"/>
      <c r="EOR6"/>
      <c r="EOS6"/>
      <c r="EOT6"/>
      <c r="EOU6"/>
      <c r="EOV6"/>
      <c r="EOW6"/>
      <c r="EOX6"/>
      <c r="EOY6"/>
      <c r="EOZ6"/>
      <c r="EPA6"/>
      <c r="EPB6"/>
      <c r="EPC6"/>
      <c r="EPD6"/>
      <c r="EPE6"/>
      <c r="EPF6"/>
      <c r="EPG6"/>
      <c r="EPH6"/>
      <c r="EPI6"/>
      <c r="EPJ6"/>
      <c r="EPK6"/>
      <c r="EPL6"/>
      <c r="EPM6"/>
      <c r="EPN6"/>
      <c r="EPO6"/>
      <c r="EPP6"/>
      <c r="EPQ6"/>
      <c r="EPR6"/>
      <c r="EPS6"/>
      <c r="EPT6"/>
      <c r="EPU6"/>
      <c r="EPV6"/>
      <c r="EPW6"/>
      <c r="EPX6"/>
      <c r="EPY6"/>
      <c r="EPZ6"/>
      <c r="EQA6"/>
      <c r="EQB6"/>
      <c r="EQC6"/>
      <c r="EQD6"/>
      <c r="EQE6"/>
      <c r="EQF6"/>
      <c r="EQG6"/>
      <c r="EQH6"/>
      <c r="EQI6"/>
      <c r="EQJ6"/>
      <c r="EQK6"/>
      <c r="EQL6"/>
      <c r="EQM6"/>
      <c r="EQN6"/>
      <c r="EQO6"/>
      <c r="EQP6"/>
      <c r="EQQ6"/>
      <c r="EQR6"/>
      <c r="EQS6"/>
      <c r="EQT6"/>
      <c r="EQU6"/>
      <c r="EQV6"/>
      <c r="EQW6"/>
      <c r="EQX6"/>
      <c r="EQY6"/>
      <c r="EQZ6"/>
      <c r="ERA6"/>
      <c r="ERB6"/>
      <c r="ERC6"/>
      <c r="ERD6"/>
      <c r="ERE6"/>
      <c r="ERF6"/>
      <c r="ERG6"/>
      <c r="ERH6"/>
      <c r="ERI6"/>
      <c r="ERJ6"/>
      <c r="ERK6"/>
      <c r="ERL6"/>
      <c r="ERM6"/>
      <c r="ERN6"/>
      <c r="ERO6"/>
      <c r="ERP6"/>
      <c r="ERQ6"/>
      <c r="ERR6"/>
      <c r="ERS6"/>
      <c r="ERT6"/>
      <c r="ERU6"/>
      <c r="ERV6"/>
      <c r="ERW6"/>
      <c r="ERX6"/>
      <c r="ERY6"/>
      <c r="ERZ6"/>
      <c r="ESA6"/>
      <c r="ESB6"/>
      <c r="ESC6"/>
      <c r="ESD6"/>
      <c r="ESE6"/>
      <c r="ESF6"/>
      <c r="ESG6"/>
      <c r="ESH6"/>
      <c r="ESI6"/>
      <c r="ESJ6"/>
      <c r="ESK6"/>
      <c r="ESL6"/>
      <c r="ESM6"/>
      <c r="ESN6"/>
      <c r="ESO6"/>
      <c r="ESP6"/>
      <c r="ESQ6"/>
      <c r="ESR6"/>
      <c r="ESS6"/>
      <c r="EST6"/>
      <c r="ESU6"/>
      <c r="ESV6"/>
      <c r="ESW6"/>
      <c r="ESX6"/>
      <c r="ESY6"/>
      <c r="ESZ6"/>
      <c r="ETA6"/>
      <c r="ETB6"/>
      <c r="ETC6"/>
      <c r="ETD6"/>
      <c r="ETE6"/>
      <c r="ETF6"/>
      <c r="ETG6"/>
      <c r="ETH6"/>
      <c r="ETI6"/>
      <c r="ETJ6"/>
      <c r="ETK6"/>
      <c r="ETL6"/>
      <c r="ETM6"/>
      <c r="ETN6"/>
      <c r="ETO6"/>
      <c r="ETP6"/>
      <c r="ETQ6"/>
      <c r="ETR6"/>
      <c r="ETS6"/>
      <c r="ETT6"/>
      <c r="ETU6"/>
      <c r="ETV6"/>
      <c r="ETW6"/>
      <c r="ETX6"/>
      <c r="ETY6"/>
      <c r="ETZ6"/>
      <c r="EUA6"/>
      <c r="EUB6"/>
      <c r="EUC6"/>
      <c r="EUD6"/>
      <c r="EUE6"/>
      <c r="EUF6"/>
      <c r="EUG6"/>
      <c r="EUH6"/>
      <c r="EUI6"/>
      <c r="EUJ6"/>
      <c r="EUK6"/>
      <c r="EUL6"/>
      <c r="EUM6"/>
      <c r="EUN6"/>
      <c r="EUO6"/>
      <c r="EUP6"/>
      <c r="EUQ6"/>
      <c r="EUR6"/>
      <c r="EUS6"/>
      <c r="EUT6"/>
      <c r="EUU6"/>
      <c r="EUV6"/>
      <c r="EUW6"/>
      <c r="EUX6"/>
      <c r="EUY6"/>
      <c r="EUZ6"/>
      <c r="EVA6"/>
      <c r="EVB6"/>
      <c r="EVC6"/>
      <c r="EVD6"/>
      <c r="EVE6"/>
      <c r="EVF6"/>
      <c r="EVG6"/>
      <c r="EVH6"/>
      <c r="EVI6"/>
      <c r="EVJ6"/>
      <c r="EVK6"/>
      <c r="EVL6"/>
      <c r="EVM6"/>
      <c r="EVN6"/>
      <c r="EVO6"/>
      <c r="EVP6"/>
      <c r="EVQ6"/>
      <c r="EVR6"/>
      <c r="EVS6"/>
      <c r="EVT6"/>
      <c r="EVU6"/>
      <c r="EVV6"/>
      <c r="EVW6"/>
      <c r="EVX6"/>
      <c r="EVY6"/>
      <c r="EVZ6"/>
      <c r="EWA6"/>
      <c r="EWB6"/>
      <c r="EWC6"/>
      <c r="EWD6"/>
      <c r="EWE6"/>
      <c r="EWF6"/>
      <c r="EWG6"/>
      <c r="EWH6"/>
      <c r="EWI6"/>
      <c r="EWJ6"/>
      <c r="EWK6"/>
      <c r="EWL6"/>
      <c r="EWM6"/>
      <c r="EWN6"/>
      <c r="EWO6"/>
      <c r="EWP6"/>
      <c r="EWQ6"/>
      <c r="EWR6"/>
      <c r="EWS6"/>
      <c r="EWT6"/>
      <c r="EWU6"/>
      <c r="EWV6"/>
      <c r="EWW6"/>
      <c r="EWX6"/>
      <c r="EWY6"/>
      <c r="EWZ6"/>
      <c r="EXA6"/>
      <c r="EXB6"/>
      <c r="EXC6"/>
      <c r="EXD6"/>
      <c r="EXE6"/>
      <c r="EXF6"/>
      <c r="EXG6"/>
      <c r="EXH6"/>
      <c r="EXI6"/>
      <c r="EXJ6"/>
      <c r="EXK6"/>
      <c r="EXL6"/>
      <c r="EXM6"/>
      <c r="EXN6"/>
      <c r="EXO6"/>
      <c r="EXP6"/>
      <c r="EXQ6"/>
      <c r="EXR6"/>
      <c r="EXS6"/>
      <c r="EXT6"/>
      <c r="EXU6"/>
      <c r="EXV6"/>
      <c r="EXW6"/>
      <c r="EXX6"/>
      <c r="EXY6"/>
      <c r="EXZ6"/>
      <c r="EYA6"/>
      <c r="EYB6"/>
      <c r="EYC6"/>
      <c r="EYD6"/>
      <c r="EYE6"/>
      <c r="EYF6"/>
      <c r="EYG6"/>
      <c r="EYH6"/>
      <c r="EYI6"/>
      <c r="EYJ6"/>
      <c r="EYK6"/>
      <c r="EYL6"/>
      <c r="EYM6"/>
      <c r="EYN6"/>
      <c r="EYO6"/>
      <c r="EYP6"/>
      <c r="EYQ6"/>
      <c r="EYR6"/>
      <c r="EYS6"/>
      <c r="EYT6"/>
      <c r="EYU6"/>
      <c r="EYV6"/>
      <c r="EYW6"/>
      <c r="EYX6"/>
      <c r="EYY6"/>
      <c r="EYZ6"/>
      <c r="EZA6"/>
      <c r="EZB6"/>
      <c r="EZC6"/>
      <c r="EZD6"/>
      <c r="EZE6"/>
      <c r="EZF6"/>
      <c r="EZG6"/>
      <c r="EZH6"/>
      <c r="EZI6"/>
      <c r="EZJ6"/>
      <c r="EZK6"/>
      <c r="EZL6"/>
      <c r="EZM6"/>
      <c r="EZN6"/>
      <c r="EZO6"/>
      <c r="EZP6"/>
      <c r="EZQ6"/>
      <c r="EZR6"/>
      <c r="EZS6"/>
      <c r="EZT6"/>
      <c r="EZU6"/>
      <c r="EZV6"/>
      <c r="EZW6"/>
      <c r="EZX6"/>
      <c r="EZY6"/>
      <c r="EZZ6"/>
      <c r="FAA6"/>
      <c r="FAB6"/>
      <c r="FAC6"/>
      <c r="FAD6"/>
      <c r="FAE6"/>
      <c r="FAF6"/>
      <c r="FAG6"/>
      <c r="FAH6"/>
      <c r="FAI6"/>
      <c r="FAJ6"/>
      <c r="FAK6"/>
      <c r="FAL6"/>
      <c r="FAM6"/>
      <c r="FAN6"/>
      <c r="FAO6"/>
      <c r="FAP6"/>
      <c r="FAQ6"/>
      <c r="FAR6"/>
      <c r="FAS6"/>
      <c r="FAT6"/>
      <c r="FAU6"/>
      <c r="FAV6"/>
      <c r="FAW6"/>
      <c r="FAX6"/>
      <c r="FAY6"/>
      <c r="FAZ6"/>
      <c r="FBA6"/>
      <c r="FBB6"/>
      <c r="FBC6"/>
      <c r="FBD6"/>
      <c r="FBE6"/>
      <c r="FBF6"/>
      <c r="FBG6"/>
      <c r="FBH6"/>
      <c r="FBI6"/>
      <c r="FBJ6"/>
      <c r="FBK6"/>
      <c r="FBL6"/>
      <c r="FBM6"/>
      <c r="FBN6"/>
      <c r="FBO6"/>
      <c r="FBP6"/>
      <c r="FBQ6"/>
      <c r="FBR6"/>
      <c r="FBS6"/>
      <c r="FBT6"/>
      <c r="FBU6"/>
      <c r="FBV6"/>
      <c r="FBW6"/>
      <c r="FBX6"/>
      <c r="FBY6"/>
      <c r="FBZ6"/>
      <c r="FCA6"/>
      <c r="FCB6"/>
      <c r="FCC6"/>
      <c r="FCD6"/>
      <c r="FCE6"/>
      <c r="FCF6"/>
      <c r="FCG6"/>
      <c r="FCH6"/>
      <c r="FCI6"/>
      <c r="FCJ6"/>
      <c r="FCK6"/>
      <c r="FCL6"/>
      <c r="FCM6"/>
      <c r="FCN6"/>
      <c r="FCO6"/>
      <c r="FCP6"/>
      <c r="FCQ6"/>
      <c r="FCR6"/>
      <c r="FCS6"/>
      <c r="FCT6"/>
      <c r="FCU6"/>
      <c r="FCV6"/>
      <c r="FCW6"/>
      <c r="FCX6"/>
      <c r="FCY6"/>
      <c r="FCZ6"/>
      <c r="FDA6"/>
      <c r="FDB6"/>
      <c r="FDC6"/>
      <c r="FDD6"/>
      <c r="FDE6"/>
      <c r="FDF6"/>
      <c r="FDG6"/>
      <c r="FDH6"/>
      <c r="FDI6"/>
      <c r="FDJ6"/>
      <c r="FDK6"/>
      <c r="FDL6"/>
      <c r="FDM6"/>
      <c r="FDN6"/>
      <c r="FDO6"/>
      <c r="FDP6"/>
      <c r="FDQ6"/>
      <c r="FDR6"/>
      <c r="FDS6"/>
      <c r="FDT6"/>
      <c r="FDU6"/>
      <c r="FDV6"/>
      <c r="FDW6"/>
      <c r="FDX6"/>
      <c r="FDY6"/>
      <c r="FDZ6"/>
      <c r="FEA6"/>
      <c r="FEB6"/>
      <c r="FEC6"/>
      <c r="FED6"/>
      <c r="FEE6"/>
      <c r="FEF6"/>
      <c r="FEG6"/>
      <c r="FEH6"/>
      <c r="FEI6"/>
      <c r="FEJ6"/>
      <c r="FEK6"/>
      <c r="FEL6"/>
      <c r="FEM6"/>
      <c r="FEN6"/>
      <c r="FEO6"/>
      <c r="FEP6"/>
      <c r="FEQ6"/>
      <c r="FER6"/>
      <c r="FES6"/>
      <c r="FET6"/>
      <c r="FEU6"/>
      <c r="FEV6"/>
      <c r="FEW6"/>
      <c r="FEX6"/>
      <c r="FEY6"/>
      <c r="FEZ6"/>
      <c r="FFA6"/>
      <c r="FFB6"/>
      <c r="FFC6"/>
      <c r="FFD6"/>
      <c r="FFE6"/>
      <c r="FFF6"/>
      <c r="FFG6"/>
      <c r="FFH6"/>
      <c r="FFI6"/>
      <c r="FFJ6"/>
      <c r="FFK6"/>
      <c r="FFL6"/>
      <c r="FFM6"/>
      <c r="FFN6"/>
      <c r="FFO6"/>
      <c r="FFP6"/>
      <c r="FFQ6"/>
      <c r="FFR6"/>
      <c r="FFS6"/>
      <c r="FFT6"/>
      <c r="FFU6"/>
      <c r="FFV6"/>
      <c r="FFW6"/>
      <c r="FFX6"/>
      <c r="FFY6"/>
      <c r="FFZ6"/>
      <c r="FGA6"/>
      <c r="FGB6"/>
      <c r="FGC6"/>
      <c r="FGD6"/>
      <c r="FGE6"/>
      <c r="FGF6"/>
      <c r="FGG6"/>
      <c r="FGH6"/>
      <c r="FGI6"/>
      <c r="FGJ6"/>
      <c r="FGK6"/>
      <c r="FGL6"/>
      <c r="FGM6"/>
      <c r="FGN6"/>
      <c r="FGO6"/>
      <c r="FGP6"/>
      <c r="FGQ6"/>
      <c r="FGR6"/>
      <c r="FGS6"/>
      <c r="FGT6"/>
      <c r="FGU6"/>
      <c r="FGV6"/>
      <c r="FGW6"/>
      <c r="FGX6"/>
      <c r="FGY6"/>
      <c r="FGZ6"/>
      <c r="FHA6"/>
      <c r="FHB6"/>
      <c r="FHC6"/>
      <c r="FHD6"/>
      <c r="FHE6"/>
      <c r="FHF6"/>
      <c r="FHG6"/>
      <c r="FHH6"/>
      <c r="FHI6"/>
      <c r="FHJ6"/>
      <c r="FHK6"/>
      <c r="FHL6"/>
      <c r="FHM6"/>
      <c r="FHN6"/>
      <c r="FHO6"/>
      <c r="FHP6"/>
      <c r="FHQ6"/>
      <c r="FHR6"/>
      <c r="FHS6"/>
      <c r="FHT6"/>
      <c r="FHU6"/>
      <c r="FHV6"/>
      <c r="FHW6"/>
      <c r="FHX6"/>
      <c r="FHY6"/>
      <c r="FHZ6"/>
      <c r="FIA6"/>
      <c r="FIB6"/>
      <c r="FIC6"/>
      <c r="FID6"/>
      <c r="FIE6"/>
      <c r="FIF6"/>
      <c r="FIG6"/>
      <c r="FIH6"/>
      <c r="FII6"/>
      <c r="FIJ6"/>
      <c r="FIK6"/>
      <c r="FIL6"/>
      <c r="FIM6"/>
      <c r="FIN6"/>
      <c r="FIO6"/>
      <c r="FIP6"/>
      <c r="FIQ6"/>
      <c r="FIR6"/>
      <c r="FIS6"/>
      <c r="FIT6"/>
      <c r="FIU6"/>
      <c r="FIV6"/>
      <c r="FIW6"/>
      <c r="FIX6"/>
      <c r="FIY6"/>
      <c r="FIZ6"/>
      <c r="FJA6"/>
      <c r="FJB6"/>
      <c r="FJC6"/>
      <c r="FJD6"/>
      <c r="FJE6"/>
      <c r="FJF6"/>
      <c r="FJG6"/>
      <c r="FJH6"/>
      <c r="FJI6"/>
      <c r="FJJ6"/>
      <c r="FJK6"/>
      <c r="FJL6"/>
      <c r="FJM6"/>
      <c r="FJN6"/>
      <c r="FJO6"/>
      <c r="FJP6"/>
      <c r="FJQ6"/>
      <c r="FJR6"/>
      <c r="FJS6"/>
      <c r="FJT6"/>
      <c r="FJU6"/>
      <c r="FJV6"/>
      <c r="FJW6"/>
      <c r="FJX6"/>
      <c r="FJY6"/>
      <c r="FJZ6"/>
      <c r="FKA6"/>
      <c r="FKB6"/>
      <c r="FKC6"/>
      <c r="FKD6"/>
      <c r="FKE6"/>
      <c r="FKF6"/>
      <c r="FKG6"/>
      <c r="FKH6"/>
      <c r="FKI6"/>
      <c r="FKJ6"/>
      <c r="FKK6"/>
      <c r="FKL6"/>
      <c r="FKM6"/>
      <c r="FKN6"/>
      <c r="FKO6"/>
      <c r="FKP6"/>
      <c r="FKQ6"/>
      <c r="FKR6"/>
      <c r="FKS6"/>
      <c r="FKT6"/>
      <c r="FKU6"/>
      <c r="FKV6"/>
      <c r="FKW6"/>
      <c r="FKX6"/>
      <c r="FKY6"/>
      <c r="FKZ6"/>
      <c r="FLA6"/>
      <c r="FLB6"/>
      <c r="FLC6"/>
      <c r="FLD6"/>
      <c r="FLE6"/>
      <c r="FLF6"/>
      <c r="FLG6"/>
      <c r="FLH6"/>
      <c r="FLI6"/>
      <c r="FLJ6"/>
      <c r="FLK6"/>
      <c r="FLL6"/>
      <c r="FLM6"/>
      <c r="FLN6"/>
      <c r="FLO6"/>
      <c r="FLP6"/>
      <c r="FLQ6"/>
      <c r="FLR6"/>
      <c r="FLS6"/>
      <c r="FLT6"/>
      <c r="FLU6"/>
      <c r="FLV6"/>
      <c r="FLW6"/>
      <c r="FLX6"/>
      <c r="FLY6"/>
      <c r="FLZ6"/>
      <c r="FMA6"/>
      <c r="FMB6"/>
      <c r="FMC6"/>
      <c r="FMD6"/>
      <c r="FME6"/>
      <c r="FMF6"/>
      <c r="FMG6"/>
      <c r="FMH6"/>
      <c r="FMI6"/>
      <c r="FMJ6"/>
      <c r="FMK6"/>
      <c r="FML6"/>
      <c r="FMM6"/>
      <c r="FMN6"/>
      <c r="FMO6"/>
      <c r="FMP6"/>
      <c r="FMQ6"/>
      <c r="FMR6"/>
      <c r="FMS6"/>
      <c r="FMT6"/>
      <c r="FMU6"/>
      <c r="FMV6"/>
      <c r="FMW6"/>
      <c r="FMX6"/>
      <c r="FMY6"/>
      <c r="FMZ6"/>
      <c r="FNA6"/>
      <c r="FNB6"/>
      <c r="FNC6"/>
      <c r="FND6"/>
      <c r="FNE6"/>
      <c r="FNF6"/>
      <c r="FNG6"/>
      <c r="FNH6"/>
      <c r="FNI6"/>
      <c r="FNJ6"/>
      <c r="FNK6"/>
      <c r="FNL6"/>
      <c r="FNM6"/>
      <c r="FNN6"/>
      <c r="FNO6"/>
      <c r="FNP6"/>
      <c r="FNQ6"/>
      <c r="FNR6"/>
      <c r="FNS6"/>
      <c r="FNT6"/>
      <c r="FNU6"/>
      <c r="FNV6"/>
      <c r="FNW6"/>
      <c r="FNX6"/>
      <c r="FNY6"/>
      <c r="FNZ6"/>
      <c r="FOA6"/>
      <c r="FOB6"/>
      <c r="FOC6"/>
      <c r="FOD6"/>
      <c r="FOE6"/>
      <c r="FOF6"/>
      <c r="FOG6"/>
      <c r="FOH6"/>
      <c r="FOI6"/>
      <c r="FOJ6"/>
      <c r="FOK6"/>
      <c r="FOL6"/>
      <c r="FOM6"/>
      <c r="FON6"/>
      <c r="FOO6"/>
      <c r="FOP6"/>
      <c r="FOQ6"/>
      <c r="FOR6"/>
      <c r="FOS6"/>
      <c r="FOT6"/>
      <c r="FOU6"/>
      <c r="FOV6"/>
      <c r="FOW6"/>
      <c r="FOX6"/>
      <c r="FOY6"/>
      <c r="FOZ6"/>
      <c r="FPA6"/>
      <c r="FPB6"/>
      <c r="FPC6"/>
      <c r="FPD6"/>
      <c r="FPE6"/>
      <c r="FPF6"/>
      <c r="FPG6"/>
      <c r="FPH6"/>
      <c r="FPI6"/>
      <c r="FPJ6"/>
      <c r="FPK6"/>
      <c r="FPL6"/>
      <c r="FPM6"/>
      <c r="FPN6"/>
      <c r="FPO6"/>
      <c r="FPP6"/>
      <c r="FPQ6"/>
      <c r="FPR6"/>
      <c r="FPS6"/>
      <c r="FPT6"/>
      <c r="FPU6"/>
      <c r="FPV6"/>
      <c r="FPW6"/>
      <c r="FPX6"/>
      <c r="FPY6"/>
      <c r="FPZ6"/>
      <c r="FQA6"/>
      <c r="FQB6"/>
      <c r="FQC6"/>
      <c r="FQD6"/>
      <c r="FQE6"/>
      <c r="FQF6"/>
      <c r="FQG6"/>
      <c r="FQH6"/>
      <c r="FQI6"/>
      <c r="FQJ6"/>
      <c r="FQK6"/>
      <c r="FQL6"/>
      <c r="FQM6"/>
      <c r="FQN6"/>
      <c r="FQO6"/>
      <c r="FQP6"/>
      <c r="FQQ6"/>
      <c r="FQR6"/>
      <c r="FQS6"/>
      <c r="FQT6"/>
      <c r="FQU6"/>
      <c r="FQV6"/>
      <c r="FQW6"/>
      <c r="FQX6"/>
      <c r="FQY6"/>
      <c r="FQZ6"/>
      <c r="FRA6"/>
      <c r="FRB6"/>
      <c r="FRC6"/>
      <c r="FRD6"/>
      <c r="FRE6"/>
      <c r="FRF6"/>
      <c r="FRG6"/>
      <c r="FRH6"/>
      <c r="FRI6"/>
      <c r="FRJ6"/>
      <c r="FRK6"/>
      <c r="FRL6"/>
      <c r="FRM6"/>
      <c r="FRN6"/>
      <c r="FRO6"/>
      <c r="FRP6"/>
      <c r="FRQ6"/>
      <c r="FRR6"/>
      <c r="FRS6"/>
      <c r="FRT6"/>
      <c r="FRU6"/>
      <c r="FRV6"/>
      <c r="FRW6"/>
      <c r="FRX6"/>
      <c r="FRY6"/>
      <c r="FRZ6"/>
      <c r="FSA6"/>
      <c r="FSB6"/>
      <c r="FSC6"/>
      <c r="FSD6"/>
      <c r="FSE6"/>
      <c r="FSF6"/>
      <c r="FSG6"/>
      <c r="FSH6"/>
      <c r="FSI6"/>
      <c r="FSJ6"/>
      <c r="FSK6"/>
      <c r="FSL6"/>
      <c r="FSM6"/>
      <c r="FSN6"/>
      <c r="FSO6"/>
      <c r="FSP6"/>
      <c r="FSQ6"/>
      <c r="FSR6"/>
      <c r="FSS6"/>
      <c r="FST6"/>
      <c r="FSU6"/>
      <c r="FSV6"/>
      <c r="FSW6"/>
      <c r="FSX6"/>
      <c r="FSY6"/>
      <c r="FSZ6"/>
      <c r="FTA6"/>
      <c r="FTB6"/>
      <c r="FTC6"/>
      <c r="FTD6"/>
      <c r="FTE6"/>
      <c r="FTF6"/>
      <c r="FTG6"/>
      <c r="FTH6"/>
      <c r="FTI6"/>
      <c r="FTJ6"/>
      <c r="FTK6"/>
      <c r="FTL6"/>
      <c r="FTM6"/>
      <c r="FTN6"/>
      <c r="FTO6"/>
      <c r="FTP6"/>
      <c r="FTQ6"/>
      <c r="FTR6"/>
      <c r="FTS6"/>
      <c r="FTT6"/>
      <c r="FTU6"/>
      <c r="FTV6"/>
      <c r="FTW6"/>
      <c r="FTX6"/>
      <c r="FTY6"/>
      <c r="FTZ6"/>
      <c r="FUA6"/>
      <c r="FUB6"/>
      <c r="FUC6"/>
      <c r="FUD6"/>
      <c r="FUE6"/>
      <c r="FUF6"/>
      <c r="FUG6"/>
      <c r="FUH6"/>
      <c r="FUI6"/>
      <c r="FUJ6"/>
      <c r="FUK6"/>
      <c r="FUL6"/>
      <c r="FUM6"/>
      <c r="FUN6"/>
      <c r="FUO6"/>
      <c r="FUP6"/>
      <c r="FUQ6"/>
      <c r="FUR6"/>
      <c r="FUS6"/>
      <c r="FUT6"/>
      <c r="FUU6"/>
      <c r="FUV6"/>
      <c r="FUW6"/>
      <c r="FUX6"/>
      <c r="FUY6"/>
      <c r="FUZ6"/>
      <c r="FVA6"/>
      <c r="FVB6"/>
      <c r="FVC6"/>
      <c r="FVD6"/>
      <c r="FVE6"/>
      <c r="FVF6"/>
      <c r="FVG6"/>
      <c r="FVH6"/>
      <c r="FVI6"/>
      <c r="FVJ6"/>
      <c r="FVK6"/>
      <c r="FVL6"/>
      <c r="FVM6"/>
      <c r="FVN6"/>
      <c r="FVO6"/>
      <c r="FVP6"/>
      <c r="FVQ6"/>
      <c r="FVR6"/>
      <c r="FVS6"/>
      <c r="FVT6"/>
      <c r="FVU6"/>
      <c r="FVV6"/>
      <c r="FVW6"/>
      <c r="FVX6"/>
      <c r="FVY6"/>
      <c r="FVZ6"/>
      <c r="FWA6"/>
      <c r="FWB6"/>
      <c r="FWC6"/>
      <c r="FWD6"/>
      <c r="FWE6"/>
      <c r="FWF6"/>
      <c r="FWG6"/>
      <c r="FWH6"/>
      <c r="FWI6"/>
      <c r="FWJ6"/>
      <c r="FWK6"/>
      <c r="FWL6"/>
      <c r="FWM6"/>
      <c r="FWN6"/>
      <c r="FWO6"/>
      <c r="FWP6"/>
      <c r="FWQ6"/>
      <c r="FWR6"/>
      <c r="FWS6"/>
      <c r="FWT6"/>
      <c r="FWU6"/>
      <c r="FWV6"/>
      <c r="FWW6"/>
      <c r="FWX6"/>
      <c r="FWY6"/>
      <c r="FWZ6"/>
      <c r="FXA6"/>
      <c r="FXB6"/>
      <c r="FXC6"/>
      <c r="FXD6"/>
      <c r="FXE6"/>
      <c r="FXF6"/>
      <c r="FXG6"/>
      <c r="FXH6"/>
      <c r="FXI6"/>
      <c r="FXJ6"/>
      <c r="FXK6"/>
      <c r="FXL6"/>
      <c r="FXM6"/>
      <c r="FXN6"/>
      <c r="FXO6"/>
      <c r="FXP6"/>
      <c r="FXQ6"/>
      <c r="FXR6"/>
      <c r="FXS6"/>
      <c r="FXT6"/>
      <c r="FXU6"/>
      <c r="FXV6"/>
      <c r="FXW6"/>
      <c r="FXX6"/>
      <c r="FXY6"/>
      <c r="FXZ6"/>
      <c r="FYA6"/>
      <c r="FYB6"/>
      <c r="FYC6"/>
      <c r="FYD6"/>
      <c r="FYE6"/>
      <c r="FYF6"/>
      <c r="FYG6"/>
      <c r="FYH6"/>
      <c r="FYI6"/>
      <c r="FYJ6"/>
      <c r="FYK6"/>
      <c r="FYL6"/>
      <c r="FYM6"/>
      <c r="FYN6"/>
      <c r="FYO6"/>
      <c r="FYP6"/>
      <c r="FYQ6"/>
      <c r="FYR6"/>
      <c r="FYS6"/>
      <c r="FYT6"/>
      <c r="FYU6"/>
      <c r="FYV6"/>
      <c r="FYW6"/>
      <c r="FYX6"/>
      <c r="FYY6"/>
      <c r="FYZ6"/>
      <c r="FZA6"/>
      <c r="FZB6"/>
      <c r="FZC6"/>
      <c r="FZD6"/>
      <c r="FZE6"/>
      <c r="FZF6"/>
      <c r="FZG6"/>
      <c r="FZH6"/>
      <c r="FZI6"/>
      <c r="FZJ6"/>
      <c r="FZK6"/>
      <c r="FZL6"/>
      <c r="FZM6"/>
      <c r="FZN6"/>
      <c r="FZO6"/>
      <c r="FZP6"/>
      <c r="FZQ6"/>
      <c r="FZR6"/>
      <c r="FZS6"/>
      <c r="FZT6"/>
      <c r="FZU6"/>
      <c r="FZV6"/>
      <c r="FZW6"/>
      <c r="FZX6"/>
      <c r="FZY6"/>
      <c r="FZZ6"/>
      <c r="GAA6"/>
      <c r="GAB6"/>
      <c r="GAC6"/>
      <c r="GAD6"/>
      <c r="GAE6"/>
      <c r="GAF6"/>
      <c r="GAG6"/>
      <c r="GAH6"/>
      <c r="GAI6"/>
      <c r="GAJ6"/>
      <c r="GAK6"/>
      <c r="GAL6"/>
      <c r="GAM6"/>
      <c r="GAN6"/>
      <c r="GAO6"/>
      <c r="GAP6"/>
      <c r="GAQ6"/>
      <c r="GAR6"/>
      <c r="GAS6"/>
      <c r="GAT6"/>
      <c r="GAU6"/>
      <c r="GAV6"/>
      <c r="GAW6"/>
      <c r="GAX6"/>
      <c r="GAY6"/>
      <c r="GAZ6"/>
      <c r="GBA6"/>
      <c r="GBB6"/>
      <c r="GBC6"/>
      <c r="GBD6"/>
      <c r="GBE6"/>
      <c r="GBF6"/>
      <c r="GBG6"/>
      <c r="GBH6"/>
      <c r="GBI6"/>
      <c r="GBJ6"/>
      <c r="GBK6"/>
      <c r="GBL6"/>
      <c r="GBM6"/>
      <c r="GBN6"/>
      <c r="GBO6"/>
      <c r="GBP6"/>
      <c r="GBQ6"/>
      <c r="GBR6"/>
      <c r="GBS6"/>
      <c r="GBT6"/>
      <c r="GBU6"/>
      <c r="GBV6"/>
      <c r="GBW6"/>
      <c r="GBX6"/>
      <c r="GBY6"/>
      <c r="GBZ6"/>
      <c r="GCA6"/>
      <c r="GCB6"/>
      <c r="GCC6"/>
      <c r="GCD6"/>
      <c r="GCE6"/>
      <c r="GCF6"/>
      <c r="GCG6"/>
      <c r="GCH6"/>
      <c r="GCI6"/>
      <c r="GCJ6"/>
      <c r="GCK6"/>
      <c r="GCL6"/>
      <c r="GCM6"/>
      <c r="GCN6"/>
      <c r="GCO6"/>
      <c r="GCP6"/>
      <c r="GCQ6"/>
      <c r="GCR6"/>
      <c r="GCS6"/>
      <c r="GCT6"/>
      <c r="GCU6"/>
      <c r="GCV6"/>
      <c r="GCW6"/>
      <c r="GCX6"/>
      <c r="GCY6"/>
      <c r="GCZ6"/>
      <c r="GDA6"/>
      <c r="GDB6"/>
      <c r="GDC6"/>
      <c r="GDD6"/>
      <c r="GDE6"/>
      <c r="GDF6"/>
      <c r="GDG6"/>
      <c r="GDH6"/>
      <c r="GDI6"/>
      <c r="GDJ6"/>
      <c r="GDK6"/>
      <c r="GDL6"/>
      <c r="GDM6"/>
      <c r="GDN6"/>
      <c r="GDO6"/>
      <c r="GDP6"/>
      <c r="GDQ6"/>
      <c r="GDR6"/>
      <c r="GDS6"/>
      <c r="GDT6"/>
      <c r="GDU6"/>
      <c r="GDV6"/>
      <c r="GDW6"/>
      <c r="GDX6"/>
      <c r="GDY6"/>
      <c r="GDZ6"/>
      <c r="GEA6"/>
      <c r="GEB6"/>
      <c r="GEC6"/>
      <c r="GED6"/>
      <c r="GEE6"/>
      <c r="GEF6"/>
      <c r="GEG6"/>
      <c r="GEH6"/>
      <c r="GEI6"/>
      <c r="GEJ6"/>
      <c r="GEK6"/>
      <c r="GEL6"/>
      <c r="GEM6"/>
      <c r="GEN6"/>
      <c r="GEO6"/>
      <c r="GEP6"/>
      <c r="GEQ6"/>
      <c r="GER6"/>
      <c r="GES6"/>
      <c r="GET6"/>
      <c r="GEU6"/>
      <c r="GEV6"/>
      <c r="GEW6"/>
      <c r="GEX6"/>
      <c r="GEY6"/>
      <c r="GEZ6"/>
      <c r="GFA6"/>
      <c r="GFB6"/>
      <c r="GFC6"/>
      <c r="GFD6"/>
      <c r="GFE6"/>
      <c r="GFF6"/>
      <c r="GFG6"/>
      <c r="GFH6"/>
      <c r="GFI6"/>
      <c r="GFJ6"/>
      <c r="GFK6"/>
      <c r="GFL6"/>
      <c r="GFM6"/>
      <c r="GFN6"/>
      <c r="GFO6"/>
      <c r="GFP6"/>
      <c r="GFQ6"/>
      <c r="GFR6"/>
      <c r="GFS6"/>
      <c r="GFT6"/>
      <c r="GFU6"/>
      <c r="GFV6"/>
      <c r="GFW6"/>
      <c r="GFX6"/>
      <c r="GFY6"/>
      <c r="GFZ6"/>
      <c r="GGA6"/>
      <c r="GGB6"/>
      <c r="GGC6"/>
      <c r="GGD6"/>
      <c r="GGE6"/>
      <c r="GGF6"/>
      <c r="GGG6"/>
      <c r="GGH6"/>
      <c r="GGI6"/>
      <c r="GGJ6"/>
      <c r="GGK6"/>
      <c r="GGL6"/>
      <c r="GGM6"/>
      <c r="GGN6"/>
      <c r="GGO6"/>
      <c r="GGP6"/>
      <c r="GGQ6"/>
      <c r="GGR6"/>
      <c r="GGS6"/>
      <c r="GGT6"/>
      <c r="GGU6"/>
      <c r="GGV6"/>
      <c r="GGW6"/>
      <c r="GGX6"/>
      <c r="GGY6"/>
      <c r="GGZ6"/>
      <c r="GHA6"/>
      <c r="GHB6"/>
      <c r="GHC6"/>
      <c r="GHD6"/>
      <c r="GHE6"/>
      <c r="GHF6"/>
      <c r="GHG6"/>
      <c r="GHH6"/>
      <c r="GHI6"/>
      <c r="GHJ6"/>
      <c r="GHK6"/>
      <c r="GHL6"/>
      <c r="GHM6"/>
      <c r="GHN6"/>
      <c r="GHO6"/>
      <c r="GHP6"/>
      <c r="GHQ6"/>
      <c r="GHR6"/>
      <c r="GHS6"/>
      <c r="GHT6"/>
      <c r="GHU6"/>
      <c r="GHV6"/>
      <c r="GHW6"/>
      <c r="GHX6"/>
      <c r="GHY6"/>
      <c r="GHZ6"/>
      <c r="GIA6"/>
      <c r="GIB6"/>
      <c r="GIC6"/>
      <c r="GID6"/>
      <c r="GIE6"/>
      <c r="GIF6"/>
      <c r="GIG6"/>
      <c r="GIH6"/>
      <c r="GII6"/>
      <c r="GIJ6"/>
      <c r="GIK6"/>
      <c r="GIL6"/>
      <c r="GIM6"/>
      <c r="GIN6"/>
      <c r="GIO6"/>
      <c r="GIP6"/>
      <c r="GIQ6"/>
      <c r="GIR6"/>
      <c r="GIS6"/>
      <c r="GIT6"/>
      <c r="GIU6"/>
      <c r="GIV6"/>
      <c r="GIW6"/>
      <c r="GIX6"/>
      <c r="GIY6"/>
      <c r="GIZ6"/>
      <c r="GJA6"/>
      <c r="GJB6"/>
      <c r="GJC6"/>
      <c r="GJD6"/>
      <c r="GJE6"/>
      <c r="GJF6"/>
      <c r="GJG6"/>
      <c r="GJH6"/>
      <c r="GJI6"/>
      <c r="GJJ6"/>
      <c r="GJK6"/>
      <c r="GJL6"/>
      <c r="GJM6"/>
      <c r="GJN6"/>
      <c r="GJO6"/>
      <c r="GJP6"/>
      <c r="GJQ6"/>
      <c r="GJR6"/>
      <c r="GJS6"/>
      <c r="GJT6"/>
      <c r="GJU6"/>
      <c r="GJV6"/>
      <c r="GJW6"/>
      <c r="GJX6"/>
      <c r="GJY6"/>
      <c r="GJZ6"/>
      <c r="GKA6"/>
      <c r="GKB6"/>
      <c r="GKC6"/>
      <c r="GKD6"/>
      <c r="GKE6"/>
      <c r="GKF6"/>
      <c r="GKG6"/>
      <c r="GKH6"/>
      <c r="GKI6"/>
      <c r="GKJ6"/>
      <c r="GKK6"/>
      <c r="GKL6"/>
      <c r="GKM6"/>
      <c r="GKN6"/>
      <c r="GKO6"/>
      <c r="GKP6"/>
      <c r="GKQ6"/>
      <c r="GKR6"/>
      <c r="GKS6"/>
      <c r="GKT6"/>
      <c r="GKU6"/>
      <c r="GKV6"/>
      <c r="GKW6"/>
      <c r="GKX6"/>
      <c r="GKY6"/>
      <c r="GKZ6"/>
      <c r="GLA6"/>
      <c r="GLB6"/>
      <c r="GLC6"/>
      <c r="GLD6"/>
      <c r="GLE6"/>
      <c r="GLF6"/>
      <c r="GLG6"/>
      <c r="GLH6"/>
      <c r="GLI6"/>
      <c r="GLJ6"/>
      <c r="GLK6"/>
      <c r="GLL6"/>
      <c r="GLM6"/>
      <c r="GLN6"/>
      <c r="GLO6"/>
      <c r="GLP6"/>
      <c r="GLQ6"/>
      <c r="GLR6"/>
      <c r="GLS6"/>
      <c r="GLT6"/>
      <c r="GLU6"/>
      <c r="GLV6"/>
      <c r="GLW6"/>
      <c r="GLX6"/>
      <c r="GLY6"/>
      <c r="GLZ6"/>
      <c r="GMA6"/>
      <c r="GMB6"/>
      <c r="GMC6"/>
      <c r="GMD6"/>
      <c r="GME6"/>
      <c r="GMF6"/>
      <c r="GMG6"/>
      <c r="GMH6"/>
      <c r="GMI6"/>
      <c r="GMJ6"/>
      <c r="GMK6"/>
      <c r="GML6"/>
      <c r="GMM6"/>
      <c r="GMN6"/>
      <c r="GMO6"/>
      <c r="GMP6"/>
      <c r="GMQ6"/>
      <c r="GMR6"/>
      <c r="GMS6"/>
      <c r="GMT6"/>
      <c r="GMU6"/>
      <c r="GMV6"/>
      <c r="GMW6"/>
      <c r="GMX6"/>
      <c r="GMY6"/>
      <c r="GMZ6"/>
      <c r="GNA6"/>
      <c r="GNB6"/>
      <c r="GNC6"/>
      <c r="GND6"/>
      <c r="GNE6"/>
      <c r="GNF6"/>
      <c r="GNG6"/>
      <c r="GNH6"/>
      <c r="GNI6"/>
      <c r="GNJ6"/>
      <c r="GNK6"/>
      <c r="GNL6"/>
      <c r="GNM6"/>
      <c r="GNN6"/>
      <c r="GNO6"/>
      <c r="GNP6"/>
      <c r="GNQ6"/>
      <c r="GNR6"/>
      <c r="GNS6"/>
      <c r="GNT6"/>
      <c r="GNU6"/>
      <c r="GNV6"/>
      <c r="GNW6"/>
      <c r="GNX6"/>
      <c r="GNY6"/>
      <c r="GNZ6"/>
      <c r="GOA6"/>
      <c r="GOB6"/>
      <c r="GOC6"/>
      <c r="GOD6"/>
      <c r="GOE6"/>
      <c r="GOF6"/>
      <c r="GOG6"/>
      <c r="GOH6"/>
      <c r="GOI6"/>
      <c r="GOJ6"/>
      <c r="GOK6"/>
      <c r="GOL6"/>
      <c r="GOM6"/>
      <c r="GON6"/>
      <c r="GOO6"/>
      <c r="GOP6"/>
      <c r="GOQ6"/>
      <c r="GOR6"/>
      <c r="GOS6"/>
      <c r="GOT6"/>
      <c r="GOU6"/>
      <c r="GOV6"/>
      <c r="GOW6"/>
      <c r="GOX6"/>
      <c r="GOY6"/>
      <c r="GOZ6"/>
      <c r="GPA6"/>
      <c r="GPB6"/>
      <c r="GPC6"/>
      <c r="GPD6"/>
      <c r="GPE6"/>
      <c r="GPF6"/>
      <c r="GPG6"/>
      <c r="GPH6"/>
      <c r="GPI6"/>
      <c r="GPJ6"/>
      <c r="GPK6"/>
      <c r="GPL6"/>
      <c r="GPM6"/>
      <c r="GPN6"/>
      <c r="GPO6"/>
      <c r="GPP6"/>
      <c r="GPQ6"/>
      <c r="GPR6"/>
      <c r="GPS6"/>
      <c r="GPT6"/>
      <c r="GPU6"/>
      <c r="GPV6"/>
      <c r="GPW6"/>
      <c r="GPX6"/>
      <c r="GPY6"/>
      <c r="GPZ6"/>
      <c r="GQA6"/>
      <c r="GQB6"/>
      <c r="GQC6"/>
      <c r="GQD6"/>
      <c r="GQE6"/>
      <c r="GQF6"/>
      <c r="GQG6"/>
      <c r="GQH6"/>
      <c r="GQI6"/>
      <c r="GQJ6"/>
      <c r="GQK6"/>
      <c r="GQL6"/>
      <c r="GQM6"/>
      <c r="GQN6"/>
      <c r="GQO6"/>
      <c r="GQP6"/>
      <c r="GQQ6"/>
      <c r="GQR6"/>
      <c r="GQS6"/>
      <c r="GQT6"/>
      <c r="GQU6"/>
      <c r="GQV6"/>
      <c r="GQW6"/>
      <c r="GQX6"/>
      <c r="GQY6"/>
      <c r="GQZ6"/>
      <c r="GRA6"/>
      <c r="GRB6"/>
      <c r="GRC6"/>
      <c r="GRD6"/>
      <c r="GRE6"/>
      <c r="GRF6"/>
      <c r="GRG6"/>
      <c r="GRH6"/>
      <c r="GRI6"/>
      <c r="GRJ6"/>
      <c r="GRK6"/>
      <c r="GRL6"/>
      <c r="GRM6"/>
      <c r="GRN6"/>
      <c r="GRO6"/>
      <c r="GRP6"/>
      <c r="GRQ6"/>
      <c r="GRR6"/>
      <c r="GRS6"/>
      <c r="GRT6"/>
      <c r="GRU6"/>
      <c r="GRV6"/>
      <c r="GRW6"/>
      <c r="GRX6"/>
      <c r="GRY6"/>
      <c r="GRZ6"/>
      <c r="GSA6"/>
      <c r="GSB6"/>
      <c r="GSC6"/>
      <c r="GSD6"/>
      <c r="GSE6"/>
      <c r="GSF6"/>
      <c r="GSG6"/>
      <c r="GSH6"/>
      <c r="GSI6"/>
      <c r="GSJ6"/>
      <c r="GSK6"/>
      <c r="GSL6"/>
      <c r="GSM6"/>
      <c r="GSN6"/>
      <c r="GSO6"/>
      <c r="GSP6"/>
      <c r="GSQ6"/>
      <c r="GSR6"/>
      <c r="GSS6"/>
      <c r="GST6"/>
      <c r="GSU6"/>
      <c r="GSV6"/>
      <c r="GSW6"/>
      <c r="GSX6"/>
      <c r="GSY6"/>
      <c r="GSZ6"/>
      <c r="GTA6"/>
      <c r="GTB6"/>
      <c r="GTC6"/>
      <c r="GTD6"/>
      <c r="GTE6"/>
      <c r="GTF6"/>
      <c r="GTG6"/>
      <c r="GTH6"/>
      <c r="GTI6"/>
      <c r="GTJ6"/>
      <c r="GTK6"/>
      <c r="GTL6"/>
      <c r="GTM6"/>
      <c r="GTN6"/>
      <c r="GTO6"/>
      <c r="GTP6"/>
      <c r="GTQ6"/>
      <c r="GTR6"/>
      <c r="GTS6"/>
      <c r="GTT6"/>
      <c r="GTU6"/>
      <c r="GTV6"/>
      <c r="GTW6"/>
      <c r="GTX6"/>
      <c r="GTY6"/>
      <c r="GTZ6"/>
      <c r="GUA6"/>
      <c r="GUB6"/>
      <c r="GUC6"/>
      <c r="GUD6"/>
      <c r="GUE6"/>
      <c r="GUF6"/>
      <c r="GUG6"/>
      <c r="GUH6"/>
      <c r="GUI6"/>
      <c r="GUJ6"/>
      <c r="GUK6"/>
      <c r="GUL6"/>
      <c r="GUM6"/>
      <c r="GUN6"/>
      <c r="GUO6"/>
      <c r="GUP6"/>
      <c r="GUQ6"/>
      <c r="GUR6"/>
      <c r="GUS6"/>
      <c r="GUT6"/>
      <c r="GUU6"/>
      <c r="GUV6"/>
      <c r="GUW6"/>
      <c r="GUX6"/>
      <c r="GUY6"/>
      <c r="GUZ6"/>
      <c r="GVA6"/>
      <c r="GVB6"/>
      <c r="GVC6"/>
      <c r="GVD6"/>
      <c r="GVE6"/>
      <c r="GVF6"/>
      <c r="GVG6"/>
      <c r="GVH6"/>
      <c r="GVI6"/>
      <c r="GVJ6"/>
      <c r="GVK6"/>
      <c r="GVL6"/>
      <c r="GVM6"/>
      <c r="GVN6"/>
      <c r="GVO6"/>
      <c r="GVP6"/>
      <c r="GVQ6"/>
      <c r="GVR6"/>
      <c r="GVS6"/>
      <c r="GVT6"/>
      <c r="GVU6"/>
      <c r="GVV6"/>
      <c r="GVW6"/>
      <c r="GVX6"/>
      <c r="GVY6"/>
      <c r="GVZ6"/>
      <c r="GWA6"/>
      <c r="GWB6"/>
      <c r="GWC6"/>
      <c r="GWD6"/>
      <c r="GWE6"/>
      <c r="GWF6"/>
      <c r="GWG6"/>
      <c r="GWH6"/>
      <c r="GWI6"/>
      <c r="GWJ6"/>
      <c r="GWK6"/>
      <c r="GWL6"/>
      <c r="GWM6"/>
      <c r="GWN6"/>
      <c r="GWO6"/>
      <c r="GWP6"/>
      <c r="GWQ6"/>
      <c r="GWR6"/>
      <c r="GWS6"/>
      <c r="GWT6"/>
      <c r="GWU6"/>
      <c r="GWV6"/>
      <c r="GWW6"/>
      <c r="GWX6"/>
      <c r="GWY6"/>
      <c r="GWZ6"/>
      <c r="GXA6"/>
      <c r="GXB6"/>
      <c r="GXC6"/>
      <c r="GXD6"/>
      <c r="GXE6"/>
      <c r="GXF6"/>
      <c r="GXG6"/>
      <c r="GXH6"/>
      <c r="GXI6"/>
      <c r="GXJ6"/>
      <c r="GXK6"/>
      <c r="GXL6"/>
      <c r="GXM6"/>
      <c r="GXN6"/>
      <c r="GXO6"/>
      <c r="GXP6"/>
      <c r="GXQ6"/>
      <c r="GXR6"/>
      <c r="GXS6"/>
      <c r="GXT6"/>
      <c r="GXU6"/>
      <c r="GXV6"/>
      <c r="GXW6"/>
      <c r="GXX6"/>
      <c r="GXY6"/>
      <c r="GXZ6"/>
      <c r="GYA6"/>
      <c r="GYB6"/>
      <c r="GYC6"/>
      <c r="GYD6"/>
      <c r="GYE6"/>
      <c r="GYF6"/>
      <c r="GYG6"/>
      <c r="GYH6"/>
      <c r="GYI6"/>
      <c r="GYJ6"/>
      <c r="GYK6"/>
      <c r="GYL6"/>
      <c r="GYM6"/>
      <c r="GYN6"/>
      <c r="GYO6"/>
      <c r="GYP6"/>
      <c r="GYQ6"/>
      <c r="GYR6"/>
      <c r="GYS6"/>
      <c r="GYT6"/>
      <c r="GYU6"/>
      <c r="GYV6"/>
      <c r="GYW6"/>
      <c r="GYX6"/>
      <c r="GYY6"/>
      <c r="GYZ6"/>
      <c r="GZA6"/>
      <c r="GZB6"/>
      <c r="GZC6"/>
      <c r="GZD6"/>
      <c r="GZE6"/>
      <c r="GZF6"/>
      <c r="GZG6"/>
      <c r="GZH6"/>
      <c r="GZI6"/>
      <c r="GZJ6"/>
      <c r="GZK6"/>
      <c r="GZL6"/>
      <c r="GZM6"/>
      <c r="GZN6"/>
      <c r="GZO6"/>
      <c r="GZP6"/>
      <c r="GZQ6"/>
      <c r="GZR6"/>
      <c r="GZS6"/>
      <c r="GZT6"/>
      <c r="GZU6"/>
      <c r="GZV6"/>
      <c r="GZW6"/>
      <c r="GZX6"/>
      <c r="GZY6"/>
      <c r="GZZ6"/>
      <c r="HAA6"/>
      <c r="HAB6"/>
      <c r="HAC6"/>
      <c r="HAD6"/>
      <c r="HAE6"/>
      <c r="HAF6"/>
      <c r="HAG6"/>
      <c r="HAH6"/>
      <c r="HAI6"/>
      <c r="HAJ6"/>
      <c r="HAK6"/>
      <c r="HAL6"/>
      <c r="HAM6"/>
      <c r="HAN6"/>
      <c r="HAO6"/>
      <c r="HAP6"/>
      <c r="HAQ6"/>
      <c r="HAR6"/>
      <c r="HAS6"/>
      <c r="HAT6"/>
      <c r="HAU6"/>
      <c r="HAV6"/>
      <c r="HAW6"/>
      <c r="HAX6"/>
      <c r="HAY6"/>
      <c r="HAZ6"/>
      <c r="HBA6"/>
      <c r="HBB6"/>
      <c r="HBC6"/>
      <c r="HBD6"/>
      <c r="HBE6"/>
      <c r="HBF6"/>
      <c r="HBG6"/>
      <c r="HBH6"/>
      <c r="HBI6"/>
      <c r="HBJ6"/>
      <c r="HBK6"/>
      <c r="HBL6"/>
      <c r="HBM6"/>
      <c r="HBN6"/>
      <c r="HBO6"/>
      <c r="HBP6"/>
      <c r="HBQ6"/>
      <c r="HBR6"/>
      <c r="HBS6"/>
      <c r="HBT6"/>
      <c r="HBU6"/>
      <c r="HBV6"/>
      <c r="HBW6"/>
      <c r="HBX6"/>
      <c r="HBY6"/>
      <c r="HBZ6"/>
      <c r="HCA6"/>
      <c r="HCB6"/>
      <c r="HCC6"/>
      <c r="HCD6"/>
      <c r="HCE6"/>
      <c r="HCF6"/>
      <c r="HCG6"/>
      <c r="HCH6"/>
      <c r="HCI6"/>
      <c r="HCJ6"/>
      <c r="HCK6"/>
      <c r="HCL6"/>
      <c r="HCM6"/>
      <c r="HCN6"/>
      <c r="HCO6"/>
      <c r="HCP6"/>
      <c r="HCQ6"/>
      <c r="HCR6"/>
      <c r="HCS6"/>
      <c r="HCT6"/>
      <c r="HCU6"/>
      <c r="HCV6"/>
      <c r="HCW6"/>
      <c r="HCX6"/>
      <c r="HCY6"/>
      <c r="HCZ6"/>
      <c r="HDA6"/>
      <c r="HDB6"/>
      <c r="HDC6"/>
      <c r="HDD6"/>
      <c r="HDE6"/>
      <c r="HDF6"/>
      <c r="HDG6"/>
      <c r="HDH6"/>
      <c r="HDI6"/>
      <c r="HDJ6"/>
      <c r="HDK6"/>
      <c r="HDL6"/>
      <c r="HDM6"/>
      <c r="HDN6"/>
      <c r="HDO6"/>
      <c r="HDP6"/>
      <c r="HDQ6"/>
      <c r="HDR6"/>
      <c r="HDS6"/>
      <c r="HDT6"/>
      <c r="HDU6"/>
      <c r="HDV6"/>
      <c r="HDW6"/>
      <c r="HDX6"/>
      <c r="HDY6"/>
      <c r="HDZ6"/>
      <c r="HEA6"/>
      <c r="HEB6"/>
      <c r="HEC6"/>
      <c r="HED6"/>
      <c r="HEE6"/>
      <c r="HEF6"/>
      <c r="HEG6"/>
      <c r="HEH6"/>
      <c r="HEI6"/>
      <c r="HEJ6"/>
      <c r="HEK6"/>
      <c r="HEL6"/>
      <c r="HEM6"/>
      <c r="HEN6"/>
      <c r="HEO6"/>
      <c r="HEP6"/>
      <c r="HEQ6"/>
      <c r="HER6"/>
      <c r="HES6"/>
      <c r="HET6"/>
      <c r="HEU6"/>
      <c r="HEV6"/>
      <c r="HEW6"/>
      <c r="HEX6"/>
      <c r="HEY6"/>
      <c r="HEZ6"/>
      <c r="HFA6"/>
      <c r="HFB6"/>
      <c r="HFC6"/>
      <c r="HFD6"/>
      <c r="HFE6"/>
      <c r="HFF6"/>
      <c r="HFG6"/>
      <c r="HFH6"/>
      <c r="HFI6"/>
      <c r="HFJ6"/>
      <c r="HFK6"/>
      <c r="HFL6"/>
      <c r="HFM6"/>
      <c r="HFN6"/>
      <c r="HFO6"/>
      <c r="HFP6"/>
      <c r="HFQ6"/>
      <c r="HFR6"/>
      <c r="HFS6"/>
      <c r="HFT6"/>
      <c r="HFU6"/>
      <c r="HFV6"/>
      <c r="HFW6"/>
      <c r="HFX6"/>
      <c r="HFY6"/>
      <c r="HFZ6"/>
      <c r="HGA6"/>
      <c r="HGB6"/>
      <c r="HGC6"/>
      <c r="HGD6"/>
      <c r="HGE6"/>
      <c r="HGF6"/>
      <c r="HGG6"/>
      <c r="HGH6"/>
      <c r="HGI6"/>
      <c r="HGJ6"/>
      <c r="HGK6"/>
      <c r="HGL6"/>
      <c r="HGM6"/>
      <c r="HGN6"/>
      <c r="HGO6"/>
      <c r="HGP6"/>
      <c r="HGQ6"/>
      <c r="HGR6"/>
      <c r="HGS6"/>
      <c r="HGT6"/>
      <c r="HGU6"/>
      <c r="HGV6"/>
      <c r="HGW6"/>
      <c r="HGX6"/>
      <c r="HGY6"/>
      <c r="HGZ6"/>
      <c r="HHA6"/>
      <c r="HHB6"/>
      <c r="HHC6"/>
      <c r="HHD6"/>
      <c r="HHE6"/>
      <c r="HHF6"/>
      <c r="HHG6"/>
      <c r="HHH6"/>
      <c r="HHI6"/>
      <c r="HHJ6"/>
      <c r="HHK6"/>
      <c r="HHL6"/>
      <c r="HHM6"/>
      <c r="HHN6"/>
      <c r="HHO6"/>
      <c r="HHP6"/>
      <c r="HHQ6"/>
      <c r="HHR6"/>
      <c r="HHS6"/>
      <c r="HHT6"/>
      <c r="HHU6"/>
      <c r="HHV6"/>
      <c r="HHW6"/>
      <c r="HHX6"/>
      <c r="HHY6"/>
      <c r="HHZ6"/>
      <c r="HIA6"/>
      <c r="HIB6"/>
      <c r="HIC6"/>
      <c r="HID6"/>
      <c r="HIE6"/>
      <c r="HIF6"/>
      <c r="HIG6"/>
      <c r="HIH6"/>
      <c r="HII6"/>
      <c r="HIJ6"/>
      <c r="HIK6"/>
      <c r="HIL6"/>
      <c r="HIM6"/>
      <c r="HIN6"/>
      <c r="HIO6"/>
      <c r="HIP6"/>
      <c r="HIQ6"/>
      <c r="HIR6"/>
      <c r="HIS6"/>
      <c r="HIT6"/>
      <c r="HIU6"/>
      <c r="HIV6"/>
      <c r="HIW6"/>
      <c r="HIX6"/>
      <c r="HIY6"/>
      <c r="HIZ6"/>
      <c r="HJA6"/>
      <c r="HJB6"/>
      <c r="HJC6"/>
      <c r="HJD6"/>
      <c r="HJE6"/>
      <c r="HJF6"/>
      <c r="HJG6"/>
      <c r="HJH6"/>
      <c r="HJI6"/>
      <c r="HJJ6"/>
      <c r="HJK6"/>
      <c r="HJL6"/>
      <c r="HJM6"/>
      <c r="HJN6"/>
      <c r="HJO6"/>
      <c r="HJP6"/>
      <c r="HJQ6"/>
      <c r="HJR6"/>
      <c r="HJS6"/>
      <c r="HJT6"/>
      <c r="HJU6"/>
      <c r="HJV6"/>
      <c r="HJW6"/>
      <c r="HJX6"/>
      <c r="HJY6"/>
      <c r="HJZ6"/>
      <c r="HKA6"/>
      <c r="HKB6"/>
      <c r="HKC6"/>
      <c r="HKD6"/>
      <c r="HKE6"/>
      <c r="HKF6"/>
      <c r="HKG6"/>
      <c r="HKH6"/>
      <c r="HKI6"/>
      <c r="HKJ6"/>
      <c r="HKK6"/>
      <c r="HKL6"/>
      <c r="HKM6"/>
      <c r="HKN6"/>
      <c r="HKO6"/>
      <c r="HKP6"/>
      <c r="HKQ6"/>
      <c r="HKR6"/>
      <c r="HKS6"/>
      <c r="HKT6"/>
      <c r="HKU6"/>
      <c r="HKV6"/>
      <c r="HKW6"/>
      <c r="HKX6"/>
      <c r="HKY6"/>
      <c r="HKZ6"/>
      <c r="HLA6"/>
      <c r="HLB6"/>
      <c r="HLC6"/>
      <c r="HLD6"/>
      <c r="HLE6"/>
      <c r="HLF6"/>
      <c r="HLG6"/>
      <c r="HLH6"/>
      <c r="HLI6"/>
      <c r="HLJ6"/>
      <c r="HLK6"/>
      <c r="HLL6"/>
      <c r="HLM6"/>
      <c r="HLN6"/>
      <c r="HLO6"/>
      <c r="HLP6"/>
      <c r="HLQ6"/>
      <c r="HLR6"/>
      <c r="HLS6"/>
      <c r="HLT6"/>
      <c r="HLU6"/>
      <c r="HLV6"/>
      <c r="HLW6"/>
      <c r="HLX6"/>
      <c r="HLY6"/>
      <c r="HLZ6"/>
      <c r="HMA6"/>
      <c r="HMB6"/>
      <c r="HMC6"/>
      <c r="HMD6"/>
      <c r="HME6"/>
      <c r="HMF6"/>
      <c r="HMG6"/>
      <c r="HMH6"/>
      <c r="HMI6"/>
      <c r="HMJ6"/>
      <c r="HMK6"/>
      <c r="HML6"/>
      <c r="HMM6"/>
      <c r="HMN6"/>
      <c r="HMO6"/>
      <c r="HMP6"/>
      <c r="HMQ6"/>
      <c r="HMR6"/>
      <c r="HMS6"/>
      <c r="HMT6"/>
      <c r="HMU6"/>
      <c r="HMV6"/>
      <c r="HMW6"/>
      <c r="HMX6"/>
      <c r="HMY6"/>
      <c r="HMZ6"/>
      <c r="HNA6"/>
      <c r="HNB6"/>
      <c r="HNC6"/>
      <c r="HND6"/>
      <c r="HNE6"/>
      <c r="HNF6"/>
      <c r="HNG6"/>
      <c r="HNH6"/>
      <c r="HNI6"/>
      <c r="HNJ6"/>
      <c r="HNK6"/>
      <c r="HNL6"/>
      <c r="HNM6"/>
      <c r="HNN6"/>
      <c r="HNO6"/>
      <c r="HNP6"/>
      <c r="HNQ6"/>
      <c r="HNR6"/>
      <c r="HNS6"/>
      <c r="HNT6"/>
      <c r="HNU6"/>
      <c r="HNV6"/>
      <c r="HNW6"/>
      <c r="HNX6"/>
      <c r="HNY6"/>
      <c r="HNZ6"/>
      <c r="HOA6"/>
      <c r="HOB6"/>
      <c r="HOC6"/>
      <c r="HOD6"/>
      <c r="HOE6"/>
      <c r="HOF6"/>
      <c r="HOG6"/>
      <c r="HOH6"/>
      <c r="HOI6"/>
      <c r="HOJ6"/>
      <c r="HOK6"/>
      <c r="HOL6"/>
      <c r="HOM6"/>
      <c r="HON6"/>
      <c r="HOO6"/>
      <c r="HOP6"/>
      <c r="HOQ6"/>
      <c r="HOR6"/>
      <c r="HOS6"/>
      <c r="HOT6"/>
      <c r="HOU6"/>
      <c r="HOV6"/>
      <c r="HOW6"/>
      <c r="HOX6"/>
      <c r="HOY6"/>
      <c r="HOZ6"/>
      <c r="HPA6"/>
      <c r="HPB6"/>
      <c r="HPC6"/>
      <c r="HPD6"/>
      <c r="HPE6"/>
      <c r="HPF6"/>
      <c r="HPG6"/>
      <c r="HPH6"/>
      <c r="HPI6"/>
      <c r="HPJ6"/>
      <c r="HPK6"/>
      <c r="HPL6"/>
      <c r="HPM6"/>
      <c r="HPN6"/>
      <c r="HPO6"/>
      <c r="HPP6"/>
      <c r="HPQ6"/>
      <c r="HPR6"/>
      <c r="HPS6"/>
      <c r="HPT6"/>
      <c r="HPU6"/>
      <c r="HPV6"/>
      <c r="HPW6"/>
      <c r="HPX6"/>
      <c r="HPY6"/>
      <c r="HPZ6"/>
      <c r="HQA6"/>
      <c r="HQB6"/>
      <c r="HQC6"/>
      <c r="HQD6"/>
      <c r="HQE6"/>
      <c r="HQF6"/>
      <c r="HQG6"/>
      <c r="HQH6"/>
      <c r="HQI6"/>
      <c r="HQJ6"/>
      <c r="HQK6"/>
      <c r="HQL6"/>
      <c r="HQM6"/>
      <c r="HQN6"/>
      <c r="HQO6"/>
      <c r="HQP6"/>
      <c r="HQQ6"/>
      <c r="HQR6"/>
      <c r="HQS6"/>
      <c r="HQT6"/>
      <c r="HQU6"/>
      <c r="HQV6"/>
      <c r="HQW6"/>
      <c r="HQX6"/>
      <c r="HQY6"/>
      <c r="HQZ6"/>
      <c r="HRA6"/>
      <c r="HRB6"/>
      <c r="HRC6"/>
      <c r="HRD6"/>
      <c r="HRE6"/>
      <c r="HRF6"/>
      <c r="HRG6"/>
      <c r="HRH6"/>
      <c r="HRI6"/>
      <c r="HRJ6"/>
      <c r="HRK6"/>
      <c r="HRL6"/>
      <c r="HRM6"/>
      <c r="HRN6"/>
      <c r="HRO6"/>
      <c r="HRP6"/>
      <c r="HRQ6"/>
      <c r="HRR6"/>
      <c r="HRS6"/>
      <c r="HRT6"/>
      <c r="HRU6"/>
      <c r="HRV6"/>
      <c r="HRW6"/>
      <c r="HRX6"/>
      <c r="HRY6"/>
      <c r="HRZ6"/>
      <c r="HSA6"/>
      <c r="HSB6"/>
      <c r="HSC6"/>
      <c r="HSD6"/>
      <c r="HSE6"/>
      <c r="HSF6"/>
      <c r="HSG6"/>
      <c r="HSH6"/>
      <c r="HSI6"/>
      <c r="HSJ6"/>
      <c r="HSK6"/>
      <c r="HSL6"/>
      <c r="HSM6"/>
      <c r="HSN6"/>
      <c r="HSO6"/>
      <c r="HSP6"/>
      <c r="HSQ6"/>
      <c r="HSR6"/>
      <c r="HSS6"/>
      <c r="HST6"/>
      <c r="HSU6"/>
      <c r="HSV6"/>
      <c r="HSW6"/>
      <c r="HSX6"/>
      <c r="HSY6"/>
      <c r="HSZ6"/>
      <c r="HTA6"/>
      <c r="HTB6"/>
      <c r="HTC6"/>
      <c r="HTD6"/>
      <c r="HTE6"/>
      <c r="HTF6"/>
      <c r="HTG6"/>
      <c r="HTH6"/>
      <c r="HTI6"/>
      <c r="HTJ6"/>
      <c r="HTK6"/>
      <c r="HTL6"/>
      <c r="HTM6"/>
      <c r="HTN6"/>
      <c r="HTO6"/>
      <c r="HTP6"/>
      <c r="HTQ6"/>
      <c r="HTR6"/>
      <c r="HTS6"/>
      <c r="HTT6"/>
      <c r="HTU6"/>
      <c r="HTV6"/>
      <c r="HTW6"/>
      <c r="HTX6"/>
      <c r="HTY6"/>
      <c r="HTZ6"/>
      <c r="HUA6"/>
      <c r="HUB6"/>
      <c r="HUC6"/>
      <c r="HUD6"/>
      <c r="HUE6"/>
      <c r="HUF6"/>
      <c r="HUG6"/>
      <c r="HUH6"/>
      <c r="HUI6"/>
      <c r="HUJ6"/>
      <c r="HUK6"/>
      <c r="HUL6"/>
      <c r="HUM6"/>
      <c r="HUN6"/>
      <c r="HUO6"/>
      <c r="HUP6"/>
      <c r="HUQ6"/>
      <c r="HUR6"/>
      <c r="HUS6"/>
      <c r="HUT6"/>
      <c r="HUU6"/>
      <c r="HUV6"/>
      <c r="HUW6"/>
      <c r="HUX6"/>
      <c r="HUY6"/>
      <c r="HUZ6"/>
      <c r="HVA6"/>
      <c r="HVB6"/>
      <c r="HVC6"/>
      <c r="HVD6"/>
      <c r="HVE6"/>
      <c r="HVF6"/>
      <c r="HVG6"/>
      <c r="HVH6"/>
      <c r="HVI6"/>
      <c r="HVJ6"/>
      <c r="HVK6"/>
      <c r="HVL6"/>
      <c r="HVM6"/>
      <c r="HVN6"/>
      <c r="HVO6"/>
      <c r="HVP6"/>
      <c r="HVQ6"/>
      <c r="HVR6"/>
      <c r="HVS6"/>
      <c r="HVT6"/>
      <c r="HVU6"/>
      <c r="HVV6"/>
      <c r="HVW6"/>
      <c r="HVX6"/>
      <c r="HVY6"/>
      <c r="HVZ6"/>
      <c r="HWA6"/>
      <c r="HWB6"/>
      <c r="HWC6"/>
      <c r="HWD6"/>
      <c r="HWE6"/>
      <c r="HWF6"/>
      <c r="HWG6"/>
      <c r="HWH6"/>
      <c r="HWI6"/>
      <c r="HWJ6"/>
      <c r="HWK6"/>
      <c r="HWL6"/>
      <c r="HWM6"/>
      <c r="HWN6"/>
      <c r="HWO6"/>
      <c r="HWP6"/>
      <c r="HWQ6"/>
      <c r="HWR6"/>
      <c r="HWS6"/>
      <c r="HWT6"/>
      <c r="HWU6"/>
      <c r="HWV6"/>
      <c r="HWW6"/>
      <c r="HWX6"/>
      <c r="HWY6"/>
      <c r="HWZ6"/>
      <c r="HXA6"/>
      <c r="HXB6"/>
      <c r="HXC6"/>
      <c r="HXD6"/>
      <c r="HXE6"/>
      <c r="HXF6"/>
      <c r="HXG6"/>
      <c r="HXH6"/>
      <c r="HXI6"/>
      <c r="HXJ6"/>
      <c r="HXK6"/>
      <c r="HXL6"/>
      <c r="HXM6"/>
      <c r="HXN6"/>
      <c r="HXO6"/>
      <c r="HXP6"/>
      <c r="HXQ6"/>
      <c r="HXR6"/>
      <c r="HXS6"/>
      <c r="HXT6"/>
      <c r="HXU6"/>
      <c r="HXV6"/>
      <c r="HXW6"/>
      <c r="HXX6"/>
      <c r="HXY6"/>
      <c r="HXZ6"/>
      <c r="HYA6"/>
      <c r="HYB6"/>
      <c r="HYC6"/>
      <c r="HYD6"/>
      <c r="HYE6"/>
      <c r="HYF6"/>
      <c r="HYG6"/>
      <c r="HYH6"/>
      <c r="HYI6"/>
      <c r="HYJ6"/>
      <c r="HYK6"/>
      <c r="HYL6"/>
      <c r="HYM6"/>
      <c r="HYN6"/>
      <c r="HYO6"/>
      <c r="HYP6"/>
      <c r="HYQ6"/>
      <c r="HYR6"/>
      <c r="HYS6"/>
      <c r="HYT6"/>
      <c r="HYU6"/>
      <c r="HYV6"/>
      <c r="HYW6"/>
      <c r="HYX6"/>
      <c r="HYY6"/>
      <c r="HYZ6"/>
      <c r="HZA6"/>
      <c r="HZB6"/>
      <c r="HZC6"/>
      <c r="HZD6"/>
      <c r="HZE6"/>
      <c r="HZF6"/>
      <c r="HZG6"/>
      <c r="HZH6"/>
      <c r="HZI6"/>
      <c r="HZJ6"/>
      <c r="HZK6"/>
      <c r="HZL6"/>
      <c r="HZM6"/>
      <c r="HZN6"/>
      <c r="HZO6"/>
      <c r="HZP6"/>
      <c r="HZQ6"/>
      <c r="HZR6"/>
      <c r="HZS6"/>
      <c r="HZT6"/>
      <c r="HZU6"/>
      <c r="HZV6"/>
      <c r="HZW6"/>
      <c r="HZX6"/>
      <c r="HZY6"/>
      <c r="HZZ6"/>
      <c r="IAA6"/>
      <c r="IAB6"/>
      <c r="IAC6"/>
      <c r="IAD6"/>
      <c r="IAE6"/>
      <c r="IAF6"/>
      <c r="IAG6"/>
      <c r="IAH6"/>
      <c r="IAI6"/>
      <c r="IAJ6"/>
      <c r="IAK6"/>
      <c r="IAL6"/>
      <c r="IAM6"/>
      <c r="IAN6"/>
      <c r="IAO6"/>
      <c r="IAP6"/>
      <c r="IAQ6"/>
      <c r="IAR6"/>
      <c r="IAS6"/>
      <c r="IAT6"/>
      <c r="IAU6"/>
      <c r="IAV6"/>
      <c r="IAW6"/>
      <c r="IAX6"/>
      <c r="IAY6"/>
      <c r="IAZ6"/>
      <c r="IBA6"/>
      <c r="IBB6"/>
      <c r="IBC6"/>
      <c r="IBD6"/>
      <c r="IBE6"/>
      <c r="IBF6"/>
      <c r="IBG6"/>
      <c r="IBH6"/>
      <c r="IBI6"/>
      <c r="IBJ6"/>
      <c r="IBK6"/>
      <c r="IBL6"/>
      <c r="IBM6"/>
      <c r="IBN6"/>
      <c r="IBO6"/>
      <c r="IBP6"/>
      <c r="IBQ6"/>
      <c r="IBR6"/>
      <c r="IBS6"/>
      <c r="IBT6"/>
      <c r="IBU6"/>
      <c r="IBV6"/>
      <c r="IBW6"/>
      <c r="IBX6"/>
      <c r="IBY6"/>
      <c r="IBZ6"/>
      <c r="ICA6"/>
      <c r="ICB6"/>
      <c r="ICC6"/>
      <c r="ICD6"/>
      <c r="ICE6"/>
      <c r="ICF6"/>
      <c r="ICG6"/>
      <c r="ICH6"/>
      <c r="ICI6"/>
      <c r="ICJ6"/>
      <c r="ICK6"/>
      <c r="ICL6"/>
      <c r="ICM6"/>
      <c r="ICN6"/>
      <c r="ICO6"/>
      <c r="ICP6"/>
      <c r="ICQ6"/>
      <c r="ICR6"/>
      <c r="ICS6"/>
      <c r="ICT6"/>
      <c r="ICU6"/>
      <c r="ICV6"/>
      <c r="ICW6"/>
      <c r="ICX6"/>
      <c r="ICY6"/>
      <c r="ICZ6"/>
      <c r="IDA6"/>
      <c r="IDB6"/>
      <c r="IDC6"/>
      <c r="IDD6"/>
      <c r="IDE6"/>
      <c r="IDF6"/>
      <c r="IDG6"/>
      <c r="IDH6"/>
      <c r="IDI6"/>
      <c r="IDJ6"/>
      <c r="IDK6"/>
      <c r="IDL6"/>
      <c r="IDM6"/>
      <c r="IDN6"/>
      <c r="IDO6"/>
      <c r="IDP6"/>
      <c r="IDQ6"/>
      <c r="IDR6"/>
      <c r="IDS6"/>
      <c r="IDT6"/>
      <c r="IDU6"/>
      <c r="IDV6"/>
      <c r="IDW6"/>
      <c r="IDX6"/>
      <c r="IDY6"/>
      <c r="IDZ6"/>
      <c r="IEA6"/>
      <c r="IEB6"/>
      <c r="IEC6"/>
      <c r="IED6"/>
      <c r="IEE6"/>
      <c r="IEF6"/>
      <c r="IEG6"/>
      <c r="IEH6"/>
      <c r="IEI6"/>
      <c r="IEJ6"/>
      <c r="IEK6"/>
      <c r="IEL6"/>
      <c r="IEM6"/>
      <c r="IEN6"/>
      <c r="IEO6"/>
      <c r="IEP6"/>
      <c r="IEQ6"/>
      <c r="IER6"/>
      <c r="IES6"/>
      <c r="IET6"/>
      <c r="IEU6"/>
      <c r="IEV6"/>
      <c r="IEW6"/>
      <c r="IEX6"/>
      <c r="IEY6"/>
      <c r="IEZ6"/>
      <c r="IFA6"/>
      <c r="IFB6"/>
      <c r="IFC6"/>
      <c r="IFD6"/>
      <c r="IFE6"/>
      <c r="IFF6"/>
      <c r="IFG6"/>
      <c r="IFH6"/>
      <c r="IFI6"/>
      <c r="IFJ6"/>
      <c r="IFK6"/>
      <c r="IFL6"/>
      <c r="IFM6"/>
      <c r="IFN6"/>
      <c r="IFO6"/>
      <c r="IFP6"/>
      <c r="IFQ6"/>
      <c r="IFR6"/>
      <c r="IFS6"/>
      <c r="IFT6"/>
      <c r="IFU6"/>
      <c r="IFV6"/>
      <c r="IFW6"/>
      <c r="IFX6"/>
      <c r="IFY6"/>
      <c r="IFZ6"/>
      <c r="IGA6"/>
      <c r="IGB6"/>
      <c r="IGC6"/>
      <c r="IGD6"/>
      <c r="IGE6"/>
      <c r="IGF6"/>
      <c r="IGG6"/>
      <c r="IGH6"/>
      <c r="IGI6"/>
      <c r="IGJ6"/>
      <c r="IGK6"/>
      <c r="IGL6"/>
      <c r="IGM6"/>
      <c r="IGN6"/>
      <c r="IGO6"/>
      <c r="IGP6"/>
      <c r="IGQ6"/>
      <c r="IGR6"/>
      <c r="IGS6"/>
      <c r="IGT6"/>
      <c r="IGU6"/>
      <c r="IGV6"/>
      <c r="IGW6"/>
      <c r="IGX6"/>
      <c r="IGY6"/>
      <c r="IGZ6"/>
      <c r="IHA6"/>
      <c r="IHB6"/>
      <c r="IHC6"/>
      <c r="IHD6"/>
      <c r="IHE6"/>
      <c r="IHF6"/>
      <c r="IHG6"/>
      <c r="IHH6"/>
      <c r="IHI6"/>
      <c r="IHJ6"/>
      <c r="IHK6"/>
      <c r="IHL6"/>
      <c r="IHM6"/>
      <c r="IHN6"/>
      <c r="IHO6"/>
      <c r="IHP6"/>
      <c r="IHQ6"/>
      <c r="IHR6"/>
      <c r="IHS6"/>
      <c r="IHT6"/>
      <c r="IHU6"/>
      <c r="IHV6"/>
      <c r="IHW6"/>
      <c r="IHX6"/>
      <c r="IHY6"/>
      <c r="IHZ6"/>
      <c r="IIA6"/>
      <c r="IIB6"/>
      <c r="IIC6"/>
      <c r="IID6"/>
      <c r="IIE6"/>
      <c r="IIF6"/>
      <c r="IIG6"/>
      <c r="IIH6"/>
      <c r="III6"/>
      <c r="IIJ6"/>
      <c r="IIK6"/>
      <c r="IIL6"/>
      <c r="IIM6"/>
      <c r="IIN6"/>
      <c r="IIO6"/>
      <c r="IIP6"/>
      <c r="IIQ6"/>
      <c r="IIR6"/>
      <c r="IIS6"/>
      <c r="IIT6"/>
      <c r="IIU6"/>
      <c r="IIV6"/>
      <c r="IIW6"/>
      <c r="IIX6"/>
      <c r="IIY6"/>
      <c r="IIZ6"/>
      <c r="IJA6"/>
      <c r="IJB6"/>
      <c r="IJC6"/>
      <c r="IJD6"/>
      <c r="IJE6"/>
      <c r="IJF6"/>
      <c r="IJG6"/>
      <c r="IJH6"/>
      <c r="IJI6"/>
      <c r="IJJ6"/>
      <c r="IJK6"/>
      <c r="IJL6"/>
      <c r="IJM6"/>
      <c r="IJN6"/>
      <c r="IJO6"/>
      <c r="IJP6"/>
      <c r="IJQ6"/>
      <c r="IJR6"/>
      <c r="IJS6"/>
      <c r="IJT6"/>
      <c r="IJU6"/>
      <c r="IJV6"/>
      <c r="IJW6"/>
      <c r="IJX6"/>
      <c r="IJY6"/>
      <c r="IJZ6"/>
      <c r="IKA6"/>
      <c r="IKB6"/>
      <c r="IKC6"/>
      <c r="IKD6"/>
      <c r="IKE6"/>
      <c r="IKF6"/>
      <c r="IKG6"/>
      <c r="IKH6"/>
      <c r="IKI6"/>
      <c r="IKJ6"/>
      <c r="IKK6"/>
      <c r="IKL6"/>
      <c r="IKM6"/>
      <c r="IKN6"/>
      <c r="IKO6"/>
      <c r="IKP6"/>
      <c r="IKQ6"/>
      <c r="IKR6"/>
      <c r="IKS6"/>
      <c r="IKT6"/>
      <c r="IKU6"/>
      <c r="IKV6"/>
      <c r="IKW6"/>
      <c r="IKX6"/>
      <c r="IKY6"/>
      <c r="IKZ6"/>
      <c r="ILA6"/>
      <c r="ILB6"/>
      <c r="ILC6"/>
      <c r="ILD6"/>
      <c r="ILE6"/>
      <c r="ILF6"/>
      <c r="ILG6"/>
      <c r="ILH6"/>
      <c r="ILI6"/>
      <c r="ILJ6"/>
      <c r="ILK6"/>
      <c r="ILL6"/>
      <c r="ILM6"/>
      <c r="ILN6"/>
      <c r="ILO6"/>
      <c r="ILP6"/>
      <c r="ILQ6"/>
      <c r="ILR6"/>
      <c r="ILS6"/>
      <c r="ILT6"/>
      <c r="ILU6"/>
      <c r="ILV6"/>
      <c r="ILW6"/>
      <c r="ILX6"/>
      <c r="ILY6"/>
      <c r="ILZ6"/>
      <c r="IMA6"/>
      <c r="IMB6"/>
      <c r="IMC6"/>
      <c r="IMD6"/>
      <c r="IME6"/>
      <c r="IMF6"/>
      <c r="IMG6"/>
      <c r="IMH6"/>
      <c r="IMI6"/>
      <c r="IMJ6"/>
      <c r="IMK6"/>
      <c r="IML6"/>
      <c r="IMM6"/>
      <c r="IMN6"/>
      <c r="IMO6"/>
      <c r="IMP6"/>
      <c r="IMQ6"/>
      <c r="IMR6"/>
      <c r="IMS6"/>
      <c r="IMT6"/>
      <c r="IMU6"/>
      <c r="IMV6"/>
      <c r="IMW6"/>
      <c r="IMX6"/>
      <c r="IMY6"/>
      <c r="IMZ6"/>
      <c r="INA6"/>
      <c r="INB6"/>
      <c r="INC6"/>
      <c r="IND6"/>
      <c r="INE6"/>
      <c r="INF6"/>
      <c r="ING6"/>
      <c r="INH6"/>
      <c r="INI6"/>
      <c r="INJ6"/>
      <c r="INK6"/>
      <c r="INL6"/>
      <c r="INM6"/>
      <c r="INN6"/>
      <c r="INO6"/>
      <c r="INP6"/>
      <c r="INQ6"/>
      <c r="INR6"/>
      <c r="INS6"/>
      <c r="INT6"/>
      <c r="INU6"/>
      <c r="INV6"/>
      <c r="INW6"/>
      <c r="INX6"/>
      <c r="INY6"/>
      <c r="INZ6"/>
      <c r="IOA6"/>
      <c r="IOB6"/>
      <c r="IOC6"/>
      <c r="IOD6"/>
      <c r="IOE6"/>
      <c r="IOF6"/>
      <c r="IOG6"/>
      <c r="IOH6"/>
      <c r="IOI6"/>
      <c r="IOJ6"/>
      <c r="IOK6"/>
      <c r="IOL6"/>
      <c r="IOM6"/>
      <c r="ION6"/>
      <c r="IOO6"/>
      <c r="IOP6"/>
      <c r="IOQ6"/>
      <c r="IOR6"/>
      <c r="IOS6"/>
      <c r="IOT6"/>
      <c r="IOU6"/>
      <c r="IOV6"/>
      <c r="IOW6"/>
      <c r="IOX6"/>
      <c r="IOY6"/>
      <c r="IOZ6"/>
      <c r="IPA6"/>
      <c r="IPB6"/>
      <c r="IPC6"/>
      <c r="IPD6"/>
      <c r="IPE6"/>
      <c r="IPF6"/>
      <c r="IPG6"/>
      <c r="IPH6"/>
      <c r="IPI6"/>
      <c r="IPJ6"/>
      <c r="IPK6"/>
      <c r="IPL6"/>
      <c r="IPM6"/>
      <c r="IPN6"/>
      <c r="IPO6"/>
      <c r="IPP6"/>
      <c r="IPQ6"/>
      <c r="IPR6"/>
      <c r="IPS6"/>
      <c r="IPT6"/>
      <c r="IPU6"/>
      <c r="IPV6"/>
      <c r="IPW6"/>
      <c r="IPX6"/>
      <c r="IPY6"/>
      <c r="IPZ6"/>
      <c r="IQA6"/>
      <c r="IQB6"/>
      <c r="IQC6"/>
      <c r="IQD6"/>
      <c r="IQE6"/>
      <c r="IQF6"/>
      <c r="IQG6"/>
      <c r="IQH6"/>
      <c r="IQI6"/>
      <c r="IQJ6"/>
      <c r="IQK6"/>
      <c r="IQL6"/>
      <c r="IQM6"/>
      <c r="IQN6"/>
      <c r="IQO6"/>
      <c r="IQP6"/>
      <c r="IQQ6"/>
      <c r="IQR6"/>
      <c r="IQS6"/>
      <c r="IQT6"/>
      <c r="IQU6"/>
      <c r="IQV6"/>
      <c r="IQW6"/>
      <c r="IQX6"/>
      <c r="IQY6"/>
      <c r="IQZ6"/>
      <c r="IRA6"/>
      <c r="IRB6"/>
      <c r="IRC6"/>
      <c r="IRD6"/>
      <c r="IRE6"/>
      <c r="IRF6"/>
      <c r="IRG6"/>
      <c r="IRH6"/>
      <c r="IRI6"/>
      <c r="IRJ6"/>
      <c r="IRK6"/>
      <c r="IRL6"/>
      <c r="IRM6"/>
      <c r="IRN6"/>
      <c r="IRO6"/>
      <c r="IRP6"/>
      <c r="IRQ6"/>
      <c r="IRR6"/>
      <c r="IRS6"/>
      <c r="IRT6"/>
      <c r="IRU6"/>
      <c r="IRV6"/>
      <c r="IRW6"/>
      <c r="IRX6"/>
      <c r="IRY6"/>
      <c r="IRZ6"/>
      <c r="ISA6"/>
      <c r="ISB6"/>
      <c r="ISC6"/>
      <c r="ISD6"/>
      <c r="ISE6"/>
      <c r="ISF6"/>
      <c r="ISG6"/>
      <c r="ISH6"/>
      <c r="ISI6"/>
      <c r="ISJ6"/>
      <c r="ISK6"/>
      <c r="ISL6"/>
      <c r="ISM6"/>
      <c r="ISN6"/>
      <c r="ISO6"/>
      <c r="ISP6"/>
      <c r="ISQ6"/>
      <c r="ISR6"/>
      <c r="ISS6"/>
      <c r="IST6"/>
      <c r="ISU6"/>
      <c r="ISV6"/>
      <c r="ISW6"/>
      <c r="ISX6"/>
      <c r="ISY6"/>
      <c r="ISZ6"/>
      <c r="ITA6"/>
      <c r="ITB6"/>
      <c r="ITC6"/>
      <c r="ITD6"/>
      <c r="ITE6"/>
      <c r="ITF6"/>
      <c r="ITG6"/>
      <c r="ITH6"/>
      <c r="ITI6"/>
      <c r="ITJ6"/>
      <c r="ITK6"/>
      <c r="ITL6"/>
      <c r="ITM6"/>
      <c r="ITN6"/>
      <c r="ITO6"/>
      <c r="ITP6"/>
      <c r="ITQ6"/>
      <c r="ITR6"/>
      <c r="ITS6"/>
      <c r="ITT6"/>
      <c r="ITU6"/>
      <c r="ITV6"/>
      <c r="ITW6"/>
      <c r="ITX6"/>
      <c r="ITY6"/>
      <c r="ITZ6"/>
      <c r="IUA6"/>
      <c r="IUB6"/>
      <c r="IUC6"/>
      <c r="IUD6"/>
      <c r="IUE6"/>
      <c r="IUF6"/>
      <c r="IUG6"/>
      <c r="IUH6"/>
      <c r="IUI6"/>
      <c r="IUJ6"/>
      <c r="IUK6"/>
      <c r="IUL6"/>
      <c r="IUM6"/>
      <c r="IUN6"/>
      <c r="IUO6"/>
      <c r="IUP6"/>
      <c r="IUQ6"/>
      <c r="IUR6"/>
      <c r="IUS6"/>
      <c r="IUT6"/>
      <c r="IUU6"/>
      <c r="IUV6"/>
      <c r="IUW6"/>
      <c r="IUX6"/>
      <c r="IUY6"/>
      <c r="IUZ6"/>
      <c r="IVA6"/>
      <c r="IVB6"/>
      <c r="IVC6"/>
      <c r="IVD6"/>
      <c r="IVE6"/>
      <c r="IVF6"/>
      <c r="IVG6"/>
      <c r="IVH6"/>
      <c r="IVI6"/>
      <c r="IVJ6"/>
      <c r="IVK6"/>
      <c r="IVL6"/>
      <c r="IVM6"/>
      <c r="IVN6"/>
      <c r="IVO6"/>
      <c r="IVP6"/>
      <c r="IVQ6"/>
      <c r="IVR6"/>
      <c r="IVS6"/>
      <c r="IVT6"/>
      <c r="IVU6"/>
      <c r="IVV6"/>
      <c r="IVW6"/>
      <c r="IVX6"/>
      <c r="IVY6"/>
      <c r="IVZ6"/>
      <c r="IWA6"/>
      <c r="IWB6"/>
      <c r="IWC6"/>
      <c r="IWD6"/>
      <c r="IWE6"/>
      <c r="IWF6"/>
      <c r="IWG6"/>
      <c r="IWH6"/>
      <c r="IWI6"/>
      <c r="IWJ6"/>
      <c r="IWK6"/>
      <c r="IWL6"/>
      <c r="IWM6"/>
      <c r="IWN6"/>
      <c r="IWO6"/>
      <c r="IWP6"/>
      <c r="IWQ6"/>
      <c r="IWR6"/>
      <c r="IWS6"/>
      <c r="IWT6"/>
      <c r="IWU6"/>
      <c r="IWV6"/>
      <c r="IWW6"/>
      <c r="IWX6"/>
      <c r="IWY6"/>
      <c r="IWZ6"/>
      <c r="IXA6"/>
      <c r="IXB6"/>
      <c r="IXC6"/>
      <c r="IXD6"/>
      <c r="IXE6"/>
      <c r="IXF6"/>
      <c r="IXG6"/>
      <c r="IXH6"/>
      <c r="IXI6"/>
      <c r="IXJ6"/>
      <c r="IXK6"/>
      <c r="IXL6"/>
      <c r="IXM6"/>
      <c r="IXN6"/>
      <c r="IXO6"/>
      <c r="IXP6"/>
      <c r="IXQ6"/>
      <c r="IXR6"/>
      <c r="IXS6"/>
      <c r="IXT6"/>
      <c r="IXU6"/>
      <c r="IXV6"/>
      <c r="IXW6"/>
      <c r="IXX6"/>
      <c r="IXY6"/>
      <c r="IXZ6"/>
      <c r="IYA6"/>
      <c r="IYB6"/>
      <c r="IYC6"/>
      <c r="IYD6"/>
      <c r="IYE6"/>
      <c r="IYF6"/>
      <c r="IYG6"/>
      <c r="IYH6"/>
      <c r="IYI6"/>
      <c r="IYJ6"/>
      <c r="IYK6"/>
      <c r="IYL6"/>
      <c r="IYM6"/>
      <c r="IYN6"/>
      <c r="IYO6"/>
      <c r="IYP6"/>
      <c r="IYQ6"/>
      <c r="IYR6"/>
      <c r="IYS6"/>
      <c r="IYT6"/>
      <c r="IYU6"/>
      <c r="IYV6"/>
      <c r="IYW6"/>
      <c r="IYX6"/>
      <c r="IYY6"/>
      <c r="IYZ6"/>
      <c r="IZA6"/>
      <c r="IZB6"/>
      <c r="IZC6"/>
      <c r="IZD6"/>
      <c r="IZE6"/>
      <c r="IZF6"/>
      <c r="IZG6"/>
      <c r="IZH6"/>
      <c r="IZI6"/>
      <c r="IZJ6"/>
      <c r="IZK6"/>
      <c r="IZL6"/>
      <c r="IZM6"/>
      <c r="IZN6"/>
      <c r="IZO6"/>
      <c r="IZP6"/>
      <c r="IZQ6"/>
      <c r="IZR6"/>
      <c r="IZS6"/>
      <c r="IZT6"/>
      <c r="IZU6"/>
      <c r="IZV6"/>
      <c r="IZW6"/>
      <c r="IZX6"/>
      <c r="IZY6"/>
      <c r="IZZ6"/>
      <c r="JAA6"/>
      <c r="JAB6"/>
      <c r="JAC6"/>
      <c r="JAD6"/>
      <c r="JAE6"/>
      <c r="JAF6"/>
      <c r="JAG6"/>
      <c r="JAH6"/>
      <c r="JAI6"/>
      <c r="JAJ6"/>
      <c r="JAK6"/>
      <c r="JAL6"/>
      <c r="JAM6"/>
      <c r="JAN6"/>
      <c r="JAO6"/>
      <c r="JAP6"/>
      <c r="JAQ6"/>
      <c r="JAR6"/>
      <c r="JAS6"/>
      <c r="JAT6"/>
      <c r="JAU6"/>
      <c r="JAV6"/>
      <c r="JAW6"/>
      <c r="JAX6"/>
      <c r="JAY6"/>
      <c r="JAZ6"/>
      <c r="JBA6"/>
      <c r="JBB6"/>
      <c r="JBC6"/>
      <c r="JBD6"/>
      <c r="JBE6"/>
      <c r="JBF6"/>
      <c r="JBG6"/>
      <c r="JBH6"/>
      <c r="JBI6"/>
      <c r="JBJ6"/>
      <c r="JBK6"/>
      <c r="JBL6"/>
      <c r="JBM6"/>
      <c r="JBN6"/>
      <c r="JBO6"/>
      <c r="JBP6"/>
      <c r="JBQ6"/>
      <c r="JBR6"/>
      <c r="JBS6"/>
      <c r="JBT6"/>
      <c r="JBU6"/>
      <c r="JBV6"/>
      <c r="JBW6"/>
      <c r="JBX6"/>
      <c r="JBY6"/>
      <c r="JBZ6"/>
      <c r="JCA6"/>
      <c r="JCB6"/>
      <c r="JCC6"/>
      <c r="JCD6"/>
      <c r="JCE6"/>
      <c r="JCF6"/>
      <c r="JCG6"/>
      <c r="JCH6"/>
      <c r="JCI6"/>
      <c r="JCJ6"/>
      <c r="JCK6"/>
      <c r="JCL6"/>
      <c r="JCM6"/>
      <c r="JCN6"/>
      <c r="JCO6"/>
      <c r="JCP6"/>
      <c r="JCQ6"/>
      <c r="JCR6"/>
      <c r="JCS6"/>
      <c r="JCT6"/>
      <c r="JCU6"/>
      <c r="JCV6"/>
      <c r="JCW6"/>
      <c r="JCX6"/>
      <c r="JCY6"/>
      <c r="JCZ6"/>
      <c r="JDA6"/>
      <c r="JDB6"/>
      <c r="JDC6"/>
      <c r="JDD6"/>
      <c r="JDE6"/>
      <c r="JDF6"/>
      <c r="JDG6"/>
      <c r="JDH6"/>
      <c r="JDI6"/>
      <c r="JDJ6"/>
      <c r="JDK6"/>
      <c r="JDL6"/>
      <c r="JDM6"/>
      <c r="JDN6"/>
      <c r="JDO6"/>
      <c r="JDP6"/>
      <c r="JDQ6"/>
      <c r="JDR6"/>
      <c r="JDS6"/>
      <c r="JDT6"/>
      <c r="JDU6"/>
      <c r="JDV6"/>
      <c r="JDW6"/>
      <c r="JDX6"/>
      <c r="JDY6"/>
      <c r="JDZ6"/>
      <c r="JEA6"/>
      <c r="JEB6"/>
      <c r="JEC6"/>
      <c r="JED6"/>
      <c r="JEE6"/>
      <c r="JEF6"/>
      <c r="JEG6"/>
      <c r="JEH6"/>
      <c r="JEI6"/>
      <c r="JEJ6"/>
      <c r="JEK6"/>
      <c r="JEL6"/>
      <c r="JEM6"/>
      <c r="JEN6"/>
      <c r="JEO6"/>
      <c r="JEP6"/>
      <c r="JEQ6"/>
      <c r="JER6"/>
      <c r="JES6"/>
      <c r="JET6"/>
      <c r="JEU6"/>
      <c r="JEV6"/>
      <c r="JEW6"/>
      <c r="JEX6"/>
      <c r="JEY6"/>
      <c r="JEZ6"/>
      <c r="JFA6"/>
      <c r="JFB6"/>
      <c r="JFC6"/>
      <c r="JFD6"/>
      <c r="JFE6"/>
      <c r="JFF6"/>
      <c r="JFG6"/>
      <c r="JFH6"/>
      <c r="JFI6"/>
      <c r="JFJ6"/>
      <c r="JFK6"/>
      <c r="JFL6"/>
      <c r="JFM6"/>
      <c r="JFN6"/>
      <c r="JFO6"/>
      <c r="JFP6"/>
      <c r="JFQ6"/>
      <c r="JFR6"/>
      <c r="JFS6"/>
      <c r="JFT6"/>
      <c r="JFU6"/>
      <c r="JFV6"/>
      <c r="JFW6"/>
      <c r="JFX6"/>
      <c r="JFY6"/>
      <c r="JFZ6"/>
      <c r="JGA6"/>
      <c r="JGB6"/>
      <c r="JGC6"/>
      <c r="JGD6"/>
      <c r="JGE6"/>
      <c r="JGF6"/>
      <c r="JGG6"/>
      <c r="JGH6"/>
      <c r="JGI6"/>
      <c r="JGJ6"/>
      <c r="JGK6"/>
      <c r="JGL6"/>
      <c r="JGM6"/>
      <c r="JGN6"/>
      <c r="JGO6"/>
      <c r="JGP6"/>
      <c r="JGQ6"/>
      <c r="JGR6"/>
      <c r="JGS6"/>
      <c r="JGT6"/>
      <c r="JGU6"/>
      <c r="JGV6"/>
      <c r="JGW6"/>
      <c r="JGX6"/>
      <c r="JGY6"/>
      <c r="JGZ6"/>
      <c r="JHA6"/>
      <c r="JHB6"/>
      <c r="JHC6"/>
      <c r="JHD6"/>
      <c r="JHE6"/>
      <c r="JHF6"/>
      <c r="JHG6"/>
      <c r="JHH6"/>
      <c r="JHI6"/>
      <c r="JHJ6"/>
      <c r="JHK6"/>
      <c r="JHL6"/>
      <c r="JHM6"/>
      <c r="JHN6"/>
      <c r="JHO6"/>
      <c r="JHP6"/>
      <c r="JHQ6"/>
      <c r="JHR6"/>
      <c r="JHS6"/>
      <c r="JHT6"/>
      <c r="JHU6"/>
      <c r="JHV6"/>
      <c r="JHW6"/>
      <c r="JHX6"/>
      <c r="JHY6"/>
      <c r="JHZ6"/>
      <c r="JIA6"/>
      <c r="JIB6"/>
      <c r="JIC6"/>
      <c r="JID6"/>
      <c r="JIE6"/>
      <c r="JIF6"/>
      <c r="JIG6"/>
      <c r="JIH6"/>
      <c r="JII6"/>
      <c r="JIJ6"/>
      <c r="JIK6"/>
      <c r="JIL6"/>
      <c r="JIM6"/>
      <c r="JIN6"/>
      <c r="JIO6"/>
      <c r="JIP6"/>
      <c r="JIQ6"/>
      <c r="JIR6"/>
      <c r="JIS6"/>
      <c r="JIT6"/>
      <c r="JIU6"/>
      <c r="JIV6"/>
      <c r="JIW6"/>
      <c r="JIX6"/>
      <c r="JIY6"/>
      <c r="JIZ6"/>
      <c r="JJA6"/>
      <c r="JJB6"/>
      <c r="JJC6"/>
      <c r="JJD6"/>
      <c r="JJE6"/>
      <c r="JJF6"/>
      <c r="JJG6"/>
      <c r="JJH6"/>
      <c r="JJI6"/>
      <c r="JJJ6"/>
      <c r="JJK6"/>
      <c r="JJL6"/>
      <c r="JJM6"/>
      <c r="JJN6"/>
      <c r="JJO6"/>
      <c r="JJP6"/>
      <c r="JJQ6"/>
      <c r="JJR6"/>
      <c r="JJS6"/>
      <c r="JJT6"/>
      <c r="JJU6"/>
      <c r="JJV6"/>
      <c r="JJW6"/>
      <c r="JJX6"/>
      <c r="JJY6"/>
      <c r="JJZ6"/>
      <c r="JKA6"/>
      <c r="JKB6"/>
      <c r="JKC6"/>
      <c r="JKD6"/>
      <c r="JKE6"/>
      <c r="JKF6"/>
      <c r="JKG6"/>
      <c r="JKH6"/>
      <c r="JKI6"/>
      <c r="JKJ6"/>
      <c r="JKK6"/>
      <c r="JKL6"/>
      <c r="JKM6"/>
      <c r="JKN6"/>
      <c r="JKO6"/>
      <c r="JKP6"/>
      <c r="JKQ6"/>
      <c r="JKR6"/>
      <c r="JKS6"/>
      <c r="JKT6"/>
      <c r="JKU6"/>
      <c r="JKV6"/>
      <c r="JKW6"/>
      <c r="JKX6"/>
      <c r="JKY6"/>
      <c r="JKZ6"/>
      <c r="JLA6"/>
      <c r="JLB6"/>
      <c r="JLC6"/>
      <c r="JLD6"/>
      <c r="JLE6"/>
      <c r="JLF6"/>
      <c r="JLG6"/>
      <c r="JLH6"/>
      <c r="JLI6"/>
      <c r="JLJ6"/>
      <c r="JLK6"/>
      <c r="JLL6"/>
      <c r="JLM6"/>
      <c r="JLN6"/>
      <c r="JLO6"/>
      <c r="JLP6"/>
      <c r="JLQ6"/>
      <c r="JLR6"/>
      <c r="JLS6"/>
      <c r="JLT6"/>
      <c r="JLU6"/>
      <c r="JLV6"/>
      <c r="JLW6"/>
      <c r="JLX6"/>
      <c r="JLY6"/>
      <c r="JLZ6"/>
      <c r="JMA6"/>
      <c r="JMB6"/>
      <c r="JMC6"/>
      <c r="JMD6"/>
      <c r="JME6"/>
      <c r="JMF6"/>
      <c r="JMG6"/>
      <c r="JMH6"/>
      <c r="JMI6"/>
      <c r="JMJ6"/>
      <c r="JMK6"/>
      <c r="JML6"/>
      <c r="JMM6"/>
      <c r="JMN6"/>
      <c r="JMO6"/>
      <c r="JMP6"/>
      <c r="JMQ6"/>
      <c r="JMR6"/>
      <c r="JMS6"/>
      <c r="JMT6"/>
      <c r="JMU6"/>
      <c r="JMV6"/>
      <c r="JMW6"/>
      <c r="JMX6"/>
      <c r="JMY6"/>
      <c r="JMZ6"/>
      <c r="JNA6"/>
      <c r="JNB6"/>
      <c r="JNC6"/>
      <c r="JND6"/>
      <c r="JNE6"/>
      <c r="JNF6"/>
      <c r="JNG6"/>
      <c r="JNH6"/>
      <c r="JNI6"/>
      <c r="JNJ6"/>
      <c r="JNK6"/>
      <c r="JNL6"/>
      <c r="JNM6"/>
      <c r="JNN6"/>
      <c r="JNO6"/>
      <c r="JNP6"/>
      <c r="JNQ6"/>
      <c r="JNR6"/>
      <c r="JNS6"/>
      <c r="JNT6"/>
      <c r="JNU6"/>
      <c r="JNV6"/>
      <c r="JNW6"/>
      <c r="JNX6"/>
      <c r="JNY6"/>
      <c r="JNZ6"/>
      <c r="JOA6"/>
      <c r="JOB6"/>
      <c r="JOC6"/>
      <c r="JOD6"/>
      <c r="JOE6"/>
      <c r="JOF6"/>
      <c r="JOG6"/>
      <c r="JOH6"/>
      <c r="JOI6"/>
      <c r="JOJ6"/>
      <c r="JOK6"/>
      <c r="JOL6"/>
      <c r="JOM6"/>
      <c r="JON6"/>
      <c r="JOO6"/>
      <c r="JOP6"/>
      <c r="JOQ6"/>
      <c r="JOR6"/>
      <c r="JOS6"/>
      <c r="JOT6"/>
      <c r="JOU6"/>
      <c r="JOV6"/>
      <c r="JOW6"/>
      <c r="JOX6"/>
      <c r="JOY6"/>
      <c r="JOZ6"/>
      <c r="JPA6"/>
      <c r="JPB6"/>
      <c r="JPC6"/>
      <c r="JPD6"/>
      <c r="JPE6"/>
      <c r="JPF6"/>
      <c r="JPG6"/>
      <c r="JPH6"/>
      <c r="JPI6"/>
      <c r="JPJ6"/>
      <c r="JPK6"/>
      <c r="JPL6"/>
      <c r="JPM6"/>
      <c r="JPN6"/>
      <c r="JPO6"/>
      <c r="JPP6"/>
      <c r="JPQ6"/>
      <c r="JPR6"/>
      <c r="JPS6"/>
      <c r="JPT6"/>
      <c r="JPU6"/>
      <c r="JPV6"/>
      <c r="JPW6"/>
      <c r="JPX6"/>
      <c r="JPY6"/>
      <c r="JPZ6"/>
      <c r="JQA6"/>
      <c r="JQB6"/>
      <c r="JQC6"/>
      <c r="JQD6"/>
      <c r="JQE6"/>
      <c r="JQF6"/>
      <c r="JQG6"/>
      <c r="JQH6"/>
      <c r="JQI6"/>
      <c r="JQJ6"/>
      <c r="JQK6"/>
      <c r="JQL6"/>
      <c r="JQM6"/>
      <c r="JQN6"/>
      <c r="JQO6"/>
      <c r="JQP6"/>
      <c r="JQQ6"/>
      <c r="JQR6"/>
      <c r="JQS6"/>
      <c r="JQT6"/>
      <c r="JQU6"/>
      <c r="JQV6"/>
      <c r="JQW6"/>
      <c r="JQX6"/>
      <c r="JQY6"/>
      <c r="JQZ6"/>
      <c r="JRA6"/>
      <c r="JRB6"/>
      <c r="JRC6"/>
      <c r="JRD6"/>
      <c r="JRE6"/>
      <c r="JRF6"/>
      <c r="JRG6"/>
      <c r="JRH6"/>
      <c r="JRI6"/>
      <c r="JRJ6"/>
      <c r="JRK6"/>
      <c r="JRL6"/>
      <c r="JRM6"/>
      <c r="JRN6"/>
      <c r="JRO6"/>
      <c r="JRP6"/>
      <c r="JRQ6"/>
      <c r="JRR6"/>
      <c r="JRS6"/>
      <c r="JRT6"/>
      <c r="JRU6"/>
      <c r="JRV6"/>
      <c r="JRW6"/>
      <c r="JRX6"/>
      <c r="JRY6"/>
      <c r="JRZ6"/>
      <c r="JSA6"/>
      <c r="JSB6"/>
      <c r="JSC6"/>
      <c r="JSD6"/>
      <c r="JSE6"/>
      <c r="JSF6"/>
      <c r="JSG6"/>
      <c r="JSH6"/>
      <c r="JSI6"/>
      <c r="JSJ6"/>
      <c r="JSK6"/>
      <c r="JSL6"/>
      <c r="JSM6"/>
      <c r="JSN6"/>
      <c r="JSO6"/>
      <c r="JSP6"/>
      <c r="JSQ6"/>
      <c r="JSR6"/>
      <c r="JSS6"/>
      <c r="JST6"/>
      <c r="JSU6"/>
      <c r="JSV6"/>
      <c r="JSW6"/>
      <c r="JSX6"/>
      <c r="JSY6"/>
      <c r="JSZ6"/>
      <c r="JTA6"/>
      <c r="JTB6"/>
      <c r="JTC6"/>
      <c r="JTD6"/>
      <c r="JTE6"/>
      <c r="JTF6"/>
      <c r="JTG6"/>
      <c r="JTH6"/>
      <c r="JTI6"/>
      <c r="JTJ6"/>
      <c r="JTK6"/>
      <c r="JTL6"/>
      <c r="JTM6"/>
      <c r="JTN6"/>
      <c r="JTO6"/>
      <c r="JTP6"/>
      <c r="JTQ6"/>
      <c r="JTR6"/>
      <c r="JTS6"/>
      <c r="JTT6"/>
      <c r="JTU6"/>
      <c r="JTV6"/>
      <c r="JTW6"/>
      <c r="JTX6"/>
      <c r="JTY6"/>
      <c r="JTZ6"/>
      <c r="JUA6"/>
      <c r="JUB6"/>
      <c r="JUC6"/>
      <c r="JUD6"/>
      <c r="JUE6"/>
      <c r="JUF6"/>
      <c r="JUG6"/>
      <c r="JUH6"/>
      <c r="JUI6"/>
      <c r="JUJ6"/>
      <c r="JUK6"/>
      <c r="JUL6"/>
      <c r="JUM6"/>
      <c r="JUN6"/>
      <c r="JUO6"/>
      <c r="JUP6"/>
      <c r="JUQ6"/>
      <c r="JUR6"/>
      <c r="JUS6"/>
      <c r="JUT6"/>
      <c r="JUU6"/>
      <c r="JUV6"/>
      <c r="JUW6"/>
      <c r="JUX6"/>
      <c r="JUY6"/>
      <c r="JUZ6"/>
      <c r="JVA6"/>
      <c r="JVB6"/>
      <c r="JVC6"/>
      <c r="JVD6"/>
      <c r="JVE6"/>
      <c r="JVF6"/>
      <c r="JVG6"/>
      <c r="JVH6"/>
      <c r="JVI6"/>
      <c r="JVJ6"/>
      <c r="JVK6"/>
      <c r="JVL6"/>
      <c r="JVM6"/>
      <c r="JVN6"/>
      <c r="JVO6"/>
      <c r="JVP6"/>
      <c r="JVQ6"/>
      <c r="JVR6"/>
      <c r="JVS6"/>
      <c r="JVT6"/>
      <c r="JVU6"/>
      <c r="JVV6"/>
      <c r="JVW6"/>
      <c r="JVX6"/>
      <c r="JVY6"/>
      <c r="JVZ6"/>
      <c r="JWA6"/>
      <c r="JWB6"/>
      <c r="JWC6"/>
      <c r="JWD6"/>
      <c r="JWE6"/>
      <c r="JWF6"/>
      <c r="JWG6"/>
      <c r="JWH6"/>
      <c r="JWI6"/>
      <c r="JWJ6"/>
      <c r="JWK6"/>
      <c r="JWL6"/>
      <c r="JWM6"/>
      <c r="JWN6"/>
      <c r="JWO6"/>
      <c r="JWP6"/>
      <c r="JWQ6"/>
      <c r="JWR6"/>
      <c r="JWS6"/>
      <c r="JWT6"/>
      <c r="JWU6"/>
      <c r="JWV6"/>
      <c r="JWW6"/>
      <c r="JWX6"/>
      <c r="JWY6"/>
      <c r="JWZ6"/>
      <c r="JXA6"/>
      <c r="JXB6"/>
      <c r="JXC6"/>
      <c r="JXD6"/>
      <c r="JXE6"/>
      <c r="JXF6"/>
      <c r="JXG6"/>
      <c r="JXH6"/>
      <c r="JXI6"/>
      <c r="JXJ6"/>
      <c r="JXK6"/>
      <c r="JXL6"/>
      <c r="JXM6"/>
      <c r="JXN6"/>
      <c r="JXO6"/>
      <c r="JXP6"/>
      <c r="JXQ6"/>
      <c r="JXR6"/>
      <c r="JXS6"/>
      <c r="JXT6"/>
      <c r="JXU6"/>
      <c r="JXV6"/>
      <c r="JXW6"/>
      <c r="JXX6"/>
      <c r="JXY6"/>
      <c r="JXZ6"/>
      <c r="JYA6"/>
      <c r="JYB6"/>
      <c r="JYC6"/>
      <c r="JYD6"/>
      <c r="JYE6"/>
      <c r="JYF6"/>
      <c r="JYG6"/>
      <c r="JYH6"/>
      <c r="JYI6"/>
      <c r="JYJ6"/>
      <c r="JYK6"/>
      <c r="JYL6"/>
      <c r="JYM6"/>
      <c r="JYN6"/>
      <c r="JYO6"/>
      <c r="JYP6"/>
      <c r="JYQ6"/>
      <c r="JYR6"/>
      <c r="JYS6"/>
      <c r="JYT6"/>
      <c r="JYU6"/>
      <c r="JYV6"/>
      <c r="JYW6"/>
      <c r="JYX6"/>
      <c r="JYY6"/>
      <c r="JYZ6"/>
      <c r="JZA6"/>
      <c r="JZB6"/>
      <c r="JZC6"/>
      <c r="JZD6"/>
      <c r="JZE6"/>
      <c r="JZF6"/>
      <c r="JZG6"/>
      <c r="JZH6"/>
      <c r="JZI6"/>
      <c r="JZJ6"/>
      <c r="JZK6"/>
      <c r="JZL6"/>
      <c r="JZM6"/>
      <c r="JZN6"/>
      <c r="JZO6"/>
      <c r="JZP6"/>
      <c r="JZQ6"/>
      <c r="JZR6"/>
      <c r="JZS6"/>
      <c r="JZT6"/>
      <c r="JZU6"/>
      <c r="JZV6"/>
      <c r="JZW6"/>
      <c r="JZX6"/>
      <c r="JZY6"/>
      <c r="JZZ6"/>
      <c r="KAA6"/>
      <c r="KAB6"/>
      <c r="KAC6"/>
      <c r="KAD6"/>
      <c r="KAE6"/>
      <c r="KAF6"/>
      <c r="KAG6"/>
      <c r="KAH6"/>
      <c r="KAI6"/>
      <c r="KAJ6"/>
      <c r="KAK6"/>
      <c r="KAL6"/>
      <c r="KAM6"/>
      <c r="KAN6"/>
      <c r="KAO6"/>
      <c r="KAP6"/>
      <c r="KAQ6"/>
      <c r="KAR6"/>
      <c r="KAS6"/>
      <c r="KAT6"/>
      <c r="KAU6"/>
      <c r="KAV6"/>
      <c r="KAW6"/>
      <c r="KAX6"/>
      <c r="KAY6"/>
      <c r="KAZ6"/>
      <c r="KBA6"/>
      <c r="KBB6"/>
      <c r="KBC6"/>
      <c r="KBD6"/>
      <c r="KBE6"/>
      <c r="KBF6"/>
      <c r="KBG6"/>
      <c r="KBH6"/>
      <c r="KBI6"/>
      <c r="KBJ6"/>
      <c r="KBK6"/>
      <c r="KBL6"/>
      <c r="KBM6"/>
      <c r="KBN6"/>
      <c r="KBO6"/>
      <c r="KBP6"/>
      <c r="KBQ6"/>
      <c r="KBR6"/>
      <c r="KBS6"/>
      <c r="KBT6"/>
      <c r="KBU6"/>
      <c r="KBV6"/>
      <c r="KBW6"/>
      <c r="KBX6"/>
      <c r="KBY6"/>
      <c r="KBZ6"/>
      <c r="KCA6"/>
      <c r="KCB6"/>
      <c r="KCC6"/>
      <c r="KCD6"/>
      <c r="KCE6"/>
      <c r="KCF6"/>
      <c r="KCG6"/>
      <c r="KCH6"/>
      <c r="KCI6"/>
      <c r="KCJ6"/>
      <c r="KCK6"/>
      <c r="KCL6"/>
      <c r="KCM6"/>
      <c r="KCN6"/>
      <c r="KCO6"/>
      <c r="KCP6"/>
      <c r="KCQ6"/>
      <c r="KCR6"/>
      <c r="KCS6"/>
      <c r="KCT6"/>
      <c r="KCU6"/>
      <c r="KCV6"/>
      <c r="KCW6"/>
      <c r="KCX6"/>
      <c r="KCY6"/>
      <c r="KCZ6"/>
      <c r="KDA6"/>
      <c r="KDB6"/>
      <c r="KDC6"/>
      <c r="KDD6"/>
      <c r="KDE6"/>
      <c r="KDF6"/>
      <c r="KDG6"/>
      <c r="KDH6"/>
      <c r="KDI6"/>
      <c r="KDJ6"/>
      <c r="KDK6"/>
      <c r="KDL6"/>
      <c r="KDM6"/>
      <c r="KDN6"/>
      <c r="KDO6"/>
      <c r="KDP6"/>
      <c r="KDQ6"/>
      <c r="KDR6"/>
      <c r="KDS6"/>
      <c r="KDT6"/>
      <c r="KDU6"/>
      <c r="KDV6"/>
      <c r="KDW6"/>
      <c r="KDX6"/>
      <c r="KDY6"/>
      <c r="KDZ6"/>
      <c r="KEA6"/>
      <c r="KEB6"/>
      <c r="KEC6"/>
      <c r="KED6"/>
      <c r="KEE6"/>
      <c r="KEF6"/>
      <c r="KEG6"/>
      <c r="KEH6"/>
      <c r="KEI6"/>
      <c r="KEJ6"/>
      <c r="KEK6"/>
      <c r="KEL6"/>
      <c r="KEM6"/>
      <c r="KEN6"/>
      <c r="KEO6"/>
      <c r="KEP6"/>
      <c r="KEQ6"/>
      <c r="KER6"/>
      <c r="KES6"/>
      <c r="KET6"/>
      <c r="KEU6"/>
      <c r="KEV6"/>
      <c r="KEW6"/>
      <c r="KEX6"/>
      <c r="KEY6"/>
      <c r="KEZ6"/>
      <c r="KFA6"/>
      <c r="KFB6"/>
      <c r="KFC6"/>
      <c r="KFD6"/>
      <c r="KFE6"/>
      <c r="KFF6"/>
      <c r="KFG6"/>
      <c r="KFH6"/>
      <c r="KFI6"/>
      <c r="KFJ6"/>
      <c r="KFK6"/>
      <c r="KFL6"/>
      <c r="KFM6"/>
      <c r="KFN6"/>
      <c r="KFO6"/>
      <c r="KFP6"/>
      <c r="KFQ6"/>
      <c r="KFR6"/>
      <c r="KFS6"/>
      <c r="KFT6"/>
      <c r="KFU6"/>
      <c r="KFV6"/>
      <c r="KFW6"/>
      <c r="KFX6"/>
      <c r="KFY6"/>
      <c r="KFZ6"/>
      <c r="KGA6"/>
      <c r="KGB6"/>
      <c r="KGC6"/>
      <c r="KGD6"/>
      <c r="KGE6"/>
      <c r="KGF6"/>
      <c r="KGG6"/>
      <c r="KGH6"/>
      <c r="KGI6"/>
      <c r="KGJ6"/>
      <c r="KGK6"/>
      <c r="KGL6"/>
      <c r="KGM6"/>
      <c r="KGN6"/>
      <c r="KGO6"/>
      <c r="KGP6"/>
      <c r="KGQ6"/>
      <c r="KGR6"/>
      <c r="KGS6"/>
      <c r="KGT6"/>
      <c r="KGU6"/>
      <c r="KGV6"/>
      <c r="KGW6"/>
      <c r="KGX6"/>
      <c r="KGY6"/>
      <c r="KGZ6"/>
      <c r="KHA6"/>
      <c r="KHB6"/>
      <c r="KHC6"/>
      <c r="KHD6"/>
      <c r="KHE6"/>
      <c r="KHF6"/>
      <c r="KHG6"/>
      <c r="KHH6"/>
      <c r="KHI6"/>
      <c r="KHJ6"/>
      <c r="KHK6"/>
      <c r="KHL6"/>
      <c r="KHM6"/>
      <c r="KHN6"/>
      <c r="KHO6"/>
      <c r="KHP6"/>
      <c r="KHQ6"/>
      <c r="KHR6"/>
      <c r="KHS6"/>
      <c r="KHT6"/>
      <c r="KHU6"/>
      <c r="KHV6"/>
      <c r="KHW6"/>
      <c r="KHX6"/>
      <c r="KHY6"/>
      <c r="KHZ6"/>
      <c r="KIA6"/>
      <c r="KIB6"/>
      <c r="KIC6"/>
      <c r="KID6"/>
      <c r="KIE6"/>
      <c r="KIF6"/>
      <c r="KIG6"/>
      <c r="KIH6"/>
      <c r="KII6"/>
      <c r="KIJ6"/>
      <c r="KIK6"/>
      <c r="KIL6"/>
      <c r="KIM6"/>
      <c r="KIN6"/>
      <c r="KIO6"/>
      <c r="KIP6"/>
      <c r="KIQ6"/>
      <c r="KIR6"/>
      <c r="KIS6"/>
      <c r="KIT6"/>
      <c r="KIU6"/>
      <c r="KIV6"/>
      <c r="KIW6"/>
      <c r="KIX6"/>
      <c r="KIY6"/>
      <c r="KIZ6"/>
      <c r="KJA6"/>
      <c r="KJB6"/>
      <c r="KJC6"/>
      <c r="KJD6"/>
      <c r="KJE6"/>
      <c r="KJF6"/>
      <c r="KJG6"/>
      <c r="KJH6"/>
      <c r="KJI6"/>
      <c r="KJJ6"/>
      <c r="KJK6"/>
      <c r="KJL6"/>
      <c r="KJM6"/>
      <c r="KJN6"/>
      <c r="KJO6"/>
      <c r="KJP6"/>
      <c r="KJQ6"/>
      <c r="KJR6"/>
      <c r="KJS6"/>
      <c r="KJT6"/>
      <c r="KJU6"/>
      <c r="KJV6"/>
      <c r="KJW6"/>
      <c r="KJX6"/>
      <c r="KJY6"/>
      <c r="KJZ6"/>
      <c r="KKA6"/>
      <c r="KKB6"/>
      <c r="KKC6"/>
      <c r="KKD6"/>
      <c r="KKE6"/>
      <c r="KKF6"/>
      <c r="KKG6"/>
      <c r="KKH6"/>
      <c r="KKI6"/>
      <c r="KKJ6"/>
      <c r="KKK6"/>
      <c r="KKL6"/>
      <c r="KKM6"/>
      <c r="KKN6"/>
      <c r="KKO6"/>
      <c r="KKP6"/>
      <c r="KKQ6"/>
      <c r="KKR6"/>
      <c r="KKS6"/>
      <c r="KKT6"/>
      <c r="KKU6"/>
      <c r="KKV6"/>
      <c r="KKW6"/>
      <c r="KKX6"/>
      <c r="KKY6"/>
      <c r="KKZ6"/>
      <c r="KLA6"/>
      <c r="KLB6"/>
      <c r="KLC6"/>
      <c r="KLD6"/>
      <c r="KLE6"/>
      <c r="KLF6"/>
      <c r="KLG6"/>
      <c r="KLH6"/>
      <c r="KLI6"/>
      <c r="KLJ6"/>
      <c r="KLK6"/>
      <c r="KLL6"/>
      <c r="KLM6"/>
      <c r="KLN6"/>
      <c r="KLO6"/>
      <c r="KLP6"/>
      <c r="KLQ6"/>
      <c r="KLR6"/>
      <c r="KLS6"/>
      <c r="KLT6"/>
      <c r="KLU6"/>
      <c r="KLV6"/>
      <c r="KLW6"/>
      <c r="KLX6"/>
      <c r="KLY6"/>
      <c r="KLZ6"/>
      <c r="KMA6"/>
      <c r="KMB6"/>
      <c r="KMC6"/>
      <c r="KMD6"/>
      <c r="KME6"/>
      <c r="KMF6"/>
      <c r="KMG6"/>
      <c r="KMH6"/>
      <c r="KMI6"/>
      <c r="KMJ6"/>
      <c r="KMK6"/>
      <c r="KML6"/>
      <c r="KMM6"/>
      <c r="KMN6"/>
      <c r="KMO6"/>
      <c r="KMP6"/>
      <c r="KMQ6"/>
      <c r="KMR6"/>
      <c r="KMS6"/>
      <c r="KMT6"/>
      <c r="KMU6"/>
      <c r="KMV6"/>
      <c r="KMW6"/>
      <c r="KMX6"/>
      <c r="KMY6"/>
      <c r="KMZ6"/>
      <c r="KNA6"/>
      <c r="KNB6"/>
      <c r="KNC6"/>
      <c r="KND6"/>
      <c r="KNE6"/>
      <c r="KNF6"/>
      <c r="KNG6"/>
      <c r="KNH6"/>
      <c r="KNI6"/>
      <c r="KNJ6"/>
      <c r="KNK6"/>
      <c r="KNL6"/>
      <c r="KNM6"/>
      <c r="KNN6"/>
      <c r="KNO6"/>
      <c r="KNP6"/>
      <c r="KNQ6"/>
      <c r="KNR6"/>
      <c r="KNS6"/>
      <c r="KNT6"/>
      <c r="KNU6"/>
      <c r="KNV6"/>
      <c r="KNW6"/>
      <c r="KNX6"/>
      <c r="KNY6"/>
      <c r="KNZ6"/>
      <c r="KOA6"/>
      <c r="KOB6"/>
      <c r="KOC6"/>
      <c r="KOD6"/>
      <c r="KOE6"/>
      <c r="KOF6"/>
      <c r="KOG6"/>
      <c r="KOH6"/>
      <c r="KOI6"/>
      <c r="KOJ6"/>
      <c r="KOK6"/>
      <c r="KOL6"/>
      <c r="KOM6"/>
      <c r="KON6"/>
      <c r="KOO6"/>
      <c r="KOP6"/>
      <c r="KOQ6"/>
      <c r="KOR6"/>
      <c r="KOS6"/>
      <c r="KOT6"/>
      <c r="KOU6"/>
      <c r="KOV6"/>
      <c r="KOW6"/>
      <c r="KOX6"/>
      <c r="KOY6"/>
      <c r="KOZ6"/>
      <c r="KPA6"/>
      <c r="KPB6"/>
      <c r="KPC6"/>
      <c r="KPD6"/>
      <c r="KPE6"/>
      <c r="KPF6"/>
      <c r="KPG6"/>
      <c r="KPH6"/>
      <c r="KPI6"/>
      <c r="KPJ6"/>
      <c r="KPK6"/>
      <c r="KPL6"/>
      <c r="KPM6"/>
      <c r="KPN6"/>
      <c r="KPO6"/>
      <c r="KPP6"/>
      <c r="KPQ6"/>
      <c r="KPR6"/>
      <c r="KPS6"/>
      <c r="KPT6"/>
      <c r="KPU6"/>
      <c r="KPV6"/>
      <c r="KPW6"/>
      <c r="KPX6"/>
      <c r="KPY6"/>
      <c r="KPZ6"/>
      <c r="KQA6"/>
      <c r="KQB6"/>
      <c r="KQC6"/>
      <c r="KQD6"/>
      <c r="KQE6"/>
      <c r="KQF6"/>
      <c r="KQG6"/>
      <c r="KQH6"/>
      <c r="KQI6"/>
      <c r="KQJ6"/>
      <c r="KQK6"/>
      <c r="KQL6"/>
      <c r="KQM6"/>
      <c r="KQN6"/>
      <c r="KQO6"/>
      <c r="KQP6"/>
      <c r="KQQ6"/>
      <c r="KQR6"/>
      <c r="KQS6"/>
      <c r="KQT6"/>
      <c r="KQU6"/>
      <c r="KQV6"/>
      <c r="KQW6"/>
      <c r="KQX6"/>
      <c r="KQY6"/>
      <c r="KQZ6"/>
      <c r="KRA6"/>
      <c r="KRB6"/>
      <c r="KRC6"/>
      <c r="KRD6"/>
      <c r="KRE6"/>
      <c r="KRF6"/>
      <c r="KRG6"/>
      <c r="KRH6"/>
      <c r="KRI6"/>
      <c r="KRJ6"/>
      <c r="KRK6"/>
      <c r="KRL6"/>
      <c r="KRM6"/>
      <c r="KRN6"/>
      <c r="KRO6"/>
      <c r="KRP6"/>
      <c r="KRQ6"/>
      <c r="KRR6"/>
      <c r="KRS6"/>
      <c r="KRT6"/>
      <c r="KRU6"/>
      <c r="KRV6"/>
      <c r="KRW6"/>
      <c r="KRX6"/>
      <c r="KRY6"/>
      <c r="KRZ6"/>
      <c r="KSA6"/>
      <c r="KSB6"/>
      <c r="KSC6"/>
      <c r="KSD6"/>
      <c r="KSE6"/>
      <c r="KSF6"/>
      <c r="KSG6"/>
      <c r="KSH6"/>
      <c r="KSI6"/>
      <c r="KSJ6"/>
      <c r="KSK6"/>
      <c r="KSL6"/>
      <c r="KSM6"/>
      <c r="KSN6"/>
      <c r="KSO6"/>
      <c r="KSP6"/>
      <c r="KSQ6"/>
      <c r="KSR6"/>
      <c r="KSS6"/>
      <c r="KST6"/>
      <c r="KSU6"/>
      <c r="KSV6"/>
      <c r="KSW6"/>
      <c r="KSX6"/>
      <c r="KSY6"/>
      <c r="KSZ6"/>
      <c r="KTA6"/>
      <c r="KTB6"/>
      <c r="KTC6"/>
      <c r="KTD6"/>
      <c r="KTE6"/>
      <c r="KTF6"/>
      <c r="KTG6"/>
      <c r="KTH6"/>
      <c r="KTI6"/>
      <c r="KTJ6"/>
      <c r="KTK6"/>
      <c r="KTL6"/>
      <c r="KTM6"/>
      <c r="KTN6"/>
      <c r="KTO6"/>
      <c r="KTP6"/>
      <c r="KTQ6"/>
      <c r="KTR6"/>
      <c r="KTS6"/>
      <c r="KTT6"/>
      <c r="KTU6"/>
      <c r="KTV6"/>
      <c r="KTW6"/>
      <c r="KTX6"/>
      <c r="KTY6"/>
      <c r="KTZ6"/>
      <c r="KUA6"/>
      <c r="KUB6"/>
      <c r="KUC6"/>
      <c r="KUD6"/>
      <c r="KUE6"/>
      <c r="KUF6"/>
      <c r="KUG6"/>
      <c r="KUH6"/>
      <c r="KUI6"/>
      <c r="KUJ6"/>
      <c r="KUK6"/>
      <c r="KUL6"/>
      <c r="KUM6"/>
      <c r="KUN6"/>
      <c r="KUO6"/>
      <c r="KUP6"/>
      <c r="KUQ6"/>
      <c r="KUR6"/>
      <c r="KUS6"/>
      <c r="KUT6"/>
      <c r="KUU6"/>
      <c r="KUV6"/>
      <c r="KUW6"/>
      <c r="KUX6"/>
      <c r="KUY6"/>
      <c r="KUZ6"/>
      <c r="KVA6"/>
      <c r="KVB6"/>
      <c r="KVC6"/>
      <c r="KVD6"/>
      <c r="KVE6"/>
      <c r="KVF6"/>
      <c r="KVG6"/>
      <c r="KVH6"/>
      <c r="KVI6"/>
      <c r="KVJ6"/>
      <c r="KVK6"/>
      <c r="KVL6"/>
      <c r="KVM6"/>
      <c r="KVN6"/>
      <c r="KVO6"/>
      <c r="KVP6"/>
      <c r="KVQ6"/>
      <c r="KVR6"/>
      <c r="KVS6"/>
      <c r="KVT6"/>
      <c r="KVU6"/>
      <c r="KVV6"/>
      <c r="KVW6"/>
      <c r="KVX6"/>
      <c r="KVY6"/>
      <c r="KVZ6"/>
      <c r="KWA6"/>
      <c r="KWB6"/>
      <c r="KWC6"/>
      <c r="KWD6"/>
      <c r="KWE6"/>
      <c r="KWF6"/>
      <c r="KWG6"/>
      <c r="KWH6"/>
      <c r="KWI6"/>
      <c r="KWJ6"/>
      <c r="KWK6"/>
      <c r="KWL6"/>
      <c r="KWM6"/>
      <c r="KWN6"/>
      <c r="KWO6"/>
      <c r="KWP6"/>
      <c r="KWQ6"/>
      <c r="KWR6"/>
      <c r="KWS6"/>
      <c r="KWT6"/>
      <c r="KWU6"/>
      <c r="KWV6"/>
      <c r="KWW6"/>
      <c r="KWX6"/>
      <c r="KWY6"/>
      <c r="KWZ6"/>
      <c r="KXA6"/>
      <c r="KXB6"/>
      <c r="KXC6"/>
      <c r="KXD6"/>
      <c r="KXE6"/>
      <c r="KXF6"/>
      <c r="KXG6"/>
      <c r="KXH6"/>
      <c r="KXI6"/>
      <c r="KXJ6"/>
      <c r="KXK6"/>
      <c r="KXL6"/>
      <c r="KXM6"/>
      <c r="KXN6"/>
      <c r="KXO6"/>
      <c r="KXP6"/>
      <c r="KXQ6"/>
      <c r="KXR6"/>
      <c r="KXS6"/>
      <c r="KXT6"/>
      <c r="KXU6"/>
      <c r="KXV6"/>
      <c r="KXW6"/>
      <c r="KXX6"/>
      <c r="KXY6"/>
      <c r="KXZ6"/>
      <c r="KYA6"/>
      <c r="KYB6"/>
      <c r="KYC6"/>
      <c r="KYD6"/>
      <c r="KYE6"/>
      <c r="KYF6"/>
      <c r="KYG6"/>
      <c r="KYH6"/>
      <c r="KYI6"/>
      <c r="KYJ6"/>
      <c r="KYK6"/>
      <c r="KYL6"/>
      <c r="KYM6"/>
      <c r="KYN6"/>
      <c r="KYO6"/>
      <c r="KYP6"/>
      <c r="KYQ6"/>
      <c r="KYR6"/>
      <c r="KYS6"/>
      <c r="KYT6"/>
      <c r="KYU6"/>
      <c r="KYV6"/>
      <c r="KYW6"/>
      <c r="KYX6"/>
      <c r="KYY6"/>
      <c r="KYZ6"/>
      <c r="KZA6"/>
      <c r="KZB6"/>
      <c r="KZC6"/>
      <c r="KZD6"/>
      <c r="KZE6"/>
      <c r="KZF6"/>
      <c r="KZG6"/>
      <c r="KZH6"/>
      <c r="KZI6"/>
      <c r="KZJ6"/>
      <c r="KZK6"/>
      <c r="KZL6"/>
      <c r="KZM6"/>
      <c r="KZN6"/>
      <c r="KZO6"/>
      <c r="KZP6"/>
      <c r="KZQ6"/>
      <c r="KZR6"/>
      <c r="KZS6"/>
      <c r="KZT6"/>
      <c r="KZU6"/>
      <c r="KZV6"/>
      <c r="KZW6"/>
      <c r="KZX6"/>
      <c r="KZY6"/>
      <c r="KZZ6"/>
      <c r="LAA6"/>
      <c r="LAB6"/>
      <c r="LAC6"/>
      <c r="LAD6"/>
      <c r="LAE6"/>
      <c r="LAF6"/>
      <c r="LAG6"/>
      <c r="LAH6"/>
      <c r="LAI6"/>
      <c r="LAJ6"/>
      <c r="LAK6"/>
      <c r="LAL6"/>
      <c r="LAM6"/>
      <c r="LAN6"/>
      <c r="LAO6"/>
      <c r="LAP6"/>
      <c r="LAQ6"/>
      <c r="LAR6"/>
      <c r="LAS6"/>
      <c r="LAT6"/>
      <c r="LAU6"/>
      <c r="LAV6"/>
      <c r="LAW6"/>
      <c r="LAX6"/>
      <c r="LAY6"/>
      <c r="LAZ6"/>
      <c r="LBA6"/>
      <c r="LBB6"/>
      <c r="LBC6"/>
      <c r="LBD6"/>
      <c r="LBE6"/>
      <c r="LBF6"/>
      <c r="LBG6"/>
      <c r="LBH6"/>
      <c r="LBI6"/>
      <c r="LBJ6"/>
      <c r="LBK6"/>
      <c r="LBL6"/>
      <c r="LBM6"/>
      <c r="LBN6"/>
      <c r="LBO6"/>
      <c r="LBP6"/>
      <c r="LBQ6"/>
      <c r="LBR6"/>
      <c r="LBS6"/>
      <c r="LBT6"/>
      <c r="LBU6"/>
      <c r="LBV6"/>
      <c r="LBW6"/>
      <c r="LBX6"/>
      <c r="LBY6"/>
      <c r="LBZ6"/>
      <c r="LCA6"/>
      <c r="LCB6"/>
      <c r="LCC6"/>
      <c r="LCD6"/>
      <c r="LCE6"/>
      <c r="LCF6"/>
      <c r="LCG6"/>
      <c r="LCH6"/>
      <c r="LCI6"/>
      <c r="LCJ6"/>
      <c r="LCK6"/>
      <c r="LCL6"/>
      <c r="LCM6"/>
      <c r="LCN6"/>
      <c r="LCO6"/>
      <c r="LCP6"/>
      <c r="LCQ6"/>
      <c r="LCR6"/>
      <c r="LCS6"/>
      <c r="LCT6"/>
      <c r="LCU6"/>
      <c r="LCV6"/>
      <c r="LCW6"/>
      <c r="LCX6"/>
      <c r="LCY6"/>
      <c r="LCZ6"/>
      <c r="LDA6"/>
      <c r="LDB6"/>
      <c r="LDC6"/>
      <c r="LDD6"/>
      <c r="LDE6"/>
      <c r="LDF6"/>
      <c r="LDG6"/>
      <c r="LDH6"/>
      <c r="LDI6"/>
      <c r="LDJ6"/>
      <c r="LDK6"/>
      <c r="LDL6"/>
      <c r="LDM6"/>
      <c r="LDN6"/>
      <c r="LDO6"/>
      <c r="LDP6"/>
      <c r="LDQ6"/>
      <c r="LDR6"/>
      <c r="LDS6"/>
      <c r="LDT6"/>
      <c r="LDU6"/>
      <c r="LDV6"/>
      <c r="LDW6"/>
      <c r="LDX6"/>
      <c r="LDY6"/>
      <c r="LDZ6"/>
      <c r="LEA6"/>
      <c r="LEB6"/>
      <c r="LEC6"/>
      <c r="LED6"/>
      <c r="LEE6"/>
      <c r="LEF6"/>
      <c r="LEG6"/>
      <c r="LEH6"/>
      <c r="LEI6"/>
      <c r="LEJ6"/>
      <c r="LEK6"/>
      <c r="LEL6"/>
      <c r="LEM6"/>
      <c r="LEN6"/>
      <c r="LEO6"/>
      <c r="LEP6"/>
      <c r="LEQ6"/>
      <c r="LER6"/>
      <c r="LES6"/>
      <c r="LET6"/>
      <c r="LEU6"/>
      <c r="LEV6"/>
      <c r="LEW6"/>
      <c r="LEX6"/>
      <c r="LEY6"/>
      <c r="LEZ6"/>
      <c r="LFA6"/>
      <c r="LFB6"/>
      <c r="LFC6"/>
      <c r="LFD6"/>
      <c r="LFE6"/>
      <c r="LFF6"/>
      <c r="LFG6"/>
      <c r="LFH6"/>
      <c r="LFI6"/>
      <c r="LFJ6"/>
      <c r="LFK6"/>
      <c r="LFL6"/>
      <c r="LFM6"/>
      <c r="LFN6"/>
      <c r="LFO6"/>
      <c r="LFP6"/>
      <c r="LFQ6"/>
      <c r="LFR6"/>
      <c r="LFS6"/>
      <c r="LFT6"/>
      <c r="LFU6"/>
      <c r="LFV6"/>
      <c r="LFW6"/>
      <c r="LFX6"/>
      <c r="LFY6"/>
      <c r="LFZ6"/>
      <c r="LGA6"/>
      <c r="LGB6"/>
      <c r="LGC6"/>
      <c r="LGD6"/>
      <c r="LGE6"/>
      <c r="LGF6"/>
      <c r="LGG6"/>
      <c r="LGH6"/>
      <c r="LGI6"/>
      <c r="LGJ6"/>
      <c r="LGK6"/>
      <c r="LGL6"/>
      <c r="LGM6"/>
      <c r="LGN6"/>
      <c r="LGO6"/>
      <c r="LGP6"/>
      <c r="LGQ6"/>
      <c r="LGR6"/>
      <c r="LGS6"/>
      <c r="LGT6"/>
      <c r="LGU6"/>
      <c r="LGV6"/>
      <c r="LGW6"/>
      <c r="LGX6"/>
      <c r="LGY6"/>
      <c r="LGZ6"/>
      <c r="LHA6"/>
      <c r="LHB6"/>
      <c r="LHC6"/>
      <c r="LHD6"/>
      <c r="LHE6"/>
      <c r="LHF6"/>
      <c r="LHG6"/>
      <c r="LHH6"/>
      <c r="LHI6"/>
      <c r="LHJ6"/>
      <c r="LHK6"/>
      <c r="LHL6"/>
      <c r="LHM6"/>
      <c r="LHN6"/>
      <c r="LHO6"/>
      <c r="LHP6"/>
      <c r="LHQ6"/>
      <c r="LHR6"/>
      <c r="LHS6"/>
      <c r="LHT6"/>
      <c r="LHU6"/>
      <c r="LHV6"/>
      <c r="LHW6"/>
      <c r="LHX6"/>
      <c r="LHY6"/>
      <c r="LHZ6"/>
      <c r="LIA6"/>
      <c r="LIB6"/>
      <c r="LIC6"/>
      <c r="LID6"/>
      <c r="LIE6"/>
      <c r="LIF6"/>
      <c r="LIG6"/>
      <c r="LIH6"/>
      <c r="LII6"/>
      <c r="LIJ6"/>
      <c r="LIK6"/>
      <c r="LIL6"/>
      <c r="LIM6"/>
      <c r="LIN6"/>
      <c r="LIO6"/>
      <c r="LIP6"/>
      <c r="LIQ6"/>
      <c r="LIR6"/>
      <c r="LIS6"/>
      <c r="LIT6"/>
      <c r="LIU6"/>
      <c r="LIV6"/>
      <c r="LIW6"/>
      <c r="LIX6"/>
      <c r="LIY6"/>
      <c r="LIZ6"/>
      <c r="LJA6"/>
      <c r="LJB6"/>
      <c r="LJC6"/>
      <c r="LJD6"/>
      <c r="LJE6"/>
      <c r="LJF6"/>
      <c r="LJG6"/>
      <c r="LJH6"/>
      <c r="LJI6"/>
      <c r="LJJ6"/>
      <c r="LJK6"/>
      <c r="LJL6"/>
      <c r="LJM6"/>
      <c r="LJN6"/>
      <c r="LJO6"/>
      <c r="LJP6"/>
      <c r="LJQ6"/>
      <c r="LJR6"/>
      <c r="LJS6"/>
      <c r="LJT6"/>
      <c r="LJU6"/>
      <c r="LJV6"/>
      <c r="LJW6"/>
      <c r="LJX6"/>
      <c r="LJY6"/>
      <c r="LJZ6"/>
      <c r="LKA6"/>
      <c r="LKB6"/>
      <c r="LKC6"/>
      <c r="LKD6"/>
      <c r="LKE6"/>
      <c r="LKF6"/>
      <c r="LKG6"/>
      <c r="LKH6"/>
      <c r="LKI6"/>
      <c r="LKJ6"/>
      <c r="LKK6"/>
      <c r="LKL6"/>
      <c r="LKM6"/>
      <c r="LKN6"/>
      <c r="LKO6"/>
      <c r="LKP6"/>
      <c r="LKQ6"/>
      <c r="LKR6"/>
      <c r="LKS6"/>
      <c r="LKT6"/>
      <c r="LKU6"/>
      <c r="LKV6"/>
      <c r="LKW6"/>
      <c r="LKX6"/>
      <c r="LKY6"/>
      <c r="LKZ6"/>
      <c r="LLA6"/>
      <c r="LLB6"/>
      <c r="LLC6"/>
      <c r="LLD6"/>
      <c r="LLE6"/>
      <c r="LLF6"/>
      <c r="LLG6"/>
      <c r="LLH6"/>
      <c r="LLI6"/>
      <c r="LLJ6"/>
      <c r="LLK6"/>
      <c r="LLL6"/>
      <c r="LLM6"/>
      <c r="LLN6"/>
      <c r="LLO6"/>
      <c r="LLP6"/>
      <c r="LLQ6"/>
      <c r="LLR6"/>
      <c r="LLS6"/>
      <c r="LLT6"/>
      <c r="LLU6"/>
      <c r="LLV6"/>
      <c r="LLW6"/>
      <c r="LLX6"/>
      <c r="LLY6"/>
      <c r="LLZ6"/>
      <c r="LMA6"/>
      <c r="LMB6"/>
      <c r="LMC6"/>
      <c r="LMD6"/>
      <c r="LME6"/>
      <c r="LMF6"/>
      <c r="LMG6"/>
      <c r="LMH6"/>
      <c r="LMI6"/>
      <c r="LMJ6"/>
      <c r="LMK6"/>
      <c r="LML6"/>
      <c r="LMM6"/>
      <c r="LMN6"/>
      <c r="LMO6"/>
      <c r="LMP6"/>
      <c r="LMQ6"/>
      <c r="LMR6"/>
      <c r="LMS6"/>
      <c r="LMT6"/>
      <c r="LMU6"/>
      <c r="LMV6"/>
      <c r="LMW6"/>
      <c r="LMX6"/>
      <c r="LMY6"/>
      <c r="LMZ6"/>
      <c r="LNA6"/>
      <c r="LNB6"/>
      <c r="LNC6"/>
      <c r="LND6"/>
      <c r="LNE6"/>
      <c r="LNF6"/>
      <c r="LNG6"/>
      <c r="LNH6"/>
      <c r="LNI6"/>
      <c r="LNJ6"/>
      <c r="LNK6"/>
      <c r="LNL6"/>
      <c r="LNM6"/>
      <c r="LNN6"/>
      <c r="LNO6"/>
      <c r="LNP6"/>
      <c r="LNQ6"/>
      <c r="LNR6"/>
      <c r="LNS6"/>
      <c r="LNT6"/>
      <c r="LNU6"/>
      <c r="LNV6"/>
      <c r="LNW6"/>
      <c r="LNX6"/>
      <c r="LNY6"/>
      <c r="LNZ6"/>
      <c r="LOA6"/>
      <c r="LOB6"/>
      <c r="LOC6"/>
      <c r="LOD6"/>
      <c r="LOE6"/>
      <c r="LOF6"/>
      <c r="LOG6"/>
      <c r="LOH6"/>
      <c r="LOI6"/>
      <c r="LOJ6"/>
      <c r="LOK6"/>
      <c r="LOL6"/>
      <c r="LOM6"/>
      <c r="LON6"/>
      <c r="LOO6"/>
      <c r="LOP6"/>
      <c r="LOQ6"/>
      <c r="LOR6"/>
      <c r="LOS6"/>
      <c r="LOT6"/>
      <c r="LOU6"/>
      <c r="LOV6"/>
      <c r="LOW6"/>
      <c r="LOX6"/>
      <c r="LOY6"/>
      <c r="LOZ6"/>
      <c r="LPA6"/>
      <c r="LPB6"/>
      <c r="LPC6"/>
      <c r="LPD6"/>
      <c r="LPE6"/>
      <c r="LPF6"/>
      <c r="LPG6"/>
      <c r="LPH6"/>
      <c r="LPI6"/>
      <c r="LPJ6"/>
      <c r="LPK6"/>
      <c r="LPL6"/>
      <c r="LPM6"/>
      <c r="LPN6"/>
      <c r="LPO6"/>
      <c r="LPP6"/>
      <c r="LPQ6"/>
      <c r="LPR6"/>
      <c r="LPS6"/>
      <c r="LPT6"/>
      <c r="LPU6"/>
      <c r="LPV6"/>
      <c r="LPW6"/>
      <c r="LPX6"/>
      <c r="LPY6"/>
      <c r="LPZ6"/>
      <c r="LQA6"/>
      <c r="LQB6"/>
      <c r="LQC6"/>
      <c r="LQD6"/>
      <c r="LQE6"/>
      <c r="LQF6"/>
      <c r="LQG6"/>
      <c r="LQH6"/>
      <c r="LQI6"/>
      <c r="LQJ6"/>
      <c r="LQK6"/>
      <c r="LQL6"/>
      <c r="LQM6"/>
      <c r="LQN6"/>
      <c r="LQO6"/>
      <c r="LQP6"/>
      <c r="LQQ6"/>
      <c r="LQR6"/>
      <c r="LQS6"/>
      <c r="LQT6"/>
      <c r="LQU6"/>
      <c r="LQV6"/>
      <c r="LQW6"/>
      <c r="LQX6"/>
      <c r="LQY6"/>
      <c r="LQZ6"/>
      <c r="LRA6"/>
      <c r="LRB6"/>
      <c r="LRC6"/>
      <c r="LRD6"/>
      <c r="LRE6"/>
      <c r="LRF6"/>
      <c r="LRG6"/>
      <c r="LRH6"/>
      <c r="LRI6"/>
      <c r="LRJ6"/>
      <c r="LRK6"/>
      <c r="LRL6"/>
      <c r="LRM6"/>
      <c r="LRN6"/>
      <c r="LRO6"/>
      <c r="LRP6"/>
      <c r="LRQ6"/>
      <c r="LRR6"/>
      <c r="LRS6"/>
      <c r="LRT6"/>
      <c r="LRU6"/>
      <c r="LRV6"/>
      <c r="LRW6"/>
      <c r="LRX6"/>
      <c r="LRY6"/>
      <c r="LRZ6"/>
      <c r="LSA6"/>
      <c r="LSB6"/>
      <c r="LSC6"/>
      <c r="LSD6"/>
      <c r="LSE6"/>
      <c r="LSF6"/>
      <c r="LSG6"/>
      <c r="LSH6"/>
      <c r="LSI6"/>
      <c r="LSJ6"/>
      <c r="LSK6"/>
      <c r="LSL6"/>
      <c r="LSM6"/>
      <c r="LSN6"/>
      <c r="LSO6"/>
      <c r="LSP6"/>
      <c r="LSQ6"/>
      <c r="LSR6"/>
      <c r="LSS6"/>
      <c r="LST6"/>
      <c r="LSU6"/>
      <c r="LSV6"/>
      <c r="LSW6"/>
      <c r="LSX6"/>
      <c r="LSY6"/>
      <c r="LSZ6"/>
      <c r="LTA6"/>
      <c r="LTB6"/>
      <c r="LTC6"/>
      <c r="LTD6"/>
      <c r="LTE6"/>
      <c r="LTF6"/>
      <c r="LTG6"/>
      <c r="LTH6"/>
      <c r="LTI6"/>
      <c r="LTJ6"/>
      <c r="LTK6"/>
      <c r="LTL6"/>
      <c r="LTM6"/>
      <c r="LTN6"/>
      <c r="LTO6"/>
      <c r="LTP6"/>
      <c r="LTQ6"/>
      <c r="LTR6"/>
      <c r="LTS6"/>
      <c r="LTT6"/>
      <c r="LTU6"/>
      <c r="LTV6"/>
      <c r="LTW6"/>
      <c r="LTX6"/>
      <c r="LTY6"/>
      <c r="LTZ6"/>
      <c r="LUA6"/>
      <c r="LUB6"/>
      <c r="LUC6"/>
      <c r="LUD6"/>
      <c r="LUE6"/>
      <c r="LUF6"/>
      <c r="LUG6"/>
      <c r="LUH6"/>
      <c r="LUI6"/>
      <c r="LUJ6"/>
      <c r="LUK6"/>
      <c r="LUL6"/>
      <c r="LUM6"/>
      <c r="LUN6"/>
      <c r="LUO6"/>
      <c r="LUP6"/>
      <c r="LUQ6"/>
      <c r="LUR6"/>
      <c r="LUS6"/>
      <c r="LUT6"/>
      <c r="LUU6"/>
      <c r="LUV6"/>
      <c r="LUW6"/>
      <c r="LUX6"/>
      <c r="LUY6"/>
      <c r="LUZ6"/>
      <c r="LVA6"/>
      <c r="LVB6"/>
      <c r="LVC6"/>
      <c r="LVD6"/>
      <c r="LVE6"/>
      <c r="LVF6"/>
      <c r="LVG6"/>
      <c r="LVH6"/>
      <c r="LVI6"/>
      <c r="LVJ6"/>
      <c r="LVK6"/>
      <c r="LVL6"/>
      <c r="LVM6"/>
      <c r="LVN6"/>
      <c r="LVO6"/>
      <c r="LVP6"/>
      <c r="LVQ6"/>
      <c r="LVR6"/>
      <c r="LVS6"/>
      <c r="LVT6"/>
      <c r="LVU6"/>
      <c r="LVV6"/>
      <c r="LVW6"/>
      <c r="LVX6"/>
      <c r="LVY6"/>
      <c r="LVZ6"/>
      <c r="LWA6"/>
      <c r="LWB6"/>
      <c r="LWC6"/>
      <c r="LWD6"/>
      <c r="LWE6"/>
      <c r="LWF6"/>
      <c r="LWG6"/>
      <c r="LWH6"/>
      <c r="LWI6"/>
      <c r="LWJ6"/>
      <c r="LWK6"/>
      <c r="LWL6"/>
      <c r="LWM6"/>
      <c r="LWN6"/>
      <c r="LWO6"/>
      <c r="LWP6"/>
      <c r="LWQ6"/>
      <c r="LWR6"/>
      <c r="LWS6"/>
      <c r="LWT6"/>
      <c r="LWU6"/>
      <c r="LWV6"/>
      <c r="LWW6"/>
      <c r="LWX6"/>
      <c r="LWY6"/>
      <c r="LWZ6"/>
      <c r="LXA6"/>
      <c r="LXB6"/>
      <c r="LXC6"/>
      <c r="LXD6"/>
      <c r="LXE6"/>
      <c r="LXF6"/>
      <c r="LXG6"/>
      <c r="LXH6"/>
      <c r="LXI6"/>
      <c r="LXJ6"/>
      <c r="LXK6"/>
      <c r="LXL6"/>
      <c r="LXM6"/>
      <c r="LXN6"/>
      <c r="LXO6"/>
      <c r="LXP6"/>
      <c r="LXQ6"/>
      <c r="LXR6"/>
      <c r="LXS6"/>
      <c r="LXT6"/>
      <c r="LXU6"/>
      <c r="LXV6"/>
      <c r="LXW6"/>
      <c r="LXX6"/>
      <c r="LXY6"/>
      <c r="LXZ6"/>
      <c r="LYA6"/>
      <c r="LYB6"/>
      <c r="LYC6"/>
      <c r="LYD6"/>
      <c r="LYE6"/>
      <c r="LYF6"/>
      <c r="LYG6"/>
      <c r="LYH6"/>
      <c r="LYI6"/>
      <c r="LYJ6"/>
      <c r="LYK6"/>
      <c r="LYL6"/>
      <c r="LYM6"/>
      <c r="LYN6"/>
      <c r="LYO6"/>
      <c r="LYP6"/>
      <c r="LYQ6"/>
      <c r="LYR6"/>
      <c r="LYS6"/>
      <c r="LYT6"/>
      <c r="LYU6"/>
      <c r="LYV6"/>
      <c r="LYW6"/>
      <c r="LYX6"/>
      <c r="LYY6"/>
      <c r="LYZ6"/>
      <c r="LZA6"/>
      <c r="LZB6"/>
      <c r="LZC6"/>
      <c r="LZD6"/>
      <c r="LZE6"/>
      <c r="LZF6"/>
      <c r="LZG6"/>
      <c r="LZH6"/>
      <c r="LZI6"/>
      <c r="LZJ6"/>
      <c r="LZK6"/>
      <c r="LZL6"/>
      <c r="LZM6"/>
      <c r="LZN6"/>
      <c r="LZO6"/>
      <c r="LZP6"/>
      <c r="LZQ6"/>
      <c r="LZR6"/>
      <c r="LZS6"/>
      <c r="LZT6"/>
      <c r="LZU6"/>
      <c r="LZV6"/>
      <c r="LZW6"/>
      <c r="LZX6"/>
      <c r="LZY6"/>
      <c r="LZZ6"/>
      <c r="MAA6"/>
      <c r="MAB6"/>
      <c r="MAC6"/>
      <c r="MAD6"/>
      <c r="MAE6"/>
      <c r="MAF6"/>
      <c r="MAG6"/>
      <c r="MAH6"/>
      <c r="MAI6"/>
      <c r="MAJ6"/>
      <c r="MAK6"/>
      <c r="MAL6"/>
      <c r="MAM6"/>
      <c r="MAN6"/>
      <c r="MAO6"/>
      <c r="MAP6"/>
      <c r="MAQ6"/>
      <c r="MAR6"/>
      <c r="MAS6"/>
      <c r="MAT6"/>
      <c r="MAU6"/>
      <c r="MAV6"/>
      <c r="MAW6"/>
      <c r="MAX6"/>
      <c r="MAY6"/>
      <c r="MAZ6"/>
      <c r="MBA6"/>
      <c r="MBB6"/>
      <c r="MBC6"/>
      <c r="MBD6"/>
      <c r="MBE6"/>
      <c r="MBF6"/>
      <c r="MBG6"/>
      <c r="MBH6"/>
      <c r="MBI6"/>
      <c r="MBJ6"/>
      <c r="MBK6"/>
      <c r="MBL6"/>
      <c r="MBM6"/>
      <c r="MBN6"/>
      <c r="MBO6"/>
      <c r="MBP6"/>
      <c r="MBQ6"/>
      <c r="MBR6"/>
      <c r="MBS6"/>
      <c r="MBT6"/>
      <c r="MBU6"/>
      <c r="MBV6"/>
      <c r="MBW6"/>
      <c r="MBX6"/>
      <c r="MBY6"/>
      <c r="MBZ6"/>
      <c r="MCA6"/>
      <c r="MCB6"/>
      <c r="MCC6"/>
      <c r="MCD6"/>
      <c r="MCE6"/>
      <c r="MCF6"/>
      <c r="MCG6"/>
      <c r="MCH6"/>
      <c r="MCI6"/>
      <c r="MCJ6"/>
      <c r="MCK6"/>
      <c r="MCL6"/>
      <c r="MCM6"/>
      <c r="MCN6"/>
      <c r="MCO6"/>
      <c r="MCP6"/>
      <c r="MCQ6"/>
      <c r="MCR6"/>
      <c r="MCS6"/>
      <c r="MCT6"/>
      <c r="MCU6"/>
      <c r="MCV6"/>
      <c r="MCW6"/>
      <c r="MCX6"/>
      <c r="MCY6"/>
      <c r="MCZ6"/>
      <c r="MDA6"/>
      <c r="MDB6"/>
      <c r="MDC6"/>
      <c r="MDD6"/>
      <c r="MDE6"/>
      <c r="MDF6"/>
      <c r="MDG6"/>
      <c r="MDH6"/>
      <c r="MDI6"/>
      <c r="MDJ6"/>
      <c r="MDK6"/>
      <c r="MDL6"/>
      <c r="MDM6"/>
      <c r="MDN6"/>
      <c r="MDO6"/>
      <c r="MDP6"/>
      <c r="MDQ6"/>
      <c r="MDR6"/>
      <c r="MDS6"/>
      <c r="MDT6"/>
      <c r="MDU6"/>
      <c r="MDV6"/>
      <c r="MDW6"/>
      <c r="MDX6"/>
      <c r="MDY6"/>
      <c r="MDZ6"/>
      <c r="MEA6"/>
      <c r="MEB6"/>
      <c r="MEC6"/>
      <c r="MED6"/>
      <c r="MEE6"/>
      <c r="MEF6"/>
      <c r="MEG6"/>
      <c r="MEH6"/>
      <c r="MEI6"/>
      <c r="MEJ6"/>
      <c r="MEK6"/>
      <c r="MEL6"/>
      <c r="MEM6"/>
      <c r="MEN6"/>
      <c r="MEO6"/>
      <c r="MEP6"/>
      <c r="MEQ6"/>
      <c r="MER6"/>
      <c r="MES6"/>
      <c r="MET6"/>
      <c r="MEU6"/>
      <c r="MEV6"/>
      <c r="MEW6"/>
      <c r="MEX6"/>
      <c r="MEY6"/>
      <c r="MEZ6"/>
      <c r="MFA6"/>
      <c r="MFB6"/>
      <c r="MFC6"/>
      <c r="MFD6"/>
      <c r="MFE6"/>
      <c r="MFF6"/>
      <c r="MFG6"/>
      <c r="MFH6"/>
      <c r="MFI6"/>
      <c r="MFJ6"/>
      <c r="MFK6"/>
      <c r="MFL6"/>
      <c r="MFM6"/>
      <c r="MFN6"/>
      <c r="MFO6"/>
      <c r="MFP6"/>
      <c r="MFQ6"/>
      <c r="MFR6"/>
      <c r="MFS6"/>
      <c r="MFT6"/>
      <c r="MFU6"/>
      <c r="MFV6"/>
      <c r="MFW6"/>
      <c r="MFX6"/>
      <c r="MFY6"/>
      <c r="MFZ6"/>
      <c r="MGA6"/>
      <c r="MGB6"/>
      <c r="MGC6"/>
      <c r="MGD6"/>
      <c r="MGE6"/>
      <c r="MGF6"/>
      <c r="MGG6"/>
      <c r="MGH6"/>
      <c r="MGI6"/>
      <c r="MGJ6"/>
      <c r="MGK6"/>
      <c r="MGL6"/>
      <c r="MGM6"/>
      <c r="MGN6"/>
      <c r="MGO6"/>
      <c r="MGP6"/>
      <c r="MGQ6"/>
      <c r="MGR6"/>
      <c r="MGS6"/>
      <c r="MGT6"/>
      <c r="MGU6"/>
      <c r="MGV6"/>
      <c r="MGW6"/>
      <c r="MGX6"/>
      <c r="MGY6"/>
      <c r="MGZ6"/>
      <c r="MHA6"/>
      <c r="MHB6"/>
      <c r="MHC6"/>
      <c r="MHD6"/>
      <c r="MHE6"/>
      <c r="MHF6"/>
      <c r="MHG6"/>
      <c r="MHH6"/>
      <c r="MHI6"/>
      <c r="MHJ6"/>
      <c r="MHK6"/>
      <c r="MHL6"/>
      <c r="MHM6"/>
      <c r="MHN6"/>
      <c r="MHO6"/>
      <c r="MHP6"/>
      <c r="MHQ6"/>
      <c r="MHR6"/>
      <c r="MHS6"/>
      <c r="MHT6"/>
      <c r="MHU6"/>
      <c r="MHV6"/>
      <c r="MHW6"/>
      <c r="MHX6"/>
      <c r="MHY6"/>
      <c r="MHZ6"/>
      <c r="MIA6"/>
      <c r="MIB6"/>
      <c r="MIC6"/>
      <c r="MID6"/>
      <c r="MIE6"/>
      <c r="MIF6"/>
      <c r="MIG6"/>
      <c r="MIH6"/>
      <c r="MII6"/>
      <c r="MIJ6"/>
      <c r="MIK6"/>
      <c r="MIL6"/>
      <c r="MIM6"/>
      <c r="MIN6"/>
      <c r="MIO6"/>
      <c r="MIP6"/>
      <c r="MIQ6"/>
      <c r="MIR6"/>
      <c r="MIS6"/>
      <c r="MIT6"/>
      <c r="MIU6"/>
      <c r="MIV6"/>
      <c r="MIW6"/>
      <c r="MIX6"/>
      <c r="MIY6"/>
      <c r="MIZ6"/>
      <c r="MJA6"/>
      <c r="MJB6"/>
      <c r="MJC6"/>
      <c r="MJD6"/>
      <c r="MJE6"/>
      <c r="MJF6"/>
      <c r="MJG6"/>
      <c r="MJH6"/>
      <c r="MJI6"/>
      <c r="MJJ6"/>
      <c r="MJK6"/>
      <c r="MJL6"/>
      <c r="MJM6"/>
      <c r="MJN6"/>
      <c r="MJO6"/>
      <c r="MJP6"/>
      <c r="MJQ6"/>
      <c r="MJR6"/>
      <c r="MJS6"/>
      <c r="MJT6"/>
      <c r="MJU6"/>
      <c r="MJV6"/>
      <c r="MJW6"/>
      <c r="MJX6"/>
      <c r="MJY6"/>
      <c r="MJZ6"/>
      <c r="MKA6"/>
      <c r="MKB6"/>
      <c r="MKC6"/>
      <c r="MKD6"/>
      <c r="MKE6"/>
      <c r="MKF6"/>
      <c r="MKG6"/>
      <c r="MKH6"/>
      <c r="MKI6"/>
      <c r="MKJ6"/>
      <c r="MKK6"/>
      <c r="MKL6"/>
      <c r="MKM6"/>
      <c r="MKN6"/>
      <c r="MKO6"/>
      <c r="MKP6"/>
      <c r="MKQ6"/>
      <c r="MKR6"/>
      <c r="MKS6"/>
      <c r="MKT6"/>
      <c r="MKU6"/>
      <c r="MKV6"/>
      <c r="MKW6"/>
      <c r="MKX6"/>
      <c r="MKY6"/>
      <c r="MKZ6"/>
      <c r="MLA6"/>
      <c r="MLB6"/>
      <c r="MLC6"/>
      <c r="MLD6"/>
      <c r="MLE6"/>
      <c r="MLF6"/>
      <c r="MLG6"/>
      <c r="MLH6"/>
      <c r="MLI6"/>
      <c r="MLJ6"/>
      <c r="MLK6"/>
      <c r="MLL6"/>
      <c r="MLM6"/>
      <c r="MLN6"/>
      <c r="MLO6"/>
      <c r="MLP6"/>
      <c r="MLQ6"/>
      <c r="MLR6"/>
      <c r="MLS6"/>
      <c r="MLT6"/>
      <c r="MLU6"/>
      <c r="MLV6"/>
      <c r="MLW6"/>
      <c r="MLX6"/>
      <c r="MLY6"/>
      <c r="MLZ6"/>
      <c r="MMA6"/>
      <c r="MMB6"/>
      <c r="MMC6"/>
      <c r="MMD6"/>
      <c r="MME6"/>
      <c r="MMF6"/>
      <c r="MMG6"/>
      <c r="MMH6"/>
      <c r="MMI6"/>
      <c r="MMJ6"/>
      <c r="MMK6"/>
      <c r="MML6"/>
      <c r="MMM6"/>
      <c r="MMN6"/>
      <c r="MMO6"/>
      <c r="MMP6"/>
      <c r="MMQ6"/>
      <c r="MMR6"/>
      <c r="MMS6"/>
      <c r="MMT6"/>
      <c r="MMU6"/>
      <c r="MMV6"/>
      <c r="MMW6"/>
      <c r="MMX6"/>
      <c r="MMY6"/>
      <c r="MMZ6"/>
      <c r="MNA6"/>
      <c r="MNB6"/>
      <c r="MNC6"/>
      <c r="MND6"/>
      <c r="MNE6"/>
      <c r="MNF6"/>
      <c r="MNG6"/>
      <c r="MNH6"/>
      <c r="MNI6"/>
      <c r="MNJ6"/>
      <c r="MNK6"/>
      <c r="MNL6"/>
      <c r="MNM6"/>
      <c r="MNN6"/>
      <c r="MNO6"/>
      <c r="MNP6"/>
      <c r="MNQ6"/>
      <c r="MNR6"/>
      <c r="MNS6"/>
      <c r="MNT6"/>
      <c r="MNU6"/>
      <c r="MNV6"/>
      <c r="MNW6"/>
      <c r="MNX6"/>
      <c r="MNY6"/>
      <c r="MNZ6"/>
      <c r="MOA6"/>
      <c r="MOB6"/>
      <c r="MOC6"/>
      <c r="MOD6"/>
      <c r="MOE6"/>
      <c r="MOF6"/>
      <c r="MOG6"/>
      <c r="MOH6"/>
      <c r="MOI6"/>
      <c r="MOJ6"/>
      <c r="MOK6"/>
      <c r="MOL6"/>
      <c r="MOM6"/>
      <c r="MON6"/>
      <c r="MOO6"/>
      <c r="MOP6"/>
      <c r="MOQ6"/>
      <c r="MOR6"/>
      <c r="MOS6"/>
      <c r="MOT6"/>
      <c r="MOU6"/>
      <c r="MOV6"/>
      <c r="MOW6"/>
      <c r="MOX6"/>
      <c r="MOY6"/>
      <c r="MOZ6"/>
      <c r="MPA6"/>
      <c r="MPB6"/>
      <c r="MPC6"/>
      <c r="MPD6"/>
      <c r="MPE6"/>
      <c r="MPF6"/>
      <c r="MPG6"/>
      <c r="MPH6"/>
      <c r="MPI6"/>
      <c r="MPJ6"/>
      <c r="MPK6"/>
      <c r="MPL6"/>
      <c r="MPM6"/>
      <c r="MPN6"/>
      <c r="MPO6"/>
      <c r="MPP6"/>
      <c r="MPQ6"/>
      <c r="MPR6"/>
      <c r="MPS6"/>
      <c r="MPT6"/>
      <c r="MPU6"/>
      <c r="MPV6"/>
      <c r="MPW6"/>
      <c r="MPX6"/>
      <c r="MPY6"/>
      <c r="MPZ6"/>
      <c r="MQA6"/>
      <c r="MQB6"/>
      <c r="MQC6"/>
      <c r="MQD6"/>
      <c r="MQE6"/>
      <c r="MQF6"/>
      <c r="MQG6"/>
      <c r="MQH6"/>
      <c r="MQI6"/>
      <c r="MQJ6"/>
      <c r="MQK6"/>
      <c r="MQL6"/>
      <c r="MQM6"/>
      <c r="MQN6"/>
      <c r="MQO6"/>
      <c r="MQP6"/>
      <c r="MQQ6"/>
      <c r="MQR6"/>
      <c r="MQS6"/>
      <c r="MQT6"/>
      <c r="MQU6"/>
      <c r="MQV6"/>
      <c r="MQW6"/>
      <c r="MQX6"/>
      <c r="MQY6"/>
      <c r="MQZ6"/>
      <c r="MRA6"/>
      <c r="MRB6"/>
      <c r="MRC6"/>
      <c r="MRD6"/>
      <c r="MRE6"/>
      <c r="MRF6"/>
      <c r="MRG6"/>
      <c r="MRH6"/>
      <c r="MRI6"/>
      <c r="MRJ6"/>
      <c r="MRK6"/>
      <c r="MRL6"/>
      <c r="MRM6"/>
      <c r="MRN6"/>
      <c r="MRO6"/>
      <c r="MRP6"/>
      <c r="MRQ6"/>
      <c r="MRR6"/>
      <c r="MRS6"/>
      <c r="MRT6"/>
      <c r="MRU6"/>
      <c r="MRV6"/>
      <c r="MRW6"/>
      <c r="MRX6"/>
      <c r="MRY6"/>
      <c r="MRZ6"/>
      <c r="MSA6"/>
      <c r="MSB6"/>
      <c r="MSC6"/>
      <c r="MSD6"/>
      <c r="MSE6"/>
      <c r="MSF6"/>
      <c r="MSG6"/>
      <c r="MSH6"/>
      <c r="MSI6"/>
      <c r="MSJ6"/>
      <c r="MSK6"/>
      <c r="MSL6"/>
      <c r="MSM6"/>
      <c r="MSN6"/>
      <c r="MSO6"/>
      <c r="MSP6"/>
      <c r="MSQ6"/>
      <c r="MSR6"/>
      <c r="MSS6"/>
      <c r="MST6"/>
      <c r="MSU6"/>
      <c r="MSV6"/>
      <c r="MSW6"/>
      <c r="MSX6"/>
      <c r="MSY6"/>
      <c r="MSZ6"/>
      <c r="MTA6"/>
      <c r="MTB6"/>
      <c r="MTC6"/>
      <c r="MTD6"/>
      <c r="MTE6"/>
      <c r="MTF6"/>
      <c r="MTG6"/>
      <c r="MTH6"/>
      <c r="MTI6"/>
      <c r="MTJ6"/>
      <c r="MTK6"/>
      <c r="MTL6"/>
      <c r="MTM6"/>
      <c r="MTN6"/>
      <c r="MTO6"/>
      <c r="MTP6"/>
      <c r="MTQ6"/>
      <c r="MTR6"/>
      <c r="MTS6"/>
      <c r="MTT6"/>
      <c r="MTU6"/>
      <c r="MTV6"/>
      <c r="MTW6"/>
      <c r="MTX6"/>
      <c r="MTY6"/>
      <c r="MTZ6"/>
      <c r="MUA6"/>
      <c r="MUB6"/>
      <c r="MUC6"/>
      <c r="MUD6"/>
      <c r="MUE6"/>
      <c r="MUF6"/>
      <c r="MUG6"/>
      <c r="MUH6"/>
      <c r="MUI6"/>
      <c r="MUJ6"/>
      <c r="MUK6"/>
      <c r="MUL6"/>
      <c r="MUM6"/>
      <c r="MUN6"/>
      <c r="MUO6"/>
      <c r="MUP6"/>
      <c r="MUQ6"/>
      <c r="MUR6"/>
      <c r="MUS6"/>
      <c r="MUT6"/>
      <c r="MUU6"/>
      <c r="MUV6"/>
      <c r="MUW6"/>
      <c r="MUX6"/>
      <c r="MUY6"/>
      <c r="MUZ6"/>
      <c r="MVA6"/>
      <c r="MVB6"/>
      <c r="MVC6"/>
      <c r="MVD6"/>
      <c r="MVE6"/>
      <c r="MVF6"/>
      <c r="MVG6"/>
      <c r="MVH6"/>
      <c r="MVI6"/>
      <c r="MVJ6"/>
      <c r="MVK6"/>
      <c r="MVL6"/>
      <c r="MVM6"/>
      <c r="MVN6"/>
      <c r="MVO6"/>
      <c r="MVP6"/>
      <c r="MVQ6"/>
      <c r="MVR6"/>
      <c r="MVS6"/>
      <c r="MVT6"/>
      <c r="MVU6"/>
      <c r="MVV6"/>
      <c r="MVW6"/>
      <c r="MVX6"/>
      <c r="MVY6"/>
      <c r="MVZ6"/>
      <c r="MWA6"/>
      <c r="MWB6"/>
      <c r="MWC6"/>
      <c r="MWD6"/>
      <c r="MWE6"/>
      <c r="MWF6"/>
      <c r="MWG6"/>
      <c r="MWH6"/>
      <c r="MWI6"/>
      <c r="MWJ6"/>
      <c r="MWK6"/>
      <c r="MWL6"/>
      <c r="MWM6"/>
      <c r="MWN6"/>
      <c r="MWO6"/>
      <c r="MWP6"/>
      <c r="MWQ6"/>
      <c r="MWR6"/>
      <c r="MWS6"/>
      <c r="MWT6"/>
      <c r="MWU6"/>
      <c r="MWV6"/>
      <c r="MWW6"/>
      <c r="MWX6"/>
      <c r="MWY6"/>
      <c r="MWZ6"/>
      <c r="MXA6"/>
      <c r="MXB6"/>
      <c r="MXC6"/>
      <c r="MXD6"/>
      <c r="MXE6"/>
      <c r="MXF6"/>
      <c r="MXG6"/>
      <c r="MXH6"/>
      <c r="MXI6"/>
      <c r="MXJ6"/>
      <c r="MXK6"/>
      <c r="MXL6"/>
      <c r="MXM6"/>
      <c r="MXN6"/>
      <c r="MXO6"/>
      <c r="MXP6"/>
      <c r="MXQ6"/>
      <c r="MXR6"/>
      <c r="MXS6"/>
      <c r="MXT6"/>
      <c r="MXU6"/>
      <c r="MXV6"/>
      <c r="MXW6"/>
      <c r="MXX6"/>
      <c r="MXY6"/>
      <c r="MXZ6"/>
      <c r="MYA6"/>
      <c r="MYB6"/>
      <c r="MYC6"/>
      <c r="MYD6"/>
      <c r="MYE6"/>
      <c r="MYF6"/>
      <c r="MYG6"/>
      <c r="MYH6"/>
      <c r="MYI6"/>
      <c r="MYJ6"/>
      <c r="MYK6"/>
      <c r="MYL6"/>
      <c r="MYM6"/>
      <c r="MYN6"/>
      <c r="MYO6"/>
      <c r="MYP6"/>
      <c r="MYQ6"/>
      <c r="MYR6"/>
      <c r="MYS6"/>
      <c r="MYT6"/>
      <c r="MYU6"/>
      <c r="MYV6"/>
      <c r="MYW6"/>
      <c r="MYX6"/>
      <c r="MYY6"/>
      <c r="MYZ6"/>
      <c r="MZA6"/>
      <c r="MZB6"/>
      <c r="MZC6"/>
      <c r="MZD6"/>
      <c r="MZE6"/>
      <c r="MZF6"/>
      <c r="MZG6"/>
      <c r="MZH6"/>
      <c r="MZI6"/>
      <c r="MZJ6"/>
      <c r="MZK6"/>
      <c r="MZL6"/>
      <c r="MZM6"/>
      <c r="MZN6"/>
      <c r="MZO6"/>
      <c r="MZP6"/>
      <c r="MZQ6"/>
      <c r="MZR6"/>
      <c r="MZS6"/>
      <c r="MZT6"/>
      <c r="MZU6"/>
      <c r="MZV6"/>
      <c r="MZW6"/>
      <c r="MZX6"/>
      <c r="MZY6"/>
      <c r="MZZ6"/>
      <c r="NAA6"/>
      <c r="NAB6"/>
      <c r="NAC6"/>
      <c r="NAD6"/>
      <c r="NAE6"/>
      <c r="NAF6"/>
      <c r="NAG6"/>
      <c r="NAH6"/>
      <c r="NAI6"/>
      <c r="NAJ6"/>
      <c r="NAK6"/>
      <c r="NAL6"/>
      <c r="NAM6"/>
      <c r="NAN6"/>
      <c r="NAO6"/>
      <c r="NAP6"/>
      <c r="NAQ6"/>
      <c r="NAR6"/>
      <c r="NAS6"/>
      <c r="NAT6"/>
      <c r="NAU6"/>
      <c r="NAV6"/>
      <c r="NAW6"/>
      <c r="NAX6"/>
      <c r="NAY6"/>
      <c r="NAZ6"/>
      <c r="NBA6"/>
      <c r="NBB6"/>
      <c r="NBC6"/>
      <c r="NBD6"/>
      <c r="NBE6"/>
      <c r="NBF6"/>
      <c r="NBG6"/>
      <c r="NBH6"/>
      <c r="NBI6"/>
      <c r="NBJ6"/>
      <c r="NBK6"/>
      <c r="NBL6"/>
      <c r="NBM6"/>
      <c r="NBN6"/>
      <c r="NBO6"/>
      <c r="NBP6"/>
      <c r="NBQ6"/>
      <c r="NBR6"/>
      <c r="NBS6"/>
      <c r="NBT6"/>
      <c r="NBU6"/>
      <c r="NBV6"/>
      <c r="NBW6"/>
      <c r="NBX6"/>
      <c r="NBY6"/>
      <c r="NBZ6"/>
      <c r="NCA6"/>
      <c r="NCB6"/>
      <c r="NCC6"/>
      <c r="NCD6"/>
      <c r="NCE6"/>
      <c r="NCF6"/>
      <c r="NCG6"/>
      <c r="NCH6"/>
      <c r="NCI6"/>
      <c r="NCJ6"/>
      <c r="NCK6"/>
      <c r="NCL6"/>
      <c r="NCM6"/>
      <c r="NCN6"/>
      <c r="NCO6"/>
      <c r="NCP6"/>
      <c r="NCQ6"/>
      <c r="NCR6"/>
      <c r="NCS6"/>
      <c r="NCT6"/>
      <c r="NCU6"/>
      <c r="NCV6"/>
      <c r="NCW6"/>
      <c r="NCX6"/>
      <c r="NCY6"/>
      <c r="NCZ6"/>
      <c r="NDA6"/>
      <c r="NDB6"/>
      <c r="NDC6"/>
      <c r="NDD6"/>
      <c r="NDE6"/>
      <c r="NDF6"/>
      <c r="NDG6"/>
      <c r="NDH6"/>
      <c r="NDI6"/>
      <c r="NDJ6"/>
      <c r="NDK6"/>
      <c r="NDL6"/>
      <c r="NDM6"/>
      <c r="NDN6"/>
      <c r="NDO6"/>
      <c r="NDP6"/>
      <c r="NDQ6"/>
      <c r="NDR6"/>
      <c r="NDS6"/>
      <c r="NDT6"/>
      <c r="NDU6"/>
      <c r="NDV6"/>
      <c r="NDW6"/>
      <c r="NDX6"/>
      <c r="NDY6"/>
      <c r="NDZ6"/>
      <c r="NEA6"/>
      <c r="NEB6"/>
      <c r="NEC6"/>
      <c r="NED6"/>
      <c r="NEE6"/>
      <c r="NEF6"/>
      <c r="NEG6"/>
      <c r="NEH6"/>
      <c r="NEI6"/>
      <c r="NEJ6"/>
      <c r="NEK6"/>
      <c r="NEL6"/>
      <c r="NEM6"/>
      <c r="NEN6"/>
      <c r="NEO6"/>
      <c r="NEP6"/>
      <c r="NEQ6"/>
      <c r="NER6"/>
      <c r="NES6"/>
      <c r="NET6"/>
      <c r="NEU6"/>
      <c r="NEV6"/>
      <c r="NEW6"/>
      <c r="NEX6"/>
      <c r="NEY6"/>
      <c r="NEZ6"/>
      <c r="NFA6"/>
      <c r="NFB6"/>
      <c r="NFC6"/>
      <c r="NFD6"/>
      <c r="NFE6"/>
      <c r="NFF6"/>
      <c r="NFG6"/>
      <c r="NFH6"/>
      <c r="NFI6"/>
      <c r="NFJ6"/>
      <c r="NFK6"/>
      <c r="NFL6"/>
      <c r="NFM6"/>
      <c r="NFN6"/>
      <c r="NFO6"/>
      <c r="NFP6"/>
      <c r="NFQ6"/>
      <c r="NFR6"/>
      <c r="NFS6"/>
      <c r="NFT6"/>
      <c r="NFU6"/>
      <c r="NFV6"/>
      <c r="NFW6"/>
      <c r="NFX6"/>
      <c r="NFY6"/>
      <c r="NFZ6"/>
      <c r="NGA6"/>
      <c r="NGB6"/>
      <c r="NGC6"/>
      <c r="NGD6"/>
      <c r="NGE6"/>
      <c r="NGF6"/>
      <c r="NGG6"/>
      <c r="NGH6"/>
      <c r="NGI6"/>
      <c r="NGJ6"/>
      <c r="NGK6"/>
      <c r="NGL6"/>
      <c r="NGM6"/>
      <c r="NGN6"/>
      <c r="NGO6"/>
      <c r="NGP6"/>
      <c r="NGQ6"/>
      <c r="NGR6"/>
      <c r="NGS6"/>
      <c r="NGT6"/>
      <c r="NGU6"/>
      <c r="NGV6"/>
      <c r="NGW6"/>
      <c r="NGX6"/>
      <c r="NGY6"/>
      <c r="NGZ6"/>
      <c r="NHA6"/>
      <c r="NHB6"/>
      <c r="NHC6"/>
      <c r="NHD6"/>
      <c r="NHE6"/>
      <c r="NHF6"/>
      <c r="NHG6"/>
      <c r="NHH6"/>
      <c r="NHI6"/>
      <c r="NHJ6"/>
      <c r="NHK6"/>
      <c r="NHL6"/>
      <c r="NHM6"/>
      <c r="NHN6"/>
      <c r="NHO6"/>
      <c r="NHP6"/>
      <c r="NHQ6"/>
      <c r="NHR6"/>
      <c r="NHS6"/>
      <c r="NHT6"/>
      <c r="NHU6"/>
      <c r="NHV6"/>
      <c r="NHW6"/>
      <c r="NHX6"/>
      <c r="NHY6"/>
      <c r="NHZ6"/>
      <c r="NIA6"/>
      <c r="NIB6"/>
      <c r="NIC6"/>
      <c r="NID6"/>
      <c r="NIE6"/>
      <c r="NIF6"/>
      <c r="NIG6"/>
      <c r="NIH6"/>
      <c r="NII6"/>
      <c r="NIJ6"/>
      <c r="NIK6"/>
      <c r="NIL6"/>
      <c r="NIM6"/>
      <c r="NIN6"/>
      <c r="NIO6"/>
      <c r="NIP6"/>
      <c r="NIQ6"/>
      <c r="NIR6"/>
      <c r="NIS6"/>
      <c r="NIT6"/>
      <c r="NIU6"/>
      <c r="NIV6"/>
      <c r="NIW6"/>
      <c r="NIX6"/>
      <c r="NIY6"/>
      <c r="NIZ6"/>
      <c r="NJA6"/>
      <c r="NJB6"/>
      <c r="NJC6"/>
      <c r="NJD6"/>
      <c r="NJE6"/>
      <c r="NJF6"/>
      <c r="NJG6"/>
      <c r="NJH6"/>
      <c r="NJI6"/>
      <c r="NJJ6"/>
      <c r="NJK6"/>
      <c r="NJL6"/>
      <c r="NJM6"/>
      <c r="NJN6"/>
      <c r="NJO6"/>
      <c r="NJP6"/>
      <c r="NJQ6"/>
      <c r="NJR6"/>
      <c r="NJS6"/>
      <c r="NJT6"/>
      <c r="NJU6"/>
      <c r="NJV6"/>
      <c r="NJW6"/>
      <c r="NJX6"/>
      <c r="NJY6"/>
      <c r="NJZ6"/>
      <c r="NKA6"/>
      <c r="NKB6"/>
      <c r="NKC6"/>
      <c r="NKD6"/>
      <c r="NKE6"/>
      <c r="NKF6"/>
      <c r="NKG6"/>
      <c r="NKH6"/>
      <c r="NKI6"/>
      <c r="NKJ6"/>
      <c r="NKK6"/>
      <c r="NKL6"/>
      <c r="NKM6"/>
      <c r="NKN6"/>
      <c r="NKO6"/>
      <c r="NKP6"/>
      <c r="NKQ6"/>
      <c r="NKR6"/>
      <c r="NKS6"/>
      <c r="NKT6"/>
      <c r="NKU6"/>
      <c r="NKV6"/>
      <c r="NKW6"/>
      <c r="NKX6"/>
      <c r="NKY6"/>
      <c r="NKZ6"/>
      <c r="NLA6"/>
      <c r="NLB6"/>
      <c r="NLC6"/>
      <c r="NLD6"/>
      <c r="NLE6"/>
      <c r="NLF6"/>
      <c r="NLG6"/>
      <c r="NLH6"/>
      <c r="NLI6"/>
      <c r="NLJ6"/>
      <c r="NLK6"/>
      <c r="NLL6"/>
      <c r="NLM6"/>
      <c r="NLN6"/>
      <c r="NLO6"/>
      <c r="NLP6"/>
      <c r="NLQ6"/>
      <c r="NLR6"/>
      <c r="NLS6"/>
      <c r="NLT6"/>
      <c r="NLU6"/>
      <c r="NLV6"/>
      <c r="NLW6"/>
      <c r="NLX6"/>
      <c r="NLY6"/>
      <c r="NLZ6"/>
      <c r="NMA6"/>
      <c r="NMB6"/>
      <c r="NMC6"/>
      <c r="NMD6"/>
      <c r="NME6"/>
      <c r="NMF6"/>
      <c r="NMG6"/>
      <c r="NMH6"/>
      <c r="NMI6"/>
      <c r="NMJ6"/>
      <c r="NMK6"/>
      <c r="NML6"/>
      <c r="NMM6"/>
      <c r="NMN6"/>
      <c r="NMO6"/>
      <c r="NMP6"/>
      <c r="NMQ6"/>
      <c r="NMR6"/>
      <c r="NMS6"/>
      <c r="NMT6"/>
      <c r="NMU6"/>
      <c r="NMV6"/>
      <c r="NMW6"/>
      <c r="NMX6"/>
      <c r="NMY6"/>
      <c r="NMZ6"/>
      <c r="NNA6"/>
      <c r="NNB6"/>
      <c r="NNC6"/>
      <c r="NND6"/>
      <c r="NNE6"/>
      <c r="NNF6"/>
      <c r="NNG6"/>
      <c r="NNH6"/>
      <c r="NNI6"/>
      <c r="NNJ6"/>
      <c r="NNK6"/>
      <c r="NNL6"/>
      <c r="NNM6"/>
      <c r="NNN6"/>
      <c r="NNO6"/>
      <c r="NNP6"/>
      <c r="NNQ6"/>
      <c r="NNR6"/>
      <c r="NNS6"/>
      <c r="NNT6"/>
      <c r="NNU6"/>
      <c r="NNV6"/>
      <c r="NNW6"/>
      <c r="NNX6"/>
      <c r="NNY6"/>
      <c r="NNZ6"/>
      <c r="NOA6"/>
      <c r="NOB6"/>
      <c r="NOC6"/>
      <c r="NOD6"/>
      <c r="NOE6"/>
      <c r="NOF6"/>
      <c r="NOG6"/>
      <c r="NOH6"/>
      <c r="NOI6"/>
      <c r="NOJ6"/>
      <c r="NOK6"/>
      <c r="NOL6"/>
      <c r="NOM6"/>
      <c r="NON6"/>
      <c r="NOO6"/>
      <c r="NOP6"/>
      <c r="NOQ6"/>
      <c r="NOR6"/>
      <c r="NOS6"/>
      <c r="NOT6"/>
      <c r="NOU6"/>
      <c r="NOV6"/>
      <c r="NOW6"/>
      <c r="NOX6"/>
      <c r="NOY6"/>
      <c r="NOZ6"/>
      <c r="NPA6"/>
      <c r="NPB6"/>
      <c r="NPC6"/>
      <c r="NPD6"/>
      <c r="NPE6"/>
      <c r="NPF6"/>
      <c r="NPG6"/>
      <c r="NPH6"/>
      <c r="NPI6"/>
      <c r="NPJ6"/>
      <c r="NPK6"/>
      <c r="NPL6"/>
      <c r="NPM6"/>
      <c r="NPN6"/>
      <c r="NPO6"/>
      <c r="NPP6"/>
      <c r="NPQ6"/>
      <c r="NPR6"/>
      <c r="NPS6"/>
      <c r="NPT6"/>
      <c r="NPU6"/>
      <c r="NPV6"/>
      <c r="NPW6"/>
      <c r="NPX6"/>
      <c r="NPY6"/>
      <c r="NPZ6"/>
      <c r="NQA6"/>
      <c r="NQB6"/>
      <c r="NQC6"/>
      <c r="NQD6"/>
      <c r="NQE6"/>
      <c r="NQF6"/>
      <c r="NQG6"/>
      <c r="NQH6"/>
      <c r="NQI6"/>
      <c r="NQJ6"/>
      <c r="NQK6"/>
      <c r="NQL6"/>
      <c r="NQM6"/>
      <c r="NQN6"/>
      <c r="NQO6"/>
      <c r="NQP6"/>
      <c r="NQQ6"/>
      <c r="NQR6"/>
      <c r="NQS6"/>
      <c r="NQT6"/>
      <c r="NQU6"/>
      <c r="NQV6"/>
      <c r="NQW6"/>
      <c r="NQX6"/>
      <c r="NQY6"/>
      <c r="NQZ6"/>
      <c r="NRA6"/>
      <c r="NRB6"/>
      <c r="NRC6"/>
      <c r="NRD6"/>
      <c r="NRE6"/>
      <c r="NRF6"/>
      <c r="NRG6"/>
      <c r="NRH6"/>
      <c r="NRI6"/>
    </row>
    <row r="7" spans="1:9941" s="40" customFormat="1" ht="9.75" customHeight="1" x14ac:dyDescent="0.2">
      <c r="A7" s="240"/>
      <c r="B7" s="240"/>
      <c r="C7" s="240"/>
      <c r="D7" s="240"/>
      <c r="E7" s="240"/>
      <c r="F7" s="240"/>
      <c r="G7" s="240"/>
      <c r="H7" s="240"/>
      <c r="I7" s="240"/>
      <c r="J7" s="240"/>
      <c r="K7" s="240"/>
      <c r="L7" s="240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  <c r="AMJ7"/>
      <c r="AMK7"/>
      <c r="AML7"/>
      <c r="AMM7"/>
      <c r="AMN7"/>
      <c r="AMO7"/>
      <c r="AMP7"/>
      <c r="AMQ7"/>
      <c r="AMR7"/>
      <c r="AMS7"/>
      <c r="AMT7"/>
      <c r="AMU7"/>
      <c r="AMV7"/>
      <c r="AMW7"/>
      <c r="AMX7"/>
      <c r="AMY7"/>
      <c r="AMZ7"/>
      <c r="ANA7"/>
      <c r="ANB7"/>
      <c r="ANC7"/>
      <c r="AND7"/>
      <c r="ANE7"/>
      <c r="ANF7"/>
      <c r="ANG7"/>
      <c r="ANH7"/>
      <c r="ANI7"/>
      <c r="ANJ7"/>
      <c r="ANK7"/>
      <c r="ANL7"/>
      <c r="ANM7"/>
      <c r="ANN7"/>
      <c r="ANO7"/>
      <c r="ANP7"/>
      <c r="ANQ7"/>
      <c r="ANR7"/>
      <c r="ANS7"/>
      <c r="ANT7"/>
      <c r="ANU7"/>
      <c r="ANV7"/>
      <c r="ANW7"/>
      <c r="ANX7"/>
      <c r="ANY7"/>
      <c r="ANZ7"/>
      <c r="AOA7"/>
      <c r="AOB7"/>
      <c r="AOC7"/>
      <c r="AOD7"/>
      <c r="AOE7"/>
      <c r="AOF7"/>
      <c r="AOG7"/>
      <c r="AOH7"/>
      <c r="AOI7"/>
      <c r="AOJ7"/>
      <c r="AOK7"/>
      <c r="AOL7"/>
      <c r="AOM7"/>
      <c r="AON7"/>
      <c r="AOO7"/>
      <c r="AOP7"/>
      <c r="AOQ7"/>
      <c r="AOR7"/>
      <c r="AOS7"/>
      <c r="AOT7"/>
      <c r="AOU7"/>
      <c r="AOV7"/>
      <c r="AOW7"/>
      <c r="AOX7"/>
      <c r="AOY7"/>
      <c r="AOZ7"/>
      <c r="APA7"/>
      <c r="APB7"/>
      <c r="APC7"/>
      <c r="APD7"/>
      <c r="APE7"/>
      <c r="APF7"/>
      <c r="APG7"/>
      <c r="APH7"/>
      <c r="API7"/>
      <c r="APJ7"/>
      <c r="APK7"/>
      <c r="APL7"/>
      <c r="APM7"/>
      <c r="APN7"/>
      <c r="APO7"/>
      <c r="APP7"/>
      <c r="APQ7"/>
      <c r="APR7"/>
      <c r="APS7"/>
      <c r="APT7"/>
      <c r="APU7"/>
      <c r="APV7"/>
      <c r="APW7"/>
      <c r="APX7"/>
      <c r="APY7"/>
      <c r="APZ7"/>
      <c r="AQA7"/>
      <c r="AQB7"/>
      <c r="AQC7"/>
      <c r="AQD7"/>
      <c r="AQE7"/>
      <c r="AQF7"/>
      <c r="AQG7"/>
      <c r="AQH7"/>
      <c r="AQI7"/>
      <c r="AQJ7"/>
      <c r="AQK7"/>
      <c r="AQL7"/>
      <c r="AQM7"/>
      <c r="AQN7"/>
      <c r="AQO7"/>
      <c r="AQP7"/>
      <c r="AQQ7"/>
      <c r="AQR7"/>
      <c r="AQS7"/>
      <c r="AQT7"/>
      <c r="AQU7"/>
      <c r="AQV7"/>
      <c r="AQW7"/>
      <c r="AQX7"/>
      <c r="AQY7"/>
      <c r="AQZ7"/>
      <c r="ARA7"/>
      <c r="ARB7"/>
      <c r="ARC7"/>
      <c r="ARD7"/>
      <c r="ARE7"/>
      <c r="ARF7"/>
      <c r="ARG7"/>
      <c r="ARH7"/>
      <c r="ARI7"/>
      <c r="ARJ7"/>
      <c r="ARK7"/>
      <c r="ARL7"/>
      <c r="ARM7"/>
      <c r="ARN7"/>
      <c r="ARO7"/>
      <c r="ARP7"/>
      <c r="ARQ7"/>
      <c r="ARR7"/>
      <c r="ARS7"/>
      <c r="ART7"/>
      <c r="ARU7"/>
      <c r="ARV7"/>
      <c r="ARW7"/>
      <c r="ARX7"/>
      <c r="ARY7"/>
      <c r="ARZ7"/>
      <c r="ASA7"/>
      <c r="ASB7"/>
      <c r="ASC7"/>
      <c r="ASD7"/>
      <c r="ASE7"/>
      <c r="ASF7"/>
      <c r="ASG7"/>
      <c r="ASH7"/>
      <c r="ASI7"/>
      <c r="ASJ7"/>
      <c r="ASK7"/>
      <c r="ASL7"/>
      <c r="ASM7"/>
      <c r="ASN7"/>
      <c r="ASO7"/>
      <c r="ASP7"/>
      <c r="ASQ7"/>
      <c r="ASR7"/>
      <c r="ASS7"/>
      <c r="AST7"/>
      <c r="ASU7"/>
      <c r="ASV7"/>
      <c r="ASW7"/>
      <c r="ASX7"/>
      <c r="ASY7"/>
      <c r="ASZ7"/>
      <c r="ATA7"/>
      <c r="ATB7"/>
      <c r="ATC7"/>
      <c r="ATD7"/>
      <c r="ATE7"/>
      <c r="ATF7"/>
      <c r="ATG7"/>
      <c r="ATH7"/>
      <c r="ATI7"/>
      <c r="ATJ7"/>
      <c r="ATK7"/>
      <c r="ATL7"/>
      <c r="ATM7"/>
      <c r="ATN7"/>
      <c r="ATO7"/>
      <c r="ATP7"/>
      <c r="ATQ7"/>
      <c r="ATR7"/>
      <c r="ATS7"/>
      <c r="ATT7"/>
      <c r="ATU7"/>
      <c r="ATV7"/>
      <c r="ATW7"/>
      <c r="ATX7"/>
      <c r="ATY7"/>
      <c r="ATZ7"/>
      <c r="AUA7"/>
      <c r="AUB7"/>
      <c r="AUC7"/>
      <c r="AUD7"/>
      <c r="AUE7"/>
      <c r="AUF7"/>
      <c r="AUG7"/>
      <c r="AUH7"/>
      <c r="AUI7"/>
      <c r="AUJ7"/>
      <c r="AUK7"/>
      <c r="AUL7"/>
      <c r="AUM7"/>
      <c r="AUN7"/>
      <c r="AUO7"/>
      <c r="AUP7"/>
      <c r="AUQ7"/>
      <c r="AUR7"/>
      <c r="AUS7"/>
      <c r="AUT7"/>
      <c r="AUU7"/>
      <c r="AUV7"/>
      <c r="AUW7"/>
      <c r="AUX7"/>
      <c r="AUY7"/>
      <c r="AUZ7"/>
      <c r="AVA7"/>
      <c r="AVB7"/>
      <c r="AVC7"/>
      <c r="AVD7"/>
      <c r="AVE7"/>
      <c r="AVF7"/>
      <c r="AVG7"/>
      <c r="AVH7"/>
      <c r="AVI7"/>
      <c r="AVJ7"/>
      <c r="AVK7"/>
      <c r="AVL7"/>
      <c r="AVM7"/>
      <c r="AVN7"/>
      <c r="AVO7"/>
      <c r="AVP7"/>
      <c r="AVQ7"/>
      <c r="AVR7"/>
      <c r="AVS7"/>
      <c r="AVT7"/>
      <c r="AVU7"/>
      <c r="AVV7"/>
      <c r="AVW7"/>
      <c r="AVX7"/>
      <c r="AVY7"/>
      <c r="AVZ7"/>
      <c r="AWA7"/>
      <c r="AWB7"/>
      <c r="AWC7"/>
      <c r="AWD7"/>
      <c r="AWE7"/>
      <c r="AWF7"/>
      <c r="AWG7"/>
      <c r="AWH7"/>
      <c r="AWI7"/>
      <c r="AWJ7"/>
      <c r="AWK7"/>
      <c r="AWL7"/>
      <c r="AWM7"/>
      <c r="AWN7"/>
      <c r="AWO7"/>
      <c r="AWP7"/>
      <c r="AWQ7"/>
      <c r="AWR7"/>
      <c r="AWS7"/>
      <c r="AWT7"/>
      <c r="AWU7"/>
      <c r="AWV7"/>
      <c r="AWW7"/>
      <c r="AWX7"/>
      <c r="AWY7"/>
      <c r="AWZ7"/>
      <c r="AXA7"/>
      <c r="AXB7"/>
      <c r="AXC7"/>
      <c r="AXD7"/>
      <c r="AXE7"/>
      <c r="AXF7"/>
      <c r="AXG7"/>
      <c r="AXH7"/>
      <c r="AXI7"/>
      <c r="AXJ7"/>
      <c r="AXK7"/>
      <c r="AXL7"/>
      <c r="AXM7"/>
      <c r="AXN7"/>
      <c r="AXO7"/>
      <c r="AXP7"/>
      <c r="AXQ7"/>
      <c r="AXR7"/>
      <c r="AXS7"/>
      <c r="AXT7"/>
      <c r="AXU7"/>
      <c r="AXV7"/>
      <c r="AXW7"/>
      <c r="AXX7"/>
      <c r="AXY7"/>
      <c r="AXZ7"/>
      <c r="AYA7"/>
      <c r="AYB7"/>
      <c r="AYC7"/>
      <c r="AYD7"/>
      <c r="AYE7"/>
      <c r="AYF7"/>
      <c r="AYG7"/>
      <c r="AYH7"/>
      <c r="AYI7"/>
      <c r="AYJ7"/>
      <c r="AYK7"/>
      <c r="AYL7"/>
      <c r="AYM7"/>
      <c r="AYN7"/>
      <c r="AYO7"/>
      <c r="AYP7"/>
      <c r="AYQ7"/>
      <c r="AYR7"/>
      <c r="AYS7"/>
      <c r="AYT7"/>
      <c r="AYU7"/>
      <c r="AYV7"/>
      <c r="AYW7"/>
      <c r="AYX7"/>
      <c r="AYY7"/>
      <c r="AYZ7"/>
      <c r="AZA7"/>
      <c r="AZB7"/>
      <c r="AZC7"/>
      <c r="AZD7"/>
      <c r="AZE7"/>
      <c r="AZF7"/>
      <c r="AZG7"/>
      <c r="AZH7"/>
      <c r="AZI7"/>
      <c r="AZJ7"/>
      <c r="AZK7"/>
      <c r="AZL7"/>
      <c r="AZM7"/>
      <c r="AZN7"/>
      <c r="AZO7"/>
      <c r="AZP7"/>
      <c r="AZQ7"/>
      <c r="AZR7"/>
      <c r="AZS7"/>
      <c r="AZT7"/>
      <c r="AZU7"/>
      <c r="AZV7"/>
      <c r="AZW7"/>
      <c r="AZX7"/>
      <c r="AZY7"/>
      <c r="AZZ7"/>
      <c r="BAA7"/>
      <c r="BAB7"/>
      <c r="BAC7"/>
      <c r="BAD7"/>
      <c r="BAE7"/>
      <c r="BAF7"/>
      <c r="BAG7"/>
      <c r="BAH7"/>
      <c r="BAI7"/>
      <c r="BAJ7"/>
      <c r="BAK7"/>
      <c r="BAL7"/>
      <c r="BAM7"/>
      <c r="BAN7"/>
      <c r="BAO7"/>
      <c r="BAP7"/>
      <c r="BAQ7"/>
      <c r="BAR7"/>
      <c r="BAS7"/>
      <c r="BAT7"/>
      <c r="BAU7"/>
      <c r="BAV7"/>
      <c r="BAW7"/>
      <c r="BAX7"/>
      <c r="BAY7"/>
      <c r="BAZ7"/>
      <c r="BBA7"/>
      <c r="BBB7"/>
      <c r="BBC7"/>
      <c r="BBD7"/>
      <c r="BBE7"/>
      <c r="BBF7"/>
      <c r="BBG7"/>
      <c r="BBH7"/>
      <c r="BBI7"/>
      <c r="BBJ7"/>
      <c r="BBK7"/>
      <c r="BBL7"/>
      <c r="BBM7"/>
      <c r="BBN7"/>
      <c r="BBO7"/>
      <c r="BBP7"/>
      <c r="BBQ7"/>
      <c r="BBR7"/>
      <c r="BBS7"/>
      <c r="BBT7"/>
      <c r="BBU7"/>
      <c r="BBV7"/>
      <c r="BBW7"/>
      <c r="BBX7"/>
      <c r="BBY7"/>
      <c r="BBZ7"/>
      <c r="BCA7"/>
      <c r="BCB7"/>
      <c r="BCC7"/>
      <c r="BCD7"/>
      <c r="BCE7"/>
      <c r="BCF7"/>
      <c r="BCG7"/>
      <c r="BCH7"/>
      <c r="BCI7"/>
      <c r="BCJ7"/>
      <c r="BCK7"/>
      <c r="BCL7"/>
      <c r="BCM7"/>
      <c r="BCN7"/>
      <c r="BCO7"/>
      <c r="BCP7"/>
      <c r="BCQ7"/>
      <c r="BCR7"/>
      <c r="BCS7"/>
      <c r="BCT7"/>
      <c r="BCU7"/>
      <c r="BCV7"/>
      <c r="BCW7"/>
      <c r="BCX7"/>
      <c r="BCY7"/>
      <c r="BCZ7"/>
      <c r="BDA7"/>
      <c r="BDB7"/>
      <c r="BDC7"/>
      <c r="BDD7"/>
      <c r="BDE7"/>
      <c r="BDF7"/>
      <c r="BDG7"/>
      <c r="BDH7"/>
      <c r="BDI7"/>
      <c r="BDJ7"/>
      <c r="BDK7"/>
      <c r="BDL7"/>
      <c r="BDM7"/>
      <c r="BDN7"/>
      <c r="BDO7"/>
      <c r="BDP7"/>
      <c r="BDQ7"/>
      <c r="BDR7"/>
      <c r="BDS7"/>
      <c r="BDT7"/>
      <c r="BDU7"/>
      <c r="BDV7"/>
      <c r="BDW7"/>
      <c r="BDX7"/>
      <c r="BDY7"/>
      <c r="BDZ7"/>
      <c r="BEA7"/>
      <c r="BEB7"/>
      <c r="BEC7"/>
      <c r="BED7"/>
      <c r="BEE7"/>
      <c r="BEF7"/>
      <c r="BEG7"/>
      <c r="BEH7"/>
      <c r="BEI7"/>
      <c r="BEJ7"/>
      <c r="BEK7"/>
      <c r="BEL7"/>
      <c r="BEM7"/>
      <c r="BEN7"/>
      <c r="BEO7"/>
      <c r="BEP7"/>
      <c r="BEQ7"/>
      <c r="BER7"/>
      <c r="BES7"/>
      <c r="BET7"/>
      <c r="BEU7"/>
      <c r="BEV7"/>
      <c r="BEW7"/>
      <c r="BEX7"/>
      <c r="BEY7"/>
      <c r="BEZ7"/>
      <c r="BFA7"/>
      <c r="BFB7"/>
      <c r="BFC7"/>
      <c r="BFD7"/>
      <c r="BFE7"/>
      <c r="BFF7"/>
      <c r="BFG7"/>
      <c r="BFH7"/>
      <c r="BFI7"/>
      <c r="BFJ7"/>
      <c r="BFK7"/>
      <c r="BFL7"/>
      <c r="BFM7"/>
      <c r="BFN7"/>
      <c r="BFO7"/>
      <c r="BFP7"/>
      <c r="BFQ7"/>
      <c r="BFR7"/>
      <c r="BFS7"/>
      <c r="BFT7"/>
      <c r="BFU7"/>
      <c r="BFV7"/>
      <c r="BFW7"/>
      <c r="BFX7"/>
      <c r="BFY7"/>
      <c r="BFZ7"/>
      <c r="BGA7"/>
      <c r="BGB7"/>
      <c r="BGC7"/>
      <c r="BGD7"/>
      <c r="BGE7"/>
      <c r="BGF7"/>
      <c r="BGG7"/>
      <c r="BGH7"/>
      <c r="BGI7"/>
      <c r="BGJ7"/>
      <c r="BGK7"/>
      <c r="BGL7"/>
      <c r="BGM7"/>
      <c r="BGN7"/>
      <c r="BGO7"/>
      <c r="BGP7"/>
      <c r="BGQ7"/>
      <c r="BGR7"/>
      <c r="BGS7"/>
      <c r="BGT7"/>
      <c r="BGU7"/>
      <c r="BGV7"/>
      <c r="BGW7"/>
      <c r="BGX7"/>
      <c r="BGY7"/>
      <c r="BGZ7"/>
      <c r="BHA7"/>
      <c r="BHB7"/>
      <c r="BHC7"/>
      <c r="BHD7"/>
      <c r="BHE7"/>
      <c r="BHF7"/>
      <c r="BHG7"/>
      <c r="BHH7"/>
      <c r="BHI7"/>
      <c r="BHJ7"/>
      <c r="BHK7"/>
      <c r="BHL7"/>
      <c r="BHM7"/>
      <c r="BHN7"/>
      <c r="BHO7"/>
      <c r="BHP7"/>
      <c r="BHQ7"/>
      <c r="BHR7"/>
      <c r="BHS7"/>
      <c r="BHT7"/>
      <c r="BHU7"/>
      <c r="BHV7"/>
      <c r="BHW7"/>
      <c r="BHX7"/>
      <c r="BHY7"/>
      <c r="BHZ7"/>
      <c r="BIA7"/>
      <c r="BIB7"/>
      <c r="BIC7"/>
      <c r="BID7"/>
      <c r="BIE7"/>
      <c r="BIF7"/>
      <c r="BIG7"/>
      <c r="BIH7"/>
      <c r="BII7"/>
      <c r="BIJ7"/>
      <c r="BIK7"/>
      <c r="BIL7"/>
      <c r="BIM7"/>
      <c r="BIN7"/>
      <c r="BIO7"/>
      <c r="BIP7"/>
      <c r="BIQ7"/>
      <c r="BIR7"/>
      <c r="BIS7"/>
      <c r="BIT7"/>
      <c r="BIU7"/>
      <c r="BIV7"/>
      <c r="BIW7"/>
      <c r="BIX7"/>
      <c r="BIY7"/>
      <c r="BIZ7"/>
      <c r="BJA7"/>
      <c r="BJB7"/>
      <c r="BJC7"/>
      <c r="BJD7"/>
      <c r="BJE7"/>
      <c r="BJF7"/>
      <c r="BJG7"/>
      <c r="BJH7"/>
      <c r="BJI7"/>
      <c r="BJJ7"/>
      <c r="BJK7"/>
      <c r="BJL7"/>
      <c r="BJM7"/>
      <c r="BJN7"/>
      <c r="BJO7"/>
      <c r="BJP7"/>
      <c r="BJQ7"/>
      <c r="BJR7"/>
      <c r="BJS7"/>
      <c r="BJT7"/>
      <c r="BJU7"/>
      <c r="BJV7"/>
      <c r="BJW7"/>
      <c r="BJX7"/>
      <c r="BJY7"/>
      <c r="BJZ7"/>
      <c r="BKA7"/>
      <c r="BKB7"/>
      <c r="BKC7"/>
      <c r="BKD7"/>
      <c r="BKE7"/>
      <c r="BKF7"/>
      <c r="BKG7"/>
      <c r="BKH7"/>
      <c r="BKI7"/>
      <c r="BKJ7"/>
      <c r="BKK7"/>
      <c r="BKL7"/>
      <c r="BKM7"/>
      <c r="BKN7"/>
      <c r="BKO7"/>
      <c r="BKP7"/>
      <c r="BKQ7"/>
      <c r="BKR7"/>
      <c r="BKS7"/>
      <c r="BKT7"/>
      <c r="BKU7"/>
      <c r="BKV7"/>
      <c r="BKW7"/>
      <c r="BKX7"/>
      <c r="BKY7"/>
      <c r="BKZ7"/>
      <c r="BLA7"/>
      <c r="BLB7"/>
      <c r="BLC7"/>
      <c r="BLD7"/>
      <c r="BLE7"/>
      <c r="BLF7"/>
      <c r="BLG7"/>
      <c r="BLH7"/>
      <c r="BLI7"/>
      <c r="BLJ7"/>
      <c r="BLK7"/>
      <c r="BLL7"/>
      <c r="BLM7"/>
      <c r="BLN7"/>
      <c r="BLO7"/>
      <c r="BLP7"/>
      <c r="BLQ7"/>
      <c r="BLR7"/>
      <c r="BLS7"/>
      <c r="BLT7"/>
      <c r="BLU7"/>
      <c r="BLV7"/>
      <c r="BLW7"/>
      <c r="BLX7"/>
      <c r="BLY7"/>
      <c r="BLZ7"/>
      <c r="BMA7"/>
      <c r="BMB7"/>
      <c r="BMC7"/>
      <c r="BMD7"/>
      <c r="BME7"/>
      <c r="BMF7"/>
      <c r="BMG7"/>
      <c r="BMH7"/>
      <c r="BMI7"/>
      <c r="BMJ7"/>
      <c r="BMK7"/>
      <c r="BML7"/>
      <c r="BMM7"/>
      <c r="BMN7"/>
      <c r="BMO7"/>
      <c r="BMP7"/>
      <c r="BMQ7"/>
      <c r="BMR7"/>
      <c r="BMS7"/>
      <c r="BMT7"/>
      <c r="BMU7"/>
      <c r="BMV7"/>
      <c r="BMW7"/>
      <c r="BMX7"/>
      <c r="BMY7"/>
      <c r="BMZ7"/>
      <c r="BNA7"/>
      <c r="BNB7"/>
      <c r="BNC7"/>
      <c r="BND7"/>
      <c r="BNE7"/>
      <c r="BNF7"/>
      <c r="BNG7"/>
      <c r="BNH7"/>
      <c r="BNI7"/>
      <c r="BNJ7"/>
      <c r="BNK7"/>
      <c r="BNL7"/>
      <c r="BNM7"/>
      <c r="BNN7"/>
      <c r="BNO7"/>
      <c r="BNP7"/>
      <c r="BNQ7"/>
      <c r="BNR7"/>
      <c r="BNS7"/>
      <c r="BNT7"/>
      <c r="BNU7"/>
      <c r="BNV7"/>
      <c r="BNW7"/>
      <c r="BNX7"/>
      <c r="BNY7"/>
      <c r="BNZ7"/>
      <c r="BOA7"/>
      <c r="BOB7"/>
      <c r="BOC7"/>
      <c r="BOD7"/>
      <c r="BOE7"/>
      <c r="BOF7"/>
      <c r="BOG7"/>
      <c r="BOH7"/>
      <c r="BOI7"/>
      <c r="BOJ7"/>
      <c r="BOK7"/>
      <c r="BOL7"/>
      <c r="BOM7"/>
      <c r="BON7"/>
      <c r="BOO7"/>
      <c r="BOP7"/>
      <c r="BOQ7"/>
      <c r="BOR7"/>
      <c r="BOS7"/>
      <c r="BOT7"/>
      <c r="BOU7"/>
      <c r="BOV7"/>
      <c r="BOW7"/>
      <c r="BOX7"/>
      <c r="BOY7"/>
      <c r="BOZ7"/>
      <c r="BPA7"/>
      <c r="BPB7"/>
      <c r="BPC7"/>
      <c r="BPD7"/>
      <c r="BPE7"/>
      <c r="BPF7"/>
      <c r="BPG7"/>
      <c r="BPH7"/>
      <c r="BPI7"/>
      <c r="BPJ7"/>
      <c r="BPK7"/>
      <c r="BPL7"/>
      <c r="BPM7"/>
      <c r="BPN7"/>
      <c r="BPO7"/>
      <c r="BPP7"/>
      <c r="BPQ7"/>
      <c r="BPR7"/>
      <c r="BPS7"/>
      <c r="BPT7"/>
      <c r="BPU7"/>
      <c r="BPV7"/>
      <c r="BPW7"/>
      <c r="BPX7"/>
      <c r="BPY7"/>
      <c r="BPZ7"/>
      <c r="BQA7"/>
      <c r="BQB7"/>
      <c r="BQC7"/>
      <c r="BQD7"/>
      <c r="BQE7"/>
      <c r="BQF7"/>
      <c r="BQG7"/>
      <c r="BQH7"/>
      <c r="BQI7"/>
      <c r="BQJ7"/>
      <c r="BQK7"/>
      <c r="BQL7"/>
      <c r="BQM7"/>
      <c r="BQN7"/>
      <c r="BQO7"/>
      <c r="BQP7"/>
      <c r="BQQ7"/>
      <c r="BQR7"/>
      <c r="BQS7"/>
      <c r="BQT7"/>
      <c r="BQU7"/>
      <c r="BQV7"/>
      <c r="BQW7"/>
      <c r="BQX7"/>
      <c r="BQY7"/>
      <c r="BQZ7"/>
      <c r="BRA7"/>
      <c r="BRB7"/>
      <c r="BRC7"/>
      <c r="BRD7"/>
      <c r="BRE7"/>
      <c r="BRF7"/>
      <c r="BRG7"/>
      <c r="BRH7"/>
      <c r="BRI7"/>
      <c r="BRJ7"/>
      <c r="BRK7"/>
      <c r="BRL7"/>
      <c r="BRM7"/>
      <c r="BRN7"/>
      <c r="BRO7"/>
      <c r="BRP7"/>
      <c r="BRQ7"/>
      <c r="BRR7"/>
      <c r="BRS7"/>
      <c r="BRT7"/>
      <c r="BRU7"/>
      <c r="BRV7"/>
      <c r="BRW7"/>
      <c r="BRX7"/>
      <c r="BRY7"/>
      <c r="BRZ7"/>
      <c r="BSA7"/>
      <c r="BSB7"/>
      <c r="BSC7"/>
      <c r="BSD7"/>
      <c r="BSE7"/>
      <c r="BSF7"/>
      <c r="BSG7"/>
      <c r="BSH7"/>
      <c r="BSI7"/>
      <c r="BSJ7"/>
      <c r="BSK7"/>
      <c r="BSL7"/>
      <c r="BSM7"/>
      <c r="BSN7"/>
      <c r="BSO7"/>
      <c r="BSP7"/>
      <c r="BSQ7"/>
      <c r="BSR7"/>
      <c r="BSS7"/>
      <c r="BST7"/>
      <c r="BSU7"/>
      <c r="BSV7"/>
      <c r="BSW7"/>
      <c r="BSX7"/>
      <c r="BSY7"/>
      <c r="BSZ7"/>
      <c r="BTA7"/>
      <c r="BTB7"/>
      <c r="BTC7"/>
      <c r="BTD7"/>
      <c r="BTE7"/>
      <c r="BTF7"/>
      <c r="BTG7"/>
      <c r="BTH7"/>
      <c r="BTI7"/>
      <c r="BTJ7"/>
      <c r="BTK7"/>
      <c r="BTL7"/>
      <c r="BTM7"/>
      <c r="BTN7"/>
      <c r="BTO7"/>
      <c r="BTP7"/>
      <c r="BTQ7"/>
      <c r="BTR7"/>
      <c r="BTS7"/>
      <c r="BTT7"/>
      <c r="BTU7"/>
      <c r="BTV7"/>
      <c r="BTW7"/>
      <c r="BTX7"/>
      <c r="BTY7"/>
      <c r="BTZ7"/>
      <c r="BUA7"/>
      <c r="BUB7"/>
      <c r="BUC7"/>
      <c r="BUD7"/>
      <c r="BUE7"/>
      <c r="BUF7"/>
      <c r="BUG7"/>
      <c r="BUH7"/>
      <c r="BUI7"/>
      <c r="BUJ7"/>
      <c r="BUK7"/>
      <c r="BUL7"/>
      <c r="BUM7"/>
      <c r="BUN7"/>
      <c r="BUO7"/>
      <c r="BUP7"/>
      <c r="BUQ7"/>
      <c r="BUR7"/>
      <c r="BUS7"/>
      <c r="BUT7"/>
      <c r="BUU7"/>
      <c r="BUV7"/>
      <c r="BUW7"/>
      <c r="BUX7"/>
      <c r="BUY7"/>
      <c r="BUZ7"/>
      <c r="BVA7"/>
      <c r="BVB7"/>
      <c r="BVC7"/>
      <c r="BVD7"/>
      <c r="BVE7"/>
      <c r="BVF7"/>
      <c r="BVG7"/>
      <c r="BVH7"/>
      <c r="BVI7"/>
      <c r="BVJ7"/>
      <c r="BVK7"/>
      <c r="BVL7"/>
      <c r="BVM7"/>
      <c r="BVN7"/>
      <c r="BVO7"/>
      <c r="BVP7"/>
      <c r="BVQ7"/>
      <c r="BVR7"/>
      <c r="BVS7"/>
      <c r="BVT7"/>
      <c r="BVU7"/>
      <c r="BVV7"/>
      <c r="BVW7"/>
      <c r="BVX7"/>
      <c r="BVY7"/>
      <c r="BVZ7"/>
      <c r="BWA7"/>
      <c r="BWB7"/>
      <c r="BWC7"/>
      <c r="BWD7"/>
      <c r="BWE7"/>
      <c r="BWF7"/>
      <c r="BWG7"/>
      <c r="BWH7"/>
      <c r="BWI7"/>
      <c r="BWJ7"/>
      <c r="BWK7"/>
      <c r="BWL7"/>
      <c r="BWM7"/>
      <c r="BWN7"/>
      <c r="BWO7"/>
      <c r="BWP7"/>
      <c r="BWQ7"/>
      <c r="BWR7"/>
      <c r="BWS7"/>
      <c r="BWT7"/>
      <c r="BWU7"/>
      <c r="BWV7"/>
      <c r="BWW7"/>
      <c r="BWX7"/>
      <c r="BWY7"/>
      <c r="BWZ7"/>
      <c r="BXA7"/>
      <c r="BXB7"/>
      <c r="BXC7"/>
      <c r="BXD7"/>
      <c r="BXE7"/>
      <c r="BXF7"/>
      <c r="BXG7"/>
      <c r="BXH7"/>
      <c r="BXI7"/>
      <c r="BXJ7"/>
      <c r="BXK7"/>
      <c r="BXL7"/>
      <c r="BXM7"/>
      <c r="BXN7"/>
      <c r="BXO7"/>
      <c r="BXP7"/>
      <c r="BXQ7"/>
      <c r="BXR7"/>
      <c r="BXS7"/>
      <c r="BXT7"/>
      <c r="BXU7"/>
      <c r="BXV7"/>
      <c r="BXW7"/>
      <c r="BXX7"/>
      <c r="BXY7"/>
      <c r="BXZ7"/>
      <c r="BYA7"/>
      <c r="BYB7"/>
      <c r="BYC7"/>
      <c r="BYD7"/>
      <c r="BYE7"/>
      <c r="BYF7"/>
      <c r="BYG7"/>
      <c r="BYH7"/>
      <c r="BYI7"/>
      <c r="BYJ7"/>
      <c r="BYK7"/>
      <c r="BYL7"/>
      <c r="BYM7"/>
      <c r="BYN7"/>
      <c r="BYO7"/>
      <c r="BYP7"/>
      <c r="BYQ7"/>
      <c r="BYR7"/>
      <c r="BYS7"/>
      <c r="BYT7"/>
      <c r="BYU7"/>
      <c r="BYV7"/>
      <c r="BYW7"/>
      <c r="BYX7"/>
      <c r="BYY7"/>
      <c r="BYZ7"/>
      <c r="BZA7"/>
      <c r="BZB7"/>
      <c r="BZC7"/>
      <c r="BZD7"/>
      <c r="BZE7"/>
      <c r="BZF7"/>
      <c r="BZG7"/>
      <c r="BZH7"/>
      <c r="BZI7"/>
      <c r="BZJ7"/>
      <c r="BZK7"/>
      <c r="BZL7"/>
      <c r="BZM7"/>
      <c r="BZN7"/>
      <c r="BZO7"/>
      <c r="BZP7"/>
      <c r="BZQ7"/>
      <c r="BZR7"/>
      <c r="BZS7"/>
      <c r="BZT7"/>
      <c r="BZU7"/>
      <c r="BZV7"/>
      <c r="BZW7"/>
      <c r="BZX7"/>
      <c r="BZY7"/>
      <c r="BZZ7"/>
      <c r="CAA7"/>
      <c r="CAB7"/>
      <c r="CAC7"/>
      <c r="CAD7"/>
      <c r="CAE7"/>
      <c r="CAF7"/>
      <c r="CAG7"/>
      <c r="CAH7"/>
      <c r="CAI7"/>
      <c r="CAJ7"/>
      <c r="CAK7"/>
      <c r="CAL7"/>
      <c r="CAM7"/>
      <c r="CAN7"/>
      <c r="CAO7"/>
      <c r="CAP7"/>
      <c r="CAQ7"/>
      <c r="CAR7"/>
      <c r="CAS7"/>
      <c r="CAT7"/>
      <c r="CAU7"/>
      <c r="CAV7"/>
      <c r="CAW7"/>
      <c r="CAX7"/>
      <c r="CAY7"/>
      <c r="CAZ7"/>
      <c r="CBA7"/>
      <c r="CBB7"/>
      <c r="CBC7"/>
      <c r="CBD7"/>
      <c r="CBE7"/>
      <c r="CBF7"/>
      <c r="CBG7"/>
      <c r="CBH7"/>
      <c r="CBI7"/>
      <c r="CBJ7"/>
      <c r="CBK7"/>
      <c r="CBL7"/>
      <c r="CBM7"/>
      <c r="CBN7"/>
      <c r="CBO7"/>
      <c r="CBP7"/>
      <c r="CBQ7"/>
      <c r="CBR7"/>
      <c r="CBS7"/>
      <c r="CBT7"/>
      <c r="CBU7"/>
      <c r="CBV7"/>
      <c r="CBW7"/>
      <c r="CBX7"/>
      <c r="CBY7"/>
      <c r="CBZ7"/>
      <c r="CCA7"/>
      <c r="CCB7"/>
      <c r="CCC7"/>
      <c r="CCD7"/>
      <c r="CCE7"/>
      <c r="CCF7"/>
      <c r="CCG7"/>
      <c r="CCH7"/>
      <c r="CCI7"/>
      <c r="CCJ7"/>
      <c r="CCK7"/>
      <c r="CCL7"/>
      <c r="CCM7"/>
      <c r="CCN7"/>
      <c r="CCO7"/>
      <c r="CCP7"/>
      <c r="CCQ7"/>
      <c r="CCR7"/>
      <c r="CCS7"/>
      <c r="CCT7"/>
      <c r="CCU7"/>
      <c r="CCV7"/>
      <c r="CCW7"/>
      <c r="CCX7"/>
      <c r="CCY7"/>
      <c r="CCZ7"/>
      <c r="CDA7"/>
      <c r="CDB7"/>
      <c r="CDC7"/>
      <c r="CDD7"/>
      <c r="CDE7"/>
      <c r="CDF7"/>
      <c r="CDG7"/>
      <c r="CDH7"/>
      <c r="CDI7"/>
      <c r="CDJ7"/>
      <c r="CDK7"/>
      <c r="CDL7"/>
      <c r="CDM7"/>
      <c r="CDN7"/>
      <c r="CDO7"/>
      <c r="CDP7"/>
      <c r="CDQ7"/>
      <c r="CDR7"/>
      <c r="CDS7"/>
      <c r="CDT7"/>
      <c r="CDU7"/>
      <c r="CDV7"/>
      <c r="CDW7"/>
      <c r="CDX7"/>
      <c r="CDY7"/>
      <c r="CDZ7"/>
      <c r="CEA7"/>
      <c r="CEB7"/>
      <c r="CEC7"/>
      <c r="CED7"/>
      <c r="CEE7"/>
      <c r="CEF7"/>
      <c r="CEG7"/>
      <c r="CEH7"/>
      <c r="CEI7"/>
      <c r="CEJ7"/>
      <c r="CEK7"/>
      <c r="CEL7"/>
      <c r="CEM7"/>
      <c r="CEN7"/>
      <c r="CEO7"/>
      <c r="CEP7"/>
      <c r="CEQ7"/>
      <c r="CER7"/>
      <c r="CES7"/>
      <c r="CET7"/>
      <c r="CEU7"/>
      <c r="CEV7"/>
      <c r="CEW7"/>
      <c r="CEX7"/>
      <c r="CEY7"/>
      <c r="CEZ7"/>
      <c r="CFA7"/>
      <c r="CFB7"/>
      <c r="CFC7"/>
      <c r="CFD7"/>
      <c r="CFE7"/>
      <c r="CFF7"/>
      <c r="CFG7"/>
      <c r="CFH7"/>
      <c r="CFI7"/>
      <c r="CFJ7"/>
      <c r="CFK7"/>
      <c r="CFL7"/>
      <c r="CFM7"/>
      <c r="CFN7"/>
      <c r="CFO7"/>
      <c r="CFP7"/>
      <c r="CFQ7"/>
      <c r="CFR7"/>
      <c r="CFS7"/>
      <c r="CFT7"/>
      <c r="CFU7"/>
      <c r="CFV7"/>
      <c r="CFW7"/>
      <c r="CFX7"/>
      <c r="CFY7"/>
      <c r="CFZ7"/>
      <c r="CGA7"/>
      <c r="CGB7"/>
      <c r="CGC7"/>
      <c r="CGD7"/>
      <c r="CGE7"/>
      <c r="CGF7"/>
      <c r="CGG7"/>
      <c r="CGH7"/>
      <c r="CGI7"/>
      <c r="CGJ7"/>
      <c r="CGK7"/>
      <c r="CGL7"/>
      <c r="CGM7"/>
      <c r="CGN7"/>
      <c r="CGO7"/>
      <c r="CGP7"/>
      <c r="CGQ7"/>
      <c r="CGR7"/>
      <c r="CGS7"/>
      <c r="CGT7"/>
      <c r="CGU7"/>
      <c r="CGV7"/>
      <c r="CGW7"/>
      <c r="CGX7"/>
      <c r="CGY7"/>
      <c r="CGZ7"/>
      <c r="CHA7"/>
      <c r="CHB7"/>
      <c r="CHC7"/>
      <c r="CHD7"/>
      <c r="CHE7"/>
      <c r="CHF7"/>
      <c r="CHG7"/>
      <c r="CHH7"/>
      <c r="CHI7"/>
      <c r="CHJ7"/>
      <c r="CHK7"/>
      <c r="CHL7"/>
      <c r="CHM7"/>
      <c r="CHN7"/>
      <c r="CHO7"/>
      <c r="CHP7"/>
      <c r="CHQ7"/>
      <c r="CHR7"/>
      <c r="CHS7"/>
      <c r="CHT7"/>
      <c r="CHU7"/>
      <c r="CHV7"/>
      <c r="CHW7"/>
      <c r="CHX7"/>
      <c r="CHY7"/>
      <c r="CHZ7"/>
      <c r="CIA7"/>
      <c r="CIB7"/>
      <c r="CIC7"/>
      <c r="CID7"/>
      <c r="CIE7"/>
      <c r="CIF7"/>
      <c r="CIG7"/>
      <c r="CIH7"/>
      <c r="CII7"/>
      <c r="CIJ7"/>
      <c r="CIK7"/>
      <c r="CIL7"/>
      <c r="CIM7"/>
      <c r="CIN7"/>
      <c r="CIO7"/>
      <c r="CIP7"/>
      <c r="CIQ7"/>
      <c r="CIR7"/>
      <c r="CIS7"/>
      <c r="CIT7"/>
      <c r="CIU7"/>
      <c r="CIV7"/>
      <c r="CIW7"/>
      <c r="CIX7"/>
      <c r="CIY7"/>
      <c r="CIZ7"/>
      <c r="CJA7"/>
      <c r="CJB7"/>
      <c r="CJC7"/>
      <c r="CJD7"/>
      <c r="CJE7"/>
      <c r="CJF7"/>
      <c r="CJG7"/>
      <c r="CJH7"/>
      <c r="CJI7"/>
      <c r="CJJ7"/>
      <c r="CJK7"/>
      <c r="CJL7"/>
      <c r="CJM7"/>
      <c r="CJN7"/>
      <c r="CJO7"/>
      <c r="CJP7"/>
      <c r="CJQ7"/>
      <c r="CJR7"/>
      <c r="CJS7"/>
      <c r="CJT7"/>
      <c r="CJU7"/>
      <c r="CJV7"/>
      <c r="CJW7"/>
      <c r="CJX7"/>
      <c r="CJY7"/>
      <c r="CJZ7"/>
      <c r="CKA7"/>
      <c r="CKB7"/>
      <c r="CKC7"/>
      <c r="CKD7"/>
      <c r="CKE7"/>
      <c r="CKF7"/>
      <c r="CKG7"/>
      <c r="CKH7"/>
      <c r="CKI7"/>
      <c r="CKJ7"/>
      <c r="CKK7"/>
      <c r="CKL7"/>
      <c r="CKM7"/>
      <c r="CKN7"/>
      <c r="CKO7"/>
      <c r="CKP7"/>
      <c r="CKQ7"/>
      <c r="CKR7"/>
      <c r="CKS7"/>
      <c r="CKT7"/>
      <c r="CKU7"/>
      <c r="CKV7"/>
      <c r="CKW7"/>
      <c r="CKX7"/>
      <c r="CKY7"/>
      <c r="CKZ7"/>
      <c r="CLA7"/>
      <c r="CLB7"/>
      <c r="CLC7"/>
      <c r="CLD7"/>
      <c r="CLE7"/>
      <c r="CLF7"/>
      <c r="CLG7"/>
      <c r="CLH7"/>
      <c r="CLI7"/>
      <c r="CLJ7"/>
      <c r="CLK7"/>
      <c r="CLL7"/>
      <c r="CLM7"/>
      <c r="CLN7"/>
      <c r="CLO7"/>
      <c r="CLP7"/>
      <c r="CLQ7"/>
      <c r="CLR7"/>
      <c r="CLS7"/>
      <c r="CLT7"/>
      <c r="CLU7"/>
      <c r="CLV7"/>
      <c r="CLW7"/>
      <c r="CLX7"/>
      <c r="CLY7"/>
      <c r="CLZ7"/>
      <c r="CMA7"/>
      <c r="CMB7"/>
      <c r="CMC7"/>
      <c r="CMD7"/>
      <c r="CME7"/>
      <c r="CMF7"/>
      <c r="CMG7"/>
      <c r="CMH7"/>
      <c r="CMI7"/>
      <c r="CMJ7"/>
      <c r="CMK7"/>
      <c r="CML7"/>
      <c r="CMM7"/>
      <c r="CMN7"/>
      <c r="CMO7"/>
      <c r="CMP7"/>
      <c r="CMQ7"/>
      <c r="CMR7"/>
      <c r="CMS7"/>
      <c r="CMT7"/>
      <c r="CMU7"/>
      <c r="CMV7"/>
      <c r="CMW7"/>
      <c r="CMX7"/>
      <c r="CMY7"/>
      <c r="CMZ7"/>
      <c r="CNA7"/>
      <c r="CNB7"/>
      <c r="CNC7"/>
      <c r="CND7"/>
      <c r="CNE7"/>
      <c r="CNF7"/>
      <c r="CNG7"/>
      <c r="CNH7"/>
      <c r="CNI7"/>
      <c r="CNJ7"/>
      <c r="CNK7"/>
      <c r="CNL7"/>
      <c r="CNM7"/>
      <c r="CNN7"/>
      <c r="CNO7"/>
      <c r="CNP7"/>
      <c r="CNQ7"/>
      <c r="CNR7"/>
      <c r="CNS7"/>
      <c r="CNT7"/>
      <c r="CNU7"/>
      <c r="CNV7"/>
      <c r="CNW7"/>
      <c r="CNX7"/>
      <c r="CNY7"/>
      <c r="CNZ7"/>
      <c r="COA7"/>
      <c r="COB7"/>
      <c r="COC7"/>
      <c r="COD7"/>
      <c r="COE7"/>
      <c r="COF7"/>
      <c r="COG7"/>
      <c r="COH7"/>
      <c r="COI7"/>
      <c r="COJ7"/>
      <c r="COK7"/>
      <c r="COL7"/>
      <c r="COM7"/>
      <c r="CON7"/>
      <c r="COO7"/>
      <c r="COP7"/>
      <c r="COQ7"/>
      <c r="COR7"/>
      <c r="COS7"/>
      <c r="COT7"/>
      <c r="COU7"/>
      <c r="COV7"/>
      <c r="COW7"/>
      <c r="COX7"/>
      <c r="COY7"/>
      <c r="COZ7"/>
      <c r="CPA7"/>
      <c r="CPB7"/>
      <c r="CPC7"/>
      <c r="CPD7"/>
      <c r="CPE7"/>
      <c r="CPF7"/>
      <c r="CPG7"/>
      <c r="CPH7"/>
      <c r="CPI7"/>
      <c r="CPJ7"/>
      <c r="CPK7"/>
      <c r="CPL7"/>
      <c r="CPM7"/>
      <c r="CPN7"/>
      <c r="CPO7"/>
      <c r="CPP7"/>
      <c r="CPQ7"/>
      <c r="CPR7"/>
      <c r="CPS7"/>
      <c r="CPT7"/>
      <c r="CPU7"/>
      <c r="CPV7"/>
      <c r="CPW7"/>
      <c r="CPX7"/>
      <c r="CPY7"/>
      <c r="CPZ7"/>
      <c r="CQA7"/>
      <c r="CQB7"/>
      <c r="CQC7"/>
      <c r="CQD7"/>
      <c r="CQE7"/>
      <c r="CQF7"/>
      <c r="CQG7"/>
      <c r="CQH7"/>
      <c r="CQI7"/>
      <c r="CQJ7"/>
      <c r="CQK7"/>
      <c r="CQL7"/>
      <c r="CQM7"/>
      <c r="CQN7"/>
      <c r="CQO7"/>
      <c r="CQP7"/>
      <c r="CQQ7"/>
      <c r="CQR7"/>
      <c r="CQS7"/>
      <c r="CQT7"/>
      <c r="CQU7"/>
      <c r="CQV7"/>
      <c r="CQW7"/>
      <c r="CQX7"/>
      <c r="CQY7"/>
      <c r="CQZ7"/>
      <c r="CRA7"/>
      <c r="CRB7"/>
      <c r="CRC7"/>
      <c r="CRD7"/>
      <c r="CRE7"/>
      <c r="CRF7"/>
      <c r="CRG7"/>
      <c r="CRH7"/>
      <c r="CRI7"/>
      <c r="CRJ7"/>
      <c r="CRK7"/>
      <c r="CRL7"/>
      <c r="CRM7"/>
      <c r="CRN7"/>
      <c r="CRO7"/>
      <c r="CRP7"/>
      <c r="CRQ7"/>
      <c r="CRR7"/>
      <c r="CRS7"/>
      <c r="CRT7"/>
      <c r="CRU7"/>
      <c r="CRV7"/>
      <c r="CRW7"/>
      <c r="CRX7"/>
      <c r="CRY7"/>
      <c r="CRZ7"/>
      <c r="CSA7"/>
      <c r="CSB7"/>
      <c r="CSC7"/>
      <c r="CSD7"/>
      <c r="CSE7"/>
      <c r="CSF7"/>
      <c r="CSG7"/>
      <c r="CSH7"/>
      <c r="CSI7"/>
      <c r="CSJ7"/>
      <c r="CSK7"/>
      <c r="CSL7"/>
      <c r="CSM7"/>
      <c r="CSN7"/>
      <c r="CSO7"/>
      <c r="CSP7"/>
      <c r="CSQ7"/>
      <c r="CSR7"/>
      <c r="CSS7"/>
      <c r="CST7"/>
      <c r="CSU7"/>
      <c r="CSV7"/>
      <c r="CSW7"/>
      <c r="CSX7"/>
      <c r="CSY7"/>
      <c r="CSZ7"/>
      <c r="CTA7"/>
      <c r="CTB7"/>
      <c r="CTC7"/>
      <c r="CTD7"/>
      <c r="CTE7"/>
      <c r="CTF7"/>
      <c r="CTG7"/>
      <c r="CTH7"/>
      <c r="CTI7"/>
      <c r="CTJ7"/>
      <c r="CTK7"/>
      <c r="CTL7"/>
      <c r="CTM7"/>
      <c r="CTN7"/>
      <c r="CTO7"/>
      <c r="CTP7"/>
      <c r="CTQ7"/>
      <c r="CTR7"/>
      <c r="CTS7"/>
      <c r="CTT7"/>
      <c r="CTU7"/>
      <c r="CTV7"/>
      <c r="CTW7"/>
      <c r="CTX7"/>
      <c r="CTY7"/>
      <c r="CTZ7"/>
      <c r="CUA7"/>
      <c r="CUB7"/>
      <c r="CUC7"/>
      <c r="CUD7"/>
      <c r="CUE7"/>
      <c r="CUF7"/>
      <c r="CUG7"/>
      <c r="CUH7"/>
      <c r="CUI7"/>
      <c r="CUJ7"/>
      <c r="CUK7"/>
      <c r="CUL7"/>
      <c r="CUM7"/>
      <c r="CUN7"/>
      <c r="CUO7"/>
      <c r="CUP7"/>
      <c r="CUQ7"/>
      <c r="CUR7"/>
      <c r="CUS7"/>
      <c r="CUT7"/>
      <c r="CUU7"/>
      <c r="CUV7"/>
      <c r="CUW7"/>
      <c r="CUX7"/>
      <c r="CUY7"/>
      <c r="CUZ7"/>
      <c r="CVA7"/>
      <c r="CVB7"/>
      <c r="CVC7"/>
      <c r="CVD7"/>
      <c r="CVE7"/>
      <c r="CVF7"/>
      <c r="CVG7"/>
      <c r="CVH7"/>
      <c r="CVI7"/>
      <c r="CVJ7"/>
      <c r="CVK7"/>
      <c r="CVL7"/>
      <c r="CVM7"/>
      <c r="CVN7"/>
      <c r="CVO7"/>
      <c r="CVP7"/>
      <c r="CVQ7"/>
      <c r="CVR7"/>
      <c r="CVS7"/>
      <c r="CVT7"/>
      <c r="CVU7"/>
      <c r="CVV7"/>
      <c r="CVW7"/>
      <c r="CVX7"/>
      <c r="CVY7"/>
      <c r="CVZ7"/>
      <c r="CWA7"/>
      <c r="CWB7"/>
      <c r="CWC7"/>
      <c r="CWD7"/>
      <c r="CWE7"/>
      <c r="CWF7"/>
      <c r="CWG7"/>
      <c r="CWH7"/>
      <c r="CWI7"/>
      <c r="CWJ7"/>
      <c r="CWK7"/>
      <c r="CWL7"/>
      <c r="CWM7"/>
      <c r="CWN7"/>
      <c r="CWO7"/>
      <c r="CWP7"/>
      <c r="CWQ7"/>
      <c r="CWR7"/>
      <c r="CWS7"/>
      <c r="CWT7"/>
      <c r="CWU7"/>
      <c r="CWV7"/>
      <c r="CWW7"/>
      <c r="CWX7"/>
      <c r="CWY7"/>
      <c r="CWZ7"/>
      <c r="CXA7"/>
      <c r="CXB7"/>
      <c r="CXC7"/>
      <c r="CXD7"/>
      <c r="CXE7"/>
      <c r="CXF7"/>
      <c r="CXG7"/>
      <c r="CXH7"/>
      <c r="CXI7"/>
      <c r="CXJ7"/>
      <c r="CXK7"/>
      <c r="CXL7"/>
      <c r="CXM7"/>
      <c r="CXN7"/>
      <c r="CXO7"/>
      <c r="CXP7"/>
      <c r="CXQ7"/>
      <c r="CXR7"/>
      <c r="CXS7"/>
      <c r="CXT7"/>
      <c r="CXU7"/>
      <c r="CXV7"/>
      <c r="CXW7"/>
      <c r="CXX7"/>
      <c r="CXY7"/>
      <c r="CXZ7"/>
      <c r="CYA7"/>
      <c r="CYB7"/>
      <c r="CYC7"/>
      <c r="CYD7"/>
      <c r="CYE7"/>
      <c r="CYF7"/>
      <c r="CYG7"/>
      <c r="CYH7"/>
      <c r="CYI7"/>
      <c r="CYJ7"/>
      <c r="CYK7"/>
      <c r="CYL7"/>
      <c r="CYM7"/>
      <c r="CYN7"/>
      <c r="CYO7"/>
      <c r="CYP7"/>
      <c r="CYQ7"/>
      <c r="CYR7"/>
      <c r="CYS7"/>
      <c r="CYT7"/>
      <c r="CYU7"/>
      <c r="CYV7"/>
      <c r="CYW7"/>
      <c r="CYX7"/>
      <c r="CYY7"/>
      <c r="CYZ7"/>
      <c r="CZA7"/>
      <c r="CZB7"/>
      <c r="CZC7"/>
      <c r="CZD7"/>
      <c r="CZE7"/>
      <c r="CZF7"/>
      <c r="CZG7"/>
      <c r="CZH7"/>
      <c r="CZI7"/>
      <c r="CZJ7"/>
      <c r="CZK7"/>
      <c r="CZL7"/>
      <c r="CZM7"/>
      <c r="CZN7"/>
      <c r="CZO7"/>
      <c r="CZP7"/>
      <c r="CZQ7"/>
      <c r="CZR7"/>
      <c r="CZS7"/>
      <c r="CZT7"/>
      <c r="CZU7"/>
      <c r="CZV7"/>
      <c r="CZW7"/>
      <c r="CZX7"/>
      <c r="CZY7"/>
      <c r="CZZ7"/>
      <c r="DAA7"/>
      <c r="DAB7"/>
      <c r="DAC7"/>
      <c r="DAD7"/>
      <c r="DAE7"/>
      <c r="DAF7"/>
      <c r="DAG7"/>
      <c r="DAH7"/>
      <c r="DAI7"/>
      <c r="DAJ7"/>
      <c r="DAK7"/>
      <c r="DAL7"/>
      <c r="DAM7"/>
      <c r="DAN7"/>
      <c r="DAO7"/>
      <c r="DAP7"/>
      <c r="DAQ7"/>
      <c r="DAR7"/>
      <c r="DAS7"/>
      <c r="DAT7"/>
      <c r="DAU7"/>
      <c r="DAV7"/>
      <c r="DAW7"/>
      <c r="DAX7"/>
      <c r="DAY7"/>
      <c r="DAZ7"/>
      <c r="DBA7"/>
      <c r="DBB7"/>
      <c r="DBC7"/>
      <c r="DBD7"/>
      <c r="DBE7"/>
      <c r="DBF7"/>
      <c r="DBG7"/>
      <c r="DBH7"/>
      <c r="DBI7"/>
      <c r="DBJ7"/>
      <c r="DBK7"/>
      <c r="DBL7"/>
      <c r="DBM7"/>
      <c r="DBN7"/>
      <c r="DBO7"/>
      <c r="DBP7"/>
      <c r="DBQ7"/>
      <c r="DBR7"/>
      <c r="DBS7"/>
      <c r="DBT7"/>
      <c r="DBU7"/>
      <c r="DBV7"/>
      <c r="DBW7"/>
      <c r="DBX7"/>
      <c r="DBY7"/>
      <c r="DBZ7"/>
      <c r="DCA7"/>
      <c r="DCB7"/>
      <c r="DCC7"/>
      <c r="DCD7"/>
      <c r="DCE7"/>
      <c r="DCF7"/>
      <c r="DCG7"/>
      <c r="DCH7"/>
      <c r="DCI7"/>
      <c r="DCJ7"/>
      <c r="DCK7"/>
      <c r="DCL7"/>
      <c r="DCM7"/>
      <c r="DCN7"/>
      <c r="DCO7"/>
      <c r="DCP7"/>
      <c r="DCQ7"/>
      <c r="DCR7"/>
      <c r="DCS7"/>
      <c r="DCT7"/>
      <c r="DCU7"/>
      <c r="DCV7"/>
      <c r="DCW7"/>
      <c r="DCX7"/>
      <c r="DCY7"/>
      <c r="DCZ7"/>
      <c r="DDA7"/>
      <c r="DDB7"/>
      <c r="DDC7"/>
      <c r="DDD7"/>
      <c r="DDE7"/>
      <c r="DDF7"/>
      <c r="DDG7"/>
      <c r="DDH7"/>
      <c r="DDI7"/>
      <c r="DDJ7"/>
      <c r="DDK7"/>
      <c r="DDL7"/>
      <c r="DDM7"/>
      <c r="DDN7"/>
      <c r="DDO7"/>
      <c r="DDP7"/>
      <c r="DDQ7"/>
      <c r="DDR7"/>
      <c r="DDS7"/>
      <c r="DDT7"/>
      <c r="DDU7"/>
      <c r="DDV7"/>
      <c r="DDW7"/>
      <c r="DDX7"/>
      <c r="DDY7"/>
      <c r="DDZ7"/>
      <c r="DEA7"/>
      <c r="DEB7"/>
      <c r="DEC7"/>
      <c r="DED7"/>
      <c r="DEE7"/>
      <c r="DEF7"/>
      <c r="DEG7"/>
      <c r="DEH7"/>
      <c r="DEI7"/>
      <c r="DEJ7"/>
      <c r="DEK7"/>
      <c r="DEL7"/>
      <c r="DEM7"/>
      <c r="DEN7"/>
      <c r="DEO7"/>
      <c r="DEP7"/>
      <c r="DEQ7"/>
      <c r="DER7"/>
      <c r="DES7"/>
      <c r="DET7"/>
      <c r="DEU7"/>
      <c r="DEV7"/>
      <c r="DEW7"/>
      <c r="DEX7"/>
      <c r="DEY7"/>
      <c r="DEZ7"/>
      <c r="DFA7"/>
      <c r="DFB7"/>
      <c r="DFC7"/>
      <c r="DFD7"/>
      <c r="DFE7"/>
      <c r="DFF7"/>
      <c r="DFG7"/>
      <c r="DFH7"/>
      <c r="DFI7"/>
      <c r="DFJ7"/>
      <c r="DFK7"/>
      <c r="DFL7"/>
      <c r="DFM7"/>
      <c r="DFN7"/>
      <c r="DFO7"/>
      <c r="DFP7"/>
      <c r="DFQ7"/>
      <c r="DFR7"/>
      <c r="DFS7"/>
      <c r="DFT7"/>
      <c r="DFU7"/>
      <c r="DFV7"/>
      <c r="DFW7"/>
      <c r="DFX7"/>
      <c r="DFY7"/>
      <c r="DFZ7"/>
      <c r="DGA7"/>
      <c r="DGB7"/>
      <c r="DGC7"/>
      <c r="DGD7"/>
      <c r="DGE7"/>
      <c r="DGF7"/>
      <c r="DGG7"/>
      <c r="DGH7"/>
      <c r="DGI7"/>
      <c r="DGJ7"/>
      <c r="DGK7"/>
      <c r="DGL7"/>
      <c r="DGM7"/>
      <c r="DGN7"/>
      <c r="DGO7"/>
      <c r="DGP7"/>
      <c r="DGQ7"/>
      <c r="DGR7"/>
      <c r="DGS7"/>
      <c r="DGT7"/>
      <c r="DGU7"/>
      <c r="DGV7"/>
      <c r="DGW7"/>
      <c r="DGX7"/>
      <c r="DGY7"/>
      <c r="DGZ7"/>
      <c r="DHA7"/>
      <c r="DHB7"/>
      <c r="DHC7"/>
      <c r="DHD7"/>
      <c r="DHE7"/>
      <c r="DHF7"/>
      <c r="DHG7"/>
      <c r="DHH7"/>
      <c r="DHI7"/>
      <c r="DHJ7"/>
      <c r="DHK7"/>
      <c r="DHL7"/>
      <c r="DHM7"/>
      <c r="DHN7"/>
      <c r="DHO7"/>
      <c r="DHP7"/>
      <c r="DHQ7"/>
      <c r="DHR7"/>
      <c r="DHS7"/>
      <c r="DHT7"/>
      <c r="DHU7"/>
      <c r="DHV7"/>
      <c r="DHW7"/>
      <c r="DHX7"/>
      <c r="DHY7"/>
      <c r="DHZ7"/>
      <c r="DIA7"/>
      <c r="DIB7"/>
      <c r="DIC7"/>
      <c r="DID7"/>
      <c r="DIE7"/>
      <c r="DIF7"/>
      <c r="DIG7"/>
      <c r="DIH7"/>
      <c r="DII7"/>
      <c r="DIJ7"/>
      <c r="DIK7"/>
      <c r="DIL7"/>
      <c r="DIM7"/>
      <c r="DIN7"/>
      <c r="DIO7"/>
      <c r="DIP7"/>
      <c r="DIQ7"/>
      <c r="DIR7"/>
      <c r="DIS7"/>
      <c r="DIT7"/>
      <c r="DIU7"/>
      <c r="DIV7"/>
      <c r="DIW7"/>
      <c r="DIX7"/>
      <c r="DIY7"/>
      <c r="DIZ7"/>
      <c r="DJA7"/>
      <c r="DJB7"/>
      <c r="DJC7"/>
      <c r="DJD7"/>
      <c r="DJE7"/>
      <c r="DJF7"/>
      <c r="DJG7"/>
      <c r="DJH7"/>
      <c r="DJI7"/>
      <c r="DJJ7"/>
      <c r="DJK7"/>
      <c r="DJL7"/>
      <c r="DJM7"/>
      <c r="DJN7"/>
      <c r="DJO7"/>
      <c r="DJP7"/>
      <c r="DJQ7"/>
      <c r="DJR7"/>
      <c r="DJS7"/>
      <c r="DJT7"/>
      <c r="DJU7"/>
      <c r="DJV7"/>
      <c r="DJW7"/>
      <c r="DJX7"/>
      <c r="DJY7"/>
      <c r="DJZ7"/>
      <c r="DKA7"/>
      <c r="DKB7"/>
      <c r="DKC7"/>
      <c r="DKD7"/>
      <c r="DKE7"/>
      <c r="DKF7"/>
      <c r="DKG7"/>
      <c r="DKH7"/>
      <c r="DKI7"/>
      <c r="DKJ7"/>
      <c r="DKK7"/>
      <c r="DKL7"/>
      <c r="DKM7"/>
      <c r="DKN7"/>
      <c r="DKO7"/>
      <c r="DKP7"/>
      <c r="DKQ7"/>
      <c r="DKR7"/>
      <c r="DKS7"/>
      <c r="DKT7"/>
      <c r="DKU7"/>
      <c r="DKV7"/>
      <c r="DKW7"/>
      <c r="DKX7"/>
      <c r="DKY7"/>
      <c r="DKZ7"/>
      <c r="DLA7"/>
      <c r="DLB7"/>
      <c r="DLC7"/>
      <c r="DLD7"/>
      <c r="DLE7"/>
      <c r="DLF7"/>
      <c r="DLG7"/>
      <c r="DLH7"/>
      <c r="DLI7"/>
      <c r="DLJ7"/>
      <c r="DLK7"/>
      <c r="DLL7"/>
      <c r="DLM7"/>
      <c r="DLN7"/>
      <c r="DLO7"/>
      <c r="DLP7"/>
      <c r="DLQ7"/>
      <c r="DLR7"/>
      <c r="DLS7"/>
      <c r="DLT7"/>
      <c r="DLU7"/>
      <c r="DLV7"/>
      <c r="DLW7"/>
      <c r="DLX7"/>
      <c r="DLY7"/>
      <c r="DLZ7"/>
      <c r="DMA7"/>
      <c r="DMB7"/>
      <c r="DMC7"/>
      <c r="DMD7"/>
      <c r="DME7"/>
      <c r="DMF7"/>
      <c r="DMG7"/>
      <c r="DMH7"/>
      <c r="DMI7"/>
      <c r="DMJ7"/>
      <c r="DMK7"/>
      <c r="DML7"/>
      <c r="DMM7"/>
      <c r="DMN7"/>
      <c r="DMO7"/>
      <c r="DMP7"/>
      <c r="DMQ7"/>
      <c r="DMR7"/>
      <c r="DMS7"/>
      <c r="DMT7"/>
      <c r="DMU7"/>
      <c r="DMV7"/>
      <c r="DMW7"/>
      <c r="DMX7"/>
      <c r="DMY7"/>
      <c r="DMZ7"/>
      <c r="DNA7"/>
      <c r="DNB7"/>
      <c r="DNC7"/>
      <c r="DND7"/>
      <c r="DNE7"/>
      <c r="DNF7"/>
      <c r="DNG7"/>
      <c r="DNH7"/>
      <c r="DNI7"/>
      <c r="DNJ7"/>
      <c r="DNK7"/>
      <c r="DNL7"/>
      <c r="DNM7"/>
      <c r="DNN7"/>
      <c r="DNO7"/>
      <c r="DNP7"/>
      <c r="DNQ7"/>
      <c r="DNR7"/>
      <c r="DNS7"/>
      <c r="DNT7"/>
      <c r="DNU7"/>
      <c r="DNV7"/>
      <c r="DNW7"/>
      <c r="DNX7"/>
      <c r="DNY7"/>
      <c r="DNZ7"/>
      <c r="DOA7"/>
      <c r="DOB7"/>
      <c r="DOC7"/>
      <c r="DOD7"/>
      <c r="DOE7"/>
      <c r="DOF7"/>
      <c r="DOG7"/>
      <c r="DOH7"/>
      <c r="DOI7"/>
      <c r="DOJ7"/>
      <c r="DOK7"/>
      <c r="DOL7"/>
      <c r="DOM7"/>
      <c r="DON7"/>
      <c r="DOO7"/>
      <c r="DOP7"/>
      <c r="DOQ7"/>
      <c r="DOR7"/>
      <c r="DOS7"/>
      <c r="DOT7"/>
      <c r="DOU7"/>
      <c r="DOV7"/>
      <c r="DOW7"/>
      <c r="DOX7"/>
      <c r="DOY7"/>
      <c r="DOZ7"/>
      <c r="DPA7"/>
      <c r="DPB7"/>
      <c r="DPC7"/>
      <c r="DPD7"/>
      <c r="DPE7"/>
      <c r="DPF7"/>
      <c r="DPG7"/>
      <c r="DPH7"/>
      <c r="DPI7"/>
      <c r="DPJ7"/>
      <c r="DPK7"/>
      <c r="DPL7"/>
      <c r="DPM7"/>
      <c r="DPN7"/>
      <c r="DPO7"/>
      <c r="DPP7"/>
      <c r="DPQ7"/>
      <c r="DPR7"/>
      <c r="DPS7"/>
      <c r="DPT7"/>
      <c r="DPU7"/>
      <c r="DPV7"/>
      <c r="DPW7"/>
      <c r="DPX7"/>
      <c r="DPY7"/>
      <c r="DPZ7"/>
      <c r="DQA7"/>
      <c r="DQB7"/>
      <c r="DQC7"/>
      <c r="DQD7"/>
      <c r="DQE7"/>
      <c r="DQF7"/>
      <c r="DQG7"/>
      <c r="DQH7"/>
      <c r="DQI7"/>
      <c r="DQJ7"/>
      <c r="DQK7"/>
      <c r="DQL7"/>
      <c r="DQM7"/>
      <c r="DQN7"/>
      <c r="DQO7"/>
      <c r="DQP7"/>
      <c r="DQQ7"/>
      <c r="DQR7"/>
      <c r="DQS7"/>
      <c r="DQT7"/>
      <c r="DQU7"/>
      <c r="DQV7"/>
      <c r="DQW7"/>
      <c r="DQX7"/>
      <c r="DQY7"/>
      <c r="DQZ7"/>
      <c r="DRA7"/>
      <c r="DRB7"/>
      <c r="DRC7"/>
      <c r="DRD7"/>
      <c r="DRE7"/>
      <c r="DRF7"/>
      <c r="DRG7"/>
      <c r="DRH7"/>
      <c r="DRI7"/>
      <c r="DRJ7"/>
      <c r="DRK7"/>
      <c r="DRL7"/>
      <c r="DRM7"/>
      <c r="DRN7"/>
      <c r="DRO7"/>
      <c r="DRP7"/>
      <c r="DRQ7"/>
      <c r="DRR7"/>
      <c r="DRS7"/>
      <c r="DRT7"/>
      <c r="DRU7"/>
      <c r="DRV7"/>
      <c r="DRW7"/>
      <c r="DRX7"/>
      <c r="DRY7"/>
      <c r="DRZ7"/>
      <c r="DSA7"/>
      <c r="DSB7"/>
      <c r="DSC7"/>
      <c r="DSD7"/>
      <c r="DSE7"/>
      <c r="DSF7"/>
      <c r="DSG7"/>
      <c r="DSH7"/>
      <c r="DSI7"/>
      <c r="DSJ7"/>
      <c r="DSK7"/>
      <c r="DSL7"/>
      <c r="DSM7"/>
      <c r="DSN7"/>
      <c r="DSO7"/>
      <c r="DSP7"/>
      <c r="DSQ7"/>
      <c r="DSR7"/>
      <c r="DSS7"/>
      <c r="DST7"/>
      <c r="DSU7"/>
      <c r="DSV7"/>
      <c r="DSW7"/>
      <c r="DSX7"/>
      <c r="DSY7"/>
      <c r="DSZ7"/>
      <c r="DTA7"/>
      <c r="DTB7"/>
      <c r="DTC7"/>
      <c r="DTD7"/>
      <c r="DTE7"/>
      <c r="DTF7"/>
      <c r="DTG7"/>
      <c r="DTH7"/>
      <c r="DTI7"/>
      <c r="DTJ7"/>
      <c r="DTK7"/>
      <c r="DTL7"/>
      <c r="DTM7"/>
      <c r="DTN7"/>
      <c r="DTO7"/>
      <c r="DTP7"/>
      <c r="DTQ7"/>
      <c r="DTR7"/>
      <c r="DTS7"/>
      <c r="DTT7"/>
      <c r="DTU7"/>
      <c r="DTV7"/>
      <c r="DTW7"/>
      <c r="DTX7"/>
      <c r="DTY7"/>
      <c r="DTZ7"/>
      <c r="DUA7"/>
      <c r="DUB7"/>
      <c r="DUC7"/>
      <c r="DUD7"/>
      <c r="DUE7"/>
      <c r="DUF7"/>
      <c r="DUG7"/>
      <c r="DUH7"/>
      <c r="DUI7"/>
      <c r="DUJ7"/>
      <c r="DUK7"/>
      <c r="DUL7"/>
      <c r="DUM7"/>
      <c r="DUN7"/>
      <c r="DUO7"/>
      <c r="DUP7"/>
      <c r="DUQ7"/>
      <c r="DUR7"/>
      <c r="DUS7"/>
      <c r="DUT7"/>
      <c r="DUU7"/>
      <c r="DUV7"/>
      <c r="DUW7"/>
      <c r="DUX7"/>
      <c r="DUY7"/>
      <c r="DUZ7"/>
      <c r="DVA7"/>
      <c r="DVB7"/>
      <c r="DVC7"/>
      <c r="DVD7"/>
      <c r="DVE7"/>
      <c r="DVF7"/>
      <c r="DVG7"/>
      <c r="DVH7"/>
      <c r="DVI7"/>
      <c r="DVJ7"/>
      <c r="DVK7"/>
      <c r="DVL7"/>
      <c r="DVM7"/>
      <c r="DVN7"/>
      <c r="DVO7"/>
      <c r="DVP7"/>
      <c r="DVQ7"/>
      <c r="DVR7"/>
      <c r="DVS7"/>
      <c r="DVT7"/>
      <c r="DVU7"/>
      <c r="DVV7"/>
      <c r="DVW7"/>
      <c r="DVX7"/>
      <c r="DVY7"/>
      <c r="DVZ7"/>
      <c r="DWA7"/>
      <c r="DWB7"/>
      <c r="DWC7"/>
      <c r="DWD7"/>
      <c r="DWE7"/>
      <c r="DWF7"/>
      <c r="DWG7"/>
      <c r="DWH7"/>
      <c r="DWI7"/>
      <c r="DWJ7"/>
      <c r="DWK7"/>
      <c r="DWL7"/>
      <c r="DWM7"/>
      <c r="DWN7"/>
      <c r="DWO7"/>
      <c r="DWP7"/>
      <c r="DWQ7"/>
      <c r="DWR7"/>
      <c r="DWS7"/>
      <c r="DWT7"/>
      <c r="DWU7"/>
      <c r="DWV7"/>
      <c r="DWW7"/>
      <c r="DWX7"/>
      <c r="DWY7"/>
      <c r="DWZ7"/>
      <c r="DXA7"/>
      <c r="DXB7"/>
      <c r="DXC7"/>
      <c r="DXD7"/>
      <c r="DXE7"/>
      <c r="DXF7"/>
      <c r="DXG7"/>
      <c r="DXH7"/>
      <c r="DXI7"/>
      <c r="DXJ7"/>
      <c r="DXK7"/>
      <c r="DXL7"/>
      <c r="DXM7"/>
      <c r="DXN7"/>
      <c r="DXO7"/>
      <c r="DXP7"/>
      <c r="DXQ7"/>
      <c r="DXR7"/>
      <c r="DXS7"/>
      <c r="DXT7"/>
      <c r="DXU7"/>
      <c r="DXV7"/>
      <c r="DXW7"/>
      <c r="DXX7"/>
      <c r="DXY7"/>
      <c r="DXZ7"/>
      <c r="DYA7"/>
      <c r="DYB7"/>
      <c r="DYC7"/>
      <c r="DYD7"/>
      <c r="DYE7"/>
      <c r="DYF7"/>
      <c r="DYG7"/>
      <c r="DYH7"/>
      <c r="DYI7"/>
      <c r="DYJ7"/>
      <c r="DYK7"/>
      <c r="DYL7"/>
      <c r="DYM7"/>
      <c r="DYN7"/>
      <c r="DYO7"/>
      <c r="DYP7"/>
      <c r="DYQ7"/>
      <c r="DYR7"/>
      <c r="DYS7"/>
      <c r="DYT7"/>
      <c r="DYU7"/>
      <c r="DYV7"/>
      <c r="DYW7"/>
      <c r="DYX7"/>
      <c r="DYY7"/>
      <c r="DYZ7"/>
      <c r="DZA7"/>
      <c r="DZB7"/>
      <c r="DZC7"/>
      <c r="DZD7"/>
      <c r="DZE7"/>
      <c r="DZF7"/>
      <c r="DZG7"/>
      <c r="DZH7"/>
      <c r="DZI7"/>
      <c r="DZJ7"/>
      <c r="DZK7"/>
      <c r="DZL7"/>
      <c r="DZM7"/>
      <c r="DZN7"/>
      <c r="DZO7"/>
      <c r="DZP7"/>
      <c r="DZQ7"/>
      <c r="DZR7"/>
      <c r="DZS7"/>
      <c r="DZT7"/>
      <c r="DZU7"/>
      <c r="DZV7"/>
      <c r="DZW7"/>
      <c r="DZX7"/>
      <c r="DZY7"/>
      <c r="DZZ7"/>
      <c r="EAA7"/>
      <c r="EAB7"/>
      <c r="EAC7"/>
      <c r="EAD7"/>
      <c r="EAE7"/>
      <c r="EAF7"/>
      <c r="EAG7"/>
      <c r="EAH7"/>
      <c r="EAI7"/>
      <c r="EAJ7"/>
      <c r="EAK7"/>
      <c r="EAL7"/>
      <c r="EAM7"/>
      <c r="EAN7"/>
      <c r="EAO7"/>
      <c r="EAP7"/>
      <c r="EAQ7"/>
      <c r="EAR7"/>
      <c r="EAS7"/>
      <c r="EAT7"/>
      <c r="EAU7"/>
      <c r="EAV7"/>
      <c r="EAW7"/>
      <c r="EAX7"/>
      <c r="EAY7"/>
      <c r="EAZ7"/>
      <c r="EBA7"/>
      <c r="EBB7"/>
      <c r="EBC7"/>
      <c r="EBD7"/>
      <c r="EBE7"/>
      <c r="EBF7"/>
      <c r="EBG7"/>
      <c r="EBH7"/>
      <c r="EBI7"/>
      <c r="EBJ7"/>
      <c r="EBK7"/>
      <c r="EBL7"/>
      <c r="EBM7"/>
      <c r="EBN7"/>
      <c r="EBO7"/>
      <c r="EBP7"/>
      <c r="EBQ7"/>
      <c r="EBR7"/>
      <c r="EBS7"/>
      <c r="EBT7"/>
      <c r="EBU7"/>
      <c r="EBV7"/>
      <c r="EBW7"/>
      <c r="EBX7"/>
      <c r="EBY7"/>
      <c r="EBZ7"/>
      <c r="ECA7"/>
      <c r="ECB7"/>
      <c r="ECC7"/>
      <c r="ECD7"/>
      <c r="ECE7"/>
      <c r="ECF7"/>
      <c r="ECG7"/>
      <c r="ECH7"/>
      <c r="ECI7"/>
      <c r="ECJ7"/>
      <c r="ECK7"/>
      <c r="ECL7"/>
      <c r="ECM7"/>
      <c r="ECN7"/>
      <c r="ECO7"/>
      <c r="ECP7"/>
      <c r="ECQ7"/>
      <c r="ECR7"/>
      <c r="ECS7"/>
      <c r="ECT7"/>
      <c r="ECU7"/>
      <c r="ECV7"/>
      <c r="ECW7"/>
      <c r="ECX7"/>
      <c r="ECY7"/>
      <c r="ECZ7"/>
      <c r="EDA7"/>
      <c r="EDB7"/>
      <c r="EDC7"/>
      <c r="EDD7"/>
      <c r="EDE7"/>
      <c r="EDF7"/>
      <c r="EDG7"/>
      <c r="EDH7"/>
      <c r="EDI7"/>
      <c r="EDJ7"/>
      <c r="EDK7"/>
      <c r="EDL7"/>
      <c r="EDM7"/>
      <c r="EDN7"/>
      <c r="EDO7"/>
      <c r="EDP7"/>
      <c r="EDQ7"/>
      <c r="EDR7"/>
      <c r="EDS7"/>
      <c r="EDT7"/>
      <c r="EDU7"/>
      <c r="EDV7"/>
      <c r="EDW7"/>
      <c r="EDX7"/>
      <c r="EDY7"/>
      <c r="EDZ7"/>
      <c r="EEA7"/>
      <c r="EEB7"/>
      <c r="EEC7"/>
      <c r="EED7"/>
      <c r="EEE7"/>
      <c r="EEF7"/>
      <c r="EEG7"/>
      <c r="EEH7"/>
      <c r="EEI7"/>
      <c r="EEJ7"/>
      <c r="EEK7"/>
      <c r="EEL7"/>
      <c r="EEM7"/>
      <c r="EEN7"/>
      <c r="EEO7"/>
      <c r="EEP7"/>
      <c r="EEQ7"/>
      <c r="EER7"/>
      <c r="EES7"/>
      <c r="EET7"/>
      <c r="EEU7"/>
      <c r="EEV7"/>
      <c r="EEW7"/>
      <c r="EEX7"/>
      <c r="EEY7"/>
      <c r="EEZ7"/>
      <c r="EFA7"/>
      <c r="EFB7"/>
      <c r="EFC7"/>
      <c r="EFD7"/>
      <c r="EFE7"/>
      <c r="EFF7"/>
      <c r="EFG7"/>
      <c r="EFH7"/>
      <c r="EFI7"/>
      <c r="EFJ7"/>
      <c r="EFK7"/>
      <c r="EFL7"/>
      <c r="EFM7"/>
      <c r="EFN7"/>
      <c r="EFO7"/>
      <c r="EFP7"/>
      <c r="EFQ7"/>
      <c r="EFR7"/>
      <c r="EFS7"/>
      <c r="EFT7"/>
      <c r="EFU7"/>
      <c r="EFV7"/>
      <c r="EFW7"/>
      <c r="EFX7"/>
      <c r="EFY7"/>
      <c r="EFZ7"/>
      <c r="EGA7"/>
      <c r="EGB7"/>
      <c r="EGC7"/>
      <c r="EGD7"/>
      <c r="EGE7"/>
      <c r="EGF7"/>
      <c r="EGG7"/>
      <c r="EGH7"/>
      <c r="EGI7"/>
      <c r="EGJ7"/>
      <c r="EGK7"/>
      <c r="EGL7"/>
      <c r="EGM7"/>
      <c r="EGN7"/>
      <c r="EGO7"/>
      <c r="EGP7"/>
      <c r="EGQ7"/>
      <c r="EGR7"/>
      <c r="EGS7"/>
      <c r="EGT7"/>
      <c r="EGU7"/>
      <c r="EGV7"/>
      <c r="EGW7"/>
      <c r="EGX7"/>
      <c r="EGY7"/>
      <c r="EGZ7"/>
      <c r="EHA7"/>
      <c r="EHB7"/>
      <c r="EHC7"/>
      <c r="EHD7"/>
      <c r="EHE7"/>
      <c r="EHF7"/>
      <c r="EHG7"/>
      <c r="EHH7"/>
      <c r="EHI7"/>
      <c r="EHJ7"/>
      <c r="EHK7"/>
      <c r="EHL7"/>
      <c r="EHM7"/>
      <c r="EHN7"/>
      <c r="EHO7"/>
      <c r="EHP7"/>
      <c r="EHQ7"/>
      <c r="EHR7"/>
      <c r="EHS7"/>
      <c r="EHT7"/>
      <c r="EHU7"/>
      <c r="EHV7"/>
      <c r="EHW7"/>
      <c r="EHX7"/>
      <c r="EHY7"/>
      <c r="EHZ7"/>
      <c r="EIA7"/>
      <c r="EIB7"/>
      <c r="EIC7"/>
      <c r="EID7"/>
      <c r="EIE7"/>
      <c r="EIF7"/>
      <c r="EIG7"/>
      <c r="EIH7"/>
      <c r="EII7"/>
      <c r="EIJ7"/>
      <c r="EIK7"/>
      <c r="EIL7"/>
      <c r="EIM7"/>
      <c r="EIN7"/>
      <c r="EIO7"/>
      <c r="EIP7"/>
      <c r="EIQ7"/>
      <c r="EIR7"/>
      <c r="EIS7"/>
      <c r="EIT7"/>
      <c r="EIU7"/>
      <c r="EIV7"/>
      <c r="EIW7"/>
      <c r="EIX7"/>
      <c r="EIY7"/>
      <c r="EIZ7"/>
      <c r="EJA7"/>
      <c r="EJB7"/>
      <c r="EJC7"/>
      <c r="EJD7"/>
      <c r="EJE7"/>
      <c r="EJF7"/>
      <c r="EJG7"/>
      <c r="EJH7"/>
      <c r="EJI7"/>
      <c r="EJJ7"/>
      <c r="EJK7"/>
      <c r="EJL7"/>
      <c r="EJM7"/>
      <c r="EJN7"/>
      <c r="EJO7"/>
      <c r="EJP7"/>
      <c r="EJQ7"/>
      <c r="EJR7"/>
      <c r="EJS7"/>
      <c r="EJT7"/>
      <c r="EJU7"/>
      <c r="EJV7"/>
      <c r="EJW7"/>
      <c r="EJX7"/>
      <c r="EJY7"/>
      <c r="EJZ7"/>
      <c r="EKA7"/>
      <c r="EKB7"/>
      <c r="EKC7"/>
      <c r="EKD7"/>
      <c r="EKE7"/>
      <c r="EKF7"/>
      <c r="EKG7"/>
      <c r="EKH7"/>
      <c r="EKI7"/>
      <c r="EKJ7"/>
      <c r="EKK7"/>
      <c r="EKL7"/>
      <c r="EKM7"/>
      <c r="EKN7"/>
      <c r="EKO7"/>
      <c r="EKP7"/>
      <c r="EKQ7"/>
      <c r="EKR7"/>
      <c r="EKS7"/>
      <c r="EKT7"/>
      <c r="EKU7"/>
      <c r="EKV7"/>
      <c r="EKW7"/>
      <c r="EKX7"/>
      <c r="EKY7"/>
      <c r="EKZ7"/>
      <c r="ELA7"/>
      <c r="ELB7"/>
      <c r="ELC7"/>
      <c r="ELD7"/>
      <c r="ELE7"/>
      <c r="ELF7"/>
      <c r="ELG7"/>
      <c r="ELH7"/>
      <c r="ELI7"/>
      <c r="ELJ7"/>
      <c r="ELK7"/>
      <c r="ELL7"/>
      <c r="ELM7"/>
      <c r="ELN7"/>
      <c r="ELO7"/>
      <c r="ELP7"/>
      <c r="ELQ7"/>
      <c r="ELR7"/>
      <c r="ELS7"/>
      <c r="ELT7"/>
      <c r="ELU7"/>
      <c r="ELV7"/>
      <c r="ELW7"/>
      <c r="ELX7"/>
      <c r="ELY7"/>
      <c r="ELZ7"/>
      <c r="EMA7"/>
      <c r="EMB7"/>
      <c r="EMC7"/>
      <c r="EMD7"/>
      <c r="EME7"/>
      <c r="EMF7"/>
      <c r="EMG7"/>
      <c r="EMH7"/>
      <c r="EMI7"/>
      <c r="EMJ7"/>
      <c r="EMK7"/>
      <c r="EML7"/>
      <c r="EMM7"/>
      <c r="EMN7"/>
      <c r="EMO7"/>
      <c r="EMP7"/>
      <c r="EMQ7"/>
      <c r="EMR7"/>
      <c r="EMS7"/>
      <c r="EMT7"/>
      <c r="EMU7"/>
      <c r="EMV7"/>
      <c r="EMW7"/>
      <c r="EMX7"/>
      <c r="EMY7"/>
      <c r="EMZ7"/>
      <c r="ENA7"/>
      <c r="ENB7"/>
      <c r="ENC7"/>
      <c r="END7"/>
      <c r="ENE7"/>
      <c r="ENF7"/>
      <c r="ENG7"/>
      <c r="ENH7"/>
      <c r="ENI7"/>
      <c r="ENJ7"/>
      <c r="ENK7"/>
      <c r="ENL7"/>
      <c r="ENM7"/>
      <c r="ENN7"/>
      <c r="ENO7"/>
      <c r="ENP7"/>
      <c r="ENQ7"/>
      <c r="ENR7"/>
      <c r="ENS7"/>
      <c r="ENT7"/>
      <c r="ENU7"/>
      <c r="ENV7"/>
      <c r="ENW7"/>
      <c r="ENX7"/>
      <c r="ENY7"/>
      <c r="ENZ7"/>
      <c r="EOA7"/>
      <c r="EOB7"/>
      <c r="EOC7"/>
      <c r="EOD7"/>
      <c r="EOE7"/>
      <c r="EOF7"/>
      <c r="EOG7"/>
      <c r="EOH7"/>
      <c r="EOI7"/>
      <c r="EOJ7"/>
      <c r="EOK7"/>
      <c r="EOL7"/>
      <c r="EOM7"/>
      <c r="EON7"/>
      <c r="EOO7"/>
      <c r="EOP7"/>
      <c r="EOQ7"/>
      <c r="EOR7"/>
      <c r="EOS7"/>
      <c r="EOT7"/>
      <c r="EOU7"/>
      <c r="EOV7"/>
      <c r="EOW7"/>
      <c r="EOX7"/>
      <c r="EOY7"/>
      <c r="EOZ7"/>
      <c r="EPA7"/>
      <c r="EPB7"/>
      <c r="EPC7"/>
      <c r="EPD7"/>
      <c r="EPE7"/>
      <c r="EPF7"/>
      <c r="EPG7"/>
      <c r="EPH7"/>
      <c r="EPI7"/>
      <c r="EPJ7"/>
      <c r="EPK7"/>
      <c r="EPL7"/>
      <c r="EPM7"/>
      <c r="EPN7"/>
      <c r="EPO7"/>
      <c r="EPP7"/>
      <c r="EPQ7"/>
      <c r="EPR7"/>
      <c r="EPS7"/>
      <c r="EPT7"/>
      <c r="EPU7"/>
      <c r="EPV7"/>
      <c r="EPW7"/>
      <c r="EPX7"/>
      <c r="EPY7"/>
      <c r="EPZ7"/>
      <c r="EQA7"/>
      <c r="EQB7"/>
      <c r="EQC7"/>
      <c r="EQD7"/>
      <c r="EQE7"/>
      <c r="EQF7"/>
      <c r="EQG7"/>
      <c r="EQH7"/>
      <c r="EQI7"/>
      <c r="EQJ7"/>
      <c r="EQK7"/>
      <c r="EQL7"/>
      <c r="EQM7"/>
      <c r="EQN7"/>
      <c r="EQO7"/>
      <c r="EQP7"/>
      <c r="EQQ7"/>
      <c r="EQR7"/>
      <c r="EQS7"/>
      <c r="EQT7"/>
      <c r="EQU7"/>
      <c r="EQV7"/>
      <c r="EQW7"/>
      <c r="EQX7"/>
      <c r="EQY7"/>
      <c r="EQZ7"/>
      <c r="ERA7"/>
      <c r="ERB7"/>
      <c r="ERC7"/>
      <c r="ERD7"/>
      <c r="ERE7"/>
      <c r="ERF7"/>
      <c r="ERG7"/>
      <c r="ERH7"/>
      <c r="ERI7"/>
      <c r="ERJ7"/>
      <c r="ERK7"/>
      <c r="ERL7"/>
      <c r="ERM7"/>
      <c r="ERN7"/>
      <c r="ERO7"/>
      <c r="ERP7"/>
      <c r="ERQ7"/>
      <c r="ERR7"/>
      <c r="ERS7"/>
      <c r="ERT7"/>
      <c r="ERU7"/>
      <c r="ERV7"/>
      <c r="ERW7"/>
      <c r="ERX7"/>
      <c r="ERY7"/>
      <c r="ERZ7"/>
      <c r="ESA7"/>
      <c r="ESB7"/>
      <c r="ESC7"/>
      <c r="ESD7"/>
      <c r="ESE7"/>
      <c r="ESF7"/>
      <c r="ESG7"/>
      <c r="ESH7"/>
      <c r="ESI7"/>
      <c r="ESJ7"/>
      <c r="ESK7"/>
      <c r="ESL7"/>
      <c r="ESM7"/>
      <c r="ESN7"/>
      <c r="ESO7"/>
      <c r="ESP7"/>
      <c r="ESQ7"/>
      <c r="ESR7"/>
      <c r="ESS7"/>
      <c r="EST7"/>
      <c r="ESU7"/>
      <c r="ESV7"/>
      <c r="ESW7"/>
      <c r="ESX7"/>
      <c r="ESY7"/>
      <c r="ESZ7"/>
      <c r="ETA7"/>
      <c r="ETB7"/>
      <c r="ETC7"/>
      <c r="ETD7"/>
      <c r="ETE7"/>
      <c r="ETF7"/>
      <c r="ETG7"/>
      <c r="ETH7"/>
      <c r="ETI7"/>
      <c r="ETJ7"/>
      <c r="ETK7"/>
      <c r="ETL7"/>
      <c r="ETM7"/>
      <c r="ETN7"/>
      <c r="ETO7"/>
      <c r="ETP7"/>
      <c r="ETQ7"/>
      <c r="ETR7"/>
      <c r="ETS7"/>
      <c r="ETT7"/>
      <c r="ETU7"/>
      <c r="ETV7"/>
      <c r="ETW7"/>
      <c r="ETX7"/>
      <c r="ETY7"/>
      <c r="ETZ7"/>
      <c r="EUA7"/>
      <c r="EUB7"/>
      <c r="EUC7"/>
      <c r="EUD7"/>
      <c r="EUE7"/>
      <c r="EUF7"/>
      <c r="EUG7"/>
      <c r="EUH7"/>
      <c r="EUI7"/>
      <c r="EUJ7"/>
      <c r="EUK7"/>
      <c r="EUL7"/>
      <c r="EUM7"/>
      <c r="EUN7"/>
      <c r="EUO7"/>
      <c r="EUP7"/>
      <c r="EUQ7"/>
      <c r="EUR7"/>
      <c r="EUS7"/>
      <c r="EUT7"/>
      <c r="EUU7"/>
      <c r="EUV7"/>
      <c r="EUW7"/>
      <c r="EUX7"/>
      <c r="EUY7"/>
      <c r="EUZ7"/>
      <c r="EVA7"/>
      <c r="EVB7"/>
      <c r="EVC7"/>
      <c r="EVD7"/>
      <c r="EVE7"/>
      <c r="EVF7"/>
      <c r="EVG7"/>
      <c r="EVH7"/>
      <c r="EVI7"/>
      <c r="EVJ7"/>
      <c r="EVK7"/>
      <c r="EVL7"/>
      <c r="EVM7"/>
      <c r="EVN7"/>
      <c r="EVO7"/>
      <c r="EVP7"/>
      <c r="EVQ7"/>
      <c r="EVR7"/>
      <c r="EVS7"/>
      <c r="EVT7"/>
      <c r="EVU7"/>
      <c r="EVV7"/>
      <c r="EVW7"/>
      <c r="EVX7"/>
      <c r="EVY7"/>
      <c r="EVZ7"/>
      <c r="EWA7"/>
      <c r="EWB7"/>
      <c r="EWC7"/>
      <c r="EWD7"/>
      <c r="EWE7"/>
      <c r="EWF7"/>
      <c r="EWG7"/>
      <c r="EWH7"/>
      <c r="EWI7"/>
      <c r="EWJ7"/>
      <c r="EWK7"/>
      <c r="EWL7"/>
      <c r="EWM7"/>
      <c r="EWN7"/>
      <c r="EWO7"/>
      <c r="EWP7"/>
      <c r="EWQ7"/>
      <c r="EWR7"/>
      <c r="EWS7"/>
      <c r="EWT7"/>
      <c r="EWU7"/>
      <c r="EWV7"/>
      <c r="EWW7"/>
      <c r="EWX7"/>
      <c r="EWY7"/>
      <c r="EWZ7"/>
      <c r="EXA7"/>
      <c r="EXB7"/>
      <c r="EXC7"/>
      <c r="EXD7"/>
      <c r="EXE7"/>
      <c r="EXF7"/>
      <c r="EXG7"/>
      <c r="EXH7"/>
      <c r="EXI7"/>
      <c r="EXJ7"/>
      <c r="EXK7"/>
      <c r="EXL7"/>
      <c r="EXM7"/>
      <c r="EXN7"/>
      <c r="EXO7"/>
      <c r="EXP7"/>
      <c r="EXQ7"/>
      <c r="EXR7"/>
      <c r="EXS7"/>
      <c r="EXT7"/>
      <c r="EXU7"/>
      <c r="EXV7"/>
      <c r="EXW7"/>
      <c r="EXX7"/>
      <c r="EXY7"/>
      <c r="EXZ7"/>
      <c r="EYA7"/>
      <c r="EYB7"/>
      <c r="EYC7"/>
      <c r="EYD7"/>
      <c r="EYE7"/>
      <c r="EYF7"/>
      <c r="EYG7"/>
      <c r="EYH7"/>
      <c r="EYI7"/>
      <c r="EYJ7"/>
      <c r="EYK7"/>
      <c r="EYL7"/>
      <c r="EYM7"/>
      <c r="EYN7"/>
      <c r="EYO7"/>
      <c r="EYP7"/>
      <c r="EYQ7"/>
      <c r="EYR7"/>
      <c r="EYS7"/>
      <c r="EYT7"/>
      <c r="EYU7"/>
      <c r="EYV7"/>
      <c r="EYW7"/>
      <c r="EYX7"/>
      <c r="EYY7"/>
      <c r="EYZ7"/>
      <c r="EZA7"/>
      <c r="EZB7"/>
      <c r="EZC7"/>
      <c r="EZD7"/>
      <c r="EZE7"/>
      <c r="EZF7"/>
      <c r="EZG7"/>
      <c r="EZH7"/>
      <c r="EZI7"/>
      <c r="EZJ7"/>
      <c r="EZK7"/>
      <c r="EZL7"/>
      <c r="EZM7"/>
      <c r="EZN7"/>
      <c r="EZO7"/>
      <c r="EZP7"/>
      <c r="EZQ7"/>
      <c r="EZR7"/>
      <c r="EZS7"/>
      <c r="EZT7"/>
      <c r="EZU7"/>
      <c r="EZV7"/>
      <c r="EZW7"/>
      <c r="EZX7"/>
      <c r="EZY7"/>
      <c r="EZZ7"/>
      <c r="FAA7"/>
      <c r="FAB7"/>
      <c r="FAC7"/>
      <c r="FAD7"/>
      <c r="FAE7"/>
      <c r="FAF7"/>
      <c r="FAG7"/>
      <c r="FAH7"/>
      <c r="FAI7"/>
      <c r="FAJ7"/>
      <c r="FAK7"/>
      <c r="FAL7"/>
      <c r="FAM7"/>
      <c r="FAN7"/>
      <c r="FAO7"/>
      <c r="FAP7"/>
      <c r="FAQ7"/>
      <c r="FAR7"/>
      <c r="FAS7"/>
      <c r="FAT7"/>
      <c r="FAU7"/>
      <c r="FAV7"/>
      <c r="FAW7"/>
      <c r="FAX7"/>
      <c r="FAY7"/>
      <c r="FAZ7"/>
      <c r="FBA7"/>
      <c r="FBB7"/>
      <c r="FBC7"/>
      <c r="FBD7"/>
      <c r="FBE7"/>
      <c r="FBF7"/>
      <c r="FBG7"/>
      <c r="FBH7"/>
      <c r="FBI7"/>
      <c r="FBJ7"/>
      <c r="FBK7"/>
      <c r="FBL7"/>
      <c r="FBM7"/>
      <c r="FBN7"/>
      <c r="FBO7"/>
      <c r="FBP7"/>
      <c r="FBQ7"/>
      <c r="FBR7"/>
      <c r="FBS7"/>
      <c r="FBT7"/>
      <c r="FBU7"/>
      <c r="FBV7"/>
      <c r="FBW7"/>
      <c r="FBX7"/>
      <c r="FBY7"/>
      <c r="FBZ7"/>
      <c r="FCA7"/>
      <c r="FCB7"/>
      <c r="FCC7"/>
      <c r="FCD7"/>
      <c r="FCE7"/>
      <c r="FCF7"/>
      <c r="FCG7"/>
      <c r="FCH7"/>
      <c r="FCI7"/>
      <c r="FCJ7"/>
      <c r="FCK7"/>
      <c r="FCL7"/>
      <c r="FCM7"/>
      <c r="FCN7"/>
      <c r="FCO7"/>
      <c r="FCP7"/>
      <c r="FCQ7"/>
      <c r="FCR7"/>
      <c r="FCS7"/>
      <c r="FCT7"/>
      <c r="FCU7"/>
      <c r="FCV7"/>
      <c r="FCW7"/>
      <c r="FCX7"/>
      <c r="FCY7"/>
      <c r="FCZ7"/>
      <c r="FDA7"/>
      <c r="FDB7"/>
      <c r="FDC7"/>
      <c r="FDD7"/>
      <c r="FDE7"/>
      <c r="FDF7"/>
      <c r="FDG7"/>
      <c r="FDH7"/>
      <c r="FDI7"/>
      <c r="FDJ7"/>
      <c r="FDK7"/>
      <c r="FDL7"/>
      <c r="FDM7"/>
      <c r="FDN7"/>
      <c r="FDO7"/>
      <c r="FDP7"/>
      <c r="FDQ7"/>
      <c r="FDR7"/>
      <c r="FDS7"/>
      <c r="FDT7"/>
      <c r="FDU7"/>
      <c r="FDV7"/>
      <c r="FDW7"/>
      <c r="FDX7"/>
      <c r="FDY7"/>
      <c r="FDZ7"/>
      <c r="FEA7"/>
      <c r="FEB7"/>
      <c r="FEC7"/>
      <c r="FED7"/>
      <c r="FEE7"/>
      <c r="FEF7"/>
      <c r="FEG7"/>
      <c r="FEH7"/>
      <c r="FEI7"/>
      <c r="FEJ7"/>
      <c r="FEK7"/>
      <c r="FEL7"/>
      <c r="FEM7"/>
      <c r="FEN7"/>
      <c r="FEO7"/>
      <c r="FEP7"/>
      <c r="FEQ7"/>
      <c r="FER7"/>
      <c r="FES7"/>
      <c r="FET7"/>
      <c r="FEU7"/>
      <c r="FEV7"/>
      <c r="FEW7"/>
      <c r="FEX7"/>
      <c r="FEY7"/>
      <c r="FEZ7"/>
      <c r="FFA7"/>
      <c r="FFB7"/>
      <c r="FFC7"/>
      <c r="FFD7"/>
      <c r="FFE7"/>
      <c r="FFF7"/>
      <c r="FFG7"/>
      <c r="FFH7"/>
      <c r="FFI7"/>
      <c r="FFJ7"/>
      <c r="FFK7"/>
      <c r="FFL7"/>
      <c r="FFM7"/>
      <c r="FFN7"/>
      <c r="FFO7"/>
      <c r="FFP7"/>
      <c r="FFQ7"/>
      <c r="FFR7"/>
      <c r="FFS7"/>
      <c r="FFT7"/>
      <c r="FFU7"/>
      <c r="FFV7"/>
      <c r="FFW7"/>
      <c r="FFX7"/>
      <c r="FFY7"/>
      <c r="FFZ7"/>
      <c r="FGA7"/>
      <c r="FGB7"/>
      <c r="FGC7"/>
      <c r="FGD7"/>
      <c r="FGE7"/>
      <c r="FGF7"/>
      <c r="FGG7"/>
      <c r="FGH7"/>
      <c r="FGI7"/>
      <c r="FGJ7"/>
      <c r="FGK7"/>
      <c r="FGL7"/>
      <c r="FGM7"/>
      <c r="FGN7"/>
      <c r="FGO7"/>
      <c r="FGP7"/>
      <c r="FGQ7"/>
      <c r="FGR7"/>
      <c r="FGS7"/>
      <c r="FGT7"/>
      <c r="FGU7"/>
      <c r="FGV7"/>
      <c r="FGW7"/>
      <c r="FGX7"/>
      <c r="FGY7"/>
      <c r="FGZ7"/>
      <c r="FHA7"/>
      <c r="FHB7"/>
      <c r="FHC7"/>
      <c r="FHD7"/>
      <c r="FHE7"/>
      <c r="FHF7"/>
      <c r="FHG7"/>
      <c r="FHH7"/>
      <c r="FHI7"/>
      <c r="FHJ7"/>
      <c r="FHK7"/>
      <c r="FHL7"/>
      <c r="FHM7"/>
      <c r="FHN7"/>
      <c r="FHO7"/>
      <c r="FHP7"/>
      <c r="FHQ7"/>
      <c r="FHR7"/>
      <c r="FHS7"/>
      <c r="FHT7"/>
      <c r="FHU7"/>
      <c r="FHV7"/>
      <c r="FHW7"/>
      <c r="FHX7"/>
      <c r="FHY7"/>
      <c r="FHZ7"/>
      <c r="FIA7"/>
      <c r="FIB7"/>
      <c r="FIC7"/>
      <c r="FID7"/>
      <c r="FIE7"/>
      <c r="FIF7"/>
      <c r="FIG7"/>
      <c r="FIH7"/>
      <c r="FII7"/>
      <c r="FIJ7"/>
      <c r="FIK7"/>
      <c r="FIL7"/>
      <c r="FIM7"/>
      <c r="FIN7"/>
      <c r="FIO7"/>
      <c r="FIP7"/>
      <c r="FIQ7"/>
      <c r="FIR7"/>
      <c r="FIS7"/>
      <c r="FIT7"/>
      <c r="FIU7"/>
      <c r="FIV7"/>
      <c r="FIW7"/>
      <c r="FIX7"/>
      <c r="FIY7"/>
      <c r="FIZ7"/>
      <c r="FJA7"/>
      <c r="FJB7"/>
      <c r="FJC7"/>
      <c r="FJD7"/>
      <c r="FJE7"/>
      <c r="FJF7"/>
      <c r="FJG7"/>
      <c r="FJH7"/>
      <c r="FJI7"/>
      <c r="FJJ7"/>
      <c r="FJK7"/>
      <c r="FJL7"/>
      <c r="FJM7"/>
      <c r="FJN7"/>
      <c r="FJO7"/>
      <c r="FJP7"/>
      <c r="FJQ7"/>
      <c r="FJR7"/>
      <c r="FJS7"/>
      <c r="FJT7"/>
      <c r="FJU7"/>
      <c r="FJV7"/>
      <c r="FJW7"/>
      <c r="FJX7"/>
      <c r="FJY7"/>
      <c r="FJZ7"/>
      <c r="FKA7"/>
      <c r="FKB7"/>
      <c r="FKC7"/>
      <c r="FKD7"/>
      <c r="FKE7"/>
      <c r="FKF7"/>
      <c r="FKG7"/>
      <c r="FKH7"/>
      <c r="FKI7"/>
      <c r="FKJ7"/>
      <c r="FKK7"/>
      <c r="FKL7"/>
      <c r="FKM7"/>
      <c r="FKN7"/>
      <c r="FKO7"/>
      <c r="FKP7"/>
      <c r="FKQ7"/>
      <c r="FKR7"/>
      <c r="FKS7"/>
      <c r="FKT7"/>
      <c r="FKU7"/>
      <c r="FKV7"/>
      <c r="FKW7"/>
      <c r="FKX7"/>
      <c r="FKY7"/>
      <c r="FKZ7"/>
      <c r="FLA7"/>
      <c r="FLB7"/>
      <c r="FLC7"/>
      <c r="FLD7"/>
      <c r="FLE7"/>
      <c r="FLF7"/>
      <c r="FLG7"/>
      <c r="FLH7"/>
      <c r="FLI7"/>
      <c r="FLJ7"/>
      <c r="FLK7"/>
      <c r="FLL7"/>
      <c r="FLM7"/>
      <c r="FLN7"/>
      <c r="FLO7"/>
      <c r="FLP7"/>
      <c r="FLQ7"/>
      <c r="FLR7"/>
      <c r="FLS7"/>
      <c r="FLT7"/>
      <c r="FLU7"/>
      <c r="FLV7"/>
      <c r="FLW7"/>
      <c r="FLX7"/>
      <c r="FLY7"/>
      <c r="FLZ7"/>
      <c r="FMA7"/>
      <c r="FMB7"/>
      <c r="FMC7"/>
      <c r="FMD7"/>
      <c r="FME7"/>
      <c r="FMF7"/>
      <c r="FMG7"/>
      <c r="FMH7"/>
      <c r="FMI7"/>
      <c r="FMJ7"/>
      <c r="FMK7"/>
      <c r="FML7"/>
      <c r="FMM7"/>
      <c r="FMN7"/>
      <c r="FMO7"/>
      <c r="FMP7"/>
      <c r="FMQ7"/>
      <c r="FMR7"/>
      <c r="FMS7"/>
      <c r="FMT7"/>
      <c r="FMU7"/>
      <c r="FMV7"/>
      <c r="FMW7"/>
      <c r="FMX7"/>
      <c r="FMY7"/>
      <c r="FMZ7"/>
      <c r="FNA7"/>
      <c r="FNB7"/>
      <c r="FNC7"/>
      <c r="FND7"/>
      <c r="FNE7"/>
      <c r="FNF7"/>
      <c r="FNG7"/>
      <c r="FNH7"/>
      <c r="FNI7"/>
      <c r="FNJ7"/>
      <c r="FNK7"/>
      <c r="FNL7"/>
      <c r="FNM7"/>
      <c r="FNN7"/>
      <c r="FNO7"/>
      <c r="FNP7"/>
      <c r="FNQ7"/>
      <c r="FNR7"/>
      <c r="FNS7"/>
      <c r="FNT7"/>
      <c r="FNU7"/>
      <c r="FNV7"/>
      <c r="FNW7"/>
      <c r="FNX7"/>
      <c r="FNY7"/>
      <c r="FNZ7"/>
      <c r="FOA7"/>
      <c r="FOB7"/>
      <c r="FOC7"/>
      <c r="FOD7"/>
      <c r="FOE7"/>
      <c r="FOF7"/>
      <c r="FOG7"/>
      <c r="FOH7"/>
      <c r="FOI7"/>
      <c r="FOJ7"/>
      <c r="FOK7"/>
      <c r="FOL7"/>
      <c r="FOM7"/>
      <c r="FON7"/>
      <c r="FOO7"/>
      <c r="FOP7"/>
      <c r="FOQ7"/>
      <c r="FOR7"/>
      <c r="FOS7"/>
      <c r="FOT7"/>
      <c r="FOU7"/>
      <c r="FOV7"/>
      <c r="FOW7"/>
      <c r="FOX7"/>
      <c r="FOY7"/>
      <c r="FOZ7"/>
      <c r="FPA7"/>
      <c r="FPB7"/>
      <c r="FPC7"/>
      <c r="FPD7"/>
      <c r="FPE7"/>
      <c r="FPF7"/>
      <c r="FPG7"/>
      <c r="FPH7"/>
      <c r="FPI7"/>
      <c r="FPJ7"/>
      <c r="FPK7"/>
      <c r="FPL7"/>
      <c r="FPM7"/>
      <c r="FPN7"/>
      <c r="FPO7"/>
      <c r="FPP7"/>
      <c r="FPQ7"/>
      <c r="FPR7"/>
      <c r="FPS7"/>
      <c r="FPT7"/>
      <c r="FPU7"/>
      <c r="FPV7"/>
      <c r="FPW7"/>
      <c r="FPX7"/>
      <c r="FPY7"/>
      <c r="FPZ7"/>
      <c r="FQA7"/>
      <c r="FQB7"/>
      <c r="FQC7"/>
      <c r="FQD7"/>
      <c r="FQE7"/>
      <c r="FQF7"/>
      <c r="FQG7"/>
      <c r="FQH7"/>
      <c r="FQI7"/>
      <c r="FQJ7"/>
      <c r="FQK7"/>
      <c r="FQL7"/>
      <c r="FQM7"/>
      <c r="FQN7"/>
      <c r="FQO7"/>
      <c r="FQP7"/>
      <c r="FQQ7"/>
      <c r="FQR7"/>
      <c r="FQS7"/>
      <c r="FQT7"/>
      <c r="FQU7"/>
      <c r="FQV7"/>
      <c r="FQW7"/>
      <c r="FQX7"/>
      <c r="FQY7"/>
      <c r="FQZ7"/>
      <c r="FRA7"/>
      <c r="FRB7"/>
      <c r="FRC7"/>
      <c r="FRD7"/>
      <c r="FRE7"/>
      <c r="FRF7"/>
      <c r="FRG7"/>
      <c r="FRH7"/>
      <c r="FRI7"/>
      <c r="FRJ7"/>
      <c r="FRK7"/>
      <c r="FRL7"/>
      <c r="FRM7"/>
      <c r="FRN7"/>
      <c r="FRO7"/>
      <c r="FRP7"/>
      <c r="FRQ7"/>
      <c r="FRR7"/>
      <c r="FRS7"/>
      <c r="FRT7"/>
      <c r="FRU7"/>
      <c r="FRV7"/>
      <c r="FRW7"/>
      <c r="FRX7"/>
      <c r="FRY7"/>
      <c r="FRZ7"/>
      <c r="FSA7"/>
      <c r="FSB7"/>
      <c r="FSC7"/>
      <c r="FSD7"/>
      <c r="FSE7"/>
      <c r="FSF7"/>
      <c r="FSG7"/>
      <c r="FSH7"/>
      <c r="FSI7"/>
      <c r="FSJ7"/>
      <c r="FSK7"/>
      <c r="FSL7"/>
      <c r="FSM7"/>
      <c r="FSN7"/>
      <c r="FSO7"/>
      <c r="FSP7"/>
      <c r="FSQ7"/>
      <c r="FSR7"/>
      <c r="FSS7"/>
      <c r="FST7"/>
      <c r="FSU7"/>
      <c r="FSV7"/>
      <c r="FSW7"/>
      <c r="FSX7"/>
      <c r="FSY7"/>
      <c r="FSZ7"/>
      <c r="FTA7"/>
      <c r="FTB7"/>
      <c r="FTC7"/>
      <c r="FTD7"/>
      <c r="FTE7"/>
      <c r="FTF7"/>
      <c r="FTG7"/>
      <c r="FTH7"/>
      <c r="FTI7"/>
      <c r="FTJ7"/>
      <c r="FTK7"/>
      <c r="FTL7"/>
      <c r="FTM7"/>
      <c r="FTN7"/>
      <c r="FTO7"/>
      <c r="FTP7"/>
      <c r="FTQ7"/>
      <c r="FTR7"/>
      <c r="FTS7"/>
      <c r="FTT7"/>
      <c r="FTU7"/>
      <c r="FTV7"/>
      <c r="FTW7"/>
      <c r="FTX7"/>
      <c r="FTY7"/>
      <c r="FTZ7"/>
      <c r="FUA7"/>
      <c r="FUB7"/>
      <c r="FUC7"/>
      <c r="FUD7"/>
      <c r="FUE7"/>
      <c r="FUF7"/>
      <c r="FUG7"/>
      <c r="FUH7"/>
      <c r="FUI7"/>
      <c r="FUJ7"/>
      <c r="FUK7"/>
      <c r="FUL7"/>
      <c r="FUM7"/>
      <c r="FUN7"/>
      <c r="FUO7"/>
      <c r="FUP7"/>
      <c r="FUQ7"/>
      <c r="FUR7"/>
      <c r="FUS7"/>
      <c r="FUT7"/>
      <c r="FUU7"/>
      <c r="FUV7"/>
      <c r="FUW7"/>
      <c r="FUX7"/>
      <c r="FUY7"/>
      <c r="FUZ7"/>
      <c r="FVA7"/>
      <c r="FVB7"/>
      <c r="FVC7"/>
      <c r="FVD7"/>
      <c r="FVE7"/>
      <c r="FVF7"/>
      <c r="FVG7"/>
      <c r="FVH7"/>
      <c r="FVI7"/>
      <c r="FVJ7"/>
      <c r="FVK7"/>
      <c r="FVL7"/>
      <c r="FVM7"/>
      <c r="FVN7"/>
      <c r="FVO7"/>
      <c r="FVP7"/>
      <c r="FVQ7"/>
      <c r="FVR7"/>
      <c r="FVS7"/>
      <c r="FVT7"/>
      <c r="FVU7"/>
      <c r="FVV7"/>
      <c r="FVW7"/>
      <c r="FVX7"/>
      <c r="FVY7"/>
      <c r="FVZ7"/>
      <c r="FWA7"/>
      <c r="FWB7"/>
      <c r="FWC7"/>
      <c r="FWD7"/>
      <c r="FWE7"/>
      <c r="FWF7"/>
      <c r="FWG7"/>
      <c r="FWH7"/>
      <c r="FWI7"/>
      <c r="FWJ7"/>
      <c r="FWK7"/>
      <c r="FWL7"/>
      <c r="FWM7"/>
      <c r="FWN7"/>
      <c r="FWO7"/>
      <c r="FWP7"/>
      <c r="FWQ7"/>
      <c r="FWR7"/>
      <c r="FWS7"/>
      <c r="FWT7"/>
      <c r="FWU7"/>
      <c r="FWV7"/>
      <c r="FWW7"/>
      <c r="FWX7"/>
      <c r="FWY7"/>
      <c r="FWZ7"/>
      <c r="FXA7"/>
      <c r="FXB7"/>
      <c r="FXC7"/>
      <c r="FXD7"/>
      <c r="FXE7"/>
      <c r="FXF7"/>
      <c r="FXG7"/>
      <c r="FXH7"/>
      <c r="FXI7"/>
      <c r="FXJ7"/>
      <c r="FXK7"/>
      <c r="FXL7"/>
      <c r="FXM7"/>
      <c r="FXN7"/>
      <c r="FXO7"/>
      <c r="FXP7"/>
      <c r="FXQ7"/>
      <c r="FXR7"/>
      <c r="FXS7"/>
      <c r="FXT7"/>
      <c r="FXU7"/>
      <c r="FXV7"/>
      <c r="FXW7"/>
      <c r="FXX7"/>
      <c r="FXY7"/>
      <c r="FXZ7"/>
      <c r="FYA7"/>
      <c r="FYB7"/>
      <c r="FYC7"/>
      <c r="FYD7"/>
      <c r="FYE7"/>
      <c r="FYF7"/>
      <c r="FYG7"/>
      <c r="FYH7"/>
      <c r="FYI7"/>
      <c r="FYJ7"/>
      <c r="FYK7"/>
      <c r="FYL7"/>
      <c r="FYM7"/>
      <c r="FYN7"/>
      <c r="FYO7"/>
      <c r="FYP7"/>
      <c r="FYQ7"/>
      <c r="FYR7"/>
      <c r="FYS7"/>
      <c r="FYT7"/>
      <c r="FYU7"/>
      <c r="FYV7"/>
      <c r="FYW7"/>
      <c r="FYX7"/>
      <c r="FYY7"/>
      <c r="FYZ7"/>
      <c r="FZA7"/>
      <c r="FZB7"/>
      <c r="FZC7"/>
      <c r="FZD7"/>
      <c r="FZE7"/>
      <c r="FZF7"/>
      <c r="FZG7"/>
      <c r="FZH7"/>
      <c r="FZI7"/>
      <c r="FZJ7"/>
      <c r="FZK7"/>
      <c r="FZL7"/>
      <c r="FZM7"/>
      <c r="FZN7"/>
      <c r="FZO7"/>
      <c r="FZP7"/>
      <c r="FZQ7"/>
      <c r="FZR7"/>
      <c r="FZS7"/>
      <c r="FZT7"/>
      <c r="FZU7"/>
      <c r="FZV7"/>
      <c r="FZW7"/>
      <c r="FZX7"/>
      <c r="FZY7"/>
      <c r="FZZ7"/>
      <c r="GAA7"/>
      <c r="GAB7"/>
      <c r="GAC7"/>
      <c r="GAD7"/>
      <c r="GAE7"/>
      <c r="GAF7"/>
      <c r="GAG7"/>
      <c r="GAH7"/>
      <c r="GAI7"/>
      <c r="GAJ7"/>
      <c r="GAK7"/>
      <c r="GAL7"/>
      <c r="GAM7"/>
      <c r="GAN7"/>
      <c r="GAO7"/>
      <c r="GAP7"/>
      <c r="GAQ7"/>
      <c r="GAR7"/>
      <c r="GAS7"/>
      <c r="GAT7"/>
      <c r="GAU7"/>
      <c r="GAV7"/>
      <c r="GAW7"/>
      <c r="GAX7"/>
      <c r="GAY7"/>
      <c r="GAZ7"/>
      <c r="GBA7"/>
      <c r="GBB7"/>
      <c r="GBC7"/>
      <c r="GBD7"/>
      <c r="GBE7"/>
      <c r="GBF7"/>
      <c r="GBG7"/>
      <c r="GBH7"/>
      <c r="GBI7"/>
      <c r="GBJ7"/>
      <c r="GBK7"/>
      <c r="GBL7"/>
      <c r="GBM7"/>
      <c r="GBN7"/>
      <c r="GBO7"/>
      <c r="GBP7"/>
      <c r="GBQ7"/>
      <c r="GBR7"/>
      <c r="GBS7"/>
      <c r="GBT7"/>
      <c r="GBU7"/>
      <c r="GBV7"/>
      <c r="GBW7"/>
      <c r="GBX7"/>
      <c r="GBY7"/>
      <c r="GBZ7"/>
      <c r="GCA7"/>
      <c r="GCB7"/>
      <c r="GCC7"/>
      <c r="GCD7"/>
      <c r="GCE7"/>
      <c r="GCF7"/>
      <c r="GCG7"/>
      <c r="GCH7"/>
      <c r="GCI7"/>
      <c r="GCJ7"/>
      <c r="GCK7"/>
      <c r="GCL7"/>
      <c r="GCM7"/>
      <c r="GCN7"/>
      <c r="GCO7"/>
      <c r="GCP7"/>
      <c r="GCQ7"/>
      <c r="GCR7"/>
      <c r="GCS7"/>
      <c r="GCT7"/>
      <c r="GCU7"/>
      <c r="GCV7"/>
      <c r="GCW7"/>
      <c r="GCX7"/>
      <c r="GCY7"/>
      <c r="GCZ7"/>
      <c r="GDA7"/>
      <c r="GDB7"/>
      <c r="GDC7"/>
      <c r="GDD7"/>
      <c r="GDE7"/>
      <c r="GDF7"/>
      <c r="GDG7"/>
      <c r="GDH7"/>
      <c r="GDI7"/>
      <c r="GDJ7"/>
      <c r="GDK7"/>
      <c r="GDL7"/>
      <c r="GDM7"/>
      <c r="GDN7"/>
      <c r="GDO7"/>
      <c r="GDP7"/>
      <c r="GDQ7"/>
      <c r="GDR7"/>
      <c r="GDS7"/>
      <c r="GDT7"/>
      <c r="GDU7"/>
      <c r="GDV7"/>
      <c r="GDW7"/>
      <c r="GDX7"/>
      <c r="GDY7"/>
      <c r="GDZ7"/>
      <c r="GEA7"/>
      <c r="GEB7"/>
      <c r="GEC7"/>
      <c r="GED7"/>
      <c r="GEE7"/>
      <c r="GEF7"/>
      <c r="GEG7"/>
      <c r="GEH7"/>
      <c r="GEI7"/>
      <c r="GEJ7"/>
      <c r="GEK7"/>
      <c r="GEL7"/>
      <c r="GEM7"/>
      <c r="GEN7"/>
      <c r="GEO7"/>
      <c r="GEP7"/>
      <c r="GEQ7"/>
      <c r="GER7"/>
      <c r="GES7"/>
      <c r="GET7"/>
      <c r="GEU7"/>
      <c r="GEV7"/>
      <c r="GEW7"/>
      <c r="GEX7"/>
      <c r="GEY7"/>
      <c r="GEZ7"/>
      <c r="GFA7"/>
      <c r="GFB7"/>
      <c r="GFC7"/>
      <c r="GFD7"/>
      <c r="GFE7"/>
      <c r="GFF7"/>
      <c r="GFG7"/>
      <c r="GFH7"/>
      <c r="GFI7"/>
      <c r="GFJ7"/>
      <c r="GFK7"/>
      <c r="GFL7"/>
      <c r="GFM7"/>
      <c r="GFN7"/>
      <c r="GFO7"/>
      <c r="GFP7"/>
      <c r="GFQ7"/>
      <c r="GFR7"/>
      <c r="GFS7"/>
      <c r="GFT7"/>
      <c r="GFU7"/>
      <c r="GFV7"/>
      <c r="GFW7"/>
      <c r="GFX7"/>
      <c r="GFY7"/>
      <c r="GFZ7"/>
      <c r="GGA7"/>
      <c r="GGB7"/>
      <c r="GGC7"/>
      <c r="GGD7"/>
      <c r="GGE7"/>
      <c r="GGF7"/>
      <c r="GGG7"/>
      <c r="GGH7"/>
      <c r="GGI7"/>
      <c r="GGJ7"/>
      <c r="GGK7"/>
      <c r="GGL7"/>
      <c r="GGM7"/>
      <c r="GGN7"/>
      <c r="GGO7"/>
      <c r="GGP7"/>
      <c r="GGQ7"/>
      <c r="GGR7"/>
      <c r="GGS7"/>
      <c r="GGT7"/>
      <c r="GGU7"/>
      <c r="GGV7"/>
      <c r="GGW7"/>
      <c r="GGX7"/>
      <c r="GGY7"/>
      <c r="GGZ7"/>
      <c r="GHA7"/>
      <c r="GHB7"/>
      <c r="GHC7"/>
      <c r="GHD7"/>
      <c r="GHE7"/>
      <c r="GHF7"/>
      <c r="GHG7"/>
      <c r="GHH7"/>
      <c r="GHI7"/>
      <c r="GHJ7"/>
      <c r="GHK7"/>
      <c r="GHL7"/>
      <c r="GHM7"/>
      <c r="GHN7"/>
      <c r="GHO7"/>
      <c r="GHP7"/>
      <c r="GHQ7"/>
      <c r="GHR7"/>
      <c r="GHS7"/>
      <c r="GHT7"/>
      <c r="GHU7"/>
      <c r="GHV7"/>
      <c r="GHW7"/>
      <c r="GHX7"/>
      <c r="GHY7"/>
      <c r="GHZ7"/>
      <c r="GIA7"/>
      <c r="GIB7"/>
      <c r="GIC7"/>
      <c r="GID7"/>
      <c r="GIE7"/>
      <c r="GIF7"/>
      <c r="GIG7"/>
      <c r="GIH7"/>
      <c r="GII7"/>
      <c r="GIJ7"/>
      <c r="GIK7"/>
      <c r="GIL7"/>
      <c r="GIM7"/>
      <c r="GIN7"/>
      <c r="GIO7"/>
      <c r="GIP7"/>
      <c r="GIQ7"/>
      <c r="GIR7"/>
      <c r="GIS7"/>
      <c r="GIT7"/>
      <c r="GIU7"/>
      <c r="GIV7"/>
      <c r="GIW7"/>
      <c r="GIX7"/>
      <c r="GIY7"/>
      <c r="GIZ7"/>
      <c r="GJA7"/>
      <c r="GJB7"/>
      <c r="GJC7"/>
      <c r="GJD7"/>
      <c r="GJE7"/>
      <c r="GJF7"/>
      <c r="GJG7"/>
      <c r="GJH7"/>
      <c r="GJI7"/>
      <c r="GJJ7"/>
      <c r="GJK7"/>
      <c r="GJL7"/>
      <c r="GJM7"/>
      <c r="GJN7"/>
      <c r="GJO7"/>
      <c r="GJP7"/>
      <c r="GJQ7"/>
      <c r="GJR7"/>
      <c r="GJS7"/>
      <c r="GJT7"/>
      <c r="GJU7"/>
      <c r="GJV7"/>
      <c r="GJW7"/>
      <c r="GJX7"/>
      <c r="GJY7"/>
      <c r="GJZ7"/>
      <c r="GKA7"/>
      <c r="GKB7"/>
      <c r="GKC7"/>
      <c r="GKD7"/>
      <c r="GKE7"/>
      <c r="GKF7"/>
      <c r="GKG7"/>
      <c r="GKH7"/>
      <c r="GKI7"/>
      <c r="GKJ7"/>
      <c r="GKK7"/>
      <c r="GKL7"/>
      <c r="GKM7"/>
      <c r="GKN7"/>
      <c r="GKO7"/>
      <c r="GKP7"/>
      <c r="GKQ7"/>
      <c r="GKR7"/>
      <c r="GKS7"/>
      <c r="GKT7"/>
      <c r="GKU7"/>
      <c r="GKV7"/>
      <c r="GKW7"/>
      <c r="GKX7"/>
      <c r="GKY7"/>
      <c r="GKZ7"/>
      <c r="GLA7"/>
      <c r="GLB7"/>
      <c r="GLC7"/>
      <c r="GLD7"/>
      <c r="GLE7"/>
      <c r="GLF7"/>
      <c r="GLG7"/>
      <c r="GLH7"/>
      <c r="GLI7"/>
      <c r="GLJ7"/>
      <c r="GLK7"/>
      <c r="GLL7"/>
      <c r="GLM7"/>
      <c r="GLN7"/>
      <c r="GLO7"/>
      <c r="GLP7"/>
      <c r="GLQ7"/>
      <c r="GLR7"/>
      <c r="GLS7"/>
      <c r="GLT7"/>
      <c r="GLU7"/>
      <c r="GLV7"/>
      <c r="GLW7"/>
      <c r="GLX7"/>
      <c r="GLY7"/>
      <c r="GLZ7"/>
      <c r="GMA7"/>
      <c r="GMB7"/>
      <c r="GMC7"/>
      <c r="GMD7"/>
      <c r="GME7"/>
      <c r="GMF7"/>
      <c r="GMG7"/>
      <c r="GMH7"/>
      <c r="GMI7"/>
      <c r="GMJ7"/>
      <c r="GMK7"/>
      <c r="GML7"/>
      <c r="GMM7"/>
      <c r="GMN7"/>
      <c r="GMO7"/>
      <c r="GMP7"/>
      <c r="GMQ7"/>
      <c r="GMR7"/>
      <c r="GMS7"/>
      <c r="GMT7"/>
      <c r="GMU7"/>
      <c r="GMV7"/>
      <c r="GMW7"/>
      <c r="GMX7"/>
      <c r="GMY7"/>
      <c r="GMZ7"/>
      <c r="GNA7"/>
      <c r="GNB7"/>
      <c r="GNC7"/>
      <c r="GND7"/>
      <c r="GNE7"/>
      <c r="GNF7"/>
      <c r="GNG7"/>
      <c r="GNH7"/>
      <c r="GNI7"/>
      <c r="GNJ7"/>
      <c r="GNK7"/>
      <c r="GNL7"/>
      <c r="GNM7"/>
      <c r="GNN7"/>
      <c r="GNO7"/>
      <c r="GNP7"/>
      <c r="GNQ7"/>
      <c r="GNR7"/>
      <c r="GNS7"/>
      <c r="GNT7"/>
      <c r="GNU7"/>
      <c r="GNV7"/>
      <c r="GNW7"/>
      <c r="GNX7"/>
      <c r="GNY7"/>
      <c r="GNZ7"/>
      <c r="GOA7"/>
      <c r="GOB7"/>
      <c r="GOC7"/>
      <c r="GOD7"/>
      <c r="GOE7"/>
      <c r="GOF7"/>
      <c r="GOG7"/>
      <c r="GOH7"/>
      <c r="GOI7"/>
      <c r="GOJ7"/>
      <c r="GOK7"/>
      <c r="GOL7"/>
      <c r="GOM7"/>
      <c r="GON7"/>
      <c r="GOO7"/>
      <c r="GOP7"/>
      <c r="GOQ7"/>
      <c r="GOR7"/>
      <c r="GOS7"/>
      <c r="GOT7"/>
      <c r="GOU7"/>
      <c r="GOV7"/>
      <c r="GOW7"/>
      <c r="GOX7"/>
      <c r="GOY7"/>
      <c r="GOZ7"/>
      <c r="GPA7"/>
      <c r="GPB7"/>
      <c r="GPC7"/>
      <c r="GPD7"/>
      <c r="GPE7"/>
      <c r="GPF7"/>
      <c r="GPG7"/>
      <c r="GPH7"/>
      <c r="GPI7"/>
      <c r="GPJ7"/>
      <c r="GPK7"/>
      <c r="GPL7"/>
      <c r="GPM7"/>
      <c r="GPN7"/>
      <c r="GPO7"/>
      <c r="GPP7"/>
      <c r="GPQ7"/>
      <c r="GPR7"/>
      <c r="GPS7"/>
      <c r="GPT7"/>
      <c r="GPU7"/>
      <c r="GPV7"/>
      <c r="GPW7"/>
      <c r="GPX7"/>
      <c r="GPY7"/>
      <c r="GPZ7"/>
      <c r="GQA7"/>
      <c r="GQB7"/>
      <c r="GQC7"/>
      <c r="GQD7"/>
      <c r="GQE7"/>
      <c r="GQF7"/>
      <c r="GQG7"/>
      <c r="GQH7"/>
      <c r="GQI7"/>
      <c r="GQJ7"/>
      <c r="GQK7"/>
      <c r="GQL7"/>
      <c r="GQM7"/>
      <c r="GQN7"/>
      <c r="GQO7"/>
      <c r="GQP7"/>
      <c r="GQQ7"/>
      <c r="GQR7"/>
      <c r="GQS7"/>
      <c r="GQT7"/>
      <c r="GQU7"/>
      <c r="GQV7"/>
      <c r="GQW7"/>
      <c r="GQX7"/>
      <c r="GQY7"/>
      <c r="GQZ7"/>
      <c r="GRA7"/>
      <c r="GRB7"/>
      <c r="GRC7"/>
      <c r="GRD7"/>
      <c r="GRE7"/>
      <c r="GRF7"/>
      <c r="GRG7"/>
      <c r="GRH7"/>
      <c r="GRI7"/>
      <c r="GRJ7"/>
      <c r="GRK7"/>
      <c r="GRL7"/>
      <c r="GRM7"/>
      <c r="GRN7"/>
      <c r="GRO7"/>
      <c r="GRP7"/>
      <c r="GRQ7"/>
      <c r="GRR7"/>
      <c r="GRS7"/>
      <c r="GRT7"/>
      <c r="GRU7"/>
      <c r="GRV7"/>
      <c r="GRW7"/>
      <c r="GRX7"/>
      <c r="GRY7"/>
      <c r="GRZ7"/>
      <c r="GSA7"/>
      <c r="GSB7"/>
      <c r="GSC7"/>
      <c r="GSD7"/>
      <c r="GSE7"/>
      <c r="GSF7"/>
      <c r="GSG7"/>
      <c r="GSH7"/>
      <c r="GSI7"/>
      <c r="GSJ7"/>
      <c r="GSK7"/>
      <c r="GSL7"/>
      <c r="GSM7"/>
      <c r="GSN7"/>
      <c r="GSO7"/>
      <c r="GSP7"/>
      <c r="GSQ7"/>
      <c r="GSR7"/>
      <c r="GSS7"/>
      <c r="GST7"/>
      <c r="GSU7"/>
      <c r="GSV7"/>
      <c r="GSW7"/>
      <c r="GSX7"/>
      <c r="GSY7"/>
      <c r="GSZ7"/>
      <c r="GTA7"/>
      <c r="GTB7"/>
      <c r="GTC7"/>
      <c r="GTD7"/>
      <c r="GTE7"/>
      <c r="GTF7"/>
      <c r="GTG7"/>
      <c r="GTH7"/>
      <c r="GTI7"/>
      <c r="GTJ7"/>
      <c r="GTK7"/>
      <c r="GTL7"/>
      <c r="GTM7"/>
      <c r="GTN7"/>
      <c r="GTO7"/>
      <c r="GTP7"/>
      <c r="GTQ7"/>
      <c r="GTR7"/>
      <c r="GTS7"/>
      <c r="GTT7"/>
      <c r="GTU7"/>
      <c r="GTV7"/>
      <c r="GTW7"/>
      <c r="GTX7"/>
      <c r="GTY7"/>
      <c r="GTZ7"/>
      <c r="GUA7"/>
      <c r="GUB7"/>
      <c r="GUC7"/>
      <c r="GUD7"/>
      <c r="GUE7"/>
      <c r="GUF7"/>
      <c r="GUG7"/>
      <c r="GUH7"/>
      <c r="GUI7"/>
      <c r="GUJ7"/>
      <c r="GUK7"/>
      <c r="GUL7"/>
      <c r="GUM7"/>
      <c r="GUN7"/>
      <c r="GUO7"/>
      <c r="GUP7"/>
      <c r="GUQ7"/>
      <c r="GUR7"/>
      <c r="GUS7"/>
      <c r="GUT7"/>
      <c r="GUU7"/>
      <c r="GUV7"/>
      <c r="GUW7"/>
      <c r="GUX7"/>
      <c r="GUY7"/>
      <c r="GUZ7"/>
      <c r="GVA7"/>
      <c r="GVB7"/>
      <c r="GVC7"/>
      <c r="GVD7"/>
      <c r="GVE7"/>
      <c r="GVF7"/>
      <c r="GVG7"/>
      <c r="GVH7"/>
      <c r="GVI7"/>
      <c r="GVJ7"/>
      <c r="GVK7"/>
      <c r="GVL7"/>
      <c r="GVM7"/>
      <c r="GVN7"/>
      <c r="GVO7"/>
      <c r="GVP7"/>
      <c r="GVQ7"/>
      <c r="GVR7"/>
      <c r="GVS7"/>
      <c r="GVT7"/>
      <c r="GVU7"/>
      <c r="GVV7"/>
      <c r="GVW7"/>
      <c r="GVX7"/>
      <c r="GVY7"/>
      <c r="GVZ7"/>
      <c r="GWA7"/>
      <c r="GWB7"/>
      <c r="GWC7"/>
      <c r="GWD7"/>
      <c r="GWE7"/>
      <c r="GWF7"/>
      <c r="GWG7"/>
      <c r="GWH7"/>
      <c r="GWI7"/>
      <c r="GWJ7"/>
      <c r="GWK7"/>
      <c r="GWL7"/>
      <c r="GWM7"/>
      <c r="GWN7"/>
      <c r="GWO7"/>
      <c r="GWP7"/>
      <c r="GWQ7"/>
      <c r="GWR7"/>
      <c r="GWS7"/>
      <c r="GWT7"/>
      <c r="GWU7"/>
      <c r="GWV7"/>
      <c r="GWW7"/>
      <c r="GWX7"/>
      <c r="GWY7"/>
      <c r="GWZ7"/>
      <c r="GXA7"/>
      <c r="GXB7"/>
      <c r="GXC7"/>
      <c r="GXD7"/>
      <c r="GXE7"/>
      <c r="GXF7"/>
      <c r="GXG7"/>
      <c r="GXH7"/>
      <c r="GXI7"/>
      <c r="GXJ7"/>
      <c r="GXK7"/>
      <c r="GXL7"/>
      <c r="GXM7"/>
      <c r="GXN7"/>
      <c r="GXO7"/>
      <c r="GXP7"/>
      <c r="GXQ7"/>
      <c r="GXR7"/>
      <c r="GXS7"/>
      <c r="GXT7"/>
      <c r="GXU7"/>
      <c r="GXV7"/>
      <c r="GXW7"/>
      <c r="GXX7"/>
      <c r="GXY7"/>
      <c r="GXZ7"/>
      <c r="GYA7"/>
      <c r="GYB7"/>
      <c r="GYC7"/>
      <c r="GYD7"/>
      <c r="GYE7"/>
      <c r="GYF7"/>
      <c r="GYG7"/>
      <c r="GYH7"/>
      <c r="GYI7"/>
      <c r="GYJ7"/>
      <c r="GYK7"/>
      <c r="GYL7"/>
      <c r="GYM7"/>
      <c r="GYN7"/>
      <c r="GYO7"/>
      <c r="GYP7"/>
      <c r="GYQ7"/>
      <c r="GYR7"/>
      <c r="GYS7"/>
      <c r="GYT7"/>
      <c r="GYU7"/>
      <c r="GYV7"/>
      <c r="GYW7"/>
      <c r="GYX7"/>
      <c r="GYY7"/>
      <c r="GYZ7"/>
      <c r="GZA7"/>
      <c r="GZB7"/>
      <c r="GZC7"/>
      <c r="GZD7"/>
      <c r="GZE7"/>
      <c r="GZF7"/>
      <c r="GZG7"/>
      <c r="GZH7"/>
      <c r="GZI7"/>
      <c r="GZJ7"/>
      <c r="GZK7"/>
      <c r="GZL7"/>
      <c r="GZM7"/>
      <c r="GZN7"/>
      <c r="GZO7"/>
      <c r="GZP7"/>
      <c r="GZQ7"/>
      <c r="GZR7"/>
      <c r="GZS7"/>
      <c r="GZT7"/>
      <c r="GZU7"/>
      <c r="GZV7"/>
      <c r="GZW7"/>
      <c r="GZX7"/>
      <c r="GZY7"/>
      <c r="GZZ7"/>
      <c r="HAA7"/>
      <c r="HAB7"/>
      <c r="HAC7"/>
      <c r="HAD7"/>
      <c r="HAE7"/>
      <c r="HAF7"/>
      <c r="HAG7"/>
      <c r="HAH7"/>
      <c r="HAI7"/>
      <c r="HAJ7"/>
      <c r="HAK7"/>
      <c r="HAL7"/>
      <c r="HAM7"/>
      <c r="HAN7"/>
      <c r="HAO7"/>
      <c r="HAP7"/>
      <c r="HAQ7"/>
      <c r="HAR7"/>
      <c r="HAS7"/>
      <c r="HAT7"/>
      <c r="HAU7"/>
      <c r="HAV7"/>
      <c r="HAW7"/>
      <c r="HAX7"/>
      <c r="HAY7"/>
      <c r="HAZ7"/>
      <c r="HBA7"/>
      <c r="HBB7"/>
      <c r="HBC7"/>
      <c r="HBD7"/>
      <c r="HBE7"/>
      <c r="HBF7"/>
      <c r="HBG7"/>
      <c r="HBH7"/>
      <c r="HBI7"/>
      <c r="HBJ7"/>
      <c r="HBK7"/>
      <c r="HBL7"/>
      <c r="HBM7"/>
      <c r="HBN7"/>
      <c r="HBO7"/>
      <c r="HBP7"/>
      <c r="HBQ7"/>
      <c r="HBR7"/>
      <c r="HBS7"/>
      <c r="HBT7"/>
      <c r="HBU7"/>
      <c r="HBV7"/>
      <c r="HBW7"/>
      <c r="HBX7"/>
      <c r="HBY7"/>
      <c r="HBZ7"/>
      <c r="HCA7"/>
      <c r="HCB7"/>
      <c r="HCC7"/>
      <c r="HCD7"/>
      <c r="HCE7"/>
      <c r="HCF7"/>
      <c r="HCG7"/>
      <c r="HCH7"/>
      <c r="HCI7"/>
      <c r="HCJ7"/>
      <c r="HCK7"/>
      <c r="HCL7"/>
      <c r="HCM7"/>
      <c r="HCN7"/>
      <c r="HCO7"/>
      <c r="HCP7"/>
      <c r="HCQ7"/>
      <c r="HCR7"/>
      <c r="HCS7"/>
      <c r="HCT7"/>
      <c r="HCU7"/>
      <c r="HCV7"/>
      <c r="HCW7"/>
      <c r="HCX7"/>
      <c r="HCY7"/>
      <c r="HCZ7"/>
      <c r="HDA7"/>
      <c r="HDB7"/>
      <c r="HDC7"/>
      <c r="HDD7"/>
      <c r="HDE7"/>
      <c r="HDF7"/>
      <c r="HDG7"/>
      <c r="HDH7"/>
      <c r="HDI7"/>
      <c r="HDJ7"/>
      <c r="HDK7"/>
      <c r="HDL7"/>
      <c r="HDM7"/>
      <c r="HDN7"/>
      <c r="HDO7"/>
      <c r="HDP7"/>
      <c r="HDQ7"/>
      <c r="HDR7"/>
      <c r="HDS7"/>
      <c r="HDT7"/>
      <c r="HDU7"/>
      <c r="HDV7"/>
      <c r="HDW7"/>
      <c r="HDX7"/>
      <c r="HDY7"/>
      <c r="HDZ7"/>
      <c r="HEA7"/>
      <c r="HEB7"/>
      <c r="HEC7"/>
      <c r="HED7"/>
      <c r="HEE7"/>
      <c r="HEF7"/>
      <c r="HEG7"/>
      <c r="HEH7"/>
      <c r="HEI7"/>
      <c r="HEJ7"/>
      <c r="HEK7"/>
      <c r="HEL7"/>
      <c r="HEM7"/>
      <c r="HEN7"/>
      <c r="HEO7"/>
      <c r="HEP7"/>
      <c r="HEQ7"/>
      <c r="HER7"/>
      <c r="HES7"/>
      <c r="HET7"/>
      <c r="HEU7"/>
      <c r="HEV7"/>
      <c r="HEW7"/>
      <c r="HEX7"/>
      <c r="HEY7"/>
      <c r="HEZ7"/>
      <c r="HFA7"/>
      <c r="HFB7"/>
      <c r="HFC7"/>
      <c r="HFD7"/>
      <c r="HFE7"/>
      <c r="HFF7"/>
      <c r="HFG7"/>
      <c r="HFH7"/>
      <c r="HFI7"/>
      <c r="HFJ7"/>
      <c r="HFK7"/>
      <c r="HFL7"/>
      <c r="HFM7"/>
      <c r="HFN7"/>
      <c r="HFO7"/>
      <c r="HFP7"/>
      <c r="HFQ7"/>
      <c r="HFR7"/>
      <c r="HFS7"/>
      <c r="HFT7"/>
      <c r="HFU7"/>
      <c r="HFV7"/>
      <c r="HFW7"/>
      <c r="HFX7"/>
      <c r="HFY7"/>
      <c r="HFZ7"/>
      <c r="HGA7"/>
      <c r="HGB7"/>
      <c r="HGC7"/>
      <c r="HGD7"/>
      <c r="HGE7"/>
      <c r="HGF7"/>
      <c r="HGG7"/>
      <c r="HGH7"/>
      <c r="HGI7"/>
      <c r="HGJ7"/>
      <c r="HGK7"/>
      <c r="HGL7"/>
      <c r="HGM7"/>
      <c r="HGN7"/>
      <c r="HGO7"/>
      <c r="HGP7"/>
      <c r="HGQ7"/>
      <c r="HGR7"/>
      <c r="HGS7"/>
      <c r="HGT7"/>
      <c r="HGU7"/>
      <c r="HGV7"/>
      <c r="HGW7"/>
      <c r="HGX7"/>
      <c r="HGY7"/>
      <c r="HGZ7"/>
      <c r="HHA7"/>
      <c r="HHB7"/>
      <c r="HHC7"/>
      <c r="HHD7"/>
      <c r="HHE7"/>
      <c r="HHF7"/>
      <c r="HHG7"/>
      <c r="HHH7"/>
      <c r="HHI7"/>
      <c r="HHJ7"/>
      <c r="HHK7"/>
      <c r="HHL7"/>
      <c r="HHM7"/>
      <c r="HHN7"/>
      <c r="HHO7"/>
      <c r="HHP7"/>
      <c r="HHQ7"/>
      <c r="HHR7"/>
      <c r="HHS7"/>
      <c r="HHT7"/>
      <c r="HHU7"/>
      <c r="HHV7"/>
      <c r="HHW7"/>
      <c r="HHX7"/>
      <c r="HHY7"/>
      <c r="HHZ7"/>
      <c r="HIA7"/>
      <c r="HIB7"/>
      <c r="HIC7"/>
      <c r="HID7"/>
      <c r="HIE7"/>
      <c r="HIF7"/>
      <c r="HIG7"/>
      <c r="HIH7"/>
      <c r="HII7"/>
      <c r="HIJ7"/>
      <c r="HIK7"/>
      <c r="HIL7"/>
      <c r="HIM7"/>
      <c r="HIN7"/>
      <c r="HIO7"/>
      <c r="HIP7"/>
      <c r="HIQ7"/>
      <c r="HIR7"/>
      <c r="HIS7"/>
      <c r="HIT7"/>
      <c r="HIU7"/>
      <c r="HIV7"/>
      <c r="HIW7"/>
      <c r="HIX7"/>
      <c r="HIY7"/>
      <c r="HIZ7"/>
      <c r="HJA7"/>
      <c r="HJB7"/>
      <c r="HJC7"/>
      <c r="HJD7"/>
      <c r="HJE7"/>
      <c r="HJF7"/>
      <c r="HJG7"/>
      <c r="HJH7"/>
      <c r="HJI7"/>
      <c r="HJJ7"/>
      <c r="HJK7"/>
      <c r="HJL7"/>
      <c r="HJM7"/>
      <c r="HJN7"/>
      <c r="HJO7"/>
      <c r="HJP7"/>
      <c r="HJQ7"/>
      <c r="HJR7"/>
      <c r="HJS7"/>
      <c r="HJT7"/>
      <c r="HJU7"/>
      <c r="HJV7"/>
      <c r="HJW7"/>
      <c r="HJX7"/>
      <c r="HJY7"/>
      <c r="HJZ7"/>
      <c r="HKA7"/>
      <c r="HKB7"/>
      <c r="HKC7"/>
      <c r="HKD7"/>
      <c r="HKE7"/>
      <c r="HKF7"/>
      <c r="HKG7"/>
      <c r="HKH7"/>
      <c r="HKI7"/>
      <c r="HKJ7"/>
      <c r="HKK7"/>
      <c r="HKL7"/>
      <c r="HKM7"/>
      <c r="HKN7"/>
      <c r="HKO7"/>
      <c r="HKP7"/>
      <c r="HKQ7"/>
      <c r="HKR7"/>
      <c r="HKS7"/>
      <c r="HKT7"/>
      <c r="HKU7"/>
      <c r="HKV7"/>
      <c r="HKW7"/>
      <c r="HKX7"/>
      <c r="HKY7"/>
      <c r="HKZ7"/>
      <c r="HLA7"/>
      <c r="HLB7"/>
      <c r="HLC7"/>
      <c r="HLD7"/>
      <c r="HLE7"/>
      <c r="HLF7"/>
      <c r="HLG7"/>
      <c r="HLH7"/>
      <c r="HLI7"/>
      <c r="HLJ7"/>
      <c r="HLK7"/>
      <c r="HLL7"/>
      <c r="HLM7"/>
      <c r="HLN7"/>
      <c r="HLO7"/>
      <c r="HLP7"/>
      <c r="HLQ7"/>
      <c r="HLR7"/>
      <c r="HLS7"/>
      <c r="HLT7"/>
      <c r="HLU7"/>
      <c r="HLV7"/>
      <c r="HLW7"/>
      <c r="HLX7"/>
      <c r="HLY7"/>
      <c r="HLZ7"/>
      <c r="HMA7"/>
      <c r="HMB7"/>
      <c r="HMC7"/>
      <c r="HMD7"/>
      <c r="HME7"/>
      <c r="HMF7"/>
      <c r="HMG7"/>
      <c r="HMH7"/>
      <c r="HMI7"/>
      <c r="HMJ7"/>
      <c r="HMK7"/>
      <c r="HML7"/>
      <c r="HMM7"/>
      <c r="HMN7"/>
      <c r="HMO7"/>
      <c r="HMP7"/>
      <c r="HMQ7"/>
      <c r="HMR7"/>
      <c r="HMS7"/>
      <c r="HMT7"/>
      <c r="HMU7"/>
      <c r="HMV7"/>
      <c r="HMW7"/>
      <c r="HMX7"/>
      <c r="HMY7"/>
      <c r="HMZ7"/>
      <c r="HNA7"/>
      <c r="HNB7"/>
      <c r="HNC7"/>
      <c r="HND7"/>
      <c r="HNE7"/>
      <c r="HNF7"/>
      <c r="HNG7"/>
      <c r="HNH7"/>
      <c r="HNI7"/>
      <c r="HNJ7"/>
      <c r="HNK7"/>
      <c r="HNL7"/>
      <c r="HNM7"/>
      <c r="HNN7"/>
      <c r="HNO7"/>
      <c r="HNP7"/>
      <c r="HNQ7"/>
      <c r="HNR7"/>
      <c r="HNS7"/>
      <c r="HNT7"/>
      <c r="HNU7"/>
      <c r="HNV7"/>
      <c r="HNW7"/>
      <c r="HNX7"/>
      <c r="HNY7"/>
      <c r="HNZ7"/>
      <c r="HOA7"/>
      <c r="HOB7"/>
      <c r="HOC7"/>
      <c r="HOD7"/>
      <c r="HOE7"/>
      <c r="HOF7"/>
      <c r="HOG7"/>
      <c r="HOH7"/>
      <c r="HOI7"/>
      <c r="HOJ7"/>
      <c r="HOK7"/>
      <c r="HOL7"/>
      <c r="HOM7"/>
      <c r="HON7"/>
      <c r="HOO7"/>
      <c r="HOP7"/>
      <c r="HOQ7"/>
      <c r="HOR7"/>
      <c r="HOS7"/>
      <c r="HOT7"/>
      <c r="HOU7"/>
      <c r="HOV7"/>
      <c r="HOW7"/>
      <c r="HOX7"/>
      <c r="HOY7"/>
      <c r="HOZ7"/>
      <c r="HPA7"/>
      <c r="HPB7"/>
      <c r="HPC7"/>
      <c r="HPD7"/>
      <c r="HPE7"/>
      <c r="HPF7"/>
      <c r="HPG7"/>
      <c r="HPH7"/>
      <c r="HPI7"/>
      <c r="HPJ7"/>
      <c r="HPK7"/>
      <c r="HPL7"/>
      <c r="HPM7"/>
      <c r="HPN7"/>
      <c r="HPO7"/>
      <c r="HPP7"/>
      <c r="HPQ7"/>
      <c r="HPR7"/>
      <c r="HPS7"/>
      <c r="HPT7"/>
      <c r="HPU7"/>
      <c r="HPV7"/>
      <c r="HPW7"/>
      <c r="HPX7"/>
      <c r="HPY7"/>
      <c r="HPZ7"/>
      <c r="HQA7"/>
      <c r="HQB7"/>
      <c r="HQC7"/>
      <c r="HQD7"/>
      <c r="HQE7"/>
      <c r="HQF7"/>
      <c r="HQG7"/>
      <c r="HQH7"/>
      <c r="HQI7"/>
      <c r="HQJ7"/>
      <c r="HQK7"/>
      <c r="HQL7"/>
      <c r="HQM7"/>
      <c r="HQN7"/>
      <c r="HQO7"/>
      <c r="HQP7"/>
      <c r="HQQ7"/>
      <c r="HQR7"/>
      <c r="HQS7"/>
      <c r="HQT7"/>
      <c r="HQU7"/>
      <c r="HQV7"/>
      <c r="HQW7"/>
      <c r="HQX7"/>
      <c r="HQY7"/>
      <c r="HQZ7"/>
      <c r="HRA7"/>
      <c r="HRB7"/>
      <c r="HRC7"/>
      <c r="HRD7"/>
      <c r="HRE7"/>
      <c r="HRF7"/>
      <c r="HRG7"/>
      <c r="HRH7"/>
      <c r="HRI7"/>
      <c r="HRJ7"/>
      <c r="HRK7"/>
      <c r="HRL7"/>
      <c r="HRM7"/>
      <c r="HRN7"/>
      <c r="HRO7"/>
      <c r="HRP7"/>
      <c r="HRQ7"/>
      <c r="HRR7"/>
      <c r="HRS7"/>
      <c r="HRT7"/>
      <c r="HRU7"/>
      <c r="HRV7"/>
      <c r="HRW7"/>
      <c r="HRX7"/>
      <c r="HRY7"/>
      <c r="HRZ7"/>
      <c r="HSA7"/>
      <c r="HSB7"/>
      <c r="HSC7"/>
      <c r="HSD7"/>
      <c r="HSE7"/>
      <c r="HSF7"/>
      <c r="HSG7"/>
      <c r="HSH7"/>
      <c r="HSI7"/>
      <c r="HSJ7"/>
      <c r="HSK7"/>
      <c r="HSL7"/>
      <c r="HSM7"/>
      <c r="HSN7"/>
      <c r="HSO7"/>
      <c r="HSP7"/>
      <c r="HSQ7"/>
      <c r="HSR7"/>
      <c r="HSS7"/>
      <c r="HST7"/>
      <c r="HSU7"/>
      <c r="HSV7"/>
      <c r="HSW7"/>
      <c r="HSX7"/>
      <c r="HSY7"/>
      <c r="HSZ7"/>
      <c r="HTA7"/>
      <c r="HTB7"/>
      <c r="HTC7"/>
      <c r="HTD7"/>
      <c r="HTE7"/>
      <c r="HTF7"/>
      <c r="HTG7"/>
      <c r="HTH7"/>
      <c r="HTI7"/>
      <c r="HTJ7"/>
      <c r="HTK7"/>
      <c r="HTL7"/>
      <c r="HTM7"/>
      <c r="HTN7"/>
      <c r="HTO7"/>
      <c r="HTP7"/>
      <c r="HTQ7"/>
      <c r="HTR7"/>
      <c r="HTS7"/>
      <c r="HTT7"/>
      <c r="HTU7"/>
      <c r="HTV7"/>
      <c r="HTW7"/>
      <c r="HTX7"/>
      <c r="HTY7"/>
      <c r="HTZ7"/>
      <c r="HUA7"/>
      <c r="HUB7"/>
      <c r="HUC7"/>
      <c r="HUD7"/>
      <c r="HUE7"/>
      <c r="HUF7"/>
      <c r="HUG7"/>
      <c r="HUH7"/>
      <c r="HUI7"/>
      <c r="HUJ7"/>
      <c r="HUK7"/>
      <c r="HUL7"/>
      <c r="HUM7"/>
      <c r="HUN7"/>
      <c r="HUO7"/>
      <c r="HUP7"/>
      <c r="HUQ7"/>
      <c r="HUR7"/>
      <c r="HUS7"/>
      <c r="HUT7"/>
      <c r="HUU7"/>
      <c r="HUV7"/>
      <c r="HUW7"/>
      <c r="HUX7"/>
      <c r="HUY7"/>
      <c r="HUZ7"/>
      <c r="HVA7"/>
      <c r="HVB7"/>
      <c r="HVC7"/>
      <c r="HVD7"/>
      <c r="HVE7"/>
      <c r="HVF7"/>
      <c r="HVG7"/>
      <c r="HVH7"/>
      <c r="HVI7"/>
      <c r="HVJ7"/>
      <c r="HVK7"/>
      <c r="HVL7"/>
      <c r="HVM7"/>
      <c r="HVN7"/>
      <c r="HVO7"/>
      <c r="HVP7"/>
      <c r="HVQ7"/>
      <c r="HVR7"/>
      <c r="HVS7"/>
      <c r="HVT7"/>
      <c r="HVU7"/>
      <c r="HVV7"/>
      <c r="HVW7"/>
      <c r="HVX7"/>
      <c r="HVY7"/>
      <c r="HVZ7"/>
      <c r="HWA7"/>
      <c r="HWB7"/>
      <c r="HWC7"/>
      <c r="HWD7"/>
      <c r="HWE7"/>
      <c r="HWF7"/>
      <c r="HWG7"/>
      <c r="HWH7"/>
      <c r="HWI7"/>
      <c r="HWJ7"/>
      <c r="HWK7"/>
      <c r="HWL7"/>
      <c r="HWM7"/>
      <c r="HWN7"/>
      <c r="HWO7"/>
      <c r="HWP7"/>
      <c r="HWQ7"/>
      <c r="HWR7"/>
      <c r="HWS7"/>
      <c r="HWT7"/>
      <c r="HWU7"/>
      <c r="HWV7"/>
      <c r="HWW7"/>
      <c r="HWX7"/>
      <c r="HWY7"/>
      <c r="HWZ7"/>
      <c r="HXA7"/>
      <c r="HXB7"/>
      <c r="HXC7"/>
      <c r="HXD7"/>
      <c r="HXE7"/>
      <c r="HXF7"/>
      <c r="HXG7"/>
      <c r="HXH7"/>
      <c r="HXI7"/>
      <c r="HXJ7"/>
      <c r="HXK7"/>
      <c r="HXL7"/>
      <c r="HXM7"/>
      <c r="HXN7"/>
      <c r="HXO7"/>
      <c r="HXP7"/>
      <c r="HXQ7"/>
      <c r="HXR7"/>
      <c r="HXS7"/>
      <c r="HXT7"/>
      <c r="HXU7"/>
      <c r="HXV7"/>
      <c r="HXW7"/>
      <c r="HXX7"/>
      <c r="HXY7"/>
      <c r="HXZ7"/>
      <c r="HYA7"/>
      <c r="HYB7"/>
      <c r="HYC7"/>
      <c r="HYD7"/>
      <c r="HYE7"/>
      <c r="HYF7"/>
      <c r="HYG7"/>
      <c r="HYH7"/>
      <c r="HYI7"/>
      <c r="HYJ7"/>
      <c r="HYK7"/>
      <c r="HYL7"/>
      <c r="HYM7"/>
      <c r="HYN7"/>
      <c r="HYO7"/>
      <c r="HYP7"/>
      <c r="HYQ7"/>
      <c r="HYR7"/>
      <c r="HYS7"/>
      <c r="HYT7"/>
      <c r="HYU7"/>
      <c r="HYV7"/>
      <c r="HYW7"/>
      <c r="HYX7"/>
      <c r="HYY7"/>
      <c r="HYZ7"/>
      <c r="HZA7"/>
      <c r="HZB7"/>
      <c r="HZC7"/>
      <c r="HZD7"/>
      <c r="HZE7"/>
      <c r="HZF7"/>
      <c r="HZG7"/>
      <c r="HZH7"/>
      <c r="HZI7"/>
      <c r="HZJ7"/>
      <c r="HZK7"/>
      <c r="HZL7"/>
      <c r="HZM7"/>
      <c r="HZN7"/>
      <c r="HZO7"/>
      <c r="HZP7"/>
      <c r="HZQ7"/>
      <c r="HZR7"/>
      <c r="HZS7"/>
      <c r="HZT7"/>
      <c r="HZU7"/>
      <c r="HZV7"/>
      <c r="HZW7"/>
      <c r="HZX7"/>
      <c r="HZY7"/>
      <c r="HZZ7"/>
      <c r="IAA7"/>
      <c r="IAB7"/>
      <c r="IAC7"/>
      <c r="IAD7"/>
      <c r="IAE7"/>
      <c r="IAF7"/>
      <c r="IAG7"/>
      <c r="IAH7"/>
      <c r="IAI7"/>
      <c r="IAJ7"/>
      <c r="IAK7"/>
      <c r="IAL7"/>
      <c r="IAM7"/>
      <c r="IAN7"/>
      <c r="IAO7"/>
      <c r="IAP7"/>
      <c r="IAQ7"/>
      <c r="IAR7"/>
      <c r="IAS7"/>
      <c r="IAT7"/>
      <c r="IAU7"/>
      <c r="IAV7"/>
      <c r="IAW7"/>
      <c r="IAX7"/>
      <c r="IAY7"/>
      <c r="IAZ7"/>
      <c r="IBA7"/>
      <c r="IBB7"/>
      <c r="IBC7"/>
      <c r="IBD7"/>
      <c r="IBE7"/>
      <c r="IBF7"/>
      <c r="IBG7"/>
      <c r="IBH7"/>
      <c r="IBI7"/>
      <c r="IBJ7"/>
      <c r="IBK7"/>
      <c r="IBL7"/>
      <c r="IBM7"/>
      <c r="IBN7"/>
      <c r="IBO7"/>
      <c r="IBP7"/>
      <c r="IBQ7"/>
      <c r="IBR7"/>
      <c r="IBS7"/>
      <c r="IBT7"/>
      <c r="IBU7"/>
      <c r="IBV7"/>
      <c r="IBW7"/>
      <c r="IBX7"/>
      <c r="IBY7"/>
      <c r="IBZ7"/>
      <c r="ICA7"/>
      <c r="ICB7"/>
      <c r="ICC7"/>
      <c r="ICD7"/>
      <c r="ICE7"/>
      <c r="ICF7"/>
      <c r="ICG7"/>
      <c r="ICH7"/>
      <c r="ICI7"/>
      <c r="ICJ7"/>
      <c r="ICK7"/>
      <c r="ICL7"/>
      <c r="ICM7"/>
      <c r="ICN7"/>
      <c r="ICO7"/>
      <c r="ICP7"/>
      <c r="ICQ7"/>
      <c r="ICR7"/>
      <c r="ICS7"/>
      <c r="ICT7"/>
      <c r="ICU7"/>
      <c r="ICV7"/>
      <c r="ICW7"/>
      <c r="ICX7"/>
      <c r="ICY7"/>
      <c r="ICZ7"/>
      <c r="IDA7"/>
      <c r="IDB7"/>
      <c r="IDC7"/>
      <c r="IDD7"/>
      <c r="IDE7"/>
      <c r="IDF7"/>
      <c r="IDG7"/>
      <c r="IDH7"/>
      <c r="IDI7"/>
      <c r="IDJ7"/>
      <c r="IDK7"/>
      <c r="IDL7"/>
      <c r="IDM7"/>
      <c r="IDN7"/>
      <c r="IDO7"/>
      <c r="IDP7"/>
      <c r="IDQ7"/>
      <c r="IDR7"/>
      <c r="IDS7"/>
      <c r="IDT7"/>
      <c r="IDU7"/>
      <c r="IDV7"/>
      <c r="IDW7"/>
      <c r="IDX7"/>
      <c r="IDY7"/>
      <c r="IDZ7"/>
      <c r="IEA7"/>
      <c r="IEB7"/>
      <c r="IEC7"/>
      <c r="IED7"/>
      <c r="IEE7"/>
      <c r="IEF7"/>
      <c r="IEG7"/>
      <c r="IEH7"/>
      <c r="IEI7"/>
      <c r="IEJ7"/>
      <c r="IEK7"/>
      <c r="IEL7"/>
      <c r="IEM7"/>
      <c r="IEN7"/>
      <c r="IEO7"/>
      <c r="IEP7"/>
      <c r="IEQ7"/>
      <c r="IER7"/>
      <c r="IES7"/>
      <c r="IET7"/>
      <c r="IEU7"/>
      <c r="IEV7"/>
      <c r="IEW7"/>
      <c r="IEX7"/>
      <c r="IEY7"/>
      <c r="IEZ7"/>
      <c r="IFA7"/>
      <c r="IFB7"/>
      <c r="IFC7"/>
      <c r="IFD7"/>
      <c r="IFE7"/>
      <c r="IFF7"/>
      <c r="IFG7"/>
      <c r="IFH7"/>
      <c r="IFI7"/>
      <c r="IFJ7"/>
      <c r="IFK7"/>
      <c r="IFL7"/>
      <c r="IFM7"/>
      <c r="IFN7"/>
      <c r="IFO7"/>
      <c r="IFP7"/>
      <c r="IFQ7"/>
      <c r="IFR7"/>
      <c r="IFS7"/>
      <c r="IFT7"/>
      <c r="IFU7"/>
      <c r="IFV7"/>
      <c r="IFW7"/>
      <c r="IFX7"/>
      <c r="IFY7"/>
      <c r="IFZ7"/>
      <c r="IGA7"/>
      <c r="IGB7"/>
      <c r="IGC7"/>
      <c r="IGD7"/>
      <c r="IGE7"/>
      <c r="IGF7"/>
      <c r="IGG7"/>
      <c r="IGH7"/>
      <c r="IGI7"/>
      <c r="IGJ7"/>
      <c r="IGK7"/>
      <c r="IGL7"/>
      <c r="IGM7"/>
      <c r="IGN7"/>
      <c r="IGO7"/>
      <c r="IGP7"/>
      <c r="IGQ7"/>
      <c r="IGR7"/>
      <c r="IGS7"/>
      <c r="IGT7"/>
      <c r="IGU7"/>
      <c r="IGV7"/>
      <c r="IGW7"/>
      <c r="IGX7"/>
      <c r="IGY7"/>
      <c r="IGZ7"/>
      <c r="IHA7"/>
      <c r="IHB7"/>
      <c r="IHC7"/>
      <c r="IHD7"/>
      <c r="IHE7"/>
      <c r="IHF7"/>
      <c r="IHG7"/>
      <c r="IHH7"/>
      <c r="IHI7"/>
      <c r="IHJ7"/>
      <c r="IHK7"/>
      <c r="IHL7"/>
      <c r="IHM7"/>
      <c r="IHN7"/>
      <c r="IHO7"/>
      <c r="IHP7"/>
      <c r="IHQ7"/>
      <c r="IHR7"/>
      <c r="IHS7"/>
      <c r="IHT7"/>
      <c r="IHU7"/>
      <c r="IHV7"/>
      <c r="IHW7"/>
      <c r="IHX7"/>
      <c r="IHY7"/>
      <c r="IHZ7"/>
      <c r="IIA7"/>
      <c r="IIB7"/>
      <c r="IIC7"/>
      <c r="IID7"/>
      <c r="IIE7"/>
      <c r="IIF7"/>
      <c r="IIG7"/>
      <c r="IIH7"/>
      <c r="III7"/>
      <c r="IIJ7"/>
      <c r="IIK7"/>
      <c r="IIL7"/>
      <c r="IIM7"/>
      <c r="IIN7"/>
      <c r="IIO7"/>
      <c r="IIP7"/>
      <c r="IIQ7"/>
      <c r="IIR7"/>
      <c r="IIS7"/>
      <c r="IIT7"/>
      <c r="IIU7"/>
      <c r="IIV7"/>
      <c r="IIW7"/>
      <c r="IIX7"/>
      <c r="IIY7"/>
      <c r="IIZ7"/>
      <c r="IJA7"/>
      <c r="IJB7"/>
      <c r="IJC7"/>
      <c r="IJD7"/>
      <c r="IJE7"/>
      <c r="IJF7"/>
      <c r="IJG7"/>
      <c r="IJH7"/>
      <c r="IJI7"/>
      <c r="IJJ7"/>
      <c r="IJK7"/>
      <c r="IJL7"/>
      <c r="IJM7"/>
      <c r="IJN7"/>
      <c r="IJO7"/>
      <c r="IJP7"/>
      <c r="IJQ7"/>
      <c r="IJR7"/>
      <c r="IJS7"/>
      <c r="IJT7"/>
      <c r="IJU7"/>
      <c r="IJV7"/>
      <c r="IJW7"/>
      <c r="IJX7"/>
      <c r="IJY7"/>
      <c r="IJZ7"/>
      <c r="IKA7"/>
      <c r="IKB7"/>
      <c r="IKC7"/>
      <c r="IKD7"/>
      <c r="IKE7"/>
      <c r="IKF7"/>
      <c r="IKG7"/>
      <c r="IKH7"/>
      <c r="IKI7"/>
      <c r="IKJ7"/>
      <c r="IKK7"/>
      <c r="IKL7"/>
      <c r="IKM7"/>
      <c r="IKN7"/>
      <c r="IKO7"/>
      <c r="IKP7"/>
      <c r="IKQ7"/>
      <c r="IKR7"/>
      <c r="IKS7"/>
      <c r="IKT7"/>
      <c r="IKU7"/>
      <c r="IKV7"/>
      <c r="IKW7"/>
      <c r="IKX7"/>
      <c r="IKY7"/>
      <c r="IKZ7"/>
      <c r="ILA7"/>
      <c r="ILB7"/>
      <c r="ILC7"/>
      <c r="ILD7"/>
      <c r="ILE7"/>
      <c r="ILF7"/>
      <c r="ILG7"/>
      <c r="ILH7"/>
      <c r="ILI7"/>
      <c r="ILJ7"/>
      <c r="ILK7"/>
      <c r="ILL7"/>
      <c r="ILM7"/>
      <c r="ILN7"/>
      <c r="ILO7"/>
      <c r="ILP7"/>
      <c r="ILQ7"/>
      <c r="ILR7"/>
      <c r="ILS7"/>
      <c r="ILT7"/>
      <c r="ILU7"/>
      <c r="ILV7"/>
      <c r="ILW7"/>
      <c r="ILX7"/>
      <c r="ILY7"/>
      <c r="ILZ7"/>
      <c r="IMA7"/>
      <c r="IMB7"/>
      <c r="IMC7"/>
      <c r="IMD7"/>
      <c r="IME7"/>
      <c r="IMF7"/>
      <c r="IMG7"/>
      <c r="IMH7"/>
      <c r="IMI7"/>
      <c r="IMJ7"/>
      <c r="IMK7"/>
      <c r="IML7"/>
      <c r="IMM7"/>
      <c r="IMN7"/>
      <c r="IMO7"/>
      <c r="IMP7"/>
      <c r="IMQ7"/>
      <c r="IMR7"/>
      <c r="IMS7"/>
      <c r="IMT7"/>
      <c r="IMU7"/>
      <c r="IMV7"/>
      <c r="IMW7"/>
      <c r="IMX7"/>
      <c r="IMY7"/>
      <c r="IMZ7"/>
      <c r="INA7"/>
      <c r="INB7"/>
      <c r="INC7"/>
      <c r="IND7"/>
      <c r="INE7"/>
      <c r="INF7"/>
      <c r="ING7"/>
      <c r="INH7"/>
      <c r="INI7"/>
      <c r="INJ7"/>
      <c r="INK7"/>
      <c r="INL7"/>
      <c r="INM7"/>
      <c r="INN7"/>
      <c r="INO7"/>
      <c r="INP7"/>
      <c r="INQ7"/>
      <c r="INR7"/>
      <c r="INS7"/>
      <c r="INT7"/>
      <c r="INU7"/>
      <c r="INV7"/>
      <c r="INW7"/>
      <c r="INX7"/>
      <c r="INY7"/>
      <c r="INZ7"/>
      <c r="IOA7"/>
      <c r="IOB7"/>
      <c r="IOC7"/>
      <c r="IOD7"/>
      <c r="IOE7"/>
      <c r="IOF7"/>
      <c r="IOG7"/>
      <c r="IOH7"/>
      <c r="IOI7"/>
      <c r="IOJ7"/>
      <c r="IOK7"/>
      <c r="IOL7"/>
      <c r="IOM7"/>
      <c r="ION7"/>
      <c r="IOO7"/>
      <c r="IOP7"/>
      <c r="IOQ7"/>
      <c r="IOR7"/>
      <c r="IOS7"/>
      <c r="IOT7"/>
      <c r="IOU7"/>
      <c r="IOV7"/>
      <c r="IOW7"/>
      <c r="IOX7"/>
      <c r="IOY7"/>
      <c r="IOZ7"/>
      <c r="IPA7"/>
      <c r="IPB7"/>
      <c r="IPC7"/>
      <c r="IPD7"/>
      <c r="IPE7"/>
      <c r="IPF7"/>
      <c r="IPG7"/>
      <c r="IPH7"/>
      <c r="IPI7"/>
      <c r="IPJ7"/>
      <c r="IPK7"/>
      <c r="IPL7"/>
      <c r="IPM7"/>
      <c r="IPN7"/>
      <c r="IPO7"/>
      <c r="IPP7"/>
      <c r="IPQ7"/>
      <c r="IPR7"/>
      <c r="IPS7"/>
      <c r="IPT7"/>
      <c r="IPU7"/>
      <c r="IPV7"/>
      <c r="IPW7"/>
      <c r="IPX7"/>
      <c r="IPY7"/>
      <c r="IPZ7"/>
      <c r="IQA7"/>
      <c r="IQB7"/>
      <c r="IQC7"/>
      <c r="IQD7"/>
      <c r="IQE7"/>
      <c r="IQF7"/>
      <c r="IQG7"/>
      <c r="IQH7"/>
      <c r="IQI7"/>
      <c r="IQJ7"/>
      <c r="IQK7"/>
      <c r="IQL7"/>
      <c r="IQM7"/>
      <c r="IQN7"/>
      <c r="IQO7"/>
      <c r="IQP7"/>
      <c r="IQQ7"/>
      <c r="IQR7"/>
      <c r="IQS7"/>
      <c r="IQT7"/>
      <c r="IQU7"/>
      <c r="IQV7"/>
      <c r="IQW7"/>
      <c r="IQX7"/>
      <c r="IQY7"/>
      <c r="IQZ7"/>
      <c r="IRA7"/>
      <c r="IRB7"/>
      <c r="IRC7"/>
      <c r="IRD7"/>
      <c r="IRE7"/>
      <c r="IRF7"/>
      <c r="IRG7"/>
      <c r="IRH7"/>
      <c r="IRI7"/>
      <c r="IRJ7"/>
      <c r="IRK7"/>
      <c r="IRL7"/>
      <c r="IRM7"/>
      <c r="IRN7"/>
      <c r="IRO7"/>
      <c r="IRP7"/>
      <c r="IRQ7"/>
      <c r="IRR7"/>
      <c r="IRS7"/>
      <c r="IRT7"/>
      <c r="IRU7"/>
      <c r="IRV7"/>
      <c r="IRW7"/>
      <c r="IRX7"/>
      <c r="IRY7"/>
      <c r="IRZ7"/>
      <c r="ISA7"/>
      <c r="ISB7"/>
      <c r="ISC7"/>
      <c r="ISD7"/>
      <c r="ISE7"/>
      <c r="ISF7"/>
      <c r="ISG7"/>
      <c r="ISH7"/>
      <c r="ISI7"/>
      <c r="ISJ7"/>
      <c r="ISK7"/>
      <c r="ISL7"/>
      <c r="ISM7"/>
      <c r="ISN7"/>
      <c r="ISO7"/>
      <c r="ISP7"/>
      <c r="ISQ7"/>
      <c r="ISR7"/>
      <c r="ISS7"/>
      <c r="IST7"/>
      <c r="ISU7"/>
      <c r="ISV7"/>
      <c r="ISW7"/>
      <c r="ISX7"/>
      <c r="ISY7"/>
      <c r="ISZ7"/>
      <c r="ITA7"/>
      <c r="ITB7"/>
      <c r="ITC7"/>
      <c r="ITD7"/>
      <c r="ITE7"/>
      <c r="ITF7"/>
      <c r="ITG7"/>
      <c r="ITH7"/>
      <c r="ITI7"/>
      <c r="ITJ7"/>
      <c r="ITK7"/>
      <c r="ITL7"/>
      <c r="ITM7"/>
      <c r="ITN7"/>
      <c r="ITO7"/>
      <c r="ITP7"/>
      <c r="ITQ7"/>
      <c r="ITR7"/>
      <c r="ITS7"/>
      <c r="ITT7"/>
      <c r="ITU7"/>
      <c r="ITV7"/>
      <c r="ITW7"/>
      <c r="ITX7"/>
      <c r="ITY7"/>
      <c r="ITZ7"/>
      <c r="IUA7"/>
      <c r="IUB7"/>
      <c r="IUC7"/>
      <c r="IUD7"/>
      <c r="IUE7"/>
      <c r="IUF7"/>
      <c r="IUG7"/>
      <c r="IUH7"/>
      <c r="IUI7"/>
      <c r="IUJ7"/>
      <c r="IUK7"/>
      <c r="IUL7"/>
      <c r="IUM7"/>
      <c r="IUN7"/>
      <c r="IUO7"/>
      <c r="IUP7"/>
      <c r="IUQ7"/>
      <c r="IUR7"/>
      <c r="IUS7"/>
      <c r="IUT7"/>
      <c r="IUU7"/>
      <c r="IUV7"/>
      <c r="IUW7"/>
      <c r="IUX7"/>
      <c r="IUY7"/>
      <c r="IUZ7"/>
      <c r="IVA7"/>
      <c r="IVB7"/>
      <c r="IVC7"/>
      <c r="IVD7"/>
      <c r="IVE7"/>
      <c r="IVF7"/>
      <c r="IVG7"/>
      <c r="IVH7"/>
      <c r="IVI7"/>
      <c r="IVJ7"/>
      <c r="IVK7"/>
      <c r="IVL7"/>
      <c r="IVM7"/>
      <c r="IVN7"/>
      <c r="IVO7"/>
      <c r="IVP7"/>
      <c r="IVQ7"/>
      <c r="IVR7"/>
      <c r="IVS7"/>
      <c r="IVT7"/>
      <c r="IVU7"/>
      <c r="IVV7"/>
      <c r="IVW7"/>
      <c r="IVX7"/>
      <c r="IVY7"/>
      <c r="IVZ7"/>
      <c r="IWA7"/>
      <c r="IWB7"/>
      <c r="IWC7"/>
      <c r="IWD7"/>
      <c r="IWE7"/>
      <c r="IWF7"/>
      <c r="IWG7"/>
      <c r="IWH7"/>
      <c r="IWI7"/>
      <c r="IWJ7"/>
      <c r="IWK7"/>
      <c r="IWL7"/>
      <c r="IWM7"/>
      <c r="IWN7"/>
      <c r="IWO7"/>
      <c r="IWP7"/>
      <c r="IWQ7"/>
      <c r="IWR7"/>
      <c r="IWS7"/>
      <c r="IWT7"/>
      <c r="IWU7"/>
      <c r="IWV7"/>
      <c r="IWW7"/>
      <c r="IWX7"/>
      <c r="IWY7"/>
      <c r="IWZ7"/>
      <c r="IXA7"/>
      <c r="IXB7"/>
      <c r="IXC7"/>
      <c r="IXD7"/>
      <c r="IXE7"/>
      <c r="IXF7"/>
      <c r="IXG7"/>
      <c r="IXH7"/>
      <c r="IXI7"/>
      <c r="IXJ7"/>
      <c r="IXK7"/>
      <c r="IXL7"/>
      <c r="IXM7"/>
      <c r="IXN7"/>
      <c r="IXO7"/>
      <c r="IXP7"/>
      <c r="IXQ7"/>
      <c r="IXR7"/>
      <c r="IXS7"/>
      <c r="IXT7"/>
      <c r="IXU7"/>
      <c r="IXV7"/>
      <c r="IXW7"/>
      <c r="IXX7"/>
      <c r="IXY7"/>
      <c r="IXZ7"/>
      <c r="IYA7"/>
      <c r="IYB7"/>
      <c r="IYC7"/>
      <c r="IYD7"/>
      <c r="IYE7"/>
      <c r="IYF7"/>
      <c r="IYG7"/>
      <c r="IYH7"/>
      <c r="IYI7"/>
      <c r="IYJ7"/>
      <c r="IYK7"/>
      <c r="IYL7"/>
      <c r="IYM7"/>
      <c r="IYN7"/>
      <c r="IYO7"/>
      <c r="IYP7"/>
      <c r="IYQ7"/>
      <c r="IYR7"/>
      <c r="IYS7"/>
      <c r="IYT7"/>
      <c r="IYU7"/>
      <c r="IYV7"/>
      <c r="IYW7"/>
      <c r="IYX7"/>
      <c r="IYY7"/>
      <c r="IYZ7"/>
      <c r="IZA7"/>
      <c r="IZB7"/>
      <c r="IZC7"/>
      <c r="IZD7"/>
      <c r="IZE7"/>
      <c r="IZF7"/>
      <c r="IZG7"/>
      <c r="IZH7"/>
      <c r="IZI7"/>
      <c r="IZJ7"/>
      <c r="IZK7"/>
      <c r="IZL7"/>
      <c r="IZM7"/>
      <c r="IZN7"/>
      <c r="IZO7"/>
      <c r="IZP7"/>
      <c r="IZQ7"/>
      <c r="IZR7"/>
      <c r="IZS7"/>
      <c r="IZT7"/>
      <c r="IZU7"/>
      <c r="IZV7"/>
      <c r="IZW7"/>
      <c r="IZX7"/>
      <c r="IZY7"/>
      <c r="IZZ7"/>
      <c r="JAA7"/>
      <c r="JAB7"/>
      <c r="JAC7"/>
      <c r="JAD7"/>
      <c r="JAE7"/>
      <c r="JAF7"/>
      <c r="JAG7"/>
      <c r="JAH7"/>
      <c r="JAI7"/>
      <c r="JAJ7"/>
      <c r="JAK7"/>
      <c r="JAL7"/>
      <c r="JAM7"/>
      <c r="JAN7"/>
      <c r="JAO7"/>
      <c r="JAP7"/>
      <c r="JAQ7"/>
      <c r="JAR7"/>
      <c r="JAS7"/>
      <c r="JAT7"/>
      <c r="JAU7"/>
      <c r="JAV7"/>
      <c r="JAW7"/>
      <c r="JAX7"/>
      <c r="JAY7"/>
      <c r="JAZ7"/>
      <c r="JBA7"/>
      <c r="JBB7"/>
      <c r="JBC7"/>
      <c r="JBD7"/>
      <c r="JBE7"/>
      <c r="JBF7"/>
      <c r="JBG7"/>
      <c r="JBH7"/>
      <c r="JBI7"/>
      <c r="JBJ7"/>
      <c r="JBK7"/>
      <c r="JBL7"/>
      <c r="JBM7"/>
      <c r="JBN7"/>
      <c r="JBO7"/>
      <c r="JBP7"/>
      <c r="JBQ7"/>
      <c r="JBR7"/>
      <c r="JBS7"/>
      <c r="JBT7"/>
      <c r="JBU7"/>
      <c r="JBV7"/>
      <c r="JBW7"/>
      <c r="JBX7"/>
      <c r="JBY7"/>
      <c r="JBZ7"/>
      <c r="JCA7"/>
      <c r="JCB7"/>
      <c r="JCC7"/>
      <c r="JCD7"/>
      <c r="JCE7"/>
      <c r="JCF7"/>
      <c r="JCG7"/>
      <c r="JCH7"/>
      <c r="JCI7"/>
      <c r="JCJ7"/>
      <c r="JCK7"/>
      <c r="JCL7"/>
      <c r="JCM7"/>
      <c r="JCN7"/>
      <c r="JCO7"/>
      <c r="JCP7"/>
      <c r="JCQ7"/>
      <c r="JCR7"/>
      <c r="JCS7"/>
      <c r="JCT7"/>
      <c r="JCU7"/>
      <c r="JCV7"/>
      <c r="JCW7"/>
      <c r="JCX7"/>
      <c r="JCY7"/>
      <c r="JCZ7"/>
      <c r="JDA7"/>
      <c r="JDB7"/>
      <c r="JDC7"/>
      <c r="JDD7"/>
      <c r="JDE7"/>
      <c r="JDF7"/>
      <c r="JDG7"/>
      <c r="JDH7"/>
      <c r="JDI7"/>
      <c r="JDJ7"/>
      <c r="JDK7"/>
      <c r="JDL7"/>
      <c r="JDM7"/>
      <c r="JDN7"/>
      <c r="JDO7"/>
      <c r="JDP7"/>
      <c r="JDQ7"/>
      <c r="JDR7"/>
      <c r="JDS7"/>
      <c r="JDT7"/>
      <c r="JDU7"/>
      <c r="JDV7"/>
      <c r="JDW7"/>
      <c r="JDX7"/>
      <c r="JDY7"/>
      <c r="JDZ7"/>
      <c r="JEA7"/>
      <c r="JEB7"/>
      <c r="JEC7"/>
      <c r="JED7"/>
      <c r="JEE7"/>
      <c r="JEF7"/>
      <c r="JEG7"/>
      <c r="JEH7"/>
      <c r="JEI7"/>
      <c r="JEJ7"/>
      <c r="JEK7"/>
      <c r="JEL7"/>
      <c r="JEM7"/>
      <c r="JEN7"/>
      <c r="JEO7"/>
      <c r="JEP7"/>
      <c r="JEQ7"/>
      <c r="JER7"/>
      <c r="JES7"/>
      <c r="JET7"/>
      <c r="JEU7"/>
      <c r="JEV7"/>
      <c r="JEW7"/>
      <c r="JEX7"/>
      <c r="JEY7"/>
      <c r="JEZ7"/>
      <c r="JFA7"/>
      <c r="JFB7"/>
      <c r="JFC7"/>
      <c r="JFD7"/>
      <c r="JFE7"/>
      <c r="JFF7"/>
      <c r="JFG7"/>
      <c r="JFH7"/>
      <c r="JFI7"/>
      <c r="JFJ7"/>
      <c r="JFK7"/>
      <c r="JFL7"/>
      <c r="JFM7"/>
      <c r="JFN7"/>
      <c r="JFO7"/>
      <c r="JFP7"/>
      <c r="JFQ7"/>
      <c r="JFR7"/>
      <c r="JFS7"/>
      <c r="JFT7"/>
      <c r="JFU7"/>
      <c r="JFV7"/>
      <c r="JFW7"/>
      <c r="JFX7"/>
      <c r="JFY7"/>
      <c r="JFZ7"/>
      <c r="JGA7"/>
      <c r="JGB7"/>
      <c r="JGC7"/>
      <c r="JGD7"/>
      <c r="JGE7"/>
      <c r="JGF7"/>
      <c r="JGG7"/>
      <c r="JGH7"/>
      <c r="JGI7"/>
      <c r="JGJ7"/>
      <c r="JGK7"/>
      <c r="JGL7"/>
      <c r="JGM7"/>
      <c r="JGN7"/>
      <c r="JGO7"/>
      <c r="JGP7"/>
      <c r="JGQ7"/>
      <c r="JGR7"/>
      <c r="JGS7"/>
      <c r="JGT7"/>
      <c r="JGU7"/>
      <c r="JGV7"/>
      <c r="JGW7"/>
      <c r="JGX7"/>
      <c r="JGY7"/>
      <c r="JGZ7"/>
      <c r="JHA7"/>
      <c r="JHB7"/>
      <c r="JHC7"/>
      <c r="JHD7"/>
      <c r="JHE7"/>
      <c r="JHF7"/>
      <c r="JHG7"/>
      <c r="JHH7"/>
      <c r="JHI7"/>
      <c r="JHJ7"/>
      <c r="JHK7"/>
      <c r="JHL7"/>
      <c r="JHM7"/>
      <c r="JHN7"/>
      <c r="JHO7"/>
      <c r="JHP7"/>
      <c r="JHQ7"/>
      <c r="JHR7"/>
      <c r="JHS7"/>
      <c r="JHT7"/>
      <c r="JHU7"/>
      <c r="JHV7"/>
      <c r="JHW7"/>
      <c r="JHX7"/>
      <c r="JHY7"/>
      <c r="JHZ7"/>
      <c r="JIA7"/>
      <c r="JIB7"/>
      <c r="JIC7"/>
      <c r="JID7"/>
      <c r="JIE7"/>
      <c r="JIF7"/>
      <c r="JIG7"/>
      <c r="JIH7"/>
      <c r="JII7"/>
      <c r="JIJ7"/>
      <c r="JIK7"/>
      <c r="JIL7"/>
      <c r="JIM7"/>
      <c r="JIN7"/>
      <c r="JIO7"/>
      <c r="JIP7"/>
      <c r="JIQ7"/>
      <c r="JIR7"/>
      <c r="JIS7"/>
      <c r="JIT7"/>
      <c r="JIU7"/>
      <c r="JIV7"/>
      <c r="JIW7"/>
      <c r="JIX7"/>
      <c r="JIY7"/>
      <c r="JIZ7"/>
      <c r="JJA7"/>
      <c r="JJB7"/>
      <c r="JJC7"/>
      <c r="JJD7"/>
      <c r="JJE7"/>
      <c r="JJF7"/>
      <c r="JJG7"/>
      <c r="JJH7"/>
      <c r="JJI7"/>
      <c r="JJJ7"/>
      <c r="JJK7"/>
      <c r="JJL7"/>
      <c r="JJM7"/>
      <c r="JJN7"/>
      <c r="JJO7"/>
      <c r="JJP7"/>
      <c r="JJQ7"/>
      <c r="JJR7"/>
      <c r="JJS7"/>
      <c r="JJT7"/>
      <c r="JJU7"/>
      <c r="JJV7"/>
      <c r="JJW7"/>
      <c r="JJX7"/>
      <c r="JJY7"/>
      <c r="JJZ7"/>
      <c r="JKA7"/>
      <c r="JKB7"/>
      <c r="JKC7"/>
      <c r="JKD7"/>
      <c r="JKE7"/>
      <c r="JKF7"/>
      <c r="JKG7"/>
      <c r="JKH7"/>
      <c r="JKI7"/>
      <c r="JKJ7"/>
      <c r="JKK7"/>
      <c r="JKL7"/>
      <c r="JKM7"/>
      <c r="JKN7"/>
      <c r="JKO7"/>
      <c r="JKP7"/>
      <c r="JKQ7"/>
      <c r="JKR7"/>
      <c r="JKS7"/>
      <c r="JKT7"/>
      <c r="JKU7"/>
      <c r="JKV7"/>
      <c r="JKW7"/>
      <c r="JKX7"/>
      <c r="JKY7"/>
      <c r="JKZ7"/>
      <c r="JLA7"/>
      <c r="JLB7"/>
      <c r="JLC7"/>
      <c r="JLD7"/>
      <c r="JLE7"/>
      <c r="JLF7"/>
      <c r="JLG7"/>
      <c r="JLH7"/>
      <c r="JLI7"/>
      <c r="JLJ7"/>
      <c r="JLK7"/>
      <c r="JLL7"/>
      <c r="JLM7"/>
      <c r="JLN7"/>
      <c r="JLO7"/>
      <c r="JLP7"/>
      <c r="JLQ7"/>
      <c r="JLR7"/>
      <c r="JLS7"/>
      <c r="JLT7"/>
      <c r="JLU7"/>
      <c r="JLV7"/>
      <c r="JLW7"/>
      <c r="JLX7"/>
      <c r="JLY7"/>
      <c r="JLZ7"/>
      <c r="JMA7"/>
      <c r="JMB7"/>
      <c r="JMC7"/>
      <c r="JMD7"/>
      <c r="JME7"/>
      <c r="JMF7"/>
      <c r="JMG7"/>
      <c r="JMH7"/>
      <c r="JMI7"/>
      <c r="JMJ7"/>
      <c r="JMK7"/>
      <c r="JML7"/>
      <c r="JMM7"/>
      <c r="JMN7"/>
      <c r="JMO7"/>
      <c r="JMP7"/>
      <c r="JMQ7"/>
      <c r="JMR7"/>
      <c r="JMS7"/>
      <c r="JMT7"/>
      <c r="JMU7"/>
      <c r="JMV7"/>
      <c r="JMW7"/>
      <c r="JMX7"/>
      <c r="JMY7"/>
      <c r="JMZ7"/>
      <c r="JNA7"/>
      <c r="JNB7"/>
      <c r="JNC7"/>
      <c r="JND7"/>
      <c r="JNE7"/>
      <c r="JNF7"/>
      <c r="JNG7"/>
      <c r="JNH7"/>
      <c r="JNI7"/>
      <c r="JNJ7"/>
      <c r="JNK7"/>
      <c r="JNL7"/>
      <c r="JNM7"/>
      <c r="JNN7"/>
      <c r="JNO7"/>
      <c r="JNP7"/>
      <c r="JNQ7"/>
      <c r="JNR7"/>
      <c r="JNS7"/>
      <c r="JNT7"/>
      <c r="JNU7"/>
      <c r="JNV7"/>
      <c r="JNW7"/>
      <c r="JNX7"/>
      <c r="JNY7"/>
      <c r="JNZ7"/>
      <c r="JOA7"/>
      <c r="JOB7"/>
      <c r="JOC7"/>
      <c r="JOD7"/>
      <c r="JOE7"/>
      <c r="JOF7"/>
      <c r="JOG7"/>
      <c r="JOH7"/>
      <c r="JOI7"/>
      <c r="JOJ7"/>
      <c r="JOK7"/>
      <c r="JOL7"/>
      <c r="JOM7"/>
      <c r="JON7"/>
      <c r="JOO7"/>
      <c r="JOP7"/>
      <c r="JOQ7"/>
      <c r="JOR7"/>
      <c r="JOS7"/>
      <c r="JOT7"/>
      <c r="JOU7"/>
      <c r="JOV7"/>
      <c r="JOW7"/>
      <c r="JOX7"/>
      <c r="JOY7"/>
      <c r="JOZ7"/>
      <c r="JPA7"/>
      <c r="JPB7"/>
      <c r="JPC7"/>
      <c r="JPD7"/>
      <c r="JPE7"/>
      <c r="JPF7"/>
      <c r="JPG7"/>
      <c r="JPH7"/>
      <c r="JPI7"/>
      <c r="JPJ7"/>
      <c r="JPK7"/>
      <c r="JPL7"/>
      <c r="JPM7"/>
      <c r="JPN7"/>
      <c r="JPO7"/>
      <c r="JPP7"/>
      <c r="JPQ7"/>
      <c r="JPR7"/>
      <c r="JPS7"/>
      <c r="JPT7"/>
      <c r="JPU7"/>
      <c r="JPV7"/>
      <c r="JPW7"/>
      <c r="JPX7"/>
      <c r="JPY7"/>
      <c r="JPZ7"/>
      <c r="JQA7"/>
      <c r="JQB7"/>
      <c r="JQC7"/>
      <c r="JQD7"/>
      <c r="JQE7"/>
      <c r="JQF7"/>
      <c r="JQG7"/>
      <c r="JQH7"/>
      <c r="JQI7"/>
      <c r="JQJ7"/>
      <c r="JQK7"/>
      <c r="JQL7"/>
      <c r="JQM7"/>
      <c r="JQN7"/>
      <c r="JQO7"/>
      <c r="JQP7"/>
      <c r="JQQ7"/>
      <c r="JQR7"/>
      <c r="JQS7"/>
      <c r="JQT7"/>
      <c r="JQU7"/>
      <c r="JQV7"/>
      <c r="JQW7"/>
      <c r="JQX7"/>
      <c r="JQY7"/>
      <c r="JQZ7"/>
      <c r="JRA7"/>
      <c r="JRB7"/>
      <c r="JRC7"/>
      <c r="JRD7"/>
      <c r="JRE7"/>
      <c r="JRF7"/>
      <c r="JRG7"/>
      <c r="JRH7"/>
      <c r="JRI7"/>
      <c r="JRJ7"/>
      <c r="JRK7"/>
      <c r="JRL7"/>
      <c r="JRM7"/>
      <c r="JRN7"/>
      <c r="JRO7"/>
      <c r="JRP7"/>
      <c r="JRQ7"/>
      <c r="JRR7"/>
      <c r="JRS7"/>
      <c r="JRT7"/>
      <c r="JRU7"/>
      <c r="JRV7"/>
      <c r="JRW7"/>
      <c r="JRX7"/>
      <c r="JRY7"/>
      <c r="JRZ7"/>
      <c r="JSA7"/>
      <c r="JSB7"/>
      <c r="JSC7"/>
      <c r="JSD7"/>
      <c r="JSE7"/>
      <c r="JSF7"/>
      <c r="JSG7"/>
      <c r="JSH7"/>
      <c r="JSI7"/>
      <c r="JSJ7"/>
      <c r="JSK7"/>
      <c r="JSL7"/>
      <c r="JSM7"/>
      <c r="JSN7"/>
      <c r="JSO7"/>
      <c r="JSP7"/>
      <c r="JSQ7"/>
      <c r="JSR7"/>
      <c r="JSS7"/>
      <c r="JST7"/>
      <c r="JSU7"/>
      <c r="JSV7"/>
      <c r="JSW7"/>
      <c r="JSX7"/>
      <c r="JSY7"/>
      <c r="JSZ7"/>
      <c r="JTA7"/>
      <c r="JTB7"/>
      <c r="JTC7"/>
      <c r="JTD7"/>
      <c r="JTE7"/>
      <c r="JTF7"/>
      <c r="JTG7"/>
      <c r="JTH7"/>
      <c r="JTI7"/>
      <c r="JTJ7"/>
      <c r="JTK7"/>
      <c r="JTL7"/>
      <c r="JTM7"/>
      <c r="JTN7"/>
      <c r="JTO7"/>
      <c r="JTP7"/>
      <c r="JTQ7"/>
      <c r="JTR7"/>
      <c r="JTS7"/>
      <c r="JTT7"/>
      <c r="JTU7"/>
      <c r="JTV7"/>
      <c r="JTW7"/>
      <c r="JTX7"/>
      <c r="JTY7"/>
      <c r="JTZ7"/>
      <c r="JUA7"/>
      <c r="JUB7"/>
      <c r="JUC7"/>
      <c r="JUD7"/>
      <c r="JUE7"/>
      <c r="JUF7"/>
      <c r="JUG7"/>
      <c r="JUH7"/>
      <c r="JUI7"/>
      <c r="JUJ7"/>
      <c r="JUK7"/>
      <c r="JUL7"/>
      <c r="JUM7"/>
      <c r="JUN7"/>
      <c r="JUO7"/>
      <c r="JUP7"/>
      <c r="JUQ7"/>
      <c r="JUR7"/>
      <c r="JUS7"/>
      <c r="JUT7"/>
      <c r="JUU7"/>
      <c r="JUV7"/>
      <c r="JUW7"/>
      <c r="JUX7"/>
      <c r="JUY7"/>
      <c r="JUZ7"/>
      <c r="JVA7"/>
      <c r="JVB7"/>
      <c r="JVC7"/>
      <c r="JVD7"/>
      <c r="JVE7"/>
      <c r="JVF7"/>
      <c r="JVG7"/>
      <c r="JVH7"/>
      <c r="JVI7"/>
      <c r="JVJ7"/>
      <c r="JVK7"/>
      <c r="JVL7"/>
      <c r="JVM7"/>
      <c r="JVN7"/>
      <c r="JVO7"/>
      <c r="JVP7"/>
      <c r="JVQ7"/>
      <c r="JVR7"/>
      <c r="JVS7"/>
      <c r="JVT7"/>
      <c r="JVU7"/>
      <c r="JVV7"/>
      <c r="JVW7"/>
      <c r="JVX7"/>
      <c r="JVY7"/>
      <c r="JVZ7"/>
      <c r="JWA7"/>
      <c r="JWB7"/>
      <c r="JWC7"/>
      <c r="JWD7"/>
      <c r="JWE7"/>
      <c r="JWF7"/>
      <c r="JWG7"/>
      <c r="JWH7"/>
      <c r="JWI7"/>
      <c r="JWJ7"/>
      <c r="JWK7"/>
      <c r="JWL7"/>
      <c r="JWM7"/>
      <c r="JWN7"/>
      <c r="JWO7"/>
      <c r="JWP7"/>
      <c r="JWQ7"/>
      <c r="JWR7"/>
      <c r="JWS7"/>
      <c r="JWT7"/>
      <c r="JWU7"/>
      <c r="JWV7"/>
      <c r="JWW7"/>
      <c r="JWX7"/>
      <c r="JWY7"/>
      <c r="JWZ7"/>
      <c r="JXA7"/>
      <c r="JXB7"/>
      <c r="JXC7"/>
      <c r="JXD7"/>
      <c r="JXE7"/>
      <c r="JXF7"/>
      <c r="JXG7"/>
      <c r="JXH7"/>
      <c r="JXI7"/>
      <c r="JXJ7"/>
      <c r="JXK7"/>
      <c r="JXL7"/>
      <c r="JXM7"/>
      <c r="JXN7"/>
      <c r="JXO7"/>
      <c r="JXP7"/>
      <c r="JXQ7"/>
      <c r="JXR7"/>
      <c r="JXS7"/>
      <c r="JXT7"/>
      <c r="JXU7"/>
      <c r="JXV7"/>
      <c r="JXW7"/>
      <c r="JXX7"/>
      <c r="JXY7"/>
      <c r="JXZ7"/>
      <c r="JYA7"/>
      <c r="JYB7"/>
      <c r="JYC7"/>
      <c r="JYD7"/>
      <c r="JYE7"/>
      <c r="JYF7"/>
      <c r="JYG7"/>
      <c r="JYH7"/>
      <c r="JYI7"/>
      <c r="JYJ7"/>
      <c r="JYK7"/>
      <c r="JYL7"/>
      <c r="JYM7"/>
      <c r="JYN7"/>
      <c r="JYO7"/>
      <c r="JYP7"/>
      <c r="JYQ7"/>
      <c r="JYR7"/>
      <c r="JYS7"/>
      <c r="JYT7"/>
      <c r="JYU7"/>
      <c r="JYV7"/>
      <c r="JYW7"/>
      <c r="JYX7"/>
      <c r="JYY7"/>
      <c r="JYZ7"/>
      <c r="JZA7"/>
      <c r="JZB7"/>
      <c r="JZC7"/>
      <c r="JZD7"/>
      <c r="JZE7"/>
      <c r="JZF7"/>
      <c r="JZG7"/>
      <c r="JZH7"/>
      <c r="JZI7"/>
      <c r="JZJ7"/>
      <c r="JZK7"/>
      <c r="JZL7"/>
      <c r="JZM7"/>
      <c r="JZN7"/>
      <c r="JZO7"/>
      <c r="JZP7"/>
      <c r="JZQ7"/>
      <c r="JZR7"/>
      <c r="JZS7"/>
      <c r="JZT7"/>
      <c r="JZU7"/>
      <c r="JZV7"/>
      <c r="JZW7"/>
      <c r="JZX7"/>
      <c r="JZY7"/>
      <c r="JZZ7"/>
      <c r="KAA7"/>
      <c r="KAB7"/>
      <c r="KAC7"/>
      <c r="KAD7"/>
      <c r="KAE7"/>
      <c r="KAF7"/>
      <c r="KAG7"/>
      <c r="KAH7"/>
      <c r="KAI7"/>
      <c r="KAJ7"/>
      <c r="KAK7"/>
      <c r="KAL7"/>
      <c r="KAM7"/>
      <c r="KAN7"/>
      <c r="KAO7"/>
      <c r="KAP7"/>
      <c r="KAQ7"/>
      <c r="KAR7"/>
      <c r="KAS7"/>
      <c r="KAT7"/>
      <c r="KAU7"/>
      <c r="KAV7"/>
      <c r="KAW7"/>
      <c r="KAX7"/>
      <c r="KAY7"/>
      <c r="KAZ7"/>
      <c r="KBA7"/>
      <c r="KBB7"/>
      <c r="KBC7"/>
      <c r="KBD7"/>
      <c r="KBE7"/>
      <c r="KBF7"/>
      <c r="KBG7"/>
      <c r="KBH7"/>
      <c r="KBI7"/>
      <c r="KBJ7"/>
      <c r="KBK7"/>
      <c r="KBL7"/>
      <c r="KBM7"/>
      <c r="KBN7"/>
      <c r="KBO7"/>
      <c r="KBP7"/>
      <c r="KBQ7"/>
      <c r="KBR7"/>
      <c r="KBS7"/>
      <c r="KBT7"/>
      <c r="KBU7"/>
      <c r="KBV7"/>
      <c r="KBW7"/>
      <c r="KBX7"/>
      <c r="KBY7"/>
      <c r="KBZ7"/>
      <c r="KCA7"/>
      <c r="KCB7"/>
      <c r="KCC7"/>
      <c r="KCD7"/>
      <c r="KCE7"/>
      <c r="KCF7"/>
      <c r="KCG7"/>
      <c r="KCH7"/>
      <c r="KCI7"/>
      <c r="KCJ7"/>
      <c r="KCK7"/>
      <c r="KCL7"/>
      <c r="KCM7"/>
      <c r="KCN7"/>
      <c r="KCO7"/>
      <c r="KCP7"/>
      <c r="KCQ7"/>
      <c r="KCR7"/>
      <c r="KCS7"/>
      <c r="KCT7"/>
      <c r="KCU7"/>
      <c r="KCV7"/>
      <c r="KCW7"/>
      <c r="KCX7"/>
      <c r="KCY7"/>
      <c r="KCZ7"/>
      <c r="KDA7"/>
      <c r="KDB7"/>
      <c r="KDC7"/>
      <c r="KDD7"/>
      <c r="KDE7"/>
      <c r="KDF7"/>
      <c r="KDG7"/>
      <c r="KDH7"/>
      <c r="KDI7"/>
      <c r="KDJ7"/>
      <c r="KDK7"/>
      <c r="KDL7"/>
      <c r="KDM7"/>
      <c r="KDN7"/>
      <c r="KDO7"/>
      <c r="KDP7"/>
      <c r="KDQ7"/>
      <c r="KDR7"/>
      <c r="KDS7"/>
      <c r="KDT7"/>
      <c r="KDU7"/>
      <c r="KDV7"/>
      <c r="KDW7"/>
      <c r="KDX7"/>
      <c r="KDY7"/>
      <c r="KDZ7"/>
      <c r="KEA7"/>
      <c r="KEB7"/>
      <c r="KEC7"/>
      <c r="KED7"/>
      <c r="KEE7"/>
      <c r="KEF7"/>
      <c r="KEG7"/>
      <c r="KEH7"/>
      <c r="KEI7"/>
      <c r="KEJ7"/>
      <c r="KEK7"/>
      <c r="KEL7"/>
      <c r="KEM7"/>
      <c r="KEN7"/>
      <c r="KEO7"/>
      <c r="KEP7"/>
      <c r="KEQ7"/>
      <c r="KER7"/>
      <c r="KES7"/>
      <c r="KET7"/>
      <c r="KEU7"/>
      <c r="KEV7"/>
      <c r="KEW7"/>
      <c r="KEX7"/>
      <c r="KEY7"/>
      <c r="KEZ7"/>
      <c r="KFA7"/>
      <c r="KFB7"/>
      <c r="KFC7"/>
      <c r="KFD7"/>
      <c r="KFE7"/>
      <c r="KFF7"/>
      <c r="KFG7"/>
      <c r="KFH7"/>
      <c r="KFI7"/>
      <c r="KFJ7"/>
      <c r="KFK7"/>
      <c r="KFL7"/>
      <c r="KFM7"/>
      <c r="KFN7"/>
      <c r="KFO7"/>
      <c r="KFP7"/>
      <c r="KFQ7"/>
      <c r="KFR7"/>
      <c r="KFS7"/>
      <c r="KFT7"/>
      <c r="KFU7"/>
      <c r="KFV7"/>
      <c r="KFW7"/>
      <c r="KFX7"/>
      <c r="KFY7"/>
      <c r="KFZ7"/>
      <c r="KGA7"/>
      <c r="KGB7"/>
      <c r="KGC7"/>
      <c r="KGD7"/>
      <c r="KGE7"/>
      <c r="KGF7"/>
      <c r="KGG7"/>
      <c r="KGH7"/>
      <c r="KGI7"/>
      <c r="KGJ7"/>
      <c r="KGK7"/>
      <c r="KGL7"/>
      <c r="KGM7"/>
      <c r="KGN7"/>
      <c r="KGO7"/>
      <c r="KGP7"/>
      <c r="KGQ7"/>
      <c r="KGR7"/>
      <c r="KGS7"/>
      <c r="KGT7"/>
      <c r="KGU7"/>
      <c r="KGV7"/>
      <c r="KGW7"/>
      <c r="KGX7"/>
      <c r="KGY7"/>
      <c r="KGZ7"/>
      <c r="KHA7"/>
      <c r="KHB7"/>
      <c r="KHC7"/>
      <c r="KHD7"/>
      <c r="KHE7"/>
      <c r="KHF7"/>
      <c r="KHG7"/>
      <c r="KHH7"/>
      <c r="KHI7"/>
      <c r="KHJ7"/>
      <c r="KHK7"/>
      <c r="KHL7"/>
      <c r="KHM7"/>
      <c r="KHN7"/>
      <c r="KHO7"/>
      <c r="KHP7"/>
      <c r="KHQ7"/>
      <c r="KHR7"/>
      <c r="KHS7"/>
      <c r="KHT7"/>
      <c r="KHU7"/>
      <c r="KHV7"/>
      <c r="KHW7"/>
      <c r="KHX7"/>
      <c r="KHY7"/>
      <c r="KHZ7"/>
      <c r="KIA7"/>
      <c r="KIB7"/>
      <c r="KIC7"/>
      <c r="KID7"/>
      <c r="KIE7"/>
      <c r="KIF7"/>
      <c r="KIG7"/>
      <c r="KIH7"/>
      <c r="KII7"/>
      <c r="KIJ7"/>
      <c r="KIK7"/>
      <c r="KIL7"/>
      <c r="KIM7"/>
      <c r="KIN7"/>
      <c r="KIO7"/>
      <c r="KIP7"/>
      <c r="KIQ7"/>
      <c r="KIR7"/>
      <c r="KIS7"/>
      <c r="KIT7"/>
      <c r="KIU7"/>
      <c r="KIV7"/>
      <c r="KIW7"/>
      <c r="KIX7"/>
      <c r="KIY7"/>
      <c r="KIZ7"/>
      <c r="KJA7"/>
      <c r="KJB7"/>
      <c r="KJC7"/>
      <c r="KJD7"/>
      <c r="KJE7"/>
      <c r="KJF7"/>
      <c r="KJG7"/>
      <c r="KJH7"/>
      <c r="KJI7"/>
      <c r="KJJ7"/>
      <c r="KJK7"/>
      <c r="KJL7"/>
      <c r="KJM7"/>
      <c r="KJN7"/>
      <c r="KJO7"/>
      <c r="KJP7"/>
      <c r="KJQ7"/>
      <c r="KJR7"/>
      <c r="KJS7"/>
      <c r="KJT7"/>
      <c r="KJU7"/>
      <c r="KJV7"/>
      <c r="KJW7"/>
      <c r="KJX7"/>
      <c r="KJY7"/>
      <c r="KJZ7"/>
      <c r="KKA7"/>
      <c r="KKB7"/>
      <c r="KKC7"/>
      <c r="KKD7"/>
      <c r="KKE7"/>
      <c r="KKF7"/>
      <c r="KKG7"/>
      <c r="KKH7"/>
      <c r="KKI7"/>
      <c r="KKJ7"/>
      <c r="KKK7"/>
      <c r="KKL7"/>
      <c r="KKM7"/>
      <c r="KKN7"/>
      <c r="KKO7"/>
      <c r="KKP7"/>
      <c r="KKQ7"/>
      <c r="KKR7"/>
      <c r="KKS7"/>
      <c r="KKT7"/>
      <c r="KKU7"/>
      <c r="KKV7"/>
      <c r="KKW7"/>
      <c r="KKX7"/>
      <c r="KKY7"/>
      <c r="KKZ7"/>
      <c r="KLA7"/>
      <c r="KLB7"/>
      <c r="KLC7"/>
      <c r="KLD7"/>
      <c r="KLE7"/>
      <c r="KLF7"/>
      <c r="KLG7"/>
      <c r="KLH7"/>
      <c r="KLI7"/>
      <c r="KLJ7"/>
      <c r="KLK7"/>
      <c r="KLL7"/>
      <c r="KLM7"/>
      <c r="KLN7"/>
      <c r="KLO7"/>
      <c r="KLP7"/>
      <c r="KLQ7"/>
      <c r="KLR7"/>
      <c r="KLS7"/>
      <c r="KLT7"/>
      <c r="KLU7"/>
      <c r="KLV7"/>
      <c r="KLW7"/>
      <c r="KLX7"/>
      <c r="KLY7"/>
      <c r="KLZ7"/>
      <c r="KMA7"/>
      <c r="KMB7"/>
      <c r="KMC7"/>
      <c r="KMD7"/>
      <c r="KME7"/>
      <c r="KMF7"/>
      <c r="KMG7"/>
      <c r="KMH7"/>
      <c r="KMI7"/>
      <c r="KMJ7"/>
      <c r="KMK7"/>
      <c r="KML7"/>
      <c r="KMM7"/>
      <c r="KMN7"/>
      <c r="KMO7"/>
      <c r="KMP7"/>
      <c r="KMQ7"/>
      <c r="KMR7"/>
      <c r="KMS7"/>
      <c r="KMT7"/>
      <c r="KMU7"/>
      <c r="KMV7"/>
      <c r="KMW7"/>
      <c r="KMX7"/>
      <c r="KMY7"/>
      <c r="KMZ7"/>
      <c r="KNA7"/>
      <c r="KNB7"/>
      <c r="KNC7"/>
      <c r="KND7"/>
      <c r="KNE7"/>
      <c r="KNF7"/>
      <c r="KNG7"/>
      <c r="KNH7"/>
      <c r="KNI7"/>
      <c r="KNJ7"/>
      <c r="KNK7"/>
      <c r="KNL7"/>
      <c r="KNM7"/>
      <c r="KNN7"/>
      <c r="KNO7"/>
      <c r="KNP7"/>
      <c r="KNQ7"/>
      <c r="KNR7"/>
      <c r="KNS7"/>
      <c r="KNT7"/>
      <c r="KNU7"/>
      <c r="KNV7"/>
      <c r="KNW7"/>
      <c r="KNX7"/>
      <c r="KNY7"/>
      <c r="KNZ7"/>
      <c r="KOA7"/>
      <c r="KOB7"/>
      <c r="KOC7"/>
      <c r="KOD7"/>
      <c r="KOE7"/>
      <c r="KOF7"/>
      <c r="KOG7"/>
      <c r="KOH7"/>
      <c r="KOI7"/>
      <c r="KOJ7"/>
      <c r="KOK7"/>
      <c r="KOL7"/>
      <c r="KOM7"/>
      <c r="KON7"/>
      <c r="KOO7"/>
      <c r="KOP7"/>
      <c r="KOQ7"/>
      <c r="KOR7"/>
      <c r="KOS7"/>
      <c r="KOT7"/>
      <c r="KOU7"/>
      <c r="KOV7"/>
      <c r="KOW7"/>
      <c r="KOX7"/>
      <c r="KOY7"/>
      <c r="KOZ7"/>
      <c r="KPA7"/>
      <c r="KPB7"/>
      <c r="KPC7"/>
      <c r="KPD7"/>
      <c r="KPE7"/>
      <c r="KPF7"/>
      <c r="KPG7"/>
      <c r="KPH7"/>
      <c r="KPI7"/>
      <c r="KPJ7"/>
      <c r="KPK7"/>
      <c r="KPL7"/>
      <c r="KPM7"/>
      <c r="KPN7"/>
      <c r="KPO7"/>
      <c r="KPP7"/>
      <c r="KPQ7"/>
      <c r="KPR7"/>
      <c r="KPS7"/>
      <c r="KPT7"/>
      <c r="KPU7"/>
      <c r="KPV7"/>
      <c r="KPW7"/>
      <c r="KPX7"/>
      <c r="KPY7"/>
      <c r="KPZ7"/>
      <c r="KQA7"/>
      <c r="KQB7"/>
      <c r="KQC7"/>
      <c r="KQD7"/>
      <c r="KQE7"/>
      <c r="KQF7"/>
      <c r="KQG7"/>
      <c r="KQH7"/>
      <c r="KQI7"/>
      <c r="KQJ7"/>
      <c r="KQK7"/>
      <c r="KQL7"/>
      <c r="KQM7"/>
      <c r="KQN7"/>
      <c r="KQO7"/>
      <c r="KQP7"/>
      <c r="KQQ7"/>
      <c r="KQR7"/>
      <c r="KQS7"/>
      <c r="KQT7"/>
      <c r="KQU7"/>
      <c r="KQV7"/>
      <c r="KQW7"/>
      <c r="KQX7"/>
      <c r="KQY7"/>
      <c r="KQZ7"/>
      <c r="KRA7"/>
      <c r="KRB7"/>
      <c r="KRC7"/>
      <c r="KRD7"/>
      <c r="KRE7"/>
      <c r="KRF7"/>
      <c r="KRG7"/>
      <c r="KRH7"/>
      <c r="KRI7"/>
      <c r="KRJ7"/>
      <c r="KRK7"/>
      <c r="KRL7"/>
      <c r="KRM7"/>
      <c r="KRN7"/>
      <c r="KRO7"/>
      <c r="KRP7"/>
      <c r="KRQ7"/>
      <c r="KRR7"/>
      <c r="KRS7"/>
      <c r="KRT7"/>
      <c r="KRU7"/>
      <c r="KRV7"/>
      <c r="KRW7"/>
      <c r="KRX7"/>
      <c r="KRY7"/>
      <c r="KRZ7"/>
      <c r="KSA7"/>
      <c r="KSB7"/>
      <c r="KSC7"/>
      <c r="KSD7"/>
      <c r="KSE7"/>
      <c r="KSF7"/>
      <c r="KSG7"/>
      <c r="KSH7"/>
      <c r="KSI7"/>
      <c r="KSJ7"/>
      <c r="KSK7"/>
      <c r="KSL7"/>
      <c r="KSM7"/>
      <c r="KSN7"/>
      <c r="KSO7"/>
      <c r="KSP7"/>
      <c r="KSQ7"/>
      <c r="KSR7"/>
      <c r="KSS7"/>
      <c r="KST7"/>
      <c r="KSU7"/>
      <c r="KSV7"/>
      <c r="KSW7"/>
      <c r="KSX7"/>
      <c r="KSY7"/>
      <c r="KSZ7"/>
      <c r="KTA7"/>
      <c r="KTB7"/>
      <c r="KTC7"/>
      <c r="KTD7"/>
      <c r="KTE7"/>
      <c r="KTF7"/>
      <c r="KTG7"/>
      <c r="KTH7"/>
      <c r="KTI7"/>
      <c r="KTJ7"/>
      <c r="KTK7"/>
      <c r="KTL7"/>
      <c r="KTM7"/>
      <c r="KTN7"/>
      <c r="KTO7"/>
      <c r="KTP7"/>
      <c r="KTQ7"/>
      <c r="KTR7"/>
      <c r="KTS7"/>
      <c r="KTT7"/>
      <c r="KTU7"/>
      <c r="KTV7"/>
      <c r="KTW7"/>
      <c r="KTX7"/>
      <c r="KTY7"/>
      <c r="KTZ7"/>
      <c r="KUA7"/>
      <c r="KUB7"/>
      <c r="KUC7"/>
      <c r="KUD7"/>
      <c r="KUE7"/>
      <c r="KUF7"/>
      <c r="KUG7"/>
      <c r="KUH7"/>
      <c r="KUI7"/>
      <c r="KUJ7"/>
      <c r="KUK7"/>
      <c r="KUL7"/>
      <c r="KUM7"/>
      <c r="KUN7"/>
      <c r="KUO7"/>
      <c r="KUP7"/>
      <c r="KUQ7"/>
      <c r="KUR7"/>
      <c r="KUS7"/>
      <c r="KUT7"/>
      <c r="KUU7"/>
      <c r="KUV7"/>
      <c r="KUW7"/>
      <c r="KUX7"/>
      <c r="KUY7"/>
      <c r="KUZ7"/>
      <c r="KVA7"/>
      <c r="KVB7"/>
      <c r="KVC7"/>
      <c r="KVD7"/>
      <c r="KVE7"/>
      <c r="KVF7"/>
      <c r="KVG7"/>
      <c r="KVH7"/>
      <c r="KVI7"/>
      <c r="KVJ7"/>
      <c r="KVK7"/>
      <c r="KVL7"/>
      <c r="KVM7"/>
      <c r="KVN7"/>
      <c r="KVO7"/>
      <c r="KVP7"/>
      <c r="KVQ7"/>
      <c r="KVR7"/>
      <c r="KVS7"/>
      <c r="KVT7"/>
      <c r="KVU7"/>
      <c r="KVV7"/>
      <c r="KVW7"/>
      <c r="KVX7"/>
      <c r="KVY7"/>
      <c r="KVZ7"/>
      <c r="KWA7"/>
      <c r="KWB7"/>
      <c r="KWC7"/>
      <c r="KWD7"/>
      <c r="KWE7"/>
      <c r="KWF7"/>
      <c r="KWG7"/>
      <c r="KWH7"/>
      <c r="KWI7"/>
      <c r="KWJ7"/>
      <c r="KWK7"/>
      <c r="KWL7"/>
      <c r="KWM7"/>
      <c r="KWN7"/>
      <c r="KWO7"/>
      <c r="KWP7"/>
      <c r="KWQ7"/>
      <c r="KWR7"/>
      <c r="KWS7"/>
      <c r="KWT7"/>
      <c r="KWU7"/>
      <c r="KWV7"/>
      <c r="KWW7"/>
      <c r="KWX7"/>
      <c r="KWY7"/>
      <c r="KWZ7"/>
      <c r="KXA7"/>
      <c r="KXB7"/>
      <c r="KXC7"/>
      <c r="KXD7"/>
      <c r="KXE7"/>
      <c r="KXF7"/>
      <c r="KXG7"/>
      <c r="KXH7"/>
      <c r="KXI7"/>
      <c r="KXJ7"/>
      <c r="KXK7"/>
      <c r="KXL7"/>
      <c r="KXM7"/>
      <c r="KXN7"/>
      <c r="KXO7"/>
      <c r="KXP7"/>
      <c r="KXQ7"/>
      <c r="KXR7"/>
      <c r="KXS7"/>
      <c r="KXT7"/>
      <c r="KXU7"/>
      <c r="KXV7"/>
      <c r="KXW7"/>
      <c r="KXX7"/>
      <c r="KXY7"/>
      <c r="KXZ7"/>
      <c r="KYA7"/>
      <c r="KYB7"/>
      <c r="KYC7"/>
      <c r="KYD7"/>
      <c r="KYE7"/>
      <c r="KYF7"/>
      <c r="KYG7"/>
      <c r="KYH7"/>
      <c r="KYI7"/>
      <c r="KYJ7"/>
      <c r="KYK7"/>
      <c r="KYL7"/>
      <c r="KYM7"/>
      <c r="KYN7"/>
      <c r="KYO7"/>
      <c r="KYP7"/>
      <c r="KYQ7"/>
      <c r="KYR7"/>
      <c r="KYS7"/>
      <c r="KYT7"/>
      <c r="KYU7"/>
      <c r="KYV7"/>
      <c r="KYW7"/>
      <c r="KYX7"/>
      <c r="KYY7"/>
      <c r="KYZ7"/>
      <c r="KZA7"/>
      <c r="KZB7"/>
      <c r="KZC7"/>
      <c r="KZD7"/>
      <c r="KZE7"/>
      <c r="KZF7"/>
      <c r="KZG7"/>
      <c r="KZH7"/>
      <c r="KZI7"/>
      <c r="KZJ7"/>
      <c r="KZK7"/>
      <c r="KZL7"/>
      <c r="KZM7"/>
      <c r="KZN7"/>
      <c r="KZO7"/>
      <c r="KZP7"/>
      <c r="KZQ7"/>
      <c r="KZR7"/>
      <c r="KZS7"/>
      <c r="KZT7"/>
      <c r="KZU7"/>
      <c r="KZV7"/>
      <c r="KZW7"/>
      <c r="KZX7"/>
      <c r="KZY7"/>
      <c r="KZZ7"/>
      <c r="LAA7"/>
      <c r="LAB7"/>
      <c r="LAC7"/>
      <c r="LAD7"/>
      <c r="LAE7"/>
      <c r="LAF7"/>
      <c r="LAG7"/>
      <c r="LAH7"/>
      <c r="LAI7"/>
      <c r="LAJ7"/>
      <c r="LAK7"/>
      <c r="LAL7"/>
      <c r="LAM7"/>
      <c r="LAN7"/>
      <c r="LAO7"/>
      <c r="LAP7"/>
      <c r="LAQ7"/>
      <c r="LAR7"/>
      <c r="LAS7"/>
      <c r="LAT7"/>
      <c r="LAU7"/>
      <c r="LAV7"/>
      <c r="LAW7"/>
      <c r="LAX7"/>
      <c r="LAY7"/>
      <c r="LAZ7"/>
      <c r="LBA7"/>
      <c r="LBB7"/>
      <c r="LBC7"/>
      <c r="LBD7"/>
      <c r="LBE7"/>
      <c r="LBF7"/>
      <c r="LBG7"/>
      <c r="LBH7"/>
      <c r="LBI7"/>
      <c r="LBJ7"/>
      <c r="LBK7"/>
      <c r="LBL7"/>
      <c r="LBM7"/>
      <c r="LBN7"/>
      <c r="LBO7"/>
      <c r="LBP7"/>
      <c r="LBQ7"/>
      <c r="LBR7"/>
      <c r="LBS7"/>
      <c r="LBT7"/>
      <c r="LBU7"/>
      <c r="LBV7"/>
      <c r="LBW7"/>
      <c r="LBX7"/>
      <c r="LBY7"/>
      <c r="LBZ7"/>
      <c r="LCA7"/>
      <c r="LCB7"/>
      <c r="LCC7"/>
      <c r="LCD7"/>
      <c r="LCE7"/>
      <c r="LCF7"/>
      <c r="LCG7"/>
      <c r="LCH7"/>
      <c r="LCI7"/>
      <c r="LCJ7"/>
      <c r="LCK7"/>
      <c r="LCL7"/>
      <c r="LCM7"/>
      <c r="LCN7"/>
      <c r="LCO7"/>
      <c r="LCP7"/>
      <c r="LCQ7"/>
      <c r="LCR7"/>
      <c r="LCS7"/>
      <c r="LCT7"/>
      <c r="LCU7"/>
      <c r="LCV7"/>
      <c r="LCW7"/>
      <c r="LCX7"/>
      <c r="LCY7"/>
      <c r="LCZ7"/>
      <c r="LDA7"/>
      <c r="LDB7"/>
      <c r="LDC7"/>
      <c r="LDD7"/>
      <c r="LDE7"/>
      <c r="LDF7"/>
      <c r="LDG7"/>
      <c r="LDH7"/>
      <c r="LDI7"/>
      <c r="LDJ7"/>
      <c r="LDK7"/>
      <c r="LDL7"/>
      <c r="LDM7"/>
      <c r="LDN7"/>
      <c r="LDO7"/>
      <c r="LDP7"/>
      <c r="LDQ7"/>
      <c r="LDR7"/>
      <c r="LDS7"/>
      <c r="LDT7"/>
      <c r="LDU7"/>
      <c r="LDV7"/>
      <c r="LDW7"/>
      <c r="LDX7"/>
      <c r="LDY7"/>
      <c r="LDZ7"/>
      <c r="LEA7"/>
      <c r="LEB7"/>
      <c r="LEC7"/>
      <c r="LED7"/>
      <c r="LEE7"/>
      <c r="LEF7"/>
      <c r="LEG7"/>
      <c r="LEH7"/>
      <c r="LEI7"/>
      <c r="LEJ7"/>
      <c r="LEK7"/>
      <c r="LEL7"/>
      <c r="LEM7"/>
      <c r="LEN7"/>
      <c r="LEO7"/>
      <c r="LEP7"/>
      <c r="LEQ7"/>
      <c r="LER7"/>
      <c r="LES7"/>
      <c r="LET7"/>
      <c r="LEU7"/>
      <c r="LEV7"/>
      <c r="LEW7"/>
      <c r="LEX7"/>
      <c r="LEY7"/>
      <c r="LEZ7"/>
      <c r="LFA7"/>
      <c r="LFB7"/>
      <c r="LFC7"/>
      <c r="LFD7"/>
      <c r="LFE7"/>
      <c r="LFF7"/>
      <c r="LFG7"/>
      <c r="LFH7"/>
      <c r="LFI7"/>
      <c r="LFJ7"/>
      <c r="LFK7"/>
      <c r="LFL7"/>
      <c r="LFM7"/>
      <c r="LFN7"/>
      <c r="LFO7"/>
      <c r="LFP7"/>
      <c r="LFQ7"/>
      <c r="LFR7"/>
      <c r="LFS7"/>
      <c r="LFT7"/>
      <c r="LFU7"/>
      <c r="LFV7"/>
      <c r="LFW7"/>
      <c r="LFX7"/>
      <c r="LFY7"/>
      <c r="LFZ7"/>
      <c r="LGA7"/>
      <c r="LGB7"/>
      <c r="LGC7"/>
      <c r="LGD7"/>
      <c r="LGE7"/>
      <c r="LGF7"/>
      <c r="LGG7"/>
      <c r="LGH7"/>
      <c r="LGI7"/>
      <c r="LGJ7"/>
      <c r="LGK7"/>
      <c r="LGL7"/>
      <c r="LGM7"/>
      <c r="LGN7"/>
      <c r="LGO7"/>
      <c r="LGP7"/>
      <c r="LGQ7"/>
      <c r="LGR7"/>
      <c r="LGS7"/>
      <c r="LGT7"/>
      <c r="LGU7"/>
      <c r="LGV7"/>
      <c r="LGW7"/>
      <c r="LGX7"/>
      <c r="LGY7"/>
      <c r="LGZ7"/>
      <c r="LHA7"/>
      <c r="LHB7"/>
      <c r="LHC7"/>
      <c r="LHD7"/>
      <c r="LHE7"/>
      <c r="LHF7"/>
      <c r="LHG7"/>
      <c r="LHH7"/>
      <c r="LHI7"/>
      <c r="LHJ7"/>
      <c r="LHK7"/>
      <c r="LHL7"/>
      <c r="LHM7"/>
      <c r="LHN7"/>
      <c r="LHO7"/>
      <c r="LHP7"/>
      <c r="LHQ7"/>
      <c r="LHR7"/>
      <c r="LHS7"/>
      <c r="LHT7"/>
      <c r="LHU7"/>
      <c r="LHV7"/>
      <c r="LHW7"/>
      <c r="LHX7"/>
      <c r="LHY7"/>
      <c r="LHZ7"/>
      <c r="LIA7"/>
      <c r="LIB7"/>
      <c r="LIC7"/>
      <c r="LID7"/>
      <c r="LIE7"/>
      <c r="LIF7"/>
      <c r="LIG7"/>
      <c r="LIH7"/>
      <c r="LII7"/>
      <c r="LIJ7"/>
      <c r="LIK7"/>
      <c r="LIL7"/>
      <c r="LIM7"/>
      <c r="LIN7"/>
      <c r="LIO7"/>
      <c r="LIP7"/>
      <c r="LIQ7"/>
      <c r="LIR7"/>
      <c r="LIS7"/>
      <c r="LIT7"/>
      <c r="LIU7"/>
      <c r="LIV7"/>
      <c r="LIW7"/>
      <c r="LIX7"/>
      <c r="LIY7"/>
      <c r="LIZ7"/>
      <c r="LJA7"/>
      <c r="LJB7"/>
      <c r="LJC7"/>
      <c r="LJD7"/>
      <c r="LJE7"/>
      <c r="LJF7"/>
      <c r="LJG7"/>
      <c r="LJH7"/>
      <c r="LJI7"/>
      <c r="LJJ7"/>
      <c r="LJK7"/>
      <c r="LJL7"/>
      <c r="LJM7"/>
      <c r="LJN7"/>
      <c r="LJO7"/>
      <c r="LJP7"/>
      <c r="LJQ7"/>
      <c r="LJR7"/>
      <c r="LJS7"/>
      <c r="LJT7"/>
      <c r="LJU7"/>
      <c r="LJV7"/>
      <c r="LJW7"/>
      <c r="LJX7"/>
      <c r="LJY7"/>
      <c r="LJZ7"/>
      <c r="LKA7"/>
      <c r="LKB7"/>
      <c r="LKC7"/>
      <c r="LKD7"/>
      <c r="LKE7"/>
      <c r="LKF7"/>
      <c r="LKG7"/>
      <c r="LKH7"/>
      <c r="LKI7"/>
      <c r="LKJ7"/>
      <c r="LKK7"/>
      <c r="LKL7"/>
      <c r="LKM7"/>
      <c r="LKN7"/>
      <c r="LKO7"/>
      <c r="LKP7"/>
      <c r="LKQ7"/>
      <c r="LKR7"/>
      <c r="LKS7"/>
      <c r="LKT7"/>
      <c r="LKU7"/>
      <c r="LKV7"/>
      <c r="LKW7"/>
      <c r="LKX7"/>
      <c r="LKY7"/>
      <c r="LKZ7"/>
      <c r="LLA7"/>
      <c r="LLB7"/>
      <c r="LLC7"/>
      <c r="LLD7"/>
      <c r="LLE7"/>
      <c r="LLF7"/>
      <c r="LLG7"/>
      <c r="LLH7"/>
      <c r="LLI7"/>
      <c r="LLJ7"/>
      <c r="LLK7"/>
      <c r="LLL7"/>
      <c r="LLM7"/>
      <c r="LLN7"/>
      <c r="LLO7"/>
      <c r="LLP7"/>
      <c r="LLQ7"/>
      <c r="LLR7"/>
      <c r="LLS7"/>
      <c r="LLT7"/>
      <c r="LLU7"/>
      <c r="LLV7"/>
      <c r="LLW7"/>
      <c r="LLX7"/>
      <c r="LLY7"/>
      <c r="LLZ7"/>
      <c r="LMA7"/>
      <c r="LMB7"/>
      <c r="LMC7"/>
      <c r="LMD7"/>
      <c r="LME7"/>
      <c r="LMF7"/>
      <c r="LMG7"/>
      <c r="LMH7"/>
      <c r="LMI7"/>
      <c r="LMJ7"/>
      <c r="LMK7"/>
      <c r="LML7"/>
      <c r="LMM7"/>
      <c r="LMN7"/>
      <c r="LMO7"/>
      <c r="LMP7"/>
      <c r="LMQ7"/>
      <c r="LMR7"/>
      <c r="LMS7"/>
      <c r="LMT7"/>
      <c r="LMU7"/>
      <c r="LMV7"/>
      <c r="LMW7"/>
      <c r="LMX7"/>
      <c r="LMY7"/>
      <c r="LMZ7"/>
      <c r="LNA7"/>
      <c r="LNB7"/>
      <c r="LNC7"/>
      <c r="LND7"/>
      <c r="LNE7"/>
      <c r="LNF7"/>
      <c r="LNG7"/>
      <c r="LNH7"/>
      <c r="LNI7"/>
      <c r="LNJ7"/>
      <c r="LNK7"/>
      <c r="LNL7"/>
      <c r="LNM7"/>
      <c r="LNN7"/>
      <c r="LNO7"/>
      <c r="LNP7"/>
      <c r="LNQ7"/>
      <c r="LNR7"/>
      <c r="LNS7"/>
      <c r="LNT7"/>
      <c r="LNU7"/>
      <c r="LNV7"/>
      <c r="LNW7"/>
      <c r="LNX7"/>
      <c r="LNY7"/>
      <c r="LNZ7"/>
      <c r="LOA7"/>
      <c r="LOB7"/>
      <c r="LOC7"/>
      <c r="LOD7"/>
      <c r="LOE7"/>
      <c r="LOF7"/>
      <c r="LOG7"/>
      <c r="LOH7"/>
      <c r="LOI7"/>
      <c r="LOJ7"/>
      <c r="LOK7"/>
      <c r="LOL7"/>
      <c r="LOM7"/>
      <c r="LON7"/>
      <c r="LOO7"/>
      <c r="LOP7"/>
      <c r="LOQ7"/>
      <c r="LOR7"/>
      <c r="LOS7"/>
      <c r="LOT7"/>
      <c r="LOU7"/>
      <c r="LOV7"/>
      <c r="LOW7"/>
      <c r="LOX7"/>
      <c r="LOY7"/>
      <c r="LOZ7"/>
      <c r="LPA7"/>
      <c r="LPB7"/>
      <c r="LPC7"/>
      <c r="LPD7"/>
      <c r="LPE7"/>
      <c r="LPF7"/>
      <c r="LPG7"/>
      <c r="LPH7"/>
      <c r="LPI7"/>
      <c r="LPJ7"/>
      <c r="LPK7"/>
      <c r="LPL7"/>
      <c r="LPM7"/>
      <c r="LPN7"/>
      <c r="LPO7"/>
      <c r="LPP7"/>
      <c r="LPQ7"/>
      <c r="LPR7"/>
      <c r="LPS7"/>
      <c r="LPT7"/>
      <c r="LPU7"/>
      <c r="LPV7"/>
      <c r="LPW7"/>
      <c r="LPX7"/>
      <c r="LPY7"/>
      <c r="LPZ7"/>
      <c r="LQA7"/>
      <c r="LQB7"/>
      <c r="LQC7"/>
      <c r="LQD7"/>
      <c r="LQE7"/>
      <c r="LQF7"/>
      <c r="LQG7"/>
      <c r="LQH7"/>
      <c r="LQI7"/>
      <c r="LQJ7"/>
      <c r="LQK7"/>
      <c r="LQL7"/>
      <c r="LQM7"/>
      <c r="LQN7"/>
      <c r="LQO7"/>
      <c r="LQP7"/>
      <c r="LQQ7"/>
      <c r="LQR7"/>
      <c r="LQS7"/>
      <c r="LQT7"/>
      <c r="LQU7"/>
      <c r="LQV7"/>
      <c r="LQW7"/>
      <c r="LQX7"/>
      <c r="LQY7"/>
      <c r="LQZ7"/>
      <c r="LRA7"/>
      <c r="LRB7"/>
      <c r="LRC7"/>
      <c r="LRD7"/>
      <c r="LRE7"/>
      <c r="LRF7"/>
      <c r="LRG7"/>
      <c r="LRH7"/>
      <c r="LRI7"/>
      <c r="LRJ7"/>
      <c r="LRK7"/>
      <c r="LRL7"/>
      <c r="LRM7"/>
      <c r="LRN7"/>
      <c r="LRO7"/>
      <c r="LRP7"/>
      <c r="LRQ7"/>
      <c r="LRR7"/>
      <c r="LRS7"/>
      <c r="LRT7"/>
      <c r="LRU7"/>
      <c r="LRV7"/>
      <c r="LRW7"/>
      <c r="LRX7"/>
      <c r="LRY7"/>
      <c r="LRZ7"/>
      <c r="LSA7"/>
      <c r="LSB7"/>
      <c r="LSC7"/>
      <c r="LSD7"/>
      <c r="LSE7"/>
      <c r="LSF7"/>
      <c r="LSG7"/>
      <c r="LSH7"/>
      <c r="LSI7"/>
      <c r="LSJ7"/>
      <c r="LSK7"/>
      <c r="LSL7"/>
      <c r="LSM7"/>
      <c r="LSN7"/>
      <c r="LSO7"/>
      <c r="LSP7"/>
      <c r="LSQ7"/>
      <c r="LSR7"/>
      <c r="LSS7"/>
      <c r="LST7"/>
      <c r="LSU7"/>
      <c r="LSV7"/>
      <c r="LSW7"/>
      <c r="LSX7"/>
      <c r="LSY7"/>
      <c r="LSZ7"/>
      <c r="LTA7"/>
      <c r="LTB7"/>
      <c r="LTC7"/>
      <c r="LTD7"/>
      <c r="LTE7"/>
      <c r="LTF7"/>
      <c r="LTG7"/>
      <c r="LTH7"/>
      <c r="LTI7"/>
      <c r="LTJ7"/>
      <c r="LTK7"/>
      <c r="LTL7"/>
      <c r="LTM7"/>
      <c r="LTN7"/>
      <c r="LTO7"/>
      <c r="LTP7"/>
      <c r="LTQ7"/>
      <c r="LTR7"/>
      <c r="LTS7"/>
      <c r="LTT7"/>
      <c r="LTU7"/>
      <c r="LTV7"/>
      <c r="LTW7"/>
      <c r="LTX7"/>
      <c r="LTY7"/>
      <c r="LTZ7"/>
      <c r="LUA7"/>
      <c r="LUB7"/>
      <c r="LUC7"/>
      <c r="LUD7"/>
      <c r="LUE7"/>
      <c r="LUF7"/>
      <c r="LUG7"/>
      <c r="LUH7"/>
      <c r="LUI7"/>
      <c r="LUJ7"/>
      <c r="LUK7"/>
      <c r="LUL7"/>
      <c r="LUM7"/>
      <c r="LUN7"/>
      <c r="LUO7"/>
      <c r="LUP7"/>
      <c r="LUQ7"/>
      <c r="LUR7"/>
      <c r="LUS7"/>
      <c r="LUT7"/>
      <c r="LUU7"/>
      <c r="LUV7"/>
      <c r="LUW7"/>
      <c r="LUX7"/>
      <c r="LUY7"/>
      <c r="LUZ7"/>
      <c r="LVA7"/>
      <c r="LVB7"/>
      <c r="LVC7"/>
      <c r="LVD7"/>
      <c r="LVE7"/>
      <c r="LVF7"/>
      <c r="LVG7"/>
      <c r="LVH7"/>
      <c r="LVI7"/>
      <c r="LVJ7"/>
      <c r="LVK7"/>
      <c r="LVL7"/>
      <c r="LVM7"/>
      <c r="LVN7"/>
      <c r="LVO7"/>
      <c r="LVP7"/>
      <c r="LVQ7"/>
      <c r="LVR7"/>
      <c r="LVS7"/>
      <c r="LVT7"/>
      <c r="LVU7"/>
      <c r="LVV7"/>
      <c r="LVW7"/>
      <c r="LVX7"/>
      <c r="LVY7"/>
      <c r="LVZ7"/>
      <c r="LWA7"/>
      <c r="LWB7"/>
      <c r="LWC7"/>
      <c r="LWD7"/>
      <c r="LWE7"/>
      <c r="LWF7"/>
      <c r="LWG7"/>
      <c r="LWH7"/>
      <c r="LWI7"/>
      <c r="LWJ7"/>
      <c r="LWK7"/>
      <c r="LWL7"/>
      <c r="LWM7"/>
      <c r="LWN7"/>
      <c r="LWO7"/>
      <c r="LWP7"/>
      <c r="LWQ7"/>
      <c r="LWR7"/>
      <c r="LWS7"/>
      <c r="LWT7"/>
      <c r="LWU7"/>
      <c r="LWV7"/>
      <c r="LWW7"/>
      <c r="LWX7"/>
      <c r="LWY7"/>
      <c r="LWZ7"/>
      <c r="LXA7"/>
      <c r="LXB7"/>
      <c r="LXC7"/>
      <c r="LXD7"/>
      <c r="LXE7"/>
      <c r="LXF7"/>
      <c r="LXG7"/>
      <c r="LXH7"/>
      <c r="LXI7"/>
      <c r="LXJ7"/>
      <c r="LXK7"/>
      <c r="LXL7"/>
      <c r="LXM7"/>
      <c r="LXN7"/>
      <c r="LXO7"/>
      <c r="LXP7"/>
      <c r="LXQ7"/>
      <c r="LXR7"/>
      <c r="LXS7"/>
      <c r="LXT7"/>
      <c r="LXU7"/>
      <c r="LXV7"/>
      <c r="LXW7"/>
      <c r="LXX7"/>
      <c r="LXY7"/>
      <c r="LXZ7"/>
      <c r="LYA7"/>
      <c r="LYB7"/>
      <c r="LYC7"/>
      <c r="LYD7"/>
      <c r="LYE7"/>
      <c r="LYF7"/>
      <c r="LYG7"/>
      <c r="LYH7"/>
      <c r="LYI7"/>
      <c r="LYJ7"/>
      <c r="LYK7"/>
      <c r="LYL7"/>
      <c r="LYM7"/>
      <c r="LYN7"/>
      <c r="LYO7"/>
      <c r="LYP7"/>
      <c r="LYQ7"/>
      <c r="LYR7"/>
      <c r="LYS7"/>
      <c r="LYT7"/>
      <c r="LYU7"/>
      <c r="LYV7"/>
      <c r="LYW7"/>
      <c r="LYX7"/>
      <c r="LYY7"/>
      <c r="LYZ7"/>
      <c r="LZA7"/>
      <c r="LZB7"/>
      <c r="LZC7"/>
      <c r="LZD7"/>
      <c r="LZE7"/>
      <c r="LZF7"/>
      <c r="LZG7"/>
      <c r="LZH7"/>
      <c r="LZI7"/>
      <c r="LZJ7"/>
      <c r="LZK7"/>
      <c r="LZL7"/>
      <c r="LZM7"/>
      <c r="LZN7"/>
      <c r="LZO7"/>
      <c r="LZP7"/>
      <c r="LZQ7"/>
      <c r="LZR7"/>
      <c r="LZS7"/>
      <c r="LZT7"/>
      <c r="LZU7"/>
      <c r="LZV7"/>
      <c r="LZW7"/>
      <c r="LZX7"/>
      <c r="LZY7"/>
      <c r="LZZ7"/>
      <c r="MAA7"/>
      <c r="MAB7"/>
      <c r="MAC7"/>
      <c r="MAD7"/>
      <c r="MAE7"/>
      <c r="MAF7"/>
      <c r="MAG7"/>
      <c r="MAH7"/>
      <c r="MAI7"/>
      <c r="MAJ7"/>
      <c r="MAK7"/>
      <c r="MAL7"/>
      <c r="MAM7"/>
      <c r="MAN7"/>
      <c r="MAO7"/>
      <c r="MAP7"/>
      <c r="MAQ7"/>
      <c r="MAR7"/>
      <c r="MAS7"/>
      <c r="MAT7"/>
      <c r="MAU7"/>
      <c r="MAV7"/>
      <c r="MAW7"/>
      <c r="MAX7"/>
      <c r="MAY7"/>
      <c r="MAZ7"/>
      <c r="MBA7"/>
      <c r="MBB7"/>
      <c r="MBC7"/>
      <c r="MBD7"/>
      <c r="MBE7"/>
      <c r="MBF7"/>
      <c r="MBG7"/>
      <c r="MBH7"/>
      <c r="MBI7"/>
      <c r="MBJ7"/>
      <c r="MBK7"/>
      <c r="MBL7"/>
      <c r="MBM7"/>
      <c r="MBN7"/>
      <c r="MBO7"/>
      <c r="MBP7"/>
      <c r="MBQ7"/>
      <c r="MBR7"/>
      <c r="MBS7"/>
      <c r="MBT7"/>
      <c r="MBU7"/>
      <c r="MBV7"/>
      <c r="MBW7"/>
      <c r="MBX7"/>
      <c r="MBY7"/>
      <c r="MBZ7"/>
      <c r="MCA7"/>
      <c r="MCB7"/>
      <c r="MCC7"/>
      <c r="MCD7"/>
      <c r="MCE7"/>
      <c r="MCF7"/>
      <c r="MCG7"/>
      <c r="MCH7"/>
      <c r="MCI7"/>
      <c r="MCJ7"/>
      <c r="MCK7"/>
      <c r="MCL7"/>
      <c r="MCM7"/>
      <c r="MCN7"/>
      <c r="MCO7"/>
      <c r="MCP7"/>
      <c r="MCQ7"/>
      <c r="MCR7"/>
      <c r="MCS7"/>
      <c r="MCT7"/>
      <c r="MCU7"/>
      <c r="MCV7"/>
      <c r="MCW7"/>
      <c r="MCX7"/>
      <c r="MCY7"/>
      <c r="MCZ7"/>
      <c r="MDA7"/>
      <c r="MDB7"/>
      <c r="MDC7"/>
      <c r="MDD7"/>
      <c r="MDE7"/>
      <c r="MDF7"/>
      <c r="MDG7"/>
      <c r="MDH7"/>
      <c r="MDI7"/>
      <c r="MDJ7"/>
      <c r="MDK7"/>
      <c r="MDL7"/>
      <c r="MDM7"/>
      <c r="MDN7"/>
      <c r="MDO7"/>
      <c r="MDP7"/>
      <c r="MDQ7"/>
      <c r="MDR7"/>
      <c r="MDS7"/>
      <c r="MDT7"/>
      <c r="MDU7"/>
      <c r="MDV7"/>
      <c r="MDW7"/>
      <c r="MDX7"/>
      <c r="MDY7"/>
      <c r="MDZ7"/>
      <c r="MEA7"/>
      <c r="MEB7"/>
      <c r="MEC7"/>
      <c r="MED7"/>
      <c r="MEE7"/>
      <c r="MEF7"/>
      <c r="MEG7"/>
      <c r="MEH7"/>
      <c r="MEI7"/>
      <c r="MEJ7"/>
      <c r="MEK7"/>
      <c r="MEL7"/>
      <c r="MEM7"/>
      <c r="MEN7"/>
      <c r="MEO7"/>
      <c r="MEP7"/>
      <c r="MEQ7"/>
      <c r="MER7"/>
      <c r="MES7"/>
      <c r="MET7"/>
      <c r="MEU7"/>
      <c r="MEV7"/>
      <c r="MEW7"/>
      <c r="MEX7"/>
      <c r="MEY7"/>
      <c r="MEZ7"/>
      <c r="MFA7"/>
      <c r="MFB7"/>
      <c r="MFC7"/>
      <c r="MFD7"/>
      <c r="MFE7"/>
      <c r="MFF7"/>
      <c r="MFG7"/>
      <c r="MFH7"/>
      <c r="MFI7"/>
      <c r="MFJ7"/>
      <c r="MFK7"/>
      <c r="MFL7"/>
      <c r="MFM7"/>
      <c r="MFN7"/>
      <c r="MFO7"/>
      <c r="MFP7"/>
      <c r="MFQ7"/>
      <c r="MFR7"/>
      <c r="MFS7"/>
      <c r="MFT7"/>
      <c r="MFU7"/>
      <c r="MFV7"/>
      <c r="MFW7"/>
      <c r="MFX7"/>
      <c r="MFY7"/>
      <c r="MFZ7"/>
      <c r="MGA7"/>
      <c r="MGB7"/>
      <c r="MGC7"/>
      <c r="MGD7"/>
      <c r="MGE7"/>
      <c r="MGF7"/>
      <c r="MGG7"/>
      <c r="MGH7"/>
      <c r="MGI7"/>
      <c r="MGJ7"/>
      <c r="MGK7"/>
      <c r="MGL7"/>
      <c r="MGM7"/>
      <c r="MGN7"/>
      <c r="MGO7"/>
      <c r="MGP7"/>
      <c r="MGQ7"/>
      <c r="MGR7"/>
      <c r="MGS7"/>
      <c r="MGT7"/>
      <c r="MGU7"/>
      <c r="MGV7"/>
      <c r="MGW7"/>
      <c r="MGX7"/>
      <c r="MGY7"/>
      <c r="MGZ7"/>
      <c r="MHA7"/>
      <c r="MHB7"/>
      <c r="MHC7"/>
      <c r="MHD7"/>
      <c r="MHE7"/>
      <c r="MHF7"/>
      <c r="MHG7"/>
      <c r="MHH7"/>
      <c r="MHI7"/>
      <c r="MHJ7"/>
      <c r="MHK7"/>
      <c r="MHL7"/>
      <c r="MHM7"/>
      <c r="MHN7"/>
      <c r="MHO7"/>
      <c r="MHP7"/>
      <c r="MHQ7"/>
      <c r="MHR7"/>
      <c r="MHS7"/>
      <c r="MHT7"/>
      <c r="MHU7"/>
      <c r="MHV7"/>
      <c r="MHW7"/>
      <c r="MHX7"/>
      <c r="MHY7"/>
      <c r="MHZ7"/>
      <c r="MIA7"/>
      <c r="MIB7"/>
      <c r="MIC7"/>
      <c r="MID7"/>
      <c r="MIE7"/>
      <c r="MIF7"/>
      <c r="MIG7"/>
      <c r="MIH7"/>
      <c r="MII7"/>
      <c r="MIJ7"/>
      <c r="MIK7"/>
      <c r="MIL7"/>
      <c r="MIM7"/>
      <c r="MIN7"/>
      <c r="MIO7"/>
      <c r="MIP7"/>
      <c r="MIQ7"/>
      <c r="MIR7"/>
      <c r="MIS7"/>
      <c r="MIT7"/>
      <c r="MIU7"/>
      <c r="MIV7"/>
      <c r="MIW7"/>
      <c r="MIX7"/>
      <c r="MIY7"/>
      <c r="MIZ7"/>
      <c r="MJA7"/>
      <c r="MJB7"/>
      <c r="MJC7"/>
      <c r="MJD7"/>
      <c r="MJE7"/>
      <c r="MJF7"/>
      <c r="MJG7"/>
      <c r="MJH7"/>
      <c r="MJI7"/>
      <c r="MJJ7"/>
      <c r="MJK7"/>
      <c r="MJL7"/>
      <c r="MJM7"/>
      <c r="MJN7"/>
      <c r="MJO7"/>
      <c r="MJP7"/>
      <c r="MJQ7"/>
      <c r="MJR7"/>
      <c r="MJS7"/>
      <c r="MJT7"/>
      <c r="MJU7"/>
      <c r="MJV7"/>
      <c r="MJW7"/>
      <c r="MJX7"/>
      <c r="MJY7"/>
      <c r="MJZ7"/>
      <c r="MKA7"/>
      <c r="MKB7"/>
      <c r="MKC7"/>
      <c r="MKD7"/>
      <c r="MKE7"/>
      <c r="MKF7"/>
      <c r="MKG7"/>
      <c r="MKH7"/>
      <c r="MKI7"/>
      <c r="MKJ7"/>
      <c r="MKK7"/>
      <c r="MKL7"/>
      <c r="MKM7"/>
      <c r="MKN7"/>
      <c r="MKO7"/>
      <c r="MKP7"/>
      <c r="MKQ7"/>
      <c r="MKR7"/>
      <c r="MKS7"/>
      <c r="MKT7"/>
      <c r="MKU7"/>
      <c r="MKV7"/>
      <c r="MKW7"/>
      <c r="MKX7"/>
      <c r="MKY7"/>
      <c r="MKZ7"/>
      <c r="MLA7"/>
      <c r="MLB7"/>
      <c r="MLC7"/>
      <c r="MLD7"/>
      <c r="MLE7"/>
      <c r="MLF7"/>
      <c r="MLG7"/>
      <c r="MLH7"/>
      <c r="MLI7"/>
      <c r="MLJ7"/>
      <c r="MLK7"/>
      <c r="MLL7"/>
      <c r="MLM7"/>
      <c r="MLN7"/>
      <c r="MLO7"/>
      <c r="MLP7"/>
      <c r="MLQ7"/>
      <c r="MLR7"/>
      <c r="MLS7"/>
      <c r="MLT7"/>
      <c r="MLU7"/>
      <c r="MLV7"/>
      <c r="MLW7"/>
      <c r="MLX7"/>
      <c r="MLY7"/>
      <c r="MLZ7"/>
      <c r="MMA7"/>
      <c r="MMB7"/>
      <c r="MMC7"/>
      <c r="MMD7"/>
      <c r="MME7"/>
      <c r="MMF7"/>
      <c r="MMG7"/>
      <c r="MMH7"/>
      <c r="MMI7"/>
      <c r="MMJ7"/>
      <c r="MMK7"/>
      <c r="MML7"/>
      <c r="MMM7"/>
      <c r="MMN7"/>
      <c r="MMO7"/>
      <c r="MMP7"/>
      <c r="MMQ7"/>
      <c r="MMR7"/>
      <c r="MMS7"/>
      <c r="MMT7"/>
      <c r="MMU7"/>
      <c r="MMV7"/>
      <c r="MMW7"/>
      <c r="MMX7"/>
      <c r="MMY7"/>
      <c r="MMZ7"/>
      <c r="MNA7"/>
      <c r="MNB7"/>
      <c r="MNC7"/>
      <c r="MND7"/>
      <c r="MNE7"/>
      <c r="MNF7"/>
      <c r="MNG7"/>
      <c r="MNH7"/>
      <c r="MNI7"/>
      <c r="MNJ7"/>
      <c r="MNK7"/>
      <c r="MNL7"/>
      <c r="MNM7"/>
      <c r="MNN7"/>
      <c r="MNO7"/>
      <c r="MNP7"/>
      <c r="MNQ7"/>
      <c r="MNR7"/>
      <c r="MNS7"/>
      <c r="MNT7"/>
      <c r="MNU7"/>
      <c r="MNV7"/>
      <c r="MNW7"/>
      <c r="MNX7"/>
      <c r="MNY7"/>
      <c r="MNZ7"/>
      <c r="MOA7"/>
      <c r="MOB7"/>
      <c r="MOC7"/>
      <c r="MOD7"/>
      <c r="MOE7"/>
      <c r="MOF7"/>
      <c r="MOG7"/>
      <c r="MOH7"/>
      <c r="MOI7"/>
      <c r="MOJ7"/>
      <c r="MOK7"/>
      <c r="MOL7"/>
      <c r="MOM7"/>
      <c r="MON7"/>
      <c r="MOO7"/>
      <c r="MOP7"/>
      <c r="MOQ7"/>
      <c r="MOR7"/>
      <c r="MOS7"/>
      <c r="MOT7"/>
      <c r="MOU7"/>
      <c r="MOV7"/>
      <c r="MOW7"/>
      <c r="MOX7"/>
      <c r="MOY7"/>
      <c r="MOZ7"/>
      <c r="MPA7"/>
      <c r="MPB7"/>
      <c r="MPC7"/>
      <c r="MPD7"/>
      <c r="MPE7"/>
      <c r="MPF7"/>
      <c r="MPG7"/>
      <c r="MPH7"/>
      <c r="MPI7"/>
      <c r="MPJ7"/>
      <c r="MPK7"/>
      <c r="MPL7"/>
      <c r="MPM7"/>
      <c r="MPN7"/>
      <c r="MPO7"/>
      <c r="MPP7"/>
      <c r="MPQ7"/>
      <c r="MPR7"/>
      <c r="MPS7"/>
      <c r="MPT7"/>
      <c r="MPU7"/>
      <c r="MPV7"/>
      <c r="MPW7"/>
      <c r="MPX7"/>
      <c r="MPY7"/>
      <c r="MPZ7"/>
      <c r="MQA7"/>
      <c r="MQB7"/>
      <c r="MQC7"/>
      <c r="MQD7"/>
      <c r="MQE7"/>
      <c r="MQF7"/>
      <c r="MQG7"/>
      <c r="MQH7"/>
      <c r="MQI7"/>
      <c r="MQJ7"/>
      <c r="MQK7"/>
      <c r="MQL7"/>
      <c r="MQM7"/>
      <c r="MQN7"/>
      <c r="MQO7"/>
      <c r="MQP7"/>
      <c r="MQQ7"/>
      <c r="MQR7"/>
      <c r="MQS7"/>
      <c r="MQT7"/>
      <c r="MQU7"/>
      <c r="MQV7"/>
      <c r="MQW7"/>
      <c r="MQX7"/>
      <c r="MQY7"/>
      <c r="MQZ7"/>
      <c r="MRA7"/>
      <c r="MRB7"/>
      <c r="MRC7"/>
      <c r="MRD7"/>
      <c r="MRE7"/>
      <c r="MRF7"/>
      <c r="MRG7"/>
      <c r="MRH7"/>
      <c r="MRI7"/>
      <c r="MRJ7"/>
      <c r="MRK7"/>
      <c r="MRL7"/>
      <c r="MRM7"/>
      <c r="MRN7"/>
      <c r="MRO7"/>
      <c r="MRP7"/>
      <c r="MRQ7"/>
      <c r="MRR7"/>
      <c r="MRS7"/>
      <c r="MRT7"/>
      <c r="MRU7"/>
      <c r="MRV7"/>
      <c r="MRW7"/>
      <c r="MRX7"/>
      <c r="MRY7"/>
      <c r="MRZ7"/>
      <c r="MSA7"/>
      <c r="MSB7"/>
      <c r="MSC7"/>
      <c r="MSD7"/>
      <c r="MSE7"/>
      <c r="MSF7"/>
      <c r="MSG7"/>
      <c r="MSH7"/>
      <c r="MSI7"/>
      <c r="MSJ7"/>
      <c r="MSK7"/>
      <c r="MSL7"/>
      <c r="MSM7"/>
      <c r="MSN7"/>
      <c r="MSO7"/>
      <c r="MSP7"/>
      <c r="MSQ7"/>
      <c r="MSR7"/>
      <c r="MSS7"/>
      <c r="MST7"/>
      <c r="MSU7"/>
      <c r="MSV7"/>
      <c r="MSW7"/>
      <c r="MSX7"/>
      <c r="MSY7"/>
      <c r="MSZ7"/>
      <c r="MTA7"/>
      <c r="MTB7"/>
      <c r="MTC7"/>
      <c r="MTD7"/>
      <c r="MTE7"/>
      <c r="MTF7"/>
      <c r="MTG7"/>
      <c r="MTH7"/>
      <c r="MTI7"/>
      <c r="MTJ7"/>
      <c r="MTK7"/>
      <c r="MTL7"/>
      <c r="MTM7"/>
      <c r="MTN7"/>
      <c r="MTO7"/>
      <c r="MTP7"/>
      <c r="MTQ7"/>
      <c r="MTR7"/>
      <c r="MTS7"/>
      <c r="MTT7"/>
      <c r="MTU7"/>
      <c r="MTV7"/>
      <c r="MTW7"/>
      <c r="MTX7"/>
      <c r="MTY7"/>
      <c r="MTZ7"/>
      <c r="MUA7"/>
      <c r="MUB7"/>
      <c r="MUC7"/>
      <c r="MUD7"/>
      <c r="MUE7"/>
      <c r="MUF7"/>
      <c r="MUG7"/>
      <c r="MUH7"/>
      <c r="MUI7"/>
      <c r="MUJ7"/>
      <c r="MUK7"/>
      <c r="MUL7"/>
      <c r="MUM7"/>
      <c r="MUN7"/>
      <c r="MUO7"/>
      <c r="MUP7"/>
      <c r="MUQ7"/>
      <c r="MUR7"/>
      <c r="MUS7"/>
      <c r="MUT7"/>
      <c r="MUU7"/>
      <c r="MUV7"/>
      <c r="MUW7"/>
      <c r="MUX7"/>
      <c r="MUY7"/>
      <c r="MUZ7"/>
      <c r="MVA7"/>
      <c r="MVB7"/>
      <c r="MVC7"/>
      <c r="MVD7"/>
      <c r="MVE7"/>
      <c r="MVF7"/>
      <c r="MVG7"/>
      <c r="MVH7"/>
      <c r="MVI7"/>
      <c r="MVJ7"/>
      <c r="MVK7"/>
      <c r="MVL7"/>
      <c r="MVM7"/>
      <c r="MVN7"/>
      <c r="MVO7"/>
      <c r="MVP7"/>
      <c r="MVQ7"/>
      <c r="MVR7"/>
      <c r="MVS7"/>
      <c r="MVT7"/>
      <c r="MVU7"/>
      <c r="MVV7"/>
      <c r="MVW7"/>
      <c r="MVX7"/>
      <c r="MVY7"/>
      <c r="MVZ7"/>
      <c r="MWA7"/>
      <c r="MWB7"/>
      <c r="MWC7"/>
      <c r="MWD7"/>
      <c r="MWE7"/>
      <c r="MWF7"/>
      <c r="MWG7"/>
      <c r="MWH7"/>
      <c r="MWI7"/>
      <c r="MWJ7"/>
      <c r="MWK7"/>
      <c r="MWL7"/>
      <c r="MWM7"/>
      <c r="MWN7"/>
      <c r="MWO7"/>
      <c r="MWP7"/>
      <c r="MWQ7"/>
      <c r="MWR7"/>
      <c r="MWS7"/>
      <c r="MWT7"/>
      <c r="MWU7"/>
      <c r="MWV7"/>
      <c r="MWW7"/>
      <c r="MWX7"/>
      <c r="MWY7"/>
      <c r="MWZ7"/>
      <c r="MXA7"/>
      <c r="MXB7"/>
      <c r="MXC7"/>
      <c r="MXD7"/>
      <c r="MXE7"/>
      <c r="MXF7"/>
      <c r="MXG7"/>
      <c r="MXH7"/>
      <c r="MXI7"/>
      <c r="MXJ7"/>
      <c r="MXK7"/>
      <c r="MXL7"/>
      <c r="MXM7"/>
      <c r="MXN7"/>
      <c r="MXO7"/>
      <c r="MXP7"/>
      <c r="MXQ7"/>
      <c r="MXR7"/>
      <c r="MXS7"/>
      <c r="MXT7"/>
      <c r="MXU7"/>
      <c r="MXV7"/>
      <c r="MXW7"/>
      <c r="MXX7"/>
      <c r="MXY7"/>
      <c r="MXZ7"/>
      <c r="MYA7"/>
      <c r="MYB7"/>
      <c r="MYC7"/>
      <c r="MYD7"/>
      <c r="MYE7"/>
      <c r="MYF7"/>
      <c r="MYG7"/>
      <c r="MYH7"/>
      <c r="MYI7"/>
      <c r="MYJ7"/>
      <c r="MYK7"/>
      <c r="MYL7"/>
      <c r="MYM7"/>
      <c r="MYN7"/>
      <c r="MYO7"/>
      <c r="MYP7"/>
      <c r="MYQ7"/>
      <c r="MYR7"/>
      <c r="MYS7"/>
      <c r="MYT7"/>
      <c r="MYU7"/>
      <c r="MYV7"/>
      <c r="MYW7"/>
      <c r="MYX7"/>
      <c r="MYY7"/>
      <c r="MYZ7"/>
      <c r="MZA7"/>
      <c r="MZB7"/>
      <c r="MZC7"/>
      <c r="MZD7"/>
      <c r="MZE7"/>
      <c r="MZF7"/>
      <c r="MZG7"/>
      <c r="MZH7"/>
      <c r="MZI7"/>
      <c r="MZJ7"/>
      <c r="MZK7"/>
      <c r="MZL7"/>
      <c r="MZM7"/>
      <c r="MZN7"/>
      <c r="MZO7"/>
      <c r="MZP7"/>
      <c r="MZQ7"/>
      <c r="MZR7"/>
      <c r="MZS7"/>
      <c r="MZT7"/>
      <c r="MZU7"/>
      <c r="MZV7"/>
      <c r="MZW7"/>
      <c r="MZX7"/>
      <c r="MZY7"/>
      <c r="MZZ7"/>
      <c r="NAA7"/>
      <c r="NAB7"/>
      <c r="NAC7"/>
      <c r="NAD7"/>
      <c r="NAE7"/>
      <c r="NAF7"/>
      <c r="NAG7"/>
      <c r="NAH7"/>
      <c r="NAI7"/>
      <c r="NAJ7"/>
      <c r="NAK7"/>
      <c r="NAL7"/>
      <c r="NAM7"/>
      <c r="NAN7"/>
      <c r="NAO7"/>
      <c r="NAP7"/>
      <c r="NAQ7"/>
      <c r="NAR7"/>
      <c r="NAS7"/>
      <c r="NAT7"/>
      <c r="NAU7"/>
      <c r="NAV7"/>
      <c r="NAW7"/>
      <c r="NAX7"/>
      <c r="NAY7"/>
      <c r="NAZ7"/>
      <c r="NBA7"/>
      <c r="NBB7"/>
      <c r="NBC7"/>
      <c r="NBD7"/>
      <c r="NBE7"/>
      <c r="NBF7"/>
      <c r="NBG7"/>
      <c r="NBH7"/>
      <c r="NBI7"/>
      <c r="NBJ7"/>
      <c r="NBK7"/>
      <c r="NBL7"/>
      <c r="NBM7"/>
      <c r="NBN7"/>
      <c r="NBO7"/>
      <c r="NBP7"/>
      <c r="NBQ7"/>
      <c r="NBR7"/>
      <c r="NBS7"/>
      <c r="NBT7"/>
      <c r="NBU7"/>
      <c r="NBV7"/>
      <c r="NBW7"/>
      <c r="NBX7"/>
      <c r="NBY7"/>
      <c r="NBZ7"/>
      <c r="NCA7"/>
      <c r="NCB7"/>
      <c r="NCC7"/>
      <c r="NCD7"/>
      <c r="NCE7"/>
      <c r="NCF7"/>
      <c r="NCG7"/>
      <c r="NCH7"/>
      <c r="NCI7"/>
      <c r="NCJ7"/>
      <c r="NCK7"/>
      <c r="NCL7"/>
      <c r="NCM7"/>
      <c r="NCN7"/>
      <c r="NCO7"/>
      <c r="NCP7"/>
      <c r="NCQ7"/>
      <c r="NCR7"/>
      <c r="NCS7"/>
      <c r="NCT7"/>
      <c r="NCU7"/>
      <c r="NCV7"/>
      <c r="NCW7"/>
      <c r="NCX7"/>
      <c r="NCY7"/>
      <c r="NCZ7"/>
      <c r="NDA7"/>
      <c r="NDB7"/>
      <c r="NDC7"/>
      <c r="NDD7"/>
      <c r="NDE7"/>
      <c r="NDF7"/>
      <c r="NDG7"/>
      <c r="NDH7"/>
      <c r="NDI7"/>
      <c r="NDJ7"/>
      <c r="NDK7"/>
      <c r="NDL7"/>
      <c r="NDM7"/>
      <c r="NDN7"/>
      <c r="NDO7"/>
      <c r="NDP7"/>
      <c r="NDQ7"/>
      <c r="NDR7"/>
      <c r="NDS7"/>
      <c r="NDT7"/>
      <c r="NDU7"/>
      <c r="NDV7"/>
      <c r="NDW7"/>
      <c r="NDX7"/>
      <c r="NDY7"/>
      <c r="NDZ7"/>
      <c r="NEA7"/>
      <c r="NEB7"/>
      <c r="NEC7"/>
      <c r="NED7"/>
      <c r="NEE7"/>
      <c r="NEF7"/>
      <c r="NEG7"/>
      <c r="NEH7"/>
      <c r="NEI7"/>
      <c r="NEJ7"/>
      <c r="NEK7"/>
      <c r="NEL7"/>
      <c r="NEM7"/>
      <c r="NEN7"/>
      <c r="NEO7"/>
      <c r="NEP7"/>
      <c r="NEQ7"/>
      <c r="NER7"/>
      <c r="NES7"/>
      <c r="NET7"/>
      <c r="NEU7"/>
      <c r="NEV7"/>
      <c r="NEW7"/>
      <c r="NEX7"/>
      <c r="NEY7"/>
      <c r="NEZ7"/>
      <c r="NFA7"/>
      <c r="NFB7"/>
      <c r="NFC7"/>
      <c r="NFD7"/>
      <c r="NFE7"/>
      <c r="NFF7"/>
      <c r="NFG7"/>
      <c r="NFH7"/>
      <c r="NFI7"/>
      <c r="NFJ7"/>
      <c r="NFK7"/>
      <c r="NFL7"/>
      <c r="NFM7"/>
      <c r="NFN7"/>
      <c r="NFO7"/>
      <c r="NFP7"/>
      <c r="NFQ7"/>
      <c r="NFR7"/>
      <c r="NFS7"/>
      <c r="NFT7"/>
      <c r="NFU7"/>
      <c r="NFV7"/>
      <c r="NFW7"/>
      <c r="NFX7"/>
      <c r="NFY7"/>
      <c r="NFZ7"/>
      <c r="NGA7"/>
      <c r="NGB7"/>
      <c r="NGC7"/>
      <c r="NGD7"/>
      <c r="NGE7"/>
      <c r="NGF7"/>
      <c r="NGG7"/>
      <c r="NGH7"/>
      <c r="NGI7"/>
      <c r="NGJ7"/>
      <c r="NGK7"/>
      <c r="NGL7"/>
      <c r="NGM7"/>
      <c r="NGN7"/>
      <c r="NGO7"/>
      <c r="NGP7"/>
      <c r="NGQ7"/>
      <c r="NGR7"/>
      <c r="NGS7"/>
      <c r="NGT7"/>
      <c r="NGU7"/>
      <c r="NGV7"/>
      <c r="NGW7"/>
      <c r="NGX7"/>
      <c r="NGY7"/>
      <c r="NGZ7"/>
      <c r="NHA7"/>
      <c r="NHB7"/>
      <c r="NHC7"/>
      <c r="NHD7"/>
      <c r="NHE7"/>
      <c r="NHF7"/>
      <c r="NHG7"/>
      <c r="NHH7"/>
      <c r="NHI7"/>
      <c r="NHJ7"/>
      <c r="NHK7"/>
      <c r="NHL7"/>
      <c r="NHM7"/>
      <c r="NHN7"/>
      <c r="NHO7"/>
      <c r="NHP7"/>
      <c r="NHQ7"/>
      <c r="NHR7"/>
      <c r="NHS7"/>
      <c r="NHT7"/>
      <c r="NHU7"/>
      <c r="NHV7"/>
      <c r="NHW7"/>
      <c r="NHX7"/>
      <c r="NHY7"/>
      <c r="NHZ7"/>
      <c r="NIA7"/>
      <c r="NIB7"/>
      <c r="NIC7"/>
      <c r="NID7"/>
      <c r="NIE7"/>
      <c r="NIF7"/>
      <c r="NIG7"/>
      <c r="NIH7"/>
      <c r="NII7"/>
      <c r="NIJ7"/>
      <c r="NIK7"/>
      <c r="NIL7"/>
      <c r="NIM7"/>
      <c r="NIN7"/>
      <c r="NIO7"/>
      <c r="NIP7"/>
      <c r="NIQ7"/>
      <c r="NIR7"/>
      <c r="NIS7"/>
      <c r="NIT7"/>
      <c r="NIU7"/>
      <c r="NIV7"/>
      <c r="NIW7"/>
      <c r="NIX7"/>
      <c r="NIY7"/>
      <c r="NIZ7"/>
      <c r="NJA7"/>
      <c r="NJB7"/>
      <c r="NJC7"/>
      <c r="NJD7"/>
      <c r="NJE7"/>
      <c r="NJF7"/>
      <c r="NJG7"/>
      <c r="NJH7"/>
      <c r="NJI7"/>
      <c r="NJJ7"/>
      <c r="NJK7"/>
      <c r="NJL7"/>
      <c r="NJM7"/>
      <c r="NJN7"/>
      <c r="NJO7"/>
      <c r="NJP7"/>
      <c r="NJQ7"/>
      <c r="NJR7"/>
      <c r="NJS7"/>
      <c r="NJT7"/>
      <c r="NJU7"/>
      <c r="NJV7"/>
      <c r="NJW7"/>
      <c r="NJX7"/>
      <c r="NJY7"/>
      <c r="NJZ7"/>
      <c r="NKA7"/>
      <c r="NKB7"/>
      <c r="NKC7"/>
      <c r="NKD7"/>
      <c r="NKE7"/>
      <c r="NKF7"/>
      <c r="NKG7"/>
      <c r="NKH7"/>
      <c r="NKI7"/>
      <c r="NKJ7"/>
      <c r="NKK7"/>
      <c r="NKL7"/>
      <c r="NKM7"/>
      <c r="NKN7"/>
      <c r="NKO7"/>
      <c r="NKP7"/>
      <c r="NKQ7"/>
      <c r="NKR7"/>
      <c r="NKS7"/>
      <c r="NKT7"/>
      <c r="NKU7"/>
      <c r="NKV7"/>
      <c r="NKW7"/>
      <c r="NKX7"/>
      <c r="NKY7"/>
      <c r="NKZ7"/>
      <c r="NLA7"/>
      <c r="NLB7"/>
      <c r="NLC7"/>
      <c r="NLD7"/>
      <c r="NLE7"/>
      <c r="NLF7"/>
      <c r="NLG7"/>
      <c r="NLH7"/>
      <c r="NLI7"/>
      <c r="NLJ7"/>
      <c r="NLK7"/>
      <c r="NLL7"/>
      <c r="NLM7"/>
      <c r="NLN7"/>
      <c r="NLO7"/>
      <c r="NLP7"/>
      <c r="NLQ7"/>
      <c r="NLR7"/>
      <c r="NLS7"/>
      <c r="NLT7"/>
      <c r="NLU7"/>
      <c r="NLV7"/>
      <c r="NLW7"/>
      <c r="NLX7"/>
      <c r="NLY7"/>
      <c r="NLZ7"/>
      <c r="NMA7"/>
      <c r="NMB7"/>
      <c r="NMC7"/>
      <c r="NMD7"/>
      <c r="NME7"/>
      <c r="NMF7"/>
      <c r="NMG7"/>
      <c r="NMH7"/>
      <c r="NMI7"/>
      <c r="NMJ7"/>
      <c r="NMK7"/>
      <c r="NML7"/>
      <c r="NMM7"/>
      <c r="NMN7"/>
      <c r="NMO7"/>
      <c r="NMP7"/>
      <c r="NMQ7"/>
      <c r="NMR7"/>
      <c r="NMS7"/>
      <c r="NMT7"/>
      <c r="NMU7"/>
      <c r="NMV7"/>
      <c r="NMW7"/>
      <c r="NMX7"/>
      <c r="NMY7"/>
      <c r="NMZ7"/>
      <c r="NNA7"/>
      <c r="NNB7"/>
      <c r="NNC7"/>
      <c r="NND7"/>
      <c r="NNE7"/>
      <c r="NNF7"/>
      <c r="NNG7"/>
      <c r="NNH7"/>
      <c r="NNI7"/>
      <c r="NNJ7"/>
      <c r="NNK7"/>
      <c r="NNL7"/>
      <c r="NNM7"/>
      <c r="NNN7"/>
      <c r="NNO7"/>
      <c r="NNP7"/>
      <c r="NNQ7"/>
      <c r="NNR7"/>
      <c r="NNS7"/>
      <c r="NNT7"/>
      <c r="NNU7"/>
      <c r="NNV7"/>
      <c r="NNW7"/>
      <c r="NNX7"/>
      <c r="NNY7"/>
      <c r="NNZ7"/>
      <c r="NOA7"/>
      <c r="NOB7"/>
      <c r="NOC7"/>
      <c r="NOD7"/>
      <c r="NOE7"/>
      <c r="NOF7"/>
      <c r="NOG7"/>
      <c r="NOH7"/>
      <c r="NOI7"/>
      <c r="NOJ7"/>
      <c r="NOK7"/>
      <c r="NOL7"/>
      <c r="NOM7"/>
      <c r="NON7"/>
      <c r="NOO7"/>
      <c r="NOP7"/>
      <c r="NOQ7"/>
      <c r="NOR7"/>
      <c r="NOS7"/>
      <c r="NOT7"/>
      <c r="NOU7"/>
      <c r="NOV7"/>
      <c r="NOW7"/>
      <c r="NOX7"/>
      <c r="NOY7"/>
      <c r="NOZ7"/>
      <c r="NPA7"/>
      <c r="NPB7"/>
      <c r="NPC7"/>
      <c r="NPD7"/>
      <c r="NPE7"/>
      <c r="NPF7"/>
      <c r="NPG7"/>
      <c r="NPH7"/>
      <c r="NPI7"/>
      <c r="NPJ7"/>
      <c r="NPK7"/>
      <c r="NPL7"/>
      <c r="NPM7"/>
      <c r="NPN7"/>
      <c r="NPO7"/>
      <c r="NPP7"/>
      <c r="NPQ7"/>
      <c r="NPR7"/>
      <c r="NPS7"/>
      <c r="NPT7"/>
      <c r="NPU7"/>
      <c r="NPV7"/>
      <c r="NPW7"/>
      <c r="NPX7"/>
      <c r="NPY7"/>
      <c r="NPZ7"/>
      <c r="NQA7"/>
      <c r="NQB7"/>
      <c r="NQC7"/>
      <c r="NQD7"/>
      <c r="NQE7"/>
      <c r="NQF7"/>
      <c r="NQG7"/>
      <c r="NQH7"/>
      <c r="NQI7"/>
      <c r="NQJ7"/>
      <c r="NQK7"/>
      <c r="NQL7"/>
      <c r="NQM7"/>
      <c r="NQN7"/>
      <c r="NQO7"/>
      <c r="NQP7"/>
      <c r="NQQ7"/>
      <c r="NQR7"/>
      <c r="NQS7"/>
      <c r="NQT7"/>
      <c r="NQU7"/>
      <c r="NQV7"/>
      <c r="NQW7"/>
      <c r="NQX7"/>
      <c r="NQY7"/>
      <c r="NQZ7"/>
      <c r="NRA7"/>
      <c r="NRB7"/>
      <c r="NRC7"/>
      <c r="NRD7"/>
      <c r="NRE7"/>
      <c r="NRF7"/>
      <c r="NRG7"/>
      <c r="NRH7"/>
      <c r="NRI7"/>
    </row>
    <row r="8" spans="1:9941" s="355" customFormat="1" ht="15.95" customHeight="1" thickBot="1" x14ac:dyDescent="0.3">
      <c r="A8" s="1692" t="s">
        <v>362</v>
      </c>
      <c r="B8" s="1692"/>
      <c r="C8" s="1692"/>
      <c r="D8" s="1692"/>
      <c r="E8" s="1692"/>
      <c r="F8" s="1692"/>
      <c r="G8" s="1692"/>
      <c r="H8" s="1692"/>
      <c r="I8"/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  <c r="AMJ8"/>
      <c r="AMK8"/>
      <c r="AML8"/>
      <c r="AMM8"/>
      <c r="AMN8"/>
      <c r="AMO8"/>
      <c r="AMP8"/>
      <c r="AMQ8"/>
      <c r="AMR8"/>
      <c r="AMS8"/>
      <c r="AMT8"/>
      <c r="AMU8"/>
      <c r="AMV8"/>
      <c r="AMW8"/>
      <c r="AMX8"/>
      <c r="AMY8"/>
      <c r="AMZ8"/>
      <c r="ANA8"/>
      <c r="ANB8"/>
      <c r="ANC8"/>
      <c r="AND8"/>
      <c r="ANE8"/>
      <c r="ANF8"/>
      <c r="ANG8"/>
      <c r="ANH8"/>
      <c r="ANI8"/>
      <c r="ANJ8"/>
      <c r="ANK8"/>
      <c r="ANL8"/>
      <c r="ANM8"/>
      <c r="ANN8"/>
      <c r="ANO8"/>
      <c r="ANP8"/>
      <c r="ANQ8"/>
      <c r="ANR8"/>
      <c r="ANS8"/>
      <c r="ANT8"/>
      <c r="ANU8"/>
      <c r="ANV8"/>
      <c r="ANW8"/>
      <c r="ANX8"/>
      <c r="ANY8"/>
      <c r="ANZ8"/>
      <c r="AOA8"/>
      <c r="AOB8"/>
      <c r="AOC8"/>
      <c r="AOD8"/>
      <c r="AOE8"/>
      <c r="AOF8"/>
      <c r="AOG8"/>
      <c r="AOH8"/>
      <c r="AOI8"/>
      <c r="AOJ8"/>
      <c r="AOK8"/>
      <c r="AOL8"/>
      <c r="AOM8"/>
      <c r="AON8"/>
      <c r="AOO8"/>
      <c r="AOP8"/>
      <c r="AOQ8"/>
      <c r="AOR8"/>
      <c r="AOS8"/>
      <c r="AOT8"/>
      <c r="AOU8"/>
      <c r="AOV8"/>
      <c r="AOW8"/>
      <c r="AOX8"/>
      <c r="AOY8"/>
      <c r="AOZ8"/>
      <c r="APA8"/>
      <c r="APB8"/>
      <c r="APC8"/>
      <c r="APD8"/>
      <c r="APE8"/>
      <c r="APF8"/>
      <c r="APG8"/>
      <c r="APH8"/>
      <c r="API8"/>
      <c r="APJ8"/>
      <c r="APK8"/>
      <c r="APL8"/>
      <c r="APM8"/>
      <c r="APN8"/>
      <c r="APO8"/>
      <c r="APP8"/>
      <c r="APQ8"/>
      <c r="APR8"/>
      <c r="APS8"/>
      <c r="APT8"/>
      <c r="APU8"/>
      <c r="APV8"/>
      <c r="APW8"/>
      <c r="APX8"/>
      <c r="APY8"/>
      <c r="APZ8"/>
      <c r="AQA8"/>
      <c r="AQB8"/>
      <c r="AQC8"/>
      <c r="AQD8"/>
      <c r="AQE8"/>
      <c r="AQF8"/>
      <c r="AQG8"/>
      <c r="AQH8"/>
      <c r="AQI8"/>
      <c r="AQJ8"/>
      <c r="AQK8"/>
      <c r="AQL8"/>
      <c r="AQM8"/>
      <c r="AQN8"/>
      <c r="AQO8"/>
      <c r="AQP8"/>
      <c r="AQQ8"/>
      <c r="AQR8"/>
      <c r="AQS8"/>
      <c r="AQT8"/>
      <c r="AQU8"/>
      <c r="AQV8"/>
      <c r="AQW8"/>
      <c r="AQX8"/>
      <c r="AQY8"/>
      <c r="AQZ8"/>
      <c r="ARA8"/>
      <c r="ARB8"/>
      <c r="ARC8"/>
      <c r="ARD8"/>
      <c r="ARE8"/>
      <c r="ARF8"/>
      <c r="ARG8"/>
      <c r="ARH8"/>
      <c r="ARI8"/>
      <c r="ARJ8"/>
      <c r="ARK8"/>
      <c r="ARL8"/>
      <c r="ARM8"/>
      <c r="ARN8"/>
      <c r="ARO8"/>
      <c r="ARP8"/>
      <c r="ARQ8"/>
      <c r="ARR8"/>
      <c r="ARS8"/>
      <c r="ART8"/>
      <c r="ARU8"/>
      <c r="ARV8"/>
      <c r="ARW8"/>
      <c r="ARX8"/>
      <c r="ARY8"/>
      <c r="ARZ8"/>
      <c r="ASA8"/>
      <c r="ASB8"/>
      <c r="ASC8"/>
      <c r="ASD8"/>
      <c r="ASE8"/>
      <c r="ASF8"/>
      <c r="ASG8"/>
      <c r="ASH8"/>
      <c r="ASI8"/>
      <c r="ASJ8"/>
      <c r="ASK8"/>
      <c r="ASL8"/>
      <c r="ASM8"/>
      <c r="ASN8"/>
      <c r="ASO8"/>
      <c r="ASP8"/>
      <c r="ASQ8"/>
      <c r="ASR8"/>
      <c r="ASS8"/>
      <c r="AST8"/>
      <c r="ASU8"/>
      <c r="ASV8"/>
      <c r="ASW8"/>
      <c r="ASX8"/>
      <c r="ASY8"/>
      <c r="ASZ8"/>
      <c r="ATA8"/>
      <c r="ATB8"/>
      <c r="ATC8"/>
      <c r="ATD8"/>
      <c r="ATE8"/>
      <c r="ATF8"/>
      <c r="ATG8"/>
      <c r="ATH8"/>
      <c r="ATI8"/>
      <c r="ATJ8"/>
      <c r="ATK8"/>
      <c r="ATL8"/>
      <c r="ATM8"/>
      <c r="ATN8"/>
      <c r="ATO8"/>
      <c r="ATP8"/>
      <c r="ATQ8"/>
      <c r="ATR8"/>
      <c r="ATS8"/>
      <c r="ATT8"/>
      <c r="ATU8"/>
      <c r="ATV8"/>
      <c r="ATW8"/>
      <c r="ATX8"/>
      <c r="ATY8"/>
      <c r="ATZ8"/>
      <c r="AUA8"/>
      <c r="AUB8"/>
      <c r="AUC8"/>
      <c r="AUD8"/>
      <c r="AUE8"/>
      <c r="AUF8"/>
      <c r="AUG8"/>
      <c r="AUH8"/>
      <c r="AUI8"/>
      <c r="AUJ8"/>
      <c r="AUK8"/>
      <c r="AUL8"/>
      <c r="AUM8"/>
      <c r="AUN8"/>
      <c r="AUO8"/>
      <c r="AUP8"/>
      <c r="AUQ8"/>
      <c r="AUR8"/>
      <c r="AUS8"/>
      <c r="AUT8"/>
      <c r="AUU8"/>
      <c r="AUV8"/>
      <c r="AUW8"/>
      <c r="AUX8"/>
      <c r="AUY8"/>
      <c r="AUZ8"/>
      <c r="AVA8"/>
      <c r="AVB8"/>
      <c r="AVC8"/>
      <c r="AVD8"/>
      <c r="AVE8"/>
      <c r="AVF8"/>
      <c r="AVG8"/>
      <c r="AVH8"/>
      <c r="AVI8"/>
      <c r="AVJ8"/>
      <c r="AVK8"/>
      <c r="AVL8"/>
      <c r="AVM8"/>
      <c r="AVN8"/>
      <c r="AVO8"/>
      <c r="AVP8"/>
      <c r="AVQ8"/>
      <c r="AVR8"/>
      <c r="AVS8"/>
      <c r="AVT8"/>
      <c r="AVU8"/>
      <c r="AVV8"/>
      <c r="AVW8"/>
      <c r="AVX8"/>
      <c r="AVY8"/>
      <c r="AVZ8"/>
      <c r="AWA8"/>
      <c r="AWB8"/>
      <c r="AWC8"/>
      <c r="AWD8"/>
      <c r="AWE8"/>
      <c r="AWF8"/>
      <c r="AWG8"/>
      <c r="AWH8"/>
      <c r="AWI8"/>
      <c r="AWJ8"/>
      <c r="AWK8"/>
      <c r="AWL8"/>
      <c r="AWM8"/>
      <c r="AWN8"/>
      <c r="AWO8"/>
      <c r="AWP8"/>
      <c r="AWQ8"/>
      <c r="AWR8"/>
      <c r="AWS8"/>
      <c r="AWT8"/>
      <c r="AWU8"/>
      <c r="AWV8"/>
      <c r="AWW8"/>
      <c r="AWX8"/>
      <c r="AWY8"/>
      <c r="AWZ8"/>
      <c r="AXA8"/>
      <c r="AXB8"/>
      <c r="AXC8"/>
      <c r="AXD8"/>
      <c r="AXE8"/>
      <c r="AXF8"/>
      <c r="AXG8"/>
      <c r="AXH8"/>
      <c r="AXI8"/>
      <c r="AXJ8"/>
      <c r="AXK8"/>
      <c r="AXL8"/>
      <c r="AXM8"/>
      <c r="AXN8"/>
      <c r="AXO8"/>
      <c r="AXP8"/>
      <c r="AXQ8"/>
      <c r="AXR8"/>
      <c r="AXS8"/>
      <c r="AXT8"/>
      <c r="AXU8"/>
      <c r="AXV8"/>
      <c r="AXW8"/>
      <c r="AXX8"/>
      <c r="AXY8"/>
      <c r="AXZ8"/>
      <c r="AYA8"/>
      <c r="AYB8"/>
      <c r="AYC8"/>
      <c r="AYD8"/>
      <c r="AYE8"/>
      <c r="AYF8"/>
      <c r="AYG8"/>
      <c r="AYH8"/>
      <c r="AYI8"/>
      <c r="AYJ8"/>
      <c r="AYK8"/>
      <c r="AYL8"/>
      <c r="AYM8"/>
      <c r="AYN8"/>
      <c r="AYO8"/>
      <c r="AYP8"/>
      <c r="AYQ8"/>
      <c r="AYR8"/>
      <c r="AYS8"/>
      <c r="AYT8"/>
      <c r="AYU8"/>
      <c r="AYV8"/>
      <c r="AYW8"/>
      <c r="AYX8"/>
      <c r="AYY8"/>
      <c r="AYZ8"/>
      <c r="AZA8"/>
      <c r="AZB8"/>
      <c r="AZC8"/>
      <c r="AZD8"/>
      <c r="AZE8"/>
      <c r="AZF8"/>
      <c r="AZG8"/>
      <c r="AZH8"/>
      <c r="AZI8"/>
      <c r="AZJ8"/>
      <c r="AZK8"/>
      <c r="AZL8"/>
      <c r="AZM8"/>
      <c r="AZN8"/>
      <c r="AZO8"/>
      <c r="AZP8"/>
      <c r="AZQ8"/>
      <c r="AZR8"/>
      <c r="AZS8"/>
      <c r="AZT8"/>
      <c r="AZU8"/>
      <c r="AZV8"/>
      <c r="AZW8"/>
      <c r="AZX8"/>
      <c r="AZY8"/>
      <c r="AZZ8"/>
      <c r="BAA8"/>
      <c r="BAB8"/>
      <c r="BAC8"/>
      <c r="BAD8"/>
      <c r="BAE8"/>
      <c r="BAF8"/>
      <c r="BAG8"/>
      <c r="BAH8"/>
      <c r="BAI8"/>
      <c r="BAJ8"/>
      <c r="BAK8"/>
      <c r="BAL8"/>
      <c r="BAM8"/>
      <c r="BAN8"/>
      <c r="BAO8"/>
      <c r="BAP8"/>
      <c r="BAQ8"/>
      <c r="BAR8"/>
      <c r="BAS8"/>
      <c r="BAT8"/>
      <c r="BAU8"/>
      <c r="BAV8"/>
      <c r="BAW8"/>
      <c r="BAX8"/>
      <c r="BAY8"/>
      <c r="BAZ8"/>
      <c r="BBA8"/>
      <c r="BBB8"/>
      <c r="BBC8"/>
      <c r="BBD8"/>
      <c r="BBE8"/>
      <c r="BBF8"/>
      <c r="BBG8"/>
      <c r="BBH8"/>
      <c r="BBI8"/>
      <c r="BBJ8"/>
      <c r="BBK8"/>
      <c r="BBL8"/>
      <c r="BBM8"/>
      <c r="BBN8"/>
      <c r="BBO8"/>
      <c r="BBP8"/>
      <c r="BBQ8"/>
      <c r="BBR8"/>
      <c r="BBS8"/>
      <c r="BBT8"/>
      <c r="BBU8"/>
      <c r="BBV8"/>
      <c r="BBW8"/>
      <c r="BBX8"/>
      <c r="BBY8"/>
      <c r="BBZ8"/>
      <c r="BCA8"/>
      <c r="BCB8"/>
      <c r="BCC8"/>
      <c r="BCD8"/>
      <c r="BCE8"/>
      <c r="BCF8"/>
      <c r="BCG8"/>
      <c r="BCH8"/>
      <c r="BCI8"/>
      <c r="BCJ8"/>
      <c r="BCK8"/>
      <c r="BCL8"/>
      <c r="BCM8"/>
      <c r="BCN8"/>
      <c r="BCO8"/>
      <c r="BCP8"/>
      <c r="BCQ8"/>
      <c r="BCR8"/>
      <c r="BCS8"/>
      <c r="BCT8"/>
      <c r="BCU8"/>
      <c r="BCV8"/>
      <c r="BCW8"/>
      <c r="BCX8"/>
      <c r="BCY8"/>
      <c r="BCZ8"/>
      <c r="BDA8"/>
      <c r="BDB8"/>
      <c r="BDC8"/>
      <c r="BDD8"/>
      <c r="BDE8"/>
      <c r="BDF8"/>
      <c r="BDG8"/>
      <c r="BDH8"/>
      <c r="BDI8"/>
      <c r="BDJ8"/>
      <c r="BDK8"/>
      <c r="BDL8"/>
      <c r="BDM8"/>
      <c r="BDN8"/>
      <c r="BDO8"/>
      <c r="BDP8"/>
      <c r="BDQ8"/>
      <c r="BDR8"/>
      <c r="BDS8"/>
      <c r="BDT8"/>
      <c r="BDU8"/>
      <c r="BDV8"/>
      <c r="BDW8"/>
      <c r="BDX8"/>
      <c r="BDY8"/>
      <c r="BDZ8"/>
      <c r="BEA8"/>
      <c r="BEB8"/>
      <c r="BEC8"/>
      <c r="BED8"/>
      <c r="BEE8"/>
      <c r="BEF8"/>
      <c r="BEG8"/>
      <c r="BEH8"/>
      <c r="BEI8"/>
      <c r="BEJ8"/>
      <c r="BEK8"/>
      <c r="BEL8"/>
      <c r="BEM8"/>
      <c r="BEN8"/>
      <c r="BEO8"/>
      <c r="BEP8"/>
      <c r="BEQ8"/>
      <c r="BER8"/>
      <c r="BES8"/>
      <c r="BET8"/>
      <c r="BEU8"/>
      <c r="BEV8"/>
      <c r="BEW8"/>
      <c r="BEX8"/>
      <c r="BEY8"/>
      <c r="BEZ8"/>
      <c r="BFA8"/>
      <c r="BFB8"/>
      <c r="BFC8"/>
      <c r="BFD8"/>
      <c r="BFE8"/>
      <c r="BFF8"/>
      <c r="BFG8"/>
      <c r="BFH8"/>
      <c r="BFI8"/>
      <c r="BFJ8"/>
      <c r="BFK8"/>
      <c r="BFL8"/>
      <c r="BFM8"/>
      <c r="BFN8"/>
      <c r="BFO8"/>
      <c r="BFP8"/>
      <c r="BFQ8"/>
      <c r="BFR8"/>
      <c r="BFS8"/>
      <c r="BFT8"/>
      <c r="BFU8"/>
      <c r="BFV8"/>
      <c r="BFW8"/>
      <c r="BFX8"/>
      <c r="BFY8"/>
      <c r="BFZ8"/>
      <c r="BGA8"/>
      <c r="BGB8"/>
      <c r="BGC8"/>
      <c r="BGD8"/>
      <c r="BGE8"/>
      <c r="BGF8"/>
      <c r="BGG8"/>
      <c r="BGH8"/>
      <c r="BGI8"/>
      <c r="BGJ8"/>
      <c r="BGK8"/>
      <c r="BGL8"/>
      <c r="BGM8"/>
      <c r="BGN8"/>
      <c r="BGO8"/>
      <c r="BGP8"/>
      <c r="BGQ8"/>
      <c r="BGR8"/>
      <c r="BGS8"/>
      <c r="BGT8"/>
      <c r="BGU8"/>
      <c r="BGV8"/>
      <c r="BGW8"/>
      <c r="BGX8"/>
      <c r="BGY8"/>
      <c r="BGZ8"/>
      <c r="BHA8"/>
      <c r="BHB8"/>
      <c r="BHC8"/>
      <c r="BHD8"/>
      <c r="BHE8"/>
      <c r="BHF8"/>
      <c r="BHG8"/>
      <c r="BHH8"/>
      <c r="BHI8"/>
      <c r="BHJ8"/>
      <c r="BHK8"/>
      <c r="BHL8"/>
      <c r="BHM8"/>
      <c r="BHN8"/>
      <c r="BHO8"/>
      <c r="BHP8"/>
      <c r="BHQ8"/>
      <c r="BHR8"/>
      <c r="BHS8"/>
      <c r="BHT8"/>
      <c r="BHU8"/>
      <c r="BHV8"/>
      <c r="BHW8"/>
      <c r="BHX8"/>
      <c r="BHY8"/>
      <c r="BHZ8"/>
      <c r="BIA8"/>
      <c r="BIB8"/>
      <c r="BIC8"/>
      <c r="BID8"/>
      <c r="BIE8"/>
      <c r="BIF8"/>
      <c r="BIG8"/>
      <c r="BIH8"/>
      <c r="BII8"/>
      <c r="BIJ8"/>
      <c r="BIK8"/>
      <c r="BIL8"/>
      <c r="BIM8"/>
      <c r="BIN8"/>
      <c r="BIO8"/>
      <c r="BIP8"/>
      <c r="BIQ8"/>
      <c r="BIR8"/>
      <c r="BIS8"/>
      <c r="BIT8"/>
      <c r="BIU8"/>
      <c r="BIV8"/>
      <c r="BIW8"/>
      <c r="BIX8"/>
      <c r="BIY8"/>
      <c r="BIZ8"/>
      <c r="BJA8"/>
      <c r="BJB8"/>
      <c r="BJC8"/>
      <c r="BJD8"/>
      <c r="BJE8"/>
      <c r="BJF8"/>
      <c r="BJG8"/>
      <c r="BJH8"/>
      <c r="BJI8"/>
      <c r="BJJ8"/>
      <c r="BJK8"/>
      <c r="BJL8"/>
      <c r="BJM8"/>
      <c r="BJN8"/>
      <c r="BJO8"/>
      <c r="BJP8"/>
      <c r="BJQ8"/>
      <c r="BJR8"/>
      <c r="BJS8"/>
      <c r="BJT8"/>
      <c r="BJU8"/>
      <c r="BJV8"/>
      <c r="BJW8"/>
      <c r="BJX8"/>
      <c r="BJY8"/>
      <c r="BJZ8"/>
      <c r="BKA8"/>
      <c r="BKB8"/>
      <c r="BKC8"/>
      <c r="BKD8"/>
      <c r="BKE8"/>
      <c r="BKF8"/>
      <c r="BKG8"/>
      <c r="BKH8"/>
      <c r="BKI8"/>
      <c r="BKJ8"/>
      <c r="BKK8"/>
      <c r="BKL8"/>
      <c r="BKM8"/>
      <c r="BKN8"/>
      <c r="BKO8"/>
      <c r="BKP8"/>
      <c r="BKQ8"/>
      <c r="BKR8"/>
      <c r="BKS8"/>
      <c r="BKT8"/>
      <c r="BKU8"/>
      <c r="BKV8"/>
      <c r="BKW8"/>
      <c r="BKX8"/>
      <c r="BKY8"/>
      <c r="BKZ8"/>
      <c r="BLA8"/>
      <c r="BLB8"/>
      <c r="BLC8"/>
      <c r="BLD8"/>
      <c r="BLE8"/>
      <c r="BLF8"/>
      <c r="BLG8"/>
      <c r="BLH8"/>
      <c r="BLI8"/>
      <c r="BLJ8"/>
      <c r="BLK8"/>
      <c r="BLL8"/>
      <c r="BLM8"/>
      <c r="BLN8"/>
      <c r="BLO8"/>
      <c r="BLP8"/>
      <c r="BLQ8"/>
      <c r="BLR8"/>
      <c r="BLS8"/>
      <c r="BLT8"/>
      <c r="BLU8"/>
      <c r="BLV8"/>
      <c r="BLW8"/>
      <c r="BLX8"/>
      <c r="BLY8"/>
      <c r="BLZ8"/>
      <c r="BMA8"/>
      <c r="BMB8"/>
      <c r="BMC8"/>
      <c r="BMD8"/>
      <c r="BME8"/>
      <c r="BMF8"/>
      <c r="BMG8"/>
      <c r="BMH8"/>
      <c r="BMI8"/>
      <c r="BMJ8"/>
      <c r="BMK8"/>
      <c r="BML8"/>
      <c r="BMM8"/>
      <c r="BMN8"/>
      <c r="BMO8"/>
      <c r="BMP8"/>
      <c r="BMQ8"/>
      <c r="BMR8"/>
      <c r="BMS8"/>
      <c r="BMT8"/>
      <c r="BMU8"/>
      <c r="BMV8"/>
      <c r="BMW8"/>
      <c r="BMX8"/>
      <c r="BMY8"/>
      <c r="BMZ8"/>
      <c r="BNA8"/>
      <c r="BNB8"/>
      <c r="BNC8"/>
      <c r="BND8"/>
      <c r="BNE8"/>
      <c r="BNF8"/>
      <c r="BNG8"/>
      <c r="BNH8"/>
      <c r="BNI8"/>
      <c r="BNJ8"/>
      <c r="BNK8"/>
      <c r="BNL8"/>
      <c r="BNM8"/>
      <c r="BNN8"/>
      <c r="BNO8"/>
      <c r="BNP8"/>
      <c r="BNQ8"/>
      <c r="BNR8"/>
      <c r="BNS8"/>
      <c r="BNT8"/>
      <c r="BNU8"/>
      <c r="BNV8"/>
      <c r="BNW8"/>
      <c r="BNX8"/>
      <c r="BNY8"/>
      <c r="BNZ8"/>
      <c r="BOA8"/>
      <c r="BOB8"/>
      <c r="BOC8"/>
      <c r="BOD8"/>
      <c r="BOE8"/>
      <c r="BOF8"/>
      <c r="BOG8"/>
      <c r="BOH8"/>
      <c r="BOI8"/>
      <c r="BOJ8"/>
      <c r="BOK8"/>
      <c r="BOL8"/>
      <c r="BOM8"/>
      <c r="BON8"/>
      <c r="BOO8"/>
      <c r="BOP8"/>
      <c r="BOQ8"/>
      <c r="BOR8"/>
      <c r="BOS8"/>
      <c r="BOT8"/>
      <c r="BOU8"/>
      <c r="BOV8"/>
      <c r="BOW8"/>
      <c r="BOX8"/>
      <c r="BOY8"/>
      <c r="BOZ8"/>
      <c r="BPA8"/>
      <c r="BPB8"/>
      <c r="BPC8"/>
      <c r="BPD8"/>
      <c r="BPE8"/>
      <c r="BPF8"/>
      <c r="BPG8"/>
      <c r="BPH8"/>
      <c r="BPI8"/>
      <c r="BPJ8"/>
      <c r="BPK8"/>
      <c r="BPL8"/>
      <c r="BPM8"/>
      <c r="BPN8"/>
      <c r="BPO8"/>
      <c r="BPP8"/>
      <c r="BPQ8"/>
      <c r="BPR8"/>
      <c r="BPS8"/>
      <c r="BPT8"/>
      <c r="BPU8"/>
      <c r="BPV8"/>
      <c r="BPW8"/>
      <c r="BPX8"/>
      <c r="BPY8"/>
      <c r="BPZ8"/>
      <c r="BQA8"/>
      <c r="BQB8"/>
      <c r="BQC8"/>
      <c r="BQD8"/>
      <c r="BQE8"/>
      <c r="BQF8"/>
      <c r="BQG8"/>
      <c r="BQH8"/>
      <c r="BQI8"/>
      <c r="BQJ8"/>
      <c r="BQK8"/>
      <c r="BQL8"/>
      <c r="BQM8"/>
      <c r="BQN8"/>
      <c r="BQO8"/>
      <c r="BQP8"/>
      <c r="BQQ8"/>
      <c r="BQR8"/>
      <c r="BQS8"/>
      <c r="BQT8"/>
      <c r="BQU8"/>
      <c r="BQV8"/>
      <c r="BQW8"/>
      <c r="BQX8"/>
      <c r="BQY8"/>
      <c r="BQZ8"/>
      <c r="BRA8"/>
      <c r="BRB8"/>
      <c r="BRC8"/>
      <c r="BRD8"/>
      <c r="BRE8"/>
      <c r="BRF8"/>
      <c r="BRG8"/>
      <c r="BRH8"/>
      <c r="BRI8"/>
      <c r="BRJ8"/>
      <c r="BRK8"/>
      <c r="BRL8"/>
      <c r="BRM8"/>
      <c r="BRN8"/>
      <c r="BRO8"/>
      <c r="BRP8"/>
      <c r="BRQ8"/>
      <c r="BRR8"/>
      <c r="BRS8"/>
      <c r="BRT8"/>
      <c r="BRU8"/>
      <c r="BRV8"/>
      <c r="BRW8"/>
      <c r="BRX8"/>
      <c r="BRY8"/>
      <c r="BRZ8"/>
      <c r="BSA8"/>
      <c r="BSB8"/>
      <c r="BSC8"/>
      <c r="BSD8"/>
      <c r="BSE8"/>
      <c r="BSF8"/>
      <c r="BSG8"/>
      <c r="BSH8"/>
      <c r="BSI8"/>
      <c r="BSJ8"/>
      <c r="BSK8"/>
      <c r="BSL8"/>
      <c r="BSM8"/>
      <c r="BSN8"/>
      <c r="BSO8"/>
      <c r="BSP8"/>
      <c r="BSQ8"/>
      <c r="BSR8"/>
      <c r="BSS8"/>
      <c r="BST8"/>
      <c r="BSU8"/>
      <c r="BSV8"/>
      <c r="BSW8"/>
      <c r="BSX8"/>
      <c r="BSY8"/>
      <c r="BSZ8"/>
      <c r="BTA8"/>
      <c r="BTB8"/>
      <c r="BTC8"/>
      <c r="BTD8"/>
      <c r="BTE8"/>
      <c r="BTF8"/>
      <c r="BTG8"/>
      <c r="BTH8"/>
      <c r="BTI8"/>
      <c r="BTJ8"/>
      <c r="BTK8"/>
      <c r="BTL8"/>
      <c r="BTM8"/>
      <c r="BTN8"/>
      <c r="BTO8"/>
      <c r="BTP8"/>
      <c r="BTQ8"/>
      <c r="BTR8"/>
      <c r="BTS8"/>
      <c r="BTT8"/>
      <c r="BTU8"/>
      <c r="BTV8"/>
      <c r="BTW8"/>
      <c r="BTX8"/>
      <c r="BTY8"/>
      <c r="BTZ8"/>
      <c r="BUA8"/>
      <c r="BUB8"/>
      <c r="BUC8"/>
      <c r="BUD8"/>
      <c r="BUE8"/>
      <c r="BUF8"/>
      <c r="BUG8"/>
      <c r="BUH8"/>
      <c r="BUI8"/>
      <c r="BUJ8"/>
      <c r="BUK8"/>
      <c r="BUL8"/>
      <c r="BUM8"/>
      <c r="BUN8"/>
      <c r="BUO8"/>
      <c r="BUP8"/>
      <c r="BUQ8"/>
      <c r="BUR8"/>
      <c r="BUS8"/>
      <c r="BUT8"/>
      <c r="BUU8"/>
      <c r="BUV8"/>
      <c r="BUW8"/>
      <c r="BUX8"/>
      <c r="BUY8"/>
      <c r="BUZ8"/>
      <c r="BVA8"/>
      <c r="BVB8"/>
      <c r="BVC8"/>
      <c r="BVD8"/>
      <c r="BVE8"/>
      <c r="BVF8"/>
      <c r="BVG8"/>
      <c r="BVH8"/>
      <c r="BVI8"/>
      <c r="BVJ8"/>
      <c r="BVK8"/>
      <c r="BVL8"/>
      <c r="BVM8"/>
      <c r="BVN8"/>
      <c r="BVO8"/>
      <c r="BVP8"/>
      <c r="BVQ8"/>
      <c r="BVR8"/>
      <c r="BVS8"/>
      <c r="BVT8"/>
      <c r="BVU8"/>
      <c r="BVV8"/>
      <c r="BVW8"/>
      <c r="BVX8"/>
      <c r="BVY8"/>
      <c r="BVZ8"/>
      <c r="BWA8"/>
      <c r="BWB8"/>
      <c r="BWC8"/>
      <c r="BWD8"/>
      <c r="BWE8"/>
      <c r="BWF8"/>
      <c r="BWG8"/>
      <c r="BWH8"/>
      <c r="BWI8"/>
      <c r="BWJ8"/>
      <c r="BWK8"/>
      <c r="BWL8"/>
      <c r="BWM8"/>
      <c r="BWN8"/>
      <c r="BWO8"/>
      <c r="BWP8"/>
      <c r="BWQ8"/>
      <c r="BWR8"/>
      <c r="BWS8"/>
      <c r="BWT8"/>
      <c r="BWU8"/>
      <c r="BWV8"/>
      <c r="BWW8"/>
      <c r="BWX8"/>
      <c r="BWY8"/>
      <c r="BWZ8"/>
      <c r="BXA8"/>
      <c r="BXB8"/>
      <c r="BXC8"/>
      <c r="BXD8"/>
      <c r="BXE8"/>
      <c r="BXF8"/>
      <c r="BXG8"/>
      <c r="BXH8"/>
      <c r="BXI8"/>
      <c r="BXJ8"/>
      <c r="BXK8"/>
      <c r="BXL8"/>
      <c r="BXM8"/>
      <c r="BXN8"/>
      <c r="BXO8"/>
      <c r="BXP8"/>
      <c r="BXQ8"/>
      <c r="BXR8"/>
      <c r="BXS8"/>
      <c r="BXT8"/>
      <c r="BXU8"/>
      <c r="BXV8"/>
      <c r="BXW8"/>
      <c r="BXX8"/>
      <c r="BXY8"/>
      <c r="BXZ8"/>
      <c r="BYA8"/>
      <c r="BYB8"/>
      <c r="BYC8"/>
      <c r="BYD8"/>
      <c r="BYE8"/>
      <c r="BYF8"/>
      <c r="BYG8"/>
      <c r="BYH8"/>
      <c r="BYI8"/>
      <c r="BYJ8"/>
      <c r="BYK8"/>
      <c r="BYL8"/>
      <c r="BYM8"/>
      <c r="BYN8"/>
      <c r="BYO8"/>
      <c r="BYP8"/>
      <c r="BYQ8"/>
      <c r="BYR8"/>
      <c r="BYS8"/>
      <c r="BYT8"/>
      <c r="BYU8"/>
      <c r="BYV8"/>
      <c r="BYW8"/>
      <c r="BYX8"/>
      <c r="BYY8"/>
      <c r="BYZ8"/>
      <c r="BZA8"/>
      <c r="BZB8"/>
      <c r="BZC8"/>
      <c r="BZD8"/>
      <c r="BZE8"/>
      <c r="BZF8"/>
      <c r="BZG8"/>
      <c r="BZH8"/>
      <c r="BZI8"/>
      <c r="BZJ8"/>
      <c r="BZK8"/>
      <c r="BZL8"/>
      <c r="BZM8"/>
      <c r="BZN8"/>
      <c r="BZO8"/>
      <c r="BZP8"/>
      <c r="BZQ8"/>
      <c r="BZR8"/>
      <c r="BZS8"/>
      <c r="BZT8"/>
      <c r="BZU8"/>
      <c r="BZV8"/>
      <c r="BZW8"/>
      <c r="BZX8"/>
      <c r="BZY8"/>
      <c r="BZZ8"/>
      <c r="CAA8"/>
      <c r="CAB8"/>
      <c r="CAC8"/>
      <c r="CAD8"/>
      <c r="CAE8"/>
      <c r="CAF8"/>
      <c r="CAG8"/>
      <c r="CAH8"/>
      <c r="CAI8"/>
      <c r="CAJ8"/>
      <c r="CAK8"/>
      <c r="CAL8"/>
      <c r="CAM8"/>
      <c r="CAN8"/>
      <c r="CAO8"/>
      <c r="CAP8"/>
      <c r="CAQ8"/>
      <c r="CAR8"/>
      <c r="CAS8"/>
      <c r="CAT8"/>
      <c r="CAU8"/>
      <c r="CAV8"/>
      <c r="CAW8"/>
      <c r="CAX8"/>
      <c r="CAY8"/>
      <c r="CAZ8"/>
      <c r="CBA8"/>
      <c r="CBB8"/>
      <c r="CBC8"/>
      <c r="CBD8"/>
      <c r="CBE8"/>
      <c r="CBF8"/>
      <c r="CBG8"/>
      <c r="CBH8"/>
      <c r="CBI8"/>
      <c r="CBJ8"/>
      <c r="CBK8"/>
      <c r="CBL8"/>
      <c r="CBM8"/>
      <c r="CBN8"/>
      <c r="CBO8"/>
      <c r="CBP8"/>
      <c r="CBQ8"/>
      <c r="CBR8"/>
      <c r="CBS8"/>
      <c r="CBT8"/>
      <c r="CBU8"/>
      <c r="CBV8"/>
      <c r="CBW8"/>
      <c r="CBX8"/>
      <c r="CBY8"/>
      <c r="CBZ8"/>
      <c r="CCA8"/>
      <c r="CCB8"/>
      <c r="CCC8"/>
      <c r="CCD8"/>
      <c r="CCE8"/>
      <c r="CCF8"/>
      <c r="CCG8"/>
      <c r="CCH8"/>
      <c r="CCI8"/>
      <c r="CCJ8"/>
      <c r="CCK8"/>
      <c r="CCL8"/>
      <c r="CCM8"/>
      <c r="CCN8"/>
      <c r="CCO8"/>
      <c r="CCP8"/>
      <c r="CCQ8"/>
      <c r="CCR8"/>
      <c r="CCS8"/>
      <c r="CCT8"/>
      <c r="CCU8"/>
      <c r="CCV8"/>
      <c r="CCW8"/>
      <c r="CCX8"/>
      <c r="CCY8"/>
      <c r="CCZ8"/>
      <c r="CDA8"/>
      <c r="CDB8"/>
      <c r="CDC8"/>
      <c r="CDD8"/>
      <c r="CDE8"/>
      <c r="CDF8"/>
      <c r="CDG8"/>
      <c r="CDH8"/>
      <c r="CDI8"/>
      <c r="CDJ8"/>
      <c r="CDK8"/>
      <c r="CDL8"/>
      <c r="CDM8"/>
      <c r="CDN8"/>
      <c r="CDO8"/>
      <c r="CDP8"/>
      <c r="CDQ8"/>
      <c r="CDR8"/>
      <c r="CDS8"/>
      <c r="CDT8"/>
      <c r="CDU8"/>
      <c r="CDV8"/>
      <c r="CDW8"/>
      <c r="CDX8"/>
      <c r="CDY8"/>
      <c r="CDZ8"/>
      <c r="CEA8"/>
      <c r="CEB8"/>
      <c r="CEC8"/>
      <c r="CED8"/>
      <c r="CEE8"/>
      <c r="CEF8"/>
      <c r="CEG8"/>
      <c r="CEH8"/>
      <c r="CEI8"/>
      <c r="CEJ8"/>
      <c r="CEK8"/>
      <c r="CEL8"/>
      <c r="CEM8"/>
      <c r="CEN8"/>
      <c r="CEO8"/>
      <c r="CEP8"/>
      <c r="CEQ8"/>
      <c r="CER8"/>
      <c r="CES8"/>
      <c r="CET8"/>
      <c r="CEU8"/>
      <c r="CEV8"/>
      <c r="CEW8"/>
      <c r="CEX8"/>
      <c r="CEY8"/>
      <c r="CEZ8"/>
      <c r="CFA8"/>
      <c r="CFB8"/>
      <c r="CFC8"/>
      <c r="CFD8"/>
      <c r="CFE8"/>
      <c r="CFF8"/>
      <c r="CFG8"/>
      <c r="CFH8"/>
      <c r="CFI8"/>
      <c r="CFJ8"/>
      <c r="CFK8"/>
      <c r="CFL8"/>
      <c r="CFM8"/>
      <c r="CFN8"/>
      <c r="CFO8"/>
      <c r="CFP8"/>
      <c r="CFQ8"/>
      <c r="CFR8"/>
      <c r="CFS8"/>
      <c r="CFT8"/>
      <c r="CFU8"/>
      <c r="CFV8"/>
      <c r="CFW8"/>
      <c r="CFX8"/>
      <c r="CFY8"/>
      <c r="CFZ8"/>
      <c r="CGA8"/>
      <c r="CGB8"/>
      <c r="CGC8"/>
      <c r="CGD8"/>
      <c r="CGE8"/>
      <c r="CGF8"/>
      <c r="CGG8"/>
      <c r="CGH8"/>
      <c r="CGI8"/>
      <c r="CGJ8"/>
      <c r="CGK8"/>
      <c r="CGL8"/>
      <c r="CGM8"/>
      <c r="CGN8"/>
      <c r="CGO8"/>
      <c r="CGP8"/>
      <c r="CGQ8"/>
      <c r="CGR8"/>
      <c r="CGS8"/>
      <c r="CGT8"/>
      <c r="CGU8"/>
      <c r="CGV8"/>
      <c r="CGW8"/>
      <c r="CGX8"/>
      <c r="CGY8"/>
      <c r="CGZ8"/>
      <c r="CHA8"/>
      <c r="CHB8"/>
      <c r="CHC8"/>
      <c r="CHD8"/>
      <c r="CHE8"/>
      <c r="CHF8"/>
      <c r="CHG8"/>
      <c r="CHH8"/>
      <c r="CHI8"/>
      <c r="CHJ8"/>
      <c r="CHK8"/>
      <c r="CHL8"/>
      <c r="CHM8"/>
      <c r="CHN8"/>
      <c r="CHO8"/>
      <c r="CHP8"/>
      <c r="CHQ8"/>
      <c r="CHR8"/>
      <c r="CHS8"/>
      <c r="CHT8"/>
      <c r="CHU8"/>
      <c r="CHV8"/>
      <c r="CHW8"/>
      <c r="CHX8"/>
      <c r="CHY8"/>
      <c r="CHZ8"/>
      <c r="CIA8"/>
      <c r="CIB8"/>
      <c r="CIC8"/>
      <c r="CID8"/>
      <c r="CIE8"/>
      <c r="CIF8"/>
      <c r="CIG8"/>
      <c r="CIH8"/>
      <c r="CII8"/>
      <c r="CIJ8"/>
      <c r="CIK8"/>
      <c r="CIL8"/>
      <c r="CIM8"/>
      <c r="CIN8"/>
      <c r="CIO8"/>
      <c r="CIP8"/>
      <c r="CIQ8"/>
      <c r="CIR8"/>
      <c r="CIS8"/>
      <c r="CIT8"/>
      <c r="CIU8"/>
      <c r="CIV8"/>
      <c r="CIW8"/>
      <c r="CIX8"/>
      <c r="CIY8"/>
      <c r="CIZ8"/>
      <c r="CJA8"/>
      <c r="CJB8"/>
      <c r="CJC8"/>
      <c r="CJD8"/>
      <c r="CJE8"/>
      <c r="CJF8"/>
      <c r="CJG8"/>
      <c r="CJH8"/>
      <c r="CJI8"/>
      <c r="CJJ8"/>
      <c r="CJK8"/>
      <c r="CJL8"/>
      <c r="CJM8"/>
      <c r="CJN8"/>
      <c r="CJO8"/>
      <c r="CJP8"/>
      <c r="CJQ8"/>
      <c r="CJR8"/>
      <c r="CJS8"/>
      <c r="CJT8"/>
      <c r="CJU8"/>
      <c r="CJV8"/>
      <c r="CJW8"/>
      <c r="CJX8"/>
      <c r="CJY8"/>
      <c r="CJZ8"/>
      <c r="CKA8"/>
      <c r="CKB8"/>
      <c r="CKC8"/>
      <c r="CKD8"/>
      <c r="CKE8"/>
      <c r="CKF8"/>
      <c r="CKG8"/>
      <c r="CKH8"/>
      <c r="CKI8"/>
      <c r="CKJ8"/>
      <c r="CKK8"/>
      <c r="CKL8"/>
      <c r="CKM8"/>
      <c r="CKN8"/>
      <c r="CKO8"/>
      <c r="CKP8"/>
      <c r="CKQ8"/>
      <c r="CKR8"/>
      <c r="CKS8"/>
      <c r="CKT8"/>
      <c r="CKU8"/>
      <c r="CKV8"/>
      <c r="CKW8"/>
      <c r="CKX8"/>
      <c r="CKY8"/>
      <c r="CKZ8"/>
      <c r="CLA8"/>
      <c r="CLB8"/>
      <c r="CLC8"/>
      <c r="CLD8"/>
      <c r="CLE8"/>
      <c r="CLF8"/>
      <c r="CLG8"/>
      <c r="CLH8"/>
      <c r="CLI8"/>
      <c r="CLJ8"/>
      <c r="CLK8"/>
      <c r="CLL8"/>
      <c r="CLM8"/>
      <c r="CLN8"/>
      <c r="CLO8"/>
      <c r="CLP8"/>
      <c r="CLQ8"/>
      <c r="CLR8"/>
      <c r="CLS8"/>
      <c r="CLT8"/>
      <c r="CLU8"/>
      <c r="CLV8"/>
      <c r="CLW8"/>
      <c r="CLX8"/>
      <c r="CLY8"/>
      <c r="CLZ8"/>
      <c r="CMA8"/>
      <c r="CMB8"/>
      <c r="CMC8"/>
      <c r="CMD8"/>
      <c r="CME8"/>
      <c r="CMF8"/>
      <c r="CMG8"/>
      <c r="CMH8"/>
      <c r="CMI8"/>
      <c r="CMJ8"/>
      <c r="CMK8"/>
      <c r="CML8"/>
      <c r="CMM8"/>
      <c r="CMN8"/>
      <c r="CMO8"/>
      <c r="CMP8"/>
      <c r="CMQ8"/>
      <c r="CMR8"/>
      <c r="CMS8"/>
      <c r="CMT8"/>
      <c r="CMU8"/>
      <c r="CMV8"/>
      <c r="CMW8"/>
      <c r="CMX8"/>
      <c r="CMY8"/>
      <c r="CMZ8"/>
      <c r="CNA8"/>
      <c r="CNB8"/>
      <c r="CNC8"/>
      <c r="CND8"/>
      <c r="CNE8"/>
      <c r="CNF8"/>
      <c r="CNG8"/>
      <c r="CNH8"/>
      <c r="CNI8"/>
      <c r="CNJ8"/>
      <c r="CNK8"/>
      <c r="CNL8"/>
      <c r="CNM8"/>
      <c r="CNN8"/>
      <c r="CNO8"/>
      <c r="CNP8"/>
      <c r="CNQ8"/>
      <c r="CNR8"/>
      <c r="CNS8"/>
      <c r="CNT8"/>
      <c r="CNU8"/>
      <c r="CNV8"/>
      <c r="CNW8"/>
      <c r="CNX8"/>
      <c r="CNY8"/>
      <c r="CNZ8"/>
      <c r="COA8"/>
      <c r="COB8"/>
      <c r="COC8"/>
      <c r="COD8"/>
      <c r="COE8"/>
      <c r="COF8"/>
      <c r="COG8"/>
      <c r="COH8"/>
      <c r="COI8"/>
      <c r="COJ8"/>
      <c r="COK8"/>
      <c r="COL8"/>
      <c r="COM8"/>
      <c r="CON8"/>
      <c r="COO8"/>
      <c r="COP8"/>
      <c r="COQ8"/>
      <c r="COR8"/>
      <c r="COS8"/>
      <c r="COT8"/>
      <c r="COU8"/>
      <c r="COV8"/>
      <c r="COW8"/>
      <c r="COX8"/>
      <c r="COY8"/>
      <c r="COZ8"/>
      <c r="CPA8"/>
      <c r="CPB8"/>
      <c r="CPC8"/>
      <c r="CPD8"/>
      <c r="CPE8"/>
      <c r="CPF8"/>
      <c r="CPG8"/>
      <c r="CPH8"/>
      <c r="CPI8"/>
      <c r="CPJ8"/>
      <c r="CPK8"/>
      <c r="CPL8"/>
      <c r="CPM8"/>
      <c r="CPN8"/>
      <c r="CPO8"/>
      <c r="CPP8"/>
      <c r="CPQ8"/>
      <c r="CPR8"/>
      <c r="CPS8"/>
      <c r="CPT8"/>
      <c r="CPU8"/>
      <c r="CPV8"/>
      <c r="CPW8"/>
      <c r="CPX8"/>
      <c r="CPY8"/>
      <c r="CPZ8"/>
      <c r="CQA8"/>
      <c r="CQB8"/>
      <c r="CQC8"/>
      <c r="CQD8"/>
      <c r="CQE8"/>
      <c r="CQF8"/>
      <c r="CQG8"/>
      <c r="CQH8"/>
      <c r="CQI8"/>
      <c r="CQJ8"/>
      <c r="CQK8"/>
      <c r="CQL8"/>
      <c r="CQM8"/>
      <c r="CQN8"/>
      <c r="CQO8"/>
      <c r="CQP8"/>
      <c r="CQQ8"/>
      <c r="CQR8"/>
      <c r="CQS8"/>
      <c r="CQT8"/>
      <c r="CQU8"/>
      <c r="CQV8"/>
      <c r="CQW8"/>
      <c r="CQX8"/>
      <c r="CQY8"/>
      <c r="CQZ8"/>
      <c r="CRA8"/>
      <c r="CRB8"/>
      <c r="CRC8"/>
      <c r="CRD8"/>
      <c r="CRE8"/>
      <c r="CRF8"/>
      <c r="CRG8"/>
      <c r="CRH8"/>
      <c r="CRI8"/>
      <c r="CRJ8"/>
      <c r="CRK8"/>
      <c r="CRL8"/>
      <c r="CRM8"/>
      <c r="CRN8"/>
      <c r="CRO8"/>
      <c r="CRP8"/>
      <c r="CRQ8"/>
      <c r="CRR8"/>
      <c r="CRS8"/>
      <c r="CRT8"/>
      <c r="CRU8"/>
      <c r="CRV8"/>
      <c r="CRW8"/>
      <c r="CRX8"/>
      <c r="CRY8"/>
      <c r="CRZ8"/>
      <c r="CSA8"/>
      <c r="CSB8"/>
      <c r="CSC8"/>
      <c r="CSD8"/>
      <c r="CSE8"/>
      <c r="CSF8"/>
      <c r="CSG8"/>
      <c r="CSH8"/>
      <c r="CSI8"/>
      <c r="CSJ8"/>
      <c r="CSK8"/>
      <c r="CSL8"/>
      <c r="CSM8"/>
      <c r="CSN8"/>
      <c r="CSO8"/>
      <c r="CSP8"/>
      <c r="CSQ8"/>
      <c r="CSR8"/>
      <c r="CSS8"/>
      <c r="CST8"/>
      <c r="CSU8"/>
      <c r="CSV8"/>
      <c r="CSW8"/>
      <c r="CSX8"/>
      <c r="CSY8"/>
      <c r="CSZ8"/>
      <c r="CTA8"/>
      <c r="CTB8"/>
      <c r="CTC8"/>
      <c r="CTD8"/>
      <c r="CTE8"/>
      <c r="CTF8"/>
      <c r="CTG8"/>
      <c r="CTH8"/>
      <c r="CTI8"/>
      <c r="CTJ8"/>
      <c r="CTK8"/>
      <c r="CTL8"/>
      <c r="CTM8"/>
      <c r="CTN8"/>
      <c r="CTO8"/>
      <c r="CTP8"/>
      <c r="CTQ8"/>
      <c r="CTR8"/>
      <c r="CTS8"/>
      <c r="CTT8"/>
      <c r="CTU8"/>
      <c r="CTV8"/>
      <c r="CTW8"/>
      <c r="CTX8"/>
      <c r="CTY8"/>
      <c r="CTZ8"/>
      <c r="CUA8"/>
      <c r="CUB8"/>
      <c r="CUC8"/>
      <c r="CUD8"/>
      <c r="CUE8"/>
      <c r="CUF8"/>
      <c r="CUG8"/>
      <c r="CUH8"/>
      <c r="CUI8"/>
      <c r="CUJ8"/>
      <c r="CUK8"/>
      <c r="CUL8"/>
      <c r="CUM8"/>
      <c r="CUN8"/>
      <c r="CUO8"/>
      <c r="CUP8"/>
      <c r="CUQ8"/>
      <c r="CUR8"/>
      <c r="CUS8"/>
      <c r="CUT8"/>
      <c r="CUU8"/>
      <c r="CUV8"/>
      <c r="CUW8"/>
      <c r="CUX8"/>
      <c r="CUY8"/>
      <c r="CUZ8"/>
      <c r="CVA8"/>
      <c r="CVB8"/>
      <c r="CVC8"/>
      <c r="CVD8"/>
      <c r="CVE8"/>
      <c r="CVF8"/>
      <c r="CVG8"/>
      <c r="CVH8"/>
      <c r="CVI8"/>
      <c r="CVJ8"/>
      <c r="CVK8"/>
      <c r="CVL8"/>
      <c r="CVM8"/>
      <c r="CVN8"/>
      <c r="CVO8"/>
      <c r="CVP8"/>
      <c r="CVQ8"/>
      <c r="CVR8"/>
      <c r="CVS8"/>
      <c r="CVT8"/>
      <c r="CVU8"/>
      <c r="CVV8"/>
      <c r="CVW8"/>
      <c r="CVX8"/>
      <c r="CVY8"/>
      <c r="CVZ8"/>
      <c r="CWA8"/>
      <c r="CWB8"/>
      <c r="CWC8"/>
      <c r="CWD8"/>
      <c r="CWE8"/>
      <c r="CWF8"/>
      <c r="CWG8"/>
      <c r="CWH8"/>
      <c r="CWI8"/>
      <c r="CWJ8"/>
      <c r="CWK8"/>
      <c r="CWL8"/>
      <c r="CWM8"/>
      <c r="CWN8"/>
      <c r="CWO8"/>
      <c r="CWP8"/>
      <c r="CWQ8"/>
      <c r="CWR8"/>
      <c r="CWS8"/>
      <c r="CWT8"/>
      <c r="CWU8"/>
      <c r="CWV8"/>
      <c r="CWW8"/>
      <c r="CWX8"/>
      <c r="CWY8"/>
      <c r="CWZ8"/>
      <c r="CXA8"/>
      <c r="CXB8"/>
      <c r="CXC8"/>
      <c r="CXD8"/>
      <c r="CXE8"/>
      <c r="CXF8"/>
      <c r="CXG8"/>
      <c r="CXH8"/>
      <c r="CXI8"/>
      <c r="CXJ8"/>
      <c r="CXK8"/>
      <c r="CXL8"/>
      <c r="CXM8"/>
      <c r="CXN8"/>
      <c r="CXO8"/>
      <c r="CXP8"/>
      <c r="CXQ8"/>
      <c r="CXR8"/>
      <c r="CXS8"/>
      <c r="CXT8"/>
      <c r="CXU8"/>
      <c r="CXV8"/>
      <c r="CXW8"/>
      <c r="CXX8"/>
      <c r="CXY8"/>
      <c r="CXZ8"/>
      <c r="CYA8"/>
      <c r="CYB8"/>
      <c r="CYC8"/>
      <c r="CYD8"/>
      <c r="CYE8"/>
      <c r="CYF8"/>
      <c r="CYG8"/>
      <c r="CYH8"/>
      <c r="CYI8"/>
      <c r="CYJ8"/>
      <c r="CYK8"/>
      <c r="CYL8"/>
      <c r="CYM8"/>
      <c r="CYN8"/>
      <c r="CYO8"/>
      <c r="CYP8"/>
      <c r="CYQ8"/>
      <c r="CYR8"/>
      <c r="CYS8"/>
      <c r="CYT8"/>
      <c r="CYU8"/>
      <c r="CYV8"/>
      <c r="CYW8"/>
      <c r="CYX8"/>
      <c r="CYY8"/>
      <c r="CYZ8"/>
      <c r="CZA8"/>
      <c r="CZB8"/>
      <c r="CZC8"/>
      <c r="CZD8"/>
      <c r="CZE8"/>
      <c r="CZF8"/>
      <c r="CZG8"/>
      <c r="CZH8"/>
      <c r="CZI8"/>
      <c r="CZJ8"/>
      <c r="CZK8"/>
      <c r="CZL8"/>
      <c r="CZM8"/>
      <c r="CZN8"/>
      <c r="CZO8"/>
      <c r="CZP8"/>
      <c r="CZQ8"/>
      <c r="CZR8"/>
      <c r="CZS8"/>
      <c r="CZT8"/>
      <c r="CZU8"/>
      <c r="CZV8"/>
      <c r="CZW8"/>
      <c r="CZX8"/>
      <c r="CZY8"/>
      <c r="CZZ8"/>
      <c r="DAA8"/>
      <c r="DAB8"/>
      <c r="DAC8"/>
      <c r="DAD8"/>
      <c r="DAE8"/>
      <c r="DAF8"/>
      <c r="DAG8"/>
      <c r="DAH8"/>
      <c r="DAI8"/>
      <c r="DAJ8"/>
      <c r="DAK8"/>
      <c r="DAL8"/>
      <c r="DAM8"/>
      <c r="DAN8"/>
      <c r="DAO8"/>
      <c r="DAP8"/>
      <c r="DAQ8"/>
      <c r="DAR8"/>
      <c r="DAS8"/>
      <c r="DAT8"/>
      <c r="DAU8"/>
      <c r="DAV8"/>
      <c r="DAW8"/>
      <c r="DAX8"/>
      <c r="DAY8"/>
      <c r="DAZ8"/>
      <c r="DBA8"/>
      <c r="DBB8"/>
      <c r="DBC8"/>
      <c r="DBD8"/>
      <c r="DBE8"/>
      <c r="DBF8"/>
      <c r="DBG8"/>
      <c r="DBH8"/>
      <c r="DBI8"/>
      <c r="DBJ8"/>
      <c r="DBK8"/>
      <c r="DBL8"/>
      <c r="DBM8"/>
      <c r="DBN8"/>
      <c r="DBO8"/>
      <c r="DBP8"/>
      <c r="DBQ8"/>
      <c r="DBR8"/>
      <c r="DBS8"/>
      <c r="DBT8"/>
      <c r="DBU8"/>
      <c r="DBV8"/>
      <c r="DBW8"/>
      <c r="DBX8"/>
      <c r="DBY8"/>
      <c r="DBZ8"/>
      <c r="DCA8"/>
      <c r="DCB8"/>
      <c r="DCC8"/>
      <c r="DCD8"/>
      <c r="DCE8"/>
      <c r="DCF8"/>
      <c r="DCG8"/>
      <c r="DCH8"/>
      <c r="DCI8"/>
      <c r="DCJ8"/>
      <c r="DCK8"/>
      <c r="DCL8"/>
      <c r="DCM8"/>
      <c r="DCN8"/>
      <c r="DCO8"/>
      <c r="DCP8"/>
      <c r="DCQ8"/>
      <c r="DCR8"/>
      <c r="DCS8"/>
      <c r="DCT8"/>
      <c r="DCU8"/>
      <c r="DCV8"/>
      <c r="DCW8"/>
      <c r="DCX8"/>
      <c r="DCY8"/>
      <c r="DCZ8"/>
      <c r="DDA8"/>
      <c r="DDB8"/>
      <c r="DDC8"/>
      <c r="DDD8"/>
      <c r="DDE8"/>
      <c r="DDF8"/>
      <c r="DDG8"/>
      <c r="DDH8"/>
      <c r="DDI8"/>
      <c r="DDJ8"/>
      <c r="DDK8"/>
      <c r="DDL8"/>
      <c r="DDM8"/>
      <c r="DDN8"/>
      <c r="DDO8"/>
      <c r="DDP8"/>
      <c r="DDQ8"/>
      <c r="DDR8"/>
      <c r="DDS8"/>
      <c r="DDT8"/>
      <c r="DDU8"/>
      <c r="DDV8"/>
      <c r="DDW8"/>
      <c r="DDX8"/>
      <c r="DDY8"/>
      <c r="DDZ8"/>
      <c r="DEA8"/>
      <c r="DEB8"/>
      <c r="DEC8"/>
      <c r="DED8"/>
      <c r="DEE8"/>
      <c r="DEF8"/>
      <c r="DEG8"/>
      <c r="DEH8"/>
      <c r="DEI8"/>
      <c r="DEJ8"/>
      <c r="DEK8"/>
      <c r="DEL8"/>
      <c r="DEM8"/>
      <c r="DEN8"/>
      <c r="DEO8"/>
      <c r="DEP8"/>
      <c r="DEQ8"/>
      <c r="DER8"/>
      <c r="DES8"/>
      <c r="DET8"/>
      <c r="DEU8"/>
      <c r="DEV8"/>
      <c r="DEW8"/>
      <c r="DEX8"/>
      <c r="DEY8"/>
      <c r="DEZ8"/>
      <c r="DFA8"/>
      <c r="DFB8"/>
      <c r="DFC8"/>
      <c r="DFD8"/>
      <c r="DFE8"/>
      <c r="DFF8"/>
      <c r="DFG8"/>
      <c r="DFH8"/>
      <c r="DFI8"/>
      <c r="DFJ8"/>
      <c r="DFK8"/>
      <c r="DFL8"/>
      <c r="DFM8"/>
      <c r="DFN8"/>
      <c r="DFO8"/>
      <c r="DFP8"/>
      <c r="DFQ8"/>
      <c r="DFR8"/>
      <c r="DFS8"/>
      <c r="DFT8"/>
      <c r="DFU8"/>
      <c r="DFV8"/>
      <c r="DFW8"/>
      <c r="DFX8"/>
      <c r="DFY8"/>
      <c r="DFZ8"/>
      <c r="DGA8"/>
      <c r="DGB8"/>
      <c r="DGC8"/>
      <c r="DGD8"/>
      <c r="DGE8"/>
      <c r="DGF8"/>
      <c r="DGG8"/>
      <c r="DGH8"/>
      <c r="DGI8"/>
      <c r="DGJ8"/>
      <c r="DGK8"/>
      <c r="DGL8"/>
      <c r="DGM8"/>
      <c r="DGN8"/>
      <c r="DGO8"/>
      <c r="DGP8"/>
      <c r="DGQ8"/>
      <c r="DGR8"/>
      <c r="DGS8"/>
      <c r="DGT8"/>
      <c r="DGU8"/>
      <c r="DGV8"/>
      <c r="DGW8"/>
      <c r="DGX8"/>
      <c r="DGY8"/>
      <c r="DGZ8"/>
      <c r="DHA8"/>
      <c r="DHB8"/>
      <c r="DHC8"/>
      <c r="DHD8"/>
      <c r="DHE8"/>
      <c r="DHF8"/>
      <c r="DHG8"/>
      <c r="DHH8"/>
      <c r="DHI8"/>
      <c r="DHJ8"/>
      <c r="DHK8"/>
      <c r="DHL8"/>
      <c r="DHM8"/>
      <c r="DHN8"/>
      <c r="DHO8"/>
      <c r="DHP8"/>
      <c r="DHQ8"/>
      <c r="DHR8"/>
      <c r="DHS8"/>
      <c r="DHT8"/>
      <c r="DHU8"/>
      <c r="DHV8"/>
      <c r="DHW8"/>
      <c r="DHX8"/>
      <c r="DHY8"/>
      <c r="DHZ8"/>
      <c r="DIA8"/>
      <c r="DIB8"/>
      <c r="DIC8"/>
      <c r="DID8"/>
      <c r="DIE8"/>
      <c r="DIF8"/>
      <c r="DIG8"/>
      <c r="DIH8"/>
      <c r="DII8"/>
      <c r="DIJ8"/>
      <c r="DIK8"/>
      <c r="DIL8"/>
      <c r="DIM8"/>
      <c r="DIN8"/>
      <c r="DIO8"/>
      <c r="DIP8"/>
      <c r="DIQ8"/>
      <c r="DIR8"/>
      <c r="DIS8"/>
      <c r="DIT8"/>
      <c r="DIU8"/>
      <c r="DIV8"/>
      <c r="DIW8"/>
      <c r="DIX8"/>
      <c r="DIY8"/>
      <c r="DIZ8"/>
      <c r="DJA8"/>
      <c r="DJB8"/>
      <c r="DJC8"/>
      <c r="DJD8"/>
      <c r="DJE8"/>
      <c r="DJF8"/>
      <c r="DJG8"/>
      <c r="DJH8"/>
      <c r="DJI8"/>
      <c r="DJJ8"/>
      <c r="DJK8"/>
      <c r="DJL8"/>
      <c r="DJM8"/>
      <c r="DJN8"/>
      <c r="DJO8"/>
      <c r="DJP8"/>
      <c r="DJQ8"/>
      <c r="DJR8"/>
      <c r="DJS8"/>
      <c r="DJT8"/>
      <c r="DJU8"/>
      <c r="DJV8"/>
      <c r="DJW8"/>
      <c r="DJX8"/>
      <c r="DJY8"/>
      <c r="DJZ8"/>
      <c r="DKA8"/>
      <c r="DKB8"/>
      <c r="DKC8"/>
      <c r="DKD8"/>
      <c r="DKE8"/>
      <c r="DKF8"/>
      <c r="DKG8"/>
      <c r="DKH8"/>
      <c r="DKI8"/>
      <c r="DKJ8"/>
      <c r="DKK8"/>
      <c r="DKL8"/>
      <c r="DKM8"/>
      <c r="DKN8"/>
      <c r="DKO8"/>
      <c r="DKP8"/>
      <c r="DKQ8"/>
      <c r="DKR8"/>
      <c r="DKS8"/>
      <c r="DKT8"/>
      <c r="DKU8"/>
      <c r="DKV8"/>
      <c r="DKW8"/>
      <c r="DKX8"/>
      <c r="DKY8"/>
      <c r="DKZ8"/>
      <c r="DLA8"/>
      <c r="DLB8"/>
      <c r="DLC8"/>
      <c r="DLD8"/>
      <c r="DLE8"/>
      <c r="DLF8"/>
      <c r="DLG8"/>
      <c r="DLH8"/>
      <c r="DLI8"/>
      <c r="DLJ8"/>
      <c r="DLK8"/>
      <c r="DLL8"/>
      <c r="DLM8"/>
      <c r="DLN8"/>
      <c r="DLO8"/>
      <c r="DLP8"/>
      <c r="DLQ8"/>
      <c r="DLR8"/>
      <c r="DLS8"/>
      <c r="DLT8"/>
      <c r="DLU8"/>
      <c r="DLV8"/>
      <c r="DLW8"/>
      <c r="DLX8"/>
      <c r="DLY8"/>
      <c r="DLZ8"/>
      <c r="DMA8"/>
      <c r="DMB8"/>
      <c r="DMC8"/>
      <c r="DMD8"/>
      <c r="DME8"/>
      <c r="DMF8"/>
      <c r="DMG8"/>
      <c r="DMH8"/>
      <c r="DMI8"/>
      <c r="DMJ8"/>
      <c r="DMK8"/>
      <c r="DML8"/>
      <c r="DMM8"/>
      <c r="DMN8"/>
      <c r="DMO8"/>
      <c r="DMP8"/>
      <c r="DMQ8"/>
      <c r="DMR8"/>
      <c r="DMS8"/>
      <c r="DMT8"/>
      <c r="DMU8"/>
      <c r="DMV8"/>
      <c r="DMW8"/>
      <c r="DMX8"/>
      <c r="DMY8"/>
      <c r="DMZ8"/>
      <c r="DNA8"/>
      <c r="DNB8"/>
      <c r="DNC8"/>
      <c r="DND8"/>
      <c r="DNE8"/>
      <c r="DNF8"/>
      <c r="DNG8"/>
      <c r="DNH8"/>
      <c r="DNI8"/>
      <c r="DNJ8"/>
      <c r="DNK8"/>
      <c r="DNL8"/>
      <c r="DNM8"/>
      <c r="DNN8"/>
      <c r="DNO8"/>
      <c r="DNP8"/>
      <c r="DNQ8"/>
      <c r="DNR8"/>
      <c r="DNS8"/>
      <c r="DNT8"/>
      <c r="DNU8"/>
      <c r="DNV8"/>
      <c r="DNW8"/>
      <c r="DNX8"/>
      <c r="DNY8"/>
      <c r="DNZ8"/>
      <c r="DOA8"/>
      <c r="DOB8"/>
      <c r="DOC8"/>
      <c r="DOD8"/>
      <c r="DOE8"/>
      <c r="DOF8"/>
      <c r="DOG8"/>
      <c r="DOH8"/>
      <c r="DOI8"/>
      <c r="DOJ8"/>
      <c r="DOK8"/>
      <c r="DOL8"/>
      <c r="DOM8"/>
      <c r="DON8"/>
      <c r="DOO8"/>
      <c r="DOP8"/>
      <c r="DOQ8"/>
      <c r="DOR8"/>
      <c r="DOS8"/>
      <c r="DOT8"/>
      <c r="DOU8"/>
      <c r="DOV8"/>
      <c r="DOW8"/>
      <c r="DOX8"/>
      <c r="DOY8"/>
      <c r="DOZ8"/>
      <c r="DPA8"/>
      <c r="DPB8"/>
      <c r="DPC8"/>
      <c r="DPD8"/>
      <c r="DPE8"/>
      <c r="DPF8"/>
      <c r="DPG8"/>
      <c r="DPH8"/>
      <c r="DPI8"/>
      <c r="DPJ8"/>
      <c r="DPK8"/>
      <c r="DPL8"/>
      <c r="DPM8"/>
      <c r="DPN8"/>
      <c r="DPO8"/>
      <c r="DPP8"/>
      <c r="DPQ8"/>
      <c r="DPR8"/>
      <c r="DPS8"/>
      <c r="DPT8"/>
      <c r="DPU8"/>
      <c r="DPV8"/>
      <c r="DPW8"/>
      <c r="DPX8"/>
      <c r="DPY8"/>
      <c r="DPZ8"/>
      <c r="DQA8"/>
      <c r="DQB8"/>
      <c r="DQC8"/>
      <c r="DQD8"/>
      <c r="DQE8"/>
      <c r="DQF8"/>
      <c r="DQG8"/>
      <c r="DQH8"/>
      <c r="DQI8"/>
      <c r="DQJ8"/>
      <c r="DQK8"/>
      <c r="DQL8"/>
      <c r="DQM8"/>
      <c r="DQN8"/>
      <c r="DQO8"/>
      <c r="DQP8"/>
      <c r="DQQ8"/>
      <c r="DQR8"/>
      <c r="DQS8"/>
      <c r="DQT8"/>
      <c r="DQU8"/>
      <c r="DQV8"/>
      <c r="DQW8"/>
      <c r="DQX8"/>
      <c r="DQY8"/>
      <c r="DQZ8"/>
      <c r="DRA8"/>
      <c r="DRB8"/>
      <c r="DRC8"/>
      <c r="DRD8"/>
      <c r="DRE8"/>
      <c r="DRF8"/>
      <c r="DRG8"/>
      <c r="DRH8"/>
      <c r="DRI8"/>
      <c r="DRJ8"/>
      <c r="DRK8"/>
      <c r="DRL8"/>
      <c r="DRM8"/>
      <c r="DRN8"/>
      <c r="DRO8"/>
      <c r="DRP8"/>
      <c r="DRQ8"/>
      <c r="DRR8"/>
      <c r="DRS8"/>
      <c r="DRT8"/>
      <c r="DRU8"/>
      <c r="DRV8"/>
      <c r="DRW8"/>
      <c r="DRX8"/>
      <c r="DRY8"/>
      <c r="DRZ8"/>
      <c r="DSA8"/>
      <c r="DSB8"/>
      <c r="DSC8"/>
      <c r="DSD8"/>
      <c r="DSE8"/>
      <c r="DSF8"/>
      <c r="DSG8"/>
      <c r="DSH8"/>
      <c r="DSI8"/>
      <c r="DSJ8"/>
      <c r="DSK8"/>
      <c r="DSL8"/>
      <c r="DSM8"/>
      <c r="DSN8"/>
      <c r="DSO8"/>
      <c r="DSP8"/>
      <c r="DSQ8"/>
      <c r="DSR8"/>
      <c r="DSS8"/>
      <c r="DST8"/>
      <c r="DSU8"/>
      <c r="DSV8"/>
      <c r="DSW8"/>
      <c r="DSX8"/>
      <c r="DSY8"/>
      <c r="DSZ8"/>
      <c r="DTA8"/>
      <c r="DTB8"/>
      <c r="DTC8"/>
      <c r="DTD8"/>
      <c r="DTE8"/>
      <c r="DTF8"/>
      <c r="DTG8"/>
      <c r="DTH8"/>
      <c r="DTI8"/>
      <c r="DTJ8"/>
      <c r="DTK8"/>
      <c r="DTL8"/>
      <c r="DTM8"/>
      <c r="DTN8"/>
      <c r="DTO8"/>
      <c r="DTP8"/>
      <c r="DTQ8"/>
      <c r="DTR8"/>
      <c r="DTS8"/>
      <c r="DTT8"/>
      <c r="DTU8"/>
      <c r="DTV8"/>
      <c r="DTW8"/>
      <c r="DTX8"/>
      <c r="DTY8"/>
      <c r="DTZ8"/>
      <c r="DUA8"/>
      <c r="DUB8"/>
      <c r="DUC8"/>
      <c r="DUD8"/>
      <c r="DUE8"/>
      <c r="DUF8"/>
      <c r="DUG8"/>
      <c r="DUH8"/>
      <c r="DUI8"/>
      <c r="DUJ8"/>
      <c r="DUK8"/>
      <c r="DUL8"/>
      <c r="DUM8"/>
      <c r="DUN8"/>
      <c r="DUO8"/>
      <c r="DUP8"/>
      <c r="DUQ8"/>
      <c r="DUR8"/>
      <c r="DUS8"/>
      <c r="DUT8"/>
      <c r="DUU8"/>
      <c r="DUV8"/>
      <c r="DUW8"/>
      <c r="DUX8"/>
      <c r="DUY8"/>
      <c r="DUZ8"/>
      <c r="DVA8"/>
      <c r="DVB8"/>
      <c r="DVC8"/>
      <c r="DVD8"/>
      <c r="DVE8"/>
      <c r="DVF8"/>
      <c r="DVG8"/>
      <c r="DVH8"/>
      <c r="DVI8"/>
      <c r="DVJ8"/>
      <c r="DVK8"/>
      <c r="DVL8"/>
      <c r="DVM8"/>
      <c r="DVN8"/>
      <c r="DVO8"/>
      <c r="DVP8"/>
      <c r="DVQ8"/>
      <c r="DVR8"/>
      <c r="DVS8"/>
      <c r="DVT8"/>
      <c r="DVU8"/>
      <c r="DVV8"/>
      <c r="DVW8"/>
      <c r="DVX8"/>
      <c r="DVY8"/>
      <c r="DVZ8"/>
      <c r="DWA8"/>
      <c r="DWB8"/>
      <c r="DWC8"/>
      <c r="DWD8"/>
      <c r="DWE8"/>
      <c r="DWF8"/>
      <c r="DWG8"/>
      <c r="DWH8"/>
      <c r="DWI8"/>
      <c r="DWJ8"/>
      <c r="DWK8"/>
      <c r="DWL8"/>
      <c r="DWM8"/>
      <c r="DWN8"/>
      <c r="DWO8"/>
      <c r="DWP8"/>
      <c r="DWQ8"/>
      <c r="DWR8"/>
      <c r="DWS8"/>
      <c r="DWT8"/>
      <c r="DWU8"/>
      <c r="DWV8"/>
      <c r="DWW8"/>
      <c r="DWX8"/>
      <c r="DWY8"/>
      <c r="DWZ8"/>
      <c r="DXA8"/>
      <c r="DXB8"/>
      <c r="DXC8"/>
      <c r="DXD8"/>
      <c r="DXE8"/>
      <c r="DXF8"/>
      <c r="DXG8"/>
      <c r="DXH8"/>
      <c r="DXI8"/>
      <c r="DXJ8"/>
      <c r="DXK8"/>
      <c r="DXL8"/>
      <c r="DXM8"/>
      <c r="DXN8"/>
      <c r="DXO8"/>
      <c r="DXP8"/>
      <c r="DXQ8"/>
      <c r="DXR8"/>
      <c r="DXS8"/>
      <c r="DXT8"/>
      <c r="DXU8"/>
      <c r="DXV8"/>
      <c r="DXW8"/>
      <c r="DXX8"/>
      <c r="DXY8"/>
      <c r="DXZ8"/>
      <c r="DYA8"/>
      <c r="DYB8"/>
      <c r="DYC8"/>
      <c r="DYD8"/>
      <c r="DYE8"/>
      <c r="DYF8"/>
      <c r="DYG8"/>
      <c r="DYH8"/>
      <c r="DYI8"/>
      <c r="DYJ8"/>
      <c r="DYK8"/>
      <c r="DYL8"/>
      <c r="DYM8"/>
      <c r="DYN8"/>
      <c r="DYO8"/>
      <c r="DYP8"/>
      <c r="DYQ8"/>
      <c r="DYR8"/>
      <c r="DYS8"/>
      <c r="DYT8"/>
      <c r="DYU8"/>
      <c r="DYV8"/>
      <c r="DYW8"/>
      <c r="DYX8"/>
      <c r="DYY8"/>
      <c r="DYZ8"/>
      <c r="DZA8"/>
      <c r="DZB8"/>
      <c r="DZC8"/>
      <c r="DZD8"/>
      <c r="DZE8"/>
      <c r="DZF8"/>
      <c r="DZG8"/>
      <c r="DZH8"/>
      <c r="DZI8"/>
      <c r="DZJ8"/>
      <c r="DZK8"/>
      <c r="DZL8"/>
      <c r="DZM8"/>
      <c r="DZN8"/>
      <c r="DZO8"/>
      <c r="DZP8"/>
      <c r="DZQ8"/>
      <c r="DZR8"/>
      <c r="DZS8"/>
      <c r="DZT8"/>
      <c r="DZU8"/>
      <c r="DZV8"/>
      <c r="DZW8"/>
      <c r="DZX8"/>
      <c r="DZY8"/>
      <c r="DZZ8"/>
      <c r="EAA8"/>
      <c r="EAB8"/>
      <c r="EAC8"/>
      <c r="EAD8"/>
      <c r="EAE8"/>
      <c r="EAF8"/>
      <c r="EAG8"/>
      <c r="EAH8"/>
      <c r="EAI8"/>
      <c r="EAJ8"/>
      <c r="EAK8"/>
      <c r="EAL8"/>
      <c r="EAM8"/>
      <c r="EAN8"/>
      <c r="EAO8"/>
      <c r="EAP8"/>
      <c r="EAQ8"/>
      <c r="EAR8"/>
      <c r="EAS8"/>
      <c r="EAT8"/>
      <c r="EAU8"/>
      <c r="EAV8"/>
      <c r="EAW8"/>
      <c r="EAX8"/>
      <c r="EAY8"/>
      <c r="EAZ8"/>
      <c r="EBA8"/>
      <c r="EBB8"/>
      <c r="EBC8"/>
      <c r="EBD8"/>
      <c r="EBE8"/>
      <c r="EBF8"/>
      <c r="EBG8"/>
      <c r="EBH8"/>
      <c r="EBI8"/>
      <c r="EBJ8"/>
      <c r="EBK8"/>
      <c r="EBL8"/>
      <c r="EBM8"/>
      <c r="EBN8"/>
      <c r="EBO8"/>
      <c r="EBP8"/>
      <c r="EBQ8"/>
      <c r="EBR8"/>
      <c r="EBS8"/>
      <c r="EBT8"/>
      <c r="EBU8"/>
      <c r="EBV8"/>
      <c r="EBW8"/>
      <c r="EBX8"/>
      <c r="EBY8"/>
      <c r="EBZ8"/>
      <c r="ECA8"/>
      <c r="ECB8"/>
      <c r="ECC8"/>
      <c r="ECD8"/>
      <c r="ECE8"/>
      <c r="ECF8"/>
      <c r="ECG8"/>
      <c r="ECH8"/>
      <c r="ECI8"/>
      <c r="ECJ8"/>
      <c r="ECK8"/>
      <c r="ECL8"/>
      <c r="ECM8"/>
      <c r="ECN8"/>
      <c r="ECO8"/>
      <c r="ECP8"/>
      <c r="ECQ8"/>
      <c r="ECR8"/>
      <c r="ECS8"/>
      <c r="ECT8"/>
      <c r="ECU8"/>
      <c r="ECV8"/>
      <c r="ECW8"/>
      <c r="ECX8"/>
      <c r="ECY8"/>
      <c r="ECZ8"/>
      <c r="EDA8"/>
      <c r="EDB8"/>
      <c r="EDC8"/>
      <c r="EDD8"/>
      <c r="EDE8"/>
      <c r="EDF8"/>
      <c r="EDG8"/>
      <c r="EDH8"/>
      <c r="EDI8"/>
      <c r="EDJ8"/>
      <c r="EDK8"/>
      <c r="EDL8"/>
      <c r="EDM8"/>
      <c r="EDN8"/>
      <c r="EDO8"/>
      <c r="EDP8"/>
      <c r="EDQ8"/>
      <c r="EDR8"/>
      <c r="EDS8"/>
      <c r="EDT8"/>
      <c r="EDU8"/>
      <c r="EDV8"/>
      <c r="EDW8"/>
      <c r="EDX8"/>
      <c r="EDY8"/>
      <c r="EDZ8"/>
      <c r="EEA8"/>
      <c r="EEB8"/>
      <c r="EEC8"/>
      <c r="EED8"/>
      <c r="EEE8"/>
      <c r="EEF8"/>
      <c r="EEG8"/>
      <c r="EEH8"/>
      <c r="EEI8"/>
      <c r="EEJ8"/>
      <c r="EEK8"/>
      <c r="EEL8"/>
      <c r="EEM8"/>
      <c r="EEN8"/>
      <c r="EEO8"/>
      <c r="EEP8"/>
      <c r="EEQ8"/>
      <c r="EER8"/>
      <c r="EES8"/>
      <c r="EET8"/>
      <c r="EEU8"/>
      <c r="EEV8"/>
      <c r="EEW8"/>
      <c r="EEX8"/>
      <c r="EEY8"/>
      <c r="EEZ8"/>
      <c r="EFA8"/>
      <c r="EFB8"/>
      <c r="EFC8"/>
      <c r="EFD8"/>
      <c r="EFE8"/>
      <c r="EFF8"/>
      <c r="EFG8"/>
      <c r="EFH8"/>
      <c r="EFI8"/>
      <c r="EFJ8"/>
      <c r="EFK8"/>
      <c r="EFL8"/>
      <c r="EFM8"/>
      <c r="EFN8"/>
      <c r="EFO8"/>
      <c r="EFP8"/>
      <c r="EFQ8"/>
      <c r="EFR8"/>
      <c r="EFS8"/>
      <c r="EFT8"/>
      <c r="EFU8"/>
      <c r="EFV8"/>
      <c r="EFW8"/>
      <c r="EFX8"/>
      <c r="EFY8"/>
      <c r="EFZ8"/>
      <c r="EGA8"/>
      <c r="EGB8"/>
      <c r="EGC8"/>
      <c r="EGD8"/>
      <c r="EGE8"/>
      <c r="EGF8"/>
      <c r="EGG8"/>
      <c r="EGH8"/>
      <c r="EGI8"/>
      <c r="EGJ8"/>
      <c r="EGK8"/>
      <c r="EGL8"/>
      <c r="EGM8"/>
      <c r="EGN8"/>
      <c r="EGO8"/>
      <c r="EGP8"/>
      <c r="EGQ8"/>
      <c r="EGR8"/>
      <c r="EGS8"/>
      <c r="EGT8"/>
      <c r="EGU8"/>
      <c r="EGV8"/>
      <c r="EGW8"/>
      <c r="EGX8"/>
      <c r="EGY8"/>
      <c r="EGZ8"/>
      <c r="EHA8"/>
      <c r="EHB8"/>
      <c r="EHC8"/>
      <c r="EHD8"/>
      <c r="EHE8"/>
      <c r="EHF8"/>
      <c r="EHG8"/>
      <c r="EHH8"/>
      <c r="EHI8"/>
      <c r="EHJ8"/>
      <c r="EHK8"/>
      <c r="EHL8"/>
      <c r="EHM8"/>
      <c r="EHN8"/>
      <c r="EHO8"/>
      <c r="EHP8"/>
      <c r="EHQ8"/>
      <c r="EHR8"/>
      <c r="EHS8"/>
      <c r="EHT8"/>
      <c r="EHU8"/>
      <c r="EHV8"/>
      <c r="EHW8"/>
      <c r="EHX8"/>
      <c r="EHY8"/>
      <c r="EHZ8"/>
      <c r="EIA8"/>
      <c r="EIB8"/>
      <c r="EIC8"/>
      <c r="EID8"/>
      <c r="EIE8"/>
      <c r="EIF8"/>
      <c r="EIG8"/>
      <c r="EIH8"/>
      <c r="EII8"/>
      <c r="EIJ8"/>
      <c r="EIK8"/>
      <c r="EIL8"/>
      <c r="EIM8"/>
      <c r="EIN8"/>
      <c r="EIO8"/>
      <c r="EIP8"/>
      <c r="EIQ8"/>
      <c r="EIR8"/>
      <c r="EIS8"/>
      <c r="EIT8"/>
      <c r="EIU8"/>
      <c r="EIV8"/>
      <c r="EIW8"/>
      <c r="EIX8"/>
      <c r="EIY8"/>
      <c r="EIZ8"/>
      <c r="EJA8"/>
      <c r="EJB8"/>
      <c r="EJC8"/>
      <c r="EJD8"/>
      <c r="EJE8"/>
      <c r="EJF8"/>
      <c r="EJG8"/>
      <c r="EJH8"/>
      <c r="EJI8"/>
      <c r="EJJ8"/>
      <c r="EJK8"/>
      <c r="EJL8"/>
      <c r="EJM8"/>
      <c r="EJN8"/>
      <c r="EJO8"/>
      <c r="EJP8"/>
      <c r="EJQ8"/>
      <c r="EJR8"/>
      <c r="EJS8"/>
      <c r="EJT8"/>
      <c r="EJU8"/>
      <c r="EJV8"/>
      <c r="EJW8"/>
      <c r="EJX8"/>
      <c r="EJY8"/>
      <c r="EJZ8"/>
      <c r="EKA8"/>
      <c r="EKB8"/>
      <c r="EKC8"/>
      <c r="EKD8"/>
      <c r="EKE8"/>
      <c r="EKF8"/>
      <c r="EKG8"/>
      <c r="EKH8"/>
      <c r="EKI8"/>
      <c r="EKJ8"/>
      <c r="EKK8"/>
      <c r="EKL8"/>
      <c r="EKM8"/>
      <c r="EKN8"/>
      <c r="EKO8"/>
      <c r="EKP8"/>
      <c r="EKQ8"/>
      <c r="EKR8"/>
      <c r="EKS8"/>
      <c r="EKT8"/>
      <c r="EKU8"/>
      <c r="EKV8"/>
      <c r="EKW8"/>
      <c r="EKX8"/>
      <c r="EKY8"/>
      <c r="EKZ8"/>
      <c r="ELA8"/>
      <c r="ELB8"/>
      <c r="ELC8"/>
      <c r="ELD8"/>
      <c r="ELE8"/>
      <c r="ELF8"/>
      <c r="ELG8"/>
      <c r="ELH8"/>
      <c r="ELI8"/>
      <c r="ELJ8"/>
      <c r="ELK8"/>
      <c r="ELL8"/>
      <c r="ELM8"/>
      <c r="ELN8"/>
      <c r="ELO8"/>
      <c r="ELP8"/>
      <c r="ELQ8"/>
      <c r="ELR8"/>
      <c r="ELS8"/>
      <c r="ELT8"/>
      <c r="ELU8"/>
      <c r="ELV8"/>
      <c r="ELW8"/>
      <c r="ELX8"/>
      <c r="ELY8"/>
      <c r="ELZ8"/>
      <c r="EMA8"/>
      <c r="EMB8"/>
      <c r="EMC8"/>
      <c r="EMD8"/>
      <c r="EME8"/>
      <c r="EMF8"/>
      <c r="EMG8"/>
      <c r="EMH8"/>
      <c r="EMI8"/>
      <c r="EMJ8"/>
      <c r="EMK8"/>
      <c r="EML8"/>
      <c r="EMM8"/>
      <c r="EMN8"/>
      <c r="EMO8"/>
      <c r="EMP8"/>
      <c r="EMQ8"/>
      <c r="EMR8"/>
      <c r="EMS8"/>
      <c r="EMT8"/>
      <c r="EMU8"/>
      <c r="EMV8"/>
      <c r="EMW8"/>
      <c r="EMX8"/>
      <c r="EMY8"/>
      <c r="EMZ8"/>
      <c r="ENA8"/>
      <c r="ENB8"/>
      <c r="ENC8"/>
      <c r="END8"/>
      <c r="ENE8"/>
      <c r="ENF8"/>
      <c r="ENG8"/>
      <c r="ENH8"/>
      <c r="ENI8"/>
      <c r="ENJ8"/>
      <c r="ENK8"/>
      <c r="ENL8"/>
      <c r="ENM8"/>
      <c r="ENN8"/>
      <c r="ENO8"/>
      <c r="ENP8"/>
      <c r="ENQ8"/>
      <c r="ENR8"/>
      <c r="ENS8"/>
      <c r="ENT8"/>
      <c r="ENU8"/>
      <c r="ENV8"/>
      <c r="ENW8"/>
      <c r="ENX8"/>
      <c r="ENY8"/>
      <c r="ENZ8"/>
      <c r="EOA8"/>
      <c r="EOB8"/>
      <c r="EOC8"/>
      <c r="EOD8"/>
      <c r="EOE8"/>
      <c r="EOF8"/>
      <c r="EOG8"/>
      <c r="EOH8"/>
      <c r="EOI8"/>
      <c r="EOJ8"/>
      <c r="EOK8"/>
      <c r="EOL8"/>
      <c r="EOM8"/>
      <c r="EON8"/>
      <c r="EOO8"/>
      <c r="EOP8"/>
      <c r="EOQ8"/>
      <c r="EOR8"/>
      <c r="EOS8"/>
      <c r="EOT8"/>
      <c r="EOU8"/>
      <c r="EOV8"/>
      <c r="EOW8"/>
      <c r="EOX8"/>
      <c r="EOY8"/>
      <c r="EOZ8"/>
      <c r="EPA8"/>
      <c r="EPB8"/>
      <c r="EPC8"/>
      <c r="EPD8"/>
      <c r="EPE8"/>
      <c r="EPF8"/>
      <c r="EPG8"/>
      <c r="EPH8"/>
      <c r="EPI8"/>
      <c r="EPJ8"/>
      <c r="EPK8"/>
      <c r="EPL8"/>
      <c r="EPM8"/>
      <c r="EPN8"/>
      <c r="EPO8"/>
      <c r="EPP8"/>
      <c r="EPQ8"/>
      <c r="EPR8"/>
      <c r="EPS8"/>
      <c r="EPT8"/>
      <c r="EPU8"/>
      <c r="EPV8"/>
      <c r="EPW8"/>
      <c r="EPX8"/>
      <c r="EPY8"/>
      <c r="EPZ8"/>
      <c r="EQA8"/>
      <c r="EQB8"/>
      <c r="EQC8"/>
      <c r="EQD8"/>
      <c r="EQE8"/>
      <c r="EQF8"/>
      <c r="EQG8"/>
      <c r="EQH8"/>
      <c r="EQI8"/>
      <c r="EQJ8"/>
      <c r="EQK8"/>
      <c r="EQL8"/>
      <c r="EQM8"/>
      <c r="EQN8"/>
      <c r="EQO8"/>
      <c r="EQP8"/>
      <c r="EQQ8"/>
      <c r="EQR8"/>
      <c r="EQS8"/>
      <c r="EQT8"/>
      <c r="EQU8"/>
      <c r="EQV8"/>
      <c r="EQW8"/>
      <c r="EQX8"/>
      <c r="EQY8"/>
      <c r="EQZ8"/>
      <c r="ERA8"/>
      <c r="ERB8"/>
      <c r="ERC8"/>
      <c r="ERD8"/>
      <c r="ERE8"/>
      <c r="ERF8"/>
      <c r="ERG8"/>
      <c r="ERH8"/>
      <c r="ERI8"/>
      <c r="ERJ8"/>
      <c r="ERK8"/>
      <c r="ERL8"/>
      <c r="ERM8"/>
      <c r="ERN8"/>
      <c r="ERO8"/>
      <c r="ERP8"/>
      <c r="ERQ8"/>
      <c r="ERR8"/>
      <c r="ERS8"/>
      <c r="ERT8"/>
      <c r="ERU8"/>
      <c r="ERV8"/>
      <c r="ERW8"/>
      <c r="ERX8"/>
      <c r="ERY8"/>
      <c r="ERZ8"/>
      <c r="ESA8"/>
      <c r="ESB8"/>
      <c r="ESC8"/>
      <c r="ESD8"/>
      <c r="ESE8"/>
      <c r="ESF8"/>
      <c r="ESG8"/>
      <c r="ESH8"/>
      <c r="ESI8"/>
      <c r="ESJ8"/>
      <c r="ESK8"/>
      <c r="ESL8"/>
      <c r="ESM8"/>
      <c r="ESN8"/>
      <c r="ESO8"/>
      <c r="ESP8"/>
      <c r="ESQ8"/>
      <c r="ESR8"/>
      <c r="ESS8"/>
      <c r="EST8"/>
      <c r="ESU8"/>
      <c r="ESV8"/>
      <c r="ESW8"/>
      <c r="ESX8"/>
      <c r="ESY8"/>
      <c r="ESZ8"/>
      <c r="ETA8"/>
      <c r="ETB8"/>
      <c r="ETC8"/>
      <c r="ETD8"/>
      <c r="ETE8"/>
      <c r="ETF8"/>
      <c r="ETG8"/>
      <c r="ETH8"/>
      <c r="ETI8"/>
      <c r="ETJ8"/>
      <c r="ETK8"/>
      <c r="ETL8"/>
      <c r="ETM8"/>
      <c r="ETN8"/>
      <c r="ETO8"/>
      <c r="ETP8"/>
      <c r="ETQ8"/>
      <c r="ETR8"/>
      <c r="ETS8"/>
      <c r="ETT8"/>
      <c r="ETU8"/>
      <c r="ETV8"/>
      <c r="ETW8"/>
      <c r="ETX8"/>
      <c r="ETY8"/>
      <c r="ETZ8"/>
      <c r="EUA8"/>
      <c r="EUB8"/>
      <c r="EUC8"/>
      <c r="EUD8"/>
      <c r="EUE8"/>
      <c r="EUF8"/>
      <c r="EUG8"/>
      <c r="EUH8"/>
      <c r="EUI8"/>
      <c r="EUJ8"/>
      <c r="EUK8"/>
      <c r="EUL8"/>
      <c r="EUM8"/>
      <c r="EUN8"/>
      <c r="EUO8"/>
      <c r="EUP8"/>
      <c r="EUQ8"/>
      <c r="EUR8"/>
      <c r="EUS8"/>
      <c r="EUT8"/>
      <c r="EUU8"/>
      <c r="EUV8"/>
      <c r="EUW8"/>
      <c r="EUX8"/>
      <c r="EUY8"/>
      <c r="EUZ8"/>
      <c r="EVA8"/>
      <c r="EVB8"/>
      <c r="EVC8"/>
      <c r="EVD8"/>
      <c r="EVE8"/>
      <c r="EVF8"/>
      <c r="EVG8"/>
      <c r="EVH8"/>
      <c r="EVI8"/>
      <c r="EVJ8"/>
      <c r="EVK8"/>
      <c r="EVL8"/>
      <c r="EVM8"/>
      <c r="EVN8"/>
      <c r="EVO8"/>
      <c r="EVP8"/>
      <c r="EVQ8"/>
      <c r="EVR8"/>
      <c r="EVS8"/>
      <c r="EVT8"/>
      <c r="EVU8"/>
      <c r="EVV8"/>
      <c r="EVW8"/>
      <c r="EVX8"/>
      <c r="EVY8"/>
      <c r="EVZ8"/>
      <c r="EWA8"/>
      <c r="EWB8"/>
      <c r="EWC8"/>
      <c r="EWD8"/>
      <c r="EWE8"/>
      <c r="EWF8"/>
      <c r="EWG8"/>
      <c r="EWH8"/>
      <c r="EWI8"/>
      <c r="EWJ8"/>
      <c r="EWK8"/>
      <c r="EWL8"/>
      <c r="EWM8"/>
      <c r="EWN8"/>
      <c r="EWO8"/>
      <c r="EWP8"/>
      <c r="EWQ8"/>
      <c r="EWR8"/>
      <c r="EWS8"/>
      <c r="EWT8"/>
      <c r="EWU8"/>
      <c r="EWV8"/>
      <c r="EWW8"/>
      <c r="EWX8"/>
      <c r="EWY8"/>
      <c r="EWZ8"/>
      <c r="EXA8"/>
      <c r="EXB8"/>
      <c r="EXC8"/>
      <c r="EXD8"/>
      <c r="EXE8"/>
      <c r="EXF8"/>
      <c r="EXG8"/>
      <c r="EXH8"/>
      <c r="EXI8"/>
      <c r="EXJ8"/>
      <c r="EXK8"/>
      <c r="EXL8"/>
      <c r="EXM8"/>
      <c r="EXN8"/>
      <c r="EXO8"/>
      <c r="EXP8"/>
      <c r="EXQ8"/>
      <c r="EXR8"/>
      <c r="EXS8"/>
      <c r="EXT8"/>
      <c r="EXU8"/>
      <c r="EXV8"/>
      <c r="EXW8"/>
      <c r="EXX8"/>
      <c r="EXY8"/>
      <c r="EXZ8"/>
      <c r="EYA8"/>
      <c r="EYB8"/>
      <c r="EYC8"/>
      <c r="EYD8"/>
      <c r="EYE8"/>
      <c r="EYF8"/>
      <c r="EYG8"/>
      <c r="EYH8"/>
      <c r="EYI8"/>
      <c r="EYJ8"/>
      <c r="EYK8"/>
      <c r="EYL8"/>
      <c r="EYM8"/>
      <c r="EYN8"/>
      <c r="EYO8"/>
      <c r="EYP8"/>
      <c r="EYQ8"/>
      <c r="EYR8"/>
      <c r="EYS8"/>
      <c r="EYT8"/>
      <c r="EYU8"/>
      <c r="EYV8"/>
      <c r="EYW8"/>
      <c r="EYX8"/>
      <c r="EYY8"/>
      <c r="EYZ8"/>
      <c r="EZA8"/>
      <c r="EZB8"/>
      <c r="EZC8"/>
      <c r="EZD8"/>
      <c r="EZE8"/>
      <c r="EZF8"/>
      <c r="EZG8"/>
      <c r="EZH8"/>
      <c r="EZI8"/>
      <c r="EZJ8"/>
      <c r="EZK8"/>
      <c r="EZL8"/>
      <c r="EZM8"/>
      <c r="EZN8"/>
      <c r="EZO8"/>
      <c r="EZP8"/>
      <c r="EZQ8"/>
      <c r="EZR8"/>
      <c r="EZS8"/>
      <c r="EZT8"/>
      <c r="EZU8"/>
      <c r="EZV8"/>
      <c r="EZW8"/>
      <c r="EZX8"/>
      <c r="EZY8"/>
      <c r="EZZ8"/>
      <c r="FAA8"/>
      <c r="FAB8"/>
      <c r="FAC8"/>
      <c r="FAD8"/>
      <c r="FAE8"/>
      <c r="FAF8"/>
      <c r="FAG8"/>
      <c r="FAH8"/>
      <c r="FAI8"/>
      <c r="FAJ8"/>
      <c r="FAK8"/>
      <c r="FAL8"/>
      <c r="FAM8"/>
      <c r="FAN8"/>
      <c r="FAO8"/>
      <c r="FAP8"/>
      <c r="FAQ8"/>
      <c r="FAR8"/>
      <c r="FAS8"/>
      <c r="FAT8"/>
      <c r="FAU8"/>
      <c r="FAV8"/>
      <c r="FAW8"/>
      <c r="FAX8"/>
      <c r="FAY8"/>
      <c r="FAZ8"/>
      <c r="FBA8"/>
      <c r="FBB8"/>
      <c r="FBC8"/>
      <c r="FBD8"/>
      <c r="FBE8"/>
      <c r="FBF8"/>
      <c r="FBG8"/>
      <c r="FBH8"/>
      <c r="FBI8"/>
      <c r="FBJ8"/>
      <c r="FBK8"/>
      <c r="FBL8"/>
      <c r="FBM8"/>
      <c r="FBN8"/>
      <c r="FBO8"/>
      <c r="FBP8"/>
      <c r="FBQ8"/>
      <c r="FBR8"/>
      <c r="FBS8"/>
      <c r="FBT8"/>
      <c r="FBU8"/>
      <c r="FBV8"/>
      <c r="FBW8"/>
      <c r="FBX8"/>
      <c r="FBY8"/>
      <c r="FBZ8"/>
      <c r="FCA8"/>
      <c r="FCB8"/>
      <c r="FCC8"/>
      <c r="FCD8"/>
      <c r="FCE8"/>
      <c r="FCF8"/>
      <c r="FCG8"/>
      <c r="FCH8"/>
      <c r="FCI8"/>
      <c r="FCJ8"/>
      <c r="FCK8"/>
      <c r="FCL8"/>
      <c r="FCM8"/>
      <c r="FCN8"/>
      <c r="FCO8"/>
      <c r="FCP8"/>
      <c r="FCQ8"/>
      <c r="FCR8"/>
      <c r="FCS8"/>
      <c r="FCT8"/>
      <c r="FCU8"/>
      <c r="FCV8"/>
      <c r="FCW8"/>
      <c r="FCX8"/>
      <c r="FCY8"/>
      <c r="FCZ8"/>
      <c r="FDA8"/>
      <c r="FDB8"/>
      <c r="FDC8"/>
      <c r="FDD8"/>
      <c r="FDE8"/>
      <c r="FDF8"/>
      <c r="FDG8"/>
      <c r="FDH8"/>
      <c r="FDI8"/>
      <c r="FDJ8"/>
      <c r="FDK8"/>
      <c r="FDL8"/>
      <c r="FDM8"/>
      <c r="FDN8"/>
      <c r="FDO8"/>
      <c r="FDP8"/>
      <c r="FDQ8"/>
      <c r="FDR8"/>
      <c r="FDS8"/>
      <c r="FDT8"/>
      <c r="FDU8"/>
      <c r="FDV8"/>
      <c r="FDW8"/>
      <c r="FDX8"/>
      <c r="FDY8"/>
      <c r="FDZ8"/>
      <c r="FEA8"/>
      <c r="FEB8"/>
      <c r="FEC8"/>
      <c r="FED8"/>
      <c r="FEE8"/>
      <c r="FEF8"/>
      <c r="FEG8"/>
      <c r="FEH8"/>
      <c r="FEI8"/>
      <c r="FEJ8"/>
      <c r="FEK8"/>
      <c r="FEL8"/>
      <c r="FEM8"/>
      <c r="FEN8"/>
      <c r="FEO8"/>
      <c r="FEP8"/>
      <c r="FEQ8"/>
      <c r="FER8"/>
      <c r="FES8"/>
      <c r="FET8"/>
      <c r="FEU8"/>
      <c r="FEV8"/>
      <c r="FEW8"/>
      <c r="FEX8"/>
      <c r="FEY8"/>
      <c r="FEZ8"/>
      <c r="FFA8"/>
      <c r="FFB8"/>
      <c r="FFC8"/>
      <c r="FFD8"/>
      <c r="FFE8"/>
      <c r="FFF8"/>
      <c r="FFG8"/>
      <c r="FFH8"/>
      <c r="FFI8"/>
      <c r="FFJ8"/>
      <c r="FFK8"/>
      <c r="FFL8"/>
      <c r="FFM8"/>
      <c r="FFN8"/>
      <c r="FFO8"/>
      <c r="FFP8"/>
      <c r="FFQ8"/>
      <c r="FFR8"/>
      <c r="FFS8"/>
      <c r="FFT8"/>
      <c r="FFU8"/>
      <c r="FFV8"/>
      <c r="FFW8"/>
      <c r="FFX8"/>
      <c r="FFY8"/>
      <c r="FFZ8"/>
      <c r="FGA8"/>
      <c r="FGB8"/>
      <c r="FGC8"/>
      <c r="FGD8"/>
      <c r="FGE8"/>
      <c r="FGF8"/>
      <c r="FGG8"/>
      <c r="FGH8"/>
      <c r="FGI8"/>
      <c r="FGJ8"/>
      <c r="FGK8"/>
      <c r="FGL8"/>
      <c r="FGM8"/>
      <c r="FGN8"/>
      <c r="FGO8"/>
      <c r="FGP8"/>
      <c r="FGQ8"/>
      <c r="FGR8"/>
      <c r="FGS8"/>
      <c r="FGT8"/>
      <c r="FGU8"/>
      <c r="FGV8"/>
      <c r="FGW8"/>
      <c r="FGX8"/>
      <c r="FGY8"/>
      <c r="FGZ8"/>
      <c r="FHA8"/>
      <c r="FHB8"/>
      <c r="FHC8"/>
      <c r="FHD8"/>
      <c r="FHE8"/>
      <c r="FHF8"/>
      <c r="FHG8"/>
      <c r="FHH8"/>
      <c r="FHI8"/>
      <c r="FHJ8"/>
      <c r="FHK8"/>
      <c r="FHL8"/>
      <c r="FHM8"/>
      <c r="FHN8"/>
      <c r="FHO8"/>
      <c r="FHP8"/>
      <c r="FHQ8"/>
      <c r="FHR8"/>
      <c r="FHS8"/>
      <c r="FHT8"/>
      <c r="FHU8"/>
      <c r="FHV8"/>
      <c r="FHW8"/>
      <c r="FHX8"/>
      <c r="FHY8"/>
      <c r="FHZ8"/>
      <c r="FIA8"/>
      <c r="FIB8"/>
      <c r="FIC8"/>
      <c r="FID8"/>
      <c r="FIE8"/>
      <c r="FIF8"/>
      <c r="FIG8"/>
      <c r="FIH8"/>
      <c r="FII8"/>
      <c r="FIJ8"/>
      <c r="FIK8"/>
      <c r="FIL8"/>
      <c r="FIM8"/>
      <c r="FIN8"/>
      <c r="FIO8"/>
      <c r="FIP8"/>
      <c r="FIQ8"/>
      <c r="FIR8"/>
      <c r="FIS8"/>
      <c r="FIT8"/>
      <c r="FIU8"/>
      <c r="FIV8"/>
      <c r="FIW8"/>
      <c r="FIX8"/>
      <c r="FIY8"/>
      <c r="FIZ8"/>
      <c r="FJA8"/>
      <c r="FJB8"/>
      <c r="FJC8"/>
      <c r="FJD8"/>
      <c r="FJE8"/>
      <c r="FJF8"/>
      <c r="FJG8"/>
      <c r="FJH8"/>
      <c r="FJI8"/>
      <c r="FJJ8"/>
      <c r="FJK8"/>
      <c r="FJL8"/>
      <c r="FJM8"/>
      <c r="FJN8"/>
      <c r="FJO8"/>
      <c r="FJP8"/>
      <c r="FJQ8"/>
      <c r="FJR8"/>
      <c r="FJS8"/>
      <c r="FJT8"/>
      <c r="FJU8"/>
      <c r="FJV8"/>
      <c r="FJW8"/>
      <c r="FJX8"/>
      <c r="FJY8"/>
      <c r="FJZ8"/>
      <c r="FKA8"/>
      <c r="FKB8"/>
      <c r="FKC8"/>
      <c r="FKD8"/>
      <c r="FKE8"/>
      <c r="FKF8"/>
      <c r="FKG8"/>
      <c r="FKH8"/>
      <c r="FKI8"/>
      <c r="FKJ8"/>
      <c r="FKK8"/>
      <c r="FKL8"/>
      <c r="FKM8"/>
      <c r="FKN8"/>
      <c r="FKO8"/>
      <c r="FKP8"/>
      <c r="FKQ8"/>
      <c r="FKR8"/>
      <c r="FKS8"/>
      <c r="FKT8"/>
      <c r="FKU8"/>
      <c r="FKV8"/>
      <c r="FKW8"/>
      <c r="FKX8"/>
      <c r="FKY8"/>
      <c r="FKZ8"/>
      <c r="FLA8"/>
      <c r="FLB8"/>
      <c r="FLC8"/>
      <c r="FLD8"/>
      <c r="FLE8"/>
      <c r="FLF8"/>
      <c r="FLG8"/>
      <c r="FLH8"/>
      <c r="FLI8"/>
      <c r="FLJ8"/>
      <c r="FLK8"/>
      <c r="FLL8"/>
      <c r="FLM8"/>
      <c r="FLN8"/>
      <c r="FLO8"/>
      <c r="FLP8"/>
      <c r="FLQ8"/>
      <c r="FLR8"/>
      <c r="FLS8"/>
      <c r="FLT8"/>
      <c r="FLU8"/>
      <c r="FLV8"/>
      <c r="FLW8"/>
      <c r="FLX8"/>
      <c r="FLY8"/>
      <c r="FLZ8"/>
      <c r="FMA8"/>
      <c r="FMB8"/>
      <c r="FMC8"/>
      <c r="FMD8"/>
      <c r="FME8"/>
      <c r="FMF8"/>
      <c r="FMG8"/>
      <c r="FMH8"/>
      <c r="FMI8"/>
      <c r="FMJ8"/>
      <c r="FMK8"/>
      <c r="FML8"/>
      <c r="FMM8"/>
      <c r="FMN8"/>
      <c r="FMO8"/>
      <c r="FMP8"/>
      <c r="FMQ8"/>
      <c r="FMR8"/>
      <c r="FMS8"/>
      <c r="FMT8"/>
      <c r="FMU8"/>
      <c r="FMV8"/>
      <c r="FMW8"/>
      <c r="FMX8"/>
      <c r="FMY8"/>
      <c r="FMZ8"/>
      <c r="FNA8"/>
      <c r="FNB8"/>
      <c r="FNC8"/>
      <c r="FND8"/>
      <c r="FNE8"/>
      <c r="FNF8"/>
      <c r="FNG8"/>
      <c r="FNH8"/>
      <c r="FNI8"/>
      <c r="FNJ8"/>
      <c r="FNK8"/>
      <c r="FNL8"/>
      <c r="FNM8"/>
      <c r="FNN8"/>
      <c r="FNO8"/>
      <c r="FNP8"/>
      <c r="FNQ8"/>
      <c r="FNR8"/>
      <c r="FNS8"/>
      <c r="FNT8"/>
      <c r="FNU8"/>
      <c r="FNV8"/>
      <c r="FNW8"/>
      <c r="FNX8"/>
      <c r="FNY8"/>
      <c r="FNZ8"/>
      <c r="FOA8"/>
      <c r="FOB8"/>
      <c r="FOC8"/>
      <c r="FOD8"/>
      <c r="FOE8"/>
      <c r="FOF8"/>
      <c r="FOG8"/>
      <c r="FOH8"/>
      <c r="FOI8"/>
      <c r="FOJ8"/>
      <c r="FOK8"/>
      <c r="FOL8"/>
      <c r="FOM8"/>
      <c r="FON8"/>
      <c r="FOO8"/>
      <c r="FOP8"/>
      <c r="FOQ8"/>
      <c r="FOR8"/>
      <c r="FOS8"/>
      <c r="FOT8"/>
      <c r="FOU8"/>
      <c r="FOV8"/>
      <c r="FOW8"/>
      <c r="FOX8"/>
      <c r="FOY8"/>
      <c r="FOZ8"/>
      <c r="FPA8"/>
      <c r="FPB8"/>
      <c r="FPC8"/>
      <c r="FPD8"/>
      <c r="FPE8"/>
      <c r="FPF8"/>
      <c r="FPG8"/>
      <c r="FPH8"/>
      <c r="FPI8"/>
      <c r="FPJ8"/>
      <c r="FPK8"/>
      <c r="FPL8"/>
      <c r="FPM8"/>
      <c r="FPN8"/>
      <c r="FPO8"/>
      <c r="FPP8"/>
      <c r="FPQ8"/>
      <c r="FPR8"/>
      <c r="FPS8"/>
      <c r="FPT8"/>
      <c r="FPU8"/>
      <c r="FPV8"/>
      <c r="FPW8"/>
      <c r="FPX8"/>
      <c r="FPY8"/>
      <c r="FPZ8"/>
      <c r="FQA8"/>
      <c r="FQB8"/>
      <c r="FQC8"/>
      <c r="FQD8"/>
      <c r="FQE8"/>
      <c r="FQF8"/>
      <c r="FQG8"/>
      <c r="FQH8"/>
      <c r="FQI8"/>
      <c r="FQJ8"/>
      <c r="FQK8"/>
      <c r="FQL8"/>
      <c r="FQM8"/>
      <c r="FQN8"/>
      <c r="FQO8"/>
      <c r="FQP8"/>
      <c r="FQQ8"/>
      <c r="FQR8"/>
      <c r="FQS8"/>
      <c r="FQT8"/>
      <c r="FQU8"/>
      <c r="FQV8"/>
      <c r="FQW8"/>
      <c r="FQX8"/>
      <c r="FQY8"/>
      <c r="FQZ8"/>
      <c r="FRA8"/>
      <c r="FRB8"/>
      <c r="FRC8"/>
      <c r="FRD8"/>
      <c r="FRE8"/>
      <c r="FRF8"/>
      <c r="FRG8"/>
      <c r="FRH8"/>
      <c r="FRI8"/>
      <c r="FRJ8"/>
      <c r="FRK8"/>
      <c r="FRL8"/>
      <c r="FRM8"/>
      <c r="FRN8"/>
      <c r="FRO8"/>
      <c r="FRP8"/>
      <c r="FRQ8"/>
      <c r="FRR8"/>
      <c r="FRS8"/>
      <c r="FRT8"/>
      <c r="FRU8"/>
      <c r="FRV8"/>
      <c r="FRW8"/>
      <c r="FRX8"/>
      <c r="FRY8"/>
      <c r="FRZ8"/>
      <c r="FSA8"/>
      <c r="FSB8"/>
      <c r="FSC8"/>
      <c r="FSD8"/>
      <c r="FSE8"/>
      <c r="FSF8"/>
      <c r="FSG8"/>
      <c r="FSH8"/>
      <c r="FSI8"/>
      <c r="FSJ8"/>
      <c r="FSK8"/>
      <c r="FSL8"/>
      <c r="FSM8"/>
      <c r="FSN8"/>
      <c r="FSO8"/>
      <c r="FSP8"/>
      <c r="FSQ8"/>
      <c r="FSR8"/>
      <c r="FSS8"/>
      <c r="FST8"/>
      <c r="FSU8"/>
      <c r="FSV8"/>
      <c r="FSW8"/>
      <c r="FSX8"/>
      <c r="FSY8"/>
      <c r="FSZ8"/>
      <c r="FTA8"/>
      <c r="FTB8"/>
      <c r="FTC8"/>
      <c r="FTD8"/>
      <c r="FTE8"/>
      <c r="FTF8"/>
      <c r="FTG8"/>
      <c r="FTH8"/>
      <c r="FTI8"/>
      <c r="FTJ8"/>
      <c r="FTK8"/>
      <c r="FTL8"/>
      <c r="FTM8"/>
      <c r="FTN8"/>
      <c r="FTO8"/>
      <c r="FTP8"/>
      <c r="FTQ8"/>
      <c r="FTR8"/>
      <c r="FTS8"/>
      <c r="FTT8"/>
      <c r="FTU8"/>
      <c r="FTV8"/>
      <c r="FTW8"/>
      <c r="FTX8"/>
      <c r="FTY8"/>
      <c r="FTZ8"/>
      <c r="FUA8"/>
      <c r="FUB8"/>
      <c r="FUC8"/>
      <c r="FUD8"/>
      <c r="FUE8"/>
      <c r="FUF8"/>
      <c r="FUG8"/>
      <c r="FUH8"/>
      <c r="FUI8"/>
      <c r="FUJ8"/>
      <c r="FUK8"/>
      <c r="FUL8"/>
      <c r="FUM8"/>
      <c r="FUN8"/>
      <c r="FUO8"/>
      <c r="FUP8"/>
      <c r="FUQ8"/>
      <c r="FUR8"/>
      <c r="FUS8"/>
      <c r="FUT8"/>
      <c r="FUU8"/>
      <c r="FUV8"/>
      <c r="FUW8"/>
      <c r="FUX8"/>
      <c r="FUY8"/>
      <c r="FUZ8"/>
      <c r="FVA8"/>
      <c r="FVB8"/>
      <c r="FVC8"/>
      <c r="FVD8"/>
      <c r="FVE8"/>
      <c r="FVF8"/>
      <c r="FVG8"/>
      <c r="FVH8"/>
      <c r="FVI8"/>
      <c r="FVJ8"/>
      <c r="FVK8"/>
      <c r="FVL8"/>
      <c r="FVM8"/>
      <c r="FVN8"/>
      <c r="FVO8"/>
      <c r="FVP8"/>
      <c r="FVQ8"/>
      <c r="FVR8"/>
      <c r="FVS8"/>
      <c r="FVT8"/>
      <c r="FVU8"/>
      <c r="FVV8"/>
      <c r="FVW8"/>
      <c r="FVX8"/>
      <c r="FVY8"/>
      <c r="FVZ8"/>
      <c r="FWA8"/>
      <c r="FWB8"/>
      <c r="FWC8"/>
      <c r="FWD8"/>
      <c r="FWE8"/>
      <c r="FWF8"/>
      <c r="FWG8"/>
      <c r="FWH8"/>
      <c r="FWI8"/>
      <c r="FWJ8"/>
      <c r="FWK8"/>
      <c r="FWL8"/>
      <c r="FWM8"/>
      <c r="FWN8"/>
      <c r="FWO8"/>
      <c r="FWP8"/>
      <c r="FWQ8"/>
      <c r="FWR8"/>
      <c r="FWS8"/>
      <c r="FWT8"/>
      <c r="FWU8"/>
      <c r="FWV8"/>
      <c r="FWW8"/>
      <c r="FWX8"/>
      <c r="FWY8"/>
      <c r="FWZ8"/>
      <c r="FXA8"/>
      <c r="FXB8"/>
      <c r="FXC8"/>
      <c r="FXD8"/>
      <c r="FXE8"/>
      <c r="FXF8"/>
      <c r="FXG8"/>
      <c r="FXH8"/>
      <c r="FXI8"/>
      <c r="FXJ8"/>
      <c r="FXK8"/>
      <c r="FXL8"/>
      <c r="FXM8"/>
      <c r="FXN8"/>
      <c r="FXO8"/>
      <c r="FXP8"/>
      <c r="FXQ8"/>
      <c r="FXR8"/>
      <c r="FXS8"/>
      <c r="FXT8"/>
      <c r="FXU8"/>
      <c r="FXV8"/>
      <c r="FXW8"/>
      <c r="FXX8"/>
      <c r="FXY8"/>
      <c r="FXZ8"/>
      <c r="FYA8"/>
      <c r="FYB8"/>
      <c r="FYC8"/>
      <c r="FYD8"/>
      <c r="FYE8"/>
      <c r="FYF8"/>
      <c r="FYG8"/>
      <c r="FYH8"/>
      <c r="FYI8"/>
      <c r="FYJ8"/>
      <c r="FYK8"/>
      <c r="FYL8"/>
      <c r="FYM8"/>
      <c r="FYN8"/>
      <c r="FYO8"/>
      <c r="FYP8"/>
      <c r="FYQ8"/>
      <c r="FYR8"/>
      <c r="FYS8"/>
      <c r="FYT8"/>
      <c r="FYU8"/>
      <c r="FYV8"/>
      <c r="FYW8"/>
      <c r="FYX8"/>
      <c r="FYY8"/>
      <c r="FYZ8"/>
      <c r="FZA8"/>
      <c r="FZB8"/>
      <c r="FZC8"/>
      <c r="FZD8"/>
      <c r="FZE8"/>
      <c r="FZF8"/>
      <c r="FZG8"/>
      <c r="FZH8"/>
      <c r="FZI8"/>
      <c r="FZJ8"/>
      <c r="FZK8"/>
      <c r="FZL8"/>
      <c r="FZM8"/>
      <c r="FZN8"/>
      <c r="FZO8"/>
      <c r="FZP8"/>
      <c r="FZQ8"/>
      <c r="FZR8"/>
      <c r="FZS8"/>
      <c r="FZT8"/>
      <c r="FZU8"/>
      <c r="FZV8"/>
      <c r="FZW8"/>
      <c r="FZX8"/>
      <c r="FZY8"/>
      <c r="FZZ8"/>
      <c r="GAA8"/>
      <c r="GAB8"/>
      <c r="GAC8"/>
      <c r="GAD8"/>
      <c r="GAE8"/>
      <c r="GAF8"/>
      <c r="GAG8"/>
      <c r="GAH8"/>
      <c r="GAI8"/>
      <c r="GAJ8"/>
      <c r="GAK8"/>
      <c r="GAL8"/>
      <c r="GAM8"/>
      <c r="GAN8"/>
      <c r="GAO8"/>
      <c r="GAP8"/>
      <c r="GAQ8"/>
      <c r="GAR8"/>
      <c r="GAS8"/>
      <c r="GAT8"/>
      <c r="GAU8"/>
      <c r="GAV8"/>
      <c r="GAW8"/>
      <c r="GAX8"/>
      <c r="GAY8"/>
      <c r="GAZ8"/>
      <c r="GBA8"/>
      <c r="GBB8"/>
      <c r="GBC8"/>
      <c r="GBD8"/>
      <c r="GBE8"/>
      <c r="GBF8"/>
      <c r="GBG8"/>
      <c r="GBH8"/>
      <c r="GBI8"/>
      <c r="GBJ8"/>
      <c r="GBK8"/>
      <c r="GBL8"/>
      <c r="GBM8"/>
      <c r="GBN8"/>
      <c r="GBO8"/>
      <c r="GBP8"/>
      <c r="GBQ8"/>
      <c r="GBR8"/>
      <c r="GBS8"/>
      <c r="GBT8"/>
      <c r="GBU8"/>
      <c r="GBV8"/>
      <c r="GBW8"/>
      <c r="GBX8"/>
      <c r="GBY8"/>
      <c r="GBZ8"/>
      <c r="GCA8"/>
      <c r="GCB8"/>
      <c r="GCC8"/>
      <c r="GCD8"/>
      <c r="GCE8"/>
      <c r="GCF8"/>
      <c r="GCG8"/>
      <c r="GCH8"/>
      <c r="GCI8"/>
      <c r="GCJ8"/>
      <c r="GCK8"/>
      <c r="GCL8"/>
      <c r="GCM8"/>
      <c r="GCN8"/>
      <c r="GCO8"/>
      <c r="GCP8"/>
      <c r="GCQ8"/>
      <c r="GCR8"/>
      <c r="GCS8"/>
      <c r="GCT8"/>
      <c r="GCU8"/>
      <c r="GCV8"/>
      <c r="GCW8"/>
      <c r="GCX8"/>
      <c r="GCY8"/>
      <c r="GCZ8"/>
      <c r="GDA8"/>
      <c r="GDB8"/>
      <c r="GDC8"/>
      <c r="GDD8"/>
      <c r="GDE8"/>
      <c r="GDF8"/>
      <c r="GDG8"/>
      <c r="GDH8"/>
      <c r="GDI8"/>
      <c r="GDJ8"/>
      <c r="GDK8"/>
      <c r="GDL8"/>
      <c r="GDM8"/>
      <c r="GDN8"/>
      <c r="GDO8"/>
      <c r="GDP8"/>
      <c r="GDQ8"/>
      <c r="GDR8"/>
      <c r="GDS8"/>
      <c r="GDT8"/>
      <c r="GDU8"/>
      <c r="GDV8"/>
      <c r="GDW8"/>
      <c r="GDX8"/>
      <c r="GDY8"/>
      <c r="GDZ8"/>
      <c r="GEA8"/>
      <c r="GEB8"/>
      <c r="GEC8"/>
      <c r="GED8"/>
      <c r="GEE8"/>
      <c r="GEF8"/>
      <c r="GEG8"/>
      <c r="GEH8"/>
      <c r="GEI8"/>
      <c r="GEJ8"/>
      <c r="GEK8"/>
      <c r="GEL8"/>
      <c r="GEM8"/>
      <c r="GEN8"/>
      <c r="GEO8"/>
      <c r="GEP8"/>
      <c r="GEQ8"/>
      <c r="GER8"/>
      <c r="GES8"/>
      <c r="GET8"/>
      <c r="GEU8"/>
      <c r="GEV8"/>
      <c r="GEW8"/>
      <c r="GEX8"/>
      <c r="GEY8"/>
      <c r="GEZ8"/>
      <c r="GFA8"/>
      <c r="GFB8"/>
      <c r="GFC8"/>
      <c r="GFD8"/>
      <c r="GFE8"/>
      <c r="GFF8"/>
      <c r="GFG8"/>
      <c r="GFH8"/>
      <c r="GFI8"/>
      <c r="GFJ8"/>
      <c r="GFK8"/>
      <c r="GFL8"/>
      <c r="GFM8"/>
      <c r="GFN8"/>
      <c r="GFO8"/>
      <c r="GFP8"/>
      <c r="GFQ8"/>
      <c r="GFR8"/>
      <c r="GFS8"/>
      <c r="GFT8"/>
      <c r="GFU8"/>
      <c r="GFV8"/>
      <c r="GFW8"/>
      <c r="GFX8"/>
      <c r="GFY8"/>
      <c r="GFZ8"/>
      <c r="GGA8"/>
      <c r="GGB8"/>
      <c r="GGC8"/>
      <c r="GGD8"/>
      <c r="GGE8"/>
      <c r="GGF8"/>
      <c r="GGG8"/>
      <c r="GGH8"/>
      <c r="GGI8"/>
      <c r="GGJ8"/>
      <c r="GGK8"/>
      <c r="GGL8"/>
      <c r="GGM8"/>
      <c r="GGN8"/>
      <c r="GGO8"/>
      <c r="GGP8"/>
      <c r="GGQ8"/>
      <c r="GGR8"/>
      <c r="GGS8"/>
      <c r="GGT8"/>
      <c r="GGU8"/>
      <c r="GGV8"/>
      <c r="GGW8"/>
      <c r="GGX8"/>
      <c r="GGY8"/>
      <c r="GGZ8"/>
      <c r="GHA8"/>
      <c r="GHB8"/>
      <c r="GHC8"/>
      <c r="GHD8"/>
      <c r="GHE8"/>
      <c r="GHF8"/>
      <c r="GHG8"/>
      <c r="GHH8"/>
      <c r="GHI8"/>
      <c r="GHJ8"/>
      <c r="GHK8"/>
      <c r="GHL8"/>
      <c r="GHM8"/>
      <c r="GHN8"/>
      <c r="GHO8"/>
      <c r="GHP8"/>
      <c r="GHQ8"/>
      <c r="GHR8"/>
      <c r="GHS8"/>
      <c r="GHT8"/>
      <c r="GHU8"/>
      <c r="GHV8"/>
      <c r="GHW8"/>
      <c r="GHX8"/>
      <c r="GHY8"/>
      <c r="GHZ8"/>
      <c r="GIA8"/>
      <c r="GIB8"/>
      <c r="GIC8"/>
      <c r="GID8"/>
      <c r="GIE8"/>
      <c r="GIF8"/>
      <c r="GIG8"/>
      <c r="GIH8"/>
      <c r="GII8"/>
      <c r="GIJ8"/>
      <c r="GIK8"/>
      <c r="GIL8"/>
      <c r="GIM8"/>
      <c r="GIN8"/>
      <c r="GIO8"/>
      <c r="GIP8"/>
      <c r="GIQ8"/>
      <c r="GIR8"/>
      <c r="GIS8"/>
      <c r="GIT8"/>
      <c r="GIU8"/>
      <c r="GIV8"/>
      <c r="GIW8"/>
      <c r="GIX8"/>
      <c r="GIY8"/>
      <c r="GIZ8"/>
      <c r="GJA8"/>
      <c r="GJB8"/>
      <c r="GJC8"/>
      <c r="GJD8"/>
      <c r="GJE8"/>
      <c r="GJF8"/>
      <c r="GJG8"/>
      <c r="GJH8"/>
      <c r="GJI8"/>
      <c r="GJJ8"/>
      <c r="GJK8"/>
      <c r="GJL8"/>
      <c r="GJM8"/>
      <c r="GJN8"/>
      <c r="GJO8"/>
      <c r="GJP8"/>
      <c r="GJQ8"/>
      <c r="GJR8"/>
      <c r="GJS8"/>
      <c r="GJT8"/>
      <c r="GJU8"/>
      <c r="GJV8"/>
      <c r="GJW8"/>
      <c r="GJX8"/>
      <c r="GJY8"/>
      <c r="GJZ8"/>
      <c r="GKA8"/>
      <c r="GKB8"/>
      <c r="GKC8"/>
      <c r="GKD8"/>
      <c r="GKE8"/>
      <c r="GKF8"/>
      <c r="GKG8"/>
      <c r="GKH8"/>
      <c r="GKI8"/>
      <c r="GKJ8"/>
      <c r="GKK8"/>
      <c r="GKL8"/>
      <c r="GKM8"/>
      <c r="GKN8"/>
      <c r="GKO8"/>
      <c r="GKP8"/>
      <c r="GKQ8"/>
      <c r="GKR8"/>
      <c r="GKS8"/>
      <c r="GKT8"/>
      <c r="GKU8"/>
      <c r="GKV8"/>
      <c r="GKW8"/>
      <c r="GKX8"/>
      <c r="GKY8"/>
      <c r="GKZ8"/>
      <c r="GLA8"/>
      <c r="GLB8"/>
      <c r="GLC8"/>
      <c r="GLD8"/>
      <c r="GLE8"/>
      <c r="GLF8"/>
      <c r="GLG8"/>
      <c r="GLH8"/>
      <c r="GLI8"/>
      <c r="GLJ8"/>
      <c r="GLK8"/>
      <c r="GLL8"/>
      <c r="GLM8"/>
      <c r="GLN8"/>
      <c r="GLO8"/>
      <c r="GLP8"/>
      <c r="GLQ8"/>
      <c r="GLR8"/>
      <c r="GLS8"/>
      <c r="GLT8"/>
      <c r="GLU8"/>
      <c r="GLV8"/>
      <c r="GLW8"/>
      <c r="GLX8"/>
      <c r="GLY8"/>
      <c r="GLZ8"/>
      <c r="GMA8"/>
      <c r="GMB8"/>
      <c r="GMC8"/>
      <c r="GMD8"/>
      <c r="GME8"/>
      <c r="GMF8"/>
      <c r="GMG8"/>
      <c r="GMH8"/>
      <c r="GMI8"/>
      <c r="GMJ8"/>
      <c r="GMK8"/>
      <c r="GML8"/>
      <c r="GMM8"/>
      <c r="GMN8"/>
      <c r="GMO8"/>
      <c r="GMP8"/>
      <c r="GMQ8"/>
      <c r="GMR8"/>
      <c r="GMS8"/>
      <c r="GMT8"/>
      <c r="GMU8"/>
      <c r="GMV8"/>
      <c r="GMW8"/>
      <c r="GMX8"/>
      <c r="GMY8"/>
      <c r="GMZ8"/>
      <c r="GNA8"/>
      <c r="GNB8"/>
      <c r="GNC8"/>
      <c r="GND8"/>
      <c r="GNE8"/>
      <c r="GNF8"/>
      <c r="GNG8"/>
      <c r="GNH8"/>
      <c r="GNI8"/>
      <c r="GNJ8"/>
      <c r="GNK8"/>
      <c r="GNL8"/>
      <c r="GNM8"/>
      <c r="GNN8"/>
      <c r="GNO8"/>
      <c r="GNP8"/>
      <c r="GNQ8"/>
      <c r="GNR8"/>
      <c r="GNS8"/>
      <c r="GNT8"/>
      <c r="GNU8"/>
      <c r="GNV8"/>
      <c r="GNW8"/>
      <c r="GNX8"/>
      <c r="GNY8"/>
      <c r="GNZ8"/>
      <c r="GOA8"/>
      <c r="GOB8"/>
      <c r="GOC8"/>
      <c r="GOD8"/>
      <c r="GOE8"/>
      <c r="GOF8"/>
      <c r="GOG8"/>
      <c r="GOH8"/>
      <c r="GOI8"/>
      <c r="GOJ8"/>
      <c r="GOK8"/>
      <c r="GOL8"/>
      <c r="GOM8"/>
      <c r="GON8"/>
      <c r="GOO8"/>
      <c r="GOP8"/>
      <c r="GOQ8"/>
      <c r="GOR8"/>
      <c r="GOS8"/>
      <c r="GOT8"/>
      <c r="GOU8"/>
      <c r="GOV8"/>
      <c r="GOW8"/>
      <c r="GOX8"/>
      <c r="GOY8"/>
      <c r="GOZ8"/>
      <c r="GPA8"/>
      <c r="GPB8"/>
      <c r="GPC8"/>
      <c r="GPD8"/>
      <c r="GPE8"/>
      <c r="GPF8"/>
      <c r="GPG8"/>
      <c r="GPH8"/>
      <c r="GPI8"/>
      <c r="GPJ8"/>
      <c r="GPK8"/>
      <c r="GPL8"/>
      <c r="GPM8"/>
      <c r="GPN8"/>
      <c r="GPO8"/>
      <c r="GPP8"/>
      <c r="GPQ8"/>
      <c r="GPR8"/>
      <c r="GPS8"/>
      <c r="GPT8"/>
      <c r="GPU8"/>
      <c r="GPV8"/>
      <c r="GPW8"/>
      <c r="GPX8"/>
      <c r="GPY8"/>
      <c r="GPZ8"/>
      <c r="GQA8"/>
      <c r="GQB8"/>
      <c r="GQC8"/>
      <c r="GQD8"/>
      <c r="GQE8"/>
      <c r="GQF8"/>
      <c r="GQG8"/>
      <c r="GQH8"/>
      <c r="GQI8"/>
      <c r="GQJ8"/>
      <c r="GQK8"/>
      <c r="GQL8"/>
      <c r="GQM8"/>
      <c r="GQN8"/>
      <c r="GQO8"/>
      <c r="GQP8"/>
      <c r="GQQ8"/>
      <c r="GQR8"/>
      <c r="GQS8"/>
      <c r="GQT8"/>
      <c r="GQU8"/>
      <c r="GQV8"/>
      <c r="GQW8"/>
      <c r="GQX8"/>
      <c r="GQY8"/>
      <c r="GQZ8"/>
      <c r="GRA8"/>
      <c r="GRB8"/>
      <c r="GRC8"/>
      <c r="GRD8"/>
      <c r="GRE8"/>
      <c r="GRF8"/>
      <c r="GRG8"/>
      <c r="GRH8"/>
      <c r="GRI8"/>
      <c r="GRJ8"/>
      <c r="GRK8"/>
      <c r="GRL8"/>
      <c r="GRM8"/>
      <c r="GRN8"/>
      <c r="GRO8"/>
      <c r="GRP8"/>
      <c r="GRQ8"/>
      <c r="GRR8"/>
      <c r="GRS8"/>
      <c r="GRT8"/>
      <c r="GRU8"/>
      <c r="GRV8"/>
      <c r="GRW8"/>
      <c r="GRX8"/>
      <c r="GRY8"/>
      <c r="GRZ8"/>
      <c r="GSA8"/>
      <c r="GSB8"/>
      <c r="GSC8"/>
      <c r="GSD8"/>
      <c r="GSE8"/>
      <c r="GSF8"/>
      <c r="GSG8"/>
      <c r="GSH8"/>
      <c r="GSI8"/>
      <c r="GSJ8"/>
      <c r="GSK8"/>
      <c r="GSL8"/>
      <c r="GSM8"/>
      <c r="GSN8"/>
      <c r="GSO8"/>
      <c r="GSP8"/>
      <c r="GSQ8"/>
      <c r="GSR8"/>
      <c r="GSS8"/>
      <c r="GST8"/>
      <c r="GSU8"/>
      <c r="GSV8"/>
      <c r="GSW8"/>
      <c r="GSX8"/>
      <c r="GSY8"/>
      <c r="GSZ8"/>
      <c r="GTA8"/>
      <c r="GTB8"/>
      <c r="GTC8"/>
      <c r="GTD8"/>
      <c r="GTE8"/>
      <c r="GTF8"/>
      <c r="GTG8"/>
      <c r="GTH8"/>
      <c r="GTI8"/>
      <c r="GTJ8"/>
      <c r="GTK8"/>
      <c r="GTL8"/>
      <c r="GTM8"/>
      <c r="GTN8"/>
      <c r="GTO8"/>
      <c r="GTP8"/>
      <c r="GTQ8"/>
      <c r="GTR8"/>
      <c r="GTS8"/>
      <c r="GTT8"/>
      <c r="GTU8"/>
      <c r="GTV8"/>
      <c r="GTW8"/>
      <c r="GTX8"/>
      <c r="GTY8"/>
      <c r="GTZ8"/>
      <c r="GUA8"/>
      <c r="GUB8"/>
      <c r="GUC8"/>
      <c r="GUD8"/>
      <c r="GUE8"/>
      <c r="GUF8"/>
      <c r="GUG8"/>
      <c r="GUH8"/>
      <c r="GUI8"/>
      <c r="GUJ8"/>
      <c r="GUK8"/>
      <c r="GUL8"/>
      <c r="GUM8"/>
      <c r="GUN8"/>
      <c r="GUO8"/>
      <c r="GUP8"/>
      <c r="GUQ8"/>
      <c r="GUR8"/>
      <c r="GUS8"/>
      <c r="GUT8"/>
      <c r="GUU8"/>
      <c r="GUV8"/>
      <c r="GUW8"/>
      <c r="GUX8"/>
      <c r="GUY8"/>
      <c r="GUZ8"/>
      <c r="GVA8"/>
      <c r="GVB8"/>
      <c r="GVC8"/>
      <c r="GVD8"/>
      <c r="GVE8"/>
      <c r="GVF8"/>
      <c r="GVG8"/>
      <c r="GVH8"/>
      <c r="GVI8"/>
      <c r="GVJ8"/>
      <c r="GVK8"/>
      <c r="GVL8"/>
      <c r="GVM8"/>
      <c r="GVN8"/>
      <c r="GVO8"/>
      <c r="GVP8"/>
      <c r="GVQ8"/>
      <c r="GVR8"/>
      <c r="GVS8"/>
      <c r="GVT8"/>
      <c r="GVU8"/>
      <c r="GVV8"/>
      <c r="GVW8"/>
      <c r="GVX8"/>
      <c r="GVY8"/>
      <c r="GVZ8"/>
      <c r="GWA8"/>
      <c r="GWB8"/>
      <c r="GWC8"/>
      <c r="GWD8"/>
      <c r="GWE8"/>
      <c r="GWF8"/>
      <c r="GWG8"/>
      <c r="GWH8"/>
      <c r="GWI8"/>
      <c r="GWJ8"/>
      <c r="GWK8"/>
      <c r="GWL8"/>
      <c r="GWM8"/>
      <c r="GWN8"/>
      <c r="GWO8"/>
      <c r="GWP8"/>
      <c r="GWQ8"/>
      <c r="GWR8"/>
      <c r="GWS8"/>
      <c r="GWT8"/>
      <c r="GWU8"/>
      <c r="GWV8"/>
      <c r="GWW8"/>
      <c r="GWX8"/>
      <c r="GWY8"/>
      <c r="GWZ8"/>
      <c r="GXA8"/>
      <c r="GXB8"/>
      <c r="GXC8"/>
      <c r="GXD8"/>
      <c r="GXE8"/>
      <c r="GXF8"/>
      <c r="GXG8"/>
      <c r="GXH8"/>
      <c r="GXI8"/>
      <c r="GXJ8"/>
      <c r="GXK8"/>
      <c r="GXL8"/>
      <c r="GXM8"/>
      <c r="GXN8"/>
      <c r="GXO8"/>
      <c r="GXP8"/>
      <c r="GXQ8"/>
      <c r="GXR8"/>
      <c r="GXS8"/>
      <c r="GXT8"/>
      <c r="GXU8"/>
      <c r="GXV8"/>
      <c r="GXW8"/>
      <c r="GXX8"/>
      <c r="GXY8"/>
      <c r="GXZ8"/>
      <c r="GYA8"/>
      <c r="GYB8"/>
      <c r="GYC8"/>
      <c r="GYD8"/>
      <c r="GYE8"/>
      <c r="GYF8"/>
      <c r="GYG8"/>
      <c r="GYH8"/>
      <c r="GYI8"/>
      <c r="GYJ8"/>
      <c r="GYK8"/>
      <c r="GYL8"/>
      <c r="GYM8"/>
      <c r="GYN8"/>
      <c r="GYO8"/>
      <c r="GYP8"/>
      <c r="GYQ8"/>
      <c r="GYR8"/>
      <c r="GYS8"/>
      <c r="GYT8"/>
      <c r="GYU8"/>
      <c r="GYV8"/>
      <c r="GYW8"/>
      <c r="GYX8"/>
      <c r="GYY8"/>
      <c r="GYZ8"/>
      <c r="GZA8"/>
      <c r="GZB8"/>
      <c r="GZC8"/>
      <c r="GZD8"/>
      <c r="GZE8"/>
      <c r="GZF8"/>
      <c r="GZG8"/>
      <c r="GZH8"/>
      <c r="GZI8"/>
      <c r="GZJ8"/>
      <c r="GZK8"/>
      <c r="GZL8"/>
      <c r="GZM8"/>
      <c r="GZN8"/>
      <c r="GZO8"/>
      <c r="GZP8"/>
      <c r="GZQ8"/>
      <c r="GZR8"/>
      <c r="GZS8"/>
      <c r="GZT8"/>
      <c r="GZU8"/>
      <c r="GZV8"/>
      <c r="GZW8"/>
      <c r="GZX8"/>
      <c r="GZY8"/>
      <c r="GZZ8"/>
      <c r="HAA8"/>
      <c r="HAB8"/>
      <c r="HAC8"/>
      <c r="HAD8"/>
      <c r="HAE8"/>
      <c r="HAF8"/>
      <c r="HAG8"/>
      <c r="HAH8"/>
      <c r="HAI8"/>
      <c r="HAJ8"/>
      <c r="HAK8"/>
      <c r="HAL8"/>
      <c r="HAM8"/>
      <c r="HAN8"/>
      <c r="HAO8"/>
      <c r="HAP8"/>
      <c r="HAQ8"/>
      <c r="HAR8"/>
      <c r="HAS8"/>
      <c r="HAT8"/>
      <c r="HAU8"/>
      <c r="HAV8"/>
      <c r="HAW8"/>
      <c r="HAX8"/>
      <c r="HAY8"/>
      <c r="HAZ8"/>
      <c r="HBA8"/>
      <c r="HBB8"/>
      <c r="HBC8"/>
      <c r="HBD8"/>
      <c r="HBE8"/>
      <c r="HBF8"/>
      <c r="HBG8"/>
      <c r="HBH8"/>
      <c r="HBI8"/>
      <c r="HBJ8"/>
      <c r="HBK8"/>
      <c r="HBL8"/>
      <c r="HBM8"/>
      <c r="HBN8"/>
      <c r="HBO8"/>
      <c r="HBP8"/>
      <c r="HBQ8"/>
      <c r="HBR8"/>
      <c r="HBS8"/>
      <c r="HBT8"/>
      <c r="HBU8"/>
      <c r="HBV8"/>
      <c r="HBW8"/>
      <c r="HBX8"/>
      <c r="HBY8"/>
      <c r="HBZ8"/>
      <c r="HCA8"/>
      <c r="HCB8"/>
      <c r="HCC8"/>
      <c r="HCD8"/>
      <c r="HCE8"/>
      <c r="HCF8"/>
      <c r="HCG8"/>
      <c r="HCH8"/>
      <c r="HCI8"/>
      <c r="HCJ8"/>
      <c r="HCK8"/>
      <c r="HCL8"/>
      <c r="HCM8"/>
      <c r="HCN8"/>
      <c r="HCO8"/>
      <c r="HCP8"/>
      <c r="HCQ8"/>
      <c r="HCR8"/>
      <c r="HCS8"/>
      <c r="HCT8"/>
      <c r="HCU8"/>
      <c r="HCV8"/>
      <c r="HCW8"/>
      <c r="HCX8"/>
      <c r="HCY8"/>
      <c r="HCZ8"/>
      <c r="HDA8"/>
      <c r="HDB8"/>
      <c r="HDC8"/>
      <c r="HDD8"/>
      <c r="HDE8"/>
      <c r="HDF8"/>
      <c r="HDG8"/>
      <c r="HDH8"/>
      <c r="HDI8"/>
      <c r="HDJ8"/>
      <c r="HDK8"/>
      <c r="HDL8"/>
      <c r="HDM8"/>
      <c r="HDN8"/>
      <c r="HDO8"/>
      <c r="HDP8"/>
      <c r="HDQ8"/>
      <c r="HDR8"/>
      <c r="HDS8"/>
      <c r="HDT8"/>
      <c r="HDU8"/>
      <c r="HDV8"/>
      <c r="HDW8"/>
      <c r="HDX8"/>
      <c r="HDY8"/>
      <c r="HDZ8"/>
      <c r="HEA8"/>
      <c r="HEB8"/>
      <c r="HEC8"/>
      <c r="HED8"/>
      <c r="HEE8"/>
      <c r="HEF8"/>
      <c r="HEG8"/>
      <c r="HEH8"/>
      <c r="HEI8"/>
      <c r="HEJ8"/>
      <c r="HEK8"/>
      <c r="HEL8"/>
      <c r="HEM8"/>
      <c r="HEN8"/>
      <c r="HEO8"/>
      <c r="HEP8"/>
      <c r="HEQ8"/>
      <c r="HER8"/>
      <c r="HES8"/>
      <c r="HET8"/>
      <c r="HEU8"/>
      <c r="HEV8"/>
      <c r="HEW8"/>
      <c r="HEX8"/>
      <c r="HEY8"/>
      <c r="HEZ8"/>
      <c r="HFA8"/>
      <c r="HFB8"/>
      <c r="HFC8"/>
      <c r="HFD8"/>
      <c r="HFE8"/>
      <c r="HFF8"/>
      <c r="HFG8"/>
      <c r="HFH8"/>
      <c r="HFI8"/>
      <c r="HFJ8"/>
      <c r="HFK8"/>
      <c r="HFL8"/>
      <c r="HFM8"/>
      <c r="HFN8"/>
      <c r="HFO8"/>
      <c r="HFP8"/>
      <c r="HFQ8"/>
      <c r="HFR8"/>
      <c r="HFS8"/>
      <c r="HFT8"/>
      <c r="HFU8"/>
      <c r="HFV8"/>
      <c r="HFW8"/>
      <c r="HFX8"/>
      <c r="HFY8"/>
      <c r="HFZ8"/>
      <c r="HGA8"/>
      <c r="HGB8"/>
      <c r="HGC8"/>
      <c r="HGD8"/>
      <c r="HGE8"/>
      <c r="HGF8"/>
      <c r="HGG8"/>
      <c r="HGH8"/>
      <c r="HGI8"/>
      <c r="HGJ8"/>
      <c r="HGK8"/>
      <c r="HGL8"/>
      <c r="HGM8"/>
      <c r="HGN8"/>
      <c r="HGO8"/>
      <c r="HGP8"/>
      <c r="HGQ8"/>
      <c r="HGR8"/>
      <c r="HGS8"/>
      <c r="HGT8"/>
      <c r="HGU8"/>
      <c r="HGV8"/>
      <c r="HGW8"/>
      <c r="HGX8"/>
      <c r="HGY8"/>
      <c r="HGZ8"/>
      <c r="HHA8"/>
      <c r="HHB8"/>
      <c r="HHC8"/>
      <c r="HHD8"/>
      <c r="HHE8"/>
      <c r="HHF8"/>
      <c r="HHG8"/>
      <c r="HHH8"/>
      <c r="HHI8"/>
      <c r="HHJ8"/>
      <c r="HHK8"/>
      <c r="HHL8"/>
      <c r="HHM8"/>
      <c r="HHN8"/>
      <c r="HHO8"/>
      <c r="HHP8"/>
      <c r="HHQ8"/>
      <c r="HHR8"/>
      <c r="HHS8"/>
      <c r="HHT8"/>
      <c r="HHU8"/>
      <c r="HHV8"/>
      <c r="HHW8"/>
      <c r="HHX8"/>
      <c r="HHY8"/>
      <c r="HHZ8"/>
      <c r="HIA8"/>
      <c r="HIB8"/>
      <c r="HIC8"/>
      <c r="HID8"/>
      <c r="HIE8"/>
      <c r="HIF8"/>
      <c r="HIG8"/>
      <c r="HIH8"/>
      <c r="HII8"/>
      <c r="HIJ8"/>
      <c r="HIK8"/>
      <c r="HIL8"/>
      <c r="HIM8"/>
      <c r="HIN8"/>
      <c r="HIO8"/>
      <c r="HIP8"/>
      <c r="HIQ8"/>
      <c r="HIR8"/>
      <c r="HIS8"/>
      <c r="HIT8"/>
      <c r="HIU8"/>
      <c r="HIV8"/>
      <c r="HIW8"/>
      <c r="HIX8"/>
      <c r="HIY8"/>
      <c r="HIZ8"/>
      <c r="HJA8"/>
      <c r="HJB8"/>
      <c r="HJC8"/>
      <c r="HJD8"/>
      <c r="HJE8"/>
      <c r="HJF8"/>
      <c r="HJG8"/>
      <c r="HJH8"/>
      <c r="HJI8"/>
      <c r="HJJ8"/>
      <c r="HJK8"/>
      <c r="HJL8"/>
      <c r="HJM8"/>
      <c r="HJN8"/>
      <c r="HJO8"/>
      <c r="HJP8"/>
      <c r="HJQ8"/>
      <c r="HJR8"/>
      <c r="HJS8"/>
      <c r="HJT8"/>
      <c r="HJU8"/>
      <c r="HJV8"/>
      <c r="HJW8"/>
      <c r="HJX8"/>
      <c r="HJY8"/>
      <c r="HJZ8"/>
      <c r="HKA8"/>
      <c r="HKB8"/>
      <c r="HKC8"/>
      <c r="HKD8"/>
      <c r="HKE8"/>
      <c r="HKF8"/>
      <c r="HKG8"/>
      <c r="HKH8"/>
      <c r="HKI8"/>
      <c r="HKJ8"/>
      <c r="HKK8"/>
      <c r="HKL8"/>
      <c r="HKM8"/>
      <c r="HKN8"/>
      <c r="HKO8"/>
      <c r="HKP8"/>
      <c r="HKQ8"/>
      <c r="HKR8"/>
      <c r="HKS8"/>
      <c r="HKT8"/>
      <c r="HKU8"/>
      <c r="HKV8"/>
      <c r="HKW8"/>
      <c r="HKX8"/>
      <c r="HKY8"/>
      <c r="HKZ8"/>
      <c r="HLA8"/>
      <c r="HLB8"/>
      <c r="HLC8"/>
      <c r="HLD8"/>
      <c r="HLE8"/>
      <c r="HLF8"/>
      <c r="HLG8"/>
      <c r="HLH8"/>
      <c r="HLI8"/>
      <c r="HLJ8"/>
      <c r="HLK8"/>
      <c r="HLL8"/>
      <c r="HLM8"/>
      <c r="HLN8"/>
      <c r="HLO8"/>
      <c r="HLP8"/>
      <c r="HLQ8"/>
      <c r="HLR8"/>
      <c r="HLS8"/>
      <c r="HLT8"/>
      <c r="HLU8"/>
      <c r="HLV8"/>
      <c r="HLW8"/>
      <c r="HLX8"/>
      <c r="HLY8"/>
      <c r="HLZ8"/>
      <c r="HMA8"/>
      <c r="HMB8"/>
      <c r="HMC8"/>
      <c r="HMD8"/>
      <c r="HME8"/>
      <c r="HMF8"/>
      <c r="HMG8"/>
      <c r="HMH8"/>
      <c r="HMI8"/>
      <c r="HMJ8"/>
      <c r="HMK8"/>
      <c r="HML8"/>
      <c r="HMM8"/>
      <c r="HMN8"/>
      <c r="HMO8"/>
      <c r="HMP8"/>
      <c r="HMQ8"/>
      <c r="HMR8"/>
      <c r="HMS8"/>
      <c r="HMT8"/>
      <c r="HMU8"/>
      <c r="HMV8"/>
      <c r="HMW8"/>
      <c r="HMX8"/>
      <c r="HMY8"/>
      <c r="HMZ8"/>
      <c r="HNA8"/>
      <c r="HNB8"/>
      <c r="HNC8"/>
      <c r="HND8"/>
      <c r="HNE8"/>
      <c r="HNF8"/>
      <c r="HNG8"/>
      <c r="HNH8"/>
      <c r="HNI8"/>
      <c r="HNJ8"/>
      <c r="HNK8"/>
      <c r="HNL8"/>
      <c r="HNM8"/>
      <c r="HNN8"/>
      <c r="HNO8"/>
      <c r="HNP8"/>
      <c r="HNQ8"/>
      <c r="HNR8"/>
      <c r="HNS8"/>
      <c r="HNT8"/>
      <c r="HNU8"/>
      <c r="HNV8"/>
      <c r="HNW8"/>
      <c r="HNX8"/>
      <c r="HNY8"/>
      <c r="HNZ8"/>
      <c r="HOA8"/>
      <c r="HOB8"/>
      <c r="HOC8"/>
      <c r="HOD8"/>
      <c r="HOE8"/>
      <c r="HOF8"/>
      <c r="HOG8"/>
      <c r="HOH8"/>
      <c r="HOI8"/>
      <c r="HOJ8"/>
      <c r="HOK8"/>
      <c r="HOL8"/>
      <c r="HOM8"/>
      <c r="HON8"/>
      <c r="HOO8"/>
      <c r="HOP8"/>
      <c r="HOQ8"/>
      <c r="HOR8"/>
      <c r="HOS8"/>
      <c r="HOT8"/>
      <c r="HOU8"/>
      <c r="HOV8"/>
      <c r="HOW8"/>
      <c r="HOX8"/>
      <c r="HOY8"/>
      <c r="HOZ8"/>
      <c r="HPA8"/>
      <c r="HPB8"/>
      <c r="HPC8"/>
      <c r="HPD8"/>
      <c r="HPE8"/>
      <c r="HPF8"/>
      <c r="HPG8"/>
      <c r="HPH8"/>
      <c r="HPI8"/>
      <c r="HPJ8"/>
      <c r="HPK8"/>
      <c r="HPL8"/>
      <c r="HPM8"/>
      <c r="HPN8"/>
      <c r="HPO8"/>
      <c r="HPP8"/>
      <c r="HPQ8"/>
      <c r="HPR8"/>
      <c r="HPS8"/>
      <c r="HPT8"/>
      <c r="HPU8"/>
      <c r="HPV8"/>
      <c r="HPW8"/>
      <c r="HPX8"/>
      <c r="HPY8"/>
      <c r="HPZ8"/>
      <c r="HQA8"/>
      <c r="HQB8"/>
      <c r="HQC8"/>
      <c r="HQD8"/>
      <c r="HQE8"/>
      <c r="HQF8"/>
      <c r="HQG8"/>
      <c r="HQH8"/>
      <c r="HQI8"/>
      <c r="HQJ8"/>
      <c r="HQK8"/>
      <c r="HQL8"/>
      <c r="HQM8"/>
      <c r="HQN8"/>
      <c r="HQO8"/>
      <c r="HQP8"/>
      <c r="HQQ8"/>
      <c r="HQR8"/>
      <c r="HQS8"/>
      <c r="HQT8"/>
      <c r="HQU8"/>
      <c r="HQV8"/>
      <c r="HQW8"/>
      <c r="HQX8"/>
      <c r="HQY8"/>
      <c r="HQZ8"/>
      <c r="HRA8"/>
      <c r="HRB8"/>
      <c r="HRC8"/>
      <c r="HRD8"/>
      <c r="HRE8"/>
      <c r="HRF8"/>
      <c r="HRG8"/>
      <c r="HRH8"/>
      <c r="HRI8"/>
      <c r="HRJ8"/>
      <c r="HRK8"/>
      <c r="HRL8"/>
      <c r="HRM8"/>
      <c r="HRN8"/>
      <c r="HRO8"/>
      <c r="HRP8"/>
      <c r="HRQ8"/>
      <c r="HRR8"/>
      <c r="HRS8"/>
      <c r="HRT8"/>
      <c r="HRU8"/>
      <c r="HRV8"/>
      <c r="HRW8"/>
      <c r="HRX8"/>
      <c r="HRY8"/>
      <c r="HRZ8"/>
      <c r="HSA8"/>
      <c r="HSB8"/>
      <c r="HSC8"/>
      <c r="HSD8"/>
      <c r="HSE8"/>
      <c r="HSF8"/>
      <c r="HSG8"/>
      <c r="HSH8"/>
      <c r="HSI8"/>
      <c r="HSJ8"/>
      <c r="HSK8"/>
      <c r="HSL8"/>
      <c r="HSM8"/>
      <c r="HSN8"/>
      <c r="HSO8"/>
      <c r="HSP8"/>
      <c r="HSQ8"/>
      <c r="HSR8"/>
      <c r="HSS8"/>
      <c r="HST8"/>
      <c r="HSU8"/>
      <c r="HSV8"/>
      <c r="HSW8"/>
      <c r="HSX8"/>
      <c r="HSY8"/>
      <c r="HSZ8"/>
      <c r="HTA8"/>
      <c r="HTB8"/>
      <c r="HTC8"/>
      <c r="HTD8"/>
      <c r="HTE8"/>
      <c r="HTF8"/>
      <c r="HTG8"/>
      <c r="HTH8"/>
      <c r="HTI8"/>
      <c r="HTJ8"/>
      <c r="HTK8"/>
      <c r="HTL8"/>
      <c r="HTM8"/>
      <c r="HTN8"/>
      <c r="HTO8"/>
      <c r="HTP8"/>
      <c r="HTQ8"/>
      <c r="HTR8"/>
      <c r="HTS8"/>
      <c r="HTT8"/>
      <c r="HTU8"/>
      <c r="HTV8"/>
      <c r="HTW8"/>
      <c r="HTX8"/>
      <c r="HTY8"/>
      <c r="HTZ8"/>
      <c r="HUA8"/>
      <c r="HUB8"/>
      <c r="HUC8"/>
      <c r="HUD8"/>
      <c r="HUE8"/>
      <c r="HUF8"/>
      <c r="HUG8"/>
      <c r="HUH8"/>
      <c r="HUI8"/>
      <c r="HUJ8"/>
      <c r="HUK8"/>
      <c r="HUL8"/>
      <c r="HUM8"/>
      <c r="HUN8"/>
      <c r="HUO8"/>
      <c r="HUP8"/>
      <c r="HUQ8"/>
      <c r="HUR8"/>
      <c r="HUS8"/>
      <c r="HUT8"/>
      <c r="HUU8"/>
      <c r="HUV8"/>
      <c r="HUW8"/>
      <c r="HUX8"/>
      <c r="HUY8"/>
      <c r="HUZ8"/>
      <c r="HVA8"/>
      <c r="HVB8"/>
      <c r="HVC8"/>
      <c r="HVD8"/>
      <c r="HVE8"/>
      <c r="HVF8"/>
      <c r="HVG8"/>
      <c r="HVH8"/>
      <c r="HVI8"/>
      <c r="HVJ8"/>
      <c r="HVK8"/>
      <c r="HVL8"/>
      <c r="HVM8"/>
      <c r="HVN8"/>
      <c r="HVO8"/>
      <c r="HVP8"/>
      <c r="HVQ8"/>
      <c r="HVR8"/>
      <c r="HVS8"/>
      <c r="HVT8"/>
      <c r="HVU8"/>
      <c r="HVV8"/>
      <c r="HVW8"/>
      <c r="HVX8"/>
      <c r="HVY8"/>
      <c r="HVZ8"/>
      <c r="HWA8"/>
      <c r="HWB8"/>
      <c r="HWC8"/>
      <c r="HWD8"/>
      <c r="HWE8"/>
      <c r="HWF8"/>
      <c r="HWG8"/>
      <c r="HWH8"/>
      <c r="HWI8"/>
      <c r="HWJ8"/>
      <c r="HWK8"/>
      <c r="HWL8"/>
      <c r="HWM8"/>
      <c r="HWN8"/>
      <c r="HWO8"/>
      <c r="HWP8"/>
      <c r="HWQ8"/>
      <c r="HWR8"/>
      <c r="HWS8"/>
      <c r="HWT8"/>
      <c r="HWU8"/>
      <c r="HWV8"/>
      <c r="HWW8"/>
      <c r="HWX8"/>
      <c r="HWY8"/>
      <c r="HWZ8"/>
      <c r="HXA8"/>
      <c r="HXB8"/>
      <c r="HXC8"/>
      <c r="HXD8"/>
      <c r="HXE8"/>
      <c r="HXF8"/>
      <c r="HXG8"/>
      <c r="HXH8"/>
      <c r="HXI8"/>
      <c r="HXJ8"/>
      <c r="HXK8"/>
      <c r="HXL8"/>
      <c r="HXM8"/>
      <c r="HXN8"/>
      <c r="HXO8"/>
      <c r="HXP8"/>
      <c r="HXQ8"/>
      <c r="HXR8"/>
      <c r="HXS8"/>
      <c r="HXT8"/>
      <c r="HXU8"/>
      <c r="HXV8"/>
      <c r="HXW8"/>
      <c r="HXX8"/>
      <c r="HXY8"/>
      <c r="HXZ8"/>
      <c r="HYA8"/>
      <c r="HYB8"/>
      <c r="HYC8"/>
      <c r="HYD8"/>
      <c r="HYE8"/>
      <c r="HYF8"/>
      <c r="HYG8"/>
      <c r="HYH8"/>
      <c r="HYI8"/>
      <c r="HYJ8"/>
      <c r="HYK8"/>
      <c r="HYL8"/>
      <c r="HYM8"/>
      <c r="HYN8"/>
      <c r="HYO8"/>
      <c r="HYP8"/>
      <c r="HYQ8"/>
      <c r="HYR8"/>
      <c r="HYS8"/>
      <c r="HYT8"/>
      <c r="HYU8"/>
      <c r="HYV8"/>
      <c r="HYW8"/>
      <c r="HYX8"/>
      <c r="HYY8"/>
      <c r="HYZ8"/>
      <c r="HZA8"/>
      <c r="HZB8"/>
      <c r="HZC8"/>
      <c r="HZD8"/>
      <c r="HZE8"/>
      <c r="HZF8"/>
      <c r="HZG8"/>
      <c r="HZH8"/>
      <c r="HZI8"/>
      <c r="HZJ8"/>
      <c r="HZK8"/>
      <c r="HZL8"/>
      <c r="HZM8"/>
      <c r="HZN8"/>
      <c r="HZO8"/>
      <c r="HZP8"/>
      <c r="HZQ8"/>
      <c r="HZR8"/>
      <c r="HZS8"/>
      <c r="HZT8"/>
      <c r="HZU8"/>
      <c r="HZV8"/>
      <c r="HZW8"/>
      <c r="HZX8"/>
      <c r="HZY8"/>
      <c r="HZZ8"/>
      <c r="IAA8"/>
      <c r="IAB8"/>
      <c r="IAC8"/>
      <c r="IAD8"/>
      <c r="IAE8"/>
      <c r="IAF8"/>
      <c r="IAG8"/>
      <c r="IAH8"/>
      <c r="IAI8"/>
      <c r="IAJ8"/>
      <c r="IAK8"/>
      <c r="IAL8"/>
      <c r="IAM8"/>
      <c r="IAN8"/>
      <c r="IAO8"/>
      <c r="IAP8"/>
      <c r="IAQ8"/>
      <c r="IAR8"/>
      <c r="IAS8"/>
      <c r="IAT8"/>
      <c r="IAU8"/>
      <c r="IAV8"/>
      <c r="IAW8"/>
      <c r="IAX8"/>
      <c r="IAY8"/>
      <c r="IAZ8"/>
      <c r="IBA8"/>
      <c r="IBB8"/>
      <c r="IBC8"/>
      <c r="IBD8"/>
      <c r="IBE8"/>
      <c r="IBF8"/>
      <c r="IBG8"/>
      <c r="IBH8"/>
      <c r="IBI8"/>
      <c r="IBJ8"/>
      <c r="IBK8"/>
      <c r="IBL8"/>
      <c r="IBM8"/>
      <c r="IBN8"/>
      <c r="IBO8"/>
      <c r="IBP8"/>
      <c r="IBQ8"/>
      <c r="IBR8"/>
      <c r="IBS8"/>
      <c r="IBT8"/>
      <c r="IBU8"/>
      <c r="IBV8"/>
      <c r="IBW8"/>
      <c r="IBX8"/>
      <c r="IBY8"/>
      <c r="IBZ8"/>
      <c r="ICA8"/>
      <c r="ICB8"/>
      <c r="ICC8"/>
      <c r="ICD8"/>
      <c r="ICE8"/>
      <c r="ICF8"/>
      <c r="ICG8"/>
      <c r="ICH8"/>
      <c r="ICI8"/>
      <c r="ICJ8"/>
      <c r="ICK8"/>
      <c r="ICL8"/>
      <c r="ICM8"/>
      <c r="ICN8"/>
      <c r="ICO8"/>
      <c r="ICP8"/>
      <c r="ICQ8"/>
      <c r="ICR8"/>
      <c r="ICS8"/>
      <c r="ICT8"/>
      <c r="ICU8"/>
      <c r="ICV8"/>
      <c r="ICW8"/>
      <c r="ICX8"/>
      <c r="ICY8"/>
      <c r="ICZ8"/>
      <c r="IDA8"/>
      <c r="IDB8"/>
      <c r="IDC8"/>
      <c r="IDD8"/>
      <c r="IDE8"/>
      <c r="IDF8"/>
      <c r="IDG8"/>
      <c r="IDH8"/>
      <c r="IDI8"/>
      <c r="IDJ8"/>
      <c r="IDK8"/>
      <c r="IDL8"/>
      <c r="IDM8"/>
      <c r="IDN8"/>
      <c r="IDO8"/>
      <c r="IDP8"/>
      <c r="IDQ8"/>
      <c r="IDR8"/>
      <c r="IDS8"/>
      <c r="IDT8"/>
      <c r="IDU8"/>
      <c r="IDV8"/>
      <c r="IDW8"/>
      <c r="IDX8"/>
      <c r="IDY8"/>
      <c r="IDZ8"/>
      <c r="IEA8"/>
      <c r="IEB8"/>
      <c r="IEC8"/>
      <c r="IED8"/>
      <c r="IEE8"/>
      <c r="IEF8"/>
      <c r="IEG8"/>
      <c r="IEH8"/>
      <c r="IEI8"/>
      <c r="IEJ8"/>
      <c r="IEK8"/>
      <c r="IEL8"/>
      <c r="IEM8"/>
      <c r="IEN8"/>
      <c r="IEO8"/>
      <c r="IEP8"/>
      <c r="IEQ8"/>
      <c r="IER8"/>
      <c r="IES8"/>
      <c r="IET8"/>
      <c r="IEU8"/>
      <c r="IEV8"/>
      <c r="IEW8"/>
      <c r="IEX8"/>
      <c r="IEY8"/>
      <c r="IEZ8"/>
      <c r="IFA8"/>
      <c r="IFB8"/>
      <c r="IFC8"/>
      <c r="IFD8"/>
      <c r="IFE8"/>
      <c r="IFF8"/>
      <c r="IFG8"/>
      <c r="IFH8"/>
      <c r="IFI8"/>
      <c r="IFJ8"/>
      <c r="IFK8"/>
      <c r="IFL8"/>
      <c r="IFM8"/>
      <c r="IFN8"/>
      <c r="IFO8"/>
      <c r="IFP8"/>
      <c r="IFQ8"/>
      <c r="IFR8"/>
      <c r="IFS8"/>
      <c r="IFT8"/>
      <c r="IFU8"/>
      <c r="IFV8"/>
      <c r="IFW8"/>
      <c r="IFX8"/>
      <c r="IFY8"/>
      <c r="IFZ8"/>
      <c r="IGA8"/>
      <c r="IGB8"/>
      <c r="IGC8"/>
      <c r="IGD8"/>
      <c r="IGE8"/>
      <c r="IGF8"/>
      <c r="IGG8"/>
      <c r="IGH8"/>
      <c r="IGI8"/>
      <c r="IGJ8"/>
      <c r="IGK8"/>
      <c r="IGL8"/>
      <c r="IGM8"/>
      <c r="IGN8"/>
      <c r="IGO8"/>
      <c r="IGP8"/>
      <c r="IGQ8"/>
      <c r="IGR8"/>
      <c r="IGS8"/>
      <c r="IGT8"/>
      <c r="IGU8"/>
      <c r="IGV8"/>
      <c r="IGW8"/>
      <c r="IGX8"/>
      <c r="IGY8"/>
      <c r="IGZ8"/>
      <c r="IHA8"/>
      <c r="IHB8"/>
      <c r="IHC8"/>
      <c r="IHD8"/>
      <c r="IHE8"/>
      <c r="IHF8"/>
      <c r="IHG8"/>
      <c r="IHH8"/>
      <c r="IHI8"/>
      <c r="IHJ8"/>
      <c r="IHK8"/>
      <c r="IHL8"/>
      <c r="IHM8"/>
      <c r="IHN8"/>
      <c r="IHO8"/>
      <c r="IHP8"/>
      <c r="IHQ8"/>
      <c r="IHR8"/>
      <c r="IHS8"/>
      <c r="IHT8"/>
      <c r="IHU8"/>
      <c r="IHV8"/>
      <c r="IHW8"/>
      <c r="IHX8"/>
      <c r="IHY8"/>
      <c r="IHZ8"/>
      <c r="IIA8"/>
      <c r="IIB8"/>
      <c r="IIC8"/>
      <c r="IID8"/>
      <c r="IIE8"/>
      <c r="IIF8"/>
      <c r="IIG8"/>
      <c r="IIH8"/>
      <c r="III8"/>
      <c r="IIJ8"/>
      <c r="IIK8"/>
      <c r="IIL8"/>
      <c r="IIM8"/>
      <c r="IIN8"/>
      <c r="IIO8"/>
      <c r="IIP8"/>
      <c r="IIQ8"/>
      <c r="IIR8"/>
      <c r="IIS8"/>
      <c r="IIT8"/>
      <c r="IIU8"/>
      <c r="IIV8"/>
      <c r="IIW8"/>
      <c r="IIX8"/>
      <c r="IIY8"/>
      <c r="IIZ8"/>
      <c r="IJA8"/>
      <c r="IJB8"/>
      <c r="IJC8"/>
      <c r="IJD8"/>
      <c r="IJE8"/>
      <c r="IJF8"/>
      <c r="IJG8"/>
      <c r="IJH8"/>
      <c r="IJI8"/>
      <c r="IJJ8"/>
      <c r="IJK8"/>
      <c r="IJL8"/>
      <c r="IJM8"/>
      <c r="IJN8"/>
      <c r="IJO8"/>
      <c r="IJP8"/>
      <c r="IJQ8"/>
      <c r="IJR8"/>
      <c r="IJS8"/>
      <c r="IJT8"/>
      <c r="IJU8"/>
      <c r="IJV8"/>
      <c r="IJW8"/>
      <c r="IJX8"/>
      <c r="IJY8"/>
      <c r="IJZ8"/>
      <c r="IKA8"/>
      <c r="IKB8"/>
      <c r="IKC8"/>
      <c r="IKD8"/>
      <c r="IKE8"/>
      <c r="IKF8"/>
      <c r="IKG8"/>
      <c r="IKH8"/>
      <c r="IKI8"/>
      <c r="IKJ8"/>
      <c r="IKK8"/>
      <c r="IKL8"/>
      <c r="IKM8"/>
      <c r="IKN8"/>
      <c r="IKO8"/>
      <c r="IKP8"/>
      <c r="IKQ8"/>
      <c r="IKR8"/>
      <c r="IKS8"/>
      <c r="IKT8"/>
      <c r="IKU8"/>
      <c r="IKV8"/>
      <c r="IKW8"/>
      <c r="IKX8"/>
      <c r="IKY8"/>
      <c r="IKZ8"/>
      <c r="ILA8"/>
      <c r="ILB8"/>
      <c r="ILC8"/>
      <c r="ILD8"/>
      <c r="ILE8"/>
      <c r="ILF8"/>
      <c r="ILG8"/>
      <c r="ILH8"/>
      <c r="ILI8"/>
      <c r="ILJ8"/>
      <c r="ILK8"/>
      <c r="ILL8"/>
      <c r="ILM8"/>
      <c r="ILN8"/>
      <c r="ILO8"/>
      <c r="ILP8"/>
      <c r="ILQ8"/>
      <c r="ILR8"/>
      <c r="ILS8"/>
      <c r="ILT8"/>
      <c r="ILU8"/>
      <c r="ILV8"/>
      <c r="ILW8"/>
      <c r="ILX8"/>
      <c r="ILY8"/>
      <c r="ILZ8"/>
      <c r="IMA8"/>
      <c r="IMB8"/>
      <c r="IMC8"/>
      <c r="IMD8"/>
      <c r="IME8"/>
      <c r="IMF8"/>
      <c r="IMG8"/>
      <c r="IMH8"/>
      <c r="IMI8"/>
      <c r="IMJ8"/>
      <c r="IMK8"/>
      <c r="IML8"/>
      <c r="IMM8"/>
      <c r="IMN8"/>
      <c r="IMO8"/>
      <c r="IMP8"/>
      <c r="IMQ8"/>
      <c r="IMR8"/>
      <c r="IMS8"/>
      <c r="IMT8"/>
      <c r="IMU8"/>
      <c r="IMV8"/>
      <c r="IMW8"/>
      <c r="IMX8"/>
      <c r="IMY8"/>
      <c r="IMZ8"/>
      <c r="INA8"/>
      <c r="INB8"/>
      <c r="INC8"/>
      <c r="IND8"/>
      <c r="INE8"/>
      <c r="INF8"/>
      <c r="ING8"/>
      <c r="INH8"/>
      <c r="INI8"/>
      <c r="INJ8"/>
      <c r="INK8"/>
      <c r="INL8"/>
      <c r="INM8"/>
      <c r="INN8"/>
      <c r="INO8"/>
      <c r="INP8"/>
      <c r="INQ8"/>
      <c r="INR8"/>
      <c r="INS8"/>
      <c r="INT8"/>
      <c r="INU8"/>
      <c r="INV8"/>
      <c r="INW8"/>
      <c r="INX8"/>
      <c r="INY8"/>
      <c r="INZ8"/>
      <c r="IOA8"/>
      <c r="IOB8"/>
      <c r="IOC8"/>
      <c r="IOD8"/>
      <c r="IOE8"/>
      <c r="IOF8"/>
      <c r="IOG8"/>
      <c r="IOH8"/>
      <c r="IOI8"/>
      <c r="IOJ8"/>
      <c r="IOK8"/>
      <c r="IOL8"/>
      <c r="IOM8"/>
      <c r="ION8"/>
      <c r="IOO8"/>
      <c r="IOP8"/>
      <c r="IOQ8"/>
      <c r="IOR8"/>
      <c r="IOS8"/>
      <c r="IOT8"/>
      <c r="IOU8"/>
      <c r="IOV8"/>
      <c r="IOW8"/>
      <c r="IOX8"/>
      <c r="IOY8"/>
      <c r="IOZ8"/>
      <c r="IPA8"/>
      <c r="IPB8"/>
      <c r="IPC8"/>
      <c r="IPD8"/>
      <c r="IPE8"/>
      <c r="IPF8"/>
      <c r="IPG8"/>
      <c r="IPH8"/>
      <c r="IPI8"/>
      <c r="IPJ8"/>
      <c r="IPK8"/>
      <c r="IPL8"/>
      <c r="IPM8"/>
      <c r="IPN8"/>
      <c r="IPO8"/>
      <c r="IPP8"/>
      <c r="IPQ8"/>
      <c r="IPR8"/>
      <c r="IPS8"/>
      <c r="IPT8"/>
      <c r="IPU8"/>
      <c r="IPV8"/>
      <c r="IPW8"/>
      <c r="IPX8"/>
      <c r="IPY8"/>
      <c r="IPZ8"/>
      <c r="IQA8"/>
      <c r="IQB8"/>
      <c r="IQC8"/>
      <c r="IQD8"/>
      <c r="IQE8"/>
      <c r="IQF8"/>
      <c r="IQG8"/>
      <c r="IQH8"/>
      <c r="IQI8"/>
      <c r="IQJ8"/>
      <c r="IQK8"/>
      <c r="IQL8"/>
      <c r="IQM8"/>
      <c r="IQN8"/>
      <c r="IQO8"/>
      <c r="IQP8"/>
      <c r="IQQ8"/>
      <c r="IQR8"/>
      <c r="IQS8"/>
      <c r="IQT8"/>
      <c r="IQU8"/>
      <c r="IQV8"/>
      <c r="IQW8"/>
      <c r="IQX8"/>
      <c r="IQY8"/>
      <c r="IQZ8"/>
      <c r="IRA8"/>
      <c r="IRB8"/>
      <c r="IRC8"/>
      <c r="IRD8"/>
      <c r="IRE8"/>
      <c r="IRF8"/>
      <c r="IRG8"/>
      <c r="IRH8"/>
      <c r="IRI8"/>
      <c r="IRJ8"/>
      <c r="IRK8"/>
      <c r="IRL8"/>
      <c r="IRM8"/>
      <c r="IRN8"/>
      <c r="IRO8"/>
      <c r="IRP8"/>
      <c r="IRQ8"/>
      <c r="IRR8"/>
      <c r="IRS8"/>
      <c r="IRT8"/>
      <c r="IRU8"/>
      <c r="IRV8"/>
      <c r="IRW8"/>
      <c r="IRX8"/>
      <c r="IRY8"/>
      <c r="IRZ8"/>
      <c r="ISA8"/>
      <c r="ISB8"/>
      <c r="ISC8"/>
      <c r="ISD8"/>
      <c r="ISE8"/>
      <c r="ISF8"/>
      <c r="ISG8"/>
      <c r="ISH8"/>
      <c r="ISI8"/>
      <c r="ISJ8"/>
      <c r="ISK8"/>
      <c r="ISL8"/>
      <c r="ISM8"/>
      <c r="ISN8"/>
      <c r="ISO8"/>
      <c r="ISP8"/>
      <c r="ISQ8"/>
      <c r="ISR8"/>
      <c r="ISS8"/>
      <c r="IST8"/>
      <c r="ISU8"/>
      <c r="ISV8"/>
      <c r="ISW8"/>
      <c r="ISX8"/>
      <c r="ISY8"/>
      <c r="ISZ8"/>
      <c r="ITA8"/>
      <c r="ITB8"/>
      <c r="ITC8"/>
      <c r="ITD8"/>
      <c r="ITE8"/>
      <c r="ITF8"/>
      <c r="ITG8"/>
      <c r="ITH8"/>
      <c r="ITI8"/>
      <c r="ITJ8"/>
      <c r="ITK8"/>
      <c r="ITL8"/>
      <c r="ITM8"/>
      <c r="ITN8"/>
      <c r="ITO8"/>
      <c r="ITP8"/>
      <c r="ITQ8"/>
      <c r="ITR8"/>
      <c r="ITS8"/>
      <c r="ITT8"/>
      <c r="ITU8"/>
      <c r="ITV8"/>
      <c r="ITW8"/>
      <c r="ITX8"/>
      <c r="ITY8"/>
      <c r="ITZ8"/>
      <c r="IUA8"/>
      <c r="IUB8"/>
      <c r="IUC8"/>
      <c r="IUD8"/>
      <c r="IUE8"/>
      <c r="IUF8"/>
      <c r="IUG8"/>
      <c r="IUH8"/>
      <c r="IUI8"/>
      <c r="IUJ8"/>
      <c r="IUK8"/>
      <c r="IUL8"/>
      <c r="IUM8"/>
      <c r="IUN8"/>
      <c r="IUO8"/>
      <c r="IUP8"/>
      <c r="IUQ8"/>
      <c r="IUR8"/>
      <c r="IUS8"/>
      <c r="IUT8"/>
      <c r="IUU8"/>
      <c r="IUV8"/>
      <c r="IUW8"/>
      <c r="IUX8"/>
      <c r="IUY8"/>
      <c r="IUZ8"/>
      <c r="IVA8"/>
      <c r="IVB8"/>
      <c r="IVC8"/>
      <c r="IVD8"/>
      <c r="IVE8"/>
      <c r="IVF8"/>
      <c r="IVG8"/>
      <c r="IVH8"/>
      <c r="IVI8"/>
      <c r="IVJ8"/>
      <c r="IVK8"/>
      <c r="IVL8"/>
      <c r="IVM8"/>
      <c r="IVN8"/>
      <c r="IVO8"/>
      <c r="IVP8"/>
      <c r="IVQ8"/>
      <c r="IVR8"/>
      <c r="IVS8"/>
      <c r="IVT8"/>
      <c r="IVU8"/>
      <c r="IVV8"/>
      <c r="IVW8"/>
      <c r="IVX8"/>
      <c r="IVY8"/>
      <c r="IVZ8"/>
      <c r="IWA8"/>
      <c r="IWB8"/>
      <c r="IWC8"/>
      <c r="IWD8"/>
      <c r="IWE8"/>
      <c r="IWF8"/>
      <c r="IWG8"/>
      <c r="IWH8"/>
      <c r="IWI8"/>
      <c r="IWJ8"/>
      <c r="IWK8"/>
      <c r="IWL8"/>
      <c r="IWM8"/>
      <c r="IWN8"/>
      <c r="IWO8"/>
      <c r="IWP8"/>
      <c r="IWQ8"/>
      <c r="IWR8"/>
      <c r="IWS8"/>
      <c r="IWT8"/>
      <c r="IWU8"/>
      <c r="IWV8"/>
      <c r="IWW8"/>
      <c r="IWX8"/>
      <c r="IWY8"/>
      <c r="IWZ8"/>
      <c r="IXA8"/>
      <c r="IXB8"/>
      <c r="IXC8"/>
      <c r="IXD8"/>
      <c r="IXE8"/>
      <c r="IXF8"/>
      <c r="IXG8"/>
      <c r="IXH8"/>
      <c r="IXI8"/>
      <c r="IXJ8"/>
      <c r="IXK8"/>
      <c r="IXL8"/>
      <c r="IXM8"/>
      <c r="IXN8"/>
      <c r="IXO8"/>
      <c r="IXP8"/>
      <c r="IXQ8"/>
      <c r="IXR8"/>
      <c r="IXS8"/>
      <c r="IXT8"/>
      <c r="IXU8"/>
      <c r="IXV8"/>
      <c r="IXW8"/>
      <c r="IXX8"/>
      <c r="IXY8"/>
      <c r="IXZ8"/>
      <c r="IYA8"/>
      <c r="IYB8"/>
      <c r="IYC8"/>
      <c r="IYD8"/>
      <c r="IYE8"/>
      <c r="IYF8"/>
      <c r="IYG8"/>
      <c r="IYH8"/>
      <c r="IYI8"/>
      <c r="IYJ8"/>
      <c r="IYK8"/>
      <c r="IYL8"/>
      <c r="IYM8"/>
      <c r="IYN8"/>
      <c r="IYO8"/>
      <c r="IYP8"/>
      <c r="IYQ8"/>
      <c r="IYR8"/>
      <c r="IYS8"/>
      <c r="IYT8"/>
      <c r="IYU8"/>
      <c r="IYV8"/>
      <c r="IYW8"/>
      <c r="IYX8"/>
      <c r="IYY8"/>
      <c r="IYZ8"/>
      <c r="IZA8"/>
      <c r="IZB8"/>
      <c r="IZC8"/>
      <c r="IZD8"/>
      <c r="IZE8"/>
      <c r="IZF8"/>
      <c r="IZG8"/>
      <c r="IZH8"/>
      <c r="IZI8"/>
      <c r="IZJ8"/>
      <c r="IZK8"/>
      <c r="IZL8"/>
      <c r="IZM8"/>
      <c r="IZN8"/>
      <c r="IZO8"/>
      <c r="IZP8"/>
      <c r="IZQ8"/>
      <c r="IZR8"/>
      <c r="IZS8"/>
      <c r="IZT8"/>
      <c r="IZU8"/>
      <c r="IZV8"/>
      <c r="IZW8"/>
      <c r="IZX8"/>
      <c r="IZY8"/>
      <c r="IZZ8"/>
      <c r="JAA8"/>
      <c r="JAB8"/>
      <c r="JAC8"/>
      <c r="JAD8"/>
      <c r="JAE8"/>
      <c r="JAF8"/>
      <c r="JAG8"/>
      <c r="JAH8"/>
      <c r="JAI8"/>
      <c r="JAJ8"/>
      <c r="JAK8"/>
      <c r="JAL8"/>
      <c r="JAM8"/>
      <c r="JAN8"/>
      <c r="JAO8"/>
      <c r="JAP8"/>
      <c r="JAQ8"/>
      <c r="JAR8"/>
      <c r="JAS8"/>
      <c r="JAT8"/>
      <c r="JAU8"/>
      <c r="JAV8"/>
      <c r="JAW8"/>
      <c r="JAX8"/>
      <c r="JAY8"/>
      <c r="JAZ8"/>
      <c r="JBA8"/>
      <c r="JBB8"/>
      <c r="JBC8"/>
      <c r="JBD8"/>
      <c r="JBE8"/>
      <c r="JBF8"/>
      <c r="JBG8"/>
      <c r="JBH8"/>
      <c r="JBI8"/>
      <c r="JBJ8"/>
      <c r="JBK8"/>
      <c r="JBL8"/>
      <c r="JBM8"/>
      <c r="JBN8"/>
      <c r="JBO8"/>
      <c r="JBP8"/>
      <c r="JBQ8"/>
      <c r="JBR8"/>
      <c r="JBS8"/>
      <c r="JBT8"/>
      <c r="JBU8"/>
      <c r="JBV8"/>
      <c r="JBW8"/>
      <c r="JBX8"/>
      <c r="JBY8"/>
      <c r="JBZ8"/>
      <c r="JCA8"/>
      <c r="JCB8"/>
      <c r="JCC8"/>
      <c r="JCD8"/>
      <c r="JCE8"/>
      <c r="JCF8"/>
      <c r="JCG8"/>
      <c r="JCH8"/>
      <c r="JCI8"/>
      <c r="JCJ8"/>
      <c r="JCK8"/>
      <c r="JCL8"/>
      <c r="JCM8"/>
      <c r="JCN8"/>
      <c r="JCO8"/>
      <c r="JCP8"/>
      <c r="JCQ8"/>
      <c r="JCR8"/>
      <c r="JCS8"/>
      <c r="JCT8"/>
      <c r="JCU8"/>
      <c r="JCV8"/>
      <c r="JCW8"/>
      <c r="JCX8"/>
      <c r="JCY8"/>
      <c r="JCZ8"/>
      <c r="JDA8"/>
      <c r="JDB8"/>
      <c r="JDC8"/>
      <c r="JDD8"/>
      <c r="JDE8"/>
      <c r="JDF8"/>
      <c r="JDG8"/>
      <c r="JDH8"/>
      <c r="JDI8"/>
      <c r="JDJ8"/>
      <c r="JDK8"/>
      <c r="JDL8"/>
      <c r="JDM8"/>
      <c r="JDN8"/>
      <c r="JDO8"/>
      <c r="JDP8"/>
      <c r="JDQ8"/>
      <c r="JDR8"/>
      <c r="JDS8"/>
      <c r="JDT8"/>
      <c r="JDU8"/>
      <c r="JDV8"/>
      <c r="JDW8"/>
      <c r="JDX8"/>
      <c r="JDY8"/>
      <c r="JDZ8"/>
      <c r="JEA8"/>
      <c r="JEB8"/>
      <c r="JEC8"/>
      <c r="JED8"/>
      <c r="JEE8"/>
      <c r="JEF8"/>
      <c r="JEG8"/>
      <c r="JEH8"/>
      <c r="JEI8"/>
      <c r="JEJ8"/>
      <c r="JEK8"/>
      <c r="JEL8"/>
      <c r="JEM8"/>
      <c r="JEN8"/>
      <c r="JEO8"/>
      <c r="JEP8"/>
      <c r="JEQ8"/>
      <c r="JER8"/>
      <c r="JES8"/>
      <c r="JET8"/>
      <c r="JEU8"/>
      <c r="JEV8"/>
      <c r="JEW8"/>
      <c r="JEX8"/>
      <c r="JEY8"/>
      <c r="JEZ8"/>
      <c r="JFA8"/>
      <c r="JFB8"/>
      <c r="JFC8"/>
      <c r="JFD8"/>
      <c r="JFE8"/>
      <c r="JFF8"/>
      <c r="JFG8"/>
      <c r="JFH8"/>
      <c r="JFI8"/>
      <c r="JFJ8"/>
      <c r="JFK8"/>
      <c r="JFL8"/>
      <c r="JFM8"/>
      <c r="JFN8"/>
      <c r="JFO8"/>
      <c r="JFP8"/>
      <c r="JFQ8"/>
      <c r="JFR8"/>
      <c r="JFS8"/>
      <c r="JFT8"/>
      <c r="JFU8"/>
      <c r="JFV8"/>
      <c r="JFW8"/>
      <c r="JFX8"/>
      <c r="JFY8"/>
      <c r="JFZ8"/>
      <c r="JGA8"/>
      <c r="JGB8"/>
      <c r="JGC8"/>
      <c r="JGD8"/>
      <c r="JGE8"/>
      <c r="JGF8"/>
      <c r="JGG8"/>
      <c r="JGH8"/>
      <c r="JGI8"/>
      <c r="JGJ8"/>
      <c r="JGK8"/>
      <c r="JGL8"/>
      <c r="JGM8"/>
      <c r="JGN8"/>
      <c r="JGO8"/>
      <c r="JGP8"/>
      <c r="JGQ8"/>
      <c r="JGR8"/>
      <c r="JGS8"/>
      <c r="JGT8"/>
      <c r="JGU8"/>
      <c r="JGV8"/>
      <c r="JGW8"/>
      <c r="JGX8"/>
      <c r="JGY8"/>
      <c r="JGZ8"/>
      <c r="JHA8"/>
      <c r="JHB8"/>
      <c r="JHC8"/>
      <c r="JHD8"/>
      <c r="JHE8"/>
      <c r="JHF8"/>
      <c r="JHG8"/>
      <c r="JHH8"/>
      <c r="JHI8"/>
      <c r="JHJ8"/>
      <c r="JHK8"/>
      <c r="JHL8"/>
      <c r="JHM8"/>
      <c r="JHN8"/>
      <c r="JHO8"/>
      <c r="JHP8"/>
      <c r="JHQ8"/>
      <c r="JHR8"/>
      <c r="JHS8"/>
      <c r="JHT8"/>
      <c r="JHU8"/>
      <c r="JHV8"/>
      <c r="JHW8"/>
      <c r="JHX8"/>
      <c r="JHY8"/>
      <c r="JHZ8"/>
      <c r="JIA8"/>
      <c r="JIB8"/>
      <c r="JIC8"/>
      <c r="JID8"/>
      <c r="JIE8"/>
      <c r="JIF8"/>
      <c r="JIG8"/>
      <c r="JIH8"/>
      <c r="JII8"/>
      <c r="JIJ8"/>
      <c r="JIK8"/>
      <c r="JIL8"/>
      <c r="JIM8"/>
      <c r="JIN8"/>
      <c r="JIO8"/>
      <c r="JIP8"/>
      <c r="JIQ8"/>
      <c r="JIR8"/>
      <c r="JIS8"/>
      <c r="JIT8"/>
      <c r="JIU8"/>
      <c r="JIV8"/>
      <c r="JIW8"/>
      <c r="JIX8"/>
      <c r="JIY8"/>
      <c r="JIZ8"/>
      <c r="JJA8"/>
      <c r="JJB8"/>
      <c r="JJC8"/>
      <c r="JJD8"/>
      <c r="JJE8"/>
      <c r="JJF8"/>
      <c r="JJG8"/>
      <c r="JJH8"/>
      <c r="JJI8"/>
      <c r="JJJ8"/>
      <c r="JJK8"/>
      <c r="JJL8"/>
      <c r="JJM8"/>
      <c r="JJN8"/>
      <c r="JJO8"/>
      <c r="JJP8"/>
      <c r="JJQ8"/>
      <c r="JJR8"/>
      <c r="JJS8"/>
      <c r="JJT8"/>
      <c r="JJU8"/>
      <c r="JJV8"/>
      <c r="JJW8"/>
      <c r="JJX8"/>
      <c r="JJY8"/>
      <c r="JJZ8"/>
      <c r="JKA8"/>
      <c r="JKB8"/>
      <c r="JKC8"/>
      <c r="JKD8"/>
      <c r="JKE8"/>
      <c r="JKF8"/>
      <c r="JKG8"/>
      <c r="JKH8"/>
      <c r="JKI8"/>
      <c r="JKJ8"/>
      <c r="JKK8"/>
      <c r="JKL8"/>
      <c r="JKM8"/>
      <c r="JKN8"/>
      <c r="JKO8"/>
      <c r="JKP8"/>
      <c r="JKQ8"/>
      <c r="JKR8"/>
      <c r="JKS8"/>
      <c r="JKT8"/>
      <c r="JKU8"/>
      <c r="JKV8"/>
      <c r="JKW8"/>
      <c r="JKX8"/>
      <c r="JKY8"/>
      <c r="JKZ8"/>
      <c r="JLA8"/>
      <c r="JLB8"/>
      <c r="JLC8"/>
      <c r="JLD8"/>
      <c r="JLE8"/>
      <c r="JLF8"/>
      <c r="JLG8"/>
      <c r="JLH8"/>
      <c r="JLI8"/>
      <c r="JLJ8"/>
      <c r="JLK8"/>
      <c r="JLL8"/>
      <c r="JLM8"/>
      <c r="JLN8"/>
      <c r="JLO8"/>
      <c r="JLP8"/>
      <c r="JLQ8"/>
      <c r="JLR8"/>
      <c r="JLS8"/>
      <c r="JLT8"/>
      <c r="JLU8"/>
      <c r="JLV8"/>
      <c r="JLW8"/>
      <c r="JLX8"/>
      <c r="JLY8"/>
      <c r="JLZ8"/>
      <c r="JMA8"/>
      <c r="JMB8"/>
      <c r="JMC8"/>
      <c r="JMD8"/>
      <c r="JME8"/>
      <c r="JMF8"/>
      <c r="JMG8"/>
      <c r="JMH8"/>
      <c r="JMI8"/>
      <c r="JMJ8"/>
      <c r="JMK8"/>
      <c r="JML8"/>
      <c r="JMM8"/>
      <c r="JMN8"/>
      <c r="JMO8"/>
      <c r="JMP8"/>
      <c r="JMQ8"/>
      <c r="JMR8"/>
      <c r="JMS8"/>
      <c r="JMT8"/>
      <c r="JMU8"/>
      <c r="JMV8"/>
      <c r="JMW8"/>
      <c r="JMX8"/>
      <c r="JMY8"/>
      <c r="JMZ8"/>
      <c r="JNA8"/>
      <c r="JNB8"/>
      <c r="JNC8"/>
      <c r="JND8"/>
      <c r="JNE8"/>
      <c r="JNF8"/>
      <c r="JNG8"/>
      <c r="JNH8"/>
      <c r="JNI8"/>
      <c r="JNJ8"/>
      <c r="JNK8"/>
      <c r="JNL8"/>
      <c r="JNM8"/>
      <c r="JNN8"/>
      <c r="JNO8"/>
      <c r="JNP8"/>
      <c r="JNQ8"/>
      <c r="JNR8"/>
      <c r="JNS8"/>
      <c r="JNT8"/>
      <c r="JNU8"/>
      <c r="JNV8"/>
      <c r="JNW8"/>
      <c r="JNX8"/>
      <c r="JNY8"/>
      <c r="JNZ8"/>
      <c r="JOA8"/>
      <c r="JOB8"/>
      <c r="JOC8"/>
      <c r="JOD8"/>
      <c r="JOE8"/>
      <c r="JOF8"/>
      <c r="JOG8"/>
      <c r="JOH8"/>
      <c r="JOI8"/>
      <c r="JOJ8"/>
      <c r="JOK8"/>
      <c r="JOL8"/>
      <c r="JOM8"/>
      <c r="JON8"/>
      <c r="JOO8"/>
      <c r="JOP8"/>
      <c r="JOQ8"/>
      <c r="JOR8"/>
      <c r="JOS8"/>
      <c r="JOT8"/>
      <c r="JOU8"/>
      <c r="JOV8"/>
      <c r="JOW8"/>
      <c r="JOX8"/>
      <c r="JOY8"/>
      <c r="JOZ8"/>
      <c r="JPA8"/>
      <c r="JPB8"/>
      <c r="JPC8"/>
      <c r="JPD8"/>
      <c r="JPE8"/>
      <c r="JPF8"/>
      <c r="JPG8"/>
      <c r="JPH8"/>
      <c r="JPI8"/>
      <c r="JPJ8"/>
      <c r="JPK8"/>
      <c r="JPL8"/>
      <c r="JPM8"/>
      <c r="JPN8"/>
      <c r="JPO8"/>
      <c r="JPP8"/>
      <c r="JPQ8"/>
      <c r="JPR8"/>
      <c r="JPS8"/>
      <c r="JPT8"/>
      <c r="JPU8"/>
      <c r="JPV8"/>
      <c r="JPW8"/>
      <c r="JPX8"/>
      <c r="JPY8"/>
      <c r="JPZ8"/>
      <c r="JQA8"/>
      <c r="JQB8"/>
      <c r="JQC8"/>
      <c r="JQD8"/>
      <c r="JQE8"/>
      <c r="JQF8"/>
      <c r="JQG8"/>
      <c r="JQH8"/>
      <c r="JQI8"/>
      <c r="JQJ8"/>
      <c r="JQK8"/>
      <c r="JQL8"/>
      <c r="JQM8"/>
      <c r="JQN8"/>
      <c r="JQO8"/>
      <c r="JQP8"/>
      <c r="JQQ8"/>
      <c r="JQR8"/>
      <c r="JQS8"/>
      <c r="JQT8"/>
      <c r="JQU8"/>
      <c r="JQV8"/>
      <c r="JQW8"/>
      <c r="JQX8"/>
      <c r="JQY8"/>
      <c r="JQZ8"/>
      <c r="JRA8"/>
      <c r="JRB8"/>
      <c r="JRC8"/>
      <c r="JRD8"/>
      <c r="JRE8"/>
      <c r="JRF8"/>
      <c r="JRG8"/>
      <c r="JRH8"/>
      <c r="JRI8"/>
      <c r="JRJ8"/>
      <c r="JRK8"/>
      <c r="JRL8"/>
      <c r="JRM8"/>
      <c r="JRN8"/>
      <c r="JRO8"/>
      <c r="JRP8"/>
      <c r="JRQ8"/>
      <c r="JRR8"/>
      <c r="JRS8"/>
      <c r="JRT8"/>
      <c r="JRU8"/>
      <c r="JRV8"/>
      <c r="JRW8"/>
      <c r="JRX8"/>
      <c r="JRY8"/>
      <c r="JRZ8"/>
      <c r="JSA8"/>
      <c r="JSB8"/>
      <c r="JSC8"/>
      <c r="JSD8"/>
      <c r="JSE8"/>
      <c r="JSF8"/>
      <c r="JSG8"/>
      <c r="JSH8"/>
      <c r="JSI8"/>
      <c r="JSJ8"/>
      <c r="JSK8"/>
      <c r="JSL8"/>
      <c r="JSM8"/>
      <c r="JSN8"/>
      <c r="JSO8"/>
      <c r="JSP8"/>
      <c r="JSQ8"/>
      <c r="JSR8"/>
      <c r="JSS8"/>
      <c r="JST8"/>
      <c r="JSU8"/>
      <c r="JSV8"/>
      <c r="JSW8"/>
      <c r="JSX8"/>
      <c r="JSY8"/>
      <c r="JSZ8"/>
      <c r="JTA8"/>
      <c r="JTB8"/>
      <c r="JTC8"/>
      <c r="JTD8"/>
      <c r="JTE8"/>
      <c r="JTF8"/>
      <c r="JTG8"/>
      <c r="JTH8"/>
      <c r="JTI8"/>
      <c r="JTJ8"/>
      <c r="JTK8"/>
      <c r="JTL8"/>
      <c r="JTM8"/>
      <c r="JTN8"/>
      <c r="JTO8"/>
      <c r="JTP8"/>
      <c r="JTQ8"/>
      <c r="JTR8"/>
      <c r="JTS8"/>
      <c r="JTT8"/>
      <c r="JTU8"/>
      <c r="JTV8"/>
      <c r="JTW8"/>
      <c r="JTX8"/>
      <c r="JTY8"/>
      <c r="JTZ8"/>
      <c r="JUA8"/>
      <c r="JUB8"/>
      <c r="JUC8"/>
      <c r="JUD8"/>
      <c r="JUE8"/>
      <c r="JUF8"/>
      <c r="JUG8"/>
      <c r="JUH8"/>
      <c r="JUI8"/>
      <c r="JUJ8"/>
      <c r="JUK8"/>
      <c r="JUL8"/>
      <c r="JUM8"/>
      <c r="JUN8"/>
      <c r="JUO8"/>
      <c r="JUP8"/>
      <c r="JUQ8"/>
      <c r="JUR8"/>
      <c r="JUS8"/>
      <c r="JUT8"/>
      <c r="JUU8"/>
      <c r="JUV8"/>
      <c r="JUW8"/>
      <c r="JUX8"/>
      <c r="JUY8"/>
      <c r="JUZ8"/>
      <c r="JVA8"/>
      <c r="JVB8"/>
      <c r="JVC8"/>
      <c r="JVD8"/>
      <c r="JVE8"/>
      <c r="JVF8"/>
      <c r="JVG8"/>
      <c r="JVH8"/>
      <c r="JVI8"/>
      <c r="JVJ8"/>
      <c r="JVK8"/>
      <c r="JVL8"/>
      <c r="JVM8"/>
      <c r="JVN8"/>
      <c r="JVO8"/>
      <c r="JVP8"/>
      <c r="JVQ8"/>
      <c r="JVR8"/>
      <c r="JVS8"/>
      <c r="JVT8"/>
      <c r="JVU8"/>
      <c r="JVV8"/>
      <c r="JVW8"/>
      <c r="JVX8"/>
      <c r="JVY8"/>
      <c r="JVZ8"/>
      <c r="JWA8"/>
      <c r="JWB8"/>
      <c r="JWC8"/>
      <c r="JWD8"/>
      <c r="JWE8"/>
      <c r="JWF8"/>
      <c r="JWG8"/>
      <c r="JWH8"/>
      <c r="JWI8"/>
      <c r="JWJ8"/>
      <c r="JWK8"/>
      <c r="JWL8"/>
      <c r="JWM8"/>
      <c r="JWN8"/>
      <c r="JWO8"/>
      <c r="JWP8"/>
      <c r="JWQ8"/>
      <c r="JWR8"/>
      <c r="JWS8"/>
      <c r="JWT8"/>
      <c r="JWU8"/>
      <c r="JWV8"/>
      <c r="JWW8"/>
      <c r="JWX8"/>
      <c r="JWY8"/>
      <c r="JWZ8"/>
      <c r="JXA8"/>
      <c r="JXB8"/>
      <c r="JXC8"/>
      <c r="JXD8"/>
      <c r="JXE8"/>
      <c r="JXF8"/>
      <c r="JXG8"/>
      <c r="JXH8"/>
      <c r="JXI8"/>
      <c r="JXJ8"/>
      <c r="JXK8"/>
      <c r="JXL8"/>
      <c r="JXM8"/>
      <c r="JXN8"/>
      <c r="JXO8"/>
      <c r="JXP8"/>
      <c r="JXQ8"/>
      <c r="JXR8"/>
      <c r="JXS8"/>
      <c r="JXT8"/>
      <c r="JXU8"/>
      <c r="JXV8"/>
      <c r="JXW8"/>
      <c r="JXX8"/>
      <c r="JXY8"/>
      <c r="JXZ8"/>
      <c r="JYA8"/>
      <c r="JYB8"/>
      <c r="JYC8"/>
      <c r="JYD8"/>
      <c r="JYE8"/>
      <c r="JYF8"/>
      <c r="JYG8"/>
      <c r="JYH8"/>
      <c r="JYI8"/>
      <c r="JYJ8"/>
      <c r="JYK8"/>
      <c r="JYL8"/>
      <c r="JYM8"/>
      <c r="JYN8"/>
      <c r="JYO8"/>
      <c r="JYP8"/>
      <c r="JYQ8"/>
      <c r="JYR8"/>
      <c r="JYS8"/>
      <c r="JYT8"/>
      <c r="JYU8"/>
      <c r="JYV8"/>
      <c r="JYW8"/>
      <c r="JYX8"/>
      <c r="JYY8"/>
      <c r="JYZ8"/>
      <c r="JZA8"/>
      <c r="JZB8"/>
      <c r="JZC8"/>
      <c r="JZD8"/>
      <c r="JZE8"/>
      <c r="JZF8"/>
      <c r="JZG8"/>
      <c r="JZH8"/>
      <c r="JZI8"/>
      <c r="JZJ8"/>
      <c r="JZK8"/>
      <c r="JZL8"/>
      <c r="JZM8"/>
      <c r="JZN8"/>
      <c r="JZO8"/>
      <c r="JZP8"/>
      <c r="JZQ8"/>
      <c r="JZR8"/>
      <c r="JZS8"/>
      <c r="JZT8"/>
      <c r="JZU8"/>
      <c r="JZV8"/>
      <c r="JZW8"/>
      <c r="JZX8"/>
      <c r="JZY8"/>
      <c r="JZZ8"/>
      <c r="KAA8"/>
      <c r="KAB8"/>
      <c r="KAC8"/>
      <c r="KAD8"/>
      <c r="KAE8"/>
      <c r="KAF8"/>
      <c r="KAG8"/>
      <c r="KAH8"/>
      <c r="KAI8"/>
      <c r="KAJ8"/>
      <c r="KAK8"/>
      <c r="KAL8"/>
      <c r="KAM8"/>
      <c r="KAN8"/>
      <c r="KAO8"/>
      <c r="KAP8"/>
      <c r="KAQ8"/>
      <c r="KAR8"/>
      <c r="KAS8"/>
      <c r="KAT8"/>
      <c r="KAU8"/>
      <c r="KAV8"/>
      <c r="KAW8"/>
      <c r="KAX8"/>
      <c r="KAY8"/>
      <c r="KAZ8"/>
      <c r="KBA8"/>
      <c r="KBB8"/>
      <c r="KBC8"/>
      <c r="KBD8"/>
      <c r="KBE8"/>
      <c r="KBF8"/>
      <c r="KBG8"/>
      <c r="KBH8"/>
      <c r="KBI8"/>
      <c r="KBJ8"/>
      <c r="KBK8"/>
      <c r="KBL8"/>
      <c r="KBM8"/>
      <c r="KBN8"/>
      <c r="KBO8"/>
      <c r="KBP8"/>
      <c r="KBQ8"/>
      <c r="KBR8"/>
      <c r="KBS8"/>
      <c r="KBT8"/>
      <c r="KBU8"/>
      <c r="KBV8"/>
      <c r="KBW8"/>
      <c r="KBX8"/>
      <c r="KBY8"/>
      <c r="KBZ8"/>
      <c r="KCA8"/>
      <c r="KCB8"/>
      <c r="KCC8"/>
      <c r="KCD8"/>
      <c r="KCE8"/>
      <c r="KCF8"/>
      <c r="KCG8"/>
      <c r="KCH8"/>
      <c r="KCI8"/>
      <c r="KCJ8"/>
      <c r="KCK8"/>
      <c r="KCL8"/>
      <c r="KCM8"/>
      <c r="KCN8"/>
      <c r="KCO8"/>
      <c r="KCP8"/>
      <c r="KCQ8"/>
      <c r="KCR8"/>
      <c r="KCS8"/>
      <c r="KCT8"/>
      <c r="KCU8"/>
      <c r="KCV8"/>
      <c r="KCW8"/>
      <c r="KCX8"/>
      <c r="KCY8"/>
      <c r="KCZ8"/>
      <c r="KDA8"/>
      <c r="KDB8"/>
      <c r="KDC8"/>
      <c r="KDD8"/>
      <c r="KDE8"/>
      <c r="KDF8"/>
      <c r="KDG8"/>
      <c r="KDH8"/>
      <c r="KDI8"/>
      <c r="KDJ8"/>
      <c r="KDK8"/>
      <c r="KDL8"/>
      <c r="KDM8"/>
      <c r="KDN8"/>
      <c r="KDO8"/>
      <c r="KDP8"/>
      <c r="KDQ8"/>
      <c r="KDR8"/>
      <c r="KDS8"/>
      <c r="KDT8"/>
      <c r="KDU8"/>
      <c r="KDV8"/>
      <c r="KDW8"/>
      <c r="KDX8"/>
      <c r="KDY8"/>
      <c r="KDZ8"/>
      <c r="KEA8"/>
      <c r="KEB8"/>
      <c r="KEC8"/>
      <c r="KED8"/>
      <c r="KEE8"/>
      <c r="KEF8"/>
      <c r="KEG8"/>
      <c r="KEH8"/>
      <c r="KEI8"/>
      <c r="KEJ8"/>
      <c r="KEK8"/>
      <c r="KEL8"/>
      <c r="KEM8"/>
      <c r="KEN8"/>
      <c r="KEO8"/>
      <c r="KEP8"/>
      <c r="KEQ8"/>
      <c r="KER8"/>
      <c r="KES8"/>
      <c r="KET8"/>
      <c r="KEU8"/>
      <c r="KEV8"/>
      <c r="KEW8"/>
      <c r="KEX8"/>
      <c r="KEY8"/>
      <c r="KEZ8"/>
      <c r="KFA8"/>
      <c r="KFB8"/>
      <c r="KFC8"/>
      <c r="KFD8"/>
      <c r="KFE8"/>
      <c r="KFF8"/>
      <c r="KFG8"/>
      <c r="KFH8"/>
      <c r="KFI8"/>
      <c r="KFJ8"/>
      <c r="KFK8"/>
      <c r="KFL8"/>
      <c r="KFM8"/>
      <c r="KFN8"/>
      <c r="KFO8"/>
      <c r="KFP8"/>
      <c r="KFQ8"/>
      <c r="KFR8"/>
      <c r="KFS8"/>
      <c r="KFT8"/>
      <c r="KFU8"/>
      <c r="KFV8"/>
      <c r="KFW8"/>
      <c r="KFX8"/>
      <c r="KFY8"/>
      <c r="KFZ8"/>
      <c r="KGA8"/>
      <c r="KGB8"/>
      <c r="KGC8"/>
      <c r="KGD8"/>
      <c r="KGE8"/>
      <c r="KGF8"/>
      <c r="KGG8"/>
      <c r="KGH8"/>
      <c r="KGI8"/>
      <c r="KGJ8"/>
      <c r="KGK8"/>
      <c r="KGL8"/>
      <c r="KGM8"/>
      <c r="KGN8"/>
      <c r="KGO8"/>
      <c r="KGP8"/>
      <c r="KGQ8"/>
      <c r="KGR8"/>
      <c r="KGS8"/>
      <c r="KGT8"/>
      <c r="KGU8"/>
      <c r="KGV8"/>
      <c r="KGW8"/>
      <c r="KGX8"/>
      <c r="KGY8"/>
      <c r="KGZ8"/>
      <c r="KHA8"/>
      <c r="KHB8"/>
      <c r="KHC8"/>
      <c r="KHD8"/>
      <c r="KHE8"/>
      <c r="KHF8"/>
      <c r="KHG8"/>
      <c r="KHH8"/>
      <c r="KHI8"/>
      <c r="KHJ8"/>
      <c r="KHK8"/>
      <c r="KHL8"/>
      <c r="KHM8"/>
      <c r="KHN8"/>
      <c r="KHO8"/>
      <c r="KHP8"/>
      <c r="KHQ8"/>
      <c r="KHR8"/>
      <c r="KHS8"/>
      <c r="KHT8"/>
      <c r="KHU8"/>
      <c r="KHV8"/>
      <c r="KHW8"/>
      <c r="KHX8"/>
      <c r="KHY8"/>
      <c r="KHZ8"/>
      <c r="KIA8"/>
      <c r="KIB8"/>
      <c r="KIC8"/>
      <c r="KID8"/>
      <c r="KIE8"/>
      <c r="KIF8"/>
      <c r="KIG8"/>
      <c r="KIH8"/>
      <c r="KII8"/>
      <c r="KIJ8"/>
      <c r="KIK8"/>
      <c r="KIL8"/>
      <c r="KIM8"/>
      <c r="KIN8"/>
      <c r="KIO8"/>
      <c r="KIP8"/>
      <c r="KIQ8"/>
      <c r="KIR8"/>
      <c r="KIS8"/>
      <c r="KIT8"/>
      <c r="KIU8"/>
      <c r="KIV8"/>
      <c r="KIW8"/>
      <c r="KIX8"/>
      <c r="KIY8"/>
      <c r="KIZ8"/>
      <c r="KJA8"/>
      <c r="KJB8"/>
      <c r="KJC8"/>
      <c r="KJD8"/>
      <c r="KJE8"/>
      <c r="KJF8"/>
      <c r="KJG8"/>
      <c r="KJH8"/>
      <c r="KJI8"/>
      <c r="KJJ8"/>
      <c r="KJK8"/>
      <c r="KJL8"/>
      <c r="KJM8"/>
      <c r="KJN8"/>
      <c r="KJO8"/>
      <c r="KJP8"/>
      <c r="KJQ8"/>
      <c r="KJR8"/>
      <c r="KJS8"/>
      <c r="KJT8"/>
      <c r="KJU8"/>
      <c r="KJV8"/>
      <c r="KJW8"/>
      <c r="KJX8"/>
      <c r="KJY8"/>
      <c r="KJZ8"/>
      <c r="KKA8"/>
      <c r="KKB8"/>
      <c r="KKC8"/>
      <c r="KKD8"/>
      <c r="KKE8"/>
      <c r="KKF8"/>
      <c r="KKG8"/>
      <c r="KKH8"/>
      <c r="KKI8"/>
      <c r="KKJ8"/>
      <c r="KKK8"/>
      <c r="KKL8"/>
      <c r="KKM8"/>
      <c r="KKN8"/>
      <c r="KKO8"/>
      <c r="KKP8"/>
      <c r="KKQ8"/>
      <c r="KKR8"/>
      <c r="KKS8"/>
      <c r="KKT8"/>
      <c r="KKU8"/>
      <c r="KKV8"/>
      <c r="KKW8"/>
      <c r="KKX8"/>
      <c r="KKY8"/>
      <c r="KKZ8"/>
      <c r="KLA8"/>
      <c r="KLB8"/>
      <c r="KLC8"/>
      <c r="KLD8"/>
      <c r="KLE8"/>
      <c r="KLF8"/>
      <c r="KLG8"/>
      <c r="KLH8"/>
      <c r="KLI8"/>
      <c r="KLJ8"/>
      <c r="KLK8"/>
      <c r="KLL8"/>
      <c r="KLM8"/>
      <c r="KLN8"/>
      <c r="KLO8"/>
      <c r="KLP8"/>
      <c r="KLQ8"/>
      <c r="KLR8"/>
      <c r="KLS8"/>
      <c r="KLT8"/>
      <c r="KLU8"/>
      <c r="KLV8"/>
      <c r="KLW8"/>
      <c r="KLX8"/>
      <c r="KLY8"/>
      <c r="KLZ8"/>
      <c r="KMA8"/>
      <c r="KMB8"/>
      <c r="KMC8"/>
      <c r="KMD8"/>
      <c r="KME8"/>
      <c r="KMF8"/>
      <c r="KMG8"/>
      <c r="KMH8"/>
      <c r="KMI8"/>
      <c r="KMJ8"/>
      <c r="KMK8"/>
      <c r="KML8"/>
      <c r="KMM8"/>
      <c r="KMN8"/>
      <c r="KMO8"/>
      <c r="KMP8"/>
      <c r="KMQ8"/>
      <c r="KMR8"/>
      <c r="KMS8"/>
      <c r="KMT8"/>
      <c r="KMU8"/>
      <c r="KMV8"/>
      <c r="KMW8"/>
      <c r="KMX8"/>
      <c r="KMY8"/>
      <c r="KMZ8"/>
      <c r="KNA8"/>
      <c r="KNB8"/>
      <c r="KNC8"/>
      <c r="KND8"/>
      <c r="KNE8"/>
      <c r="KNF8"/>
      <c r="KNG8"/>
      <c r="KNH8"/>
      <c r="KNI8"/>
      <c r="KNJ8"/>
      <c r="KNK8"/>
      <c r="KNL8"/>
      <c r="KNM8"/>
      <c r="KNN8"/>
      <c r="KNO8"/>
      <c r="KNP8"/>
      <c r="KNQ8"/>
      <c r="KNR8"/>
      <c r="KNS8"/>
      <c r="KNT8"/>
      <c r="KNU8"/>
      <c r="KNV8"/>
      <c r="KNW8"/>
      <c r="KNX8"/>
      <c r="KNY8"/>
      <c r="KNZ8"/>
      <c r="KOA8"/>
      <c r="KOB8"/>
      <c r="KOC8"/>
      <c r="KOD8"/>
      <c r="KOE8"/>
      <c r="KOF8"/>
      <c r="KOG8"/>
      <c r="KOH8"/>
      <c r="KOI8"/>
      <c r="KOJ8"/>
      <c r="KOK8"/>
      <c r="KOL8"/>
      <c r="KOM8"/>
      <c r="KON8"/>
      <c r="KOO8"/>
      <c r="KOP8"/>
      <c r="KOQ8"/>
      <c r="KOR8"/>
      <c r="KOS8"/>
      <c r="KOT8"/>
      <c r="KOU8"/>
      <c r="KOV8"/>
      <c r="KOW8"/>
      <c r="KOX8"/>
      <c r="KOY8"/>
      <c r="KOZ8"/>
      <c r="KPA8"/>
      <c r="KPB8"/>
      <c r="KPC8"/>
      <c r="KPD8"/>
      <c r="KPE8"/>
      <c r="KPF8"/>
      <c r="KPG8"/>
      <c r="KPH8"/>
      <c r="KPI8"/>
      <c r="KPJ8"/>
      <c r="KPK8"/>
      <c r="KPL8"/>
      <c r="KPM8"/>
      <c r="KPN8"/>
      <c r="KPO8"/>
      <c r="KPP8"/>
      <c r="KPQ8"/>
      <c r="KPR8"/>
      <c r="KPS8"/>
      <c r="KPT8"/>
      <c r="KPU8"/>
      <c r="KPV8"/>
      <c r="KPW8"/>
      <c r="KPX8"/>
      <c r="KPY8"/>
      <c r="KPZ8"/>
      <c r="KQA8"/>
      <c r="KQB8"/>
      <c r="KQC8"/>
      <c r="KQD8"/>
      <c r="KQE8"/>
      <c r="KQF8"/>
      <c r="KQG8"/>
      <c r="KQH8"/>
      <c r="KQI8"/>
      <c r="KQJ8"/>
      <c r="KQK8"/>
      <c r="KQL8"/>
      <c r="KQM8"/>
      <c r="KQN8"/>
      <c r="KQO8"/>
      <c r="KQP8"/>
      <c r="KQQ8"/>
      <c r="KQR8"/>
      <c r="KQS8"/>
      <c r="KQT8"/>
      <c r="KQU8"/>
      <c r="KQV8"/>
      <c r="KQW8"/>
      <c r="KQX8"/>
      <c r="KQY8"/>
      <c r="KQZ8"/>
      <c r="KRA8"/>
      <c r="KRB8"/>
      <c r="KRC8"/>
      <c r="KRD8"/>
      <c r="KRE8"/>
      <c r="KRF8"/>
      <c r="KRG8"/>
      <c r="KRH8"/>
      <c r="KRI8"/>
      <c r="KRJ8"/>
      <c r="KRK8"/>
      <c r="KRL8"/>
      <c r="KRM8"/>
      <c r="KRN8"/>
      <c r="KRO8"/>
      <c r="KRP8"/>
      <c r="KRQ8"/>
      <c r="KRR8"/>
      <c r="KRS8"/>
      <c r="KRT8"/>
      <c r="KRU8"/>
      <c r="KRV8"/>
      <c r="KRW8"/>
      <c r="KRX8"/>
      <c r="KRY8"/>
      <c r="KRZ8"/>
      <c r="KSA8"/>
      <c r="KSB8"/>
      <c r="KSC8"/>
      <c r="KSD8"/>
      <c r="KSE8"/>
      <c r="KSF8"/>
      <c r="KSG8"/>
      <c r="KSH8"/>
      <c r="KSI8"/>
      <c r="KSJ8"/>
      <c r="KSK8"/>
      <c r="KSL8"/>
      <c r="KSM8"/>
      <c r="KSN8"/>
      <c r="KSO8"/>
      <c r="KSP8"/>
      <c r="KSQ8"/>
      <c r="KSR8"/>
      <c r="KSS8"/>
      <c r="KST8"/>
      <c r="KSU8"/>
      <c r="KSV8"/>
      <c r="KSW8"/>
      <c r="KSX8"/>
      <c r="KSY8"/>
      <c r="KSZ8"/>
      <c r="KTA8"/>
      <c r="KTB8"/>
      <c r="KTC8"/>
      <c r="KTD8"/>
      <c r="KTE8"/>
      <c r="KTF8"/>
      <c r="KTG8"/>
      <c r="KTH8"/>
      <c r="KTI8"/>
      <c r="KTJ8"/>
      <c r="KTK8"/>
      <c r="KTL8"/>
      <c r="KTM8"/>
      <c r="KTN8"/>
      <c r="KTO8"/>
      <c r="KTP8"/>
      <c r="KTQ8"/>
      <c r="KTR8"/>
      <c r="KTS8"/>
      <c r="KTT8"/>
      <c r="KTU8"/>
      <c r="KTV8"/>
      <c r="KTW8"/>
      <c r="KTX8"/>
      <c r="KTY8"/>
      <c r="KTZ8"/>
      <c r="KUA8"/>
      <c r="KUB8"/>
      <c r="KUC8"/>
      <c r="KUD8"/>
      <c r="KUE8"/>
      <c r="KUF8"/>
      <c r="KUG8"/>
      <c r="KUH8"/>
      <c r="KUI8"/>
      <c r="KUJ8"/>
      <c r="KUK8"/>
      <c r="KUL8"/>
      <c r="KUM8"/>
      <c r="KUN8"/>
      <c r="KUO8"/>
      <c r="KUP8"/>
      <c r="KUQ8"/>
      <c r="KUR8"/>
      <c r="KUS8"/>
      <c r="KUT8"/>
      <c r="KUU8"/>
      <c r="KUV8"/>
      <c r="KUW8"/>
      <c r="KUX8"/>
      <c r="KUY8"/>
      <c r="KUZ8"/>
      <c r="KVA8"/>
      <c r="KVB8"/>
      <c r="KVC8"/>
      <c r="KVD8"/>
      <c r="KVE8"/>
      <c r="KVF8"/>
      <c r="KVG8"/>
      <c r="KVH8"/>
      <c r="KVI8"/>
      <c r="KVJ8"/>
      <c r="KVK8"/>
      <c r="KVL8"/>
      <c r="KVM8"/>
      <c r="KVN8"/>
      <c r="KVO8"/>
      <c r="KVP8"/>
      <c r="KVQ8"/>
      <c r="KVR8"/>
      <c r="KVS8"/>
      <c r="KVT8"/>
      <c r="KVU8"/>
      <c r="KVV8"/>
      <c r="KVW8"/>
      <c r="KVX8"/>
      <c r="KVY8"/>
      <c r="KVZ8"/>
      <c r="KWA8"/>
      <c r="KWB8"/>
      <c r="KWC8"/>
      <c r="KWD8"/>
      <c r="KWE8"/>
      <c r="KWF8"/>
      <c r="KWG8"/>
      <c r="KWH8"/>
      <c r="KWI8"/>
      <c r="KWJ8"/>
      <c r="KWK8"/>
      <c r="KWL8"/>
      <c r="KWM8"/>
      <c r="KWN8"/>
      <c r="KWO8"/>
      <c r="KWP8"/>
      <c r="KWQ8"/>
      <c r="KWR8"/>
      <c r="KWS8"/>
      <c r="KWT8"/>
      <c r="KWU8"/>
      <c r="KWV8"/>
      <c r="KWW8"/>
      <c r="KWX8"/>
      <c r="KWY8"/>
      <c r="KWZ8"/>
      <c r="KXA8"/>
      <c r="KXB8"/>
      <c r="KXC8"/>
      <c r="KXD8"/>
      <c r="KXE8"/>
      <c r="KXF8"/>
      <c r="KXG8"/>
      <c r="KXH8"/>
      <c r="KXI8"/>
      <c r="KXJ8"/>
      <c r="KXK8"/>
      <c r="KXL8"/>
      <c r="KXM8"/>
      <c r="KXN8"/>
      <c r="KXO8"/>
      <c r="KXP8"/>
      <c r="KXQ8"/>
      <c r="KXR8"/>
      <c r="KXS8"/>
      <c r="KXT8"/>
      <c r="KXU8"/>
      <c r="KXV8"/>
      <c r="KXW8"/>
      <c r="KXX8"/>
      <c r="KXY8"/>
      <c r="KXZ8"/>
      <c r="KYA8"/>
      <c r="KYB8"/>
      <c r="KYC8"/>
      <c r="KYD8"/>
      <c r="KYE8"/>
      <c r="KYF8"/>
      <c r="KYG8"/>
      <c r="KYH8"/>
      <c r="KYI8"/>
      <c r="KYJ8"/>
      <c r="KYK8"/>
      <c r="KYL8"/>
      <c r="KYM8"/>
      <c r="KYN8"/>
      <c r="KYO8"/>
      <c r="KYP8"/>
      <c r="KYQ8"/>
      <c r="KYR8"/>
      <c r="KYS8"/>
      <c r="KYT8"/>
      <c r="KYU8"/>
      <c r="KYV8"/>
      <c r="KYW8"/>
      <c r="KYX8"/>
      <c r="KYY8"/>
      <c r="KYZ8"/>
      <c r="KZA8"/>
      <c r="KZB8"/>
      <c r="KZC8"/>
      <c r="KZD8"/>
      <c r="KZE8"/>
      <c r="KZF8"/>
      <c r="KZG8"/>
      <c r="KZH8"/>
      <c r="KZI8"/>
      <c r="KZJ8"/>
      <c r="KZK8"/>
      <c r="KZL8"/>
      <c r="KZM8"/>
      <c r="KZN8"/>
      <c r="KZO8"/>
      <c r="KZP8"/>
      <c r="KZQ8"/>
      <c r="KZR8"/>
      <c r="KZS8"/>
      <c r="KZT8"/>
      <c r="KZU8"/>
      <c r="KZV8"/>
      <c r="KZW8"/>
      <c r="KZX8"/>
      <c r="KZY8"/>
      <c r="KZZ8"/>
      <c r="LAA8"/>
      <c r="LAB8"/>
      <c r="LAC8"/>
      <c r="LAD8"/>
      <c r="LAE8"/>
      <c r="LAF8"/>
      <c r="LAG8"/>
      <c r="LAH8"/>
      <c r="LAI8"/>
      <c r="LAJ8"/>
      <c r="LAK8"/>
      <c r="LAL8"/>
      <c r="LAM8"/>
      <c r="LAN8"/>
      <c r="LAO8"/>
      <c r="LAP8"/>
      <c r="LAQ8"/>
      <c r="LAR8"/>
      <c r="LAS8"/>
      <c r="LAT8"/>
      <c r="LAU8"/>
      <c r="LAV8"/>
      <c r="LAW8"/>
      <c r="LAX8"/>
      <c r="LAY8"/>
      <c r="LAZ8"/>
      <c r="LBA8"/>
      <c r="LBB8"/>
      <c r="LBC8"/>
      <c r="LBD8"/>
      <c r="LBE8"/>
      <c r="LBF8"/>
      <c r="LBG8"/>
      <c r="LBH8"/>
      <c r="LBI8"/>
      <c r="LBJ8"/>
      <c r="LBK8"/>
      <c r="LBL8"/>
      <c r="LBM8"/>
      <c r="LBN8"/>
      <c r="LBO8"/>
      <c r="LBP8"/>
      <c r="LBQ8"/>
      <c r="LBR8"/>
      <c r="LBS8"/>
      <c r="LBT8"/>
      <c r="LBU8"/>
      <c r="LBV8"/>
      <c r="LBW8"/>
      <c r="LBX8"/>
      <c r="LBY8"/>
      <c r="LBZ8"/>
      <c r="LCA8"/>
      <c r="LCB8"/>
      <c r="LCC8"/>
      <c r="LCD8"/>
      <c r="LCE8"/>
      <c r="LCF8"/>
      <c r="LCG8"/>
      <c r="LCH8"/>
      <c r="LCI8"/>
      <c r="LCJ8"/>
      <c r="LCK8"/>
      <c r="LCL8"/>
      <c r="LCM8"/>
      <c r="LCN8"/>
      <c r="LCO8"/>
      <c r="LCP8"/>
      <c r="LCQ8"/>
      <c r="LCR8"/>
      <c r="LCS8"/>
      <c r="LCT8"/>
      <c r="LCU8"/>
      <c r="LCV8"/>
      <c r="LCW8"/>
      <c r="LCX8"/>
      <c r="LCY8"/>
      <c r="LCZ8"/>
      <c r="LDA8"/>
      <c r="LDB8"/>
      <c r="LDC8"/>
      <c r="LDD8"/>
      <c r="LDE8"/>
      <c r="LDF8"/>
      <c r="LDG8"/>
      <c r="LDH8"/>
      <c r="LDI8"/>
      <c r="LDJ8"/>
      <c r="LDK8"/>
      <c r="LDL8"/>
      <c r="LDM8"/>
      <c r="LDN8"/>
      <c r="LDO8"/>
      <c r="LDP8"/>
      <c r="LDQ8"/>
      <c r="LDR8"/>
      <c r="LDS8"/>
      <c r="LDT8"/>
      <c r="LDU8"/>
      <c r="LDV8"/>
      <c r="LDW8"/>
      <c r="LDX8"/>
      <c r="LDY8"/>
      <c r="LDZ8"/>
      <c r="LEA8"/>
      <c r="LEB8"/>
      <c r="LEC8"/>
      <c r="LED8"/>
      <c r="LEE8"/>
      <c r="LEF8"/>
      <c r="LEG8"/>
      <c r="LEH8"/>
      <c r="LEI8"/>
      <c r="LEJ8"/>
      <c r="LEK8"/>
      <c r="LEL8"/>
      <c r="LEM8"/>
      <c r="LEN8"/>
      <c r="LEO8"/>
      <c r="LEP8"/>
      <c r="LEQ8"/>
      <c r="LER8"/>
      <c r="LES8"/>
      <c r="LET8"/>
      <c r="LEU8"/>
      <c r="LEV8"/>
      <c r="LEW8"/>
      <c r="LEX8"/>
      <c r="LEY8"/>
      <c r="LEZ8"/>
      <c r="LFA8"/>
      <c r="LFB8"/>
      <c r="LFC8"/>
      <c r="LFD8"/>
      <c r="LFE8"/>
      <c r="LFF8"/>
      <c r="LFG8"/>
      <c r="LFH8"/>
      <c r="LFI8"/>
      <c r="LFJ8"/>
      <c r="LFK8"/>
      <c r="LFL8"/>
      <c r="LFM8"/>
      <c r="LFN8"/>
      <c r="LFO8"/>
      <c r="LFP8"/>
      <c r="LFQ8"/>
      <c r="LFR8"/>
      <c r="LFS8"/>
      <c r="LFT8"/>
      <c r="LFU8"/>
      <c r="LFV8"/>
      <c r="LFW8"/>
      <c r="LFX8"/>
      <c r="LFY8"/>
      <c r="LFZ8"/>
      <c r="LGA8"/>
      <c r="LGB8"/>
      <c r="LGC8"/>
      <c r="LGD8"/>
      <c r="LGE8"/>
      <c r="LGF8"/>
      <c r="LGG8"/>
      <c r="LGH8"/>
      <c r="LGI8"/>
      <c r="LGJ8"/>
      <c r="LGK8"/>
      <c r="LGL8"/>
      <c r="LGM8"/>
      <c r="LGN8"/>
      <c r="LGO8"/>
      <c r="LGP8"/>
      <c r="LGQ8"/>
      <c r="LGR8"/>
      <c r="LGS8"/>
      <c r="LGT8"/>
      <c r="LGU8"/>
      <c r="LGV8"/>
      <c r="LGW8"/>
      <c r="LGX8"/>
      <c r="LGY8"/>
      <c r="LGZ8"/>
      <c r="LHA8"/>
      <c r="LHB8"/>
      <c r="LHC8"/>
      <c r="LHD8"/>
      <c r="LHE8"/>
      <c r="LHF8"/>
      <c r="LHG8"/>
      <c r="LHH8"/>
      <c r="LHI8"/>
      <c r="LHJ8"/>
      <c r="LHK8"/>
      <c r="LHL8"/>
      <c r="LHM8"/>
      <c r="LHN8"/>
      <c r="LHO8"/>
      <c r="LHP8"/>
      <c r="LHQ8"/>
      <c r="LHR8"/>
      <c r="LHS8"/>
      <c r="LHT8"/>
      <c r="LHU8"/>
      <c r="LHV8"/>
      <c r="LHW8"/>
      <c r="LHX8"/>
      <c r="LHY8"/>
      <c r="LHZ8"/>
      <c r="LIA8"/>
      <c r="LIB8"/>
      <c r="LIC8"/>
      <c r="LID8"/>
      <c r="LIE8"/>
      <c r="LIF8"/>
      <c r="LIG8"/>
      <c r="LIH8"/>
      <c r="LII8"/>
      <c r="LIJ8"/>
      <c r="LIK8"/>
      <c r="LIL8"/>
      <c r="LIM8"/>
      <c r="LIN8"/>
      <c r="LIO8"/>
      <c r="LIP8"/>
      <c r="LIQ8"/>
      <c r="LIR8"/>
      <c r="LIS8"/>
      <c r="LIT8"/>
      <c r="LIU8"/>
      <c r="LIV8"/>
      <c r="LIW8"/>
      <c r="LIX8"/>
      <c r="LIY8"/>
      <c r="LIZ8"/>
      <c r="LJA8"/>
      <c r="LJB8"/>
      <c r="LJC8"/>
      <c r="LJD8"/>
      <c r="LJE8"/>
      <c r="LJF8"/>
      <c r="LJG8"/>
      <c r="LJH8"/>
      <c r="LJI8"/>
      <c r="LJJ8"/>
      <c r="LJK8"/>
      <c r="LJL8"/>
      <c r="LJM8"/>
      <c r="LJN8"/>
      <c r="LJO8"/>
      <c r="LJP8"/>
      <c r="LJQ8"/>
      <c r="LJR8"/>
      <c r="LJS8"/>
      <c r="LJT8"/>
      <c r="LJU8"/>
      <c r="LJV8"/>
      <c r="LJW8"/>
      <c r="LJX8"/>
      <c r="LJY8"/>
      <c r="LJZ8"/>
      <c r="LKA8"/>
      <c r="LKB8"/>
      <c r="LKC8"/>
      <c r="LKD8"/>
      <c r="LKE8"/>
      <c r="LKF8"/>
      <c r="LKG8"/>
      <c r="LKH8"/>
      <c r="LKI8"/>
      <c r="LKJ8"/>
      <c r="LKK8"/>
      <c r="LKL8"/>
      <c r="LKM8"/>
      <c r="LKN8"/>
      <c r="LKO8"/>
      <c r="LKP8"/>
      <c r="LKQ8"/>
      <c r="LKR8"/>
      <c r="LKS8"/>
      <c r="LKT8"/>
      <c r="LKU8"/>
      <c r="LKV8"/>
      <c r="LKW8"/>
      <c r="LKX8"/>
      <c r="LKY8"/>
      <c r="LKZ8"/>
      <c r="LLA8"/>
      <c r="LLB8"/>
      <c r="LLC8"/>
      <c r="LLD8"/>
      <c r="LLE8"/>
      <c r="LLF8"/>
      <c r="LLG8"/>
      <c r="LLH8"/>
      <c r="LLI8"/>
      <c r="LLJ8"/>
      <c r="LLK8"/>
      <c r="LLL8"/>
      <c r="LLM8"/>
      <c r="LLN8"/>
      <c r="LLO8"/>
      <c r="LLP8"/>
      <c r="LLQ8"/>
      <c r="LLR8"/>
      <c r="LLS8"/>
      <c r="LLT8"/>
      <c r="LLU8"/>
      <c r="LLV8"/>
      <c r="LLW8"/>
      <c r="LLX8"/>
      <c r="LLY8"/>
      <c r="LLZ8"/>
      <c r="LMA8"/>
      <c r="LMB8"/>
      <c r="LMC8"/>
      <c r="LMD8"/>
      <c r="LME8"/>
      <c r="LMF8"/>
      <c r="LMG8"/>
      <c r="LMH8"/>
      <c r="LMI8"/>
      <c r="LMJ8"/>
      <c r="LMK8"/>
      <c r="LML8"/>
      <c r="LMM8"/>
      <c r="LMN8"/>
      <c r="LMO8"/>
      <c r="LMP8"/>
      <c r="LMQ8"/>
      <c r="LMR8"/>
      <c r="LMS8"/>
      <c r="LMT8"/>
      <c r="LMU8"/>
      <c r="LMV8"/>
      <c r="LMW8"/>
      <c r="LMX8"/>
      <c r="LMY8"/>
      <c r="LMZ8"/>
      <c r="LNA8"/>
      <c r="LNB8"/>
      <c r="LNC8"/>
      <c r="LND8"/>
      <c r="LNE8"/>
      <c r="LNF8"/>
      <c r="LNG8"/>
      <c r="LNH8"/>
      <c r="LNI8"/>
      <c r="LNJ8"/>
      <c r="LNK8"/>
      <c r="LNL8"/>
      <c r="LNM8"/>
      <c r="LNN8"/>
      <c r="LNO8"/>
      <c r="LNP8"/>
      <c r="LNQ8"/>
      <c r="LNR8"/>
      <c r="LNS8"/>
      <c r="LNT8"/>
      <c r="LNU8"/>
      <c r="LNV8"/>
      <c r="LNW8"/>
      <c r="LNX8"/>
      <c r="LNY8"/>
      <c r="LNZ8"/>
      <c r="LOA8"/>
      <c r="LOB8"/>
      <c r="LOC8"/>
      <c r="LOD8"/>
      <c r="LOE8"/>
      <c r="LOF8"/>
      <c r="LOG8"/>
      <c r="LOH8"/>
      <c r="LOI8"/>
      <c r="LOJ8"/>
      <c r="LOK8"/>
      <c r="LOL8"/>
      <c r="LOM8"/>
      <c r="LON8"/>
      <c r="LOO8"/>
      <c r="LOP8"/>
      <c r="LOQ8"/>
      <c r="LOR8"/>
      <c r="LOS8"/>
      <c r="LOT8"/>
      <c r="LOU8"/>
      <c r="LOV8"/>
      <c r="LOW8"/>
      <c r="LOX8"/>
      <c r="LOY8"/>
      <c r="LOZ8"/>
      <c r="LPA8"/>
      <c r="LPB8"/>
      <c r="LPC8"/>
      <c r="LPD8"/>
      <c r="LPE8"/>
      <c r="LPF8"/>
      <c r="LPG8"/>
      <c r="LPH8"/>
      <c r="LPI8"/>
      <c r="LPJ8"/>
      <c r="LPK8"/>
      <c r="LPL8"/>
      <c r="LPM8"/>
      <c r="LPN8"/>
      <c r="LPO8"/>
      <c r="LPP8"/>
      <c r="LPQ8"/>
      <c r="LPR8"/>
      <c r="LPS8"/>
      <c r="LPT8"/>
      <c r="LPU8"/>
      <c r="LPV8"/>
      <c r="LPW8"/>
      <c r="LPX8"/>
      <c r="LPY8"/>
      <c r="LPZ8"/>
      <c r="LQA8"/>
      <c r="LQB8"/>
      <c r="LQC8"/>
      <c r="LQD8"/>
      <c r="LQE8"/>
      <c r="LQF8"/>
      <c r="LQG8"/>
      <c r="LQH8"/>
      <c r="LQI8"/>
      <c r="LQJ8"/>
      <c r="LQK8"/>
      <c r="LQL8"/>
      <c r="LQM8"/>
      <c r="LQN8"/>
      <c r="LQO8"/>
      <c r="LQP8"/>
      <c r="LQQ8"/>
      <c r="LQR8"/>
      <c r="LQS8"/>
      <c r="LQT8"/>
      <c r="LQU8"/>
      <c r="LQV8"/>
      <c r="LQW8"/>
      <c r="LQX8"/>
      <c r="LQY8"/>
      <c r="LQZ8"/>
      <c r="LRA8"/>
      <c r="LRB8"/>
      <c r="LRC8"/>
      <c r="LRD8"/>
      <c r="LRE8"/>
      <c r="LRF8"/>
      <c r="LRG8"/>
      <c r="LRH8"/>
      <c r="LRI8"/>
      <c r="LRJ8"/>
      <c r="LRK8"/>
      <c r="LRL8"/>
      <c r="LRM8"/>
      <c r="LRN8"/>
      <c r="LRO8"/>
      <c r="LRP8"/>
      <c r="LRQ8"/>
      <c r="LRR8"/>
      <c r="LRS8"/>
      <c r="LRT8"/>
      <c r="LRU8"/>
      <c r="LRV8"/>
      <c r="LRW8"/>
      <c r="LRX8"/>
      <c r="LRY8"/>
      <c r="LRZ8"/>
      <c r="LSA8"/>
      <c r="LSB8"/>
      <c r="LSC8"/>
      <c r="LSD8"/>
      <c r="LSE8"/>
      <c r="LSF8"/>
      <c r="LSG8"/>
      <c r="LSH8"/>
      <c r="LSI8"/>
      <c r="LSJ8"/>
      <c r="LSK8"/>
      <c r="LSL8"/>
      <c r="LSM8"/>
      <c r="LSN8"/>
      <c r="LSO8"/>
      <c r="LSP8"/>
      <c r="LSQ8"/>
      <c r="LSR8"/>
      <c r="LSS8"/>
      <c r="LST8"/>
      <c r="LSU8"/>
      <c r="LSV8"/>
      <c r="LSW8"/>
      <c r="LSX8"/>
      <c r="LSY8"/>
      <c r="LSZ8"/>
      <c r="LTA8"/>
      <c r="LTB8"/>
      <c r="LTC8"/>
      <c r="LTD8"/>
      <c r="LTE8"/>
      <c r="LTF8"/>
      <c r="LTG8"/>
      <c r="LTH8"/>
      <c r="LTI8"/>
      <c r="LTJ8"/>
      <c r="LTK8"/>
      <c r="LTL8"/>
      <c r="LTM8"/>
      <c r="LTN8"/>
      <c r="LTO8"/>
      <c r="LTP8"/>
      <c r="LTQ8"/>
      <c r="LTR8"/>
      <c r="LTS8"/>
      <c r="LTT8"/>
      <c r="LTU8"/>
      <c r="LTV8"/>
      <c r="LTW8"/>
      <c r="LTX8"/>
      <c r="LTY8"/>
      <c r="LTZ8"/>
      <c r="LUA8"/>
      <c r="LUB8"/>
      <c r="LUC8"/>
      <c r="LUD8"/>
      <c r="LUE8"/>
      <c r="LUF8"/>
      <c r="LUG8"/>
      <c r="LUH8"/>
      <c r="LUI8"/>
      <c r="LUJ8"/>
      <c r="LUK8"/>
      <c r="LUL8"/>
      <c r="LUM8"/>
      <c r="LUN8"/>
      <c r="LUO8"/>
      <c r="LUP8"/>
      <c r="LUQ8"/>
      <c r="LUR8"/>
      <c r="LUS8"/>
      <c r="LUT8"/>
      <c r="LUU8"/>
      <c r="LUV8"/>
      <c r="LUW8"/>
      <c r="LUX8"/>
      <c r="LUY8"/>
      <c r="LUZ8"/>
      <c r="LVA8"/>
      <c r="LVB8"/>
      <c r="LVC8"/>
      <c r="LVD8"/>
      <c r="LVE8"/>
      <c r="LVF8"/>
      <c r="LVG8"/>
      <c r="LVH8"/>
      <c r="LVI8"/>
      <c r="LVJ8"/>
      <c r="LVK8"/>
      <c r="LVL8"/>
      <c r="LVM8"/>
      <c r="LVN8"/>
      <c r="LVO8"/>
      <c r="LVP8"/>
      <c r="LVQ8"/>
      <c r="LVR8"/>
      <c r="LVS8"/>
      <c r="LVT8"/>
      <c r="LVU8"/>
      <c r="LVV8"/>
      <c r="LVW8"/>
      <c r="LVX8"/>
      <c r="LVY8"/>
      <c r="LVZ8"/>
      <c r="LWA8"/>
      <c r="LWB8"/>
      <c r="LWC8"/>
      <c r="LWD8"/>
      <c r="LWE8"/>
      <c r="LWF8"/>
      <c r="LWG8"/>
      <c r="LWH8"/>
      <c r="LWI8"/>
      <c r="LWJ8"/>
      <c r="LWK8"/>
      <c r="LWL8"/>
      <c r="LWM8"/>
      <c r="LWN8"/>
      <c r="LWO8"/>
      <c r="LWP8"/>
      <c r="LWQ8"/>
      <c r="LWR8"/>
      <c r="LWS8"/>
      <c r="LWT8"/>
      <c r="LWU8"/>
      <c r="LWV8"/>
      <c r="LWW8"/>
      <c r="LWX8"/>
      <c r="LWY8"/>
      <c r="LWZ8"/>
      <c r="LXA8"/>
      <c r="LXB8"/>
      <c r="LXC8"/>
      <c r="LXD8"/>
      <c r="LXE8"/>
      <c r="LXF8"/>
      <c r="LXG8"/>
      <c r="LXH8"/>
      <c r="LXI8"/>
      <c r="LXJ8"/>
      <c r="LXK8"/>
      <c r="LXL8"/>
      <c r="LXM8"/>
      <c r="LXN8"/>
      <c r="LXO8"/>
      <c r="LXP8"/>
      <c r="LXQ8"/>
      <c r="LXR8"/>
      <c r="LXS8"/>
      <c r="LXT8"/>
      <c r="LXU8"/>
      <c r="LXV8"/>
      <c r="LXW8"/>
      <c r="LXX8"/>
      <c r="LXY8"/>
      <c r="LXZ8"/>
      <c r="LYA8"/>
      <c r="LYB8"/>
      <c r="LYC8"/>
      <c r="LYD8"/>
      <c r="LYE8"/>
      <c r="LYF8"/>
      <c r="LYG8"/>
      <c r="LYH8"/>
      <c r="LYI8"/>
      <c r="LYJ8"/>
      <c r="LYK8"/>
      <c r="LYL8"/>
      <c r="LYM8"/>
      <c r="LYN8"/>
      <c r="LYO8"/>
      <c r="LYP8"/>
      <c r="LYQ8"/>
      <c r="LYR8"/>
      <c r="LYS8"/>
      <c r="LYT8"/>
      <c r="LYU8"/>
      <c r="LYV8"/>
      <c r="LYW8"/>
      <c r="LYX8"/>
      <c r="LYY8"/>
      <c r="LYZ8"/>
      <c r="LZA8"/>
      <c r="LZB8"/>
      <c r="LZC8"/>
      <c r="LZD8"/>
      <c r="LZE8"/>
      <c r="LZF8"/>
      <c r="LZG8"/>
      <c r="LZH8"/>
      <c r="LZI8"/>
      <c r="LZJ8"/>
      <c r="LZK8"/>
      <c r="LZL8"/>
      <c r="LZM8"/>
      <c r="LZN8"/>
      <c r="LZO8"/>
      <c r="LZP8"/>
      <c r="LZQ8"/>
      <c r="LZR8"/>
      <c r="LZS8"/>
      <c r="LZT8"/>
      <c r="LZU8"/>
      <c r="LZV8"/>
      <c r="LZW8"/>
      <c r="LZX8"/>
      <c r="LZY8"/>
      <c r="LZZ8"/>
      <c r="MAA8"/>
      <c r="MAB8"/>
      <c r="MAC8"/>
      <c r="MAD8"/>
      <c r="MAE8"/>
      <c r="MAF8"/>
      <c r="MAG8"/>
      <c r="MAH8"/>
      <c r="MAI8"/>
      <c r="MAJ8"/>
      <c r="MAK8"/>
      <c r="MAL8"/>
      <c r="MAM8"/>
      <c r="MAN8"/>
      <c r="MAO8"/>
      <c r="MAP8"/>
      <c r="MAQ8"/>
      <c r="MAR8"/>
      <c r="MAS8"/>
      <c r="MAT8"/>
      <c r="MAU8"/>
      <c r="MAV8"/>
      <c r="MAW8"/>
      <c r="MAX8"/>
      <c r="MAY8"/>
      <c r="MAZ8"/>
      <c r="MBA8"/>
      <c r="MBB8"/>
      <c r="MBC8"/>
      <c r="MBD8"/>
      <c r="MBE8"/>
      <c r="MBF8"/>
      <c r="MBG8"/>
      <c r="MBH8"/>
      <c r="MBI8"/>
      <c r="MBJ8"/>
      <c r="MBK8"/>
      <c r="MBL8"/>
      <c r="MBM8"/>
      <c r="MBN8"/>
      <c r="MBO8"/>
      <c r="MBP8"/>
      <c r="MBQ8"/>
      <c r="MBR8"/>
      <c r="MBS8"/>
      <c r="MBT8"/>
      <c r="MBU8"/>
      <c r="MBV8"/>
      <c r="MBW8"/>
      <c r="MBX8"/>
      <c r="MBY8"/>
      <c r="MBZ8"/>
      <c r="MCA8"/>
      <c r="MCB8"/>
      <c r="MCC8"/>
      <c r="MCD8"/>
      <c r="MCE8"/>
      <c r="MCF8"/>
      <c r="MCG8"/>
      <c r="MCH8"/>
      <c r="MCI8"/>
      <c r="MCJ8"/>
      <c r="MCK8"/>
      <c r="MCL8"/>
      <c r="MCM8"/>
      <c r="MCN8"/>
      <c r="MCO8"/>
      <c r="MCP8"/>
      <c r="MCQ8"/>
      <c r="MCR8"/>
      <c r="MCS8"/>
      <c r="MCT8"/>
      <c r="MCU8"/>
      <c r="MCV8"/>
      <c r="MCW8"/>
      <c r="MCX8"/>
      <c r="MCY8"/>
      <c r="MCZ8"/>
      <c r="MDA8"/>
      <c r="MDB8"/>
      <c r="MDC8"/>
      <c r="MDD8"/>
      <c r="MDE8"/>
      <c r="MDF8"/>
      <c r="MDG8"/>
      <c r="MDH8"/>
      <c r="MDI8"/>
      <c r="MDJ8"/>
      <c r="MDK8"/>
      <c r="MDL8"/>
      <c r="MDM8"/>
      <c r="MDN8"/>
      <c r="MDO8"/>
      <c r="MDP8"/>
      <c r="MDQ8"/>
      <c r="MDR8"/>
      <c r="MDS8"/>
      <c r="MDT8"/>
      <c r="MDU8"/>
      <c r="MDV8"/>
      <c r="MDW8"/>
      <c r="MDX8"/>
      <c r="MDY8"/>
      <c r="MDZ8"/>
      <c r="MEA8"/>
      <c r="MEB8"/>
      <c r="MEC8"/>
      <c r="MED8"/>
      <c r="MEE8"/>
      <c r="MEF8"/>
      <c r="MEG8"/>
      <c r="MEH8"/>
      <c r="MEI8"/>
      <c r="MEJ8"/>
      <c r="MEK8"/>
      <c r="MEL8"/>
      <c r="MEM8"/>
      <c r="MEN8"/>
      <c r="MEO8"/>
      <c r="MEP8"/>
      <c r="MEQ8"/>
      <c r="MER8"/>
      <c r="MES8"/>
      <c r="MET8"/>
      <c r="MEU8"/>
      <c r="MEV8"/>
      <c r="MEW8"/>
      <c r="MEX8"/>
      <c r="MEY8"/>
      <c r="MEZ8"/>
      <c r="MFA8"/>
      <c r="MFB8"/>
      <c r="MFC8"/>
      <c r="MFD8"/>
      <c r="MFE8"/>
      <c r="MFF8"/>
      <c r="MFG8"/>
      <c r="MFH8"/>
      <c r="MFI8"/>
      <c r="MFJ8"/>
      <c r="MFK8"/>
      <c r="MFL8"/>
      <c r="MFM8"/>
      <c r="MFN8"/>
      <c r="MFO8"/>
      <c r="MFP8"/>
      <c r="MFQ8"/>
      <c r="MFR8"/>
      <c r="MFS8"/>
      <c r="MFT8"/>
      <c r="MFU8"/>
      <c r="MFV8"/>
      <c r="MFW8"/>
      <c r="MFX8"/>
      <c r="MFY8"/>
      <c r="MFZ8"/>
      <c r="MGA8"/>
      <c r="MGB8"/>
      <c r="MGC8"/>
      <c r="MGD8"/>
      <c r="MGE8"/>
      <c r="MGF8"/>
      <c r="MGG8"/>
      <c r="MGH8"/>
      <c r="MGI8"/>
      <c r="MGJ8"/>
      <c r="MGK8"/>
      <c r="MGL8"/>
      <c r="MGM8"/>
      <c r="MGN8"/>
      <c r="MGO8"/>
      <c r="MGP8"/>
      <c r="MGQ8"/>
      <c r="MGR8"/>
      <c r="MGS8"/>
      <c r="MGT8"/>
      <c r="MGU8"/>
      <c r="MGV8"/>
      <c r="MGW8"/>
      <c r="MGX8"/>
      <c r="MGY8"/>
      <c r="MGZ8"/>
      <c r="MHA8"/>
      <c r="MHB8"/>
      <c r="MHC8"/>
      <c r="MHD8"/>
      <c r="MHE8"/>
      <c r="MHF8"/>
      <c r="MHG8"/>
      <c r="MHH8"/>
      <c r="MHI8"/>
      <c r="MHJ8"/>
      <c r="MHK8"/>
      <c r="MHL8"/>
      <c r="MHM8"/>
      <c r="MHN8"/>
      <c r="MHO8"/>
      <c r="MHP8"/>
      <c r="MHQ8"/>
      <c r="MHR8"/>
      <c r="MHS8"/>
      <c r="MHT8"/>
      <c r="MHU8"/>
      <c r="MHV8"/>
      <c r="MHW8"/>
      <c r="MHX8"/>
      <c r="MHY8"/>
      <c r="MHZ8"/>
      <c r="MIA8"/>
      <c r="MIB8"/>
      <c r="MIC8"/>
      <c r="MID8"/>
      <c r="MIE8"/>
      <c r="MIF8"/>
      <c r="MIG8"/>
      <c r="MIH8"/>
      <c r="MII8"/>
      <c r="MIJ8"/>
      <c r="MIK8"/>
      <c r="MIL8"/>
      <c r="MIM8"/>
      <c r="MIN8"/>
      <c r="MIO8"/>
      <c r="MIP8"/>
      <c r="MIQ8"/>
      <c r="MIR8"/>
      <c r="MIS8"/>
      <c r="MIT8"/>
      <c r="MIU8"/>
      <c r="MIV8"/>
      <c r="MIW8"/>
      <c r="MIX8"/>
      <c r="MIY8"/>
      <c r="MIZ8"/>
      <c r="MJA8"/>
      <c r="MJB8"/>
      <c r="MJC8"/>
      <c r="MJD8"/>
      <c r="MJE8"/>
      <c r="MJF8"/>
      <c r="MJG8"/>
      <c r="MJH8"/>
      <c r="MJI8"/>
      <c r="MJJ8"/>
      <c r="MJK8"/>
      <c r="MJL8"/>
      <c r="MJM8"/>
      <c r="MJN8"/>
      <c r="MJO8"/>
      <c r="MJP8"/>
      <c r="MJQ8"/>
      <c r="MJR8"/>
      <c r="MJS8"/>
      <c r="MJT8"/>
      <c r="MJU8"/>
      <c r="MJV8"/>
      <c r="MJW8"/>
      <c r="MJX8"/>
      <c r="MJY8"/>
      <c r="MJZ8"/>
      <c r="MKA8"/>
      <c r="MKB8"/>
      <c r="MKC8"/>
      <c r="MKD8"/>
      <c r="MKE8"/>
      <c r="MKF8"/>
      <c r="MKG8"/>
      <c r="MKH8"/>
      <c r="MKI8"/>
      <c r="MKJ8"/>
      <c r="MKK8"/>
      <c r="MKL8"/>
      <c r="MKM8"/>
      <c r="MKN8"/>
      <c r="MKO8"/>
      <c r="MKP8"/>
      <c r="MKQ8"/>
      <c r="MKR8"/>
      <c r="MKS8"/>
      <c r="MKT8"/>
      <c r="MKU8"/>
      <c r="MKV8"/>
      <c r="MKW8"/>
      <c r="MKX8"/>
      <c r="MKY8"/>
      <c r="MKZ8"/>
      <c r="MLA8"/>
      <c r="MLB8"/>
      <c r="MLC8"/>
      <c r="MLD8"/>
      <c r="MLE8"/>
      <c r="MLF8"/>
      <c r="MLG8"/>
      <c r="MLH8"/>
      <c r="MLI8"/>
      <c r="MLJ8"/>
      <c r="MLK8"/>
      <c r="MLL8"/>
      <c r="MLM8"/>
      <c r="MLN8"/>
      <c r="MLO8"/>
      <c r="MLP8"/>
      <c r="MLQ8"/>
      <c r="MLR8"/>
      <c r="MLS8"/>
      <c r="MLT8"/>
      <c r="MLU8"/>
      <c r="MLV8"/>
      <c r="MLW8"/>
      <c r="MLX8"/>
      <c r="MLY8"/>
      <c r="MLZ8"/>
      <c r="MMA8"/>
      <c r="MMB8"/>
      <c r="MMC8"/>
      <c r="MMD8"/>
      <c r="MME8"/>
      <c r="MMF8"/>
      <c r="MMG8"/>
      <c r="MMH8"/>
      <c r="MMI8"/>
      <c r="MMJ8"/>
      <c r="MMK8"/>
      <c r="MML8"/>
      <c r="MMM8"/>
      <c r="MMN8"/>
      <c r="MMO8"/>
      <c r="MMP8"/>
      <c r="MMQ8"/>
      <c r="MMR8"/>
      <c r="MMS8"/>
      <c r="MMT8"/>
      <c r="MMU8"/>
      <c r="MMV8"/>
      <c r="MMW8"/>
      <c r="MMX8"/>
      <c r="MMY8"/>
      <c r="MMZ8"/>
      <c r="MNA8"/>
      <c r="MNB8"/>
      <c r="MNC8"/>
      <c r="MND8"/>
      <c r="MNE8"/>
      <c r="MNF8"/>
      <c r="MNG8"/>
      <c r="MNH8"/>
      <c r="MNI8"/>
      <c r="MNJ8"/>
      <c r="MNK8"/>
      <c r="MNL8"/>
      <c r="MNM8"/>
      <c r="MNN8"/>
      <c r="MNO8"/>
      <c r="MNP8"/>
      <c r="MNQ8"/>
      <c r="MNR8"/>
      <c r="MNS8"/>
      <c r="MNT8"/>
      <c r="MNU8"/>
      <c r="MNV8"/>
      <c r="MNW8"/>
      <c r="MNX8"/>
      <c r="MNY8"/>
      <c r="MNZ8"/>
      <c r="MOA8"/>
      <c r="MOB8"/>
      <c r="MOC8"/>
      <c r="MOD8"/>
      <c r="MOE8"/>
      <c r="MOF8"/>
      <c r="MOG8"/>
      <c r="MOH8"/>
      <c r="MOI8"/>
      <c r="MOJ8"/>
      <c r="MOK8"/>
      <c r="MOL8"/>
      <c r="MOM8"/>
      <c r="MON8"/>
      <c r="MOO8"/>
      <c r="MOP8"/>
      <c r="MOQ8"/>
      <c r="MOR8"/>
      <c r="MOS8"/>
      <c r="MOT8"/>
      <c r="MOU8"/>
      <c r="MOV8"/>
      <c r="MOW8"/>
      <c r="MOX8"/>
      <c r="MOY8"/>
      <c r="MOZ8"/>
      <c r="MPA8"/>
      <c r="MPB8"/>
      <c r="MPC8"/>
      <c r="MPD8"/>
      <c r="MPE8"/>
      <c r="MPF8"/>
      <c r="MPG8"/>
      <c r="MPH8"/>
      <c r="MPI8"/>
      <c r="MPJ8"/>
      <c r="MPK8"/>
      <c r="MPL8"/>
      <c r="MPM8"/>
      <c r="MPN8"/>
      <c r="MPO8"/>
      <c r="MPP8"/>
      <c r="MPQ8"/>
      <c r="MPR8"/>
      <c r="MPS8"/>
      <c r="MPT8"/>
      <c r="MPU8"/>
      <c r="MPV8"/>
      <c r="MPW8"/>
      <c r="MPX8"/>
      <c r="MPY8"/>
      <c r="MPZ8"/>
      <c r="MQA8"/>
      <c r="MQB8"/>
      <c r="MQC8"/>
      <c r="MQD8"/>
      <c r="MQE8"/>
      <c r="MQF8"/>
      <c r="MQG8"/>
      <c r="MQH8"/>
      <c r="MQI8"/>
      <c r="MQJ8"/>
      <c r="MQK8"/>
      <c r="MQL8"/>
      <c r="MQM8"/>
      <c r="MQN8"/>
      <c r="MQO8"/>
      <c r="MQP8"/>
      <c r="MQQ8"/>
      <c r="MQR8"/>
      <c r="MQS8"/>
      <c r="MQT8"/>
      <c r="MQU8"/>
      <c r="MQV8"/>
      <c r="MQW8"/>
      <c r="MQX8"/>
      <c r="MQY8"/>
      <c r="MQZ8"/>
      <c r="MRA8"/>
      <c r="MRB8"/>
      <c r="MRC8"/>
      <c r="MRD8"/>
      <c r="MRE8"/>
      <c r="MRF8"/>
      <c r="MRG8"/>
      <c r="MRH8"/>
      <c r="MRI8"/>
      <c r="MRJ8"/>
      <c r="MRK8"/>
      <c r="MRL8"/>
      <c r="MRM8"/>
      <c r="MRN8"/>
      <c r="MRO8"/>
      <c r="MRP8"/>
      <c r="MRQ8"/>
      <c r="MRR8"/>
      <c r="MRS8"/>
      <c r="MRT8"/>
      <c r="MRU8"/>
      <c r="MRV8"/>
      <c r="MRW8"/>
      <c r="MRX8"/>
      <c r="MRY8"/>
      <c r="MRZ8"/>
      <c r="MSA8"/>
      <c r="MSB8"/>
      <c r="MSC8"/>
      <c r="MSD8"/>
      <c r="MSE8"/>
      <c r="MSF8"/>
      <c r="MSG8"/>
      <c r="MSH8"/>
      <c r="MSI8"/>
      <c r="MSJ8"/>
      <c r="MSK8"/>
      <c r="MSL8"/>
      <c r="MSM8"/>
      <c r="MSN8"/>
      <c r="MSO8"/>
      <c r="MSP8"/>
      <c r="MSQ8"/>
      <c r="MSR8"/>
      <c r="MSS8"/>
      <c r="MST8"/>
      <c r="MSU8"/>
      <c r="MSV8"/>
      <c r="MSW8"/>
      <c r="MSX8"/>
      <c r="MSY8"/>
      <c r="MSZ8"/>
      <c r="MTA8"/>
      <c r="MTB8"/>
      <c r="MTC8"/>
      <c r="MTD8"/>
      <c r="MTE8"/>
      <c r="MTF8"/>
      <c r="MTG8"/>
      <c r="MTH8"/>
      <c r="MTI8"/>
      <c r="MTJ8"/>
      <c r="MTK8"/>
      <c r="MTL8"/>
      <c r="MTM8"/>
      <c r="MTN8"/>
      <c r="MTO8"/>
      <c r="MTP8"/>
      <c r="MTQ8"/>
      <c r="MTR8"/>
      <c r="MTS8"/>
      <c r="MTT8"/>
      <c r="MTU8"/>
      <c r="MTV8"/>
      <c r="MTW8"/>
      <c r="MTX8"/>
      <c r="MTY8"/>
      <c r="MTZ8"/>
      <c r="MUA8"/>
      <c r="MUB8"/>
      <c r="MUC8"/>
      <c r="MUD8"/>
      <c r="MUE8"/>
      <c r="MUF8"/>
      <c r="MUG8"/>
      <c r="MUH8"/>
      <c r="MUI8"/>
      <c r="MUJ8"/>
      <c r="MUK8"/>
      <c r="MUL8"/>
      <c r="MUM8"/>
      <c r="MUN8"/>
      <c r="MUO8"/>
      <c r="MUP8"/>
      <c r="MUQ8"/>
      <c r="MUR8"/>
      <c r="MUS8"/>
      <c r="MUT8"/>
      <c r="MUU8"/>
      <c r="MUV8"/>
      <c r="MUW8"/>
      <c r="MUX8"/>
      <c r="MUY8"/>
      <c r="MUZ8"/>
      <c r="MVA8"/>
      <c r="MVB8"/>
      <c r="MVC8"/>
      <c r="MVD8"/>
      <c r="MVE8"/>
      <c r="MVF8"/>
      <c r="MVG8"/>
      <c r="MVH8"/>
      <c r="MVI8"/>
      <c r="MVJ8"/>
      <c r="MVK8"/>
      <c r="MVL8"/>
      <c r="MVM8"/>
      <c r="MVN8"/>
      <c r="MVO8"/>
      <c r="MVP8"/>
      <c r="MVQ8"/>
      <c r="MVR8"/>
      <c r="MVS8"/>
      <c r="MVT8"/>
      <c r="MVU8"/>
      <c r="MVV8"/>
      <c r="MVW8"/>
      <c r="MVX8"/>
      <c r="MVY8"/>
      <c r="MVZ8"/>
      <c r="MWA8"/>
      <c r="MWB8"/>
      <c r="MWC8"/>
      <c r="MWD8"/>
      <c r="MWE8"/>
      <c r="MWF8"/>
      <c r="MWG8"/>
      <c r="MWH8"/>
      <c r="MWI8"/>
      <c r="MWJ8"/>
      <c r="MWK8"/>
      <c r="MWL8"/>
      <c r="MWM8"/>
      <c r="MWN8"/>
      <c r="MWO8"/>
      <c r="MWP8"/>
      <c r="MWQ8"/>
      <c r="MWR8"/>
      <c r="MWS8"/>
      <c r="MWT8"/>
      <c r="MWU8"/>
      <c r="MWV8"/>
      <c r="MWW8"/>
      <c r="MWX8"/>
      <c r="MWY8"/>
      <c r="MWZ8"/>
      <c r="MXA8"/>
      <c r="MXB8"/>
      <c r="MXC8"/>
      <c r="MXD8"/>
      <c r="MXE8"/>
      <c r="MXF8"/>
      <c r="MXG8"/>
      <c r="MXH8"/>
      <c r="MXI8"/>
      <c r="MXJ8"/>
      <c r="MXK8"/>
      <c r="MXL8"/>
      <c r="MXM8"/>
      <c r="MXN8"/>
      <c r="MXO8"/>
      <c r="MXP8"/>
      <c r="MXQ8"/>
      <c r="MXR8"/>
      <c r="MXS8"/>
      <c r="MXT8"/>
      <c r="MXU8"/>
      <c r="MXV8"/>
      <c r="MXW8"/>
      <c r="MXX8"/>
      <c r="MXY8"/>
      <c r="MXZ8"/>
      <c r="MYA8"/>
      <c r="MYB8"/>
      <c r="MYC8"/>
      <c r="MYD8"/>
      <c r="MYE8"/>
      <c r="MYF8"/>
      <c r="MYG8"/>
      <c r="MYH8"/>
      <c r="MYI8"/>
      <c r="MYJ8"/>
      <c r="MYK8"/>
      <c r="MYL8"/>
      <c r="MYM8"/>
      <c r="MYN8"/>
      <c r="MYO8"/>
      <c r="MYP8"/>
      <c r="MYQ8"/>
      <c r="MYR8"/>
      <c r="MYS8"/>
      <c r="MYT8"/>
      <c r="MYU8"/>
      <c r="MYV8"/>
      <c r="MYW8"/>
      <c r="MYX8"/>
      <c r="MYY8"/>
      <c r="MYZ8"/>
      <c r="MZA8"/>
      <c r="MZB8"/>
      <c r="MZC8"/>
      <c r="MZD8"/>
      <c r="MZE8"/>
      <c r="MZF8"/>
      <c r="MZG8"/>
      <c r="MZH8"/>
      <c r="MZI8"/>
      <c r="MZJ8"/>
      <c r="MZK8"/>
      <c r="MZL8"/>
      <c r="MZM8"/>
      <c r="MZN8"/>
      <c r="MZO8"/>
      <c r="MZP8"/>
      <c r="MZQ8"/>
      <c r="MZR8"/>
      <c r="MZS8"/>
      <c r="MZT8"/>
      <c r="MZU8"/>
      <c r="MZV8"/>
      <c r="MZW8"/>
      <c r="MZX8"/>
      <c r="MZY8"/>
      <c r="MZZ8"/>
      <c r="NAA8"/>
      <c r="NAB8"/>
      <c r="NAC8"/>
      <c r="NAD8"/>
      <c r="NAE8"/>
      <c r="NAF8"/>
      <c r="NAG8"/>
      <c r="NAH8"/>
      <c r="NAI8"/>
      <c r="NAJ8"/>
      <c r="NAK8"/>
      <c r="NAL8"/>
      <c r="NAM8"/>
      <c r="NAN8"/>
      <c r="NAO8"/>
      <c r="NAP8"/>
      <c r="NAQ8"/>
      <c r="NAR8"/>
      <c r="NAS8"/>
      <c r="NAT8"/>
      <c r="NAU8"/>
      <c r="NAV8"/>
      <c r="NAW8"/>
      <c r="NAX8"/>
      <c r="NAY8"/>
      <c r="NAZ8"/>
      <c r="NBA8"/>
      <c r="NBB8"/>
      <c r="NBC8"/>
      <c r="NBD8"/>
      <c r="NBE8"/>
      <c r="NBF8"/>
      <c r="NBG8"/>
      <c r="NBH8"/>
      <c r="NBI8"/>
      <c r="NBJ8"/>
      <c r="NBK8"/>
      <c r="NBL8"/>
      <c r="NBM8"/>
      <c r="NBN8"/>
      <c r="NBO8"/>
      <c r="NBP8"/>
      <c r="NBQ8"/>
      <c r="NBR8"/>
      <c r="NBS8"/>
      <c r="NBT8"/>
      <c r="NBU8"/>
      <c r="NBV8"/>
      <c r="NBW8"/>
      <c r="NBX8"/>
      <c r="NBY8"/>
      <c r="NBZ8"/>
      <c r="NCA8"/>
      <c r="NCB8"/>
      <c r="NCC8"/>
      <c r="NCD8"/>
      <c r="NCE8"/>
      <c r="NCF8"/>
      <c r="NCG8"/>
      <c r="NCH8"/>
      <c r="NCI8"/>
      <c r="NCJ8"/>
      <c r="NCK8"/>
      <c r="NCL8"/>
      <c r="NCM8"/>
      <c r="NCN8"/>
      <c r="NCO8"/>
      <c r="NCP8"/>
      <c r="NCQ8"/>
      <c r="NCR8"/>
      <c r="NCS8"/>
      <c r="NCT8"/>
      <c r="NCU8"/>
      <c r="NCV8"/>
      <c r="NCW8"/>
      <c r="NCX8"/>
      <c r="NCY8"/>
      <c r="NCZ8"/>
      <c r="NDA8"/>
      <c r="NDB8"/>
      <c r="NDC8"/>
      <c r="NDD8"/>
      <c r="NDE8"/>
      <c r="NDF8"/>
      <c r="NDG8"/>
      <c r="NDH8"/>
      <c r="NDI8"/>
      <c r="NDJ8"/>
      <c r="NDK8"/>
      <c r="NDL8"/>
      <c r="NDM8"/>
      <c r="NDN8"/>
      <c r="NDO8"/>
      <c r="NDP8"/>
      <c r="NDQ8"/>
      <c r="NDR8"/>
      <c r="NDS8"/>
      <c r="NDT8"/>
      <c r="NDU8"/>
      <c r="NDV8"/>
      <c r="NDW8"/>
      <c r="NDX8"/>
      <c r="NDY8"/>
      <c r="NDZ8"/>
      <c r="NEA8"/>
      <c r="NEB8"/>
      <c r="NEC8"/>
      <c r="NED8"/>
      <c r="NEE8"/>
      <c r="NEF8"/>
      <c r="NEG8"/>
      <c r="NEH8"/>
      <c r="NEI8"/>
      <c r="NEJ8"/>
      <c r="NEK8"/>
      <c r="NEL8"/>
      <c r="NEM8"/>
      <c r="NEN8"/>
      <c r="NEO8"/>
      <c r="NEP8"/>
      <c r="NEQ8"/>
      <c r="NER8"/>
      <c r="NES8"/>
      <c r="NET8"/>
      <c r="NEU8"/>
      <c r="NEV8"/>
      <c r="NEW8"/>
      <c r="NEX8"/>
      <c r="NEY8"/>
      <c r="NEZ8"/>
      <c r="NFA8"/>
      <c r="NFB8"/>
      <c r="NFC8"/>
      <c r="NFD8"/>
      <c r="NFE8"/>
      <c r="NFF8"/>
      <c r="NFG8"/>
      <c r="NFH8"/>
      <c r="NFI8"/>
      <c r="NFJ8"/>
      <c r="NFK8"/>
      <c r="NFL8"/>
      <c r="NFM8"/>
      <c r="NFN8"/>
      <c r="NFO8"/>
      <c r="NFP8"/>
      <c r="NFQ8"/>
      <c r="NFR8"/>
      <c r="NFS8"/>
      <c r="NFT8"/>
      <c r="NFU8"/>
      <c r="NFV8"/>
      <c r="NFW8"/>
      <c r="NFX8"/>
      <c r="NFY8"/>
      <c r="NFZ8"/>
      <c r="NGA8"/>
      <c r="NGB8"/>
      <c r="NGC8"/>
      <c r="NGD8"/>
      <c r="NGE8"/>
      <c r="NGF8"/>
      <c r="NGG8"/>
      <c r="NGH8"/>
      <c r="NGI8"/>
      <c r="NGJ8"/>
      <c r="NGK8"/>
      <c r="NGL8"/>
      <c r="NGM8"/>
      <c r="NGN8"/>
      <c r="NGO8"/>
      <c r="NGP8"/>
      <c r="NGQ8"/>
      <c r="NGR8"/>
      <c r="NGS8"/>
      <c r="NGT8"/>
      <c r="NGU8"/>
      <c r="NGV8"/>
      <c r="NGW8"/>
      <c r="NGX8"/>
      <c r="NGY8"/>
      <c r="NGZ8"/>
      <c r="NHA8"/>
      <c r="NHB8"/>
      <c r="NHC8"/>
      <c r="NHD8"/>
      <c r="NHE8"/>
      <c r="NHF8"/>
      <c r="NHG8"/>
      <c r="NHH8"/>
      <c r="NHI8"/>
      <c r="NHJ8"/>
      <c r="NHK8"/>
      <c r="NHL8"/>
      <c r="NHM8"/>
      <c r="NHN8"/>
      <c r="NHO8"/>
      <c r="NHP8"/>
      <c r="NHQ8"/>
      <c r="NHR8"/>
      <c r="NHS8"/>
      <c r="NHT8"/>
      <c r="NHU8"/>
      <c r="NHV8"/>
      <c r="NHW8"/>
      <c r="NHX8"/>
      <c r="NHY8"/>
      <c r="NHZ8"/>
      <c r="NIA8"/>
      <c r="NIB8"/>
      <c r="NIC8"/>
      <c r="NID8"/>
      <c r="NIE8"/>
      <c r="NIF8"/>
      <c r="NIG8"/>
      <c r="NIH8"/>
      <c r="NII8"/>
      <c r="NIJ8"/>
      <c r="NIK8"/>
      <c r="NIL8"/>
      <c r="NIM8"/>
      <c r="NIN8"/>
      <c r="NIO8"/>
      <c r="NIP8"/>
      <c r="NIQ8"/>
      <c r="NIR8"/>
      <c r="NIS8"/>
      <c r="NIT8"/>
      <c r="NIU8"/>
      <c r="NIV8"/>
      <c r="NIW8"/>
      <c r="NIX8"/>
      <c r="NIY8"/>
      <c r="NIZ8"/>
      <c r="NJA8"/>
      <c r="NJB8"/>
      <c r="NJC8"/>
      <c r="NJD8"/>
      <c r="NJE8"/>
      <c r="NJF8"/>
      <c r="NJG8"/>
      <c r="NJH8"/>
      <c r="NJI8"/>
      <c r="NJJ8"/>
      <c r="NJK8"/>
      <c r="NJL8"/>
      <c r="NJM8"/>
      <c r="NJN8"/>
      <c r="NJO8"/>
      <c r="NJP8"/>
      <c r="NJQ8"/>
      <c r="NJR8"/>
      <c r="NJS8"/>
      <c r="NJT8"/>
      <c r="NJU8"/>
      <c r="NJV8"/>
      <c r="NJW8"/>
      <c r="NJX8"/>
      <c r="NJY8"/>
      <c r="NJZ8"/>
      <c r="NKA8"/>
      <c r="NKB8"/>
      <c r="NKC8"/>
      <c r="NKD8"/>
      <c r="NKE8"/>
      <c r="NKF8"/>
      <c r="NKG8"/>
      <c r="NKH8"/>
      <c r="NKI8"/>
      <c r="NKJ8"/>
      <c r="NKK8"/>
      <c r="NKL8"/>
      <c r="NKM8"/>
      <c r="NKN8"/>
      <c r="NKO8"/>
      <c r="NKP8"/>
      <c r="NKQ8"/>
      <c r="NKR8"/>
      <c r="NKS8"/>
      <c r="NKT8"/>
      <c r="NKU8"/>
      <c r="NKV8"/>
      <c r="NKW8"/>
      <c r="NKX8"/>
      <c r="NKY8"/>
      <c r="NKZ8"/>
      <c r="NLA8"/>
      <c r="NLB8"/>
      <c r="NLC8"/>
      <c r="NLD8"/>
      <c r="NLE8"/>
      <c r="NLF8"/>
      <c r="NLG8"/>
      <c r="NLH8"/>
      <c r="NLI8"/>
      <c r="NLJ8"/>
      <c r="NLK8"/>
      <c r="NLL8"/>
      <c r="NLM8"/>
      <c r="NLN8"/>
      <c r="NLO8"/>
      <c r="NLP8"/>
      <c r="NLQ8"/>
      <c r="NLR8"/>
      <c r="NLS8"/>
      <c r="NLT8"/>
      <c r="NLU8"/>
      <c r="NLV8"/>
      <c r="NLW8"/>
      <c r="NLX8"/>
      <c r="NLY8"/>
      <c r="NLZ8"/>
      <c r="NMA8"/>
      <c r="NMB8"/>
      <c r="NMC8"/>
      <c r="NMD8"/>
      <c r="NME8"/>
      <c r="NMF8"/>
      <c r="NMG8"/>
      <c r="NMH8"/>
      <c r="NMI8"/>
      <c r="NMJ8"/>
      <c r="NMK8"/>
      <c r="NML8"/>
      <c r="NMM8"/>
      <c r="NMN8"/>
      <c r="NMO8"/>
      <c r="NMP8"/>
      <c r="NMQ8"/>
      <c r="NMR8"/>
      <c r="NMS8"/>
      <c r="NMT8"/>
      <c r="NMU8"/>
      <c r="NMV8"/>
      <c r="NMW8"/>
      <c r="NMX8"/>
      <c r="NMY8"/>
      <c r="NMZ8"/>
      <c r="NNA8"/>
      <c r="NNB8"/>
      <c r="NNC8"/>
      <c r="NND8"/>
      <c r="NNE8"/>
      <c r="NNF8"/>
      <c r="NNG8"/>
      <c r="NNH8"/>
      <c r="NNI8"/>
      <c r="NNJ8"/>
      <c r="NNK8"/>
      <c r="NNL8"/>
      <c r="NNM8"/>
      <c r="NNN8"/>
      <c r="NNO8"/>
      <c r="NNP8"/>
      <c r="NNQ8"/>
      <c r="NNR8"/>
      <c r="NNS8"/>
      <c r="NNT8"/>
      <c r="NNU8"/>
      <c r="NNV8"/>
      <c r="NNW8"/>
      <c r="NNX8"/>
      <c r="NNY8"/>
      <c r="NNZ8"/>
      <c r="NOA8"/>
      <c r="NOB8"/>
      <c r="NOC8"/>
      <c r="NOD8"/>
      <c r="NOE8"/>
      <c r="NOF8"/>
      <c r="NOG8"/>
      <c r="NOH8"/>
      <c r="NOI8"/>
      <c r="NOJ8"/>
      <c r="NOK8"/>
      <c r="NOL8"/>
      <c r="NOM8"/>
      <c r="NON8"/>
      <c r="NOO8"/>
      <c r="NOP8"/>
      <c r="NOQ8"/>
      <c r="NOR8"/>
      <c r="NOS8"/>
      <c r="NOT8"/>
      <c r="NOU8"/>
      <c r="NOV8"/>
      <c r="NOW8"/>
      <c r="NOX8"/>
      <c r="NOY8"/>
      <c r="NOZ8"/>
      <c r="NPA8"/>
      <c r="NPB8"/>
      <c r="NPC8"/>
      <c r="NPD8"/>
      <c r="NPE8"/>
      <c r="NPF8"/>
      <c r="NPG8"/>
      <c r="NPH8"/>
      <c r="NPI8"/>
      <c r="NPJ8"/>
      <c r="NPK8"/>
      <c r="NPL8"/>
      <c r="NPM8"/>
      <c r="NPN8"/>
      <c r="NPO8"/>
      <c r="NPP8"/>
      <c r="NPQ8"/>
      <c r="NPR8"/>
      <c r="NPS8"/>
      <c r="NPT8"/>
      <c r="NPU8"/>
      <c r="NPV8"/>
      <c r="NPW8"/>
      <c r="NPX8"/>
      <c r="NPY8"/>
      <c r="NPZ8"/>
      <c r="NQA8"/>
      <c r="NQB8"/>
      <c r="NQC8"/>
      <c r="NQD8"/>
      <c r="NQE8"/>
      <c r="NQF8"/>
      <c r="NQG8"/>
      <c r="NQH8"/>
      <c r="NQI8"/>
      <c r="NQJ8"/>
      <c r="NQK8"/>
      <c r="NQL8"/>
      <c r="NQM8"/>
      <c r="NQN8"/>
      <c r="NQO8"/>
      <c r="NQP8"/>
      <c r="NQQ8"/>
      <c r="NQR8"/>
      <c r="NQS8"/>
      <c r="NQT8"/>
      <c r="NQU8"/>
      <c r="NQV8"/>
      <c r="NQW8"/>
      <c r="NQX8"/>
      <c r="NQY8"/>
      <c r="NQZ8"/>
      <c r="NRA8"/>
      <c r="NRB8"/>
      <c r="NRC8"/>
      <c r="NRD8"/>
      <c r="NRE8"/>
      <c r="NRF8"/>
      <c r="NRG8"/>
      <c r="NRH8"/>
      <c r="NRI8"/>
    </row>
    <row r="9" spans="1:9941" s="48" customFormat="1" ht="51" customHeight="1" thickBot="1" x14ac:dyDescent="0.25">
      <c r="A9" s="45" t="s">
        <v>129</v>
      </c>
      <c r="B9" s="46" t="s">
        <v>11</v>
      </c>
      <c r="C9" s="46" t="str">
        <f>'1. mell.bevétel_össz'!C8</f>
        <v>2023. évi eredeti előirányzat
2/2023. (II.14.)</v>
      </c>
      <c r="D9" s="263" t="str">
        <f>'1. mell.bevétel_össz'!D8</f>
        <v>Módosított előirányzat a 14/2023.  (VI.29.)  rendelet szerint</v>
      </c>
      <c r="E9" s="46" t="str">
        <f>'1. mell.bevétel_össz'!E8</f>
        <v>Módosított előirányzat a 18/2023. (IX.26.)  rendelet szerint</v>
      </c>
      <c r="F9" s="46" t="str">
        <f>'1. mell.bevétel_össz'!F8</f>
        <v>Módosított előirányzat a 23/2023. (XII.14.)  rendelet szerint</v>
      </c>
      <c r="G9" s="46" t="str">
        <f>'1. mell.bevétel_össz'!G8</f>
        <v>Módosított előirányzat a …../2024. (II…..)  rendelet szerint</v>
      </c>
      <c r="H9" s="47" t="str">
        <f>'1. mell.bevétel_össz'!H8</f>
        <v>Változás a 23/2023. (XII.14) rendelethez képest</v>
      </c>
      <c r="I9" s="263" t="str">
        <f>'1. mell.bevétel_össz'!I8</f>
        <v>2023. évi teljesítés              2023.06.30-ig</v>
      </c>
      <c r="J9" s="46" t="str">
        <f>'1. mell.bevétel_össz'!J8</f>
        <v>2023. évi teljesítés              2023.09.30-ig</v>
      </c>
      <c r="K9" s="46" t="str">
        <f>'1. mell.bevétel_össz'!K8</f>
        <v>2023. évi teljesítés              2023.12.31-ig</v>
      </c>
      <c r="L9" s="46" t="str">
        <f>'1. mell.bevétel_össz'!L8</f>
        <v>Teljesítés %-a</v>
      </c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  <c r="AIY9"/>
      <c r="AIZ9"/>
      <c r="AJA9"/>
      <c r="AJB9"/>
      <c r="AJC9"/>
      <c r="AJD9"/>
      <c r="AJE9"/>
      <c r="AJF9"/>
      <c r="AJG9"/>
      <c r="AJH9"/>
      <c r="AJI9"/>
      <c r="AJJ9"/>
      <c r="AJK9"/>
      <c r="AJL9"/>
      <c r="AJM9"/>
      <c r="AJN9"/>
      <c r="AJO9"/>
      <c r="AJP9"/>
      <c r="AJQ9"/>
      <c r="AJR9"/>
      <c r="AJS9"/>
      <c r="AJT9"/>
      <c r="AJU9"/>
      <c r="AJV9"/>
      <c r="AJW9"/>
      <c r="AJX9"/>
      <c r="AJY9"/>
      <c r="AJZ9"/>
      <c r="AKA9"/>
      <c r="AKB9"/>
      <c r="AKC9"/>
      <c r="AKD9"/>
      <c r="AKE9"/>
      <c r="AKF9"/>
      <c r="AKG9"/>
      <c r="AKH9"/>
      <c r="AKI9"/>
      <c r="AKJ9"/>
      <c r="AKK9"/>
      <c r="AKL9"/>
      <c r="AKM9"/>
      <c r="AKN9"/>
      <c r="AKO9"/>
      <c r="AKP9"/>
      <c r="AKQ9"/>
      <c r="AKR9"/>
      <c r="AKS9"/>
      <c r="AKT9"/>
      <c r="AKU9"/>
      <c r="AKV9"/>
      <c r="AKW9"/>
      <c r="AKX9"/>
      <c r="AKY9"/>
      <c r="AKZ9"/>
      <c r="ALA9"/>
      <c r="ALB9"/>
      <c r="ALC9"/>
      <c r="ALD9"/>
      <c r="ALE9"/>
      <c r="ALF9"/>
      <c r="ALG9"/>
      <c r="ALH9"/>
      <c r="ALI9"/>
      <c r="ALJ9"/>
      <c r="ALK9"/>
      <c r="ALL9"/>
      <c r="ALM9"/>
      <c r="ALN9"/>
      <c r="ALO9"/>
      <c r="ALP9"/>
      <c r="ALQ9"/>
      <c r="ALR9"/>
      <c r="ALS9"/>
      <c r="ALT9"/>
      <c r="ALU9"/>
      <c r="ALV9"/>
      <c r="ALW9"/>
      <c r="ALX9"/>
      <c r="ALY9"/>
      <c r="ALZ9"/>
      <c r="AMA9"/>
      <c r="AMB9"/>
      <c r="AMC9"/>
      <c r="AMD9"/>
      <c r="AME9"/>
      <c r="AMF9"/>
      <c r="AMG9"/>
      <c r="AMH9"/>
      <c r="AMI9"/>
      <c r="AMJ9"/>
      <c r="AMK9"/>
      <c r="AML9"/>
      <c r="AMM9"/>
      <c r="AMN9"/>
      <c r="AMO9"/>
      <c r="AMP9"/>
      <c r="AMQ9"/>
      <c r="AMR9"/>
      <c r="AMS9"/>
      <c r="AMT9"/>
      <c r="AMU9"/>
      <c r="AMV9"/>
      <c r="AMW9"/>
      <c r="AMX9"/>
      <c r="AMY9"/>
      <c r="AMZ9"/>
      <c r="ANA9"/>
      <c r="ANB9"/>
      <c r="ANC9"/>
      <c r="AND9"/>
      <c r="ANE9"/>
      <c r="ANF9"/>
      <c r="ANG9"/>
      <c r="ANH9"/>
      <c r="ANI9"/>
      <c r="ANJ9"/>
      <c r="ANK9"/>
      <c r="ANL9"/>
      <c r="ANM9"/>
      <c r="ANN9"/>
      <c r="ANO9"/>
      <c r="ANP9"/>
      <c r="ANQ9"/>
      <c r="ANR9"/>
      <c r="ANS9"/>
      <c r="ANT9"/>
      <c r="ANU9"/>
      <c r="ANV9"/>
      <c r="ANW9"/>
      <c r="ANX9"/>
      <c r="ANY9"/>
      <c r="ANZ9"/>
      <c r="AOA9"/>
      <c r="AOB9"/>
      <c r="AOC9"/>
      <c r="AOD9"/>
      <c r="AOE9"/>
      <c r="AOF9"/>
      <c r="AOG9"/>
      <c r="AOH9"/>
      <c r="AOI9"/>
      <c r="AOJ9"/>
      <c r="AOK9"/>
      <c r="AOL9"/>
      <c r="AOM9"/>
      <c r="AON9"/>
      <c r="AOO9"/>
      <c r="AOP9"/>
      <c r="AOQ9"/>
      <c r="AOR9"/>
      <c r="AOS9"/>
      <c r="AOT9"/>
      <c r="AOU9"/>
      <c r="AOV9"/>
      <c r="AOW9"/>
      <c r="AOX9"/>
      <c r="AOY9"/>
      <c r="AOZ9"/>
      <c r="APA9"/>
      <c r="APB9"/>
      <c r="APC9"/>
      <c r="APD9"/>
      <c r="APE9"/>
      <c r="APF9"/>
      <c r="APG9"/>
      <c r="APH9"/>
      <c r="API9"/>
      <c r="APJ9"/>
      <c r="APK9"/>
      <c r="APL9"/>
      <c r="APM9"/>
      <c r="APN9"/>
      <c r="APO9"/>
      <c r="APP9"/>
      <c r="APQ9"/>
      <c r="APR9"/>
      <c r="APS9"/>
      <c r="APT9"/>
      <c r="APU9"/>
      <c r="APV9"/>
      <c r="APW9"/>
      <c r="APX9"/>
      <c r="APY9"/>
      <c r="APZ9"/>
      <c r="AQA9"/>
      <c r="AQB9"/>
      <c r="AQC9"/>
      <c r="AQD9"/>
      <c r="AQE9"/>
      <c r="AQF9"/>
      <c r="AQG9"/>
      <c r="AQH9"/>
      <c r="AQI9"/>
      <c r="AQJ9"/>
      <c r="AQK9"/>
      <c r="AQL9"/>
      <c r="AQM9"/>
      <c r="AQN9"/>
      <c r="AQO9"/>
      <c r="AQP9"/>
      <c r="AQQ9"/>
      <c r="AQR9"/>
      <c r="AQS9"/>
      <c r="AQT9"/>
      <c r="AQU9"/>
      <c r="AQV9"/>
      <c r="AQW9"/>
      <c r="AQX9"/>
      <c r="AQY9"/>
      <c r="AQZ9"/>
      <c r="ARA9"/>
      <c r="ARB9"/>
      <c r="ARC9"/>
      <c r="ARD9"/>
      <c r="ARE9"/>
      <c r="ARF9"/>
      <c r="ARG9"/>
      <c r="ARH9"/>
      <c r="ARI9"/>
      <c r="ARJ9"/>
      <c r="ARK9"/>
      <c r="ARL9"/>
      <c r="ARM9"/>
      <c r="ARN9"/>
      <c r="ARO9"/>
      <c r="ARP9"/>
      <c r="ARQ9"/>
      <c r="ARR9"/>
      <c r="ARS9"/>
      <c r="ART9"/>
      <c r="ARU9"/>
      <c r="ARV9"/>
      <c r="ARW9"/>
      <c r="ARX9"/>
      <c r="ARY9"/>
      <c r="ARZ9"/>
      <c r="ASA9"/>
      <c r="ASB9"/>
      <c r="ASC9"/>
      <c r="ASD9"/>
      <c r="ASE9"/>
      <c r="ASF9"/>
      <c r="ASG9"/>
      <c r="ASH9"/>
      <c r="ASI9"/>
      <c r="ASJ9"/>
      <c r="ASK9"/>
      <c r="ASL9"/>
      <c r="ASM9"/>
      <c r="ASN9"/>
      <c r="ASO9"/>
      <c r="ASP9"/>
      <c r="ASQ9"/>
      <c r="ASR9"/>
      <c r="ASS9"/>
      <c r="AST9"/>
      <c r="ASU9"/>
      <c r="ASV9"/>
      <c r="ASW9"/>
      <c r="ASX9"/>
      <c r="ASY9"/>
      <c r="ASZ9"/>
      <c r="ATA9"/>
      <c r="ATB9"/>
      <c r="ATC9"/>
      <c r="ATD9"/>
      <c r="ATE9"/>
      <c r="ATF9"/>
      <c r="ATG9"/>
      <c r="ATH9"/>
      <c r="ATI9"/>
      <c r="ATJ9"/>
      <c r="ATK9"/>
      <c r="ATL9"/>
      <c r="ATM9"/>
      <c r="ATN9"/>
      <c r="ATO9"/>
      <c r="ATP9"/>
      <c r="ATQ9"/>
      <c r="ATR9"/>
      <c r="ATS9"/>
      <c r="ATT9"/>
      <c r="ATU9"/>
      <c r="ATV9"/>
      <c r="ATW9"/>
      <c r="ATX9"/>
      <c r="ATY9"/>
      <c r="ATZ9"/>
      <c r="AUA9"/>
      <c r="AUB9"/>
      <c r="AUC9"/>
      <c r="AUD9"/>
      <c r="AUE9"/>
      <c r="AUF9"/>
      <c r="AUG9"/>
      <c r="AUH9"/>
      <c r="AUI9"/>
      <c r="AUJ9"/>
      <c r="AUK9"/>
      <c r="AUL9"/>
      <c r="AUM9"/>
      <c r="AUN9"/>
      <c r="AUO9"/>
      <c r="AUP9"/>
      <c r="AUQ9"/>
      <c r="AUR9"/>
      <c r="AUS9"/>
      <c r="AUT9"/>
      <c r="AUU9"/>
      <c r="AUV9"/>
      <c r="AUW9"/>
      <c r="AUX9"/>
      <c r="AUY9"/>
      <c r="AUZ9"/>
      <c r="AVA9"/>
      <c r="AVB9"/>
      <c r="AVC9"/>
      <c r="AVD9"/>
      <c r="AVE9"/>
      <c r="AVF9"/>
      <c r="AVG9"/>
      <c r="AVH9"/>
      <c r="AVI9"/>
      <c r="AVJ9"/>
      <c r="AVK9"/>
      <c r="AVL9"/>
      <c r="AVM9"/>
      <c r="AVN9"/>
      <c r="AVO9"/>
      <c r="AVP9"/>
      <c r="AVQ9"/>
      <c r="AVR9"/>
      <c r="AVS9"/>
      <c r="AVT9"/>
      <c r="AVU9"/>
      <c r="AVV9"/>
      <c r="AVW9"/>
      <c r="AVX9"/>
      <c r="AVY9"/>
      <c r="AVZ9"/>
      <c r="AWA9"/>
      <c r="AWB9"/>
      <c r="AWC9"/>
      <c r="AWD9"/>
      <c r="AWE9"/>
      <c r="AWF9"/>
      <c r="AWG9"/>
      <c r="AWH9"/>
      <c r="AWI9"/>
      <c r="AWJ9"/>
      <c r="AWK9"/>
      <c r="AWL9"/>
      <c r="AWM9"/>
      <c r="AWN9"/>
      <c r="AWO9"/>
      <c r="AWP9"/>
      <c r="AWQ9"/>
      <c r="AWR9"/>
      <c r="AWS9"/>
      <c r="AWT9"/>
      <c r="AWU9"/>
      <c r="AWV9"/>
      <c r="AWW9"/>
      <c r="AWX9"/>
      <c r="AWY9"/>
      <c r="AWZ9"/>
      <c r="AXA9"/>
      <c r="AXB9"/>
      <c r="AXC9"/>
      <c r="AXD9"/>
      <c r="AXE9"/>
      <c r="AXF9"/>
      <c r="AXG9"/>
      <c r="AXH9"/>
      <c r="AXI9"/>
      <c r="AXJ9"/>
      <c r="AXK9"/>
      <c r="AXL9"/>
      <c r="AXM9"/>
      <c r="AXN9"/>
      <c r="AXO9"/>
      <c r="AXP9"/>
      <c r="AXQ9"/>
      <c r="AXR9"/>
      <c r="AXS9"/>
      <c r="AXT9"/>
      <c r="AXU9"/>
      <c r="AXV9"/>
      <c r="AXW9"/>
      <c r="AXX9"/>
      <c r="AXY9"/>
      <c r="AXZ9"/>
      <c r="AYA9"/>
      <c r="AYB9"/>
      <c r="AYC9"/>
      <c r="AYD9"/>
      <c r="AYE9"/>
      <c r="AYF9"/>
      <c r="AYG9"/>
      <c r="AYH9"/>
      <c r="AYI9"/>
      <c r="AYJ9"/>
      <c r="AYK9"/>
      <c r="AYL9"/>
      <c r="AYM9"/>
      <c r="AYN9"/>
      <c r="AYO9"/>
      <c r="AYP9"/>
      <c r="AYQ9"/>
      <c r="AYR9"/>
      <c r="AYS9"/>
      <c r="AYT9"/>
      <c r="AYU9"/>
      <c r="AYV9"/>
      <c r="AYW9"/>
      <c r="AYX9"/>
      <c r="AYY9"/>
      <c r="AYZ9"/>
      <c r="AZA9"/>
      <c r="AZB9"/>
      <c r="AZC9"/>
      <c r="AZD9"/>
      <c r="AZE9"/>
      <c r="AZF9"/>
      <c r="AZG9"/>
      <c r="AZH9"/>
      <c r="AZI9"/>
      <c r="AZJ9"/>
      <c r="AZK9"/>
      <c r="AZL9"/>
      <c r="AZM9"/>
      <c r="AZN9"/>
      <c r="AZO9"/>
      <c r="AZP9"/>
      <c r="AZQ9"/>
      <c r="AZR9"/>
      <c r="AZS9"/>
      <c r="AZT9"/>
      <c r="AZU9"/>
      <c r="AZV9"/>
      <c r="AZW9"/>
      <c r="AZX9"/>
      <c r="AZY9"/>
      <c r="AZZ9"/>
      <c r="BAA9"/>
      <c r="BAB9"/>
      <c r="BAC9"/>
      <c r="BAD9"/>
      <c r="BAE9"/>
      <c r="BAF9"/>
      <c r="BAG9"/>
      <c r="BAH9"/>
      <c r="BAI9"/>
      <c r="BAJ9"/>
      <c r="BAK9"/>
      <c r="BAL9"/>
      <c r="BAM9"/>
      <c r="BAN9"/>
      <c r="BAO9"/>
      <c r="BAP9"/>
      <c r="BAQ9"/>
      <c r="BAR9"/>
      <c r="BAS9"/>
      <c r="BAT9"/>
      <c r="BAU9"/>
      <c r="BAV9"/>
      <c r="BAW9"/>
      <c r="BAX9"/>
      <c r="BAY9"/>
      <c r="BAZ9"/>
      <c r="BBA9"/>
      <c r="BBB9"/>
      <c r="BBC9"/>
      <c r="BBD9"/>
      <c r="BBE9"/>
      <c r="BBF9"/>
      <c r="BBG9"/>
      <c r="BBH9"/>
      <c r="BBI9"/>
      <c r="BBJ9"/>
      <c r="BBK9"/>
      <c r="BBL9"/>
      <c r="BBM9"/>
      <c r="BBN9"/>
      <c r="BBO9"/>
      <c r="BBP9"/>
      <c r="BBQ9"/>
      <c r="BBR9"/>
      <c r="BBS9"/>
      <c r="BBT9"/>
      <c r="BBU9"/>
      <c r="BBV9"/>
      <c r="BBW9"/>
      <c r="BBX9"/>
      <c r="BBY9"/>
      <c r="BBZ9"/>
      <c r="BCA9"/>
      <c r="BCB9"/>
      <c r="BCC9"/>
      <c r="BCD9"/>
      <c r="BCE9"/>
      <c r="BCF9"/>
      <c r="BCG9"/>
      <c r="BCH9"/>
      <c r="BCI9"/>
      <c r="BCJ9"/>
      <c r="BCK9"/>
      <c r="BCL9"/>
      <c r="BCM9"/>
      <c r="BCN9"/>
      <c r="BCO9"/>
      <c r="BCP9"/>
      <c r="BCQ9"/>
      <c r="BCR9"/>
      <c r="BCS9"/>
      <c r="BCT9"/>
      <c r="BCU9"/>
      <c r="BCV9"/>
      <c r="BCW9"/>
      <c r="BCX9"/>
      <c r="BCY9"/>
      <c r="BCZ9"/>
      <c r="BDA9"/>
      <c r="BDB9"/>
      <c r="BDC9"/>
      <c r="BDD9"/>
      <c r="BDE9"/>
      <c r="BDF9"/>
      <c r="BDG9"/>
      <c r="BDH9"/>
      <c r="BDI9"/>
      <c r="BDJ9"/>
      <c r="BDK9"/>
      <c r="BDL9"/>
      <c r="BDM9"/>
      <c r="BDN9"/>
      <c r="BDO9"/>
      <c r="BDP9"/>
      <c r="BDQ9"/>
      <c r="BDR9"/>
      <c r="BDS9"/>
      <c r="BDT9"/>
      <c r="BDU9"/>
      <c r="BDV9"/>
      <c r="BDW9"/>
      <c r="BDX9"/>
      <c r="BDY9"/>
      <c r="BDZ9"/>
      <c r="BEA9"/>
      <c r="BEB9"/>
      <c r="BEC9"/>
      <c r="BED9"/>
      <c r="BEE9"/>
      <c r="BEF9"/>
      <c r="BEG9"/>
      <c r="BEH9"/>
      <c r="BEI9"/>
      <c r="BEJ9"/>
      <c r="BEK9"/>
      <c r="BEL9"/>
      <c r="BEM9"/>
      <c r="BEN9"/>
      <c r="BEO9"/>
      <c r="BEP9"/>
      <c r="BEQ9"/>
      <c r="BER9"/>
      <c r="BES9"/>
      <c r="BET9"/>
      <c r="BEU9"/>
      <c r="BEV9"/>
      <c r="BEW9"/>
      <c r="BEX9"/>
      <c r="BEY9"/>
      <c r="BEZ9"/>
      <c r="BFA9"/>
      <c r="BFB9"/>
      <c r="BFC9"/>
      <c r="BFD9"/>
      <c r="BFE9"/>
      <c r="BFF9"/>
      <c r="BFG9"/>
      <c r="BFH9"/>
      <c r="BFI9"/>
      <c r="BFJ9"/>
      <c r="BFK9"/>
      <c r="BFL9"/>
      <c r="BFM9"/>
      <c r="BFN9"/>
      <c r="BFO9"/>
      <c r="BFP9"/>
      <c r="BFQ9"/>
      <c r="BFR9"/>
      <c r="BFS9"/>
      <c r="BFT9"/>
      <c r="BFU9"/>
      <c r="BFV9"/>
      <c r="BFW9"/>
      <c r="BFX9"/>
      <c r="BFY9"/>
      <c r="BFZ9"/>
      <c r="BGA9"/>
      <c r="BGB9"/>
      <c r="BGC9"/>
      <c r="BGD9"/>
      <c r="BGE9"/>
      <c r="BGF9"/>
      <c r="BGG9"/>
      <c r="BGH9"/>
      <c r="BGI9"/>
      <c r="BGJ9"/>
      <c r="BGK9"/>
      <c r="BGL9"/>
      <c r="BGM9"/>
      <c r="BGN9"/>
      <c r="BGO9"/>
      <c r="BGP9"/>
      <c r="BGQ9"/>
      <c r="BGR9"/>
      <c r="BGS9"/>
      <c r="BGT9"/>
      <c r="BGU9"/>
      <c r="BGV9"/>
      <c r="BGW9"/>
      <c r="BGX9"/>
      <c r="BGY9"/>
      <c r="BGZ9"/>
      <c r="BHA9"/>
      <c r="BHB9"/>
      <c r="BHC9"/>
      <c r="BHD9"/>
      <c r="BHE9"/>
      <c r="BHF9"/>
      <c r="BHG9"/>
      <c r="BHH9"/>
      <c r="BHI9"/>
      <c r="BHJ9"/>
      <c r="BHK9"/>
      <c r="BHL9"/>
      <c r="BHM9"/>
      <c r="BHN9"/>
      <c r="BHO9"/>
      <c r="BHP9"/>
      <c r="BHQ9"/>
      <c r="BHR9"/>
      <c r="BHS9"/>
      <c r="BHT9"/>
      <c r="BHU9"/>
      <c r="BHV9"/>
      <c r="BHW9"/>
      <c r="BHX9"/>
      <c r="BHY9"/>
      <c r="BHZ9"/>
      <c r="BIA9"/>
      <c r="BIB9"/>
      <c r="BIC9"/>
      <c r="BID9"/>
      <c r="BIE9"/>
      <c r="BIF9"/>
      <c r="BIG9"/>
      <c r="BIH9"/>
      <c r="BII9"/>
      <c r="BIJ9"/>
      <c r="BIK9"/>
      <c r="BIL9"/>
      <c r="BIM9"/>
      <c r="BIN9"/>
      <c r="BIO9"/>
      <c r="BIP9"/>
      <c r="BIQ9"/>
      <c r="BIR9"/>
      <c r="BIS9"/>
      <c r="BIT9"/>
      <c r="BIU9"/>
      <c r="BIV9"/>
      <c r="BIW9"/>
      <c r="BIX9"/>
      <c r="BIY9"/>
      <c r="BIZ9"/>
      <c r="BJA9"/>
      <c r="BJB9"/>
      <c r="BJC9"/>
      <c r="BJD9"/>
      <c r="BJE9"/>
      <c r="BJF9"/>
      <c r="BJG9"/>
      <c r="BJH9"/>
      <c r="BJI9"/>
      <c r="BJJ9"/>
      <c r="BJK9"/>
      <c r="BJL9"/>
      <c r="BJM9"/>
      <c r="BJN9"/>
      <c r="BJO9"/>
      <c r="BJP9"/>
      <c r="BJQ9"/>
      <c r="BJR9"/>
      <c r="BJS9"/>
      <c r="BJT9"/>
      <c r="BJU9"/>
      <c r="BJV9"/>
      <c r="BJW9"/>
      <c r="BJX9"/>
      <c r="BJY9"/>
      <c r="BJZ9"/>
      <c r="BKA9"/>
      <c r="BKB9"/>
      <c r="BKC9"/>
      <c r="BKD9"/>
      <c r="BKE9"/>
      <c r="BKF9"/>
      <c r="BKG9"/>
      <c r="BKH9"/>
      <c r="BKI9"/>
      <c r="BKJ9"/>
      <c r="BKK9"/>
      <c r="BKL9"/>
      <c r="BKM9"/>
      <c r="BKN9"/>
      <c r="BKO9"/>
      <c r="BKP9"/>
      <c r="BKQ9"/>
      <c r="BKR9"/>
      <c r="BKS9"/>
      <c r="BKT9"/>
      <c r="BKU9"/>
      <c r="BKV9"/>
      <c r="BKW9"/>
      <c r="BKX9"/>
      <c r="BKY9"/>
      <c r="BKZ9"/>
      <c r="BLA9"/>
      <c r="BLB9"/>
      <c r="BLC9"/>
      <c r="BLD9"/>
      <c r="BLE9"/>
      <c r="BLF9"/>
      <c r="BLG9"/>
      <c r="BLH9"/>
      <c r="BLI9"/>
      <c r="BLJ9"/>
      <c r="BLK9"/>
      <c r="BLL9"/>
      <c r="BLM9"/>
      <c r="BLN9"/>
      <c r="BLO9"/>
      <c r="BLP9"/>
      <c r="BLQ9"/>
      <c r="BLR9"/>
      <c r="BLS9"/>
      <c r="BLT9"/>
      <c r="BLU9"/>
      <c r="BLV9"/>
      <c r="BLW9"/>
      <c r="BLX9"/>
      <c r="BLY9"/>
      <c r="BLZ9"/>
      <c r="BMA9"/>
      <c r="BMB9"/>
      <c r="BMC9"/>
      <c r="BMD9"/>
      <c r="BME9"/>
      <c r="BMF9"/>
      <c r="BMG9"/>
      <c r="BMH9"/>
      <c r="BMI9"/>
      <c r="BMJ9"/>
      <c r="BMK9"/>
      <c r="BML9"/>
      <c r="BMM9"/>
      <c r="BMN9"/>
      <c r="BMO9"/>
      <c r="BMP9"/>
      <c r="BMQ9"/>
      <c r="BMR9"/>
      <c r="BMS9"/>
      <c r="BMT9"/>
      <c r="BMU9"/>
      <c r="BMV9"/>
      <c r="BMW9"/>
      <c r="BMX9"/>
      <c r="BMY9"/>
      <c r="BMZ9"/>
      <c r="BNA9"/>
      <c r="BNB9"/>
      <c r="BNC9"/>
      <c r="BND9"/>
      <c r="BNE9"/>
      <c r="BNF9"/>
      <c r="BNG9"/>
      <c r="BNH9"/>
      <c r="BNI9"/>
      <c r="BNJ9"/>
      <c r="BNK9"/>
      <c r="BNL9"/>
      <c r="BNM9"/>
      <c r="BNN9"/>
      <c r="BNO9"/>
      <c r="BNP9"/>
      <c r="BNQ9"/>
      <c r="BNR9"/>
      <c r="BNS9"/>
      <c r="BNT9"/>
      <c r="BNU9"/>
      <c r="BNV9"/>
      <c r="BNW9"/>
      <c r="BNX9"/>
      <c r="BNY9"/>
      <c r="BNZ9"/>
      <c r="BOA9"/>
      <c r="BOB9"/>
      <c r="BOC9"/>
      <c r="BOD9"/>
      <c r="BOE9"/>
      <c r="BOF9"/>
      <c r="BOG9"/>
      <c r="BOH9"/>
      <c r="BOI9"/>
      <c r="BOJ9"/>
      <c r="BOK9"/>
      <c r="BOL9"/>
      <c r="BOM9"/>
      <c r="BON9"/>
      <c r="BOO9"/>
      <c r="BOP9"/>
      <c r="BOQ9"/>
      <c r="BOR9"/>
      <c r="BOS9"/>
      <c r="BOT9"/>
      <c r="BOU9"/>
      <c r="BOV9"/>
      <c r="BOW9"/>
      <c r="BOX9"/>
      <c r="BOY9"/>
      <c r="BOZ9"/>
      <c r="BPA9"/>
      <c r="BPB9"/>
      <c r="BPC9"/>
      <c r="BPD9"/>
      <c r="BPE9"/>
      <c r="BPF9"/>
      <c r="BPG9"/>
      <c r="BPH9"/>
      <c r="BPI9"/>
      <c r="BPJ9"/>
      <c r="BPK9"/>
      <c r="BPL9"/>
      <c r="BPM9"/>
      <c r="BPN9"/>
      <c r="BPO9"/>
      <c r="BPP9"/>
      <c r="BPQ9"/>
      <c r="BPR9"/>
      <c r="BPS9"/>
      <c r="BPT9"/>
      <c r="BPU9"/>
      <c r="BPV9"/>
      <c r="BPW9"/>
      <c r="BPX9"/>
      <c r="BPY9"/>
      <c r="BPZ9"/>
      <c r="BQA9"/>
      <c r="BQB9"/>
      <c r="BQC9"/>
      <c r="BQD9"/>
      <c r="BQE9"/>
      <c r="BQF9"/>
      <c r="BQG9"/>
      <c r="BQH9"/>
      <c r="BQI9"/>
      <c r="BQJ9"/>
      <c r="BQK9"/>
      <c r="BQL9"/>
      <c r="BQM9"/>
      <c r="BQN9"/>
      <c r="BQO9"/>
      <c r="BQP9"/>
      <c r="BQQ9"/>
      <c r="BQR9"/>
      <c r="BQS9"/>
      <c r="BQT9"/>
      <c r="BQU9"/>
      <c r="BQV9"/>
      <c r="BQW9"/>
      <c r="BQX9"/>
      <c r="BQY9"/>
      <c r="BQZ9"/>
      <c r="BRA9"/>
      <c r="BRB9"/>
      <c r="BRC9"/>
      <c r="BRD9"/>
      <c r="BRE9"/>
      <c r="BRF9"/>
      <c r="BRG9"/>
      <c r="BRH9"/>
      <c r="BRI9"/>
      <c r="BRJ9"/>
      <c r="BRK9"/>
      <c r="BRL9"/>
      <c r="BRM9"/>
      <c r="BRN9"/>
      <c r="BRO9"/>
      <c r="BRP9"/>
      <c r="BRQ9"/>
      <c r="BRR9"/>
      <c r="BRS9"/>
      <c r="BRT9"/>
      <c r="BRU9"/>
      <c r="BRV9"/>
      <c r="BRW9"/>
      <c r="BRX9"/>
      <c r="BRY9"/>
      <c r="BRZ9"/>
      <c r="BSA9"/>
      <c r="BSB9"/>
      <c r="BSC9"/>
      <c r="BSD9"/>
      <c r="BSE9"/>
      <c r="BSF9"/>
      <c r="BSG9"/>
      <c r="BSH9"/>
      <c r="BSI9"/>
      <c r="BSJ9"/>
      <c r="BSK9"/>
      <c r="BSL9"/>
      <c r="BSM9"/>
      <c r="BSN9"/>
      <c r="BSO9"/>
      <c r="BSP9"/>
      <c r="BSQ9"/>
      <c r="BSR9"/>
      <c r="BSS9"/>
      <c r="BST9"/>
      <c r="BSU9"/>
      <c r="BSV9"/>
      <c r="BSW9"/>
      <c r="BSX9"/>
      <c r="BSY9"/>
      <c r="BSZ9"/>
      <c r="BTA9"/>
      <c r="BTB9"/>
      <c r="BTC9"/>
      <c r="BTD9"/>
      <c r="BTE9"/>
      <c r="BTF9"/>
      <c r="BTG9"/>
      <c r="BTH9"/>
      <c r="BTI9"/>
      <c r="BTJ9"/>
      <c r="BTK9"/>
      <c r="BTL9"/>
      <c r="BTM9"/>
      <c r="BTN9"/>
      <c r="BTO9"/>
      <c r="BTP9"/>
      <c r="BTQ9"/>
      <c r="BTR9"/>
      <c r="BTS9"/>
      <c r="BTT9"/>
      <c r="BTU9"/>
      <c r="BTV9"/>
      <c r="BTW9"/>
      <c r="BTX9"/>
      <c r="BTY9"/>
      <c r="BTZ9"/>
      <c r="BUA9"/>
      <c r="BUB9"/>
      <c r="BUC9"/>
      <c r="BUD9"/>
      <c r="BUE9"/>
      <c r="BUF9"/>
      <c r="BUG9"/>
      <c r="BUH9"/>
      <c r="BUI9"/>
      <c r="BUJ9"/>
      <c r="BUK9"/>
      <c r="BUL9"/>
      <c r="BUM9"/>
      <c r="BUN9"/>
      <c r="BUO9"/>
      <c r="BUP9"/>
      <c r="BUQ9"/>
      <c r="BUR9"/>
      <c r="BUS9"/>
      <c r="BUT9"/>
      <c r="BUU9"/>
      <c r="BUV9"/>
      <c r="BUW9"/>
      <c r="BUX9"/>
      <c r="BUY9"/>
      <c r="BUZ9"/>
      <c r="BVA9"/>
      <c r="BVB9"/>
      <c r="BVC9"/>
      <c r="BVD9"/>
      <c r="BVE9"/>
      <c r="BVF9"/>
      <c r="BVG9"/>
      <c r="BVH9"/>
      <c r="BVI9"/>
      <c r="BVJ9"/>
      <c r="BVK9"/>
      <c r="BVL9"/>
      <c r="BVM9"/>
      <c r="BVN9"/>
      <c r="BVO9"/>
      <c r="BVP9"/>
      <c r="BVQ9"/>
      <c r="BVR9"/>
      <c r="BVS9"/>
      <c r="BVT9"/>
      <c r="BVU9"/>
      <c r="BVV9"/>
      <c r="BVW9"/>
      <c r="BVX9"/>
      <c r="BVY9"/>
      <c r="BVZ9"/>
      <c r="BWA9"/>
      <c r="BWB9"/>
      <c r="BWC9"/>
      <c r="BWD9"/>
      <c r="BWE9"/>
      <c r="BWF9"/>
      <c r="BWG9"/>
      <c r="BWH9"/>
      <c r="BWI9"/>
      <c r="BWJ9"/>
      <c r="BWK9"/>
      <c r="BWL9"/>
      <c r="BWM9"/>
      <c r="BWN9"/>
      <c r="BWO9"/>
      <c r="BWP9"/>
      <c r="BWQ9"/>
      <c r="BWR9"/>
      <c r="BWS9"/>
      <c r="BWT9"/>
      <c r="BWU9"/>
      <c r="BWV9"/>
      <c r="BWW9"/>
      <c r="BWX9"/>
      <c r="BWY9"/>
      <c r="BWZ9"/>
      <c r="BXA9"/>
      <c r="BXB9"/>
      <c r="BXC9"/>
      <c r="BXD9"/>
      <c r="BXE9"/>
      <c r="BXF9"/>
      <c r="BXG9"/>
      <c r="BXH9"/>
      <c r="BXI9"/>
      <c r="BXJ9"/>
      <c r="BXK9"/>
      <c r="BXL9"/>
      <c r="BXM9"/>
      <c r="BXN9"/>
      <c r="BXO9"/>
      <c r="BXP9"/>
      <c r="BXQ9"/>
      <c r="BXR9"/>
      <c r="BXS9"/>
      <c r="BXT9"/>
      <c r="BXU9"/>
      <c r="BXV9"/>
      <c r="BXW9"/>
      <c r="BXX9"/>
      <c r="BXY9"/>
      <c r="BXZ9"/>
      <c r="BYA9"/>
      <c r="BYB9"/>
      <c r="BYC9"/>
      <c r="BYD9"/>
      <c r="BYE9"/>
      <c r="BYF9"/>
      <c r="BYG9"/>
      <c r="BYH9"/>
      <c r="BYI9"/>
      <c r="BYJ9"/>
      <c r="BYK9"/>
      <c r="BYL9"/>
      <c r="BYM9"/>
      <c r="BYN9"/>
      <c r="BYO9"/>
      <c r="BYP9"/>
      <c r="BYQ9"/>
      <c r="BYR9"/>
      <c r="BYS9"/>
      <c r="BYT9"/>
      <c r="BYU9"/>
      <c r="BYV9"/>
      <c r="BYW9"/>
      <c r="BYX9"/>
      <c r="BYY9"/>
      <c r="BYZ9"/>
      <c r="BZA9"/>
      <c r="BZB9"/>
      <c r="BZC9"/>
      <c r="BZD9"/>
      <c r="BZE9"/>
      <c r="BZF9"/>
      <c r="BZG9"/>
      <c r="BZH9"/>
      <c r="BZI9"/>
      <c r="BZJ9"/>
      <c r="BZK9"/>
      <c r="BZL9"/>
      <c r="BZM9"/>
      <c r="BZN9"/>
      <c r="BZO9"/>
      <c r="BZP9"/>
      <c r="BZQ9"/>
      <c r="BZR9"/>
      <c r="BZS9"/>
      <c r="BZT9"/>
      <c r="BZU9"/>
      <c r="BZV9"/>
      <c r="BZW9"/>
      <c r="BZX9"/>
      <c r="BZY9"/>
      <c r="BZZ9"/>
      <c r="CAA9"/>
      <c r="CAB9"/>
      <c r="CAC9"/>
      <c r="CAD9"/>
      <c r="CAE9"/>
      <c r="CAF9"/>
      <c r="CAG9"/>
      <c r="CAH9"/>
      <c r="CAI9"/>
      <c r="CAJ9"/>
      <c r="CAK9"/>
      <c r="CAL9"/>
      <c r="CAM9"/>
      <c r="CAN9"/>
      <c r="CAO9"/>
      <c r="CAP9"/>
      <c r="CAQ9"/>
      <c r="CAR9"/>
      <c r="CAS9"/>
      <c r="CAT9"/>
      <c r="CAU9"/>
      <c r="CAV9"/>
      <c r="CAW9"/>
      <c r="CAX9"/>
      <c r="CAY9"/>
      <c r="CAZ9"/>
      <c r="CBA9"/>
      <c r="CBB9"/>
      <c r="CBC9"/>
      <c r="CBD9"/>
      <c r="CBE9"/>
      <c r="CBF9"/>
      <c r="CBG9"/>
      <c r="CBH9"/>
      <c r="CBI9"/>
      <c r="CBJ9"/>
      <c r="CBK9"/>
      <c r="CBL9"/>
      <c r="CBM9"/>
      <c r="CBN9"/>
      <c r="CBO9"/>
      <c r="CBP9"/>
      <c r="CBQ9"/>
      <c r="CBR9"/>
      <c r="CBS9"/>
      <c r="CBT9"/>
      <c r="CBU9"/>
      <c r="CBV9"/>
      <c r="CBW9"/>
      <c r="CBX9"/>
      <c r="CBY9"/>
      <c r="CBZ9"/>
      <c r="CCA9"/>
      <c r="CCB9"/>
      <c r="CCC9"/>
      <c r="CCD9"/>
      <c r="CCE9"/>
      <c r="CCF9"/>
      <c r="CCG9"/>
      <c r="CCH9"/>
      <c r="CCI9"/>
      <c r="CCJ9"/>
      <c r="CCK9"/>
      <c r="CCL9"/>
      <c r="CCM9"/>
      <c r="CCN9"/>
      <c r="CCO9"/>
      <c r="CCP9"/>
      <c r="CCQ9"/>
      <c r="CCR9"/>
      <c r="CCS9"/>
      <c r="CCT9"/>
      <c r="CCU9"/>
      <c r="CCV9"/>
      <c r="CCW9"/>
      <c r="CCX9"/>
      <c r="CCY9"/>
      <c r="CCZ9"/>
      <c r="CDA9"/>
      <c r="CDB9"/>
      <c r="CDC9"/>
      <c r="CDD9"/>
      <c r="CDE9"/>
      <c r="CDF9"/>
      <c r="CDG9"/>
      <c r="CDH9"/>
      <c r="CDI9"/>
      <c r="CDJ9"/>
      <c r="CDK9"/>
      <c r="CDL9"/>
      <c r="CDM9"/>
      <c r="CDN9"/>
      <c r="CDO9"/>
      <c r="CDP9"/>
      <c r="CDQ9"/>
      <c r="CDR9"/>
      <c r="CDS9"/>
      <c r="CDT9"/>
      <c r="CDU9"/>
      <c r="CDV9"/>
      <c r="CDW9"/>
      <c r="CDX9"/>
      <c r="CDY9"/>
      <c r="CDZ9"/>
      <c r="CEA9"/>
      <c r="CEB9"/>
      <c r="CEC9"/>
      <c r="CED9"/>
      <c r="CEE9"/>
      <c r="CEF9"/>
      <c r="CEG9"/>
      <c r="CEH9"/>
      <c r="CEI9"/>
      <c r="CEJ9"/>
      <c r="CEK9"/>
      <c r="CEL9"/>
      <c r="CEM9"/>
      <c r="CEN9"/>
      <c r="CEO9"/>
      <c r="CEP9"/>
      <c r="CEQ9"/>
      <c r="CER9"/>
      <c r="CES9"/>
      <c r="CET9"/>
      <c r="CEU9"/>
      <c r="CEV9"/>
      <c r="CEW9"/>
      <c r="CEX9"/>
      <c r="CEY9"/>
      <c r="CEZ9"/>
      <c r="CFA9"/>
      <c r="CFB9"/>
      <c r="CFC9"/>
      <c r="CFD9"/>
      <c r="CFE9"/>
      <c r="CFF9"/>
      <c r="CFG9"/>
      <c r="CFH9"/>
      <c r="CFI9"/>
      <c r="CFJ9"/>
      <c r="CFK9"/>
      <c r="CFL9"/>
      <c r="CFM9"/>
      <c r="CFN9"/>
      <c r="CFO9"/>
      <c r="CFP9"/>
      <c r="CFQ9"/>
      <c r="CFR9"/>
      <c r="CFS9"/>
      <c r="CFT9"/>
      <c r="CFU9"/>
      <c r="CFV9"/>
      <c r="CFW9"/>
      <c r="CFX9"/>
      <c r="CFY9"/>
      <c r="CFZ9"/>
      <c r="CGA9"/>
      <c r="CGB9"/>
      <c r="CGC9"/>
      <c r="CGD9"/>
      <c r="CGE9"/>
      <c r="CGF9"/>
      <c r="CGG9"/>
      <c r="CGH9"/>
      <c r="CGI9"/>
      <c r="CGJ9"/>
      <c r="CGK9"/>
      <c r="CGL9"/>
      <c r="CGM9"/>
      <c r="CGN9"/>
      <c r="CGO9"/>
      <c r="CGP9"/>
      <c r="CGQ9"/>
      <c r="CGR9"/>
      <c r="CGS9"/>
      <c r="CGT9"/>
      <c r="CGU9"/>
      <c r="CGV9"/>
      <c r="CGW9"/>
      <c r="CGX9"/>
      <c r="CGY9"/>
      <c r="CGZ9"/>
      <c r="CHA9"/>
      <c r="CHB9"/>
      <c r="CHC9"/>
      <c r="CHD9"/>
      <c r="CHE9"/>
      <c r="CHF9"/>
      <c r="CHG9"/>
      <c r="CHH9"/>
      <c r="CHI9"/>
      <c r="CHJ9"/>
      <c r="CHK9"/>
      <c r="CHL9"/>
      <c r="CHM9"/>
      <c r="CHN9"/>
      <c r="CHO9"/>
      <c r="CHP9"/>
      <c r="CHQ9"/>
      <c r="CHR9"/>
      <c r="CHS9"/>
      <c r="CHT9"/>
      <c r="CHU9"/>
      <c r="CHV9"/>
      <c r="CHW9"/>
      <c r="CHX9"/>
      <c r="CHY9"/>
      <c r="CHZ9"/>
      <c r="CIA9"/>
      <c r="CIB9"/>
      <c r="CIC9"/>
      <c r="CID9"/>
      <c r="CIE9"/>
      <c r="CIF9"/>
      <c r="CIG9"/>
      <c r="CIH9"/>
      <c r="CII9"/>
      <c r="CIJ9"/>
      <c r="CIK9"/>
      <c r="CIL9"/>
      <c r="CIM9"/>
      <c r="CIN9"/>
      <c r="CIO9"/>
      <c r="CIP9"/>
      <c r="CIQ9"/>
      <c r="CIR9"/>
      <c r="CIS9"/>
      <c r="CIT9"/>
      <c r="CIU9"/>
      <c r="CIV9"/>
      <c r="CIW9"/>
      <c r="CIX9"/>
      <c r="CIY9"/>
      <c r="CIZ9"/>
      <c r="CJA9"/>
      <c r="CJB9"/>
      <c r="CJC9"/>
      <c r="CJD9"/>
      <c r="CJE9"/>
      <c r="CJF9"/>
      <c r="CJG9"/>
      <c r="CJH9"/>
      <c r="CJI9"/>
      <c r="CJJ9"/>
      <c r="CJK9"/>
      <c r="CJL9"/>
      <c r="CJM9"/>
      <c r="CJN9"/>
      <c r="CJO9"/>
      <c r="CJP9"/>
      <c r="CJQ9"/>
      <c r="CJR9"/>
      <c r="CJS9"/>
      <c r="CJT9"/>
      <c r="CJU9"/>
      <c r="CJV9"/>
      <c r="CJW9"/>
      <c r="CJX9"/>
      <c r="CJY9"/>
      <c r="CJZ9"/>
      <c r="CKA9"/>
      <c r="CKB9"/>
      <c r="CKC9"/>
      <c r="CKD9"/>
      <c r="CKE9"/>
      <c r="CKF9"/>
      <c r="CKG9"/>
      <c r="CKH9"/>
      <c r="CKI9"/>
      <c r="CKJ9"/>
      <c r="CKK9"/>
      <c r="CKL9"/>
      <c r="CKM9"/>
      <c r="CKN9"/>
      <c r="CKO9"/>
      <c r="CKP9"/>
      <c r="CKQ9"/>
      <c r="CKR9"/>
      <c r="CKS9"/>
      <c r="CKT9"/>
      <c r="CKU9"/>
      <c r="CKV9"/>
      <c r="CKW9"/>
      <c r="CKX9"/>
      <c r="CKY9"/>
      <c r="CKZ9"/>
      <c r="CLA9"/>
      <c r="CLB9"/>
      <c r="CLC9"/>
      <c r="CLD9"/>
      <c r="CLE9"/>
      <c r="CLF9"/>
      <c r="CLG9"/>
      <c r="CLH9"/>
      <c r="CLI9"/>
      <c r="CLJ9"/>
      <c r="CLK9"/>
      <c r="CLL9"/>
      <c r="CLM9"/>
      <c r="CLN9"/>
      <c r="CLO9"/>
      <c r="CLP9"/>
      <c r="CLQ9"/>
      <c r="CLR9"/>
      <c r="CLS9"/>
      <c r="CLT9"/>
      <c r="CLU9"/>
      <c r="CLV9"/>
      <c r="CLW9"/>
      <c r="CLX9"/>
      <c r="CLY9"/>
      <c r="CLZ9"/>
      <c r="CMA9"/>
      <c r="CMB9"/>
      <c r="CMC9"/>
      <c r="CMD9"/>
      <c r="CME9"/>
      <c r="CMF9"/>
      <c r="CMG9"/>
      <c r="CMH9"/>
      <c r="CMI9"/>
      <c r="CMJ9"/>
      <c r="CMK9"/>
      <c r="CML9"/>
      <c r="CMM9"/>
      <c r="CMN9"/>
      <c r="CMO9"/>
      <c r="CMP9"/>
      <c r="CMQ9"/>
      <c r="CMR9"/>
      <c r="CMS9"/>
      <c r="CMT9"/>
      <c r="CMU9"/>
      <c r="CMV9"/>
      <c r="CMW9"/>
      <c r="CMX9"/>
      <c r="CMY9"/>
      <c r="CMZ9"/>
      <c r="CNA9"/>
      <c r="CNB9"/>
      <c r="CNC9"/>
      <c r="CND9"/>
      <c r="CNE9"/>
      <c r="CNF9"/>
      <c r="CNG9"/>
      <c r="CNH9"/>
      <c r="CNI9"/>
      <c r="CNJ9"/>
      <c r="CNK9"/>
      <c r="CNL9"/>
      <c r="CNM9"/>
      <c r="CNN9"/>
      <c r="CNO9"/>
      <c r="CNP9"/>
      <c r="CNQ9"/>
      <c r="CNR9"/>
      <c r="CNS9"/>
      <c r="CNT9"/>
      <c r="CNU9"/>
      <c r="CNV9"/>
      <c r="CNW9"/>
      <c r="CNX9"/>
      <c r="CNY9"/>
      <c r="CNZ9"/>
      <c r="COA9"/>
      <c r="COB9"/>
      <c r="COC9"/>
      <c r="COD9"/>
      <c r="COE9"/>
      <c r="COF9"/>
      <c r="COG9"/>
      <c r="COH9"/>
      <c r="COI9"/>
      <c r="COJ9"/>
      <c r="COK9"/>
      <c r="COL9"/>
      <c r="COM9"/>
      <c r="CON9"/>
      <c r="COO9"/>
      <c r="COP9"/>
      <c r="COQ9"/>
      <c r="COR9"/>
      <c r="COS9"/>
      <c r="COT9"/>
      <c r="COU9"/>
      <c r="COV9"/>
      <c r="COW9"/>
      <c r="COX9"/>
      <c r="COY9"/>
      <c r="COZ9"/>
      <c r="CPA9"/>
      <c r="CPB9"/>
      <c r="CPC9"/>
      <c r="CPD9"/>
      <c r="CPE9"/>
      <c r="CPF9"/>
      <c r="CPG9"/>
      <c r="CPH9"/>
      <c r="CPI9"/>
      <c r="CPJ9"/>
      <c r="CPK9"/>
      <c r="CPL9"/>
      <c r="CPM9"/>
      <c r="CPN9"/>
      <c r="CPO9"/>
      <c r="CPP9"/>
      <c r="CPQ9"/>
      <c r="CPR9"/>
      <c r="CPS9"/>
      <c r="CPT9"/>
      <c r="CPU9"/>
      <c r="CPV9"/>
      <c r="CPW9"/>
      <c r="CPX9"/>
      <c r="CPY9"/>
      <c r="CPZ9"/>
      <c r="CQA9"/>
      <c r="CQB9"/>
      <c r="CQC9"/>
      <c r="CQD9"/>
      <c r="CQE9"/>
      <c r="CQF9"/>
      <c r="CQG9"/>
      <c r="CQH9"/>
      <c r="CQI9"/>
      <c r="CQJ9"/>
      <c r="CQK9"/>
      <c r="CQL9"/>
      <c r="CQM9"/>
      <c r="CQN9"/>
      <c r="CQO9"/>
      <c r="CQP9"/>
      <c r="CQQ9"/>
      <c r="CQR9"/>
      <c r="CQS9"/>
      <c r="CQT9"/>
      <c r="CQU9"/>
      <c r="CQV9"/>
      <c r="CQW9"/>
      <c r="CQX9"/>
      <c r="CQY9"/>
      <c r="CQZ9"/>
      <c r="CRA9"/>
      <c r="CRB9"/>
      <c r="CRC9"/>
      <c r="CRD9"/>
      <c r="CRE9"/>
      <c r="CRF9"/>
      <c r="CRG9"/>
      <c r="CRH9"/>
      <c r="CRI9"/>
      <c r="CRJ9"/>
      <c r="CRK9"/>
      <c r="CRL9"/>
      <c r="CRM9"/>
      <c r="CRN9"/>
      <c r="CRO9"/>
      <c r="CRP9"/>
      <c r="CRQ9"/>
      <c r="CRR9"/>
      <c r="CRS9"/>
      <c r="CRT9"/>
      <c r="CRU9"/>
      <c r="CRV9"/>
      <c r="CRW9"/>
      <c r="CRX9"/>
      <c r="CRY9"/>
      <c r="CRZ9"/>
      <c r="CSA9"/>
      <c r="CSB9"/>
      <c r="CSC9"/>
      <c r="CSD9"/>
      <c r="CSE9"/>
      <c r="CSF9"/>
      <c r="CSG9"/>
      <c r="CSH9"/>
      <c r="CSI9"/>
      <c r="CSJ9"/>
      <c r="CSK9"/>
      <c r="CSL9"/>
      <c r="CSM9"/>
      <c r="CSN9"/>
      <c r="CSO9"/>
      <c r="CSP9"/>
      <c r="CSQ9"/>
      <c r="CSR9"/>
      <c r="CSS9"/>
      <c r="CST9"/>
      <c r="CSU9"/>
      <c r="CSV9"/>
      <c r="CSW9"/>
      <c r="CSX9"/>
      <c r="CSY9"/>
      <c r="CSZ9"/>
      <c r="CTA9"/>
      <c r="CTB9"/>
      <c r="CTC9"/>
      <c r="CTD9"/>
      <c r="CTE9"/>
      <c r="CTF9"/>
      <c r="CTG9"/>
      <c r="CTH9"/>
      <c r="CTI9"/>
      <c r="CTJ9"/>
      <c r="CTK9"/>
      <c r="CTL9"/>
      <c r="CTM9"/>
      <c r="CTN9"/>
      <c r="CTO9"/>
      <c r="CTP9"/>
      <c r="CTQ9"/>
      <c r="CTR9"/>
      <c r="CTS9"/>
      <c r="CTT9"/>
      <c r="CTU9"/>
      <c r="CTV9"/>
      <c r="CTW9"/>
      <c r="CTX9"/>
      <c r="CTY9"/>
      <c r="CTZ9"/>
      <c r="CUA9"/>
      <c r="CUB9"/>
      <c r="CUC9"/>
      <c r="CUD9"/>
      <c r="CUE9"/>
      <c r="CUF9"/>
      <c r="CUG9"/>
      <c r="CUH9"/>
      <c r="CUI9"/>
      <c r="CUJ9"/>
      <c r="CUK9"/>
      <c r="CUL9"/>
      <c r="CUM9"/>
      <c r="CUN9"/>
      <c r="CUO9"/>
      <c r="CUP9"/>
      <c r="CUQ9"/>
      <c r="CUR9"/>
      <c r="CUS9"/>
      <c r="CUT9"/>
      <c r="CUU9"/>
      <c r="CUV9"/>
      <c r="CUW9"/>
      <c r="CUX9"/>
      <c r="CUY9"/>
      <c r="CUZ9"/>
      <c r="CVA9"/>
      <c r="CVB9"/>
      <c r="CVC9"/>
      <c r="CVD9"/>
      <c r="CVE9"/>
      <c r="CVF9"/>
      <c r="CVG9"/>
      <c r="CVH9"/>
      <c r="CVI9"/>
      <c r="CVJ9"/>
      <c r="CVK9"/>
      <c r="CVL9"/>
      <c r="CVM9"/>
      <c r="CVN9"/>
      <c r="CVO9"/>
      <c r="CVP9"/>
      <c r="CVQ9"/>
      <c r="CVR9"/>
      <c r="CVS9"/>
      <c r="CVT9"/>
      <c r="CVU9"/>
      <c r="CVV9"/>
      <c r="CVW9"/>
      <c r="CVX9"/>
      <c r="CVY9"/>
      <c r="CVZ9"/>
      <c r="CWA9"/>
      <c r="CWB9"/>
      <c r="CWC9"/>
      <c r="CWD9"/>
      <c r="CWE9"/>
      <c r="CWF9"/>
      <c r="CWG9"/>
      <c r="CWH9"/>
      <c r="CWI9"/>
      <c r="CWJ9"/>
      <c r="CWK9"/>
      <c r="CWL9"/>
      <c r="CWM9"/>
      <c r="CWN9"/>
      <c r="CWO9"/>
      <c r="CWP9"/>
      <c r="CWQ9"/>
      <c r="CWR9"/>
      <c r="CWS9"/>
      <c r="CWT9"/>
      <c r="CWU9"/>
      <c r="CWV9"/>
      <c r="CWW9"/>
      <c r="CWX9"/>
      <c r="CWY9"/>
      <c r="CWZ9"/>
      <c r="CXA9"/>
      <c r="CXB9"/>
      <c r="CXC9"/>
      <c r="CXD9"/>
      <c r="CXE9"/>
      <c r="CXF9"/>
      <c r="CXG9"/>
      <c r="CXH9"/>
      <c r="CXI9"/>
      <c r="CXJ9"/>
      <c r="CXK9"/>
      <c r="CXL9"/>
      <c r="CXM9"/>
      <c r="CXN9"/>
      <c r="CXO9"/>
      <c r="CXP9"/>
      <c r="CXQ9"/>
      <c r="CXR9"/>
      <c r="CXS9"/>
      <c r="CXT9"/>
      <c r="CXU9"/>
      <c r="CXV9"/>
      <c r="CXW9"/>
      <c r="CXX9"/>
      <c r="CXY9"/>
      <c r="CXZ9"/>
      <c r="CYA9"/>
      <c r="CYB9"/>
      <c r="CYC9"/>
      <c r="CYD9"/>
      <c r="CYE9"/>
      <c r="CYF9"/>
      <c r="CYG9"/>
      <c r="CYH9"/>
      <c r="CYI9"/>
      <c r="CYJ9"/>
      <c r="CYK9"/>
      <c r="CYL9"/>
      <c r="CYM9"/>
      <c r="CYN9"/>
      <c r="CYO9"/>
      <c r="CYP9"/>
      <c r="CYQ9"/>
      <c r="CYR9"/>
      <c r="CYS9"/>
      <c r="CYT9"/>
      <c r="CYU9"/>
      <c r="CYV9"/>
      <c r="CYW9"/>
      <c r="CYX9"/>
      <c r="CYY9"/>
      <c r="CYZ9"/>
      <c r="CZA9"/>
      <c r="CZB9"/>
      <c r="CZC9"/>
      <c r="CZD9"/>
      <c r="CZE9"/>
      <c r="CZF9"/>
      <c r="CZG9"/>
      <c r="CZH9"/>
      <c r="CZI9"/>
      <c r="CZJ9"/>
      <c r="CZK9"/>
      <c r="CZL9"/>
      <c r="CZM9"/>
      <c r="CZN9"/>
      <c r="CZO9"/>
      <c r="CZP9"/>
      <c r="CZQ9"/>
      <c r="CZR9"/>
      <c r="CZS9"/>
      <c r="CZT9"/>
      <c r="CZU9"/>
      <c r="CZV9"/>
      <c r="CZW9"/>
      <c r="CZX9"/>
      <c r="CZY9"/>
      <c r="CZZ9"/>
      <c r="DAA9"/>
      <c r="DAB9"/>
      <c r="DAC9"/>
      <c r="DAD9"/>
      <c r="DAE9"/>
      <c r="DAF9"/>
      <c r="DAG9"/>
      <c r="DAH9"/>
      <c r="DAI9"/>
      <c r="DAJ9"/>
      <c r="DAK9"/>
      <c r="DAL9"/>
      <c r="DAM9"/>
      <c r="DAN9"/>
      <c r="DAO9"/>
      <c r="DAP9"/>
      <c r="DAQ9"/>
      <c r="DAR9"/>
      <c r="DAS9"/>
      <c r="DAT9"/>
      <c r="DAU9"/>
      <c r="DAV9"/>
      <c r="DAW9"/>
      <c r="DAX9"/>
      <c r="DAY9"/>
      <c r="DAZ9"/>
      <c r="DBA9"/>
      <c r="DBB9"/>
      <c r="DBC9"/>
      <c r="DBD9"/>
      <c r="DBE9"/>
      <c r="DBF9"/>
      <c r="DBG9"/>
      <c r="DBH9"/>
      <c r="DBI9"/>
      <c r="DBJ9"/>
      <c r="DBK9"/>
      <c r="DBL9"/>
      <c r="DBM9"/>
      <c r="DBN9"/>
      <c r="DBO9"/>
      <c r="DBP9"/>
      <c r="DBQ9"/>
      <c r="DBR9"/>
      <c r="DBS9"/>
      <c r="DBT9"/>
      <c r="DBU9"/>
      <c r="DBV9"/>
      <c r="DBW9"/>
      <c r="DBX9"/>
      <c r="DBY9"/>
      <c r="DBZ9"/>
      <c r="DCA9"/>
      <c r="DCB9"/>
      <c r="DCC9"/>
      <c r="DCD9"/>
      <c r="DCE9"/>
      <c r="DCF9"/>
      <c r="DCG9"/>
      <c r="DCH9"/>
      <c r="DCI9"/>
      <c r="DCJ9"/>
      <c r="DCK9"/>
      <c r="DCL9"/>
      <c r="DCM9"/>
      <c r="DCN9"/>
      <c r="DCO9"/>
      <c r="DCP9"/>
      <c r="DCQ9"/>
      <c r="DCR9"/>
      <c r="DCS9"/>
      <c r="DCT9"/>
      <c r="DCU9"/>
      <c r="DCV9"/>
      <c r="DCW9"/>
      <c r="DCX9"/>
      <c r="DCY9"/>
      <c r="DCZ9"/>
      <c r="DDA9"/>
      <c r="DDB9"/>
      <c r="DDC9"/>
      <c r="DDD9"/>
      <c r="DDE9"/>
      <c r="DDF9"/>
      <c r="DDG9"/>
      <c r="DDH9"/>
      <c r="DDI9"/>
      <c r="DDJ9"/>
      <c r="DDK9"/>
      <c r="DDL9"/>
      <c r="DDM9"/>
      <c r="DDN9"/>
      <c r="DDO9"/>
      <c r="DDP9"/>
      <c r="DDQ9"/>
      <c r="DDR9"/>
      <c r="DDS9"/>
      <c r="DDT9"/>
      <c r="DDU9"/>
      <c r="DDV9"/>
      <c r="DDW9"/>
      <c r="DDX9"/>
      <c r="DDY9"/>
      <c r="DDZ9"/>
      <c r="DEA9"/>
      <c r="DEB9"/>
      <c r="DEC9"/>
      <c r="DED9"/>
      <c r="DEE9"/>
      <c r="DEF9"/>
      <c r="DEG9"/>
      <c r="DEH9"/>
      <c r="DEI9"/>
      <c r="DEJ9"/>
      <c r="DEK9"/>
      <c r="DEL9"/>
      <c r="DEM9"/>
      <c r="DEN9"/>
      <c r="DEO9"/>
      <c r="DEP9"/>
      <c r="DEQ9"/>
      <c r="DER9"/>
      <c r="DES9"/>
      <c r="DET9"/>
      <c r="DEU9"/>
      <c r="DEV9"/>
      <c r="DEW9"/>
      <c r="DEX9"/>
      <c r="DEY9"/>
      <c r="DEZ9"/>
      <c r="DFA9"/>
      <c r="DFB9"/>
      <c r="DFC9"/>
      <c r="DFD9"/>
      <c r="DFE9"/>
      <c r="DFF9"/>
      <c r="DFG9"/>
      <c r="DFH9"/>
      <c r="DFI9"/>
      <c r="DFJ9"/>
      <c r="DFK9"/>
      <c r="DFL9"/>
      <c r="DFM9"/>
      <c r="DFN9"/>
      <c r="DFO9"/>
      <c r="DFP9"/>
      <c r="DFQ9"/>
      <c r="DFR9"/>
      <c r="DFS9"/>
      <c r="DFT9"/>
      <c r="DFU9"/>
      <c r="DFV9"/>
      <c r="DFW9"/>
      <c r="DFX9"/>
      <c r="DFY9"/>
      <c r="DFZ9"/>
      <c r="DGA9"/>
      <c r="DGB9"/>
      <c r="DGC9"/>
      <c r="DGD9"/>
      <c r="DGE9"/>
      <c r="DGF9"/>
      <c r="DGG9"/>
      <c r="DGH9"/>
      <c r="DGI9"/>
      <c r="DGJ9"/>
      <c r="DGK9"/>
      <c r="DGL9"/>
      <c r="DGM9"/>
      <c r="DGN9"/>
      <c r="DGO9"/>
      <c r="DGP9"/>
      <c r="DGQ9"/>
      <c r="DGR9"/>
      <c r="DGS9"/>
      <c r="DGT9"/>
      <c r="DGU9"/>
      <c r="DGV9"/>
      <c r="DGW9"/>
      <c r="DGX9"/>
      <c r="DGY9"/>
      <c r="DGZ9"/>
      <c r="DHA9"/>
      <c r="DHB9"/>
      <c r="DHC9"/>
      <c r="DHD9"/>
      <c r="DHE9"/>
      <c r="DHF9"/>
      <c r="DHG9"/>
      <c r="DHH9"/>
      <c r="DHI9"/>
      <c r="DHJ9"/>
      <c r="DHK9"/>
      <c r="DHL9"/>
      <c r="DHM9"/>
      <c r="DHN9"/>
      <c r="DHO9"/>
      <c r="DHP9"/>
      <c r="DHQ9"/>
      <c r="DHR9"/>
      <c r="DHS9"/>
      <c r="DHT9"/>
      <c r="DHU9"/>
      <c r="DHV9"/>
      <c r="DHW9"/>
      <c r="DHX9"/>
      <c r="DHY9"/>
      <c r="DHZ9"/>
      <c r="DIA9"/>
      <c r="DIB9"/>
      <c r="DIC9"/>
      <c r="DID9"/>
      <c r="DIE9"/>
      <c r="DIF9"/>
      <c r="DIG9"/>
      <c r="DIH9"/>
      <c r="DII9"/>
      <c r="DIJ9"/>
      <c r="DIK9"/>
      <c r="DIL9"/>
      <c r="DIM9"/>
      <c r="DIN9"/>
      <c r="DIO9"/>
      <c r="DIP9"/>
      <c r="DIQ9"/>
      <c r="DIR9"/>
      <c r="DIS9"/>
      <c r="DIT9"/>
      <c r="DIU9"/>
      <c r="DIV9"/>
      <c r="DIW9"/>
      <c r="DIX9"/>
      <c r="DIY9"/>
      <c r="DIZ9"/>
      <c r="DJA9"/>
      <c r="DJB9"/>
      <c r="DJC9"/>
      <c r="DJD9"/>
      <c r="DJE9"/>
      <c r="DJF9"/>
      <c r="DJG9"/>
      <c r="DJH9"/>
      <c r="DJI9"/>
      <c r="DJJ9"/>
      <c r="DJK9"/>
      <c r="DJL9"/>
      <c r="DJM9"/>
      <c r="DJN9"/>
      <c r="DJO9"/>
      <c r="DJP9"/>
      <c r="DJQ9"/>
      <c r="DJR9"/>
      <c r="DJS9"/>
      <c r="DJT9"/>
      <c r="DJU9"/>
      <c r="DJV9"/>
      <c r="DJW9"/>
      <c r="DJX9"/>
      <c r="DJY9"/>
      <c r="DJZ9"/>
      <c r="DKA9"/>
      <c r="DKB9"/>
      <c r="DKC9"/>
      <c r="DKD9"/>
      <c r="DKE9"/>
      <c r="DKF9"/>
      <c r="DKG9"/>
      <c r="DKH9"/>
      <c r="DKI9"/>
      <c r="DKJ9"/>
      <c r="DKK9"/>
      <c r="DKL9"/>
      <c r="DKM9"/>
      <c r="DKN9"/>
      <c r="DKO9"/>
      <c r="DKP9"/>
      <c r="DKQ9"/>
      <c r="DKR9"/>
      <c r="DKS9"/>
      <c r="DKT9"/>
      <c r="DKU9"/>
      <c r="DKV9"/>
      <c r="DKW9"/>
      <c r="DKX9"/>
      <c r="DKY9"/>
      <c r="DKZ9"/>
      <c r="DLA9"/>
      <c r="DLB9"/>
      <c r="DLC9"/>
      <c r="DLD9"/>
      <c r="DLE9"/>
      <c r="DLF9"/>
      <c r="DLG9"/>
      <c r="DLH9"/>
      <c r="DLI9"/>
      <c r="DLJ9"/>
      <c r="DLK9"/>
      <c r="DLL9"/>
      <c r="DLM9"/>
      <c r="DLN9"/>
      <c r="DLO9"/>
      <c r="DLP9"/>
      <c r="DLQ9"/>
      <c r="DLR9"/>
      <c r="DLS9"/>
      <c r="DLT9"/>
      <c r="DLU9"/>
      <c r="DLV9"/>
      <c r="DLW9"/>
      <c r="DLX9"/>
      <c r="DLY9"/>
      <c r="DLZ9"/>
      <c r="DMA9"/>
      <c r="DMB9"/>
      <c r="DMC9"/>
      <c r="DMD9"/>
      <c r="DME9"/>
      <c r="DMF9"/>
      <c r="DMG9"/>
      <c r="DMH9"/>
      <c r="DMI9"/>
      <c r="DMJ9"/>
      <c r="DMK9"/>
      <c r="DML9"/>
      <c r="DMM9"/>
      <c r="DMN9"/>
      <c r="DMO9"/>
      <c r="DMP9"/>
      <c r="DMQ9"/>
      <c r="DMR9"/>
      <c r="DMS9"/>
      <c r="DMT9"/>
      <c r="DMU9"/>
      <c r="DMV9"/>
      <c r="DMW9"/>
      <c r="DMX9"/>
      <c r="DMY9"/>
      <c r="DMZ9"/>
      <c r="DNA9"/>
      <c r="DNB9"/>
      <c r="DNC9"/>
      <c r="DND9"/>
      <c r="DNE9"/>
      <c r="DNF9"/>
      <c r="DNG9"/>
      <c r="DNH9"/>
      <c r="DNI9"/>
      <c r="DNJ9"/>
      <c r="DNK9"/>
      <c r="DNL9"/>
      <c r="DNM9"/>
      <c r="DNN9"/>
      <c r="DNO9"/>
      <c r="DNP9"/>
      <c r="DNQ9"/>
      <c r="DNR9"/>
      <c r="DNS9"/>
      <c r="DNT9"/>
      <c r="DNU9"/>
      <c r="DNV9"/>
      <c r="DNW9"/>
      <c r="DNX9"/>
      <c r="DNY9"/>
      <c r="DNZ9"/>
      <c r="DOA9"/>
      <c r="DOB9"/>
      <c r="DOC9"/>
      <c r="DOD9"/>
      <c r="DOE9"/>
      <c r="DOF9"/>
      <c r="DOG9"/>
      <c r="DOH9"/>
      <c r="DOI9"/>
      <c r="DOJ9"/>
      <c r="DOK9"/>
      <c r="DOL9"/>
      <c r="DOM9"/>
      <c r="DON9"/>
      <c r="DOO9"/>
      <c r="DOP9"/>
      <c r="DOQ9"/>
      <c r="DOR9"/>
      <c r="DOS9"/>
      <c r="DOT9"/>
      <c r="DOU9"/>
      <c r="DOV9"/>
      <c r="DOW9"/>
      <c r="DOX9"/>
      <c r="DOY9"/>
      <c r="DOZ9"/>
      <c r="DPA9"/>
      <c r="DPB9"/>
      <c r="DPC9"/>
      <c r="DPD9"/>
      <c r="DPE9"/>
      <c r="DPF9"/>
      <c r="DPG9"/>
      <c r="DPH9"/>
      <c r="DPI9"/>
      <c r="DPJ9"/>
      <c r="DPK9"/>
      <c r="DPL9"/>
      <c r="DPM9"/>
      <c r="DPN9"/>
      <c r="DPO9"/>
      <c r="DPP9"/>
      <c r="DPQ9"/>
      <c r="DPR9"/>
      <c r="DPS9"/>
      <c r="DPT9"/>
      <c r="DPU9"/>
      <c r="DPV9"/>
      <c r="DPW9"/>
      <c r="DPX9"/>
      <c r="DPY9"/>
      <c r="DPZ9"/>
      <c r="DQA9"/>
      <c r="DQB9"/>
      <c r="DQC9"/>
      <c r="DQD9"/>
      <c r="DQE9"/>
      <c r="DQF9"/>
      <c r="DQG9"/>
      <c r="DQH9"/>
      <c r="DQI9"/>
      <c r="DQJ9"/>
      <c r="DQK9"/>
      <c r="DQL9"/>
      <c r="DQM9"/>
      <c r="DQN9"/>
      <c r="DQO9"/>
      <c r="DQP9"/>
      <c r="DQQ9"/>
      <c r="DQR9"/>
      <c r="DQS9"/>
      <c r="DQT9"/>
      <c r="DQU9"/>
      <c r="DQV9"/>
      <c r="DQW9"/>
      <c r="DQX9"/>
      <c r="DQY9"/>
      <c r="DQZ9"/>
      <c r="DRA9"/>
      <c r="DRB9"/>
      <c r="DRC9"/>
      <c r="DRD9"/>
      <c r="DRE9"/>
      <c r="DRF9"/>
      <c r="DRG9"/>
      <c r="DRH9"/>
      <c r="DRI9"/>
      <c r="DRJ9"/>
      <c r="DRK9"/>
      <c r="DRL9"/>
      <c r="DRM9"/>
      <c r="DRN9"/>
      <c r="DRO9"/>
      <c r="DRP9"/>
      <c r="DRQ9"/>
      <c r="DRR9"/>
      <c r="DRS9"/>
      <c r="DRT9"/>
      <c r="DRU9"/>
      <c r="DRV9"/>
      <c r="DRW9"/>
      <c r="DRX9"/>
      <c r="DRY9"/>
      <c r="DRZ9"/>
      <c r="DSA9"/>
      <c r="DSB9"/>
      <c r="DSC9"/>
      <c r="DSD9"/>
      <c r="DSE9"/>
      <c r="DSF9"/>
      <c r="DSG9"/>
      <c r="DSH9"/>
      <c r="DSI9"/>
      <c r="DSJ9"/>
      <c r="DSK9"/>
      <c r="DSL9"/>
      <c r="DSM9"/>
      <c r="DSN9"/>
      <c r="DSO9"/>
      <c r="DSP9"/>
      <c r="DSQ9"/>
      <c r="DSR9"/>
      <c r="DSS9"/>
      <c r="DST9"/>
      <c r="DSU9"/>
      <c r="DSV9"/>
      <c r="DSW9"/>
      <c r="DSX9"/>
      <c r="DSY9"/>
      <c r="DSZ9"/>
      <c r="DTA9"/>
      <c r="DTB9"/>
      <c r="DTC9"/>
      <c r="DTD9"/>
      <c r="DTE9"/>
      <c r="DTF9"/>
      <c r="DTG9"/>
      <c r="DTH9"/>
      <c r="DTI9"/>
      <c r="DTJ9"/>
      <c r="DTK9"/>
      <c r="DTL9"/>
      <c r="DTM9"/>
      <c r="DTN9"/>
      <c r="DTO9"/>
      <c r="DTP9"/>
      <c r="DTQ9"/>
      <c r="DTR9"/>
      <c r="DTS9"/>
      <c r="DTT9"/>
      <c r="DTU9"/>
      <c r="DTV9"/>
      <c r="DTW9"/>
      <c r="DTX9"/>
      <c r="DTY9"/>
      <c r="DTZ9"/>
      <c r="DUA9"/>
      <c r="DUB9"/>
      <c r="DUC9"/>
      <c r="DUD9"/>
      <c r="DUE9"/>
      <c r="DUF9"/>
      <c r="DUG9"/>
      <c r="DUH9"/>
      <c r="DUI9"/>
      <c r="DUJ9"/>
      <c r="DUK9"/>
      <c r="DUL9"/>
      <c r="DUM9"/>
      <c r="DUN9"/>
      <c r="DUO9"/>
      <c r="DUP9"/>
      <c r="DUQ9"/>
      <c r="DUR9"/>
      <c r="DUS9"/>
      <c r="DUT9"/>
      <c r="DUU9"/>
      <c r="DUV9"/>
      <c r="DUW9"/>
      <c r="DUX9"/>
      <c r="DUY9"/>
      <c r="DUZ9"/>
      <c r="DVA9"/>
      <c r="DVB9"/>
      <c r="DVC9"/>
      <c r="DVD9"/>
      <c r="DVE9"/>
      <c r="DVF9"/>
      <c r="DVG9"/>
      <c r="DVH9"/>
      <c r="DVI9"/>
      <c r="DVJ9"/>
      <c r="DVK9"/>
      <c r="DVL9"/>
      <c r="DVM9"/>
      <c r="DVN9"/>
      <c r="DVO9"/>
      <c r="DVP9"/>
      <c r="DVQ9"/>
      <c r="DVR9"/>
      <c r="DVS9"/>
      <c r="DVT9"/>
      <c r="DVU9"/>
      <c r="DVV9"/>
      <c r="DVW9"/>
      <c r="DVX9"/>
      <c r="DVY9"/>
      <c r="DVZ9"/>
      <c r="DWA9"/>
      <c r="DWB9"/>
      <c r="DWC9"/>
      <c r="DWD9"/>
      <c r="DWE9"/>
      <c r="DWF9"/>
      <c r="DWG9"/>
      <c r="DWH9"/>
      <c r="DWI9"/>
      <c r="DWJ9"/>
      <c r="DWK9"/>
      <c r="DWL9"/>
      <c r="DWM9"/>
      <c r="DWN9"/>
      <c r="DWO9"/>
      <c r="DWP9"/>
      <c r="DWQ9"/>
      <c r="DWR9"/>
      <c r="DWS9"/>
      <c r="DWT9"/>
      <c r="DWU9"/>
      <c r="DWV9"/>
      <c r="DWW9"/>
      <c r="DWX9"/>
      <c r="DWY9"/>
      <c r="DWZ9"/>
      <c r="DXA9"/>
      <c r="DXB9"/>
      <c r="DXC9"/>
      <c r="DXD9"/>
      <c r="DXE9"/>
      <c r="DXF9"/>
      <c r="DXG9"/>
      <c r="DXH9"/>
      <c r="DXI9"/>
      <c r="DXJ9"/>
      <c r="DXK9"/>
      <c r="DXL9"/>
      <c r="DXM9"/>
      <c r="DXN9"/>
      <c r="DXO9"/>
      <c r="DXP9"/>
      <c r="DXQ9"/>
      <c r="DXR9"/>
      <c r="DXS9"/>
      <c r="DXT9"/>
      <c r="DXU9"/>
      <c r="DXV9"/>
      <c r="DXW9"/>
      <c r="DXX9"/>
      <c r="DXY9"/>
      <c r="DXZ9"/>
      <c r="DYA9"/>
      <c r="DYB9"/>
      <c r="DYC9"/>
      <c r="DYD9"/>
      <c r="DYE9"/>
      <c r="DYF9"/>
      <c r="DYG9"/>
      <c r="DYH9"/>
      <c r="DYI9"/>
      <c r="DYJ9"/>
      <c r="DYK9"/>
      <c r="DYL9"/>
      <c r="DYM9"/>
      <c r="DYN9"/>
      <c r="DYO9"/>
      <c r="DYP9"/>
      <c r="DYQ9"/>
      <c r="DYR9"/>
      <c r="DYS9"/>
      <c r="DYT9"/>
      <c r="DYU9"/>
      <c r="DYV9"/>
      <c r="DYW9"/>
      <c r="DYX9"/>
      <c r="DYY9"/>
      <c r="DYZ9"/>
      <c r="DZA9"/>
      <c r="DZB9"/>
      <c r="DZC9"/>
      <c r="DZD9"/>
      <c r="DZE9"/>
      <c r="DZF9"/>
      <c r="DZG9"/>
      <c r="DZH9"/>
      <c r="DZI9"/>
      <c r="DZJ9"/>
      <c r="DZK9"/>
      <c r="DZL9"/>
      <c r="DZM9"/>
      <c r="DZN9"/>
      <c r="DZO9"/>
      <c r="DZP9"/>
      <c r="DZQ9"/>
      <c r="DZR9"/>
      <c r="DZS9"/>
      <c r="DZT9"/>
      <c r="DZU9"/>
      <c r="DZV9"/>
      <c r="DZW9"/>
      <c r="DZX9"/>
      <c r="DZY9"/>
      <c r="DZZ9"/>
      <c r="EAA9"/>
      <c r="EAB9"/>
      <c r="EAC9"/>
      <c r="EAD9"/>
      <c r="EAE9"/>
      <c r="EAF9"/>
      <c r="EAG9"/>
      <c r="EAH9"/>
      <c r="EAI9"/>
      <c r="EAJ9"/>
      <c r="EAK9"/>
      <c r="EAL9"/>
      <c r="EAM9"/>
      <c r="EAN9"/>
      <c r="EAO9"/>
      <c r="EAP9"/>
      <c r="EAQ9"/>
      <c r="EAR9"/>
      <c r="EAS9"/>
      <c r="EAT9"/>
      <c r="EAU9"/>
      <c r="EAV9"/>
      <c r="EAW9"/>
      <c r="EAX9"/>
      <c r="EAY9"/>
      <c r="EAZ9"/>
      <c r="EBA9"/>
      <c r="EBB9"/>
      <c r="EBC9"/>
      <c r="EBD9"/>
      <c r="EBE9"/>
      <c r="EBF9"/>
      <c r="EBG9"/>
      <c r="EBH9"/>
      <c r="EBI9"/>
      <c r="EBJ9"/>
      <c r="EBK9"/>
      <c r="EBL9"/>
      <c r="EBM9"/>
      <c r="EBN9"/>
      <c r="EBO9"/>
      <c r="EBP9"/>
      <c r="EBQ9"/>
      <c r="EBR9"/>
      <c r="EBS9"/>
      <c r="EBT9"/>
      <c r="EBU9"/>
      <c r="EBV9"/>
      <c r="EBW9"/>
      <c r="EBX9"/>
      <c r="EBY9"/>
      <c r="EBZ9"/>
      <c r="ECA9"/>
      <c r="ECB9"/>
      <c r="ECC9"/>
      <c r="ECD9"/>
      <c r="ECE9"/>
      <c r="ECF9"/>
      <c r="ECG9"/>
      <c r="ECH9"/>
      <c r="ECI9"/>
      <c r="ECJ9"/>
      <c r="ECK9"/>
      <c r="ECL9"/>
      <c r="ECM9"/>
      <c r="ECN9"/>
      <c r="ECO9"/>
      <c r="ECP9"/>
      <c r="ECQ9"/>
      <c r="ECR9"/>
      <c r="ECS9"/>
      <c r="ECT9"/>
      <c r="ECU9"/>
      <c r="ECV9"/>
      <c r="ECW9"/>
      <c r="ECX9"/>
      <c r="ECY9"/>
      <c r="ECZ9"/>
      <c r="EDA9"/>
      <c r="EDB9"/>
      <c r="EDC9"/>
      <c r="EDD9"/>
      <c r="EDE9"/>
      <c r="EDF9"/>
      <c r="EDG9"/>
      <c r="EDH9"/>
      <c r="EDI9"/>
      <c r="EDJ9"/>
      <c r="EDK9"/>
      <c r="EDL9"/>
      <c r="EDM9"/>
      <c r="EDN9"/>
      <c r="EDO9"/>
      <c r="EDP9"/>
      <c r="EDQ9"/>
      <c r="EDR9"/>
      <c r="EDS9"/>
      <c r="EDT9"/>
      <c r="EDU9"/>
      <c r="EDV9"/>
      <c r="EDW9"/>
      <c r="EDX9"/>
      <c r="EDY9"/>
      <c r="EDZ9"/>
      <c r="EEA9"/>
      <c r="EEB9"/>
      <c r="EEC9"/>
      <c r="EED9"/>
      <c r="EEE9"/>
      <c r="EEF9"/>
      <c r="EEG9"/>
      <c r="EEH9"/>
      <c r="EEI9"/>
      <c r="EEJ9"/>
      <c r="EEK9"/>
      <c r="EEL9"/>
      <c r="EEM9"/>
      <c r="EEN9"/>
      <c r="EEO9"/>
      <c r="EEP9"/>
      <c r="EEQ9"/>
      <c r="EER9"/>
      <c r="EES9"/>
      <c r="EET9"/>
      <c r="EEU9"/>
      <c r="EEV9"/>
      <c r="EEW9"/>
      <c r="EEX9"/>
      <c r="EEY9"/>
      <c r="EEZ9"/>
      <c r="EFA9"/>
      <c r="EFB9"/>
      <c r="EFC9"/>
      <c r="EFD9"/>
      <c r="EFE9"/>
      <c r="EFF9"/>
      <c r="EFG9"/>
      <c r="EFH9"/>
      <c r="EFI9"/>
      <c r="EFJ9"/>
      <c r="EFK9"/>
      <c r="EFL9"/>
      <c r="EFM9"/>
      <c r="EFN9"/>
      <c r="EFO9"/>
      <c r="EFP9"/>
      <c r="EFQ9"/>
      <c r="EFR9"/>
      <c r="EFS9"/>
      <c r="EFT9"/>
      <c r="EFU9"/>
      <c r="EFV9"/>
      <c r="EFW9"/>
      <c r="EFX9"/>
      <c r="EFY9"/>
      <c r="EFZ9"/>
      <c r="EGA9"/>
      <c r="EGB9"/>
      <c r="EGC9"/>
      <c r="EGD9"/>
      <c r="EGE9"/>
      <c r="EGF9"/>
      <c r="EGG9"/>
      <c r="EGH9"/>
      <c r="EGI9"/>
      <c r="EGJ9"/>
      <c r="EGK9"/>
      <c r="EGL9"/>
      <c r="EGM9"/>
      <c r="EGN9"/>
      <c r="EGO9"/>
      <c r="EGP9"/>
      <c r="EGQ9"/>
      <c r="EGR9"/>
      <c r="EGS9"/>
      <c r="EGT9"/>
      <c r="EGU9"/>
      <c r="EGV9"/>
      <c r="EGW9"/>
      <c r="EGX9"/>
      <c r="EGY9"/>
      <c r="EGZ9"/>
      <c r="EHA9"/>
      <c r="EHB9"/>
      <c r="EHC9"/>
      <c r="EHD9"/>
      <c r="EHE9"/>
      <c r="EHF9"/>
      <c r="EHG9"/>
      <c r="EHH9"/>
      <c r="EHI9"/>
      <c r="EHJ9"/>
      <c r="EHK9"/>
      <c r="EHL9"/>
      <c r="EHM9"/>
      <c r="EHN9"/>
      <c r="EHO9"/>
      <c r="EHP9"/>
      <c r="EHQ9"/>
      <c r="EHR9"/>
      <c r="EHS9"/>
      <c r="EHT9"/>
      <c r="EHU9"/>
      <c r="EHV9"/>
      <c r="EHW9"/>
      <c r="EHX9"/>
      <c r="EHY9"/>
      <c r="EHZ9"/>
      <c r="EIA9"/>
      <c r="EIB9"/>
      <c r="EIC9"/>
      <c r="EID9"/>
      <c r="EIE9"/>
      <c r="EIF9"/>
      <c r="EIG9"/>
      <c r="EIH9"/>
      <c r="EII9"/>
      <c r="EIJ9"/>
      <c r="EIK9"/>
      <c r="EIL9"/>
      <c r="EIM9"/>
      <c r="EIN9"/>
      <c r="EIO9"/>
      <c r="EIP9"/>
      <c r="EIQ9"/>
      <c r="EIR9"/>
      <c r="EIS9"/>
      <c r="EIT9"/>
      <c r="EIU9"/>
      <c r="EIV9"/>
      <c r="EIW9"/>
      <c r="EIX9"/>
      <c r="EIY9"/>
      <c r="EIZ9"/>
      <c r="EJA9"/>
      <c r="EJB9"/>
      <c r="EJC9"/>
      <c r="EJD9"/>
      <c r="EJE9"/>
      <c r="EJF9"/>
      <c r="EJG9"/>
      <c r="EJH9"/>
      <c r="EJI9"/>
      <c r="EJJ9"/>
      <c r="EJK9"/>
      <c r="EJL9"/>
      <c r="EJM9"/>
      <c r="EJN9"/>
      <c r="EJO9"/>
      <c r="EJP9"/>
      <c r="EJQ9"/>
      <c r="EJR9"/>
      <c r="EJS9"/>
      <c r="EJT9"/>
      <c r="EJU9"/>
      <c r="EJV9"/>
      <c r="EJW9"/>
      <c r="EJX9"/>
      <c r="EJY9"/>
      <c r="EJZ9"/>
      <c r="EKA9"/>
      <c r="EKB9"/>
      <c r="EKC9"/>
      <c r="EKD9"/>
      <c r="EKE9"/>
      <c r="EKF9"/>
      <c r="EKG9"/>
      <c r="EKH9"/>
      <c r="EKI9"/>
      <c r="EKJ9"/>
      <c r="EKK9"/>
      <c r="EKL9"/>
      <c r="EKM9"/>
      <c r="EKN9"/>
      <c r="EKO9"/>
      <c r="EKP9"/>
      <c r="EKQ9"/>
      <c r="EKR9"/>
      <c r="EKS9"/>
      <c r="EKT9"/>
      <c r="EKU9"/>
      <c r="EKV9"/>
      <c r="EKW9"/>
      <c r="EKX9"/>
      <c r="EKY9"/>
      <c r="EKZ9"/>
      <c r="ELA9"/>
      <c r="ELB9"/>
      <c r="ELC9"/>
      <c r="ELD9"/>
      <c r="ELE9"/>
      <c r="ELF9"/>
      <c r="ELG9"/>
      <c r="ELH9"/>
      <c r="ELI9"/>
      <c r="ELJ9"/>
      <c r="ELK9"/>
      <c r="ELL9"/>
      <c r="ELM9"/>
      <c r="ELN9"/>
      <c r="ELO9"/>
      <c r="ELP9"/>
      <c r="ELQ9"/>
      <c r="ELR9"/>
      <c r="ELS9"/>
      <c r="ELT9"/>
      <c r="ELU9"/>
      <c r="ELV9"/>
      <c r="ELW9"/>
      <c r="ELX9"/>
      <c r="ELY9"/>
      <c r="ELZ9"/>
      <c r="EMA9"/>
      <c r="EMB9"/>
      <c r="EMC9"/>
      <c r="EMD9"/>
      <c r="EME9"/>
      <c r="EMF9"/>
      <c r="EMG9"/>
      <c r="EMH9"/>
      <c r="EMI9"/>
      <c r="EMJ9"/>
      <c r="EMK9"/>
      <c r="EML9"/>
      <c r="EMM9"/>
      <c r="EMN9"/>
      <c r="EMO9"/>
      <c r="EMP9"/>
      <c r="EMQ9"/>
      <c r="EMR9"/>
      <c r="EMS9"/>
      <c r="EMT9"/>
      <c r="EMU9"/>
      <c r="EMV9"/>
      <c r="EMW9"/>
      <c r="EMX9"/>
      <c r="EMY9"/>
      <c r="EMZ9"/>
      <c r="ENA9"/>
      <c r="ENB9"/>
      <c r="ENC9"/>
      <c r="END9"/>
      <c r="ENE9"/>
      <c r="ENF9"/>
      <c r="ENG9"/>
      <c r="ENH9"/>
      <c r="ENI9"/>
      <c r="ENJ9"/>
      <c r="ENK9"/>
      <c r="ENL9"/>
      <c r="ENM9"/>
      <c r="ENN9"/>
      <c r="ENO9"/>
      <c r="ENP9"/>
      <c r="ENQ9"/>
      <c r="ENR9"/>
      <c r="ENS9"/>
      <c r="ENT9"/>
      <c r="ENU9"/>
      <c r="ENV9"/>
      <c r="ENW9"/>
      <c r="ENX9"/>
      <c r="ENY9"/>
      <c r="ENZ9"/>
      <c r="EOA9"/>
      <c r="EOB9"/>
      <c r="EOC9"/>
      <c r="EOD9"/>
      <c r="EOE9"/>
      <c r="EOF9"/>
      <c r="EOG9"/>
      <c r="EOH9"/>
      <c r="EOI9"/>
      <c r="EOJ9"/>
      <c r="EOK9"/>
      <c r="EOL9"/>
      <c r="EOM9"/>
      <c r="EON9"/>
      <c r="EOO9"/>
      <c r="EOP9"/>
      <c r="EOQ9"/>
      <c r="EOR9"/>
      <c r="EOS9"/>
      <c r="EOT9"/>
      <c r="EOU9"/>
      <c r="EOV9"/>
      <c r="EOW9"/>
      <c r="EOX9"/>
      <c r="EOY9"/>
      <c r="EOZ9"/>
      <c r="EPA9"/>
      <c r="EPB9"/>
      <c r="EPC9"/>
      <c r="EPD9"/>
      <c r="EPE9"/>
      <c r="EPF9"/>
      <c r="EPG9"/>
      <c r="EPH9"/>
      <c r="EPI9"/>
      <c r="EPJ9"/>
      <c r="EPK9"/>
      <c r="EPL9"/>
      <c r="EPM9"/>
      <c r="EPN9"/>
      <c r="EPO9"/>
      <c r="EPP9"/>
      <c r="EPQ9"/>
      <c r="EPR9"/>
      <c r="EPS9"/>
      <c r="EPT9"/>
      <c r="EPU9"/>
      <c r="EPV9"/>
      <c r="EPW9"/>
      <c r="EPX9"/>
      <c r="EPY9"/>
      <c r="EPZ9"/>
      <c r="EQA9"/>
      <c r="EQB9"/>
      <c r="EQC9"/>
      <c r="EQD9"/>
      <c r="EQE9"/>
      <c r="EQF9"/>
      <c r="EQG9"/>
      <c r="EQH9"/>
      <c r="EQI9"/>
      <c r="EQJ9"/>
      <c r="EQK9"/>
      <c r="EQL9"/>
      <c r="EQM9"/>
      <c r="EQN9"/>
      <c r="EQO9"/>
      <c r="EQP9"/>
      <c r="EQQ9"/>
      <c r="EQR9"/>
      <c r="EQS9"/>
      <c r="EQT9"/>
      <c r="EQU9"/>
      <c r="EQV9"/>
      <c r="EQW9"/>
      <c r="EQX9"/>
      <c r="EQY9"/>
      <c r="EQZ9"/>
      <c r="ERA9"/>
      <c r="ERB9"/>
      <c r="ERC9"/>
      <c r="ERD9"/>
      <c r="ERE9"/>
      <c r="ERF9"/>
      <c r="ERG9"/>
      <c r="ERH9"/>
      <c r="ERI9"/>
      <c r="ERJ9"/>
      <c r="ERK9"/>
      <c r="ERL9"/>
      <c r="ERM9"/>
      <c r="ERN9"/>
      <c r="ERO9"/>
      <c r="ERP9"/>
      <c r="ERQ9"/>
      <c r="ERR9"/>
      <c r="ERS9"/>
      <c r="ERT9"/>
      <c r="ERU9"/>
      <c r="ERV9"/>
      <c r="ERW9"/>
      <c r="ERX9"/>
      <c r="ERY9"/>
      <c r="ERZ9"/>
      <c r="ESA9"/>
      <c r="ESB9"/>
      <c r="ESC9"/>
      <c r="ESD9"/>
      <c r="ESE9"/>
      <c r="ESF9"/>
      <c r="ESG9"/>
      <c r="ESH9"/>
      <c r="ESI9"/>
      <c r="ESJ9"/>
      <c r="ESK9"/>
      <c r="ESL9"/>
      <c r="ESM9"/>
      <c r="ESN9"/>
      <c r="ESO9"/>
      <c r="ESP9"/>
      <c r="ESQ9"/>
      <c r="ESR9"/>
      <c r="ESS9"/>
      <c r="EST9"/>
      <c r="ESU9"/>
      <c r="ESV9"/>
      <c r="ESW9"/>
      <c r="ESX9"/>
      <c r="ESY9"/>
      <c r="ESZ9"/>
      <c r="ETA9"/>
      <c r="ETB9"/>
      <c r="ETC9"/>
      <c r="ETD9"/>
      <c r="ETE9"/>
      <c r="ETF9"/>
      <c r="ETG9"/>
      <c r="ETH9"/>
      <c r="ETI9"/>
      <c r="ETJ9"/>
      <c r="ETK9"/>
      <c r="ETL9"/>
      <c r="ETM9"/>
      <c r="ETN9"/>
      <c r="ETO9"/>
      <c r="ETP9"/>
      <c r="ETQ9"/>
      <c r="ETR9"/>
      <c r="ETS9"/>
      <c r="ETT9"/>
      <c r="ETU9"/>
      <c r="ETV9"/>
      <c r="ETW9"/>
      <c r="ETX9"/>
      <c r="ETY9"/>
      <c r="ETZ9"/>
      <c r="EUA9"/>
      <c r="EUB9"/>
      <c r="EUC9"/>
      <c r="EUD9"/>
      <c r="EUE9"/>
      <c r="EUF9"/>
      <c r="EUG9"/>
      <c r="EUH9"/>
      <c r="EUI9"/>
      <c r="EUJ9"/>
      <c r="EUK9"/>
      <c r="EUL9"/>
      <c r="EUM9"/>
      <c r="EUN9"/>
      <c r="EUO9"/>
      <c r="EUP9"/>
      <c r="EUQ9"/>
      <c r="EUR9"/>
      <c r="EUS9"/>
      <c r="EUT9"/>
      <c r="EUU9"/>
      <c r="EUV9"/>
      <c r="EUW9"/>
      <c r="EUX9"/>
      <c r="EUY9"/>
      <c r="EUZ9"/>
      <c r="EVA9"/>
      <c r="EVB9"/>
      <c r="EVC9"/>
      <c r="EVD9"/>
      <c r="EVE9"/>
      <c r="EVF9"/>
      <c r="EVG9"/>
      <c r="EVH9"/>
      <c r="EVI9"/>
      <c r="EVJ9"/>
      <c r="EVK9"/>
      <c r="EVL9"/>
      <c r="EVM9"/>
      <c r="EVN9"/>
      <c r="EVO9"/>
      <c r="EVP9"/>
      <c r="EVQ9"/>
      <c r="EVR9"/>
      <c r="EVS9"/>
      <c r="EVT9"/>
      <c r="EVU9"/>
      <c r="EVV9"/>
      <c r="EVW9"/>
      <c r="EVX9"/>
      <c r="EVY9"/>
      <c r="EVZ9"/>
      <c r="EWA9"/>
      <c r="EWB9"/>
      <c r="EWC9"/>
      <c r="EWD9"/>
      <c r="EWE9"/>
      <c r="EWF9"/>
      <c r="EWG9"/>
      <c r="EWH9"/>
      <c r="EWI9"/>
      <c r="EWJ9"/>
      <c r="EWK9"/>
      <c r="EWL9"/>
      <c r="EWM9"/>
      <c r="EWN9"/>
      <c r="EWO9"/>
      <c r="EWP9"/>
      <c r="EWQ9"/>
      <c r="EWR9"/>
      <c r="EWS9"/>
      <c r="EWT9"/>
      <c r="EWU9"/>
      <c r="EWV9"/>
      <c r="EWW9"/>
      <c r="EWX9"/>
      <c r="EWY9"/>
      <c r="EWZ9"/>
      <c r="EXA9"/>
      <c r="EXB9"/>
      <c r="EXC9"/>
      <c r="EXD9"/>
      <c r="EXE9"/>
      <c r="EXF9"/>
      <c r="EXG9"/>
      <c r="EXH9"/>
      <c r="EXI9"/>
      <c r="EXJ9"/>
      <c r="EXK9"/>
      <c r="EXL9"/>
      <c r="EXM9"/>
      <c r="EXN9"/>
      <c r="EXO9"/>
      <c r="EXP9"/>
      <c r="EXQ9"/>
      <c r="EXR9"/>
      <c r="EXS9"/>
      <c r="EXT9"/>
      <c r="EXU9"/>
      <c r="EXV9"/>
      <c r="EXW9"/>
      <c r="EXX9"/>
      <c r="EXY9"/>
      <c r="EXZ9"/>
      <c r="EYA9"/>
      <c r="EYB9"/>
      <c r="EYC9"/>
      <c r="EYD9"/>
      <c r="EYE9"/>
      <c r="EYF9"/>
      <c r="EYG9"/>
      <c r="EYH9"/>
      <c r="EYI9"/>
      <c r="EYJ9"/>
      <c r="EYK9"/>
      <c r="EYL9"/>
      <c r="EYM9"/>
      <c r="EYN9"/>
      <c r="EYO9"/>
      <c r="EYP9"/>
      <c r="EYQ9"/>
      <c r="EYR9"/>
      <c r="EYS9"/>
      <c r="EYT9"/>
      <c r="EYU9"/>
      <c r="EYV9"/>
      <c r="EYW9"/>
      <c r="EYX9"/>
      <c r="EYY9"/>
      <c r="EYZ9"/>
      <c r="EZA9"/>
      <c r="EZB9"/>
      <c r="EZC9"/>
      <c r="EZD9"/>
      <c r="EZE9"/>
      <c r="EZF9"/>
      <c r="EZG9"/>
      <c r="EZH9"/>
      <c r="EZI9"/>
      <c r="EZJ9"/>
      <c r="EZK9"/>
      <c r="EZL9"/>
      <c r="EZM9"/>
      <c r="EZN9"/>
      <c r="EZO9"/>
      <c r="EZP9"/>
      <c r="EZQ9"/>
      <c r="EZR9"/>
      <c r="EZS9"/>
      <c r="EZT9"/>
      <c r="EZU9"/>
      <c r="EZV9"/>
      <c r="EZW9"/>
      <c r="EZX9"/>
      <c r="EZY9"/>
      <c r="EZZ9"/>
      <c r="FAA9"/>
      <c r="FAB9"/>
      <c r="FAC9"/>
      <c r="FAD9"/>
      <c r="FAE9"/>
      <c r="FAF9"/>
      <c r="FAG9"/>
      <c r="FAH9"/>
      <c r="FAI9"/>
      <c r="FAJ9"/>
      <c r="FAK9"/>
      <c r="FAL9"/>
      <c r="FAM9"/>
      <c r="FAN9"/>
      <c r="FAO9"/>
      <c r="FAP9"/>
      <c r="FAQ9"/>
      <c r="FAR9"/>
      <c r="FAS9"/>
      <c r="FAT9"/>
      <c r="FAU9"/>
      <c r="FAV9"/>
      <c r="FAW9"/>
      <c r="FAX9"/>
      <c r="FAY9"/>
      <c r="FAZ9"/>
      <c r="FBA9"/>
      <c r="FBB9"/>
      <c r="FBC9"/>
      <c r="FBD9"/>
      <c r="FBE9"/>
      <c r="FBF9"/>
      <c r="FBG9"/>
      <c r="FBH9"/>
      <c r="FBI9"/>
      <c r="FBJ9"/>
      <c r="FBK9"/>
      <c r="FBL9"/>
      <c r="FBM9"/>
      <c r="FBN9"/>
      <c r="FBO9"/>
      <c r="FBP9"/>
      <c r="FBQ9"/>
      <c r="FBR9"/>
      <c r="FBS9"/>
      <c r="FBT9"/>
      <c r="FBU9"/>
      <c r="FBV9"/>
      <c r="FBW9"/>
      <c r="FBX9"/>
      <c r="FBY9"/>
      <c r="FBZ9"/>
      <c r="FCA9"/>
      <c r="FCB9"/>
      <c r="FCC9"/>
      <c r="FCD9"/>
      <c r="FCE9"/>
      <c r="FCF9"/>
      <c r="FCG9"/>
      <c r="FCH9"/>
      <c r="FCI9"/>
      <c r="FCJ9"/>
      <c r="FCK9"/>
      <c r="FCL9"/>
      <c r="FCM9"/>
      <c r="FCN9"/>
      <c r="FCO9"/>
      <c r="FCP9"/>
      <c r="FCQ9"/>
      <c r="FCR9"/>
      <c r="FCS9"/>
      <c r="FCT9"/>
      <c r="FCU9"/>
      <c r="FCV9"/>
      <c r="FCW9"/>
      <c r="FCX9"/>
      <c r="FCY9"/>
      <c r="FCZ9"/>
      <c r="FDA9"/>
      <c r="FDB9"/>
      <c r="FDC9"/>
      <c r="FDD9"/>
      <c r="FDE9"/>
      <c r="FDF9"/>
      <c r="FDG9"/>
      <c r="FDH9"/>
      <c r="FDI9"/>
      <c r="FDJ9"/>
      <c r="FDK9"/>
      <c r="FDL9"/>
      <c r="FDM9"/>
      <c r="FDN9"/>
      <c r="FDO9"/>
      <c r="FDP9"/>
      <c r="FDQ9"/>
      <c r="FDR9"/>
      <c r="FDS9"/>
      <c r="FDT9"/>
      <c r="FDU9"/>
      <c r="FDV9"/>
      <c r="FDW9"/>
      <c r="FDX9"/>
      <c r="FDY9"/>
      <c r="FDZ9"/>
      <c r="FEA9"/>
      <c r="FEB9"/>
      <c r="FEC9"/>
      <c r="FED9"/>
      <c r="FEE9"/>
      <c r="FEF9"/>
      <c r="FEG9"/>
      <c r="FEH9"/>
      <c r="FEI9"/>
      <c r="FEJ9"/>
      <c r="FEK9"/>
      <c r="FEL9"/>
      <c r="FEM9"/>
      <c r="FEN9"/>
      <c r="FEO9"/>
      <c r="FEP9"/>
      <c r="FEQ9"/>
      <c r="FER9"/>
      <c r="FES9"/>
      <c r="FET9"/>
      <c r="FEU9"/>
      <c r="FEV9"/>
      <c r="FEW9"/>
      <c r="FEX9"/>
      <c r="FEY9"/>
      <c r="FEZ9"/>
      <c r="FFA9"/>
      <c r="FFB9"/>
      <c r="FFC9"/>
      <c r="FFD9"/>
      <c r="FFE9"/>
      <c r="FFF9"/>
      <c r="FFG9"/>
      <c r="FFH9"/>
      <c r="FFI9"/>
      <c r="FFJ9"/>
      <c r="FFK9"/>
      <c r="FFL9"/>
      <c r="FFM9"/>
      <c r="FFN9"/>
      <c r="FFO9"/>
      <c r="FFP9"/>
      <c r="FFQ9"/>
      <c r="FFR9"/>
      <c r="FFS9"/>
      <c r="FFT9"/>
      <c r="FFU9"/>
      <c r="FFV9"/>
      <c r="FFW9"/>
      <c r="FFX9"/>
      <c r="FFY9"/>
      <c r="FFZ9"/>
      <c r="FGA9"/>
      <c r="FGB9"/>
      <c r="FGC9"/>
      <c r="FGD9"/>
      <c r="FGE9"/>
      <c r="FGF9"/>
      <c r="FGG9"/>
      <c r="FGH9"/>
      <c r="FGI9"/>
      <c r="FGJ9"/>
      <c r="FGK9"/>
      <c r="FGL9"/>
      <c r="FGM9"/>
      <c r="FGN9"/>
      <c r="FGO9"/>
      <c r="FGP9"/>
      <c r="FGQ9"/>
      <c r="FGR9"/>
      <c r="FGS9"/>
      <c r="FGT9"/>
      <c r="FGU9"/>
      <c r="FGV9"/>
      <c r="FGW9"/>
      <c r="FGX9"/>
      <c r="FGY9"/>
      <c r="FGZ9"/>
      <c r="FHA9"/>
      <c r="FHB9"/>
      <c r="FHC9"/>
      <c r="FHD9"/>
      <c r="FHE9"/>
      <c r="FHF9"/>
      <c r="FHG9"/>
      <c r="FHH9"/>
      <c r="FHI9"/>
      <c r="FHJ9"/>
      <c r="FHK9"/>
      <c r="FHL9"/>
      <c r="FHM9"/>
      <c r="FHN9"/>
      <c r="FHO9"/>
      <c r="FHP9"/>
      <c r="FHQ9"/>
      <c r="FHR9"/>
      <c r="FHS9"/>
      <c r="FHT9"/>
      <c r="FHU9"/>
      <c r="FHV9"/>
      <c r="FHW9"/>
      <c r="FHX9"/>
      <c r="FHY9"/>
      <c r="FHZ9"/>
      <c r="FIA9"/>
      <c r="FIB9"/>
      <c r="FIC9"/>
      <c r="FID9"/>
      <c r="FIE9"/>
      <c r="FIF9"/>
      <c r="FIG9"/>
      <c r="FIH9"/>
      <c r="FII9"/>
      <c r="FIJ9"/>
      <c r="FIK9"/>
      <c r="FIL9"/>
      <c r="FIM9"/>
      <c r="FIN9"/>
      <c r="FIO9"/>
      <c r="FIP9"/>
      <c r="FIQ9"/>
      <c r="FIR9"/>
      <c r="FIS9"/>
      <c r="FIT9"/>
      <c r="FIU9"/>
      <c r="FIV9"/>
      <c r="FIW9"/>
      <c r="FIX9"/>
      <c r="FIY9"/>
      <c r="FIZ9"/>
      <c r="FJA9"/>
      <c r="FJB9"/>
      <c r="FJC9"/>
      <c r="FJD9"/>
      <c r="FJE9"/>
      <c r="FJF9"/>
      <c r="FJG9"/>
      <c r="FJH9"/>
      <c r="FJI9"/>
      <c r="FJJ9"/>
      <c r="FJK9"/>
      <c r="FJL9"/>
      <c r="FJM9"/>
      <c r="FJN9"/>
      <c r="FJO9"/>
      <c r="FJP9"/>
      <c r="FJQ9"/>
      <c r="FJR9"/>
      <c r="FJS9"/>
      <c r="FJT9"/>
      <c r="FJU9"/>
      <c r="FJV9"/>
      <c r="FJW9"/>
      <c r="FJX9"/>
      <c r="FJY9"/>
      <c r="FJZ9"/>
      <c r="FKA9"/>
      <c r="FKB9"/>
      <c r="FKC9"/>
      <c r="FKD9"/>
      <c r="FKE9"/>
      <c r="FKF9"/>
      <c r="FKG9"/>
      <c r="FKH9"/>
      <c r="FKI9"/>
      <c r="FKJ9"/>
      <c r="FKK9"/>
      <c r="FKL9"/>
      <c r="FKM9"/>
      <c r="FKN9"/>
      <c r="FKO9"/>
      <c r="FKP9"/>
      <c r="FKQ9"/>
      <c r="FKR9"/>
      <c r="FKS9"/>
      <c r="FKT9"/>
      <c r="FKU9"/>
      <c r="FKV9"/>
      <c r="FKW9"/>
      <c r="FKX9"/>
      <c r="FKY9"/>
      <c r="FKZ9"/>
      <c r="FLA9"/>
      <c r="FLB9"/>
      <c r="FLC9"/>
      <c r="FLD9"/>
      <c r="FLE9"/>
      <c r="FLF9"/>
      <c r="FLG9"/>
      <c r="FLH9"/>
      <c r="FLI9"/>
      <c r="FLJ9"/>
      <c r="FLK9"/>
      <c r="FLL9"/>
      <c r="FLM9"/>
      <c r="FLN9"/>
      <c r="FLO9"/>
      <c r="FLP9"/>
      <c r="FLQ9"/>
      <c r="FLR9"/>
      <c r="FLS9"/>
      <c r="FLT9"/>
      <c r="FLU9"/>
      <c r="FLV9"/>
      <c r="FLW9"/>
      <c r="FLX9"/>
      <c r="FLY9"/>
      <c r="FLZ9"/>
      <c r="FMA9"/>
      <c r="FMB9"/>
      <c r="FMC9"/>
      <c r="FMD9"/>
      <c r="FME9"/>
      <c r="FMF9"/>
      <c r="FMG9"/>
      <c r="FMH9"/>
      <c r="FMI9"/>
      <c r="FMJ9"/>
      <c r="FMK9"/>
      <c r="FML9"/>
      <c r="FMM9"/>
      <c r="FMN9"/>
      <c r="FMO9"/>
      <c r="FMP9"/>
      <c r="FMQ9"/>
      <c r="FMR9"/>
      <c r="FMS9"/>
      <c r="FMT9"/>
      <c r="FMU9"/>
      <c r="FMV9"/>
      <c r="FMW9"/>
      <c r="FMX9"/>
      <c r="FMY9"/>
      <c r="FMZ9"/>
      <c r="FNA9"/>
      <c r="FNB9"/>
      <c r="FNC9"/>
      <c r="FND9"/>
      <c r="FNE9"/>
      <c r="FNF9"/>
      <c r="FNG9"/>
      <c r="FNH9"/>
      <c r="FNI9"/>
      <c r="FNJ9"/>
      <c r="FNK9"/>
      <c r="FNL9"/>
      <c r="FNM9"/>
      <c r="FNN9"/>
      <c r="FNO9"/>
      <c r="FNP9"/>
      <c r="FNQ9"/>
      <c r="FNR9"/>
      <c r="FNS9"/>
      <c r="FNT9"/>
      <c r="FNU9"/>
      <c r="FNV9"/>
      <c r="FNW9"/>
      <c r="FNX9"/>
      <c r="FNY9"/>
      <c r="FNZ9"/>
      <c r="FOA9"/>
      <c r="FOB9"/>
      <c r="FOC9"/>
      <c r="FOD9"/>
      <c r="FOE9"/>
      <c r="FOF9"/>
      <c r="FOG9"/>
      <c r="FOH9"/>
      <c r="FOI9"/>
      <c r="FOJ9"/>
      <c r="FOK9"/>
      <c r="FOL9"/>
      <c r="FOM9"/>
      <c r="FON9"/>
      <c r="FOO9"/>
      <c r="FOP9"/>
      <c r="FOQ9"/>
      <c r="FOR9"/>
      <c r="FOS9"/>
      <c r="FOT9"/>
      <c r="FOU9"/>
      <c r="FOV9"/>
      <c r="FOW9"/>
      <c r="FOX9"/>
      <c r="FOY9"/>
      <c r="FOZ9"/>
      <c r="FPA9"/>
      <c r="FPB9"/>
      <c r="FPC9"/>
      <c r="FPD9"/>
      <c r="FPE9"/>
      <c r="FPF9"/>
      <c r="FPG9"/>
      <c r="FPH9"/>
      <c r="FPI9"/>
      <c r="FPJ9"/>
      <c r="FPK9"/>
      <c r="FPL9"/>
      <c r="FPM9"/>
      <c r="FPN9"/>
      <c r="FPO9"/>
      <c r="FPP9"/>
      <c r="FPQ9"/>
      <c r="FPR9"/>
      <c r="FPS9"/>
      <c r="FPT9"/>
      <c r="FPU9"/>
      <c r="FPV9"/>
      <c r="FPW9"/>
      <c r="FPX9"/>
      <c r="FPY9"/>
      <c r="FPZ9"/>
      <c r="FQA9"/>
      <c r="FQB9"/>
      <c r="FQC9"/>
      <c r="FQD9"/>
      <c r="FQE9"/>
      <c r="FQF9"/>
      <c r="FQG9"/>
      <c r="FQH9"/>
      <c r="FQI9"/>
      <c r="FQJ9"/>
      <c r="FQK9"/>
      <c r="FQL9"/>
      <c r="FQM9"/>
      <c r="FQN9"/>
      <c r="FQO9"/>
      <c r="FQP9"/>
      <c r="FQQ9"/>
      <c r="FQR9"/>
      <c r="FQS9"/>
      <c r="FQT9"/>
      <c r="FQU9"/>
      <c r="FQV9"/>
      <c r="FQW9"/>
      <c r="FQX9"/>
      <c r="FQY9"/>
      <c r="FQZ9"/>
      <c r="FRA9"/>
      <c r="FRB9"/>
      <c r="FRC9"/>
      <c r="FRD9"/>
      <c r="FRE9"/>
      <c r="FRF9"/>
      <c r="FRG9"/>
      <c r="FRH9"/>
      <c r="FRI9"/>
      <c r="FRJ9"/>
      <c r="FRK9"/>
      <c r="FRL9"/>
      <c r="FRM9"/>
      <c r="FRN9"/>
      <c r="FRO9"/>
      <c r="FRP9"/>
      <c r="FRQ9"/>
      <c r="FRR9"/>
      <c r="FRS9"/>
      <c r="FRT9"/>
      <c r="FRU9"/>
      <c r="FRV9"/>
      <c r="FRW9"/>
      <c r="FRX9"/>
      <c r="FRY9"/>
      <c r="FRZ9"/>
      <c r="FSA9"/>
      <c r="FSB9"/>
      <c r="FSC9"/>
      <c r="FSD9"/>
      <c r="FSE9"/>
      <c r="FSF9"/>
      <c r="FSG9"/>
      <c r="FSH9"/>
      <c r="FSI9"/>
      <c r="FSJ9"/>
      <c r="FSK9"/>
      <c r="FSL9"/>
      <c r="FSM9"/>
      <c r="FSN9"/>
      <c r="FSO9"/>
      <c r="FSP9"/>
      <c r="FSQ9"/>
      <c r="FSR9"/>
      <c r="FSS9"/>
      <c r="FST9"/>
      <c r="FSU9"/>
      <c r="FSV9"/>
      <c r="FSW9"/>
      <c r="FSX9"/>
      <c r="FSY9"/>
      <c r="FSZ9"/>
      <c r="FTA9"/>
      <c r="FTB9"/>
      <c r="FTC9"/>
      <c r="FTD9"/>
      <c r="FTE9"/>
      <c r="FTF9"/>
      <c r="FTG9"/>
      <c r="FTH9"/>
      <c r="FTI9"/>
      <c r="FTJ9"/>
      <c r="FTK9"/>
      <c r="FTL9"/>
      <c r="FTM9"/>
      <c r="FTN9"/>
      <c r="FTO9"/>
      <c r="FTP9"/>
      <c r="FTQ9"/>
      <c r="FTR9"/>
      <c r="FTS9"/>
      <c r="FTT9"/>
      <c r="FTU9"/>
      <c r="FTV9"/>
      <c r="FTW9"/>
      <c r="FTX9"/>
      <c r="FTY9"/>
      <c r="FTZ9"/>
      <c r="FUA9"/>
      <c r="FUB9"/>
      <c r="FUC9"/>
      <c r="FUD9"/>
      <c r="FUE9"/>
      <c r="FUF9"/>
      <c r="FUG9"/>
      <c r="FUH9"/>
      <c r="FUI9"/>
      <c r="FUJ9"/>
      <c r="FUK9"/>
      <c r="FUL9"/>
      <c r="FUM9"/>
      <c r="FUN9"/>
      <c r="FUO9"/>
      <c r="FUP9"/>
      <c r="FUQ9"/>
      <c r="FUR9"/>
      <c r="FUS9"/>
      <c r="FUT9"/>
      <c r="FUU9"/>
      <c r="FUV9"/>
      <c r="FUW9"/>
      <c r="FUX9"/>
      <c r="FUY9"/>
      <c r="FUZ9"/>
      <c r="FVA9"/>
      <c r="FVB9"/>
      <c r="FVC9"/>
      <c r="FVD9"/>
      <c r="FVE9"/>
      <c r="FVF9"/>
      <c r="FVG9"/>
      <c r="FVH9"/>
      <c r="FVI9"/>
      <c r="FVJ9"/>
      <c r="FVK9"/>
      <c r="FVL9"/>
      <c r="FVM9"/>
      <c r="FVN9"/>
      <c r="FVO9"/>
      <c r="FVP9"/>
      <c r="FVQ9"/>
      <c r="FVR9"/>
      <c r="FVS9"/>
      <c r="FVT9"/>
      <c r="FVU9"/>
      <c r="FVV9"/>
      <c r="FVW9"/>
      <c r="FVX9"/>
      <c r="FVY9"/>
      <c r="FVZ9"/>
      <c r="FWA9"/>
      <c r="FWB9"/>
      <c r="FWC9"/>
      <c r="FWD9"/>
      <c r="FWE9"/>
      <c r="FWF9"/>
      <c r="FWG9"/>
      <c r="FWH9"/>
      <c r="FWI9"/>
      <c r="FWJ9"/>
      <c r="FWK9"/>
      <c r="FWL9"/>
      <c r="FWM9"/>
      <c r="FWN9"/>
      <c r="FWO9"/>
      <c r="FWP9"/>
      <c r="FWQ9"/>
      <c r="FWR9"/>
      <c r="FWS9"/>
      <c r="FWT9"/>
      <c r="FWU9"/>
      <c r="FWV9"/>
      <c r="FWW9"/>
      <c r="FWX9"/>
      <c r="FWY9"/>
      <c r="FWZ9"/>
      <c r="FXA9"/>
      <c r="FXB9"/>
      <c r="FXC9"/>
      <c r="FXD9"/>
      <c r="FXE9"/>
      <c r="FXF9"/>
      <c r="FXG9"/>
      <c r="FXH9"/>
      <c r="FXI9"/>
      <c r="FXJ9"/>
      <c r="FXK9"/>
      <c r="FXL9"/>
      <c r="FXM9"/>
      <c r="FXN9"/>
      <c r="FXO9"/>
      <c r="FXP9"/>
      <c r="FXQ9"/>
      <c r="FXR9"/>
      <c r="FXS9"/>
      <c r="FXT9"/>
      <c r="FXU9"/>
      <c r="FXV9"/>
      <c r="FXW9"/>
      <c r="FXX9"/>
      <c r="FXY9"/>
      <c r="FXZ9"/>
      <c r="FYA9"/>
      <c r="FYB9"/>
      <c r="FYC9"/>
      <c r="FYD9"/>
      <c r="FYE9"/>
      <c r="FYF9"/>
      <c r="FYG9"/>
      <c r="FYH9"/>
      <c r="FYI9"/>
      <c r="FYJ9"/>
      <c r="FYK9"/>
      <c r="FYL9"/>
      <c r="FYM9"/>
      <c r="FYN9"/>
      <c r="FYO9"/>
      <c r="FYP9"/>
      <c r="FYQ9"/>
      <c r="FYR9"/>
      <c r="FYS9"/>
      <c r="FYT9"/>
      <c r="FYU9"/>
      <c r="FYV9"/>
      <c r="FYW9"/>
      <c r="FYX9"/>
      <c r="FYY9"/>
      <c r="FYZ9"/>
      <c r="FZA9"/>
      <c r="FZB9"/>
      <c r="FZC9"/>
      <c r="FZD9"/>
      <c r="FZE9"/>
      <c r="FZF9"/>
      <c r="FZG9"/>
      <c r="FZH9"/>
      <c r="FZI9"/>
      <c r="FZJ9"/>
      <c r="FZK9"/>
      <c r="FZL9"/>
      <c r="FZM9"/>
      <c r="FZN9"/>
      <c r="FZO9"/>
      <c r="FZP9"/>
      <c r="FZQ9"/>
      <c r="FZR9"/>
      <c r="FZS9"/>
      <c r="FZT9"/>
      <c r="FZU9"/>
      <c r="FZV9"/>
      <c r="FZW9"/>
      <c r="FZX9"/>
      <c r="FZY9"/>
      <c r="FZZ9"/>
      <c r="GAA9"/>
      <c r="GAB9"/>
      <c r="GAC9"/>
      <c r="GAD9"/>
      <c r="GAE9"/>
      <c r="GAF9"/>
      <c r="GAG9"/>
      <c r="GAH9"/>
      <c r="GAI9"/>
      <c r="GAJ9"/>
      <c r="GAK9"/>
      <c r="GAL9"/>
      <c r="GAM9"/>
      <c r="GAN9"/>
      <c r="GAO9"/>
      <c r="GAP9"/>
      <c r="GAQ9"/>
      <c r="GAR9"/>
      <c r="GAS9"/>
      <c r="GAT9"/>
      <c r="GAU9"/>
      <c r="GAV9"/>
      <c r="GAW9"/>
      <c r="GAX9"/>
      <c r="GAY9"/>
      <c r="GAZ9"/>
      <c r="GBA9"/>
      <c r="GBB9"/>
      <c r="GBC9"/>
      <c r="GBD9"/>
      <c r="GBE9"/>
      <c r="GBF9"/>
      <c r="GBG9"/>
      <c r="GBH9"/>
      <c r="GBI9"/>
      <c r="GBJ9"/>
      <c r="GBK9"/>
      <c r="GBL9"/>
      <c r="GBM9"/>
      <c r="GBN9"/>
      <c r="GBO9"/>
      <c r="GBP9"/>
      <c r="GBQ9"/>
      <c r="GBR9"/>
      <c r="GBS9"/>
      <c r="GBT9"/>
      <c r="GBU9"/>
      <c r="GBV9"/>
      <c r="GBW9"/>
      <c r="GBX9"/>
      <c r="GBY9"/>
      <c r="GBZ9"/>
      <c r="GCA9"/>
      <c r="GCB9"/>
      <c r="GCC9"/>
      <c r="GCD9"/>
      <c r="GCE9"/>
      <c r="GCF9"/>
      <c r="GCG9"/>
      <c r="GCH9"/>
      <c r="GCI9"/>
      <c r="GCJ9"/>
      <c r="GCK9"/>
      <c r="GCL9"/>
      <c r="GCM9"/>
      <c r="GCN9"/>
      <c r="GCO9"/>
      <c r="GCP9"/>
      <c r="GCQ9"/>
      <c r="GCR9"/>
      <c r="GCS9"/>
      <c r="GCT9"/>
      <c r="GCU9"/>
      <c r="GCV9"/>
      <c r="GCW9"/>
      <c r="GCX9"/>
      <c r="GCY9"/>
      <c r="GCZ9"/>
      <c r="GDA9"/>
      <c r="GDB9"/>
      <c r="GDC9"/>
      <c r="GDD9"/>
      <c r="GDE9"/>
      <c r="GDF9"/>
      <c r="GDG9"/>
      <c r="GDH9"/>
      <c r="GDI9"/>
      <c r="GDJ9"/>
      <c r="GDK9"/>
      <c r="GDL9"/>
      <c r="GDM9"/>
      <c r="GDN9"/>
      <c r="GDO9"/>
      <c r="GDP9"/>
      <c r="GDQ9"/>
      <c r="GDR9"/>
      <c r="GDS9"/>
      <c r="GDT9"/>
      <c r="GDU9"/>
      <c r="GDV9"/>
      <c r="GDW9"/>
      <c r="GDX9"/>
      <c r="GDY9"/>
      <c r="GDZ9"/>
      <c r="GEA9"/>
      <c r="GEB9"/>
      <c r="GEC9"/>
      <c r="GED9"/>
      <c r="GEE9"/>
      <c r="GEF9"/>
      <c r="GEG9"/>
      <c r="GEH9"/>
      <c r="GEI9"/>
      <c r="GEJ9"/>
      <c r="GEK9"/>
      <c r="GEL9"/>
      <c r="GEM9"/>
      <c r="GEN9"/>
      <c r="GEO9"/>
      <c r="GEP9"/>
      <c r="GEQ9"/>
      <c r="GER9"/>
      <c r="GES9"/>
      <c r="GET9"/>
      <c r="GEU9"/>
      <c r="GEV9"/>
      <c r="GEW9"/>
      <c r="GEX9"/>
      <c r="GEY9"/>
      <c r="GEZ9"/>
      <c r="GFA9"/>
      <c r="GFB9"/>
      <c r="GFC9"/>
      <c r="GFD9"/>
      <c r="GFE9"/>
      <c r="GFF9"/>
      <c r="GFG9"/>
      <c r="GFH9"/>
      <c r="GFI9"/>
      <c r="GFJ9"/>
      <c r="GFK9"/>
      <c r="GFL9"/>
      <c r="GFM9"/>
      <c r="GFN9"/>
      <c r="GFO9"/>
      <c r="GFP9"/>
      <c r="GFQ9"/>
      <c r="GFR9"/>
      <c r="GFS9"/>
      <c r="GFT9"/>
      <c r="GFU9"/>
      <c r="GFV9"/>
      <c r="GFW9"/>
      <c r="GFX9"/>
      <c r="GFY9"/>
      <c r="GFZ9"/>
      <c r="GGA9"/>
      <c r="GGB9"/>
      <c r="GGC9"/>
      <c r="GGD9"/>
      <c r="GGE9"/>
      <c r="GGF9"/>
      <c r="GGG9"/>
      <c r="GGH9"/>
      <c r="GGI9"/>
      <c r="GGJ9"/>
      <c r="GGK9"/>
      <c r="GGL9"/>
      <c r="GGM9"/>
      <c r="GGN9"/>
      <c r="GGO9"/>
      <c r="GGP9"/>
      <c r="GGQ9"/>
      <c r="GGR9"/>
      <c r="GGS9"/>
      <c r="GGT9"/>
      <c r="GGU9"/>
      <c r="GGV9"/>
      <c r="GGW9"/>
      <c r="GGX9"/>
      <c r="GGY9"/>
      <c r="GGZ9"/>
      <c r="GHA9"/>
      <c r="GHB9"/>
      <c r="GHC9"/>
      <c r="GHD9"/>
      <c r="GHE9"/>
      <c r="GHF9"/>
      <c r="GHG9"/>
      <c r="GHH9"/>
      <c r="GHI9"/>
      <c r="GHJ9"/>
      <c r="GHK9"/>
      <c r="GHL9"/>
      <c r="GHM9"/>
      <c r="GHN9"/>
      <c r="GHO9"/>
      <c r="GHP9"/>
      <c r="GHQ9"/>
      <c r="GHR9"/>
      <c r="GHS9"/>
      <c r="GHT9"/>
      <c r="GHU9"/>
      <c r="GHV9"/>
      <c r="GHW9"/>
      <c r="GHX9"/>
      <c r="GHY9"/>
      <c r="GHZ9"/>
      <c r="GIA9"/>
      <c r="GIB9"/>
      <c r="GIC9"/>
      <c r="GID9"/>
      <c r="GIE9"/>
      <c r="GIF9"/>
      <c r="GIG9"/>
      <c r="GIH9"/>
      <c r="GII9"/>
      <c r="GIJ9"/>
      <c r="GIK9"/>
      <c r="GIL9"/>
      <c r="GIM9"/>
      <c r="GIN9"/>
      <c r="GIO9"/>
      <c r="GIP9"/>
      <c r="GIQ9"/>
      <c r="GIR9"/>
      <c r="GIS9"/>
      <c r="GIT9"/>
      <c r="GIU9"/>
      <c r="GIV9"/>
      <c r="GIW9"/>
      <c r="GIX9"/>
      <c r="GIY9"/>
      <c r="GIZ9"/>
      <c r="GJA9"/>
      <c r="GJB9"/>
      <c r="GJC9"/>
      <c r="GJD9"/>
      <c r="GJE9"/>
      <c r="GJF9"/>
      <c r="GJG9"/>
      <c r="GJH9"/>
      <c r="GJI9"/>
      <c r="GJJ9"/>
      <c r="GJK9"/>
      <c r="GJL9"/>
      <c r="GJM9"/>
      <c r="GJN9"/>
      <c r="GJO9"/>
      <c r="GJP9"/>
      <c r="GJQ9"/>
      <c r="GJR9"/>
      <c r="GJS9"/>
      <c r="GJT9"/>
      <c r="GJU9"/>
      <c r="GJV9"/>
      <c r="GJW9"/>
      <c r="GJX9"/>
      <c r="GJY9"/>
      <c r="GJZ9"/>
      <c r="GKA9"/>
      <c r="GKB9"/>
      <c r="GKC9"/>
      <c r="GKD9"/>
      <c r="GKE9"/>
      <c r="GKF9"/>
      <c r="GKG9"/>
      <c r="GKH9"/>
      <c r="GKI9"/>
      <c r="GKJ9"/>
      <c r="GKK9"/>
      <c r="GKL9"/>
      <c r="GKM9"/>
      <c r="GKN9"/>
      <c r="GKO9"/>
      <c r="GKP9"/>
      <c r="GKQ9"/>
      <c r="GKR9"/>
      <c r="GKS9"/>
      <c r="GKT9"/>
      <c r="GKU9"/>
      <c r="GKV9"/>
      <c r="GKW9"/>
      <c r="GKX9"/>
      <c r="GKY9"/>
      <c r="GKZ9"/>
      <c r="GLA9"/>
      <c r="GLB9"/>
      <c r="GLC9"/>
      <c r="GLD9"/>
      <c r="GLE9"/>
      <c r="GLF9"/>
      <c r="GLG9"/>
      <c r="GLH9"/>
      <c r="GLI9"/>
      <c r="GLJ9"/>
      <c r="GLK9"/>
      <c r="GLL9"/>
      <c r="GLM9"/>
      <c r="GLN9"/>
      <c r="GLO9"/>
      <c r="GLP9"/>
      <c r="GLQ9"/>
      <c r="GLR9"/>
      <c r="GLS9"/>
      <c r="GLT9"/>
      <c r="GLU9"/>
      <c r="GLV9"/>
      <c r="GLW9"/>
      <c r="GLX9"/>
      <c r="GLY9"/>
      <c r="GLZ9"/>
      <c r="GMA9"/>
      <c r="GMB9"/>
      <c r="GMC9"/>
      <c r="GMD9"/>
      <c r="GME9"/>
      <c r="GMF9"/>
      <c r="GMG9"/>
      <c r="GMH9"/>
      <c r="GMI9"/>
      <c r="GMJ9"/>
      <c r="GMK9"/>
      <c r="GML9"/>
      <c r="GMM9"/>
      <c r="GMN9"/>
      <c r="GMO9"/>
      <c r="GMP9"/>
      <c r="GMQ9"/>
      <c r="GMR9"/>
      <c r="GMS9"/>
      <c r="GMT9"/>
      <c r="GMU9"/>
      <c r="GMV9"/>
      <c r="GMW9"/>
      <c r="GMX9"/>
      <c r="GMY9"/>
      <c r="GMZ9"/>
      <c r="GNA9"/>
      <c r="GNB9"/>
      <c r="GNC9"/>
      <c r="GND9"/>
      <c r="GNE9"/>
      <c r="GNF9"/>
      <c r="GNG9"/>
      <c r="GNH9"/>
      <c r="GNI9"/>
      <c r="GNJ9"/>
      <c r="GNK9"/>
      <c r="GNL9"/>
      <c r="GNM9"/>
      <c r="GNN9"/>
      <c r="GNO9"/>
      <c r="GNP9"/>
      <c r="GNQ9"/>
      <c r="GNR9"/>
      <c r="GNS9"/>
      <c r="GNT9"/>
      <c r="GNU9"/>
      <c r="GNV9"/>
      <c r="GNW9"/>
      <c r="GNX9"/>
      <c r="GNY9"/>
      <c r="GNZ9"/>
      <c r="GOA9"/>
      <c r="GOB9"/>
      <c r="GOC9"/>
      <c r="GOD9"/>
      <c r="GOE9"/>
      <c r="GOF9"/>
      <c r="GOG9"/>
      <c r="GOH9"/>
      <c r="GOI9"/>
      <c r="GOJ9"/>
      <c r="GOK9"/>
      <c r="GOL9"/>
      <c r="GOM9"/>
      <c r="GON9"/>
      <c r="GOO9"/>
      <c r="GOP9"/>
      <c r="GOQ9"/>
      <c r="GOR9"/>
      <c r="GOS9"/>
      <c r="GOT9"/>
      <c r="GOU9"/>
      <c r="GOV9"/>
      <c r="GOW9"/>
      <c r="GOX9"/>
      <c r="GOY9"/>
      <c r="GOZ9"/>
      <c r="GPA9"/>
      <c r="GPB9"/>
      <c r="GPC9"/>
      <c r="GPD9"/>
      <c r="GPE9"/>
      <c r="GPF9"/>
      <c r="GPG9"/>
      <c r="GPH9"/>
      <c r="GPI9"/>
      <c r="GPJ9"/>
      <c r="GPK9"/>
      <c r="GPL9"/>
      <c r="GPM9"/>
      <c r="GPN9"/>
      <c r="GPO9"/>
      <c r="GPP9"/>
      <c r="GPQ9"/>
      <c r="GPR9"/>
      <c r="GPS9"/>
      <c r="GPT9"/>
      <c r="GPU9"/>
      <c r="GPV9"/>
      <c r="GPW9"/>
      <c r="GPX9"/>
      <c r="GPY9"/>
      <c r="GPZ9"/>
      <c r="GQA9"/>
      <c r="GQB9"/>
      <c r="GQC9"/>
      <c r="GQD9"/>
      <c r="GQE9"/>
      <c r="GQF9"/>
      <c r="GQG9"/>
      <c r="GQH9"/>
      <c r="GQI9"/>
      <c r="GQJ9"/>
      <c r="GQK9"/>
      <c r="GQL9"/>
      <c r="GQM9"/>
      <c r="GQN9"/>
      <c r="GQO9"/>
      <c r="GQP9"/>
      <c r="GQQ9"/>
      <c r="GQR9"/>
      <c r="GQS9"/>
      <c r="GQT9"/>
      <c r="GQU9"/>
      <c r="GQV9"/>
      <c r="GQW9"/>
      <c r="GQX9"/>
      <c r="GQY9"/>
      <c r="GQZ9"/>
      <c r="GRA9"/>
      <c r="GRB9"/>
      <c r="GRC9"/>
      <c r="GRD9"/>
      <c r="GRE9"/>
      <c r="GRF9"/>
      <c r="GRG9"/>
      <c r="GRH9"/>
      <c r="GRI9"/>
      <c r="GRJ9"/>
      <c r="GRK9"/>
      <c r="GRL9"/>
      <c r="GRM9"/>
      <c r="GRN9"/>
      <c r="GRO9"/>
      <c r="GRP9"/>
      <c r="GRQ9"/>
      <c r="GRR9"/>
      <c r="GRS9"/>
      <c r="GRT9"/>
      <c r="GRU9"/>
      <c r="GRV9"/>
      <c r="GRW9"/>
      <c r="GRX9"/>
      <c r="GRY9"/>
      <c r="GRZ9"/>
      <c r="GSA9"/>
      <c r="GSB9"/>
      <c r="GSC9"/>
      <c r="GSD9"/>
      <c r="GSE9"/>
      <c r="GSF9"/>
      <c r="GSG9"/>
      <c r="GSH9"/>
      <c r="GSI9"/>
      <c r="GSJ9"/>
      <c r="GSK9"/>
      <c r="GSL9"/>
      <c r="GSM9"/>
      <c r="GSN9"/>
      <c r="GSO9"/>
      <c r="GSP9"/>
      <c r="GSQ9"/>
      <c r="GSR9"/>
      <c r="GSS9"/>
      <c r="GST9"/>
      <c r="GSU9"/>
      <c r="GSV9"/>
      <c r="GSW9"/>
      <c r="GSX9"/>
      <c r="GSY9"/>
      <c r="GSZ9"/>
      <c r="GTA9"/>
      <c r="GTB9"/>
      <c r="GTC9"/>
      <c r="GTD9"/>
      <c r="GTE9"/>
      <c r="GTF9"/>
      <c r="GTG9"/>
      <c r="GTH9"/>
      <c r="GTI9"/>
      <c r="GTJ9"/>
      <c r="GTK9"/>
      <c r="GTL9"/>
      <c r="GTM9"/>
      <c r="GTN9"/>
      <c r="GTO9"/>
      <c r="GTP9"/>
      <c r="GTQ9"/>
      <c r="GTR9"/>
      <c r="GTS9"/>
      <c r="GTT9"/>
      <c r="GTU9"/>
      <c r="GTV9"/>
      <c r="GTW9"/>
      <c r="GTX9"/>
      <c r="GTY9"/>
      <c r="GTZ9"/>
      <c r="GUA9"/>
      <c r="GUB9"/>
      <c r="GUC9"/>
      <c r="GUD9"/>
      <c r="GUE9"/>
      <c r="GUF9"/>
      <c r="GUG9"/>
      <c r="GUH9"/>
      <c r="GUI9"/>
      <c r="GUJ9"/>
      <c r="GUK9"/>
      <c r="GUL9"/>
      <c r="GUM9"/>
      <c r="GUN9"/>
      <c r="GUO9"/>
      <c r="GUP9"/>
      <c r="GUQ9"/>
      <c r="GUR9"/>
      <c r="GUS9"/>
      <c r="GUT9"/>
      <c r="GUU9"/>
      <c r="GUV9"/>
      <c r="GUW9"/>
      <c r="GUX9"/>
      <c r="GUY9"/>
      <c r="GUZ9"/>
      <c r="GVA9"/>
      <c r="GVB9"/>
      <c r="GVC9"/>
      <c r="GVD9"/>
      <c r="GVE9"/>
      <c r="GVF9"/>
      <c r="GVG9"/>
      <c r="GVH9"/>
      <c r="GVI9"/>
      <c r="GVJ9"/>
      <c r="GVK9"/>
      <c r="GVL9"/>
      <c r="GVM9"/>
      <c r="GVN9"/>
      <c r="GVO9"/>
      <c r="GVP9"/>
      <c r="GVQ9"/>
      <c r="GVR9"/>
      <c r="GVS9"/>
      <c r="GVT9"/>
      <c r="GVU9"/>
      <c r="GVV9"/>
      <c r="GVW9"/>
      <c r="GVX9"/>
      <c r="GVY9"/>
      <c r="GVZ9"/>
      <c r="GWA9"/>
      <c r="GWB9"/>
      <c r="GWC9"/>
      <c r="GWD9"/>
      <c r="GWE9"/>
      <c r="GWF9"/>
      <c r="GWG9"/>
      <c r="GWH9"/>
      <c r="GWI9"/>
      <c r="GWJ9"/>
      <c r="GWK9"/>
      <c r="GWL9"/>
      <c r="GWM9"/>
      <c r="GWN9"/>
      <c r="GWO9"/>
      <c r="GWP9"/>
      <c r="GWQ9"/>
      <c r="GWR9"/>
      <c r="GWS9"/>
      <c r="GWT9"/>
      <c r="GWU9"/>
      <c r="GWV9"/>
      <c r="GWW9"/>
      <c r="GWX9"/>
      <c r="GWY9"/>
      <c r="GWZ9"/>
      <c r="GXA9"/>
      <c r="GXB9"/>
      <c r="GXC9"/>
      <c r="GXD9"/>
      <c r="GXE9"/>
      <c r="GXF9"/>
      <c r="GXG9"/>
      <c r="GXH9"/>
      <c r="GXI9"/>
      <c r="GXJ9"/>
      <c r="GXK9"/>
      <c r="GXL9"/>
      <c r="GXM9"/>
      <c r="GXN9"/>
      <c r="GXO9"/>
      <c r="GXP9"/>
      <c r="GXQ9"/>
      <c r="GXR9"/>
      <c r="GXS9"/>
      <c r="GXT9"/>
      <c r="GXU9"/>
      <c r="GXV9"/>
      <c r="GXW9"/>
      <c r="GXX9"/>
      <c r="GXY9"/>
      <c r="GXZ9"/>
      <c r="GYA9"/>
      <c r="GYB9"/>
      <c r="GYC9"/>
      <c r="GYD9"/>
      <c r="GYE9"/>
      <c r="GYF9"/>
      <c r="GYG9"/>
      <c r="GYH9"/>
      <c r="GYI9"/>
      <c r="GYJ9"/>
      <c r="GYK9"/>
      <c r="GYL9"/>
      <c r="GYM9"/>
      <c r="GYN9"/>
      <c r="GYO9"/>
      <c r="GYP9"/>
      <c r="GYQ9"/>
      <c r="GYR9"/>
      <c r="GYS9"/>
      <c r="GYT9"/>
      <c r="GYU9"/>
      <c r="GYV9"/>
      <c r="GYW9"/>
      <c r="GYX9"/>
      <c r="GYY9"/>
      <c r="GYZ9"/>
      <c r="GZA9"/>
      <c r="GZB9"/>
      <c r="GZC9"/>
      <c r="GZD9"/>
      <c r="GZE9"/>
      <c r="GZF9"/>
      <c r="GZG9"/>
      <c r="GZH9"/>
      <c r="GZI9"/>
      <c r="GZJ9"/>
      <c r="GZK9"/>
      <c r="GZL9"/>
      <c r="GZM9"/>
      <c r="GZN9"/>
      <c r="GZO9"/>
      <c r="GZP9"/>
      <c r="GZQ9"/>
      <c r="GZR9"/>
      <c r="GZS9"/>
      <c r="GZT9"/>
      <c r="GZU9"/>
      <c r="GZV9"/>
      <c r="GZW9"/>
      <c r="GZX9"/>
      <c r="GZY9"/>
      <c r="GZZ9"/>
      <c r="HAA9"/>
      <c r="HAB9"/>
      <c r="HAC9"/>
      <c r="HAD9"/>
      <c r="HAE9"/>
      <c r="HAF9"/>
      <c r="HAG9"/>
      <c r="HAH9"/>
      <c r="HAI9"/>
      <c r="HAJ9"/>
      <c r="HAK9"/>
      <c r="HAL9"/>
      <c r="HAM9"/>
      <c r="HAN9"/>
      <c r="HAO9"/>
      <c r="HAP9"/>
      <c r="HAQ9"/>
      <c r="HAR9"/>
      <c r="HAS9"/>
      <c r="HAT9"/>
      <c r="HAU9"/>
      <c r="HAV9"/>
      <c r="HAW9"/>
      <c r="HAX9"/>
      <c r="HAY9"/>
      <c r="HAZ9"/>
      <c r="HBA9"/>
      <c r="HBB9"/>
      <c r="HBC9"/>
      <c r="HBD9"/>
      <c r="HBE9"/>
      <c r="HBF9"/>
      <c r="HBG9"/>
      <c r="HBH9"/>
      <c r="HBI9"/>
      <c r="HBJ9"/>
      <c r="HBK9"/>
      <c r="HBL9"/>
      <c r="HBM9"/>
      <c r="HBN9"/>
      <c r="HBO9"/>
      <c r="HBP9"/>
      <c r="HBQ9"/>
      <c r="HBR9"/>
      <c r="HBS9"/>
      <c r="HBT9"/>
      <c r="HBU9"/>
      <c r="HBV9"/>
      <c r="HBW9"/>
      <c r="HBX9"/>
      <c r="HBY9"/>
      <c r="HBZ9"/>
      <c r="HCA9"/>
      <c r="HCB9"/>
      <c r="HCC9"/>
      <c r="HCD9"/>
      <c r="HCE9"/>
      <c r="HCF9"/>
      <c r="HCG9"/>
      <c r="HCH9"/>
      <c r="HCI9"/>
      <c r="HCJ9"/>
      <c r="HCK9"/>
      <c r="HCL9"/>
      <c r="HCM9"/>
      <c r="HCN9"/>
      <c r="HCO9"/>
      <c r="HCP9"/>
      <c r="HCQ9"/>
      <c r="HCR9"/>
      <c r="HCS9"/>
      <c r="HCT9"/>
      <c r="HCU9"/>
      <c r="HCV9"/>
      <c r="HCW9"/>
      <c r="HCX9"/>
      <c r="HCY9"/>
      <c r="HCZ9"/>
      <c r="HDA9"/>
      <c r="HDB9"/>
      <c r="HDC9"/>
      <c r="HDD9"/>
      <c r="HDE9"/>
      <c r="HDF9"/>
      <c r="HDG9"/>
      <c r="HDH9"/>
      <c r="HDI9"/>
      <c r="HDJ9"/>
      <c r="HDK9"/>
      <c r="HDL9"/>
      <c r="HDM9"/>
      <c r="HDN9"/>
      <c r="HDO9"/>
      <c r="HDP9"/>
      <c r="HDQ9"/>
      <c r="HDR9"/>
      <c r="HDS9"/>
      <c r="HDT9"/>
      <c r="HDU9"/>
      <c r="HDV9"/>
      <c r="HDW9"/>
      <c r="HDX9"/>
      <c r="HDY9"/>
      <c r="HDZ9"/>
      <c r="HEA9"/>
      <c r="HEB9"/>
      <c r="HEC9"/>
      <c r="HED9"/>
      <c r="HEE9"/>
      <c r="HEF9"/>
      <c r="HEG9"/>
      <c r="HEH9"/>
      <c r="HEI9"/>
      <c r="HEJ9"/>
      <c r="HEK9"/>
      <c r="HEL9"/>
      <c r="HEM9"/>
      <c r="HEN9"/>
      <c r="HEO9"/>
      <c r="HEP9"/>
      <c r="HEQ9"/>
      <c r="HER9"/>
      <c r="HES9"/>
      <c r="HET9"/>
      <c r="HEU9"/>
      <c r="HEV9"/>
      <c r="HEW9"/>
      <c r="HEX9"/>
      <c r="HEY9"/>
      <c r="HEZ9"/>
      <c r="HFA9"/>
      <c r="HFB9"/>
      <c r="HFC9"/>
      <c r="HFD9"/>
      <c r="HFE9"/>
      <c r="HFF9"/>
      <c r="HFG9"/>
      <c r="HFH9"/>
      <c r="HFI9"/>
      <c r="HFJ9"/>
      <c r="HFK9"/>
      <c r="HFL9"/>
      <c r="HFM9"/>
      <c r="HFN9"/>
      <c r="HFO9"/>
      <c r="HFP9"/>
      <c r="HFQ9"/>
      <c r="HFR9"/>
      <c r="HFS9"/>
      <c r="HFT9"/>
      <c r="HFU9"/>
      <c r="HFV9"/>
      <c r="HFW9"/>
      <c r="HFX9"/>
      <c r="HFY9"/>
      <c r="HFZ9"/>
      <c r="HGA9"/>
      <c r="HGB9"/>
      <c r="HGC9"/>
      <c r="HGD9"/>
      <c r="HGE9"/>
      <c r="HGF9"/>
      <c r="HGG9"/>
      <c r="HGH9"/>
      <c r="HGI9"/>
      <c r="HGJ9"/>
      <c r="HGK9"/>
      <c r="HGL9"/>
      <c r="HGM9"/>
      <c r="HGN9"/>
      <c r="HGO9"/>
      <c r="HGP9"/>
      <c r="HGQ9"/>
      <c r="HGR9"/>
      <c r="HGS9"/>
      <c r="HGT9"/>
      <c r="HGU9"/>
      <c r="HGV9"/>
      <c r="HGW9"/>
      <c r="HGX9"/>
      <c r="HGY9"/>
      <c r="HGZ9"/>
      <c r="HHA9"/>
      <c r="HHB9"/>
      <c r="HHC9"/>
      <c r="HHD9"/>
      <c r="HHE9"/>
      <c r="HHF9"/>
      <c r="HHG9"/>
      <c r="HHH9"/>
      <c r="HHI9"/>
      <c r="HHJ9"/>
      <c r="HHK9"/>
      <c r="HHL9"/>
      <c r="HHM9"/>
      <c r="HHN9"/>
      <c r="HHO9"/>
      <c r="HHP9"/>
      <c r="HHQ9"/>
      <c r="HHR9"/>
      <c r="HHS9"/>
      <c r="HHT9"/>
      <c r="HHU9"/>
      <c r="HHV9"/>
      <c r="HHW9"/>
      <c r="HHX9"/>
      <c r="HHY9"/>
      <c r="HHZ9"/>
      <c r="HIA9"/>
      <c r="HIB9"/>
      <c r="HIC9"/>
      <c r="HID9"/>
      <c r="HIE9"/>
      <c r="HIF9"/>
      <c r="HIG9"/>
      <c r="HIH9"/>
      <c r="HII9"/>
      <c r="HIJ9"/>
      <c r="HIK9"/>
      <c r="HIL9"/>
      <c r="HIM9"/>
      <c r="HIN9"/>
      <c r="HIO9"/>
      <c r="HIP9"/>
      <c r="HIQ9"/>
      <c r="HIR9"/>
      <c r="HIS9"/>
      <c r="HIT9"/>
      <c r="HIU9"/>
      <c r="HIV9"/>
      <c r="HIW9"/>
      <c r="HIX9"/>
      <c r="HIY9"/>
      <c r="HIZ9"/>
      <c r="HJA9"/>
      <c r="HJB9"/>
      <c r="HJC9"/>
      <c r="HJD9"/>
      <c r="HJE9"/>
      <c r="HJF9"/>
      <c r="HJG9"/>
      <c r="HJH9"/>
      <c r="HJI9"/>
      <c r="HJJ9"/>
      <c r="HJK9"/>
      <c r="HJL9"/>
      <c r="HJM9"/>
      <c r="HJN9"/>
      <c r="HJO9"/>
      <c r="HJP9"/>
      <c r="HJQ9"/>
      <c r="HJR9"/>
      <c r="HJS9"/>
      <c r="HJT9"/>
      <c r="HJU9"/>
      <c r="HJV9"/>
      <c r="HJW9"/>
      <c r="HJX9"/>
      <c r="HJY9"/>
      <c r="HJZ9"/>
      <c r="HKA9"/>
      <c r="HKB9"/>
      <c r="HKC9"/>
      <c r="HKD9"/>
      <c r="HKE9"/>
      <c r="HKF9"/>
      <c r="HKG9"/>
      <c r="HKH9"/>
      <c r="HKI9"/>
      <c r="HKJ9"/>
      <c r="HKK9"/>
      <c r="HKL9"/>
      <c r="HKM9"/>
      <c r="HKN9"/>
      <c r="HKO9"/>
      <c r="HKP9"/>
      <c r="HKQ9"/>
      <c r="HKR9"/>
      <c r="HKS9"/>
      <c r="HKT9"/>
      <c r="HKU9"/>
      <c r="HKV9"/>
      <c r="HKW9"/>
      <c r="HKX9"/>
      <c r="HKY9"/>
      <c r="HKZ9"/>
      <c r="HLA9"/>
      <c r="HLB9"/>
      <c r="HLC9"/>
      <c r="HLD9"/>
      <c r="HLE9"/>
      <c r="HLF9"/>
      <c r="HLG9"/>
      <c r="HLH9"/>
      <c r="HLI9"/>
      <c r="HLJ9"/>
      <c r="HLK9"/>
      <c r="HLL9"/>
      <c r="HLM9"/>
      <c r="HLN9"/>
      <c r="HLO9"/>
      <c r="HLP9"/>
      <c r="HLQ9"/>
      <c r="HLR9"/>
      <c r="HLS9"/>
      <c r="HLT9"/>
      <c r="HLU9"/>
      <c r="HLV9"/>
      <c r="HLW9"/>
      <c r="HLX9"/>
      <c r="HLY9"/>
      <c r="HLZ9"/>
      <c r="HMA9"/>
      <c r="HMB9"/>
      <c r="HMC9"/>
      <c r="HMD9"/>
      <c r="HME9"/>
      <c r="HMF9"/>
      <c r="HMG9"/>
      <c r="HMH9"/>
      <c r="HMI9"/>
      <c r="HMJ9"/>
      <c r="HMK9"/>
      <c r="HML9"/>
      <c r="HMM9"/>
      <c r="HMN9"/>
      <c r="HMO9"/>
      <c r="HMP9"/>
      <c r="HMQ9"/>
      <c r="HMR9"/>
      <c r="HMS9"/>
      <c r="HMT9"/>
      <c r="HMU9"/>
      <c r="HMV9"/>
      <c r="HMW9"/>
      <c r="HMX9"/>
      <c r="HMY9"/>
      <c r="HMZ9"/>
      <c r="HNA9"/>
      <c r="HNB9"/>
      <c r="HNC9"/>
      <c r="HND9"/>
      <c r="HNE9"/>
      <c r="HNF9"/>
      <c r="HNG9"/>
      <c r="HNH9"/>
      <c r="HNI9"/>
      <c r="HNJ9"/>
      <c r="HNK9"/>
      <c r="HNL9"/>
      <c r="HNM9"/>
      <c r="HNN9"/>
      <c r="HNO9"/>
      <c r="HNP9"/>
      <c r="HNQ9"/>
      <c r="HNR9"/>
      <c r="HNS9"/>
      <c r="HNT9"/>
      <c r="HNU9"/>
      <c r="HNV9"/>
      <c r="HNW9"/>
      <c r="HNX9"/>
      <c r="HNY9"/>
      <c r="HNZ9"/>
      <c r="HOA9"/>
      <c r="HOB9"/>
      <c r="HOC9"/>
      <c r="HOD9"/>
      <c r="HOE9"/>
      <c r="HOF9"/>
      <c r="HOG9"/>
      <c r="HOH9"/>
      <c r="HOI9"/>
      <c r="HOJ9"/>
      <c r="HOK9"/>
      <c r="HOL9"/>
      <c r="HOM9"/>
      <c r="HON9"/>
      <c r="HOO9"/>
      <c r="HOP9"/>
      <c r="HOQ9"/>
      <c r="HOR9"/>
      <c r="HOS9"/>
      <c r="HOT9"/>
      <c r="HOU9"/>
      <c r="HOV9"/>
      <c r="HOW9"/>
      <c r="HOX9"/>
      <c r="HOY9"/>
      <c r="HOZ9"/>
      <c r="HPA9"/>
      <c r="HPB9"/>
      <c r="HPC9"/>
      <c r="HPD9"/>
      <c r="HPE9"/>
      <c r="HPF9"/>
      <c r="HPG9"/>
      <c r="HPH9"/>
      <c r="HPI9"/>
      <c r="HPJ9"/>
      <c r="HPK9"/>
      <c r="HPL9"/>
      <c r="HPM9"/>
      <c r="HPN9"/>
      <c r="HPO9"/>
      <c r="HPP9"/>
      <c r="HPQ9"/>
      <c r="HPR9"/>
      <c r="HPS9"/>
      <c r="HPT9"/>
      <c r="HPU9"/>
      <c r="HPV9"/>
      <c r="HPW9"/>
      <c r="HPX9"/>
      <c r="HPY9"/>
      <c r="HPZ9"/>
      <c r="HQA9"/>
      <c r="HQB9"/>
      <c r="HQC9"/>
      <c r="HQD9"/>
      <c r="HQE9"/>
      <c r="HQF9"/>
      <c r="HQG9"/>
      <c r="HQH9"/>
      <c r="HQI9"/>
      <c r="HQJ9"/>
      <c r="HQK9"/>
      <c r="HQL9"/>
      <c r="HQM9"/>
      <c r="HQN9"/>
      <c r="HQO9"/>
      <c r="HQP9"/>
      <c r="HQQ9"/>
      <c r="HQR9"/>
      <c r="HQS9"/>
      <c r="HQT9"/>
      <c r="HQU9"/>
      <c r="HQV9"/>
      <c r="HQW9"/>
      <c r="HQX9"/>
      <c r="HQY9"/>
      <c r="HQZ9"/>
      <c r="HRA9"/>
      <c r="HRB9"/>
      <c r="HRC9"/>
      <c r="HRD9"/>
      <c r="HRE9"/>
      <c r="HRF9"/>
      <c r="HRG9"/>
      <c r="HRH9"/>
      <c r="HRI9"/>
      <c r="HRJ9"/>
      <c r="HRK9"/>
      <c r="HRL9"/>
      <c r="HRM9"/>
      <c r="HRN9"/>
      <c r="HRO9"/>
      <c r="HRP9"/>
      <c r="HRQ9"/>
      <c r="HRR9"/>
      <c r="HRS9"/>
      <c r="HRT9"/>
      <c r="HRU9"/>
      <c r="HRV9"/>
      <c r="HRW9"/>
      <c r="HRX9"/>
      <c r="HRY9"/>
      <c r="HRZ9"/>
      <c r="HSA9"/>
      <c r="HSB9"/>
      <c r="HSC9"/>
      <c r="HSD9"/>
      <c r="HSE9"/>
      <c r="HSF9"/>
      <c r="HSG9"/>
      <c r="HSH9"/>
      <c r="HSI9"/>
      <c r="HSJ9"/>
      <c r="HSK9"/>
      <c r="HSL9"/>
      <c r="HSM9"/>
      <c r="HSN9"/>
      <c r="HSO9"/>
      <c r="HSP9"/>
      <c r="HSQ9"/>
      <c r="HSR9"/>
      <c r="HSS9"/>
      <c r="HST9"/>
      <c r="HSU9"/>
      <c r="HSV9"/>
      <c r="HSW9"/>
      <c r="HSX9"/>
      <c r="HSY9"/>
      <c r="HSZ9"/>
      <c r="HTA9"/>
      <c r="HTB9"/>
      <c r="HTC9"/>
      <c r="HTD9"/>
      <c r="HTE9"/>
      <c r="HTF9"/>
      <c r="HTG9"/>
      <c r="HTH9"/>
      <c r="HTI9"/>
      <c r="HTJ9"/>
      <c r="HTK9"/>
      <c r="HTL9"/>
      <c r="HTM9"/>
      <c r="HTN9"/>
      <c r="HTO9"/>
      <c r="HTP9"/>
      <c r="HTQ9"/>
      <c r="HTR9"/>
      <c r="HTS9"/>
      <c r="HTT9"/>
      <c r="HTU9"/>
      <c r="HTV9"/>
      <c r="HTW9"/>
      <c r="HTX9"/>
      <c r="HTY9"/>
      <c r="HTZ9"/>
      <c r="HUA9"/>
      <c r="HUB9"/>
      <c r="HUC9"/>
      <c r="HUD9"/>
      <c r="HUE9"/>
      <c r="HUF9"/>
      <c r="HUG9"/>
      <c r="HUH9"/>
      <c r="HUI9"/>
      <c r="HUJ9"/>
      <c r="HUK9"/>
      <c r="HUL9"/>
      <c r="HUM9"/>
      <c r="HUN9"/>
      <c r="HUO9"/>
      <c r="HUP9"/>
      <c r="HUQ9"/>
      <c r="HUR9"/>
      <c r="HUS9"/>
      <c r="HUT9"/>
      <c r="HUU9"/>
      <c r="HUV9"/>
      <c r="HUW9"/>
      <c r="HUX9"/>
      <c r="HUY9"/>
      <c r="HUZ9"/>
      <c r="HVA9"/>
      <c r="HVB9"/>
      <c r="HVC9"/>
      <c r="HVD9"/>
      <c r="HVE9"/>
      <c r="HVF9"/>
      <c r="HVG9"/>
      <c r="HVH9"/>
      <c r="HVI9"/>
      <c r="HVJ9"/>
      <c r="HVK9"/>
      <c r="HVL9"/>
      <c r="HVM9"/>
      <c r="HVN9"/>
      <c r="HVO9"/>
      <c r="HVP9"/>
      <c r="HVQ9"/>
      <c r="HVR9"/>
      <c r="HVS9"/>
      <c r="HVT9"/>
      <c r="HVU9"/>
      <c r="HVV9"/>
      <c r="HVW9"/>
      <c r="HVX9"/>
      <c r="HVY9"/>
      <c r="HVZ9"/>
      <c r="HWA9"/>
      <c r="HWB9"/>
      <c r="HWC9"/>
      <c r="HWD9"/>
      <c r="HWE9"/>
      <c r="HWF9"/>
      <c r="HWG9"/>
      <c r="HWH9"/>
      <c r="HWI9"/>
      <c r="HWJ9"/>
      <c r="HWK9"/>
      <c r="HWL9"/>
      <c r="HWM9"/>
      <c r="HWN9"/>
      <c r="HWO9"/>
      <c r="HWP9"/>
      <c r="HWQ9"/>
      <c r="HWR9"/>
      <c r="HWS9"/>
      <c r="HWT9"/>
      <c r="HWU9"/>
      <c r="HWV9"/>
      <c r="HWW9"/>
      <c r="HWX9"/>
      <c r="HWY9"/>
      <c r="HWZ9"/>
      <c r="HXA9"/>
      <c r="HXB9"/>
      <c r="HXC9"/>
      <c r="HXD9"/>
      <c r="HXE9"/>
      <c r="HXF9"/>
      <c r="HXG9"/>
      <c r="HXH9"/>
      <c r="HXI9"/>
      <c r="HXJ9"/>
      <c r="HXK9"/>
      <c r="HXL9"/>
      <c r="HXM9"/>
      <c r="HXN9"/>
      <c r="HXO9"/>
      <c r="HXP9"/>
      <c r="HXQ9"/>
      <c r="HXR9"/>
      <c r="HXS9"/>
      <c r="HXT9"/>
      <c r="HXU9"/>
      <c r="HXV9"/>
      <c r="HXW9"/>
      <c r="HXX9"/>
      <c r="HXY9"/>
      <c r="HXZ9"/>
      <c r="HYA9"/>
      <c r="HYB9"/>
      <c r="HYC9"/>
      <c r="HYD9"/>
      <c r="HYE9"/>
      <c r="HYF9"/>
      <c r="HYG9"/>
      <c r="HYH9"/>
      <c r="HYI9"/>
      <c r="HYJ9"/>
      <c r="HYK9"/>
      <c r="HYL9"/>
      <c r="HYM9"/>
      <c r="HYN9"/>
      <c r="HYO9"/>
      <c r="HYP9"/>
      <c r="HYQ9"/>
      <c r="HYR9"/>
      <c r="HYS9"/>
      <c r="HYT9"/>
      <c r="HYU9"/>
      <c r="HYV9"/>
      <c r="HYW9"/>
      <c r="HYX9"/>
      <c r="HYY9"/>
      <c r="HYZ9"/>
      <c r="HZA9"/>
      <c r="HZB9"/>
      <c r="HZC9"/>
      <c r="HZD9"/>
      <c r="HZE9"/>
      <c r="HZF9"/>
      <c r="HZG9"/>
      <c r="HZH9"/>
      <c r="HZI9"/>
      <c r="HZJ9"/>
      <c r="HZK9"/>
      <c r="HZL9"/>
      <c r="HZM9"/>
      <c r="HZN9"/>
      <c r="HZO9"/>
      <c r="HZP9"/>
      <c r="HZQ9"/>
      <c r="HZR9"/>
      <c r="HZS9"/>
      <c r="HZT9"/>
      <c r="HZU9"/>
      <c r="HZV9"/>
      <c r="HZW9"/>
      <c r="HZX9"/>
      <c r="HZY9"/>
      <c r="HZZ9"/>
      <c r="IAA9"/>
      <c r="IAB9"/>
      <c r="IAC9"/>
      <c r="IAD9"/>
      <c r="IAE9"/>
      <c r="IAF9"/>
      <c r="IAG9"/>
      <c r="IAH9"/>
      <c r="IAI9"/>
      <c r="IAJ9"/>
      <c r="IAK9"/>
      <c r="IAL9"/>
      <c r="IAM9"/>
      <c r="IAN9"/>
      <c r="IAO9"/>
      <c r="IAP9"/>
      <c r="IAQ9"/>
      <c r="IAR9"/>
      <c r="IAS9"/>
      <c r="IAT9"/>
      <c r="IAU9"/>
      <c r="IAV9"/>
      <c r="IAW9"/>
      <c r="IAX9"/>
      <c r="IAY9"/>
      <c r="IAZ9"/>
      <c r="IBA9"/>
      <c r="IBB9"/>
      <c r="IBC9"/>
      <c r="IBD9"/>
      <c r="IBE9"/>
      <c r="IBF9"/>
      <c r="IBG9"/>
      <c r="IBH9"/>
      <c r="IBI9"/>
      <c r="IBJ9"/>
      <c r="IBK9"/>
      <c r="IBL9"/>
      <c r="IBM9"/>
      <c r="IBN9"/>
      <c r="IBO9"/>
      <c r="IBP9"/>
      <c r="IBQ9"/>
      <c r="IBR9"/>
      <c r="IBS9"/>
      <c r="IBT9"/>
      <c r="IBU9"/>
      <c r="IBV9"/>
      <c r="IBW9"/>
      <c r="IBX9"/>
      <c r="IBY9"/>
      <c r="IBZ9"/>
      <c r="ICA9"/>
      <c r="ICB9"/>
      <c r="ICC9"/>
      <c r="ICD9"/>
      <c r="ICE9"/>
      <c r="ICF9"/>
      <c r="ICG9"/>
      <c r="ICH9"/>
      <c r="ICI9"/>
      <c r="ICJ9"/>
      <c r="ICK9"/>
      <c r="ICL9"/>
      <c r="ICM9"/>
      <c r="ICN9"/>
      <c r="ICO9"/>
      <c r="ICP9"/>
      <c r="ICQ9"/>
      <c r="ICR9"/>
      <c r="ICS9"/>
      <c r="ICT9"/>
      <c r="ICU9"/>
      <c r="ICV9"/>
      <c r="ICW9"/>
      <c r="ICX9"/>
      <c r="ICY9"/>
      <c r="ICZ9"/>
      <c r="IDA9"/>
      <c r="IDB9"/>
      <c r="IDC9"/>
      <c r="IDD9"/>
      <c r="IDE9"/>
      <c r="IDF9"/>
      <c r="IDG9"/>
      <c r="IDH9"/>
      <c r="IDI9"/>
      <c r="IDJ9"/>
      <c r="IDK9"/>
      <c r="IDL9"/>
      <c r="IDM9"/>
      <c r="IDN9"/>
      <c r="IDO9"/>
      <c r="IDP9"/>
      <c r="IDQ9"/>
      <c r="IDR9"/>
      <c r="IDS9"/>
      <c r="IDT9"/>
      <c r="IDU9"/>
      <c r="IDV9"/>
      <c r="IDW9"/>
      <c r="IDX9"/>
      <c r="IDY9"/>
      <c r="IDZ9"/>
      <c r="IEA9"/>
      <c r="IEB9"/>
      <c r="IEC9"/>
      <c r="IED9"/>
      <c r="IEE9"/>
      <c r="IEF9"/>
      <c r="IEG9"/>
      <c r="IEH9"/>
      <c r="IEI9"/>
      <c r="IEJ9"/>
      <c r="IEK9"/>
      <c r="IEL9"/>
      <c r="IEM9"/>
      <c r="IEN9"/>
      <c r="IEO9"/>
      <c r="IEP9"/>
      <c r="IEQ9"/>
      <c r="IER9"/>
      <c r="IES9"/>
      <c r="IET9"/>
      <c r="IEU9"/>
      <c r="IEV9"/>
      <c r="IEW9"/>
      <c r="IEX9"/>
      <c r="IEY9"/>
      <c r="IEZ9"/>
      <c r="IFA9"/>
      <c r="IFB9"/>
      <c r="IFC9"/>
      <c r="IFD9"/>
      <c r="IFE9"/>
      <c r="IFF9"/>
      <c r="IFG9"/>
      <c r="IFH9"/>
      <c r="IFI9"/>
      <c r="IFJ9"/>
      <c r="IFK9"/>
      <c r="IFL9"/>
      <c r="IFM9"/>
      <c r="IFN9"/>
      <c r="IFO9"/>
      <c r="IFP9"/>
      <c r="IFQ9"/>
      <c r="IFR9"/>
      <c r="IFS9"/>
      <c r="IFT9"/>
      <c r="IFU9"/>
      <c r="IFV9"/>
      <c r="IFW9"/>
      <c r="IFX9"/>
      <c r="IFY9"/>
      <c r="IFZ9"/>
      <c r="IGA9"/>
      <c r="IGB9"/>
      <c r="IGC9"/>
      <c r="IGD9"/>
      <c r="IGE9"/>
      <c r="IGF9"/>
      <c r="IGG9"/>
      <c r="IGH9"/>
      <c r="IGI9"/>
      <c r="IGJ9"/>
      <c r="IGK9"/>
      <c r="IGL9"/>
      <c r="IGM9"/>
      <c r="IGN9"/>
      <c r="IGO9"/>
      <c r="IGP9"/>
      <c r="IGQ9"/>
      <c r="IGR9"/>
      <c r="IGS9"/>
      <c r="IGT9"/>
      <c r="IGU9"/>
      <c r="IGV9"/>
      <c r="IGW9"/>
      <c r="IGX9"/>
      <c r="IGY9"/>
      <c r="IGZ9"/>
      <c r="IHA9"/>
      <c r="IHB9"/>
      <c r="IHC9"/>
      <c r="IHD9"/>
      <c r="IHE9"/>
      <c r="IHF9"/>
      <c r="IHG9"/>
      <c r="IHH9"/>
      <c r="IHI9"/>
      <c r="IHJ9"/>
      <c r="IHK9"/>
      <c r="IHL9"/>
      <c r="IHM9"/>
      <c r="IHN9"/>
      <c r="IHO9"/>
      <c r="IHP9"/>
      <c r="IHQ9"/>
      <c r="IHR9"/>
      <c r="IHS9"/>
      <c r="IHT9"/>
      <c r="IHU9"/>
      <c r="IHV9"/>
      <c r="IHW9"/>
      <c r="IHX9"/>
      <c r="IHY9"/>
      <c r="IHZ9"/>
      <c r="IIA9"/>
      <c r="IIB9"/>
      <c r="IIC9"/>
      <c r="IID9"/>
      <c r="IIE9"/>
      <c r="IIF9"/>
      <c r="IIG9"/>
      <c r="IIH9"/>
      <c r="III9"/>
      <c r="IIJ9"/>
      <c r="IIK9"/>
      <c r="IIL9"/>
      <c r="IIM9"/>
      <c r="IIN9"/>
      <c r="IIO9"/>
      <c r="IIP9"/>
      <c r="IIQ9"/>
      <c r="IIR9"/>
      <c r="IIS9"/>
      <c r="IIT9"/>
      <c r="IIU9"/>
      <c r="IIV9"/>
      <c r="IIW9"/>
      <c r="IIX9"/>
      <c r="IIY9"/>
      <c r="IIZ9"/>
      <c r="IJA9"/>
      <c r="IJB9"/>
      <c r="IJC9"/>
      <c r="IJD9"/>
      <c r="IJE9"/>
      <c r="IJF9"/>
      <c r="IJG9"/>
      <c r="IJH9"/>
      <c r="IJI9"/>
      <c r="IJJ9"/>
      <c r="IJK9"/>
      <c r="IJL9"/>
      <c r="IJM9"/>
      <c r="IJN9"/>
      <c r="IJO9"/>
      <c r="IJP9"/>
      <c r="IJQ9"/>
      <c r="IJR9"/>
      <c r="IJS9"/>
      <c r="IJT9"/>
      <c r="IJU9"/>
      <c r="IJV9"/>
      <c r="IJW9"/>
      <c r="IJX9"/>
      <c r="IJY9"/>
      <c r="IJZ9"/>
      <c r="IKA9"/>
      <c r="IKB9"/>
      <c r="IKC9"/>
      <c r="IKD9"/>
      <c r="IKE9"/>
      <c r="IKF9"/>
      <c r="IKG9"/>
      <c r="IKH9"/>
      <c r="IKI9"/>
      <c r="IKJ9"/>
      <c r="IKK9"/>
      <c r="IKL9"/>
      <c r="IKM9"/>
      <c r="IKN9"/>
      <c r="IKO9"/>
      <c r="IKP9"/>
      <c r="IKQ9"/>
      <c r="IKR9"/>
      <c r="IKS9"/>
      <c r="IKT9"/>
      <c r="IKU9"/>
      <c r="IKV9"/>
      <c r="IKW9"/>
      <c r="IKX9"/>
      <c r="IKY9"/>
      <c r="IKZ9"/>
      <c r="ILA9"/>
      <c r="ILB9"/>
      <c r="ILC9"/>
      <c r="ILD9"/>
      <c r="ILE9"/>
      <c r="ILF9"/>
      <c r="ILG9"/>
      <c r="ILH9"/>
      <c r="ILI9"/>
      <c r="ILJ9"/>
      <c r="ILK9"/>
      <c r="ILL9"/>
      <c r="ILM9"/>
      <c r="ILN9"/>
      <c r="ILO9"/>
      <c r="ILP9"/>
      <c r="ILQ9"/>
      <c r="ILR9"/>
      <c r="ILS9"/>
      <c r="ILT9"/>
      <c r="ILU9"/>
      <c r="ILV9"/>
      <c r="ILW9"/>
      <c r="ILX9"/>
      <c r="ILY9"/>
      <c r="ILZ9"/>
      <c r="IMA9"/>
      <c r="IMB9"/>
      <c r="IMC9"/>
      <c r="IMD9"/>
      <c r="IME9"/>
      <c r="IMF9"/>
      <c r="IMG9"/>
      <c r="IMH9"/>
      <c r="IMI9"/>
      <c r="IMJ9"/>
      <c r="IMK9"/>
      <c r="IML9"/>
      <c r="IMM9"/>
      <c r="IMN9"/>
      <c r="IMO9"/>
      <c r="IMP9"/>
      <c r="IMQ9"/>
      <c r="IMR9"/>
      <c r="IMS9"/>
      <c r="IMT9"/>
      <c r="IMU9"/>
      <c r="IMV9"/>
      <c r="IMW9"/>
      <c r="IMX9"/>
      <c r="IMY9"/>
      <c r="IMZ9"/>
      <c r="INA9"/>
      <c r="INB9"/>
      <c r="INC9"/>
      <c r="IND9"/>
      <c r="INE9"/>
      <c r="INF9"/>
      <c r="ING9"/>
      <c r="INH9"/>
      <c r="INI9"/>
      <c r="INJ9"/>
      <c r="INK9"/>
      <c r="INL9"/>
      <c r="INM9"/>
      <c r="INN9"/>
      <c r="INO9"/>
      <c r="INP9"/>
      <c r="INQ9"/>
      <c r="INR9"/>
      <c r="INS9"/>
      <c r="INT9"/>
      <c r="INU9"/>
      <c r="INV9"/>
      <c r="INW9"/>
      <c r="INX9"/>
      <c r="INY9"/>
      <c r="INZ9"/>
      <c r="IOA9"/>
      <c r="IOB9"/>
      <c r="IOC9"/>
      <c r="IOD9"/>
      <c r="IOE9"/>
      <c r="IOF9"/>
      <c r="IOG9"/>
      <c r="IOH9"/>
      <c r="IOI9"/>
      <c r="IOJ9"/>
      <c r="IOK9"/>
      <c r="IOL9"/>
      <c r="IOM9"/>
      <c r="ION9"/>
      <c r="IOO9"/>
      <c r="IOP9"/>
      <c r="IOQ9"/>
      <c r="IOR9"/>
      <c r="IOS9"/>
      <c r="IOT9"/>
      <c r="IOU9"/>
      <c r="IOV9"/>
      <c r="IOW9"/>
      <c r="IOX9"/>
      <c r="IOY9"/>
      <c r="IOZ9"/>
      <c r="IPA9"/>
      <c r="IPB9"/>
      <c r="IPC9"/>
      <c r="IPD9"/>
      <c r="IPE9"/>
      <c r="IPF9"/>
      <c r="IPG9"/>
      <c r="IPH9"/>
      <c r="IPI9"/>
      <c r="IPJ9"/>
      <c r="IPK9"/>
      <c r="IPL9"/>
      <c r="IPM9"/>
      <c r="IPN9"/>
      <c r="IPO9"/>
      <c r="IPP9"/>
      <c r="IPQ9"/>
      <c r="IPR9"/>
      <c r="IPS9"/>
      <c r="IPT9"/>
      <c r="IPU9"/>
      <c r="IPV9"/>
      <c r="IPW9"/>
      <c r="IPX9"/>
      <c r="IPY9"/>
      <c r="IPZ9"/>
      <c r="IQA9"/>
      <c r="IQB9"/>
      <c r="IQC9"/>
      <c r="IQD9"/>
      <c r="IQE9"/>
      <c r="IQF9"/>
      <c r="IQG9"/>
      <c r="IQH9"/>
      <c r="IQI9"/>
      <c r="IQJ9"/>
      <c r="IQK9"/>
      <c r="IQL9"/>
      <c r="IQM9"/>
      <c r="IQN9"/>
      <c r="IQO9"/>
      <c r="IQP9"/>
      <c r="IQQ9"/>
      <c r="IQR9"/>
      <c r="IQS9"/>
      <c r="IQT9"/>
      <c r="IQU9"/>
      <c r="IQV9"/>
      <c r="IQW9"/>
      <c r="IQX9"/>
      <c r="IQY9"/>
      <c r="IQZ9"/>
      <c r="IRA9"/>
      <c r="IRB9"/>
      <c r="IRC9"/>
      <c r="IRD9"/>
      <c r="IRE9"/>
      <c r="IRF9"/>
      <c r="IRG9"/>
      <c r="IRH9"/>
      <c r="IRI9"/>
      <c r="IRJ9"/>
      <c r="IRK9"/>
      <c r="IRL9"/>
      <c r="IRM9"/>
      <c r="IRN9"/>
      <c r="IRO9"/>
      <c r="IRP9"/>
      <c r="IRQ9"/>
      <c r="IRR9"/>
      <c r="IRS9"/>
      <c r="IRT9"/>
      <c r="IRU9"/>
      <c r="IRV9"/>
      <c r="IRW9"/>
      <c r="IRX9"/>
      <c r="IRY9"/>
      <c r="IRZ9"/>
      <c r="ISA9"/>
      <c r="ISB9"/>
      <c r="ISC9"/>
      <c r="ISD9"/>
      <c r="ISE9"/>
      <c r="ISF9"/>
      <c r="ISG9"/>
      <c r="ISH9"/>
      <c r="ISI9"/>
      <c r="ISJ9"/>
      <c r="ISK9"/>
      <c r="ISL9"/>
      <c r="ISM9"/>
      <c r="ISN9"/>
      <c r="ISO9"/>
      <c r="ISP9"/>
      <c r="ISQ9"/>
      <c r="ISR9"/>
      <c r="ISS9"/>
      <c r="IST9"/>
      <c r="ISU9"/>
      <c r="ISV9"/>
      <c r="ISW9"/>
      <c r="ISX9"/>
      <c r="ISY9"/>
      <c r="ISZ9"/>
      <c r="ITA9"/>
      <c r="ITB9"/>
      <c r="ITC9"/>
      <c r="ITD9"/>
      <c r="ITE9"/>
      <c r="ITF9"/>
      <c r="ITG9"/>
      <c r="ITH9"/>
      <c r="ITI9"/>
      <c r="ITJ9"/>
      <c r="ITK9"/>
      <c r="ITL9"/>
      <c r="ITM9"/>
      <c r="ITN9"/>
      <c r="ITO9"/>
      <c r="ITP9"/>
      <c r="ITQ9"/>
      <c r="ITR9"/>
      <c r="ITS9"/>
      <c r="ITT9"/>
      <c r="ITU9"/>
      <c r="ITV9"/>
      <c r="ITW9"/>
      <c r="ITX9"/>
      <c r="ITY9"/>
      <c r="ITZ9"/>
      <c r="IUA9"/>
      <c r="IUB9"/>
      <c r="IUC9"/>
      <c r="IUD9"/>
      <c r="IUE9"/>
      <c r="IUF9"/>
      <c r="IUG9"/>
      <c r="IUH9"/>
      <c r="IUI9"/>
      <c r="IUJ9"/>
      <c r="IUK9"/>
      <c r="IUL9"/>
      <c r="IUM9"/>
      <c r="IUN9"/>
      <c r="IUO9"/>
      <c r="IUP9"/>
      <c r="IUQ9"/>
      <c r="IUR9"/>
      <c r="IUS9"/>
      <c r="IUT9"/>
      <c r="IUU9"/>
      <c r="IUV9"/>
      <c r="IUW9"/>
      <c r="IUX9"/>
      <c r="IUY9"/>
      <c r="IUZ9"/>
      <c r="IVA9"/>
      <c r="IVB9"/>
      <c r="IVC9"/>
      <c r="IVD9"/>
      <c r="IVE9"/>
      <c r="IVF9"/>
      <c r="IVG9"/>
      <c r="IVH9"/>
      <c r="IVI9"/>
      <c r="IVJ9"/>
      <c r="IVK9"/>
      <c r="IVL9"/>
      <c r="IVM9"/>
      <c r="IVN9"/>
      <c r="IVO9"/>
      <c r="IVP9"/>
      <c r="IVQ9"/>
      <c r="IVR9"/>
      <c r="IVS9"/>
      <c r="IVT9"/>
      <c r="IVU9"/>
      <c r="IVV9"/>
      <c r="IVW9"/>
      <c r="IVX9"/>
      <c r="IVY9"/>
      <c r="IVZ9"/>
      <c r="IWA9"/>
      <c r="IWB9"/>
      <c r="IWC9"/>
      <c r="IWD9"/>
      <c r="IWE9"/>
      <c r="IWF9"/>
      <c r="IWG9"/>
      <c r="IWH9"/>
      <c r="IWI9"/>
      <c r="IWJ9"/>
      <c r="IWK9"/>
      <c r="IWL9"/>
      <c r="IWM9"/>
      <c r="IWN9"/>
      <c r="IWO9"/>
      <c r="IWP9"/>
      <c r="IWQ9"/>
      <c r="IWR9"/>
      <c r="IWS9"/>
      <c r="IWT9"/>
      <c r="IWU9"/>
      <c r="IWV9"/>
      <c r="IWW9"/>
      <c r="IWX9"/>
      <c r="IWY9"/>
      <c r="IWZ9"/>
      <c r="IXA9"/>
      <c r="IXB9"/>
      <c r="IXC9"/>
      <c r="IXD9"/>
      <c r="IXE9"/>
      <c r="IXF9"/>
      <c r="IXG9"/>
      <c r="IXH9"/>
      <c r="IXI9"/>
      <c r="IXJ9"/>
      <c r="IXK9"/>
      <c r="IXL9"/>
      <c r="IXM9"/>
      <c r="IXN9"/>
      <c r="IXO9"/>
      <c r="IXP9"/>
      <c r="IXQ9"/>
      <c r="IXR9"/>
      <c r="IXS9"/>
      <c r="IXT9"/>
      <c r="IXU9"/>
      <c r="IXV9"/>
      <c r="IXW9"/>
      <c r="IXX9"/>
      <c r="IXY9"/>
      <c r="IXZ9"/>
      <c r="IYA9"/>
      <c r="IYB9"/>
      <c r="IYC9"/>
      <c r="IYD9"/>
      <c r="IYE9"/>
      <c r="IYF9"/>
      <c r="IYG9"/>
      <c r="IYH9"/>
      <c r="IYI9"/>
      <c r="IYJ9"/>
      <c r="IYK9"/>
      <c r="IYL9"/>
      <c r="IYM9"/>
      <c r="IYN9"/>
      <c r="IYO9"/>
      <c r="IYP9"/>
      <c r="IYQ9"/>
      <c r="IYR9"/>
      <c r="IYS9"/>
      <c r="IYT9"/>
      <c r="IYU9"/>
      <c r="IYV9"/>
      <c r="IYW9"/>
      <c r="IYX9"/>
      <c r="IYY9"/>
      <c r="IYZ9"/>
      <c r="IZA9"/>
      <c r="IZB9"/>
      <c r="IZC9"/>
      <c r="IZD9"/>
      <c r="IZE9"/>
      <c r="IZF9"/>
      <c r="IZG9"/>
      <c r="IZH9"/>
      <c r="IZI9"/>
      <c r="IZJ9"/>
      <c r="IZK9"/>
      <c r="IZL9"/>
      <c r="IZM9"/>
      <c r="IZN9"/>
      <c r="IZO9"/>
      <c r="IZP9"/>
      <c r="IZQ9"/>
      <c r="IZR9"/>
      <c r="IZS9"/>
      <c r="IZT9"/>
      <c r="IZU9"/>
      <c r="IZV9"/>
      <c r="IZW9"/>
      <c r="IZX9"/>
      <c r="IZY9"/>
      <c r="IZZ9"/>
      <c r="JAA9"/>
      <c r="JAB9"/>
      <c r="JAC9"/>
      <c r="JAD9"/>
      <c r="JAE9"/>
      <c r="JAF9"/>
      <c r="JAG9"/>
      <c r="JAH9"/>
      <c r="JAI9"/>
      <c r="JAJ9"/>
      <c r="JAK9"/>
      <c r="JAL9"/>
      <c r="JAM9"/>
      <c r="JAN9"/>
      <c r="JAO9"/>
      <c r="JAP9"/>
      <c r="JAQ9"/>
      <c r="JAR9"/>
      <c r="JAS9"/>
      <c r="JAT9"/>
      <c r="JAU9"/>
      <c r="JAV9"/>
      <c r="JAW9"/>
      <c r="JAX9"/>
      <c r="JAY9"/>
      <c r="JAZ9"/>
      <c r="JBA9"/>
      <c r="JBB9"/>
      <c r="JBC9"/>
      <c r="JBD9"/>
      <c r="JBE9"/>
      <c r="JBF9"/>
      <c r="JBG9"/>
      <c r="JBH9"/>
      <c r="JBI9"/>
      <c r="JBJ9"/>
      <c r="JBK9"/>
      <c r="JBL9"/>
      <c r="JBM9"/>
      <c r="JBN9"/>
      <c r="JBO9"/>
      <c r="JBP9"/>
      <c r="JBQ9"/>
      <c r="JBR9"/>
      <c r="JBS9"/>
      <c r="JBT9"/>
      <c r="JBU9"/>
      <c r="JBV9"/>
      <c r="JBW9"/>
      <c r="JBX9"/>
      <c r="JBY9"/>
      <c r="JBZ9"/>
      <c r="JCA9"/>
      <c r="JCB9"/>
      <c r="JCC9"/>
      <c r="JCD9"/>
      <c r="JCE9"/>
      <c r="JCF9"/>
      <c r="JCG9"/>
      <c r="JCH9"/>
      <c r="JCI9"/>
      <c r="JCJ9"/>
      <c r="JCK9"/>
      <c r="JCL9"/>
      <c r="JCM9"/>
      <c r="JCN9"/>
      <c r="JCO9"/>
      <c r="JCP9"/>
      <c r="JCQ9"/>
      <c r="JCR9"/>
      <c r="JCS9"/>
      <c r="JCT9"/>
      <c r="JCU9"/>
      <c r="JCV9"/>
      <c r="JCW9"/>
      <c r="JCX9"/>
      <c r="JCY9"/>
      <c r="JCZ9"/>
      <c r="JDA9"/>
      <c r="JDB9"/>
      <c r="JDC9"/>
      <c r="JDD9"/>
      <c r="JDE9"/>
      <c r="JDF9"/>
      <c r="JDG9"/>
      <c r="JDH9"/>
      <c r="JDI9"/>
      <c r="JDJ9"/>
      <c r="JDK9"/>
      <c r="JDL9"/>
      <c r="JDM9"/>
      <c r="JDN9"/>
      <c r="JDO9"/>
      <c r="JDP9"/>
      <c r="JDQ9"/>
      <c r="JDR9"/>
      <c r="JDS9"/>
      <c r="JDT9"/>
      <c r="JDU9"/>
      <c r="JDV9"/>
      <c r="JDW9"/>
      <c r="JDX9"/>
      <c r="JDY9"/>
      <c r="JDZ9"/>
      <c r="JEA9"/>
      <c r="JEB9"/>
      <c r="JEC9"/>
      <c r="JED9"/>
      <c r="JEE9"/>
      <c r="JEF9"/>
      <c r="JEG9"/>
      <c r="JEH9"/>
      <c r="JEI9"/>
      <c r="JEJ9"/>
      <c r="JEK9"/>
      <c r="JEL9"/>
      <c r="JEM9"/>
      <c r="JEN9"/>
      <c r="JEO9"/>
      <c r="JEP9"/>
      <c r="JEQ9"/>
      <c r="JER9"/>
      <c r="JES9"/>
      <c r="JET9"/>
      <c r="JEU9"/>
      <c r="JEV9"/>
      <c r="JEW9"/>
      <c r="JEX9"/>
      <c r="JEY9"/>
      <c r="JEZ9"/>
      <c r="JFA9"/>
      <c r="JFB9"/>
      <c r="JFC9"/>
      <c r="JFD9"/>
      <c r="JFE9"/>
      <c r="JFF9"/>
      <c r="JFG9"/>
      <c r="JFH9"/>
      <c r="JFI9"/>
      <c r="JFJ9"/>
      <c r="JFK9"/>
      <c r="JFL9"/>
      <c r="JFM9"/>
      <c r="JFN9"/>
      <c r="JFO9"/>
      <c r="JFP9"/>
      <c r="JFQ9"/>
      <c r="JFR9"/>
      <c r="JFS9"/>
      <c r="JFT9"/>
      <c r="JFU9"/>
      <c r="JFV9"/>
      <c r="JFW9"/>
      <c r="JFX9"/>
      <c r="JFY9"/>
      <c r="JFZ9"/>
      <c r="JGA9"/>
      <c r="JGB9"/>
      <c r="JGC9"/>
      <c r="JGD9"/>
      <c r="JGE9"/>
      <c r="JGF9"/>
      <c r="JGG9"/>
      <c r="JGH9"/>
      <c r="JGI9"/>
      <c r="JGJ9"/>
      <c r="JGK9"/>
      <c r="JGL9"/>
      <c r="JGM9"/>
      <c r="JGN9"/>
      <c r="JGO9"/>
      <c r="JGP9"/>
      <c r="JGQ9"/>
      <c r="JGR9"/>
      <c r="JGS9"/>
      <c r="JGT9"/>
      <c r="JGU9"/>
      <c r="JGV9"/>
      <c r="JGW9"/>
      <c r="JGX9"/>
      <c r="JGY9"/>
      <c r="JGZ9"/>
      <c r="JHA9"/>
      <c r="JHB9"/>
      <c r="JHC9"/>
      <c r="JHD9"/>
      <c r="JHE9"/>
      <c r="JHF9"/>
      <c r="JHG9"/>
      <c r="JHH9"/>
      <c r="JHI9"/>
      <c r="JHJ9"/>
      <c r="JHK9"/>
      <c r="JHL9"/>
      <c r="JHM9"/>
      <c r="JHN9"/>
      <c r="JHO9"/>
      <c r="JHP9"/>
      <c r="JHQ9"/>
      <c r="JHR9"/>
      <c r="JHS9"/>
      <c r="JHT9"/>
      <c r="JHU9"/>
      <c r="JHV9"/>
      <c r="JHW9"/>
      <c r="JHX9"/>
      <c r="JHY9"/>
      <c r="JHZ9"/>
      <c r="JIA9"/>
      <c r="JIB9"/>
      <c r="JIC9"/>
      <c r="JID9"/>
      <c r="JIE9"/>
      <c r="JIF9"/>
      <c r="JIG9"/>
      <c r="JIH9"/>
      <c r="JII9"/>
      <c r="JIJ9"/>
      <c r="JIK9"/>
      <c r="JIL9"/>
      <c r="JIM9"/>
      <c r="JIN9"/>
      <c r="JIO9"/>
      <c r="JIP9"/>
      <c r="JIQ9"/>
      <c r="JIR9"/>
      <c r="JIS9"/>
      <c r="JIT9"/>
      <c r="JIU9"/>
      <c r="JIV9"/>
      <c r="JIW9"/>
      <c r="JIX9"/>
      <c r="JIY9"/>
      <c r="JIZ9"/>
      <c r="JJA9"/>
      <c r="JJB9"/>
      <c r="JJC9"/>
      <c r="JJD9"/>
      <c r="JJE9"/>
      <c r="JJF9"/>
      <c r="JJG9"/>
      <c r="JJH9"/>
      <c r="JJI9"/>
      <c r="JJJ9"/>
      <c r="JJK9"/>
      <c r="JJL9"/>
      <c r="JJM9"/>
      <c r="JJN9"/>
      <c r="JJO9"/>
      <c r="JJP9"/>
      <c r="JJQ9"/>
      <c r="JJR9"/>
      <c r="JJS9"/>
      <c r="JJT9"/>
      <c r="JJU9"/>
      <c r="JJV9"/>
      <c r="JJW9"/>
      <c r="JJX9"/>
      <c r="JJY9"/>
      <c r="JJZ9"/>
      <c r="JKA9"/>
      <c r="JKB9"/>
      <c r="JKC9"/>
      <c r="JKD9"/>
      <c r="JKE9"/>
      <c r="JKF9"/>
      <c r="JKG9"/>
      <c r="JKH9"/>
      <c r="JKI9"/>
      <c r="JKJ9"/>
      <c r="JKK9"/>
      <c r="JKL9"/>
      <c r="JKM9"/>
      <c r="JKN9"/>
      <c r="JKO9"/>
      <c r="JKP9"/>
      <c r="JKQ9"/>
      <c r="JKR9"/>
      <c r="JKS9"/>
      <c r="JKT9"/>
      <c r="JKU9"/>
      <c r="JKV9"/>
      <c r="JKW9"/>
      <c r="JKX9"/>
      <c r="JKY9"/>
      <c r="JKZ9"/>
      <c r="JLA9"/>
      <c r="JLB9"/>
      <c r="JLC9"/>
      <c r="JLD9"/>
      <c r="JLE9"/>
      <c r="JLF9"/>
      <c r="JLG9"/>
      <c r="JLH9"/>
      <c r="JLI9"/>
      <c r="JLJ9"/>
      <c r="JLK9"/>
      <c r="JLL9"/>
      <c r="JLM9"/>
      <c r="JLN9"/>
      <c r="JLO9"/>
      <c r="JLP9"/>
      <c r="JLQ9"/>
      <c r="JLR9"/>
      <c r="JLS9"/>
      <c r="JLT9"/>
      <c r="JLU9"/>
      <c r="JLV9"/>
      <c r="JLW9"/>
      <c r="JLX9"/>
      <c r="JLY9"/>
      <c r="JLZ9"/>
      <c r="JMA9"/>
      <c r="JMB9"/>
      <c r="JMC9"/>
      <c r="JMD9"/>
      <c r="JME9"/>
      <c r="JMF9"/>
      <c r="JMG9"/>
      <c r="JMH9"/>
      <c r="JMI9"/>
      <c r="JMJ9"/>
      <c r="JMK9"/>
      <c r="JML9"/>
      <c r="JMM9"/>
      <c r="JMN9"/>
      <c r="JMO9"/>
      <c r="JMP9"/>
      <c r="JMQ9"/>
      <c r="JMR9"/>
      <c r="JMS9"/>
      <c r="JMT9"/>
      <c r="JMU9"/>
      <c r="JMV9"/>
      <c r="JMW9"/>
      <c r="JMX9"/>
      <c r="JMY9"/>
      <c r="JMZ9"/>
      <c r="JNA9"/>
      <c r="JNB9"/>
      <c r="JNC9"/>
      <c r="JND9"/>
      <c r="JNE9"/>
      <c r="JNF9"/>
      <c r="JNG9"/>
      <c r="JNH9"/>
      <c r="JNI9"/>
      <c r="JNJ9"/>
      <c r="JNK9"/>
      <c r="JNL9"/>
      <c r="JNM9"/>
      <c r="JNN9"/>
      <c r="JNO9"/>
      <c r="JNP9"/>
      <c r="JNQ9"/>
      <c r="JNR9"/>
      <c r="JNS9"/>
      <c r="JNT9"/>
      <c r="JNU9"/>
      <c r="JNV9"/>
      <c r="JNW9"/>
      <c r="JNX9"/>
      <c r="JNY9"/>
      <c r="JNZ9"/>
      <c r="JOA9"/>
      <c r="JOB9"/>
      <c r="JOC9"/>
      <c r="JOD9"/>
      <c r="JOE9"/>
      <c r="JOF9"/>
      <c r="JOG9"/>
      <c r="JOH9"/>
      <c r="JOI9"/>
      <c r="JOJ9"/>
      <c r="JOK9"/>
      <c r="JOL9"/>
      <c r="JOM9"/>
      <c r="JON9"/>
      <c r="JOO9"/>
      <c r="JOP9"/>
      <c r="JOQ9"/>
      <c r="JOR9"/>
      <c r="JOS9"/>
      <c r="JOT9"/>
      <c r="JOU9"/>
      <c r="JOV9"/>
      <c r="JOW9"/>
      <c r="JOX9"/>
      <c r="JOY9"/>
      <c r="JOZ9"/>
      <c r="JPA9"/>
      <c r="JPB9"/>
      <c r="JPC9"/>
      <c r="JPD9"/>
      <c r="JPE9"/>
      <c r="JPF9"/>
      <c r="JPG9"/>
      <c r="JPH9"/>
      <c r="JPI9"/>
      <c r="JPJ9"/>
      <c r="JPK9"/>
      <c r="JPL9"/>
      <c r="JPM9"/>
      <c r="JPN9"/>
      <c r="JPO9"/>
      <c r="JPP9"/>
      <c r="JPQ9"/>
      <c r="JPR9"/>
      <c r="JPS9"/>
      <c r="JPT9"/>
      <c r="JPU9"/>
      <c r="JPV9"/>
      <c r="JPW9"/>
      <c r="JPX9"/>
      <c r="JPY9"/>
      <c r="JPZ9"/>
      <c r="JQA9"/>
      <c r="JQB9"/>
      <c r="JQC9"/>
      <c r="JQD9"/>
      <c r="JQE9"/>
      <c r="JQF9"/>
      <c r="JQG9"/>
      <c r="JQH9"/>
      <c r="JQI9"/>
      <c r="JQJ9"/>
      <c r="JQK9"/>
      <c r="JQL9"/>
      <c r="JQM9"/>
      <c r="JQN9"/>
      <c r="JQO9"/>
      <c r="JQP9"/>
      <c r="JQQ9"/>
      <c r="JQR9"/>
      <c r="JQS9"/>
      <c r="JQT9"/>
      <c r="JQU9"/>
      <c r="JQV9"/>
      <c r="JQW9"/>
      <c r="JQX9"/>
      <c r="JQY9"/>
      <c r="JQZ9"/>
      <c r="JRA9"/>
      <c r="JRB9"/>
      <c r="JRC9"/>
      <c r="JRD9"/>
      <c r="JRE9"/>
      <c r="JRF9"/>
      <c r="JRG9"/>
      <c r="JRH9"/>
      <c r="JRI9"/>
      <c r="JRJ9"/>
      <c r="JRK9"/>
      <c r="JRL9"/>
      <c r="JRM9"/>
      <c r="JRN9"/>
      <c r="JRO9"/>
      <c r="JRP9"/>
      <c r="JRQ9"/>
      <c r="JRR9"/>
      <c r="JRS9"/>
      <c r="JRT9"/>
      <c r="JRU9"/>
      <c r="JRV9"/>
      <c r="JRW9"/>
      <c r="JRX9"/>
      <c r="JRY9"/>
      <c r="JRZ9"/>
      <c r="JSA9"/>
      <c r="JSB9"/>
      <c r="JSC9"/>
      <c r="JSD9"/>
      <c r="JSE9"/>
      <c r="JSF9"/>
      <c r="JSG9"/>
      <c r="JSH9"/>
      <c r="JSI9"/>
      <c r="JSJ9"/>
      <c r="JSK9"/>
      <c r="JSL9"/>
      <c r="JSM9"/>
      <c r="JSN9"/>
      <c r="JSO9"/>
      <c r="JSP9"/>
      <c r="JSQ9"/>
      <c r="JSR9"/>
      <c r="JSS9"/>
      <c r="JST9"/>
      <c r="JSU9"/>
      <c r="JSV9"/>
      <c r="JSW9"/>
      <c r="JSX9"/>
      <c r="JSY9"/>
      <c r="JSZ9"/>
      <c r="JTA9"/>
      <c r="JTB9"/>
      <c r="JTC9"/>
      <c r="JTD9"/>
      <c r="JTE9"/>
      <c r="JTF9"/>
      <c r="JTG9"/>
      <c r="JTH9"/>
      <c r="JTI9"/>
      <c r="JTJ9"/>
      <c r="JTK9"/>
      <c r="JTL9"/>
      <c r="JTM9"/>
      <c r="JTN9"/>
      <c r="JTO9"/>
      <c r="JTP9"/>
      <c r="JTQ9"/>
      <c r="JTR9"/>
      <c r="JTS9"/>
      <c r="JTT9"/>
      <c r="JTU9"/>
      <c r="JTV9"/>
      <c r="JTW9"/>
      <c r="JTX9"/>
      <c r="JTY9"/>
      <c r="JTZ9"/>
      <c r="JUA9"/>
      <c r="JUB9"/>
      <c r="JUC9"/>
      <c r="JUD9"/>
      <c r="JUE9"/>
      <c r="JUF9"/>
      <c r="JUG9"/>
      <c r="JUH9"/>
      <c r="JUI9"/>
      <c r="JUJ9"/>
      <c r="JUK9"/>
      <c r="JUL9"/>
      <c r="JUM9"/>
      <c r="JUN9"/>
      <c r="JUO9"/>
      <c r="JUP9"/>
      <c r="JUQ9"/>
      <c r="JUR9"/>
      <c r="JUS9"/>
      <c r="JUT9"/>
      <c r="JUU9"/>
      <c r="JUV9"/>
      <c r="JUW9"/>
      <c r="JUX9"/>
      <c r="JUY9"/>
      <c r="JUZ9"/>
      <c r="JVA9"/>
      <c r="JVB9"/>
      <c r="JVC9"/>
      <c r="JVD9"/>
      <c r="JVE9"/>
      <c r="JVF9"/>
      <c r="JVG9"/>
      <c r="JVH9"/>
      <c r="JVI9"/>
      <c r="JVJ9"/>
      <c r="JVK9"/>
      <c r="JVL9"/>
      <c r="JVM9"/>
      <c r="JVN9"/>
      <c r="JVO9"/>
      <c r="JVP9"/>
      <c r="JVQ9"/>
      <c r="JVR9"/>
      <c r="JVS9"/>
      <c r="JVT9"/>
      <c r="JVU9"/>
      <c r="JVV9"/>
      <c r="JVW9"/>
      <c r="JVX9"/>
      <c r="JVY9"/>
      <c r="JVZ9"/>
      <c r="JWA9"/>
      <c r="JWB9"/>
      <c r="JWC9"/>
      <c r="JWD9"/>
      <c r="JWE9"/>
      <c r="JWF9"/>
      <c r="JWG9"/>
      <c r="JWH9"/>
      <c r="JWI9"/>
      <c r="JWJ9"/>
      <c r="JWK9"/>
      <c r="JWL9"/>
      <c r="JWM9"/>
      <c r="JWN9"/>
      <c r="JWO9"/>
      <c r="JWP9"/>
      <c r="JWQ9"/>
      <c r="JWR9"/>
      <c r="JWS9"/>
      <c r="JWT9"/>
      <c r="JWU9"/>
      <c r="JWV9"/>
      <c r="JWW9"/>
      <c r="JWX9"/>
      <c r="JWY9"/>
      <c r="JWZ9"/>
      <c r="JXA9"/>
      <c r="JXB9"/>
      <c r="JXC9"/>
      <c r="JXD9"/>
      <c r="JXE9"/>
      <c r="JXF9"/>
      <c r="JXG9"/>
      <c r="JXH9"/>
      <c r="JXI9"/>
      <c r="JXJ9"/>
      <c r="JXK9"/>
      <c r="JXL9"/>
      <c r="JXM9"/>
      <c r="JXN9"/>
      <c r="JXO9"/>
      <c r="JXP9"/>
      <c r="JXQ9"/>
      <c r="JXR9"/>
      <c r="JXS9"/>
      <c r="JXT9"/>
      <c r="JXU9"/>
      <c r="JXV9"/>
      <c r="JXW9"/>
      <c r="JXX9"/>
      <c r="JXY9"/>
      <c r="JXZ9"/>
      <c r="JYA9"/>
      <c r="JYB9"/>
      <c r="JYC9"/>
      <c r="JYD9"/>
      <c r="JYE9"/>
      <c r="JYF9"/>
      <c r="JYG9"/>
      <c r="JYH9"/>
      <c r="JYI9"/>
      <c r="JYJ9"/>
      <c r="JYK9"/>
      <c r="JYL9"/>
      <c r="JYM9"/>
      <c r="JYN9"/>
      <c r="JYO9"/>
      <c r="JYP9"/>
      <c r="JYQ9"/>
      <c r="JYR9"/>
      <c r="JYS9"/>
      <c r="JYT9"/>
      <c r="JYU9"/>
      <c r="JYV9"/>
      <c r="JYW9"/>
      <c r="JYX9"/>
      <c r="JYY9"/>
      <c r="JYZ9"/>
      <c r="JZA9"/>
      <c r="JZB9"/>
      <c r="JZC9"/>
      <c r="JZD9"/>
      <c r="JZE9"/>
      <c r="JZF9"/>
      <c r="JZG9"/>
      <c r="JZH9"/>
      <c r="JZI9"/>
      <c r="JZJ9"/>
      <c r="JZK9"/>
      <c r="JZL9"/>
      <c r="JZM9"/>
      <c r="JZN9"/>
      <c r="JZO9"/>
      <c r="JZP9"/>
      <c r="JZQ9"/>
      <c r="JZR9"/>
      <c r="JZS9"/>
      <c r="JZT9"/>
      <c r="JZU9"/>
      <c r="JZV9"/>
      <c r="JZW9"/>
      <c r="JZX9"/>
      <c r="JZY9"/>
      <c r="JZZ9"/>
      <c r="KAA9"/>
      <c r="KAB9"/>
      <c r="KAC9"/>
      <c r="KAD9"/>
      <c r="KAE9"/>
      <c r="KAF9"/>
      <c r="KAG9"/>
      <c r="KAH9"/>
      <c r="KAI9"/>
      <c r="KAJ9"/>
      <c r="KAK9"/>
      <c r="KAL9"/>
      <c r="KAM9"/>
      <c r="KAN9"/>
      <c r="KAO9"/>
      <c r="KAP9"/>
      <c r="KAQ9"/>
      <c r="KAR9"/>
      <c r="KAS9"/>
      <c r="KAT9"/>
      <c r="KAU9"/>
      <c r="KAV9"/>
      <c r="KAW9"/>
      <c r="KAX9"/>
      <c r="KAY9"/>
      <c r="KAZ9"/>
      <c r="KBA9"/>
      <c r="KBB9"/>
      <c r="KBC9"/>
      <c r="KBD9"/>
      <c r="KBE9"/>
      <c r="KBF9"/>
      <c r="KBG9"/>
      <c r="KBH9"/>
      <c r="KBI9"/>
      <c r="KBJ9"/>
      <c r="KBK9"/>
      <c r="KBL9"/>
      <c r="KBM9"/>
      <c r="KBN9"/>
      <c r="KBO9"/>
      <c r="KBP9"/>
      <c r="KBQ9"/>
      <c r="KBR9"/>
      <c r="KBS9"/>
      <c r="KBT9"/>
      <c r="KBU9"/>
      <c r="KBV9"/>
      <c r="KBW9"/>
      <c r="KBX9"/>
      <c r="KBY9"/>
      <c r="KBZ9"/>
      <c r="KCA9"/>
      <c r="KCB9"/>
      <c r="KCC9"/>
      <c r="KCD9"/>
      <c r="KCE9"/>
      <c r="KCF9"/>
      <c r="KCG9"/>
      <c r="KCH9"/>
      <c r="KCI9"/>
      <c r="KCJ9"/>
      <c r="KCK9"/>
      <c r="KCL9"/>
      <c r="KCM9"/>
      <c r="KCN9"/>
      <c r="KCO9"/>
      <c r="KCP9"/>
      <c r="KCQ9"/>
      <c r="KCR9"/>
      <c r="KCS9"/>
      <c r="KCT9"/>
      <c r="KCU9"/>
      <c r="KCV9"/>
      <c r="KCW9"/>
      <c r="KCX9"/>
      <c r="KCY9"/>
      <c r="KCZ9"/>
      <c r="KDA9"/>
      <c r="KDB9"/>
      <c r="KDC9"/>
      <c r="KDD9"/>
      <c r="KDE9"/>
      <c r="KDF9"/>
      <c r="KDG9"/>
      <c r="KDH9"/>
      <c r="KDI9"/>
      <c r="KDJ9"/>
      <c r="KDK9"/>
      <c r="KDL9"/>
      <c r="KDM9"/>
      <c r="KDN9"/>
      <c r="KDO9"/>
      <c r="KDP9"/>
      <c r="KDQ9"/>
      <c r="KDR9"/>
      <c r="KDS9"/>
      <c r="KDT9"/>
      <c r="KDU9"/>
      <c r="KDV9"/>
      <c r="KDW9"/>
      <c r="KDX9"/>
      <c r="KDY9"/>
      <c r="KDZ9"/>
      <c r="KEA9"/>
      <c r="KEB9"/>
      <c r="KEC9"/>
      <c r="KED9"/>
      <c r="KEE9"/>
      <c r="KEF9"/>
      <c r="KEG9"/>
      <c r="KEH9"/>
      <c r="KEI9"/>
      <c r="KEJ9"/>
      <c r="KEK9"/>
      <c r="KEL9"/>
      <c r="KEM9"/>
      <c r="KEN9"/>
      <c r="KEO9"/>
      <c r="KEP9"/>
      <c r="KEQ9"/>
      <c r="KER9"/>
      <c r="KES9"/>
      <c r="KET9"/>
      <c r="KEU9"/>
      <c r="KEV9"/>
      <c r="KEW9"/>
      <c r="KEX9"/>
      <c r="KEY9"/>
      <c r="KEZ9"/>
      <c r="KFA9"/>
      <c r="KFB9"/>
      <c r="KFC9"/>
      <c r="KFD9"/>
      <c r="KFE9"/>
      <c r="KFF9"/>
      <c r="KFG9"/>
      <c r="KFH9"/>
      <c r="KFI9"/>
      <c r="KFJ9"/>
      <c r="KFK9"/>
      <c r="KFL9"/>
      <c r="KFM9"/>
      <c r="KFN9"/>
      <c r="KFO9"/>
      <c r="KFP9"/>
      <c r="KFQ9"/>
      <c r="KFR9"/>
      <c r="KFS9"/>
      <c r="KFT9"/>
      <c r="KFU9"/>
      <c r="KFV9"/>
      <c r="KFW9"/>
      <c r="KFX9"/>
      <c r="KFY9"/>
      <c r="KFZ9"/>
      <c r="KGA9"/>
      <c r="KGB9"/>
      <c r="KGC9"/>
      <c r="KGD9"/>
      <c r="KGE9"/>
      <c r="KGF9"/>
      <c r="KGG9"/>
      <c r="KGH9"/>
      <c r="KGI9"/>
      <c r="KGJ9"/>
      <c r="KGK9"/>
      <c r="KGL9"/>
      <c r="KGM9"/>
      <c r="KGN9"/>
      <c r="KGO9"/>
      <c r="KGP9"/>
      <c r="KGQ9"/>
      <c r="KGR9"/>
      <c r="KGS9"/>
      <c r="KGT9"/>
      <c r="KGU9"/>
      <c r="KGV9"/>
      <c r="KGW9"/>
      <c r="KGX9"/>
      <c r="KGY9"/>
      <c r="KGZ9"/>
      <c r="KHA9"/>
      <c r="KHB9"/>
      <c r="KHC9"/>
      <c r="KHD9"/>
      <c r="KHE9"/>
      <c r="KHF9"/>
      <c r="KHG9"/>
      <c r="KHH9"/>
      <c r="KHI9"/>
      <c r="KHJ9"/>
      <c r="KHK9"/>
      <c r="KHL9"/>
      <c r="KHM9"/>
      <c r="KHN9"/>
      <c r="KHO9"/>
      <c r="KHP9"/>
      <c r="KHQ9"/>
      <c r="KHR9"/>
      <c r="KHS9"/>
      <c r="KHT9"/>
      <c r="KHU9"/>
      <c r="KHV9"/>
      <c r="KHW9"/>
      <c r="KHX9"/>
      <c r="KHY9"/>
      <c r="KHZ9"/>
      <c r="KIA9"/>
      <c r="KIB9"/>
      <c r="KIC9"/>
      <c r="KID9"/>
      <c r="KIE9"/>
      <c r="KIF9"/>
      <c r="KIG9"/>
      <c r="KIH9"/>
      <c r="KII9"/>
      <c r="KIJ9"/>
      <c r="KIK9"/>
      <c r="KIL9"/>
      <c r="KIM9"/>
      <c r="KIN9"/>
      <c r="KIO9"/>
      <c r="KIP9"/>
      <c r="KIQ9"/>
      <c r="KIR9"/>
      <c r="KIS9"/>
      <c r="KIT9"/>
      <c r="KIU9"/>
      <c r="KIV9"/>
      <c r="KIW9"/>
      <c r="KIX9"/>
      <c r="KIY9"/>
      <c r="KIZ9"/>
      <c r="KJA9"/>
      <c r="KJB9"/>
      <c r="KJC9"/>
      <c r="KJD9"/>
      <c r="KJE9"/>
      <c r="KJF9"/>
      <c r="KJG9"/>
      <c r="KJH9"/>
      <c r="KJI9"/>
      <c r="KJJ9"/>
      <c r="KJK9"/>
      <c r="KJL9"/>
      <c r="KJM9"/>
      <c r="KJN9"/>
      <c r="KJO9"/>
      <c r="KJP9"/>
      <c r="KJQ9"/>
      <c r="KJR9"/>
      <c r="KJS9"/>
      <c r="KJT9"/>
      <c r="KJU9"/>
      <c r="KJV9"/>
      <c r="KJW9"/>
      <c r="KJX9"/>
      <c r="KJY9"/>
      <c r="KJZ9"/>
      <c r="KKA9"/>
      <c r="KKB9"/>
      <c r="KKC9"/>
      <c r="KKD9"/>
      <c r="KKE9"/>
      <c r="KKF9"/>
      <c r="KKG9"/>
      <c r="KKH9"/>
      <c r="KKI9"/>
      <c r="KKJ9"/>
      <c r="KKK9"/>
      <c r="KKL9"/>
      <c r="KKM9"/>
      <c r="KKN9"/>
      <c r="KKO9"/>
      <c r="KKP9"/>
      <c r="KKQ9"/>
      <c r="KKR9"/>
      <c r="KKS9"/>
      <c r="KKT9"/>
      <c r="KKU9"/>
      <c r="KKV9"/>
      <c r="KKW9"/>
      <c r="KKX9"/>
      <c r="KKY9"/>
      <c r="KKZ9"/>
      <c r="KLA9"/>
      <c r="KLB9"/>
      <c r="KLC9"/>
      <c r="KLD9"/>
      <c r="KLE9"/>
      <c r="KLF9"/>
      <c r="KLG9"/>
      <c r="KLH9"/>
      <c r="KLI9"/>
      <c r="KLJ9"/>
      <c r="KLK9"/>
      <c r="KLL9"/>
      <c r="KLM9"/>
      <c r="KLN9"/>
      <c r="KLO9"/>
      <c r="KLP9"/>
      <c r="KLQ9"/>
      <c r="KLR9"/>
      <c r="KLS9"/>
      <c r="KLT9"/>
      <c r="KLU9"/>
      <c r="KLV9"/>
      <c r="KLW9"/>
      <c r="KLX9"/>
      <c r="KLY9"/>
      <c r="KLZ9"/>
      <c r="KMA9"/>
      <c r="KMB9"/>
      <c r="KMC9"/>
      <c r="KMD9"/>
      <c r="KME9"/>
      <c r="KMF9"/>
      <c r="KMG9"/>
      <c r="KMH9"/>
      <c r="KMI9"/>
      <c r="KMJ9"/>
      <c r="KMK9"/>
      <c r="KML9"/>
      <c r="KMM9"/>
      <c r="KMN9"/>
      <c r="KMO9"/>
      <c r="KMP9"/>
      <c r="KMQ9"/>
      <c r="KMR9"/>
      <c r="KMS9"/>
      <c r="KMT9"/>
      <c r="KMU9"/>
      <c r="KMV9"/>
      <c r="KMW9"/>
      <c r="KMX9"/>
      <c r="KMY9"/>
      <c r="KMZ9"/>
      <c r="KNA9"/>
      <c r="KNB9"/>
      <c r="KNC9"/>
      <c r="KND9"/>
      <c r="KNE9"/>
      <c r="KNF9"/>
      <c r="KNG9"/>
      <c r="KNH9"/>
      <c r="KNI9"/>
      <c r="KNJ9"/>
      <c r="KNK9"/>
      <c r="KNL9"/>
      <c r="KNM9"/>
      <c r="KNN9"/>
      <c r="KNO9"/>
      <c r="KNP9"/>
      <c r="KNQ9"/>
      <c r="KNR9"/>
      <c r="KNS9"/>
      <c r="KNT9"/>
      <c r="KNU9"/>
      <c r="KNV9"/>
      <c r="KNW9"/>
      <c r="KNX9"/>
      <c r="KNY9"/>
      <c r="KNZ9"/>
      <c r="KOA9"/>
      <c r="KOB9"/>
      <c r="KOC9"/>
      <c r="KOD9"/>
      <c r="KOE9"/>
      <c r="KOF9"/>
      <c r="KOG9"/>
      <c r="KOH9"/>
      <c r="KOI9"/>
      <c r="KOJ9"/>
      <c r="KOK9"/>
      <c r="KOL9"/>
      <c r="KOM9"/>
      <c r="KON9"/>
      <c r="KOO9"/>
      <c r="KOP9"/>
      <c r="KOQ9"/>
      <c r="KOR9"/>
      <c r="KOS9"/>
      <c r="KOT9"/>
      <c r="KOU9"/>
      <c r="KOV9"/>
      <c r="KOW9"/>
      <c r="KOX9"/>
      <c r="KOY9"/>
      <c r="KOZ9"/>
      <c r="KPA9"/>
      <c r="KPB9"/>
      <c r="KPC9"/>
      <c r="KPD9"/>
      <c r="KPE9"/>
      <c r="KPF9"/>
      <c r="KPG9"/>
      <c r="KPH9"/>
      <c r="KPI9"/>
      <c r="KPJ9"/>
      <c r="KPK9"/>
      <c r="KPL9"/>
      <c r="KPM9"/>
      <c r="KPN9"/>
      <c r="KPO9"/>
      <c r="KPP9"/>
      <c r="KPQ9"/>
      <c r="KPR9"/>
      <c r="KPS9"/>
      <c r="KPT9"/>
      <c r="KPU9"/>
      <c r="KPV9"/>
      <c r="KPW9"/>
      <c r="KPX9"/>
      <c r="KPY9"/>
      <c r="KPZ9"/>
      <c r="KQA9"/>
      <c r="KQB9"/>
      <c r="KQC9"/>
      <c r="KQD9"/>
      <c r="KQE9"/>
      <c r="KQF9"/>
      <c r="KQG9"/>
      <c r="KQH9"/>
      <c r="KQI9"/>
      <c r="KQJ9"/>
      <c r="KQK9"/>
      <c r="KQL9"/>
      <c r="KQM9"/>
      <c r="KQN9"/>
      <c r="KQO9"/>
      <c r="KQP9"/>
      <c r="KQQ9"/>
      <c r="KQR9"/>
      <c r="KQS9"/>
      <c r="KQT9"/>
      <c r="KQU9"/>
      <c r="KQV9"/>
      <c r="KQW9"/>
      <c r="KQX9"/>
      <c r="KQY9"/>
      <c r="KQZ9"/>
      <c r="KRA9"/>
      <c r="KRB9"/>
      <c r="KRC9"/>
      <c r="KRD9"/>
      <c r="KRE9"/>
      <c r="KRF9"/>
      <c r="KRG9"/>
      <c r="KRH9"/>
      <c r="KRI9"/>
      <c r="KRJ9"/>
      <c r="KRK9"/>
      <c r="KRL9"/>
      <c r="KRM9"/>
      <c r="KRN9"/>
      <c r="KRO9"/>
      <c r="KRP9"/>
      <c r="KRQ9"/>
      <c r="KRR9"/>
      <c r="KRS9"/>
      <c r="KRT9"/>
      <c r="KRU9"/>
      <c r="KRV9"/>
      <c r="KRW9"/>
      <c r="KRX9"/>
      <c r="KRY9"/>
      <c r="KRZ9"/>
      <c r="KSA9"/>
      <c r="KSB9"/>
      <c r="KSC9"/>
      <c r="KSD9"/>
      <c r="KSE9"/>
      <c r="KSF9"/>
      <c r="KSG9"/>
      <c r="KSH9"/>
      <c r="KSI9"/>
      <c r="KSJ9"/>
      <c r="KSK9"/>
      <c r="KSL9"/>
      <c r="KSM9"/>
      <c r="KSN9"/>
      <c r="KSO9"/>
      <c r="KSP9"/>
      <c r="KSQ9"/>
      <c r="KSR9"/>
      <c r="KSS9"/>
      <c r="KST9"/>
      <c r="KSU9"/>
      <c r="KSV9"/>
      <c r="KSW9"/>
      <c r="KSX9"/>
      <c r="KSY9"/>
      <c r="KSZ9"/>
      <c r="KTA9"/>
      <c r="KTB9"/>
      <c r="KTC9"/>
      <c r="KTD9"/>
      <c r="KTE9"/>
      <c r="KTF9"/>
      <c r="KTG9"/>
      <c r="KTH9"/>
      <c r="KTI9"/>
      <c r="KTJ9"/>
      <c r="KTK9"/>
      <c r="KTL9"/>
      <c r="KTM9"/>
      <c r="KTN9"/>
      <c r="KTO9"/>
      <c r="KTP9"/>
      <c r="KTQ9"/>
      <c r="KTR9"/>
      <c r="KTS9"/>
      <c r="KTT9"/>
      <c r="KTU9"/>
      <c r="KTV9"/>
      <c r="KTW9"/>
      <c r="KTX9"/>
      <c r="KTY9"/>
      <c r="KTZ9"/>
      <c r="KUA9"/>
      <c r="KUB9"/>
      <c r="KUC9"/>
      <c r="KUD9"/>
      <c r="KUE9"/>
      <c r="KUF9"/>
      <c r="KUG9"/>
      <c r="KUH9"/>
      <c r="KUI9"/>
      <c r="KUJ9"/>
      <c r="KUK9"/>
      <c r="KUL9"/>
      <c r="KUM9"/>
      <c r="KUN9"/>
      <c r="KUO9"/>
      <c r="KUP9"/>
      <c r="KUQ9"/>
      <c r="KUR9"/>
      <c r="KUS9"/>
      <c r="KUT9"/>
      <c r="KUU9"/>
      <c r="KUV9"/>
      <c r="KUW9"/>
      <c r="KUX9"/>
      <c r="KUY9"/>
      <c r="KUZ9"/>
      <c r="KVA9"/>
      <c r="KVB9"/>
      <c r="KVC9"/>
      <c r="KVD9"/>
      <c r="KVE9"/>
      <c r="KVF9"/>
      <c r="KVG9"/>
      <c r="KVH9"/>
      <c r="KVI9"/>
      <c r="KVJ9"/>
      <c r="KVK9"/>
      <c r="KVL9"/>
      <c r="KVM9"/>
      <c r="KVN9"/>
      <c r="KVO9"/>
      <c r="KVP9"/>
      <c r="KVQ9"/>
      <c r="KVR9"/>
      <c r="KVS9"/>
      <c r="KVT9"/>
      <c r="KVU9"/>
      <c r="KVV9"/>
      <c r="KVW9"/>
      <c r="KVX9"/>
      <c r="KVY9"/>
      <c r="KVZ9"/>
      <c r="KWA9"/>
      <c r="KWB9"/>
      <c r="KWC9"/>
      <c r="KWD9"/>
      <c r="KWE9"/>
      <c r="KWF9"/>
      <c r="KWG9"/>
      <c r="KWH9"/>
      <c r="KWI9"/>
      <c r="KWJ9"/>
      <c r="KWK9"/>
      <c r="KWL9"/>
      <c r="KWM9"/>
      <c r="KWN9"/>
      <c r="KWO9"/>
      <c r="KWP9"/>
      <c r="KWQ9"/>
      <c r="KWR9"/>
      <c r="KWS9"/>
      <c r="KWT9"/>
      <c r="KWU9"/>
      <c r="KWV9"/>
      <c r="KWW9"/>
      <c r="KWX9"/>
      <c r="KWY9"/>
      <c r="KWZ9"/>
      <c r="KXA9"/>
      <c r="KXB9"/>
      <c r="KXC9"/>
      <c r="KXD9"/>
      <c r="KXE9"/>
      <c r="KXF9"/>
      <c r="KXG9"/>
      <c r="KXH9"/>
      <c r="KXI9"/>
      <c r="KXJ9"/>
      <c r="KXK9"/>
      <c r="KXL9"/>
      <c r="KXM9"/>
      <c r="KXN9"/>
      <c r="KXO9"/>
      <c r="KXP9"/>
      <c r="KXQ9"/>
      <c r="KXR9"/>
      <c r="KXS9"/>
      <c r="KXT9"/>
      <c r="KXU9"/>
      <c r="KXV9"/>
      <c r="KXW9"/>
      <c r="KXX9"/>
      <c r="KXY9"/>
      <c r="KXZ9"/>
      <c r="KYA9"/>
      <c r="KYB9"/>
      <c r="KYC9"/>
      <c r="KYD9"/>
      <c r="KYE9"/>
      <c r="KYF9"/>
      <c r="KYG9"/>
      <c r="KYH9"/>
      <c r="KYI9"/>
      <c r="KYJ9"/>
      <c r="KYK9"/>
      <c r="KYL9"/>
      <c r="KYM9"/>
      <c r="KYN9"/>
      <c r="KYO9"/>
      <c r="KYP9"/>
      <c r="KYQ9"/>
      <c r="KYR9"/>
      <c r="KYS9"/>
      <c r="KYT9"/>
      <c r="KYU9"/>
      <c r="KYV9"/>
      <c r="KYW9"/>
      <c r="KYX9"/>
      <c r="KYY9"/>
      <c r="KYZ9"/>
      <c r="KZA9"/>
      <c r="KZB9"/>
      <c r="KZC9"/>
      <c r="KZD9"/>
      <c r="KZE9"/>
      <c r="KZF9"/>
      <c r="KZG9"/>
      <c r="KZH9"/>
      <c r="KZI9"/>
      <c r="KZJ9"/>
      <c r="KZK9"/>
      <c r="KZL9"/>
      <c r="KZM9"/>
      <c r="KZN9"/>
      <c r="KZO9"/>
      <c r="KZP9"/>
      <c r="KZQ9"/>
      <c r="KZR9"/>
      <c r="KZS9"/>
      <c r="KZT9"/>
      <c r="KZU9"/>
      <c r="KZV9"/>
      <c r="KZW9"/>
      <c r="KZX9"/>
      <c r="KZY9"/>
      <c r="KZZ9"/>
      <c r="LAA9"/>
      <c r="LAB9"/>
      <c r="LAC9"/>
      <c r="LAD9"/>
      <c r="LAE9"/>
      <c r="LAF9"/>
      <c r="LAG9"/>
      <c r="LAH9"/>
      <c r="LAI9"/>
      <c r="LAJ9"/>
      <c r="LAK9"/>
      <c r="LAL9"/>
      <c r="LAM9"/>
      <c r="LAN9"/>
      <c r="LAO9"/>
      <c r="LAP9"/>
      <c r="LAQ9"/>
      <c r="LAR9"/>
      <c r="LAS9"/>
      <c r="LAT9"/>
      <c r="LAU9"/>
      <c r="LAV9"/>
      <c r="LAW9"/>
      <c r="LAX9"/>
      <c r="LAY9"/>
      <c r="LAZ9"/>
      <c r="LBA9"/>
      <c r="LBB9"/>
      <c r="LBC9"/>
      <c r="LBD9"/>
      <c r="LBE9"/>
      <c r="LBF9"/>
      <c r="LBG9"/>
      <c r="LBH9"/>
      <c r="LBI9"/>
      <c r="LBJ9"/>
      <c r="LBK9"/>
      <c r="LBL9"/>
      <c r="LBM9"/>
      <c r="LBN9"/>
      <c r="LBO9"/>
      <c r="LBP9"/>
      <c r="LBQ9"/>
      <c r="LBR9"/>
      <c r="LBS9"/>
      <c r="LBT9"/>
      <c r="LBU9"/>
      <c r="LBV9"/>
      <c r="LBW9"/>
      <c r="LBX9"/>
      <c r="LBY9"/>
      <c r="LBZ9"/>
      <c r="LCA9"/>
      <c r="LCB9"/>
      <c r="LCC9"/>
      <c r="LCD9"/>
      <c r="LCE9"/>
      <c r="LCF9"/>
      <c r="LCG9"/>
      <c r="LCH9"/>
      <c r="LCI9"/>
      <c r="LCJ9"/>
      <c r="LCK9"/>
      <c r="LCL9"/>
      <c r="LCM9"/>
      <c r="LCN9"/>
      <c r="LCO9"/>
      <c r="LCP9"/>
      <c r="LCQ9"/>
      <c r="LCR9"/>
      <c r="LCS9"/>
      <c r="LCT9"/>
      <c r="LCU9"/>
      <c r="LCV9"/>
      <c r="LCW9"/>
      <c r="LCX9"/>
      <c r="LCY9"/>
      <c r="LCZ9"/>
      <c r="LDA9"/>
      <c r="LDB9"/>
      <c r="LDC9"/>
      <c r="LDD9"/>
      <c r="LDE9"/>
      <c r="LDF9"/>
      <c r="LDG9"/>
      <c r="LDH9"/>
      <c r="LDI9"/>
      <c r="LDJ9"/>
      <c r="LDK9"/>
      <c r="LDL9"/>
      <c r="LDM9"/>
      <c r="LDN9"/>
      <c r="LDO9"/>
      <c r="LDP9"/>
      <c r="LDQ9"/>
      <c r="LDR9"/>
      <c r="LDS9"/>
      <c r="LDT9"/>
      <c r="LDU9"/>
      <c r="LDV9"/>
      <c r="LDW9"/>
      <c r="LDX9"/>
      <c r="LDY9"/>
      <c r="LDZ9"/>
      <c r="LEA9"/>
      <c r="LEB9"/>
      <c r="LEC9"/>
      <c r="LED9"/>
      <c r="LEE9"/>
      <c r="LEF9"/>
      <c r="LEG9"/>
      <c r="LEH9"/>
      <c r="LEI9"/>
      <c r="LEJ9"/>
      <c r="LEK9"/>
      <c r="LEL9"/>
      <c r="LEM9"/>
      <c r="LEN9"/>
      <c r="LEO9"/>
      <c r="LEP9"/>
      <c r="LEQ9"/>
      <c r="LER9"/>
      <c r="LES9"/>
      <c r="LET9"/>
      <c r="LEU9"/>
      <c r="LEV9"/>
      <c r="LEW9"/>
      <c r="LEX9"/>
      <c r="LEY9"/>
      <c r="LEZ9"/>
      <c r="LFA9"/>
      <c r="LFB9"/>
      <c r="LFC9"/>
      <c r="LFD9"/>
      <c r="LFE9"/>
      <c r="LFF9"/>
      <c r="LFG9"/>
      <c r="LFH9"/>
      <c r="LFI9"/>
      <c r="LFJ9"/>
      <c r="LFK9"/>
      <c r="LFL9"/>
      <c r="LFM9"/>
      <c r="LFN9"/>
      <c r="LFO9"/>
      <c r="LFP9"/>
      <c r="LFQ9"/>
      <c r="LFR9"/>
      <c r="LFS9"/>
      <c r="LFT9"/>
      <c r="LFU9"/>
      <c r="LFV9"/>
      <c r="LFW9"/>
      <c r="LFX9"/>
      <c r="LFY9"/>
      <c r="LFZ9"/>
      <c r="LGA9"/>
      <c r="LGB9"/>
      <c r="LGC9"/>
      <c r="LGD9"/>
      <c r="LGE9"/>
      <c r="LGF9"/>
      <c r="LGG9"/>
      <c r="LGH9"/>
      <c r="LGI9"/>
      <c r="LGJ9"/>
      <c r="LGK9"/>
      <c r="LGL9"/>
      <c r="LGM9"/>
      <c r="LGN9"/>
      <c r="LGO9"/>
      <c r="LGP9"/>
      <c r="LGQ9"/>
      <c r="LGR9"/>
      <c r="LGS9"/>
      <c r="LGT9"/>
      <c r="LGU9"/>
      <c r="LGV9"/>
      <c r="LGW9"/>
      <c r="LGX9"/>
      <c r="LGY9"/>
      <c r="LGZ9"/>
      <c r="LHA9"/>
      <c r="LHB9"/>
      <c r="LHC9"/>
      <c r="LHD9"/>
      <c r="LHE9"/>
      <c r="LHF9"/>
      <c r="LHG9"/>
      <c r="LHH9"/>
      <c r="LHI9"/>
      <c r="LHJ9"/>
      <c r="LHK9"/>
      <c r="LHL9"/>
      <c r="LHM9"/>
      <c r="LHN9"/>
      <c r="LHO9"/>
      <c r="LHP9"/>
      <c r="LHQ9"/>
      <c r="LHR9"/>
      <c r="LHS9"/>
      <c r="LHT9"/>
      <c r="LHU9"/>
      <c r="LHV9"/>
      <c r="LHW9"/>
      <c r="LHX9"/>
      <c r="LHY9"/>
      <c r="LHZ9"/>
      <c r="LIA9"/>
      <c r="LIB9"/>
      <c r="LIC9"/>
      <c r="LID9"/>
      <c r="LIE9"/>
      <c r="LIF9"/>
      <c r="LIG9"/>
      <c r="LIH9"/>
      <c r="LII9"/>
      <c r="LIJ9"/>
      <c r="LIK9"/>
      <c r="LIL9"/>
      <c r="LIM9"/>
      <c r="LIN9"/>
      <c r="LIO9"/>
      <c r="LIP9"/>
      <c r="LIQ9"/>
      <c r="LIR9"/>
      <c r="LIS9"/>
      <c r="LIT9"/>
      <c r="LIU9"/>
      <c r="LIV9"/>
      <c r="LIW9"/>
      <c r="LIX9"/>
      <c r="LIY9"/>
      <c r="LIZ9"/>
      <c r="LJA9"/>
      <c r="LJB9"/>
      <c r="LJC9"/>
      <c r="LJD9"/>
      <c r="LJE9"/>
      <c r="LJF9"/>
      <c r="LJG9"/>
      <c r="LJH9"/>
      <c r="LJI9"/>
      <c r="LJJ9"/>
      <c r="LJK9"/>
      <c r="LJL9"/>
      <c r="LJM9"/>
      <c r="LJN9"/>
      <c r="LJO9"/>
      <c r="LJP9"/>
      <c r="LJQ9"/>
      <c r="LJR9"/>
      <c r="LJS9"/>
      <c r="LJT9"/>
      <c r="LJU9"/>
      <c r="LJV9"/>
      <c r="LJW9"/>
      <c r="LJX9"/>
      <c r="LJY9"/>
      <c r="LJZ9"/>
      <c r="LKA9"/>
      <c r="LKB9"/>
      <c r="LKC9"/>
      <c r="LKD9"/>
      <c r="LKE9"/>
      <c r="LKF9"/>
      <c r="LKG9"/>
      <c r="LKH9"/>
      <c r="LKI9"/>
      <c r="LKJ9"/>
      <c r="LKK9"/>
      <c r="LKL9"/>
      <c r="LKM9"/>
      <c r="LKN9"/>
      <c r="LKO9"/>
      <c r="LKP9"/>
      <c r="LKQ9"/>
      <c r="LKR9"/>
      <c r="LKS9"/>
      <c r="LKT9"/>
      <c r="LKU9"/>
      <c r="LKV9"/>
      <c r="LKW9"/>
      <c r="LKX9"/>
      <c r="LKY9"/>
      <c r="LKZ9"/>
      <c r="LLA9"/>
      <c r="LLB9"/>
      <c r="LLC9"/>
      <c r="LLD9"/>
      <c r="LLE9"/>
      <c r="LLF9"/>
      <c r="LLG9"/>
      <c r="LLH9"/>
      <c r="LLI9"/>
      <c r="LLJ9"/>
      <c r="LLK9"/>
      <c r="LLL9"/>
      <c r="LLM9"/>
      <c r="LLN9"/>
      <c r="LLO9"/>
      <c r="LLP9"/>
      <c r="LLQ9"/>
      <c r="LLR9"/>
      <c r="LLS9"/>
      <c r="LLT9"/>
      <c r="LLU9"/>
      <c r="LLV9"/>
      <c r="LLW9"/>
      <c r="LLX9"/>
      <c r="LLY9"/>
      <c r="LLZ9"/>
      <c r="LMA9"/>
      <c r="LMB9"/>
      <c r="LMC9"/>
      <c r="LMD9"/>
      <c r="LME9"/>
      <c r="LMF9"/>
      <c r="LMG9"/>
      <c r="LMH9"/>
      <c r="LMI9"/>
      <c r="LMJ9"/>
      <c r="LMK9"/>
      <c r="LML9"/>
      <c r="LMM9"/>
      <c r="LMN9"/>
      <c r="LMO9"/>
      <c r="LMP9"/>
      <c r="LMQ9"/>
      <c r="LMR9"/>
      <c r="LMS9"/>
      <c r="LMT9"/>
      <c r="LMU9"/>
      <c r="LMV9"/>
      <c r="LMW9"/>
      <c r="LMX9"/>
      <c r="LMY9"/>
      <c r="LMZ9"/>
      <c r="LNA9"/>
      <c r="LNB9"/>
      <c r="LNC9"/>
      <c r="LND9"/>
      <c r="LNE9"/>
      <c r="LNF9"/>
      <c r="LNG9"/>
      <c r="LNH9"/>
      <c r="LNI9"/>
      <c r="LNJ9"/>
      <c r="LNK9"/>
      <c r="LNL9"/>
      <c r="LNM9"/>
      <c r="LNN9"/>
      <c r="LNO9"/>
      <c r="LNP9"/>
      <c r="LNQ9"/>
      <c r="LNR9"/>
      <c r="LNS9"/>
      <c r="LNT9"/>
      <c r="LNU9"/>
      <c r="LNV9"/>
      <c r="LNW9"/>
      <c r="LNX9"/>
      <c r="LNY9"/>
      <c r="LNZ9"/>
      <c r="LOA9"/>
      <c r="LOB9"/>
      <c r="LOC9"/>
      <c r="LOD9"/>
      <c r="LOE9"/>
      <c r="LOF9"/>
      <c r="LOG9"/>
      <c r="LOH9"/>
      <c r="LOI9"/>
      <c r="LOJ9"/>
      <c r="LOK9"/>
      <c r="LOL9"/>
      <c r="LOM9"/>
      <c r="LON9"/>
      <c r="LOO9"/>
      <c r="LOP9"/>
      <c r="LOQ9"/>
      <c r="LOR9"/>
      <c r="LOS9"/>
      <c r="LOT9"/>
      <c r="LOU9"/>
      <c r="LOV9"/>
      <c r="LOW9"/>
      <c r="LOX9"/>
      <c r="LOY9"/>
      <c r="LOZ9"/>
      <c r="LPA9"/>
      <c r="LPB9"/>
      <c r="LPC9"/>
      <c r="LPD9"/>
      <c r="LPE9"/>
      <c r="LPF9"/>
      <c r="LPG9"/>
      <c r="LPH9"/>
      <c r="LPI9"/>
      <c r="LPJ9"/>
      <c r="LPK9"/>
      <c r="LPL9"/>
      <c r="LPM9"/>
      <c r="LPN9"/>
      <c r="LPO9"/>
      <c r="LPP9"/>
      <c r="LPQ9"/>
      <c r="LPR9"/>
      <c r="LPS9"/>
      <c r="LPT9"/>
      <c r="LPU9"/>
      <c r="LPV9"/>
      <c r="LPW9"/>
      <c r="LPX9"/>
      <c r="LPY9"/>
      <c r="LPZ9"/>
      <c r="LQA9"/>
      <c r="LQB9"/>
      <c r="LQC9"/>
      <c r="LQD9"/>
      <c r="LQE9"/>
      <c r="LQF9"/>
      <c r="LQG9"/>
      <c r="LQH9"/>
      <c r="LQI9"/>
      <c r="LQJ9"/>
      <c r="LQK9"/>
      <c r="LQL9"/>
      <c r="LQM9"/>
      <c r="LQN9"/>
      <c r="LQO9"/>
      <c r="LQP9"/>
      <c r="LQQ9"/>
      <c r="LQR9"/>
      <c r="LQS9"/>
      <c r="LQT9"/>
      <c r="LQU9"/>
      <c r="LQV9"/>
      <c r="LQW9"/>
      <c r="LQX9"/>
      <c r="LQY9"/>
      <c r="LQZ9"/>
      <c r="LRA9"/>
      <c r="LRB9"/>
      <c r="LRC9"/>
      <c r="LRD9"/>
      <c r="LRE9"/>
      <c r="LRF9"/>
      <c r="LRG9"/>
      <c r="LRH9"/>
      <c r="LRI9"/>
      <c r="LRJ9"/>
      <c r="LRK9"/>
      <c r="LRL9"/>
      <c r="LRM9"/>
      <c r="LRN9"/>
      <c r="LRO9"/>
      <c r="LRP9"/>
      <c r="LRQ9"/>
      <c r="LRR9"/>
      <c r="LRS9"/>
      <c r="LRT9"/>
      <c r="LRU9"/>
      <c r="LRV9"/>
      <c r="LRW9"/>
      <c r="LRX9"/>
      <c r="LRY9"/>
      <c r="LRZ9"/>
      <c r="LSA9"/>
      <c r="LSB9"/>
      <c r="LSC9"/>
      <c r="LSD9"/>
      <c r="LSE9"/>
      <c r="LSF9"/>
      <c r="LSG9"/>
      <c r="LSH9"/>
      <c r="LSI9"/>
      <c r="LSJ9"/>
      <c r="LSK9"/>
      <c r="LSL9"/>
      <c r="LSM9"/>
      <c r="LSN9"/>
      <c r="LSO9"/>
      <c r="LSP9"/>
      <c r="LSQ9"/>
      <c r="LSR9"/>
      <c r="LSS9"/>
      <c r="LST9"/>
      <c r="LSU9"/>
      <c r="LSV9"/>
      <c r="LSW9"/>
      <c r="LSX9"/>
      <c r="LSY9"/>
      <c r="LSZ9"/>
      <c r="LTA9"/>
      <c r="LTB9"/>
      <c r="LTC9"/>
      <c r="LTD9"/>
      <c r="LTE9"/>
      <c r="LTF9"/>
      <c r="LTG9"/>
      <c r="LTH9"/>
      <c r="LTI9"/>
      <c r="LTJ9"/>
      <c r="LTK9"/>
      <c r="LTL9"/>
      <c r="LTM9"/>
      <c r="LTN9"/>
      <c r="LTO9"/>
      <c r="LTP9"/>
      <c r="LTQ9"/>
      <c r="LTR9"/>
      <c r="LTS9"/>
      <c r="LTT9"/>
      <c r="LTU9"/>
      <c r="LTV9"/>
      <c r="LTW9"/>
      <c r="LTX9"/>
      <c r="LTY9"/>
      <c r="LTZ9"/>
      <c r="LUA9"/>
      <c r="LUB9"/>
      <c r="LUC9"/>
      <c r="LUD9"/>
      <c r="LUE9"/>
      <c r="LUF9"/>
      <c r="LUG9"/>
      <c r="LUH9"/>
      <c r="LUI9"/>
      <c r="LUJ9"/>
      <c r="LUK9"/>
      <c r="LUL9"/>
      <c r="LUM9"/>
      <c r="LUN9"/>
      <c r="LUO9"/>
      <c r="LUP9"/>
      <c r="LUQ9"/>
      <c r="LUR9"/>
      <c r="LUS9"/>
      <c r="LUT9"/>
      <c r="LUU9"/>
      <c r="LUV9"/>
      <c r="LUW9"/>
      <c r="LUX9"/>
      <c r="LUY9"/>
      <c r="LUZ9"/>
      <c r="LVA9"/>
      <c r="LVB9"/>
      <c r="LVC9"/>
      <c r="LVD9"/>
      <c r="LVE9"/>
      <c r="LVF9"/>
      <c r="LVG9"/>
      <c r="LVH9"/>
      <c r="LVI9"/>
      <c r="LVJ9"/>
      <c r="LVK9"/>
      <c r="LVL9"/>
      <c r="LVM9"/>
      <c r="LVN9"/>
      <c r="LVO9"/>
      <c r="LVP9"/>
      <c r="LVQ9"/>
      <c r="LVR9"/>
      <c r="LVS9"/>
      <c r="LVT9"/>
      <c r="LVU9"/>
      <c r="LVV9"/>
      <c r="LVW9"/>
      <c r="LVX9"/>
      <c r="LVY9"/>
      <c r="LVZ9"/>
      <c r="LWA9"/>
      <c r="LWB9"/>
      <c r="LWC9"/>
      <c r="LWD9"/>
      <c r="LWE9"/>
      <c r="LWF9"/>
      <c r="LWG9"/>
      <c r="LWH9"/>
      <c r="LWI9"/>
      <c r="LWJ9"/>
      <c r="LWK9"/>
      <c r="LWL9"/>
      <c r="LWM9"/>
      <c r="LWN9"/>
      <c r="LWO9"/>
      <c r="LWP9"/>
      <c r="LWQ9"/>
      <c r="LWR9"/>
      <c r="LWS9"/>
      <c r="LWT9"/>
      <c r="LWU9"/>
      <c r="LWV9"/>
      <c r="LWW9"/>
      <c r="LWX9"/>
      <c r="LWY9"/>
      <c r="LWZ9"/>
      <c r="LXA9"/>
      <c r="LXB9"/>
      <c r="LXC9"/>
      <c r="LXD9"/>
      <c r="LXE9"/>
      <c r="LXF9"/>
      <c r="LXG9"/>
      <c r="LXH9"/>
      <c r="LXI9"/>
      <c r="LXJ9"/>
      <c r="LXK9"/>
      <c r="LXL9"/>
      <c r="LXM9"/>
      <c r="LXN9"/>
      <c r="LXO9"/>
      <c r="LXP9"/>
      <c r="LXQ9"/>
      <c r="LXR9"/>
      <c r="LXS9"/>
      <c r="LXT9"/>
      <c r="LXU9"/>
      <c r="LXV9"/>
      <c r="LXW9"/>
      <c r="LXX9"/>
      <c r="LXY9"/>
      <c r="LXZ9"/>
      <c r="LYA9"/>
      <c r="LYB9"/>
      <c r="LYC9"/>
      <c r="LYD9"/>
      <c r="LYE9"/>
      <c r="LYF9"/>
      <c r="LYG9"/>
      <c r="LYH9"/>
      <c r="LYI9"/>
      <c r="LYJ9"/>
      <c r="LYK9"/>
      <c r="LYL9"/>
      <c r="LYM9"/>
      <c r="LYN9"/>
      <c r="LYO9"/>
      <c r="LYP9"/>
      <c r="LYQ9"/>
      <c r="LYR9"/>
      <c r="LYS9"/>
      <c r="LYT9"/>
      <c r="LYU9"/>
      <c r="LYV9"/>
      <c r="LYW9"/>
      <c r="LYX9"/>
      <c r="LYY9"/>
      <c r="LYZ9"/>
      <c r="LZA9"/>
      <c r="LZB9"/>
      <c r="LZC9"/>
      <c r="LZD9"/>
      <c r="LZE9"/>
      <c r="LZF9"/>
      <c r="LZG9"/>
      <c r="LZH9"/>
      <c r="LZI9"/>
      <c r="LZJ9"/>
      <c r="LZK9"/>
      <c r="LZL9"/>
      <c r="LZM9"/>
      <c r="LZN9"/>
      <c r="LZO9"/>
      <c r="LZP9"/>
      <c r="LZQ9"/>
      <c r="LZR9"/>
      <c r="LZS9"/>
      <c r="LZT9"/>
      <c r="LZU9"/>
      <c r="LZV9"/>
      <c r="LZW9"/>
      <c r="LZX9"/>
      <c r="LZY9"/>
      <c r="LZZ9"/>
      <c r="MAA9"/>
      <c r="MAB9"/>
      <c r="MAC9"/>
      <c r="MAD9"/>
      <c r="MAE9"/>
      <c r="MAF9"/>
      <c r="MAG9"/>
      <c r="MAH9"/>
      <c r="MAI9"/>
      <c r="MAJ9"/>
      <c r="MAK9"/>
      <c r="MAL9"/>
      <c r="MAM9"/>
      <c r="MAN9"/>
      <c r="MAO9"/>
      <c r="MAP9"/>
      <c r="MAQ9"/>
      <c r="MAR9"/>
      <c r="MAS9"/>
      <c r="MAT9"/>
      <c r="MAU9"/>
      <c r="MAV9"/>
      <c r="MAW9"/>
      <c r="MAX9"/>
      <c r="MAY9"/>
      <c r="MAZ9"/>
      <c r="MBA9"/>
      <c r="MBB9"/>
      <c r="MBC9"/>
      <c r="MBD9"/>
      <c r="MBE9"/>
      <c r="MBF9"/>
      <c r="MBG9"/>
      <c r="MBH9"/>
      <c r="MBI9"/>
      <c r="MBJ9"/>
      <c r="MBK9"/>
      <c r="MBL9"/>
      <c r="MBM9"/>
      <c r="MBN9"/>
      <c r="MBO9"/>
      <c r="MBP9"/>
      <c r="MBQ9"/>
      <c r="MBR9"/>
      <c r="MBS9"/>
      <c r="MBT9"/>
      <c r="MBU9"/>
      <c r="MBV9"/>
      <c r="MBW9"/>
      <c r="MBX9"/>
      <c r="MBY9"/>
      <c r="MBZ9"/>
      <c r="MCA9"/>
      <c r="MCB9"/>
      <c r="MCC9"/>
      <c r="MCD9"/>
      <c r="MCE9"/>
      <c r="MCF9"/>
      <c r="MCG9"/>
      <c r="MCH9"/>
      <c r="MCI9"/>
      <c r="MCJ9"/>
      <c r="MCK9"/>
      <c r="MCL9"/>
      <c r="MCM9"/>
      <c r="MCN9"/>
      <c r="MCO9"/>
      <c r="MCP9"/>
      <c r="MCQ9"/>
      <c r="MCR9"/>
      <c r="MCS9"/>
      <c r="MCT9"/>
      <c r="MCU9"/>
      <c r="MCV9"/>
      <c r="MCW9"/>
      <c r="MCX9"/>
      <c r="MCY9"/>
      <c r="MCZ9"/>
      <c r="MDA9"/>
      <c r="MDB9"/>
      <c r="MDC9"/>
      <c r="MDD9"/>
      <c r="MDE9"/>
      <c r="MDF9"/>
      <c r="MDG9"/>
      <c r="MDH9"/>
      <c r="MDI9"/>
      <c r="MDJ9"/>
      <c r="MDK9"/>
      <c r="MDL9"/>
      <c r="MDM9"/>
      <c r="MDN9"/>
      <c r="MDO9"/>
      <c r="MDP9"/>
      <c r="MDQ9"/>
      <c r="MDR9"/>
      <c r="MDS9"/>
      <c r="MDT9"/>
      <c r="MDU9"/>
      <c r="MDV9"/>
      <c r="MDW9"/>
      <c r="MDX9"/>
      <c r="MDY9"/>
      <c r="MDZ9"/>
      <c r="MEA9"/>
      <c r="MEB9"/>
      <c r="MEC9"/>
      <c r="MED9"/>
      <c r="MEE9"/>
      <c r="MEF9"/>
      <c r="MEG9"/>
      <c r="MEH9"/>
      <c r="MEI9"/>
      <c r="MEJ9"/>
      <c r="MEK9"/>
      <c r="MEL9"/>
      <c r="MEM9"/>
      <c r="MEN9"/>
      <c r="MEO9"/>
      <c r="MEP9"/>
      <c r="MEQ9"/>
      <c r="MER9"/>
      <c r="MES9"/>
      <c r="MET9"/>
      <c r="MEU9"/>
      <c r="MEV9"/>
      <c r="MEW9"/>
      <c r="MEX9"/>
      <c r="MEY9"/>
      <c r="MEZ9"/>
      <c r="MFA9"/>
      <c r="MFB9"/>
      <c r="MFC9"/>
      <c r="MFD9"/>
      <c r="MFE9"/>
      <c r="MFF9"/>
      <c r="MFG9"/>
      <c r="MFH9"/>
      <c r="MFI9"/>
      <c r="MFJ9"/>
      <c r="MFK9"/>
      <c r="MFL9"/>
      <c r="MFM9"/>
      <c r="MFN9"/>
      <c r="MFO9"/>
      <c r="MFP9"/>
      <c r="MFQ9"/>
      <c r="MFR9"/>
      <c r="MFS9"/>
      <c r="MFT9"/>
      <c r="MFU9"/>
      <c r="MFV9"/>
      <c r="MFW9"/>
      <c r="MFX9"/>
      <c r="MFY9"/>
      <c r="MFZ9"/>
      <c r="MGA9"/>
      <c r="MGB9"/>
      <c r="MGC9"/>
      <c r="MGD9"/>
      <c r="MGE9"/>
      <c r="MGF9"/>
      <c r="MGG9"/>
      <c r="MGH9"/>
      <c r="MGI9"/>
      <c r="MGJ9"/>
      <c r="MGK9"/>
      <c r="MGL9"/>
      <c r="MGM9"/>
      <c r="MGN9"/>
      <c r="MGO9"/>
      <c r="MGP9"/>
      <c r="MGQ9"/>
      <c r="MGR9"/>
      <c r="MGS9"/>
      <c r="MGT9"/>
      <c r="MGU9"/>
      <c r="MGV9"/>
      <c r="MGW9"/>
      <c r="MGX9"/>
      <c r="MGY9"/>
      <c r="MGZ9"/>
      <c r="MHA9"/>
      <c r="MHB9"/>
      <c r="MHC9"/>
      <c r="MHD9"/>
      <c r="MHE9"/>
      <c r="MHF9"/>
      <c r="MHG9"/>
      <c r="MHH9"/>
      <c r="MHI9"/>
      <c r="MHJ9"/>
      <c r="MHK9"/>
      <c r="MHL9"/>
      <c r="MHM9"/>
      <c r="MHN9"/>
      <c r="MHO9"/>
      <c r="MHP9"/>
      <c r="MHQ9"/>
      <c r="MHR9"/>
      <c r="MHS9"/>
      <c r="MHT9"/>
      <c r="MHU9"/>
      <c r="MHV9"/>
      <c r="MHW9"/>
      <c r="MHX9"/>
      <c r="MHY9"/>
      <c r="MHZ9"/>
      <c r="MIA9"/>
      <c r="MIB9"/>
      <c r="MIC9"/>
      <c r="MID9"/>
      <c r="MIE9"/>
      <c r="MIF9"/>
      <c r="MIG9"/>
      <c r="MIH9"/>
      <c r="MII9"/>
      <c r="MIJ9"/>
      <c r="MIK9"/>
      <c r="MIL9"/>
      <c r="MIM9"/>
      <c r="MIN9"/>
      <c r="MIO9"/>
      <c r="MIP9"/>
      <c r="MIQ9"/>
      <c r="MIR9"/>
      <c r="MIS9"/>
      <c r="MIT9"/>
      <c r="MIU9"/>
      <c r="MIV9"/>
      <c r="MIW9"/>
      <c r="MIX9"/>
      <c r="MIY9"/>
      <c r="MIZ9"/>
      <c r="MJA9"/>
      <c r="MJB9"/>
      <c r="MJC9"/>
      <c r="MJD9"/>
      <c r="MJE9"/>
      <c r="MJF9"/>
      <c r="MJG9"/>
      <c r="MJH9"/>
      <c r="MJI9"/>
      <c r="MJJ9"/>
      <c r="MJK9"/>
      <c r="MJL9"/>
      <c r="MJM9"/>
      <c r="MJN9"/>
      <c r="MJO9"/>
      <c r="MJP9"/>
      <c r="MJQ9"/>
      <c r="MJR9"/>
      <c r="MJS9"/>
      <c r="MJT9"/>
      <c r="MJU9"/>
      <c r="MJV9"/>
      <c r="MJW9"/>
      <c r="MJX9"/>
      <c r="MJY9"/>
      <c r="MJZ9"/>
      <c r="MKA9"/>
      <c r="MKB9"/>
      <c r="MKC9"/>
      <c r="MKD9"/>
      <c r="MKE9"/>
      <c r="MKF9"/>
      <c r="MKG9"/>
      <c r="MKH9"/>
      <c r="MKI9"/>
      <c r="MKJ9"/>
      <c r="MKK9"/>
      <c r="MKL9"/>
      <c r="MKM9"/>
      <c r="MKN9"/>
      <c r="MKO9"/>
      <c r="MKP9"/>
      <c r="MKQ9"/>
      <c r="MKR9"/>
      <c r="MKS9"/>
      <c r="MKT9"/>
      <c r="MKU9"/>
      <c r="MKV9"/>
      <c r="MKW9"/>
      <c r="MKX9"/>
      <c r="MKY9"/>
      <c r="MKZ9"/>
      <c r="MLA9"/>
      <c r="MLB9"/>
      <c r="MLC9"/>
      <c r="MLD9"/>
      <c r="MLE9"/>
      <c r="MLF9"/>
      <c r="MLG9"/>
      <c r="MLH9"/>
      <c r="MLI9"/>
      <c r="MLJ9"/>
      <c r="MLK9"/>
      <c r="MLL9"/>
      <c r="MLM9"/>
      <c r="MLN9"/>
      <c r="MLO9"/>
      <c r="MLP9"/>
      <c r="MLQ9"/>
      <c r="MLR9"/>
      <c r="MLS9"/>
      <c r="MLT9"/>
      <c r="MLU9"/>
      <c r="MLV9"/>
      <c r="MLW9"/>
      <c r="MLX9"/>
      <c r="MLY9"/>
      <c r="MLZ9"/>
      <c r="MMA9"/>
      <c r="MMB9"/>
      <c r="MMC9"/>
      <c r="MMD9"/>
      <c r="MME9"/>
      <c r="MMF9"/>
      <c r="MMG9"/>
      <c r="MMH9"/>
      <c r="MMI9"/>
      <c r="MMJ9"/>
      <c r="MMK9"/>
      <c r="MML9"/>
      <c r="MMM9"/>
      <c r="MMN9"/>
      <c r="MMO9"/>
      <c r="MMP9"/>
      <c r="MMQ9"/>
      <c r="MMR9"/>
      <c r="MMS9"/>
      <c r="MMT9"/>
      <c r="MMU9"/>
      <c r="MMV9"/>
      <c r="MMW9"/>
      <c r="MMX9"/>
      <c r="MMY9"/>
      <c r="MMZ9"/>
      <c r="MNA9"/>
      <c r="MNB9"/>
      <c r="MNC9"/>
      <c r="MND9"/>
      <c r="MNE9"/>
      <c r="MNF9"/>
      <c r="MNG9"/>
      <c r="MNH9"/>
      <c r="MNI9"/>
      <c r="MNJ9"/>
      <c r="MNK9"/>
      <c r="MNL9"/>
      <c r="MNM9"/>
      <c r="MNN9"/>
      <c r="MNO9"/>
      <c r="MNP9"/>
      <c r="MNQ9"/>
      <c r="MNR9"/>
      <c r="MNS9"/>
      <c r="MNT9"/>
      <c r="MNU9"/>
      <c r="MNV9"/>
      <c r="MNW9"/>
      <c r="MNX9"/>
      <c r="MNY9"/>
      <c r="MNZ9"/>
      <c r="MOA9"/>
      <c r="MOB9"/>
      <c r="MOC9"/>
      <c r="MOD9"/>
      <c r="MOE9"/>
      <c r="MOF9"/>
      <c r="MOG9"/>
      <c r="MOH9"/>
      <c r="MOI9"/>
      <c r="MOJ9"/>
      <c r="MOK9"/>
      <c r="MOL9"/>
      <c r="MOM9"/>
      <c r="MON9"/>
      <c r="MOO9"/>
      <c r="MOP9"/>
      <c r="MOQ9"/>
      <c r="MOR9"/>
      <c r="MOS9"/>
      <c r="MOT9"/>
      <c r="MOU9"/>
      <c r="MOV9"/>
      <c r="MOW9"/>
      <c r="MOX9"/>
      <c r="MOY9"/>
      <c r="MOZ9"/>
      <c r="MPA9"/>
      <c r="MPB9"/>
      <c r="MPC9"/>
      <c r="MPD9"/>
      <c r="MPE9"/>
      <c r="MPF9"/>
      <c r="MPG9"/>
      <c r="MPH9"/>
      <c r="MPI9"/>
      <c r="MPJ9"/>
      <c r="MPK9"/>
      <c r="MPL9"/>
      <c r="MPM9"/>
      <c r="MPN9"/>
      <c r="MPO9"/>
      <c r="MPP9"/>
      <c r="MPQ9"/>
      <c r="MPR9"/>
      <c r="MPS9"/>
      <c r="MPT9"/>
      <c r="MPU9"/>
      <c r="MPV9"/>
      <c r="MPW9"/>
      <c r="MPX9"/>
      <c r="MPY9"/>
      <c r="MPZ9"/>
      <c r="MQA9"/>
      <c r="MQB9"/>
      <c r="MQC9"/>
      <c r="MQD9"/>
      <c r="MQE9"/>
      <c r="MQF9"/>
      <c r="MQG9"/>
      <c r="MQH9"/>
      <c r="MQI9"/>
      <c r="MQJ9"/>
      <c r="MQK9"/>
      <c r="MQL9"/>
      <c r="MQM9"/>
      <c r="MQN9"/>
      <c r="MQO9"/>
      <c r="MQP9"/>
      <c r="MQQ9"/>
      <c r="MQR9"/>
      <c r="MQS9"/>
      <c r="MQT9"/>
      <c r="MQU9"/>
      <c r="MQV9"/>
      <c r="MQW9"/>
      <c r="MQX9"/>
      <c r="MQY9"/>
      <c r="MQZ9"/>
      <c r="MRA9"/>
      <c r="MRB9"/>
      <c r="MRC9"/>
      <c r="MRD9"/>
      <c r="MRE9"/>
      <c r="MRF9"/>
      <c r="MRG9"/>
      <c r="MRH9"/>
      <c r="MRI9"/>
      <c r="MRJ9"/>
      <c r="MRK9"/>
      <c r="MRL9"/>
      <c r="MRM9"/>
      <c r="MRN9"/>
      <c r="MRO9"/>
      <c r="MRP9"/>
      <c r="MRQ9"/>
      <c r="MRR9"/>
      <c r="MRS9"/>
      <c r="MRT9"/>
      <c r="MRU9"/>
      <c r="MRV9"/>
      <c r="MRW9"/>
      <c r="MRX9"/>
      <c r="MRY9"/>
      <c r="MRZ9"/>
      <c r="MSA9"/>
      <c r="MSB9"/>
      <c r="MSC9"/>
      <c r="MSD9"/>
      <c r="MSE9"/>
      <c r="MSF9"/>
      <c r="MSG9"/>
      <c r="MSH9"/>
      <c r="MSI9"/>
      <c r="MSJ9"/>
      <c r="MSK9"/>
      <c r="MSL9"/>
      <c r="MSM9"/>
      <c r="MSN9"/>
      <c r="MSO9"/>
      <c r="MSP9"/>
      <c r="MSQ9"/>
      <c r="MSR9"/>
      <c r="MSS9"/>
      <c r="MST9"/>
      <c r="MSU9"/>
      <c r="MSV9"/>
      <c r="MSW9"/>
      <c r="MSX9"/>
      <c r="MSY9"/>
      <c r="MSZ9"/>
      <c r="MTA9"/>
      <c r="MTB9"/>
      <c r="MTC9"/>
      <c r="MTD9"/>
      <c r="MTE9"/>
      <c r="MTF9"/>
      <c r="MTG9"/>
      <c r="MTH9"/>
      <c r="MTI9"/>
      <c r="MTJ9"/>
      <c r="MTK9"/>
      <c r="MTL9"/>
      <c r="MTM9"/>
      <c r="MTN9"/>
      <c r="MTO9"/>
      <c r="MTP9"/>
      <c r="MTQ9"/>
      <c r="MTR9"/>
      <c r="MTS9"/>
      <c r="MTT9"/>
      <c r="MTU9"/>
      <c r="MTV9"/>
      <c r="MTW9"/>
      <c r="MTX9"/>
      <c r="MTY9"/>
      <c r="MTZ9"/>
      <c r="MUA9"/>
      <c r="MUB9"/>
      <c r="MUC9"/>
      <c r="MUD9"/>
      <c r="MUE9"/>
      <c r="MUF9"/>
      <c r="MUG9"/>
      <c r="MUH9"/>
      <c r="MUI9"/>
      <c r="MUJ9"/>
      <c r="MUK9"/>
      <c r="MUL9"/>
      <c r="MUM9"/>
      <c r="MUN9"/>
      <c r="MUO9"/>
      <c r="MUP9"/>
      <c r="MUQ9"/>
      <c r="MUR9"/>
      <c r="MUS9"/>
      <c r="MUT9"/>
      <c r="MUU9"/>
      <c r="MUV9"/>
      <c r="MUW9"/>
      <c r="MUX9"/>
      <c r="MUY9"/>
      <c r="MUZ9"/>
      <c r="MVA9"/>
      <c r="MVB9"/>
      <c r="MVC9"/>
      <c r="MVD9"/>
      <c r="MVE9"/>
      <c r="MVF9"/>
      <c r="MVG9"/>
      <c r="MVH9"/>
      <c r="MVI9"/>
      <c r="MVJ9"/>
      <c r="MVK9"/>
      <c r="MVL9"/>
      <c r="MVM9"/>
      <c r="MVN9"/>
      <c r="MVO9"/>
      <c r="MVP9"/>
      <c r="MVQ9"/>
      <c r="MVR9"/>
      <c r="MVS9"/>
      <c r="MVT9"/>
      <c r="MVU9"/>
      <c r="MVV9"/>
      <c r="MVW9"/>
      <c r="MVX9"/>
      <c r="MVY9"/>
      <c r="MVZ9"/>
      <c r="MWA9"/>
      <c r="MWB9"/>
      <c r="MWC9"/>
      <c r="MWD9"/>
      <c r="MWE9"/>
      <c r="MWF9"/>
      <c r="MWG9"/>
      <c r="MWH9"/>
      <c r="MWI9"/>
      <c r="MWJ9"/>
      <c r="MWK9"/>
      <c r="MWL9"/>
      <c r="MWM9"/>
      <c r="MWN9"/>
      <c r="MWO9"/>
      <c r="MWP9"/>
      <c r="MWQ9"/>
      <c r="MWR9"/>
      <c r="MWS9"/>
      <c r="MWT9"/>
      <c r="MWU9"/>
      <c r="MWV9"/>
      <c r="MWW9"/>
      <c r="MWX9"/>
      <c r="MWY9"/>
      <c r="MWZ9"/>
      <c r="MXA9"/>
      <c r="MXB9"/>
      <c r="MXC9"/>
      <c r="MXD9"/>
      <c r="MXE9"/>
      <c r="MXF9"/>
      <c r="MXG9"/>
      <c r="MXH9"/>
      <c r="MXI9"/>
      <c r="MXJ9"/>
      <c r="MXK9"/>
      <c r="MXL9"/>
      <c r="MXM9"/>
      <c r="MXN9"/>
      <c r="MXO9"/>
      <c r="MXP9"/>
      <c r="MXQ9"/>
      <c r="MXR9"/>
      <c r="MXS9"/>
      <c r="MXT9"/>
      <c r="MXU9"/>
      <c r="MXV9"/>
      <c r="MXW9"/>
      <c r="MXX9"/>
      <c r="MXY9"/>
      <c r="MXZ9"/>
      <c r="MYA9"/>
      <c r="MYB9"/>
      <c r="MYC9"/>
      <c r="MYD9"/>
      <c r="MYE9"/>
      <c r="MYF9"/>
      <c r="MYG9"/>
      <c r="MYH9"/>
      <c r="MYI9"/>
      <c r="MYJ9"/>
      <c r="MYK9"/>
      <c r="MYL9"/>
      <c r="MYM9"/>
      <c r="MYN9"/>
      <c r="MYO9"/>
      <c r="MYP9"/>
      <c r="MYQ9"/>
      <c r="MYR9"/>
      <c r="MYS9"/>
      <c r="MYT9"/>
      <c r="MYU9"/>
      <c r="MYV9"/>
      <c r="MYW9"/>
      <c r="MYX9"/>
      <c r="MYY9"/>
      <c r="MYZ9"/>
      <c r="MZA9"/>
      <c r="MZB9"/>
      <c r="MZC9"/>
      <c r="MZD9"/>
      <c r="MZE9"/>
      <c r="MZF9"/>
      <c r="MZG9"/>
      <c r="MZH9"/>
      <c r="MZI9"/>
      <c r="MZJ9"/>
      <c r="MZK9"/>
      <c r="MZL9"/>
      <c r="MZM9"/>
      <c r="MZN9"/>
      <c r="MZO9"/>
      <c r="MZP9"/>
      <c r="MZQ9"/>
      <c r="MZR9"/>
      <c r="MZS9"/>
      <c r="MZT9"/>
      <c r="MZU9"/>
      <c r="MZV9"/>
      <c r="MZW9"/>
      <c r="MZX9"/>
      <c r="MZY9"/>
      <c r="MZZ9"/>
      <c r="NAA9"/>
      <c r="NAB9"/>
      <c r="NAC9"/>
      <c r="NAD9"/>
      <c r="NAE9"/>
      <c r="NAF9"/>
      <c r="NAG9"/>
      <c r="NAH9"/>
      <c r="NAI9"/>
      <c r="NAJ9"/>
      <c r="NAK9"/>
      <c r="NAL9"/>
      <c r="NAM9"/>
      <c r="NAN9"/>
      <c r="NAO9"/>
      <c r="NAP9"/>
      <c r="NAQ9"/>
      <c r="NAR9"/>
      <c r="NAS9"/>
      <c r="NAT9"/>
      <c r="NAU9"/>
      <c r="NAV9"/>
      <c r="NAW9"/>
      <c r="NAX9"/>
      <c r="NAY9"/>
      <c r="NAZ9"/>
      <c r="NBA9"/>
      <c r="NBB9"/>
      <c r="NBC9"/>
      <c r="NBD9"/>
      <c r="NBE9"/>
      <c r="NBF9"/>
      <c r="NBG9"/>
      <c r="NBH9"/>
      <c r="NBI9"/>
      <c r="NBJ9"/>
      <c r="NBK9"/>
      <c r="NBL9"/>
      <c r="NBM9"/>
      <c r="NBN9"/>
      <c r="NBO9"/>
      <c r="NBP9"/>
      <c r="NBQ9"/>
      <c r="NBR9"/>
      <c r="NBS9"/>
      <c r="NBT9"/>
      <c r="NBU9"/>
      <c r="NBV9"/>
      <c r="NBW9"/>
      <c r="NBX9"/>
      <c r="NBY9"/>
      <c r="NBZ9"/>
      <c r="NCA9"/>
      <c r="NCB9"/>
      <c r="NCC9"/>
      <c r="NCD9"/>
      <c r="NCE9"/>
      <c r="NCF9"/>
      <c r="NCG9"/>
      <c r="NCH9"/>
      <c r="NCI9"/>
      <c r="NCJ9"/>
      <c r="NCK9"/>
      <c r="NCL9"/>
      <c r="NCM9"/>
      <c r="NCN9"/>
      <c r="NCO9"/>
      <c r="NCP9"/>
      <c r="NCQ9"/>
      <c r="NCR9"/>
      <c r="NCS9"/>
      <c r="NCT9"/>
      <c r="NCU9"/>
      <c r="NCV9"/>
      <c r="NCW9"/>
      <c r="NCX9"/>
      <c r="NCY9"/>
      <c r="NCZ9"/>
      <c r="NDA9"/>
      <c r="NDB9"/>
      <c r="NDC9"/>
      <c r="NDD9"/>
      <c r="NDE9"/>
      <c r="NDF9"/>
      <c r="NDG9"/>
      <c r="NDH9"/>
      <c r="NDI9"/>
      <c r="NDJ9"/>
      <c r="NDK9"/>
      <c r="NDL9"/>
      <c r="NDM9"/>
      <c r="NDN9"/>
      <c r="NDO9"/>
      <c r="NDP9"/>
      <c r="NDQ9"/>
      <c r="NDR9"/>
      <c r="NDS9"/>
      <c r="NDT9"/>
      <c r="NDU9"/>
      <c r="NDV9"/>
      <c r="NDW9"/>
      <c r="NDX9"/>
      <c r="NDY9"/>
      <c r="NDZ9"/>
      <c r="NEA9"/>
      <c r="NEB9"/>
      <c r="NEC9"/>
      <c r="NED9"/>
      <c r="NEE9"/>
      <c r="NEF9"/>
      <c r="NEG9"/>
      <c r="NEH9"/>
      <c r="NEI9"/>
      <c r="NEJ9"/>
      <c r="NEK9"/>
      <c r="NEL9"/>
      <c r="NEM9"/>
      <c r="NEN9"/>
      <c r="NEO9"/>
      <c r="NEP9"/>
      <c r="NEQ9"/>
      <c r="NER9"/>
      <c r="NES9"/>
      <c r="NET9"/>
      <c r="NEU9"/>
      <c r="NEV9"/>
      <c r="NEW9"/>
      <c r="NEX9"/>
      <c r="NEY9"/>
      <c r="NEZ9"/>
      <c r="NFA9"/>
      <c r="NFB9"/>
      <c r="NFC9"/>
      <c r="NFD9"/>
      <c r="NFE9"/>
      <c r="NFF9"/>
      <c r="NFG9"/>
      <c r="NFH9"/>
      <c r="NFI9"/>
      <c r="NFJ9"/>
      <c r="NFK9"/>
      <c r="NFL9"/>
      <c r="NFM9"/>
      <c r="NFN9"/>
      <c r="NFO9"/>
      <c r="NFP9"/>
      <c r="NFQ9"/>
      <c r="NFR9"/>
      <c r="NFS9"/>
      <c r="NFT9"/>
      <c r="NFU9"/>
      <c r="NFV9"/>
      <c r="NFW9"/>
      <c r="NFX9"/>
      <c r="NFY9"/>
      <c r="NFZ9"/>
      <c r="NGA9"/>
      <c r="NGB9"/>
      <c r="NGC9"/>
      <c r="NGD9"/>
      <c r="NGE9"/>
      <c r="NGF9"/>
      <c r="NGG9"/>
      <c r="NGH9"/>
      <c r="NGI9"/>
      <c r="NGJ9"/>
      <c r="NGK9"/>
      <c r="NGL9"/>
      <c r="NGM9"/>
      <c r="NGN9"/>
      <c r="NGO9"/>
      <c r="NGP9"/>
      <c r="NGQ9"/>
      <c r="NGR9"/>
      <c r="NGS9"/>
      <c r="NGT9"/>
      <c r="NGU9"/>
      <c r="NGV9"/>
      <c r="NGW9"/>
      <c r="NGX9"/>
      <c r="NGY9"/>
      <c r="NGZ9"/>
      <c r="NHA9"/>
      <c r="NHB9"/>
      <c r="NHC9"/>
      <c r="NHD9"/>
      <c r="NHE9"/>
      <c r="NHF9"/>
      <c r="NHG9"/>
      <c r="NHH9"/>
      <c r="NHI9"/>
      <c r="NHJ9"/>
      <c r="NHK9"/>
      <c r="NHL9"/>
      <c r="NHM9"/>
      <c r="NHN9"/>
      <c r="NHO9"/>
      <c r="NHP9"/>
      <c r="NHQ9"/>
      <c r="NHR9"/>
      <c r="NHS9"/>
      <c r="NHT9"/>
      <c r="NHU9"/>
      <c r="NHV9"/>
      <c r="NHW9"/>
      <c r="NHX9"/>
      <c r="NHY9"/>
      <c r="NHZ9"/>
      <c r="NIA9"/>
      <c r="NIB9"/>
      <c r="NIC9"/>
      <c r="NID9"/>
      <c r="NIE9"/>
      <c r="NIF9"/>
      <c r="NIG9"/>
      <c r="NIH9"/>
      <c r="NII9"/>
      <c r="NIJ9"/>
      <c r="NIK9"/>
      <c r="NIL9"/>
      <c r="NIM9"/>
      <c r="NIN9"/>
      <c r="NIO9"/>
      <c r="NIP9"/>
      <c r="NIQ9"/>
      <c r="NIR9"/>
      <c r="NIS9"/>
      <c r="NIT9"/>
      <c r="NIU9"/>
      <c r="NIV9"/>
      <c r="NIW9"/>
      <c r="NIX9"/>
      <c r="NIY9"/>
      <c r="NIZ9"/>
      <c r="NJA9"/>
      <c r="NJB9"/>
      <c r="NJC9"/>
      <c r="NJD9"/>
      <c r="NJE9"/>
      <c r="NJF9"/>
      <c r="NJG9"/>
      <c r="NJH9"/>
      <c r="NJI9"/>
      <c r="NJJ9"/>
      <c r="NJK9"/>
      <c r="NJL9"/>
      <c r="NJM9"/>
      <c r="NJN9"/>
      <c r="NJO9"/>
      <c r="NJP9"/>
      <c r="NJQ9"/>
      <c r="NJR9"/>
      <c r="NJS9"/>
      <c r="NJT9"/>
      <c r="NJU9"/>
      <c r="NJV9"/>
      <c r="NJW9"/>
      <c r="NJX9"/>
      <c r="NJY9"/>
      <c r="NJZ9"/>
      <c r="NKA9"/>
      <c r="NKB9"/>
      <c r="NKC9"/>
      <c r="NKD9"/>
      <c r="NKE9"/>
      <c r="NKF9"/>
      <c r="NKG9"/>
      <c r="NKH9"/>
      <c r="NKI9"/>
      <c r="NKJ9"/>
      <c r="NKK9"/>
      <c r="NKL9"/>
      <c r="NKM9"/>
      <c r="NKN9"/>
      <c r="NKO9"/>
      <c r="NKP9"/>
      <c r="NKQ9"/>
      <c r="NKR9"/>
      <c r="NKS9"/>
      <c r="NKT9"/>
      <c r="NKU9"/>
      <c r="NKV9"/>
      <c r="NKW9"/>
      <c r="NKX9"/>
      <c r="NKY9"/>
      <c r="NKZ9"/>
      <c r="NLA9"/>
      <c r="NLB9"/>
      <c r="NLC9"/>
      <c r="NLD9"/>
      <c r="NLE9"/>
      <c r="NLF9"/>
      <c r="NLG9"/>
      <c r="NLH9"/>
      <c r="NLI9"/>
      <c r="NLJ9"/>
      <c r="NLK9"/>
      <c r="NLL9"/>
      <c r="NLM9"/>
      <c r="NLN9"/>
      <c r="NLO9"/>
      <c r="NLP9"/>
      <c r="NLQ9"/>
      <c r="NLR9"/>
      <c r="NLS9"/>
      <c r="NLT9"/>
      <c r="NLU9"/>
      <c r="NLV9"/>
      <c r="NLW9"/>
      <c r="NLX9"/>
      <c r="NLY9"/>
      <c r="NLZ9"/>
      <c r="NMA9"/>
      <c r="NMB9"/>
      <c r="NMC9"/>
      <c r="NMD9"/>
      <c r="NME9"/>
      <c r="NMF9"/>
      <c r="NMG9"/>
      <c r="NMH9"/>
      <c r="NMI9"/>
      <c r="NMJ9"/>
      <c r="NMK9"/>
      <c r="NML9"/>
      <c r="NMM9"/>
      <c r="NMN9"/>
      <c r="NMO9"/>
      <c r="NMP9"/>
      <c r="NMQ9"/>
      <c r="NMR9"/>
      <c r="NMS9"/>
      <c r="NMT9"/>
      <c r="NMU9"/>
      <c r="NMV9"/>
      <c r="NMW9"/>
      <c r="NMX9"/>
      <c r="NMY9"/>
      <c r="NMZ9"/>
      <c r="NNA9"/>
      <c r="NNB9"/>
      <c r="NNC9"/>
      <c r="NND9"/>
      <c r="NNE9"/>
      <c r="NNF9"/>
      <c r="NNG9"/>
      <c r="NNH9"/>
      <c r="NNI9"/>
      <c r="NNJ9"/>
      <c r="NNK9"/>
      <c r="NNL9"/>
      <c r="NNM9"/>
      <c r="NNN9"/>
      <c r="NNO9"/>
      <c r="NNP9"/>
      <c r="NNQ9"/>
      <c r="NNR9"/>
      <c r="NNS9"/>
      <c r="NNT9"/>
      <c r="NNU9"/>
      <c r="NNV9"/>
      <c r="NNW9"/>
      <c r="NNX9"/>
      <c r="NNY9"/>
      <c r="NNZ9"/>
      <c r="NOA9"/>
      <c r="NOB9"/>
      <c r="NOC9"/>
      <c r="NOD9"/>
      <c r="NOE9"/>
      <c r="NOF9"/>
      <c r="NOG9"/>
      <c r="NOH9"/>
      <c r="NOI9"/>
      <c r="NOJ9"/>
      <c r="NOK9"/>
      <c r="NOL9"/>
      <c r="NOM9"/>
      <c r="NON9"/>
      <c r="NOO9"/>
      <c r="NOP9"/>
      <c r="NOQ9"/>
      <c r="NOR9"/>
      <c r="NOS9"/>
      <c r="NOT9"/>
      <c r="NOU9"/>
      <c r="NOV9"/>
      <c r="NOW9"/>
      <c r="NOX9"/>
      <c r="NOY9"/>
      <c r="NOZ9"/>
      <c r="NPA9"/>
      <c r="NPB9"/>
      <c r="NPC9"/>
      <c r="NPD9"/>
      <c r="NPE9"/>
      <c r="NPF9"/>
      <c r="NPG9"/>
      <c r="NPH9"/>
      <c r="NPI9"/>
      <c r="NPJ9"/>
      <c r="NPK9"/>
      <c r="NPL9"/>
      <c r="NPM9"/>
      <c r="NPN9"/>
      <c r="NPO9"/>
      <c r="NPP9"/>
      <c r="NPQ9"/>
      <c r="NPR9"/>
      <c r="NPS9"/>
      <c r="NPT9"/>
      <c r="NPU9"/>
      <c r="NPV9"/>
      <c r="NPW9"/>
      <c r="NPX9"/>
      <c r="NPY9"/>
      <c r="NPZ9"/>
      <c r="NQA9"/>
      <c r="NQB9"/>
      <c r="NQC9"/>
      <c r="NQD9"/>
      <c r="NQE9"/>
      <c r="NQF9"/>
      <c r="NQG9"/>
      <c r="NQH9"/>
      <c r="NQI9"/>
      <c r="NQJ9"/>
      <c r="NQK9"/>
      <c r="NQL9"/>
      <c r="NQM9"/>
      <c r="NQN9"/>
      <c r="NQO9"/>
      <c r="NQP9"/>
      <c r="NQQ9"/>
      <c r="NQR9"/>
      <c r="NQS9"/>
      <c r="NQT9"/>
      <c r="NQU9"/>
      <c r="NQV9"/>
      <c r="NQW9"/>
      <c r="NQX9"/>
      <c r="NQY9"/>
      <c r="NQZ9"/>
      <c r="NRA9"/>
      <c r="NRB9"/>
      <c r="NRC9"/>
      <c r="NRD9"/>
      <c r="NRE9"/>
      <c r="NRF9"/>
      <c r="NRG9"/>
      <c r="NRH9"/>
      <c r="NRI9"/>
    </row>
    <row r="10" spans="1:9941" s="48" customFormat="1" ht="15.95" customHeight="1" thickBot="1" x14ac:dyDescent="0.25">
      <c r="A10" s="45" t="s">
        <v>297</v>
      </c>
      <c r="B10" s="46" t="s">
        <v>298</v>
      </c>
      <c r="C10" s="1168" t="s">
        <v>299</v>
      </c>
      <c r="D10" s="263" t="s">
        <v>300</v>
      </c>
      <c r="E10" s="46" t="s">
        <v>300</v>
      </c>
      <c r="F10" s="46" t="s">
        <v>300</v>
      </c>
      <c r="G10" s="46" t="s">
        <v>301</v>
      </c>
      <c r="H10" s="260" t="s">
        <v>388</v>
      </c>
      <c r="I10" s="260"/>
      <c r="J10" s="47"/>
      <c r="K10" s="47"/>
      <c r="L10" s="47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  <c r="AIY10"/>
      <c r="AIZ10"/>
      <c r="AJA10"/>
      <c r="AJB10"/>
      <c r="AJC10"/>
      <c r="AJD10"/>
      <c r="AJE10"/>
      <c r="AJF10"/>
      <c r="AJG10"/>
      <c r="AJH10"/>
      <c r="AJI10"/>
      <c r="AJJ10"/>
      <c r="AJK10"/>
      <c r="AJL10"/>
      <c r="AJM10"/>
      <c r="AJN10"/>
      <c r="AJO10"/>
      <c r="AJP10"/>
      <c r="AJQ10"/>
      <c r="AJR10"/>
      <c r="AJS10"/>
      <c r="AJT10"/>
      <c r="AJU10"/>
      <c r="AJV10"/>
      <c r="AJW10"/>
      <c r="AJX10"/>
      <c r="AJY10"/>
      <c r="AJZ10"/>
      <c r="AKA10"/>
      <c r="AKB10"/>
      <c r="AKC10"/>
      <c r="AKD10"/>
      <c r="AKE10"/>
      <c r="AKF10"/>
      <c r="AKG10"/>
      <c r="AKH10"/>
      <c r="AKI10"/>
      <c r="AKJ10"/>
      <c r="AKK10"/>
      <c r="AKL10"/>
      <c r="AKM10"/>
      <c r="AKN10"/>
      <c r="AKO10"/>
      <c r="AKP10"/>
      <c r="AKQ10"/>
      <c r="AKR10"/>
      <c r="AKS10"/>
      <c r="AKT10"/>
      <c r="AKU10"/>
      <c r="AKV10"/>
      <c r="AKW10"/>
      <c r="AKX10"/>
      <c r="AKY10"/>
      <c r="AKZ10"/>
      <c r="ALA10"/>
      <c r="ALB10"/>
      <c r="ALC10"/>
      <c r="ALD10"/>
      <c r="ALE10"/>
      <c r="ALF10"/>
      <c r="ALG10"/>
      <c r="ALH10"/>
      <c r="ALI10"/>
      <c r="ALJ10"/>
      <c r="ALK10"/>
      <c r="ALL10"/>
      <c r="ALM10"/>
      <c r="ALN10"/>
      <c r="ALO10"/>
      <c r="ALP10"/>
      <c r="ALQ10"/>
      <c r="ALR10"/>
      <c r="ALS10"/>
      <c r="ALT10"/>
      <c r="ALU10"/>
      <c r="ALV10"/>
      <c r="ALW10"/>
      <c r="ALX10"/>
      <c r="ALY10"/>
      <c r="ALZ10"/>
      <c r="AMA10"/>
      <c r="AMB10"/>
      <c r="AMC10"/>
      <c r="AMD10"/>
      <c r="AME10"/>
      <c r="AMF10"/>
      <c r="AMG10"/>
      <c r="AMH10"/>
      <c r="AMI10"/>
      <c r="AMJ10"/>
      <c r="AMK10"/>
      <c r="AML10"/>
      <c r="AMM10"/>
      <c r="AMN10"/>
      <c r="AMO10"/>
      <c r="AMP10"/>
      <c r="AMQ10"/>
      <c r="AMR10"/>
      <c r="AMS10"/>
      <c r="AMT10"/>
      <c r="AMU10"/>
      <c r="AMV10"/>
      <c r="AMW10"/>
      <c r="AMX10"/>
      <c r="AMY10"/>
      <c r="AMZ10"/>
      <c r="ANA10"/>
      <c r="ANB10"/>
      <c r="ANC10"/>
      <c r="AND10"/>
      <c r="ANE10"/>
      <c r="ANF10"/>
      <c r="ANG10"/>
      <c r="ANH10"/>
      <c r="ANI10"/>
      <c r="ANJ10"/>
      <c r="ANK10"/>
      <c r="ANL10"/>
      <c r="ANM10"/>
      <c r="ANN10"/>
      <c r="ANO10"/>
      <c r="ANP10"/>
      <c r="ANQ10"/>
      <c r="ANR10"/>
      <c r="ANS10"/>
      <c r="ANT10"/>
      <c r="ANU10"/>
      <c r="ANV10"/>
      <c r="ANW10"/>
      <c r="ANX10"/>
      <c r="ANY10"/>
      <c r="ANZ10"/>
      <c r="AOA10"/>
      <c r="AOB10"/>
      <c r="AOC10"/>
      <c r="AOD10"/>
      <c r="AOE10"/>
      <c r="AOF10"/>
      <c r="AOG10"/>
      <c r="AOH10"/>
      <c r="AOI10"/>
      <c r="AOJ10"/>
      <c r="AOK10"/>
      <c r="AOL10"/>
      <c r="AOM10"/>
      <c r="AON10"/>
      <c r="AOO10"/>
      <c r="AOP10"/>
      <c r="AOQ10"/>
      <c r="AOR10"/>
      <c r="AOS10"/>
      <c r="AOT10"/>
      <c r="AOU10"/>
      <c r="AOV10"/>
      <c r="AOW10"/>
      <c r="AOX10"/>
      <c r="AOY10"/>
      <c r="AOZ10"/>
      <c r="APA10"/>
      <c r="APB10"/>
      <c r="APC10"/>
      <c r="APD10"/>
      <c r="APE10"/>
      <c r="APF10"/>
      <c r="APG10"/>
      <c r="APH10"/>
      <c r="API10"/>
      <c r="APJ10"/>
      <c r="APK10"/>
      <c r="APL10"/>
      <c r="APM10"/>
      <c r="APN10"/>
      <c r="APO10"/>
      <c r="APP10"/>
      <c r="APQ10"/>
      <c r="APR10"/>
      <c r="APS10"/>
      <c r="APT10"/>
      <c r="APU10"/>
      <c r="APV10"/>
      <c r="APW10"/>
      <c r="APX10"/>
      <c r="APY10"/>
      <c r="APZ10"/>
      <c r="AQA10"/>
      <c r="AQB10"/>
      <c r="AQC10"/>
      <c r="AQD10"/>
      <c r="AQE10"/>
      <c r="AQF10"/>
      <c r="AQG10"/>
      <c r="AQH10"/>
      <c r="AQI10"/>
      <c r="AQJ10"/>
      <c r="AQK10"/>
      <c r="AQL10"/>
      <c r="AQM10"/>
      <c r="AQN10"/>
      <c r="AQO10"/>
      <c r="AQP10"/>
      <c r="AQQ10"/>
      <c r="AQR10"/>
      <c r="AQS10"/>
      <c r="AQT10"/>
      <c r="AQU10"/>
      <c r="AQV10"/>
      <c r="AQW10"/>
      <c r="AQX10"/>
      <c r="AQY10"/>
      <c r="AQZ10"/>
      <c r="ARA10"/>
      <c r="ARB10"/>
      <c r="ARC10"/>
      <c r="ARD10"/>
      <c r="ARE10"/>
      <c r="ARF10"/>
      <c r="ARG10"/>
      <c r="ARH10"/>
      <c r="ARI10"/>
      <c r="ARJ10"/>
      <c r="ARK10"/>
      <c r="ARL10"/>
      <c r="ARM10"/>
      <c r="ARN10"/>
      <c r="ARO10"/>
      <c r="ARP10"/>
      <c r="ARQ10"/>
      <c r="ARR10"/>
      <c r="ARS10"/>
      <c r="ART10"/>
      <c r="ARU10"/>
      <c r="ARV10"/>
      <c r="ARW10"/>
      <c r="ARX10"/>
      <c r="ARY10"/>
      <c r="ARZ10"/>
      <c r="ASA10"/>
      <c r="ASB10"/>
      <c r="ASC10"/>
      <c r="ASD10"/>
      <c r="ASE10"/>
      <c r="ASF10"/>
      <c r="ASG10"/>
      <c r="ASH10"/>
      <c r="ASI10"/>
      <c r="ASJ10"/>
      <c r="ASK10"/>
      <c r="ASL10"/>
      <c r="ASM10"/>
      <c r="ASN10"/>
      <c r="ASO10"/>
      <c r="ASP10"/>
      <c r="ASQ10"/>
      <c r="ASR10"/>
      <c r="ASS10"/>
      <c r="AST10"/>
      <c r="ASU10"/>
      <c r="ASV10"/>
      <c r="ASW10"/>
      <c r="ASX10"/>
      <c r="ASY10"/>
      <c r="ASZ10"/>
      <c r="ATA10"/>
      <c r="ATB10"/>
      <c r="ATC10"/>
      <c r="ATD10"/>
      <c r="ATE10"/>
      <c r="ATF10"/>
      <c r="ATG10"/>
      <c r="ATH10"/>
      <c r="ATI10"/>
      <c r="ATJ10"/>
      <c r="ATK10"/>
      <c r="ATL10"/>
      <c r="ATM10"/>
      <c r="ATN10"/>
      <c r="ATO10"/>
      <c r="ATP10"/>
      <c r="ATQ10"/>
      <c r="ATR10"/>
      <c r="ATS10"/>
      <c r="ATT10"/>
      <c r="ATU10"/>
      <c r="ATV10"/>
      <c r="ATW10"/>
      <c r="ATX10"/>
      <c r="ATY10"/>
      <c r="ATZ10"/>
      <c r="AUA10"/>
      <c r="AUB10"/>
      <c r="AUC10"/>
      <c r="AUD10"/>
      <c r="AUE10"/>
      <c r="AUF10"/>
      <c r="AUG10"/>
      <c r="AUH10"/>
      <c r="AUI10"/>
      <c r="AUJ10"/>
      <c r="AUK10"/>
      <c r="AUL10"/>
      <c r="AUM10"/>
      <c r="AUN10"/>
      <c r="AUO10"/>
      <c r="AUP10"/>
      <c r="AUQ10"/>
      <c r="AUR10"/>
      <c r="AUS10"/>
      <c r="AUT10"/>
      <c r="AUU10"/>
      <c r="AUV10"/>
      <c r="AUW10"/>
      <c r="AUX10"/>
      <c r="AUY10"/>
      <c r="AUZ10"/>
      <c r="AVA10"/>
      <c r="AVB10"/>
      <c r="AVC10"/>
      <c r="AVD10"/>
      <c r="AVE10"/>
      <c r="AVF10"/>
      <c r="AVG10"/>
      <c r="AVH10"/>
      <c r="AVI10"/>
      <c r="AVJ10"/>
      <c r="AVK10"/>
      <c r="AVL10"/>
      <c r="AVM10"/>
      <c r="AVN10"/>
      <c r="AVO10"/>
      <c r="AVP10"/>
      <c r="AVQ10"/>
      <c r="AVR10"/>
      <c r="AVS10"/>
      <c r="AVT10"/>
      <c r="AVU10"/>
      <c r="AVV10"/>
      <c r="AVW10"/>
      <c r="AVX10"/>
      <c r="AVY10"/>
      <c r="AVZ10"/>
      <c r="AWA10"/>
      <c r="AWB10"/>
      <c r="AWC10"/>
      <c r="AWD10"/>
      <c r="AWE10"/>
      <c r="AWF10"/>
      <c r="AWG10"/>
      <c r="AWH10"/>
      <c r="AWI10"/>
      <c r="AWJ10"/>
      <c r="AWK10"/>
      <c r="AWL10"/>
      <c r="AWM10"/>
      <c r="AWN10"/>
      <c r="AWO10"/>
      <c r="AWP10"/>
      <c r="AWQ10"/>
      <c r="AWR10"/>
      <c r="AWS10"/>
      <c r="AWT10"/>
      <c r="AWU10"/>
      <c r="AWV10"/>
      <c r="AWW10"/>
      <c r="AWX10"/>
      <c r="AWY10"/>
      <c r="AWZ10"/>
      <c r="AXA10"/>
      <c r="AXB10"/>
      <c r="AXC10"/>
      <c r="AXD10"/>
      <c r="AXE10"/>
      <c r="AXF10"/>
      <c r="AXG10"/>
      <c r="AXH10"/>
      <c r="AXI10"/>
      <c r="AXJ10"/>
      <c r="AXK10"/>
      <c r="AXL10"/>
      <c r="AXM10"/>
      <c r="AXN10"/>
      <c r="AXO10"/>
      <c r="AXP10"/>
      <c r="AXQ10"/>
      <c r="AXR10"/>
      <c r="AXS10"/>
      <c r="AXT10"/>
      <c r="AXU10"/>
      <c r="AXV10"/>
      <c r="AXW10"/>
      <c r="AXX10"/>
      <c r="AXY10"/>
      <c r="AXZ10"/>
      <c r="AYA10"/>
      <c r="AYB10"/>
      <c r="AYC10"/>
      <c r="AYD10"/>
      <c r="AYE10"/>
      <c r="AYF10"/>
      <c r="AYG10"/>
      <c r="AYH10"/>
      <c r="AYI10"/>
      <c r="AYJ10"/>
      <c r="AYK10"/>
      <c r="AYL10"/>
      <c r="AYM10"/>
      <c r="AYN10"/>
      <c r="AYO10"/>
      <c r="AYP10"/>
      <c r="AYQ10"/>
      <c r="AYR10"/>
      <c r="AYS10"/>
      <c r="AYT10"/>
      <c r="AYU10"/>
      <c r="AYV10"/>
      <c r="AYW10"/>
      <c r="AYX10"/>
      <c r="AYY10"/>
      <c r="AYZ10"/>
      <c r="AZA10"/>
      <c r="AZB10"/>
      <c r="AZC10"/>
      <c r="AZD10"/>
      <c r="AZE10"/>
      <c r="AZF10"/>
      <c r="AZG10"/>
      <c r="AZH10"/>
      <c r="AZI10"/>
      <c r="AZJ10"/>
      <c r="AZK10"/>
      <c r="AZL10"/>
      <c r="AZM10"/>
      <c r="AZN10"/>
      <c r="AZO10"/>
      <c r="AZP10"/>
      <c r="AZQ10"/>
      <c r="AZR10"/>
      <c r="AZS10"/>
      <c r="AZT10"/>
      <c r="AZU10"/>
      <c r="AZV10"/>
      <c r="AZW10"/>
      <c r="AZX10"/>
      <c r="AZY10"/>
      <c r="AZZ10"/>
      <c r="BAA10"/>
      <c r="BAB10"/>
      <c r="BAC10"/>
      <c r="BAD10"/>
      <c r="BAE10"/>
      <c r="BAF10"/>
      <c r="BAG10"/>
      <c r="BAH10"/>
      <c r="BAI10"/>
      <c r="BAJ10"/>
      <c r="BAK10"/>
      <c r="BAL10"/>
      <c r="BAM10"/>
      <c r="BAN10"/>
      <c r="BAO10"/>
      <c r="BAP10"/>
      <c r="BAQ10"/>
      <c r="BAR10"/>
      <c r="BAS10"/>
      <c r="BAT10"/>
      <c r="BAU10"/>
      <c r="BAV10"/>
      <c r="BAW10"/>
      <c r="BAX10"/>
      <c r="BAY10"/>
      <c r="BAZ10"/>
      <c r="BBA10"/>
      <c r="BBB10"/>
      <c r="BBC10"/>
      <c r="BBD10"/>
      <c r="BBE10"/>
      <c r="BBF10"/>
      <c r="BBG10"/>
      <c r="BBH10"/>
      <c r="BBI10"/>
      <c r="BBJ10"/>
      <c r="BBK10"/>
      <c r="BBL10"/>
      <c r="BBM10"/>
      <c r="BBN10"/>
      <c r="BBO10"/>
      <c r="BBP10"/>
      <c r="BBQ10"/>
      <c r="BBR10"/>
      <c r="BBS10"/>
      <c r="BBT10"/>
      <c r="BBU10"/>
      <c r="BBV10"/>
      <c r="BBW10"/>
      <c r="BBX10"/>
      <c r="BBY10"/>
      <c r="BBZ10"/>
      <c r="BCA10"/>
      <c r="BCB10"/>
      <c r="BCC10"/>
      <c r="BCD10"/>
      <c r="BCE10"/>
      <c r="BCF10"/>
      <c r="BCG10"/>
      <c r="BCH10"/>
      <c r="BCI10"/>
      <c r="BCJ10"/>
      <c r="BCK10"/>
      <c r="BCL10"/>
      <c r="BCM10"/>
      <c r="BCN10"/>
      <c r="BCO10"/>
      <c r="BCP10"/>
      <c r="BCQ10"/>
      <c r="BCR10"/>
      <c r="BCS10"/>
      <c r="BCT10"/>
      <c r="BCU10"/>
      <c r="BCV10"/>
      <c r="BCW10"/>
      <c r="BCX10"/>
      <c r="BCY10"/>
      <c r="BCZ10"/>
      <c r="BDA10"/>
      <c r="BDB10"/>
      <c r="BDC10"/>
      <c r="BDD10"/>
      <c r="BDE10"/>
      <c r="BDF10"/>
      <c r="BDG10"/>
      <c r="BDH10"/>
      <c r="BDI10"/>
      <c r="BDJ10"/>
      <c r="BDK10"/>
      <c r="BDL10"/>
      <c r="BDM10"/>
      <c r="BDN10"/>
      <c r="BDO10"/>
      <c r="BDP10"/>
      <c r="BDQ10"/>
      <c r="BDR10"/>
      <c r="BDS10"/>
      <c r="BDT10"/>
      <c r="BDU10"/>
      <c r="BDV10"/>
      <c r="BDW10"/>
      <c r="BDX10"/>
      <c r="BDY10"/>
      <c r="BDZ10"/>
      <c r="BEA10"/>
      <c r="BEB10"/>
      <c r="BEC10"/>
      <c r="BED10"/>
      <c r="BEE10"/>
      <c r="BEF10"/>
      <c r="BEG10"/>
      <c r="BEH10"/>
      <c r="BEI10"/>
      <c r="BEJ10"/>
      <c r="BEK10"/>
      <c r="BEL10"/>
      <c r="BEM10"/>
      <c r="BEN10"/>
      <c r="BEO10"/>
      <c r="BEP10"/>
      <c r="BEQ10"/>
      <c r="BER10"/>
      <c r="BES10"/>
      <c r="BET10"/>
      <c r="BEU10"/>
      <c r="BEV10"/>
      <c r="BEW10"/>
      <c r="BEX10"/>
      <c r="BEY10"/>
      <c r="BEZ10"/>
      <c r="BFA10"/>
      <c r="BFB10"/>
      <c r="BFC10"/>
      <c r="BFD10"/>
      <c r="BFE10"/>
      <c r="BFF10"/>
      <c r="BFG10"/>
      <c r="BFH10"/>
      <c r="BFI10"/>
      <c r="BFJ10"/>
      <c r="BFK10"/>
      <c r="BFL10"/>
      <c r="BFM10"/>
      <c r="BFN10"/>
      <c r="BFO10"/>
      <c r="BFP10"/>
      <c r="BFQ10"/>
      <c r="BFR10"/>
      <c r="BFS10"/>
      <c r="BFT10"/>
      <c r="BFU10"/>
      <c r="BFV10"/>
      <c r="BFW10"/>
      <c r="BFX10"/>
      <c r="BFY10"/>
      <c r="BFZ10"/>
      <c r="BGA10"/>
      <c r="BGB10"/>
      <c r="BGC10"/>
      <c r="BGD10"/>
      <c r="BGE10"/>
      <c r="BGF10"/>
      <c r="BGG10"/>
      <c r="BGH10"/>
      <c r="BGI10"/>
      <c r="BGJ10"/>
      <c r="BGK10"/>
      <c r="BGL10"/>
      <c r="BGM10"/>
      <c r="BGN10"/>
      <c r="BGO10"/>
      <c r="BGP10"/>
      <c r="BGQ10"/>
      <c r="BGR10"/>
      <c r="BGS10"/>
      <c r="BGT10"/>
      <c r="BGU10"/>
      <c r="BGV10"/>
      <c r="BGW10"/>
      <c r="BGX10"/>
      <c r="BGY10"/>
      <c r="BGZ10"/>
      <c r="BHA10"/>
      <c r="BHB10"/>
      <c r="BHC10"/>
      <c r="BHD10"/>
      <c r="BHE10"/>
      <c r="BHF10"/>
      <c r="BHG10"/>
      <c r="BHH10"/>
      <c r="BHI10"/>
      <c r="BHJ10"/>
      <c r="BHK10"/>
      <c r="BHL10"/>
      <c r="BHM10"/>
      <c r="BHN10"/>
      <c r="BHO10"/>
      <c r="BHP10"/>
      <c r="BHQ10"/>
      <c r="BHR10"/>
      <c r="BHS10"/>
      <c r="BHT10"/>
      <c r="BHU10"/>
      <c r="BHV10"/>
      <c r="BHW10"/>
      <c r="BHX10"/>
      <c r="BHY10"/>
      <c r="BHZ10"/>
      <c r="BIA10"/>
      <c r="BIB10"/>
      <c r="BIC10"/>
      <c r="BID10"/>
      <c r="BIE10"/>
      <c r="BIF10"/>
      <c r="BIG10"/>
      <c r="BIH10"/>
      <c r="BII10"/>
      <c r="BIJ10"/>
      <c r="BIK10"/>
      <c r="BIL10"/>
      <c r="BIM10"/>
      <c r="BIN10"/>
      <c r="BIO10"/>
      <c r="BIP10"/>
      <c r="BIQ10"/>
      <c r="BIR10"/>
      <c r="BIS10"/>
      <c r="BIT10"/>
      <c r="BIU10"/>
      <c r="BIV10"/>
      <c r="BIW10"/>
      <c r="BIX10"/>
      <c r="BIY10"/>
      <c r="BIZ10"/>
      <c r="BJA10"/>
      <c r="BJB10"/>
      <c r="BJC10"/>
      <c r="BJD10"/>
      <c r="BJE10"/>
      <c r="BJF10"/>
      <c r="BJG10"/>
      <c r="BJH10"/>
      <c r="BJI10"/>
      <c r="BJJ10"/>
      <c r="BJK10"/>
      <c r="BJL10"/>
      <c r="BJM10"/>
      <c r="BJN10"/>
      <c r="BJO10"/>
      <c r="BJP10"/>
      <c r="BJQ10"/>
      <c r="BJR10"/>
      <c r="BJS10"/>
      <c r="BJT10"/>
      <c r="BJU10"/>
      <c r="BJV10"/>
      <c r="BJW10"/>
      <c r="BJX10"/>
      <c r="BJY10"/>
      <c r="BJZ10"/>
      <c r="BKA10"/>
      <c r="BKB10"/>
      <c r="BKC10"/>
      <c r="BKD10"/>
      <c r="BKE10"/>
      <c r="BKF10"/>
      <c r="BKG10"/>
      <c r="BKH10"/>
      <c r="BKI10"/>
      <c r="BKJ10"/>
      <c r="BKK10"/>
      <c r="BKL10"/>
      <c r="BKM10"/>
      <c r="BKN10"/>
      <c r="BKO10"/>
      <c r="BKP10"/>
      <c r="BKQ10"/>
      <c r="BKR10"/>
      <c r="BKS10"/>
      <c r="BKT10"/>
      <c r="BKU10"/>
      <c r="BKV10"/>
      <c r="BKW10"/>
      <c r="BKX10"/>
      <c r="BKY10"/>
      <c r="BKZ10"/>
      <c r="BLA10"/>
      <c r="BLB10"/>
      <c r="BLC10"/>
      <c r="BLD10"/>
      <c r="BLE10"/>
      <c r="BLF10"/>
      <c r="BLG10"/>
      <c r="BLH10"/>
      <c r="BLI10"/>
      <c r="BLJ10"/>
      <c r="BLK10"/>
      <c r="BLL10"/>
      <c r="BLM10"/>
      <c r="BLN10"/>
      <c r="BLO10"/>
      <c r="BLP10"/>
      <c r="BLQ10"/>
      <c r="BLR10"/>
      <c r="BLS10"/>
      <c r="BLT10"/>
      <c r="BLU10"/>
      <c r="BLV10"/>
      <c r="BLW10"/>
      <c r="BLX10"/>
      <c r="BLY10"/>
      <c r="BLZ10"/>
      <c r="BMA10"/>
      <c r="BMB10"/>
      <c r="BMC10"/>
      <c r="BMD10"/>
      <c r="BME10"/>
      <c r="BMF10"/>
      <c r="BMG10"/>
      <c r="BMH10"/>
      <c r="BMI10"/>
      <c r="BMJ10"/>
      <c r="BMK10"/>
      <c r="BML10"/>
      <c r="BMM10"/>
      <c r="BMN10"/>
      <c r="BMO10"/>
      <c r="BMP10"/>
      <c r="BMQ10"/>
      <c r="BMR10"/>
      <c r="BMS10"/>
      <c r="BMT10"/>
      <c r="BMU10"/>
      <c r="BMV10"/>
      <c r="BMW10"/>
      <c r="BMX10"/>
      <c r="BMY10"/>
      <c r="BMZ10"/>
      <c r="BNA10"/>
      <c r="BNB10"/>
      <c r="BNC10"/>
      <c r="BND10"/>
      <c r="BNE10"/>
      <c r="BNF10"/>
      <c r="BNG10"/>
      <c r="BNH10"/>
      <c r="BNI10"/>
      <c r="BNJ10"/>
      <c r="BNK10"/>
      <c r="BNL10"/>
      <c r="BNM10"/>
      <c r="BNN10"/>
      <c r="BNO10"/>
      <c r="BNP10"/>
      <c r="BNQ10"/>
      <c r="BNR10"/>
      <c r="BNS10"/>
      <c r="BNT10"/>
      <c r="BNU10"/>
      <c r="BNV10"/>
      <c r="BNW10"/>
      <c r="BNX10"/>
      <c r="BNY10"/>
      <c r="BNZ10"/>
      <c r="BOA10"/>
      <c r="BOB10"/>
      <c r="BOC10"/>
      <c r="BOD10"/>
      <c r="BOE10"/>
      <c r="BOF10"/>
      <c r="BOG10"/>
      <c r="BOH10"/>
      <c r="BOI10"/>
      <c r="BOJ10"/>
      <c r="BOK10"/>
      <c r="BOL10"/>
      <c r="BOM10"/>
      <c r="BON10"/>
      <c r="BOO10"/>
      <c r="BOP10"/>
      <c r="BOQ10"/>
      <c r="BOR10"/>
      <c r="BOS10"/>
      <c r="BOT10"/>
      <c r="BOU10"/>
      <c r="BOV10"/>
      <c r="BOW10"/>
      <c r="BOX10"/>
      <c r="BOY10"/>
      <c r="BOZ10"/>
      <c r="BPA10"/>
      <c r="BPB10"/>
      <c r="BPC10"/>
      <c r="BPD10"/>
      <c r="BPE10"/>
      <c r="BPF10"/>
      <c r="BPG10"/>
      <c r="BPH10"/>
      <c r="BPI10"/>
      <c r="BPJ10"/>
      <c r="BPK10"/>
      <c r="BPL10"/>
      <c r="BPM10"/>
      <c r="BPN10"/>
      <c r="BPO10"/>
      <c r="BPP10"/>
      <c r="BPQ10"/>
      <c r="BPR10"/>
      <c r="BPS10"/>
      <c r="BPT10"/>
      <c r="BPU10"/>
      <c r="BPV10"/>
      <c r="BPW10"/>
      <c r="BPX10"/>
      <c r="BPY10"/>
      <c r="BPZ10"/>
      <c r="BQA10"/>
      <c r="BQB10"/>
      <c r="BQC10"/>
      <c r="BQD10"/>
      <c r="BQE10"/>
      <c r="BQF10"/>
      <c r="BQG10"/>
      <c r="BQH10"/>
      <c r="BQI10"/>
      <c r="BQJ10"/>
      <c r="BQK10"/>
      <c r="BQL10"/>
      <c r="BQM10"/>
      <c r="BQN10"/>
      <c r="BQO10"/>
      <c r="BQP10"/>
      <c r="BQQ10"/>
      <c r="BQR10"/>
      <c r="BQS10"/>
      <c r="BQT10"/>
      <c r="BQU10"/>
      <c r="BQV10"/>
      <c r="BQW10"/>
      <c r="BQX10"/>
      <c r="BQY10"/>
      <c r="BQZ10"/>
      <c r="BRA10"/>
      <c r="BRB10"/>
      <c r="BRC10"/>
      <c r="BRD10"/>
      <c r="BRE10"/>
      <c r="BRF10"/>
      <c r="BRG10"/>
      <c r="BRH10"/>
      <c r="BRI10"/>
      <c r="BRJ10"/>
      <c r="BRK10"/>
      <c r="BRL10"/>
      <c r="BRM10"/>
      <c r="BRN10"/>
      <c r="BRO10"/>
      <c r="BRP10"/>
      <c r="BRQ10"/>
      <c r="BRR10"/>
      <c r="BRS10"/>
      <c r="BRT10"/>
      <c r="BRU10"/>
      <c r="BRV10"/>
      <c r="BRW10"/>
      <c r="BRX10"/>
      <c r="BRY10"/>
      <c r="BRZ10"/>
      <c r="BSA10"/>
      <c r="BSB10"/>
      <c r="BSC10"/>
      <c r="BSD10"/>
      <c r="BSE10"/>
      <c r="BSF10"/>
      <c r="BSG10"/>
      <c r="BSH10"/>
      <c r="BSI10"/>
      <c r="BSJ10"/>
      <c r="BSK10"/>
      <c r="BSL10"/>
      <c r="BSM10"/>
      <c r="BSN10"/>
      <c r="BSO10"/>
      <c r="BSP10"/>
      <c r="BSQ10"/>
      <c r="BSR10"/>
      <c r="BSS10"/>
      <c r="BST10"/>
      <c r="BSU10"/>
      <c r="BSV10"/>
      <c r="BSW10"/>
      <c r="BSX10"/>
      <c r="BSY10"/>
      <c r="BSZ10"/>
      <c r="BTA10"/>
      <c r="BTB10"/>
      <c r="BTC10"/>
      <c r="BTD10"/>
      <c r="BTE10"/>
      <c r="BTF10"/>
      <c r="BTG10"/>
      <c r="BTH10"/>
      <c r="BTI10"/>
      <c r="BTJ10"/>
      <c r="BTK10"/>
      <c r="BTL10"/>
      <c r="BTM10"/>
      <c r="BTN10"/>
      <c r="BTO10"/>
      <c r="BTP10"/>
      <c r="BTQ10"/>
      <c r="BTR10"/>
      <c r="BTS10"/>
      <c r="BTT10"/>
      <c r="BTU10"/>
      <c r="BTV10"/>
      <c r="BTW10"/>
      <c r="BTX10"/>
      <c r="BTY10"/>
      <c r="BTZ10"/>
      <c r="BUA10"/>
      <c r="BUB10"/>
      <c r="BUC10"/>
      <c r="BUD10"/>
      <c r="BUE10"/>
      <c r="BUF10"/>
      <c r="BUG10"/>
      <c r="BUH10"/>
      <c r="BUI10"/>
      <c r="BUJ10"/>
      <c r="BUK10"/>
      <c r="BUL10"/>
      <c r="BUM10"/>
      <c r="BUN10"/>
      <c r="BUO10"/>
      <c r="BUP10"/>
      <c r="BUQ10"/>
      <c r="BUR10"/>
      <c r="BUS10"/>
      <c r="BUT10"/>
      <c r="BUU10"/>
      <c r="BUV10"/>
      <c r="BUW10"/>
      <c r="BUX10"/>
      <c r="BUY10"/>
      <c r="BUZ10"/>
      <c r="BVA10"/>
      <c r="BVB10"/>
      <c r="BVC10"/>
      <c r="BVD10"/>
      <c r="BVE10"/>
      <c r="BVF10"/>
      <c r="BVG10"/>
      <c r="BVH10"/>
      <c r="BVI10"/>
      <c r="BVJ10"/>
      <c r="BVK10"/>
      <c r="BVL10"/>
      <c r="BVM10"/>
      <c r="BVN10"/>
      <c r="BVO10"/>
      <c r="BVP10"/>
      <c r="BVQ10"/>
      <c r="BVR10"/>
      <c r="BVS10"/>
      <c r="BVT10"/>
      <c r="BVU10"/>
      <c r="BVV10"/>
      <c r="BVW10"/>
      <c r="BVX10"/>
      <c r="BVY10"/>
      <c r="BVZ10"/>
      <c r="BWA10"/>
      <c r="BWB10"/>
      <c r="BWC10"/>
      <c r="BWD10"/>
      <c r="BWE10"/>
      <c r="BWF10"/>
      <c r="BWG10"/>
      <c r="BWH10"/>
      <c r="BWI10"/>
      <c r="BWJ10"/>
      <c r="BWK10"/>
      <c r="BWL10"/>
      <c r="BWM10"/>
      <c r="BWN10"/>
      <c r="BWO10"/>
      <c r="BWP10"/>
      <c r="BWQ10"/>
      <c r="BWR10"/>
      <c r="BWS10"/>
      <c r="BWT10"/>
      <c r="BWU10"/>
      <c r="BWV10"/>
      <c r="BWW10"/>
      <c r="BWX10"/>
      <c r="BWY10"/>
      <c r="BWZ10"/>
      <c r="BXA10"/>
      <c r="BXB10"/>
      <c r="BXC10"/>
      <c r="BXD10"/>
      <c r="BXE10"/>
      <c r="BXF10"/>
      <c r="BXG10"/>
      <c r="BXH10"/>
      <c r="BXI10"/>
      <c r="BXJ10"/>
      <c r="BXK10"/>
      <c r="BXL10"/>
      <c r="BXM10"/>
      <c r="BXN10"/>
      <c r="BXO10"/>
      <c r="BXP10"/>
      <c r="BXQ10"/>
      <c r="BXR10"/>
      <c r="BXS10"/>
      <c r="BXT10"/>
      <c r="BXU10"/>
      <c r="BXV10"/>
      <c r="BXW10"/>
      <c r="BXX10"/>
      <c r="BXY10"/>
      <c r="BXZ10"/>
      <c r="BYA10"/>
      <c r="BYB10"/>
      <c r="BYC10"/>
      <c r="BYD10"/>
      <c r="BYE10"/>
      <c r="BYF10"/>
      <c r="BYG10"/>
      <c r="BYH10"/>
      <c r="BYI10"/>
      <c r="BYJ10"/>
      <c r="BYK10"/>
      <c r="BYL10"/>
      <c r="BYM10"/>
      <c r="BYN10"/>
      <c r="BYO10"/>
      <c r="BYP10"/>
      <c r="BYQ10"/>
      <c r="BYR10"/>
      <c r="BYS10"/>
      <c r="BYT10"/>
      <c r="BYU10"/>
      <c r="BYV10"/>
      <c r="BYW10"/>
      <c r="BYX10"/>
      <c r="BYY10"/>
      <c r="BYZ10"/>
      <c r="BZA10"/>
      <c r="BZB10"/>
      <c r="BZC10"/>
      <c r="BZD10"/>
      <c r="BZE10"/>
      <c r="BZF10"/>
      <c r="BZG10"/>
      <c r="BZH10"/>
      <c r="BZI10"/>
      <c r="BZJ10"/>
      <c r="BZK10"/>
      <c r="BZL10"/>
      <c r="BZM10"/>
      <c r="BZN10"/>
      <c r="BZO10"/>
      <c r="BZP10"/>
      <c r="BZQ10"/>
      <c r="BZR10"/>
      <c r="BZS10"/>
      <c r="BZT10"/>
      <c r="BZU10"/>
      <c r="BZV10"/>
      <c r="BZW10"/>
      <c r="BZX10"/>
      <c r="BZY10"/>
      <c r="BZZ10"/>
      <c r="CAA10"/>
      <c r="CAB10"/>
      <c r="CAC10"/>
      <c r="CAD10"/>
      <c r="CAE10"/>
      <c r="CAF10"/>
      <c r="CAG10"/>
      <c r="CAH10"/>
      <c r="CAI10"/>
      <c r="CAJ10"/>
      <c r="CAK10"/>
      <c r="CAL10"/>
      <c r="CAM10"/>
      <c r="CAN10"/>
      <c r="CAO10"/>
      <c r="CAP10"/>
      <c r="CAQ10"/>
      <c r="CAR10"/>
      <c r="CAS10"/>
      <c r="CAT10"/>
      <c r="CAU10"/>
      <c r="CAV10"/>
      <c r="CAW10"/>
      <c r="CAX10"/>
      <c r="CAY10"/>
      <c r="CAZ10"/>
      <c r="CBA10"/>
      <c r="CBB10"/>
      <c r="CBC10"/>
      <c r="CBD10"/>
      <c r="CBE10"/>
      <c r="CBF10"/>
      <c r="CBG10"/>
      <c r="CBH10"/>
      <c r="CBI10"/>
      <c r="CBJ10"/>
      <c r="CBK10"/>
      <c r="CBL10"/>
      <c r="CBM10"/>
      <c r="CBN10"/>
      <c r="CBO10"/>
      <c r="CBP10"/>
      <c r="CBQ10"/>
      <c r="CBR10"/>
      <c r="CBS10"/>
      <c r="CBT10"/>
      <c r="CBU10"/>
      <c r="CBV10"/>
      <c r="CBW10"/>
      <c r="CBX10"/>
      <c r="CBY10"/>
      <c r="CBZ10"/>
      <c r="CCA10"/>
      <c r="CCB10"/>
      <c r="CCC10"/>
      <c r="CCD10"/>
      <c r="CCE10"/>
      <c r="CCF10"/>
      <c r="CCG10"/>
      <c r="CCH10"/>
      <c r="CCI10"/>
      <c r="CCJ10"/>
      <c r="CCK10"/>
      <c r="CCL10"/>
      <c r="CCM10"/>
      <c r="CCN10"/>
      <c r="CCO10"/>
      <c r="CCP10"/>
      <c r="CCQ10"/>
      <c r="CCR10"/>
      <c r="CCS10"/>
      <c r="CCT10"/>
      <c r="CCU10"/>
      <c r="CCV10"/>
      <c r="CCW10"/>
      <c r="CCX10"/>
      <c r="CCY10"/>
      <c r="CCZ10"/>
      <c r="CDA10"/>
      <c r="CDB10"/>
      <c r="CDC10"/>
      <c r="CDD10"/>
      <c r="CDE10"/>
      <c r="CDF10"/>
      <c r="CDG10"/>
      <c r="CDH10"/>
      <c r="CDI10"/>
      <c r="CDJ10"/>
      <c r="CDK10"/>
      <c r="CDL10"/>
      <c r="CDM10"/>
      <c r="CDN10"/>
      <c r="CDO10"/>
      <c r="CDP10"/>
      <c r="CDQ10"/>
      <c r="CDR10"/>
      <c r="CDS10"/>
      <c r="CDT10"/>
      <c r="CDU10"/>
      <c r="CDV10"/>
      <c r="CDW10"/>
      <c r="CDX10"/>
      <c r="CDY10"/>
      <c r="CDZ10"/>
      <c r="CEA10"/>
      <c r="CEB10"/>
      <c r="CEC10"/>
      <c r="CED10"/>
      <c r="CEE10"/>
      <c r="CEF10"/>
      <c r="CEG10"/>
      <c r="CEH10"/>
      <c r="CEI10"/>
      <c r="CEJ10"/>
      <c r="CEK10"/>
      <c r="CEL10"/>
      <c r="CEM10"/>
      <c r="CEN10"/>
      <c r="CEO10"/>
      <c r="CEP10"/>
      <c r="CEQ10"/>
      <c r="CER10"/>
      <c r="CES10"/>
      <c r="CET10"/>
      <c r="CEU10"/>
      <c r="CEV10"/>
      <c r="CEW10"/>
      <c r="CEX10"/>
      <c r="CEY10"/>
      <c r="CEZ10"/>
      <c r="CFA10"/>
      <c r="CFB10"/>
      <c r="CFC10"/>
      <c r="CFD10"/>
      <c r="CFE10"/>
      <c r="CFF10"/>
      <c r="CFG10"/>
      <c r="CFH10"/>
      <c r="CFI10"/>
      <c r="CFJ10"/>
      <c r="CFK10"/>
      <c r="CFL10"/>
      <c r="CFM10"/>
      <c r="CFN10"/>
      <c r="CFO10"/>
      <c r="CFP10"/>
      <c r="CFQ10"/>
      <c r="CFR10"/>
      <c r="CFS10"/>
      <c r="CFT10"/>
      <c r="CFU10"/>
      <c r="CFV10"/>
      <c r="CFW10"/>
      <c r="CFX10"/>
      <c r="CFY10"/>
      <c r="CFZ10"/>
      <c r="CGA10"/>
      <c r="CGB10"/>
      <c r="CGC10"/>
      <c r="CGD10"/>
      <c r="CGE10"/>
      <c r="CGF10"/>
      <c r="CGG10"/>
      <c r="CGH10"/>
      <c r="CGI10"/>
      <c r="CGJ10"/>
      <c r="CGK10"/>
      <c r="CGL10"/>
      <c r="CGM10"/>
      <c r="CGN10"/>
      <c r="CGO10"/>
      <c r="CGP10"/>
      <c r="CGQ10"/>
      <c r="CGR10"/>
      <c r="CGS10"/>
      <c r="CGT10"/>
      <c r="CGU10"/>
      <c r="CGV10"/>
      <c r="CGW10"/>
      <c r="CGX10"/>
      <c r="CGY10"/>
      <c r="CGZ10"/>
      <c r="CHA10"/>
      <c r="CHB10"/>
      <c r="CHC10"/>
      <c r="CHD10"/>
      <c r="CHE10"/>
      <c r="CHF10"/>
      <c r="CHG10"/>
      <c r="CHH10"/>
      <c r="CHI10"/>
      <c r="CHJ10"/>
      <c r="CHK10"/>
      <c r="CHL10"/>
      <c r="CHM10"/>
      <c r="CHN10"/>
      <c r="CHO10"/>
      <c r="CHP10"/>
      <c r="CHQ10"/>
      <c r="CHR10"/>
      <c r="CHS10"/>
      <c r="CHT10"/>
      <c r="CHU10"/>
      <c r="CHV10"/>
      <c r="CHW10"/>
      <c r="CHX10"/>
      <c r="CHY10"/>
      <c r="CHZ10"/>
      <c r="CIA10"/>
      <c r="CIB10"/>
      <c r="CIC10"/>
      <c r="CID10"/>
      <c r="CIE10"/>
      <c r="CIF10"/>
      <c r="CIG10"/>
      <c r="CIH10"/>
      <c r="CII10"/>
      <c r="CIJ10"/>
      <c r="CIK10"/>
      <c r="CIL10"/>
      <c r="CIM10"/>
      <c r="CIN10"/>
      <c r="CIO10"/>
      <c r="CIP10"/>
      <c r="CIQ10"/>
      <c r="CIR10"/>
      <c r="CIS10"/>
      <c r="CIT10"/>
      <c r="CIU10"/>
      <c r="CIV10"/>
      <c r="CIW10"/>
      <c r="CIX10"/>
      <c r="CIY10"/>
      <c r="CIZ10"/>
      <c r="CJA10"/>
      <c r="CJB10"/>
      <c r="CJC10"/>
      <c r="CJD10"/>
      <c r="CJE10"/>
      <c r="CJF10"/>
      <c r="CJG10"/>
      <c r="CJH10"/>
      <c r="CJI10"/>
      <c r="CJJ10"/>
      <c r="CJK10"/>
      <c r="CJL10"/>
      <c r="CJM10"/>
      <c r="CJN10"/>
      <c r="CJO10"/>
      <c r="CJP10"/>
      <c r="CJQ10"/>
      <c r="CJR10"/>
      <c r="CJS10"/>
      <c r="CJT10"/>
      <c r="CJU10"/>
      <c r="CJV10"/>
      <c r="CJW10"/>
      <c r="CJX10"/>
      <c r="CJY10"/>
      <c r="CJZ10"/>
      <c r="CKA10"/>
      <c r="CKB10"/>
      <c r="CKC10"/>
      <c r="CKD10"/>
      <c r="CKE10"/>
      <c r="CKF10"/>
      <c r="CKG10"/>
      <c r="CKH10"/>
      <c r="CKI10"/>
      <c r="CKJ10"/>
      <c r="CKK10"/>
      <c r="CKL10"/>
      <c r="CKM10"/>
      <c r="CKN10"/>
      <c r="CKO10"/>
      <c r="CKP10"/>
      <c r="CKQ10"/>
      <c r="CKR10"/>
      <c r="CKS10"/>
      <c r="CKT10"/>
      <c r="CKU10"/>
      <c r="CKV10"/>
      <c r="CKW10"/>
      <c r="CKX10"/>
      <c r="CKY10"/>
      <c r="CKZ10"/>
      <c r="CLA10"/>
      <c r="CLB10"/>
      <c r="CLC10"/>
      <c r="CLD10"/>
      <c r="CLE10"/>
      <c r="CLF10"/>
      <c r="CLG10"/>
      <c r="CLH10"/>
      <c r="CLI10"/>
      <c r="CLJ10"/>
      <c r="CLK10"/>
      <c r="CLL10"/>
      <c r="CLM10"/>
      <c r="CLN10"/>
      <c r="CLO10"/>
      <c r="CLP10"/>
      <c r="CLQ10"/>
      <c r="CLR10"/>
      <c r="CLS10"/>
      <c r="CLT10"/>
      <c r="CLU10"/>
      <c r="CLV10"/>
      <c r="CLW10"/>
      <c r="CLX10"/>
      <c r="CLY10"/>
      <c r="CLZ10"/>
      <c r="CMA10"/>
      <c r="CMB10"/>
      <c r="CMC10"/>
      <c r="CMD10"/>
      <c r="CME10"/>
      <c r="CMF10"/>
      <c r="CMG10"/>
      <c r="CMH10"/>
      <c r="CMI10"/>
      <c r="CMJ10"/>
      <c r="CMK10"/>
      <c r="CML10"/>
      <c r="CMM10"/>
      <c r="CMN10"/>
      <c r="CMO10"/>
      <c r="CMP10"/>
      <c r="CMQ10"/>
      <c r="CMR10"/>
      <c r="CMS10"/>
      <c r="CMT10"/>
      <c r="CMU10"/>
      <c r="CMV10"/>
      <c r="CMW10"/>
      <c r="CMX10"/>
      <c r="CMY10"/>
      <c r="CMZ10"/>
      <c r="CNA10"/>
      <c r="CNB10"/>
      <c r="CNC10"/>
      <c r="CND10"/>
      <c r="CNE10"/>
      <c r="CNF10"/>
      <c r="CNG10"/>
      <c r="CNH10"/>
      <c r="CNI10"/>
      <c r="CNJ10"/>
      <c r="CNK10"/>
      <c r="CNL10"/>
      <c r="CNM10"/>
      <c r="CNN10"/>
      <c r="CNO10"/>
      <c r="CNP10"/>
      <c r="CNQ10"/>
      <c r="CNR10"/>
      <c r="CNS10"/>
      <c r="CNT10"/>
      <c r="CNU10"/>
      <c r="CNV10"/>
      <c r="CNW10"/>
      <c r="CNX10"/>
      <c r="CNY10"/>
      <c r="CNZ10"/>
      <c r="COA10"/>
      <c r="COB10"/>
      <c r="COC10"/>
      <c r="COD10"/>
      <c r="COE10"/>
      <c r="COF10"/>
      <c r="COG10"/>
      <c r="COH10"/>
      <c r="COI10"/>
      <c r="COJ10"/>
      <c r="COK10"/>
      <c r="COL10"/>
      <c r="COM10"/>
      <c r="CON10"/>
      <c r="COO10"/>
      <c r="COP10"/>
      <c r="COQ10"/>
      <c r="COR10"/>
      <c r="COS10"/>
      <c r="COT10"/>
      <c r="COU10"/>
      <c r="COV10"/>
      <c r="COW10"/>
      <c r="COX10"/>
      <c r="COY10"/>
      <c r="COZ10"/>
      <c r="CPA10"/>
      <c r="CPB10"/>
      <c r="CPC10"/>
      <c r="CPD10"/>
      <c r="CPE10"/>
      <c r="CPF10"/>
      <c r="CPG10"/>
      <c r="CPH10"/>
      <c r="CPI10"/>
      <c r="CPJ10"/>
      <c r="CPK10"/>
      <c r="CPL10"/>
      <c r="CPM10"/>
      <c r="CPN10"/>
      <c r="CPO10"/>
      <c r="CPP10"/>
      <c r="CPQ10"/>
      <c r="CPR10"/>
      <c r="CPS10"/>
      <c r="CPT10"/>
      <c r="CPU10"/>
      <c r="CPV10"/>
      <c r="CPW10"/>
      <c r="CPX10"/>
      <c r="CPY10"/>
      <c r="CPZ10"/>
      <c r="CQA10"/>
      <c r="CQB10"/>
      <c r="CQC10"/>
      <c r="CQD10"/>
      <c r="CQE10"/>
      <c r="CQF10"/>
      <c r="CQG10"/>
      <c r="CQH10"/>
      <c r="CQI10"/>
      <c r="CQJ10"/>
      <c r="CQK10"/>
      <c r="CQL10"/>
      <c r="CQM10"/>
      <c r="CQN10"/>
      <c r="CQO10"/>
      <c r="CQP10"/>
      <c r="CQQ10"/>
      <c r="CQR10"/>
      <c r="CQS10"/>
      <c r="CQT10"/>
      <c r="CQU10"/>
      <c r="CQV10"/>
      <c r="CQW10"/>
      <c r="CQX10"/>
      <c r="CQY10"/>
      <c r="CQZ10"/>
      <c r="CRA10"/>
      <c r="CRB10"/>
      <c r="CRC10"/>
      <c r="CRD10"/>
      <c r="CRE10"/>
      <c r="CRF10"/>
      <c r="CRG10"/>
      <c r="CRH10"/>
      <c r="CRI10"/>
      <c r="CRJ10"/>
      <c r="CRK10"/>
      <c r="CRL10"/>
      <c r="CRM10"/>
      <c r="CRN10"/>
      <c r="CRO10"/>
      <c r="CRP10"/>
      <c r="CRQ10"/>
      <c r="CRR10"/>
      <c r="CRS10"/>
      <c r="CRT10"/>
      <c r="CRU10"/>
      <c r="CRV10"/>
      <c r="CRW10"/>
      <c r="CRX10"/>
      <c r="CRY10"/>
      <c r="CRZ10"/>
      <c r="CSA10"/>
      <c r="CSB10"/>
      <c r="CSC10"/>
      <c r="CSD10"/>
      <c r="CSE10"/>
      <c r="CSF10"/>
      <c r="CSG10"/>
      <c r="CSH10"/>
      <c r="CSI10"/>
      <c r="CSJ10"/>
      <c r="CSK10"/>
      <c r="CSL10"/>
      <c r="CSM10"/>
      <c r="CSN10"/>
      <c r="CSO10"/>
      <c r="CSP10"/>
      <c r="CSQ10"/>
      <c r="CSR10"/>
      <c r="CSS10"/>
      <c r="CST10"/>
      <c r="CSU10"/>
      <c r="CSV10"/>
      <c r="CSW10"/>
      <c r="CSX10"/>
      <c r="CSY10"/>
      <c r="CSZ10"/>
      <c r="CTA10"/>
      <c r="CTB10"/>
      <c r="CTC10"/>
      <c r="CTD10"/>
      <c r="CTE10"/>
      <c r="CTF10"/>
      <c r="CTG10"/>
      <c r="CTH10"/>
      <c r="CTI10"/>
      <c r="CTJ10"/>
      <c r="CTK10"/>
      <c r="CTL10"/>
      <c r="CTM10"/>
      <c r="CTN10"/>
      <c r="CTO10"/>
      <c r="CTP10"/>
      <c r="CTQ10"/>
      <c r="CTR10"/>
      <c r="CTS10"/>
      <c r="CTT10"/>
      <c r="CTU10"/>
      <c r="CTV10"/>
      <c r="CTW10"/>
      <c r="CTX10"/>
      <c r="CTY10"/>
      <c r="CTZ10"/>
      <c r="CUA10"/>
      <c r="CUB10"/>
      <c r="CUC10"/>
      <c r="CUD10"/>
      <c r="CUE10"/>
      <c r="CUF10"/>
      <c r="CUG10"/>
      <c r="CUH10"/>
      <c r="CUI10"/>
      <c r="CUJ10"/>
      <c r="CUK10"/>
      <c r="CUL10"/>
      <c r="CUM10"/>
      <c r="CUN10"/>
      <c r="CUO10"/>
      <c r="CUP10"/>
      <c r="CUQ10"/>
      <c r="CUR10"/>
      <c r="CUS10"/>
      <c r="CUT10"/>
      <c r="CUU10"/>
      <c r="CUV10"/>
      <c r="CUW10"/>
      <c r="CUX10"/>
      <c r="CUY10"/>
      <c r="CUZ10"/>
      <c r="CVA10"/>
      <c r="CVB10"/>
      <c r="CVC10"/>
      <c r="CVD10"/>
      <c r="CVE10"/>
      <c r="CVF10"/>
      <c r="CVG10"/>
      <c r="CVH10"/>
      <c r="CVI10"/>
      <c r="CVJ10"/>
      <c r="CVK10"/>
      <c r="CVL10"/>
      <c r="CVM10"/>
      <c r="CVN10"/>
      <c r="CVO10"/>
      <c r="CVP10"/>
      <c r="CVQ10"/>
      <c r="CVR10"/>
      <c r="CVS10"/>
      <c r="CVT10"/>
      <c r="CVU10"/>
      <c r="CVV10"/>
      <c r="CVW10"/>
      <c r="CVX10"/>
      <c r="CVY10"/>
      <c r="CVZ10"/>
      <c r="CWA10"/>
      <c r="CWB10"/>
      <c r="CWC10"/>
      <c r="CWD10"/>
      <c r="CWE10"/>
      <c r="CWF10"/>
      <c r="CWG10"/>
      <c r="CWH10"/>
      <c r="CWI10"/>
      <c r="CWJ10"/>
      <c r="CWK10"/>
      <c r="CWL10"/>
      <c r="CWM10"/>
      <c r="CWN10"/>
      <c r="CWO10"/>
      <c r="CWP10"/>
      <c r="CWQ10"/>
      <c r="CWR10"/>
      <c r="CWS10"/>
      <c r="CWT10"/>
      <c r="CWU10"/>
      <c r="CWV10"/>
      <c r="CWW10"/>
      <c r="CWX10"/>
      <c r="CWY10"/>
      <c r="CWZ10"/>
      <c r="CXA10"/>
      <c r="CXB10"/>
      <c r="CXC10"/>
      <c r="CXD10"/>
      <c r="CXE10"/>
      <c r="CXF10"/>
      <c r="CXG10"/>
      <c r="CXH10"/>
      <c r="CXI10"/>
      <c r="CXJ10"/>
      <c r="CXK10"/>
      <c r="CXL10"/>
      <c r="CXM10"/>
      <c r="CXN10"/>
      <c r="CXO10"/>
      <c r="CXP10"/>
      <c r="CXQ10"/>
      <c r="CXR10"/>
      <c r="CXS10"/>
      <c r="CXT10"/>
      <c r="CXU10"/>
      <c r="CXV10"/>
      <c r="CXW10"/>
      <c r="CXX10"/>
      <c r="CXY10"/>
      <c r="CXZ10"/>
      <c r="CYA10"/>
      <c r="CYB10"/>
      <c r="CYC10"/>
      <c r="CYD10"/>
      <c r="CYE10"/>
      <c r="CYF10"/>
      <c r="CYG10"/>
      <c r="CYH10"/>
      <c r="CYI10"/>
      <c r="CYJ10"/>
      <c r="CYK10"/>
      <c r="CYL10"/>
      <c r="CYM10"/>
      <c r="CYN10"/>
      <c r="CYO10"/>
      <c r="CYP10"/>
      <c r="CYQ10"/>
      <c r="CYR10"/>
      <c r="CYS10"/>
      <c r="CYT10"/>
      <c r="CYU10"/>
      <c r="CYV10"/>
      <c r="CYW10"/>
      <c r="CYX10"/>
      <c r="CYY10"/>
      <c r="CYZ10"/>
      <c r="CZA10"/>
      <c r="CZB10"/>
      <c r="CZC10"/>
      <c r="CZD10"/>
      <c r="CZE10"/>
      <c r="CZF10"/>
      <c r="CZG10"/>
      <c r="CZH10"/>
      <c r="CZI10"/>
      <c r="CZJ10"/>
      <c r="CZK10"/>
      <c r="CZL10"/>
      <c r="CZM10"/>
      <c r="CZN10"/>
      <c r="CZO10"/>
      <c r="CZP10"/>
      <c r="CZQ10"/>
      <c r="CZR10"/>
      <c r="CZS10"/>
      <c r="CZT10"/>
      <c r="CZU10"/>
      <c r="CZV10"/>
      <c r="CZW10"/>
      <c r="CZX10"/>
      <c r="CZY10"/>
      <c r="CZZ10"/>
      <c r="DAA10"/>
      <c r="DAB10"/>
      <c r="DAC10"/>
      <c r="DAD10"/>
      <c r="DAE10"/>
      <c r="DAF10"/>
      <c r="DAG10"/>
      <c r="DAH10"/>
      <c r="DAI10"/>
      <c r="DAJ10"/>
      <c r="DAK10"/>
      <c r="DAL10"/>
      <c r="DAM10"/>
      <c r="DAN10"/>
      <c r="DAO10"/>
      <c r="DAP10"/>
      <c r="DAQ10"/>
      <c r="DAR10"/>
      <c r="DAS10"/>
      <c r="DAT10"/>
      <c r="DAU10"/>
      <c r="DAV10"/>
      <c r="DAW10"/>
      <c r="DAX10"/>
      <c r="DAY10"/>
      <c r="DAZ10"/>
      <c r="DBA10"/>
      <c r="DBB10"/>
      <c r="DBC10"/>
      <c r="DBD10"/>
      <c r="DBE10"/>
      <c r="DBF10"/>
      <c r="DBG10"/>
      <c r="DBH10"/>
      <c r="DBI10"/>
      <c r="DBJ10"/>
      <c r="DBK10"/>
      <c r="DBL10"/>
      <c r="DBM10"/>
      <c r="DBN10"/>
      <c r="DBO10"/>
      <c r="DBP10"/>
      <c r="DBQ10"/>
      <c r="DBR10"/>
      <c r="DBS10"/>
      <c r="DBT10"/>
      <c r="DBU10"/>
      <c r="DBV10"/>
      <c r="DBW10"/>
      <c r="DBX10"/>
      <c r="DBY10"/>
      <c r="DBZ10"/>
      <c r="DCA10"/>
      <c r="DCB10"/>
      <c r="DCC10"/>
      <c r="DCD10"/>
      <c r="DCE10"/>
      <c r="DCF10"/>
      <c r="DCG10"/>
      <c r="DCH10"/>
      <c r="DCI10"/>
      <c r="DCJ10"/>
      <c r="DCK10"/>
      <c r="DCL10"/>
      <c r="DCM10"/>
      <c r="DCN10"/>
      <c r="DCO10"/>
      <c r="DCP10"/>
      <c r="DCQ10"/>
      <c r="DCR10"/>
      <c r="DCS10"/>
      <c r="DCT10"/>
      <c r="DCU10"/>
      <c r="DCV10"/>
      <c r="DCW10"/>
      <c r="DCX10"/>
      <c r="DCY10"/>
      <c r="DCZ10"/>
      <c r="DDA10"/>
      <c r="DDB10"/>
      <c r="DDC10"/>
      <c r="DDD10"/>
      <c r="DDE10"/>
      <c r="DDF10"/>
      <c r="DDG10"/>
      <c r="DDH10"/>
      <c r="DDI10"/>
      <c r="DDJ10"/>
      <c r="DDK10"/>
      <c r="DDL10"/>
      <c r="DDM10"/>
      <c r="DDN10"/>
      <c r="DDO10"/>
      <c r="DDP10"/>
      <c r="DDQ10"/>
      <c r="DDR10"/>
      <c r="DDS10"/>
      <c r="DDT10"/>
      <c r="DDU10"/>
      <c r="DDV10"/>
      <c r="DDW10"/>
      <c r="DDX10"/>
      <c r="DDY10"/>
      <c r="DDZ10"/>
      <c r="DEA10"/>
      <c r="DEB10"/>
      <c r="DEC10"/>
      <c r="DED10"/>
      <c r="DEE10"/>
      <c r="DEF10"/>
      <c r="DEG10"/>
      <c r="DEH10"/>
      <c r="DEI10"/>
      <c r="DEJ10"/>
      <c r="DEK10"/>
      <c r="DEL10"/>
      <c r="DEM10"/>
      <c r="DEN10"/>
      <c r="DEO10"/>
      <c r="DEP10"/>
      <c r="DEQ10"/>
      <c r="DER10"/>
      <c r="DES10"/>
      <c r="DET10"/>
      <c r="DEU10"/>
      <c r="DEV10"/>
      <c r="DEW10"/>
      <c r="DEX10"/>
      <c r="DEY10"/>
      <c r="DEZ10"/>
      <c r="DFA10"/>
      <c r="DFB10"/>
      <c r="DFC10"/>
      <c r="DFD10"/>
      <c r="DFE10"/>
      <c r="DFF10"/>
      <c r="DFG10"/>
      <c r="DFH10"/>
      <c r="DFI10"/>
      <c r="DFJ10"/>
      <c r="DFK10"/>
      <c r="DFL10"/>
      <c r="DFM10"/>
      <c r="DFN10"/>
      <c r="DFO10"/>
      <c r="DFP10"/>
      <c r="DFQ10"/>
      <c r="DFR10"/>
      <c r="DFS10"/>
      <c r="DFT10"/>
      <c r="DFU10"/>
      <c r="DFV10"/>
      <c r="DFW10"/>
      <c r="DFX10"/>
      <c r="DFY10"/>
      <c r="DFZ10"/>
      <c r="DGA10"/>
      <c r="DGB10"/>
      <c r="DGC10"/>
      <c r="DGD10"/>
      <c r="DGE10"/>
      <c r="DGF10"/>
      <c r="DGG10"/>
      <c r="DGH10"/>
      <c r="DGI10"/>
      <c r="DGJ10"/>
      <c r="DGK10"/>
      <c r="DGL10"/>
      <c r="DGM10"/>
      <c r="DGN10"/>
      <c r="DGO10"/>
      <c r="DGP10"/>
      <c r="DGQ10"/>
      <c r="DGR10"/>
      <c r="DGS10"/>
      <c r="DGT10"/>
      <c r="DGU10"/>
      <c r="DGV10"/>
      <c r="DGW10"/>
      <c r="DGX10"/>
      <c r="DGY10"/>
      <c r="DGZ10"/>
      <c r="DHA10"/>
      <c r="DHB10"/>
      <c r="DHC10"/>
      <c r="DHD10"/>
      <c r="DHE10"/>
      <c r="DHF10"/>
      <c r="DHG10"/>
      <c r="DHH10"/>
      <c r="DHI10"/>
      <c r="DHJ10"/>
      <c r="DHK10"/>
      <c r="DHL10"/>
      <c r="DHM10"/>
      <c r="DHN10"/>
      <c r="DHO10"/>
      <c r="DHP10"/>
      <c r="DHQ10"/>
      <c r="DHR10"/>
      <c r="DHS10"/>
      <c r="DHT10"/>
      <c r="DHU10"/>
      <c r="DHV10"/>
      <c r="DHW10"/>
      <c r="DHX10"/>
      <c r="DHY10"/>
      <c r="DHZ10"/>
      <c r="DIA10"/>
      <c r="DIB10"/>
      <c r="DIC10"/>
      <c r="DID10"/>
      <c r="DIE10"/>
      <c r="DIF10"/>
      <c r="DIG10"/>
      <c r="DIH10"/>
      <c r="DII10"/>
      <c r="DIJ10"/>
      <c r="DIK10"/>
      <c r="DIL10"/>
      <c r="DIM10"/>
      <c r="DIN10"/>
      <c r="DIO10"/>
      <c r="DIP10"/>
      <c r="DIQ10"/>
      <c r="DIR10"/>
      <c r="DIS10"/>
      <c r="DIT10"/>
      <c r="DIU10"/>
      <c r="DIV10"/>
      <c r="DIW10"/>
      <c r="DIX10"/>
      <c r="DIY10"/>
      <c r="DIZ10"/>
      <c r="DJA10"/>
      <c r="DJB10"/>
      <c r="DJC10"/>
      <c r="DJD10"/>
      <c r="DJE10"/>
      <c r="DJF10"/>
      <c r="DJG10"/>
      <c r="DJH10"/>
      <c r="DJI10"/>
      <c r="DJJ10"/>
      <c r="DJK10"/>
      <c r="DJL10"/>
      <c r="DJM10"/>
      <c r="DJN10"/>
      <c r="DJO10"/>
      <c r="DJP10"/>
      <c r="DJQ10"/>
      <c r="DJR10"/>
      <c r="DJS10"/>
      <c r="DJT10"/>
      <c r="DJU10"/>
      <c r="DJV10"/>
      <c r="DJW10"/>
      <c r="DJX10"/>
      <c r="DJY10"/>
      <c r="DJZ10"/>
      <c r="DKA10"/>
      <c r="DKB10"/>
      <c r="DKC10"/>
      <c r="DKD10"/>
      <c r="DKE10"/>
      <c r="DKF10"/>
      <c r="DKG10"/>
      <c r="DKH10"/>
      <c r="DKI10"/>
      <c r="DKJ10"/>
      <c r="DKK10"/>
      <c r="DKL10"/>
      <c r="DKM10"/>
      <c r="DKN10"/>
      <c r="DKO10"/>
      <c r="DKP10"/>
      <c r="DKQ10"/>
      <c r="DKR10"/>
      <c r="DKS10"/>
      <c r="DKT10"/>
      <c r="DKU10"/>
      <c r="DKV10"/>
      <c r="DKW10"/>
      <c r="DKX10"/>
      <c r="DKY10"/>
      <c r="DKZ10"/>
      <c r="DLA10"/>
      <c r="DLB10"/>
      <c r="DLC10"/>
      <c r="DLD10"/>
      <c r="DLE10"/>
      <c r="DLF10"/>
      <c r="DLG10"/>
      <c r="DLH10"/>
      <c r="DLI10"/>
      <c r="DLJ10"/>
      <c r="DLK10"/>
      <c r="DLL10"/>
      <c r="DLM10"/>
      <c r="DLN10"/>
      <c r="DLO10"/>
      <c r="DLP10"/>
      <c r="DLQ10"/>
      <c r="DLR10"/>
      <c r="DLS10"/>
      <c r="DLT10"/>
      <c r="DLU10"/>
      <c r="DLV10"/>
      <c r="DLW10"/>
      <c r="DLX10"/>
      <c r="DLY10"/>
      <c r="DLZ10"/>
      <c r="DMA10"/>
      <c r="DMB10"/>
      <c r="DMC10"/>
      <c r="DMD10"/>
      <c r="DME10"/>
      <c r="DMF10"/>
      <c r="DMG10"/>
      <c r="DMH10"/>
      <c r="DMI10"/>
      <c r="DMJ10"/>
      <c r="DMK10"/>
      <c r="DML10"/>
      <c r="DMM10"/>
      <c r="DMN10"/>
      <c r="DMO10"/>
      <c r="DMP10"/>
      <c r="DMQ10"/>
      <c r="DMR10"/>
      <c r="DMS10"/>
      <c r="DMT10"/>
      <c r="DMU10"/>
      <c r="DMV10"/>
      <c r="DMW10"/>
      <c r="DMX10"/>
      <c r="DMY10"/>
      <c r="DMZ10"/>
      <c r="DNA10"/>
      <c r="DNB10"/>
      <c r="DNC10"/>
      <c r="DND10"/>
      <c r="DNE10"/>
      <c r="DNF10"/>
      <c r="DNG10"/>
      <c r="DNH10"/>
      <c r="DNI10"/>
      <c r="DNJ10"/>
      <c r="DNK10"/>
      <c r="DNL10"/>
      <c r="DNM10"/>
      <c r="DNN10"/>
      <c r="DNO10"/>
      <c r="DNP10"/>
      <c r="DNQ10"/>
      <c r="DNR10"/>
      <c r="DNS10"/>
      <c r="DNT10"/>
      <c r="DNU10"/>
      <c r="DNV10"/>
      <c r="DNW10"/>
      <c r="DNX10"/>
      <c r="DNY10"/>
      <c r="DNZ10"/>
      <c r="DOA10"/>
      <c r="DOB10"/>
      <c r="DOC10"/>
      <c r="DOD10"/>
      <c r="DOE10"/>
      <c r="DOF10"/>
      <c r="DOG10"/>
      <c r="DOH10"/>
      <c r="DOI10"/>
      <c r="DOJ10"/>
      <c r="DOK10"/>
      <c r="DOL10"/>
      <c r="DOM10"/>
      <c r="DON10"/>
      <c r="DOO10"/>
      <c r="DOP10"/>
      <c r="DOQ10"/>
      <c r="DOR10"/>
      <c r="DOS10"/>
      <c r="DOT10"/>
      <c r="DOU10"/>
      <c r="DOV10"/>
      <c r="DOW10"/>
      <c r="DOX10"/>
      <c r="DOY10"/>
      <c r="DOZ10"/>
      <c r="DPA10"/>
      <c r="DPB10"/>
      <c r="DPC10"/>
      <c r="DPD10"/>
      <c r="DPE10"/>
      <c r="DPF10"/>
      <c r="DPG10"/>
      <c r="DPH10"/>
      <c r="DPI10"/>
      <c r="DPJ10"/>
      <c r="DPK10"/>
      <c r="DPL10"/>
      <c r="DPM10"/>
      <c r="DPN10"/>
      <c r="DPO10"/>
      <c r="DPP10"/>
      <c r="DPQ10"/>
      <c r="DPR10"/>
      <c r="DPS10"/>
      <c r="DPT10"/>
      <c r="DPU10"/>
      <c r="DPV10"/>
      <c r="DPW10"/>
      <c r="DPX10"/>
      <c r="DPY10"/>
      <c r="DPZ10"/>
      <c r="DQA10"/>
      <c r="DQB10"/>
      <c r="DQC10"/>
      <c r="DQD10"/>
      <c r="DQE10"/>
      <c r="DQF10"/>
      <c r="DQG10"/>
      <c r="DQH10"/>
      <c r="DQI10"/>
      <c r="DQJ10"/>
      <c r="DQK10"/>
      <c r="DQL10"/>
      <c r="DQM10"/>
      <c r="DQN10"/>
      <c r="DQO10"/>
      <c r="DQP10"/>
      <c r="DQQ10"/>
      <c r="DQR10"/>
      <c r="DQS10"/>
      <c r="DQT10"/>
      <c r="DQU10"/>
      <c r="DQV10"/>
      <c r="DQW10"/>
      <c r="DQX10"/>
      <c r="DQY10"/>
      <c r="DQZ10"/>
      <c r="DRA10"/>
      <c r="DRB10"/>
      <c r="DRC10"/>
      <c r="DRD10"/>
      <c r="DRE10"/>
      <c r="DRF10"/>
      <c r="DRG10"/>
      <c r="DRH10"/>
      <c r="DRI10"/>
      <c r="DRJ10"/>
      <c r="DRK10"/>
      <c r="DRL10"/>
      <c r="DRM10"/>
      <c r="DRN10"/>
      <c r="DRO10"/>
      <c r="DRP10"/>
      <c r="DRQ10"/>
      <c r="DRR10"/>
      <c r="DRS10"/>
      <c r="DRT10"/>
      <c r="DRU10"/>
      <c r="DRV10"/>
      <c r="DRW10"/>
      <c r="DRX10"/>
      <c r="DRY10"/>
      <c r="DRZ10"/>
      <c r="DSA10"/>
      <c r="DSB10"/>
      <c r="DSC10"/>
      <c r="DSD10"/>
      <c r="DSE10"/>
      <c r="DSF10"/>
      <c r="DSG10"/>
      <c r="DSH10"/>
      <c r="DSI10"/>
      <c r="DSJ10"/>
      <c r="DSK10"/>
      <c r="DSL10"/>
      <c r="DSM10"/>
      <c r="DSN10"/>
      <c r="DSO10"/>
      <c r="DSP10"/>
      <c r="DSQ10"/>
      <c r="DSR10"/>
      <c r="DSS10"/>
      <c r="DST10"/>
      <c r="DSU10"/>
      <c r="DSV10"/>
      <c r="DSW10"/>
      <c r="DSX10"/>
      <c r="DSY10"/>
      <c r="DSZ10"/>
      <c r="DTA10"/>
      <c r="DTB10"/>
      <c r="DTC10"/>
      <c r="DTD10"/>
      <c r="DTE10"/>
      <c r="DTF10"/>
      <c r="DTG10"/>
      <c r="DTH10"/>
      <c r="DTI10"/>
      <c r="DTJ10"/>
      <c r="DTK10"/>
      <c r="DTL10"/>
      <c r="DTM10"/>
      <c r="DTN10"/>
      <c r="DTO10"/>
      <c r="DTP10"/>
      <c r="DTQ10"/>
      <c r="DTR10"/>
      <c r="DTS10"/>
      <c r="DTT10"/>
      <c r="DTU10"/>
      <c r="DTV10"/>
      <c r="DTW10"/>
      <c r="DTX10"/>
      <c r="DTY10"/>
      <c r="DTZ10"/>
      <c r="DUA10"/>
      <c r="DUB10"/>
      <c r="DUC10"/>
      <c r="DUD10"/>
      <c r="DUE10"/>
      <c r="DUF10"/>
      <c r="DUG10"/>
      <c r="DUH10"/>
      <c r="DUI10"/>
      <c r="DUJ10"/>
      <c r="DUK10"/>
      <c r="DUL10"/>
      <c r="DUM10"/>
      <c r="DUN10"/>
      <c r="DUO10"/>
      <c r="DUP10"/>
      <c r="DUQ10"/>
      <c r="DUR10"/>
      <c r="DUS10"/>
      <c r="DUT10"/>
      <c r="DUU10"/>
      <c r="DUV10"/>
      <c r="DUW10"/>
      <c r="DUX10"/>
      <c r="DUY10"/>
      <c r="DUZ10"/>
      <c r="DVA10"/>
      <c r="DVB10"/>
      <c r="DVC10"/>
      <c r="DVD10"/>
      <c r="DVE10"/>
      <c r="DVF10"/>
      <c r="DVG10"/>
      <c r="DVH10"/>
      <c r="DVI10"/>
      <c r="DVJ10"/>
      <c r="DVK10"/>
      <c r="DVL10"/>
      <c r="DVM10"/>
      <c r="DVN10"/>
      <c r="DVO10"/>
      <c r="DVP10"/>
      <c r="DVQ10"/>
      <c r="DVR10"/>
      <c r="DVS10"/>
      <c r="DVT10"/>
      <c r="DVU10"/>
      <c r="DVV10"/>
      <c r="DVW10"/>
      <c r="DVX10"/>
      <c r="DVY10"/>
      <c r="DVZ10"/>
      <c r="DWA10"/>
      <c r="DWB10"/>
      <c r="DWC10"/>
      <c r="DWD10"/>
      <c r="DWE10"/>
      <c r="DWF10"/>
      <c r="DWG10"/>
      <c r="DWH10"/>
      <c r="DWI10"/>
      <c r="DWJ10"/>
      <c r="DWK10"/>
      <c r="DWL10"/>
      <c r="DWM10"/>
      <c r="DWN10"/>
      <c r="DWO10"/>
      <c r="DWP10"/>
      <c r="DWQ10"/>
      <c r="DWR10"/>
      <c r="DWS10"/>
      <c r="DWT10"/>
      <c r="DWU10"/>
      <c r="DWV10"/>
      <c r="DWW10"/>
      <c r="DWX10"/>
      <c r="DWY10"/>
      <c r="DWZ10"/>
      <c r="DXA10"/>
      <c r="DXB10"/>
      <c r="DXC10"/>
      <c r="DXD10"/>
      <c r="DXE10"/>
      <c r="DXF10"/>
      <c r="DXG10"/>
      <c r="DXH10"/>
      <c r="DXI10"/>
      <c r="DXJ10"/>
      <c r="DXK10"/>
      <c r="DXL10"/>
      <c r="DXM10"/>
      <c r="DXN10"/>
      <c r="DXO10"/>
      <c r="DXP10"/>
      <c r="DXQ10"/>
      <c r="DXR10"/>
      <c r="DXS10"/>
      <c r="DXT10"/>
      <c r="DXU10"/>
      <c r="DXV10"/>
      <c r="DXW10"/>
      <c r="DXX10"/>
      <c r="DXY10"/>
      <c r="DXZ10"/>
      <c r="DYA10"/>
      <c r="DYB10"/>
      <c r="DYC10"/>
      <c r="DYD10"/>
      <c r="DYE10"/>
      <c r="DYF10"/>
      <c r="DYG10"/>
      <c r="DYH10"/>
      <c r="DYI10"/>
      <c r="DYJ10"/>
      <c r="DYK10"/>
      <c r="DYL10"/>
      <c r="DYM10"/>
      <c r="DYN10"/>
      <c r="DYO10"/>
      <c r="DYP10"/>
      <c r="DYQ10"/>
      <c r="DYR10"/>
      <c r="DYS10"/>
      <c r="DYT10"/>
      <c r="DYU10"/>
      <c r="DYV10"/>
      <c r="DYW10"/>
      <c r="DYX10"/>
      <c r="DYY10"/>
      <c r="DYZ10"/>
      <c r="DZA10"/>
      <c r="DZB10"/>
      <c r="DZC10"/>
      <c r="DZD10"/>
      <c r="DZE10"/>
      <c r="DZF10"/>
      <c r="DZG10"/>
      <c r="DZH10"/>
      <c r="DZI10"/>
      <c r="DZJ10"/>
      <c r="DZK10"/>
      <c r="DZL10"/>
      <c r="DZM10"/>
      <c r="DZN10"/>
      <c r="DZO10"/>
      <c r="DZP10"/>
      <c r="DZQ10"/>
      <c r="DZR10"/>
      <c r="DZS10"/>
      <c r="DZT10"/>
      <c r="DZU10"/>
      <c r="DZV10"/>
      <c r="DZW10"/>
      <c r="DZX10"/>
      <c r="DZY10"/>
      <c r="DZZ10"/>
      <c r="EAA10"/>
      <c r="EAB10"/>
      <c r="EAC10"/>
      <c r="EAD10"/>
      <c r="EAE10"/>
      <c r="EAF10"/>
      <c r="EAG10"/>
      <c r="EAH10"/>
      <c r="EAI10"/>
      <c r="EAJ10"/>
      <c r="EAK10"/>
      <c r="EAL10"/>
      <c r="EAM10"/>
      <c r="EAN10"/>
      <c r="EAO10"/>
      <c r="EAP10"/>
      <c r="EAQ10"/>
      <c r="EAR10"/>
      <c r="EAS10"/>
      <c r="EAT10"/>
      <c r="EAU10"/>
      <c r="EAV10"/>
      <c r="EAW10"/>
      <c r="EAX10"/>
      <c r="EAY10"/>
      <c r="EAZ10"/>
      <c r="EBA10"/>
      <c r="EBB10"/>
      <c r="EBC10"/>
      <c r="EBD10"/>
      <c r="EBE10"/>
      <c r="EBF10"/>
      <c r="EBG10"/>
      <c r="EBH10"/>
      <c r="EBI10"/>
      <c r="EBJ10"/>
      <c r="EBK10"/>
      <c r="EBL10"/>
      <c r="EBM10"/>
      <c r="EBN10"/>
      <c r="EBO10"/>
      <c r="EBP10"/>
      <c r="EBQ10"/>
      <c r="EBR10"/>
      <c r="EBS10"/>
      <c r="EBT10"/>
      <c r="EBU10"/>
      <c r="EBV10"/>
      <c r="EBW10"/>
      <c r="EBX10"/>
      <c r="EBY10"/>
      <c r="EBZ10"/>
      <c r="ECA10"/>
      <c r="ECB10"/>
      <c r="ECC10"/>
      <c r="ECD10"/>
      <c r="ECE10"/>
      <c r="ECF10"/>
      <c r="ECG10"/>
      <c r="ECH10"/>
      <c r="ECI10"/>
      <c r="ECJ10"/>
      <c r="ECK10"/>
      <c r="ECL10"/>
      <c r="ECM10"/>
      <c r="ECN10"/>
      <c r="ECO10"/>
      <c r="ECP10"/>
      <c r="ECQ10"/>
      <c r="ECR10"/>
      <c r="ECS10"/>
      <c r="ECT10"/>
      <c r="ECU10"/>
      <c r="ECV10"/>
      <c r="ECW10"/>
      <c r="ECX10"/>
      <c r="ECY10"/>
      <c r="ECZ10"/>
      <c r="EDA10"/>
      <c r="EDB10"/>
      <c r="EDC10"/>
      <c r="EDD10"/>
      <c r="EDE10"/>
      <c r="EDF10"/>
      <c r="EDG10"/>
      <c r="EDH10"/>
      <c r="EDI10"/>
      <c r="EDJ10"/>
      <c r="EDK10"/>
      <c r="EDL10"/>
      <c r="EDM10"/>
      <c r="EDN10"/>
      <c r="EDO10"/>
      <c r="EDP10"/>
      <c r="EDQ10"/>
      <c r="EDR10"/>
      <c r="EDS10"/>
      <c r="EDT10"/>
      <c r="EDU10"/>
      <c r="EDV10"/>
      <c r="EDW10"/>
      <c r="EDX10"/>
      <c r="EDY10"/>
      <c r="EDZ10"/>
      <c r="EEA10"/>
      <c r="EEB10"/>
      <c r="EEC10"/>
      <c r="EED10"/>
      <c r="EEE10"/>
      <c r="EEF10"/>
      <c r="EEG10"/>
      <c r="EEH10"/>
      <c r="EEI10"/>
      <c r="EEJ10"/>
      <c r="EEK10"/>
      <c r="EEL10"/>
      <c r="EEM10"/>
      <c r="EEN10"/>
      <c r="EEO10"/>
      <c r="EEP10"/>
      <c r="EEQ10"/>
      <c r="EER10"/>
      <c r="EES10"/>
      <c r="EET10"/>
      <c r="EEU10"/>
      <c r="EEV10"/>
      <c r="EEW10"/>
      <c r="EEX10"/>
      <c r="EEY10"/>
      <c r="EEZ10"/>
      <c r="EFA10"/>
      <c r="EFB10"/>
      <c r="EFC10"/>
      <c r="EFD10"/>
      <c r="EFE10"/>
      <c r="EFF10"/>
      <c r="EFG10"/>
      <c r="EFH10"/>
      <c r="EFI10"/>
      <c r="EFJ10"/>
      <c r="EFK10"/>
      <c r="EFL10"/>
      <c r="EFM10"/>
      <c r="EFN10"/>
      <c r="EFO10"/>
      <c r="EFP10"/>
      <c r="EFQ10"/>
      <c r="EFR10"/>
      <c r="EFS10"/>
      <c r="EFT10"/>
      <c r="EFU10"/>
      <c r="EFV10"/>
      <c r="EFW10"/>
      <c r="EFX10"/>
      <c r="EFY10"/>
      <c r="EFZ10"/>
      <c r="EGA10"/>
      <c r="EGB10"/>
      <c r="EGC10"/>
      <c r="EGD10"/>
      <c r="EGE10"/>
      <c r="EGF10"/>
      <c r="EGG10"/>
      <c r="EGH10"/>
      <c r="EGI10"/>
      <c r="EGJ10"/>
      <c r="EGK10"/>
      <c r="EGL10"/>
      <c r="EGM10"/>
      <c r="EGN10"/>
      <c r="EGO10"/>
      <c r="EGP10"/>
      <c r="EGQ10"/>
      <c r="EGR10"/>
      <c r="EGS10"/>
      <c r="EGT10"/>
      <c r="EGU10"/>
      <c r="EGV10"/>
      <c r="EGW10"/>
      <c r="EGX10"/>
      <c r="EGY10"/>
      <c r="EGZ10"/>
      <c r="EHA10"/>
      <c r="EHB10"/>
      <c r="EHC10"/>
      <c r="EHD10"/>
      <c r="EHE10"/>
      <c r="EHF10"/>
      <c r="EHG10"/>
      <c r="EHH10"/>
      <c r="EHI10"/>
      <c r="EHJ10"/>
      <c r="EHK10"/>
      <c r="EHL10"/>
      <c r="EHM10"/>
      <c r="EHN10"/>
      <c r="EHO10"/>
      <c r="EHP10"/>
      <c r="EHQ10"/>
      <c r="EHR10"/>
      <c r="EHS10"/>
      <c r="EHT10"/>
      <c r="EHU10"/>
      <c r="EHV10"/>
      <c r="EHW10"/>
      <c r="EHX10"/>
      <c r="EHY10"/>
      <c r="EHZ10"/>
      <c r="EIA10"/>
      <c r="EIB10"/>
      <c r="EIC10"/>
      <c r="EID10"/>
      <c r="EIE10"/>
      <c r="EIF10"/>
      <c r="EIG10"/>
      <c r="EIH10"/>
      <c r="EII10"/>
      <c r="EIJ10"/>
      <c r="EIK10"/>
      <c r="EIL10"/>
      <c r="EIM10"/>
      <c r="EIN10"/>
      <c r="EIO10"/>
      <c r="EIP10"/>
      <c r="EIQ10"/>
      <c r="EIR10"/>
      <c r="EIS10"/>
      <c r="EIT10"/>
      <c r="EIU10"/>
      <c r="EIV10"/>
      <c r="EIW10"/>
      <c r="EIX10"/>
      <c r="EIY10"/>
      <c r="EIZ10"/>
      <c r="EJA10"/>
      <c r="EJB10"/>
      <c r="EJC10"/>
      <c r="EJD10"/>
      <c r="EJE10"/>
      <c r="EJF10"/>
      <c r="EJG10"/>
      <c r="EJH10"/>
      <c r="EJI10"/>
      <c r="EJJ10"/>
      <c r="EJK10"/>
      <c r="EJL10"/>
      <c r="EJM10"/>
      <c r="EJN10"/>
      <c r="EJO10"/>
      <c r="EJP10"/>
      <c r="EJQ10"/>
      <c r="EJR10"/>
      <c r="EJS10"/>
      <c r="EJT10"/>
      <c r="EJU10"/>
      <c r="EJV10"/>
      <c r="EJW10"/>
      <c r="EJX10"/>
      <c r="EJY10"/>
      <c r="EJZ10"/>
      <c r="EKA10"/>
      <c r="EKB10"/>
      <c r="EKC10"/>
      <c r="EKD10"/>
      <c r="EKE10"/>
      <c r="EKF10"/>
      <c r="EKG10"/>
      <c r="EKH10"/>
      <c r="EKI10"/>
      <c r="EKJ10"/>
      <c r="EKK10"/>
      <c r="EKL10"/>
      <c r="EKM10"/>
      <c r="EKN10"/>
      <c r="EKO10"/>
      <c r="EKP10"/>
      <c r="EKQ10"/>
      <c r="EKR10"/>
      <c r="EKS10"/>
      <c r="EKT10"/>
      <c r="EKU10"/>
      <c r="EKV10"/>
      <c r="EKW10"/>
      <c r="EKX10"/>
      <c r="EKY10"/>
      <c r="EKZ10"/>
      <c r="ELA10"/>
      <c r="ELB10"/>
      <c r="ELC10"/>
      <c r="ELD10"/>
      <c r="ELE10"/>
      <c r="ELF10"/>
      <c r="ELG10"/>
      <c r="ELH10"/>
      <c r="ELI10"/>
      <c r="ELJ10"/>
      <c r="ELK10"/>
      <c r="ELL10"/>
      <c r="ELM10"/>
      <c r="ELN10"/>
      <c r="ELO10"/>
      <c r="ELP10"/>
      <c r="ELQ10"/>
      <c r="ELR10"/>
      <c r="ELS10"/>
      <c r="ELT10"/>
      <c r="ELU10"/>
      <c r="ELV10"/>
      <c r="ELW10"/>
      <c r="ELX10"/>
      <c r="ELY10"/>
      <c r="ELZ10"/>
      <c r="EMA10"/>
      <c r="EMB10"/>
      <c r="EMC10"/>
      <c r="EMD10"/>
      <c r="EME10"/>
      <c r="EMF10"/>
      <c r="EMG10"/>
      <c r="EMH10"/>
      <c r="EMI10"/>
      <c r="EMJ10"/>
      <c r="EMK10"/>
      <c r="EML10"/>
      <c r="EMM10"/>
      <c r="EMN10"/>
      <c r="EMO10"/>
      <c r="EMP10"/>
      <c r="EMQ10"/>
      <c r="EMR10"/>
      <c r="EMS10"/>
      <c r="EMT10"/>
      <c r="EMU10"/>
      <c r="EMV10"/>
      <c r="EMW10"/>
      <c r="EMX10"/>
      <c r="EMY10"/>
      <c r="EMZ10"/>
      <c r="ENA10"/>
      <c r="ENB10"/>
      <c r="ENC10"/>
      <c r="END10"/>
      <c r="ENE10"/>
      <c r="ENF10"/>
      <c r="ENG10"/>
      <c r="ENH10"/>
      <c r="ENI10"/>
      <c r="ENJ10"/>
      <c r="ENK10"/>
      <c r="ENL10"/>
      <c r="ENM10"/>
      <c r="ENN10"/>
      <c r="ENO10"/>
      <c r="ENP10"/>
      <c r="ENQ10"/>
      <c r="ENR10"/>
      <c r="ENS10"/>
      <c r="ENT10"/>
      <c r="ENU10"/>
      <c r="ENV10"/>
      <c r="ENW10"/>
      <c r="ENX10"/>
      <c r="ENY10"/>
      <c r="ENZ10"/>
      <c r="EOA10"/>
      <c r="EOB10"/>
      <c r="EOC10"/>
      <c r="EOD10"/>
      <c r="EOE10"/>
      <c r="EOF10"/>
      <c r="EOG10"/>
      <c r="EOH10"/>
      <c r="EOI10"/>
      <c r="EOJ10"/>
      <c r="EOK10"/>
      <c r="EOL10"/>
      <c r="EOM10"/>
      <c r="EON10"/>
      <c r="EOO10"/>
      <c r="EOP10"/>
      <c r="EOQ10"/>
      <c r="EOR10"/>
      <c r="EOS10"/>
      <c r="EOT10"/>
      <c r="EOU10"/>
      <c r="EOV10"/>
      <c r="EOW10"/>
      <c r="EOX10"/>
      <c r="EOY10"/>
      <c r="EOZ10"/>
      <c r="EPA10"/>
      <c r="EPB10"/>
      <c r="EPC10"/>
      <c r="EPD10"/>
      <c r="EPE10"/>
      <c r="EPF10"/>
      <c r="EPG10"/>
      <c r="EPH10"/>
      <c r="EPI10"/>
      <c r="EPJ10"/>
      <c r="EPK10"/>
      <c r="EPL10"/>
      <c r="EPM10"/>
      <c r="EPN10"/>
      <c r="EPO10"/>
      <c r="EPP10"/>
      <c r="EPQ10"/>
      <c r="EPR10"/>
      <c r="EPS10"/>
      <c r="EPT10"/>
      <c r="EPU10"/>
      <c r="EPV10"/>
      <c r="EPW10"/>
      <c r="EPX10"/>
      <c r="EPY10"/>
      <c r="EPZ10"/>
      <c r="EQA10"/>
      <c r="EQB10"/>
      <c r="EQC10"/>
      <c r="EQD10"/>
      <c r="EQE10"/>
      <c r="EQF10"/>
      <c r="EQG10"/>
      <c r="EQH10"/>
      <c r="EQI10"/>
      <c r="EQJ10"/>
      <c r="EQK10"/>
      <c r="EQL10"/>
      <c r="EQM10"/>
      <c r="EQN10"/>
      <c r="EQO10"/>
      <c r="EQP10"/>
      <c r="EQQ10"/>
      <c r="EQR10"/>
      <c r="EQS10"/>
      <c r="EQT10"/>
      <c r="EQU10"/>
      <c r="EQV10"/>
      <c r="EQW10"/>
      <c r="EQX10"/>
      <c r="EQY10"/>
      <c r="EQZ10"/>
      <c r="ERA10"/>
      <c r="ERB10"/>
      <c r="ERC10"/>
      <c r="ERD10"/>
      <c r="ERE10"/>
      <c r="ERF10"/>
      <c r="ERG10"/>
      <c r="ERH10"/>
      <c r="ERI10"/>
      <c r="ERJ10"/>
      <c r="ERK10"/>
      <c r="ERL10"/>
      <c r="ERM10"/>
      <c r="ERN10"/>
      <c r="ERO10"/>
      <c r="ERP10"/>
      <c r="ERQ10"/>
      <c r="ERR10"/>
      <c r="ERS10"/>
      <c r="ERT10"/>
      <c r="ERU10"/>
      <c r="ERV10"/>
      <c r="ERW10"/>
      <c r="ERX10"/>
      <c r="ERY10"/>
      <c r="ERZ10"/>
      <c r="ESA10"/>
      <c r="ESB10"/>
      <c r="ESC10"/>
      <c r="ESD10"/>
      <c r="ESE10"/>
      <c r="ESF10"/>
      <c r="ESG10"/>
      <c r="ESH10"/>
      <c r="ESI10"/>
      <c r="ESJ10"/>
      <c r="ESK10"/>
      <c r="ESL10"/>
      <c r="ESM10"/>
      <c r="ESN10"/>
      <c r="ESO10"/>
      <c r="ESP10"/>
      <c r="ESQ10"/>
      <c r="ESR10"/>
      <c r="ESS10"/>
      <c r="EST10"/>
      <c r="ESU10"/>
      <c r="ESV10"/>
      <c r="ESW10"/>
      <c r="ESX10"/>
      <c r="ESY10"/>
      <c r="ESZ10"/>
      <c r="ETA10"/>
      <c r="ETB10"/>
      <c r="ETC10"/>
      <c r="ETD10"/>
      <c r="ETE10"/>
      <c r="ETF10"/>
      <c r="ETG10"/>
      <c r="ETH10"/>
      <c r="ETI10"/>
      <c r="ETJ10"/>
      <c r="ETK10"/>
      <c r="ETL10"/>
      <c r="ETM10"/>
      <c r="ETN10"/>
      <c r="ETO10"/>
      <c r="ETP10"/>
      <c r="ETQ10"/>
      <c r="ETR10"/>
      <c r="ETS10"/>
      <c r="ETT10"/>
      <c r="ETU10"/>
      <c r="ETV10"/>
      <c r="ETW10"/>
      <c r="ETX10"/>
      <c r="ETY10"/>
      <c r="ETZ10"/>
      <c r="EUA10"/>
      <c r="EUB10"/>
      <c r="EUC10"/>
      <c r="EUD10"/>
      <c r="EUE10"/>
      <c r="EUF10"/>
      <c r="EUG10"/>
      <c r="EUH10"/>
      <c r="EUI10"/>
      <c r="EUJ10"/>
      <c r="EUK10"/>
      <c r="EUL10"/>
      <c r="EUM10"/>
      <c r="EUN10"/>
      <c r="EUO10"/>
      <c r="EUP10"/>
      <c r="EUQ10"/>
      <c r="EUR10"/>
      <c r="EUS10"/>
      <c r="EUT10"/>
      <c r="EUU10"/>
      <c r="EUV10"/>
      <c r="EUW10"/>
      <c r="EUX10"/>
      <c r="EUY10"/>
      <c r="EUZ10"/>
      <c r="EVA10"/>
      <c r="EVB10"/>
      <c r="EVC10"/>
      <c r="EVD10"/>
      <c r="EVE10"/>
      <c r="EVF10"/>
      <c r="EVG10"/>
      <c r="EVH10"/>
      <c r="EVI10"/>
      <c r="EVJ10"/>
      <c r="EVK10"/>
      <c r="EVL10"/>
      <c r="EVM10"/>
      <c r="EVN10"/>
      <c r="EVO10"/>
      <c r="EVP10"/>
      <c r="EVQ10"/>
      <c r="EVR10"/>
      <c r="EVS10"/>
      <c r="EVT10"/>
      <c r="EVU10"/>
      <c r="EVV10"/>
      <c r="EVW10"/>
      <c r="EVX10"/>
      <c r="EVY10"/>
      <c r="EVZ10"/>
      <c r="EWA10"/>
      <c r="EWB10"/>
      <c r="EWC10"/>
      <c r="EWD10"/>
      <c r="EWE10"/>
      <c r="EWF10"/>
      <c r="EWG10"/>
      <c r="EWH10"/>
      <c r="EWI10"/>
      <c r="EWJ10"/>
      <c r="EWK10"/>
      <c r="EWL10"/>
      <c r="EWM10"/>
      <c r="EWN10"/>
      <c r="EWO10"/>
      <c r="EWP10"/>
      <c r="EWQ10"/>
      <c r="EWR10"/>
      <c r="EWS10"/>
      <c r="EWT10"/>
      <c r="EWU10"/>
      <c r="EWV10"/>
      <c r="EWW10"/>
      <c r="EWX10"/>
      <c r="EWY10"/>
      <c r="EWZ10"/>
      <c r="EXA10"/>
      <c r="EXB10"/>
      <c r="EXC10"/>
      <c r="EXD10"/>
      <c r="EXE10"/>
      <c r="EXF10"/>
      <c r="EXG10"/>
      <c r="EXH10"/>
      <c r="EXI10"/>
      <c r="EXJ10"/>
      <c r="EXK10"/>
      <c r="EXL10"/>
      <c r="EXM10"/>
      <c r="EXN10"/>
      <c r="EXO10"/>
      <c r="EXP10"/>
      <c r="EXQ10"/>
      <c r="EXR10"/>
      <c r="EXS10"/>
      <c r="EXT10"/>
      <c r="EXU10"/>
      <c r="EXV10"/>
      <c r="EXW10"/>
      <c r="EXX10"/>
      <c r="EXY10"/>
      <c r="EXZ10"/>
      <c r="EYA10"/>
      <c r="EYB10"/>
      <c r="EYC10"/>
      <c r="EYD10"/>
      <c r="EYE10"/>
      <c r="EYF10"/>
      <c r="EYG10"/>
      <c r="EYH10"/>
      <c r="EYI10"/>
      <c r="EYJ10"/>
      <c r="EYK10"/>
      <c r="EYL10"/>
      <c r="EYM10"/>
      <c r="EYN10"/>
      <c r="EYO10"/>
      <c r="EYP10"/>
      <c r="EYQ10"/>
      <c r="EYR10"/>
      <c r="EYS10"/>
      <c r="EYT10"/>
      <c r="EYU10"/>
      <c r="EYV10"/>
      <c r="EYW10"/>
      <c r="EYX10"/>
      <c r="EYY10"/>
      <c r="EYZ10"/>
      <c r="EZA10"/>
      <c r="EZB10"/>
      <c r="EZC10"/>
      <c r="EZD10"/>
      <c r="EZE10"/>
      <c r="EZF10"/>
      <c r="EZG10"/>
      <c r="EZH10"/>
      <c r="EZI10"/>
      <c r="EZJ10"/>
      <c r="EZK10"/>
      <c r="EZL10"/>
      <c r="EZM10"/>
      <c r="EZN10"/>
      <c r="EZO10"/>
      <c r="EZP10"/>
      <c r="EZQ10"/>
      <c r="EZR10"/>
      <c r="EZS10"/>
      <c r="EZT10"/>
      <c r="EZU10"/>
      <c r="EZV10"/>
      <c r="EZW10"/>
      <c r="EZX10"/>
      <c r="EZY10"/>
      <c r="EZZ10"/>
      <c r="FAA10"/>
      <c r="FAB10"/>
      <c r="FAC10"/>
      <c r="FAD10"/>
      <c r="FAE10"/>
      <c r="FAF10"/>
      <c r="FAG10"/>
      <c r="FAH10"/>
      <c r="FAI10"/>
      <c r="FAJ10"/>
      <c r="FAK10"/>
      <c r="FAL10"/>
      <c r="FAM10"/>
      <c r="FAN10"/>
      <c r="FAO10"/>
      <c r="FAP10"/>
      <c r="FAQ10"/>
      <c r="FAR10"/>
      <c r="FAS10"/>
      <c r="FAT10"/>
      <c r="FAU10"/>
      <c r="FAV10"/>
      <c r="FAW10"/>
      <c r="FAX10"/>
      <c r="FAY10"/>
      <c r="FAZ10"/>
      <c r="FBA10"/>
      <c r="FBB10"/>
      <c r="FBC10"/>
      <c r="FBD10"/>
      <c r="FBE10"/>
      <c r="FBF10"/>
      <c r="FBG10"/>
      <c r="FBH10"/>
      <c r="FBI10"/>
      <c r="FBJ10"/>
      <c r="FBK10"/>
      <c r="FBL10"/>
      <c r="FBM10"/>
      <c r="FBN10"/>
      <c r="FBO10"/>
      <c r="FBP10"/>
      <c r="FBQ10"/>
      <c r="FBR10"/>
      <c r="FBS10"/>
      <c r="FBT10"/>
      <c r="FBU10"/>
      <c r="FBV10"/>
      <c r="FBW10"/>
      <c r="FBX10"/>
      <c r="FBY10"/>
      <c r="FBZ10"/>
      <c r="FCA10"/>
      <c r="FCB10"/>
      <c r="FCC10"/>
      <c r="FCD10"/>
      <c r="FCE10"/>
      <c r="FCF10"/>
      <c r="FCG10"/>
      <c r="FCH10"/>
      <c r="FCI10"/>
      <c r="FCJ10"/>
      <c r="FCK10"/>
      <c r="FCL10"/>
      <c r="FCM10"/>
      <c r="FCN10"/>
      <c r="FCO10"/>
      <c r="FCP10"/>
      <c r="FCQ10"/>
      <c r="FCR10"/>
      <c r="FCS10"/>
      <c r="FCT10"/>
      <c r="FCU10"/>
      <c r="FCV10"/>
      <c r="FCW10"/>
      <c r="FCX10"/>
      <c r="FCY10"/>
      <c r="FCZ10"/>
      <c r="FDA10"/>
      <c r="FDB10"/>
      <c r="FDC10"/>
      <c r="FDD10"/>
      <c r="FDE10"/>
      <c r="FDF10"/>
      <c r="FDG10"/>
      <c r="FDH10"/>
      <c r="FDI10"/>
      <c r="FDJ10"/>
      <c r="FDK10"/>
      <c r="FDL10"/>
      <c r="FDM10"/>
      <c r="FDN10"/>
      <c r="FDO10"/>
      <c r="FDP10"/>
      <c r="FDQ10"/>
      <c r="FDR10"/>
      <c r="FDS10"/>
      <c r="FDT10"/>
      <c r="FDU10"/>
      <c r="FDV10"/>
      <c r="FDW10"/>
      <c r="FDX10"/>
      <c r="FDY10"/>
      <c r="FDZ10"/>
      <c r="FEA10"/>
      <c r="FEB10"/>
      <c r="FEC10"/>
      <c r="FED10"/>
      <c r="FEE10"/>
      <c r="FEF10"/>
      <c r="FEG10"/>
      <c r="FEH10"/>
      <c r="FEI10"/>
      <c r="FEJ10"/>
      <c r="FEK10"/>
      <c r="FEL10"/>
      <c r="FEM10"/>
      <c r="FEN10"/>
      <c r="FEO10"/>
      <c r="FEP10"/>
      <c r="FEQ10"/>
      <c r="FER10"/>
      <c r="FES10"/>
      <c r="FET10"/>
      <c r="FEU10"/>
      <c r="FEV10"/>
      <c r="FEW10"/>
      <c r="FEX10"/>
      <c r="FEY10"/>
      <c r="FEZ10"/>
      <c r="FFA10"/>
      <c r="FFB10"/>
      <c r="FFC10"/>
      <c r="FFD10"/>
      <c r="FFE10"/>
      <c r="FFF10"/>
      <c r="FFG10"/>
      <c r="FFH10"/>
      <c r="FFI10"/>
      <c r="FFJ10"/>
      <c r="FFK10"/>
      <c r="FFL10"/>
      <c r="FFM10"/>
      <c r="FFN10"/>
      <c r="FFO10"/>
      <c r="FFP10"/>
      <c r="FFQ10"/>
      <c r="FFR10"/>
      <c r="FFS10"/>
      <c r="FFT10"/>
      <c r="FFU10"/>
      <c r="FFV10"/>
      <c r="FFW10"/>
      <c r="FFX10"/>
      <c r="FFY10"/>
      <c r="FFZ10"/>
      <c r="FGA10"/>
      <c r="FGB10"/>
      <c r="FGC10"/>
      <c r="FGD10"/>
      <c r="FGE10"/>
      <c r="FGF10"/>
      <c r="FGG10"/>
      <c r="FGH10"/>
      <c r="FGI10"/>
      <c r="FGJ10"/>
      <c r="FGK10"/>
      <c r="FGL10"/>
      <c r="FGM10"/>
      <c r="FGN10"/>
      <c r="FGO10"/>
      <c r="FGP10"/>
      <c r="FGQ10"/>
      <c r="FGR10"/>
      <c r="FGS10"/>
      <c r="FGT10"/>
      <c r="FGU10"/>
      <c r="FGV10"/>
      <c r="FGW10"/>
      <c r="FGX10"/>
      <c r="FGY10"/>
      <c r="FGZ10"/>
      <c r="FHA10"/>
      <c r="FHB10"/>
      <c r="FHC10"/>
      <c r="FHD10"/>
      <c r="FHE10"/>
      <c r="FHF10"/>
      <c r="FHG10"/>
      <c r="FHH10"/>
      <c r="FHI10"/>
      <c r="FHJ10"/>
      <c r="FHK10"/>
      <c r="FHL10"/>
      <c r="FHM10"/>
      <c r="FHN10"/>
      <c r="FHO10"/>
      <c r="FHP10"/>
      <c r="FHQ10"/>
      <c r="FHR10"/>
      <c r="FHS10"/>
      <c r="FHT10"/>
      <c r="FHU10"/>
      <c r="FHV10"/>
      <c r="FHW10"/>
      <c r="FHX10"/>
      <c r="FHY10"/>
      <c r="FHZ10"/>
      <c r="FIA10"/>
      <c r="FIB10"/>
      <c r="FIC10"/>
      <c r="FID10"/>
      <c r="FIE10"/>
      <c r="FIF10"/>
      <c r="FIG10"/>
      <c r="FIH10"/>
      <c r="FII10"/>
      <c r="FIJ10"/>
      <c r="FIK10"/>
      <c r="FIL10"/>
      <c r="FIM10"/>
      <c r="FIN10"/>
      <c r="FIO10"/>
      <c r="FIP10"/>
      <c r="FIQ10"/>
      <c r="FIR10"/>
      <c r="FIS10"/>
      <c r="FIT10"/>
      <c r="FIU10"/>
      <c r="FIV10"/>
      <c r="FIW10"/>
      <c r="FIX10"/>
      <c r="FIY10"/>
      <c r="FIZ10"/>
      <c r="FJA10"/>
      <c r="FJB10"/>
      <c r="FJC10"/>
      <c r="FJD10"/>
      <c r="FJE10"/>
      <c r="FJF10"/>
      <c r="FJG10"/>
      <c r="FJH10"/>
      <c r="FJI10"/>
      <c r="FJJ10"/>
      <c r="FJK10"/>
      <c r="FJL10"/>
      <c r="FJM10"/>
      <c r="FJN10"/>
      <c r="FJO10"/>
      <c r="FJP10"/>
      <c r="FJQ10"/>
      <c r="FJR10"/>
      <c r="FJS10"/>
      <c r="FJT10"/>
      <c r="FJU10"/>
      <c r="FJV10"/>
      <c r="FJW10"/>
      <c r="FJX10"/>
      <c r="FJY10"/>
      <c r="FJZ10"/>
      <c r="FKA10"/>
      <c r="FKB10"/>
      <c r="FKC10"/>
      <c r="FKD10"/>
      <c r="FKE10"/>
      <c r="FKF10"/>
      <c r="FKG10"/>
      <c r="FKH10"/>
      <c r="FKI10"/>
      <c r="FKJ10"/>
      <c r="FKK10"/>
      <c r="FKL10"/>
      <c r="FKM10"/>
      <c r="FKN10"/>
      <c r="FKO10"/>
      <c r="FKP10"/>
      <c r="FKQ10"/>
      <c r="FKR10"/>
      <c r="FKS10"/>
      <c r="FKT10"/>
      <c r="FKU10"/>
      <c r="FKV10"/>
      <c r="FKW10"/>
      <c r="FKX10"/>
      <c r="FKY10"/>
      <c r="FKZ10"/>
      <c r="FLA10"/>
      <c r="FLB10"/>
      <c r="FLC10"/>
      <c r="FLD10"/>
      <c r="FLE10"/>
      <c r="FLF10"/>
      <c r="FLG10"/>
      <c r="FLH10"/>
      <c r="FLI10"/>
      <c r="FLJ10"/>
      <c r="FLK10"/>
      <c r="FLL10"/>
      <c r="FLM10"/>
      <c r="FLN10"/>
      <c r="FLO10"/>
      <c r="FLP10"/>
      <c r="FLQ10"/>
      <c r="FLR10"/>
      <c r="FLS10"/>
      <c r="FLT10"/>
      <c r="FLU10"/>
      <c r="FLV10"/>
      <c r="FLW10"/>
      <c r="FLX10"/>
      <c r="FLY10"/>
      <c r="FLZ10"/>
      <c r="FMA10"/>
      <c r="FMB10"/>
      <c r="FMC10"/>
      <c r="FMD10"/>
      <c r="FME10"/>
      <c r="FMF10"/>
      <c r="FMG10"/>
      <c r="FMH10"/>
      <c r="FMI10"/>
      <c r="FMJ10"/>
      <c r="FMK10"/>
      <c r="FML10"/>
      <c r="FMM10"/>
      <c r="FMN10"/>
      <c r="FMO10"/>
      <c r="FMP10"/>
      <c r="FMQ10"/>
      <c r="FMR10"/>
      <c r="FMS10"/>
      <c r="FMT10"/>
      <c r="FMU10"/>
      <c r="FMV10"/>
      <c r="FMW10"/>
      <c r="FMX10"/>
      <c r="FMY10"/>
      <c r="FMZ10"/>
      <c r="FNA10"/>
      <c r="FNB10"/>
      <c r="FNC10"/>
      <c r="FND10"/>
      <c r="FNE10"/>
      <c r="FNF10"/>
      <c r="FNG10"/>
      <c r="FNH10"/>
      <c r="FNI10"/>
      <c r="FNJ10"/>
      <c r="FNK10"/>
      <c r="FNL10"/>
      <c r="FNM10"/>
      <c r="FNN10"/>
      <c r="FNO10"/>
      <c r="FNP10"/>
      <c r="FNQ10"/>
      <c r="FNR10"/>
      <c r="FNS10"/>
      <c r="FNT10"/>
      <c r="FNU10"/>
      <c r="FNV10"/>
      <c r="FNW10"/>
      <c r="FNX10"/>
      <c r="FNY10"/>
      <c r="FNZ10"/>
      <c r="FOA10"/>
      <c r="FOB10"/>
      <c r="FOC10"/>
      <c r="FOD10"/>
      <c r="FOE10"/>
      <c r="FOF10"/>
      <c r="FOG10"/>
      <c r="FOH10"/>
      <c r="FOI10"/>
      <c r="FOJ10"/>
      <c r="FOK10"/>
      <c r="FOL10"/>
      <c r="FOM10"/>
      <c r="FON10"/>
      <c r="FOO10"/>
      <c r="FOP10"/>
      <c r="FOQ10"/>
      <c r="FOR10"/>
      <c r="FOS10"/>
      <c r="FOT10"/>
      <c r="FOU10"/>
      <c r="FOV10"/>
      <c r="FOW10"/>
      <c r="FOX10"/>
      <c r="FOY10"/>
      <c r="FOZ10"/>
      <c r="FPA10"/>
      <c r="FPB10"/>
      <c r="FPC10"/>
      <c r="FPD10"/>
      <c r="FPE10"/>
      <c r="FPF10"/>
      <c r="FPG10"/>
      <c r="FPH10"/>
      <c r="FPI10"/>
      <c r="FPJ10"/>
      <c r="FPK10"/>
      <c r="FPL10"/>
      <c r="FPM10"/>
      <c r="FPN10"/>
      <c r="FPO10"/>
      <c r="FPP10"/>
      <c r="FPQ10"/>
      <c r="FPR10"/>
      <c r="FPS10"/>
      <c r="FPT10"/>
      <c r="FPU10"/>
      <c r="FPV10"/>
      <c r="FPW10"/>
      <c r="FPX10"/>
      <c r="FPY10"/>
      <c r="FPZ10"/>
      <c r="FQA10"/>
      <c r="FQB10"/>
      <c r="FQC10"/>
      <c r="FQD10"/>
      <c r="FQE10"/>
      <c r="FQF10"/>
      <c r="FQG10"/>
      <c r="FQH10"/>
      <c r="FQI10"/>
      <c r="FQJ10"/>
      <c r="FQK10"/>
      <c r="FQL10"/>
      <c r="FQM10"/>
      <c r="FQN10"/>
      <c r="FQO10"/>
      <c r="FQP10"/>
      <c r="FQQ10"/>
      <c r="FQR10"/>
      <c r="FQS10"/>
      <c r="FQT10"/>
      <c r="FQU10"/>
      <c r="FQV10"/>
      <c r="FQW10"/>
      <c r="FQX10"/>
      <c r="FQY10"/>
      <c r="FQZ10"/>
      <c r="FRA10"/>
      <c r="FRB10"/>
      <c r="FRC10"/>
      <c r="FRD10"/>
      <c r="FRE10"/>
      <c r="FRF10"/>
      <c r="FRG10"/>
      <c r="FRH10"/>
      <c r="FRI10"/>
      <c r="FRJ10"/>
      <c r="FRK10"/>
      <c r="FRL10"/>
      <c r="FRM10"/>
      <c r="FRN10"/>
      <c r="FRO10"/>
      <c r="FRP10"/>
      <c r="FRQ10"/>
      <c r="FRR10"/>
      <c r="FRS10"/>
      <c r="FRT10"/>
      <c r="FRU10"/>
      <c r="FRV10"/>
      <c r="FRW10"/>
      <c r="FRX10"/>
      <c r="FRY10"/>
      <c r="FRZ10"/>
      <c r="FSA10"/>
      <c r="FSB10"/>
      <c r="FSC10"/>
      <c r="FSD10"/>
      <c r="FSE10"/>
      <c r="FSF10"/>
      <c r="FSG10"/>
      <c r="FSH10"/>
      <c r="FSI10"/>
      <c r="FSJ10"/>
      <c r="FSK10"/>
      <c r="FSL10"/>
      <c r="FSM10"/>
      <c r="FSN10"/>
      <c r="FSO10"/>
      <c r="FSP10"/>
      <c r="FSQ10"/>
      <c r="FSR10"/>
      <c r="FSS10"/>
      <c r="FST10"/>
      <c r="FSU10"/>
      <c r="FSV10"/>
      <c r="FSW10"/>
      <c r="FSX10"/>
      <c r="FSY10"/>
      <c r="FSZ10"/>
      <c r="FTA10"/>
      <c r="FTB10"/>
      <c r="FTC10"/>
      <c r="FTD10"/>
      <c r="FTE10"/>
      <c r="FTF10"/>
      <c r="FTG10"/>
      <c r="FTH10"/>
      <c r="FTI10"/>
      <c r="FTJ10"/>
      <c r="FTK10"/>
      <c r="FTL10"/>
      <c r="FTM10"/>
      <c r="FTN10"/>
      <c r="FTO10"/>
      <c r="FTP10"/>
      <c r="FTQ10"/>
      <c r="FTR10"/>
      <c r="FTS10"/>
      <c r="FTT10"/>
      <c r="FTU10"/>
      <c r="FTV10"/>
      <c r="FTW10"/>
      <c r="FTX10"/>
      <c r="FTY10"/>
      <c r="FTZ10"/>
      <c r="FUA10"/>
      <c r="FUB10"/>
      <c r="FUC10"/>
      <c r="FUD10"/>
      <c r="FUE10"/>
      <c r="FUF10"/>
      <c r="FUG10"/>
      <c r="FUH10"/>
      <c r="FUI10"/>
      <c r="FUJ10"/>
      <c r="FUK10"/>
      <c r="FUL10"/>
      <c r="FUM10"/>
      <c r="FUN10"/>
      <c r="FUO10"/>
      <c r="FUP10"/>
      <c r="FUQ10"/>
      <c r="FUR10"/>
      <c r="FUS10"/>
      <c r="FUT10"/>
      <c r="FUU10"/>
      <c r="FUV10"/>
      <c r="FUW10"/>
      <c r="FUX10"/>
      <c r="FUY10"/>
      <c r="FUZ10"/>
      <c r="FVA10"/>
      <c r="FVB10"/>
      <c r="FVC10"/>
      <c r="FVD10"/>
      <c r="FVE10"/>
      <c r="FVF10"/>
      <c r="FVG10"/>
      <c r="FVH10"/>
      <c r="FVI10"/>
      <c r="FVJ10"/>
      <c r="FVK10"/>
      <c r="FVL10"/>
      <c r="FVM10"/>
      <c r="FVN10"/>
      <c r="FVO10"/>
      <c r="FVP10"/>
      <c r="FVQ10"/>
      <c r="FVR10"/>
      <c r="FVS10"/>
      <c r="FVT10"/>
      <c r="FVU10"/>
      <c r="FVV10"/>
      <c r="FVW10"/>
      <c r="FVX10"/>
      <c r="FVY10"/>
      <c r="FVZ10"/>
      <c r="FWA10"/>
      <c r="FWB10"/>
      <c r="FWC10"/>
      <c r="FWD10"/>
      <c r="FWE10"/>
      <c r="FWF10"/>
      <c r="FWG10"/>
      <c r="FWH10"/>
      <c r="FWI10"/>
      <c r="FWJ10"/>
      <c r="FWK10"/>
      <c r="FWL10"/>
      <c r="FWM10"/>
      <c r="FWN10"/>
      <c r="FWO10"/>
      <c r="FWP10"/>
      <c r="FWQ10"/>
      <c r="FWR10"/>
      <c r="FWS10"/>
      <c r="FWT10"/>
      <c r="FWU10"/>
      <c r="FWV10"/>
      <c r="FWW10"/>
      <c r="FWX10"/>
      <c r="FWY10"/>
      <c r="FWZ10"/>
      <c r="FXA10"/>
      <c r="FXB10"/>
      <c r="FXC10"/>
      <c r="FXD10"/>
      <c r="FXE10"/>
      <c r="FXF10"/>
      <c r="FXG10"/>
      <c r="FXH10"/>
      <c r="FXI10"/>
      <c r="FXJ10"/>
      <c r="FXK10"/>
      <c r="FXL10"/>
      <c r="FXM10"/>
      <c r="FXN10"/>
      <c r="FXO10"/>
      <c r="FXP10"/>
      <c r="FXQ10"/>
      <c r="FXR10"/>
      <c r="FXS10"/>
      <c r="FXT10"/>
      <c r="FXU10"/>
      <c r="FXV10"/>
      <c r="FXW10"/>
      <c r="FXX10"/>
      <c r="FXY10"/>
      <c r="FXZ10"/>
      <c r="FYA10"/>
      <c r="FYB10"/>
      <c r="FYC10"/>
      <c r="FYD10"/>
      <c r="FYE10"/>
      <c r="FYF10"/>
      <c r="FYG10"/>
      <c r="FYH10"/>
      <c r="FYI10"/>
      <c r="FYJ10"/>
      <c r="FYK10"/>
      <c r="FYL10"/>
      <c r="FYM10"/>
      <c r="FYN10"/>
      <c r="FYO10"/>
      <c r="FYP10"/>
      <c r="FYQ10"/>
      <c r="FYR10"/>
      <c r="FYS10"/>
      <c r="FYT10"/>
      <c r="FYU10"/>
      <c r="FYV10"/>
      <c r="FYW10"/>
      <c r="FYX10"/>
      <c r="FYY10"/>
      <c r="FYZ10"/>
      <c r="FZA10"/>
      <c r="FZB10"/>
      <c r="FZC10"/>
      <c r="FZD10"/>
      <c r="FZE10"/>
      <c r="FZF10"/>
      <c r="FZG10"/>
      <c r="FZH10"/>
      <c r="FZI10"/>
      <c r="FZJ10"/>
      <c r="FZK10"/>
      <c r="FZL10"/>
      <c r="FZM10"/>
      <c r="FZN10"/>
      <c r="FZO10"/>
      <c r="FZP10"/>
      <c r="FZQ10"/>
      <c r="FZR10"/>
      <c r="FZS10"/>
      <c r="FZT10"/>
      <c r="FZU10"/>
      <c r="FZV10"/>
      <c r="FZW10"/>
      <c r="FZX10"/>
      <c r="FZY10"/>
      <c r="FZZ10"/>
      <c r="GAA10"/>
      <c r="GAB10"/>
      <c r="GAC10"/>
      <c r="GAD10"/>
      <c r="GAE10"/>
      <c r="GAF10"/>
      <c r="GAG10"/>
      <c r="GAH10"/>
      <c r="GAI10"/>
      <c r="GAJ10"/>
      <c r="GAK10"/>
      <c r="GAL10"/>
      <c r="GAM10"/>
      <c r="GAN10"/>
      <c r="GAO10"/>
      <c r="GAP10"/>
      <c r="GAQ10"/>
      <c r="GAR10"/>
      <c r="GAS10"/>
      <c r="GAT10"/>
      <c r="GAU10"/>
      <c r="GAV10"/>
      <c r="GAW10"/>
      <c r="GAX10"/>
      <c r="GAY10"/>
      <c r="GAZ10"/>
      <c r="GBA10"/>
      <c r="GBB10"/>
      <c r="GBC10"/>
      <c r="GBD10"/>
      <c r="GBE10"/>
      <c r="GBF10"/>
      <c r="GBG10"/>
      <c r="GBH10"/>
      <c r="GBI10"/>
      <c r="GBJ10"/>
      <c r="GBK10"/>
      <c r="GBL10"/>
      <c r="GBM10"/>
      <c r="GBN10"/>
      <c r="GBO10"/>
      <c r="GBP10"/>
      <c r="GBQ10"/>
      <c r="GBR10"/>
      <c r="GBS10"/>
      <c r="GBT10"/>
      <c r="GBU10"/>
      <c r="GBV10"/>
      <c r="GBW10"/>
      <c r="GBX10"/>
      <c r="GBY10"/>
      <c r="GBZ10"/>
      <c r="GCA10"/>
      <c r="GCB10"/>
      <c r="GCC10"/>
      <c r="GCD10"/>
      <c r="GCE10"/>
      <c r="GCF10"/>
      <c r="GCG10"/>
      <c r="GCH10"/>
      <c r="GCI10"/>
      <c r="GCJ10"/>
      <c r="GCK10"/>
      <c r="GCL10"/>
      <c r="GCM10"/>
      <c r="GCN10"/>
      <c r="GCO10"/>
      <c r="GCP10"/>
      <c r="GCQ10"/>
      <c r="GCR10"/>
      <c r="GCS10"/>
      <c r="GCT10"/>
      <c r="GCU10"/>
      <c r="GCV10"/>
      <c r="GCW10"/>
      <c r="GCX10"/>
      <c r="GCY10"/>
      <c r="GCZ10"/>
      <c r="GDA10"/>
      <c r="GDB10"/>
      <c r="GDC10"/>
      <c r="GDD10"/>
      <c r="GDE10"/>
      <c r="GDF10"/>
      <c r="GDG10"/>
      <c r="GDH10"/>
      <c r="GDI10"/>
      <c r="GDJ10"/>
      <c r="GDK10"/>
      <c r="GDL10"/>
      <c r="GDM10"/>
      <c r="GDN10"/>
      <c r="GDO10"/>
      <c r="GDP10"/>
      <c r="GDQ10"/>
      <c r="GDR10"/>
      <c r="GDS10"/>
      <c r="GDT10"/>
      <c r="GDU10"/>
      <c r="GDV10"/>
      <c r="GDW10"/>
      <c r="GDX10"/>
      <c r="GDY10"/>
      <c r="GDZ10"/>
      <c r="GEA10"/>
      <c r="GEB10"/>
      <c r="GEC10"/>
      <c r="GED10"/>
      <c r="GEE10"/>
      <c r="GEF10"/>
      <c r="GEG10"/>
      <c r="GEH10"/>
      <c r="GEI10"/>
      <c r="GEJ10"/>
      <c r="GEK10"/>
      <c r="GEL10"/>
      <c r="GEM10"/>
      <c r="GEN10"/>
      <c r="GEO10"/>
      <c r="GEP10"/>
      <c r="GEQ10"/>
      <c r="GER10"/>
      <c r="GES10"/>
      <c r="GET10"/>
      <c r="GEU10"/>
      <c r="GEV10"/>
      <c r="GEW10"/>
      <c r="GEX10"/>
      <c r="GEY10"/>
      <c r="GEZ10"/>
      <c r="GFA10"/>
      <c r="GFB10"/>
      <c r="GFC10"/>
      <c r="GFD10"/>
      <c r="GFE10"/>
      <c r="GFF10"/>
      <c r="GFG10"/>
      <c r="GFH10"/>
      <c r="GFI10"/>
      <c r="GFJ10"/>
      <c r="GFK10"/>
      <c r="GFL10"/>
      <c r="GFM10"/>
      <c r="GFN10"/>
      <c r="GFO10"/>
      <c r="GFP10"/>
      <c r="GFQ10"/>
      <c r="GFR10"/>
      <c r="GFS10"/>
      <c r="GFT10"/>
      <c r="GFU10"/>
      <c r="GFV10"/>
      <c r="GFW10"/>
      <c r="GFX10"/>
      <c r="GFY10"/>
      <c r="GFZ10"/>
      <c r="GGA10"/>
      <c r="GGB10"/>
      <c r="GGC10"/>
      <c r="GGD10"/>
      <c r="GGE10"/>
      <c r="GGF10"/>
      <c r="GGG10"/>
      <c r="GGH10"/>
      <c r="GGI10"/>
      <c r="GGJ10"/>
      <c r="GGK10"/>
      <c r="GGL10"/>
      <c r="GGM10"/>
      <c r="GGN10"/>
      <c r="GGO10"/>
      <c r="GGP10"/>
      <c r="GGQ10"/>
      <c r="GGR10"/>
      <c r="GGS10"/>
      <c r="GGT10"/>
      <c r="GGU10"/>
      <c r="GGV10"/>
      <c r="GGW10"/>
      <c r="GGX10"/>
      <c r="GGY10"/>
      <c r="GGZ10"/>
      <c r="GHA10"/>
      <c r="GHB10"/>
      <c r="GHC10"/>
      <c r="GHD10"/>
      <c r="GHE10"/>
      <c r="GHF10"/>
      <c r="GHG10"/>
      <c r="GHH10"/>
      <c r="GHI10"/>
      <c r="GHJ10"/>
      <c r="GHK10"/>
      <c r="GHL10"/>
      <c r="GHM10"/>
      <c r="GHN10"/>
      <c r="GHO10"/>
      <c r="GHP10"/>
      <c r="GHQ10"/>
      <c r="GHR10"/>
      <c r="GHS10"/>
      <c r="GHT10"/>
      <c r="GHU10"/>
      <c r="GHV10"/>
      <c r="GHW10"/>
      <c r="GHX10"/>
      <c r="GHY10"/>
      <c r="GHZ10"/>
      <c r="GIA10"/>
      <c r="GIB10"/>
      <c r="GIC10"/>
      <c r="GID10"/>
      <c r="GIE10"/>
      <c r="GIF10"/>
      <c r="GIG10"/>
      <c r="GIH10"/>
      <c r="GII10"/>
      <c r="GIJ10"/>
      <c r="GIK10"/>
      <c r="GIL10"/>
      <c r="GIM10"/>
      <c r="GIN10"/>
      <c r="GIO10"/>
      <c r="GIP10"/>
      <c r="GIQ10"/>
      <c r="GIR10"/>
      <c r="GIS10"/>
      <c r="GIT10"/>
      <c r="GIU10"/>
      <c r="GIV10"/>
      <c r="GIW10"/>
      <c r="GIX10"/>
      <c r="GIY10"/>
      <c r="GIZ10"/>
      <c r="GJA10"/>
      <c r="GJB10"/>
      <c r="GJC10"/>
      <c r="GJD10"/>
      <c r="GJE10"/>
      <c r="GJF10"/>
      <c r="GJG10"/>
      <c r="GJH10"/>
      <c r="GJI10"/>
      <c r="GJJ10"/>
      <c r="GJK10"/>
      <c r="GJL10"/>
      <c r="GJM10"/>
      <c r="GJN10"/>
      <c r="GJO10"/>
      <c r="GJP10"/>
      <c r="GJQ10"/>
      <c r="GJR10"/>
      <c r="GJS10"/>
      <c r="GJT10"/>
      <c r="GJU10"/>
      <c r="GJV10"/>
      <c r="GJW10"/>
      <c r="GJX10"/>
      <c r="GJY10"/>
      <c r="GJZ10"/>
      <c r="GKA10"/>
      <c r="GKB10"/>
      <c r="GKC10"/>
      <c r="GKD10"/>
      <c r="GKE10"/>
      <c r="GKF10"/>
      <c r="GKG10"/>
      <c r="GKH10"/>
      <c r="GKI10"/>
      <c r="GKJ10"/>
      <c r="GKK10"/>
      <c r="GKL10"/>
      <c r="GKM10"/>
      <c r="GKN10"/>
      <c r="GKO10"/>
      <c r="GKP10"/>
      <c r="GKQ10"/>
      <c r="GKR10"/>
      <c r="GKS10"/>
      <c r="GKT10"/>
      <c r="GKU10"/>
      <c r="GKV10"/>
      <c r="GKW10"/>
      <c r="GKX10"/>
      <c r="GKY10"/>
      <c r="GKZ10"/>
      <c r="GLA10"/>
      <c r="GLB10"/>
      <c r="GLC10"/>
      <c r="GLD10"/>
      <c r="GLE10"/>
      <c r="GLF10"/>
      <c r="GLG10"/>
      <c r="GLH10"/>
      <c r="GLI10"/>
      <c r="GLJ10"/>
      <c r="GLK10"/>
      <c r="GLL10"/>
      <c r="GLM10"/>
      <c r="GLN10"/>
      <c r="GLO10"/>
      <c r="GLP10"/>
      <c r="GLQ10"/>
      <c r="GLR10"/>
      <c r="GLS10"/>
      <c r="GLT10"/>
      <c r="GLU10"/>
      <c r="GLV10"/>
      <c r="GLW10"/>
      <c r="GLX10"/>
      <c r="GLY10"/>
      <c r="GLZ10"/>
      <c r="GMA10"/>
      <c r="GMB10"/>
      <c r="GMC10"/>
      <c r="GMD10"/>
      <c r="GME10"/>
      <c r="GMF10"/>
      <c r="GMG10"/>
      <c r="GMH10"/>
      <c r="GMI10"/>
      <c r="GMJ10"/>
      <c r="GMK10"/>
      <c r="GML10"/>
      <c r="GMM10"/>
      <c r="GMN10"/>
      <c r="GMO10"/>
      <c r="GMP10"/>
      <c r="GMQ10"/>
      <c r="GMR10"/>
      <c r="GMS10"/>
      <c r="GMT10"/>
      <c r="GMU10"/>
      <c r="GMV10"/>
      <c r="GMW10"/>
      <c r="GMX10"/>
      <c r="GMY10"/>
      <c r="GMZ10"/>
      <c r="GNA10"/>
      <c r="GNB10"/>
      <c r="GNC10"/>
      <c r="GND10"/>
      <c r="GNE10"/>
      <c r="GNF10"/>
      <c r="GNG10"/>
      <c r="GNH10"/>
      <c r="GNI10"/>
      <c r="GNJ10"/>
      <c r="GNK10"/>
      <c r="GNL10"/>
      <c r="GNM10"/>
      <c r="GNN10"/>
      <c r="GNO10"/>
      <c r="GNP10"/>
      <c r="GNQ10"/>
      <c r="GNR10"/>
      <c r="GNS10"/>
      <c r="GNT10"/>
      <c r="GNU10"/>
      <c r="GNV10"/>
      <c r="GNW10"/>
      <c r="GNX10"/>
      <c r="GNY10"/>
      <c r="GNZ10"/>
      <c r="GOA10"/>
      <c r="GOB10"/>
      <c r="GOC10"/>
      <c r="GOD10"/>
      <c r="GOE10"/>
      <c r="GOF10"/>
      <c r="GOG10"/>
      <c r="GOH10"/>
      <c r="GOI10"/>
      <c r="GOJ10"/>
      <c r="GOK10"/>
      <c r="GOL10"/>
      <c r="GOM10"/>
      <c r="GON10"/>
      <c r="GOO10"/>
      <c r="GOP10"/>
      <c r="GOQ10"/>
      <c r="GOR10"/>
      <c r="GOS10"/>
      <c r="GOT10"/>
      <c r="GOU10"/>
      <c r="GOV10"/>
      <c r="GOW10"/>
      <c r="GOX10"/>
      <c r="GOY10"/>
      <c r="GOZ10"/>
      <c r="GPA10"/>
      <c r="GPB10"/>
      <c r="GPC10"/>
      <c r="GPD10"/>
      <c r="GPE10"/>
      <c r="GPF10"/>
      <c r="GPG10"/>
      <c r="GPH10"/>
      <c r="GPI10"/>
      <c r="GPJ10"/>
      <c r="GPK10"/>
      <c r="GPL10"/>
      <c r="GPM10"/>
      <c r="GPN10"/>
      <c r="GPO10"/>
      <c r="GPP10"/>
      <c r="GPQ10"/>
      <c r="GPR10"/>
      <c r="GPS10"/>
      <c r="GPT10"/>
      <c r="GPU10"/>
      <c r="GPV10"/>
      <c r="GPW10"/>
      <c r="GPX10"/>
      <c r="GPY10"/>
      <c r="GPZ10"/>
      <c r="GQA10"/>
      <c r="GQB10"/>
      <c r="GQC10"/>
      <c r="GQD10"/>
      <c r="GQE10"/>
      <c r="GQF10"/>
      <c r="GQG10"/>
      <c r="GQH10"/>
      <c r="GQI10"/>
      <c r="GQJ10"/>
      <c r="GQK10"/>
      <c r="GQL10"/>
      <c r="GQM10"/>
      <c r="GQN10"/>
      <c r="GQO10"/>
      <c r="GQP10"/>
      <c r="GQQ10"/>
      <c r="GQR10"/>
      <c r="GQS10"/>
      <c r="GQT10"/>
      <c r="GQU10"/>
      <c r="GQV10"/>
      <c r="GQW10"/>
      <c r="GQX10"/>
      <c r="GQY10"/>
      <c r="GQZ10"/>
      <c r="GRA10"/>
      <c r="GRB10"/>
      <c r="GRC10"/>
      <c r="GRD10"/>
      <c r="GRE10"/>
      <c r="GRF10"/>
      <c r="GRG10"/>
      <c r="GRH10"/>
      <c r="GRI10"/>
      <c r="GRJ10"/>
      <c r="GRK10"/>
      <c r="GRL10"/>
      <c r="GRM10"/>
      <c r="GRN10"/>
      <c r="GRO10"/>
      <c r="GRP10"/>
      <c r="GRQ10"/>
      <c r="GRR10"/>
      <c r="GRS10"/>
      <c r="GRT10"/>
      <c r="GRU10"/>
      <c r="GRV10"/>
      <c r="GRW10"/>
      <c r="GRX10"/>
      <c r="GRY10"/>
      <c r="GRZ10"/>
      <c r="GSA10"/>
      <c r="GSB10"/>
      <c r="GSC10"/>
      <c r="GSD10"/>
      <c r="GSE10"/>
      <c r="GSF10"/>
      <c r="GSG10"/>
      <c r="GSH10"/>
      <c r="GSI10"/>
      <c r="GSJ10"/>
      <c r="GSK10"/>
      <c r="GSL10"/>
      <c r="GSM10"/>
      <c r="GSN10"/>
      <c r="GSO10"/>
      <c r="GSP10"/>
      <c r="GSQ10"/>
      <c r="GSR10"/>
      <c r="GSS10"/>
      <c r="GST10"/>
      <c r="GSU10"/>
      <c r="GSV10"/>
      <c r="GSW10"/>
      <c r="GSX10"/>
      <c r="GSY10"/>
      <c r="GSZ10"/>
      <c r="GTA10"/>
      <c r="GTB10"/>
      <c r="GTC10"/>
      <c r="GTD10"/>
      <c r="GTE10"/>
      <c r="GTF10"/>
      <c r="GTG10"/>
      <c r="GTH10"/>
      <c r="GTI10"/>
      <c r="GTJ10"/>
      <c r="GTK10"/>
      <c r="GTL10"/>
      <c r="GTM10"/>
      <c r="GTN10"/>
      <c r="GTO10"/>
      <c r="GTP10"/>
      <c r="GTQ10"/>
      <c r="GTR10"/>
      <c r="GTS10"/>
      <c r="GTT10"/>
      <c r="GTU10"/>
      <c r="GTV10"/>
      <c r="GTW10"/>
      <c r="GTX10"/>
      <c r="GTY10"/>
      <c r="GTZ10"/>
      <c r="GUA10"/>
      <c r="GUB10"/>
      <c r="GUC10"/>
      <c r="GUD10"/>
      <c r="GUE10"/>
      <c r="GUF10"/>
      <c r="GUG10"/>
      <c r="GUH10"/>
      <c r="GUI10"/>
      <c r="GUJ10"/>
      <c r="GUK10"/>
      <c r="GUL10"/>
      <c r="GUM10"/>
      <c r="GUN10"/>
      <c r="GUO10"/>
      <c r="GUP10"/>
      <c r="GUQ10"/>
      <c r="GUR10"/>
      <c r="GUS10"/>
      <c r="GUT10"/>
      <c r="GUU10"/>
      <c r="GUV10"/>
      <c r="GUW10"/>
      <c r="GUX10"/>
      <c r="GUY10"/>
      <c r="GUZ10"/>
      <c r="GVA10"/>
      <c r="GVB10"/>
      <c r="GVC10"/>
      <c r="GVD10"/>
      <c r="GVE10"/>
      <c r="GVF10"/>
      <c r="GVG10"/>
      <c r="GVH10"/>
      <c r="GVI10"/>
      <c r="GVJ10"/>
      <c r="GVK10"/>
      <c r="GVL10"/>
      <c r="GVM10"/>
      <c r="GVN10"/>
      <c r="GVO10"/>
      <c r="GVP10"/>
      <c r="GVQ10"/>
      <c r="GVR10"/>
      <c r="GVS10"/>
      <c r="GVT10"/>
      <c r="GVU10"/>
      <c r="GVV10"/>
      <c r="GVW10"/>
      <c r="GVX10"/>
      <c r="GVY10"/>
      <c r="GVZ10"/>
      <c r="GWA10"/>
      <c r="GWB10"/>
      <c r="GWC10"/>
      <c r="GWD10"/>
      <c r="GWE10"/>
      <c r="GWF10"/>
      <c r="GWG10"/>
      <c r="GWH10"/>
      <c r="GWI10"/>
      <c r="GWJ10"/>
      <c r="GWK10"/>
      <c r="GWL10"/>
      <c r="GWM10"/>
      <c r="GWN10"/>
      <c r="GWO10"/>
      <c r="GWP10"/>
      <c r="GWQ10"/>
      <c r="GWR10"/>
      <c r="GWS10"/>
      <c r="GWT10"/>
      <c r="GWU10"/>
      <c r="GWV10"/>
      <c r="GWW10"/>
      <c r="GWX10"/>
      <c r="GWY10"/>
      <c r="GWZ10"/>
      <c r="GXA10"/>
      <c r="GXB10"/>
      <c r="GXC10"/>
      <c r="GXD10"/>
      <c r="GXE10"/>
      <c r="GXF10"/>
      <c r="GXG10"/>
      <c r="GXH10"/>
      <c r="GXI10"/>
      <c r="GXJ10"/>
      <c r="GXK10"/>
      <c r="GXL10"/>
      <c r="GXM10"/>
      <c r="GXN10"/>
      <c r="GXO10"/>
      <c r="GXP10"/>
      <c r="GXQ10"/>
      <c r="GXR10"/>
      <c r="GXS10"/>
      <c r="GXT10"/>
      <c r="GXU10"/>
      <c r="GXV10"/>
      <c r="GXW10"/>
      <c r="GXX10"/>
      <c r="GXY10"/>
      <c r="GXZ10"/>
      <c r="GYA10"/>
      <c r="GYB10"/>
      <c r="GYC10"/>
      <c r="GYD10"/>
      <c r="GYE10"/>
      <c r="GYF10"/>
      <c r="GYG10"/>
      <c r="GYH10"/>
      <c r="GYI10"/>
      <c r="GYJ10"/>
      <c r="GYK10"/>
      <c r="GYL10"/>
      <c r="GYM10"/>
      <c r="GYN10"/>
      <c r="GYO10"/>
      <c r="GYP10"/>
      <c r="GYQ10"/>
      <c r="GYR10"/>
      <c r="GYS10"/>
      <c r="GYT10"/>
      <c r="GYU10"/>
      <c r="GYV10"/>
      <c r="GYW10"/>
      <c r="GYX10"/>
      <c r="GYY10"/>
      <c r="GYZ10"/>
      <c r="GZA10"/>
      <c r="GZB10"/>
      <c r="GZC10"/>
      <c r="GZD10"/>
      <c r="GZE10"/>
      <c r="GZF10"/>
      <c r="GZG10"/>
      <c r="GZH10"/>
      <c r="GZI10"/>
      <c r="GZJ10"/>
      <c r="GZK10"/>
      <c r="GZL10"/>
      <c r="GZM10"/>
      <c r="GZN10"/>
      <c r="GZO10"/>
      <c r="GZP10"/>
      <c r="GZQ10"/>
      <c r="GZR10"/>
      <c r="GZS10"/>
      <c r="GZT10"/>
      <c r="GZU10"/>
      <c r="GZV10"/>
      <c r="GZW10"/>
      <c r="GZX10"/>
      <c r="GZY10"/>
      <c r="GZZ10"/>
      <c r="HAA10"/>
      <c r="HAB10"/>
      <c r="HAC10"/>
      <c r="HAD10"/>
      <c r="HAE10"/>
      <c r="HAF10"/>
      <c r="HAG10"/>
      <c r="HAH10"/>
      <c r="HAI10"/>
      <c r="HAJ10"/>
      <c r="HAK10"/>
      <c r="HAL10"/>
      <c r="HAM10"/>
      <c r="HAN10"/>
      <c r="HAO10"/>
      <c r="HAP10"/>
      <c r="HAQ10"/>
      <c r="HAR10"/>
      <c r="HAS10"/>
      <c r="HAT10"/>
      <c r="HAU10"/>
      <c r="HAV10"/>
      <c r="HAW10"/>
      <c r="HAX10"/>
      <c r="HAY10"/>
      <c r="HAZ10"/>
      <c r="HBA10"/>
      <c r="HBB10"/>
      <c r="HBC10"/>
      <c r="HBD10"/>
      <c r="HBE10"/>
      <c r="HBF10"/>
      <c r="HBG10"/>
      <c r="HBH10"/>
      <c r="HBI10"/>
      <c r="HBJ10"/>
      <c r="HBK10"/>
      <c r="HBL10"/>
      <c r="HBM10"/>
      <c r="HBN10"/>
      <c r="HBO10"/>
      <c r="HBP10"/>
      <c r="HBQ10"/>
      <c r="HBR10"/>
      <c r="HBS10"/>
      <c r="HBT10"/>
      <c r="HBU10"/>
      <c r="HBV10"/>
      <c r="HBW10"/>
      <c r="HBX10"/>
      <c r="HBY10"/>
      <c r="HBZ10"/>
      <c r="HCA10"/>
      <c r="HCB10"/>
      <c r="HCC10"/>
      <c r="HCD10"/>
      <c r="HCE10"/>
      <c r="HCF10"/>
      <c r="HCG10"/>
      <c r="HCH10"/>
      <c r="HCI10"/>
      <c r="HCJ10"/>
      <c r="HCK10"/>
      <c r="HCL10"/>
      <c r="HCM10"/>
      <c r="HCN10"/>
      <c r="HCO10"/>
      <c r="HCP10"/>
      <c r="HCQ10"/>
      <c r="HCR10"/>
      <c r="HCS10"/>
      <c r="HCT10"/>
      <c r="HCU10"/>
      <c r="HCV10"/>
      <c r="HCW10"/>
      <c r="HCX10"/>
      <c r="HCY10"/>
      <c r="HCZ10"/>
      <c r="HDA10"/>
      <c r="HDB10"/>
      <c r="HDC10"/>
      <c r="HDD10"/>
      <c r="HDE10"/>
      <c r="HDF10"/>
      <c r="HDG10"/>
      <c r="HDH10"/>
      <c r="HDI10"/>
      <c r="HDJ10"/>
      <c r="HDK10"/>
      <c r="HDL10"/>
      <c r="HDM10"/>
      <c r="HDN10"/>
      <c r="HDO10"/>
      <c r="HDP10"/>
      <c r="HDQ10"/>
      <c r="HDR10"/>
      <c r="HDS10"/>
      <c r="HDT10"/>
      <c r="HDU10"/>
      <c r="HDV10"/>
      <c r="HDW10"/>
      <c r="HDX10"/>
      <c r="HDY10"/>
      <c r="HDZ10"/>
      <c r="HEA10"/>
      <c r="HEB10"/>
      <c r="HEC10"/>
      <c r="HED10"/>
      <c r="HEE10"/>
      <c r="HEF10"/>
      <c r="HEG10"/>
      <c r="HEH10"/>
      <c r="HEI10"/>
      <c r="HEJ10"/>
      <c r="HEK10"/>
      <c r="HEL10"/>
      <c r="HEM10"/>
      <c r="HEN10"/>
      <c r="HEO10"/>
      <c r="HEP10"/>
      <c r="HEQ10"/>
      <c r="HER10"/>
      <c r="HES10"/>
      <c r="HET10"/>
      <c r="HEU10"/>
      <c r="HEV10"/>
      <c r="HEW10"/>
      <c r="HEX10"/>
      <c r="HEY10"/>
      <c r="HEZ10"/>
      <c r="HFA10"/>
      <c r="HFB10"/>
      <c r="HFC10"/>
      <c r="HFD10"/>
      <c r="HFE10"/>
      <c r="HFF10"/>
      <c r="HFG10"/>
      <c r="HFH10"/>
      <c r="HFI10"/>
      <c r="HFJ10"/>
      <c r="HFK10"/>
      <c r="HFL10"/>
      <c r="HFM10"/>
      <c r="HFN10"/>
      <c r="HFO10"/>
      <c r="HFP10"/>
      <c r="HFQ10"/>
      <c r="HFR10"/>
      <c r="HFS10"/>
      <c r="HFT10"/>
      <c r="HFU10"/>
      <c r="HFV10"/>
      <c r="HFW10"/>
      <c r="HFX10"/>
      <c r="HFY10"/>
      <c r="HFZ10"/>
      <c r="HGA10"/>
      <c r="HGB10"/>
      <c r="HGC10"/>
      <c r="HGD10"/>
      <c r="HGE10"/>
      <c r="HGF10"/>
      <c r="HGG10"/>
      <c r="HGH10"/>
      <c r="HGI10"/>
      <c r="HGJ10"/>
      <c r="HGK10"/>
      <c r="HGL10"/>
      <c r="HGM10"/>
      <c r="HGN10"/>
      <c r="HGO10"/>
      <c r="HGP10"/>
      <c r="HGQ10"/>
      <c r="HGR10"/>
      <c r="HGS10"/>
      <c r="HGT10"/>
      <c r="HGU10"/>
      <c r="HGV10"/>
      <c r="HGW10"/>
      <c r="HGX10"/>
      <c r="HGY10"/>
      <c r="HGZ10"/>
      <c r="HHA10"/>
      <c r="HHB10"/>
      <c r="HHC10"/>
      <c r="HHD10"/>
      <c r="HHE10"/>
      <c r="HHF10"/>
      <c r="HHG10"/>
      <c r="HHH10"/>
      <c r="HHI10"/>
      <c r="HHJ10"/>
      <c r="HHK10"/>
      <c r="HHL10"/>
      <c r="HHM10"/>
      <c r="HHN10"/>
      <c r="HHO10"/>
      <c r="HHP10"/>
      <c r="HHQ10"/>
      <c r="HHR10"/>
      <c r="HHS10"/>
      <c r="HHT10"/>
      <c r="HHU10"/>
      <c r="HHV10"/>
      <c r="HHW10"/>
      <c r="HHX10"/>
      <c r="HHY10"/>
      <c r="HHZ10"/>
      <c r="HIA10"/>
      <c r="HIB10"/>
      <c r="HIC10"/>
      <c r="HID10"/>
      <c r="HIE10"/>
      <c r="HIF10"/>
      <c r="HIG10"/>
      <c r="HIH10"/>
      <c r="HII10"/>
      <c r="HIJ10"/>
      <c r="HIK10"/>
      <c r="HIL10"/>
      <c r="HIM10"/>
      <c r="HIN10"/>
      <c r="HIO10"/>
      <c r="HIP10"/>
      <c r="HIQ10"/>
      <c r="HIR10"/>
      <c r="HIS10"/>
      <c r="HIT10"/>
      <c r="HIU10"/>
      <c r="HIV10"/>
      <c r="HIW10"/>
      <c r="HIX10"/>
      <c r="HIY10"/>
      <c r="HIZ10"/>
      <c r="HJA10"/>
      <c r="HJB10"/>
      <c r="HJC10"/>
      <c r="HJD10"/>
      <c r="HJE10"/>
      <c r="HJF10"/>
      <c r="HJG10"/>
      <c r="HJH10"/>
      <c r="HJI10"/>
      <c r="HJJ10"/>
      <c r="HJK10"/>
      <c r="HJL10"/>
      <c r="HJM10"/>
      <c r="HJN10"/>
      <c r="HJO10"/>
      <c r="HJP10"/>
      <c r="HJQ10"/>
      <c r="HJR10"/>
      <c r="HJS10"/>
      <c r="HJT10"/>
      <c r="HJU10"/>
      <c r="HJV10"/>
      <c r="HJW10"/>
      <c r="HJX10"/>
      <c r="HJY10"/>
      <c r="HJZ10"/>
      <c r="HKA10"/>
      <c r="HKB10"/>
      <c r="HKC10"/>
      <c r="HKD10"/>
      <c r="HKE10"/>
      <c r="HKF10"/>
      <c r="HKG10"/>
      <c r="HKH10"/>
      <c r="HKI10"/>
      <c r="HKJ10"/>
      <c r="HKK10"/>
      <c r="HKL10"/>
      <c r="HKM10"/>
      <c r="HKN10"/>
      <c r="HKO10"/>
      <c r="HKP10"/>
      <c r="HKQ10"/>
      <c r="HKR10"/>
      <c r="HKS10"/>
      <c r="HKT10"/>
      <c r="HKU10"/>
      <c r="HKV10"/>
      <c r="HKW10"/>
      <c r="HKX10"/>
      <c r="HKY10"/>
      <c r="HKZ10"/>
      <c r="HLA10"/>
      <c r="HLB10"/>
      <c r="HLC10"/>
      <c r="HLD10"/>
      <c r="HLE10"/>
      <c r="HLF10"/>
      <c r="HLG10"/>
      <c r="HLH10"/>
      <c r="HLI10"/>
      <c r="HLJ10"/>
      <c r="HLK10"/>
      <c r="HLL10"/>
      <c r="HLM10"/>
      <c r="HLN10"/>
      <c r="HLO10"/>
      <c r="HLP10"/>
      <c r="HLQ10"/>
      <c r="HLR10"/>
      <c r="HLS10"/>
      <c r="HLT10"/>
      <c r="HLU10"/>
      <c r="HLV10"/>
      <c r="HLW10"/>
      <c r="HLX10"/>
      <c r="HLY10"/>
      <c r="HLZ10"/>
      <c r="HMA10"/>
      <c r="HMB10"/>
      <c r="HMC10"/>
      <c r="HMD10"/>
      <c r="HME10"/>
      <c r="HMF10"/>
      <c r="HMG10"/>
      <c r="HMH10"/>
      <c r="HMI10"/>
      <c r="HMJ10"/>
      <c r="HMK10"/>
      <c r="HML10"/>
      <c r="HMM10"/>
      <c r="HMN10"/>
      <c r="HMO10"/>
      <c r="HMP10"/>
      <c r="HMQ10"/>
      <c r="HMR10"/>
      <c r="HMS10"/>
      <c r="HMT10"/>
      <c r="HMU10"/>
      <c r="HMV10"/>
      <c r="HMW10"/>
      <c r="HMX10"/>
      <c r="HMY10"/>
      <c r="HMZ10"/>
      <c r="HNA10"/>
      <c r="HNB10"/>
      <c r="HNC10"/>
      <c r="HND10"/>
      <c r="HNE10"/>
      <c r="HNF10"/>
      <c r="HNG10"/>
      <c r="HNH10"/>
      <c r="HNI10"/>
      <c r="HNJ10"/>
      <c r="HNK10"/>
      <c r="HNL10"/>
      <c r="HNM10"/>
      <c r="HNN10"/>
      <c r="HNO10"/>
      <c r="HNP10"/>
      <c r="HNQ10"/>
      <c r="HNR10"/>
      <c r="HNS10"/>
      <c r="HNT10"/>
      <c r="HNU10"/>
      <c r="HNV10"/>
      <c r="HNW10"/>
      <c r="HNX10"/>
      <c r="HNY10"/>
      <c r="HNZ10"/>
      <c r="HOA10"/>
      <c r="HOB10"/>
      <c r="HOC10"/>
      <c r="HOD10"/>
      <c r="HOE10"/>
      <c r="HOF10"/>
      <c r="HOG10"/>
      <c r="HOH10"/>
      <c r="HOI10"/>
      <c r="HOJ10"/>
      <c r="HOK10"/>
      <c r="HOL10"/>
      <c r="HOM10"/>
      <c r="HON10"/>
      <c r="HOO10"/>
      <c r="HOP10"/>
      <c r="HOQ10"/>
      <c r="HOR10"/>
      <c r="HOS10"/>
      <c r="HOT10"/>
      <c r="HOU10"/>
      <c r="HOV10"/>
      <c r="HOW10"/>
      <c r="HOX10"/>
      <c r="HOY10"/>
      <c r="HOZ10"/>
      <c r="HPA10"/>
      <c r="HPB10"/>
      <c r="HPC10"/>
      <c r="HPD10"/>
      <c r="HPE10"/>
      <c r="HPF10"/>
      <c r="HPG10"/>
      <c r="HPH10"/>
      <c r="HPI10"/>
      <c r="HPJ10"/>
      <c r="HPK10"/>
      <c r="HPL10"/>
      <c r="HPM10"/>
      <c r="HPN10"/>
      <c r="HPO10"/>
      <c r="HPP10"/>
      <c r="HPQ10"/>
      <c r="HPR10"/>
      <c r="HPS10"/>
      <c r="HPT10"/>
      <c r="HPU10"/>
      <c r="HPV10"/>
      <c r="HPW10"/>
      <c r="HPX10"/>
      <c r="HPY10"/>
      <c r="HPZ10"/>
      <c r="HQA10"/>
      <c r="HQB10"/>
      <c r="HQC10"/>
      <c r="HQD10"/>
      <c r="HQE10"/>
      <c r="HQF10"/>
      <c r="HQG10"/>
      <c r="HQH10"/>
      <c r="HQI10"/>
      <c r="HQJ10"/>
      <c r="HQK10"/>
      <c r="HQL10"/>
      <c r="HQM10"/>
      <c r="HQN10"/>
      <c r="HQO10"/>
      <c r="HQP10"/>
      <c r="HQQ10"/>
      <c r="HQR10"/>
      <c r="HQS10"/>
      <c r="HQT10"/>
      <c r="HQU10"/>
      <c r="HQV10"/>
      <c r="HQW10"/>
      <c r="HQX10"/>
      <c r="HQY10"/>
      <c r="HQZ10"/>
      <c r="HRA10"/>
      <c r="HRB10"/>
      <c r="HRC10"/>
      <c r="HRD10"/>
      <c r="HRE10"/>
      <c r="HRF10"/>
      <c r="HRG10"/>
      <c r="HRH10"/>
      <c r="HRI10"/>
      <c r="HRJ10"/>
      <c r="HRK10"/>
      <c r="HRL10"/>
      <c r="HRM10"/>
      <c r="HRN10"/>
      <c r="HRO10"/>
      <c r="HRP10"/>
      <c r="HRQ10"/>
      <c r="HRR10"/>
      <c r="HRS10"/>
      <c r="HRT10"/>
      <c r="HRU10"/>
      <c r="HRV10"/>
      <c r="HRW10"/>
      <c r="HRX10"/>
      <c r="HRY10"/>
      <c r="HRZ10"/>
      <c r="HSA10"/>
      <c r="HSB10"/>
      <c r="HSC10"/>
      <c r="HSD10"/>
      <c r="HSE10"/>
      <c r="HSF10"/>
      <c r="HSG10"/>
      <c r="HSH10"/>
      <c r="HSI10"/>
      <c r="HSJ10"/>
      <c r="HSK10"/>
      <c r="HSL10"/>
      <c r="HSM10"/>
      <c r="HSN10"/>
      <c r="HSO10"/>
      <c r="HSP10"/>
      <c r="HSQ10"/>
      <c r="HSR10"/>
      <c r="HSS10"/>
      <c r="HST10"/>
      <c r="HSU10"/>
      <c r="HSV10"/>
      <c r="HSW10"/>
      <c r="HSX10"/>
      <c r="HSY10"/>
      <c r="HSZ10"/>
      <c r="HTA10"/>
      <c r="HTB10"/>
      <c r="HTC10"/>
      <c r="HTD10"/>
      <c r="HTE10"/>
      <c r="HTF10"/>
      <c r="HTG10"/>
      <c r="HTH10"/>
      <c r="HTI10"/>
      <c r="HTJ10"/>
      <c r="HTK10"/>
      <c r="HTL10"/>
      <c r="HTM10"/>
      <c r="HTN10"/>
      <c r="HTO10"/>
      <c r="HTP10"/>
      <c r="HTQ10"/>
      <c r="HTR10"/>
      <c r="HTS10"/>
      <c r="HTT10"/>
      <c r="HTU10"/>
      <c r="HTV10"/>
      <c r="HTW10"/>
      <c r="HTX10"/>
      <c r="HTY10"/>
      <c r="HTZ10"/>
      <c r="HUA10"/>
      <c r="HUB10"/>
      <c r="HUC10"/>
      <c r="HUD10"/>
      <c r="HUE10"/>
      <c r="HUF10"/>
      <c r="HUG10"/>
      <c r="HUH10"/>
      <c r="HUI10"/>
      <c r="HUJ10"/>
      <c r="HUK10"/>
      <c r="HUL10"/>
      <c r="HUM10"/>
      <c r="HUN10"/>
      <c r="HUO10"/>
      <c r="HUP10"/>
      <c r="HUQ10"/>
      <c r="HUR10"/>
      <c r="HUS10"/>
      <c r="HUT10"/>
      <c r="HUU10"/>
      <c r="HUV10"/>
      <c r="HUW10"/>
      <c r="HUX10"/>
      <c r="HUY10"/>
      <c r="HUZ10"/>
      <c r="HVA10"/>
      <c r="HVB10"/>
      <c r="HVC10"/>
      <c r="HVD10"/>
      <c r="HVE10"/>
      <c r="HVF10"/>
      <c r="HVG10"/>
      <c r="HVH10"/>
      <c r="HVI10"/>
      <c r="HVJ10"/>
      <c r="HVK10"/>
      <c r="HVL10"/>
      <c r="HVM10"/>
      <c r="HVN10"/>
      <c r="HVO10"/>
      <c r="HVP10"/>
      <c r="HVQ10"/>
      <c r="HVR10"/>
      <c r="HVS10"/>
      <c r="HVT10"/>
      <c r="HVU10"/>
      <c r="HVV10"/>
      <c r="HVW10"/>
      <c r="HVX10"/>
      <c r="HVY10"/>
      <c r="HVZ10"/>
      <c r="HWA10"/>
      <c r="HWB10"/>
      <c r="HWC10"/>
      <c r="HWD10"/>
      <c r="HWE10"/>
      <c r="HWF10"/>
      <c r="HWG10"/>
      <c r="HWH10"/>
      <c r="HWI10"/>
      <c r="HWJ10"/>
      <c r="HWK10"/>
      <c r="HWL10"/>
      <c r="HWM10"/>
      <c r="HWN10"/>
      <c r="HWO10"/>
      <c r="HWP10"/>
      <c r="HWQ10"/>
      <c r="HWR10"/>
      <c r="HWS10"/>
      <c r="HWT10"/>
      <c r="HWU10"/>
      <c r="HWV10"/>
      <c r="HWW10"/>
      <c r="HWX10"/>
      <c r="HWY10"/>
      <c r="HWZ10"/>
      <c r="HXA10"/>
      <c r="HXB10"/>
      <c r="HXC10"/>
      <c r="HXD10"/>
      <c r="HXE10"/>
      <c r="HXF10"/>
      <c r="HXG10"/>
      <c r="HXH10"/>
      <c r="HXI10"/>
      <c r="HXJ10"/>
      <c r="HXK10"/>
      <c r="HXL10"/>
      <c r="HXM10"/>
      <c r="HXN10"/>
      <c r="HXO10"/>
      <c r="HXP10"/>
      <c r="HXQ10"/>
      <c r="HXR10"/>
      <c r="HXS10"/>
      <c r="HXT10"/>
      <c r="HXU10"/>
      <c r="HXV10"/>
      <c r="HXW10"/>
      <c r="HXX10"/>
      <c r="HXY10"/>
      <c r="HXZ10"/>
      <c r="HYA10"/>
      <c r="HYB10"/>
      <c r="HYC10"/>
      <c r="HYD10"/>
      <c r="HYE10"/>
      <c r="HYF10"/>
      <c r="HYG10"/>
      <c r="HYH10"/>
      <c r="HYI10"/>
      <c r="HYJ10"/>
      <c r="HYK10"/>
      <c r="HYL10"/>
      <c r="HYM10"/>
      <c r="HYN10"/>
      <c r="HYO10"/>
      <c r="HYP10"/>
      <c r="HYQ10"/>
      <c r="HYR10"/>
      <c r="HYS10"/>
      <c r="HYT10"/>
      <c r="HYU10"/>
      <c r="HYV10"/>
      <c r="HYW10"/>
      <c r="HYX10"/>
      <c r="HYY10"/>
      <c r="HYZ10"/>
      <c r="HZA10"/>
      <c r="HZB10"/>
      <c r="HZC10"/>
      <c r="HZD10"/>
      <c r="HZE10"/>
      <c r="HZF10"/>
      <c r="HZG10"/>
      <c r="HZH10"/>
      <c r="HZI10"/>
      <c r="HZJ10"/>
      <c r="HZK10"/>
      <c r="HZL10"/>
      <c r="HZM10"/>
      <c r="HZN10"/>
      <c r="HZO10"/>
      <c r="HZP10"/>
      <c r="HZQ10"/>
      <c r="HZR10"/>
      <c r="HZS10"/>
      <c r="HZT10"/>
      <c r="HZU10"/>
      <c r="HZV10"/>
      <c r="HZW10"/>
      <c r="HZX10"/>
      <c r="HZY10"/>
      <c r="HZZ10"/>
      <c r="IAA10"/>
      <c r="IAB10"/>
      <c r="IAC10"/>
      <c r="IAD10"/>
      <c r="IAE10"/>
      <c r="IAF10"/>
      <c r="IAG10"/>
      <c r="IAH10"/>
      <c r="IAI10"/>
      <c r="IAJ10"/>
      <c r="IAK10"/>
      <c r="IAL10"/>
      <c r="IAM10"/>
      <c r="IAN10"/>
      <c r="IAO10"/>
      <c r="IAP10"/>
      <c r="IAQ10"/>
      <c r="IAR10"/>
      <c r="IAS10"/>
      <c r="IAT10"/>
      <c r="IAU10"/>
      <c r="IAV10"/>
      <c r="IAW10"/>
      <c r="IAX10"/>
      <c r="IAY10"/>
      <c r="IAZ10"/>
      <c r="IBA10"/>
      <c r="IBB10"/>
      <c r="IBC10"/>
      <c r="IBD10"/>
      <c r="IBE10"/>
      <c r="IBF10"/>
      <c r="IBG10"/>
      <c r="IBH10"/>
      <c r="IBI10"/>
      <c r="IBJ10"/>
      <c r="IBK10"/>
      <c r="IBL10"/>
      <c r="IBM10"/>
      <c r="IBN10"/>
      <c r="IBO10"/>
      <c r="IBP10"/>
      <c r="IBQ10"/>
      <c r="IBR10"/>
      <c r="IBS10"/>
      <c r="IBT10"/>
      <c r="IBU10"/>
      <c r="IBV10"/>
      <c r="IBW10"/>
      <c r="IBX10"/>
      <c r="IBY10"/>
      <c r="IBZ10"/>
      <c r="ICA10"/>
      <c r="ICB10"/>
      <c r="ICC10"/>
      <c r="ICD10"/>
      <c r="ICE10"/>
      <c r="ICF10"/>
      <c r="ICG10"/>
      <c r="ICH10"/>
      <c r="ICI10"/>
      <c r="ICJ10"/>
      <c r="ICK10"/>
      <c r="ICL10"/>
      <c r="ICM10"/>
      <c r="ICN10"/>
      <c r="ICO10"/>
      <c r="ICP10"/>
      <c r="ICQ10"/>
      <c r="ICR10"/>
      <c r="ICS10"/>
      <c r="ICT10"/>
      <c r="ICU10"/>
      <c r="ICV10"/>
      <c r="ICW10"/>
      <c r="ICX10"/>
      <c r="ICY10"/>
      <c r="ICZ10"/>
      <c r="IDA10"/>
      <c r="IDB10"/>
      <c r="IDC10"/>
      <c r="IDD10"/>
      <c r="IDE10"/>
      <c r="IDF10"/>
      <c r="IDG10"/>
      <c r="IDH10"/>
      <c r="IDI10"/>
      <c r="IDJ10"/>
      <c r="IDK10"/>
      <c r="IDL10"/>
      <c r="IDM10"/>
      <c r="IDN10"/>
      <c r="IDO10"/>
      <c r="IDP10"/>
      <c r="IDQ10"/>
      <c r="IDR10"/>
      <c r="IDS10"/>
      <c r="IDT10"/>
      <c r="IDU10"/>
      <c r="IDV10"/>
      <c r="IDW10"/>
      <c r="IDX10"/>
      <c r="IDY10"/>
      <c r="IDZ10"/>
      <c r="IEA10"/>
      <c r="IEB10"/>
      <c r="IEC10"/>
      <c r="IED10"/>
      <c r="IEE10"/>
      <c r="IEF10"/>
      <c r="IEG10"/>
      <c r="IEH10"/>
      <c r="IEI10"/>
      <c r="IEJ10"/>
      <c r="IEK10"/>
      <c r="IEL10"/>
      <c r="IEM10"/>
      <c r="IEN10"/>
      <c r="IEO10"/>
      <c r="IEP10"/>
      <c r="IEQ10"/>
      <c r="IER10"/>
      <c r="IES10"/>
      <c r="IET10"/>
      <c r="IEU10"/>
      <c r="IEV10"/>
      <c r="IEW10"/>
      <c r="IEX10"/>
      <c r="IEY10"/>
      <c r="IEZ10"/>
      <c r="IFA10"/>
      <c r="IFB10"/>
      <c r="IFC10"/>
      <c r="IFD10"/>
      <c r="IFE10"/>
      <c r="IFF10"/>
      <c r="IFG10"/>
      <c r="IFH10"/>
      <c r="IFI10"/>
      <c r="IFJ10"/>
      <c r="IFK10"/>
      <c r="IFL10"/>
      <c r="IFM10"/>
      <c r="IFN10"/>
      <c r="IFO10"/>
      <c r="IFP10"/>
      <c r="IFQ10"/>
      <c r="IFR10"/>
      <c r="IFS10"/>
      <c r="IFT10"/>
      <c r="IFU10"/>
      <c r="IFV10"/>
      <c r="IFW10"/>
      <c r="IFX10"/>
      <c r="IFY10"/>
      <c r="IFZ10"/>
      <c r="IGA10"/>
      <c r="IGB10"/>
      <c r="IGC10"/>
      <c r="IGD10"/>
      <c r="IGE10"/>
      <c r="IGF10"/>
      <c r="IGG10"/>
      <c r="IGH10"/>
      <c r="IGI10"/>
      <c r="IGJ10"/>
      <c r="IGK10"/>
      <c r="IGL10"/>
      <c r="IGM10"/>
      <c r="IGN10"/>
      <c r="IGO10"/>
      <c r="IGP10"/>
      <c r="IGQ10"/>
      <c r="IGR10"/>
      <c r="IGS10"/>
      <c r="IGT10"/>
      <c r="IGU10"/>
      <c r="IGV10"/>
      <c r="IGW10"/>
      <c r="IGX10"/>
      <c r="IGY10"/>
      <c r="IGZ10"/>
      <c r="IHA10"/>
      <c r="IHB10"/>
      <c r="IHC10"/>
      <c r="IHD10"/>
      <c r="IHE10"/>
      <c r="IHF10"/>
      <c r="IHG10"/>
      <c r="IHH10"/>
      <c r="IHI10"/>
      <c r="IHJ10"/>
      <c r="IHK10"/>
      <c r="IHL10"/>
      <c r="IHM10"/>
      <c r="IHN10"/>
      <c r="IHO10"/>
      <c r="IHP10"/>
      <c r="IHQ10"/>
      <c r="IHR10"/>
      <c r="IHS10"/>
      <c r="IHT10"/>
      <c r="IHU10"/>
      <c r="IHV10"/>
      <c r="IHW10"/>
      <c r="IHX10"/>
      <c r="IHY10"/>
      <c r="IHZ10"/>
      <c r="IIA10"/>
      <c r="IIB10"/>
      <c r="IIC10"/>
      <c r="IID10"/>
      <c r="IIE10"/>
      <c r="IIF10"/>
      <c r="IIG10"/>
      <c r="IIH10"/>
      <c r="III10"/>
      <c r="IIJ10"/>
      <c r="IIK10"/>
      <c r="IIL10"/>
      <c r="IIM10"/>
      <c r="IIN10"/>
      <c r="IIO10"/>
      <c r="IIP10"/>
      <c r="IIQ10"/>
      <c r="IIR10"/>
      <c r="IIS10"/>
      <c r="IIT10"/>
      <c r="IIU10"/>
      <c r="IIV10"/>
      <c r="IIW10"/>
      <c r="IIX10"/>
      <c r="IIY10"/>
      <c r="IIZ10"/>
      <c r="IJA10"/>
      <c r="IJB10"/>
      <c r="IJC10"/>
      <c r="IJD10"/>
      <c r="IJE10"/>
      <c r="IJF10"/>
      <c r="IJG10"/>
      <c r="IJH10"/>
      <c r="IJI10"/>
      <c r="IJJ10"/>
      <c r="IJK10"/>
      <c r="IJL10"/>
      <c r="IJM10"/>
      <c r="IJN10"/>
      <c r="IJO10"/>
      <c r="IJP10"/>
      <c r="IJQ10"/>
      <c r="IJR10"/>
      <c r="IJS10"/>
      <c r="IJT10"/>
      <c r="IJU10"/>
      <c r="IJV10"/>
      <c r="IJW10"/>
      <c r="IJX10"/>
      <c r="IJY10"/>
      <c r="IJZ10"/>
      <c r="IKA10"/>
      <c r="IKB10"/>
      <c r="IKC10"/>
      <c r="IKD10"/>
      <c r="IKE10"/>
      <c r="IKF10"/>
      <c r="IKG10"/>
      <c r="IKH10"/>
      <c r="IKI10"/>
      <c r="IKJ10"/>
      <c r="IKK10"/>
      <c r="IKL10"/>
      <c r="IKM10"/>
      <c r="IKN10"/>
      <c r="IKO10"/>
      <c r="IKP10"/>
      <c r="IKQ10"/>
      <c r="IKR10"/>
      <c r="IKS10"/>
      <c r="IKT10"/>
      <c r="IKU10"/>
      <c r="IKV10"/>
      <c r="IKW10"/>
      <c r="IKX10"/>
      <c r="IKY10"/>
      <c r="IKZ10"/>
      <c r="ILA10"/>
      <c r="ILB10"/>
      <c r="ILC10"/>
      <c r="ILD10"/>
      <c r="ILE10"/>
      <c r="ILF10"/>
      <c r="ILG10"/>
      <c r="ILH10"/>
      <c r="ILI10"/>
      <c r="ILJ10"/>
      <c r="ILK10"/>
      <c r="ILL10"/>
      <c r="ILM10"/>
      <c r="ILN10"/>
      <c r="ILO10"/>
      <c r="ILP10"/>
      <c r="ILQ10"/>
      <c r="ILR10"/>
      <c r="ILS10"/>
      <c r="ILT10"/>
      <c r="ILU10"/>
      <c r="ILV10"/>
      <c r="ILW10"/>
      <c r="ILX10"/>
      <c r="ILY10"/>
      <c r="ILZ10"/>
      <c r="IMA10"/>
      <c r="IMB10"/>
      <c r="IMC10"/>
      <c r="IMD10"/>
      <c r="IME10"/>
      <c r="IMF10"/>
      <c r="IMG10"/>
      <c r="IMH10"/>
      <c r="IMI10"/>
      <c r="IMJ10"/>
      <c r="IMK10"/>
      <c r="IML10"/>
      <c r="IMM10"/>
      <c r="IMN10"/>
      <c r="IMO10"/>
      <c r="IMP10"/>
      <c r="IMQ10"/>
      <c r="IMR10"/>
      <c r="IMS10"/>
      <c r="IMT10"/>
      <c r="IMU10"/>
      <c r="IMV10"/>
      <c r="IMW10"/>
      <c r="IMX10"/>
      <c r="IMY10"/>
      <c r="IMZ10"/>
      <c r="INA10"/>
      <c r="INB10"/>
      <c r="INC10"/>
      <c r="IND10"/>
      <c r="INE10"/>
      <c r="INF10"/>
      <c r="ING10"/>
      <c r="INH10"/>
      <c r="INI10"/>
      <c r="INJ10"/>
      <c r="INK10"/>
      <c r="INL10"/>
      <c r="INM10"/>
      <c r="INN10"/>
      <c r="INO10"/>
      <c r="INP10"/>
      <c r="INQ10"/>
      <c r="INR10"/>
      <c r="INS10"/>
      <c r="INT10"/>
      <c r="INU10"/>
      <c r="INV10"/>
      <c r="INW10"/>
      <c r="INX10"/>
      <c r="INY10"/>
      <c r="INZ10"/>
      <c r="IOA10"/>
      <c r="IOB10"/>
      <c r="IOC10"/>
      <c r="IOD10"/>
      <c r="IOE10"/>
      <c r="IOF10"/>
      <c r="IOG10"/>
      <c r="IOH10"/>
      <c r="IOI10"/>
      <c r="IOJ10"/>
      <c r="IOK10"/>
      <c r="IOL10"/>
      <c r="IOM10"/>
      <c r="ION10"/>
      <c r="IOO10"/>
      <c r="IOP10"/>
      <c r="IOQ10"/>
      <c r="IOR10"/>
      <c r="IOS10"/>
      <c r="IOT10"/>
      <c r="IOU10"/>
      <c r="IOV10"/>
      <c r="IOW10"/>
      <c r="IOX10"/>
      <c r="IOY10"/>
      <c r="IOZ10"/>
      <c r="IPA10"/>
      <c r="IPB10"/>
      <c r="IPC10"/>
      <c r="IPD10"/>
      <c r="IPE10"/>
      <c r="IPF10"/>
      <c r="IPG10"/>
      <c r="IPH10"/>
      <c r="IPI10"/>
      <c r="IPJ10"/>
      <c r="IPK10"/>
      <c r="IPL10"/>
      <c r="IPM10"/>
      <c r="IPN10"/>
      <c r="IPO10"/>
      <c r="IPP10"/>
      <c r="IPQ10"/>
      <c r="IPR10"/>
      <c r="IPS10"/>
      <c r="IPT10"/>
      <c r="IPU10"/>
      <c r="IPV10"/>
      <c r="IPW10"/>
      <c r="IPX10"/>
      <c r="IPY10"/>
      <c r="IPZ10"/>
      <c r="IQA10"/>
      <c r="IQB10"/>
      <c r="IQC10"/>
      <c r="IQD10"/>
      <c r="IQE10"/>
      <c r="IQF10"/>
      <c r="IQG10"/>
      <c r="IQH10"/>
      <c r="IQI10"/>
      <c r="IQJ10"/>
      <c r="IQK10"/>
      <c r="IQL10"/>
      <c r="IQM10"/>
      <c r="IQN10"/>
      <c r="IQO10"/>
      <c r="IQP10"/>
      <c r="IQQ10"/>
      <c r="IQR10"/>
      <c r="IQS10"/>
      <c r="IQT10"/>
      <c r="IQU10"/>
      <c r="IQV10"/>
      <c r="IQW10"/>
      <c r="IQX10"/>
      <c r="IQY10"/>
      <c r="IQZ10"/>
      <c r="IRA10"/>
      <c r="IRB10"/>
      <c r="IRC10"/>
      <c r="IRD10"/>
      <c r="IRE10"/>
      <c r="IRF10"/>
      <c r="IRG10"/>
      <c r="IRH10"/>
      <c r="IRI10"/>
      <c r="IRJ10"/>
      <c r="IRK10"/>
      <c r="IRL10"/>
      <c r="IRM10"/>
      <c r="IRN10"/>
      <c r="IRO10"/>
      <c r="IRP10"/>
      <c r="IRQ10"/>
      <c r="IRR10"/>
      <c r="IRS10"/>
      <c r="IRT10"/>
      <c r="IRU10"/>
      <c r="IRV10"/>
      <c r="IRW10"/>
      <c r="IRX10"/>
      <c r="IRY10"/>
      <c r="IRZ10"/>
      <c r="ISA10"/>
      <c r="ISB10"/>
      <c r="ISC10"/>
      <c r="ISD10"/>
      <c r="ISE10"/>
      <c r="ISF10"/>
      <c r="ISG10"/>
      <c r="ISH10"/>
      <c r="ISI10"/>
      <c r="ISJ10"/>
      <c r="ISK10"/>
      <c r="ISL10"/>
      <c r="ISM10"/>
      <c r="ISN10"/>
      <c r="ISO10"/>
      <c r="ISP10"/>
      <c r="ISQ10"/>
      <c r="ISR10"/>
      <c r="ISS10"/>
      <c r="IST10"/>
      <c r="ISU10"/>
      <c r="ISV10"/>
      <c r="ISW10"/>
      <c r="ISX10"/>
      <c r="ISY10"/>
      <c r="ISZ10"/>
      <c r="ITA10"/>
      <c r="ITB10"/>
      <c r="ITC10"/>
      <c r="ITD10"/>
      <c r="ITE10"/>
      <c r="ITF10"/>
      <c r="ITG10"/>
      <c r="ITH10"/>
      <c r="ITI10"/>
      <c r="ITJ10"/>
      <c r="ITK10"/>
      <c r="ITL10"/>
      <c r="ITM10"/>
      <c r="ITN10"/>
      <c r="ITO10"/>
      <c r="ITP10"/>
      <c r="ITQ10"/>
      <c r="ITR10"/>
      <c r="ITS10"/>
      <c r="ITT10"/>
      <c r="ITU10"/>
      <c r="ITV10"/>
      <c r="ITW10"/>
      <c r="ITX10"/>
      <c r="ITY10"/>
      <c r="ITZ10"/>
      <c r="IUA10"/>
      <c r="IUB10"/>
      <c r="IUC10"/>
      <c r="IUD10"/>
      <c r="IUE10"/>
      <c r="IUF10"/>
      <c r="IUG10"/>
      <c r="IUH10"/>
      <c r="IUI10"/>
      <c r="IUJ10"/>
      <c r="IUK10"/>
      <c r="IUL10"/>
      <c r="IUM10"/>
      <c r="IUN10"/>
      <c r="IUO10"/>
      <c r="IUP10"/>
      <c r="IUQ10"/>
      <c r="IUR10"/>
      <c r="IUS10"/>
      <c r="IUT10"/>
      <c r="IUU10"/>
      <c r="IUV10"/>
      <c r="IUW10"/>
      <c r="IUX10"/>
      <c r="IUY10"/>
      <c r="IUZ10"/>
      <c r="IVA10"/>
      <c r="IVB10"/>
      <c r="IVC10"/>
      <c r="IVD10"/>
      <c r="IVE10"/>
      <c r="IVF10"/>
      <c r="IVG10"/>
      <c r="IVH10"/>
      <c r="IVI10"/>
      <c r="IVJ10"/>
      <c r="IVK10"/>
      <c r="IVL10"/>
      <c r="IVM10"/>
      <c r="IVN10"/>
      <c r="IVO10"/>
      <c r="IVP10"/>
      <c r="IVQ10"/>
      <c r="IVR10"/>
      <c r="IVS10"/>
      <c r="IVT10"/>
      <c r="IVU10"/>
      <c r="IVV10"/>
      <c r="IVW10"/>
      <c r="IVX10"/>
      <c r="IVY10"/>
      <c r="IVZ10"/>
      <c r="IWA10"/>
      <c r="IWB10"/>
      <c r="IWC10"/>
      <c r="IWD10"/>
      <c r="IWE10"/>
      <c r="IWF10"/>
      <c r="IWG10"/>
      <c r="IWH10"/>
      <c r="IWI10"/>
      <c r="IWJ10"/>
      <c r="IWK10"/>
      <c r="IWL10"/>
      <c r="IWM10"/>
      <c r="IWN10"/>
      <c r="IWO10"/>
      <c r="IWP10"/>
      <c r="IWQ10"/>
      <c r="IWR10"/>
      <c r="IWS10"/>
      <c r="IWT10"/>
      <c r="IWU10"/>
      <c r="IWV10"/>
      <c r="IWW10"/>
      <c r="IWX10"/>
      <c r="IWY10"/>
      <c r="IWZ10"/>
      <c r="IXA10"/>
      <c r="IXB10"/>
      <c r="IXC10"/>
      <c r="IXD10"/>
      <c r="IXE10"/>
      <c r="IXF10"/>
      <c r="IXG10"/>
      <c r="IXH10"/>
      <c r="IXI10"/>
      <c r="IXJ10"/>
      <c r="IXK10"/>
      <c r="IXL10"/>
      <c r="IXM10"/>
      <c r="IXN10"/>
      <c r="IXO10"/>
      <c r="IXP10"/>
      <c r="IXQ10"/>
      <c r="IXR10"/>
      <c r="IXS10"/>
      <c r="IXT10"/>
      <c r="IXU10"/>
      <c r="IXV10"/>
      <c r="IXW10"/>
      <c r="IXX10"/>
      <c r="IXY10"/>
      <c r="IXZ10"/>
      <c r="IYA10"/>
      <c r="IYB10"/>
      <c r="IYC10"/>
      <c r="IYD10"/>
      <c r="IYE10"/>
      <c r="IYF10"/>
      <c r="IYG10"/>
      <c r="IYH10"/>
      <c r="IYI10"/>
      <c r="IYJ10"/>
      <c r="IYK10"/>
      <c r="IYL10"/>
      <c r="IYM10"/>
      <c r="IYN10"/>
      <c r="IYO10"/>
      <c r="IYP10"/>
      <c r="IYQ10"/>
      <c r="IYR10"/>
      <c r="IYS10"/>
      <c r="IYT10"/>
      <c r="IYU10"/>
      <c r="IYV10"/>
      <c r="IYW10"/>
      <c r="IYX10"/>
      <c r="IYY10"/>
      <c r="IYZ10"/>
      <c r="IZA10"/>
      <c r="IZB10"/>
      <c r="IZC10"/>
      <c r="IZD10"/>
      <c r="IZE10"/>
      <c r="IZF10"/>
      <c r="IZG10"/>
      <c r="IZH10"/>
      <c r="IZI10"/>
      <c r="IZJ10"/>
      <c r="IZK10"/>
      <c r="IZL10"/>
      <c r="IZM10"/>
      <c r="IZN10"/>
      <c r="IZO10"/>
      <c r="IZP10"/>
      <c r="IZQ10"/>
      <c r="IZR10"/>
      <c r="IZS10"/>
      <c r="IZT10"/>
      <c r="IZU10"/>
      <c r="IZV10"/>
      <c r="IZW10"/>
      <c r="IZX10"/>
      <c r="IZY10"/>
      <c r="IZZ10"/>
      <c r="JAA10"/>
      <c r="JAB10"/>
      <c r="JAC10"/>
      <c r="JAD10"/>
      <c r="JAE10"/>
      <c r="JAF10"/>
      <c r="JAG10"/>
      <c r="JAH10"/>
      <c r="JAI10"/>
      <c r="JAJ10"/>
      <c r="JAK10"/>
      <c r="JAL10"/>
      <c r="JAM10"/>
      <c r="JAN10"/>
      <c r="JAO10"/>
      <c r="JAP10"/>
      <c r="JAQ10"/>
      <c r="JAR10"/>
      <c r="JAS10"/>
      <c r="JAT10"/>
      <c r="JAU10"/>
      <c r="JAV10"/>
      <c r="JAW10"/>
      <c r="JAX10"/>
      <c r="JAY10"/>
      <c r="JAZ10"/>
      <c r="JBA10"/>
      <c r="JBB10"/>
      <c r="JBC10"/>
      <c r="JBD10"/>
      <c r="JBE10"/>
      <c r="JBF10"/>
      <c r="JBG10"/>
      <c r="JBH10"/>
      <c r="JBI10"/>
      <c r="JBJ10"/>
      <c r="JBK10"/>
      <c r="JBL10"/>
      <c r="JBM10"/>
      <c r="JBN10"/>
      <c r="JBO10"/>
      <c r="JBP10"/>
      <c r="JBQ10"/>
      <c r="JBR10"/>
      <c r="JBS10"/>
      <c r="JBT10"/>
      <c r="JBU10"/>
      <c r="JBV10"/>
      <c r="JBW10"/>
      <c r="JBX10"/>
      <c r="JBY10"/>
      <c r="JBZ10"/>
      <c r="JCA10"/>
      <c r="JCB10"/>
      <c r="JCC10"/>
      <c r="JCD10"/>
      <c r="JCE10"/>
      <c r="JCF10"/>
      <c r="JCG10"/>
      <c r="JCH10"/>
      <c r="JCI10"/>
      <c r="JCJ10"/>
      <c r="JCK10"/>
      <c r="JCL10"/>
      <c r="JCM10"/>
      <c r="JCN10"/>
      <c r="JCO10"/>
      <c r="JCP10"/>
      <c r="JCQ10"/>
      <c r="JCR10"/>
      <c r="JCS10"/>
      <c r="JCT10"/>
      <c r="JCU10"/>
      <c r="JCV10"/>
      <c r="JCW10"/>
      <c r="JCX10"/>
      <c r="JCY10"/>
      <c r="JCZ10"/>
      <c r="JDA10"/>
      <c r="JDB10"/>
      <c r="JDC10"/>
      <c r="JDD10"/>
      <c r="JDE10"/>
      <c r="JDF10"/>
      <c r="JDG10"/>
      <c r="JDH10"/>
      <c r="JDI10"/>
      <c r="JDJ10"/>
      <c r="JDK10"/>
      <c r="JDL10"/>
      <c r="JDM10"/>
      <c r="JDN10"/>
      <c r="JDO10"/>
      <c r="JDP10"/>
      <c r="JDQ10"/>
      <c r="JDR10"/>
      <c r="JDS10"/>
      <c r="JDT10"/>
      <c r="JDU10"/>
      <c r="JDV10"/>
      <c r="JDW10"/>
      <c r="JDX10"/>
      <c r="JDY10"/>
      <c r="JDZ10"/>
      <c r="JEA10"/>
      <c r="JEB10"/>
      <c r="JEC10"/>
      <c r="JED10"/>
      <c r="JEE10"/>
      <c r="JEF10"/>
      <c r="JEG10"/>
      <c r="JEH10"/>
      <c r="JEI10"/>
      <c r="JEJ10"/>
      <c r="JEK10"/>
      <c r="JEL10"/>
      <c r="JEM10"/>
      <c r="JEN10"/>
      <c r="JEO10"/>
      <c r="JEP10"/>
      <c r="JEQ10"/>
      <c r="JER10"/>
      <c r="JES10"/>
      <c r="JET10"/>
      <c r="JEU10"/>
      <c r="JEV10"/>
      <c r="JEW10"/>
      <c r="JEX10"/>
      <c r="JEY10"/>
      <c r="JEZ10"/>
      <c r="JFA10"/>
      <c r="JFB10"/>
      <c r="JFC10"/>
      <c r="JFD10"/>
      <c r="JFE10"/>
      <c r="JFF10"/>
      <c r="JFG10"/>
      <c r="JFH10"/>
      <c r="JFI10"/>
      <c r="JFJ10"/>
      <c r="JFK10"/>
      <c r="JFL10"/>
      <c r="JFM10"/>
      <c r="JFN10"/>
      <c r="JFO10"/>
      <c r="JFP10"/>
      <c r="JFQ10"/>
      <c r="JFR10"/>
      <c r="JFS10"/>
      <c r="JFT10"/>
      <c r="JFU10"/>
      <c r="JFV10"/>
      <c r="JFW10"/>
      <c r="JFX10"/>
      <c r="JFY10"/>
      <c r="JFZ10"/>
      <c r="JGA10"/>
      <c r="JGB10"/>
      <c r="JGC10"/>
      <c r="JGD10"/>
      <c r="JGE10"/>
      <c r="JGF10"/>
      <c r="JGG10"/>
      <c r="JGH10"/>
      <c r="JGI10"/>
      <c r="JGJ10"/>
      <c r="JGK10"/>
      <c r="JGL10"/>
      <c r="JGM10"/>
      <c r="JGN10"/>
      <c r="JGO10"/>
      <c r="JGP10"/>
      <c r="JGQ10"/>
      <c r="JGR10"/>
      <c r="JGS10"/>
      <c r="JGT10"/>
      <c r="JGU10"/>
      <c r="JGV10"/>
      <c r="JGW10"/>
      <c r="JGX10"/>
      <c r="JGY10"/>
      <c r="JGZ10"/>
      <c r="JHA10"/>
      <c r="JHB10"/>
      <c r="JHC10"/>
      <c r="JHD10"/>
      <c r="JHE10"/>
      <c r="JHF10"/>
      <c r="JHG10"/>
      <c r="JHH10"/>
      <c r="JHI10"/>
      <c r="JHJ10"/>
      <c r="JHK10"/>
      <c r="JHL10"/>
      <c r="JHM10"/>
      <c r="JHN10"/>
      <c r="JHO10"/>
      <c r="JHP10"/>
      <c r="JHQ10"/>
      <c r="JHR10"/>
      <c r="JHS10"/>
      <c r="JHT10"/>
      <c r="JHU10"/>
      <c r="JHV10"/>
      <c r="JHW10"/>
      <c r="JHX10"/>
      <c r="JHY10"/>
      <c r="JHZ10"/>
      <c r="JIA10"/>
      <c r="JIB10"/>
      <c r="JIC10"/>
      <c r="JID10"/>
      <c r="JIE10"/>
      <c r="JIF10"/>
      <c r="JIG10"/>
      <c r="JIH10"/>
      <c r="JII10"/>
      <c r="JIJ10"/>
      <c r="JIK10"/>
      <c r="JIL10"/>
      <c r="JIM10"/>
      <c r="JIN10"/>
      <c r="JIO10"/>
      <c r="JIP10"/>
      <c r="JIQ10"/>
      <c r="JIR10"/>
      <c r="JIS10"/>
      <c r="JIT10"/>
      <c r="JIU10"/>
      <c r="JIV10"/>
      <c r="JIW10"/>
      <c r="JIX10"/>
      <c r="JIY10"/>
      <c r="JIZ10"/>
      <c r="JJA10"/>
      <c r="JJB10"/>
      <c r="JJC10"/>
      <c r="JJD10"/>
      <c r="JJE10"/>
      <c r="JJF10"/>
      <c r="JJG10"/>
      <c r="JJH10"/>
      <c r="JJI10"/>
      <c r="JJJ10"/>
      <c r="JJK10"/>
      <c r="JJL10"/>
      <c r="JJM10"/>
      <c r="JJN10"/>
      <c r="JJO10"/>
      <c r="JJP10"/>
      <c r="JJQ10"/>
      <c r="JJR10"/>
      <c r="JJS10"/>
      <c r="JJT10"/>
      <c r="JJU10"/>
      <c r="JJV10"/>
      <c r="JJW10"/>
      <c r="JJX10"/>
      <c r="JJY10"/>
      <c r="JJZ10"/>
      <c r="JKA10"/>
      <c r="JKB10"/>
      <c r="JKC10"/>
      <c r="JKD10"/>
      <c r="JKE10"/>
      <c r="JKF10"/>
      <c r="JKG10"/>
      <c r="JKH10"/>
      <c r="JKI10"/>
      <c r="JKJ10"/>
      <c r="JKK10"/>
      <c r="JKL10"/>
      <c r="JKM10"/>
      <c r="JKN10"/>
      <c r="JKO10"/>
      <c r="JKP10"/>
      <c r="JKQ10"/>
      <c r="JKR10"/>
      <c r="JKS10"/>
      <c r="JKT10"/>
      <c r="JKU10"/>
      <c r="JKV10"/>
      <c r="JKW10"/>
      <c r="JKX10"/>
      <c r="JKY10"/>
      <c r="JKZ10"/>
      <c r="JLA10"/>
      <c r="JLB10"/>
      <c r="JLC10"/>
      <c r="JLD10"/>
      <c r="JLE10"/>
      <c r="JLF10"/>
      <c r="JLG10"/>
      <c r="JLH10"/>
      <c r="JLI10"/>
      <c r="JLJ10"/>
      <c r="JLK10"/>
      <c r="JLL10"/>
      <c r="JLM10"/>
      <c r="JLN10"/>
      <c r="JLO10"/>
      <c r="JLP10"/>
      <c r="JLQ10"/>
      <c r="JLR10"/>
      <c r="JLS10"/>
      <c r="JLT10"/>
      <c r="JLU10"/>
      <c r="JLV10"/>
      <c r="JLW10"/>
      <c r="JLX10"/>
      <c r="JLY10"/>
      <c r="JLZ10"/>
      <c r="JMA10"/>
      <c r="JMB10"/>
      <c r="JMC10"/>
      <c r="JMD10"/>
      <c r="JME10"/>
      <c r="JMF10"/>
      <c r="JMG10"/>
      <c r="JMH10"/>
      <c r="JMI10"/>
      <c r="JMJ10"/>
      <c r="JMK10"/>
      <c r="JML10"/>
      <c r="JMM10"/>
      <c r="JMN10"/>
      <c r="JMO10"/>
      <c r="JMP10"/>
      <c r="JMQ10"/>
      <c r="JMR10"/>
      <c r="JMS10"/>
      <c r="JMT10"/>
      <c r="JMU10"/>
      <c r="JMV10"/>
      <c r="JMW10"/>
      <c r="JMX10"/>
      <c r="JMY10"/>
      <c r="JMZ10"/>
      <c r="JNA10"/>
      <c r="JNB10"/>
      <c r="JNC10"/>
      <c r="JND10"/>
      <c r="JNE10"/>
      <c r="JNF10"/>
      <c r="JNG10"/>
      <c r="JNH10"/>
      <c r="JNI10"/>
      <c r="JNJ10"/>
      <c r="JNK10"/>
      <c r="JNL10"/>
      <c r="JNM10"/>
      <c r="JNN10"/>
      <c r="JNO10"/>
      <c r="JNP10"/>
      <c r="JNQ10"/>
      <c r="JNR10"/>
      <c r="JNS10"/>
      <c r="JNT10"/>
      <c r="JNU10"/>
      <c r="JNV10"/>
      <c r="JNW10"/>
      <c r="JNX10"/>
      <c r="JNY10"/>
      <c r="JNZ10"/>
      <c r="JOA10"/>
      <c r="JOB10"/>
      <c r="JOC10"/>
      <c r="JOD10"/>
      <c r="JOE10"/>
      <c r="JOF10"/>
      <c r="JOG10"/>
      <c r="JOH10"/>
      <c r="JOI10"/>
      <c r="JOJ10"/>
      <c r="JOK10"/>
      <c r="JOL10"/>
      <c r="JOM10"/>
      <c r="JON10"/>
      <c r="JOO10"/>
      <c r="JOP10"/>
      <c r="JOQ10"/>
      <c r="JOR10"/>
      <c r="JOS10"/>
      <c r="JOT10"/>
      <c r="JOU10"/>
      <c r="JOV10"/>
      <c r="JOW10"/>
      <c r="JOX10"/>
      <c r="JOY10"/>
      <c r="JOZ10"/>
      <c r="JPA10"/>
      <c r="JPB10"/>
      <c r="JPC10"/>
      <c r="JPD10"/>
      <c r="JPE10"/>
      <c r="JPF10"/>
      <c r="JPG10"/>
      <c r="JPH10"/>
      <c r="JPI10"/>
      <c r="JPJ10"/>
      <c r="JPK10"/>
      <c r="JPL10"/>
      <c r="JPM10"/>
      <c r="JPN10"/>
      <c r="JPO10"/>
      <c r="JPP10"/>
      <c r="JPQ10"/>
      <c r="JPR10"/>
      <c r="JPS10"/>
      <c r="JPT10"/>
      <c r="JPU10"/>
      <c r="JPV10"/>
      <c r="JPW10"/>
      <c r="JPX10"/>
      <c r="JPY10"/>
      <c r="JPZ10"/>
      <c r="JQA10"/>
      <c r="JQB10"/>
      <c r="JQC10"/>
      <c r="JQD10"/>
      <c r="JQE10"/>
      <c r="JQF10"/>
      <c r="JQG10"/>
      <c r="JQH10"/>
      <c r="JQI10"/>
      <c r="JQJ10"/>
      <c r="JQK10"/>
      <c r="JQL10"/>
      <c r="JQM10"/>
      <c r="JQN10"/>
      <c r="JQO10"/>
      <c r="JQP10"/>
      <c r="JQQ10"/>
      <c r="JQR10"/>
      <c r="JQS10"/>
      <c r="JQT10"/>
      <c r="JQU10"/>
      <c r="JQV10"/>
      <c r="JQW10"/>
      <c r="JQX10"/>
      <c r="JQY10"/>
      <c r="JQZ10"/>
      <c r="JRA10"/>
      <c r="JRB10"/>
      <c r="JRC10"/>
      <c r="JRD10"/>
      <c r="JRE10"/>
      <c r="JRF10"/>
      <c r="JRG10"/>
      <c r="JRH10"/>
      <c r="JRI10"/>
      <c r="JRJ10"/>
      <c r="JRK10"/>
      <c r="JRL10"/>
      <c r="JRM10"/>
      <c r="JRN10"/>
      <c r="JRO10"/>
      <c r="JRP10"/>
      <c r="JRQ10"/>
      <c r="JRR10"/>
      <c r="JRS10"/>
      <c r="JRT10"/>
      <c r="JRU10"/>
      <c r="JRV10"/>
      <c r="JRW10"/>
      <c r="JRX10"/>
      <c r="JRY10"/>
      <c r="JRZ10"/>
      <c r="JSA10"/>
      <c r="JSB10"/>
      <c r="JSC10"/>
      <c r="JSD10"/>
      <c r="JSE10"/>
      <c r="JSF10"/>
      <c r="JSG10"/>
      <c r="JSH10"/>
      <c r="JSI10"/>
      <c r="JSJ10"/>
      <c r="JSK10"/>
      <c r="JSL10"/>
      <c r="JSM10"/>
      <c r="JSN10"/>
      <c r="JSO10"/>
      <c r="JSP10"/>
      <c r="JSQ10"/>
      <c r="JSR10"/>
      <c r="JSS10"/>
      <c r="JST10"/>
      <c r="JSU10"/>
      <c r="JSV10"/>
      <c r="JSW10"/>
      <c r="JSX10"/>
      <c r="JSY10"/>
      <c r="JSZ10"/>
      <c r="JTA10"/>
      <c r="JTB10"/>
      <c r="JTC10"/>
      <c r="JTD10"/>
      <c r="JTE10"/>
      <c r="JTF10"/>
      <c r="JTG10"/>
      <c r="JTH10"/>
      <c r="JTI10"/>
      <c r="JTJ10"/>
      <c r="JTK10"/>
      <c r="JTL10"/>
      <c r="JTM10"/>
      <c r="JTN10"/>
      <c r="JTO10"/>
      <c r="JTP10"/>
      <c r="JTQ10"/>
      <c r="JTR10"/>
      <c r="JTS10"/>
      <c r="JTT10"/>
      <c r="JTU10"/>
      <c r="JTV10"/>
      <c r="JTW10"/>
      <c r="JTX10"/>
      <c r="JTY10"/>
      <c r="JTZ10"/>
      <c r="JUA10"/>
      <c r="JUB10"/>
      <c r="JUC10"/>
      <c r="JUD10"/>
      <c r="JUE10"/>
      <c r="JUF10"/>
      <c r="JUG10"/>
      <c r="JUH10"/>
      <c r="JUI10"/>
      <c r="JUJ10"/>
      <c r="JUK10"/>
      <c r="JUL10"/>
      <c r="JUM10"/>
      <c r="JUN10"/>
      <c r="JUO10"/>
      <c r="JUP10"/>
      <c r="JUQ10"/>
      <c r="JUR10"/>
      <c r="JUS10"/>
      <c r="JUT10"/>
      <c r="JUU10"/>
      <c r="JUV10"/>
      <c r="JUW10"/>
      <c r="JUX10"/>
      <c r="JUY10"/>
      <c r="JUZ10"/>
      <c r="JVA10"/>
      <c r="JVB10"/>
      <c r="JVC10"/>
      <c r="JVD10"/>
      <c r="JVE10"/>
      <c r="JVF10"/>
      <c r="JVG10"/>
      <c r="JVH10"/>
      <c r="JVI10"/>
      <c r="JVJ10"/>
      <c r="JVK10"/>
      <c r="JVL10"/>
      <c r="JVM10"/>
      <c r="JVN10"/>
      <c r="JVO10"/>
      <c r="JVP10"/>
      <c r="JVQ10"/>
      <c r="JVR10"/>
      <c r="JVS10"/>
      <c r="JVT10"/>
      <c r="JVU10"/>
      <c r="JVV10"/>
      <c r="JVW10"/>
      <c r="JVX10"/>
      <c r="JVY10"/>
      <c r="JVZ10"/>
      <c r="JWA10"/>
      <c r="JWB10"/>
      <c r="JWC10"/>
      <c r="JWD10"/>
      <c r="JWE10"/>
      <c r="JWF10"/>
      <c r="JWG10"/>
      <c r="JWH10"/>
      <c r="JWI10"/>
      <c r="JWJ10"/>
      <c r="JWK10"/>
      <c r="JWL10"/>
      <c r="JWM10"/>
      <c r="JWN10"/>
      <c r="JWO10"/>
      <c r="JWP10"/>
      <c r="JWQ10"/>
      <c r="JWR10"/>
      <c r="JWS10"/>
      <c r="JWT10"/>
      <c r="JWU10"/>
      <c r="JWV10"/>
      <c r="JWW10"/>
      <c r="JWX10"/>
      <c r="JWY10"/>
      <c r="JWZ10"/>
      <c r="JXA10"/>
      <c r="JXB10"/>
      <c r="JXC10"/>
      <c r="JXD10"/>
      <c r="JXE10"/>
      <c r="JXF10"/>
      <c r="JXG10"/>
      <c r="JXH10"/>
      <c r="JXI10"/>
      <c r="JXJ10"/>
      <c r="JXK10"/>
      <c r="JXL10"/>
      <c r="JXM10"/>
      <c r="JXN10"/>
      <c r="JXO10"/>
      <c r="JXP10"/>
      <c r="JXQ10"/>
      <c r="JXR10"/>
      <c r="JXS10"/>
      <c r="JXT10"/>
      <c r="JXU10"/>
      <c r="JXV10"/>
      <c r="JXW10"/>
      <c r="JXX10"/>
      <c r="JXY10"/>
      <c r="JXZ10"/>
      <c r="JYA10"/>
      <c r="JYB10"/>
      <c r="JYC10"/>
      <c r="JYD10"/>
      <c r="JYE10"/>
      <c r="JYF10"/>
      <c r="JYG10"/>
      <c r="JYH10"/>
      <c r="JYI10"/>
      <c r="JYJ10"/>
      <c r="JYK10"/>
      <c r="JYL10"/>
      <c r="JYM10"/>
      <c r="JYN10"/>
      <c r="JYO10"/>
      <c r="JYP10"/>
      <c r="JYQ10"/>
      <c r="JYR10"/>
      <c r="JYS10"/>
      <c r="JYT10"/>
      <c r="JYU10"/>
      <c r="JYV10"/>
      <c r="JYW10"/>
      <c r="JYX10"/>
      <c r="JYY10"/>
      <c r="JYZ10"/>
      <c r="JZA10"/>
      <c r="JZB10"/>
      <c r="JZC10"/>
      <c r="JZD10"/>
      <c r="JZE10"/>
      <c r="JZF10"/>
      <c r="JZG10"/>
      <c r="JZH10"/>
      <c r="JZI10"/>
      <c r="JZJ10"/>
      <c r="JZK10"/>
      <c r="JZL10"/>
      <c r="JZM10"/>
      <c r="JZN10"/>
      <c r="JZO10"/>
      <c r="JZP10"/>
      <c r="JZQ10"/>
      <c r="JZR10"/>
      <c r="JZS10"/>
      <c r="JZT10"/>
      <c r="JZU10"/>
      <c r="JZV10"/>
      <c r="JZW10"/>
      <c r="JZX10"/>
      <c r="JZY10"/>
      <c r="JZZ10"/>
      <c r="KAA10"/>
      <c r="KAB10"/>
      <c r="KAC10"/>
      <c r="KAD10"/>
      <c r="KAE10"/>
      <c r="KAF10"/>
      <c r="KAG10"/>
      <c r="KAH10"/>
      <c r="KAI10"/>
      <c r="KAJ10"/>
      <c r="KAK10"/>
      <c r="KAL10"/>
      <c r="KAM10"/>
      <c r="KAN10"/>
      <c r="KAO10"/>
      <c r="KAP10"/>
      <c r="KAQ10"/>
      <c r="KAR10"/>
      <c r="KAS10"/>
      <c r="KAT10"/>
      <c r="KAU10"/>
      <c r="KAV10"/>
      <c r="KAW10"/>
      <c r="KAX10"/>
      <c r="KAY10"/>
      <c r="KAZ10"/>
      <c r="KBA10"/>
      <c r="KBB10"/>
      <c r="KBC10"/>
      <c r="KBD10"/>
      <c r="KBE10"/>
      <c r="KBF10"/>
      <c r="KBG10"/>
      <c r="KBH10"/>
      <c r="KBI10"/>
      <c r="KBJ10"/>
      <c r="KBK10"/>
      <c r="KBL10"/>
      <c r="KBM10"/>
      <c r="KBN10"/>
      <c r="KBO10"/>
      <c r="KBP10"/>
      <c r="KBQ10"/>
      <c r="KBR10"/>
      <c r="KBS10"/>
      <c r="KBT10"/>
      <c r="KBU10"/>
      <c r="KBV10"/>
      <c r="KBW10"/>
      <c r="KBX10"/>
      <c r="KBY10"/>
      <c r="KBZ10"/>
      <c r="KCA10"/>
      <c r="KCB10"/>
      <c r="KCC10"/>
      <c r="KCD10"/>
      <c r="KCE10"/>
      <c r="KCF10"/>
      <c r="KCG10"/>
      <c r="KCH10"/>
      <c r="KCI10"/>
      <c r="KCJ10"/>
      <c r="KCK10"/>
      <c r="KCL10"/>
      <c r="KCM10"/>
      <c r="KCN10"/>
      <c r="KCO10"/>
      <c r="KCP10"/>
      <c r="KCQ10"/>
      <c r="KCR10"/>
      <c r="KCS10"/>
      <c r="KCT10"/>
      <c r="KCU10"/>
      <c r="KCV10"/>
      <c r="KCW10"/>
      <c r="KCX10"/>
      <c r="KCY10"/>
      <c r="KCZ10"/>
      <c r="KDA10"/>
      <c r="KDB10"/>
      <c r="KDC10"/>
      <c r="KDD10"/>
      <c r="KDE10"/>
      <c r="KDF10"/>
      <c r="KDG10"/>
      <c r="KDH10"/>
      <c r="KDI10"/>
      <c r="KDJ10"/>
      <c r="KDK10"/>
      <c r="KDL10"/>
      <c r="KDM10"/>
      <c r="KDN10"/>
      <c r="KDO10"/>
      <c r="KDP10"/>
      <c r="KDQ10"/>
      <c r="KDR10"/>
      <c r="KDS10"/>
      <c r="KDT10"/>
      <c r="KDU10"/>
      <c r="KDV10"/>
      <c r="KDW10"/>
      <c r="KDX10"/>
      <c r="KDY10"/>
      <c r="KDZ10"/>
      <c r="KEA10"/>
      <c r="KEB10"/>
      <c r="KEC10"/>
      <c r="KED10"/>
      <c r="KEE10"/>
      <c r="KEF10"/>
      <c r="KEG10"/>
      <c r="KEH10"/>
      <c r="KEI10"/>
      <c r="KEJ10"/>
      <c r="KEK10"/>
      <c r="KEL10"/>
      <c r="KEM10"/>
      <c r="KEN10"/>
      <c r="KEO10"/>
      <c r="KEP10"/>
      <c r="KEQ10"/>
      <c r="KER10"/>
      <c r="KES10"/>
      <c r="KET10"/>
      <c r="KEU10"/>
      <c r="KEV10"/>
      <c r="KEW10"/>
      <c r="KEX10"/>
      <c r="KEY10"/>
      <c r="KEZ10"/>
      <c r="KFA10"/>
      <c r="KFB10"/>
      <c r="KFC10"/>
      <c r="KFD10"/>
      <c r="KFE10"/>
      <c r="KFF10"/>
      <c r="KFG10"/>
      <c r="KFH10"/>
      <c r="KFI10"/>
      <c r="KFJ10"/>
      <c r="KFK10"/>
      <c r="KFL10"/>
      <c r="KFM10"/>
      <c r="KFN10"/>
      <c r="KFO10"/>
      <c r="KFP10"/>
      <c r="KFQ10"/>
      <c r="KFR10"/>
      <c r="KFS10"/>
      <c r="KFT10"/>
      <c r="KFU10"/>
      <c r="KFV10"/>
      <c r="KFW10"/>
      <c r="KFX10"/>
      <c r="KFY10"/>
      <c r="KFZ10"/>
      <c r="KGA10"/>
      <c r="KGB10"/>
      <c r="KGC10"/>
      <c r="KGD10"/>
      <c r="KGE10"/>
      <c r="KGF10"/>
      <c r="KGG10"/>
      <c r="KGH10"/>
      <c r="KGI10"/>
      <c r="KGJ10"/>
      <c r="KGK10"/>
      <c r="KGL10"/>
      <c r="KGM10"/>
      <c r="KGN10"/>
      <c r="KGO10"/>
      <c r="KGP10"/>
      <c r="KGQ10"/>
      <c r="KGR10"/>
      <c r="KGS10"/>
      <c r="KGT10"/>
      <c r="KGU10"/>
      <c r="KGV10"/>
      <c r="KGW10"/>
      <c r="KGX10"/>
      <c r="KGY10"/>
      <c r="KGZ10"/>
      <c r="KHA10"/>
      <c r="KHB10"/>
      <c r="KHC10"/>
      <c r="KHD10"/>
      <c r="KHE10"/>
      <c r="KHF10"/>
      <c r="KHG10"/>
      <c r="KHH10"/>
      <c r="KHI10"/>
      <c r="KHJ10"/>
      <c r="KHK10"/>
      <c r="KHL10"/>
      <c r="KHM10"/>
      <c r="KHN10"/>
      <c r="KHO10"/>
      <c r="KHP10"/>
      <c r="KHQ10"/>
      <c r="KHR10"/>
      <c r="KHS10"/>
      <c r="KHT10"/>
      <c r="KHU10"/>
      <c r="KHV10"/>
      <c r="KHW10"/>
      <c r="KHX10"/>
      <c r="KHY10"/>
      <c r="KHZ10"/>
      <c r="KIA10"/>
      <c r="KIB10"/>
      <c r="KIC10"/>
      <c r="KID10"/>
      <c r="KIE10"/>
      <c r="KIF10"/>
      <c r="KIG10"/>
      <c r="KIH10"/>
      <c r="KII10"/>
      <c r="KIJ10"/>
      <c r="KIK10"/>
      <c r="KIL10"/>
      <c r="KIM10"/>
      <c r="KIN10"/>
      <c r="KIO10"/>
      <c r="KIP10"/>
      <c r="KIQ10"/>
      <c r="KIR10"/>
      <c r="KIS10"/>
      <c r="KIT10"/>
      <c r="KIU10"/>
      <c r="KIV10"/>
      <c r="KIW10"/>
      <c r="KIX10"/>
      <c r="KIY10"/>
      <c r="KIZ10"/>
      <c r="KJA10"/>
      <c r="KJB10"/>
      <c r="KJC10"/>
      <c r="KJD10"/>
      <c r="KJE10"/>
      <c r="KJF10"/>
      <c r="KJG10"/>
      <c r="KJH10"/>
      <c r="KJI10"/>
      <c r="KJJ10"/>
      <c r="KJK10"/>
      <c r="KJL10"/>
      <c r="KJM10"/>
      <c r="KJN10"/>
      <c r="KJO10"/>
      <c r="KJP10"/>
      <c r="KJQ10"/>
      <c r="KJR10"/>
      <c r="KJS10"/>
      <c r="KJT10"/>
      <c r="KJU10"/>
      <c r="KJV10"/>
      <c r="KJW10"/>
      <c r="KJX10"/>
      <c r="KJY10"/>
      <c r="KJZ10"/>
      <c r="KKA10"/>
      <c r="KKB10"/>
      <c r="KKC10"/>
      <c r="KKD10"/>
      <c r="KKE10"/>
      <c r="KKF10"/>
      <c r="KKG10"/>
      <c r="KKH10"/>
      <c r="KKI10"/>
      <c r="KKJ10"/>
      <c r="KKK10"/>
      <c r="KKL10"/>
      <c r="KKM10"/>
      <c r="KKN10"/>
      <c r="KKO10"/>
      <c r="KKP10"/>
      <c r="KKQ10"/>
      <c r="KKR10"/>
      <c r="KKS10"/>
      <c r="KKT10"/>
      <c r="KKU10"/>
      <c r="KKV10"/>
      <c r="KKW10"/>
      <c r="KKX10"/>
      <c r="KKY10"/>
      <c r="KKZ10"/>
      <c r="KLA10"/>
      <c r="KLB10"/>
      <c r="KLC10"/>
      <c r="KLD10"/>
      <c r="KLE10"/>
      <c r="KLF10"/>
      <c r="KLG10"/>
      <c r="KLH10"/>
      <c r="KLI10"/>
      <c r="KLJ10"/>
      <c r="KLK10"/>
      <c r="KLL10"/>
      <c r="KLM10"/>
      <c r="KLN10"/>
      <c r="KLO10"/>
      <c r="KLP10"/>
      <c r="KLQ10"/>
      <c r="KLR10"/>
      <c r="KLS10"/>
      <c r="KLT10"/>
      <c r="KLU10"/>
      <c r="KLV10"/>
      <c r="KLW10"/>
      <c r="KLX10"/>
      <c r="KLY10"/>
      <c r="KLZ10"/>
      <c r="KMA10"/>
      <c r="KMB10"/>
      <c r="KMC10"/>
      <c r="KMD10"/>
      <c r="KME10"/>
      <c r="KMF10"/>
      <c r="KMG10"/>
      <c r="KMH10"/>
      <c r="KMI10"/>
      <c r="KMJ10"/>
      <c r="KMK10"/>
      <c r="KML10"/>
      <c r="KMM10"/>
      <c r="KMN10"/>
      <c r="KMO10"/>
      <c r="KMP10"/>
      <c r="KMQ10"/>
      <c r="KMR10"/>
      <c r="KMS10"/>
      <c r="KMT10"/>
      <c r="KMU10"/>
      <c r="KMV10"/>
      <c r="KMW10"/>
      <c r="KMX10"/>
      <c r="KMY10"/>
      <c r="KMZ10"/>
      <c r="KNA10"/>
      <c r="KNB10"/>
      <c r="KNC10"/>
      <c r="KND10"/>
      <c r="KNE10"/>
      <c r="KNF10"/>
      <c r="KNG10"/>
      <c r="KNH10"/>
      <c r="KNI10"/>
      <c r="KNJ10"/>
      <c r="KNK10"/>
      <c r="KNL10"/>
      <c r="KNM10"/>
      <c r="KNN10"/>
      <c r="KNO10"/>
      <c r="KNP10"/>
      <c r="KNQ10"/>
      <c r="KNR10"/>
      <c r="KNS10"/>
      <c r="KNT10"/>
      <c r="KNU10"/>
      <c r="KNV10"/>
      <c r="KNW10"/>
      <c r="KNX10"/>
      <c r="KNY10"/>
      <c r="KNZ10"/>
      <c r="KOA10"/>
      <c r="KOB10"/>
      <c r="KOC10"/>
      <c r="KOD10"/>
      <c r="KOE10"/>
      <c r="KOF10"/>
      <c r="KOG10"/>
      <c r="KOH10"/>
      <c r="KOI10"/>
      <c r="KOJ10"/>
      <c r="KOK10"/>
      <c r="KOL10"/>
      <c r="KOM10"/>
      <c r="KON10"/>
      <c r="KOO10"/>
      <c r="KOP10"/>
      <c r="KOQ10"/>
      <c r="KOR10"/>
      <c r="KOS10"/>
      <c r="KOT10"/>
      <c r="KOU10"/>
      <c r="KOV10"/>
      <c r="KOW10"/>
      <c r="KOX10"/>
      <c r="KOY10"/>
      <c r="KOZ10"/>
      <c r="KPA10"/>
      <c r="KPB10"/>
      <c r="KPC10"/>
      <c r="KPD10"/>
      <c r="KPE10"/>
      <c r="KPF10"/>
      <c r="KPG10"/>
      <c r="KPH10"/>
      <c r="KPI10"/>
      <c r="KPJ10"/>
      <c r="KPK10"/>
      <c r="KPL10"/>
      <c r="KPM10"/>
      <c r="KPN10"/>
      <c r="KPO10"/>
      <c r="KPP10"/>
      <c r="KPQ10"/>
      <c r="KPR10"/>
      <c r="KPS10"/>
      <c r="KPT10"/>
      <c r="KPU10"/>
      <c r="KPV10"/>
      <c r="KPW10"/>
      <c r="KPX10"/>
      <c r="KPY10"/>
      <c r="KPZ10"/>
      <c r="KQA10"/>
      <c r="KQB10"/>
      <c r="KQC10"/>
      <c r="KQD10"/>
      <c r="KQE10"/>
      <c r="KQF10"/>
      <c r="KQG10"/>
      <c r="KQH10"/>
      <c r="KQI10"/>
      <c r="KQJ10"/>
      <c r="KQK10"/>
      <c r="KQL10"/>
      <c r="KQM10"/>
      <c r="KQN10"/>
      <c r="KQO10"/>
      <c r="KQP10"/>
      <c r="KQQ10"/>
      <c r="KQR10"/>
      <c r="KQS10"/>
      <c r="KQT10"/>
      <c r="KQU10"/>
      <c r="KQV10"/>
      <c r="KQW10"/>
      <c r="KQX10"/>
      <c r="KQY10"/>
      <c r="KQZ10"/>
      <c r="KRA10"/>
      <c r="KRB10"/>
      <c r="KRC10"/>
      <c r="KRD10"/>
      <c r="KRE10"/>
      <c r="KRF10"/>
      <c r="KRG10"/>
      <c r="KRH10"/>
      <c r="KRI10"/>
      <c r="KRJ10"/>
      <c r="KRK10"/>
      <c r="KRL10"/>
      <c r="KRM10"/>
      <c r="KRN10"/>
      <c r="KRO10"/>
      <c r="KRP10"/>
      <c r="KRQ10"/>
      <c r="KRR10"/>
      <c r="KRS10"/>
      <c r="KRT10"/>
      <c r="KRU10"/>
      <c r="KRV10"/>
      <c r="KRW10"/>
      <c r="KRX10"/>
      <c r="KRY10"/>
      <c r="KRZ10"/>
      <c r="KSA10"/>
      <c r="KSB10"/>
      <c r="KSC10"/>
      <c r="KSD10"/>
      <c r="KSE10"/>
      <c r="KSF10"/>
      <c r="KSG10"/>
      <c r="KSH10"/>
      <c r="KSI10"/>
      <c r="KSJ10"/>
      <c r="KSK10"/>
      <c r="KSL10"/>
      <c r="KSM10"/>
      <c r="KSN10"/>
      <c r="KSO10"/>
      <c r="KSP10"/>
      <c r="KSQ10"/>
      <c r="KSR10"/>
      <c r="KSS10"/>
      <c r="KST10"/>
      <c r="KSU10"/>
      <c r="KSV10"/>
      <c r="KSW10"/>
      <c r="KSX10"/>
      <c r="KSY10"/>
      <c r="KSZ10"/>
      <c r="KTA10"/>
      <c r="KTB10"/>
      <c r="KTC10"/>
      <c r="KTD10"/>
      <c r="KTE10"/>
      <c r="KTF10"/>
      <c r="KTG10"/>
      <c r="KTH10"/>
      <c r="KTI10"/>
      <c r="KTJ10"/>
      <c r="KTK10"/>
      <c r="KTL10"/>
      <c r="KTM10"/>
      <c r="KTN10"/>
      <c r="KTO10"/>
      <c r="KTP10"/>
      <c r="KTQ10"/>
      <c r="KTR10"/>
      <c r="KTS10"/>
      <c r="KTT10"/>
      <c r="KTU10"/>
      <c r="KTV10"/>
      <c r="KTW10"/>
      <c r="KTX10"/>
      <c r="KTY10"/>
      <c r="KTZ10"/>
      <c r="KUA10"/>
      <c r="KUB10"/>
      <c r="KUC10"/>
      <c r="KUD10"/>
      <c r="KUE10"/>
      <c r="KUF10"/>
      <c r="KUG10"/>
      <c r="KUH10"/>
      <c r="KUI10"/>
      <c r="KUJ10"/>
      <c r="KUK10"/>
      <c r="KUL10"/>
      <c r="KUM10"/>
      <c r="KUN10"/>
      <c r="KUO10"/>
      <c r="KUP10"/>
      <c r="KUQ10"/>
      <c r="KUR10"/>
      <c r="KUS10"/>
      <c r="KUT10"/>
      <c r="KUU10"/>
      <c r="KUV10"/>
      <c r="KUW10"/>
      <c r="KUX10"/>
      <c r="KUY10"/>
      <c r="KUZ10"/>
      <c r="KVA10"/>
      <c r="KVB10"/>
      <c r="KVC10"/>
      <c r="KVD10"/>
      <c r="KVE10"/>
      <c r="KVF10"/>
      <c r="KVG10"/>
      <c r="KVH10"/>
      <c r="KVI10"/>
      <c r="KVJ10"/>
      <c r="KVK10"/>
      <c r="KVL10"/>
      <c r="KVM10"/>
      <c r="KVN10"/>
      <c r="KVO10"/>
      <c r="KVP10"/>
      <c r="KVQ10"/>
      <c r="KVR10"/>
      <c r="KVS10"/>
      <c r="KVT10"/>
      <c r="KVU10"/>
      <c r="KVV10"/>
      <c r="KVW10"/>
      <c r="KVX10"/>
      <c r="KVY10"/>
      <c r="KVZ10"/>
      <c r="KWA10"/>
      <c r="KWB10"/>
      <c r="KWC10"/>
      <c r="KWD10"/>
      <c r="KWE10"/>
      <c r="KWF10"/>
      <c r="KWG10"/>
      <c r="KWH10"/>
      <c r="KWI10"/>
      <c r="KWJ10"/>
      <c r="KWK10"/>
      <c r="KWL10"/>
      <c r="KWM10"/>
      <c r="KWN10"/>
      <c r="KWO10"/>
      <c r="KWP10"/>
      <c r="KWQ10"/>
      <c r="KWR10"/>
      <c r="KWS10"/>
      <c r="KWT10"/>
      <c r="KWU10"/>
      <c r="KWV10"/>
      <c r="KWW10"/>
      <c r="KWX10"/>
      <c r="KWY10"/>
      <c r="KWZ10"/>
      <c r="KXA10"/>
      <c r="KXB10"/>
      <c r="KXC10"/>
      <c r="KXD10"/>
      <c r="KXE10"/>
      <c r="KXF10"/>
      <c r="KXG10"/>
      <c r="KXH10"/>
      <c r="KXI10"/>
      <c r="KXJ10"/>
      <c r="KXK10"/>
      <c r="KXL10"/>
      <c r="KXM10"/>
      <c r="KXN10"/>
      <c r="KXO10"/>
      <c r="KXP10"/>
      <c r="KXQ10"/>
      <c r="KXR10"/>
      <c r="KXS10"/>
      <c r="KXT10"/>
      <c r="KXU10"/>
      <c r="KXV10"/>
      <c r="KXW10"/>
      <c r="KXX10"/>
      <c r="KXY10"/>
      <c r="KXZ10"/>
      <c r="KYA10"/>
      <c r="KYB10"/>
      <c r="KYC10"/>
      <c r="KYD10"/>
      <c r="KYE10"/>
      <c r="KYF10"/>
      <c r="KYG10"/>
      <c r="KYH10"/>
      <c r="KYI10"/>
      <c r="KYJ10"/>
      <c r="KYK10"/>
      <c r="KYL10"/>
      <c r="KYM10"/>
      <c r="KYN10"/>
      <c r="KYO10"/>
      <c r="KYP10"/>
      <c r="KYQ10"/>
      <c r="KYR10"/>
      <c r="KYS10"/>
      <c r="KYT10"/>
      <c r="KYU10"/>
      <c r="KYV10"/>
      <c r="KYW10"/>
      <c r="KYX10"/>
      <c r="KYY10"/>
      <c r="KYZ10"/>
      <c r="KZA10"/>
      <c r="KZB10"/>
      <c r="KZC10"/>
      <c r="KZD10"/>
      <c r="KZE10"/>
      <c r="KZF10"/>
      <c r="KZG10"/>
      <c r="KZH10"/>
      <c r="KZI10"/>
      <c r="KZJ10"/>
      <c r="KZK10"/>
      <c r="KZL10"/>
      <c r="KZM10"/>
      <c r="KZN10"/>
      <c r="KZO10"/>
      <c r="KZP10"/>
      <c r="KZQ10"/>
      <c r="KZR10"/>
      <c r="KZS10"/>
      <c r="KZT10"/>
      <c r="KZU10"/>
      <c r="KZV10"/>
      <c r="KZW10"/>
      <c r="KZX10"/>
      <c r="KZY10"/>
      <c r="KZZ10"/>
      <c r="LAA10"/>
      <c r="LAB10"/>
      <c r="LAC10"/>
      <c r="LAD10"/>
      <c r="LAE10"/>
      <c r="LAF10"/>
      <c r="LAG10"/>
      <c r="LAH10"/>
      <c r="LAI10"/>
      <c r="LAJ10"/>
      <c r="LAK10"/>
      <c r="LAL10"/>
      <c r="LAM10"/>
      <c r="LAN10"/>
      <c r="LAO10"/>
      <c r="LAP10"/>
      <c r="LAQ10"/>
      <c r="LAR10"/>
      <c r="LAS10"/>
      <c r="LAT10"/>
      <c r="LAU10"/>
      <c r="LAV10"/>
      <c r="LAW10"/>
      <c r="LAX10"/>
      <c r="LAY10"/>
      <c r="LAZ10"/>
      <c r="LBA10"/>
      <c r="LBB10"/>
      <c r="LBC10"/>
      <c r="LBD10"/>
      <c r="LBE10"/>
      <c r="LBF10"/>
      <c r="LBG10"/>
      <c r="LBH10"/>
      <c r="LBI10"/>
      <c r="LBJ10"/>
      <c r="LBK10"/>
      <c r="LBL10"/>
      <c r="LBM10"/>
      <c r="LBN10"/>
      <c r="LBO10"/>
      <c r="LBP10"/>
      <c r="LBQ10"/>
      <c r="LBR10"/>
      <c r="LBS10"/>
      <c r="LBT10"/>
      <c r="LBU10"/>
      <c r="LBV10"/>
      <c r="LBW10"/>
      <c r="LBX10"/>
      <c r="LBY10"/>
      <c r="LBZ10"/>
      <c r="LCA10"/>
      <c r="LCB10"/>
      <c r="LCC10"/>
      <c r="LCD10"/>
      <c r="LCE10"/>
      <c r="LCF10"/>
      <c r="LCG10"/>
      <c r="LCH10"/>
      <c r="LCI10"/>
      <c r="LCJ10"/>
      <c r="LCK10"/>
      <c r="LCL10"/>
      <c r="LCM10"/>
      <c r="LCN10"/>
      <c r="LCO10"/>
      <c r="LCP10"/>
      <c r="LCQ10"/>
      <c r="LCR10"/>
      <c r="LCS10"/>
      <c r="LCT10"/>
      <c r="LCU10"/>
      <c r="LCV10"/>
      <c r="LCW10"/>
      <c r="LCX10"/>
      <c r="LCY10"/>
      <c r="LCZ10"/>
      <c r="LDA10"/>
      <c r="LDB10"/>
      <c r="LDC10"/>
      <c r="LDD10"/>
      <c r="LDE10"/>
      <c r="LDF10"/>
      <c r="LDG10"/>
      <c r="LDH10"/>
      <c r="LDI10"/>
      <c r="LDJ10"/>
      <c r="LDK10"/>
      <c r="LDL10"/>
      <c r="LDM10"/>
      <c r="LDN10"/>
      <c r="LDO10"/>
      <c r="LDP10"/>
      <c r="LDQ10"/>
      <c r="LDR10"/>
      <c r="LDS10"/>
      <c r="LDT10"/>
      <c r="LDU10"/>
      <c r="LDV10"/>
      <c r="LDW10"/>
      <c r="LDX10"/>
      <c r="LDY10"/>
      <c r="LDZ10"/>
      <c r="LEA10"/>
      <c r="LEB10"/>
      <c r="LEC10"/>
      <c r="LED10"/>
      <c r="LEE10"/>
      <c r="LEF10"/>
      <c r="LEG10"/>
      <c r="LEH10"/>
      <c r="LEI10"/>
      <c r="LEJ10"/>
      <c r="LEK10"/>
      <c r="LEL10"/>
      <c r="LEM10"/>
      <c r="LEN10"/>
      <c r="LEO10"/>
      <c r="LEP10"/>
      <c r="LEQ10"/>
      <c r="LER10"/>
      <c r="LES10"/>
      <c r="LET10"/>
      <c r="LEU10"/>
      <c r="LEV10"/>
      <c r="LEW10"/>
      <c r="LEX10"/>
      <c r="LEY10"/>
      <c r="LEZ10"/>
      <c r="LFA10"/>
      <c r="LFB10"/>
      <c r="LFC10"/>
      <c r="LFD10"/>
      <c r="LFE10"/>
      <c r="LFF10"/>
      <c r="LFG10"/>
      <c r="LFH10"/>
      <c r="LFI10"/>
      <c r="LFJ10"/>
      <c r="LFK10"/>
      <c r="LFL10"/>
      <c r="LFM10"/>
      <c r="LFN10"/>
      <c r="LFO10"/>
      <c r="LFP10"/>
      <c r="LFQ10"/>
      <c r="LFR10"/>
      <c r="LFS10"/>
      <c r="LFT10"/>
      <c r="LFU10"/>
      <c r="LFV10"/>
      <c r="LFW10"/>
      <c r="LFX10"/>
      <c r="LFY10"/>
      <c r="LFZ10"/>
      <c r="LGA10"/>
      <c r="LGB10"/>
      <c r="LGC10"/>
      <c r="LGD10"/>
      <c r="LGE10"/>
      <c r="LGF10"/>
      <c r="LGG10"/>
      <c r="LGH10"/>
      <c r="LGI10"/>
      <c r="LGJ10"/>
      <c r="LGK10"/>
      <c r="LGL10"/>
      <c r="LGM10"/>
      <c r="LGN10"/>
      <c r="LGO10"/>
      <c r="LGP10"/>
      <c r="LGQ10"/>
      <c r="LGR10"/>
      <c r="LGS10"/>
      <c r="LGT10"/>
      <c r="LGU10"/>
      <c r="LGV10"/>
      <c r="LGW10"/>
      <c r="LGX10"/>
      <c r="LGY10"/>
      <c r="LGZ10"/>
      <c r="LHA10"/>
      <c r="LHB10"/>
      <c r="LHC10"/>
      <c r="LHD10"/>
      <c r="LHE10"/>
      <c r="LHF10"/>
      <c r="LHG10"/>
      <c r="LHH10"/>
      <c r="LHI10"/>
      <c r="LHJ10"/>
      <c r="LHK10"/>
      <c r="LHL10"/>
      <c r="LHM10"/>
      <c r="LHN10"/>
      <c r="LHO10"/>
      <c r="LHP10"/>
      <c r="LHQ10"/>
      <c r="LHR10"/>
      <c r="LHS10"/>
      <c r="LHT10"/>
      <c r="LHU10"/>
      <c r="LHV10"/>
      <c r="LHW10"/>
      <c r="LHX10"/>
      <c r="LHY10"/>
      <c r="LHZ10"/>
      <c r="LIA10"/>
      <c r="LIB10"/>
      <c r="LIC10"/>
      <c r="LID10"/>
      <c r="LIE10"/>
      <c r="LIF10"/>
      <c r="LIG10"/>
      <c r="LIH10"/>
      <c r="LII10"/>
      <c r="LIJ10"/>
      <c r="LIK10"/>
      <c r="LIL10"/>
      <c r="LIM10"/>
      <c r="LIN10"/>
      <c r="LIO10"/>
      <c r="LIP10"/>
      <c r="LIQ10"/>
      <c r="LIR10"/>
      <c r="LIS10"/>
      <c r="LIT10"/>
      <c r="LIU10"/>
      <c r="LIV10"/>
      <c r="LIW10"/>
      <c r="LIX10"/>
      <c r="LIY10"/>
      <c r="LIZ10"/>
      <c r="LJA10"/>
      <c r="LJB10"/>
      <c r="LJC10"/>
      <c r="LJD10"/>
      <c r="LJE10"/>
      <c r="LJF10"/>
      <c r="LJG10"/>
      <c r="LJH10"/>
      <c r="LJI10"/>
      <c r="LJJ10"/>
      <c r="LJK10"/>
      <c r="LJL10"/>
      <c r="LJM10"/>
      <c r="LJN10"/>
      <c r="LJO10"/>
      <c r="LJP10"/>
      <c r="LJQ10"/>
      <c r="LJR10"/>
      <c r="LJS10"/>
      <c r="LJT10"/>
      <c r="LJU10"/>
      <c r="LJV10"/>
      <c r="LJW10"/>
      <c r="LJX10"/>
      <c r="LJY10"/>
      <c r="LJZ10"/>
      <c r="LKA10"/>
      <c r="LKB10"/>
      <c r="LKC10"/>
      <c r="LKD10"/>
      <c r="LKE10"/>
      <c r="LKF10"/>
      <c r="LKG10"/>
      <c r="LKH10"/>
      <c r="LKI10"/>
      <c r="LKJ10"/>
      <c r="LKK10"/>
      <c r="LKL10"/>
      <c r="LKM10"/>
      <c r="LKN10"/>
      <c r="LKO10"/>
      <c r="LKP10"/>
      <c r="LKQ10"/>
      <c r="LKR10"/>
      <c r="LKS10"/>
      <c r="LKT10"/>
      <c r="LKU10"/>
      <c r="LKV10"/>
      <c r="LKW10"/>
      <c r="LKX10"/>
      <c r="LKY10"/>
      <c r="LKZ10"/>
      <c r="LLA10"/>
      <c r="LLB10"/>
      <c r="LLC10"/>
      <c r="LLD10"/>
      <c r="LLE10"/>
      <c r="LLF10"/>
      <c r="LLG10"/>
      <c r="LLH10"/>
      <c r="LLI10"/>
      <c r="LLJ10"/>
      <c r="LLK10"/>
      <c r="LLL10"/>
      <c r="LLM10"/>
      <c r="LLN10"/>
      <c r="LLO10"/>
      <c r="LLP10"/>
      <c r="LLQ10"/>
      <c r="LLR10"/>
      <c r="LLS10"/>
      <c r="LLT10"/>
      <c r="LLU10"/>
      <c r="LLV10"/>
      <c r="LLW10"/>
      <c r="LLX10"/>
      <c r="LLY10"/>
      <c r="LLZ10"/>
      <c r="LMA10"/>
      <c r="LMB10"/>
      <c r="LMC10"/>
      <c r="LMD10"/>
      <c r="LME10"/>
      <c r="LMF10"/>
      <c r="LMG10"/>
      <c r="LMH10"/>
      <c r="LMI10"/>
      <c r="LMJ10"/>
      <c r="LMK10"/>
      <c r="LML10"/>
      <c r="LMM10"/>
      <c r="LMN10"/>
      <c r="LMO10"/>
      <c r="LMP10"/>
      <c r="LMQ10"/>
      <c r="LMR10"/>
      <c r="LMS10"/>
      <c r="LMT10"/>
      <c r="LMU10"/>
      <c r="LMV10"/>
      <c r="LMW10"/>
      <c r="LMX10"/>
      <c r="LMY10"/>
      <c r="LMZ10"/>
      <c r="LNA10"/>
      <c r="LNB10"/>
      <c r="LNC10"/>
      <c r="LND10"/>
      <c r="LNE10"/>
      <c r="LNF10"/>
      <c r="LNG10"/>
      <c r="LNH10"/>
      <c r="LNI10"/>
      <c r="LNJ10"/>
      <c r="LNK10"/>
      <c r="LNL10"/>
      <c r="LNM10"/>
      <c r="LNN10"/>
      <c r="LNO10"/>
      <c r="LNP10"/>
      <c r="LNQ10"/>
      <c r="LNR10"/>
      <c r="LNS10"/>
      <c r="LNT10"/>
      <c r="LNU10"/>
      <c r="LNV10"/>
      <c r="LNW10"/>
      <c r="LNX10"/>
      <c r="LNY10"/>
      <c r="LNZ10"/>
      <c r="LOA10"/>
      <c r="LOB10"/>
      <c r="LOC10"/>
      <c r="LOD10"/>
      <c r="LOE10"/>
      <c r="LOF10"/>
      <c r="LOG10"/>
      <c r="LOH10"/>
      <c r="LOI10"/>
      <c r="LOJ10"/>
      <c r="LOK10"/>
      <c r="LOL10"/>
      <c r="LOM10"/>
      <c r="LON10"/>
      <c r="LOO10"/>
      <c r="LOP10"/>
      <c r="LOQ10"/>
      <c r="LOR10"/>
      <c r="LOS10"/>
      <c r="LOT10"/>
      <c r="LOU10"/>
      <c r="LOV10"/>
      <c r="LOW10"/>
      <c r="LOX10"/>
      <c r="LOY10"/>
      <c r="LOZ10"/>
      <c r="LPA10"/>
      <c r="LPB10"/>
      <c r="LPC10"/>
      <c r="LPD10"/>
      <c r="LPE10"/>
      <c r="LPF10"/>
      <c r="LPG10"/>
      <c r="LPH10"/>
      <c r="LPI10"/>
      <c r="LPJ10"/>
      <c r="LPK10"/>
      <c r="LPL10"/>
      <c r="LPM10"/>
      <c r="LPN10"/>
      <c r="LPO10"/>
      <c r="LPP10"/>
      <c r="LPQ10"/>
      <c r="LPR10"/>
      <c r="LPS10"/>
      <c r="LPT10"/>
      <c r="LPU10"/>
      <c r="LPV10"/>
      <c r="LPW10"/>
      <c r="LPX10"/>
      <c r="LPY10"/>
      <c r="LPZ10"/>
      <c r="LQA10"/>
      <c r="LQB10"/>
      <c r="LQC10"/>
      <c r="LQD10"/>
      <c r="LQE10"/>
      <c r="LQF10"/>
      <c r="LQG10"/>
      <c r="LQH10"/>
      <c r="LQI10"/>
      <c r="LQJ10"/>
      <c r="LQK10"/>
      <c r="LQL10"/>
      <c r="LQM10"/>
      <c r="LQN10"/>
      <c r="LQO10"/>
      <c r="LQP10"/>
      <c r="LQQ10"/>
      <c r="LQR10"/>
      <c r="LQS10"/>
      <c r="LQT10"/>
      <c r="LQU10"/>
      <c r="LQV10"/>
      <c r="LQW10"/>
      <c r="LQX10"/>
      <c r="LQY10"/>
      <c r="LQZ10"/>
      <c r="LRA10"/>
      <c r="LRB10"/>
      <c r="LRC10"/>
      <c r="LRD10"/>
      <c r="LRE10"/>
      <c r="LRF10"/>
      <c r="LRG10"/>
      <c r="LRH10"/>
      <c r="LRI10"/>
      <c r="LRJ10"/>
      <c r="LRK10"/>
      <c r="LRL10"/>
      <c r="LRM10"/>
      <c r="LRN10"/>
      <c r="LRO10"/>
      <c r="LRP10"/>
      <c r="LRQ10"/>
      <c r="LRR10"/>
      <c r="LRS10"/>
      <c r="LRT10"/>
      <c r="LRU10"/>
      <c r="LRV10"/>
      <c r="LRW10"/>
      <c r="LRX10"/>
      <c r="LRY10"/>
      <c r="LRZ10"/>
      <c r="LSA10"/>
      <c r="LSB10"/>
      <c r="LSC10"/>
      <c r="LSD10"/>
      <c r="LSE10"/>
      <c r="LSF10"/>
      <c r="LSG10"/>
      <c r="LSH10"/>
      <c r="LSI10"/>
      <c r="LSJ10"/>
      <c r="LSK10"/>
      <c r="LSL10"/>
      <c r="LSM10"/>
      <c r="LSN10"/>
      <c r="LSO10"/>
      <c r="LSP10"/>
      <c r="LSQ10"/>
      <c r="LSR10"/>
      <c r="LSS10"/>
      <c r="LST10"/>
      <c r="LSU10"/>
      <c r="LSV10"/>
      <c r="LSW10"/>
      <c r="LSX10"/>
      <c r="LSY10"/>
      <c r="LSZ10"/>
      <c r="LTA10"/>
      <c r="LTB10"/>
      <c r="LTC10"/>
      <c r="LTD10"/>
      <c r="LTE10"/>
      <c r="LTF10"/>
      <c r="LTG10"/>
      <c r="LTH10"/>
      <c r="LTI10"/>
      <c r="LTJ10"/>
      <c r="LTK10"/>
      <c r="LTL10"/>
      <c r="LTM10"/>
      <c r="LTN10"/>
      <c r="LTO10"/>
      <c r="LTP10"/>
      <c r="LTQ10"/>
      <c r="LTR10"/>
      <c r="LTS10"/>
      <c r="LTT10"/>
      <c r="LTU10"/>
      <c r="LTV10"/>
      <c r="LTW10"/>
      <c r="LTX10"/>
      <c r="LTY10"/>
      <c r="LTZ10"/>
      <c r="LUA10"/>
      <c r="LUB10"/>
      <c r="LUC10"/>
      <c r="LUD10"/>
      <c r="LUE10"/>
      <c r="LUF10"/>
      <c r="LUG10"/>
      <c r="LUH10"/>
      <c r="LUI10"/>
      <c r="LUJ10"/>
      <c r="LUK10"/>
      <c r="LUL10"/>
      <c r="LUM10"/>
      <c r="LUN10"/>
      <c r="LUO10"/>
      <c r="LUP10"/>
      <c r="LUQ10"/>
      <c r="LUR10"/>
      <c r="LUS10"/>
      <c r="LUT10"/>
      <c r="LUU10"/>
      <c r="LUV10"/>
      <c r="LUW10"/>
      <c r="LUX10"/>
      <c r="LUY10"/>
      <c r="LUZ10"/>
      <c r="LVA10"/>
      <c r="LVB10"/>
      <c r="LVC10"/>
      <c r="LVD10"/>
      <c r="LVE10"/>
      <c r="LVF10"/>
      <c r="LVG10"/>
      <c r="LVH10"/>
      <c r="LVI10"/>
      <c r="LVJ10"/>
      <c r="LVK10"/>
      <c r="LVL10"/>
      <c r="LVM10"/>
      <c r="LVN10"/>
      <c r="LVO10"/>
      <c r="LVP10"/>
      <c r="LVQ10"/>
      <c r="LVR10"/>
      <c r="LVS10"/>
      <c r="LVT10"/>
      <c r="LVU10"/>
      <c r="LVV10"/>
      <c r="LVW10"/>
      <c r="LVX10"/>
      <c r="LVY10"/>
      <c r="LVZ10"/>
      <c r="LWA10"/>
      <c r="LWB10"/>
      <c r="LWC10"/>
      <c r="LWD10"/>
      <c r="LWE10"/>
      <c r="LWF10"/>
      <c r="LWG10"/>
      <c r="LWH10"/>
      <c r="LWI10"/>
      <c r="LWJ10"/>
      <c r="LWK10"/>
      <c r="LWL10"/>
      <c r="LWM10"/>
      <c r="LWN10"/>
      <c r="LWO10"/>
      <c r="LWP10"/>
      <c r="LWQ10"/>
      <c r="LWR10"/>
      <c r="LWS10"/>
      <c r="LWT10"/>
      <c r="LWU10"/>
      <c r="LWV10"/>
      <c r="LWW10"/>
      <c r="LWX10"/>
      <c r="LWY10"/>
      <c r="LWZ10"/>
      <c r="LXA10"/>
      <c r="LXB10"/>
      <c r="LXC10"/>
      <c r="LXD10"/>
      <c r="LXE10"/>
      <c r="LXF10"/>
      <c r="LXG10"/>
      <c r="LXH10"/>
      <c r="LXI10"/>
      <c r="LXJ10"/>
      <c r="LXK10"/>
      <c r="LXL10"/>
      <c r="LXM10"/>
      <c r="LXN10"/>
      <c r="LXO10"/>
      <c r="LXP10"/>
      <c r="LXQ10"/>
      <c r="LXR10"/>
      <c r="LXS10"/>
      <c r="LXT10"/>
      <c r="LXU10"/>
      <c r="LXV10"/>
      <c r="LXW10"/>
      <c r="LXX10"/>
      <c r="LXY10"/>
      <c r="LXZ10"/>
      <c r="LYA10"/>
      <c r="LYB10"/>
      <c r="LYC10"/>
      <c r="LYD10"/>
      <c r="LYE10"/>
      <c r="LYF10"/>
      <c r="LYG10"/>
      <c r="LYH10"/>
      <c r="LYI10"/>
      <c r="LYJ10"/>
      <c r="LYK10"/>
      <c r="LYL10"/>
      <c r="LYM10"/>
      <c r="LYN10"/>
      <c r="LYO10"/>
      <c r="LYP10"/>
      <c r="LYQ10"/>
      <c r="LYR10"/>
      <c r="LYS10"/>
      <c r="LYT10"/>
      <c r="LYU10"/>
      <c r="LYV10"/>
      <c r="LYW10"/>
      <c r="LYX10"/>
      <c r="LYY10"/>
      <c r="LYZ10"/>
      <c r="LZA10"/>
      <c r="LZB10"/>
      <c r="LZC10"/>
      <c r="LZD10"/>
      <c r="LZE10"/>
      <c r="LZF10"/>
      <c r="LZG10"/>
      <c r="LZH10"/>
      <c r="LZI10"/>
      <c r="LZJ10"/>
      <c r="LZK10"/>
      <c r="LZL10"/>
      <c r="LZM10"/>
      <c r="LZN10"/>
      <c r="LZO10"/>
      <c r="LZP10"/>
      <c r="LZQ10"/>
      <c r="LZR10"/>
      <c r="LZS10"/>
      <c r="LZT10"/>
      <c r="LZU10"/>
      <c r="LZV10"/>
      <c r="LZW10"/>
      <c r="LZX10"/>
      <c r="LZY10"/>
      <c r="LZZ10"/>
      <c r="MAA10"/>
      <c r="MAB10"/>
      <c r="MAC10"/>
      <c r="MAD10"/>
      <c r="MAE10"/>
      <c r="MAF10"/>
      <c r="MAG10"/>
      <c r="MAH10"/>
      <c r="MAI10"/>
      <c r="MAJ10"/>
      <c r="MAK10"/>
      <c r="MAL10"/>
      <c r="MAM10"/>
      <c r="MAN10"/>
      <c r="MAO10"/>
      <c r="MAP10"/>
      <c r="MAQ10"/>
      <c r="MAR10"/>
      <c r="MAS10"/>
      <c r="MAT10"/>
      <c r="MAU10"/>
      <c r="MAV10"/>
      <c r="MAW10"/>
      <c r="MAX10"/>
      <c r="MAY10"/>
      <c r="MAZ10"/>
      <c r="MBA10"/>
      <c r="MBB10"/>
      <c r="MBC10"/>
      <c r="MBD10"/>
      <c r="MBE10"/>
      <c r="MBF10"/>
      <c r="MBG10"/>
      <c r="MBH10"/>
      <c r="MBI10"/>
      <c r="MBJ10"/>
      <c r="MBK10"/>
      <c r="MBL10"/>
      <c r="MBM10"/>
      <c r="MBN10"/>
      <c r="MBO10"/>
      <c r="MBP10"/>
      <c r="MBQ10"/>
      <c r="MBR10"/>
      <c r="MBS10"/>
      <c r="MBT10"/>
      <c r="MBU10"/>
      <c r="MBV10"/>
      <c r="MBW10"/>
      <c r="MBX10"/>
      <c r="MBY10"/>
      <c r="MBZ10"/>
      <c r="MCA10"/>
      <c r="MCB10"/>
      <c r="MCC10"/>
      <c r="MCD10"/>
      <c r="MCE10"/>
      <c r="MCF10"/>
      <c r="MCG10"/>
      <c r="MCH10"/>
      <c r="MCI10"/>
      <c r="MCJ10"/>
      <c r="MCK10"/>
      <c r="MCL10"/>
      <c r="MCM10"/>
      <c r="MCN10"/>
      <c r="MCO10"/>
      <c r="MCP10"/>
      <c r="MCQ10"/>
      <c r="MCR10"/>
      <c r="MCS10"/>
      <c r="MCT10"/>
      <c r="MCU10"/>
      <c r="MCV10"/>
      <c r="MCW10"/>
      <c r="MCX10"/>
      <c r="MCY10"/>
      <c r="MCZ10"/>
      <c r="MDA10"/>
      <c r="MDB10"/>
      <c r="MDC10"/>
      <c r="MDD10"/>
      <c r="MDE10"/>
      <c r="MDF10"/>
      <c r="MDG10"/>
      <c r="MDH10"/>
      <c r="MDI10"/>
      <c r="MDJ10"/>
      <c r="MDK10"/>
      <c r="MDL10"/>
      <c r="MDM10"/>
      <c r="MDN10"/>
      <c r="MDO10"/>
      <c r="MDP10"/>
      <c r="MDQ10"/>
      <c r="MDR10"/>
      <c r="MDS10"/>
      <c r="MDT10"/>
      <c r="MDU10"/>
      <c r="MDV10"/>
      <c r="MDW10"/>
      <c r="MDX10"/>
      <c r="MDY10"/>
      <c r="MDZ10"/>
      <c r="MEA10"/>
      <c r="MEB10"/>
      <c r="MEC10"/>
      <c r="MED10"/>
      <c r="MEE10"/>
      <c r="MEF10"/>
      <c r="MEG10"/>
      <c r="MEH10"/>
      <c r="MEI10"/>
      <c r="MEJ10"/>
      <c r="MEK10"/>
      <c r="MEL10"/>
      <c r="MEM10"/>
      <c r="MEN10"/>
      <c r="MEO10"/>
      <c r="MEP10"/>
      <c r="MEQ10"/>
      <c r="MER10"/>
      <c r="MES10"/>
      <c r="MET10"/>
      <c r="MEU10"/>
      <c r="MEV10"/>
      <c r="MEW10"/>
      <c r="MEX10"/>
      <c r="MEY10"/>
      <c r="MEZ10"/>
      <c r="MFA10"/>
      <c r="MFB10"/>
      <c r="MFC10"/>
      <c r="MFD10"/>
      <c r="MFE10"/>
      <c r="MFF10"/>
      <c r="MFG10"/>
      <c r="MFH10"/>
      <c r="MFI10"/>
      <c r="MFJ10"/>
      <c r="MFK10"/>
      <c r="MFL10"/>
      <c r="MFM10"/>
      <c r="MFN10"/>
      <c r="MFO10"/>
      <c r="MFP10"/>
      <c r="MFQ10"/>
      <c r="MFR10"/>
      <c r="MFS10"/>
      <c r="MFT10"/>
      <c r="MFU10"/>
      <c r="MFV10"/>
      <c r="MFW10"/>
      <c r="MFX10"/>
      <c r="MFY10"/>
      <c r="MFZ10"/>
      <c r="MGA10"/>
      <c r="MGB10"/>
      <c r="MGC10"/>
      <c r="MGD10"/>
      <c r="MGE10"/>
      <c r="MGF10"/>
      <c r="MGG10"/>
      <c r="MGH10"/>
      <c r="MGI10"/>
      <c r="MGJ10"/>
      <c r="MGK10"/>
      <c r="MGL10"/>
      <c r="MGM10"/>
      <c r="MGN10"/>
      <c r="MGO10"/>
      <c r="MGP10"/>
      <c r="MGQ10"/>
      <c r="MGR10"/>
      <c r="MGS10"/>
      <c r="MGT10"/>
      <c r="MGU10"/>
      <c r="MGV10"/>
      <c r="MGW10"/>
      <c r="MGX10"/>
      <c r="MGY10"/>
      <c r="MGZ10"/>
      <c r="MHA10"/>
      <c r="MHB10"/>
      <c r="MHC10"/>
      <c r="MHD10"/>
      <c r="MHE10"/>
      <c r="MHF10"/>
      <c r="MHG10"/>
      <c r="MHH10"/>
      <c r="MHI10"/>
      <c r="MHJ10"/>
      <c r="MHK10"/>
      <c r="MHL10"/>
      <c r="MHM10"/>
      <c r="MHN10"/>
      <c r="MHO10"/>
      <c r="MHP10"/>
      <c r="MHQ10"/>
      <c r="MHR10"/>
      <c r="MHS10"/>
      <c r="MHT10"/>
      <c r="MHU10"/>
      <c r="MHV10"/>
      <c r="MHW10"/>
      <c r="MHX10"/>
      <c r="MHY10"/>
      <c r="MHZ10"/>
      <c r="MIA10"/>
      <c r="MIB10"/>
      <c r="MIC10"/>
      <c r="MID10"/>
      <c r="MIE10"/>
      <c r="MIF10"/>
      <c r="MIG10"/>
      <c r="MIH10"/>
      <c r="MII10"/>
      <c r="MIJ10"/>
      <c r="MIK10"/>
      <c r="MIL10"/>
      <c r="MIM10"/>
      <c r="MIN10"/>
      <c r="MIO10"/>
      <c r="MIP10"/>
      <c r="MIQ10"/>
      <c r="MIR10"/>
      <c r="MIS10"/>
      <c r="MIT10"/>
      <c r="MIU10"/>
      <c r="MIV10"/>
      <c r="MIW10"/>
      <c r="MIX10"/>
      <c r="MIY10"/>
      <c r="MIZ10"/>
      <c r="MJA10"/>
      <c r="MJB10"/>
      <c r="MJC10"/>
      <c r="MJD10"/>
      <c r="MJE10"/>
      <c r="MJF10"/>
      <c r="MJG10"/>
      <c r="MJH10"/>
      <c r="MJI10"/>
      <c r="MJJ10"/>
      <c r="MJK10"/>
      <c r="MJL10"/>
      <c r="MJM10"/>
      <c r="MJN10"/>
      <c r="MJO10"/>
      <c r="MJP10"/>
      <c r="MJQ10"/>
      <c r="MJR10"/>
      <c r="MJS10"/>
      <c r="MJT10"/>
      <c r="MJU10"/>
      <c r="MJV10"/>
      <c r="MJW10"/>
      <c r="MJX10"/>
      <c r="MJY10"/>
      <c r="MJZ10"/>
      <c r="MKA10"/>
      <c r="MKB10"/>
      <c r="MKC10"/>
      <c r="MKD10"/>
      <c r="MKE10"/>
      <c r="MKF10"/>
      <c r="MKG10"/>
      <c r="MKH10"/>
      <c r="MKI10"/>
      <c r="MKJ10"/>
      <c r="MKK10"/>
      <c r="MKL10"/>
      <c r="MKM10"/>
      <c r="MKN10"/>
      <c r="MKO10"/>
      <c r="MKP10"/>
      <c r="MKQ10"/>
      <c r="MKR10"/>
      <c r="MKS10"/>
      <c r="MKT10"/>
      <c r="MKU10"/>
      <c r="MKV10"/>
      <c r="MKW10"/>
      <c r="MKX10"/>
      <c r="MKY10"/>
      <c r="MKZ10"/>
      <c r="MLA10"/>
      <c r="MLB10"/>
      <c r="MLC10"/>
      <c r="MLD10"/>
      <c r="MLE10"/>
      <c r="MLF10"/>
      <c r="MLG10"/>
      <c r="MLH10"/>
      <c r="MLI10"/>
      <c r="MLJ10"/>
      <c r="MLK10"/>
      <c r="MLL10"/>
      <c r="MLM10"/>
      <c r="MLN10"/>
      <c r="MLO10"/>
      <c r="MLP10"/>
      <c r="MLQ10"/>
      <c r="MLR10"/>
      <c r="MLS10"/>
      <c r="MLT10"/>
      <c r="MLU10"/>
      <c r="MLV10"/>
      <c r="MLW10"/>
      <c r="MLX10"/>
      <c r="MLY10"/>
      <c r="MLZ10"/>
      <c r="MMA10"/>
      <c r="MMB10"/>
      <c r="MMC10"/>
      <c r="MMD10"/>
      <c r="MME10"/>
      <c r="MMF10"/>
      <c r="MMG10"/>
      <c r="MMH10"/>
      <c r="MMI10"/>
      <c r="MMJ10"/>
      <c r="MMK10"/>
      <c r="MML10"/>
      <c r="MMM10"/>
      <c r="MMN10"/>
      <c r="MMO10"/>
      <c r="MMP10"/>
      <c r="MMQ10"/>
      <c r="MMR10"/>
      <c r="MMS10"/>
      <c r="MMT10"/>
      <c r="MMU10"/>
      <c r="MMV10"/>
      <c r="MMW10"/>
      <c r="MMX10"/>
      <c r="MMY10"/>
      <c r="MMZ10"/>
      <c r="MNA10"/>
      <c r="MNB10"/>
      <c r="MNC10"/>
      <c r="MND10"/>
      <c r="MNE10"/>
      <c r="MNF10"/>
      <c r="MNG10"/>
      <c r="MNH10"/>
      <c r="MNI10"/>
      <c r="MNJ10"/>
      <c r="MNK10"/>
      <c r="MNL10"/>
      <c r="MNM10"/>
      <c r="MNN10"/>
      <c r="MNO10"/>
      <c r="MNP10"/>
      <c r="MNQ10"/>
      <c r="MNR10"/>
      <c r="MNS10"/>
      <c r="MNT10"/>
      <c r="MNU10"/>
      <c r="MNV10"/>
      <c r="MNW10"/>
      <c r="MNX10"/>
      <c r="MNY10"/>
      <c r="MNZ10"/>
      <c r="MOA10"/>
      <c r="MOB10"/>
      <c r="MOC10"/>
      <c r="MOD10"/>
      <c r="MOE10"/>
      <c r="MOF10"/>
      <c r="MOG10"/>
      <c r="MOH10"/>
      <c r="MOI10"/>
      <c r="MOJ10"/>
      <c r="MOK10"/>
      <c r="MOL10"/>
      <c r="MOM10"/>
      <c r="MON10"/>
      <c r="MOO10"/>
      <c r="MOP10"/>
      <c r="MOQ10"/>
      <c r="MOR10"/>
      <c r="MOS10"/>
      <c r="MOT10"/>
      <c r="MOU10"/>
      <c r="MOV10"/>
      <c r="MOW10"/>
      <c r="MOX10"/>
      <c r="MOY10"/>
      <c r="MOZ10"/>
      <c r="MPA10"/>
      <c r="MPB10"/>
      <c r="MPC10"/>
      <c r="MPD10"/>
      <c r="MPE10"/>
      <c r="MPF10"/>
      <c r="MPG10"/>
      <c r="MPH10"/>
      <c r="MPI10"/>
      <c r="MPJ10"/>
      <c r="MPK10"/>
      <c r="MPL10"/>
      <c r="MPM10"/>
      <c r="MPN10"/>
      <c r="MPO10"/>
      <c r="MPP10"/>
      <c r="MPQ10"/>
      <c r="MPR10"/>
      <c r="MPS10"/>
      <c r="MPT10"/>
      <c r="MPU10"/>
      <c r="MPV10"/>
      <c r="MPW10"/>
      <c r="MPX10"/>
      <c r="MPY10"/>
      <c r="MPZ10"/>
      <c r="MQA10"/>
      <c r="MQB10"/>
      <c r="MQC10"/>
      <c r="MQD10"/>
      <c r="MQE10"/>
      <c r="MQF10"/>
      <c r="MQG10"/>
      <c r="MQH10"/>
      <c r="MQI10"/>
      <c r="MQJ10"/>
      <c r="MQK10"/>
      <c r="MQL10"/>
      <c r="MQM10"/>
      <c r="MQN10"/>
      <c r="MQO10"/>
      <c r="MQP10"/>
      <c r="MQQ10"/>
      <c r="MQR10"/>
      <c r="MQS10"/>
      <c r="MQT10"/>
      <c r="MQU10"/>
      <c r="MQV10"/>
      <c r="MQW10"/>
      <c r="MQX10"/>
      <c r="MQY10"/>
      <c r="MQZ10"/>
      <c r="MRA10"/>
      <c r="MRB10"/>
      <c r="MRC10"/>
      <c r="MRD10"/>
      <c r="MRE10"/>
      <c r="MRF10"/>
      <c r="MRG10"/>
      <c r="MRH10"/>
      <c r="MRI10"/>
      <c r="MRJ10"/>
      <c r="MRK10"/>
      <c r="MRL10"/>
      <c r="MRM10"/>
      <c r="MRN10"/>
      <c r="MRO10"/>
      <c r="MRP10"/>
      <c r="MRQ10"/>
      <c r="MRR10"/>
      <c r="MRS10"/>
      <c r="MRT10"/>
      <c r="MRU10"/>
      <c r="MRV10"/>
      <c r="MRW10"/>
      <c r="MRX10"/>
      <c r="MRY10"/>
      <c r="MRZ10"/>
      <c r="MSA10"/>
      <c r="MSB10"/>
      <c r="MSC10"/>
      <c r="MSD10"/>
      <c r="MSE10"/>
      <c r="MSF10"/>
      <c r="MSG10"/>
      <c r="MSH10"/>
      <c r="MSI10"/>
      <c r="MSJ10"/>
      <c r="MSK10"/>
      <c r="MSL10"/>
      <c r="MSM10"/>
      <c r="MSN10"/>
      <c r="MSO10"/>
      <c r="MSP10"/>
      <c r="MSQ10"/>
      <c r="MSR10"/>
      <c r="MSS10"/>
      <c r="MST10"/>
      <c r="MSU10"/>
      <c r="MSV10"/>
      <c r="MSW10"/>
      <c r="MSX10"/>
      <c r="MSY10"/>
      <c r="MSZ10"/>
      <c r="MTA10"/>
      <c r="MTB10"/>
      <c r="MTC10"/>
      <c r="MTD10"/>
      <c r="MTE10"/>
      <c r="MTF10"/>
      <c r="MTG10"/>
      <c r="MTH10"/>
      <c r="MTI10"/>
      <c r="MTJ10"/>
      <c r="MTK10"/>
      <c r="MTL10"/>
      <c r="MTM10"/>
      <c r="MTN10"/>
      <c r="MTO10"/>
      <c r="MTP10"/>
      <c r="MTQ10"/>
      <c r="MTR10"/>
      <c r="MTS10"/>
      <c r="MTT10"/>
      <c r="MTU10"/>
      <c r="MTV10"/>
      <c r="MTW10"/>
      <c r="MTX10"/>
      <c r="MTY10"/>
      <c r="MTZ10"/>
      <c r="MUA10"/>
      <c r="MUB10"/>
      <c r="MUC10"/>
      <c r="MUD10"/>
      <c r="MUE10"/>
      <c r="MUF10"/>
      <c r="MUG10"/>
      <c r="MUH10"/>
      <c r="MUI10"/>
      <c r="MUJ10"/>
      <c r="MUK10"/>
      <c r="MUL10"/>
      <c r="MUM10"/>
      <c r="MUN10"/>
      <c r="MUO10"/>
      <c r="MUP10"/>
      <c r="MUQ10"/>
      <c r="MUR10"/>
      <c r="MUS10"/>
      <c r="MUT10"/>
      <c r="MUU10"/>
      <c r="MUV10"/>
      <c r="MUW10"/>
      <c r="MUX10"/>
      <c r="MUY10"/>
      <c r="MUZ10"/>
      <c r="MVA10"/>
      <c r="MVB10"/>
      <c r="MVC10"/>
      <c r="MVD10"/>
      <c r="MVE10"/>
      <c r="MVF10"/>
      <c r="MVG10"/>
      <c r="MVH10"/>
      <c r="MVI10"/>
      <c r="MVJ10"/>
      <c r="MVK10"/>
      <c r="MVL10"/>
      <c r="MVM10"/>
      <c r="MVN10"/>
      <c r="MVO10"/>
      <c r="MVP10"/>
      <c r="MVQ10"/>
      <c r="MVR10"/>
      <c r="MVS10"/>
      <c r="MVT10"/>
      <c r="MVU10"/>
      <c r="MVV10"/>
      <c r="MVW10"/>
      <c r="MVX10"/>
      <c r="MVY10"/>
      <c r="MVZ10"/>
      <c r="MWA10"/>
      <c r="MWB10"/>
      <c r="MWC10"/>
      <c r="MWD10"/>
      <c r="MWE10"/>
      <c r="MWF10"/>
      <c r="MWG10"/>
      <c r="MWH10"/>
      <c r="MWI10"/>
      <c r="MWJ10"/>
      <c r="MWK10"/>
      <c r="MWL10"/>
      <c r="MWM10"/>
      <c r="MWN10"/>
      <c r="MWO10"/>
      <c r="MWP10"/>
      <c r="MWQ10"/>
      <c r="MWR10"/>
      <c r="MWS10"/>
      <c r="MWT10"/>
      <c r="MWU10"/>
      <c r="MWV10"/>
      <c r="MWW10"/>
      <c r="MWX10"/>
      <c r="MWY10"/>
      <c r="MWZ10"/>
      <c r="MXA10"/>
      <c r="MXB10"/>
      <c r="MXC10"/>
      <c r="MXD10"/>
      <c r="MXE10"/>
      <c r="MXF10"/>
      <c r="MXG10"/>
      <c r="MXH10"/>
      <c r="MXI10"/>
      <c r="MXJ10"/>
      <c r="MXK10"/>
      <c r="MXL10"/>
      <c r="MXM10"/>
      <c r="MXN10"/>
      <c r="MXO10"/>
      <c r="MXP10"/>
      <c r="MXQ10"/>
      <c r="MXR10"/>
      <c r="MXS10"/>
      <c r="MXT10"/>
      <c r="MXU10"/>
      <c r="MXV10"/>
      <c r="MXW10"/>
      <c r="MXX10"/>
      <c r="MXY10"/>
      <c r="MXZ10"/>
      <c r="MYA10"/>
      <c r="MYB10"/>
      <c r="MYC10"/>
      <c r="MYD10"/>
      <c r="MYE10"/>
      <c r="MYF10"/>
      <c r="MYG10"/>
      <c r="MYH10"/>
      <c r="MYI10"/>
      <c r="MYJ10"/>
      <c r="MYK10"/>
      <c r="MYL10"/>
      <c r="MYM10"/>
      <c r="MYN10"/>
      <c r="MYO10"/>
      <c r="MYP10"/>
      <c r="MYQ10"/>
      <c r="MYR10"/>
      <c r="MYS10"/>
      <c r="MYT10"/>
      <c r="MYU10"/>
      <c r="MYV10"/>
      <c r="MYW10"/>
      <c r="MYX10"/>
      <c r="MYY10"/>
      <c r="MYZ10"/>
      <c r="MZA10"/>
      <c r="MZB10"/>
      <c r="MZC10"/>
      <c r="MZD10"/>
      <c r="MZE10"/>
      <c r="MZF10"/>
      <c r="MZG10"/>
      <c r="MZH10"/>
      <c r="MZI10"/>
      <c r="MZJ10"/>
      <c r="MZK10"/>
      <c r="MZL10"/>
      <c r="MZM10"/>
      <c r="MZN10"/>
      <c r="MZO10"/>
      <c r="MZP10"/>
      <c r="MZQ10"/>
      <c r="MZR10"/>
      <c r="MZS10"/>
      <c r="MZT10"/>
      <c r="MZU10"/>
      <c r="MZV10"/>
      <c r="MZW10"/>
      <c r="MZX10"/>
      <c r="MZY10"/>
      <c r="MZZ10"/>
      <c r="NAA10"/>
      <c r="NAB10"/>
      <c r="NAC10"/>
      <c r="NAD10"/>
      <c r="NAE10"/>
      <c r="NAF10"/>
      <c r="NAG10"/>
      <c r="NAH10"/>
      <c r="NAI10"/>
      <c r="NAJ10"/>
      <c r="NAK10"/>
      <c r="NAL10"/>
      <c r="NAM10"/>
      <c r="NAN10"/>
      <c r="NAO10"/>
      <c r="NAP10"/>
      <c r="NAQ10"/>
      <c r="NAR10"/>
      <c r="NAS10"/>
      <c r="NAT10"/>
      <c r="NAU10"/>
      <c r="NAV10"/>
      <c r="NAW10"/>
      <c r="NAX10"/>
      <c r="NAY10"/>
      <c r="NAZ10"/>
      <c r="NBA10"/>
      <c r="NBB10"/>
      <c r="NBC10"/>
      <c r="NBD10"/>
      <c r="NBE10"/>
      <c r="NBF10"/>
      <c r="NBG10"/>
      <c r="NBH10"/>
      <c r="NBI10"/>
      <c r="NBJ10"/>
      <c r="NBK10"/>
      <c r="NBL10"/>
      <c r="NBM10"/>
      <c r="NBN10"/>
      <c r="NBO10"/>
      <c r="NBP10"/>
      <c r="NBQ10"/>
      <c r="NBR10"/>
      <c r="NBS10"/>
      <c r="NBT10"/>
      <c r="NBU10"/>
      <c r="NBV10"/>
      <c r="NBW10"/>
      <c r="NBX10"/>
      <c r="NBY10"/>
      <c r="NBZ10"/>
      <c r="NCA10"/>
      <c r="NCB10"/>
      <c r="NCC10"/>
      <c r="NCD10"/>
      <c r="NCE10"/>
      <c r="NCF10"/>
      <c r="NCG10"/>
      <c r="NCH10"/>
      <c r="NCI10"/>
      <c r="NCJ10"/>
      <c r="NCK10"/>
      <c r="NCL10"/>
      <c r="NCM10"/>
      <c r="NCN10"/>
      <c r="NCO10"/>
      <c r="NCP10"/>
      <c r="NCQ10"/>
      <c r="NCR10"/>
      <c r="NCS10"/>
      <c r="NCT10"/>
      <c r="NCU10"/>
      <c r="NCV10"/>
      <c r="NCW10"/>
      <c r="NCX10"/>
      <c r="NCY10"/>
      <c r="NCZ10"/>
      <c r="NDA10"/>
      <c r="NDB10"/>
      <c r="NDC10"/>
      <c r="NDD10"/>
      <c r="NDE10"/>
      <c r="NDF10"/>
      <c r="NDG10"/>
      <c r="NDH10"/>
      <c r="NDI10"/>
      <c r="NDJ10"/>
      <c r="NDK10"/>
      <c r="NDL10"/>
      <c r="NDM10"/>
      <c r="NDN10"/>
      <c r="NDO10"/>
      <c r="NDP10"/>
      <c r="NDQ10"/>
      <c r="NDR10"/>
      <c r="NDS10"/>
      <c r="NDT10"/>
      <c r="NDU10"/>
      <c r="NDV10"/>
      <c r="NDW10"/>
      <c r="NDX10"/>
      <c r="NDY10"/>
      <c r="NDZ10"/>
      <c r="NEA10"/>
      <c r="NEB10"/>
      <c r="NEC10"/>
      <c r="NED10"/>
      <c r="NEE10"/>
      <c r="NEF10"/>
      <c r="NEG10"/>
      <c r="NEH10"/>
      <c r="NEI10"/>
      <c r="NEJ10"/>
      <c r="NEK10"/>
      <c r="NEL10"/>
      <c r="NEM10"/>
      <c r="NEN10"/>
      <c r="NEO10"/>
      <c r="NEP10"/>
      <c r="NEQ10"/>
      <c r="NER10"/>
      <c r="NES10"/>
      <c r="NET10"/>
      <c r="NEU10"/>
      <c r="NEV10"/>
      <c r="NEW10"/>
      <c r="NEX10"/>
      <c r="NEY10"/>
      <c r="NEZ10"/>
      <c r="NFA10"/>
      <c r="NFB10"/>
      <c r="NFC10"/>
      <c r="NFD10"/>
      <c r="NFE10"/>
      <c r="NFF10"/>
      <c r="NFG10"/>
      <c r="NFH10"/>
      <c r="NFI10"/>
      <c r="NFJ10"/>
      <c r="NFK10"/>
      <c r="NFL10"/>
      <c r="NFM10"/>
      <c r="NFN10"/>
      <c r="NFO10"/>
      <c r="NFP10"/>
      <c r="NFQ10"/>
      <c r="NFR10"/>
      <c r="NFS10"/>
      <c r="NFT10"/>
      <c r="NFU10"/>
      <c r="NFV10"/>
      <c r="NFW10"/>
      <c r="NFX10"/>
      <c r="NFY10"/>
      <c r="NFZ10"/>
      <c r="NGA10"/>
      <c r="NGB10"/>
      <c r="NGC10"/>
      <c r="NGD10"/>
      <c r="NGE10"/>
      <c r="NGF10"/>
      <c r="NGG10"/>
      <c r="NGH10"/>
      <c r="NGI10"/>
      <c r="NGJ10"/>
      <c r="NGK10"/>
      <c r="NGL10"/>
      <c r="NGM10"/>
      <c r="NGN10"/>
      <c r="NGO10"/>
      <c r="NGP10"/>
      <c r="NGQ10"/>
      <c r="NGR10"/>
      <c r="NGS10"/>
      <c r="NGT10"/>
      <c r="NGU10"/>
      <c r="NGV10"/>
      <c r="NGW10"/>
      <c r="NGX10"/>
      <c r="NGY10"/>
      <c r="NGZ10"/>
      <c r="NHA10"/>
      <c r="NHB10"/>
      <c r="NHC10"/>
      <c r="NHD10"/>
      <c r="NHE10"/>
      <c r="NHF10"/>
      <c r="NHG10"/>
      <c r="NHH10"/>
      <c r="NHI10"/>
      <c r="NHJ10"/>
      <c r="NHK10"/>
      <c r="NHL10"/>
      <c r="NHM10"/>
      <c r="NHN10"/>
      <c r="NHO10"/>
      <c r="NHP10"/>
      <c r="NHQ10"/>
      <c r="NHR10"/>
      <c r="NHS10"/>
      <c r="NHT10"/>
      <c r="NHU10"/>
      <c r="NHV10"/>
      <c r="NHW10"/>
      <c r="NHX10"/>
      <c r="NHY10"/>
      <c r="NHZ10"/>
      <c r="NIA10"/>
      <c r="NIB10"/>
      <c r="NIC10"/>
      <c r="NID10"/>
      <c r="NIE10"/>
      <c r="NIF10"/>
      <c r="NIG10"/>
      <c r="NIH10"/>
      <c r="NII10"/>
      <c r="NIJ10"/>
      <c r="NIK10"/>
      <c r="NIL10"/>
      <c r="NIM10"/>
      <c r="NIN10"/>
      <c r="NIO10"/>
      <c r="NIP10"/>
      <c r="NIQ10"/>
      <c r="NIR10"/>
      <c r="NIS10"/>
      <c r="NIT10"/>
      <c r="NIU10"/>
      <c r="NIV10"/>
      <c r="NIW10"/>
      <c r="NIX10"/>
      <c r="NIY10"/>
      <c r="NIZ10"/>
      <c r="NJA10"/>
      <c r="NJB10"/>
      <c r="NJC10"/>
      <c r="NJD10"/>
      <c r="NJE10"/>
      <c r="NJF10"/>
      <c r="NJG10"/>
      <c r="NJH10"/>
      <c r="NJI10"/>
      <c r="NJJ10"/>
      <c r="NJK10"/>
      <c r="NJL10"/>
      <c r="NJM10"/>
      <c r="NJN10"/>
      <c r="NJO10"/>
      <c r="NJP10"/>
      <c r="NJQ10"/>
      <c r="NJR10"/>
      <c r="NJS10"/>
      <c r="NJT10"/>
      <c r="NJU10"/>
      <c r="NJV10"/>
      <c r="NJW10"/>
      <c r="NJX10"/>
      <c r="NJY10"/>
      <c r="NJZ10"/>
      <c r="NKA10"/>
      <c r="NKB10"/>
      <c r="NKC10"/>
      <c r="NKD10"/>
      <c r="NKE10"/>
      <c r="NKF10"/>
      <c r="NKG10"/>
      <c r="NKH10"/>
      <c r="NKI10"/>
      <c r="NKJ10"/>
      <c r="NKK10"/>
      <c r="NKL10"/>
      <c r="NKM10"/>
      <c r="NKN10"/>
      <c r="NKO10"/>
      <c r="NKP10"/>
      <c r="NKQ10"/>
      <c r="NKR10"/>
      <c r="NKS10"/>
      <c r="NKT10"/>
      <c r="NKU10"/>
      <c r="NKV10"/>
      <c r="NKW10"/>
      <c r="NKX10"/>
      <c r="NKY10"/>
      <c r="NKZ10"/>
      <c r="NLA10"/>
      <c r="NLB10"/>
      <c r="NLC10"/>
      <c r="NLD10"/>
      <c r="NLE10"/>
      <c r="NLF10"/>
      <c r="NLG10"/>
      <c r="NLH10"/>
      <c r="NLI10"/>
      <c r="NLJ10"/>
      <c r="NLK10"/>
      <c r="NLL10"/>
      <c r="NLM10"/>
      <c r="NLN10"/>
      <c r="NLO10"/>
      <c r="NLP10"/>
      <c r="NLQ10"/>
      <c r="NLR10"/>
      <c r="NLS10"/>
      <c r="NLT10"/>
      <c r="NLU10"/>
      <c r="NLV10"/>
      <c r="NLW10"/>
      <c r="NLX10"/>
      <c r="NLY10"/>
      <c r="NLZ10"/>
      <c r="NMA10"/>
      <c r="NMB10"/>
      <c r="NMC10"/>
      <c r="NMD10"/>
      <c r="NME10"/>
      <c r="NMF10"/>
      <c r="NMG10"/>
      <c r="NMH10"/>
      <c r="NMI10"/>
      <c r="NMJ10"/>
      <c r="NMK10"/>
      <c r="NML10"/>
      <c r="NMM10"/>
      <c r="NMN10"/>
      <c r="NMO10"/>
      <c r="NMP10"/>
      <c r="NMQ10"/>
      <c r="NMR10"/>
      <c r="NMS10"/>
      <c r="NMT10"/>
      <c r="NMU10"/>
      <c r="NMV10"/>
      <c r="NMW10"/>
      <c r="NMX10"/>
      <c r="NMY10"/>
      <c r="NMZ10"/>
      <c r="NNA10"/>
      <c r="NNB10"/>
      <c r="NNC10"/>
      <c r="NND10"/>
      <c r="NNE10"/>
      <c r="NNF10"/>
      <c r="NNG10"/>
      <c r="NNH10"/>
      <c r="NNI10"/>
      <c r="NNJ10"/>
      <c r="NNK10"/>
      <c r="NNL10"/>
      <c r="NNM10"/>
      <c r="NNN10"/>
      <c r="NNO10"/>
      <c r="NNP10"/>
      <c r="NNQ10"/>
      <c r="NNR10"/>
      <c r="NNS10"/>
      <c r="NNT10"/>
      <c r="NNU10"/>
      <c r="NNV10"/>
      <c r="NNW10"/>
      <c r="NNX10"/>
      <c r="NNY10"/>
      <c r="NNZ10"/>
      <c r="NOA10"/>
      <c r="NOB10"/>
      <c r="NOC10"/>
      <c r="NOD10"/>
      <c r="NOE10"/>
      <c r="NOF10"/>
      <c r="NOG10"/>
      <c r="NOH10"/>
      <c r="NOI10"/>
      <c r="NOJ10"/>
      <c r="NOK10"/>
      <c r="NOL10"/>
      <c r="NOM10"/>
      <c r="NON10"/>
      <c r="NOO10"/>
      <c r="NOP10"/>
      <c r="NOQ10"/>
      <c r="NOR10"/>
      <c r="NOS10"/>
      <c r="NOT10"/>
      <c r="NOU10"/>
      <c r="NOV10"/>
      <c r="NOW10"/>
      <c r="NOX10"/>
      <c r="NOY10"/>
      <c r="NOZ10"/>
      <c r="NPA10"/>
      <c r="NPB10"/>
      <c r="NPC10"/>
      <c r="NPD10"/>
      <c r="NPE10"/>
      <c r="NPF10"/>
      <c r="NPG10"/>
      <c r="NPH10"/>
      <c r="NPI10"/>
      <c r="NPJ10"/>
      <c r="NPK10"/>
      <c r="NPL10"/>
      <c r="NPM10"/>
      <c r="NPN10"/>
      <c r="NPO10"/>
      <c r="NPP10"/>
      <c r="NPQ10"/>
      <c r="NPR10"/>
      <c r="NPS10"/>
      <c r="NPT10"/>
      <c r="NPU10"/>
      <c r="NPV10"/>
      <c r="NPW10"/>
      <c r="NPX10"/>
      <c r="NPY10"/>
      <c r="NPZ10"/>
      <c r="NQA10"/>
      <c r="NQB10"/>
      <c r="NQC10"/>
      <c r="NQD10"/>
      <c r="NQE10"/>
      <c r="NQF10"/>
      <c r="NQG10"/>
      <c r="NQH10"/>
      <c r="NQI10"/>
      <c r="NQJ10"/>
      <c r="NQK10"/>
      <c r="NQL10"/>
      <c r="NQM10"/>
      <c r="NQN10"/>
      <c r="NQO10"/>
      <c r="NQP10"/>
      <c r="NQQ10"/>
      <c r="NQR10"/>
      <c r="NQS10"/>
      <c r="NQT10"/>
      <c r="NQU10"/>
      <c r="NQV10"/>
      <c r="NQW10"/>
      <c r="NQX10"/>
      <c r="NQY10"/>
      <c r="NQZ10"/>
      <c r="NRA10"/>
      <c r="NRB10"/>
      <c r="NRC10"/>
      <c r="NRD10"/>
      <c r="NRE10"/>
      <c r="NRF10"/>
      <c r="NRG10"/>
      <c r="NRH10"/>
      <c r="NRI10"/>
    </row>
    <row r="11" spans="1:9941" s="48" customFormat="1" ht="12.2" customHeight="1" thickBot="1" x14ac:dyDescent="0.25">
      <c r="A11" s="14" t="s">
        <v>12</v>
      </c>
      <c r="B11" s="70" t="s">
        <v>620</v>
      </c>
      <c r="C11" s="110">
        <f>C19+C20+C21+C22+C23</f>
        <v>1406001307</v>
      </c>
      <c r="D11" s="268">
        <f>D19+D20+D21+D22+D23</f>
        <v>1628733083</v>
      </c>
      <c r="E11" s="110">
        <f>E19+E20+E21+E22+E23</f>
        <v>1689002989</v>
      </c>
      <c r="F11" s="110">
        <f t="shared" ref="F11:K11" si="0">F19+F20+F21+F22+F23</f>
        <v>1723074044</v>
      </c>
      <c r="G11" s="110">
        <f t="shared" si="0"/>
        <v>1726616832</v>
      </c>
      <c r="H11" s="28">
        <f>+G11-F11</f>
        <v>3542788</v>
      </c>
      <c r="I11" s="758">
        <f t="shared" si="0"/>
        <v>0</v>
      </c>
      <c r="J11" s="28">
        <f t="shared" si="0"/>
        <v>0</v>
      </c>
      <c r="K11" s="28">
        <f t="shared" si="0"/>
        <v>0</v>
      </c>
      <c r="L11" s="28" t="e">
        <f t="shared" ref="L11" si="1">+L12+L13+L14+L15+L16+L17+L18</f>
        <v>#DIV/0!</v>
      </c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  <c r="AIY11"/>
      <c r="AIZ11"/>
      <c r="AJA11"/>
      <c r="AJB11"/>
      <c r="AJC11"/>
      <c r="AJD11"/>
      <c r="AJE11"/>
      <c r="AJF11"/>
      <c r="AJG11"/>
      <c r="AJH11"/>
      <c r="AJI11"/>
      <c r="AJJ11"/>
      <c r="AJK11"/>
      <c r="AJL11"/>
      <c r="AJM11"/>
      <c r="AJN11"/>
      <c r="AJO11"/>
      <c r="AJP11"/>
      <c r="AJQ11"/>
      <c r="AJR11"/>
      <c r="AJS11"/>
      <c r="AJT11"/>
      <c r="AJU11"/>
      <c r="AJV11"/>
      <c r="AJW11"/>
      <c r="AJX11"/>
      <c r="AJY11"/>
      <c r="AJZ11"/>
      <c r="AKA11"/>
      <c r="AKB11"/>
      <c r="AKC11"/>
      <c r="AKD11"/>
      <c r="AKE11"/>
      <c r="AKF11"/>
      <c r="AKG11"/>
      <c r="AKH11"/>
      <c r="AKI11"/>
      <c r="AKJ11"/>
      <c r="AKK11"/>
      <c r="AKL11"/>
      <c r="AKM11"/>
      <c r="AKN11"/>
      <c r="AKO11"/>
      <c r="AKP11"/>
      <c r="AKQ11"/>
      <c r="AKR11"/>
      <c r="AKS11"/>
      <c r="AKT11"/>
      <c r="AKU11"/>
      <c r="AKV11"/>
      <c r="AKW11"/>
      <c r="AKX11"/>
      <c r="AKY11"/>
      <c r="AKZ11"/>
      <c r="ALA11"/>
      <c r="ALB11"/>
      <c r="ALC11"/>
      <c r="ALD11"/>
      <c r="ALE11"/>
      <c r="ALF11"/>
      <c r="ALG11"/>
      <c r="ALH11"/>
      <c r="ALI11"/>
      <c r="ALJ11"/>
      <c r="ALK11"/>
      <c r="ALL11"/>
      <c r="ALM11"/>
      <c r="ALN11"/>
      <c r="ALO11"/>
      <c r="ALP11"/>
      <c r="ALQ11"/>
      <c r="ALR11"/>
      <c r="ALS11"/>
      <c r="ALT11"/>
      <c r="ALU11"/>
      <c r="ALV11"/>
      <c r="ALW11"/>
      <c r="ALX11"/>
      <c r="ALY11"/>
      <c r="ALZ11"/>
      <c r="AMA11"/>
      <c r="AMB11"/>
      <c r="AMC11"/>
      <c r="AMD11"/>
      <c r="AME11"/>
      <c r="AMF11"/>
      <c r="AMG11"/>
      <c r="AMH11"/>
      <c r="AMI11"/>
      <c r="AMJ11"/>
      <c r="AMK11"/>
      <c r="AML11"/>
      <c r="AMM11"/>
      <c r="AMN11"/>
      <c r="AMO11"/>
      <c r="AMP11"/>
      <c r="AMQ11"/>
      <c r="AMR11"/>
      <c r="AMS11"/>
      <c r="AMT11"/>
      <c r="AMU11"/>
      <c r="AMV11"/>
      <c r="AMW11"/>
      <c r="AMX11"/>
      <c r="AMY11"/>
      <c r="AMZ11"/>
      <c r="ANA11"/>
      <c r="ANB11"/>
      <c r="ANC11"/>
      <c r="AND11"/>
      <c r="ANE11"/>
      <c r="ANF11"/>
      <c r="ANG11"/>
      <c r="ANH11"/>
      <c r="ANI11"/>
      <c r="ANJ11"/>
      <c r="ANK11"/>
      <c r="ANL11"/>
      <c r="ANM11"/>
      <c r="ANN11"/>
      <c r="ANO11"/>
      <c r="ANP11"/>
      <c r="ANQ11"/>
      <c r="ANR11"/>
      <c r="ANS11"/>
      <c r="ANT11"/>
      <c r="ANU11"/>
      <c r="ANV11"/>
      <c r="ANW11"/>
      <c r="ANX11"/>
      <c r="ANY11"/>
      <c r="ANZ11"/>
      <c r="AOA11"/>
      <c r="AOB11"/>
      <c r="AOC11"/>
      <c r="AOD11"/>
      <c r="AOE11"/>
      <c r="AOF11"/>
      <c r="AOG11"/>
      <c r="AOH11"/>
      <c r="AOI11"/>
      <c r="AOJ11"/>
      <c r="AOK11"/>
      <c r="AOL11"/>
      <c r="AOM11"/>
      <c r="AON11"/>
      <c r="AOO11"/>
      <c r="AOP11"/>
      <c r="AOQ11"/>
      <c r="AOR11"/>
      <c r="AOS11"/>
      <c r="AOT11"/>
      <c r="AOU11"/>
      <c r="AOV11"/>
      <c r="AOW11"/>
      <c r="AOX11"/>
      <c r="AOY11"/>
      <c r="AOZ11"/>
      <c r="APA11"/>
      <c r="APB11"/>
      <c r="APC11"/>
      <c r="APD11"/>
      <c r="APE11"/>
      <c r="APF11"/>
      <c r="APG11"/>
      <c r="APH11"/>
      <c r="API11"/>
      <c r="APJ11"/>
      <c r="APK11"/>
      <c r="APL11"/>
      <c r="APM11"/>
      <c r="APN11"/>
      <c r="APO11"/>
      <c r="APP11"/>
      <c r="APQ11"/>
      <c r="APR11"/>
      <c r="APS11"/>
      <c r="APT11"/>
      <c r="APU11"/>
      <c r="APV11"/>
      <c r="APW11"/>
      <c r="APX11"/>
      <c r="APY11"/>
      <c r="APZ11"/>
      <c r="AQA11"/>
      <c r="AQB11"/>
      <c r="AQC11"/>
      <c r="AQD11"/>
      <c r="AQE11"/>
      <c r="AQF11"/>
      <c r="AQG11"/>
      <c r="AQH11"/>
      <c r="AQI11"/>
      <c r="AQJ11"/>
      <c r="AQK11"/>
      <c r="AQL11"/>
      <c r="AQM11"/>
      <c r="AQN11"/>
      <c r="AQO11"/>
      <c r="AQP11"/>
      <c r="AQQ11"/>
      <c r="AQR11"/>
      <c r="AQS11"/>
      <c r="AQT11"/>
      <c r="AQU11"/>
      <c r="AQV11"/>
      <c r="AQW11"/>
      <c r="AQX11"/>
      <c r="AQY11"/>
      <c r="AQZ11"/>
      <c r="ARA11"/>
      <c r="ARB11"/>
      <c r="ARC11"/>
      <c r="ARD11"/>
      <c r="ARE11"/>
      <c r="ARF11"/>
      <c r="ARG11"/>
      <c r="ARH11"/>
      <c r="ARI11"/>
      <c r="ARJ11"/>
      <c r="ARK11"/>
      <c r="ARL11"/>
      <c r="ARM11"/>
      <c r="ARN11"/>
      <c r="ARO11"/>
      <c r="ARP11"/>
      <c r="ARQ11"/>
      <c r="ARR11"/>
      <c r="ARS11"/>
      <c r="ART11"/>
      <c r="ARU11"/>
      <c r="ARV11"/>
      <c r="ARW11"/>
      <c r="ARX11"/>
      <c r="ARY11"/>
      <c r="ARZ11"/>
      <c r="ASA11"/>
      <c r="ASB11"/>
      <c r="ASC11"/>
      <c r="ASD11"/>
      <c r="ASE11"/>
      <c r="ASF11"/>
      <c r="ASG11"/>
      <c r="ASH11"/>
      <c r="ASI11"/>
      <c r="ASJ11"/>
      <c r="ASK11"/>
      <c r="ASL11"/>
      <c r="ASM11"/>
      <c r="ASN11"/>
      <c r="ASO11"/>
      <c r="ASP11"/>
      <c r="ASQ11"/>
      <c r="ASR11"/>
      <c r="ASS11"/>
      <c r="AST11"/>
      <c r="ASU11"/>
      <c r="ASV11"/>
      <c r="ASW11"/>
      <c r="ASX11"/>
      <c r="ASY11"/>
      <c r="ASZ11"/>
      <c r="ATA11"/>
      <c r="ATB11"/>
      <c r="ATC11"/>
      <c r="ATD11"/>
      <c r="ATE11"/>
      <c r="ATF11"/>
      <c r="ATG11"/>
      <c r="ATH11"/>
      <c r="ATI11"/>
      <c r="ATJ11"/>
      <c r="ATK11"/>
      <c r="ATL11"/>
      <c r="ATM11"/>
      <c r="ATN11"/>
      <c r="ATO11"/>
      <c r="ATP11"/>
      <c r="ATQ11"/>
      <c r="ATR11"/>
      <c r="ATS11"/>
      <c r="ATT11"/>
      <c r="ATU11"/>
      <c r="ATV11"/>
      <c r="ATW11"/>
      <c r="ATX11"/>
      <c r="ATY11"/>
      <c r="ATZ11"/>
      <c r="AUA11"/>
      <c r="AUB11"/>
      <c r="AUC11"/>
      <c r="AUD11"/>
      <c r="AUE11"/>
      <c r="AUF11"/>
      <c r="AUG11"/>
      <c r="AUH11"/>
      <c r="AUI11"/>
      <c r="AUJ11"/>
      <c r="AUK11"/>
      <c r="AUL11"/>
      <c r="AUM11"/>
      <c r="AUN11"/>
      <c r="AUO11"/>
      <c r="AUP11"/>
      <c r="AUQ11"/>
      <c r="AUR11"/>
      <c r="AUS11"/>
      <c r="AUT11"/>
      <c r="AUU11"/>
      <c r="AUV11"/>
      <c r="AUW11"/>
      <c r="AUX11"/>
      <c r="AUY11"/>
      <c r="AUZ11"/>
      <c r="AVA11"/>
      <c r="AVB11"/>
      <c r="AVC11"/>
      <c r="AVD11"/>
      <c r="AVE11"/>
      <c r="AVF11"/>
      <c r="AVG11"/>
      <c r="AVH11"/>
      <c r="AVI11"/>
      <c r="AVJ11"/>
      <c r="AVK11"/>
      <c r="AVL11"/>
      <c r="AVM11"/>
      <c r="AVN11"/>
      <c r="AVO11"/>
      <c r="AVP11"/>
      <c r="AVQ11"/>
      <c r="AVR11"/>
      <c r="AVS11"/>
      <c r="AVT11"/>
      <c r="AVU11"/>
      <c r="AVV11"/>
      <c r="AVW11"/>
      <c r="AVX11"/>
      <c r="AVY11"/>
      <c r="AVZ11"/>
      <c r="AWA11"/>
      <c r="AWB11"/>
      <c r="AWC11"/>
      <c r="AWD11"/>
      <c r="AWE11"/>
      <c r="AWF11"/>
      <c r="AWG11"/>
      <c r="AWH11"/>
      <c r="AWI11"/>
      <c r="AWJ11"/>
      <c r="AWK11"/>
      <c r="AWL11"/>
      <c r="AWM11"/>
      <c r="AWN11"/>
      <c r="AWO11"/>
      <c r="AWP11"/>
      <c r="AWQ11"/>
      <c r="AWR11"/>
      <c r="AWS11"/>
      <c r="AWT11"/>
      <c r="AWU11"/>
      <c r="AWV11"/>
      <c r="AWW11"/>
      <c r="AWX11"/>
      <c r="AWY11"/>
      <c r="AWZ11"/>
      <c r="AXA11"/>
      <c r="AXB11"/>
      <c r="AXC11"/>
      <c r="AXD11"/>
      <c r="AXE11"/>
      <c r="AXF11"/>
      <c r="AXG11"/>
      <c r="AXH11"/>
      <c r="AXI11"/>
      <c r="AXJ11"/>
      <c r="AXK11"/>
      <c r="AXL11"/>
      <c r="AXM11"/>
      <c r="AXN11"/>
      <c r="AXO11"/>
      <c r="AXP11"/>
      <c r="AXQ11"/>
      <c r="AXR11"/>
      <c r="AXS11"/>
      <c r="AXT11"/>
      <c r="AXU11"/>
      <c r="AXV11"/>
      <c r="AXW11"/>
      <c r="AXX11"/>
      <c r="AXY11"/>
      <c r="AXZ11"/>
      <c r="AYA11"/>
      <c r="AYB11"/>
      <c r="AYC11"/>
      <c r="AYD11"/>
      <c r="AYE11"/>
      <c r="AYF11"/>
      <c r="AYG11"/>
      <c r="AYH11"/>
      <c r="AYI11"/>
      <c r="AYJ11"/>
      <c r="AYK11"/>
      <c r="AYL11"/>
      <c r="AYM11"/>
      <c r="AYN11"/>
      <c r="AYO11"/>
      <c r="AYP11"/>
      <c r="AYQ11"/>
      <c r="AYR11"/>
      <c r="AYS11"/>
      <c r="AYT11"/>
      <c r="AYU11"/>
      <c r="AYV11"/>
      <c r="AYW11"/>
      <c r="AYX11"/>
      <c r="AYY11"/>
      <c r="AYZ11"/>
      <c r="AZA11"/>
      <c r="AZB11"/>
      <c r="AZC11"/>
      <c r="AZD11"/>
      <c r="AZE11"/>
      <c r="AZF11"/>
      <c r="AZG11"/>
      <c r="AZH11"/>
      <c r="AZI11"/>
      <c r="AZJ11"/>
      <c r="AZK11"/>
      <c r="AZL11"/>
      <c r="AZM11"/>
      <c r="AZN11"/>
      <c r="AZO11"/>
      <c r="AZP11"/>
      <c r="AZQ11"/>
      <c r="AZR11"/>
      <c r="AZS11"/>
      <c r="AZT11"/>
      <c r="AZU11"/>
      <c r="AZV11"/>
      <c r="AZW11"/>
      <c r="AZX11"/>
      <c r="AZY11"/>
      <c r="AZZ11"/>
      <c r="BAA11"/>
      <c r="BAB11"/>
      <c r="BAC11"/>
      <c r="BAD11"/>
      <c r="BAE11"/>
      <c r="BAF11"/>
      <c r="BAG11"/>
      <c r="BAH11"/>
      <c r="BAI11"/>
      <c r="BAJ11"/>
      <c r="BAK11"/>
      <c r="BAL11"/>
      <c r="BAM11"/>
      <c r="BAN11"/>
      <c r="BAO11"/>
      <c r="BAP11"/>
      <c r="BAQ11"/>
      <c r="BAR11"/>
      <c r="BAS11"/>
      <c r="BAT11"/>
      <c r="BAU11"/>
      <c r="BAV11"/>
      <c r="BAW11"/>
      <c r="BAX11"/>
      <c r="BAY11"/>
      <c r="BAZ11"/>
      <c r="BBA11"/>
      <c r="BBB11"/>
      <c r="BBC11"/>
      <c r="BBD11"/>
      <c r="BBE11"/>
      <c r="BBF11"/>
      <c r="BBG11"/>
      <c r="BBH11"/>
      <c r="BBI11"/>
      <c r="BBJ11"/>
      <c r="BBK11"/>
      <c r="BBL11"/>
      <c r="BBM11"/>
      <c r="BBN11"/>
      <c r="BBO11"/>
      <c r="BBP11"/>
      <c r="BBQ11"/>
      <c r="BBR11"/>
      <c r="BBS11"/>
      <c r="BBT11"/>
      <c r="BBU11"/>
      <c r="BBV11"/>
      <c r="BBW11"/>
      <c r="BBX11"/>
      <c r="BBY11"/>
      <c r="BBZ11"/>
      <c r="BCA11"/>
      <c r="BCB11"/>
      <c r="BCC11"/>
      <c r="BCD11"/>
      <c r="BCE11"/>
      <c r="BCF11"/>
      <c r="BCG11"/>
      <c r="BCH11"/>
      <c r="BCI11"/>
      <c r="BCJ11"/>
      <c r="BCK11"/>
      <c r="BCL11"/>
      <c r="BCM11"/>
      <c r="BCN11"/>
      <c r="BCO11"/>
      <c r="BCP11"/>
      <c r="BCQ11"/>
      <c r="BCR11"/>
      <c r="BCS11"/>
      <c r="BCT11"/>
      <c r="BCU11"/>
      <c r="BCV11"/>
      <c r="BCW11"/>
      <c r="BCX11"/>
      <c r="BCY11"/>
      <c r="BCZ11"/>
      <c r="BDA11"/>
      <c r="BDB11"/>
      <c r="BDC11"/>
      <c r="BDD11"/>
      <c r="BDE11"/>
      <c r="BDF11"/>
      <c r="BDG11"/>
      <c r="BDH11"/>
      <c r="BDI11"/>
      <c r="BDJ11"/>
      <c r="BDK11"/>
      <c r="BDL11"/>
      <c r="BDM11"/>
      <c r="BDN11"/>
      <c r="BDO11"/>
      <c r="BDP11"/>
      <c r="BDQ11"/>
      <c r="BDR11"/>
      <c r="BDS11"/>
      <c r="BDT11"/>
      <c r="BDU11"/>
      <c r="BDV11"/>
      <c r="BDW11"/>
      <c r="BDX11"/>
      <c r="BDY11"/>
      <c r="BDZ11"/>
      <c r="BEA11"/>
      <c r="BEB11"/>
      <c r="BEC11"/>
      <c r="BED11"/>
      <c r="BEE11"/>
      <c r="BEF11"/>
      <c r="BEG11"/>
      <c r="BEH11"/>
      <c r="BEI11"/>
      <c r="BEJ11"/>
      <c r="BEK11"/>
      <c r="BEL11"/>
      <c r="BEM11"/>
      <c r="BEN11"/>
      <c r="BEO11"/>
      <c r="BEP11"/>
      <c r="BEQ11"/>
      <c r="BER11"/>
      <c r="BES11"/>
      <c r="BET11"/>
      <c r="BEU11"/>
      <c r="BEV11"/>
      <c r="BEW11"/>
      <c r="BEX11"/>
      <c r="BEY11"/>
      <c r="BEZ11"/>
      <c r="BFA11"/>
      <c r="BFB11"/>
      <c r="BFC11"/>
      <c r="BFD11"/>
      <c r="BFE11"/>
      <c r="BFF11"/>
      <c r="BFG11"/>
      <c r="BFH11"/>
      <c r="BFI11"/>
      <c r="BFJ11"/>
      <c r="BFK11"/>
      <c r="BFL11"/>
      <c r="BFM11"/>
      <c r="BFN11"/>
      <c r="BFO11"/>
      <c r="BFP11"/>
      <c r="BFQ11"/>
      <c r="BFR11"/>
      <c r="BFS11"/>
      <c r="BFT11"/>
      <c r="BFU11"/>
      <c r="BFV11"/>
      <c r="BFW11"/>
      <c r="BFX11"/>
      <c r="BFY11"/>
      <c r="BFZ11"/>
      <c r="BGA11"/>
      <c r="BGB11"/>
      <c r="BGC11"/>
      <c r="BGD11"/>
      <c r="BGE11"/>
      <c r="BGF11"/>
      <c r="BGG11"/>
      <c r="BGH11"/>
      <c r="BGI11"/>
      <c r="BGJ11"/>
      <c r="BGK11"/>
      <c r="BGL11"/>
      <c r="BGM11"/>
      <c r="BGN11"/>
      <c r="BGO11"/>
      <c r="BGP11"/>
      <c r="BGQ11"/>
      <c r="BGR11"/>
      <c r="BGS11"/>
      <c r="BGT11"/>
      <c r="BGU11"/>
      <c r="BGV11"/>
      <c r="BGW11"/>
      <c r="BGX11"/>
      <c r="BGY11"/>
      <c r="BGZ11"/>
      <c r="BHA11"/>
      <c r="BHB11"/>
      <c r="BHC11"/>
      <c r="BHD11"/>
      <c r="BHE11"/>
      <c r="BHF11"/>
      <c r="BHG11"/>
      <c r="BHH11"/>
      <c r="BHI11"/>
      <c r="BHJ11"/>
      <c r="BHK11"/>
      <c r="BHL11"/>
      <c r="BHM11"/>
      <c r="BHN11"/>
      <c r="BHO11"/>
      <c r="BHP11"/>
      <c r="BHQ11"/>
      <c r="BHR11"/>
      <c r="BHS11"/>
      <c r="BHT11"/>
      <c r="BHU11"/>
      <c r="BHV11"/>
      <c r="BHW11"/>
      <c r="BHX11"/>
      <c r="BHY11"/>
      <c r="BHZ11"/>
      <c r="BIA11"/>
      <c r="BIB11"/>
      <c r="BIC11"/>
      <c r="BID11"/>
      <c r="BIE11"/>
      <c r="BIF11"/>
      <c r="BIG11"/>
      <c r="BIH11"/>
      <c r="BII11"/>
      <c r="BIJ11"/>
      <c r="BIK11"/>
      <c r="BIL11"/>
      <c r="BIM11"/>
      <c r="BIN11"/>
      <c r="BIO11"/>
      <c r="BIP11"/>
      <c r="BIQ11"/>
      <c r="BIR11"/>
      <c r="BIS11"/>
      <c r="BIT11"/>
      <c r="BIU11"/>
      <c r="BIV11"/>
      <c r="BIW11"/>
      <c r="BIX11"/>
      <c r="BIY11"/>
      <c r="BIZ11"/>
      <c r="BJA11"/>
      <c r="BJB11"/>
      <c r="BJC11"/>
      <c r="BJD11"/>
      <c r="BJE11"/>
      <c r="BJF11"/>
      <c r="BJG11"/>
      <c r="BJH11"/>
      <c r="BJI11"/>
      <c r="BJJ11"/>
      <c r="BJK11"/>
      <c r="BJL11"/>
      <c r="BJM11"/>
      <c r="BJN11"/>
      <c r="BJO11"/>
      <c r="BJP11"/>
      <c r="BJQ11"/>
      <c r="BJR11"/>
      <c r="BJS11"/>
      <c r="BJT11"/>
      <c r="BJU11"/>
      <c r="BJV11"/>
      <c r="BJW11"/>
      <c r="BJX11"/>
      <c r="BJY11"/>
      <c r="BJZ11"/>
      <c r="BKA11"/>
      <c r="BKB11"/>
      <c r="BKC11"/>
      <c r="BKD11"/>
      <c r="BKE11"/>
      <c r="BKF11"/>
      <c r="BKG11"/>
      <c r="BKH11"/>
      <c r="BKI11"/>
      <c r="BKJ11"/>
      <c r="BKK11"/>
      <c r="BKL11"/>
      <c r="BKM11"/>
      <c r="BKN11"/>
      <c r="BKO11"/>
      <c r="BKP11"/>
      <c r="BKQ11"/>
      <c r="BKR11"/>
      <c r="BKS11"/>
      <c r="BKT11"/>
      <c r="BKU11"/>
      <c r="BKV11"/>
      <c r="BKW11"/>
      <c r="BKX11"/>
      <c r="BKY11"/>
      <c r="BKZ11"/>
      <c r="BLA11"/>
      <c r="BLB11"/>
      <c r="BLC11"/>
      <c r="BLD11"/>
      <c r="BLE11"/>
      <c r="BLF11"/>
      <c r="BLG11"/>
      <c r="BLH11"/>
      <c r="BLI11"/>
      <c r="BLJ11"/>
      <c r="BLK11"/>
      <c r="BLL11"/>
      <c r="BLM11"/>
      <c r="BLN11"/>
      <c r="BLO11"/>
      <c r="BLP11"/>
      <c r="BLQ11"/>
      <c r="BLR11"/>
      <c r="BLS11"/>
      <c r="BLT11"/>
      <c r="BLU11"/>
      <c r="BLV11"/>
      <c r="BLW11"/>
      <c r="BLX11"/>
      <c r="BLY11"/>
      <c r="BLZ11"/>
      <c r="BMA11"/>
      <c r="BMB11"/>
      <c r="BMC11"/>
      <c r="BMD11"/>
      <c r="BME11"/>
      <c r="BMF11"/>
      <c r="BMG11"/>
      <c r="BMH11"/>
      <c r="BMI11"/>
      <c r="BMJ11"/>
      <c r="BMK11"/>
      <c r="BML11"/>
      <c r="BMM11"/>
      <c r="BMN11"/>
      <c r="BMO11"/>
      <c r="BMP11"/>
      <c r="BMQ11"/>
      <c r="BMR11"/>
      <c r="BMS11"/>
      <c r="BMT11"/>
      <c r="BMU11"/>
      <c r="BMV11"/>
      <c r="BMW11"/>
      <c r="BMX11"/>
      <c r="BMY11"/>
      <c r="BMZ11"/>
      <c r="BNA11"/>
      <c r="BNB11"/>
      <c r="BNC11"/>
      <c r="BND11"/>
      <c r="BNE11"/>
      <c r="BNF11"/>
      <c r="BNG11"/>
      <c r="BNH11"/>
      <c r="BNI11"/>
      <c r="BNJ11"/>
      <c r="BNK11"/>
      <c r="BNL11"/>
      <c r="BNM11"/>
      <c r="BNN11"/>
      <c r="BNO11"/>
      <c r="BNP11"/>
      <c r="BNQ11"/>
      <c r="BNR11"/>
      <c r="BNS11"/>
      <c r="BNT11"/>
      <c r="BNU11"/>
      <c r="BNV11"/>
      <c r="BNW11"/>
      <c r="BNX11"/>
      <c r="BNY11"/>
      <c r="BNZ11"/>
      <c r="BOA11"/>
      <c r="BOB11"/>
      <c r="BOC11"/>
      <c r="BOD11"/>
      <c r="BOE11"/>
      <c r="BOF11"/>
      <c r="BOG11"/>
      <c r="BOH11"/>
      <c r="BOI11"/>
      <c r="BOJ11"/>
      <c r="BOK11"/>
      <c r="BOL11"/>
      <c r="BOM11"/>
      <c r="BON11"/>
      <c r="BOO11"/>
      <c r="BOP11"/>
      <c r="BOQ11"/>
      <c r="BOR11"/>
      <c r="BOS11"/>
      <c r="BOT11"/>
      <c r="BOU11"/>
      <c r="BOV11"/>
      <c r="BOW11"/>
      <c r="BOX11"/>
      <c r="BOY11"/>
      <c r="BOZ11"/>
      <c r="BPA11"/>
      <c r="BPB11"/>
      <c r="BPC11"/>
      <c r="BPD11"/>
      <c r="BPE11"/>
      <c r="BPF11"/>
      <c r="BPG11"/>
      <c r="BPH11"/>
      <c r="BPI11"/>
      <c r="BPJ11"/>
      <c r="BPK11"/>
      <c r="BPL11"/>
      <c r="BPM11"/>
      <c r="BPN11"/>
      <c r="BPO11"/>
      <c r="BPP11"/>
      <c r="BPQ11"/>
      <c r="BPR11"/>
      <c r="BPS11"/>
      <c r="BPT11"/>
      <c r="BPU11"/>
      <c r="BPV11"/>
      <c r="BPW11"/>
      <c r="BPX11"/>
      <c r="BPY11"/>
      <c r="BPZ11"/>
      <c r="BQA11"/>
      <c r="BQB11"/>
      <c r="BQC11"/>
      <c r="BQD11"/>
      <c r="BQE11"/>
      <c r="BQF11"/>
      <c r="BQG11"/>
      <c r="BQH11"/>
      <c r="BQI11"/>
      <c r="BQJ11"/>
      <c r="BQK11"/>
      <c r="BQL11"/>
      <c r="BQM11"/>
      <c r="BQN11"/>
      <c r="BQO11"/>
      <c r="BQP11"/>
      <c r="BQQ11"/>
      <c r="BQR11"/>
      <c r="BQS11"/>
      <c r="BQT11"/>
      <c r="BQU11"/>
      <c r="BQV11"/>
      <c r="BQW11"/>
      <c r="BQX11"/>
      <c r="BQY11"/>
      <c r="BQZ11"/>
      <c r="BRA11"/>
      <c r="BRB11"/>
      <c r="BRC11"/>
      <c r="BRD11"/>
      <c r="BRE11"/>
      <c r="BRF11"/>
      <c r="BRG11"/>
      <c r="BRH11"/>
      <c r="BRI11"/>
      <c r="BRJ11"/>
      <c r="BRK11"/>
      <c r="BRL11"/>
      <c r="BRM11"/>
      <c r="BRN11"/>
      <c r="BRO11"/>
      <c r="BRP11"/>
      <c r="BRQ11"/>
      <c r="BRR11"/>
      <c r="BRS11"/>
      <c r="BRT11"/>
      <c r="BRU11"/>
      <c r="BRV11"/>
      <c r="BRW11"/>
      <c r="BRX11"/>
      <c r="BRY11"/>
      <c r="BRZ11"/>
      <c r="BSA11"/>
      <c r="BSB11"/>
      <c r="BSC11"/>
      <c r="BSD11"/>
      <c r="BSE11"/>
      <c r="BSF11"/>
      <c r="BSG11"/>
      <c r="BSH11"/>
      <c r="BSI11"/>
      <c r="BSJ11"/>
      <c r="BSK11"/>
      <c r="BSL11"/>
      <c r="BSM11"/>
      <c r="BSN11"/>
      <c r="BSO11"/>
      <c r="BSP11"/>
      <c r="BSQ11"/>
      <c r="BSR11"/>
      <c r="BSS11"/>
      <c r="BST11"/>
      <c r="BSU11"/>
      <c r="BSV11"/>
      <c r="BSW11"/>
      <c r="BSX11"/>
      <c r="BSY11"/>
      <c r="BSZ11"/>
      <c r="BTA11"/>
      <c r="BTB11"/>
      <c r="BTC11"/>
      <c r="BTD11"/>
      <c r="BTE11"/>
      <c r="BTF11"/>
      <c r="BTG11"/>
      <c r="BTH11"/>
      <c r="BTI11"/>
      <c r="BTJ11"/>
      <c r="BTK11"/>
      <c r="BTL11"/>
      <c r="BTM11"/>
      <c r="BTN11"/>
      <c r="BTO11"/>
      <c r="BTP11"/>
      <c r="BTQ11"/>
      <c r="BTR11"/>
      <c r="BTS11"/>
      <c r="BTT11"/>
      <c r="BTU11"/>
      <c r="BTV11"/>
      <c r="BTW11"/>
      <c r="BTX11"/>
      <c r="BTY11"/>
      <c r="BTZ11"/>
      <c r="BUA11"/>
      <c r="BUB11"/>
      <c r="BUC11"/>
      <c r="BUD11"/>
      <c r="BUE11"/>
      <c r="BUF11"/>
      <c r="BUG11"/>
      <c r="BUH11"/>
      <c r="BUI11"/>
      <c r="BUJ11"/>
      <c r="BUK11"/>
      <c r="BUL11"/>
      <c r="BUM11"/>
      <c r="BUN11"/>
      <c r="BUO11"/>
      <c r="BUP11"/>
      <c r="BUQ11"/>
      <c r="BUR11"/>
      <c r="BUS11"/>
      <c r="BUT11"/>
      <c r="BUU11"/>
      <c r="BUV11"/>
      <c r="BUW11"/>
      <c r="BUX11"/>
      <c r="BUY11"/>
      <c r="BUZ11"/>
      <c r="BVA11"/>
      <c r="BVB11"/>
      <c r="BVC11"/>
      <c r="BVD11"/>
      <c r="BVE11"/>
      <c r="BVF11"/>
      <c r="BVG11"/>
      <c r="BVH11"/>
      <c r="BVI11"/>
      <c r="BVJ11"/>
      <c r="BVK11"/>
      <c r="BVL11"/>
      <c r="BVM11"/>
      <c r="BVN11"/>
      <c r="BVO11"/>
      <c r="BVP11"/>
      <c r="BVQ11"/>
      <c r="BVR11"/>
      <c r="BVS11"/>
      <c r="BVT11"/>
      <c r="BVU11"/>
      <c r="BVV11"/>
      <c r="BVW11"/>
      <c r="BVX11"/>
      <c r="BVY11"/>
      <c r="BVZ11"/>
      <c r="BWA11"/>
      <c r="BWB11"/>
      <c r="BWC11"/>
      <c r="BWD11"/>
      <c r="BWE11"/>
      <c r="BWF11"/>
      <c r="BWG11"/>
      <c r="BWH11"/>
      <c r="BWI11"/>
      <c r="BWJ11"/>
      <c r="BWK11"/>
      <c r="BWL11"/>
      <c r="BWM11"/>
      <c r="BWN11"/>
      <c r="BWO11"/>
      <c r="BWP11"/>
      <c r="BWQ11"/>
      <c r="BWR11"/>
      <c r="BWS11"/>
      <c r="BWT11"/>
      <c r="BWU11"/>
      <c r="BWV11"/>
      <c r="BWW11"/>
      <c r="BWX11"/>
      <c r="BWY11"/>
      <c r="BWZ11"/>
      <c r="BXA11"/>
      <c r="BXB11"/>
      <c r="BXC11"/>
      <c r="BXD11"/>
      <c r="BXE11"/>
      <c r="BXF11"/>
      <c r="BXG11"/>
      <c r="BXH11"/>
      <c r="BXI11"/>
      <c r="BXJ11"/>
      <c r="BXK11"/>
      <c r="BXL11"/>
      <c r="BXM11"/>
      <c r="BXN11"/>
      <c r="BXO11"/>
      <c r="BXP11"/>
      <c r="BXQ11"/>
      <c r="BXR11"/>
      <c r="BXS11"/>
      <c r="BXT11"/>
      <c r="BXU11"/>
      <c r="BXV11"/>
      <c r="BXW11"/>
      <c r="BXX11"/>
      <c r="BXY11"/>
      <c r="BXZ11"/>
      <c r="BYA11"/>
      <c r="BYB11"/>
      <c r="BYC11"/>
      <c r="BYD11"/>
      <c r="BYE11"/>
      <c r="BYF11"/>
      <c r="BYG11"/>
      <c r="BYH11"/>
      <c r="BYI11"/>
      <c r="BYJ11"/>
      <c r="BYK11"/>
      <c r="BYL11"/>
      <c r="BYM11"/>
      <c r="BYN11"/>
      <c r="BYO11"/>
      <c r="BYP11"/>
      <c r="BYQ11"/>
      <c r="BYR11"/>
      <c r="BYS11"/>
      <c r="BYT11"/>
      <c r="BYU11"/>
      <c r="BYV11"/>
      <c r="BYW11"/>
      <c r="BYX11"/>
      <c r="BYY11"/>
      <c r="BYZ11"/>
      <c r="BZA11"/>
      <c r="BZB11"/>
      <c r="BZC11"/>
      <c r="BZD11"/>
      <c r="BZE11"/>
      <c r="BZF11"/>
      <c r="BZG11"/>
      <c r="BZH11"/>
      <c r="BZI11"/>
      <c r="BZJ11"/>
      <c r="BZK11"/>
      <c r="BZL11"/>
      <c r="BZM11"/>
      <c r="BZN11"/>
      <c r="BZO11"/>
      <c r="BZP11"/>
      <c r="BZQ11"/>
      <c r="BZR11"/>
      <c r="BZS11"/>
      <c r="BZT11"/>
      <c r="BZU11"/>
      <c r="BZV11"/>
      <c r="BZW11"/>
      <c r="BZX11"/>
      <c r="BZY11"/>
      <c r="BZZ11"/>
      <c r="CAA11"/>
      <c r="CAB11"/>
      <c r="CAC11"/>
      <c r="CAD11"/>
      <c r="CAE11"/>
      <c r="CAF11"/>
      <c r="CAG11"/>
      <c r="CAH11"/>
      <c r="CAI11"/>
      <c r="CAJ11"/>
      <c r="CAK11"/>
      <c r="CAL11"/>
      <c r="CAM11"/>
      <c r="CAN11"/>
      <c r="CAO11"/>
      <c r="CAP11"/>
      <c r="CAQ11"/>
      <c r="CAR11"/>
      <c r="CAS11"/>
      <c r="CAT11"/>
      <c r="CAU11"/>
      <c r="CAV11"/>
      <c r="CAW11"/>
      <c r="CAX11"/>
      <c r="CAY11"/>
      <c r="CAZ11"/>
      <c r="CBA11"/>
      <c r="CBB11"/>
      <c r="CBC11"/>
      <c r="CBD11"/>
      <c r="CBE11"/>
      <c r="CBF11"/>
      <c r="CBG11"/>
      <c r="CBH11"/>
      <c r="CBI11"/>
      <c r="CBJ11"/>
      <c r="CBK11"/>
      <c r="CBL11"/>
      <c r="CBM11"/>
      <c r="CBN11"/>
      <c r="CBO11"/>
      <c r="CBP11"/>
      <c r="CBQ11"/>
      <c r="CBR11"/>
      <c r="CBS11"/>
      <c r="CBT11"/>
      <c r="CBU11"/>
      <c r="CBV11"/>
      <c r="CBW11"/>
      <c r="CBX11"/>
      <c r="CBY11"/>
      <c r="CBZ11"/>
      <c r="CCA11"/>
      <c r="CCB11"/>
      <c r="CCC11"/>
      <c r="CCD11"/>
      <c r="CCE11"/>
      <c r="CCF11"/>
      <c r="CCG11"/>
      <c r="CCH11"/>
      <c r="CCI11"/>
      <c r="CCJ11"/>
      <c r="CCK11"/>
      <c r="CCL11"/>
      <c r="CCM11"/>
      <c r="CCN11"/>
      <c r="CCO11"/>
      <c r="CCP11"/>
      <c r="CCQ11"/>
      <c r="CCR11"/>
      <c r="CCS11"/>
      <c r="CCT11"/>
      <c r="CCU11"/>
      <c r="CCV11"/>
      <c r="CCW11"/>
      <c r="CCX11"/>
      <c r="CCY11"/>
      <c r="CCZ11"/>
      <c r="CDA11"/>
      <c r="CDB11"/>
      <c r="CDC11"/>
      <c r="CDD11"/>
      <c r="CDE11"/>
      <c r="CDF11"/>
      <c r="CDG11"/>
      <c r="CDH11"/>
      <c r="CDI11"/>
      <c r="CDJ11"/>
      <c r="CDK11"/>
      <c r="CDL11"/>
      <c r="CDM11"/>
      <c r="CDN11"/>
      <c r="CDO11"/>
      <c r="CDP11"/>
      <c r="CDQ11"/>
      <c r="CDR11"/>
      <c r="CDS11"/>
      <c r="CDT11"/>
      <c r="CDU11"/>
      <c r="CDV11"/>
      <c r="CDW11"/>
      <c r="CDX11"/>
      <c r="CDY11"/>
      <c r="CDZ11"/>
      <c r="CEA11"/>
      <c r="CEB11"/>
      <c r="CEC11"/>
      <c r="CED11"/>
      <c r="CEE11"/>
      <c r="CEF11"/>
      <c r="CEG11"/>
      <c r="CEH11"/>
      <c r="CEI11"/>
      <c r="CEJ11"/>
      <c r="CEK11"/>
      <c r="CEL11"/>
      <c r="CEM11"/>
      <c r="CEN11"/>
      <c r="CEO11"/>
      <c r="CEP11"/>
      <c r="CEQ11"/>
      <c r="CER11"/>
      <c r="CES11"/>
      <c r="CET11"/>
      <c r="CEU11"/>
      <c r="CEV11"/>
      <c r="CEW11"/>
      <c r="CEX11"/>
      <c r="CEY11"/>
      <c r="CEZ11"/>
      <c r="CFA11"/>
      <c r="CFB11"/>
      <c r="CFC11"/>
      <c r="CFD11"/>
      <c r="CFE11"/>
      <c r="CFF11"/>
      <c r="CFG11"/>
      <c r="CFH11"/>
      <c r="CFI11"/>
      <c r="CFJ11"/>
      <c r="CFK11"/>
      <c r="CFL11"/>
      <c r="CFM11"/>
      <c r="CFN11"/>
      <c r="CFO11"/>
      <c r="CFP11"/>
      <c r="CFQ11"/>
      <c r="CFR11"/>
      <c r="CFS11"/>
      <c r="CFT11"/>
      <c r="CFU11"/>
      <c r="CFV11"/>
      <c r="CFW11"/>
      <c r="CFX11"/>
      <c r="CFY11"/>
      <c r="CFZ11"/>
      <c r="CGA11"/>
      <c r="CGB11"/>
      <c r="CGC11"/>
      <c r="CGD11"/>
      <c r="CGE11"/>
      <c r="CGF11"/>
      <c r="CGG11"/>
      <c r="CGH11"/>
      <c r="CGI11"/>
      <c r="CGJ11"/>
      <c r="CGK11"/>
      <c r="CGL11"/>
      <c r="CGM11"/>
      <c r="CGN11"/>
      <c r="CGO11"/>
      <c r="CGP11"/>
      <c r="CGQ11"/>
      <c r="CGR11"/>
      <c r="CGS11"/>
      <c r="CGT11"/>
      <c r="CGU11"/>
      <c r="CGV11"/>
      <c r="CGW11"/>
      <c r="CGX11"/>
      <c r="CGY11"/>
      <c r="CGZ11"/>
      <c r="CHA11"/>
      <c r="CHB11"/>
      <c r="CHC11"/>
      <c r="CHD11"/>
      <c r="CHE11"/>
      <c r="CHF11"/>
      <c r="CHG11"/>
      <c r="CHH11"/>
      <c r="CHI11"/>
      <c r="CHJ11"/>
      <c r="CHK11"/>
      <c r="CHL11"/>
      <c r="CHM11"/>
      <c r="CHN11"/>
      <c r="CHO11"/>
      <c r="CHP11"/>
      <c r="CHQ11"/>
      <c r="CHR11"/>
      <c r="CHS11"/>
      <c r="CHT11"/>
      <c r="CHU11"/>
      <c r="CHV11"/>
      <c r="CHW11"/>
      <c r="CHX11"/>
      <c r="CHY11"/>
      <c r="CHZ11"/>
      <c r="CIA11"/>
      <c r="CIB11"/>
      <c r="CIC11"/>
      <c r="CID11"/>
      <c r="CIE11"/>
      <c r="CIF11"/>
      <c r="CIG11"/>
      <c r="CIH11"/>
      <c r="CII11"/>
      <c r="CIJ11"/>
      <c r="CIK11"/>
      <c r="CIL11"/>
      <c r="CIM11"/>
      <c r="CIN11"/>
      <c r="CIO11"/>
      <c r="CIP11"/>
      <c r="CIQ11"/>
      <c r="CIR11"/>
      <c r="CIS11"/>
      <c r="CIT11"/>
      <c r="CIU11"/>
      <c r="CIV11"/>
      <c r="CIW11"/>
      <c r="CIX11"/>
      <c r="CIY11"/>
      <c r="CIZ11"/>
      <c r="CJA11"/>
      <c r="CJB11"/>
      <c r="CJC11"/>
      <c r="CJD11"/>
      <c r="CJE11"/>
      <c r="CJF11"/>
      <c r="CJG11"/>
      <c r="CJH11"/>
      <c r="CJI11"/>
      <c r="CJJ11"/>
      <c r="CJK11"/>
      <c r="CJL11"/>
      <c r="CJM11"/>
      <c r="CJN11"/>
      <c r="CJO11"/>
      <c r="CJP11"/>
      <c r="CJQ11"/>
      <c r="CJR11"/>
      <c r="CJS11"/>
      <c r="CJT11"/>
      <c r="CJU11"/>
      <c r="CJV11"/>
      <c r="CJW11"/>
      <c r="CJX11"/>
      <c r="CJY11"/>
      <c r="CJZ11"/>
      <c r="CKA11"/>
      <c r="CKB11"/>
      <c r="CKC11"/>
      <c r="CKD11"/>
      <c r="CKE11"/>
      <c r="CKF11"/>
      <c r="CKG11"/>
      <c r="CKH11"/>
      <c r="CKI11"/>
      <c r="CKJ11"/>
      <c r="CKK11"/>
      <c r="CKL11"/>
      <c r="CKM11"/>
      <c r="CKN11"/>
      <c r="CKO11"/>
      <c r="CKP11"/>
      <c r="CKQ11"/>
      <c r="CKR11"/>
      <c r="CKS11"/>
      <c r="CKT11"/>
      <c r="CKU11"/>
      <c r="CKV11"/>
      <c r="CKW11"/>
      <c r="CKX11"/>
      <c r="CKY11"/>
      <c r="CKZ11"/>
      <c r="CLA11"/>
      <c r="CLB11"/>
      <c r="CLC11"/>
      <c r="CLD11"/>
      <c r="CLE11"/>
      <c r="CLF11"/>
      <c r="CLG11"/>
      <c r="CLH11"/>
      <c r="CLI11"/>
      <c r="CLJ11"/>
      <c r="CLK11"/>
      <c r="CLL11"/>
      <c r="CLM11"/>
      <c r="CLN11"/>
      <c r="CLO11"/>
      <c r="CLP11"/>
      <c r="CLQ11"/>
      <c r="CLR11"/>
      <c r="CLS11"/>
      <c r="CLT11"/>
      <c r="CLU11"/>
      <c r="CLV11"/>
      <c r="CLW11"/>
      <c r="CLX11"/>
      <c r="CLY11"/>
      <c r="CLZ11"/>
      <c r="CMA11"/>
      <c r="CMB11"/>
      <c r="CMC11"/>
      <c r="CMD11"/>
      <c r="CME11"/>
      <c r="CMF11"/>
      <c r="CMG11"/>
      <c r="CMH11"/>
      <c r="CMI11"/>
      <c r="CMJ11"/>
      <c r="CMK11"/>
      <c r="CML11"/>
      <c r="CMM11"/>
      <c r="CMN11"/>
      <c r="CMO11"/>
      <c r="CMP11"/>
      <c r="CMQ11"/>
      <c r="CMR11"/>
      <c r="CMS11"/>
      <c r="CMT11"/>
      <c r="CMU11"/>
      <c r="CMV11"/>
      <c r="CMW11"/>
      <c r="CMX11"/>
      <c r="CMY11"/>
      <c r="CMZ11"/>
      <c r="CNA11"/>
      <c r="CNB11"/>
      <c r="CNC11"/>
      <c r="CND11"/>
      <c r="CNE11"/>
      <c r="CNF11"/>
      <c r="CNG11"/>
      <c r="CNH11"/>
      <c r="CNI11"/>
      <c r="CNJ11"/>
      <c r="CNK11"/>
      <c r="CNL11"/>
      <c r="CNM11"/>
      <c r="CNN11"/>
      <c r="CNO11"/>
      <c r="CNP11"/>
      <c r="CNQ11"/>
      <c r="CNR11"/>
      <c r="CNS11"/>
      <c r="CNT11"/>
      <c r="CNU11"/>
      <c r="CNV11"/>
      <c r="CNW11"/>
      <c r="CNX11"/>
      <c r="CNY11"/>
      <c r="CNZ11"/>
      <c r="COA11"/>
      <c r="COB11"/>
      <c r="COC11"/>
      <c r="COD11"/>
      <c r="COE11"/>
      <c r="COF11"/>
      <c r="COG11"/>
      <c r="COH11"/>
      <c r="COI11"/>
      <c r="COJ11"/>
      <c r="COK11"/>
      <c r="COL11"/>
      <c r="COM11"/>
      <c r="CON11"/>
      <c r="COO11"/>
      <c r="COP11"/>
      <c r="COQ11"/>
      <c r="COR11"/>
      <c r="COS11"/>
      <c r="COT11"/>
      <c r="COU11"/>
      <c r="COV11"/>
      <c r="COW11"/>
      <c r="COX11"/>
      <c r="COY11"/>
      <c r="COZ11"/>
      <c r="CPA11"/>
      <c r="CPB11"/>
      <c r="CPC11"/>
      <c r="CPD11"/>
      <c r="CPE11"/>
      <c r="CPF11"/>
      <c r="CPG11"/>
      <c r="CPH11"/>
      <c r="CPI11"/>
      <c r="CPJ11"/>
      <c r="CPK11"/>
      <c r="CPL11"/>
      <c r="CPM11"/>
      <c r="CPN11"/>
      <c r="CPO11"/>
      <c r="CPP11"/>
      <c r="CPQ11"/>
      <c r="CPR11"/>
      <c r="CPS11"/>
      <c r="CPT11"/>
      <c r="CPU11"/>
      <c r="CPV11"/>
      <c r="CPW11"/>
      <c r="CPX11"/>
      <c r="CPY11"/>
      <c r="CPZ11"/>
      <c r="CQA11"/>
      <c r="CQB11"/>
      <c r="CQC11"/>
      <c r="CQD11"/>
      <c r="CQE11"/>
      <c r="CQF11"/>
      <c r="CQG11"/>
      <c r="CQH11"/>
      <c r="CQI11"/>
      <c r="CQJ11"/>
      <c r="CQK11"/>
      <c r="CQL11"/>
      <c r="CQM11"/>
      <c r="CQN11"/>
      <c r="CQO11"/>
      <c r="CQP11"/>
      <c r="CQQ11"/>
      <c r="CQR11"/>
      <c r="CQS11"/>
      <c r="CQT11"/>
      <c r="CQU11"/>
      <c r="CQV11"/>
      <c r="CQW11"/>
      <c r="CQX11"/>
      <c r="CQY11"/>
      <c r="CQZ11"/>
      <c r="CRA11"/>
      <c r="CRB11"/>
      <c r="CRC11"/>
      <c r="CRD11"/>
      <c r="CRE11"/>
      <c r="CRF11"/>
      <c r="CRG11"/>
      <c r="CRH11"/>
      <c r="CRI11"/>
      <c r="CRJ11"/>
      <c r="CRK11"/>
      <c r="CRL11"/>
      <c r="CRM11"/>
      <c r="CRN11"/>
      <c r="CRO11"/>
      <c r="CRP11"/>
      <c r="CRQ11"/>
      <c r="CRR11"/>
      <c r="CRS11"/>
      <c r="CRT11"/>
      <c r="CRU11"/>
      <c r="CRV11"/>
      <c r="CRW11"/>
      <c r="CRX11"/>
      <c r="CRY11"/>
      <c r="CRZ11"/>
      <c r="CSA11"/>
      <c r="CSB11"/>
      <c r="CSC11"/>
      <c r="CSD11"/>
      <c r="CSE11"/>
      <c r="CSF11"/>
      <c r="CSG11"/>
      <c r="CSH11"/>
      <c r="CSI11"/>
      <c r="CSJ11"/>
      <c r="CSK11"/>
      <c r="CSL11"/>
      <c r="CSM11"/>
      <c r="CSN11"/>
      <c r="CSO11"/>
      <c r="CSP11"/>
      <c r="CSQ11"/>
      <c r="CSR11"/>
      <c r="CSS11"/>
      <c r="CST11"/>
      <c r="CSU11"/>
      <c r="CSV11"/>
      <c r="CSW11"/>
      <c r="CSX11"/>
      <c r="CSY11"/>
      <c r="CSZ11"/>
      <c r="CTA11"/>
      <c r="CTB11"/>
      <c r="CTC11"/>
      <c r="CTD11"/>
      <c r="CTE11"/>
      <c r="CTF11"/>
      <c r="CTG11"/>
      <c r="CTH11"/>
      <c r="CTI11"/>
      <c r="CTJ11"/>
      <c r="CTK11"/>
      <c r="CTL11"/>
      <c r="CTM11"/>
      <c r="CTN11"/>
      <c r="CTO11"/>
      <c r="CTP11"/>
      <c r="CTQ11"/>
      <c r="CTR11"/>
      <c r="CTS11"/>
      <c r="CTT11"/>
      <c r="CTU11"/>
      <c r="CTV11"/>
      <c r="CTW11"/>
      <c r="CTX11"/>
      <c r="CTY11"/>
      <c r="CTZ11"/>
      <c r="CUA11"/>
      <c r="CUB11"/>
      <c r="CUC11"/>
      <c r="CUD11"/>
      <c r="CUE11"/>
      <c r="CUF11"/>
      <c r="CUG11"/>
      <c r="CUH11"/>
      <c r="CUI11"/>
      <c r="CUJ11"/>
      <c r="CUK11"/>
      <c r="CUL11"/>
      <c r="CUM11"/>
      <c r="CUN11"/>
      <c r="CUO11"/>
      <c r="CUP11"/>
      <c r="CUQ11"/>
      <c r="CUR11"/>
      <c r="CUS11"/>
      <c r="CUT11"/>
      <c r="CUU11"/>
      <c r="CUV11"/>
      <c r="CUW11"/>
      <c r="CUX11"/>
      <c r="CUY11"/>
      <c r="CUZ11"/>
      <c r="CVA11"/>
      <c r="CVB11"/>
      <c r="CVC11"/>
      <c r="CVD11"/>
      <c r="CVE11"/>
      <c r="CVF11"/>
      <c r="CVG11"/>
      <c r="CVH11"/>
      <c r="CVI11"/>
      <c r="CVJ11"/>
      <c r="CVK11"/>
      <c r="CVL11"/>
      <c r="CVM11"/>
      <c r="CVN11"/>
      <c r="CVO11"/>
      <c r="CVP11"/>
      <c r="CVQ11"/>
      <c r="CVR11"/>
      <c r="CVS11"/>
      <c r="CVT11"/>
      <c r="CVU11"/>
      <c r="CVV11"/>
      <c r="CVW11"/>
      <c r="CVX11"/>
      <c r="CVY11"/>
      <c r="CVZ11"/>
      <c r="CWA11"/>
      <c r="CWB11"/>
      <c r="CWC11"/>
      <c r="CWD11"/>
      <c r="CWE11"/>
      <c r="CWF11"/>
      <c r="CWG11"/>
      <c r="CWH11"/>
      <c r="CWI11"/>
      <c r="CWJ11"/>
      <c r="CWK11"/>
      <c r="CWL11"/>
      <c r="CWM11"/>
      <c r="CWN11"/>
      <c r="CWO11"/>
      <c r="CWP11"/>
      <c r="CWQ11"/>
      <c r="CWR11"/>
      <c r="CWS11"/>
      <c r="CWT11"/>
      <c r="CWU11"/>
      <c r="CWV11"/>
      <c r="CWW11"/>
      <c r="CWX11"/>
      <c r="CWY11"/>
      <c r="CWZ11"/>
      <c r="CXA11"/>
      <c r="CXB11"/>
      <c r="CXC11"/>
      <c r="CXD11"/>
      <c r="CXE11"/>
      <c r="CXF11"/>
      <c r="CXG11"/>
      <c r="CXH11"/>
      <c r="CXI11"/>
      <c r="CXJ11"/>
      <c r="CXK11"/>
      <c r="CXL11"/>
      <c r="CXM11"/>
      <c r="CXN11"/>
      <c r="CXO11"/>
      <c r="CXP11"/>
      <c r="CXQ11"/>
      <c r="CXR11"/>
      <c r="CXS11"/>
      <c r="CXT11"/>
      <c r="CXU11"/>
      <c r="CXV11"/>
      <c r="CXW11"/>
      <c r="CXX11"/>
      <c r="CXY11"/>
      <c r="CXZ11"/>
      <c r="CYA11"/>
      <c r="CYB11"/>
      <c r="CYC11"/>
      <c r="CYD11"/>
      <c r="CYE11"/>
      <c r="CYF11"/>
      <c r="CYG11"/>
      <c r="CYH11"/>
      <c r="CYI11"/>
      <c r="CYJ11"/>
      <c r="CYK11"/>
      <c r="CYL11"/>
      <c r="CYM11"/>
      <c r="CYN11"/>
      <c r="CYO11"/>
      <c r="CYP11"/>
      <c r="CYQ11"/>
      <c r="CYR11"/>
      <c r="CYS11"/>
      <c r="CYT11"/>
      <c r="CYU11"/>
      <c r="CYV11"/>
      <c r="CYW11"/>
      <c r="CYX11"/>
      <c r="CYY11"/>
      <c r="CYZ11"/>
      <c r="CZA11"/>
      <c r="CZB11"/>
      <c r="CZC11"/>
      <c r="CZD11"/>
      <c r="CZE11"/>
      <c r="CZF11"/>
      <c r="CZG11"/>
      <c r="CZH11"/>
      <c r="CZI11"/>
      <c r="CZJ11"/>
      <c r="CZK11"/>
      <c r="CZL11"/>
      <c r="CZM11"/>
      <c r="CZN11"/>
      <c r="CZO11"/>
      <c r="CZP11"/>
      <c r="CZQ11"/>
      <c r="CZR11"/>
      <c r="CZS11"/>
      <c r="CZT11"/>
      <c r="CZU11"/>
      <c r="CZV11"/>
      <c r="CZW11"/>
      <c r="CZX11"/>
      <c r="CZY11"/>
      <c r="CZZ11"/>
      <c r="DAA11"/>
      <c r="DAB11"/>
      <c r="DAC11"/>
      <c r="DAD11"/>
      <c r="DAE11"/>
      <c r="DAF11"/>
      <c r="DAG11"/>
      <c r="DAH11"/>
      <c r="DAI11"/>
      <c r="DAJ11"/>
      <c r="DAK11"/>
      <c r="DAL11"/>
      <c r="DAM11"/>
      <c r="DAN11"/>
      <c r="DAO11"/>
      <c r="DAP11"/>
      <c r="DAQ11"/>
      <c r="DAR11"/>
      <c r="DAS11"/>
      <c r="DAT11"/>
      <c r="DAU11"/>
      <c r="DAV11"/>
      <c r="DAW11"/>
      <c r="DAX11"/>
      <c r="DAY11"/>
      <c r="DAZ11"/>
      <c r="DBA11"/>
      <c r="DBB11"/>
      <c r="DBC11"/>
      <c r="DBD11"/>
      <c r="DBE11"/>
      <c r="DBF11"/>
      <c r="DBG11"/>
      <c r="DBH11"/>
      <c r="DBI11"/>
      <c r="DBJ11"/>
      <c r="DBK11"/>
      <c r="DBL11"/>
      <c r="DBM11"/>
      <c r="DBN11"/>
      <c r="DBO11"/>
      <c r="DBP11"/>
      <c r="DBQ11"/>
      <c r="DBR11"/>
      <c r="DBS11"/>
      <c r="DBT11"/>
      <c r="DBU11"/>
      <c r="DBV11"/>
      <c r="DBW11"/>
      <c r="DBX11"/>
      <c r="DBY11"/>
      <c r="DBZ11"/>
      <c r="DCA11"/>
      <c r="DCB11"/>
      <c r="DCC11"/>
      <c r="DCD11"/>
      <c r="DCE11"/>
      <c r="DCF11"/>
      <c r="DCG11"/>
      <c r="DCH11"/>
      <c r="DCI11"/>
      <c r="DCJ11"/>
      <c r="DCK11"/>
      <c r="DCL11"/>
      <c r="DCM11"/>
      <c r="DCN11"/>
      <c r="DCO11"/>
      <c r="DCP11"/>
      <c r="DCQ11"/>
      <c r="DCR11"/>
      <c r="DCS11"/>
      <c r="DCT11"/>
      <c r="DCU11"/>
      <c r="DCV11"/>
      <c r="DCW11"/>
      <c r="DCX11"/>
      <c r="DCY11"/>
      <c r="DCZ11"/>
      <c r="DDA11"/>
      <c r="DDB11"/>
      <c r="DDC11"/>
      <c r="DDD11"/>
      <c r="DDE11"/>
      <c r="DDF11"/>
      <c r="DDG11"/>
      <c r="DDH11"/>
      <c r="DDI11"/>
      <c r="DDJ11"/>
      <c r="DDK11"/>
      <c r="DDL11"/>
      <c r="DDM11"/>
      <c r="DDN11"/>
      <c r="DDO11"/>
      <c r="DDP11"/>
      <c r="DDQ11"/>
      <c r="DDR11"/>
      <c r="DDS11"/>
      <c r="DDT11"/>
      <c r="DDU11"/>
      <c r="DDV11"/>
      <c r="DDW11"/>
      <c r="DDX11"/>
      <c r="DDY11"/>
      <c r="DDZ11"/>
      <c r="DEA11"/>
      <c r="DEB11"/>
      <c r="DEC11"/>
      <c r="DED11"/>
      <c r="DEE11"/>
      <c r="DEF11"/>
      <c r="DEG11"/>
      <c r="DEH11"/>
      <c r="DEI11"/>
      <c r="DEJ11"/>
      <c r="DEK11"/>
      <c r="DEL11"/>
      <c r="DEM11"/>
      <c r="DEN11"/>
      <c r="DEO11"/>
      <c r="DEP11"/>
      <c r="DEQ11"/>
      <c r="DER11"/>
      <c r="DES11"/>
      <c r="DET11"/>
      <c r="DEU11"/>
      <c r="DEV11"/>
      <c r="DEW11"/>
      <c r="DEX11"/>
      <c r="DEY11"/>
      <c r="DEZ11"/>
      <c r="DFA11"/>
      <c r="DFB11"/>
      <c r="DFC11"/>
      <c r="DFD11"/>
      <c r="DFE11"/>
      <c r="DFF11"/>
      <c r="DFG11"/>
      <c r="DFH11"/>
      <c r="DFI11"/>
      <c r="DFJ11"/>
      <c r="DFK11"/>
      <c r="DFL11"/>
      <c r="DFM11"/>
      <c r="DFN11"/>
      <c r="DFO11"/>
      <c r="DFP11"/>
      <c r="DFQ11"/>
      <c r="DFR11"/>
      <c r="DFS11"/>
      <c r="DFT11"/>
      <c r="DFU11"/>
      <c r="DFV11"/>
      <c r="DFW11"/>
      <c r="DFX11"/>
      <c r="DFY11"/>
      <c r="DFZ11"/>
      <c r="DGA11"/>
      <c r="DGB11"/>
      <c r="DGC11"/>
      <c r="DGD11"/>
      <c r="DGE11"/>
      <c r="DGF11"/>
      <c r="DGG11"/>
      <c r="DGH11"/>
      <c r="DGI11"/>
      <c r="DGJ11"/>
      <c r="DGK11"/>
      <c r="DGL11"/>
      <c r="DGM11"/>
      <c r="DGN11"/>
      <c r="DGO11"/>
      <c r="DGP11"/>
      <c r="DGQ11"/>
      <c r="DGR11"/>
      <c r="DGS11"/>
      <c r="DGT11"/>
      <c r="DGU11"/>
      <c r="DGV11"/>
      <c r="DGW11"/>
      <c r="DGX11"/>
      <c r="DGY11"/>
      <c r="DGZ11"/>
      <c r="DHA11"/>
      <c r="DHB11"/>
      <c r="DHC11"/>
      <c r="DHD11"/>
      <c r="DHE11"/>
      <c r="DHF11"/>
      <c r="DHG11"/>
      <c r="DHH11"/>
      <c r="DHI11"/>
      <c r="DHJ11"/>
      <c r="DHK11"/>
      <c r="DHL11"/>
      <c r="DHM11"/>
      <c r="DHN11"/>
      <c r="DHO11"/>
      <c r="DHP11"/>
      <c r="DHQ11"/>
      <c r="DHR11"/>
      <c r="DHS11"/>
      <c r="DHT11"/>
      <c r="DHU11"/>
      <c r="DHV11"/>
      <c r="DHW11"/>
      <c r="DHX11"/>
      <c r="DHY11"/>
      <c r="DHZ11"/>
      <c r="DIA11"/>
      <c r="DIB11"/>
      <c r="DIC11"/>
      <c r="DID11"/>
      <c r="DIE11"/>
      <c r="DIF11"/>
      <c r="DIG11"/>
      <c r="DIH11"/>
      <c r="DII11"/>
      <c r="DIJ11"/>
      <c r="DIK11"/>
      <c r="DIL11"/>
      <c r="DIM11"/>
      <c r="DIN11"/>
      <c r="DIO11"/>
      <c r="DIP11"/>
      <c r="DIQ11"/>
      <c r="DIR11"/>
      <c r="DIS11"/>
      <c r="DIT11"/>
      <c r="DIU11"/>
      <c r="DIV11"/>
      <c r="DIW11"/>
      <c r="DIX11"/>
      <c r="DIY11"/>
      <c r="DIZ11"/>
      <c r="DJA11"/>
      <c r="DJB11"/>
      <c r="DJC11"/>
      <c r="DJD11"/>
      <c r="DJE11"/>
      <c r="DJF11"/>
      <c r="DJG11"/>
      <c r="DJH11"/>
      <c r="DJI11"/>
      <c r="DJJ11"/>
      <c r="DJK11"/>
      <c r="DJL11"/>
      <c r="DJM11"/>
      <c r="DJN11"/>
      <c r="DJO11"/>
      <c r="DJP11"/>
      <c r="DJQ11"/>
      <c r="DJR11"/>
      <c r="DJS11"/>
      <c r="DJT11"/>
      <c r="DJU11"/>
      <c r="DJV11"/>
      <c r="DJW11"/>
      <c r="DJX11"/>
      <c r="DJY11"/>
      <c r="DJZ11"/>
      <c r="DKA11"/>
      <c r="DKB11"/>
      <c r="DKC11"/>
      <c r="DKD11"/>
      <c r="DKE11"/>
      <c r="DKF11"/>
      <c r="DKG11"/>
      <c r="DKH11"/>
      <c r="DKI11"/>
      <c r="DKJ11"/>
      <c r="DKK11"/>
      <c r="DKL11"/>
      <c r="DKM11"/>
      <c r="DKN11"/>
      <c r="DKO11"/>
      <c r="DKP11"/>
      <c r="DKQ11"/>
      <c r="DKR11"/>
      <c r="DKS11"/>
      <c r="DKT11"/>
      <c r="DKU11"/>
      <c r="DKV11"/>
      <c r="DKW11"/>
      <c r="DKX11"/>
      <c r="DKY11"/>
      <c r="DKZ11"/>
      <c r="DLA11"/>
      <c r="DLB11"/>
      <c r="DLC11"/>
      <c r="DLD11"/>
      <c r="DLE11"/>
      <c r="DLF11"/>
      <c r="DLG11"/>
      <c r="DLH11"/>
      <c r="DLI11"/>
      <c r="DLJ11"/>
      <c r="DLK11"/>
      <c r="DLL11"/>
      <c r="DLM11"/>
      <c r="DLN11"/>
      <c r="DLO11"/>
      <c r="DLP11"/>
      <c r="DLQ11"/>
      <c r="DLR11"/>
      <c r="DLS11"/>
      <c r="DLT11"/>
      <c r="DLU11"/>
      <c r="DLV11"/>
      <c r="DLW11"/>
      <c r="DLX11"/>
      <c r="DLY11"/>
      <c r="DLZ11"/>
      <c r="DMA11"/>
      <c r="DMB11"/>
      <c r="DMC11"/>
      <c r="DMD11"/>
      <c r="DME11"/>
      <c r="DMF11"/>
      <c r="DMG11"/>
      <c r="DMH11"/>
      <c r="DMI11"/>
      <c r="DMJ11"/>
      <c r="DMK11"/>
      <c r="DML11"/>
      <c r="DMM11"/>
      <c r="DMN11"/>
      <c r="DMO11"/>
      <c r="DMP11"/>
      <c r="DMQ11"/>
      <c r="DMR11"/>
      <c r="DMS11"/>
      <c r="DMT11"/>
      <c r="DMU11"/>
      <c r="DMV11"/>
      <c r="DMW11"/>
      <c r="DMX11"/>
      <c r="DMY11"/>
      <c r="DMZ11"/>
      <c r="DNA11"/>
      <c r="DNB11"/>
      <c r="DNC11"/>
      <c r="DND11"/>
      <c r="DNE11"/>
      <c r="DNF11"/>
      <c r="DNG11"/>
      <c r="DNH11"/>
      <c r="DNI11"/>
      <c r="DNJ11"/>
      <c r="DNK11"/>
      <c r="DNL11"/>
      <c r="DNM11"/>
      <c r="DNN11"/>
      <c r="DNO11"/>
      <c r="DNP11"/>
      <c r="DNQ11"/>
      <c r="DNR11"/>
      <c r="DNS11"/>
      <c r="DNT11"/>
      <c r="DNU11"/>
      <c r="DNV11"/>
      <c r="DNW11"/>
      <c r="DNX11"/>
      <c r="DNY11"/>
      <c r="DNZ11"/>
      <c r="DOA11"/>
      <c r="DOB11"/>
      <c r="DOC11"/>
      <c r="DOD11"/>
      <c r="DOE11"/>
      <c r="DOF11"/>
      <c r="DOG11"/>
      <c r="DOH11"/>
      <c r="DOI11"/>
      <c r="DOJ11"/>
      <c r="DOK11"/>
      <c r="DOL11"/>
      <c r="DOM11"/>
      <c r="DON11"/>
      <c r="DOO11"/>
      <c r="DOP11"/>
      <c r="DOQ11"/>
      <c r="DOR11"/>
      <c r="DOS11"/>
      <c r="DOT11"/>
      <c r="DOU11"/>
      <c r="DOV11"/>
      <c r="DOW11"/>
      <c r="DOX11"/>
      <c r="DOY11"/>
      <c r="DOZ11"/>
      <c r="DPA11"/>
      <c r="DPB11"/>
      <c r="DPC11"/>
      <c r="DPD11"/>
      <c r="DPE11"/>
      <c r="DPF11"/>
      <c r="DPG11"/>
      <c r="DPH11"/>
      <c r="DPI11"/>
      <c r="DPJ11"/>
      <c r="DPK11"/>
      <c r="DPL11"/>
      <c r="DPM11"/>
      <c r="DPN11"/>
      <c r="DPO11"/>
      <c r="DPP11"/>
      <c r="DPQ11"/>
      <c r="DPR11"/>
      <c r="DPS11"/>
      <c r="DPT11"/>
      <c r="DPU11"/>
      <c r="DPV11"/>
      <c r="DPW11"/>
      <c r="DPX11"/>
      <c r="DPY11"/>
      <c r="DPZ11"/>
      <c r="DQA11"/>
      <c r="DQB11"/>
      <c r="DQC11"/>
      <c r="DQD11"/>
      <c r="DQE11"/>
      <c r="DQF11"/>
      <c r="DQG11"/>
      <c r="DQH11"/>
      <c r="DQI11"/>
      <c r="DQJ11"/>
      <c r="DQK11"/>
      <c r="DQL11"/>
      <c r="DQM11"/>
      <c r="DQN11"/>
      <c r="DQO11"/>
      <c r="DQP11"/>
      <c r="DQQ11"/>
      <c r="DQR11"/>
      <c r="DQS11"/>
      <c r="DQT11"/>
      <c r="DQU11"/>
      <c r="DQV11"/>
      <c r="DQW11"/>
      <c r="DQX11"/>
      <c r="DQY11"/>
      <c r="DQZ11"/>
      <c r="DRA11"/>
      <c r="DRB11"/>
      <c r="DRC11"/>
      <c r="DRD11"/>
      <c r="DRE11"/>
      <c r="DRF11"/>
      <c r="DRG11"/>
      <c r="DRH11"/>
      <c r="DRI11"/>
      <c r="DRJ11"/>
      <c r="DRK11"/>
      <c r="DRL11"/>
      <c r="DRM11"/>
      <c r="DRN11"/>
      <c r="DRO11"/>
      <c r="DRP11"/>
      <c r="DRQ11"/>
      <c r="DRR11"/>
      <c r="DRS11"/>
      <c r="DRT11"/>
      <c r="DRU11"/>
      <c r="DRV11"/>
      <c r="DRW11"/>
      <c r="DRX11"/>
      <c r="DRY11"/>
      <c r="DRZ11"/>
      <c r="DSA11"/>
      <c r="DSB11"/>
      <c r="DSC11"/>
      <c r="DSD11"/>
      <c r="DSE11"/>
      <c r="DSF11"/>
      <c r="DSG11"/>
      <c r="DSH11"/>
      <c r="DSI11"/>
      <c r="DSJ11"/>
      <c r="DSK11"/>
      <c r="DSL11"/>
      <c r="DSM11"/>
      <c r="DSN11"/>
      <c r="DSO11"/>
      <c r="DSP11"/>
      <c r="DSQ11"/>
      <c r="DSR11"/>
      <c r="DSS11"/>
      <c r="DST11"/>
      <c r="DSU11"/>
      <c r="DSV11"/>
      <c r="DSW11"/>
      <c r="DSX11"/>
      <c r="DSY11"/>
      <c r="DSZ11"/>
      <c r="DTA11"/>
      <c r="DTB11"/>
      <c r="DTC11"/>
      <c r="DTD11"/>
      <c r="DTE11"/>
      <c r="DTF11"/>
      <c r="DTG11"/>
      <c r="DTH11"/>
      <c r="DTI11"/>
      <c r="DTJ11"/>
      <c r="DTK11"/>
      <c r="DTL11"/>
      <c r="DTM11"/>
      <c r="DTN11"/>
      <c r="DTO11"/>
      <c r="DTP11"/>
      <c r="DTQ11"/>
      <c r="DTR11"/>
      <c r="DTS11"/>
      <c r="DTT11"/>
      <c r="DTU11"/>
      <c r="DTV11"/>
      <c r="DTW11"/>
      <c r="DTX11"/>
      <c r="DTY11"/>
      <c r="DTZ11"/>
      <c r="DUA11"/>
      <c r="DUB11"/>
      <c r="DUC11"/>
      <c r="DUD11"/>
      <c r="DUE11"/>
      <c r="DUF11"/>
      <c r="DUG11"/>
      <c r="DUH11"/>
      <c r="DUI11"/>
      <c r="DUJ11"/>
      <c r="DUK11"/>
      <c r="DUL11"/>
      <c r="DUM11"/>
      <c r="DUN11"/>
      <c r="DUO11"/>
      <c r="DUP11"/>
      <c r="DUQ11"/>
      <c r="DUR11"/>
      <c r="DUS11"/>
      <c r="DUT11"/>
      <c r="DUU11"/>
      <c r="DUV11"/>
      <c r="DUW11"/>
      <c r="DUX11"/>
      <c r="DUY11"/>
      <c r="DUZ11"/>
      <c r="DVA11"/>
      <c r="DVB11"/>
      <c r="DVC11"/>
      <c r="DVD11"/>
      <c r="DVE11"/>
      <c r="DVF11"/>
      <c r="DVG11"/>
      <c r="DVH11"/>
      <c r="DVI11"/>
      <c r="DVJ11"/>
      <c r="DVK11"/>
      <c r="DVL11"/>
      <c r="DVM11"/>
      <c r="DVN11"/>
      <c r="DVO11"/>
      <c r="DVP11"/>
      <c r="DVQ11"/>
      <c r="DVR11"/>
      <c r="DVS11"/>
      <c r="DVT11"/>
      <c r="DVU11"/>
      <c r="DVV11"/>
      <c r="DVW11"/>
      <c r="DVX11"/>
      <c r="DVY11"/>
      <c r="DVZ11"/>
      <c r="DWA11"/>
      <c r="DWB11"/>
      <c r="DWC11"/>
      <c r="DWD11"/>
      <c r="DWE11"/>
      <c r="DWF11"/>
      <c r="DWG11"/>
      <c r="DWH11"/>
      <c r="DWI11"/>
      <c r="DWJ11"/>
      <c r="DWK11"/>
      <c r="DWL11"/>
      <c r="DWM11"/>
      <c r="DWN11"/>
      <c r="DWO11"/>
      <c r="DWP11"/>
      <c r="DWQ11"/>
      <c r="DWR11"/>
      <c r="DWS11"/>
      <c r="DWT11"/>
      <c r="DWU11"/>
      <c r="DWV11"/>
      <c r="DWW11"/>
      <c r="DWX11"/>
      <c r="DWY11"/>
      <c r="DWZ11"/>
      <c r="DXA11"/>
      <c r="DXB11"/>
      <c r="DXC11"/>
      <c r="DXD11"/>
      <c r="DXE11"/>
      <c r="DXF11"/>
      <c r="DXG11"/>
      <c r="DXH11"/>
      <c r="DXI11"/>
      <c r="DXJ11"/>
      <c r="DXK11"/>
      <c r="DXL11"/>
      <c r="DXM11"/>
      <c r="DXN11"/>
      <c r="DXO11"/>
      <c r="DXP11"/>
      <c r="DXQ11"/>
      <c r="DXR11"/>
      <c r="DXS11"/>
      <c r="DXT11"/>
      <c r="DXU11"/>
      <c r="DXV11"/>
      <c r="DXW11"/>
      <c r="DXX11"/>
      <c r="DXY11"/>
      <c r="DXZ11"/>
      <c r="DYA11"/>
      <c r="DYB11"/>
      <c r="DYC11"/>
      <c r="DYD11"/>
      <c r="DYE11"/>
      <c r="DYF11"/>
      <c r="DYG11"/>
      <c r="DYH11"/>
      <c r="DYI11"/>
      <c r="DYJ11"/>
      <c r="DYK11"/>
      <c r="DYL11"/>
      <c r="DYM11"/>
      <c r="DYN11"/>
      <c r="DYO11"/>
      <c r="DYP11"/>
      <c r="DYQ11"/>
      <c r="DYR11"/>
      <c r="DYS11"/>
      <c r="DYT11"/>
      <c r="DYU11"/>
      <c r="DYV11"/>
      <c r="DYW11"/>
      <c r="DYX11"/>
      <c r="DYY11"/>
      <c r="DYZ11"/>
      <c r="DZA11"/>
      <c r="DZB11"/>
      <c r="DZC11"/>
      <c r="DZD11"/>
      <c r="DZE11"/>
      <c r="DZF11"/>
      <c r="DZG11"/>
      <c r="DZH11"/>
      <c r="DZI11"/>
      <c r="DZJ11"/>
      <c r="DZK11"/>
      <c r="DZL11"/>
      <c r="DZM11"/>
      <c r="DZN11"/>
      <c r="DZO11"/>
      <c r="DZP11"/>
      <c r="DZQ11"/>
      <c r="DZR11"/>
      <c r="DZS11"/>
      <c r="DZT11"/>
      <c r="DZU11"/>
      <c r="DZV11"/>
      <c r="DZW11"/>
      <c r="DZX11"/>
      <c r="DZY11"/>
      <c r="DZZ11"/>
      <c r="EAA11"/>
      <c r="EAB11"/>
      <c r="EAC11"/>
      <c r="EAD11"/>
      <c r="EAE11"/>
      <c r="EAF11"/>
      <c r="EAG11"/>
      <c r="EAH11"/>
      <c r="EAI11"/>
      <c r="EAJ11"/>
      <c r="EAK11"/>
      <c r="EAL11"/>
      <c r="EAM11"/>
      <c r="EAN11"/>
      <c r="EAO11"/>
      <c r="EAP11"/>
      <c r="EAQ11"/>
      <c r="EAR11"/>
      <c r="EAS11"/>
      <c r="EAT11"/>
      <c r="EAU11"/>
      <c r="EAV11"/>
      <c r="EAW11"/>
      <c r="EAX11"/>
      <c r="EAY11"/>
      <c r="EAZ11"/>
      <c r="EBA11"/>
      <c r="EBB11"/>
      <c r="EBC11"/>
      <c r="EBD11"/>
      <c r="EBE11"/>
      <c r="EBF11"/>
      <c r="EBG11"/>
      <c r="EBH11"/>
      <c r="EBI11"/>
      <c r="EBJ11"/>
      <c r="EBK11"/>
      <c r="EBL11"/>
      <c r="EBM11"/>
      <c r="EBN11"/>
      <c r="EBO11"/>
      <c r="EBP11"/>
      <c r="EBQ11"/>
      <c r="EBR11"/>
      <c r="EBS11"/>
      <c r="EBT11"/>
      <c r="EBU11"/>
      <c r="EBV11"/>
      <c r="EBW11"/>
      <c r="EBX11"/>
      <c r="EBY11"/>
      <c r="EBZ11"/>
      <c r="ECA11"/>
      <c r="ECB11"/>
      <c r="ECC11"/>
      <c r="ECD11"/>
      <c r="ECE11"/>
      <c r="ECF11"/>
      <c r="ECG11"/>
      <c r="ECH11"/>
      <c r="ECI11"/>
      <c r="ECJ11"/>
      <c r="ECK11"/>
      <c r="ECL11"/>
      <c r="ECM11"/>
      <c r="ECN11"/>
      <c r="ECO11"/>
      <c r="ECP11"/>
      <c r="ECQ11"/>
      <c r="ECR11"/>
      <c r="ECS11"/>
      <c r="ECT11"/>
      <c r="ECU11"/>
      <c r="ECV11"/>
      <c r="ECW11"/>
      <c r="ECX11"/>
      <c r="ECY11"/>
      <c r="ECZ11"/>
      <c r="EDA11"/>
      <c r="EDB11"/>
      <c r="EDC11"/>
      <c r="EDD11"/>
      <c r="EDE11"/>
      <c r="EDF11"/>
      <c r="EDG11"/>
      <c r="EDH11"/>
      <c r="EDI11"/>
      <c r="EDJ11"/>
      <c r="EDK11"/>
      <c r="EDL11"/>
      <c r="EDM11"/>
      <c r="EDN11"/>
      <c r="EDO11"/>
      <c r="EDP11"/>
      <c r="EDQ11"/>
      <c r="EDR11"/>
      <c r="EDS11"/>
      <c r="EDT11"/>
      <c r="EDU11"/>
      <c r="EDV11"/>
      <c r="EDW11"/>
      <c r="EDX11"/>
      <c r="EDY11"/>
      <c r="EDZ11"/>
      <c r="EEA11"/>
      <c r="EEB11"/>
      <c r="EEC11"/>
      <c r="EED11"/>
      <c r="EEE11"/>
      <c r="EEF11"/>
      <c r="EEG11"/>
      <c r="EEH11"/>
      <c r="EEI11"/>
      <c r="EEJ11"/>
      <c r="EEK11"/>
      <c r="EEL11"/>
      <c r="EEM11"/>
      <c r="EEN11"/>
      <c r="EEO11"/>
      <c r="EEP11"/>
      <c r="EEQ11"/>
      <c r="EER11"/>
      <c r="EES11"/>
      <c r="EET11"/>
      <c r="EEU11"/>
      <c r="EEV11"/>
      <c r="EEW11"/>
      <c r="EEX11"/>
      <c r="EEY11"/>
      <c r="EEZ11"/>
      <c r="EFA11"/>
      <c r="EFB11"/>
      <c r="EFC11"/>
      <c r="EFD11"/>
      <c r="EFE11"/>
      <c r="EFF11"/>
      <c r="EFG11"/>
      <c r="EFH11"/>
      <c r="EFI11"/>
      <c r="EFJ11"/>
      <c r="EFK11"/>
      <c r="EFL11"/>
      <c r="EFM11"/>
      <c r="EFN11"/>
      <c r="EFO11"/>
      <c r="EFP11"/>
      <c r="EFQ11"/>
      <c r="EFR11"/>
      <c r="EFS11"/>
      <c r="EFT11"/>
      <c r="EFU11"/>
      <c r="EFV11"/>
      <c r="EFW11"/>
      <c r="EFX11"/>
      <c r="EFY11"/>
      <c r="EFZ11"/>
      <c r="EGA11"/>
      <c r="EGB11"/>
      <c r="EGC11"/>
      <c r="EGD11"/>
      <c r="EGE11"/>
      <c r="EGF11"/>
      <c r="EGG11"/>
      <c r="EGH11"/>
      <c r="EGI11"/>
      <c r="EGJ11"/>
      <c r="EGK11"/>
      <c r="EGL11"/>
      <c r="EGM11"/>
      <c r="EGN11"/>
      <c r="EGO11"/>
      <c r="EGP11"/>
      <c r="EGQ11"/>
      <c r="EGR11"/>
      <c r="EGS11"/>
      <c r="EGT11"/>
      <c r="EGU11"/>
      <c r="EGV11"/>
      <c r="EGW11"/>
      <c r="EGX11"/>
      <c r="EGY11"/>
      <c r="EGZ11"/>
      <c r="EHA11"/>
      <c r="EHB11"/>
      <c r="EHC11"/>
      <c r="EHD11"/>
      <c r="EHE11"/>
      <c r="EHF11"/>
      <c r="EHG11"/>
      <c r="EHH11"/>
      <c r="EHI11"/>
      <c r="EHJ11"/>
      <c r="EHK11"/>
      <c r="EHL11"/>
      <c r="EHM11"/>
      <c r="EHN11"/>
      <c r="EHO11"/>
      <c r="EHP11"/>
      <c r="EHQ11"/>
      <c r="EHR11"/>
      <c r="EHS11"/>
      <c r="EHT11"/>
      <c r="EHU11"/>
      <c r="EHV11"/>
      <c r="EHW11"/>
      <c r="EHX11"/>
      <c r="EHY11"/>
      <c r="EHZ11"/>
      <c r="EIA11"/>
      <c r="EIB11"/>
      <c r="EIC11"/>
      <c r="EID11"/>
      <c r="EIE11"/>
      <c r="EIF11"/>
      <c r="EIG11"/>
      <c r="EIH11"/>
      <c r="EII11"/>
      <c r="EIJ11"/>
      <c r="EIK11"/>
      <c r="EIL11"/>
      <c r="EIM11"/>
      <c r="EIN11"/>
      <c r="EIO11"/>
      <c r="EIP11"/>
      <c r="EIQ11"/>
      <c r="EIR11"/>
      <c r="EIS11"/>
      <c r="EIT11"/>
      <c r="EIU11"/>
      <c r="EIV11"/>
      <c r="EIW11"/>
      <c r="EIX11"/>
      <c r="EIY11"/>
      <c r="EIZ11"/>
      <c r="EJA11"/>
      <c r="EJB11"/>
      <c r="EJC11"/>
      <c r="EJD11"/>
      <c r="EJE11"/>
      <c r="EJF11"/>
      <c r="EJG11"/>
      <c r="EJH11"/>
      <c r="EJI11"/>
      <c r="EJJ11"/>
      <c r="EJK11"/>
      <c r="EJL11"/>
      <c r="EJM11"/>
      <c r="EJN11"/>
      <c r="EJO11"/>
      <c r="EJP11"/>
      <c r="EJQ11"/>
      <c r="EJR11"/>
      <c r="EJS11"/>
      <c r="EJT11"/>
      <c r="EJU11"/>
      <c r="EJV11"/>
      <c r="EJW11"/>
      <c r="EJX11"/>
      <c r="EJY11"/>
      <c r="EJZ11"/>
      <c r="EKA11"/>
      <c r="EKB11"/>
      <c r="EKC11"/>
      <c r="EKD11"/>
      <c r="EKE11"/>
      <c r="EKF11"/>
      <c r="EKG11"/>
      <c r="EKH11"/>
      <c r="EKI11"/>
      <c r="EKJ11"/>
      <c r="EKK11"/>
      <c r="EKL11"/>
      <c r="EKM11"/>
      <c r="EKN11"/>
      <c r="EKO11"/>
      <c r="EKP11"/>
      <c r="EKQ11"/>
      <c r="EKR11"/>
      <c r="EKS11"/>
      <c r="EKT11"/>
      <c r="EKU11"/>
      <c r="EKV11"/>
      <c r="EKW11"/>
      <c r="EKX11"/>
      <c r="EKY11"/>
      <c r="EKZ11"/>
      <c r="ELA11"/>
      <c r="ELB11"/>
      <c r="ELC11"/>
      <c r="ELD11"/>
      <c r="ELE11"/>
      <c r="ELF11"/>
      <c r="ELG11"/>
      <c r="ELH11"/>
      <c r="ELI11"/>
      <c r="ELJ11"/>
      <c r="ELK11"/>
      <c r="ELL11"/>
      <c r="ELM11"/>
      <c r="ELN11"/>
      <c r="ELO11"/>
      <c r="ELP11"/>
      <c r="ELQ11"/>
      <c r="ELR11"/>
      <c r="ELS11"/>
      <c r="ELT11"/>
      <c r="ELU11"/>
      <c r="ELV11"/>
      <c r="ELW11"/>
      <c r="ELX11"/>
      <c r="ELY11"/>
      <c r="ELZ11"/>
      <c r="EMA11"/>
      <c r="EMB11"/>
      <c r="EMC11"/>
      <c r="EMD11"/>
      <c r="EME11"/>
      <c r="EMF11"/>
      <c r="EMG11"/>
      <c r="EMH11"/>
      <c r="EMI11"/>
      <c r="EMJ11"/>
      <c r="EMK11"/>
      <c r="EML11"/>
      <c r="EMM11"/>
      <c r="EMN11"/>
      <c r="EMO11"/>
      <c r="EMP11"/>
      <c r="EMQ11"/>
      <c r="EMR11"/>
      <c r="EMS11"/>
      <c r="EMT11"/>
      <c r="EMU11"/>
      <c r="EMV11"/>
      <c r="EMW11"/>
      <c r="EMX11"/>
      <c r="EMY11"/>
      <c r="EMZ11"/>
      <c r="ENA11"/>
      <c r="ENB11"/>
      <c r="ENC11"/>
      <c r="END11"/>
      <c r="ENE11"/>
      <c r="ENF11"/>
      <c r="ENG11"/>
      <c r="ENH11"/>
      <c r="ENI11"/>
      <c r="ENJ11"/>
      <c r="ENK11"/>
      <c r="ENL11"/>
      <c r="ENM11"/>
      <c r="ENN11"/>
      <c r="ENO11"/>
      <c r="ENP11"/>
      <c r="ENQ11"/>
      <c r="ENR11"/>
      <c r="ENS11"/>
      <c r="ENT11"/>
      <c r="ENU11"/>
      <c r="ENV11"/>
      <c r="ENW11"/>
      <c r="ENX11"/>
      <c r="ENY11"/>
      <c r="ENZ11"/>
      <c r="EOA11"/>
      <c r="EOB11"/>
      <c r="EOC11"/>
      <c r="EOD11"/>
      <c r="EOE11"/>
      <c r="EOF11"/>
      <c r="EOG11"/>
      <c r="EOH11"/>
      <c r="EOI11"/>
      <c r="EOJ11"/>
      <c r="EOK11"/>
      <c r="EOL11"/>
      <c r="EOM11"/>
      <c r="EON11"/>
      <c r="EOO11"/>
      <c r="EOP11"/>
      <c r="EOQ11"/>
      <c r="EOR11"/>
      <c r="EOS11"/>
      <c r="EOT11"/>
      <c r="EOU11"/>
      <c r="EOV11"/>
      <c r="EOW11"/>
      <c r="EOX11"/>
      <c r="EOY11"/>
      <c r="EOZ11"/>
      <c r="EPA11"/>
      <c r="EPB11"/>
      <c r="EPC11"/>
      <c r="EPD11"/>
      <c r="EPE11"/>
      <c r="EPF11"/>
      <c r="EPG11"/>
      <c r="EPH11"/>
      <c r="EPI11"/>
      <c r="EPJ11"/>
      <c r="EPK11"/>
      <c r="EPL11"/>
      <c r="EPM11"/>
      <c r="EPN11"/>
      <c r="EPO11"/>
      <c r="EPP11"/>
      <c r="EPQ11"/>
      <c r="EPR11"/>
      <c r="EPS11"/>
      <c r="EPT11"/>
      <c r="EPU11"/>
      <c r="EPV11"/>
      <c r="EPW11"/>
      <c r="EPX11"/>
      <c r="EPY11"/>
      <c r="EPZ11"/>
      <c r="EQA11"/>
      <c r="EQB11"/>
      <c r="EQC11"/>
      <c r="EQD11"/>
      <c r="EQE11"/>
      <c r="EQF11"/>
      <c r="EQG11"/>
      <c r="EQH11"/>
      <c r="EQI11"/>
      <c r="EQJ11"/>
      <c r="EQK11"/>
      <c r="EQL11"/>
      <c r="EQM11"/>
      <c r="EQN11"/>
      <c r="EQO11"/>
      <c r="EQP11"/>
      <c r="EQQ11"/>
      <c r="EQR11"/>
      <c r="EQS11"/>
      <c r="EQT11"/>
      <c r="EQU11"/>
      <c r="EQV11"/>
      <c r="EQW11"/>
      <c r="EQX11"/>
      <c r="EQY11"/>
      <c r="EQZ11"/>
      <c r="ERA11"/>
      <c r="ERB11"/>
      <c r="ERC11"/>
      <c r="ERD11"/>
      <c r="ERE11"/>
      <c r="ERF11"/>
      <c r="ERG11"/>
      <c r="ERH11"/>
      <c r="ERI11"/>
      <c r="ERJ11"/>
      <c r="ERK11"/>
      <c r="ERL11"/>
      <c r="ERM11"/>
      <c r="ERN11"/>
      <c r="ERO11"/>
      <c r="ERP11"/>
      <c r="ERQ11"/>
      <c r="ERR11"/>
      <c r="ERS11"/>
      <c r="ERT11"/>
      <c r="ERU11"/>
      <c r="ERV11"/>
      <c r="ERW11"/>
      <c r="ERX11"/>
      <c r="ERY11"/>
      <c r="ERZ11"/>
      <c r="ESA11"/>
      <c r="ESB11"/>
      <c r="ESC11"/>
      <c r="ESD11"/>
      <c r="ESE11"/>
      <c r="ESF11"/>
      <c r="ESG11"/>
      <c r="ESH11"/>
      <c r="ESI11"/>
      <c r="ESJ11"/>
      <c r="ESK11"/>
      <c r="ESL11"/>
      <c r="ESM11"/>
      <c r="ESN11"/>
      <c r="ESO11"/>
      <c r="ESP11"/>
      <c r="ESQ11"/>
      <c r="ESR11"/>
      <c r="ESS11"/>
      <c r="EST11"/>
      <c r="ESU11"/>
      <c r="ESV11"/>
      <c r="ESW11"/>
      <c r="ESX11"/>
      <c r="ESY11"/>
      <c r="ESZ11"/>
      <c r="ETA11"/>
      <c r="ETB11"/>
      <c r="ETC11"/>
      <c r="ETD11"/>
      <c r="ETE11"/>
      <c r="ETF11"/>
      <c r="ETG11"/>
      <c r="ETH11"/>
      <c r="ETI11"/>
      <c r="ETJ11"/>
      <c r="ETK11"/>
      <c r="ETL11"/>
      <c r="ETM11"/>
      <c r="ETN11"/>
      <c r="ETO11"/>
      <c r="ETP11"/>
      <c r="ETQ11"/>
      <c r="ETR11"/>
      <c r="ETS11"/>
      <c r="ETT11"/>
      <c r="ETU11"/>
      <c r="ETV11"/>
      <c r="ETW11"/>
      <c r="ETX11"/>
      <c r="ETY11"/>
      <c r="ETZ11"/>
      <c r="EUA11"/>
      <c r="EUB11"/>
      <c r="EUC11"/>
      <c r="EUD11"/>
      <c r="EUE11"/>
      <c r="EUF11"/>
      <c r="EUG11"/>
      <c r="EUH11"/>
      <c r="EUI11"/>
      <c r="EUJ11"/>
      <c r="EUK11"/>
      <c r="EUL11"/>
      <c r="EUM11"/>
      <c r="EUN11"/>
      <c r="EUO11"/>
      <c r="EUP11"/>
      <c r="EUQ11"/>
      <c r="EUR11"/>
      <c r="EUS11"/>
      <c r="EUT11"/>
      <c r="EUU11"/>
      <c r="EUV11"/>
      <c r="EUW11"/>
      <c r="EUX11"/>
      <c r="EUY11"/>
      <c r="EUZ11"/>
      <c r="EVA11"/>
      <c r="EVB11"/>
      <c r="EVC11"/>
      <c r="EVD11"/>
      <c r="EVE11"/>
      <c r="EVF11"/>
      <c r="EVG11"/>
      <c r="EVH11"/>
      <c r="EVI11"/>
      <c r="EVJ11"/>
      <c r="EVK11"/>
      <c r="EVL11"/>
      <c r="EVM11"/>
      <c r="EVN11"/>
      <c r="EVO11"/>
      <c r="EVP11"/>
      <c r="EVQ11"/>
      <c r="EVR11"/>
      <c r="EVS11"/>
      <c r="EVT11"/>
      <c r="EVU11"/>
      <c r="EVV11"/>
      <c r="EVW11"/>
      <c r="EVX11"/>
      <c r="EVY11"/>
      <c r="EVZ11"/>
      <c r="EWA11"/>
      <c r="EWB11"/>
      <c r="EWC11"/>
      <c r="EWD11"/>
      <c r="EWE11"/>
      <c r="EWF11"/>
      <c r="EWG11"/>
      <c r="EWH11"/>
      <c r="EWI11"/>
      <c r="EWJ11"/>
      <c r="EWK11"/>
      <c r="EWL11"/>
      <c r="EWM11"/>
      <c r="EWN11"/>
      <c r="EWO11"/>
      <c r="EWP11"/>
      <c r="EWQ11"/>
      <c r="EWR11"/>
      <c r="EWS11"/>
      <c r="EWT11"/>
      <c r="EWU11"/>
      <c r="EWV11"/>
      <c r="EWW11"/>
      <c r="EWX11"/>
      <c r="EWY11"/>
      <c r="EWZ11"/>
      <c r="EXA11"/>
      <c r="EXB11"/>
      <c r="EXC11"/>
      <c r="EXD11"/>
      <c r="EXE11"/>
      <c r="EXF11"/>
      <c r="EXG11"/>
      <c r="EXH11"/>
      <c r="EXI11"/>
      <c r="EXJ11"/>
      <c r="EXK11"/>
      <c r="EXL11"/>
      <c r="EXM11"/>
      <c r="EXN11"/>
      <c r="EXO11"/>
      <c r="EXP11"/>
      <c r="EXQ11"/>
      <c r="EXR11"/>
      <c r="EXS11"/>
      <c r="EXT11"/>
      <c r="EXU11"/>
      <c r="EXV11"/>
      <c r="EXW11"/>
      <c r="EXX11"/>
      <c r="EXY11"/>
      <c r="EXZ11"/>
      <c r="EYA11"/>
      <c r="EYB11"/>
      <c r="EYC11"/>
      <c r="EYD11"/>
      <c r="EYE11"/>
      <c r="EYF11"/>
      <c r="EYG11"/>
      <c r="EYH11"/>
      <c r="EYI11"/>
      <c r="EYJ11"/>
      <c r="EYK11"/>
      <c r="EYL11"/>
      <c r="EYM11"/>
      <c r="EYN11"/>
      <c r="EYO11"/>
      <c r="EYP11"/>
      <c r="EYQ11"/>
      <c r="EYR11"/>
      <c r="EYS11"/>
      <c r="EYT11"/>
      <c r="EYU11"/>
      <c r="EYV11"/>
      <c r="EYW11"/>
      <c r="EYX11"/>
      <c r="EYY11"/>
      <c r="EYZ11"/>
      <c r="EZA11"/>
      <c r="EZB11"/>
      <c r="EZC11"/>
      <c r="EZD11"/>
      <c r="EZE11"/>
      <c r="EZF11"/>
      <c r="EZG11"/>
      <c r="EZH11"/>
      <c r="EZI11"/>
      <c r="EZJ11"/>
      <c r="EZK11"/>
      <c r="EZL11"/>
      <c r="EZM11"/>
      <c r="EZN11"/>
      <c r="EZO11"/>
      <c r="EZP11"/>
      <c r="EZQ11"/>
      <c r="EZR11"/>
      <c r="EZS11"/>
      <c r="EZT11"/>
      <c r="EZU11"/>
      <c r="EZV11"/>
      <c r="EZW11"/>
      <c r="EZX11"/>
      <c r="EZY11"/>
      <c r="EZZ11"/>
      <c r="FAA11"/>
      <c r="FAB11"/>
      <c r="FAC11"/>
      <c r="FAD11"/>
      <c r="FAE11"/>
      <c r="FAF11"/>
      <c r="FAG11"/>
      <c r="FAH11"/>
      <c r="FAI11"/>
      <c r="FAJ11"/>
      <c r="FAK11"/>
      <c r="FAL11"/>
      <c r="FAM11"/>
      <c r="FAN11"/>
      <c r="FAO11"/>
      <c r="FAP11"/>
      <c r="FAQ11"/>
      <c r="FAR11"/>
      <c r="FAS11"/>
      <c r="FAT11"/>
      <c r="FAU11"/>
      <c r="FAV11"/>
      <c r="FAW11"/>
      <c r="FAX11"/>
      <c r="FAY11"/>
      <c r="FAZ11"/>
      <c r="FBA11"/>
      <c r="FBB11"/>
      <c r="FBC11"/>
      <c r="FBD11"/>
      <c r="FBE11"/>
      <c r="FBF11"/>
      <c r="FBG11"/>
      <c r="FBH11"/>
      <c r="FBI11"/>
      <c r="FBJ11"/>
      <c r="FBK11"/>
      <c r="FBL11"/>
      <c r="FBM11"/>
      <c r="FBN11"/>
      <c r="FBO11"/>
      <c r="FBP11"/>
      <c r="FBQ11"/>
      <c r="FBR11"/>
      <c r="FBS11"/>
      <c r="FBT11"/>
      <c r="FBU11"/>
      <c r="FBV11"/>
      <c r="FBW11"/>
      <c r="FBX11"/>
      <c r="FBY11"/>
      <c r="FBZ11"/>
      <c r="FCA11"/>
      <c r="FCB11"/>
      <c r="FCC11"/>
      <c r="FCD11"/>
      <c r="FCE11"/>
      <c r="FCF11"/>
      <c r="FCG11"/>
      <c r="FCH11"/>
      <c r="FCI11"/>
      <c r="FCJ11"/>
      <c r="FCK11"/>
      <c r="FCL11"/>
      <c r="FCM11"/>
      <c r="FCN11"/>
      <c r="FCO11"/>
      <c r="FCP11"/>
      <c r="FCQ11"/>
      <c r="FCR11"/>
      <c r="FCS11"/>
      <c r="FCT11"/>
      <c r="FCU11"/>
      <c r="FCV11"/>
      <c r="FCW11"/>
      <c r="FCX11"/>
      <c r="FCY11"/>
      <c r="FCZ11"/>
      <c r="FDA11"/>
      <c r="FDB11"/>
      <c r="FDC11"/>
      <c r="FDD11"/>
      <c r="FDE11"/>
      <c r="FDF11"/>
      <c r="FDG11"/>
      <c r="FDH11"/>
      <c r="FDI11"/>
      <c r="FDJ11"/>
      <c r="FDK11"/>
      <c r="FDL11"/>
      <c r="FDM11"/>
      <c r="FDN11"/>
      <c r="FDO11"/>
      <c r="FDP11"/>
      <c r="FDQ11"/>
      <c r="FDR11"/>
      <c r="FDS11"/>
      <c r="FDT11"/>
      <c r="FDU11"/>
      <c r="FDV11"/>
      <c r="FDW11"/>
      <c r="FDX11"/>
      <c r="FDY11"/>
      <c r="FDZ11"/>
      <c r="FEA11"/>
      <c r="FEB11"/>
      <c r="FEC11"/>
      <c r="FED11"/>
      <c r="FEE11"/>
      <c r="FEF11"/>
      <c r="FEG11"/>
      <c r="FEH11"/>
      <c r="FEI11"/>
      <c r="FEJ11"/>
      <c r="FEK11"/>
      <c r="FEL11"/>
      <c r="FEM11"/>
      <c r="FEN11"/>
      <c r="FEO11"/>
      <c r="FEP11"/>
      <c r="FEQ11"/>
      <c r="FER11"/>
      <c r="FES11"/>
      <c r="FET11"/>
      <c r="FEU11"/>
      <c r="FEV11"/>
      <c r="FEW11"/>
      <c r="FEX11"/>
      <c r="FEY11"/>
      <c r="FEZ11"/>
      <c r="FFA11"/>
      <c r="FFB11"/>
      <c r="FFC11"/>
      <c r="FFD11"/>
      <c r="FFE11"/>
      <c r="FFF11"/>
      <c r="FFG11"/>
      <c r="FFH11"/>
      <c r="FFI11"/>
      <c r="FFJ11"/>
      <c r="FFK11"/>
      <c r="FFL11"/>
      <c r="FFM11"/>
      <c r="FFN11"/>
      <c r="FFO11"/>
      <c r="FFP11"/>
      <c r="FFQ11"/>
      <c r="FFR11"/>
      <c r="FFS11"/>
      <c r="FFT11"/>
      <c r="FFU11"/>
      <c r="FFV11"/>
      <c r="FFW11"/>
      <c r="FFX11"/>
      <c r="FFY11"/>
      <c r="FFZ11"/>
      <c r="FGA11"/>
      <c r="FGB11"/>
      <c r="FGC11"/>
      <c r="FGD11"/>
      <c r="FGE11"/>
      <c r="FGF11"/>
      <c r="FGG11"/>
      <c r="FGH11"/>
      <c r="FGI11"/>
      <c r="FGJ11"/>
      <c r="FGK11"/>
      <c r="FGL11"/>
      <c r="FGM11"/>
      <c r="FGN11"/>
      <c r="FGO11"/>
      <c r="FGP11"/>
      <c r="FGQ11"/>
      <c r="FGR11"/>
      <c r="FGS11"/>
      <c r="FGT11"/>
      <c r="FGU11"/>
      <c r="FGV11"/>
      <c r="FGW11"/>
      <c r="FGX11"/>
      <c r="FGY11"/>
      <c r="FGZ11"/>
      <c r="FHA11"/>
      <c r="FHB11"/>
      <c r="FHC11"/>
      <c r="FHD11"/>
      <c r="FHE11"/>
      <c r="FHF11"/>
      <c r="FHG11"/>
      <c r="FHH11"/>
      <c r="FHI11"/>
      <c r="FHJ11"/>
      <c r="FHK11"/>
      <c r="FHL11"/>
      <c r="FHM11"/>
      <c r="FHN11"/>
      <c r="FHO11"/>
      <c r="FHP11"/>
      <c r="FHQ11"/>
      <c r="FHR11"/>
      <c r="FHS11"/>
      <c r="FHT11"/>
      <c r="FHU11"/>
      <c r="FHV11"/>
      <c r="FHW11"/>
      <c r="FHX11"/>
      <c r="FHY11"/>
      <c r="FHZ11"/>
      <c r="FIA11"/>
      <c r="FIB11"/>
      <c r="FIC11"/>
      <c r="FID11"/>
      <c r="FIE11"/>
      <c r="FIF11"/>
      <c r="FIG11"/>
      <c r="FIH11"/>
      <c r="FII11"/>
      <c r="FIJ11"/>
      <c r="FIK11"/>
      <c r="FIL11"/>
      <c r="FIM11"/>
      <c r="FIN11"/>
      <c r="FIO11"/>
      <c r="FIP11"/>
      <c r="FIQ11"/>
      <c r="FIR11"/>
      <c r="FIS11"/>
      <c r="FIT11"/>
      <c r="FIU11"/>
      <c r="FIV11"/>
      <c r="FIW11"/>
      <c r="FIX11"/>
      <c r="FIY11"/>
      <c r="FIZ11"/>
      <c r="FJA11"/>
      <c r="FJB11"/>
      <c r="FJC11"/>
      <c r="FJD11"/>
      <c r="FJE11"/>
      <c r="FJF11"/>
      <c r="FJG11"/>
      <c r="FJH11"/>
      <c r="FJI11"/>
      <c r="FJJ11"/>
      <c r="FJK11"/>
      <c r="FJL11"/>
      <c r="FJM11"/>
      <c r="FJN11"/>
      <c r="FJO11"/>
      <c r="FJP11"/>
      <c r="FJQ11"/>
      <c r="FJR11"/>
      <c r="FJS11"/>
      <c r="FJT11"/>
      <c r="FJU11"/>
      <c r="FJV11"/>
      <c r="FJW11"/>
      <c r="FJX11"/>
      <c r="FJY11"/>
      <c r="FJZ11"/>
      <c r="FKA11"/>
      <c r="FKB11"/>
      <c r="FKC11"/>
      <c r="FKD11"/>
      <c r="FKE11"/>
      <c r="FKF11"/>
      <c r="FKG11"/>
      <c r="FKH11"/>
      <c r="FKI11"/>
      <c r="FKJ11"/>
      <c r="FKK11"/>
      <c r="FKL11"/>
      <c r="FKM11"/>
      <c r="FKN11"/>
      <c r="FKO11"/>
      <c r="FKP11"/>
      <c r="FKQ11"/>
      <c r="FKR11"/>
      <c r="FKS11"/>
      <c r="FKT11"/>
      <c r="FKU11"/>
      <c r="FKV11"/>
      <c r="FKW11"/>
      <c r="FKX11"/>
      <c r="FKY11"/>
      <c r="FKZ11"/>
      <c r="FLA11"/>
      <c r="FLB11"/>
      <c r="FLC11"/>
      <c r="FLD11"/>
      <c r="FLE11"/>
      <c r="FLF11"/>
      <c r="FLG11"/>
      <c r="FLH11"/>
      <c r="FLI11"/>
      <c r="FLJ11"/>
      <c r="FLK11"/>
      <c r="FLL11"/>
      <c r="FLM11"/>
      <c r="FLN11"/>
      <c r="FLO11"/>
      <c r="FLP11"/>
      <c r="FLQ11"/>
      <c r="FLR11"/>
      <c r="FLS11"/>
      <c r="FLT11"/>
      <c r="FLU11"/>
      <c r="FLV11"/>
      <c r="FLW11"/>
      <c r="FLX11"/>
      <c r="FLY11"/>
      <c r="FLZ11"/>
      <c r="FMA11"/>
      <c r="FMB11"/>
      <c r="FMC11"/>
      <c r="FMD11"/>
      <c r="FME11"/>
      <c r="FMF11"/>
      <c r="FMG11"/>
      <c r="FMH11"/>
      <c r="FMI11"/>
      <c r="FMJ11"/>
      <c r="FMK11"/>
      <c r="FML11"/>
      <c r="FMM11"/>
      <c r="FMN11"/>
      <c r="FMO11"/>
      <c r="FMP11"/>
      <c r="FMQ11"/>
      <c r="FMR11"/>
      <c r="FMS11"/>
      <c r="FMT11"/>
      <c r="FMU11"/>
      <c r="FMV11"/>
      <c r="FMW11"/>
      <c r="FMX11"/>
      <c r="FMY11"/>
      <c r="FMZ11"/>
      <c r="FNA11"/>
      <c r="FNB11"/>
      <c r="FNC11"/>
      <c r="FND11"/>
      <c r="FNE11"/>
      <c r="FNF11"/>
      <c r="FNG11"/>
      <c r="FNH11"/>
      <c r="FNI11"/>
      <c r="FNJ11"/>
      <c r="FNK11"/>
      <c r="FNL11"/>
      <c r="FNM11"/>
      <c r="FNN11"/>
      <c r="FNO11"/>
      <c r="FNP11"/>
      <c r="FNQ11"/>
      <c r="FNR11"/>
      <c r="FNS11"/>
      <c r="FNT11"/>
      <c r="FNU11"/>
      <c r="FNV11"/>
      <c r="FNW11"/>
      <c r="FNX11"/>
      <c r="FNY11"/>
      <c r="FNZ11"/>
      <c r="FOA11"/>
      <c r="FOB11"/>
      <c r="FOC11"/>
      <c r="FOD11"/>
      <c r="FOE11"/>
      <c r="FOF11"/>
      <c r="FOG11"/>
      <c r="FOH11"/>
      <c r="FOI11"/>
      <c r="FOJ11"/>
      <c r="FOK11"/>
      <c r="FOL11"/>
      <c r="FOM11"/>
      <c r="FON11"/>
      <c r="FOO11"/>
      <c r="FOP11"/>
      <c r="FOQ11"/>
      <c r="FOR11"/>
      <c r="FOS11"/>
      <c r="FOT11"/>
      <c r="FOU11"/>
      <c r="FOV11"/>
      <c r="FOW11"/>
      <c r="FOX11"/>
      <c r="FOY11"/>
      <c r="FOZ11"/>
      <c r="FPA11"/>
      <c r="FPB11"/>
      <c r="FPC11"/>
      <c r="FPD11"/>
      <c r="FPE11"/>
      <c r="FPF11"/>
      <c r="FPG11"/>
      <c r="FPH11"/>
      <c r="FPI11"/>
      <c r="FPJ11"/>
      <c r="FPK11"/>
      <c r="FPL11"/>
      <c r="FPM11"/>
      <c r="FPN11"/>
      <c r="FPO11"/>
      <c r="FPP11"/>
      <c r="FPQ11"/>
      <c r="FPR11"/>
      <c r="FPS11"/>
      <c r="FPT11"/>
      <c r="FPU11"/>
      <c r="FPV11"/>
      <c r="FPW11"/>
      <c r="FPX11"/>
      <c r="FPY11"/>
      <c r="FPZ11"/>
      <c r="FQA11"/>
      <c r="FQB11"/>
      <c r="FQC11"/>
      <c r="FQD11"/>
      <c r="FQE11"/>
      <c r="FQF11"/>
      <c r="FQG11"/>
      <c r="FQH11"/>
      <c r="FQI11"/>
      <c r="FQJ11"/>
      <c r="FQK11"/>
      <c r="FQL11"/>
      <c r="FQM11"/>
      <c r="FQN11"/>
      <c r="FQO11"/>
      <c r="FQP11"/>
      <c r="FQQ11"/>
      <c r="FQR11"/>
      <c r="FQS11"/>
      <c r="FQT11"/>
      <c r="FQU11"/>
      <c r="FQV11"/>
      <c r="FQW11"/>
      <c r="FQX11"/>
      <c r="FQY11"/>
      <c r="FQZ11"/>
      <c r="FRA11"/>
      <c r="FRB11"/>
      <c r="FRC11"/>
      <c r="FRD11"/>
      <c r="FRE11"/>
      <c r="FRF11"/>
      <c r="FRG11"/>
      <c r="FRH11"/>
      <c r="FRI11"/>
      <c r="FRJ11"/>
      <c r="FRK11"/>
      <c r="FRL11"/>
      <c r="FRM11"/>
      <c r="FRN11"/>
      <c r="FRO11"/>
      <c r="FRP11"/>
      <c r="FRQ11"/>
      <c r="FRR11"/>
      <c r="FRS11"/>
      <c r="FRT11"/>
      <c r="FRU11"/>
      <c r="FRV11"/>
      <c r="FRW11"/>
      <c r="FRX11"/>
      <c r="FRY11"/>
      <c r="FRZ11"/>
      <c r="FSA11"/>
      <c r="FSB11"/>
      <c r="FSC11"/>
      <c r="FSD11"/>
      <c r="FSE11"/>
      <c r="FSF11"/>
      <c r="FSG11"/>
      <c r="FSH11"/>
      <c r="FSI11"/>
      <c r="FSJ11"/>
      <c r="FSK11"/>
      <c r="FSL11"/>
      <c r="FSM11"/>
      <c r="FSN11"/>
      <c r="FSO11"/>
      <c r="FSP11"/>
      <c r="FSQ11"/>
      <c r="FSR11"/>
      <c r="FSS11"/>
      <c r="FST11"/>
      <c r="FSU11"/>
      <c r="FSV11"/>
      <c r="FSW11"/>
      <c r="FSX11"/>
      <c r="FSY11"/>
      <c r="FSZ11"/>
      <c r="FTA11"/>
      <c r="FTB11"/>
      <c r="FTC11"/>
      <c r="FTD11"/>
      <c r="FTE11"/>
      <c r="FTF11"/>
      <c r="FTG11"/>
      <c r="FTH11"/>
      <c r="FTI11"/>
      <c r="FTJ11"/>
      <c r="FTK11"/>
      <c r="FTL11"/>
      <c r="FTM11"/>
      <c r="FTN11"/>
      <c r="FTO11"/>
      <c r="FTP11"/>
      <c r="FTQ11"/>
      <c r="FTR11"/>
      <c r="FTS11"/>
      <c r="FTT11"/>
      <c r="FTU11"/>
      <c r="FTV11"/>
      <c r="FTW11"/>
      <c r="FTX11"/>
      <c r="FTY11"/>
      <c r="FTZ11"/>
      <c r="FUA11"/>
      <c r="FUB11"/>
      <c r="FUC11"/>
      <c r="FUD11"/>
      <c r="FUE11"/>
      <c r="FUF11"/>
      <c r="FUG11"/>
      <c r="FUH11"/>
      <c r="FUI11"/>
      <c r="FUJ11"/>
      <c r="FUK11"/>
      <c r="FUL11"/>
      <c r="FUM11"/>
      <c r="FUN11"/>
      <c r="FUO11"/>
      <c r="FUP11"/>
      <c r="FUQ11"/>
      <c r="FUR11"/>
      <c r="FUS11"/>
      <c r="FUT11"/>
      <c r="FUU11"/>
      <c r="FUV11"/>
      <c r="FUW11"/>
      <c r="FUX11"/>
      <c r="FUY11"/>
      <c r="FUZ11"/>
      <c r="FVA11"/>
      <c r="FVB11"/>
      <c r="FVC11"/>
      <c r="FVD11"/>
      <c r="FVE11"/>
      <c r="FVF11"/>
      <c r="FVG11"/>
      <c r="FVH11"/>
      <c r="FVI11"/>
      <c r="FVJ11"/>
      <c r="FVK11"/>
      <c r="FVL11"/>
      <c r="FVM11"/>
      <c r="FVN11"/>
      <c r="FVO11"/>
      <c r="FVP11"/>
      <c r="FVQ11"/>
      <c r="FVR11"/>
      <c r="FVS11"/>
      <c r="FVT11"/>
      <c r="FVU11"/>
      <c r="FVV11"/>
      <c r="FVW11"/>
      <c r="FVX11"/>
      <c r="FVY11"/>
      <c r="FVZ11"/>
      <c r="FWA11"/>
      <c r="FWB11"/>
      <c r="FWC11"/>
      <c r="FWD11"/>
      <c r="FWE11"/>
      <c r="FWF11"/>
      <c r="FWG11"/>
      <c r="FWH11"/>
      <c r="FWI11"/>
      <c r="FWJ11"/>
      <c r="FWK11"/>
      <c r="FWL11"/>
      <c r="FWM11"/>
      <c r="FWN11"/>
      <c r="FWO11"/>
      <c r="FWP11"/>
      <c r="FWQ11"/>
      <c r="FWR11"/>
      <c r="FWS11"/>
      <c r="FWT11"/>
      <c r="FWU11"/>
      <c r="FWV11"/>
      <c r="FWW11"/>
      <c r="FWX11"/>
      <c r="FWY11"/>
      <c r="FWZ11"/>
      <c r="FXA11"/>
      <c r="FXB11"/>
      <c r="FXC11"/>
      <c r="FXD11"/>
      <c r="FXE11"/>
      <c r="FXF11"/>
      <c r="FXG11"/>
      <c r="FXH11"/>
      <c r="FXI11"/>
      <c r="FXJ11"/>
      <c r="FXK11"/>
      <c r="FXL11"/>
      <c r="FXM11"/>
      <c r="FXN11"/>
      <c r="FXO11"/>
      <c r="FXP11"/>
      <c r="FXQ11"/>
      <c r="FXR11"/>
      <c r="FXS11"/>
      <c r="FXT11"/>
      <c r="FXU11"/>
      <c r="FXV11"/>
      <c r="FXW11"/>
      <c r="FXX11"/>
      <c r="FXY11"/>
      <c r="FXZ11"/>
      <c r="FYA11"/>
      <c r="FYB11"/>
      <c r="FYC11"/>
      <c r="FYD11"/>
      <c r="FYE11"/>
      <c r="FYF11"/>
      <c r="FYG11"/>
      <c r="FYH11"/>
      <c r="FYI11"/>
      <c r="FYJ11"/>
      <c r="FYK11"/>
      <c r="FYL11"/>
      <c r="FYM11"/>
      <c r="FYN11"/>
      <c r="FYO11"/>
      <c r="FYP11"/>
      <c r="FYQ11"/>
      <c r="FYR11"/>
      <c r="FYS11"/>
      <c r="FYT11"/>
      <c r="FYU11"/>
      <c r="FYV11"/>
      <c r="FYW11"/>
      <c r="FYX11"/>
      <c r="FYY11"/>
      <c r="FYZ11"/>
      <c r="FZA11"/>
      <c r="FZB11"/>
      <c r="FZC11"/>
      <c r="FZD11"/>
      <c r="FZE11"/>
      <c r="FZF11"/>
      <c r="FZG11"/>
      <c r="FZH11"/>
      <c r="FZI11"/>
      <c r="FZJ11"/>
      <c r="FZK11"/>
      <c r="FZL11"/>
      <c r="FZM11"/>
      <c r="FZN11"/>
      <c r="FZO11"/>
      <c r="FZP11"/>
      <c r="FZQ11"/>
      <c r="FZR11"/>
      <c r="FZS11"/>
      <c r="FZT11"/>
      <c r="FZU11"/>
      <c r="FZV11"/>
      <c r="FZW11"/>
      <c r="FZX11"/>
      <c r="FZY11"/>
      <c r="FZZ11"/>
      <c r="GAA11"/>
      <c r="GAB11"/>
      <c r="GAC11"/>
      <c r="GAD11"/>
      <c r="GAE11"/>
      <c r="GAF11"/>
      <c r="GAG11"/>
      <c r="GAH11"/>
      <c r="GAI11"/>
      <c r="GAJ11"/>
      <c r="GAK11"/>
      <c r="GAL11"/>
      <c r="GAM11"/>
      <c r="GAN11"/>
      <c r="GAO11"/>
      <c r="GAP11"/>
      <c r="GAQ11"/>
      <c r="GAR11"/>
      <c r="GAS11"/>
      <c r="GAT11"/>
      <c r="GAU11"/>
      <c r="GAV11"/>
      <c r="GAW11"/>
      <c r="GAX11"/>
      <c r="GAY11"/>
      <c r="GAZ11"/>
      <c r="GBA11"/>
      <c r="GBB11"/>
      <c r="GBC11"/>
      <c r="GBD11"/>
      <c r="GBE11"/>
      <c r="GBF11"/>
      <c r="GBG11"/>
      <c r="GBH11"/>
      <c r="GBI11"/>
      <c r="GBJ11"/>
      <c r="GBK11"/>
      <c r="GBL11"/>
      <c r="GBM11"/>
      <c r="GBN11"/>
      <c r="GBO11"/>
      <c r="GBP11"/>
      <c r="GBQ11"/>
      <c r="GBR11"/>
      <c r="GBS11"/>
      <c r="GBT11"/>
      <c r="GBU11"/>
      <c r="GBV11"/>
      <c r="GBW11"/>
      <c r="GBX11"/>
      <c r="GBY11"/>
      <c r="GBZ11"/>
      <c r="GCA11"/>
      <c r="GCB11"/>
      <c r="GCC11"/>
      <c r="GCD11"/>
      <c r="GCE11"/>
      <c r="GCF11"/>
      <c r="GCG11"/>
      <c r="GCH11"/>
      <c r="GCI11"/>
      <c r="GCJ11"/>
      <c r="GCK11"/>
      <c r="GCL11"/>
      <c r="GCM11"/>
      <c r="GCN11"/>
      <c r="GCO11"/>
      <c r="GCP11"/>
      <c r="GCQ11"/>
      <c r="GCR11"/>
      <c r="GCS11"/>
      <c r="GCT11"/>
      <c r="GCU11"/>
      <c r="GCV11"/>
      <c r="GCW11"/>
      <c r="GCX11"/>
      <c r="GCY11"/>
      <c r="GCZ11"/>
      <c r="GDA11"/>
      <c r="GDB11"/>
      <c r="GDC11"/>
      <c r="GDD11"/>
      <c r="GDE11"/>
      <c r="GDF11"/>
      <c r="GDG11"/>
      <c r="GDH11"/>
      <c r="GDI11"/>
      <c r="GDJ11"/>
      <c r="GDK11"/>
      <c r="GDL11"/>
      <c r="GDM11"/>
      <c r="GDN11"/>
      <c r="GDO11"/>
      <c r="GDP11"/>
      <c r="GDQ11"/>
      <c r="GDR11"/>
      <c r="GDS11"/>
      <c r="GDT11"/>
      <c r="GDU11"/>
      <c r="GDV11"/>
      <c r="GDW11"/>
      <c r="GDX11"/>
      <c r="GDY11"/>
      <c r="GDZ11"/>
      <c r="GEA11"/>
      <c r="GEB11"/>
      <c r="GEC11"/>
      <c r="GED11"/>
      <c r="GEE11"/>
      <c r="GEF11"/>
      <c r="GEG11"/>
      <c r="GEH11"/>
      <c r="GEI11"/>
      <c r="GEJ11"/>
      <c r="GEK11"/>
      <c r="GEL11"/>
      <c r="GEM11"/>
      <c r="GEN11"/>
      <c r="GEO11"/>
      <c r="GEP11"/>
      <c r="GEQ11"/>
      <c r="GER11"/>
      <c r="GES11"/>
      <c r="GET11"/>
      <c r="GEU11"/>
      <c r="GEV11"/>
      <c r="GEW11"/>
      <c r="GEX11"/>
      <c r="GEY11"/>
      <c r="GEZ11"/>
      <c r="GFA11"/>
      <c r="GFB11"/>
      <c r="GFC11"/>
      <c r="GFD11"/>
      <c r="GFE11"/>
      <c r="GFF11"/>
      <c r="GFG11"/>
      <c r="GFH11"/>
      <c r="GFI11"/>
      <c r="GFJ11"/>
      <c r="GFK11"/>
      <c r="GFL11"/>
      <c r="GFM11"/>
      <c r="GFN11"/>
      <c r="GFO11"/>
      <c r="GFP11"/>
      <c r="GFQ11"/>
      <c r="GFR11"/>
      <c r="GFS11"/>
      <c r="GFT11"/>
      <c r="GFU11"/>
      <c r="GFV11"/>
      <c r="GFW11"/>
      <c r="GFX11"/>
      <c r="GFY11"/>
      <c r="GFZ11"/>
      <c r="GGA11"/>
      <c r="GGB11"/>
      <c r="GGC11"/>
      <c r="GGD11"/>
      <c r="GGE11"/>
      <c r="GGF11"/>
      <c r="GGG11"/>
      <c r="GGH11"/>
      <c r="GGI11"/>
      <c r="GGJ11"/>
      <c r="GGK11"/>
      <c r="GGL11"/>
      <c r="GGM11"/>
      <c r="GGN11"/>
      <c r="GGO11"/>
      <c r="GGP11"/>
      <c r="GGQ11"/>
      <c r="GGR11"/>
      <c r="GGS11"/>
      <c r="GGT11"/>
      <c r="GGU11"/>
      <c r="GGV11"/>
      <c r="GGW11"/>
      <c r="GGX11"/>
      <c r="GGY11"/>
      <c r="GGZ11"/>
      <c r="GHA11"/>
      <c r="GHB11"/>
      <c r="GHC11"/>
      <c r="GHD11"/>
      <c r="GHE11"/>
      <c r="GHF11"/>
      <c r="GHG11"/>
      <c r="GHH11"/>
      <c r="GHI11"/>
      <c r="GHJ11"/>
      <c r="GHK11"/>
      <c r="GHL11"/>
      <c r="GHM11"/>
      <c r="GHN11"/>
      <c r="GHO11"/>
      <c r="GHP11"/>
      <c r="GHQ11"/>
      <c r="GHR11"/>
      <c r="GHS11"/>
      <c r="GHT11"/>
      <c r="GHU11"/>
      <c r="GHV11"/>
      <c r="GHW11"/>
      <c r="GHX11"/>
      <c r="GHY11"/>
      <c r="GHZ11"/>
      <c r="GIA11"/>
      <c r="GIB11"/>
      <c r="GIC11"/>
      <c r="GID11"/>
      <c r="GIE11"/>
      <c r="GIF11"/>
      <c r="GIG11"/>
      <c r="GIH11"/>
      <c r="GII11"/>
      <c r="GIJ11"/>
      <c r="GIK11"/>
      <c r="GIL11"/>
      <c r="GIM11"/>
      <c r="GIN11"/>
      <c r="GIO11"/>
      <c r="GIP11"/>
      <c r="GIQ11"/>
      <c r="GIR11"/>
      <c r="GIS11"/>
      <c r="GIT11"/>
      <c r="GIU11"/>
      <c r="GIV11"/>
      <c r="GIW11"/>
      <c r="GIX11"/>
      <c r="GIY11"/>
      <c r="GIZ11"/>
      <c r="GJA11"/>
      <c r="GJB11"/>
      <c r="GJC11"/>
      <c r="GJD11"/>
      <c r="GJE11"/>
      <c r="GJF11"/>
      <c r="GJG11"/>
      <c r="GJH11"/>
      <c r="GJI11"/>
      <c r="GJJ11"/>
      <c r="GJK11"/>
      <c r="GJL11"/>
      <c r="GJM11"/>
      <c r="GJN11"/>
      <c r="GJO11"/>
      <c r="GJP11"/>
      <c r="GJQ11"/>
      <c r="GJR11"/>
      <c r="GJS11"/>
      <c r="GJT11"/>
      <c r="GJU11"/>
      <c r="GJV11"/>
      <c r="GJW11"/>
      <c r="GJX11"/>
      <c r="GJY11"/>
      <c r="GJZ11"/>
      <c r="GKA11"/>
      <c r="GKB11"/>
      <c r="GKC11"/>
      <c r="GKD11"/>
      <c r="GKE11"/>
      <c r="GKF11"/>
      <c r="GKG11"/>
      <c r="GKH11"/>
      <c r="GKI11"/>
      <c r="GKJ11"/>
      <c r="GKK11"/>
      <c r="GKL11"/>
      <c r="GKM11"/>
      <c r="GKN11"/>
      <c r="GKO11"/>
      <c r="GKP11"/>
      <c r="GKQ11"/>
      <c r="GKR11"/>
      <c r="GKS11"/>
      <c r="GKT11"/>
      <c r="GKU11"/>
      <c r="GKV11"/>
      <c r="GKW11"/>
      <c r="GKX11"/>
      <c r="GKY11"/>
      <c r="GKZ11"/>
      <c r="GLA11"/>
      <c r="GLB11"/>
      <c r="GLC11"/>
      <c r="GLD11"/>
      <c r="GLE11"/>
      <c r="GLF11"/>
      <c r="GLG11"/>
      <c r="GLH11"/>
      <c r="GLI11"/>
      <c r="GLJ11"/>
      <c r="GLK11"/>
      <c r="GLL11"/>
      <c r="GLM11"/>
      <c r="GLN11"/>
      <c r="GLO11"/>
      <c r="GLP11"/>
      <c r="GLQ11"/>
      <c r="GLR11"/>
      <c r="GLS11"/>
      <c r="GLT11"/>
      <c r="GLU11"/>
      <c r="GLV11"/>
      <c r="GLW11"/>
      <c r="GLX11"/>
      <c r="GLY11"/>
      <c r="GLZ11"/>
      <c r="GMA11"/>
      <c r="GMB11"/>
      <c r="GMC11"/>
      <c r="GMD11"/>
      <c r="GME11"/>
      <c r="GMF11"/>
      <c r="GMG11"/>
      <c r="GMH11"/>
      <c r="GMI11"/>
      <c r="GMJ11"/>
      <c r="GMK11"/>
      <c r="GML11"/>
      <c r="GMM11"/>
      <c r="GMN11"/>
      <c r="GMO11"/>
      <c r="GMP11"/>
      <c r="GMQ11"/>
      <c r="GMR11"/>
      <c r="GMS11"/>
      <c r="GMT11"/>
      <c r="GMU11"/>
      <c r="GMV11"/>
      <c r="GMW11"/>
      <c r="GMX11"/>
      <c r="GMY11"/>
      <c r="GMZ11"/>
      <c r="GNA11"/>
      <c r="GNB11"/>
      <c r="GNC11"/>
      <c r="GND11"/>
      <c r="GNE11"/>
      <c r="GNF11"/>
      <c r="GNG11"/>
      <c r="GNH11"/>
      <c r="GNI11"/>
      <c r="GNJ11"/>
      <c r="GNK11"/>
      <c r="GNL11"/>
      <c r="GNM11"/>
      <c r="GNN11"/>
      <c r="GNO11"/>
      <c r="GNP11"/>
      <c r="GNQ11"/>
      <c r="GNR11"/>
      <c r="GNS11"/>
      <c r="GNT11"/>
      <c r="GNU11"/>
      <c r="GNV11"/>
      <c r="GNW11"/>
      <c r="GNX11"/>
      <c r="GNY11"/>
      <c r="GNZ11"/>
      <c r="GOA11"/>
      <c r="GOB11"/>
      <c r="GOC11"/>
      <c r="GOD11"/>
      <c r="GOE11"/>
      <c r="GOF11"/>
      <c r="GOG11"/>
      <c r="GOH11"/>
      <c r="GOI11"/>
      <c r="GOJ11"/>
      <c r="GOK11"/>
      <c r="GOL11"/>
      <c r="GOM11"/>
      <c r="GON11"/>
      <c r="GOO11"/>
      <c r="GOP11"/>
      <c r="GOQ11"/>
      <c r="GOR11"/>
      <c r="GOS11"/>
      <c r="GOT11"/>
      <c r="GOU11"/>
      <c r="GOV11"/>
      <c r="GOW11"/>
      <c r="GOX11"/>
      <c r="GOY11"/>
      <c r="GOZ11"/>
      <c r="GPA11"/>
      <c r="GPB11"/>
      <c r="GPC11"/>
      <c r="GPD11"/>
      <c r="GPE11"/>
      <c r="GPF11"/>
      <c r="GPG11"/>
      <c r="GPH11"/>
      <c r="GPI11"/>
      <c r="GPJ11"/>
      <c r="GPK11"/>
      <c r="GPL11"/>
      <c r="GPM11"/>
      <c r="GPN11"/>
      <c r="GPO11"/>
      <c r="GPP11"/>
      <c r="GPQ11"/>
      <c r="GPR11"/>
      <c r="GPS11"/>
      <c r="GPT11"/>
      <c r="GPU11"/>
      <c r="GPV11"/>
      <c r="GPW11"/>
      <c r="GPX11"/>
      <c r="GPY11"/>
      <c r="GPZ11"/>
      <c r="GQA11"/>
      <c r="GQB11"/>
      <c r="GQC11"/>
      <c r="GQD11"/>
      <c r="GQE11"/>
      <c r="GQF11"/>
      <c r="GQG11"/>
      <c r="GQH11"/>
      <c r="GQI11"/>
      <c r="GQJ11"/>
      <c r="GQK11"/>
      <c r="GQL11"/>
      <c r="GQM11"/>
      <c r="GQN11"/>
      <c r="GQO11"/>
      <c r="GQP11"/>
      <c r="GQQ11"/>
      <c r="GQR11"/>
      <c r="GQS11"/>
      <c r="GQT11"/>
      <c r="GQU11"/>
      <c r="GQV11"/>
      <c r="GQW11"/>
      <c r="GQX11"/>
      <c r="GQY11"/>
      <c r="GQZ11"/>
      <c r="GRA11"/>
      <c r="GRB11"/>
      <c r="GRC11"/>
      <c r="GRD11"/>
      <c r="GRE11"/>
      <c r="GRF11"/>
      <c r="GRG11"/>
      <c r="GRH11"/>
      <c r="GRI11"/>
      <c r="GRJ11"/>
      <c r="GRK11"/>
      <c r="GRL11"/>
      <c r="GRM11"/>
      <c r="GRN11"/>
      <c r="GRO11"/>
      <c r="GRP11"/>
      <c r="GRQ11"/>
      <c r="GRR11"/>
      <c r="GRS11"/>
      <c r="GRT11"/>
      <c r="GRU11"/>
      <c r="GRV11"/>
      <c r="GRW11"/>
      <c r="GRX11"/>
      <c r="GRY11"/>
      <c r="GRZ11"/>
      <c r="GSA11"/>
      <c r="GSB11"/>
      <c r="GSC11"/>
      <c r="GSD11"/>
      <c r="GSE11"/>
      <c r="GSF11"/>
      <c r="GSG11"/>
      <c r="GSH11"/>
      <c r="GSI11"/>
      <c r="GSJ11"/>
      <c r="GSK11"/>
      <c r="GSL11"/>
      <c r="GSM11"/>
      <c r="GSN11"/>
      <c r="GSO11"/>
      <c r="GSP11"/>
      <c r="GSQ11"/>
      <c r="GSR11"/>
      <c r="GSS11"/>
      <c r="GST11"/>
      <c r="GSU11"/>
      <c r="GSV11"/>
      <c r="GSW11"/>
      <c r="GSX11"/>
      <c r="GSY11"/>
      <c r="GSZ11"/>
      <c r="GTA11"/>
      <c r="GTB11"/>
      <c r="GTC11"/>
      <c r="GTD11"/>
      <c r="GTE11"/>
      <c r="GTF11"/>
      <c r="GTG11"/>
      <c r="GTH11"/>
      <c r="GTI11"/>
      <c r="GTJ11"/>
      <c r="GTK11"/>
      <c r="GTL11"/>
      <c r="GTM11"/>
      <c r="GTN11"/>
      <c r="GTO11"/>
      <c r="GTP11"/>
      <c r="GTQ11"/>
      <c r="GTR11"/>
      <c r="GTS11"/>
      <c r="GTT11"/>
      <c r="GTU11"/>
      <c r="GTV11"/>
      <c r="GTW11"/>
      <c r="GTX11"/>
      <c r="GTY11"/>
      <c r="GTZ11"/>
      <c r="GUA11"/>
      <c r="GUB11"/>
      <c r="GUC11"/>
      <c r="GUD11"/>
      <c r="GUE11"/>
      <c r="GUF11"/>
      <c r="GUG11"/>
      <c r="GUH11"/>
      <c r="GUI11"/>
      <c r="GUJ11"/>
      <c r="GUK11"/>
      <c r="GUL11"/>
      <c r="GUM11"/>
      <c r="GUN11"/>
      <c r="GUO11"/>
      <c r="GUP11"/>
      <c r="GUQ11"/>
      <c r="GUR11"/>
      <c r="GUS11"/>
      <c r="GUT11"/>
      <c r="GUU11"/>
      <c r="GUV11"/>
      <c r="GUW11"/>
      <c r="GUX11"/>
      <c r="GUY11"/>
      <c r="GUZ11"/>
      <c r="GVA11"/>
      <c r="GVB11"/>
      <c r="GVC11"/>
      <c r="GVD11"/>
      <c r="GVE11"/>
      <c r="GVF11"/>
      <c r="GVG11"/>
      <c r="GVH11"/>
      <c r="GVI11"/>
      <c r="GVJ11"/>
      <c r="GVK11"/>
      <c r="GVL11"/>
      <c r="GVM11"/>
      <c r="GVN11"/>
      <c r="GVO11"/>
      <c r="GVP11"/>
      <c r="GVQ11"/>
      <c r="GVR11"/>
      <c r="GVS11"/>
      <c r="GVT11"/>
      <c r="GVU11"/>
      <c r="GVV11"/>
      <c r="GVW11"/>
      <c r="GVX11"/>
      <c r="GVY11"/>
      <c r="GVZ11"/>
      <c r="GWA11"/>
      <c r="GWB11"/>
      <c r="GWC11"/>
      <c r="GWD11"/>
      <c r="GWE11"/>
      <c r="GWF11"/>
      <c r="GWG11"/>
      <c r="GWH11"/>
      <c r="GWI11"/>
      <c r="GWJ11"/>
      <c r="GWK11"/>
      <c r="GWL11"/>
      <c r="GWM11"/>
      <c r="GWN11"/>
      <c r="GWO11"/>
      <c r="GWP11"/>
      <c r="GWQ11"/>
      <c r="GWR11"/>
      <c r="GWS11"/>
      <c r="GWT11"/>
      <c r="GWU11"/>
      <c r="GWV11"/>
      <c r="GWW11"/>
      <c r="GWX11"/>
      <c r="GWY11"/>
      <c r="GWZ11"/>
      <c r="GXA11"/>
      <c r="GXB11"/>
      <c r="GXC11"/>
      <c r="GXD11"/>
      <c r="GXE11"/>
      <c r="GXF11"/>
      <c r="GXG11"/>
      <c r="GXH11"/>
      <c r="GXI11"/>
      <c r="GXJ11"/>
      <c r="GXK11"/>
      <c r="GXL11"/>
      <c r="GXM11"/>
      <c r="GXN11"/>
      <c r="GXO11"/>
      <c r="GXP11"/>
      <c r="GXQ11"/>
      <c r="GXR11"/>
      <c r="GXS11"/>
      <c r="GXT11"/>
      <c r="GXU11"/>
      <c r="GXV11"/>
      <c r="GXW11"/>
      <c r="GXX11"/>
      <c r="GXY11"/>
      <c r="GXZ11"/>
      <c r="GYA11"/>
      <c r="GYB11"/>
      <c r="GYC11"/>
      <c r="GYD11"/>
      <c r="GYE11"/>
      <c r="GYF11"/>
      <c r="GYG11"/>
      <c r="GYH11"/>
      <c r="GYI11"/>
      <c r="GYJ11"/>
      <c r="GYK11"/>
      <c r="GYL11"/>
      <c r="GYM11"/>
      <c r="GYN11"/>
      <c r="GYO11"/>
      <c r="GYP11"/>
      <c r="GYQ11"/>
      <c r="GYR11"/>
      <c r="GYS11"/>
      <c r="GYT11"/>
      <c r="GYU11"/>
      <c r="GYV11"/>
      <c r="GYW11"/>
      <c r="GYX11"/>
      <c r="GYY11"/>
      <c r="GYZ11"/>
      <c r="GZA11"/>
      <c r="GZB11"/>
      <c r="GZC11"/>
      <c r="GZD11"/>
      <c r="GZE11"/>
      <c r="GZF11"/>
      <c r="GZG11"/>
      <c r="GZH11"/>
      <c r="GZI11"/>
      <c r="GZJ11"/>
      <c r="GZK11"/>
      <c r="GZL11"/>
      <c r="GZM11"/>
      <c r="GZN11"/>
      <c r="GZO11"/>
      <c r="GZP11"/>
      <c r="GZQ11"/>
      <c r="GZR11"/>
      <c r="GZS11"/>
      <c r="GZT11"/>
      <c r="GZU11"/>
      <c r="GZV11"/>
      <c r="GZW11"/>
      <c r="GZX11"/>
      <c r="GZY11"/>
      <c r="GZZ11"/>
      <c r="HAA11"/>
      <c r="HAB11"/>
      <c r="HAC11"/>
      <c r="HAD11"/>
      <c r="HAE11"/>
      <c r="HAF11"/>
      <c r="HAG11"/>
      <c r="HAH11"/>
      <c r="HAI11"/>
      <c r="HAJ11"/>
      <c r="HAK11"/>
      <c r="HAL11"/>
      <c r="HAM11"/>
      <c r="HAN11"/>
      <c r="HAO11"/>
      <c r="HAP11"/>
      <c r="HAQ11"/>
      <c r="HAR11"/>
      <c r="HAS11"/>
      <c r="HAT11"/>
      <c r="HAU11"/>
      <c r="HAV11"/>
      <c r="HAW11"/>
      <c r="HAX11"/>
      <c r="HAY11"/>
      <c r="HAZ11"/>
      <c r="HBA11"/>
      <c r="HBB11"/>
      <c r="HBC11"/>
      <c r="HBD11"/>
      <c r="HBE11"/>
      <c r="HBF11"/>
      <c r="HBG11"/>
      <c r="HBH11"/>
      <c r="HBI11"/>
      <c r="HBJ11"/>
      <c r="HBK11"/>
      <c r="HBL11"/>
      <c r="HBM11"/>
      <c r="HBN11"/>
      <c r="HBO11"/>
      <c r="HBP11"/>
      <c r="HBQ11"/>
      <c r="HBR11"/>
      <c r="HBS11"/>
      <c r="HBT11"/>
      <c r="HBU11"/>
      <c r="HBV11"/>
      <c r="HBW11"/>
      <c r="HBX11"/>
      <c r="HBY11"/>
      <c r="HBZ11"/>
      <c r="HCA11"/>
      <c r="HCB11"/>
      <c r="HCC11"/>
      <c r="HCD11"/>
      <c r="HCE11"/>
      <c r="HCF11"/>
      <c r="HCG11"/>
      <c r="HCH11"/>
      <c r="HCI11"/>
      <c r="HCJ11"/>
      <c r="HCK11"/>
      <c r="HCL11"/>
      <c r="HCM11"/>
      <c r="HCN11"/>
      <c r="HCO11"/>
      <c r="HCP11"/>
      <c r="HCQ11"/>
      <c r="HCR11"/>
      <c r="HCS11"/>
      <c r="HCT11"/>
      <c r="HCU11"/>
      <c r="HCV11"/>
      <c r="HCW11"/>
      <c r="HCX11"/>
      <c r="HCY11"/>
      <c r="HCZ11"/>
      <c r="HDA11"/>
      <c r="HDB11"/>
      <c r="HDC11"/>
      <c r="HDD11"/>
      <c r="HDE11"/>
      <c r="HDF11"/>
      <c r="HDG11"/>
      <c r="HDH11"/>
      <c r="HDI11"/>
      <c r="HDJ11"/>
      <c r="HDK11"/>
      <c r="HDL11"/>
      <c r="HDM11"/>
      <c r="HDN11"/>
      <c r="HDO11"/>
      <c r="HDP11"/>
      <c r="HDQ11"/>
      <c r="HDR11"/>
      <c r="HDS11"/>
      <c r="HDT11"/>
      <c r="HDU11"/>
      <c r="HDV11"/>
      <c r="HDW11"/>
      <c r="HDX11"/>
      <c r="HDY11"/>
      <c r="HDZ11"/>
      <c r="HEA11"/>
      <c r="HEB11"/>
      <c r="HEC11"/>
      <c r="HED11"/>
      <c r="HEE11"/>
      <c r="HEF11"/>
      <c r="HEG11"/>
      <c r="HEH11"/>
      <c r="HEI11"/>
      <c r="HEJ11"/>
      <c r="HEK11"/>
      <c r="HEL11"/>
      <c r="HEM11"/>
      <c r="HEN11"/>
      <c r="HEO11"/>
      <c r="HEP11"/>
      <c r="HEQ11"/>
      <c r="HER11"/>
      <c r="HES11"/>
      <c r="HET11"/>
      <c r="HEU11"/>
      <c r="HEV11"/>
      <c r="HEW11"/>
      <c r="HEX11"/>
      <c r="HEY11"/>
      <c r="HEZ11"/>
      <c r="HFA11"/>
      <c r="HFB11"/>
      <c r="HFC11"/>
      <c r="HFD11"/>
      <c r="HFE11"/>
      <c r="HFF11"/>
      <c r="HFG11"/>
      <c r="HFH11"/>
      <c r="HFI11"/>
      <c r="HFJ11"/>
      <c r="HFK11"/>
      <c r="HFL11"/>
      <c r="HFM11"/>
      <c r="HFN11"/>
      <c r="HFO11"/>
      <c r="HFP11"/>
      <c r="HFQ11"/>
      <c r="HFR11"/>
      <c r="HFS11"/>
      <c r="HFT11"/>
      <c r="HFU11"/>
      <c r="HFV11"/>
      <c r="HFW11"/>
      <c r="HFX11"/>
      <c r="HFY11"/>
      <c r="HFZ11"/>
      <c r="HGA11"/>
      <c r="HGB11"/>
      <c r="HGC11"/>
      <c r="HGD11"/>
      <c r="HGE11"/>
      <c r="HGF11"/>
      <c r="HGG11"/>
      <c r="HGH11"/>
      <c r="HGI11"/>
      <c r="HGJ11"/>
      <c r="HGK11"/>
      <c r="HGL11"/>
      <c r="HGM11"/>
      <c r="HGN11"/>
      <c r="HGO11"/>
      <c r="HGP11"/>
      <c r="HGQ11"/>
      <c r="HGR11"/>
      <c r="HGS11"/>
      <c r="HGT11"/>
      <c r="HGU11"/>
      <c r="HGV11"/>
      <c r="HGW11"/>
      <c r="HGX11"/>
      <c r="HGY11"/>
      <c r="HGZ11"/>
      <c r="HHA11"/>
      <c r="HHB11"/>
      <c r="HHC11"/>
      <c r="HHD11"/>
      <c r="HHE11"/>
      <c r="HHF11"/>
      <c r="HHG11"/>
      <c r="HHH11"/>
      <c r="HHI11"/>
      <c r="HHJ11"/>
      <c r="HHK11"/>
      <c r="HHL11"/>
      <c r="HHM11"/>
      <c r="HHN11"/>
      <c r="HHO11"/>
      <c r="HHP11"/>
      <c r="HHQ11"/>
      <c r="HHR11"/>
      <c r="HHS11"/>
      <c r="HHT11"/>
      <c r="HHU11"/>
      <c r="HHV11"/>
      <c r="HHW11"/>
      <c r="HHX11"/>
      <c r="HHY11"/>
      <c r="HHZ11"/>
      <c r="HIA11"/>
      <c r="HIB11"/>
      <c r="HIC11"/>
      <c r="HID11"/>
      <c r="HIE11"/>
      <c r="HIF11"/>
      <c r="HIG11"/>
      <c r="HIH11"/>
      <c r="HII11"/>
      <c r="HIJ11"/>
      <c r="HIK11"/>
      <c r="HIL11"/>
      <c r="HIM11"/>
      <c r="HIN11"/>
      <c r="HIO11"/>
      <c r="HIP11"/>
      <c r="HIQ11"/>
      <c r="HIR11"/>
      <c r="HIS11"/>
      <c r="HIT11"/>
      <c r="HIU11"/>
      <c r="HIV11"/>
      <c r="HIW11"/>
      <c r="HIX11"/>
      <c r="HIY11"/>
      <c r="HIZ11"/>
      <c r="HJA11"/>
      <c r="HJB11"/>
      <c r="HJC11"/>
      <c r="HJD11"/>
      <c r="HJE11"/>
      <c r="HJF11"/>
      <c r="HJG11"/>
      <c r="HJH11"/>
      <c r="HJI11"/>
      <c r="HJJ11"/>
      <c r="HJK11"/>
      <c r="HJL11"/>
      <c r="HJM11"/>
      <c r="HJN11"/>
      <c r="HJO11"/>
      <c r="HJP11"/>
      <c r="HJQ11"/>
      <c r="HJR11"/>
      <c r="HJS11"/>
      <c r="HJT11"/>
      <c r="HJU11"/>
      <c r="HJV11"/>
      <c r="HJW11"/>
      <c r="HJX11"/>
      <c r="HJY11"/>
      <c r="HJZ11"/>
      <c r="HKA11"/>
      <c r="HKB11"/>
      <c r="HKC11"/>
      <c r="HKD11"/>
      <c r="HKE11"/>
      <c r="HKF11"/>
      <c r="HKG11"/>
      <c r="HKH11"/>
      <c r="HKI11"/>
      <c r="HKJ11"/>
      <c r="HKK11"/>
      <c r="HKL11"/>
      <c r="HKM11"/>
      <c r="HKN11"/>
      <c r="HKO11"/>
      <c r="HKP11"/>
      <c r="HKQ11"/>
      <c r="HKR11"/>
      <c r="HKS11"/>
      <c r="HKT11"/>
      <c r="HKU11"/>
      <c r="HKV11"/>
      <c r="HKW11"/>
      <c r="HKX11"/>
      <c r="HKY11"/>
      <c r="HKZ11"/>
      <c r="HLA11"/>
      <c r="HLB11"/>
      <c r="HLC11"/>
      <c r="HLD11"/>
      <c r="HLE11"/>
      <c r="HLF11"/>
      <c r="HLG11"/>
      <c r="HLH11"/>
      <c r="HLI11"/>
      <c r="HLJ11"/>
      <c r="HLK11"/>
      <c r="HLL11"/>
      <c r="HLM11"/>
      <c r="HLN11"/>
      <c r="HLO11"/>
      <c r="HLP11"/>
      <c r="HLQ11"/>
      <c r="HLR11"/>
      <c r="HLS11"/>
      <c r="HLT11"/>
      <c r="HLU11"/>
      <c r="HLV11"/>
      <c r="HLW11"/>
      <c r="HLX11"/>
      <c r="HLY11"/>
      <c r="HLZ11"/>
      <c r="HMA11"/>
      <c r="HMB11"/>
      <c r="HMC11"/>
      <c r="HMD11"/>
      <c r="HME11"/>
      <c r="HMF11"/>
      <c r="HMG11"/>
      <c r="HMH11"/>
      <c r="HMI11"/>
      <c r="HMJ11"/>
      <c r="HMK11"/>
      <c r="HML11"/>
      <c r="HMM11"/>
      <c r="HMN11"/>
      <c r="HMO11"/>
      <c r="HMP11"/>
      <c r="HMQ11"/>
      <c r="HMR11"/>
      <c r="HMS11"/>
      <c r="HMT11"/>
      <c r="HMU11"/>
      <c r="HMV11"/>
      <c r="HMW11"/>
      <c r="HMX11"/>
      <c r="HMY11"/>
      <c r="HMZ11"/>
      <c r="HNA11"/>
      <c r="HNB11"/>
      <c r="HNC11"/>
      <c r="HND11"/>
      <c r="HNE11"/>
      <c r="HNF11"/>
      <c r="HNG11"/>
      <c r="HNH11"/>
      <c r="HNI11"/>
      <c r="HNJ11"/>
      <c r="HNK11"/>
      <c r="HNL11"/>
      <c r="HNM11"/>
      <c r="HNN11"/>
      <c r="HNO11"/>
      <c r="HNP11"/>
      <c r="HNQ11"/>
      <c r="HNR11"/>
      <c r="HNS11"/>
      <c r="HNT11"/>
      <c r="HNU11"/>
      <c r="HNV11"/>
      <c r="HNW11"/>
      <c r="HNX11"/>
      <c r="HNY11"/>
      <c r="HNZ11"/>
      <c r="HOA11"/>
      <c r="HOB11"/>
      <c r="HOC11"/>
      <c r="HOD11"/>
      <c r="HOE11"/>
      <c r="HOF11"/>
      <c r="HOG11"/>
      <c r="HOH11"/>
      <c r="HOI11"/>
      <c r="HOJ11"/>
      <c r="HOK11"/>
      <c r="HOL11"/>
      <c r="HOM11"/>
      <c r="HON11"/>
      <c r="HOO11"/>
      <c r="HOP11"/>
      <c r="HOQ11"/>
      <c r="HOR11"/>
      <c r="HOS11"/>
      <c r="HOT11"/>
      <c r="HOU11"/>
      <c r="HOV11"/>
      <c r="HOW11"/>
      <c r="HOX11"/>
      <c r="HOY11"/>
      <c r="HOZ11"/>
      <c r="HPA11"/>
      <c r="HPB11"/>
      <c r="HPC11"/>
      <c r="HPD11"/>
      <c r="HPE11"/>
      <c r="HPF11"/>
      <c r="HPG11"/>
      <c r="HPH11"/>
      <c r="HPI11"/>
      <c r="HPJ11"/>
      <c r="HPK11"/>
      <c r="HPL11"/>
      <c r="HPM11"/>
      <c r="HPN11"/>
      <c r="HPO11"/>
      <c r="HPP11"/>
      <c r="HPQ11"/>
      <c r="HPR11"/>
      <c r="HPS11"/>
      <c r="HPT11"/>
      <c r="HPU11"/>
      <c r="HPV11"/>
      <c r="HPW11"/>
      <c r="HPX11"/>
      <c r="HPY11"/>
      <c r="HPZ11"/>
      <c r="HQA11"/>
      <c r="HQB11"/>
      <c r="HQC11"/>
      <c r="HQD11"/>
      <c r="HQE11"/>
      <c r="HQF11"/>
      <c r="HQG11"/>
      <c r="HQH11"/>
      <c r="HQI11"/>
      <c r="HQJ11"/>
      <c r="HQK11"/>
      <c r="HQL11"/>
      <c r="HQM11"/>
      <c r="HQN11"/>
      <c r="HQO11"/>
      <c r="HQP11"/>
      <c r="HQQ11"/>
      <c r="HQR11"/>
      <c r="HQS11"/>
      <c r="HQT11"/>
      <c r="HQU11"/>
      <c r="HQV11"/>
      <c r="HQW11"/>
      <c r="HQX11"/>
      <c r="HQY11"/>
      <c r="HQZ11"/>
      <c r="HRA11"/>
      <c r="HRB11"/>
      <c r="HRC11"/>
      <c r="HRD11"/>
      <c r="HRE11"/>
      <c r="HRF11"/>
      <c r="HRG11"/>
      <c r="HRH11"/>
      <c r="HRI11"/>
      <c r="HRJ11"/>
      <c r="HRK11"/>
      <c r="HRL11"/>
      <c r="HRM11"/>
      <c r="HRN11"/>
      <c r="HRO11"/>
      <c r="HRP11"/>
      <c r="HRQ11"/>
      <c r="HRR11"/>
      <c r="HRS11"/>
      <c r="HRT11"/>
      <c r="HRU11"/>
      <c r="HRV11"/>
      <c r="HRW11"/>
      <c r="HRX11"/>
      <c r="HRY11"/>
      <c r="HRZ11"/>
      <c r="HSA11"/>
      <c r="HSB11"/>
      <c r="HSC11"/>
      <c r="HSD11"/>
      <c r="HSE11"/>
      <c r="HSF11"/>
      <c r="HSG11"/>
      <c r="HSH11"/>
      <c r="HSI11"/>
      <c r="HSJ11"/>
      <c r="HSK11"/>
      <c r="HSL11"/>
      <c r="HSM11"/>
      <c r="HSN11"/>
      <c r="HSO11"/>
      <c r="HSP11"/>
      <c r="HSQ11"/>
      <c r="HSR11"/>
      <c r="HSS11"/>
      <c r="HST11"/>
      <c r="HSU11"/>
      <c r="HSV11"/>
      <c r="HSW11"/>
      <c r="HSX11"/>
      <c r="HSY11"/>
      <c r="HSZ11"/>
      <c r="HTA11"/>
      <c r="HTB11"/>
      <c r="HTC11"/>
      <c r="HTD11"/>
      <c r="HTE11"/>
      <c r="HTF11"/>
      <c r="HTG11"/>
      <c r="HTH11"/>
      <c r="HTI11"/>
      <c r="HTJ11"/>
      <c r="HTK11"/>
      <c r="HTL11"/>
      <c r="HTM11"/>
      <c r="HTN11"/>
      <c r="HTO11"/>
      <c r="HTP11"/>
      <c r="HTQ11"/>
      <c r="HTR11"/>
      <c r="HTS11"/>
      <c r="HTT11"/>
      <c r="HTU11"/>
      <c r="HTV11"/>
      <c r="HTW11"/>
      <c r="HTX11"/>
      <c r="HTY11"/>
      <c r="HTZ11"/>
      <c r="HUA11"/>
      <c r="HUB11"/>
      <c r="HUC11"/>
      <c r="HUD11"/>
      <c r="HUE11"/>
      <c r="HUF11"/>
      <c r="HUG11"/>
      <c r="HUH11"/>
      <c r="HUI11"/>
      <c r="HUJ11"/>
      <c r="HUK11"/>
      <c r="HUL11"/>
      <c r="HUM11"/>
      <c r="HUN11"/>
      <c r="HUO11"/>
      <c r="HUP11"/>
      <c r="HUQ11"/>
      <c r="HUR11"/>
      <c r="HUS11"/>
      <c r="HUT11"/>
      <c r="HUU11"/>
      <c r="HUV11"/>
      <c r="HUW11"/>
      <c r="HUX11"/>
      <c r="HUY11"/>
      <c r="HUZ11"/>
      <c r="HVA11"/>
      <c r="HVB11"/>
      <c r="HVC11"/>
      <c r="HVD11"/>
      <c r="HVE11"/>
      <c r="HVF11"/>
      <c r="HVG11"/>
      <c r="HVH11"/>
      <c r="HVI11"/>
      <c r="HVJ11"/>
      <c r="HVK11"/>
      <c r="HVL11"/>
      <c r="HVM11"/>
      <c r="HVN11"/>
      <c r="HVO11"/>
      <c r="HVP11"/>
      <c r="HVQ11"/>
      <c r="HVR11"/>
      <c r="HVS11"/>
      <c r="HVT11"/>
      <c r="HVU11"/>
      <c r="HVV11"/>
      <c r="HVW11"/>
      <c r="HVX11"/>
      <c r="HVY11"/>
      <c r="HVZ11"/>
      <c r="HWA11"/>
      <c r="HWB11"/>
      <c r="HWC11"/>
      <c r="HWD11"/>
      <c r="HWE11"/>
      <c r="HWF11"/>
      <c r="HWG11"/>
      <c r="HWH11"/>
      <c r="HWI11"/>
      <c r="HWJ11"/>
      <c r="HWK11"/>
      <c r="HWL11"/>
      <c r="HWM11"/>
      <c r="HWN11"/>
      <c r="HWO11"/>
      <c r="HWP11"/>
      <c r="HWQ11"/>
      <c r="HWR11"/>
      <c r="HWS11"/>
      <c r="HWT11"/>
      <c r="HWU11"/>
      <c r="HWV11"/>
      <c r="HWW11"/>
      <c r="HWX11"/>
      <c r="HWY11"/>
      <c r="HWZ11"/>
      <c r="HXA11"/>
      <c r="HXB11"/>
      <c r="HXC11"/>
      <c r="HXD11"/>
      <c r="HXE11"/>
      <c r="HXF11"/>
      <c r="HXG11"/>
      <c r="HXH11"/>
      <c r="HXI11"/>
      <c r="HXJ11"/>
      <c r="HXK11"/>
      <c r="HXL11"/>
      <c r="HXM11"/>
      <c r="HXN11"/>
      <c r="HXO11"/>
      <c r="HXP11"/>
      <c r="HXQ11"/>
      <c r="HXR11"/>
      <c r="HXS11"/>
      <c r="HXT11"/>
      <c r="HXU11"/>
      <c r="HXV11"/>
      <c r="HXW11"/>
      <c r="HXX11"/>
      <c r="HXY11"/>
      <c r="HXZ11"/>
      <c r="HYA11"/>
      <c r="HYB11"/>
      <c r="HYC11"/>
      <c r="HYD11"/>
      <c r="HYE11"/>
      <c r="HYF11"/>
      <c r="HYG11"/>
      <c r="HYH11"/>
      <c r="HYI11"/>
      <c r="HYJ11"/>
      <c r="HYK11"/>
      <c r="HYL11"/>
      <c r="HYM11"/>
      <c r="HYN11"/>
      <c r="HYO11"/>
      <c r="HYP11"/>
      <c r="HYQ11"/>
      <c r="HYR11"/>
      <c r="HYS11"/>
      <c r="HYT11"/>
      <c r="HYU11"/>
      <c r="HYV11"/>
      <c r="HYW11"/>
      <c r="HYX11"/>
      <c r="HYY11"/>
      <c r="HYZ11"/>
      <c r="HZA11"/>
      <c r="HZB11"/>
      <c r="HZC11"/>
      <c r="HZD11"/>
      <c r="HZE11"/>
      <c r="HZF11"/>
      <c r="HZG11"/>
      <c r="HZH11"/>
      <c r="HZI11"/>
      <c r="HZJ11"/>
      <c r="HZK11"/>
      <c r="HZL11"/>
      <c r="HZM11"/>
      <c r="HZN11"/>
      <c r="HZO11"/>
      <c r="HZP11"/>
      <c r="HZQ11"/>
      <c r="HZR11"/>
      <c r="HZS11"/>
      <c r="HZT11"/>
      <c r="HZU11"/>
      <c r="HZV11"/>
      <c r="HZW11"/>
      <c r="HZX11"/>
      <c r="HZY11"/>
      <c r="HZZ11"/>
      <c r="IAA11"/>
      <c r="IAB11"/>
      <c r="IAC11"/>
      <c r="IAD11"/>
      <c r="IAE11"/>
      <c r="IAF11"/>
      <c r="IAG11"/>
      <c r="IAH11"/>
      <c r="IAI11"/>
      <c r="IAJ11"/>
      <c r="IAK11"/>
      <c r="IAL11"/>
      <c r="IAM11"/>
      <c r="IAN11"/>
      <c r="IAO11"/>
      <c r="IAP11"/>
      <c r="IAQ11"/>
      <c r="IAR11"/>
      <c r="IAS11"/>
      <c r="IAT11"/>
      <c r="IAU11"/>
      <c r="IAV11"/>
      <c r="IAW11"/>
      <c r="IAX11"/>
      <c r="IAY11"/>
      <c r="IAZ11"/>
      <c r="IBA11"/>
      <c r="IBB11"/>
      <c r="IBC11"/>
      <c r="IBD11"/>
      <c r="IBE11"/>
      <c r="IBF11"/>
      <c r="IBG11"/>
      <c r="IBH11"/>
      <c r="IBI11"/>
      <c r="IBJ11"/>
      <c r="IBK11"/>
      <c r="IBL11"/>
      <c r="IBM11"/>
      <c r="IBN11"/>
      <c r="IBO11"/>
      <c r="IBP11"/>
      <c r="IBQ11"/>
      <c r="IBR11"/>
      <c r="IBS11"/>
      <c r="IBT11"/>
      <c r="IBU11"/>
      <c r="IBV11"/>
      <c r="IBW11"/>
      <c r="IBX11"/>
      <c r="IBY11"/>
      <c r="IBZ11"/>
      <c r="ICA11"/>
      <c r="ICB11"/>
      <c r="ICC11"/>
      <c r="ICD11"/>
      <c r="ICE11"/>
      <c r="ICF11"/>
      <c r="ICG11"/>
      <c r="ICH11"/>
      <c r="ICI11"/>
      <c r="ICJ11"/>
      <c r="ICK11"/>
      <c r="ICL11"/>
      <c r="ICM11"/>
      <c r="ICN11"/>
      <c r="ICO11"/>
      <c r="ICP11"/>
      <c r="ICQ11"/>
      <c r="ICR11"/>
      <c r="ICS11"/>
      <c r="ICT11"/>
      <c r="ICU11"/>
      <c r="ICV11"/>
      <c r="ICW11"/>
      <c r="ICX11"/>
      <c r="ICY11"/>
      <c r="ICZ11"/>
      <c r="IDA11"/>
      <c r="IDB11"/>
      <c r="IDC11"/>
      <c r="IDD11"/>
      <c r="IDE11"/>
      <c r="IDF11"/>
      <c r="IDG11"/>
      <c r="IDH11"/>
      <c r="IDI11"/>
      <c r="IDJ11"/>
      <c r="IDK11"/>
      <c r="IDL11"/>
      <c r="IDM11"/>
      <c r="IDN11"/>
      <c r="IDO11"/>
      <c r="IDP11"/>
      <c r="IDQ11"/>
      <c r="IDR11"/>
      <c r="IDS11"/>
      <c r="IDT11"/>
      <c r="IDU11"/>
      <c r="IDV11"/>
      <c r="IDW11"/>
      <c r="IDX11"/>
      <c r="IDY11"/>
      <c r="IDZ11"/>
      <c r="IEA11"/>
      <c r="IEB11"/>
      <c r="IEC11"/>
      <c r="IED11"/>
      <c r="IEE11"/>
      <c r="IEF11"/>
      <c r="IEG11"/>
      <c r="IEH11"/>
      <c r="IEI11"/>
      <c r="IEJ11"/>
      <c r="IEK11"/>
      <c r="IEL11"/>
      <c r="IEM11"/>
      <c r="IEN11"/>
      <c r="IEO11"/>
      <c r="IEP11"/>
      <c r="IEQ11"/>
      <c r="IER11"/>
      <c r="IES11"/>
      <c r="IET11"/>
      <c r="IEU11"/>
      <c r="IEV11"/>
      <c r="IEW11"/>
      <c r="IEX11"/>
      <c r="IEY11"/>
      <c r="IEZ11"/>
      <c r="IFA11"/>
      <c r="IFB11"/>
      <c r="IFC11"/>
      <c r="IFD11"/>
      <c r="IFE11"/>
      <c r="IFF11"/>
      <c r="IFG11"/>
      <c r="IFH11"/>
      <c r="IFI11"/>
      <c r="IFJ11"/>
      <c r="IFK11"/>
      <c r="IFL11"/>
      <c r="IFM11"/>
      <c r="IFN11"/>
      <c r="IFO11"/>
      <c r="IFP11"/>
      <c r="IFQ11"/>
      <c r="IFR11"/>
      <c r="IFS11"/>
      <c r="IFT11"/>
      <c r="IFU11"/>
      <c r="IFV11"/>
      <c r="IFW11"/>
      <c r="IFX11"/>
      <c r="IFY11"/>
      <c r="IFZ11"/>
      <c r="IGA11"/>
      <c r="IGB11"/>
      <c r="IGC11"/>
      <c r="IGD11"/>
      <c r="IGE11"/>
      <c r="IGF11"/>
      <c r="IGG11"/>
      <c r="IGH11"/>
      <c r="IGI11"/>
      <c r="IGJ11"/>
      <c r="IGK11"/>
      <c r="IGL11"/>
      <c r="IGM11"/>
      <c r="IGN11"/>
      <c r="IGO11"/>
      <c r="IGP11"/>
      <c r="IGQ11"/>
      <c r="IGR11"/>
      <c r="IGS11"/>
      <c r="IGT11"/>
      <c r="IGU11"/>
      <c r="IGV11"/>
      <c r="IGW11"/>
      <c r="IGX11"/>
      <c r="IGY11"/>
      <c r="IGZ11"/>
      <c r="IHA11"/>
      <c r="IHB11"/>
      <c r="IHC11"/>
      <c r="IHD11"/>
      <c r="IHE11"/>
      <c r="IHF11"/>
      <c r="IHG11"/>
      <c r="IHH11"/>
      <c r="IHI11"/>
      <c r="IHJ11"/>
      <c r="IHK11"/>
      <c r="IHL11"/>
      <c r="IHM11"/>
      <c r="IHN11"/>
      <c r="IHO11"/>
      <c r="IHP11"/>
      <c r="IHQ11"/>
      <c r="IHR11"/>
      <c r="IHS11"/>
      <c r="IHT11"/>
      <c r="IHU11"/>
      <c r="IHV11"/>
      <c r="IHW11"/>
      <c r="IHX11"/>
      <c r="IHY11"/>
      <c r="IHZ11"/>
      <c r="IIA11"/>
      <c r="IIB11"/>
      <c r="IIC11"/>
      <c r="IID11"/>
      <c r="IIE11"/>
      <c r="IIF11"/>
      <c r="IIG11"/>
      <c r="IIH11"/>
      <c r="III11"/>
      <c r="IIJ11"/>
      <c r="IIK11"/>
      <c r="IIL11"/>
      <c r="IIM11"/>
      <c r="IIN11"/>
      <c r="IIO11"/>
      <c r="IIP11"/>
      <c r="IIQ11"/>
      <c r="IIR11"/>
      <c r="IIS11"/>
      <c r="IIT11"/>
      <c r="IIU11"/>
      <c r="IIV11"/>
      <c r="IIW11"/>
      <c r="IIX11"/>
      <c r="IIY11"/>
      <c r="IIZ11"/>
      <c r="IJA11"/>
      <c r="IJB11"/>
      <c r="IJC11"/>
      <c r="IJD11"/>
      <c r="IJE11"/>
      <c r="IJF11"/>
      <c r="IJG11"/>
      <c r="IJH11"/>
      <c r="IJI11"/>
      <c r="IJJ11"/>
      <c r="IJK11"/>
      <c r="IJL11"/>
      <c r="IJM11"/>
      <c r="IJN11"/>
      <c r="IJO11"/>
      <c r="IJP11"/>
      <c r="IJQ11"/>
      <c r="IJR11"/>
      <c r="IJS11"/>
      <c r="IJT11"/>
      <c r="IJU11"/>
      <c r="IJV11"/>
      <c r="IJW11"/>
      <c r="IJX11"/>
      <c r="IJY11"/>
      <c r="IJZ11"/>
      <c r="IKA11"/>
      <c r="IKB11"/>
      <c r="IKC11"/>
      <c r="IKD11"/>
      <c r="IKE11"/>
      <c r="IKF11"/>
      <c r="IKG11"/>
      <c r="IKH11"/>
      <c r="IKI11"/>
      <c r="IKJ11"/>
      <c r="IKK11"/>
      <c r="IKL11"/>
      <c r="IKM11"/>
      <c r="IKN11"/>
      <c r="IKO11"/>
      <c r="IKP11"/>
      <c r="IKQ11"/>
      <c r="IKR11"/>
      <c r="IKS11"/>
      <c r="IKT11"/>
      <c r="IKU11"/>
      <c r="IKV11"/>
      <c r="IKW11"/>
      <c r="IKX11"/>
      <c r="IKY11"/>
      <c r="IKZ11"/>
      <c r="ILA11"/>
      <c r="ILB11"/>
      <c r="ILC11"/>
      <c r="ILD11"/>
      <c r="ILE11"/>
      <c r="ILF11"/>
      <c r="ILG11"/>
      <c r="ILH11"/>
      <c r="ILI11"/>
      <c r="ILJ11"/>
      <c r="ILK11"/>
      <c r="ILL11"/>
      <c r="ILM11"/>
      <c r="ILN11"/>
      <c r="ILO11"/>
      <c r="ILP11"/>
      <c r="ILQ11"/>
      <c r="ILR11"/>
      <c r="ILS11"/>
      <c r="ILT11"/>
      <c r="ILU11"/>
      <c r="ILV11"/>
      <c r="ILW11"/>
      <c r="ILX11"/>
      <c r="ILY11"/>
      <c r="ILZ11"/>
      <c r="IMA11"/>
      <c r="IMB11"/>
      <c r="IMC11"/>
      <c r="IMD11"/>
      <c r="IME11"/>
      <c r="IMF11"/>
      <c r="IMG11"/>
      <c r="IMH11"/>
      <c r="IMI11"/>
      <c r="IMJ11"/>
      <c r="IMK11"/>
      <c r="IML11"/>
      <c r="IMM11"/>
      <c r="IMN11"/>
      <c r="IMO11"/>
      <c r="IMP11"/>
      <c r="IMQ11"/>
      <c r="IMR11"/>
      <c r="IMS11"/>
      <c r="IMT11"/>
      <c r="IMU11"/>
      <c r="IMV11"/>
      <c r="IMW11"/>
      <c r="IMX11"/>
      <c r="IMY11"/>
      <c r="IMZ11"/>
      <c r="INA11"/>
      <c r="INB11"/>
      <c r="INC11"/>
      <c r="IND11"/>
      <c r="INE11"/>
      <c r="INF11"/>
      <c r="ING11"/>
      <c r="INH11"/>
      <c r="INI11"/>
      <c r="INJ11"/>
      <c r="INK11"/>
      <c r="INL11"/>
      <c r="INM11"/>
      <c r="INN11"/>
      <c r="INO11"/>
      <c r="INP11"/>
      <c r="INQ11"/>
      <c r="INR11"/>
      <c r="INS11"/>
      <c r="INT11"/>
      <c r="INU11"/>
      <c r="INV11"/>
      <c r="INW11"/>
      <c r="INX11"/>
      <c r="INY11"/>
      <c r="INZ11"/>
      <c r="IOA11"/>
      <c r="IOB11"/>
      <c r="IOC11"/>
      <c r="IOD11"/>
      <c r="IOE11"/>
      <c r="IOF11"/>
      <c r="IOG11"/>
      <c r="IOH11"/>
      <c r="IOI11"/>
      <c r="IOJ11"/>
      <c r="IOK11"/>
      <c r="IOL11"/>
      <c r="IOM11"/>
      <c r="ION11"/>
      <c r="IOO11"/>
      <c r="IOP11"/>
      <c r="IOQ11"/>
      <c r="IOR11"/>
      <c r="IOS11"/>
      <c r="IOT11"/>
      <c r="IOU11"/>
      <c r="IOV11"/>
      <c r="IOW11"/>
      <c r="IOX11"/>
      <c r="IOY11"/>
      <c r="IOZ11"/>
      <c r="IPA11"/>
      <c r="IPB11"/>
      <c r="IPC11"/>
      <c r="IPD11"/>
      <c r="IPE11"/>
      <c r="IPF11"/>
      <c r="IPG11"/>
      <c r="IPH11"/>
      <c r="IPI11"/>
      <c r="IPJ11"/>
      <c r="IPK11"/>
      <c r="IPL11"/>
      <c r="IPM11"/>
      <c r="IPN11"/>
      <c r="IPO11"/>
      <c r="IPP11"/>
      <c r="IPQ11"/>
      <c r="IPR11"/>
      <c r="IPS11"/>
      <c r="IPT11"/>
      <c r="IPU11"/>
      <c r="IPV11"/>
      <c r="IPW11"/>
      <c r="IPX11"/>
      <c r="IPY11"/>
      <c r="IPZ11"/>
      <c r="IQA11"/>
      <c r="IQB11"/>
      <c r="IQC11"/>
      <c r="IQD11"/>
      <c r="IQE11"/>
      <c r="IQF11"/>
      <c r="IQG11"/>
      <c r="IQH11"/>
      <c r="IQI11"/>
      <c r="IQJ11"/>
      <c r="IQK11"/>
      <c r="IQL11"/>
      <c r="IQM11"/>
      <c r="IQN11"/>
      <c r="IQO11"/>
      <c r="IQP11"/>
      <c r="IQQ11"/>
      <c r="IQR11"/>
      <c r="IQS11"/>
      <c r="IQT11"/>
      <c r="IQU11"/>
      <c r="IQV11"/>
      <c r="IQW11"/>
      <c r="IQX11"/>
      <c r="IQY11"/>
      <c r="IQZ11"/>
      <c r="IRA11"/>
      <c r="IRB11"/>
      <c r="IRC11"/>
      <c r="IRD11"/>
      <c r="IRE11"/>
      <c r="IRF11"/>
      <c r="IRG11"/>
      <c r="IRH11"/>
      <c r="IRI11"/>
      <c r="IRJ11"/>
      <c r="IRK11"/>
      <c r="IRL11"/>
      <c r="IRM11"/>
      <c r="IRN11"/>
      <c r="IRO11"/>
      <c r="IRP11"/>
      <c r="IRQ11"/>
      <c r="IRR11"/>
      <c r="IRS11"/>
      <c r="IRT11"/>
      <c r="IRU11"/>
      <c r="IRV11"/>
      <c r="IRW11"/>
      <c r="IRX11"/>
      <c r="IRY11"/>
      <c r="IRZ11"/>
      <c r="ISA11"/>
      <c r="ISB11"/>
      <c r="ISC11"/>
      <c r="ISD11"/>
      <c r="ISE11"/>
      <c r="ISF11"/>
      <c r="ISG11"/>
      <c r="ISH11"/>
      <c r="ISI11"/>
      <c r="ISJ11"/>
      <c r="ISK11"/>
      <c r="ISL11"/>
      <c r="ISM11"/>
      <c r="ISN11"/>
      <c r="ISO11"/>
      <c r="ISP11"/>
      <c r="ISQ11"/>
      <c r="ISR11"/>
      <c r="ISS11"/>
      <c r="IST11"/>
      <c r="ISU11"/>
      <c r="ISV11"/>
      <c r="ISW11"/>
      <c r="ISX11"/>
      <c r="ISY11"/>
      <c r="ISZ11"/>
      <c r="ITA11"/>
      <c r="ITB11"/>
      <c r="ITC11"/>
      <c r="ITD11"/>
      <c r="ITE11"/>
      <c r="ITF11"/>
      <c r="ITG11"/>
      <c r="ITH11"/>
      <c r="ITI11"/>
      <c r="ITJ11"/>
      <c r="ITK11"/>
      <c r="ITL11"/>
      <c r="ITM11"/>
      <c r="ITN11"/>
      <c r="ITO11"/>
      <c r="ITP11"/>
      <c r="ITQ11"/>
      <c r="ITR11"/>
      <c r="ITS11"/>
      <c r="ITT11"/>
      <c r="ITU11"/>
      <c r="ITV11"/>
      <c r="ITW11"/>
      <c r="ITX11"/>
      <c r="ITY11"/>
      <c r="ITZ11"/>
      <c r="IUA11"/>
      <c r="IUB11"/>
      <c r="IUC11"/>
      <c r="IUD11"/>
      <c r="IUE11"/>
      <c r="IUF11"/>
      <c r="IUG11"/>
      <c r="IUH11"/>
      <c r="IUI11"/>
      <c r="IUJ11"/>
      <c r="IUK11"/>
      <c r="IUL11"/>
      <c r="IUM11"/>
      <c r="IUN11"/>
      <c r="IUO11"/>
      <c r="IUP11"/>
      <c r="IUQ11"/>
      <c r="IUR11"/>
      <c r="IUS11"/>
      <c r="IUT11"/>
      <c r="IUU11"/>
      <c r="IUV11"/>
      <c r="IUW11"/>
      <c r="IUX11"/>
      <c r="IUY11"/>
      <c r="IUZ11"/>
      <c r="IVA11"/>
      <c r="IVB11"/>
      <c r="IVC11"/>
      <c r="IVD11"/>
      <c r="IVE11"/>
      <c r="IVF11"/>
      <c r="IVG11"/>
      <c r="IVH11"/>
      <c r="IVI11"/>
      <c r="IVJ11"/>
      <c r="IVK11"/>
      <c r="IVL11"/>
      <c r="IVM11"/>
      <c r="IVN11"/>
      <c r="IVO11"/>
      <c r="IVP11"/>
      <c r="IVQ11"/>
      <c r="IVR11"/>
      <c r="IVS11"/>
      <c r="IVT11"/>
      <c r="IVU11"/>
      <c r="IVV11"/>
      <c r="IVW11"/>
      <c r="IVX11"/>
      <c r="IVY11"/>
      <c r="IVZ11"/>
      <c r="IWA11"/>
      <c r="IWB11"/>
      <c r="IWC11"/>
      <c r="IWD11"/>
      <c r="IWE11"/>
      <c r="IWF11"/>
      <c r="IWG11"/>
      <c r="IWH11"/>
      <c r="IWI11"/>
      <c r="IWJ11"/>
      <c r="IWK11"/>
      <c r="IWL11"/>
      <c r="IWM11"/>
      <c r="IWN11"/>
      <c r="IWO11"/>
      <c r="IWP11"/>
      <c r="IWQ11"/>
      <c r="IWR11"/>
      <c r="IWS11"/>
      <c r="IWT11"/>
      <c r="IWU11"/>
      <c r="IWV11"/>
      <c r="IWW11"/>
      <c r="IWX11"/>
      <c r="IWY11"/>
      <c r="IWZ11"/>
      <c r="IXA11"/>
      <c r="IXB11"/>
      <c r="IXC11"/>
      <c r="IXD11"/>
      <c r="IXE11"/>
      <c r="IXF11"/>
      <c r="IXG11"/>
      <c r="IXH11"/>
      <c r="IXI11"/>
      <c r="IXJ11"/>
      <c r="IXK11"/>
      <c r="IXL11"/>
      <c r="IXM11"/>
      <c r="IXN11"/>
      <c r="IXO11"/>
      <c r="IXP11"/>
      <c r="IXQ11"/>
      <c r="IXR11"/>
      <c r="IXS11"/>
      <c r="IXT11"/>
      <c r="IXU11"/>
      <c r="IXV11"/>
      <c r="IXW11"/>
      <c r="IXX11"/>
      <c r="IXY11"/>
      <c r="IXZ11"/>
      <c r="IYA11"/>
      <c r="IYB11"/>
      <c r="IYC11"/>
      <c r="IYD11"/>
      <c r="IYE11"/>
      <c r="IYF11"/>
      <c r="IYG11"/>
      <c r="IYH11"/>
      <c r="IYI11"/>
      <c r="IYJ11"/>
      <c r="IYK11"/>
      <c r="IYL11"/>
      <c r="IYM11"/>
      <c r="IYN11"/>
      <c r="IYO11"/>
      <c r="IYP11"/>
      <c r="IYQ11"/>
      <c r="IYR11"/>
      <c r="IYS11"/>
      <c r="IYT11"/>
      <c r="IYU11"/>
      <c r="IYV11"/>
      <c r="IYW11"/>
      <c r="IYX11"/>
      <c r="IYY11"/>
      <c r="IYZ11"/>
      <c r="IZA11"/>
      <c r="IZB11"/>
      <c r="IZC11"/>
      <c r="IZD11"/>
      <c r="IZE11"/>
      <c r="IZF11"/>
      <c r="IZG11"/>
      <c r="IZH11"/>
      <c r="IZI11"/>
      <c r="IZJ11"/>
      <c r="IZK11"/>
      <c r="IZL11"/>
      <c r="IZM11"/>
      <c r="IZN11"/>
      <c r="IZO11"/>
      <c r="IZP11"/>
      <c r="IZQ11"/>
      <c r="IZR11"/>
      <c r="IZS11"/>
      <c r="IZT11"/>
      <c r="IZU11"/>
      <c r="IZV11"/>
      <c r="IZW11"/>
      <c r="IZX11"/>
      <c r="IZY11"/>
      <c r="IZZ11"/>
      <c r="JAA11"/>
      <c r="JAB11"/>
      <c r="JAC11"/>
      <c r="JAD11"/>
      <c r="JAE11"/>
      <c r="JAF11"/>
      <c r="JAG11"/>
      <c r="JAH11"/>
      <c r="JAI11"/>
      <c r="JAJ11"/>
      <c r="JAK11"/>
      <c r="JAL11"/>
      <c r="JAM11"/>
      <c r="JAN11"/>
      <c r="JAO11"/>
      <c r="JAP11"/>
      <c r="JAQ11"/>
      <c r="JAR11"/>
      <c r="JAS11"/>
      <c r="JAT11"/>
      <c r="JAU11"/>
      <c r="JAV11"/>
      <c r="JAW11"/>
      <c r="JAX11"/>
      <c r="JAY11"/>
      <c r="JAZ11"/>
      <c r="JBA11"/>
      <c r="JBB11"/>
      <c r="JBC11"/>
      <c r="JBD11"/>
      <c r="JBE11"/>
      <c r="JBF11"/>
      <c r="JBG11"/>
      <c r="JBH11"/>
      <c r="JBI11"/>
      <c r="JBJ11"/>
      <c r="JBK11"/>
      <c r="JBL11"/>
      <c r="JBM11"/>
      <c r="JBN11"/>
      <c r="JBO11"/>
      <c r="JBP11"/>
      <c r="JBQ11"/>
      <c r="JBR11"/>
      <c r="JBS11"/>
      <c r="JBT11"/>
      <c r="JBU11"/>
      <c r="JBV11"/>
      <c r="JBW11"/>
      <c r="JBX11"/>
      <c r="JBY11"/>
      <c r="JBZ11"/>
      <c r="JCA11"/>
      <c r="JCB11"/>
      <c r="JCC11"/>
      <c r="JCD11"/>
      <c r="JCE11"/>
      <c r="JCF11"/>
      <c r="JCG11"/>
      <c r="JCH11"/>
      <c r="JCI11"/>
      <c r="JCJ11"/>
      <c r="JCK11"/>
      <c r="JCL11"/>
      <c r="JCM11"/>
      <c r="JCN11"/>
      <c r="JCO11"/>
      <c r="JCP11"/>
      <c r="JCQ11"/>
      <c r="JCR11"/>
      <c r="JCS11"/>
      <c r="JCT11"/>
      <c r="JCU11"/>
      <c r="JCV11"/>
      <c r="JCW11"/>
      <c r="JCX11"/>
      <c r="JCY11"/>
      <c r="JCZ11"/>
      <c r="JDA11"/>
      <c r="JDB11"/>
      <c r="JDC11"/>
      <c r="JDD11"/>
      <c r="JDE11"/>
      <c r="JDF11"/>
      <c r="JDG11"/>
      <c r="JDH11"/>
      <c r="JDI11"/>
      <c r="JDJ11"/>
      <c r="JDK11"/>
      <c r="JDL11"/>
      <c r="JDM11"/>
      <c r="JDN11"/>
      <c r="JDO11"/>
      <c r="JDP11"/>
      <c r="JDQ11"/>
      <c r="JDR11"/>
      <c r="JDS11"/>
      <c r="JDT11"/>
      <c r="JDU11"/>
      <c r="JDV11"/>
      <c r="JDW11"/>
      <c r="JDX11"/>
      <c r="JDY11"/>
      <c r="JDZ11"/>
      <c r="JEA11"/>
      <c r="JEB11"/>
      <c r="JEC11"/>
      <c r="JED11"/>
      <c r="JEE11"/>
      <c r="JEF11"/>
      <c r="JEG11"/>
      <c r="JEH11"/>
      <c r="JEI11"/>
      <c r="JEJ11"/>
      <c r="JEK11"/>
      <c r="JEL11"/>
      <c r="JEM11"/>
      <c r="JEN11"/>
      <c r="JEO11"/>
      <c r="JEP11"/>
      <c r="JEQ11"/>
      <c r="JER11"/>
      <c r="JES11"/>
      <c r="JET11"/>
      <c r="JEU11"/>
      <c r="JEV11"/>
      <c r="JEW11"/>
      <c r="JEX11"/>
      <c r="JEY11"/>
      <c r="JEZ11"/>
      <c r="JFA11"/>
      <c r="JFB11"/>
      <c r="JFC11"/>
      <c r="JFD11"/>
      <c r="JFE11"/>
      <c r="JFF11"/>
      <c r="JFG11"/>
      <c r="JFH11"/>
      <c r="JFI11"/>
      <c r="JFJ11"/>
      <c r="JFK11"/>
      <c r="JFL11"/>
      <c r="JFM11"/>
      <c r="JFN11"/>
      <c r="JFO11"/>
      <c r="JFP11"/>
      <c r="JFQ11"/>
      <c r="JFR11"/>
      <c r="JFS11"/>
      <c r="JFT11"/>
      <c r="JFU11"/>
      <c r="JFV11"/>
      <c r="JFW11"/>
      <c r="JFX11"/>
      <c r="JFY11"/>
      <c r="JFZ11"/>
      <c r="JGA11"/>
      <c r="JGB11"/>
      <c r="JGC11"/>
      <c r="JGD11"/>
      <c r="JGE11"/>
      <c r="JGF11"/>
      <c r="JGG11"/>
      <c r="JGH11"/>
      <c r="JGI11"/>
      <c r="JGJ11"/>
      <c r="JGK11"/>
      <c r="JGL11"/>
      <c r="JGM11"/>
      <c r="JGN11"/>
      <c r="JGO11"/>
      <c r="JGP11"/>
      <c r="JGQ11"/>
      <c r="JGR11"/>
      <c r="JGS11"/>
      <c r="JGT11"/>
      <c r="JGU11"/>
      <c r="JGV11"/>
      <c r="JGW11"/>
      <c r="JGX11"/>
      <c r="JGY11"/>
      <c r="JGZ11"/>
      <c r="JHA11"/>
      <c r="JHB11"/>
      <c r="JHC11"/>
      <c r="JHD11"/>
      <c r="JHE11"/>
      <c r="JHF11"/>
      <c r="JHG11"/>
      <c r="JHH11"/>
      <c r="JHI11"/>
      <c r="JHJ11"/>
      <c r="JHK11"/>
      <c r="JHL11"/>
      <c r="JHM11"/>
      <c r="JHN11"/>
      <c r="JHO11"/>
      <c r="JHP11"/>
      <c r="JHQ11"/>
      <c r="JHR11"/>
      <c r="JHS11"/>
      <c r="JHT11"/>
      <c r="JHU11"/>
      <c r="JHV11"/>
      <c r="JHW11"/>
      <c r="JHX11"/>
      <c r="JHY11"/>
      <c r="JHZ11"/>
      <c r="JIA11"/>
      <c r="JIB11"/>
      <c r="JIC11"/>
      <c r="JID11"/>
      <c r="JIE11"/>
      <c r="JIF11"/>
      <c r="JIG11"/>
      <c r="JIH11"/>
      <c r="JII11"/>
      <c r="JIJ11"/>
      <c r="JIK11"/>
      <c r="JIL11"/>
      <c r="JIM11"/>
      <c r="JIN11"/>
      <c r="JIO11"/>
      <c r="JIP11"/>
      <c r="JIQ11"/>
      <c r="JIR11"/>
      <c r="JIS11"/>
      <c r="JIT11"/>
      <c r="JIU11"/>
      <c r="JIV11"/>
      <c r="JIW11"/>
      <c r="JIX11"/>
      <c r="JIY11"/>
      <c r="JIZ11"/>
      <c r="JJA11"/>
      <c r="JJB11"/>
      <c r="JJC11"/>
      <c r="JJD11"/>
      <c r="JJE11"/>
      <c r="JJF11"/>
      <c r="JJG11"/>
      <c r="JJH11"/>
      <c r="JJI11"/>
      <c r="JJJ11"/>
      <c r="JJK11"/>
      <c r="JJL11"/>
      <c r="JJM11"/>
      <c r="JJN11"/>
      <c r="JJO11"/>
      <c r="JJP11"/>
      <c r="JJQ11"/>
      <c r="JJR11"/>
      <c r="JJS11"/>
      <c r="JJT11"/>
      <c r="JJU11"/>
      <c r="JJV11"/>
      <c r="JJW11"/>
      <c r="JJX11"/>
      <c r="JJY11"/>
      <c r="JJZ11"/>
      <c r="JKA11"/>
      <c r="JKB11"/>
      <c r="JKC11"/>
      <c r="JKD11"/>
      <c r="JKE11"/>
      <c r="JKF11"/>
      <c r="JKG11"/>
      <c r="JKH11"/>
      <c r="JKI11"/>
      <c r="JKJ11"/>
      <c r="JKK11"/>
      <c r="JKL11"/>
      <c r="JKM11"/>
      <c r="JKN11"/>
      <c r="JKO11"/>
      <c r="JKP11"/>
      <c r="JKQ11"/>
      <c r="JKR11"/>
      <c r="JKS11"/>
      <c r="JKT11"/>
      <c r="JKU11"/>
      <c r="JKV11"/>
      <c r="JKW11"/>
      <c r="JKX11"/>
      <c r="JKY11"/>
      <c r="JKZ11"/>
      <c r="JLA11"/>
      <c r="JLB11"/>
      <c r="JLC11"/>
      <c r="JLD11"/>
      <c r="JLE11"/>
      <c r="JLF11"/>
      <c r="JLG11"/>
      <c r="JLH11"/>
      <c r="JLI11"/>
      <c r="JLJ11"/>
      <c r="JLK11"/>
      <c r="JLL11"/>
      <c r="JLM11"/>
      <c r="JLN11"/>
      <c r="JLO11"/>
      <c r="JLP11"/>
      <c r="JLQ11"/>
      <c r="JLR11"/>
      <c r="JLS11"/>
      <c r="JLT11"/>
      <c r="JLU11"/>
      <c r="JLV11"/>
      <c r="JLW11"/>
      <c r="JLX11"/>
      <c r="JLY11"/>
      <c r="JLZ11"/>
      <c r="JMA11"/>
      <c r="JMB11"/>
      <c r="JMC11"/>
      <c r="JMD11"/>
      <c r="JME11"/>
      <c r="JMF11"/>
      <c r="JMG11"/>
      <c r="JMH11"/>
      <c r="JMI11"/>
      <c r="JMJ11"/>
      <c r="JMK11"/>
      <c r="JML11"/>
      <c r="JMM11"/>
      <c r="JMN11"/>
      <c r="JMO11"/>
      <c r="JMP11"/>
      <c r="JMQ11"/>
      <c r="JMR11"/>
      <c r="JMS11"/>
      <c r="JMT11"/>
      <c r="JMU11"/>
      <c r="JMV11"/>
      <c r="JMW11"/>
      <c r="JMX11"/>
      <c r="JMY11"/>
      <c r="JMZ11"/>
      <c r="JNA11"/>
      <c r="JNB11"/>
      <c r="JNC11"/>
      <c r="JND11"/>
      <c r="JNE11"/>
      <c r="JNF11"/>
      <c r="JNG11"/>
      <c r="JNH11"/>
      <c r="JNI11"/>
      <c r="JNJ11"/>
      <c r="JNK11"/>
      <c r="JNL11"/>
      <c r="JNM11"/>
      <c r="JNN11"/>
      <c r="JNO11"/>
      <c r="JNP11"/>
      <c r="JNQ11"/>
      <c r="JNR11"/>
      <c r="JNS11"/>
      <c r="JNT11"/>
      <c r="JNU11"/>
      <c r="JNV11"/>
      <c r="JNW11"/>
      <c r="JNX11"/>
      <c r="JNY11"/>
      <c r="JNZ11"/>
      <c r="JOA11"/>
      <c r="JOB11"/>
      <c r="JOC11"/>
      <c r="JOD11"/>
      <c r="JOE11"/>
      <c r="JOF11"/>
      <c r="JOG11"/>
      <c r="JOH11"/>
      <c r="JOI11"/>
      <c r="JOJ11"/>
      <c r="JOK11"/>
      <c r="JOL11"/>
      <c r="JOM11"/>
      <c r="JON11"/>
      <c r="JOO11"/>
      <c r="JOP11"/>
      <c r="JOQ11"/>
      <c r="JOR11"/>
      <c r="JOS11"/>
      <c r="JOT11"/>
      <c r="JOU11"/>
      <c r="JOV11"/>
      <c r="JOW11"/>
      <c r="JOX11"/>
      <c r="JOY11"/>
      <c r="JOZ11"/>
      <c r="JPA11"/>
      <c r="JPB11"/>
      <c r="JPC11"/>
      <c r="JPD11"/>
      <c r="JPE11"/>
      <c r="JPF11"/>
      <c r="JPG11"/>
      <c r="JPH11"/>
      <c r="JPI11"/>
      <c r="JPJ11"/>
      <c r="JPK11"/>
      <c r="JPL11"/>
      <c r="JPM11"/>
      <c r="JPN11"/>
      <c r="JPO11"/>
      <c r="JPP11"/>
      <c r="JPQ11"/>
      <c r="JPR11"/>
      <c r="JPS11"/>
      <c r="JPT11"/>
      <c r="JPU11"/>
      <c r="JPV11"/>
      <c r="JPW11"/>
      <c r="JPX11"/>
      <c r="JPY11"/>
      <c r="JPZ11"/>
      <c r="JQA11"/>
      <c r="JQB11"/>
      <c r="JQC11"/>
      <c r="JQD11"/>
      <c r="JQE11"/>
      <c r="JQF11"/>
      <c r="JQG11"/>
      <c r="JQH11"/>
      <c r="JQI11"/>
      <c r="JQJ11"/>
      <c r="JQK11"/>
      <c r="JQL11"/>
      <c r="JQM11"/>
      <c r="JQN11"/>
      <c r="JQO11"/>
      <c r="JQP11"/>
      <c r="JQQ11"/>
      <c r="JQR11"/>
      <c r="JQS11"/>
      <c r="JQT11"/>
      <c r="JQU11"/>
      <c r="JQV11"/>
      <c r="JQW11"/>
      <c r="JQX11"/>
      <c r="JQY11"/>
      <c r="JQZ11"/>
      <c r="JRA11"/>
      <c r="JRB11"/>
      <c r="JRC11"/>
      <c r="JRD11"/>
      <c r="JRE11"/>
      <c r="JRF11"/>
      <c r="JRG11"/>
      <c r="JRH11"/>
      <c r="JRI11"/>
      <c r="JRJ11"/>
      <c r="JRK11"/>
      <c r="JRL11"/>
      <c r="JRM11"/>
      <c r="JRN11"/>
      <c r="JRO11"/>
      <c r="JRP11"/>
      <c r="JRQ11"/>
      <c r="JRR11"/>
      <c r="JRS11"/>
      <c r="JRT11"/>
      <c r="JRU11"/>
      <c r="JRV11"/>
      <c r="JRW11"/>
      <c r="JRX11"/>
      <c r="JRY11"/>
      <c r="JRZ11"/>
      <c r="JSA11"/>
      <c r="JSB11"/>
      <c r="JSC11"/>
      <c r="JSD11"/>
      <c r="JSE11"/>
      <c r="JSF11"/>
      <c r="JSG11"/>
      <c r="JSH11"/>
      <c r="JSI11"/>
      <c r="JSJ11"/>
      <c r="JSK11"/>
      <c r="JSL11"/>
      <c r="JSM11"/>
      <c r="JSN11"/>
      <c r="JSO11"/>
      <c r="JSP11"/>
      <c r="JSQ11"/>
      <c r="JSR11"/>
      <c r="JSS11"/>
      <c r="JST11"/>
      <c r="JSU11"/>
      <c r="JSV11"/>
      <c r="JSW11"/>
      <c r="JSX11"/>
      <c r="JSY11"/>
      <c r="JSZ11"/>
      <c r="JTA11"/>
      <c r="JTB11"/>
      <c r="JTC11"/>
      <c r="JTD11"/>
      <c r="JTE11"/>
      <c r="JTF11"/>
      <c r="JTG11"/>
      <c r="JTH11"/>
      <c r="JTI11"/>
      <c r="JTJ11"/>
      <c r="JTK11"/>
      <c r="JTL11"/>
      <c r="JTM11"/>
      <c r="JTN11"/>
      <c r="JTO11"/>
      <c r="JTP11"/>
      <c r="JTQ11"/>
      <c r="JTR11"/>
      <c r="JTS11"/>
      <c r="JTT11"/>
      <c r="JTU11"/>
      <c r="JTV11"/>
      <c r="JTW11"/>
      <c r="JTX11"/>
      <c r="JTY11"/>
      <c r="JTZ11"/>
      <c r="JUA11"/>
      <c r="JUB11"/>
      <c r="JUC11"/>
      <c r="JUD11"/>
      <c r="JUE11"/>
      <c r="JUF11"/>
      <c r="JUG11"/>
      <c r="JUH11"/>
      <c r="JUI11"/>
      <c r="JUJ11"/>
      <c r="JUK11"/>
      <c r="JUL11"/>
      <c r="JUM11"/>
      <c r="JUN11"/>
      <c r="JUO11"/>
      <c r="JUP11"/>
      <c r="JUQ11"/>
      <c r="JUR11"/>
      <c r="JUS11"/>
      <c r="JUT11"/>
      <c r="JUU11"/>
      <c r="JUV11"/>
      <c r="JUW11"/>
      <c r="JUX11"/>
      <c r="JUY11"/>
      <c r="JUZ11"/>
      <c r="JVA11"/>
      <c r="JVB11"/>
      <c r="JVC11"/>
      <c r="JVD11"/>
      <c r="JVE11"/>
      <c r="JVF11"/>
      <c r="JVG11"/>
      <c r="JVH11"/>
      <c r="JVI11"/>
      <c r="JVJ11"/>
      <c r="JVK11"/>
      <c r="JVL11"/>
      <c r="JVM11"/>
      <c r="JVN11"/>
      <c r="JVO11"/>
      <c r="JVP11"/>
      <c r="JVQ11"/>
      <c r="JVR11"/>
      <c r="JVS11"/>
      <c r="JVT11"/>
      <c r="JVU11"/>
      <c r="JVV11"/>
      <c r="JVW11"/>
      <c r="JVX11"/>
      <c r="JVY11"/>
      <c r="JVZ11"/>
      <c r="JWA11"/>
      <c r="JWB11"/>
      <c r="JWC11"/>
      <c r="JWD11"/>
      <c r="JWE11"/>
      <c r="JWF11"/>
      <c r="JWG11"/>
      <c r="JWH11"/>
      <c r="JWI11"/>
      <c r="JWJ11"/>
      <c r="JWK11"/>
      <c r="JWL11"/>
      <c r="JWM11"/>
      <c r="JWN11"/>
      <c r="JWO11"/>
      <c r="JWP11"/>
      <c r="JWQ11"/>
      <c r="JWR11"/>
      <c r="JWS11"/>
      <c r="JWT11"/>
      <c r="JWU11"/>
      <c r="JWV11"/>
      <c r="JWW11"/>
      <c r="JWX11"/>
      <c r="JWY11"/>
      <c r="JWZ11"/>
      <c r="JXA11"/>
      <c r="JXB11"/>
      <c r="JXC11"/>
      <c r="JXD11"/>
      <c r="JXE11"/>
      <c r="JXF11"/>
      <c r="JXG11"/>
      <c r="JXH11"/>
      <c r="JXI11"/>
      <c r="JXJ11"/>
      <c r="JXK11"/>
      <c r="JXL11"/>
      <c r="JXM11"/>
      <c r="JXN11"/>
      <c r="JXO11"/>
      <c r="JXP11"/>
      <c r="JXQ11"/>
      <c r="JXR11"/>
      <c r="JXS11"/>
      <c r="JXT11"/>
      <c r="JXU11"/>
      <c r="JXV11"/>
      <c r="JXW11"/>
      <c r="JXX11"/>
      <c r="JXY11"/>
      <c r="JXZ11"/>
      <c r="JYA11"/>
      <c r="JYB11"/>
      <c r="JYC11"/>
      <c r="JYD11"/>
      <c r="JYE11"/>
      <c r="JYF11"/>
      <c r="JYG11"/>
      <c r="JYH11"/>
      <c r="JYI11"/>
      <c r="JYJ11"/>
      <c r="JYK11"/>
      <c r="JYL11"/>
      <c r="JYM11"/>
      <c r="JYN11"/>
      <c r="JYO11"/>
      <c r="JYP11"/>
      <c r="JYQ11"/>
      <c r="JYR11"/>
      <c r="JYS11"/>
      <c r="JYT11"/>
      <c r="JYU11"/>
      <c r="JYV11"/>
      <c r="JYW11"/>
      <c r="JYX11"/>
      <c r="JYY11"/>
      <c r="JYZ11"/>
      <c r="JZA11"/>
      <c r="JZB11"/>
      <c r="JZC11"/>
      <c r="JZD11"/>
      <c r="JZE11"/>
      <c r="JZF11"/>
      <c r="JZG11"/>
      <c r="JZH11"/>
      <c r="JZI11"/>
      <c r="JZJ11"/>
      <c r="JZK11"/>
      <c r="JZL11"/>
      <c r="JZM11"/>
      <c r="JZN11"/>
      <c r="JZO11"/>
      <c r="JZP11"/>
      <c r="JZQ11"/>
      <c r="JZR11"/>
      <c r="JZS11"/>
      <c r="JZT11"/>
      <c r="JZU11"/>
      <c r="JZV11"/>
      <c r="JZW11"/>
      <c r="JZX11"/>
      <c r="JZY11"/>
      <c r="JZZ11"/>
      <c r="KAA11"/>
      <c r="KAB11"/>
      <c r="KAC11"/>
      <c r="KAD11"/>
      <c r="KAE11"/>
      <c r="KAF11"/>
      <c r="KAG11"/>
      <c r="KAH11"/>
      <c r="KAI11"/>
      <c r="KAJ11"/>
      <c r="KAK11"/>
      <c r="KAL11"/>
      <c r="KAM11"/>
      <c r="KAN11"/>
      <c r="KAO11"/>
      <c r="KAP11"/>
      <c r="KAQ11"/>
      <c r="KAR11"/>
      <c r="KAS11"/>
      <c r="KAT11"/>
      <c r="KAU11"/>
      <c r="KAV11"/>
      <c r="KAW11"/>
      <c r="KAX11"/>
      <c r="KAY11"/>
      <c r="KAZ11"/>
      <c r="KBA11"/>
      <c r="KBB11"/>
      <c r="KBC11"/>
      <c r="KBD11"/>
      <c r="KBE11"/>
      <c r="KBF11"/>
      <c r="KBG11"/>
      <c r="KBH11"/>
      <c r="KBI11"/>
      <c r="KBJ11"/>
      <c r="KBK11"/>
      <c r="KBL11"/>
      <c r="KBM11"/>
      <c r="KBN11"/>
      <c r="KBO11"/>
      <c r="KBP11"/>
      <c r="KBQ11"/>
      <c r="KBR11"/>
      <c r="KBS11"/>
      <c r="KBT11"/>
      <c r="KBU11"/>
      <c r="KBV11"/>
      <c r="KBW11"/>
      <c r="KBX11"/>
      <c r="KBY11"/>
      <c r="KBZ11"/>
      <c r="KCA11"/>
      <c r="KCB11"/>
      <c r="KCC11"/>
      <c r="KCD11"/>
      <c r="KCE11"/>
      <c r="KCF11"/>
      <c r="KCG11"/>
      <c r="KCH11"/>
      <c r="KCI11"/>
      <c r="KCJ11"/>
      <c r="KCK11"/>
      <c r="KCL11"/>
      <c r="KCM11"/>
      <c r="KCN11"/>
      <c r="KCO11"/>
      <c r="KCP11"/>
      <c r="KCQ11"/>
      <c r="KCR11"/>
      <c r="KCS11"/>
      <c r="KCT11"/>
      <c r="KCU11"/>
      <c r="KCV11"/>
      <c r="KCW11"/>
      <c r="KCX11"/>
      <c r="KCY11"/>
      <c r="KCZ11"/>
      <c r="KDA11"/>
      <c r="KDB11"/>
      <c r="KDC11"/>
      <c r="KDD11"/>
      <c r="KDE11"/>
      <c r="KDF11"/>
      <c r="KDG11"/>
      <c r="KDH11"/>
      <c r="KDI11"/>
      <c r="KDJ11"/>
      <c r="KDK11"/>
      <c r="KDL11"/>
      <c r="KDM11"/>
      <c r="KDN11"/>
      <c r="KDO11"/>
      <c r="KDP11"/>
      <c r="KDQ11"/>
      <c r="KDR11"/>
      <c r="KDS11"/>
      <c r="KDT11"/>
      <c r="KDU11"/>
      <c r="KDV11"/>
      <c r="KDW11"/>
      <c r="KDX11"/>
      <c r="KDY11"/>
      <c r="KDZ11"/>
      <c r="KEA11"/>
      <c r="KEB11"/>
      <c r="KEC11"/>
      <c r="KED11"/>
      <c r="KEE11"/>
      <c r="KEF11"/>
      <c r="KEG11"/>
      <c r="KEH11"/>
      <c r="KEI11"/>
      <c r="KEJ11"/>
      <c r="KEK11"/>
      <c r="KEL11"/>
      <c r="KEM11"/>
      <c r="KEN11"/>
      <c r="KEO11"/>
      <c r="KEP11"/>
      <c r="KEQ11"/>
      <c r="KER11"/>
      <c r="KES11"/>
      <c r="KET11"/>
      <c r="KEU11"/>
      <c r="KEV11"/>
      <c r="KEW11"/>
      <c r="KEX11"/>
      <c r="KEY11"/>
      <c r="KEZ11"/>
      <c r="KFA11"/>
      <c r="KFB11"/>
      <c r="KFC11"/>
      <c r="KFD11"/>
      <c r="KFE11"/>
      <c r="KFF11"/>
      <c r="KFG11"/>
      <c r="KFH11"/>
      <c r="KFI11"/>
      <c r="KFJ11"/>
      <c r="KFK11"/>
      <c r="KFL11"/>
      <c r="KFM11"/>
      <c r="KFN11"/>
      <c r="KFO11"/>
      <c r="KFP11"/>
      <c r="KFQ11"/>
      <c r="KFR11"/>
      <c r="KFS11"/>
      <c r="KFT11"/>
      <c r="KFU11"/>
      <c r="KFV11"/>
      <c r="KFW11"/>
      <c r="KFX11"/>
      <c r="KFY11"/>
      <c r="KFZ11"/>
      <c r="KGA11"/>
      <c r="KGB11"/>
      <c r="KGC11"/>
      <c r="KGD11"/>
      <c r="KGE11"/>
      <c r="KGF11"/>
      <c r="KGG11"/>
      <c r="KGH11"/>
      <c r="KGI11"/>
      <c r="KGJ11"/>
      <c r="KGK11"/>
      <c r="KGL11"/>
      <c r="KGM11"/>
      <c r="KGN11"/>
      <c r="KGO11"/>
      <c r="KGP11"/>
      <c r="KGQ11"/>
      <c r="KGR11"/>
      <c r="KGS11"/>
      <c r="KGT11"/>
      <c r="KGU11"/>
      <c r="KGV11"/>
      <c r="KGW11"/>
      <c r="KGX11"/>
      <c r="KGY11"/>
      <c r="KGZ11"/>
      <c r="KHA11"/>
      <c r="KHB11"/>
      <c r="KHC11"/>
      <c r="KHD11"/>
      <c r="KHE11"/>
      <c r="KHF11"/>
      <c r="KHG11"/>
      <c r="KHH11"/>
      <c r="KHI11"/>
      <c r="KHJ11"/>
      <c r="KHK11"/>
      <c r="KHL11"/>
      <c r="KHM11"/>
      <c r="KHN11"/>
      <c r="KHO11"/>
      <c r="KHP11"/>
      <c r="KHQ11"/>
      <c r="KHR11"/>
      <c r="KHS11"/>
      <c r="KHT11"/>
      <c r="KHU11"/>
      <c r="KHV11"/>
      <c r="KHW11"/>
      <c r="KHX11"/>
      <c r="KHY11"/>
      <c r="KHZ11"/>
      <c r="KIA11"/>
      <c r="KIB11"/>
      <c r="KIC11"/>
      <c r="KID11"/>
      <c r="KIE11"/>
      <c r="KIF11"/>
      <c r="KIG11"/>
      <c r="KIH11"/>
      <c r="KII11"/>
      <c r="KIJ11"/>
      <c r="KIK11"/>
      <c r="KIL11"/>
      <c r="KIM11"/>
      <c r="KIN11"/>
      <c r="KIO11"/>
      <c r="KIP11"/>
      <c r="KIQ11"/>
      <c r="KIR11"/>
      <c r="KIS11"/>
      <c r="KIT11"/>
      <c r="KIU11"/>
      <c r="KIV11"/>
      <c r="KIW11"/>
      <c r="KIX11"/>
      <c r="KIY11"/>
      <c r="KIZ11"/>
      <c r="KJA11"/>
      <c r="KJB11"/>
      <c r="KJC11"/>
      <c r="KJD11"/>
      <c r="KJE11"/>
      <c r="KJF11"/>
      <c r="KJG11"/>
      <c r="KJH11"/>
      <c r="KJI11"/>
      <c r="KJJ11"/>
      <c r="KJK11"/>
      <c r="KJL11"/>
      <c r="KJM11"/>
      <c r="KJN11"/>
      <c r="KJO11"/>
      <c r="KJP11"/>
      <c r="KJQ11"/>
      <c r="KJR11"/>
      <c r="KJS11"/>
      <c r="KJT11"/>
      <c r="KJU11"/>
      <c r="KJV11"/>
      <c r="KJW11"/>
      <c r="KJX11"/>
      <c r="KJY11"/>
      <c r="KJZ11"/>
      <c r="KKA11"/>
      <c r="KKB11"/>
      <c r="KKC11"/>
      <c r="KKD11"/>
      <c r="KKE11"/>
      <c r="KKF11"/>
      <c r="KKG11"/>
      <c r="KKH11"/>
      <c r="KKI11"/>
      <c r="KKJ11"/>
      <c r="KKK11"/>
      <c r="KKL11"/>
      <c r="KKM11"/>
      <c r="KKN11"/>
      <c r="KKO11"/>
      <c r="KKP11"/>
      <c r="KKQ11"/>
      <c r="KKR11"/>
      <c r="KKS11"/>
      <c r="KKT11"/>
      <c r="KKU11"/>
      <c r="KKV11"/>
      <c r="KKW11"/>
      <c r="KKX11"/>
      <c r="KKY11"/>
      <c r="KKZ11"/>
      <c r="KLA11"/>
      <c r="KLB11"/>
      <c r="KLC11"/>
      <c r="KLD11"/>
      <c r="KLE11"/>
      <c r="KLF11"/>
      <c r="KLG11"/>
      <c r="KLH11"/>
      <c r="KLI11"/>
      <c r="KLJ11"/>
      <c r="KLK11"/>
      <c r="KLL11"/>
      <c r="KLM11"/>
      <c r="KLN11"/>
      <c r="KLO11"/>
      <c r="KLP11"/>
      <c r="KLQ11"/>
      <c r="KLR11"/>
      <c r="KLS11"/>
      <c r="KLT11"/>
      <c r="KLU11"/>
      <c r="KLV11"/>
      <c r="KLW11"/>
      <c r="KLX11"/>
      <c r="KLY11"/>
      <c r="KLZ11"/>
      <c r="KMA11"/>
      <c r="KMB11"/>
      <c r="KMC11"/>
      <c r="KMD11"/>
      <c r="KME11"/>
      <c r="KMF11"/>
      <c r="KMG11"/>
      <c r="KMH11"/>
      <c r="KMI11"/>
      <c r="KMJ11"/>
      <c r="KMK11"/>
      <c r="KML11"/>
      <c r="KMM11"/>
      <c r="KMN11"/>
      <c r="KMO11"/>
      <c r="KMP11"/>
      <c r="KMQ11"/>
      <c r="KMR11"/>
      <c r="KMS11"/>
      <c r="KMT11"/>
      <c r="KMU11"/>
      <c r="KMV11"/>
      <c r="KMW11"/>
      <c r="KMX11"/>
      <c r="KMY11"/>
      <c r="KMZ11"/>
      <c r="KNA11"/>
      <c r="KNB11"/>
      <c r="KNC11"/>
      <c r="KND11"/>
      <c r="KNE11"/>
      <c r="KNF11"/>
      <c r="KNG11"/>
      <c r="KNH11"/>
      <c r="KNI11"/>
      <c r="KNJ11"/>
      <c r="KNK11"/>
      <c r="KNL11"/>
      <c r="KNM11"/>
      <c r="KNN11"/>
      <c r="KNO11"/>
      <c r="KNP11"/>
      <c r="KNQ11"/>
      <c r="KNR11"/>
      <c r="KNS11"/>
      <c r="KNT11"/>
      <c r="KNU11"/>
      <c r="KNV11"/>
      <c r="KNW11"/>
      <c r="KNX11"/>
      <c r="KNY11"/>
      <c r="KNZ11"/>
      <c r="KOA11"/>
      <c r="KOB11"/>
      <c r="KOC11"/>
      <c r="KOD11"/>
      <c r="KOE11"/>
      <c r="KOF11"/>
      <c r="KOG11"/>
      <c r="KOH11"/>
      <c r="KOI11"/>
      <c r="KOJ11"/>
      <c r="KOK11"/>
      <c r="KOL11"/>
      <c r="KOM11"/>
      <c r="KON11"/>
      <c r="KOO11"/>
      <c r="KOP11"/>
      <c r="KOQ11"/>
      <c r="KOR11"/>
      <c r="KOS11"/>
      <c r="KOT11"/>
      <c r="KOU11"/>
      <c r="KOV11"/>
      <c r="KOW11"/>
      <c r="KOX11"/>
      <c r="KOY11"/>
      <c r="KOZ11"/>
      <c r="KPA11"/>
      <c r="KPB11"/>
      <c r="KPC11"/>
      <c r="KPD11"/>
      <c r="KPE11"/>
      <c r="KPF11"/>
      <c r="KPG11"/>
      <c r="KPH11"/>
      <c r="KPI11"/>
      <c r="KPJ11"/>
      <c r="KPK11"/>
      <c r="KPL11"/>
      <c r="KPM11"/>
      <c r="KPN11"/>
      <c r="KPO11"/>
      <c r="KPP11"/>
      <c r="KPQ11"/>
      <c r="KPR11"/>
      <c r="KPS11"/>
      <c r="KPT11"/>
      <c r="KPU11"/>
      <c r="KPV11"/>
      <c r="KPW11"/>
      <c r="KPX11"/>
      <c r="KPY11"/>
      <c r="KPZ11"/>
      <c r="KQA11"/>
      <c r="KQB11"/>
      <c r="KQC11"/>
      <c r="KQD11"/>
      <c r="KQE11"/>
      <c r="KQF11"/>
      <c r="KQG11"/>
      <c r="KQH11"/>
      <c r="KQI11"/>
      <c r="KQJ11"/>
      <c r="KQK11"/>
      <c r="KQL11"/>
      <c r="KQM11"/>
      <c r="KQN11"/>
      <c r="KQO11"/>
      <c r="KQP11"/>
      <c r="KQQ11"/>
      <c r="KQR11"/>
      <c r="KQS11"/>
      <c r="KQT11"/>
      <c r="KQU11"/>
      <c r="KQV11"/>
      <c r="KQW11"/>
      <c r="KQX11"/>
      <c r="KQY11"/>
      <c r="KQZ11"/>
      <c r="KRA11"/>
      <c r="KRB11"/>
      <c r="KRC11"/>
      <c r="KRD11"/>
      <c r="KRE11"/>
      <c r="KRF11"/>
      <c r="KRG11"/>
      <c r="KRH11"/>
      <c r="KRI11"/>
      <c r="KRJ11"/>
      <c r="KRK11"/>
      <c r="KRL11"/>
      <c r="KRM11"/>
      <c r="KRN11"/>
      <c r="KRO11"/>
      <c r="KRP11"/>
      <c r="KRQ11"/>
      <c r="KRR11"/>
      <c r="KRS11"/>
      <c r="KRT11"/>
      <c r="KRU11"/>
      <c r="KRV11"/>
      <c r="KRW11"/>
      <c r="KRX11"/>
      <c r="KRY11"/>
      <c r="KRZ11"/>
      <c r="KSA11"/>
      <c r="KSB11"/>
      <c r="KSC11"/>
      <c r="KSD11"/>
      <c r="KSE11"/>
      <c r="KSF11"/>
      <c r="KSG11"/>
      <c r="KSH11"/>
      <c r="KSI11"/>
      <c r="KSJ11"/>
      <c r="KSK11"/>
      <c r="KSL11"/>
      <c r="KSM11"/>
      <c r="KSN11"/>
      <c r="KSO11"/>
      <c r="KSP11"/>
      <c r="KSQ11"/>
      <c r="KSR11"/>
      <c r="KSS11"/>
      <c r="KST11"/>
      <c r="KSU11"/>
      <c r="KSV11"/>
      <c r="KSW11"/>
      <c r="KSX11"/>
      <c r="KSY11"/>
      <c r="KSZ11"/>
      <c r="KTA11"/>
      <c r="KTB11"/>
      <c r="KTC11"/>
      <c r="KTD11"/>
      <c r="KTE11"/>
      <c r="KTF11"/>
      <c r="KTG11"/>
      <c r="KTH11"/>
      <c r="KTI11"/>
      <c r="KTJ11"/>
      <c r="KTK11"/>
      <c r="KTL11"/>
      <c r="KTM11"/>
      <c r="KTN11"/>
      <c r="KTO11"/>
      <c r="KTP11"/>
      <c r="KTQ11"/>
      <c r="KTR11"/>
      <c r="KTS11"/>
      <c r="KTT11"/>
      <c r="KTU11"/>
      <c r="KTV11"/>
      <c r="KTW11"/>
      <c r="KTX11"/>
      <c r="KTY11"/>
      <c r="KTZ11"/>
      <c r="KUA11"/>
      <c r="KUB11"/>
      <c r="KUC11"/>
      <c r="KUD11"/>
      <c r="KUE11"/>
      <c r="KUF11"/>
      <c r="KUG11"/>
      <c r="KUH11"/>
      <c r="KUI11"/>
      <c r="KUJ11"/>
      <c r="KUK11"/>
      <c r="KUL11"/>
      <c r="KUM11"/>
      <c r="KUN11"/>
      <c r="KUO11"/>
      <c r="KUP11"/>
      <c r="KUQ11"/>
      <c r="KUR11"/>
      <c r="KUS11"/>
      <c r="KUT11"/>
      <c r="KUU11"/>
      <c r="KUV11"/>
      <c r="KUW11"/>
      <c r="KUX11"/>
      <c r="KUY11"/>
      <c r="KUZ11"/>
      <c r="KVA11"/>
      <c r="KVB11"/>
      <c r="KVC11"/>
      <c r="KVD11"/>
      <c r="KVE11"/>
      <c r="KVF11"/>
      <c r="KVG11"/>
      <c r="KVH11"/>
      <c r="KVI11"/>
      <c r="KVJ11"/>
      <c r="KVK11"/>
      <c r="KVL11"/>
      <c r="KVM11"/>
      <c r="KVN11"/>
      <c r="KVO11"/>
      <c r="KVP11"/>
      <c r="KVQ11"/>
      <c r="KVR11"/>
      <c r="KVS11"/>
      <c r="KVT11"/>
      <c r="KVU11"/>
      <c r="KVV11"/>
      <c r="KVW11"/>
      <c r="KVX11"/>
      <c r="KVY11"/>
      <c r="KVZ11"/>
      <c r="KWA11"/>
      <c r="KWB11"/>
      <c r="KWC11"/>
      <c r="KWD11"/>
      <c r="KWE11"/>
      <c r="KWF11"/>
      <c r="KWG11"/>
      <c r="KWH11"/>
      <c r="KWI11"/>
      <c r="KWJ11"/>
      <c r="KWK11"/>
      <c r="KWL11"/>
      <c r="KWM11"/>
      <c r="KWN11"/>
      <c r="KWO11"/>
      <c r="KWP11"/>
      <c r="KWQ11"/>
      <c r="KWR11"/>
      <c r="KWS11"/>
      <c r="KWT11"/>
      <c r="KWU11"/>
      <c r="KWV11"/>
      <c r="KWW11"/>
      <c r="KWX11"/>
      <c r="KWY11"/>
      <c r="KWZ11"/>
      <c r="KXA11"/>
      <c r="KXB11"/>
      <c r="KXC11"/>
      <c r="KXD11"/>
      <c r="KXE11"/>
      <c r="KXF11"/>
      <c r="KXG11"/>
      <c r="KXH11"/>
      <c r="KXI11"/>
      <c r="KXJ11"/>
      <c r="KXK11"/>
      <c r="KXL11"/>
      <c r="KXM11"/>
      <c r="KXN11"/>
      <c r="KXO11"/>
      <c r="KXP11"/>
      <c r="KXQ11"/>
      <c r="KXR11"/>
      <c r="KXS11"/>
      <c r="KXT11"/>
      <c r="KXU11"/>
      <c r="KXV11"/>
      <c r="KXW11"/>
      <c r="KXX11"/>
      <c r="KXY11"/>
      <c r="KXZ11"/>
      <c r="KYA11"/>
      <c r="KYB11"/>
      <c r="KYC11"/>
      <c r="KYD11"/>
      <c r="KYE11"/>
      <c r="KYF11"/>
      <c r="KYG11"/>
      <c r="KYH11"/>
      <c r="KYI11"/>
      <c r="KYJ11"/>
      <c r="KYK11"/>
      <c r="KYL11"/>
      <c r="KYM11"/>
      <c r="KYN11"/>
      <c r="KYO11"/>
      <c r="KYP11"/>
      <c r="KYQ11"/>
      <c r="KYR11"/>
      <c r="KYS11"/>
      <c r="KYT11"/>
      <c r="KYU11"/>
      <c r="KYV11"/>
      <c r="KYW11"/>
      <c r="KYX11"/>
      <c r="KYY11"/>
      <c r="KYZ11"/>
      <c r="KZA11"/>
      <c r="KZB11"/>
      <c r="KZC11"/>
      <c r="KZD11"/>
      <c r="KZE11"/>
      <c r="KZF11"/>
      <c r="KZG11"/>
      <c r="KZH11"/>
      <c r="KZI11"/>
      <c r="KZJ11"/>
      <c r="KZK11"/>
      <c r="KZL11"/>
      <c r="KZM11"/>
      <c r="KZN11"/>
      <c r="KZO11"/>
      <c r="KZP11"/>
      <c r="KZQ11"/>
      <c r="KZR11"/>
      <c r="KZS11"/>
      <c r="KZT11"/>
      <c r="KZU11"/>
      <c r="KZV11"/>
      <c r="KZW11"/>
      <c r="KZX11"/>
      <c r="KZY11"/>
      <c r="KZZ11"/>
      <c r="LAA11"/>
      <c r="LAB11"/>
      <c r="LAC11"/>
      <c r="LAD11"/>
      <c r="LAE11"/>
      <c r="LAF11"/>
      <c r="LAG11"/>
      <c r="LAH11"/>
      <c r="LAI11"/>
      <c r="LAJ11"/>
      <c r="LAK11"/>
      <c r="LAL11"/>
      <c r="LAM11"/>
      <c r="LAN11"/>
      <c r="LAO11"/>
      <c r="LAP11"/>
      <c r="LAQ11"/>
      <c r="LAR11"/>
      <c r="LAS11"/>
      <c r="LAT11"/>
      <c r="LAU11"/>
      <c r="LAV11"/>
      <c r="LAW11"/>
      <c r="LAX11"/>
      <c r="LAY11"/>
      <c r="LAZ11"/>
      <c r="LBA11"/>
      <c r="LBB11"/>
      <c r="LBC11"/>
      <c r="LBD11"/>
      <c r="LBE11"/>
      <c r="LBF11"/>
      <c r="LBG11"/>
      <c r="LBH11"/>
      <c r="LBI11"/>
      <c r="LBJ11"/>
      <c r="LBK11"/>
      <c r="LBL11"/>
      <c r="LBM11"/>
      <c r="LBN11"/>
      <c r="LBO11"/>
      <c r="LBP11"/>
      <c r="LBQ11"/>
      <c r="LBR11"/>
      <c r="LBS11"/>
      <c r="LBT11"/>
      <c r="LBU11"/>
      <c r="LBV11"/>
      <c r="LBW11"/>
      <c r="LBX11"/>
      <c r="LBY11"/>
      <c r="LBZ11"/>
      <c r="LCA11"/>
      <c r="LCB11"/>
      <c r="LCC11"/>
      <c r="LCD11"/>
      <c r="LCE11"/>
      <c r="LCF11"/>
      <c r="LCG11"/>
      <c r="LCH11"/>
      <c r="LCI11"/>
      <c r="LCJ11"/>
      <c r="LCK11"/>
      <c r="LCL11"/>
      <c r="LCM11"/>
      <c r="LCN11"/>
      <c r="LCO11"/>
      <c r="LCP11"/>
      <c r="LCQ11"/>
      <c r="LCR11"/>
      <c r="LCS11"/>
      <c r="LCT11"/>
      <c r="LCU11"/>
      <c r="LCV11"/>
      <c r="LCW11"/>
      <c r="LCX11"/>
      <c r="LCY11"/>
      <c r="LCZ11"/>
      <c r="LDA11"/>
      <c r="LDB11"/>
      <c r="LDC11"/>
      <c r="LDD11"/>
      <c r="LDE11"/>
      <c r="LDF11"/>
      <c r="LDG11"/>
      <c r="LDH11"/>
      <c r="LDI11"/>
      <c r="LDJ11"/>
      <c r="LDK11"/>
      <c r="LDL11"/>
      <c r="LDM11"/>
      <c r="LDN11"/>
      <c r="LDO11"/>
      <c r="LDP11"/>
      <c r="LDQ11"/>
      <c r="LDR11"/>
      <c r="LDS11"/>
      <c r="LDT11"/>
      <c r="LDU11"/>
      <c r="LDV11"/>
      <c r="LDW11"/>
      <c r="LDX11"/>
      <c r="LDY11"/>
      <c r="LDZ11"/>
      <c r="LEA11"/>
      <c r="LEB11"/>
      <c r="LEC11"/>
      <c r="LED11"/>
      <c r="LEE11"/>
      <c r="LEF11"/>
      <c r="LEG11"/>
      <c r="LEH11"/>
      <c r="LEI11"/>
      <c r="LEJ11"/>
      <c r="LEK11"/>
      <c r="LEL11"/>
      <c r="LEM11"/>
      <c r="LEN11"/>
      <c r="LEO11"/>
      <c r="LEP11"/>
      <c r="LEQ11"/>
      <c r="LER11"/>
      <c r="LES11"/>
      <c r="LET11"/>
      <c r="LEU11"/>
      <c r="LEV11"/>
      <c r="LEW11"/>
      <c r="LEX11"/>
      <c r="LEY11"/>
      <c r="LEZ11"/>
      <c r="LFA11"/>
      <c r="LFB11"/>
      <c r="LFC11"/>
      <c r="LFD11"/>
      <c r="LFE11"/>
      <c r="LFF11"/>
      <c r="LFG11"/>
      <c r="LFH11"/>
      <c r="LFI11"/>
      <c r="LFJ11"/>
      <c r="LFK11"/>
      <c r="LFL11"/>
      <c r="LFM11"/>
      <c r="LFN11"/>
      <c r="LFO11"/>
      <c r="LFP11"/>
      <c r="LFQ11"/>
      <c r="LFR11"/>
      <c r="LFS11"/>
      <c r="LFT11"/>
      <c r="LFU11"/>
      <c r="LFV11"/>
      <c r="LFW11"/>
      <c r="LFX11"/>
      <c r="LFY11"/>
      <c r="LFZ11"/>
      <c r="LGA11"/>
      <c r="LGB11"/>
      <c r="LGC11"/>
      <c r="LGD11"/>
      <c r="LGE11"/>
      <c r="LGF11"/>
      <c r="LGG11"/>
      <c r="LGH11"/>
      <c r="LGI11"/>
      <c r="LGJ11"/>
      <c r="LGK11"/>
      <c r="LGL11"/>
      <c r="LGM11"/>
      <c r="LGN11"/>
      <c r="LGO11"/>
      <c r="LGP11"/>
      <c r="LGQ11"/>
      <c r="LGR11"/>
      <c r="LGS11"/>
      <c r="LGT11"/>
      <c r="LGU11"/>
      <c r="LGV11"/>
      <c r="LGW11"/>
      <c r="LGX11"/>
      <c r="LGY11"/>
      <c r="LGZ11"/>
      <c r="LHA11"/>
      <c r="LHB11"/>
      <c r="LHC11"/>
      <c r="LHD11"/>
      <c r="LHE11"/>
      <c r="LHF11"/>
      <c r="LHG11"/>
      <c r="LHH11"/>
      <c r="LHI11"/>
      <c r="LHJ11"/>
      <c r="LHK11"/>
      <c r="LHL11"/>
      <c r="LHM11"/>
      <c r="LHN11"/>
      <c r="LHO11"/>
      <c r="LHP11"/>
      <c r="LHQ11"/>
      <c r="LHR11"/>
      <c r="LHS11"/>
      <c r="LHT11"/>
      <c r="LHU11"/>
      <c r="LHV11"/>
      <c r="LHW11"/>
      <c r="LHX11"/>
      <c r="LHY11"/>
      <c r="LHZ11"/>
      <c r="LIA11"/>
      <c r="LIB11"/>
      <c r="LIC11"/>
      <c r="LID11"/>
      <c r="LIE11"/>
      <c r="LIF11"/>
      <c r="LIG11"/>
      <c r="LIH11"/>
      <c r="LII11"/>
      <c r="LIJ11"/>
      <c r="LIK11"/>
      <c r="LIL11"/>
      <c r="LIM11"/>
      <c r="LIN11"/>
      <c r="LIO11"/>
      <c r="LIP11"/>
      <c r="LIQ11"/>
      <c r="LIR11"/>
      <c r="LIS11"/>
      <c r="LIT11"/>
      <c r="LIU11"/>
      <c r="LIV11"/>
      <c r="LIW11"/>
      <c r="LIX11"/>
      <c r="LIY11"/>
      <c r="LIZ11"/>
      <c r="LJA11"/>
      <c r="LJB11"/>
      <c r="LJC11"/>
      <c r="LJD11"/>
      <c r="LJE11"/>
      <c r="LJF11"/>
      <c r="LJG11"/>
      <c r="LJH11"/>
      <c r="LJI11"/>
      <c r="LJJ11"/>
      <c r="LJK11"/>
      <c r="LJL11"/>
      <c r="LJM11"/>
      <c r="LJN11"/>
      <c r="LJO11"/>
      <c r="LJP11"/>
      <c r="LJQ11"/>
      <c r="LJR11"/>
      <c r="LJS11"/>
      <c r="LJT11"/>
      <c r="LJU11"/>
      <c r="LJV11"/>
      <c r="LJW11"/>
      <c r="LJX11"/>
      <c r="LJY11"/>
      <c r="LJZ11"/>
      <c r="LKA11"/>
      <c r="LKB11"/>
      <c r="LKC11"/>
      <c r="LKD11"/>
      <c r="LKE11"/>
      <c r="LKF11"/>
      <c r="LKG11"/>
      <c r="LKH11"/>
      <c r="LKI11"/>
      <c r="LKJ11"/>
      <c r="LKK11"/>
      <c r="LKL11"/>
      <c r="LKM11"/>
      <c r="LKN11"/>
      <c r="LKO11"/>
      <c r="LKP11"/>
      <c r="LKQ11"/>
      <c r="LKR11"/>
      <c r="LKS11"/>
      <c r="LKT11"/>
      <c r="LKU11"/>
      <c r="LKV11"/>
      <c r="LKW11"/>
      <c r="LKX11"/>
      <c r="LKY11"/>
      <c r="LKZ11"/>
      <c r="LLA11"/>
      <c r="LLB11"/>
      <c r="LLC11"/>
      <c r="LLD11"/>
      <c r="LLE11"/>
      <c r="LLF11"/>
      <c r="LLG11"/>
      <c r="LLH11"/>
      <c r="LLI11"/>
      <c r="LLJ11"/>
      <c r="LLK11"/>
      <c r="LLL11"/>
      <c r="LLM11"/>
      <c r="LLN11"/>
      <c r="LLO11"/>
      <c r="LLP11"/>
      <c r="LLQ11"/>
      <c r="LLR11"/>
      <c r="LLS11"/>
      <c r="LLT11"/>
      <c r="LLU11"/>
      <c r="LLV11"/>
      <c r="LLW11"/>
      <c r="LLX11"/>
      <c r="LLY11"/>
      <c r="LLZ11"/>
      <c r="LMA11"/>
      <c r="LMB11"/>
      <c r="LMC11"/>
      <c r="LMD11"/>
      <c r="LME11"/>
      <c r="LMF11"/>
      <c r="LMG11"/>
      <c r="LMH11"/>
      <c r="LMI11"/>
      <c r="LMJ11"/>
      <c r="LMK11"/>
      <c r="LML11"/>
      <c r="LMM11"/>
      <c r="LMN11"/>
      <c r="LMO11"/>
      <c r="LMP11"/>
      <c r="LMQ11"/>
      <c r="LMR11"/>
      <c r="LMS11"/>
      <c r="LMT11"/>
      <c r="LMU11"/>
      <c r="LMV11"/>
      <c r="LMW11"/>
      <c r="LMX11"/>
      <c r="LMY11"/>
      <c r="LMZ11"/>
      <c r="LNA11"/>
      <c r="LNB11"/>
      <c r="LNC11"/>
      <c r="LND11"/>
      <c r="LNE11"/>
      <c r="LNF11"/>
      <c r="LNG11"/>
      <c r="LNH11"/>
      <c r="LNI11"/>
      <c r="LNJ11"/>
      <c r="LNK11"/>
      <c r="LNL11"/>
      <c r="LNM11"/>
      <c r="LNN11"/>
      <c r="LNO11"/>
      <c r="LNP11"/>
      <c r="LNQ11"/>
      <c r="LNR11"/>
      <c r="LNS11"/>
      <c r="LNT11"/>
      <c r="LNU11"/>
      <c r="LNV11"/>
      <c r="LNW11"/>
      <c r="LNX11"/>
      <c r="LNY11"/>
      <c r="LNZ11"/>
      <c r="LOA11"/>
      <c r="LOB11"/>
      <c r="LOC11"/>
      <c r="LOD11"/>
      <c r="LOE11"/>
      <c r="LOF11"/>
      <c r="LOG11"/>
      <c r="LOH11"/>
      <c r="LOI11"/>
      <c r="LOJ11"/>
      <c r="LOK11"/>
      <c r="LOL11"/>
      <c r="LOM11"/>
      <c r="LON11"/>
      <c r="LOO11"/>
      <c r="LOP11"/>
      <c r="LOQ11"/>
      <c r="LOR11"/>
      <c r="LOS11"/>
      <c r="LOT11"/>
      <c r="LOU11"/>
      <c r="LOV11"/>
      <c r="LOW11"/>
      <c r="LOX11"/>
      <c r="LOY11"/>
      <c r="LOZ11"/>
      <c r="LPA11"/>
      <c r="LPB11"/>
      <c r="LPC11"/>
      <c r="LPD11"/>
      <c r="LPE11"/>
      <c r="LPF11"/>
      <c r="LPG11"/>
      <c r="LPH11"/>
      <c r="LPI11"/>
      <c r="LPJ11"/>
      <c r="LPK11"/>
      <c r="LPL11"/>
      <c r="LPM11"/>
      <c r="LPN11"/>
      <c r="LPO11"/>
      <c r="LPP11"/>
      <c r="LPQ11"/>
      <c r="LPR11"/>
      <c r="LPS11"/>
      <c r="LPT11"/>
      <c r="LPU11"/>
      <c r="LPV11"/>
      <c r="LPW11"/>
      <c r="LPX11"/>
      <c r="LPY11"/>
      <c r="LPZ11"/>
      <c r="LQA11"/>
      <c r="LQB11"/>
      <c r="LQC11"/>
      <c r="LQD11"/>
      <c r="LQE11"/>
      <c r="LQF11"/>
      <c r="LQG11"/>
      <c r="LQH11"/>
      <c r="LQI11"/>
      <c r="LQJ11"/>
      <c r="LQK11"/>
      <c r="LQL11"/>
      <c r="LQM11"/>
      <c r="LQN11"/>
      <c r="LQO11"/>
      <c r="LQP11"/>
      <c r="LQQ11"/>
      <c r="LQR11"/>
      <c r="LQS11"/>
      <c r="LQT11"/>
      <c r="LQU11"/>
      <c r="LQV11"/>
      <c r="LQW11"/>
      <c r="LQX11"/>
      <c r="LQY11"/>
      <c r="LQZ11"/>
      <c r="LRA11"/>
      <c r="LRB11"/>
      <c r="LRC11"/>
      <c r="LRD11"/>
      <c r="LRE11"/>
      <c r="LRF11"/>
      <c r="LRG11"/>
      <c r="LRH11"/>
      <c r="LRI11"/>
      <c r="LRJ11"/>
      <c r="LRK11"/>
      <c r="LRL11"/>
      <c r="LRM11"/>
      <c r="LRN11"/>
      <c r="LRO11"/>
      <c r="LRP11"/>
      <c r="LRQ11"/>
      <c r="LRR11"/>
      <c r="LRS11"/>
      <c r="LRT11"/>
      <c r="LRU11"/>
      <c r="LRV11"/>
      <c r="LRW11"/>
      <c r="LRX11"/>
      <c r="LRY11"/>
      <c r="LRZ11"/>
      <c r="LSA11"/>
      <c r="LSB11"/>
      <c r="LSC11"/>
      <c r="LSD11"/>
      <c r="LSE11"/>
      <c r="LSF11"/>
      <c r="LSG11"/>
      <c r="LSH11"/>
      <c r="LSI11"/>
      <c r="LSJ11"/>
      <c r="LSK11"/>
      <c r="LSL11"/>
      <c r="LSM11"/>
      <c r="LSN11"/>
      <c r="LSO11"/>
      <c r="LSP11"/>
      <c r="LSQ11"/>
      <c r="LSR11"/>
      <c r="LSS11"/>
      <c r="LST11"/>
      <c r="LSU11"/>
      <c r="LSV11"/>
      <c r="LSW11"/>
      <c r="LSX11"/>
      <c r="LSY11"/>
      <c r="LSZ11"/>
      <c r="LTA11"/>
      <c r="LTB11"/>
      <c r="LTC11"/>
      <c r="LTD11"/>
      <c r="LTE11"/>
      <c r="LTF11"/>
      <c r="LTG11"/>
      <c r="LTH11"/>
      <c r="LTI11"/>
      <c r="LTJ11"/>
      <c r="LTK11"/>
      <c r="LTL11"/>
      <c r="LTM11"/>
      <c r="LTN11"/>
      <c r="LTO11"/>
      <c r="LTP11"/>
      <c r="LTQ11"/>
      <c r="LTR11"/>
      <c r="LTS11"/>
      <c r="LTT11"/>
      <c r="LTU11"/>
      <c r="LTV11"/>
      <c r="LTW11"/>
      <c r="LTX11"/>
      <c r="LTY11"/>
      <c r="LTZ11"/>
      <c r="LUA11"/>
      <c r="LUB11"/>
      <c r="LUC11"/>
      <c r="LUD11"/>
      <c r="LUE11"/>
      <c r="LUF11"/>
      <c r="LUG11"/>
      <c r="LUH11"/>
      <c r="LUI11"/>
      <c r="LUJ11"/>
      <c r="LUK11"/>
      <c r="LUL11"/>
      <c r="LUM11"/>
      <c r="LUN11"/>
      <c r="LUO11"/>
      <c r="LUP11"/>
      <c r="LUQ11"/>
      <c r="LUR11"/>
      <c r="LUS11"/>
      <c r="LUT11"/>
      <c r="LUU11"/>
      <c r="LUV11"/>
      <c r="LUW11"/>
      <c r="LUX11"/>
      <c r="LUY11"/>
      <c r="LUZ11"/>
      <c r="LVA11"/>
      <c r="LVB11"/>
      <c r="LVC11"/>
      <c r="LVD11"/>
      <c r="LVE11"/>
      <c r="LVF11"/>
      <c r="LVG11"/>
      <c r="LVH11"/>
      <c r="LVI11"/>
      <c r="LVJ11"/>
      <c r="LVK11"/>
      <c r="LVL11"/>
      <c r="LVM11"/>
      <c r="LVN11"/>
      <c r="LVO11"/>
      <c r="LVP11"/>
      <c r="LVQ11"/>
      <c r="LVR11"/>
      <c r="LVS11"/>
      <c r="LVT11"/>
      <c r="LVU11"/>
      <c r="LVV11"/>
      <c r="LVW11"/>
      <c r="LVX11"/>
      <c r="LVY11"/>
      <c r="LVZ11"/>
      <c r="LWA11"/>
      <c r="LWB11"/>
      <c r="LWC11"/>
      <c r="LWD11"/>
      <c r="LWE11"/>
      <c r="LWF11"/>
      <c r="LWG11"/>
      <c r="LWH11"/>
      <c r="LWI11"/>
      <c r="LWJ11"/>
      <c r="LWK11"/>
      <c r="LWL11"/>
      <c r="LWM11"/>
      <c r="LWN11"/>
      <c r="LWO11"/>
      <c r="LWP11"/>
      <c r="LWQ11"/>
      <c r="LWR11"/>
      <c r="LWS11"/>
      <c r="LWT11"/>
      <c r="LWU11"/>
      <c r="LWV11"/>
      <c r="LWW11"/>
      <c r="LWX11"/>
      <c r="LWY11"/>
      <c r="LWZ11"/>
      <c r="LXA11"/>
      <c r="LXB11"/>
      <c r="LXC11"/>
      <c r="LXD11"/>
      <c r="LXE11"/>
      <c r="LXF11"/>
      <c r="LXG11"/>
      <c r="LXH11"/>
      <c r="LXI11"/>
      <c r="LXJ11"/>
      <c r="LXK11"/>
      <c r="LXL11"/>
      <c r="LXM11"/>
      <c r="LXN11"/>
      <c r="LXO11"/>
      <c r="LXP11"/>
      <c r="LXQ11"/>
      <c r="LXR11"/>
      <c r="LXS11"/>
      <c r="LXT11"/>
      <c r="LXU11"/>
      <c r="LXV11"/>
      <c r="LXW11"/>
      <c r="LXX11"/>
      <c r="LXY11"/>
      <c r="LXZ11"/>
      <c r="LYA11"/>
      <c r="LYB11"/>
      <c r="LYC11"/>
      <c r="LYD11"/>
      <c r="LYE11"/>
      <c r="LYF11"/>
      <c r="LYG11"/>
      <c r="LYH11"/>
      <c r="LYI11"/>
      <c r="LYJ11"/>
      <c r="LYK11"/>
      <c r="LYL11"/>
      <c r="LYM11"/>
      <c r="LYN11"/>
      <c r="LYO11"/>
      <c r="LYP11"/>
      <c r="LYQ11"/>
      <c r="LYR11"/>
      <c r="LYS11"/>
      <c r="LYT11"/>
      <c r="LYU11"/>
      <c r="LYV11"/>
      <c r="LYW11"/>
      <c r="LYX11"/>
      <c r="LYY11"/>
      <c r="LYZ11"/>
      <c r="LZA11"/>
      <c r="LZB11"/>
      <c r="LZC11"/>
      <c r="LZD11"/>
      <c r="LZE11"/>
      <c r="LZF11"/>
      <c r="LZG11"/>
      <c r="LZH11"/>
      <c r="LZI11"/>
      <c r="LZJ11"/>
      <c r="LZK11"/>
      <c r="LZL11"/>
      <c r="LZM11"/>
      <c r="LZN11"/>
      <c r="LZO11"/>
      <c r="LZP11"/>
      <c r="LZQ11"/>
      <c r="LZR11"/>
      <c r="LZS11"/>
      <c r="LZT11"/>
      <c r="LZU11"/>
      <c r="LZV11"/>
      <c r="LZW11"/>
      <c r="LZX11"/>
      <c r="LZY11"/>
      <c r="LZZ11"/>
      <c r="MAA11"/>
      <c r="MAB11"/>
      <c r="MAC11"/>
      <c r="MAD11"/>
      <c r="MAE11"/>
      <c r="MAF11"/>
      <c r="MAG11"/>
      <c r="MAH11"/>
      <c r="MAI11"/>
      <c r="MAJ11"/>
      <c r="MAK11"/>
      <c r="MAL11"/>
      <c r="MAM11"/>
      <c r="MAN11"/>
      <c r="MAO11"/>
      <c r="MAP11"/>
      <c r="MAQ11"/>
      <c r="MAR11"/>
      <c r="MAS11"/>
      <c r="MAT11"/>
      <c r="MAU11"/>
      <c r="MAV11"/>
      <c r="MAW11"/>
      <c r="MAX11"/>
      <c r="MAY11"/>
      <c r="MAZ11"/>
      <c r="MBA11"/>
      <c r="MBB11"/>
      <c r="MBC11"/>
      <c r="MBD11"/>
      <c r="MBE11"/>
      <c r="MBF11"/>
      <c r="MBG11"/>
      <c r="MBH11"/>
      <c r="MBI11"/>
      <c r="MBJ11"/>
      <c r="MBK11"/>
      <c r="MBL11"/>
      <c r="MBM11"/>
      <c r="MBN11"/>
      <c r="MBO11"/>
      <c r="MBP11"/>
      <c r="MBQ11"/>
      <c r="MBR11"/>
      <c r="MBS11"/>
      <c r="MBT11"/>
      <c r="MBU11"/>
      <c r="MBV11"/>
      <c r="MBW11"/>
      <c r="MBX11"/>
      <c r="MBY11"/>
      <c r="MBZ11"/>
      <c r="MCA11"/>
      <c r="MCB11"/>
      <c r="MCC11"/>
      <c r="MCD11"/>
      <c r="MCE11"/>
      <c r="MCF11"/>
      <c r="MCG11"/>
      <c r="MCH11"/>
      <c r="MCI11"/>
      <c r="MCJ11"/>
      <c r="MCK11"/>
      <c r="MCL11"/>
      <c r="MCM11"/>
      <c r="MCN11"/>
      <c r="MCO11"/>
      <c r="MCP11"/>
      <c r="MCQ11"/>
      <c r="MCR11"/>
      <c r="MCS11"/>
      <c r="MCT11"/>
      <c r="MCU11"/>
      <c r="MCV11"/>
      <c r="MCW11"/>
      <c r="MCX11"/>
      <c r="MCY11"/>
      <c r="MCZ11"/>
      <c r="MDA11"/>
      <c r="MDB11"/>
      <c r="MDC11"/>
      <c r="MDD11"/>
      <c r="MDE11"/>
      <c r="MDF11"/>
      <c r="MDG11"/>
      <c r="MDH11"/>
      <c r="MDI11"/>
      <c r="MDJ11"/>
      <c r="MDK11"/>
      <c r="MDL11"/>
      <c r="MDM11"/>
      <c r="MDN11"/>
      <c r="MDO11"/>
      <c r="MDP11"/>
      <c r="MDQ11"/>
      <c r="MDR11"/>
      <c r="MDS11"/>
      <c r="MDT11"/>
      <c r="MDU11"/>
      <c r="MDV11"/>
      <c r="MDW11"/>
      <c r="MDX11"/>
      <c r="MDY11"/>
      <c r="MDZ11"/>
      <c r="MEA11"/>
      <c r="MEB11"/>
      <c r="MEC11"/>
      <c r="MED11"/>
      <c r="MEE11"/>
      <c r="MEF11"/>
      <c r="MEG11"/>
      <c r="MEH11"/>
      <c r="MEI11"/>
      <c r="MEJ11"/>
      <c r="MEK11"/>
      <c r="MEL11"/>
      <c r="MEM11"/>
      <c r="MEN11"/>
      <c r="MEO11"/>
      <c r="MEP11"/>
      <c r="MEQ11"/>
      <c r="MER11"/>
      <c r="MES11"/>
      <c r="MET11"/>
      <c r="MEU11"/>
      <c r="MEV11"/>
      <c r="MEW11"/>
      <c r="MEX11"/>
      <c r="MEY11"/>
      <c r="MEZ11"/>
      <c r="MFA11"/>
      <c r="MFB11"/>
      <c r="MFC11"/>
      <c r="MFD11"/>
      <c r="MFE11"/>
      <c r="MFF11"/>
      <c r="MFG11"/>
      <c r="MFH11"/>
      <c r="MFI11"/>
      <c r="MFJ11"/>
      <c r="MFK11"/>
      <c r="MFL11"/>
      <c r="MFM11"/>
      <c r="MFN11"/>
      <c r="MFO11"/>
      <c r="MFP11"/>
      <c r="MFQ11"/>
      <c r="MFR11"/>
      <c r="MFS11"/>
      <c r="MFT11"/>
      <c r="MFU11"/>
      <c r="MFV11"/>
      <c r="MFW11"/>
      <c r="MFX11"/>
      <c r="MFY11"/>
      <c r="MFZ11"/>
      <c r="MGA11"/>
      <c r="MGB11"/>
      <c r="MGC11"/>
      <c r="MGD11"/>
      <c r="MGE11"/>
      <c r="MGF11"/>
      <c r="MGG11"/>
      <c r="MGH11"/>
      <c r="MGI11"/>
      <c r="MGJ11"/>
      <c r="MGK11"/>
      <c r="MGL11"/>
      <c r="MGM11"/>
      <c r="MGN11"/>
      <c r="MGO11"/>
      <c r="MGP11"/>
      <c r="MGQ11"/>
      <c r="MGR11"/>
      <c r="MGS11"/>
      <c r="MGT11"/>
      <c r="MGU11"/>
      <c r="MGV11"/>
      <c r="MGW11"/>
      <c r="MGX11"/>
      <c r="MGY11"/>
      <c r="MGZ11"/>
      <c r="MHA11"/>
      <c r="MHB11"/>
      <c r="MHC11"/>
      <c r="MHD11"/>
      <c r="MHE11"/>
      <c r="MHF11"/>
      <c r="MHG11"/>
      <c r="MHH11"/>
      <c r="MHI11"/>
      <c r="MHJ11"/>
      <c r="MHK11"/>
      <c r="MHL11"/>
      <c r="MHM11"/>
      <c r="MHN11"/>
      <c r="MHO11"/>
      <c r="MHP11"/>
      <c r="MHQ11"/>
      <c r="MHR11"/>
      <c r="MHS11"/>
      <c r="MHT11"/>
      <c r="MHU11"/>
      <c r="MHV11"/>
      <c r="MHW11"/>
      <c r="MHX11"/>
      <c r="MHY11"/>
      <c r="MHZ11"/>
      <c r="MIA11"/>
      <c r="MIB11"/>
      <c r="MIC11"/>
      <c r="MID11"/>
      <c r="MIE11"/>
      <c r="MIF11"/>
      <c r="MIG11"/>
      <c r="MIH11"/>
      <c r="MII11"/>
      <c r="MIJ11"/>
      <c r="MIK11"/>
      <c r="MIL11"/>
      <c r="MIM11"/>
      <c r="MIN11"/>
      <c r="MIO11"/>
      <c r="MIP11"/>
      <c r="MIQ11"/>
      <c r="MIR11"/>
      <c r="MIS11"/>
      <c r="MIT11"/>
      <c r="MIU11"/>
      <c r="MIV11"/>
      <c r="MIW11"/>
      <c r="MIX11"/>
      <c r="MIY11"/>
      <c r="MIZ11"/>
      <c r="MJA11"/>
      <c r="MJB11"/>
      <c r="MJC11"/>
      <c r="MJD11"/>
      <c r="MJE11"/>
      <c r="MJF11"/>
      <c r="MJG11"/>
      <c r="MJH11"/>
      <c r="MJI11"/>
      <c r="MJJ11"/>
      <c r="MJK11"/>
      <c r="MJL11"/>
      <c r="MJM11"/>
      <c r="MJN11"/>
      <c r="MJO11"/>
      <c r="MJP11"/>
      <c r="MJQ11"/>
      <c r="MJR11"/>
      <c r="MJS11"/>
      <c r="MJT11"/>
      <c r="MJU11"/>
      <c r="MJV11"/>
      <c r="MJW11"/>
      <c r="MJX11"/>
      <c r="MJY11"/>
      <c r="MJZ11"/>
      <c r="MKA11"/>
      <c r="MKB11"/>
      <c r="MKC11"/>
      <c r="MKD11"/>
      <c r="MKE11"/>
      <c r="MKF11"/>
      <c r="MKG11"/>
      <c r="MKH11"/>
      <c r="MKI11"/>
      <c r="MKJ11"/>
      <c r="MKK11"/>
      <c r="MKL11"/>
      <c r="MKM11"/>
      <c r="MKN11"/>
      <c r="MKO11"/>
      <c r="MKP11"/>
      <c r="MKQ11"/>
      <c r="MKR11"/>
      <c r="MKS11"/>
      <c r="MKT11"/>
      <c r="MKU11"/>
      <c r="MKV11"/>
      <c r="MKW11"/>
      <c r="MKX11"/>
      <c r="MKY11"/>
      <c r="MKZ11"/>
      <c r="MLA11"/>
      <c r="MLB11"/>
      <c r="MLC11"/>
      <c r="MLD11"/>
      <c r="MLE11"/>
      <c r="MLF11"/>
      <c r="MLG11"/>
      <c r="MLH11"/>
      <c r="MLI11"/>
      <c r="MLJ11"/>
      <c r="MLK11"/>
      <c r="MLL11"/>
      <c r="MLM11"/>
      <c r="MLN11"/>
      <c r="MLO11"/>
      <c r="MLP11"/>
      <c r="MLQ11"/>
      <c r="MLR11"/>
      <c r="MLS11"/>
      <c r="MLT11"/>
      <c r="MLU11"/>
      <c r="MLV11"/>
      <c r="MLW11"/>
      <c r="MLX11"/>
      <c r="MLY11"/>
      <c r="MLZ11"/>
      <c r="MMA11"/>
      <c r="MMB11"/>
      <c r="MMC11"/>
      <c r="MMD11"/>
      <c r="MME11"/>
      <c r="MMF11"/>
      <c r="MMG11"/>
      <c r="MMH11"/>
      <c r="MMI11"/>
      <c r="MMJ11"/>
      <c r="MMK11"/>
      <c r="MML11"/>
      <c r="MMM11"/>
      <c r="MMN11"/>
      <c r="MMO11"/>
      <c r="MMP11"/>
      <c r="MMQ11"/>
      <c r="MMR11"/>
      <c r="MMS11"/>
      <c r="MMT11"/>
      <c r="MMU11"/>
      <c r="MMV11"/>
      <c r="MMW11"/>
      <c r="MMX11"/>
      <c r="MMY11"/>
      <c r="MMZ11"/>
      <c r="MNA11"/>
      <c r="MNB11"/>
      <c r="MNC11"/>
      <c r="MND11"/>
      <c r="MNE11"/>
      <c r="MNF11"/>
      <c r="MNG11"/>
      <c r="MNH11"/>
      <c r="MNI11"/>
      <c r="MNJ11"/>
      <c r="MNK11"/>
      <c r="MNL11"/>
      <c r="MNM11"/>
      <c r="MNN11"/>
      <c r="MNO11"/>
      <c r="MNP11"/>
      <c r="MNQ11"/>
      <c r="MNR11"/>
      <c r="MNS11"/>
      <c r="MNT11"/>
      <c r="MNU11"/>
      <c r="MNV11"/>
      <c r="MNW11"/>
      <c r="MNX11"/>
      <c r="MNY11"/>
      <c r="MNZ11"/>
      <c r="MOA11"/>
      <c r="MOB11"/>
      <c r="MOC11"/>
      <c r="MOD11"/>
      <c r="MOE11"/>
      <c r="MOF11"/>
      <c r="MOG11"/>
      <c r="MOH11"/>
      <c r="MOI11"/>
      <c r="MOJ11"/>
      <c r="MOK11"/>
      <c r="MOL11"/>
      <c r="MOM11"/>
      <c r="MON11"/>
      <c r="MOO11"/>
      <c r="MOP11"/>
      <c r="MOQ11"/>
      <c r="MOR11"/>
      <c r="MOS11"/>
      <c r="MOT11"/>
      <c r="MOU11"/>
      <c r="MOV11"/>
      <c r="MOW11"/>
      <c r="MOX11"/>
      <c r="MOY11"/>
      <c r="MOZ11"/>
      <c r="MPA11"/>
      <c r="MPB11"/>
      <c r="MPC11"/>
      <c r="MPD11"/>
      <c r="MPE11"/>
      <c r="MPF11"/>
      <c r="MPG11"/>
      <c r="MPH11"/>
      <c r="MPI11"/>
      <c r="MPJ11"/>
      <c r="MPK11"/>
      <c r="MPL11"/>
      <c r="MPM11"/>
      <c r="MPN11"/>
      <c r="MPO11"/>
      <c r="MPP11"/>
      <c r="MPQ11"/>
      <c r="MPR11"/>
      <c r="MPS11"/>
      <c r="MPT11"/>
      <c r="MPU11"/>
      <c r="MPV11"/>
      <c r="MPW11"/>
      <c r="MPX11"/>
      <c r="MPY11"/>
      <c r="MPZ11"/>
      <c r="MQA11"/>
      <c r="MQB11"/>
      <c r="MQC11"/>
      <c r="MQD11"/>
      <c r="MQE11"/>
      <c r="MQF11"/>
      <c r="MQG11"/>
      <c r="MQH11"/>
      <c r="MQI11"/>
      <c r="MQJ11"/>
      <c r="MQK11"/>
      <c r="MQL11"/>
      <c r="MQM11"/>
      <c r="MQN11"/>
      <c r="MQO11"/>
      <c r="MQP11"/>
      <c r="MQQ11"/>
      <c r="MQR11"/>
      <c r="MQS11"/>
      <c r="MQT11"/>
      <c r="MQU11"/>
      <c r="MQV11"/>
      <c r="MQW11"/>
      <c r="MQX11"/>
      <c r="MQY11"/>
      <c r="MQZ11"/>
      <c r="MRA11"/>
      <c r="MRB11"/>
      <c r="MRC11"/>
      <c r="MRD11"/>
      <c r="MRE11"/>
      <c r="MRF11"/>
      <c r="MRG11"/>
      <c r="MRH11"/>
      <c r="MRI11"/>
      <c r="MRJ11"/>
      <c r="MRK11"/>
      <c r="MRL11"/>
      <c r="MRM11"/>
      <c r="MRN11"/>
      <c r="MRO11"/>
      <c r="MRP11"/>
      <c r="MRQ11"/>
      <c r="MRR11"/>
      <c r="MRS11"/>
      <c r="MRT11"/>
      <c r="MRU11"/>
      <c r="MRV11"/>
      <c r="MRW11"/>
      <c r="MRX11"/>
      <c r="MRY11"/>
      <c r="MRZ11"/>
      <c r="MSA11"/>
      <c r="MSB11"/>
      <c r="MSC11"/>
      <c r="MSD11"/>
      <c r="MSE11"/>
      <c r="MSF11"/>
      <c r="MSG11"/>
      <c r="MSH11"/>
      <c r="MSI11"/>
      <c r="MSJ11"/>
      <c r="MSK11"/>
      <c r="MSL11"/>
      <c r="MSM11"/>
      <c r="MSN11"/>
      <c r="MSO11"/>
      <c r="MSP11"/>
      <c r="MSQ11"/>
      <c r="MSR11"/>
      <c r="MSS11"/>
      <c r="MST11"/>
      <c r="MSU11"/>
      <c r="MSV11"/>
      <c r="MSW11"/>
      <c r="MSX11"/>
      <c r="MSY11"/>
      <c r="MSZ11"/>
      <c r="MTA11"/>
      <c r="MTB11"/>
      <c r="MTC11"/>
      <c r="MTD11"/>
      <c r="MTE11"/>
      <c r="MTF11"/>
      <c r="MTG11"/>
      <c r="MTH11"/>
      <c r="MTI11"/>
      <c r="MTJ11"/>
      <c r="MTK11"/>
      <c r="MTL11"/>
      <c r="MTM11"/>
      <c r="MTN11"/>
      <c r="MTO11"/>
      <c r="MTP11"/>
      <c r="MTQ11"/>
      <c r="MTR11"/>
      <c r="MTS11"/>
      <c r="MTT11"/>
      <c r="MTU11"/>
      <c r="MTV11"/>
      <c r="MTW11"/>
      <c r="MTX11"/>
      <c r="MTY11"/>
      <c r="MTZ11"/>
      <c r="MUA11"/>
      <c r="MUB11"/>
      <c r="MUC11"/>
      <c r="MUD11"/>
      <c r="MUE11"/>
      <c r="MUF11"/>
      <c r="MUG11"/>
      <c r="MUH11"/>
      <c r="MUI11"/>
      <c r="MUJ11"/>
      <c r="MUK11"/>
      <c r="MUL11"/>
      <c r="MUM11"/>
      <c r="MUN11"/>
      <c r="MUO11"/>
      <c r="MUP11"/>
      <c r="MUQ11"/>
      <c r="MUR11"/>
      <c r="MUS11"/>
      <c r="MUT11"/>
      <c r="MUU11"/>
      <c r="MUV11"/>
      <c r="MUW11"/>
      <c r="MUX11"/>
      <c r="MUY11"/>
      <c r="MUZ11"/>
      <c r="MVA11"/>
      <c r="MVB11"/>
      <c r="MVC11"/>
      <c r="MVD11"/>
      <c r="MVE11"/>
      <c r="MVF11"/>
      <c r="MVG11"/>
      <c r="MVH11"/>
      <c r="MVI11"/>
      <c r="MVJ11"/>
      <c r="MVK11"/>
      <c r="MVL11"/>
      <c r="MVM11"/>
      <c r="MVN11"/>
      <c r="MVO11"/>
      <c r="MVP11"/>
      <c r="MVQ11"/>
      <c r="MVR11"/>
      <c r="MVS11"/>
      <c r="MVT11"/>
      <c r="MVU11"/>
      <c r="MVV11"/>
      <c r="MVW11"/>
      <c r="MVX11"/>
      <c r="MVY11"/>
      <c r="MVZ11"/>
      <c r="MWA11"/>
      <c r="MWB11"/>
      <c r="MWC11"/>
      <c r="MWD11"/>
      <c r="MWE11"/>
      <c r="MWF11"/>
      <c r="MWG11"/>
      <c r="MWH11"/>
      <c r="MWI11"/>
      <c r="MWJ11"/>
      <c r="MWK11"/>
      <c r="MWL11"/>
      <c r="MWM11"/>
      <c r="MWN11"/>
      <c r="MWO11"/>
      <c r="MWP11"/>
      <c r="MWQ11"/>
      <c r="MWR11"/>
      <c r="MWS11"/>
      <c r="MWT11"/>
      <c r="MWU11"/>
      <c r="MWV11"/>
      <c r="MWW11"/>
      <c r="MWX11"/>
      <c r="MWY11"/>
      <c r="MWZ11"/>
      <c r="MXA11"/>
      <c r="MXB11"/>
      <c r="MXC11"/>
      <c r="MXD11"/>
      <c r="MXE11"/>
      <c r="MXF11"/>
      <c r="MXG11"/>
      <c r="MXH11"/>
      <c r="MXI11"/>
      <c r="MXJ11"/>
      <c r="MXK11"/>
      <c r="MXL11"/>
      <c r="MXM11"/>
      <c r="MXN11"/>
      <c r="MXO11"/>
      <c r="MXP11"/>
      <c r="MXQ11"/>
      <c r="MXR11"/>
      <c r="MXS11"/>
      <c r="MXT11"/>
      <c r="MXU11"/>
      <c r="MXV11"/>
      <c r="MXW11"/>
      <c r="MXX11"/>
      <c r="MXY11"/>
      <c r="MXZ11"/>
      <c r="MYA11"/>
      <c r="MYB11"/>
      <c r="MYC11"/>
      <c r="MYD11"/>
      <c r="MYE11"/>
      <c r="MYF11"/>
      <c r="MYG11"/>
      <c r="MYH11"/>
      <c r="MYI11"/>
      <c r="MYJ11"/>
      <c r="MYK11"/>
      <c r="MYL11"/>
      <c r="MYM11"/>
      <c r="MYN11"/>
      <c r="MYO11"/>
      <c r="MYP11"/>
      <c r="MYQ11"/>
      <c r="MYR11"/>
      <c r="MYS11"/>
      <c r="MYT11"/>
      <c r="MYU11"/>
      <c r="MYV11"/>
      <c r="MYW11"/>
      <c r="MYX11"/>
      <c r="MYY11"/>
      <c r="MYZ11"/>
      <c r="MZA11"/>
      <c r="MZB11"/>
      <c r="MZC11"/>
      <c r="MZD11"/>
      <c r="MZE11"/>
      <c r="MZF11"/>
      <c r="MZG11"/>
      <c r="MZH11"/>
      <c r="MZI11"/>
      <c r="MZJ11"/>
      <c r="MZK11"/>
      <c r="MZL11"/>
      <c r="MZM11"/>
      <c r="MZN11"/>
      <c r="MZO11"/>
      <c r="MZP11"/>
      <c r="MZQ11"/>
      <c r="MZR11"/>
      <c r="MZS11"/>
      <c r="MZT11"/>
      <c r="MZU11"/>
      <c r="MZV11"/>
      <c r="MZW11"/>
      <c r="MZX11"/>
      <c r="MZY11"/>
      <c r="MZZ11"/>
      <c r="NAA11"/>
      <c r="NAB11"/>
      <c r="NAC11"/>
      <c r="NAD11"/>
      <c r="NAE11"/>
      <c r="NAF11"/>
      <c r="NAG11"/>
      <c r="NAH11"/>
      <c r="NAI11"/>
      <c r="NAJ11"/>
      <c r="NAK11"/>
      <c r="NAL11"/>
      <c r="NAM11"/>
      <c r="NAN11"/>
      <c r="NAO11"/>
      <c r="NAP11"/>
      <c r="NAQ11"/>
      <c r="NAR11"/>
      <c r="NAS11"/>
      <c r="NAT11"/>
      <c r="NAU11"/>
      <c r="NAV11"/>
      <c r="NAW11"/>
      <c r="NAX11"/>
      <c r="NAY11"/>
      <c r="NAZ11"/>
      <c r="NBA11"/>
      <c r="NBB11"/>
      <c r="NBC11"/>
      <c r="NBD11"/>
      <c r="NBE11"/>
      <c r="NBF11"/>
      <c r="NBG11"/>
      <c r="NBH11"/>
      <c r="NBI11"/>
      <c r="NBJ11"/>
      <c r="NBK11"/>
      <c r="NBL11"/>
      <c r="NBM11"/>
      <c r="NBN11"/>
      <c r="NBO11"/>
      <c r="NBP11"/>
      <c r="NBQ11"/>
      <c r="NBR11"/>
      <c r="NBS11"/>
      <c r="NBT11"/>
      <c r="NBU11"/>
      <c r="NBV11"/>
      <c r="NBW11"/>
      <c r="NBX11"/>
      <c r="NBY11"/>
      <c r="NBZ11"/>
      <c r="NCA11"/>
      <c r="NCB11"/>
      <c r="NCC11"/>
      <c r="NCD11"/>
      <c r="NCE11"/>
      <c r="NCF11"/>
      <c r="NCG11"/>
      <c r="NCH11"/>
      <c r="NCI11"/>
      <c r="NCJ11"/>
      <c r="NCK11"/>
      <c r="NCL11"/>
      <c r="NCM11"/>
      <c r="NCN11"/>
      <c r="NCO11"/>
      <c r="NCP11"/>
      <c r="NCQ11"/>
      <c r="NCR11"/>
      <c r="NCS11"/>
      <c r="NCT11"/>
      <c r="NCU11"/>
      <c r="NCV11"/>
      <c r="NCW11"/>
      <c r="NCX11"/>
      <c r="NCY11"/>
      <c r="NCZ11"/>
      <c r="NDA11"/>
      <c r="NDB11"/>
      <c r="NDC11"/>
      <c r="NDD11"/>
      <c r="NDE11"/>
      <c r="NDF11"/>
      <c r="NDG11"/>
      <c r="NDH11"/>
      <c r="NDI11"/>
      <c r="NDJ11"/>
      <c r="NDK11"/>
      <c r="NDL11"/>
      <c r="NDM11"/>
      <c r="NDN11"/>
      <c r="NDO11"/>
      <c r="NDP11"/>
      <c r="NDQ11"/>
      <c r="NDR11"/>
      <c r="NDS11"/>
      <c r="NDT11"/>
      <c r="NDU11"/>
      <c r="NDV11"/>
      <c r="NDW11"/>
      <c r="NDX11"/>
      <c r="NDY11"/>
      <c r="NDZ11"/>
      <c r="NEA11"/>
      <c r="NEB11"/>
      <c r="NEC11"/>
      <c r="NED11"/>
      <c r="NEE11"/>
      <c r="NEF11"/>
      <c r="NEG11"/>
      <c r="NEH11"/>
      <c r="NEI11"/>
      <c r="NEJ11"/>
      <c r="NEK11"/>
      <c r="NEL11"/>
      <c r="NEM11"/>
      <c r="NEN11"/>
      <c r="NEO11"/>
      <c r="NEP11"/>
      <c r="NEQ11"/>
      <c r="NER11"/>
      <c r="NES11"/>
      <c r="NET11"/>
      <c r="NEU11"/>
      <c r="NEV11"/>
      <c r="NEW11"/>
      <c r="NEX11"/>
      <c r="NEY11"/>
      <c r="NEZ11"/>
      <c r="NFA11"/>
      <c r="NFB11"/>
      <c r="NFC11"/>
      <c r="NFD11"/>
      <c r="NFE11"/>
      <c r="NFF11"/>
      <c r="NFG11"/>
      <c r="NFH11"/>
      <c r="NFI11"/>
      <c r="NFJ11"/>
      <c r="NFK11"/>
      <c r="NFL11"/>
      <c r="NFM11"/>
      <c r="NFN11"/>
      <c r="NFO11"/>
      <c r="NFP11"/>
      <c r="NFQ11"/>
      <c r="NFR11"/>
      <c r="NFS11"/>
      <c r="NFT11"/>
      <c r="NFU11"/>
      <c r="NFV11"/>
      <c r="NFW11"/>
      <c r="NFX11"/>
      <c r="NFY11"/>
      <c r="NFZ11"/>
      <c r="NGA11"/>
      <c r="NGB11"/>
      <c r="NGC11"/>
      <c r="NGD11"/>
      <c r="NGE11"/>
      <c r="NGF11"/>
      <c r="NGG11"/>
      <c r="NGH11"/>
      <c r="NGI11"/>
      <c r="NGJ11"/>
      <c r="NGK11"/>
      <c r="NGL11"/>
      <c r="NGM11"/>
      <c r="NGN11"/>
      <c r="NGO11"/>
      <c r="NGP11"/>
      <c r="NGQ11"/>
      <c r="NGR11"/>
      <c r="NGS11"/>
      <c r="NGT11"/>
      <c r="NGU11"/>
      <c r="NGV11"/>
      <c r="NGW11"/>
      <c r="NGX11"/>
      <c r="NGY11"/>
      <c r="NGZ11"/>
      <c r="NHA11"/>
      <c r="NHB11"/>
      <c r="NHC11"/>
      <c r="NHD11"/>
      <c r="NHE11"/>
      <c r="NHF11"/>
      <c r="NHG11"/>
      <c r="NHH11"/>
      <c r="NHI11"/>
      <c r="NHJ11"/>
      <c r="NHK11"/>
      <c r="NHL11"/>
      <c r="NHM11"/>
      <c r="NHN11"/>
      <c r="NHO11"/>
      <c r="NHP11"/>
      <c r="NHQ11"/>
      <c r="NHR11"/>
      <c r="NHS11"/>
      <c r="NHT11"/>
      <c r="NHU11"/>
      <c r="NHV11"/>
      <c r="NHW11"/>
      <c r="NHX11"/>
      <c r="NHY11"/>
      <c r="NHZ11"/>
      <c r="NIA11"/>
      <c r="NIB11"/>
      <c r="NIC11"/>
      <c r="NID11"/>
      <c r="NIE11"/>
      <c r="NIF11"/>
      <c r="NIG11"/>
      <c r="NIH11"/>
      <c r="NII11"/>
      <c r="NIJ11"/>
      <c r="NIK11"/>
      <c r="NIL11"/>
      <c r="NIM11"/>
      <c r="NIN11"/>
      <c r="NIO11"/>
      <c r="NIP11"/>
      <c r="NIQ11"/>
      <c r="NIR11"/>
      <c r="NIS11"/>
      <c r="NIT11"/>
      <c r="NIU11"/>
      <c r="NIV11"/>
      <c r="NIW11"/>
      <c r="NIX11"/>
      <c r="NIY11"/>
      <c r="NIZ11"/>
      <c r="NJA11"/>
      <c r="NJB11"/>
      <c r="NJC11"/>
      <c r="NJD11"/>
      <c r="NJE11"/>
      <c r="NJF11"/>
      <c r="NJG11"/>
      <c r="NJH11"/>
      <c r="NJI11"/>
      <c r="NJJ11"/>
      <c r="NJK11"/>
      <c r="NJL11"/>
      <c r="NJM11"/>
      <c r="NJN11"/>
      <c r="NJO11"/>
      <c r="NJP11"/>
      <c r="NJQ11"/>
      <c r="NJR11"/>
      <c r="NJS11"/>
      <c r="NJT11"/>
      <c r="NJU11"/>
      <c r="NJV11"/>
      <c r="NJW11"/>
      <c r="NJX11"/>
      <c r="NJY11"/>
      <c r="NJZ11"/>
      <c r="NKA11"/>
      <c r="NKB11"/>
      <c r="NKC11"/>
      <c r="NKD11"/>
      <c r="NKE11"/>
      <c r="NKF11"/>
      <c r="NKG11"/>
      <c r="NKH11"/>
      <c r="NKI11"/>
      <c r="NKJ11"/>
      <c r="NKK11"/>
      <c r="NKL11"/>
      <c r="NKM11"/>
      <c r="NKN11"/>
      <c r="NKO11"/>
      <c r="NKP11"/>
      <c r="NKQ11"/>
      <c r="NKR11"/>
      <c r="NKS11"/>
      <c r="NKT11"/>
      <c r="NKU11"/>
      <c r="NKV11"/>
      <c r="NKW11"/>
      <c r="NKX11"/>
      <c r="NKY11"/>
      <c r="NKZ11"/>
      <c r="NLA11"/>
      <c r="NLB11"/>
      <c r="NLC11"/>
      <c r="NLD11"/>
      <c r="NLE11"/>
      <c r="NLF11"/>
      <c r="NLG11"/>
      <c r="NLH11"/>
      <c r="NLI11"/>
      <c r="NLJ11"/>
      <c r="NLK11"/>
      <c r="NLL11"/>
      <c r="NLM11"/>
      <c r="NLN11"/>
      <c r="NLO11"/>
      <c r="NLP11"/>
      <c r="NLQ11"/>
      <c r="NLR11"/>
      <c r="NLS11"/>
      <c r="NLT11"/>
      <c r="NLU11"/>
      <c r="NLV11"/>
      <c r="NLW11"/>
      <c r="NLX11"/>
      <c r="NLY11"/>
      <c r="NLZ11"/>
      <c r="NMA11"/>
      <c r="NMB11"/>
      <c r="NMC11"/>
      <c r="NMD11"/>
      <c r="NME11"/>
      <c r="NMF11"/>
      <c r="NMG11"/>
      <c r="NMH11"/>
      <c r="NMI11"/>
      <c r="NMJ11"/>
      <c r="NMK11"/>
      <c r="NML11"/>
      <c r="NMM11"/>
      <c r="NMN11"/>
      <c r="NMO11"/>
      <c r="NMP11"/>
      <c r="NMQ11"/>
      <c r="NMR11"/>
      <c r="NMS11"/>
      <c r="NMT11"/>
      <c r="NMU11"/>
      <c r="NMV11"/>
      <c r="NMW11"/>
      <c r="NMX11"/>
      <c r="NMY11"/>
      <c r="NMZ11"/>
      <c r="NNA11"/>
      <c r="NNB11"/>
      <c r="NNC11"/>
      <c r="NND11"/>
      <c r="NNE11"/>
      <c r="NNF11"/>
      <c r="NNG11"/>
      <c r="NNH11"/>
      <c r="NNI11"/>
      <c r="NNJ11"/>
      <c r="NNK11"/>
      <c r="NNL11"/>
      <c r="NNM11"/>
      <c r="NNN11"/>
      <c r="NNO11"/>
      <c r="NNP11"/>
      <c r="NNQ11"/>
      <c r="NNR11"/>
      <c r="NNS11"/>
      <c r="NNT11"/>
      <c r="NNU11"/>
      <c r="NNV11"/>
      <c r="NNW11"/>
      <c r="NNX11"/>
      <c r="NNY11"/>
      <c r="NNZ11"/>
      <c r="NOA11"/>
      <c r="NOB11"/>
      <c r="NOC11"/>
      <c r="NOD11"/>
      <c r="NOE11"/>
      <c r="NOF11"/>
      <c r="NOG11"/>
      <c r="NOH11"/>
      <c r="NOI11"/>
      <c r="NOJ11"/>
      <c r="NOK11"/>
      <c r="NOL11"/>
      <c r="NOM11"/>
      <c r="NON11"/>
      <c r="NOO11"/>
      <c r="NOP11"/>
      <c r="NOQ11"/>
      <c r="NOR11"/>
      <c r="NOS11"/>
      <c r="NOT11"/>
      <c r="NOU11"/>
      <c r="NOV11"/>
      <c r="NOW11"/>
      <c r="NOX11"/>
      <c r="NOY11"/>
      <c r="NOZ11"/>
      <c r="NPA11"/>
      <c r="NPB11"/>
      <c r="NPC11"/>
      <c r="NPD11"/>
      <c r="NPE11"/>
      <c r="NPF11"/>
      <c r="NPG11"/>
      <c r="NPH11"/>
      <c r="NPI11"/>
      <c r="NPJ11"/>
      <c r="NPK11"/>
      <c r="NPL11"/>
      <c r="NPM11"/>
      <c r="NPN11"/>
      <c r="NPO11"/>
      <c r="NPP11"/>
      <c r="NPQ11"/>
      <c r="NPR11"/>
      <c r="NPS11"/>
      <c r="NPT11"/>
      <c r="NPU11"/>
      <c r="NPV11"/>
      <c r="NPW11"/>
      <c r="NPX11"/>
      <c r="NPY11"/>
      <c r="NPZ11"/>
      <c r="NQA11"/>
      <c r="NQB11"/>
      <c r="NQC11"/>
      <c r="NQD11"/>
      <c r="NQE11"/>
      <c r="NQF11"/>
      <c r="NQG11"/>
      <c r="NQH11"/>
      <c r="NQI11"/>
      <c r="NQJ11"/>
      <c r="NQK11"/>
      <c r="NQL11"/>
      <c r="NQM11"/>
      <c r="NQN11"/>
      <c r="NQO11"/>
      <c r="NQP11"/>
      <c r="NQQ11"/>
      <c r="NQR11"/>
      <c r="NQS11"/>
      <c r="NQT11"/>
      <c r="NQU11"/>
      <c r="NQV11"/>
      <c r="NQW11"/>
      <c r="NQX11"/>
      <c r="NQY11"/>
      <c r="NQZ11"/>
      <c r="NRA11"/>
      <c r="NRB11"/>
      <c r="NRC11"/>
      <c r="NRD11"/>
      <c r="NRE11"/>
      <c r="NRF11"/>
      <c r="NRG11"/>
      <c r="NRH11"/>
      <c r="NRI11"/>
    </row>
    <row r="12" spans="1:9941" s="26" customFormat="1" ht="12.2" customHeight="1" x14ac:dyDescent="0.2">
      <c r="A12" s="12" t="s">
        <v>91</v>
      </c>
      <c r="B12" s="853" t="s">
        <v>188</v>
      </c>
      <c r="C12" s="111">
        <f>'1. mell.bevétel_össz'!C11-'26._önként_össz_bev'!C13-'26._államig_össz_bev'!C12</f>
        <v>347696168</v>
      </c>
      <c r="D12" s="266">
        <f>'1. mell.bevétel_össz'!D11-'26._önként_össz_bev'!D13-'26._államig_össz_bev'!D12</f>
        <v>359573768</v>
      </c>
      <c r="E12" s="693">
        <f>'1. mell.bevétel_össz'!E11-'26._önként_össz_bev'!E13-'26._államig_össz_bev'!E12</f>
        <v>359573768</v>
      </c>
      <c r="F12" s="693">
        <f>'1. mell.bevétel_össz'!F11-'26._önként_össz_bev'!F13-'26._államig_össz_bev'!F12</f>
        <v>359573768</v>
      </c>
      <c r="G12" s="693">
        <f>'1. mell.bevétel_össz'!G11-'26._önként_össz_bev'!G13-'26._államig_össz_bev'!G12</f>
        <v>359573768</v>
      </c>
      <c r="H12" s="16">
        <f t="shared" ref="H12:H75" si="2">+G12-F12</f>
        <v>0</v>
      </c>
      <c r="I12" s="756">
        <f>'1. mell.bevétel_össz'!I11-'26._önként_össz_bev'!I13-'26._államig_össz_bev'!I12</f>
        <v>0</v>
      </c>
      <c r="J12" s="16">
        <f>'1. mell.bevétel_össz'!J11-'26._önként_össz_bev'!J13-'26._államig_össz_bev'!J12</f>
        <v>0</v>
      </c>
      <c r="K12" s="16">
        <f>'1. mell.bevétel_össz'!K11-'26._önként_össz_bev'!K13-'26._államig_össz_bev'!K12</f>
        <v>0</v>
      </c>
      <c r="L12" s="16">
        <f>'1. mell.bevétel_össz'!L11-'26._önként_össz_bev'!L13</f>
        <v>0</v>
      </c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  <c r="AIY12"/>
      <c r="AIZ12"/>
      <c r="AJA12"/>
      <c r="AJB12"/>
      <c r="AJC12"/>
      <c r="AJD12"/>
      <c r="AJE12"/>
      <c r="AJF12"/>
      <c r="AJG12"/>
      <c r="AJH12"/>
      <c r="AJI12"/>
      <c r="AJJ12"/>
      <c r="AJK12"/>
      <c r="AJL12"/>
      <c r="AJM12"/>
      <c r="AJN12"/>
      <c r="AJO12"/>
      <c r="AJP12"/>
      <c r="AJQ12"/>
      <c r="AJR12"/>
      <c r="AJS12"/>
      <c r="AJT12"/>
      <c r="AJU12"/>
      <c r="AJV12"/>
      <c r="AJW12"/>
      <c r="AJX12"/>
      <c r="AJY12"/>
      <c r="AJZ12"/>
      <c r="AKA12"/>
      <c r="AKB12"/>
      <c r="AKC12"/>
      <c r="AKD12"/>
      <c r="AKE12"/>
      <c r="AKF12"/>
      <c r="AKG12"/>
      <c r="AKH12"/>
      <c r="AKI12"/>
      <c r="AKJ12"/>
      <c r="AKK12"/>
      <c r="AKL12"/>
      <c r="AKM12"/>
      <c r="AKN12"/>
      <c r="AKO12"/>
      <c r="AKP12"/>
      <c r="AKQ12"/>
      <c r="AKR12"/>
      <c r="AKS12"/>
      <c r="AKT12"/>
      <c r="AKU12"/>
      <c r="AKV12"/>
      <c r="AKW12"/>
      <c r="AKX12"/>
      <c r="AKY12"/>
      <c r="AKZ12"/>
      <c r="ALA12"/>
      <c r="ALB12"/>
      <c r="ALC12"/>
      <c r="ALD12"/>
      <c r="ALE12"/>
      <c r="ALF12"/>
      <c r="ALG12"/>
      <c r="ALH12"/>
      <c r="ALI12"/>
      <c r="ALJ12"/>
      <c r="ALK12"/>
      <c r="ALL12"/>
      <c r="ALM12"/>
      <c r="ALN12"/>
      <c r="ALO12"/>
      <c r="ALP12"/>
      <c r="ALQ12"/>
      <c r="ALR12"/>
      <c r="ALS12"/>
      <c r="ALT12"/>
      <c r="ALU12"/>
      <c r="ALV12"/>
      <c r="ALW12"/>
      <c r="ALX12"/>
      <c r="ALY12"/>
      <c r="ALZ12"/>
      <c r="AMA12"/>
      <c r="AMB12"/>
      <c r="AMC12"/>
      <c r="AMD12"/>
      <c r="AME12"/>
      <c r="AMF12"/>
      <c r="AMG12"/>
      <c r="AMH12"/>
      <c r="AMI12"/>
      <c r="AMJ12"/>
      <c r="AMK12"/>
      <c r="AML12"/>
      <c r="AMM12"/>
      <c r="AMN12"/>
      <c r="AMO12"/>
      <c r="AMP12"/>
      <c r="AMQ12"/>
      <c r="AMR12"/>
      <c r="AMS12"/>
      <c r="AMT12"/>
      <c r="AMU12"/>
      <c r="AMV12"/>
      <c r="AMW12"/>
      <c r="AMX12"/>
      <c r="AMY12"/>
      <c r="AMZ12"/>
      <c r="ANA12"/>
      <c r="ANB12"/>
      <c r="ANC12"/>
      <c r="AND12"/>
      <c r="ANE12"/>
      <c r="ANF12"/>
      <c r="ANG12"/>
      <c r="ANH12"/>
      <c r="ANI12"/>
      <c r="ANJ12"/>
      <c r="ANK12"/>
      <c r="ANL12"/>
      <c r="ANM12"/>
      <c r="ANN12"/>
      <c r="ANO12"/>
      <c r="ANP12"/>
      <c r="ANQ12"/>
      <c r="ANR12"/>
      <c r="ANS12"/>
      <c r="ANT12"/>
      <c r="ANU12"/>
      <c r="ANV12"/>
      <c r="ANW12"/>
      <c r="ANX12"/>
      <c r="ANY12"/>
      <c r="ANZ12"/>
      <c r="AOA12"/>
      <c r="AOB12"/>
      <c r="AOC12"/>
      <c r="AOD12"/>
      <c r="AOE12"/>
      <c r="AOF12"/>
      <c r="AOG12"/>
      <c r="AOH12"/>
      <c r="AOI12"/>
      <c r="AOJ12"/>
      <c r="AOK12"/>
      <c r="AOL12"/>
      <c r="AOM12"/>
      <c r="AON12"/>
      <c r="AOO12"/>
      <c r="AOP12"/>
      <c r="AOQ12"/>
      <c r="AOR12"/>
      <c r="AOS12"/>
      <c r="AOT12"/>
      <c r="AOU12"/>
      <c r="AOV12"/>
      <c r="AOW12"/>
      <c r="AOX12"/>
      <c r="AOY12"/>
      <c r="AOZ12"/>
      <c r="APA12"/>
      <c r="APB12"/>
      <c r="APC12"/>
      <c r="APD12"/>
      <c r="APE12"/>
      <c r="APF12"/>
      <c r="APG12"/>
      <c r="APH12"/>
      <c r="API12"/>
      <c r="APJ12"/>
      <c r="APK12"/>
      <c r="APL12"/>
      <c r="APM12"/>
      <c r="APN12"/>
      <c r="APO12"/>
      <c r="APP12"/>
      <c r="APQ12"/>
      <c r="APR12"/>
      <c r="APS12"/>
      <c r="APT12"/>
      <c r="APU12"/>
      <c r="APV12"/>
      <c r="APW12"/>
      <c r="APX12"/>
      <c r="APY12"/>
      <c r="APZ12"/>
      <c r="AQA12"/>
      <c r="AQB12"/>
      <c r="AQC12"/>
      <c r="AQD12"/>
      <c r="AQE12"/>
      <c r="AQF12"/>
      <c r="AQG12"/>
      <c r="AQH12"/>
      <c r="AQI12"/>
      <c r="AQJ12"/>
      <c r="AQK12"/>
      <c r="AQL12"/>
      <c r="AQM12"/>
      <c r="AQN12"/>
      <c r="AQO12"/>
      <c r="AQP12"/>
      <c r="AQQ12"/>
      <c r="AQR12"/>
      <c r="AQS12"/>
      <c r="AQT12"/>
      <c r="AQU12"/>
      <c r="AQV12"/>
      <c r="AQW12"/>
      <c r="AQX12"/>
      <c r="AQY12"/>
      <c r="AQZ12"/>
      <c r="ARA12"/>
      <c r="ARB12"/>
      <c r="ARC12"/>
      <c r="ARD12"/>
      <c r="ARE12"/>
      <c r="ARF12"/>
      <c r="ARG12"/>
      <c r="ARH12"/>
      <c r="ARI12"/>
      <c r="ARJ12"/>
      <c r="ARK12"/>
      <c r="ARL12"/>
      <c r="ARM12"/>
      <c r="ARN12"/>
      <c r="ARO12"/>
      <c r="ARP12"/>
      <c r="ARQ12"/>
      <c r="ARR12"/>
      <c r="ARS12"/>
      <c r="ART12"/>
      <c r="ARU12"/>
      <c r="ARV12"/>
      <c r="ARW12"/>
      <c r="ARX12"/>
      <c r="ARY12"/>
      <c r="ARZ12"/>
      <c r="ASA12"/>
      <c r="ASB12"/>
      <c r="ASC12"/>
      <c r="ASD12"/>
      <c r="ASE12"/>
      <c r="ASF12"/>
      <c r="ASG12"/>
      <c r="ASH12"/>
      <c r="ASI12"/>
      <c r="ASJ12"/>
      <c r="ASK12"/>
      <c r="ASL12"/>
      <c r="ASM12"/>
      <c r="ASN12"/>
      <c r="ASO12"/>
      <c r="ASP12"/>
      <c r="ASQ12"/>
      <c r="ASR12"/>
      <c r="ASS12"/>
      <c r="AST12"/>
      <c r="ASU12"/>
      <c r="ASV12"/>
      <c r="ASW12"/>
      <c r="ASX12"/>
      <c r="ASY12"/>
      <c r="ASZ12"/>
      <c r="ATA12"/>
      <c r="ATB12"/>
      <c r="ATC12"/>
      <c r="ATD12"/>
      <c r="ATE12"/>
      <c r="ATF12"/>
      <c r="ATG12"/>
      <c r="ATH12"/>
      <c r="ATI12"/>
      <c r="ATJ12"/>
      <c r="ATK12"/>
      <c r="ATL12"/>
      <c r="ATM12"/>
      <c r="ATN12"/>
      <c r="ATO12"/>
      <c r="ATP12"/>
      <c r="ATQ12"/>
      <c r="ATR12"/>
      <c r="ATS12"/>
      <c r="ATT12"/>
      <c r="ATU12"/>
      <c r="ATV12"/>
      <c r="ATW12"/>
      <c r="ATX12"/>
      <c r="ATY12"/>
      <c r="ATZ12"/>
      <c r="AUA12"/>
      <c r="AUB12"/>
      <c r="AUC12"/>
      <c r="AUD12"/>
      <c r="AUE12"/>
      <c r="AUF12"/>
      <c r="AUG12"/>
      <c r="AUH12"/>
      <c r="AUI12"/>
      <c r="AUJ12"/>
      <c r="AUK12"/>
      <c r="AUL12"/>
      <c r="AUM12"/>
      <c r="AUN12"/>
      <c r="AUO12"/>
      <c r="AUP12"/>
      <c r="AUQ12"/>
      <c r="AUR12"/>
      <c r="AUS12"/>
      <c r="AUT12"/>
      <c r="AUU12"/>
      <c r="AUV12"/>
      <c r="AUW12"/>
      <c r="AUX12"/>
      <c r="AUY12"/>
      <c r="AUZ12"/>
      <c r="AVA12"/>
      <c r="AVB12"/>
      <c r="AVC12"/>
      <c r="AVD12"/>
      <c r="AVE12"/>
      <c r="AVF12"/>
      <c r="AVG12"/>
      <c r="AVH12"/>
      <c r="AVI12"/>
      <c r="AVJ12"/>
      <c r="AVK12"/>
      <c r="AVL12"/>
      <c r="AVM12"/>
      <c r="AVN12"/>
      <c r="AVO12"/>
      <c r="AVP12"/>
      <c r="AVQ12"/>
      <c r="AVR12"/>
      <c r="AVS12"/>
      <c r="AVT12"/>
      <c r="AVU12"/>
      <c r="AVV12"/>
      <c r="AVW12"/>
      <c r="AVX12"/>
      <c r="AVY12"/>
      <c r="AVZ12"/>
      <c r="AWA12"/>
      <c r="AWB12"/>
      <c r="AWC12"/>
      <c r="AWD12"/>
      <c r="AWE12"/>
      <c r="AWF12"/>
      <c r="AWG12"/>
      <c r="AWH12"/>
      <c r="AWI12"/>
      <c r="AWJ12"/>
      <c r="AWK12"/>
      <c r="AWL12"/>
      <c r="AWM12"/>
      <c r="AWN12"/>
      <c r="AWO12"/>
      <c r="AWP12"/>
      <c r="AWQ12"/>
      <c r="AWR12"/>
      <c r="AWS12"/>
      <c r="AWT12"/>
      <c r="AWU12"/>
      <c r="AWV12"/>
      <c r="AWW12"/>
      <c r="AWX12"/>
      <c r="AWY12"/>
      <c r="AWZ12"/>
      <c r="AXA12"/>
      <c r="AXB12"/>
      <c r="AXC12"/>
      <c r="AXD12"/>
      <c r="AXE12"/>
      <c r="AXF12"/>
      <c r="AXG12"/>
      <c r="AXH12"/>
      <c r="AXI12"/>
      <c r="AXJ12"/>
      <c r="AXK12"/>
      <c r="AXL12"/>
      <c r="AXM12"/>
      <c r="AXN12"/>
      <c r="AXO12"/>
      <c r="AXP12"/>
      <c r="AXQ12"/>
      <c r="AXR12"/>
      <c r="AXS12"/>
      <c r="AXT12"/>
      <c r="AXU12"/>
      <c r="AXV12"/>
      <c r="AXW12"/>
      <c r="AXX12"/>
      <c r="AXY12"/>
      <c r="AXZ12"/>
      <c r="AYA12"/>
      <c r="AYB12"/>
      <c r="AYC12"/>
      <c r="AYD12"/>
      <c r="AYE12"/>
      <c r="AYF12"/>
      <c r="AYG12"/>
      <c r="AYH12"/>
      <c r="AYI12"/>
      <c r="AYJ12"/>
      <c r="AYK12"/>
      <c r="AYL12"/>
      <c r="AYM12"/>
      <c r="AYN12"/>
      <c r="AYO12"/>
      <c r="AYP12"/>
      <c r="AYQ12"/>
      <c r="AYR12"/>
      <c r="AYS12"/>
      <c r="AYT12"/>
      <c r="AYU12"/>
      <c r="AYV12"/>
      <c r="AYW12"/>
      <c r="AYX12"/>
      <c r="AYY12"/>
      <c r="AYZ12"/>
      <c r="AZA12"/>
      <c r="AZB12"/>
      <c r="AZC12"/>
      <c r="AZD12"/>
      <c r="AZE12"/>
      <c r="AZF12"/>
      <c r="AZG12"/>
      <c r="AZH12"/>
      <c r="AZI12"/>
      <c r="AZJ12"/>
      <c r="AZK12"/>
      <c r="AZL12"/>
      <c r="AZM12"/>
      <c r="AZN12"/>
      <c r="AZO12"/>
      <c r="AZP12"/>
      <c r="AZQ12"/>
      <c r="AZR12"/>
      <c r="AZS12"/>
      <c r="AZT12"/>
      <c r="AZU12"/>
      <c r="AZV12"/>
      <c r="AZW12"/>
      <c r="AZX12"/>
      <c r="AZY12"/>
      <c r="AZZ12"/>
      <c r="BAA12"/>
      <c r="BAB12"/>
      <c r="BAC12"/>
      <c r="BAD12"/>
      <c r="BAE12"/>
      <c r="BAF12"/>
      <c r="BAG12"/>
      <c r="BAH12"/>
      <c r="BAI12"/>
      <c r="BAJ12"/>
      <c r="BAK12"/>
      <c r="BAL12"/>
      <c r="BAM12"/>
      <c r="BAN12"/>
      <c r="BAO12"/>
      <c r="BAP12"/>
      <c r="BAQ12"/>
      <c r="BAR12"/>
      <c r="BAS12"/>
      <c r="BAT12"/>
      <c r="BAU12"/>
      <c r="BAV12"/>
      <c r="BAW12"/>
      <c r="BAX12"/>
      <c r="BAY12"/>
      <c r="BAZ12"/>
      <c r="BBA12"/>
      <c r="BBB12"/>
      <c r="BBC12"/>
      <c r="BBD12"/>
      <c r="BBE12"/>
      <c r="BBF12"/>
      <c r="BBG12"/>
      <c r="BBH12"/>
      <c r="BBI12"/>
      <c r="BBJ12"/>
      <c r="BBK12"/>
      <c r="BBL12"/>
      <c r="BBM12"/>
      <c r="BBN12"/>
      <c r="BBO12"/>
      <c r="BBP12"/>
      <c r="BBQ12"/>
      <c r="BBR12"/>
      <c r="BBS12"/>
      <c r="BBT12"/>
      <c r="BBU12"/>
      <c r="BBV12"/>
      <c r="BBW12"/>
      <c r="BBX12"/>
      <c r="BBY12"/>
      <c r="BBZ12"/>
      <c r="BCA12"/>
      <c r="BCB12"/>
      <c r="BCC12"/>
      <c r="BCD12"/>
      <c r="BCE12"/>
      <c r="BCF12"/>
      <c r="BCG12"/>
      <c r="BCH12"/>
      <c r="BCI12"/>
      <c r="BCJ12"/>
      <c r="BCK12"/>
      <c r="BCL12"/>
      <c r="BCM12"/>
      <c r="BCN12"/>
      <c r="BCO12"/>
      <c r="BCP12"/>
      <c r="BCQ12"/>
      <c r="BCR12"/>
      <c r="BCS12"/>
      <c r="BCT12"/>
      <c r="BCU12"/>
      <c r="BCV12"/>
      <c r="BCW12"/>
      <c r="BCX12"/>
      <c r="BCY12"/>
      <c r="BCZ12"/>
      <c r="BDA12"/>
      <c r="BDB12"/>
      <c r="BDC12"/>
      <c r="BDD12"/>
      <c r="BDE12"/>
      <c r="BDF12"/>
      <c r="BDG12"/>
      <c r="BDH12"/>
      <c r="BDI12"/>
      <c r="BDJ12"/>
      <c r="BDK12"/>
      <c r="BDL12"/>
      <c r="BDM12"/>
      <c r="BDN12"/>
      <c r="BDO12"/>
      <c r="BDP12"/>
      <c r="BDQ12"/>
      <c r="BDR12"/>
      <c r="BDS12"/>
      <c r="BDT12"/>
      <c r="BDU12"/>
      <c r="BDV12"/>
      <c r="BDW12"/>
      <c r="BDX12"/>
      <c r="BDY12"/>
      <c r="BDZ12"/>
      <c r="BEA12"/>
      <c r="BEB12"/>
      <c r="BEC12"/>
      <c r="BED12"/>
      <c r="BEE12"/>
      <c r="BEF12"/>
      <c r="BEG12"/>
      <c r="BEH12"/>
      <c r="BEI12"/>
      <c r="BEJ12"/>
      <c r="BEK12"/>
      <c r="BEL12"/>
      <c r="BEM12"/>
      <c r="BEN12"/>
      <c r="BEO12"/>
      <c r="BEP12"/>
      <c r="BEQ12"/>
      <c r="BER12"/>
      <c r="BES12"/>
      <c r="BET12"/>
      <c r="BEU12"/>
      <c r="BEV12"/>
      <c r="BEW12"/>
      <c r="BEX12"/>
      <c r="BEY12"/>
      <c r="BEZ12"/>
      <c r="BFA12"/>
      <c r="BFB12"/>
      <c r="BFC12"/>
      <c r="BFD12"/>
      <c r="BFE12"/>
      <c r="BFF12"/>
      <c r="BFG12"/>
      <c r="BFH12"/>
      <c r="BFI12"/>
      <c r="BFJ12"/>
      <c r="BFK12"/>
      <c r="BFL12"/>
      <c r="BFM12"/>
      <c r="BFN12"/>
      <c r="BFO12"/>
      <c r="BFP12"/>
      <c r="BFQ12"/>
      <c r="BFR12"/>
      <c r="BFS12"/>
      <c r="BFT12"/>
      <c r="BFU12"/>
      <c r="BFV12"/>
      <c r="BFW12"/>
      <c r="BFX12"/>
      <c r="BFY12"/>
      <c r="BFZ12"/>
      <c r="BGA12"/>
      <c r="BGB12"/>
      <c r="BGC12"/>
      <c r="BGD12"/>
      <c r="BGE12"/>
      <c r="BGF12"/>
      <c r="BGG12"/>
      <c r="BGH12"/>
      <c r="BGI12"/>
      <c r="BGJ12"/>
      <c r="BGK12"/>
      <c r="BGL12"/>
      <c r="BGM12"/>
      <c r="BGN12"/>
      <c r="BGO12"/>
      <c r="BGP12"/>
      <c r="BGQ12"/>
      <c r="BGR12"/>
      <c r="BGS12"/>
      <c r="BGT12"/>
      <c r="BGU12"/>
      <c r="BGV12"/>
      <c r="BGW12"/>
      <c r="BGX12"/>
      <c r="BGY12"/>
      <c r="BGZ12"/>
      <c r="BHA12"/>
      <c r="BHB12"/>
      <c r="BHC12"/>
      <c r="BHD12"/>
      <c r="BHE12"/>
      <c r="BHF12"/>
      <c r="BHG12"/>
      <c r="BHH12"/>
      <c r="BHI12"/>
      <c r="BHJ12"/>
      <c r="BHK12"/>
      <c r="BHL12"/>
      <c r="BHM12"/>
      <c r="BHN12"/>
      <c r="BHO12"/>
      <c r="BHP12"/>
      <c r="BHQ12"/>
      <c r="BHR12"/>
      <c r="BHS12"/>
      <c r="BHT12"/>
      <c r="BHU12"/>
      <c r="BHV12"/>
      <c r="BHW12"/>
      <c r="BHX12"/>
      <c r="BHY12"/>
      <c r="BHZ12"/>
      <c r="BIA12"/>
      <c r="BIB12"/>
      <c r="BIC12"/>
      <c r="BID12"/>
      <c r="BIE12"/>
      <c r="BIF12"/>
      <c r="BIG12"/>
      <c r="BIH12"/>
      <c r="BII12"/>
      <c r="BIJ12"/>
      <c r="BIK12"/>
      <c r="BIL12"/>
      <c r="BIM12"/>
      <c r="BIN12"/>
      <c r="BIO12"/>
      <c r="BIP12"/>
      <c r="BIQ12"/>
      <c r="BIR12"/>
      <c r="BIS12"/>
      <c r="BIT12"/>
      <c r="BIU12"/>
      <c r="BIV12"/>
      <c r="BIW12"/>
      <c r="BIX12"/>
      <c r="BIY12"/>
      <c r="BIZ12"/>
      <c r="BJA12"/>
      <c r="BJB12"/>
      <c r="BJC12"/>
      <c r="BJD12"/>
      <c r="BJE12"/>
      <c r="BJF12"/>
      <c r="BJG12"/>
      <c r="BJH12"/>
      <c r="BJI12"/>
      <c r="BJJ12"/>
      <c r="BJK12"/>
      <c r="BJL12"/>
      <c r="BJM12"/>
      <c r="BJN12"/>
      <c r="BJO12"/>
      <c r="BJP12"/>
      <c r="BJQ12"/>
      <c r="BJR12"/>
      <c r="BJS12"/>
      <c r="BJT12"/>
      <c r="BJU12"/>
      <c r="BJV12"/>
      <c r="BJW12"/>
      <c r="BJX12"/>
      <c r="BJY12"/>
      <c r="BJZ12"/>
      <c r="BKA12"/>
      <c r="BKB12"/>
      <c r="BKC12"/>
      <c r="BKD12"/>
      <c r="BKE12"/>
      <c r="BKF12"/>
      <c r="BKG12"/>
      <c r="BKH12"/>
      <c r="BKI12"/>
      <c r="BKJ12"/>
      <c r="BKK12"/>
      <c r="BKL12"/>
      <c r="BKM12"/>
      <c r="BKN12"/>
      <c r="BKO12"/>
      <c r="BKP12"/>
      <c r="BKQ12"/>
      <c r="BKR12"/>
      <c r="BKS12"/>
      <c r="BKT12"/>
      <c r="BKU12"/>
      <c r="BKV12"/>
      <c r="BKW12"/>
      <c r="BKX12"/>
      <c r="BKY12"/>
      <c r="BKZ12"/>
      <c r="BLA12"/>
      <c r="BLB12"/>
      <c r="BLC12"/>
      <c r="BLD12"/>
      <c r="BLE12"/>
      <c r="BLF12"/>
      <c r="BLG12"/>
      <c r="BLH12"/>
      <c r="BLI12"/>
      <c r="BLJ12"/>
      <c r="BLK12"/>
      <c r="BLL12"/>
      <c r="BLM12"/>
      <c r="BLN12"/>
      <c r="BLO12"/>
      <c r="BLP12"/>
      <c r="BLQ12"/>
      <c r="BLR12"/>
      <c r="BLS12"/>
      <c r="BLT12"/>
      <c r="BLU12"/>
      <c r="BLV12"/>
      <c r="BLW12"/>
      <c r="BLX12"/>
      <c r="BLY12"/>
      <c r="BLZ12"/>
      <c r="BMA12"/>
      <c r="BMB12"/>
      <c r="BMC12"/>
      <c r="BMD12"/>
      <c r="BME12"/>
      <c r="BMF12"/>
      <c r="BMG12"/>
      <c r="BMH12"/>
      <c r="BMI12"/>
      <c r="BMJ12"/>
      <c r="BMK12"/>
      <c r="BML12"/>
      <c r="BMM12"/>
      <c r="BMN12"/>
      <c r="BMO12"/>
      <c r="BMP12"/>
      <c r="BMQ12"/>
      <c r="BMR12"/>
      <c r="BMS12"/>
      <c r="BMT12"/>
      <c r="BMU12"/>
      <c r="BMV12"/>
      <c r="BMW12"/>
      <c r="BMX12"/>
      <c r="BMY12"/>
      <c r="BMZ12"/>
      <c r="BNA12"/>
      <c r="BNB12"/>
      <c r="BNC12"/>
      <c r="BND12"/>
      <c r="BNE12"/>
      <c r="BNF12"/>
      <c r="BNG12"/>
      <c r="BNH12"/>
      <c r="BNI12"/>
      <c r="BNJ12"/>
      <c r="BNK12"/>
      <c r="BNL12"/>
      <c r="BNM12"/>
      <c r="BNN12"/>
      <c r="BNO12"/>
      <c r="BNP12"/>
      <c r="BNQ12"/>
      <c r="BNR12"/>
      <c r="BNS12"/>
      <c r="BNT12"/>
      <c r="BNU12"/>
      <c r="BNV12"/>
      <c r="BNW12"/>
      <c r="BNX12"/>
      <c r="BNY12"/>
      <c r="BNZ12"/>
      <c r="BOA12"/>
      <c r="BOB12"/>
      <c r="BOC12"/>
      <c r="BOD12"/>
      <c r="BOE12"/>
      <c r="BOF12"/>
      <c r="BOG12"/>
      <c r="BOH12"/>
      <c r="BOI12"/>
      <c r="BOJ12"/>
      <c r="BOK12"/>
      <c r="BOL12"/>
      <c r="BOM12"/>
      <c r="BON12"/>
      <c r="BOO12"/>
      <c r="BOP12"/>
      <c r="BOQ12"/>
      <c r="BOR12"/>
      <c r="BOS12"/>
      <c r="BOT12"/>
      <c r="BOU12"/>
      <c r="BOV12"/>
      <c r="BOW12"/>
      <c r="BOX12"/>
      <c r="BOY12"/>
      <c r="BOZ12"/>
      <c r="BPA12"/>
      <c r="BPB12"/>
      <c r="BPC12"/>
      <c r="BPD12"/>
      <c r="BPE12"/>
      <c r="BPF12"/>
      <c r="BPG12"/>
      <c r="BPH12"/>
      <c r="BPI12"/>
      <c r="BPJ12"/>
      <c r="BPK12"/>
      <c r="BPL12"/>
      <c r="BPM12"/>
      <c r="BPN12"/>
      <c r="BPO12"/>
      <c r="BPP12"/>
      <c r="BPQ12"/>
      <c r="BPR12"/>
      <c r="BPS12"/>
      <c r="BPT12"/>
      <c r="BPU12"/>
      <c r="BPV12"/>
      <c r="BPW12"/>
      <c r="BPX12"/>
      <c r="BPY12"/>
      <c r="BPZ12"/>
      <c r="BQA12"/>
      <c r="BQB12"/>
      <c r="BQC12"/>
      <c r="BQD12"/>
      <c r="BQE12"/>
      <c r="BQF12"/>
      <c r="BQG12"/>
      <c r="BQH12"/>
      <c r="BQI12"/>
      <c r="BQJ12"/>
      <c r="BQK12"/>
      <c r="BQL12"/>
      <c r="BQM12"/>
      <c r="BQN12"/>
      <c r="BQO12"/>
      <c r="BQP12"/>
      <c r="BQQ12"/>
      <c r="BQR12"/>
      <c r="BQS12"/>
      <c r="BQT12"/>
      <c r="BQU12"/>
      <c r="BQV12"/>
      <c r="BQW12"/>
      <c r="BQX12"/>
      <c r="BQY12"/>
      <c r="BQZ12"/>
      <c r="BRA12"/>
      <c r="BRB12"/>
      <c r="BRC12"/>
      <c r="BRD12"/>
      <c r="BRE12"/>
      <c r="BRF12"/>
      <c r="BRG12"/>
      <c r="BRH12"/>
      <c r="BRI12"/>
      <c r="BRJ12"/>
      <c r="BRK12"/>
      <c r="BRL12"/>
      <c r="BRM12"/>
      <c r="BRN12"/>
      <c r="BRO12"/>
      <c r="BRP12"/>
      <c r="BRQ12"/>
      <c r="BRR12"/>
      <c r="BRS12"/>
      <c r="BRT12"/>
      <c r="BRU12"/>
      <c r="BRV12"/>
      <c r="BRW12"/>
      <c r="BRX12"/>
      <c r="BRY12"/>
      <c r="BRZ12"/>
      <c r="BSA12"/>
      <c r="BSB12"/>
      <c r="BSC12"/>
      <c r="BSD12"/>
      <c r="BSE12"/>
      <c r="BSF12"/>
      <c r="BSG12"/>
      <c r="BSH12"/>
      <c r="BSI12"/>
      <c r="BSJ12"/>
      <c r="BSK12"/>
      <c r="BSL12"/>
      <c r="BSM12"/>
      <c r="BSN12"/>
      <c r="BSO12"/>
      <c r="BSP12"/>
      <c r="BSQ12"/>
      <c r="BSR12"/>
      <c r="BSS12"/>
      <c r="BST12"/>
      <c r="BSU12"/>
      <c r="BSV12"/>
      <c r="BSW12"/>
      <c r="BSX12"/>
      <c r="BSY12"/>
      <c r="BSZ12"/>
      <c r="BTA12"/>
      <c r="BTB12"/>
      <c r="BTC12"/>
      <c r="BTD12"/>
      <c r="BTE12"/>
      <c r="BTF12"/>
      <c r="BTG12"/>
      <c r="BTH12"/>
      <c r="BTI12"/>
      <c r="BTJ12"/>
      <c r="BTK12"/>
      <c r="BTL12"/>
      <c r="BTM12"/>
      <c r="BTN12"/>
      <c r="BTO12"/>
      <c r="BTP12"/>
      <c r="BTQ12"/>
      <c r="BTR12"/>
      <c r="BTS12"/>
      <c r="BTT12"/>
      <c r="BTU12"/>
      <c r="BTV12"/>
      <c r="BTW12"/>
      <c r="BTX12"/>
      <c r="BTY12"/>
      <c r="BTZ12"/>
      <c r="BUA12"/>
      <c r="BUB12"/>
      <c r="BUC12"/>
      <c r="BUD12"/>
      <c r="BUE12"/>
      <c r="BUF12"/>
      <c r="BUG12"/>
      <c r="BUH12"/>
      <c r="BUI12"/>
      <c r="BUJ12"/>
      <c r="BUK12"/>
      <c r="BUL12"/>
      <c r="BUM12"/>
      <c r="BUN12"/>
      <c r="BUO12"/>
      <c r="BUP12"/>
      <c r="BUQ12"/>
      <c r="BUR12"/>
      <c r="BUS12"/>
      <c r="BUT12"/>
      <c r="BUU12"/>
      <c r="BUV12"/>
      <c r="BUW12"/>
      <c r="BUX12"/>
      <c r="BUY12"/>
      <c r="BUZ12"/>
      <c r="BVA12"/>
      <c r="BVB12"/>
      <c r="BVC12"/>
      <c r="BVD12"/>
      <c r="BVE12"/>
      <c r="BVF12"/>
      <c r="BVG12"/>
      <c r="BVH12"/>
      <c r="BVI12"/>
      <c r="BVJ12"/>
      <c r="BVK12"/>
      <c r="BVL12"/>
      <c r="BVM12"/>
      <c r="BVN12"/>
      <c r="BVO12"/>
      <c r="BVP12"/>
      <c r="BVQ12"/>
      <c r="BVR12"/>
      <c r="BVS12"/>
      <c r="BVT12"/>
      <c r="BVU12"/>
      <c r="BVV12"/>
      <c r="BVW12"/>
      <c r="BVX12"/>
      <c r="BVY12"/>
      <c r="BVZ12"/>
      <c r="BWA12"/>
      <c r="BWB12"/>
      <c r="BWC12"/>
      <c r="BWD12"/>
      <c r="BWE12"/>
      <c r="BWF12"/>
      <c r="BWG12"/>
      <c r="BWH12"/>
      <c r="BWI12"/>
      <c r="BWJ12"/>
      <c r="BWK12"/>
      <c r="BWL12"/>
      <c r="BWM12"/>
      <c r="BWN12"/>
      <c r="BWO12"/>
      <c r="BWP12"/>
      <c r="BWQ12"/>
      <c r="BWR12"/>
      <c r="BWS12"/>
      <c r="BWT12"/>
      <c r="BWU12"/>
      <c r="BWV12"/>
      <c r="BWW12"/>
      <c r="BWX12"/>
      <c r="BWY12"/>
      <c r="BWZ12"/>
      <c r="BXA12"/>
      <c r="BXB12"/>
      <c r="BXC12"/>
      <c r="BXD12"/>
      <c r="BXE12"/>
      <c r="BXF12"/>
      <c r="BXG12"/>
      <c r="BXH12"/>
      <c r="BXI12"/>
      <c r="BXJ12"/>
      <c r="BXK12"/>
      <c r="BXL12"/>
      <c r="BXM12"/>
      <c r="BXN12"/>
      <c r="BXO12"/>
      <c r="BXP12"/>
      <c r="BXQ12"/>
      <c r="BXR12"/>
      <c r="BXS12"/>
      <c r="BXT12"/>
      <c r="BXU12"/>
      <c r="BXV12"/>
      <c r="BXW12"/>
      <c r="BXX12"/>
      <c r="BXY12"/>
      <c r="BXZ12"/>
      <c r="BYA12"/>
      <c r="BYB12"/>
      <c r="BYC12"/>
      <c r="BYD12"/>
      <c r="BYE12"/>
      <c r="BYF12"/>
      <c r="BYG12"/>
      <c r="BYH12"/>
      <c r="BYI12"/>
      <c r="BYJ12"/>
      <c r="BYK12"/>
      <c r="BYL12"/>
      <c r="BYM12"/>
      <c r="BYN12"/>
      <c r="BYO12"/>
      <c r="BYP12"/>
      <c r="BYQ12"/>
      <c r="BYR12"/>
      <c r="BYS12"/>
      <c r="BYT12"/>
      <c r="BYU12"/>
      <c r="BYV12"/>
      <c r="BYW12"/>
      <c r="BYX12"/>
      <c r="BYY12"/>
      <c r="BYZ12"/>
      <c r="BZA12"/>
      <c r="BZB12"/>
      <c r="BZC12"/>
      <c r="BZD12"/>
      <c r="BZE12"/>
      <c r="BZF12"/>
      <c r="BZG12"/>
      <c r="BZH12"/>
      <c r="BZI12"/>
      <c r="BZJ12"/>
      <c r="BZK12"/>
      <c r="BZL12"/>
      <c r="BZM12"/>
      <c r="BZN12"/>
      <c r="BZO12"/>
      <c r="BZP12"/>
      <c r="BZQ12"/>
      <c r="BZR12"/>
      <c r="BZS12"/>
      <c r="BZT12"/>
      <c r="BZU12"/>
      <c r="BZV12"/>
      <c r="BZW12"/>
      <c r="BZX12"/>
      <c r="BZY12"/>
      <c r="BZZ12"/>
      <c r="CAA12"/>
      <c r="CAB12"/>
      <c r="CAC12"/>
      <c r="CAD12"/>
      <c r="CAE12"/>
      <c r="CAF12"/>
      <c r="CAG12"/>
      <c r="CAH12"/>
      <c r="CAI12"/>
      <c r="CAJ12"/>
      <c r="CAK12"/>
      <c r="CAL12"/>
      <c r="CAM12"/>
      <c r="CAN12"/>
      <c r="CAO12"/>
      <c r="CAP12"/>
      <c r="CAQ12"/>
      <c r="CAR12"/>
      <c r="CAS12"/>
      <c r="CAT12"/>
      <c r="CAU12"/>
      <c r="CAV12"/>
      <c r="CAW12"/>
      <c r="CAX12"/>
      <c r="CAY12"/>
      <c r="CAZ12"/>
      <c r="CBA12"/>
      <c r="CBB12"/>
      <c r="CBC12"/>
      <c r="CBD12"/>
      <c r="CBE12"/>
      <c r="CBF12"/>
      <c r="CBG12"/>
      <c r="CBH12"/>
      <c r="CBI12"/>
      <c r="CBJ12"/>
      <c r="CBK12"/>
      <c r="CBL12"/>
      <c r="CBM12"/>
      <c r="CBN12"/>
      <c r="CBO12"/>
      <c r="CBP12"/>
      <c r="CBQ12"/>
      <c r="CBR12"/>
      <c r="CBS12"/>
      <c r="CBT12"/>
      <c r="CBU12"/>
      <c r="CBV12"/>
      <c r="CBW12"/>
      <c r="CBX12"/>
      <c r="CBY12"/>
      <c r="CBZ12"/>
      <c r="CCA12"/>
      <c r="CCB12"/>
      <c r="CCC12"/>
      <c r="CCD12"/>
      <c r="CCE12"/>
      <c r="CCF12"/>
      <c r="CCG12"/>
      <c r="CCH12"/>
      <c r="CCI12"/>
      <c r="CCJ12"/>
      <c r="CCK12"/>
      <c r="CCL12"/>
      <c r="CCM12"/>
      <c r="CCN12"/>
      <c r="CCO12"/>
      <c r="CCP12"/>
      <c r="CCQ12"/>
      <c r="CCR12"/>
      <c r="CCS12"/>
      <c r="CCT12"/>
      <c r="CCU12"/>
      <c r="CCV12"/>
      <c r="CCW12"/>
      <c r="CCX12"/>
      <c r="CCY12"/>
      <c r="CCZ12"/>
      <c r="CDA12"/>
      <c r="CDB12"/>
      <c r="CDC12"/>
      <c r="CDD12"/>
      <c r="CDE12"/>
      <c r="CDF12"/>
      <c r="CDG12"/>
      <c r="CDH12"/>
      <c r="CDI12"/>
      <c r="CDJ12"/>
      <c r="CDK12"/>
      <c r="CDL12"/>
      <c r="CDM12"/>
      <c r="CDN12"/>
      <c r="CDO12"/>
      <c r="CDP12"/>
      <c r="CDQ12"/>
      <c r="CDR12"/>
      <c r="CDS12"/>
      <c r="CDT12"/>
      <c r="CDU12"/>
      <c r="CDV12"/>
      <c r="CDW12"/>
      <c r="CDX12"/>
      <c r="CDY12"/>
      <c r="CDZ12"/>
      <c r="CEA12"/>
      <c r="CEB12"/>
      <c r="CEC12"/>
      <c r="CED12"/>
      <c r="CEE12"/>
      <c r="CEF12"/>
      <c r="CEG12"/>
      <c r="CEH12"/>
      <c r="CEI12"/>
      <c r="CEJ12"/>
      <c r="CEK12"/>
      <c r="CEL12"/>
      <c r="CEM12"/>
      <c r="CEN12"/>
      <c r="CEO12"/>
      <c r="CEP12"/>
      <c r="CEQ12"/>
      <c r="CER12"/>
      <c r="CES12"/>
      <c r="CET12"/>
      <c r="CEU12"/>
      <c r="CEV12"/>
      <c r="CEW12"/>
      <c r="CEX12"/>
      <c r="CEY12"/>
      <c r="CEZ12"/>
      <c r="CFA12"/>
      <c r="CFB12"/>
      <c r="CFC12"/>
      <c r="CFD12"/>
      <c r="CFE12"/>
      <c r="CFF12"/>
      <c r="CFG12"/>
      <c r="CFH12"/>
      <c r="CFI12"/>
      <c r="CFJ12"/>
      <c r="CFK12"/>
      <c r="CFL12"/>
      <c r="CFM12"/>
      <c r="CFN12"/>
      <c r="CFO12"/>
      <c r="CFP12"/>
      <c r="CFQ12"/>
      <c r="CFR12"/>
      <c r="CFS12"/>
      <c r="CFT12"/>
      <c r="CFU12"/>
      <c r="CFV12"/>
      <c r="CFW12"/>
      <c r="CFX12"/>
      <c r="CFY12"/>
      <c r="CFZ12"/>
      <c r="CGA12"/>
      <c r="CGB12"/>
      <c r="CGC12"/>
      <c r="CGD12"/>
      <c r="CGE12"/>
      <c r="CGF12"/>
      <c r="CGG12"/>
      <c r="CGH12"/>
      <c r="CGI12"/>
      <c r="CGJ12"/>
      <c r="CGK12"/>
      <c r="CGL12"/>
      <c r="CGM12"/>
      <c r="CGN12"/>
      <c r="CGO12"/>
      <c r="CGP12"/>
      <c r="CGQ12"/>
      <c r="CGR12"/>
      <c r="CGS12"/>
      <c r="CGT12"/>
      <c r="CGU12"/>
      <c r="CGV12"/>
      <c r="CGW12"/>
      <c r="CGX12"/>
      <c r="CGY12"/>
      <c r="CGZ12"/>
      <c r="CHA12"/>
      <c r="CHB12"/>
      <c r="CHC12"/>
      <c r="CHD12"/>
      <c r="CHE12"/>
      <c r="CHF12"/>
      <c r="CHG12"/>
      <c r="CHH12"/>
      <c r="CHI12"/>
      <c r="CHJ12"/>
      <c r="CHK12"/>
      <c r="CHL12"/>
      <c r="CHM12"/>
      <c r="CHN12"/>
      <c r="CHO12"/>
      <c r="CHP12"/>
      <c r="CHQ12"/>
      <c r="CHR12"/>
      <c r="CHS12"/>
      <c r="CHT12"/>
      <c r="CHU12"/>
      <c r="CHV12"/>
      <c r="CHW12"/>
      <c r="CHX12"/>
      <c r="CHY12"/>
      <c r="CHZ12"/>
      <c r="CIA12"/>
      <c r="CIB12"/>
      <c r="CIC12"/>
      <c r="CID12"/>
      <c r="CIE12"/>
      <c r="CIF12"/>
      <c r="CIG12"/>
      <c r="CIH12"/>
      <c r="CII12"/>
      <c r="CIJ12"/>
      <c r="CIK12"/>
      <c r="CIL12"/>
      <c r="CIM12"/>
      <c r="CIN12"/>
      <c r="CIO12"/>
      <c r="CIP12"/>
      <c r="CIQ12"/>
      <c r="CIR12"/>
      <c r="CIS12"/>
      <c r="CIT12"/>
      <c r="CIU12"/>
      <c r="CIV12"/>
      <c r="CIW12"/>
      <c r="CIX12"/>
      <c r="CIY12"/>
      <c r="CIZ12"/>
      <c r="CJA12"/>
      <c r="CJB12"/>
      <c r="CJC12"/>
      <c r="CJD12"/>
      <c r="CJE12"/>
      <c r="CJF12"/>
      <c r="CJG12"/>
      <c r="CJH12"/>
      <c r="CJI12"/>
      <c r="CJJ12"/>
      <c r="CJK12"/>
      <c r="CJL12"/>
      <c r="CJM12"/>
      <c r="CJN12"/>
      <c r="CJO12"/>
      <c r="CJP12"/>
      <c r="CJQ12"/>
      <c r="CJR12"/>
      <c r="CJS12"/>
      <c r="CJT12"/>
      <c r="CJU12"/>
      <c r="CJV12"/>
      <c r="CJW12"/>
      <c r="CJX12"/>
      <c r="CJY12"/>
      <c r="CJZ12"/>
      <c r="CKA12"/>
      <c r="CKB12"/>
      <c r="CKC12"/>
      <c r="CKD12"/>
      <c r="CKE12"/>
      <c r="CKF12"/>
      <c r="CKG12"/>
      <c r="CKH12"/>
      <c r="CKI12"/>
      <c r="CKJ12"/>
      <c r="CKK12"/>
      <c r="CKL12"/>
      <c r="CKM12"/>
      <c r="CKN12"/>
      <c r="CKO12"/>
      <c r="CKP12"/>
      <c r="CKQ12"/>
      <c r="CKR12"/>
      <c r="CKS12"/>
      <c r="CKT12"/>
      <c r="CKU12"/>
      <c r="CKV12"/>
      <c r="CKW12"/>
      <c r="CKX12"/>
      <c r="CKY12"/>
      <c r="CKZ12"/>
      <c r="CLA12"/>
      <c r="CLB12"/>
      <c r="CLC12"/>
      <c r="CLD12"/>
      <c r="CLE12"/>
      <c r="CLF12"/>
      <c r="CLG12"/>
      <c r="CLH12"/>
      <c r="CLI12"/>
      <c r="CLJ12"/>
      <c r="CLK12"/>
      <c r="CLL12"/>
      <c r="CLM12"/>
      <c r="CLN12"/>
      <c r="CLO12"/>
      <c r="CLP12"/>
      <c r="CLQ12"/>
      <c r="CLR12"/>
      <c r="CLS12"/>
      <c r="CLT12"/>
      <c r="CLU12"/>
      <c r="CLV12"/>
      <c r="CLW12"/>
      <c r="CLX12"/>
      <c r="CLY12"/>
      <c r="CLZ12"/>
      <c r="CMA12"/>
      <c r="CMB12"/>
      <c r="CMC12"/>
      <c r="CMD12"/>
      <c r="CME12"/>
      <c r="CMF12"/>
      <c r="CMG12"/>
      <c r="CMH12"/>
      <c r="CMI12"/>
      <c r="CMJ12"/>
      <c r="CMK12"/>
      <c r="CML12"/>
      <c r="CMM12"/>
      <c r="CMN12"/>
      <c r="CMO12"/>
      <c r="CMP12"/>
      <c r="CMQ12"/>
      <c r="CMR12"/>
      <c r="CMS12"/>
      <c r="CMT12"/>
      <c r="CMU12"/>
      <c r="CMV12"/>
      <c r="CMW12"/>
      <c r="CMX12"/>
      <c r="CMY12"/>
      <c r="CMZ12"/>
      <c r="CNA12"/>
      <c r="CNB12"/>
      <c r="CNC12"/>
      <c r="CND12"/>
      <c r="CNE12"/>
      <c r="CNF12"/>
      <c r="CNG12"/>
      <c r="CNH12"/>
      <c r="CNI12"/>
      <c r="CNJ12"/>
      <c r="CNK12"/>
      <c r="CNL12"/>
      <c r="CNM12"/>
      <c r="CNN12"/>
      <c r="CNO12"/>
      <c r="CNP12"/>
      <c r="CNQ12"/>
      <c r="CNR12"/>
      <c r="CNS12"/>
      <c r="CNT12"/>
      <c r="CNU12"/>
      <c r="CNV12"/>
      <c r="CNW12"/>
      <c r="CNX12"/>
      <c r="CNY12"/>
      <c r="CNZ12"/>
      <c r="COA12"/>
      <c r="COB12"/>
      <c r="COC12"/>
      <c r="COD12"/>
      <c r="COE12"/>
      <c r="COF12"/>
      <c r="COG12"/>
      <c r="COH12"/>
      <c r="COI12"/>
      <c r="COJ12"/>
      <c r="COK12"/>
      <c r="COL12"/>
      <c r="COM12"/>
      <c r="CON12"/>
      <c r="COO12"/>
      <c r="COP12"/>
      <c r="COQ12"/>
      <c r="COR12"/>
      <c r="COS12"/>
      <c r="COT12"/>
      <c r="COU12"/>
      <c r="COV12"/>
      <c r="COW12"/>
      <c r="COX12"/>
      <c r="COY12"/>
      <c r="COZ12"/>
      <c r="CPA12"/>
      <c r="CPB12"/>
      <c r="CPC12"/>
      <c r="CPD12"/>
      <c r="CPE12"/>
      <c r="CPF12"/>
      <c r="CPG12"/>
      <c r="CPH12"/>
      <c r="CPI12"/>
      <c r="CPJ12"/>
      <c r="CPK12"/>
      <c r="CPL12"/>
      <c r="CPM12"/>
      <c r="CPN12"/>
      <c r="CPO12"/>
      <c r="CPP12"/>
      <c r="CPQ12"/>
      <c r="CPR12"/>
      <c r="CPS12"/>
      <c r="CPT12"/>
      <c r="CPU12"/>
      <c r="CPV12"/>
      <c r="CPW12"/>
      <c r="CPX12"/>
      <c r="CPY12"/>
      <c r="CPZ12"/>
      <c r="CQA12"/>
      <c r="CQB12"/>
      <c r="CQC12"/>
      <c r="CQD12"/>
      <c r="CQE12"/>
      <c r="CQF12"/>
      <c r="CQG12"/>
      <c r="CQH12"/>
      <c r="CQI12"/>
      <c r="CQJ12"/>
      <c r="CQK12"/>
      <c r="CQL12"/>
      <c r="CQM12"/>
      <c r="CQN12"/>
      <c r="CQO12"/>
      <c r="CQP12"/>
      <c r="CQQ12"/>
      <c r="CQR12"/>
      <c r="CQS12"/>
      <c r="CQT12"/>
      <c r="CQU12"/>
      <c r="CQV12"/>
      <c r="CQW12"/>
      <c r="CQX12"/>
      <c r="CQY12"/>
      <c r="CQZ12"/>
      <c r="CRA12"/>
      <c r="CRB12"/>
      <c r="CRC12"/>
      <c r="CRD12"/>
      <c r="CRE12"/>
      <c r="CRF12"/>
      <c r="CRG12"/>
      <c r="CRH12"/>
      <c r="CRI12"/>
      <c r="CRJ12"/>
      <c r="CRK12"/>
      <c r="CRL12"/>
      <c r="CRM12"/>
      <c r="CRN12"/>
      <c r="CRO12"/>
      <c r="CRP12"/>
      <c r="CRQ12"/>
      <c r="CRR12"/>
      <c r="CRS12"/>
      <c r="CRT12"/>
      <c r="CRU12"/>
      <c r="CRV12"/>
      <c r="CRW12"/>
      <c r="CRX12"/>
      <c r="CRY12"/>
      <c r="CRZ12"/>
      <c r="CSA12"/>
      <c r="CSB12"/>
      <c r="CSC12"/>
      <c r="CSD12"/>
      <c r="CSE12"/>
      <c r="CSF12"/>
      <c r="CSG12"/>
      <c r="CSH12"/>
      <c r="CSI12"/>
      <c r="CSJ12"/>
      <c r="CSK12"/>
      <c r="CSL12"/>
      <c r="CSM12"/>
      <c r="CSN12"/>
      <c r="CSO12"/>
      <c r="CSP12"/>
      <c r="CSQ12"/>
      <c r="CSR12"/>
      <c r="CSS12"/>
      <c r="CST12"/>
      <c r="CSU12"/>
      <c r="CSV12"/>
      <c r="CSW12"/>
      <c r="CSX12"/>
      <c r="CSY12"/>
      <c r="CSZ12"/>
      <c r="CTA12"/>
      <c r="CTB12"/>
      <c r="CTC12"/>
      <c r="CTD12"/>
      <c r="CTE12"/>
      <c r="CTF12"/>
      <c r="CTG12"/>
      <c r="CTH12"/>
      <c r="CTI12"/>
      <c r="CTJ12"/>
      <c r="CTK12"/>
      <c r="CTL12"/>
      <c r="CTM12"/>
      <c r="CTN12"/>
      <c r="CTO12"/>
      <c r="CTP12"/>
      <c r="CTQ12"/>
      <c r="CTR12"/>
      <c r="CTS12"/>
      <c r="CTT12"/>
      <c r="CTU12"/>
      <c r="CTV12"/>
      <c r="CTW12"/>
      <c r="CTX12"/>
      <c r="CTY12"/>
      <c r="CTZ12"/>
      <c r="CUA12"/>
      <c r="CUB12"/>
      <c r="CUC12"/>
      <c r="CUD12"/>
      <c r="CUE12"/>
      <c r="CUF12"/>
      <c r="CUG12"/>
      <c r="CUH12"/>
      <c r="CUI12"/>
      <c r="CUJ12"/>
      <c r="CUK12"/>
      <c r="CUL12"/>
      <c r="CUM12"/>
      <c r="CUN12"/>
      <c r="CUO12"/>
      <c r="CUP12"/>
      <c r="CUQ12"/>
      <c r="CUR12"/>
      <c r="CUS12"/>
      <c r="CUT12"/>
      <c r="CUU12"/>
      <c r="CUV12"/>
      <c r="CUW12"/>
      <c r="CUX12"/>
      <c r="CUY12"/>
      <c r="CUZ12"/>
      <c r="CVA12"/>
      <c r="CVB12"/>
      <c r="CVC12"/>
      <c r="CVD12"/>
      <c r="CVE12"/>
      <c r="CVF12"/>
      <c r="CVG12"/>
      <c r="CVH12"/>
      <c r="CVI12"/>
      <c r="CVJ12"/>
      <c r="CVK12"/>
      <c r="CVL12"/>
      <c r="CVM12"/>
      <c r="CVN12"/>
      <c r="CVO12"/>
      <c r="CVP12"/>
      <c r="CVQ12"/>
      <c r="CVR12"/>
      <c r="CVS12"/>
      <c r="CVT12"/>
      <c r="CVU12"/>
      <c r="CVV12"/>
      <c r="CVW12"/>
      <c r="CVX12"/>
      <c r="CVY12"/>
      <c r="CVZ12"/>
      <c r="CWA12"/>
      <c r="CWB12"/>
      <c r="CWC12"/>
      <c r="CWD12"/>
      <c r="CWE12"/>
      <c r="CWF12"/>
      <c r="CWG12"/>
      <c r="CWH12"/>
      <c r="CWI12"/>
      <c r="CWJ12"/>
      <c r="CWK12"/>
      <c r="CWL12"/>
      <c r="CWM12"/>
      <c r="CWN12"/>
      <c r="CWO12"/>
      <c r="CWP12"/>
      <c r="CWQ12"/>
      <c r="CWR12"/>
      <c r="CWS12"/>
      <c r="CWT12"/>
      <c r="CWU12"/>
      <c r="CWV12"/>
      <c r="CWW12"/>
      <c r="CWX12"/>
      <c r="CWY12"/>
      <c r="CWZ12"/>
      <c r="CXA12"/>
      <c r="CXB12"/>
      <c r="CXC12"/>
      <c r="CXD12"/>
      <c r="CXE12"/>
      <c r="CXF12"/>
      <c r="CXG12"/>
      <c r="CXH12"/>
      <c r="CXI12"/>
      <c r="CXJ12"/>
      <c r="CXK12"/>
      <c r="CXL12"/>
      <c r="CXM12"/>
      <c r="CXN12"/>
      <c r="CXO12"/>
      <c r="CXP12"/>
      <c r="CXQ12"/>
      <c r="CXR12"/>
      <c r="CXS12"/>
      <c r="CXT12"/>
      <c r="CXU12"/>
      <c r="CXV12"/>
      <c r="CXW12"/>
      <c r="CXX12"/>
      <c r="CXY12"/>
      <c r="CXZ12"/>
      <c r="CYA12"/>
      <c r="CYB12"/>
      <c r="CYC12"/>
      <c r="CYD12"/>
      <c r="CYE12"/>
      <c r="CYF12"/>
      <c r="CYG12"/>
      <c r="CYH12"/>
      <c r="CYI12"/>
      <c r="CYJ12"/>
      <c r="CYK12"/>
      <c r="CYL12"/>
      <c r="CYM12"/>
      <c r="CYN12"/>
      <c r="CYO12"/>
      <c r="CYP12"/>
      <c r="CYQ12"/>
      <c r="CYR12"/>
      <c r="CYS12"/>
      <c r="CYT12"/>
      <c r="CYU12"/>
      <c r="CYV12"/>
      <c r="CYW12"/>
      <c r="CYX12"/>
      <c r="CYY12"/>
      <c r="CYZ12"/>
      <c r="CZA12"/>
      <c r="CZB12"/>
      <c r="CZC12"/>
      <c r="CZD12"/>
      <c r="CZE12"/>
      <c r="CZF12"/>
      <c r="CZG12"/>
      <c r="CZH12"/>
      <c r="CZI12"/>
      <c r="CZJ12"/>
      <c r="CZK12"/>
      <c r="CZL12"/>
      <c r="CZM12"/>
      <c r="CZN12"/>
      <c r="CZO12"/>
      <c r="CZP12"/>
      <c r="CZQ12"/>
      <c r="CZR12"/>
      <c r="CZS12"/>
      <c r="CZT12"/>
      <c r="CZU12"/>
      <c r="CZV12"/>
      <c r="CZW12"/>
      <c r="CZX12"/>
      <c r="CZY12"/>
      <c r="CZZ12"/>
      <c r="DAA12"/>
      <c r="DAB12"/>
      <c r="DAC12"/>
      <c r="DAD12"/>
      <c r="DAE12"/>
      <c r="DAF12"/>
      <c r="DAG12"/>
      <c r="DAH12"/>
      <c r="DAI12"/>
      <c r="DAJ12"/>
      <c r="DAK12"/>
      <c r="DAL12"/>
      <c r="DAM12"/>
      <c r="DAN12"/>
      <c r="DAO12"/>
      <c r="DAP12"/>
      <c r="DAQ12"/>
      <c r="DAR12"/>
      <c r="DAS12"/>
      <c r="DAT12"/>
      <c r="DAU12"/>
      <c r="DAV12"/>
      <c r="DAW12"/>
      <c r="DAX12"/>
      <c r="DAY12"/>
      <c r="DAZ12"/>
      <c r="DBA12"/>
      <c r="DBB12"/>
      <c r="DBC12"/>
      <c r="DBD12"/>
      <c r="DBE12"/>
      <c r="DBF12"/>
      <c r="DBG12"/>
      <c r="DBH12"/>
      <c r="DBI12"/>
      <c r="DBJ12"/>
      <c r="DBK12"/>
      <c r="DBL12"/>
      <c r="DBM12"/>
      <c r="DBN12"/>
      <c r="DBO12"/>
      <c r="DBP12"/>
      <c r="DBQ12"/>
      <c r="DBR12"/>
      <c r="DBS12"/>
      <c r="DBT12"/>
      <c r="DBU12"/>
      <c r="DBV12"/>
      <c r="DBW12"/>
      <c r="DBX12"/>
      <c r="DBY12"/>
      <c r="DBZ12"/>
      <c r="DCA12"/>
      <c r="DCB12"/>
      <c r="DCC12"/>
      <c r="DCD12"/>
      <c r="DCE12"/>
      <c r="DCF12"/>
      <c r="DCG12"/>
      <c r="DCH12"/>
      <c r="DCI12"/>
      <c r="DCJ12"/>
      <c r="DCK12"/>
      <c r="DCL12"/>
      <c r="DCM12"/>
      <c r="DCN12"/>
      <c r="DCO12"/>
      <c r="DCP12"/>
      <c r="DCQ12"/>
      <c r="DCR12"/>
      <c r="DCS12"/>
      <c r="DCT12"/>
      <c r="DCU12"/>
      <c r="DCV12"/>
      <c r="DCW12"/>
      <c r="DCX12"/>
      <c r="DCY12"/>
      <c r="DCZ12"/>
      <c r="DDA12"/>
      <c r="DDB12"/>
      <c r="DDC12"/>
      <c r="DDD12"/>
      <c r="DDE12"/>
      <c r="DDF12"/>
      <c r="DDG12"/>
      <c r="DDH12"/>
      <c r="DDI12"/>
      <c r="DDJ12"/>
      <c r="DDK12"/>
      <c r="DDL12"/>
      <c r="DDM12"/>
      <c r="DDN12"/>
      <c r="DDO12"/>
      <c r="DDP12"/>
      <c r="DDQ12"/>
      <c r="DDR12"/>
      <c r="DDS12"/>
      <c r="DDT12"/>
      <c r="DDU12"/>
      <c r="DDV12"/>
      <c r="DDW12"/>
      <c r="DDX12"/>
      <c r="DDY12"/>
      <c r="DDZ12"/>
      <c r="DEA12"/>
      <c r="DEB12"/>
      <c r="DEC12"/>
      <c r="DED12"/>
      <c r="DEE12"/>
      <c r="DEF12"/>
      <c r="DEG12"/>
      <c r="DEH12"/>
      <c r="DEI12"/>
      <c r="DEJ12"/>
      <c r="DEK12"/>
      <c r="DEL12"/>
      <c r="DEM12"/>
      <c r="DEN12"/>
      <c r="DEO12"/>
      <c r="DEP12"/>
      <c r="DEQ12"/>
      <c r="DER12"/>
      <c r="DES12"/>
      <c r="DET12"/>
      <c r="DEU12"/>
      <c r="DEV12"/>
      <c r="DEW12"/>
      <c r="DEX12"/>
      <c r="DEY12"/>
      <c r="DEZ12"/>
      <c r="DFA12"/>
      <c r="DFB12"/>
      <c r="DFC12"/>
      <c r="DFD12"/>
      <c r="DFE12"/>
      <c r="DFF12"/>
      <c r="DFG12"/>
      <c r="DFH12"/>
      <c r="DFI12"/>
      <c r="DFJ12"/>
      <c r="DFK12"/>
      <c r="DFL12"/>
      <c r="DFM12"/>
      <c r="DFN12"/>
      <c r="DFO12"/>
      <c r="DFP12"/>
      <c r="DFQ12"/>
      <c r="DFR12"/>
      <c r="DFS12"/>
      <c r="DFT12"/>
      <c r="DFU12"/>
      <c r="DFV12"/>
      <c r="DFW12"/>
      <c r="DFX12"/>
      <c r="DFY12"/>
      <c r="DFZ12"/>
      <c r="DGA12"/>
      <c r="DGB12"/>
      <c r="DGC12"/>
      <c r="DGD12"/>
      <c r="DGE12"/>
      <c r="DGF12"/>
      <c r="DGG12"/>
      <c r="DGH12"/>
      <c r="DGI12"/>
      <c r="DGJ12"/>
      <c r="DGK12"/>
      <c r="DGL12"/>
      <c r="DGM12"/>
      <c r="DGN12"/>
      <c r="DGO12"/>
      <c r="DGP12"/>
      <c r="DGQ12"/>
      <c r="DGR12"/>
      <c r="DGS12"/>
      <c r="DGT12"/>
      <c r="DGU12"/>
      <c r="DGV12"/>
      <c r="DGW12"/>
      <c r="DGX12"/>
      <c r="DGY12"/>
      <c r="DGZ12"/>
      <c r="DHA12"/>
      <c r="DHB12"/>
      <c r="DHC12"/>
      <c r="DHD12"/>
      <c r="DHE12"/>
      <c r="DHF12"/>
      <c r="DHG12"/>
      <c r="DHH12"/>
      <c r="DHI12"/>
      <c r="DHJ12"/>
      <c r="DHK12"/>
      <c r="DHL12"/>
      <c r="DHM12"/>
      <c r="DHN12"/>
      <c r="DHO12"/>
      <c r="DHP12"/>
      <c r="DHQ12"/>
      <c r="DHR12"/>
      <c r="DHS12"/>
      <c r="DHT12"/>
      <c r="DHU12"/>
      <c r="DHV12"/>
      <c r="DHW12"/>
      <c r="DHX12"/>
      <c r="DHY12"/>
      <c r="DHZ12"/>
      <c r="DIA12"/>
      <c r="DIB12"/>
      <c r="DIC12"/>
      <c r="DID12"/>
      <c r="DIE12"/>
      <c r="DIF12"/>
      <c r="DIG12"/>
      <c r="DIH12"/>
      <c r="DII12"/>
      <c r="DIJ12"/>
      <c r="DIK12"/>
      <c r="DIL12"/>
      <c r="DIM12"/>
      <c r="DIN12"/>
      <c r="DIO12"/>
      <c r="DIP12"/>
      <c r="DIQ12"/>
      <c r="DIR12"/>
      <c r="DIS12"/>
      <c r="DIT12"/>
      <c r="DIU12"/>
      <c r="DIV12"/>
      <c r="DIW12"/>
      <c r="DIX12"/>
      <c r="DIY12"/>
      <c r="DIZ12"/>
      <c r="DJA12"/>
      <c r="DJB12"/>
      <c r="DJC12"/>
      <c r="DJD12"/>
      <c r="DJE12"/>
      <c r="DJF12"/>
      <c r="DJG12"/>
      <c r="DJH12"/>
      <c r="DJI12"/>
      <c r="DJJ12"/>
      <c r="DJK12"/>
      <c r="DJL12"/>
      <c r="DJM12"/>
      <c r="DJN12"/>
      <c r="DJO12"/>
      <c r="DJP12"/>
      <c r="DJQ12"/>
      <c r="DJR12"/>
      <c r="DJS12"/>
      <c r="DJT12"/>
      <c r="DJU12"/>
      <c r="DJV12"/>
      <c r="DJW12"/>
      <c r="DJX12"/>
      <c r="DJY12"/>
      <c r="DJZ12"/>
      <c r="DKA12"/>
      <c r="DKB12"/>
      <c r="DKC12"/>
      <c r="DKD12"/>
      <c r="DKE12"/>
      <c r="DKF12"/>
      <c r="DKG12"/>
      <c r="DKH12"/>
      <c r="DKI12"/>
      <c r="DKJ12"/>
      <c r="DKK12"/>
      <c r="DKL12"/>
      <c r="DKM12"/>
      <c r="DKN12"/>
      <c r="DKO12"/>
      <c r="DKP12"/>
      <c r="DKQ12"/>
      <c r="DKR12"/>
      <c r="DKS12"/>
      <c r="DKT12"/>
      <c r="DKU12"/>
      <c r="DKV12"/>
      <c r="DKW12"/>
      <c r="DKX12"/>
      <c r="DKY12"/>
      <c r="DKZ12"/>
      <c r="DLA12"/>
      <c r="DLB12"/>
      <c r="DLC12"/>
      <c r="DLD12"/>
      <c r="DLE12"/>
      <c r="DLF12"/>
      <c r="DLG12"/>
      <c r="DLH12"/>
      <c r="DLI12"/>
      <c r="DLJ12"/>
      <c r="DLK12"/>
      <c r="DLL12"/>
      <c r="DLM12"/>
      <c r="DLN12"/>
      <c r="DLO12"/>
      <c r="DLP12"/>
      <c r="DLQ12"/>
      <c r="DLR12"/>
      <c r="DLS12"/>
      <c r="DLT12"/>
      <c r="DLU12"/>
      <c r="DLV12"/>
      <c r="DLW12"/>
      <c r="DLX12"/>
      <c r="DLY12"/>
      <c r="DLZ12"/>
      <c r="DMA12"/>
      <c r="DMB12"/>
      <c r="DMC12"/>
      <c r="DMD12"/>
      <c r="DME12"/>
      <c r="DMF12"/>
      <c r="DMG12"/>
      <c r="DMH12"/>
      <c r="DMI12"/>
      <c r="DMJ12"/>
      <c r="DMK12"/>
      <c r="DML12"/>
      <c r="DMM12"/>
      <c r="DMN12"/>
      <c r="DMO12"/>
      <c r="DMP12"/>
      <c r="DMQ12"/>
      <c r="DMR12"/>
      <c r="DMS12"/>
      <c r="DMT12"/>
      <c r="DMU12"/>
      <c r="DMV12"/>
      <c r="DMW12"/>
      <c r="DMX12"/>
      <c r="DMY12"/>
      <c r="DMZ12"/>
      <c r="DNA12"/>
      <c r="DNB12"/>
      <c r="DNC12"/>
      <c r="DND12"/>
      <c r="DNE12"/>
      <c r="DNF12"/>
      <c r="DNG12"/>
      <c r="DNH12"/>
      <c r="DNI12"/>
      <c r="DNJ12"/>
      <c r="DNK12"/>
      <c r="DNL12"/>
      <c r="DNM12"/>
      <c r="DNN12"/>
      <c r="DNO12"/>
      <c r="DNP12"/>
      <c r="DNQ12"/>
      <c r="DNR12"/>
      <c r="DNS12"/>
      <c r="DNT12"/>
      <c r="DNU12"/>
      <c r="DNV12"/>
      <c r="DNW12"/>
      <c r="DNX12"/>
      <c r="DNY12"/>
      <c r="DNZ12"/>
      <c r="DOA12"/>
      <c r="DOB12"/>
      <c r="DOC12"/>
      <c r="DOD12"/>
      <c r="DOE12"/>
      <c r="DOF12"/>
      <c r="DOG12"/>
      <c r="DOH12"/>
      <c r="DOI12"/>
      <c r="DOJ12"/>
      <c r="DOK12"/>
      <c r="DOL12"/>
      <c r="DOM12"/>
      <c r="DON12"/>
      <c r="DOO12"/>
      <c r="DOP12"/>
      <c r="DOQ12"/>
      <c r="DOR12"/>
      <c r="DOS12"/>
      <c r="DOT12"/>
      <c r="DOU12"/>
      <c r="DOV12"/>
      <c r="DOW12"/>
      <c r="DOX12"/>
      <c r="DOY12"/>
      <c r="DOZ12"/>
      <c r="DPA12"/>
      <c r="DPB12"/>
      <c r="DPC12"/>
      <c r="DPD12"/>
      <c r="DPE12"/>
      <c r="DPF12"/>
      <c r="DPG12"/>
      <c r="DPH12"/>
      <c r="DPI12"/>
      <c r="DPJ12"/>
      <c r="DPK12"/>
      <c r="DPL12"/>
      <c r="DPM12"/>
      <c r="DPN12"/>
      <c r="DPO12"/>
      <c r="DPP12"/>
      <c r="DPQ12"/>
      <c r="DPR12"/>
      <c r="DPS12"/>
      <c r="DPT12"/>
      <c r="DPU12"/>
      <c r="DPV12"/>
      <c r="DPW12"/>
      <c r="DPX12"/>
      <c r="DPY12"/>
      <c r="DPZ12"/>
      <c r="DQA12"/>
      <c r="DQB12"/>
      <c r="DQC12"/>
      <c r="DQD12"/>
      <c r="DQE12"/>
      <c r="DQF12"/>
      <c r="DQG12"/>
      <c r="DQH12"/>
      <c r="DQI12"/>
      <c r="DQJ12"/>
      <c r="DQK12"/>
      <c r="DQL12"/>
      <c r="DQM12"/>
      <c r="DQN12"/>
      <c r="DQO12"/>
      <c r="DQP12"/>
      <c r="DQQ12"/>
      <c r="DQR12"/>
      <c r="DQS12"/>
      <c r="DQT12"/>
      <c r="DQU12"/>
      <c r="DQV12"/>
      <c r="DQW12"/>
      <c r="DQX12"/>
      <c r="DQY12"/>
      <c r="DQZ12"/>
      <c r="DRA12"/>
      <c r="DRB12"/>
      <c r="DRC12"/>
      <c r="DRD12"/>
      <c r="DRE12"/>
      <c r="DRF12"/>
      <c r="DRG12"/>
      <c r="DRH12"/>
      <c r="DRI12"/>
      <c r="DRJ12"/>
      <c r="DRK12"/>
      <c r="DRL12"/>
      <c r="DRM12"/>
      <c r="DRN12"/>
      <c r="DRO12"/>
      <c r="DRP12"/>
      <c r="DRQ12"/>
      <c r="DRR12"/>
      <c r="DRS12"/>
      <c r="DRT12"/>
      <c r="DRU12"/>
      <c r="DRV12"/>
      <c r="DRW12"/>
      <c r="DRX12"/>
      <c r="DRY12"/>
      <c r="DRZ12"/>
      <c r="DSA12"/>
      <c r="DSB12"/>
      <c r="DSC12"/>
      <c r="DSD12"/>
      <c r="DSE12"/>
      <c r="DSF12"/>
      <c r="DSG12"/>
      <c r="DSH12"/>
      <c r="DSI12"/>
      <c r="DSJ12"/>
      <c r="DSK12"/>
      <c r="DSL12"/>
      <c r="DSM12"/>
      <c r="DSN12"/>
      <c r="DSO12"/>
      <c r="DSP12"/>
      <c r="DSQ12"/>
      <c r="DSR12"/>
      <c r="DSS12"/>
      <c r="DST12"/>
      <c r="DSU12"/>
      <c r="DSV12"/>
      <c r="DSW12"/>
      <c r="DSX12"/>
      <c r="DSY12"/>
      <c r="DSZ12"/>
      <c r="DTA12"/>
      <c r="DTB12"/>
      <c r="DTC12"/>
      <c r="DTD12"/>
      <c r="DTE12"/>
      <c r="DTF12"/>
      <c r="DTG12"/>
      <c r="DTH12"/>
      <c r="DTI12"/>
      <c r="DTJ12"/>
      <c r="DTK12"/>
      <c r="DTL12"/>
      <c r="DTM12"/>
      <c r="DTN12"/>
      <c r="DTO12"/>
      <c r="DTP12"/>
      <c r="DTQ12"/>
      <c r="DTR12"/>
      <c r="DTS12"/>
      <c r="DTT12"/>
      <c r="DTU12"/>
      <c r="DTV12"/>
      <c r="DTW12"/>
      <c r="DTX12"/>
      <c r="DTY12"/>
      <c r="DTZ12"/>
      <c r="DUA12"/>
      <c r="DUB12"/>
      <c r="DUC12"/>
      <c r="DUD12"/>
      <c r="DUE12"/>
      <c r="DUF12"/>
      <c r="DUG12"/>
      <c r="DUH12"/>
      <c r="DUI12"/>
      <c r="DUJ12"/>
      <c r="DUK12"/>
      <c r="DUL12"/>
      <c r="DUM12"/>
      <c r="DUN12"/>
      <c r="DUO12"/>
      <c r="DUP12"/>
      <c r="DUQ12"/>
      <c r="DUR12"/>
      <c r="DUS12"/>
      <c r="DUT12"/>
      <c r="DUU12"/>
      <c r="DUV12"/>
      <c r="DUW12"/>
      <c r="DUX12"/>
      <c r="DUY12"/>
      <c r="DUZ12"/>
      <c r="DVA12"/>
      <c r="DVB12"/>
      <c r="DVC12"/>
      <c r="DVD12"/>
      <c r="DVE12"/>
      <c r="DVF12"/>
      <c r="DVG12"/>
      <c r="DVH12"/>
      <c r="DVI12"/>
      <c r="DVJ12"/>
      <c r="DVK12"/>
      <c r="DVL12"/>
      <c r="DVM12"/>
      <c r="DVN12"/>
      <c r="DVO12"/>
      <c r="DVP12"/>
      <c r="DVQ12"/>
      <c r="DVR12"/>
      <c r="DVS12"/>
      <c r="DVT12"/>
      <c r="DVU12"/>
      <c r="DVV12"/>
      <c r="DVW12"/>
      <c r="DVX12"/>
      <c r="DVY12"/>
      <c r="DVZ12"/>
      <c r="DWA12"/>
      <c r="DWB12"/>
      <c r="DWC12"/>
      <c r="DWD12"/>
      <c r="DWE12"/>
      <c r="DWF12"/>
      <c r="DWG12"/>
      <c r="DWH12"/>
      <c r="DWI12"/>
      <c r="DWJ12"/>
      <c r="DWK12"/>
      <c r="DWL12"/>
      <c r="DWM12"/>
      <c r="DWN12"/>
      <c r="DWO12"/>
      <c r="DWP12"/>
      <c r="DWQ12"/>
      <c r="DWR12"/>
      <c r="DWS12"/>
      <c r="DWT12"/>
      <c r="DWU12"/>
      <c r="DWV12"/>
      <c r="DWW12"/>
      <c r="DWX12"/>
      <c r="DWY12"/>
      <c r="DWZ12"/>
      <c r="DXA12"/>
      <c r="DXB12"/>
      <c r="DXC12"/>
      <c r="DXD12"/>
      <c r="DXE12"/>
      <c r="DXF12"/>
      <c r="DXG12"/>
      <c r="DXH12"/>
      <c r="DXI12"/>
      <c r="DXJ12"/>
      <c r="DXK12"/>
      <c r="DXL12"/>
      <c r="DXM12"/>
      <c r="DXN12"/>
      <c r="DXO12"/>
      <c r="DXP12"/>
      <c r="DXQ12"/>
      <c r="DXR12"/>
      <c r="DXS12"/>
      <c r="DXT12"/>
      <c r="DXU12"/>
      <c r="DXV12"/>
      <c r="DXW12"/>
      <c r="DXX12"/>
      <c r="DXY12"/>
      <c r="DXZ12"/>
      <c r="DYA12"/>
      <c r="DYB12"/>
      <c r="DYC12"/>
      <c r="DYD12"/>
      <c r="DYE12"/>
      <c r="DYF12"/>
      <c r="DYG12"/>
      <c r="DYH12"/>
      <c r="DYI12"/>
      <c r="DYJ12"/>
      <c r="DYK12"/>
      <c r="DYL12"/>
      <c r="DYM12"/>
      <c r="DYN12"/>
      <c r="DYO12"/>
      <c r="DYP12"/>
      <c r="DYQ12"/>
      <c r="DYR12"/>
      <c r="DYS12"/>
      <c r="DYT12"/>
      <c r="DYU12"/>
      <c r="DYV12"/>
      <c r="DYW12"/>
      <c r="DYX12"/>
      <c r="DYY12"/>
      <c r="DYZ12"/>
      <c r="DZA12"/>
      <c r="DZB12"/>
      <c r="DZC12"/>
      <c r="DZD12"/>
      <c r="DZE12"/>
      <c r="DZF12"/>
      <c r="DZG12"/>
      <c r="DZH12"/>
      <c r="DZI12"/>
      <c r="DZJ12"/>
      <c r="DZK12"/>
      <c r="DZL12"/>
      <c r="DZM12"/>
      <c r="DZN12"/>
      <c r="DZO12"/>
      <c r="DZP12"/>
      <c r="DZQ12"/>
      <c r="DZR12"/>
      <c r="DZS12"/>
      <c r="DZT12"/>
      <c r="DZU12"/>
      <c r="DZV12"/>
      <c r="DZW12"/>
      <c r="DZX12"/>
      <c r="DZY12"/>
      <c r="DZZ12"/>
      <c r="EAA12"/>
      <c r="EAB12"/>
      <c r="EAC12"/>
      <c r="EAD12"/>
      <c r="EAE12"/>
      <c r="EAF12"/>
      <c r="EAG12"/>
      <c r="EAH12"/>
      <c r="EAI12"/>
      <c r="EAJ12"/>
      <c r="EAK12"/>
      <c r="EAL12"/>
      <c r="EAM12"/>
      <c r="EAN12"/>
      <c r="EAO12"/>
      <c r="EAP12"/>
      <c r="EAQ12"/>
      <c r="EAR12"/>
      <c r="EAS12"/>
      <c r="EAT12"/>
      <c r="EAU12"/>
      <c r="EAV12"/>
      <c r="EAW12"/>
      <c r="EAX12"/>
      <c r="EAY12"/>
      <c r="EAZ12"/>
      <c r="EBA12"/>
      <c r="EBB12"/>
      <c r="EBC12"/>
      <c r="EBD12"/>
      <c r="EBE12"/>
      <c r="EBF12"/>
      <c r="EBG12"/>
      <c r="EBH12"/>
      <c r="EBI12"/>
      <c r="EBJ12"/>
      <c r="EBK12"/>
      <c r="EBL12"/>
      <c r="EBM12"/>
      <c r="EBN12"/>
      <c r="EBO12"/>
      <c r="EBP12"/>
      <c r="EBQ12"/>
      <c r="EBR12"/>
      <c r="EBS12"/>
      <c r="EBT12"/>
      <c r="EBU12"/>
      <c r="EBV12"/>
      <c r="EBW12"/>
      <c r="EBX12"/>
      <c r="EBY12"/>
      <c r="EBZ12"/>
      <c r="ECA12"/>
      <c r="ECB12"/>
      <c r="ECC12"/>
      <c r="ECD12"/>
      <c r="ECE12"/>
      <c r="ECF12"/>
      <c r="ECG12"/>
      <c r="ECH12"/>
      <c r="ECI12"/>
      <c r="ECJ12"/>
      <c r="ECK12"/>
      <c r="ECL12"/>
      <c r="ECM12"/>
      <c r="ECN12"/>
      <c r="ECO12"/>
      <c r="ECP12"/>
      <c r="ECQ12"/>
      <c r="ECR12"/>
      <c r="ECS12"/>
      <c r="ECT12"/>
      <c r="ECU12"/>
      <c r="ECV12"/>
      <c r="ECW12"/>
      <c r="ECX12"/>
      <c r="ECY12"/>
      <c r="ECZ12"/>
      <c r="EDA12"/>
      <c r="EDB12"/>
      <c r="EDC12"/>
      <c r="EDD12"/>
      <c r="EDE12"/>
      <c r="EDF12"/>
      <c r="EDG12"/>
      <c r="EDH12"/>
      <c r="EDI12"/>
      <c r="EDJ12"/>
      <c r="EDK12"/>
      <c r="EDL12"/>
      <c r="EDM12"/>
      <c r="EDN12"/>
      <c r="EDO12"/>
      <c r="EDP12"/>
      <c r="EDQ12"/>
      <c r="EDR12"/>
      <c r="EDS12"/>
      <c r="EDT12"/>
      <c r="EDU12"/>
      <c r="EDV12"/>
      <c r="EDW12"/>
      <c r="EDX12"/>
      <c r="EDY12"/>
      <c r="EDZ12"/>
      <c r="EEA12"/>
      <c r="EEB12"/>
      <c r="EEC12"/>
      <c r="EED12"/>
      <c r="EEE12"/>
      <c r="EEF12"/>
      <c r="EEG12"/>
      <c r="EEH12"/>
      <c r="EEI12"/>
      <c r="EEJ12"/>
      <c r="EEK12"/>
      <c r="EEL12"/>
      <c r="EEM12"/>
      <c r="EEN12"/>
      <c r="EEO12"/>
      <c r="EEP12"/>
      <c r="EEQ12"/>
      <c r="EER12"/>
      <c r="EES12"/>
      <c r="EET12"/>
      <c r="EEU12"/>
      <c r="EEV12"/>
      <c r="EEW12"/>
      <c r="EEX12"/>
      <c r="EEY12"/>
      <c r="EEZ12"/>
      <c r="EFA12"/>
      <c r="EFB12"/>
      <c r="EFC12"/>
      <c r="EFD12"/>
      <c r="EFE12"/>
      <c r="EFF12"/>
      <c r="EFG12"/>
      <c r="EFH12"/>
      <c r="EFI12"/>
      <c r="EFJ12"/>
      <c r="EFK12"/>
      <c r="EFL12"/>
      <c r="EFM12"/>
      <c r="EFN12"/>
      <c r="EFO12"/>
      <c r="EFP12"/>
      <c r="EFQ12"/>
      <c r="EFR12"/>
      <c r="EFS12"/>
      <c r="EFT12"/>
      <c r="EFU12"/>
      <c r="EFV12"/>
      <c r="EFW12"/>
      <c r="EFX12"/>
      <c r="EFY12"/>
      <c r="EFZ12"/>
      <c r="EGA12"/>
      <c r="EGB12"/>
      <c r="EGC12"/>
      <c r="EGD12"/>
      <c r="EGE12"/>
      <c r="EGF12"/>
      <c r="EGG12"/>
      <c r="EGH12"/>
      <c r="EGI12"/>
      <c r="EGJ12"/>
      <c r="EGK12"/>
      <c r="EGL12"/>
      <c r="EGM12"/>
      <c r="EGN12"/>
      <c r="EGO12"/>
      <c r="EGP12"/>
      <c r="EGQ12"/>
      <c r="EGR12"/>
      <c r="EGS12"/>
      <c r="EGT12"/>
      <c r="EGU12"/>
      <c r="EGV12"/>
      <c r="EGW12"/>
      <c r="EGX12"/>
      <c r="EGY12"/>
      <c r="EGZ12"/>
      <c r="EHA12"/>
      <c r="EHB12"/>
      <c r="EHC12"/>
      <c r="EHD12"/>
      <c r="EHE12"/>
      <c r="EHF12"/>
      <c r="EHG12"/>
      <c r="EHH12"/>
      <c r="EHI12"/>
      <c r="EHJ12"/>
      <c r="EHK12"/>
      <c r="EHL12"/>
      <c r="EHM12"/>
      <c r="EHN12"/>
      <c r="EHO12"/>
      <c r="EHP12"/>
      <c r="EHQ12"/>
      <c r="EHR12"/>
      <c r="EHS12"/>
      <c r="EHT12"/>
      <c r="EHU12"/>
      <c r="EHV12"/>
      <c r="EHW12"/>
      <c r="EHX12"/>
      <c r="EHY12"/>
      <c r="EHZ12"/>
      <c r="EIA12"/>
      <c r="EIB12"/>
      <c r="EIC12"/>
      <c r="EID12"/>
      <c r="EIE12"/>
      <c r="EIF12"/>
      <c r="EIG12"/>
      <c r="EIH12"/>
      <c r="EII12"/>
      <c r="EIJ12"/>
      <c r="EIK12"/>
      <c r="EIL12"/>
      <c r="EIM12"/>
      <c r="EIN12"/>
      <c r="EIO12"/>
      <c r="EIP12"/>
      <c r="EIQ12"/>
      <c r="EIR12"/>
      <c r="EIS12"/>
      <c r="EIT12"/>
      <c r="EIU12"/>
      <c r="EIV12"/>
      <c r="EIW12"/>
      <c r="EIX12"/>
      <c r="EIY12"/>
      <c r="EIZ12"/>
      <c r="EJA12"/>
      <c r="EJB12"/>
      <c r="EJC12"/>
      <c r="EJD12"/>
      <c r="EJE12"/>
      <c r="EJF12"/>
      <c r="EJG12"/>
      <c r="EJH12"/>
      <c r="EJI12"/>
      <c r="EJJ12"/>
      <c r="EJK12"/>
      <c r="EJL12"/>
      <c r="EJM12"/>
      <c r="EJN12"/>
      <c r="EJO12"/>
      <c r="EJP12"/>
      <c r="EJQ12"/>
      <c r="EJR12"/>
      <c r="EJS12"/>
      <c r="EJT12"/>
      <c r="EJU12"/>
      <c r="EJV12"/>
      <c r="EJW12"/>
      <c r="EJX12"/>
      <c r="EJY12"/>
      <c r="EJZ12"/>
      <c r="EKA12"/>
      <c r="EKB12"/>
      <c r="EKC12"/>
      <c r="EKD12"/>
      <c r="EKE12"/>
      <c r="EKF12"/>
      <c r="EKG12"/>
      <c r="EKH12"/>
      <c r="EKI12"/>
      <c r="EKJ12"/>
      <c r="EKK12"/>
      <c r="EKL12"/>
      <c r="EKM12"/>
      <c r="EKN12"/>
      <c r="EKO12"/>
      <c r="EKP12"/>
      <c r="EKQ12"/>
      <c r="EKR12"/>
      <c r="EKS12"/>
      <c r="EKT12"/>
      <c r="EKU12"/>
      <c r="EKV12"/>
      <c r="EKW12"/>
      <c r="EKX12"/>
      <c r="EKY12"/>
      <c r="EKZ12"/>
      <c r="ELA12"/>
      <c r="ELB12"/>
      <c r="ELC12"/>
      <c r="ELD12"/>
      <c r="ELE12"/>
      <c r="ELF12"/>
      <c r="ELG12"/>
      <c r="ELH12"/>
      <c r="ELI12"/>
      <c r="ELJ12"/>
      <c r="ELK12"/>
      <c r="ELL12"/>
      <c r="ELM12"/>
      <c r="ELN12"/>
      <c r="ELO12"/>
      <c r="ELP12"/>
      <c r="ELQ12"/>
      <c r="ELR12"/>
      <c r="ELS12"/>
      <c r="ELT12"/>
      <c r="ELU12"/>
      <c r="ELV12"/>
      <c r="ELW12"/>
      <c r="ELX12"/>
      <c r="ELY12"/>
      <c r="ELZ12"/>
      <c r="EMA12"/>
      <c r="EMB12"/>
      <c r="EMC12"/>
      <c r="EMD12"/>
      <c r="EME12"/>
      <c r="EMF12"/>
      <c r="EMG12"/>
      <c r="EMH12"/>
      <c r="EMI12"/>
      <c r="EMJ12"/>
      <c r="EMK12"/>
      <c r="EML12"/>
      <c r="EMM12"/>
      <c r="EMN12"/>
      <c r="EMO12"/>
      <c r="EMP12"/>
      <c r="EMQ12"/>
      <c r="EMR12"/>
      <c r="EMS12"/>
      <c r="EMT12"/>
      <c r="EMU12"/>
      <c r="EMV12"/>
      <c r="EMW12"/>
      <c r="EMX12"/>
      <c r="EMY12"/>
      <c r="EMZ12"/>
      <c r="ENA12"/>
      <c r="ENB12"/>
      <c r="ENC12"/>
      <c r="END12"/>
      <c r="ENE12"/>
      <c r="ENF12"/>
      <c r="ENG12"/>
      <c r="ENH12"/>
      <c r="ENI12"/>
      <c r="ENJ12"/>
      <c r="ENK12"/>
      <c r="ENL12"/>
      <c r="ENM12"/>
      <c r="ENN12"/>
      <c r="ENO12"/>
      <c r="ENP12"/>
      <c r="ENQ12"/>
      <c r="ENR12"/>
      <c r="ENS12"/>
      <c r="ENT12"/>
      <c r="ENU12"/>
      <c r="ENV12"/>
      <c r="ENW12"/>
      <c r="ENX12"/>
      <c r="ENY12"/>
      <c r="ENZ12"/>
      <c r="EOA12"/>
      <c r="EOB12"/>
      <c r="EOC12"/>
      <c r="EOD12"/>
      <c r="EOE12"/>
      <c r="EOF12"/>
      <c r="EOG12"/>
      <c r="EOH12"/>
      <c r="EOI12"/>
      <c r="EOJ12"/>
      <c r="EOK12"/>
      <c r="EOL12"/>
      <c r="EOM12"/>
      <c r="EON12"/>
      <c r="EOO12"/>
      <c r="EOP12"/>
      <c r="EOQ12"/>
      <c r="EOR12"/>
      <c r="EOS12"/>
      <c r="EOT12"/>
      <c r="EOU12"/>
      <c r="EOV12"/>
      <c r="EOW12"/>
      <c r="EOX12"/>
      <c r="EOY12"/>
      <c r="EOZ12"/>
      <c r="EPA12"/>
      <c r="EPB12"/>
      <c r="EPC12"/>
      <c r="EPD12"/>
      <c r="EPE12"/>
      <c r="EPF12"/>
      <c r="EPG12"/>
      <c r="EPH12"/>
      <c r="EPI12"/>
      <c r="EPJ12"/>
      <c r="EPK12"/>
      <c r="EPL12"/>
      <c r="EPM12"/>
      <c r="EPN12"/>
      <c r="EPO12"/>
      <c r="EPP12"/>
      <c r="EPQ12"/>
      <c r="EPR12"/>
      <c r="EPS12"/>
      <c r="EPT12"/>
      <c r="EPU12"/>
      <c r="EPV12"/>
      <c r="EPW12"/>
      <c r="EPX12"/>
      <c r="EPY12"/>
      <c r="EPZ12"/>
      <c r="EQA12"/>
      <c r="EQB12"/>
      <c r="EQC12"/>
      <c r="EQD12"/>
      <c r="EQE12"/>
      <c r="EQF12"/>
      <c r="EQG12"/>
      <c r="EQH12"/>
      <c r="EQI12"/>
      <c r="EQJ12"/>
      <c r="EQK12"/>
      <c r="EQL12"/>
      <c r="EQM12"/>
      <c r="EQN12"/>
      <c r="EQO12"/>
      <c r="EQP12"/>
      <c r="EQQ12"/>
      <c r="EQR12"/>
      <c r="EQS12"/>
      <c r="EQT12"/>
      <c r="EQU12"/>
      <c r="EQV12"/>
      <c r="EQW12"/>
      <c r="EQX12"/>
      <c r="EQY12"/>
      <c r="EQZ12"/>
      <c r="ERA12"/>
      <c r="ERB12"/>
      <c r="ERC12"/>
      <c r="ERD12"/>
      <c r="ERE12"/>
      <c r="ERF12"/>
      <c r="ERG12"/>
      <c r="ERH12"/>
      <c r="ERI12"/>
      <c r="ERJ12"/>
      <c r="ERK12"/>
      <c r="ERL12"/>
      <c r="ERM12"/>
      <c r="ERN12"/>
      <c r="ERO12"/>
      <c r="ERP12"/>
      <c r="ERQ12"/>
      <c r="ERR12"/>
      <c r="ERS12"/>
      <c r="ERT12"/>
      <c r="ERU12"/>
      <c r="ERV12"/>
      <c r="ERW12"/>
      <c r="ERX12"/>
      <c r="ERY12"/>
      <c r="ERZ12"/>
      <c r="ESA12"/>
      <c r="ESB12"/>
      <c r="ESC12"/>
      <c r="ESD12"/>
      <c r="ESE12"/>
      <c r="ESF12"/>
      <c r="ESG12"/>
      <c r="ESH12"/>
      <c r="ESI12"/>
      <c r="ESJ12"/>
      <c r="ESK12"/>
      <c r="ESL12"/>
      <c r="ESM12"/>
      <c r="ESN12"/>
      <c r="ESO12"/>
      <c r="ESP12"/>
      <c r="ESQ12"/>
      <c r="ESR12"/>
      <c r="ESS12"/>
      <c r="EST12"/>
      <c r="ESU12"/>
      <c r="ESV12"/>
      <c r="ESW12"/>
      <c r="ESX12"/>
      <c r="ESY12"/>
      <c r="ESZ12"/>
      <c r="ETA12"/>
      <c r="ETB12"/>
      <c r="ETC12"/>
      <c r="ETD12"/>
      <c r="ETE12"/>
      <c r="ETF12"/>
      <c r="ETG12"/>
      <c r="ETH12"/>
      <c r="ETI12"/>
      <c r="ETJ12"/>
      <c r="ETK12"/>
      <c r="ETL12"/>
      <c r="ETM12"/>
      <c r="ETN12"/>
      <c r="ETO12"/>
      <c r="ETP12"/>
      <c r="ETQ12"/>
      <c r="ETR12"/>
      <c r="ETS12"/>
      <c r="ETT12"/>
      <c r="ETU12"/>
      <c r="ETV12"/>
      <c r="ETW12"/>
      <c r="ETX12"/>
      <c r="ETY12"/>
      <c r="ETZ12"/>
      <c r="EUA12"/>
      <c r="EUB12"/>
      <c r="EUC12"/>
      <c r="EUD12"/>
      <c r="EUE12"/>
      <c r="EUF12"/>
      <c r="EUG12"/>
      <c r="EUH12"/>
      <c r="EUI12"/>
      <c r="EUJ12"/>
      <c r="EUK12"/>
      <c r="EUL12"/>
      <c r="EUM12"/>
      <c r="EUN12"/>
      <c r="EUO12"/>
      <c r="EUP12"/>
      <c r="EUQ12"/>
      <c r="EUR12"/>
      <c r="EUS12"/>
      <c r="EUT12"/>
      <c r="EUU12"/>
      <c r="EUV12"/>
      <c r="EUW12"/>
      <c r="EUX12"/>
      <c r="EUY12"/>
      <c r="EUZ12"/>
      <c r="EVA12"/>
      <c r="EVB12"/>
      <c r="EVC12"/>
      <c r="EVD12"/>
      <c r="EVE12"/>
      <c r="EVF12"/>
      <c r="EVG12"/>
      <c r="EVH12"/>
      <c r="EVI12"/>
      <c r="EVJ12"/>
      <c r="EVK12"/>
      <c r="EVL12"/>
      <c r="EVM12"/>
      <c r="EVN12"/>
      <c r="EVO12"/>
      <c r="EVP12"/>
      <c r="EVQ12"/>
      <c r="EVR12"/>
      <c r="EVS12"/>
      <c r="EVT12"/>
      <c r="EVU12"/>
      <c r="EVV12"/>
      <c r="EVW12"/>
      <c r="EVX12"/>
      <c r="EVY12"/>
      <c r="EVZ12"/>
      <c r="EWA12"/>
      <c r="EWB12"/>
      <c r="EWC12"/>
      <c r="EWD12"/>
      <c r="EWE12"/>
      <c r="EWF12"/>
      <c r="EWG12"/>
      <c r="EWH12"/>
      <c r="EWI12"/>
      <c r="EWJ12"/>
      <c r="EWK12"/>
      <c r="EWL12"/>
      <c r="EWM12"/>
      <c r="EWN12"/>
      <c r="EWO12"/>
      <c r="EWP12"/>
      <c r="EWQ12"/>
      <c r="EWR12"/>
      <c r="EWS12"/>
      <c r="EWT12"/>
      <c r="EWU12"/>
      <c r="EWV12"/>
      <c r="EWW12"/>
      <c r="EWX12"/>
      <c r="EWY12"/>
      <c r="EWZ12"/>
      <c r="EXA12"/>
      <c r="EXB12"/>
      <c r="EXC12"/>
      <c r="EXD12"/>
      <c r="EXE12"/>
      <c r="EXF12"/>
      <c r="EXG12"/>
      <c r="EXH12"/>
      <c r="EXI12"/>
      <c r="EXJ12"/>
      <c r="EXK12"/>
      <c r="EXL12"/>
      <c r="EXM12"/>
      <c r="EXN12"/>
      <c r="EXO12"/>
      <c r="EXP12"/>
      <c r="EXQ12"/>
      <c r="EXR12"/>
      <c r="EXS12"/>
      <c r="EXT12"/>
      <c r="EXU12"/>
      <c r="EXV12"/>
      <c r="EXW12"/>
      <c r="EXX12"/>
      <c r="EXY12"/>
      <c r="EXZ12"/>
      <c r="EYA12"/>
      <c r="EYB12"/>
      <c r="EYC12"/>
      <c r="EYD12"/>
      <c r="EYE12"/>
      <c r="EYF12"/>
      <c r="EYG12"/>
      <c r="EYH12"/>
      <c r="EYI12"/>
      <c r="EYJ12"/>
      <c r="EYK12"/>
      <c r="EYL12"/>
      <c r="EYM12"/>
      <c r="EYN12"/>
      <c r="EYO12"/>
      <c r="EYP12"/>
      <c r="EYQ12"/>
      <c r="EYR12"/>
      <c r="EYS12"/>
      <c r="EYT12"/>
      <c r="EYU12"/>
      <c r="EYV12"/>
      <c r="EYW12"/>
      <c r="EYX12"/>
      <c r="EYY12"/>
      <c r="EYZ12"/>
      <c r="EZA12"/>
      <c r="EZB12"/>
      <c r="EZC12"/>
      <c r="EZD12"/>
      <c r="EZE12"/>
      <c r="EZF12"/>
      <c r="EZG12"/>
      <c r="EZH12"/>
      <c r="EZI12"/>
      <c r="EZJ12"/>
      <c r="EZK12"/>
      <c r="EZL12"/>
      <c r="EZM12"/>
      <c r="EZN12"/>
      <c r="EZO12"/>
      <c r="EZP12"/>
      <c r="EZQ12"/>
      <c r="EZR12"/>
      <c r="EZS12"/>
      <c r="EZT12"/>
      <c r="EZU12"/>
      <c r="EZV12"/>
      <c r="EZW12"/>
      <c r="EZX12"/>
      <c r="EZY12"/>
      <c r="EZZ12"/>
      <c r="FAA12"/>
      <c r="FAB12"/>
      <c r="FAC12"/>
      <c r="FAD12"/>
      <c r="FAE12"/>
      <c r="FAF12"/>
      <c r="FAG12"/>
      <c r="FAH12"/>
      <c r="FAI12"/>
      <c r="FAJ12"/>
      <c r="FAK12"/>
      <c r="FAL12"/>
      <c r="FAM12"/>
      <c r="FAN12"/>
      <c r="FAO12"/>
      <c r="FAP12"/>
      <c r="FAQ12"/>
      <c r="FAR12"/>
      <c r="FAS12"/>
      <c r="FAT12"/>
      <c r="FAU12"/>
      <c r="FAV12"/>
      <c r="FAW12"/>
      <c r="FAX12"/>
      <c r="FAY12"/>
      <c r="FAZ12"/>
      <c r="FBA12"/>
      <c r="FBB12"/>
      <c r="FBC12"/>
      <c r="FBD12"/>
      <c r="FBE12"/>
      <c r="FBF12"/>
      <c r="FBG12"/>
      <c r="FBH12"/>
      <c r="FBI12"/>
      <c r="FBJ12"/>
      <c r="FBK12"/>
      <c r="FBL12"/>
      <c r="FBM12"/>
      <c r="FBN12"/>
      <c r="FBO12"/>
      <c r="FBP12"/>
      <c r="FBQ12"/>
      <c r="FBR12"/>
      <c r="FBS12"/>
      <c r="FBT12"/>
      <c r="FBU12"/>
      <c r="FBV12"/>
      <c r="FBW12"/>
      <c r="FBX12"/>
      <c r="FBY12"/>
      <c r="FBZ12"/>
      <c r="FCA12"/>
      <c r="FCB12"/>
      <c r="FCC12"/>
      <c r="FCD12"/>
      <c r="FCE12"/>
      <c r="FCF12"/>
      <c r="FCG12"/>
      <c r="FCH12"/>
      <c r="FCI12"/>
      <c r="FCJ12"/>
      <c r="FCK12"/>
      <c r="FCL12"/>
      <c r="FCM12"/>
      <c r="FCN12"/>
      <c r="FCO12"/>
      <c r="FCP12"/>
      <c r="FCQ12"/>
      <c r="FCR12"/>
      <c r="FCS12"/>
      <c r="FCT12"/>
      <c r="FCU12"/>
      <c r="FCV12"/>
      <c r="FCW12"/>
      <c r="FCX12"/>
      <c r="FCY12"/>
      <c r="FCZ12"/>
      <c r="FDA12"/>
      <c r="FDB12"/>
      <c r="FDC12"/>
      <c r="FDD12"/>
      <c r="FDE12"/>
      <c r="FDF12"/>
      <c r="FDG12"/>
      <c r="FDH12"/>
      <c r="FDI12"/>
      <c r="FDJ12"/>
      <c r="FDK12"/>
      <c r="FDL12"/>
      <c r="FDM12"/>
      <c r="FDN12"/>
      <c r="FDO12"/>
      <c r="FDP12"/>
      <c r="FDQ12"/>
      <c r="FDR12"/>
      <c r="FDS12"/>
      <c r="FDT12"/>
      <c r="FDU12"/>
      <c r="FDV12"/>
      <c r="FDW12"/>
      <c r="FDX12"/>
      <c r="FDY12"/>
      <c r="FDZ12"/>
      <c r="FEA12"/>
      <c r="FEB12"/>
      <c r="FEC12"/>
      <c r="FED12"/>
      <c r="FEE12"/>
      <c r="FEF12"/>
      <c r="FEG12"/>
      <c r="FEH12"/>
      <c r="FEI12"/>
      <c r="FEJ12"/>
      <c r="FEK12"/>
      <c r="FEL12"/>
      <c r="FEM12"/>
      <c r="FEN12"/>
      <c r="FEO12"/>
      <c r="FEP12"/>
      <c r="FEQ12"/>
      <c r="FER12"/>
      <c r="FES12"/>
      <c r="FET12"/>
      <c r="FEU12"/>
      <c r="FEV12"/>
      <c r="FEW12"/>
      <c r="FEX12"/>
      <c r="FEY12"/>
      <c r="FEZ12"/>
      <c r="FFA12"/>
      <c r="FFB12"/>
      <c r="FFC12"/>
      <c r="FFD12"/>
      <c r="FFE12"/>
      <c r="FFF12"/>
      <c r="FFG12"/>
      <c r="FFH12"/>
      <c r="FFI12"/>
      <c r="FFJ12"/>
      <c r="FFK12"/>
      <c r="FFL12"/>
      <c r="FFM12"/>
      <c r="FFN12"/>
      <c r="FFO12"/>
      <c r="FFP12"/>
      <c r="FFQ12"/>
      <c r="FFR12"/>
      <c r="FFS12"/>
      <c r="FFT12"/>
      <c r="FFU12"/>
      <c r="FFV12"/>
      <c r="FFW12"/>
      <c r="FFX12"/>
      <c r="FFY12"/>
      <c r="FFZ12"/>
      <c r="FGA12"/>
      <c r="FGB12"/>
      <c r="FGC12"/>
      <c r="FGD12"/>
      <c r="FGE12"/>
      <c r="FGF12"/>
      <c r="FGG12"/>
      <c r="FGH12"/>
      <c r="FGI12"/>
      <c r="FGJ12"/>
      <c r="FGK12"/>
      <c r="FGL12"/>
      <c r="FGM12"/>
      <c r="FGN12"/>
      <c r="FGO12"/>
      <c r="FGP12"/>
      <c r="FGQ12"/>
      <c r="FGR12"/>
      <c r="FGS12"/>
      <c r="FGT12"/>
      <c r="FGU12"/>
      <c r="FGV12"/>
      <c r="FGW12"/>
      <c r="FGX12"/>
      <c r="FGY12"/>
      <c r="FGZ12"/>
      <c r="FHA12"/>
      <c r="FHB12"/>
      <c r="FHC12"/>
      <c r="FHD12"/>
      <c r="FHE12"/>
      <c r="FHF12"/>
      <c r="FHG12"/>
      <c r="FHH12"/>
      <c r="FHI12"/>
      <c r="FHJ12"/>
      <c r="FHK12"/>
      <c r="FHL12"/>
      <c r="FHM12"/>
      <c r="FHN12"/>
      <c r="FHO12"/>
      <c r="FHP12"/>
      <c r="FHQ12"/>
      <c r="FHR12"/>
      <c r="FHS12"/>
      <c r="FHT12"/>
      <c r="FHU12"/>
      <c r="FHV12"/>
      <c r="FHW12"/>
      <c r="FHX12"/>
      <c r="FHY12"/>
      <c r="FHZ12"/>
      <c r="FIA12"/>
      <c r="FIB12"/>
      <c r="FIC12"/>
      <c r="FID12"/>
      <c r="FIE12"/>
      <c r="FIF12"/>
      <c r="FIG12"/>
      <c r="FIH12"/>
      <c r="FII12"/>
      <c r="FIJ12"/>
      <c r="FIK12"/>
      <c r="FIL12"/>
      <c r="FIM12"/>
      <c r="FIN12"/>
      <c r="FIO12"/>
      <c r="FIP12"/>
      <c r="FIQ12"/>
      <c r="FIR12"/>
      <c r="FIS12"/>
      <c r="FIT12"/>
      <c r="FIU12"/>
      <c r="FIV12"/>
      <c r="FIW12"/>
      <c r="FIX12"/>
      <c r="FIY12"/>
      <c r="FIZ12"/>
      <c r="FJA12"/>
      <c r="FJB12"/>
      <c r="FJC12"/>
      <c r="FJD12"/>
      <c r="FJE12"/>
      <c r="FJF12"/>
      <c r="FJG12"/>
      <c r="FJH12"/>
      <c r="FJI12"/>
      <c r="FJJ12"/>
      <c r="FJK12"/>
      <c r="FJL12"/>
      <c r="FJM12"/>
      <c r="FJN12"/>
      <c r="FJO12"/>
      <c r="FJP12"/>
      <c r="FJQ12"/>
      <c r="FJR12"/>
      <c r="FJS12"/>
      <c r="FJT12"/>
      <c r="FJU12"/>
      <c r="FJV12"/>
      <c r="FJW12"/>
      <c r="FJX12"/>
      <c r="FJY12"/>
      <c r="FJZ12"/>
      <c r="FKA12"/>
      <c r="FKB12"/>
      <c r="FKC12"/>
      <c r="FKD12"/>
      <c r="FKE12"/>
      <c r="FKF12"/>
      <c r="FKG12"/>
      <c r="FKH12"/>
      <c r="FKI12"/>
      <c r="FKJ12"/>
      <c r="FKK12"/>
      <c r="FKL12"/>
      <c r="FKM12"/>
      <c r="FKN12"/>
      <c r="FKO12"/>
      <c r="FKP12"/>
      <c r="FKQ12"/>
      <c r="FKR12"/>
      <c r="FKS12"/>
      <c r="FKT12"/>
      <c r="FKU12"/>
      <c r="FKV12"/>
      <c r="FKW12"/>
      <c r="FKX12"/>
      <c r="FKY12"/>
      <c r="FKZ12"/>
      <c r="FLA12"/>
      <c r="FLB12"/>
      <c r="FLC12"/>
      <c r="FLD12"/>
      <c r="FLE12"/>
      <c r="FLF12"/>
      <c r="FLG12"/>
      <c r="FLH12"/>
      <c r="FLI12"/>
      <c r="FLJ12"/>
      <c r="FLK12"/>
      <c r="FLL12"/>
      <c r="FLM12"/>
      <c r="FLN12"/>
      <c r="FLO12"/>
      <c r="FLP12"/>
      <c r="FLQ12"/>
      <c r="FLR12"/>
      <c r="FLS12"/>
      <c r="FLT12"/>
      <c r="FLU12"/>
      <c r="FLV12"/>
      <c r="FLW12"/>
      <c r="FLX12"/>
      <c r="FLY12"/>
      <c r="FLZ12"/>
      <c r="FMA12"/>
      <c r="FMB12"/>
      <c r="FMC12"/>
      <c r="FMD12"/>
      <c r="FME12"/>
      <c r="FMF12"/>
      <c r="FMG12"/>
      <c r="FMH12"/>
      <c r="FMI12"/>
      <c r="FMJ12"/>
      <c r="FMK12"/>
      <c r="FML12"/>
      <c r="FMM12"/>
      <c r="FMN12"/>
      <c r="FMO12"/>
      <c r="FMP12"/>
      <c r="FMQ12"/>
      <c r="FMR12"/>
      <c r="FMS12"/>
      <c r="FMT12"/>
      <c r="FMU12"/>
      <c r="FMV12"/>
      <c r="FMW12"/>
      <c r="FMX12"/>
      <c r="FMY12"/>
      <c r="FMZ12"/>
      <c r="FNA12"/>
      <c r="FNB12"/>
      <c r="FNC12"/>
      <c r="FND12"/>
      <c r="FNE12"/>
      <c r="FNF12"/>
      <c r="FNG12"/>
      <c r="FNH12"/>
      <c r="FNI12"/>
      <c r="FNJ12"/>
      <c r="FNK12"/>
      <c r="FNL12"/>
      <c r="FNM12"/>
      <c r="FNN12"/>
      <c r="FNO12"/>
      <c r="FNP12"/>
      <c r="FNQ12"/>
      <c r="FNR12"/>
      <c r="FNS12"/>
      <c r="FNT12"/>
      <c r="FNU12"/>
      <c r="FNV12"/>
      <c r="FNW12"/>
      <c r="FNX12"/>
      <c r="FNY12"/>
      <c r="FNZ12"/>
      <c r="FOA12"/>
      <c r="FOB12"/>
      <c r="FOC12"/>
      <c r="FOD12"/>
      <c r="FOE12"/>
      <c r="FOF12"/>
      <c r="FOG12"/>
      <c r="FOH12"/>
      <c r="FOI12"/>
      <c r="FOJ12"/>
      <c r="FOK12"/>
      <c r="FOL12"/>
      <c r="FOM12"/>
      <c r="FON12"/>
      <c r="FOO12"/>
      <c r="FOP12"/>
      <c r="FOQ12"/>
      <c r="FOR12"/>
      <c r="FOS12"/>
      <c r="FOT12"/>
      <c r="FOU12"/>
      <c r="FOV12"/>
      <c r="FOW12"/>
      <c r="FOX12"/>
      <c r="FOY12"/>
      <c r="FOZ12"/>
      <c r="FPA12"/>
      <c r="FPB12"/>
      <c r="FPC12"/>
      <c r="FPD12"/>
      <c r="FPE12"/>
      <c r="FPF12"/>
      <c r="FPG12"/>
      <c r="FPH12"/>
      <c r="FPI12"/>
      <c r="FPJ12"/>
      <c r="FPK12"/>
      <c r="FPL12"/>
      <c r="FPM12"/>
      <c r="FPN12"/>
      <c r="FPO12"/>
      <c r="FPP12"/>
      <c r="FPQ12"/>
      <c r="FPR12"/>
      <c r="FPS12"/>
      <c r="FPT12"/>
      <c r="FPU12"/>
      <c r="FPV12"/>
      <c r="FPW12"/>
      <c r="FPX12"/>
      <c r="FPY12"/>
      <c r="FPZ12"/>
      <c r="FQA12"/>
      <c r="FQB12"/>
      <c r="FQC12"/>
      <c r="FQD12"/>
      <c r="FQE12"/>
      <c r="FQF12"/>
      <c r="FQG12"/>
      <c r="FQH12"/>
      <c r="FQI12"/>
      <c r="FQJ12"/>
      <c r="FQK12"/>
      <c r="FQL12"/>
      <c r="FQM12"/>
      <c r="FQN12"/>
      <c r="FQO12"/>
      <c r="FQP12"/>
      <c r="FQQ12"/>
      <c r="FQR12"/>
      <c r="FQS12"/>
      <c r="FQT12"/>
      <c r="FQU12"/>
      <c r="FQV12"/>
      <c r="FQW12"/>
      <c r="FQX12"/>
      <c r="FQY12"/>
      <c r="FQZ12"/>
      <c r="FRA12"/>
      <c r="FRB12"/>
      <c r="FRC12"/>
      <c r="FRD12"/>
      <c r="FRE12"/>
      <c r="FRF12"/>
      <c r="FRG12"/>
      <c r="FRH12"/>
      <c r="FRI12"/>
      <c r="FRJ12"/>
      <c r="FRK12"/>
      <c r="FRL12"/>
      <c r="FRM12"/>
      <c r="FRN12"/>
      <c r="FRO12"/>
      <c r="FRP12"/>
      <c r="FRQ12"/>
      <c r="FRR12"/>
      <c r="FRS12"/>
      <c r="FRT12"/>
      <c r="FRU12"/>
      <c r="FRV12"/>
      <c r="FRW12"/>
      <c r="FRX12"/>
      <c r="FRY12"/>
      <c r="FRZ12"/>
      <c r="FSA12"/>
      <c r="FSB12"/>
      <c r="FSC12"/>
      <c r="FSD12"/>
      <c r="FSE12"/>
      <c r="FSF12"/>
      <c r="FSG12"/>
      <c r="FSH12"/>
      <c r="FSI12"/>
      <c r="FSJ12"/>
      <c r="FSK12"/>
      <c r="FSL12"/>
      <c r="FSM12"/>
      <c r="FSN12"/>
      <c r="FSO12"/>
      <c r="FSP12"/>
      <c r="FSQ12"/>
      <c r="FSR12"/>
      <c r="FSS12"/>
      <c r="FST12"/>
      <c r="FSU12"/>
      <c r="FSV12"/>
      <c r="FSW12"/>
      <c r="FSX12"/>
      <c r="FSY12"/>
      <c r="FSZ12"/>
      <c r="FTA12"/>
      <c r="FTB12"/>
      <c r="FTC12"/>
      <c r="FTD12"/>
      <c r="FTE12"/>
      <c r="FTF12"/>
      <c r="FTG12"/>
      <c r="FTH12"/>
      <c r="FTI12"/>
      <c r="FTJ12"/>
      <c r="FTK12"/>
      <c r="FTL12"/>
      <c r="FTM12"/>
      <c r="FTN12"/>
      <c r="FTO12"/>
      <c r="FTP12"/>
      <c r="FTQ12"/>
      <c r="FTR12"/>
      <c r="FTS12"/>
      <c r="FTT12"/>
      <c r="FTU12"/>
      <c r="FTV12"/>
      <c r="FTW12"/>
      <c r="FTX12"/>
      <c r="FTY12"/>
      <c r="FTZ12"/>
      <c r="FUA12"/>
      <c r="FUB12"/>
      <c r="FUC12"/>
      <c r="FUD12"/>
      <c r="FUE12"/>
      <c r="FUF12"/>
      <c r="FUG12"/>
      <c r="FUH12"/>
      <c r="FUI12"/>
      <c r="FUJ12"/>
      <c r="FUK12"/>
      <c r="FUL12"/>
      <c r="FUM12"/>
      <c r="FUN12"/>
      <c r="FUO12"/>
      <c r="FUP12"/>
      <c r="FUQ12"/>
      <c r="FUR12"/>
      <c r="FUS12"/>
      <c r="FUT12"/>
      <c r="FUU12"/>
      <c r="FUV12"/>
      <c r="FUW12"/>
      <c r="FUX12"/>
      <c r="FUY12"/>
      <c r="FUZ12"/>
      <c r="FVA12"/>
      <c r="FVB12"/>
      <c r="FVC12"/>
      <c r="FVD12"/>
      <c r="FVE12"/>
      <c r="FVF12"/>
      <c r="FVG12"/>
      <c r="FVH12"/>
      <c r="FVI12"/>
      <c r="FVJ12"/>
      <c r="FVK12"/>
      <c r="FVL12"/>
      <c r="FVM12"/>
      <c r="FVN12"/>
      <c r="FVO12"/>
      <c r="FVP12"/>
      <c r="FVQ12"/>
      <c r="FVR12"/>
      <c r="FVS12"/>
      <c r="FVT12"/>
      <c r="FVU12"/>
      <c r="FVV12"/>
      <c r="FVW12"/>
      <c r="FVX12"/>
      <c r="FVY12"/>
      <c r="FVZ12"/>
      <c r="FWA12"/>
      <c r="FWB12"/>
      <c r="FWC12"/>
      <c r="FWD12"/>
      <c r="FWE12"/>
      <c r="FWF12"/>
      <c r="FWG12"/>
      <c r="FWH12"/>
      <c r="FWI12"/>
      <c r="FWJ12"/>
      <c r="FWK12"/>
      <c r="FWL12"/>
      <c r="FWM12"/>
      <c r="FWN12"/>
      <c r="FWO12"/>
      <c r="FWP12"/>
      <c r="FWQ12"/>
      <c r="FWR12"/>
      <c r="FWS12"/>
      <c r="FWT12"/>
      <c r="FWU12"/>
      <c r="FWV12"/>
      <c r="FWW12"/>
      <c r="FWX12"/>
      <c r="FWY12"/>
      <c r="FWZ12"/>
      <c r="FXA12"/>
      <c r="FXB12"/>
      <c r="FXC12"/>
      <c r="FXD12"/>
      <c r="FXE12"/>
      <c r="FXF12"/>
      <c r="FXG12"/>
      <c r="FXH12"/>
      <c r="FXI12"/>
      <c r="FXJ12"/>
      <c r="FXK12"/>
      <c r="FXL12"/>
      <c r="FXM12"/>
      <c r="FXN12"/>
      <c r="FXO12"/>
      <c r="FXP12"/>
      <c r="FXQ12"/>
      <c r="FXR12"/>
      <c r="FXS12"/>
      <c r="FXT12"/>
      <c r="FXU12"/>
      <c r="FXV12"/>
      <c r="FXW12"/>
      <c r="FXX12"/>
      <c r="FXY12"/>
      <c r="FXZ12"/>
      <c r="FYA12"/>
      <c r="FYB12"/>
      <c r="FYC12"/>
      <c r="FYD12"/>
      <c r="FYE12"/>
      <c r="FYF12"/>
      <c r="FYG12"/>
      <c r="FYH12"/>
      <c r="FYI12"/>
      <c r="FYJ12"/>
      <c r="FYK12"/>
      <c r="FYL12"/>
      <c r="FYM12"/>
      <c r="FYN12"/>
      <c r="FYO12"/>
      <c r="FYP12"/>
      <c r="FYQ12"/>
      <c r="FYR12"/>
      <c r="FYS12"/>
      <c r="FYT12"/>
      <c r="FYU12"/>
      <c r="FYV12"/>
      <c r="FYW12"/>
      <c r="FYX12"/>
      <c r="FYY12"/>
      <c r="FYZ12"/>
      <c r="FZA12"/>
      <c r="FZB12"/>
      <c r="FZC12"/>
      <c r="FZD12"/>
      <c r="FZE12"/>
      <c r="FZF12"/>
      <c r="FZG12"/>
      <c r="FZH12"/>
      <c r="FZI12"/>
      <c r="FZJ12"/>
      <c r="FZK12"/>
      <c r="FZL12"/>
      <c r="FZM12"/>
      <c r="FZN12"/>
      <c r="FZO12"/>
      <c r="FZP12"/>
      <c r="FZQ12"/>
      <c r="FZR12"/>
      <c r="FZS12"/>
      <c r="FZT12"/>
      <c r="FZU12"/>
      <c r="FZV12"/>
      <c r="FZW12"/>
      <c r="FZX12"/>
      <c r="FZY12"/>
      <c r="FZZ12"/>
      <c r="GAA12"/>
      <c r="GAB12"/>
      <c r="GAC12"/>
      <c r="GAD12"/>
      <c r="GAE12"/>
      <c r="GAF12"/>
      <c r="GAG12"/>
      <c r="GAH12"/>
      <c r="GAI12"/>
      <c r="GAJ12"/>
      <c r="GAK12"/>
      <c r="GAL12"/>
      <c r="GAM12"/>
      <c r="GAN12"/>
      <c r="GAO12"/>
      <c r="GAP12"/>
      <c r="GAQ12"/>
      <c r="GAR12"/>
      <c r="GAS12"/>
      <c r="GAT12"/>
      <c r="GAU12"/>
      <c r="GAV12"/>
      <c r="GAW12"/>
      <c r="GAX12"/>
      <c r="GAY12"/>
      <c r="GAZ12"/>
      <c r="GBA12"/>
      <c r="GBB12"/>
      <c r="GBC12"/>
      <c r="GBD12"/>
      <c r="GBE12"/>
      <c r="GBF12"/>
      <c r="GBG12"/>
      <c r="GBH12"/>
      <c r="GBI12"/>
      <c r="GBJ12"/>
      <c r="GBK12"/>
      <c r="GBL12"/>
      <c r="GBM12"/>
      <c r="GBN12"/>
      <c r="GBO12"/>
      <c r="GBP12"/>
      <c r="GBQ12"/>
      <c r="GBR12"/>
      <c r="GBS12"/>
      <c r="GBT12"/>
      <c r="GBU12"/>
      <c r="GBV12"/>
      <c r="GBW12"/>
      <c r="GBX12"/>
      <c r="GBY12"/>
      <c r="GBZ12"/>
      <c r="GCA12"/>
      <c r="GCB12"/>
      <c r="GCC12"/>
      <c r="GCD12"/>
      <c r="GCE12"/>
      <c r="GCF12"/>
      <c r="GCG12"/>
      <c r="GCH12"/>
      <c r="GCI12"/>
      <c r="GCJ12"/>
      <c r="GCK12"/>
      <c r="GCL12"/>
      <c r="GCM12"/>
      <c r="GCN12"/>
      <c r="GCO12"/>
      <c r="GCP12"/>
      <c r="GCQ12"/>
      <c r="GCR12"/>
      <c r="GCS12"/>
      <c r="GCT12"/>
      <c r="GCU12"/>
      <c r="GCV12"/>
      <c r="GCW12"/>
      <c r="GCX12"/>
      <c r="GCY12"/>
      <c r="GCZ12"/>
      <c r="GDA12"/>
      <c r="GDB12"/>
      <c r="GDC12"/>
      <c r="GDD12"/>
      <c r="GDE12"/>
      <c r="GDF12"/>
      <c r="GDG12"/>
      <c r="GDH12"/>
      <c r="GDI12"/>
      <c r="GDJ12"/>
      <c r="GDK12"/>
      <c r="GDL12"/>
      <c r="GDM12"/>
      <c r="GDN12"/>
      <c r="GDO12"/>
      <c r="GDP12"/>
      <c r="GDQ12"/>
      <c r="GDR12"/>
      <c r="GDS12"/>
      <c r="GDT12"/>
      <c r="GDU12"/>
      <c r="GDV12"/>
      <c r="GDW12"/>
      <c r="GDX12"/>
      <c r="GDY12"/>
      <c r="GDZ12"/>
      <c r="GEA12"/>
      <c r="GEB12"/>
      <c r="GEC12"/>
      <c r="GED12"/>
      <c r="GEE12"/>
      <c r="GEF12"/>
      <c r="GEG12"/>
      <c r="GEH12"/>
      <c r="GEI12"/>
      <c r="GEJ12"/>
      <c r="GEK12"/>
      <c r="GEL12"/>
      <c r="GEM12"/>
      <c r="GEN12"/>
      <c r="GEO12"/>
      <c r="GEP12"/>
      <c r="GEQ12"/>
      <c r="GER12"/>
      <c r="GES12"/>
      <c r="GET12"/>
      <c r="GEU12"/>
      <c r="GEV12"/>
      <c r="GEW12"/>
      <c r="GEX12"/>
      <c r="GEY12"/>
      <c r="GEZ12"/>
      <c r="GFA12"/>
      <c r="GFB12"/>
      <c r="GFC12"/>
      <c r="GFD12"/>
      <c r="GFE12"/>
      <c r="GFF12"/>
      <c r="GFG12"/>
      <c r="GFH12"/>
      <c r="GFI12"/>
      <c r="GFJ12"/>
      <c r="GFK12"/>
      <c r="GFL12"/>
      <c r="GFM12"/>
      <c r="GFN12"/>
      <c r="GFO12"/>
      <c r="GFP12"/>
      <c r="GFQ12"/>
      <c r="GFR12"/>
      <c r="GFS12"/>
      <c r="GFT12"/>
      <c r="GFU12"/>
      <c r="GFV12"/>
      <c r="GFW12"/>
      <c r="GFX12"/>
      <c r="GFY12"/>
      <c r="GFZ12"/>
      <c r="GGA12"/>
      <c r="GGB12"/>
      <c r="GGC12"/>
      <c r="GGD12"/>
      <c r="GGE12"/>
      <c r="GGF12"/>
      <c r="GGG12"/>
      <c r="GGH12"/>
      <c r="GGI12"/>
      <c r="GGJ12"/>
      <c r="GGK12"/>
      <c r="GGL12"/>
      <c r="GGM12"/>
      <c r="GGN12"/>
      <c r="GGO12"/>
      <c r="GGP12"/>
      <c r="GGQ12"/>
      <c r="GGR12"/>
      <c r="GGS12"/>
      <c r="GGT12"/>
      <c r="GGU12"/>
      <c r="GGV12"/>
      <c r="GGW12"/>
      <c r="GGX12"/>
      <c r="GGY12"/>
      <c r="GGZ12"/>
      <c r="GHA12"/>
      <c r="GHB12"/>
      <c r="GHC12"/>
      <c r="GHD12"/>
      <c r="GHE12"/>
      <c r="GHF12"/>
      <c r="GHG12"/>
      <c r="GHH12"/>
      <c r="GHI12"/>
      <c r="GHJ12"/>
      <c r="GHK12"/>
      <c r="GHL12"/>
      <c r="GHM12"/>
      <c r="GHN12"/>
      <c r="GHO12"/>
      <c r="GHP12"/>
      <c r="GHQ12"/>
      <c r="GHR12"/>
      <c r="GHS12"/>
      <c r="GHT12"/>
      <c r="GHU12"/>
      <c r="GHV12"/>
      <c r="GHW12"/>
      <c r="GHX12"/>
      <c r="GHY12"/>
      <c r="GHZ12"/>
      <c r="GIA12"/>
      <c r="GIB12"/>
      <c r="GIC12"/>
      <c r="GID12"/>
      <c r="GIE12"/>
      <c r="GIF12"/>
      <c r="GIG12"/>
      <c r="GIH12"/>
      <c r="GII12"/>
      <c r="GIJ12"/>
      <c r="GIK12"/>
      <c r="GIL12"/>
      <c r="GIM12"/>
      <c r="GIN12"/>
      <c r="GIO12"/>
      <c r="GIP12"/>
      <c r="GIQ12"/>
      <c r="GIR12"/>
      <c r="GIS12"/>
      <c r="GIT12"/>
      <c r="GIU12"/>
      <c r="GIV12"/>
      <c r="GIW12"/>
      <c r="GIX12"/>
      <c r="GIY12"/>
      <c r="GIZ12"/>
      <c r="GJA12"/>
      <c r="GJB12"/>
      <c r="GJC12"/>
      <c r="GJD12"/>
      <c r="GJE12"/>
      <c r="GJF12"/>
      <c r="GJG12"/>
      <c r="GJH12"/>
      <c r="GJI12"/>
      <c r="GJJ12"/>
      <c r="GJK12"/>
      <c r="GJL12"/>
      <c r="GJM12"/>
      <c r="GJN12"/>
      <c r="GJO12"/>
      <c r="GJP12"/>
      <c r="GJQ12"/>
      <c r="GJR12"/>
      <c r="GJS12"/>
      <c r="GJT12"/>
      <c r="GJU12"/>
      <c r="GJV12"/>
      <c r="GJW12"/>
      <c r="GJX12"/>
      <c r="GJY12"/>
      <c r="GJZ12"/>
      <c r="GKA12"/>
      <c r="GKB12"/>
      <c r="GKC12"/>
      <c r="GKD12"/>
      <c r="GKE12"/>
      <c r="GKF12"/>
      <c r="GKG12"/>
      <c r="GKH12"/>
      <c r="GKI12"/>
      <c r="GKJ12"/>
      <c r="GKK12"/>
      <c r="GKL12"/>
      <c r="GKM12"/>
      <c r="GKN12"/>
      <c r="GKO12"/>
      <c r="GKP12"/>
      <c r="GKQ12"/>
      <c r="GKR12"/>
      <c r="GKS12"/>
      <c r="GKT12"/>
      <c r="GKU12"/>
      <c r="GKV12"/>
      <c r="GKW12"/>
      <c r="GKX12"/>
      <c r="GKY12"/>
      <c r="GKZ12"/>
      <c r="GLA12"/>
      <c r="GLB12"/>
      <c r="GLC12"/>
      <c r="GLD12"/>
      <c r="GLE12"/>
      <c r="GLF12"/>
      <c r="GLG12"/>
      <c r="GLH12"/>
      <c r="GLI12"/>
      <c r="GLJ12"/>
      <c r="GLK12"/>
      <c r="GLL12"/>
      <c r="GLM12"/>
      <c r="GLN12"/>
      <c r="GLO12"/>
      <c r="GLP12"/>
      <c r="GLQ12"/>
      <c r="GLR12"/>
      <c r="GLS12"/>
      <c r="GLT12"/>
      <c r="GLU12"/>
      <c r="GLV12"/>
      <c r="GLW12"/>
      <c r="GLX12"/>
      <c r="GLY12"/>
      <c r="GLZ12"/>
      <c r="GMA12"/>
      <c r="GMB12"/>
      <c r="GMC12"/>
      <c r="GMD12"/>
      <c r="GME12"/>
      <c r="GMF12"/>
      <c r="GMG12"/>
      <c r="GMH12"/>
      <c r="GMI12"/>
      <c r="GMJ12"/>
      <c r="GMK12"/>
      <c r="GML12"/>
      <c r="GMM12"/>
      <c r="GMN12"/>
      <c r="GMO12"/>
      <c r="GMP12"/>
      <c r="GMQ12"/>
      <c r="GMR12"/>
      <c r="GMS12"/>
      <c r="GMT12"/>
      <c r="GMU12"/>
      <c r="GMV12"/>
      <c r="GMW12"/>
      <c r="GMX12"/>
      <c r="GMY12"/>
      <c r="GMZ12"/>
      <c r="GNA12"/>
      <c r="GNB12"/>
      <c r="GNC12"/>
      <c r="GND12"/>
      <c r="GNE12"/>
      <c r="GNF12"/>
      <c r="GNG12"/>
      <c r="GNH12"/>
      <c r="GNI12"/>
      <c r="GNJ12"/>
      <c r="GNK12"/>
      <c r="GNL12"/>
      <c r="GNM12"/>
      <c r="GNN12"/>
      <c r="GNO12"/>
      <c r="GNP12"/>
      <c r="GNQ12"/>
      <c r="GNR12"/>
      <c r="GNS12"/>
      <c r="GNT12"/>
      <c r="GNU12"/>
      <c r="GNV12"/>
      <c r="GNW12"/>
      <c r="GNX12"/>
      <c r="GNY12"/>
      <c r="GNZ12"/>
      <c r="GOA12"/>
      <c r="GOB12"/>
      <c r="GOC12"/>
      <c r="GOD12"/>
      <c r="GOE12"/>
      <c r="GOF12"/>
      <c r="GOG12"/>
      <c r="GOH12"/>
      <c r="GOI12"/>
      <c r="GOJ12"/>
      <c r="GOK12"/>
      <c r="GOL12"/>
      <c r="GOM12"/>
      <c r="GON12"/>
      <c r="GOO12"/>
      <c r="GOP12"/>
      <c r="GOQ12"/>
      <c r="GOR12"/>
      <c r="GOS12"/>
      <c r="GOT12"/>
      <c r="GOU12"/>
      <c r="GOV12"/>
      <c r="GOW12"/>
      <c r="GOX12"/>
      <c r="GOY12"/>
      <c r="GOZ12"/>
      <c r="GPA12"/>
      <c r="GPB12"/>
      <c r="GPC12"/>
      <c r="GPD12"/>
      <c r="GPE12"/>
      <c r="GPF12"/>
      <c r="GPG12"/>
      <c r="GPH12"/>
      <c r="GPI12"/>
      <c r="GPJ12"/>
      <c r="GPK12"/>
      <c r="GPL12"/>
      <c r="GPM12"/>
      <c r="GPN12"/>
      <c r="GPO12"/>
      <c r="GPP12"/>
      <c r="GPQ12"/>
      <c r="GPR12"/>
      <c r="GPS12"/>
      <c r="GPT12"/>
      <c r="GPU12"/>
      <c r="GPV12"/>
      <c r="GPW12"/>
      <c r="GPX12"/>
      <c r="GPY12"/>
      <c r="GPZ12"/>
      <c r="GQA12"/>
      <c r="GQB12"/>
      <c r="GQC12"/>
      <c r="GQD12"/>
      <c r="GQE12"/>
      <c r="GQF12"/>
      <c r="GQG12"/>
      <c r="GQH12"/>
      <c r="GQI12"/>
      <c r="GQJ12"/>
      <c r="GQK12"/>
      <c r="GQL12"/>
      <c r="GQM12"/>
      <c r="GQN12"/>
      <c r="GQO12"/>
      <c r="GQP12"/>
      <c r="GQQ12"/>
      <c r="GQR12"/>
      <c r="GQS12"/>
      <c r="GQT12"/>
      <c r="GQU12"/>
      <c r="GQV12"/>
      <c r="GQW12"/>
      <c r="GQX12"/>
      <c r="GQY12"/>
      <c r="GQZ12"/>
      <c r="GRA12"/>
      <c r="GRB12"/>
      <c r="GRC12"/>
      <c r="GRD12"/>
      <c r="GRE12"/>
      <c r="GRF12"/>
      <c r="GRG12"/>
      <c r="GRH12"/>
      <c r="GRI12"/>
      <c r="GRJ12"/>
      <c r="GRK12"/>
      <c r="GRL12"/>
      <c r="GRM12"/>
      <c r="GRN12"/>
      <c r="GRO12"/>
      <c r="GRP12"/>
      <c r="GRQ12"/>
      <c r="GRR12"/>
      <c r="GRS12"/>
      <c r="GRT12"/>
      <c r="GRU12"/>
      <c r="GRV12"/>
      <c r="GRW12"/>
      <c r="GRX12"/>
      <c r="GRY12"/>
      <c r="GRZ12"/>
      <c r="GSA12"/>
      <c r="GSB12"/>
      <c r="GSC12"/>
      <c r="GSD12"/>
      <c r="GSE12"/>
      <c r="GSF12"/>
      <c r="GSG12"/>
      <c r="GSH12"/>
      <c r="GSI12"/>
      <c r="GSJ12"/>
      <c r="GSK12"/>
      <c r="GSL12"/>
      <c r="GSM12"/>
      <c r="GSN12"/>
      <c r="GSO12"/>
      <c r="GSP12"/>
      <c r="GSQ12"/>
      <c r="GSR12"/>
      <c r="GSS12"/>
      <c r="GST12"/>
      <c r="GSU12"/>
      <c r="GSV12"/>
      <c r="GSW12"/>
      <c r="GSX12"/>
      <c r="GSY12"/>
      <c r="GSZ12"/>
      <c r="GTA12"/>
      <c r="GTB12"/>
      <c r="GTC12"/>
      <c r="GTD12"/>
      <c r="GTE12"/>
      <c r="GTF12"/>
      <c r="GTG12"/>
      <c r="GTH12"/>
      <c r="GTI12"/>
      <c r="GTJ12"/>
      <c r="GTK12"/>
      <c r="GTL12"/>
      <c r="GTM12"/>
      <c r="GTN12"/>
      <c r="GTO12"/>
      <c r="GTP12"/>
      <c r="GTQ12"/>
      <c r="GTR12"/>
      <c r="GTS12"/>
      <c r="GTT12"/>
      <c r="GTU12"/>
      <c r="GTV12"/>
      <c r="GTW12"/>
      <c r="GTX12"/>
      <c r="GTY12"/>
      <c r="GTZ12"/>
      <c r="GUA12"/>
      <c r="GUB12"/>
      <c r="GUC12"/>
      <c r="GUD12"/>
      <c r="GUE12"/>
      <c r="GUF12"/>
      <c r="GUG12"/>
      <c r="GUH12"/>
      <c r="GUI12"/>
      <c r="GUJ12"/>
      <c r="GUK12"/>
      <c r="GUL12"/>
      <c r="GUM12"/>
      <c r="GUN12"/>
      <c r="GUO12"/>
      <c r="GUP12"/>
      <c r="GUQ12"/>
      <c r="GUR12"/>
      <c r="GUS12"/>
      <c r="GUT12"/>
      <c r="GUU12"/>
      <c r="GUV12"/>
      <c r="GUW12"/>
      <c r="GUX12"/>
      <c r="GUY12"/>
      <c r="GUZ12"/>
      <c r="GVA12"/>
      <c r="GVB12"/>
      <c r="GVC12"/>
      <c r="GVD12"/>
      <c r="GVE12"/>
      <c r="GVF12"/>
      <c r="GVG12"/>
      <c r="GVH12"/>
      <c r="GVI12"/>
      <c r="GVJ12"/>
      <c r="GVK12"/>
      <c r="GVL12"/>
      <c r="GVM12"/>
      <c r="GVN12"/>
      <c r="GVO12"/>
      <c r="GVP12"/>
      <c r="GVQ12"/>
      <c r="GVR12"/>
      <c r="GVS12"/>
      <c r="GVT12"/>
      <c r="GVU12"/>
      <c r="GVV12"/>
      <c r="GVW12"/>
      <c r="GVX12"/>
      <c r="GVY12"/>
      <c r="GVZ12"/>
      <c r="GWA12"/>
      <c r="GWB12"/>
      <c r="GWC12"/>
      <c r="GWD12"/>
      <c r="GWE12"/>
      <c r="GWF12"/>
      <c r="GWG12"/>
      <c r="GWH12"/>
      <c r="GWI12"/>
      <c r="GWJ12"/>
      <c r="GWK12"/>
      <c r="GWL12"/>
      <c r="GWM12"/>
      <c r="GWN12"/>
      <c r="GWO12"/>
      <c r="GWP12"/>
      <c r="GWQ12"/>
      <c r="GWR12"/>
      <c r="GWS12"/>
      <c r="GWT12"/>
      <c r="GWU12"/>
      <c r="GWV12"/>
      <c r="GWW12"/>
      <c r="GWX12"/>
      <c r="GWY12"/>
      <c r="GWZ12"/>
      <c r="GXA12"/>
      <c r="GXB12"/>
      <c r="GXC12"/>
      <c r="GXD12"/>
      <c r="GXE12"/>
      <c r="GXF12"/>
      <c r="GXG12"/>
      <c r="GXH12"/>
      <c r="GXI12"/>
      <c r="GXJ12"/>
      <c r="GXK12"/>
      <c r="GXL12"/>
      <c r="GXM12"/>
      <c r="GXN12"/>
      <c r="GXO12"/>
      <c r="GXP12"/>
      <c r="GXQ12"/>
      <c r="GXR12"/>
      <c r="GXS12"/>
      <c r="GXT12"/>
      <c r="GXU12"/>
      <c r="GXV12"/>
      <c r="GXW12"/>
      <c r="GXX12"/>
      <c r="GXY12"/>
      <c r="GXZ12"/>
      <c r="GYA12"/>
      <c r="GYB12"/>
      <c r="GYC12"/>
      <c r="GYD12"/>
      <c r="GYE12"/>
      <c r="GYF12"/>
      <c r="GYG12"/>
      <c r="GYH12"/>
      <c r="GYI12"/>
      <c r="GYJ12"/>
      <c r="GYK12"/>
      <c r="GYL12"/>
      <c r="GYM12"/>
      <c r="GYN12"/>
      <c r="GYO12"/>
      <c r="GYP12"/>
      <c r="GYQ12"/>
      <c r="GYR12"/>
      <c r="GYS12"/>
      <c r="GYT12"/>
      <c r="GYU12"/>
      <c r="GYV12"/>
      <c r="GYW12"/>
      <c r="GYX12"/>
      <c r="GYY12"/>
      <c r="GYZ12"/>
      <c r="GZA12"/>
      <c r="GZB12"/>
      <c r="GZC12"/>
      <c r="GZD12"/>
      <c r="GZE12"/>
      <c r="GZF12"/>
      <c r="GZG12"/>
      <c r="GZH12"/>
      <c r="GZI12"/>
      <c r="GZJ12"/>
      <c r="GZK12"/>
      <c r="GZL12"/>
      <c r="GZM12"/>
      <c r="GZN12"/>
      <c r="GZO12"/>
      <c r="GZP12"/>
      <c r="GZQ12"/>
      <c r="GZR12"/>
      <c r="GZS12"/>
      <c r="GZT12"/>
      <c r="GZU12"/>
      <c r="GZV12"/>
      <c r="GZW12"/>
      <c r="GZX12"/>
      <c r="GZY12"/>
      <c r="GZZ12"/>
      <c r="HAA12"/>
      <c r="HAB12"/>
      <c r="HAC12"/>
      <c r="HAD12"/>
      <c r="HAE12"/>
      <c r="HAF12"/>
      <c r="HAG12"/>
      <c r="HAH12"/>
      <c r="HAI12"/>
      <c r="HAJ12"/>
      <c r="HAK12"/>
      <c r="HAL12"/>
      <c r="HAM12"/>
      <c r="HAN12"/>
      <c r="HAO12"/>
      <c r="HAP12"/>
      <c r="HAQ12"/>
      <c r="HAR12"/>
      <c r="HAS12"/>
      <c r="HAT12"/>
      <c r="HAU12"/>
      <c r="HAV12"/>
      <c r="HAW12"/>
      <c r="HAX12"/>
      <c r="HAY12"/>
      <c r="HAZ12"/>
      <c r="HBA12"/>
      <c r="HBB12"/>
      <c r="HBC12"/>
      <c r="HBD12"/>
      <c r="HBE12"/>
      <c r="HBF12"/>
      <c r="HBG12"/>
      <c r="HBH12"/>
      <c r="HBI12"/>
      <c r="HBJ12"/>
      <c r="HBK12"/>
      <c r="HBL12"/>
      <c r="HBM12"/>
      <c r="HBN12"/>
      <c r="HBO12"/>
      <c r="HBP12"/>
      <c r="HBQ12"/>
      <c r="HBR12"/>
      <c r="HBS12"/>
      <c r="HBT12"/>
      <c r="HBU12"/>
      <c r="HBV12"/>
      <c r="HBW12"/>
      <c r="HBX12"/>
      <c r="HBY12"/>
      <c r="HBZ12"/>
      <c r="HCA12"/>
      <c r="HCB12"/>
      <c r="HCC12"/>
      <c r="HCD12"/>
      <c r="HCE12"/>
      <c r="HCF12"/>
      <c r="HCG12"/>
      <c r="HCH12"/>
      <c r="HCI12"/>
      <c r="HCJ12"/>
      <c r="HCK12"/>
      <c r="HCL12"/>
      <c r="HCM12"/>
      <c r="HCN12"/>
      <c r="HCO12"/>
      <c r="HCP12"/>
      <c r="HCQ12"/>
      <c r="HCR12"/>
      <c r="HCS12"/>
      <c r="HCT12"/>
      <c r="HCU12"/>
      <c r="HCV12"/>
      <c r="HCW12"/>
      <c r="HCX12"/>
      <c r="HCY12"/>
      <c r="HCZ12"/>
      <c r="HDA12"/>
      <c r="HDB12"/>
      <c r="HDC12"/>
      <c r="HDD12"/>
      <c r="HDE12"/>
      <c r="HDF12"/>
      <c r="HDG12"/>
      <c r="HDH12"/>
      <c r="HDI12"/>
      <c r="HDJ12"/>
      <c r="HDK12"/>
      <c r="HDL12"/>
      <c r="HDM12"/>
      <c r="HDN12"/>
      <c r="HDO12"/>
      <c r="HDP12"/>
      <c r="HDQ12"/>
      <c r="HDR12"/>
      <c r="HDS12"/>
      <c r="HDT12"/>
      <c r="HDU12"/>
      <c r="HDV12"/>
      <c r="HDW12"/>
      <c r="HDX12"/>
      <c r="HDY12"/>
      <c r="HDZ12"/>
      <c r="HEA12"/>
      <c r="HEB12"/>
      <c r="HEC12"/>
      <c r="HED12"/>
      <c r="HEE12"/>
      <c r="HEF12"/>
      <c r="HEG12"/>
      <c r="HEH12"/>
      <c r="HEI12"/>
      <c r="HEJ12"/>
      <c r="HEK12"/>
      <c r="HEL12"/>
      <c r="HEM12"/>
      <c r="HEN12"/>
      <c r="HEO12"/>
      <c r="HEP12"/>
      <c r="HEQ12"/>
      <c r="HER12"/>
      <c r="HES12"/>
      <c r="HET12"/>
      <c r="HEU12"/>
      <c r="HEV12"/>
      <c r="HEW12"/>
      <c r="HEX12"/>
      <c r="HEY12"/>
      <c r="HEZ12"/>
      <c r="HFA12"/>
      <c r="HFB12"/>
      <c r="HFC12"/>
      <c r="HFD12"/>
      <c r="HFE12"/>
      <c r="HFF12"/>
      <c r="HFG12"/>
      <c r="HFH12"/>
      <c r="HFI12"/>
      <c r="HFJ12"/>
      <c r="HFK12"/>
      <c r="HFL12"/>
      <c r="HFM12"/>
      <c r="HFN12"/>
      <c r="HFO12"/>
      <c r="HFP12"/>
      <c r="HFQ12"/>
      <c r="HFR12"/>
      <c r="HFS12"/>
      <c r="HFT12"/>
      <c r="HFU12"/>
      <c r="HFV12"/>
      <c r="HFW12"/>
      <c r="HFX12"/>
      <c r="HFY12"/>
      <c r="HFZ12"/>
      <c r="HGA12"/>
      <c r="HGB12"/>
      <c r="HGC12"/>
      <c r="HGD12"/>
      <c r="HGE12"/>
      <c r="HGF12"/>
      <c r="HGG12"/>
      <c r="HGH12"/>
      <c r="HGI12"/>
      <c r="HGJ12"/>
      <c r="HGK12"/>
      <c r="HGL12"/>
      <c r="HGM12"/>
      <c r="HGN12"/>
      <c r="HGO12"/>
      <c r="HGP12"/>
      <c r="HGQ12"/>
      <c r="HGR12"/>
      <c r="HGS12"/>
      <c r="HGT12"/>
      <c r="HGU12"/>
      <c r="HGV12"/>
      <c r="HGW12"/>
      <c r="HGX12"/>
      <c r="HGY12"/>
      <c r="HGZ12"/>
      <c r="HHA12"/>
      <c r="HHB12"/>
      <c r="HHC12"/>
      <c r="HHD12"/>
      <c r="HHE12"/>
      <c r="HHF12"/>
      <c r="HHG12"/>
      <c r="HHH12"/>
      <c r="HHI12"/>
      <c r="HHJ12"/>
      <c r="HHK12"/>
      <c r="HHL12"/>
      <c r="HHM12"/>
      <c r="HHN12"/>
      <c r="HHO12"/>
      <c r="HHP12"/>
      <c r="HHQ12"/>
      <c r="HHR12"/>
      <c r="HHS12"/>
      <c r="HHT12"/>
      <c r="HHU12"/>
      <c r="HHV12"/>
      <c r="HHW12"/>
      <c r="HHX12"/>
      <c r="HHY12"/>
      <c r="HHZ12"/>
      <c r="HIA12"/>
      <c r="HIB12"/>
      <c r="HIC12"/>
      <c r="HID12"/>
      <c r="HIE12"/>
      <c r="HIF12"/>
      <c r="HIG12"/>
      <c r="HIH12"/>
      <c r="HII12"/>
      <c r="HIJ12"/>
      <c r="HIK12"/>
      <c r="HIL12"/>
      <c r="HIM12"/>
      <c r="HIN12"/>
      <c r="HIO12"/>
      <c r="HIP12"/>
      <c r="HIQ12"/>
      <c r="HIR12"/>
      <c r="HIS12"/>
      <c r="HIT12"/>
      <c r="HIU12"/>
      <c r="HIV12"/>
      <c r="HIW12"/>
      <c r="HIX12"/>
      <c r="HIY12"/>
      <c r="HIZ12"/>
      <c r="HJA12"/>
      <c r="HJB12"/>
      <c r="HJC12"/>
      <c r="HJD12"/>
      <c r="HJE12"/>
      <c r="HJF12"/>
      <c r="HJG12"/>
      <c r="HJH12"/>
      <c r="HJI12"/>
      <c r="HJJ12"/>
      <c r="HJK12"/>
      <c r="HJL12"/>
      <c r="HJM12"/>
      <c r="HJN12"/>
      <c r="HJO12"/>
      <c r="HJP12"/>
      <c r="HJQ12"/>
      <c r="HJR12"/>
      <c r="HJS12"/>
      <c r="HJT12"/>
      <c r="HJU12"/>
      <c r="HJV12"/>
      <c r="HJW12"/>
      <c r="HJX12"/>
      <c r="HJY12"/>
      <c r="HJZ12"/>
      <c r="HKA12"/>
      <c r="HKB12"/>
      <c r="HKC12"/>
      <c r="HKD12"/>
      <c r="HKE12"/>
      <c r="HKF12"/>
      <c r="HKG12"/>
      <c r="HKH12"/>
      <c r="HKI12"/>
      <c r="HKJ12"/>
      <c r="HKK12"/>
      <c r="HKL12"/>
      <c r="HKM12"/>
      <c r="HKN12"/>
      <c r="HKO12"/>
      <c r="HKP12"/>
      <c r="HKQ12"/>
      <c r="HKR12"/>
      <c r="HKS12"/>
      <c r="HKT12"/>
      <c r="HKU12"/>
      <c r="HKV12"/>
      <c r="HKW12"/>
      <c r="HKX12"/>
      <c r="HKY12"/>
      <c r="HKZ12"/>
      <c r="HLA12"/>
      <c r="HLB12"/>
      <c r="HLC12"/>
      <c r="HLD12"/>
      <c r="HLE12"/>
      <c r="HLF12"/>
      <c r="HLG12"/>
      <c r="HLH12"/>
      <c r="HLI12"/>
      <c r="HLJ12"/>
      <c r="HLK12"/>
      <c r="HLL12"/>
      <c r="HLM12"/>
      <c r="HLN12"/>
      <c r="HLO12"/>
      <c r="HLP12"/>
      <c r="HLQ12"/>
      <c r="HLR12"/>
      <c r="HLS12"/>
      <c r="HLT12"/>
      <c r="HLU12"/>
      <c r="HLV12"/>
      <c r="HLW12"/>
      <c r="HLX12"/>
      <c r="HLY12"/>
      <c r="HLZ12"/>
      <c r="HMA12"/>
      <c r="HMB12"/>
      <c r="HMC12"/>
      <c r="HMD12"/>
      <c r="HME12"/>
      <c r="HMF12"/>
      <c r="HMG12"/>
      <c r="HMH12"/>
      <c r="HMI12"/>
      <c r="HMJ12"/>
      <c r="HMK12"/>
      <c r="HML12"/>
      <c r="HMM12"/>
      <c r="HMN12"/>
      <c r="HMO12"/>
      <c r="HMP12"/>
      <c r="HMQ12"/>
      <c r="HMR12"/>
      <c r="HMS12"/>
      <c r="HMT12"/>
      <c r="HMU12"/>
      <c r="HMV12"/>
      <c r="HMW12"/>
      <c r="HMX12"/>
      <c r="HMY12"/>
      <c r="HMZ12"/>
      <c r="HNA12"/>
      <c r="HNB12"/>
      <c r="HNC12"/>
      <c r="HND12"/>
      <c r="HNE12"/>
      <c r="HNF12"/>
      <c r="HNG12"/>
      <c r="HNH12"/>
      <c r="HNI12"/>
      <c r="HNJ12"/>
      <c r="HNK12"/>
      <c r="HNL12"/>
      <c r="HNM12"/>
      <c r="HNN12"/>
      <c r="HNO12"/>
      <c r="HNP12"/>
      <c r="HNQ12"/>
      <c r="HNR12"/>
      <c r="HNS12"/>
      <c r="HNT12"/>
      <c r="HNU12"/>
      <c r="HNV12"/>
      <c r="HNW12"/>
      <c r="HNX12"/>
      <c r="HNY12"/>
      <c r="HNZ12"/>
      <c r="HOA12"/>
      <c r="HOB12"/>
      <c r="HOC12"/>
      <c r="HOD12"/>
      <c r="HOE12"/>
      <c r="HOF12"/>
      <c r="HOG12"/>
      <c r="HOH12"/>
      <c r="HOI12"/>
      <c r="HOJ12"/>
      <c r="HOK12"/>
      <c r="HOL12"/>
      <c r="HOM12"/>
      <c r="HON12"/>
      <c r="HOO12"/>
      <c r="HOP12"/>
      <c r="HOQ12"/>
      <c r="HOR12"/>
      <c r="HOS12"/>
      <c r="HOT12"/>
      <c r="HOU12"/>
      <c r="HOV12"/>
      <c r="HOW12"/>
      <c r="HOX12"/>
      <c r="HOY12"/>
      <c r="HOZ12"/>
      <c r="HPA12"/>
      <c r="HPB12"/>
      <c r="HPC12"/>
      <c r="HPD12"/>
      <c r="HPE12"/>
      <c r="HPF12"/>
      <c r="HPG12"/>
      <c r="HPH12"/>
      <c r="HPI12"/>
      <c r="HPJ12"/>
      <c r="HPK12"/>
      <c r="HPL12"/>
      <c r="HPM12"/>
      <c r="HPN12"/>
      <c r="HPO12"/>
      <c r="HPP12"/>
      <c r="HPQ12"/>
      <c r="HPR12"/>
      <c r="HPS12"/>
      <c r="HPT12"/>
      <c r="HPU12"/>
      <c r="HPV12"/>
      <c r="HPW12"/>
      <c r="HPX12"/>
      <c r="HPY12"/>
      <c r="HPZ12"/>
      <c r="HQA12"/>
      <c r="HQB12"/>
      <c r="HQC12"/>
      <c r="HQD12"/>
      <c r="HQE12"/>
      <c r="HQF12"/>
      <c r="HQG12"/>
      <c r="HQH12"/>
      <c r="HQI12"/>
      <c r="HQJ12"/>
      <c r="HQK12"/>
      <c r="HQL12"/>
      <c r="HQM12"/>
      <c r="HQN12"/>
      <c r="HQO12"/>
      <c r="HQP12"/>
      <c r="HQQ12"/>
      <c r="HQR12"/>
      <c r="HQS12"/>
      <c r="HQT12"/>
      <c r="HQU12"/>
      <c r="HQV12"/>
      <c r="HQW12"/>
      <c r="HQX12"/>
      <c r="HQY12"/>
      <c r="HQZ12"/>
      <c r="HRA12"/>
      <c r="HRB12"/>
      <c r="HRC12"/>
      <c r="HRD12"/>
      <c r="HRE12"/>
      <c r="HRF12"/>
      <c r="HRG12"/>
      <c r="HRH12"/>
      <c r="HRI12"/>
      <c r="HRJ12"/>
      <c r="HRK12"/>
      <c r="HRL12"/>
      <c r="HRM12"/>
      <c r="HRN12"/>
      <c r="HRO12"/>
      <c r="HRP12"/>
      <c r="HRQ12"/>
      <c r="HRR12"/>
      <c r="HRS12"/>
      <c r="HRT12"/>
      <c r="HRU12"/>
      <c r="HRV12"/>
      <c r="HRW12"/>
      <c r="HRX12"/>
      <c r="HRY12"/>
      <c r="HRZ12"/>
      <c r="HSA12"/>
      <c r="HSB12"/>
      <c r="HSC12"/>
      <c r="HSD12"/>
      <c r="HSE12"/>
      <c r="HSF12"/>
      <c r="HSG12"/>
      <c r="HSH12"/>
      <c r="HSI12"/>
      <c r="HSJ12"/>
      <c r="HSK12"/>
      <c r="HSL12"/>
      <c r="HSM12"/>
      <c r="HSN12"/>
      <c r="HSO12"/>
      <c r="HSP12"/>
      <c r="HSQ12"/>
      <c r="HSR12"/>
      <c r="HSS12"/>
      <c r="HST12"/>
      <c r="HSU12"/>
      <c r="HSV12"/>
      <c r="HSW12"/>
      <c r="HSX12"/>
      <c r="HSY12"/>
      <c r="HSZ12"/>
      <c r="HTA12"/>
      <c r="HTB12"/>
      <c r="HTC12"/>
      <c r="HTD12"/>
      <c r="HTE12"/>
      <c r="HTF12"/>
      <c r="HTG12"/>
      <c r="HTH12"/>
      <c r="HTI12"/>
      <c r="HTJ12"/>
      <c r="HTK12"/>
      <c r="HTL12"/>
      <c r="HTM12"/>
      <c r="HTN12"/>
      <c r="HTO12"/>
      <c r="HTP12"/>
      <c r="HTQ12"/>
      <c r="HTR12"/>
      <c r="HTS12"/>
      <c r="HTT12"/>
      <c r="HTU12"/>
      <c r="HTV12"/>
      <c r="HTW12"/>
      <c r="HTX12"/>
      <c r="HTY12"/>
      <c r="HTZ12"/>
      <c r="HUA12"/>
      <c r="HUB12"/>
      <c r="HUC12"/>
      <c r="HUD12"/>
      <c r="HUE12"/>
      <c r="HUF12"/>
      <c r="HUG12"/>
      <c r="HUH12"/>
      <c r="HUI12"/>
      <c r="HUJ12"/>
      <c r="HUK12"/>
      <c r="HUL12"/>
      <c r="HUM12"/>
      <c r="HUN12"/>
      <c r="HUO12"/>
      <c r="HUP12"/>
      <c r="HUQ12"/>
      <c r="HUR12"/>
      <c r="HUS12"/>
      <c r="HUT12"/>
      <c r="HUU12"/>
      <c r="HUV12"/>
      <c r="HUW12"/>
      <c r="HUX12"/>
      <c r="HUY12"/>
      <c r="HUZ12"/>
      <c r="HVA12"/>
      <c r="HVB12"/>
      <c r="HVC12"/>
      <c r="HVD12"/>
      <c r="HVE12"/>
      <c r="HVF12"/>
      <c r="HVG12"/>
      <c r="HVH12"/>
      <c r="HVI12"/>
      <c r="HVJ12"/>
      <c r="HVK12"/>
      <c r="HVL12"/>
      <c r="HVM12"/>
      <c r="HVN12"/>
      <c r="HVO12"/>
      <c r="HVP12"/>
      <c r="HVQ12"/>
      <c r="HVR12"/>
      <c r="HVS12"/>
      <c r="HVT12"/>
      <c r="HVU12"/>
      <c r="HVV12"/>
      <c r="HVW12"/>
      <c r="HVX12"/>
      <c r="HVY12"/>
      <c r="HVZ12"/>
      <c r="HWA12"/>
      <c r="HWB12"/>
      <c r="HWC12"/>
      <c r="HWD12"/>
      <c r="HWE12"/>
      <c r="HWF12"/>
      <c r="HWG12"/>
      <c r="HWH12"/>
      <c r="HWI12"/>
      <c r="HWJ12"/>
      <c r="HWK12"/>
      <c r="HWL12"/>
      <c r="HWM12"/>
      <c r="HWN12"/>
      <c r="HWO12"/>
      <c r="HWP12"/>
      <c r="HWQ12"/>
      <c r="HWR12"/>
      <c r="HWS12"/>
      <c r="HWT12"/>
      <c r="HWU12"/>
      <c r="HWV12"/>
      <c r="HWW12"/>
      <c r="HWX12"/>
      <c r="HWY12"/>
      <c r="HWZ12"/>
      <c r="HXA12"/>
      <c r="HXB12"/>
      <c r="HXC12"/>
      <c r="HXD12"/>
      <c r="HXE12"/>
      <c r="HXF12"/>
      <c r="HXG12"/>
      <c r="HXH12"/>
      <c r="HXI12"/>
      <c r="HXJ12"/>
      <c r="HXK12"/>
      <c r="HXL12"/>
      <c r="HXM12"/>
      <c r="HXN12"/>
      <c r="HXO12"/>
      <c r="HXP12"/>
      <c r="HXQ12"/>
      <c r="HXR12"/>
      <c r="HXS12"/>
      <c r="HXT12"/>
      <c r="HXU12"/>
      <c r="HXV12"/>
      <c r="HXW12"/>
      <c r="HXX12"/>
      <c r="HXY12"/>
      <c r="HXZ12"/>
      <c r="HYA12"/>
      <c r="HYB12"/>
      <c r="HYC12"/>
      <c r="HYD12"/>
      <c r="HYE12"/>
      <c r="HYF12"/>
      <c r="HYG12"/>
      <c r="HYH12"/>
      <c r="HYI12"/>
      <c r="HYJ12"/>
      <c r="HYK12"/>
      <c r="HYL12"/>
      <c r="HYM12"/>
      <c r="HYN12"/>
      <c r="HYO12"/>
      <c r="HYP12"/>
      <c r="HYQ12"/>
      <c r="HYR12"/>
      <c r="HYS12"/>
      <c r="HYT12"/>
      <c r="HYU12"/>
      <c r="HYV12"/>
      <c r="HYW12"/>
      <c r="HYX12"/>
      <c r="HYY12"/>
      <c r="HYZ12"/>
      <c r="HZA12"/>
      <c r="HZB12"/>
      <c r="HZC12"/>
      <c r="HZD12"/>
      <c r="HZE12"/>
      <c r="HZF12"/>
      <c r="HZG12"/>
      <c r="HZH12"/>
      <c r="HZI12"/>
      <c r="HZJ12"/>
      <c r="HZK12"/>
      <c r="HZL12"/>
      <c r="HZM12"/>
      <c r="HZN12"/>
      <c r="HZO12"/>
      <c r="HZP12"/>
      <c r="HZQ12"/>
      <c r="HZR12"/>
      <c r="HZS12"/>
      <c r="HZT12"/>
      <c r="HZU12"/>
      <c r="HZV12"/>
      <c r="HZW12"/>
      <c r="HZX12"/>
      <c r="HZY12"/>
      <c r="HZZ12"/>
      <c r="IAA12"/>
      <c r="IAB12"/>
      <c r="IAC12"/>
      <c r="IAD12"/>
      <c r="IAE12"/>
      <c r="IAF12"/>
      <c r="IAG12"/>
      <c r="IAH12"/>
      <c r="IAI12"/>
      <c r="IAJ12"/>
      <c r="IAK12"/>
      <c r="IAL12"/>
      <c r="IAM12"/>
      <c r="IAN12"/>
      <c r="IAO12"/>
      <c r="IAP12"/>
      <c r="IAQ12"/>
      <c r="IAR12"/>
      <c r="IAS12"/>
      <c r="IAT12"/>
      <c r="IAU12"/>
      <c r="IAV12"/>
      <c r="IAW12"/>
      <c r="IAX12"/>
      <c r="IAY12"/>
      <c r="IAZ12"/>
      <c r="IBA12"/>
      <c r="IBB12"/>
      <c r="IBC12"/>
      <c r="IBD12"/>
      <c r="IBE12"/>
      <c r="IBF12"/>
      <c r="IBG12"/>
      <c r="IBH12"/>
      <c r="IBI12"/>
      <c r="IBJ12"/>
      <c r="IBK12"/>
      <c r="IBL12"/>
      <c r="IBM12"/>
      <c r="IBN12"/>
      <c r="IBO12"/>
      <c r="IBP12"/>
      <c r="IBQ12"/>
      <c r="IBR12"/>
      <c r="IBS12"/>
      <c r="IBT12"/>
      <c r="IBU12"/>
      <c r="IBV12"/>
      <c r="IBW12"/>
      <c r="IBX12"/>
      <c r="IBY12"/>
      <c r="IBZ12"/>
      <c r="ICA12"/>
      <c r="ICB12"/>
      <c r="ICC12"/>
      <c r="ICD12"/>
      <c r="ICE12"/>
      <c r="ICF12"/>
      <c r="ICG12"/>
      <c r="ICH12"/>
      <c r="ICI12"/>
      <c r="ICJ12"/>
      <c r="ICK12"/>
      <c r="ICL12"/>
      <c r="ICM12"/>
      <c r="ICN12"/>
      <c r="ICO12"/>
      <c r="ICP12"/>
      <c r="ICQ12"/>
      <c r="ICR12"/>
      <c r="ICS12"/>
      <c r="ICT12"/>
      <c r="ICU12"/>
      <c r="ICV12"/>
      <c r="ICW12"/>
      <c r="ICX12"/>
      <c r="ICY12"/>
      <c r="ICZ12"/>
      <c r="IDA12"/>
      <c r="IDB12"/>
      <c r="IDC12"/>
      <c r="IDD12"/>
      <c r="IDE12"/>
      <c r="IDF12"/>
      <c r="IDG12"/>
      <c r="IDH12"/>
      <c r="IDI12"/>
      <c r="IDJ12"/>
      <c r="IDK12"/>
      <c r="IDL12"/>
      <c r="IDM12"/>
      <c r="IDN12"/>
      <c r="IDO12"/>
      <c r="IDP12"/>
      <c r="IDQ12"/>
      <c r="IDR12"/>
      <c r="IDS12"/>
      <c r="IDT12"/>
      <c r="IDU12"/>
      <c r="IDV12"/>
      <c r="IDW12"/>
      <c r="IDX12"/>
      <c r="IDY12"/>
      <c r="IDZ12"/>
      <c r="IEA12"/>
      <c r="IEB12"/>
      <c r="IEC12"/>
      <c r="IED12"/>
      <c r="IEE12"/>
      <c r="IEF12"/>
      <c r="IEG12"/>
      <c r="IEH12"/>
      <c r="IEI12"/>
      <c r="IEJ12"/>
      <c r="IEK12"/>
      <c r="IEL12"/>
      <c r="IEM12"/>
      <c r="IEN12"/>
      <c r="IEO12"/>
      <c r="IEP12"/>
      <c r="IEQ12"/>
      <c r="IER12"/>
      <c r="IES12"/>
      <c r="IET12"/>
      <c r="IEU12"/>
      <c r="IEV12"/>
      <c r="IEW12"/>
      <c r="IEX12"/>
      <c r="IEY12"/>
      <c r="IEZ12"/>
      <c r="IFA12"/>
      <c r="IFB12"/>
      <c r="IFC12"/>
      <c r="IFD12"/>
      <c r="IFE12"/>
      <c r="IFF12"/>
      <c r="IFG12"/>
      <c r="IFH12"/>
      <c r="IFI12"/>
      <c r="IFJ12"/>
      <c r="IFK12"/>
      <c r="IFL12"/>
      <c r="IFM12"/>
      <c r="IFN12"/>
      <c r="IFO12"/>
      <c r="IFP12"/>
      <c r="IFQ12"/>
      <c r="IFR12"/>
      <c r="IFS12"/>
      <c r="IFT12"/>
      <c r="IFU12"/>
      <c r="IFV12"/>
      <c r="IFW12"/>
      <c r="IFX12"/>
      <c r="IFY12"/>
      <c r="IFZ12"/>
      <c r="IGA12"/>
      <c r="IGB12"/>
      <c r="IGC12"/>
      <c r="IGD12"/>
      <c r="IGE12"/>
      <c r="IGF12"/>
      <c r="IGG12"/>
      <c r="IGH12"/>
      <c r="IGI12"/>
      <c r="IGJ12"/>
      <c r="IGK12"/>
      <c r="IGL12"/>
      <c r="IGM12"/>
      <c r="IGN12"/>
      <c r="IGO12"/>
      <c r="IGP12"/>
      <c r="IGQ12"/>
      <c r="IGR12"/>
      <c r="IGS12"/>
      <c r="IGT12"/>
      <c r="IGU12"/>
      <c r="IGV12"/>
      <c r="IGW12"/>
      <c r="IGX12"/>
      <c r="IGY12"/>
      <c r="IGZ12"/>
      <c r="IHA12"/>
      <c r="IHB12"/>
      <c r="IHC12"/>
      <c r="IHD12"/>
      <c r="IHE12"/>
      <c r="IHF12"/>
      <c r="IHG12"/>
      <c r="IHH12"/>
      <c r="IHI12"/>
      <c r="IHJ12"/>
      <c r="IHK12"/>
      <c r="IHL12"/>
      <c r="IHM12"/>
      <c r="IHN12"/>
      <c r="IHO12"/>
      <c r="IHP12"/>
      <c r="IHQ12"/>
      <c r="IHR12"/>
      <c r="IHS12"/>
      <c r="IHT12"/>
      <c r="IHU12"/>
      <c r="IHV12"/>
      <c r="IHW12"/>
      <c r="IHX12"/>
      <c r="IHY12"/>
      <c r="IHZ12"/>
      <c r="IIA12"/>
      <c r="IIB12"/>
      <c r="IIC12"/>
      <c r="IID12"/>
      <c r="IIE12"/>
      <c r="IIF12"/>
      <c r="IIG12"/>
      <c r="IIH12"/>
      <c r="III12"/>
      <c r="IIJ12"/>
      <c r="IIK12"/>
      <c r="IIL12"/>
      <c r="IIM12"/>
      <c r="IIN12"/>
      <c r="IIO12"/>
      <c r="IIP12"/>
      <c r="IIQ12"/>
      <c r="IIR12"/>
      <c r="IIS12"/>
      <c r="IIT12"/>
      <c r="IIU12"/>
      <c r="IIV12"/>
      <c r="IIW12"/>
      <c r="IIX12"/>
      <c r="IIY12"/>
      <c r="IIZ12"/>
      <c r="IJA12"/>
      <c r="IJB12"/>
      <c r="IJC12"/>
      <c r="IJD12"/>
      <c r="IJE12"/>
      <c r="IJF12"/>
      <c r="IJG12"/>
      <c r="IJH12"/>
      <c r="IJI12"/>
      <c r="IJJ12"/>
      <c r="IJK12"/>
      <c r="IJL12"/>
      <c r="IJM12"/>
      <c r="IJN12"/>
      <c r="IJO12"/>
      <c r="IJP12"/>
      <c r="IJQ12"/>
      <c r="IJR12"/>
      <c r="IJS12"/>
      <c r="IJT12"/>
      <c r="IJU12"/>
      <c r="IJV12"/>
      <c r="IJW12"/>
      <c r="IJX12"/>
      <c r="IJY12"/>
      <c r="IJZ12"/>
      <c r="IKA12"/>
      <c r="IKB12"/>
      <c r="IKC12"/>
      <c r="IKD12"/>
      <c r="IKE12"/>
      <c r="IKF12"/>
      <c r="IKG12"/>
      <c r="IKH12"/>
      <c r="IKI12"/>
      <c r="IKJ12"/>
      <c r="IKK12"/>
      <c r="IKL12"/>
      <c r="IKM12"/>
      <c r="IKN12"/>
      <c r="IKO12"/>
      <c r="IKP12"/>
      <c r="IKQ12"/>
      <c r="IKR12"/>
      <c r="IKS12"/>
      <c r="IKT12"/>
      <c r="IKU12"/>
      <c r="IKV12"/>
      <c r="IKW12"/>
      <c r="IKX12"/>
      <c r="IKY12"/>
      <c r="IKZ12"/>
      <c r="ILA12"/>
      <c r="ILB12"/>
      <c r="ILC12"/>
      <c r="ILD12"/>
      <c r="ILE12"/>
      <c r="ILF12"/>
      <c r="ILG12"/>
      <c r="ILH12"/>
      <c r="ILI12"/>
      <c r="ILJ12"/>
      <c r="ILK12"/>
      <c r="ILL12"/>
      <c r="ILM12"/>
      <c r="ILN12"/>
      <c r="ILO12"/>
      <c r="ILP12"/>
      <c r="ILQ12"/>
      <c r="ILR12"/>
      <c r="ILS12"/>
      <c r="ILT12"/>
      <c r="ILU12"/>
      <c r="ILV12"/>
      <c r="ILW12"/>
      <c r="ILX12"/>
      <c r="ILY12"/>
      <c r="ILZ12"/>
      <c r="IMA12"/>
      <c r="IMB12"/>
      <c r="IMC12"/>
      <c r="IMD12"/>
      <c r="IME12"/>
      <c r="IMF12"/>
      <c r="IMG12"/>
      <c r="IMH12"/>
      <c r="IMI12"/>
      <c r="IMJ12"/>
      <c r="IMK12"/>
      <c r="IML12"/>
      <c r="IMM12"/>
      <c r="IMN12"/>
      <c r="IMO12"/>
      <c r="IMP12"/>
      <c r="IMQ12"/>
      <c r="IMR12"/>
      <c r="IMS12"/>
      <c r="IMT12"/>
      <c r="IMU12"/>
      <c r="IMV12"/>
      <c r="IMW12"/>
      <c r="IMX12"/>
      <c r="IMY12"/>
      <c r="IMZ12"/>
      <c r="INA12"/>
      <c r="INB12"/>
      <c r="INC12"/>
      <c r="IND12"/>
      <c r="INE12"/>
      <c r="INF12"/>
      <c r="ING12"/>
      <c r="INH12"/>
      <c r="INI12"/>
      <c r="INJ12"/>
      <c r="INK12"/>
      <c r="INL12"/>
      <c r="INM12"/>
      <c r="INN12"/>
      <c r="INO12"/>
      <c r="INP12"/>
      <c r="INQ12"/>
      <c r="INR12"/>
      <c r="INS12"/>
      <c r="INT12"/>
      <c r="INU12"/>
      <c r="INV12"/>
      <c r="INW12"/>
      <c r="INX12"/>
      <c r="INY12"/>
      <c r="INZ12"/>
      <c r="IOA12"/>
      <c r="IOB12"/>
      <c r="IOC12"/>
      <c r="IOD12"/>
      <c r="IOE12"/>
      <c r="IOF12"/>
      <c r="IOG12"/>
      <c r="IOH12"/>
      <c r="IOI12"/>
      <c r="IOJ12"/>
      <c r="IOK12"/>
      <c r="IOL12"/>
      <c r="IOM12"/>
      <c r="ION12"/>
      <c r="IOO12"/>
      <c r="IOP12"/>
      <c r="IOQ12"/>
      <c r="IOR12"/>
      <c r="IOS12"/>
      <c r="IOT12"/>
      <c r="IOU12"/>
      <c r="IOV12"/>
      <c r="IOW12"/>
      <c r="IOX12"/>
      <c r="IOY12"/>
      <c r="IOZ12"/>
      <c r="IPA12"/>
      <c r="IPB12"/>
      <c r="IPC12"/>
      <c r="IPD12"/>
      <c r="IPE12"/>
      <c r="IPF12"/>
      <c r="IPG12"/>
      <c r="IPH12"/>
      <c r="IPI12"/>
      <c r="IPJ12"/>
      <c r="IPK12"/>
      <c r="IPL12"/>
      <c r="IPM12"/>
      <c r="IPN12"/>
      <c r="IPO12"/>
      <c r="IPP12"/>
      <c r="IPQ12"/>
      <c r="IPR12"/>
      <c r="IPS12"/>
      <c r="IPT12"/>
      <c r="IPU12"/>
      <c r="IPV12"/>
      <c r="IPW12"/>
      <c r="IPX12"/>
      <c r="IPY12"/>
      <c r="IPZ12"/>
      <c r="IQA12"/>
      <c r="IQB12"/>
      <c r="IQC12"/>
      <c r="IQD12"/>
      <c r="IQE12"/>
      <c r="IQF12"/>
      <c r="IQG12"/>
      <c r="IQH12"/>
      <c r="IQI12"/>
      <c r="IQJ12"/>
      <c r="IQK12"/>
      <c r="IQL12"/>
      <c r="IQM12"/>
      <c r="IQN12"/>
      <c r="IQO12"/>
      <c r="IQP12"/>
      <c r="IQQ12"/>
      <c r="IQR12"/>
      <c r="IQS12"/>
      <c r="IQT12"/>
      <c r="IQU12"/>
      <c r="IQV12"/>
      <c r="IQW12"/>
      <c r="IQX12"/>
      <c r="IQY12"/>
      <c r="IQZ12"/>
      <c r="IRA12"/>
      <c r="IRB12"/>
      <c r="IRC12"/>
      <c r="IRD12"/>
      <c r="IRE12"/>
      <c r="IRF12"/>
      <c r="IRG12"/>
      <c r="IRH12"/>
      <c r="IRI12"/>
      <c r="IRJ12"/>
      <c r="IRK12"/>
      <c r="IRL12"/>
      <c r="IRM12"/>
      <c r="IRN12"/>
      <c r="IRO12"/>
      <c r="IRP12"/>
      <c r="IRQ12"/>
      <c r="IRR12"/>
      <c r="IRS12"/>
      <c r="IRT12"/>
      <c r="IRU12"/>
      <c r="IRV12"/>
      <c r="IRW12"/>
      <c r="IRX12"/>
      <c r="IRY12"/>
      <c r="IRZ12"/>
      <c r="ISA12"/>
      <c r="ISB12"/>
      <c r="ISC12"/>
      <c r="ISD12"/>
      <c r="ISE12"/>
      <c r="ISF12"/>
      <c r="ISG12"/>
      <c r="ISH12"/>
      <c r="ISI12"/>
      <c r="ISJ12"/>
      <c r="ISK12"/>
      <c r="ISL12"/>
      <c r="ISM12"/>
      <c r="ISN12"/>
      <c r="ISO12"/>
      <c r="ISP12"/>
      <c r="ISQ12"/>
      <c r="ISR12"/>
      <c r="ISS12"/>
      <c r="IST12"/>
      <c r="ISU12"/>
      <c r="ISV12"/>
      <c r="ISW12"/>
      <c r="ISX12"/>
      <c r="ISY12"/>
      <c r="ISZ12"/>
      <c r="ITA12"/>
      <c r="ITB12"/>
      <c r="ITC12"/>
      <c r="ITD12"/>
      <c r="ITE12"/>
      <c r="ITF12"/>
      <c r="ITG12"/>
      <c r="ITH12"/>
      <c r="ITI12"/>
      <c r="ITJ12"/>
      <c r="ITK12"/>
      <c r="ITL12"/>
      <c r="ITM12"/>
      <c r="ITN12"/>
      <c r="ITO12"/>
      <c r="ITP12"/>
      <c r="ITQ12"/>
      <c r="ITR12"/>
      <c r="ITS12"/>
      <c r="ITT12"/>
      <c r="ITU12"/>
      <c r="ITV12"/>
      <c r="ITW12"/>
      <c r="ITX12"/>
      <c r="ITY12"/>
      <c r="ITZ12"/>
      <c r="IUA12"/>
      <c r="IUB12"/>
      <c r="IUC12"/>
      <c r="IUD12"/>
      <c r="IUE12"/>
      <c r="IUF12"/>
      <c r="IUG12"/>
      <c r="IUH12"/>
      <c r="IUI12"/>
      <c r="IUJ12"/>
      <c r="IUK12"/>
      <c r="IUL12"/>
      <c r="IUM12"/>
      <c r="IUN12"/>
      <c r="IUO12"/>
      <c r="IUP12"/>
      <c r="IUQ12"/>
      <c r="IUR12"/>
      <c r="IUS12"/>
      <c r="IUT12"/>
      <c r="IUU12"/>
      <c r="IUV12"/>
      <c r="IUW12"/>
      <c r="IUX12"/>
      <c r="IUY12"/>
      <c r="IUZ12"/>
      <c r="IVA12"/>
      <c r="IVB12"/>
      <c r="IVC12"/>
      <c r="IVD12"/>
      <c r="IVE12"/>
      <c r="IVF12"/>
      <c r="IVG12"/>
      <c r="IVH12"/>
      <c r="IVI12"/>
      <c r="IVJ12"/>
      <c r="IVK12"/>
      <c r="IVL12"/>
      <c r="IVM12"/>
      <c r="IVN12"/>
      <c r="IVO12"/>
      <c r="IVP12"/>
      <c r="IVQ12"/>
      <c r="IVR12"/>
      <c r="IVS12"/>
      <c r="IVT12"/>
      <c r="IVU12"/>
      <c r="IVV12"/>
      <c r="IVW12"/>
      <c r="IVX12"/>
      <c r="IVY12"/>
      <c r="IVZ12"/>
      <c r="IWA12"/>
      <c r="IWB12"/>
      <c r="IWC12"/>
      <c r="IWD12"/>
      <c r="IWE12"/>
      <c r="IWF12"/>
      <c r="IWG12"/>
      <c r="IWH12"/>
      <c r="IWI12"/>
      <c r="IWJ12"/>
      <c r="IWK12"/>
      <c r="IWL12"/>
      <c r="IWM12"/>
      <c r="IWN12"/>
      <c r="IWO12"/>
      <c r="IWP12"/>
      <c r="IWQ12"/>
      <c r="IWR12"/>
      <c r="IWS12"/>
      <c r="IWT12"/>
      <c r="IWU12"/>
      <c r="IWV12"/>
      <c r="IWW12"/>
      <c r="IWX12"/>
      <c r="IWY12"/>
      <c r="IWZ12"/>
      <c r="IXA12"/>
      <c r="IXB12"/>
      <c r="IXC12"/>
      <c r="IXD12"/>
      <c r="IXE12"/>
      <c r="IXF12"/>
      <c r="IXG12"/>
      <c r="IXH12"/>
      <c r="IXI12"/>
      <c r="IXJ12"/>
      <c r="IXK12"/>
      <c r="IXL12"/>
      <c r="IXM12"/>
      <c r="IXN12"/>
      <c r="IXO12"/>
      <c r="IXP12"/>
      <c r="IXQ12"/>
      <c r="IXR12"/>
      <c r="IXS12"/>
      <c r="IXT12"/>
      <c r="IXU12"/>
      <c r="IXV12"/>
      <c r="IXW12"/>
      <c r="IXX12"/>
      <c r="IXY12"/>
      <c r="IXZ12"/>
      <c r="IYA12"/>
      <c r="IYB12"/>
      <c r="IYC12"/>
      <c r="IYD12"/>
      <c r="IYE12"/>
      <c r="IYF12"/>
      <c r="IYG12"/>
      <c r="IYH12"/>
      <c r="IYI12"/>
      <c r="IYJ12"/>
      <c r="IYK12"/>
      <c r="IYL12"/>
      <c r="IYM12"/>
      <c r="IYN12"/>
      <c r="IYO12"/>
      <c r="IYP12"/>
      <c r="IYQ12"/>
      <c r="IYR12"/>
      <c r="IYS12"/>
      <c r="IYT12"/>
      <c r="IYU12"/>
      <c r="IYV12"/>
      <c r="IYW12"/>
      <c r="IYX12"/>
      <c r="IYY12"/>
      <c r="IYZ12"/>
      <c r="IZA12"/>
      <c r="IZB12"/>
      <c r="IZC12"/>
      <c r="IZD12"/>
      <c r="IZE12"/>
      <c r="IZF12"/>
      <c r="IZG12"/>
      <c r="IZH12"/>
      <c r="IZI12"/>
      <c r="IZJ12"/>
      <c r="IZK12"/>
      <c r="IZL12"/>
      <c r="IZM12"/>
      <c r="IZN12"/>
      <c r="IZO12"/>
      <c r="IZP12"/>
      <c r="IZQ12"/>
      <c r="IZR12"/>
      <c r="IZS12"/>
      <c r="IZT12"/>
      <c r="IZU12"/>
      <c r="IZV12"/>
      <c r="IZW12"/>
      <c r="IZX12"/>
      <c r="IZY12"/>
      <c r="IZZ12"/>
      <c r="JAA12"/>
      <c r="JAB12"/>
      <c r="JAC12"/>
      <c r="JAD12"/>
      <c r="JAE12"/>
      <c r="JAF12"/>
      <c r="JAG12"/>
      <c r="JAH12"/>
      <c r="JAI12"/>
      <c r="JAJ12"/>
      <c r="JAK12"/>
      <c r="JAL12"/>
      <c r="JAM12"/>
      <c r="JAN12"/>
      <c r="JAO12"/>
      <c r="JAP12"/>
      <c r="JAQ12"/>
      <c r="JAR12"/>
      <c r="JAS12"/>
      <c r="JAT12"/>
      <c r="JAU12"/>
      <c r="JAV12"/>
      <c r="JAW12"/>
      <c r="JAX12"/>
      <c r="JAY12"/>
      <c r="JAZ12"/>
      <c r="JBA12"/>
      <c r="JBB12"/>
      <c r="JBC12"/>
      <c r="JBD12"/>
      <c r="JBE12"/>
      <c r="JBF12"/>
      <c r="JBG12"/>
      <c r="JBH12"/>
      <c r="JBI12"/>
      <c r="JBJ12"/>
      <c r="JBK12"/>
      <c r="JBL12"/>
      <c r="JBM12"/>
      <c r="JBN12"/>
      <c r="JBO12"/>
      <c r="JBP12"/>
      <c r="JBQ12"/>
      <c r="JBR12"/>
      <c r="JBS12"/>
      <c r="JBT12"/>
      <c r="JBU12"/>
      <c r="JBV12"/>
      <c r="JBW12"/>
      <c r="JBX12"/>
      <c r="JBY12"/>
      <c r="JBZ12"/>
      <c r="JCA12"/>
      <c r="JCB12"/>
      <c r="JCC12"/>
      <c r="JCD12"/>
      <c r="JCE12"/>
      <c r="JCF12"/>
      <c r="JCG12"/>
      <c r="JCH12"/>
      <c r="JCI12"/>
      <c r="JCJ12"/>
      <c r="JCK12"/>
      <c r="JCL12"/>
      <c r="JCM12"/>
      <c r="JCN12"/>
      <c r="JCO12"/>
      <c r="JCP12"/>
      <c r="JCQ12"/>
      <c r="JCR12"/>
      <c r="JCS12"/>
      <c r="JCT12"/>
      <c r="JCU12"/>
      <c r="JCV12"/>
      <c r="JCW12"/>
      <c r="JCX12"/>
      <c r="JCY12"/>
      <c r="JCZ12"/>
      <c r="JDA12"/>
      <c r="JDB12"/>
      <c r="JDC12"/>
      <c r="JDD12"/>
      <c r="JDE12"/>
      <c r="JDF12"/>
      <c r="JDG12"/>
      <c r="JDH12"/>
      <c r="JDI12"/>
      <c r="JDJ12"/>
      <c r="JDK12"/>
      <c r="JDL12"/>
      <c r="JDM12"/>
      <c r="JDN12"/>
      <c r="JDO12"/>
      <c r="JDP12"/>
      <c r="JDQ12"/>
      <c r="JDR12"/>
      <c r="JDS12"/>
      <c r="JDT12"/>
      <c r="JDU12"/>
      <c r="JDV12"/>
      <c r="JDW12"/>
      <c r="JDX12"/>
      <c r="JDY12"/>
      <c r="JDZ12"/>
      <c r="JEA12"/>
      <c r="JEB12"/>
      <c r="JEC12"/>
      <c r="JED12"/>
      <c r="JEE12"/>
      <c r="JEF12"/>
      <c r="JEG12"/>
      <c r="JEH12"/>
      <c r="JEI12"/>
      <c r="JEJ12"/>
      <c r="JEK12"/>
      <c r="JEL12"/>
      <c r="JEM12"/>
      <c r="JEN12"/>
      <c r="JEO12"/>
      <c r="JEP12"/>
      <c r="JEQ12"/>
      <c r="JER12"/>
      <c r="JES12"/>
      <c r="JET12"/>
      <c r="JEU12"/>
      <c r="JEV12"/>
      <c r="JEW12"/>
      <c r="JEX12"/>
      <c r="JEY12"/>
      <c r="JEZ12"/>
      <c r="JFA12"/>
      <c r="JFB12"/>
      <c r="JFC12"/>
      <c r="JFD12"/>
      <c r="JFE12"/>
      <c r="JFF12"/>
      <c r="JFG12"/>
      <c r="JFH12"/>
      <c r="JFI12"/>
      <c r="JFJ12"/>
      <c r="JFK12"/>
      <c r="JFL12"/>
      <c r="JFM12"/>
      <c r="JFN12"/>
      <c r="JFO12"/>
      <c r="JFP12"/>
      <c r="JFQ12"/>
      <c r="JFR12"/>
      <c r="JFS12"/>
      <c r="JFT12"/>
      <c r="JFU12"/>
      <c r="JFV12"/>
      <c r="JFW12"/>
      <c r="JFX12"/>
      <c r="JFY12"/>
      <c r="JFZ12"/>
      <c r="JGA12"/>
      <c r="JGB12"/>
      <c r="JGC12"/>
      <c r="JGD12"/>
      <c r="JGE12"/>
      <c r="JGF12"/>
      <c r="JGG12"/>
      <c r="JGH12"/>
      <c r="JGI12"/>
      <c r="JGJ12"/>
      <c r="JGK12"/>
      <c r="JGL12"/>
      <c r="JGM12"/>
      <c r="JGN12"/>
      <c r="JGO12"/>
      <c r="JGP12"/>
      <c r="JGQ12"/>
      <c r="JGR12"/>
      <c r="JGS12"/>
      <c r="JGT12"/>
      <c r="JGU12"/>
      <c r="JGV12"/>
      <c r="JGW12"/>
      <c r="JGX12"/>
      <c r="JGY12"/>
      <c r="JGZ12"/>
      <c r="JHA12"/>
      <c r="JHB12"/>
      <c r="JHC12"/>
      <c r="JHD12"/>
      <c r="JHE12"/>
      <c r="JHF12"/>
      <c r="JHG12"/>
      <c r="JHH12"/>
      <c r="JHI12"/>
      <c r="JHJ12"/>
      <c r="JHK12"/>
      <c r="JHL12"/>
      <c r="JHM12"/>
      <c r="JHN12"/>
      <c r="JHO12"/>
      <c r="JHP12"/>
      <c r="JHQ12"/>
      <c r="JHR12"/>
      <c r="JHS12"/>
      <c r="JHT12"/>
      <c r="JHU12"/>
      <c r="JHV12"/>
      <c r="JHW12"/>
      <c r="JHX12"/>
      <c r="JHY12"/>
      <c r="JHZ12"/>
      <c r="JIA12"/>
      <c r="JIB12"/>
      <c r="JIC12"/>
      <c r="JID12"/>
      <c r="JIE12"/>
      <c r="JIF12"/>
      <c r="JIG12"/>
      <c r="JIH12"/>
      <c r="JII12"/>
      <c r="JIJ12"/>
      <c r="JIK12"/>
      <c r="JIL12"/>
      <c r="JIM12"/>
      <c r="JIN12"/>
      <c r="JIO12"/>
      <c r="JIP12"/>
      <c r="JIQ12"/>
      <c r="JIR12"/>
      <c r="JIS12"/>
      <c r="JIT12"/>
      <c r="JIU12"/>
      <c r="JIV12"/>
      <c r="JIW12"/>
      <c r="JIX12"/>
      <c r="JIY12"/>
      <c r="JIZ12"/>
      <c r="JJA12"/>
      <c r="JJB12"/>
      <c r="JJC12"/>
      <c r="JJD12"/>
      <c r="JJE12"/>
      <c r="JJF12"/>
      <c r="JJG12"/>
      <c r="JJH12"/>
      <c r="JJI12"/>
      <c r="JJJ12"/>
      <c r="JJK12"/>
      <c r="JJL12"/>
      <c r="JJM12"/>
      <c r="JJN12"/>
      <c r="JJO12"/>
      <c r="JJP12"/>
      <c r="JJQ12"/>
      <c r="JJR12"/>
      <c r="JJS12"/>
      <c r="JJT12"/>
      <c r="JJU12"/>
      <c r="JJV12"/>
      <c r="JJW12"/>
      <c r="JJX12"/>
      <c r="JJY12"/>
      <c r="JJZ12"/>
      <c r="JKA12"/>
      <c r="JKB12"/>
      <c r="JKC12"/>
      <c r="JKD12"/>
      <c r="JKE12"/>
      <c r="JKF12"/>
      <c r="JKG12"/>
      <c r="JKH12"/>
      <c r="JKI12"/>
      <c r="JKJ12"/>
      <c r="JKK12"/>
      <c r="JKL12"/>
      <c r="JKM12"/>
      <c r="JKN12"/>
      <c r="JKO12"/>
      <c r="JKP12"/>
      <c r="JKQ12"/>
      <c r="JKR12"/>
      <c r="JKS12"/>
      <c r="JKT12"/>
      <c r="JKU12"/>
      <c r="JKV12"/>
      <c r="JKW12"/>
      <c r="JKX12"/>
      <c r="JKY12"/>
      <c r="JKZ12"/>
      <c r="JLA12"/>
      <c r="JLB12"/>
      <c r="JLC12"/>
      <c r="JLD12"/>
      <c r="JLE12"/>
      <c r="JLF12"/>
      <c r="JLG12"/>
      <c r="JLH12"/>
      <c r="JLI12"/>
      <c r="JLJ12"/>
      <c r="JLK12"/>
      <c r="JLL12"/>
      <c r="JLM12"/>
      <c r="JLN12"/>
      <c r="JLO12"/>
      <c r="JLP12"/>
      <c r="JLQ12"/>
      <c r="JLR12"/>
      <c r="JLS12"/>
      <c r="JLT12"/>
      <c r="JLU12"/>
      <c r="JLV12"/>
      <c r="JLW12"/>
      <c r="JLX12"/>
      <c r="JLY12"/>
      <c r="JLZ12"/>
      <c r="JMA12"/>
      <c r="JMB12"/>
      <c r="JMC12"/>
      <c r="JMD12"/>
      <c r="JME12"/>
      <c r="JMF12"/>
      <c r="JMG12"/>
      <c r="JMH12"/>
      <c r="JMI12"/>
      <c r="JMJ12"/>
      <c r="JMK12"/>
      <c r="JML12"/>
      <c r="JMM12"/>
      <c r="JMN12"/>
      <c r="JMO12"/>
      <c r="JMP12"/>
      <c r="JMQ12"/>
      <c r="JMR12"/>
      <c r="JMS12"/>
      <c r="JMT12"/>
      <c r="JMU12"/>
      <c r="JMV12"/>
      <c r="JMW12"/>
      <c r="JMX12"/>
      <c r="JMY12"/>
      <c r="JMZ12"/>
      <c r="JNA12"/>
      <c r="JNB12"/>
      <c r="JNC12"/>
      <c r="JND12"/>
      <c r="JNE12"/>
      <c r="JNF12"/>
      <c r="JNG12"/>
      <c r="JNH12"/>
      <c r="JNI12"/>
      <c r="JNJ12"/>
      <c r="JNK12"/>
      <c r="JNL12"/>
      <c r="JNM12"/>
      <c r="JNN12"/>
      <c r="JNO12"/>
      <c r="JNP12"/>
      <c r="JNQ12"/>
      <c r="JNR12"/>
      <c r="JNS12"/>
      <c r="JNT12"/>
      <c r="JNU12"/>
      <c r="JNV12"/>
      <c r="JNW12"/>
      <c r="JNX12"/>
      <c r="JNY12"/>
      <c r="JNZ12"/>
      <c r="JOA12"/>
      <c r="JOB12"/>
      <c r="JOC12"/>
      <c r="JOD12"/>
      <c r="JOE12"/>
      <c r="JOF12"/>
      <c r="JOG12"/>
      <c r="JOH12"/>
      <c r="JOI12"/>
      <c r="JOJ12"/>
      <c r="JOK12"/>
      <c r="JOL12"/>
      <c r="JOM12"/>
      <c r="JON12"/>
      <c r="JOO12"/>
      <c r="JOP12"/>
      <c r="JOQ12"/>
      <c r="JOR12"/>
      <c r="JOS12"/>
      <c r="JOT12"/>
      <c r="JOU12"/>
      <c r="JOV12"/>
      <c r="JOW12"/>
      <c r="JOX12"/>
      <c r="JOY12"/>
      <c r="JOZ12"/>
      <c r="JPA12"/>
      <c r="JPB12"/>
      <c r="JPC12"/>
      <c r="JPD12"/>
      <c r="JPE12"/>
      <c r="JPF12"/>
      <c r="JPG12"/>
      <c r="JPH12"/>
      <c r="JPI12"/>
      <c r="JPJ12"/>
      <c r="JPK12"/>
      <c r="JPL12"/>
      <c r="JPM12"/>
      <c r="JPN12"/>
      <c r="JPO12"/>
      <c r="JPP12"/>
      <c r="JPQ12"/>
      <c r="JPR12"/>
      <c r="JPS12"/>
      <c r="JPT12"/>
      <c r="JPU12"/>
      <c r="JPV12"/>
      <c r="JPW12"/>
      <c r="JPX12"/>
      <c r="JPY12"/>
      <c r="JPZ12"/>
      <c r="JQA12"/>
      <c r="JQB12"/>
      <c r="JQC12"/>
      <c r="JQD12"/>
      <c r="JQE12"/>
      <c r="JQF12"/>
      <c r="JQG12"/>
      <c r="JQH12"/>
      <c r="JQI12"/>
      <c r="JQJ12"/>
      <c r="JQK12"/>
      <c r="JQL12"/>
      <c r="JQM12"/>
      <c r="JQN12"/>
      <c r="JQO12"/>
      <c r="JQP12"/>
      <c r="JQQ12"/>
      <c r="JQR12"/>
      <c r="JQS12"/>
      <c r="JQT12"/>
      <c r="JQU12"/>
      <c r="JQV12"/>
      <c r="JQW12"/>
      <c r="JQX12"/>
      <c r="JQY12"/>
      <c r="JQZ12"/>
      <c r="JRA12"/>
      <c r="JRB12"/>
      <c r="JRC12"/>
      <c r="JRD12"/>
      <c r="JRE12"/>
      <c r="JRF12"/>
      <c r="JRG12"/>
      <c r="JRH12"/>
      <c r="JRI12"/>
      <c r="JRJ12"/>
      <c r="JRK12"/>
      <c r="JRL12"/>
      <c r="JRM12"/>
      <c r="JRN12"/>
      <c r="JRO12"/>
      <c r="JRP12"/>
      <c r="JRQ12"/>
      <c r="JRR12"/>
      <c r="JRS12"/>
      <c r="JRT12"/>
      <c r="JRU12"/>
      <c r="JRV12"/>
      <c r="JRW12"/>
      <c r="JRX12"/>
      <c r="JRY12"/>
      <c r="JRZ12"/>
      <c r="JSA12"/>
      <c r="JSB12"/>
      <c r="JSC12"/>
      <c r="JSD12"/>
      <c r="JSE12"/>
      <c r="JSF12"/>
      <c r="JSG12"/>
      <c r="JSH12"/>
      <c r="JSI12"/>
      <c r="JSJ12"/>
      <c r="JSK12"/>
      <c r="JSL12"/>
      <c r="JSM12"/>
      <c r="JSN12"/>
      <c r="JSO12"/>
      <c r="JSP12"/>
      <c r="JSQ12"/>
      <c r="JSR12"/>
      <c r="JSS12"/>
      <c r="JST12"/>
      <c r="JSU12"/>
      <c r="JSV12"/>
      <c r="JSW12"/>
      <c r="JSX12"/>
      <c r="JSY12"/>
      <c r="JSZ12"/>
      <c r="JTA12"/>
      <c r="JTB12"/>
      <c r="JTC12"/>
      <c r="JTD12"/>
      <c r="JTE12"/>
      <c r="JTF12"/>
      <c r="JTG12"/>
      <c r="JTH12"/>
      <c r="JTI12"/>
      <c r="JTJ12"/>
      <c r="JTK12"/>
      <c r="JTL12"/>
      <c r="JTM12"/>
      <c r="JTN12"/>
      <c r="JTO12"/>
      <c r="JTP12"/>
      <c r="JTQ12"/>
      <c r="JTR12"/>
      <c r="JTS12"/>
      <c r="JTT12"/>
      <c r="JTU12"/>
      <c r="JTV12"/>
      <c r="JTW12"/>
      <c r="JTX12"/>
      <c r="JTY12"/>
      <c r="JTZ12"/>
      <c r="JUA12"/>
      <c r="JUB12"/>
      <c r="JUC12"/>
      <c r="JUD12"/>
      <c r="JUE12"/>
      <c r="JUF12"/>
      <c r="JUG12"/>
      <c r="JUH12"/>
      <c r="JUI12"/>
      <c r="JUJ12"/>
      <c r="JUK12"/>
      <c r="JUL12"/>
      <c r="JUM12"/>
      <c r="JUN12"/>
      <c r="JUO12"/>
      <c r="JUP12"/>
      <c r="JUQ12"/>
      <c r="JUR12"/>
      <c r="JUS12"/>
      <c r="JUT12"/>
      <c r="JUU12"/>
      <c r="JUV12"/>
      <c r="JUW12"/>
      <c r="JUX12"/>
      <c r="JUY12"/>
      <c r="JUZ12"/>
      <c r="JVA12"/>
      <c r="JVB12"/>
      <c r="JVC12"/>
      <c r="JVD12"/>
      <c r="JVE12"/>
      <c r="JVF12"/>
      <c r="JVG12"/>
      <c r="JVH12"/>
      <c r="JVI12"/>
      <c r="JVJ12"/>
      <c r="JVK12"/>
      <c r="JVL12"/>
      <c r="JVM12"/>
      <c r="JVN12"/>
      <c r="JVO12"/>
      <c r="JVP12"/>
      <c r="JVQ12"/>
      <c r="JVR12"/>
      <c r="JVS12"/>
      <c r="JVT12"/>
      <c r="JVU12"/>
      <c r="JVV12"/>
      <c r="JVW12"/>
      <c r="JVX12"/>
      <c r="JVY12"/>
      <c r="JVZ12"/>
      <c r="JWA12"/>
      <c r="JWB12"/>
      <c r="JWC12"/>
      <c r="JWD12"/>
      <c r="JWE12"/>
      <c r="JWF12"/>
      <c r="JWG12"/>
      <c r="JWH12"/>
      <c r="JWI12"/>
      <c r="JWJ12"/>
      <c r="JWK12"/>
      <c r="JWL12"/>
      <c r="JWM12"/>
      <c r="JWN12"/>
      <c r="JWO12"/>
      <c r="JWP12"/>
      <c r="JWQ12"/>
      <c r="JWR12"/>
      <c r="JWS12"/>
      <c r="JWT12"/>
      <c r="JWU12"/>
      <c r="JWV12"/>
      <c r="JWW12"/>
      <c r="JWX12"/>
      <c r="JWY12"/>
      <c r="JWZ12"/>
      <c r="JXA12"/>
      <c r="JXB12"/>
      <c r="JXC12"/>
      <c r="JXD12"/>
      <c r="JXE12"/>
      <c r="JXF12"/>
      <c r="JXG12"/>
      <c r="JXH12"/>
      <c r="JXI12"/>
      <c r="JXJ12"/>
      <c r="JXK12"/>
      <c r="JXL12"/>
      <c r="JXM12"/>
      <c r="JXN12"/>
      <c r="JXO12"/>
      <c r="JXP12"/>
      <c r="JXQ12"/>
      <c r="JXR12"/>
      <c r="JXS12"/>
      <c r="JXT12"/>
      <c r="JXU12"/>
      <c r="JXV12"/>
      <c r="JXW12"/>
      <c r="JXX12"/>
      <c r="JXY12"/>
      <c r="JXZ12"/>
      <c r="JYA12"/>
      <c r="JYB12"/>
      <c r="JYC12"/>
      <c r="JYD12"/>
      <c r="JYE12"/>
      <c r="JYF12"/>
      <c r="JYG12"/>
      <c r="JYH12"/>
      <c r="JYI12"/>
      <c r="JYJ12"/>
      <c r="JYK12"/>
      <c r="JYL12"/>
      <c r="JYM12"/>
      <c r="JYN12"/>
      <c r="JYO12"/>
      <c r="JYP12"/>
      <c r="JYQ12"/>
      <c r="JYR12"/>
      <c r="JYS12"/>
      <c r="JYT12"/>
      <c r="JYU12"/>
      <c r="JYV12"/>
      <c r="JYW12"/>
      <c r="JYX12"/>
      <c r="JYY12"/>
      <c r="JYZ12"/>
      <c r="JZA12"/>
      <c r="JZB12"/>
      <c r="JZC12"/>
      <c r="JZD12"/>
      <c r="JZE12"/>
      <c r="JZF12"/>
      <c r="JZG12"/>
      <c r="JZH12"/>
      <c r="JZI12"/>
      <c r="JZJ12"/>
      <c r="JZK12"/>
      <c r="JZL12"/>
      <c r="JZM12"/>
      <c r="JZN12"/>
      <c r="JZO12"/>
      <c r="JZP12"/>
      <c r="JZQ12"/>
      <c r="JZR12"/>
      <c r="JZS12"/>
      <c r="JZT12"/>
      <c r="JZU12"/>
      <c r="JZV12"/>
      <c r="JZW12"/>
      <c r="JZX12"/>
      <c r="JZY12"/>
      <c r="JZZ12"/>
      <c r="KAA12"/>
      <c r="KAB12"/>
      <c r="KAC12"/>
      <c r="KAD12"/>
      <c r="KAE12"/>
      <c r="KAF12"/>
      <c r="KAG12"/>
      <c r="KAH12"/>
      <c r="KAI12"/>
      <c r="KAJ12"/>
      <c r="KAK12"/>
      <c r="KAL12"/>
      <c r="KAM12"/>
      <c r="KAN12"/>
      <c r="KAO12"/>
      <c r="KAP12"/>
      <c r="KAQ12"/>
      <c r="KAR12"/>
      <c r="KAS12"/>
      <c r="KAT12"/>
      <c r="KAU12"/>
      <c r="KAV12"/>
      <c r="KAW12"/>
      <c r="KAX12"/>
      <c r="KAY12"/>
      <c r="KAZ12"/>
      <c r="KBA12"/>
      <c r="KBB12"/>
      <c r="KBC12"/>
      <c r="KBD12"/>
      <c r="KBE12"/>
      <c r="KBF12"/>
      <c r="KBG12"/>
      <c r="KBH12"/>
      <c r="KBI12"/>
      <c r="KBJ12"/>
      <c r="KBK12"/>
      <c r="KBL12"/>
      <c r="KBM12"/>
      <c r="KBN12"/>
      <c r="KBO12"/>
      <c r="KBP12"/>
      <c r="KBQ12"/>
      <c r="KBR12"/>
      <c r="KBS12"/>
      <c r="KBT12"/>
      <c r="KBU12"/>
      <c r="KBV12"/>
      <c r="KBW12"/>
      <c r="KBX12"/>
      <c r="KBY12"/>
      <c r="KBZ12"/>
      <c r="KCA12"/>
      <c r="KCB12"/>
      <c r="KCC12"/>
      <c r="KCD12"/>
      <c r="KCE12"/>
      <c r="KCF12"/>
      <c r="KCG12"/>
      <c r="KCH12"/>
      <c r="KCI12"/>
      <c r="KCJ12"/>
      <c r="KCK12"/>
      <c r="KCL12"/>
      <c r="KCM12"/>
      <c r="KCN12"/>
      <c r="KCO12"/>
      <c r="KCP12"/>
      <c r="KCQ12"/>
      <c r="KCR12"/>
      <c r="KCS12"/>
      <c r="KCT12"/>
      <c r="KCU12"/>
      <c r="KCV12"/>
      <c r="KCW12"/>
      <c r="KCX12"/>
      <c r="KCY12"/>
      <c r="KCZ12"/>
      <c r="KDA12"/>
      <c r="KDB12"/>
      <c r="KDC12"/>
      <c r="KDD12"/>
      <c r="KDE12"/>
      <c r="KDF12"/>
      <c r="KDG12"/>
      <c r="KDH12"/>
      <c r="KDI12"/>
      <c r="KDJ12"/>
      <c r="KDK12"/>
      <c r="KDL12"/>
      <c r="KDM12"/>
      <c r="KDN12"/>
      <c r="KDO12"/>
      <c r="KDP12"/>
      <c r="KDQ12"/>
      <c r="KDR12"/>
      <c r="KDS12"/>
      <c r="KDT12"/>
      <c r="KDU12"/>
      <c r="KDV12"/>
      <c r="KDW12"/>
      <c r="KDX12"/>
      <c r="KDY12"/>
      <c r="KDZ12"/>
      <c r="KEA12"/>
      <c r="KEB12"/>
      <c r="KEC12"/>
      <c r="KED12"/>
      <c r="KEE12"/>
      <c r="KEF12"/>
      <c r="KEG12"/>
      <c r="KEH12"/>
      <c r="KEI12"/>
      <c r="KEJ12"/>
      <c r="KEK12"/>
      <c r="KEL12"/>
      <c r="KEM12"/>
      <c r="KEN12"/>
      <c r="KEO12"/>
      <c r="KEP12"/>
      <c r="KEQ12"/>
      <c r="KER12"/>
      <c r="KES12"/>
      <c r="KET12"/>
      <c r="KEU12"/>
      <c r="KEV12"/>
      <c r="KEW12"/>
      <c r="KEX12"/>
      <c r="KEY12"/>
      <c r="KEZ12"/>
      <c r="KFA12"/>
      <c r="KFB12"/>
      <c r="KFC12"/>
      <c r="KFD12"/>
      <c r="KFE12"/>
      <c r="KFF12"/>
      <c r="KFG12"/>
      <c r="KFH12"/>
      <c r="KFI12"/>
      <c r="KFJ12"/>
      <c r="KFK12"/>
      <c r="KFL12"/>
      <c r="KFM12"/>
      <c r="KFN12"/>
      <c r="KFO12"/>
      <c r="KFP12"/>
      <c r="KFQ12"/>
      <c r="KFR12"/>
      <c r="KFS12"/>
      <c r="KFT12"/>
      <c r="KFU12"/>
      <c r="KFV12"/>
      <c r="KFW12"/>
      <c r="KFX12"/>
      <c r="KFY12"/>
      <c r="KFZ12"/>
      <c r="KGA12"/>
      <c r="KGB12"/>
      <c r="KGC12"/>
      <c r="KGD12"/>
      <c r="KGE12"/>
      <c r="KGF12"/>
      <c r="KGG12"/>
      <c r="KGH12"/>
      <c r="KGI12"/>
      <c r="KGJ12"/>
      <c r="KGK12"/>
      <c r="KGL12"/>
      <c r="KGM12"/>
      <c r="KGN12"/>
      <c r="KGO12"/>
      <c r="KGP12"/>
      <c r="KGQ12"/>
      <c r="KGR12"/>
      <c r="KGS12"/>
      <c r="KGT12"/>
      <c r="KGU12"/>
      <c r="KGV12"/>
      <c r="KGW12"/>
      <c r="KGX12"/>
      <c r="KGY12"/>
      <c r="KGZ12"/>
      <c r="KHA12"/>
      <c r="KHB12"/>
      <c r="KHC12"/>
      <c r="KHD12"/>
      <c r="KHE12"/>
      <c r="KHF12"/>
      <c r="KHG12"/>
      <c r="KHH12"/>
      <c r="KHI12"/>
      <c r="KHJ12"/>
      <c r="KHK12"/>
      <c r="KHL12"/>
      <c r="KHM12"/>
      <c r="KHN12"/>
      <c r="KHO12"/>
      <c r="KHP12"/>
      <c r="KHQ12"/>
      <c r="KHR12"/>
      <c r="KHS12"/>
      <c r="KHT12"/>
      <c r="KHU12"/>
      <c r="KHV12"/>
      <c r="KHW12"/>
      <c r="KHX12"/>
      <c r="KHY12"/>
      <c r="KHZ12"/>
      <c r="KIA12"/>
      <c r="KIB12"/>
      <c r="KIC12"/>
      <c r="KID12"/>
      <c r="KIE12"/>
      <c r="KIF12"/>
      <c r="KIG12"/>
      <c r="KIH12"/>
      <c r="KII12"/>
      <c r="KIJ12"/>
      <c r="KIK12"/>
      <c r="KIL12"/>
      <c r="KIM12"/>
      <c r="KIN12"/>
      <c r="KIO12"/>
      <c r="KIP12"/>
      <c r="KIQ12"/>
      <c r="KIR12"/>
      <c r="KIS12"/>
      <c r="KIT12"/>
      <c r="KIU12"/>
      <c r="KIV12"/>
      <c r="KIW12"/>
      <c r="KIX12"/>
      <c r="KIY12"/>
      <c r="KIZ12"/>
      <c r="KJA12"/>
      <c r="KJB12"/>
      <c r="KJC12"/>
      <c r="KJD12"/>
      <c r="KJE12"/>
      <c r="KJF12"/>
      <c r="KJG12"/>
      <c r="KJH12"/>
      <c r="KJI12"/>
      <c r="KJJ12"/>
      <c r="KJK12"/>
      <c r="KJL12"/>
      <c r="KJM12"/>
      <c r="KJN12"/>
      <c r="KJO12"/>
      <c r="KJP12"/>
      <c r="KJQ12"/>
      <c r="KJR12"/>
      <c r="KJS12"/>
      <c r="KJT12"/>
      <c r="KJU12"/>
      <c r="KJV12"/>
      <c r="KJW12"/>
      <c r="KJX12"/>
      <c r="KJY12"/>
      <c r="KJZ12"/>
      <c r="KKA12"/>
      <c r="KKB12"/>
      <c r="KKC12"/>
      <c r="KKD12"/>
      <c r="KKE12"/>
      <c r="KKF12"/>
      <c r="KKG12"/>
      <c r="KKH12"/>
      <c r="KKI12"/>
      <c r="KKJ12"/>
      <c r="KKK12"/>
      <c r="KKL12"/>
      <c r="KKM12"/>
      <c r="KKN12"/>
      <c r="KKO12"/>
      <c r="KKP12"/>
      <c r="KKQ12"/>
      <c r="KKR12"/>
      <c r="KKS12"/>
      <c r="KKT12"/>
      <c r="KKU12"/>
      <c r="KKV12"/>
      <c r="KKW12"/>
      <c r="KKX12"/>
      <c r="KKY12"/>
      <c r="KKZ12"/>
      <c r="KLA12"/>
      <c r="KLB12"/>
      <c r="KLC12"/>
      <c r="KLD12"/>
      <c r="KLE12"/>
      <c r="KLF12"/>
      <c r="KLG12"/>
      <c r="KLH12"/>
      <c r="KLI12"/>
      <c r="KLJ12"/>
      <c r="KLK12"/>
      <c r="KLL12"/>
      <c r="KLM12"/>
      <c r="KLN12"/>
      <c r="KLO12"/>
      <c r="KLP12"/>
      <c r="KLQ12"/>
      <c r="KLR12"/>
      <c r="KLS12"/>
      <c r="KLT12"/>
      <c r="KLU12"/>
      <c r="KLV12"/>
      <c r="KLW12"/>
      <c r="KLX12"/>
      <c r="KLY12"/>
      <c r="KLZ12"/>
      <c r="KMA12"/>
      <c r="KMB12"/>
      <c r="KMC12"/>
      <c r="KMD12"/>
      <c r="KME12"/>
      <c r="KMF12"/>
      <c r="KMG12"/>
      <c r="KMH12"/>
      <c r="KMI12"/>
      <c r="KMJ12"/>
      <c r="KMK12"/>
      <c r="KML12"/>
      <c r="KMM12"/>
      <c r="KMN12"/>
      <c r="KMO12"/>
      <c r="KMP12"/>
      <c r="KMQ12"/>
      <c r="KMR12"/>
      <c r="KMS12"/>
      <c r="KMT12"/>
      <c r="KMU12"/>
      <c r="KMV12"/>
      <c r="KMW12"/>
      <c r="KMX12"/>
      <c r="KMY12"/>
      <c r="KMZ12"/>
      <c r="KNA12"/>
      <c r="KNB12"/>
      <c r="KNC12"/>
      <c r="KND12"/>
      <c r="KNE12"/>
      <c r="KNF12"/>
      <c r="KNG12"/>
      <c r="KNH12"/>
      <c r="KNI12"/>
      <c r="KNJ12"/>
      <c r="KNK12"/>
      <c r="KNL12"/>
      <c r="KNM12"/>
      <c r="KNN12"/>
      <c r="KNO12"/>
      <c r="KNP12"/>
      <c r="KNQ12"/>
      <c r="KNR12"/>
      <c r="KNS12"/>
      <c r="KNT12"/>
      <c r="KNU12"/>
      <c r="KNV12"/>
      <c r="KNW12"/>
      <c r="KNX12"/>
      <c r="KNY12"/>
      <c r="KNZ12"/>
      <c r="KOA12"/>
      <c r="KOB12"/>
      <c r="KOC12"/>
      <c r="KOD12"/>
      <c r="KOE12"/>
      <c r="KOF12"/>
      <c r="KOG12"/>
      <c r="KOH12"/>
      <c r="KOI12"/>
      <c r="KOJ12"/>
      <c r="KOK12"/>
      <c r="KOL12"/>
      <c r="KOM12"/>
      <c r="KON12"/>
      <c r="KOO12"/>
      <c r="KOP12"/>
      <c r="KOQ12"/>
      <c r="KOR12"/>
      <c r="KOS12"/>
      <c r="KOT12"/>
      <c r="KOU12"/>
      <c r="KOV12"/>
      <c r="KOW12"/>
      <c r="KOX12"/>
      <c r="KOY12"/>
      <c r="KOZ12"/>
      <c r="KPA12"/>
      <c r="KPB12"/>
      <c r="KPC12"/>
      <c r="KPD12"/>
      <c r="KPE12"/>
      <c r="KPF12"/>
      <c r="KPG12"/>
      <c r="KPH12"/>
      <c r="KPI12"/>
      <c r="KPJ12"/>
      <c r="KPK12"/>
      <c r="KPL12"/>
      <c r="KPM12"/>
      <c r="KPN12"/>
      <c r="KPO12"/>
      <c r="KPP12"/>
      <c r="KPQ12"/>
      <c r="KPR12"/>
      <c r="KPS12"/>
      <c r="KPT12"/>
      <c r="KPU12"/>
      <c r="KPV12"/>
      <c r="KPW12"/>
      <c r="KPX12"/>
      <c r="KPY12"/>
      <c r="KPZ12"/>
      <c r="KQA12"/>
      <c r="KQB12"/>
      <c r="KQC12"/>
      <c r="KQD12"/>
      <c r="KQE12"/>
      <c r="KQF12"/>
      <c r="KQG12"/>
      <c r="KQH12"/>
      <c r="KQI12"/>
      <c r="KQJ12"/>
      <c r="KQK12"/>
      <c r="KQL12"/>
      <c r="KQM12"/>
      <c r="KQN12"/>
      <c r="KQO12"/>
      <c r="KQP12"/>
      <c r="KQQ12"/>
      <c r="KQR12"/>
      <c r="KQS12"/>
      <c r="KQT12"/>
      <c r="KQU12"/>
      <c r="KQV12"/>
      <c r="KQW12"/>
      <c r="KQX12"/>
      <c r="KQY12"/>
      <c r="KQZ12"/>
      <c r="KRA12"/>
      <c r="KRB12"/>
      <c r="KRC12"/>
      <c r="KRD12"/>
      <c r="KRE12"/>
      <c r="KRF12"/>
      <c r="KRG12"/>
      <c r="KRH12"/>
      <c r="KRI12"/>
      <c r="KRJ12"/>
      <c r="KRK12"/>
      <c r="KRL12"/>
      <c r="KRM12"/>
      <c r="KRN12"/>
      <c r="KRO12"/>
      <c r="KRP12"/>
      <c r="KRQ12"/>
      <c r="KRR12"/>
      <c r="KRS12"/>
      <c r="KRT12"/>
      <c r="KRU12"/>
      <c r="KRV12"/>
      <c r="KRW12"/>
      <c r="KRX12"/>
      <c r="KRY12"/>
      <c r="KRZ12"/>
      <c r="KSA12"/>
      <c r="KSB12"/>
      <c r="KSC12"/>
      <c r="KSD12"/>
      <c r="KSE12"/>
      <c r="KSF12"/>
      <c r="KSG12"/>
      <c r="KSH12"/>
      <c r="KSI12"/>
      <c r="KSJ12"/>
      <c r="KSK12"/>
      <c r="KSL12"/>
      <c r="KSM12"/>
      <c r="KSN12"/>
      <c r="KSO12"/>
      <c r="KSP12"/>
      <c r="KSQ12"/>
      <c r="KSR12"/>
      <c r="KSS12"/>
      <c r="KST12"/>
      <c r="KSU12"/>
      <c r="KSV12"/>
      <c r="KSW12"/>
      <c r="KSX12"/>
      <c r="KSY12"/>
      <c r="KSZ12"/>
      <c r="KTA12"/>
      <c r="KTB12"/>
      <c r="KTC12"/>
      <c r="KTD12"/>
      <c r="KTE12"/>
      <c r="KTF12"/>
      <c r="KTG12"/>
      <c r="KTH12"/>
      <c r="KTI12"/>
      <c r="KTJ12"/>
      <c r="KTK12"/>
      <c r="KTL12"/>
      <c r="KTM12"/>
      <c r="KTN12"/>
      <c r="KTO12"/>
      <c r="KTP12"/>
      <c r="KTQ12"/>
      <c r="KTR12"/>
      <c r="KTS12"/>
      <c r="KTT12"/>
      <c r="KTU12"/>
      <c r="KTV12"/>
      <c r="KTW12"/>
      <c r="KTX12"/>
      <c r="KTY12"/>
      <c r="KTZ12"/>
      <c r="KUA12"/>
      <c r="KUB12"/>
      <c r="KUC12"/>
      <c r="KUD12"/>
      <c r="KUE12"/>
      <c r="KUF12"/>
      <c r="KUG12"/>
      <c r="KUH12"/>
      <c r="KUI12"/>
      <c r="KUJ12"/>
      <c r="KUK12"/>
      <c r="KUL12"/>
      <c r="KUM12"/>
      <c r="KUN12"/>
      <c r="KUO12"/>
      <c r="KUP12"/>
      <c r="KUQ12"/>
      <c r="KUR12"/>
      <c r="KUS12"/>
      <c r="KUT12"/>
      <c r="KUU12"/>
      <c r="KUV12"/>
      <c r="KUW12"/>
      <c r="KUX12"/>
      <c r="KUY12"/>
      <c r="KUZ12"/>
      <c r="KVA12"/>
      <c r="KVB12"/>
      <c r="KVC12"/>
      <c r="KVD12"/>
      <c r="KVE12"/>
      <c r="KVF12"/>
      <c r="KVG12"/>
      <c r="KVH12"/>
      <c r="KVI12"/>
      <c r="KVJ12"/>
      <c r="KVK12"/>
      <c r="KVL12"/>
      <c r="KVM12"/>
      <c r="KVN12"/>
      <c r="KVO12"/>
      <c r="KVP12"/>
      <c r="KVQ12"/>
      <c r="KVR12"/>
      <c r="KVS12"/>
      <c r="KVT12"/>
      <c r="KVU12"/>
      <c r="KVV12"/>
      <c r="KVW12"/>
      <c r="KVX12"/>
      <c r="KVY12"/>
      <c r="KVZ12"/>
      <c r="KWA12"/>
      <c r="KWB12"/>
      <c r="KWC12"/>
      <c r="KWD12"/>
      <c r="KWE12"/>
      <c r="KWF12"/>
      <c r="KWG12"/>
      <c r="KWH12"/>
      <c r="KWI12"/>
      <c r="KWJ12"/>
      <c r="KWK12"/>
      <c r="KWL12"/>
      <c r="KWM12"/>
      <c r="KWN12"/>
      <c r="KWO12"/>
      <c r="KWP12"/>
      <c r="KWQ12"/>
      <c r="KWR12"/>
      <c r="KWS12"/>
      <c r="KWT12"/>
      <c r="KWU12"/>
      <c r="KWV12"/>
      <c r="KWW12"/>
      <c r="KWX12"/>
      <c r="KWY12"/>
      <c r="KWZ12"/>
      <c r="KXA12"/>
      <c r="KXB12"/>
      <c r="KXC12"/>
      <c r="KXD12"/>
      <c r="KXE12"/>
      <c r="KXF12"/>
      <c r="KXG12"/>
      <c r="KXH12"/>
      <c r="KXI12"/>
      <c r="KXJ12"/>
      <c r="KXK12"/>
      <c r="KXL12"/>
      <c r="KXM12"/>
      <c r="KXN12"/>
      <c r="KXO12"/>
      <c r="KXP12"/>
      <c r="KXQ12"/>
      <c r="KXR12"/>
      <c r="KXS12"/>
      <c r="KXT12"/>
      <c r="KXU12"/>
      <c r="KXV12"/>
      <c r="KXW12"/>
      <c r="KXX12"/>
      <c r="KXY12"/>
      <c r="KXZ12"/>
      <c r="KYA12"/>
      <c r="KYB12"/>
      <c r="KYC12"/>
      <c r="KYD12"/>
      <c r="KYE12"/>
      <c r="KYF12"/>
      <c r="KYG12"/>
      <c r="KYH12"/>
      <c r="KYI12"/>
      <c r="KYJ12"/>
      <c r="KYK12"/>
      <c r="KYL12"/>
      <c r="KYM12"/>
      <c r="KYN12"/>
      <c r="KYO12"/>
      <c r="KYP12"/>
      <c r="KYQ12"/>
      <c r="KYR12"/>
      <c r="KYS12"/>
      <c r="KYT12"/>
      <c r="KYU12"/>
      <c r="KYV12"/>
      <c r="KYW12"/>
      <c r="KYX12"/>
      <c r="KYY12"/>
      <c r="KYZ12"/>
      <c r="KZA12"/>
      <c r="KZB12"/>
      <c r="KZC12"/>
      <c r="KZD12"/>
      <c r="KZE12"/>
      <c r="KZF12"/>
      <c r="KZG12"/>
      <c r="KZH12"/>
      <c r="KZI12"/>
      <c r="KZJ12"/>
      <c r="KZK12"/>
      <c r="KZL12"/>
      <c r="KZM12"/>
      <c r="KZN12"/>
      <c r="KZO12"/>
      <c r="KZP12"/>
      <c r="KZQ12"/>
      <c r="KZR12"/>
      <c r="KZS12"/>
      <c r="KZT12"/>
      <c r="KZU12"/>
      <c r="KZV12"/>
      <c r="KZW12"/>
      <c r="KZX12"/>
      <c r="KZY12"/>
      <c r="KZZ12"/>
      <c r="LAA12"/>
      <c r="LAB12"/>
      <c r="LAC12"/>
      <c r="LAD12"/>
      <c r="LAE12"/>
      <c r="LAF12"/>
      <c r="LAG12"/>
      <c r="LAH12"/>
      <c r="LAI12"/>
      <c r="LAJ12"/>
      <c r="LAK12"/>
      <c r="LAL12"/>
      <c r="LAM12"/>
      <c r="LAN12"/>
      <c r="LAO12"/>
      <c r="LAP12"/>
      <c r="LAQ12"/>
      <c r="LAR12"/>
      <c r="LAS12"/>
      <c r="LAT12"/>
      <c r="LAU12"/>
      <c r="LAV12"/>
      <c r="LAW12"/>
      <c r="LAX12"/>
      <c r="LAY12"/>
      <c r="LAZ12"/>
      <c r="LBA12"/>
      <c r="LBB12"/>
      <c r="LBC12"/>
      <c r="LBD12"/>
      <c r="LBE12"/>
      <c r="LBF12"/>
      <c r="LBG12"/>
      <c r="LBH12"/>
      <c r="LBI12"/>
      <c r="LBJ12"/>
      <c r="LBK12"/>
      <c r="LBL12"/>
      <c r="LBM12"/>
      <c r="LBN12"/>
      <c r="LBO12"/>
      <c r="LBP12"/>
      <c r="LBQ12"/>
      <c r="LBR12"/>
      <c r="LBS12"/>
      <c r="LBT12"/>
      <c r="LBU12"/>
      <c r="LBV12"/>
      <c r="LBW12"/>
      <c r="LBX12"/>
      <c r="LBY12"/>
      <c r="LBZ12"/>
      <c r="LCA12"/>
      <c r="LCB12"/>
      <c r="LCC12"/>
      <c r="LCD12"/>
      <c r="LCE12"/>
      <c r="LCF12"/>
      <c r="LCG12"/>
      <c r="LCH12"/>
      <c r="LCI12"/>
      <c r="LCJ12"/>
      <c r="LCK12"/>
      <c r="LCL12"/>
      <c r="LCM12"/>
      <c r="LCN12"/>
      <c r="LCO12"/>
      <c r="LCP12"/>
      <c r="LCQ12"/>
      <c r="LCR12"/>
      <c r="LCS12"/>
      <c r="LCT12"/>
      <c r="LCU12"/>
      <c r="LCV12"/>
      <c r="LCW12"/>
      <c r="LCX12"/>
      <c r="LCY12"/>
      <c r="LCZ12"/>
      <c r="LDA12"/>
      <c r="LDB12"/>
      <c r="LDC12"/>
      <c r="LDD12"/>
      <c r="LDE12"/>
      <c r="LDF12"/>
      <c r="LDG12"/>
      <c r="LDH12"/>
      <c r="LDI12"/>
      <c r="LDJ12"/>
      <c r="LDK12"/>
      <c r="LDL12"/>
      <c r="LDM12"/>
      <c r="LDN12"/>
      <c r="LDO12"/>
      <c r="LDP12"/>
      <c r="LDQ12"/>
      <c r="LDR12"/>
      <c r="LDS12"/>
      <c r="LDT12"/>
      <c r="LDU12"/>
      <c r="LDV12"/>
      <c r="LDW12"/>
      <c r="LDX12"/>
      <c r="LDY12"/>
      <c r="LDZ12"/>
      <c r="LEA12"/>
      <c r="LEB12"/>
      <c r="LEC12"/>
      <c r="LED12"/>
      <c r="LEE12"/>
      <c r="LEF12"/>
      <c r="LEG12"/>
      <c r="LEH12"/>
      <c r="LEI12"/>
      <c r="LEJ12"/>
      <c r="LEK12"/>
      <c r="LEL12"/>
      <c r="LEM12"/>
      <c r="LEN12"/>
      <c r="LEO12"/>
      <c r="LEP12"/>
      <c r="LEQ12"/>
      <c r="LER12"/>
      <c r="LES12"/>
      <c r="LET12"/>
      <c r="LEU12"/>
      <c r="LEV12"/>
      <c r="LEW12"/>
      <c r="LEX12"/>
      <c r="LEY12"/>
      <c r="LEZ12"/>
      <c r="LFA12"/>
      <c r="LFB12"/>
      <c r="LFC12"/>
      <c r="LFD12"/>
      <c r="LFE12"/>
      <c r="LFF12"/>
      <c r="LFG12"/>
      <c r="LFH12"/>
      <c r="LFI12"/>
      <c r="LFJ12"/>
      <c r="LFK12"/>
      <c r="LFL12"/>
      <c r="LFM12"/>
      <c r="LFN12"/>
      <c r="LFO12"/>
      <c r="LFP12"/>
      <c r="LFQ12"/>
      <c r="LFR12"/>
      <c r="LFS12"/>
      <c r="LFT12"/>
      <c r="LFU12"/>
      <c r="LFV12"/>
      <c r="LFW12"/>
      <c r="LFX12"/>
      <c r="LFY12"/>
      <c r="LFZ12"/>
      <c r="LGA12"/>
      <c r="LGB12"/>
      <c r="LGC12"/>
      <c r="LGD12"/>
      <c r="LGE12"/>
      <c r="LGF12"/>
      <c r="LGG12"/>
      <c r="LGH12"/>
      <c r="LGI12"/>
      <c r="LGJ12"/>
      <c r="LGK12"/>
      <c r="LGL12"/>
      <c r="LGM12"/>
      <c r="LGN12"/>
      <c r="LGO12"/>
      <c r="LGP12"/>
      <c r="LGQ12"/>
      <c r="LGR12"/>
      <c r="LGS12"/>
      <c r="LGT12"/>
      <c r="LGU12"/>
      <c r="LGV12"/>
      <c r="LGW12"/>
      <c r="LGX12"/>
      <c r="LGY12"/>
      <c r="LGZ12"/>
      <c r="LHA12"/>
      <c r="LHB12"/>
      <c r="LHC12"/>
      <c r="LHD12"/>
      <c r="LHE12"/>
      <c r="LHF12"/>
      <c r="LHG12"/>
      <c r="LHH12"/>
      <c r="LHI12"/>
      <c r="LHJ12"/>
      <c r="LHK12"/>
      <c r="LHL12"/>
      <c r="LHM12"/>
      <c r="LHN12"/>
      <c r="LHO12"/>
      <c r="LHP12"/>
      <c r="LHQ12"/>
      <c r="LHR12"/>
      <c r="LHS12"/>
      <c r="LHT12"/>
      <c r="LHU12"/>
      <c r="LHV12"/>
      <c r="LHW12"/>
      <c r="LHX12"/>
      <c r="LHY12"/>
      <c r="LHZ12"/>
      <c r="LIA12"/>
      <c r="LIB12"/>
      <c r="LIC12"/>
      <c r="LID12"/>
      <c r="LIE12"/>
      <c r="LIF12"/>
      <c r="LIG12"/>
      <c r="LIH12"/>
      <c r="LII12"/>
      <c r="LIJ12"/>
      <c r="LIK12"/>
      <c r="LIL12"/>
      <c r="LIM12"/>
      <c r="LIN12"/>
      <c r="LIO12"/>
      <c r="LIP12"/>
      <c r="LIQ12"/>
      <c r="LIR12"/>
      <c r="LIS12"/>
      <c r="LIT12"/>
      <c r="LIU12"/>
      <c r="LIV12"/>
      <c r="LIW12"/>
      <c r="LIX12"/>
      <c r="LIY12"/>
      <c r="LIZ12"/>
      <c r="LJA12"/>
      <c r="LJB12"/>
      <c r="LJC12"/>
      <c r="LJD12"/>
      <c r="LJE12"/>
      <c r="LJF12"/>
      <c r="LJG12"/>
      <c r="LJH12"/>
      <c r="LJI12"/>
      <c r="LJJ12"/>
      <c r="LJK12"/>
      <c r="LJL12"/>
      <c r="LJM12"/>
      <c r="LJN12"/>
      <c r="LJO12"/>
      <c r="LJP12"/>
      <c r="LJQ12"/>
      <c r="LJR12"/>
      <c r="LJS12"/>
      <c r="LJT12"/>
      <c r="LJU12"/>
      <c r="LJV12"/>
      <c r="LJW12"/>
      <c r="LJX12"/>
      <c r="LJY12"/>
      <c r="LJZ12"/>
      <c r="LKA12"/>
      <c r="LKB12"/>
      <c r="LKC12"/>
      <c r="LKD12"/>
      <c r="LKE12"/>
      <c r="LKF12"/>
      <c r="LKG12"/>
      <c r="LKH12"/>
      <c r="LKI12"/>
      <c r="LKJ12"/>
      <c r="LKK12"/>
      <c r="LKL12"/>
      <c r="LKM12"/>
      <c r="LKN12"/>
      <c r="LKO12"/>
      <c r="LKP12"/>
      <c r="LKQ12"/>
      <c r="LKR12"/>
      <c r="LKS12"/>
      <c r="LKT12"/>
      <c r="LKU12"/>
      <c r="LKV12"/>
      <c r="LKW12"/>
      <c r="LKX12"/>
      <c r="LKY12"/>
      <c r="LKZ12"/>
      <c r="LLA12"/>
      <c r="LLB12"/>
      <c r="LLC12"/>
      <c r="LLD12"/>
      <c r="LLE12"/>
      <c r="LLF12"/>
      <c r="LLG12"/>
      <c r="LLH12"/>
      <c r="LLI12"/>
      <c r="LLJ12"/>
      <c r="LLK12"/>
      <c r="LLL12"/>
      <c r="LLM12"/>
      <c r="LLN12"/>
      <c r="LLO12"/>
      <c r="LLP12"/>
      <c r="LLQ12"/>
      <c r="LLR12"/>
      <c r="LLS12"/>
      <c r="LLT12"/>
      <c r="LLU12"/>
      <c r="LLV12"/>
      <c r="LLW12"/>
      <c r="LLX12"/>
      <c r="LLY12"/>
      <c r="LLZ12"/>
      <c r="LMA12"/>
      <c r="LMB12"/>
      <c r="LMC12"/>
      <c r="LMD12"/>
      <c r="LME12"/>
      <c r="LMF12"/>
      <c r="LMG12"/>
      <c r="LMH12"/>
      <c r="LMI12"/>
      <c r="LMJ12"/>
      <c r="LMK12"/>
      <c r="LML12"/>
      <c r="LMM12"/>
      <c r="LMN12"/>
      <c r="LMO12"/>
      <c r="LMP12"/>
      <c r="LMQ12"/>
      <c r="LMR12"/>
      <c r="LMS12"/>
      <c r="LMT12"/>
      <c r="LMU12"/>
      <c r="LMV12"/>
      <c r="LMW12"/>
      <c r="LMX12"/>
      <c r="LMY12"/>
      <c r="LMZ12"/>
      <c r="LNA12"/>
      <c r="LNB12"/>
      <c r="LNC12"/>
      <c r="LND12"/>
      <c r="LNE12"/>
      <c r="LNF12"/>
      <c r="LNG12"/>
      <c r="LNH12"/>
      <c r="LNI12"/>
      <c r="LNJ12"/>
      <c r="LNK12"/>
      <c r="LNL12"/>
      <c r="LNM12"/>
      <c r="LNN12"/>
      <c r="LNO12"/>
      <c r="LNP12"/>
      <c r="LNQ12"/>
      <c r="LNR12"/>
      <c r="LNS12"/>
      <c r="LNT12"/>
      <c r="LNU12"/>
      <c r="LNV12"/>
      <c r="LNW12"/>
      <c r="LNX12"/>
      <c r="LNY12"/>
      <c r="LNZ12"/>
      <c r="LOA12"/>
      <c r="LOB12"/>
      <c r="LOC12"/>
      <c r="LOD12"/>
      <c r="LOE12"/>
      <c r="LOF12"/>
      <c r="LOG12"/>
      <c r="LOH12"/>
      <c r="LOI12"/>
      <c r="LOJ12"/>
      <c r="LOK12"/>
      <c r="LOL12"/>
      <c r="LOM12"/>
      <c r="LON12"/>
      <c r="LOO12"/>
      <c r="LOP12"/>
      <c r="LOQ12"/>
      <c r="LOR12"/>
      <c r="LOS12"/>
      <c r="LOT12"/>
      <c r="LOU12"/>
      <c r="LOV12"/>
      <c r="LOW12"/>
      <c r="LOX12"/>
      <c r="LOY12"/>
      <c r="LOZ12"/>
      <c r="LPA12"/>
      <c r="LPB12"/>
      <c r="LPC12"/>
      <c r="LPD12"/>
      <c r="LPE12"/>
      <c r="LPF12"/>
      <c r="LPG12"/>
      <c r="LPH12"/>
      <c r="LPI12"/>
      <c r="LPJ12"/>
      <c r="LPK12"/>
      <c r="LPL12"/>
      <c r="LPM12"/>
      <c r="LPN12"/>
      <c r="LPO12"/>
      <c r="LPP12"/>
      <c r="LPQ12"/>
      <c r="LPR12"/>
      <c r="LPS12"/>
      <c r="LPT12"/>
      <c r="LPU12"/>
      <c r="LPV12"/>
      <c r="LPW12"/>
      <c r="LPX12"/>
      <c r="LPY12"/>
      <c r="LPZ12"/>
      <c r="LQA12"/>
      <c r="LQB12"/>
      <c r="LQC12"/>
      <c r="LQD12"/>
      <c r="LQE12"/>
      <c r="LQF12"/>
      <c r="LQG12"/>
      <c r="LQH12"/>
      <c r="LQI12"/>
      <c r="LQJ12"/>
      <c r="LQK12"/>
      <c r="LQL12"/>
      <c r="LQM12"/>
      <c r="LQN12"/>
      <c r="LQO12"/>
      <c r="LQP12"/>
      <c r="LQQ12"/>
      <c r="LQR12"/>
      <c r="LQS12"/>
      <c r="LQT12"/>
      <c r="LQU12"/>
      <c r="LQV12"/>
      <c r="LQW12"/>
      <c r="LQX12"/>
      <c r="LQY12"/>
      <c r="LQZ12"/>
      <c r="LRA12"/>
      <c r="LRB12"/>
      <c r="LRC12"/>
      <c r="LRD12"/>
      <c r="LRE12"/>
      <c r="LRF12"/>
      <c r="LRG12"/>
      <c r="LRH12"/>
      <c r="LRI12"/>
      <c r="LRJ12"/>
      <c r="LRK12"/>
      <c r="LRL12"/>
      <c r="LRM12"/>
      <c r="LRN12"/>
      <c r="LRO12"/>
      <c r="LRP12"/>
      <c r="LRQ12"/>
      <c r="LRR12"/>
      <c r="LRS12"/>
      <c r="LRT12"/>
      <c r="LRU12"/>
      <c r="LRV12"/>
      <c r="LRW12"/>
      <c r="LRX12"/>
      <c r="LRY12"/>
      <c r="LRZ12"/>
      <c r="LSA12"/>
      <c r="LSB12"/>
      <c r="LSC12"/>
      <c r="LSD12"/>
      <c r="LSE12"/>
      <c r="LSF12"/>
      <c r="LSG12"/>
      <c r="LSH12"/>
      <c r="LSI12"/>
      <c r="LSJ12"/>
      <c r="LSK12"/>
      <c r="LSL12"/>
      <c r="LSM12"/>
      <c r="LSN12"/>
      <c r="LSO12"/>
      <c r="LSP12"/>
      <c r="LSQ12"/>
      <c r="LSR12"/>
      <c r="LSS12"/>
      <c r="LST12"/>
      <c r="LSU12"/>
      <c r="LSV12"/>
      <c r="LSW12"/>
      <c r="LSX12"/>
      <c r="LSY12"/>
      <c r="LSZ12"/>
      <c r="LTA12"/>
      <c r="LTB12"/>
      <c r="LTC12"/>
      <c r="LTD12"/>
      <c r="LTE12"/>
      <c r="LTF12"/>
      <c r="LTG12"/>
      <c r="LTH12"/>
      <c r="LTI12"/>
      <c r="LTJ12"/>
      <c r="LTK12"/>
      <c r="LTL12"/>
      <c r="LTM12"/>
      <c r="LTN12"/>
      <c r="LTO12"/>
      <c r="LTP12"/>
      <c r="LTQ12"/>
      <c r="LTR12"/>
      <c r="LTS12"/>
      <c r="LTT12"/>
      <c r="LTU12"/>
      <c r="LTV12"/>
      <c r="LTW12"/>
      <c r="LTX12"/>
      <c r="LTY12"/>
      <c r="LTZ12"/>
      <c r="LUA12"/>
      <c r="LUB12"/>
      <c r="LUC12"/>
      <c r="LUD12"/>
      <c r="LUE12"/>
      <c r="LUF12"/>
      <c r="LUG12"/>
      <c r="LUH12"/>
      <c r="LUI12"/>
      <c r="LUJ12"/>
      <c r="LUK12"/>
      <c r="LUL12"/>
      <c r="LUM12"/>
      <c r="LUN12"/>
      <c r="LUO12"/>
      <c r="LUP12"/>
      <c r="LUQ12"/>
      <c r="LUR12"/>
      <c r="LUS12"/>
      <c r="LUT12"/>
      <c r="LUU12"/>
      <c r="LUV12"/>
      <c r="LUW12"/>
      <c r="LUX12"/>
      <c r="LUY12"/>
      <c r="LUZ12"/>
      <c r="LVA12"/>
      <c r="LVB12"/>
      <c r="LVC12"/>
      <c r="LVD12"/>
      <c r="LVE12"/>
      <c r="LVF12"/>
      <c r="LVG12"/>
      <c r="LVH12"/>
      <c r="LVI12"/>
      <c r="LVJ12"/>
      <c r="LVK12"/>
      <c r="LVL12"/>
      <c r="LVM12"/>
      <c r="LVN12"/>
      <c r="LVO12"/>
      <c r="LVP12"/>
      <c r="LVQ12"/>
      <c r="LVR12"/>
      <c r="LVS12"/>
      <c r="LVT12"/>
      <c r="LVU12"/>
      <c r="LVV12"/>
      <c r="LVW12"/>
      <c r="LVX12"/>
      <c r="LVY12"/>
      <c r="LVZ12"/>
      <c r="LWA12"/>
      <c r="LWB12"/>
      <c r="LWC12"/>
      <c r="LWD12"/>
      <c r="LWE12"/>
      <c r="LWF12"/>
      <c r="LWG12"/>
      <c r="LWH12"/>
      <c r="LWI12"/>
      <c r="LWJ12"/>
      <c r="LWK12"/>
      <c r="LWL12"/>
      <c r="LWM12"/>
      <c r="LWN12"/>
      <c r="LWO12"/>
      <c r="LWP12"/>
      <c r="LWQ12"/>
      <c r="LWR12"/>
      <c r="LWS12"/>
      <c r="LWT12"/>
      <c r="LWU12"/>
      <c r="LWV12"/>
      <c r="LWW12"/>
      <c r="LWX12"/>
      <c r="LWY12"/>
      <c r="LWZ12"/>
      <c r="LXA12"/>
      <c r="LXB12"/>
      <c r="LXC12"/>
      <c r="LXD12"/>
      <c r="LXE12"/>
      <c r="LXF12"/>
      <c r="LXG12"/>
      <c r="LXH12"/>
      <c r="LXI12"/>
      <c r="LXJ12"/>
      <c r="LXK12"/>
      <c r="LXL12"/>
      <c r="LXM12"/>
      <c r="LXN12"/>
      <c r="LXO12"/>
      <c r="LXP12"/>
      <c r="LXQ12"/>
      <c r="LXR12"/>
      <c r="LXS12"/>
      <c r="LXT12"/>
      <c r="LXU12"/>
      <c r="LXV12"/>
      <c r="LXW12"/>
      <c r="LXX12"/>
      <c r="LXY12"/>
      <c r="LXZ12"/>
      <c r="LYA12"/>
      <c r="LYB12"/>
      <c r="LYC12"/>
      <c r="LYD12"/>
      <c r="LYE12"/>
      <c r="LYF12"/>
      <c r="LYG12"/>
      <c r="LYH12"/>
      <c r="LYI12"/>
      <c r="LYJ12"/>
      <c r="LYK12"/>
      <c r="LYL12"/>
      <c r="LYM12"/>
      <c r="LYN12"/>
      <c r="LYO12"/>
      <c r="LYP12"/>
      <c r="LYQ12"/>
      <c r="LYR12"/>
      <c r="LYS12"/>
      <c r="LYT12"/>
      <c r="LYU12"/>
      <c r="LYV12"/>
      <c r="LYW12"/>
      <c r="LYX12"/>
      <c r="LYY12"/>
      <c r="LYZ12"/>
      <c r="LZA12"/>
      <c r="LZB12"/>
      <c r="LZC12"/>
      <c r="LZD12"/>
      <c r="LZE12"/>
      <c r="LZF12"/>
      <c r="LZG12"/>
      <c r="LZH12"/>
      <c r="LZI12"/>
      <c r="LZJ12"/>
      <c r="LZK12"/>
      <c r="LZL12"/>
      <c r="LZM12"/>
      <c r="LZN12"/>
      <c r="LZO12"/>
      <c r="LZP12"/>
      <c r="LZQ12"/>
      <c r="LZR12"/>
      <c r="LZS12"/>
      <c r="LZT12"/>
      <c r="LZU12"/>
      <c r="LZV12"/>
      <c r="LZW12"/>
      <c r="LZX12"/>
      <c r="LZY12"/>
      <c r="LZZ12"/>
      <c r="MAA12"/>
      <c r="MAB12"/>
      <c r="MAC12"/>
      <c r="MAD12"/>
      <c r="MAE12"/>
      <c r="MAF12"/>
      <c r="MAG12"/>
      <c r="MAH12"/>
      <c r="MAI12"/>
      <c r="MAJ12"/>
      <c r="MAK12"/>
      <c r="MAL12"/>
      <c r="MAM12"/>
      <c r="MAN12"/>
      <c r="MAO12"/>
      <c r="MAP12"/>
      <c r="MAQ12"/>
      <c r="MAR12"/>
      <c r="MAS12"/>
      <c r="MAT12"/>
      <c r="MAU12"/>
      <c r="MAV12"/>
      <c r="MAW12"/>
      <c r="MAX12"/>
      <c r="MAY12"/>
      <c r="MAZ12"/>
      <c r="MBA12"/>
      <c r="MBB12"/>
      <c r="MBC12"/>
      <c r="MBD12"/>
      <c r="MBE12"/>
      <c r="MBF12"/>
      <c r="MBG12"/>
      <c r="MBH12"/>
      <c r="MBI12"/>
      <c r="MBJ12"/>
      <c r="MBK12"/>
      <c r="MBL12"/>
      <c r="MBM12"/>
      <c r="MBN12"/>
      <c r="MBO12"/>
      <c r="MBP12"/>
      <c r="MBQ12"/>
      <c r="MBR12"/>
      <c r="MBS12"/>
      <c r="MBT12"/>
      <c r="MBU12"/>
      <c r="MBV12"/>
      <c r="MBW12"/>
      <c r="MBX12"/>
      <c r="MBY12"/>
      <c r="MBZ12"/>
      <c r="MCA12"/>
      <c r="MCB12"/>
      <c r="MCC12"/>
      <c r="MCD12"/>
      <c r="MCE12"/>
      <c r="MCF12"/>
      <c r="MCG12"/>
      <c r="MCH12"/>
      <c r="MCI12"/>
      <c r="MCJ12"/>
      <c r="MCK12"/>
      <c r="MCL12"/>
      <c r="MCM12"/>
      <c r="MCN12"/>
      <c r="MCO12"/>
      <c r="MCP12"/>
      <c r="MCQ12"/>
      <c r="MCR12"/>
      <c r="MCS12"/>
      <c r="MCT12"/>
      <c r="MCU12"/>
      <c r="MCV12"/>
      <c r="MCW12"/>
      <c r="MCX12"/>
      <c r="MCY12"/>
      <c r="MCZ12"/>
      <c r="MDA12"/>
      <c r="MDB12"/>
      <c r="MDC12"/>
      <c r="MDD12"/>
      <c r="MDE12"/>
      <c r="MDF12"/>
      <c r="MDG12"/>
      <c r="MDH12"/>
      <c r="MDI12"/>
      <c r="MDJ12"/>
      <c r="MDK12"/>
      <c r="MDL12"/>
      <c r="MDM12"/>
      <c r="MDN12"/>
      <c r="MDO12"/>
      <c r="MDP12"/>
      <c r="MDQ12"/>
      <c r="MDR12"/>
      <c r="MDS12"/>
      <c r="MDT12"/>
      <c r="MDU12"/>
      <c r="MDV12"/>
      <c r="MDW12"/>
      <c r="MDX12"/>
      <c r="MDY12"/>
      <c r="MDZ12"/>
      <c r="MEA12"/>
      <c r="MEB12"/>
      <c r="MEC12"/>
      <c r="MED12"/>
      <c r="MEE12"/>
      <c r="MEF12"/>
      <c r="MEG12"/>
      <c r="MEH12"/>
      <c r="MEI12"/>
      <c r="MEJ12"/>
      <c r="MEK12"/>
      <c r="MEL12"/>
      <c r="MEM12"/>
      <c r="MEN12"/>
      <c r="MEO12"/>
      <c r="MEP12"/>
      <c r="MEQ12"/>
      <c r="MER12"/>
      <c r="MES12"/>
      <c r="MET12"/>
      <c r="MEU12"/>
      <c r="MEV12"/>
      <c r="MEW12"/>
      <c r="MEX12"/>
      <c r="MEY12"/>
      <c r="MEZ12"/>
      <c r="MFA12"/>
      <c r="MFB12"/>
      <c r="MFC12"/>
      <c r="MFD12"/>
      <c r="MFE12"/>
      <c r="MFF12"/>
      <c r="MFG12"/>
      <c r="MFH12"/>
      <c r="MFI12"/>
      <c r="MFJ12"/>
      <c r="MFK12"/>
      <c r="MFL12"/>
      <c r="MFM12"/>
      <c r="MFN12"/>
      <c r="MFO12"/>
      <c r="MFP12"/>
      <c r="MFQ12"/>
      <c r="MFR12"/>
      <c r="MFS12"/>
      <c r="MFT12"/>
      <c r="MFU12"/>
      <c r="MFV12"/>
      <c r="MFW12"/>
      <c r="MFX12"/>
      <c r="MFY12"/>
      <c r="MFZ12"/>
      <c r="MGA12"/>
      <c r="MGB12"/>
      <c r="MGC12"/>
      <c r="MGD12"/>
      <c r="MGE12"/>
      <c r="MGF12"/>
      <c r="MGG12"/>
      <c r="MGH12"/>
      <c r="MGI12"/>
      <c r="MGJ12"/>
      <c r="MGK12"/>
      <c r="MGL12"/>
      <c r="MGM12"/>
      <c r="MGN12"/>
      <c r="MGO12"/>
      <c r="MGP12"/>
      <c r="MGQ12"/>
      <c r="MGR12"/>
      <c r="MGS12"/>
      <c r="MGT12"/>
      <c r="MGU12"/>
      <c r="MGV12"/>
      <c r="MGW12"/>
      <c r="MGX12"/>
      <c r="MGY12"/>
      <c r="MGZ12"/>
      <c r="MHA12"/>
      <c r="MHB12"/>
      <c r="MHC12"/>
      <c r="MHD12"/>
      <c r="MHE12"/>
      <c r="MHF12"/>
      <c r="MHG12"/>
      <c r="MHH12"/>
      <c r="MHI12"/>
      <c r="MHJ12"/>
      <c r="MHK12"/>
      <c r="MHL12"/>
      <c r="MHM12"/>
      <c r="MHN12"/>
      <c r="MHO12"/>
      <c r="MHP12"/>
      <c r="MHQ12"/>
      <c r="MHR12"/>
      <c r="MHS12"/>
      <c r="MHT12"/>
      <c r="MHU12"/>
      <c r="MHV12"/>
      <c r="MHW12"/>
      <c r="MHX12"/>
      <c r="MHY12"/>
      <c r="MHZ12"/>
      <c r="MIA12"/>
      <c r="MIB12"/>
      <c r="MIC12"/>
      <c r="MID12"/>
      <c r="MIE12"/>
      <c r="MIF12"/>
      <c r="MIG12"/>
      <c r="MIH12"/>
      <c r="MII12"/>
      <c r="MIJ12"/>
      <c r="MIK12"/>
      <c r="MIL12"/>
      <c r="MIM12"/>
      <c r="MIN12"/>
      <c r="MIO12"/>
      <c r="MIP12"/>
      <c r="MIQ12"/>
      <c r="MIR12"/>
      <c r="MIS12"/>
      <c r="MIT12"/>
      <c r="MIU12"/>
      <c r="MIV12"/>
      <c r="MIW12"/>
      <c r="MIX12"/>
      <c r="MIY12"/>
      <c r="MIZ12"/>
      <c r="MJA12"/>
      <c r="MJB12"/>
      <c r="MJC12"/>
      <c r="MJD12"/>
      <c r="MJE12"/>
      <c r="MJF12"/>
      <c r="MJG12"/>
      <c r="MJH12"/>
      <c r="MJI12"/>
      <c r="MJJ12"/>
      <c r="MJK12"/>
      <c r="MJL12"/>
      <c r="MJM12"/>
      <c r="MJN12"/>
      <c r="MJO12"/>
      <c r="MJP12"/>
      <c r="MJQ12"/>
      <c r="MJR12"/>
      <c r="MJS12"/>
      <c r="MJT12"/>
      <c r="MJU12"/>
      <c r="MJV12"/>
      <c r="MJW12"/>
      <c r="MJX12"/>
      <c r="MJY12"/>
      <c r="MJZ12"/>
      <c r="MKA12"/>
      <c r="MKB12"/>
      <c r="MKC12"/>
      <c r="MKD12"/>
      <c r="MKE12"/>
      <c r="MKF12"/>
      <c r="MKG12"/>
      <c r="MKH12"/>
      <c r="MKI12"/>
      <c r="MKJ12"/>
      <c r="MKK12"/>
      <c r="MKL12"/>
      <c r="MKM12"/>
      <c r="MKN12"/>
      <c r="MKO12"/>
      <c r="MKP12"/>
      <c r="MKQ12"/>
      <c r="MKR12"/>
      <c r="MKS12"/>
      <c r="MKT12"/>
      <c r="MKU12"/>
      <c r="MKV12"/>
      <c r="MKW12"/>
      <c r="MKX12"/>
      <c r="MKY12"/>
      <c r="MKZ12"/>
      <c r="MLA12"/>
      <c r="MLB12"/>
      <c r="MLC12"/>
      <c r="MLD12"/>
      <c r="MLE12"/>
      <c r="MLF12"/>
      <c r="MLG12"/>
      <c r="MLH12"/>
      <c r="MLI12"/>
      <c r="MLJ12"/>
      <c r="MLK12"/>
      <c r="MLL12"/>
      <c r="MLM12"/>
      <c r="MLN12"/>
      <c r="MLO12"/>
      <c r="MLP12"/>
      <c r="MLQ12"/>
      <c r="MLR12"/>
      <c r="MLS12"/>
      <c r="MLT12"/>
      <c r="MLU12"/>
      <c r="MLV12"/>
      <c r="MLW12"/>
      <c r="MLX12"/>
      <c r="MLY12"/>
      <c r="MLZ12"/>
      <c r="MMA12"/>
      <c r="MMB12"/>
      <c r="MMC12"/>
      <c r="MMD12"/>
      <c r="MME12"/>
      <c r="MMF12"/>
      <c r="MMG12"/>
      <c r="MMH12"/>
      <c r="MMI12"/>
      <c r="MMJ12"/>
      <c r="MMK12"/>
      <c r="MML12"/>
      <c r="MMM12"/>
      <c r="MMN12"/>
      <c r="MMO12"/>
      <c r="MMP12"/>
      <c r="MMQ12"/>
      <c r="MMR12"/>
      <c r="MMS12"/>
      <c r="MMT12"/>
      <c r="MMU12"/>
      <c r="MMV12"/>
      <c r="MMW12"/>
      <c r="MMX12"/>
      <c r="MMY12"/>
      <c r="MMZ12"/>
      <c r="MNA12"/>
      <c r="MNB12"/>
      <c r="MNC12"/>
      <c r="MND12"/>
      <c r="MNE12"/>
      <c r="MNF12"/>
      <c r="MNG12"/>
      <c r="MNH12"/>
      <c r="MNI12"/>
      <c r="MNJ12"/>
      <c r="MNK12"/>
      <c r="MNL12"/>
      <c r="MNM12"/>
      <c r="MNN12"/>
      <c r="MNO12"/>
      <c r="MNP12"/>
      <c r="MNQ12"/>
      <c r="MNR12"/>
      <c r="MNS12"/>
      <c r="MNT12"/>
      <c r="MNU12"/>
      <c r="MNV12"/>
      <c r="MNW12"/>
      <c r="MNX12"/>
      <c r="MNY12"/>
      <c r="MNZ12"/>
      <c r="MOA12"/>
      <c r="MOB12"/>
      <c r="MOC12"/>
      <c r="MOD12"/>
      <c r="MOE12"/>
      <c r="MOF12"/>
      <c r="MOG12"/>
      <c r="MOH12"/>
      <c r="MOI12"/>
      <c r="MOJ12"/>
      <c r="MOK12"/>
      <c r="MOL12"/>
      <c r="MOM12"/>
      <c r="MON12"/>
      <c r="MOO12"/>
      <c r="MOP12"/>
      <c r="MOQ12"/>
      <c r="MOR12"/>
      <c r="MOS12"/>
      <c r="MOT12"/>
      <c r="MOU12"/>
      <c r="MOV12"/>
      <c r="MOW12"/>
      <c r="MOX12"/>
      <c r="MOY12"/>
      <c r="MOZ12"/>
      <c r="MPA12"/>
      <c r="MPB12"/>
      <c r="MPC12"/>
      <c r="MPD12"/>
      <c r="MPE12"/>
      <c r="MPF12"/>
      <c r="MPG12"/>
      <c r="MPH12"/>
      <c r="MPI12"/>
      <c r="MPJ12"/>
      <c r="MPK12"/>
      <c r="MPL12"/>
      <c r="MPM12"/>
      <c r="MPN12"/>
      <c r="MPO12"/>
      <c r="MPP12"/>
      <c r="MPQ12"/>
      <c r="MPR12"/>
      <c r="MPS12"/>
      <c r="MPT12"/>
      <c r="MPU12"/>
      <c r="MPV12"/>
      <c r="MPW12"/>
      <c r="MPX12"/>
      <c r="MPY12"/>
      <c r="MPZ12"/>
      <c r="MQA12"/>
      <c r="MQB12"/>
      <c r="MQC12"/>
      <c r="MQD12"/>
      <c r="MQE12"/>
      <c r="MQF12"/>
      <c r="MQG12"/>
      <c r="MQH12"/>
      <c r="MQI12"/>
      <c r="MQJ12"/>
      <c r="MQK12"/>
      <c r="MQL12"/>
      <c r="MQM12"/>
      <c r="MQN12"/>
      <c r="MQO12"/>
      <c r="MQP12"/>
      <c r="MQQ12"/>
      <c r="MQR12"/>
      <c r="MQS12"/>
      <c r="MQT12"/>
      <c r="MQU12"/>
      <c r="MQV12"/>
      <c r="MQW12"/>
      <c r="MQX12"/>
      <c r="MQY12"/>
      <c r="MQZ12"/>
      <c r="MRA12"/>
      <c r="MRB12"/>
      <c r="MRC12"/>
      <c r="MRD12"/>
      <c r="MRE12"/>
      <c r="MRF12"/>
      <c r="MRG12"/>
      <c r="MRH12"/>
      <c r="MRI12"/>
      <c r="MRJ12"/>
      <c r="MRK12"/>
      <c r="MRL12"/>
      <c r="MRM12"/>
      <c r="MRN12"/>
      <c r="MRO12"/>
      <c r="MRP12"/>
      <c r="MRQ12"/>
      <c r="MRR12"/>
      <c r="MRS12"/>
      <c r="MRT12"/>
      <c r="MRU12"/>
      <c r="MRV12"/>
      <c r="MRW12"/>
      <c r="MRX12"/>
      <c r="MRY12"/>
      <c r="MRZ12"/>
      <c r="MSA12"/>
      <c r="MSB12"/>
      <c r="MSC12"/>
      <c r="MSD12"/>
      <c r="MSE12"/>
      <c r="MSF12"/>
      <c r="MSG12"/>
      <c r="MSH12"/>
      <c r="MSI12"/>
      <c r="MSJ12"/>
      <c r="MSK12"/>
      <c r="MSL12"/>
      <c r="MSM12"/>
      <c r="MSN12"/>
      <c r="MSO12"/>
      <c r="MSP12"/>
      <c r="MSQ12"/>
      <c r="MSR12"/>
      <c r="MSS12"/>
      <c r="MST12"/>
      <c r="MSU12"/>
      <c r="MSV12"/>
      <c r="MSW12"/>
      <c r="MSX12"/>
      <c r="MSY12"/>
      <c r="MSZ12"/>
      <c r="MTA12"/>
      <c r="MTB12"/>
      <c r="MTC12"/>
      <c r="MTD12"/>
      <c r="MTE12"/>
      <c r="MTF12"/>
      <c r="MTG12"/>
      <c r="MTH12"/>
      <c r="MTI12"/>
      <c r="MTJ12"/>
      <c r="MTK12"/>
      <c r="MTL12"/>
      <c r="MTM12"/>
      <c r="MTN12"/>
      <c r="MTO12"/>
      <c r="MTP12"/>
      <c r="MTQ12"/>
      <c r="MTR12"/>
      <c r="MTS12"/>
      <c r="MTT12"/>
      <c r="MTU12"/>
      <c r="MTV12"/>
      <c r="MTW12"/>
      <c r="MTX12"/>
      <c r="MTY12"/>
      <c r="MTZ12"/>
      <c r="MUA12"/>
      <c r="MUB12"/>
      <c r="MUC12"/>
      <c r="MUD12"/>
      <c r="MUE12"/>
      <c r="MUF12"/>
      <c r="MUG12"/>
      <c r="MUH12"/>
      <c r="MUI12"/>
      <c r="MUJ12"/>
      <c r="MUK12"/>
      <c r="MUL12"/>
      <c r="MUM12"/>
      <c r="MUN12"/>
      <c r="MUO12"/>
      <c r="MUP12"/>
      <c r="MUQ12"/>
      <c r="MUR12"/>
      <c r="MUS12"/>
      <c r="MUT12"/>
      <c r="MUU12"/>
      <c r="MUV12"/>
      <c r="MUW12"/>
      <c r="MUX12"/>
      <c r="MUY12"/>
      <c r="MUZ12"/>
      <c r="MVA12"/>
      <c r="MVB12"/>
      <c r="MVC12"/>
      <c r="MVD12"/>
      <c r="MVE12"/>
      <c r="MVF12"/>
      <c r="MVG12"/>
      <c r="MVH12"/>
      <c r="MVI12"/>
      <c r="MVJ12"/>
      <c r="MVK12"/>
      <c r="MVL12"/>
      <c r="MVM12"/>
      <c r="MVN12"/>
      <c r="MVO12"/>
      <c r="MVP12"/>
      <c r="MVQ12"/>
      <c r="MVR12"/>
      <c r="MVS12"/>
      <c r="MVT12"/>
      <c r="MVU12"/>
      <c r="MVV12"/>
      <c r="MVW12"/>
      <c r="MVX12"/>
      <c r="MVY12"/>
      <c r="MVZ12"/>
      <c r="MWA12"/>
      <c r="MWB12"/>
      <c r="MWC12"/>
      <c r="MWD12"/>
      <c r="MWE12"/>
      <c r="MWF12"/>
      <c r="MWG12"/>
      <c r="MWH12"/>
      <c r="MWI12"/>
      <c r="MWJ12"/>
      <c r="MWK12"/>
      <c r="MWL12"/>
      <c r="MWM12"/>
      <c r="MWN12"/>
      <c r="MWO12"/>
      <c r="MWP12"/>
      <c r="MWQ12"/>
      <c r="MWR12"/>
      <c r="MWS12"/>
      <c r="MWT12"/>
      <c r="MWU12"/>
      <c r="MWV12"/>
      <c r="MWW12"/>
      <c r="MWX12"/>
      <c r="MWY12"/>
      <c r="MWZ12"/>
      <c r="MXA12"/>
      <c r="MXB12"/>
      <c r="MXC12"/>
      <c r="MXD12"/>
      <c r="MXE12"/>
      <c r="MXF12"/>
      <c r="MXG12"/>
      <c r="MXH12"/>
      <c r="MXI12"/>
      <c r="MXJ12"/>
      <c r="MXK12"/>
      <c r="MXL12"/>
      <c r="MXM12"/>
      <c r="MXN12"/>
      <c r="MXO12"/>
      <c r="MXP12"/>
      <c r="MXQ12"/>
      <c r="MXR12"/>
      <c r="MXS12"/>
      <c r="MXT12"/>
      <c r="MXU12"/>
      <c r="MXV12"/>
      <c r="MXW12"/>
      <c r="MXX12"/>
      <c r="MXY12"/>
      <c r="MXZ12"/>
      <c r="MYA12"/>
      <c r="MYB12"/>
      <c r="MYC12"/>
      <c r="MYD12"/>
      <c r="MYE12"/>
      <c r="MYF12"/>
      <c r="MYG12"/>
      <c r="MYH12"/>
      <c r="MYI12"/>
      <c r="MYJ12"/>
      <c r="MYK12"/>
      <c r="MYL12"/>
      <c r="MYM12"/>
      <c r="MYN12"/>
      <c r="MYO12"/>
      <c r="MYP12"/>
      <c r="MYQ12"/>
      <c r="MYR12"/>
      <c r="MYS12"/>
      <c r="MYT12"/>
      <c r="MYU12"/>
      <c r="MYV12"/>
      <c r="MYW12"/>
      <c r="MYX12"/>
      <c r="MYY12"/>
      <c r="MYZ12"/>
      <c r="MZA12"/>
      <c r="MZB12"/>
      <c r="MZC12"/>
      <c r="MZD12"/>
      <c r="MZE12"/>
      <c r="MZF12"/>
      <c r="MZG12"/>
      <c r="MZH12"/>
      <c r="MZI12"/>
      <c r="MZJ12"/>
      <c r="MZK12"/>
      <c r="MZL12"/>
      <c r="MZM12"/>
      <c r="MZN12"/>
      <c r="MZO12"/>
      <c r="MZP12"/>
      <c r="MZQ12"/>
      <c r="MZR12"/>
      <c r="MZS12"/>
      <c r="MZT12"/>
      <c r="MZU12"/>
      <c r="MZV12"/>
      <c r="MZW12"/>
      <c r="MZX12"/>
      <c r="MZY12"/>
      <c r="MZZ12"/>
      <c r="NAA12"/>
      <c r="NAB12"/>
      <c r="NAC12"/>
      <c r="NAD12"/>
      <c r="NAE12"/>
      <c r="NAF12"/>
      <c r="NAG12"/>
      <c r="NAH12"/>
      <c r="NAI12"/>
      <c r="NAJ12"/>
      <c r="NAK12"/>
      <c r="NAL12"/>
      <c r="NAM12"/>
      <c r="NAN12"/>
      <c r="NAO12"/>
      <c r="NAP12"/>
      <c r="NAQ12"/>
      <c r="NAR12"/>
      <c r="NAS12"/>
      <c r="NAT12"/>
      <c r="NAU12"/>
      <c r="NAV12"/>
      <c r="NAW12"/>
      <c r="NAX12"/>
      <c r="NAY12"/>
      <c r="NAZ12"/>
      <c r="NBA12"/>
      <c r="NBB12"/>
      <c r="NBC12"/>
      <c r="NBD12"/>
      <c r="NBE12"/>
      <c r="NBF12"/>
      <c r="NBG12"/>
      <c r="NBH12"/>
      <c r="NBI12"/>
      <c r="NBJ12"/>
      <c r="NBK12"/>
      <c r="NBL12"/>
      <c r="NBM12"/>
      <c r="NBN12"/>
      <c r="NBO12"/>
      <c r="NBP12"/>
      <c r="NBQ12"/>
      <c r="NBR12"/>
      <c r="NBS12"/>
      <c r="NBT12"/>
      <c r="NBU12"/>
      <c r="NBV12"/>
      <c r="NBW12"/>
      <c r="NBX12"/>
      <c r="NBY12"/>
      <c r="NBZ12"/>
      <c r="NCA12"/>
      <c r="NCB12"/>
      <c r="NCC12"/>
      <c r="NCD12"/>
      <c r="NCE12"/>
      <c r="NCF12"/>
      <c r="NCG12"/>
      <c r="NCH12"/>
      <c r="NCI12"/>
      <c r="NCJ12"/>
      <c r="NCK12"/>
      <c r="NCL12"/>
      <c r="NCM12"/>
      <c r="NCN12"/>
      <c r="NCO12"/>
      <c r="NCP12"/>
      <c r="NCQ12"/>
      <c r="NCR12"/>
      <c r="NCS12"/>
      <c r="NCT12"/>
      <c r="NCU12"/>
      <c r="NCV12"/>
      <c r="NCW12"/>
      <c r="NCX12"/>
      <c r="NCY12"/>
      <c r="NCZ12"/>
      <c r="NDA12"/>
      <c r="NDB12"/>
      <c r="NDC12"/>
      <c r="NDD12"/>
      <c r="NDE12"/>
      <c r="NDF12"/>
      <c r="NDG12"/>
      <c r="NDH12"/>
      <c r="NDI12"/>
      <c r="NDJ12"/>
      <c r="NDK12"/>
      <c r="NDL12"/>
      <c r="NDM12"/>
      <c r="NDN12"/>
      <c r="NDO12"/>
      <c r="NDP12"/>
      <c r="NDQ12"/>
      <c r="NDR12"/>
      <c r="NDS12"/>
      <c r="NDT12"/>
      <c r="NDU12"/>
      <c r="NDV12"/>
      <c r="NDW12"/>
      <c r="NDX12"/>
      <c r="NDY12"/>
      <c r="NDZ12"/>
      <c r="NEA12"/>
      <c r="NEB12"/>
      <c r="NEC12"/>
      <c r="NED12"/>
      <c r="NEE12"/>
      <c r="NEF12"/>
      <c r="NEG12"/>
      <c r="NEH12"/>
      <c r="NEI12"/>
      <c r="NEJ12"/>
      <c r="NEK12"/>
      <c r="NEL12"/>
      <c r="NEM12"/>
      <c r="NEN12"/>
      <c r="NEO12"/>
      <c r="NEP12"/>
      <c r="NEQ12"/>
      <c r="NER12"/>
      <c r="NES12"/>
      <c r="NET12"/>
      <c r="NEU12"/>
      <c r="NEV12"/>
      <c r="NEW12"/>
      <c r="NEX12"/>
      <c r="NEY12"/>
      <c r="NEZ12"/>
      <c r="NFA12"/>
      <c r="NFB12"/>
      <c r="NFC12"/>
      <c r="NFD12"/>
      <c r="NFE12"/>
      <c r="NFF12"/>
      <c r="NFG12"/>
      <c r="NFH12"/>
      <c r="NFI12"/>
      <c r="NFJ12"/>
      <c r="NFK12"/>
      <c r="NFL12"/>
      <c r="NFM12"/>
      <c r="NFN12"/>
      <c r="NFO12"/>
      <c r="NFP12"/>
      <c r="NFQ12"/>
      <c r="NFR12"/>
      <c r="NFS12"/>
      <c r="NFT12"/>
      <c r="NFU12"/>
      <c r="NFV12"/>
      <c r="NFW12"/>
      <c r="NFX12"/>
      <c r="NFY12"/>
      <c r="NFZ12"/>
      <c r="NGA12"/>
      <c r="NGB12"/>
      <c r="NGC12"/>
      <c r="NGD12"/>
      <c r="NGE12"/>
      <c r="NGF12"/>
      <c r="NGG12"/>
      <c r="NGH12"/>
      <c r="NGI12"/>
      <c r="NGJ12"/>
      <c r="NGK12"/>
      <c r="NGL12"/>
      <c r="NGM12"/>
      <c r="NGN12"/>
      <c r="NGO12"/>
      <c r="NGP12"/>
      <c r="NGQ12"/>
      <c r="NGR12"/>
      <c r="NGS12"/>
      <c r="NGT12"/>
      <c r="NGU12"/>
      <c r="NGV12"/>
      <c r="NGW12"/>
      <c r="NGX12"/>
      <c r="NGY12"/>
      <c r="NGZ12"/>
      <c r="NHA12"/>
      <c r="NHB12"/>
      <c r="NHC12"/>
      <c r="NHD12"/>
      <c r="NHE12"/>
      <c r="NHF12"/>
      <c r="NHG12"/>
      <c r="NHH12"/>
      <c r="NHI12"/>
      <c r="NHJ12"/>
      <c r="NHK12"/>
      <c r="NHL12"/>
      <c r="NHM12"/>
      <c r="NHN12"/>
      <c r="NHO12"/>
      <c r="NHP12"/>
      <c r="NHQ12"/>
      <c r="NHR12"/>
      <c r="NHS12"/>
      <c r="NHT12"/>
      <c r="NHU12"/>
      <c r="NHV12"/>
      <c r="NHW12"/>
      <c r="NHX12"/>
      <c r="NHY12"/>
      <c r="NHZ12"/>
      <c r="NIA12"/>
      <c r="NIB12"/>
      <c r="NIC12"/>
      <c r="NID12"/>
      <c r="NIE12"/>
      <c r="NIF12"/>
      <c r="NIG12"/>
      <c r="NIH12"/>
      <c r="NII12"/>
      <c r="NIJ12"/>
      <c r="NIK12"/>
      <c r="NIL12"/>
      <c r="NIM12"/>
      <c r="NIN12"/>
      <c r="NIO12"/>
      <c r="NIP12"/>
      <c r="NIQ12"/>
      <c r="NIR12"/>
      <c r="NIS12"/>
      <c r="NIT12"/>
      <c r="NIU12"/>
      <c r="NIV12"/>
      <c r="NIW12"/>
      <c r="NIX12"/>
      <c r="NIY12"/>
      <c r="NIZ12"/>
      <c r="NJA12"/>
      <c r="NJB12"/>
      <c r="NJC12"/>
      <c r="NJD12"/>
      <c r="NJE12"/>
      <c r="NJF12"/>
      <c r="NJG12"/>
      <c r="NJH12"/>
      <c r="NJI12"/>
      <c r="NJJ12"/>
      <c r="NJK12"/>
      <c r="NJL12"/>
      <c r="NJM12"/>
      <c r="NJN12"/>
      <c r="NJO12"/>
      <c r="NJP12"/>
      <c r="NJQ12"/>
      <c r="NJR12"/>
      <c r="NJS12"/>
      <c r="NJT12"/>
      <c r="NJU12"/>
      <c r="NJV12"/>
      <c r="NJW12"/>
      <c r="NJX12"/>
      <c r="NJY12"/>
      <c r="NJZ12"/>
      <c r="NKA12"/>
      <c r="NKB12"/>
      <c r="NKC12"/>
      <c r="NKD12"/>
      <c r="NKE12"/>
      <c r="NKF12"/>
      <c r="NKG12"/>
      <c r="NKH12"/>
      <c r="NKI12"/>
      <c r="NKJ12"/>
      <c r="NKK12"/>
      <c r="NKL12"/>
      <c r="NKM12"/>
      <c r="NKN12"/>
      <c r="NKO12"/>
      <c r="NKP12"/>
      <c r="NKQ12"/>
      <c r="NKR12"/>
      <c r="NKS12"/>
      <c r="NKT12"/>
      <c r="NKU12"/>
      <c r="NKV12"/>
      <c r="NKW12"/>
      <c r="NKX12"/>
      <c r="NKY12"/>
      <c r="NKZ12"/>
      <c r="NLA12"/>
      <c r="NLB12"/>
      <c r="NLC12"/>
      <c r="NLD12"/>
      <c r="NLE12"/>
      <c r="NLF12"/>
      <c r="NLG12"/>
      <c r="NLH12"/>
      <c r="NLI12"/>
      <c r="NLJ12"/>
      <c r="NLK12"/>
      <c r="NLL12"/>
      <c r="NLM12"/>
      <c r="NLN12"/>
      <c r="NLO12"/>
      <c r="NLP12"/>
      <c r="NLQ12"/>
      <c r="NLR12"/>
      <c r="NLS12"/>
      <c r="NLT12"/>
      <c r="NLU12"/>
      <c r="NLV12"/>
      <c r="NLW12"/>
      <c r="NLX12"/>
      <c r="NLY12"/>
      <c r="NLZ12"/>
      <c r="NMA12"/>
      <c r="NMB12"/>
      <c r="NMC12"/>
      <c r="NMD12"/>
      <c r="NME12"/>
      <c r="NMF12"/>
      <c r="NMG12"/>
      <c r="NMH12"/>
      <c r="NMI12"/>
      <c r="NMJ12"/>
      <c r="NMK12"/>
      <c r="NML12"/>
      <c r="NMM12"/>
      <c r="NMN12"/>
      <c r="NMO12"/>
      <c r="NMP12"/>
      <c r="NMQ12"/>
      <c r="NMR12"/>
      <c r="NMS12"/>
      <c r="NMT12"/>
      <c r="NMU12"/>
      <c r="NMV12"/>
      <c r="NMW12"/>
      <c r="NMX12"/>
      <c r="NMY12"/>
      <c r="NMZ12"/>
      <c r="NNA12"/>
      <c r="NNB12"/>
      <c r="NNC12"/>
      <c r="NND12"/>
      <c r="NNE12"/>
      <c r="NNF12"/>
      <c r="NNG12"/>
      <c r="NNH12"/>
      <c r="NNI12"/>
      <c r="NNJ12"/>
      <c r="NNK12"/>
      <c r="NNL12"/>
      <c r="NNM12"/>
      <c r="NNN12"/>
      <c r="NNO12"/>
      <c r="NNP12"/>
      <c r="NNQ12"/>
      <c r="NNR12"/>
      <c r="NNS12"/>
      <c r="NNT12"/>
      <c r="NNU12"/>
      <c r="NNV12"/>
      <c r="NNW12"/>
      <c r="NNX12"/>
      <c r="NNY12"/>
      <c r="NNZ12"/>
      <c r="NOA12"/>
      <c r="NOB12"/>
      <c r="NOC12"/>
      <c r="NOD12"/>
      <c r="NOE12"/>
      <c r="NOF12"/>
      <c r="NOG12"/>
      <c r="NOH12"/>
      <c r="NOI12"/>
      <c r="NOJ12"/>
      <c r="NOK12"/>
      <c r="NOL12"/>
      <c r="NOM12"/>
      <c r="NON12"/>
      <c r="NOO12"/>
      <c r="NOP12"/>
      <c r="NOQ12"/>
      <c r="NOR12"/>
      <c r="NOS12"/>
      <c r="NOT12"/>
      <c r="NOU12"/>
      <c r="NOV12"/>
      <c r="NOW12"/>
      <c r="NOX12"/>
      <c r="NOY12"/>
      <c r="NOZ12"/>
      <c r="NPA12"/>
      <c r="NPB12"/>
      <c r="NPC12"/>
      <c r="NPD12"/>
      <c r="NPE12"/>
      <c r="NPF12"/>
      <c r="NPG12"/>
      <c r="NPH12"/>
      <c r="NPI12"/>
      <c r="NPJ12"/>
      <c r="NPK12"/>
      <c r="NPL12"/>
      <c r="NPM12"/>
      <c r="NPN12"/>
      <c r="NPO12"/>
      <c r="NPP12"/>
      <c r="NPQ12"/>
      <c r="NPR12"/>
      <c r="NPS12"/>
      <c r="NPT12"/>
      <c r="NPU12"/>
      <c r="NPV12"/>
      <c r="NPW12"/>
      <c r="NPX12"/>
      <c r="NPY12"/>
      <c r="NPZ12"/>
      <c r="NQA12"/>
      <c r="NQB12"/>
      <c r="NQC12"/>
      <c r="NQD12"/>
      <c r="NQE12"/>
      <c r="NQF12"/>
      <c r="NQG12"/>
      <c r="NQH12"/>
      <c r="NQI12"/>
      <c r="NQJ12"/>
      <c r="NQK12"/>
      <c r="NQL12"/>
      <c r="NQM12"/>
      <c r="NQN12"/>
      <c r="NQO12"/>
      <c r="NQP12"/>
      <c r="NQQ12"/>
      <c r="NQR12"/>
      <c r="NQS12"/>
      <c r="NQT12"/>
      <c r="NQU12"/>
      <c r="NQV12"/>
      <c r="NQW12"/>
      <c r="NQX12"/>
      <c r="NQY12"/>
      <c r="NQZ12"/>
      <c r="NRA12"/>
      <c r="NRB12"/>
      <c r="NRC12"/>
      <c r="NRD12"/>
      <c r="NRE12"/>
      <c r="NRF12"/>
      <c r="NRG12"/>
      <c r="NRH12"/>
      <c r="NRI12"/>
    </row>
    <row r="13" spans="1:9941" s="54" customFormat="1" ht="12.2" customHeight="1" x14ac:dyDescent="0.2">
      <c r="A13" s="1182" t="s">
        <v>92</v>
      </c>
      <c r="B13" s="854" t="s">
        <v>532</v>
      </c>
      <c r="C13" s="111">
        <f>'1. mell.bevétel_össz'!C12-'26._önként_össz_bev'!C14-'26._államig_össz_bev'!C13</f>
        <v>377696960</v>
      </c>
      <c r="D13" s="266">
        <f>'1. mell.bevétel_össz'!D12-'26._önként_össz_bev'!D14-'26._államig_össz_bev'!D13</f>
        <v>424643546</v>
      </c>
      <c r="E13" s="693">
        <f>'1. mell.bevétel_össz'!E12-'26._önként_össz_bev'!E14-'26._államig_össz_bev'!E13</f>
        <v>416324777</v>
      </c>
      <c r="F13" s="693">
        <f>'1. mell.bevétel_össz'!F12-'26._önként_össz_bev'!F14-'26._államig_össz_bev'!F13</f>
        <v>425309962</v>
      </c>
      <c r="G13" s="693">
        <f>'1. mell.bevétel_össz'!G12-'26._önként_össz_bev'!G14-'26._államig_össz_bev'!G13</f>
        <v>426022552</v>
      </c>
      <c r="H13" s="16">
        <f t="shared" si="2"/>
        <v>712590</v>
      </c>
      <c r="I13" s="756">
        <f>'1. mell.bevétel_össz'!I12-'26._önként_össz_bev'!I14-'26._államig_össz_bev'!I13</f>
        <v>0</v>
      </c>
      <c r="J13" s="16">
        <f>'1. mell.bevétel_össz'!J12-'26._önként_össz_bev'!J14-'26._államig_össz_bev'!J13</f>
        <v>0</v>
      </c>
      <c r="K13" s="16">
        <f>'1. mell.bevétel_össz'!K12-'26._önként_össz_bev'!K14-'26._államig_össz_bev'!K13</f>
        <v>0</v>
      </c>
      <c r="L13" s="16">
        <f>'1. mell.bevétel_össz'!L12-'26._önként_össz_bev'!L14</f>
        <v>0</v>
      </c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  <c r="AMK13"/>
      <c r="AML13"/>
      <c r="AMM13"/>
      <c r="AMN13"/>
      <c r="AMO13"/>
      <c r="AMP13"/>
      <c r="AMQ13"/>
      <c r="AMR13"/>
      <c r="AMS13"/>
      <c r="AMT13"/>
      <c r="AMU13"/>
      <c r="AMV13"/>
      <c r="AMW13"/>
      <c r="AMX13"/>
      <c r="AMY13"/>
      <c r="AMZ13"/>
      <c r="ANA13"/>
      <c r="ANB13"/>
      <c r="ANC13"/>
      <c r="AND13"/>
      <c r="ANE13"/>
      <c r="ANF13"/>
      <c r="ANG13"/>
      <c r="ANH13"/>
      <c r="ANI13"/>
      <c r="ANJ13"/>
      <c r="ANK13"/>
      <c r="ANL13"/>
      <c r="ANM13"/>
      <c r="ANN13"/>
      <c r="ANO13"/>
      <c r="ANP13"/>
      <c r="ANQ13"/>
      <c r="ANR13"/>
      <c r="ANS13"/>
      <c r="ANT13"/>
      <c r="ANU13"/>
      <c r="ANV13"/>
      <c r="ANW13"/>
      <c r="ANX13"/>
      <c r="ANY13"/>
      <c r="ANZ13"/>
      <c r="AOA13"/>
      <c r="AOB13"/>
      <c r="AOC13"/>
      <c r="AOD13"/>
      <c r="AOE13"/>
      <c r="AOF13"/>
      <c r="AOG13"/>
      <c r="AOH13"/>
      <c r="AOI13"/>
      <c r="AOJ13"/>
      <c r="AOK13"/>
      <c r="AOL13"/>
      <c r="AOM13"/>
      <c r="AON13"/>
      <c r="AOO13"/>
      <c r="AOP13"/>
      <c r="AOQ13"/>
      <c r="AOR13"/>
      <c r="AOS13"/>
      <c r="AOT13"/>
      <c r="AOU13"/>
      <c r="AOV13"/>
      <c r="AOW13"/>
      <c r="AOX13"/>
      <c r="AOY13"/>
      <c r="AOZ13"/>
      <c r="APA13"/>
      <c r="APB13"/>
      <c r="APC13"/>
      <c r="APD13"/>
      <c r="APE13"/>
      <c r="APF13"/>
      <c r="APG13"/>
      <c r="APH13"/>
      <c r="API13"/>
      <c r="APJ13"/>
      <c r="APK13"/>
      <c r="APL13"/>
      <c r="APM13"/>
      <c r="APN13"/>
      <c r="APO13"/>
      <c r="APP13"/>
      <c r="APQ13"/>
      <c r="APR13"/>
      <c r="APS13"/>
      <c r="APT13"/>
      <c r="APU13"/>
      <c r="APV13"/>
      <c r="APW13"/>
      <c r="APX13"/>
      <c r="APY13"/>
      <c r="APZ13"/>
      <c r="AQA13"/>
      <c r="AQB13"/>
      <c r="AQC13"/>
      <c r="AQD13"/>
      <c r="AQE13"/>
      <c r="AQF13"/>
      <c r="AQG13"/>
      <c r="AQH13"/>
      <c r="AQI13"/>
      <c r="AQJ13"/>
      <c r="AQK13"/>
      <c r="AQL13"/>
      <c r="AQM13"/>
      <c r="AQN13"/>
      <c r="AQO13"/>
      <c r="AQP13"/>
      <c r="AQQ13"/>
      <c r="AQR13"/>
      <c r="AQS13"/>
      <c r="AQT13"/>
      <c r="AQU13"/>
      <c r="AQV13"/>
      <c r="AQW13"/>
      <c r="AQX13"/>
      <c r="AQY13"/>
      <c r="AQZ13"/>
      <c r="ARA13"/>
      <c r="ARB13"/>
      <c r="ARC13"/>
      <c r="ARD13"/>
      <c r="ARE13"/>
      <c r="ARF13"/>
      <c r="ARG13"/>
      <c r="ARH13"/>
      <c r="ARI13"/>
      <c r="ARJ13"/>
      <c r="ARK13"/>
      <c r="ARL13"/>
      <c r="ARM13"/>
      <c r="ARN13"/>
      <c r="ARO13"/>
      <c r="ARP13"/>
      <c r="ARQ13"/>
      <c r="ARR13"/>
      <c r="ARS13"/>
      <c r="ART13"/>
      <c r="ARU13"/>
      <c r="ARV13"/>
      <c r="ARW13"/>
      <c r="ARX13"/>
      <c r="ARY13"/>
      <c r="ARZ13"/>
      <c r="ASA13"/>
      <c r="ASB13"/>
      <c r="ASC13"/>
      <c r="ASD13"/>
      <c r="ASE13"/>
      <c r="ASF13"/>
      <c r="ASG13"/>
      <c r="ASH13"/>
      <c r="ASI13"/>
      <c r="ASJ13"/>
      <c r="ASK13"/>
      <c r="ASL13"/>
      <c r="ASM13"/>
      <c r="ASN13"/>
      <c r="ASO13"/>
      <c r="ASP13"/>
      <c r="ASQ13"/>
      <c r="ASR13"/>
      <c r="ASS13"/>
      <c r="AST13"/>
      <c r="ASU13"/>
      <c r="ASV13"/>
      <c r="ASW13"/>
      <c r="ASX13"/>
      <c r="ASY13"/>
      <c r="ASZ13"/>
      <c r="ATA13"/>
      <c r="ATB13"/>
      <c r="ATC13"/>
      <c r="ATD13"/>
      <c r="ATE13"/>
      <c r="ATF13"/>
      <c r="ATG13"/>
      <c r="ATH13"/>
      <c r="ATI13"/>
      <c r="ATJ13"/>
      <c r="ATK13"/>
      <c r="ATL13"/>
      <c r="ATM13"/>
      <c r="ATN13"/>
      <c r="ATO13"/>
      <c r="ATP13"/>
      <c r="ATQ13"/>
      <c r="ATR13"/>
      <c r="ATS13"/>
      <c r="ATT13"/>
      <c r="ATU13"/>
      <c r="ATV13"/>
      <c r="ATW13"/>
      <c r="ATX13"/>
      <c r="ATY13"/>
      <c r="ATZ13"/>
      <c r="AUA13"/>
      <c r="AUB13"/>
      <c r="AUC13"/>
      <c r="AUD13"/>
      <c r="AUE13"/>
      <c r="AUF13"/>
      <c r="AUG13"/>
      <c r="AUH13"/>
      <c r="AUI13"/>
      <c r="AUJ13"/>
      <c r="AUK13"/>
      <c r="AUL13"/>
      <c r="AUM13"/>
      <c r="AUN13"/>
      <c r="AUO13"/>
      <c r="AUP13"/>
      <c r="AUQ13"/>
      <c r="AUR13"/>
      <c r="AUS13"/>
      <c r="AUT13"/>
      <c r="AUU13"/>
      <c r="AUV13"/>
      <c r="AUW13"/>
      <c r="AUX13"/>
      <c r="AUY13"/>
      <c r="AUZ13"/>
      <c r="AVA13"/>
      <c r="AVB13"/>
      <c r="AVC13"/>
      <c r="AVD13"/>
      <c r="AVE13"/>
      <c r="AVF13"/>
      <c r="AVG13"/>
      <c r="AVH13"/>
      <c r="AVI13"/>
      <c r="AVJ13"/>
      <c r="AVK13"/>
      <c r="AVL13"/>
      <c r="AVM13"/>
      <c r="AVN13"/>
      <c r="AVO13"/>
      <c r="AVP13"/>
      <c r="AVQ13"/>
      <c r="AVR13"/>
      <c r="AVS13"/>
      <c r="AVT13"/>
      <c r="AVU13"/>
      <c r="AVV13"/>
      <c r="AVW13"/>
      <c r="AVX13"/>
      <c r="AVY13"/>
      <c r="AVZ13"/>
      <c r="AWA13"/>
      <c r="AWB13"/>
      <c r="AWC13"/>
      <c r="AWD13"/>
      <c r="AWE13"/>
      <c r="AWF13"/>
      <c r="AWG13"/>
      <c r="AWH13"/>
      <c r="AWI13"/>
      <c r="AWJ13"/>
      <c r="AWK13"/>
      <c r="AWL13"/>
      <c r="AWM13"/>
      <c r="AWN13"/>
      <c r="AWO13"/>
      <c r="AWP13"/>
      <c r="AWQ13"/>
      <c r="AWR13"/>
      <c r="AWS13"/>
      <c r="AWT13"/>
      <c r="AWU13"/>
      <c r="AWV13"/>
      <c r="AWW13"/>
      <c r="AWX13"/>
      <c r="AWY13"/>
      <c r="AWZ13"/>
      <c r="AXA13"/>
      <c r="AXB13"/>
      <c r="AXC13"/>
      <c r="AXD13"/>
      <c r="AXE13"/>
      <c r="AXF13"/>
      <c r="AXG13"/>
      <c r="AXH13"/>
      <c r="AXI13"/>
      <c r="AXJ13"/>
      <c r="AXK13"/>
      <c r="AXL13"/>
      <c r="AXM13"/>
      <c r="AXN13"/>
      <c r="AXO13"/>
      <c r="AXP13"/>
      <c r="AXQ13"/>
      <c r="AXR13"/>
      <c r="AXS13"/>
      <c r="AXT13"/>
      <c r="AXU13"/>
      <c r="AXV13"/>
      <c r="AXW13"/>
      <c r="AXX13"/>
      <c r="AXY13"/>
      <c r="AXZ13"/>
      <c r="AYA13"/>
      <c r="AYB13"/>
      <c r="AYC13"/>
      <c r="AYD13"/>
      <c r="AYE13"/>
      <c r="AYF13"/>
      <c r="AYG13"/>
      <c r="AYH13"/>
      <c r="AYI13"/>
      <c r="AYJ13"/>
      <c r="AYK13"/>
      <c r="AYL13"/>
      <c r="AYM13"/>
      <c r="AYN13"/>
      <c r="AYO13"/>
      <c r="AYP13"/>
      <c r="AYQ13"/>
      <c r="AYR13"/>
      <c r="AYS13"/>
      <c r="AYT13"/>
      <c r="AYU13"/>
      <c r="AYV13"/>
      <c r="AYW13"/>
      <c r="AYX13"/>
      <c r="AYY13"/>
      <c r="AYZ13"/>
      <c r="AZA13"/>
      <c r="AZB13"/>
      <c r="AZC13"/>
      <c r="AZD13"/>
      <c r="AZE13"/>
      <c r="AZF13"/>
      <c r="AZG13"/>
      <c r="AZH13"/>
      <c r="AZI13"/>
      <c r="AZJ13"/>
      <c r="AZK13"/>
      <c r="AZL13"/>
      <c r="AZM13"/>
      <c r="AZN13"/>
      <c r="AZO13"/>
      <c r="AZP13"/>
      <c r="AZQ13"/>
      <c r="AZR13"/>
      <c r="AZS13"/>
      <c r="AZT13"/>
      <c r="AZU13"/>
      <c r="AZV13"/>
      <c r="AZW13"/>
      <c r="AZX13"/>
      <c r="AZY13"/>
      <c r="AZZ13"/>
      <c r="BAA13"/>
      <c r="BAB13"/>
      <c r="BAC13"/>
      <c r="BAD13"/>
      <c r="BAE13"/>
      <c r="BAF13"/>
      <c r="BAG13"/>
      <c r="BAH13"/>
      <c r="BAI13"/>
      <c r="BAJ13"/>
      <c r="BAK13"/>
      <c r="BAL13"/>
      <c r="BAM13"/>
      <c r="BAN13"/>
      <c r="BAO13"/>
      <c r="BAP13"/>
      <c r="BAQ13"/>
      <c r="BAR13"/>
      <c r="BAS13"/>
      <c r="BAT13"/>
      <c r="BAU13"/>
      <c r="BAV13"/>
      <c r="BAW13"/>
      <c r="BAX13"/>
      <c r="BAY13"/>
      <c r="BAZ13"/>
      <c r="BBA13"/>
      <c r="BBB13"/>
      <c r="BBC13"/>
      <c r="BBD13"/>
      <c r="BBE13"/>
      <c r="BBF13"/>
      <c r="BBG13"/>
      <c r="BBH13"/>
      <c r="BBI13"/>
      <c r="BBJ13"/>
      <c r="BBK13"/>
      <c r="BBL13"/>
      <c r="BBM13"/>
      <c r="BBN13"/>
      <c r="BBO13"/>
      <c r="BBP13"/>
      <c r="BBQ13"/>
      <c r="BBR13"/>
      <c r="BBS13"/>
      <c r="BBT13"/>
      <c r="BBU13"/>
      <c r="BBV13"/>
      <c r="BBW13"/>
      <c r="BBX13"/>
      <c r="BBY13"/>
      <c r="BBZ13"/>
      <c r="BCA13"/>
      <c r="BCB13"/>
      <c r="BCC13"/>
      <c r="BCD13"/>
      <c r="BCE13"/>
      <c r="BCF13"/>
      <c r="BCG13"/>
      <c r="BCH13"/>
      <c r="BCI13"/>
      <c r="BCJ13"/>
      <c r="BCK13"/>
      <c r="BCL13"/>
      <c r="BCM13"/>
      <c r="BCN13"/>
      <c r="BCO13"/>
      <c r="BCP13"/>
      <c r="BCQ13"/>
      <c r="BCR13"/>
      <c r="BCS13"/>
      <c r="BCT13"/>
      <c r="BCU13"/>
      <c r="BCV13"/>
      <c r="BCW13"/>
      <c r="BCX13"/>
      <c r="BCY13"/>
      <c r="BCZ13"/>
      <c r="BDA13"/>
      <c r="BDB13"/>
      <c r="BDC13"/>
      <c r="BDD13"/>
      <c r="BDE13"/>
      <c r="BDF13"/>
      <c r="BDG13"/>
      <c r="BDH13"/>
      <c r="BDI13"/>
      <c r="BDJ13"/>
      <c r="BDK13"/>
      <c r="BDL13"/>
      <c r="BDM13"/>
      <c r="BDN13"/>
      <c r="BDO13"/>
      <c r="BDP13"/>
      <c r="BDQ13"/>
      <c r="BDR13"/>
      <c r="BDS13"/>
      <c r="BDT13"/>
      <c r="BDU13"/>
      <c r="BDV13"/>
      <c r="BDW13"/>
      <c r="BDX13"/>
      <c r="BDY13"/>
      <c r="BDZ13"/>
      <c r="BEA13"/>
      <c r="BEB13"/>
      <c r="BEC13"/>
      <c r="BED13"/>
      <c r="BEE13"/>
      <c r="BEF13"/>
      <c r="BEG13"/>
      <c r="BEH13"/>
      <c r="BEI13"/>
      <c r="BEJ13"/>
      <c r="BEK13"/>
      <c r="BEL13"/>
      <c r="BEM13"/>
      <c r="BEN13"/>
      <c r="BEO13"/>
      <c r="BEP13"/>
      <c r="BEQ13"/>
      <c r="BER13"/>
      <c r="BES13"/>
      <c r="BET13"/>
      <c r="BEU13"/>
      <c r="BEV13"/>
      <c r="BEW13"/>
      <c r="BEX13"/>
      <c r="BEY13"/>
      <c r="BEZ13"/>
      <c r="BFA13"/>
      <c r="BFB13"/>
      <c r="BFC13"/>
      <c r="BFD13"/>
      <c r="BFE13"/>
      <c r="BFF13"/>
      <c r="BFG13"/>
      <c r="BFH13"/>
      <c r="BFI13"/>
      <c r="BFJ13"/>
      <c r="BFK13"/>
      <c r="BFL13"/>
      <c r="BFM13"/>
      <c r="BFN13"/>
      <c r="BFO13"/>
      <c r="BFP13"/>
      <c r="BFQ13"/>
      <c r="BFR13"/>
      <c r="BFS13"/>
      <c r="BFT13"/>
      <c r="BFU13"/>
      <c r="BFV13"/>
      <c r="BFW13"/>
      <c r="BFX13"/>
      <c r="BFY13"/>
      <c r="BFZ13"/>
      <c r="BGA13"/>
      <c r="BGB13"/>
      <c r="BGC13"/>
      <c r="BGD13"/>
      <c r="BGE13"/>
      <c r="BGF13"/>
      <c r="BGG13"/>
      <c r="BGH13"/>
      <c r="BGI13"/>
      <c r="BGJ13"/>
      <c r="BGK13"/>
      <c r="BGL13"/>
      <c r="BGM13"/>
      <c r="BGN13"/>
      <c r="BGO13"/>
      <c r="BGP13"/>
      <c r="BGQ13"/>
      <c r="BGR13"/>
      <c r="BGS13"/>
      <c r="BGT13"/>
      <c r="BGU13"/>
      <c r="BGV13"/>
      <c r="BGW13"/>
      <c r="BGX13"/>
      <c r="BGY13"/>
      <c r="BGZ13"/>
      <c r="BHA13"/>
      <c r="BHB13"/>
      <c r="BHC13"/>
      <c r="BHD13"/>
      <c r="BHE13"/>
      <c r="BHF13"/>
      <c r="BHG13"/>
      <c r="BHH13"/>
      <c r="BHI13"/>
      <c r="BHJ13"/>
      <c r="BHK13"/>
      <c r="BHL13"/>
      <c r="BHM13"/>
      <c r="BHN13"/>
      <c r="BHO13"/>
      <c r="BHP13"/>
      <c r="BHQ13"/>
      <c r="BHR13"/>
      <c r="BHS13"/>
      <c r="BHT13"/>
      <c r="BHU13"/>
      <c r="BHV13"/>
      <c r="BHW13"/>
      <c r="BHX13"/>
      <c r="BHY13"/>
      <c r="BHZ13"/>
      <c r="BIA13"/>
      <c r="BIB13"/>
      <c r="BIC13"/>
      <c r="BID13"/>
      <c r="BIE13"/>
      <c r="BIF13"/>
      <c r="BIG13"/>
      <c r="BIH13"/>
      <c r="BII13"/>
      <c r="BIJ13"/>
      <c r="BIK13"/>
      <c r="BIL13"/>
      <c r="BIM13"/>
      <c r="BIN13"/>
      <c r="BIO13"/>
      <c r="BIP13"/>
      <c r="BIQ13"/>
      <c r="BIR13"/>
      <c r="BIS13"/>
      <c r="BIT13"/>
      <c r="BIU13"/>
      <c r="BIV13"/>
      <c r="BIW13"/>
      <c r="BIX13"/>
      <c r="BIY13"/>
      <c r="BIZ13"/>
      <c r="BJA13"/>
      <c r="BJB13"/>
      <c r="BJC13"/>
      <c r="BJD13"/>
      <c r="BJE13"/>
      <c r="BJF13"/>
      <c r="BJG13"/>
      <c r="BJH13"/>
      <c r="BJI13"/>
      <c r="BJJ13"/>
      <c r="BJK13"/>
      <c r="BJL13"/>
      <c r="BJM13"/>
      <c r="BJN13"/>
      <c r="BJO13"/>
      <c r="BJP13"/>
      <c r="BJQ13"/>
      <c r="BJR13"/>
      <c r="BJS13"/>
      <c r="BJT13"/>
      <c r="BJU13"/>
      <c r="BJV13"/>
      <c r="BJW13"/>
      <c r="BJX13"/>
      <c r="BJY13"/>
      <c r="BJZ13"/>
      <c r="BKA13"/>
      <c r="BKB13"/>
      <c r="BKC13"/>
      <c r="BKD13"/>
      <c r="BKE13"/>
      <c r="BKF13"/>
      <c r="BKG13"/>
      <c r="BKH13"/>
      <c r="BKI13"/>
      <c r="BKJ13"/>
      <c r="BKK13"/>
      <c r="BKL13"/>
      <c r="BKM13"/>
      <c r="BKN13"/>
      <c r="BKO13"/>
      <c r="BKP13"/>
      <c r="BKQ13"/>
      <c r="BKR13"/>
      <c r="BKS13"/>
      <c r="BKT13"/>
      <c r="BKU13"/>
      <c r="BKV13"/>
      <c r="BKW13"/>
      <c r="BKX13"/>
      <c r="BKY13"/>
      <c r="BKZ13"/>
      <c r="BLA13"/>
      <c r="BLB13"/>
      <c r="BLC13"/>
      <c r="BLD13"/>
      <c r="BLE13"/>
      <c r="BLF13"/>
      <c r="BLG13"/>
      <c r="BLH13"/>
      <c r="BLI13"/>
      <c r="BLJ13"/>
      <c r="BLK13"/>
      <c r="BLL13"/>
      <c r="BLM13"/>
      <c r="BLN13"/>
      <c r="BLO13"/>
      <c r="BLP13"/>
      <c r="BLQ13"/>
      <c r="BLR13"/>
      <c r="BLS13"/>
      <c r="BLT13"/>
      <c r="BLU13"/>
      <c r="BLV13"/>
      <c r="BLW13"/>
      <c r="BLX13"/>
      <c r="BLY13"/>
      <c r="BLZ13"/>
      <c r="BMA13"/>
      <c r="BMB13"/>
      <c r="BMC13"/>
      <c r="BMD13"/>
      <c r="BME13"/>
      <c r="BMF13"/>
      <c r="BMG13"/>
      <c r="BMH13"/>
      <c r="BMI13"/>
      <c r="BMJ13"/>
      <c r="BMK13"/>
      <c r="BML13"/>
      <c r="BMM13"/>
      <c r="BMN13"/>
      <c r="BMO13"/>
      <c r="BMP13"/>
      <c r="BMQ13"/>
      <c r="BMR13"/>
      <c r="BMS13"/>
      <c r="BMT13"/>
      <c r="BMU13"/>
      <c r="BMV13"/>
      <c r="BMW13"/>
      <c r="BMX13"/>
      <c r="BMY13"/>
      <c r="BMZ13"/>
      <c r="BNA13"/>
      <c r="BNB13"/>
      <c r="BNC13"/>
      <c r="BND13"/>
      <c r="BNE13"/>
      <c r="BNF13"/>
      <c r="BNG13"/>
      <c r="BNH13"/>
      <c r="BNI13"/>
      <c r="BNJ13"/>
      <c r="BNK13"/>
      <c r="BNL13"/>
      <c r="BNM13"/>
      <c r="BNN13"/>
      <c r="BNO13"/>
      <c r="BNP13"/>
      <c r="BNQ13"/>
      <c r="BNR13"/>
      <c r="BNS13"/>
      <c r="BNT13"/>
      <c r="BNU13"/>
      <c r="BNV13"/>
      <c r="BNW13"/>
      <c r="BNX13"/>
      <c r="BNY13"/>
      <c r="BNZ13"/>
      <c r="BOA13"/>
      <c r="BOB13"/>
      <c r="BOC13"/>
      <c r="BOD13"/>
      <c r="BOE13"/>
      <c r="BOF13"/>
      <c r="BOG13"/>
      <c r="BOH13"/>
      <c r="BOI13"/>
      <c r="BOJ13"/>
      <c r="BOK13"/>
      <c r="BOL13"/>
      <c r="BOM13"/>
      <c r="BON13"/>
      <c r="BOO13"/>
      <c r="BOP13"/>
      <c r="BOQ13"/>
      <c r="BOR13"/>
      <c r="BOS13"/>
      <c r="BOT13"/>
      <c r="BOU13"/>
      <c r="BOV13"/>
      <c r="BOW13"/>
      <c r="BOX13"/>
      <c r="BOY13"/>
      <c r="BOZ13"/>
      <c r="BPA13"/>
      <c r="BPB13"/>
      <c r="BPC13"/>
      <c r="BPD13"/>
      <c r="BPE13"/>
      <c r="BPF13"/>
      <c r="BPG13"/>
      <c r="BPH13"/>
      <c r="BPI13"/>
      <c r="BPJ13"/>
      <c r="BPK13"/>
      <c r="BPL13"/>
      <c r="BPM13"/>
      <c r="BPN13"/>
      <c r="BPO13"/>
      <c r="BPP13"/>
      <c r="BPQ13"/>
      <c r="BPR13"/>
      <c r="BPS13"/>
      <c r="BPT13"/>
      <c r="BPU13"/>
      <c r="BPV13"/>
      <c r="BPW13"/>
      <c r="BPX13"/>
      <c r="BPY13"/>
      <c r="BPZ13"/>
      <c r="BQA13"/>
      <c r="BQB13"/>
      <c r="BQC13"/>
      <c r="BQD13"/>
      <c r="BQE13"/>
      <c r="BQF13"/>
      <c r="BQG13"/>
      <c r="BQH13"/>
      <c r="BQI13"/>
      <c r="BQJ13"/>
      <c r="BQK13"/>
      <c r="BQL13"/>
      <c r="BQM13"/>
      <c r="BQN13"/>
      <c r="BQO13"/>
      <c r="BQP13"/>
      <c r="BQQ13"/>
      <c r="BQR13"/>
      <c r="BQS13"/>
      <c r="BQT13"/>
      <c r="BQU13"/>
      <c r="BQV13"/>
      <c r="BQW13"/>
      <c r="BQX13"/>
      <c r="BQY13"/>
      <c r="BQZ13"/>
      <c r="BRA13"/>
      <c r="BRB13"/>
      <c r="BRC13"/>
      <c r="BRD13"/>
      <c r="BRE13"/>
      <c r="BRF13"/>
      <c r="BRG13"/>
      <c r="BRH13"/>
      <c r="BRI13"/>
      <c r="BRJ13"/>
      <c r="BRK13"/>
      <c r="BRL13"/>
      <c r="BRM13"/>
      <c r="BRN13"/>
      <c r="BRO13"/>
      <c r="BRP13"/>
      <c r="BRQ13"/>
      <c r="BRR13"/>
      <c r="BRS13"/>
      <c r="BRT13"/>
      <c r="BRU13"/>
      <c r="BRV13"/>
      <c r="BRW13"/>
      <c r="BRX13"/>
      <c r="BRY13"/>
      <c r="BRZ13"/>
      <c r="BSA13"/>
      <c r="BSB13"/>
      <c r="BSC13"/>
      <c r="BSD13"/>
      <c r="BSE13"/>
      <c r="BSF13"/>
      <c r="BSG13"/>
      <c r="BSH13"/>
      <c r="BSI13"/>
      <c r="BSJ13"/>
      <c r="BSK13"/>
      <c r="BSL13"/>
      <c r="BSM13"/>
      <c r="BSN13"/>
      <c r="BSO13"/>
      <c r="BSP13"/>
      <c r="BSQ13"/>
      <c r="BSR13"/>
      <c r="BSS13"/>
      <c r="BST13"/>
      <c r="BSU13"/>
      <c r="BSV13"/>
      <c r="BSW13"/>
      <c r="BSX13"/>
      <c r="BSY13"/>
      <c r="BSZ13"/>
      <c r="BTA13"/>
      <c r="BTB13"/>
      <c r="BTC13"/>
      <c r="BTD13"/>
      <c r="BTE13"/>
      <c r="BTF13"/>
      <c r="BTG13"/>
      <c r="BTH13"/>
      <c r="BTI13"/>
      <c r="BTJ13"/>
      <c r="BTK13"/>
      <c r="BTL13"/>
      <c r="BTM13"/>
      <c r="BTN13"/>
      <c r="BTO13"/>
      <c r="BTP13"/>
      <c r="BTQ13"/>
      <c r="BTR13"/>
      <c r="BTS13"/>
      <c r="BTT13"/>
      <c r="BTU13"/>
      <c r="BTV13"/>
      <c r="BTW13"/>
      <c r="BTX13"/>
      <c r="BTY13"/>
      <c r="BTZ13"/>
      <c r="BUA13"/>
      <c r="BUB13"/>
      <c r="BUC13"/>
      <c r="BUD13"/>
      <c r="BUE13"/>
      <c r="BUF13"/>
      <c r="BUG13"/>
      <c r="BUH13"/>
      <c r="BUI13"/>
      <c r="BUJ13"/>
      <c r="BUK13"/>
      <c r="BUL13"/>
      <c r="BUM13"/>
      <c r="BUN13"/>
      <c r="BUO13"/>
      <c r="BUP13"/>
      <c r="BUQ13"/>
      <c r="BUR13"/>
      <c r="BUS13"/>
      <c r="BUT13"/>
      <c r="BUU13"/>
      <c r="BUV13"/>
      <c r="BUW13"/>
      <c r="BUX13"/>
      <c r="BUY13"/>
      <c r="BUZ13"/>
      <c r="BVA13"/>
      <c r="BVB13"/>
      <c r="BVC13"/>
      <c r="BVD13"/>
      <c r="BVE13"/>
      <c r="BVF13"/>
      <c r="BVG13"/>
      <c r="BVH13"/>
      <c r="BVI13"/>
      <c r="BVJ13"/>
      <c r="BVK13"/>
      <c r="BVL13"/>
      <c r="BVM13"/>
      <c r="BVN13"/>
      <c r="BVO13"/>
      <c r="BVP13"/>
      <c r="BVQ13"/>
      <c r="BVR13"/>
      <c r="BVS13"/>
      <c r="BVT13"/>
      <c r="BVU13"/>
      <c r="BVV13"/>
      <c r="BVW13"/>
      <c r="BVX13"/>
      <c r="BVY13"/>
      <c r="BVZ13"/>
      <c r="BWA13"/>
      <c r="BWB13"/>
      <c r="BWC13"/>
      <c r="BWD13"/>
      <c r="BWE13"/>
      <c r="BWF13"/>
      <c r="BWG13"/>
      <c r="BWH13"/>
      <c r="BWI13"/>
      <c r="BWJ13"/>
      <c r="BWK13"/>
      <c r="BWL13"/>
      <c r="BWM13"/>
      <c r="BWN13"/>
      <c r="BWO13"/>
      <c r="BWP13"/>
      <c r="BWQ13"/>
      <c r="BWR13"/>
      <c r="BWS13"/>
      <c r="BWT13"/>
      <c r="BWU13"/>
      <c r="BWV13"/>
      <c r="BWW13"/>
      <c r="BWX13"/>
      <c r="BWY13"/>
      <c r="BWZ13"/>
      <c r="BXA13"/>
      <c r="BXB13"/>
      <c r="BXC13"/>
      <c r="BXD13"/>
      <c r="BXE13"/>
      <c r="BXF13"/>
      <c r="BXG13"/>
      <c r="BXH13"/>
      <c r="BXI13"/>
      <c r="BXJ13"/>
      <c r="BXK13"/>
      <c r="BXL13"/>
      <c r="BXM13"/>
      <c r="BXN13"/>
      <c r="BXO13"/>
      <c r="BXP13"/>
      <c r="BXQ13"/>
      <c r="BXR13"/>
      <c r="BXS13"/>
      <c r="BXT13"/>
      <c r="BXU13"/>
      <c r="BXV13"/>
      <c r="BXW13"/>
      <c r="BXX13"/>
      <c r="BXY13"/>
      <c r="BXZ13"/>
      <c r="BYA13"/>
      <c r="BYB13"/>
      <c r="BYC13"/>
      <c r="BYD13"/>
      <c r="BYE13"/>
      <c r="BYF13"/>
      <c r="BYG13"/>
      <c r="BYH13"/>
      <c r="BYI13"/>
      <c r="BYJ13"/>
      <c r="BYK13"/>
      <c r="BYL13"/>
      <c r="BYM13"/>
      <c r="BYN13"/>
      <c r="BYO13"/>
      <c r="BYP13"/>
      <c r="BYQ13"/>
      <c r="BYR13"/>
      <c r="BYS13"/>
      <c r="BYT13"/>
      <c r="BYU13"/>
      <c r="BYV13"/>
      <c r="BYW13"/>
      <c r="BYX13"/>
      <c r="BYY13"/>
      <c r="BYZ13"/>
      <c r="BZA13"/>
      <c r="BZB13"/>
      <c r="BZC13"/>
      <c r="BZD13"/>
      <c r="BZE13"/>
      <c r="BZF13"/>
      <c r="BZG13"/>
      <c r="BZH13"/>
      <c r="BZI13"/>
      <c r="BZJ13"/>
      <c r="BZK13"/>
      <c r="BZL13"/>
      <c r="BZM13"/>
      <c r="BZN13"/>
      <c r="BZO13"/>
      <c r="BZP13"/>
      <c r="BZQ13"/>
      <c r="BZR13"/>
      <c r="BZS13"/>
      <c r="BZT13"/>
      <c r="BZU13"/>
      <c r="BZV13"/>
      <c r="BZW13"/>
      <c r="BZX13"/>
      <c r="BZY13"/>
      <c r="BZZ13"/>
      <c r="CAA13"/>
      <c r="CAB13"/>
      <c r="CAC13"/>
      <c r="CAD13"/>
      <c r="CAE13"/>
      <c r="CAF13"/>
      <c r="CAG13"/>
      <c r="CAH13"/>
      <c r="CAI13"/>
      <c r="CAJ13"/>
      <c r="CAK13"/>
      <c r="CAL13"/>
      <c r="CAM13"/>
      <c r="CAN13"/>
      <c r="CAO13"/>
      <c r="CAP13"/>
      <c r="CAQ13"/>
      <c r="CAR13"/>
      <c r="CAS13"/>
      <c r="CAT13"/>
      <c r="CAU13"/>
      <c r="CAV13"/>
      <c r="CAW13"/>
      <c r="CAX13"/>
      <c r="CAY13"/>
      <c r="CAZ13"/>
      <c r="CBA13"/>
      <c r="CBB13"/>
      <c r="CBC13"/>
      <c r="CBD13"/>
      <c r="CBE13"/>
      <c r="CBF13"/>
      <c r="CBG13"/>
      <c r="CBH13"/>
      <c r="CBI13"/>
      <c r="CBJ13"/>
      <c r="CBK13"/>
      <c r="CBL13"/>
      <c r="CBM13"/>
      <c r="CBN13"/>
      <c r="CBO13"/>
      <c r="CBP13"/>
      <c r="CBQ13"/>
      <c r="CBR13"/>
      <c r="CBS13"/>
      <c r="CBT13"/>
      <c r="CBU13"/>
      <c r="CBV13"/>
      <c r="CBW13"/>
      <c r="CBX13"/>
      <c r="CBY13"/>
      <c r="CBZ13"/>
      <c r="CCA13"/>
      <c r="CCB13"/>
      <c r="CCC13"/>
      <c r="CCD13"/>
      <c r="CCE13"/>
      <c r="CCF13"/>
      <c r="CCG13"/>
      <c r="CCH13"/>
      <c r="CCI13"/>
      <c r="CCJ13"/>
      <c r="CCK13"/>
      <c r="CCL13"/>
      <c r="CCM13"/>
      <c r="CCN13"/>
      <c r="CCO13"/>
      <c r="CCP13"/>
      <c r="CCQ13"/>
      <c r="CCR13"/>
      <c r="CCS13"/>
      <c r="CCT13"/>
      <c r="CCU13"/>
      <c r="CCV13"/>
      <c r="CCW13"/>
      <c r="CCX13"/>
      <c r="CCY13"/>
      <c r="CCZ13"/>
      <c r="CDA13"/>
      <c r="CDB13"/>
      <c r="CDC13"/>
      <c r="CDD13"/>
      <c r="CDE13"/>
      <c r="CDF13"/>
      <c r="CDG13"/>
      <c r="CDH13"/>
      <c r="CDI13"/>
      <c r="CDJ13"/>
      <c r="CDK13"/>
      <c r="CDL13"/>
      <c r="CDM13"/>
      <c r="CDN13"/>
      <c r="CDO13"/>
      <c r="CDP13"/>
      <c r="CDQ13"/>
      <c r="CDR13"/>
      <c r="CDS13"/>
      <c r="CDT13"/>
      <c r="CDU13"/>
      <c r="CDV13"/>
      <c r="CDW13"/>
      <c r="CDX13"/>
      <c r="CDY13"/>
      <c r="CDZ13"/>
      <c r="CEA13"/>
      <c r="CEB13"/>
      <c r="CEC13"/>
      <c r="CED13"/>
      <c r="CEE13"/>
      <c r="CEF13"/>
      <c r="CEG13"/>
      <c r="CEH13"/>
      <c r="CEI13"/>
      <c r="CEJ13"/>
      <c r="CEK13"/>
      <c r="CEL13"/>
      <c r="CEM13"/>
      <c r="CEN13"/>
      <c r="CEO13"/>
      <c r="CEP13"/>
      <c r="CEQ13"/>
      <c r="CER13"/>
      <c r="CES13"/>
      <c r="CET13"/>
      <c r="CEU13"/>
      <c r="CEV13"/>
      <c r="CEW13"/>
      <c r="CEX13"/>
      <c r="CEY13"/>
      <c r="CEZ13"/>
      <c r="CFA13"/>
      <c r="CFB13"/>
      <c r="CFC13"/>
      <c r="CFD13"/>
      <c r="CFE13"/>
      <c r="CFF13"/>
      <c r="CFG13"/>
      <c r="CFH13"/>
      <c r="CFI13"/>
      <c r="CFJ13"/>
      <c r="CFK13"/>
      <c r="CFL13"/>
      <c r="CFM13"/>
      <c r="CFN13"/>
      <c r="CFO13"/>
      <c r="CFP13"/>
      <c r="CFQ13"/>
      <c r="CFR13"/>
      <c r="CFS13"/>
      <c r="CFT13"/>
      <c r="CFU13"/>
      <c r="CFV13"/>
      <c r="CFW13"/>
      <c r="CFX13"/>
      <c r="CFY13"/>
      <c r="CFZ13"/>
      <c r="CGA13"/>
      <c r="CGB13"/>
      <c r="CGC13"/>
      <c r="CGD13"/>
      <c r="CGE13"/>
      <c r="CGF13"/>
      <c r="CGG13"/>
      <c r="CGH13"/>
      <c r="CGI13"/>
      <c r="CGJ13"/>
      <c r="CGK13"/>
      <c r="CGL13"/>
      <c r="CGM13"/>
      <c r="CGN13"/>
      <c r="CGO13"/>
      <c r="CGP13"/>
      <c r="CGQ13"/>
      <c r="CGR13"/>
      <c r="CGS13"/>
      <c r="CGT13"/>
      <c r="CGU13"/>
      <c r="CGV13"/>
      <c r="CGW13"/>
      <c r="CGX13"/>
      <c r="CGY13"/>
      <c r="CGZ13"/>
      <c r="CHA13"/>
      <c r="CHB13"/>
      <c r="CHC13"/>
      <c r="CHD13"/>
      <c r="CHE13"/>
      <c r="CHF13"/>
      <c r="CHG13"/>
      <c r="CHH13"/>
      <c r="CHI13"/>
      <c r="CHJ13"/>
      <c r="CHK13"/>
      <c r="CHL13"/>
      <c r="CHM13"/>
      <c r="CHN13"/>
      <c r="CHO13"/>
      <c r="CHP13"/>
      <c r="CHQ13"/>
      <c r="CHR13"/>
      <c r="CHS13"/>
      <c r="CHT13"/>
      <c r="CHU13"/>
      <c r="CHV13"/>
      <c r="CHW13"/>
      <c r="CHX13"/>
      <c r="CHY13"/>
      <c r="CHZ13"/>
      <c r="CIA13"/>
      <c r="CIB13"/>
      <c r="CIC13"/>
      <c r="CID13"/>
      <c r="CIE13"/>
      <c r="CIF13"/>
      <c r="CIG13"/>
      <c r="CIH13"/>
      <c r="CII13"/>
      <c r="CIJ13"/>
      <c r="CIK13"/>
      <c r="CIL13"/>
      <c r="CIM13"/>
      <c r="CIN13"/>
      <c r="CIO13"/>
      <c r="CIP13"/>
      <c r="CIQ13"/>
      <c r="CIR13"/>
      <c r="CIS13"/>
      <c r="CIT13"/>
      <c r="CIU13"/>
      <c r="CIV13"/>
      <c r="CIW13"/>
      <c r="CIX13"/>
      <c r="CIY13"/>
      <c r="CIZ13"/>
      <c r="CJA13"/>
      <c r="CJB13"/>
      <c r="CJC13"/>
      <c r="CJD13"/>
      <c r="CJE13"/>
      <c r="CJF13"/>
      <c r="CJG13"/>
      <c r="CJH13"/>
      <c r="CJI13"/>
      <c r="CJJ13"/>
      <c r="CJK13"/>
      <c r="CJL13"/>
      <c r="CJM13"/>
      <c r="CJN13"/>
      <c r="CJO13"/>
      <c r="CJP13"/>
      <c r="CJQ13"/>
      <c r="CJR13"/>
      <c r="CJS13"/>
      <c r="CJT13"/>
      <c r="CJU13"/>
      <c r="CJV13"/>
      <c r="CJW13"/>
      <c r="CJX13"/>
      <c r="CJY13"/>
      <c r="CJZ13"/>
      <c r="CKA13"/>
      <c r="CKB13"/>
      <c r="CKC13"/>
      <c r="CKD13"/>
      <c r="CKE13"/>
      <c r="CKF13"/>
      <c r="CKG13"/>
      <c r="CKH13"/>
      <c r="CKI13"/>
      <c r="CKJ13"/>
      <c r="CKK13"/>
      <c r="CKL13"/>
      <c r="CKM13"/>
      <c r="CKN13"/>
      <c r="CKO13"/>
      <c r="CKP13"/>
      <c r="CKQ13"/>
      <c r="CKR13"/>
      <c r="CKS13"/>
      <c r="CKT13"/>
      <c r="CKU13"/>
      <c r="CKV13"/>
      <c r="CKW13"/>
      <c r="CKX13"/>
      <c r="CKY13"/>
      <c r="CKZ13"/>
      <c r="CLA13"/>
      <c r="CLB13"/>
      <c r="CLC13"/>
      <c r="CLD13"/>
      <c r="CLE13"/>
      <c r="CLF13"/>
      <c r="CLG13"/>
      <c r="CLH13"/>
      <c r="CLI13"/>
      <c r="CLJ13"/>
      <c r="CLK13"/>
      <c r="CLL13"/>
      <c r="CLM13"/>
      <c r="CLN13"/>
      <c r="CLO13"/>
      <c r="CLP13"/>
      <c r="CLQ13"/>
      <c r="CLR13"/>
      <c r="CLS13"/>
      <c r="CLT13"/>
      <c r="CLU13"/>
      <c r="CLV13"/>
      <c r="CLW13"/>
      <c r="CLX13"/>
      <c r="CLY13"/>
      <c r="CLZ13"/>
      <c r="CMA13"/>
      <c r="CMB13"/>
      <c r="CMC13"/>
      <c r="CMD13"/>
      <c r="CME13"/>
      <c r="CMF13"/>
      <c r="CMG13"/>
      <c r="CMH13"/>
      <c r="CMI13"/>
      <c r="CMJ13"/>
      <c r="CMK13"/>
      <c r="CML13"/>
      <c r="CMM13"/>
      <c r="CMN13"/>
      <c r="CMO13"/>
      <c r="CMP13"/>
      <c r="CMQ13"/>
      <c r="CMR13"/>
      <c r="CMS13"/>
      <c r="CMT13"/>
      <c r="CMU13"/>
      <c r="CMV13"/>
      <c r="CMW13"/>
      <c r="CMX13"/>
      <c r="CMY13"/>
      <c r="CMZ13"/>
      <c r="CNA13"/>
      <c r="CNB13"/>
      <c r="CNC13"/>
      <c r="CND13"/>
      <c r="CNE13"/>
      <c r="CNF13"/>
      <c r="CNG13"/>
      <c r="CNH13"/>
      <c r="CNI13"/>
      <c r="CNJ13"/>
      <c r="CNK13"/>
      <c r="CNL13"/>
      <c r="CNM13"/>
      <c r="CNN13"/>
      <c r="CNO13"/>
      <c r="CNP13"/>
      <c r="CNQ13"/>
      <c r="CNR13"/>
      <c r="CNS13"/>
      <c r="CNT13"/>
      <c r="CNU13"/>
      <c r="CNV13"/>
      <c r="CNW13"/>
      <c r="CNX13"/>
      <c r="CNY13"/>
      <c r="CNZ13"/>
      <c r="COA13"/>
      <c r="COB13"/>
      <c r="COC13"/>
      <c r="COD13"/>
      <c r="COE13"/>
      <c r="COF13"/>
      <c r="COG13"/>
      <c r="COH13"/>
      <c r="COI13"/>
      <c r="COJ13"/>
      <c r="COK13"/>
      <c r="COL13"/>
      <c r="COM13"/>
      <c r="CON13"/>
      <c r="COO13"/>
      <c r="COP13"/>
      <c r="COQ13"/>
      <c r="COR13"/>
      <c r="COS13"/>
      <c r="COT13"/>
      <c r="COU13"/>
      <c r="COV13"/>
      <c r="COW13"/>
      <c r="COX13"/>
      <c r="COY13"/>
      <c r="COZ13"/>
      <c r="CPA13"/>
      <c r="CPB13"/>
      <c r="CPC13"/>
      <c r="CPD13"/>
      <c r="CPE13"/>
      <c r="CPF13"/>
      <c r="CPG13"/>
      <c r="CPH13"/>
      <c r="CPI13"/>
      <c r="CPJ13"/>
      <c r="CPK13"/>
      <c r="CPL13"/>
      <c r="CPM13"/>
      <c r="CPN13"/>
      <c r="CPO13"/>
      <c r="CPP13"/>
      <c r="CPQ13"/>
      <c r="CPR13"/>
      <c r="CPS13"/>
      <c r="CPT13"/>
      <c r="CPU13"/>
      <c r="CPV13"/>
      <c r="CPW13"/>
      <c r="CPX13"/>
      <c r="CPY13"/>
      <c r="CPZ13"/>
      <c r="CQA13"/>
      <c r="CQB13"/>
      <c r="CQC13"/>
      <c r="CQD13"/>
      <c r="CQE13"/>
      <c r="CQF13"/>
      <c r="CQG13"/>
      <c r="CQH13"/>
      <c r="CQI13"/>
      <c r="CQJ13"/>
      <c r="CQK13"/>
      <c r="CQL13"/>
      <c r="CQM13"/>
      <c r="CQN13"/>
      <c r="CQO13"/>
      <c r="CQP13"/>
      <c r="CQQ13"/>
      <c r="CQR13"/>
      <c r="CQS13"/>
      <c r="CQT13"/>
      <c r="CQU13"/>
      <c r="CQV13"/>
      <c r="CQW13"/>
      <c r="CQX13"/>
      <c r="CQY13"/>
      <c r="CQZ13"/>
      <c r="CRA13"/>
      <c r="CRB13"/>
      <c r="CRC13"/>
      <c r="CRD13"/>
      <c r="CRE13"/>
      <c r="CRF13"/>
      <c r="CRG13"/>
      <c r="CRH13"/>
      <c r="CRI13"/>
      <c r="CRJ13"/>
      <c r="CRK13"/>
      <c r="CRL13"/>
      <c r="CRM13"/>
      <c r="CRN13"/>
      <c r="CRO13"/>
      <c r="CRP13"/>
      <c r="CRQ13"/>
      <c r="CRR13"/>
      <c r="CRS13"/>
      <c r="CRT13"/>
      <c r="CRU13"/>
      <c r="CRV13"/>
      <c r="CRW13"/>
      <c r="CRX13"/>
      <c r="CRY13"/>
      <c r="CRZ13"/>
      <c r="CSA13"/>
      <c r="CSB13"/>
      <c r="CSC13"/>
      <c r="CSD13"/>
      <c r="CSE13"/>
      <c r="CSF13"/>
      <c r="CSG13"/>
      <c r="CSH13"/>
      <c r="CSI13"/>
      <c r="CSJ13"/>
      <c r="CSK13"/>
      <c r="CSL13"/>
      <c r="CSM13"/>
      <c r="CSN13"/>
      <c r="CSO13"/>
      <c r="CSP13"/>
      <c r="CSQ13"/>
      <c r="CSR13"/>
      <c r="CSS13"/>
      <c r="CST13"/>
      <c r="CSU13"/>
      <c r="CSV13"/>
      <c r="CSW13"/>
      <c r="CSX13"/>
      <c r="CSY13"/>
      <c r="CSZ13"/>
      <c r="CTA13"/>
      <c r="CTB13"/>
      <c r="CTC13"/>
      <c r="CTD13"/>
      <c r="CTE13"/>
      <c r="CTF13"/>
      <c r="CTG13"/>
      <c r="CTH13"/>
      <c r="CTI13"/>
      <c r="CTJ13"/>
      <c r="CTK13"/>
      <c r="CTL13"/>
      <c r="CTM13"/>
      <c r="CTN13"/>
      <c r="CTO13"/>
      <c r="CTP13"/>
      <c r="CTQ13"/>
      <c r="CTR13"/>
      <c r="CTS13"/>
      <c r="CTT13"/>
      <c r="CTU13"/>
      <c r="CTV13"/>
      <c r="CTW13"/>
      <c r="CTX13"/>
      <c r="CTY13"/>
      <c r="CTZ13"/>
      <c r="CUA13"/>
      <c r="CUB13"/>
      <c r="CUC13"/>
      <c r="CUD13"/>
      <c r="CUE13"/>
      <c r="CUF13"/>
      <c r="CUG13"/>
      <c r="CUH13"/>
      <c r="CUI13"/>
      <c r="CUJ13"/>
      <c r="CUK13"/>
      <c r="CUL13"/>
      <c r="CUM13"/>
      <c r="CUN13"/>
      <c r="CUO13"/>
      <c r="CUP13"/>
      <c r="CUQ13"/>
      <c r="CUR13"/>
      <c r="CUS13"/>
      <c r="CUT13"/>
      <c r="CUU13"/>
      <c r="CUV13"/>
      <c r="CUW13"/>
      <c r="CUX13"/>
      <c r="CUY13"/>
      <c r="CUZ13"/>
      <c r="CVA13"/>
      <c r="CVB13"/>
      <c r="CVC13"/>
      <c r="CVD13"/>
      <c r="CVE13"/>
      <c r="CVF13"/>
      <c r="CVG13"/>
      <c r="CVH13"/>
      <c r="CVI13"/>
      <c r="CVJ13"/>
      <c r="CVK13"/>
      <c r="CVL13"/>
      <c r="CVM13"/>
      <c r="CVN13"/>
      <c r="CVO13"/>
      <c r="CVP13"/>
      <c r="CVQ13"/>
      <c r="CVR13"/>
      <c r="CVS13"/>
      <c r="CVT13"/>
      <c r="CVU13"/>
      <c r="CVV13"/>
      <c r="CVW13"/>
      <c r="CVX13"/>
      <c r="CVY13"/>
      <c r="CVZ13"/>
      <c r="CWA13"/>
      <c r="CWB13"/>
      <c r="CWC13"/>
      <c r="CWD13"/>
      <c r="CWE13"/>
      <c r="CWF13"/>
      <c r="CWG13"/>
      <c r="CWH13"/>
      <c r="CWI13"/>
      <c r="CWJ13"/>
      <c r="CWK13"/>
      <c r="CWL13"/>
      <c r="CWM13"/>
      <c r="CWN13"/>
      <c r="CWO13"/>
      <c r="CWP13"/>
      <c r="CWQ13"/>
      <c r="CWR13"/>
      <c r="CWS13"/>
      <c r="CWT13"/>
      <c r="CWU13"/>
      <c r="CWV13"/>
      <c r="CWW13"/>
      <c r="CWX13"/>
      <c r="CWY13"/>
      <c r="CWZ13"/>
      <c r="CXA13"/>
      <c r="CXB13"/>
      <c r="CXC13"/>
      <c r="CXD13"/>
      <c r="CXE13"/>
      <c r="CXF13"/>
      <c r="CXG13"/>
      <c r="CXH13"/>
      <c r="CXI13"/>
      <c r="CXJ13"/>
      <c r="CXK13"/>
      <c r="CXL13"/>
      <c r="CXM13"/>
      <c r="CXN13"/>
      <c r="CXO13"/>
      <c r="CXP13"/>
      <c r="CXQ13"/>
      <c r="CXR13"/>
      <c r="CXS13"/>
      <c r="CXT13"/>
      <c r="CXU13"/>
      <c r="CXV13"/>
      <c r="CXW13"/>
      <c r="CXX13"/>
      <c r="CXY13"/>
      <c r="CXZ13"/>
      <c r="CYA13"/>
      <c r="CYB13"/>
      <c r="CYC13"/>
      <c r="CYD13"/>
      <c r="CYE13"/>
      <c r="CYF13"/>
      <c r="CYG13"/>
      <c r="CYH13"/>
      <c r="CYI13"/>
      <c r="CYJ13"/>
      <c r="CYK13"/>
      <c r="CYL13"/>
      <c r="CYM13"/>
      <c r="CYN13"/>
      <c r="CYO13"/>
      <c r="CYP13"/>
      <c r="CYQ13"/>
      <c r="CYR13"/>
      <c r="CYS13"/>
      <c r="CYT13"/>
      <c r="CYU13"/>
      <c r="CYV13"/>
      <c r="CYW13"/>
      <c r="CYX13"/>
      <c r="CYY13"/>
      <c r="CYZ13"/>
      <c r="CZA13"/>
      <c r="CZB13"/>
      <c r="CZC13"/>
      <c r="CZD13"/>
      <c r="CZE13"/>
      <c r="CZF13"/>
      <c r="CZG13"/>
      <c r="CZH13"/>
      <c r="CZI13"/>
      <c r="CZJ13"/>
      <c r="CZK13"/>
      <c r="CZL13"/>
      <c r="CZM13"/>
      <c r="CZN13"/>
      <c r="CZO13"/>
      <c r="CZP13"/>
      <c r="CZQ13"/>
      <c r="CZR13"/>
      <c r="CZS13"/>
      <c r="CZT13"/>
      <c r="CZU13"/>
      <c r="CZV13"/>
      <c r="CZW13"/>
      <c r="CZX13"/>
      <c r="CZY13"/>
      <c r="CZZ13"/>
      <c r="DAA13"/>
      <c r="DAB13"/>
      <c r="DAC13"/>
      <c r="DAD13"/>
      <c r="DAE13"/>
      <c r="DAF13"/>
      <c r="DAG13"/>
      <c r="DAH13"/>
      <c r="DAI13"/>
      <c r="DAJ13"/>
      <c r="DAK13"/>
      <c r="DAL13"/>
      <c r="DAM13"/>
      <c r="DAN13"/>
      <c r="DAO13"/>
      <c r="DAP13"/>
      <c r="DAQ13"/>
      <c r="DAR13"/>
      <c r="DAS13"/>
      <c r="DAT13"/>
      <c r="DAU13"/>
      <c r="DAV13"/>
      <c r="DAW13"/>
      <c r="DAX13"/>
      <c r="DAY13"/>
      <c r="DAZ13"/>
      <c r="DBA13"/>
      <c r="DBB13"/>
      <c r="DBC13"/>
      <c r="DBD13"/>
      <c r="DBE13"/>
      <c r="DBF13"/>
      <c r="DBG13"/>
      <c r="DBH13"/>
      <c r="DBI13"/>
      <c r="DBJ13"/>
      <c r="DBK13"/>
      <c r="DBL13"/>
      <c r="DBM13"/>
      <c r="DBN13"/>
      <c r="DBO13"/>
      <c r="DBP13"/>
      <c r="DBQ13"/>
      <c r="DBR13"/>
      <c r="DBS13"/>
      <c r="DBT13"/>
      <c r="DBU13"/>
      <c r="DBV13"/>
      <c r="DBW13"/>
      <c r="DBX13"/>
      <c r="DBY13"/>
      <c r="DBZ13"/>
      <c r="DCA13"/>
      <c r="DCB13"/>
      <c r="DCC13"/>
      <c r="DCD13"/>
      <c r="DCE13"/>
      <c r="DCF13"/>
      <c r="DCG13"/>
      <c r="DCH13"/>
      <c r="DCI13"/>
      <c r="DCJ13"/>
      <c r="DCK13"/>
      <c r="DCL13"/>
      <c r="DCM13"/>
      <c r="DCN13"/>
      <c r="DCO13"/>
      <c r="DCP13"/>
      <c r="DCQ13"/>
      <c r="DCR13"/>
      <c r="DCS13"/>
      <c r="DCT13"/>
      <c r="DCU13"/>
      <c r="DCV13"/>
      <c r="DCW13"/>
      <c r="DCX13"/>
      <c r="DCY13"/>
      <c r="DCZ13"/>
      <c r="DDA13"/>
      <c r="DDB13"/>
      <c r="DDC13"/>
      <c r="DDD13"/>
      <c r="DDE13"/>
      <c r="DDF13"/>
      <c r="DDG13"/>
      <c r="DDH13"/>
      <c r="DDI13"/>
      <c r="DDJ13"/>
      <c r="DDK13"/>
      <c r="DDL13"/>
      <c r="DDM13"/>
      <c r="DDN13"/>
      <c r="DDO13"/>
      <c r="DDP13"/>
      <c r="DDQ13"/>
      <c r="DDR13"/>
      <c r="DDS13"/>
      <c r="DDT13"/>
      <c r="DDU13"/>
      <c r="DDV13"/>
      <c r="DDW13"/>
      <c r="DDX13"/>
      <c r="DDY13"/>
      <c r="DDZ13"/>
      <c r="DEA13"/>
      <c r="DEB13"/>
      <c r="DEC13"/>
      <c r="DED13"/>
      <c r="DEE13"/>
      <c r="DEF13"/>
      <c r="DEG13"/>
      <c r="DEH13"/>
      <c r="DEI13"/>
      <c r="DEJ13"/>
      <c r="DEK13"/>
      <c r="DEL13"/>
      <c r="DEM13"/>
      <c r="DEN13"/>
      <c r="DEO13"/>
      <c r="DEP13"/>
      <c r="DEQ13"/>
      <c r="DER13"/>
      <c r="DES13"/>
      <c r="DET13"/>
      <c r="DEU13"/>
      <c r="DEV13"/>
      <c r="DEW13"/>
      <c r="DEX13"/>
      <c r="DEY13"/>
      <c r="DEZ13"/>
      <c r="DFA13"/>
      <c r="DFB13"/>
      <c r="DFC13"/>
      <c r="DFD13"/>
      <c r="DFE13"/>
      <c r="DFF13"/>
      <c r="DFG13"/>
      <c r="DFH13"/>
      <c r="DFI13"/>
      <c r="DFJ13"/>
      <c r="DFK13"/>
      <c r="DFL13"/>
      <c r="DFM13"/>
      <c r="DFN13"/>
      <c r="DFO13"/>
      <c r="DFP13"/>
      <c r="DFQ13"/>
      <c r="DFR13"/>
      <c r="DFS13"/>
      <c r="DFT13"/>
      <c r="DFU13"/>
      <c r="DFV13"/>
      <c r="DFW13"/>
      <c r="DFX13"/>
      <c r="DFY13"/>
      <c r="DFZ13"/>
      <c r="DGA13"/>
      <c r="DGB13"/>
      <c r="DGC13"/>
      <c r="DGD13"/>
      <c r="DGE13"/>
      <c r="DGF13"/>
      <c r="DGG13"/>
      <c r="DGH13"/>
      <c r="DGI13"/>
      <c r="DGJ13"/>
      <c r="DGK13"/>
      <c r="DGL13"/>
      <c r="DGM13"/>
      <c r="DGN13"/>
      <c r="DGO13"/>
      <c r="DGP13"/>
      <c r="DGQ13"/>
      <c r="DGR13"/>
      <c r="DGS13"/>
      <c r="DGT13"/>
      <c r="DGU13"/>
      <c r="DGV13"/>
      <c r="DGW13"/>
      <c r="DGX13"/>
      <c r="DGY13"/>
      <c r="DGZ13"/>
      <c r="DHA13"/>
      <c r="DHB13"/>
      <c r="DHC13"/>
      <c r="DHD13"/>
      <c r="DHE13"/>
      <c r="DHF13"/>
      <c r="DHG13"/>
      <c r="DHH13"/>
      <c r="DHI13"/>
      <c r="DHJ13"/>
      <c r="DHK13"/>
      <c r="DHL13"/>
      <c r="DHM13"/>
      <c r="DHN13"/>
      <c r="DHO13"/>
      <c r="DHP13"/>
      <c r="DHQ13"/>
      <c r="DHR13"/>
      <c r="DHS13"/>
      <c r="DHT13"/>
      <c r="DHU13"/>
      <c r="DHV13"/>
      <c r="DHW13"/>
      <c r="DHX13"/>
      <c r="DHY13"/>
      <c r="DHZ13"/>
      <c r="DIA13"/>
      <c r="DIB13"/>
      <c r="DIC13"/>
      <c r="DID13"/>
      <c r="DIE13"/>
      <c r="DIF13"/>
      <c r="DIG13"/>
      <c r="DIH13"/>
      <c r="DII13"/>
      <c r="DIJ13"/>
      <c r="DIK13"/>
      <c r="DIL13"/>
      <c r="DIM13"/>
      <c r="DIN13"/>
      <c r="DIO13"/>
      <c r="DIP13"/>
      <c r="DIQ13"/>
      <c r="DIR13"/>
      <c r="DIS13"/>
      <c r="DIT13"/>
      <c r="DIU13"/>
      <c r="DIV13"/>
      <c r="DIW13"/>
      <c r="DIX13"/>
      <c r="DIY13"/>
      <c r="DIZ13"/>
      <c r="DJA13"/>
      <c r="DJB13"/>
      <c r="DJC13"/>
      <c r="DJD13"/>
      <c r="DJE13"/>
      <c r="DJF13"/>
      <c r="DJG13"/>
      <c r="DJH13"/>
      <c r="DJI13"/>
      <c r="DJJ13"/>
      <c r="DJK13"/>
      <c r="DJL13"/>
      <c r="DJM13"/>
      <c r="DJN13"/>
      <c r="DJO13"/>
      <c r="DJP13"/>
      <c r="DJQ13"/>
      <c r="DJR13"/>
      <c r="DJS13"/>
      <c r="DJT13"/>
      <c r="DJU13"/>
      <c r="DJV13"/>
      <c r="DJW13"/>
      <c r="DJX13"/>
      <c r="DJY13"/>
      <c r="DJZ13"/>
      <c r="DKA13"/>
      <c r="DKB13"/>
      <c r="DKC13"/>
      <c r="DKD13"/>
      <c r="DKE13"/>
      <c r="DKF13"/>
      <c r="DKG13"/>
      <c r="DKH13"/>
      <c r="DKI13"/>
      <c r="DKJ13"/>
      <c r="DKK13"/>
      <c r="DKL13"/>
      <c r="DKM13"/>
      <c r="DKN13"/>
      <c r="DKO13"/>
      <c r="DKP13"/>
      <c r="DKQ13"/>
      <c r="DKR13"/>
      <c r="DKS13"/>
      <c r="DKT13"/>
      <c r="DKU13"/>
      <c r="DKV13"/>
      <c r="DKW13"/>
      <c r="DKX13"/>
      <c r="DKY13"/>
      <c r="DKZ13"/>
      <c r="DLA13"/>
      <c r="DLB13"/>
      <c r="DLC13"/>
      <c r="DLD13"/>
      <c r="DLE13"/>
      <c r="DLF13"/>
      <c r="DLG13"/>
      <c r="DLH13"/>
      <c r="DLI13"/>
      <c r="DLJ13"/>
      <c r="DLK13"/>
      <c r="DLL13"/>
      <c r="DLM13"/>
      <c r="DLN13"/>
      <c r="DLO13"/>
      <c r="DLP13"/>
      <c r="DLQ13"/>
      <c r="DLR13"/>
      <c r="DLS13"/>
      <c r="DLT13"/>
      <c r="DLU13"/>
      <c r="DLV13"/>
      <c r="DLW13"/>
      <c r="DLX13"/>
      <c r="DLY13"/>
      <c r="DLZ13"/>
      <c r="DMA13"/>
      <c r="DMB13"/>
      <c r="DMC13"/>
      <c r="DMD13"/>
      <c r="DME13"/>
      <c r="DMF13"/>
      <c r="DMG13"/>
      <c r="DMH13"/>
      <c r="DMI13"/>
      <c r="DMJ13"/>
      <c r="DMK13"/>
      <c r="DML13"/>
      <c r="DMM13"/>
      <c r="DMN13"/>
      <c r="DMO13"/>
      <c r="DMP13"/>
      <c r="DMQ13"/>
      <c r="DMR13"/>
      <c r="DMS13"/>
      <c r="DMT13"/>
      <c r="DMU13"/>
      <c r="DMV13"/>
      <c r="DMW13"/>
      <c r="DMX13"/>
      <c r="DMY13"/>
      <c r="DMZ13"/>
      <c r="DNA13"/>
      <c r="DNB13"/>
      <c r="DNC13"/>
      <c r="DND13"/>
      <c r="DNE13"/>
      <c r="DNF13"/>
      <c r="DNG13"/>
      <c r="DNH13"/>
      <c r="DNI13"/>
      <c r="DNJ13"/>
      <c r="DNK13"/>
      <c r="DNL13"/>
      <c r="DNM13"/>
      <c r="DNN13"/>
      <c r="DNO13"/>
      <c r="DNP13"/>
      <c r="DNQ13"/>
      <c r="DNR13"/>
      <c r="DNS13"/>
      <c r="DNT13"/>
      <c r="DNU13"/>
      <c r="DNV13"/>
      <c r="DNW13"/>
      <c r="DNX13"/>
      <c r="DNY13"/>
      <c r="DNZ13"/>
      <c r="DOA13"/>
      <c r="DOB13"/>
      <c r="DOC13"/>
      <c r="DOD13"/>
      <c r="DOE13"/>
      <c r="DOF13"/>
      <c r="DOG13"/>
      <c r="DOH13"/>
      <c r="DOI13"/>
      <c r="DOJ13"/>
      <c r="DOK13"/>
      <c r="DOL13"/>
      <c r="DOM13"/>
      <c r="DON13"/>
      <c r="DOO13"/>
      <c r="DOP13"/>
      <c r="DOQ13"/>
      <c r="DOR13"/>
      <c r="DOS13"/>
      <c r="DOT13"/>
      <c r="DOU13"/>
      <c r="DOV13"/>
      <c r="DOW13"/>
      <c r="DOX13"/>
      <c r="DOY13"/>
      <c r="DOZ13"/>
      <c r="DPA13"/>
      <c r="DPB13"/>
      <c r="DPC13"/>
      <c r="DPD13"/>
      <c r="DPE13"/>
      <c r="DPF13"/>
      <c r="DPG13"/>
      <c r="DPH13"/>
      <c r="DPI13"/>
      <c r="DPJ13"/>
      <c r="DPK13"/>
      <c r="DPL13"/>
      <c r="DPM13"/>
      <c r="DPN13"/>
      <c r="DPO13"/>
      <c r="DPP13"/>
      <c r="DPQ13"/>
      <c r="DPR13"/>
      <c r="DPS13"/>
      <c r="DPT13"/>
      <c r="DPU13"/>
      <c r="DPV13"/>
      <c r="DPW13"/>
      <c r="DPX13"/>
      <c r="DPY13"/>
      <c r="DPZ13"/>
      <c r="DQA13"/>
      <c r="DQB13"/>
      <c r="DQC13"/>
      <c r="DQD13"/>
      <c r="DQE13"/>
      <c r="DQF13"/>
      <c r="DQG13"/>
      <c r="DQH13"/>
      <c r="DQI13"/>
      <c r="DQJ13"/>
      <c r="DQK13"/>
      <c r="DQL13"/>
      <c r="DQM13"/>
      <c r="DQN13"/>
      <c r="DQO13"/>
      <c r="DQP13"/>
      <c r="DQQ13"/>
      <c r="DQR13"/>
      <c r="DQS13"/>
      <c r="DQT13"/>
      <c r="DQU13"/>
      <c r="DQV13"/>
      <c r="DQW13"/>
      <c r="DQX13"/>
      <c r="DQY13"/>
      <c r="DQZ13"/>
      <c r="DRA13"/>
      <c r="DRB13"/>
      <c r="DRC13"/>
      <c r="DRD13"/>
      <c r="DRE13"/>
      <c r="DRF13"/>
      <c r="DRG13"/>
      <c r="DRH13"/>
      <c r="DRI13"/>
      <c r="DRJ13"/>
      <c r="DRK13"/>
      <c r="DRL13"/>
      <c r="DRM13"/>
      <c r="DRN13"/>
      <c r="DRO13"/>
      <c r="DRP13"/>
      <c r="DRQ13"/>
      <c r="DRR13"/>
      <c r="DRS13"/>
      <c r="DRT13"/>
      <c r="DRU13"/>
      <c r="DRV13"/>
      <c r="DRW13"/>
      <c r="DRX13"/>
      <c r="DRY13"/>
      <c r="DRZ13"/>
      <c r="DSA13"/>
      <c r="DSB13"/>
      <c r="DSC13"/>
      <c r="DSD13"/>
      <c r="DSE13"/>
      <c r="DSF13"/>
      <c r="DSG13"/>
      <c r="DSH13"/>
      <c r="DSI13"/>
      <c r="DSJ13"/>
      <c r="DSK13"/>
      <c r="DSL13"/>
      <c r="DSM13"/>
      <c r="DSN13"/>
      <c r="DSO13"/>
      <c r="DSP13"/>
      <c r="DSQ13"/>
      <c r="DSR13"/>
      <c r="DSS13"/>
      <c r="DST13"/>
      <c r="DSU13"/>
      <c r="DSV13"/>
      <c r="DSW13"/>
      <c r="DSX13"/>
      <c r="DSY13"/>
      <c r="DSZ13"/>
      <c r="DTA13"/>
      <c r="DTB13"/>
      <c r="DTC13"/>
      <c r="DTD13"/>
      <c r="DTE13"/>
      <c r="DTF13"/>
      <c r="DTG13"/>
      <c r="DTH13"/>
      <c r="DTI13"/>
      <c r="DTJ13"/>
      <c r="DTK13"/>
      <c r="DTL13"/>
      <c r="DTM13"/>
      <c r="DTN13"/>
      <c r="DTO13"/>
      <c r="DTP13"/>
      <c r="DTQ13"/>
      <c r="DTR13"/>
      <c r="DTS13"/>
      <c r="DTT13"/>
      <c r="DTU13"/>
      <c r="DTV13"/>
      <c r="DTW13"/>
      <c r="DTX13"/>
      <c r="DTY13"/>
      <c r="DTZ13"/>
      <c r="DUA13"/>
      <c r="DUB13"/>
      <c r="DUC13"/>
      <c r="DUD13"/>
      <c r="DUE13"/>
      <c r="DUF13"/>
      <c r="DUG13"/>
      <c r="DUH13"/>
      <c r="DUI13"/>
      <c r="DUJ13"/>
      <c r="DUK13"/>
      <c r="DUL13"/>
      <c r="DUM13"/>
      <c r="DUN13"/>
      <c r="DUO13"/>
      <c r="DUP13"/>
      <c r="DUQ13"/>
      <c r="DUR13"/>
      <c r="DUS13"/>
      <c r="DUT13"/>
      <c r="DUU13"/>
      <c r="DUV13"/>
      <c r="DUW13"/>
      <c r="DUX13"/>
      <c r="DUY13"/>
      <c r="DUZ13"/>
      <c r="DVA13"/>
      <c r="DVB13"/>
      <c r="DVC13"/>
      <c r="DVD13"/>
      <c r="DVE13"/>
      <c r="DVF13"/>
      <c r="DVG13"/>
      <c r="DVH13"/>
      <c r="DVI13"/>
      <c r="DVJ13"/>
      <c r="DVK13"/>
      <c r="DVL13"/>
      <c r="DVM13"/>
      <c r="DVN13"/>
      <c r="DVO13"/>
      <c r="DVP13"/>
      <c r="DVQ13"/>
      <c r="DVR13"/>
      <c r="DVS13"/>
      <c r="DVT13"/>
      <c r="DVU13"/>
      <c r="DVV13"/>
      <c r="DVW13"/>
      <c r="DVX13"/>
      <c r="DVY13"/>
      <c r="DVZ13"/>
      <c r="DWA13"/>
      <c r="DWB13"/>
      <c r="DWC13"/>
      <c r="DWD13"/>
      <c r="DWE13"/>
      <c r="DWF13"/>
      <c r="DWG13"/>
      <c r="DWH13"/>
      <c r="DWI13"/>
      <c r="DWJ13"/>
      <c r="DWK13"/>
      <c r="DWL13"/>
      <c r="DWM13"/>
      <c r="DWN13"/>
      <c r="DWO13"/>
      <c r="DWP13"/>
      <c r="DWQ13"/>
      <c r="DWR13"/>
      <c r="DWS13"/>
      <c r="DWT13"/>
      <c r="DWU13"/>
      <c r="DWV13"/>
      <c r="DWW13"/>
      <c r="DWX13"/>
      <c r="DWY13"/>
      <c r="DWZ13"/>
      <c r="DXA13"/>
      <c r="DXB13"/>
      <c r="DXC13"/>
      <c r="DXD13"/>
      <c r="DXE13"/>
      <c r="DXF13"/>
      <c r="DXG13"/>
      <c r="DXH13"/>
      <c r="DXI13"/>
      <c r="DXJ13"/>
      <c r="DXK13"/>
      <c r="DXL13"/>
      <c r="DXM13"/>
      <c r="DXN13"/>
      <c r="DXO13"/>
      <c r="DXP13"/>
      <c r="DXQ13"/>
      <c r="DXR13"/>
      <c r="DXS13"/>
      <c r="DXT13"/>
      <c r="DXU13"/>
      <c r="DXV13"/>
      <c r="DXW13"/>
      <c r="DXX13"/>
      <c r="DXY13"/>
      <c r="DXZ13"/>
      <c r="DYA13"/>
      <c r="DYB13"/>
      <c r="DYC13"/>
      <c r="DYD13"/>
      <c r="DYE13"/>
      <c r="DYF13"/>
      <c r="DYG13"/>
      <c r="DYH13"/>
      <c r="DYI13"/>
      <c r="DYJ13"/>
      <c r="DYK13"/>
      <c r="DYL13"/>
      <c r="DYM13"/>
      <c r="DYN13"/>
      <c r="DYO13"/>
      <c r="DYP13"/>
      <c r="DYQ13"/>
      <c r="DYR13"/>
      <c r="DYS13"/>
      <c r="DYT13"/>
      <c r="DYU13"/>
      <c r="DYV13"/>
      <c r="DYW13"/>
      <c r="DYX13"/>
      <c r="DYY13"/>
      <c r="DYZ13"/>
      <c r="DZA13"/>
      <c r="DZB13"/>
      <c r="DZC13"/>
      <c r="DZD13"/>
      <c r="DZE13"/>
      <c r="DZF13"/>
      <c r="DZG13"/>
      <c r="DZH13"/>
      <c r="DZI13"/>
      <c r="DZJ13"/>
      <c r="DZK13"/>
      <c r="DZL13"/>
      <c r="DZM13"/>
      <c r="DZN13"/>
      <c r="DZO13"/>
      <c r="DZP13"/>
      <c r="DZQ13"/>
      <c r="DZR13"/>
      <c r="DZS13"/>
      <c r="DZT13"/>
      <c r="DZU13"/>
      <c r="DZV13"/>
      <c r="DZW13"/>
      <c r="DZX13"/>
      <c r="DZY13"/>
      <c r="DZZ13"/>
      <c r="EAA13"/>
      <c r="EAB13"/>
      <c r="EAC13"/>
      <c r="EAD13"/>
      <c r="EAE13"/>
      <c r="EAF13"/>
      <c r="EAG13"/>
      <c r="EAH13"/>
      <c r="EAI13"/>
      <c r="EAJ13"/>
      <c r="EAK13"/>
      <c r="EAL13"/>
      <c r="EAM13"/>
      <c r="EAN13"/>
      <c r="EAO13"/>
      <c r="EAP13"/>
      <c r="EAQ13"/>
      <c r="EAR13"/>
      <c r="EAS13"/>
      <c r="EAT13"/>
      <c r="EAU13"/>
      <c r="EAV13"/>
      <c r="EAW13"/>
      <c r="EAX13"/>
      <c r="EAY13"/>
      <c r="EAZ13"/>
      <c r="EBA13"/>
      <c r="EBB13"/>
      <c r="EBC13"/>
      <c r="EBD13"/>
      <c r="EBE13"/>
      <c r="EBF13"/>
      <c r="EBG13"/>
      <c r="EBH13"/>
      <c r="EBI13"/>
      <c r="EBJ13"/>
      <c r="EBK13"/>
      <c r="EBL13"/>
      <c r="EBM13"/>
      <c r="EBN13"/>
      <c r="EBO13"/>
      <c r="EBP13"/>
      <c r="EBQ13"/>
      <c r="EBR13"/>
      <c r="EBS13"/>
      <c r="EBT13"/>
      <c r="EBU13"/>
      <c r="EBV13"/>
      <c r="EBW13"/>
      <c r="EBX13"/>
      <c r="EBY13"/>
      <c r="EBZ13"/>
      <c r="ECA13"/>
      <c r="ECB13"/>
      <c r="ECC13"/>
      <c r="ECD13"/>
      <c r="ECE13"/>
      <c r="ECF13"/>
      <c r="ECG13"/>
      <c r="ECH13"/>
      <c r="ECI13"/>
      <c r="ECJ13"/>
      <c r="ECK13"/>
      <c r="ECL13"/>
      <c r="ECM13"/>
      <c r="ECN13"/>
      <c r="ECO13"/>
      <c r="ECP13"/>
      <c r="ECQ13"/>
      <c r="ECR13"/>
      <c r="ECS13"/>
      <c r="ECT13"/>
      <c r="ECU13"/>
      <c r="ECV13"/>
      <c r="ECW13"/>
      <c r="ECX13"/>
      <c r="ECY13"/>
      <c r="ECZ13"/>
      <c r="EDA13"/>
      <c r="EDB13"/>
      <c r="EDC13"/>
      <c r="EDD13"/>
      <c r="EDE13"/>
      <c r="EDF13"/>
      <c r="EDG13"/>
      <c r="EDH13"/>
      <c r="EDI13"/>
      <c r="EDJ13"/>
      <c r="EDK13"/>
      <c r="EDL13"/>
      <c r="EDM13"/>
      <c r="EDN13"/>
      <c r="EDO13"/>
      <c r="EDP13"/>
      <c r="EDQ13"/>
      <c r="EDR13"/>
      <c r="EDS13"/>
      <c r="EDT13"/>
      <c r="EDU13"/>
      <c r="EDV13"/>
      <c r="EDW13"/>
      <c r="EDX13"/>
      <c r="EDY13"/>
      <c r="EDZ13"/>
      <c r="EEA13"/>
      <c r="EEB13"/>
      <c r="EEC13"/>
      <c r="EED13"/>
      <c r="EEE13"/>
      <c r="EEF13"/>
      <c r="EEG13"/>
      <c r="EEH13"/>
      <c r="EEI13"/>
      <c r="EEJ13"/>
      <c r="EEK13"/>
      <c r="EEL13"/>
      <c r="EEM13"/>
      <c r="EEN13"/>
      <c r="EEO13"/>
      <c r="EEP13"/>
      <c r="EEQ13"/>
      <c r="EER13"/>
      <c r="EES13"/>
      <c r="EET13"/>
      <c r="EEU13"/>
      <c r="EEV13"/>
      <c r="EEW13"/>
      <c r="EEX13"/>
      <c r="EEY13"/>
      <c r="EEZ13"/>
      <c r="EFA13"/>
      <c r="EFB13"/>
      <c r="EFC13"/>
      <c r="EFD13"/>
      <c r="EFE13"/>
      <c r="EFF13"/>
      <c r="EFG13"/>
      <c r="EFH13"/>
      <c r="EFI13"/>
      <c r="EFJ13"/>
      <c r="EFK13"/>
      <c r="EFL13"/>
      <c r="EFM13"/>
      <c r="EFN13"/>
      <c r="EFO13"/>
      <c r="EFP13"/>
      <c r="EFQ13"/>
      <c r="EFR13"/>
      <c r="EFS13"/>
      <c r="EFT13"/>
      <c r="EFU13"/>
      <c r="EFV13"/>
      <c r="EFW13"/>
      <c r="EFX13"/>
      <c r="EFY13"/>
      <c r="EFZ13"/>
      <c r="EGA13"/>
      <c r="EGB13"/>
      <c r="EGC13"/>
      <c r="EGD13"/>
      <c r="EGE13"/>
      <c r="EGF13"/>
      <c r="EGG13"/>
      <c r="EGH13"/>
      <c r="EGI13"/>
      <c r="EGJ13"/>
      <c r="EGK13"/>
      <c r="EGL13"/>
      <c r="EGM13"/>
      <c r="EGN13"/>
      <c r="EGO13"/>
      <c r="EGP13"/>
      <c r="EGQ13"/>
      <c r="EGR13"/>
      <c r="EGS13"/>
      <c r="EGT13"/>
      <c r="EGU13"/>
      <c r="EGV13"/>
      <c r="EGW13"/>
      <c r="EGX13"/>
      <c r="EGY13"/>
      <c r="EGZ13"/>
      <c r="EHA13"/>
      <c r="EHB13"/>
      <c r="EHC13"/>
      <c r="EHD13"/>
      <c r="EHE13"/>
      <c r="EHF13"/>
      <c r="EHG13"/>
      <c r="EHH13"/>
      <c r="EHI13"/>
      <c r="EHJ13"/>
      <c r="EHK13"/>
      <c r="EHL13"/>
      <c r="EHM13"/>
      <c r="EHN13"/>
      <c r="EHO13"/>
      <c r="EHP13"/>
      <c r="EHQ13"/>
      <c r="EHR13"/>
      <c r="EHS13"/>
      <c r="EHT13"/>
      <c r="EHU13"/>
      <c r="EHV13"/>
      <c r="EHW13"/>
      <c r="EHX13"/>
      <c r="EHY13"/>
      <c r="EHZ13"/>
      <c r="EIA13"/>
      <c r="EIB13"/>
      <c r="EIC13"/>
      <c r="EID13"/>
      <c r="EIE13"/>
      <c r="EIF13"/>
      <c r="EIG13"/>
      <c r="EIH13"/>
      <c r="EII13"/>
      <c r="EIJ13"/>
      <c r="EIK13"/>
      <c r="EIL13"/>
      <c r="EIM13"/>
      <c r="EIN13"/>
      <c r="EIO13"/>
      <c r="EIP13"/>
      <c r="EIQ13"/>
      <c r="EIR13"/>
      <c r="EIS13"/>
      <c r="EIT13"/>
      <c r="EIU13"/>
      <c r="EIV13"/>
      <c r="EIW13"/>
      <c r="EIX13"/>
      <c r="EIY13"/>
      <c r="EIZ13"/>
      <c r="EJA13"/>
      <c r="EJB13"/>
      <c r="EJC13"/>
      <c r="EJD13"/>
      <c r="EJE13"/>
      <c r="EJF13"/>
      <c r="EJG13"/>
      <c r="EJH13"/>
      <c r="EJI13"/>
      <c r="EJJ13"/>
      <c r="EJK13"/>
      <c r="EJL13"/>
      <c r="EJM13"/>
      <c r="EJN13"/>
      <c r="EJO13"/>
      <c r="EJP13"/>
      <c r="EJQ13"/>
      <c r="EJR13"/>
      <c r="EJS13"/>
      <c r="EJT13"/>
      <c r="EJU13"/>
      <c r="EJV13"/>
      <c r="EJW13"/>
      <c r="EJX13"/>
      <c r="EJY13"/>
      <c r="EJZ13"/>
      <c r="EKA13"/>
      <c r="EKB13"/>
      <c r="EKC13"/>
      <c r="EKD13"/>
      <c r="EKE13"/>
      <c r="EKF13"/>
      <c r="EKG13"/>
      <c r="EKH13"/>
      <c r="EKI13"/>
      <c r="EKJ13"/>
      <c r="EKK13"/>
      <c r="EKL13"/>
      <c r="EKM13"/>
      <c r="EKN13"/>
      <c r="EKO13"/>
      <c r="EKP13"/>
      <c r="EKQ13"/>
      <c r="EKR13"/>
      <c r="EKS13"/>
      <c r="EKT13"/>
      <c r="EKU13"/>
      <c r="EKV13"/>
      <c r="EKW13"/>
      <c r="EKX13"/>
      <c r="EKY13"/>
      <c r="EKZ13"/>
      <c r="ELA13"/>
      <c r="ELB13"/>
      <c r="ELC13"/>
      <c r="ELD13"/>
      <c r="ELE13"/>
      <c r="ELF13"/>
      <c r="ELG13"/>
      <c r="ELH13"/>
      <c r="ELI13"/>
      <c r="ELJ13"/>
      <c r="ELK13"/>
      <c r="ELL13"/>
      <c r="ELM13"/>
      <c r="ELN13"/>
      <c r="ELO13"/>
      <c r="ELP13"/>
      <c r="ELQ13"/>
      <c r="ELR13"/>
      <c r="ELS13"/>
      <c r="ELT13"/>
      <c r="ELU13"/>
      <c r="ELV13"/>
      <c r="ELW13"/>
      <c r="ELX13"/>
      <c r="ELY13"/>
      <c r="ELZ13"/>
      <c r="EMA13"/>
      <c r="EMB13"/>
      <c r="EMC13"/>
      <c r="EMD13"/>
      <c r="EME13"/>
      <c r="EMF13"/>
      <c r="EMG13"/>
      <c r="EMH13"/>
      <c r="EMI13"/>
      <c r="EMJ13"/>
      <c r="EMK13"/>
      <c r="EML13"/>
      <c r="EMM13"/>
      <c r="EMN13"/>
      <c r="EMO13"/>
      <c r="EMP13"/>
      <c r="EMQ13"/>
      <c r="EMR13"/>
      <c r="EMS13"/>
      <c r="EMT13"/>
      <c r="EMU13"/>
      <c r="EMV13"/>
      <c r="EMW13"/>
      <c r="EMX13"/>
      <c r="EMY13"/>
      <c r="EMZ13"/>
      <c r="ENA13"/>
      <c r="ENB13"/>
      <c r="ENC13"/>
      <c r="END13"/>
      <c r="ENE13"/>
      <c r="ENF13"/>
      <c r="ENG13"/>
      <c r="ENH13"/>
      <c r="ENI13"/>
      <c r="ENJ13"/>
      <c r="ENK13"/>
      <c r="ENL13"/>
      <c r="ENM13"/>
      <c r="ENN13"/>
      <c r="ENO13"/>
      <c r="ENP13"/>
      <c r="ENQ13"/>
      <c r="ENR13"/>
      <c r="ENS13"/>
      <c r="ENT13"/>
      <c r="ENU13"/>
      <c r="ENV13"/>
      <c r="ENW13"/>
      <c r="ENX13"/>
      <c r="ENY13"/>
      <c r="ENZ13"/>
      <c r="EOA13"/>
      <c r="EOB13"/>
      <c r="EOC13"/>
      <c r="EOD13"/>
      <c r="EOE13"/>
      <c r="EOF13"/>
      <c r="EOG13"/>
      <c r="EOH13"/>
      <c r="EOI13"/>
      <c r="EOJ13"/>
      <c r="EOK13"/>
      <c r="EOL13"/>
      <c r="EOM13"/>
      <c r="EON13"/>
      <c r="EOO13"/>
      <c r="EOP13"/>
      <c r="EOQ13"/>
      <c r="EOR13"/>
      <c r="EOS13"/>
      <c r="EOT13"/>
      <c r="EOU13"/>
      <c r="EOV13"/>
      <c r="EOW13"/>
      <c r="EOX13"/>
      <c r="EOY13"/>
      <c r="EOZ13"/>
      <c r="EPA13"/>
      <c r="EPB13"/>
      <c r="EPC13"/>
      <c r="EPD13"/>
      <c r="EPE13"/>
      <c r="EPF13"/>
      <c r="EPG13"/>
      <c r="EPH13"/>
      <c r="EPI13"/>
      <c r="EPJ13"/>
      <c r="EPK13"/>
      <c r="EPL13"/>
      <c r="EPM13"/>
      <c r="EPN13"/>
      <c r="EPO13"/>
      <c r="EPP13"/>
      <c r="EPQ13"/>
      <c r="EPR13"/>
      <c r="EPS13"/>
      <c r="EPT13"/>
      <c r="EPU13"/>
      <c r="EPV13"/>
      <c r="EPW13"/>
      <c r="EPX13"/>
      <c r="EPY13"/>
      <c r="EPZ13"/>
      <c r="EQA13"/>
      <c r="EQB13"/>
      <c r="EQC13"/>
      <c r="EQD13"/>
      <c r="EQE13"/>
      <c r="EQF13"/>
      <c r="EQG13"/>
      <c r="EQH13"/>
      <c r="EQI13"/>
      <c r="EQJ13"/>
      <c r="EQK13"/>
      <c r="EQL13"/>
      <c r="EQM13"/>
      <c r="EQN13"/>
      <c r="EQO13"/>
      <c r="EQP13"/>
      <c r="EQQ13"/>
      <c r="EQR13"/>
      <c r="EQS13"/>
      <c r="EQT13"/>
      <c r="EQU13"/>
      <c r="EQV13"/>
      <c r="EQW13"/>
      <c r="EQX13"/>
      <c r="EQY13"/>
      <c r="EQZ13"/>
      <c r="ERA13"/>
      <c r="ERB13"/>
      <c r="ERC13"/>
      <c r="ERD13"/>
      <c r="ERE13"/>
      <c r="ERF13"/>
      <c r="ERG13"/>
      <c r="ERH13"/>
      <c r="ERI13"/>
      <c r="ERJ13"/>
      <c r="ERK13"/>
      <c r="ERL13"/>
      <c r="ERM13"/>
      <c r="ERN13"/>
      <c r="ERO13"/>
      <c r="ERP13"/>
      <c r="ERQ13"/>
      <c r="ERR13"/>
      <c r="ERS13"/>
      <c r="ERT13"/>
      <c r="ERU13"/>
      <c r="ERV13"/>
      <c r="ERW13"/>
      <c r="ERX13"/>
      <c r="ERY13"/>
      <c r="ERZ13"/>
      <c r="ESA13"/>
      <c r="ESB13"/>
      <c r="ESC13"/>
      <c r="ESD13"/>
      <c r="ESE13"/>
      <c r="ESF13"/>
      <c r="ESG13"/>
      <c r="ESH13"/>
      <c r="ESI13"/>
      <c r="ESJ13"/>
      <c r="ESK13"/>
      <c r="ESL13"/>
      <c r="ESM13"/>
      <c r="ESN13"/>
      <c r="ESO13"/>
      <c r="ESP13"/>
      <c r="ESQ13"/>
      <c r="ESR13"/>
      <c r="ESS13"/>
      <c r="EST13"/>
      <c r="ESU13"/>
      <c r="ESV13"/>
      <c r="ESW13"/>
      <c r="ESX13"/>
      <c r="ESY13"/>
      <c r="ESZ13"/>
      <c r="ETA13"/>
      <c r="ETB13"/>
      <c r="ETC13"/>
      <c r="ETD13"/>
      <c r="ETE13"/>
      <c r="ETF13"/>
      <c r="ETG13"/>
      <c r="ETH13"/>
      <c r="ETI13"/>
      <c r="ETJ13"/>
      <c r="ETK13"/>
      <c r="ETL13"/>
      <c r="ETM13"/>
      <c r="ETN13"/>
      <c r="ETO13"/>
      <c r="ETP13"/>
      <c r="ETQ13"/>
      <c r="ETR13"/>
      <c r="ETS13"/>
      <c r="ETT13"/>
      <c r="ETU13"/>
      <c r="ETV13"/>
      <c r="ETW13"/>
      <c r="ETX13"/>
      <c r="ETY13"/>
      <c r="ETZ13"/>
      <c r="EUA13"/>
      <c r="EUB13"/>
      <c r="EUC13"/>
      <c r="EUD13"/>
      <c r="EUE13"/>
      <c r="EUF13"/>
      <c r="EUG13"/>
      <c r="EUH13"/>
      <c r="EUI13"/>
      <c r="EUJ13"/>
      <c r="EUK13"/>
      <c r="EUL13"/>
      <c r="EUM13"/>
      <c r="EUN13"/>
      <c r="EUO13"/>
      <c r="EUP13"/>
      <c r="EUQ13"/>
      <c r="EUR13"/>
      <c r="EUS13"/>
      <c r="EUT13"/>
      <c r="EUU13"/>
      <c r="EUV13"/>
      <c r="EUW13"/>
      <c r="EUX13"/>
      <c r="EUY13"/>
      <c r="EUZ13"/>
      <c r="EVA13"/>
      <c r="EVB13"/>
      <c r="EVC13"/>
      <c r="EVD13"/>
      <c r="EVE13"/>
      <c r="EVF13"/>
      <c r="EVG13"/>
      <c r="EVH13"/>
      <c r="EVI13"/>
      <c r="EVJ13"/>
      <c r="EVK13"/>
      <c r="EVL13"/>
      <c r="EVM13"/>
      <c r="EVN13"/>
      <c r="EVO13"/>
      <c r="EVP13"/>
      <c r="EVQ13"/>
      <c r="EVR13"/>
      <c r="EVS13"/>
      <c r="EVT13"/>
      <c r="EVU13"/>
      <c r="EVV13"/>
      <c r="EVW13"/>
      <c r="EVX13"/>
      <c r="EVY13"/>
      <c r="EVZ13"/>
      <c r="EWA13"/>
      <c r="EWB13"/>
      <c r="EWC13"/>
      <c r="EWD13"/>
      <c r="EWE13"/>
      <c r="EWF13"/>
      <c r="EWG13"/>
      <c r="EWH13"/>
      <c r="EWI13"/>
      <c r="EWJ13"/>
      <c r="EWK13"/>
      <c r="EWL13"/>
      <c r="EWM13"/>
      <c r="EWN13"/>
      <c r="EWO13"/>
      <c r="EWP13"/>
      <c r="EWQ13"/>
      <c r="EWR13"/>
      <c r="EWS13"/>
      <c r="EWT13"/>
      <c r="EWU13"/>
      <c r="EWV13"/>
      <c r="EWW13"/>
      <c r="EWX13"/>
      <c r="EWY13"/>
      <c r="EWZ13"/>
      <c r="EXA13"/>
      <c r="EXB13"/>
      <c r="EXC13"/>
      <c r="EXD13"/>
      <c r="EXE13"/>
      <c r="EXF13"/>
      <c r="EXG13"/>
      <c r="EXH13"/>
      <c r="EXI13"/>
      <c r="EXJ13"/>
      <c r="EXK13"/>
      <c r="EXL13"/>
      <c r="EXM13"/>
      <c r="EXN13"/>
      <c r="EXO13"/>
      <c r="EXP13"/>
      <c r="EXQ13"/>
      <c r="EXR13"/>
      <c r="EXS13"/>
      <c r="EXT13"/>
      <c r="EXU13"/>
      <c r="EXV13"/>
      <c r="EXW13"/>
      <c r="EXX13"/>
      <c r="EXY13"/>
      <c r="EXZ13"/>
      <c r="EYA13"/>
      <c r="EYB13"/>
      <c r="EYC13"/>
      <c r="EYD13"/>
      <c r="EYE13"/>
      <c r="EYF13"/>
      <c r="EYG13"/>
      <c r="EYH13"/>
      <c r="EYI13"/>
      <c r="EYJ13"/>
      <c r="EYK13"/>
      <c r="EYL13"/>
      <c r="EYM13"/>
      <c r="EYN13"/>
      <c r="EYO13"/>
      <c r="EYP13"/>
      <c r="EYQ13"/>
      <c r="EYR13"/>
      <c r="EYS13"/>
      <c r="EYT13"/>
      <c r="EYU13"/>
      <c r="EYV13"/>
      <c r="EYW13"/>
      <c r="EYX13"/>
      <c r="EYY13"/>
      <c r="EYZ13"/>
      <c r="EZA13"/>
      <c r="EZB13"/>
      <c r="EZC13"/>
      <c r="EZD13"/>
      <c r="EZE13"/>
      <c r="EZF13"/>
      <c r="EZG13"/>
      <c r="EZH13"/>
      <c r="EZI13"/>
      <c r="EZJ13"/>
      <c r="EZK13"/>
      <c r="EZL13"/>
      <c r="EZM13"/>
      <c r="EZN13"/>
      <c r="EZO13"/>
      <c r="EZP13"/>
      <c r="EZQ13"/>
      <c r="EZR13"/>
      <c r="EZS13"/>
      <c r="EZT13"/>
      <c r="EZU13"/>
      <c r="EZV13"/>
      <c r="EZW13"/>
      <c r="EZX13"/>
      <c r="EZY13"/>
      <c r="EZZ13"/>
      <c r="FAA13"/>
      <c r="FAB13"/>
      <c r="FAC13"/>
      <c r="FAD13"/>
      <c r="FAE13"/>
      <c r="FAF13"/>
      <c r="FAG13"/>
      <c r="FAH13"/>
      <c r="FAI13"/>
      <c r="FAJ13"/>
      <c r="FAK13"/>
      <c r="FAL13"/>
      <c r="FAM13"/>
      <c r="FAN13"/>
      <c r="FAO13"/>
      <c r="FAP13"/>
      <c r="FAQ13"/>
      <c r="FAR13"/>
      <c r="FAS13"/>
      <c r="FAT13"/>
      <c r="FAU13"/>
      <c r="FAV13"/>
      <c r="FAW13"/>
      <c r="FAX13"/>
      <c r="FAY13"/>
      <c r="FAZ13"/>
      <c r="FBA13"/>
      <c r="FBB13"/>
      <c r="FBC13"/>
      <c r="FBD13"/>
      <c r="FBE13"/>
      <c r="FBF13"/>
      <c r="FBG13"/>
      <c r="FBH13"/>
      <c r="FBI13"/>
      <c r="FBJ13"/>
      <c r="FBK13"/>
      <c r="FBL13"/>
      <c r="FBM13"/>
      <c r="FBN13"/>
      <c r="FBO13"/>
      <c r="FBP13"/>
      <c r="FBQ13"/>
      <c r="FBR13"/>
      <c r="FBS13"/>
      <c r="FBT13"/>
      <c r="FBU13"/>
      <c r="FBV13"/>
      <c r="FBW13"/>
      <c r="FBX13"/>
      <c r="FBY13"/>
      <c r="FBZ13"/>
      <c r="FCA13"/>
      <c r="FCB13"/>
      <c r="FCC13"/>
      <c r="FCD13"/>
      <c r="FCE13"/>
      <c r="FCF13"/>
      <c r="FCG13"/>
      <c r="FCH13"/>
      <c r="FCI13"/>
      <c r="FCJ13"/>
      <c r="FCK13"/>
      <c r="FCL13"/>
      <c r="FCM13"/>
      <c r="FCN13"/>
      <c r="FCO13"/>
      <c r="FCP13"/>
      <c r="FCQ13"/>
      <c r="FCR13"/>
      <c r="FCS13"/>
      <c r="FCT13"/>
      <c r="FCU13"/>
      <c r="FCV13"/>
      <c r="FCW13"/>
      <c r="FCX13"/>
      <c r="FCY13"/>
      <c r="FCZ13"/>
      <c r="FDA13"/>
      <c r="FDB13"/>
      <c r="FDC13"/>
      <c r="FDD13"/>
      <c r="FDE13"/>
      <c r="FDF13"/>
      <c r="FDG13"/>
      <c r="FDH13"/>
      <c r="FDI13"/>
      <c r="FDJ13"/>
      <c r="FDK13"/>
      <c r="FDL13"/>
      <c r="FDM13"/>
      <c r="FDN13"/>
      <c r="FDO13"/>
      <c r="FDP13"/>
      <c r="FDQ13"/>
      <c r="FDR13"/>
      <c r="FDS13"/>
      <c r="FDT13"/>
      <c r="FDU13"/>
      <c r="FDV13"/>
      <c r="FDW13"/>
      <c r="FDX13"/>
      <c r="FDY13"/>
      <c r="FDZ13"/>
      <c r="FEA13"/>
      <c r="FEB13"/>
      <c r="FEC13"/>
      <c r="FED13"/>
      <c r="FEE13"/>
      <c r="FEF13"/>
      <c r="FEG13"/>
      <c r="FEH13"/>
      <c r="FEI13"/>
      <c r="FEJ13"/>
      <c r="FEK13"/>
      <c r="FEL13"/>
      <c r="FEM13"/>
      <c r="FEN13"/>
      <c r="FEO13"/>
      <c r="FEP13"/>
      <c r="FEQ13"/>
      <c r="FER13"/>
      <c r="FES13"/>
      <c r="FET13"/>
      <c r="FEU13"/>
      <c r="FEV13"/>
      <c r="FEW13"/>
      <c r="FEX13"/>
      <c r="FEY13"/>
      <c r="FEZ13"/>
      <c r="FFA13"/>
      <c r="FFB13"/>
      <c r="FFC13"/>
      <c r="FFD13"/>
      <c r="FFE13"/>
      <c r="FFF13"/>
      <c r="FFG13"/>
      <c r="FFH13"/>
      <c r="FFI13"/>
      <c r="FFJ13"/>
      <c r="FFK13"/>
      <c r="FFL13"/>
      <c r="FFM13"/>
      <c r="FFN13"/>
      <c r="FFO13"/>
      <c r="FFP13"/>
      <c r="FFQ13"/>
      <c r="FFR13"/>
      <c r="FFS13"/>
      <c r="FFT13"/>
      <c r="FFU13"/>
      <c r="FFV13"/>
      <c r="FFW13"/>
      <c r="FFX13"/>
      <c r="FFY13"/>
      <c r="FFZ13"/>
      <c r="FGA13"/>
      <c r="FGB13"/>
      <c r="FGC13"/>
      <c r="FGD13"/>
      <c r="FGE13"/>
      <c r="FGF13"/>
      <c r="FGG13"/>
      <c r="FGH13"/>
      <c r="FGI13"/>
      <c r="FGJ13"/>
      <c r="FGK13"/>
      <c r="FGL13"/>
      <c r="FGM13"/>
      <c r="FGN13"/>
      <c r="FGO13"/>
      <c r="FGP13"/>
      <c r="FGQ13"/>
      <c r="FGR13"/>
      <c r="FGS13"/>
      <c r="FGT13"/>
      <c r="FGU13"/>
      <c r="FGV13"/>
      <c r="FGW13"/>
      <c r="FGX13"/>
      <c r="FGY13"/>
      <c r="FGZ13"/>
      <c r="FHA13"/>
      <c r="FHB13"/>
      <c r="FHC13"/>
      <c r="FHD13"/>
      <c r="FHE13"/>
      <c r="FHF13"/>
      <c r="FHG13"/>
      <c r="FHH13"/>
      <c r="FHI13"/>
      <c r="FHJ13"/>
      <c r="FHK13"/>
      <c r="FHL13"/>
      <c r="FHM13"/>
      <c r="FHN13"/>
      <c r="FHO13"/>
      <c r="FHP13"/>
      <c r="FHQ13"/>
      <c r="FHR13"/>
      <c r="FHS13"/>
      <c r="FHT13"/>
      <c r="FHU13"/>
      <c r="FHV13"/>
      <c r="FHW13"/>
      <c r="FHX13"/>
      <c r="FHY13"/>
      <c r="FHZ13"/>
      <c r="FIA13"/>
      <c r="FIB13"/>
      <c r="FIC13"/>
      <c r="FID13"/>
      <c r="FIE13"/>
      <c r="FIF13"/>
      <c r="FIG13"/>
      <c r="FIH13"/>
      <c r="FII13"/>
      <c r="FIJ13"/>
      <c r="FIK13"/>
      <c r="FIL13"/>
      <c r="FIM13"/>
      <c r="FIN13"/>
      <c r="FIO13"/>
      <c r="FIP13"/>
      <c r="FIQ13"/>
      <c r="FIR13"/>
      <c r="FIS13"/>
      <c r="FIT13"/>
      <c r="FIU13"/>
      <c r="FIV13"/>
      <c r="FIW13"/>
      <c r="FIX13"/>
      <c r="FIY13"/>
      <c r="FIZ13"/>
      <c r="FJA13"/>
      <c r="FJB13"/>
      <c r="FJC13"/>
      <c r="FJD13"/>
      <c r="FJE13"/>
      <c r="FJF13"/>
      <c r="FJG13"/>
      <c r="FJH13"/>
      <c r="FJI13"/>
      <c r="FJJ13"/>
      <c r="FJK13"/>
      <c r="FJL13"/>
      <c r="FJM13"/>
      <c r="FJN13"/>
      <c r="FJO13"/>
      <c r="FJP13"/>
      <c r="FJQ13"/>
      <c r="FJR13"/>
      <c r="FJS13"/>
      <c r="FJT13"/>
      <c r="FJU13"/>
      <c r="FJV13"/>
      <c r="FJW13"/>
      <c r="FJX13"/>
      <c r="FJY13"/>
      <c r="FJZ13"/>
      <c r="FKA13"/>
      <c r="FKB13"/>
      <c r="FKC13"/>
      <c r="FKD13"/>
      <c r="FKE13"/>
      <c r="FKF13"/>
      <c r="FKG13"/>
      <c r="FKH13"/>
      <c r="FKI13"/>
      <c r="FKJ13"/>
      <c r="FKK13"/>
      <c r="FKL13"/>
      <c r="FKM13"/>
      <c r="FKN13"/>
      <c r="FKO13"/>
      <c r="FKP13"/>
      <c r="FKQ13"/>
      <c r="FKR13"/>
      <c r="FKS13"/>
      <c r="FKT13"/>
      <c r="FKU13"/>
      <c r="FKV13"/>
      <c r="FKW13"/>
      <c r="FKX13"/>
      <c r="FKY13"/>
      <c r="FKZ13"/>
      <c r="FLA13"/>
      <c r="FLB13"/>
      <c r="FLC13"/>
      <c r="FLD13"/>
      <c r="FLE13"/>
      <c r="FLF13"/>
      <c r="FLG13"/>
      <c r="FLH13"/>
      <c r="FLI13"/>
      <c r="FLJ13"/>
      <c r="FLK13"/>
      <c r="FLL13"/>
      <c r="FLM13"/>
      <c r="FLN13"/>
      <c r="FLO13"/>
      <c r="FLP13"/>
      <c r="FLQ13"/>
      <c r="FLR13"/>
      <c r="FLS13"/>
      <c r="FLT13"/>
      <c r="FLU13"/>
      <c r="FLV13"/>
      <c r="FLW13"/>
      <c r="FLX13"/>
      <c r="FLY13"/>
      <c r="FLZ13"/>
      <c r="FMA13"/>
      <c r="FMB13"/>
      <c r="FMC13"/>
      <c r="FMD13"/>
      <c r="FME13"/>
      <c r="FMF13"/>
      <c r="FMG13"/>
      <c r="FMH13"/>
      <c r="FMI13"/>
      <c r="FMJ13"/>
      <c r="FMK13"/>
      <c r="FML13"/>
      <c r="FMM13"/>
      <c r="FMN13"/>
      <c r="FMO13"/>
      <c r="FMP13"/>
      <c r="FMQ13"/>
      <c r="FMR13"/>
      <c r="FMS13"/>
      <c r="FMT13"/>
      <c r="FMU13"/>
      <c r="FMV13"/>
      <c r="FMW13"/>
      <c r="FMX13"/>
      <c r="FMY13"/>
      <c r="FMZ13"/>
      <c r="FNA13"/>
      <c r="FNB13"/>
      <c r="FNC13"/>
      <c r="FND13"/>
      <c r="FNE13"/>
      <c r="FNF13"/>
      <c r="FNG13"/>
      <c r="FNH13"/>
      <c r="FNI13"/>
      <c r="FNJ13"/>
      <c r="FNK13"/>
      <c r="FNL13"/>
      <c r="FNM13"/>
      <c r="FNN13"/>
      <c r="FNO13"/>
      <c r="FNP13"/>
      <c r="FNQ13"/>
      <c r="FNR13"/>
      <c r="FNS13"/>
      <c r="FNT13"/>
      <c r="FNU13"/>
      <c r="FNV13"/>
      <c r="FNW13"/>
      <c r="FNX13"/>
      <c r="FNY13"/>
      <c r="FNZ13"/>
      <c r="FOA13"/>
      <c r="FOB13"/>
      <c r="FOC13"/>
      <c r="FOD13"/>
      <c r="FOE13"/>
      <c r="FOF13"/>
      <c r="FOG13"/>
      <c r="FOH13"/>
      <c r="FOI13"/>
      <c r="FOJ13"/>
      <c r="FOK13"/>
      <c r="FOL13"/>
      <c r="FOM13"/>
      <c r="FON13"/>
      <c r="FOO13"/>
      <c r="FOP13"/>
      <c r="FOQ13"/>
      <c r="FOR13"/>
      <c r="FOS13"/>
      <c r="FOT13"/>
      <c r="FOU13"/>
      <c r="FOV13"/>
      <c r="FOW13"/>
      <c r="FOX13"/>
      <c r="FOY13"/>
      <c r="FOZ13"/>
      <c r="FPA13"/>
      <c r="FPB13"/>
      <c r="FPC13"/>
      <c r="FPD13"/>
      <c r="FPE13"/>
      <c r="FPF13"/>
      <c r="FPG13"/>
      <c r="FPH13"/>
      <c r="FPI13"/>
      <c r="FPJ13"/>
      <c r="FPK13"/>
      <c r="FPL13"/>
      <c r="FPM13"/>
      <c r="FPN13"/>
      <c r="FPO13"/>
      <c r="FPP13"/>
      <c r="FPQ13"/>
      <c r="FPR13"/>
      <c r="FPS13"/>
      <c r="FPT13"/>
      <c r="FPU13"/>
      <c r="FPV13"/>
      <c r="FPW13"/>
      <c r="FPX13"/>
      <c r="FPY13"/>
      <c r="FPZ13"/>
      <c r="FQA13"/>
      <c r="FQB13"/>
      <c r="FQC13"/>
      <c r="FQD13"/>
      <c r="FQE13"/>
      <c r="FQF13"/>
      <c r="FQG13"/>
      <c r="FQH13"/>
      <c r="FQI13"/>
      <c r="FQJ13"/>
      <c r="FQK13"/>
      <c r="FQL13"/>
      <c r="FQM13"/>
      <c r="FQN13"/>
      <c r="FQO13"/>
      <c r="FQP13"/>
      <c r="FQQ13"/>
      <c r="FQR13"/>
      <c r="FQS13"/>
      <c r="FQT13"/>
      <c r="FQU13"/>
      <c r="FQV13"/>
      <c r="FQW13"/>
      <c r="FQX13"/>
      <c r="FQY13"/>
      <c r="FQZ13"/>
      <c r="FRA13"/>
      <c r="FRB13"/>
      <c r="FRC13"/>
      <c r="FRD13"/>
      <c r="FRE13"/>
      <c r="FRF13"/>
      <c r="FRG13"/>
      <c r="FRH13"/>
      <c r="FRI13"/>
      <c r="FRJ13"/>
      <c r="FRK13"/>
      <c r="FRL13"/>
      <c r="FRM13"/>
      <c r="FRN13"/>
      <c r="FRO13"/>
      <c r="FRP13"/>
      <c r="FRQ13"/>
      <c r="FRR13"/>
      <c r="FRS13"/>
      <c r="FRT13"/>
      <c r="FRU13"/>
      <c r="FRV13"/>
      <c r="FRW13"/>
      <c r="FRX13"/>
      <c r="FRY13"/>
      <c r="FRZ13"/>
      <c r="FSA13"/>
      <c r="FSB13"/>
      <c r="FSC13"/>
      <c r="FSD13"/>
      <c r="FSE13"/>
      <c r="FSF13"/>
      <c r="FSG13"/>
      <c r="FSH13"/>
      <c r="FSI13"/>
      <c r="FSJ13"/>
      <c r="FSK13"/>
      <c r="FSL13"/>
      <c r="FSM13"/>
      <c r="FSN13"/>
      <c r="FSO13"/>
      <c r="FSP13"/>
      <c r="FSQ13"/>
      <c r="FSR13"/>
      <c r="FSS13"/>
      <c r="FST13"/>
      <c r="FSU13"/>
      <c r="FSV13"/>
      <c r="FSW13"/>
      <c r="FSX13"/>
      <c r="FSY13"/>
      <c r="FSZ13"/>
      <c r="FTA13"/>
      <c r="FTB13"/>
      <c r="FTC13"/>
      <c r="FTD13"/>
      <c r="FTE13"/>
      <c r="FTF13"/>
      <c r="FTG13"/>
      <c r="FTH13"/>
      <c r="FTI13"/>
      <c r="FTJ13"/>
      <c r="FTK13"/>
      <c r="FTL13"/>
      <c r="FTM13"/>
      <c r="FTN13"/>
      <c r="FTO13"/>
      <c r="FTP13"/>
      <c r="FTQ13"/>
      <c r="FTR13"/>
      <c r="FTS13"/>
      <c r="FTT13"/>
      <c r="FTU13"/>
      <c r="FTV13"/>
      <c r="FTW13"/>
      <c r="FTX13"/>
      <c r="FTY13"/>
      <c r="FTZ13"/>
      <c r="FUA13"/>
      <c r="FUB13"/>
      <c r="FUC13"/>
      <c r="FUD13"/>
      <c r="FUE13"/>
      <c r="FUF13"/>
      <c r="FUG13"/>
      <c r="FUH13"/>
      <c r="FUI13"/>
      <c r="FUJ13"/>
      <c r="FUK13"/>
      <c r="FUL13"/>
      <c r="FUM13"/>
      <c r="FUN13"/>
      <c r="FUO13"/>
      <c r="FUP13"/>
      <c r="FUQ13"/>
      <c r="FUR13"/>
      <c r="FUS13"/>
      <c r="FUT13"/>
      <c r="FUU13"/>
      <c r="FUV13"/>
      <c r="FUW13"/>
      <c r="FUX13"/>
      <c r="FUY13"/>
      <c r="FUZ13"/>
      <c r="FVA13"/>
      <c r="FVB13"/>
      <c r="FVC13"/>
      <c r="FVD13"/>
      <c r="FVE13"/>
      <c r="FVF13"/>
      <c r="FVG13"/>
      <c r="FVH13"/>
      <c r="FVI13"/>
      <c r="FVJ13"/>
      <c r="FVK13"/>
      <c r="FVL13"/>
      <c r="FVM13"/>
      <c r="FVN13"/>
      <c r="FVO13"/>
      <c r="FVP13"/>
      <c r="FVQ13"/>
      <c r="FVR13"/>
      <c r="FVS13"/>
      <c r="FVT13"/>
      <c r="FVU13"/>
      <c r="FVV13"/>
      <c r="FVW13"/>
      <c r="FVX13"/>
      <c r="FVY13"/>
      <c r="FVZ13"/>
      <c r="FWA13"/>
      <c r="FWB13"/>
      <c r="FWC13"/>
      <c r="FWD13"/>
      <c r="FWE13"/>
      <c r="FWF13"/>
      <c r="FWG13"/>
      <c r="FWH13"/>
      <c r="FWI13"/>
      <c r="FWJ13"/>
      <c r="FWK13"/>
      <c r="FWL13"/>
      <c r="FWM13"/>
      <c r="FWN13"/>
      <c r="FWO13"/>
      <c r="FWP13"/>
      <c r="FWQ13"/>
      <c r="FWR13"/>
      <c r="FWS13"/>
      <c r="FWT13"/>
      <c r="FWU13"/>
      <c r="FWV13"/>
      <c r="FWW13"/>
      <c r="FWX13"/>
      <c r="FWY13"/>
      <c r="FWZ13"/>
      <c r="FXA13"/>
      <c r="FXB13"/>
      <c r="FXC13"/>
      <c r="FXD13"/>
      <c r="FXE13"/>
      <c r="FXF13"/>
      <c r="FXG13"/>
      <c r="FXH13"/>
      <c r="FXI13"/>
      <c r="FXJ13"/>
      <c r="FXK13"/>
      <c r="FXL13"/>
      <c r="FXM13"/>
      <c r="FXN13"/>
      <c r="FXO13"/>
      <c r="FXP13"/>
      <c r="FXQ13"/>
      <c r="FXR13"/>
      <c r="FXS13"/>
      <c r="FXT13"/>
      <c r="FXU13"/>
      <c r="FXV13"/>
      <c r="FXW13"/>
      <c r="FXX13"/>
      <c r="FXY13"/>
      <c r="FXZ13"/>
      <c r="FYA13"/>
      <c r="FYB13"/>
      <c r="FYC13"/>
      <c r="FYD13"/>
      <c r="FYE13"/>
      <c r="FYF13"/>
      <c r="FYG13"/>
      <c r="FYH13"/>
      <c r="FYI13"/>
      <c r="FYJ13"/>
      <c r="FYK13"/>
      <c r="FYL13"/>
      <c r="FYM13"/>
      <c r="FYN13"/>
      <c r="FYO13"/>
      <c r="FYP13"/>
      <c r="FYQ13"/>
      <c r="FYR13"/>
      <c r="FYS13"/>
      <c r="FYT13"/>
      <c r="FYU13"/>
      <c r="FYV13"/>
      <c r="FYW13"/>
      <c r="FYX13"/>
      <c r="FYY13"/>
      <c r="FYZ13"/>
      <c r="FZA13"/>
      <c r="FZB13"/>
      <c r="FZC13"/>
      <c r="FZD13"/>
      <c r="FZE13"/>
      <c r="FZF13"/>
      <c r="FZG13"/>
      <c r="FZH13"/>
      <c r="FZI13"/>
      <c r="FZJ13"/>
      <c r="FZK13"/>
      <c r="FZL13"/>
      <c r="FZM13"/>
      <c r="FZN13"/>
      <c r="FZO13"/>
      <c r="FZP13"/>
      <c r="FZQ13"/>
      <c r="FZR13"/>
      <c r="FZS13"/>
      <c r="FZT13"/>
      <c r="FZU13"/>
      <c r="FZV13"/>
      <c r="FZW13"/>
      <c r="FZX13"/>
      <c r="FZY13"/>
      <c r="FZZ13"/>
      <c r="GAA13"/>
      <c r="GAB13"/>
      <c r="GAC13"/>
      <c r="GAD13"/>
      <c r="GAE13"/>
      <c r="GAF13"/>
      <c r="GAG13"/>
      <c r="GAH13"/>
      <c r="GAI13"/>
      <c r="GAJ13"/>
      <c r="GAK13"/>
      <c r="GAL13"/>
      <c r="GAM13"/>
      <c r="GAN13"/>
      <c r="GAO13"/>
      <c r="GAP13"/>
      <c r="GAQ13"/>
      <c r="GAR13"/>
      <c r="GAS13"/>
      <c r="GAT13"/>
      <c r="GAU13"/>
      <c r="GAV13"/>
      <c r="GAW13"/>
      <c r="GAX13"/>
      <c r="GAY13"/>
      <c r="GAZ13"/>
      <c r="GBA13"/>
      <c r="GBB13"/>
      <c r="GBC13"/>
      <c r="GBD13"/>
      <c r="GBE13"/>
      <c r="GBF13"/>
      <c r="GBG13"/>
      <c r="GBH13"/>
      <c r="GBI13"/>
      <c r="GBJ13"/>
      <c r="GBK13"/>
      <c r="GBL13"/>
      <c r="GBM13"/>
      <c r="GBN13"/>
      <c r="GBO13"/>
      <c r="GBP13"/>
      <c r="GBQ13"/>
      <c r="GBR13"/>
      <c r="GBS13"/>
      <c r="GBT13"/>
      <c r="GBU13"/>
      <c r="GBV13"/>
      <c r="GBW13"/>
      <c r="GBX13"/>
      <c r="GBY13"/>
      <c r="GBZ13"/>
      <c r="GCA13"/>
      <c r="GCB13"/>
      <c r="GCC13"/>
      <c r="GCD13"/>
      <c r="GCE13"/>
      <c r="GCF13"/>
      <c r="GCG13"/>
      <c r="GCH13"/>
      <c r="GCI13"/>
      <c r="GCJ13"/>
      <c r="GCK13"/>
      <c r="GCL13"/>
      <c r="GCM13"/>
      <c r="GCN13"/>
      <c r="GCO13"/>
      <c r="GCP13"/>
      <c r="GCQ13"/>
      <c r="GCR13"/>
      <c r="GCS13"/>
      <c r="GCT13"/>
      <c r="GCU13"/>
      <c r="GCV13"/>
      <c r="GCW13"/>
      <c r="GCX13"/>
      <c r="GCY13"/>
      <c r="GCZ13"/>
      <c r="GDA13"/>
      <c r="GDB13"/>
      <c r="GDC13"/>
      <c r="GDD13"/>
      <c r="GDE13"/>
      <c r="GDF13"/>
      <c r="GDG13"/>
      <c r="GDH13"/>
      <c r="GDI13"/>
      <c r="GDJ13"/>
      <c r="GDK13"/>
      <c r="GDL13"/>
      <c r="GDM13"/>
      <c r="GDN13"/>
      <c r="GDO13"/>
      <c r="GDP13"/>
      <c r="GDQ13"/>
      <c r="GDR13"/>
      <c r="GDS13"/>
      <c r="GDT13"/>
      <c r="GDU13"/>
      <c r="GDV13"/>
      <c r="GDW13"/>
      <c r="GDX13"/>
      <c r="GDY13"/>
      <c r="GDZ13"/>
      <c r="GEA13"/>
      <c r="GEB13"/>
      <c r="GEC13"/>
      <c r="GED13"/>
      <c r="GEE13"/>
      <c r="GEF13"/>
      <c r="GEG13"/>
      <c r="GEH13"/>
      <c r="GEI13"/>
      <c r="GEJ13"/>
      <c r="GEK13"/>
      <c r="GEL13"/>
      <c r="GEM13"/>
      <c r="GEN13"/>
      <c r="GEO13"/>
      <c r="GEP13"/>
      <c r="GEQ13"/>
      <c r="GER13"/>
      <c r="GES13"/>
      <c r="GET13"/>
      <c r="GEU13"/>
      <c r="GEV13"/>
      <c r="GEW13"/>
      <c r="GEX13"/>
      <c r="GEY13"/>
      <c r="GEZ13"/>
      <c r="GFA13"/>
      <c r="GFB13"/>
      <c r="GFC13"/>
      <c r="GFD13"/>
      <c r="GFE13"/>
      <c r="GFF13"/>
      <c r="GFG13"/>
      <c r="GFH13"/>
      <c r="GFI13"/>
      <c r="GFJ13"/>
      <c r="GFK13"/>
      <c r="GFL13"/>
      <c r="GFM13"/>
      <c r="GFN13"/>
      <c r="GFO13"/>
      <c r="GFP13"/>
      <c r="GFQ13"/>
      <c r="GFR13"/>
      <c r="GFS13"/>
      <c r="GFT13"/>
      <c r="GFU13"/>
      <c r="GFV13"/>
      <c r="GFW13"/>
      <c r="GFX13"/>
      <c r="GFY13"/>
      <c r="GFZ13"/>
      <c r="GGA13"/>
      <c r="GGB13"/>
      <c r="GGC13"/>
      <c r="GGD13"/>
      <c r="GGE13"/>
      <c r="GGF13"/>
      <c r="GGG13"/>
      <c r="GGH13"/>
      <c r="GGI13"/>
      <c r="GGJ13"/>
      <c r="GGK13"/>
      <c r="GGL13"/>
      <c r="GGM13"/>
      <c r="GGN13"/>
      <c r="GGO13"/>
      <c r="GGP13"/>
      <c r="GGQ13"/>
      <c r="GGR13"/>
      <c r="GGS13"/>
      <c r="GGT13"/>
      <c r="GGU13"/>
      <c r="GGV13"/>
      <c r="GGW13"/>
      <c r="GGX13"/>
      <c r="GGY13"/>
      <c r="GGZ13"/>
      <c r="GHA13"/>
      <c r="GHB13"/>
      <c r="GHC13"/>
      <c r="GHD13"/>
      <c r="GHE13"/>
      <c r="GHF13"/>
      <c r="GHG13"/>
      <c r="GHH13"/>
      <c r="GHI13"/>
      <c r="GHJ13"/>
      <c r="GHK13"/>
      <c r="GHL13"/>
      <c r="GHM13"/>
      <c r="GHN13"/>
      <c r="GHO13"/>
      <c r="GHP13"/>
      <c r="GHQ13"/>
      <c r="GHR13"/>
      <c r="GHS13"/>
      <c r="GHT13"/>
      <c r="GHU13"/>
      <c r="GHV13"/>
      <c r="GHW13"/>
      <c r="GHX13"/>
      <c r="GHY13"/>
      <c r="GHZ13"/>
      <c r="GIA13"/>
      <c r="GIB13"/>
      <c r="GIC13"/>
      <c r="GID13"/>
      <c r="GIE13"/>
      <c r="GIF13"/>
      <c r="GIG13"/>
      <c r="GIH13"/>
      <c r="GII13"/>
      <c r="GIJ13"/>
      <c r="GIK13"/>
      <c r="GIL13"/>
      <c r="GIM13"/>
      <c r="GIN13"/>
      <c r="GIO13"/>
      <c r="GIP13"/>
      <c r="GIQ13"/>
      <c r="GIR13"/>
      <c r="GIS13"/>
      <c r="GIT13"/>
      <c r="GIU13"/>
      <c r="GIV13"/>
      <c r="GIW13"/>
      <c r="GIX13"/>
      <c r="GIY13"/>
      <c r="GIZ13"/>
      <c r="GJA13"/>
      <c r="GJB13"/>
      <c r="GJC13"/>
      <c r="GJD13"/>
      <c r="GJE13"/>
      <c r="GJF13"/>
      <c r="GJG13"/>
      <c r="GJH13"/>
      <c r="GJI13"/>
      <c r="GJJ13"/>
      <c r="GJK13"/>
      <c r="GJL13"/>
      <c r="GJM13"/>
      <c r="GJN13"/>
      <c r="GJO13"/>
      <c r="GJP13"/>
      <c r="GJQ13"/>
      <c r="GJR13"/>
      <c r="GJS13"/>
      <c r="GJT13"/>
      <c r="GJU13"/>
      <c r="GJV13"/>
      <c r="GJW13"/>
      <c r="GJX13"/>
      <c r="GJY13"/>
      <c r="GJZ13"/>
      <c r="GKA13"/>
      <c r="GKB13"/>
      <c r="GKC13"/>
      <c r="GKD13"/>
      <c r="GKE13"/>
      <c r="GKF13"/>
      <c r="GKG13"/>
      <c r="GKH13"/>
      <c r="GKI13"/>
      <c r="GKJ13"/>
      <c r="GKK13"/>
      <c r="GKL13"/>
      <c r="GKM13"/>
      <c r="GKN13"/>
      <c r="GKO13"/>
      <c r="GKP13"/>
      <c r="GKQ13"/>
      <c r="GKR13"/>
      <c r="GKS13"/>
      <c r="GKT13"/>
      <c r="GKU13"/>
      <c r="GKV13"/>
      <c r="GKW13"/>
      <c r="GKX13"/>
      <c r="GKY13"/>
      <c r="GKZ13"/>
      <c r="GLA13"/>
      <c r="GLB13"/>
      <c r="GLC13"/>
      <c r="GLD13"/>
      <c r="GLE13"/>
      <c r="GLF13"/>
      <c r="GLG13"/>
      <c r="GLH13"/>
      <c r="GLI13"/>
      <c r="GLJ13"/>
      <c r="GLK13"/>
      <c r="GLL13"/>
      <c r="GLM13"/>
      <c r="GLN13"/>
      <c r="GLO13"/>
      <c r="GLP13"/>
      <c r="GLQ13"/>
      <c r="GLR13"/>
      <c r="GLS13"/>
      <c r="GLT13"/>
      <c r="GLU13"/>
      <c r="GLV13"/>
      <c r="GLW13"/>
      <c r="GLX13"/>
      <c r="GLY13"/>
      <c r="GLZ13"/>
      <c r="GMA13"/>
      <c r="GMB13"/>
      <c r="GMC13"/>
      <c r="GMD13"/>
      <c r="GME13"/>
      <c r="GMF13"/>
      <c r="GMG13"/>
      <c r="GMH13"/>
      <c r="GMI13"/>
      <c r="GMJ13"/>
      <c r="GMK13"/>
      <c r="GML13"/>
      <c r="GMM13"/>
      <c r="GMN13"/>
      <c r="GMO13"/>
      <c r="GMP13"/>
      <c r="GMQ13"/>
      <c r="GMR13"/>
      <c r="GMS13"/>
      <c r="GMT13"/>
      <c r="GMU13"/>
      <c r="GMV13"/>
      <c r="GMW13"/>
      <c r="GMX13"/>
      <c r="GMY13"/>
      <c r="GMZ13"/>
      <c r="GNA13"/>
      <c r="GNB13"/>
      <c r="GNC13"/>
      <c r="GND13"/>
      <c r="GNE13"/>
      <c r="GNF13"/>
      <c r="GNG13"/>
      <c r="GNH13"/>
      <c r="GNI13"/>
      <c r="GNJ13"/>
      <c r="GNK13"/>
      <c r="GNL13"/>
      <c r="GNM13"/>
      <c r="GNN13"/>
      <c r="GNO13"/>
      <c r="GNP13"/>
      <c r="GNQ13"/>
      <c r="GNR13"/>
      <c r="GNS13"/>
      <c r="GNT13"/>
      <c r="GNU13"/>
      <c r="GNV13"/>
      <c r="GNW13"/>
      <c r="GNX13"/>
      <c r="GNY13"/>
      <c r="GNZ13"/>
      <c r="GOA13"/>
      <c r="GOB13"/>
      <c r="GOC13"/>
      <c r="GOD13"/>
      <c r="GOE13"/>
      <c r="GOF13"/>
      <c r="GOG13"/>
      <c r="GOH13"/>
      <c r="GOI13"/>
      <c r="GOJ13"/>
      <c r="GOK13"/>
      <c r="GOL13"/>
      <c r="GOM13"/>
      <c r="GON13"/>
      <c r="GOO13"/>
      <c r="GOP13"/>
      <c r="GOQ13"/>
      <c r="GOR13"/>
      <c r="GOS13"/>
      <c r="GOT13"/>
      <c r="GOU13"/>
      <c r="GOV13"/>
      <c r="GOW13"/>
      <c r="GOX13"/>
      <c r="GOY13"/>
      <c r="GOZ13"/>
      <c r="GPA13"/>
      <c r="GPB13"/>
      <c r="GPC13"/>
      <c r="GPD13"/>
      <c r="GPE13"/>
      <c r="GPF13"/>
      <c r="GPG13"/>
      <c r="GPH13"/>
      <c r="GPI13"/>
      <c r="GPJ13"/>
      <c r="GPK13"/>
      <c r="GPL13"/>
      <c r="GPM13"/>
      <c r="GPN13"/>
      <c r="GPO13"/>
      <c r="GPP13"/>
      <c r="GPQ13"/>
      <c r="GPR13"/>
      <c r="GPS13"/>
      <c r="GPT13"/>
      <c r="GPU13"/>
      <c r="GPV13"/>
      <c r="GPW13"/>
      <c r="GPX13"/>
      <c r="GPY13"/>
      <c r="GPZ13"/>
      <c r="GQA13"/>
      <c r="GQB13"/>
      <c r="GQC13"/>
      <c r="GQD13"/>
      <c r="GQE13"/>
      <c r="GQF13"/>
      <c r="GQG13"/>
      <c r="GQH13"/>
      <c r="GQI13"/>
      <c r="GQJ13"/>
      <c r="GQK13"/>
      <c r="GQL13"/>
      <c r="GQM13"/>
      <c r="GQN13"/>
      <c r="GQO13"/>
      <c r="GQP13"/>
      <c r="GQQ13"/>
      <c r="GQR13"/>
      <c r="GQS13"/>
      <c r="GQT13"/>
      <c r="GQU13"/>
      <c r="GQV13"/>
      <c r="GQW13"/>
      <c r="GQX13"/>
      <c r="GQY13"/>
      <c r="GQZ13"/>
      <c r="GRA13"/>
      <c r="GRB13"/>
      <c r="GRC13"/>
      <c r="GRD13"/>
      <c r="GRE13"/>
      <c r="GRF13"/>
      <c r="GRG13"/>
      <c r="GRH13"/>
      <c r="GRI13"/>
      <c r="GRJ13"/>
      <c r="GRK13"/>
      <c r="GRL13"/>
      <c r="GRM13"/>
      <c r="GRN13"/>
      <c r="GRO13"/>
      <c r="GRP13"/>
      <c r="GRQ13"/>
      <c r="GRR13"/>
      <c r="GRS13"/>
      <c r="GRT13"/>
      <c r="GRU13"/>
      <c r="GRV13"/>
      <c r="GRW13"/>
      <c r="GRX13"/>
      <c r="GRY13"/>
      <c r="GRZ13"/>
      <c r="GSA13"/>
      <c r="GSB13"/>
      <c r="GSC13"/>
      <c r="GSD13"/>
      <c r="GSE13"/>
      <c r="GSF13"/>
      <c r="GSG13"/>
      <c r="GSH13"/>
      <c r="GSI13"/>
      <c r="GSJ13"/>
      <c r="GSK13"/>
      <c r="GSL13"/>
      <c r="GSM13"/>
      <c r="GSN13"/>
      <c r="GSO13"/>
      <c r="GSP13"/>
      <c r="GSQ13"/>
      <c r="GSR13"/>
      <c r="GSS13"/>
      <c r="GST13"/>
      <c r="GSU13"/>
      <c r="GSV13"/>
      <c r="GSW13"/>
      <c r="GSX13"/>
      <c r="GSY13"/>
      <c r="GSZ13"/>
      <c r="GTA13"/>
      <c r="GTB13"/>
      <c r="GTC13"/>
      <c r="GTD13"/>
      <c r="GTE13"/>
      <c r="GTF13"/>
      <c r="GTG13"/>
      <c r="GTH13"/>
      <c r="GTI13"/>
      <c r="GTJ13"/>
      <c r="GTK13"/>
      <c r="GTL13"/>
      <c r="GTM13"/>
      <c r="GTN13"/>
      <c r="GTO13"/>
      <c r="GTP13"/>
      <c r="GTQ13"/>
      <c r="GTR13"/>
      <c r="GTS13"/>
      <c r="GTT13"/>
      <c r="GTU13"/>
      <c r="GTV13"/>
      <c r="GTW13"/>
      <c r="GTX13"/>
      <c r="GTY13"/>
      <c r="GTZ13"/>
      <c r="GUA13"/>
      <c r="GUB13"/>
      <c r="GUC13"/>
      <c r="GUD13"/>
      <c r="GUE13"/>
      <c r="GUF13"/>
      <c r="GUG13"/>
      <c r="GUH13"/>
      <c r="GUI13"/>
      <c r="GUJ13"/>
      <c r="GUK13"/>
      <c r="GUL13"/>
      <c r="GUM13"/>
      <c r="GUN13"/>
      <c r="GUO13"/>
      <c r="GUP13"/>
      <c r="GUQ13"/>
      <c r="GUR13"/>
      <c r="GUS13"/>
      <c r="GUT13"/>
      <c r="GUU13"/>
      <c r="GUV13"/>
      <c r="GUW13"/>
      <c r="GUX13"/>
      <c r="GUY13"/>
      <c r="GUZ13"/>
      <c r="GVA13"/>
      <c r="GVB13"/>
      <c r="GVC13"/>
      <c r="GVD13"/>
      <c r="GVE13"/>
      <c r="GVF13"/>
      <c r="GVG13"/>
      <c r="GVH13"/>
      <c r="GVI13"/>
      <c r="GVJ13"/>
      <c r="GVK13"/>
      <c r="GVL13"/>
      <c r="GVM13"/>
      <c r="GVN13"/>
      <c r="GVO13"/>
      <c r="GVP13"/>
      <c r="GVQ13"/>
      <c r="GVR13"/>
      <c r="GVS13"/>
      <c r="GVT13"/>
      <c r="GVU13"/>
      <c r="GVV13"/>
      <c r="GVW13"/>
      <c r="GVX13"/>
      <c r="GVY13"/>
      <c r="GVZ13"/>
      <c r="GWA13"/>
      <c r="GWB13"/>
      <c r="GWC13"/>
      <c r="GWD13"/>
      <c r="GWE13"/>
      <c r="GWF13"/>
      <c r="GWG13"/>
      <c r="GWH13"/>
      <c r="GWI13"/>
      <c r="GWJ13"/>
      <c r="GWK13"/>
      <c r="GWL13"/>
      <c r="GWM13"/>
      <c r="GWN13"/>
      <c r="GWO13"/>
      <c r="GWP13"/>
      <c r="GWQ13"/>
      <c r="GWR13"/>
      <c r="GWS13"/>
      <c r="GWT13"/>
      <c r="GWU13"/>
      <c r="GWV13"/>
      <c r="GWW13"/>
      <c r="GWX13"/>
      <c r="GWY13"/>
      <c r="GWZ13"/>
      <c r="GXA13"/>
      <c r="GXB13"/>
      <c r="GXC13"/>
      <c r="GXD13"/>
      <c r="GXE13"/>
      <c r="GXF13"/>
      <c r="GXG13"/>
      <c r="GXH13"/>
      <c r="GXI13"/>
      <c r="GXJ13"/>
      <c r="GXK13"/>
      <c r="GXL13"/>
      <c r="GXM13"/>
      <c r="GXN13"/>
      <c r="GXO13"/>
      <c r="GXP13"/>
      <c r="GXQ13"/>
      <c r="GXR13"/>
      <c r="GXS13"/>
      <c r="GXT13"/>
      <c r="GXU13"/>
      <c r="GXV13"/>
      <c r="GXW13"/>
      <c r="GXX13"/>
      <c r="GXY13"/>
      <c r="GXZ13"/>
      <c r="GYA13"/>
      <c r="GYB13"/>
      <c r="GYC13"/>
      <c r="GYD13"/>
      <c r="GYE13"/>
      <c r="GYF13"/>
      <c r="GYG13"/>
      <c r="GYH13"/>
      <c r="GYI13"/>
      <c r="GYJ13"/>
      <c r="GYK13"/>
      <c r="GYL13"/>
      <c r="GYM13"/>
      <c r="GYN13"/>
      <c r="GYO13"/>
      <c r="GYP13"/>
      <c r="GYQ13"/>
      <c r="GYR13"/>
      <c r="GYS13"/>
      <c r="GYT13"/>
      <c r="GYU13"/>
      <c r="GYV13"/>
      <c r="GYW13"/>
      <c r="GYX13"/>
      <c r="GYY13"/>
      <c r="GYZ13"/>
      <c r="GZA13"/>
      <c r="GZB13"/>
      <c r="GZC13"/>
      <c r="GZD13"/>
      <c r="GZE13"/>
      <c r="GZF13"/>
      <c r="GZG13"/>
      <c r="GZH13"/>
      <c r="GZI13"/>
      <c r="GZJ13"/>
      <c r="GZK13"/>
      <c r="GZL13"/>
      <c r="GZM13"/>
      <c r="GZN13"/>
      <c r="GZO13"/>
      <c r="GZP13"/>
      <c r="GZQ13"/>
      <c r="GZR13"/>
      <c r="GZS13"/>
      <c r="GZT13"/>
      <c r="GZU13"/>
      <c r="GZV13"/>
      <c r="GZW13"/>
      <c r="GZX13"/>
      <c r="GZY13"/>
      <c r="GZZ13"/>
      <c r="HAA13"/>
      <c r="HAB13"/>
      <c r="HAC13"/>
      <c r="HAD13"/>
      <c r="HAE13"/>
      <c r="HAF13"/>
      <c r="HAG13"/>
      <c r="HAH13"/>
      <c r="HAI13"/>
      <c r="HAJ13"/>
      <c r="HAK13"/>
      <c r="HAL13"/>
      <c r="HAM13"/>
      <c r="HAN13"/>
      <c r="HAO13"/>
      <c r="HAP13"/>
      <c r="HAQ13"/>
      <c r="HAR13"/>
      <c r="HAS13"/>
      <c r="HAT13"/>
      <c r="HAU13"/>
      <c r="HAV13"/>
      <c r="HAW13"/>
      <c r="HAX13"/>
      <c r="HAY13"/>
      <c r="HAZ13"/>
      <c r="HBA13"/>
      <c r="HBB13"/>
      <c r="HBC13"/>
      <c r="HBD13"/>
      <c r="HBE13"/>
      <c r="HBF13"/>
      <c r="HBG13"/>
      <c r="HBH13"/>
      <c r="HBI13"/>
      <c r="HBJ13"/>
      <c r="HBK13"/>
      <c r="HBL13"/>
      <c r="HBM13"/>
      <c r="HBN13"/>
      <c r="HBO13"/>
      <c r="HBP13"/>
      <c r="HBQ13"/>
      <c r="HBR13"/>
      <c r="HBS13"/>
      <c r="HBT13"/>
      <c r="HBU13"/>
      <c r="HBV13"/>
      <c r="HBW13"/>
      <c r="HBX13"/>
      <c r="HBY13"/>
      <c r="HBZ13"/>
      <c r="HCA13"/>
      <c r="HCB13"/>
      <c r="HCC13"/>
      <c r="HCD13"/>
      <c r="HCE13"/>
      <c r="HCF13"/>
      <c r="HCG13"/>
      <c r="HCH13"/>
      <c r="HCI13"/>
      <c r="HCJ13"/>
      <c r="HCK13"/>
      <c r="HCL13"/>
      <c r="HCM13"/>
      <c r="HCN13"/>
      <c r="HCO13"/>
      <c r="HCP13"/>
      <c r="HCQ13"/>
      <c r="HCR13"/>
      <c r="HCS13"/>
      <c r="HCT13"/>
      <c r="HCU13"/>
      <c r="HCV13"/>
      <c r="HCW13"/>
      <c r="HCX13"/>
      <c r="HCY13"/>
      <c r="HCZ13"/>
      <c r="HDA13"/>
      <c r="HDB13"/>
      <c r="HDC13"/>
      <c r="HDD13"/>
      <c r="HDE13"/>
      <c r="HDF13"/>
      <c r="HDG13"/>
      <c r="HDH13"/>
      <c r="HDI13"/>
      <c r="HDJ13"/>
      <c r="HDK13"/>
      <c r="HDL13"/>
      <c r="HDM13"/>
      <c r="HDN13"/>
      <c r="HDO13"/>
      <c r="HDP13"/>
      <c r="HDQ13"/>
      <c r="HDR13"/>
      <c r="HDS13"/>
      <c r="HDT13"/>
      <c r="HDU13"/>
      <c r="HDV13"/>
      <c r="HDW13"/>
      <c r="HDX13"/>
      <c r="HDY13"/>
      <c r="HDZ13"/>
      <c r="HEA13"/>
      <c r="HEB13"/>
      <c r="HEC13"/>
      <c r="HED13"/>
      <c r="HEE13"/>
      <c r="HEF13"/>
      <c r="HEG13"/>
      <c r="HEH13"/>
      <c r="HEI13"/>
      <c r="HEJ13"/>
      <c r="HEK13"/>
      <c r="HEL13"/>
      <c r="HEM13"/>
      <c r="HEN13"/>
      <c r="HEO13"/>
      <c r="HEP13"/>
      <c r="HEQ13"/>
      <c r="HER13"/>
      <c r="HES13"/>
      <c r="HET13"/>
      <c r="HEU13"/>
      <c r="HEV13"/>
      <c r="HEW13"/>
      <c r="HEX13"/>
      <c r="HEY13"/>
      <c r="HEZ13"/>
      <c r="HFA13"/>
      <c r="HFB13"/>
      <c r="HFC13"/>
      <c r="HFD13"/>
      <c r="HFE13"/>
      <c r="HFF13"/>
      <c r="HFG13"/>
      <c r="HFH13"/>
      <c r="HFI13"/>
      <c r="HFJ13"/>
      <c r="HFK13"/>
      <c r="HFL13"/>
      <c r="HFM13"/>
      <c r="HFN13"/>
      <c r="HFO13"/>
      <c r="HFP13"/>
      <c r="HFQ13"/>
      <c r="HFR13"/>
      <c r="HFS13"/>
      <c r="HFT13"/>
      <c r="HFU13"/>
      <c r="HFV13"/>
      <c r="HFW13"/>
      <c r="HFX13"/>
      <c r="HFY13"/>
      <c r="HFZ13"/>
      <c r="HGA13"/>
      <c r="HGB13"/>
      <c r="HGC13"/>
      <c r="HGD13"/>
      <c r="HGE13"/>
      <c r="HGF13"/>
      <c r="HGG13"/>
      <c r="HGH13"/>
      <c r="HGI13"/>
      <c r="HGJ13"/>
      <c r="HGK13"/>
      <c r="HGL13"/>
      <c r="HGM13"/>
      <c r="HGN13"/>
      <c r="HGO13"/>
      <c r="HGP13"/>
      <c r="HGQ13"/>
      <c r="HGR13"/>
      <c r="HGS13"/>
      <c r="HGT13"/>
      <c r="HGU13"/>
      <c r="HGV13"/>
      <c r="HGW13"/>
      <c r="HGX13"/>
      <c r="HGY13"/>
      <c r="HGZ13"/>
      <c r="HHA13"/>
      <c r="HHB13"/>
      <c r="HHC13"/>
      <c r="HHD13"/>
      <c r="HHE13"/>
      <c r="HHF13"/>
      <c r="HHG13"/>
      <c r="HHH13"/>
      <c r="HHI13"/>
      <c r="HHJ13"/>
      <c r="HHK13"/>
      <c r="HHL13"/>
      <c r="HHM13"/>
      <c r="HHN13"/>
      <c r="HHO13"/>
      <c r="HHP13"/>
      <c r="HHQ13"/>
      <c r="HHR13"/>
      <c r="HHS13"/>
      <c r="HHT13"/>
      <c r="HHU13"/>
      <c r="HHV13"/>
      <c r="HHW13"/>
      <c r="HHX13"/>
      <c r="HHY13"/>
      <c r="HHZ13"/>
      <c r="HIA13"/>
      <c r="HIB13"/>
      <c r="HIC13"/>
      <c r="HID13"/>
      <c r="HIE13"/>
      <c r="HIF13"/>
      <c r="HIG13"/>
      <c r="HIH13"/>
      <c r="HII13"/>
      <c r="HIJ13"/>
      <c r="HIK13"/>
      <c r="HIL13"/>
      <c r="HIM13"/>
      <c r="HIN13"/>
      <c r="HIO13"/>
      <c r="HIP13"/>
      <c r="HIQ13"/>
      <c r="HIR13"/>
      <c r="HIS13"/>
      <c r="HIT13"/>
      <c r="HIU13"/>
      <c r="HIV13"/>
      <c r="HIW13"/>
      <c r="HIX13"/>
      <c r="HIY13"/>
      <c r="HIZ13"/>
      <c r="HJA13"/>
      <c r="HJB13"/>
      <c r="HJC13"/>
      <c r="HJD13"/>
      <c r="HJE13"/>
      <c r="HJF13"/>
      <c r="HJG13"/>
      <c r="HJH13"/>
      <c r="HJI13"/>
      <c r="HJJ13"/>
      <c r="HJK13"/>
      <c r="HJL13"/>
      <c r="HJM13"/>
      <c r="HJN13"/>
      <c r="HJO13"/>
      <c r="HJP13"/>
      <c r="HJQ13"/>
      <c r="HJR13"/>
      <c r="HJS13"/>
      <c r="HJT13"/>
      <c r="HJU13"/>
      <c r="HJV13"/>
      <c r="HJW13"/>
      <c r="HJX13"/>
      <c r="HJY13"/>
      <c r="HJZ13"/>
      <c r="HKA13"/>
      <c r="HKB13"/>
      <c r="HKC13"/>
      <c r="HKD13"/>
      <c r="HKE13"/>
      <c r="HKF13"/>
      <c r="HKG13"/>
      <c r="HKH13"/>
      <c r="HKI13"/>
      <c r="HKJ13"/>
      <c r="HKK13"/>
      <c r="HKL13"/>
      <c r="HKM13"/>
      <c r="HKN13"/>
      <c r="HKO13"/>
      <c r="HKP13"/>
      <c r="HKQ13"/>
      <c r="HKR13"/>
      <c r="HKS13"/>
      <c r="HKT13"/>
      <c r="HKU13"/>
      <c r="HKV13"/>
      <c r="HKW13"/>
      <c r="HKX13"/>
      <c r="HKY13"/>
      <c r="HKZ13"/>
      <c r="HLA13"/>
      <c r="HLB13"/>
      <c r="HLC13"/>
      <c r="HLD13"/>
      <c r="HLE13"/>
      <c r="HLF13"/>
      <c r="HLG13"/>
      <c r="HLH13"/>
      <c r="HLI13"/>
      <c r="HLJ13"/>
      <c r="HLK13"/>
      <c r="HLL13"/>
      <c r="HLM13"/>
      <c r="HLN13"/>
      <c r="HLO13"/>
      <c r="HLP13"/>
      <c r="HLQ13"/>
      <c r="HLR13"/>
      <c r="HLS13"/>
      <c r="HLT13"/>
      <c r="HLU13"/>
      <c r="HLV13"/>
      <c r="HLW13"/>
      <c r="HLX13"/>
      <c r="HLY13"/>
      <c r="HLZ13"/>
      <c r="HMA13"/>
      <c r="HMB13"/>
      <c r="HMC13"/>
      <c r="HMD13"/>
      <c r="HME13"/>
      <c r="HMF13"/>
      <c r="HMG13"/>
      <c r="HMH13"/>
      <c r="HMI13"/>
      <c r="HMJ13"/>
      <c r="HMK13"/>
      <c r="HML13"/>
      <c r="HMM13"/>
      <c r="HMN13"/>
      <c r="HMO13"/>
      <c r="HMP13"/>
      <c r="HMQ13"/>
      <c r="HMR13"/>
      <c r="HMS13"/>
      <c r="HMT13"/>
      <c r="HMU13"/>
      <c r="HMV13"/>
      <c r="HMW13"/>
      <c r="HMX13"/>
      <c r="HMY13"/>
      <c r="HMZ13"/>
      <c r="HNA13"/>
      <c r="HNB13"/>
      <c r="HNC13"/>
      <c r="HND13"/>
      <c r="HNE13"/>
      <c r="HNF13"/>
      <c r="HNG13"/>
      <c r="HNH13"/>
      <c r="HNI13"/>
      <c r="HNJ13"/>
      <c r="HNK13"/>
      <c r="HNL13"/>
      <c r="HNM13"/>
      <c r="HNN13"/>
      <c r="HNO13"/>
      <c r="HNP13"/>
      <c r="HNQ13"/>
      <c r="HNR13"/>
      <c r="HNS13"/>
      <c r="HNT13"/>
      <c r="HNU13"/>
      <c r="HNV13"/>
      <c r="HNW13"/>
      <c r="HNX13"/>
      <c r="HNY13"/>
      <c r="HNZ13"/>
      <c r="HOA13"/>
      <c r="HOB13"/>
      <c r="HOC13"/>
      <c r="HOD13"/>
      <c r="HOE13"/>
      <c r="HOF13"/>
      <c r="HOG13"/>
      <c r="HOH13"/>
      <c r="HOI13"/>
      <c r="HOJ13"/>
      <c r="HOK13"/>
      <c r="HOL13"/>
      <c r="HOM13"/>
      <c r="HON13"/>
      <c r="HOO13"/>
      <c r="HOP13"/>
      <c r="HOQ13"/>
      <c r="HOR13"/>
      <c r="HOS13"/>
      <c r="HOT13"/>
      <c r="HOU13"/>
      <c r="HOV13"/>
      <c r="HOW13"/>
      <c r="HOX13"/>
      <c r="HOY13"/>
      <c r="HOZ13"/>
      <c r="HPA13"/>
      <c r="HPB13"/>
      <c r="HPC13"/>
      <c r="HPD13"/>
      <c r="HPE13"/>
      <c r="HPF13"/>
      <c r="HPG13"/>
      <c r="HPH13"/>
      <c r="HPI13"/>
      <c r="HPJ13"/>
      <c r="HPK13"/>
      <c r="HPL13"/>
      <c r="HPM13"/>
      <c r="HPN13"/>
      <c r="HPO13"/>
      <c r="HPP13"/>
      <c r="HPQ13"/>
      <c r="HPR13"/>
      <c r="HPS13"/>
      <c r="HPT13"/>
      <c r="HPU13"/>
      <c r="HPV13"/>
      <c r="HPW13"/>
      <c r="HPX13"/>
      <c r="HPY13"/>
      <c r="HPZ13"/>
      <c r="HQA13"/>
      <c r="HQB13"/>
      <c r="HQC13"/>
      <c r="HQD13"/>
      <c r="HQE13"/>
      <c r="HQF13"/>
      <c r="HQG13"/>
      <c r="HQH13"/>
      <c r="HQI13"/>
      <c r="HQJ13"/>
      <c r="HQK13"/>
      <c r="HQL13"/>
      <c r="HQM13"/>
      <c r="HQN13"/>
      <c r="HQO13"/>
      <c r="HQP13"/>
      <c r="HQQ13"/>
      <c r="HQR13"/>
      <c r="HQS13"/>
      <c r="HQT13"/>
      <c r="HQU13"/>
      <c r="HQV13"/>
      <c r="HQW13"/>
      <c r="HQX13"/>
      <c r="HQY13"/>
      <c r="HQZ13"/>
      <c r="HRA13"/>
      <c r="HRB13"/>
      <c r="HRC13"/>
      <c r="HRD13"/>
      <c r="HRE13"/>
      <c r="HRF13"/>
      <c r="HRG13"/>
      <c r="HRH13"/>
      <c r="HRI13"/>
      <c r="HRJ13"/>
      <c r="HRK13"/>
      <c r="HRL13"/>
      <c r="HRM13"/>
      <c r="HRN13"/>
      <c r="HRO13"/>
      <c r="HRP13"/>
      <c r="HRQ13"/>
      <c r="HRR13"/>
      <c r="HRS13"/>
      <c r="HRT13"/>
      <c r="HRU13"/>
      <c r="HRV13"/>
      <c r="HRW13"/>
      <c r="HRX13"/>
      <c r="HRY13"/>
      <c r="HRZ13"/>
      <c r="HSA13"/>
      <c r="HSB13"/>
      <c r="HSC13"/>
      <c r="HSD13"/>
      <c r="HSE13"/>
      <c r="HSF13"/>
      <c r="HSG13"/>
      <c r="HSH13"/>
      <c r="HSI13"/>
      <c r="HSJ13"/>
      <c r="HSK13"/>
      <c r="HSL13"/>
      <c r="HSM13"/>
      <c r="HSN13"/>
      <c r="HSO13"/>
      <c r="HSP13"/>
      <c r="HSQ13"/>
      <c r="HSR13"/>
      <c r="HSS13"/>
      <c r="HST13"/>
      <c r="HSU13"/>
      <c r="HSV13"/>
      <c r="HSW13"/>
      <c r="HSX13"/>
      <c r="HSY13"/>
      <c r="HSZ13"/>
      <c r="HTA13"/>
      <c r="HTB13"/>
      <c r="HTC13"/>
      <c r="HTD13"/>
      <c r="HTE13"/>
      <c r="HTF13"/>
      <c r="HTG13"/>
      <c r="HTH13"/>
      <c r="HTI13"/>
      <c r="HTJ13"/>
      <c r="HTK13"/>
      <c r="HTL13"/>
      <c r="HTM13"/>
      <c r="HTN13"/>
      <c r="HTO13"/>
      <c r="HTP13"/>
      <c r="HTQ13"/>
      <c r="HTR13"/>
      <c r="HTS13"/>
      <c r="HTT13"/>
      <c r="HTU13"/>
      <c r="HTV13"/>
      <c r="HTW13"/>
      <c r="HTX13"/>
      <c r="HTY13"/>
      <c r="HTZ13"/>
      <c r="HUA13"/>
      <c r="HUB13"/>
      <c r="HUC13"/>
      <c r="HUD13"/>
      <c r="HUE13"/>
      <c r="HUF13"/>
      <c r="HUG13"/>
      <c r="HUH13"/>
      <c r="HUI13"/>
      <c r="HUJ13"/>
      <c r="HUK13"/>
      <c r="HUL13"/>
      <c r="HUM13"/>
      <c r="HUN13"/>
      <c r="HUO13"/>
      <c r="HUP13"/>
      <c r="HUQ13"/>
      <c r="HUR13"/>
      <c r="HUS13"/>
      <c r="HUT13"/>
      <c r="HUU13"/>
      <c r="HUV13"/>
      <c r="HUW13"/>
      <c r="HUX13"/>
      <c r="HUY13"/>
      <c r="HUZ13"/>
      <c r="HVA13"/>
      <c r="HVB13"/>
      <c r="HVC13"/>
      <c r="HVD13"/>
      <c r="HVE13"/>
      <c r="HVF13"/>
      <c r="HVG13"/>
      <c r="HVH13"/>
      <c r="HVI13"/>
      <c r="HVJ13"/>
      <c r="HVK13"/>
      <c r="HVL13"/>
      <c r="HVM13"/>
      <c r="HVN13"/>
      <c r="HVO13"/>
      <c r="HVP13"/>
      <c r="HVQ13"/>
      <c r="HVR13"/>
      <c r="HVS13"/>
      <c r="HVT13"/>
      <c r="HVU13"/>
      <c r="HVV13"/>
      <c r="HVW13"/>
      <c r="HVX13"/>
      <c r="HVY13"/>
      <c r="HVZ13"/>
      <c r="HWA13"/>
      <c r="HWB13"/>
      <c r="HWC13"/>
      <c r="HWD13"/>
      <c r="HWE13"/>
      <c r="HWF13"/>
      <c r="HWG13"/>
      <c r="HWH13"/>
      <c r="HWI13"/>
      <c r="HWJ13"/>
      <c r="HWK13"/>
      <c r="HWL13"/>
      <c r="HWM13"/>
      <c r="HWN13"/>
      <c r="HWO13"/>
      <c r="HWP13"/>
      <c r="HWQ13"/>
      <c r="HWR13"/>
      <c r="HWS13"/>
      <c r="HWT13"/>
      <c r="HWU13"/>
      <c r="HWV13"/>
      <c r="HWW13"/>
      <c r="HWX13"/>
      <c r="HWY13"/>
      <c r="HWZ13"/>
      <c r="HXA13"/>
      <c r="HXB13"/>
      <c r="HXC13"/>
      <c r="HXD13"/>
      <c r="HXE13"/>
      <c r="HXF13"/>
      <c r="HXG13"/>
      <c r="HXH13"/>
      <c r="HXI13"/>
      <c r="HXJ13"/>
      <c r="HXK13"/>
      <c r="HXL13"/>
      <c r="HXM13"/>
      <c r="HXN13"/>
      <c r="HXO13"/>
      <c r="HXP13"/>
      <c r="HXQ13"/>
      <c r="HXR13"/>
      <c r="HXS13"/>
      <c r="HXT13"/>
      <c r="HXU13"/>
      <c r="HXV13"/>
      <c r="HXW13"/>
      <c r="HXX13"/>
      <c r="HXY13"/>
      <c r="HXZ13"/>
      <c r="HYA13"/>
      <c r="HYB13"/>
      <c r="HYC13"/>
      <c r="HYD13"/>
      <c r="HYE13"/>
      <c r="HYF13"/>
      <c r="HYG13"/>
      <c r="HYH13"/>
      <c r="HYI13"/>
      <c r="HYJ13"/>
      <c r="HYK13"/>
      <c r="HYL13"/>
      <c r="HYM13"/>
      <c r="HYN13"/>
      <c r="HYO13"/>
      <c r="HYP13"/>
      <c r="HYQ13"/>
      <c r="HYR13"/>
      <c r="HYS13"/>
      <c r="HYT13"/>
      <c r="HYU13"/>
      <c r="HYV13"/>
      <c r="HYW13"/>
      <c r="HYX13"/>
      <c r="HYY13"/>
      <c r="HYZ13"/>
      <c r="HZA13"/>
      <c r="HZB13"/>
      <c r="HZC13"/>
      <c r="HZD13"/>
      <c r="HZE13"/>
      <c r="HZF13"/>
      <c r="HZG13"/>
      <c r="HZH13"/>
      <c r="HZI13"/>
      <c r="HZJ13"/>
      <c r="HZK13"/>
      <c r="HZL13"/>
      <c r="HZM13"/>
      <c r="HZN13"/>
      <c r="HZO13"/>
      <c r="HZP13"/>
      <c r="HZQ13"/>
      <c r="HZR13"/>
      <c r="HZS13"/>
      <c r="HZT13"/>
      <c r="HZU13"/>
      <c r="HZV13"/>
      <c r="HZW13"/>
      <c r="HZX13"/>
      <c r="HZY13"/>
      <c r="HZZ13"/>
      <c r="IAA13"/>
      <c r="IAB13"/>
      <c r="IAC13"/>
      <c r="IAD13"/>
      <c r="IAE13"/>
      <c r="IAF13"/>
      <c r="IAG13"/>
      <c r="IAH13"/>
      <c r="IAI13"/>
      <c r="IAJ13"/>
      <c r="IAK13"/>
      <c r="IAL13"/>
      <c r="IAM13"/>
      <c r="IAN13"/>
      <c r="IAO13"/>
      <c r="IAP13"/>
      <c r="IAQ13"/>
      <c r="IAR13"/>
      <c r="IAS13"/>
      <c r="IAT13"/>
      <c r="IAU13"/>
      <c r="IAV13"/>
      <c r="IAW13"/>
      <c r="IAX13"/>
      <c r="IAY13"/>
      <c r="IAZ13"/>
      <c r="IBA13"/>
      <c r="IBB13"/>
      <c r="IBC13"/>
      <c r="IBD13"/>
      <c r="IBE13"/>
      <c r="IBF13"/>
      <c r="IBG13"/>
      <c r="IBH13"/>
      <c r="IBI13"/>
      <c r="IBJ13"/>
      <c r="IBK13"/>
      <c r="IBL13"/>
      <c r="IBM13"/>
      <c r="IBN13"/>
      <c r="IBO13"/>
      <c r="IBP13"/>
      <c r="IBQ13"/>
      <c r="IBR13"/>
      <c r="IBS13"/>
      <c r="IBT13"/>
      <c r="IBU13"/>
      <c r="IBV13"/>
      <c r="IBW13"/>
      <c r="IBX13"/>
      <c r="IBY13"/>
      <c r="IBZ13"/>
      <c r="ICA13"/>
      <c r="ICB13"/>
      <c r="ICC13"/>
      <c r="ICD13"/>
      <c r="ICE13"/>
      <c r="ICF13"/>
      <c r="ICG13"/>
      <c r="ICH13"/>
      <c r="ICI13"/>
      <c r="ICJ13"/>
      <c r="ICK13"/>
      <c r="ICL13"/>
      <c r="ICM13"/>
      <c r="ICN13"/>
      <c r="ICO13"/>
      <c r="ICP13"/>
      <c r="ICQ13"/>
      <c r="ICR13"/>
      <c r="ICS13"/>
      <c r="ICT13"/>
      <c r="ICU13"/>
      <c r="ICV13"/>
      <c r="ICW13"/>
      <c r="ICX13"/>
      <c r="ICY13"/>
      <c r="ICZ13"/>
      <c r="IDA13"/>
      <c r="IDB13"/>
      <c r="IDC13"/>
      <c r="IDD13"/>
      <c r="IDE13"/>
      <c r="IDF13"/>
      <c r="IDG13"/>
      <c r="IDH13"/>
      <c r="IDI13"/>
      <c r="IDJ13"/>
      <c r="IDK13"/>
      <c r="IDL13"/>
      <c r="IDM13"/>
      <c r="IDN13"/>
      <c r="IDO13"/>
      <c r="IDP13"/>
      <c r="IDQ13"/>
      <c r="IDR13"/>
      <c r="IDS13"/>
      <c r="IDT13"/>
      <c r="IDU13"/>
      <c r="IDV13"/>
      <c r="IDW13"/>
      <c r="IDX13"/>
      <c r="IDY13"/>
      <c r="IDZ13"/>
      <c r="IEA13"/>
      <c r="IEB13"/>
      <c r="IEC13"/>
      <c r="IED13"/>
      <c r="IEE13"/>
      <c r="IEF13"/>
      <c r="IEG13"/>
      <c r="IEH13"/>
      <c r="IEI13"/>
      <c r="IEJ13"/>
      <c r="IEK13"/>
      <c r="IEL13"/>
      <c r="IEM13"/>
      <c r="IEN13"/>
      <c r="IEO13"/>
      <c r="IEP13"/>
      <c r="IEQ13"/>
      <c r="IER13"/>
      <c r="IES13"/>
      <c r="IET13"/>
      <c r="IEU13"/>
      <c r="IEV13"/>
      <c r="IEW13"/>
      <c r="IEX13"/>
      <c r="IEY13"/>
      <c r="IEZ13"/>
      <c r="IFA13"/>
      <c r="IFB13"/>
      <c r="IFC13"/>
      <c r="IFD13"/>
      <c r="IFE13"/>
      <c r="IFF13"/>
      <c r="IFG13"/>
      <c r="IFH13"/>
      <c r="IFI13"/>
      <c r="IFJ13"/>
      <c r="IFK13"/>
      <c r="IFL13"/>
      <c r="IFM13"/>
      <c r="IFN13"/>
      <c r="IFO13"/>
      <c r="IFP13"/>
      <c r="IFQ13"/>
      <c r="IFR13"/>
      <c r="IFS13"/>
      <c r="IFT13"/>
      <c r="IFU13"/>
      <c r="IFV13"/>
      <c r="IFW13"/>
      <c r="IFX13"/>
      <c r="IFY13"/>
      <c r="IFZ13"/>
      <c r="IGA13"/>
      <c r="IGB13"/>
      <c r="IGC13"/>
      <c r="IGD13"/>
      <c r="IGE13"/>
      <c r="IGF13"/>
      <c r="IGG13"/>
      <c r="IGH13"/>
      <c r="IGI13"/>
      <c r="IGJ13"/>
      <c r="IGK13"/>
      <c r="IGL13"/>
      <c r="IGM13"/>
      <c r="IGN13"/>
      <c r="IGO13"/>
      <c r="IGP13"/>
      <c r="IGQ13"/>
      <c r="IGR13"/>
      <c r="IGS13"/>
      <c r="IGT13"/>
      <c r="IGU13"/>
      <c r="IGV13"/>
      <c r="IGW13"/>
      <c r="IGX13"/>
      <c r="IGY13"/>
      <c r="IGZ13"/>
      <c r="IHA13"/>
      <c r="IHB13"/>
      <c r="IHC13"/>
      <c r="IHD13"/>
      <c r="IHE13"/>
      <c r="IHF13"/>
      <c r="IHG13"/>
      <c r="IHH13"/>
      <c r="IHI13"/>
      <c r="IHJ13"/>
      <c r="IHK13"/>
      <c r="IHL13"/>
      <c r="IHM13"/>
      <c r="IHN13"/>
      <c r="IHO13"/>
      <c r="IHP13"/>
      <c r="IHQ13"/>
      <c r="IHR13"/>
      <c r="IHS13"/>
      <c r="IHT13"/>
      <c r="IHU13"/>
      <c r="IHV13"/>
      <c r="IHW13"/>
      <c r="IHX13"/>
      <c r="IHY13"/>
      <c r="IHZ13"/>
      <c r="IIA13"/>
      <c r="IIB13"/>
      <c r="IIC13"/>
      <c r="IID13"/>
      <c r="IIE13"/>
      <c r="IIF13"/>
      <c r="IIG13"/>
      <c r="IIH13"/>
      <c r="III13"/>
      <c r="IIJ13"/>
      <c r="IIK13"/>
      <c r="IIL13"/>
      <c r="IIM13"/>
      <c r="IIN13"/>
      <c r="IIO13"/>
      <c r="IIP13"/>
      <c r="IIQ13"/>
      <c r="IIR13"/>
      <c r="IIS13"/>
      <c r="IIT13"/>
      <c r="IIU13"/>
      <c r="IIV13"/>
      <c r="IIW13"/>
      <c r="IIX13"/>
      <c r="IIY13"/>
      <c r="IIZ13"/>
      <c r="IJA13"/>
      <c r="IJB13"/>
      <c r="IJC13"/>
      <c r="IJD13"/>
      <c r="IJE13"/>
      <c r="IJF13"/>
      <c r="IJG13"/>
      <c r="IJH13"/>
      <c r="IJI13"/>
      <c r="IJJ13"/>
      <c r="IJK13"/>
      <c r="IJL13"/>
      <c r="IJM13"/>
      <c r="IJN13"/>
      <c r="IJO13"/>
      <c r="IJP13"/>
      <c r="IJQ13"/>
      <c r="IJR13"/>
      <c r="IJS13"/>
      <c r="IJT13"/>
      <c r="IJU13"/>
      <c r="IJV13"/>
      <c r="IJW13"/>
      <c r="IJX13"/>
      <c r="IJY13"/>
      <c r="IJZ13"/>
      <c r="IKA13"/>
      <c r="IKB13"/>
      <c r="IKC13"/>
      <c r="IKD13"/>
      <c r="IKE13"/>
      <c r="IKF13"/>
      <c r="IKG13"/>
      <c r="IKH13"/>
      <c r="IKI13"/>
      <c r="IKJ13"/>
      <c r="IKK13"/>
      <c r="IKL13"/>
      <c r="IKM13"/>
      <c r="IKN13"/>
      <c r="IKO13"/>
      <c r="IKP13"/>
      <c r="IKQ13"/>
      <c r="IKR13"/>
      <c r="IKS13"/>
      <c r="IKT13"/>
      <c r="IKU13"/>
      <c r="IKV13"/>
      <c r="IKW13"/>
      <c r="IKX13"/>
      <c r="IKY13"/>
      <c r="IKZ13"/>
      <c r="ILA13"/>
      <c r="ILB13"/>
      <c r="ILC13"/>
      <c r="ILD13"/>
      <c r="ILE13"/>
      <c r="ILF13"/>
      <c r="ILG13"/>
      <c r="ILH13"/>
      <c r="ILI13"/>
      <c r="ILJ13"/>
      <c r="ILK13"/>
      <c r="ILL13"/>
      <c r="ILM13"/>
      <c r="ILN13"/>
      <c r="ILO13"/>
      <c r="ILP13"/>
      <c r="ILQ13"/>
      <c r="ILR13"/>
      <c r="ILS13"/>
      <c r="ILT13"/>
      <c r="ILU13"/>
      <c r="ILV13"/>
      <c r="ILW13"/>
      <c r="ILX13"/>
      <c r="ILY13"/>
      <c r="ILZ13"/>
      <c r="IMA13"/>
      <c r="IMB13"/>
      <c r="IMC13"/>
      <c r="IMD13"/>
      <c r="IME13"/>
      <c r="IMF13"/>
      <c r="IMG13"/>
      <c r="IMH13"/>
      <c r="IMI13"/>
      <c r="IMJ13"/>
      <c r="IMK13"/>
      <c r="IML13"/>
      <c r="IMM13"/>
      <c r="IMN13"/>
      <c r="IMO13"/>
      <c r="IMP13"/>
      <c r="IMQ13"/>
      <c r="IMR13"/>
      <c r="IMS13"/>
      <c r="IMT13"/>
      <c r="IMU13"/>
      <c r="IMV13"/>
      <c r="IMW13"/>
      <c r="IMX13"/>
      <c r="IMY13"/>
      <c r="IMZ13"/>
      <c r="INA13"/>
      <c r="INB13"/>
      <c r="INC13"/>
      <c r="IND13"/>
      <c r="INE13"/>
      <c r="INF13"/>
      <c r="ING13"/>
      <c r="INH13"/>
      <c r="INI13"/>
      <c r="INJ13"/>
      <c r="INK13"/>
      <c r="INL13"/>
      <c r="INM13"/>
      <c r="INN13"/>
      <c r="INO13"/>
      <c r="INP13"/>
      <c r="INQ13"/>
      <c r="INR13"/>
      <c r="INS13"/>
      <c r="INT13"/>
      <c r="INU13"/>
      <c r="INV13"/>
      <c r="INW13"/>
      <c r="INX13"/>
      <c r="INY13"/>
      <c r="INZ13"/>
      <c r="IOA13"/>
      <c r="IOB13"/>
      <c r="IOC13"/>
      <c r="IOD13"/>
      <c r="IOE13"/>
      <c r="IOF13"/>
      <c r="IOG13"/>
      <c r="IOH13"/>
      <c r="IOI13"/>
      <c r="IOJ13"/>
      <c r="IOK13"/>
      <c r="IOL13"/>
      <c r="IOM13"/>
      <c r="ION13"/>
      <c r="IOO13"/>
      <c r="IOP13"/>
      <c r="IOQ13"/>
      <c r="IOR13"/>
      <c r="IOS13"/>
      <c r="IOT13"/>
      <c r="IOU13"/>
      <c r="IOV13"/>
      <c r="IOW13"/>
      <c r="IOX13"/>
      <c r="IOY13"/>
      <c r="IOZ13"/>
      <c r="IPA13"/>
      <c r="IPB13"/>
      <c r="IPC13"/>
      <c r="IPD13"/>
      <c r="IPE13"/>
      <c r="IPF13"/>
      <c r="IPG13"/>
      <c r="IPH13"/>
      <c r="IPI13"/>
      <c r="IPJ13"/>
      <c r="IPK13"/>
      <c r="IPL13"/>
      <c r="IPM13"/>
      <c r="IPN13"/>
      <c r="IPO13"/>
      <c r="IPP13"/>
      <c r="IPQ13"/>
      <c r="IPR13"/>
      <c r="IPS13"/>
      <c r="IPT13"/>
      <c r="IPU13"/>
      <c r="IPV13"/>
      <c r="IPW13"/>
      <c r="IPX13"/>
      <c r="IPY13"/>
      <c r="IPZ13"/>
      <c r="IQA13"/>
      <c r="IQB13"/>
      <c r="IQC13"/>
      <c r="IQD13"/>
      <c r="IQE13"/>
      <c r="IQF13"/>
      <c r="IQG13"/>
      <c r="IQH13"/>
      <c r="IQI13"/>
      <c r="IQJ13"/>
      <c r="IQK13"/>
      <c r="IQL13"/>
      <c r="IQM13"/>
      <c r="IQN13"/>
      <c r="IQO13"/>
      <c r="IQP13"/>
      <c r="IQQ13"/>
      <c r="IQR13"/>
      <c r="IQS13"/>
      <c r="IQT13"/>
      <c r="IQU13"/>
      <c r="IQV13"/>
      <c r="IQW13"/>
      <c r="IQX13"/>
      <c r="IQY13"/>
      <c r="IQZ13"/>
      <c r="IRA13"/>
      <c r="IRB13"/>
      <c r="IRC13"/>
      <c r="IRD13"/>
      <c r="IRE13"/>
      <c r="IRF13"/>
      <c r="IRG13"/>
      <c r="IRH13"/>
      <c r="IRI13"/>
      <c r="IRJ13"/>
      <c r="IRK13"/>
      <c r="IRL13"/>
      <c r="IRM13"/>
      <c r="IRN13"/>
      <c r="IRO13"/>
      <c r="IRP13"/>
      <c r="IRQ13"/>
      <c r="IRR13"/>
      <c r="IRS13"/>
      <c r="IRT13"/>
      <c r="IRU13"/>
      <c r="IRV13"/>
      <c r="IRW13"/>
      <c r="IRX13"/>
      <c r="IRY13"/>
      <c r="IRZ13"/>
      <c r="ISA13"/>
      <c r="ISB13"/>
      <c r="ISC13"/>
      <c r="ISD13"/>
      <c r="ISE13"/>
      <c r="ISF13"/>
      <c r="ISG13"/>
      <c r="ISH13"/>
      <c r="ISI13"/>
      <c r="ISJ13"/>
      <c r="ISK13"/>
      <c r="ISL13"/>
      <c r="ISM13"/>
      <c r="ISN13"/>
      <c r="ISO13"/>
      <c r="ISP13"/>
      <c r="ISQ13"/>
      <c r="ISR13"/>
      <c r="ISS13"/>
      <c r="IST13"/>
      <c r="ISU13"/>
      <c r="ISV13"/>
      <c r="ISW13"/>
      <c r="ISX13"/>
      <c r="ISY13"/>
      <c r="ISZ13"/>
      <c r="ITA13"/>
      <c r="ITB13"/>
      <c r="ITC13"/>
      <c r="ITD13"/>
      <c r="ITE13"/>
      <c r="ITF13"/>
      <c r="ITG13"/>
      <c r="ITH13"/>
      <c r="ITI13"/>
      <c r="ITJ13"/>
      <c r="ITK13"/>
      <c r="ITL13"/>
      <c r="ITM13"/>
      <c r="ITN13"/>
      <c r="ITO13"/>
      <c r="ITP13"/>
      <c r="ITQ13"/>
      <c r="ITR13"/>
      <c r="ITS13"/>
      <c r="ITT13"/>
      <c r="ITU13"/>
      <c r="ITV13"/>
      <c r="ITW13"/>
      <c r="ITX13"/>
      <c r="ITY13"/>
      <c r="ITZ13"/>
      <c r="IUA13"/>
      <c r="IUB13"/>
      <c r="IUC13"/>
      <c r="IUD13"/>
      <c r="IUE13"/>
      <c r="IUF13"/>
      <c r="IUG13"/>
      <c r="IUH13"/>
      <c r="IUI13"/>
      <c r="IUJ13"/>
      <c r="IUK13"/>
      <c r="IUL13"/>
      <c r="IUM13"/>
      <c r="IUN13"/>
      <c r="IUO13"/>
      <c r="IUP13"/>
      <c r="IUQ13"/>
      <c r="IUR13"/>
      <c r="IUS13"/>
      <c r="IUT13"/>
      <c r="IUU13"/>
      <c r="IUV13"/>
      <c r="IUW13"/>
      <c r="IUX13"/>
      <c r="IUY13"/>
      <c r="IUZ13"/>
      <c r="IVA13"/>
      <c r="IVB13"/>
      <c r="IVC13"/>
      <c r="IVD13"/>
      <c r="IVE13"/>
      <c r="IVF13"/>
      <c r="IVG13"/>
      <c r="IVH13"/>
      <c r="IVI13"/>
      <c r="IVJ13"/>
      <c r="IVK13"/>
      <c r="IVL13"/>
      <c r="IVM13"/>
      <c r="IVN13"/>
      <c r="IVO13"/>
      <c r="IVP13"/>
      <c r="IVQ13"/>
      <c r="IVR13"/>
      <c r="IVS13"/>
      <c r="IVT13"/>
      <c r="IVU13"/>
      <c r="IVV13"/>
      <c r="IVW13"/>
      <c r="IVX13"/>
      <c r="IVY13"/>
      <c r="IVZ13"/>
      <c r="IWA13"/>
      <c r="IWB13"/>
      <c r="IWC13"/>
      <c r="IWD13"/>
      <c r="IWE13"/>
      <c r="IWF13"/>
      <c r="IWG13"/>
      <c r="IWH13"/>
      <c r="IWI13"/>
      <c r="IWJ13"/>
      <c r="IWK13"/>
      <c r="IWL13"/>
      <c r="IWM13"/>
      <c r="IWN13"/>
      <c r="IWO13"/>
      <c r="IWP13"/>
      <c r="IWQ13"/>
      <c r="IWR13"/>
      <c r="IWS13"/>
      <c r="IWT13"/>
      <c r="IWU13"/>
      <c r="IWV13"/>
      <c r="IWW13"/>
      <c r="IWX13"/>
      <c r="IWY13"/>
      <c r="IWZ13"/>
      <c r="IXA13"/>
      <c r="IXB13"/>
      <c r="IXC13"/>
      <c r="IXD13"/>
      <c r="IXE13"/>
      <c r="IXF13"/>
      <c r="IXG13"/>
      <c r="IXH13"/>
      <c r="IXI13"/>
      <c r="IXJ13"/>
      <c r="IXK13"/>
      <c r="IXL13"/>
      <c r="IXM13"/>
      <c r="IXN13"/>
      <c r="IXO13"/>
      <c r="IXP13"/>
      <c r="IXQ13"/>
      <c r="IXR13"/>
      <c r="IXS13"/>
      <c r="IXT13"/>
      <c r="IXU13"/>
      <c r="IXV13"/>
      <c r="IXW13"/>
      <c r="IXX13"/>
      <c r="IXY13"/>
      <c r="IXZ13"/>
      <c r="IYA13"/>
      <c r="IYB13"/>
      <c r="IYC13"/>
      <c r="IYD13"/>
      <c r="IYE13"/>
      <c r="IYF13"/>
      <c r="IYG13"/>
      <c r="IYH13"/>
      <c r="IYI13"/>
      <c r="IYJ13"/>
      <c r="IYK13"/>
      <c r="IYL13"/>
      <c r="IYM13"/>
      <c r="IYN13"/>
      <c r="IYO13"/>
      <c r="IYP13"/>
      <c r="IYQ13"/>
      <c r="IYR13"/>
      <c r="IYS13"/>
      <c r="IYT13"/>
      <c r="IYU13"/>
      <c r="IYV13"/>
      <c r="IYW13"/>
      <c r="IYX13"/>
      <c r="IYY13"/>
      <c r="IYZ13"/>
      <c r="IZA13"/>
      <c r="IZB13"/>
      <c r="IZC13"/>
      <c r="IZD13"/>
      <c r="IZE13"/>
      <c r="IZF13"/>
      <c r="IZG13"/>
      <c r="IZH13"/>
      <c r="IZI13"/>
      <c r="IZJ13"/>
      <c r="IZK13"/>
      <c r="IZL13"/>
      <c r="IZM13"/>
      <c r="IZN13"/>
      <c r="IZO13"/>
      <c r="IZP13"/>
      <c r="IZQ13"/>
      <c r="IZR13"/>
      <c r="IZS13"/>
      <c r="IZT13"/>
      <c r="IZU13"/>
      <c r="IZV13"/>
      <c r="IZW13"/>
      <c r="IZX13"/>
      <c r="IZY13"/>
      <c r="IZZ13"/>
      <c r="JAA13"/>
      <c r="JAB13"/>
      <c r="JAC13"/>
      <c r="JAD13"/>
      <c r="JAE13"/>
      <c r="JAF13"/>
      <c r="JAG13"/>
      <c r="JAH13"/>
      <c r="JAI13"/>
      <c r="JAJ13"/>
      <c r="JAK13"/>
      <c r="JAL13"/>
      <c r="JAM13"/>
      <c r="JAN13"/>
      <c r="JAO13"/>
      <c r="JAP13"/>
      <c r="JAQ13"/>
      <c r="JAR13"/>
      <c r="JAS13"/>
      <c r="JAT13"/>
      <c r="JAU13"/>
      <c r="JAV13"/>
      <c r="JAW13"/>
      <c r="JAX13"/>
      <c r="JAY13"/>
      <c r="JAZ13"/>
      <c r="JBA13"/>
      <c r="JBB13"/>
      <c r="JBC13"/>
      <c r="JBD13"/>
      <c r="JBE13"/>
      <c r="JBF13"/>
      <c r="JBG13"/>
      <c r="JBH13"/>
      <c r="JBI13"/>
      <c r="JBJ13"/>
      <c r="JBK13"/>
      <c r="JBL13"/>
      <c r="JBM13"/>
      <c r="JBN13"/>
      <c r="JBO13"/>
      <c r="JBP13"/>
      <c r="JBQ13"/>
      <c r="JBR13"/>
      <c r="JBS13"/>
      <c r="JBT13"/>
      <c r="JBU13"/>
      <c r="JBV13"/>
      <c r="JBW13"/>
      <c r="JBX13"/>
      <c r="JBY13"/>
      <c r="JBZ13"/>
      <c r="JCA13"/>
      <c r="JCB13"/>
      <c r="JCC13"/>
      <c r="JCD13"/>
      <c r="JCE13"/>
      <c r="JCF13"/>
      <c r="JCG13"/>
      <c r="JCH13"/>
      <c r="JCI13"/>
      <c r="JCJ13"/>
      <c r="JCK13"/>
      <c r="JCL13"/>
      <c r="JCM13"/>
      <c r="JCN13"/>
      <c r="JCO13"/>
      <c r="JCP13"/>
      <c r="JCQ13"/>
      <c r="JCR13"/>
      <c r="JCS13"/>
      <c r="JCT13"/>
      <c r="JCU13"/>
      <c r="JCV13"/>
      <c r="JCW13"/>
      <c r="JCX13"/>
      <c r="JCY13"/>
      <c r="JCZ13"/>
      <c r="JDA13"/>
      <c r="JDB13"/>
      <c r="JDC13"/>
      <c r="JDD13"/>
      <c r="JDE13"/>
      <c r="JDF13"/>
      <c r="JDG13"/>
      <c r="JDH13"/>
      <c r="JDI13"/>
      <c r="JDJ13"/>
      <c r="JDK13"/>
      <c r="JDL13"/>
      <c r="JDM13"/>
      <c r="JDN13"/>
      <c r="JDO13"/>
      <c r="JDP13"/>
      <c r="JDQ13"/>
      <c r="JDR13"/>
      <c r="JDS13"/>
      <c r="JDT13"/>
      <c r="JDU13"/>
      <c r="JDV13"/>
      <c r="JDW13"/>
      <c r="JDX13"/>
      <c r="JDY13"/>
      <c r="JDZ13"/>
      <c r="JEA13"/>
      <c r="JEB13"/>
      <c r="JEC13"/>
      <c r="JED13"/>
      <c r="JEE13"/>
      <c r="JEF13"/>
      <c r="JEG13"/>
      <c r="JEH13"/>
      <c r="JEI13"/>
      <c r="JEJ13"/>
      <c r="JEK13"/>
      <c r="JEL13"/>
      <c r="JEM13"/>
      <c r="JEN13"/>
      <c r="JEO13"/>
      <c r="JEP13"/>
      <c r="JEQ13"/>
      <c r="JER13"/>
      <c r="JES13"/>
      <c r="JET13"/>
      <c r="JEU13"/>
      <c r="JEV13"/>
      <c r="JEW13"/>
      <c r="JEX13"/>
      <c r="JEY13"/>
      <c r="JEZ13"/>
      <c r="JFA13"/>
      <c r="JFB13"/>
      <c r="JFC13"/>
      <c r="JFD13"/>
      <c r="JFE13"/>
      <c r="JFF13"/>
      <c r="JFG13"/>
      <c r="JFH13"/>
      <c r="JFI13"/>
      <c r="JFJ13"/>
      <c r="JFK13"/>
      <c r="JFL13"/>
      <c r="JFM13"/>
      <c r="JFN13"/>
      <c r="JFO13"/>
      <c r="JFP13"/>
      <c r="JFQ13"/>
      <c r="JFR13"/>
      <c r="JFS13"/>
      <c r="JFT13"/>
      <c r="JFU13"/>
      <c r="JFV13"/>
      <c r="JFW13"/>
      <c r="JFX13"/>
      <c r="JFY13"/>
      <c r="JFZ13"/>
      <c r="JGA13"/>
      <c r="JGB13"/>
      <c r="JGC13"/>
      <c r="JGD13"/>
      <c r="JGE13"/>
      <c r="JGF13"/>
      <c r="JGG13"/>
      <c r="JGH13"/>
      <c r="JGI13"/>
      <c r="JGJ13"/>
      <c r="JGK13"/>
      <c r="JGL13"/>
      <c r="JGM13"/>
      <c r="JGN13"/>
      <c r="JGO13"/>
      <c r="JGP13"/>
      <c r="JGQ13"/>
      <c r="JGR13"/>
      <c r="JGS13"/>
      <c r="JGT13"/>
      <c r="JGU13"/>
      <c r="JGV13"/>
      <c r="JGW13"/>
      <c r="JGX13"/>
      <c r="JGY13"/>
      <c r="JGZ13"/>
      <c r="JHA13"/>
      <c r="JHB13"/>
      <c r="JHC13"/>
      <c r="JHD13"/>
      <c r="JHE13"/>
      <c r="JHF13"/>
      <c r="JHG13"/>
      <c r="JHH13"/>
      <c r="JHI13"/>
      <c r="JHJ13"/>
      <c r="JHK13"/>
      <c r="JHL13"/>
      <c r="JHM13"/>
      <c r="JHN13"/>
      <c r="JHO13"/>
      <c r="JHP13"/>
      <c r="JHQ13"/>
      <c r="JHR13"/>
      <c r="JHS13"/>
      <c r="JHT13"/>
      <c r="JHU13"/>
      <c r="JHV13"/>
      <c r="JHW13"/>
      <c r="JHX13"/>
      <c r="JHY13"/>
      <c r="JHZ13"/>
      <c r="JIA13"/>
      <c r="JIB13"/>
      <c r="JIC13"/>
      <c r="JID13"/>
      <c r="JIE13"/>
      <c r="JIF13"/>
      <c r="JIG13"/>
      <c r="JIH13"/>
      <c r="JII13"/>
      <c r="JIJ13"/>
      <c r="JIK13"/>
      <c r="JIL13"/>
      <c r="JIM13"/>
      <c r="JIN13"/>
      <c r="JIO13"/>
      <c r="JIP13"/>
      <c r="JIQ13"/>
      <c r="JIR13"/>
      <c r="JIS13"/>
      <c r="JIT13"/>
      <c r="JIU13"/>
      <c r="JIV13"/>
      <c r="JIW13"/>
      <c r="JIX13"/>
      <c r="JIY13"/>
      <c r="JIZ13"/>
      <c r="JJA13"/>
      <c r="JJB13"/>
      <c r="JJC13"/>
      <c r="JJD13"/>
      <c r="JJE13"/>
      <c r="JJF13"/>
      <c r="JJG13"/>
      <c r="JJH13"/>
      <c r="JJI13"/>
      <c r="JJJ13"/>
      <c r="JJK13"/>
      <c r="JJL13"/>
      <c r="JJM13"/>
      <c r="JJN13"/>
      <c r="JJO13"/>
      <c r="JJP13"/>
      <c r="JJQ13"/>
      <c r="JJR13"/>
      <c r="JJS13"/>
      <c r="JJT13"/>
      <c r="JJU13"/>
      <c r="JJV13"/>
      <c r="JJW13"/>
      <c r="JJX13"/>
      <c r="JJY13"/>
      <c r="JJZ13"/>
      <c r="JKA13"/>
      <c r="JKB13"/>
      <c r="JKC13"/>
      <c r="JKD13"/>
      <c r="JKE13"/>
      <c r="JKF13"/>
      <c r="JKG13"/>
      <c r="JKH13"/>
      <c r="JKI13"/>
      <c r="JKJ13"/>
      <c r="JKK13"/>
      <c r="JKL13"/>
      <c r="JKM13"/>
      <c r="JKN13"/>
      <c r="JKO13"/>
      <c r="JKP13"/>
      <c r="JKQ13"/>
      <c r="JKR13"/>
      <c r="JKS13"/>
      <c r="JKT13"/>
      <c r="JKU13"/>
      <c r="JKV13"/>
      <c r="JKW13"/>
      <c r="JKX13"/>
      <c r="JKY13"/>
      <c r="JKZ13"/>
      <c r="JLA13"/>
      <c r="JLB13"/>
      <c r="JLC13"/>
      <c r="JLD13"/>
      <c r="JLE13"/>
      <c r="JLF13"/>
      <c r="JLG13"/>
      <c r="JLH13"/>
      <c r="JLI13"/>
      <c r="JLJ13"/>
      <c r="JLK13"/>
      <c r="JLL13"/>
      <c r="JLM13"/>
      <c r="JLN13"/>
      <c r="JLO13"/>
      <c r="JLP13"/>
      <c r="JLQ13"/>
      <c r="JLR13"/>
      <c r="JLS13"/>
      <c r="JLT13"/>
      <c r="JLU13"/>
      <c r="JLV13"/>
      <c r="JLW13"/>
      <c r="JLX13"/>
      <c r="JLY13"/>
      <c r="JLZ13"/>
      <c r="JMA13"/>
      <c r="JMB13"/>
      <c r="JMC13"/>
      <c r="JMD13"/>
      <c r="JME13"/>
      <c r="JMF13"/>
      <c r="JMG13"/>
      <c r="JMH13"/>
      <c r="JMI13"/>
      <c r="JMJ13"/>
      <c r="JMK13"/>
      <c r="JML13"/>
      <c r="JMM13"/>
      <c r="JMN13"/>
      <c r="JMO13"/>
      <c r="JMP13"/>
      <c r="JMQ13"/>
      <c r="JMR13"/>
      <c r="JMS13"/>
      <c r="JMT13"/>
      <c r="JMU13"/>
      <c r="JMV13"/>
      <c r="JMW13"/>
      <c r="JMX13"/>
      <c r="JMY13"/>
      <c r="JMZ13"/>
      <c r="JNA13"/>
      <c r="JNB13"/>
      <c r="JNC13"/>
      <c r="JND13"/>
      <c r="JNE13"/>
      <c r="JNF13"/>
      <c r="JNG13"/>
      <c r="JNH13"/>
      <c r="JNI13"/>
      <c r="JNJ13"/>
      <c r="JNK13"/>
      <c r="JNL13"/>
      <c r="JNM13"/>
      <c r="JNN13"/>
      <c r="JNO13"/>
      <c r="JNP13"/>
      <c r="JNQ13"/>
      <c r="JNR13"/>
      <c r="JNS13"/>
      <c r="JNT13"/>
      <c r="JNU13"/>
      <c r="JNV13"/>
      <c r="JNW13"/>
      <c r="JNX13"/>
      <c r="JNY13"/>
      <c r="JNZ13"/>
      <c r="JOA13"/>
      <c r="JOB13"/>
      <c r="JOC13"/>
      <c r="JOD13"/>
      <c r="JOE13"/>
      <c r="JOF13"/>
      <c r="JOG13"/>
      <c r="JOH13"/>
      <c r="JOI13"/>
      <c r="JOJ13"/>
      <c r="JOK13"/>
      <c r="JOL13"/>
      <c r="JOM13"/>
      <c r="JON13"/>
      <c r="JOO13"/>
      <c r="JOP13"/>
      <c r="JOQ13"/>
      <c r="JOR13"/>
      <c r="JOS13"/>
      <c r="JOT13"/>
      <c r="JOU13"/>
      <c r="JOV13"/>
      <c r="JOW13"/>
      <c r="JOX13"/>
      <c r="JOY13"/>
      <c r="JOZ13"/>
      <c r="JPA13"/>
      <c r="JPB13"/>
      <c r="JPC13"/>
      <c r="JPD13"/>
      <c r="JPE13"/>
      <c r="JPF13"/>
      <c r="JPG13"/>
      <c r="JPH13"/>
      <c r="JPI13"/>
      <c r="JPJ13"/>
      <c r="JPK13"/>
      <c r="JPL13"/>
      <c r="JPM13"/>
      <c r="JPN13"/>
      <c r="JPO13"/>
      <c r="JPP13"/>
      <c r="JPQ13"/>
      <c r="JPR13"/>
      <c r="JPS13"/>
      <c r="JPT13"/>
      <c r="JPU13"/>
      <c r="JPV13"/>
      <c r="JPW13"/>
      <c r="JPX13"/>
      <c r="JPY13"/>
      <c r="JPZ13"/>
      <c r="JQA13"/>
      <c r="JQB13"/>
      <c r="JQC13"/>
      <c r="JQD13"/>
      <c r="JQE13"/>
      <c r="JQF13"/>
      <c r="JQG13"/>
      <c r="JQH13"/>
      <c r="JQI13"/>
      <c r="JQJ13"/>
      <c r="JQK13"/>
      <c r="JQL13"/>
      <c r="JQM13"/>
      <c r="JQN13"/>
      <c r="JQO13"/>
      <c r="JQP13"/>
      <c r="JQQ13"/>
      <c r="JQR13"/>
      <c r="JQS13"/>
      <c r="JQT13"/>
      <c r="JQU13"/>
      <c r="JQV13"/>
      <c r="JQW13"/>
      <c r="JQX13"/>
      <c r="JQY13"/>
      <c r="JQZ13"/>
      <c r="JRA13"/>
      <c r="JRB13"/>
      <c r="JRC13"/>
      <c r="JRD13"/>
      <c r="JRE13"/>
      <c r="JRF13"/>
      <c r="JRG13"/>
      <c r="JRH13"/>
      <c r="JRI13"/>
      <c r="JRJ13"/>
      <c r="JRK13"/>
      <c r="JRL13"/>
      <c r="JRM13"/>
      <c r="JRN13"/>
      <c r="JRO13"/>
      <c r="JRP13"/>
      <c r="JRQ13"/>
      <c r="JRR13"/>
      <c r="JRS13"/>
      <c r="JRT13"/>
      <c r="JRU13"/>
      <c r="JRV13"/>
      <c r="JRW13"/>
      <c r="JRX13"/>
      <c r="JRY13"/>
      <c r="JRZ13"/>
      <c r="JSA13"/>
      <c r="JSB13"/>
      <c r="JSC13"/>
      <c r="JSD13"/>
      <c r="JSE13"/>
      <c r="JSF13"/>
      <c r="JSG13"/>
      <c r="JSH13"/>
      <c r="JSI13"/>
      <c r="JSJ13"/>
      <c r="JSK13"/>
      <c r="JSL13"/>
      <c r="JSM13"/>
      <c r="JSN13"/>
      <c r="JSO13"/>
      <c r="JSP13"/>
      <c r="JSQ13"/>
      <c r="JSR13"/>
      <c r="JSS13"/>
      <c r="JST13"/>
      <c r="JSU13"/>
      <c r="JSV13"/>
      <c r="JSW13"/>
      <c r="JSX13"/>
      <c r="JSY13"/>
      <c r="JSZ13"/>
      <c r="JTA13"/>
      <c r="JTB13"/>
      <c r="JTC13"/>
      <c r="JTD13"/>
      <c r="JTE13"/>
      <c r="JTF13"/>
      <c r="JTG13"/>
      <c r="JTH13"/>
      <c r="JTI13"/>
      <c r="JTJ13"/>
      <c r="JTK13"/>
      <c r="JTL13"/>
      <c r="JTM13"/>
      <c r="JTN13"/>
      <c r="JTO13"/>
      <c r="JTP13"/>
      <c r="JTQ13"/>
      <c r="JTR13"/>
      <c r="JTS13"/>
      <c r="JTT13"/>
      <c r="JTU13"/>
      <c r="JTV13"/>
      <c r="JTW13"/>
      <c r="JTX13"/>
      <c r="JTY13"/>
      <c r="JTZ13"/>
      <c r="JUA13"/>
      <c r="JUB13"/>
      <c r="JUC13"/>
      <c r="JUD13"/>
      <c r="JUE13"/>
      <c r="JUF13"/>
      <c r="JUG13"/>
      <c r="JUH13"/>
      <c r="JUI13"/>
      <c r="JUJ13"/>
      <c r="JUK13"/>
      <c r="JUL13"/>
      <c r="JUM13"/>
      <c r="JUN13"/>
      <c r="JUO13"/>
      <c r="JUP13"/>
      <c r="JUQ13"/>
      <c r="JUR13"/>
      <c r="JUS13"/>
      <c r="JUT13"/>
      <c r="JUU13"/>
      <c r="JUV13"/>
      <c r="JUW13"/>
      <c r="JUX13"/>
      <c r="JUY13"/>
      <c r="JUZ13"/>
      <c r="JVA13"/>
      <c r="JVB13"/>
      <c r="JVC13"/>
      <c r="JVD13"/>
      <c r="JVE13"/>
      <c r="JVF13"/>
      <c r="JVG13"/>
      <c r="JVH13"/>
      <c r="JVI13"/>
      <c r="JVJ13"/>
      <c r="JVK13"/>
      <c r="JVL13"/>
      <c r="JVM13"/>
      <c r="JVN13"/>
      <c r="JVO13"/>
      <c r="JVP13"/>
      <c r="JVQ13"/>
      <c r="JVR13"/>
      <c r="JVS13"/>
      <c r="JVT13"/>
      <c r="JVU13"/>
      <c r="JVV13"/>
      <c r="JVW13"/>
      <c r="JVX13"/>
      <c r="JVY13"/>
      <c r="JVZ13"/>
      <c r="JWA13"/>
      <c r="JWB13"/>
      <c r="JWC13"/>
      <c r="JWD13"/>
      <c r="JWE13"/>
      <c r="JWF13"/>
      <c r="JWG13"/>
      <c r="JWH13"/>
      <c r="JWI13"/>
      <c r="JWJ13"/>
      <c r="JWK13"/>
      <c r="JWL13"/>
      <c r="JWM13"/>
      <c r="JWN13"/>
      <c r="JWO13"/>
      <c r="JWP13"/>
      <c r="JWQ13"/>
      <c r="JWR13"/>
      <c r="JWS13"/>
      <c r="JWT13"/>
      <c r="JWU13"/>
      <c r="JWV13"/>
      <c r="JWW13"/>
      <c r="JWX13"/>
      <c r="JWY13"/>
      <c r="JWZ13"/>
      <c r="JXA13"/>
      <c r="JXB13"/>
      <c r="JXC13"/>
      <c r="JXD13"/>
      <c r="JXE13"/>
      <c r="JXF13"/>
      <c r="JXG13"/>
      <c r="JXH13"/>
      <c r="JXI13"/>
      <c r="JXJ13"/>
      <c r="JXK13"/>
      <c r="JXL13"/>
      <c r="JXM13"/>
      <c r="JXN13"/>
      <c r="JXO13"/>
      <c r="JXP13"/>
      <c r="JXQ13"/>
      <c r="JXR13"/>
      <c r="JXS13"/>
      <c r="JXT13"/>
      <c r="JXU13"/>
      <c r="JXV13"/>
      <c r="JXW13"/>
      <c r="JXX13"/>
      <c r="JXY13"/>
      <c r="JXZ13"/>
      <c r="JYA13"/>
      <c r="JYB13"/>
      <c r="JYC13"/>
      <c r="JYD13"/>
      <c r="JYE13"/>
      <c r="JYF13"/>
      <c r="JYG13"/>
      <c r="JYH13"/>
      <c r="JYI13"/>
      <c r="JYJ13"/>
      <c r="JYK13"/>
      <c r="JYL13"/>
      <c r="JYM13"/>
      <c r="JYN13"/>
      <c r="JYO13"/>
      <c r="JYP13"/>
      <c r="JYQ13"/>
      <c r="JYR13"/>
      <c r="JYS13"/>
      <c r="JYT13"/>
      <c r="JYU13"/>
      <c r="JYV13"/>
      <c r="JYW13"/>
      <c r="JYX13"/>
      <c r="JYY13"/>
      <c r="JYZ13"/>
      <c r="JZA13"/>
      <c r="JZB13"/>
      <c r="JZC13"/>
      <c r="JZD13"/>
      <c r="JZE13"/>
      <c r="JZF13"/>
      <c r="JZG13"/>
      <c r="JZH13"/>
      <c r="JZI13"/>
      <c r="JZJ13"/>
      <c r="JZK13"/>
      <c r="JZL13"/>
      <c r="JZM13"/>
      <c r="JZN13"/>
      <c r="JZO13"/>
      <c r="JZP13"/>
      <c r="JZQ13"/>
      <c r="JZR13"/>
      <c r="JZS13"/>
      <c r="JZT13"/>
      <c r="JZU13"/>
      <c r="JZV13"/>
      <c r="JZW13"/>
      <c r="JZX13"/>
      <c r="JZY13"/>
      <c r="JZZ13"/>
      <c r="KAA13"/>
      <c r="KAB13"/>
      <c r="KAC13"/>
      <c r="KAD13"/>
      <c r="KAE13"/>
      <c r="KAF13"/>
      <c r="KAG13"/>
      <c r="KAH13"/>
      <c r="KAI13"/>
      <c r="KAJ13"/>
      <c r="KAK13"/>
      <c r="KAL13"/>
      <c r="KAM13"/>
      <c r="KAN13"/>
      <c r="KAO13"/>
      <c r="KAP13"/>
      <c r="KAQ13"/>
      <c r="KAR13"/>
      <c r="KAS13"/>
      <c r="KAT13"/>
      <c r="KAU13"/>
      <c r="KAV13"/>
      <c r="KAW13"/>
      <c r="KAX13"/>
      <c r="KAY13"/>
      <c r="KAZ13"/>
      <c r="KBA13"/>
      <c r="KBB13"/>
      <c r="KBC13"/>
      <c r="KBD13"/>
      <c r="KBE13"/>
      <c r="KBF13"/>
      <c r="KBG13"/>
      <c r="KBH13"/>
      <c r="KBI13"/>
      <c r="KBJ13"/>
      <c r="KBK13"/>
      <c r="KBL13"/>
      <c r="KBM13"/>
      <c r="KBN13"/>
      <c r="KBO13"/>
      <c r="KBP13"/>
      <c r="KBQ13"/>
      <c r="KBR13"/>
      <c r="KBS13"/>
      <c r="KBT13"/>
      <c r="KBU13"/>
      <c r="KBV13"/>
      <c r="KBW13"/>
      <c r="KBX13"/>
      <c r="KBY13"/>
      <c r="KBZ13"/>
      <c r="KCA13"/>
      <c r="KCB13"/>
      <c r="KCC13"/>
      <c r="KCD13"/>
      <c r="KCE13"/>
      <c r="KCF13"/>
      <c r="KCG13"/>
      <c r="KCH13"/>
      <c r="KCI13"/>
      <c r="KCJ13"/>
      <c r="KCK13"/>
      <c r="KCL13"/>
      <c r="KCM13"/>
      <c r="KCN13"/>
      <c r="KCO13"/>
      <c r="KCP13"/>
      <c r="KCQ13"/>
      <c r="KCR13"/>
      <c r="KCS13"/>
      <c r="KCT13"/>
      <c r="KCU13"/>
      <c r="KCV13"/>
      <c r="KCW13"/>
      <c r="KCX13"/>
      <c r="KCY13"/>
      <c r="KCZ13"/>
      <c r="KDA13"/>
      <c r="KDB13"/>
      <c r="KDC13"/>
      <c r="KDD13"/>
      <c r="KDE13"/>
      <c r="KDF13"/>
      <c r="KDG13"/>
      <c r="KDH13"/>
      <c r="KDI13"/>
      <c r="KDJ13"/>
      <c r="KDK13"/>
      <c r="KDL13"/>
      <c r="KDM13"/>
      <c r="KDN13"/>
      <c r="KDO13"/>
      <c r="KDP13"/>
      <c r="KDQ13"/>
      <c r="KDR13"/>
      <c r="KDS13"/>
      <c r="KDT13"/>
      <c r="KDU13"/>
      <c r="KDV13"/>
      <c r="KDW13"/>
      <c r="KDX13"/>
      <c r="KDY13"/>
      <c r="KDZ13"/>
      <c r="KEA13"/>
      <c r="KEB13"/>
      <c r="KEC13"/>
      <c r="KED13"/>
      <c r="KEE13"/>
      <c r="KEF13"/>
      <c r="KEG13"/>
      <c r="KEH13"/>
      <c r="KEI13"/>
      <c r="KEJ13"/>
      <c r="KEK13"/>
      <c r="KEL13"/>
      <c r="KEM13"/>
      <c r="KEN13"/>
      <c r="KEO13"/>
      <c r="KEP13"/>
      <c r="KEQ13"/>
      <c r="KER13"/>
      <c r="KES13"/>
      <c r="KET13"/>
      <c r="KEU13"/>
      <c r="KEV13"/>
      <c r="KEW13"/>
      <c r="KEX13"/>
      <c r="KEY13"/>
      <c r="KEZ13"/>
      <c r="KFA13"/>
      <c r="KFB13"/>
      <c r="KFC13"/>
      <c r="KFD13"/>
      <c r="KFE13"/>
      <c r="KFF13"/>
      <c r="KFG13"/>
      <c r="KFH13"/>
      <c r="KFI13"/>
      <c r="KFJ13"/>
      <c r="KFK13"/>
      <c r="KFL13"/>
      <c r="KFM13"/>
      <c r="KFN13"/>
      <c r="KFO13"/>
      <c r="KFP13"/>
      <c r="KFQ13"/>
      <c r="KFR13"/>
      <c r="KFS13"/>
      <c r="KFT13"/>
      <c r="KFU13"/>
      <c r="KFV13"/>
      <c r="KFW13"/>
      <c r="KFX13"/>
      <c r="KFY13"/>
      <c r="KFZ13"/>
      <c r="KGA13"/>
      <c r="KGB13"/>
      <c r="KGC13"/>
      <c r="KGD13"/>
      <c r="KGE13"/>
      <c r="KGF13"/>
      <c r="KGG13"/>
      <c r="KGH13"/>
      <c r="KGI13"/>
      <c r="KGJ13"/>
      <c r="KGK13"/>
      <c r="KGL13"/>
      <c r="KGM13"/>
      <c r="KGN13"/>
      <c r="KGO13"/>
      <c r="KGP13"/>
      <c r="KGQ13"/>
      <c r="KGR13"/>
      <c r="KGS13"/>
      <c r="KGT13"/>
      <c r="KGU13"/>
      <c r="KGV13"/>
      <c r="KGW13"/>
      <c r="KGX13"/>
      <c r="KGY13"/>
      <c r="KGZ13"/>
      <c r="KHA13"/>
      <c r="KHB13"/>
      <c r="KHC13"/>
      <c r="KHD13"/>
      <c r="KHE13"/>
      <c r="KHF13"/>
      <c r="KHG13"/>
      <c r="KHH13"/>
      <c r="KHI13"/>
      <c r="KHJ13"/>
      <c r="KHK13"/>
      <c r="KHL13"/>
      <c r="KHM13"/>
      <c r="KHN13"/>
      <c r="KHO13"/>
      <c r="KHP13"/>
      <c r="KHQ13"/>
      <c r="KHR13"/>
      <c r="KHS13"/>
      <c r="KHT13"/>
      <c r="KHU13"/>
      <c r="KHV13"/>
      <c r="KHW13"/>
      <c r="KHX13"/>
      <c r="KHY13"/>
      <c r="KHZ13"/>
      <c r="KIA13"/>
      <c r="KIB13"/>
      <c r="KIC13"/>
      <c r="KID13"/>
      <c r="KIE13"/>
      <c r="KIF13"/>
      <c r="KIG13"/>
      <c r="KIH13"/>
      <c r="KII13"/>
      <c r="KIJ13"/>
      <c r="KIK13"/>
      <c r="KIL13"/>
      <c r="KIM13"/>
      <c r="KIN13"/>
      <c r="KIO13"/>
      <c r="KIP13"/>
      <c r="KIQ13"/>
      <c r="KIR13"/>
      <c r="KIS13"/>
      <c r="KIT13"/>
      <c r="KIU13"/>
      <c r="KIV13"/>
      <c r="KIW13"/>
      <c r="KIX13"/>
      <c r="KIY13"/>
      <c r="KIZ13"/>
      <c r="KJA13"/>
      <c r="KJB13"/>
      <c r="KJC13"/>
      <c r="KJD13"/>
      <c r="KJE13"/>
      <c r="KJF13"/>
      <c r="KJG13"/>
      <c r="KJH13"/>
      <c r="KJI13"/>
      <c r="KJJ13"/>
      <c r="KJK13"/>
      <c r="KJL13"/>
      <c r="KJM13"/>
      <c r="KJN13"/>
      <c r="KJO13"/>
      <c r="KJP13"/>
      <c r="KJQ13"/>
      <c r="KJR13"/>
      <c r="KJS13"/>
      <c r="KJT13"/>
      <c r="KJU13"/>
      <c r="KJV13"/>
      <c r="KJW13"/>
      <c r="KJX13"/>
      <c r="KJY13"/>
      <c r="KJZ13"/>
      <c r="KKA13"/>
      <c r="KKB13"/>
      <c r="KKC13"/>
      <c r="KKD13"/>
      <c r="KKE13"/>
      <c r="KKF13"/>
      <c r="KKG13"/>
      <c r="KKH13"/>
      <c r="KKI13"/>
      <c r="KKJ13"/>
      <c r="KKK13"/>
      <c r="KKL13"/>
      <c r="KKM13"/>
      <c r="KKN13"/>
      <c r="KKO13"/>
      <c r="KKP13"/>
      <c r="KKQ13"/>
      <c r="KKR13"/>
      <c r="KKS13"/>
      <c r="KKT13"/>
      <c r="KKU13"/>
      <c r="KKV13"/>
      <c r="KKW13"/>
      <c r="KKX13"/>
      <c r="KKY13"/>
      <c r="KKZ13"/>
      <c r="KLA13"/>
      <c r="KLB13"/>
      <c r="KLC13"/>
      <c r="KLD13"/>
      <c r="KLE13"/>
      <c r="KLF13"/>
      <c r="KLG13"/>
      <c r="KLH13"/>
      <c r="KLI13"/>
      <c r="KLJ13"/>
      <c r="KLK13"/>
      <c r="KLL13"/>
      <c r="KLM13"/>
      <c r="KLN13"/>
      <c r="KLO13"/>
      <c r="KLP13"/>
      <c r="KLQ13"/>
      <c r="KLR13"/>
      <c r="KLS13"/>
      <c r="KLT13"/>
      <c r="KLU13"/>
      <c r="KLV13"/>
      <c r="KLW13"/>
      <c r="KLX13"/>
      <c r="KLY13"/>
      <c r="KLZ13"/>
      <c r="KMA13"/>
      <c r="KMB13"/>
      <c r="KMC13"/>
      <c r="KMD13"/>
      <c r="KME13"/>
      <c r="KMF13"/>
      <c r="KMG13"/>
      <c r="KMH13"/>
      <c r="KMI13"/>
      <c r="KMJ13"/>
      <c r="KMK13"/>
      <c r="KML13"/>
      <c r="KMM13"/>
      <c r="KMN13"/>
      <c r="KMO13"/>
      <c r="KMP13"/>
      <c r="KMQ13"/>
      <c r="KMR13"/>
      <c r="KMS13"/>
      <c r="KMT13"/>
      <c r="KMU13"/>
      <c r="KMV13"/>
      <c r="KMW13"/>
      <c r="KMX13"/>
      <c r="KMY13"/>
      <c r="KMZ13"/>
      <c r="KNA13"/>
      <c r="KNB13"/>
      <c r="KNC13"/>
      <c r="KND13"/>
      <c r="KNE13"/>
      <c r="KNF13"/>
      <c r="KNG13"/>
      <c r="KNH13"/>
      <c r="KNI13"/>
      <c r="KNJ13"/>
      <c r="KNK13"/>
      <c r="KNL13"/>
      <c r="KNM13"/>
      <c r="KNN13"/>
      <c r="KNO13"/>
      <c r="KNP13"/>
      <c r="KNQ13"/>
      <c r="KNR13"/>
      <c r="KNS13"/>
      <c r="KNT13"/>
      <c r="KNU13"/>
      <c r="KNV13"/>
      <c r="KNW13"/>
      <c r="KNX13"/>
      <c r="KNY13"/>
      <c r="KNZ13"/>
      <c r="KOA13"/>
      <c r="KOB13"/>
      <c r="KOC13"/>
      <c r="KOD13"/>
      <c r="KOE13"/>
      <c r="KOF13"/>
      <c r="KOG13"/>
      <c r="KOH13"/>
      <c r="KOI13"/>
      <c r="KOJ13"/>
      <c r="KOK13"/>
      <c r="KOL13"/>
      <c r="KOM13"/>
      <c r="KON13"/>
      <c r="KOO13"/>
      <c r="KOP13"/>
      <c r="KOQ13"/>
      <c r="KOR13"/>
      <c r="KOS13"/>
      <c r="KOT13"/>
      <c r="KOU13"/>
      <c r="KOV13"/>
      <c r="KOW13"/>
      <c r="KOX13"/>
      <c r="KOY13"/>
      <c r="KOZ13"/>
      <c r="KPA13"/>
      <c r="KPB13"/>
      <c r="KPC13"/>
      <c r="KPD13"/>
      <c r="KPE13"/>
      <c r="KPF13"/>
      <c r="KPG13"/>
      <c r="KPH13"/>
      <c r="KPI13"/>
      <c r="KPJ13"/>
      <c r="KPK13"/>
      <c r="KPL13"/>
      <c r="KPM13"/>
      <c r="KPN13"/>
      <c r="KPO13"/>
      <c r="KPP13"/>
      <c r="KPQ13"/>
      <c r="KPR13"/>
      <c r="KPS13"/>
      <c r="KPT13"/>
      <c r="KPU13"/>
      <c r="KPV13"/>
      <c r="KPW13"/>
      <c r="KPX13"/>
      <c r="KPY13"/>
      <c r="KPZ13"/>
      <c r="KQA13"/>
      <c r="KQB13"/>
      <c r="KQC13"/>
      <c r="KQD13"/>
      <c r="KQE13"/>
      <c r="KQF13"/>
      <c r="KQG13"/>
      <c r="KQH13"/>
      <c r="KQI13"/>
      <c r="KQJ13"/>
      <c r="KQK13"/>
      <c r="KQL13"/>
      <c r="KQM13"/>
      <c r="KQN13"/>
      <c r="KQO13"/>
      <c r="KQP13"/>
      <c r="KQQ13"/>
      <c r="KQR13"/>
      <c r="KQS13"/>
      <c r="KQT13"/>
      <c r="KQU13"/>
      <c r="KQV13"/>
      <c r="KQW13"/>
      <c r="KQX13"/>
      <c r="KQY13"/>
      <c r="KQZ13"/>
      <c r="KRA13"/>
      <c r="KRB13"/>
      <c r="KRC13"/>
      <c r="KRD13"/>
      <c r="KRE13"/>
      <c r="KRF13"/>
      <c r="KRG13"/>
      <c r="KRH13"/>
      <c r="KRI13"/>
      <c r="KRJ13"/>
      <c r="KRK13"/>
      <c r="KRL13"/>
      <c r="KRM13"/>
      <c r="KRN13"/>
      <c r="KRO13"/>
      <c r="KRP13"/>
      <c r="KRQ13"/>
      <c r="KRR13"/>
      <c r="KRS13"/>
      <c r="KRT13"/>
      <c r="KRU13"/>
      <c r="KRV13"/>
      <c r="KRW13"/>
      <c r="KRX13"/>
      <c r="KRY13"/>
      <c r="KRZ13"/>
      <c r="KSA13"/>
      <c r="KSB13"/>
      <c r="KSC13"/>
      <c r="KSD13"/>
      <c r="KSE13"/>
      <c r="KSF13"/>
      <c r="KSG13"/>
      <c r="KSH13"/>
      <c r="KSI13"/>
      <c r="KSJ13"/>
      <c r="KSK13"/>
      <c r="KSL13"/>
      <c r="KSM13"/>
      <c r="KSN13"/>
      <c r="KSO13"/>
      <c r="KSP13"/>
      <c r="KSQ13"/>
      <c r="KSR13"/>
      <c r="KSS13"/>
      <c r="KST13"/>
      <c r="KSU13"/>
      <c r="KSV13"/>
      <c r="KSW13"/>
      <c r="KSX13"/>
      <c r="KSY13"/>
      <c r="KSZ13"/>
      <c r="KTA13"/>
      <c r="KTB13"/>
      <c r="KTC13"/>
      <c r="KTD13"/>
      <c r="KTE13"/>
      <c r="KTF13"/>
      <c r="KTG13"/>
      <c r="KTH13"/>
      <c r="KTI13"/>
      <c r="KTJ13"/>
      <c r="KTK13"/>
      <c r="KTL13"/>
      <c r="KTM13"/>
      <c r="KTN13"/>
      <c r="KTO13"/>
      <c r="KTP13"/>
      <c r="KTQ13"/>
      <c r="KTR13"/>
      <c r="KTS13"/>
      <c r="KTT13"/>
      <c r="KTU13"/>
      <c r="KTV13"/>
      <c r="KTW13"/>
      <c r="KTX13"/>
      <c r="KTY13"/>
      <c r="KTZ13"/>
      <c r="KUA13"/>
      <c r="KUB13"/>
      <c r="KUC13"/>
      <c r="KUD13"/>
      <c r="KUE13"/>
      <c r="KUF13"/>
      <c r="KUG13"/>
      <c r="KUH13"/>
      <c r="KUI13"/>
      <c r="KUJ13"/>
      <c r="KUK13"/>
      <c r="KUL13"/>
      <c r="KUM13"/>
      <c r="KUN13"/>
      <c r="KUO13"/>
      <c r="KUP13"/>
      <c r="KUQ13"/>
      <c r="KUR13"/>
      <c r="KUS13"/>
      <c r="KUT13"/>
      <c r="KUU13"/>
      <c r="KUV13"/>
      <c r="KUW13"/>
      <c r="KUX13"/>
      <c r="KUY13"/>
      <c r="KUZ13"/>
      <c r="KVA13"/>
      <c r="KVB13"/>
      <c r="KVC13"/>
      <c r="KVD13"/>
      <c r="KVE13"/>
      <c r="KVF13"/>
      <c r="KVG13"/>
      <c r="KVH13"/>
      <c r="KVI13"/>
      <c r="KVJ13"/>
      <c r="KVK13"/>
      <c r="KVL13"/>
      <c r="KVM13"/>
      <c r="KVN13"/>
      <c r="KVO13"/>
      <c r="KVP13"/>
      <c r="KVQ13"/>
      <c r="KVR13"/>
      <c r="KVS13"/>
      <c r="KVT13"/>
      <c r="KVU13"/>
      <c r="KVV13"/>
      <c r="KVW13"/>
      <c r="KVX13"/>
      <c r="KVY13"/>
      <c r="KVZ13"/>
      <c r="KWA13"/>
      <c r="KWB13"/>
      <c r="KWC13"/>
      <c r="KWD13"/>
      <c r="KWE13"/>
      <c r="KWF13"/>
      <c r="KWG13"/>
      <c r="KWH13"/>
      <c r="KWI13"/>
      <c r="KWJ13"/>
      <c r="KWK13"/>
      <c r="KWL13"/>
      <c r="KWM13"/>
      <c r="KWN13"/>
      <c r="KWO13"/>
      <c r="KWP13"/>
      <c r="KWQ13"/>
      <c r="KWR13"/>
      <c r="KWS13"/>
      <c r="KWT13"/>
      <c r="KWU13"/>
      <c r="KWV13"/>
      <c r="KWW13"/>
      <c r="KWX13"/>
      <c r="KWY13"/>
      <c r="KWZ13"/>
      <c r="KXA13"/>
      <c r="KXB13"/>
      <c r="KXC13"/>
      <c r="KXD13"/>
      <c r="KXE13"/>
      <c r="KXF13"/>
      <c r="KXG13"/>
      <c r="KXH13"/>
      <c r="KXI13"/>
      <c r="KXJ13"/>
      <c r="KXK13"/>
      <c r="KXL13"/>
      <c r="KXM13"/>
      <c r="KXN13"/>
      <c r="KXO13"/>
      <c r="KXP13"/>
      <c r="KXQ13"/>
      <c r="KXR13"/>
      <c r="KXS13"/>
      <c r="KXT13"/>
      <c r="KXU13"/>
      <c r="KXV13"/>
      <c r="KXW13"/>
      <c r="KXX13"/>
      <c r="KXY13"/>
      <c r="KXZ13"/>
      <c r="KYA13"/>
      <c r="KYB13"/>
      <c r="KYC13"/>
      <c r="KYD13"/>
      <c r="KYE13"/>
      <c r="KYF13"/>
      <c r="KYG13"/>
      <c r="KYH13"/>
      <c r="KYI13"/>
      <c r="KYJ13"/>
      <c r="KYK13"/>
      <c r="KYL13"/>
      <c r="KYM13"/>
      <c r="KYN13"/>
      <c r="KYO13"/>
      <c r="KYP13"/>
      <c r="KYQ13"/>
      <c r="KYR13"/>
      <c r="KYS13"/>
      <c r="KYT13"/>
      <c r="KYU13"/>
      <c r="KYV13"/>
      <c r="KYW13"/>
      <c r="KYX13"/>
      <c r="KYY13"/>
      <c r="KYZ13"/>
      <c r="KZA13"/>
      <c r="KZB13"/>
      <c r="KZC13"/>
      <c r="KZD13"/>
      <c r="KZE13"/>
      <c r="KZF13"/>
      <c r="KZG13"/>
      <c r="KZH13"/>
      <c r="KZI13"/>
      <c r="KZJ13"/>
      <c r="KZK13"/>
      <c r="KZL13"/>
      <c r="KZM13"/>
      <c r="KZN13"/>
      <c r="KZO13"/>
      <c r="KZP13"/>
      <c r="KZQ13"/>
      <c r="KZR13"/>
      <c r="KZS13"/>
      <c r="KZT13"/>
      <c r="KZU13"/>
      <c r="KZV13"/>
      <c r="KZW13"/>
      <c r="KZX13"/>
      <c r="KZY13"/>
      <c r="KZZ13"/>
      <c r="LAA13"/>
      <c r="LAB13"/>
      <c r="LAC13"/>
      <c r="LAD13"/>
      <c r="LAE13"/>
      <c r="LAF13"/>
      <c r="LAG13"/>
      <c r="LAH13"/>
      <c r="LAI13"/>
      <c r="LAJ13"/>
      <c r="LAK13"/>
      <c r="LAL13"/>
      <c r="LAM13"/>
      <c r="LAN13"/>
      <c r="LAO13"/>
      <c r="LAP13"/>
      <c r="LAQ13"/>
      <c r="LAR13"/>
      <c r="LAS13"/>
      <c r="LAT13"/>
      <c r="LAU13"/>
      <c r="LAV13"/>
      <c r="LAW13"/>
      <c r="LAX13"/>
      <c r="LAY13"/>
      <c r="LAZ13"/>
      <c r="LBA13"/>
      <c r="LBB13"/>
      <c r="LBC13"/>
      <c r="LBD13"/>
      <c r="LBE13"/>
      <c r="LBF13"/>
      <c r="LBG13"/>
      <c r="LBH13"/>
      <c r="LBI13"/>
      <c r="LBJ13"/>
      <c r="LBK13"/>
      <c r="LBL13"/>
      <c r="LBM13"/>
      <c r="LBN13"/>
      <c r="LBO13"/>
      <c r="LBP13"/>
      <c r="LBQ13"/>
      <c r="LBR13"/>
      <c r="LBS13"/>
      <c r="LBT13"/>
      <c r="LBU13"/>
      <c r="LBV13"/>
      <c r="LBW13"/>
      <c r="LBX13"/>
      <c r="LBY13"/>
      <c r="LBZ13"/>
      <c r="LCA13"/>
      <c r="LCB13"/>
      <c r="LCC13"/>
      <c r="LCD13"/>
      <c r="LCE13"/>
      <c r="LCF13"/>
      <c r="LCG13"/>
      <c r="LCH13"/>
      <c r="LCI13"/>
      <c r="LCJ13"/>
      <c r="LCK13"/>
      <c r="LCL13"/>
      <c r="LCM13"/>
      <c r="LCN13"/>
      <c r="LCO13"/>
      <c r="LCP13"/>
      <c r="LCQ13"/>
      <c r="LCR13"/>
      <c r="LCS13"/>
      <c r="LCT13"/>
      <c r="LCU13"/>
      <c r="LCV13"/>
      <c r="LCW13"/>
      <c r="LCX13"/>
      <c r="LCY13"/>
      <c r="LCZ13"/>
      <c r="LDA13"/>
      <c r="LDB13"/>
      <c r="LDC13"/>
      <c r="LDD13"/>
      <c r="LDE13"/>
      <c r="LDF13"/>
      <c r="LDG13"/>
      <c r="LDH13"/>
      <c r="LDI13"/>
      <c r="LDJ13"/>
      <c r="LDK13"/>
      <c r="LDL13"/>
      <c r="LDM13"/>
      <c r="LDN13"/>
      <c r="LDO13"/>
      <c r="LDP13"/>
      <c r="LDQ13"/>
      <c r="LDR13"/>
      <c r="LDS13"/>
      <c r="LDT13"/>
      <c r="LDU13"/>
      <c r="LDV13"/>
      <c r="LDW13"/>
      <c r="LDX13"/>
      <c r="LDY13"/>
      <c r="LDZ13"/>
      <c r="LEA13"/>
      <c r="LEB13"/>
      <c r="LEC13"/>
      <c r="LED13"/>
      <c r="LEE13"/>
      <c r="LEF13"/>
      <c r="LEG13"/>
      <c r="LEH13"/>
      <c r="LEI13"/>
      <c r="LEJ13"/>
      <c r="LEK13"/>
      <c r="LEL13"/>
      <c r="LEM13"/>
      <c r="LEN13"/>
      <c r="LEO13"/>
      <c r="LEP13"/>
      <c r="LEQ13"/>
      <c r="LER13"/>
      <c r="LES13"/>
      <c r="LET13"/>
      <c r="LEU13"/>
      <c r="LEV13"/>
      <c r="LEW13"/>
      <c r="LEX13"/>
      <c r="LEY13"/>
      <c r="LEZ13"/>
      <c r="LFA13"/>
      <c r="LFB13"/>
      <c r="LFC13"/>
      <c r="LFD13"/>
      <c r="LFE13"/>
      <c r="LFF13"/>
      <c r="LFG13"/>
      <c r="LFH13"/>
      <c r="LFI13"/>
      <c r="LFJ13"/>
      <c r="LFK13"/>
      <c r="LFL13"/>
      <c r="LFM13"/>
      <c r="LFN13"/>
      <c r="LFO13"/>
      <c r="LFP13"/>
      <c r="LFQ13"/>
      <c r="LFR13"/>
      <c r="LFS13"/>
      <c r="LFT13"/>
      <c r="LFU13"/>
      <c r="LFV13"/>
      <c r="LFW13"/>
      <c r="LFX13"/>
      <c r="LFY13"/>
      <c r="LFZ13"/>
      <c r="LGA13"/>
      <c r="LGB13"/>
      <c r="LGC13"/>
      <c r="LGD13"/>
      <c r="LGE13"/>
      <c r="LGF13"/>
      <c r="LGG13"/>
      <c r="LGH13"/>
      <c r="LGI13"/>
      <c r="LGJ13"/>
      <c r="LGK13"/>
      <c r="LGL13"/>
      <c r="LGM13"/>
      <c r="LGN13"/>
      <c r="LGO13"/>
      <c r="LGP13"/>
      <c r="LGQ13"/>
      <c r="LGR13"/>
      <c r="LGS13"/>
      <c r="LGT13"/>
      <c r="LGU13"/>
      <c r="LGV13"/>
      <c r="LGW13"/>
      <c r="LGX13"/>
      <c r="LGY13"/>
      <c r="LGZ13"/>
      <c r="LHA13"/>
      <c r="LHB13"/>
      <c r="LHC13"/>
      <c r="LHD13"/>
      <c r="LHE13"/>
      <c r="LHF13"/>
      <c r="LHG13"/>
      <c r="LHH13"/>
      <c r="LHI13"/>
      <c r="LHJ13"/>
      <c r="LHK13"/>
      <c r="LHL13"/>
      <c r="LHM13"/>
      <c r="LHN13"/>
      <c r="LHO13"/>
      <c r="LHP13"/>
      <c r="LHQ13"/>
      <c r="LHR13"/>
      <c r="LHS13"/>
      <c r="LHT13"/>
      <c r="LHU13"/>
      <c r="LHV13"/>
      <c r="LHW13"/>
      <c r="LHX13"/>
      <c r="LHY13"/>
      <c r="LHZ13"/>
      <c r="LIA13"/>
      <c r="LIB13"/>
      <c r="LIC13"/>
      <c r="LID13"/>
      <c r="LIE13"/>
      <c r="LIF13"/>
      <c r="LIG13"/>
      <c r="LIH13"/>
      <c r="LII13"/>
      <c r="LIJ13"/>
      <c r="LIK13"/>
      <c r="LIL13"/>
      <c r="LIM13"/>
      <c r="LIN13"/>
      <c r="LIO13"/>
      <c r="LIP13"/>
      <c r="LIQ13"/>
      <c r="LIR13"/>
      <c r="LIS13"/>
      <c r="LIT13"/>
      <c r="LIU13"/>
      <c r="LIV13"/>
      <c r="LIW13"/>
      <c r="LIX13"/>
      <c r="LIY13"/>
      <c r="LIZ13"/>
      <c r="LJA13"/>
      <c r="LJB13"/>
      <c r="LJC13"/>
      <c r="LJD13"/>
      <c r="LJE13"/>
      <c r="LJF13"/>
      <c r="LJG13"/>
      <c r="LJH13"/>
      <c r="LJI13"/>
      <c r="LJJ13"/>
      <c r="LJK13"/>
      <c r="LJL13"/>
      <c r="LJM13"/>
      <c r="LJN13"/>
      <c r="LJO13"/>
      <c r="LJP13"/>
      <c r="LJQ13"/>
      <c r="LJR13"/>
      <c r="LJS13"/>
      <c r="LJT13"/>
      <c r="LJU13"/>
      <c r="LJV13"/>
      <c r="LJW13"/>
      <c r="LJX13"/>
      <c r="LJY13"/>
      <c r="LJZ13"/>
      <c r="LKA13"/>
      <c r="LKB13"/>
      <c r="LKC13"/>
      <c r="LKD13"/>
      <c r="LKE13"/>
      <c r="LKF13"/>
      <c r="LKG13"/>
      <c r="LKH13"/>
      <c r="LKI13"/>
      <c r="LKJ13"/>
      <c r="LKK13"/>
      <c r="LKL13"/>
      <c r="LKM13"/>
      <c r="LKN13"/>
      <c r="LKO13"/>
      <c r="LKP13"/>
      <c r="LKQ13"/>
      <c r="LKR13"/>
      <c r="LKS13"/>
      <c r="LKT13"/>
      <c r="LKU13"/>
      <c r="LKV13"/>
      <c r="LKW13"/>
      <c r="LKX13"/>
      <c r="LKY13"/>
      <c r="LKZ13"/>
      <c r="LLA13"/>
      <c r="LLB13"/>
      <c r="LLC13"/>
      <c r="LLD13"/>
      <c r="LLE13"/>
      <c r="LLF13"/>
      <c r="LLG13"/>
      <c r="LLH13"/>
      <c r="LLI13"/>
      <c r="LLJ13"/>
      <c r="LLK13"/>
      <c r="LLL13"/>
      <c r="LLM13"/>
      <c r="LLN13"/>
      <c r="LLO13"/>
      <c r="LLP13"/>
      <c r="LLQ13"/>
      <c r="LLR13"/>
      <c r="LLS13"/>
      <c r="LLT13"/>
      <c r="LLU13"/>
      <c r="LLV13"/>
      <c r="LLW13"/>
      <c r="LLX13"/>
      <c r="LLY13"/>
      <c r="LLZ13"/>
      <c r="LMA13"/>
      <c r="LMB13"/>
      <c r="LMC13"/>
      <c r="LMD13"/>
      <c r="LME13"/>
      <c r="LMF13"/>
      <c r="LMG13"/>
      <c r="LMH13"/>
      <c r="LMI13"/>
      <c r="LMJ13"/>
      <c r="LMK13"/>
      <c r="LML13"/>
      <c r="LMM13"/>
      <c r="LMN13"/>
      <c r="LMO13"/>
      <c r="LMP13"/>
      <c r="LMQ13"/>
      <c r="LMR13"/>
      <c r="LMS13"/>
      <c r="LMT13"/>
      <c r="LMU13"/>
      <c r="LMV13"/>
      <c r="LMW13"/>
      <c r="LMX13"/>
      <c r="LMY13"/>
      <c r="LMZ13"/>
      <c r="LNA13"/>
      <c r="LNB13"/>
      <c r="LNC13"/>
      <c r="LND13"/>
      <c r="LNE13"/>
      <c r="LNF13"/>
      <c r="LNG13"/>
      <c r="LNH13"/>
      <c r="LNI13"/>
      <c r="LNJ13"/>
      <c r="LNK13"/>
      <c r="LNL13"/>
      <c r="LNM13"/>
      <c r="LNN13"/>
      <c r="LNO13"/>
      <c r="LNP13"/>
      <c r="LNQ13"/>
      <c r="LNR13"/>
      <c r="LNS13"/>
      <c r="LNT13"/>
      <c r="LNU13"/>
      <c r="LNV13"/>
      <c r="LNW13"/>
      <c r="LNX13"/>
      <c r="LNY13"/>
      <c r="LNZ13"/>
      <c r="LOA13"/>
      <c r="LOB13"/>
      <c r="LOC13"/>
      <c r="LOD13"/>
      <c r="LOE13"/>
      <c r="LOF13"/>
      <c r="LOG13"/>
      <c r="LOH13"/>
      <c r="LOI13"/>
      <c r="LOJ13"/>
      <c r="LOK13"/>
      <c r="LOL13"/>
      <c r="LOM13"/>
      <c r="LON13"/>
      <c r="LOO13"/>
      <c r="LOP13"/>
      <c r="LOQ13"/>
      <c r="LOR13"/>
      <c r="LOS13"/>
      <c r="LOT13"/>
      <c r="LOU13"/>
      <c r="LOV13"/>
      <c r="LOW13"/>
      <c r="LOX13"/>
      <c r="LOY13"/>
      <c r="LOZ13"/>
      <c r="LPA13"/>
      <c r="LPB13"/>
      <c r="LPC13"/>
      <c r="LPD13"/>
      <c r="LPE13"/>
      <c r="LPF13"/>
      <c r="LPG13"/>
      <c r="LPH13"/>
      <c r="LPI13"/>
      <c r="LPJ13"/>
      <c r="LPK13"/>
      <c r="LPL13"/>
      <c r="LPM13"/>
      <c r="LPN13"/>
      <c r="LPO13"/>
      <c r="LPP13"/>
      <c r="LPQ13"/>
      <c r="LPR13"/>
      <c r="LPS13"/>
      <c r="LPT13"/>
      <c r="LPU13"/>
      <c r="LPV13"/>
      <c r="LPW13"/>
      <c r="LPX13"/>
      <c r="LPY13"/>
      <c r="LPZ13"/>
      <c r="LQA13"/>
      <c r="LQB13"/>
      <c r="LQC13"/>
      <c r="LQD13"/>
      <c r="LQE13"/>
      <c r="LQF13"/>
      <c r="LQG13"/>
      <c r="LQH13"/>
      <c r="LQI13"/>
      <c r="LQJ13"/>
      <c r="LQK13"/>
      <c r="LQL13"/>
      <c r="LQM13"/>
      <c r="LQN13"/>
      <c r="LQO13"/>
      <c r="LQP13"/>
      <c r="LQQ13"/>
      <c r="LQR13"/>
      <c r="LQS13"/>
      <c r="LQT13"/>
      <c r="LQU13"/>
      <c r="LQV13"/>
      <c r="LQW13"/>
      <c r="LQX13"/>
      <c r="LQY13"/>
      <c r="LQZ13"/>
      <c r="LRA13"/>
      <c r="LRB13"/>
      <c r="LRC13"/>
      <c r="LRD13"/>
      <c r="LRE13"/>
      <c r="LRF13"/>
      <c r="LRG13"/>
      <c r="LRH13"/>
      <c r="LRI13"/>
      <c r="LRJ13"/>
      <c r="LRK13"/>
      <c r="LRL13"/>
      <c r="LRM13"/>
      <c r="LRN13"/>
      <c r="LRO13"/>
      <c r="LRP13"/>
      <c r="LRQ13"/>
      <c r="LRR13"/>
      <c r="LRS13"/>
      <c r="LRT13"/>
      <c r="LRU13"/>
      <c r="LRV13"/>
      <c r="LRW13"/>
      <c r="LRX13"/>
      <c r="LRY13"/>
      <c r="LRZ13"/>
      <c r="LSA13"/>
      <c r="LSB13"/>
      <c r="LSC13"/>
      <c r="LSD13"/>
      <c r="LSE13"/>
      <c r="LSF13"/>
      <c r="LSG13"/>
      <c r="LSH13"/>
      <c r="LSI13"/>
      <c r="LSJ13"/>
      <c r="LSK13"/>
      <c r="LSL13"/>
      <c r="LSM13"/>
      <c r="LSN13"/>
      <c r="LSO13"/>
      <c r="LSP13"/>
      <c r="LSQ13"/>
      <c r="LSR13"/>
      <c r="LSS13"/>
      <c r="LST13"/>
      <c r="LSU13"/>
      <c r="LSV13"/>
      <c r="LSW13"/>
      <c r="LSX13"/>
      <c r="LSY13"/>
      <c r="LSZ13"/>
      <c r="LTA13"/>
      <c r="LTB13"/>
      <c r="LTC13"/>
      <c r="LTD13"/>
      <c r="LTE13"/>
      <c r="LTF13"/>
      <c r="LTG13"/>
      <c r="LTH13"/>
      <c r="LTI13"/>
      <c r="LTJ13"/>
      <c r="LTK13"/>
      <c r="LTL13"/>
      <c r="LTM13"/>
      <c r="LTN13"/>
      <c r="LTO13"/>
      <c r="LTP13"/>
      <c r="LTQ13"/>
      <c r="LTR13"/>
      <c r="LTS13"/>
      <c r="LTT13"/>
      <c r="LTU13"/>
      <c r="LTV13"/>
      <c r="LTW13"/>
      <c r="LTX13"/>
      <c r="LTY13"/>
      <c r="LTZ13"/>
      <c r="LUA13"/>
      <c r="LUB13"/>
      <c r="LUC13"/>
      <c r="LUD13"/>
      <c r="LUE13"/>
      <c r="LUF13"/>
      <c r="LUG13"/>
      <c r="LUH13"/>
      <c r="LUI13"/>
      <c r="LUJ13"/>
      <c r="LUK13"/>
      <c r="LUL13"/>
      <c r="LUM13"/>
      <c r="LUN13"/>
      <c r="LUO13"/>
      <c r="LUP13"/>
      <c r="LUQ13"/>
      <c r="LUR13"/>
      <c r="LUS13"/>
      <c r="LUT13"/>
      <c r="LUU13"/>
      <c r="LUV13"/>
      <c r="LUW13"/>
      <c r="LUX13"/>
      <c r="LUY13"/>
      <c r="LUZ13"/>
      <c r="LVA13"/>
      <c r="LVB13"/>
      <c r="LVC13"/>
      <c r="LVD13"/>
      <c r="LVE13"/>
      <c r="LVF13"/>
      <c r="LVG13"/>
      <c r="LVH13"/>
      <c r="LVI13"/>
      <c r="LVJ13"/>
      <c r="LVK13"/>
      <c r="LVL13"/>
      <c r="LVM13"/>
      <c r="LVN13"/>
      <c r="LVO13"/>
      <c r="LVP13"/>
      <c r="LVQ13"/>
      <c r="LVR13"/>
      <c r="LVS13"/>
      <c r="LVT13"/>
      <c r="LVU13"/>
      <c r="LVV13"/>
      <c r="LVW13"/>
      <c r="LVX13"/>
      <c r="LVY13"/>
      <c r="LVZ13"/>
      <c r="LWA13"/>
      <c r="LWB13"/>
      <c r="LWC13"/>
      <c r="LWD13"/>
      <c r="LWE13"/>
      <c r="LWF13"/>
      <c r="LWG13"/>
      <c r="LWH13"/>
      <c r="LWI13"/>
      <c r="LWJ13"/>
      <c r="LWK13"/>
      <c r="LWL13"/>
      <c r="LWM13"/>
      <c r="LWN13"/>
      <c r="LWO13"/>
      <c r="LWP13"/>
      <c r="LWQ13"/>
      <c r="LWR13"/>
      <c r="LWS13"/>
      <c r="LWT13"/>
      <c r="LWU13"/>
      <c r="LWV13"/>
      <c r="LWW13"/>
      <c r="LWX13"/>
      <c r="LWY13"/>
      <c r="LWZ13"/>
      <c r="LXA13"/>
      <c r="LXB13"/>
      <c r="LXC13"/>
      <c r="LXD13"/>
      <c r="LXE13"/>
      <c r="LXF13"/>
      <c r="LXG13"/>
      <c r="LXH13"/>
      <c r="LXI13"/>
      <c r="LXJ13"/>
      <c r="LXK13"/>
      <c r="LXL13"/>
      <c r="LXM13"/>
      <c r="LXN13"/>
      <c r="LXO13"/>
      <c r="LXP13"/>
      <c r="LXQ13"/>
      <c r="LXR13"/>
      <c r="LXS13"/>
      <c r="LXT13"/>
      <c r="LXU13"/>
      <c r="LXV13"/>
      <c r="LXW13"/>
      <c r="LXX13"/>
      <c r="LXY13"/>
      <c r="LXZ13"/>
      <c r="LYA13"/>
      <c r="LYB13"/>
      <c r="LYC13"/>
      <c r="LYD13"/>
      <c r="LYE13"/>
      <c r="LYF13"/>
      <c r="LYG13"/>
      <c r="LYH13"/>
      <c r="LYI13"/>
      <c r="LYJ13"/>
      <c r="LYK13"/>
      <c r="LYL13"/>
      <c r="LYM13"/>
      <c r="LYN13"/>
      <c r="LYO13"/>
      <c r="LYP13"/>
      <c r="LYQ13"/>
      <c r="LYR13"/>
      <c r="LYS13"/>
      <c r="LYT13"/>
      <c r="LYU13"/>
      <c r="LYV13"/>
      <c r="LYW13"/>
      <c r="LYX13"/>
      <c r="LYY13"/>
      <c r="LYZ13"/>
      <c r="LZA13"/>
      <c r="LZB13"/>
      <c r="LZC13"/>
      <c r="LZD13"/>
      <c r="LZE13"/>
      <c r="LZF13"/>
      <c r="LZG13"/>
      <c r="LZH13"/>
      <c r="LZI13"/>
      <c r="LZJ13"/>
      <c r="LZK13"/>
      <c r="LZL13"/>
      <c r="LZM13"/>
      <c r="LZN13"/>
      <c r="LZO13"/>
      <c r="LZP13"/>
      <c r="LZQ13"/>
      <c r="LZR13"/>
      <c r="LZS13"/>
      <c r="LZT13"/>
      <c r="LZU13"/>
      <c r="LZV13"/>
      <c r="LZW13"/>
      <c r="LZX13"/>
      <c r="LZY13"/>
      <c r="LZZ13"/>
      <c r="MAA13"/>
      <c r="MAB13"/>
      <c r="MAC13"/>
      <c r="MAD13"/>
      <c r="MAE13"/>
      <c r="MAF13"/>
      <c r="MAG13"/>
      <c r="MAH13"/>
      <c r="MAI13"/>
      <c r="MAJ13"/>
      <c r="MAK13"/>
      <c r="MAL13"/>
      <c r="MAM13"/>
      <c r="MAN13"/>
      <c r="MAO13"/>
      <c r="MAP13"/>
      <c r="MAQ13"/>
      <c r="MAR13"/>
      <c r="MAS13"/>
      <c r="MAT13"/>
      <c r="MAU13"/>
      <c r="MAV13"/>
      <c r="MAW13"/>
      <c r="MAX13"/>
      <c r="MAY13"/>
      <c r="MAZ13"/>
      <c r="MBA13"/>
      <c r="MBB13"/>
      <c r="MBC13"/>
      <c r="MBD13"/>
      <c r="MBE13"/>
      <c r="MBF13"/>
      <c r="MBG13"/>
      <c r="MBH13"/>
      <c r="MBI13"/>
      <c r="MBJ13"/>
      <c r="MBK13"/>
      <c r="MBL13"/>
      <c r="MBM13"/>
      <c r="MBN13"/>
      <c r="MBO13"/>
      <c r="MBP13"/>
      <c r="MBQ13"/>
      <c r="MBR13"/>
      <c r="MBS13"/>
      <c r="MBT13"/>
      <c r="MBU13"/>
      <c r="MBV13"/>
      <c r="MBW13"/>
      <c r="MBX13"/>
      <c r="MBY13"/>
      <c r="MBZ13"/>
      <c r="MCA13"/>
      <c r="MCB13"/>
      <c r="MCC13"/>
      <c r="MCD13"/>
      <c r="MCE13"/>
      <c r="MCF13"/>
      <c r="MCG13"/>
      <c r="MCH13"/>
      <c r="MCI13"/>
      <c r="MCJ13"/>
      <c r="MCK13"/>
      <c r="MCL13"/>
      <c r="MCM13"/>
      <c r="MCN13"/>
      <c r="MCO13"/>
      <c r="MCP13"/>
      <c r="MCQ13"/>
      <c r="MCR13"/>
      <c r="MCS13"/>
      <c r="MCT13"/>
      <c r="MCU13"/>
      <c r="MCV13"/>
      <c r="MCW13"/>
      <c r="MCX13"/>
      <c r="MCY13"/>
      <c r="MCZ13"/>
      <c r="MDA13"/>
      <c r="MDB13"/>
      <c r="MDC13"/>
      <c r="MDD13"/>
      <c r="MDE13"/>
      <c r="MDF13"/>
      <c r="MDG13"/>
      <c r="MDH13"/>
      <c r="MDI13"/>
      <c r="MDJ13"/>
      <c r="MDK13"/>
      <c r="MDL13"/>
      <c r="MDM13"/>
      <c r="MDN13"/>
      <c r="MDO13"/>
      <c r="MDP13"/>
      <c r="MDQ13"/>
      <c r="MDR13"/>
      <c r="MDS13"/>
      <c r="MDT13"/>
      <c r="MDU13"/>
      <c r="MDV13"/>
      <c r="MDW13"/>
      <c r="MDX13"/>
      <c r="MDY13"/>
      <c r="MDZ13"/>
      <c r="MEA13"/>
      <c r="MEB13"/>
      <c r="MEC13"/>
      <c r="MED13"/>
      <c r="MEE13"/>
      <c r="MEF13"/>
      <c r="MEG13"/>
      <c r="MEH13"/>
      <c r="MEI13"/>
      <c r="MEJ13"/>
      <c r="MEK13"/>
      <c r="MEL13"/>
      <c r="MEM13"/>
      <c r="MEN13"/>
      <c r="MEO13"/>
      <c r="MEP13"/>
      <c r="MEQ13"/>
      <c r="MER13"/>
      <c r="MES13"/>
      <c r="MET13"/>
      <c r="MEU13"/>
      <c r="MEV13"/>
      <c r="MEW13"/>
      <c r="MEX13"/>
      <c r="MEY13"/>
      <c r="MEZ13"/>
      <c r="MFA13"/>
      <c r="MFB13"/>
      <c r="MFC13"/>
      <c r="MFD13"/>
      <c r="MFE13"/>
      <c r="MFF13"/>
      <c r="MFG13"/>
      <c r="MFH13"/>
      <c r="MFI13"/>
      <c r="MFJ13"/>
      <c r="MFK13"/>
      <c r="MFL13"/>
      <c r="MFM13"/>
      <c r="MFN13"/>
      <c r="MFO13"/>
      <c r="MFP13"/>
      <c r="MFQ13"/>
      <c r="MFR13"/>
      <c r="MFS13"/>
      <c r="MFT13"/>
      <c r="MFU13"/>
      <c r="MFV13"/>
      <c r="MFW13"/>
      <c r="MFX13"/>
      <c r="MFY13"/>
      <c r="MFZ13"/>
      <c r="MGA13"/>
      <c r="MGB13"/>
      <c r="MGC13"/>
      <c r="MGD13"/>
      <c r="MGE13"/>
      <c r="MGF13"/>
      <c r="MGG13"/>
      <c r="MGH13"/>
      <c r="MGI13"/>
      <c r="MGJ13"/>
      <c r="MGK13"/>
      <c r="MGL13"/>
      <c r="MGM13"/>
      <c r="MGN13"/>
      <c r="MGO13"/>
      <c r="MGP13"/>
      <c r="MGQ13"/>
      <c r="MGR13"/>
      <c r="MGS13"/>
      <c r="MGT13"/>
      <c r="MGU13"/>
      <c r="MGV13"/>
      <c r="MGW13"/>
      <c r="MGX13"/>
      <c r="MGY13"/>
      <c r="MGZ13"/>
      <c r="MHA13"/>
      <c r="MHB13"/>
      <c r="MHC13"/>
      <c r="MHD13"/>
      <c r="MHE13"/>
      <c r="MHF13"/>
      <c r="MHG13"/>
      <c r="MHH13"/>
      <c r="MHI13"/>
      <c r="MHJ13"/>
      <c r="MHK13"/>
      <c r="MHL13"/>
      <c r="MHM13"/>
      <c r="MHN13"/>
      <c r="MHO13"/>
      <c r="MHP13"/>
      <c r="MHQ13"/>
      <c r="MHR13"/>
      <c r="MHS13"/>
      <c r="MHT13"/>
      <c r="MHU13"/>
      <c r="MHV13"/>
      <c r="MHW13"/>
      <c r="MHX13"/>
      <c r="MHY13"/>
      <c r="MHZ13"/>
      <c r="MIA13"/>
      <c r="MIB13"/>
      <c r="MIC13"/>
      <c r="MID13"/>
      <c r="MIE13"/>
      <c r="MIF13"/>
      <c r="MIG13"/>
      <c r="MIH13"/>
      <c r="MII13"/>
      <c r="MIJ13"/>
      <c r="MIK13"/>
      <c r="MIL13"/>
      <c r="MIM13"/>
      <c r="MIN13"/>
      <c r="MIO13"/>
      <c r="MIP13"/>
      <c r="MIQ13"/>
      <c r="MIR13"/>
      <c r="MIS13"/>
      <c r="MIT13"/>
      <c r="MIU13"/>
      <c r="MIV13"/>
      <c r="MIW13"/>
      <c r="MIX13"/>
      <c r="MIY13"/>
      <c r="MIZ13"/>
      <c r="MJA13"/>
      <c r="MJB13"/>
      <c r="MJC13"/>
      <c r="MJD13"/>
      <c r="MJE13"/>
      <c r="MJF13"/>
      <c r="MJG13"/>
      <c r="MJH13"/>
      <c r="MJI13"/>
      <c r="MJJ13"/>
      <c r="MJK13"/>
      <c r="MJL13"/>
      <c r="MJM13"/>
      <c r="MJN13"/>
      <c r="MJO13"/>
      <c r="MJP13"/>
      <c r="MJQ13"/>
      <c r="MJR13"/>
      <c r="MJS13"/>
      <c r="MJT13"/>
      <c r="MJU13"/>
      <c r="MJV13"/>
      <c r="MJW13"/>
      <c r="MJX13"/>
      <c r="MJY13"/>
      <c r="MJZ13"/>
      <c r="MKA13"/>
      <c r="MKB13"/>
      <c r="MKC13"/>
      <c r="MKD13"/>
      <c r="MKE13"/>
      <c r="MKF13"/>
      <c r="MKG13"/>
      <c r="MKH13"/>
      <c r="MKI13"/>
      <c r="MKJ13"/>
      <c r="MKK13"/>
      <c r="MKL13"/>
      <c r="MKM13"/>
      <c r="MKN13"/>
      <c r="MKO13"/>
      <c r="MKP13"/>
      <c r="MKQ13"/>
      <c r="MKR13"/>
      <c r="MKS13"/>
      <c r="MKT13"/>
      <c r="MKU13"/>
      <c r="MKV13"/>
      <c r="MKW13"/>
      <c r="MKX13"/>
      <c r="MKY13"/>
      <c r="MKZ13"/>
      <c r="MLA13"/>
      <c r="MLB13"/>
      <c r="MLC13"/>
      <c r="MLD13"/>
      <c r="MLE13"/>
      <c r="MLF13"/>
      <c r="MLG13"/>
      <c r="MLH13"/>
      <c r="MLI13"/>
      <c r="MLJ13"/>
      <c r="MLK13"/>
      <c r="MLL13"/>
      <c r="MLM13"/>
      <c r="MLN13"/>
      <c r="MLO13"/>
      <c r="MLP13"/>
      <c r="MLQ13"/>
      <c r="MLR13"/>
      <c r="MLS13"/>
      <c r="MLT13"/>
      <c r="MLU13"/>
      <c r="MLV13"/>
      <c r="MLW13"/>
      <c r="MLX13"/>
      <c r="MLY13"/>
      <c r="MLZ13"/>
      <c r="MMA13"/>
      <c r="MMB13"/>
      <c r="MMC13"/>
      <c r="MMD13"/>
      <c r="MME13"/>
      <c r="MMF13"/>
      <c r="MMG13"/>
      <c r="MMH13"/>
      <c r="MMI13"/>
      <c r="MMJ13"/>
      <c r="MMK13"/>
      <c r="MML13"/>
      <c r="MMM13"/>
      <c r="MMN13"/>
      <c r="MMO13"/>
      <c r="MMP13"/>
      <c r="MMQ13"/>
      <c r="MMR13"/>
      <c r="MMS13"/>
      <c r="MMT13"/>
      <c r="MMU13"/>
      <c r="MMV13"/>
      <c r="MMW13"/>
      <c r="MMX13"/>
      <c r="MMY13"/>
      <c r="MMZ13"/>
      <c r="MNA13"/>
      <c r="MNB13"/>
      <c r="MNC13"/>
      <c r="MND13"/>
      <c r="MNE13"/>
      <c r="MNF13"/>
      <c r="MNG13"/>
      <c r="MNH13"/>
      <c r="MNI13"/>
      <c r="MNJ13"/>
      <c r="MNK13"/>
      <c r="MNL13"/>
      <c r="MNM13"/>
      <c r="MNN13"/>
      <c r="MNO13"/>
      <c r="MNP13"/>
      <c r="MNQ13"/>
      <c r="MNR13"/>
      <c r="MNS13"/>
      <c r="MNT13"/>
      <c r="MNU13"/>
      <c r="MNV13"/>
      <c r="MNW13"/>
      <c r="MNX13"/>
      <c r="MNY13"/>
      <c r="MNZ13"/>
      <c r="MOA13"/>
      <c r="MOB13"/>
      <c r="MOC13"/>
      <c r="MOD13"/>
      <c r="MOE13"/>
      <c r="MOF13"/>
      <c r="MOG13"/>
      <c r="MOH13"/>
      <c r="MOI13"/>
      <c r="MOJ13"/>
      <c r="MOK13"/>
      <c r="MOL13"/>
      <c r="MOM13"/>
      <c r="MON13"/>
      <c r="MOO13"/>
      <c r="MOP13"/>
      <c r="MOQ13"/>
      <c r="MOR13"/>
      <c r="MOS13"/>
      <c r="MOT13"/>
      <c r="MOU13"/>
      <c r="MOV13"/>
      <c r="MOW13"/>
      <c r="MOX13"/>
      <c r="MOY13"/>
      <c r="MOZ13"/>
      <c r="MPA13"/>
      <c r="MPB13"/>
      <c r="MPC13"/>
      <c r="MPD13"/>
      <c r="MPE13"/>
      <c r="MPF13"/>
      <c r="MPG13"/>
      <c r="MPH13"/>
      <c r="MPI13"/>
      <c r="MPJ13"/>
      <c r="MPK13"/>
      <c r="MPL13"/>
      <c r="MPM13"/>
      <c r="MPN13"/>
      <c r="MPO13"/>
      <c r="MPP13"/>
      <c r="MPQ13"/>
      <c r="MPR13"/>
      <c r="MPS13"/>
      <c r="MPT13"/>
      <c r="MPU13"/>
      <c r="MPV13"/>
      <c r="MPW13"/>
      <c r="MPX13"/>
      <c r="MPY13"/>
      <c r="MPZ13"/>
      <c r="MQA13"/>
      <c r="MQB13"/>
      <c r="MQC13"/>
      <c r="MQD13"/>
      <c r="MQE13"/>
      <c r="MQF13"/>
      <c r="MQG13"/>
      <c r="MQH13"/>
      <c r="MQI13"/>
      <c r="MQJ13"/>
      <c r="MQK13"/>
      <c r="MQL13"/>
      <c r="MQM13"/>
      <c r="MQN13"/>
      <c r="MQO13"/>
      <c r="MQP13"/>
      <c r="MQQ13"/>
      <c r="MQR13"/>
      <c r="MQS13"/>
      <c r="MQT13"/>
      <c r="MQU13"/>
      <c r="MQV13"/>
      <c r="MQW13"/>
      <c r="MQX13"/>
      <c r="MQY13"/>
      <c r="MQZ13"/>
      <c r="MRA13"/>
      <c r="MRB13"/>
      <c r="MRC13"/>
      <c r="MRD13"/>
      <c r="MRE13"/>
      <c r="MRF13"/>
      <c r="MRG13"/>
      <c r="MRH13"/>
      <c r="MRI13"/>
      <c r="MRJ13"/>
      <c r="MRK13"/>
      <c r="MRL13"/>
      <c r="MRM13"/>
      <c r="MRN13"/>
      <c r="MRO13"/>
      <c r="MRP13"/>
      <c r="MRQ13"/>
      <c r="MRR13"/>
      <c r="MRS13"/>
      <c r="MRT13"/>
      <c r="MRU13"/>
      <c r="MRV13"/>
      <c r="MRW13"/>
      <c r="MRX13"/>
      <c r="MRY13"/>
      <c r="MRZ13"/>
      <c r="MSA13"/>
      <c r="MSB13"/>
      <c r="MSC13"/>
      <c r="MSD13"/>
      <c r="MSE13"/>
      <c r="MSF13"/>
      <c r="MSG13"/>
      <c r="MSH13"/>
      <c r="MSI13"/>
      <c r="MSJ13"/>
      <c r="MSK13"/>
      <c r="MSL13"/>
      <c r="MSM13"/>
      <c r="MSN13"/>
      <c r="MSO13"/>
      <c r="MSP13"/>
      <c r="MSQ13"/>
      <c r="MSR13"/>
      <c r="MSS13"/>
      <c r="MST13"/>
      <c r="MSU13"/>
      <c r="MSV13"/>
      <c r="MSW13"/>
      <c r="MSX13"/>
      <c r="MSY13"/>
      <c r="MSZ13"/>
      <c r="MTA13"/>
      <c r="MTB13"/>
      <c r="MTC13"/>
      <c r="MTD13"/>
      <c r="MTE13"/>
      <c r="MTF13"/>
      <c r="MTG13"/>
      <c r="MTH13"/>
      <c r="MTI13"/>
      <c r="MTJ13"/>
      <c r="MTK13"/>
      <c r="MTL13"/>
      <c r="MTM13"/>
      <c r="MTN13"/>
      <c r="MTO13"/>
      <c r="MTP13"/>
      <c r="MTQ13"/>
      <c r="MTR13"/>
      <c r="MTS13"/>
      <c r="MTT13"/>
      <c r="MTU13"/>
      <c r="MTV13"/>
      <c r="MTW13"/>
      <c r="MTX13"/>
      <c r="MTY13"/>
      <c r="MTZ13"/>
      <c r="MUA13"/>
      <c r="MUB13"/>
      <c r="MUC13"/>
      <c r="MUD13"/>
      <c r="MUE13"/>
      <c r="MUF13"/>
      <c r="MUG13"/>
      <c r="MUH13"/>
      <c r="MUI13"/>
      <c r="MUJ13"/>
      <c r="MUK13"/>
      <c r="MUL13"/>
      <c r="MUM13"/>
      <c r="MUN13"/>
      <c r="MUO13"/>
      <c r="MUP13"/>
      <c r="MUQ13"/>
      <c r="MUR13"/>
      <c r="MUS13"/>
      <c r="MUT13"/>
      <c r="MUU13"/>
      <c r="MUV13"/>
      <c r="MUW13"/>
      <c r="MUX13"/>
      <c r="MUY13"/>
      <c r="MUZ13"/>
      <c r="MVA13"/>
      <c r="MVB13"/>
      <c r="MVC13"/>
      <c r="MVD13"/>
      <c r="MVE13"/>
      <c r="MVF13"/>
      <c r="MVG13"/>
      <c r="MVH13"/>
      <c r="MVI13"/>
      <c r="MVJ13"/>
      <c r="MVK13"/>
      <c r="MVL13"/>
      <c r="MVM13"/>
      <c r="MVN13"/>
      <c r="MVO13"/>
      <c r="MVP13"/>
      <c r="MVQ13"/>
      <c r="MVR13"/>
      <c r="MVS13"/>
      <c r="MVT13"/>
      <c r="MVU13"/>
      <c r="MVV13"/>
      <c r="MVW13"/>
      <c r="MVX13"/>
      <c r="MVY13"/>
      <c r="MVZ13"/>
      <c r="MWA13"/>
      <c r="MWB13"/>
      <c r="MWC13"/>
      <c r="MWD13"/>
      <c r="MWE13"/>
      <c r="MWF13"/>
      <c r="MWG13"/>
      <c r="MWH13"/>
      <c r="MWI13"/>
      <c r="MWJ13"/>
      <c r="MWK13"/>
      <c r="MWL13"/>
      <c r="MWM13"/>
      <c r="MWN13"/>
      <c r="MWO13"/>
      <c r="MWP13"/>
      <c r="MWQ13"/>
      <c r="MWR13"/>
      <c r="MWS13"/>
      <c r="MWT13"/>
      <c r="MWU13"/>
      <c r="MWV13"/>
      <c r="MWW13"/>
      <c r="MWX13"/>
      <c r="MWY13"/>
      <c r="MWZ13"/>
      <c r="MXA13"/>
      <c r="MXB13"/>
      <c r="MXC13"/>
      <c r="MXD13"/>
      <c r="MXE13"/>
      <c r="MXF13"/>
      <c r="MXG13"/>
      <c r="MXH13"/>
      <c r="MXI13"/>
      <c r="MXJ13"/>
      <c r="MXK13"/>
      <c r="MXL13"/>
      <c r="MXM13"/>
      <c r="MXN13"/>
      <c r="MXO13"/>
      <c r="MXP13"/>
      <c r="MXQ13"/>
      <c r="MXR13"/>
      <c r="MXS13"/>
      <c r="MXT13"/>
      <c r="MXU13"/>
      <c r="MXV13"/>
      <c r="MXW13"/>
      <c r="MXX13"/>
      <c r="MXY13"/>
      <c r="MXZ13"/>
      <c r="MYA13"/>
      <c r="MYB13"/>
      <c r="MYC13"/>
      <c r="MYD13"/>
      <c r="MYE13"/>
      <c r="MYF13"/>
      <c r="MYG13"/>
      <c r="MYH13"/>
      <c r="MYI13"/>
      <c r="MYJ13"/>
      <c r="MYK13"/>
      <c r="MYL13"/>
      <c r="MYM13"/>
      <c r="MYN13"/>
      <c r="MYO13"/>
      <c r="MYP13"/>
      <c r="MYQ13"/>
      <c r="MYR13"/>
      <c r="MYS13"/>
      <c r="MYT13"/>
      <c r="MYU13"/>
      <c r="MYV13"/>
      <c r="MYW13"/>
      <c r="MYX13"/>
      <c r="MYY13"/>
      <c r="MYZ13"/>
      <c r="MZA13"/>
      <c r="MZB13"/>
      <c r="MZC13"/>
      <c r="MZD13"/>
      <c r="MZE13"/>
      <c r="MZF13"/>
      <c r="MZG13"/>
      <c r="MZH13"/>
      <c r="MZI13"/>
      <c r="MZJ13"/>
      <c r="MZK13"/>
      <c r="MZL13"/>
      <c r="MZM13"/>
      <c r="MZN13"/>
      <c r="MZO13"/>
      <c r="MZP13"/>
      <c r="MZQ13"/>
      <c r="MZR13"/>
      <c r="MZS13"/>
      <c r="MZT13"/>
      <c r="MZU13"/>
      <c r="MZV13"/>
      <c r="MZW13"/>
      <c r="MZX13"/>
      <c r="MZY13"/>
      <c r="MZZ13"/>
      <c r="NAA13"/>
      <c r="NAB13"/>
      <c r="NAC13"/>
      <c r="NAD13"/>
      <c r="NAE13"/>
      <c r="NAF13"/>
      <c r="NAG13"/>
      <c r="NAH13"/>
      <c r="NAI13"/>
      <c r="NAJ13"/>
      <c r="NAK13"/>
      <c r="NAL13"/>
      <c r="NAM13"/>
      <c r="NAN13"/>
      <c r="NAO13"/>
      <c r="NAP13"/>
      <c r="NAQ13"/>
      <c r="NAR13"/>
      <c r="NAS13"/>
      <c r="NAT13"/>
      <c r="NAU13"/>
      <c r="NAV13"/>
      <c r="NAW13"/>
      <c r="NAX13"/>
      <c r="NAY13"/>
      <c r="NAZ13"/>
      <c r="NBA13"/>
      <c r="NBB13"/>
      <c r="NBC13"/>
      <c r="NBD13"/>
      <c r="NBE13"/>
      <c r="NBF13"/>
      <c r="NBG13"/>
      <c r="NBH13"/>
      <c r="NBI13"/>
      <c r="NBJ13"/>
      <c r="NBK13"/>
      <c r="NBL13"/>
      <c r="NBM13"/>
      <c r="NBN13"/>
      <c r="NBO13"/>
      <c r="NBP13"/>
      <c r="NBQ13"/>
      <c r="NBR13"/>
      <c r="NBS13"/>
      <c r="NBT13"/>
      <c r="NBU13"/>
      <c r="NBV13"/>
      <c r="NBW13"/>
      <c r="NBX13"/>
      <c r="NBY13"/>
      <c r="NBZ13"/>
      <c r="NCA13"/>
      <c r="NCB13"/>
      <c r="NCC13"/>
      <c r="NCD13"/>
      <c r="NCE13"/>
      <c r="NCF13"/>
      <c r="NCG13"/>
      <c r="NCH13"/>
      <c r="NCI13"/>
      <c r="NCJ13"/>
      <c r="NCK13"/>
      <c r="NCL13"/>
      <c r="NCM13"/>
      <c r="NCN13"/>
      <c r="NCO13"/>
      <c r="NCP13"/>
      <c r="NCQ13"/>
      <c r="NCR13"/>
      <c r="NCS13"/>
      <c r="NCT13"/>
      <c r="NCU13"/>
      <c r="NCV13"/>
      <c r="NCW13"/>
      <c r="NCX13"/>
      <c r="NCY13"/>
      <c r="NCZ13"/>
      <c r="NDA13"/>
      <c r="NDB13"/>
      <c r="NDC13"/>
      <c r="NDD13"/>
      <c r="NDE13"/>
      <c r="NDF13"/>
      <c r="NDG13"/>
      <c r="NDH13"/>
      <c r="NDI13"/>
      <c r="NDJ13"/>
      <c r="NDK13"/>
      <c r="NDL13"/>
      <c r="NDM13"/>
      <c r="NDN13"/>
      <c r="NDO13"/>
      <c r="NDP13"/>
      <c r="NDQ13"/>
      <c r="NDR13"/>
      <c r="NDS13"/>
      <c r="NDT13"/>
      <c r="NDU13"/>
      <c r="NDV13"/>
      <c r="NDW13"/>
      <c r="NDX13"/>
      <c r="NDY13"/>
      <c r="NDZ13"/>
      <c r="NEA13"/>
      <c r="NEB13"/>
      <c r="NEC13"/>
      <c r="NED13"/>
      <c r="NEE13"/>
      <c r="NEF13"/>
      <c r="NEG13"/>
      <c r="NEH13"/>
      <c r="NEI13"/>
      <c r="NEJ13"/>
      <c r="NEK13"/>
      <c r="NEL13"/>
      <c r="NEM13"/>
      <c r="NEN13"/>
      <c r="NEO13"/>
      <c r="NEP13"/>
      <c r="NEQ13"/>
      <c r="NER13"/>
      <c r="NES13"/>
      <c r="NET13"/>
      <c r="NEU13"/>
      <c r="NEV13"/>
      <c r="NEW13"/>
      <c r="NEX13"/>
      <c r="NEY13"/>
      <c r="NEZ13"/>
      <c r="NFA13"/>
      <c r="NFB13"/>
      <c r="NFC13"/>
      <c r="NFD13"/>
      <c r="NFE13"/>
      <c r="NFF13"/>
      <c r="NFG13"/>
      <c r="NFH13"/>
      <c r="NFI13"/>
      <c r="NFJ13"/>
      <c r="NFK13"/>
      <c r="NFL13"/>
      <c r="NFM13"/>
      <c r="NFN13"/>
      <c r="NFO13"/>
      <c r="NFP13"/>
      <c r="NFQ13"/>
      <c r="NFR13"/>
      <c r="NFS13"/>
      <c r="NFT13"/>
      <c r="NFU13"/>
      <c r="NFV13"/>
      <c r="NFW13"/>
      <c r="NFX13"/>
      <c r="NFY13"/>
      <c r="NFZ13"/>
      <c r="NGA13"/>
      <c r="NGB13"/>
      <c r="NGC13"/>
      <c r="NGD13"/>
      <c r="NGE13"/>
      <c r="NGF13"/>
      <c r="NGG13"/>
      <c r="NGH13"/>
      <c r="NGI13"/>
      <c r="NGJ13"/>
      <c r="NGK13"/>
      <c r="NGL13"/>
      <c r="NGM13"/>
      <c r="NGN13"/>
      <c r="NGO13"/>
      <c r="NGP13"/>
      <c r="NGQ13"/>
      <c r="NGR13"/>
      <c r="NGS13"/>
      <c r="NGT13"/>
      <c r="NGU13"/>
      <c r="NGV13"/>
      <c r="NGW13"/>
      <c r="NGX13"/>
      <c r="NGY13"/>
      <c r="NGZ13"/>
      <c r="NHA13"/>
      <c r="NHB13"/>
      <c r="NHC13"/>
      <c r="NHD13"/>
      <c r="NHE13"/>
      <c r="NHF13"/>
      <c r="NHG13"/>
      <c r="NHH13"/>
      <c r="NHI13"/>
      <c r="NHJ13"/>
      <c r="NHK13"/>
      <c r="NHL13"/>
      <c r="NHM13"/>
      <c r="NHN13"/>
      <c r="NHO13"/>
      <c r="NHP13"/>
      <c r="NHQ13"/>
      <c r="NHR13"/>
      <c r="NHS13"/>
      <c r="NHT13"/>
      <c r="NHU13"/>
      <c r="NHV13"/>
      <c r="NHW13"/>
      <c r="NHX13"/>
      <c r="NHY13"/>
      <c r="NHZ13"/>
      <c r="NIA13"/>
      <c r="NIB13"/>
      <c r="NIC13"/>
      <c r="NID13"/>
      <c r="NIE13"/>
      <c r="NIF13"/>
      <c r="NIG13"/>
      <c r="NIH13"/>
      <c r="NII13"/>
      <c r="NIJ13"/>
      <c r="NIK13"/>
      <c r="NIL13"/>
      <c r="NIM13"/>
      <c r="NIN13"/>
      <c r="NIO13"/>
      <c r="NIP13"/>
      <c r="NIQ13"/>
      <c r="NIR13"/>
      <c r="NIS13"/>
      <c r="NIT13"/>
      <c r="NIU13"/>
      <c r="NIV13"/>
      <c r="NIW13"/>
      <c r="NIX13"/>
      <c r="NIY13"/>
      <c r="NIZ13"/>
      <c r="NJA13"/>
      <c r="NJB13"/>
      <c r="NJC13"/>
      <c r="NJD13"/>
      <c r="NJE13"/>
      <c r="NJF13"/>
      <c r="NJG13"/>
      <c r="NJH13"/>
      <c r="NJI13"/>
      <c r="NJJ13"/>
      <c r="NJK13"/>
      <c r="NJL13"/>
      <c r="NJM13"/>
      <c r="NJN13"/>
      <c r="NJO13"/>
      <c r="NJP13"/>
      <c r="NJQ13"/>
      <c r="NJR13"/>
      <c r="NJS13"/>
      <c r="NJT13"/>
      <c r="NJU13"/>
      <c r="NJV13"/>
      <c r="NJW13"/>
      <c r="NJX13"/>
      <c r="NJY13"/>
      <c r="NJZ13"/>
      <c r="NKA13"/>
      <c r="NKB13"/>
      <c r="NKC13"/>
      <c r="NKD13"/>
      <c r="NKE13"/>
      <c r="NKF13"/>
      <c r="NKG13"/>
      <c r="NKH13"/>
      <c r="NKI13"/>
      <c r="NKJ13"/>
      <c r="NKK13"/>
      <c r="NKL13"/>
      <c r="NKM13"/>
      <c r="NKN13"/>
      <c r="NKO13"/>
      <c r="NKP13"/>
      <c r="NKQ13"/>
      <c r="NKR13"/>
      <c r="NKS13"/>
      <c r="NKT13"/>
      <c r="NKU13"/>
      <c r="NKV13"/>
      <c r="NKW13"/>
      <c r="NKX13"/>
      <c r="NKY13"/>
      <c r="NKZ13"/>
      <c r="NLA13"/>
      <c r="NLB13"/>
      <c r="NLC13"/>
      <c r="NLD13"/>
      <c r="NLE13"/>
      <c r="NLF13"/>
      <c r="NLG13"/>
      <c r="NLH13"/>
      <c r="NLI13"/>
      <c r="NLJ13"/>
      <c r="NLK13"/>
      <c r="NLL13"/>
      <c r="NLM13"/>
      <c r="NLN13"/>
      <c r="NLO13"/>
      <c r="NLP13"/>
      <c r="NLQ13"/>
      <c r="NLR13"/>
      <c r="NLS13"/>
      <c r="NLT13"/>
      <c r="NLU13"/>
      <c r="NLV13"/>
      <c r="NLW13"/>
      <c r="NLX13"/>
      <c r="NLY13"/>
      <c r="NLZ13"/>
      <c r="NMA13"/>
      <c r="NMB13"/>
      <c r="NMC13"/>
      <c r="NMD13"/>
      <c r="NME13"/>
      <c r="NMF13"/>
      <c r="NMG13"/>
      <c r="NMH13"/>
      <c r="NMI13"/>
      <c r="NMJ13"/>
      <c r="NMK13"/>
      <c r="NML13"/>
      <c r="NMM13"/>
      <c r="NMN13"/>
      <c r="NMO13"/>
      <c r="NMP13"/>
      <c r="NMQ13"/>
      <c r="NMR13"/>
      <c r="NMS13"/>
      <c r="NMT13"/>
      <c r="NMU13"/>
      <c r="NMV13"/>
      <c r="NMW13"/>
      <c r="NMX13"/>
      <c r="NMY13"/>
      <c r="NMZ13"/>
      <c r="NNA13"/>
      <c r="NNB13"/>
      <c r="NNC13"/>
      <c r="NND13"/>
      <c r="NNE13"/>
      <c r="NNF13"/>
      <c r="NNG13"/>
      <c r="NNH13"/>
      <c r="NNI13"/>
      <c r="NNJ13"/>
      <c r="NNK13"/>
      <c r="NNL13"/>
      <c r="NNM13"/>
      <c r="NNN13"/>
      <c r="NNO13"/>
      <c r="NNP13"/>
      <c r="NNQ13"/>
      <c r="NNR13"/>
      <c r="NNS13"/>
      <c r="NNT13"/>
      <c r="NNU13"/>
      <c r="NNV13"/>
      <c r="NNW13"/>
      <c r="NNX13"/>
      <c r="NNY13"/>
      <c r="NNZ13"/>
      <c r="NOA13"/>
      <c r="NOB13"/>
      <c r="NOC13"/>
      <c r="NOD13"/>
      <c r="NOE13"/>
      <c r="NOF13"/>
      <c r="NOG13"/>
      <c r="NOH13"/>
      <c r="NOI13"/>
      <c r="NOJ13"/>
      <c r="NOK13"/>
      <c r="NOL13"/>
      <c r="NOM13"/>
      <c r="NON13"/>
      <c r="NOO13"/>
      <c r="NOP13"/>
      <c r="NOQ13"/>
      <c r="NOR13"/>
      <c r="NOS13"/>
      <c r="NOT13"/>
      <c r="NOU13"/>
      <c r="NOV13"/>
      <c r="NOW13"/>
      <c r="NOX13"/>
      <c r="NOY13"/>
      <c r="NOZ13"/>
      <c r="NPA13"/>
      <c r="NPB13"/>
      <c r="NPC13"/>
      <c r="NPD13"/>
      <c r="NPE13"/>
      <c r="NPF13"/>
      <c r="NPG13"/>
      <c r="NPH13"/>
      <c r="NPI13"/>
      <c r="NPJ13"/>
      <c r="NPK13"/>
      <c r="NPL13"/>
      <c r="NPM13"/>
      <c r="NPN13"/>
      <c r="NPO13"/>
      <c r="NPP13"/>
      <c r="NPQ13"/>
      <c r="NPR13"/>
      <c r="NPS13"/>
      <c r="NPT13"/>
      <c r="NPU13"/>
      <c r="NPV13"/>
      <c r="NPW13"/>
      <c r="NPX13"/>
      <c r="NPY13"/>
      <c r="NPZ13"/>
      <c r="NQA13"/>
      <c r="NQB13"/>
      <c r="NQC13"/>
      <c r="NQD13"/>
      <c r="NQE13"/>
      <c r="NQF13"/>
      <c r="NQG13"/>
      <c r="NQH13"/>
      <c r="NQI13"/>
      <c r="NQJ13"/>
      <c r="NQK13"/>
      <c r="NQL13"/>
      <c r="NQM13"/>
      <c r="NQN13"/>
      <c r="NQO13"/>
      <c r="NQP13"/>
      <c r="NQQ13"/>
      <c r="NQR13"/>
      <c r="NQS13"/>
      <c r="NQT13"/>
      <c r="NQU13"/>
      <c r="NQV13"/>
      <c r="NQW13"/>
      <c r="NQX13"/>
      <c r="NQY13"/>
      <c r="NQZ13"/>
      <c r="NRA13"/>
      <c r="NRB13"/>
      <c r="NRC13"/>
      <c r="NRD13"/>
      <c r="NRE13"/>
      <c r="NRF13"/>
      <c r="NRG13"/>
      <c r="NRH13"/>
      <c r="NRI13"/>
    </row>
    <row r="14" spans="1:9941" s="54" customFormat="1" ht="12.2" customHeight="1" x14ac:dyDescent="0.2">
      <c r="A14" s="1182" t="s">
        <v>93</v>
      </c>
      <c r="B14" s="854" t="s">
        <v>533</v>
      </c>
      <c r="C14" s="111">
        <f>'1. mell.bevétel_össz'!C13-'26._önként_össz_bev'!C15-'26._államig_össz_bev'!C14</f>
        <v>400034324</v>
      </c>
      <c r="D14" s="266">
        <f>'1. mell.bevétel_össz'!D13-'26._önként_össz_bev'!D15-'26._államig_össz_bev'!D14</f>
        <v>508238691</v>
      </c>
      <c r="E14" s="693">
        <f>'1. mell.bevétel_össz'!E13-'26._önként_össz_bev'!E15-'26._államig_össz_bev'!E14</f>
        <v>546489046</v>
      </c>
      <c r="F14" s="693">
        <f>'1. mell.bevétel_össz'!F13-'26._önként_össz_bev'!F15-'26._államig_össz_bev'!F14</f>
        <v>570691323</v>
      </c>
      <c r="G14" s="693">
        <f>'1. mell.bevétel_össz'!G13-'26._önként_össz_bev'!G15-'26._államig_össz_bev'!G14</f>
        <v>558099828</v>
      </c>
      <c r="H14" s="16">
        <f t="shared" si="2"/>
        <v>-12591495</v>
      </c>
      <c r="I14" s="756">
        <f>'1. mell.bevétel_össz'!I13-'26._önként_össz_bev'!I15-'26._államig_össz_bev'!I14</f>
        <v>0</v>
      </c>
      <c r="J14" s="16">
        <f>'1. mell.bevétel_össz'!J13-'26._önként_össz_bev'!J15-'26._államig_össz_bev'!J14</f>
        <v>0</v>
      </c>
      <c r="K14" s="16">
        <f>'1. mell.bevétel_össz'!K13-'26._önként_össz_bev'!K15-'26._államig_össz_bev'!K14</f>
        <v>0</v>
      </c>
      <c r="L14" s="16">
        <f>'1. mell.bevétel_össz'!L13-'26._önként_össz_bev'!L15</f>
        <v>0</v>
      </c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  <c r="AJA14"/>
      <c r="AJB14"/>
      <c r="AJC14"/>
      <c r="AJD14"/>
      <c r="AJE14"/>
      <c r="AJF14"/>
      <c r="AJG14"/>
      <c r="AJH14"/>
      <c r="AJI14"/>
      <c r="AJJ14"/>
      <c r="AJK14"/>
      <c r="AJL14"/>
      <c r="AJM14"/>
      <c r="AJN14"/>
      <c r="AJO14"/>
      <c r="AJP14"/>
      <c r="AJQ14"/>
      <c r="AJR14"/>
      <c r="AJS14"/>
      <c r="AJT14"/>
      <c r="AJU14"/>
      <c r="AJV14"/>
      <c r="AJW14"/>
      <c r="AJX14"/>
      <c r="AJY14"/>
      <c r="AJZ14"/>
      <c r="AKA14"/>
      <c r="AKB14"/>
      <c r="AKC14"/>
      <c r="AKD14"/>
      <c r="AKE14"/>
      <c r="AKF14"/>
      <c r="AKG14"/>
      <c r="AKH14"/>
      <c r="AKI14"/>
      <c r="AKJ14"/>
      <c r="AKK14"/>
      <c r="AKL14"/>
      <c r="AKM14"/>
      <c r="AKN14"/>
      <c r="AKO14"/>
      <c r="AKP14"/>
      <c r="AKQ14"/>
      <c r="AKR14"/>
      <c r="AKS14"/>
      <c r="AKT14"/>
      <c r="AKU14"/>
      <c r="AKV14"/>
      <c r="AKW14"/>
      <c r="AKX14"/>
      <c r="AKY14"/>
      <c r="AKZ14"/>
      <c r="ALA14"/>
      <c r="ALB14"/>
      <c r="ALC14"/>
      <c r="ALD14"/>
      <c r="ALE14"/>
      <c r="ALF14"/>
      <c r="ALG14"/>
      <c r="ALH14"/>
      <c r="ALI14"/>
      <c r="ALJ14"/>
      <c r="ALK14"/>
      <c r="ALL14"/>
      <c r="ALM14"/>
      <c r="ALN14"/>
      <c r="ALO14"/>
      <c r="ALP14"/>
      <c r="ALQ14"/>
      <c r="ALR14"/>
      <c r="ALS14"/>
      <c r="ALT14"/>
      <c r="ALU14"/>
      <c r="ALV14"/>
      <c r="ALW14"/>
      <c r="ALX14"/>
      <c r="ALY14"/>
      <c r="ALZ14"/>
      <c r="AMA14"/>
      <c r="AMB14"/>
      <c r="AMC14"/>
      <c r="AMD14"/>
      <c r="AME14"/>
      <c r="AMF14"/>
      <c r="AMG14"/>
      <c r="AMH14"/>
      <c r="AMI14"/>
      <c r="AMJ14"/>
      <c r="AMK14"/>
      <c r="AML14"/>
      <c r="AMM14"/>
      <c r="AMN14"/>
      <c r="AMO14"/>
      <c r="AMP14"/>
      <c r="AMQ14"/>
      <c r="AMR14"/>
      <c r="AMS14"/>
      <c r="AMT14"/>
      <c r="AMU14"/>
      <c r="AMV14"/>
      <c r="AMW14"/>
      <c r="AMX14"/>
      <c r="AMY14"/>
      <c r="AMZ14"/>
      <c r="ANA14"/>
      <c r="ANB14"/>
      <c r="ANC14"/>
      <c r="AND14"/>
      <c r="ANE14"/>
      <c r="ANF14"/>
      <c r="ANG14"/>
      <c r="ANH14"/>
      <c r="ANI14"/>
      <c r="ANJ14"/>
      <c r="ANK14"/>
      <c r="ANL14"/>
      <c r="ANM14"/>
      <c r="ANN14"/>
      <c r="ANO14"/>
      <c r="ANP14"/>
      <c r="ANQ14"/>
      <c r="ANR14"/>
      <c r="ANS14"/>
      <c r="ANT14"/>
      <c r="ANU14"/>
      <c r="ANV14"/>
      <c r="ANW14"/>
      <c r="ANX14"/>
      <c r="ANY14"/>
      <c r="ANZ14"/>
      <c r="AOA14"/>
      <c r="AOB14"/>
      <c r="AOC14"/>
      <c r="AOD14"/>
      <c r="AOE14"/>
      <c r="AOF14"/>
      <c r="AOG14"/>
      <c r="AOH14"/>
      <c r="AOI14"/>
      <c r="AOJ14"/>
      <c r="AOK14"/>
      <c r="AOL14"/>
      <c r="AOM14"/>
      <c r="AON14"/>
      <c r="AOO14"/>
      <c r="AOP14"/>
      <c r="AOQ14"/>
      <c r="AOR14"/>
      <c r="AOS14"/>
      <c r="AOT14"/>
      <c r="AOU14"/>
      <c r="AOV14"/>
      <c r="AOW14"/>
      <c r="AOX14"/>
      <c r="AOY14"/>
      <c r="AOZ14"/>
      <c r="APA14"/>
      <c r="APB14"/>
      <c r="APC14"/>
      <c r="APD14"/>
      <c r="APE14"/>
      <c r="APF14"/>
      <c r="APG14"/>
      <c r="APH14"/>
      <c r="API14"/>
      <c r="APJ14"/>
      <c r="APK14"/>
      <c r="APL14"/>
      <c r="APM14"/>
      <c r="APN14"/>
      <c r="APO14"/>
      <c r="APP14"/>
      <c r="APQ14"/>
      <c r="APR14"/>
      <c r="APS14"/>
      <c r="APT14"/>
      <c r="APU14"/>
      <c r="APV14"/>
      <c r="APW14"/>
      <c r="APX14"/>
      <c r="APY14"/>
      <c r="APZ14"/>
      <c r="AQA14"/>
      <c r="AQB14"/>
      <c r="AQC14"/>
      <c r="AQD14"/>
      <c r="AQE14"/>
      <c r="AQF14"/>
      <c r="AQG14"/>
      <c r="AQH14"/>
      <c r="AQI14"/>
      <c r="AQJ14"/>
      <c r="AQK14"/>
      <c r="AQL14"/>
      <c r="AQM14"/>
      <c r="AQN14"/>
      <c r="AQO14"/>
      <c r="AQP14"/>
      <c r="AQQ14"/>
      <c r="AQR14"/>
      <c r="AQS14"/>
      <c r="AQT14"/>
      <c r="AQU14"/>
      <c r="AQV14"/>
      <c r="AQW14"/>
      <c r="AQX14"/>
      <c r="AQY14"/>
      <c r="AQZ14"/>
      <c r="ARA14"/>
      <c r="ARB14"/>
      <c r="ARC14"/>
      <c r="ARD14"/>
      <c r="ARE14"/>
      <c r="ARF14"/>
      <c r="ARG14"/>
      <c r="ARH14"/>
      <c r="ARI14"/>
      <c r="ARJ14"/>
      <c r="ARK14"/>
      <c r="ARL14"/>
      <c r="ARM14"/>
      <c r="ARN14"/>
      <c r="ARO14"/>
      <c r="ARP14"/>
      <c r="ARQ14"/>
      <c r="ARR14"/>
      <c r="ARS14"/>
      <c r="ART14"/>
      <c r="ARU14"/>
      <c r="ARV14"/>
      <c r="ARW14"/>
      <c r="ARX14"/>
      <c r="ARY14"/>
      <c r="ARZ14"/>
      <c r="ASA14"/>
      <c r="ASB14"/>
      <c r="ASC14"/>
      <c r="ASD14"/>
      <c r="ASE14"/>
      <c r="ASF14"/>
      <c r="ASG14"/>
      <c r="ASH14"/>
      <c r="ASI14"/>
      <c r="ASJ14"/>
      <c r="ASK14"/>
      <c r="ASL14"/>
      <c r="ASM14"/>
      <c r="ASN14"/>
      <c r="ASO14"/>
      <c r="ASP14"/>
      <c r="ASQ14"/>
      <c r="ASR14"/>
      <c r="ASS14"/>
      <c r="AST14"/>
      <c r="ASU14"/>
      <c r="ASV14"/>
      <c r="ASW14"/>
      <c r="ASX14"/>
      <c r="ASY14"/>
      <c r="ASZ14"/>
      <c r="ATA14"/>
      <c r="ATB14"/>
      <c r="ATC14"/>
      <c r="ATD14"/>
      <c r="ATE14"/>
      <c r="ATF14"/>
      <c r="ATG14"/>
      <c r="ATH14"/>
      <c r="ATI14"/>
      <c r="ATJ14"/>
      <c r="ATK14"/>
      <c r="ATL14"/>
      <c r="ATM14"/>
      <c r="ATN14"/>
      <c r="ATO14"/>
      <c r="ATP14"/>
      <c r="ATQ14"/>
      <c r="ATR14"/>
      <c r="ATS14"/>
      <c r="ATT14"/>
      <c r="ATU14"/>
      <c r="ATV14"/>
      <c r="ATW14"/>
      <c r="ATX14"/>
      <c r="ATY14"/>
      <c r="ATZ14"/>
      <c r="AUA14"/>
      <c r="AUB14"/>
      <c r="AUC14"/>
      <c r="AUD14"/>
      <c r="AUE14"/>
      <c r="AUF14"/>
      <c r="AUG14"/>
      <c r="AUH14"/>
      <c r="AUI14"/>
      <c r="AUJ14"/>
      <c r="AUK14"/>
      <c r="AUL14"/>
      <c r="AUM14"/>
      <c r="AUN14"/>
      <c r="AUO14"/>
      <c r="AUP14"/>
      <c r="AUQ14"/>
      <c r="AUR14"/>
      <c r="AUS14"/>
      <c r="AUT14"/>
      <c r="AUU14"/>
      <c r="AUV14"/>
      <c r="AUW14"/>
      <c r="AUX14"/>
      <c r="AUY14"/>
      <c r="AUZ14"/>
      <c r="AVA14"/>
      <c r="AVB14"/>
      <c r="AVC14"/>
      <c r="AVD14"/>
      <c r="AVE14"/>
      <c r="AVF14"/>
      <c r="AVG14"/>
      <c r="AVH14"/>
      <c r="AVI14"/>
      <c r="AVJ14"/>
      <c r="AVK14"/>
      <c r="AVL14"/>
      <c r="AVM14"/>
      <c r="AVN14"/>
      <c r="AVO14"/>
      <c r="AVP14"/>
      <c r="AVQ14"/>
      <c r="AVR14"/>
      <c r="AVS14"/>
      <c r="AVT14"/>
      <c r="AVU14"/>
      <c r="AVV14"/>
      <c r="AVW14"/>
      <c r="AVX14"/>
      <c r="AVY14"/>
      <c r="AVZ14"/>
      <c r="AWA14"/>
      <c r="AWB14"/>
      <c r="AWC14"/>
      <c r="AWD14"/>
      <c r="AWE14"/>
      <c r="AWF14"/>
      <c r="AWG14"/>
      <c r="AWH14"/>
      <c r="AWI14"/>
      <c r="AWJ14"/>
      <c r="AWK14"/>
      <c r="AWL14"/>
      <c r="AWM14"/>
      <c r="AWN14"/>
      <c r="AWO14"/>
      <c r="AWP14"/>
      <c r="AWQ14"/>
      <c r="AWR14"/>
      <c r="AWS14"/>
      <c r="AWT14"/>
      <c r="AWU14"/>
      <c r="AWV14"/>
      <c r="AWW14"/>
      <c r="AWX14"/>
      <c r="AWY14"/>
      <c r="AWZ14"/>
      <c r="AXA14"/>
      <c r="AXB14"/>
      <c r="AXC14"/>
      <c r="AXD14"/>
      <c r="AXE14"/>
      <c r="AXF14"/>
      <c r="AXG14"/>
      <c r="AXH14"/>
      <c r="AXI14"/>
      <c r="AXJ14"/>
      <c r="AXK14"/>
      <c r="AXL14"/>
      <c r="AXM14"/>
      <c r="AXN14"/>
      <c r="AXO14"/>
      <c r="AXP14"/>
      <c r="AXQ14"/>
      <c r="AXR14"/>
      <c r="AXS14"/>
      <c r="AXT14"/>
      <c r="AXU14"/>
      <c r="AXV14"/>
      <c r="AXW14"/>
      <c r="AXX14"/>
      <c r="AXY14"/>
      <c r="AXZ14"/>
      <c r="AYA14"/>
      <c r="AYB14"/>
      <c r="AYC14"/>
      <c r="AYD14"/>
      <c r="AYE14"/>
      <c r="AYF14"/>
      <c r="AYG14"/>
      <c r="AYH14"/>
      <c r="AYI14"/>
      <c r="AYJ14"/>
      <c r="AYK14"/>
      <c r="AYL14"/>
      <c r="AYM14"/>
      <c r="AYN14"/>
      <c r="AYO14"/>
      <c r="AYP14"/>
      <c r="AYQ14"/>
      <c r="AYR14"/>
      <c r="AYS14"/>
      <c r="AYT14"/>
      <c r="AYU14"/>
      <c r="AYV14"/>
      <c r="AYW14"/>
      <c r="AYX14"/>
      <c r="AYY14"/>
      <c r="AYZ14"/>
      <c r="AZA14"/>
      <c r="AZB14"/>
      <c r="AZC14"/>
      <c r="AZD14"/>
      <c r="AZE14"/>
      <c r="AZF14"/>
      <c r="AZG14"/>
      <c r="AZH14"/>
      <c r="AZI14"/>
      <c r="AZJ14"/>
      <c r="AZK14"/>
      <c r="AZL14"/>
      <c r="AZM14"/>
      <c r="AZN14"/>
      <c r="AZO14"/>
      <c r="AZP14"/>
      <c r="AZQ14"/>
      <c r="AZR14"/>
      <c r="AZS14"/>
      <c r="AZT14"/>
      <c r="AZU14"/>
      <c r="AZV14"/>
      <c r="AZW14"/>
      <c r="AZX14"/>
      <c r="AZY14"/>
      <c r="AZZ14"/>
      <c r="BAA14"/>
      <c r="BAB14"/>
      <c r="BAC14"/>
      <c r="BAD14"/>
      <c r="BAE14"/>
      <c r="BAF14"/>
      <c r="BAG14"/>
      <c r="BAH14"/>
      <c r="BAI14"/>
      <c r="BAJ14"/>
      <c r="BAK14"/>
      <c r="BAL14"/>
      <c r="BAM14"/>
      <c r="BAN14"/>
      <c r="BAO14"/>
      <c r="BAP14"/>
      <c r="BAQ14"/>
      <c r="BAR14"/>
      <c r="BAS14"/>
      <c r="BAT14"/>
      <c r="BAU14"/>
      <c r="BAV14"/>
      <c r="BAW14"/>
      <c r="BAX14"/>
      <c r="BAY14"/>
      <c r="BAZ14"/>
      <c r="BBA14"/>
      <c r="BBB14"/>
      <c r="BBC14"/>
      <c r="BBD14"/>
      <c r="BBE14"/>
      <c r="BBF14"/>
      <c r="BBG14"/>
      <c r="BBH14"/>
      <c r="BBI14"/>
      <c r="BBJ14"/>
      <c r="BBK14"/>
      <c r="BBL14"/>
      <c r="BBM14"/>
      <c r="BBN14"/>
      <c r="BBO14"/>
      <c r="BBP14"/>
      <c r="BBQ14"/>
      <c r="BBR14"/>
      <c r="BBS14"/>
      <c r="BBT14"/>
      <c r="BBU14"/>
      <c r="BBV14"/>
      <c r="BBW14"/>
      <c r="BBX14"/>
      <c r="BBY14"/>
      <c r="BBZ14"/>
      <c r="BCA14"/>
      <c r="BCB14"/>
      <c r="BCC14"/>
      <c r="BCD14"/>
      <c r="BCE14"/>
      <c r="BCF14"/>
      <c r="BCG14"/>
      <c r="BCH14"/>
      <c r="BCI14"/>
      <c r="BCJ14"/>
      <c r="BCK14"/>
      <c r="BCL14"/>
      <c r="BCM14"/>
      <c r="BCN14"/>
      <c r="BCO14"/>
      <c r="BCP14"/>
      <c r="BCQ14"/>
      <c r="BCR14"/>
      <c r="BCS14"/>
      <c r="BCT14"/>
      <c r="BCU14"/>
      <c r="BCV14"/>
      <c r="BCW14"/>
      <c r="BCX14"/>
      <c r="BCY14"/>
      <c r="BCZ14"/>
      <c r="BDA14"/>
      <c r="BDB14"/>
      <c r="BDC14"/>
      <c r="BDD14"/>
      <c r="BDE14"/>
      <c r="BDF14"/>
      <c r="BDG14"/>
      <c r="BDH14"/>
      <c r="BDI14"/>
      <c r="BDJ14"/>
      <c r="BDK14"/>
      <c r="BDL14"/>
      <c r="BDM14"/>
      <c r="BDN14"/>
      <c r="BDO14"/>
      <c r="BDP14"/>
      <c r="BDQ14"/>
      <c r="BDR14"/>
      <c r="BDS14"/>
      <c r="BDT14"/>
      <c r="BDU14"/>
      <c r="BDV14"/>
      <c r="BDW14"/>
      <c r="BDX14"/>
      <c r="BDY14"/>
      <c r="BDZ14"/>
      <c r="BEA14"/>
      <c r="BEB14"/>
      <c r="BEC14"/>
      <c r="BED14"/>
      <c r="BEE14"/>
      <c r="BEF14"/>
      <c r="BEG14"/>
      <c r="BEH14"/>
      <c r="BEI14"/>
      <c r="BEJ14"/>
      <c r="BEK14"/>
      <c r="BEL14"/>
      <c r="BEM14"/>
      <c r="BEN14"/>
      <c r="BEO14"/>
      <c r="BEP14"/>
      <c r="BEQ14"/>
      <c r="BER14"/>
      <c r="BES14"/>
      <c r="BET14"/>
      <c r="BEU14"/>
      <c r="BEV14"/>
      <c r="BEW14"/>
      <c r="BEX14"/>
      <c r="BEY14"/>
      <c r="BEZ14"/>
      <c r="BFA14"/>
      <c r="BFB14"/>
      <c r="BFC14"/>
      <c r="BFD14"/>
      <c r="BFE14"/>
      <c r="BFF14"/>
      <c r="BFG14"/>
      <c r="BFH14"/>
      <c r="BFI14"/>
      <c r="BFJ14"/>
      <c r="BFK14"/>
      <c r="BFL14"/>
      <c r="BFM14"/>
      <c r="BFN14"/>
      <c r="BFO14"/>
      <c r="BFP14"/>
      <c r="BFQ14"/>
      <c r="BFR14"/>
      <c r="BFS14"/>
      <c r="BFT14"/>
      <c r="BFU14"/>
      <c r="BFV14"/>
      <c r="BFW14"/>
      <c r="BFX14"/>
      <c r="BFY14"/>
      <c r="BFZ14"/>
      <c r="BGA14"/>
      <c r="BGB14"/>
      <c r="BGC14"/>
      <c r="BGD14"/>
      <c r="BGE14"/>
      <c r="BGF14"/>
      <c r="BGG14"/>
      <c r="BGH14"/>
      <c r="BGI14"/>
      <c r="BGJ14"/>
      <c r="BGK14"/>
      <c r="BGL14"/>
      <c r="BGM14"/>
      <c r="BGN14"/>
      <c r="BGO14"/>
      <c r="BGP14"/>
      <c r="BGQ14"/>
      <c r="BGR14"/>
      <c r="BGS14"/>
      <c r="BGT14"/>
      <c r="BGU14"/>
      <c r="BGV14"/>
      <c r="BGW14"/>
      <c r="BGX14"/>
      <c r="BGY14"/>
      <c r="BGZ14"/>
      <c r="BHA14"/>
      <c r="BHB14"/>
      <c r="BHC14"/>
      <c r="BHD14"/>
      <c r="BHE14"/>
      <c r="BHF14"/>
      <c r="BHG14"/>
      <c r="BHH14"/>
      <c r="BHI14"/>
      <c r="BHJ14"/>
      <c r="BHK14"/>
      <c r="BHL14"/>
      <c r="BHM14"/>
      <c r="BHN14"/>
      <c r="BHO14"/>
      <c r="BHP14"/>
      <c r="BHQ14"/>
      <c r="BHR14"/>
      <c r="BHS14"/>
      <c r="BHT14"/>
      <c r="BHU14"/>
      <c r="BHV14"/>
      <c r="BHW14"/>
      <c r="BHX14"/>
      <c r="BHY14"/>
      <c r="BHZ14"/>
      <c r="BIA14"/>
      <c r="BIB14"/>
      <c r="BIC14"/>
      <c r="BID14"/>
      <c r="BIE14"/>
      <c r="BIF14"/>
      <c r="BIG14"/>
      <c r="BIH14"/>
      <c r="BII14"/>
      <c r="BIJ14"/>
      <c r="BIK14"/>
      <c r="BIL14"/>
      <c r="BIM14"/>
      <c r="BIN14"/>
      <c r="BIO14"/>
      <c r="BIP14"/>
      <c r="BIQ14"/>
      <c r="BIR14"/>
      <c r="BIS14"/>
      <c r="BIT14"/>
      <c r="BIU14"/>
      <c r="BIV14"/>
      <c r="BIW14"/>
      <c r="BIX14"/>
      <c r="BIY14"/>
      <c r="BIZ14"/>
      <c r="BJA14"/>
      <c r="BJB14"/>
      <c r="BJC14"/>
      <c r="BJD14"/>
      <c r="BJE14"/>
      <c r="BJF14"/>
      <c r="BJG14"/>
      <c r="BJH14"/>
      <c r="BJI14"/>
      <c r="BJJ14"/>
      <c r="BJK14"/>
      <c r="BJL14"/>
      <c r="BJM14"/>
      <c r="BJN14"/>
      <c r="BJO14"/>
      <c r="BJP14"/>
      <c r="BJQ14"/>
      <c r="BJR14"/>
      <c r="BJS14"/>
      <c r="BJT14"/>
      <c r="BJU14"/>
      <c r="BJV14"/>
      <c r="BJW14"/>
      <c r="BJX14"/>
      <c r="BJY14"/>
      <c r="BJZ14"/>
      <c r="BKA14"/>
      <c r="BKB14"/>
      <c r="BKC14"/>
      <c r="BKD14"/>
      <c r="BKE14"/>
      <c r="BKF14"/>
      <c r="BKG14"/>
      <c r="BKH14"/>
      <c r="BKI14"/>
      <c r="BKJ14"/>
      <c r="BKK14"/>
      <c r="BKL14"/>
      <c r="BKM14"/>
      <c r="BKN14"/>
      <c r="BKO14"/>
      <c r="BKP14"/>
      <c r="BKQ14"/>
      <c r="BKR14"/>
      <c r="BKS14"/>
      <c r="BKT14"/>
      <c r="BKU14"/>
      <c r="BKV14"/>
      <c r="BKW14"/>
      <c r="BKX14"/>
      <c r="BKY14"/>
      <c r="BKZ14"/>
      <c r="BLA14"/>
      <c r="BLB14"/>
      <c r="BLC14"/>
      <c r="BLD14"/>
      <c r="BLE14"/>
      <c r="BLF14"/>
      <c r="BLG14"/>
      <c r="BLH14"/>
      <c r="BLI14"/>
      <c r="BLJ14"/>
      <c r="BLK14"/>
      <c r="BLL14"/>
      <c r="BLM14"/>
      <c r="BLN14"/>
      <c r="BLO14"/>
      <c r="BLP14"/>
      <c r="BLQ14"/>
      <c r="BLR14"/>
      <c r="BLS14"/>
      <c r="BLT14"/>
      <c r="BLU14"/>
      <c r="BLV14"/>
      <c r="BLW14"/>
      <c r="BLX14"/>
      <c r="BLY14"/>
      <c r="BLZ14"/>
      <c r="BMA14"/>
      <c r="BMB14"/>
      <c r="BMC14"/>
      <c r="BMD14"/>
      <c r="BME14"/>
      <c r="BMF14"/>
      <c r="BMG14"/>
      <c r="BMH14"/>
      <c r="BMI14"/>
      <c r="BMJ14"/>
      <c r="BMK14"/>
      <c r="BML14"/>
      <c r="BMM14"/>
      <c r="BMN14"/>
      <c r="BMO14"/>
      <c r="BMP14"/>
      <c r="BMQ14"/>
      <c r="BMR14"/>
      <c r="BMS14"/>
      <c r="BMT14"/>
      <c r="BMU14"/>
      <c r="BMV14"/>
      <c r="BMW14"/>
      <c r="BMX14"/>
      <c r="BMY14"/>
      <c r="BMZ14"/>
      <c r="BNA14"/>
      <c r="BNB14"/>
      <c r="BNC14"/>
      <c r="BND14"/>
      <c r="BNE14"/>
      <c r="BNF14"/>
      <c r="BNG14"/>
      <c r="BNH14"/>
      <c r="BNI14"/>
      <c r="BNJ14"/>
      <c r="BNK14"/>
      <c r="BNL14"/>
      <c r="BNM14"/>
      <c r="BNN14"/>
      <c r="BNO14"/>
      <c r="BNP14"/>
      <c r="BNQ14"/>
      <c r="BNR14"/>
      <c r="BNS14"/>
      <c r="BNT14"/>
      <c r="BNU14"/>
      <c r="BNV14"/>
      <c r="BNW14"/>
      <c r="BNX14"/>
      <c r="BNY14"/>
      <c r="BNZ14"/>
      <c r="BOA14"/>
      <c r="BOB14"/>
      <c r="BOC14"/>
      <c r="BOD14"/>
      <c r="BOE14"/>
      <c r="BOF14"/>
      <c r="BOG14"/>
      <c r="BOH14"/>
      <c r="BOI14"/>
      <c r="BOJ14"/>
      <c r="BOK14"/>
      <c r="BOL14"/>
      <c r="BOM14"/>
      <c r="BON14"/>
      <c r="BOO14"/>
      <c r="BOP14"/>
      <c r="BOQ14"/>
      <c r="BOR14"/>
      <c r="BOS14"/>
      <c r="BOT14"/>
      <c r="BOU14"/>
      <c r="BOV14"/>
      <c r="BOW14"/>
      <c r="BOX14"/>
      <c r="BOY14"/>
      <c r="BOZ14"/>
      <c r="BPA14"/>
      <c r="BPB14"/>
      <c r="BPC14"/>
      <c r="BPD14"/>
      <c r="BPE14"/>
      <c r="BPF14"/>
      <c r="BPG14"/>
      <c r="BPH14"/>
      <c r="BPI14"/>
      <c r="BPJ14"/>
      <c r="BPK14"/>
      <c r="BPL14"/>
      <c r="BPM14"/>
      <c r="BPN14"/>
      <c r="BPO14"/>
      <c r="BPP14"/>
      <c r="BPQ14"/>
      <c r="BPR14"/>
      <c r="BPS14"/>
      <c r="BPT14"/>
      <c r="BPU14"/>
      <c r="BPV14"/>
      <c r="BPW14"/>
      <c r="BPX14"/>
      <c r="BPY14"/>
      <c r="BPZ14"/>
      <c r="BQA14"/>
      <c r="BQB14"/>
      <c r="BQC14"/>
      <c r="BQD14"/>
      <c r="BQE14"/>
      <c r="BQF14"/>
      <c r="BQG14"/>
      <c r="BQH14"/>
      <c r="BQI14"/>
      <c r="BQJ14"/>
      <c r="BQK14"/>
      <c r="BQL14"/>
      <c r="BQM14"/>
      <c r="BQN14"/>
      <c r="BQO14"/>
      <c r="BQP14"/>
      <c r="BQQ14"/>
      <c r="BQR14"/>
      <c r="BQS14"/>
      <c r="BQT14"/>
      <c r="BQU14"/>
      <c r="BQV14"/>
      <c r="BQW14"/>
      <c r="BQX14"/>
      <c r="BQY14"/>
      <c r="BQZ14"/>
      <c r="BRA14"/>
      <c r="BRB14"/>
      <c r="BRC14"/>
      <c r="BRD14"/>
      <c r="BRE14"/>
      <c r="BRF14"/>
      <c r="BRG14"/>
      <c r="BRH14"/>
      <c r="BRI14"/>
      <c r="BRJ14"/>
      <c r="BRK14"/>
      <c r="BRL14"/>
      <c r="BRM14"/>
      <c r="BRN14"/>
      <c r="BRO14"/>
      <c r="BRP14"/>
      <c r="BRQ14"/>
      <c r="BRR14"/>
      <c r="BRS14"/>
      <c r="BRT14"/>
      <c r="BRU14"/>
      <c r="BRV14"/>
      <c r="BRW14"/>
      <c r="BRX14"/>
      <c r="BRY14"/>
      <c r="BRZ14"/>
      <c r="BSA14"/>
      <c r="BSB14"/>
      <c r="BSC14"/>
      <c r="BSD14"/>
      <c r="BSE14"/>
      <c r="BSF14"/>
      <c r="BSG14"/>
      <c r="BSH14"/>
      <c r="BSI14"/>
      <c r="BSJ14"/>
      <c r="BSK14"/>
      <c r="BSL14"/>
      <c r="BSM14"/>
      <c r="BSN14"/>
      <c r="BSO14"/>
      <c r="BSP14"/>
      <c r="BSQ14"/>
      <c r="BSR14"/>
      <c r="BSS14"/>
      <c r="BST14"/>
      <c r="BSU14"/>
      <c r="BSV14"/>
      <c r="BSW14"/>
      <c r="BSX14"/>
      <c r="BSY14"/>
      <c r="BSZ14"/>
      <c r="BTA14"/>
      <c r="BTB14"/>
      <c r="BTC14"/>
      <c r="BTD14"/>
      <c r="BTE14"/>
      <c r="BTF14"/>
      <c r="BTG14"/>
      <c r="BTH14"/>
      <c r="BTI14"/>
      <c r="BTJ14"/>
      <c r="BTK14"/>
      <c r="BTL14"/>
      <c r="BTM14"/>
      <c r="BTN14"/>
      <c r="BTO14"/>
      <c r="BTP14"/>
      <c r="BTQ14"/>
      <c r="BTR14"/>
      <c r="BTS14"/>
      <c r="BTT14"/>
      <c r="BTU14"/>
      <c r="BTV14"/>
      <c r="BTW14"/>
      <c r="BTX14"/>
      <c r="BTY14"/>
      <c r="BTZ14"/>
      <c r="BUA14"/>
      <c r="BUB14"/>
      <c r="BUC14"/>
      <c r="BUD14"/>
      <c r="BUE14"/>
      <c r="BUF14"/>
      <c r="BUG14"/>
      <c r="BUH14"/>
      <c r="BUI14"/>
      <c r="BUJ14"/>
      <c r="BUK14"/>
      <c r="BUL14"/>
      <c r="BUM14"/>
      <c r="BUN14"/>
      <c r="BUO14"/>
      <c r="BUP14"/>
      <c r="BUQ14"/>
      <c r="BUR14"/>
      <c r="BUS14"/>
      <c r="BUT14"/>
      <c r="BUU14"/>
      <c r="BUV14"/>
      <c r="BUW14"/>
      <c r="BUX14"/>
      <c r="BUY14"/>
      <c r="BUZ14"/>
      <c r="BVA14"/>
      <c r="BVB14"/>
      <c r="BVC14"/>
      <c r="BVD14"/>
      <c r="BVE14"/>
      <c r="BVF14"/>
      <c r="BVG14"/>
      <c r="BVH14"/>
      <c r="BVI14"/>
      <c r="BVJ14"/>
      <c r="BVK14"/>
      <c r="BVL14"/>
      <c r="BVM14"/>
      <c r="BVN14"/>
      <c r="BVO14"/>
      <c r="BVP14"/>
      <c r="BVQ14"/>
      <c r="BVR14"/>
      <c r="BVS14"/>
      <c r="BVT14"/>
      <c r="BVU14"/>
      <c r="BVV14"/>
      <c r="BVW14"/>
      <c r="BVX14"/>
      <c r="BVY14"/>
      <c r="BVZ14"/>
      <c r="BWA14"/>
      <c r="BWB14"/>
      <c r="BWC14"/>
      <c r="BWD14"/>
      <c r="BWE14"/>
      <c r="BWF14"/>
      <c r="BWG14"/>
      <c r="BWH14"/>
      <c r="BWI14"/>
      <c r="BWJ14"/>
      <c r="BWK14"/>
      <c r="BWL14"/>
      <c r="BWM14"/>
      <c r="BWN14"/>
      <c r="BWO14"/>
      <c r="BWP14"/>
      <c r="BWQ14"/>
      <c r="BWR14"/>
      <c r="BWS14"/>
      <c r="BWT14"/>
      <c r="BWU14"/>
      <c r="BWV14"/>
      <c r="BWW14"/>
      <c r="BWX14"/>
      <c r="BWY14"/>
      <c r="BWZ14"/>
      <c r="BXA14"/>
      <c r="BXB14"/>
      <c r="BXC14"/>
      <c r="BXD14"/>
      <c r="BXE14"/>
      <c r="BXF14"/>
      <c r="BXG14"/>
      <c r="BXH14"/>
      <c r="BXI14"/>
      <c r="BXJ14"/>
      <c r="BXK14"/>
      <c r="BXL14"/>
      <c r="BXM14"/>
      <c r="BXN14"/>
      <c r="BXO14"/>
      <c r="BXP14"/>
      <c r="BXQ14"/>
      <c r="BXR14"/>
      <c r="BXS14"/>
      <c r="BXT14"/>
      <c r="BXU14"/>
      <c r="BXV14"/>
      <c r="BXW14"/>
      <c r="BXX14"/>
      <c r="BXY14"/>
      <c r="BXZ14"/>
      <c r="BYA14"/>
      <c r="BYB14"/>
      <c r="BYC14"/>
      <c r="BYD14"/>
      <c r="BYE14"/>
      <c r="BYF14"/>
      <c r="BYG14"/>
      <c r="BYH14"/>
      <c r="BYI14"/>
      <c r="BYJ14"/>
      <c r="BYK14"/>
      <c r="BYL14"/>
      <c r="BYM14"/>
      <c r="BYN14"/>
      <c r="BYO14"/>
      <c r="BYP14"/>
      <c r="BYQ14"/>
      <c r="BYR14"/>
      <c r="BYS14"/>
      <c r="BYT14"/>
      <c r="BYU14"/>
      <c r="BYV14"/>
      <c r="BYW14"/>
      <c r="BYX14"/>
      <c r="BYY14"/>
      <c r="BYZ14"/>
      <c r="BZA14"/>
      <c r="BZB14"/>
      <c r="BZC14"/>
      <c r="BZD14"/>
      <c r="BZE14"/>
      <c r="BZF14"/>
      <c r="BZG14"/>
      <c r="BZH14"/>
      <c r="BZI14"/>
      <c r="BZJ14"/>
      <c r="BZK14"/>
      <c r="BZL14"/>
      <c r="BZM14"/>
      <c r="BZN14"/>
      <c r="BZO14"/>
      <c r="BZP14"/>
      <c r="BZQ14"/>
      <c r="BZR14"/>
      <c r="BZS14"/>
      <c r="BZT14"/>
      <c r="BZU14"/>
      <c r="BZV14"/>
      <c r="BZW14"/>
      <c r="BZX14"/>
      <c r="BZY14"/>
      <c r="BZZ14"/>
      <c r="CAA14"/>
      <c r="CAB14"/>
      <c r="CAC14"/>
      <c r="CAD14"/>
      <c r="CAE14"/>
      <c r="CAF14"/>
      <c r="CAG14"/>
      <c r="CAH14"/>
      <c r="CAI14"/>
      <c r="CAJ14"/>
      <c r="CAK14"/>
      <c r="CAL14"/>
      <c r="CAM14"/>
      <c r="CAN14"/>
      <c r="CAO14"/>
      <c r="CAP14"/>
      <c r="CAQ14"/>
      <c r="CAR14"/>
      <c r="CAS14"/>
      <c r="CAT14"/>
      <c r="CAU14"/>
      <c r="CAV14"/>
      <c r="CAW14"/>
      <c r="CAX14"/>
      <c r="CAY14"/>
      <c r="CAZ14"/>
      <c r="CBA14"/>
      <c r="CBB14"/>
      <c r="CBC14"/>
      <c r="CBD14"/>
      <c r="CBE14"/>
      <c r="CBF14"/>
      <c r="CBG14"/>
      <c r="CBH14"/>
      <c r="CBI14"/>
      <c r="CBJ14"/>
      <c r="CBK14"/>
      <c r="CBL14"/>
      <c r="CBM14"/>
      <c r="CBN14"/>
      <c r="CBO14"/>
      <c r="CBP14"/>
      <c r="CBQ14"/>
      <c r="CBR14"/>
      <c r="CBS14"/>
      <c r="CBT14"/>
      <c r="CBU14"/>
      <c r="CBV14"/>
      <c r="CBW14"/>
      <c r="CBX14"/>
      <c r="CBY14"/>
      <c r="CBZ14"/>
      <c r="CCA14"/>
      <c r="CCB14"/>
      <c r="CCC14"/>
      <c r="CCD14"/>
      <c r="CCE14"/>
      <c r="CCF14"/>
      <c r="CCG14"/>
      <c r="CCH14"/>
      <c r="CCI14"/>
      <c r="CCJ14"/>
      <c r="CCK14"/>
      <c r="CCL14"/>
      <c r="CCM14"/>
      <c r="CCN14"/>
      <c r="CCO14"/>
      <c r="CCP14"/>
      <c r="CCQ14"/>
      <c r="CCR14"/>
      <c r="CCS14"/>
      <c r="CCT14"/>
      <c r="CCU14"/>
      <c r="CCV14"/>
      <c r="CCW14"/>
      <c r="CCX14"/>
      <c r="CCY14"/>
      <c r="CCZ14"/>
      <c r="CDA14"/>
      <c r="CDB14"/>
      <c r="CDC14"/>
      <c r="CDD14"/>
      <c r="CDE14"/>
      <c r="CDF14"/>
      <c r="CDG14"/>
      <c r="CDH14"/>
      <c r="CDI14"/>
      <c r="CDJ14"/>
      <c r="CDK14"/>
      <c r="CDL14"/>
      <c r="CDM14"/>
      <c r="CDN14"/>
      <c r="CDO14"/>
      <c r="CDP14"/>
      <c r="CDQ14"/>
      <c r="CDR14"/>
      <c r="CDS14"/>
      <c r="CDT14"/>
      <c r="CDU14"/>
      <c r="CDV14"/>
      <c r="CDW14"/>
      <c r="CDX14"/>
      <c r="CDY14"/>
      <c r="CDZ14"/>
      <c r="CEA14"/>
      <c r="CEB14"/>
      <c r="CEC14"/>
      <c r="CED14"/>
      <c r="CEE14"/>
      <c r="CEF14"/>
      <c r="CEG14"/>
      <c r="CEH14"/>
      <c r="CEI14"/>
      <c r="CEJ14"/>
      <c r="CEK14"/>
      <c r="CEL14"/>
      <c r="CEM14"/>
      <c r="CEN14"/>
      <c r="CEO14"/>
      <c r="CEP14"/>
      <c r="CEQ14"/>
      <c r="CER14"/>
      <c r="CES14"/>
      <c r="CET14"/>
      <c r="CEU14"/>
      <c r="CEV14"/>
      <c r="CEW14"/>
      <c r="CEX14"/>
      <c r="CEY14"/>
      <c r="CEZ14"/>
      <c r="CFA14"/>
      <c r="CFB14"/>
      <c r="CFC14"/>
      <c r="CFD14"/>
      <c r="CFE14"/>
      <c r="CFF14"/>
      <c r="CFG14"/>
      <c r="CFH14"/>
      <c r="CFI14"/>
      <c r="CFJ14"/>
      <c r="CFK14"/>
      <c r="CFL14"/>
      <c r="CFM14"/>
      <c r="CFN14"/>
      <c r="CFO14"/>
      <c r="CFP14"/>
      <c r="CFQ14"/>
      <c r="CFR14"/>
      <c r="CFS14"/>
      <c r="CFT14"/>
      <c r="CFU14"/>
      <c r="CFV14"/>
      <c r="CFW14"/>
      <c r="CFX14"/>
      <c r="CFY14"/>
      <c r="CFZ14"/>
      <c r="CGA14"/>
      <c r="CGB14"/>
      <c r="CGC14"/>
      <c r="CGD14"/>
      <c r="CGE14"/>
      <c r="CGF14"/>
      <c r="CGG14"/>
      <c r="CGH14"/>
      <c r="CGI14"/>
      <c r="CGJ14"/>
      <c r="CGK14"/>
      <c r="CGL14"/>
      <c r="CGM14"/>
      <c r="CGN14"/>
      <c r="CGO14"/>
      <c r="CGP14"/>
      <c r="CGQ14"/>
      <c r="CGR14"/>
      <c r="CGS14"/>
      <c r="CGT14"/>
      <c r="CGU14"/>
      <c r="CGV14"/>
      <c r="CGW14"/>
      <c r="CGX14"/>
      <c r="CGY14"/>
      <c r="CGZ14"/>
      <c r="CHA14"/>
      <c r="CHB14"/>
      <c r="CHC14"/>
      <c r="CHD14"/>
      <c r="CHE14"/>
      <c r="CHF14"/>
      <c r="CHG14"/>
      <c r="CHH14"/>
      <c r="CHI14"/>
      <c r="CHJ14"/>
      <c r="CHK14"/>
      <c r="CHL14"/>
      <c r="CHM14"/>
      <c r="CHN14"/>
      <c r="CHO14"/>
      <c r="CHP14"/>
      <c r="CHQ14"/>
      <c r="CHR14"/>
      <c r="CHS14"/>
      <c r="CHT14"/>
      <c r="CHU14"/>
      <c r="CHV14"/>
      <c r="CHW14"/>
      <c r="CHX14"/>
      <c r="CHY14"/>
      <c r="CHZ14"/>
      <c r="CIA14"/>
      <c r="CIB14"/>
      <c r="CIC14"/>
      <c r="CID14"/>
      <c r="CIE14"/>
      <c r="CIF14"/>
      <c r="CIG14"/>
      <c r="CIH14"/>
      <c r="CII14"/>
      <c r="CIJ14"/>
      <c r="CIK14"/>
      <c r="CIL14"/>
      <c r="CIM14"/>
      <c r="CIN14"/>
      <c r="CIO14"/>
      <c r="CIP14"/>
      <c r="CIQ14"/>
      <c r="CIR14"/>
      <c r="CIS14"/>
      <c r="CIT14"/>
      <c r="CIU14"/>
      <c r="CIV14"/>
      <c r="CIW14"/>
      <c r="CIX14"/>
      <c r="CIY14"/>
      <c r="CIZ14"/>
      <c r="CJA14"/>
      <c r="CJB14"/>
      <c r="CJC14"/>
      <c r="CJD14"/>
      <c r="CJE14"/>
      <c r="CJF14"/>
      <c r="CJG14"/>
      <c r="CJH14"/>
      <c r="CJI14"/>
      <c r="CJJ14"/>
      <c r="CJK14"/>
      <c r="CJL14"/>
      <c r="CJM14"/>
      <c r="CJN14"/>
      <c r="CJO14"/>
      <c r="CJP14"/>
      <c r="CJQ14"/>
      <c r="CJR14"/>
      <c r="CJS14"/>
      <c r="CJT14"/>
      <c r="CJU14"/>
      <c r="CJV14"/>
      <c r="CJW14"/>
      <c r="CJX14"/>
      <c r="CJY14"/>
      <c r="CJZ14"/>
      <c r="CKA14"/>
      <c r="CKB14"/>
      <c r="CKC14"/>
      <c r="CKD14"/>
      <c r="CKE14"/>
      <c r="CKF14"/>
      <c r="CKG14"/>
      <c r="CKH14"/>
      <c r="CKI14"/>
      <c r="CKJ14"/>
      <c r="CKK14"/>
      <c r="CKL14"/>
      <c r="CKM14"/>
      <c r="CKN14"/>
      <c r="CKO14"/>
      <c r="CKP14"/>
      <c r="CKQ14"/>
      <c r="CKR14"/>
      <c r="CKS14"/>
      <c r="CKT14"/>
      <c r="CKU14"/>
      <c r="CKV14"/>
      <c r="CKW14"/>
      <c r="CKX14"/>
      <c r="CKY14"/>
      <c r="CKZ14"/>
      <c r="CLA14"/>
      <c r="CLB14"/>
      <c r="CLC14"/>
      <c r="CLD14"/>
      <c r="CLE14"/>
      <c r="CLF14"/>
      <c r="CLG14"/>
      <c r="CLH14"/>
      <c r="CLI14"/>
      <c r="CLJ14"/>
      <c r="CLK14"/>
      <c r="CLL14"/>
      <c r="CLM14"/>
      <c r="CLN14"/>
      <c r="CLO14"/>
      <c r="CLP14"/>
      <c r="CLQ14"/>
      <c r="CLR14"/>
      <c r="CLS14"/>
      <c r="CLT14"/>
      <c r="CLU14"/>
      <c r="CLV14"/>
      <c r="CLW14"/>
      <c r="CLX14"/>
      <c r="CLY14"/>
      <c r="CLZ14"/>
      <c r="CMA14"/>
      <c r="CMB14"/>
      <c r="CMC14"/>
      <c r="CMD14"/>
      <c r="CME14"/>
      <c r="CMF14"/>
      <c r="CMG14"/>
      <c r="CMH14"/>
      <c r="CMI14"/>
      <c r="CMJ14"/>
      <c r="CMK14"/>
      <c r="CML14"/>
      <c r="CMM14"/>
      <c r="CMN14"/>
      <c r="CMO14"/>
      <c r="CMP14"/>
      <c r="CMQ14"/>
      <c r="CMR14"/>
      <c r="CMS14"/>
      <c r="CMT14"/>
      <c r="CMU14"/>
      <c r="CMV14"/>
      <c r="CMW14"/>
      <c r="CMX14"/>
      <c r="CMY14"/>
      <c r="CMZ14"/>
      <c r="CNA14"/>
      <c r="CNB14"/>
      <c r="CNC14"/>
      <c r="CND14"/>
      <c r="CNE14"/>
      <c r="CNF14"/>
      <c r="CNG14"/>
      <c r="CNH14"/>
      <c r="CNI14"/>
      <c r="CNJ14"/>
      <c r="CNK14"/>
      <c r="CNL14"/>
      <c r="CNM14"/>
      <c r="CNN14"/>
      <c r="CNO14"/>
      <c r="CNP14"/>
      <c r="CNQ14"/>
      <c r="CNR14"/>
      <c r="CNS14"/>
      <c r="CNT14"/>
      <c r="CNU14"/>
      <c r="CNV14"/>
      <c r="CNW14"/>
      <c r="CNX14"/>
      <c r="CNY14"/>
      <c r="CNZ14"/>
      <c r="COA14"/>
      <c r="COB14"/>
      <c r="COC14"/>
      <c r="COD14"/>
      <c r="COE14"/>
      <c r="COF14"/>
      <c r="COG14"/>
      <c r="COH14"/>
      <c r="COI14"/>
      <c r="COJ14"/>
      <c r="COK14"/>
      <c r="COL14"/>
      <c r="COM14"/>
      <c r="CON14"/>
      <c r="COO14"/>
      <c r="COP14"/>
      <c r="COQ14"/>
      <c r="COR14"/>
      <c r="COS14"/>
      <c r="COT14"/>
      <c r="COU14"/>
      <c r="COV14"/>
      <c r="COW14"/>
      <c r="COX14"/>
      <c r="COY14"/>
      <c r="COZ14"/>
      <c r="CPA14"/>
      <c r="CPB14"/>
      <c r="CPC14"/>
      <c r="CPD14"/>
      <c r="CPE14"/>
      <c r="CPF14"/>
      <c r="CPG14"/>
      <c r="CPH14"/>
      <c r="CPI14"/>
      <c r="CPJ14"/>
      <c r="CPK14"/>
      <c r="CPL14"/>
      <c r="CPM14"/>
      <c r="CPN14"/>
      <c r="CPO14"/>
      <c r="CPP14"/>
      <c r="CPQ14"/>
      <c r="CPR14"/>
      <c r="CPS14"/>
      <c r="CPT14"/>
      <c r="CPU14"/>
      <c r="CPV14"/>
      <c r="CPW14"/>
      <c r="CPX14"/>
      <c r="CPY14"/>
      <c r="CPZ14"/>
      <c r="CQA14"/>
      <c r="CQB14"/>
      <c r="CQC14"/>
      <c r="CQD14"/>
      <c r="CQE14"/>
      <c r="CQF14"/>
      <c r="CQG14"/>
      <c r="CQH14"/>
      <c r="CQI14"/>
      <c r="CQJ14"/>
      <c r="CQK14"/>
      <c r="CQL14"/>
      <c r="CQM14"/>
      <c r="CQN14"/>
      <c r="CQO14"/>
      <c r="CQP14"/>
      <c r="CQQ14"/>
      <c r="CQR14"/>
      <c r="CQS14"/>
      <c r="CQT14"/>
      <c r="CQU14"/>
      <c r="CQV14"/>
      <c r="CQW14"/>
      <c r="CQX14"/>
      <c r="CQY14"/>
      <c r="CQZ14"/>
      <c r="CRA14"/>
      <c r="CRB14"/>
      <c r="CRC14"/>
      <c r="CRD14"/>
      <c r="CRE14"/>
      <c r="CRF14"/>
      <c r="CRG14"/>
      <c r="CRH14"/>
      <c r="CRI14"/>
      <c r="CRJ14"/>
      <c r="CRK14"/>
      <c r="CRL14"/>
      <c r="CRM14"/>
      <c r="CRN14"/>
      <c r="CRO14"/>
      <c r="CRP14"/>
      <c r="CRQ14"/>
      <c r="CRR14"/>
      <c r="CRS14"/>
      <c r="CRT14"/>
      <c r="CRU14"/>
      <c r="CRV14"/>
      <c r="CRW14"/>
      <c r="CRX14"/>
      <c r="CRY14"/>
      <c r="CRZ14"/>
      <c r="CSA14"/>
      <c r="CSB14"/>
      <c r="CSC14"/>
      <c r="CSD14"/>
      <c r="CSE14"/>
      <c r="CSF14"/>
      <c r="CSG14"/>
      <c r="CSH14"/>
      <c r="CSI14"/>
      <c r="CSJ14"/>
      <c r="CSK14"/>
      <c r="CSL14"/>
      <c r="CSM14"/>
      <c r="CSN14"/>
      <c r="CSO14"/>
      <c r="CSP14"/>
      <c r="CSQ14"/>
      <c r="CSR14"/>
      <c r="CSS14"/>
      <c r="CST14"/>
      <c r="CSU14"/>
      <c r="CSV14"/>
      <c r="CSW14"/>
      <c r="CSX14"/>
      <c r="CSY14"/>
      <c r="CSZ14"/>
      <c r="CTA14"/>
      <c r="CTB14"/>
      <c r="CTC14"/>
      <c r="CTD14"/>
      <c r="CTE14"/>
      <c r="CTF14"/>
      <c r="CTG14"/>
      <c r="CTH14"/>
      <c r="CTI14"/>
      <c r="CTJ14"/>
      <c r="CTK14"/>
      <c r="CTL14"/>
      <c r="CTM14"/>
      <c r="CTN14"/>
      <c r="CTO14"/>
      <c r="CTP14"/>
      <c r="CTQ14"/>
      <c r="CTR14"/>
      <c r="CTS14"/>
      <c r="CTT14"/>
      <c r="CTU14"/>
      <c r="CTV14"/>
      <c r="CTW14"/>
      <c r="CTX14"/>
      <c r="CTY14"/>
      <c r="CTZ14"/>
      <c r="CUA14"/>
      <c r="CUB14"/>
      <c r="CUC14"/>
      <c r="CUD14"/>
      <c r="CUE14"/>
      <c r="CUF14"/>
      <c r="CUG14"/>
      <c r="CUH14"/>
      <c r="CUI14"/>
      <c r="CUJ14"/>
      <c r="CUK14"/>
      <c r="CUL14"/>
      <c r="CUM14"/>
      <c r="CUN14"/>
      <c r="CUO14"/>
      <c r="CUP14"/>
      <c r="CUQ14"/>
      <c r="CUR14"/>
      <c r="CUS14"/>
      <c r="CUT14"/>
      <c r="CUU14"/>
      <c r="CUV14"/>
      <c r="CUW14"/>
      <c r="CUX14"/>
      <c r="CUY14"/>
      <c r="CUZ14"/>
      <c r="CVA14"/>
      <c r="CVB14"/>
      <c r="CVC14"/>
      <c r="CVD14"/>
      <c r="CVE14"/>
      <c r="CVF14"/>
      <c r="CVG14"/>
      <c r="CVH14"/>
      <c r="CVI14"/>
      <c r="CVJ14"/>
      <c r="CVK14"/>
      <c r="CVL14"/>
      <c r="CVM14"/>
      <c r="CVN14"/>
      <c r="CVO14"/>
      <c r="CVP14"/>
      <c r="CVQ14"/>
      <c r="CVR14"/>
      <c r="CVS14"/>
      <c r="CVT14"/>
      <c r="CVU14"/>
      <c r="CVV14"/>
      <c r="CVW14"/>
      <c r="CVX14"/>
      <c r="CVY14"/>
      <c r="CVZ14"/>
      <c r="CWA14"/>
      <c r="CWB14"/>
      <c r="CWC14"/>
      <c r="CWD14"/>
      <c r="CWE14"/>
      <c r="CWF14"/>
      <c r="CWG14"/>
      <c r="CWH14"/>
      <c r="CWI14"/>
      <c r="CWJ14"/>
      <c r="CWK14"/>
      <c r="CWL14"/>
      <c r="CWM14"/>
      <c r="CWN14"/>
      <c r="CWO14"/>
      <c r="CWP14"/>
      <c r="CWQ14"/>
      <c r="CWR14"/>
      <c r="CWS14"/>
      <c r="CWT14"/>
      <c r="CWU14"/>
      <c r="CWV14"/>
      <c r="CWW14"/>
      <c r="CWX14"/>
      <c r="CWY14"/>
      <c r="CWZ14"/>
      <c r="CXA14"/>
      <c r="CXB14"/>
      <c r="CXC14"/>
      <c r="CXD14"/>
      <c r="CXE14"/>
      <c r="CXF14"/>
      <c r="CXG14"/>
      <c r="CXH14"/>
      <c r="CXI14"/>
      <c r="CXJ14"/>
      <c r="CXK14"/>
      <c r="CXL14"/>
      <c r="CXM14"/>
      <c r="CXN14"/>
      <c r="CXO14"/>
      <c r="CXP14"/>
      <c r="CXQ14"/>
      <c r="CXR14"/>
      <c r="CXS14"/>
      <c r="CXT14"/>
      <c r="CXU14"/>
      <c r="CXV14"/>
      <c r="CXW14"/>
      <c r="CXX14"/>
      <c r="CXY14"/>
      <c r="CXZ14"/>
      <c r="CYA14"/>
      <c r="CYB14"/>
      <c r="CYC14"/>
      <c r="CYD14"/>
      <c r="CYE14"/>
      <c r="CYF14"/>
      <c r="CYG14"/>
      <c r="CYH14"/>
      <c r="CYI14"/>
      <c r="CYJ14"/>
      <c r="CYK14"/>
      <c r="CYL14"/>
      <c r="CYM14"/>
      <c r="CYN14"/>
      <c r="CYO14"/>
      <c r="CYP14"/>
      <c r="CYQ14"/>
      <c r="CYR14"/>
      <c r="CYS14"/>
      <c r="CYT14"/>
      <c r="CYU14"/>
      <c r="CYV14"/>
      <c r="CYW14"/>
      <c r="CYX14"/>
      <c r="CYY14"/>
      <c r="CYZ14"/>
      <c r="CZA14"/>
      <c r="CZB14"/>
      <c r="CZC14"/>
      <c r="CZD14"/>
      <c r="CZE14"/>
      <c r="CZF14"/>
      <c r="CZG14"/>
      <c r="CZH14"/>
      <c r="CZI14"/>
      <c r="CZJ14"/>
      <c r="CZK14"/>
      <c r="CZL14"/>
      <c r="CZM14"/>
      <c r="CZN14"/>
      <c r="CZO14"/>
      <c r="CZP14"/>
      <c r="CZQ14"/>
      <c r="CZR14"/>
      <c r="CZS14"/>
      <c r="CZT14"/>
      <c r="CZU14"/>
      <c r="CZV14"/>
      <c r="CZW14"/>
      <c r="CZX14"/>
      <c r="CZY14"/>
      <c r="CZZ14"/>
      <c r="DAA14"/>
      <c r="DAB14"/>
      <c r="DAC14"/>
      <c r="DAD14"/>
      <c r="DAE14"/>
      <c r="DAF14"/>
      <c r="DAG14"/>
      <c r="DAH14"/>
      <c r="DAI14"/>
      <c r="DAJ14"/>
      <c r="DAK14"/>
      <c r="DAL14"/>
      <c r="DAM14"/>
      <c r="DAN14"/>
      <c r="DAO14"/>
      <c r="DAP14"/>
      <c r="DAQ14"/>
      <c r="DAR14"/>
      <c r="DAS14"/>
      <c r="DAT14"/>
      <c r="DAU14"/>
      <c r="DAV14"/>
      <c r="DAW14"/>
      <c r="DAX14"/>
      <c r="DAY14"/>
      <c r="DAZ14"/>
      <c r="DBA14"/>
      <c r="DBB14"/>
      <c r="DBC14"/>
      <c r="DBD14"/>
      <c r="DBE14"/>
      <c r="DBF14"/>
      <c r="DBG14"/>
      <c r="DBH14"/>
      <c r="DBI14"/>
      <c r="DBJ14"/>
      <c r="DBK14"/>
      <c r="DBL14"/>
      <c r="DBM14"/>
      <c r="DBN14"/>
      <c r="DBO14"/>
      <c r="DBP14"/>
      <c r="DBQ14"/>
      <c r="DBR14"/>
      <c r="DBS14"/>
      <c r="DBT14"/>
      <c r="DBU14"/>
      <c r="DBV14"/>
      <c r="DBW14"/>
      <c r="DBX14"/>
      <c r="DBY14"/>
      <c r="DBZ14"/>
      <c r="DCA14"/>
      <c r="DCB14"/>
      <c r="DCC14"/>
      <c r="DCD14"/>
      <c r="DCE14"/>
      <c r="DCF14"/>
      <c r="DCG14"/>
      <c r="DCH14"/>
      <c r="DCI14"/>
      <c r="DCJ14"/>
      <c r="DCK14"/>
      <c r="DCL14"/>
      <c r="DCM14"/>
      <c r="DCN14"/>
      <c r="DCO14"/>
      <c r="DCP14"/>
      <c r="DCQ14"/>
      <c r="DCR14"/>
      <c r="DCS14"/>
      <c r="DCT14"/>
      <c r="DCU14"/>
      <c r="DCV14"/>
      <c r="DCW14"/>
      <c r="DCX14"/>
      <c r="DCY14"/>
      <c r="DCZ14"/>
      <c r="DDA14"/>
      <c r="DDB14"/>
      <c r="DDC14"/>
      <c r="DDD14"/>
      <c r="DDE14"/>
      <c r="DDF14"/>
      <c r="DDG14"/>
      <c r="DDH14"/>
      <c r="DDI14"/>
      <c r="DDJ14"/>
      <c r="DDK14"/>
      <c r="DDL14"/>
      <c r="DDM14"/>
      <c r="DDN14"/>
      <c r="DDO14"/>
      <c r="DDP14"/>
      <c r="DDQ14"/>
      <c r="DDR14"/>
      <c r="DDS14"/>
      <c r="DDT14"/>
      <c r="DDU14"/>
      <c r="DDV14"/>
      <c r="DDW14"/>
      <c r="DDX14"/>
      <c r="DDY14"/>
      <c r="DDZ14"/>
      <c r="DEA14"/>
      <c r="DEB14"/>
      <c r="DEC14"/>
      <c r="DED14"/>
      <c r="DEE14"/>
      <c r="DEF14"/>
      <c r="DEG14"/>
      <c r="DEH14"/>
      <c r="DEI14"/>
      <c r="DEJ14"/>
      <c r="DEK14"/>
      <c r="DEL14"/>
      <c r="DEM14"/>
      <c r="DEN14"/>
      <c r="DEO14"/>
      <c r="DEP14"/>
      <c r="DEQ14"/>
      <c r="DER14"/>
      <c r="DES14"/>
      <c r="DET14"/>
      <c r="DEU14"/>
      <c r="DEV14"/>
      <c r="DEW14"/>
      <c r="DEX14"/>
      <c r="DEY14"/>
      <c r="DEZ14"/>
      <c r="DFA14"/>
      <c r="DFB14"/>
      <c r="DFC14"/>
      <c r="DFD14"/>
      <c r="DFE14"/>
      <c r="DFF14"/>
      <c r="DFG14"/>
      <c r="DFH14"/>
      <c r="DFI14"/>
      <c r="DFJ14"/>
      <c r="DFK14"/>
      <c r="DFL14"/>
      <c r="DFM14"/>
      <c r="DFN14"/>
      <c r="DFO14"/>
      <c r="DFP14"/>
      <c r="DFQ14"/>
      <c r="DFR14"/>
      <c r="DFS14"/>
      <c r="DFT14"/>
      <c r="DFU14"/>
      <c r="DFV14"/>
      <c r="DFW14"/>
      <c r="DFX14"/>
      <c r="DFY14"/>
      <c r="DFZ14"/>
      <c r="DGA14"/>
      <c r="DGB14"/>
      <c r="DGC14"/>
      <c r="DGD14"/>
      <c r="DGE14"/>
      <c r="DGF14"/>
      <c r="DGG14"/>
      <c r="DGH14"/>
      <c r="DGI14"/>
      <c r="DGJ14"/>
      <c r="DGK14"/>
      <c r="DGL14"/>
      <c r="DGM14"/>
      <c r="DGN14"/>
      <c r="DGO14"/>
      <c r="DGP14"/>
      <c r="DGQ14"/>
      <c r="DGR14"/>
      <c r="DGS14"/>
      <c r="DGT14"/>
      <c r="DGU14"/>
      <c r="DGV14"/>
      <c r="DGW14"/>
      <c r="DGX14"/>
      <c r="DGY14"/>
      <c r="DGZ14"/>
      <c r="DHA14"/>
      <c r="DHB14"/>
      <c r="DHC14"/>
      <c r="DHD14"/>
      <c r="DHE14"/>
      <c r="DHF14"/>
      <c r="DHG14"/>
      <c r="DHH14"/>
      <c r="DHI14"/>
      <c r="DHJ14"/>
      <c r="DHK14"/>
      <c r="DHL14"/>
      <c r="DHM14"/>
      <c r="DHN14"/>
      <c r="DHO14"/>
      <c r="DHP14"/>
      <c r="DHQ14"/>
      <c r="DHR14"/>
      <c r="DHS14"/>
      <c r="DHT14"/>
      <c r="DHU14"/>
      <c r="DHV14"/>
      <c r="DHW14"/>
      <c r="DHX14"/>
      <c r="DHY14"/>
      <c r="DHZ14"/>
      <c r="DIA14"/>
      <c r="DIB14"/>
      <c r="DIC14"/>
      <c r="DID14"/>
      <c r="DIE14"/>
      <c r="DIF14"/>
      <c r="DIG14"/>
      <c r="DIH14"/>
      <c r="DII14"/>
      <c r="DIJ14"/>
      <c r="DIK14"/>
      <c r="DIL14"/>
      <c r="DIM14"/>
      <c r="DIN14"/>
      <c r="DIO14"/>
      <c r="DIP14"/>
      <c r="DIQ14"/>
      <c r="DIR14"/>
      <c r="DIS14"/>
      <c r="DIT14"/>
      <c r="DIU14"/>
      <c r="DIV14"/>
      <c r="DIW14"/>
      <c r="DIX14"/>
      <c r="DIY14"/>
      <c r="DIZ14"/>
      <c r="DJA14"/>
      <c r="DJB14"/>
      <c r="DJC14"/>
      <c r="DJD14"/>
      <c r="DJE14"/>
      <c r="DJF14"/>
      <c r="DJG14"/>
      <c r="DJH14"/>
      <c r="DJI14"/>
      <c r="DJJ14"/>
      <c r="DJK14"/>
      <c r="DJL14"/>
      <c r="DJM14"/>
      <c r="DJN14"/>
      <c r="DJO14"/>
      <c r="DJP14"/>
      <c r="DJQ14"/>
      <c r="DJR14"/>
      <c r="DJS14"/>
      <c r="DJT14"/>
      <c r="DJU14"/>
      <c r="DJV14"/>
      <c r="DJW14"/>
      <c r="DJX14"/>
      <c r="DJY14"/>
      <c r="DJZ14"/>
      <c r="DKA14"/>
      <c r="DKB14"/>
      <c r="DKC14"/>
      <c r="DKD14"/>
      <c r="DKE14"/>
      <c r="DKF14"/>
      <c r="DKG14"/>
      <c r="DKH14"/>
      <c r="DKI14"/>
      <c r="DKJ14"/>
      <c r="DKK14"/>
      <c r="DKL14"/>
      <c r="DKM14"/>
      <c r="DKN14"/>
      <c r="DKO14"/>
      <c r="DKP14"/>
      <c r="DKQ14"/>
      <c r="DKR14"/>
      <c r="DKS14"/>
      <c r="DKT14"/>
      <c r="DKU14"/>
      <c r="DKV14"/>
      <c r="DKW14"/>
      <c r="DKX14"/>
      <c r="DKY14"/>
      <c r="DKZ14"/>
      <c r="DLA14"/>
      <c r="DLB14"/>
      <c r="DLC14"/>
      <c r="DLD14"/>
      <c r="DLE14"/>
      <c r="DLF14"/>
      <c r="DLG14"/>
      <c r="DLH14"/>
      <c r="DLI14"/>
      <c r="DLJ14"/>
      <c r="DLK14"/>
      <c r="DLL14"/>
      <c r="DLM14"/>
      <c r="DLN14"/>
      <c r="DLO14"/>
      <c r="DLP14"/>
      <c r="DLQ14"/>
      <c r="DLR14"/>
      <c r="DLS14"/>
      <c r="DLT14"/>
      <c r="DLU14"/>
      <c r="DLV14"/>
      <c r="DLW14"/>
      <c r="DLX14"/>
      <c r="DLY14"/>
      <c r="DLZ14"/>
      <c r="DMA14"/>
      <c r="DMB14"/>
      <c r="DMC14"/>
      <c r="DMD14"/>
      <c r="DME14"/>
      <c r="DMF14"/>
      <c r="DMG14"/>
      <c r="DMH14"/>
      <c r="DMI14"/>
      <c r="DMJ14"/>
      <c r="DMK14"/>
      <c r="DML14"/>
      <c r="DMM14"/>
      <c r="DMN14"/>
      <c r="DMO14"/>
      <c r="DMP14"/>
      <c r="DMQ14"/>
      <c r="DMR14"/>
      <c r="DMS14"/>
      <c r="DMT14"/>
      <c r="DMU14"/>
      <c r="DMV14"/>
      <c r="DMW14"/>
      <c r="DMX14"/>
      <c r="DMY14"/>
      <c r="DMZ14"/>
      <c r="DNA14"/>
      <c r="DNB14"/>
      <c r="DNC14"/>
      <c r="DND14"/>
      <c r="DNE14"/>
      <c r="DNF14"/>
      <c r="DNG14"/>
      <c r="DNH14"/>
      <c r="DNI14"/>
      <c r="DNJ14"/>
      <c r="DNK14"/>
      <c r="DNL14"/>
      <c r="DNM14"/>
      <c r="DNN14"/>
      <c r="DNO14"/>
      <c r="DNP14"/>
      <c r="DNQ14"/>
      <c r="DNR14"/>
      <c r="DNS14"/>
      <c r="DNT14"/>
      <c r="DNU14"/>
      <c r="DNV14"/>
      <c r="DNW14"/>
      <c r="DNX14"/>
      <c r="DNY14"/>
      <c r="DNZ14"/>
      <c r="DOA14"/>
      <c r="DOB14"/>
      <c r="DOC14"/>
      <c r="DOD14"/>
      <c r="DOE14"/>
      <c r="DOF14"/>
      <c r="DOG14"/>
      <c r="DOH14"/>
      <c r="DOI14"/>
      <c r="DOJ14"/>
      <c r="DOK14"/>
      <c r="DOL14"/>
      <c r="DOM14"/>
      <c r="DON14"/>
      <c r="DOO14"/>
      <c r="DOP14"/>
      <c r="DOQ14"/>
      <c r="DOR14"/>
      <c r="DOS14"/>
      <c r="DOT14"/>
      <c r="DOU14"/>
      <c r="DOV14"/>
      <c r="DOW14"/>
      <c r="DOX14"/>
      <c r="DOY14"/>
      <c r="DOZ14"/>
      <c r="DPA14"/>
      <c r="DPB14"/>
      <c r="DPC14"/>
      <c r="DPD14"/>
      <c r="DPE14"/>
      <c r="DPF14"/>
      <c r="DPG14"/>
      <c r="DPH14"/>
      <c r="DPI14"/>
      <c r="DPJ14"/>
      <c r="DPK14"/>
      <c r="DPL14"/>
      <c r="DPM14"/>
      <c r="DPN14"/>
      <c r="DPO14"/>
      <c r="DPP14"/>
      <c r="DPQ14"/>
      <c r="DPR14"/>
      <c r="DPS14"/>
      <c r="DPT14"/>
      <c r="DPU14"/>
      <c r="DPV14"/>
      <c r="DPW14"/>
      <c r="DPX14"/>
      <c r="DPY14"/>
      <c r="DPZ14"/>
      <c r="DQA14"/>
      <c r="DQB14"/>
      <c r="DQC14"/>
      <c r="DQD14"/>
      <c r="DQE14"/>
      <c r="DQF14"/>
      <c r="DQG14"/>
      <c r="DQH14"/>
      <c r="DQI14"/>
      <c r="DQJ14"/>
      <c r="DQK14"/>
      <c r="DQL14"/>
      <c r="DQM14"/>
      <c r="DQN14"/>
      <c r="DQO14"/>
      <c r="DQP14"/>
      <c r="DQQ14"/>
      <c r="DQR14"/>
      <c r="DQS14"/>
      <c r="DQT14"/>
      <c r="DQU14"/>
      <c r="DQV14"/>
      <c r="DQW14"/>
      <c r="DQX14"/>
      <c r="DQY14"/>
      <c r="DQZ14"/>
      <c r="DRA14"/>
      <c r="DRB14"/>
      <c r="DRC14"/>
      <c r="DRD14"/>
      <c r="DRE14"/>
      <c r="DRF14"/>
      <c r="DRG14"/>
      <c r="DRH14"/>
      <c r="DRI14"/>
      <c r="DRJ14"/>
      <c r="DRK14"/>
      <c r="DRL14"/>
      <c r="DRM14"/>
      <c r="DRN14"/>
      <c r="DRO14"/>
      <c r="DRP14"/>
      <c r="DRQ14"/>
      <c r="DRR14"/>
      <c r="DRS14"/>
      <c r="DRT14"/>
      <c r="DRU14"/>
      <c r="DRV14"/>
      <c r="DRW14"/>
      <c r="DRX14"/>
      <c r="DRY14"/>
      <c r="DRZ14"/>
      <c r="DSA14"/>
      <c r="DSB14"/>
      <c r="DSC14"/>
      <c r="DSD14"/>
      <c r="DSE14"/>
      <c r="DSF14"/>
      <c r="DSG14"/>
      <c r="DSH14"/>
      <c r="DSI14"/>
      <c r="DSJ14"/>
      <c r="DSK14"/>
      <c r="DSL14"/>
      <c r="DSM14"/>
      <c r="DSN14"/>
      <c r="DSO14"/>
      <c r="DSP14"/>
      <c r="DSQ14"/>
      <c r="DSR14"/>
      <c r="DSS14"/>
      <c r="DST14"/>
      <c r="DSU14"/>
      <c r="DSV14"/>
      <c r="DSW14"/>
      <c r="DSX14"/>
      <c r="DSY14"/>
      <c r="DSZ14"/>
      <c r="DTA14"/>
      <c r="DTB14"/>
      <c r="DTC14"/>
      <c r="DTD14"/>
      <c r="DTE14"/>
      <c r="DTF14"/>
      <c r="DTG14"/>
      <c r="DTH14"/>
      <c r="DTI14"/>
      <c r="DTJ14"/>
      <c r="DTK14"/>
      <c r="DTL14"/>
      <c r="DTM14"/>
      <c r="DTN14"/>
      <c r="DTO14"/>
      <c r="DTP14"/>
      <c r="DTQ14"/>
      <c r="DTR14"/>
      <c r="DTS14"/>
      <c r="DTT14"/>
      <c r="DTU14"/>
      <c r="DTV14"/>
      <c r="DTW14"/>
      <c r="DTX14"/>
      <c r="DTY14"/>
      <c r="DTZ14"/>
      <c r="DUA14"/>
      <c r="DUB14"/>
      <c r="DUC14"/>
      <c r="DUD14"/>
      <c r="DUE14"/>
      <c r="DUF14"/>
      <c r="DUG14"/>
      <c r="DUH14"/>
      <c r="DUI14"/>
      <c r="DUJ14"/>
      <c r="DUK14"/>
      <c r="DUL14"/>
      <c r="DUM14"/>
      <c r="DUN14"/>
      <c r="DUO14"/>
      <c r="DUP14"/>
      <c r="DUQ14"/>
      <c r="DUR14"/>
      <c r="DUS14"/>
      <c r="DUT14"/>
      <c r="DUU14"/>
      <c r="DUV14"/>
      <c r="DUW14"/>
      <c r="DUX14"/>
      <c r="DUY14"/>
      <c r="DUZ14"/>
      <c r="DVA14"/>
      <c r="DVB14"/>
      <c r="DVC14"/>
      <c r="DVD14"/>
      <c r="DVE14"/>
      <c r="DVF14"/>
      <c r="DVG14"/>
      <c r="DVH14"/>
      <c r="DVI14"/>
      <c r="DVJ14"/>
      <c r="DVK14"/>
      <c r="DVL14"/>
      <c r="DVM14"/>
      <c r="DVN14"/>
      <c r="DVO14"/>
      <c r="DVP14"/>
      <c r="DVQ14"/>
      <c r="DVR14"/>
      <c r="DVS14"/>
      <c r="DVT14"/>
      <c r="DVU14"/>
      <c r="DVV14"/>
      <c r="DVW14"/>
      <c r="DVX14"/>
      <c r="DVY14"/>
      <c r="DVZ14"/>
      <c r="DWA14"/>
      <c r="DWB14"/>
      <c r="DWC14"/>
      <c r="DWD14"/>
      <c r="DWE14"/>
      <c r="DWF14"/>
      <c r="DWG14"/>
      <c r="DWH14"/>
      <c r="DWI14"/>
      <c r="DWJ14"/>
      <c r="DWK14"/>
      <c r="DWL14"/>
      <c r="DWM14"/>
      <c r="DWN14"/>
      <c r="DWO14"/>
      <c r="DWP14"/>
      <c r="DWQ14"/>
      <c r="DWR14"/>
      <c r="DWS14"/>
      <c r="DWT14"/>
      <c r="DWU14"/>
      <c r="DWV14"/>
      <c r="DWW14"/>
      <c r="DWX14"/>
      <c r="DWY14"/>
      <c r="DWZ14"/>
      <c r="DXA14"/>
      <c r="DXB14"/>
      <c r="DXC14"/>
      <c r="DXD14"/>
      <c r="DXE14"/>
      <c r="DXF14"/>
      <c r="DXG14"/>
      <c r="DXH14"/>
      <c r="DXI14"/>
      <c r="DXJ14"/>
      <c r="DXK14"/>
      <c r="DXL14"/>
      <c r="DXM14"/>
      <c r="DXN14"/>
      <c r="DXO14"/>
      <c r="DXP14"/>
      <c r="DXQ14"/>
      <c r="DXR14"/>
      <c r="DXS14"/>
      <c r="DXT14"/>
      <c r="DXU14"/>
      <c r="DXV14"/>
      <c r="DXW14"/>
      <c r="DXX14"/>
      <c r="DXY14"/>
      <c r="DXZ14"/>
      <c r="DYA14"/>
      <c r="DYB14"/>
      <c r="DYC14"/>
      <c r="DYD14"/>
      <c r="DYE14"/>
      <c r="DYF14"/>
      <c r="DYG14"/>
      <c r="DYH14"/>
      <c r="DYI14"/>
      <c r="DYJ14"/>
      <c r="DYK14"/>
      <c r="DYL14"/>
      <c r="DYM14"/>
      <c r="DYN14"/>
      <c r="DYO14"/>
      <c r="DYP14"/>
      <c r="DYQ14"/>
      <c r="DYR14"/>
      <c r="DYS14"/>
      <c r="DYT14"/>
      <c r="DYU14"/>
      <c r="DYV14"/>
      <c r="DYW14"/>
      <c r="DYX14"/>
      <c r="DYY14"/>
      <c r="DYZ14"/>
      <c r="DZA14"/>
      <c r="DZB14"/>
      <c r="DZC14"/>
      <c r="DZD14"/>
      <c r="DZE14"/>
      <c r="DZF14"/>
      <c r="DZG14"/>
      <c r="DZH14"/>
      <c r="DZI14"/>
      <c r="DZJ14"/>
      <c r="DZK14"/>
      <c r="DZL14"/>
      <c r="DZM14"/>
      <c r="DZN14"/>
      <c r="DZO14"/>
      <c r="DZP14"/>
      <c r="DZQ14"/>
      <c r="DZR14"/>
      <c r="DZS14"/>
      <c r="DZT14"/>
      <c r="DZU14"/>
      <c r="DZV14"/>
      <c r="DZW14"/>
      <c r="DZX14"/>
      <c r="DZY14"/>
      <c r="DZZ14"/>
      <c r="EAA14"/>
      <c r="EAB14"/>
      <c r="EAC14"/>
      <c r="EAD14"/>
      <c r="EAE14"/>
      <c r="EAF14"/>
      <c r="EAG14"/>
      <c r="EAH14"/>
      <c r="EAI14"/>
      <c r="EAJ14"/>
      <c r="EAK14"/>
      <c r="EAL14"/>
      <c r="EAM14"/>
      <c r="EAN14"/>
      <c r="EAO14"/>
      <c r="EAP14"/>
      <c r="EAQ14"/>
      <c r="EAR14"/>
      <c r="EAS14"/>
      <c r="EAT14"/>
      <c r="EAU14"/>
      <c r="EAV14"/>
      <c r="EAW14"/>
      <c r="EAX14"/>
      <c r="EAY14"/>
      <c r="EAZ14"/>
      <c r="EBA14"/>
      <c r="EBB14"/>
      <c r="EBC14"/>
      <c r="EBD14"/>
      <c r="EBE14"/>
      <c r="EBF14"/>
      <c r="EBG14"/>
      <c r="EBH14"/>
      <c r="EBI14"/>
      <c r="EBJ14"/>
      <c r="EBK14"/>
      <c r="EBL14"/>
      <c r="EBM14"/>
      <c r="EBN14"/>
      <c r="EBO14"/>
      <c r="EBP14"/>
      <c r="EBQ14"/>
      <c r="EBR14"/>
      <c r="EBS14"/>
      <c r="EBT14"/>
      <c r="EBU14"/>
      <c r="EBV14"/>
      <c r="EBW14"/>
      <c r="EBX14"/>
      <c r="EBY14"/>
      <c r="EBZ14"/>
      <c r="ECA14"/>
      <c r="ECB14"/>
      <c r="ECC14"/>
      <c r="ECD14"/>
      <c r="ECE14"/>
      <c r="ECF14"/>
      <c r="ECG14"/>
      <c r="ECH14"/>
      <c r="ECI14"/>
      <c r="ECJ14"/>
      <c r="ECK14"/>
      <c r="ECL14"/>
      <c r="ECM14"/>
      <c r="ECN14"/>
      <c r="ECO14"/>
      <c r="ECP14"/>
      <c r="ECQ14"/>
      <c r="ECR14"/>
      <c r="ECS14"/>
      <c r="ECT14"/>
      <c r="ECU14"/>
      <c r="ECV14"/>
      <c r="ECW14"/>
      <c r="ECX14"/>
      <c r="ECY14"/>
      <c r="ECZ14"/>
      <c r="EDA14"/>
      <c r="EDB14"/>
      <c r="EDC14"/>
      <c r="EDD14"/>
      <c r="EDE14"/>
      <c r="EDF14"/>
      <c r="EDG14"/>
      <c r="EDH14"/>
      <c r="EDI14"/>
      <c r="EDJ14"/>
      <c r="EDK14"/>
      <c r="EDL14"/>
      <c r="EDM14"/>
      <c r="EDN14"/>
      <c r="EDO14"/>
      <c r="EDP14"/>
      <c r="EDQ14"/>
      <c r="EDR14"/>
      <c r="EDS14"/>
      <c r="EDT14"/>
      <c r="EDU14"/>
      <c r="EDV14"/>
      <c r="EDW14"/>
      <c r="EDX14"/>
      <c r="EDY14"/>
      <c r="EDZ14"/>
      <c r="EEA14"/>
      <c r="EEB14"/>
      <c r="EEC14"/>
      <c r="EED14"/>
      <c r="EEE14"/>
      <c r="EEF14"/>
      <c r="EEG14"/>
      <c r="EEH14"/>
      <c r="EEI14"/>
      <c r="EEJ14"/>
      <c r="EEK14"/>
      <c r="EEL14"/>
      <c r="EEM14"/>
      <c r="EEN14"/>
      <c r="EEO14"/>
      <c r="EEP14"/>
      <c r="EEQ14"/>
      <c r="EER14"/>
      <c r="EES14"/>
      <c r="EET14"/>
      <c r="EEU14"/>
      <c r="EEV14"/>
      <c r="EEW14"/>
      <c r="EEX14"/>
      <c r="EEY14"/>
      <c r="EEZ14"/>
      <c r="EFA14"/>
      <c r="EFB14"/>
      <c r="EFC14"/>
      <c r="EFD14"/>
      <c r="EFE14"/>
      <c r="EFF14"/>
      <c r="EFG14"/>
      <c r="EFH14"/>
      <c r="EFI14"/>
      <c r="EFJ14"/>
      <c r="EFK14"/>
      <c r="EFL14"/>
      <c r="EFM14"/>
      <c r="EFN14"/>
      <c r="EFO14"/>
      <c r="EFP14"/>
      <c r="EFQ14"/>
      <c r="EFR14"/>
      <c r="EFS14"/>
      <c r="EFT14"/>
      <c r="EFU14"/>
      <c r="EFV14"/>
      <c r="EFW14"/>
      <c r="EFX14"/>
      <c r="EFY14"/>
      <c r="EFZ14"/>
      <c r="EGA14"/>
      <c r="EGB14"/>
      <c r="EGC14"/>
      <c r="EGD14"/>
      <c r="EGE14"/>
      <c r="EGF14"/>
      <c r="EGG14"/>
      <c r="EGH14"/>
      <c r="EGI14"/>
      <c r="EGJ14"/>
      <c r="EGK14"/>
      <c r="EGL14"/>
      <c r="EGM14"/>
      <c r="EGN14"/>
      <c r="EGO14"/>
      <c r="EGP14"/>
      <c r="EGQ14"/>
      <c r="EGR14"/>
      <c r="EGS14"/>
      <c r="EGT14"/>
      <c r="EGU14"/>
      <c r="EGV14"/>
      <c r="EGW14"/>
      <c r="EGX14"/>
      <c r="EGY14"/>
      <c r="EGZ14"/>
      <c r="EHA14"/>
      <c r="EHB14"/>
      <c r="EHC14"/>
      <c r="EHD14"/>
      <c r="EHE14"/>
      <c r="EHF14"/>
      <c r="EHG14"/>
      <c r="EHH14"/>
      <c r="EHI14"/>
      <c r="EHJ14"/>
      <c r="EHK14"/>
      <c r="EHL14"/>
      <c r="EHM14"/>
      <c r="EHN14"/>
      <c r="EHO14"/>
      <c r="EHP14"/>
      <c r="EHQ14"/>
      <c r="EHR14"/>
      <c r="EHS14"/>
      <c r="EHT14"/>
      <c r="EHU14"/>
      <c r="EHV14"/>
      <c r="EHW14"/>
      <c r="EHX14"/>
      <c r="EHY14"/>
      <c r="EHZ14"/>
      <c r="EIA14"/>
      <c r="EIB14"/>
      <c r="EIC14"/>
      <c r="EID14"/>
      <c r="EIE14"/>
      <c r="EIF14"/>
      <c r="EIG14"/>
      <c r="EIH14"/>
      <c r="EII14"/>
      <c r="EIJ14"/>
      <c r="EIK14"/>
      <c r="EIL14"/>
      <c r="EIM14"/>
      <c r="EIN14"/>
      <c r="EIO14"/>
      <c r="EIP14"/>
      <c r="EIQ14"/>
      <c r="EIR14"/>
      <c r="EIS14"/>
      <c r="EIT14"/>
      <c r="EIU14"/>
      <c r="EIV14"/>
      <c r="EIW14"/>
      <c r="EIX14"/>
      <c r="EIY14"/>
      <c r="EIZ14"/>
      <c r="EJA14"/>
      <c r="EJB14"/>
      <c r="EJC14"/>
      <c r="EJD14"/>
      <c r="EJE14"/>
      <c r="EJF14"/>
      <c r="EJG14"/>
      <c r="EJH14"/>
      <c r="EJI14"/>
      <c r="EJJ14"/>
      <c r="EJK14"/>
      <c r="EJL14"/>
      <c r="EJM14"/>
      <c r="EJN14"/>
      <c r="EJO14"/>
      <c r="EJP14"/>
      <c r="EJQ14"/>
      <c r="EJR14"/>
      <c r="EJS14"/>
      <c r="EJT14"/>
      <c r="EJU14"/>
      <c r="EJV14"/>
      <c r="EJW14"/>
      <c r="EJX14"/>
      <c r="EJY14"/>
      <c r="EJZ14"/>
      <c r="EKA14"/>
      <c r="EKB14"/>
      <c r="EKC14"/>
      <c r="EKD14"/>
      <c r="EKE14"/>
      <c r="EKF14"/>
      <c r="EKG14"/>
      <c r="EKH14"/>
      <c r="EKI14"/>
      <c r="EKJ14"/>
      <c r="EKK14"/>
      <c r="EKL14"/>
      <c r="EKM14"/>
      <c r="EKN14"/>
      <c r="EKO14"/>
      <c r="EKP14"/>
      <c r="EKQ14"/>
      <c r="EKR14"/>
      <c r="EKS14"/>
      <c r="EKT14"/>
      <c r="EKU14"/>
      <c r="EKV14"/>
      <c r="EKW14"/>
      <c r="EKX14"/>
      <c r="EKY14"/>
      <c r="EKZ14"/>
      <c r="ELA14"/>
      <c r="ELB14"/>
      <c r="ELC14"/>
      <c r="ELD14"/>
      <c r="ELE14"/>
      <c r="ELF14"/>
      <c r="ELG14"/>
      <c r="ELH14"/>
      <c r="ELI14"/>
      <c r="ELJ14"/>
      <c r="ELK14"/>
      <c r="ELL14"/>
      <c r="ELM14"/>
      <c r="ELN14"/>
      <c r="ELO14"/>
      <c r="ELP14"/>
      <c r="ELQ14"/>
      <c r="ELR14"/>
      <c r="ELS14"/>
      <c r="ELT14"/>
      <c r="ELU14"/>
      <c r="ELV14"/>
      <c r="ELW14"/>
      <c r="ELX14"/>
      <c r="ELY14"/>
      <c r="ELZ14"/>
      <c r="EMA14"/>
      <c r="EMB14"/>
      <c r="EMC14"/>
      <c r="EMD14"/>
      <c r="EME14"/>
      <c r="EMF14"/>
      <c r="EMG14"/>
      <c r="EMH14"/>
      <c r="EMI14"/>
      <c r="EMJ14"/>
      <c r="EMK14"/>
      <c r="EML14"/>
      <c r="EMM14"/>
      <c r="EMN14"/>
      <c r="EMO14"/>
      <c r="EMP14"/>
      <c r="EMQ14"/>
      <c r="EMR14"/>
      <c r="EMS14"/>
      <c r="EMT14"/>
      <c r="EMU14"/>
      <c r="EMV14"/>
      <c r="EMW14"/>
      <c r="EMX14"/>
      <c r="EMY14"/>
      <c r="EMZ14"/>
      <c r="ENA14"/>
      <c r="ENB14"/>
      <c r="ENC14"/>
      <c r="END14"/>
      <c r="ENE14"/>
      <c r="ENF14"/>
      <c r="ENG14"/>
      <c r="ENH14"/>
      <c r="ENI14"/>
      <c r="ENJ14"/>
      <c r="ENK14"/>
      <c r="ENL14"/>
      <c r="ENM14"/>
      <c r="ENN14"/>
      <c r="ENO14"/>
      <c r="ENP14"/>
      <c r="ENQ14"/>
      <c r="ENR14"/>
      <c r="ENS14"/>
      <c r="ENT14"/>
      <c r="ENU14"/>
      <c r="ENV14"/>
      <c r="ENW14"/>
      <c r="ENX14"/>
      <c r="ENY14"/>
      <c r="ENZ14"/>
      <c r="EOA14"/>
      <c r="EOB14"/>
      <c r="EOC14"/>
      <c r="EOD14"/>
      <c r="EOE14"/>
      <c r="EOF14"/>
      <c r="EOG14"/>
      <c r="EOH14"/>
      <c r="EOI14"/>
      <c r="EOJ14"/>
      <c r="EOK14"/>
      <c r="EOL14"/>
      <c r="EOM14"/>
      <c r="EON14"/>
      <c r="EOO14"/>
      <c r="EOP14"/>
      <c r="EOQ14"/>
      <c r="EOR14"/>
      <c r="EOS14"/>
      <c r="EOT14"/>
      <c r="EOU14"/>
      <c r="EOV14"/>
      <c r="EOW14"/>
      <c r="EOX14"/>
      <c r="EOY14"/>
      <c r="EOZ14"/>
      <c r="EPA14"/>
      <c r="EPB14"/>
      <c r="EPC14"/>
      <c r="EPD14"/>
      <c r="EPE14"/>
      <c r="EPF14"/>
      <c r="EPG14"/>
      <c r="EPH14"/>
      <c r="EPI14"/>
      <c r="EPJ14"/>
      <c r="EPK14"/>
      <c r="EPL14"/>
      <c r="EPM14"/>
      <c r="EPN14"/>
      <c r="EPO14"/>
      <c r="EPP14"/>
      <c r="EPQ14"/>
      <c r="EPR14"/>
      <c r="EPS14"/>
      <c r="EPT14"/>
      <c r="EPU14"/>
      <c r="EPV14"/>
      <c r="EPW14"/>
      <c r="EPX14"/>
      <c r="EPY14"/>
      <c r="EPZ14"/>
      <c r="EQA14"/>
      <c r="EQB14"/>
      <c r="EQC14"/>
      <c r="EQD14"/>
      <c r="EQE14"/>
      <c r="EQF14"/>
      <c r="EQG14"/>
      <c r="EQH14"/>
      <c r="EQI14"/>
      <c r="EQJ14"/>
      <c r="EQK14"/>
      <c r="EQL14"/>
      <c r="EQM14"/>
      <c r="EQN14"/>
      <c r="EQO14"/>
      <c r="EQP14"/>
      <c r="EQQ14"/>
      <c r="EQR14"/>
      <c r="EQS14"/>
      <c r="EQT14"/>
      <c r="EQU14"/>
      <c r="EQV14"/>
      <c r="EQW14"/>
      <c r="EQX14"/>
      <c r="EQY14"/>
      <c r="EQZ14"/>
      <c r="ERA14"/>
      <c r="ERB14"/>
      <c r="ERC14"/>
      <c r="ERD14"/>
      <c r="ERE14"/>
      <c r="ERF14"/>
      <c r="ERG14"/>
      <c r="ERH14"/>
      <c r="ERI14"/>
      <c r="ERJ14"/>
      <c r="ERK14"/>
      <c r="ERL14"/>
      <c r="ERM14"/>
      <c r="ERN14"/>
      <c r="ERO14"/>
      <c r="ERP14"/>
      <c r="ERQ14"/>
      <c r="ERR14"/>
      <c r="ERS14"/>
      <c r="ERT14"/>
      <c r="ERU14"/>
      <c r="ERV14"/>
      <c r="ERW14"/>
      <c r="ERX14"/>
      <c r="ERY14"/>
      <c r="ERZ14"/>
      <c r="ESA14"/>
      <c r="ESB14"/>
      <c r="ESC14"/>
      <c r="ESD14"/>
      <c r="ESE14"/>
      <c r="ESF14"/>
      <c r="ESG14"/>
      <c r="ESH14"/>
      <c r="ESI14"/>
      <c r="ESJ14"/>
      <c r="ESK14"/>
      <c r="ESL14"/>
      <c r="ESM14"/>
      <c r="ESN14"/>
      <c r="ESO14"/>
      <c r="ESP14"/>
      <c r="ESQ14"/>
      <c r="ESR14"/>
      <c r="ESS14"/>
      <c r="EST14"/>
      <c r="ESU14"/>
      <c r="ESV14"/>
      <c r="ESW14"/>
      <c r="ESX14"/>
      <c r="ESY14"/>
      <c r="ESZ14"/>
      <c r="ETA14"/>
      <c r="ETB14"/>
      <c r="ETC14"/>
      <c r="ETD14"/>
      <c r="ETE14"/>
      <c r="ETF14"/>
      <c r="ETG14"/>
      <c r="ETH14"/>
      <c r="ETI14"/>
      <c r="ETJ14"/>
      <c r="ETK14"/>
      <c r="ETL14"/>
      <c r="ETM14"/>
      <c r="ETN14"/>
      <c r="ETO14"/>
      <c r="ETP14"/>
      <c r="ETQ14"/>
      <c r="ETR14"/>
      <c r="ETS14"/>
      <c r="ETT14"/>
      <c r="ETU14"/>
      <c r="ETV14"/>
      <c r="ETW14"/>
      <c r="ETX14"/>
      <c r="ETY14"/>
      <c r="ETZ14"/>
      <c r="EUA14"/>
      <c r="EUB14"/>
      <c r="EUC14"/>
      <c r="EUD14"/>
      <c r="EUE14"/>
      <c r="EUF14"/>
      <c r="EUG14"/>
      <c r="EUH14"/>
      <c r="EUI14"/>
      <c r="EUJ14"/>
      <c r="EUK14"/>
      <c r="EUL14"/>
      <c r="EUM14"/>
      <c r="EUN14"/>
      <c r="EUO14"/>
      <c r="EUP14"/>
      <c r="EUQ14"/>
      <c r="EUR14"/>
      <c r="EUS14"/>
      <c r="EUT14"/>
      <c r="EUU14"/>
      <c r="EUV14"/>
      <c r="EUW14"/>
      <c r="EUX14"/>
      <c r="EUY14"/>
      <c r="EUZ14"/>
      <c r="EVA14"/>
      <c r="EVB14"/>
      <c r="EVC14"/>
      <c r="EVD14"/>
      <c r="EVE14"/>
      <c r="EVF14"/>
      <c r="EVG14"/>
      <c r="EVH14"/>
      <c r="EVI14"/>
      <c r="EVJ14"/>
      <c r="EVK14"/>
      <c r="EVL14"/>
      <c r="EVM14"/>
      <c r="EVN14"/>
      <c r="EVO14"/>
      <c r="EVP14"/>
      <c r="EVQ14"/>
      <c r="EVR14"/>
      <c r="EVS14"/>
      <c r="EVT14"/>
      <c r="EVU14"/>
      <c r="EVV14"/>
      <c r="EVW14"/>
      <c r="EVX14"/>
      <c r="EVY14"/>
      <c r="EVZ14"/>
      <c r="EWA14"/>
      <c r="EWB14"/>
      <c r="EWC14"/>
      <c r="EWD14"/>
      <c r="EWE14"/>
      <c r="EWF14"/>
      <c r="EWG14"/>
      <c r="EWH14"/>
      <c r="EWI14"/>
      <c r="EWJ14"/>
      <c r="EWK14"/>
      <c r="EWL14"/>
      <c r="EWM14"/>
      <c r="EWN14"/>
      <c r="EWO14"/>
      <c r="EWP14"/>
      <c r="EWQ14"/>
      <c r="EWR14"/>
      <c r="EWS14"/>
      <c r="EWT14"/>
      <c r="EWU14"/>
      <c r="EWV14"/>
      <c r="EWW14"/>
      <c r="EWX14"/>
      <c r="EWY14"/>
      <c r="EWZ14"/>
      <c r="EXA14"/>
      <c r="EXB14"/>
      <c r="EXC14"/>
      <c r="EXD14"/>
      <c r="EXE14"/>
      <c r="EXF14"/>
      <c r="EXG14"/>
      <c r="EXH14"/>
      <c r="EXI14"/>
      <c r="EXJ14"/>
      <c r="EXK14"/>
      <c r="EXL14"/>
      <c r="EXM14"/>
      <c r="EXN14"/>
      <c r="EXO14"/>
      <c r="EXP14"/>
      <c r="EXQ14"/>
      <c r="EXR14"/>
      <c r="EXS14"/>
      <c r="EXT14"/>
      <c r="EXU14"/>
      <c r="EXV14"/>
      <c r="EXW14"/>
      <c r="EXX14"/>
      <c r="EXY14"/>
      <c r="EXZ14"/>
      <c r="EYA14"/>
      <c r="EYB14"/>
      <c r="EYC14"/>
      <c r="EYD14"/>
      <c r="EYE14"/>
      <c r="EYF14"/>
      <c r="EYG14"/>
      <c r="EYH14"/>
      <c r="EYI14"/>
      <c r="EYJ14"/>
      <c r="EYK14"/>
      <c r="EYL14"/>
      <c r="EYM14"/>
      <c r="EYN14"/>
      <c r="EYO14"/>
      <c r="EYP14"/>
      <c r="EYQ14"/>
      <c r="EYR14"/>
      <c r="EYS14"/>
      <c r="EYT14"/>
      <c r="EYU14"/>
      <c r="EYV14"/>
      <c r="EYW14"/>
      <c r="EYX14"/>
      <c r="EYY14"/>
      <c r="EYZ14"/>
      <c r="EZA14"/>
      <c r="EZB14"/>
      <c r="EZC14"/>
      <c r="EZD14"/>
      <c r="EZE14"/>
      <c r="EZF14"/>
      <c r="EZG14"/>
      <c r="EZH14"/>
      <c r="EZI14"/>
      <c r="EZJ14"/>
      <c r="EZK14"/>
      <c r="EZL14"/>
      <c r="EZM14"/>
      <c r="EZN14"/>
      <c r="EZO14"/>
      <c r="EZP14"/>
      <c r="EZQ14"/>
      <c r="EZR14"/>
      <c r="EZS14"/>
      <c r="EZT14"/>
      <c r="EZU14"/>
      <c r="EZV14"/>
      <c r="EZW14"/>
      <c r="EZX14"/>
      <c r="EZY14"/>
      <c r="EZZ14"/>
      <c r="FAA14"/>
      <c r="FAB14"/>
      <c r="FAC14"/>
      <c r="FAD14"/>
      <c r="FAE14"/>
      <c r="FAF14"/>
      <c r="FAG14"/>
      <c r="FAH14"/>
      <c r="FAI14"/>
      <c r="FAJ14"/>
      <c r="FAK14"/>
      <c r="FAL14"/>
      <c r="FAM14"/>
      <c r="FAN14"/>
      <c r="FAO14"/>
      <c r="FAP14"/>
      <c r="FAQ14"/>
      <c r="FAR14"/>
      <c r="FAS14"/>
      <c r="FAT14"/>
      <c r="FAU14"/>
      <c r="FAV14"/>
      <c r="FAW14"/>
      <c r="FAX14"/>
      <c r="FAY14"/>
      <c r="FAZ14"/>
      <c r="FBA14"/>
      <c r="FBB14"/>
      <c r="FBC14"/>
      <c r="FBD14"/>
      <c r="FBE14"/>
      <c r="FBF14"/>
      <c r="FBG14"/>
      <c r="FBH14"/>
      <c r="FBI14"/>
      <c r="FBJ14"/>
      <c r="FBK14"/>
      <c r="FBL14"/>
      <c r="FBM14"/>
      <c r="FBN14"/>
      <c r="FBO14"/>
      <c r="FBP14"/>
      <c r="FBQ14"/>
      <c r="FBR14"/>
      <c r="FBS14"/>
      <c r="FBT14"/>
      <c r="FBU14"/>
      <c r="FBV14"/>
      <c r="FBW14"/>
      <c r="FBX14"/>
      <c r="FBY14"/>
      <c r="FBZ14"/>
      <c r="FCA14"/>
      <c r="FCB14"/>
      <c r="FCC14"/>
      <c r="FCD14"/>
      <c r="FCE14"/>
      <c r="FCF14"/>
      <c r="FCG14"/>
      <c r="FCH14"/>
      <c r="FCI14"/>
      <c r="FCJ14"/>
      <c r="FCK14"/>
      <c r="FCL14"/>
      <c r="FCM14"/>
      <c r="FCN14"/>
      <c r="FCO14"/>
      <c r="FCP14"/>
      <c r="FCQ14"/>
      <c r="FCR14"/>
      <c r="FCS14"/>
      <c r="FCT14"/>
      <c r="FCU14"/>
      <c r="FCV14"/>
      <c r="FCW14"/>
      <c r="FCX14"/>
      <c r="FCY14"/>
      <c r="FCZ14"/>
      <c r="FDA14"/>
      <c r="FDB14"/>
      <c r="FDC14"/>
      <c r="FDD14"/>
      <c r="FDE14"/>
      <c r="FDF14"/>
      <c r="FDG14"/>
      <c r="FDH14"/>
      <c r="FDI14"/>
      <c r="FDJ14"/>
      <c r="FDK14"/>
      <c r="FDL14"/>
      <c r="FDM14"/>
      <c r="FDN14"/>
      <c r="FDO14"/>
      <c r="FDP14"/>
      <c r="FDQ14"/>
      <c r="FDR14"/>
      <c r="FDS14"/>
      <c r="FDT14"/>
      <c r="FDU14"/>
      <c r="FDV14"/>
      <c r="FDW14"/>
      <c r="FDX14"/>
      <c r="FDY14"/>
      <c r="FDZ14"/>
      <c r="FEA14"/>
      <c r="FEB14"/>
      <c r="FEC14"/>
      <c r="FED14"/>
      <c r="FEE14"/>
      <c r="FEF14"/>
      <c r="FEG14"/>
      <c r="FEH14"/>
      <c r="FEI14"/>
      <c r="FEJ14"/>
      <c r="FEK14"/>
      <c r="FEL14"/>
      <c r="FEM14"/>
      <c r="FEN14"/>
      <c r="FEO14"/>
      <c r="FEP14"/>
      <c r="FEQ14"/>
      <c r="FER14"/>
      <c r="FES14"/>
      <c r="FET14"/>
      <c r="FEU14"/>
      <c r="FEV14"/>
      <c r="FEW14"/>
      <c r="FEX14"/>
      <c r="FEY14"/>
      <c r="FEZ14"/>
      <c r="FFA14"/>
      <c r="FFB14"/>
      <c r="FFC14"/>
      <c r="FFD14"/>
      <c r="FFE14"/>
      <c r="FFF14"/>
      <c r="FFG14"/>
      <c r="FFH14"/>
      <c r="FFI14"/>
      <c r="FFJ14"/>
      <c r="FFK14"/>
      <c r="FFL14"/>
      <c r="FFM14"/>
      <c r="FFN14"/>
      <c r="FFO14"/>
      <c r="FFP14"/>
      <c r="FFQ14"/>
      <c r="FFR14"/>
      <c r="FFS14"/>
      <c r="FFT14"/>
      <c r="FFU14"/>
      <c r="FFV14"/>
      <c r="FFW14"/>
      <c r="FFX14"/>
      <c r="FFY14"/>
      <c r="FFZ14"/>
      <c r="FGA14"/>
      <c r="FGB14"/>
      <c r="FGC14"/>
      <c r="FGD14"/>
      <c r="FGE14"/>
      <c r="FGF14"/>
      <c r="FGG14"/>
      <c r="FGH14"/>
      <c r="FGI14"/>
      <c r="FGJ14"/>
      <c r="FGK14"/>
      <c r="FGL14"/>
      <c r="FGM14"/>
      <c r="FGN14"/>
      <c r="FGO14"/>
      <c r="FGP14"/>
      <c r="FGQ14"/>
      <c r="FGR14"/>
      <c r="FGS14"/>
      <c r="FGT14"/>
      <c r="FGU14"/>
      <c r="FGV14"/>
      <c r="FGW14"/>
      <c r="FGX14"/>
      <c r="FGY14"/>
      <c r="FGZ14"/>
      <c r="FHA14"/>
      <c r="FHB14"/>
      <c r="FHC14"/>
      <c r="FHD14"/>
      <c r="FHE14"/>
      <c r="FHF14"/>
      <c r="FHG14"/>
      <c r="FHH14"/>
      <c r="FHI14"/>
      <c r="FHJ14"/>
      <c r="FHK14"/>
      <c r="FHL14"/>
      <c r="FHM14"/>
      <c r="FHN14"/>
      <c r="FHO14"/>
      <c r="FHP14"/>
      <c r="FHQ14"/>
      <c r="FHR14"/>
      <c r="FHS14"/>
      <c r="FHT14"/>
      <c r="FHU14"/>
      <c r="FHV14"/>
      <c r="FHW14"/>
      <c r="FHX14"/>
      <c r="FHY14"/>
      <c r="FHZ14"/>
      <c r="FIA14"/>
      <c r="FIB14"/>
      <c r="FIC14"/>
      <c r="FID14"/>
      <c r="FIE14"/>
      <c r="FIF14"/>
      <c r="FIG14"/>
      <c r="FIH14"/>
      <c r="FII14"/>
      <c r="FIJ14"/>
      <c r="FIK14"/>
      <c r="FIL14"/>
      <c r="FIM14"/>
      <c r="FIN14"/>
      <c r="FIO14"/>
      <c r="FIP14"/>
      <c r="FIQ14"/>
      <c r="FIR14"/>
      <c r="FIS14"/>
      <c r="FIT14"/>
      <c r="FIU14"/>
      <c r="FIV14"/>
      <c r="FIW14"/>
      <c r="FIX14"/>
      <c r="FIY14"/>
      <c r="FIZ14"/>
      <c r="FJA14"/>
      <c r="FJB14"/>
      <c r="FJC14"/>
      <c r="FJD14"/>
      <c r="FJE14"/>
      <c r="FJF14"/>
      <c r="FJG14"/>
      <c r="FJH14"/>
      <c r="FJI14"/>
      <c r="FJJ14"/>
      <c r="FJK14"/>
      <c r="FJL14"/>
      <c r="FJM14"/>
      <c r="FJN14"/>
      <c r="FJO14"/>
      <c r="FJP14"/>
      <c r="FJQ14"/>
      <c r="FJR14"/>
      <c r="FJS14"/>
      <c r="FJT14"/>
      <c r="FJU14"/>
      <c r="FJV14"/>
      <c r="FJW14"/>
      <c r="FJX14"/>
      <c r="FJY14"/>
      <c r="FJZ14"/>
      <c r="FKA14"/>
      <c r="FKB14"/>
      <c r="FKC14"/>
      <c r="FKD14"/>
      <c r="FKE14"/>
      <c r="FKF14"/>
      <c r="FKG14"/>
      <c r="FKH14"/>
      <c r="FKI14"/>
      <c r="FKJ14"/>
      <c r="FKK14"/>
      <c r="FKL14"/>
      <c r="FKM14"/>
      <c r="FKN14"/>
      <c r="FKO14"/>
      <c r="FKP14"/>
      <c r="FKQ14"/>
      <c r="FKR14"/>
      <c r="FKS14"/>
      <c r="FKT14"/>
      <c r="FKU14"/>
      <c r="FKV14"/>
      <c r="FKW14"/>
      <c r="FKX14"/>
      <c r="FKY14"/>
      <c r="FKZ14"/>
      <c r="FLA14"/>
      <c r="FLB14"/>
      <c r="FLC14"/>
      <c r="FLD14"/>
      <c r="FLE14"/>
      <c r="FLF14"/>
      <c r="FLG14"/>
      <c r="FLH14"/>
      <c r="FLI14"/>
      <c r="FLJ14"/>
      <c r="FLK14"/>
      <c r="FLL14"/>
      <c r="FLM14"/>
      <c r="FLN14"/>
      <c r="FLO14"/>
      <c r="FLP14"/>
      <c r="FLQ14"/>
      <c r="FLR14"/>
      <c r="FLS14"/>
      <c r="FLT14"/>
      <c r="FLU14"/>
      <c r="FLV14"/>
      <c r="FLW14"/>
      <c r="FLX14"/>
      <c r="FLY14"/>
      <c r="FLZ14"/>
      <c r="FMA14"/>
      <c r="FMB14"/>
      <c r="FMC14"/>
      <c r="FMD14"/>
      <c r="FME14"/>
      <c r="FMF14"/>
      <c r="FMG14"/>
      <c r="FMH14"/>
      <c r="FMI14"/>
      <c r="FMJ14"/>
      <c r="FMK14"/>
      <c r="FML14"/>
      <c r="FMM14"/>
      <c r="FMN14"/>
      <c r="FMO14"/>
      <c r="FMP14"/>
      <c r="FMQ14"/>
      <c r="FMR14"/>
      <c r="FMS14"/>
      <c r="FMT14"/>
      <c r="FMU14"/>
      <c r="FMV14"/>
      <c r="FMW14"/>
      <c r="FMX14"/>
      <c r="FMY14"/>
      <c r="FMZ14"/>
      <c r="FNA14"/>
      <c r="FNB14"/>
      <c r="FNC14"/>
      <c r="FND14"/>
      <c r="FNE14"/>
      <c r="FNF14"/>
      <c r="FNG14"/>
      <c r="FNH14"/>
      <c r="FNI14"/>
      <c r="FNJ14"/>
      <c r="FNK14"/>
      <c r="FNL14"/>
      <c r="FNM14"/>
      <c r="FNN14"/>
      <c r="FNO14"/>
      <c r="FNP14"/>
      <c r="FNQ14"/>
      <c r="FNR14"/>
      <c r="FNS14"/>
      <c r="FNT14"/>
      <c r="FNU14"/>
      <c r="FNV14"/>
      <c r="FNW14"/>
      <c r="FNX14"/>
      <c r="FNY14"/>
      <c r="FNZ14"/>
      <c r="FOA14"/>
      <c r="FOB14"/>
      <c r="FOC14"/>
      <c r="FOD14"/>
      <c r="FOE14"/>
      <c r="FOF14"/>
      <c r="FOG14"/>
      <c r="FOH14"/>
      <c r="FOI14"/>
      <c r="FOJ14"/>
      <c r="FOK14"/>
      <c r="FOL14"/>
      <c r="FOM14"/>
      <c r="FON14"/>
      <c r="FOO14"/>
      <c r="FOP14"/>
      <c r="FOQ14"/>
      <c r="FOR14"/>
      <c r="FOS14"/>
      <c r="FOT14"/>
      <c r="FOU14"/>
      <c r="FOV14"/>
      <c r="FOW14"/>
      <c r="FOX14"/>
      <c r="FOY14"/>
      <c r="FOZ14"/>
      <c r="FPA14"/>
      <c r="FPB14"/>
      <c r="FPC14"/>
      <c r="FPD14"/>
      <c r="FPE14"/>
      <c r="FPF14"/>
      <c r="FPG14"/>
      <c r="FPH14"/>
      <c r="FPI14"/>
      <c r="FPJ14"/>
      <c r="FPK14"/>
      <c r="FPL14"/>
      <c r="FPM14"/>
      <c r="FPN14"/>
      <c r="FPO14"/>
      <c r="FPP14"/>
      <c r="FPQ14"/>
      <c r="FPR14"/>
      <c r="FPS14"/>
      <c r="FPT14"/>
      <c r="FPU14"/>
      <c r="FPV14"/>
      <c r="FPW14"/>
      <c r="FPX14"/>
      <c r="FPY14"/>
      <c r="FPZ14"/>
      <c r="FQA14"/>
      <c r="FQB14"/>
      <c r="FQC14"/>
      <c r="FQD14"/>
      <c r="FQE14"/>
      <c r="FQF14"/>
      <c r="FQG14"/>
      <c r="FQH14"/>
      <c r="FQI14"/>
      <c r="FQJ14"/>
      <c r="FQK14"/>
      <c r="FQL14"/>
      <c r="FQM14"/>
      <c r="FQN14"/>
      <c r="FQO14"/>
      <c r="FQP14"/>
      <c r="FQQ14"/>
      <c r="FQR14"/>
      <c r="FQS14"/>
      <c r="FQT14"/>
      <c r="FQU14"/>
      <c r="FQV14"/>
      <c r="FQW14"/>
      <c r="FQX14"/>
      <c r="FQY14"/>
      <c r="FQZ14"/>
      <c r="FRA14"/>
      <c r="FRB14"/>
      <c r="FRC14"/>
      <c r="FRD14"/>
      <c r="FRE14"/>
      <c r="FRF14"/>
      <c r="FRG14"/>
      <c r="FRH14"/>
      <c r="FRI14"/>
      <c r="FRJ14"/>
      <c r="FRK14"/>
      <c r="FRL14"/>
      <c r="FRM14"/>
      <c r="FRN14"/>
      <c r="FRO14"/>
      <c r="FRP14"/>
      <c r="FRQ14"/>
      <c r="FRR14"/>
      <c r="FRS14"/>
      <c r="FRT14"/>
      <c r="FRU14"/>
      <c r="FRV14"/>
      <c r="FRW14"/>
      <c r="FRX14"/>
      <c r="FRY14"/>
      <c r="FRZ14"/>
      <c r="FSA14"/>
      <c r="FSB14"/>
      <c r="FSC14"/>
      <c r="FSD14"/>
      <c r="FSE14"/>
      <c r="FSF14"/>
      <c r="FSG14"/>
      <c r="FSH14"/>
      <c r="FSI14"/>
      <c r="FSJ14"/>
      <c r="FSK14"/>
      <c r="FSL14"/>
      <c r="FSM14"/>
      <c r="FSN14"/>
      <c r="FSO14"/>
      <c r="FSP14"/>
      <c r="FSQ14"/>
      <c r="FSR14"/>
      <c r="FSS14"/>
      <c r="FST14"/>
      <c r="FSU14"/>
      <c r="FSV14"/>
      <c r="FSW14"/>
      <c r="FSX14"/>
      <c r="FSY14"/>
      <c r="FSZ14"/>
      <c r="FTA14"/>
      <c r="FTB14"/>
      <c r="FTC14"/>
      <c r="FTD14"/>
      <c r="FTE14"/>
      <c r="FTF14"/>
      <c r="FTG14"/>
      <c r="FTH14"/>
      <c r="FTI14"/>
      <c r="FTJ14"/>
      <c r="FTK14"/>
      <c r="FTL14"/>
      <c r="FTM14"/>
      <c r="FTN14"/>
      <c r="FTO14"/>
      <c r="FTP14"/>
      <c r="FTQ14"/>
      <c r="FTR14"/>
      <c r="FTS14"/>
      <c r="FTT14"/>
      <c r="FTU14"/>
      <c r="FTV14"/>
      <c r="FTW14"/>
      <c r="FTX14"/>
      <c r="FTY14"/>
      <c r="FTZ14"/>
      <c r="FUA14"/>
      <c r="FUB14"/>
      <c r="FUC14"/>
      <c r="FUD14"/>
      <c r="FUE14"/>
      <c r="FUF14"/>
      <c r="FUG14"/>
      <c r="FUH14"/>
      <c r="FUI14"/>
      <c r="FUJ14"/>
      <c r="FUK14"/>
      <c r="FUL14"/>
      <c r="FUM14"/>
      <c r="FUN14"/>
      <c r="FUO14"/>
      <c r="FUP14"/>
      <c r="FUQ14"/>
      <c r="FUR14"/>
      <c r="FUS14"/>
      <c r="FUT14"/>
      <c r="FUU14"/>
      <c r="FUV14"/>
      <c r="FUW14"/>
      <c r="FUX14"/>
      <c r="FUY14"/>
      <c r="FUZ14"/>
      <c r="FVA14"/>
      <c r="FVB14"/>
      <c r="FVC14"/>
      <c r="FVD14"/>
      <c r="FVE14"/>
      <c r="FVF14"/>
      <c r="FVG14"/>
      <c r="FVH14"/>
      <c r="FVI14"/>
      <c r="FVJ14"/>
      <c r="FVK14"/>
      <c r="FVL14"/>
      <c r="FVM14"/>
      <c r="FVN14"/>
      <c r="FVO14"/>
      <c r="FVP14"/>
      <c r="FVQ14"/>
      <c r="FVR14"/>
      <c r="FVS14"/>
      <c r="FVT14"/>
      <c r="FVU14"/>
      <c r="FVV14"/>
      <c r="FVW14"/>
      <c r="FVX14"/>
      <c r="FVY14"/>
      <c r="FVZ14"/>
      <c r="FWA14"/>
      <c r="FWB14"/>
      <c r="FWC14"/>
      <c r="FWD14"/>
      <c r="FWE14"/>
      <c r="FWF14"/>
      <c r="FWG14"/>
      <c r="FWH14"/>
      <c r="FWI14"/>
      <c r="FWJ14"/>
      <c r="FWK14"/>
      <c r="FWL14"/>
      <c r="FWM14"/>
      <c r="FWN14"/>
      <c r="FWO14"/>
      <c r="FWP14"/>
      <c r="FWQ14"/>
      <c r="FWR14"/>
      <c r="FWS14"/>
      <c r="FWT14"/>
      <c r="FWU14"/>
      <c r="FWV14"/>
      <c r="FWW14"/>
      <c r="FWX14"/>
      <c r="FWY14"/>
      <c r="FWZ14"/>
      <c r="FXA14"/>
      <c r="FXB14"/>
      <c r="FXC14"/>
      <c r="FXD14"/>
      <c r="FXE14"/>
      <c r="FXF14"/>
      <c r="FXG14"/>
      <c r="FXH14"/>
      <c r="FXI14"/>
      <c r="FXJ14"/>
      <c r="FXK14"/>
      <c r="FXL14"/>
      <c r="FXM14"/>
      <c r="FXN14"/>
      <c r="FXO14"/>
      <c r="FXP14"/>
      <c r="FXQ14"/>
      <c r="FXR14"/>
      <c r="FXS14"/>
      <c r="FXT14"/>
      <c r="FXU14"/>
      <c r="FXV14"/>
      <c r="FXW14"/>
      <c r="FXX14"/>
      <c r="FXY14"/>
      <c r="FXZ14"/>
      <c r="FYA14"/>
      <c r="FYB14"/>
      <c r="FYC14"/>
      <c r="FYD14"/>
      <c r="FYE14"/>
      <c r="FYF14"/>
      <c r="FYG14"/>
      <c r="FYH14"/>
      <c r="FYI14"/>
      <c r="FYJ14"/>
      <c r="FYK14"/>
      <c r="FYL14"/>
      <c r="FYM14"/>
      <c r="FYN14"/>
      <c r="FYO14"/>
      <c r="FYP14"/>
      <c r="FYQ14"/>
      <c r="FYR14"/>
      <c r="FYS14"/>
      <c r="FYT14"/>
      <c r="FYU14"/>
      <c r="FYV14"/>
      <c r="FYW14"/>
      <c r="FYX14"/>
      <c r="FYY14"/>
      <c r="FYZ14"/>
      <c r="FZA14"/>
      <c r="FZB14"/>
      <c r="FZC14"/>
      <c r="FZD14"/>
      <c r="FZE14"/>
      <c r="FZF14"/>
      <c r="FZG14"/>
      <c r="FZH14"/>
      <c r="FZI14"/>
      <c r="FZJ14"/>
      <c r="FZK14"/>
      <c r="FZL14"/>
      <c r="FZM14"/>
      <c r="FZN14"/>
      <c r="FZO14"/>
      <c r="FZP14"/>
      <c r="FZQ14"/>
      <c r="FZR14"/>
      <c r="FZS14"/>
      <c r="FZT14"/>
      <c r="FZU14"/>
      <c r="FZV14"/>
      <c r="FZW14"/>
      <c r="FZX14"/>
      <c r="FZY14"/>
      <c r="FZZ14"/>
      <c r="GAA14"/>
      <c r="GAB14"/>
      <c r="GAC14"/>
      <c r="GAD14"/>
      <c r="GAE14"/>
      <c r="GAF14"/>
      <c r="GAG14"/>
      <c r="GAH14"/>
      <c r="GAI14"/>
      <c r="GAJ14"/>
      <c r="GAK14"/>
      <c r="GAL14"/>
      <c r="GAM14"/>
      <c r="GAN14"/>
      <c r="GAO14"/>
      <c r="GAP14"/>
      <c r="GAQ14"/>
      <c r="GAR14"/>
      <c r="GAS14"/>
      <c r="GAT14"/>
      <c r="GAU14"/>
      <c r="GAV14"/>
      <c r="GAW14"/>
      <c r="GAX14"/>
      <c r="GAY14"/>
      <c r="GAZ14"/>
      <c r="GBA14"/>
      <c r="GBB14"/>
      <c r="GBC14"/>
      <c r="GBD14"/>
      <c r="GBE14"/>
      <c r="GBF14"/>
      <c r="GBG14"/>
      <c r="GBH14"/>
      <c r="GBI14"/>
      <c r="GBJ14"/>
      <c r="GBK14"/>
      <c r="GBL14"/>
      <c r="GBM14"/>
      <c r="GBN14"/>
      <c r="GBO14"/>
      <c r="GBP14"/>
      <c r="GBQ14"/>
      <c r="GBR14"/>
      <c r="GBS14"/>
      <c r="GBT14"/>
      <c r="GBU14"/>
      <c r="GBV14"/>
      <c r="GBW14"/>
      <c r="GBX14"/>
      <c r="GBY14"/>
      <c r="GBZ14"/>
      <c r="GCA14"/>
      <c r="GCB14"/>
      <c r="GCC14"/>
      <c r="GCD14"/>
      <c r="GCE14"/>
      <c r="GCF14"/>
      <c r="GCG14"/>
      <c r="GCH14"/>
      <c r="GCI14"/>
      <c r="GCJ14"/>
      <c r="GCK14"/>
      <c r="GCL14"/>
      <c r="GCM14"/>
      <c r="GCN14"/>
      <c r="GCO14"/>
      <c r="GCP14"/>
      <c r="GCQ14"/>
      <c r="GCR14"/>
      <c r="GCS14"/>
      <c r="GCT14"/>
      <c r="GCU14"/>
      <c r="GCV14"/>
      <c r="GCW14"/>
      <c r="GCX14"/>
      <c r="GCY14"/>
      <c r="GCZ14"/>
      <c r="GDA14"/>
      <c r="GDB14"/>
      <c r="GDC14"/>
      <c r="GDD14"/>
      <c r="GDE14"/>
      <c r="GDF14"/>
      <c r="GDG14"/>
      <c r="GDH14"/>
      <c r="GDI14"/>
      <c r="GDJ14"/>
      <c r="GDK14"/>
      <c r="GDL14"/>
      <c r="GDM14"/>
      <c r="GDN14"/>
      <c r="GDO14"/>
      <c r="GDP14"/>
      <c r="GDQ14"/>
      <c r="GDR14"/>
      <c r="GDS14"/>
      <c r="GDT14"/>
      <c r="GDU14"/>
      <c r="GDV14"/>
      <c r="GDW14"/>
      <c r="GDX14"/>
      <c r="GDY14"/>
      <c r="GDZ14"/>
      <c r="GEA14"/>
      <c r="GEB14"/>
      <c r="GEC14"/>
      <c r="GED14"/>
      <c r="GEE14"/>
      <c r="GEF14"/>
      <c r="GEG14"/>
      <c r="GEH14"/>
      <c r="GEI14"/>
      <c r="GEJ14"/>
      <c r="GEK14"/>
      <c r="GEL14"/>
      <c r="GEM14"/>
      <c r="GEN14"/>
      <c r="GEO14"/>
      <c r="GEP14"/>
      <c r="GEQ14"/>
      <c r="GER14"/>
      <c r="GES14"/>
      <c r="GET14"/>
      <c r="GEU14"/>
      <c r="GEV14"/>
      <c r="GEW14"/>
      <c r="GEX14"/>
      <c r="GEY14"/>
      <c r="GEZ14"/>
      <c r="GFA14"/>
      <c r="GFB14"/>
      <c r="GFC14"/>
      <c r="GFD14"/>
      <c r="GFE14"/>
      <c r="GFF14"/>
      <c r="GFG14"/>
      <c r="GFH14"/>
      <c r="GFI14"/>
      <c r="GFJ14"/>
      <c r="GFK14"/>
      <c r="GFL14"/>
      <c r="GFM14"/>
      <c r="GFN14"/>
      <c r="GFO14"/>
      <c r="GFP14"/>
      <c r="GFQ14"/>
      <c r="GFR14"/>
      <c r="GFS14"/>
      <c r="GFT14"/>
      <c r="GFU14"/>
      <c r="GFV14"/>
      <c r="GFW14"/>
      <c r="GFX14"/>
      <c r="GFY14"/>
      <c r="GFZ14"/>
      <c r="GGA14"/>
      <c r="GGB14"/>
      <c r="GGC14"/>
      <c r="GGD14"/>
      <c r="GGE14"/>
      <c r="GGF14"/>
      <c r="GGG14"/>
      <c r="GGH14"/>
      <c r="GGI14"/>
      <c r="GGJ14"/>
      <c r="GGK14"/>
      <c r="GGL14"/>
      <c r="GGM14"/>
      <c r="GGN14"/>
      <c r="GGO14"/>
      <c r="GGP14"/>
      <c r="GGQ14"/>
      <c r="GGR14"/>
      <c r="GGS14"/>
      <c r="GGT14"/>
      <c r="GGU14"/>
      <c r="GGV14"/>
      <c r="GGW14"/>
      <c r="GGX14"/>
      <c r="GGY14"/>
      <c r="GGZ14"/>
      <c r="GHA14"/>
      <c r="GHB14"/>
      <c r="GHC14"/>
      <c r="GHD14"/>
      <c r="GHE14"/>
      <c r="GHF14"/>
      <c r="GHG14"/>
      <c r="GHH14"/>
      <c r="GHI14"/>
      <c r="GHJ14"/>
      <c r="GHK14"/>
      <c r="GHL14"/>
      <c r="GHM14"/>
      <c r="GHN14"/>
      <c r="GHO14"/>
      <c r="GHP14"/>
      <c r="GHQ14"/>
      <c r="GHR14"/>
      <c r="GHS14"/>
      <c r="GHT14"/>
      <c r="GHU14"/>
      <c r="GHV14"/>
      <c r="GHW14"/>
      <c r="GHX14"/>
      <c r="GHY14"/>
      <c r="GHZ14"/>
      <c r="GIA14"/>
      <c r="GIB14"/>
      <c r="GIC14"/>
      <c r="GID14"/>
      <c r="GIE14"/>
      <c r="GIF14"/>
      <c r="GIG14"/>
      <c r="GIH14"/>
      <c r="GII14"/>
      <c r="GIJ14"/>
      <c r="GIK14"/>
      <c r="GIL14"/>
      <c r="GIM14"/>
      <c r="GIN14"/>
      <c r="GIO14"/>
      <c r="GIP14"/>
      <c r="GIQ14"/>
      <c r="GIR14"/>
      <c r="GIS14"/>
      <c r="GIT14"/>
      <c r="GIU14"/>
      <c r="GIV14"/>
      <c r="GIW14"/>
      <c r="GIX14"/>
      <c r="GIY14"/>
      <c r="GIZ14"/>
      <c r="GJA14"/>
      <c r="GJB14"/>
      <c r="GJC14"/>
      <c r="GJD14"/>
      <c r="GJE14"/>
      <c r="GJF14"/>
      <c r="GJG14"/>
      <c r="GJH14"/>
      <c r="GJI14"/>
      <c r="GJJ14"/>
      <c r="GJK14"/>
      <c r="GJL14"/>
      <c r="GJM14"/>
      <c r="GJN14"/>
      <c r="GJO14"/>
      <c r="GJP14"/>
      <c r="GJQ14"/>
      <c r="GJR14"/>
      <c r="GJS14"/>
      <c r="GJT14"/>
      <c r="GJU14"/>
      <c r="GJV14"/>
      <c r="GJW14"/>
      <c r="GJX14"/>
      <c r="GJY14"/>
      <c r="GJZ14"/>
      <c r="GKA14"/>
      <c r="GKB14"/>
      <c r="GKC14"/>
      <c r="GKD14"/>
      <c r="GKE14"/>
      <c r="GKF14"/>
      <c r="GKG14"/>
      <c r="GKH14"/>
      <c r="GKI14"/>
      <c r="GKJ14"/>
      <c r="GKK14"/>
      <c r="GKL14"/>
      <c r="GKM14"/>
      <c r="GKN14"/>
      <c r="GKO14"/>
      <c r="GKP14"/>
      <c r="GKQ14"/>
      <c r="GKR14"/>
      <c r="GKS14"/>
      <c r="GKT14"/>
      <c r="GKU14"/>
      <c r="GKV14"/>
      <c r="GKW14"/>
      <c r="GKX14"/>
      <c r="GKY14"/>
      <c r="GKZ14"/>
      <c r="GLA14"/>
      <c r="GLB14"/>
      <c r="GLC14"/>
      <c r="GLD14"/>
      <c r="GLE14"/>
      <c r="GLF14"/>
      <c r="GLG14"/>
      <c r="GLH14"/>
      <c r="GLI14"/>
      <c r="GLJ14"/>
      <c r="GLK14"/>
      <c r="GLL14"/>
      <c r="GLM14"/>
      <c r="GLN14"/>
      <c r="GLO14"/>
      <c r="GLP14"/>
      <c r="GLQ14"/>
      <c r="GLR14"/>
      <c r="GLS14"/>
      <c r="GLT14"/>
      <c r="GLU14"/>
      <c r="GLV14"/>
      <c r="GLW14"/>
      <c r="GLX14"/>
      <c r="GLY14"/>
      <c r="GLZ14"/>
      <c r="GMA14"/>
      <c r="GMB14"/>
      <c r="GMC14"/>
      <c r="GMD14"/>
      <c r="GME14"/>
      <c r="GMF14"/>
      <c r="GMG14"/>
      <c r="GMH14"/>
      <c r="GMI14"/>
      <c r="GMJ14"/>
      <c r="GMK14"/>
      <c r="GML14"/>
      <c r="GMM14"/>
      <c r="GMN14"/>
      <c r="GMO14"/>
      <c r="GMP14"/>
      <c r="GMQ14"/>
      <c r="GMR14"/>
      <c r="GMS14"/>
      <c r="GMT14"/>
      <c r="GMU14"/>
      <c r="GMV14"/>
      <c r="GMW14"/>
      <c r="GMX14"/>
      <c r="GMY14"/>
      <c r="GMZ14"/>
      <c r="GNA14"/>
      <c r="GNB14"/>
      <c r="GNC14"/>
      <c r="GND14"/>
      <c r="GNE14"/>
      <c r="GNF14"/>
      <c r="GNG14"/>
      <c r="GNH14"/>
      <c r="GNI14"/>
      <c r="GNJ14"/>
      <c r="GNK14"/>
      <c r="GNL14"/>
      <c r="GNM14"/>
      <c r="GNN14"/>
      <c r="GNO14"/>
      <c r="GNP14"/>
      <c r="GNQ14"/>
      <c r="GNR14"/>
      <c r="GNS14"/>
      <c r="GNT14"/>
      <c r="GNU14"/>
      <c r="GNV14"/>
      <c r="GNW14"/>
      <c r="GNX14"/>
      <c r="GNY14"/>
      <c r="GNZ14"/>
      <c r="GOA14"/>
      <c r="GOB14"/>
      <c r="GOC14"/>
      <c r="GOD14"/>
      <c r="GOE14"/>
      <c r="GOF14"/>
      <c r="GOG14"/>
      <c r="GOH14"/>
      <c r="GOI14"/>
      <c r="GOJ14"/>
      <c r="GOK14"/>
      <c r="GOL14"/>
      <c r="GOM14"/>
      <c r="GON14"/>
      <c r="GOO14"/>
      <c r="GOP14"/>
      <c r="GOQ14"/>
      <c r="GOR14"/>
      <c r="GOS14"/>
      <c r="GOT14"/>
      <c r="GOU14"/>
      <c r="GOV14"/>
      <c r="GOW14"/>
      <c r="GOX14"/>
      <c r="GOY14"/>
      <c r="GOZ14"/>
      <c r="GPA14"/>
      <c r="GPB14"/>
      <c r="GPC14"/>
      <c r="GPD14"/>
      <c r="GPE14"/>
      <c r="GPF14"/>
      <c r="GPG14"/>
      <c r="GPH14"/>
      <c r="GPI14"/>
      <c r="GPJ14"/>
      <c r="GPK14"/>
      <c r="GPL14"/>
      <c r="GPM14"/>
      <c r="GPN14"/>
      <c r="GPO14"/>
      <c r="GPP14"/>
      <c r="GPQ14"/>
      <c r="GPR14"/>
      <c r="GPS14"/>
      <c r="GPT14"/>
      <c r="GPU14"/>
      <c r="GPV14"/>
      <c r="GPW14"/>
      <c r="GPX14"/>
      <c r="GPY14"/>
      <c r="GPZ14"/>
      <c r="GQA14"/>
      <c r="GQB14"/>
      <c r="GQC14"/>
      <c r="GQD14"/>
      <c r="GQE14"/>
      <c r="GQF14"/>
      <c r="GQG14"/>
      <c r="GQH14"/>
      <c r="GQI14"/>
      <c r="GQJ14"/>
      <c r="GQK14"/>
      <c r="GQL14"/>
      <c r="GQM14"/>
      <c r="GQN14"/>
      <c r="GQO14"/>
      <c r="GQP14"/>
      <c r="GQQ14"/>
      <c r="GQR14"/>
      <c r="GQS14"/>
      <c r="GQT14"/>
      <c r="GQU14"/>
      <c r="GQV14"/>
      <c r="GQW14"/>
      <c r="GQX14"/>
      <c r="GQY14"/>
      <c r="GQZ14"/>
      <c r="GRA14"/>
      <c r="GRB14"/>
      <c r="GRC14"/>
      <c r="GRD14"/>
      <c r="GRE14"/>
      <c r="GRF14"/>
      <c r="GRG14"/>
      <c r="GRH14"/>
      <c r="GRI14"/>
      <c r="GRJ14"/>
      <c r="GRK14"/>
      <c r="GRL14"/>
      <c r="GRM14"/>
      <c r="GRN14"/>
      <c r="GRO14"/>
      <c r="GRP14"/>
      <c r="GRQ14"/>
      <c r="GRR14"/>
      <c r="GRS14"/>
      <c r="GRT14"/>
      <c r="GRU14"/>
      <c r="GRV14"/>
      <c r="GRW14"/>
      <c r="GRX14"/>
      <c r="GRY14"/>
      <c r="GRZ14"/>
      <c r="GSA14"/>
      <c r="GSB14"/>
      <c r="GSC14"/>
      <c r="GSD14"/>
      <c r="GSE14"/>
      <c r="GSF14"/>
      <c r="GSG14"/>
      <c r="GSH14"/>
      <c r="GSI14"/>
      <c r="GSJ14"/>
      <c r="GSK14"/>
      <c r="GSL14"/>
      <c r="GSM14"/>
      <c r="GSN14"/>
      <c r="GSO14"/>
      <c r="GSP14"/>
      <c r="GSQ14"/>
      <c r="GSR14"/>
      <c r="GSS14"/>
      <c r="GST14"/>
      <c r="GSU14"/>
      <c r="GSV14"/>
      <c r="GSW14"/>
      <c r="GSX14"/>
      <c r="GSY14"/>
      <c r="GSZ14"/>
      <c r="GTA14"/>
      <c r="GTB14"/>
      <c r="GTC14"/>
      <c r="GTD14"/>
      <c r="GTE14"/>
      <c r="GTF14"/>
      <c r="GTG14"/>
      <c r="GTH14"/>
      <c r="GTI14"/>
      <c r="GTJ14"/>
      <c r="GTK14"/>
      <c r="GTL14"/>
      <c r="GTM14"/>
      <c r="GTN14"/>
      <c r="GTO14"/>
      <c r="GTP14"/>
      <c r="GTQ14"/>
      <c r="GTR14"/>
      <c r="GTS14"/>
      <c r="GTT14"/>
      <c r="GTU14"/>
      <c r="GTV14"/>
      <c r="GTW14"/>
      <c r="GTX14"/>
      <c r="GTY14"/>
      <c r="GTZ14"/>
      <c r="GUA14"/>
      <c r="GUB14"/>
      <c r="GUC14"/>
      <c r="GUD14"/>
      <c r="GUE14"/>
      <c r="GUF14"/>
      <c r="GUG14"/>
      <c r="GUH14"/>
      <c r="GUI14"/>
      <c r="GUJ14"/>
      <c r="GUK14"/>
      <c r="GUL14"/>
      <c r="GUM14"/>
      <c r="GUN14"/>
      <c r="GUO14"/>
      <c r="GUP14"/>
      <c r="GUQ14"/>
      <c r="GUR14"/>
      <c r="GUS14"/>
      <c r="GUT14"/>
      <c r="GUU14"/>
      <c r="GUV14"/>
      <c r="GUW14"/>
      <c r="GUX14"/>
      <c r="GUY14"/>
      <c r="GUZ14"/>
      <c r="GVA14"/>
      <c r="GVB14"/>
      <c r="GVC14"/>
      <c r="GVD14"/>
      <c r="GVE14"/>
      <c r="GVF14"/>
      <c r="GVG14"/>
      <c r="GVH14"/>
      <c r="GVI14"/>
      <c r="GVJ14"/>
      <c r="GVK14"/>
      <c r="GVL14"/>
      <c r="GVM14"/>
      <c r="GVN14"/>
      <c r="GVO14"/>
      <c r="GVP14"/>
      <c r="GVQ14"/>
      <c r="GVR14"/>
      <c r="GVS14"/>
      <c r="GVT14"/>
      <c r="GVU14"/>
      <c r="GVV14"/>
      <c r="GVW14"/>
      <c r="GVX14"/>
      <c r="GVY14"/>
      <c r="GVZ14"/>
      <c r="GWA14"/>
      <c r="GWB14"/>
      <c r="GWC14"/>
      <c r="GWD14"/>
      <c r="GWE14"/>
      <c r="GWF14"/>
      <c r="GWG14"/>
      <c r="GWH14"/>
      <c r="GWI14"/>
      <c r="GWJ14"/>
      <c r="GWK14"/>
      <c r="GWL14"/>
      <c r="GWM14"/>
      <c r="GWN14"/>
      <c r="GWO14"/>
      <c r="GWP14"/>
      <c r="GWQ14"/>
      <c r="GWR14"/>
      <c r="GWS14"/>
      <c r="GWT14"/>
      <c r="GWU14"/>
      <c r="GWV14"/>
      <c r="GWW14"/>
      <c r="GWX14"/>
      <c r="GWY14"/>
      <c r="GWZ14"/>
      <c r="GXA14"/>
      <c r="GXB14"/>
      <c r="GXC14"/>
      <c r="GXD14"/>
      <c r="GXE14"/>
      <c r="GXF14"/>
      <c r="GXG14"/>
      <c r="GXH14"/>
      <c r="GXI14"/>
      <c r="GXJ14"/>
      <c r="GXK14"/>
      <c r="GXL14"/>
      <c r="GXM14"/>
      <c r="GXN14"/>
      <c r="GXO14"/>
      <c r="GXP14"/>
      <c r="GXQ14"/>
      <c r="GXR14"/>
      <c r="GXS14"/>
      <c r="GXT14"/>
      <c r="GXU14"/>
      <c r="GXV14"/>
      <c r="GXW14"/>
      <c r="GXX14"/>
      <c r="GXY14"/>
      <c r="GXZ14"/>
      <c r="GYA14"/>
      <c r="GYB14"/>
      <c r="GYC14"/>
      <c r="GYD14"/>
      <c r="GYE14"/>
      <c r="GYF14"/>
      <c r="GYG14"/>
      <c r="GYH14"/>
      <c r="GYI14"/>
      <c r="GYJ14"/>
      <c r="GYK14"/>
      <c r="GYL14"/>
      <c r="GYM14"/>
      <c r="GYN14"/>
      <c r="GYO14"/>
      <c r="GYP14"/>
      <c r="GYQ14"/>
      <c r="GYR14"/>
      <c r="GYS14"/>
      <c r="GYT14"/>
      <c r="GYU14"/>
      <c r="GYV14"/>
      <c r="GYW14"/>
      <c r="GYX14"/>
      <c r="GYY14"/>
      <c r="GYZ14"/>
      <c r="GZA14"/>
      <c r="GZB14"/>
      <c r="GZC14"/>
      <c r="GZD14"/>
      <c r="GZE14"/>
      <c r="GZF14"/>
      <c r="GZG14"/>
      <c r="GZH14"/>
      <c r="GZI14"/>
      <c r="GZJ14"/>
      <c r="GZK14"/>
      <c r="GZL14"/>
      <c r="GZM14"/>
      <c r="GZN14"/>
      <c r="GZO14"/>
      <c r="GZP14"/>
      <c r="GZQ14"/>
      <c r="GZR14"/>
      <c r="GZS14"/>
      <c r="GZT14"/>
      <c r="GZU14"/>
      <c r="GZV14"/>
      <c r="GZW14"/>
      <c r="GZX14"/>
      <c r="GZY14"/>
      <c r="GZZ14"/>
      <c r="HAA14"/>
      <c r="HAB14"/>
      <c r="HAC14"/>
      <c r="HAD14"/>
      <c r="HAE14"/>
      <c r="HAF14"/>
      <c r="HAG14"/>
      <c r="HAH14"/>
      <c r="HAI14"/>
      <c r="HAJ14"/>
      <c r="HAK14"/>
      <c r="HAL14"/>
      <c r="HAM14"/>
      <c r="HAN14"/>
      <c r="HAO14"/>
      <c r="HAP14"/>
      <c r="HAQ14"/>
      <c r="HAR14"/>
      <c r="HAS14"/>
      <c r="HAT14"/>
      <c r="HAU14"/>
      <c r="HAV14"/>
      <c r="HAW14"/>
      <c r="HAX14"/>
      <c r="HAY14"/>
      <c r="HAZ14"/>
      <c r="HBA14"/>
      <c r="HBB14"/>
      <c r="HBC14"/>
      <c r="HBD14"/>
      <c r="HBE14"/>
      <c r="HBF14"/>
      <c r="HBG14"/>
      <c r="HBH14"/>
      <c r="HBI14"/>
      <c r="HBJ14"/>
      <c r="HBK14"/>
      <c r="HBL14"/>
      <c r="HBM14"/>
      <c r="HBN14"/>
      <c r="HBO14"/>
      <c r="HBP14"/>
      <c r="HBQ14"/>
      <c r="HBR14"/>
      <c r="HBS14"/>
      <c r="HBT14"/>
      <c r="HBU14"/>
      <c r="HBV14"/>
      <c r="HBW14"/>
      <c r="HBX14"/>
      <c r="HBY14"/>
      <c r="HBZ14"/>
      <c r="HCA14"/>
      <c r="HCB14"/>
      <c r="HCC14"/>
      <c r="HCD14"/>
      <c r="HCE14"/>
      <c r="HCF14"/>
      <c r="HCG14"/>
      <c r="HCH14"/>
      <c r="HCI14"/>
      <c r="HCJ14"/>
      <c r="HCK14"/>
      <c r="HCL14"/>
      <c r="HCM14"/>
      <c r="HCN14"/>
      <c r="HCO14"/>
      <c r="HCP14"/>
      <c r="HCQ14"/>
      <c r="HCR14"/>
      <c r="HCS14"/>
      <c r="HCT14"/>
      <c r="HCU14"/>
      <c r="HCV14"/>
      <c r="HCW14"/>
      <c r="HCX14"/>
      <c r="HCY14"/>
      <c r="HCZ14"/>
      <c r="HDA14"/>
      <c r="HDB14"/>
      <c r="HDC14"/>
      <c r="HDD14"/>
      <c r="HDE14"/>
      <c r="HDF14"/>
      <c r="HDG14"/>
      <c r="HDH14"/>
      <c r="HDI14"/>
      <c r="HDJ14"/>
      <c r="HDK14"/>
      <c r="HDL14"/>
      <c r="HDM14"/>
      <c r="HDN14"/>
      <c r="HDO14"/>
      <c r="HDP14"/>
      <c r="HDQ14"/>
      <c r="HDR14"/>
      <c r="HDS14"/>
      <c r="HDT14"/>
      <c r="HDU14"/>
      <c r="HDV14"/>
      <c r="HDW14"/>
      <c r="HDX14"/>
      <c r="HDY14"/>
      <c r="HDZ14"/>
      <c r="HEA14"/>
      <c r="HEB14"/>
      <c r="HEC14"/>
      <c r="HED14"/>
      <c r="HEE14"/>
      <c r="HEF14"/>
      <c r="HEG14"/>
      <c r="HEH14"/>
      <c r="HEI14"/>
      <c r="HEJ14"/>
      <c r="HEK14"/>
      <c r="HEL14"/>
      <c r="HEM14"/>
      <c r="HEN14"/>
      <c r="HEO14"/>
      <c r="HEP14"/>
      <c r="HEQ14"/>
      <c r="HER14"/>
      <c r="HES14"/>
      <c r="HET14"/>
      <c r="HEU14"/>
      <c r="HEV14"/>
      <c r="HEW14"/>
      <c r="HEX14"/>
      <c r="HEY14"/>
      <c r="HEZ14"/>
      <c r="HFA14"/>
      <c r="HFB14"/>
      <c r="HFC14"/>
      <c r="HFD14"/>
      <c r="HFE14"/>
      <c r="HFF14"/>
      <c r="HFG14"/>
      <c r="HFH14"/>
      <c r="HFI14"/>
      <c r="HFJ14"/>
      <c r="HFK14"/>
      <c r="HFL14"/>
      <c r="HFM14"/>
      <c r="HFN14"/>
      <c r="HFO14"/>
      <c r="HFP14"/>
      <c r="HFQ14"/>
      <c r="HFR14"/>
      <c r="HFS14"/>
      <c r="HFT14"/>
      <c r="HFU14"/>
      <c r="HFV14"/>
      <c r="HFW14"/>
      <c r="HFX14"/>
      <c r="HFY14"/>
      <c r="HFZ14"/>
      <c r="HGA14"/>
      <c r="HGB14"/>
      <c r="HGC14"/>
      <c r="HGD14"/>
      <c r="HGE14"/>
      <c r="HGF14"/>
      <c r="HGG14"/>
      <c r="HGH14"/>
      <c r="HGI14"/>
      <c r="HGJ14"/>
      <c r="HGK14"/>
      <c r="HGL14"/>
      <c r="HGM14"/>
      <c r="HGN14"/>
      <c r="HGO14"/>
      <c r="HGP14"/>
      <c r="HGQ14"/>
      <c r="HGR14"/>
      <c r="HGS14"/>
      <c r="HGT14"/>
      <c r="HGU14"/>
      <c r="HGV14"/>
      <c r="HGW14"/>
      <c r="HGX14"/>
      <c r="HGY14"/>
      <c r="HGZ14"/>
      <c r="HHA14"/>
      <c r="HHB14"/>
      <c r="HHC14"/>
      <c r="HHD14"/>
      <c r="HHE14"/>
      <c r="HHF14"/>
      <c r="HHG14"/>
      <c r="HHH14"/>
      <c r="HHI14"/>
      <c r="HHJ14"/>
      <c r="HHK14"/>
      <c r="HHL14"/>
      <c r="HHM14"/>
      <c r="HHN14"/>
      <c r="HHO14"/>
      <c r="HHP14"/>
      <c r="HHQ14"/>
      <c r="HHR14"/>
      <c r="HHS14"/>
      <c r="HHT14"/>
      <c r="HHU14"/>
      <c r="HHV14"/>
      <c r="HHW14"/>
      <c r="HHX14"/>
      <c r="HHY14"/>
      <c r="HHZ14"/>
      <c r="HIA14"/>
      <c r="HIB14"/>
      <c r="HIC14"/>
      <c r="HID14"/>
      <c r="HIE14"/>
      <c r="HIF14"/>
      <c r="HIG14"/>
      <c r="HIH14"/>
      <c r="HII14"/>
      <c r="HIJ14"/>
      <c r="HIK14"/>
      <c r="HIL14"/>
      <c r="HIM14"/>
      <c r="HIN14"/>
      <c r="HIO14"/>
      <c r="HIP14"/>
      <c r="HIQ14"/>
      <c r="HIR14"/>
      <c r="HIS14"/>
      <c r="HIT14"/>
      <c r="HIU14"/>
      <c r="HIV14"/>
      <c r="HIW14"/>
      <c r="HIX14"/>
      <c r="HIY14"/>
      <c r="HIZ14"/>
      <c r="HJA14"/>
      <c r="HJB14"/>
      <c r="HJC14"/>
      <c r="HJD14"/>
      <c r="HJE14"/>
      <c r="HJF14"/>
      <c r="HJG14"/>
      <c r="HJH14"/>
      <c r="HJI14"/>
      <c r="HJJ14"/>
      <c r="HJK14"/>
      <c r="HJL14"/>
      <c r="HJM14"/>
      <c r="HJN14"/>
      <c r="HJO14"/>
      <c r="HJP14"/>
      <c r="HJQ14"/>
      <c r="HJR14"/>
      <c r="HJS14"/>
      <c r="HJT14"/>
      <c r="HJU14"/>
      <c r="HJV14"/>
      <c r="HJW14"/>
      <c r="HJX14"/>
      <c r="HJY14"/>
      <c r="HJZ14"/>
      <c r="HKA14"/>
      <c r="HKB14"/>
      <c r="HKC14"/>
      <c r="HKD14"/>
      <c r="HKE14"/>
      <c r="HKF14"/>
      <c r="HKG14"/>
      <c r="HKH14"/>
      <c r="HKI14"/>
      <c r="HKJ14"/>
      <c r="HKK14"/>
      <c r="HKL14"/>
      <c r="HKM14"/>
      <c r="HKN14"/>
      <c r="HKO14"/>
      <c r="HKP14"/>
      <c r="HKQ14"/>
      <c r="HKR14"/>
      <c r="HKS14"/>
      <c r="HKT14"/>
      <c r="HKU14"/>
      <c r="HKV14"/>
      <c r="HKW14"/>
      <c r="HKX14"/>
      <c r="HKY14"/>
      <c r="HKZ14"/>
      <c r="HLA14"/>
      <c r="HLB14"/>
      <c r="HLC14"/>
      <c r="HLD14"/>
      <c r="HLE14"/>
      <c r="HLF14"/>
      <c r="HLG14"/>
      <c r="HLH14"/>
      <c r="HLI14"/>
      <c r="HLJ14"/>
      <c r="HLK14"/>
      <c r="HLL14"/>
      <c r="HLM14"/>
      <c r="HLN14"/>
      <c r="HLO14"/>
      <c r="HLP14"/>
      <c r="HLQ14"/>
      <c r="HLR14"/>
      <c r="HLS14"/>
      <c r="HLT14"/>
      <c r="HLU14"/>
      <c r="HLV14"/>
      <c r="HLW14"/>
      <c r="HLX14"/>
      <c r="HLY14"/>
      <c r="HLZ14"/>
      <c r="HMA14"/>
      <c r="HMB14"/>
      <c r="HMC14"/>
      <c r="HMD14"/>
      <c r="HME14"/>
      <c r="HMF14"/>
      <c r="HMG14"/>
      <c r="HMH14"/>
      <c r="HMI14"/>
      <c r="HMJ14"/>
      <c r="HMK14"/>
      <c r="HML14"/>
      <c r="HMM14"/>
      <c r="HMN14"/>
      <c r="HMO14"/>
      <c r="HMP14"/>
      <c r="HMQ14"/>
      <c r="HMR14"/>
      <c r="HMS14"/>
      <c r="HMT14"/>
      <c r="HMU14"/>
      <c r="HMV14"/>
      <c r="HMW14"/>
      <c r="HMX14"/>
      <c r="HMY14"/>
      <c r="HMZ14"/>
      <c r="HNA14"/>
      <c r="HNB14"/>
      <c r="HNC14"/>
      <c r="HND14"/>
      <c r="HNE14"/>
      <c r="HNF14"/>
      <c r="HNG14"/>
      <c r="HNH14"/>
      <c r="HNI14"/>
      <c r="HNJ14"/>
      <c r="HNK14"/>
      <c r="HNL14"/>
      <c r="HNM14"/>
      <c r="HNN14"/>
      <c r="HNO14"/>
      <c r="HNP14"/>
      <c r="HNQ14"/>
      <c r="HNR14"/>
      <c r="HNS14"/>
      <c r="HNT14"/>
      <c r="HNU14"/>
      <c r="HNV14"/>
      <c r="HNW14"/>
      <c r="HNX14"/>
      <c r="HNY14"/>
      <c r="HNZ14"/>
      <c r="HOA14"/>
      <c r="HOB14"/>
      <c r="HOC14"/>
      <c r="HOD14"/>
      <c r="HOE14"/>
      <c r="HOF14"/>
      <c r="HOG14"/>
      <c r="HOH14"/>
      <c r="HOI14"/>
      <c r="HOJ14"/>
      <c r="HOK14"/>
      <c r="HOL14"/>
      <c r="HOM14"/>
      <c r="HON14"/>
      <c r="HOO14"/>
      <c r="HOP14"/>
      <c r="HOQ14"/>
      <c r="HOR14"/>
      <c r="HOS14"/>
      <c r="HOT14"/>
      <c r="HOU14"/>
      <c r="HOV14"/>
      <c r="HOW14"/>
      <c r="HOX14"/>
      <c r="HOY14"/>
      <c r="HOZ14"/>
      <c r="HPA14"/>
      <c r="HPB14"/>
      <c r="HPC14"/>
      <c r="HPD14"/>
      <c r="HPE14"/>
      <c r="HPF14"/>
      <c r="HPG14"/>
      <c r="HPH14"/>
      <c r="HPI14"/>
      <c r="HPJ14"/>
      <c r="HPK14"/>
      <c r="HPL14"/>
      <c r="HPM14"/>
      <c r="HPN14"/>
      <c r="HPO14"/>
      <c r="HPP14"/>
      <c r="HPQ14"/>
      <c r="HPR14"/>
      <c r="HPS14"/>
      <c r="HPT14"/>
      <c r="HPU14"/>
      <c r="HPV14"/>
      <c r="HPW14"/>
      <c r="HPX14"/>
      <c r="HPY14"/>
      <c r="HPZ14"/>
      <c r="HQA14"/>
      <c r="HQB14"/>
      <c r="HQC14"/>
      <c r="HQD14"/>
      <c r="HQE14"/>
      <c r="HQF14"/>
      <c r="HQG14"/>
      <c r="HQH14"/>
      <c r="HQI14"/>
      <c r="HQJ14"/>
      <c r="HQK14"/>
      <c r="HQL14"/>
      <c r="HQM14"/>
      <c r="HQN14"/>
      <c r="HQO14"/>
      <c r="HQP14"/>
      <c r="HQQ14"/>
      <c r="HQR14"/>
      <c r="HQS14"/>
      <c r="HQT14"/>
      <c r="HQU14"/>
      <c r="HQV14"/>
      <c r="HQW14"/>
      <c r="HQX14"/>
      <c r="HQY14"/>
      <c r="HQZ14"/>
      <c r="HRA14"/>
      <c r="HRB14"/>
      <c r="HRC14"/>
      <c r="HRD14"/>
      <c r="HRE14"/>
      <c r="HRF14"/>
      <c r="HRG14"/>
      <c r="HRH14"/>
      <c r="HRI14"/>
      <c r="HRJ14"/>
      <c r="HRK14"/>
      <c r="HRL14"/>
      <c r="HRM14"/>
      <c r="HRN14"/>
      <c r="HRO14"/>
      <c r="HRP14"/>
      <c r="HRQ14"/>
      <c r="HRR14"/>
      <c r="HRS14"/>
      <c r="HRT14"/>
      <c r="HRU14"/>
      <c r="HRV14"/>
      <c r="HRW14"/>
      <c r="HRX14"/>
      <c r="HRY14"/>
      <c r="HRZ14"/>
      <c r="HSA14"/>
      <c r="HSB14"/>
      <c r="HSC14"/>
      <c r="HSD14"/>
      <c r="HSE14"/>
      <c r="HSF14"/>
      <c r="HSG14"/>
      <c r="HSH14"/>
      <c r="HSI14"/>
      <c r="HSJ14"/>
      <c r="HSK14"/>
      <c r="HSL14"/>
      <c r="HSM14"/>
      <c r="HSN14"/>
      <c r="HSO14"/>
      <c r="HSP14"/>
      <c r="HSQ14"/>
      <c r="HSR14"/>
      <c r="HSS14"/>
      <c r="HST14"/>
      <c r="HSU14"/>
      <c r="HSV14"/>
      <c r="HSW14"/>
      <c r="HSX14"/>
      <c r="HSY14"/>
      <c r="HSZ14"/>
      <c r="HTA14"/>
      <c r="HTB14"/>
      <c r="HTC14"/>
      <c r="HTD14"/>
      <c r="HTE14"/>
      <c r="HTF14"/>
      <c r="HTG14"/>
      <c r="HTH14"/>
      <c r="HTI14"/>
      <c r="HTJ14"/>
      <c r="HTK14"/>
      <c r="HTL14"/>
      <c r="HTM14"/>
      <c r="HTN14"/>
      <c r="HTO14"/>
      <c r="HTP14"/>
      <c r="HTQ14"/>
      <c r="HTR14"/>
      <c r="HTS14"/>
      <c r="HTT14"/>
      <c r="HTU14"/>
      <c r="HTV14"/>
      <c r="HTW14"/>
      <c r="HTX14"/>
      <c r="HTY14"/>
      <c r="HTZ14"/>
      <c r="HUA14"/>
      <c r="HUB14"/>
      <c r="HUC14"/>
      <c r="HUD14"/>
      <c r="HUE14"/>
      <c r="HUF14"/>
      <c r="HUG14"/>
      <c r="HUH14"/>
      <c r="HUI14"/>
      <c r="HUJ14"/>
      <c r="HUK14"/>
      <c r="HUL14"/>
      <c r="HUM14"/>
      <c r="HUN14"/>
      <c r="HUO14"/>
      <c r="HUP14"/>
      <c r="HUQ14"/>
      <c r="HUR14"/>
      <c r="HUS14"/>
      <c r="HUT14"/>
      <c r="HUU14"/>
      <c r="HUV14"/>
      <c r="HUW14"/>
      <c r="HUX14"/>
      <c r="HUY14"/>
      <c r="HUZ14"/>
      <c r="HVA14"/>
      <c r="HVB14"/>
      <c r="HVC14"/>
      <c r="HVD14"/>
      <c r="HVE14"/>
      <c r="HVF14"/>
      <c r="HVG14"/>
      <c r="HVH14"/>
      <c r="HVI14"/>
      <c r="HVJ14"/>
      <c r="HVK14"/>
      <c r="HVL14"/>
      <c r="HVM14"/>
      <c r="HVN14"/>
      <c r="HVO14"/>
      <c r="HVP14"/>
      <c r="HVQ14"/>
      <c r="HVR14"/>
      <c r="HVS14"/>
      <c r="HVT14"/>
      <c r="HVU14"/>
      <c r="HVV14"/>
      <c r="HVW14"/>
      <c r="HVX14"/>
      <c r="HVY14"/>
      <c r="HVZ14"/>
      <c r="HWA14"/>
      <c r="HWB14"/>
      <c r="HWC14"/>
      <c r="HWD14"/>
      <c r="HWE14"/>
      <c r="HWF14"/>
      <c r="HWG14"/>
      <c r="HWH14"/>
      <c r="HWI14"/>
      <c r="HWJ14"/>
      <c r="HWK14"/>
      <c r="HWL14"/>
      <c r="HWM14"/>
      <c r="HWN14"/>
      <c r="HWO14"/>
      <c r="HWP14"/>
      <c r="HWQ14"/>
      <c r="HWR14"/>
      <c r="HWS14"/>
      <c r="HWT14"/>
      <c r="HWU14"/>
      <c r="HWV14"/>
      <c r="HWW14"/>
      <c r="HWX14"/>
      <c r="HWY14"/>
      <c r="HWZ14"/>
      <c r="HXA14"/>
      <c r="HXB14"/>
      <c r="HXC14"/>
      <c r="HXD14"/>
      <c r="HXE14"/>
      <c r="HXF14"/>
      <c r="HXG14"/>
      <c r="HXH14"/>
      <c r="HXI14"/>
      <c r="HXJ14"/>
      <c r="HXK14"/>
      <c r="HXL14"/>
      <c r="HXM14"/>
      <c r="HXN14"/>
      <c r="HXO14"/>
      <c r="HXP14"/>
      <c r="HXQ14"/>
      <c r="HXR14"/>
      <c r="HXS14"/>
      <c r="HXT14"/>
      <c r="HXU14"/>
      <c r="HXV14"/>
      <c r="HXW14"/>
      <c r="HXX14"/>
      <c r="HXY14"/>
      <c r="HXZ14"/>
      <c r="HYA14"/>
      <c r="HYB14"/>
      <c r="HYC14"/>
      <c r="HYD14"/>
      <c r="HYE14"/>
      <c r="HYF14"/>
      <c r="HYG14"/>
      <c r="HYH14"/>
      <c r="HYI14"/>
      <c r="HYJ14"/>
      <c r="HYK14"/>
      <c r="HYL14"/>
      <c r="HYM14"/>
      <c r="HYN14"/>
      <c r="HYO14"/>
      <c r="HYP14"/>
      <c r="HYQ14"/>
      <c r="HYR14"/>
      <c r="HYS14"/>
      <c r="HYT14"/>
      <c r="HYU14"/>
      <c r="HYV14"/>
      <c r="HYW14"/>
      <c r="HYX14"/>
      <c r="HYY14"/>
      <c r="HYZ14"/>
      <c r="HZA14"/>
      <c r="HZB14"/>
      <c r="HZC14"/>
      <c r="HZD14"/>
      <c r="HZE14"/>
      <c r="HZF14"/>
      <c r="HZG14"/>
      <c r="HZH14"/>
      <c r="HZI14"/>
      <c r="HZJ14"/>
      <c r="HZK14"/>
      <c r="HZL14"/>
      <c r="HZM14"/>
      <c r="HZN14"/>
      <c r="HZO14"/>
      <c r="HZP14"/>
      <c r="HZQ14"/>
      <c r="HZR14"/>
      <c r="HZS14"/>
      <c r="HZT14"/>
      <c r="HZU14"/>
      <c r="HZV14"/>
      <c r="HZW14"/>
      <c r="HZX14"/>
      <c r="HZY14"/>
      <c r="HZZ14"/>
      <c r="IAA14"/>
      <c r="IAB14"/>
      <c r="IAC14"/>
      <c r="IAD14"/>
      <c r="IAE14"/>
      <c r="IAF14"/>
      <c r="IAG14"/>
      <c r="IAH14"/>
      <c r="IAI14"/>
      <c r="IAJ14"/>
      <c r="IAK14"/>
      <c r="IAL14"/>
      <c r="IAM14"/>
      <c r="IAN14"/>
      <c r="IAO14"/>
      <c r="IAP14"/>
      <c r="IAQ14"/>
      <c r="IAR14"/>
      <c r="IAS14"/>
      <c r="IAT14"/>
      <c r="IAU14"/>
      <c r="IAV14"/>
      <c r="IAW14"/>
      <c r="IAX14"/>
      <c r="IAY14"/>
      <c r="IAZ14"/>
      <c r="IBA14"/>
      <c r="IBB14"/>
      <c r="IBC14"/>
      <c r="IBD14"/>
      <c r="IBE14"/>
      <c r="IBF14"/>
      <c r="IBG14"/>
      <c r="IBH14"/>
      <c r="IBI14"/>
      <c r="IBJ14"/>
      <c r="IBK14"/>
      <c r="IBL14"/>
      <c r="IBM14"/>
      <c r="IBN14"/>
      <c r="IBO14"/>
      <c r="IBP14"/>
      <c r="IBQ14"/>
      <c r="IBR14"/>
      <c r="IBS14"/>
      <c r="IBT14"/>
      <c r="IBU14"/>
      <c r="IBV14"/>
      <c r="IBW14"/>
      <c r="IBX14"/>
      <c r="IBY14"/>
      <c r="IBZ14"/>
      <c r="ICA14"/>
      <c r="ICB14"/>
      <c r="ICC14"/>
      <c r="ICD14"/>
      <c r="ICE14"/>
      <c r="ICF14"/>
      <c r="ICG14"/>
      <c r="ICH14"/>
      <c r="ICI14"/>
      <c r="ICJ14"/>
      <c r="ICK14"/>
      <c r="ICL14"/>
      <c r="ICM14"/>
      <c r="ICN14"/>
      <c r="ICO14"/>
      <c r="ICP14"/>
      <c r="ICQ14"/>
      <c r="ICR14"/>
      <c r="ICS14"/>
      <c r="ICT14"/>
      <c r="ICU14"/>
      <c r="ICV14"/>
      <c r="ICW14"/>
      <c r="ICX14"/>
      <c r="ICY14"/>
      <c r="ICZ14"/>
      <c r="IDA14"/>
      <c r="IDB14"/>
      <c r="IDC14"/>
      <c r="IDD14"/>
      <c r="IDE14"/>
      <c r="IDF14"/>
      <c r="IDG14"/>
      <c r="IDH14"/>
      <c r="IDI14"/>
      <c r="IDJ14"/>
      <c r="IDK14"/>
      <c r="IDL14"/>
      <c r="IDM14"/>
      <c r="IDN14"/>
      <c r="IDO14"/>
      <c r="IDP14"/>
      <c r="IDQ14"/>
      <c r="IDR14"/>
      <c r="IDS14"/>
      <c r="IDT14"/>
      <c r="IDU14"/>
      <c r="IDV14"/>
      <c r="IDW14"/>
      <c r="IDX14"/>
      <c r="IDY14"/>
      <c r="IDZ14"/>
      <c r="IEA14"/>
      <c r="IEB14"/>
      <c r="IEC14"/>
      <c r="IED14"/>
      <c r="IEE14"/>
      <c r="IEF14"/>
      <c r="IEG14"/>
      <c r="IEH14"/>
      <c r="IEI14"/>
      <c r="IEJ14"/>
      <c r="IEK14"/>
      <c r="IEL14"/>
      <c r="IEM14"/>
      <c r="IEN14"/>
      <c r="IEO14"/>
      <c r="IEP14"/>
      <c r="IEQ14"/>
      <c r="IER14"/>
      <c r="IES14"/>
      <c r="IET14"/>
      <c r="IEU14"/>
      <c r="IEV14"/>
      <c r="IEW14"/>
      <c r="IEX14"/>
      <c r="IEY14"/>
      <c r="IEZ14"/>
      <c r="IFA14"/>
      <c r="IFB14"/>
      <c r="IFC14"/>
      <c r="IFD14"/>
      <c r="IFE14"/>
      <c r="IFF14"/>
      <c r="IFG14"/>
      <c r="IFH14"/>
      <c r="IFI14"/>
      <c r="IFJ14"/>
      <c r="IFK14"/>
      <c r="IFL14"/>
      <c r="IFM14"/>
      <c r="IFN14"/>
      <c r="IFO14"/>
      <c r="IFP14"/>
      <c r="IFQ14"/>
      <c r="IFR14"/>
      <c r="IFS14"/>
      <c r="IFT14"/>
      <c r="IFU14"/>
      <c r="IFV14"/>
      <c r="IFW14"/>
      <c r="IFX14"/>
      <c r="IFY14"/>
      <c r="IFZ14"/>
      <c r="IGA14"/>
      <c r="IGB14"/>
      <c r="IGC14"/>
      <c r="IGD14"/>
      <c r="IGE14"/>
      <c r="IGF14"/>
      <c r="IGG14"/>
      <c r="IGH14"/>
      <c r="IGI14"/>
      <c r="IGJ14"/>
      <c r="IGK14"/>
      <c r="IGL14"/>
      <c r="IGM14"/>
      <c r="IGN14"/>
      <c r="IGO14"/>
      <c r="IGP14"/>
      <c r="IGQ14"/>
      <c r="IGR14"/>
      <c r="IGS14"/>
      <c r="IGT14"/>
      <c r="IGU14"/>
      <c r="IGV14"/>
      <c r="IGW14"/>
      <c r="IGX14"/>
      <c r="IGY14"/>
      <c r="IGZ14"/>
      <c r="IHA14"/>
      <c r="IHB14"/>
      <c r="IHC14"/>
      <c r="IHD14"/>
      <c r="IHE14"/>
      <c r="IHF14"/>
      <c r="IHG14"/>
      <c r="IHH14"/>
      <c r="IHI14"/>
      <c r="IHJ14"/>
      <c r="IHK14"/>
      <c r="IHL14"/>
      <c r="IHM14"/>
      <c r="IHN14"/>
      <c r="IHO14"/>
      <c r="IHP14"/>
      <c r="IHQ14"/>
      <c r="IHR14"/>
      <c r="IHS14"/>
      <c r="IHT14"/>
      <c r="IHU14"/>
      <c r="IHV14"/>
      <c r="IHW14"/>
      <c r="IHX14"/>
      <c r="IHY14"/>
      <c r="IHZ14"/>
      <c r="IIA14"/>
      <c r="IIB14"/>
      <c r="IIC14"/>
      <c r="IID14"/>
      <c r="IIE14"/>
      <c r="IIF14"/>
      <c r="IIG14"/>
      <c r="IIH14"/>
      <c r="III14"/>
      <c r="IIJ14"/>
      <c r="IIK14"/>
      <c r="IIL14"/>
      <c r="IIM14"/>
      <c r="IIN14"/>
      <c r="IIO14"/>
      <c r="IIP14"/>
      <c r="IIQ14"/>
      <c r="IIR14"/>
      <c r="IIS14"/>
      <c r="IIT14"/>
      <c r="IIU14"/>
      <c r="IIV14"/>
      <c r="IIW14"/>
      <c r="IIX14"/>
      <c r="IIY14"/>
      <c r="IIZ14"/>
      <c r="IJA14"/>
      <c r="IJB14"/>
      <c r="IJC14"/>
      <c r="IJD14"/>
      <c r="IJE14"/>
      <c r="IJF14"/>
      <c r="IJG14"/>
      <c r="IJH14"/>
      <c r="IJI14"/>
      <c r="IJJ14"/>
      <c r="IJK14"/>
      <c r="IJL14"/>
      <c r="IJM14"/>
      <c r="IJN14"/>
      <c r="IJO14"/>
      <c r="IJP14"/>
      <c r="IJQ14"/>
      <c r="IJR14"/>
      <c r="IJS14"/>
      <c r="IJT14"/>
      <c r="IJU14"/>
      <c r="IJV14"/>
      <c r="IJW14"/>
      <c r="IJX14"/>
      <c r="IJY14"/>
      <c r="IJZ14"/>
      <c r="IKA14"/>
      <c r="IKB14"/>
      <c r="IKC14"/>
      <c r="IKD14"/>
      <c r="IKE14"/>
      <c r="IKF14"/>
      <c r="IKG14"/>
      <c r="IKH14"/>
      <c r="IKI14"/>
      <c r="IKJ14"/>
      <c r="IKK14"/>
      <c r="IKL14"/>
      <c r="IKM14"/>
      <c r="IKN14"/>
      <c r="IKO14"/>
      <c r="IKP14"/>
      <c r="IKQ14"/>
      <c r="IKR14"/>
      <c r="IKS14"/>
      <c r="IKT14"/>
      <c r="IKU14"/>
      <c r="IKV14"/>
      <c r="IKW14"/>
      <c r="IKX14"/>
      <c r="IKY14"/>
      <c r="IKZ14"/>
      <c r="ILA14"/>
      <c r="ILB14"/>
      <c r="ILC14"/>
      <c r="ILD14"/>
      <c r="ILE14"/>
      <c r="ILF14"/>
      <c r="ILG14"/>
      <c r="ILH14"/>
      <c r="ILI14"/>
      <c r="ILJ14"/>
      <c r="ILK14"/>
      <c r="ILL14"/>
      <c r="ILM14"/>
      <c r="ILN14"/>
      <c r="ILO14"/>
      <c r="ILP14"/>
      <c r="ILQ14"/>
      <c r="ILR14"/>
      <c r="ILS14"/>
      <c r="ILT14"/>
      <c r="ILU14"/>
      <c r="ILV14"/>
      <c r="ILW14"/>
      <c r="ILX14"/>
      <c r="ILY14"/>
      <c r="ILZ14"/>
      <c r="IMA14"/>
      <c r="IMB14"/>
      <c r="IMC14"/>
      <c r="IMD14"/>
      <c r="IME14"/>
      <c r="IMF14"/>
      <c r="IMG14"/>
      <c r="IMH14"/>
      <c r="IMI14"/>
      <c r="IMJ14"/>
      <c r="IMK14"/>
      <c r="IML14"/>
      <c r="IMM14"/>
      <c r="IMN14"/>
      <c r="IMO14"/>
      <c r="IMP14"/>
      <c r="IMQ14"/>
      <c r="IMR14"/>
      <c r="IMS14"/>
      <c r="IMT14"/>
      <c r="IMU14"/>
      <c r="IMV14"/>
      <c r="IMW14"/>
      <c r="IMX14"/>
      <c r="IMY14"/>
      <c r="IMZ14"/>
      <c r="INA14"/>
      <c r="INB14"/>
      <c r="INC14"/>
      <c r="IND14"/>
      <c r="INE14"/>
      <c r="INF14"/>
      <c r="ING14"/>
      <c r="INH14"/>
      <c r="INI14"/>
      <c r="INJ14"/>
      <c r="INK14"/>
      <c r="INL14"/>
      <c r="INM14"/>
      <c r="INN14"/>
      <c r="INO14"/>
      <c r="INP14"/>
      <c r="INQ14"/>
      <c r="INR14"/>
      <c r="INS14"/>
      <c r="INT14"/>
      <c r="INU14"/>
      <c r="INV14"/>
      <c r="INW14"/>
      <c r="INX14"/>
      <c r="INY14"/>
      <c r="INZ14"/>
      <c r="IOA14"/>
      <c r="IOB14"/>
      <c r="IOC14"/>
      <c r="IOD14"/>
      <c r="IOE14"/>
      <c r="IOF14"/>
      <c r="IOG14"/>
      <c r="IOH14"/>
      <c r="IOI14"/>
      <c r="IOJ14"/>
      <c r="IOK14"/>
      <c r="IOL14"/>
      <c r="IOM14"/>
      <c r="ION14"/>
      <c r="IOO14"/>
      <c r="IOP14"/>
      <c r="IOQ14"/>
      <c r="IOR14"/>
      <c r="IOS14"/>
      <c r="IOT14"/>
      <c r="IOU14"/>
      <c r="IOV14"/>
      <c r="IOW14"/>
      <c r="IOX14"/>
      <c r="IOY14"/>
      <c r="IOZ14"/>
      <c r="IPA14"/>
      <c r="IPB14"/>
      <c r="IPC14"/>
      <c r="IPD14"/>
      <c r="IPE14"/>
      <c r="IPF14"/>
      <c r="IPG14"/>
      <c r="IPH14"/>
      <c r="IPI14"/>
      <c r="IPJ14"/>
      <c r="IPK14"/>
      <c r="IPL14"/>
      <c r="IPM14"/>
      <c r="IPN14"/>
      <c r="IPO14"/>
      <c r="IPP14"/>
      <c r="IPQ14"/>
      <c r="IPR14"/>
      <c r="IPS14"/>
      <c r="IPT14"/>
      <c r="IPU14"/>
      <c r="IPV14"/>
      <c r="IPW14"/>
      <c r="IPX14"/>
      <c r="IPY14"/>
      <c r="IPZ14"/>
      <c r="IQA14"/>
      <c r="IQB14"/>
      <c r="IQC14"/>
      <c r="IQD14"/>
      <c r="IQE14"/>
      <c r="IQF14"/>
      <c r="IQG14"/>
      <c r="IQH14"/>
      <c r="IQI14"/>
      <c r="IQJ14"/>
      <c r="IQK14"/>
      <c r="IQL14"/>
      <c r="IQM14"/>
      <c r="IQN14"/>
      <c r="IQO14"/>
      <c r="IQP14"/>
      <c r="IQQ14"/>
      <c r="IQR14"/>
      <c r="IQS14"/>
      <c r="IQT14"/>
      <c r="IQU14"/>
      <c r="IQV14"/>
      <c r="IQW14"/>
      <c r="IQX14"/>
      <c r="IQY14"/>
      <c r="IQZ14"/>
      <c r="IRA14"/>
      <c r="IRB14"/>
      <c r="IRC14"/>
      <c r="IRD14"/>
      <c r="IRE14"/>
      <c r="IRF14"/>
      <c r="IRG14"/>
      <c r="IRH14"/>
      <c r="IRI14"/>
      <c r="IRJ14"/>
      <c r="IRK14"/>
      <c r="IRL14"/>
      <c r="IRM14"/>
      <c r="IRN14"/>
      <c r="IRO14"/>
      <c r="IRP14"/>
      <c r="IRQ14"/>
      <c r="IRR14"/>
      <c r="IRS14"/>
      <c r="IRT14"/>
      <c r="IRU14"/>
      <c r="IRV14"/>
      <c r="IRW14"/>
      <c r="IRX14"/>
      <c r="IRY14"/>
      <c r="IRZ14"/>
      <c r="ISA14"/>
      <c r="ISB14"/>
      <c r="ISC14"/>
      <c r="ISD14"/>
      <c r="ISE14"/>
      <c r="ISF14"/>
      <c r="ISG14"/>
      <c r="ISH14"/>
      <c r="ISI14"/>
      <c r="ISJ14"/>
      <c r="ISK14"/>
      <c r="ISL14"/>
      <c r="ISM14"/>
      <c r="ISN14"/>
      <c r="ISO14"/>
      <c r="ISP14"/>
      <c r="ISQ14"/>
      <c r="ISR14"/>
      <c r="ISS14"/>
      <c r="IST14"/>
      <c r="ISU14"/>
      <c r="ISV14"/>
      <c r="ISW14"/>
      <c r="ISX14"/>
      <c r="ISY14"/>
      <c r="ISZ14"/>
      <c r="ITA14"/>
      <c r="ITB14"/>
      <c r="ITC14"/>
      <c r="ITD14"/>
      <c r="ITE14"/>
      <c r="ITF14"/>
      <c r="ITG14"/>
      <c r="ITH14"/>
      <c r="ITI14"/>
      <c r="ITJ14"/>
      <c r="ITK14"/>
      <c r="ITL14"/>
      <c r="ITM14"/>
      <c r="ITN14"/>
      <c r="ITO14"/>
      <c r="ITP14"/>
      <c r="ITQ14"/>
      <c r="ITR14"/>
      <c r="ITS14"/>
      <c r="ITT14"/>
      <c r="ITU14"/>
      <c r="ITV14"/>
      <c r="ITW14"/>
      <c r="ITX14"/>
      <c r="ITY14"/>
      <c r="ITZ14"/>
      <c r="IUA14"/>
      <c r="IUB14"/>
      <c r="IUC14"/>
      <c r="IUD14"/>
      <c r="IUE14"/>
      <c r="IUF14"/>
      <c r="IUG14"/>
      <c r="IUH14"/>
      <c r="IUI14"/>
      <c r="IUJ14"/>
      <c r="IUK14"/>
      <c r="IUL14"/>
      <c r="IUM14"/>
      <c r="IUN14"/>
      <c r="IUO14"/>
      <c r="IUP14"/>
      <c r="IUQ14"/>
      <c r="IUR14"/>
      <c r="IUS14"/>
      <c r="IUT14"/>
      <c r="IUU14"/>
      <c r="IUV14"/>
      <c r="IUW14"/>
      <c r="IUX14"/>
      <c r="IUY14"/>
      <c r="IUZ14"/>
      <c r="IVA14"/>
      <c r="IVB14"/>
      <c r="IVC14"/>
      <c r="IVD14"/>
      <c r="IVE14"/>
      <c r="IVF14"/>
      <c r="IVG14"/>
      <c r="IVH14"/>
      <c r="IVI14"/>
      <c r="IVJ14"/>
      <c r="IVK14"/>
      <c r="IVL14"/>
      <c r="IVM14"/>
      <c r="IVN14"/>
      <c r="IVO14"/>
      <c r="IVP14"/>
      <c r="IVQ14"/>
      <c r="IVR14"/>
      <c r="IVS14"/>
      <c r="IVT14"/>
      <c r="IVU14"/>
      <c r="IVV14"/>
      <c r="IVW14"/>
      <c r="IVX14"/>
      <c r="IVY14"/>
      <c r="IVZ14"/>
      <c r="IWA14"/>
      <c r="IWB14"/>
      <c r="IWC14"/>
      <c r="IWD14"/>
      <c r="IWE14"/>
      <c r="IWF14"/>
      <c r="IWG14"/>
      <c r="IWH14"/>
      <c r="IWI14"/>
      <c r="IWJ14"/>
      <c r="IWK14"/>
      <c r="IWL14"/>
      <c r="IWM14"/>
      <c r="IWN14"/>
      <c r="IWO14"/>
      <c r="IWP14"/>
      <c r="IWQ14"/>
      <c r="IWR14"/>
      <c r="IWS14"/>
      <c r="IWT14"/>
      <c r="IWU14"/>
      <c r="IWV14"/>
      <c r="IWW14"/>
      <c r="IWX14"/>
      <c r="IWY14"/>
      <c r="IWZ14"/>
      <c r="IXA14"/>
      <c r="IXB14"/>
      <c r="IXC14"/>
      <c r="IXD14"/>
      <c r="IXE14"/>
      <c r="IXF14"/>
      <c r="IXG14"/>
      <c r="IXH14"/>
      <c r="IXI14"/>
      <c r="IXJ14"/>
      <c r="IXK14"/>
      <c r="IXL14"/>
      <c r="IXM14"/>
      <c r="IXN14"/>
      <c r="IXO14"/>
      <c r="IXP14"/>
      <c r="IXQ14"/>
      <c r="IXR14"/>
      <c r="IXS14"/>
      <c r="IXT14"/>
      <c r="IXU14"/>
      <c r="IXV14"/>
      <c r="IXW14"/>
      <c r="IXX14"/>
      <c r="IXY14"/>
      <c r="IXZ14"/>
      <c r="IYA14"/>
      <c r="IYB14"/>
      <c r="IYC14"/>
      <c r="IYD14"/>
      <c r="IYE14"/>
      <c r="IYF14"/>
      <c r="IYG14"/>
      <c r="IYH14"/>
      <c r="IYI14"/>
      <c r="IYJ14"/>
      <c r="IYK14"/>
      <c r="IYL14"/>
      <c r="IYM14"/>
      <c r="IYN14"/>
      <c r="IYO14"/>
      <c r="IYP14"/>
      <c r="IYQ14"/>
      <c r="IYR14"/>
      <c r="IYS14"/>
      <c r="IYT14"/>
      <c r="IYU14"/>
      <c r="IYV14"/>
      <c r="IYW14"/>
      <c r="IYX14"/>
      <c r="IYY14"/>
      <c r="IYZ14"/>
      <c r="IZA14"/>
      <c r="IZB14"/>
      <c r="IZC14"/>
      <c r="IZD14"/>
      <c r="IZE14"/>
      <c r="IZF14"/>
      <c r="IZG14"/>
      <c r="IZH14"/>
      <c r="IZI14"/>
      <c r="IZJ14"/>
      <c r="IZK14"/>
      <c r="IZL14"/>
      <c r="IZM14"/>
      <c r="IZN14"/>
      <c r="IZO14"/>
      <c r="IZP14"/>
      <c r="IZQ14"/>
      <c r="IZR14"/>
      <c r="IZS14"/>
      <c r="IZT14"/>
      <c r="IZU14"/>
      <c r="IZV14"/>
      <c r="IZW14"/>
      <c r="IZX14"/>
      <c r="IZY14"/>
      <c r="IZZ14"/>
      <c r="JAA14"/>
      <c r="JAB14"/>
      <c r="JAC14"/>
      <c r="JAD14"/>
      <c r="JAE14"/>
      <c r="JAF14"/>
      <c r="JAG14"/>
      <c r="JAH14"/>
      <c r="JAI14"/>
      <c r="JAJ14"/>
      <c r="JAK14"/>
      <c r="JAL14"/>
      <c r="JAM14"/>
      <c r="JAN14"/>
      <c r="JAO14"/>
      <c r="JAP14"/>
      <c r="JAQ14"/>
      <c r="JAR14"/>
      <c r="JAS14"/>
      <c r="JAT14"/>
      <c r="JAU14"/>
      <c r="JAV14"/>
      <c r="JAW14"/>
      <c r="JAX14"/>
      <c r="JAY14"/>
      <c r="JAZ14"/>
      <c r="JBA14"/>
      <c r="JBB14"/>
      <c r="JBC14"/>
      <c r="JBD14"/>
      <c r="JBE14"/>
      <c r="JBF14"/>
      <c r="JBG14"/>
      <c r="JBH14"/>
      <c r="JBI14"/>
      <c r="JBJ14"/>
      <c r="JBK14"/>
      <c r="JBL14"/>
      <c r="JBM14"/>
      <c r="JBN14"/>
      <c r="JBO14"/>
      <c r="JBP14"/>
      <c r="JBQ14"/>
      <c r="JBR14"/>
      <c r="JBS14"/>
      <c r="JBT14"/>
      <c r="JBU14"/>
      <c r="JBV14"/>
      <c r="JBW14"/>
      <c r="JBX14"/>
      <c r="JBY14"/>
      <c r="JBZ14"/>
      <c r="JCA14"/>
      <c r="JCB14"/>
      <c r="JCC14"/>
      <c r="JCD14"/>
      <c r="JCE14"/>
      <c r="JCF14"/>
      <c r="JCG14"/>
      <c r="JCH14"/>
      <c r="JCI14"/>
      <c r="JCJ14"/>
      <c r="JCK14"/>
      <c r="JCL14"/>
      <c r="JCM14"/>
      <c r="JCN14"/>
      <c r="JCO14"/>
      <c r="JCP14"/>
      <c r="JCQ14"/>
      <c r="JCR14"/>
      <c r="JCS14"/>
      <c r="JCT14"/>
      <c r="JCU14"/>
      <c r="JCV14"/>
      <c r="JCW14"/>
      <c r="JCX14"/>
      <c r="JCY14"/>
      <c r="JCZ14"/>
      <c r="JDA14"/>
      <c r="JDB14"/>
      <c r="JDC14"/>
      <c r="JDD14"/>
      <c r="JDE14"/>
      <c r="JDF14"/>
      <c r="JDG14"/>
      <c r="JDH14"/>
      <c r="JDI14"/>
      <c r="JDJ14"/>
      <c r="JDK14"/>
      <c r="JDL14"/>
      <c r="JDM14"/>
      <c r="JDN14"/>
      <c r="JDO14"/>
      <c r="JDP14"/>
      <c r="JDQ14"/>
      <c r="JDR14"/>
      <c r="JDS14"/>
      <c r="JDT14"/>
      <c r="JDU14"/>
      <c r="JDV14"/>
      <c r="JDW14"/>
      <c r="JDX14"/>
      <c r="JDY14"/>
      <c r="JDZ14"/>
      <c r="JEA14"/>
      <c r="JEB14"/>
      <c r="JEC14"/>
      <c r="JED14"/>
      <c r="JEE14"/>
      <c r="JEF14"/>
      <c r="JEG14"/>
      <c r="JEH14"/>
      <c r="JEI14"/>
      <c r="JEJ14"/>
      <c r="JEK14"/>
      <c r="JEL14"/>
      <c r="JEM14"/>
      <c r="JEN14"/>
      <c r="JEO14"/>
      <c r="JEP14"/>
      <c r="JEQ14"/>
      <c r="JER14"/>
      <c r="JES14"/>
      <c r="JET14"/>
      <c r="JEU14"/>
      <c r="JEV14"/>
      <c r="JEW14"/>
      <c r="JEX14"/>
      <c r="JEY14"/>
      <c r="JEZ14"/>
      <c r="JFA14"/>
      <c r="JFB14"/>
      <c r="JFC14"/>
      <c r="JFD14"/>
      <c r="JFE14"/>
      <c r="JFF14"/>
      <c r="JFG14"/>
      <c r="JFH14"/>
      <c r="JFI14"/>
      <c r="JFJ14"/>
      <c r="JFK14"/>
      <c r="JFL14"/>
      <c r="JFM14"/>
      <c r="JFN14"/>
      <c r="JFO14"/>
      <c r="JFP14"/>
      <c r="JFQ14"/>
      <c r="JFR14"/>
      <c r="JFS14"/>
      <c r="JFT14"/>
      <c r="JFU14"/>
      <c r="JFV14"/>
      <c r="JFW14"/>
      <c r="JFX14"/>
      <c r="JFY14"/>
      <c r="JFZ14"/>
      <c r="JGA14"/>
      <c r="JGB14"/>
      <c r="JGC14"/>
      <c r="JGD14"/>
      <c r="JGE14"/>
      <c r="JGF14"/>
      <c r="JGG14"/>
      <c r="JGH14"/>
      <c r="JGI14"/>
      <c r="JGJ14"/>
      <c r="JGK14"/>
      <c r="JGL14"/>
      <c r="JGM14"/>
      <c r="JGN14"/>
      <c r="JGO14"/>
      <c r="JGP14"/>
      <c r="JGQ14"/>
      <c r="JGR14"/>
      <c r="JGS14"/>
      <c r="JGT14"/>
      <c r="JGU14"/>
      <c r="JGV14"/>
      <c r="JGW14"/>
      <c r="JGX14"/>
      <c r="JGY14"/>
      <c r="JGZ14"/>
      <c r="JHA14"/>
      <c r="JHB14"/>
      <c r="JHC14"/>
      <c r="JHD14"/>
      <c r="JHE14"/>
      <c r="JHF14"/>
      <c r="JHG14"/>
      <c r="JHH14"/>
      <c r="JHI14"/>
      <c r="JHJ14"/>
      <c r="JHK14"/>
      <c r="JHL14"/>
      <c r="JHM14"/>
      <c r="JHN14"/>
      <c r="JHO14"/>
      <c r="JHP14"/>
      <c r="JHQ14"/>
      <c r="JHR14"/>
      <c r="JHS14"/>
      <c r="JHT14"/>
      <c r="JHU14"/>
      <c r="JHV14"/>
      <c r="JHW14"/>
      <c r="JHX14"/>
      <c r="JHY14"/>
      <c r="JHZ14"/>
      <c r="JIA14"/>
      <c r="JIB14"/>
      <c r="JIC14"/>
      <c r="JID14"/>
      <c r="JIE14"/>
      <c r="JIF14"/>
      <c r="JIG14"/>
      <c r="JIH14"/>
      <c r="JII14"/>
      <c r="JIJ14"/>
      <c r="JIK14"/>
      <c r="JIL14"/>
      <c r="JIM14"/>
      <c r="JIN14"/>
      <c r="JIO14"/>
      <c r="JIP14"/>
      <c r="JIQ14"/>
      <c r="JIR14"/>
      <c r="JIS14"/>
      <c r="JIT14"/>
      <c r="JIU14"/>
      <c r="JIV14"/>
      <c r="JIW14"/>
      <c r="JIX14"/>
      <c r="JIY14"/>
      <c r="JIZ14"/>
      <c r="JJA14"/>
      <c r="JJB14"/>
      <c r="JJC14"/>
      <c r="JJD14"/>
      <c r="JJE14"/>
      <c r="JJF14"/>
      <c r="JJG14"/>
      <c r="JJH14"/>
      <c r="JJI14"/>
      <c r="JJJ14"/>
      <c r="JJK14"/>
      <c r="JJL14"/>
      <c r="JJM14"/>
      <c r="JJN14"/>
      <c r="JJO14"/>
      <c r="JJP14"/>
      <c r="JJQ14"/>
      <c r="JJR14"/>
      <c r="JJS14"/>
      <c r="JJT14"/>
      <c r="JJU14"/>
      <c r="JJV14"/>
      <c r="JJW14"/>
      <c r="JJX14"/>
      <c r="JJY14"/>
      <c r="JJZ14"/>
      <c r="JKA14"/>
      <c r="JKB14"/>
      <c r="JKC14"/>
      <c r="JKD14"/>
      <c r="JKE14"/>
      <c r="JKF14"/>
      <c r="JKG14"/>
      <c r="JKH14"/>
      <c r="JKI14"/>
      <c r="JKJ14"/>
      <c r="JKK14"/>
      <c r="JKL14"/>
      <c r="JKM14"/>
      <c r="JKN14"/>
      <c r="JKO14"/>
      <c r="JKP14"/>
      <c r="JKQ14"/>
      <c r="JKR14"/>
      <c r="JKS14"/>
      <c r="JKT14"/>
      <c r="JKU14"/>
      <c r="JKV14"/>
      <c r="JKW14"/>
      <c r="JKX14"/>
      <c r="JKY14"/>
      <c r="JKZ14"/>
      <c r="JLA14"/>
      <c r="JLB14"/>
      <c r="JLC14"/>
      <c r="JLD14"/>
      <c r="JLE14"/>
      <c r="JLF14"/>
      <c r="JLG14"/>
      <c r="JLH14"/>
      <c r="JLI14"/>
      <c r="JLJ14"/>
      <c r="JLK14"/>
      <c r="JLL14"/>
      <c r="JLM14"/>
      <c r="JLN14"/>
      <c r="JLO14"/>
      <c r="JLP14"/>
      <c r="JLQ14"/>
      <c r="JLR14"/>
      <c r="JLS14"/>
      <c r="JLT14"/>
      <c r="JLU14"/>
      <c r="JLV14"/>
      <c r="JLW14"/>
      <c r="JLX14"/>
      <c r="JLY14"/>
      <c r="JLZ14"/>
      <c r="JMA14"/>
      <c r="JMB14"/>
      <c r="JMC14"/>
      <c r="JMD14"/>
      <c r="JME14"/>
      <c r="JMF14"/>
      <c r="JMG14"/>
      <c r="JMH14"/>
      <c r="JMI14"/>
      <c r="JMJ14"/>
      <c r="JMK14"/>
      <c r="JML14"/>
      <c r="JMM14"/>
      <c r="JMN14"/>
      <c r="JMO14"/>
      <c r="JMP14"/>
      <c r="JMQ14"/>
      <c r="JMR14"/>
      <c r="JMS14"/>
      <c r="JMT14"/>
      <c r="JMU14"/>
      <c r="JMV14"/>
      <c r="JMW14"/>
      <c r="JMX14"/>
      <c r="JMY14"/>
      <c r="JMZ14"/>
      <c r="JNA14"/>
      <c r="JNB14"/>
      <c r="JNC14"/>
      <c r="JND14"/>
      <c r="JNE14"/>
      <c r="JNF14"/>
      <c r="JNG14"/>
      <c r="JNH14"/>
      <c r="JNI14"/>
      <c r="JNJ14"/>
      <c r="JNK14"/>
      <c r="JNL14"/>
      <c r="JNM14"/>
      <c r="JNN14"/>
      <c r="JNO14"/>
      <c r="JNP14"/>
      <c r="JNQ14"/>
      <c r="JNR14"/>
      <c r="JNS14"/>
      <c r="JNT14"/>
      <c r="JNU14"/>
      <c r="JNV14"/>
      <c r="JNW14"/>
      <c r="JNX14"/>
      <c r="JNY14"/>
      <c r="JNZ14"/>
      <c r="JOA14"/>
      <c r="JOB14"/>
      <c r="JOC14"/>
      <c r="JOD14"/>
      <c r="JOE14"/>
      <c r="JOF14"/>
      <c r="JOG14"/>
      <c r="JOH14"/>
      <c r="JOI14"/>
      <c r="JOJ14"/>
      <c r="JOK14"/>
      <c r="JOL14"/>
      <c r="JOM14"/>
      <c r="JON14"/>
      <c r="JOO14"/>
      <c r="JOP14"/>
      <c r="JOQ14"/>
      <c r="JOR14"/>
      <c r="JOS14"/>
      <c r="JOT14"/>
      <c r="JOU14"/>
      <c r="JOV14"/>
      <c r="JOW14"/>
      <c r="JOX14"/>
      <c r="JOY14"/>
      <c r="JOZ14"/>
      <c r="JPA14"/>
      <c r="JPB14"/>
      <c r="JPC14"/>
      <c r="JPD14"/>
      <c r="JPE14"/>
      <c r="JPF14"/>
      <c r="JPG14"/>
      <c r="JPH14"/>
      <c r="JPI14"/>
      <c r="JPJ14"/>
      <c r="JPK14"/>
      <c r="JPL14"/>
      <c r="JPM14"/>
      <c r="JPN14"/>
      <c r="JPO14"/>
      <c r="JPP14"/>
      <c r="JPQ14"/>
      <c r="JPR14"/>
      <c r="JPS14"/>
      <c r="JPT14"/>
      <c r="JPU14"/>
      <c r="JPV14"/>
      <c r="JPW14"/>
      <c r="JPX14"/>
      <c r="JPY14"/>
      <c r="JPZ14"/>
      <c r="JQA14"/>
      <c r="JQB14"/>
      <c r="JQC14"/>
      <c r="JQD14"/>
      <c r="JQE14"/>
      <c r="JQF14"/>
      <c r="JQG14"/>
      <c r="JQH14"/>
      <c r="JQI14"/>
      <c r="JQJ14"/>
      <c r="JQK14"/>
      <c r="JQL14"/>
      <c r="JQM14"/>
      <c r="JQN14"/>
      <c r="JQO14"/>
      <c r="JQP14"/>
      <c r="JQQ14"/>
      <c r="JQR14"/>
      <c r="JQS14"/>
      <c r="JQT14"/>
      <c r="JQU14"/>
      <c r="JQV14"/>
      <c r="JQW14"/>
      <c r="JQX14"/>
      <c r="JQY14"/>
      <c r="JQZ14"/>
      <c r="JRA14"/>
      <c r="JRB14"/>
      <c r="JRC14"/>
      <c r="JRD14"/>
      <c r="JRE14"/>
      <c r="JRF14"/>
      <c r="JRG14"/>
      <c r="JRH14"/>
      <c r="JRI14"/>
      <c r="JRJ14"/>
      <c r="JRK14"/>
      <c r="JRL14"/>
      <c r="JRM14"/>
      <c r="JRN14"/>
      <c r="JRO14"/>
      <c r="JRP14"/>
      <c r="JRQ14"/>
      <c r="JRR14"/>
      <c r="JRS14"/>
      <c r="JRT14"/>
      <c r="JRU14"/>
      <c r="JRV14"/>
      <c r="JRW14"/>
      <c r="JRX14"/>
      <c r="JRY14"/>
      <c r="JRZ14"/>
      <c r="JSA14"/>
      <c r="JSB14"/>
      <c r="JSC14"/>
      <c r="JSD14"/>
      <c r="JSE14"/>
      <c r="JSF14"/>
      <c r="JSG14"/>
      <c r="JSH14"/>
      <c r="JSI14"/>
      <c r="JSJ14"/>
      <c r="JSK14"/>
      <c r="JSL14"/>
      <c r="JSM14"/>
      <c r="JSN14"/>
      <c r="JSO14"/>
      <c r="JSP14"/>
      <c r="JSQ14"/>
      <c r="JSR14"/>
      <c r="JSS14"/>
      <c r="JST14"/>
      <c r="JSU14"/>
      <c r="JSV14"/>
      <c r="JSW14"/>
      <c r="JSX14"/>
      <c r="JSY14"/>
      <c r="JSZ14"/>
      <c r="JTA14"/>
      <c r="JTB14"/>
      <c r="JTC14"/>
      <c r="JTD14"/>
      <c r="JTE14"/>
      <c r="JTF14"/>
      <c r="JTG14"/>
      <c r="JTH14"/>
      <c r="JTI14"/>
      <c r="JTJ14"/>
      <c r="JTK14"/>
      <c r="JTL14"/>
      <c r="JTM14"/>
      <c r="JTN14"/>
      <c r="JTO14"/>
      <c r="JTP14"/>
      <c r="JTQ14"/>
      <c r="JTR14"/>
      <c r="JTS14"/>
      <c r="JTT14"/>
      <c r="JTU14"/>
      <c r="JTV14"/>
      <c r="JTW14"/>
      <c r="JTX14"/>
      <c r="JTY14"/>
      <c r="JTZ14"/>
      <c r="JUA14"/>
      <c r="JUB14"/>
      <c r="JUC14"/>
      <c r="JUD14"/>
      <c r="JUE14"/>
      <c r="JUF14"/>
      <c r="JUG14"/>
      <c r="JUH14"/>
      <c r="JUI14"/>
      <c r="JUJ14"/>
      <c r="JUK14"/>
      <c r="JUL14"/>
      <c r="JUM14"/>
      <c r="JUN14"/>
      <c r="JUO14"/>
      <c r="JUP14"/>
      <c r="JUQ14"/>
      <c r="JUR14"/>
      <c r="JUS14"/>
      <c r="JUT14"/>
      <c r="JUU14"/>
      <c r="JUV14"/>
      <c r="JUW14"/>
      <c r="JUX14"/>
      <c r="JUY14"/>
      <c r="JUZ14"/>
      <c r="JVA14"/>
      <c r="JVB14"/>
      <c r="JVC14"/>
      <c r="JVD14"/>
      <c r="JVE14"/>
      <c r="JVF14"/>
      <c r="JVG14"/>
      <c r="JVH14"/>
      <c r="JVI14"/>
      <c r="JVJ14"/>
      <c r="JVK14"/>
      <c r="JVL14"/>
      <c r="JVM14"/>
      <c r="JVN14"/>
      <c r="JVO14"/>
      <c r="JVP14"/>
      <c r="JVQ14"/>
      <c r="JVR14"/>
      <c r="JVS14"/>
      <c r="JVT14"/>
      <c r="JVU14"/>
      <c r="JVV14"/>
      <c r="JVW14"/>
      <c r="JVX14"/>
      <c r="JVY14"/>
      <c r="JVZ14"/>
      <c r="JWA14"/>
      <c r="JWB14"/>
      <c r="JWC14"/>
      <c r="JWD14"/>
      <c r="JWE14"/>
      <c r="JWF14"/>
      <c r="JWG14"/>
      <c r="JWH14"/>
      <c r="JWI14"/>
      <c r="JWJ14"/>
      <c r="JWK14"/>
      <c r="JWL14"/>
      <c r="JWM14"/>
      <c r="JWN14"/>
      <c r="JWO14"/>
      <c r="JWP14"/>
      <c r="JWQ14"/>
      <c r="JWR14"/>
      <c r="JWS14"/>
      <c r="JWT14"/>
      <c r="JWU14"/>
      <c r="JWV14"/>
      <c r="JWW14"/>
      <c r="JWX14"/>
      <c r="JWY14"/>
      <c r="JWZ14"/>
      <c r="JXA14"/>
      <c r="JXB14"/>
      <c r="JXC14"/>
      <c r="JXD14"/>
      <c r="JXE14"/>
      <c r="JXF14"/>
      <c r="JXG14"/>
      <c r="JXH14"/>
      <c r="JXI14"/>
      <c r="JXJ14"/>
      <c r="JXK14"/>
      <c r="JXL14"/>
      <c r="JXM14"/>
      <c r="JXN14"/>
      <c r="JXO14"/>
      <c r="JXP14"/>
      <c r="JXQ14"/>
      <c r="JXR14"/>
      <c r="JXS14"/>
      <c r="JXT14"/>
      <c r="JXU14"/>
      <c r="JXV14"/>
      <c r="JXW14"/>
      <c r="JXX14"/>
      <c r="JXY14"/>
      <c r="JXZ14"/>
      <c r="JYA14"/>
      <c r="JYB14"/>
      <c r="JYC14"/>
      <c r="JYD14"/>
      <c r="JYE14"/>
      <c r="JYF14"/>
      <c r="JYG14"/>
      <c r="JYH14"/>
      <c r="JYI14"/>
      <c r="JYJ14"/>
      <c r="JYK14"/>
      <c r="JYL14"/>
      <c r="JYM14"/>
      <c r="JYN14"/>
      <c r="JYO14"/>
      <c r="JYP14"/>
      <c r="JYQ14"/>
      <c r="JYR14"/>
      <c r="JYS14"/>
      <c r="JYT14"/>
      <c r="JYU14"/>
      <c r="JYV14"/>
      <c r="JYW14"/>
      <c r="JYX14"/>
      <c r="JYY14"/>
      <c r="JYZ14"/>
      <c r="JZA14"/>
      <c r="JZB14"/>
      <c r="JZC14"/>
      <c r="JZD14"/>
      <c r="JZE14"/>
      <c r="JZF14"/>
      <c r="JZG14"/>
      <c r="JZH14"/>
      <c r="JZI14"/>
      <c r="JZJ14"/>
      <c r="JZK14"/>
      <c r="JZL14"/>
      <c r="JZM14"/>
      <c r="JZN14"/>
      <c r="JZO14"/>
      <c r="JZP14"/>
      <c r="JZQ14"/>
      <c r="JZR14"/>
      <c r="JZS14"/>
      <c r="JZT14"/>
      <c r="JZU14"/>
      <c r="JZV14"/>
      <c r="JZW14"/>
      <c r="JZX14"/>
      <c r="JZY14"/>
      <c r="JZZ14"/>
      <c r="KAA14"/>
      <c r="KAB14"/>
      <c r="KAC14"/>
      <c r="KAD14"/>
      <c r="KAE14"/>
      <c r="KAF14"/>
      <c r="KAG14"/>
      <c r="KAH14"/>
      <c r="KAI14"/>
      <c r="KAJ14"/>
      <c r="KAK14"/>
      <c r="KAL14"/>
      <c r="KAM14"/>
      <c r="KAN14"/>
      <c r="KAO14"/>
      <c r="KAP14"/>
      <c r="KAQ14"/>
      <c r="KAR14"/>
      <c r="KAS14"/>
      <c r="KAT14"/>
      <c r="KAU14"/>
      <c r="KAV14"/>
      <c r="KAW14"/>
      <c r="KAX14"/>
      <c r="KAY14"/>
      <c r="KAZ14"/>
      <c r="KBA14"/>
      <c r="KBB14"/>
      <c r="KBC14"/>
      <c r="KBD14"/>
      <c r="KBE14"/>
      <c r="KBF14"/>
      <c r="KBG14"/>
      <c r="KBH14"/>
      <c r="KBI14"/>
      <c r="KBJ14"/>
      <c r="KBK14"/>
      <c r="KBL14"/>
      <c r="KBM14"/>
      <c r="KBN14"/>
      <c r="KBO14"/>
      <c r="KBP14"/>
      <c r="KBQ14"/>
      <c r="KBR14"/>
      <c r="KBS14"/>
      <c r="KBT14"/>
      <c r="KBU14"/>
      <c r="KBV14"/>
      <c r="KBW14"/>
      <c r="KBX14"/>
      <c r="KBY14"/>
      <c r="KBZ14"/>
      <c r="KCA14"/>
      <c r="KCB14"/>
      <c r="KCC14"/>
      <c r="KCD14"/>
      <c r="KCE14"/>
      <c r="KCF14"/>
      <c r="KCG14"/>
      <c r="KCH14"/>
      <c r="KCI14"/>
      <c r="KCJ14"/>
      <c r="KCK14"/>
      <c r="KCL14"/>
      <c r="KCM14"/>
      <c r="KCN14"/>
      <c r="KCO14"/>
      <c r="KCP14"/>
      <c r="KCQ14"/>
      <c r="KCR14"/>
      <c r="KCS14"/>
      <c r="KCT14"/>
      <c r="KCU14"/>
      <c r="KCV14"/>
      <c r="KCW14"/>
      <c r="KCX14"/>
      <c r="KCY14"/>
      <c r="KCZ14"/>
      <c r="KDA14"/>
      <c r="KDB14"/>
      <c r="KDC14"/>
      <c r="KDD14"/>
      <c r="KDE14"/>
      <c r="KDF14"/>
      <c r="KDG14"/>
      <c r="KDH14"/>
      <c r="KDI14"/>
      <c r="KDJ14"/>
      <c r="KDK14"/>
      <c r="KDL14"/>
      <c r="KDM14"/>
      <c r="KDN14"/>
      <c r="KDO14"/>
      <c r="KDP14"/>
      <c r="KDQ14"/>
      <c r="KDR14"/>
      <c r="KDS14"/>
      <c r="KDT14"/>
      <c r="KDU14"/>
      <c r="KDV14"/>
      <c r="KDW14"/>
      <c r="KDX14"/>
      <c r="KDY14"/>
      <c r="KDZ14"/>
      <c r="KEA14"/>
      <c r="KEB14"/>
      <c r="KEC14"/>
      <c r="KED14"/>
      <c r="KEE14"/>
      <c r="KEF14"/>
      <c r="KEG14"/>
      <c r="KEH14"/>
      <c r="KEI14"/>
      <c r="KEJ14"/>
      <c r="KEK14"/>
      <c r="KEL14"/>
      <c r="KEM14"/>
      <c r="KEN14"/>
      <c r="KEO14"/>
      <c r="KEP14"/>
      <c r="KEQ14"/>
      <c r="KER14"/>
      <c r="KES14"/>
      <c r="KET14"/>
      <c r="KEU14"/>
      <c r="KEV14"/>
      <c r="KEW14"/>
      <c r="KEX14"/>
      <c r="KEY14"/>
      <c r="KEZ14"/>
      <c r="KFA14"/>
      <c r="KFB14"/>
      <c r="KFC14"/>
      <c r="KFD14"/>
      <c r="KFE14"/>
      <c r="KFF14"/>
      <c r="KFG14"/>
      <c r="KFH14"/>
      <c r="KFI14"/>
      <c r="KFJ14"/>
      <c r="KFK14"/>
      <c r="KFL14"/>
      <c r="KFM14"/>
      <c r="KFN14"/>
      <c r="KFO14"/>
      <c r="KFP14"/>
      <c r="KFQ14"/>
      <c r="KFR14"/>
      <c r="KFS14"/>
      <c r="KFT14"/>
      <c r="KFU14"/>
      <c r="KFV14"/>
      <c r="KFW14"/>
      <c r="KFX14"/>
      <c r="KFY14"/>
      <c r="KFZ14"/>
      <c r="KGA14"/>
      <c r="KGB14"/>
      <c r="KGC14"/>
      <c r="KGD14"/>
      <c r="KGE14"/>
      <c r="KGF14"/>
      <c r="KGG14"/>
      <c r="KGH14"/>
      <c r="KGI14"/>
      <c r="KGJ14"/>
      <c r="KGK14"/>
      <c r="KGL14"/>
      <c r="KGM14"/>
      <c r="KGN14"/>
      <c r="KGO14"/>
      <c r="KGP14"/>
      <c r="KGQ14"/>
      <c r="KGR14"/>
      <c r="KGS14"/>
      <c r="KGT14"/>
      <c r="KGU14"/>
      <c r="KGV14"/>
      <c r="KGW14"/>
      <c r="KGX14"/>
      <c r="KGY14"/>
      <c r="KGZ14"/>
      <c r="KHA14"/>
      <c r="KHB14"/>
      <c r="KHC14"/>
      <c r="KHD14"/>
      <c r="KHE14"/>
      <c r="KHF14"/>
      <c r="KHG14"/>
      <c r="KHH14"/>
      <c r="KHI14"/>
      <c r="KHJ14"/>
      <c r="KHK14"/>
      <c r="KHL14"/>
      <c r="KHM14"/>
      <c r="KHN14"/>
      <c r="KHO14"/>
      <c r="KHP14"/>
      <c r="KHQ14"/>
      <c r="KHR14"/>
      <c r="KHS14"/>
      <c r="KHT14"/>
      <c r="KHU14"/>
      <c r="KHV14"/>
      <c r="KHW14"/>
      <c r="KHX14"/>
      <c r="KHY14"/>
      <c r="KHZ14"/>
      <c r="KIA14"/>
      <c r="KIB14"/>
      <c r="KIC14"/>
      <c r="KID14"/>
      <c r="KIE14"/>
      <c r="KIF14"/>
      <c r="KIG14"/>
      <c r="KIH14"/>
      <c r="KII14"/>
      <c r="KIJ14"/>
      <c r="KIK14"/>
      <c r="KIL14"/>
      <c r="KIM14"/>
      <c r="KIN14"/>
      <c r="KIO14"/>
      <c r="KIP14"/>
      <c r="KIQ14"/>
      <c r="KIR14"/>
      <c r="KIS14"/>
      <c r="KIT14"/>
      <c r="KIU14"/>
      <c r="KIV14"/>
      <c r="KIW14"/>
      <c r="KIX14"/>
      <c r="KIY14"/>
      <c r="KIZ14"/>
      <c r="KJA14"/>
      <c r="KJB14"/>
      <c r="KJC14"/>
      <c r="KJD14"/>
      <c r="KJE14"/>
      <c r="KJF14"/>
      <c r="KJG14"/>
      <c r="KJH14"/>
      <c r="KJI14"/>
      <c r="KJJ14"/>
      <c r="KJK14"/>
      <c r="KJL14"/>
      <c r="KJM14"/>
      <c r="KJN14"/>
      <c r="KJO14"/>
      <c r="KJP14"/>
      <c r="KJQ14"/>
      <c r="KJR14"/>
      <c r="KJS14"/>
      <c r="KJT14"/>
      <c r="KJU14"/>
      <c r="KJV14"/>
      <c r="KJW14"/>
      <c r="KJX14"/>
      <c r="KJY14"/>
      <c r="KJZ14"/>
      <c r="KKA14"/>
      <c r="KKB14"/>
      <c r="KKC14"/>
      <c r="KKD14"/>
      <c r="KKE14"/>
      <c r="KKF14"/>
      <c r="KKG14"/>
      <c r="KKH14"/>
      <c r="KKI14"/>
      <c r="KKJ14"/>
      <c r="KKK14"/>
      <c r="KKL14"/>
      <c r="KKM14"/>
      <c r="KKN14"/>
      <c r="KKO14"/>
      <c r="KKP14"/>
      <c r="KKQ14"/>
      <c r="KKR14"/>
      <c r="KKS14"/>
      <c r="KKT14"/>
      <c r="KKU14"/>
      <c r="KKV14"/>
      <c r="KKW14"/>
      <c r="KKX14"/>
      <c r="KKY14"/>
      <c r="KKZ14"/>
      <c r="KLA14"/>
      <c r="KLB14"/>
      <c r="KLC14"/>
      <c r="KLD14"/>
      <c r="KLE14"/>
      <c r="KLF14"/>
      <c r="KLG14"/>
      <c r="KLH14"/>
      <c r="KLI14"/>
      <c r="KLJ14"/>
      <c r="KLK14"/>
      <c r="KLL14"/>
      <c r="KLM14"/>
      <c r="KLN14"/>
      <c r="KLO14"/>
      <c r="KLP14"/>
      <c r="KLQ14"/>
      <c r="KLR14"/>
      <c r="KLS14"/>
      <c r="KLT14"/>
      <c r="KLU14"/>
      <c r="KLV14"/>
      <c r="KLW14"/>
      <c r="KLX14"/>
      <c r="KLY14"/>
      <c r="KLZ14"/>
      <c r="KMA14"/>
      <c r="KMB14"/>
      <c r="KMC14"/>
      <c r="KMD14"/>
      <c r="KME14"/>
      <c r="KMF14"/>
      <c r="KMG14"/>
      <c r="KMH14"/>
      <c r="KMI14"/>
      <c r="KMJ14"/>
      <c r="KMK14"/>
      <c r="KML14"/>
      <c r="KMM14"/>
      <c r="KMN14"/>
      <c r="KMO14"/>
      <c r="KMP14"/>
      <c r="KMQ14"/>
      <c r="KMR14"/>
      <c r="KMS14"/>
      <c r="KMT14"/>
      <c r="KMU14"/>
      <c r="KMV14"/>
      <c r="KMW14"/>
      <c r="KMX14"/>
      <c r="KMY14"/>
      <c r="KMZ14"/>
      <c r="KNA14"/>
      <c r="KNB14"/>
      <c r="KNC14"/>
      <c r="KND14"/>
      <c r="KNE14"/>
      <c r="KNF14"/>
      <c r="KNG14"/>
      <c r="KNH14"/>
      <c r="KNI14"/>
      <c r="KNJ14"/>
      <c r="KNK14"/>
      <c r="KNL14"/>
      <c r="KNM14"/>
      <c r="KNN14"/>
      <c r="KNO14"/>
      <c r="KNP14"/>
      <c r="KNQ14"/>
      <c r="KNR14"/>
      <c r="KNS14"/>
      <c r="KNT14"/>
      <c r="KNU14"/>
      <c r="KNV14"/>
      <c r="KNW14"/>
      <c r="KNX14"/>
      <c r="KNY14"/>
      <c r="KNZ14"/>
      <c r="KOA14"/>
      <c r="KOB14"/>
      <c r="KOC14"/>
      <c r="KOD14"/>
      <c r="KOE14"/>
      <c r="KOF14"/>
      <c r="KOG14"/>
      <c r="KOH14"/>
      <c r="KOI14"/>
      <c r="KOJ14"/>
      <c r="KOK14"/>
      <c r="KOL14"/>
      <c r="KOM14"/>
      <c r="KON14"/>
      <c r="KOO14"/>
      <c r="KOP14"/>
      <c r="KOQ14"/>
      <c r="KOR14"/>
      <c r="KOS14"/>
      <c r="KOT14"/>
      <c r="KOU14"/>
      <c r="KOV14"/>
      <c r="KOW14"/>
      <c r="KOX14"/>
      <c r="KOY14"/>
      <c r="KOZ14"/>
      <c r="KPA14"/>
      <c r="KPB14"/>
      <c r="KPC14"/>
      <c r="KPD14"/>
      <c r="KPE14"/>
      <c r="KPF14"/>
      <c r="KPG14"/>
      <c r="KPH14"/>
      <c r="KPI14"/>
      <c r="KPJ14"/>
      <c r="KPK14"/>
      <c r="KPL14"/>
      <c r="KPM14"/>
      <c r="KPN14"/>
      <c r="KPO14"/>
      <c r="KPP14"/>
      <c r="KPQ14"/>
      <c r="KPR14"/>
      <c r="KPS14"/>
      <c r="KPT14"/>
      <c r="KPU14"/>
      <c r="KPV14"/>
      <c r="KPW14"/>
      <c r="KPX14"/>
      <c r="KPY14"/>
      <c r="KPZ14"/>
      <c r="KQA14"/>
      <c r="KQB14"/>
      <c r="KQC14"/>
      <c r="KQD14"/>
      <c r="KQE14"/>
      <c r="KQF14"/>
      <c r="KQG14"/>
      <c r="KQH14"/>
      <c r="KQI14"/>
      <c r="KQJ14"/>
      <c r="KQK14"/>
      <c r="KQL14"/>
      <c r="KQM14"/>
      <c r="KQN14"/>
      <c r="KQO14"/>
      <c r="KQP14"/>
      <c r="KQQ14"/>
      <c r="KQR14"/>
      <c r="KQS14"/>
      <c r="KQT14"/>
      <c r="KQU14"/>
      <c r="KQV14"/>
      <c r="KQW14"/>
      <c r="KQX14"/>
      <c r="KQY14"/>
      <c r="KQZ14"/>
      <c r="KRA14"/>
      <c r="KRB14"/>
      <c r="KRC14"/>
      <c r="KRD14"/>
      <c r="KRE14"/>
      <c r="KRF14"/>
      <c r="KRG14"/>
      <c r="KRH14"/>
      <c r="KRI14"/>
      <c r="KRJ14"/>
      <c r="KRK14"/>
      <c r="KRL14"/>
      <c r="KRM14"/>
      <c r="KRN14"/>
      <c r="KRO14"/>
      <c r="KRP14"/>
      <c r="KRQ14"/>
      <c r="KRR14"/>
      <c r="KRS14"/>
      <c r="KRT14"/>
      <c r="KRU14"/>
      <c r="KRV14"/>
      <c r="KRW14"/>
      <c r="KRX14"/>
      <c r="KRY14"/>
      <c r="KRZ14"/>
      <c r="KSA14"/>
      <c r="KSB14"/>
      <c r="KSC14"/>
      <c r="KSD14"/>
      <c r="KSE14"/>
      <c r="KSF14"/>
      <c r="KSG14"/>
      <c r="KSH14"/>
      <c r="KSI14"/>
      <c r="KSJ14"/>
      <c r="KSK14"/>
      <c r="KSL14"/>
      <c r="KSM14"/>
      <c r="KSN14"/>
      <c r="KSO14"/>
      <c r="KSP14"/>
      <c r="KSQ14"/>
      <c r="KSR14"/>
      <c r="KSS14"/>
      <c r="KST14"/>
      <c r="KSU14"/>
      <c r="KSV14"/>
      <c r="KSW14"/>
      <c r="KSX14"/>
      <c r="KSY14"/>
      <c r="KSZ14"/>
      <c r="KTA14"/>
      <c r="KTB14"/>
      <c r="KTC14"/>
      <c r="KTD14"/>
      <c r="KTE14"/>
      <c r="KTF14"/>
      <c r="KTG14"/>
      <c r="KTH14"/>
      <c r="KTI14"/>
      <c r="KTJ14"/>
      <c r="KTK14"/>
      <c r="KTL14"/>
      <c r="KTM14"/>
      <c r="KTN14"/>
      <c r="KTO14"/>
      <c r="KTP14"/>
      <c r="KTQ14"/>
      <c r="KTR14"/>
      <c r="KTS14"/>
      <c r="KTT14"/>
      <c r="KTU14"/>
      <c r="KTV14"/>
      <c r="KTW14"/>
      <c r="KTX14"/>
      <c r="KTY14"/>
      <c r="KTZ14"/>
      <c r="KUA14"/>
      <c r="KUB14"/>
      <c r="KUC14"/>
      <c r="KUD14"/>
      <c r="KUE14"/>
      <c r="KUF14"/>
      <c r="KUG14"/>
      <c r="KUH14"/>
      <c r="KUI14"/>
      <c r="KUJ14"/>
      <c r="KUK14"/>
      <c r="KUL14"/>
      <c r="KUM14"/>
      <c r="KUN14"/>
      <c r="KUO14"/>
      <c r="KUP14"/>
      <c r="KUQ14"/>
      <c r="KUR14"/>
      <c r="KUS14"/>
      <c r="KUT14"/>
      <c r="KUU14"/>
      <c r="KUV14"/>
      <c r="KUW14"/>
      <c r="KUX14"/>
      <c r="KUY14"/>
      <c r="KUZ14"/>
      <c r="KVA14"/>
      <c r="KVB14"/>
      <c r="KVC14"/>
      <c r="KVD14"/>
      <c r="KVE14"/>
      <c r="KVF14"/>
      <c r="KVG14"/>
      <c r="KVH14"/>
      <c r="KVI14"/>
      <c r="KVJ14"/>
      <c r="KVK14"/>
      <c r="KVL14"/>
      <c r="KVM14"/>
      <c r="KVN14"/>
      <c r="KVO14"/>
      <c r="KVP14"/>
      <c r="KVQ14"/>
      <c r="KVR14"/>
      <c r="KVS14"/>
      <c r="KVT14"/>
      <c r="KVU14"/>
      <c r="KVV14"/>
      <c r="KVW14"/>
      <c r="KVX14"/>
      <c r="KVY14"/>
      <c r="KVZ14"/>
      <c r="KWA14"/>
      <c r="KWB14"/>
      <c r="KWC14"/>
      <c r="KWD14"/>
      <c r="KWE14"/>
      <c r="KWF14"/>
      <c r="KWG14"/>
      <c r="KWH14"/>
      <c r="KWI14"/>
      <c r="KWJ14"/>
      <c r="KWK14"/>
      <c r="KWL14"/>
      <c r="KWM14"/>
      <c r="KWN14"/>
      <c r="KWO14"/>
      <c r="KWP14"/>
      <c r="KWQ14"/>
      <c r="KWR14"/>
      <c r="KWS14"/>
      <c r="KWT14"/>
      <c r="KWU14"/>
      <c r="KWV14"/>
      <c r="KWW14"/>
      <c r="KWX14"/>
      <c r="KWY14"/>
      <c r="KWZ14"/>
      <c r="KXA14"/>
      <c r="KXB14"/>
      <c r="KXC14"/>
      <c r="KXD14"/>
      <c r="KXE14"/>
      <c r="KXF14"/>
      <c r="KXG14"/>
      <c r="KXH14"/>
      <c r="KXI14"/>
      <c r="KXJ14"/>
      <c r="KXK14"/>
      <c r="KXL14"/>
      <c r="KXM14"/>
      <c r="KXN14"/>
      <c r="KXO14"/>
      <c r="KXP14"/>
      <c r="KXQ14"/>
      <c r="KXR14"/>
      <c r="KXS14"/>
      <c r="KXT14"/>
      <c r="KXU14"/>
      <c r="KXV14"/>
      <c r="KXW14"/>
      <c r="KXX14"/>
      <c r="KXY14"/>
      <c r="KXZ14"/>
      <c r="KYA14"/>
      <c r="KYB14"/>
      <c r="KYC14"/>
      <c r="KYD14"/>
      <c r="KYE14"/>
      <c r="KYF14"/>
      <c r="KYG14"/>
      <c r="KYH14"/>
      <c r="KYI14"/>
      <c r="KYJ14"/>
      <c r="KYK14"/>
      <c r="KYL14"/>
      <c r="KYM14"/>
      <c r="KYN14"/>
      <c r="KYO14"/>
      <c r="KYP14"/>
      <c r="KYQ14"/>
      <c r="KYR14"/>
      <c r="KYS14"/>
      <c r="KYT14"/>
      <c r="KYU14"/>
      <c r="KYV14"/>
      <c r="KYW14"/>
      <c r="KYX14"/>
      <c r="KYY14"/>
      <c r="KYZ14"/>
      <c r="KZA14"/>
      <c r="KZB14"/>
      <c r="KZC14"/>
      <c r="KZD14"/>
      <c r="KZE14"/>
      <c r="KZF14"/>
      <c r="KZG14"/>
      <c r="KZH14"/>
      <c r="KZI14"/>
      <c r="KZJ14"/>
      <c r="KZK14"/>
      <c r="KZL14"/>
      <c r="KZM14"/>
      <c r="KZN14"/>
      <c r="KZO14"/>
      <c r="KZP14"/>
      <c r="KZQ14"/>
      <c r="KZR14"/>
      <c r="KZS14"/>
      <c r="KZT14"/>
      <c r="KZU14"/>
      <c r="KZV14"/>
      <c r="KZW14"/>
      <c r="KZX14"/>
      <c r="KZY14"/>
      <c r="KZZ14"/>
      <c r="LAA14"/>
      <c r="LAB14"/>
      <c r="LAC14"/>
      <c r="LAD14"/>
      <c r="LAE14"/>
      <c r="LAF14"/>
      <c r="LAG14"/>
      <c r="LAH14"/>
      <c r="LAI14"/>
      <c r="LAJ14"/>
      <c r="LAK14"/>
      <c r="LAL14"/>
      <c r="LAM14"/>
      <c r="LAN14"/>
      <c r="LAO14"/>
      <c r="LAP14"/>
      <c r="LAQ14"/>
      <c r="LAR14"/>
      <c r="LAS14"/>
      <c r="LAT14"/>
      <c r="LAU14"/>
      <c r="LAV14"/>
      <c r="LAW14"/>
      <c r="LAX14"/>
      <c r="LAY14"/>
      <c r="LAZ14"/>
      <c r="LBA14"/>
      <c r="LBB14"/>
      <c r="LBC14"/>
      <c r="LBD14"/>
      <c r="LBE14"/>
      <c r="LBF14"/>
      <c r="LBG14"/>
      <c r="LBH14"/>
      <c r="LBI14"/>
      <c r="LBJ14"/>
      <c r="LBK14"/>
      <c r="LBL14"/>
      <c r="LBM14"/>
      <c r="LBN14"/>
      <c r="LBO14"/>
      <c r="LBP14"/>
      <c r="LBQ14"/>
      <c r="LBR14"/>
      <c r="LBS14"/>
      <c r="LBT14"/>
      <c r="LBU14"/>
      <c r="LBV14"/>
      <c r="LBW14"/>
      <c r="LBX14"/>
      <c r="LBY14"/>
      <c r="LBZ14"/>
      <c r="LCA14"/>
      <c r="LCB14"/>
      <c r="LCC14"/>
      <c r="LCD14"/>
      <c r="LCE14"/>
      <c r="LCF14"/>
      <c r="LCG14"/>
      <c r="LCH14"/>
      <c r="LCI14"/>
      <c r="LCJ14"/>
      <c r="LCK14"/>
      <c r="LCL14"/>
      <c r="LCM14"/>
      <c r="LCN14"/>
      <c r="LCO14"/>
      <c r="LCP14"/>
      <c r="LCQ14"/>
      <c r="LCR14"/>
      <c r="LCS14"/>
      <c r="LCT14"/>
      <c r="LCU14"/>
      <c r="LCV14"/>
      <c r="LCW14"/>
      <c r="LCX14"/>
      <c r="LCY14"/>
      <c r="LCZ14"/>
      <c r="LDA14"/>
      <c r="LDB14"/>
      <c r="LDC14"/>
      <c r="LDD14"/>
      <c r="LDE14"/>
      <c r="LDF14"/>
      <c r="LDG14"/>
      <c r="LDH14"/>
      <c r="LDI14"/>
      <c r="LDJ14"/>
      <c r="LDK14"/>
      <c r="LDL14"/>
      <c r="LDM14"/>
      <c r="LDN14"/>
      <c r="LDO14"/>
      <c r="LDP14"/>
      <c r="LDQ14"/>
      <c r="LDR14"/>
      <c r="LDS14"/>
      <c r="LDT14"/>
      <c r="LDU14"/>
      <c r="LDV14"/>
      <c r="LDW14"/>
      <c r="LDX14"/>
      <c r="LDY14"/>
      <c r="LDZ14"/>
      <c r="LEA14"/>
      <c r="LEB14"/>
      <c r="LEC14"/>
      <c r="LED14"/>
      <c r="LEE14"/>
      <c r="LEF14"/>
      <c r="LEG14"/>
      <c r="LEH14"/>
      <c r="LEI14"/>
      <c r="LEJ14"/>
      <c r="LEK14"/>
      <c r="LEL14"/>
      <c r="LEM14"/>
      <c r="LEN14"/>
      <c r="LEO14"/>
      <c r="LEP14"/>
      <c r="LEQ14"/>
      <c r="LER14"/>
      <c r="LES14"/>
      <c r="LET14"/>
      <c r="LEU14"/>
      <c r="LEV14"/>
      <c r="LEW14"/>
      <c r="LEX14"/>
      <c r="LEY14"/>
      <c r="LEZ14"/>
      <c r="LFA14"/>
      <c r="LFB14"/>
      <c r="LFC14"/>
      <c r="LFD14"/>
      <c r="LFE14"/>
      <c r="LFF14"/>
      <c r="LFG14"/>
      <c r="LFH14"/>
      <c r="LFI14"/>
      <c r="LFJ14"/>
      <c r="LFK14"/>
      <c r="LFL14"/>
      <c r="LFM14"/>
      <c r="LFN14"/>
      <c r="LFO14"/>
      <c r="LFP14"/>
      <c r="LFQ14"/>
      <c r="LFR14"/>
      <c r="LFS14"/>
      <c r="LFT14"/>
      <c r="LFU14"/>
      <c r="LFV14"/>
      <c r="LFW14"/>
      <c r="LFX14"/>
      <c r="LFY14"/>
      <c r="LFZ14"/>
      <c r="LGA14"/>
      <c r="LGB14"/>
      <c r="LGC14"/>
      <c r="LGD14"/>
      <c r="LGE14"/>
      <c r="LGF14"/>
      <c r="LGG14"/>
      <c r="LGH14"/>
      <c r="LGI14"/>
      <c r="LGJ14"/>
      <c r="LGK14"/>
      <c r="LGL14"/>
      <c r="LGM14"/>
      <c r="LGN14"/>
      <c r="LGO14"/>
      <c r="LGP14"/>
      <c r="LGQ14"/>
      <c r="LGR14"/>
      <c r="LGS14"/>
      <c r="LGT14"/>
      <c r="LGU14"/>
      <c r="LGV14"/>
      <c r="LGW14"/>
      <c r="LGX14"/>
      <c r="LGY14"/>
      <c r="LGZ14"/>
      <c r="LHA14"/>
      <c r="LHB14"/>
      <c r="LHC14"/>
      <c r="LHD14"/>
      <c r="LHE14"/>
      <c r="LHF14"/>
      <c r="LHG14"/>
      <c r="LHH14"/>
      <c r="LHI14"/>
      <c r="LHJ14"/>
      <c r="LHK14"/>
      <c r="LHL14"/>
      <c r="LHM14"/>
      <c r="LHN14"/>
      <c r="LHO14"/>
      <c r="LHP14"/>
      <c r="LHQ14"/>
      <c r="LHR14"/>
      <c r="LHS14"/>
      <c r="LHT14"/>
      <c r="LHU14"/>
      <c r="LHV14"/>
      <c r="LHW14"/>
      <c r="LHX14"/>
      <c r="LHY14"/>
      <c r="LHZ14"/>
      <c r="LIA14"/>
      <c r="LIB14"/>
      <c r="LIC14"/>
      <c r="LID14"/>
      <c r="LIE14"/>
      <c r="LIF14"/>
      <c r="LIG14"/>
      <c r="LIH14"/>
      <c r="LII14"/>
      <c r="LIJ14"/>
      <c r="LIK14"/>
      <c r="LIL14"/>
      <c r="LIM14"/>
      <c r="LIN14"/>
      <c r="LIO14"/>
      <c r="LIP14"/>
      <c r="LIQ14"/>
      <c r="LIR14"/>
      <c r="LIS14"/>
      <c r="LIT14"/>
      <c r="LIU14"/>
      <c r="LIV14"/>
      <c r="LIW14"/>
      <c r="LIX14"/>
      <c r="LIY14"/>
      <c r="LIZ14"/>
      <c r="LJA14"/>
      <c r="LJB14"/>
      <c r="LJC14"/>
      <c r="LJD14"/>
      <c r="LJE14"/>
      <c r="LJF14"/>
      <c r="LJG14"/>
      <c r="LJH14"/>
      <c r="LJI14"/>
      <c r="LJJ14"/>
      <c r="LJK14"/>
      <c r="LJL14"/>
      <c r="LJM14"/>
      <c r="LJN14"/>
      <c r="LJO14"/>
      <c r="LJP14"/>
      <c r="LJQ14"/>
      <c r="LJR14"/>
      <c r="LJS14"/>
      <c r="LJT14"/>
      <c r="LJU14"/>
      <c r="LJV14"/>
      <c r="LJW14"/>
      <c r="LJX14"/>
      <c r="LJY14"/>
      <c r="LJZ14"/>
      <c r="LKA14"/>
      <c r="LKB14"/>
      <c r="LKC14"/>
      <c r="LKD14"/>
      <c r="LKE14"/>
      <c r="LKF14"/>
      <c r="LKG14"/>
      <c r="LKH14"/>
      <c r="LKI14"/>
      <c r="LKJ14"/>
      <c r="LKK14"/>
      <c r="LKL14"/>
      <c r="LKM14"/>
      <c r="LKN14"/>
      <c r="LKO14"/>
      <c r="LKP14"/>
      <c r="LKQ14"/>
      <c r="LKR14"/>
      <c r="LKS14"/>
      <c r="LKT14"/>
      <c r="LKU14"/>
      <c r="LKV14"/>
      <c r="LKW14"/>
      <c r="LKX14"/>
      <c r="LKY14"/>
      <c r="LKZ14"/>
      <c r="LLA14"/>
      <c r="LLB14"/>
      <c r="LLC14"/>
      <c r="LLD14"/>
      <c r="LLE14"/>
      <c r="LLF14"/>
      <c r="LLG14"/>
      <c r="LLH14"/>
      <c r="LLI14"/>
      <c r="LLJ14"/>
      <c r="LLK14"/>
      <c r="LLL14"/>
      <c r="LLM14"/>
      <c r="LLN14"/>
      <c r="LLO14"/>
      <c r="LLP14"/>
      <c r="LLQ14"/>
      <c r="LLR14"/>
      <c r="LLS14"/>
      <c r="LLT14"/>
      <c r="LLU14"/>
      <c r="LLV14"/>
      <c r="LLW14"/>
      <c r="LLX14"/>
      <c r="LLY14"/>
      <c r="LLZ14"/>
      <c r="LMA14"/>
      <c r="LMB14"/>
      <c r="LMC14"/>
      <c r="LMD14"/>
      <c r="LME14"/>
      <c r="LMF14"/>
      <c r="LMG14"/>
      <c r="LMH14"/>
      <c r="LMI14"/>
      <c r="LMJ14"/>
      <c r="LMK14"/>
      <c r="LML14"/>
      <c r="LMM14"/>
      <c r="LMN14"/>
      <c r="LMO14"/>
      <c r="LMP14"/>
      <c r="LMQ14"/>
      <c r="LMR14"/>
      <c r="LMS14"/>
      <c r="LMT14"/>
      <c r="LMU14"/>
      <c r="LMV14"/>
      <c r="LMW14"/>
      <c r="LMX14"/>
      <c r="LMY14"/>
      <c r="LMZ14"/>
      <c r="LNA14"/>
      <c r="LNB14"/>
      <c r="LNC14"/>
      <c r="LND14"/>
      <c r="LNE14"/>
      <c r="LNF14"/>
      <c r="LNG14"/>
      <c r="LNH14"/>
      <c r="LNI14"/>
      <c r="LNJ14"/>
      <c r="LNK14"/>
      <c r="LNL14"/>
      <c r="LNM14"/>
      <c r="LNN14"/>
      <c r="LNO14"/>
      <c r="LNP14"/>
      <c r="LNQ14"/>
      <c r="LNR14"/>
      <c r="LNS14"/>
      <c r="LNT14"/>
      <c r="LNU14"/>
      <c r="LNV14"/>
      <c r="LNW14"/>
      <c r="LNX14"/>
      <c r="LNY14"/>
      <c r="LNZ14"/>
      <c r="LOA14"/>
      <c r="LOB14"/>
      <c r="LOC14"/>
      <c r="LOD14"/>
      <c r="LOE14"/>
      <c r="LOF14"/>
      <c r="LOG14"/>
      <c r="LOH14"/>
      <c r="LOI14"/>
      <c r="LOJ14"/>
      <c r="LOK14"/>
      <c r="LOL14"/>
      <c r="LOM14"/>
      <c r="LON14"/>
      <c r="LOO14"/>
      <c r="LOP14"/>
      <c r="LOQ14"/>
      <c r="LOR14"/>
      <c r="LOS14"/>
      <c r="LOT14"/>
      <c r="LOU14"/>
      <c r="LOV14"/>
      <c r="LOW14"/>
      <c r="LOX14"/>
      <c r="LOY14"/>
      <c r="LOZ14"/>
      <c r="LPA14"/>
      <c r="LPB14"/>
      <c r="LPC14"/>
      <c r="LPD14"/>
      <c r="LPE14"/>
      <c r="LPF14"/>
      <c r="LPG14"/>
      <c r="LPH14"/>
      <c r="LPI14"/>
      <c r="LPJ14"/>
      <c r="LPK14"/>
      <c r="LPL14"/>
      <c r="LPM14"/>
      <c r="LPN14"/>
      <c r="LPO14"/>
      <c r="LPP14"/>
      <c r="LPQ14"/>
      <c r="LPR14"/>
      <c r="LPS14"/>
      <c r="LPT14"/>
      <c r="LPU14"/>
      <c r="LPV14"/>
      <c r="LPW14"/>
      <c r="LPX14"/>
      <c r="LPY14"/>
      <c r="LPZ14"/>
      <c r="LQA14"/>
      <c r="LQB14"/>
      <c r="LQC14"/>
      <c r="LQD14"/>
      <c r="LQE14"/>
      <c r="LQF14"/>
      <c r="LQG14"/>
      <c r="LQH14"/>
      <c r="LQI14"/>
      <c r="LQJ14"/>
      <c r="LQK14"/>
      <c r="LQL14"/>
      <c r="LQM14"/>
      <c r="LQN14"/>
      <c r="LQO14"/>
      <c r="LQP14"/>
      <c r="LQQ14"/>
      <c r="LQR14"/>
      <c r="LQS14"/>
      <c r="LQT14"/>
      <c r="LQU14"/>
      <c r="LQV14"/>
      <c r="LQW14"/>
      <c r="LQX14"/>
      <c r="LQY14"/>
      <c r="LQZ14"/>
      <c r="LRA14"/>
      <c r="LRB14"/>
      <c r="LRC14"/>
      <c r="LRD14"/>
      <c r="LRE14"/>
      <c r="LRF14"/>
      <c r="LRG14"/>
      <c r="LRH14"/>
      <c r="LRI14"/>
      <c r="LRJ14"/>
      <c r="LRK14"/>
      <c r="LRL14"/>
      <c r="LRM14"/>
      <c r="LRN14"/>
      <c r="LRO14"/>
      <c r="LRP14"/>
      <c r="LRQ14"/>
      <c r="LRR14"/>
      <c r="LRS14"/>
      <c r="LRT14"/>
      <c r="LRU14"/>
      <c r="LRV14"/>
      <c r="LRW14"/>
      <c r="LRX14"/>
      <c r="LRY14"/>
      <c r="LRZ14"/>
      <c r="LSA14"/>
      <c r="LSB14"/>
      <c r="LSC14"/>
      <c r="LSD14"/>
      <c r="LSE14"/>
      <c r="LSF14"/>
      <c r="LSG14"/>
      <c r="LSH14"/>
      <c r="LSI14"/>
      <c r="LSJ14"/>
      <c r="LSK14"/>
      <c r="LSL14"/>
      <c r="LSM14"/>
      <c r="LSN14"/>
      <c r="LSO14"/>
      <c r="LSP14"/>
      <c r="LSQ14"/>
      <c r="LSR14"/>
      <c r="LSS14"/>
      <c r="LST14"/>
      <c r="LSU14"/>
      <c r="LSV14"/>
      <c r="LSW14"/>
      <c r="LSX14"/>
      <c r="LSY14"/>
      <c r="LSZ14"/>
      <c r="LTA14"/>
      <c r="LTB14"/>
      <c r="LTC14"/>
      <c r="LTD14"/>
      <c r="LTE14"/>
      <c r="LTF14"/>
      <c r="LTG14"/>
      <c r="LTH14"/>
      <c r="LTI14"/>
      <c r="LTJ14"/>
      <c r="LTK14"/>
      <c r="LTL14"/>
      <c r="LTM14"/>
      <c r="LTN14"/>
      <c r="LTO14"/>
      <c r="LTP14"/>
      <c r="LTQ14"/>
      <c r="LTR14"/>
      <c r="LTS14"/>
      <c r="LTT14"/>
      <c r="LTU14"/>
      <c r="LTV14"/>
      <c r="LTW14"/>
      <c r="LTX14"/>
      <c r="LTY14"/>
      <c r="LTZ14"/>
      <c r="LUA14"/>
      <c r="LUB14"/>
      <c r="LUC14"/>
      <c r="LUD14"/>
      <c r="LUE14"/>
      <c r="LUF14"/>
      <c r="LUG14"/>
      <c r="LUH14"/>
      <c r="LUI14"/>
      <c r="LUJ14"/>
      <c r="LUK14"/>
      <c r="LUL14"/>
      <c r="LUM14"/>
      <c r="LUN14"/>
      <c r="LUO14"/>
      <c r="LUP14"/>
      <c r="LUQ14"/>
      <c r="LUR14"/>
      <c r="LUS14"/>
      <c r="LUT14"/>
      <c r="LUU14"/>
      <c r="LUV14"/>
      <c r="LUW14"/>
      <c r="LUX14"/>
      <c r="LUY14"/>
      <c r="LUZ14"/>
      <c r="LVA14"/>
      <c r="LVB14"/>
      <c r="LVC14"/>
      <c r="LVD14"/>
      <c r="LVE14"/>
      <c r="LVF14"/>
      <c r="LVG14"/>
      <c r="LVH14"/>
      <c r="LVI14"/>
      <c r="LVJ14"/>
      <c r="LVK14"/>
      <c r="LVL14"/>
      <c r="LVM14"/>
      <c r="LVN14"/>
      <c r="LVO14"/>
      <c r="LVP14"/>
      <c r="LVQ14"/>
      <c r="LVR14"/>
      <c r="LVS14"/>
      <c r="LVT14"/>
      <c r="LVU14"/>
      <c r="LVV14"/>
      <c r="LVW14"/>
      <c r="LVX14"/>
      <c r="LVY14"/>
      <c r="LVZ14"/>
      <c r="LWA14"/>
      <c r="LWB14"/>
      <c r="LWC14"/>
      <c r="LWD14"/>
      <c r="LWE14"/>
      <c r="LWF14"/>
      <c r="LWG14"/>
      <c r="LWH14"/>
      <c r="LWI14"/>
      <c r="LWJ14"/>
      <c r="LWK14"/>
      <c r="LWL14"/>
      <c r="LWM14"/>
      <c r="LWN14"/>
      <c r="LWO14"/>
      <c r="LWP14"/>
      <c r="LWQ14"/>
      <c r="LWR14"/>
      <c r="LWS14"/>
      <c r="LWT14"/>
      <c r="LWU14"/>
      <c r="LWV14"/>
      <c r="LWW14"/>
      <c r="LWX14"/>
      <c r="LWY14"/>
      <c r="LWZ14"/>
      <c r="LXA14"/>
      <c r="LXB14"/>
      <c r="LXC14"/>
      <c r="LXD14"/>
      <c r="LXE14"/>
      <c r="LXF14"/>
      <c r="LXG14"/>
      <c r="LXH14"/>
      <c r="LXI14"/>
      <c r="LXJ14"/>
      <c r="LXK14"/>
      <c r="LXL14"/>
      <c r="LXM14"/>
      <c r="LXN14"/>
      <c r="LXO14"/>
      <c r="LXP14"/>
      <c r="LXQ14"/>
      <c r="LXR14"/>
      <c r="LXS14"/>
      <c r="LXT14"/>
      <c r="LXU14"/>
      <c r="LXV14"/>
      <c r="LXW14"/>
      <c r="LXX14"/>
      <c r="LXY14"/>
      <c r="LXZ14"/>
      <c r="LYA14"/>
      <c r="LYB14"/>
      <c r="LYC14"/>
      <c r="LYD14"/>
      <c r="LYE14"/>
      <c r="LYF14"/>
      <c r="LYG14"/>
      <c r="LYH14"/>
      <c r="LYI14"/>
      <c r="LYJ14"/>
      <c r="LYK14"/>
      <c r="LYL14"/>
      <c r="LYM14"/>
      <c r="LYN14"/>
      <c r="LYO14"/>
      <c r="LYP14"/>
      <c r="LYQ14"/>
      <c r="LYR14"/>
      <c r="LYS14"/>
      <c r="LYT14"/>
      <c r="LYU14"/>
      <c r="LYV14"/>
      <c r="LYW14"/>
      <c r="LYX14"/>
      <c r="LYY14"/>
      <c r="LYZ14"/>
      <c r="LZA14"/>
      <c r="LZB14"/>
      <c r="LZC14"/>
      <c r="LZD14"/>
      <c r="LZE14"/>
      <c r="LZF14"/>
      <c r="LZG14"/>
      <c r="LZH14"/>
      <c r="LZI14"/>
      <c r="LZJ14"/>
      <c r="LZK14"/>
      <c r="LZL14"/>
      <c r="LZM14"/>
      <c r="LZN14"/>
      <c r="LZO14"/>
      <c r="LZP14"/>
      <c r="LZQ14"/>
      <c r="LZR14"/>
      <c r="LZS14"/>
      <c r="LZT14"/>
      <c r="LZU14"/>
      <c r="LZV14"/>
      <c r="LZW14"/>
      <c r="LZX14"/>
      <c r="LZY14"/>
      <c r="LZZ14"/>
      <c r="MAA14"/>
      <c r="MAB14"/>
      <c r="MAC14"/>
      <c r="MAD14"/>
      <c r="MAE14"/>
      <c r="MAF14"/>
      <c r="MAG14"/>
      <c r="MAH14"/>
      <c r="MAI14"/>
      <c r="MAJ14"/>
      <c r="MAK14"/>
      <c r="MAL14"/>
      <c r="MAM14"/>
      <c r="MAN14"/>
      <c r="MAO14"/>
      <c r="MAP14"/>
      <c r="MAQ14"/>
      <c r="MAR14"/>
      <c r="MAS14"/>
      <c r="MAT14"/>
      <c r="MAU14"/>
      <c r="MAV14"/>
      <c r="MAW14"/>
      <c r="MAX14"/>
      <c r="MAY14"/>
      <c r="MAZ14"/>
      <c r="MBA14"/>
      <c r="MBB14"/>
      <c r="MBC14"/>
      <c r="MBD14"/>
      <c r="MBE14"/>
      <c r="MBF14"/>
      <c r="MBG14"/>
      <c r="MBH14"/>
      <c r="MBI14"/>
      <c r="MBJ14"/>
      <c r="MBK14"/>
      <c r="MBL14"/>
      <c r="MBM14"/>
      <c r="MBN14"/>
      <c r="MBO14"/>
      <c r="MBP14"/>
      <c r="MBQ14"/>
      <c r="MBR14"/>
      <c r="MBS14"/>
      <c r="MBT14"/>
      <c r="MBU14"/>
      <c r="MBV14"/>
      <c r="MBW14"/>
      <c r="MBX14"/>
      <c r="MBY14"/>
      <c r="MBZ14"/>
      <c r="MCA14"/>
      <c r="MCB14"/>
      <c r="MCC14"/>
      <c r="MCD14"/>
      <c r="MCE14"/>
      <c r="MCF14"/>
      <c r="MCG14"/>
      <c r="MCH14"/>
      <c r="MCI14"/>
      <c r="MCJ14"/>
      <c r="MCK14"/>
      <c r="MCL14"/>
      <c r="MCM14"/>
      <c r="MCN14"/>
      <c r="MCO14"/>
      <c r="MCP14"/>
      <c r="MCQ14"/>
      <c r="MCR14"/>
      <c r="MCS14"/>
      <c r="MCT14"/>
      <c r="MCU14"/>
      <c r="MCV14"/>
      <c r="MCW14"/>
      <c r="MCX14"/>
      <c r="MCY14"/>
      <c r="MCZ14"/>
      <c r="MDA14"/>
      <c r="MDB14"/>
      <c r="MDC14"/>
      <c r="MDD14"/>
      <c r="MDE14"/>
      <c r="MDF14"/>
      <c r="MDG14"/>
      <c r="MDH14"/>
      <c r="MDI14"/>
      <c r="MDJ14"/>
      <c r="MDK14"/>
      <c r="MDL14"/>
      <c r="MDM14"/>
      <c r="MDN14"/>
      <c r="MDO14"/>
      <c r="MDP14"/>
      <c r="MDQ14"/>
      <c r="MDR14"/>
      <c r="MDS14"/>
      <c r="MDT14"/>
      <c r="MDU14"/>
      <c r="MDV14"/>
      <c r="MDW14"/>
      <c r="MDX14"/>
      <c r="MDY14"/>
      <c r="MDZ14"/>
      <c r="MEA14"/>
      <c r="MEB14"/>
      <c r="MEC14"/>
      <c r="MED14"/>
      <c r="MEE14"/>
      <c r="MEF14"/>
      <c r="MEG14"/>
      <c r="MEH14"/>
      <c r="MEI14"/>
      <c r="MEJ14"/>
      <c r="MEK14"/>
      <c r="MEL14"/>
      <c r="MEM14"/>
      <c r="MEN14"/>
      <c r="MEO14"/>
      <c r="MEP14"/>
      <c r="MEQ14"/>
      <c r="MER14"/>
      <c r="MES14"/>
      <c r="MET14"/>
      <c r="MEU14"/>
      <c r="MEV14"/>
      <c r="MEW14"/>
      <c r="MEX14"/>
      <c r="MEY14"/>
      <c r="MEZ14"/>
      <c r="MFA14"/>
      <c r="MFB14"/>
      <c r="MFC14"/>
      <c r="MFD14"/>
      <c r="MFE14"/>
      <c r="MFF14"/>
      <c r="MFG14"/>
      <c r="MFH14"/>
      <c r="MFI14"/>
      <c r="MFJ14"/>
      <c r="MFK14"/>
      <c r="MFL14"/>
      <c r="MFM14"/>
      <c r="MFN14"/>
      <c r="MFO14"/>
      <c r="MFP14"/>
      <c r="MFQ14"/>
      <c r="MFR14"/>
      <c r="MFS14"/>
      <c r="MFT14"/>
      <c r="MFU14"/>
      <c r="MFV14"/>
      <c r="MFW14"/>
      <c r="MFX14"/>
      <c r="MFY14"/>
      <c r="MFZ14"/>
      <c r="MGA14"/>
      <c r="MGB14"/>
      <c r="MGC14"/>
      <c r="MGD14"/>
      <c r="MGE14"/>
      <c r="MGF14"/>
      <c r="MGG14"/>
      <c r="MGH14"/>
      <c r="MGI14"/>
      <c r="MGJ14"/>
      <c r="MGK14"/>
      <c r="MGL14"/>
      <c r="MGM14"/>
      <c r="MGN14"/>
      <c r="MGO14"/>
      <c r="MGP14"/>
      <c r="MGQ14"/>
      <c r="MGR14"/>
      <c r="MGS14"/>
      <c r="MGT14"/>
      <c r="MGU14"/>
      <c r="MGV14"/>
      <c r="MGW14"/>
      <c r="MGX14"/>
      <c r="MGY14"/>
      <c r="MGZ14"/>
      <c r="MHA14"/>
      <c r="MHB14"/>
      <c r="MHC14"/>
      <c r="MHD14"/>
      <c r="MHE14"/>
      <c r="MHF14"/>
      <c r="MHG14"/>
      <c r="MHH14"/>
      <c r="MHI14"/>
      <c r="MHJ14"/>
      <c r="MHK14"/>
      <c r="MHL14"/>
      <c r="MHM14"/>
      <c r="MHN14"/>
      <c r="MHO14"/>
      <c r="MHP14"/>
      <c r="MHQ14"/>
      <c r="MHR14"/>
      <c r="MHS14"/>
      <c r="MHT14"/>
      <c r="MHU14"/>
      <c r="MHV14"/>
      <c r="MHW14"/>
      <c r="MHX14"/>
      <c r="MHY14"/>
      <c r="MHZ14"/>
      <c r="MIA14"/>
      <c r="MIB14"/>
      <c r="MIC14"/>
      <c r="MID14"/>
      <c r="MIE14"/>
      <c r="MIF14"/>
      <c r="MIG14"/>
      <c r="MIH14"/>
      <c r="MII14"/>
      <c r="MIJ14"/>
      <c r="MIK14"/>
      <c r="MIL14"/>
      <c r="MIM14"/>
      <c r="MIN14"/>
      <c r="MIO14"/>
      <c r="MIP14"/>
      <c r="MIQ14"/>
      <c r="MIR14"/>
      <c r="MIS14"/>
      <c r="MIT14"/>
      <c r="MIU14"/>
      <c r="MIV14"/>
      <c r="MIW14"/>
      <c r="MIX14"/>
      <c r="MIY14"/>
      <c r="MIZ14"/>
      <c r="MJA14"/>
      <c r="MJB14"/>
      <c r="MJC14"/>
      <c r="MJD14"/>
      <c r="MJE14"/>
      <c r="MJF14"/>
      <c r="MJG14"/>
      <c r="MJH14"/>
      <c r="MJI14"/>
      <c r="MJJ14"/>
      <c r="MJK14"/>
      <c r="MJL14"/>
      <c r="MJM14"/>
      <c r="MJN14"/>
      <c r="MJO14"/>
      <c r="MJP14"/>
      <c r="MJQ14"/>
      <c r="MJR14"/>
      <c r="MJS14"/>
      <c r="MJT14"/>
      <c r="MJU14"/>
      <c r="MJV14"/>
      <c r="MJW14"/>
      <c r="MJX14"/>
      <c r="MJY14"/>
      <c r="MJZ14"/>
      <c r="MKA14"/>
      <c r="MKB14"/>
      <c r="MKC14"/>
      <c r="MKD14"/>
      <c r="MKE14"/>
      <c r="MKF14"/>
      <c r="MKG14"/>
      <c r="MKH14"/>
      <c r="MKI14"/>
      <c r="MKJ14"/>
      <c r="MKK14"/>
      <c r="MKL14"/>
      <c r="MKM14"/>
      <c r="MKN14"/>
      <c r="MKO14"/>
      <c r="MKP14"/>
      <c r="MKQ14"/>
      <c r="MKR14"/>
      <c r="MKS14"/>
      <c r="MKT14"/>
      <c r="MKU14"/>
      <c r="MKV14"/>
      <c r="MKW14"/>
      <c r="MKX14"/>
      <c r="MKY14"/>
      <c r="MKZ14"/>
      <c r="MLA14"/>
      <c r="MLB14"/>
      <c r="MLC14"/>
      <c r="MLD14"/>
      <c r="MLE14"/>
      <c r="MLF14"/>
      <c r="MLG14"/>
      <c r="MLH14"/>
      <c r="MLI14"/>
      <c r="MLJ14"/>
      <c r="MLK14"/>
      <c r="MLL14"/>
      <c r="MLM14"/>
      <c r="MLN14"/>
      <c r="MLO14"/>
      <c r="MLP14"/>
      <c r="MLQ14"/>
      <c r="MLR14"/>
      <c r="MLS14"/>
      <c r="MLT14"/>
      <c r="MLU14"/>
      <c r="MLV14"/>
      <c r="MLW14"/>
      <c r="MLX14"/>
      <c r="MLY14"/>
      <c r="MLZ14"/>
      <c r="MMA14"/>
      <c r="MMB14"/>
      <c r="MMC14"/>
      <c r="MMD14"/>
      <c r="MME14"/>
      <c r="MMF14"/>
      <c r="MMG14"/>
      <c r="MMH14"/>
      <c r="MMI14"/>
      <c r="MMJ14"/>
      <c r="MMK14"/>
      <c r="MML14"/>
      <c r="MMM14"/>
      <c r="MMN14"/>
      <c r="MMO14"/>
      <c r="MMP14"/>
      <c r="MMQ14"/>
      <c r="MMR14"/>
      <c r="MMS14"/>
      <c r="MMT14"/>
      <c r="MMU14"/>
      <c r="MMV14"/>
      <c r="MMW14"/>
      <c r="MMX14"/>
      <c r="MMY14"/>
      <c r="MMZ14"/>
      <c r="MNA14"/>
      <c r="MNB14"/>
      <c r="MNC14"/>
      <c r="MND14"/>
      <c r="MNE14"/>
      <c r="MNF14"/>
      <c r="MNG14"/>
      <c r="MNH14"/>
      <c r="MNI14"/>
      <c r="MNJ14"/>
      <c r="MNK14"/>
      <c r="MNL14"/>
      <c r="MNM14"/>
      <c r="MNN14"/>
      <c r="MNO14"/>
      <c r="MNP14"/>
      <c r="MNQ14"/>
      <c r="MNR14"/>
      <c r="MNS14"/>
      <c r="MNT14"/>
      <c r="MNU14"/>
      <c r="MNV14"/>
      <c r="MNW14"/>
      <c r="MNX14"/>
      <c r="MNY14"/>
      <c r="MNZ14"/>
      <c r="MOA14"/>
      <c r="MOB14"/>
      <c r="MOC14"/>
      <c r="MOD14"/>
      <c r="MOE14"/>
      <c r="MOF14"/>
      <c r="MOG14"/>
      <c r="MOH14"/>
      <c r="MOI14"/>
      <c r="MOJ14"/>
      <c r="MOK14"/>
      <c r="MOL14"/>
      <c r="MOM14"/>
      <c r="MON14"/>
      <c r="MOO14"/>
      <c r="MOP14"/>
      <c r="MOQ14"/>
      <c r="MOR14"/>
      <c r="MOS14"/>
      <c r="MOT14"/>
      <c r="MOU14"/>
      <c r="MOV14"/>
      <c r="MOW14"/>
      <c r="MOX14"/>
      <c r="MOY14"/>
      <c r="MOZ14"/>
      <c r="MPA14"/>
      <c r="MPB14"/>
      <c r="MPC14"/>
      <c r="MPD14"/>
      <c r="MPE14"/>
      <c r="MPF14"/>
      <c r="MPG14"/>
      <c r="MPH14"/>
      <c r="MPI14"/>
      <c r="MPJ14"/>
      <c r="MPK14"/>
      <c r="MPL14"/>
      <c r="MPM14"/>
      <c r="MPN14"/>
      <c r="MPO14"/>
      <c r="MPP14"/>
      <c r="MPQ14"/>
      <c r="MPR14"/>
      <c r="MPS14"/>
      <c r="MPT14"/>
      <c r="MPU14"/>
      <c r="MPV14"/>
      <c r="MPW14"/>
      <c r="MPX14"/>
      <c r="MPY14"/>
      <c r="MPZ14"/>
      <c r="MQA14"/>
      <c r="MQB14"/>
      <c r="MQC14"/>
      <c r="MQD14"/>
      <c r="MQE14"/>
      <c r="MQF14"/>
      <c r="MQG14"/>
      <c r="MQH14"/>
      <c r="MQI14"/>
      <c r="MQJ14"/>
      <c r="MQK14"/>
      <c r="MQL14"/>
      <c r="MQM14"/>
      <c r="MQN14"/>
      <c r="MQO14"/>
      <c r="MQP14"/>
      <c r="MQQ14"/>
      <c r="MQR14"/>
      <c r="MQS14"/>
      <c r="MQT14"/>
      <c r="MQU14"/>
      <c r="MQV14"/>
      <c r="MQW14"/>
      <c r="MQX14"/>
      <c r="MQY14"/>
      <c r="MQZ14"/>
      <c r="MRA14"/>
      <c r="MRB14"/>
      <c r="MRC14"/>
      <c r="MRD14"/>
      <c r="MRE14"/>
      <c r="MRF14"/>
      <c r="MRG14"/>
      <c r="MRH14"/>
      <c r="MRI14"/>
      <c r="MRJ14"/>
      <c r="MRK14"/>
      <c r="MRL14"/>
      <c r="MRM14"/>
      <c r="MRN14"/>
      <c r="MRO14"/>
      <c r="MRP14"/>
      <c r="MRQ14"/>
      <c r="MRR14"/>
      <c r="MRS14"/>
      <c r="MRT14"/>
      <c r="MRU14"/>
      <c r="MRV14"/>
      <c r="MRW14"/>
      <c r="MRX14"/>
      <c r="MRY14"/>
      <c r="MRZ14"/>
      <c r="MSA14"/>
      <c r="MSB14"/>
      <c r="MSC14"/>
      <c r="MSD14"/>
      <c r="MSE14"/>
      <c r="MSF14"/>
      <c r="MSG14"/>
      <c r="MSH14"/>
      <c r="MSI14"/>
      <c r="MSJ14"/>
      <c r="MSK14"/>
      <c r="MSL14"/>
      <c r="MSM14"/>
      <c r="MSN14"/>
      <c r="MSO14"/>
      <c r="MSP14"/>
      <c r="MSQ14"/>
      <c r="MSR14"/>
      <c r="MSS14"/>
      <c r="MST14"/>
      <c r="MSU14"/>
      <c r="MSV14"/>
      <c r="MSW14"/>
      <c r="MSX14"/>
      <c r="MSY14"/>
      <c r="MSZ14"/>
      <c r="MTA14"/>
      <c r="MTB14"/>
      <c r="MTC14"/>
      <c r="MTD14"/>
      <c r="MTE14"/>
      <c r="MTF14"/>
      <c r="MTG14"/>
      <c r="MTH14"/>
      <c r="MTI14"/>
      <c r="MTJ14"/>
      <c r="MTK14"/>
      <c r="MTL14"/>
      <c r="MTM14"/>
      <c r="MTN14"/>
      <c r="MTO14"/>
      <c r="MTP14"/>
      <c r="MTQ14"/>
      <c r="MTR14"/>
      <c r="MTS14"/>
      <c r="MTT14"/>
      <c r="MTU14"/>
      <c r="MTV14"/>
      <c r="MTW14"/>
      <c r="MTX14"/>
      <c r="MTY14"/>
      <c r="MTZ14"/>
      <c r="MUA14"/>
      <c r="MUB14"/>
      <c r="MUC14"/>
      <c r="MUD14"/>
      <c r="MUE14"/>
      <c r="MUF14"/>
      <c r="MUG14"/>
      <c r="MUH14"/>
      <c r="MUI14"/>
      <c r="MUJ14"/>
      <c r="MUK14"/>
      <c r="MUL14"/>
      <c r="MUM14"/>
      <c r="MUN14"/>
      <c r="MUO14"/>
      <c r="MUP14"/>
      <c r="MUQ14"/>
      <c r="MUR14"/>
      <c r="MUS14"/>
      <c r="MUT14"/>
      <c r="MUU14"/>
      <c r="MUV14"/>
      <c r="MUW14"/>
      <c r="MUX14"/>
      <c r="MUY14"/>
      <c r="MUZ14"/>
      <c r="MVA14"/>
      <c r="MVB14"/>
      <c r="MVC14"/>
      <c r="MVD14"/>
      <c r="MVE14"/>
      <c r="MVF14"/>
      <c r="MVG14"/>
      <c r="MVH14"/>
      <c r="MVI14"/>
      <c r="MVJ14"/>
      <c r="MVK14"/>
      <c r="MVL14"/>
      <c r="MVM14"/>
      <c r="MVN14"/>
      <c r="MVO14"/>
      <c r="MVP14"/>
      <c r="MVQ14"/>
      <c r="MVR14"/>
      <c r="MVS14"/>
      <c r="MVT14"/>
      <c r="MVU14"/>
      <c r="MVV14"/>
      <c r="MVW14"/>
      <c r="MVX14"/>
      <c r="MVY14"/>
      <c r="MVZ14"/>
      <c r="MWA14"/>
      <c r="MWB14"/>
      <c r="MWC14"/>
      <c r="MWD14"/>
      <c r="MWE14"/>
      <c r="MWF14"/>
      <c r="MWG14"/>
      <c r="MWH14"/>
      <c r="MWI14"/>
      <c r="MWJ14"/>
      <c r="MWK14"/>
      <c r="MWL14"/>
      <c r="MWM14"/>
      <c r="MWN14"/>
      <c r="MWO14"/>
      <c r="MWP14"/>
      <c r="MWQ14"/>
      <c r="MWR14"/>
      <c r="MWS14"/>
      <c r="MWT14"/>
      <c r="MWU14"/>
      <c r="MWV14"/>
      <c r="MWW14"/>
      <c r="MWX14"/>
      <c r="MWY14"/>
      <c r="MWZ14"/>
      <c r="MXA14"/>
      <c r="MXB14"/>
      <c r="MXC14"/>
      <c r="MXD14"/>
      <c r="MXE14"/>
      <c r="MXF14"/>
      <c r="MXG14"/>
      <c r="MXH14"/>
      <c r="MXI14"/>
      <c r="MXJ14"/>
      <c r="MXK14"/>
      <c r="MXL14"/>
      <c r="MXM14"/>
      <c r="MXN14"/>
      <c r="MXO14"/>
      <c r="MXP14"/>
      <c r="MXQ14"/>
      <c r="MXR14"/>
      <c r="MXS14"/>
      <c r="MXT14"/>
      <c r="MXU14"/>
      <c r="MXV14"/>
      <c r="MXW14"/>
      <c r="MXX14"/>
      <c r="MXY14"/>
      <c r="MXZ14"/>
      <c r="MYA14"/>
      <c r="MYB14"/>
      <c r="MYC14"/>
      <c r="MYD14"/>
      <c r="MYE14"/>
      <c r="MYF14"/>
      <c r="MYG14"/>
      <c r="MYH14"/>
      <c r="MYI14"/>
      <c r="MYJ14"/>
      <c r="MYK14"/>
      <c r="MYL14"/>
      <c r="MYM14"/>
      <c r="MYN14"/>
      <c r="MYO14"/>
      <c r="MYP14"/>
      <c r="MYQ14"/>
      <c r="MYR14"/>
      <c r="MYS14"/>
      <c r="MYT14"/>
      <c r="MYU14"/>
      <c r="MYV14"/>
      <c r="MYW14"/>
      <c r="MYX14"/>
      <c r="MYY14"/>
      <c r="MYZ14"/>
      <c r="MZA14"/>
      <c r="MZB14"/>
      <c r="MZC14"/>
      <c r="MZD14"/>
      <c r="MZE14"/>
      <c r="MZF14"/>
      <c r="MZG14"/>
      <c r="MZH14"/>
      <c r="MZI14"/>
      <c r="MZJ14"/>
      <c r="MZK14"/>
      <c r="MZL14"/>
      <c r="MZM14"/>
      <c r="MZN14"/>
      <c r="MZO14"/>
      <c r="MZP14"/>
      <c r="MZQ14"/>
      <c r="MZR14"/>
      <c r="MZS14"/>
      <c r="MZT14"/>
      <c r="MZU14"/>
      <c r="MZV14"/>
      <c r="MZW14"/>
      <c r="MZX14"/>
      <c r="MZY14"/>
      <c r="MZZ14"/>
      <c r="NAA14"/>
      <c r="NAB14"/>
      <c r="NAC14"/>
      <c r="NAD14"/>
      <c r="NAE14"/>
      <c r="NAF14"/>
      <c r="NAG14"/>
      <c r="NAH14"/>
      <c r="NAI14"/>
      <c r="NAJ14"/>
      <c r="NAK14"/>
      <c r="NAL14"/>
      <c r="NAM14"/>
      <c r="NAN14"/>
      <c r="NAO14"/>
      <c r="NAP14"/>
      <c r="NAQ14"/>
      <c r="NAR14"/>
      <c r="NAS14"/>
      <c r="NAT14"/>
      <c r="NAU14"/>
      <c r="NAV14"/>
      <c r="NAW14"/>
      <c r="NAX14"/>
      <c r="NAY14"/>
      <c r="NAZ14"/>
      <c r="NBA14"/>
      <c r="NBB14"/>
      <c r="NBC14"/>
      <c r="NBD14"/>
      <c r="NBE14"/>
      <c r="NBF14"/>
      <c r="NBG14"/>
      <c r="NBH14"/>
      <c r="NBI14"/>
      <c r="NBJ14"/>
      <c r="NBK14"/>
      <c r="NBL14"/>
      <c r="NBM14"/>
      <c r="NBN14"/>
      <c r="NBO14"/>
      <c r="NBP14"/>
      <c r="NBQ14"/>
      <c r="NBR14"/>
      <c r="NBS14"/>
      <c r="NBT14"/>
      <c r="NBU14"/>
      <c r="NBV14"/>
      <c r="NBW14"/>
      <c r="NBX14"/>
      <c r="NBY14"/>
      <c r="NBZ14"/>
      <c r="NCA14"/>
      <c r="NCB14"/>
      <c r="NCC14"/>
      <c r="NCD14"/>
      <c r="NCE14"/>
      <c r="NCF14"/>
      <c r="NCG14"/>
      <c r="NCH14"/>
      <c r="NCI14"/>
      <c r="NCJ14"/>
      <c r="NCK14"/>
      <c r="NCL14"/>
      <c r="NCM14"/>
      <c r="NCN14"/>
      <c r="NCO14"/>
      <c r="NCP14"/>
      <c r="NCQ14"/>
      <c r="NCR14"/>
      <c r="NCS14"/>
      <c r="NCT14"/>
      <c r="NCU14"/>
      <c r="NCV14"/>
      <c r="NCW14"/>
      <c r="NCX14"/>
      <c r="NCY14"/>
      <c r="NCZ14"/>
      <c r="NDA14"/>
      <c r="NDB14"/>
      <c r="NDC14"/>
      <c r="NDD14"/>
      <c r="NDE14"/>
      <c r="NDF14"/>
      <c r="NDG14"/>
      <c r="NDH14"/>
      <c r="NDI14"/>
      <c r="NDJ14"/>
      <c r="NDK14"/>
      <c r="NDL14"/>
      <c r="NDM14"/>
      <c r="NDN14"/>
      <c r="NDO14"/>
      <c r="NDP14"/>
      <c r="NDQ14"/>
      <c r="NDR14"/>
      <c r="NDS14"/>
      <c r="NDT14"/>
      <c r="NDU14"/>
      <c r="NDV14"/>
      <c r="NDW14"/>
      <c r="NDX14"/>
      <c r="NDY14"/>
      <c r="NDZ14"/>
      <c r="NEA14"/>
      <c r="NEB14"/>
      <c r="NEC14"/>
      <c r="NED14"/>
      <c r="NEE14"/>
      <c r="NEF14"/>
      <c r="NEG14"/>
      <c r="NEH14"/>
      <c r="NEI14"/>
      <c r="NEJ14"/>
      <c r="NEK14"/>
      <c r="NEL14"/>
      <c r="NEM14"/>
      <c r="NEN14"/>
      <c r="NEO14"/>
      <c r="NEP14"/>
      <c r="NEQ14"/>
      <c r="NER14"/>
      <c r="NES14"/>
      <c r="NET14"/>
      <c r="NEU14"/>
      <c r="NEV14"/>
      <c r="NEW14"/>
      <c r="NEX14"/>
      <c r="NEY14"/>
      <c r="NEZ14"/>
      <c r="NFA14"/>
      <c r="NFB14"/>
      <c r="NFC14"/>
      <c r="NFD14"/>
      <c r="NFE14"/>
      <c r="NFF14"/>
      <c r="NFG14"/>
      <c r="NFH14"/>
      <c r="NFI14"/>
      <c r="NFJ14"/>
      <c r="NFK14"/>
      <c r="NFL14"/>
      <c r="NFM14"/>
      <c r="NFN14"/>
      <c r="NFO14"/>
      <c r="NFP14"/>
      <c r="NFQ14"/>
      <c r="NFR14"/>
      <c r="NFS14"/>
      <c r="NFT14"/>
      <c r="NFU14"/>
      <c r="NFV14"/>
      <c r="NFW14"/>
      <c r="NFX14"/>
      <c r="NFY14"/>
      <c r="NFZ14"/>
      <c r="NGA14"/>
      <c r="NGB14"/>
      <c r="NGC14"/>
      <c r="NGD14"/>
      <c r="NGE14"/>
      <c r="NGF14"/>
      <c r="NGG14"/>
      <c r="NGH14"/>
      <c r="NGI14"/>
      <c r="NGJ14"/>
      <c r="NGK14"/>
      <c r="NGL14"/>
      <c r="NGM14"/>
      <c r="NGN14"/>
      <c r="NGO14"/>
      <c r="NGP14"/>
      <c r="NGQ14"/>
      <c r="NGR14"/>
      <c r="NGS14"/>
      <c r="NGT14"/>
      <c r="NGU14"/>
      <c r="NGV14"/>
      <c r="NGW14"/>
      <c r="NGX14"/>
      <c r="NGY14"/>
      <c r="NGZ14"/>
      <c r="NHA14"/>
      <c r="NHB14"/>
      <c r="NHC14"/>
      <c r="NHD14"/>
      <c r="NHE14"/>
      <c r="NHF14"/>
      <c r="NHG14"/>
      <c r="NHH14"/>
      <c r="NHI14"/>
      <c r="NHJ14"/>
      <c r="NHK14"/>
      <c r="NHL14"/>
      <c r="NHM14"/>
      <c r="NHN14"/>
      <c r="NHO14"/>
      <c r="NHP14"/>
      <c r="NHQ14"/>
      <c r="NHR14"/>
      <c r="NHS14"/>
      <c r="NHT14"/>
      <c r="NHU14"/>
      <c r="NHV14"/>
      <c r="NHW14"/>
      <c r="NHX14"/>
      <c r="NHY14"/>
      <c r="NHZ14"/>
      <c r="NIA14"/>
      <c r="NIB14"/>
      <c r="NIC14"/>
      <c r="NID14"/>
      <c r="NIE14"/>
      <c r="NIF14"/>
      <c r="NIG14"/>
      <c r="NIH14"/>
      <c r="NII14"/>
      <c r="NIJ14"/>
      <c r="NIK14"/>
      <c r="NIL14"/>
      <c r="NIM14"/>
      <c r="NIN14"/>
      <c r="NIO14"/>
      <c r="NIP14"/>
      <c r="NIQ14"/>
      <c r="NIR14"/>
      <c r="NIS14"/>
      <c r="NIT14"/>
      <c r="NIU14"/>
      <c r="NIV14"/>
      <c r="NIW14"/>
      <c r="NIX14"/>
      <c r="NIY14"/>
      <c r="NIZ14"/>
      <c r="NJA14"/>
      <c r="NJB14"/>
      <c r="NJC14"/>
      <c r="NJD14"/>
      <c r="NJE14"/>
      <c r="NJF14"/>
      <c r="NJG14"/>
      <c r="NJH14"/>
      <c r="NJI14"/>
      <c r="NJJ14"/>
      <c r="NJK14"/>
      <c r="NJL14"/>
      <c r="NJM14"/>
      <c r="NJN14"/>
      <c r="NJO14"/>
      <c r="NJP14"/>
      <c r="NJQ14"/>
      <c r="NJR14"/>
      <c r="NJS14"/>
      <c r="NJT14"/>
      <c r="NJU14"/>
      <c r="NJV14"/>
      <c r="NJW14"/>
      <c r="NJX14"/>
      <c r="NJY14"/>
      <c r="NJZ14"/>
      <c r="NKA14"/>
      <c r="NKB14"/>
      <c r="NKC14"/>
      <c r="NKD14"/>
      <c r="NKE14"/>
      <c r="NKF14"/>
      <c r="NKG14"/>
      <c r="NKH14"/>
      <c r="NKI14"/>
      <c r="NKJ14"/>
      <c r="NKK14"/>
      <c r="NKL14"/>
      <c r="NKM14"/>
      <c r="NKN14"/>
      <c r="NKO14"/>
      <c r="NKP14"/>
      <c r="NKQ14"/>
      <c r="NKR14"/>
      <c r="NKS14"/>
      <c r="NKT14"/>
      <c r="NKU14"/>
      <c r="NKV14"/>
      <c r="NKW14"/>
      <c r="NKX14"/>
      <c r="NKY14"/>
      <c r="NKZ14"/>
      <c r="NLA14"/>
      <c r="NLB14"/>
      <c r="NLC14"/>
      <c r="NLD14"/>
      <c r="NLE14"/>
      <c r="NLF14"/>
      <c r="NLG14"/>
      <c r="NLH14"/>
      <c r="NLI14"/>
      <c r="NLJ14"/>
      <c r="NLK14"/>
      <c r="NLL14"/>
      <c r="NLM14"/>
      <c r="NLN14"/>
      <c r="NLO14"/>
      <c r="NLP14"/>
      <c r="NLQ14"/>
      <c r="NLR14"/>
      <c r="NLS14"/>
      <c r="NLT14"/>
      <c r="NLU14"/>
      <c r="NLV14"/>
      <c r="NLW14"/>
      <c r="NLX14"/>
      <c r="NLY14"/>
      <c r="NLZ14"/>
      <c r="NMA14"/>
      <c r="NMB14"/>
      <c r="NMC14"/>
      <c r="NMD14"/>
      <c r="NME14"/>
      <c r="NMF14"/>
      <c r="NMG14"/>
      <c r="NMH14"/>
      <c r="NMI14"/>
      <c r="NMJ14"/>
      <c r="NMK14"/>
      <c r="NML14"/>
      <c r="NMM14"/>
      <c r="NMN14"/>
      <c r="NMO14"/>
      <c r="NMP14"/>
      <c r="NMQ14"/>
      <c r="NMR14"/>
      <c r="NMS14"/>
      <c r="NMT14"/>
      <c r="NMU14"/>
      <c r="NMV14"/>
      <c r="NMW14"/>
      <c r="NMX14"/>
      <c r="NMY14"/>
      <c r="NMZ14"/>
      <c r="NNA14"/>
      <c r="NNB14"/>
      <c r="NNC14"/>
      <c r="NND14"/>
      <c r="NNE14"/>
      <c r="NNF14"/>
      <c r="NNG14"/>
      <c r="NNH14"/>
      <c r="NNI14"/>
      <c r="NNJ14"/>
      <c r="NNK14"/>
      <c r="NNL14"/>
      <c r="NNM14"/>
      <c r="NNN14"/>
      <c r="NNO14"/>
      <c r="NNP14"/>
      <c r="NNQ14"/>
      <c r="NNR14"/>
      <c r="NNS14"/>
      <c r="NNT14"/>
      <c r="NNU14"/>
      <c r="NNV14"/>
      <c r="NNW14"/>
      <c r="NNX14"/>
      <c r="NNY14"/>
      <c r="NNZ14"/>
      <c r="NOA14"/>
      <c r="NOB14"/>
      <c r="NOC14"/>
      <c r="NOD14"/>
      <c r="NOE14"/>
      <c r="NOF14"/>
      <c r="NOG14"/>
      <c r="NOH14"/>
      <c r="NOI14"/>
      <c r="NOJ14"/>
      <c r="NOK14"/>
      <c r="NOL14"/>
      <c r="NOM14"/>
      <c r="NON14"/>
      <c r="NOO14"/>
      <c r="NOP14"/>
      <c r="NOQ14"/>
      <c r="NOR14"/>
      <c r="NOS14"/>
      <c r="NOT14"/>
      <c r="NOU14"/>
      <c r="NOV14"/>
      <c r="NOW14"/>
      <c r="NOX14"/>
      <c r="NOY14"/>
      <c r="NOZ14"/>
      <c r="NPA14"/>
      <c r="NPB14"/>
      <c r="NPC14"/>
      <c r="NPD14"/>
      <c r="NPE14"/>
      <c r="NPF14"/>
      <c r="NPG14"/>
      <c r="NPH14"/>
      <c r="NPI14"/>
      <c r="NPJ14"/>
      <c r="NPK14"/>
      <c r="NPL14"/>
      <c r="NPM14"/>
      <c r="NPN14"/>
      <c r="NPO14"/>
      <c r="NPP14"/>
      <c r="NPQ14"/>
      <c r="NPR14"/>
      <c r="NPS14"/>
      <c r="NPT14"/>
      <c r="NPU14"/>
      <c r="NPV14"/>
      <c r="NPW14"/>
      <c r="NPX14"/>
      <c r="NPY14"/>
      <c r="NPZ14"/>
      <c r="NQA14"/>
      <c r="NQB14"/>
      <c r="NQC14"/>
      <c r="NQD14"/>
      <c r="NQE14"/>
      <c r="NQF14"/>
      <c r="NQG14"/>
      <c r="NQH14"/>
      <c r="NQI14"/>
      <c r="NQJ14"/>
      <c r="NQK14"/>
      <c r="NQL14"/>
      <c r="NQM14"/>
      <c r="NQN14"/>
      <c r="NQO14"/>
      <c r="NQP14"/>
      <c r="NQQ14"/>
      <c r="NQR14"/>
      <c r="NQS14"/>
      <c r="NQT14"/>
      <c r="NQU14"/>
      <c r="NQV14"/>
      <c r="NQW14"/>
      <c r="NQX14"/>
      <c r="NQY14"/>
      <c r="NQZ14"/>
      <c r="NRA14"/>
      <c r="NRB14"/>
      <c r="NRC14"/>
      <c r="NRD14"/>
      <c r="NRE14"/>
      <c r="NRF14"/>
      <c r="NRG14"/>
      <c r="NRH14"/>
      <c r="NRI14"/>
    </row>
    <row r="15" spans="1:9941" s="54" customFormat="1" ht="12.2" customHeight="1" x14ac:dyDescent="0.2">
      <c r="A15" s="1182" t="s">
        <v>90</v>
      </c>
      <c r="B15" s="854" t="s">
        <v>534</v>
      </c>
      <c r="C15" s="111">
        <f>'1. mell.bevétel_össz'!C14-'26._önként_össz_bev'!C16-'26._államig_össz_bev'!C15</f>
        <v>142059812</v>
      </c>
      <c r="D15" s="266">
        <f>'1. mell.bevétel_össz'!D14-'26._önként_össz_bev'!D16-'26._államig_össz_bev'!D15</f>
        <v>149375054</v>
      </c>
      <c r="E15" s="693">
        <f>'1. mell.bevétel_össz'!E14-'26._önként_össz_bev'!E16-'26._államig_össz_bev'!E15</f>
        <v>161469787</v>
      </c>
      <c r="F15" s="693">
        <f>'1. mell.bevétel_össz'!F14-'26._önként_össz_bev'!F16-'26._államig_össz_bev'!F15</f>
        <v>161469787</v>
      </c>
      <c r="G15" s="693">
        <f>'1. mell.bevétel_össz'!G14-'26._önként_össz_bev'!G16-'26._államig_össz_bev'!G15</f>
        <v>166650023</v>
      </c>
      <c r="H15" s="16">
        <f t="shared" si="2"/>
        <v>5180236</v>
      </c>
      <c r="I15" s="756">
        <f>'1. mell.bevétel_össz'!I14-'26._önként_össz_bev'!I16-'26._államig_össz_bev'!I15</f>
        <v>0</v>
      </c>
      <c r="J15" s="16">
        <f>'1. mell.bevétel_össz'!J14-'26._önként_össz_bev'!J16-'26._államig_össz_bev'!J15</f>
        <v>0</v>
      </c>
      <c r="K15" s="16">
        <f>'1. mell.bevétel_össz'!K14-'26._önként_össz_bev'!K16-'26._államig_össz_bev'!K15</f>
        <v>0</v>
      </c>
      <c r="L15" s="16">
        <f>'1. mell.bevétel_össz'!L14-'26._önként_össz_bev'!L16</f>
        <v>0</v>
      </c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  <c r="UR15"/>
      <c r="US15"/>
      <c r="UT15"/>
      <c r="UU15"/>
      <c r="UV15"/>
      <c r="UW15"/>
      <c r="UX15"/>
      <c r="UY15"/>
      <c r="UZ15"/>
      <c r="VA15"/>
      <c r="VB15"/>
      <c r="VC15"/>
      <c r="VD15"/>
      <c r="VE15"/>
      <c r="VF15"/>
      <c r="VG15"/>
      <c r="VH15"/>
      <c r="VI15"/>
      <c r="VJ15"/>
      <c r="VK15"/>
      <c r="VL15"/>
      <c r="VM15"/>
      <c r="VN15"/>
      <c r="VO15"/>
      <c r="VP15"/>
      <c r="VQ15"/>
      <c r="VR15"/>
      <c r="VS15"/>
      <c r="VT15"/>
      <c r="VU15"/>
      <c r="VV15"/>
      <c r="VW15"/>
      <c r="VX15"/>
      <c r="VY15"/>
      <c r="VZ15"/>
      <c r="WA15"/>
      <c r="WB15"/>
      <c r="WC15"/>
      <c r="WD15"/>
      <c r="WE15"/>
      <c r="WF15"/>
      <c r="WG15"/>
      <c r="WH15"/>
      <c r="WI15"/>
      <c r="WJ15"/>
      <c r="WK15"/>
      <c r="WL15"/>
      <c r="WM15"/>
      <c r="WN15"/>
      <c r="WO15"/>
      <c r="WP15"/>
      <c r="WQ15"/>
      <c r="WR15"/>
      <c r="WS15"/>
      <c r="WT15"/>
      <c r="WU15"/>
      <c r="WV15"/>
      <c r="WW15"/>
      <c r="WX15"/>
      <c r="WY15"/>
      <c r="WZ15"/>
      <c r="XA15"/>
      <c r="XB15"/>
      <c r="XC15"/>
      <c r="XD15"/>
      <c r="XE15"/>
      <c r="XF15"/>
      <c r="XG15"/>
      <c r="XH15"/>
      <c r="XI15"/>
      <c r="XJ15"/>
      <c r="XK15"/>
      <c r="XL15"/>
      <c r="XM15"/>
      <c r="XN15"/>
      <c r="XO15"/>
      <c r="XP15"/>
      <c r="XQ15"/>
      <c r="XR15"/>
      <c r="XS15"/>
      <c r="XT15"/>
      <c r="XU15"/>
      <c r="XV15"/>
      <c r="XW15"/>
      <c r="XX15"/>
      <c r="XY15"/>
      <c r="XZ15"/>
      <c r="YA15"/>
      <c r="YB15"/>
      <c r="YC15"/>
      <c r="YD15"/>
      <c r="YE15"/>
      <c r="YF15"/>
      <c r="YG15"/>
      <c r="YH15"/>
      <c r="YI15"/>
      <c r="YJ15"/>
      <c r="YK15"/>
      <c r="YL15"/>
      <c r="YM15"/>
      <c r="YN15"/>
      <c r="YO15"/>
      <c r="YP15"/>
      <c r="YQ15"/>
      <c r="YR15"/>
      <c r="YS15"/>
      <c r="YT15"/>
      <c r="YU15"/>
      <c r="YV15"/>
      <c r="YW15"/>
      <c r="YX15"/>
      <c r="YY15"/>
      <c r="YZ15"/>
      <c r="ZA15"/>
      <c r="ZB15"/>
      <c r="ZC15"/>
      <c r="ZD15"/>
      <c r="ZE15"/>
      <c r="ZF15"/>
      <c r="ZG15"/>
      <c r="ZH15"/>
      <c r="ZI15"/>
      <c r="ZJ15"/>
      <c r="ZK15"/>
      <c r="ZL15"/>
      <c r="ZM15"/>
      <c r="ZN15"/>
      <c r="ZO15"/>
      <c r="ZP15"/>
      <c r="ZQ15"/>
      <c r="ZR15"/>
      <c r="ZS15"/>
      <c r="ZT15"/>
      <c r="ZU15"/>
      <c r="ZV15"/>
      <c r="ZW15"/>
      <c r="ZX15"/>
      <c r="ZY15"/>
      <c r="ZZ15"/>
      <c r="AAA15"/>
      <c r="AAB15"/>
      <c r="AAC15"/>
      <c r="AAD15"/>
      <c r="AAE15"/>
      <c r="AAF15"/>
      <c r="AAG15"/>
      <c r="AAH15"/>
      <c r="AAI15"/>
      <c r="AAJ15"/>
      <c r="AAK15"/>
      <c r="AAL15"/>
      <c r="AAM15"/>
      <c r="AAN15"/>
      <c r="AAO15"/>
      <c r="AAP15"/>
      <c r="AAQ15"/>
      <c r="AAR15"/>
      <c r="AAS15"/>
      <c r="AAT15"/>
      <c r="AAU15"/>
      <c r="AAV15"/>
      <c r="AAW15"/>
      <c r="AAX15"/>
      <c r="AAY15"/>
      <c r="AAZ15"/>
      <c r="ABA15"/>
      <c r="ABB15"/>
      <c r="ABC15"/>
      <c r="ABD15"/>
      <c r="ABE15"/>
      <c r="ABF15"/>
      <c r="ABG15"/>
      <c r="ABH15"/>
      <c r="ABI15"/>
      <c r="ABJ15"/>
      <c r="ABK15"/>
      <c r="ABL15"/>
      <c r="ABM15"/>
      <c r="ABN15"/>
      <c r="ABO15"/>
      <c r="ABP15"/>
      <c r="ABQ15"/>
      <c r="ABR15"/>
      <c r="ABS15"/>
      <c r="ABT15"/>
      <c r="ABU15"/>
      <c r="ABV15"/>
      <c r="ABW15"/>
      <c r="ABX15"/>
      <c r="ABY15"/>
      <c r="ABZ15"/>
      <c r="ACA15"/>
      <c r="ACB15"/>
      <c r="ACC15"/>
      <c r="ACD15"/>
      <c r="ACE15"/>
      <c r="ACF15"/>
      <c r="ACG15"/>
      <c r="ACH15"/>
      <c r="ACI15"/>
      <c r="ACJ15"/>
      <c r="ACK15"/>
      <c r="ACL15"/>
      <c r="ACM15"/>
      <c r="ACN15"/>
      <c r="ACO15"/>
      <c r="ACP15"/>
      <c r="ACQ15"/>
      <c r="ACR15"/>
      <c r="ACS15"/>
      <c r="ACT15"/>
      <c r="ACU15"/>
      <c r="ACV15"/>
      <c r="ACW15"/>
      <c r="ACX15"/>
      <c r="ACY15"/>
      <c r="ACZ15"/>
      <c r="ADA15"/>
      <c r="ADB15"/>
      <c r="ADC15"/>
      <c r="ADD15"/>
      <c r="ADE15"/>
      <c r="ADF15"/>
      <c r="ADG15"/>
      <c r="ADH15"/>
      <c r="ADI15"/>
      <c r="ADJ15"/>
      <c r="ADK15"/>
      <c r="ADL15"/>
      <c r="ADM15"/>
      <c r="ADN15"/>
      <c r="ADO15"/>
      <c r="ADP15"/>
      <c r="ADQ15"/>
      <c r="ADR15"/>
      <c r="ADS15"/>
      <c r="ADT15"/>
      <c r="ADU15"/>
      <c r="ADV15"/>
      <c r="ADW15"/>
      <c r="ADX15"/>
      <c r="ADY15"/>
      <c r="ADZ15"/>
      <c r="AEA15"/>
      <c r="AEB15"/>
      <c r="AEC15"/>
      <c r="AED15"/>
      <c r="AEE15"/>
      <c r="AEF15"/>
      <c r="AEG15"/>
      <c r="AEH15"/>
      <c r="AEI15"/>
      <c r="AEJ15"/>
      <c r="AEK15"/>
      <c r="AEL15"/>
      <c r="AEM15"/>
      <c r="AEN15"/>
      <c r="AEO15"/>
      <c r="AEP15"/>
      <c r="AEQ15"/>
      <c r="AER15"/>
      <c r="AES15"/>
      <c r="AET15"/>
      <c r="AEU15"/>
      <c r="AEV15"/>
      <c r="AEW15"/>
      <c r="AEX15"/>
      <c r="AEY15"/>
      <c r="AEZ15"/>
      <c r="AFA15"/>
      <c r="AFB15"/>
      <c r="AFC15"/>
      <c r="AFD15"/>
      <c r="AFE15"/>
      <c r="AFF15"/>
      <c r="AFG15"/>
      <c r="AFH15"/>
      <c r="AFI15"/>
      <c r="AFJ15"/>
      <c r="AFK15"/>
      <c r="AFL15"/>
      <c r="AFM15"/>
      <c r="AFN15"/>
      <c r="AFO15"/>
      <c r="AFP15"/>
      <c r="AFQ15"/>
      <c r="AFR15"/>
      <c r="AFS15"/>
      <c r="AFT15"/>
      <c r="AFU15"/>
      <c r="AFV15"/>
      <c r="AFW15"/>
      <c r="AFX15"/>
      <c r="AFY15"/>
      <c r="AFZ15"/>
      <c r="AGA15"/>
      <c r="AGB15"/>
      <c r="AGC15"/>
      <c r="AGD15"/>
      <c r="AGE15"/>
      <c r="AGF15"/>
      <c r="AGG15"/>
      <c r="AGH15"/>
      <c r="AGI15"/>
      <c r="AGJ15"/>
      <c r="AGK15"/>
      <c r="AGL15"/>
      <c r="AGM15"/>
      <c r="AGN15"/>
      <c r="AGO15"/>
      <c r="AGP15"/>
      <c r="AGQ15"/>
      <c r="AGR15"/>
      <c r="AGS15"/>
      <c r="AGT15"/>
      <c r="AGU15"/>
      <c r="AGV15"/>
      <c r="AGW15"/>
      <c r="AGX15"/>
      <c r="AGY15"/>
      <c r="AGZ15"/>
      <c r="AHA15"/>
      <c r="AHB15"/>
      <c r="AHC15"/>
      <c r="AHD15"/>
      <c r="AHE15"/>
      <c r="AHF15"/>
      <c r="AHG15"/>
      <c r="AHH15"/>
      <c r="AHI15"/>
      <c r="AHJ15"/>
      <c r="AHK15"/>
      <c r="AHL15"/>
      <c r="AHM15"/>
      <c r="AHN15"/>
      <c r="AHO15"/>
      <c r="AHP15"/>
      <c r="AHQ15"/>
      <c r="AHR15"/>
      <c r="AHS15"/>
      <c r="AHT15"/>
      <c r="AHU15"/>
      <c r="AHV15"/>
      <c r="AHW15"/>
      <c r="AHX15"/>
      <c r="AHY15"/>
      <c r="AHZ15"/>
      <c r="AIA15"/>
      <c r="AIB15"/>
      <c r="AIC15"/>
      <c r="AID15"/>
      <c r="AIE15"/>
      <c r="AIF15"/>
      <c r="AIG15"/>
      <c r="AIH15"/>
      <c r="AII15"/>
      <c r="AIJ15"/>
      <c r="AIK15"/>
      <c r="AIL15"/>
      <c r="AIM15"/>
      <c r="AIN15"/>
      <c r="AIO15"/>
      <c r="AIP15"/>
      <c r="AIQ15"/>
      <c r="AIR15"/>
      <c r="AIS15"/>
      <c r="AIT15"/>
      <c r="AIU15"/>
      <c r="AIV15"/>
      <c r="AIW15"/>
      <c r="AIX15"/>
      <c r="AIY15"/>
      <c r="AIZ15"/>
      <c r="AJA15"/>
      <c r="AJB15"/>
      <c r="AJC15"/>
      <c r="AJD15"/>
      <c r="AJE15"/>
      <c r="AJF15"/>
      <c r="AJG15"/>
      <c r="AJH15"/>
      <c r="AJI15"/>
      <c r="AJJ15"/>
      <c r="AJK15"/>
      <c r="AJL15"/>
      <c r="AJM15"/>
      <c r="AJN15"/>
      <c r="AJO15"/>
      <c r="AJP15"/>
      <c r="AJQ15"/>
      <c r="AJR15"/>
      <c r="AJS15"/>
      <c r="AJT15"/>
      <c r="AJU15"/>
      <c r="AJV15"/>
      <c r="AJW15"/>
      <c r="AJX15"/>
      <c r="AJY15"/>
      <c r="AJZ15"/>
      <c r="AKA15"/>
      <c r="AKB15"/>
      <c r="AKC15"/>
      <c r="AKD15"/>
      <c r="AKE15"/>
      <c r="AKF15"/>
      <c r="AKG15"/>
      <c r="AKH15"/>
      <c r="AKI15"/>
      <c r="AKJ15"/>
      <c r="AKK15"/>
      <c r="AKL15"/>
      <c r="AKM15"/>
      <c r="AKN15"/>
      <c r="AKO15"/>
      <c r="AKP15"/>
      <c r="AKQ15"/>
      <c r="AKR15"/>
      <c r="AKS15"/>
      <c r="AKT15"/>
      <c r="AKU15"/>
      <c r="AKV15"/>
      <c r="AKW15"/>
      <c r="AKX15"/>
      <c r="AKY15"/>
      <c r="AKZ15"/>
      <c r="ALA15"/>
      <c r="ALB15"/>
      <c r="ALC15"/>
      <c r="ALD15"/>
      <c r="ALE15"/>
      <c r="ALF15"/>
      <c r="ALG15"/>
      <c r="ALH15"/>
      <c r="ALI15"/>
      <c r="ALJ15"/>
      <c r="ALK15"/>
      <c r="ALL15"/>
      <c r="ALM15"/>
      <c r="ALN15"/>
      <c r="ALO15"/>
      <c r="ALP15"/>
      <c r="ALQ15"/>
      <c r="ALR15"/>
      <c r="ALS15"/>
      <c r="ALT15"/>
      <c r="ALU15"/>
      <c r="ALV15"/>
      <c r="ALW15"/>
      <c r="ALX15"/>
      <c r="ALY15"/>
      <c r="ALZ15"/>
      <c r="AMA15"/>
      <c r="AMB15"/>
      <c r="AMC15"/>
      <c r="AMD15"/>
      <c r="AME15"/>
      <c r="AMF15"/>
      <c r="AMG15"/>
      <c r="AMH15"/>
      <c r="AMI15"/>
      <c r="AMJ15"/>
      <c r="AMK15"/>
      <c r="AML15"/>
      <c r="AMM15"/>
      <c r="AMN15"/>
      <c r="AMO15"/>
      <c r="AMP15"/>
      <c r="AMQ15"/>
      <c r="AMR15"/>
      <c r="AMS15"/>
      <c r="AMT15"/>
      <c r="AMU15"/>
      <c r="AMV15"/>
      <c r="AMW15"/>
      <c r="AMX15"/>
      <c r="AMY15"/>
      <c r="AMZ15"/>
      <c r="ANA15"/>
      <c r="ANB15"/>
      <c r="ANC15"/>
      <c r="AND15"/>
      <c r="ANE15"/>
      <c r="ANF15"/>
      <c r="ANG15"/>
      <c r="ANH15"/>
      <c r="ANI15"/>
      <c r="ANJ15"/>
      <c r="ANK15"/>
      <c r="ANL15"/>
      <c r="ANM15"/>
      <c r="ANN15"/>
      <c r="ANO15"/>
      <c r="ANP15"/>
      <c r="ANQ15"/>
      <c r="ANR15"/>
      <c r="ANS15"/>
      <c r="ANT15"/>
      <c r="ANU15"/>
      <c r="ANV15"/>
      <c r="ANW15"/>
      <c r="ANX15"/>
      <c r="ANY15"/>
      <c r="ANZ15"/>
      <c r="AOA15"/>
      <c r="AOB15"/>
      <c r="AOC15"/>
      <c r="AOD15"/>
      <c r="AOE15"/>
      <c r="AOF15"/>
      <c r="AOG15"/>
      <c r="AOH15"/>
      <c r="AOI15"/>
      <c r="AOJ15"/>
      <c r="AOK15"/>
      <c r="AOL15"/>
      <c r="AOM15"/>
      <c r="AON15"/>
      <c r="AOO15"/>
      <c r="AOP15"/>
      <c r="AOQ15"/>
      <c r="AOR15"/>
      <c r="AOS15"/>
      <c r="AOT15"/>
      <c r="AOU15"/>
      <c r="AOV15"/>
      <c r="AOW15"/>
      <c r="AOX15"/>
      <c r="AOY15"/>
      <c r="AOZ15"/>
      <c r="APA15"/>
      <c r="APB15"/>
      <c r="APC15"/>
      <c r="APD15"/>
      <c r="APE15"/>
      <c r="APF15"/>
      <c r="APG15"/>
      <c r="APH15"/>
      <c r="API15"/>
      <c r="APJ15"/>
      <c r="APK15"/>
      <c r="APL15"/>
      <c r="APM15"/>
      <c r="APN15"/>
      <c r="APO15"/>
      <c r="APP15"/>
      <c r="APQ15"/>
      <c r="APR15"/>
      <c r="APS15"/>
      <c r="APT15"/>
      <c r="APU15"/>
      <c r="APV15"/>
      <c r="APW15"/>
      <c r="APX15"/>
      <c r="APY15"/>
      <c r="APZ15"/>
      <c r="AQA15"/>
      <c r="AQB15"/>
      <c r="AQC15"/>
      <c r="AQD15"/>
      <c r="AQE15"/>
      <c r="AQF15"/>
      <c r="AQG15"/>
      <c r="AQH15"/>
      <c r="AQI15"/>
      <c r="AQJ15"/>
      <c r="AQK15"/>
      <c r="AQL15"/>
      <c r="AQM15"/>
      <c r="AQN15"/>
      <c r="AQO15"/>
      <c r="AQP15"/>
      <c r="AQQ15"/>
      <c r="AQR15"/>
      <c r="AQS15"/>
      <c r="AQT15"/>
      <c r="AQU15"/>
      <c r="AQV15"/>
      <c r="AQW15"/>
      <c r="AQX15"/>
      <c r="AQY15"/>
      <c r="AQZ15"/>
      <c r="ARA15"/>
      <c r="ARB15"/>
      <c r="ARC15"/>
      <c r="ARD15"/>
      <c r="ARE15"/>
      <c r="ARF15"/>
      <c r="ARG15"/>
      <c r="ARH15"/>
      <c r="ARI15"/>
      <c r="ARJ15"/>
      <c r="ARK15"/>
      <c r="ARL15"/>
      <c r="ARM15"/>
      <c r="ARN15"/>
      <c r="ARO15"/>
      <c r="ARP15"/>
      <c r="ARQ15"/>
      <c r="ARR15"/>
      <c r="ARS15"/>
      <c r="ART15"/>
      <c r="ARU15"/>
      <c r="ARV15"/>
      <c r="ARW15"/>
      <c r="ARX15"/>
      <c r="ARY15"/>
      <c r="ARZ15"/>
      <c r="ASA15"/>
      <c r="ASB15"/>
      <c r="ASC15"/>
      <c r="ASD15"/>
      <c r="ASE15"/>
      <c r="ASF15"/>
      <c r="ASG15"/>
      <c r="ASH15"/>
      <c r="ASI15"/>
      <c r="ASJ15"/>
      <c r="ASK15"/>
      <c r="ASL15"/>
      <c r="ASM15"/>
      <c r="ASN15"/>
      <c r="ASO15"/>
      <c r="ASP15"/>
      <c r="ASQ15"/>
      <c r="ASR15"/>
      <c r="ASS15"/>
      <c r="AST15"/>
      <c r="ASU15"/>
      <c r="ASV15"/>
      <c r="ASW15"/>
      <c r="ASX15"/>
      <c r="ASY15"/>
      <c r="ASZ15"/>
      <c r="ATA15"/>
      <c r="ATB15"/>
      <c r="ATC15"/>
      <c r="ATD15"/>
      <c r="ATE15"/>
      <c r="ATF15"/>
      <c r="ATG15"/>
      <c r="ATH15"/>
      <c r="ATI15"/>
      <c r="ATJ15"/>
      <c r="ATK15"/>
      <c r="ATL15"/>
      <c r="ATM15"/>
      <c r="ATN15"/>
      <c r="ATO15"/>
      <c r="ATP15"/>
      <c r="ATQ15"/>
      <c r="ATR15"/>
      <c r="ATS15"/>
      <c r="ATT15"/>
      <c r="ATU15"/>
      <c r="ATV15"/>
      <c r="ATW15"/>
      <c r="ATX15"/>
      <c r="ATY15"/>
      <c r="ATZ15"/>
      <c r="AUA15"/>
      <c r="AUB15"/>
      <c r="AUC15"/>
      <c r="AUD15"/>
      <c r="AUE15"/>
      <c r="AUF15"/>
      <c r="AUG15"/>
      <c r="AUH15"/>
      <c r="AUI15"/>
      <c r="AUJ15"/>
      <c r="AUK15"/>
      <c r="AUL15"/>
      <c r="AUM15"/>
      <c r="AUN15"/>
      <c r="AUO15"/>
      <c r="AUP15"/>
      <c r="AUQ15"/>
      <c r="AUR15"/>
      <c r="AUS15"/>
      <c r="AUT15"/>
      <c r="AUU15"/>
      <c r="AUV15"/>
      <c r="AUW15"/>
      <c r="AUX15"/>
      <c r="AUY15"/>
      <c r="AUZ15"/>
      <c r="AVA15"/>
      <c r="AVB15"/>
      <c r="AVC15"/>
      <c r="AVD15"/>
      <c r="AVE15"/>
      <c r="AVF15"/>
      <c r="AVG15"/>
      <c r="AVH15"/>
      <c r="AVI15"/>
      <c r="AVJ15"/>
      <c r="AVK15"/>
      <c r="AVL15"/>
      <c r="AVM15"/>
      <c r="AVN15"/>
      <c r="AVO15"/>
      <c r="AVP15"/>
      <c r="AVQ15"/>
      <c r="AVR15"/>
      <c r="AVS15"/>
      <c r="AVT15"/>
      <c r="AVU15"/>
      <c r="AVV15"/>
      <c r="AVW15"/>
      <c r="AVX15"/>
      <c r="AVY15"/>
      <c r="AVZ15"/>
      <c r="AWA15"/>
      <c r="AWB15"/>
      <c r="AWC15"/>
      <c r="AWD15"/>
      <c r="AWE15"/>
      <c r="AWF15"/>
      <c r="AWG15"/>
      <c r="AWH15"/>
      <c r="AWI15"/>
      <c r="AWJ15"/>
      <c r="AWK15"/>
      <c r="AWL15"/>
      <c r="AWM15"/>
      <c r="AWN15"/>
      <c r="AWO15"/>
      <c r="AWP15"/>
      <c r="AWQ15"/>
      <c r="AWR15"/>
      <c r="AWS15"/>
      <c r="AWT15"/>
      <c r="AWU15"/>
      <c r="AWV15"/>
      <c r="AWW15"/>
      <c r="AWX15"/>
      <c r="AWY15"/>
      <c r="AWZ15"/>
      <c r="AXA15"/>
      <c r="AXB15"/>
      <c r="AXC15"/>
      <c r="AXD15"/>
      <c r="AXE15"/>
      <c r="AXF15"/>
      <c r="AXG15"/>
      <c r="AXH15"/>
      <c r="AXI15"/>
      <c r="AXJ15"/>
      <c r="AXK15"/>
      <c r="AXL15"/>
      <c r="AXM15"/>
      <c r="AXN15"/>
      <c r="AXO15"/>
      <c r="AXP15"/>
      <c r="AXQ15"/>
      <c r="AXR15"/>
      <c r="AXS15"/>
      <c r="AXT15"/>
      <c r="AXU15"/>
      <c r="AXV15"/>
      <c r="AXW15"/>
      <c r="AXX15"/>
      <c r="AXY15"/>
      <c r="AXZ15"/>
      <c r="AYA15"/>
      <c r="AYB15"/>
      <c r="AYC15"/>
      <c r="AYD15"/>
      <c r="AYE15"/>
      <c r="AYF15"/>
      <c r="AYG15"/>
      <c r="AYH15"/>
      <c r="AYI15"/>
      <c r="AYJ15"/>
      <c r="AYK15"/>
      <c r="AYL15"/>
      <c r="AYM15"/>
      <c r="AYN15"/>
      <c r="AYO15"/>
      <c r="AYP15"/>
      <c r="AYQ15"/>
      <c r="AYR15"/>
      <c r="AYS15"/>
      <c r="AYT15"/>
      <c r="AYU15"/>
      <c r="AYV15"/>
      <c r="AYW15"/>
      <c r="AYX15"/>
      <c r="AYY15"/>
      <c r="AYZ15"/>
      <c r="AZA15"/>
      <c r="AZB15"/>
      <c r="AZC15"/>
      <c r="AZD15"/>
      <c r="AZE15"/>
      <c r="AZF15"/>
      <c r="AZG15"/>
      <c r="AZH15"/>
      <c r="AZI15"/>
      <c r="AZJ15"/>
      <c r="AZK15"/>
      <c r="AZL15"/>
      <c r="AZM15"/>
      <c r="AZN15"/>
      <c r="AZO15"/>
      <c r="AZP15"/>
      <c r="AZQ15"/>
      <c r="AZR15"/>
      <c r="AZS15"/>
      <c r="AZT15"/>
      <c r="AZU15"/>
      <c r="AZV15"/>
      <c r="AZW15"/>
      <c r="AZX15"/>
      <c r="AZY15"/>
      <c r="AZZ15"/>
      <c r="BAA15"/>
      <c r="BAB15"/>
      <c r="BAC15"/>
      <c r="BAD15"/>
      <c r="BAE15"/>
      <c r="BAF15"/>
      <c r="BAG15"/>
      <c r="BAH15"/>
      <c r="BAI15"/>
      <c r="BAJ15"/>
      <c r="BAK15"/>
      <c r="BAL15"/>
      <c r="BAM15"/>
      <c r="BAN15"/>
      <c r="BAO15"/>
      <c r="BAP15"/>
      <c r="BAQ15"/>
      <c r="BAR15"/>
      <c r="BAS15"/>
      <c r="BAT15"/>
      <c r="BAU15"/>
      <c r="BAV15"/>
      <c r="BAW15"/>
      <c r="BAX15"/>
      <c r="BAY15"/>
      <c r="BAZ15"/>
      <c r="BBA15"/>
      <c r="BBB15"/>
      <c r="BBC15"/>
      <c r="BBD15"/>
      <c r="BBE15"/>
      <c r="BBF15"/>
      <c r="BBG15"/>
      <c r="BBH15"/>
      <c r="BBI15"/>
      <c r="BBJ15"/>
      <c r="BBK15"/>
      <c r="BBL15"/>
      <c r="BBM15"/>
      <c r="BBN15"/>
      <c r="BBO15"/>
      <c r="BBP15"/>
      <c r="BBQ15"/>
      <c r="BBR15"/>
      <c r="BBS15"/>
      <c r="BBT15"/>
      <c r="BBU15"/>
      <c r="BBV15"/>
      <c r="BBW15"/>
      <c r="BBX15"/>
      <c r="BBY15"/>
      <c r="BBZ15"/>
      <c r="BCA15"/>
      <c r="BCB15"/>
      <c r="BCC15"/>
      <c r="BCD15"/>
      <c r="BCE15"/>
      <c r="BCF15"/>
      <c r="BCG15"/>
      <c r="BCH15"/>
      <c r="BCI15"/>
      <c r="BCJ15"/>
      <c r="BCK15"/>
      <c r="BCL15"/>
      <c r="BCM15"/>
      <c r="BCN15"/>
      <c r="BCO15"/>
      <c r="BCP15"/>
      <c r="BCQ15"/>
      <c r="BCR15"/>
      <c r="BCS15"/>
      <c r="BCT15"/>
      <c r="BCU15"/>
      <c r="BCV15"/>
      <c r="BCW15"/>
      <c r="BCX15"/>
      <c r="BCY15"/>
      <c r="BCZ15"/>
      <c r="BDA15"/>
      <c r="BDB15"/>
      <c r="BDC15"/>
      <c r="BDD15"/>
      <c r="BDE15"/>
      <c r="BDF15"/>
      <c r="BDG15"/>
      <c r="BDH15"/>
      <c r="BDI15"/>
      <c r="BDJ15"/>
      <c r="BDK15"/>
      <c r="BDL15"/>
      <c r="BDM15"/>
      <c r="BDN15"/>
      <c r="BDO15"/>
      <c r="BDP15"/>
      <c r="BDQ15"/>
      <c r="BDR15"/>
      <c r="BDS15"/>
      <c r="BDT15"/>
      <c r="BDU15"/>
      <c r="BDV15"/>
      <c r="BDW15"/>
      <c r="BDX15"/>
      <c r="BDY15"/>
      <c r="BDZ15"/>
      <c r="BEA15"/>
      <c r="BEB15"/>
      <c r="BEC15"/>
      <c r="BED15"/>
      <c r="BEE15"/>
      <c r="BEF15"/>
      <c r="BEG15"/>
      <c r="BEH15"/>
      <c r="BEI15"/>
      <c r="BEJ15"/>
      <c r="BEK15"/>
      <c r="BEL15"/>
      <c r="BEM15"/>
      <c r="BEN15"/>
      <c r="BEO15"/>
      <c r="BEP15"/>
      <c r="BEQ15"/>
      <c r="BER15"/>
      <c r="BES15"/>
      <c r="BET15"/>
      <c r="BEU15"/>
      <c r="BEV15"/>
      <c r="BEW15"/>
      <c r="BEX15"/>
      <c r="BEY15"/>
      <c r="BEZ15"/>
      <c r="BFA15"/>
      <c r="BFB15"/>
      <c r="BFC15"/>
      <c r="BFD15"/>
      <c r="BFE15"/>
      <c r="BFF15"/>
      <c r="BFG15"/>
      <c r="BFH15"/>
      <c r="BFI15"/>
      <c r="BFJ15"/>
      <c r="BFK15"/>
      <c r="BFL15"/>
      <c r="BFM15"/>
      <c r="BFN15"/>
      <c r="BFO15"/>
      <c r="BFP15"/>
      <c r="BFQ15"/>
      <c r="BFR15"/>
      <c r="BFS15"/>
      <c r="BFT15"/>
      <c r="BFU15"/>
      <c r="BFV15"/>
      <c r="BFW15"/>
      <c r="BFX15"/>
      <c r="BFY15"/>
      <c r="BFZ15"/>
      <c r="BGA15"/>
      <c r="BGB15"/>
      <c r="BGC15"/>
      <c r="BGD15"/>
      <c r="BGE15"/>
      <c r="BGF15"/>
      <c r="BGG15"/>
      <c r="BGH15"/>
      <c r="BGI15"/>
      <c r="BGJ15"/>
      <c r="BGK15"/>
      <c r="BGL15"/>
      <c r="BGM15"/>
      <c r="BGN15"/>
      <c r="BGO15"/>
      <c r="BGP15"/>
      <c r="BGQ15"/>
      <c r="BGR15"/>
      <c r="BGS15"/>
      <c r="BGT15"/>
      <c r="BGU15"/>
      <c r="BGV15"/>
      <c r="BGW15"/>
      <c r="BGX15"/>
      <c r="BGY15"/>
      <c r="BGZ15"/>
      <c r="BHA15"/>
      <c r="BHB15"/>
      <c r="BHC15"/>
      <c r="BHD15"/>
      <c r="BHE15"/>
      <c r="BHF15"/>
      <c r="BHG15"/>
      <c r="BHH15"/>
      <c r="BHI15"/>
      <c r="BHJ15"/>
      <c r="BHK15"/>
      <c r="BHL15"/>
      <c r="BHM15"/>
      <c r="BHN15"/>
      <c r="BHO15"/>
      <c r="BHP15"/>
      <c r="BHQ15"/>
      <c r="BHR15"/>
      <c r="BHS15"/>
      <c r="BHT15"/>
      <c r="BHU15"/>
      <c r="BHV15"/>
      <c r="BHW15"/>
      <c r="BHX15"/>
      <c r="BHY15"/>
      <c r="BHZ15"/>
      <c r="BIA15"/>
      <c r="BIB15"/>
      <c r="BIC15"/>
      <c r="BID15"/>
      <c r="BIE15"/>
      <c r="BIF15"/>
      <c r="BIG15"/>
      <c r="BIH15"/>
      <c r="BII15"/>
      <c r="BIJ15"/>
      <c r="BIK15"/>
      <c r="BIL15"/>
      <c r="BIM15"/>
      <c r="BIN15"/>
      <c r="BIO15"/>
      <c r="BIP15"/>
      <c r="BIQ15"/>
      <c r="BIR15"/>
      <c r="BIS15"/>
      <c r="BIT15"/>
      <c r="BIU15"/>
      <c r="BIV15"/>
      <c r="BIW15"/>
      <c r="BIX15"/>
      <c r="BIY15"/>
      <c r="BIZ15"/>
      <c r="BJA15"/>
      <c r="BJB15"/>
      <c r="BJC15"/>
      <c r="BJD15"/>
      <c r="BJE15"/>
      <c r="BJF15"/>
      <c r="BJG15"/>
      <c r="BJH15"/>
      <c r="BJI15"/>
      <c r="BJJ15"/>
      <c r="BJK15"/>
      <c r="BJL15"/>
      <c r="BJM15"/>
      <c r="BJN15"/>
      <c r="BJO15"/>
      <c r="BJP15"/>
      <c r="BJQ15"/>
      <c r="BJR15"/>
      <c r="BJS15"/>
      <c r="BJT15"/>
      <c r="BJU15"/>
      <c r="BJV15"/>
      <c r="BJW15"/>
      <c r="BJX15"/>
      <c r="BJY15"/>
      <c r="BJZ15"/>
      <c r="BKA15"/>
      <c r="BKB15"/>
      <c r="BKC15"/>
      <c r="BKD15"/>
      <c r="BKE15"/>
      <c r="BKF15"/>
      <c r="BKG15"/>
      <c r="BKH15"/>
      <c r="BKI15"/>
      <c r="BKJ15"/>
      <c r="BKK15"/>
      <c r="BKL15"/>
      <c r="BKM15"/>
      <c r="BKN15"/>
      <c r="BKO15"/>
      <c r="BKP15"/>
      <c r="BKQ15"/>
      <c r="BKR15"/>
      <c r="BKS15"/>
      <c r="BKT15"/>
      <c r="BKU15"/>
      <c r="BKV15"/>
      <c r="BKW15"/>
      <c r="BKX15"/>
      <c r="BKY15"/>
      <c r="BKZ15"/>
      <c r="BLA15"/>
      <c r="BLB15"/>
      <c r="BLC15"/>
      <c r="BLD15"/>
      <c r="BLE15"/>
      <c r="BLF15"/>
      <c r="BLG15"/>
      <c r="BLH15"/>
      <c r="BLI15"/>
      <c r="BLJ15"/>
      <c r="BLK15"/>
      <c r="BLL15"/>
      <c r="BLM15"/>
      <c r="BLN15"/>
      <c r="BLO15"/>
      <c r="BLP15"/>
      <c r="BLQ15"/>
      <c r="BLR15"/>
      <c r="BLS15"/>
      <c r="BLT15"/>
      <c r="BLU15"/>
      <c r="BLV15"/>
      <c r="BLW15"/>
      <c r="BLX15"/>
      <c r="BLY15"/>
      <c r="BLZ15"/>
      <c r="BMA15"/>
      <c r="BMB15"/>
      <c r="BMC15"/>
      <c r="BMD15"/>
      <c r="BME15"/>
      <c r="BMF15"/>
      <c r="BMG15"/>
      <c r="BMH15"/>
      <c r="BMI15"/>
      <c r="BMJ15"/>
      <c r="BMK15"/>
      <c r="BML15"/>
      <c r="BMM15"/>
      <c r="BMN15"/>
      <c r="BMO15"/>
      <c r="BMP15"/>
      <c r="BMQ15"/>
      <c r="BMR15"/>
      <c r="BMS15"/>
      <c r="BMT15"/>
      <c r="BMU15"/>
      <c r="BMV15"/>
      <c r="BMW15"/>
      <c r="BMX15"/>
      <c r="BMY15"/>
      <c r="BMZ15"/>
      <c r="BNA15"/>
      <c r="BNB15"/>
      <c r="BNC15"/>
      <c r="BND15"/>
      <c r="BNE15"/>
      <c r="BNF15"/>
      <c r="BNG15"/>
      <c r="BNH15"/>
      <c r="BNI15"/>
      <c r="BNJ15"/>
      <c r="BNK15"/>
      <c r="BNL15"/>
      <c r="BNM15"/>
      <c r="BNN15"/>
      <c r="BNO15"/>
      <c r="BNP15"/>
      <c r="BNQ15"/>
      <c r="BNR15"/>
      <c r="BNS15"/>
      <c r="BNT15"/>
      <c r="BNU15"/>
      <c r="BNV15"/>
      <c r="BNW15"/>
      <c r="BNX15"/>
      <c r="BNY15"/>
      <c r="BNZ15"/>
      <c r="BOA15"/>
      <c r="BOB15"/>
      <c r="BOC15"/>
      <c r="BOD15"/>
      <c r="BOE15"/>
      <c r="BOF15"/>
      <c r="BOG15"/>
      <c r="BOH15"/>
      <c r="BOI15"/>
      <c r="BOJ15"/>
      <c r="BOK15"/>
      <c r="BOL15"/>
      <c r="BOM15"/>
      <c r="BON15"/>
      <c r="BOO15"/>
      <c r="BOP15"/>
      <c r="BOQ15"/>
      <c r="BOR15"/>
      <c r="BOS15"/>
      <c r="BOT15"/>
      <c r="BOU15"/>
      <c r="BOV15"/>
      <c r="BOW15"/>
      <c r="BOX15"/>
      <c r="BOY15"/>
      <c r="BOZ15"/>
      <c r="BPA15"/>
      <c r="BPB15"/>
      <c r="BPC15"/>
      <c r="BPD15"/>
      <c r="BPE15"/>
      <c r="BPF15"/>
      <c r="BPG15"/>
      <c r="BPH15"/>
      <c r="BPI15"/>
      <c r="BPJ15"/>
      <c r="BPK15"/>
      <c r="BPL15"/>
      <c r="BPM15"/>
      <c r="BPN15"/>
      <c r="BPO15"/>
      <c r="BPP15"/>
      <c r="BPQ15"/>
      <c r="BPR15"/>
      <c r="BPS15"/>
      <c r="BPT15"/>
      <c r="BPU15"/>
      <c r="BPV15"/>
      <c r="BPW15"/>
      <c r="BPX15"/>
      <c r="BPY15"/>
      <c r="BPZ15"/>
      <c r="BQA15"/>
      <c r="BQB15"/>
      <c r="BQC15"/>
      <c r="BQD15"/>
      <c r="BQE15"/>
      <c r="BQF15"/>
      <c r="BQG15"/>
      <c r="BQH15"/>
      <c r="BQI15"/>
      <c r="BQJ15"/>
      <c r="BQK15"/>
      <c r="BQL15"/>
      <c r="BQM15"/>
      <c r="BQN15"/>
      <c r="BQO15"/>
      <c r="BQP15"/>
      <c r="BQQ15"/>
      <c r="BQR15"/>
      <c r="BQS15"/>
      <c r="BQT15"/>
      <c r="BQU15"/>
      <c r="BQV15"/>
      <c r="BQW15"/>
      <c r="BQX15"/>
      <c r="BQY15"/>
      <c r="BQZ15"/>
      <c r="BRA15"/>
      <c r="BRB15"/>
      <c r="BRC15"/>
      <c r="BRD15"/>
      <c r="BRE15"/>
      <c r="BRF15"/>
      <c r="BRG15"/>
      <c r="BRH15"/>
      <c r="BRI15"/>
      <c r="BRJ15"/>
      <c r="BRK15"/>
      <c r="BRL15"/>
      <c r="BRM15"/>
      <c r="BRN15"/>
      <c r="BRO15"/>
      <c r="BRP15"/>
      <c r="BRQ15"/>
      <c r="BRR15"/>
      <c r="BRS15"/>
      <c r="BRT15"/>
      <c r="BRU15"/>
      <c r="BRV15"/>
      <c r="BRW15"/>
      <c r="BRX15"/>
      <c r="BRY15"/>
      <c r="BRZ15"/>
      <c r="BSA15"/>
      <c r="BSB15"/>
      <c r="BSC15"/>
      <c r="BSD15"/>
      <c r="BSE15"/>
      <c r="BSF15"/>
      <c r="BSG15"/>
      <c r="BSH15"/>
      <c r="BSI15"/>
      <c r="BSJ15"/>
      <c r="BSK15"/>
      <c r="BSL15"/>
      <c r="BSM15"/>
      <c r="BSN15"/>
      <c r="BSO15"/>
      <c r="BSP15"/>
      <c r="BSQ15"/>
      <c r="BSR15"/>
      <c r="BSS15"/>
      <c r="BST15"/>
      <c r="BSU15"/>
      <c r="BSV15"/>
      <c r="BSW15"/>
      <c r="BSX15"/>
      <c r="BSY15"/>
      <c r="BSZ15"/>
      <c r="BTA15"/>
      <c r="BTB15"/>
      <c r="BTC15"/>
      <c r="BTD15"/>
      <c r="BTE15"/>
      <c r="BTF15"/>
      <c r="BTG15"/>
      <c r="BTH15"/>
      <c r="BTI15"/>
      <c r="BTJ15"/>
      <c r="BTK15"/>
      <c r="BTL15"/>
      <c r="BTM15"/>
      <c r="BTN15"/>
      <c r="BTO15"/>
      <c r="BTP15"/>
      <c r="BTQ15"/>
      <c r="BTR15"/>
      <c r="BTS15"/>
      <c r="BTT15"/>
      <c r="BTU15"/>
      <c r="BTV15"/>
      <c r="BTW15"/>
      <c r="BTX15"/>
      <c r="BTY15"/>
      <c r="BTZ15"/>
      <c r="BUA15"/>
      <c r="BUB15"/>
      <c r="BUC15"/>
      <c r="BUD15"/>
      <c r="BUE15"/>
      <c r="BUF15"/>
      <c r="BUG15"/>
      <c r="BUH15"/>
      <c r="BUI15"/>
      <c r="BUJ15"/>
      <c r="BUK15"/>
      <c r="BUL15"/>
      <c r="BUM15"/>
      <c r="BUN15"/>
      <c r="BUO15"/>
      <c r="BUP15"/>
      <c r="BUQ15"/>
      <c r="BUR15"/>
      <c r="BUS15"/>
      <c r="BUT15"/>
      <c r="BUU15"/>
      <c r="BUV15"/>
      <c r="BUW15"/>
      <c r="BUX15"/>
      <c r="BUY15"/>
      <c r="BUZ15"/>
      <c r="BVA15"/>
      <c r="BVB15"/>
      <c r="BVC15"/>
      <c r="BVD15"/>
      <c r="BVE15"/>
      <c r="BVF15"/>
      <c r="BVG15"/>
      <c r="BVH15"/>
      <c r="BVI15"/>
      <c r="BVJ15"/>
      <c r="BVK15"/>
      <c r="BVL15"/>
      <c r="BVM15"/>
      <c r="BVN15"/>
      <c r="BVO15"/>
      <c r="BVP15"/>
      <c r="BVQ15"/>
      <c r="BVR15"/>
      <c r="BVS15"/>
      <c r="BVT15"/>
      <c r="BVU15"/>
      <c r="BVV15"/>
      <c r="BVW15"/>
      <c r="BVX15"/>
      <c r="BVY15"/>
      <c r="BVZ15"/>
      <c r="BWA15"/>
      <c r="BWB15"/>
      <c r="BWC15"/>
      <c r="BWD15"/>
      <c r="BWE15"/>
      <c r="BWF15"/>
      <c r="BWG15"/>
      <c r="BWH15"/>
      <c r="BWI15"/>
      <c r="BWJ15"/>
      <c r="BWK15"/>
      <c r="BWL15"/>
      <c r="BWM15"/>
      <c r="BWN15"/>
      <c r="BWO15"/>
      <c r="BWP15"/>
      <c r="BWQ15"/>
      <c r="BWR15"/>
      <c r="BWS15"/>
      <c r="BWT15"/>
      <c r="BWU15"/>
      <c r="BWV15"/>
      <c r="BWW15"/>
      <c r="BWX15"/>
      <c r="BWY15"/>
      <c r="BWZ15"/>
      <c r="BXA15"/>
      <c r="BXB15"/>
      <c r="BXC15"/>
      <c r="BXD15"/>
      <c r="BXE15"/>
      <c r="BXF15"/>
      <c r="BXG15"/>
      <c r="BXH15"/>
      <c r="BXI15"/>
      <c r="BXJ15"/>
      <c r="BXK15"/>
      <c r="BXL15"/>
      <c r="BXM15"/>
      <c r="BXN15"/>
      <c r="BXO15"/>
      <c r="BXP15"/>
      <c r="BXQ15"/>
      <c r="BXR15"/>
      <c r="BXS15"/>
      <c r="BXT15"/>
      <c r="BXU15"/>
      <c r="BXV15"/>
      <c r="BXW15"/>
      <c r="BXX15"/>
      <c r="BXY15"/>
      <c r="BXZ15"/>
      <c r="BYA15"/>
      <c r="BYB15"/>
      <c r="BYC15"/>
      <c r="BYD15"/>
      <c r="BYE15"/>
      <c r="BYF15"/>
      <c r="BYG15"/>
      <c r="BYH15"/>
      <c r="BYI15"/>
      <c r="BYJ15"/>
      <c r="BYK15"/>
      <c r="BYL15"/>
      <c r="BYM15"/>
      <c r="BYN15"/>
      <c r="BYO15"/>
      <c r="BYP15"/>
      <c r="BYQ15"/>
      <c r="BYR15"/>
      <c r="BYS15"/>
      <c r="BYT15"/>
      <c r="BYU15"/>
      <c r="BYV15"/>
      <c r="BYW15"/>
      <c r="BYX15"/>
      <c r="BYY15"/>
      <c r="BYZ15"/>
      <c r="BZA15"/>
      <c r="BZB15"/>
      <c r="BZC15"/>
      <c r="BZD15"/>
      <c r="BZE15"/>
      <c r="BZF15"/>
      <c r="BZG15"/>
      <c r="BZH15"/>
      <c r="BZI15"/>
      <c r="BZJ15"/>
      <c r="BZK15"/>
      <c r="BZL15"/>
      <c r="BZM15"/>
      <c r="BZN15"/>
      <c r="BZO15"/>
      <c r="BZP15"/>
      <c r="BZQ15"/>
      <c r="BZR15"/>
      <c r="BZS15"/>
      <c r="BZT15"/>
      <c r="BZU15"/>
      <c r="BZV15"/>
      <c r="BZW15"/>
      <c r="BZX15"/>
      <c r="BZY15"/>
      <c r="BZZ15"/>
      <c r="CAA15"/>
      <c r="CAB15"/>
      <c r="CAC15"/>
      <c r="CAD15"/>
      <c r="CAE15"/>
      <c r="CAF15"/>
      <c r="CAG15"/>
      <c r="CAH15"/>
      <c r="CAI15"/>
      <c r="CAJ15"/>
      <c r="CAK15"/>
      <c r="CAL15"/>
      <c r="CAM15"/>
      <c r="CAN15"/>
      <c r="CAO15"/>
      <c r="CAP15"/>
      <c r="CAQ15"/>
      <c r="CAR15"/>
      <c r="CAS15"/>
      <c r="CAT15"/>
      <c r="CAU15"/>
      <c r="CAV15"/>
      <c r="CAW15"/>
      <c r="CAX15"/>
      <c r="CAY15"/>
      <c r="CAZ15"/>
      <c r="CBA15"/>
      <c r="CBB15"/>
      <c r="CBC15"/>
      <c r="CBD15"/>
      <c r="CBE15"/>
      <c r="CBF15"/>
      <c r="CBG15"/>
      <c r="CBH15"/>
      <c r="CBI15"/>
      <c r="CBJ15"/>
      <c r="CBK15"/>
      <c r="CBL15"/>
      <c r="CBM15"/>
      <c r="CBN15"/>
      <c r="CBO15"/>
      <c r="CBP15"/>
      <c r="CBQ15"/>
      <c r="CBR15"/>
      <c r="CBS15"/>
      <c r="CBT15"/>
      <c r="CBU15"/>
      <c r="CBV15"/>
      <c r="CBW15"/>
      <c r="CBX15"/>
      <c r="CBY15"/>
      <c r="CBZ15"/>
      <c r="CCA15"/>
      <c r="CCB15"/>
      <c r="CCC15"/>
      <c r="CCD15"/>
      <c r="CCE15"/>
      <c r="CCF15"/>
      <c r="CCG15"/>
      <c r="CCH15"/>
      <c r="CCI15"/>
      <c r="CCJ15"/>
      <c r="CCK15"/>
      <c r="CCL15"/>
      <c r="CCM15"/>
      <c r="CCN15"/>
      <c r="CCO15"/>
      <c r="CCP15"/>
      <c r="CCQ15"/>
      <c r="CCR15"/>
      <c r="CCS15"/>
      <c r="CCT15"/>
      <c r="CCU15"/>
      <c r="CCV15"/>
      <c r="CCW15"/>
      <c r="CCX15"/>
      <c r="CCY15"/>
      <c r="CCZ15"/>
      <c r="CDA15"/>
      <c r="CDB15"/>
      <c r="CDC15"/>
      <c r="CDD15"/>
      <c r="CDE15"/>
      <c r="CDF15"/>
      <c r="CDG15"/>
      <c r="CDH15"/>
      <c r="CDI15"/>
      <c r="CDJ15"/>
      <c r="CDK15"/>
      <c r="CDL15"/>
      <c r="CDM15"/>
      <c r="CDN15"/>
      <c r="CDO15"/>
      <c r="CDP15"/>
      <c r="CDQ15"/>
      <c r="CDR15"/>
      <c r="CDS15"/>
      <c r="CDT15"/>
      <c r="CDU15"/>
      <c r="CDV15"/>
      <c r="CDW15"/>
      <c r="CDX15"/>
      <c r="CDY15"/>
      <c r="CDZ15"/>
      <c r="CEA15"/>
      <c r="CEB15"/>
      <c r="CEC15"/>
      <c r="CED15"/>
      <c r="CEE15"/>
      <c r="CEF15"/>
      <c r="CEG15"/>
      <c r="CEH15"/>
      <c r="CEI15"/>
      <c r="CEJ15"/>
      <c r="CEK15"/>
      <c r="CEL15"/>
      <c r="CEM15"/>
      <c r="CEN15"/>
      <c r="CEO15"/>
      <c r="CEP15"/>
      <c r="CEQ15"/>
      <c r="CER15"/>
      <c r="CES15"/>
      <c r="CET15"/>
      <c r="CEU15"/>
      <c r="CEV15"/>
      <c r="CEW15"/>
      <c r="CEX15"/>
      <c r="CEY15"/>
      <c r="CEZ15"/>
      <c r="CFA15"/>
      <c r="CFB15"/>
      <c r="CFC15"/>
      <c r="CFD15"/>
      <c r="CFE15"/>
      <c r="CFF15"/>
      <c r="CFG15"/>
      <c r="CFH15"/>
      <c r="CFI15"/>
      <c r="CFJ15"/>
      <c r="CFK15"/>
      <c r="CFL15"/>
      <c r="CFM15"/>
      <c r="CFN15"/>
      <c r="CFO15"/>
      <c r="CFP15"/>
      <c r="CFQ15"/>
      <c r="CFR15"/>
      <c r="CFS15"/>
      <c r="CFT15"/>
      <c r="CFU15"/>
      <c r="CFV15"/>
      <c r="CFW15"/>
      <c r="CFX15"/>
      <c r="CFY15"/>
      <c r="CFZ15"/>
      <c r="CGA15"/>
      <c r="CGB15"/>
      <c r="CGC15"/>
      <c r="CGD15"/>
      <c r="CGE15"/>
      <c r="CGF15"/>
      <c r="CGG15"/>
      <c r="CGH15"/>
      <c r="CGI15"/>
      <c r="CGJ15"/>
      <c r="CGK15"/>
      <c r="CGL15"/>
      <c r="CGM15"/>
      <c r="CGN15"/>
      <c r="CGO15"/>
      <c r="CGP15"/>
      <c r="CGQ15"/>
      <c r="CGR15"/>
      <c r="CGS15"/>
      <c r="CGT15"/>
      <c r="CGU15"/>
      <c r="CGV15"/>
      <c r="CGW15"/>
      <c r="CGX15"/>
      <c r="CGY15"/>
      <c r="CGZ15"/>
      <c r="CHA15"/>
      <c r="CHB15"/>
      <c r="CHC15"/>
      <c r="CHD15"/>
      <c r="CHE15"/>
      <c r="CHF15"/>
      <c r="CHG15"/>
      <c r="CHH15"/>
      <c r="CHI15"/>
      <c r="CHJ15"/>
      <c r="CHK15"/>
      <c r="CHL15"/>
      <c r="CHM15"/>
      <c r="CHN15"/>
      <c r="CHO15"/>
      <c r="CHP15"/>
      <c r="CHQ15"/>
      <c r="CHR15"/>
      <c r="CHS15"/>
      <c r="CHT15"/>
      <c r="CHU15"/>
      <c r="CHV15"/>
      <c r="CHW15"/>
      <c r="CHX15"/>
      <c r="CHY15"/>
      <c r="CHZ15"/>
      <c r="CIA15"/>
      <c r="CIB15"/>
      <c r="CIC15"/>
      <c r="CID15"/>
      <c r="CIE15"/>
      <c r="CIF15"/>
      <c r="CIG15"/>
      <c r="CIH15"/>
      <c r="CII15"/>
      <c r="CIJ15"/>
      <c r="CIK15"/>
      <c r="CIL15"/>
      <c r="CIM15"/>
      <c r="CIN15"/>
      <c r="CIO15"/>
      <c r="CIP15"/>
      <c r="CIQ15"/>
      <c r="CIR15"/>
      <c r="CIS15"/>
      <c r="CIT15"/>
      <c r="CIU15"/>
      <c r="CIV15"/>
      <c r="CIW15"/>
      <c r="CIX15"/>
      <c r="CIY15"/>
      <c r="CIZ15"/>
      <c r="CJA15"/>
      <c r="CJB15"/>
      <c r="CJC15"/>
      <c r="CJD15"/>
      <c r="CJE15"/>
      <c r="CJF15"/>
      <c r="CJG15"/>
      <c r="CJH15"/>
      <c r="CJI15"/>
      <c r="CJJ15"/>
      <c r="CJK15"/>
      <c r="CJL15"/>
      <c r="CJM15"/>
      <c r="CJN15"/>
      <c r="CJO15"/>
      <c r="CJP15"/>
      <c r="CJQ15"/>
      <c r="CJR15"/>
      <c r="CJS15"/>
      <c r="CJT15"/>
      <c r="CJU15"/>
      <c r="CJV15"/>
      <c r="CJW15"/>
      <c r="CJX15"/>
      <c r="CJY15"/>
      <c r="CJZ15"/>
      <c r="CKA15"/>
      <c r="CKB15"/>
      <c r="CKC15"/>
      <c r="CKD15"/>
      <c r="CKE15"/>
      <c r="CKF15"/>
      <c r="CKG15"/>
      <c r="CKH15"/>
      <c r="CKI15"/>
      <c r="CKJ15"/>
      <c r="CKK15"/>
      <c r="CKL15"/>
      <c r="CKM15"/>
      <c r="CKN15"/>
      <c r="CKO15"/>
      <c r="CKP15"/>
      <c r="CKQ15"/>
      <c r="CKR15"/>
      <c r="CKS15"/>
      <c r="CKT15"/>
      <c r="CKU15"/>
      <c r="CKV15"/>
      <c r="CKW15"/>
      <c r="CKX15"/>
      <c r="CKY15"/>
      <c r="CKZ15"/>
      <c r="CLA15"/>
      <c r="CLB15"/>
      <c r="CLC15"/>
      <c r="CLD15"/>
      <c r="CLE15"/>
      <c r="CLF15"/>
      <c r="CLG15"/>
      <c r="CLH15"/>
      <c r="CLI15"/>
      <c r="CLJ15"/>
      <c r="CLK15"/>
      <c r="CLL15"/>
      <c r="CLM15"/>
      <c r="CLN15"/>
      <c r="CLO15"/>
      <c r="CLP15"/>
      <c r="CLQ15"/>
      <c r="CLR15"/>
      <c r="CLS15"/>
      <c r="CLT15"/>
      <c r="CLU15"/>
      <c r="CLV15"/>
      <c r="CLW15"/>
      <c r="CLX15"/>
      <c r="CLY15"/>
      <c r="CLZ15"/>
      <c r="CMA15"/>
      <c r="CMB15"/>
      <c r="CMC15"/>
      <c r="CMD15"/>
      <c r="CME15"/>
      <c r="CMF15"/>
      <c r="CMG15"/>
      <c r="CMH15"/>
      <c r="CMI15"/>
      <c r="CMJ15"/>
      <c r="CMK15"/>
      <c r="CML15"/>
      <c r="CMM15"/>
      <c r="CMN15"/>
      <c r="CMO15"/>
      <c r="CMP15"/>
      <c r="CMQ15"/>
      <c r="CMR15"/>
      <c r="CMS15"/>
      <c r="CMT15"/>
      <c r="CMU15"/>
      <c r="CMV15"/>
      <c r="CMW15"/>
      <c r="CMX15"/>
      <c r="CMY15"/>
      <c r="CMZ15"/>
      <c r="CNA15"/>
      <c r="CNB15"/>
      <c r="CNC15"/>
      <c r="CND15"/>
      <c r="CNE15"/>
      <c r="CNF15"/>
      <c r="CNG15"/>
      <c r="CNH15"/>
      <c r="CNI15"/>
      <c r="CNJ15"/>
      <c r="CNK15"/>
      <c r="CNL15"/>
      <c r="CNM15"/>
      <c r="CNN15"/>
      <c r="CNO15"/>
      <c r="CNP15"/>
      <c r="CNQ15"/>
      <c r="CNR15"/>
      <c r="CNS15"/>
      <c r="CNT15"/>
      <c r="CNU15"/>
      <c r="CNV15"/>
      <c r="CNW15"/>
      <c r="CNX15"/>
      <c r="CNY15"/>
      <c r="CNZ15"/>
      <c r="COA15"/>
      <c r="COB15"/>
      <c r="COC15"/>
      <c r="COD15"/>
      <c r="COE15"/>
      <c r="COF15"/>
      <c r="COG15"/>
      <c r="COH15"/>
      <c r="COI15"/>
      <c r="COJ15"/>
      <c r="COK15"/>
      <c r="COL15"/>
      <c r="COM15"/>
      <c r="CON15"/>
      <c r="COO15"/>
      <c r="COP15"/>
      <c r="COQ15"/>
      <c r="COR15"/>
      <c r="COS15"/>
      <c r="COT15"/>
      <c r="COU15"/>
      <c r="COV15"/>
      <c r="COW15"/>
      <c r="COX15"/>
      <c r="COY15"/>
      <c r="COZ15"/>
      <c r="CPA15"/>
      <c r="CPB15"/>
      <c r="CPC15"/>
      <c r="CPD15"/>
      <c r="CPE15"/>
      <c r="CPF15"/>
      <c r="CPG15"/>
      <c r="CPH15"/>
      <c r="CPI15"/>
      <c r="CPJ15"/>
      <c r="CPK15"/>
      <c r="CPL15"/>
      <c r="CPM15"/>
      <c r="CPN15"/>
      <c r="CPO15"/>
      <c r="CPP15"/>
      <c r="CPQ15"/>
      <c r="CPR15"/>
      <c r="CPS15"/>
      <c r="CPT15"/>
      <c r="CPU15"/>
      <c r="CPV15"/>
      <c r="CPW15"/>
      <c r="CPX15"/>
      <c r="CPY15"/>
      <c r="CPZ15"/>
      <c r="CQA15"/>
      <c r="CQB15"/>
      <c r="CQC15"/>
      <c r="CQD15"/>
      <c r="CQE15"/>
      <c r="CQF15"/>
      <c r="CQG15"/>
      <c r="CQH15"/>
      <c r="CQI15"/>
      <c r="CQJ15"/>
      <c r="CQK15"/>
      <c r="CQL15"/>
      <c r="CQM15"/>
      <c r="CQN15"/>
      <c r="CQO15"/>
      <c r="CQP15"/>
      <c r="CQQ15"/>
      <c r="CQR15"/>
      <c r="CQS15"/>
      <c r="CQT15"/>
      <c r="CQU15"/>
      <c r="CQV15"/>
      <c r="CQW15"/>
      <c r="CQX15"/>
      <c r="CQY15"/>
      <c r="CQZ15"/>
      <c r="CRA15"/>
      <c r="CRB15"/>
      <c r="CRC15"/>
      <c r="CRD15"/>
      <c r="CRE15"/>
      <c r="CRF15"/>
      <c r="CRG15"/>
      <c r="CRH15"/>
      <c r="CRI15"/>
      <c r="CRJ15"/>
      <c r="CRK15"/>
      <c r="CRL15"/>
      <c r="CRM15"/>
      <c r="CRN15"/>
      <c r="CRO15"/>
      <c r="CRP15"/>
      <c r="CRQ15"/>
      <c r="CRR15"/>
      <c r="CRS15"/>
      <c r="CRT15"/>
      <c r="CRU15"/>
      <c r="CRV15"/>
      <c r="CRW15"/>
      <c r="CRX15"/>
      <c r="CRY15"/>
      <c r="CRZ15"/>
      <c r="CSA15"/>
      <c r="CSB15"/>
      <c r="CSC15"/>
      <c r="CSD15"/>
      <c r="CSE15"/>
      <c r="CSF15"/>
      <c r="CSG15"/>
      <c r="CSH15"/>
      <c r="CSI15"/>
      <c r="CSJ15"/>
      <c r="CSK15"/>
      <c r="CSL15"/>
      <c r="CSM15"/>
      <c r="CSN15"/>
      <c r="CSO15"/>
      <c r="CSP15"/>
      <c r="CSQ15"/>
      <c r="CSR15"/>
      <c r="CSS15"/>
      <c r="CST15"/>
      <c r="CSU15"/>
      <c r="CSV15"/>
      <c r="CSW15"/>
      <c r="CSX15"/>
      <c r="CSY15"/>
      <c r="CSZ15"/>
      <c r="CTA15"/>
      <c r="CTB15"/>
      <c r="CTC15"/>
      <c r="CTD15"/>
      <c r="CTE15"/>
      <c r="CTF15"/>
      <c r="CTG15"/>
      <c r="CTH15"/>
      <c r="CTI15"/>
      <c r="CTJ15"/>
      <c r="CTK15"/>
      <c r="CTL15"/>
      <c r="CTM15"/>
      <c r="CTN15"/>
      <c r="CTO15"/>
      <c r="CTP15"/>
      <c r="CTQ15"/>
      <c r="CTR15"/>
      <c r="CTS15"/>
      <c r="CTT15"/>
      <c r="CTU15"/>
      <c r="CTV15"/>
      <c r="CTW15"/>
      <c r="CTX15"/>
      <c r="CTY15"/>
      <c r="CTZ15"/>
      <c r="CUA15"/>
      <c r="CUB15"/>
      <c r="CUC15"/>
      <c r="CUD15"/>
      <c r="CUE15"/>
      <c r="CUF15"/>
      <c r="CUG15"/>
      <c r="CUH15"/>
      <c r="CUI15"/>
      <c r="CUJ15"/>
      <c r="CUK15"/>
      <c r="CUL15"/>
      <c r="CUM15"/>
      <c r="CUN15"/>
      <c r="CUO15"/>
      <c r="CUP15"/>
      <c r="CUQ15"/>
      <c r="CUR15"/>
      <c r="CUS15"/>
      <c r="CUT15"/>
      <c r="CUU15"/>
      <c r="CUV15"/>
      <c r="CUW15"/>
      <c r="CUX15"/>
      <c r="CUY15"/>
      <c r="CUZ15"/>
      <c r="CVA15"/>
      <c r="CVB15"/>
      <c r="CVC15"/>
      <c r="CVD15"/>
      <c r="CVE15"/>
      <c r="CVF15"/>
      <c r="CVG15"/>
      <c r="CVH15"/>
      <c r="CVI15"/>
      <c r="CVJ15"/>
      <c r="CVK15"/>
      <c r="CVL15"/>
      <c r="CVM15"/>
      <c r="CVN15"/>
      <c r="CVO15"/>
      <c r="CVP15"/>
      <c r="CVQ15"/>
      <c r="CVR15"/>
      <c r="CVS15"/>
      <c r="CVT15"/>
      <c r="CVU15"/>
      <c r="CVV15"/>
      <c r="CVW15"/>
      <c r="CVX15"/>
      <c r="CVY15"/>
      <c r="CVZ15"/>
      <c r="CWA15"/>
      <c r="CWB15"/>
      <c r="CWC15"/>
      <c r="CWD15"/>
      <c r="CWE15"/>
      <c r="CWF15"/>
      <c r="CWG15"/>
      <c r="CWH15"/>
      <c r="CWI15"/>
      <c r="CWJ15"/>
      <c r="CWK15"/>
      <c r="CWL15"/>
      <c r="CWM15"/>
      <c r="CWN15"/>
      <c r="CWO15"/>
      <c r="CWP15"/>
      <c r="CWQ15"/>
      <c r="CWR15"/>
      <c r="CWS15"/>
      <c r="CWT15"/>
      <c r="CWU15"/>
      <c r="CWV15"/>
      <c r="CWW15"/>
      <c r="CWX15"/>
      <c r="CWY15"/>
      <c r="CWZ15"/>
      <c r="CXA15"/>
      <c r="CXB15"/>
      <c r="CXC15"/>
      <c r="CXD15"/>
      <c r="CXE15"/>
      <c r="CXF15"/>
      <c r="CXG15"/>
      <c r="CXH15"/>
      <c r="CXI15"/>
      <c r="CXJ15"/>
      <c r="CXK15"/>
      <c r="CXL15"/>
      <c r="CXM15"/>
      <c r="CXN15"/>
      <c r="CXO15"/>
      <c r="CXP15"/>
      <c r="CXQ15"/>
      <c r="CXR15"/>
      <c r="CXS15"/>
      <c r="CXT15"/>
      <c r="CXU15"/>
      <c r="CXV15"/>
      <c r="CXW15"/>
      <c r="CXX15"/>
      <c r="CXY15"/>
      <c r="CXZ15"/>
      <c r="CYA15"/>
      <c r="CYB15"/>
      <c r="CYC15"/>
      <c r="CYD15"/>
      <c r="CYE15"/>
      <c r="CYF15"/>
      <c r="CYG15"/>
      <c r="CYH15"/>
      <c r="CYI15"/>
      <c r="CYJ15"/>
      <c r="CYK15"/>
      <c r="CYL15"/>
      <c r="CYM15"/>
      <c r="CYN15"/>
      <c r="CYO15"/>
      <c r="CYP15"/>
      <c r="CYQ15"/>
      <c r="CYR15"/>
      <c r="CYS15"/>
      <c r="CYT15"/>
      <c r="CYU15"/>
      <c r="CYV15"/>
      <c r="CYW15"/>
      <c r="CYX15"/>
      <c r="CYY15"/>
      <c r="CYZ15"/>
      <c r="CZA15"/>
      <c r="CZB15"/>
      <c r="CZC15"/>
      <c r="CZD15"/>
      <c r="CZE15"/>
      <c r="CZF15"/>
      <c r="CZG15"/>
      <c r="CZH15"/>
      <c r="CZI15"/>
      <c r="CZJ15"/>
      <c r="CZK15"/>
      <c r="CZL15"/>
      <c r="CZM15"/>
      <c r="CZN15"/>
      <c r="CZO15"/>
      <c r="CZP15"/>
      <c r="CZQ15"/>
      <c r="CZR15"/>
      <c r="CZS15"/>
      <c r="CZT15"/>
      <c r="CZU15"/>
      <c r="CZV15"/>
      <c r="CZW15"/>
      <c r="CZX15"/>
      <c r="CZY15"/>
      <c r="CZZ15"/>
      <c r="DAA15"/>
      <c r="DAB15"/>
      <c r="DAC15"/>
      <c r="DAD15"/>
      <c r="DAE15"/>
      <c r="DAF15"/>
      <c r="DAG15"/>
      <c r="DAH15"/>
      <c r="DAI15"/>
      <c r="DAJ15"/>
      <c r="DAK15"/>
      <c r="DAL15"/>
      <c r="DAM15"/>
      <c r="DAN15"/>
      <c r="DAO15"/>
      <c r="DAP15"/>
      <c r="DAQ15"/>
      <c r="DAR15"/>
      <c r="DAS15"/>
      <c r="DAT15"/>
      <c r="DAU15"/>
      <c r="DAV15"/>
      <c r="DAW15"/>
      <c r="DAX15"/>
      <c r="DAY15"/>
      <c r="DAZ15"/>
      <c r="DBA15"/>
      <c r="DBB15"/>
      <c r="DBC15"/>
      <c r="DBD15"/>
      <c r="DBE15"/>
      <c r="DBF15"/>
      <c r="DBG15"/>
      <c r="DBH15"/>
      <c r="DBI15"/>
      <c r="DBJ15"/>
      <c r="DBK15"/>
      <c r="DBL15"/>
      <c r="DBM15"/>
      <c r="DBN15"/>
      <c r="DBO15"/>
      <c r="DBP15"/>
      <c r="DBQ15"/>
      <c r="DBR15"/>
      <c r="DBS15"/>
      <c r="DBT15"/>
      <c r="DBU15"/>
      <c r="DBV15"/>
      <c r="DBW15"/>
      <c r="DBX15"/>
      <c r="DBY15"/>
      <c r="DBZ15"/>
      <c r="DCA15"/>
      <c r="DCB15"/>
      <c r="DCC15"/>
      <c r="DCD15"/>
      <c r="DCE15"/>
      <c r="DCF15"/>
      <c r="DCG15"/>
      <c r="DCH15"/>
      <c r="DCI15"/>
      <c r="DCJ15"/>
      <c r="DCK15"/>
      <c r="DCL15"/>
      <c r="DCM15"/>
      <c r="DCN15"/>
      <c r="DCO15"/>
      <c r="DCP15"/>
      <c r="DCQ15"/>
      <c r="DCR15"/>
      <c r="DCS15"/>
      <c r="DCT15"/>
      <c r="DCU15"/>
      <c r="DCV15"/>
      <c r="DCW15"/>
      <c r="DCX15"/>
      <c r="DCY15"/>
      <c r="DCZ15"/>
      <c r="DDA15"/>
      <c r="DDB15"/>
      <c r="DDC15"/>
      <c r="DDD15"/>
      <c r="DDE15"/>
      <c r="DDF15"/>
      <c r="DDG15"/>
      <c r="DDH15"/>
      <c r="DDI15"/>
      <c r="DDJ15"/>
      <c r="DDK15"/>
      <c r="DDL15"/>
      <c r="DDM15"/>
      <c r="DDN15"/>
      <c r="DDO15"/>
      <c r="DDP15"/>
      <c r="DDQ15"/>
      <c r="DDR15"/>
      <c r="DDS15"/>
      <c r="DDT15"/>
      <c r="DDU15"/>
      <c r="DDV15"/>
      <c r="DDW15"/>
      <c r="DDX15"/>
      <c r="DDY15"/>
      <c r="DDZ15"/>
      <c r="DEA15"/>
      <c r="DEB15"/>
      <c r="DEC15"/>
      <c r="DED15"/>
      <c r="DEE15"/>
      <c r="DEF15"/>
      <c r="DEG15"/>
      <c r="DEH15"/>
      <c r="DEI15"/>
      <c r="DEJ15"/>
      <c r="DEK15"/>
      <c r="DEL15"/>
      <c r="DEM15"/>
      <c r="DEN15"/>
      <c r="DEO15"/>
      <c r="DEP15"/>
      <c r="DEQ15"/>
      <c r="DER15"/>
      <c r="DES15"/>
      <c r="DET15"/>
      <c r="DEU15"/>
      <c r="DEV15"/>
      <c r="DEW15"/>
      <c r="DEX15"/>
      <c r="DEY15"/>
      <c r="DEZ15"/>
      <c r="DFA15"/>
      <c r="DFB15"/>
      <c r="DFC15"/>
      <c r="DFD15"/>
      <c r="DFE15"/>
      <c r="DFF15"/>
      <c r="DFG15"/>
      <c r="DFH15"/>
      <c r="DFI15"/>
      <c r="DFJ15"/>
      <c r="DFK15"/>
      <c r="DFL15"/>
      <c r="DFM15"/>
      <c r="DFN15"/>
      <c r="DFO15"/>
      <c r="DFP15"/>
      <c r="DFQ15"/>
      <c r="DFR15"/>
      <c r="DFS15"/>
      <c r="DFT15"/>
      <c r="DFU15"/>
      <c r="DFV15"/>
      <c r="DFW15"/>
      <c r="DFX15"/>
      <c r="DFY15"/>
      <c r="DFZ15"/>
      <c r="DGA15"/>
      <c r="DGB15"/>
      <c r="DGC15"/>
      <c r="DGD15"/>
      <c r="DGE15"/>
      <c r="DGF15"/>
      <c r="DGG15"/>
      <c r="DGH15"/>
      <c r="DGI15"/>
      <c r="DGJ15"/>
      <c r="DGK15"/>
      <c r="DGL15"/>
      <c r="DGM15"/>
      <c r="DGN15"/>
      <c r="DGO15"/>
      <c r="DGP15"/>
      <c r="DGQ15"/>
      <c r="DGR15"/>
      <c r="DGS15"/>
      <c r="DGT15"/>
      <c r="DGU15"/>
      <c r="DGV15"/>
      <c r="DGW15"/>
      <c r="DGX15"/>
      <c r="DGY15"/>
      <c r="DGZ15"/>
      <c r="DHA15"/>
      <c r="DHB15"/>
      <c r="DHC15"/>
      <c r="DHD15"/>
      <c r="DHE15"/>
      <c r="DHF15"/>
      <c r="DHG15"/>
      <c r="DHH15"/>
      <c r="DHI15"/>
      <c r="DHJ15"/>
      <c r="DHK15"/>
      <c r="DHL15"/>
      <c r="DHM15"/>
      <c r="DHN15"/>
      <c r="DHO15"/>
      <c r="DHP15"/>
      <c r="DHQ15"/>
      <c r="DHR15"/>
      <c r="DHS15"/>
      <c r="DHT15"/>
      <c r="DHU15"/>
      <c r="DHV15"/>
      <c r="DHW15"/>
      <c r="DHX15"/>
      <c r="DHY15"/>
      <c r="DHZ15"/>
      <c r="DIA15"/>
      <c r="DIB15"/>
      <c r="DIC15"/>
      <c r="DID15"/>
      <c r="DIE15"/>
      <c r="DIF15"/>
      <c r="DIG15"/>
      <c r="DIH15"/>
      <c r="DII15"/>
      <c r="DIJ15"/>
      <c r="DIK15"/>
      <c r="DIL15"/>
      <c r="DIM15"/>
      <c r="DIN15"/>
      <c r="DIO15"/>
      <c r="DIP15"/>
      <c r="DIQ15"/>
      <c r="DIR15"/>
      <c r="DIS15"/>
      <c r="DIT15"/>
      <c r="DIU15"/>
      <c r="DIV15"/>
      <c r="DIW15"/>
      <c r="DIX15"/>
      <c r="DIY15"/>
      <c r="DIZ15"/>
      <c r="DJA15"/>
      <c r="DJB15"/>
      <c r="DJC15"/>
      <c r="DJD15"/>
      <c r="DJE15"/>
      <c r="DJF15"/>
      <c r="DJG15"/>
      <c r="DJH15"/>
      <c r="DJI15"/>
      <c r="DJJ15"/>
      <c r="DJK15"/>
      <c r="DJL15"/>
      <c r="DJM15"/>
      <c r="DJN15"/>
      <c r="DJO15"/>
      <c r="DJP15"/>
      <c r="DJQ15"/>
      <c r="DJR15"/>
      <c r="DJS15"/>
      <c r="DJT15"/>
      <c r="DJU15"/>
      <c r="DJV15"/>
      <c r="DJW15"/>
      <c r="DJX15"/>
      <c r="DJY15"/>
      <c r="DJZ15"/>
      <c r="DKA15"/>
      <c r="DKB15"/>
      <c r="DKC15"/>
      <c r="DKD15"/>
      <c r="DKE15"/>
      <c r="DKF15"/>
      <c r="DKG15"/>
      <c r="DKH15"/>
      <c r="DKI15"/>
      <c r="DKJ15"/>
      <c r="DKK15"/>
      <c r="DKL15"/>
      <c r="DKM15"/>
      <c r="DKN15"/>
      <c r="DKO15"/>
      <c r="DKP15"/>
      <c r="DKQ15"/>
      <c r="DKR15"/>
      <c r="DKS15"/>
      <c r="DKT15"/>
      <c r="DKU15"/>
      <c r="DKV15"/>
      <c r="DKW15"/>
      <c r="DKX15"/>
      <c r="DKY15"/>
      <c r="DKZ15"/>
      <c r="DLA15"/>
      <c r="DLB15"/>
      <c r="DLC15"/>
      <c r="DLD15"/>
      <c r="DLE15"/>
      <c r="DLF15"/>
      <c r="DLG15"/>
      <c r="DLH15"/>
      <c r="DLI15"/>
      <c r="DLJ15"/>
      <c r="DLK15"/>
      <c r="DLL15"/>
      <c r="DLM15"/>
      <c r="DLN15"/>
      <c r="DLO15"/>
      <c r="DLP15"/>
      <c r="DLQ15"/>
      <c r="DLR15"/>
      <c r="DLS15"/>
      <c r="DLT15"/>
      <c r="DLU15"/>
      <c r="DLV15"/>
      <c r="DLW15"/>
      <c r="DLX15"/>
      <c r="DLY15"/>
      <c r="DLZ15"/>
      <c r="DMA15"/>
      <c r="DMB15"/>
      <c r="DMC15"/>
      <c r="DMD15"/>
      <c r="DME15"/>
      <c r="DMF15"/>
      <c r="DMG15"/>
      <c r="DMH15"/>
      <c r="DMI15"/>
      <c r="DMJ15"/>
      <c r="DMK15"/>
      <c r="DML15"/>
      <c r="DMM15"/>
      <c r="DMN15"/>
      <c r="DMO15"/>
      <c r="DMP15"/>
      <c r="DMQ15"/>
      <c r="DMR15"/>
      <c r="DMS15"/>
      <c r="DMT15"/>
      <c r="DMU15"/>
      <c r="DMV15"/>
      <c r="DMW15"/>
      <c r="DMX15"/>
      <c r="DMY15"/>
      <c r="DMZ15"/>
      <c r="DNA15"/>
      <c r="DNB15"/>
      <c r="DNC15"/>
      <c r="DND15"/>
      <c r="DNE15"/>
      <c r="DNF15"/>
      <c r="DNG15"/>
      <c r="DNH15"/>
      <c r="DNI15"/>
      <c r="DNJ15"/>
      <c r="DNK15"/>
      <c r="DNL15"/>
      <c r="DNM15"/>
      <c r="DNN15"/>
      <c r="DNO15"/>
      <c r="DNP15"/>
      <c r="DNQ15"/>
      <c r="DNR15"/>
      <c r="DNS15"/>
      <c r="DNT15"/>
      <c r="DNU15"/>
      <c r="DNV15"/>
      <c r="DNW15"/>
      <c r="DNX15"/>
      <c r="DNY15"/>
      <c r="DNZ15"/>
      <c r="DOA15"/>
      <c r="DOB15"/>
      <c r="DOC15"/>
      <c r="DOD15"/>
      <c r="DOE15"/>
      <c r="DOF15"/>
      <c r="DOG15"/>
      <c r="DOH15"/>
      <c r="DOI15"/>
      <c r="DOJ15"/>
      <c r="DOK15"/>
      <c r="DOL15"/>
      <c r="DOM15"/>
      <c r="DON15"/>
      <c r="DOO15"/>
      <c r="DOP15"/>
      <c r="DOQ15"/>
      <c r="DOR15"/>
      <c r="DOS15"/>
      <c r="DOT15"/>
      <c r="DOU15"/>
      <c r="DOV15"/>
      <c r="DOW15"/>
      <c r="DOX15"/>
      <c r="DOY15"/>
      <c r="DOZ15"/>
      <c r="DPA15"/>
      <c r="DPB15"/>
      <c r="DPC15"/>
      <c r="DPD15"/>
      <c r="DPE15"/>
      <c r="DPF15"/>
      <c r="DPG15"/>
      <c r="DPH15"/>
      <c r="DPI15"/>
      <c r="DPJ15"/>
      <c r="DPK15"/>
      <c r="DPL15"/>
      <c r="DPM15"/>
      <c r="DPN15"/>
      <c r="DPO15"/>
      <c r="DPP15"/>
      <c r="DPQ15"/>
      <c r="DPR15"/>
      <c r="DPS15"/>
      <c r="DPT15"/>
      <c r="DPU15"/>
      <c r="DPV15"/>
      <c r="DPW15"/>
      <c r="DPX15"/>
      <c r="DPY15"/>
      <c r="DPZ15"/>
      <c r="DQA15"/>
      <c r="DQB15"/>
      <c r="DQC15"/>
      <c r="DQD15"/>
      <c r="DQE15"/>
      <c r="DQF15"/>
      <c r="DQG15"/>
      <c r="DQH15"/>
      <c r="DQI15"/>
      <c r="DQJ15"/>
      <c r="DQK15"/>
      <c r="DQL15"/>
      <c r="DQM15"/>
      <c r="DQN15"/>
      <c r="DQO15"/>
      <c r="DQP15"/>
      <c r="DQQ15"/>
      <c r="DQR15"/>
      <c r="DQS15"/>
      <c r="DQT15"/>
      <c r="DQU15"/>
      <c r="DQV15"/>
      <c r="DQW15"/>
      <c r="DQX15"/>
      <c r="DQY15"/>
      <c r="DQZ15"/>
      <c r="DRA15"/>
      <c r="DRB15"/>
      <c r="DRC15"/>
      <c r="DRD15"/>
      <c r="DRE15"/>
      <c r="DRF15"/>
      <c r="DRG15"/>
      <c r="DRH15"/>
      <c r="DRI15"/>
      <c r="DRJ15"/>
      <c r="DRK15"/>
      <c r="DRL15"/>
      <c r="DRM15"/>
      <c r="DRN15"/>
      <c r="DRO15"/>
      <c r="DRP15"/>
      <c r="DRQ15"/>
      <c r="DRR15"/>
      <c r="DRS15"/>
      <c r="DRT15"/>
      <c r="DRU15"/>
      <c r="DRV15"/>
      <c r="DRW15"/>
      <c r="DRX15"/>
      <c r="DRY15"/>
      <c r="DRZ15"/>
      <c r="DSA15"/>
      <c r="DSB15"/>
      <c r="DSC15"/>
      <c r="DSD15"/>
      <c r="DSE15"/>
      <c r="DSF15"/>
      <c r="DSG15"/>
      <c r="DSH15"/>
      <c r="DSI15"/>
      <c r="DSJ15"/>
      <c r="DSK15"/>
      <c r="DSL15"/>
      <c r="DSM15"/>
      <c r="DSN15"/>
      <c r="DSO15"/>
      <c r="DSP15"/>
      <c r="DSQ15"/>
      <c r="DSR15"/>
      <c r="DSS15"/>
      <c r="DST15"/>
      <c r="DSU15"/>
      <c r="DSV15"/>
      <c r="DSW15"/>
      <c r="DSX15"/>
      <c r="DSY15"/>
      <c r="DSZ15"/>
      <c r="DTA15"/>
      <c r="DTB15"/>
      <c r="DTC15"/>
      <c r="DTD15"/>
      <c r="DTE15"/>
      <c r="DTF15"/>
      <c r="DTG15"/>
      <c r="DTH15"/>
      <c r="DTI15"/>
      <c r="DTJ15"/>
      <c r="DTK15"/>
      <c r="DTL15"/>
      <c r="DTM15"/>
      <c r="DTN15"/>
      <c r="DTO15"/>
      <c r="DTP15"/>
      <c r="DTQ15"/>
      <c r="DTR15"/>
      <c r="DTS15"/>
      <c r="DTT15"/>
      <c r="DTU15"/>
      <c r="DTV15"/>
      <c r="DTW15"/>
      <c r="DTX15"/>
      <c r="DTY15"/>
      <c r="DTZ15"/>
      <c r="DUA15"/>
      <c r="DUB15"/>
      <c r="DUC15"/>
      <c r="DUD15"/>
      <c r="DUE15"/>
      <c r="DUF15"/>
      <c r="DUG15"/>
      <c r="DUH15"/>
      <c r="DUI15"/>
      <c r="DUJ15"/>
      <c r="DUK15"/>
      <c r="DUL15"/>
      <c r="DUM15"/>
      <c r="DUN15"/>
      <c r="DUO15"/>
      <c r="DUP15"/>
      <c r="DUQ15"/>
      <c r="DUR15"/>
      <c r="DUS15"/>
      <c r="DUT15"/>
      <c r="DUU15"/>
      <c r="DUV15"/>
      <c r="DUW15"/>
      <c r="DUX15"/>
      <c r="DUY15"/>
      <c r="DUZ15"/>
      <c r="DVA15"/>
      <c r="DVB15"/>
      <c r="DVC15"/>
      <c r="DVD15"/>
      <c r="DVE15"/>
      <c r="DVF15"/>
      <c r="DVG15"/>
      <c r="DVH15"/>
      <c r="DVI15"/>
      <c r="DVJ15"/>
      <c r="DVK15"/>
      <c r="DVL15"/>
      <c r="DVM15"/>
      <c r="DVN15"/>
      <c r="DVO15"/>
      <c r="DVP15"/>
      <c r="DVQ15"/>
      <c r="DVR15"/>
      <c r="DVS15"/>
      <c r="DVT15"/>
      <c r="DVU15"/>
      <c r="DVV15"/>
      <c r="DVW15"/>
      <c r="DVX15"/>
      <c r="DVY15"/>
      <c r="DVZ15"/>
      <c r="DWA15"/>
      <c r="DWB15"/>
      <c r="DWC15"/>
      <c r="DWD15"/>
      <c r="DWE15"/>
      <c r="DWF15"/>
      <c r="DWG15"/>
      <c r="DWH15"/>
      <c r="DWI15"/>
      <c r="DWJ15"/>
      <c r="DWK15"/>
      <c r="DWL15"/>
      <c r="DWM15"/>
      <c r="DWN15"/>
      <c r="DWO15"/>
      <c r="DWP15"/>
      <c r="DWQ15"/>
      <c r="DWR15"/>
      <c r="DWS15"/>
      <c r="DWT15"/>
      <c r="DWU15"/>
      <c r="DWV15"/>
      <c r="DWW15"/>
      <c r="DWX15"/>
      <c r="DWY15"/>
      <c r="DWZ15"/>
      <c r="DXA15"/>
      <c r="DXB15"/>
      <c r="DXC15"/>
      <c r="DXD15"/>
      <c r="DXE15"/>
      <c r="DXF15"/>
      <c r="DXG15"/>
      <c r="DXH15"/>
      <c r="DXI15"/>
      <c r="DXJ15"/>
      <c r="DXK15"/>
      <c r="DXL15"/>
      <c r="DXM15"/>
      <c r="DXN15"/>
      <c r="DXO15"/>
      <c r="DXP15"/>
      <c r="DXQ15"/>
      <c r="DXR15"/>
      <c r="DXS15"/>
      <c r="DXT15"/>
      <c r="DXU15"/>
      <c r="DXV15"/>
      <c r="DXW15"/>
      <c r="DXX15"/>
      <c r="DXY15"/>
      <c r="DXZ15"/>
      <c r="DYA15"/>
      <c r="DYB15"/>
      <c r="DYC15"/>
      <c r="DYD15"/>
      <c r="DYE15"/>
      <c r="DYF15"/>
      <c r="DYG15"/>
      <c r="DYH15"/>
      <c r="DYI15"/>
      <c r="DYJ15"/>
      <c r="DYK15"/>
      <c r="DYL15"/>
      <c r="DYM15"/>
      <c r="DYN15"/>
      <c r="DYO15"/>
      <c r="DYP15"/>
      <c r="DYQ15"/>
      <c r="DYR15"/>
      <c r="DYS15"/>
      <c r="DYT15"/>
      <c r="DYU15"/>
      <c r="DYV15"/>
      <c r="DYW15"/>
      <c r="DYX15"/>
      <c r="DYY15"/>
      <c r="DYZ15"/>
      <c r="DZA15"/>
      <c r="DZB15"/>
      <c r="DZC15"/>
      <c r="DZD15"/>
      <c r="DZE15"/>
      <c r="DZF15"/>
      <c r="DZG15"/>
      <c r="DZH15"/>
      <c r="DZI15"/>
      <c r="DZJ15"/>
      <c r="DZK15"/>
      <c r="DZL15"/>
      <c r="DZM15"/>
      <c r="DZN15"/>
      <c r="DZO15"/>
      <c r="DZP15"/>
      <c r="DZQ15"/>
      <c r="DZR15"/>
      <c r="DZS15"/>
      <c r="DZT15"/>
      <c r="DZU15"/>
      <c r="DZV15"/>
      <c r="DZW15"/>
      <c r="DZX15"/>
      <c r="DZY15"/>
      <c r="DZZ15"/>
      <c r="EAA15"/>
      <c r="EAB15"/>
      <c r="EAC15"/>
      <c r="EAD15"/>
      <c r="EAE15"/>
      <c r="EAF15"/>
      <c r="EAG15"/>
      <c r="EAH15"/>
      <c r="EAI15"/>
      <c r="EAJ15"/>
      <c r="EAK15"/>
      <c r="EAL15"/>
      <c r="EAM15"/>
      <c r="EAN15"/>
      <c r="EAO15"/>
      <c r="EAP15"/>
      <c r="EAQ15"/>
      <c r="EAR15"/>
      <c r="EAS15"/>
      <c r="EAT15"/>
      <c r="EAU15"/>
      <c r="EAV15"/>
      <c r="EAW15"/>
      <c r="EAX15"/>
      <c r="EAY15"/>
      <c r="EAZ15"/>
      <c r="EBA15"/>
      <c r="EBB15"/>
      <c r="EBC15"/>
      <c r="EBD15"/>
      <c r="EBE15"/>
      <c r="EBF15"/>
      <c r="EBG15"/>
      <c r="EBH15"/>
      <c r="EBI15"/>
      <c r="EBJ15"/>
      <c r="EBK15"/>
      <c r="EBL15"/>
      <c r="EBM15"/>
      <c r="EBN15"/>
      <c r="EBO15"/>
      <c r="EBP15"/>
      <c r="EBQ15"/>
      <c r="EBR15"/>
      <c r="EBS15"/>
      <c r="EBT15"/>
      <c r="EBU15"/>
      <c r="EBV15"/>
      <c r="EBW15"/>
      <c r="EBX15"/>
      <c r="EBY15"/>
      <c r="EBZ15"/>
      <c r="ECA15"/>
      <c r="ECB15"/>
      <c r="ECC15"/>
      <c r="ECD15"/>
      <c r="ECE15"/>
      <c r="ECF15"/>
      <c r="ECG15"/>
      <c r="ECH15"/>
      <c r="ECI15"/>
      <c r="ECJ15"/>
      <c r="ECK15"/>
      <c r="ECL15"/>
      <c r="ECM15"/>
      <c r="ECN15"/>
      <c r="ECO15"/>
      <c r="ECP15"/>
      <c r="ECQ15"/>
      <c r="ECR15"/>
      <c r="ECS15"/>
      <c r="ECT15"/>
      <c r="ECU15"/>
      <c r="ECV15"/>
      <c r="ECW15"/>
      <c r="ECX15"/>
      <c r="ECY15"/>
      <c r="ECZ15"/>
      <c r="EDA15"/>
      <c r="EDB15"/>
      <c r="EDC15"/>
      <c r="EDD15"/>
      <c r="EDE15"/>
      <c r="EDF15"/>
      <c r="EDG15"/>
      <c r="EDH15"/>
      <c r="EDI15"/>
      <c r="EDJ15"/>
      <c r="EDK15"/>
      <c r="EDL15"/>
      <c r="EDM15"/>
      <c r="EDN15"/>
      <c r="EDO15"/>
      <c r="EDP15"/>
      <c r="EDQ15"/>
      <c r="EDR15"/>
      <c r="EDS15"/>
      <c r="EDT15"/>
      <c r="EDU15"/>
      <c r="EDV15"/>
      <c r="EDW15"/>
      <c r="EDX15"/>
      <c r="EDY15"/>
      <c r="EDZ15"/>
      <c r="EEA15"/>
      <c r="EEB15"/>
      <c r="EEC15"/>
      <c r="EED15"/>
      <c r="EEE15"/>
      <c r="EEF15"/>
      <c r="EEG15"/>
      <c r="EEH15"/>
      <c r="EEI15"/>
      <c r="EEJ15"/>
      <c r="EEK15"/>
      <c r="EEL15"/>
      <c r="EEM15"/>
      <c r="EEN15"/>
      <c r="EEO15"/>
      <c r="EEP15"/>
      <c r="EEQ15"/>
      <c r="EER15"/>
      <c r="EES15"/>
      <c r="EET15"/>
      <c r="EEU15"/>
      <c r="EEV15"/>
      <c r="EEW15"/>
      <c r="EEX15"/>
      <c r="EEY15"/>
      <c r="EEZ15"/>
      <c r="EFA15"/>
      <c r="EFB15"/>
      <c r="EFC15"/>
      <c r="EFD15"/>
      <c r="EFE15"/>
      <c r="EFF15"/>
      <c r="EFG15"/>
      <c r="EFH15"/>
      <c r="EFI15"/>
      <c r="EFJ15"/>
      <c r="EFK15"/>
      <c r="EFL15"/>
      <c r="EFM15"/>
      <c r="EFN15"/>
      <c r="EFO15"/>
      <c r="EFP15"/>
      <c r="EFQ15"/>
      <c r="EFR15"/>
      <c r="EFS15"/>
      <c r="EFT15"/>
      <c r="EFU15"/>
      <c r="EFV15"/>
      <c r="EFW15"/>
      <c r="EFX15"/>
      <c r="EFY15"/>
      <c r="EFZ15"/>
      <c r="EGA15"/>
      <c r="EGB15"/>
      <c r="EGC15"/>
      <c r="EGD15"/>
      <c r="EGE15"/>
      <c r="EGF15"/>
      <c r="EGG15"/>
      <c r="EGH15"/>
      <c r="EGI15"/>
      <c r="EGJ15"/>
      <c r="EGK15"/>
      <c r="EGL15"/>
      <c r="EGM15"/>
      <c r="EGN15"/>
      <c r="EGO15"/>
      <c r="EGP15"/>
      <c r="EGQ15"/>
      <c r="EGR15"/>
      <c r="EGS15"/>
      <c r="EGT15"/>
      <c r="EGU15"/>
      <c r="EGV15"/>
      <c r="EGW15"/>
      <c r="EGX15"/>
      <c r="EGY15"/>
      <c r="EGZ15"/>
      <c r="EHA15"/>
      <c r="EHB15"/>
      <c r="EHC15"/>
      <c r="EHD15"/>
      <c r="EHE15"/>
      <c r="EHF15"/>
      <c r="EHG15"/>
      <c r="EHH15"/>
      <c r="EHI15"/>
      <c r="EHJ15"/>
      <c r="EHK15"/>
      <c r="EHL15"/>
      <c r="EHM15"/>
      <c r="EHN15"/>
      <c r="EHO15"/>
      <c r="EHP15"/>
      <c r="EHQ15"/>
      <c r="EHR15"/>
      <c r="EHS15"/>
      <c r="EHT15"/>
      <c r="EHU15"/>
      <c r="EHV15"/>
      <c r="EHW15"/>
      <c r="EHX15"/>
      <c r="EHY15"/>
      <c r="EHZ15"/>
      <c r="EIA15"/>
      <c r="EIB15"/>
      <c r="EIC15"/>
      <c r="EID15"/>
      <c r="EIE15"/>
      <c r="EIF15"/>
      <c r="EIG15"/>
      <c r="EIH15"/>
      <c r="EII15"/>
      <c r="EIJ15"/>
      <c r="EIK15"/>
      <c r="EIL15"/>
      <c r="EIM15"/>
      <c r="EIN15"/>
      <c r="EIO15"/>
      <c r="EIP15"/>
      <c r="EIQ15"/>
      <c r="EIR15"/>
      <c r="EIS15"/>
      <c r="EIT15"/>
      <c r="EIU15"/>
      <c r="EIV15"/>
      <c r="EIW15"/>
      <c r="EIX15"/>
      <c r="EIY15"/>
      <c r="EIZ15"/>
      <c r="EJA15"/>
      <c r="EJB15"/>
      <c r="EJC15"/>
      <c r="EJD15"/>
      <c r="EJE15"/>
      <c r="EJF15"/>
      <c r="EJG15"/>
      <c r="EJH15"/>
      <c r="EJI15"/>
      <c r="EJJ15"/>
      <c r="EJK15"/>
      <c r="EJL15"/>
      <c r="EJM15"/>
      <c r="EJN15"/>
      <c r="EJO15"/>
      <c r="EJP15"/>
      <c r="EJQ15"/>
      <c r="EJR15"/>
      <c r="EJS15"/>
      <c r="EJT15"/>
      <c r="EJU15"/>
      <c r="EJV15"/>
      <c r="EJW15"/>
      <c r="EJX15"/>
      <c r="EJY15"/>
      <c r="EJZ15"/>
      <c r="EKA15"/>
      <c r="EKB15"/>
      <c r="EKC15"/>
      <c r="EKD15"/>
      <c r="EKE15"/>
      <c r="EKF15"/>
      <c r="EKG15"/>
      <c r="EKH15"/>
      <c r="EKI15"/>
      <c r="EKJ15"/>
      <c r="EKK15"/>
      <c r="EKL15"/>
      <c r="EKM15"/>
      <c r="EKN15"/>
      <c r="EKO15"/>
      <c r="EKP15"/>
      <c r="EKQ15"/>
      <c r="EKR15"/>
      <c r="EKS15"/>
      <c r="EKT15"/>
      <c r="EKU15"/>
      <c r="EKV15"/>
      <c r="EKW15"/>
      <c r="EKX15"/>
      <c r="EKY15"/>
      <c r="EKZ15"/>
      <c r="ELA15"/>
      <c r="ELB15"/>
      <c r="ELC15"/>
      <c r="ELD15"/>
      <c r="ELE15"/>
      <c r="ELF15"/>
      <c r="ELG15"/>
      <c r="ELH15"/>
      <c r="ELI15"/>
      <c r="ELJ15"/>
      <c r="ELK15"/>
      <c r="ELL15"/>
      <c r="ELM15"/>
      <c r="ELN15"/>
      <c r="ELO15"/>
      <c r="ELP15"/>
      <c r="ELQ15"/>
      <c r="ELR15"/>
      <c r="ELS15"/>
      <c r="ELT15"/>
      <c r="ELU15"/>
      <c r="ELV15"/>
      <c r="ELW15"/>
      <c r="ELX15"/>
      <c r="ELY15"/>
      <c r="ELZ15"/>
      <c r="EMA15"/>
      <c r="EMB15"/>
      <c r="EMC15"/>
      <c r="EMD15"/>
      <c r="EME15"/>
      <c r="EMF15"/>
      <c r="EMG15"/>
      <c r="EMH15"/>
      <c r="EMI15"/>
      <c r="EMJ15"/>
      <c r="EMK15"/>
      <c r="EML15"/>
      <c r="EMM15"/>
      <c r="EMN15"/>
      <c r="EMO15"/>
      <c r="EMP15"/>
      <c r="EMQ15"/>
      <c r="EMR15"/>
      <c r="EMS15"/>
      <c r="EMT15"/>
      <c r="EMU15"/>
      <c r="EMV15"/>
      <c r="EMW15"/>
      <c r="EMX15"/>
      <c r="EMY15"/>
      <c r="EMZ15"/>
      <c r="ENA15"/>
      <c r="ENB15"/>
      <c r="ENC15"/>
      <c r="END15"/>
      <c r="ENE15"/>
      <c r="ENF15"/>
      <c r="ENG15"/>
      <c r="ENH15"/>
      <c r="ENI15"/>
      <c r="ENJ15"/>
      <c r="ENK15"/>
      <c r="ENL15"/>
      <c r="ENM15"/>
      <c r="ENN15"/>
      <c r="ENO15"/>
      <c r="ENP15"/>
      <c r="ENQ15"/>
      <c r="ENR15"/>
      <c r="ENS15"/>
      <c r="ENT15"/>
      <c r="ENU15"/>
      <c r="ENV15"/>
      <c r="ENW15"/>
      <c r="ENX15"/>
      <c r="ENY15"/>
      <c r="ENZ15"/>
      <c r="EOA15"/>
      <c r="EOB15"/>
      <c r="EOC15"/>
      <c r="EOD15"/>
      <c r="EOE15"/>
      <c r="EOF15"/>
      <c r="EOG15"/>
      <c r="EOH15"/>
      <c r="EOI15"/>
      <c r="EOJ15"/>
      <c r="EOK15"/>
      <c r="EOL15"/>
      <c r="EOM15"/>
      <c r="EON15"/>
      <c r="EOO15"/>
      <c r="EOP15"/>
      <c r="EOQ15"/>
      <c r="EOR15"/>
      <c r="EOS15"/>
      <c r="EOT15"/>
      <c r="EOU15"/>
      <c r="EOV15"/>
      <c r="EOW15"/>
      <c r="EOX15"/>
      <c r="EOY15"/>
      <c r="EOZ15"/>
      <c r="EPA15"/>
      <c r="EPB15"/>
      <c r="EPC15"/>
      <c r="EPD15"/>
      <c r="EPE15"/>
      <c r="EPF15"/>
      <c r="EPG15"/>
      <c r="EPH15"/>
      <c r="EPI15"/>
      <c r="EPJ15"/>
      <c r="EPK15"/>
      <c r="EPL15"/>
      <c r="EPM15"/>
      <c r="EPN15"/>
      <c r="EPO15"/>
      <c r="EPP15"/>
      <c r="EPQ15"/>
      <c r="EPR15"/>
      <c r="EPS15"/>
      <c r="EPT15"/>
      <c r="EPU15"/>
      <c r="EPV15"/>
      <c r="EPW15"/>
      <c r="EPX15"/>
      <c r="EPY15"/>
      <c r="EPZ15"/>
      <c r="EQA15"/>
      <c r="EQB15"/>
      <c r="EQC15"/>
      <c r="EQD15"/>
      <c r="EQE15"/>
      <c r="EQF15"/>
      <c r="EQG15"/>
      <c r="EQH15"/>
      <c r="EQI15"/>
      <c r="EQJ15"/>
      <c r="EQK15"/>
      <c r="EQL15"/>
      <c r="EQM15"/>
      <c r="EQN15"/>
      <c r="EQO15"/>
      <c r="EQP15"/>
      <c r="EQQ15"/>
      <c r="EQR15"/>
      <c r="EQS15"/>
      <c r="EQT15"/>
      <c r="EQU15"/>
      <c r="EQV15"/>
      <c r="EQW15"/>
      <c r="EQX15"/>
      <c r="EQY15"/>
      <c r="EQZ15"/>
      <c r="ERA15"/>
      <c r="ERB15"/>
      <c r="ERC15"/>
      <c r="ERD15"/>
      <c r="ERE15"/>
      <c r="ERF15"/>
      <c r="ERG15"/>
      <c r="ERH15"/>
      <c r="ERI15"/>
      <c r="ERJ15"/>
      <c r="ERK15"/>
      <c r="ERL15"/>
      <c r="ERM15"/>
      <c r="ERN15"/>
      <c r="ERO15"/>
      <c r="ERP15"/>
      <c r="ERQ15"/>
      <c r="ERR15"/>
      <c r="ERS15"/>
      <c r="ERT15"/>
      <c r="ERU15"/>
      <c r="ERV15"/>
      <c r="ERW15"/>
      <c r="ERX15"/>
      <c r="ERY15"/>
      <c r="ERZ15"/>
      <c r="ESA15"/>
      <c r="ESB15"/>
      <c r="ESC15"/>
      <c r="ESD15"/>
      <c r="ESE15"/>
      <c r="ESF15"/>
      <c r="ESG15"/>
      <c r="ESH15"/>
      <c r="ESI15"/>
      <c r="ESJ15"/>
      <c r="ESK15"/>
      <c r="ESL15"/>
      <c r="ESM15"/>
      <c r="ESN15"/>
      <c r="ESO15"/>
      <c r="ESP15"/>
      <c r="ESQ15"/>
      <c r="ESR15"/>
      <c r="ESS15"/>
      <c r="EST15"/>
      <c r="ESU15"/>
      <c r="ESV15"/>
      <c r="ESW15"/>
      <c r="ESX15"/>
      <c r="ESY15"/>
      <c r="ESZ15"/>
      <c r="ETA15"/>
      <c r="ETB15"/>
      <c r="ETC15"/>
      <c r="ETD15"/>
      <c r="ETE15"/>
      <c r="ETF15"/>
      <c r="ETG15"/>
      <c r="ETH15"/>
      <c r="ETI15"/>
      <c r="ETJ15"/>
      <c r="ETK15"/>
      <c r="ETL15"/>
      <c r="ETM15"/>
      <c r="ETN15"/>
      <c r="ETO15"/>
      <c r="ETP15"/>
      <c r="ETQ15"/>
      <c r="ETR15"/>
      <c r="ETS15"/>
      <c r="ETT15"/>
      <c r="ETU15"/>
      <c r="ETV15"/>
      <c r="ETW15"/>
      <c r="ETX15"/>
      <c r="ETY15"/>
      <c r="ETZ15"/>
      <c r="EUA15"/>
      <c r="EUB15"/>
      <c r="EUC15"/>
      <c r="EUD15"/>
      <c r="EUE15"/>
      <c r="EUF15"/>
      <c r="EUG15"/>
      <c r="EUH15"/>
      <c r="EUI15"/>
      <c r="EUJ15"/>
      <c r="EUK15"/>
      <c r="EUL15"/>
      <c r="EUM15"/>
      <c r="EUN15"/>
      <c r="EUO15"/>
      <c r="EUP15"/>
      <c r="EUQ15"/>
      <c r="EUR15"/>
      <c r="EUS15"/>
      <c r="EUT15"/>
      <c r="EUU15"/>
      <c r="EUV15"/>
      <c r="EUW15"/>
      <c r="EUX15"/>
      <c r="EUY15"/>
      <c r="EUZ15"/>
      <c r="EVA15"/>
      <c r="EVB15"/>
      <c r="EVC15"/>
      <c r="EVD15"/>
      <c r="EVE15"/>
      <c r="EVF15"/>
      <c r="EVG15"/>
      <c r="EVH15"/>
      <c r="EVI15"/>
      <c r="EVJ15"/>
      <c r="EVK15"/>
      <c r="EVL15"/>
      <c r="EVM15"/>
      <c r="EVN15"/>
      <c r="EVO15"/>
      <c r="EVP15"/>
      <c r="EVQ15"/>
      <c r="EVR15"/>
      <c r="EVS15"/>
      <c r="EVT15"/>
      <c r="EVU15"/>
      <c r="EVV15"/>
      <c r="EVW15"/>
      <c r="EVX15"/>
      <c r="EVY15"/>
      <c r="EVZ15"/>
      <c r="EWA15"/>
      <c r="EWB15"/>
      <c r="EWC15"/>
      <c r="EWD15"/>
      <c r="EWE15"/>
      <c r="EWF15"/>
      <c r="EWG15"/>
      <c r="EWH15"/>
      <c r="EWI15"/>
      <c r="EWJ15"/>
      <c r="EWK15"/>
      <c r="EWL15"/>
      <c r="EWM15"/>
      <c r="EWN15"/>
      <c r="EWO15"/>
      <c r="EWP15"/>
      <c r="EWQ15"/>
      <c r="EWR15"/>
      <c r="EWS15"/>
      <c r="EWT15"/>
      <c r="EWU15"/>
      <c r="EWV15"/>
      <c r="EWW15"/>
      <c r="EWX15"/>
      <c r="EWY15"/>
      <c r="EWZ15"/>
      <c r="EXA15"/>
      <c r="EXB15"/>
      <c r="EXC15"/>
      <c r="EXD15"/>
      <c r="EXE15"/>
      <c r="EXF15"/>
      <c r="EXG15"/>
      <c r="EXH15"/>
      <c r="EXI15"/>
      <c r="EXJ15"/>
      <c r="EXK15"/>
      <c r="EXL15"/>
      <c r="EXM15"/>
      <c r="EXN15"/>
      <c r="EXO15"/>
      <c r="EXP15"/>
      <c r="EXQ15"/>
      <c r="EXR15"/>
      <c r="EXS15"/>
      <c r="EXT15"/>
      <c r="EXU15"/>
      <c r="EXV15"/>
      <c r="EXW15"/>
      <c r="EXX15"/>
      <c r="EXY15"/>
      <c r="EXZ15"/>
      <c r="EYA15"/>
      <c r="EYB15"/>
      <c r="EYC15"/>
      <c r="EYD15"/>
      <c r="EYE15"/>
      <c r="EYF15"/>
      <c r="EYG15"/>
      <c r="EYH15"/>
      <c r="EYI15"/>
      <c r="EYJ15"/>
      <c r="EYK15"/>
      <c r="EYL15"/>
      <c r="EYM15"/>
      <c r="EYN15"/>
      <c r="EYO15"/>
      <c r="EYP15"/>
      <c r="EYQ15"/>
      <c r="EYR15"/>
      <c r="EYS15"/>
      <c r="EYT15"/>
      <c r="EYU15"/>
      <c r="EYV15"/>
      <c r="EYW15"/>
      <c r="EYX15"/>
      <c r="EYY15"/>
      <c r="EYZ15"/>
      <c r="EZA15"/>
      <c r="EZB15"/>
      <c r="EZC15"/>
      <c r="EZD15"/>
      <c r="EZE15"/>
      <c r="EZF15"/>
      <c r="EZG15"/>
      <c r="EZH15"/>
      <c r="EZI15"/>
      <c r="EZJ15"/>
      <c r="EZK15"/>
      <c r="EZL15"/>
      <c r="EZM15"/>
      <c r="EZN15"/>
      <c r="EZO15"/>
      <c r="EZP15"/>
      <c r="EZQ15"/>
      <c r="EZR15"/>
      <c r="EZS15"/>
      <c r="EZT15"/>
      <c r="EZU15"/>
      <c r="EZV15"/>
      <c r="EZW15"/>
      <c r="EZX15"/>
      <c r="EZY15"/>
      <c r="EZZ15"/>
      <c r="FAA15"/>
      <c r="FAB15"/>
      <c r="FAC15"/>
      <c r="FAD15"/>
      <c r="FAE15"/>
      <c r="FAF15"/>
      <c r="FAG15"/>
      <c r="FAH15"/>
      <c r="FAI15"/>
      <c r="FAJ15"/>
      <c r="FAK15"/>
      <c r="FAL15"/>
      <c r="FAM15"/>
      <c r="FAN15"/>
      <c r="FAO15"/>
      <c r="FAP15"/>
      <c r="FAQ15"/>
      <c r="FAR15"/>
      <c r="FAS15"/>
      <c r="FAT15"/>
      <c r="FAU15"/>
      <c r="FAV15"/>
      <c r="FAW15"/>
      <c r="FAX15"/>
      <c r="FAY15"/>
      <c r="FAZ15"/>
      <c r="FBA15"/>
      <c r="FBB15"/>
      <c r="FBC15"/>
      <c r="FBD15"/>
      <c r="FBE15"/>
      <c r="FBF15"/>
      <c r="FBG15"/>
      <c r="FBH15"/>
      <c r="FBI15"/>
      <c r="FBJ15"/>
      <c r="FBK15"/>
      <c r="FBL15"/>
      <c r="FBM15"/>
      <c r="FBN15"/>
      <c r="FBO15"/>
      <c r="FBP15"/>
      <c r="FBQ15"/>
      <c r="FBR15"/>
      <c r="FBS15"/>
      <c r="FBT15"/>
      <c r="FBU15"/>
      <c r="FBV15"/>
      <c r="FBW15"/>
      <c r="FBX15"/>
      <c r="FBY15"/>
      <c r="FBZ15"/>
      <c r="FCA15"/>
      <c r="FCB15"/>
      <c r="FCC15"/>
      <c r="FCD15"/>
      <c r="FCE15"/>
      <c r="FCF15"/>
      <c r="FCG15"/>
      <c r="FCH15"/>
      <c r="FCI15"/>
      <c r="FCJ15"/>
      <c r="FCK15"/>
      <c r="FCL15"/>
      <c r="FCM15"/>
      <c r="FCN15"/>
      <c r="FCO15"/>
      <c r="FCP15"/>
      <c r="FCQ15"/>
      <c r="FCR15"/>
      <c r="FCS15"/>
      <c r="FCT15"/>
      <c r="FCU15"/>
      <c r="FCV15"/>
      <c r="FCW15"/>
      <c r="FCX15"/>
      <c r="FCY15"/>
      <c r="FCZ15"/>
      <c r="FDA15"/>
      <c r="FDB15"/>
      <c r="FDC15"/>
      <c r="FDD15"/>
      <c r="FDE15"/>
      <c r="FDF15"/>
      <c r="FDG15"/>
      <c r="FDH15"/>
      <c r="FDI15"/>
      <c r="FDJ15"/>
      <c r="FDK15"/>
      <c r="FDL15"/>
      <c r="FDM15"/>
      <c r="FDN15"/>
      <c r="FDO15"/>
      <c r="FDP15"/>
      <c r="FDQ15"/>
      <c r="FDR15"/>
      <c r="FDS15"/>
      <c r="FDT15"/>
      <c r="FDU15"/>
      <c r="FDV15"/>
      <c r="FDW15"/>
      <c r="FDX15"/>
      <c r="FDY15"/>
      <c r="FDZ15"/>
      <c r="FEA15"/>
      <c r="FEB15"/>
      <c r="FEC15"/>
      <c r="FED15"/>
      <c r="FEE15"/>
      <c r="FEF15"/>
      <c r="FEG15"/>
      <c r="FEH15"/>
      <c r="FEI15"/>
      <c r="FEJ15"/>
      <c r="FEK15"/>
      <c r="FEL15"/>
      <c r="FEM15"/>
      <c r="FEN15"/>
      <c r="FEO15"/>
      <c r="FEP15"/>
      <c r="FEQ15"/>
      <c r="FER15"/>
      <c r="FES15"/>
      <c r="FET15"/>
      <c r="FEU15"/>
      <c r="FEV15"/>
      <c r="FEW15"/>
      <c r="FEX15"/>
      <c r="FEY15"/>
      <c r="FEZ15"/>
      <c r="FFA15"/>
      <c r="FFB15"/>
      <c r="FFC15"/>
      <c r="FFD15"/>
      <c r="FFE15"/>
      <c r="FFF15"/>
      <c r="FFG15"/>
      <c r="FFH15"/>
      <c r="FFI15"/>
      <c r="FFJ15"/>
      <c r="FFK15"/>
      <c r="FFL15"/>
      <c r="FFM15"/>
      <c r="FFN15"/>
      <c r="FFO15"/>
      <c r="FFP15"/>
      <c r="FFQ15"/>
      <c r="FFR15"/>
      <c r="FFS15"/>
      <c r="FFT15"/>
      <c r="FFU15"/>
      <c r="FFV15"/>
      <c r="FFW15"/>
      <c r="FFX15"/>
      <c r="FFY15"/>
      <c r="FFZ15"/>
      <c r="FGA15"/>
      <c r="FGB15"/>
      <c r="FGC15"/>
      <c r="FGD15"/>
      <c r="FGE15"/>
      <c r="FGF15"/>
      <c r="FGG15"/>
      <c r="FGH15"/>
      <c r="FGI15"/>
      <c r="FGJ15"/>
      <c r="FGK15"/>
      <c r="FGL15"/>
      <c r="FGM15"/>
      <c r="FGN15"/>
      <c r="FGO15"/>
      <c r="FGP15"/>
      <c r="FGQ15"/>
      <c r="FGR15"/>
      <c r="FGS15"/>
      <c r="FGT15"/>
      <c r="FGU15"/>
      <c r="FGV15"/>
      <c r="FGW15"/>
      <c r="FGX15"/>
      <c r="FGY15"/>
      <c r="FGZ15"/>
      <c r="FHA15"/>
      <c r="FHB15"/>
      <c r="FHC15"/>
      <c r="FHD15"/>
      <c r="FHE15"/>
      <c r="FHF15"/>
      <c r="FHG15"/>
      <c r="FHH15"/>
      <c r="FHI15"/>
      <c r="FHJ15"/>
      <c r="FHK15"/>
      <c r="FHL15"/>
      <c r="FHM15"/>
      <c r="FHN15"/>
      <c r="FHO15"/>
      <c r="FHP15"/>
      <c r="FHQ15"/>
      <c r="FHR15"/>
      <c r="FHS15"/>
      <c r="FHT15"/>
      <c r="FHU15"/>
      <c r="FHV15"/>
      <c r="FHW15"/>
      <c r="FHX15"/>
      <c r="FHY15"/>
      <c r="FHZ15"/>
      <c r="FIA15"/>
      <c r="FIB15"/>
      <c r="FIC15"/>
      <c r="FID15"/>
      <c r="FIE15"/>
      <c r="FIF15"/>
      <c r="FIG15"/>
      <c r="FIH15"/>
      <c r="FII15"/>
      <c r="FIJ15"/>
      <c r="FIK15"/>
      <c r="FIL15"/>
      <c r="FIM15"/>
      <c r="FIN15"/>
      <c r="FIO15"/>
      <c r="FIP15"/>
      <c r="FIQ15"/>
      <c r="FIR15"/>
      <c r="FIS15"/>
      <c r="FIT15"/>
      <c r="FIU15"/>
      <c r="FIV15"/>
      <c r="FIW15"/>
      <c r="FIX15"/>
      <c r="FIY15"/>
      <c r="FIZ15"/>
      <c r="FJA15"/>
      <c r="FJB15"/>
      <c r="FJC15"/>
      <c r="FJD15"/>
      <c r="FJE15"/>
      <c r="FJF15"/>
      <c r="FJG15"/>
      <c r="FJH15"/>
      <c r="FJI15"/>
      <c r="FJJ15"/>
      <c r="FJK15"/>
      <c r="FJL15"/>
      <c r="FJM15"/>
      <c r="FJN15"/>
      <c r="FJO15"/>
      <c r="FJP15"/>
      <c r="FJQ15"/>
      <c r="FJR15"/>
      <c r="FJS15"/>
      <c r="FJT15"/>
      <c r="FJU15"/>
      <c r="FJV15"/>
      <c r="FJW15"/>
      <c r="FJX15"/>
      <c r="FJY15"/>
      <c r="FJZ15"/>
      <c r="FKA15"/>
      <c r="FKB15"/>
      <c r="FKC15"/>
      <c r="FKD15"/>
      <c r="FKE15"/>
      <c r="FKF15"/>
      <c r="FKG15"/>
      <c r="FKH15"/>
      <c r="FKI15"/>
      <c r="FKJ15"/>
      <c r="FKK15"/>
      <c r="FKL15"/>
      <c r="FKM15"/>
      <c r="FKN15"/>
      <c r="FKO15"/>
      <c r="FKP15"/>
      <c r="FKQ15"/>
      <c r="FKR15"/>
      <c r="FKS15"/>
      <c r="FKT15"/>
      <c r="FKU15"/>
      <c r="FKV15"/>
      <c r="FKW15"/>
      <c r="FKX15"/>
      <c r="FKY15"/>
      <c r="FKZ15"/>
      <c r="FLA15"/>
      <c r="FLB15"/>
      <c r="FLC15"/>
      <c r="FLD15"/>
      <c r="FLE15"/>
      <c r="FLF15"/>
      <c r="FLG15"/>
      <c r="FLH15"/>
      <c r="FLI15"/>
      <c r="FLJ15"/>
      <c r="FLK15"/>
      <c r="FLL15"/>
      <c r="FLM15"/>
      <c r="FLN15"/>
      <c r="FLO15"/>
      <c r="FLP15"/>
      <c r="FLQ15"/>
      <c r="FLR15"/>
      <c r="FLS15"/>
      <c r="FLT15"/>
      <c r="FLU15"/>
      <c r="FLV15"/>
      <c r="FLW15"/>
      <c r="FLX15"/>
      <c r="FLY15"/>
      <c r="FLZ15"/>
      <c r="FMA15"/>
      <c r="FMB15"/>
      <c r="FMC15"/>
      <c r="FMD15"/>
      <c r="FME15"/>
      <c r="FMF15"/>
      <c r="FMG15"/>
      <c r="FMH15"/>
      <c r="FMI15"/>
      <c r="FMJ15"/>
      <c r="FMK15"/>
      <c r="FML15"/>
      <c r="FMM15"/>
      <c r="FMN15"/>
      <c r="FMO15"/>
      <c r="FMP15"/>
      <c r="FMQ15"/>
      <c r="FMR15"/>
      <c r="FMS15"/>
      <c r="FMT15"/>
      <c r="FMU15"/>
      <c r="FMV15"/>
      <c r="FMW15"/>
      <c r="FMX15"/>
      <c r="FMY15"/>
      <c r="FMZ15"/>
      <c r="FNA15"/>
      <c r="FNB15"/>
      <c r="FNC15"/>
      <c r="FND15"/>
      <c r="FNE15"/>
      <c r="FNF15"/>
      <c r="FNG15"/>
      <c r="FNH15"/>
      <c r="FNI15"/>
      <c r="FNJ15"/>
      <c r="FNK15"/>
      <c r="FNL15"/>
      <c r="FNM15"/>
      <c r="FNN15"/>
      <c r="FNO15"/>
      <c r="FNP15"/>
      <c r="FNQ15"/>
      <c r="FNR15"/>
      <c r="FNS15"/>
      <c r="FNT15"/>
      <c r="FNU15"/>
      <c r="FNV15"/>
      <c r="FNW15"/>
      <c r="FNX15"/>
      <c r="FNY15"/>
      <c r="FNZ15"/>
      <c r="FOA15"/>
      <c r="FOB15"/>
      <c r="FOC15"/>
      <c r="FOD15"/>
      <c r="FOE15"/>
      <c r="FOF15"/>
      <c r="FOG15"/>
      <c r="FOH15"/>
      <c r="FOI15"/>
      <c r="FOJ15"/>
      <c r="FOK15"/>
      <c r="FOL15"/>
      <c r="FOM15"/>
      <c r="FON15"/>
      <c r="FOO15"/>
      <c r="FOP15"/>
      <c r="FOQ15"/>
      <c r="FOR15"/>
      <c r="FOS15"/>
      <c r="FOT15"/>
      <c r="FOU15"/>
      <c r="FOV15"/>
      <c r="FOW15"/>
      <c r="FOX15"/>
      <c r="FOY15"/>
      <c r="FOZ15"/>
      <c r="FPA15"/>
      <c r="FPB15"/>
      <c r="FPC15"/>
      <c r="FPD15"/>
      <c r="FPE15"/>
      <c r="FPF15"/>
      <c r="FPG15"/>
      <c r="FPH15"/>
      <c r="FPI15"/>
      <c r="FPJ15"/>
      <c r="FPK15"/>
      <c r="FPL15"/>
      <c r="FPM15"/>
      <c r="FPN15"/>
      <c r="FPO15"/>
      <c r="FPP15"/>
      <c r="FPQ15"/>
      <c r="FPR15"/>
      <c r="FPS15"/>
      <c r="FPT15"/>
      <c r="FPU15"/>
      <c r="FPV15"/>
      <c r="FPW15"/>
      <c r="FPX15"/>
      <c r="FPY15"/>
      <c r="FPZ15"/>
      <c r="FQA15"/>
      <c r="FQB15"/>
      <c r="FQC15"/>
      <c r="FQD15"/>
      <c r="FQE15"/>
      <c r="FQF15"/>
      <c r="FQG15"/>
      <c r="FQH15"/>
      <c r="FQI15"/>
      <c r="FQJ15"/>
      <c r="FQK15"/>
      <c r="FQL15"/>
      <c r="FQM15"/>
      <c r="FQN15"/>
      <c r="FQO15"/>
      <c r="FQP15"/>
      <c r="FQQ15"/>
      <c r="FQR15"/>
      <c r="FQS15"/>
      <c r="FQT15"/>
      <c r="FQU15"/>
      <c r="FQV15"/>
      <c r="FQW15"/>
      <c r="FQX15"/>
      <c r="FQY15"/>
      <c r="FQZ15"/>
      <c r="FRA15"/>
      <c r="FRB15"/>
      <c r="FRC15"/>
      <c r="FRD15"/>
      <c r="FRE15"/>
      <c r="FRF15"/>
      <c r="FRG15"/>
      <c r="FRH15"/>
      <c r="FRI15"/>
      <c r="FRJ15"/>
      <c r="FRK15"/>
      <c r="FRL15"/>
      <c r="FRM15"/>
      <c r="FRN15"/>
      <c r="FRO15"/>
      <c r="FRP15"/>
      <c r="FRQ15"/>
      <c r="FRR15"/>
      <c r="FRS15"/>
      <c r="FRT15"/>
      <c r="FRU15"/>
      <c r="FRV15"/>
      <c r="FRW15"/>
      <c r="FRX15"/>
      <c r="FRY15"/>
      <c r="FRZ15"/>
      <c r="FSA15"/>
      <c r="FSB15"/>
      <c r="FSC15"/>
      <c r="FSD15"/>
      <c r="FSE15"/>
      <c r="FSF15"/>
      <c r="FSG15"/>
      <c r="FSH15"/>
      <c r="FSI15"/>
      <c r="FSJ15"/>
      <c r="FSK15"/>
      <c r="FSL15"/>
      <c r="FSM15"/>
      <c r="FSN15"/>
      <c r="FSO15"/>
      <c r="FSP15"/>
      <c r="FSQ15"/>
      <c r="FSR15"/>
      <c r="FSS15"/>
      <c r="FST15"/>
      <c r="FSU15"/>
      <c r="FSV15"/>
      <c r="FSW15"/>
      <c r="FSX15"/>
      <c r="FSY15"/>
      <c r="FSZ15"/>
      <c r="FTA15"/>
      <c r="FTB15"/>
      <c r="FTC15"/>
      <c r="FTD15"/>
      <c r="FTE15"/>
      <c r="FTF15"/>
      <c r="FTG15"/>
      <c r="FTH15"/>
      <c r="FTI15"/>
      <c r="FTJ15"/>
      <c r="FTK15"/>
      <c r="FTL15"/>
      <c r="FTM15"/>
      <c r="FTN15"/>
      <c r="FTO15"/>
      <c r="FTP15"/>
      <c r="FTQ15"/>
      <c r="FTR15"/>
      <c r="FTS15"/>
      <c r="FTT15"/>
      <c r="FTU15"/>
      <c r="FTV15"/>
      <c r="FTW15"/>
      <c r="FTX15"/>
      <c r="FTY15"/>
      <c r="FTZ15"/>
      <c r="FUA15"/>
      <c r="FUB15"/>
      <c r="FUC15"/>
      <c r="FUD15"/>
      <c r="FUE15"/>
      <c r="FUF15"/>
      <c r="FUG15"/>
      <c r="FUH15"/>
      <c r="FUI15"/>
      <c r="FUJ15"/>
      <c r="FUK15"/>
      <c r="FUL15"/>
      <c r="FUM15"/>
      <c r="FUN15"/>
      <c r="FUO15"/>
      <c r="FUP15"/>
      <c r="FUQ15"/>
      <c r="FUR15"/>
      <c r="FUS15"/>
      <c r="FUT15"/>
      <c r="FUU15"/>
      <c r="FUV15"/>
      <c r="FUW15"/>
      <c r="FUX15"/>
      <c r="FUY15"/>
      <c r="FUZ15"/>
      <c r="FVA15"/>
      <c r="FVB15"/>
      <c r="FVC15"/>
      <c r="FVD15"/>
      <c r="FVE15"/>
      <c r="FVF15"/>
      <c r="FVG15"/>
      <c r="FVH15"/>
      <c r="FVI15"/>
      <c r="FVJ15"/>
      <c r="FVK15"/>
      <c r="FVL15"/>
      <c r="FVM15"/>
      <c r="FVN15"/>
      <c r="FVO15"/>
      <c r="FVP15"/>
      <c r="FVQ15"/>
      <c r="FVR15"/>
      <c r="FVS15"/>
      <c r="FVT15"/>
      <c r="FVU15"/>
      <c r="FVV15"/>
      <c r="FVW15"/>
      <c r="FVX15"/>
      <c r="FVY15"/>
      <c r="FVZ15"/>
      <c r="FWA15"/>
      <c r="FWB15"/>
      <c r="FWC15"/>
      <c r="FWD15"/>
      <c r="FWE15"/>
      <c r="FWF15"/>
      <c r="FWG15"/>
      <c r="FWH15"/>
      <c r="FWI15"/>
      <c r="FWJ15"/>
      <c r="FWK15"/>
      <c r="FWL15"/>
      <c r="FWM15"/>
      <c r="FWN15"/>
      <c r="FWO15"/>
      <c r="FWP15"/>
      <c r="FWQ15"/>
      <c r="FWR15"/>
      <c r="FWS15"/>
      <c r="FWT15"/>
      <c r="FWU15"/>
      <c r="FWV15"/>
      <c r="FWW15"/>
      <c r="FWX15"/>
      <c r="FWY15"/>
      <c r="FWZ15"/>
      <c r="FXA15"/>
      <c r="FXB15"/>
      <c r="FXC15"/>
      <c r="FXD15"/>
      <c r="FXE15"/>
      <c r="FXF15"/>
      <c r="FXG15"/>
      <c r="FXH15"/>
      <c r="FXI15"/>
      <c r="FXJ15"/>
      <c r="FXK15"/>
      <c r="FXL15"/>
      <c r="FXM15"/>
      <c r="FXN15"/>
      <c r="FXO15"/>
      <c r="FXP15"/>
      <c r="FXQ15"/>
      <c r="FXR15"/>
      <c r="FXS15"/>
      <c r="FXT15"/>
      <c r="FXU15"/>
      <c r="FXV15"/>
      <c r="FXW15"/>
      <c r="FXX15"/>
      <c r="FXY15"/>
      <c r="FXZ15"/>
      <c r="FYA15"/>
      <c r="FYB15"/>
      <c r="FYC15"/>
      <c r="FYD15"/>
      <c r="FYE15"/>
      <c r="FYF15"/>
      <c r="FYG15"/>
      <c r="FYH15"/>
      <c r="FYI15"/>
      <c r="FYJ15"/>
      <c r="FYK15"/>
      <c r="FYL15"/>
      <c r="FYM15"/>
      <c r="FYN15"/>
      <c r="FYO15"/>
      <c r="FYP15"/>
      <c r="FYQ15"/>
      <c r="FYR15"/>
      <c r="FYS15"/>
      <c r="FYT15"/>
      <c r="FYU15"/>
      <c r="FYV15"/>
      <c r="FYW15"/>
      <c r="FYX15"/>
      <c r="FYY15"/>
      <c r="FYZ15"/>
      <c r="FZA15"/>
      <c r="FZB15"/>
      <c r="FZC15"/>
      <c r="FZD15"/>
      <c r="FZE15"/>
      <c r="FZF15"/>
      <c r="FZG15"/>
      <c r="FZH15"/>
      <c r="FZI15"/>
      <c r="FZJ15"/>
      <c r="FZK15"/>
      <c r="FZL15"/>
      <c r="FZM15"/>
      <c r="FZN15"/>
      <c r="FZO15"/>
      <c r="FZP15"/>
      <c r="FZQ15"/>
      <c r="FZR15"/>
      <c r="FZS15"/>
      <c r="FZT15"/>
      <c r="FZU15"/>
      <c r="FZV15"/>
      <c r="FZW15"/>
      <c r="FZX15"/>
      <c r="FZY15"/>
      <c r="FZZ15"/>
      <c r="GAA15"/>
      <c r="GAB15"/>
      <c r="GAC15"/>
      <c r="GAD15"/>
      <c r="GAE15"/>
      <c r="GAF15"/>
      <c r="GAG15"/>
      <c r="GAH15"/>
      <c r="GAI15"/>
      <c r="GAJ15"/>
      <c r="GAK15"/>
      <c r="GAL15"/>
      <c r="GAM15"/>
      <c r="GAN15"/>
      <c r="GAO15"/>
      <c r="GAP15"/>
      <c r="GAQ15"/>
      <c r="GAR15"/>
      <c r="GAS15"/>
      <c r="GAT15"/>
      <c r="GAU15"/>
      <c r="GAV15"/>
      <c r="GAW15"/>
      <c r="GAX15"/>
      <c r="GAY15"/>
      <c r="GAZ15"/>
      <c r="GBA15"/>
      <c r="GBB15"/>
      <c r="GBC15"/>
      <c r="GBD15"/>
      <c r="GBE15"/>
      <c r="GBF15"/>
      <c r="GBG15"/>
      <c r="GBH15"/>
      <c r="GBI15"/>
      <c r="GBJ15"/>
      <c r="GBK15"/>
      <c r="GBL15"/>
      <c r="GBM15"/>
      <c r="GBN15"/>
      <c r="GBO15"/>
      <c r="GBP15"/>
      <c r="GBQ15"/>
      <c r="GBR15"/>
      <c r="GBS15"/>
      <c r="GBT15"/>
      <c r="GBU15"/>
      <c r="GBV15"/>
      <c r="GBW15"/>
      <c r="GBX15"/>
      <c r="GBY15"/>
      <c r="GBZ15"/>
      <c r="GCA15"/>
      <c r="GCB15"/>
      <c r="GCC15"/>
      <c r="GCD15"/>
      <c r="GCE15"/>
      <c r="GCF15"/>
      <c r="GCG15"/>
      <c r="GCH15"/>
      <c r="GCI15"/>
      <c r="GCJ15"/>
      <c r="GCK15"/>
      <c r="GCL15"/>
      <c r="GCM15"/>
      <c r="GCN15"/>
      <c r="GCO15"/>
      <c r="GCP15"/>
      <c r="GCQ15"/>
      <c r="GCR15"/>
      <c r="GCS15"/>
      <c r="GCT15"/>
      <c r="GCU15"/>
      <c r="GCV15"/>
      <c r="GCW15"/>
      <c r="GCX15"/>
      <c r="GCY15"/>
      <c r="GCZ15"/>
      <c r="GDA15"/>
      <c r="GDB15"/>
      <c r="GDC15"/>
      <c r="GDD15"/>
      <c r="GDE15"/>
      <c r="GDF15"/>
      <c r="GDG15"/>
      <c r="GDH15"/>
      <c r="GDI15"/>
      <c r="GDJ15"/>
      <c r="GDK15"/>
      <c r="GDL15"/>
      <c r="GDM15"/>
      <c r="GDN15"/>
      <c r="GDO15"/>
      <c r="GDP15"/>
      <c r="GDQ15"/>
      <c r="GDR15"/>
      <c r="GDS15"/>
      <c r="GDT15"/>
      <c r="GDU15"/>
      <c r="GDV15"/>
      <c r="GDW15"/>
      <c r="GDX15"/>
      <c r="GDY15"/>
      <c r="GDZ15"/>
      <c r="GEA15"/>
      <c r="GEB15"/>
      <c r="GEC15"/>
      <c r="GED15"/>
      <c r="GEE15"/>
      <c r="GEF15"/>
      <c r="GEG15"/>
      <c r="GEH15"/>
      <c r="GEI15"/>
      <c r="GEJ15"/>
      <c r="GEK15"/>
      <c r="GEL15"/>
      <c r="GEM15"/>
      <c r="GEN15"/>
      <c r="GEO15"/>
      <c r="GEP15"/>
      <c r="GEQ15"/>
      <c r="GER15"/>
      <c r="GES15"/>
      <c r="GET15"/>
      <c r="GEU15"/>
      <c r="GEV15"/>
      <c r="GEW15"/>
      <c r="GEX15"/>
      <c r="GEY15"/>
      <c r="GEZ15"/>
      <c r="GFA15"/>
      <c r="GFB15"/>
      <c r="GFC15"/>
      <c r="GFD15"/>
      <c r="GFE15"/>
      <c r="GFF15"/>
      <c r="GFG15"/>
      <c r="GFH15"/>
      <c r="GFI15"/>
      <c r="GFJ15"/>
      <c r="GFK15"/>
      <c r="GFL15"/>
      <c r="GFM15"/>
      <c r="GFN15"/>
      <c r="GFO15"/>
      <c r="GFP15"/>
      <c r="GFQ15"/>
      <c r="GFR15"/>
      <c r="GFS15"/>
      <c r="GFT15"/>
      <c r="GFU15"/>
      <c r="GFV15"/>
      <c r="GFW15"/>
      <c r="GFX15"/>
      <c r="GFY15"/>
      <c r="GFZ15"/>
      <c r="GGA15"/>
      <c r="GGB15"/>
      <c r="GGC15"/>
      <c r="GGD15"/>
      <c r="GGE15"/>
      <c r="GGF15"/>
      <c r="GGG15"/>
      <c r="GGH15"/>
      <c r="GGI15"/>
      <c r="GGJ15"/>
      <c r="GGK15"/>
      <c r="GGL15"/>
      <c r="GGM15"/>
      <c r="GGN15"/>
      <c r="GGO15"/>
      <c r="GGP15"/>
      <c r="GGQ15"/>
      <c r="GGR15"/>
      <c r="GGS15"/>
      <c r="GGT15"/>
      <c r="GGU15"/>
      <c r="GGV15"/>
      <c r="GGW15"/>
      <c r="GGX15"/>
      <c r="GGY15"/>
      <c r="GGZ15"/>
      <c r="GHA15"/>
      <c r="GHB15"/>
      <c r="GHC15"/>
      <c r="GHD15"/>
      <c r="GHE15"/>
      <c r="GHF15"/>
      <c r="GHG15"/>
      <c r="GHH15"/>
      <c r="GHI15"/>
      <c r="GHJ15"/>
      <c r="GHK15"/>
      <c r="GHL15"/>
      <c r="GHM15"/>
      <c r="GHN15"/>
      <c r="GHO15"/>
      <c r="GHP15"/>
      <c r="GHQ15"/>
      <c r="GHR15"/>
      <c r="GHS15"/>
      <c r="GHT15"/>
      <c r="GHU15"/>
      <c r="GHV15"/>
      <c r="GHW15"/>
      <c r="GHX15"/>
      <c r="GHY15"/>
      <c r="GHZ15"/>
      <c r="GIA15"/>
      <c r="GIB15"/>
      <c r="GIC15"/>
      <c r="GID15"/>
      <c r="GIE15"/>
      <c r="GIF15"/>
      <c r="GIG15"/>
      <c r="GIH15"/>
      <c r="GII15"/>
      <c r="GIJ15"/>
      <c r="GIK15"/>
      <c r="GIL15"/>
      <c r="GIM15"/>
      <c r="GIN15"/>
      <c r="GIO15"/>
      <c r="GIP15"/>
      <c r="GIQ15"/>
      <c r="GIR15"/>
      <c r="GIS15"/>
      <c r="GIT15"/>
      <c r="GIU15"/>
      <c r="GIV15"/>
      <c r="GIW15"/>
      <c r="GIX15"/>
      <c r="GIY15"/>
      <c r="GIZ15"/>
      <c r="GJA15"/>
      <c r="GJB15"/>
      <c r="GJC15"/>
      <c r="GJD15"/>
      <c r="GJE15"/>
      <c r="GJF15"/>
      <c r="GJG15"/>
      <c r="GJH15"/>
      <c r="GJI15"/>
      <c r="GJJ15"/>
      <c r="GJK15"/>
      <c r="GJL15"/>
      <c r="GJM15"/>
      <c r="GJN15"/>
      <c r="GJO15"/>
      <c r="GJP15"/>
      <c r="GJQ15"/>
      <c r="GJR15"/>
      <c r="GJS15"/>
      <c r="GJT15"/>
      <c r="GJU15"/>
      <c r="GJV15"/>
      <c r="GJW15"/>
      <c r="GJX15"/>
      <c r="GJY15"/>
      <c r="GJZ15"/>
      <c r="GKA15"/>
      <c r="GKB15"/>
      <c r="GKC15"/>
      <c r="GKD15"/>
      <c r="GKE15"/>
      <c r="GKF15"/>
      <c r="GKG15"/>
      <c r="GKH15"/>
      <c r="GKI15"/>
      <c r="GKJ15"/>
      <c r="GKK15"/>
      <c r="GKL15"/>
      <c r="GKM15"/>
      <c r="GKN15"/>
      <c r="GKO15"/>
      <c r="GKP15"/>
      <c r="GKQ15"/>
      <c r="GKR15"/>
      <c r="GKS15"/>
      <c r="GKT15"/>
      <c r="GKU15"/>
      <c r="GKV15"/>
      <c r="GKW15"/>
      <c r="GKX15"/>
      <c r="GKY15"/>
      <c r="GKZ15"/>
      <c r="GLA15"/>
      <c r="GLB15"/>
      <c r="GLC15"/>
      <c r="GLD15"/>
      <c r="GLE15"/>
      <c r="GLF15"/>
      <c r="GLG15"/>
      <c r="GLH15"/>
      <c r="GLI15"/>
      <c r="GLJ15"/>
      <c r="GLK15"/>
      <c r="GLL15"/>
      <c r="GLM15"/>
      <c r="GLN15"/>
      <c r="GLO15"/>
      <c r="GLP15"/>
      <c r="GLQ15"/>
      <c r="GLR15"/>
      <c r="GLS15"/>
      <c r="GLT15"/>
      <c r="GLU15"/>
      <c r="GLV15"/>
      <c r="GLW15"/>
      <c r="GLX15"/>
      <c r="GLY15"/>
      <c r="GLZ15"/>
      <c r="GMA15"/>
      <c r="GMB15"/>
      <c r="GMC15"/>
      <c r="GMD15"/>
      <c r="GME15"/>
      <c r="GMF15"/>
      <c r="GMG15"/>
      <c r="GMH15"/>
      <c r="GMI15"/>
      <c r="GMJ15"/>
      <c r="GMK15"/>
      <c r="GML15"/>
      <c r="GMM15"/>
      <c r="GMN15"/>
      <c r="GMO15"/>
      <c r="GMP15"/>
      <c r="GMQ15"/>
      <c r="GMR15"/>
      <c r="GMS15"/>
      <c r="GMT15"/>
      <c r="GMU15"/>
      <c r="GMV15"/>
      <c r="GMW15"/>
      <c r="GMX15"/>
      <c r="GMY15"/>
      <c r="GMZ15"/>
      <c r="GNA15"/>
      <c r="GNB15"/>
      <c r="GNC15"/>
      <c r="GND15"/>
      <c r="GNE15"/>
      <c r="GNF15"/>
      <c r="GNG15"/>
      <c r="GNH15"/>
      <c r="GNI15"/>
      <c r="GNJ15"/>
      <c r="GNK15"/>
      <c r="GNL15"/>
      <c r="GNM15"/>
      <c r="GNN15"/>
      <c r="GNO15"/>
      <c r="GNP15"/>
      <c r="GNQ15"/>
      <c r="GNR15"/>
      <c r="GNS15"/>
      <c r="GNT15"/>
      <c r="GNU15"/>
      <c r="GNV15"/>
      <c r="GNW15"/>
      <c r="GNX15"/>
      <c r="GNY15"/>
      <c r="GNZ15"/>
      <c r="GOA15"/>
      <c r="GOB15"/>
      <c r="GOC15"/>
      <c r="GOD15"/>
      <c r="GOE15"/>
      <c r="GOF15"/>
      <c r="GOG15"/>
      <c r="GOH15"/>
      <c r="GOI15"/>
      <c r="GOJ15"/>
      <c r="GOK15"/>
      <c r="GOL15"/>
      <c r="GOM15"/>
      <c r="GON15"/>
      <c r="GOO15"/>
      <c r="GOP15"/>
      <c r="GOQ15"/>
      <c r="GOR15"/>
      <c r="GOS15"/>
      <c r="GOT15"/>
      <c r="GOU15"/>
      <c r="GOV15"/>
      <c r="GOW15"/>
      <c r="GOX15"/>
      <c r="GOY15"/>
      <c r="GOZ15"/>
      <c r="GPA15"/>
      <c r="GPB15"/>
      <c r="GPC15"/>
      <c r="GPD15"/>
      <c r="GPE15"/>
      <c r="GPF15"/>
      <c r="GPG15"/>
      <c r="GPH15"/>
      <c r="GPI15"/>
      <c r="GPJ15"/>
      <c r="GPK15"/>
      <c r="GPL15"/>
      <c r="GPM15"/>
      <c r="GPN15"/>
      <c r="GPO15"/>
      <c r="GPP15"/>
      <c r="GPQ15"/>
      <c r="GPR15"/>
      <c r="GPS15"/>
      <c r="GPT15"/>
      <c r="GPU15"/>
      <c r="GPV15"/>
      <c r="GPW15"/>
      <c r="GPX15"/>
      <c r="GPY15"/>
      <c r="GPZ15"/>
      <c r="GQA15"/>
      <c r="GQB15"/>
      <c r="GQC15"/>
      <c r="GQD15"/>
      <c r="GQE15"/>
      <c r="GQF15"/>
      <c r="GQG15"/>
      <c r="GQH15"/>
      <c r="GQI15"/>
      <c r="GQJ15"/>
      <c r="GQK15"/>
      <c r="GQL15"/>
      <c r="GQM15"/>
      <c r="GQN15"/>
      <c r="GQO15"/>
      <c r="GQP15"/>
      <c r="GQQ15"/>
      <c r="GQR15"/>
      <c r="GQS15"/>
      <c r="GQT15"/>
      <c r="GQU15"/>
      <c r="GQV15"/>
      <c r="GQW15"/>
      <c r="GQX15"/>
      <c r="GQY15"/>
      <c r="GQZ15"/>
      <c r="GRA15"/>
      <c r="GRB15"/>
      <c r="GRC15"/>
      <c r="GRD15"/>
      <c r="GRE15"/>
      <c r="GRF15"/>
      <c r="GRG15"/>
      <c r="GRH15"/>
      <c r="GRI15"/>
      <c r="GRJ15"/>
      <c r="GRK15"/>
      <c r="GRL15"/>
      <c r="GRM15"/>
      <c r="GRN15"/>
      <c r="GRO15"/>
      <c r="GRP15"/>
      <c r="GRQ15"/>
      <c r="GRR15"/>
      <c r="GRS15"/>
      <c r="GRT15"/>
      <c r="GRU15"/>
      <c r="GRV15"/>
      <c r="GRW15"/>
      <c r="GRX15"/>
      <c r="GRY15"/>
      <c r="GRZ15"/>
      <c r="GSA15"/>
      <c r="GSB15"/>
      <c r="GSC15"/>
      <c r="GSD15"/>
      <c r="GSE15"/>
      <c r="GSF15"/>
      <c r="GSG15"/>
      <c r="GSH15"/>
      <c r="GSI15"/>
      <c r="GSJ15"/>
      <c r="GSK15"/>
      <c r="GSL15"/>
      <c r="GSM15"/>
      <c r="GSN15"/>
      <c r="GSO15"/>
      <c r="GSP15"/>
      <c r="GSQ15"/>
      <c r="GSR15"/>
      <c r="GSS15"/>
      <c r="GST15"/>
      <c r="GSU15"/>
      <c r="GSV15"/>
      <c r="GSW15"/>
      <c r="GSX15"/>
      <c r="GSY15"/>
      <c r="GSZ15"/>
      <c r="GTA15"/>
      <c r="GTB15"/>
      <c r="GTC15"/>
      <c r="GTD15"/>
      <c r="GTE15"/>
      <c r="GTF15"/>
      <c r="GTG15"/>
      <c r="GTH15"/>
      <c r="GTI15"/>
      <c r="GTJ15"/>
      <c r="GTK15"/>
      <c r="GTL15"/>
      <c r="GTM15"/>
      <c r="GTN15"/>
      <c r="GTO15"/>
      <c r="GTP15"/>
      <c r="GTQ15"/>
      <c r="GTR15"/>
      <c r="GTS15"/>
      <c r="GTT15"/>
      <c r="GTU15"/>
      <c r="GTV15"/>
      <c r="GTW15"/>
      <c r="GTX15"/>
      <c r="GTY15"/>
      <c r="GTZ15"/>
      <c r="GUA15"/>
      <c r="GUB15"/>
      <c r="GUC15"/>
      <c r="GUD15"/>
      <c r="GUE15"/>
      <c r="GUF15"/>
      <c r="GUG15"/>
      <c r="GUH15"/>
      <c r="GUI15"/>
      <c r="GUJ15"/>
      <c r="GUK15"/>
      <c r="GUL15"/>
      <c r="GUM15"/>
      <c r="GUN15"/>
      <c r="GUO15"/>
      <c r="GUP15"/>
      <c r="GUQ15"/>
      <c r="GUR15"/>
      <c r="GUS15"/>
      <c r="GUT15"/>
      <c r="GUU15"/>
      <c r="GUV15"/>
      <c r="GUW15"/>
      <c r="GUX15"/>
      <c r="GUY15"/>
      <c r="GUZ15"/>
      <c r="GVA15"/>
      <c r="GVB15"/>
      <c r="GVC15"/>
      <c r="GVD15"/>
      <c r="GVE15"/>
      <c r="GVF15"/>
      <c r="GVG15"/>
      <c r="GVH15"/>
      <c r="GVI15"/>
      <c r="GVJ15"/>
      <c r="GVK15"/>
      <c r="GVL15"/>
      <c r="GVM15"/>
      <c r="GVN15"/>
      <c r="GVO15"/>
      <c r="GVP15"/>
      <c r="GVQ15"/>
      <c r="GVR15"/>
      <c r="GVS15"/>
      <c r="GVT15"/>
      <c r="GVU15"/>
      <c r="GVV15"/>
      <c r="GVW15"/>
      <c r="GVX15"/>
      <c r="GVY15"/>
      <c r="GVZ15"/>
      <c r="GWA15"/>
      <c r="GWB15"/>
      <c r="GWC15"/>
      <c r="GWD15"/>
      <c r="GWE15"/>
      <c r="GWF15"/>
      <c r="GWG15"/>
      <c r="GWH15"/>
      <c r="GWI15"/>
      <c r="GWJ15"/>
      <c r="GWK15"/>
      <c r="GWL15"/>
      <c r="GWM15"/>
      <c r="GWN15"/>
      <c r="GWO15"/>
      <c r="GWP15"/>
      <c r="GWQ15"/>
      <c r="GWR15"/>
      <c r="GWS15"/>
      <c r="GWT15"/>
      <c r="GWU15"/>
      <c r="GWV15"/>
      <c r="GWW15"/>
      <c r="GWX15"/>
      <c r="GWY15"/>
      <c r="GWZ15"/>
      <c r="GXA15"/>
      <c r="GXB15"/>
      <c r="GXC15"/>
      <c r="GXD15"/>
      <c r="GXE15"/>
      <c r="GXF15"/>
      <c r="GXG15"/>
      <c r="GXH15"/>
      <c r="GXI15"/>
      <c r="GXJ15"/>
      <c r="GXK15"/>
      <c r="GXL15"/>
      <c r="GXM15"/>
      <c r="GXN15"/>
      <c r="GXO15"/>
      <c r="GXP15"/>
      <c r="GXQ15"/>
      <c r="GXR15"/>
      <c r="GXS15"/>
      <c r="GXT15"/>
      <c r="GXU15"/>
      <c r="GXV15"/>
      <c r="GXW15"/>
      <c r="GXX15"/>
      <c r="GXY15"/>
      <c r="GXZ15"/>
      <c r="GYA15"/>
      <c r="GYB15"/>
      <c r="GYC15"/>
      <c r="GYD15"/>
      <c r="GYE15"/>
      <c r="GYF15"/>
      <c r="GYG15"/>
      <c r="GYH15"/>
      <c r="GYI15"/>
      <c r="GYJ15"/>
      <c r="GYK15"/>
      <c r="GYL15"/>
      <c r="GYM15"/>
      <c r="GYN15"/>
      <c r="GYO15"/>
      <c r="GYP15"/>
      <c r="GYQ15"/>
      <c r="GYR15"/>
      <c r="GYS15"/>
      <c r="GYT15"/>
      <c r="GYU15"/>
      <c r="GYV15"/>
      <c r="GYW15"/>
      <c r="GYX15"/>
      <c r="GYY15"/>
      <c r="GYZ15"/>
      <c r="GZA15"/>
      <c r="GZB15"/>
      <c r="GZC15"/>
      <c r="GZD15"/>
      <c r="GZE15"/>
      <c r="GZF15"/>
      <c r="GZG15"/>
      <c r="GZH15"/>
      <c r="GZI15"/>
      <c r="GZJ15"/>
      <c r="GZK15"/>
      <c r="GZL15"/>
      <c r="GZM15"/>
      <c r="GZN15"/>
      <c r="GZO15"/>
      <c r="GZP15"/>
      <c r="GZQ15"/>
      <c r="GZR15"/>
      <c r="GZS15"/>
      <c r="GZT15"/>
      <c r="GZU15"/>
      <c r="GZV15"/>
      <c r="GZW15"/>
      <c r="GZX15"/>
      <c r="GZY15"/>
      <c r="GZZ15"/>
      <c r="HAA15"/>
      <c r="HAB15"/>
      <c r="HAC15"/>
      <c r="HAD15"/>
      <c r="HAE15"/>
      <c r="HAF15"/>
      <c r="HAG15"/>
      <c r="HAH15"/>
      <c r="HAI15"/>
      <c r="HAJ15"/>
      <c r="HAK15"/>
      <c r="HAL15"/>
      <c r="HAM15"/>
      <c r="HAN15"/>
      <c r="HAO15"/>
      <c r="HAP15"/>
      <c r="HAQ15"/>
      <c r="HAR15"/>
      <c r="HAS15"/>
      <c r="HAT15"/>
      <c r="HAU15"/>
      <c r="HAV15"/>
      <c r="HAW15"/>
      <c r="HAX15"/>
      <c r="HAY15"/>
      <c r="HAZ15"/>
      <c r="HBA15"/>
      <c r="HBB15"/>
      <c r="HBC15"/>
      <c r="HBD15"/>
      <c r="HBE15"/>
      <c r="HBF15"/>
      <c r="HBG15"/>
      <c r="HBH15"/>
      <c r="HBI15"/>
      <c r="HBJ15"/>
      <c r="HBK15"/>
      <c r="HBL15"/>
      <c r="HBM15"/>
      <c r="HBN15"/>
      <c r="HBO15"/>
      <c r="HBP15"/>
      <c r="HBQ15"/>
      <c r="HBR15"/>
      <c r="HBS15"/>
      <c r="HBT15"/>
      <c r="HBU15"/>
      <c r="HBV15"/>
      <c r="HBW15"/>
      <c r="HBX15"/>
      <c r="HBY15"/>
      <c r="HBZ15"/>
      <c r="HCA15"/>
      <c r="HCB15"/>
      <c r="HCC15"/>
      <c r="HCD15"/>
      <c r="HCE15"/>
      <c r="HCF15"/>
      <c r="HCG15"/>
      <c r="HCH15"/>
      <c r="HCI15"/>
      <c r="HCJ15"/>
      <c r="HCK15"/>
      <c r="HCL15"/>
      <c r="HCM15"/>
      <c r="HCN15"/>
      <c r="HCO15"/>
      <c r="HCP15"/>
      <c r="HCQ15"/>
      <c r="HCR15"/>
      <c r="HCS15"/>
      <c r="HCT15"/>
      <c r="HCU15"/>
      <c r="HCV15"/>
      <c r="HCW15"/>
      <c r="HCX15"/>
      <c r="HCY15"/>
      <c r="HCZ15"/>
      <c r="HDA15"/>
      <c r="HDB15"/>
      <c r="HDC15"/>
      <c r="HDD15"/>
      <c r="HDE15"/>
      <c r="HDF15"/>
      <c r="HDG15"/>
      <c r="HDH15"/>
      <c r="HDI15"/>
      <c r="HDJ15"/>
      <c r="HDK15"/>
      <c r="HDL15"/>
      <c r="HDM15"/>
      <c r="HDN15"/>
      <c r="HDO15"/>
      <c r="HDP15"/>
      <c r="HDQ15"/>
      <c r="HDR15"/>
      <c r="HDS15"/>
      <c r="HDT15"/>
      <c r="HDU15"/>
      <c r="HDV15"/>
      <c r="HDW15"/>
      <c r="HDX15"/>
      <c r="HDY15"/>
      <c r="HDZ15"/>
      <c r="HEA15"/>
      <c r="HEB15"/>
      <c r="HEC15"/>
      <c r="HED15"/>
      <c r="HEE15"/>
      <c r="HEF15"/>
      <c r="HEG15"/>
      <c r="HEH15"/>
      <c r="HEI15"/>
      <c r="HEJ15"/>
      <c r="HEK15"/>
      <c r="HEL15"/>
      <c r="HEM15"/>
      <c r="HEN15"/>
      <c r="HEO15"/>
      <c r="HEP15"/>
      <c r="HEQ15"/>
      <c r="HER15"/>
      <c r="HES15"/>
      <c r="HET15"/>
      <c r="HEU15"/>
      <c r="HEV15"/>
      <c r="HEW15"/>
      <c r="HEX15"/>
      <c r="HEY15"/>
      <c r="HEZ15"/>
      <c r="HFA15"/>
      <c r="HFB15"/>
      <c r="HFC15"/>
      <c r="HFD15"/>
      <c r="HFE15"/>
      <c r="HFF15"/>
      <c r="HFG15"/>
      <c r="HFH15"/>
      <c r="HFI15"/>
      <c r="HFJ15"/>
      <c r="HFK15"/>
      <c r="HFL15"/>
      <c r="HFM15"/>
      <c r="HFN15"/>
      <c r="HFO15"/>
      <c r="HFP15"/>
      <c r="HFQ15"/>
      <c r="HFR15"/>
      <c r="HFS15"/>
      <c r="HFT15"/>
      <c r="HFU15"/>
      <c r="HFV15"/>
      <c r="HFW15"/>
      <c r="HFX15"/>
      <c r="HFY15"/>
      <c r="HFZ15"/>
      <c r="HGA15"/>
      <c r="HGB15"/>
      <c r="HGC15"/>
      <c r="HGD15"/>
      <c r="HGE15"/>
      <c r="HGF15"/>
      <c r="HGG15"/>
      <c r="HGH15"/>
      <c r="HGI15"/>
      <c r="HGJ15"/>
      <c r="HGK15"/>
      <c r="HGL15"/>
      <c r="HGM15"/>
      <c r="HGN15"/>
      <c r="HGO15"/>
      <c r="HGP15"/>
      <c r="HGQ15"/>
      <c r="HGR15"/>
      <c r="HGS15"/>
      <c r="HGT15"/>
      <c r="HGU15"/>
      <c r="HGV15"/>
      <c r="HGW15"/>
      <c r="HGX15"/>
      <c r="HGY15"/>
      <c r="HGZ15"/>
      <c r="HHA15"/>
      <c r="HHB15"/>
      <c r="HHC15"/>
      <c r="HHD15"/>
      <c r="HHE15"/>
      <c r="HHF15"/>
      <c r="HHG15"/>
      <c r="HHH15"/>
      <c r="HHI15"/>
      <c r="HHJ15"/>
      <c r="HHK15"/>
      <c r="HHL15"/>
      <c r="HHM15"/>
      <c r="HHN15"/>
      <c r="HHO15"/>
      <c r="HHP15"/>
      <c r="HHQ15"/>
      <c r="HHR15"/>
      <c r="HHS15"/>
      <c r="HHT15"/>
      <c r="HHU15"/>
      <c r="HHV15"/>
      <c r="HHW15"/>
      <c r="HHX15"/>
      <c r="HHY15"/>
      <c r="HHZ15"/>
      <c r="HIA15"/>
      <c r="HIB15"/>
      <c r="HIC15"/>
      <c r="HID15"/>
      <c r="HIE15"/>
      <c r="HIF15"/>
      <c r="HIG15"/>
      <c r="HIH15"/>
      <c r="HII15"/>
      <c r="HIJ15"/>
      <c r="HIK15"/>
      <c r="HIL15"/>
      <c r="HIM15"/>
      <c r="HIN15"/>
      <c r="HIO15"/>
      <c r="HIP15"/>
      <c r="HIQ15"/>
      <c r="HIR15"/>
      <c r="HIS15"/>
      <c r="HIT15"/>
      <c r="HIU15"/>
      <c r="HIV15"/>
      <c r="HIW15"/>
      <c r="HIX15"/>
      <c r="HIY15"/>
      <c r="HIZ15"/>
      <c r="HJA15"/>
      <c r="HJB15"/>
      <c r="HJC15"/>
      <c r="HJD15"/>
      <c r="HJE15"/>
      <c r="HJF15"/>
      <c r="HJG15"/>
      <c r="HJH15"/>
      <c r="HJI15"/>
      <c r="HJJ15"/>
      <c r="HJK15"/>
      <c r="HJL15"/>
      <c r="HJM15"/>
      <c r="HJN15"/>
      <c r="HJO15"/>
      <c r="HJP15"/>
      <c r="HJQ15"/>
      <c r="HJR15"/>
      <c r="HJS15"/>
      <c r="HJT15"/>
      <c r="HJU15"/>
      <c r="HJV15"/>
      <c r="HJW15"/>
      <c r="HJX15"/>
      <c r="HJY15"/>
      <c r="HJZ15"/>
      <c r="HKA15"/>
      <c r="HKB15"/>
      <c r="HKC15"/>
      <c r="HKD15"/>
      <c r="HKE15"/>
      <c r="HKF15"/>
      <c r="HKG15"/>
      <c r="HKH15"/>
      <c r="HKI15"/>
      <c r="HKJ15"/>
      <c r="HKK15"/>
      <c r="HKL15"/>
      <c r="HKM15"/>
      <c r="HKN15"/>
      <c r="HKO15"/>
      <c r="HKP15"/>
      <c r="HKQ15"/>
      <c r="HKR15"/>
      <c r="HKS15"/>
      <c r="HKT15"/>
      <c r="HKU15"/>
      <c r="HKV15"/>
      <c r="HKW15"/>
      <c r="HKX15"/>
      <c r="HKY15"/>
      <c r="HKZ15"/>
      <c r="HLA15"/>
      <c r="HLB15"/>
      <c r="HLC15"/>
      <c r="HLD15"/>
      <c r="HLE15"/>
      <c r="HLF15"/>
      <c r="HLG15"/>
      <c r="HLH15"/>
      <c r="HLI15"/>
      <c r="HLJ15"/>
      <c r="HLK15"/>
      <c r="HLL15"/>
      <c r="HLM15"/>
      <c r="HLN15"/>
      <c r="HLO15"/>
      <c r="HLP15"/>
      <c r="HLQ15"/>
      <c r="HLR15"/>
      <c r="HLS15"/>
      <c r="HLT15"/>
      <c r="HLU15"/>
      <c r="HLV15"/>
      <c r="HLW15"/>
      <c r="HLX15"/>
      <c r="HLY15"/>
      <c r="HLZ15"/>
      <c r="HMA15"/>
      <c r="HMB15"/>
      <c r="HMC15"/>
      <c r="HMD15"/>
      <c r="HME15"/>
      <c r="HMF15"/>
      <c r="HMG15"/>
      <c r="HMH15"/>
      <c r="HMI15"/>
      <c r="HMJ15"/>
      <c r="HMK15"/>
      <c r="HML15"/>
      <c r="HMM15"/>
      <c r="HMN15"/>
      <c r="HMO15"/>
      <c r="HMP15"/>
      <c r="HMQ15"/>
      <c r="HMR15"/>
      <c r="HMS15"/>
      <c r="HMT15"/>
      <c r="HMU15"/>
      <c r="HMV15"/>
      <c r="HMW15"/>
      <c r="HMX15"/>
      <c r="HMY15"/>
      <c r="HMZ15"/>
      <c r="HNA15"/>
      <c r="HNB15"/>
      <c r="HNC15"/>
      <c r="HND15"/>
      <c r="HNE15"/>
      <c r="HNF15"/>
      <c r="HNG15"/>
      <c r="HNH15"/>
      <c r="HNI15"/>
      <c r="HNJ15"/>
      <c r="HNK15"/>
      <c r="HNL15"/>
      <c r="HNM15"/>
      <c r="HNN15"/>
      <c r="HNO15"/>
      <c r="HNP15"/>
      <c r="HNQ15"/>
      <c r="HNR15"/>
      <c r="HNS15"/>
      <c r="HNT15"/>
      <c r="HNU15"/>
      <c r="HNV15"/>
      <c r="HNW15"/>
      <c r="HNX15"/>
      <c r="HNY15"/>
      <c r="HNZ15"/>
      <c r="HOA15"/>
      <c r="HOB15"/>
      <c r="HOC15"/>
      <c r="HOD15"/>
      <c r="HOE15"/>
      <c r="HOF15"/>
      <c r="HOG15"/>
      <c r="HOH15"/>
      <c r="HOI15"/>
      <c r="HOJ15"/>
      <c r="HOK15"/>
      <c r="HOL15"/>
      <c r="HOM15"/>
      <c r="HON15"/>
      <c r="HOO15"/>
      <c r="HOP15"/>
      <c r="HOQ15"/>
      <c r="HOR15"/>
      <c r="HOS15"/>
      <c r="HOT15"/>
      <c r="HOU15"/>
      <c r="HOV15"/>
      <c r="HOW15"/>
      <c r="HOX15"/>
      <c r="HOY15"/>
      <c r="HOZ15"/>
      <c r="HPA15"/>
      <c r="HPB15"/>
      <c r="HPC15"/>
      <c r="HPD15"/>
      <c r="HPE15"/>
      <c r="HPF15"/>
      <c r="HPG15"/>
      <c r="HPH15"/>
      <c r="HPI15"/>
      <c r="HPJ15"/>
      <c r="HPK15"/>
      <c r="HPL15"/>
      <c r="HPM15"/>
      <c r="HPN15"/>
      <c r="HPO15"/>
      <c r="HPP15"/>
      <c r="HPQ15"/>
      <c r="HPR15"/>
      <c r="HPS15"/>
      <c r="HPT15"/>
      <c r="HPU15"/>
      <c r="HPV15"/>
      <c r="HPW15"/>
      <c r="HPX15"/>
      <c r="HPY15"/>
      <c r="HPZ15"/>
      <c r="HQA15"/>
      <c r="HQB15"/>
      <c r="HQC15"/>
      <c r="HQD15"/>
      <c r="HQE15"/>
      <c r="HQF15"/>
      <c r="HQG15"/>
      <c r="HQH15"/>
      <c r="HQI15"/>
      <c r="HQJ15"/>
      <c r="HQK15"/>
      <c r="HQL15"/>
      <c r="HQM15"/>
      <c r="HQN15"/>
      <c r="HQO15"/>
      <c r="HQP15"/>
      <c r="HQQ15"/>
      <c r="HQR15"/>
      <c r="HQS15"/>
      <c r="HQT15"/>
      <c r="HQU15"/>
      <c r="HQV15"/>
      <c r="HQW15"/>
      <c r="HQX15"/>
      <c r="HQY15"/>
      <c r="HQZ15"/>
      <c r="HRA15"/>
      <c r="HRB15"/>
      <c r="HRC15"/>
      <c r="HRD15"/>
      <c r="HRE15"/>
      <c r="HRF15"/>
      <c r="HRG15"/>
      <c r="HRH15"/>
      <c r="HRI15"/>
      <c r="HRJ15"/>
      <c r="HRK15"/>
      <c r="HRL15"/>
      <c r="HRM15"/>
      <c r="HRN15"/>
      <c r="HRO15"/>
      <c r="HRP15"/>
      <c r="HRQ15"/>
      <c r="HRR15"/>
      <c r="HRS15"/>
      <c r="HRT15"/>
      <c r="HRU15"/>
      <c r="HRV15"/>
      <c r="HRW15"/>
      <c r="HRX15"/>
      <c r="HRY15"/>
      <c r="HRZ15"/>
      <c r="HSA15"/>
      <c r="HSB15"/>
      <c r="HSC15"/>
      <c r="HSD15"/>
      <c r="HSE15"/>
      <c r="HSF15"/>
      <c r="HSG15"/>
      <c r="HSH15"/>
      <c r="HSI15"/>
      <c r="HSJ15"/>
      <c r="HSK15"/>
      <c r="HSL15"/>
      <c r="HSM15"/>
      <c r="HSN15"/>
      <c r="HSO15"/>
      <c r="HSP15"/>
      <c r="HSQ15"/>
      <c r="HSR15"/>
      <c r="HSS15"/>
      <c r="HST15"/>
      <c r="HSU15"/>
      <c r="HSV15"/>
      <c r="HSW15"/>
      <c r="HSX15"/>
      <c r="HSY15"/>
      <c r="HSZ15"/>
      <c r="HTA15"/>
      <c r="HTB15"/>
      <c r="HTC15"/>
      <c r="HTD15"/>
      <c r="HTE15"/>
      <c r="HTF15"/>
      <c r="HTG15"/>
      <c r="HTH15"/>
      <c r="HTI15"/>
      <c r="HTJ15"/>
      <c r="HTK15"/>
      <c r="HTL15"/>
      <c r="HTM15"/>
      <c r="HTN15"/>
      <c r="HTO15"/>
      <c r="HTP15"/>
      <c r="HTQ15"/>
      <c r="HTR15"/>
      <c r="HTS15"/>
      <c r="HTT15"/>
      <c r="HTU15"/>
      <c r="HTV15"/>
      <c r="HTW15"/>
      <c r="HTX15"/>
      <c r="HTY15"/>
      <c r="HTZ15"/>
      <c r="HUA15"/>
      <c r="HUB15"/>
      <c r="HUC15"/>
      <c r="HUD15"/>
      <c r="HUE15"/>
      <c r="HUF15"/>
      <c r="HUG15"/>
      <c r="HUH15"/>
      <c r="HUI15"/>
      <c r="HUJ15"/>
      <c r="HUK15"/>
      <c r="HUL15"/>
      <c r="HUM15"/>
      <c r="HUN15"/>
      <c r="HUO15"/>
      <c r="HUP15"/>
      <c r="HUQ15"/>
      <c r="HUR15"/>
      <c r="HUS15"/>
      <c r="HUT15"/>
      <c r="HUU15"/>
      <c r="HUV15"/>
      <c r="HUW15"/>
      <c r="HUX15"/>
      <c r="HUY15"/>
      <c r="HUZ15"/>
      <c r="HVA15"/>
      <c r="HVB15"/>
      <c r="HVC15"/>
      <c r="HVD15"/>
      <c r="HVE15"/>
      <c r="HVF15"/>
      <c r="HVG15"/>
      <c r="HVH15"/>
      <c r="HVI15"/>
      <c r="HVJ15"/>
      <c r="HVK15"/>
      <c r="HVL15"/>
      <c r="HVM15"/>
      <c r="HVN15"/>
      <c r="HVO15"/>
      <c r="HVP15"/>
      <c r="HVQ15"/>
      <c r="HVR15"/>
      <c r="HVS15"/>
      <c r="HVT15"/>
      <c r="HVU15"/>
      <c r="HVV15"/>
      <c r="HVW15"/>
      <c r="HVX15"/>
      <c r="HVY15"/>
      <c r="HVZ15"/>
      <c r="HWA15"/>
      <c r="HWB15"/>
      <c r="HWC15"/>
      <c r="HWD15"/>
      <c r="HWE15"/>
      <c r="HWF15"/>
      <c r="HWG15"/>
      <c r="HWH15"/>
      <c r="HWI15"/>
      <c r="HWJ15"/>
      <c r="HWK15"/>
      <c r="HWL15"/>
      <c r="HWM15"/>
      <c r="HWN15"/>
      <c r="HWO15"/>
      <c r="HWP15"/>
      <c r="HWQ15"/>
      <c r="HWR15"/>
      <c r="HWS15"/>
      <c r="HWT15"/>
      <c r="HWU15"/>
      <c r="HWV15"/>
      <c r="HWW15"/>
      <c r="HWX15"/>
      <c r="HWY15"/>
      <c r="HWZ15"/>
      <c r="HXA15"/>
      <c r="HXB15"/>
      <c r="HXC15"/>
      <c r="HXD15"/>
      <c r="HXE15"/>
      <c r="HXF15"/>
      <c r="HXG15"/>
      <c r="HXH15"/>
      <c r="HXI15"/>
      <c r="HXJ15"/>
      <c r="HXK15"/>
      <c r="HXL15"/>
      <c r="HXM15"/>
      <c r="HXN15"/>
      <c r="HXO15"/>
      <c r="HXP15"/>
      <c r="HXQ15"/>
      <c r="HXR15"/>
      <c r="HXS15"/>
      <c r="HXT15"/>
      <c r="HXU15"/>
      <c r="HXV15"/>
      <c r="HXW15"/>
      <c r="HXX15"/>
      <c r="HXY15"/>
      <c r="HXZ15"/>
      <c r="HYA15"/>
      <c r="HYB15"/>
      <c r="HYC15"/>
      <c r="HYD15"/>
      <c r="HYE15"/>
      <c r="HYF15"/>
      <c r="HYG15"/>
      <c r="HYH15"/>
      <c r="HYI15"/>
      <c r="HYJ15"/>
      <c r="HYK15"/>
      <c r="HYL15"/>
      <c r="HYM15"/>
      <c r="HYN15"/>
      <c r="HYO15"/>
      <c r="HYP15"/>
      <c r="HYQ15"/>
      <c r="HYR15"/>
      <c r="HYS15"/>
      <c r="HYT15"/>
      <c r="HYU15"/>
      <c r="HYV15"/>
      <c r="HYW15"/>
      <c r="HYX15"/>
      <c r="HYY15"/>
      <c r="HYZ15"/>
      <c r="HZA15"/>
      <c r="HZB15"/>
      <c r="HZC15"/>
      <c r="HZD15"/>
      <c r="HZE15"/>
      <c r="HZF15"/>
      <c r="HZG15"/>
      <c r="HZH15"/>
      <c r="HZI15"/>
      <c r="HZJ15"/>
      <c r="HZK15"/>
      <c r="HZL15"/>
      <c r="HZM15"/>
      <c r="HZN15"/>
      <c r="HZO15"/>
      <c r="HZP15"/>
      <c r="HZQ15"/>
      <c r="HZR15"/>
      <c r="HZS15"/>
      <c r="HZT15"/>
      <c r="HZU15"/>
      <c r="HZV15"/>
      <c r="HZW15"/>
      <c r="HZX15"/>
      <c r="HZY15"/>
      <c r="HZZ15"/>
      <c r="IAA15"/>
      <c r="IAB15"/>
      <c r="IAC15"/>
      <c r="IAD15"/>
      <c r="IAE15"/>
      <c r="IAF15"/>
      <c r="IAG15"/>
      <c r="IAH15"/>
      <c r="IAI15"/>
      <c r="IAJ15"/>
      <c r="IAK15"/>
      <c r="IAL15"/>
      <c r="IAM15"/>
      <c r="IAN15"/>
      <c r="IAO15"/>
      <c r="IAP15"/>
      <c r="IAQ15"/>
      <c r="IAR15"/>
      <c r="IAS15"/>
      <c r="IAT15"/>
      <c r="IAU15"/>
      <c r="IAV15"/>
      <c r="IAW15"/>
      <c r="IAX15"/>
      <c r="IAY15"/>
      <c r="IAZ15"/>
      <c r="IBA15"/>
      <c r="IBB15"/>
      <c r="IBC15"/>
      <c r="IBD15"/>
      <c r="IBE15"/>
      <c r="IBF15"/>
      <c r="IBG15"/>
      <c r="IBH15"/>
      <c r="IBI15"/>
      <c r="IBJ15"/>
      <c r="IBK15"/>
      <c r="IBL15"/>
      <c r="IBM15"/>
      <c r="IBN15"/>
      <c r="IBO15"/>
      <c r="IBP15"/>
      <c r="IBQ15"/>
      <c r="IBR15"/>
      <c r="IBS15"/>
      <c r="IBT15"/>
      <c r="IBU15"/>
      <c r="IBV15"/>
      <c r="IBW15"/>
      <c r="IBX15"/>
      <c r="IBY15"/>
      <c r="IBZ15"/>
      <c r="ICA15"/>
      <c r="ICB15"/>
      <c r="ICC15"/>
      <c r="ICD15"/>
      <c r="ICE15"/>
      <c r="ICF15"/>
      <c r="ICG15"/>
      <c r="ICH15"/>
      <c r="ICI15"/>
      <c r="ICJ15"/>
      <c r="ICK15"/>
      <c r="ICL15"/>
      <c r="ICM15"/>
      <c r="ICN15"/>
      <c r="ICO15"/>
      <c r="ICP15"/>
      <c r="ICQ15"/>
      <c r="ICR15"/>
      <c r="ICS15"/>
      <c r="ICT15"/>
      <c r="ICU15"/>
      <c r="ICV15"/>
      <c r="ICW15"/>
      <c r="ICX15"/>
      <c r="ICY15"/>
      <c r="ICZ15"/>
      <c r="IDA15"/>
      <c r="IDB15"/>
      <c r="IDC15"/>
      <c r="IDD15"/>
      <c r="IDE15"/>
      <c r="IDF15"/>
      <c r="IDG15"/>
      <c r="IDH15"/>
      <c r="IDI15"/>
      <c r="IDJ15"/>
      <c r="IDK15"/>
      <c r="IDL15"/>
      <c r="IDM15"/>
      <c r="IDN15"/>
      <c r="IDO15"/>
      <c r="IDP15"/>
      <c r="IDQ15"/>
      <c r="IDR15"/>
      <c r="IDS15"/>
      <c r="IDT15"/>
      <c r="IDU15"/>
      <c r="IDV15"/>
      <c r="IDW15"/>
      <c r="IDX15"/>
      <c r="IDY15"/>
      <c r="IDZ15"/>
      <c r="IEA15"/>
      <c r="IEB15"/>
      <c r="IEC15"/>
      <c r="IED15"/>
      <c r="IEE15"/>
      <c r="IEF15"/>
      <c r="IEG15"/>
      <c r="IEH15"/>
      <c r="IEI15"/>
      <c r="IEJ15"/>
      <c r="IEK15"/>
      <c r="IEL15"/>
      <c r="IEM15"/>
      <c r="IEN15"/>
      <c r="IEO15"/>
      <c r="IEP15"/>
      <c r="IEQ15"/>
      <c r="IER15"/>
      <c r="IES15"/>
      <c r="IET15"/>
      <c r="IEU15"/>
      <c r="IEV15"/>
      <c r="IEW15"/>
      <c r="IEX15"/>
      <c r="IEY15"/>
      <c r="IEZ15"/>
      <c r="IFA15"/>
      <c r="IFB15"/>
      <c r="IFC15"/>
      <c r="IFD15"/>
      <c r="IFE15"/>
      <c r="IFF15"/>
      <c r="IFG15"/>
      <c r="IFH15"/>
      <c r="IFI15"/>
      <c r="IFJ15"/>
      <c r="IFK15"/>
      <c r="IFL15"/>
      <c r="IFM15"/>
      <c r="IFN15"/>
      <c r="IFO15"/>
      <c r="IFP15"/>
      <c r="IFQ15"/>
      <c r="IFR15"/>
      <c r="IFS15"/>
      <c r="IFT15"/>
      <c r="IFU15"/>
      <c r="IFV15"/>
      <c r="IFW15"/>
      <c r="IFX15"/>
      <c r="IFY15"/>
      <c r="IFZ15"/>
      <c r="IGA15"/>
      <c r="IGB15"/>
      <c r="IGC15"/>
      <c r="IGD15"/>
      <c r="IGE15"/>
      <c r="IGF15"/>
      <c r="IGG15"/>
      <c r="IGH15"/>
      <c r="IGI15"/>
      <c r="IGJ15"/>
      <c r="IGK15"/>
      <c r="IGL15"/>
      <c r="IGM15"/>
      <c r="IGN15"/>
      <c r="IGO15"/>
      <c r="IGP15"/>
      <c r="IGQ15"/>
      <c r="IGR15"/>
      <c r="IGS15"/>
      <c r="IGT15"/>
      <c r="IGU15"/>
      <c r="IGV15"/>
      <c r="IGW15"/>
      <c r="IGX15"/>
      <c r="IGY15"/>
      <c r="IGZ15"/>
      <c r="IHA15"/>
      <c r="IHB15"/>
      <c r="IHC15"/>
      <c r="IHD15"/>
      <c r="IHE15"/>
      <c r="IHF15"/>
      <c r="IHG15"/>
      <c r="IHH15"/>
      <c r="IHI15"/>
      <c r="IHJ15"/>
      <c r="IHK15"/>
      <c r="IHL15"/>
      <c r="IHM15"/>
      <c r="IHN15"/>
      <c r="IHO15"/>
      <c r="IHP15"/>
      <c r="IHQ15"/>
      <c r="IHR15"/>
      <c r="IHS15"/>
      <c r="IHT15"/>
      <c r="IHU15"/>
      <c r="IHV15"/>
      <c r="IHW15"/>
      <c r="IHX15"/>
      <c r="IHY15"/>
      <c r="IHZ15"/>
      <c r="IIA15"/>
      <c r="IIB15"/>
      <c r="IIC15"/>
      <c r="IID15"/>
      <c r="IIE15"/>
      <c r="IIF15"/>
      <c r="IIG15"/>
      <c r="IIH15"/>
      <c r="III15"/>
      <c r="IIJ15"/>
      <c r="IIK15"/>
      <c r="IIL15"/>
      <c r="IIM15"/>
      <c r="IIN15"/>
      <c r="IIO15"/>
      <c r="IIP15"/>
      <c r="IIQ15"/>
      <c r="IIR15"/>
      <c r="IIS15"/>
      <c r="IIT15"/>
      <c r="IIU15"/>
      <c r="IIV15"/>
      <c r="IIW15"/>
      <c r="IIX15"/>
      <c r="IIY15"/>
      <c r="IIZ15"/>
      <c r="IJA15"/>
      <c r="IJB15"/>
      <c r="IJC15"/>
      <c r="IJD15"/>
      <c r="IJE15"/>
      <c r="IJF15"/>
      <c r="IJG15"/>
      <c r="IJH15"/>
      <c r="IJI15"/>
      <c r="IJJ15"/>
      <c r="IJK15"/>
      <c r="IJL15"/>
      <c r="IJM15"/>
      <c r="IJN15"/>
      <c r="IJO15"/>
      <c r="IJP15"/>
      <c r="IJQ15"/>
      <c r="IJR15"/>
      <c r="IJS15"/>
      <c r="IJT15"/>
      <c r="IJU15"/>
      <c r="IJV15"/>
      <c r="IJW15"/>
      <c r="IJX15"/>
      <c r="IJY15"/>
      <c r="IJZ15"/>
      <c r="IKA15"/>
      <c r="IKB15"/>
      <c r="IKC15"/>
      <c r="IKD15"/>
      <c r="IKE15"/>
      <c r="IKF15"/>
      <c r="IKG15"/>
      <c r="IKH15"/>
      <c r="IKI15"/>
      <c r="IKJ15"/>
      <c r="IKK15"/>
      <c r="IKL15"/>
      <c r="IKM15"/>
      <c r="IKN15"/>
      <c r="IKO15"/>
      <c r="IKP15"/>
      <c r="IKQ15"/>
      <c r="IKR15"/>
      <c r="IKS15"/>
      <c r="IKT15"/>
      <c r="IKU15"/>
      <c r="IKV15"/>
      <c r="IKW15"/>
      <c r="IKX15"/>
      <c r="IKY15"/>
      <c r="IKZ15"/>
      <c r="ILA15"/>
      <c r="ILB15"/>
      <c r="ILC15"/>
      <c r="ILD15"/>
      <c r="ILE15"/>
      <c r="ILF15"/>
      <c r="ILG15"/>
      <c r="ILH15"/>
      <c r="ILI15"/>
      <c r="ILJ15"/>
      <c r="ILK15"/>
      <c r="ILL15"/>
      <c r="ILM15"/>
      <c r="ILN15"/>
      <c r="ILO15"/>
      <c r="ILP15"/>
      <c r="ILQ15"/>
      <c r="ILR15"/>
      <c r="ILS15"/>
      <c r="ILT15"/>
      <c r="ILU15"/>
      <c r="ILV15"/>
      <c r="ILW15"/>
      <c r="ILX15"/>
      <c r="ILY15"/>
      <c r="ILZ15"/>
      <c r="IMA15"/>
      <c r="IMB15"/>
      <c r="IMC15"/>
      <c r="IMD15"/>
      <c r="IME15"/>
      <c r="IMF15"/>
      <c r="IMG15"/>
      <c r="IMH15"/>
      <c r="IMI15"/>
      <c r="IMJ15"/>
      <c r="IMK15"/>
      <c r="IML15"/>
      <c r="IMM15"/>
      <c r="IMN15"/>
      <c r="IMO15"/>
      <c r="IMP15"/>
      <c r="IMQ15"/>
      <c r="IMR15"/>
      <c r="IMS15"/>
      <c r="IMT15"/>
      <c r="IMU15"/>
      <c r="IMV15"/>
      <c r="IMW15"/>
      <c r="IMX15"/>
      <c r="IMY15"/>
      <c r="IMZ15"/>
      <c r="INA15"/>
      <c r="INB15"/>
      <c r="INC15"/>
      <c r="IND15"/>
      <c r="INE15"/>
      <c r="INF15"/>
      <c r="ING15"/>
      <c r="INH15"/>
      <c r="INI15"/>
      <c r="INJ15"/>
      <c r="INK15"/>
      <c r="INL15"/>
      <c r="INM15"/>
      <c r="INN15"/>
      <c r="INO15"/>
      <c r="INP15"/>
      <c r="INQ15"/>
      <c r="INR15"/>
      <c r="INS15"/>
      <c r="INT15"/>
      <c r="INU15"/>
      <c r="INV15"/>
      <c r="INW15"/>
      <c r="INX15"/>
      <c r="INY15"/>
      <c r="INZ15"/>
      <c r="IOA15"/>
      <c r="IOB15"/>
      <c r="IOC15"/>
      <c r="IOD15"/>
      <c r="IOE15"/>
      <c r="IOF15"/>
      <c r="IOG15"/>
      <c r="IOH15"/>
      <c r="IOI15"/>
      <c r="IOJ15"/>
      <c r="IOK15"/>
      <c r="IOL15"/>
      <c r="IOM15"/>
      <c r="ION15"/>
      <c r="IOO15"/>
      <c r="IOP15"/>
      <c r="IOQ15"/>
      <c r="IOR15"/>
      <c r="IOS15"/>
      <c r="IOT15"/>
      <c r="IOU15"/>
      <c r="IOV15"/>
      <c r="IOW15"/>
      <c r="IOX15"/>
      <c r="IOY15"/>
      <c r="IOZ15"/>
      <c r="IPA15"/>
      <c r="IPB15"/>
      <c r="IPC15"/>
      <c r="IPD15"/>
      <c r="IPE15"/>
      <c r="IPF15"/>
      <c r="IPG15"/>
      <c r="IPH15"/>
      <c r="IPI15"/>
      <c r="IPJ15"/>
      <c r="IPK15"/>
      <c r="IPL15"/>
      <c r="IPM15"/>
      <c r="IPN15"/>
      <c r="IPO15"/>
      <c r="IPP15"/>
      <c r="IPQ15"/>
      <c r="IPR15"/>
      <c r="IPS15"/>
      <c r="IPT15"/>
      <c r="IPU15"/>
      <c r="IPV15"/>
      <c r="IPW15"/>
      <c r="IPX15"/>
      <c r="IPY15"/>
      <c r="IPZ15"/>
      <c r="IQA15"/>
      <c r="IQB15"/>
      <c r="IQC15"/>
      <c r="IQD15"/>
      <c r="IQE15"/>
      <c r="IQF15"/>
      <c r="IQG15"/>
      <c r="IQH15"/>
      <c r="IQI15"/>
      <c r="IQJ15"/>
      <c r="IQK15"/>
      <c r="IQL15"/>
      <c r="IQM15"/>
      <c r="IQN15"/>
      <c r="IQO15"/>
      <c r="IQP15"/>
      <c r="IQQ15"/>
      <c r="IQR15"/>
      <c r="IQS15"/>
      <c r="IQT15"/>
      <c r="IQU15"/>
      <c r="IQV15"/>
      <c r="IQW15"/>
      <c r="IQX15"/>
      <c r="IQY15"/>
      <c r="IQZ15"/>
      <c r="IRA15"/>
      <c r="IRB15"/>
      <c r="IRC15"/>
      <c r="IRD15"/>
      <c r="IRE15"/>
      <c r="IRF15"/>
      <c r="IRG15"/>
      <c r="IRH15"/>
      <c r="IRI15"/>
      <c r="IRJ15"/>
      <c r="IRK15"/>
      <c r="IRL15"/>
      <c r="IRM15"/>
      <c r="IRN15"/>
      <c r="IRO15"/>
      <c r="IRP15"/>
      <c r="IRQ15"/>
      <c r="IRR15"/>
      <c r="IRS15"/>
      <c r="IRT15"/>
      <c r="IRU15"/>
      <c r="IRV15"/>
      <c r="IRW15"/>
      <c r="IRX15"/>
      <c r="IRY15"/>
      <c r="IRZ15"/>
      <c r="ISA15"/>
      <c r="ISB15"/>
      <c r="ISC15"/>
      <c r="ISD15"/>
      <c r="ISE15"/>
      <c r="ISF15"/>
      <c r="ISG15"/>
      <c r="ISH15"/>
      <c r="ISI15"/>
      <c r="ISJ15"/>
      <c r="ISK15"/>
      <c r="ISL15"/>
      <c r="ISM15"/>
      <c r="ISN15"/>
      <c r="ISO15"/>
      <c r="ISP15"/>
      <c r="ISQ15"/>
      <c r="ISR15"/>
      <c r="ISS15"/>
      <c r="IST15"/>
      <c r="ISU15"/>
      <c r="ISV15"/>
      <c r="ISW15"/>
      <c r="ISX15"/>
      <c r="ISY15"/>
      <c r="ISZ15"/>
      <c r="ITA15"/>
      <c r="ITB15"/>
      <c r="ITC15"/>
      <c r="ITD15"/>
      <c r="ITE15"/>
      <c r="ITF15"/>
      <c r="ITG15"/>
      <c r="ITH15"/>
      <c r="ITI15"/>
      <c r="ITJ15"/>
      <c r="ITK15"/>
      <c r="ITL15"/>
      <c r="ITM15"/>
      <c r="ITN15"/>
      <c r="ITO15"/>
      <c r="ITP15"/>
      <c r="ITQ15"/>
      <c r="ITR15"/>
      <c r="ITS15"/>
      <c r="ITT15"/>
      <c r="ITU15"/>
      <c r="ITV15"/>
      <c r="ITW15"/>
      <c r="ITX15"/>
      <c r="ITY15"/>
      <c r="ITZ15"/>
      <c r="IUA15"/>
      <c r="IUB15"/>
      <c r="IUC15"/>
      <c r="IUD15"/>
      <c r="IUE15"/>
      <c r="IUF15"/>
      <c r="IUG15"/>
      <c r="IUH15"/>
      <c r="IUI15"/>
      <c r="IUJ15"/>
      <c r="IUK15"/>
      <c r="IUL15"/>
      <c r="IUM15"/>
      <c r="IUN15"/>
      <c r="IUO15"/>
      <c r="IUP15"/>
      <c r="IUQ15"/>
      <c r="IUR15"/>
      <c r="IUS15"/>
      <c r="IUT15"/>
      <c r="IUU15"/>
      <c r="IUV15"/>
      <c r="IUW15"/>
      <c r="IUX15"/>
      <c r="IUY15"/>
      <c r="IUZ15"/>
      <c r="IVA15"/>
      <c r="IVB15"/>
      <c r="IVC15"/>
      <c r="IVD15"/>
      <c r="IVE15"/>
      <c r="IVF15"/>
      <c r="IVG15"/>
      <c r="IVH15"/>
      <c r="IVI15"/>
      <c r="IVJ15"/>
      <c r="IVK15"/>
      <c r="IVL15"/>
      <c r="IVM15"/>
      <c r="IVN15"/>
      <c r="IVO15"/>
      <c r="IVP15"/>
      <c r="IVQ15"/>
      <c r="IVR15"/>
      <c r="IVS15"/>
      <c r="IVT15"/>
      <c r="IVU15"/>
      <c r="IVV15"/>
      <c r="IVW15"/>
      <c r="IVX15"/>
      <c r="IVY15"/>
      <c r="IVZ15"/>
      <c r="IWA15"/>
      <c r="IWB15"/>
      <c r="IWC15"/>
      <c r="IWD15"/>
      <c r="IWE15"/>
      <c r="IWF15"/>
      <c r="IWG15"/>
      <c r="IWH15"/>
      <c r="IWI15"/>
      <c r="IWJ15"/>
      <c r="IWK15"/>
      <c r="IWL15"/>
      <c r="IWM15"/>
      <c r="IWN15"/>
      <c r="IWO15"/>
      <c r="IWP15"/>
      <c r="IWQ15"/>
      <c r="IWR15"/>
      <c r="IWS15"/>
      <c r="IWT15"/>
      <c r="IWU15"/>
      <c r="IWV15"/>
      <c r="IWW15"/>
      <c r="IWX15"/>
      <c r="IWY15"/>
      <c r="IWZ15"/>
      <c r="IXA15"/>
      <c r="IXB15"/>
      <c r="IXC15"/>
      <c r="IXD15"/>
      <c r="IXE15"/>
      <c r="IXF15"/>
      <c r="IXG15"/>
      <c r="IXH15"/>
      <c r="IXI15"/>
      <c r="IXJ15"/>
      <c r="IXK15"/>
      <c r="IXL15"/>
      <c r="IXM15"/>
      <c r="IXN15"/>
      <c r="IXO15"/>
      <c r="IXP15"/>
      <c r="IXQ15"/>
      <c r="IXR15"/>
      <c r="IXS15"/>
      <c r="IXT15"/>
      <c r="IXU15"/>
      <c r="IXV15"/>
      <c r="IXW15"/>
      <c r="IXX15"/>
      <c r="IXY15"/>
      <c r="IXZ15"/>
      <c r="IYA15"/>
      <c r="IYB15"/>
      <c r="IYC15"/>
      <c r="IYD15"/>
      <c r="IYE15"/>
      <c r="IYF15"/>
      <c r="IYG15"/>
      <c r="IYH15"/>
      <c r="IYI15"/>
      <c r="IYJ15"/>
      <c r="IYK15"/>
      <c r="IYL15"/>
      <c r="IYM15"/>
      <c r="IYN15"/>
      <c r="IYO15"/>
      <c r="IYP15"/>
      <c r="IYQ15"/>
      <c r="IYR15"/>
      <c r="IYS15"/>
      <c r="IYT15"/>
      <c r="IYU15"/>
      <c r="IYV15"/>
      <c r="IYW15"/>
      <c r="IYX15"/>
      <c r="IYY15"/>
      <c r="IYZ15"/>
      <c r="IZA15"/>
      <c r="IZB15"/>
      <c r="IZC15"/>
      <c r="IZD15"/>
      <c r="IZE15"/>
      <c r="IZF15"/>
      <c r="IZG15"/>
      <c r="IZH15"/>
      <c r="IZI15"/>
      <c r="IZJ15"/>
      <c r="IZK15"/>
      <c r="IZL15"/>
      <c r="IZM15"/>
      <c r="IZN15"/>
      <c r="IZO15"/>
      <c r="IZP15"/>
      <c r="IZQ15"/>
      <c r="IZR15"/>
      <c r="IZS15"/>
      <c r="IZT15"/>
      <c r="IZU15"/>
      <c r="IZV15"/>
      <c r="IZW15"/>
      <c r="IZX15"/>
      <c r="IZY15"/>
      <c r="IZZ15"/>
      <c r="JAA15"/>
      <c r="JAB15"/>
      <c r="JAC15"/>
      <c r="JAD15"/>
      <c r="JAE15"/>
      <c r="JAF15"/>
      <c r="JAG15"/>
      <c r="JAH15"/>
      <c r="JAI15"/>
      <c r="JAJ15"/>
      <c r="JAK15"/>
      <c r="JAL15"/>
      <c r="JAM15"/>
      <c r="JAN15"/>
      <c r="JAO15"/>
      <c r="JAP15"/>
      <c r="JAQ15"/>
      <c r="JAR15"/>
      <c r="JAS15"/>
      <c r="JAT15"/>
      <c r="JAU15"/>
      <c r="JAV15"/>
      <c r="JAW15"/>
      <c r="JAX15"/>
      <c r="JAY15"/>
      <c r="JAZ15"/>
      <c r="JBA15"/>
      <c r="JBB15"/>
      <c r="JBC15"/>
      <c r="JBD15"/>
      <c r="JBE15"/>
      <c r="JBF15"/>
      <c r="JBG15"/>
      <c r="JBH15"/>
      <c r="JBI15"/>
      <c r="JBJ15"/>
      <c r="JBK15"/>
      <c r="JBL15"/>
      <c r="JBM15"/>
      <c r="JBN15"/>
      <c r="JBO15"/>
      <c r="JBP15"/>
      <c r="JBQ15"/>
      <c r="JBR15"/>
      <c r="JBS15"/>
      <c r="JBT15"/>
      <c r="JBU15"/>
      <c r="JBV15"/>
      <c r="JBW15"/>
      <c r="JBX15"/>
      <c r="JBY15"/>
      <c r="JBZ15"/>
      <c r="JCA15"/>
      <c r="JCB15"/>
      <c r="JCC15"/>
      <c r="JCD15"/>
      <c r="JCE15"/>
      <c r="JCF15"/>
      <c r="JCG15"/>
      <c r="JCH15"/>
      <c r="JCI15"/>
      <c r="JCJ15"/>
      <c r="JCK15"/>
      <c r="JCL15"/>
      <c r="JCM15"/>
      <c r="JCN15"/>
      <c r="JCO15"/>
      <c r="JCP15"/>
      <c r="JCQ15"/>
      <c r="JCR15"/>
      <c r="JCS15"/>
      <c r="JCT15"/>
      <c r="JCU15"/>
      <c r="JCV15"/>
      <c r="JCW15"/>
      <c r="JCX15"/>
      <c r="JCY15"/>
      <c r="JCZ15"/>
      <c r="JDA15"/>
      <c r="JDB15"/>
      <c r="JDC15"/>
      <c r="JDD15"/>
      <c r="JDE15"/>
      <c r="JDF15"/>
      <c r="JDG15"/>
      <c r="JDH15"/>
      <c r="JDI15"/>
      <c r="JDJ15"/>
      <c r="JDK15"/>
      <c r="JDL15"/>
      <c r="JDM15"/>
      <c r="JDN15"/>
      <c r="JDO15"/>
      <c r="JDP15"/>
      <c r="JDQ15"/>
      <c r="JDR15"/>
      <c r="JDS15"/>
      <c r="JDT15"/>
      <c r="JDU15"/>
      <c r="JDV15"/>
      <c r="JDW15"/>
      <c r="JDX15"/>
      <c r="JDY15"/>
      <c r="JDZ15"/>
      <c r="JEA15"/>
      <c r="JEB15"/>
      <c r="JEC15"/>
      <c r="JED15"/>
      <c r="JEE15"/>
      <c r="JEF15"/>
      <c r="JEG15"/>
      <c r="JEH15"/>
      <c r="JEI15"/>
      <c r="JEJ15"/>
      <c r="JEK15"/>
      <c r="JEL15"/>
      <c r="JEM15"/>
      <c r="JEN15"/>
      <c r="JEO15"/>
      <c r="JEP15"/>
      <c r="JEQ15"/>
      <c r="JER15"/>
      <c r="JES15"/>
      <c r="JET15"/>
      <c r="JEU15"/>
      <c r="JEV15"/>
      <c r="JEW15"/>
      <c r="JEX15"/>
      <c r="JEY15"/>
      <c r="JEZ15"/>
      <c r="JFA15"/>
      <c r="JFB15"/>
      <c r="JFC15"/>
      <c r="JFD15"/>
      <c r="JFE15"/>
      <c r="JFF15"/>
      <c r="JFG15"/>
      <c r="JFH15"/>
      <c r="JFI15"/>
      <c r="JFJ15"/>
      <c r="JFK15"/>
      <c r="JFL15"/>
      <c r="JFM15"/>
      <c r="JFN15"/>
      <c r="JFO15"/>
      <c r="JFP15"/>
      <c r="JFQ15"/>
      <c r="JFR15"/>
      <c r="JFS15"/>
      <c r="JFT15"/>
      <c r="JFU15"/>
      <c r="JFV15"/>
      <c r="JFW15"/>
      <c r="JFX15"/>
      <c r="JFY15"/>
      <c r="JFZ15"/>
      <c r="JGA15"/>
      <c r="JGB15"/>
      <c r="JGC15"/>
      <c r="JGD15"/>
      <c r="JGE15"/>
      <c r="JGF15"/>
      <c r="JGG15"/>
      <c r="JGH15"/>
      <c r="JGI15"/>
      <c r="JGJ15"/>
      <c r="JGK15"/>
      <c r="JGL15"/>
      <c r="JGM15"/>
      <c r="JGN15"/>
      <c r="JGO15"/>
      <c r="JGP15"/>
      <c r="JGQ15"/>
      <c r="JGR15"/>
      <c r="JGS15"/>
      <c r="JGT15"/>
      <c r="JGU15"/>
      <c r="JGV15"/>
      <c r="JGW15"/>
      <c r="JGX15"/>
      <c r="JGY15"/>
      <c r="JGZ15"/>
      <c r="JHA15"/>
      <c r="JHB15"/>
      <c r="JHC15"/>
      <c r="JHD15"/>
      <c r="JHE15"/>
      <c r="JHF15"/>
      <c r="JHG15"/>
      <c r="JHH15"/>
      <c r="JHI15"/>
      <c r="JHJ15"/>
      <c r="JHK15"/>
      <c r="JHL15"/>
      <c r="JHM15"/>
      <c r="JHN15"/>
      <c r="JHO15"/>
      <c r="JHP15"/>
      <c r="JHQ15"/>
      <c r="JHR15"/>
      <c r="JHS15"/>
      <c r="JHT15"/>
      <c r="JHU15"/>
      <c r="JHV15"/>
      <c r="JHW15"/>
      <c r="JHX15"/>
      <c r="JHY15"/>
      <c r="JHZ15"/>
      <c r="JIA15"/>
      <c r="JIB15"/>
      <c r="JIC15"/>
      <c r="JID15"/>
      <c r="JIE15"/>
      <c r="JIF15"/>
      <c r="JIG15"/>
      <c r="JIH15"/>
      <c r="JII15"/>
      <c r="JIJ15"/>
      <c r="JIK15"/>
      <c r="JIL15"/>
      <c r="JIM15"/>
      <c r="JIN15"/>
      <c r="JIO15"/>
      <c r="JIP15"/>
      <c r="JIQ15"/>
      <c r="JIR15"/>
      <c r="JIS15"/>
      <c r="JIT15"/>
      <c r="JIU15"/>
      <c r="JIV15"/>
      <c r="JIW15"/>
      <c r="JIX15"/>
      <c r="JIY15"/>
      <c r="JIZ15"/>
      <c r="JJA15"/>
      <c r="JJB15"/>
      <c r="JJC15"/>
      <c r="JJD15"/>
      <c r="JJE15"/>
      <c r="JJF15"/>
      <c r="JJG15"/>
      <c r="JJH15"/>
      <c r="JJI15"/>
      <c r="JJJ15"/>
      <c r="JJK15"/>
      <c r="JJL15"/>
      <c r="JJM15"/>
      <c r="JJN15"/>
      <c r="JJO15"/>
      <c r="JJP15"/>
      <c r="JJQ15"/>
      <c r="JJR15"/>
      <c r="JJS15"/>
      <c r="JJT15"/>
      <c r="JJU15"/>
      <c r="JJV15"/>
      <c r="JJW15"/>
      <c r="JJX15"/>
      <c r="JJY15"/>
      <c r="JJZ15"/>
      <c r="JKA15"/>
      <c r="JKB15"/>
      <c r="JKC15"/>
      <c r="JKD15"/>
      <c r="JKE15"/>
      <c r="JKF15"/>
      <c r="JKG15"/>
      <c r="JKH15"/>
      <c r="JKI15"/>
      <c r="JKJ15"/>
      <c r="JKK15"/>
      <c r="JKL15"/>
      <c r="JKM15"/>
      <c r="JKN15"/>
      <c r="JKO15"/>
      <c r="JKP15"/>
      <c r="JKQ15"/>
      <c r="JKR15"/>
      <c r="JKS15"/>
      <c r="JKT15"/>
      <c r="JKU15"/>
      <c r="JKV15"/>
      <c r="JKW15"/>
      <c r="JKX15"/>
      <c r="JKY15"/>
      <c r="JKZ15"/>
      <c r="JLA15"/>
      <c r="JLB15"/>
      <c r="JLC15"/>
      <c r="JLD15"/>
      <c r="JLE15"/>
      <c r="JLF15"/>
      <c r="JLG15"/>
      <c r="JLH15"/>
      <c r="JLI15"/>
      <c r="JLJ15"/>
      <c r="JLK15"/>
      <c r="JLL15"/>
      <c r="JLM15"/>
      <c r="JLN15"/>
      <c r="JLO15"/>
      <c r="JLP15"/>
      <c r="JLQ15"/>
      <c r="JLR15"/>
      <c r="JLS15"/>
      <c r="JLT15"/>
      <c r="JLU15"/>
      <c r="JLV15"/>
      <c r="JLW15"/>
      <c r="JLX15"/>
      <c r="JLY15"/>
      <c r="JLZ15"/>
      <c r="JMA15"/>
      <c r="JMB15"/>
      <c r="JMC15"/>
      <c r="JMD15"/>
      <c r="JME15"/>
      <c r="JMF15"/>
      <c r="JMG15"/>
      <c r="JMH15"/>
      <c r="JMI15"/>
      <c r="JMJ15"/>
      <c r="JMK15"/>
      <c r="JML15"/>
      <c r="JMM15"/>
      <c r="JMN15"/>
      <c r="JMO15"/>
      <c r="JMP15"/>
      <c r="JMQ15"/>
      <c r="JMR15"/>
      <c r="JMS15"/>
      <c r="JMT15"/>
      <c r="JMU15"/>
      <c r="JMV15"/>
      <c r="JMW15"/>
      <c r="JMX15"/>
      <c r="JMY15"/>
      <c r="JMZ15"/>
      <c r="JNA15"/>
      <c r="JNB15"/>
      <c r="JNC15"/>
      <c r="JND15"/>
      <c r="JNE15"/>
      <c r="JNF15"/>
      <c r="JNG15"/>
      <c r="JNH15"/>
      <c r="JNI15"/>
      <c r="JNJ15"/>
      <c r="JNK15"/>
      <c r="JNL15"/>
      <c r="JNM15"/>
      <c r="JNN15"/>
      <c r="JNO15"/>
      <c r="JNP15"/>
      <c r="JNQ15"/>
      <c r="JNR15"/>
      <c r="JNS15"/>
      <c r="JNT15"/>
      <c r="JNU15"/>
      <c r="JNV15"/>
      <c r="JNW15"/>
      <c r="JNX15"/>
      <c r="JNY15"/>
      <c r="JNZ15"/>
      <c r="JOA15"/>
      <c r="JOB15"/>
      <c r="JOC15"/>
      <c r="JOD15"/>
      <c r="JOE15"/>
      <c r="JOF15"/>
      <c r="JOG15"/>
      <c r="JOH15"/>
      <c r="JOI15"/>
      <c r="JOJ15"/>
      <c r="JOK15"/>
      <c r="JOL15"/>
      <c r="JOM15"/>
      <c r="JON15"/>
      <c r="JOO15"/>
      <c r="JOP15"/>
      <c r="JOQ15"/>
      <c r="JOR15"/>
      <c r="JOS15"/>
      <c r="JOT15"/>
      <c r="JOU15"/>
      <c r="JOV15"/>
      <c r="JOW15"/>
      <c r="JOX15"/>
      <c r="JOY15"/>
      <c r="JOZ15"/>
      <c r="JPA15"/>
      <c r="JPB15"/>
      <c r="JPC15"/>
      <c r="JPD15"/>
      <c r="JPE15"/>
      <c r="JPF15"/>
      <c r="JPG15"/>
      <c r="JPH15"/>
      <c r="JPI15"/>
      <c r="JPJ15"/>
      <c r="JPK15"/>
      <c r="JPL15"/>
      <c r="JPM15"/>
      <c r="JPN15"/>
      <c r="JPO15"/>
      <c r="JPP15"/>
      <c r="JPQ15"/>
      <c r="JPR15"/>
      <c r="JPS15"/>
      <c r="JPT15"/>
      <c r="JPU15"/>
      <c r="JPV15"/>
      <c r="JPW15"/>
      <c r="JPX15"/>
      <c r="JPY15"/>
      <c r="JPZ15"/>
      <c r="JQA15"/>
      <c r="JQB15"/>
      <c r="JQC15"/>
      <c r="JQD15"/>
      <c r="JQE15"/>
      <c r="JQF15"/>
      <c r="JQG15"/>
      <c r="JQH15"/>
      <c r="JQI15"/>
      <c r="JQJ15"/>
      <c r="JQK15"/>
      <c r="JQL15"/>
      <c r="JQM15"/>
      <c r="JQN15"/>
      <c r="JQO15"/>
      <c r="JQP15"/>
      <c r="JQQ15"/>
      <c r="JQR15"/>
      <c r="JQS15"/>
      <c r="JQT15"/>
      <c r="JQU15"/>
      <c r="JQV15"/>
      <c r="JQW15"/>
      <c r="JQX15"/>
      <c r="JQY15"/>
      <c r="JQZ15"/>
      <c r="JRA15"/>
      <c r="JRB15"/>
      <c r="JRC15"/>
      <c r="JRD15"/>
      <c r="JRE15"/>
      <c r="JRF15"/>
      <c r="JRG15"/>
      <c r="JRH15"/>
      <c r="JRI15"/>
      <c r="JRJ15"/>
      <c r="JRK15"/>
      <c r="JRL15"/>
      <c r="JRM15"/>
      <c r="JRN15"/>
      <c r="JRO15"/>
      <c r="JRP15"/>
      <c r="JRQ15"/>
      <c r="JRR15"/>
      <c r="JRS15"/>
      <c r="JRT15"/>
      <c r="JRU15"/>
      <c r="JRV15"/>
      <c r="JRW15"/>
      <c r="JRX15"/>
      <c r="JRY15"/>
      <c r="JRZ15"/>
      <c r="JSA15"/>
      <c r="JSB15"/>
      <c r="JSC15"/>
      <c r="JSD15"/>
      <c r="JSE15"/>
      <c r="JSF15"/>
      <c r="JSG15"/>
      <c r="JSH15"/>
      <c r="JSI15"/>
      <c r="JSJ15"/>
      <c r="JSK15"/>
      <c r="JSL15"/>
      <c r="JSM15"/>
      <c r="JSN15"/>
      <c r="JSO15"/>
      <c r="JSP15"/>
      <c r="JSQ15"/>
      <c r="JSR15"/>
      <c r="JSS15"/>
      <c r="JST15"/>
      <c r="JSU15"/>
      <c r="JSV15"/>
      <c r="JSW15"/>
      <c r="JSX15"/>
      <c r="JSY15"/>
      <c r="JSZ15"/>
      <c r="JTA15"/>
      <c r="JTB15"/>
      <c r="JTC15"/>
      <c r="JTD15"/>
      <c r="JTE15"/>
      <c r="JTF15"/>
      <c r="JTG15"/>
      <c r="JTH15"/>
      <c r="JTI15"/>
      <c r="JTJ15"/>
      <c r="JTK15"/>
      <c r="JTL15"/>
      <c r="JTM15"/>
      <c r="JTN15"/>
      <c r="JTO15"/>
      <c r="JTP15"/>
      <c r="JTQ15"/>
      <c r="JTR15"/>
      <c r="JTS15"/>
      <c r="JTT15"/>
      <c r="JTU15"/>
      <c r="JTV15"/>
      <c r="JTW15"/>
      <c r="JTX15"/>
      <c r="JTY15"/>
      <c r="JTZ15"/>
      <c r="JUA15"/>
      <c r="JUB15"/>
      <c r="JUC15"/>
      <c r="JUD15"/>
      <c r="JUE15"/>
      <c r="JUF15"/>
      <c r="JUG15"/>
      <c r="JUH15"/>
      <c r="JUI15"/>
      <c r="JUJ15"/>
      <c r="JUK15"/>
      <c r="JUL15"/>
      <c r="JUM15"/>
      <c r="JUN15"/>
      <c r="JUO15"/>
      <c r="JUP15"/>
      <c r="JUQ15"/>
      <c r="JUR15"/>
      <c r="JUS15"/>
      <c r="JUT15"/>
      <c r="JUU15"/>
      <c r="JUV15"/>
      <c r="JUW15"/>
      <c r="JUX15"/>
      <c r="JUY15"/>
      <c r="JUZ15"/>
      <c r="JVA15"/>
      <c r="JVB15"/>
      <c r="JVC15"/>
      <c r="JVD15"/>
      <c r="JVE15"/>
      <c r="JVF15"/>
      <c r="JVG15"/>
      <c r="JVH15"/>
      <c r="JVI15"/>
      <c r="JVJ15"/>
      <c r="JVK15"/>
      <c r="JVL15"/>
      <c r="JVM15"/>
      <c r="JVN15"/>
      <c r="JVO15"/>
      <c r="JVP15"/>
      <c r="JVQ15"/>
      <c r="JVR15"/>
      <c r="JVS15"/>
      <c r="JVT15"/>
      <c r="JVU15"/>
      <c r="JVV15"/>
      <c r="JVW15"/>
      <c r="JVX15"/>
      <c r="JVY15"/>
      <c r="JVZ15"/>
      <c r="JWA15"/>
      <c r="JWB15"/>
      <c r="JWC15"/>
      <c r="JWD15"/>
      <c r="JWE15"/>
      <c r="JWF15"/>
      <c r="JWG15"/>
      <c r="JWH15"/>
      <c r="JWI15"/>
      <c r="JWJ15"/>
      <c r="JWK15"/>
      <c r="JWL15"/>
      <c r="JWM15"/>
      <c r="JWN15"/>
      <c r="JWO15"/>
      <c r="JWP15"/>
      <c r="JWQ15"/>
      <c r="JWR15"/>
      <c r="JWS15"/>
      <c r="JWT15"/>
      <c r="JWU15"/>
      <c r="JWV15"/>
      <c r="JWW15"/>
      <c r="JWX15"/>
      <c r="JWY15"/>
      <c r="JWZ15"/>
      <c r="JXA15"/>
      <c r="JXB15"/>
      <c r="JXC15"/>
      <c r="JXD15"/>
      <c r="JXE15"/>
      <c r="JXF15"/>
      <c r="JXG15"/>
      <c r="JXH15"/>
      <c r="JXI15"/>
      <c r="JXJ15"/>
      <c r="JXK15"/>
      <c r="JXL15"/>
      <c r="JXM15"/>
      <c r="JXN15"/>
      <c r="JXO15"/>
      <c r="JXP15"/>
      <c r="JXQ15"/>
      <c r="JXR15"/>
      <c r="JXS15"/>
      <c r="JXT15"/>
      <c r="JXU15"/>
      <c r="JXV15"/>
      <c r="JXW15"/>
      <c r="JXX15"/>
      <c r="JXY15"/>
      <c r="JXZ15"/>
      <c r="JYA15"/>
      <c r="JYB15"/>
      <c r="JYC15"/>
      <c r="JYD15"/>
      <c r="JYE15"/>
      <c r="JYF15"/>
      <c r="JYG15"/>
      <c r="JYH15"/>
      <c r="JYI15"/>
      <c r="JYJ15"/>
      <c r="JYK15"/>
      <c r="JYL15"/>
      <c r="JYM15"/>
      <c r="JYN15"/>
      <c r="JYO15"/>
      <c r="JYP15"/>
      <c r="JYQ15"/>
      <c r="JYR15"/>
      <c r="JYS15"/>
      <c r="JYT15"/>
      <c r="JYU15"/>
      <c r="JYV15"/>
      <c r="JYW15"/>
      <c r="JYX15"/>
      <c r="JYY15"/>
      <c r="JYZ15"/>
      <c r="JZA15"/>
      <c r="JZB15"/>
      <c r="JZC15"/>
      <c r="JZD15"/>
      <c r="JZE15"/>
      <c r="JZF15"/>
      <c r="JZG15"/>
      <c r="JZH15"/>
      <c r="JZI15"/>
      <c r="JZJ15"/>
      <c r="JZK15"/>
      <c r="JZL15"/>
      <c r="JZM15"/>
      <c r="JZN15"/>
      <c r="JZO15"/>
      <c r="JZP15"/>
      <c r="JZQ15"/>
      <c r="JZR15"/>
      <c r="JZS15"/>
      <c r="JZT15"/>
      <c r="JZU15"/>
      <c r="JZV15"/>
      <c r="JZW15"/>
      <c r="JZX15"/>
      <c r="JZY15"/>
      <c r="JZZ15"/>
      <c r="KAA15"/>
      <c r="KAB15"/>
      <c r="KAC15"/>
      <c r="KAD15"/>
      <c r="KAE15"/>
      <c r="KAF15"/>
      <c r="KAG15"/>
      <c r="KAH15"/>
      <c r="KAI15"/>
      <c r="KAJ15"/>
      <c r="KAK15"/>
      <c r="KAL15"/>
      <c r="KAM15"/>
      <c r="KAN15"/>
      <c r="KAO15"/>
      <c r="KAP15"/>
      <c r="KAQ15"/>
      <c r="KAR15"/>
      <c r="KAS15"/>
      <c r="KAT15"/>
      <c r="KAU15"/>
      <c r="KAV15"/>
      <c r="KAW15"/>
      <c r="KAX15"/>
      <c r="KAY15"/>
      <c r="KAZ15"/>
      <c r="KBA15"/>
      <c r="KBB15"/>
      <c r="KBC15"/>
      <c r="KBD15"/>
      <c r="KBE15"/>
      <c r="KBF15"/>
      <c r="KBG15"/>
      <c r="KBH15"/>
      <c r="KBI15"/>
      <c r="KBJ15"/>
      <c r="KBK15"/>
      <c r="KBL15"/>
      <c r="KBM15"/>
      <c r="KBN15"/>
      <c r="KBO15"/>
      <c r="KBP15"/>
      <c r="KBQ15"/>
      <c r="KBR15"/>
      <c r="KBS15"/>
      <c r="KBT15"/>
      <c r="KBU15"/>
      <c r="KBV15"/>
      <c r="KBW15"/>
      <c r="KBX15"/>
      <c r="KBY15"/>
      <c r="KBZ15"/>
      <c r="KCA15"/>
      <c r="KCB15"/>
      <c r="KCC15"/>
      <c r="KCD15"/>
      <c r="KCE15"/>
      <c r="KCF15"/>
      <c r="KCG15"/>
      <c r="KCH15"/>
      <c r="KCI15"/>
      <c r="KCJ15"/>
      <c r="KCK15"/>
      <c r="KCL15"/>
      <c r="KCM15"/>
      <c r="KCN15"/>
      <c r="KCO15"/>
      <c r="KCP15"/>
      <c r="KCQ15"/>
      <c r="KCR15"/>
      <c r="KCS15"/>
      <c r="KCT15"/>
      <c r="KCU15"/>
      <c r="KCV15"/>
      <c r="KCW15"/>
      <c r="KCX15"/>
      <c r="KCY15"/>
      <c r="KCZ15"/>
      <c r="KDA15"/>
      <c r="KDB15"/>
      <c r="KDC15"/>
      <c r="KDD15"/>
      <c r="KDE15"/>
      <c r="KDF15"/>
      <c r="KDG15"/>
      <c r="KDH15"/>
      <c r="KDI15"/>
      <c r="KDJ15"/>
      <c r="KDK15"/>
      <c r="KDL15"/>
      <c r="KDM15"/>
      <c r="KDN15"/>
      <c r="KDO15"/>
      <c r="KDP15"/>
      <c r="KDQ15"/>
      <c r="KDR15"/>
      <c r="KDS15"/>
      <c r="KDT15"/>
      <c r="KDU15"/>
      <c r="KDV15"/>
      <c r="KDW15"/>
      <c r="KDX15"/>
      <c r="KDY15"/>
      <c r="KDZ15"/>
      <c r="KEA15"/>
      <c r="KEB15"/>
      <c r="KEC15"/>
      <c r="KED15"/>
      <c r="KEE15"/>
      <c r="KEF15"/>
      <c r="KEG15"/>
      <c r="KEH15"/>
      <c r="KEI15"/>
      <c r="KEJ15"/>
      <c r="KEK15"/>
      <c r="KEL15"/>
      <c r="KEM15"/>
      <c r="KEN15"/>
      <c r="KEO15"/>
      <c r="KEP15"/>
      <c r="KEQ15"/>
      <c r="KER15"/>
      <c r="KES15"/>
      <c r="KET15"/>
      <c r="KEU15"/>
      <c r="KEV15"/>
      <c r="KEW15"/>
      <c r="KEX15"/>
      <c r="KEY15"/>
      <c r="KEZ15"/>
      <c r="KFA15"/>
      <c r="KFB15"/>
      <c r="KFC15"/>
      <c r="KFD15"/>
      <c r="KFE15"/>
      <c r="KFF15"/>
      <c r="KFG15"/>
      <c r="KFH15"/>
      <c r="KFI15"/>
      <c r="KFJ15"/>
      <c r="KFK15"/>
      <c r="KFL15"/>
      <c r="KFM15"/>
      <c r="KFN15"/>
      <c r="KFO15"/>
      <c r="KFP15"/>
      <c r="KFQ15"/>
      <c r="KFR15"/>
      <c r="KFS15"/>
      <c r="KFT15"/>
      <c r="KFU15"/>
      <c r="KFV15"/>
      <c r="KFW15"/>
      <c r="KFX15"/>
      <c r="KFY15"/>
      <c r="KFZ15"/>
      <c r="KGA15"/>
      <c r="KGB15"/>
      <c r="KGC15"/>
      <c r="KGD15"/>
      <c r="KGE15"/>
      <c r="KGF15"/>
      <c r="KGG15"/>
      <c r="KGH15"/>
      <c r="KGI15"/>
      <c r="KGJ15"/>
      <c r="KGK15"/>
      <c r="KGL15"/>
      <c r="KGM15"/>
      <c r="KGN15"/>
      <c r="KGO15"/>
      <c r="KGP15"/>
      <c r="KGQ15"/>
      <c r="KGR15"/>
      <c r="KGS15"/>
      <c r="KGT15"/>
      <c r="KGU15"/>
      <c r="KGV15"/>
      <c r="KGW15"/>
      <c r="KGX15"/>
      <c r="KGY15"/>
      <c r="KGZ15"/>
      <c r="KHA15"/>
      <c r="KHB15"/>
      <c r="KHC15"/>
      <c r="KHD15"/>
      <c r="KHE15"/>
      <c r="KHF15"/>
      <c r="KHG15"/>
      <c r="KHH15"/>
      <c r="KHI15"/>
      <c r="KHJ15"/>
      <c r="KHK15"/>
      <c r="KHL15"/>
      <c r="KHM15"/>
      <c r="KHN15"/>
      <c r="KHO15"/>
      <c r="KHP15"/>
      <c r="KHQ15"/>
      <c r="KHR15"/>
      <c r="KHS15"/>
      <c r="KHT15"/>
      <c r="KHU15"/>
      <c r="KHV15"/>
      <c r="KHW15"/>
      <c r="KHX15"/>
      <c r="KHY15"/>
      <c r="KHZ15"/>
      <c r="KIA15"/>
      <c r="KIB15"/>
      <c r="KIC15"/>
      <c r="KID15"/>
      <c r="KIE15"/>
      <c r="KIF15"/>
      <c r="KIG15"/>
      <c r="KIH15"/>
      <c r="KII15"/>
      <c r="KIJ15"/>
      <c r="KIK15"/>
      <c r="KIL15"/>
      <c r="KIM15"/>
      <c r="KIN15"/>
      <c r="KIO15"/>
      <c r="KIP15"/>
      <c r="KIQ15"/>
      <c r="KIR15"/>
      <c r="KIS15"/>
      <c r="KIT15"/>
      <c r="KIU15"/>
      <c r="KIV15"/>
      <c r="KIW15"/>
      <c r="KIX15"/>
      <c r="KIY15"/>
      <c r="KIZ15"/>
      <c r="KJA15"/>
      <c r="KJB15"/>
      <c r="KJC15"/>
      <c r="KJD15"/>
      <c r="KJE15"/>
      <c r="KJF15"/>
      <c r="KJG15"/>
      <c r="KJH15"/>
      <c r="KJI15"/>
      <c r="KJJ15"/>
      <c r="KJK15"/>
      <c r="KJL15"/>
      <c r="KJM15"/>
      <c r="KJN15"/>
      <c r="KJO15"/>
      <c r="KJP15"/>
      <c r="KJQ15"/>
      <c r="KJR15"/>
      <c r="KJS15"/>
      <c r="KJT15"/>
      <c r="KJU15"/>
      <c r="KJV15"/>
      <c r="KJW15"/>
      <c r="KJX15"/>
      <c r="KJY15"/>
      <c r="KJZ15"/>
      <c r="KKA15"/>
      <c r="KKB15"/>
      <c r="KKC15"/>
      <c r="KKD15"/>
      <c r="KKE15"/>
      <c r="KKF15"/>
      <c r="KKG15"/>
      <c r="KKH15"/>
      <c r="KKI15"/>
      <c r="KKJ15"/>
      <c r="KKK15"/>
      <c r="KKL15"/>
      <c r="KKM15"/>
      <c r="KKN15"/>
      <c r="KKO15"/>
      <c r="KKP15"/>
      <c r="KKQ15"/>
      <c r="KKR15"/>
      <c r="KKS15"/>
      <c r="KKT15"/>
      <c r="KKU15"/>
      <c r="KKV15"/>
      <c r="KKW15"/>
      <c r="KKX15"/>
      <c r="KKY15"/>
      <c r="KKZ15"/>
      <c r="KLA15"/>
      <c r="KLB15"/>
      <c r="KLC15"/>
      <c r="KLD15"/>
      <c r="KLE15"/>
      <c r="KLF15"/>
      <c r="KLG15"/>
      <c r="KLH15"/>
      <c r="KLI15"/>
      <c r="KLJ15"/>
      <c r="KLK15"/>
      <c r="KLL15"/>
      <c r="KLM15"/>
      <c r="KLN15"/>
      <c r="KLO15"/>
      <c r="KLP15"/>
      <c r="KLQ15"/>
      <c r="KLR15"/>
      <c r="KLS15"/>
      <c r="KLT15"/>
      <c r="KLU15"/>
      <c r="KLV15"/>
      <c r="KLW15"/>
      <c r="KLX15"/>
      <c r="KLY15"/>
      <c r="KLZ15"/>
      <c r="KMA15"/>
      <c r="KMB15"/>
      <c r="KMC15"/>
      <c r="KMD15"/>
      <c r="KME15"/>
      <c r="KMF15"/>
      <c r="KMG15"/>
      <c r="KMH15"/>
      <c r="KMI15"/>
      <c r="KMJ15"/>
      <c r="KMK15"/>
      <c r="KML15"/>
      <c r="KMM15"/>
      <c r="KMN15"/>
      <c r="KMO15"/>
      <c r="KMP15"/>
      <c r="KMQ15"/>
      <c r="KMR15"/>
      <c r="KMS15"/>
      <c r="KMT15"/>
      <c r="KMU15"/>
      <c r="KMV15"/>
      <c r="KMW15"/>
      <c r="KMX15"/>
      <c r="KMY15"/>
      <c r="KMZ15"/>
      <c r="KNA15"/>
      <c r="KNB15"/>
      <c r="KNC15"/>
      <c r="KND15"/>
      <c r="KNE15"/>
      <c r="KNF15"/>
      <c r="KNG15"/>
      <c r="KNH15"/>
      <c r="KNI15"/>
      <c r="KNJ15"/>
      <c r="KNK15"/>
      <c r="KNL15"/>
      <c r="KNM15"/>
      <c r="KNN15"/>
      <c r="KNO15"/>
      <c r="KNP15"/>
      <c r="KNQ15"/>
      <c r="KNR15"/>
      <c r="KNS15"/>
      <c r="KNT15"/>
      <c r="KNU15"/>
      <c r="KNV15"/>
      <c r="KNW15"/>
      <c r="KNX15"/>
      <c r="KNY15"/>
      <c r="KNZ15"/>
      <c r="KOA15"/>
      <c r="KOB15"/>
      <c r="KOC15"/>
      <c r="KOD15"/>
      <c r="KOE15"/>
      <c r="KOF15"/>
      <c r="KOG15"/>
      <c r="KOH15"/>
      <c r="KOI15"/>
      <c r="KOJ15"/>
      <c r="KOK15"/>
      <c r="KOL15"/>
      <c r="KOM15"/>
      <c r="KON15"/>
      <c r="KOO15"/>
      <c r="KOP15"/>
      <c r="KOQ15"/>
      <c r="KOR15"/>
      <c r="KOS15"/>
      <c r="KOT15"/>
      <c r="KOU15"/>
      <c r="KOV15"/>
      <c r="KOW15"/>
      <c r="KOX15"/>
      <c r="KOY15"/>
      <c r="KOZ15"/>
      <c r="KPA15"/>
      <c r="KPB15"/>
      <c r="KPC15"/>
      <c r="KPD15"/>
      <c r="KPE15"/>
      <c r="KPF15"/>
      <c r="KPG15"/>
      <c r="KPH15"/>
      <c r="KPI15"/>
      <c r="KPJ15"/>
      <c r="KPK15"/>
      <c r="KPL15"/>
      <c r="KPM15"/>
      <c r="KPN15"/>
      <c r="KPO15"/>
      <c r="KPP15"/>
      <c r="KPQ15"/>
      <c r="KPR15"/>
      <c r="KPS15"/>
      <c r="KPT15"/>
      <c r="KPU15"/>
      <c r="KPV15"/>
      <c r="KPW15"/>
      <c r="KPX15"/>
      <c r="KPY15"/>
      <c r="KPZ15"/>
      <c r="KQA15"/>
      <c r="KQB15"/>
      <c r="KQC15"/>
      <c r="KQD15"/>
      <c r="KQE15"/>
      <c r="KQF15"/>
      <c r="KQG15"/>
      <c r="KQH15"/>
      <c r="KQI15"/>
      <c r="KQJ15"/>
      <c r="KQK15"/>
      <c r="KQL15"/>
      <c r="KQM15"/>
      <c r="KQN15"/>
      <c r="KQO15"/>
      <c r="KQP15"/>
      <c r="KQQ15"/>
      <c r="KQR15"/>
      <c r="KQS15"/>
      <c r="KQT15"/>
      <c r="KQU15"/>
      <c r="KQV15"/>
      <c r="KQW15"/>
      <c r="KQX15"/>
      <c r="KQY15"/>
      <c r="KQZ15"/>
      <c r="KRA15"/>
      <c r="KRB15"/>
      <c r="KRC15"/>
      <c r="KRD15"/>
      <c r="KRE15"/>
      <c r="KRF15"/>
      <c r="KRG15"/>
      <c r="KRH15"/>
      <c r="KRI15"/>
      <c r="KRJ15"/>
      <c r="KRK15"/>
      <c r="KRL15"/>
      <c r="KRM15"/>
      <c r="KRN15"/>
      <c r="KRO15"/>
      <c r="KRP15"/>
      <c r="KRQ15"/>
      <c r="KRR15"/>
      <c r="KRS15"/>
      <c r="KRT15"/>
      <c r="KRU15"/>
      <c r="KRV15"/>
      <c r="KRW15"/>
      <c r="KRX15"/>
      <c r="KRY15"/>
      <c r="KRZ15"/>
      <c r="KSA15"/>
      <c r="KSB15"/>
      <c r="KSC15"/>
      <c r="KSD15"/>
      <c r="KSE15"/>
      <c r="KSF15"/>
      <c r="KSG15"/>
      <c r="KSH15"/>
      <c r="KSI15"/>
      <c r="KSJ15"/>
      <c r="KSK15"/>
      <c r="KSL15"/>
      <c r="KSM15"/>
      <c r="KSN15"/>
      <c r="KSO15"/>
      <c r="KSP15"/>
      <c r="KSQ15"/>
      <c r="KSR15"/>
      <c r="KSS15"/>
      <c r="KST15"/>
      <c r="KSU15"/>
      <c r="KSV15"/>
      <c r="KSW15"/>
      <c r="KSX15"/>
      <c r="KSY15"/>
      <c r="KSZ15"/>
      <c r="KTA15"/>
      <c r="KTB15"/>
      <c r="KTC15"/>
      <c r="KTD15"/>
      <c r="KTE15"/>
      <c r="KTF15"/>
      <c r="KTG15"/>
      <c r="KTH15"/>
      <c r="KTI15"/>
      <c r="KTJ15"/>
      <c r="KTK15"/>
      <c r="KTL15"/>
      <c r="KTM15"/>
      <c r="KTN15"/>
      <c r="KTO15"/>
      <c r="KTP15"/>
      <c r="KTQ15"/>
      <c r="KTR15"/>
      <c r="KTS15"/>
      <c r="KTT15"/>
      <c r="KTU15"/>
      <c r="KTV15"/>
      <c r="KTW15"/>
      <c r="KTX15"/>
      <c r="KTY15"/>
      <c r="KTZ15"/>
      <c r="KUA15"/>
      <c r="KUB15"/>
      <c r="KUC15"/>
      <c r="KUD15"/>
      <c r="KUE15"/>
      <c r="KUF15"/>
      <c r="KUG15"/>
      <c r="KUH15"/>
      <c r="KUI15"/>
      <c r="KUJ15"/>
      <c r="KUK15"/>
      <c r="KUL15"/>
      <c r="KUM15"/>
      <c r="KUN15"/>
      <c r="KUO15"/>
      <c r="KUP15"/>
      <c r="KUQ15"/>
      <c r="KUR15"/>
      <c r="KUS15"/>
      <c r="KUT15"/>
      <c r="KUU15"/>
      <c r="KUV15"/>
      <c r="KUW15"/>
      <c r="KUX15"/>
      <c r="KUY15"/>
      <c r="KUZ15"/>
      <c r="KVA15"/>
      <c r="KVB15"/>
      <c r="KVC15"/>
      <c r="KVD15"/>
      <c r="KVE15"/>
      <c r="KVF15"/>
      <c r="KVG15"/>
      <c r="KVH15"/>
      <c r="KVI15"/>
      <c r="KVJ15"/>
      <c r="KVK15"/>
      <c r="KVL15"/>
      <c r="KVM15"/>
      <c r="KVN15"/>
      <c r="KVO15"/>
      <c r="KVP15"/>
      <c r="KVQ15"/>
      <c r="KVR15"/>
      <c r="KVS15"/>
      <c r="KVT15"/>
      <c r="KVU15"/>
      <c r="KVV15"/>
      <c r="KVW15"/>
      <c r="KVX15"/>
      <c r="KVY15"/>
      <c r="KVZ15"/>
      <c r="KWA15"/>
      <c r="KWB15"/>
      <c r="KWC15"/>
      <c r="KWD15"/>
      <c r="KWE15"/>
      <c r="KWF15"/>
      <c r="KWG15"/>
      <c r="KWH15"/>
      <c r="KWI15"/>
      <c r="KWJ15"/>
      <c r="KWK15"/>
      <c r="KWL15"/>
      <c r="KWM15"/>
      <c r="KWN15"/>
      <c r="KWO15"/>
      <c r="KWP15"/>
      <c r="KWQ15"/>
      <c r="KWR15"/>
      <c r="KWS15"/>
      <c r="KWT15"/>
      <c r="KWU15"/>
      <c r="KWV15"/>
      <c r="KWW15"/>
      <c r="KWX15"/>
      <c r="KWY15"/>
      <c r="KWZ15"/>
      <c r="KXA15"/>
      <c r="KXB15"/>
      <c r="KXC15"/>
      <c r="KXD15"/>
      <c r="KXE15"/>
      <c r="KXF15"/>
      <c r="KXG15"/>
      <c r="KXH15"/>
      <c r="KXI15"/>
      <c r="KXJ15"/>
      <c r="KXK15"/>
      <c r="KXL15"/>
      <c r="KXM15"/>
      <c r="KXN15"/>
      <c r="KXO15"/>
      <c r="KXP15"/>
      <c r="KXQ15"/>
      <c r="KXR15"/>
      <c r="KXS15"/>
      <c r="KXT15"/>
      <c r="KXU15"/>
      <c r="KXV15"/>
      <c r="KXW15"/>
      <c r="KXX15"/>
      <c r="KXY15"/>
      <c r="KXZ15"/>
      <c r="KYA15"/>
      <c r="KYB15"/>
      <c r="KYC15"/>
      <c r="KYD15"/>
      <c r="KYE15"/>
      <c r="KYF15"/>
      <c r="KYG15"/>
      <c r="KYH15"/>
      <c r="KYI15"/>
      <c r="KYJ15"/>
      <c r="KYK15"/>
      <c r="KYL15"/>
      <c r="KYM15"/>
      <c r="KYN15"/>
      <c r="KYO15"/>
      <c r="KYP15"/>
      <c r="KYQ15"/>
      <c r="KYR15"/>
      <c r="KYS15"/>
      <c r="KYT15"/>
      <c r="KYU15"/>
      <c r="KYV15"/>
      <c r="KYW15"/>
      <c r="KYX15"/>
      <c r="KYY15"/>
      <c r="KYZ15"/>
      <c r="KZA15"/>
      <c r="KZB15"/>
      <c r="KZC15"/>
      <c r="KZD15"/>
      <c r="KZE15"/>
      <c r="KZF15"/>
      <c r="KZG15"/>
      <c r="KZH15"/>
      <c r="KZI15"/>
      <c r="KZJ15"/>
      <c r="KZK15"/>
      <c r="KZL15"/>
      <c r="KZM15"/>
      <c r="KZN15"/>
      <c r="KZO15"/>
      <c r="KZP15"/>
      <c r="KZQ15"/>
      <c r="KZR15"/>
      <c r="KZS15"/>
      <c r="KZT15"/>
      <c r="KZU15"/>
      <c r="KZV15"/>
      <c r="KZW15"/>
      <c r="KZX15"/>
      <c r="KZY15"/>
      <c r="KZZ15"/>
      <c r="LAA15"/>
      <c r="LAB15"/>
      <c r="LAC15"/>
      <c r="LAD15"/>
      <c r="LAE15"/>
      <c r="LAF15"/>
      <c r="LAG15"/>
      <c r="LAH15"/>
      <c r="LAI15"/>
      <c r="LAJ15"/>
      <c r="LAK15"/>
      <c r="LAL15"/>
      <c r="LAM15"/>
      <c r="LAN15"/>
      <c r="LAO15"/>
      <c r="LAP15"/>
      <c r="LAQ15"/>
      <c r="LAR15"/>
      <c r="LAS15"/>
      <c r="LAT15"/>
      <c r="LAU15"/>
      <c r="LAV15"/>
      <c r="LAW15"/>
      <c r="LAX15"/>
      <c r="LAY15"/>
      <c r="LAZ15"/>
      <c r="LBA15"/>
      <c r="LBB15"/>
      <c r="LBC15"/>
      <c r="LBD15"/>
      <c r="LBE15"/>
      <c r="LBF15"/>
      <c r="LBG15"/>
      <c r="LBH15"/>
      <c r="LBI15"/>
      <c r="LBJ15"/>
      <c r="LBK15"/>
      <c r="LBL15"/>
      <c r="LBM15"/>
      <c r="LBN15"/>
      <c r="LBO15"/>
      <c r="LBP15"/>
      <c r="LBQ15"/>
      <c r="LBR15"/>
      <c r="LBS15"/>
      <c r="LBT15"/>
      <c r="LBU15"/>
      <c r="LBV15"/>
      <c r="LBW15"/>
      <c r="LBX15"/>
      <c r="LBY15"/>
      <c r="LBZ15"/>
      <c r="LCA15"/>
      <c r="LCB15"/>
      <c r="LCC15"/>
      <c r="LCD15"/>
      <c r="LCE15"/>
      <c r="LCF15"/>
      <c r="LCG15"/>
      <c r="LCH15"/>
      <c r="LCI15"/>
      <c r="LCJ15"/>
      <c r="LCK15"/>
      <c r="LCL15"/>
      <c r="LCM15"/>
      <c r="LCN15"/>
      <c r="LCO15"/>
      <c r="LCP15"/>
      <c r="LCQ15"/>
      <c r="LCR15"/>
      <c r="LCS15"/>
      <c r="LCT15"/>
      <c r="LCU15"/>
      <c r="LCV15"/>
      <c r="LCW15"/>
      <c r="LCX15"/>
      <c r="LCY15"/>
      <c r="LCZ15"/>
      <c r="LDA15"/>
      <c r="LDB15"/>
      <c r="LDC15"/>
      <c r="LDD15"/>
      <c r="LDE15"/>
      <c r="LDF15"/>
      <c r="LDG15"/>
      <c r="LDH15"/>
      <c r="LDI15"/>
      <c r="LDJ15"/>
      <c r="LDK15"/>
      <c r="LDL15"/>
      <c r="LDM15"/>
      <c r="LDN15"/>
      <c r="LDO15"/>
      <c r="LDP15"/>
      <c r="LDQ15"/>
      <c r="LDR15"/>
      <c r="LDS15"/>
      <c r="LDT15"/>
      <c r="LDU15"/>
      <c r="LDV15"/>
      <c r="LDW15"/>
      <c r="LDX15"/>
      <c r="LDY15"/>
      <c r="LDZ15"/>
      <c r="LEA15"/>
      <c r="LEB15"/>
      <c r="LEC15"/>
      <c r="LED15"/>
      <c r="LEE15"/>
      <c r="LEF15"/>
      <c r="LEG15"/>
      <c r="LEH15"/>
      <c r="LEI15"/>
      <c r="LEJ15"/>
      <c r="LEK15"/>
      <c r="LEL15"/>
      <c r="LEM15"/>
      <c r="LEN15"/>
      <c r="LEO15"/>
      <c r="LEP15"/>
      <c r="LEQ15"/>
      <c r="LER15"/>
      <c r="LES15"/>
      <c r="LET15"/>
      <c r="LEU15"/>
      <c r="LEV15"/>
      <c r="LEW15"/>
      <c r="LEX15"/>
      <c r="LEY15"/>
      <c r="LEZ15"/>
      <c r="LFA15"/>
      <c r="LFB15"/>
      <c r="LFC15"/>
      <c r="LFD15"/>
      <c r="LFE15"/>
      <c r="LFF15"/>
      <c r="LFG15"/>
      <c r="LFH15"/>
      <c r="LFI15"/>
      <c r="LFJ15"/>
      <c r="LFK15"/>
      <c r="LFL15"/>
      <c r="LFM15"/>
      <c r="LFN15"/>
      <c r="LFO15"/>
      <c r="LFP15"/>
      <c r="LFQ15"/>
      <c r="LFR15"/>
      <c r="LFS15"/>
      <c r="LFT15"/>
      <c r="LFU15"/>
      <c r="LFV15"/>
      <c r="LFW15"/>
      <c r="LFX15"/>
      <c r="LFY15"/>
      <c r="LFZ15"/>
      <c r="LGA15"/>
      <c r="LGB15"/>
      <c r="LGC15"/>
      <c r="LGD15"/>
      <c r="LGE15"/>
      <c r="LGF15"/>
      <c r="LGG15"/>
      <c r="LGH15"/>
      <c r="LGI15"/>
      <c r="LGJ15"/>
      <c r="LGK15"/>
      <c r="LGL15"/>
      <c r="LGM15"/>
      <c r="LGN15"/>
      <c r="LGO15"/>
      <c r="LGP15"/>
      <c r="LGQ15"/>
      <c r="LGR15"/>
      <c r="LGS15"/>
      <c r="LGT15"/>
      <c r="LGU15"/>
      <c r="LGV15"/>
      <c r="LGW15"/>
      <c r="LGX15"/>
      <c r="LGY15"/>
      <c r="LGZ15"/>
      <c r="LHA15"/>
      <c r="LHB15"/>
      <c r="LHC15"/>
      <c r="LHD15"/>
      <c r="LHE15"/>
      <c r="LHF15"/>
      <c r="LHG15"/>
      <c r="LHH15"/>
      <c r="LHI15"/>
      <c r="LHJ15"/>
      <c r="LHK15"/>
      <c r="LHL15"/>
      <c r="LHM15"/>
      <c r="LHN15"/>
      <c r="LHO15"/>
      <c r="LHP15"/>
      <c r="LHQ15"/>
      <c r="LHR15"/>
      <c r="LHS15"/>
      <c r="LHT15"/>
      <c r="LHU15"/>
      <c r="LHV15"/>
      <c r="LHW15"/>
      <c r="LHX15"/>
      <c r="LHY15"/>
      <c r="LHZ15"/>
      <c r="LIA15"/>
      <c r="LIB15"/>
      <c r="LIC15"/>
      <c r="LID15"/>
      <c r="LIE15"/>
      <c r="LIF15"/>
      <c r="LIG15"/>
      <c r="LIH15"/>
      <c r="LII15"/>
      <c r="LIJ15"/>
      <c r="LIK15"/>
      <c r="LIL15"/>
      <c r="LIM15"/>
      <c r="LIN15"/>
      <c r="LIO15"/>
      <c r="LIP15"/>
      <c r="LIQ15"/>
      <c r="LIR15"/>
      <c r="LIS15"/>
      <c r="LIT15"/>
      <c r="LIU15"/>
      <c r="LIV15"/>
      <c r="LIW15"/>
      <c r="LIX15"/>
      <c r="LIY15"/>
      <c r="LIZ15"/>
      <c r="LJA15"/>
      <c r="LJB15"/>
      <c r="LJC15"/>
      <c r="LJD15"/>
      <c r="LJE15"/>
      <c r="LJF15"/>
      <c r="LJG15"/>
      <c r="LJH15"/>
      <c r="LJI15"/>
      <c r="LJJ15"/>
      <c r="LJK15"/>
      <c r="LJL15"/>
      <c r="LJM15"/>
      <c r="LJN15"/>
      <c r="LJO15"/>
      <c r="LJP15"/>
      <c r="LJQ15"/>
      <c r="LJR15"/>
      <c r="LJS15"/>
      <c r="LJT15"/>
      <c r="LJU15"/>
      <c r="LJV15"/>
      <c r="LJW15"/>
      <c r="LJX15"/>
      <c r="LJY15"/>
      <c r="LJZ15"/>
      <c r="LKA15"/>
      <c r="LKB15"/>
      <c r="LKC15"/>
      <c r="LKD15"/>
      <c r="LKE15"/>
      <c r="LKF15"/>
      <c r="LKG15"/>
      <c r="LKH15"/>
      <c r="LKI15"/>
      <c r="LKJ15"/>
      <c r="LKK15"/>
      <c r="LKL15"/>
      <c r="LKM15"/>
      <c r="LKN15"/>
      <c r="LKO15"/>
      <c r="LKP15"/>
      <c r="LKQ15"/>
      <c r="LKR15"/>
      <c r="LKS15"/>
      <c r="LKT15"/>
      <c r="LKU15"/>
      <c r="LKV15"/>
      <c r="LKW15"/>
      <c r="LKX15"/>
      <c r="LKY15"/>
      <c r="LKZ15"/>
      <c r="LLA15"/>
      <c r="LLB15"/>
      <c r="LLC15"/>
      <c r="LLD15"/>
      <c r="LLE15"/>
      <c r="LLF15"/>
      <c r="LLG15"/>
      <c r="LLH15"/>
      <c r="LLI15"/>
      <c r="LLJ15"/>
      <c r="LLK15"/>
      <c r="LLL15"/>
      <c r="LLM15"/>
      <c r="LLN15"/>
      <c r="LLO15"/>
      <c r="LLP15"/>
      <c r="LLQ15"/>
      <c r="LLR15"/>
      <c r="LLS15"/>
      <c r="LLT15"/>
      <c r="LLU15"/>
      <c r="LLV15"/>
      <c r="LLW15"/>
      <c r="LLX15"/>
      <c r="LLY15"/>
      <c r="LLZ15"/>
      <c r="LMA15"/>
      <c r="LMB15"/>
      <c r="LMC15"/>
      <c r="LMD15"/>
      <c r="LME15"/>
      <c r="LMF15"/>
      <c r="LMG15"/>
      <c r="LMH15"/>
      <c r="LMI15"/>
      <c r="LMJ15"/>
      <c r="LMK15"/>
      <c r="LML15"/>
      <c r="LMM15"/>
      <c r="LMN15"/>
      <c r="LMO15"/>
      <c r="LMP15"/>
      <c r="LMQ15"/>
      <c r="LMR15"/>
      <c r="LMS15"/>
      <c r="LMT15"/>
      <c r="LMU15"/>
      <c r="LMV15"/>
      <c r="LMW15"/>
      <c r="LMX15"/>
      <c r="LMY15"/>
      <c r="LMZ15"/>
      <c r="LNA15"/>
      <c r="LNB15"/>
      <c r="LNC15"/>
      <c r="LND15"/>
      <c r="LNE15"/>
      <c r="LNF15"/>
      <c r="LNG15"/>
      <c r="LNH15"/>
      <c r="LNI15"/>
      <c r="LNJ15"/>
      <c r="LNK15"/>
      <c r="LNL15"/>
      <c r="LNM15"/>
      <c r="LNN15"/>
      <c r="LNO15"/>
      <c r="LNP15"/>
      <c r="LNQ15"/>
      <c r="LNR15"/>
      <c r="LNS15"/>
      <c r="LNT15"/>
      <c r="LNU15"/>
      <c r="LNV15"/>
      <c r="LNW15"/>
      <c r="LNX15"/>
      <c r="LNY15"/>
      <c r="LNZ15"/>
      <c r="LOA15"/>
      <c r="LOB15"/>
      <c r="LOC15"/>
      <c r="LOD15"/>
      <c r="LOE15"/>
      <c r="LOF15"/>
      <c r="LOG15"/>
      <c r="LOH15"/>
      <c r="LOI15"/>
      <c r="LOJ15"/>
      <c r="LOK15"/>
      <c r="LOL15"/>
      <c r="LOM15"/>
      <c r="LON15"/>
      <c r="LOO15"/>
      <c r="LOP15"/>
      <c r="LOQ15"/>
      <c r="LOR15"/>
      <c r="LOS15"/>
      <c r="LOT15"/>
      <c r="LOU15"/>
      <c r="LOV15"/>
      <c r="LOW15"/>
      <c r="LOX15"/>
      <c r="LOY15"/>
      <c r="LOZ15"/>
      <c r="LPA15"/>
      <c r="LPB15"/>
      <c r="LPC15"/>
      <c r="LPD15"/>
      <c r="LPE15"/>
      <c r="LPF15"/>
      <c r="LPG15"/>
      <c r="LPH15"/>
      <c r="LPI15"/>
      <c r="LPJ15"/>
      <c r="LPK15"/>
      <c r="LPL15"/>
      <c r="LPM15"/>
      <c r="LPN15"/>
      <c r="LPO15"/>
      <c r="LPP15"/>
      <c r="LPQ15"/>
      <c r="LPR15"/>
      <c r="LPS15"/>
      <c r="LPT15"/>
      <c r="LPU15"/>
      <c r="LPV15"/>
      <c r="LPW15"/>
      <c r="LPX15"/>
      <c r="LPY15"/>
      <c r="LPZ15"/>
      <c r="LQA15"/>
      <c r="LQB15"/>
      <c r="LQC15"/>
      <c r="LQD15"/>
      <c r="LQE15"/>
      <c r="LQF15"/>
      <c r="LQG15"/>
      <c r="LQH15"/>
      <c r="LQI15"/>
      <c r="LQJ15"/>
      <c r="LQK15"/>
      <c r="LQL15"/>
      <c r="LQM15"/>
      <c r="LQN15"/>
      <c r="LQO15"/>
      <c r="LQP15"/>
      <c r="LQQ15"/>
      <c r="LQR15"/>
      <c r="LQS15"/>
      <c r="LQT15"/>
      <c r="LQU15"/>
      <c r="LQV15"/>
      <c r="LQW15"/>
      <c r="LQX15"/>
      <c r="LQY15"/>
      <c r="LQZ15"/>
      <c r="LRA15"/>
      <c r="LRB15"/>
      <c r="LRC15"/>
      <c r="LRD15"/>
      <c r="LRE15"/>
      <c r="LRF15"/>
      <c r="LRG15"/>
      <c r="LRH15"/>
      <c r="LRI15"/>
      <c r="LRJ15"/>
      <c r="LRK15"/>
      <c r="LRL15"/>
      <c r="LRM15"/>
      <c r="LRN15"/>
      <c r="LRO15"/>
      <c r="LRP15"/>
      <c r="LRQ15"/>
      <c r="LRR15"/>
      <c r="LRS15"/>
      <c r="LRT15"/>
      <c r="LRU15"/>
      <c r="LRV15"/>
      <c r="LRW15"/>
      <c r="LRX15"/>
      <c r="LRY15"/>
      <c r="LRZ15"/>
      <c r="LSA15"/>
      <c r="LSB15"/>
      <c r="LSC15"/>
      <c r="LSD15"/>
      <c r="LSE15"/>
      <c r="LSF15"/>
      <c r="LSG15"/>
      <c r="LSH15"/>
      <c r="LSI15"/>
      <c r="LSJ15"/>
      <c r="LSK15"/>
      <c r="LSL15"/>
      <c r="LSM15"/>
      <c r="LSN15"/>
      <c r="LSO15"/>
      <c r="LSP15"/>
      <c r="LSQ15"/>
      <c r="LSR15"/>
      <c r="LSS15"/>
      <c r="LST15"/>
      <c r="LSU15"/>
      <c r="LSV15"/>
      <c r="LSW15"/>
      <c r="LSX15"/>
      <c r="LSY15"/>
      <c r="LSZ15"/>
      <c r="LTA15"/>
      <c r="LTB15"/>
      <c r="LTC15"/>
      <c r="LTD15"/>
      <c r="LTE15"/>
      <c r="LTF15"/>
      <c r="LTG15"/>
      <c r="LTH15"/>
      <c r="LTI15"/>
      <c r="LTJ15"/>
      <c r="LTK15"/>
      <c r="LTL15"/>
      <c r="LTM15"/>
      <c r="LTN15"/>
      <c r="LTO15"/>
      <c r="LTP15"/>
      <c r="LTQ15"/>
      <c r="LTR15"/>
      <c r="LTS15"/>
      <c r="LTT15"/>
      <c r="LTU15"/>
      <c r="LTV15"/>
      <c r="LTW15"/>
      <c r="LTX15"/>
      <c r="LTY15"/>
      <c r="LTZ15"/>
      <c r="LUA15"/>
      <c r="LUB15"/>
      <c r="LUC15"/>
      <c r="LUD15"/>
      <c r="LUE15"/>
      <c r="LUF15"/>
      <c r="LUG15"/>
      <c r="LUH15"/>
      <c r="LUI15"/>
      <c r="LUJ15"/>
      <c r="LUK15"/>
      <c r="LUL15"/>
      <c r="LUM15"/>
      <c r="LUN15"/>
      <c r="LUO15"/>
      <c r="LUP15"/>
      <c r="LUQ15"/>
      <c r="LUR15"/>
      <c r="LUS15"/>
      <c r="LUT15"/>
      <c r="LUU15"/>
      <c r="LUV15"/>
      <c r="LUW15"/>
      <c r="LUX15"/>
      <c r="LUY15"/>
      <c r="LUZ15"/>
      <c r="LVA15"/>
      <c r="LVB15"/>
      <c r="LVC15"/>
      <c r="LVD15"/>
      <c r="LVE15"/>
      <c r="LVF15"/>
      <c r="LVG15"/>
      <c r="LVH15"/>
      <c r="LVI15"/>
      <c r="LVJ15"/>
      <c r="LVK15"/>
      <c r="LVL15"/>
      <c r="LVM15"/>
      <c r="LVN15"/>
      <c r="LVO15"/>
      <c r="LVP15"/>
      <c r="LVQ15"/>
      <c r="LVR15"/>
      <c r="LVS15"/>
      <c r="LVT15"/>
      <c r="LVU15"/>
      <c r="LVV15"/>
      <c r="LVW15"/>
      <c r="LVX15"/>
      <c r="LVY15"/>
      <c r="LVZ15"/>
      <c r="LWA15"/>
      <c r="LWB15"/>
      <c r="LWC15"/>
      <c r="LWD15"/>
      <c r="LWE15"/>
      <c r="LWF15"/>
      <c r="LWG15"/>
      <c r="LWH15"/>
      <c r="LWI15"/>
      <c r="LWJ15"/>
      <c r="LWK15"/>
      <c r="LWL15"/>
      <c r="LWM15"/>
      <c r="LWN15"/>
      <c r="LWO15"/>
      <c r="LWP15"/>
      <c r="LWQ15"/>
      <c r="LWR15"/>
      <c r="LWS15"/>
      <c r="LWT15"/>
      <c r="LWU15"/>
      <c r="LWV15"/>
      <c r="LWW15"/>
      <c r="LWX15"/>
      <c r="LWY15"/>
      <c r="LWZ15"/>
      <c r="LXA15"/>
      <c r="LXB15"/>
      <c r="LXC15"/>
      <c r="LXD15"/>
      <c r="LXE15"/>
      <c r="LXF15"/>
      <c r="LXG15"/>
      <c r="LXH15"/>
      <c r="LXI15"/>
      <c r="LXJ15"/>
      <c r="LXK15"/>
      <c r="LXL15"/>
      <c r="LXM15"/>
      <c r="LXN15"/>
      <c r="LXO15"/>
      <c r="LXP15"/>
      <c r="LXQ15"/>
      <c r="LXR15"/>
      <c r="LXS15"/>
      <c r="LXT15"/>
      <c r="LXU15"/>
      <c r="LXV15"/>
      <c r="LXW15"/>
      <c r="LXX15"/>
      <c r="LXY15"/>
      <c r="LXZ15"/>
      <c r="LYA15"/>
      <c r="LYB15"/>
      <c r="LYC15"/>
      <c r="LYD15"/>
      <c r="LYE15"/>
      <c r="LYF15"/>
      <c r="LYG15"/>
      <c r="LYH15"/>
      <c r="LYI15"/>
      <c r="LYJ15"/>
      <c r="LYK15"/>
      <c r="LYL15"/>
      <c r="LYM15"/>
      <c r="LYN15"/>
      <c r="LYO15"/>
      <c r="LYP15"/>
      <c r="LYQ15"/>
      <c r="LYR15"/>
      <c r="LYS15"/>
      <c r="LYT15"/>
      <c r="LYU15"/>
      <c r="LYV15"/>
      <c r="LYW15"/>
      <c r="LYX15"/>
      <c r="LYY15"/>
      <c r="LYZ15"/>
      <c r="LZA15"/>
      <c r="LZB15"/>
      <c r="LZC15"/>
      <c r="LZD15"/>
      <c r="LZE15"/>
      <c r="LZF15"/>
      <c r="LZG15"/>
      <c r="LZH15"/>
      <c r="LZI15"/>
      <c r="LZJ15"/>
      <c r="LZK15"/>
      <c r="LZL15"/>
      <c r="LZM15"/>
      <c r="LZN15"/>
      <c r="LZO15"/>
      <c r="LZP15"/>
      <c r="LZQ15"/>
      <c r="LZR15"/>
      <c r="LZS15"/>
      <c r="LZT15"/>
      <c r="LZU15"/>
      <c r="LZV15"/>
      <c r="LZW15"/>
      <c r="LZX15"/>
      <c r="LZY15"/>
      <c r="LZZ15"/>
      <c r="MAA15"/>
      <c r="MAB15"/>
      <c r="MAC15"/>
      <c r="MAD15"/>
      <c r="MAE15"/>
      <c r="MAF15"/>
      <c r="MAG15"/>
      <c r="MAH15"/>
      <c r="MAI15"/>
      <c r="MAJ15"/>
      <c r="MAK15"/>
      <c r="MAL15"/>
      <c r="MAM15"/>
      <c r="MAN15"/>
      <c r="MAO15"/>
      <c r="MAP15"/>
      <c r="MAQ15"/>
      <c r="MAR15"/>
      <c r="MAS15"/>
      <c r="MAT15"/>
      <c r="MAU15"/>
      <c r="MAV15"/>
      <c r="MAW15"/>
      <c r="MAX15"/>
      <c r="MAY15"/>
      <c r="MAZ15"/>
      <c r="MBA15"/>
      <c r="MBB15"/>
      <c r="MBC15"/>
      <c r="MBD15"/>
      <c r="MBE15"/>
      <c r="MBF15"/>
      <c r="MBG15"/>
      <c r="MBH15"/>
      <c r="MBI15"/>
      <c r="MBJ15"/>
      <c r="MBK15"/>
      <c r="MBL15"/>
      <c r="MBM15"/>
      <c r="MBN15"/>
      <c r="MBO15"/>
      <c r="MBP15"/>
      <c r="MBQ15"/>
      <c r="MBR15"/>
      <c r="MBS15"/>
      <c r="MBT15"/>
      <c r="MBU15"/>
      <c r="MBV15"/>
      <c r="MBW15"/>
      <c r="MBX15"/>
      <c r="MBY15"/>
      <c r="MBZ15"/>
      <c r="MCA15"/>
      <c r="MCB15"/>
      <c r="MCC15"/>
      <c r="MCD15"/>
      <c r="MCE15"/>
      <c r="MCF15"/>
      <c r="MCG15"/>
      <c r="MCH15"/>
      <c r="MCI15"/>
      <c r="MCJ15"/>
      <c r="MCK15"/>
      <c r="MCL15"/>
      <c r="MCM15"/>
      <c r="MCN15"/>
      <c r="MCO15"/>
      <c r="MCP15"/>
      <c r="MCQ15"/>
      <c r="MCR15"/>
      <c r="MCS15"/>
      <c r="MCT15"/>
      <c r="MCU15"/>
      <c r="MCV15"/>
      <c r="MCW15"/>
      <c r="MCX15"/>
      <c r="MCY15"/>
      <c r="MCZ15"/>
      <c r="MDA15"/>
      <c r="MDB15"/>
      <c r="MDC15"/>
      <c r="MDD15"/>
      <c r="MDE15"/>
      <c r="MDF15"/>
      <c r="MDG15"/>
      <c r="MDH15"/>
      <c r="MDI15"/>
      <c r="MDJ15"/>
      <c r="MDK15"/>
      <c r="MDL15"/>
      <c r="MDM15"/>
      <c r="MDN15"/>
      <c r="MDO15"/>
      <c r="MDP15"/>
      <c r="MDQ15"/>
      <c r="MDR15"/>
      <c r="MDS15"/>
      <c r="MDT15"/>
      <c r="MDU15"/>
      <c r="MDV15"/>
      <c r="MDW15"/>
      <c r="MDX15"/>
      <c r="MDY15"/>
      <c r="MDZ15"/>
      <c r="MEA15"/>
      <c r="MEB15"/>
      <c r="MEC15"/>
      <c r="MED15"/>
      <c r="MEE15"/>
      <c r="MEF15"/>
      <c r="MEG15"/>
      <c r="MEH15"/>
      <c r="MEI15"/>
      <c r="MEJ15"/>
      <c r="MEK15"/>
      <c r="MEL15"/>
      <c r="MEM15"/>
      <c r="MEN15"/>
      <c r="MEO15"/>
      <c r="MEP15"/>
      <c r="MEQ15"/>
      <c r="MER15"/>
      <c r="MES15"/>
      <c r="MET15"/>
      <c r="MEU15"/>
      <c r="MEV15"/>
      <c r="MEW15"/>
      <c r="MEX15"/>
      <c r="MEY15"/>
      <c r="MEZ15"/>
      <c r="MFA15"/>
      <c r="MFB15"/>
      <c r="MFC15"/>
      <c r="MFD15"/>
      <c r="MFE15"/>
      <c r="MFF15"/>
      <c r="MFG15"/>
      <c r="MFH15"/>
      <c r="MFI15"/>
      <c r="MFJ15"/>
      <c r="MFK15"/>
      <c r="MFL15"/>
      <c r="MFM15"/>
      <c r="MFN15"/>
      <c r="MFO15"/>
      <c r="MFP15"/>
      <c r="MFQ15"/>
      <c r="MFR15"/>
      <c r="MFS15"/>
      <c r="MFT15"/>
      <c r="MFU15"/>
      <c r="MFV15"/>
      <c r="MFW15"/>
      <c r="MFX15"/>
      <c r="MFY15"/>
      <c r="MFZ15"/>
      <c r="MGA15"/>
      <c r="MGB15"/>
      <c r="MGC15"/>
      <c r="MGD15"/>
      <c r="MGE15"/>
      <c r="MGF15"/>
      <c r="MGG15"/>
      <c r="MGH15"/>
      <c r="MGI15"/>
      <c r="MGJ15"/>
      <c r="MGK15"/>
      <c r="MGL15"/>
      <c r="MGM15"/>
      <c r="MGN15"/>
      <c r="MGO15"/>
      <c r="MGP15"/>
      <c r="MGQ15"/>
      <c r="MGR15"/>
      <c r="MGS15"/>
      <c r="MGT15"/>
      <c r="MGU15"/>
      <c r="MGV15"/>
      <c r="MGW15"/>
      <c r="MGX15"/>
      <c r="MGY15"/>
      <c r="MGZ15"/>
      <c r="MHA15"/>
      <c r="MHB15"/>
      <c r="MHC15"/>
      <c r="MHD15"/>
      <c r="MHE15"/>
      <c r="MHF15"/>
      <c r="MHG15"/>
      <c r="MHH15"/>
      <c r="MHI15"/>
      <c r="MHJ15"/>
      <c r="MHK15"/>
      <c r="MHL15"/>
      <c r="MHM15"/>
      <c r="MHN15"/>
      <c r="MHO15"/>
      <c r="MHP15"/>
      <c r="MHQ15"/>
      <c r="MHR15"/>
      <c r="MHS15"/>
      <c r="MHT15"/>
      <c r="MHU15"/>
      <c r="MHV15"/>
      <c r="MHW15"/>
      <c r="MHX15"/>
      <c r="MHY15"/>
      <c r="MHZ15"/>
      <c r="MIA15"/>
      <c r="MIB15"/>
      <c r="MIC15"/>
      <c r="MID15"/>
      <c r="MIE15"/>
      <c r="MIF15"/>
      <c r="MIG15"/>
      <c r="MIH15"/>
      <c r="MII15"/>
      <c r="MIJ15"/>
      <c r="MIK15"/>
      <c r="MIL15"/>
      <c r="MIM15"/>
      <c r="MIN15"/>
      <c r="MIO15"/>
      <c r="MIP15"/>
      <c r="MIQ15"/>
      <c r="MIR15"/>
      <c r="MIS15"/>
      <c r="MIT15"/>
      <c r="MIU15"/>
      <c r="MIV15"/>
      <c r="MIW15"/>
      <c r="MIX15"/>
      <c r="MIY15"/>
      <c r="MIZ15"/>
      <c r="MJA15"/>
      <c r="MJB15"/>
      <c r="MJC15"/>
      <c r="MJD15"/>
      <c r="MJE15"/>
      <c r="MJF15"/>
      <c r="MJG15"/>
      <c r="MJH15"/>
      <c r="MJI15"/>
      <c r="MJJ15"/>
      <c r="MJK15"/>
      <c r="MJL15"/>
      <c r="MJM15"/>
      <c r="MJN15"/>
      <c r="MJO15"/>
      <c r="MJP15"/>
      <c r="MJQ15"/>
      <c r="MJR15"/>
      <c r="MJS15"/>
      <c r="MJT15"/>
      <c r="MJU15"/>
      <c r="MJV15"/>
      <c r="MJW15"/>
      <c r="MJX15"/>
      <c r="MJY15"/>
      <c r="MJZ15"/>
      <c r="MKA15"/>
      <c r="MKB15"/>
      <c r="MKC15"/>
      <c r="MKD15"/>
      <c r="MKE15"/>
      <c r="MKF15"/>
      <c r="MKG15"/>
      <c r="MKH15"/>
      <c r="MKI15"/>
      <c r="MKJ15"/>
      <c r="MKK15"/>
      <c r="MKL15"/>
      <c r="MKM15"/>
      <c r="MKN15"/>
      <c r="MKO15"/>
      <c r="MKP15"/>
      <c r="MKQ15"/>
      <c r="MKR15"/>
      <c r="MKS15"/>
      <c r="MKT15"/>
      <c r="MKU15"/>
      <c r="MKV15"/>
      <c r="MKW15"/>
      <c r="MKX15"/>
      <c r="MKY15"/>
      <c r="MKZ15"/>
      <c r="MLA15"/>
      <c r="MLB15"/>
      <c r="MLC15"/>
      <c r="MLD15"/>
      <c r="MLE15"/>
      <c r="MLF15"/>
      <c r="MLG15"/>
      <c r="MLH15"/>
      <c r="MLI15"/>
      <c r="MLJ15"/>
      <c r="MLK15"/>
      <c r="MLL15"/>
      <c r="MLM15"/>
      <c r="MLN15"/>
      <c r="MLO15"/>
      <c r="MLP15"/>
      <c r="MLQ15"/>
      <c r="MLR15"/>
      <c r="MLS15"/>
      <c r="MLT15"/>
      <c r="MLU15"/>
      <c r="MLV15"/>
      <c r="MLW15"/>
      <c r="MLX15"/>
      <c r="MLY15"/>
      <c r="MLZ15"/>
      <c r="MMA15"/>
      <c r="MMB15"/>
      <c r="MMC15"/>
      <c r="MMD15"/>
      <c r="MME15"/>
      <c r="MMF15"/>
      <c r="MMG15"/>
      <c r="MMH15"/>
      <c r="MMI15"/>
      <c r="MMJ15"/>
      <c r="MMK15"/>
      <c r="MML15"/>
      <c r="MMM15"/>
      <c r="MMN15"/>
      <c r="MMO15"/>
      <c r="MMP15"/>
      <c r="MMQ15"/>
      <c r="MMR15"/>
      <c r="MMS15"/>
      <c r="MMT15"/>
      <c r="MMU15"/>
      <c r="MMV15"/>
      <c r="MMW15"/>
      <c r="MMX15"/>
      <c r="MMY15"/>
      <c r="MMZ15"/>
      <c r="MNA15"/>
      <c r="MNB15"/>
      <c r="MNC15"/>
      <c r="MND15"/>
      <c r="MNE15"/>
      <c r="MNF15"/>
      <c r="MNG15"/>
      <c r="MNH15"/>
      <c r="MNI15"/>
      <c r="MNJ15"/>
      <c r="MNK15"/>
      <c r="MNL15"/>
      <c r="MNM15"/>
      <c r="MNN15"/>
      <c r="MNO15"/>
      <c r="MNP15"/>
      <c r="MNQ15"/>
      <c r="MNR15"/>
      <c r="MNS15"/>
      <c r="MNT15"/>
      <c r="MNU15"/>
      <c r="MNV15"/>
      <c r="MNW15"/>
      <c r="MNX15"/>
      <c r="MNY15"/>
      <c r="MNZ15"/>
      <c r="MOA15"/>
      <c r="MOB15"/>
      <c r="MOC15"/>
      <c r="MOD15"/>
      <c r="MOE15"/>
      <c r="MOF15"/>
      <c r="MOG15"/>
      <c r="MOH15"/>
      <c r="MOI15"/>
      <c r="MOJ15"/>
      <c r="MOK15"/>
      <c r="MOL15"/>
      <c r="MOM15"/>
      <c r="MON15"/>
      <c r="MOO15"/>
      <c r="MOP15"/>
      <c r="MOQ15"/>
      <c r="MOR15"/>
      <c r="MOS15"/>
      <c r="MOT15"/>
      <c r="MOU15"/>
      <c r="MOV15"/>
      <c r="MOW15"/>
      <c r="MOX15"/>
      <c r="MOY15"/>
      <c r="MOZ15"/>
      <c r="MPA15"/>
      <c r="MPB15"/>
      <c r="MPC15"/>
      <c r="MPD15"/>
      <c r="MPE15"/>
      <c r="MPF15"/>
      <c r="MPG15"/>
      <c r="MPH15"/>
      <c r="MPI15"/>
      <c r="MPJ15"/>
      <c r="MPK15"/>
      <c r="MPL15"/>
      <c r="MPM15"/>
      <c r="MPN15"/>
      <c r="MPO15"/>
      <c r="MPP15"/>
      <c r="MPQ15"/>
      <c r="MPR15"/>
      <c r="MPS15"/>
      <c r="MPT15"/>
      <c r="MPU15"/>
      <c r="MPV15"/>
      <c r="MPW15"/>
      <c r="MPX15"/>
      <c r="MPY15"/>
      <c r="MPZ15"/>
      <c r="MQA15"/>
      <c r="MQB15"/>
      <c r="MQC15"/>
      <c r="MQD15"/>
      <c r="MQE15"/>
      <c r="MQF15"/>
      <c r="MQG15"/>
      <c r="MQH15"/>
      <c r="MQI15"/>
      <c r="MQJ15"/>
      <c r="MQK15"/>
      <c r="MQL15"/>
      <c r="MQM15"/>
      <c r="MQN15"/>
      <c r="MQO15"/>
      <c r="MQP15"/>
      <c r="MQQ15"/>
      <c r="MQR15"/>
      <c r="MQS15"/>
      <c r="MQT15"/>
      <c r="MQU15"/>
      <c r="MQV15"/>
      <c r="MQW15"/>
      <c r="MQX15"/>
      <c r="MQY15"/>
      <c r="MQZ15"/>
      <c r="MRA15"/>
      <c r="MRB15"/>
      <c r="MRC15"/>
      <c r="MRD15"/>
      <c r="MRE15"/>
      <c r="MRF15"/>
      <c r="MRG15"/>
      <c r="MRH15"/>
      <c r="MRI15"/>
      <c r="MRJ15"/>
      <c r="MRK15"/>
      <c r="MRL15"/>
      <c r="MRM15"/>
      <c r="MRN15"/>
      <c r="MRO15"/>
      <c r="MRP15"/>
      <c r="MRQ15"/>
      <c r="MRR15"/>
      <c r="MRS15"/>
      <c r="MRT15"/>
      <c r="MRU15"/>
      <c r="MRV15"/>
      <c r="MRW15"/>
      <c r="MRX15"/>
      <c r="MRY15"/>
      <c r="MRZ15"/>
      <c r="MSA15"/>
      <c r="MSB15"/>
      <c r="MSC15"/>
      <c r="MSD15"/>
      <c r="MSE15"/>
      <c r="MSF15"/>
      <c r="MSG15"/>
      <c r="MSH15"/>
      <c r="MSI15"/>
      <c r="MSJ15"/>
      <c r="MSK15"/>
      <c r="MSL15"/>
      <c r="MSM15"/>
      <c r="MSN15"/>
      <c r="MSO15"/>
      <c r="MSP15"/>
      <c r="MSQ15"/>
      <c r="MSR15"/>
      <c r="MSS15"/>
      <c r="MST15"/>
      <c r="MSU15"/>
      <c r="MSV15"/>
      <c r="MSW15"/>
      <c r="MSX15"/>
      <c r="MSY15"/>
      <c r="MSZ15"/>
      <c r="MTA15"/>
      <c r="MTB15"/>
      <c r="MTC15"/>
      <c r="MTD15"/>
      <c r="MTE15"/>
      <c r="MTF15"/>
      <c r="MTG15"/>
      <c r="MTH15"/>
      <c r="MTI15"/>
      <c r="MTJ15"/>
      <c r="MTK15"/>
      <c r="MTL15"/>
      <c r="MTM15"/>
      <c r="MTN15"/>
      <c r="MTO15"/>
      <c r="MTP15"/>
      <c r="MTQ15"/>
      <c r="MTR15"/>
      <c r="MTS15"/>
      <c r="MTT15"/>
      <c r="MTU15"/>
      <c r="MTV15"/>
      <c r="MTW15"/>
      <c r="MTX15"/>
      <c r="MTY15"/>
      <c r="MTZ15"/>
      <c r="MUA15"/>
      <c r="MUB15"/>
      <c r="MUC15"/>
      <c r="MUD15"/>
      <c r="MUE15"/>
      <c r="MUF15"/>
      <c r="MUG15"/>
      <c r="MUH15"/>
      <c r="MUI15"/>
      <c r="MUJ15"/>
      <c r="MUK15"/>
      <c r="MUL15"/>
      <c r="MUM15"/>
      <c r="MUN15"/>
      <c r="MUO15"/>
      <c r="MUP15"/>
      <c r="MUQ15"/>
      <c r="MUR15"/>
      <c r="MUS15"/>
      <c r="MUT15"/>
      <c r="MUU15"/>
      <c r="MUV15"/>
      <c r="MUW15"/>
      <c r="MUX15"/>
      <c r="MUY15"/>
      <c r="MUZ15"/>
      <c r="MVA15"/>
      <c r="MVB15"/>
      <c r="MVC15"/>
      <c r="MVD15"/>
      <c r="MVE15"/>
      <c r="MVF15"/>
      <c r="MVG15"/>
      <c r="MVH15"/>
      <c r="MVI15"/>
      <c r="MVJ15"/>
      <c r="MVK15"/>
      <c r="MVL15"/>
      <c r="MVM15"/>
      <c r="MVN15"/>
      <c r="MVO15"/>
      <c r="MVP15"/>
      <c r="MVQ15"/>
      <c r="MVR15"/>
      <c r="MVS15"/>
      <c r="MVT15"/>
      <c r="MVU15"/>
      <c r="MVV15"/>
      <c r="MVW15"/>
      <c r="MVX15"/>
      <c r="MVY15"/>
      <c r="MVZ15"/>
      <c r="MWA15"/>
      <c r="MWB15"/>
      <c r="MWC15"/>
      <c r="MWD15"/>
      <c r="MWE15"/>
      <c r="MWF15"/>
      <c r="MWG15"/>
      <c r="MWH15"/>
      <c r="MWI15"/>
      <c r="MWJ15"/>
      <c r="MWK15"/>
      <c r="MWL15"/>
      <c r="MWM15"/>
      <c r="MWN15"/>
      <c r="MWO15"/>
      <c r="MWP15"/>
      <c r="MWQ15"/>
      <c r="MWR15"/>
      <c r="MWS15"/>
      <c r="MWT15"/>
      <c r="MWU15"/>
      <c r="MWV15"/>
      <c r="MWW15"/>
      <c r="MWX15"/>
      <c r="MWY15"/>
      <c r="MWZ15"/>
      <c r="MXA15"/>
      <c r="MXB15"/>
      <c r="MXC15"/>
      <c r="MXD15"/>
      <c r="MXE15"/>
      <c r="MXF15"/>
      <c r="MXG15"/>
      <c r="MXH15"/>
      <c r="MXI15"/>
      <c r="MXJ15"/>
      <c r="MXK15"/>
      <c r="MXL15"/>
      <c r="MXM15"/>
      <c r="MXN15"/>
      <c r="MXO15"/>
      <c r="MXP15"/>
      <c r="MXQ15"/>
      <c r="MXR15"/>
      <c r="MXS15"/>
      <c r="MXT15"/>
      <c r="MXU15"/>
      <c r="MXV15"/>
      <c r="MXW15"/>
      <c r="MXX15"/>
      <c r="MXY15"/>
      <c r="MXZ15"/>
      <c r="MYA15"/>
      <c r="MYB15"/>
      <c r="MYC15"/>
      <c r="MYD15"/>
      <c r="MYE15"/>
      <c r="MYF15"/>
      <c r="MYG15"/>
      <c r="MYH15"/>
      <c r="MYI15"/>
      <c r="MYJ15"/>
      <c r="MYK15"/>
      <c r="MYL15"/>
      <c r="MYM15"/>
      <c r="MYN15"/>
      <c r="MYO15"/>
      <c r="MYP15"/>
      <c r="MYQ15"/>
      <c r="MYR15"/>
      <c r="MYS15"/>
      <c r="MYT15"/>
      <c r="MYU15"/>
      <c r="MYV15"/>
      <c r="MYW15"/>
      <c r="MYX15"/>
      <c r="MYY15"/>
      <c r="MYZ15"/>
      <c r="MZA15"/>
      <c r="MZB15"/>
      <c r="MZC15"/>
      <c r="MZD15"/>
      <c r="MZE15"/>
      <c r="MZF15"/>
      <c r="MZG15"/>
      <c r="MZH15"/>
      <c r="MZI15"/>
      <c r="MZJ15"/>
      <c r="MZK15"/>
      <c r="MZL15"/>
      <c r="MZM15"/>
      <c r="MZN15"/>
      <c r="MZO15"/>
      <c r="MZP15"/>
      <c r="MZQ15"/>
      <c r="MZR15"/>
      <c r="MZS15"/>
      <c r="MZT15"/>
      <c r="MZU15"/>
      <c r="MZV15"/>
      <c r="MZW15"/>
      <c r="MZX15"/>
      <c r="MZY15"/>
      <c r="MZZ15"/>
      <c r="NAA15"/>
      <c r="NAB15"/>
      <c r="NAC15"/>
      <c r="NAD15"/>
      <c r="NAE15"/>
      <c r="NAF15"/>
      <c r="NAG15"/>
      <c r="NAH15"/>
      <c r="NAI15"/>
      <c r="NAJ15"/>
      <c r="NAK15"/>
      <c r="NAL15"/>
      <c r="NAM15"/>
      <c r="NAN15"/>
      <c r="NAO15"/>
      <c r="NAP15"/>
      <c r="NAQ15"/>
      <c r="NAR15"/>
      <c r="NAS15"/>
      <c r="NAT15"/>
      <c r="NAU15"/>
      <c r="NAV15"/>
      <c r="NAW15"/>
      <c r="NAX15"/>
      <c r="NAY15"/>
      <c r="NAZ15"/>
      <c r="NBA15"/>
      <c r="NBB15"/>
      <c r="NBC15"/>
      <c r="NBD15"/>
      <c r="NBE15"/>
      <c r="NBF15"/>
      <c r="NBG15"/>
      <c r="NBH15"/>
      <c r="NBI15"/>
      <c r="NBJ15"/>
      <c r="NBK15"/>
      <c r="NBL15"/>
      <c r="NBM15"/>
      <c r="NBN15"/>
      <c r="NBO15"/>
      <c r="NBP15"/>
      <c r="NBQ15"/>
      <c r="NBR15"/>
      <c r="NBS15"/>
      <c r="NBT15"/>
      <c r="NBU15"/>
      <c r="NBV15"/>
      <c r="NBW15"/>
      <c r="NBX15"/>
      <c r="NBY15"/>
      <c r="NBZ15"/>
      <c r="NCA15"/>
      <c r="NCB15"/>
      <c r="NCC15"/>
      <c r="NCD15"/>
      <c r="NCE15"/>
      <c r="NCF15"/>
      <c r="NCG15"/>
      <c r="NCH15"/>
      <c r="NCI15"/>
      <c r="NCJ15"/>
      <c r="NCK15"/>
      <c r="NCL15"/>
      <c r="NCM15"/>
      <c r="NCN15"/>
      <c r="NCO15"/>
      <c r="NCP15"/>
      <c r="NCQ15"/>
      <c r="NCR15"/>
      <c r="NCS15"/>
      <c r="NCT15"/>
      <c r="NCU15"/>
      <c r="NCV15"/>
      <c r="NCW15"/>
      <c r="NCX15"/>
      <c r="NCY15"/>
      <c r="NCZ15"/>
      <c r="NDA15"/>
      <c r="NDB15"/>
      <c r="NDC15"/>
      <c r="NDD15"/>
      <c r="NDE15"/>
      <c r="NDF15"/>
      <c r="NDG15"/>
      <c r="NDH15"/>
      <c r="NDI15"/>
      <c r="NDJ15"/>
      <c r="NDK15"/>
      <c r="NDL15"/>
      <c r="NDM15"/>
      <c r="NDN15"/>
      <c r="NDO15"/>
      <c r="NDP15"/>
      <c r="NDQ15"/>
      <c r="NDR15"/>
      <c r="NDS15"/>
      <c r="NDT15"/>
      <c r="NDU15"/>
      <c r="NDV15"/>
      <c r="NDW15"/>
      <c r="NDX15"/>
      <c r="NDY15"/>
      <c r="NDZ15"/>
      <c r="NEA15"/>
      <c r="NEB15"/>
      <c r="NEC15"/>
      <c r="NED15"/>
      <c r="NEE15"/>
      <c r="NEF15"/>
      <c r="NEG15"/>
      <c r="NEH15"/>
      <c r="NEI15"/>
      <c r="NEJ15"/>
      <c r="NEK15"/>
      <c r="NEL15"/>
      <c r="NEM15"/>
      <c r="NEN15"/>
      <c r="NEO15"/>
      <c r="NEP15"/>
      <c r="NEQ15"/>
      <c r="NER15"/>
      <c r="NES15"/>
      <c r="NET15"/>
      <c r="NEU15"/>
      <c r="NEV15"/>
      <c r="NEW15"/>
      <c r="NEX15"/>
      <c r="NEY15"/>
      <c r="NEZ15"/>
      <c r="NFA15"/>
      <c r="NFB15"/>
      <c r="NFC15"/>
      <c r="NFD15"/>
      <c r="NFE15"/>
      <c r="NFF15"/>
      <c r="NFG15"/>
      <c r="NFH15"/>
      <c r="NFI15"/>
      <c r="NFJ15"/>
      <c r="NFK15"/>
      <c r="NFL15"/>
      <c r="NFM15"/>
      <c r="NFN15"/>
      <c r="NFO15"/>
      <c r="NFP15"/>
      <c r="NFQ15"/>
      <c r="NFR15"/>
      <c r="NFS15"/>
      <c r="NFT15"/>
      <c r="NFU15"/>
      <c r="NFV15"/>
      <c r="NFW15"/>
      <c r="NFX15"/>
      <c r="NFY15"/>
      <c r="NFZ15"/>
      <c r="NGA15"/>
      <c r="NGB15"/>
      <c r="NGC15"/>
      <c r="NGD15"/>
      <c r="NGE15"/>
      <c r="NGF15"/>
      <c r="NGG15"/>
      <c r="NGH15"/>
      <c r="NGI15"/>
      <c r="NGJ15"/>
      <c r="NGK15"/>
      <c r="NGL15"/>
      <c r="NGM15"/>
      <c r="NGN15"/>
      <c r="NGO15"/>
      <c r="NGP15"/>
      <c r="NGQ15"/>
      <c r="NGR15"/>
      <c r="NGS15"/>
      <c r="NGT15"/>
      <c r="NGU15"/>
      <c r="NGV15"/>
      <c r="NGW15"/>
      <c r="NGX15"/>
      <c r="NGY15"/>
      <c r="NGZ15"/>
      <c r="NHA15"/>
      <c r="NHB15"/>
      <c r="NHC15"/>
      <c r="NHD15"/>
      <c r="NHE15"/>
      <c r="NHF15"/>
      <c r="NHG15"/>
      <c r="NHH15"/>
      <c r="NHI15"/>
      <c r="NHJ15"/>
      <c r="NHK15"/>
      <c r="NHL15"/>
      <c r="NHM15"/>
      <c r="NHN15"/>
      <c r="NHO15"/>
      <c r="NHP15"/>
      <c r="NHQ15"/>
      <c r="NHR15"/>
      <c r="NHS15"/>
      <c r="NHT15"/>
      <c r="NHU15"/>
      <c r="NHV15"/>
      <c r="NHW15"/>
      <c r="NHX15"/>
      <c r="NHY15"/>
      <c r="NHZ15"/>
      <c r="NIA15"/>
      <c r="NIB15"/>
      <c r="NIC15"/>
      <c r="NID15"/>
      <c r="NIE15"/>
      <c r="NIF15"/>
      <c r="NIG15"/>
      <c r="NIH15"/>
      <c r="NII15"/>
      <c r="NIJ15"/>
      <c r="NIK15"/>
      <c r="NIL15"/>
      <c r="NIM15"/>
      <c r="NIN15"/>
      <c r="NIO15"/>
      <c r="NIP15"/>
      <c r="NIQ15"/>
      <c r="NIR15"/>
      <c r="NIS15"/>
      <c r="NIT15"/>
      <c r="NIU15"/>
      <c r="NIV15"/>
      <c r="NIW15"/>
      <c r="NIX15"/>
      <c r="NIY15"/>
      <c r="NIZ15"/>
      <c r="NJA15"/>
      <c r="NJB15"/>
      <c r="NJC15"/>
      <c r="NJD15"/>
      <c r="NJE15"/>
      <c r="NJF15"/>
      <c r="NJG15"/>
      <c r="NJH15"/>
      <c r="NJI15"/>
      <c r="NJJ15"/>
      <c r="NJK15"/>
      <c r="NJL15"/>
      <c r="NJM15"/>
      <c r="NJN15"/>
      <c r="NJO15"/>
      <c r="NJP15"/>
      <c r="NJQ15"/>
      <c r="NJR15"/>
      <c r="NJS15"/>
      <c r="NJT15"/>
      <c r="NJU15"/>
      <c r="NJV15"/>
      <c r="NJW15"/>
      <c r="NJX15"/>
      <c r="NJY15"/>
      <c r="NJZ15"/>
      <c r="NKA15"/>
      <c r="NKB15"/>
      <c r="NKC15"/>
      <c r="NKD15"/>
      <c r="NKE15"/>
      <c r="NKF15"/>
      <c r="NKG15"/>
      <c r="NKH15"/>
      <c r="NKI15"/>
      <c r="NKJ15"/>
      <c r="NKK15"/>
      <c r="NKL15"/>
      <c r="NKM15"/>
      <c r="NKN15"/>
      <c r="NKO15"/>
      <c r="NKP15"/>
      <c r="NKQ15"/>
      <c r="NKR15"/>
      <c r="NKS15"/>
      <c r="NKT15"/>
      <c r="NKU15"/>
      <c r="NKV15"/>
      <c r="NKW15"/>
      <c r="NKX15"/>
      <c r="NKY15"/>
      <c r="NKZ15"/>
      <c r="NLA15"/>
      <c r="NLB15"/>
      <c r="NLC15"/>
      <c r="NLD15"/>
      <c r="NLE15"/>
      <c r="NLF15"/>
      <c r="NLG15"/>
      <c r="NLH15"/>
      <c r="NLI15"/>
      <c r="NLJ15"/>
      <c r="NLK15"/>
      <c r="NLL15"/>
      <c r="NLM15"/>
      <c r="NLN15"/>
      <c r="NLO15"/>
      <c r="NLP15"/>
      <c r="NLQ15"/>
      <c r="NLR15"/>
      <c r="NLS15"/>
      <c r="NLT15"/>
      <c r="NLU15"/>
      <c r="NLV15"/>
      <c r="NLW15"/>
      <c r="NLX15"/>
      <c r="NLY15"/>
      <c r="NLZ15"/>
      <c r="NMA15"/>
      <c r="NMB15"/>
      <c r="NMC15"/>
      <c r="NMD15"/>
      <c r="NME15"/>
      <c r="NMF15"/>
      <c r="NMG15"/>
      <c r="NMH15"/>
      <c r="NMI15"/>
      <c r="NMJ15"/>
      <c r="NMK15"/>
      <c r="NML15"/>
      <c r="NMM15"/>
      <c r="NMN15"/>
      <c r="NMO15"/>
      <c r="NMP15"/>
      <c r="NMQ15"/>
      <c r="NMR15"/>
      <c r="NMS15"/>
      <c r="NMT15"/>
      <c r="NMU15"/>
      <c r="NMV15"/>
      <c r="NMW15"/>
      <c r="NMX15"/>
      <c r="NMY15"/>
      <c r="NMZ15"/>
      <c r="NNA15"/>
      <c r="NNB15"/>
      <c r="NNC15"/>
      <c r="NND15"/>
      <c r="NNE15"/>
      <c r="NNF15"/>
      <c r="NNG15"/>
      <c r="NNH15"/>
      <c r="NNI15"/>
      <c r="NNJ15"/>
      <c r="NNK15"/>
      <c r="NNL15"/>
      <c r="NNM15"/>
      <c r="NNN15"/>
      <c r="NNO15"/>
      <c r="NNP15"/>
      <c r="NNQ15"/>
      <c r="NNR15"/>
      <c r="NNS15"/>
      <c r="NNT15"/>
      <c r="NNU15"/>
      <c r="NNV15"/>
      <c r="NNW15"/>
      <c r="NNX15"/>
      <c r="NNY15"/>
      <c r="NNZ15"/>
      <c r="NOA15"/>
      <c r="NOB15"/>
      <c r="NOC15"/>
      <c r="NOD15"/>
      <c r="NOE15"/>
      <c r="NOF15"/>
      <c r="NOG15"/>
      <c r="NOH15"/>
      <c r="NOI15"/>
      <c r="NOJ15"/>
      <c r="NOK15"/>
      <c r="NOL15"/>
      <c r="NOM15"/>
      <c r="NON15"/>
      <c r="NOO15"/>
      <c r="NOP15"/>
      <c r="NOQ15"/>
      <c r="NOR15"/>
      <c r="NOS15"/>
      <c r="NOT15"/>
      <c r="NOU15"/>
      <c r="NOV15"/>
      <c r="NOW15"/>
      <c r="NOX15"/>
      <c r="NOY15"/>
      <c r="NOZ15"/>
      <c r="NPA15"/>
      <c r="NPB15"/>
      <c r="NPC15"/>
      <c r="NPD15"/>
      <c r="NPE15"/>
      <c r="NPF15"/>
      <c r="NPG15"/>
      <c r="NPH15"/>
      <c r="NPI15"/>
      <c r="NPJ15"/>
      <c r="NPK15"/>
      <c r="NPL15"/>
      <c r="NPM15"/>
      <c r="NPN15"/>
      <c r="NPO15"/>
      <c r="NPP15"/>
      <c r="NPQ15"/>
      <c r="NPR15"/>
      <c r="NPS15"/>
      <c r="NPT15"/>
      <c r="NPU15"/>
      <c r="NPV15"/>
      <c r="NPW15"/>
      <c r="NPX15"/>
      <c r="NPY15"/>
      <c r="NPZ15"/>
      <c r="NQA15"/>
      <c r="NQB15"/>
      <c r="NQC15"/>
      <c r="NQD15"/>
      <c r="NQE15"/>
      <c r="NQF15"/>
      <c r="NQG15"/>
      <c r="NQH15"/>
      <c r="NQI15"/>
      <c r="NQJ15"/>
      <c r="NQK15"/>
      <c r="NQL15"/>
      <c r="NQM15"/>
      <c r="NQN15"/>
      <c r="NQO15"/>
      <c r="NQP15"/>
      <c r="NQQ15"/>
      <c r="NQR15"/>
      <c r="NQS15"/>
      <c r="NQT15"/>
      <c r="NQU15"/>
      <c r="NQV15"/>
      <c r="NQW15"/>
      <c r="NQX15"/>
      <c r="NQY15"/>
      <c r="NQZ15"/>
      <c r="NRA15"/>
      <c r="NRB15"/>
      <c r="NRC15"/>
      <c r="NRD15"/>
      <c r="NRE15"/>
      <c r="NRF15"/>
      <c r="NRG15"/>
      <c r="NRH15"/>
      <c r="NRI15"/>
    </row>
    <row r="16" spans="1:9941" s="54" customFormat="1" ht="12.2" customHeight="1" x14ac:dyDescent="0.2">
      <c r="A16" s="1182" t="s">
        <v>147</v>
      </c>
      <c r="B16" s="854" t="s">
        <v>189</v>
      </c>
      <c r="C16" s="111">
        <f>'1. mell.bevétel_össz'!C15-'26._önként_össz_bev'!C17-'26._államig_össz_bev'!C16</f>
        <v>33741611</v>
      </c>
      <c r="D16" s="266">
        <f>'1. mell.bevétel_össz'!D15-'26._önként_össz_bev'!D17-'26._államig_össz_bev'!D16</f>
        <v>65030355</v>
      </c>
      <c r="E16" s="693">
        <f>'1. mell.bevétel_össz'!E15-'26._önként_össz_bev'!E17-'26._államig_össz_bev'!E16</f>
        <v>65030355</v>
      </c>
      <c r="F16" s="693">
        <f>'1. mell.bevétel_össz'!F15-'26._önként_össz_bev'!F17-'26._államig_össz_bev'!F16</f>
        <v>65030355</v>
      </c>
      <c r="G16" s="693">
        <f>'1. mell.bevétel_össz'!G15-'26._önként_össz_bev'!G17-'26._államig_össz_bev'!G16</f>
        <v>65030355</v>
      </c>
      <c r="H16" s="16">
        <f t="shared" si="2"/>
        <v>0</v>
      </c>
      <c r="I16" s="756">
        <f>'1. mell.bevétel_össz'!I15-'26._önként_össz_bev'!I17-'26._államig_össz_bev'!I16</f>
        <v>0</v>
      </c>
      <c r="J16" s="16">
        <f>'1. mell.bevétel_össz'!J15-'26._önként_össz_bev'!J17-'26._államig_össz_bev'!J16</f>
        <v>0</v>
      </c>
      <c r="K16" s="16">
        <f>'1. mell.bevétel_össz'!K15-'26._önként_össz_bev'!K17-'26._államig_össz_bev'!K16</f>
        <v>0</v>
      </c>
      <c r="L16" s="16">
        <f>'1. mell.bevétel_össz'!L15-'26._önként_össz_bev'!L17</f>
        <v>0</v>
      </c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  <c r="RG16"/>
      <c r="RH16"/>
      <c r="RI16"/>
      <c r="RJ16"/>
      <c r="RK16"/>
      <c r="RL16"/>
      <c r="RM16"/>
      <c r="RN16"/>
      <c r="RO16"/>
      <c r="RP16"/>
      <c r="RQ16"/>
      <c r="RR16"/>
      <c r="RS16"/>
      <c r="RT16"/>
      <c r="RU16"/>
      <c r="RV16"/>
      <c r="RW16"/>
      <c r="RX16"/>
      <c r="RY16"/>
      <c r="RZ16"/>
      <c r="SA16"/>
      <c r="SB16"/>
      <c r="SC16"/>
      <c r="SD16"/>
      <c r="SE16"/>
      <c r="SF16"/>
      <c r="SG16"/>
      <c r="SH16"/>
      <c r="SI16"/>
      <c r="SJ16"/>
      <c r="SK16"/>
      <c r="SL16"/>
      <c r="SM16"/>
      <c r="SN16"/>
      <c r="SO16"/>
      <c r="SP16"/>
      <c r="SQ16"/>
      <c r="SR16"/>
      <c r="SS16"/>
      <c r="ST16"/>
      <c r="SU16"/>
      <c r="SV16"/>
      <c r="SW16"/>
      <c r="SX16"/>
      <c r="SY16"/>
      <c r="SZ16"/>
      <c r="TA16"/>
      <c r="TB16"/>
      <c r="TC16"/>
      <c r="TD16"/>
      <c r="TE16"/>
      <c r="TF16"/>
      <c r="TG16"/>
      <c r="TH16"/>
      <c r="TI16"/>
      <c r="TJ16"/>
      <c r="TK16"/>
      <c r="TL16"/>
      <c r="TM16"/>
      <c r="TN16"/>
      <c r="TO16"/>
      <c r="TP16"/>
      <c r="TQ16"/>
      <c r="TR16"/>
      <c r="TS16"/>
      <c r="TT16"/>
      <c r="TU16"/>
      <c r="TV16"/>
      <c r="TW16"/>
      <c r="TX16"/>
      <c r="TY16"/>
      <c r="TZ16"/>
      <c r="UA16"/>
      <c r="UB16"/>
      <c r="UC16"/>
      <c r="UD16"/>
      <c r="UE16"/>
      <c r="UF16"/>
      <c r="UG16"/>
      <c r="UH16"/>
      <c r="UI16"/>
      <c r="UJ16"/>
      <c r="UK16"/>
      <c r="UL16"/>
      <c r="UM16"/>
      <c r="UN16"/>
      <c r="UO16"/>
      <c r="UP16"/>
      <c r="UQ16"/>
      <c r="UR16"/>
      <c r="US16"/>
      <c r="UT16"/>
      <c r="UU16"/>
      <c r="UV16"/>
      <c r="UW16"/>
      <c r="UX16"/>
      <c r="UY16"/>
      <c r="UZ16"/>
      <c r="VA16"/>
      <c r="VB16"/>
      <c r="VC16"/>
      <c r="VD16"/>
      <c r="VE16"/>
      <c r="VF16"/>
      <c r="VG16"/>
      <c r="VH16"/>
      <c r="VI16"/>
      <c r="VJ16"/>
      <c r="VK16"/>
      <c r="VL16"/>
      <c r="VM16"/>
      <c r="VN16"/>
      <c r="VO16"/>
      <c r="VP16"/>
      <c r="VQ16"/>
      <c r="VR16"/>
      <c r="VS16"/>
      <c r="VT16"/>
      <c r="VU16"/>
      <c r="VV16"/>
      <c r="VW16"/>
      <c r="VX16"/>
      <c r="VY16"/>
      <c r="VZ16"/>
      <c r="WA16"/>
      <c r="WB16"/>
      <c r="WC16"/>
      <c r="WD16"/>
      <c r="WE16"/>
      <c r="WF16"/>
      <c r="WG16"/>
      <c r="WH16"/>
      <c r="WI16"/>
      <c r="WJ16"/>
      <c r="WK16"/>
      <c r="WL16"/>
      <c r="WM16"/>
      <c r="WN16"/>
      <c r="WO16"/>
      <c r="WP16"/>
      <c r="WQ16"/>
      <c r="WR16"/>
      <c r="WS16"/>
      <c r="WT16"/>
      <c r="WU16"/>
      <c r="WV16"/>
      <c r="WW16"/>
      <c r="WX16"/>
      <c r="WY16"/>
      <c r="WZ16"/>
      <c r="XA16"/>
      <c r="XB16"/>
      <c r="XC16"/>
      <c r="XD16"/>
      <c r="XE16"/>
      <c r="XF16"/>
      <c r="XG16"/>
      <c r="XH16"/>
      <c r="XI16"/>
      <c r="XJ16"/>
      <c r="XK16"/>
      <c r="XL16"/>
      <c r="XM16"/>
      <c r="XN16"/>
      <c r="XO16"/>
      <c r="XP16"/>
      <c r="XQ16"/>
      <c r="XR16"/>
      <c r="XS16"/>
      <c r="XT16"/>
      <c r="XU16"/>
      <c r="XV16"/>
      <c r="XW16"/>
      <c r="XX16"/>
      <c r="XY16"/>
      <c r="XZ16"/>
      <c r="YA16"/>
      <c r="YB16"/>
      <c r="YC16"/>
      <c r="YD16"/>
      <c r="YE16"/>
      <c r="YF16"/>
      <c r="YG16"/>
      <c r="YH16"/>
      <c r="YI16"/>
      <c r="YJ16"/>
      <c r="YK16"/>
      <c r="YL16"/>
      <c r="YM16"/>
      <c r="YN16"/>
      <c r="YO16"/>
      <c r="YP16"/>
      <c r="YQ16"/>
      <c r="YR16"/>
      <c r="YS16"/>
      <c r="YT16"/>
      <c r="YU16"/>
      <c r="YV16"/>
      <c r="YW16"/>
      <c r="YX16"/>
      <c r="YY16"/>
      <c r="YZ16"/>
      <c r="ZA16"/>
      <c r="ZB16"/>
      <c r="ZC16"/>
      <c r="ZD16"/>
      <c r="ZE16"/>
      <c r="ZF16"/>
      <c r="ZG16"/>
      <c r="ZH16"/>
      <c r="ZI16"/>
      <c r="ZJ16"/>
      <c r="ZK16"/>
      <c r="ZL16"/>
      <c r="ZM16"/>
      <c r="ZN16"/>
      <c r="ZO16"/>
      <c r="ZP16"/>
      <c r="ZQ16"/>
      <c r="ZR16"/>
      <c r="ZS16"/>
      <c r="ZT16"/>
      <c r="ZU16"/>
      <c r="ZV16"/>
      <c r="ZW16"/>
      <c r="ZX16"/>
      <c r="ZY16"/>
      <c r="ZZ16"/>
      <c r="AAA16"/>
      <c r="AAB16"/>
      <c r="AAC16"/>
      <c r="AAD16"/>
      <c r="AAE16"/>
      <c r="AAF16"/>
      <c r="AAG16"/>
      <c r="AAH16"/>
      <c r="AAI16"/>
      <c r="AAJ16"/>
      <c r="AAK16"/>
      <c r="AAL16"/>
      <c r="AAM16"/>
      <c r="AAN16"/>
      <c r="AAO16"/>
      <c r="AAP16"/>
      <c r="AAQ16"/>
      <c r="AAR16"/>
      <c r="AAS16"/>
      <c r="AAT16"/>
      <c r="AAU16"/>
      <c r="AAV16"/>
      <c r="AAW16"/>
      <c r="AAX16"/>
      <c r="AAY16"/>
      <c r="AAZ16"/>
      <c r="ABA16"/>
      <c r="ABB16"/>
      <c r="ABC16"/>
      <c r="ABD16"/>
      <c r="ABE16"/>
      <c r="ABF16"/>
      <c r="ABG16"/>
      <c r="ABH16"/>
      <c r="ABI16"/>
      <c r="ABJ16"/>
      <c r="ABK16"/>
      <c r="ABL16"/>
      <c r="ABM16"/>
      <c r="ABN16"/>
      <c r="ABO16"/>
      <c r="ABP16"/>
      <c r="ABQ16"/>
      <c r="ABR16"/>
      <c r="ABS16"/>
      <c r="ABT16"/>
      <c r="ABU16"/>
      <c r="ABV16"/>
      <c r="ABW16"/>
      <c r="ABX16"/>
      <c r="ABY16"/>
      <c r="ABZ16"/>
      <c r="ACA16"/>
      <c r="ACB16"/>
      <c r="ACC16"/>
      <c r="ACD16"/>
      <c r="ACE16"/>
      <c r="ACF16"/>
      <c r="ACG16"/>
      <c r="ACH16"/>
      <c r="ACI16"/>
      <c r="ACJ16"/>
      <c r="ACK16"/>
      <c r="ACL16"/>
      <c r="ACM16"/>
      <c r="ACN16"/>
      <c r="ACO16"/>
      <c r="ACP16"/>
      <c r="ACQ16"/>
      <c r="ACR16"/>
      <c r="ACS16"/>
      <c r="ACT16"/>
      <c r="ACU16"/>
      <c r="ACV16"/>
      <c r="ACW16"/>
      <c r="ACX16"/>
      <c r="ACY16"/>
      <c r="ACZ16"/>
      <c r="ADA16"/>
      <c r="ADB16"/>
      <c r="ADC16"/>
      <c r="ADD16"/>
      <c r="ADE16"/>
      <c r="ADF16"/>
      <c r="ADG16"/>
      <c r="ADH16"/>
      <c r="ADI16"/>
      <c r="ADJ16"/>
      <c r="ADK16"/>
      <c r="ADL16"/>
      <c r="ADM16"/>
      <c r="ADN16"/>
      <c r="ADO16"/>
      <c r="ADP16"/>
      <c r="ADQ16"/>
      <c r="ADR16"/>
      <c r="ADS16"/>
      <c r="ADT16"/>
      <c r="ADU16"/>
      <c r="ADV16"/>
      <c r="ADW16"/>
      <c r="ADX16"/>
      <c r="ADY16"/>
      <c r="ADZ16"/>
      <c r="AEA16"/>
      <c r="AEB16"/>
      <c r="AEC16"/>
      <c r="AED16"/>
      <c r="AEE16"/>
      <c r="AEF16"/>
      <c r="AEG16"/>
      <c r="AEH16"/>
      <c r="AEI16"/>
      <c r="AEJ16"/>
      <c r="AEK16"/>
      <c r="AEL16"/>
      <c r="AEM16"/>
      <c r="AEN16"/>
      <c r="AEO16"/>
      <c r="AEP16"/>
      <c r="AEQ16"/>
      <c r="AER16"/>
      <c r="AES16"/>
      <c r="AET16"/>
      <c r="AEU16"/>
      <c r="AEV16"/>
      <c r="AEW16"/>
      <c r="AEX16"/>
      <c r="AEY16"/>
      <c r="AEZ16"/>
      <c r="AFA16"/>
      <c r="AFB16"/>
      <c r="AFC16"/>
      <c r="AFD16"/>
      <c r="AFE16"/>
      <c r="AFF16"/>
      <c r="AFG16"/>
      <c r="AFH16"/>
      <c r="AFI16"/>
      <c r="AFJ16"/>
      <c r="AFK16"/>
      <c r="AFL16"/>
      <c r="AFM16"/>
      <c r="AFN16"/>
      <c r="AFO16"/>
      <c r="AFP16"/>
      <c r="AFQ16"/>
      <c r="AFR16"/>
      <c r="AFS16"/>
      <c r="AFT16"/>
      <c r="AFU16"/>
      <c r="AFV16"/>
      <c r="AFW16"/>
      <c r="AFX16"/>
      <c r="AFY16"/>
      <c r="AFZ16"/>
      <c r="AGA16"/>
      <c r="AGB16"/>
      <c r="AGC16"/>
      <c r="AGD16"/>
      <c r="AGE16"/>
      <c r="AGF16"/>
      <c r="AGG16"/>
      <c r="AGH16"/>
      <c r="AGI16"/>
      <c r="AGJ16"/>
      <c r="AGK16"/>
      <c r="AGL16"/>
      <c r="AGM16"/>
      <c r="AGN16"/>
      <c r="AGO16"/>
      <c r="AGP16"/>
      <c r="AGQ16"/>
      <c r="AGR16"/>
      <c r="AGS16"/>
      <c r="AGT16"/>
      <c r="AGU16"/>
      <c r="AGV16"/>
      <c r="AGW16"/>
      <c r="AGX16"/>
      <c r="AGY16"/>
      <c r="AGZ16"/>
      <c r="AHA16"/>
      <c r="AHB16"/>
      <c r="AHC16"/>
      <c r="AHD16"/>
      <c r="AHE16"/>
      <c r="AHF16"/>
      <c r="AHG16"/>
      <c r="AHH16"/>
      <c r="AHI16"/>
      <c r="AHJ16"/>
      <c r="AHK16"/>
      <c r="AHL16"/>
      <c r="AHM16"/>
      <c r="AHN16"/>
      <c r="AHO16"/>
      <c r="AHP16"/>
      <c r="AHQ16"/>
      <c r="AHR16"/>
      <c r="AHS16"/>
      <c r="AHT16"/>
      <c r="AHU16"/>
      <c r="AHV16"/>
      <c r="AHW16"/>
      <c r="AHX16"/>
      <c r="AHY16"/>
      <c r="AHZ16"/>
      <c r="AIA16"/>
      <c r="AIB16"/>
      <c r="AIC16"/>
      <c r="AID16"/>
      <c r="AIE16"/>
      <c r="AIF16"/>
      <c r="AIG16"/>
      <c r="AIH16"/>
      <c r="AII16"/>
      <c r="AIJ16"/>
      <c r="AIK16"/>
      <c r="AIL16"/>
      <c r="AIM16"/>
      <c r="AIN16"/>
      <c r="AIO16"/>
      <c r="AIP16"/>
      <c r="AIQ16"/>
      <c r="AIR16"/>
      <c r="AIS16"/>
      <c r="AIT16"/>
      <c r="AIU16"/>
      <c r="AIV16"/>
      <c r="AIW16"/>
      <c r="AIX16"/>
      <c r="AIY16"/>
      <c r="AIZ16"/>
      <c r="AJA16"/>
      <c r="AJB16"/>
      <c r="AJC16"/>
      <c r="AJD16"/>
      <c r="AJE16"/>
      <c r="AJF16"/>
      <c r="AJG16"/>
      <c r="AJH16"/>
      <c r="AJI16"/>
      <c r="AJJ16"/>
      <c r="AJK16"/>
      <c r="AJL16"/>
      <c r="AJM16"/>
      <c r="AJN16"/>
      <c r="AJO16"/>
      <c r="AJP16"/>
      <c r="AJQ16"/>
      <c r="AJR16"/>
      <c r="AJS16"/>
      <c r="AJT16"/>
      <c r="AJU16"/>
      <c r="AJV16"/>
      <c r="AJW16"/>
      <c r="AJX16"/>
      <c r="AJY16"/>
      <c r="AJZ16"/>
      <c r="AKA16"/>
      <c r="AKB16"/>
      <c r="AKC16"/>
      <c r="AKD16"/>
      <c r="AKE16"/>
      <c r="AKF16"/>
      <c r="AKG16"/>
      <c r="AKH16"/>
      <c r="AKI16"/>
      <c r="AKJ16"/>
      <c r="AKK16"/>
      <c r="AKL16"/>
      <c r="AKM16"/>
      <c r="AKN16"/>
      <c r="AKO16"/>
      <c r="AKP16"/>
      <c r="AKQ16"/>
      <c r="AKR16"/>
      <c r="AKS16"/>
      <c r="AKT16"/>
      <c r="AKU16"/>
      <c r="AKV16"/>
      <c r="AKW16"/>
      <c r="AKX16"/>
      <c r="AKY16"/>
      <c r="AKZ16"/>
      <c r="ALA16"/>
      <c r="ALB16"/>
      <c r="ALC16"/>
      <c r="ALD16"/>
      <c r="ALE16"/>
      <c r="ALF16"/>
      <c r="ALG16"/>
      <c r="ALH16"/>
      <c r="ALI16"/>
      <c r="ALJ16"/>
      <c r="ALK16"/>
      <c r="ALL16"/>
      <c r="ALM16"/>
      <c r="ALN16"/>
      <c r="ALO16"/>
      <c r="ALP16"/>
      <c r="ALQ16"/>
      <c r="ALR16"/>
      <c r="ALS16"/>
      <c r="ALT16"/>
      <c r="ALU16"/>
      <c r="ALV16"/>
      <c r="ALW16"/>
      <c r="ALX16"/>
      <c r="ALY16"/>
      <c r="ALZ16"/>
      <c r="AMA16"/>
      <c r="AMB16"/>
      <c r="AMC16"/>
      <c r="AMD16"/>
      <c r="AME16"/>
      <c r="AMF16"/>
      <c r="AMG16"/>
      <c r="AMH16"/>
      <c r="AMI16"/>
      <c r="AMJ16"/>
      <c r="AMK16"/>
      <c r="AML16"/>
      <c r="AMM16"/>
      <c r="AMN16"/>
      <c r="AMO16"/>
      <c r="AMP16"/>
      <c r="AMQ16"/>
      <c r="AMR16"/>
      <c r="AMS16"/>
      <c r="AMT16"/>
      <c r="AMU16"/>
      <c r="AMV16"/>
      <c r="AMW16"/>
      <c r="AMX16"/>
      <c r="AMY16"/>
      <c r="AMZ16"/>
      <c r="ANA16"/>
      <c r="ANB16"/>
      <c r="ANC16"/>
      <c r="AND16"/>
      <c r="ANE16"/>
      <c r="ANF16"/>
      <c r="ANG16"/>
      <c r="ANH16"/>
      <c r="ANI16"/>
      <c r="ANJ16"/>
      <c r="ANK16"/>
      <c r="ANL16"/>
      <c r="ANM16"/>
      <c r="ANN16"/>
      <c r="ANO16"/>
      <c r="ANP16"/>
      <c r="ANQ16"/>
      <c r="ANR16"/>
      <c r="ANS16"/>
      <c r="ANT16"/>
      <c r="ANU16"/>
      <c r="ANV16"/>
      <c r="ANW16"/>
      <c r="ANX16"/>
      <c r="ANY16"/>
      <c r="ANZ16"/>
      <c r="AOA16"/>
      <c r="AOB16"/>
      <c r="AOC16"/>
      <c r="AOD16"/>
      <c r="AOE16"/>
      <c r="AOF16"/>
      <c r="AOG16"/>
      <c r="AOH16"/>
      <c r="AOI16"/>
      <c r="AOJ16"/>
      <c r="AOK16"/>
      <c r="AOL16"/>
      <c r="AOM16"/>
      <c r="AON16"/>
      <c r="AOO16"/>
      <c r="AOP16"/>
      <c r="AOQ16"/>
      <c r="AOR16"/>
      <c r="AOS16"/>
      <c r="AOT16"/>
      <c r="AOU16"/>
      <c r="AOV16"/>
      <c r="AOW16"/>
      <c r="AOX16"/>
      <c r="AOY16"/>
      <c r="AOZ16"/>
      <c r="APA16"/>
      <c r="APB16"/>
      <c r="APC16"/>
      <c r="APD16"/>
      <c r="APE16"/>
      <c r="APF16"/>
      <c r="APG16"/>
      <c r="APH16"/>
      <c r="API16"/>
      <c r="APJ16"/>
      <c r="APK16"/>
      <c r="APL16"/>
      <c r="APM16"/>
      <c r="APN16"/>
      <c r="APO16"/>
      <c r="APP16"/>
      <c r="APQ16"/>
      <c r="APR16"/>
      <c r="APS16"/>
      <c r="APT16"/>
      <c r="APU16"/>
      <c r="APV16"/>
      <c r="APW16"/>
      <c r="APX16"/>
      <c r="APY16"/>
      <c r="APZ16"/>
      <c r="AQA16"/>
      <c r="AQB16"/>
      <c r="AQC16"/>
      <c r="AQD16"/>
      <c r="AQE16"/>
      <c r="AQF16"/>
      <c r="AQG16"/>
      <c r="AQH16"/>
      <c r="AQI16"/>
      <c r="AQJ16"/>
      <c r="AQK16"/>
      <c r="AQL16"/>
      <c r="AQM16"/>
      <c r="AQN16"/>
      <c r="AQO16"/>
      <c r="AQP16"/>
      <c r="AQQ16"/>
      <c r="AQR16"/>
      <c r="AQS16"/>
      <c r="AQT16"/>
      <c r="AQU16"/>
      <c r="AQV16"/>
      <c r="AQW16"/>
      <c r="AQX16"/>
      <c r="AQY16"/>
      <c r="AQZ16"/>
      <c r="ARA16"/>
      <c r="ARB16"/>
      <c r="ARC16"/>
      <c r="ARD16"/>
      <c r="ARE16"/>
      <c r="ARF16"/>
      <c r="ARG16"/>
      <c r="ARH16"/>
      <c r="ARI16"/>
      <c r="ARJ16"/>
      <c r="ARK16"/>
      <c r="ARL16"/>
      <c r="ARM16"/>
      <c r="ARN16"/>
      <c r="ARO16"/>
      <c r="ARP16"/>
      <c r="ARQ16"/>
      <c r="ARR16"/>
      <c r="ARS16"/>
      <c r="ART16"/>
      <c r="ARU16"/>
      <c r="ARV16"/>
      <c r="ARW16"/>
      <c r="ARX16"/>
      <c r="ARY16"/>
      <c r="ARZ16"/>
      <c r="ASA16"/>
      <c r="ASB16"/>
      <c r="ASC16"/>
      <c r="ASD16"/>
      <c r="ASE16"/>
      <c r="ASF16"/>
      <c r="ASG16"/>
      <c r="ASH16"/>
      <c r="ASI16"/>
      <c r="ASJ16"/>
      <c r="ASK16"/>
      <c r="ASL16"/>
      <c r="ASM16"/>
      <c r="ASN16"/>
      <c r="ASO16"/>
      <c r="ASP16"/>
      <c r="ASQ16"/>
      <c r="ASR16"/>
      <c r="ASS16"/>
      <c r="AST16"/>
      <c r="ASU16"/>
      <c r="ASV16"/>
      <c r="ASW16"/>
      <c r="ASX16"/>
      <c r="ASY16"/>
      <c r="ASZ16"/>
      <c r="ATA16"/>
      <c r="ATB16"/>
      <c r="ATC16"/>
      <c r="ATD16"/>
      <c r="ATE16"/>
      <c r="ATF16"/>
      <c r="ATG16"/>
      <c r="ATH16"/>
      <c r="ATI16"/>
      <c r="ATJ16"/>
      <c r="ATK16"/>
      <c r="ATL16"/>
      <c r="ATM16"/>
      <c r="ATN16"/>
      <c r="ATO16"/>
      <c r="ATP16"/>
      <c r="ATQ16"/>
      <c r="ATR16"/>
      <c r="ATS16"/>
      <c r="ATT16"/>
      <c r="ATU16"/>
      <c r="ATV16"/>
      <c r="ATW16"/>
      <c r="ATX16"/>
      <c r="ATY16"/>
      <c r="ATZ16"/>
      <c r="AUA16"/>
      <c r="AUB16"/>
      <c r="AUC16"/>
      <c r="AUD16"/>
      <c r="AUE16"/>
      <c r="AUF16"/>
      <c r="AUG16"/>
      <c r="AUH16"/>
      <c r="AUI16"/>
      <c r="AUJ16"/>
      <c r="AUK16"/>
      <c r="AUL16"/>
      <c r="AUM16"/>
      <c r="AUN16"/>
      <c r="AUO16"/>
      <c r="AUP16"/>
      <c r="AUQ16"/>
      <c r="AUR16"/>
      <c r="AUS16"/>
      <c r="AUT16"/>
      <c r="AUU16"/>
      <c r="AUV16"/>
      <c r="AUW16"/>
      <c r="AUX16"/>
      <c r="AUY16"/>
      <c r="AUZ16"/>
      <c r="AVA16"/>
      <c r="AVB16"/>
      <c r="AVC16"/>
      <c r="AVD16"/>
      <c r="AVE16"/>
      <c r="AVF16"/>
      <c r="AVG16"/>
      <c r="AVH16"/>
      <c r="AVI16"/>
      <c r="AVJ16"/>
      <c r="AVK16"/>
      <c r="AVL16"/>
      <c r="AVM16"/>
      <c r="AVN16"/>
      <c r="AVO16"/>
      <c r="AVP16"/>
      <c r="AVQ16"/>
      <c r="AVR16"/>
      <c r="AVS16"/>
      <c r="AVT16"/>
      <c r="AVU16"/>
      <c r="AVV16"/>
      <c r="AVW16"/>
      <c r="AVX16"/>
      <c r="AVY16"/>
      <c r="AVZ16"/>
      <c r="AWA16"/>
      <c r="AWB16"/>
      <c r="AWC16"/>
      <c r="AWD16"/>
      <c r="AWE16"/>
      <c r="AWF16"/>
      <c r="AWG16"/>
      <c r="AWH16"/>
      <c r="AWI16"/>
      <c r="AWJ16"/>
      <c r="AWK16"/>
      <c r="AWL16"/>
      <c r="AWM16"/>
      <c r="AWN16"/>
      <c r="AWO16"/>
      <c r="AWP16"/>
      <c r="AWQ16"/>
      <c r="AWR16"/>
      <c r="AWS16"/>
      <c r="AWT16"/>
      <c r="AWU16"/>
      <c r="AWV16"/>
      <c r="AWW16"/>
      <c r="AWX16"/>
      <c r="AWY16"/>
      <c r="AWZ16"/>
      <c r="AXA16"/>
      <c r="AXB16"/>
      <c r="AXC16"/>
      <c r="AXD16"/>
      <c r="AXE16"/>
      <c r="AXF16"/>
      <c r="AXG16"/>
      <c r="AXH16"/>
      <c r="AXI16"/>
      <c r="AXJ16"/>
      <c r="AXK16"/>
      <c r="AXL16"/>
      <c r="AXM16"/>
      <c r="AXN16"/>
      <c r="AXO16"/>
      <c r="AXP16"/>
      <c r="AXQ16"/>
      <c r="AXR16"/>
      <c r="AXS16"/>
      <c r="AXT16"/>
      <c r="AXU16"/>
      <c r="AXV16"/>
      <c r="AXW16"/>
      <c r="AXX16"/>
      <c r="AXY16"/>
      <c r="AXZ16"/>
      <c r="AYA16"/>
      <c r="AYB16"/>
      <c r="AYC16"/>
      <c r="AYD16"/>
      <c r="AYE16"/>
      <c r="AYF16"/>
      <c r="AYG16"/>
      <c r="AYH16"/>
      <c r="AYI16"/>
      <c r="AYJ16"/>
      <c r="AYK16"/>
      <c r="AYL16"/>
      <c r="AYM16"/>
      <c r="AYN16"/>
      <c r="AYO16"/>
      <c r="AYP16"/>
      <c r="AYQ16"/>
      <c r="AYR16"/>
      <c r="AYS16"/>
      <c r="AYT16"/>
      <c r="AYU16"/>
      <c r="AYV16"/>
      <c r="AYW16"/>
      <c r="AYX16"/>
      <c r="AYY16"/>
      <c r="AYZ16"/>
      <c r="AZA16"/>
      <c r="AZB16"/>
      <c r="AZC16"/>
      <c r="AZD16"/>
      <c r="AZE16"/>
      <c r="AZF16"/>
      <c r="AZG16"/>
      <c r="AZH16"/>
      <c r="AZI16"/>
      <c r="AZJ16"/>
      <c r="AZK16"/>
      <c r="AZL16"/>
      <c r="AZM16"/>
      <c r="AZN16"/>
      <c r="AZO16"/>
      <c r="AZP16"/>
      <c r="AZQ16"/>
      <c r="AZR16"/>
      <c r="AZS16"/>
      <c r="AZT16"/>
      <c r="AZU16"/>
      <c r="AZV16"/>
      <c r="AZW16"/>
      <c r="AZX16"/>
      <c r="AZY16"/>
      <c r="AZZ16"/>
      <c r="BAA16"/>
      <c r="BAB16"/>
      <c r="BAC16"/>
      <c r="BAD16"/>
      <c r="BAE16"/>
      <c r="BAF16"/>
      <c r="BAG16"/>
      <c r="BAH16"/>
      <c r="BAI16"/>
      <c r="BAJ16"/>
      <c r="BAK16"/>
      <c r="BAL16"/>
      <c r="BAM16"/>
      <c r="BAN16"/>
      <c r="BAO16"/>
      <c r="BAP16"/>
      <c r="BAQ16"/>
      <c r="BAR16"/>
      <c r="BAS16"/>
      <c r="BAT16"/>
      <c r="BAU16"/>
      <c r="BAV16"/>
      <c r="BAW16"/>
      <c r="BAX16"/>
      <c r="BAY16"/>
      <c r="BAZ16"/>
      <c r="BBA16"/>
      <c r="BBB16"/>
      <c r="BBC16"/>
      <c r="BBD16"/>
      <c r="BBE16"/>
      <c r="BBF16"/>
      <c r="BBG16"/>
      <c r="BBH16"/>
      <c r="BBI16"/>
      <c r="BBJ16"/>
      <c r="BBK16"/>
      <c r="BBL16"/>
      <c r="BBM16"/>
      <c r="BBN16"/>
      <c r="BBO16"/>
      <c r="BBP16"/>
      <c r="BBQ16"/>
      <c r="BBR16"/>
      <c r="BBS16"/>
      <c r="BBT16"/>
      <c r="BBU16"/>
      <c r="BBV16"/>
      <c r="BBW16"/>
      <c r="BBX16"/>
      <c r="BBY16"/>
      <c r="BBZ16"/>
      <c r="BCA16"/>
      <c r="BCB16"/>
      <c r="BCC16"/>
      <c r="BCD16"/>
      <c r="BCE16"/>
      <c r="BCF16"/>
      <c r="BCG16"/>
      <c r="BCH16"/>
      <c r="BCI16"/>
      <c r="BCJ16"/>
      <c r="BCK16"/>
      <c r="BCL16"/>
      <c r="BCM16"/>
      <c r="BCN16"/>
      <c r="BCO16"/>
      <c r="BCP16"/>
      <c r="BCQ16"/>
      <c r="BCR16"/>
      <c r="BCS16"/>
      <c r="BCT16"/>
      <c r="BCU16"/>
      <c r="BCV16"/>
      <c r="BCW16"/>
      <c r="BCX16"/>
      <c r="BCY16"/>
      <c r="BCZ16"/>
      <c r="BDA16"/>
      <c r="BDB16"/>
      <c r="BDC16"/>
      <c r="BDD16"/>
      <c r="BDE16"/>
      <c r="BDF16"/>
      <c r="BDG16"/>
      <c r="BDH16"/>
      <c r="BDI16"/>
      <c r="BDJ16"/>
      <c r="BDK16"/>
      <c r="BDL16"/>
      <c r="BDM16"/>
      <c r="BDN16"/>
      <c r="BDO16"/>
      <c r="BDP16"/>
      <c r="BDQ16"/>
      <c r="BDR16"/>
      <c r="BDS16"/>
      <c r="BDT16"/>
      <c r="BDU16"/>
      <c r="BDV16"/>
      <c r="BDW16"/>
      <c r="BDX16"/>
      <c r="BDY16"/>
      <c r="BDZ16"/>
      <c r="BEA16"/>
      <c r="BEB16"/>
      <c r="BEC16"/>
      <c r="BED16"/>
      <c r="BEE16"/>
      <c r="BEF16"/>
      <c r="BEG16"/>
      <c r="BEH16"/>
      <c r="BEI16"/>
      <c r="BEJ16"/>
      <c r="BEK16"/>
      <c r="BEL16"/>
      <c r="BEM16"/>
      <c r="BEN16"/>
      <c r="BEO16"/>
      <c r="BEP16"/>
      <c r="BEQ16"/>
      <c r="BER16"/>
      <c r="BES16"/>
      <c r="BET16"/>
      <c r="BEU16"/>
      <c r="BEV16"/>
      <c r="BEW16"/>
      <c r="BEX16"/>
      <c r="BEY16"/>
      <c r="BEZ16"/>
      <c r="BFA16"/>
      <c r="BFB16"/>
      <c r="BFC16"/>
      <c r="BFD16"/>
      <c r="BFE16"/>
      <c r="BFF16"/>
      <c r="BFG16"/>
      <c r="BFH16"/>
      <c r="BFI16"/>
      <c r="BFJ16"/>
      <c r="BFK16"/>
      <c r="BFL16"/>
      <c r="BFM16"/>
      <c r="BFN16"/>
      <c r="BFO16"/>
      <c r="BFP16"/>
      <c r="BFQ16"/>
      <c r="BFR16"/>
      <c r="BFS16"/>
      <c r="BFT16"/>
      <c r="BFU16"/>
      <c r="BFV16"/>
      <c r="BFW16"/>
      <c r="BFX16"/>
      <c r="BFY16"/>
      <c r="BFZ16"/>
      <c r="BGA16"/>
      <c r="BGB16"/>
      <c r="BGC16"/>
      <c r="BGD16"/>
      <c r="BGE16"/>
      <c r="BGF16"/>
      <c r="BGG16"/>
      <c r="BGH16"/>
      <c r="BGI16"/>
      <c r="BGJ16"/>
      <c r="BGK16"/>
      <c r="BGL16"/>
      <c r="BGM16"/>
      <c r="BGN16"/>
      <c r="BGO16"/>
      <c r="BGP16"/>
      <c r="BGQ16"/>
      <c r="BGR16"/>
      <c r="BGS16"/>
      <c r="BGT16"/>
      <c r="BGU16"/>
      <c r="BGV16"/>
      <c r="BGW16"/>
      <c r="BGX16"/>
      <c r="BGY16"/>
      <c r="BGZ16"/>
      <c r="BHA16"/>
      <c r="BHB16"/>
      <c r="BHC16"/>
      <c r="BHD16"/>
      <c r="BHE16"/>
      <c r="BHF16"/>
      <c r="BHG16"/>
      <c r="BHH16"/>
      <c r="BHI16"/>
      <c r="BHJ16"/>
      <c r="BHK16"/>
      <c r="BHL16"/>
      <c r="BHM16"/>
      <c r="BHN16"/>
      <c r="BHO16"/>
      <c r="BHP16"/>
      <c r="BHQ16"/>
      <c r="BHR16"/>
      <c r="BHS16"/>
      <c r="BHT16"/>
      <c r="BHU16"/>
      <c r="BHV16"/>
      <c r="BHW16"/>
      <c r="BHX16"/>
      <c r="BHY16"/>
      <c r="BHZ16"/>
      <c r="BIA16"/>
      <c r="BIB16"/>
      <c r="BIC16"/>
      <c r="BID16"/>
      <c r="BIE16"/>
      <c r="BIF16"/>
      <c r="BIG16"/>
      <c r="BIH16"/>
      <c r="BII16"/>
      <c r="BIJ16"/>
      <c r="BIK16"/>
      <c r="BIL16"/>
      <c r="BIM16"/>
      <c r="BIN16"/>
      <c r="BIO16"/>
      <c r="BIP16"/>
      <c r="BIQ16"/>
      <c r="BIR16"/>
      <c r="BIS16"/>
      <c r="BIT16"/>
      <c r="BIU16"/>
      <c r="BIV16"/>
      <c r="BIW16"/>
      <c r="BIX16"/>
      <c r="BIY16"/>
      <c r="BIZ16"/>
      <c r="BJA16"/>
      <c r="BJB16"/>
      <c r="BJC16"/>
      <c r="BJD16"/>
      <c r="BJE16"/>
      <c r="BJF16"/>
      <c r="BJG16"/>
      <c r="BJH16"/>
      <c r="BJI16"/>
      <c r="BJJ16"/>
      <c r="BJK16"/>
      <c r="BJL16"/>
      <c r="BJM16"/>
      <c r="BJN16"/>
      <c r="BJO16"/>
      <c r="BJP16"/>
      <c r="BJQ16"/>
      <c r="BJR16"/>
      <c r="BJS16"/>
      <c r="BJT16"/>
      <c r="BJU16"/>
      <c r="BJV16"/>
      <c r="BJW16"/>
      <c r="BJX16"/>
      <c r="BJY16"/>
      <c r="BJZ16"/>
      <c r="BKA16"/>
      <c r="BKB16"/>
      <c r="BKC16"/>
      <c r="BKD16"/>
      <c r="BKE16"/>
      <c r="BKF16"/>
      <c r="BKG16"/>
      <c r="BKH16"/>
      <c r="BKI16"/>
      <c r="BKJ16"/>
      <c r="BKK16"/>
      <c r="BKL16"/>
      <c r="BKM16"/>
      <c r="BKN16"/>
      <c r="BKO16"/>
      <c r="BKP16"/>
      <c r="BKQ16"/>
      <c r="BKR16"/>
      <c r="BKS16"/>
      <c r="BKT16"/>
      <c r="BKU16"/>
      <c r="BKV16"/>
      <c r="BKW16"/>
      <c r="BKX16"/>
      <c r="BKY16"/>
      <c r="BKZ16"/>
      <c r="BLA16"/>
      <c r="BLB16"/>
      <c r="BLC16"/>
      <c r="BLD16"/>
      <c r="BLE16"/>
      <c r="BLF16"/>
      <c r="BLG16"/>
      <c r="BLH16"/>
      <c r="BLI16"/>
      <c r="BLJ16"/>
      <c r="BLK16"/>
      <c r="BLL16"/>
      <c r="BLM16"/>
      <c r="BLN16"/>
      <c r="BLO16"/>
      <c r="BLP16"/>
      <c r="BLQ16"/>
      <c r="BLR16"/>
      <c r="BLS16"/>
      <c r="BLT16"/>
      <c r="BLU16"/>
      <c r="BLV16"/>
      <c r="BLW16"/>
      <c r="BLX16"/>
      <c r="BLY16"/>
      <c r="BLZ16"/>
      <c r="BMA16"/>
      <c r="BMB16"/>
      <c r="BMC16"/>
      <c r="BMD16"/>
      <c r="BME16"/>
      <c r="BMF16"/>
      <c r="BMG16"/>
      <c r="BMH16"/>
      <c r="BMI16"/>
      <c r="BMJ16"/>
      <c r="BMK16"/>
      <c r="BML16"/>
      <c r="BMM16"/>
      <c r="BMN16"/>
      <c r="BMO16"/>
      <c r="BMP16"/>
      <c r="BMQ16"/>
      <c r="BMR16"/>
      <c r="BMS16"/>
      <c r="BMT16"/>
      <c r="BMU16"/>
      <c r="BMV16"/>
      <c r="BMW16"/>
      <c r="BMX16"/>
      <c r="BMY16"/>
      <c r="BMZ16"/>
      <c r="BNA16"/>
      <c r="BNB16"/>
      <c r="BNC16"/>
      <c r="BND16"/>
      <c r="BNE16"/>
      <c r="BNF16"/>
      <c r="BNG16"/>
      <c r="BNH16"/>
      <c r="BNI16"/>
      <c r="BNJ16"/>
      <c r="BNK16"/>
      <c r="BNL16"/>
      <c r="BNM16"/>
      <c r="BNN16"/>
      <c r="BNO16"/>
      <c r="BNP16"/>
      <c r="BNQ16"/>
      <c r="BNR16"/>
      <c r="BNS16"/>
      <c r="BNT16"/>
      <c r="BNU16"/>
      <c r="BNV16"/>
      <c r="BNW16"/>
      <c r="BNX16"/>
      <c r="BNY16"/>
      <c r="BNZ16"/>
      <c r="BOA16"/>
      <c r="BOB16"/>
      <c r="BOC16"/>
      <c r="BOD16"/>
      <c r="BOE16"/>
      <c r="BOF16"/>
      <c r="BOG16"/>
      <c r="BOH16"/>
      <c r="BOI16"/>
      <c r="BOJ16"/>
      <c r="BOK16"/>
      <c r="BOL16"/>
      <c r="BOM16"/>
      <c r="BON16"/>
      <c r="BOO16"/>
      <c r="BOP16"/>
      <c r="BOQ16"/>
      <c r="BOR16"/>
      <c r="BOS16"/>
      <c r="BOT16"/>
      <c r="BOU16"/>
      <c r="BOV16"/>
      <c r="BOW16"/>
      <c r="BOX16"/>
      <c r="BOY16"/>
      <c r="BOZ16"/>
      <c r="BPA16"/>
      <c r="BPB16"/>
      <c r="BPC16"/>
      <c r="BPD16"/>
      <c r="BPE16"/>
      <c r="BPF16"/>
      <c r="BPG16"/>
      <c r="BPH16"/>
      <c r="BPI16"/>
      <c r="BPJ16"/>
      <c r="BPK16"/>
      <c r="BPL16"/>
      <c r="BPM16"/>
      <c r="BPN16"/>
      <c r="BPO16"/>
      <c r="BPP16"/>
      <c r="BPQ16"/>
      <c r="BPR16"/>
      <c r="BPS16"/>
      <c r="BPT16"/>
      <c r="BPU16"/>
      <c r="BPV16"/>
      <c r="BPW16"/>
      <c r="BPX16"/>
      <c r="BPY16"/>
      <c r="BPZ16"/>
      <c r="BQA16"/>
      <c r="BQB16"/>
      <c r="BQC16"/>
      <c r="BQD16"/>
      <c r="BQE16"/>
      <c r="BQF16"/>
      <c r="BQG16"/>
      <c r="BQH16"/>
      <c r="BQI16"/>
      <c r="BQJ16"/>
      <c r="BQK16"/>
      <c r="BQL16"/>
      <c r="BQM16"/>
      <c r="BQN16"/>
      <c r="BQO16"/>
      <c r="BQP16"/>
      <c r="BQQ16"/>
      <c r="BQR16"/>
      <c r="BQS16"/>
      <c r="BQT16"/>
      <c r="BQU16"/>
      <c r="BQV16"/>
      <c r="BQW16"/>
      <c r="BQX16"/>
      <c r="BQY16"/>
      <c r="BQZ16"/>
      <c r="BRA16"/>
      <c r="BRB16"/>
      <c r="BRC16"/>
      <c r="BRD16"/>
      <c r="BRE16"/>
      <c r="BRF16"/>
      <c r="BRG16"/>
      <c r="BRH16"/>
      <c r="BRI16"/>
      <c r="BRJ16"/>
      <c r="BRK16"/>
      <c r="BRL16"/>
      <c r="BRM16"/>
      <c r="BRN16"/>
      <c r="BRO16"/>
      <c r="BRP16"/>
      <c r="BRQ16"/>
      <c r="BRR16"/>
      <c r="BRS16"/>
      <c r="BRT16"/>
      <c r="BRU16"/>
      <c r="BRV16"/>
      <c r="BRW16"/>
      <c r="BRX16"/>
      <c r="BRY16"/>
      <c r="BRZ16"/>
      <c r="BSA16"/>
      <c r="BSB16"/>
      <c r="BSC16"/>
      <c r="BSD16"/>
      <c r="BSE16"/>
      <c r="BSF16"/>
      <c r="BSG16"/>
      <c r="BSH16"/>
      <c r="BSI16"/>
      <c r="BSJ16"/>
      <c r="BSK16"/>
      <c r="BSL16"/>
      <c r="BSM16"/>
      <c r="BSN16"/>
      <c r="BSO16"/>
      <c r="BSP16"/>
      <c r="BSQ16"/>
      <c r="BSR16"/>
      <c r="BSS16"/>
      <c r="BST16"/>
      <c r="BSU16"/>
      <c r="BSV16"/>
      <c r="BSW16"/>
      <c r="BSX16"/>
      <c r="BSY16"/>
      <c r="BSZ16"/>
      <c r="BTA16"/>
      <c r="BTB16"/>
      <c r="BTC16"/>
      <c r="BTD16"/>
      <c r="BTE16"/>
      <c r="BTF16"/>
      <c r="BTG16"/>
      <c r="BTH16"/>
      <c r="BTI16"/>
      <c r="BTJ16"/>
      <c r="BTK16"/>
      <c r="BTL16"/>
      <c r="BTM16"/>
      <c r="BTN16"/>
      <c r="BTO16"/>
      <c r="BTP16"/>
      <c r="BTQ16"/>
      <c r="BTR16"/>
      <c r="BTS16"/>
      <c r="BTT16"/>
      <c r="BTU16"/>
      <c r="BTV16"/>
      <c r="BTW16"/>
      <c r="BTX16"/>
      <c r="BTY16"/>
      <c r="BTZ16"/>
      <c r="BUA16"/>
      <c r="BUB16"/>
      <c r="BUC16"/>
      <c r="BUD16"/>
      <c r="BUE16"/>
      <c r="BUF16"/>
      <c r="BUG16"/>
      <c r="BUH16"/>
      <c r="BUI16"/>
      <c r="BUJ16"/>
      <c r="BUK16"/>
      <c r="BUL16"/>
      <c r="BUM16"/>
      <c r="BUN16"/>
      <c r="BUO16"/>
      <c r="BUP16"/>
      <c r="BUQ16"/>
      <c r="BUR16"/>
      <c r="BUS16"/>
      <c r="BUT16"/>
      <c r="BUU16"/>
      <c r="BUV16"/>
      <c r="BUW16"/>
      <c r="BUX16"/>
      <c r="BUY16"/>
      <c r="BUZ16"/>
      <c r="BVA16"/>
      <c r="BVB16"/>
      <c r="BVC16"/>
      <c r="BVD16"/>
      <c r="BVE16"/>
      <c r="BVF16"/>
      <c r="BVG16"/>
      <c r="BVH16"/>
      <c r="BVI16"/>
      <c r="BVJ16"/>
      <c r="BVK16"/>
      <c r="BVL16"/>
      <c r="BVM16"/>
      <c r="BVN16"/>
      <c r="BVO16"/>
      <c r="BVP16"/>
      <c r="BVQ16"/>
      <c r="BVR16"/>
      <c r="BVS16"/>
      <c r="BVT16"/>
      <c r="BVU16"/>
      <c r="BVV16"/>
      <c r="BVW16"/>
      <c r="BVX16"/>
      <c r="BVY16"/>
      <c r="BVZ16"/>
      <c r="BWA16"/>
      <c r="BWB16"/>
      <c r="BWC16"/>
      <c r="BWD16"/>
      <c r="BWE16"/>
      <c r="BWF16"/>
      <c r="BWG16"/>
      <c r="BWH16"/>
      <c r="BWI16"/>
      <c r="BWJ16"/>
      <c r="BWK16"/>
      <c r="BWL16"/>
      <c r="BWM16"/>
      <c r="BWN16"/>
      <c r="BWO16"/>
      <c r="BWP16"/>
      <c r="BWQ16"/>
      <c r="BWR16"/>
      <c r="BWS16"/>
      <c r="BWT16"/>
      <c r="BWU16"/>
      <c r="BWV16"/>
      <c r="BWW16"/>
      <c r="BWX16"/>
      <c r="BWY16"/>
      <c r="BWZ16"/>
      <c r="BXA16"/>
      <c r="BXB16"/>
      <c r="BXC16"/>
      <c r="BXD16"/>
      <c r="BXE16"/>
      <c r="BXF16"/>
      <c r="BXG16"/>
      <c r="BXH16"/>
      <c r="BXI16"/>
      <c r="BXJ16"/>
      <c r="BXK16"/>
      <c r="BXL16"/>
      <c r="BXM16"/>
      <c r="BXN16"/>
      <c r="BXO16"/>
      <c r="BXP16"/>
      <c r="BXQ16"/>
      <c r="BXR16"/>
      <c r="BXS16"/>
      <c r="BXT16"/>
      <c r="BXU16"/>
      <c r="BXV16"/>
      <c r="BXW16"/>
      <c r="BXX16"/>
      <c r="BXY16"/>
      <c r="BXZ16"/>
      <c r="BYA16"/>
      <c r="BYB16"/>
      <c r="BYC16"/>
      <c r="BYD16"/>
      <c r="BYE16"/>
      <c r="BYF16"/>
      <c r="BYG16"/>
      <c r="BYH16"/>
      <c r="BYI16"/>
      <c r="BYJ16"/>
      <c r="BYK16"/>
      <c r="BYL16"/>
      <c r="BYM16"/>
      <c r="BYN16"/>
      <c r="BYO16"/>
      <c r="BYP16"/>
      <c r="BYQ16"/>
      <c r="BYR16"/>
      <c r="BYS16"/>
      <c r="BYT16"/>
      <c r="BYU16"/>
      <c r="BYV16"/>
      <c r="BYW16"/>
      <c r="BYX16"/>
      <c r="BYY16"/>
      <c r="BYZ16"/>
      <c r="BZA16"/>
      <c r="BZB16"/>
      <c r="BZC16"/>
      <c r="BZD16"/>
      <c r="BZE16"/>
      <c r="BZF16"/>
      <c r="BZG16"/>
      <c r="BZH16"/>
      <c r="BZI16"/>
      <c r="BZJ16"/>
      <c r="BZK16"/>
      <c r="BZL16"/>
      <c r="BZM16"/>
      <c r="BZN16"/>
      <c r="BZO16"/>
      <c r="BZP16"/>
      <c r="BZQ16"/>
      <c r="BZR16"/>
      <c r="BZS16"/>
      <c r="BZT16"/>
      <c r="BZU16"/>
      <c r="BZV16"/>
      <c r="BZW16"/>
      <c r="BZX16"/>
      <c r="BZY16"/>
      <c r="BZZ16"/>
      <c r="CAA16"/>
      <c r="CAB16"/>
      <c r="CAC16"/>
      <c r="CAD16"/>
      <c r="CAE16"/>
      <c r="CAF16"/>
      <c r="CAG16"/>
      <c r="CAH16"/>
      <c r="CAI16"/>
      <c r="CAJ16"/>
      <c r="CAK16"/>
      <c r="CAL16"/>
      <c r="CAM16"/>
      <c r="CAN16"/>
      <c r="CAO16"/>
      <c r="CAP16"/>
      <c r="CAQ16"/>
      <c r="CAR16"/>
      <c r="CAS16"/>
      <c r="CAT16"/>
      <c r="CAU16"/>
      <c r="CAV16"/>
      <c r="CAW16"/>
      <c r="CAX16"/>
      <c r="CAY16"/>
      <c r="CAZ16"/>
      <c r="CBA16"/>
      <c r="CBB16"/>
      <c r="CBC16"/>
      <c r="CBD16"/>
      <c r="CBE16"/>
      <c r="CBF16"/>
      <c r="CBG16"/>
      <c r="CBH16"/>
      <c r="CBI16"/>
      <c r="CBJ16"/>
      <c r="CBK16"/>
      <c r="CBL16"/>
      <c r="CBM16"/>
      <c r="CBN16"/>
      <c r="CBO16"/>
      <c r="CBP16"/>
      <c r="CBQ16"/>
      <c r="CBR16"/>
      <c r="CBS16"/>
      <c r="CBT16"/>
      <c r="CBU16"/>
      <c r="CBV16"/>
      <c r="CBW16"/>
      <c r="CBX16"/>
      <c r="CBY16"/>
      <c r="CBZ16"/>
      <c r="CCA16"/>
      <c r="CCB16"/>
      <c r="CCC16"/>
      <c r="CCD16"/>
      <c r="CCE16"/>
      <c r="CCF16"/>
      <c r="CCG16"/>
      <c r="CCH16"/>
      <c r="CCI16"/>
      <c r="CCJ16"/>
      <c r="CCK16"/>
      <c r="CCL16"/>
      <c r="CCM16"/>
      <c r="CCN16"/>
      <c r="CCO16"/>
      <c r="CCP16"/>
      <c r="CCQ16"/>
      <c r="CCR16"/>
      <c r="CCS16"/>
      <c r="CCT16"/>
      <c r="CCU16"/>
      <c r="CCV16"/>
      <c r="CCW16"/>
      <c r="CCX16"/>
      <c r="CCY16"/>
      <c r="CCZ16"/>
      <c r="CDA16"/>
      <c r="CDB16"/>
      <c r="CDC16"/>
      <c r="CDD16"/>
      <c r="CDE16"/>
      <c r="CDF16"/>
      <c r="CDG16"/>
      <c r="CDH16"/>
      <c r="CDI16"/>
      <c r="CDJ16"/>
      <c r="CDK16"/>
      <c r="CDL16"/>
      <c r="CDM16"/>
      <c r="CDN16"/>
      <c r="CDO16"/>
      <c r="CDP16"/>
      <c r="CDQ16"/>
      <c r="CDR16"/>
      <c r="CDS16"/>
      <c r="CDT16"/>
      <c r="CDU16"/>
      <c r="CDV16"/>
      <c r="CDW16"/>
      <c r="CDX16"/>
      <c r="CDY16"/>
      <c r="CDZ16"/>
      <c r="CEA16"/>
      <c r="CEB16"/>
      <c r="CEC16"/>
      <c r="CED16"/>
      <c r="CEE16"/>
      <c r="CEF16"/>
      <c r="CEG16"/>
      <c r="CEH16"/>
      <c r="CEI16"/>
      <c r="CEJ16"/>
      <c r="CEK16"/>
      <c r="CEL16"/>
      <c r="CEM16"/>
      <c r="CEN16"/>
      <c r="CEO16"/>
      <c r="CEP16"/>
      <c r="CEQ16"/>
      <c r="CER16"/>
      <c r="CES16"/>
      <c r="CET16"/>
      <c r="CEU16"/>
      <c r="CEV16"/>
      <c r="CEW16"/>
      <c r="CEX16"/>
      <c r="CEY16"/>
      <c r="CEZ16"/>
      <c r="CFA16"/>
      <c r="CFB16"/>
      <c r="CFC16"/>
      <c r="CFD16"/>
      <c r="CFE16"/>
      <c r="CFF16"/>
      <c r="CFG16"/>
      <c r="CFH16"/>
      <c r="CFI16"/>
      <c r="CFJ16"/>
      <c r="CFK16"/>
      <c r="CFL16"/>
      <c r="CFM16"/>
      <c r="CFN16"/>
      <c r="CFO16"/>
      <c r="CFP16"/>
      <c r="CFQ16"/>
      <c r="CFR16"/>
      <c r="CFS16"/>
      <c r="CFT16"/>
      <c r="CFU16"/>
      <c r="CFV16"/>
      <c r="CFW16"/>
      <c r="CFX16"/>
      <c r="CFY16"/>
      <c r="CFZ16"/>
      <c r="CGA16"/>
      <c r="CGB16"/>
      <c r="CGC16"/>
      <c r="CGD16"/>
      <c r="CGE16"/>
      <c r="CGF16"/>
      <c r="CGG16"/>
      <c r="CGH16"/>
      <c r="CGI16"/>
      <c r="CGJ16"/>
      <c r="CGK16"/>
      <c r="CGL16"/>
      <c r="CGM16"/>
      <c r="CGN16"/>
      <c r="CGO16"/>
      <c r="CGP16"/>
      <c r="CGQ16"/>
      <c r="CGR16"/>
      <c r="CGS16"/>
      <c r="CGT16"/>
      <c r="CGU16"/>
      <c r="CGV16"/>
      <c r="CGW16"/>
      <c r="CGX16"/>
      <c r="CGY16"/>
      <c r="CGZ16"/>
      <c r="CHA16"/>
      <c r="CHB16"/>
      <c r="CHC16"/>
      <c r="CHD16"/>
      <c r="CHE16"/>
      <c r="CHF16"/>
      <c r="CHG16"/>
      <c r="CHH16"/>
      <c r="CHI16"/>
      <c r="CHJ16"/>
      <c r="CHK16"/>
      <c r="CHL16"/>
      <c r="CHM16"/>
      <c r="CHN16"/>
      <c r="CHO16"/>
      <c r="CHP16"/>
      <c r="CHQ16"/>
      <c r="CHR16"/>
      <c r="CHS16"/>
      <c r="CHT16"/>
      <c r="CHU16"/>
      <c r="CHV16"/>
      <c r="CHW16"/>
      <c r="CHX16"/>
      <c r="CHY16"/>
      <c r="CHZ16"/>
      <c r="CIA16"/>
      <c r="CIB16"/>
      <c r="CIC16"/>
      <c r="CID16"/>
      <c r="CIE16"/>
      <c r="CIF16"/>
      <c r="CIG16"/>
      <c r="CIH16"/>
      <c r="CII16"/>
      <c r="CIJ16"/>
      <c r="CIK16"/>
      <c r="CIL16"/>
      <c r="CIM16"/>
      <c r="CIN16"/>
      <c r="CIO16"/>
      <c r="CIP16"/>
      <c r="CIQ16"/>
      <c r="CIR16"/>
      <c r="CIS16"/>
      <c r="CIT16"/>
      <c r="CIU16"/>
      <c r="CIV16"/>
      <c r="CIW16"/>
      <c r="CIX16"/>
      <c r="CIY16"/>
      <c r="CIZ16"/>
      <c r="CJA16"/>
      <c r="CJB16"/>
      <c r="CJC16"/>
      <c r="CJD16"/>
      <c r="CJE16"/>
      <c r="CJF16"/>
      <c r="CJG16"/>
      <c r="CJH16"/>
      <c r="CJI16"/>
      <c r="CJJ16"/>
      <c r="CJK16"/>
      <c r="CJL16"/>
      <c r="CJM16"/>
      <c r="CJN16"/>
      <c r="CJO16"/>
      <c r="CJP16"/>
      <c r="CJQ16"/>
      <c r="CJR16"/>
      <c r="CJS16"/>
      <c r="CJT16"/>
      <c r="CJU16"/>
      <c r="CJV16"/>
      <c r="CJW16"/>
      <c r="CJX16"/>
      <c r="CJY16"/>
      <c r="CJZ16"/>
      <c r="CKA16"/>
      <c r="CKB16"/>
      <c r="CKC16"/>
      <c r="CKD16"/>
      <c r="CKE16"/>
      <c r="CKF16"/>
      <c r="CKG16"/>
      <c r="CKH16"/>
      <c r="CKI16"/>
      <c r="CKJ16"/>
      <c r="CKK16"/>
      <c r="CKL16"/>
      <c r="CKM16"/>
      <c r="CKN16"/>
      <c r="CKO16"/>
      <c r="CKP16"/>
      <c r="CKQ16"/>
      <c r="CKR16"/>
      <c r="CKS16"/>
      <c r="CKT16"/>
      <c r="CKU16"/>
      <c r="CKV16"/>
      <c r="CKW16"/>
      <c r="CKX16"/>
      <c r="CKY16"/>
      <c r="CKZ16"/>
      <c r="CLA16"/>
      <c r="CLB16"/>
      <c r="CLC16"/>
      <c r="CLD16"/>
      <c r="CLE16"/>
      <c r="CLF16"/>
      <c r="CLG16"/>
      <c r="CLH16"/>
      <c r="CLI16"/>
      <c r="CLJ16"/>
      <c r="CLK16"/>
      <c r="CLL16"/>
      <c r="CLM16"/>
      <c r="CLN16"/>
      <c r="CLO16"/>
      <c r="CLP16"/>
      <c r="CLQ16"/>
      <c r="CLR16"/>
      <c r="CLS16"/>
      <c r="CLT16"/>
      <c r="CLU16"/>
      <c r="CLV16"/>
      <c r="CLW16"/>
      <c r="CLX16"/>
      <c r="CLY16"/>
      <c r="CLZ16"/>
      <c r="CMA16"/>
      <c r="CMB16"/>
      <c r="CMC16"/>
      <c r="CMD16"/>
      <c r="CME16"/>
      <c r="CMF16"/>
      <c r="CMG16"/>
      <c r="CMH16"/>
      <c r="CMI16"/>
      <c r="CMJ16"/>
      <c r="CMK16"/>
      <c r="CML16"/>
      <c r="CMM16"/>
      <c r="CMN16"/>
      <c r="CMO16"/>
      <c r="CMP16"/>
      <c r="CMQ16"/>
      <c r="CMR16"/>
      <c r="CMS16"/>
      <c r="CMT16"/>
      <c r="CMU16"/>
      <c r="CMV16"/>
      <c r="CMW16"/>
      <c r="CMX16"/>
      <c r="CMY16"/>
      <c r="CMZ16"/>
      <c r="CNA16"/>
      <c r="CNB16"/>
      <c r="CNC16"/>
      <c r="CND16"/>
      <c r="CNE16"/>
      <c r="CNF16"/>
      <c r="CNG16"/>
      <c r="CNH16"/>
      <c r="CNI16"/>
      <c r="CNJ16"/>
      <c r="CNK16"/>
      <c r="CNL16"/>
      <c r="CNM16"/>
      <c r="CNN16"/>
      <c r="CNO16"/>
      <c r="CNP16"/>
      <c r="CNQ16"/>
      <c r="CNR16"/>
      <c r="CNS16"/>
      <c r="CNT16"/>
      <c r="CNU16"/>
      <c r="CNV16"/>
      <c r="CNW16"/>
      <c r="CNX16"/>
      <c r="CNY16"/>
      <c r="CNZ16"/>
      <c r="COA16"/>
      <c r="COB16"/>
      <c r="COC16"/>
      <c r="COD16"/>
      <c r="COE16"/>
      <c r="COF16"/>
      <c r="COG16"/>
      <c r="COH16"/>
      <c r="COI16"/>
      <c r="COJ16"/>
      <c r="COK16"/>
      <c r="COL16"/>
      <c r="COM16"/>
      <c r="CON16"/>
      <c r="COO16"/>
      <c r="COP16"/>
      <c r="COQ16"/>
      <c r="COR16"/>
      <c r="COS16"/>
      <c r="COT16"/>
      <c r="COU16"/>
      <c r="COV16"/>
      <c r="COW16"/>
      <c r="COX16"/>
      <c r="COY16"/>
      <c r="COZ16"/>
      <c r="CPA16"/>
      <c r="CPB16"/>
      <c r="CPC16"/>
      <c r="CPD16"/>
      <c r="CPE16"/>
      <c r="CPF16"/>
      <c r="CPG16"/>
      <c r="CPH16"/>
      <c r="CPI16"/>
      <c r="CPJ16"/>
      <c r="CPK16"/>
      <c r="CPL16"/>
      <c r="CPM16"/>
      <c r="CPN16"/>
      <c r="CPO16"/>
      <c r="CPP16"/>
      <c r="CPQ16"/>
      <c r="CPR16"/>
      <c r="CPS16"/>
      <c r="CPT16"/>
      <c r="CPU16"/>
      <c r="CPV16"/>
      <c r="CPW16"/>
      <c r="CPX16"/>
      <c r="CPY16"/>
      <c r="CPZ16"/>
      <c r="CQA16"/>
      <c r="CQB16"/>
      <c r="CQC16"/>
      <c r="CQD16"/>
      <c r="CQE16"/>
      <c r="CQF16"/>
      <c r="CQG16"/>
      <c r="CQH16"/>
      <c r="CQI16"/>
      <c r="CQJ16"/>
      <c r="CQK16"/>
      <c r="CQL16"/>
      <c r="CQM16"/>
      <c r="CQN16"/>
      <c r="CQO16"/>
      <c r="CQP16"/>
      <c r="CQQ16"/>
      <c r="CQR16"/>
      <c r="CQS16"/>
      <c r="CQT16"/>
      <c r="CQU16"/>
      <c r="CQV16"/>
      <c r="CQW16"/>
      <c r="CQX16"/>
      <c r="CQY16"/>
      <c r="CQZ16"/>
      <c r="CRA16"/>
      <c r="CRB16"/>
      <c r="CRC16"/>
      <c r="CRD16"/>
      <c r="CRE16"/>
      <c r="CRF16"/>
      <c r="CRG16"/>
      <c r="CRH16"/>
      <c r="CRI16"/>
      <c r="CRJ16"/>
      <c r="CRK16"/>
      <c r="CRL16"/>
      <c r="CRM16"/>
      <c r="CRN16"/>
      <c r="CRO16"/>
      <c r="CRP16"/>
      <c r="CRQ16"/>
      <c r="CRR16"/>
      <c r="CRS16"/>
      <c r="CRT16"/>
      <c r="CRU16"/>
      <c r="CRV16"/>
      <c r="CRW16"/>
      <c r="CRX16"/>
      <c r="CRY16"/>
      <c r="CRZ16"/>
      <c r="CSA16"/>
      <c r="CSB16"/>
      <c r="CSC16"/>
      <c r="CSD16"/>
      <c r="CSE16"/>
      <c r="CSF16"/>
      <c r="CSG16"/>
      <c r="CSH16"/>
      <c r="CSI16"/>
      <c r="CSJ16"/>
      <c r="CSK16"/>
      <c r="CSL16"/>
      <c r="CSM16"/>
      <c r="CSN16"/>
      <c r="CSO16"/>
      <c r="CSP16"/>
      <c r="CSQ16"/>
      <c r="CSR16"/>
      <c r="CSS16"/>
      <c r="CST16"/>
      <c r="CSU16"/>
      <c r="CSV16"/>
      <c r="CSW16"/>
      <c r="CSX16"/>
      <c r="CSY16"/>
      <c r="CSZ16"/>
      <c r="CTA16"/>
      <c r="CTB16"/>
      <c r="CTC16"/>
      <c r="CTD16"/>
      <c r="CTE16"/>
      <c r="CTF16"/>
      <c r="CTG16"/>
      <c r="CTH16"/>
      <c r="CTI16"/>
      <c r="CTJ16"/>
      <c r="CTK16"/>
      <c r="CTL16"/>
      <c r="CTM16"/>
      <c r="CTN16"/>
      <c r="CTO16"/>
      <c r="CTP16"/>
      <c r="CTQ16"/>
      <c r="CTR16"/>
      <c r="CTS16"/>
      <c r="CTT16"/>
      <c r="CTU16"/>
      <c r="CTV16"/>
      <c r="CTW16"/>
      <c r="CTX16"/>
      <c r="CTY16"/>
      <c r="CTZ16"/>
      <c r="CUA16"/>
      <c r="CUB16"/>
      <c r="CUC16"/>
      <c r="CUD16"/>
      <c r="CUE16"/>
      <c r="CUF16"/>
      <c r="CUG16"/>
      <c r="CUH16"/>
      <c r="CUI16"/>
      <c r="CUJ16"/>
      <c r="CUK16"/>
      <c r="CUL16"/>
      <c r="CUM16"/>
      <c r="CUN16"/>
      <c r="CUO16"/>
      <c r="CUP16"/>
      <c r="CUQ16"/>
      <c r="CUR16"/>
      <c r="CUS16"/>
      <c r="CUT16"/>
      <c r="CUU16"/>
      <c r="CUV16"/>
      <c r="CUW16"/>
      <c r="CUX16"/>
      <c r="CUY16"/>
      <c r="CUZ16"/>
      <c r="CVA16"/>
      <c r="CVB16"/>
      <c r="CVC16"/>
      <c r="CVD16"/>
      <c r="CVE16"/>
      <c r="CVF16"/>
      <c r="CVG16"/>
      <c r="CVH16"/>
      <c r="CVI16"/>
      <c r="CVJ16"/>
      <c r="CVK16"/>
      <c r="CVL16"/>
      <c r="CVM16"/>
      <c r="CVN16"/>
      <c r="CVO16"/>
      <c r="CVP16"/>
      <c r="CVQ16"/>
      <c r="CVR16"/>
      <c r="CVS16"/>
      <c r="CVT16"/>
      <c r="CVU16"/>
      <c r="CVV16"/>
      <c r="CVW16"/>
      <c r="CVX16"/>
      <c r="CVY16"/>
      <c r="CVZ16"/>
      <c r="CWA16"/>
      <c r="CWB16"/>
      <c r="CWC16"/>
      <c r="CWD16"/>
      <c r="CWE16"/>
      <c r="CWF16"/>
      <c r="CWG16"/>
      <c r="CWH16"/>
      <c r="CWI16"/>
      <c r="CWJ16"/>
      <c r="CWK16"/>
      <c r="CWL16"/>
      <c r="CWM16"/>
      <c r="CWN16"/>
      <c r="CWO16"/>
      <c r="CWP16"/>
      <c r="CWQ16"/>
      <c r="CWR16"/>
      <c r="CWS16"/>
      <c r="CWT16"/>
      <c r="CWU16"/>
      <c r="CWV16"/>
      <c r="CWW16"/>
      <c r="CWX16"/>
      <c r="CWY16"/>
      <c r="CWZ16"/>
      <c r="CXA16"/>
      <c r="CXB16"/>
      <c r="CXC16"/>
      <c r="CXD16"/>
      <c r="CXE16"/>
      <c r="CXF16"/>
      <c r="CXG16"/>
      <c r="CXH16"/>
      <c r="CXI16"/>
      <c r="CXJ16"/>
      <c r="CXK16"/>
      <c r="CXL16"/>
      <c r="CXM16"/>
      <c r="CXN16"/>
      <c r="CXO16"/>
      <c r="CXP16"/>
      <c r="CXQ16"/>
      <c r="CXR16"/>
      <c r="CXS16"/>
      <c r="CXT16"/>
      <c r="CXU16"/>
      <c r="CXV16"/>
      <c r="CXW16"/>
      <c r="CXX16"/>
      <c r="CXY16"/>
      <c r="CXZ16"/>
      <c r="CYA16"/>
      <c r="CYB16"/>
      <c r="CYC16"/>
      <c r="CYD16"/>
      <c r="CYE16"/>
      <c r="CYF16"/>
      <c r="CYG16"/>
      <c r="CYH16"/>
      <c r="CYI16"/>
      <c r="CYJ16"/>
      <c r="CYK16"/>
      <c r="CYL16"/>
      <c r="CYM16"/>
      <c r="CYN16"/>
      <c r="CYO16"/>
      <c r="CYP16"/>
      <c r="CYQ16"/>
      <c r="CYR16"/>
      <c r="CYS16"/>
      <c r="CYT16"/>
      <c r="CYU16"/>
      <c r="CYV16"/>
      <c r="CYW16"/>
      <c r="CYX16"/>
      <c r="CYY16"/>
      <c r="CYZ16"/>
      <c r="CZA16"/>
      <c r="CZB16"/>
      <c r="CZC16"/>
      <c r="CZD16"/>
      <c r="CZE16"/>
      <c r="CZF16"/>
      <c r="CZG16"/>
      <c r="CZH16"/>
      <c r="CZI16"/>
      <c r="CZJ16"/>
      <c r="CZK16"/>
      <c r="CZL16"/>
      <c r="CZM16"/>
      <c r="CZN16"/>
      <c r="CZO16"/>
      <c r="CZP16"/>
      <c r="CZQ16"/>
      <c r="CZR16"/>
      <c r="CZS16"/>
      <c r="CZT16"/>
      <c r="CZU16"/>
      <c r="CZV16"/>
      <c r="CZW16"/>
      <c r="CZX16"/>
      <c r="CZY16"/>
      <c r="CZZ16"/>
      <c r="DAA16"/>
      <c r="DAB16"/>
      <c r="DAC16"/>
      <c r="DAD16"/>
      <c r="DAE16"/>
      <c r="DAF16"/>
      <c r="DAG16"/>
      <c r="DAH16"/>
      <c r="DAI16"/>
      <c r="DAJ16"/>
      <c r="DAK16"/>
      <c r="DAL16"/>
      <c r="DAM16"/>
      <c r="DAN16"/>
      <c r="DAO16"/>
      <c r="DAP16"/>
      <c r="DAQ16"/>
      <c r="DAR16"/>
      <c r="DAS16"/>
      <c r="DAT16"/>
      <c r="DAU16"/>
      <c r="DAV16"/>
      <c r="DAW16"/>
      <c r="DAX16"/>
      <c r="DAY16"/>
      <c r="DAZ16"/>
      <c r="DBA16"/>
      <c r="DBB16"/>
      <c r="DBC16"/>
      <c r="DBD16"/>
      <c r="DBE16"/>
      <c r="DBF16"/>
      <c r="DBG16"/>
      <c r="DBH16"/>
      <c r="DBI16"/>
      <c r="DBJ16"/>
      <c r="DBK16"/>
      <c r="DBL16"/>
      <c r="DBM16"/>
      <c r="DBN16"/>
      <c r="DBO16"/>
      <c r="DBP16"/>
      <c r="DBQ16"/>
      <c r="DBR16"/>
      <c r="DBS16"/>
      <c r="DBT16"/>
      <c r="DBU16"/>
      <c r="DBV16"/>
      <c r="DBW16"/>
      <c r="DBX16"/>
      <c r="DBY16"/>
      <c r="DBZ16"/>
      <c r="DCA16"/>
      <c r="DCB16"/>
      <c r="DCC16"/>
      <c r="DCD16"/>
      <c r="DCE16"/>
      <c r="DCF16"/>
      <c r="DCG16"/>
      <c r="DCH16"/>
      <c r="DCI16"/>
      <c r="DCJ16"/>
      <c r="DCK16"/>
      <c r="DCL16"/>
      <c r="DCM16"/>
      <c r="DCN16"/>
      <c r="DCO16"/>
      <c r="DCP16"/>
      <c r="DCQ16"/>
      <c r="DCR16"/>
      <c r="DCS16"/>
      <c r="DCT16"/>
      <c r="DCU16"/>
      <c r="DCV16"/>
      <c r="DCW16"/>
      <c r="DCX16"/>
      <c r="DCY16"/>
      <c r="DCZ16"/>
      <c r="DDA16"/>
      <c r="DDB16"/>
      <c r="DDC16"/>
      <c r="DDD16"/>
      <c r="DDE16"/>
      <c r="DDF16"/>
      <c r="DDG16"/>
      <c r="DDH16"/>
      <c r="DDI16"/>
      <c r="DDJ16"/>
      <c r="DDK16"/>
      <c r="DDL16"/>
      <c r="DDM16"/>
      <c r="DDN16"/>
      <c r="DDO16"/>
      <c r="DDP16"/>
      <c r="DDQ16"/>
      <c r="DDR16"/>
      <c r="DDS16"/>
      <c r="DDT16"/>
      <c r="DDU16"/>
      <c r="DDV16"/>
      <c r="DDW16"/>
      <c r="DDX16"/>
      <c r="DDY16"/>
      <c r="DDZ16"/>
      <c r="DEA16"/>
      <c r="DEB16"/>
      <c r="DEC16"/>
      <c r="DED16"/>
      <c r="DEE16"/>
      <c r="DEF16"/>
      <c r="DEG16"/>
      <c r="DEH16"/>
      <c r="DEI16"/>
      <c r="DEJ16"/>
      <c r="DEK16"/>
      <c r="DEL16"/>
      <c r="DEM16"/>
      <c r="DEN16"/>
      <c r="DEO16"/>
      <c r="DEP16"/>
      <c r="DEQ16"/>
      <c r="DER16"/>
      <c r="DES16"/>
      <c r="DET16"/>
      <c r="DEU16"/>
      <c r="DEV16"/>
      <c r="DEW16"/>
      <c r="DEX16"/>
      <c r="DEY16"/>
      <c r="DEZ16"/>
      <c r="DFA16"/>
      <c r="DFB16"/>
      <c r="DFC16"/>
      <c r="DFD16"/>
      <c r="DFE16"/>
      <c r="DFF16"/>
      <c r="DFG16"/>
      <c r="DFH16"/>
      <c r="DFI16"/>
      <c r="DFJ16"/>
      <c r="DFK16"/>
      <c r="DFL16"/>
      <c r="DFM16"/>
      <c r="DFN16"/>
      <c r="DFO16"/>
      <c r="DFP16"/>
      <c r="DFQ16"/>
      <c r="DFR16"/>
      <c r="DFS16"/>
      <c r="DFT16"/>
      <c r="DFU16"/>
      <c r="DFV16"/>
      <c r="DFW16"/>
      <c r="DFX16"/>
      <c r="DFY16"/>
      <c r="DFZ16"/>
      <c r="DGA16"/>
      <c r="DGB16"/>
      <c r="DGC16"/>
      <c r="DGD16"/>
      <c r="DGE16"/>
      <c r="DGF16"/>
      <c r="DGG16"/>
      <c r="DGH16"/>
      <c r="DGI16"/>
      <c r="DGJ16"/>
      <c r="DGK16"/>
      <c r="DGL16"/>
      <c r="DGM16"/>
      <c r="DGN16"/>
      <c r="DGO16"/>
      <c r="DGP16"/>
      <c r="DGQ16"/>
      <c r="DGR16"/>
      <c r="DGS16"/>
      <c r="DGT16"/>
      <c r="DGU16"/>
      <c r="DGV16"/>
      <c r="DGW16"/>
      <c r="DGX16"/>
      <c r="DGY16"/>
      <c r="DGZ16"/>
      <c r="DHA16"/>
      <c r="DHB16"/>
      <c r="DHC16"/>
      <c r="DHD16"/>
      <c r="DHE16"/>
      <c r="DHF16"/>
      <c r="DHG16"/>
      <c r="DHH16"/>
      <c r="DHI16"/>
      <c r="DHJ16"/>
      <c r="DHK16"/>
      <c r="DHL16"/>
      <c r="DHM16"/>
      <c r="DHN16"/>
      <c r="DHO16"/>
      <c r="DHP16"/>
      <c r="DHQ16"/>
      <c r="DHR16"/>
      <c r="DHS16"/>
      <c r="DHT16"/>
      <c r="DHU16"/>
      <c r="DHV16"/>
      <c r="DHW16"/>
      <c r="DHX16"/>
      <c r="DHY16"/>
      <c r="DHZ16"/>
      <c r="DIA16"/>
      <c r="DIB16"/>
      <c r="DIC16"/>
      <c r="DID16"/>
      <c r="DIE16"/>
      <c r="DIF16"/>
      <c r="DIG16"/>
      <c r="DIH16"/>
      <c r="DII16"/>
      <c r="DIJ16"/>
      <c r="DIK16"/>
      <c r="DIL16"/>
      <c r="DIM16"/>
      <c r="DIN16"/>
      <c r="DIO16"/>
      <c r="DIP16"/>
      <c r="DIQ16"/>
      <c r="DIR16"/>
      <c r="DIS16"/>
      <c r="DIT16"/>
      <c r="DIU16"/>
      <c r="DIV16"/>
      <c r="DIW16"/>
      <c r="DIX16"/>
      <c r="DIY16"/>
      <c r="DIZ16"/>
      <c r="DJA16"/>
      <c r="DJB16"/>
      <c r="DJC16"/>
      <c r="DJD16"/>
      <c r="DJE16"/>
      <c r="DJF16"/>
      <c r="DJG16"/>
      <c r="DJH16"/>
      <c r="DJI16"/>
      <c r="DJJ16"/>
      <c r="DJK16"/>
      <c r="DJL16"/>
      <c r="DJM16"/>
      <c r="DJN16"/>
      <c r="DJO16"/>
      <c r="DJP16"/>
      <c r="DJQ16"/>
      <c r="DJR16"/>
      <c r="DJS16"/>
      <c r="DJT16"/>
      <c r="DJU16"/>
      <c r="DJV16"/>
      <c r="DJW16"/>
      <c r="DJX16"/>
      <c r="DJY16"/>
      <c r="DJZ16"/>
      <c r="DKA16"/>
      <c r="DKB16"/>
      <c r="DKC16"/>
      <c r="DKD16"/>
      <c r="DKE16"/>
      <c r="DKF16"/>
      <c r="DKG16"/>
      <c r="DKH16"/>
      <c r="DKI16"/>
      <c r="DKJ16"/>
      <c r="DKK16"/>
      <c r="DKL16"/>
      <c r="DKM16"/>
      <c r="DKN16"/>
      <c r="DKO16"/>
      <c r="DKP16"/>
      <c r="DKQ16"/>
      <c r="DKR16"/>
      <c r="DKS16"/>
      <c r="DKT16"/>
      <c r="DKU16"/>
      <c r="DKV16"/>
      <c r="DKW16"/>
      <c r="DKX16"/>
      <c r="DKY16"/>
      <c r="DKZ16"/>
      <c r="DLA16"/>
      <c r="DLB16"/>
      <c r="DLC16"/>
      <c r="DLD16"/>
      <c r="DLE16"/>
      <c r="DLF16"/>
      <c r="DLG16"/>
      <c r="DLH16"/>
      <c r="DLI16"/>
      <c r="DLJ16"/>
      <c r="DLK16"/>
      <c r="DLL16"/>
      <c r="DLM16"/>
      <c r="DLN16"/>
      <c r="DLO16"/>
      <c r="DLP16"/>
      <c r="DLQ16"/>
      <c r="DLR16"/>
      <c r="DLS16"/>
      <c r="DLT16"/>
      <c r="DLU16"/>
      <c r="DLV16"/>
      <c r="DLW16"/>
      <c r="DLX16"/>
      <c r="DLY16"/>
      <c r="DLZ16"/>
      <c r="DMA16"/>
      <c r="DMB16"/>
      <c r="DMC16"/>
      <c r="DMD16"/>
      <c r="DME16"/>
      <c r="DMF16"/>
      <c r="DMG16"/>
      <c r="DMH16"/>
      <c r="DMI16"/>
      <c r="DMJ16"/>
      <c r="DMK16"/>
      <c r="DML16"/>
      <c r="DMM16"/>
      <c r="DMN16"/>
      <c r="DMO16"/>
      <c r="DMP16"/>
      <c r="DMQ16"/>
      <c r="DMR16"/>
      <c r="DMS16"/>
      <c r="DMT16"/>
      <c r="DMU16"/>
      <c r="DMV16"/>
      <c r="DMW16"/>
      <c r="DMX16"/>
      <c r="DMY16"/>
      <c r="DMZ16"/>
      <c r="DNA16"/>
      <c r="DNB16"/>
      <c r="DNC16"/>
      <c r="DND16"/>
      <c r="DNE16"/>
      <c r="DNF16"/>
      <c r="DNG16"/>
      <c r="DNH16"/>
      <c r="DNI16"/>
      <c r="DNJ16"/>
      <c r="DNK16"/>
      <c r="DNL16"/>
      <c r="DNM16"/>
      <c r="DNN16"/>
      <c r="DNO16"/>
      <c r="DNP16"/>
      <c r="DNQ16"/>
      <c r="DNR16"/>
      <c r="DNS16"/>
      <c r="DNT16"/>
      <c r="DNU16"/>
      <c r="DNV16"/>
      <c r="DNW16"/>
      <c r="DNX16"/>
      <c r="DNY16"/>
      <c r="DNZ16"/>
      <c r="DOA16"/>
      <c r="DOB16"/>
      <c r="DOC16"/>
      <c r="DOD16"/>
      <c r="DOE16"/>
      <c r="DOF16"/>
      <c r="DOG16"/>
      <c r="DOH16"/>
      <c r="DOI16"/>
      <c r="DOJ16"/>
      <c r="DOK16"/>
      <c r="DOL16"/>
      <c r="DOM16"/>
      <c r="DON16"/>
      <c r="DOO16"/>
      <c r="DOP16"/>
      <c r="DOQ16"/>
      <c r="DOR16"/>
      <c r="DOS16"/>
      <c r="DOT16"/>
      <c r="DOU16"/>
      <c r="DOV16"/>
      <c r="DOW16"/>
      <c r="DOX16"/>
      <c r="DOY16"/>
      <c r="DOZ16"/>
      <c r="DPA16"/>
      <c r="DPB16"/>
      <c r="DPC16"/>
      <c r="DPD16"/>
      <c r="DPE16"/>
      <c r="DPF16"/>
      <c r="DPG16"/>
      <c r="DPH16"/>
      <c r="DPI16"/>
      <c r="DPJ16"/>
      <c r="DPK16"/>
      <c r="DPL16"/>
      <c r="DPM16"/>
      <c r="DPN16"/>
      <c r="DPO16"/>
      <c r="DPP16"/>
      <c r="DPQ16"/>
      <c r="DPR16"/>
      <c r="DPS16"/>
      <c r="DPT16"/>
      <c r="DPU16"/>
      <c r="DPV16"/>
      <c r="DPW16"/>
      <c r="DPX16"/>
      <c r="DPY16"/>
      <c r="DPZ16"/>
      <c r="DQA16"/>
      <c r="DQB16"/>
      <c r="DQC16"/>
      <c r="DQD16"/>
      <c r="DQE16"/>
      <c r="DQF16"/>
      <c r="DQG16"/>
      <c r="DQH16"/>
      <c r="DQI16"/>
      <c r="DQJ16"/>
      <c r="DQK16"/>
      <c r="DQL16"/>
      <c r="DQM16"/>
      <c r="DQN16"/>
      <c r="DQO16"/>
      <c r="DQP16"/>
      <c r="DQQ16"/>
      <c r="DQR16"/>
      <c r="DQS16"/>
      <c r="DQT16"/>
      <c r="DQU16"/>
      <c r="DQV16"/>
      <c r="DQW16"/>
      <c r="DQX16"/>
      <c r="DQY16"/>
      <c r="DQZ16"/>
      <c r="DRA16"/>
      <c r="DRB16"/>
      <c r="DRC16"/>
      <c r="DRD16"/>
      <c r="DRE16"/>
      <c r="DRF16"/>
      <c r="DRG16"/>
      <c r="DRH16"/>
      <c r="DRI16"/>
      <c r="DRJ16"/>
      <c r="DRK16"/>
      <c r="DRL16"/>
      <c r="DRM16"/>
      <c r="DRN16"/>
      <c r="DRO16"/>
      <c r="DRP16"/>
      <c r="DRQ16"/>
      <c r="DRR16"/>
      <c r="DRS16"/>
      <c r="DRT16"/>
      <c r="DRU16"/>
      <c r="DRV16"/>
      <c r="DRW16"/>
      <c r="DRX16"/>
      <c r="DRY16"/>
      <c r="DRZ16"/>
      <c r="DSA16"/>
      <c r="DSB16"/>
      <c r="DSC16"/>
      <c r="DSD16"/>
      <c r="DSE16"/>
      <c r="DSF16"/>
      <c r="DSG16"/>
      <c r="DSH16"/>
      <c r="DSI16"/>
      <c r="DSJ16"/>
      <c r="DSK16"/>
      <c r="DSL16"/>
      <c r="DSM16"/>
      <c r="DSN16"/>
      <c r="DSO16"/>
      <c r="DSP16"/>
      <c r="DSQ16"/>
      <c r="DSR16"/>
      <c r="DSS16"/>
      <c r="DST16"/>
      <c r="DSU16"/>
      <c r="DSV16"/>
      <c r="DSW16"/>
      <c r="DSX16"/>
      <c r="DSY16"/>
      <c r="DSZ16"/>
      <c r="DTA16"/>
      <c r="DTB16"/>
      <c r="DTC16"/>
      <c r="DTD16"/>
      <c r="DTE16"/>
      <c r="DTF16"/>
      <c r="DTG16"/>
      <c r="DTH16"/>
      <c r="DTI16"/>
      <c r="DTJ16"/>
      <c r="DTK16"/>
      <c r="DTL16"/>
      <c r="DTM16"/>
      <c r="DTN16"/>
      <c r="DTO16"/>
      <c r="DTP16"/>
      <c r="DTQ16"/>
      <c r="DTR16"/>
      <c r="DTS16"/>
      <c r="DTT16"/>
      <c r="DTU16"/>
      <c r="DTV16"/>
      <c r="DTW16"/>
      <c r="DTX16"/>
      <c r="DTY16"/>
      <c r="DTZ16"/>
      <c r="DUA16"/>
      <c r="DUB16"/>
      <c r="DUC16"/>
      <c r="DUD16"/>
      <c r="DUE16"/>
      <c r="DUF16"/>
      <c r="DUG16"/>
      <c r="DUH16"/>
      <c r="DUI16"/>
      <c r="DUJ16"/>
      <c r="DUK16"/>
      <c r="DUL16"/>
      <c r="DUM16"/>
      <c r="DUN16"/>
      <c r="DUO16"/>
      <c r="DUP16"/>
      <c r="DUQ16"/>
      <c r="DUR16"/>
      <c r="DUS16"/>
      <c r="DUT16"/>
      <c r="DUU16"/>
      <c r="DUV16"/>
      <c r="DUW16"/>
      <c r="DUX16"/>
      <c r="DUY16"/>
      <c r="DUZ16"/>
      <c r="DVA16"/>
      <c r="DVB16"/>
      <c r="DVC16"/>
      <c r="DVD16"/>
      <c r="DVE16"/>
      <c r="DVF16"/>
      <c r="DVG16"/>
      <c r="DVH16"/>
      <c r="DVI16"/>
      <c r="DVJ16"/>
      <c r="DVK16"/>
      <c r="DVL16"/>
      <c r="DVM16"/>
      <c r="DVN16"/>
      <c r="DVO16"/>
      <c r="DVP16"/>
      <c r="DVQ16"/>
      <c r="DVR16"/>
      <c r="DVS16"/>
      <c r="DVT16"/>
      <c r="DVU16"/>
      <c r="DVV16"/>
      <c r="DVW16"/>
      <c r="DVX16"/>
      <c r="DVY16"/>
      <c r="DVZ16"/>
      <c r="DWA16"/>
      <c r="DWB16"/>
      <c r="DWC16"/>
      <c r="DWD16"/>
      <c r="DWE16"/>
      <c r="DWF16"/>
      <c r="DWG16"/>
      <c r="DWH16"/>
      <c r="DWI16"/>
      <c r="DWJ16"/>
      <c r="DWK16"/>
      <c r="DWL16"/>
      <c r="DWM16"/>
      <c r="DWN16"/>
      <c r="DWO16"/>
      <c r="DWP16"/>
      <c r="DWQ16"/>
      <c r="DWR16"/>
      <c r="DWS16"/>
      <c r="DWT16"/>
      <c r="DWU16"/>
      <c r="DWV16"/>
      <c r="DWW16"/>
      <c r="DWX16"/>
      <c r="DWY16"/>
      <c r="DWZ16"/>
      <c r="DXA16"/>
      <c r="DXB16"/>
      <c r="DXC16"/>
      <c r="DXD16"/>
      <c r="DXE16"/>
      <c r="DXF16"/>
      <c r="DXG16"/>
      <c r="DXH16"/>
      <c r="DXI16"/>
      <c r="DXJ16"/>
      <c r="DXK16"/>
      <c r="DXL16"/>
      <c r="DXM16"/>
      <c r="DXN16"/>
      <c r="DXO16"/>
      <c r="DXP16"/>
      <c r="DXQ16"/>
      <c r="DXR16"/>
      <c r="DXS16"/>
      <c r="DXT16"/>
      <c r="DXU16"/>
      <c r="DXV16"/>
      <c r="DXW16"/>
      <c r="DXX16"/>
      <c r="DXY16"/>
      <c r="DXZ16"/>
      <c r="DYA16"/>
      <c r="DYB16"/>
      <c r="DYC16"/>
      <c r="DYD16"/>
      <c r="DYE16"/>
      <c r="DYF16"/>
      <c r="DYG16"/>
      <c r="DYH16"/>
      <c r="DYI16"/>
      <c r="DYJ16"/>
      <c r="DYK16"/>
      <c r="DYL16"/>
      <c r="DYM16"/>
      <c r="DYN16"/>
      <c r="DYO16"/>
      <c r="DYP16"/>
      <c r="DYQ16"/>
      <c r="DYR16"/>
      <c r="DYS16"/>
      <c r="DYT16"/>
      <c r="DYU16"/>
      <c r="DYV16"/>
      <c r="DYW16"/>
      <c r="DYX16"/>
      <c r="DYY16"/>
      <c r="DYZ16"/>
      <c r="DZA16"/>
      <c r="DZB16"/>
      <c r="DZC16"/>
      <c r="DZD16"/>
      <c r="DZE16"/>
      <c r="DZF16"/>
      <c r="DZG16"/>
      <c r="DZH16"/>
      <c r="DZI16"/>
      <c r="DZJ16"/>
      <c r="DZK16"/>
      <c r="DZL16"/>
      <c r="DZM16"/>
      <c r="DZN16"/>
      <c r="DZO16"/>
      <c r="DZP16"/>
      <c r="DZQ16"/>
      <c r="DZR16"/>
      <c r="DZS16"/>
      <c r="DZT16"/>
      <c r="DZU16"/>
      <c r="DZV16"/>
      <c r="DZW16"/>
      <c r="DZX16"/>
      <c r="DZY16"/>
      <c r="DZZ16"/>
      <c r="EAA16"/>
      <c r="EAB16"/>
      <c r="EAC16"/>
      <c r="EAD16"/>
      <c r="EAE16"/>
      <c r="EAF16"/>
      <c r="EAG16"/>
      <c r="EAH16"/>
      <c r="EAI16"/>
      <c r="EAJ16"/>
      <c r="EAK16"/>
      <c r="EAL16"/>
      <c r="EAM16"/>
      <c r="EAN16"/>
      <c r="EAO16"/>
      <c r="EAP16"/>
      <c r="EAQ16"/>
      <c r="EAR16"/>
      <c r="EAS16"/>
      <c r="EAT16"/>
      <c r="EAU16"/>
      <c r="EAV16"/>
      <c r="EAW16"/>
      <c r="EAX16"/>
      <c r="EAY16"/>
      <c r="EAZ16"/>
      <c r="EBA16"/>
      <c r="EBB16"/>
      <c r="EBC16"/>
      <c r="EBD16"/>
      <c r="EBE16"/>
      <c r="EBF16"/>
      <c r="EBG16"/>
      <c r="EBH16"/>
      <c r="EBI16"/>
      <c r="EBJ16"/>
      <c r="EBK16"/>
      <c r="EBL16"/>
      <c r="EBM16"/>
      <c r="EBN16"/>
      <c r="EBO16"/>
      <c r="EBP16"/>
      <c r="EBQ16"/>
      <c r="EBR16"/>
      <c r="EBS16"/>
      <c r="EBT16"/>
      <c r="EBU16"/>
      <c r="EBV16"/>
      <c r="EBW16"/>
      <c r="EBX16"/>
      <c r="EBY16"/>
      <c r="EBZ16"/>
      <c r="ECA16"/>
      <c r="ECB16"/>
      <c r="ECC16"/>
      <c r="ECD16"/>
      <c r="ECE16"/>
      <c r="ECF16"/>
      <c r="ECG16"/>
      <c r="ECH16"/>
      <c r="ECI16"/>
      <c r="ECJ16"/>
      <c r="ECK16"/>
      <c r="ECL16"/>
      <c r="ECM16"/>
      <c r="ECN16"/>
      <c r="ECO16"/>
      <c r="ECP16"/>
      <c r="ECQ16"/>
      <c r="ECR16"/>
      <c r="ECS16"/>
      <c r="ECT16"/>
      <c r="ECU16"/>
      <c r="ECV16"/>
      <c r="ECW16"/>
      <c r="ECX16"/>
      <c r="ECY16"/>
      <c r="ECZ16"/>
      <c r="EDA16"/>
      <c r="EDB16"/>
      <c r="EDC16"/>
      <c r="EDD16"/>
      <c r="EDE16"/>
      <c r="EDF16"/>
      <c r="EDG16"/>
      <c r="EDH16"/>
      <c r="EDI16"/>
      <c r="EDJ16"/>
      <c r="EDK16"/>
      <c r="EDL16"/>
      <c r="EDM16"/>
      <c r="EDN16"/>
      <c r="EDO16"/>
      <c r="EDP16"/>
      <c r="EDQ16"/>
      <c r="EDR16"/>
      <c r="EDS16"/>
      <c r="EDT16"/>
      <c r="EDU16"/>
      <c r="EDV16"/>
      <c r="EDW16"/>
      <c r="EDX16"/>
      <c r="EDY16"/>
      <c r="EDZ16"/>
      <c r="EEA16"/>
      <c r="EEB16"/>
      <c r="EEC16"/>
      <c r="EED16"/>
      <c r="EEE16"/>
      <c r="EEF16"/>
      <c r="EEG16"/>
      <c r="EEH16"/>
      <c r="EEI16"/>
      <c r="EEJ16"/>
      <c r="EEK16"/>
      <c r="EEL16"/>
      <c r="EEM16"/>
      <c r="EEN16"/>
      <c r="EEO16"/>
      <c r="EEP16"/>
      <c r="EEQ16"/>
      <c r="EER16"/>
      <c r="EES16"/>
      <c r="EET16"/>
      <c r="EEU16"/>
      <c r="EEV16"/>
      <c r="EEW16"/>
      <c r="EEX16"/>
      <c r="EEY16"/>
      <c r="EEZ16"/>
      <c r="EFA16"/>
      <c r="EFB16"/>
      <c r="EFC16"/>
      <c r="EFD16"/>
      <c r="EFE16"/>
      <c r="EFF16"/>
      <c r="EFG16"/>
      <c r="EFH16"/>
      <c r="EFI16"/>
      <c r="EFJ16"/>
      <c r="EFK16"/>
      <c r="EFL16"/>
      <c r="EFM16"/>
      <c r="EFN16"/>
      <c r="EFO16"/>
      <c r="EFP16"/>
      <c r="EFQ16"/>
      <c r="EFR16"/>
      <c r="EFS16"/>
      <c r="EFT16"/>
      <c r="EFU16"/>
      <c r="EFV16"/>
      <c r="EFW16"/>
      <c r="EFX16"/>
      <c r="EFY16"/>
      <c r="EFZ16"/>
      <c r="EGA16"/>
      <c r="EGB16"/>
      <c r="EGC16"/>
      <c r="EGD16"/>
      <c r="EGE16"/>
      <c r="EGF16"/>
      <c r="EGG16"/>
      <c r="EGH16"/>
      <c r="EGI16"/>
      <c r="EGJ16"/>
      <c r="EGK16"/>
      <c r="EGL16"/>
      <c r="EGM16"/>
      <c r="EGN16"/>
      <c r="EGO16"/>
      <c r="EGP16"/>
      <c r="EGQ16"/>
      <c r="EGR16"/>
      <c r="EGS16"/>
      <c r="EGT16"/>
      <c r="EGU16"/>
      <c r="EGV16"/>
      <c r="EGW16"/>
      <c r="EGX16"/>
      <c r="EGY16"/>
      <c r="EGZ16"/>
      <c r="EHA16"/>
      <c r="EHB16"/>
      <c r="EHC16"/>
      <c r="EHD16"/>
      <c r="EHE16"/>
      <c r="EHF16"/>
      <c r="EHG16"/>
      <c r="EHH16"/>
      <c r="EHI16"/>
      <c r="EHJ16"/>
      <c r="EHK16"/>
      <c r="EHL16"/>
      <c r="EHM16"/>
      <c r="EHN16"/>
      <c r="EHO16"/>
      <c r="EHP16"/>
      <c r="EHQ16"/>
      <c r="EHR16"/>
      <c r="EHS16"/>
      <c r="EHT16"/>
      <c r="EHU16"/>
      <c r="EHV16"/>
      <c r="EHW16"/>
      <c r="EHX16"/>
      <c r="EHY16"/>
      <c r="EHZ16"/>
      <c r="EIA16"/>
      <c r="EIB16"/>
      <c r="EIC16"/>
      <c r="EID16"/>
      <c r="EIE16"/>
      <c r="EIF16"/>
      <c r="EIG16"/>
      <c r="EIH16"/>
      <c r="EII16"/>
      <c r="EIJ16"/>
      <c r="EIK16"/>
      <c r="EIL16"/>
      <c r="EIM16"/>
      <c r="EIN16"/>
      <c r="EIO16"/>
      <c r="EIP16"/>
      <c r="EIQ16"/>
      <c r="EIR16"/>
      <c r="EIS16"/>
      <c r="EIT16"/>
      <c r="EIU16"/>
      <c r="EIV16"/>
      <c r="EIW16"/>
      <c r="EIX16"/>
      <c r="EIY16"/>
      <c r="EIZ16"/>
      <c r="EJA16"/>
      <c r="EJB16"/>
      <c r="EJC16"/>
      <c r="EJD16"/>
      <c r="EJE16"/>
      <c r="EJF16"/>
      <c r="EJG16"/>
      <c r="EJH16"/>
      <c r="EJI16"/>
      <c r="EJJ16"/>
      <c r="EJK16"/>
      <c r="EJL16"/>
      <c r="EJM16"/>
      <c r="EJN16"/>
      <c r="EJO16"/>
      <c r="EJP16"/>
      <c r="EJQ16"/>
      <c r="EJR16"/>
      <c r="EJS16"/>
      <c r="EJT16"/>
      <c r="EJU16"/>
      <c r="EJV16"/>
      <c r="EJW16"/>
      <c r="EJX16"/>
      <c r="EJY16"/>
      <c r="EJZ16"/>
      <c r="EKA16"/>
      <c r="EKB16"/>
      <c r="EKC16"/>
      <c r="EKD16"/>
      <c r="EKE16"/>
      <c r="EKF16"/>
      <c r="EKG16"/>
      <c r="EKH16"/>
      <c r="EKI16"/>
      <c r="EKJ16"/>
      <c r="EKK16"/>
      <c r="EKL16"/>
      <c r="EKM16"/>
      <c r="EKN16"/>
      <c r="EKO16"/>
      <c r="EKP16"/>
      <c r="EKQ16"/>
      <c r="EKR16"/>
      <c r="EKS16"/>
      <c r="EKT16"/>
      <c r="EKU16"/>
      <c r="EKV16"/>
      <c r="EKW16"/>
      <c r="EKX16"/>
      <c r="EKY16"/>
      <c r="EKZ16"/>
      <c r="ELA16"/>
      <c r="ELB16"/>
      <c r="ELC16"/>
      <c r="ELD16"/>
      <c r="ELE16"/>
      <c r="ELF16"/>
      <c r="ELG16"/>
      <c r="ELH16"/>
      <c r="ELI16"/>
      <c r="ELJ16"/>
      <c r="ELK16"/>
      <c r="ELL16"/>
      <c r="ELM16"/>
      <c r="ELN16"/>
      <c r="ELO16"/>
      <c r="ELP16"/>
      <c r="ELQ16"/>
      <c r="ELR16"/>
      <c r="ELS16"/>
      <c r="ELT16"/>
      <c r="ELU16"/>
      <c r="ELV16"/>
      <c r="ELW16"/>
      <c r="ELX16"/>
      <c r="ELY16"/>
      <c r="ELZ16"/>
      <c r="EMA16"/>
      <c r="EMB16"/>
      <c r="EMC16"/>
      <c r="EMD16"/>
      <c r="EME16"/>
      <c r="EMF16"/>
      <c r="EMG16"/>
      <c r="EMH16"/>
      <c r="EMI16"/>
      <c r="EMJ16"/>
      <c r="EMK16"/>
      <c r="EML16"/>
      <c r="EMM16"/>
      <c r="EMN16"/>
      <c r="EMO16"/>
      <c r="EMP16"/>
      <c r="EMQ16"/>
      <c r="EMR16"/>
      <c r="EMS16"/>
      <c r="EMT16"/>
      <c r="EMU16"/>
      <c r="EMV16"/>
      <c r="EMW16"/>
      <c r="EMX16"/>
      <c r="EMY16"/>
      <c r="EMZ16"/>
      <c r="ENA16"/>
      <c r="ENB16"/>
      <c r="ENC16"/>
      <c r="END16"/>
      <c r="ENE16"/>
      <c r="ENF16"/>
      <c r="ENG16"/>
      <c r="ENH16"/>
      <c r="ENI16"/>
      <c r="ENJ16"/>
      <c r="ENK16"/>
      <c r="ENL16"/>
      <c r="ENM16"/>
      <c r="ENN16"/>
      <c r="ENO16"/>
      <c r="ENP16"/>
      <c r="ENQ16"/>
      <c r="ENR16"/>
      <c r="ENS16"/>
      <c r="ENT16"/>
      <c r="ENU16"/>
      <c r="ENV16"/>
      <c r="ENW16"/>
      <c r="ENX16"/>
      <c r="ENY16"/>
      <c r="ENZ16"/>
      <c r="EOA16"/>
      <c r="EOB16"/>
      <c r="EOC16"/>
      <c r="EOD16"/>
      <c r="EOE16"/>
      <c r="EOF16"/>
      <c r="EOG16"/>
      <c r="EOH16"/>
      <c r="EOI16"/>
      <c r="EOJ16"/>
      <c r="EOK16"/>
      <c r="EOL16"/>
      <c r="EOM16"/>
      <c r="EON16"/>
      <c r="EOO16"/>
      <c r="EOP16"/>
      <c r="EOQ16"/>
      <c r="EOR16"/>
      <c r="EOS16"/>
      <c r="EOT16"/>
      <c r="EOU16"/>
      <c r="EOV16"/>
      <c r="EOW16"/>
      <c r="EOX16"/>
      <c r="EOY16"/>
      <c r="EOZ16"/>
      <c r="EPA16"/>
      <c r="EPB16"/>
      <c r="EPC16"/>
      <c r="EPD16"/>
      <c r="EPE16"/>
      <c r="EPF16"/>
      <c r="EPG16"/>
      <c r="EPH16"/>
      <c r="EPI16"/>
      <c r="EPJ16"/>
      <c r="EPK16"/>
      <c r="EPL16"/>
      <c r="EPM16"/>
      <c r="EPN16"/>
      <c r="EPO16"/>
      <c r="EPP16"/>
      <c r="EPQ16"/>
      <c r="EPR16"/>
      <c r="EPS16"/>
      <c r="EPT16"/>
      <c r="EPU16"/>
      <c r="EPV16"/>
      <c r="EPW16"/>
      <c r="EPX16"/>
      <c r="EPY16"/>
      <c r="EPZ16"/>
      <c r="EQA16"/>
      <c r="EQB16"/>
      <c r="EQC16"/>
      <c r="EQD16"/>
      <c r="EQE16"/>
      <c r="EQF16"/>
      <c r="EQG16"/>
      <c r="EQH16"/>
      <c r="EQI16"/>
      <c r="EQJ16"/>
      <c r="EQK16"/>
      <c r="EQL16"/>
      <c r="EQM16"/>
      <c r="EQN16"/>
      <c r="EQO16"/>
      <c r="EQP16"/>
      <c r="EQQ16"/>
      <c r="EQR16"/>
      <c r="EQS16"/>
      <c r="EQT16"/>
      <c r="EQU16"/>
      <c r="EQV16"/>
      <c r="EQW16"/>
      <c r="EQX16"/>
      <c r="EQY16"/>
      <c r="EQZ16"/>
      <c r="ERA16"/>
      <c r="ERB16"/>
      <c r="ERC16"/>
      <c r="ERD16"/>
      <c r="ERE16"/>
      <c r="ERF16"/>
      <c r="ERG16"/>
      <c r="ERH16"/>
      <c r="ERI16"/>
      <c r="ERJ16"/>
      <c r="ERK16"/>
      <c r="ERL16"/>
      <c r="ERM16"/>
      <c r="ERN16"/>
      <c r="ERO16"/>
      <c r="ERP16"/>
      <c r="ERQ16"/>
      <c r="ERR16"/>
      <c r="ERS16"/>
      <c r="ERT16"/>
      <c r="ERU16"/>
      <c r="ERV16"/>
      <c r="ERW16"/>
      <c r="ERX16"/>
      <c r="ERY16"/>
      <c r="ERZ16"/>
      <c r="ESA16"/>
      <c r="ESB16"/>
      <c r="ESC16"/>
      <c r="ESD16"/>
      <c r="ESE16"/>
      <c r="ESF16"/>
      <c r="ESG16"/>
      <c r="ESH16"/>
      <c r="ESI16"/>
      <c r="ESJ16"/>
      <c r="ESK16"/>
      <c r="ESL16"/>
      <c r="ESM16"/>
      <c r="ESN16"/>
      <c r="ESO16"/>
      <c r="ESP16"/>
      <c r="ESQ16"/>
      <c r="ESR16"/>
      <c r="ESS16"/>
      <c r="EST16"/>
      <c r="ESU16"/>
      <c r="ESV16"/>
      <c r="ESW16"/>
      <c r="ESX16"/>
      <c r="ESY16"/>
      <c r="ESZ16"/>
      <c r="ETA16"/>
      <c r="ETB16"/>
      <c r="ETC16"/>
      <c r="ETD16"/>
      <c r="ETE16"/>
      <c r="ETF16"/>
      <c r="ETG16"/>
      <c r="ETH16"/>
      <c r="ETI16"/>
      <c r="ETJ16"/>
      <c r="ETK16"/>
      <c r="ETL16"/>
      <c r="ETM16"/>
      <c r="ETN16"/>
      <c r="ETO16"/>
      <c r="ETP16"/>
      <c r="ETQ16"/>
      <c r="ETR16"/>
      <c r="ETS16"/>
      <c r="ETT16"/>
      <c r="ETU16"/>
      <c r="ETV16"/>
      <c r="ETW16"/>
      <c r="ETX16"/>
      <c r="ETY16"/>
      <c r="ETZ16"/>
      <c r="EUA16"/>
      <c r="EUB16"/>
      <c r="EUC16"/>
      <c r="EUD16"/>
      <c r="EUE16"/>
      <c r="EUF16"/>
      <c r="EUG16"/>
      <c r="EUH16"/>
      <c r="EUI16"/>
      <c r="EUJ16"/>
      <c r="EUK16"/>
      <c r="EUL16"/>
      <c r="EUM16"/>
      <c r="EUN16"/>
      <c r="EUO16"/>
      <c r="EUP16"/>
      <c r="EUQ16"/>
      <c r="EUR16"/>
      <c r="EUS16"/>
      <c r="EUT16"/>
      <c r="EUU16"/>
      <c r="EUV16"/>
      <c r="EUW16"/>
      <c r="EUX16"/>
      <c r="EUY16"/>
      <c r="EUZ16"/>
      <c r="EVA16"/>
      <c r="EVB16"/>
      <c r="EVC16"/>
      <c r="EVD16"/>
      <c r="EVE16"/>
      <c r="EVF16"/>
      <c r="EVG16"/>
      <c r="EVH16"/>
      <c r="EVI16"/>
      <c r="EVJ16"/>
      <c r="EVK16"/>
      <c r="EVL16"/>
      <c r="EVM16"/>
      <c r="EVN16"/>
      <c r="EVO16"/>
      <c r="EVP16"/>
      <c r="EVQ16"/>
      <c r="EVR16"/>
      <c r="EVS16"/>
      <c r="EVT16"/>
      <c r="EVU16"/>
      <c r="EVV16"/>
      <c r="EVW16"/>
      <c r="EVX16"/>
      <c r="EVY16"/>
      <c r="EVZ16"/>
      <c r="EWA16"/>
      <c r="EWB16"/>
      <c r="EWC16"/>
      <c r="EWD16"/>
      <c r="EWE16"/>
      <c r="EWF16"/>
      <c r="EWG16"/>
      <c r="EWH16"/>
      <c r="EWI16"/>
      <c r="EWJ16"/>
      <c r="EWK16"/>
      <c r="EWL16"/>
      <c r="EWM16"/>
      <c r="EWN16"/>
      <c r="EWO16"/>
      <c r="EWP16"/>
      <c r="EWQ16"/>
      <c r="EWR16"/>
      <c r="EWS16"/>
      <c r="EWT16"/>
      <c r="EWU16"/>
      <c r="EWV16"/>
      <c r="EWW16"/>
      <c r="EWX16"/>
      <c r="EWY16"/>
      <c r="EWZ16"/>
      <c r="EXA16"/>
      <c r="EXB16"/>
      <c r="EXC16"/>
      <c r="EXD16"/>
      <c r="EXE16"/>
      <c r="EXF16"/>
      <c r="EXG16"/>
      <c r="EXH16"/>
      <c r="EXI16"/>
      <c r="EXJ16"/>
      <c r="EXK16"/>
      <c r="EXL16"/>
      <c r="EXM16"/>
      <c r="EXN16"/>
      <c r="EXO16"/>
      <c r="EXP16"/>
      <c r="EXQ16"/>
      <c r="EXR16"/>
      <c r="EXS16"/>
      <c r="EXT16"/>
      <c r="EXU16"/>
      <c r="EXV16"/>
      <c r="EXW16"/>
      <c r="EXX16"/>
      <c r="EXY16"/>
      <c r="EXZ16"/>
      <c r="EYA16"/>
      <c r="EYB16"/>
      <c r="EYC16"/>
      <c r="EYD16"/>
      <c r="EYE16"/>
      <c r="EYF16"/>
      <c r="EYG16"/>
      <c r="EYH16"/>
      <c r="EYI16"/>
      <c r="EYJ16"/>
      <c r="EYK16"/>
      <c r="EYL16"/>
      <c r="EYM16"/>
      <c r="EYN16"/>
      <c r="EYO16"/>
      <c r="EYP16"/>
      <c r="EYQ16"/>
      <c r="EYR16"/>
      <c r="EYS16"/>
      <c r="EYT16"/>
      <c r="EYU16"/>
      <c r="EYV16"/>
      <c r="EYW16"/>
      <c r="EYX16"/>
      <c r="EYY16"/>
      <c r="EYZ16"/>
      <c r="EZA16"/>
      <c r="EZB16"/>
      <c r="EZC16"/>
      <c r="EZD16"/>
      <c r="EZE16"/>
      <c r="EZF16"/>
      <c r="EZG16"/>
      <c r="EZH16"/>
      <c r="EZI16"/>
      <c r="EZJ16"/>
      <c r="EZK16"/>
      <c r="EZL16"/>
      <c r="EZM16"/>
      <c r="EZN16"/>
      <c r="EZO16"/>
      <c r="EZP16"/>
      <c r="EZQ16"/>
      <c r="EZR16"/>
      <c r="EZS16"/>
      <c r="EZT16"/>
      <c r="EZU16"/>
      <c r="EZV16"/>
      <c r="EZW16"/>
      <c r="EZX16"/>
      <c r="EZY16"/>
      <c r="EZZ16"/>
      <c r="FAA16"/>
      <c r="FAB16"/>
      <c r="FAC16"/>
      <c r="FAD16"/>
      <c r="FAE16"/>
      <c r="FAF16"/>
      <c r="FAG16"/>
      <c r="FAH16"/>
      <c r="FAI16"/>
      <c r="FAJ16"/>
      <c r="FAK16"/>
      <c r="FAL16"/>
      <c r="FAM16"/>
      <c r="FAN16"/>
      <c r="FAO16"/>
      <c r="FAP16"/>
      <c r="FAQ16"/>
      <c r="FAR16"/>
      <c r="FAS16"/>
      <c r="FAT16"/>
      <c r="FAU16"/>
      <c r="FAV16"/>
      <c r="FAW16"/>
      <c r="FAX16"/>
      <c r="FAY16"/>
      <c r="FAZ16"/>
      <c r="FBA16"/>
      <c r="FBB16"/>
      <c r="FBC16"/>
      <c r="FBD16"/>
      <c r="FBE16"/>
      <c r="FBF16"/>
      <c r="FBG16"/>
      <c r="FBH16"/>
      <c r="FBI16"/>
      <c r="FBJ16"/>
      <c r="FBK16"/>
      <c r="FBL16"/>
      <c r="FBM16"/>
      <c r="FBN16"/>
      <c r="FBO16"/>
      <c r="FBP16"/>
      <c r="FBQ16"/>
      <c r="FBR16"/>
      <c r="FBS16"/>
      <c r="FBT16"/>
      <c r="FBU16"/>
      <c r="FBV16"/>
      <c r="FBW16"/>
      <c r="FBX16"/>
      <c r="FBY16"/>
      <c r="FBZ16"/>
      <c r="FCA16"/>
      <c r="FCB16"/>
      <c r="FCC16"/>
      <c r="FCD16"/>
      <c r="FCE16"/>
      <c r="FCF16"/>
      <c r="FCG16"/>
      <c r="FCH16"/>
      <c r="FCI16"/>
      <c r="FCJ16"/>
      <c r="FCK16"/>
      <c r="FCL16"/>
      <c r="FCM16"/>
      <c r="FCN16"/>
      <c r="FCO16"/>
      <c r="FCP16"/>
      <c r="FCQ16"/>
      <c r="FCR16"/>
      <c r="FCS16"/>
      <c r="FCT16"/>
      <c r="FCU16"/>
      <c r="FCV16"/>
      <c r="FCW16"/>
      <c r="FCX16"/>
      <c r="FCY16"/>
      <c r="FCZ16"/>
      <c r="FDA16"/>
      <c r="FDB16"/>
      <c r="FDC16"/>
      <c r="FDD16"/>
      <c r="FDE16"/>
      <c r="FDF16"/>
      <c r="FDG16"/>
      <c r="FDH16"/>
      <c r="FDI16"/>
      <c r="FDJ16"/>
      <c r="FDK16"/>
      <c r="FDL16"/>
      <c r="FDM16"/>
      <c r="FDN16"/>
      <c r="FDO16"/>
      <c r="FDP16"/>
      <c r="FDQ16"/>
      <c r="FDR16"/>
      <c r="FDS16"/>
      <c r="FDT16"/>
      <c r="FDU16"/>
      <c r="FDV16"/>
      <c r="FDW16"/>
      <c r="FDX16"/>
      <c r="FDY16"/>
      <c r="FDZ16"/>
      <c r="FEA16"/>
      <c r="FEB16"/>
      <c r="FEC16"/>
      <c r="FED16"/>
      <c r="FEE16"/>
      <c r="FEF16"/>
      <c r="FEG16"/>
      <c r="FEH16"/>
      <c r="FEI16"/>
      <c r="FEJ16"/>
      <c r="FEK16"/>
      <c r="FEL16"/>
      <c r="FEM16"/>
      <c r="FEN16"/>
      <c r="FEO16"/>
      <c r="FEP16"/>
      <c r="FEQ16"/>
      <c r="FER16"/>
      <c r="FES16"/>
      <c r="FET16"/>
      <c r="FEU16"/>
      <c r="FEV16"/>
      <c r="FEW16"/>
      <c r="FEX16"/>
      <c r="FEY16"/>
      <c r="FEZ16"/>
      <c r="FFA16"/>
      <c r="FFB16"/>
      <c r="FFC16"/>
      <c r="FFD16"/>
      <c r="FFE16"/>
      <c r="FFF16"/>
      <c r="FFG16"/>
      <c r="FFH16"/>
      <c r="FFI16"/>
      <c r="FFJ16"/>
      <c r="FFK16"/>
      <c r="FFL16"/>
      <c r="FFM16"/>
      <c r="FFN16"/>
      <c r="FFO16"/>
      <c r="FFP16"/>
      <c r="FFQ16"/>
      <c r="FFR16"/>
      <c r="FFS16"/>
      <c r="FFT16"/>
      <c r="FFU16"/>
      <c r="FFV16"/>
      <c r="FFW16"/>
      <c r="FFX16"/>
      <c r="FFY16"/>
      <c r="FFZ16"/>
      <c r="FGA16"/>
      <c r="FGB16"/>
      <c r="FGC16"/>
      <c r="FGD16"/>
      <c r="FGE16"/>
      <c r="FGF16"/>
      <c r="FGG16"/>
      <c r="FGH16"/>
      <c r="FGI16"/>
      <c r="FGJ16"/>
      <c r="FGK16"/>
      <c r="FGL16"/>
      <c r="FGM16"/>
      <c r="FGN16"/>
      <c r="FGO16"/>
      <c r="FGP16"/>
      <c r="FGQ16"/>
      <c r="FGR16"/>
      <c r="FGS16"/>
      <c r="FGT16"/>
      <c r="FGU16"/>
      <c r="FGV16"/>
      <c r="FGW16"/>
      <c r="FGX16"/>
      <c r="FGY16"/>
      <c r="FGZ16"/>
      <c r="FHA16"/>
      <c r="FHB16"/>
      <c r="FHC16"/>
      <c r="FHD16"/>
      <c r="FHE16"/>
      <c r="FHF16"/>
      <c r="FHG16"/>
      <c r="FHH16"/>
      <c r="FHI16"/>
      <c r="FHJ16"/>
      <c r="FHK16"/>
      <c r="FHL16"/>
      <c r="FHM16"/>
      <c r="FHN16"/>
      <c r="FHO16"/>
      <c r="FHP16"/>
      <c r="FHQ16"/>
      <c r="FHR16"/>
      <c r="FHS16"/>
      <c r="FHT16"/>
      <c r="FHU16"/>
      <c r="FHV16"/>
      <c r="FHW16"/>
      <c r="FHX16"/>
      <c r="FHY16"/>
      <c r="FHZ16"/>
      <c r="FIA16"/>
      <c r="FIB16"/>
      <c r="FIC16"/>
      <c r="FID16"/>
      <c r="FIE16"/>
      <c r="FIF16"/>
      <c r="FIG16"/>
      <c r="FIH16"/>
      <c r="FII16"/>
      <c r="FIJ16"/>
      <c r="FIK16"/>
      <c r="FIL16"/>
      <c r="FIM16"/>
      <c r="FIN16"/>
      <c r="FIO16"/>
      <c r="FIP16"/>
      <c r="FIQ16"/>
      <c r="FIR16"/>
      <c r="FIS16"/>
      <c r="FIT16"/>
      <c r="FIU16"/>
      <c r="FIV16"/>
      <c r="FIW16"/>
      <c r="FIX16"/>
      <c r="FIY16"/>
      <c r="FIZ16"/>
      <c r="FJA16"/>
      <c r="FJB16"/>
      <c r="FJC16"/>
      <c r="FJD16"/>
      <c r="FJE16"/>
      <c r="FJF16"/>
      <c r="FJG16"/>
      <c r="FJH16"/>
      <c r="FJI16"/>
      <c r="FJJ16"/>
      <c r="FJK16"/>
      <c r="FJL16"/>
      <c r="FJM16"/>
      <c r="FJN16"/>
      <c r="FJO16"/>
      <c r="FJP16"/>
      <c r="FJQ16"/>
      <c r="FJR16"/>
      <c r="FJS16"/>
      <c r="FJT16"/>
      <c r="FJU16"/>
      <c r="FJV16"/>
      <c r="FJW16"/>
      <c r="FJX16"/>
      <c r="FJY16"/>
      <c r="FJZ16"/>
      <c r="FKA16"/>
      <c r="FKB16"/>
      <c r="FKC16"/>
      <c r="FKD16"/>
      <c r="FKE16"/>
      <c r="FKF16"/>
      <c r="FKG16"/>
      <c r="FKH16"/>
      <c r="FKI16"/>
      <c r="FKJ16"/>
      <c r="FKK16"/>
      <c r="FKL16"/>
      <c r="FKM16"/>
      <c r="FKN16"/>
      <c r="FKO16"/>
      <c r="FKP16"/>
      <c r="FKQ16"/>
      <c r="FKR16"/>
      <c r="FKS16"/>
      <c r="FKT16"/>
      <c r="FKU16"/>
      <c r="FKV16"/>
      <c r="FKW16"/>
      <c r="FKX16"/>
      <c r="FKY16"/>
      <c r="FKZ16"/>
      <c r="FLA16"/>
      <c r="FLB16"/>
      <c r="FLC16"/>
      <c r="FLD16"/>
      <c r="FLE16"/>
      <c r="FLF16"/>
      <c r="FLG16"/>
      <c r="FLH16"/>
      <c r="FLI16"/>
      <c r="FLJ16"/>
      <c r="FLK16"/>
      <c r="FLL16"/>
      <c r="FLM16"/>
      <c r="FLN16"/>
      <c r="FLO16"/>
      <c r="FLP16"/>
      <c r="FLQ16"/>
      <c r="FLR16"/>
      <c r="FLS16"/>
      <c r="FLT16"/>
      <c r="FLU16"/>
      <c r="FLV16"/>
      <c r="FLW16"/>
      <c r="FLX16"/>
      <c r="FLY16"/>
      <c r="FLZ16"/>
      <c r="FMA16"/>
      <c r="FMB16"/>
      <c r="FMC16"/>
      <c r="FMD16"/>
      <c r="FME16"/>
      <c r="FMF16"/>
      <c r="FMG16"/>
      <c r="FMH16"/>
      <c r="FMI16"/>
      <c r="FMJ16"/>
      <c r="FMK16"/>
      <c r="FML16"/>
      <c r="FMM16"/>
      <c r="FMN16"/>
      <c r="FMO16"/>
      <c r="FMP16"/>
      <c r="FMQ16"/>
      <c r="FMR16"/>
      <c r="FMS16"/>
      <c r="FMT16"/>
      <c r="FMU16"/>
      <c r="FMV16"/>
      <c r="FMW16"/>
      <c r="FMX16"/>
      <c r="FMY16"/>
      <c r="FMZ16"/>
      <c r="FNA16"/>
      <c r="FNB16"/>
      <c r="FNC16"/>
      <c r="FND16"/>
      <c r="FNE16"/>
      <c r="FNF16"/>
      <c r="FNG16"/>
      <c r="FNH16"/>
      <c r="FNI16"/>
      <c r="FNJ16"/>
      <c r="FNK16"/>
      <c r="FNL16"/>
      <c r="FNM16"/>
      <c r="FNN16"/>
      <c r="FNO16"/>
      <c r="FNP16"/>
      <c r="FNQ16"/>
      <c r="FNR16"/>
      <c r="FNS16"/>
      <c r="FNT16"/>
      <c r="FNU16"/>
      <c r="FNV16"/>
      <c r="FNW16"/>
      <c r="FNX16"/>
      <c r="FNY16"/>
      <c r="FNZ16"/>
      <c r="FOA16"/>
      <c r="FOB16"/>
      <c r="FOC16"/>
      <c r="FOD16"/>
      <c r="FOE16"/>
      <c r="FOF16"/>
      <c r="FOG16"/>
      <c r="FOH16"/>
      <c r="FOI16"/>
      <c r="FOJ16"/>
      <c r="FOK16"/>
      <c r="FOL16"/>
      <c r="FOM16"/>
      <c r="FON16"/>
      <c r="FOO16"/>
      <c r="FOP16"/>
      <c r="FOQ16"/>
      <c r="FOR16"/>
      <c r="FOS16"/>
      <c r="FOT16"/>
      <c r="FOU16"/>
      <c r="FOV16"/>
      <c r="FOW16"/>
      <c r="FOX16"/>
      <c r="FOY16"/>
      <c r="FOZ16"/>
      <c r="FPA16"/>
      <c r="FPB16"/>
      <c r="FPC16"/>
      <c r="FPD16"/>
      <c r="FPE16"/>
      <c r="FPF16"/>
      <c r="FPG16"/>
      <c r="FPH16"/>
      <c r="FPI16"/>
      <c r="FPJ16"/>
      <c r="FPK16"/>
      <c r="FPL16"/>
      <c r="FPM16"/>
      <c r="FPN16"/>
      <c r="FPO16"/>
      <c r="FPP16"/>
      <c r="FPQ16"/>
      <c r="FPR16"/>
      <c r="FPS16"/>
      <c r="FPT16"/>
      <c r="FPU16"/>
      <c r="FPV16"/>
      <c r="FPW16"/>
      <c r="FPX16"/>
      <c r="FPY16"/>
      <c r="FPZ16"/>
      <c r="FQA16"/>
      <c r="FQB16"/>
      <c r="FQC16"/>
      <c r="FQD16"/>
      <c r="FQE16"/>
      <c r="FQF16"/>
      <c r="FQG16"/>
      <c r="FQH16"/>
      <c r="FQI16"/>
      <c r="FQJ16"/>
      <c r="FQK16"/>
      <c r="FQL16"/>
      <c r="FQM16"/>
      <c r="FQN16"/>
      <c r="FQO16"/>
      <c r="FQP16"/>
      <c r="FQQ16"/>
      <c r="FQR16"/>
      <c r="FQS16"/>
      <c r="FQT16"/>
      <c r="FQU16"/>
      <c r="FQV16"/>
      <c r="FQW16"/>
      <c r="FQX16"/>
      <c r="FQY16"/>
      <c r="FQZ16"/>
      <c r="FRA16"/>
      <c r="FRB16"/>
      <c r="FRC16"/>
      <c r="FRD16"/>
      <c r="FRE16"/>
      <c r="FRF16"/>
      <c r="FRG16"/>
      <c r="FRH16"/>
      <c r="FRI16"/>
      <c r="FRJ16"/>
      <c r="FRK16"/>
      <c r="FRL16"/>
      <c r="FRM16"/>
      <c r="FRN16"/>
      <c r="FRO16"/>
      <c r="FRP16"/>
      <c r="FRQ16"/>
      <c r="FRR16"/>
      <c r="FRS16"/>
      <c r="FRT16"/>
      <c r="FRU16"/>
      <c r="FRV16"/>
      <c r="FRW16"/>
      <c r="FRX16"/>
      <c r="FRY16"/>
      <c r="FRZ16"/>
      <c r="FSA16"/>
      <c r="FSB16"/>
      <c r="FSC16"/>
      <c r="FSD16"/>
      <c r="FSE16"/>
      <c r="FSF16"/>
      <c r="FSG16"/>
      <c r="FSH16"/>
      <c r="FSI16"/>
      <c r="FSJ16"/>
      <c r="FSK16"/>
      <c r="FSL16"/>
      <c r="FSM16"/>
      <c r="FSN16"/>
      <c r="FSO16"/>
      <c r="FSP16"/>
      <c r="FSQ16"/>
      <c r="FSR16"/>
      <c r="FSS16"/>
      <c r="FST16"/>
      <c r="FSU16"/>
      <c r="FSV16"/>
      <c r="FSW16"/>
      <c r="FSX16"/>
      <c r="FSY16"/>
      <c r="FSZ16"/>
      <c r="FTA16"/>
      <c r="FTB16"/>
      <c r="FTC16"/>
      <c r="FTD16"/>
      <c r="FTE16"/>
      <c r="FTF16"/>
      <c r="FTG16"/>
      <c r="FTH16"/>
      <c r="FTI16"/>
      <c r="FTJ16"/>
      <c r="FTK16"/>
      <c r="FTL16"/>
      <c r="FTM16"/>
      <c r="FTN16"/>
      <c r="FTO16"/>
      <c r="FTP16"/>
      <c r="FTQ16"/>
      <c r="FTR16"/>
      <c r="FTS16"/>
      <c r="FTT16"/>
      <c r="FTU16"/>
      <c r="FTV16"/>
      <c r="FTW16"/>
      <c r="FTX16"/>
      <c r="FTY16"/>
      <c r="FTZ16"/>
      <c r="FUA16"/>
      <c r="FUB16"/>
      <c r="FUC16"/>
      <c r="FUD16"/>
      <c r="FUE16"/>
      <c r="FUF16"/>
      <c r="FUG16"/>
      <c r="FUH16"/>
      <c r="FUI16"/>
      <c r="FUJ16"/>
      <c r="FUK16"/>
      <c r="FUL16"/>
      <c r="FUM16"/>
      <c r="FUN16"/>
      <c r="FUO16"/>
      <c r="FUP16"/>
      <c r="FUQ16"/>
      <c r="FUR16"/>
      <c r="FUS16"/>
      <c r="FUT16"/>
      <c r="FUU16"/>
      <c r="FUV16"/>
      <c r="FUW16"/>
      <c r="FUX16"/>
      <c r="FUY16"/>
      <c r="FUZ16"/>
      <c r="FVA16"/>
      <c r="FVB16"/>
      <c r="FVC16"/>
      <c r="FVD16"/>
      <c r="FVE16"/>
      <c r="FVF16"/>
      <c r="FVG16"/>
      <c r="FVH16"/>
      <c r="FVI16"/>
      <c r="FVJ16"/>
      <c r="FVK16"/>
      <c r="FVL16"/>
      <c r="FVM16"/>
      <c r="FVN16"/>
      <c r="FVO16"/>
      <c r="FVP16"/>
      <c r="FVQ16"/>
      <c r="FVR16"/>
      <c r="FVS16"/>
      <c r="FVT16"/>
      <c r="FVU16"/>
      <c r="FVV16"/>
      <c r="FVW16"/>
      <c r="FVX16"/>
      <c r="FVY16"/>
      <c r="FVZ16"/>
      <c r="FWA16"/>
      <c r="FWB16"/>
      <c r="FWC16"/>
      <c r="FWD16"/>
      <c r="FWE16"/>
      <c r="FWF16"/>
      <c r="FWG16"/>
      <c r="FWH16"/>
      <c r="FWI16"/>
      <c r="FWJ16"/>
      <c r="FWK16"/>
      <c r="FWL16"/>
      <c r="FWM16"/>
      <c r="FWN16"/>
      <c r="FWO16"/>
      <c r="FWP16"/>
      <c r="FWQ16"/>
      <c r="FWR16"/>
      <c r="FWS16"/>
      <c r="FWT16"/>
      <c r="FWU16"/>
      <c r="FWV16"/>
      <c r="FWW16"/>
      <c r="FWX16"/>
      <c r="FWY16"/>
      <c r="FWZ16"/>
      <c r="FXA16"/>
      <c r="FXB16"/>
      <c r="FXC16"/>
      <c r="FXD16"/>
      <c r="FXE16"/>
      <c r="FXF16"/>
      <c r="FXG16"/>
      <c r="FXH16"/>
      <c r="FXI16"/>
      <c r="FXJ16"/>
      <c r="FXK16"/>
      <c r="FXL16"/>
      <c r="FXM16"/>
      <c r="FXN16"/>
      <c r="FXO16"/>
      <c r="FXP16"/>
      <c r="FXQ16"/>
      <c r="FXR16"/>
      <c r="FXS16"/>
      <c r="FXT16"/>
      <c r="FXU16"/>
      <c r="FXV16"/>
      <c r="FXW16"/>
      <c r="FXX16"/>
      <c r="FXY16"/>
      <c r="FXZ16"/>
      <c r="FYA16"/>
      <c r="FYB16"/>
      <c r="FYC16"/>
      <c r="FYD16"/>
      <c r="FYE16"/>
      <c r="FYF16"/>
      <c r="FYG16"/>
      <c r="FYH16"/>
      <c r="FYI16"/>
      <c r="FYJ16"/>
      <c r="FYK16"/>
      <c r="FYL16"/>
      <c r="FYM16"/>
      <c r="FYN16"/>
      <c r="FYO16"/>
      <c r="FYP16"/>
      <c r="FYQ16"/>
      <c r="FYR16"/>
      <c r="FYS16"/>
      <c r="FYT16"/>
      <c r="FYU16"/>
      <c r="FYV16"/>
      <c r="FYW16"/>
      <c r="FYX16"/>
      <c r="FYY16"/>
      <c r="FYZ16"/>
      <c r="FZA16"/>
      <c r="FZB16"/>
      <c r="FZC16"/>
      <c r="FZD16"/>
      <c r="FZE16"/>
      <c r="FZF16"/>
      <c r="FZG16"/>
      <c r="FZH16"/>
      <c r="FZI16"/>
      <c r="FZJ16"/>
      <c r="FZK16"/>
      <c r="FZL16"/>
      <c r="FZM16"/>
      <c r="FZN16"/>
      <c r="FZO16"/>
      <c r="FZP16"/>
      <c r="FZQ16"/>
      <c r="FZR16"/>
      <c r="FZS16"/>
      <c r="FZT16"/>
      <c r="FZU16"/>
      <c r="FZV16"/>
      <c r="FZW16"/>
      <c r="FZX16"/>
      <c r="FZY16"/>
      <c r="FZZ16"/>
      <c r="GAA16"/>
      <c r="GAB16"/>
      <c r="GAC16"/>
      <c r="GAD16"/>
      <c r="GAE16"/>
      <c r="GAF16"/>
      <c r="GAG16"/>
      <c r="GAH16"/>
      <c r="GAI16"/>
      <c r="GAJ16"/>
      <c r="GAK16"/>
      <c r="GAL16"/>
      <c r="GAM16"/>
      <c r="GAN16"/>
      <c r="GAO16"/>
      <c r="GAP16"/>
      <c r="GAQ16"/>
      <c r="GAR16"/>
      <c r="GAS16"/>
      <c r="GAT16"/>
      <c r="GAU16"/>
      <c r="GAV16"/>
      <c r="GAW16"/>
      <c r="GAX16"/>
      <c r="GAY16"/>
      <c r="GAZ16"/>
      <c r="GBA16"/>
      <c r="GBB16"/>
      <c r="GBC16"/>
      <c r="GBD16"/>
      <c r="GBE16"/>
      <c r="GBF16"/>
      <c r="GBG16"/>
      <c r="GBH16"/>
      <c r="GBI16"/>
      <c r="GBJ16"/>
      <c r="GBK16"/>
      <c r="GBL16"/>
      <c r="GBM16"/>
      <c r="GBN16"/>
      <c r="GBO16"/>
      <c r="GBP16"/>
      <c r="GBQ16"/>
      <c r="GBR16"/>
      <c r="GBS16"/>
      <c r="GBT16"/>
      <c r="GBU16"/>
      <c r="GBV16"/>
      <c r="GBW16"/>
      <c r="GBX16"/>
      <c r="GBY16"/>
      <c r="GBZ16"/>
      <c r="GCA16"/>
      <c r="GCB16"/>
      <c r="GCC16"/>
      <c r="GCD16"/>
      <c r="GCE16"/>
      <c r="GCF16"/>
      <c r="GCG16"/>
      <c r="GCH16"/>
      <c r="GCI16"/>
      <c r="GCJ16"/>
      <c r="GCK16"/>
      <c r="GCL16"/>
      <c r="GCM16"/>
      <c r="GCN16"/>
      <c r="GCO16"/>
      <c r="GCP16"/>
      <c r="GCQ16"/>
      <c r="GCR16"/>
      <c r="GCS16"/>
      <c r="GCT16"/>
      <c r="GCU16"/>
      <c r="GCV16"/>
      <c r="GCW16"/>
      <c r="GCX16"/>
      <c r="GCY16"/>
      <c r="GCZ16"/>
      <c r="GDA16"/>
      <c r="GDB16"/>
      <c r="GDC16"/>
      <c r="GDD16"/>
      <c r="GDE16"/>
      <c r="GDF16"/>
      <c r="GDG16"/>
      <c r="GDH16"/>
      <c r="GDI16"/>
      <c r="GDJ16"/>
      <c r="GDK16"/>
      <c r="GDL16"/>
      <c r="GDM16"/>
      <c r="GDN16"/>
      <c r="GDO16"/>
      <c r="GDP16"/>
      <c r="GDQ16"/>
      <c r="GDR16"/>
      <c r="GDS16"/>
      <c r="GDT16"/>
      <c r="GDU16"/>
      <c r="GDV16"/>
      <c r="GDW16"/>
      <c r="GDX16"/>
      <c r="GDY16"/>
      <c r="GDZ16"/>
      <c r="GEA16"/>
      <c r="GEB16"/>
      <c r="GEC16"/>
      <c r="GED16"/>
      <c r="GEE16"/>
      <c r="GEF16"/>
      <c r="GEG16"/>
      <c r="GEH16"/>
      <c r="GEI16"/>
      <c r="GEJ16"/>
      <c r="GEK16"/>
      <c r="GEL16"/>
      <c r="GEM16"/>
      <c r="GEN16"/>
      <c r="GEO16"/>
      <c r="GEP16"/>
      <c r="GEQ16"/>
      <c r="GER16"/>
      <c r="GES16"/>
      <c r="GET16"/>
      <c r="GEU16"/>
      <c r="GEV16"/>
      <c r="GEW16"/>
      <c r="GEX16"/>
      <c r="GEY16"/>
      <c r="GEZ16"/>
      <c r="GFA16"/>
      <c r="GFB16"/>
      <c r="GFC16"/>
      <c r="GFD16"/>
      <c r="GFE16"/>
      <c r="GFF16"/>
      <c r="GFG16"/>
      <c r="GFH16"/>
      <c r="GFI16"/>
      <c r="GFJ16"/>
      <c r="GFK16"/>
      <c r="GFL16"/>
      <c r="GFM16"/>
      <c r="GFN16"/>
      <c r="GFO16"/>
      <c r="GFP16"/>
      <c r="GFQ16"/>
      <c r="GFR16"/>
      <c r="GFS16"/>
      <c r="GFT16"/>
      <c r="GFU16"/>
      <c r="GFV16"/>
      <c r="GFW16"/>
      <c r="GFX16"/>
      <c r="GFY16"/>
      <c r="GFZ16"/>
      <c r="GGA16"/>
      <c r="GGB16"/>
      <c r="GGC16"/>
      <c r="GGD16"/>
      <c r="GGE16"/>
      <c r="GGF16"/>
      <c r="GGG16"/>
      <c r="GGH16"/>
      <c r="GGI16"/>
      <c r="GGJ16"/>
      <c r="GGK16"/>
      <c r="GGL16"/>
      <c r="GGM16"/>
      <c r="GGN16"/>
      <c r="GGO16"/>
      <c r="GGP16"/>
      <c r="GGQ16"/>
      <c r="GGR16"/>
      <c r="GGS16"/>
      <c r="GGT16"/>
      <c r="GGU16"/>
      <c r="GGV16"/>
      <c r="GGW16"/>
      <c r="GGX16"/>
      <c r="GGY16"/>
      <c r="GGZ16"/>
      <c r="GHA16"/>
      <c r="GHB16"/>
      <c r="GHC16"/>
      <c r="GHD16"/>
      <c r="GHE16"/>
      <c r="GHF16"/>
      <c r="GHG16"/>
      <c r="GHH16"/>
      <c r="GHI16"/>
      <c r="GHJ16"/>
      <c r="GHK16"/>
      <c r="GHL16"/>
      <c r="GHM16"/>
      <c r="GHN16"/>
      <c r="GHO16"/>
      <c r="GHP16"/>
      <c r="GHQ16"/>
      <c r="GHR16"/>
      <c r="GHS16"/>
      <c r="GHT16"/>
      <c r="GHU16"/>
      <c r="GHV16"/>
      <c r="GHW16"/>
      <c r="GHX16"/>
      <c r="GHY16"/>
      <c r="GHZ16"/>
      <c r="GIA16"/>
      <c r="GIB16"/>
      <c r="GIC16"/>
      <c r="GID16"/>
      <c r="GIE16"/>
      <c r="GIF16"/>
      <c r="GIG16"/>
      <c r="GIH16"/>
      <c r="GII16"/>
      <c r="GIJ16"/>
      <c r="GIK16"/>
      <c r="GIL16"/>
      <c r="GIM16"/>
      <c r="GIN16"/>
      <c r="GIO16"/>
      <c r="GIP16"/>
      <c r="GIQ16"/>
      <c r="GIR16"/>
      <c r="GIS16"/>
      <c r="GIT16"/>
      <c r="GIU16"/>
      <c r="GIV16"/>
      <c r="GIW16"/>
      <c r="GIX16"/>
      <c r="GIY16"/>
      <c r="GIZ16"/>
      <c r="GJA16"/>
      <c r="GJB16"/>
      <c r="GJC16"/>
      <c r="GJD16"/>
      <c r="GJE16"/>
      <c r="GJF16"/>
      <c r="GJG16"/>
      <c r="GJH16"/>
      <c r="GJI16"/>
      <c r="GJJ16"/>
      <c r="GJK16"/>
      <c r="GJL16"/>
      <c r="GJM16"/>
      <c r="GJN16"/>
      <c r="GJO16"/>
      <c r="GJP16"/>
      <c r="GJQ16"/>
      <c r="GJR16"/>
      <c r="GJS16"/>
      <c r="GJT16"/>
      <c r="GJU16"/>
      <c r="GJV16"/>
      <c r="GJW16"/>
      <c r="GJX16"/>
      <c r="GJY16"/>
      <c r="GJZ16"/>
      <c r="GKA16"/>
      <c r="GKB16"/>
      <c r="GKC16"/>
      <c r="GKD16"/>
      <c r="GKE16"/>
      <c r="GKF16"/>
      <c r="GKG16"/>
      <c r="GKH16"/>
      <c r="GKI16"/>
      <c r="GKJ16"/>
      <c r="GKK16"/>
      <c r="GKL16"/>
      <c r="GKM16"/>
      <c r="GKN16"/>
      <c r="GKO16"/>
      <c r="GKP16"/>
      <c r="GKQ16"/>
      <c r="GKR16"/>
      <c r="GKS16"/>
      <c r="GKT16"/>
      <c r="GKU16"/>
      <c r="GKV16"/>
      <c r="GKW16"/>
      <c r="GKX16"/>
      <c r="GKY16"/>
      <c r="GKZ16"/>
      <c r="GLA16"/>
      <c r="GLB16"/>
      <c r="GLC16"/>
      <c r="GLD16"/>
      <c r="GLE16"/>
      <c r="GLF16"/>
      <c r="GLG16"/>
      <c r="GLH16"/>
      <c r="GLI16"/>
      <c r="GLJ16"/>
      <c r="GLK16"/>
      <c r="GLL16"/>
      <c r="GLM16"/>
      <c r="GLN16"/>
      <c r="GLO16"/>
      <c r="GLP16"/>
      <c r="GLQ16"/>
      <c r="GLR16"/>
      <c r="GLS16"/>
      <c r="GLT16"/>
      <c r="GLU16"/>
      <c r="GLV16"/>
      <c r="GLW16"/>
      <c r="GLX16"/>
      <c r="GLY16"/>
      <c r="GLZ16"/>
      <c r="GMA16"/>
      <c r="GMB16"/>
      <c r="GMC16"/>
      <c r="GMD16"/>
      <c r="GME16"/>
      <c r="GMF16"/>
      <c r="GMG16"/>
      <c r="GMH16"/>
      <c r="GMI16"/>
      <c r="GMJ16"/>
      <c r="GMK16"/>
      <c r="GML16"/>
      <c r="GMM16"/>
      <c r="GMN16"/>
      <c r="GMO16"/>
      <c r="GMP16"/>
      <c r="GMQ16"/>
      <c r="GMR16"/>
      <c r="GMS16"/>
      <c r="GMT16"/>
      <c r="GMU16"/>
      <c r="GMV16"/>
      <c r="GMW16"/>
      <c r="GMX16"/>
      <c r="GMY16"/>
      <c r="GMZ16"/>
      <c r="GNA16"/>
      <c r="GNB16"/>
      <c r="GNC16"/>
      <c r="GND16"/>
      <c r="GNE16"/>
      <c r="GNF16"/>
      <c r="GNG16"/>
      <c r="GNH16"/>
      <c r="GNI16"/>
      <c r="GNJ16"/>
      <c r="GNK16"/>
      <c r="GNL16"/>
      <c r="GNM16"/>
      <c r="GNN16"/>
      <c r="GNO16"/>
      <c r="GNP16"/>
      <c r="GNQ16"/>
      <c r="GNR16"/>
      <c r="GNS16"/>
      <c r="GNT16"/>
      <c r="GNU16"/>
      <c r="GNV16"/>
      <c r="GNW16"/>
      <c r="GNX16"/>
      <c r="GNY16"/>
      <c r="GNZ16"/>
      <c r="GOA16"/>
      <c r="GOB16"/>
      <c r="GOC16"/>
      <c r="GOD16"/>
      <c r="GOE16"/>
      <c r="GOF16"/>
      <c r="GOG16"/>
      <c r="GOH16"/>
      <c r="GOI16"/>
      <c r="GOJ16"/>
      <c r="GOK16"/>
      <c r="GOL16"/>
      <c r="GOM16"/>
      <c r="GON16"/>
      <c r="GOO16"/>
      <c r="GOP16"/>
      <c r="GOQ16"/>
      <c r="GOR16"/>
      <c r="GOS16"/>
      <c r="GOT16"/>
      <c r="GOU16"/>
      <c r="GOV16"/>
      <c r="GOW16"/>
      <c r="GOX16"/>
      <c r="GOY16"/>
      <c r="GOZ16"/>
      <c r="GPA16"/>
      <c r="GPB16"/>
      <c r="GPC16"/>
      <c r="GPD16"/>
      <c r="GPE16"/>
      <c r="GPF16"/>
      <c r="GPG16"/>
      <c r="GPH16"/>
      <c r="GPI16"/>
      <c r="GPJ16"/>
      <c r="GPK16"/>
      <c r="GPL16"/>
      <c r="GPM16"/>
      <c r="GPN16"/>
      <c r="GPO16"/>
      <c r="GPP16"/>
      <c r="GPQ16"/>
      <c r="GPR16"/>
      <c r="GPS16"/>
      <c r="GPT16"/>
      <c r="GPU16"/>
      <c r="GPV16"/>
      <c r="GPW16"/>
      <c r="GPX16"/>
      <c r="GPY16"/>
      <c r="GPZ16"/>
      <c r="GQA16"/>
      <c r="GQB16"/>
      <c r="GQC16"/>
      <c r="GQD16"/>
      <c r="GQE16"/>
      <c r="GQF16"/>
      <c r="GQG16"/>
      <c r="GQH16"/>
      <c r="GQI16"/>
      <c r="GQJ16"/>
      <c r="GQK16"/>
      <c r="GQL16"/>
      <c r="GQM16"/>
      <c r="GQN16"/>
      <c r="GQO16"/>
      <c r="GQP16"/>
      <c r="GQQ16"/>
      <c r="GQR16"/>
      <c r="GQS16"/>
      <c r="GQT16"/>
      <c r="GQU16"/>
      <c r="GQV16"/>
      <c r="GQW16"/>
      <c r="GQX16"/>
      <c r="GQY16"/>
      <c r="GQZ16"/>
      <c r="GRA16"/>
      <c r="GRB16"/>
      <c r="GRC16"/>
      <c r="GRD16"/>
      <c r="GRE16"/>
      <c r="GRF16"/>
      <c r="GRG16"/>
      <c r="GRH16"/>
      <c r="GRI16"/>
      <c r="GRJ16"/>
      <c r="GRK16"/>
      <c r="GRL16"/>
      <c r="GRM16"/>
      <c r="GRN16"/>
      <c r="GRO16"/>
      <c r="GRP16"/>
      <c r="GRQ16"/>
      <c r="GRR16"/>
      <c r="GRS16"/>
      <c r="GRT16"/>
      <c r="GRU16"/>
      <c r="GRV16"/>
      <c r="GRW16"/>
      <c r="GRX16"/>
      <c r="GRY16"/>
      <c r="GRZ16"/>
      <c r="GSA16"/>
      <c r="GSB16"/>
      <c r="GSC16"/>
      <c r="GSD16"/>
      <c r="GSE16"/>
      <c r="GSF16"/>
      <c r="GSG16"/>
      <c r="GSH16"/>
      <c r="GSI16"/>
      <c r="GSJ16"/>
      <c r="GSK16"/>
      <c r="GSL16"/>
      <c r="GSM16"/>
      <c r="GSN16"/>
      <c r="GSO16"/>
      <c r="GSP16"/>
      <c r="GSQ16"/>
      <c r="GSR16"/>
      <c r="GSS16"/>
      <c r="GST16"/>
      <c r="GSU16"/>
      <c r="GSV16"/>
      <c r="GSW16"/>
      <c r="GSX16"/>
      <c r="GSY16"/>
      <c r="GSZ16"/>
      <c r="GTA16"/>
      <c r="GTB16"/>
      <c r="GTC16"/>
      <c r="GTD16"/>
      <c r="GTE16"/>
      <c r="GTF16"/>
      <c r="GTG16"/>
      <c r="GTH16"/>
      <c r="GTI16"/>
      <c r="GTJ16"/>
      <c r="GTK16"/>
      <c r="GTL16"/>
      <c r="GTM16"/>
      <c r="GTN16"/>
      <c r="GTO16"/>
      <c r="GTP16"/>
      <c r="GTQ16"/>
      <c r="GTR16"/>
      <c r="GTS16"/>
      <c r="GTT16"/>
      <c r="GTU16"/>
      <c r="GTV16"/>
      <c r="GTW16"/>
      <c r="GTX16"/>
      <c r="GTY16"/>
      <c r="GTZ16"/>
      <c r="GUA16"/>
      <c r="GUB16"/>
      <c r="GUC16"/>
      <c r="GUD16"/>
      <c r="GUE16"/>
      <c r="GUF16"/>
      <c r="GUG16"/>
      <c r="GUH16"/>
      <c r="GUI16"/>
      <c r="GUJ16"/>
      <c r="GUK16"/>
      <c r="GUL16"/>
      <c r="GUM16"/>
      <c r="GUN16"/>
      <c r="GUO16"/>
      <c r="GUP16"/>
      <c r="GUQ16"/>
      <c r="GUR16"/>
      <c r="GUS16"/>
      <c r="GUT16"/>
      <c r="GUU16"/>
      <c r="GUV16"/>
      <c r="GUW16"/>
      <c r="GUX16"/>
      <c r="GUY16"/>
      <c r="GUZ16"/>
      <c r="GVA16"/>
      <c r="GVB16"/>
      <c r="GVC16"/>
      <c r="GVD16"/>
      <c r="GVE16"/>
      <c r="GVF16"/>
      <c r="GVG16"/>
      <c r="GVH16"/>
      <c r="GVI16"/>
      <c r="GVJ16"/>
      <c r="GVK16"/>
      <c r="GVL16"/>
      <c r="GVM16"/>
      <c r="GVN16"/>
      <c r="GVO16"/>
      <c r="GVP16"/>
      <c r="GVQ16"/>
      <c r="GVR16"/>
      <c r="GVS16"/>
      <c r="GVT16"/>
      <c r="GVU16"/>
      <c r="GVV16"/>
      <c r="GVW16"/>
      <c r="GVX16"/>
      <c r="GVY16"/>
      <c r="GVZ16"/>
      <c r="GWA16"/>
      <c r="GWB16"/>
      <c r="GWC16"/>
      <c r="GWD16"/>
      <c r="GWE16"/>
      <c r="GWF16"/>
      <c r="GWG16"/>
      <c r="GWH16"/>
      <c r="GWI16"/>
      <c r="GWJ16"/>
      <c r="GWK16"/>
      <c r="GWL16"/>
      <c r="GWM16"/>
      <c r="GWN16"/>
      <c r="GWO16"/>
      <c r="GWP16"/>
      <c r="GWQ16"/>
      <c r="GWR16"/>
      <c r="GWS16"/>
      <c r="GWT16"/>
      <c r="GWU16"/>
      <c r="GWV16"/>
      <c r="GWW16"/>
      <c r="GWX16"/>
      <c r="GWY16"/>
      <c r="GWZ16"/>
      <c r="GXA16"/>
      <c r="GXB16"/>
      <c r="GXC16"/>
      <c r="GXD16"/>
      <c r="GXE16"/>
      <c r="GXF16"/>
      <c r="GXG16"/>
      <c r="GXH16"/>
      <c r="GXI16"/>
      <c r="GXJ16"/>
      <c r="GXK16"/>
      <c r="GXL16"/>
      <c r="GXM16"/>
      <c r="GXN16"/>
      <c r="GXO16"/>
      <c r="GXP16"/>
      <c r="GXQ16"/>
      <c r="GXR16"/>
      <c r="GXS16"/>
      <c r="GXT16"/>
      <c r="GXU16"/>
      <c r="GXV16"/>
      <c r="GXW16"/>
      <c r="GXX16"/>
      <c r="GXY16"/>
      <c r="GXZ16"/>
      <c r="GYA16"/>
      <c r="GYB16"/>
      <c r="GYC16"/>
      <c r="GYD16"/>
      <c r="GYE16"/>
      <c r="GYF16"/>
      <c r="GYG16"/>
      <c r="GYH16"/>
      <c r="GYI16"/>
      <c r="GYJ16"/>
      <c r="GYK16"/>
      <c r="GYL16"/>
      <c r="GYM16"/>
      <c r="GYN16"/>
      <c r="GYO16"/>
      <c r="GYP16"/>
      <c r="GYQ16"/>
      <c r="GYR16"/>
      <c r="GYS16"/>
      <c r="GYT16"/>
      <c r="GYU16"/>
      <c r="GYV16"/>
      <c r="GYW16"/>
      <c r="GYX16"/>
      <c r="GYY16"/>
      <c r="GYZ16"/>
      <c r="GZA16"/>
      <c r="GZB16"/>
      <c r="GZC16"/>
      <c r="GZD16"/>
      <c r="GZE16"/>
      <c r="GZF16"/>
      <c r="GZG16"/>
      <c r="GZH16"/>
      <c r="GZI16"/>
      <c r="GZJ16"/>
      <c r="GZK16"/>
      <c r="GZL16"/>
      <c r="GZM16"/>
      <c r="GZN16"/>
      <c r="GZO16"/>
      <c r="GZP16"/>
      <c r="GZQ16"/>
      <c r="GZR16"/>
      <c r="GZS16"/>
      <c r="GZT16"/>
      <c r="GZU16"/>
      <c r="GZV16"/>
      <c r="GZW16"/>
      <c r="GZX16"/>
      <c r="GZY16"/>
      <c r="GZZ16"/>
      <c r="HAA16"/>
      <c r="HAB16"/>
      <c r="HAC16"/>
      <c r="HAD16"/>
      <c r="HAE16"/>
      <c r="HAF16"/>
      <c r="HAG16"/>
      <c r="HAH16"/>
      <c r="HAI16"/>
      <c r="HAJ16"/>
      <c r="HAK16"/>
      <c r="HAL16"/>
      <c r="HAM16"/>
      <c r="HAN16"/>
      <c r="HAO16"/>
      <c r="HAP16"/>
      <c r="HAQ16"/>
      <c r="HAR16"/>
      <c r="HAS16"/>
      <c r="HAT16"/>
      <c r="HAU16"/>
      <c r="HAV16"/>
      <c r="HAW16"/>
      <c r="HAX16"/>
      <c r="HAY16"/>
      <c r="HAZ16"/>
      <c r="HBA16"/>
      <c r="HBB16"/>
      <c r="HBC16"/>
      <c r="HBD16"/>
      <c r="HBE16"/>
      <c r="HBF16"/>
      <c r="HBG16"/>
      <c r="HBH16"/>
      <c r="HBI16"/>
      <c r="HBJ16"/>
      <c r="HBK16"/>
      <c r="HBL16"/>
      <c r="HBM16"/>
      <c r="HBN16"/>
      <c r="HBO16"/>
      <c r="HBP16"/>
      <c r="HBQ16"/>
      <c r="HBR16"/>
      <c r="HBS16"/>
      <c r="HBT16"/>
      <c r="HBU16"/>
      <c r="HBV16"/>
      <c r="HBW16"/>
      <c r="HBX16"/>
      <c r="HBY16"/>
      <c r="HBZ16"/>
      <c r="HCA16"/>
      <c r="HCB16"/>
      <c r="HCC16"/>
      <c r="HCD16"/>
      <c r="HCE16"/>
      <c r="HCF16"/>
      <c r="HCG16"/>
      <c r="HCH16"/>
      <c r="HCI16"/>
      <c r="HCJ16"/>
      <c r="HCK16"/>
      <c r="HCL16"/>
      <c r="HCM16"/>
      <c r="HCN16"/>
      <c r="HCO16"/>
      <c r="HCP16"/>
      <c r="HCQ16"/>
      <c r="HCR16"/>
      <c r="HCS16"/>
      <c r="HCT16"/>
      <c r="HCU16"/>
      <c r="HCV16"/>
      <c r="HCW16"/>
      <c r="HCX16"/>
      <c r="HCY16"/>
      <c r="HCZ16"/>
      <c r="HDA16"/>
      <c r="HDB16"/>
      <c r="HDC16"/>
      <c r="HDD16"/>
      <c r="HDE16"/>
      <c r="HDF16"/>
      <c r="HDG16"/>
      <c r="HDH16"/>
      <c r="HDI16"/>
      <c r="HDJ16"/>
      <c r="HDK16"/>
      <c r="HDL16"/>
      <c r="HDM16"/>
      <c r="HDN16"/>
      <c r="HDO16"/>
      <c r="HDP16"/>
      <c r="HDQ16"/>
      <c r="HDR16"/>
      <c r="HDS16"/>
      <c r="HDT16"/>
      <c r="HDU16"/>
      <c r="HDV16"/>
      <c r="HDW16"/>
      <c r="HDX16"/>
      <c r="HDY16"/>
      <c r="HDZ16"/>
      <c r="HEA16"/>
      <c r="HEB16"/>
      <c r="HEC16"/>
      <c r="HED16"/>
      <c r="HEE16"/>
      <c r="HEF16"/>
      <c r="HEG16"/>
      <c r="HEH16"/>
      <c r="HEI16"/>
      <c r="HEJ16"/>
      <c r="HEK16"/>
      <c r="HEL16"/>
      <c r="HEM16"/>
      <c r="HEN16"/>
      <c r="HEO16"/>
      <c r="HEP16"/>
      <c r="HEQ16"/>
      <c r="HER16"/>
      <c r="HES16"/>
      <c r="HET16"/>
      <c r="HEU16"/>
      <c r="HEV16"/>
      <c r="HEW16"/>
      <c r="HEX16"/>
      <c r="HEY16"/>
      <c r="HEZ16"/>
      <c r="HFA16"/>
      <c r="HFB16"/>
      <c r="HFC16"/>
      <c r="HFD16"/>
      <c r="HFE16"/>
      <c r="HFF16"/>
      <c r="HFG16"/>
      <c r="HFH16"/>
      <c r="HFI16"/>
      <c r="HFJ16"/>
      <c r="HFK16"/>
      <c r="HFL16"/>
      <c r="HFM16"/>
      <c r="HFN16"/>
      <c r="HFO16"/>
      <c r="HFP16"/>
      <c r="HFQ16"/>
      <c r="HFR16"/>
      <c r="HFS16"/>
      <c r="HFT16"/>
      <c r="HFU16"/>
      <c r="HFV16"/>
      <c r="HFW16"/>
      <c r="HFX16"/>
      <c r="HFY16"/>
      <c r="HFZ16"/>
      <c r="HGA16"/>
      <c r="HGB16"/>
      <c r="HGC16"/>
      <c r="HGD16"/>
      <c r="HGE16"/>
      <c r="HGF16"/>
      <c r="HGG16"/>
      <c r="HGH16"/>
      <c r="HGI16"/>
      <c r="HGJ16"/>
      <c r="HGK16"/>
      <c r="HGL16"/>
      <c r="HGM16"/>
      <c r="HGN16"/>
      <c r="HGO16"/>
      <c r="HGP16"/>
      <c r="HGQ16"/>
      <c r="HGR16"/>
      <c r="HGS16"/>
      <c r="HGT16"/>
      <c r="HGU16"/>
      <c r="HGV16"/>
      <c r="HGW16"/>
      <c r="HGX16"/>
      <c r="HGY16"/>
      <c r="HGZ16"/>
      <c r="HHA16"/>
      <c r="HHB16"/>
      <c r="HHC16"/>
      <c r="HHD16"/>
      <c r="HHE16"/>
      <c r="HHF16"/>
      <c r="HHG16"/>
      <c r="HHH16"/>
      <c r="HHI16"/>
      <c r="HHJ16"/>
      <c r="HHK16"/>
      <c r="HHL16"/>
      <c r="HHM16"/>
      <c r="HHN16"/>
      <c r="HHO16"/>
      <c r="HHP16"/>
      <c r="HHQ16"/>
      <c r="HHR16"/>
      <c r="HHS16"/>
      <c r="HHT16"/>
      <c r="HHU16"/>
      <c r="HHV16"/>
      <c r="HHW16"/>
      <c r="HHX16"/>
      <c r="HHY16"/>
      <c r="HHZ16"/>
      <c r="HIA16"/>
      <c r="HIB16"/>
      <c r="HIC16"/>
      <c r="HID16"/>
      <c r="HIE16"/>
      <c r="HIF16"/>
      <c r="HIG16"/>
      <c r="HIH16"/>
      <c r="HII16"/>
      <c r="HIJ16"/>
      <c r="HIK16"/>
      <c r="HIL16"/>
      <c r="HIM16"/>
      <c r="HIN16"/>
      <c r="HIO16"/>
      <c r="HIP16"/>
      <c r="HIQ16"/>
      <c r="HIR16"/>
      <c r="HIS16"/>
      <c r="HIT16"/>
      <c r="HIU16"/>
      <c r="HIV16"/>
      <c r="HIW16"/>
      <c r="HIX16"/>
      <c r="HIY16"/>
      <c r="HIZ16"/>
      <c r="HJA16"/>
      <c r="HJB16"/>
      <c r="HJC16"/>
      <c r="HJD16"/>
      <c r="HJE16"/>
      <c r="HJF16"/>
      <c r="HJG16"/>
      <c r="HJH16"/>
      <c r="HJI16"/>
      <c r="HJJ16"/>
      <c r="HJK16"/>
      <c r="HJL16"/>
      <c r="HJM16"/>
      <c r="HJN16"/>
      <c r="HJO16"/>
      <c r="HJP16"/>
      <c r="HJQ16"/>
      <c r="HJR16"/>
      <c r="HJS16"/>
      <c r="HJT16"/>
      <c r="HJU16"/>
      <c r="HJV16"/>
      <c r="HJW16"/>
      <c r="HJX16"/>
      <c r="HJY16"/>
      <c r="HJZ16"/>
      <c r="HKA16"/>
      <c r="HKB16"/>
      <c r="HKC16"/>
      <c r="HKD16"/>
      <c r="HKE16"/>
      <c r="HKF16"/>
      <c r="HKG16"/>
      <c r="HKH16"/>
      <c r="HKI16"/>
      <c r="HKJ16"/>
      <c r="HKK16"/>
      <c r="HKL16"/>
      <c r="HKM16"/>
      <c r="HKN16"/>
      <c r="HKO16"/>
      <c r="HKP16"/>
      <c r="HKQ16"/>
      <c r="HKR16"/>
      <c r="HKS16"/>
      <c r="HKT16"/>
      <c r="HKU16"/>
      <c r="HKV16"/>
      <c r="HKW16"/>
      <c r="HKX16"/>
      <c r="HKY16"/>
      <c r="HKZ16"/>
      <c r="HLA16"/>
      <c r="HLB16"/>
      <c r="HLC16"/>
      <c r="HLD16"/>
      <c r="HLE16"/>
      <c r="HLF16"/>
      <c r="HLG16"/>
      <c r="HLH16"/>
      <c r="HLI16"/>
      <c r="HLJ16"/>
      <c r="HLK16"/>
      <c r="HLL16"/>
      <c r="HLM16"/>
      <c r="HLN16"/>
      <c r="HLO16"/>
      <c r="HLP16"/>
      <c r="HLQ16"/>
      <c r="HLR16"/>
      <c r="HLS16"/>
      <c r="HLT16"/>
      <c r="HLU16"/>
      <c r="HLV16"/>
      <c r="HLW16"/>
      <c r="HLX16"/>
      <c r="HLY16"/>
      <c r="HLZ16"/>
      <c r="HMA16"/>
      <c r="HMB16"/>
      <c r="HMC16"/>
      <c r="HMD16"/>
      <c r="HME16"/>
      <c r="HMF16"/>
      <c r="HMG16"/>
      <c r="HMH16"/>
      <c r="HMI16"/>
      <c r="HMJ16"/>
      <c r="HMK16"/>
      <c r="HML16"/>
      <c r="HMM16"/>
      <c r="HMN16"/>
      <c r="HMO16"/>
      <c r="HMP16"/>
      <c r="HMQ16"/>
      <c r="HMR16"/>
      <c r="HMS16"/>
      <c r="HMT16"/>
      <c r="HMU16"/>
      <c r="HMV16"/>
      <c r="HMW16"/>
      <c r="HMX16"/>
      <c r="HMY16"/>
      <c r="HMZ16"/>
      <c r="HNA16"/>
      <c r="HNB16"/>
      <c r="HNC16"/>
      <c r="HND16"/>
      <c r="HNE16"/>
      <c r="HNF16"/>
      <c r="HNG16"/>
      <c r="HNH16"/>
      <c r="HNI16"/>
      <c r="HNJ16"/>
      <c r="HNK16"/>
      <c r="HNL16"/>
      <c r="HNM16"/>
      <c r="HNN16"/>
      <c r="HNO16"/>
      <c r="HNP16"/>
      <c r="HNQ16"/>
      <c r="HNR16"/>
      <c r="HNS16"/>
      <c r="HNT16"/>
      <c r="HNU16"/>
      <c r="HNV16"/>
      <c r="HNW16"/>
      <c r="HNX16"/>
      <c r="HNY16"/>
      <c r="HNZ16"/>
      <c r="HOA16"/>
      <c r="HOB16"/>
      <c r="HOC16"/>
      <c r="HOD16"/>
      <c r="HOE16"/>
      <c r="HOF16"/>
      <c r="HOG16"/>
      <c r="HOH16"/>
      <c r="HOI16"/>
      <c r="HOJ16"/>
      <c r="HOK16"/>
      <c r="HOL16"/>
      <c r="HOM16"/>
      <c r="HON16"/>
      <c r="HOO16"/>
      <c r="HOP16"/>
      <c r="HOQ16"/>
      <c r="HOR16"/>
      <c r="HOS16"/>
      <c r="HOT16"/>
      <c r="HOU16"/>
      <c r="HOV16"/>
      <c r="HOW16"/>
      <c r="HOX16"/>
      <c r="HOY16"/>
      <c r="HOZ16"/>
      <c r="HPA16"/>
      <c r="HPB16"/>
      <c r="HPC16"/>
      <c r="HPD16"/>
      <c r="HPE16"/>
      <c r="HPF16"/>
      <c r="HPG16"/>
      <c r="HPH16"/>
      <c r="HPI16"/>
      <c r="HPJ16"/>
      <c r="HPK16"/>
      <c r="HPL16"/>
      <c r="HPM16"/>
      <c r="HPN16"/>
      <c r="HPO16"/>
      <c r="HPP16"/>
      <c r="HPQ16"/>
      <c r="HPR16"/>
      <c r="HPS16"/>
      <c r="HPT16"/>
      <c r="HPU16"/>
      <c r="HPV16"/>
      <c r="HPW16"/>
      <c r="HPX16"/>
      <c r="HPY16"/>
      <c r="HPZ16"/>
      <c r="HQA16"/>
      <c r="HQB16"/>
      <c r="HQC16"/>
      <c r="HQD16"/>
      <c r="HQE16"/>
      <c r="HQF16"/>
      <c r="HQG16"/>
      <c r="HQH16"/>
      <c r="HQI16"/>
      <c r="HQJ16"/>
      <c r="HQK16"/>
      <c r="HQL16"/>
      <c r="HQM16"/>
      <c r="HQN16"/>
      <c r="HQO16"/>
      <c r="HQP16"/>
      <c r="HQQ16"/>
      <c r="HQR16"/>
      <c r="HQS16"/>
      <c r="HQT16"/>
      <c r="HQU16"/>
      <c r="HQV16"/>
      <c r="HQW16"/>
      <c r="HQX16"/>
      <c r="HQY16"/>
      <c r="HQZ16"/>
      <c r="HRA16"/>
      <c r="HRB16"/>
      <c r="HRC16"/>
      <c r="HRD16"/>
      <c r="HRE16"/>
      <c r="HRF16"/>
      <c r="HRG16"/>
      <c r="HRH16"/>
      <c r="HRI16"/>
      <c r="HRJ16"/>
      <c r="HRK16"/>
      <c r="HRL16"/>
      <c r="HRM16"/>
      <c r="HRN16"/>
      <c r="HRO16"/>
      <c r="HRP16"/>
      <c r="HRQ16"/>
      <c r="HRR16"/>
      <c r="HRS16"/>
      <c r="HRT16"/>
      <c r="HRU16"/>
      <c r="HRV16"/>
      <c r="HRW16"/>
      <c r="HRX16"/>
      <c r="HRY16"/>
      <c r="HRZ16"/>
      <c r="HSA16"/>
      <c r="HSB16"/>
      <c r="HSC16"/>
      <c r="HSD16"/>
      <c r="HSE16"/>
      <c r="HSF16"/>
      <c r="HSG16"/>
      <c r="HSH16"/>
      <c r="HSI16"/>
      <c r="HSJ16"/>
      <c r="HSK16"/>
      <c r="HSL16"/>
      <c r="HSM16"/>
      <c r="HSN16"/>
      <c r="HSO16"/>
      <c r="HSP16"/>
      <c r="HSQ16"/>
      <c r="HSR16"/>
      <c r="HSS16"/>
      <c r="HST16"/>
      <c r="HSU16"/>
      <c r="HSV16"/>
      <c r="HSW16"/>
      <c r="HSX16"/>
      <c r="HSY16"/>
      <c r="HSZ16"/>
      <c r="HTA16"/>
      <c r="HTB16"/>
      <c r="HTC16"/>
      <c r="HTD16"/>
      <c r="HTE16"/>
      <c r="HTF16"/>
      <c r="HTG16"/>
      <c r="HTH16"/>
      <c r="HTI16"/>
      <c r="HTJ16"/>
      <c r="HTK16"/>
      <c r="HTL16"/>
      <c r="HTM16"/>
      <c r="HTN16"/>
      <c r="HTO16"/>
      <c r="HTP16"/>
      <c r="HTQ16"/>
      <c r="HTR16"/>
      <c r="HTS16"/>
      <c r="HTT16"/>
      <c r="HTU16"/>
      <c r="HTV16"/>
      <c r="HTW16"/>
      <c r="HTX16"/>
      <c r="HTY16"/>
      <c r="HTZ16"/>
      <c r="HUA16"/>
      <c r="HUB16"/>
      <c r="HUC16"/>
      <c r="HUD16"/>
      <c r="HUE16"/>
      <c r="HUF16"/>
      <c r="HUG16"/>
      <c r="HUH16"/>
      <c r="HUI16"/>
      <c r="HUJ16"/>
      <c r="HUK16"/>
      <c r="HUL16"/>
      <c r="HUM16"/>
      <c r="HUN16"/>
      <c r="HUO16"/>
      <c r="HUP16"/>
      <c r="HUQ16"/>
      <c r="HUR16"/>
      <c r="HUS16"/>
      <c r="HUT16"/>
      <c r="HUU16"/>
      <c r="HUV16"/>
      <c r="HUW16"/>
      <c r="HUX16"/>
      <c r="HUY16"/>
      <c r="HUZ16"/>
      <c r="HVA16"/>
      <c r="HVB16"/>
      <c r="HVC16"/>
      <c r="HVD16"/>
      <c r="HVE16"/>
      <c r="HVF16"/>
      <c r="HVG16"/>
      <c r="HVH16"/>
      <c r="HVI16"/>
      <c r="HVJ16"/>
      <c r="HVK16"/>
      <c r="HVL16"/>
      <c r="HVM16"/>
      <c r="HVN16"/>
      <c r="HVO16"/>
      <c r="HVP16"/>
      <c r="HVQ16"/>
      <c r="HVR16"/>
      <c r="HVS16"/>
      <c r="HVT16"/>
      <c r="HVU16"/>
      <c r="HVV16"/>
      <c r="HVW16"/>
      <c r="HVX16"/>
      <c r="HVY16"/>
      <c r="HVZ16"/>
      <c r="HWA16"/>
      <c r="HWB16"/>
      <c r="HWC16"/>
      <c r="HWD16"/>
      <c r="HWE16"/>
      <c r="HWF16"/>
      <c r="HWG16"/>
      <c r="HWH16"/>
      <c r="HWI16"/>
      <c r="HWJ16"/>
      <c r="HWK16"/>
      <c r="HWL16"/>
      <c r="HWM16"/>
      <c r="HWN16"/>
      <c r="HWO16"/>
      <c r="HWP16"/>
      <c r="HWQ16"/>
      <c r="HWR16"/>
      <c r="HWS16"/>
      <c r="HWT16"/>
      <c r="HWU16"/>
      <c r="HWV16"/>
      <c r="HWW16"/>
      <c r="HWX16"/>
      <c r="HWY16"/>
      <c r="HWZ16"/>
      <c r="HXA16"/>
      <c r="HXB16"/>
      <c r="HXC16"/>
      <c r="HXD16"/>
      <c r="HXE16"/>
      <c r="HXF16"/>
      <c r="HXG16"/>
      <c r="HXH16"/>
      <c r="HXI16"/>
      <c r="HXJ16"/>
      <c r="HXK16"/>
      <c r="HXL16"/>
      <c r="HXM16"/>
      <c r="HXN16"/>
      <c r="HXO16"/>
      <c r="HXP16"/>
      <c r="HXQ16"/>
      <c r="HXR16"/>
      <c r="HXS16"/>
      <c r="HXT16"/>
      <c r="HXU16"/>
      <c r="HXV16"/>
      <c r="HXW16"/>
      <c r="HXX16"/>
      <c r="HXY16"/>
      <c r="HXZ16"/>
      <c r="HYA16"/>
      <c r="HYB16"/>
      <c r="HYC16"/>
      <c r="HYD16"/>
      <c r="HYE16"/>
      <c r="HYF16"/>
      <c r="HYG16"/>
      <c r="HYH16"/>
      <c r="HYI16"/>
      <c r="HYJ16"/>
      <c r="HYK16"/>
      <c r="HYL16"/>
      <c r="HYM16"/>
      <c r="HYN16"/>
      <c r="HYO16"/>
      <c r="HYP16"/>
      <c r="HYQ16"/>
      <c r="HYR16"/>
      <c r="HYS16"/>
      <c r="HYT16"/>
      <c r="HYU16"/>
      <c r="HYV16"/>
      <c r="HYW16"/>
      <c r="HYX16"/>
      <c r="HYY16"/>
      <c r="HYZ16"/>
      <c r="HZA16"/>
      <c r="HZB16"/>
      <c r="HZC16"/>
      <c r="HZD16"/>
      <c r="HZE16"/>
      <c r="HZF16"/>
      <c r="HZG16"/>
      <c r="HZH16"/>
      <c r="HZI16"/>
      <c r="HZJ16"/>
      <c r="HZK16"/>
      <c r="HZL16"/>
      <c r="HZM16"/>
      <c r="HZN16"/>
      <c r="HZO16"/>
      <c r="HZP16"/>
      <c r="HZQ16"/>
      <c r="HZR16"/>
      <c r="HZS16"/>
      <c r="HZT16"/>
      <c r="HZU16"/>
      <c r="HZV16"/>
      <c r="HZW16"/>
      <c r="HZX16"/>
      <c r="HZY16"/>
      <c r="HZZ16"/>
      <c r="IAA16"/>
      <c r="IAB16"/>
      <c r="IAC16"/>
      <c r="IAD16"/>
      <c r="IAE16"/>
      <c r="IAF16"/>
      <c r="IAG16"/>
      <c r="IAH16"/>
      <c r="IAI16"/>
      <c r="IAJ16"/>
      <c r="IAK16"/>
      <c r="IAL16"/>
      <c r="IAM16"/>
      <c r="IAN16"/>
      <c r="IAO16"/>
      <c r="IAP16"/>
      <c r="IAQ16"/>
      <c r="IAR16"/>
      <c r="IAS16"/>
      <c r="IAT16"/>
      <c r="IAU16"/>
      <c r="IAV16"/>
      <c r="IAW16"/>
      <c r="IAX16"/>
      <c r="IAY16"/>
      <c r="IAZ16"/>
      <c r="IBA16"/>
      <c r="IBB16"/>
      <c r="IBC16"/>
      <c r="IBD16"/>
      <c r="IBE16"/>
      <c r="IBF16"/>
      <c r="IBG16"/>
      <c r="IBH16"/>
      <c r="IBI16"/>
      <c r="IBJ16"/>
      <c r="IBK16"/>
      <c r="IBL16"/>
      <c r="IBM16"/>
      <c r="IBN16"/>
      <c r="IBO16"/>
      <c r="IBP16"/>
      <c r="IBQ16"/>
      <c r="IBR16"/>
      <c r="IBS16"/>
      <c r="IBT16"/>
      <c r="IBU16"/>
      <c r="IBV16"/>
      <c r="IBW16"/>
      <c r="IBX16"/>
      <c r="IBY16"/>
      <c r="IBZ16"/>
      <c r="ICA16"/>
      <c r="ICB16"/>
      <c r="ICC16"/>
      <c r="ICD16"/>
      <c r="ICE16"/>
      <c r="ICF16"/>
      <c r="ICG16"/>
      <c r="ICH16"/>
      <c r="ICI16"/>
      <c r="ICJ16"/>
      <c r="ICK16"/>
      <c r="ICL16"/>
      <c r="ICM16"/>
      <c r="ICN16"/>
      <c r="ICO16"/>
      <c r="ICP16"/>
      <c r="ICQ16"/>
      <c r="ICR16"/>
      <c r="ICS16"/>
      <c r="ICT16"/>
      <c r="ICU16"/>
      <c r="ICV16"/>
      <c r="ICW16"/>
      <c r="ICX16"/>
      <c r="ICY16"/>
      <c r="ICZ16"/>
      <c r="IDA16"/>
      <c r="IDB16"/>
      <c r="IDC16"/>
      <c r="IDD16"/>
      <c r="IDE16"/>
      <c r="IDF16"/>
      <c r="IDG16"/>
      <c r="IDH16"/>
      <c r="IDI16"/>
      <c r="IDJ16"/>
      <c r="IDK16"/>
      <c r="IDL16"/>
      <c r="IDM16"/>
      <c r="IDN16"/>
      <c r="IDO16"/>
      <c r="IDP16"/>
      <c r="IDQ16"/>
      <c r="IDR16"/>
      <c r="IDS16"/>
      <c r="IDT16"/>
      <c r="IDU16"/>
      <c r="IDV16"/>
      <c r="IDW16"/>
      <c r="IDX16"/>
      <c r="IDY16"/>
      <c r="IDZ16"/>
      <c r="IEA16"/>
      <c r="IEB16"/>
      <c r="IEC16"/>
      <c r="IED16"/>
      <c r="IEE16"/>
      <c r="IEF16"/>
      <c r="IEG16"/>
      <c r="IEH16"/>
      <c r="IEI16"/>
      <c r="IEJ16"/>
      <c r="IEK16"/>
      <c r="IEL16"/>
      <c r="IEM16"/>
      <c r="IEN16"/>
      <c r="IEO16"/>
      <c r="IEP16"/>
      <c r="IEQ16"/>
      <c r="IER16"/>
      <c r="IES16"/>
      <c r="IET16"/>
      <c r="IEU16"/>
      <c r="IEV16"/>
      <c r="IEW16"/>
      <c r="IEX16"/>
      <c r="IEY16"/>
      <c r="IEZ16"/>
      <c r="IFA16"/>
      <c r="IFB16"/>
      <c r="IFC16"/>
      <c r="IFD16"/>
      <c r="IFE16"/>
      <c r="IFF16"/>
      <c r="IFG16"/>
      <c r="IFH16"/>
      <c r="IFI16"/>
      <c r="IFJ16"/>
      <c r="IFK16"/>
      <c r="IFL16"/>
      <c r="IFM16"/>
      <c r="IFN16"/>
      <c r="IFO16"/>
      <c r="IFP16"/>
      <c r="IFQ16"/>
      <c r="IFR16"/>
      <c r="IFS16"/>
      <c r="IFT16"/>
      <c r="IFU16"/>
      <c r="IFV16"/>
      <c r="IFW16"/>
      <c r="IFX16"/>
      <c r="IFY16"/>
      <c r="IFZ16"/>
      <c r="IGA16"/>
      <c r="IGB16"/>
      <c r="IGC16"/>
      <c r="IGD16"/>
      <c r="IGE16"/>
      <c r="IGF16"/>
      <c r="IGG16"/>
      <c r="IGH16"/>
      <c r="IGI16"/>
      <c r="IGJ16"/>
      <c r="IGK16"/>
      <c r="IGL16"/>
      <c r="IGM16"/>
      <c r="IGN16"/>
      <c r="IGO16"/>
      <c r="IGP16"/>
      <c r="IGQ16"/>
      <c r="IGR16"/>
      <c r="IGS16"/>
      <c r="IGT16"/>
      <c r="IGU16"/>
      <c r="IGV16"/>
      <c r="IGW16"/>
      <c r="IGX16"/>
      <c r="IGY16"/>
      <c r="IGZ16"/>
      <c r="IHA16"/>
      <c r="IHB16"/>
      <c r="IHC16"/>
      <c r="IHD16"/>
      <c r="IHE16"/>
      <c r="IHF16"/>
      <c r="IHG16"/>
      <c r="IHH16"/>
      <c r="IHI16"/>
      <c r="IHJ16"/>
      <c r="IHK16"/>
      <c r="IHL16"/>
      <c r="IHM16"/>
      <c r="IHN16"/>
      <c r="IHO16"/>
      <c r="IHP16"/>
      <c r="IHQ16"/>
      <c r="IHR16"/>
      <c r="IHS16"/>
      <c r="IHT16"/>
      <c r="IHU16"/>
      <c r="IHV16"/>
      <c r="IHW16"/>
      <c r="IHX16"/>
      <c r="IHY16"/>
      <c r="IHZ16"/>
      <c r="IIA16"/>
      <c r="IIB16"/>
      <c r="IIC16"/>
      <c r="IID16"/>
      <c r="IIE16"/>
      <c r="IIF16"/>
      <c r="IIG16"/>
      <c r="IIH16"/>
      <c r="III16"/>
      <c r="IIJ16"/>
      <c r="IIK16"/>
      <c r="IIL16"/>
      <c r="IIM16"/>
      <c r="IIN16"/>
      <c r="IIO16"/>
      <c r="IIP16"/>
      <c r="IIQ16"/>
      <c r="IIR16"/>
      <c r="IIS16"/>
      <c r="IIT16"/>
      <c r="IIU16"/>
      <c r="IIV16"/>
      <c r="IIW16"/>
      <c r="IIX16"/>
      <c r="IIY16"/>
      <c r="IIZ16"/>
      <c r="IJA16"/>
      <c r="IJB16"/>
      <c r="IJC16"/>
      <c r="IJD16"/>
      <c r="IJE16"/>
      <c r="IJF16"/>
      <c r="IJG16"/>
      <c r="IJH16"/>
      <c r="IJI16"/>
      <c r="IJJ16"/>
      <c r="IJK16"/>
      <c r="IJL16"/>
      <c r="IJM16"/>
      <c r="IJN16"/>
      <c r="IJO16"/>
      <c r="IJP16"/>
      <c r="IJQ16"/>
      <c r="IJR16"/>
      <c r="IJS16"/>
      <c r="IJT16"/>
      <c r="IJU16"/>
      <c r="IJV16"/>
      <c r="IJW16"/>
      <c r="IJX16"/>
      <c r="IJY16"/>
      <c r="IJZ16"/>
      <c r="IKA16"/>
      <c r="IKB16"/>
      <c r="IKC16"/>
      <c r="IKD16"/>
      <c r="IKE16"/>
      <c r="IKF16"/>
      <c r="IKG16"/>
      <c r="IKH16"/>
      <c r="IKI16"/>
      <c r="IKJ16"/>
      <c r="IKK16"/>
      <c r="IKL16"/>
      <c r="IKM16"/>
      <c r="IKN16"/>
      <c r="IKO16"/>
      <c r="IKP16"/>
      <c r="IKQ16"/>
      <c r="IKR16"/>
      <c r="IKS16"/>
      <c r="IKT16"/>
      <c r="IKU16"/>
      <c r="IKV16"/>
      <c r="IKW16"/>
      <c r="IKX16"/>
      <c r="IKY16"/>
      <c r="IKZ16"/>
      <c r="ILA16"/>
      <c r="ILB16"/>
      <c r="ILC16"/>
      <c r="ILD16"/>
      <c r="ILE16"/>
      <c r="ILF16"/>
      <c r="ILG16"/>
      <c r="ILH16"/>
      <c r="ILI16"/>
      <c r="ILJ16"/>
      <c r="ILK16"/>
      <c r="ILL16"/>
      <c r="ILM16"/>
      <c r="ILN16"/>
      <c r="ILO16"/>
      <c r="ILP16"/>
      <c r="ILQ16"/>
      <c r="ILR16"/>
      <c r="ILS16"/>
      <c r="ILT16"/>
      <c r="ILU16"/>
      <c r="ILV16"/>
      <c r="ILW16"/>
      <c r="ILX16"/>
      <c r="ILY16"/>
      <c r="ILZ16"/>
      <c r="IMA16"/>
      <c r="IMB16"/>
      <c r="IMC16"/>
      <c r="IMD16"/>
      <c r="IME16"/>
      <c r="IMF16"/>
      <c r="IMG16"/>
      <c r="IMH16"/>
      <c r="IMI16"/>
      <c r="IMJ16"/>
      <c r="IMK16"/>
      <c r="IML16"/>
      <c r="IMM16"/>
      <c r="IMN16"/>
      <c r="IMO16"/>
      <c r="IMP16"/>
      <c r="IMQ16"/>
      <c r="IMR16"/>
      <c r="IMS16"/>
      <c r="IMT16"/>
      <c r="IMU16"/>
      <c r="IMV16"/>
      <c r="IMW16"/>
      <c r="IMX16"/>
      <c r="IMY16"/>
      <c r="IMZ16"/>
      <c r="INA16"/>
      <c r="INB16"/>
      <c r="INC16"/>
      <c r="IND16"/>
      <c r="INE16"/>
      <c r="INF16"/>
      <c r="ING16"/>
      <c r="INH16"/>
      <c r="INI16"/>
      <c r="INJ16"/>
      <c r="INK16"/>
      <c r="INL16"/>
      <c r="INM16"/>
      <c r="INN16"/>
      <c r="INO16"/>
      <c r="INP16"/>
      <c r="INQ16"/>
      <c r="INR16"/>
      <c r="INS16"/>
      <c r="INT16"/>
      <c r="INU16"/>
      <c r="INV16"/>
      <c r="INW16"/>
      <c r="INX16"/>
      <c r="INY16"/>
      <c r="INZ16"/>
      <c r="IOA16"/>
      <c r="IOB16"/>
      <c r="IOC16"/>
      <c r="IOD16"/>
      <c r="IOE16"/>
      <c r="IOF16"/>
      <c r="IOG16"/>
      <c r="IOH16"/>
      <c r="IOI16"/>
      <c r="IOJ16"/>
      <c r="IOK16"/>
      <c r="IOL16"/>
      <c r="IOM16"/>
      <c r="ION16"/>
      <c r="IOO16"/>
      <c r="IOP16"/>
      <c r="IOQ16"/>
      <c r="IOR16"/>
      <c r="IOS16"/>
      <c r="IOT16"/>
      <c r="IOU16"/>
      <c r="IOV16"/>
      <c r="IOW16"/>
      <c r="IOX16"/>
      <c r="IOY16"/>
      <c r="IOZ16"/>
      <c r="IPA16"/>
      <c r="IPB16"/>
      <c r="IPC16"/>
      <c r="IPD16"/>
      <c r="IPE16"/>
      <c r="IPF16"/>
      <c r="IPG16"/>
      <c r="IPH16"/>
      <c r="IPI16"/>
      <c r="IPJ16"/>
      <c r="IPK16"/>
      <c r="IPL16"/>
      <c r="IPM16"/>
      <c r="IPN16"/>
      <c r="IPO16"/>
      <c r="IPP16"/>
      <c r="IPQ16"/>
      <c r="IPR16"/>
      <c r="IPS16"/>
      <c r="IPT16"/>
      <c r="IPU16"/>
      <c r="IPV16"/>
      <c r="IPW16"/>
      <c r="IPX16"/>
      <c r="IPY16"/>
      <c r="IPZ16"/>
      <c r="IQA16"/>
      <c r="IQB16"/>
      <c r="IQC16"/>
      <c r="IQD16"/>
      <c r="IQE16"/>
      <c r="IQF16"/>
      <c r="IQG16"/>
      <c r="IQH16"/>
      <c r="IQI16"/>
      <c r="IQJ16"/>
      <c r="IQK16"/>
      <c r="IQL16"/>
      <c r="IQM16"/>
      <c r="IQN16"/>
      <c r="IQO16"/>
      <c r="IQP16"/>
      <c r="IQQ16"/>
      <c r="IQR16"/>
      <c r="IQS16"/>
      <c r="IQT16"/>
      <c r="IQU16"/>
      <c r="IQV16"/>
      <c r="IQW16"/>
      <c r="IQX16"/>
      <c r="IQY16"/>
      <c r="IQZ16"/>
      <c r="IRA16"/>
      <c r="IRB16"/>
      <c r="IRC16"/>
      <c r="IRD16"/>
      <c r="IRE16"/>
      <c r="IRF16"/>
      <c r="IRG16"/>
      <c r="IRH16"/>
      <c r="IRI16"/>
      <c r="IRJ16"/>
      <c r="IRK16"/>
      <c r="IRL16"/>
      <c r="IRM16"/>
      <c r="IRN16"/>
      <c r="IRO16"/>
      <c r="IRP16"/>
      <c r="IRQ16"/>
      <c r="IRR16"/>
      <c r="IRS16"/>
      <c r="IRT16"/>
      <c r="IRU16"/>
      <c r="IRV16"/>
      <c r="IRW16"/>
      <c r="IRX16"/>
      <c r="IRY16"/>
      <c r="IRZ16"/>
      <c r="ISA16"/>
      <c r="ISB16"/>
      <c r="ISC16"/>
      <c r="ISD16"/>
      <c r="ISE16"/>
      <c r="ISF16"/>
      <c r="ISG16"/>
      <c r="ISH16"/>
      <c r="ISI16"/>
      <c r="ISJ16"/>
      <c r="ISK16"/>
      <c r="ISL16"/>
      <c r="ISM16"/>
      <c r="ISN16"/>
      <c r="ISO16"/>
      <c r="ISP16"/>
      <c r="ISQ16"/>
      <c r="ISR16"/>
      <c r="ISS16"/>
      <c r="IST16"/>
      <c r="ISU16"/>
      <c r="ISV16"/>
      <c r="ISW16"/>
      <c r="ISX16"/>
      <c r="ISY16"/>
      <c r="ISZ16"/>
      <c r="ITA16"/>
      <c r="ITB16"/>
      <c r="ITC16"/>
      <c r="ITD16"/>
      <c r="ITE16"/>
      <c r="ITF16"/>
      <c r="ITG16"/>
      <c r="ITH16"/>
      <c r="ITI16"/>
      <c r="ITJ16"/>
      <c r="ITK16"/>
      <c r="ITL16"/>
      <c r="ITM16"/>
      <c r="ITN16"/>
      <c r="ITO16"/>
      <c r="ITP16"/>
      <c r="ITQ16"/>
      <c r="ITR16"/>
      <c r="ITS16"/>
      <c r="ITT16"/>
      <c r="ITU16"/>
      <c r="ITV16"/>
      <c r="ITW16"/>
      <c r="ITX16"/>
      <c r="ITY16"/>
      <c r="ITZ16"/>
      <c r="IUA16"/>
      <c r="IUB16"/>
      <c r="IUC16"/>
      <c r="IUD16"/>
      <c r="IUE16"/>
      <c r="IUF16"/>
      <c r="IUG16"/>
      <c r="IUH16"/>
      <c r="IUI16"/>
      <c r="IUJ16"/>
      <c r="IUK16"/>
      <c r="IUL16"/>
      <c r="IUM16"/>
      <c r="IUN16"/>
      <c r="IUO16"/>
      <c r="IUP16"/>
      <c r="IUQ16"/>
      <c r="IUR16"/>
      <c r="IUS16"/>
      <c r="IUT16"/>
      <c r="IUU16"/>
      <c r="IUV16"/>
      <c r="IUW16"/>
      <c r="IUX16"/>
      <c r="IUY16"/>
      <c r="IUZ16"/>
      <c r="IVA16"/>
      <c r="IVB16"/>
      <c r="IVC16"/>
      <c r="IVD16"/>
      <c r="IVE16"/>
      <c r="IVF16"/>
      <c r="IVG16"/>
      <c r="IVH16"/>
      <c r="IVI16"/>
      <c r="IVJ16"/>
      <c r="IVK16"/>
      <c r="IVL16"/>
      <c r="IVM16"/>
      <c r="IVN16"/>
      <c r="IVO16"/>
      <c r="IVP16"/>
      <c r="IVQ16"/>
      <c r="IVR16"/>
      <c r="IVS16"/>
      <c r="IVT16"/>
      <c r="IVU16"/>
      <c r="IVV16"/>
      <c r="IVW16"/>
      <c r="IVX16"/>
      <c r="IVY16"/>
      <c r="IVZ16"/>
      <c r="IWA16"/>
      <c r="IWB16"/>
      <c r="IWC16"/>
      <c r="IWD16"/>
      <c r="IWE16"/>
      <c r="IWF16"/>
      <c r="IWG16"/>
      <c r="IWH16"/>
      <c r="IWI16"/>
      <c r="IWJ16"/>
      <c r="IWK16"/>
      <c r="IWL16"/>
      <c r="IWM16"/>
      <c r="IWN16"/>
      <c r="IWO16"/>
      <c r="IWP16"/>
      <c r="IWQ16"/>
      <c r="IWR16"/>
      <c r="IWS16"/>
      <c r="IWT16"/>
      <c r="IWU16"/>
      <c r="IWV16"/>
      <c r="IWW16"/>
      <c r="IWX16"/>
      <c r="IWY16"/>
      <c r="IWZ16"/>
      <c r="IXA16"/>
      <c r="IXB16"/>
      <c r="IXC16"/>
      <c r="IXD16"/>
      <c r="IXE16"/>
      <c r="IXF16"/>
      <c r="IXG16"/>
      <c r="IXH16"/>
      <c r="IXI16"/>
      <c r="IXJ16"/>
      <c r="IXK16"/>
      <c r="IXL16"/>
      <c r="IXM16"/>
      <c r="IXN16"/>
      <c r="IXO16"/>
      <c r="IXP16"/>
      <c r="IXQ16"/>
      <c r="IXR16"/>
      <c r="IXS16"/>
      <c r="IXT16"/>
      <c r="IXU16"/>
      <c r="IXV16"/>
      <c r="IXW16"/>
      <c r="IXX16"/>
      <c r="IXY16"/>
      <c r="IXZ16"/>
      <c r="IYA16"/>
      <c r="IYB16"/>
      <c r="IYC16"/>
      <c r="IYD16"/>
      <c r="IYE16"/>
      <c r="IYF16"/>
      <c r="IYG16"/>
      <c r="IYH16"/>
      <c r="IYI16"/>
      <c r="IYJ16"/>
      <c r="IYK16"/>
      <c r="IYL16"/>
      <c r="IYM16"/>
      <c r="IYN16"/>
      <c r="IYO16"/>
      <c r="IYP16"/>
      <c r="IYQ16"/>
      <c r="IYR16"/>
      <c r="IYS16"/>
      <c r="IYT16"/>
      <c r="IYU16"/>
      <c r="IYV16"/>
      <c r="IYW16"/>
      <c r="IYX16"/>
      <c r="IYY16"/>
      <c r="IYZ16"/>
      <c r="IZA16"/>
      <c r="IZB16"/>
      <c r="IZC16"/>
      <c r="IZD16"/>
      <c r="IZE16"/>
      <c r="IZF16"/>
      <c r="IZG16"/>
      <c r="IZH16"/>
      <c r="IZI16"/>
      <c r="IZJ16"/>
      <c r="IZK16"/>
      <c r="IZL16"/>
      <c r="IZM16"/>
      <c r="IZN16"/>
      <c r="IZO16"/>
      <c r="IZP16"/>
      <c r="IZQ16"/>
      <c r="IZR16"/>
      <c r="IZS16"/>
      <c r="IZT16"/>
      <c r="IZU16"/>
      <c r="IZV16"/>
      <c r="IZW16"/>
      <c r="IZX16"/>
      <c r="IZY16"/>
      <c r="IZZ16"/>
      <c r="JAA16"/>
      <c r="JAB16"/>
      <c r="JAC16"/>
      <c r="JAD16"/>
      <c r="JAE16"/>
      <c r="JAF16"/>
      <c r="JAG16"/>
      <c r="JAH16"/>
      <c r="JAI16"/>
      <c r="JAJ16"/>
      <c r="JAK16"/>
      <c r="JAL16"/>
      <c r="JAM16"/>
      <c r="JAN16"/>
      <c r="JAO16"/>
      <c r="JAP16"/>
      <c r="JAQ16"/>
      <c r="JAR16"/>
      <c r="JAS16"/>
      <c r="JAT16"/>
      <c r="JAU16"/>
      <c r="JAV16"/>
      <c r="JAW16"/>
      <c r="JAX16"/>
      <c r="JAY16"/>
      <c r="JAZ16"/>
      <c r="JBA16"/>
      <c r="JBB16"/>
      <c r="JBC16"/>
      <c r="JBD16"/>
      <c r="JBE16"/>
      <c r="JBF16"/>
      <c r="JBG16"/>
      <c r="JBH16"/>
      <c r="JBI16"/>
      <c r="JBJ16"/>
      <c r="JBK16"/>
      <c r="JBL16"/>
      <c r="JBM16"/>
      <c r="JBN16"/>
      <c r="JBO16"/>
      <c r="JBP16"/>
      <c r="JBQ16"/>
      <c r="JBR16"/>
      <c r="JBS16"/>
      <c r="JBT16"/>
      <c r="JBU16"/>
      <c r="JBV16"/>
      <c r="JBW16"/>
      <c r="JBX16"/>
      <c r="JBY16"/>
      <c r="JBZ16"/>
      <c r="JCA16"/>
      <c r="JCB16"/>
      <c r="JCC16"/>
      <c r="JCD16"/>
      <c r="JCE16"/>
      <c r="JCF16"/>
      <c r="JCG16"/>
      <c r="JCH16"/>
      <c r="JCI16"/>
      <c r="JCJ16"/>
      <c r="JCK16"/>
      <c r="JCL16"/>
      <c r="JCM16"/>
      <c r="JCN16"/>
      <c r="JCO16"/>
      <c r="JCP16"/>
      <c r="JCQ16"/>
      <c r="JCR16"/>
      <c r="JCS16"/>
      <c r="JCT16"/>
      <c r="JCU16"/>
      <c r="JCV16"/>
      <c r="JCW16"/>
      <c r="JCX16"/>
      <c r="JCY16"/>
      <c r="JCZ16"/>
      <c r="JDA16"/>
      <c r="JDB16"/>
      <c r="JDC16"/>
      <c r="JDD16"/>
      <c r="JDE16"/>
      <c r="JDF16"/>
      <c r="JDG16"/>
      <c r="JDH16"/>
      <c r="JDI16"/>
      <c r="JDJ16"/>
      <c r="JDK16"/>
      <c r="JDL16"/>
      <c r="JDM16"/>
      <c r="JDN16"/>
      <c r="JDO16"/>
      <c r="JDP16"/>
      <c r="JDQ16"/>
      <c r="JDR16"/>
      <c r="JDS16"/>
      <c r="JDT16"/>
      <c r="JDU16"/>
      <c r="JDV16"/>
      <c r="JDW16"/>
      <c r="JDX16"/>
      <c r="JDY16"/>
      <c r="JDZ16"/>
      <c r="JEA16"/>
      <c r="JEB16"/>
      <c r="JEC16"/>
      <c r="JED16"/>
      <c r="JEE16"/>
      <c r="JEF16"/>
      <c r="JEG16"/>
      <c r="JEH16"/>
      <c r="JEI16"/>
      <c r="JEJ16"/>
      <c r="JEK16"/>
      <c r="JEL16"/>
      <c r="JEM16"/>
      <c r="JEN16"/>
      <c r="JEO16"/>
      <c r="JEP16"/>
      <c r="JEQ16"/>
      <c r="JER16"/>
      <c r="JES16"/>
      <c r="JET16"/>
      <c r="JEU16"/>
      <c r="JEV16"/>
      <c r="JEW16"/>
      <c r="JEX16"/>
      <c r="JEY16"/>
      <c r="JEZ16"/>
      <c r="JFA16"/>
      <c r="JFB16"/>
      <c r="JFC16"/>
      <c r="JFD16"/>
      <c r="JFE16"/>
      <c r="JFF16"/>
      <c r="JFG16"/>
      <c r="JFH16"/>
      <c r="JFI16"/>
      <c r="JFJ16"/>
      <c r="JFK16"/>
      <c r="JFL16"/>
      <c r="JFM16"/>
      <c r="JFN16"/>
      <c r="JFO16"/>
      <c r="JFP16"/>
      <c r="JFQ16"/>
      <c r="JFR16"/>
      <c r="JFS16"/>
      <c r="JFT16"/>
      <c r="JFU16"/>
      <c r="JFV16"/>
      <c r="JFW16"/>
      <c r="JFX16"/>
      <c r="JFY16"/>
      <c r="JFZ16"/>
      <c r="JGA16"/>
      <c r="JGB16"/>
      <c r="JGC16"/>
      <c r="JGD16"/>
      <c r="JGE16"/>
      <c r="JGF16"/>
      <c r="JGG16"/>
      <c r="JGH16"/>
      <c r="JGI16"/>
      <c r="JGJ16"/>
      <c r="JGK16"/>
      <c r="JGL16"/>
      <c r="JGM16"/>
      <c r="JGN16"/>
      <c r="JGO16"/>
      <c r="JGP16"/>
      <c r="JGQ16"/>
      <c r="JGR16"/>
      <c r="JGS16"/>
      <c r="JGT16"/>
      <c r="JGU16"/>
      <c r="JGV16"/>
      <c r="JGW16"/>
      <c r="JGX16"/>
      <c r="JGY16"/>
      <c r="JGZ16"/>
      <c r="JHA16"/>
      <c r="JHB16"/>
      <c r="JHC16"/>
      <c r="JHD16"/>
      <c r="JHE16"/>
      <c r="JHF16"/>
      <c r="JHG16"/>
      <c r="JHH16"/>
      <c r="JHI16"/>
      <c r="JHJ16"/>
      <c r="JHK16"/>
      <c r="JHL16"/>
      <c r="JHM16"/>
      <c r="JHN16"/>
      <c r="JHO16"/>
      <c r="JHP16"/>
      <c r="JHQ16"/>
      <c r="JHR16"/>
      <c r="JHS16"/>
      <c r="JHT16"/>
      <c r="JHU16"/>
      <c r="JHV16"/>
      <c r="JHW16"/>
      <c r="JHX16"/>
      <c r="JHY16"/>
      <c r="JHZ16"/>
      <c r="JIA16"/>
      <c r="JIB16"/>
      <c r="JIC16"/>
      <c r="JID16"/>
      <c r="JIE16"/>
      <c r="JIF16"/>
      <c r="JIG16"/>
      <c r="JIH16"/>
      <c r="JII16"/>
      <c r="JIJ16"/>
      <c r="JIK16"/>
      <c r="JIL16"/>
      <c r="JIM16"/>
      <c r="JIN16"/>
      <c r="JIO16"/>
      <c r="JIP16"/>
      <c r="JIQ16"/>
      <c r="JIR16"/>
      <c r="JIS16"/>
      <c r="JIT16"/>
      <c r="JIU16"/>
      <c r="JIV16"/>
      <c r="JIW16"/>
      <c r="JIX16"/>
      <c r="JIY16"/>
      <c r="JIZ16"/>
      <c r="JJA16"/>
      <c r="JJB16"/>
      <c r="JJC16"/>
      <c r="JJD16"/>
      <c r="JJE16"/>
      <c r="JJF16"/>
      <c r="JJG16"/>
      <c r="JJH16"/>
      <c r="JJI16"/>
      <c r="JJJ16"/>
      <c r="JJK16"/>
      <c r="JJL16"/>
      <c r="JJM16"/>
      <c r="JJN16"/>
      <c r="JJO16"/>
      <c r="JJP16"/>
      <c r="JJQ16"/>
      <c r="JJR16"/>
      <c r="JJS16"/>
      <c r="JJT16"/>
      <c r="JJU16"/>
      <c r="JJV16"/>
      <c r="JJW16"/>
      <c r="JJX16"/>
      <c r="JJY16"/>
      <c r="JJZ16"/>
      <c r="JKA16"/>
      <c r="JKB16"/>
      <c r="JKC16"/>
      <c r="JKD16"/>
      <c r="JKE16"/>
      <c r="JKF16"/>
      <c r="JKG16"/>
      <c r="JKH16"/>
      <c r="JKI16"/>
      <c r="JKJ16"/>
      <c r="JKK16"/>
      <c r="JKL16"/>
      <c r="JKM16"/>
      <c r="JKN16"/>
      <c r="JKO16"/>
      <c r="JKP16"/>
      <c r="JKQ16"/>
      <c r="JKR16"/>
      <c r="JKS16"/>
      <c r="JKT16"/>
      <c r="JKU16"/>
      <c r="JKV16"/>
      <c r="JKW16"/>
      <c r="JKX16"/>
      <c r="JKY16"/>
      <c r="JKZ16"/>
      <c r="JLA16"/>
      <c r="JLB16"/>
      <c r="JLC16"/>
      <c r="JLD16"/>
      <c r="JLE16"/>
      <c r="JLF16"/>
      <c r="JLG16"/>
      <c r="JLH16"/>
      <c r="JLI16"/>
      <c r="JLJ16"/>
      <c r="JLK16"/>
      <c r="JLL16"/>
      <c r="JLM16"/>
      <c r="JLN16"/>
      <c r="JLO16"/>
      <c r="JLP16"/>
      <c r="JLQ16"/>
      <c r="JLR16"/>
      <c r="JLS16"/>
      <c r="JLT16"/>
      <c r="JLU16"/>
      <c r="JLV16"/>
      <c r="JLW16"/>
      <c r="JLX16"/>
      <c r="JLY16"/>
      <c r="JLZ16"/>
      <c r="JMA16"/>
      <c r="JMB16"/>
      <c r="JMC16"/>
      <c r="JMD16"/>
      <c r="JME16"/>
      <c r="JMF16"/>
      <c r="JMG16"/>
      <c r="JMH16"/>
      <c r="JMI16"/>
      <c r="JMJ16"/>
      <c r="JMK16"/>
      <c r="JML16"/>
      <c r="JMM16"/>
      <c r="JMN16"/>
      <c r="JMO16"/>
      <c r="JMP16"/>
      <c r="JMQ16"/>
      <c r="JMR16"/>
      <c r="JMS16"/>
      <c r="JMT16"/>
      <c r="JMU16"/>
      <c r="JMV16"/>
      <c r="JMW16"/>
      <c r="JMX16"/>
      <c r="JMY16"/>
      <c r="JMZ16"/>
      <c r="JNA16"/>
      <c r="JNB16"/>
      <c r="JNC16"/>
      <c r="JND16"/>
      <c r="JNE16"/>
      <c r="JNF16"/>
      <c r="JNG16"/>
      <c r="JNH16"/>
      <c r="JNI16"/>
      <c r="JNJ16"/>
      <c r="JNK16"/>
      <c r="JNL16"/>
      <c r="JNM16"/>
      <c r="JNN16"/>
      <c r="JNO16"/>
      <c r="JNP16"/>
      <c r="JNQ16"/>
      <c r="JNR16"/>
      <c r="JNS16"/>
      <c r="JNT16"/>
      <c r="JNU16"/>
      <c r="JNV16"/>
      <c r="JNW16"/>
      <c r="JNX16"/>
      <c r="JNY16"/>
      <c r="JNZ16"/>
      <c r="JOA16"/>
      <c r="JOB16"/>
      <c r="JOC16"/>
      <c r="JOD16"/>
      <c r="JOE16"/>
      <c r="JOF16"/>
      <c r="JOG16"/>
      <c r="JOH16"/>
      <c r="JOI16"/>
      <c r="JOJ16"/>
      <c r="JOK16"/>
      <c r="JOL16"/>
      <c r="JOM16"/>
      <c r="JON16"/>
      <c r="JOO16"/>
      <c r="JOP16"/>
      <c r="JOQ16"/>
      <c r="JOR16"/>
      <c r="JOS16"/>
      <c r="JOT16"/>
      <c r="JOU16"/>
      <c r="JOV16"/>
      <c r="JOW16"/>
      <c r="JOX16"/>
      <c r="JOY16"/>
      <c r="JOZ16"/>
      <c r="JPA16"/>
      <c r="JPB16"/>
      <c r="JPC16"/>
      <c r="JPD16"/>
      <c r="JPE16"/>
      <c r="JPF16"/>
      <c r="JPG16"/>
      <c r="JPH16"/>
      <c r="JPI16"/>
      <c r="JPJ16"/>
      <c r="JPK16"/>
      <c r="JPL16"/>
      <c r="JPM16"/>
      <c r="JPN16"/>
      <c r="JPO16"/>
      <c r="JPP16"/>
      <c r="JPQ16"/>
      <c r="JPR16"/>
      <c r="JPS16"/>
      <c r="JPT16"/>
      <c r="JPU16"/>
      <c r="JPV16"/>
      <c r="JPW16"/>
      <c r="JPX16"/>
      <c r="JPY16"/>
      <c r="JPZ16"/>
      <c r="JQA16"/>
      <c r="JQB16"/>
      <c r="JQC16"/>
      <c r="JQD16"/>
      <c r="JQE16"/>
      <c r="JQF16"/>
      <c r="JQG16"/>
      <c r="JQH16"/>
      <c r="JQI16"/>
      <c r="JQJ16"/>
      <c r="JQK16"/>
      <c r="JQL16"/>
      <c r="JQM16"/>
      <c r="JQN16"/>
      <c r="JQO16"/>
      <c r="JQP16"/>
      <c r="JQQ16"/>
      <c r="JQR16"/>
      <c r="JQS16"/>
      <c r="JQT16"/>
      <c r="JQU16"/>
      <c r="JQV16"/>
      <c r="JQW16"/>
      <c r="JQX16"/>
      <c r="JQY16"/>
      <c r="JQZ16"/>
      <c r="JRA16"/>
      <c r="JRB16"/>
      <c r="JRC16"/>
      <c r="JRD16"/>
      <c r="JRE16"/>
      <c r="JRF16"/>
      <c r="JRG16"/>
      <c r="JRH16"/>
      <c r="JRI16"/>
      <c r="JRJ16"/>
      <c r="JRK16"/>
      <c r="JRL16"/>
      <c r="JRM16"/>
      <c r="JRN16"/>
      <c r="JRO16"/>
      <c r="JRP16"/>
      <c r="JRQ16"/>
      <c r="JRR16"/>
      <c r="JRS16"/>
      <c r="JRT16"/>
      <c r="JRU16"/>
      <c r="JRV16"/>
      <c r="JRW16"/>
      <c r="JRX16"/>
      <c r="JRY16"/>
      <c r="JRZ16"/>
      <c r="JSA16"/>
      <c r="JSB16"/>
      <c r="JSC16"/>
      <c r="JSD16"/>
      <c r="JSE16"/>
      <c r="JSF16"/>
      <c r="JSG16"/>
      <c r="JSH16"/>
      <c r="JSI16"/>
      <c r="JSJ16"/>
      <c r="JSK16"/>
      <c r="JSL16"/>
      <c r="JSM16"/>
      <c r="JSN16"/>
      <c r="JSO16"/>
      <c r="JSP16"/>
      <c r="JSQ16"/>
      <c r="JSR16"/>
      <c r="JSS16"/>
      <c r="JST16"/>
      <c r="JSU16"/>
      <c r="JSV16"/>
      <c r="JSW16"/>
      <c r="JSX16"/>
      <c r="JSY16"/>
      <c r="JSZ16"/>
      <c r="JTA16"/>
      <c r="JTB16"/>
      <c r="JTC16"/>
      <c r="JTD16"/>
      <c r="JTE16"/>
      <c r="JTF16"/>
      <c r="JTG16"/>
      <c r="JTH16"/>
      <c r="JTI16"/>
      <c r="JTJ16"/>
      <c r="JTK16"/>
      <c r="JTL16"/>
      <c r="JTM16"/>
      <c r="JTN16"/>
      <c r="JTO16"/>
      <c r="JTP16"/>
      <c r="JTQ16"/>
      <c r="JTR16"/>
      <c r="JTS16"/>
      <c r="JTT16"/>
      <c r="JTU16"/>
      <c r="JTV16"/>
      <c r="JTW16"/>
      <c r="JTX16"/>
      <c r="JTY16"/>
      <c r="JTZ16"/>
      <c r="JUA16"/>
      <c r="JUB16"/>
      <c r="JUC16"/>
      <c r="JUD16"/>
      <c r="JUE16"/>
      <c r="JUF16"/>
      <c r="JUG16"/>
      <c r="JUH16"/>
      <c r="JUI16"/>
      <c r="JUJ16"/>
      <c r="JUK16"/>
      <c r="JUL16"/>
      <c r="JUM16"/>
      <c r="JUN16"/>
      <c r="JUO16"/>
      <c r="JUP16"/>
      <c r="JUQ16"/>
      <c r="JUR16"/>
      <c r="JUS16"/>
      <c r="JUT16"/>
      <c r="JUU16"/>
      <c r="JUV16"/>
      <c r="JUW16"/>
      <c r="JUX16"/>
      <c r="JUY16"/>
      <c r="JUZ16"/>
      <c r="JVA16"/>
      <c r="JVB16"/>
      <c r="JVC16"/>
      <c r="JVD16"/>
      <c r="JVE16"/>
      <c r="JVF16"/>
      <c r="JVG16"/>
      <c r="JVH16"/>
      <c r="JVI16"/>
      <c r="JVJ16"/>
      <c r="JVK16"/>
      <c r="JVL16"/>
      <c r="JVM16"/>
      <c r="JVN16"/>
      <c r="JVO16"/>
      <c r="JVP16"/>
      <c r="JVQ16"/>
      <c r="JVR16"/>
      <c r="JVS16"/>
      <c r="JVT16"/>
      <c r="JVU16"/>
      <c r="JVV16"/>
      <c r="JVW16"/>
      <c r="JVX16"/>
      <c r="JVY16"/>
      <c r="JVZ16"/>
      <c r="JWA16"/>
      <c r="JWB16"/>
      <c r="JWC16"/>
      <c r="JWD16"/>
      <c r="JWE16"/>
      <c r="JWF16"/>
      <c r="JWG16"/>
      <c r="JWH16"/>
      <c r="JWI16"/>
      <c r="JWJ16"/>
      <c r="JWK16"/>
      <c r="JWL16"/>
      <c r="JWM16"/>
      <c r="JWN16"/>
      <c r="JWO16"/>
      <c r="JWP16"/>
      <c r="JWQ16"/>
      <c r="JWR16"/>
      <c r="JWS16"/>
      <c r="JWT16"/>
      <c r="JWU16"/>
      <c r="JWV16"/>
      <c r="JWW16"/>
      <c r="JWX16"/>
      <c r="JWY16"/>
      <c r="JWZ16"/>
      <c r="JXA16"/>
      <c r="JXB16"/>
      <c r="JXC16"/>
      <c r="JXD16"/>
      <c r="JXE16"/>
      <c r="JXF16"/>
      <c r="JXG16"/>
      <c r="JXH16"/>
      <c r="JXI16"/>
      <c r="JXJ16"/>
      <c r="JXK16"/>
      <c r="JXL16"/>
      <c r="JXM16"/>
      <c r="JXN16"/>
      <c r="JXO16"/>
      <c r="JXP16"/>
      <c r="JXQ16"/>
      <c r="JXR16"/>
      <c r="JXS16"/>
      <c r="JXT16"/>
      <c r="JXU16"/>
      <c r="JXV16"/>
      <c r="JXW16"/>
      <c r="JXX16"/>
      <c r="JXY16"/>
      <c r="JXZ16"/>
      <c r="JYA16"/>
      <c r="JYB16"/>
      <c r="JYC16"/>
      <c r="JYD16"/>
      <c r="JYE16"/>
      <c r="JYF16"/>
      <c r="JYG16"/>
      <c r="JYH16"/>
      <c r="JYI16"/>
      <c r="JYJ16"/>
      <c r="JYK16"/>
      <c r="JYL16"/>
      <c r="JYM16"/>
      <c r="JYN16"/>
      <c r="JYO16"/>
      <c r="JYP16"/>
      <c r="JYQ16"/>
      <c r="JYR16"/>
      <c r="JYS16"/>
      <c r="JYT16"/>
      <c r="JYU16"/>
      <c r="JYV16"/>
      <c r="JYW16"/>
      <c r="JYX16"/>
      <c r="JYY16"/>
      <c r="JYZ16"/>
      <c r="JZA16"/>
      <c r="JZB16"/>
      <c r="JZC16"/>
      <c r="JZD16"/>
      <c r="JZE16"/>
      <c r="JZF16"/>
      <c r="JZG16"/>
      <c r="JZH16"/>
      <c r="JZI16"/>
      <c r="JZJ16"/>
      <c r="JZK16"/>
      <c r="JZL16"/>
      <c r="JZM16"/>
      <c r="JZN16"/>
      <c r="JZO16"/>
      <c r="JZP16"/>
      <c r="JZQ16"/>
      <c r="JZR16"/>
      <c r="JZS16"/>
      <c r="JZT16"/>
      <c r="JZU16"/>
      <c r="JZV16"/>
      <c r="JZW16"/>
      <c r="JZX16"/>
      <c r="JZY16"/>
      <c r="JZZ16"/>
      <c r="KAA16"/>
      <c r="KAB16"/>
      <c r="KAC16"/>
      <c r="KAD16"/>
      <c r="KAE16"/>
      <c r="KAF16"/>
      <c r="KAG16"/>
      <c r="KAH16"/>
      <c r="KAI16"/>
      <c r="KAJ16"/>
      <c r="KAK16"/>
      <c r="KAL16"/>
      <c r="KAM16"/>
      <c r="KAN16"/>
      <c r="KAO16"/>
      <c r="KAP16"/>
      <c r="KAQ16"/>
      <c r="KAR16"/>
      <c r="KAS16"/>
      <c r="KAT16"/>
      <c r="KAU16"/>
      <c r="KAV16"/>
      <c r="KAW16"/>
      <c r="KAX16"/>
      <c r="KAY16"/>
      <c r="KAZ16"/>
      <c r="KBA16"/>
      <c r="KBB16"/>
      <c r="KBC16"/>
      <c r="KBD16"/>
      <c r="KBE16"/>
      <c r="KBF16"/>
      <c r="KBG16"/>
      <c r="KBH16"/>
      <c r="KBI16"/>
      <c r="KBJ16"/>
      <c r="KBK16"/>
      <c r="KBL16"/>
      <c r="KBM16"/>
      <c r="KBN16"/>
      <c r="KBO16"/>
      <c r="KBP16"/>
      <c r="KBQ16"/>
      <c r="KBR16"/>
      <c r="KBS16"/>
      <c r="KBT16"/>
      <c r="KBU16"/>
      <c r="KBV16"/>
      <c r="KBW16"/>
      <c r="KBX16"/>
      <c r="KBY16"/>
      <c r="KBZ16"/>
      <c r="KCA16"/>
      <c r="KCB16"/>
      <c r="KCC16"/>
      <c r="KCD16"/>
      <c r="KCE16"/>
      <c r="KCF16"/>
      <c r="KCG16"/>
      <c r="KCH16"/>
      <c r="KCI16"/>
      <c r="KCJ16"/>
      <c r="KCK16"/>
      <c r="KCL16"/>
      <c r="KCM16"/>
      <c r="KCN16"/>
      <c r="KCO16"/>
      <c r="KCP16"/>
      <c r="KCQ16"/>
      <c r="KCR16"/>
      <c r="KCS16"/>
      <c r="KCT16"/>
      <c r="KCU16"/>
      <c r="KCV16"/>
      <c r="KCW16"/>
      <c r="KCX16"/>
      <c r="KCY16"/>
      <c r="KCZ16"/>
      <c r="KDA16"/>
      <c r="KDB16"/>
      <c r="KDC16"/>
      <c r="KDD16"/>
      <c r="KDE16"/>
      <c r="KDF16"/>
      <c r="KDG16"/>
      <c r="KDH16"/>
      <c r="KDI16"/>
      <c r="KDJ16"/>
      <c r="KDK16"/>
      <c r="KDL16"/>
      <c r="KDM16"/>
      <c r="KDN16"/>
      <c r="KDO16"/>
      <c r="KDP16"/>
      <c r="KDQ16"/>
      <c r="KDR16"/>
      <c r="KDS16"/>
      <c r="KDT16"/>
      <c r="KDU16"/>
      <c r="KDV16"/>
      <c r="KDW16"/>
      <c r="KDX16"/>
      <c r="KDY16"/>
      <c r="KDZ16"/>
      <c r="KEA16"/>
      <c r="KEB16"/>
      <c r="KEC16"/>
      <c r="KED16"/>
      <c r="KEE16"/>
      <c r="KEF16"/>
      <c r="KEG16"/>
      <c r="KEH16"/>
      <c r="KEI16"/>
      <c r="KEJ16"/>
      <c r="KEK16"/>
      <c r="KEL16"/>
      <c r="KEM16"/>
      <c r="KEN16"/>
      <c r="KEO16"/>
      <c r="KEP16"/>
      <c r="KEQ16"/>
      <c r="KER16"/>
      <c r="KES16"/>
      <c r="KET16"/>
      <c r="KEU16"/>
      <c r="KEV16"/>
      <c r="KEW16"/>
      <c r="KEX16"/>
      <c r="KEY16"/>
      <c r="KEZ16"/>
      <c r="KFA16"/>
      <c r="KFB16"/>
      <c r="KFC16"/>
      <c r="KFD16"/>
      <c r="KFE16"/>
      <c r="KFF16"/>
      <c r="KFG16"/>
      <c r="KFH16"/>
      <c r="KFI16"/>
      <c r="KFJ16"/>
      <c r="KFK16"/>
      <c r="KFL16"/>
      <c r="KFM16"/>
      <c r="KFN16"/>
      <c r="KFO16"/>
      <c r="KFP16"/>
      <c r="KFQ16"/>
      <c r="KFR16"/>
      <c r="KFS16"/>
      <c r="KFT16"/>
      <c r="KFU16"/>
      <c r="KFV16"/>
      <c r="KFW16"/>
      <c r="KFX16"/>
      <c r="KFY16"/>
      <c r="KFZ16"/>
      <c r="KGA16"/>
      <c r="KGB16"/>
      <c r="KGC16"/>
      <c r="KGD16"/>
      <c r="KGE16"/>
      <c r="KGF16"/>
      <c r="KGG16"/>
      <c r="KGH16"/>
      <c r="KGI16"/>
      <c r="KGJ16"/>
      <c r="KGK16"/>
      <c r="KGL16"/>
      <c r="KGM16"/>
      <c r="KGN16"/>
      <c r="KGO16"/>
      <c r="KGP16"/>
      <c r="KGQ16"/>
      <c r="KGR16"/>
      <c r="KGS16"/>
      <c r="KGT16"/>
      <c r="KGU16"/>
      <c r="KGV16"/>
      <c r="KGW16"/>
      <c r="KGX16"/>
      <c r="KGY16"/>
      <c r="KGZ16"/>
      <c r="KHA16"/>
      <c r="KHB16"/>
      <c r="KHC16"/>
      <c r="KHD16"/>
      <c r="KHE16"/>
      <c r="KHF16"/>
      <c r="KHG16"/>
      <c r="KHH16"/>
      <c r="KHI16"/>
      <c r="KHJ16"/>
      <c r="KHK16"/>
      <c r="KHL16"/>
      <c r="KHM16"/>
      <c r="KHN16"/>
      <c r="KHO16"/>
      <c r="KHP16"/>
      <c r="KHQ16"/>
      <c r="KHR16"/>
      <c r="KHS16"/>
      <c r="KHT16"/>
      <c r="KHU16"/>
      <c r="KHV16"/>
      <c r="KHW16"/>
      <c r="KHX16"/>
      <c r="KHY16"/>
      <c r="KHZ16"/>
      <c r="KIA16"/>
      <c r="KIB16"/>
      <c r="KIC16"/>
      <c r="KID16"/>
      <c r="KIE16"/>
      <c r="KIF16"/>
      <c r="KIG16"/>
      <c r="KIH16"/>
      <c r="KII16"/>
      <c r="KIJ16"/>
      <c r="KIK16"/>
      <c r="KIL16"/>
      <c r="KIM16"/>
      <c r="KIN16"/>
      <c r="KIO16"/>
      <c r="KIP16"/>
      <c r="KIQ16"/>
      <c r="KIR16"/>
      <c r="KIS16"/>
      <c r="KIT16"/>
      <c r="KIU16"/>
      <c r="KIV16"/>
      <c r="KIW16"/>
      <c r="KIX16"/>
      <c r="KIY16"/>
      <c r="KIZ16"/>
      <c r="KJA16"/>
      <c r="KJB16"/>
      <c r="KJC16"/>
      <c r="KJD16"/>
      <c r="KJE16"/>
      <c r="KJF16"/>
      <c r="KJG16"/>
      <c r="KJH16"/>
      <c r="KJI16"/>
      <c r="KJJ16"/>
      <c r="KJK16"/>
      <c r="KJL16"/>
      <c r="KJM16"/>
      <c r="KJN16"/>
      <c r="KJO16"/>
      <c r="KJP16"/>
      <c r="KJQ16"/>
      <c r="KJR16"/>
      <c r="KJS16"/>
      <c r="KJT16"/>
      <c r="KJU16"/>
      <c r="KJV16"/>
      <c r="KJW16"/>
      <c r="KJX16"/>
      <c r="KJY16"/>
      <c r="KJZ16"/>
      <c r="KKA16"/>
      <c r="KKB16"/>
      <c r="KKC16"/>
      <c r="KKD16"/>
      <c r="KKE16"/>
      <c r="KKF16"/>
      <c r="KKG16"/>
      <c r="KKH16"/>
      <c r="KKI16"/>
      <c r="KKJ16"/>
      <c r="KKK16"/>
      <c r="KKL16"/>
      <c r="KKM16"/>
      <c r="KKN16"/>
      <c r="KKO16"/>
      <c r="KKP16"/>
      <c r="KKQ16"/>
      <c r="KKR16"/>
      <c r="KKS16"/>
      <c r="KKT16"/>
      <c r="KKU16"/>
      <c r="KKV16"/>
      <c r="KKW16"/>
      <c r="KKX16"/>
      <c r="KKY16"/>
      <c r="KKZ16"/>
      <c r="KLA16"/>
      <c r="KLB16"/>
      <c r="KLC16"/>
      <c r="KLD16"/>
      <c r="KLE16"/>
      <c r="KLF16"/>
      <c r="KLG16"/>
      <c r="KLH16"/>
      <c r="KLI16"/>
      <c r="KLJ16"/>
      <c r="KLK16"/>
      <c r="KLL16"/>
      <c r="KLM16"/>
      <c r="KLN16"/>
      <c r="KLO16"/>
      <c r="KLP16"/>
      <c r="KLQ16"/>
      <c r="KLR16"/>
      <c r="KLS16"/>
      <c r="KLT16"/>
      <c r="KLU16"/>
      <c r="KLV16"/>
      <c r="KLW16"/>
      <c r="KLX16"/>
      <c r="KLY16"/>
      <c r="KLZ16"/>
      <c r="KMA16"/>
      <c r="KMB16"/>
      <c r="KMC16"/>
      <c r="KMD16"/>
      <c r="KME16"/>
      <c r="KMF16"/>
      <c r="KMG16"/>
      <c r="KMH16"/>
      <c r="KMI16"/>
      <c r="KMJ16"/>
      <c r="KMK16"/>
      <c r="KML16"/>
      <c r="KMM16"/>
      <c r="KMN16"/>
      <c r="KMO16"/>
      <c r="KMP16"/>
      <c r="KMQ16"/>
      <c r="KMR16"/>
      <c r="KMS16"/>
      <c r="KMT16"/>
      <c r="KMU16"/>
      <c r="KMV16"/>
      <c r="KMW16"/>
      <c r="KMX16"/>
      <c r="KMY16"/>
      <c r="KMZ16"/>
      <c r="KNA16"/>
      <c r="KNB16"/>
      <c r="KNC16"/>
      <c r="KND16"/>
      <c r="KNE16"/>
      <c r="KNF16"/>
      <c r="KNG16"/>
      <c r="KNH16"/>
      <c r="KNI16"/>
      <c r="KNJ16"/>
      <c r="KNK16"/>
      <c r="KNL16"/>
      <c r="KNM16"/>
      <c r="KNN16"/>
      <c r="KNO16"/>
      <c r="KNP16"/>
      <c r="KNQ16"/>
      <c r="KNR16"/>
      <c r="KNS16"/>
      <c r="KNT16"/>
      <c r="KNU16"/>
      <c r="KNV16"/>
      <c r="KNW16"/>
      <c r="KNX16"/>
      <c r="KNY16"/>
      <c r="KNZ16"/>
      <c r="KOA16"/>
      <c r="KOB16"/>
      <c r="KOC16"/>
      <c r="KOD16"/>
      <c r="KOE16"/>
      <c r="KOF16"/>
      <c r="KOG16"/>
      <c r="KOH16"/>
      <c r="KOI16"/>
      <c r="KOJ16"/>
      <c r="KOK16"/>
      <c r="KOL16"/>
      <c r="KOM16"/>
      <c r="KON16"/>
      <c r="KOO16"/>
      <c r="KOP16"/>
      <c r="KOQ16"/>
      <c r="KOR16"/>
      <c r="KOS16"/>
      <c r="KOT16"/>
      <c r="KOU16"/>
      <c r="KOV16"/>
      <c r="KOW16"/>
      <c r="KOX16"/>
      <c r="KOY16"/>
      <c r="KOZ16"/>
      <c r="KPA16"/>
      <c r="KPB16"/>
      <c r="KPC16"/>
      <c r="KPD16"/>
      <c r="KPE16"/>
      <c r="KPF16"/>
      <c r="KPG16"/>
      <c r="KPH16"/>
      <c r="KPI16"/>
      <c r="KPJ16"/>
      <c r="KPK16"/>
      <c r="KPL16"/>
      <c r="KPM16"/>
      <c r="KPN16"/>
      <c r="KPO16"/>
      <c r="KPP16"/>
      <c r="KPQ16"/>
      <c r="KPR16"/>
      <c r="KPS16"/>
      <c r="KPT16"/>
      <c r="KPU16"/>
      <c r="KPV16"/>
      <c r="KPW16"/>
      <c r="KPX16"/>
      <c r="KPY16"/>
      <c r="KPZ16"/>
      <c r="KQA16"/>
      <c r="KQB16"/>
      <c r="KQC16"/>
      <c r="KQD16"/>
      <c r="KQE16"/>
      <c r="KQF16"/>
      <c r="KQG16"/>
      <c r="KQH16"/>
      <c r="KQI16"/>
      <c r="KQJ16"/>
      <c r="KQK16"/>
      <c r="KQL16"/>
      <c r="KQM16"/>
      <c r="KQN16"/>
      <c r="KQO16"/>
      <c r="KQP16"/>
      <c r="KQQ16"/>
      <c r="KQR16"/>
      <c r="KQS16"/>
      <c r="KQT16"/>
      <c r="KQU16"/>
      <c r="KQV16"/>
      <c r="KQW16"/>
      <c r="KQX16"/>
      <c r="KQY16"/>
      <c r="KQZ16"/>
      <c r="KRA16"/>
      <c r="KRB16"/>
      <c r="KRC16"/>
      <c r="KRD16"/>
      <c r="KRE16"/>
      <c r="KRF16"/>
      <c r="KRG16"/>
      <c r="KRH16"/>
      <c r="KRI16"/>
      <c r="KRJ16"/>
      <c r="KRK16"/>
      <c r="KRL16"/>
      <c r="KRM16"/>
      <c r="KRN16"/>
      <c r="KRO16"/>
      <c r="KRP16"/>
      <c r="KRQ16"/>
      <c r="KRR16"/>
      <c r="KRS16"/>
      <c r="KRT16"/>
      <c r="KRU16"/>
      <c r="KRV16"/>
      <c r="KRW16"/>
      <c r="KRX16"/>
      <c r="KRY16"/>
      <c r="KRZ16"/>
      <c r="KSA16"/>
      <c r="KSB16"/>
      <c r="KSC16"/>
      <c r="KSD16"/>
      <c r="KSE16"/>
      <c r="KSF16"/>
      <c r="KSG16"/>
      <c r="KSH16"/>
      <c r="KSI16"/>
      <c r="KSJ16"/>
      <c r="KSK16"/>
      <c r="KSL16"/>
      <c r="KSM16"/>
      <c r="KSN16"/>
      <c r="KSO16"/>
      <c r="KSP16"/>
      <c r="KSQ16"/>
      <c r="KSR16"/>
      <c r="KSS16"/>
      <c r="KST16"/>
      <c r="KSU16"/>
      <c r="KSV16"/>
      <c r="KSW16"/>
      <c r="KSX16"/>
      <c r="KSY16"/>
      <c r="KSZ16"/>
      <c r="KTA16"/>
      <c r="KTB16"/>
      <c r="KTC16"/>
      <c r="KTD16"/>
      <c r="KTE16"/>
      <c r="KTF16"/>
      <c r="KTG16"/>
      <c r="KTH16"/>
      <c r="KTI16"/>
      <c r="KTJ16"/>
      <c r="KTK16"/>
      <c r="KTL16"/>
      <c r="KTM16"/>
      <c r="KTN16"/>
      <c r="KTO16"/>
      <c r="KTP16"/>
      <c r="KTQ16"/>
      <c r="KTR16"/>
      <c r="KTS16"/>
      <c r="KTT16"/>
      <c r="KTU16"/>
      <c r="KTV16"/>
      <c r="KTW16"/>
      <c r="KTX16"/>
      <c r="KTY16"/>
      <c r="KTZ16"/>
      <c r="KUA16"/>
      <c r="KUB16"/>
      <c r="KUC16"/>
      <c r="KUD16"/>
      <c r="KUE16"/>
      <c r="KUF16"/>
      <c r="KUG16"/>
      <c r="KUH16"/>
      <c r="KUI16"/>
      <c r="KUJ16"/>
      <c r="KUK16"/>
      <c r="KUL16"/>
      <c r="KUM16"/>
      <c r="KUN16"/>
      <c r="KUO16"/>
      <c r="KUP16"/>
      <c r="KUQ16"/>
      <c r="KUR16"/>
      <c r="KUS16"/>
      <c r="KUT16"/>
      <c r="KUU16"/>
      <c r="KUV16"/>
      <c r="KUW16"/>
      <c r="KUX16"/>
      <c r="KUY16"/>
      <c r="KUZ16"/>
      <c r="KVA16"/>
      <c r="KVB16"/>
      <c r="KVC16"/>
      <c r="KVD16"/>
      <c r="KVE16"/>
      <c r="KVF16"/>
      <c r="KVG16"/>
      <c r="KVH16"/>
      <c r="KVI16"/>
      <c r="KVJ16"/>
      <c r="KVK16"/>
      <c r="KVL16"/>
      <c r="KVM16"/>
      <c r="KVN16"/>
      <c r="KVO16"/>
      <c r="KVP16"/>
      <c r="KVQ16"/>
      <c r="KVR16"/>
      <c r="KVS16"/>
      <c r="KVT16"/>
      <c r="KVU16"/>
      <c r="KVV16"/>
      <c r="KVW16"/>
      <c r="KVX16"/>
      <c r="KVY16"/>
      <c r="KVZ16"/>
      <c r="KWA16"/>
      <c r="KWB16"/>
      <c r="KWC16"/>
      <c r="KWD16"/>
      <c r="KWE16"/>
      <c r="KWF16"/>
      <c r="KWG16"/>
      <c r="KWH16"/>
      <c r="KWI16"/>
      <c r="KWJ16"/>
      <c r="KWK16"/>
      <c r="KWL16"/>
      <c r="KWM16"/>
      <c r="KWN16"/>
      <c r="KWO16"/>
      <c r="KWP16"/>
      <c r="KWQ16"/>
      <c r="KWR16"/>
      <c r="KWS16"/>
      <c r="KWT16"/>
      <c r="KWU16"/>
      <c r="KWV16"/>
      <c r="KWW16"/>
      <c r="KWX16"/>
      <c r="KWY16"/>
      <c r="KWZ16"/>
      <c r="KXA16"/>
      <c r="KXB16"/>
      <c r="KXC16"/>
      <c r="KXD16"/>
      <c r="KXE16"/>
      <c r="KXF16"/>
      <c r="KXG16"/>
      <c r="KXH16"/>
      <c r="KXI16"/>
      <c r="KXJ16"/>
      <c r="KXK16"/>
      <c r="KXL16"/>
      <c r="KXM16"/>
      <c r="KXN16"/>
      <c r="KXO16"/>
      <c r="KXP16"/>
      <c r="KXQ16"/>
      <c r="KXR16"/>
      <c r="KXS16"/>
      <c r="KXT16"/>
      <c r="KXU16"/>
      <c r="KXV16"/>
      <c r="KXW16"/>
      <c r="KXX16"/>
      <c r="KXY16"/>
      <c r="KXZ16"/>
      <c r="KYA16"/>
      <c r="KYB16"/>
      <c r="KYC16"/>
      <c r="KYD16"/>
      <c r="KYE16"/>
      <c r="KYF16"/>
      <c r="KYG16"/>
      <c r="KYH16"/>
      <c r="KYI16"/>
      <c r="KYJ16"/>
      <c r="KYK16"/>
      <c r="KYL16"/>
      <c r="KYM16"/>
      <c r="KYN16"/>
      <c r="KYO16"/>
      <c r="KYP16"/>
      <c r="KYQ16"/>
      <c r="KYR16"/>
      <c r="KYS16"/>
      <c r="KYT16"/>
      <c r="KYU16"/>
      <c r="KYV16"/>
      <c r="KYW16"/>
      <c r="KYX16"/>
      <c r="KYY16"/>
      <c r="KYZ16"/>
      <c r="KZA16"/>
      <c r="KZB16"/>
      <c r="KZC16"/>
      <c r="KZD16"/>
      <c r="KZE16"/>
      <c r="KZF16"/>
      <c r="KZG16"/>
      <c r="KZH16"/>
      <c r="KZI16"/>
      <c r="KZJ16"/>
      <c r="KZK16"/>
      <c r="KZL16"/>
      <c r="KZM16"/>
      <c r="KZN16"/>
      <c r="KZO16"/>
      <c r="KZP16"/>
      <c r="KZQ16"/>
      <c r="KZR16"/>
      <c r="KZS16"/>
      <c r="KZT16"/>
      <c r="KZU16"/>
      <c r="KZV16"/>
      <c r="KZW16"/>
      <c r="KZX16"/>
      <c r="KZY16"/>
      <c r="KZZ16"/>
      <c r="LAA16"/>
      <c r="LAB16"/>
      <c r="LAC16"/>
      <c r="LAD16"/>
      <c r="LAE16"/>
      <c r="LAF16"/>
      <c r="LAG16"/>
      <c r="LAH16"/>
      <c r="LAI16"/>
      <c r="LAJ16"/>
      <c r="LAK16"/>
      <c r="LAL16"/>
      <c r="LAM16"/>
      <c r="LAN16"/>
      <c r="LAO16"/>
      <c r="LAP16"/>
      <c r="LAQ16"/>
      <c r="LAR16"/>
      <c r="LAS16"/>
      <c r="LAT16"/>
      <c r="LAU16"/>
      <c r="LAV16"/>
      <c r="LAW16"/>
      <c r="LAX16"/>
      <c r="LAY16"/>
      <c r="LAZ16"/>
      <c r="LBA16"/>
      <c r="LBB16"/>
      <c r="LBC16"/>
      <c r="LBD16"/>
      <c r="LBE16"/>
      <c r="LBF16"/>
      <c r="LBG16"/>
      <c r="LBH16"/>
      <c r="LBI16"/>
      <c r="LBJ16"/>
      <c r="LBK16"/>
      <c r="LBL16"/>
      <c r="LBM16"/>
      <c r="LBN16"/>
      <c r="LBO16"/>
      <c r="LBP16"/>
      <c r="LBQ16"/>
      <c r="LBR16"/>
      <c r="LBS16"/>
      <c r="LBT16"/>
      <c r="LBU16"/>
      <c r="LBV16"/>
      <c r="LBW16"/>
      <c r="LBX16"/>
      <c r="LBY16"/>
      <c r="LBZ16"/>
      <c r="LCA16"/>
      <c r="LCB16"/>
      <c r="LCC16"/>
      <c r="LCD16"/>
      <c r="LCE16"/>
      <c r="LCF16"/>
      <c r="LCG16"/>
      <c r="LCH16"/>
      <c r="LCI16"/>
      <c r="LCJ16"/>
      <c r="LCK16"/>
      <c r="LCL16"/>
      <c r="LCM16"/>
      <c r="LCN16"/>
      <c r="LCO16"/>
      <c r="LCP16"/>
      <c r="LCQ16"/>
      <c r="LCR16"/>
      <c r="LCS16"/>
      <c r="LCT16"/>
      <c r="LCU16"/>
      <c r="LCV16"/>
      <c r="LCW16"/>
      <c r="LCX16"/>
      <c r="LCY16"/>
      <c r="LCZ16"/>
      <c r="LDA16"/>
      <c r="LDB16"/>
      <c r="LDC16"/>
      <c r="LDD16"/>
      <c r="LDE16"/>
      <c r="LDF16"/>
      <c r="LDG16"/>
      <c r="LDH16"/>
      <c r="LDI16"/>
      <c r="LDJ16"/>
      <c r="LDK16"/>
      <c r="LDL16"/>
      <c r="LDM16"/>
      <c r="LDN16"/>
      <c r="LDO16"/>
      <c r="LDP16"/>
      <c r="LDQ16"/>
      <c r="LDR16"/>
      <c r="LDS16"/>
      <c r="LDT16"/>
      <c r="LDU16"/>
      <c r="LDV16"/>
      <c r="LDW16"/>
      <c r="LDX16"/>
      <c r="LDY16"/>
      <c r="LDZ16"/>
      <c r="LEA16"/>
      <c r="LEB16"/>
      <c r="LEC16"/>
      <c r="LED16"/>
      <c r="LEE16"/>
      <c r="LEF16"/>
      <c r="LEG16"/>
      <c r="LEH16"/>
      <c r="LEI16"/>
      <c r="LEJ16"/>
      <c r="LEK16"/>
      <c r="LEL16"/>
      <c r="LEM16"/>
      <c r="LEN16"/>
      <c r="LEO16"/>
      <c r="LEP16"/>
      <c r="LEQ16"/>
      <c r="LER16"/>
      <c r="LES16"/>
      <c r="LET16"/>
      <c r="LEU16"/>
      <c r="LEV16"/>
      <c r="LEW16"/>
      <c r="LEX16"/>
      <c r="LEY16"/>
      <c r="LEZ16"/>
      <c r="LFA16"/>
      <c r="LFB16"/>
      <c r="LFC16"/>
      <c r="LFD16"/>
      <c r="LFE16"/>
      <c r="LFF16"/>
      <c r="LFG16"/>
      <c r="LFH16"/>
      <c r="LFI16"/>
      <c r="LFJ16"/>
      <c r="LFK16"/>
      <c r="LFL16"/>
      <c r="LFM16"/>
      <c r="LFN16"/>
      <c r="LFO16"/>
      <c r="LFP16"/>
      <c r="LFQ16"/>
      <c r="LFR16"/>
      <c r="LFS16"/>
      <c r="LFT16"/>
      <c r="LFU16"/>
      <c r="LFV16"/>
      <c r="LFW16"/>
      <c r="LFX16"/>
      <c r="LFY16"/>
      <c r="LFZ16"/>
      <c r="LGA16"/>
      <c r="LGB16"/>
      <c r="LGC16"/>
      <c r="LGD16"/>
      <c r="LGE16"/>
      <c r="LGF16"/>
      <c r="LGG16"/>
      <c r="LGH16"/>
      <c r="LGI16"/>
      <c r="LGJ16"/>
      <c r="LGK16"/>
      <c r="LGL16"/>
      <c r="LGM16"/>
      <c r="LGN16"/>
      <c r="LGO16"/>
      <c r="LGP16"/>
      <c r="LGQ16"/>
      <c r="LGR16"/>
      <c r="LGS16"/>
      <c r="LGT16"/>
      <c r="LGU16"/>
      <c r="LGV16"/>
      <c r="LGW16"/>
      <c r="LGX16"/>
      <c r="LGY16"/>
      <c r="LGZ16"/>
      <c r="LHA16"/>
      <c r="LHB16"/>
      <c r="LHC16"/>
      <c r="LHD16"/>
      <c r="LHE16"/>
      <c r="LHF16"/>
      <c r="LHG16"/>
      <c r="LHH16"/>
      <c r="LHI16"/>
      <c r="LHJ16"/>
      <c r="LHK16"/>
      <c r="LHL16"/>
      <c r="LHM16"/>
      <c r="LHN16"/>
      <c r="LHO16"/>
      <c r="LHP16"/>
      <c r="LHQ16"/>
      <c r="LHR16"/>
      <c r="LHS16"/>
      <c r="LHT16"/>
      <c r="LHU16"/>
      <c r="LHV16"/>
      <c r="LHW16"/>
      <c r="LHX16"/>
      <c r="LHY16"/>
      <c r="LHZ16"/>
      <c r="LIA16"/>
      <c r="LIB16"/>
      <c r="LIC16"/>
      <c r="LID16"/>
      <c r="LIE16"/>
      <c r="LIF16"/>
      <c r="LIG16"/>
      <c r="LIH16"/>
      <c r="LII16"/>
      <c r="LIJ16"/>
      <c r="LIK16"/>
      <c r="LIL16"/>
      <c r="LIM16"/>
      <c r="LIN16"/>
      <c r="LIO16"/>
      <c r="LIP16"/>
      <c r="LIQ16"/>
      <c r="LIR16"/>
      <c r="LIS16"/>
      <c r="LIT16"/>
      <c r="LIU16"/>
      <c r="LIV16"/>
      <c r="LIW16"/>
      <c r="LIX16"/>
      <c r="LIY16"/>
      <c r="LIZ16"/>
      <c r="LJA16"/>
      <c r="LJB16"/>
      <c r="LJC16"/>
      <c r="LJD16"/>
      <c r="LJE16"/>
      <c r="LJF16"/>
      <c r="LJG16"/>
      <c r="LJH16"/>
      <c r="LJI16"/>
      <c r="LJJ16"/>
      <c r="LJK16"/>
      <c r="LJL16"/>
      <c r="LJM16"/>
      <c r="LJN16"/>
      <c r="LJO16"/>
      <c r="LJP16"/>
      <c r="LJQ16"/>
      <c r="LJR16"/>
      <c r="LJS16"/>
      <c r="LJT16"/>
      <c r="LJU16"/>
      <c r="LJV16"/>
      <c r="LJW16"/>
      <c r="LJX16"/>
      <c r="LJY16"/>
      <c r="LJZ16"/>
      <c r="LKA16"/>
      <c r="LKB16"/>
      <c r="LKC16"/>
      <c r="LKD16"/>
      <c r="LKE16"/>
      <c r="LKF16"/>
      <c r="LKG16"/>
      <c r="LKH16"/>
      <c r="LKI16"/>
      <c r="LKJ16"/>
      <c r="LKK16"/>
      <c r="LKL16"/>
      <c r="LKM16"/>
      <c r="LKN16"/>
      <c r="LKO16"/>
      <c r="LKP16"/>
      <c r="LKQ16"/>
      <c r="LKR16"/>
      <c r="LKS16"/>
      <c r="LKT16"/>
      <c r="LKU16"/>
      <c r="LKV16"/>
      <c r="LKW16"/>
      <c r="LKX16"/>
      <c r="LKY16"/>
      <c r="LKZ16"/>
      <c r="LLA16"/>
      <c r="LLB16"/>
      <c r="LLC16"/>
      <c r="LLD16"/>
      <c r="LLE16"/>
      <c r="LLF16"/>
      <c r="LLG16"/>
      <c r="LLH16"/>
      <c r="LLI16"/>
      <c r="LLJ16"/>
      <c r="LLK16"/>
      <c r="LLL16"/>
      <c r="LLM16"/>
      <c r="LLN16"/>
      <c r="LLO16"/>
      <c r="LLP16"/>
      <c r="LLQ16"/>
      <c r="LLR16"/>
      <c r="LLS16"/>
      <c r="LLT16"/>
      <c r="LLU16"/>
      <c r="LLV16"/>
      <c r="LLW16"/>
      <c r="LLX16"/>
      <c r="LLY16"/>
      <c r="LLZ16"/>
      <c r="LMA16"/>
      <c r="LMB16"/>
      <c r="LMC16"/>
      <c r="LMD16"/>
      <c r="LME16"/>
      <c r="LMF16"/>
      <c r="LMG16"/>
      <c r="LMH16"/>
      <c r="LMI16"/>
      <c r="LMJ16"/>
      <c r="LMK16"/>
      <c r="LML16"/>
      <c r="LMM16"/>
      <c r="LMN16"/>
      <c r="LMO16"/>
      <c r="LMP16"/>
      <c r="LMQ16"/>
      <c r="LMR16"/>
      <c r="LMS16"/>
      <c r="LMT16"/>
      <c r="LMU16"/>
      <c r="LMV16"/>
      <c r="LMW16"/>
      <c r="LMX16"/>
      <c r="LMY16"/>
      <c r="LMZ16"/>
      <c r="LNA16"/>
      <c r="LNB16"/>
      <c r="LNC16"/>
      <c r="LND16"/>
      <c r="LNE16"/>
      <c r="LNF16"/>
      <c r="LNG16"/>
      <c r="LNH16"/>
      <c r="LNI16"/>
      <c r="LNJ16"/>
      <c r="LNK16"/>
      <c r="LNL16"/>
      <c r="LNM16"/>
      <c r="LNN16"/>
      <c r="LNO16"/>
      <c r="LNP16"/>
      <c r="LNQ16"/>
      <c r="LNR16"/>
      <c r="LNS16"/>
      <c r="LNT16"/>
      <c r="LNU16"/>
      <c r="LNV16"/>
      <c r="LNW16"/>
      <c r="LNX16"/>
      <c r="LNY16"/>
      <c r="LNZ16"/>
      <c r="LOA16"/>
      <c r="LOB16"/>
      <c r="LOC16"/>
      <c r="LOD16"/>
      <c r="LOE16"/>
      <c r="LOF16"/>
      <c r="LOG16"/>
      <c r="LOH16"/>
      <c r="LOI16"/>
      <c r="LOJ16"/>
      <c r="LOK16"/>
      <c r="LOL16"/>
      <c r="LOM16"/>
      <c r="LON16"/>
      <c r="LOO16"/>
      <c r="LOP16"/>
      <c r="LOQ16"/>
      <c r="LOR16"/>
      <c r="LOS16"/>
      <c r="LOT16"/>
      <c r="LOU16"/>
      <c r="LOV16"/>
      <c r="LOW16"/>
      <c r="LOX16"/>
      <c r="LOY16"/>
      <c r="LOZ16"/>
      <c r="LPA16"/>
      <c r="LPB16"/>
      <c r="LPC16"/>
      <c r="LPD16"/>
      <c r="LPE16"/>
      <c r="LPF16"/>
      <c r="LPG16"/>
      <c r="LPH16"/>
      <c r="LPI16"/>
      <c r="LPJ16"/>
      <c r="LPK16"/>
      <c r="LPL16"/>
      <c r="LPM16"/>
      <c r="LPN16"/>
      <c r="LPO16"/>
      <c r="LPP16"/>
      <c r="LPQ16"/>
      <c r="LPR16"/>
      <c r="LPS16"/>
      <c r="LPT16"/>
      <c r="LPU16"/>
      <c r="LPV16"/>
      <c r="LPW16"/>
      <c r="LPX16"/>
      <c r="LPY16"/>
      <c r="LPZ16"/>
      <c r="LQA16"/>
      <c r="LQB16"/>
      <c r="LQC16"/>
      <c r="LQD16"/>
      <c r="LQE16"/>
      <c r="LQF16"/>
      <c r="LQG16"/>
      <c r="LQH16"/>
      <c r="LQI16"/>
      <c r="LQJ16"/>
      <c r="LQK16"/>
      <c r="LQL16"/>
      <c r="LQM16"/>
      <c r="LQN16"/>
      <c r="LQO16"/>
      <c r="LQP16"/>
      <c r="LQQ16"/>
      <c r="LQR16"/>
      <c r="LQS16"/>
      <c r="LQT16"/>
      <c r="LQU16"/>
      <c r="LQV16"/>
      <c r="LQW16"/>
      <c r="LQX16"/>
      <c r="LQY16"/>
      <c r="LQZ16"/>
      <c r="LRA16"/>
      <c r="LRB16"/>
      <c r="LRC16"/>
      <c r="LRD16"/>
      <c r="LRE16"/>
      <c r="LRF16"/>
      <c r="LRG16"/>
      <c r="LRH16"/>
      <c r="LRI16"/>
      <c r="LRJ16"/>
      <c r="LRK16"/>
      <c r="LRL16"/>
      <c r="LRM16"/>
      <c r="LRN16"/>
      <c r="LRO16"/>
      <c r="LRP16"/>
      <c r="LRQ16"/>
      <c r="LRR16"/>
      <c r="LRS16"/>
      <c r="LRT16"/>
      <c r="LRU16"/>
      <c r="LRV16"/>
      <c r="LRW16"/>
      <c r="LRX16"/>
      <c r="LRY16"/>
      <c r="LRZ16"/>
      <c r="LSA16"/>
      <c r="LSB16"/>
      <c r="LSC16"/>
      <c r="LSD16"/>
      <c r="LSE16"/>
      <c r="LSF16"/>
      <c r="LSG16"/>
      <c r="LSH16"/>
      <c r="LSI16"/>
      <c r="LSJ16"/>
      <c r="LSK16"/>
      <c r="LSL16"/>
      <c r="LSM16"/>
      <c r="LSN16"/>
      <c r="LSO16"/>
      <c r="LSP16"/>
      <c r="LSQ16"/>
      <c r="LSR16"/>
      <c r="LSS16"/>
      <c r="LST16"/>
      <c r="LSU16"/>
      <c r="LSV16"/>
      <c r="LSW16"/>
      <c r="LSX16"/>
      <c r="LSY16"/>
      <c r="LSZ16"/>
      <c r="LTA16"/>
      <c r="LTB16"/>
      <c r="LTC16"/>
      <c r="LTD16"/>
      <c r="LTE16"/>
      <c r="LTF16"/>
      <c r="LTG16"/>
      <c r="LTH16"/>
      <c r="LTI16"/>
      <c r="LTJ16"/>
      <c r="LTK16"/>
      <c r="LTL16"/>
      <c r="LTM16"/>
      <c r="LTN16"/>
      <c r="LTO16"/>
      <c r="LTP16"/>
      <c r="LTQ16"/>
      <c r="LTR16"/>
      <c r="LTS16"/>
      <c r="LTT16"/>
      <c r="LTU16"/>
      <c r="LTV16"/>
      <c r="LTW16"/>
      <c r="LTX16"/>
      <c r="LTY16"/>
      <c r="LTZ16"/>
      <c r="LUA16"/>
      <c r="LUB16"/>
      <c r="LUC16"/>
      <c r="LUD16"/>
      <c r="LUE16"/>
      <c r="LUF16"/>
      <c r="LUG16"/>
      <c r="LUH16"/>
      <c r="LUI16"/>
      <c r="LUJ16"/>
      <c r="LUK16"/>
      <c r="LUL16"/>
      <c r="LUM16"/>
      <c r="LUN16"/>
      <c r="LUO16"/>
      <c r="LUP16"/>
      <c r="LUQ16"/>
      <c r="LUR16"/>
      <c r="LUS16"/>
      <c r="LUT16"/>
      <c r="LUU16"/>
      <c r="LUV16"/>
      <c r="LUW16"/>
      <c r="LUX16"/>
      <c r="LUY16"/>
      <c r="LUZ16"/>
      <c r="LVA16"/>
      <c r="LVB16"/>
      <c r="LVC16"/>
      <c r="LVD16"/>
      <c r="LVE16"/>
      <c r="LVF16"/>
      <c r="LVG16"/>
      <c r="LVH16"/>
      <c r="LVI16"/>
      <c r="LVJ16"/>
      <c r="LVK16"/>
      <c r="LVL16"/>
      <c r="LVM16"/>
      <c r="LVN16"/>
      <c r="LVO16"/>
      <c r="LVP16"/>
      <c r="LVQ16"/>
      <c r="LVR16"/>
      <c r="LVS16"/>
      <c r="LVT16"/>
      <c r="LVU16"/>
      <c r="LVV16"/>
      <c r="LVW16"/>
      <c r="LVX16"/>
      <c r="LVY16"/>
      <c r="LVZ16"/>
      <c r="LWA16"/>
      <c r="LWB16"/>
      <c r="LWC16"/>
      <c r="LWD16"/>
      <c r="LWE16"/>
      <c r="LWF16"/>
      <c r="LWG16"/>
      <c r="LWH16"/>
      <c r="LWI16"/>
      <c r="LWJ16"/>
      <c r="LWK16"/>
      <c r="LWL16"/>
      <c r="LWM16"/>
      <c r="LWN16"/>
      <c r="LWO16"/>
      <c r="LWP16"/>
      <c r="LWQ16"/>
      <c r="LWR16"/>
      <c r="LWS16"/>
      <c r="LWT16"/>
      <c r="LWU16"/>
      <c r="LWV16"/>
      <c r="LWW16"/>
      <c r="LWX16"/>
      <c r="LWY16"/>
      <c r="LWZ16"/>
      <c r="LXA16"/>
      <c r="LXB16"/>
      <c r="LXC16"/>
      <c r="LXD16"/>
      <c r="LXE16"/>
      <c r="LXF16"/>
      <c r="LXG16"/>
      <c r="LXH16"/>
      <c r="LXI16"/>
      <c r="LXJ16"/>
      <c r="LXK16"/>
      <c r="LXL16"/>
      <c r="LXM16"/>
      <c r="LXN16"/>
      <c r="LXO16"/>
      <c r="LXP16"/>
      <c r="LXQ16"/>
      <c r="LXR16"/>
      <c r="LXS16"/>
      <c r="LXT16"/>
      <c r="LXU16"/>
      <c r="LXV16"/>
      <c r="LXW16"/>
      <c r="LXX16"/>
      <c r="LXY16"/>
      <c r="LXZ16"/>
      <c r="LYA16"/>
      <c r="LYB16"/>
      <c r="LYC16"/>
      <c r="LYD16"/>
      <c r="LYE16"/>
      <c r="LYF16"/>
      <c r="LYG16"/>
      <c r="LYH16"/>
      <c r="LYI16"/>
      <c r="LYJ16"/>
      <c r="LYK16"/>
      <c r="LYL16"/>
      <c r="LYM16"/>
      <c r="LYN16"/>
      <c r="LYO16"/>
      <c r="LYP16"/>
      <c r="LYQ16"/>
      <c r="LYR16"/>
      <c r="LYS16"/>
      <c r="LYT16"/>
      <c r="LYU16"/>
      <c r="LYV16"/>
      <c r="LYW16"/>
      <c r="LYX16"/>
      <c r="LYY16"/>
      <c r="LYZ16"/>
      <c r="LZA16"/>
      <c r="LZB16"/>
      <c r="LZC16"/>
      <c r="LZD16"/>
      <c r="LZE16"/>
      <c r="LZF16"/>
      <c r="LZG16"/>
      <c r="LZH16"/>
      <c r="LZI16"/>
      <c r="LZJ16"/>
      <c r="LZK16"/>
      <c r="LZL16"/>
      <c r="LZM16"/>
      <c r="LZN16"/>
      <c r="LZO16"/>
      <c r="LZP16"/>
      <c r="LZQ16"/>
      <c r="LZR16"/>
      <c r="LZS16"/>
      <c r="LZT16"/>
      <c r="LZU16"/>
      <c r="LZV16"/>
      <c r="LZW16"/>
      <c r="LZX16"/>
      <c r="LZY16"/>
      <c r="LZZ16"/>
      <c r="MAA16"/>
      <c r="MAB16"/>
      <c r="MAC16"/>
      <c r="MAD16"/>
      <c r="MAE16"/>
      <c r="MAF16"/>
      <c r="MAG16"/>
      <c r="MAH16"/>
      <c r="MAI16"/>
      <c r="MAJ16"/>
      <c r="MAK16"/>
      <c r="MAL16"/>
      <c r="MAM16"/>
      <c r="MAN16"/>
      <c r="MAO16"/>
      <c r="MAP16"/>
      <c r="MAQ16"/>
      <c r="MAR16"/>
      <c r="MAS16"/>
      <c r="MAT16"/>
      <c r="MAU16"/>
      <c r="MAV16"/>
      <c r="MAW16"/>
      <c r="MAX16"/>
      <c r="MAY16"/>
      <c r="MAZ16"/>
      <c r="MBA16"/>
      <c r="MBB16"/>
      <c r="MBC16"/>
      <c r="MBD16"/>
      <c r="MBE16"/>
      <c r="MBF16"/>
      <c r="MBG16"/>
      <c r="MBH16"/>
      <c r="MBI16"/>
      <c r="MBJ16"/>
      <c r="MBK16"/>
      <c r="MBL16"/>
      <c r="MBM16"/>
      <c r="MBN16"/>
      <c r="MBO16"/>
      <c r="MBP16"/>
      <c r="MBQ16"/>
      <c r="MBR16"/>
      <c r="MBS16"/>
      <c r="MBT16"/>
      <c r="MBU16"/>
      <c r="MBV16"/>
      <c r="MBW16"/>
      <c r="MBX16"/>
      <c r="MBY16"/>
      <c r="MBZ16"/>
      <c r="MCA16"/>
      <c r="MCB16"/>
      <c r="MCC16"/>
      <c r="MCD16"/>
      <c r="MCE16"/>
      <c r="MCF16"/>
      <c r="MCG16"/>
      <c r="MCH16"/>
      <c r="MCI16"/>
      <c r="MCJ16"/>
      <c r="MCK16"/>
      <c r="MCL16"/>
      <c r="MCM16"/>
      <c r="MCN16"/>
      <c r="MCO16"/>
      <c r="MCP16"/>
      <c r="MCQ16"/>
      <c r="MCR16"/>
      <c r="MCS16"/>
      <c r="MCT16"/>
      <c r="MCU16"/>
      <c r="MCV16"/>
      <c r="MCW16"/>
      <c r="MCX16"/>
      <c r="MCY16"/>
      <c r="MCZ16"/>
      <c r="MDA16"/>
      <c r="MDB16"/>
      <c r="MDC16"/>
      <c r="MDD16"/>
      <c r="MDE16"/>
      <c r="MDF16"/>
      <c r="MDG16"/>
      <c r="MDH16"/>
      <c r="MDI16"/>
      <c r="MDJ16"/>
      <c r="MDK16"/>
      <c r="MDL16"/>
      <c r="MDM16"/>
      <c r="MDN16"/>
      <c r="MDO16"/>
      <c r="MDP16"/>
      <c r="MDQ16"/>
      <c r="MDR16"/>
      <c r="MDS16"/>
      <c r="MDT16"/>
      <c r="MDU16"/>
      <c r="MDV16"/>
      <c r="MDW16"/>
      <c r="MDX16"/>
      <c r="MDY16"/>
      <c r="MDZ16"/>
      <c r="MEA16"/>
      <c r="MEB16"/>
      <c r="MEC16"/>
      <c r="MED16"/>
      <c r="MEE16"/>
      <c r="MEF16"/>
      <c r="MEG16"/>
      <c r="MEH16"/>
      <c r="MEI16"/>
      <c r="MEJ16"/>
      <c r="MEK16"/>
      <c r="MEL16"/>
      <c r="MEM16"/>
      <c r="MEN16"/>
      <c r="MEO16"/>
      <c r="MEP16"/>
      <c r="MEQ16"/>
      <c r="MER16"/>
      <c r="MES16"/>
      <c r="MET16"/>
      <c r="MEU16"/>
      <c r="MEV16"/>
      <c r="MEW16"/>
      <c r="MEX16"/>
      <c r="MEY16"/>
      <c r="MEZ16"/>
      <c r="MFA16"/>
      <c r="MFB16"/>
      <c r="MFC16"/>
      <c r="MFD16"/>
      <c r="MFE16"/>
      <c r="MFF16"/>
      <c r="MFG16"/>
      <c r="MFH16"/>
      <c r="MFI16"/>
      <c r="MFJ16"/>
      <c r="MFK16"/>
      <c r="MFL16"/>
      <c r="MFM16"/>
      <c r="MFN16"/>
      <c r="MFO16"/>
      <c r="MFP16"/>
      <c r="MFQ16"/>
      <c r="MFR16"/>
      <c r="MFS16"/>
      <c r="MFT16"/>
      <c r="MFU16"/>
      <c r="MFV16"/>
      <c r="MFW16"/>
      <c r="MFX16"/>
      <c r="MFY16"/>
      <c r="MFZ16"/>
      <c r="MGA16"/>
      <c r="MGB16"/>
      <c r="MGC16"/>
      <c r="MGD16"/>
      <c r="MGE16"/>
      <c r="MGF16"/>
      <c r="MGG16"/>
      <c r="MGH16"/>
      <c r="MGI16"/>
      <c r="MGJ16"/>
      <c r="MGK16"/>
      <c r="MGL16"/>
      <c r="MGM16"/>
      <c r="MGN16"/>
      <c r="MGO16"/>
      <c r="MGP16"/>
      <c r="MGQ16"/>
      <c r="MGR16"/>
      <c r="MGS16"/>
      <c r="MGT16"/>
      <c r="MGU16"/>
      <c r="MGV16"/>
      <c r="MGW16"/>
      <c r="MGX16"/>
      <c r="MGY16"/>
      <c r="MGZ16"/>
      <c r="MHA16"/>
      <c r="MHB16"/>
      <c r="MHC16"/>
      <c r="MHD16"/>
      <c r="MHE16"/>
      <c r="MHF16"/>
      <c r="MHG16"/>
      <c r="MHH16"/>
      <c r="MHI16"/>
      <c r="MHJ16"/>
      <c r="MHK16"/>
      <c r="MHL16"/>
      <c r="MHM16"/>
      <c r="MHN16"/>
      <c r="MHO16"/>
      <c r="MHP16"/>
      <c r="MHQ16"/>
      <c r="MHR16"/>
      <c r="MHS16"/>
      <c r="MHT16"/>
      <c r="MHU16"/>
      <c r="MHV16"/>
      <c r="MHW16"/>
      <c r="MHX16"/>
      <c r="MHY16"/>
      <c r="MHZ16"/>
      <c r="MIA16"/>
      <c r="MIB16"/>
      <c r="MIC16"/>
      <c r="MID16"/>
      <c r="MIE16"/>
      <c r="MIF16"/>
      <c r="MIG16"/>
      <c r="MIH16"/>
      <c r="MII16"/>
      <c r="MIJ16"/>
      <c r="MIK16"/>
      <c r="MIL16"/>
      <c r="MIM16"/>
      <c r="MIN16"/>
      <c r="MIO16"/>
      <c r="MIP16"/>
      <c r="MIQ16"/>
      <c r="MIR16"/>
      <c r="MIS16"/>
      <c r="MIT16"/>
      <c r="MIU16"/>
      <c r="MIV16"/>
      <c r="MIW16"/>
      <c r="MIX16"/>
      <c r="MIY16"/>
      <c r="MIZ16"/>
      <c r="MJA16"/>
      <c r="MJB16"/>
      <c r="MJC16"/>
      <c r="MJD16"/>
      <c r="MJE16"/>
      <c r="MJF16"/>
      <c r="MJG16"/>
      <c r="MJH16"/>
      <c r="MJI16"/>
      <c r="MJJ16"/>
      <c r="MJK16"/>
      <c r="MJL16"/>
      <c r="MJM16"/>
      <c r="MJN16"/>
      <c r="MJO16"/>
      <c r="MJP16"/>
      <c r="MJQ16"/>
      <c r="MJR16"/>
      <c r="MJS16"/>
      <c r="MJT16"/>
      <c r="MJU16"/>
      <c r="MJV16"/>
      <c r="MJW16"/>
      <c r="MJX16"/>
      <c r="MJY16"/>
      <c r="MJZ16"/>
      <c r="MKA16"/>
      <c r="MKB16"/>
      <c r="MKC16"/>
      <c r="MKD16"/>
      <c r="MKE16"/>
      <c r="MKF16"/>
      <c r="MKG16"/>
      <c r="MKH16"/>
      <c r="MKI16"/>
      <c r="MKJ16"/>
      <c r="MKK16"/>
      <c r="MKL16"/>
      <c r="MKM16"/>
      <c r="MKN16"/>
      <c r="MKO16"/>
      <c r="MKP16"/>
      <c r="MKQ16"/>
      <c r="MKR16"/>
      <c r="MKS16"/>
      <c r="MKT16"/>
      <c r="MKU16"/>
      <c r="MKV16"/>
      <c r="MKW16"/>
      <c r="MKX16"/>
      <c r="MKY16"/>
      <c r="MKZ16"/>
      <c r="MLA16"/>
      <c r="MLB16"/>
      <c r="MLC16"/>
      <c r="MLD16"/>
      <c r="MLE16"/>
      <c r="MLF16"/>
      <c r="MLG16"/>
      <c r="MLH16"/>
      <c r="MLI16"/>
      <c r="MLJ16"/>
      <c r="MLK16"/>
      <c r="MLL16"/>
      <c r="MLM16"/>
      <c r="MLN16"/>
      <c r="MLO16"/>
      <c r="MLP16"/>
      <c r="MLQ16"/>
      <c r="MLR16"/>
      <c r="MLS16"/>
      <c r="MLT16"/>
      <c r="MLU16"/>
      <c r="MLV16"/>
      <c r="MLW16"/>
      <c r="MLX16"/>
      <c r="MLY16"/>
      <c r="MLZ16"/>
      <c r="MMA16"/>
      <c r="MMB16"/>
      <c r="MMC16"/>
      <c r="MMD16"/>
      <c r="MME16"/>
      <c r="MMF16"/>
      <c r="MMG16"/>
      <c r="MMH16"/>
      <c r="MMI16"/>
      <c r="MMJ16"/>
      <c r="MMK16"/>
      <c r="MML16"/>
      <c r="MMM16"/>
      <c r="MMN16"/>
      <c r="MMO16"/>
      <c r="MMP16"/>
      <c r="MMQ16"/>
      <c r="MMR16"/>
      <c r="MMS16"/>
      <c r="MMT16"/>
      <c r="MMU16"/>
      <c r="MMV16"/>
      <c r="MMW16"/>
      <c r="MMX16"/>
      <c r="MMY16"/>
      <c r="MMZ16"/>
      <c r="MNA16"/>
      <c r="MNB16"/>
      <c r="MNC16"/>
      <c r="MND16"/>
      <c r="MNE16"/>
      <c r="MNF16"/>
      <c r="MNG16"/>
      <c r="MNH16"/>
      <c r="MNI16"/>
      <c r="MNJ16"/>
      <c r="MNK16"/>
      <c r="MNL16"/>
      <c r="MNM16"/>
      <c r="MNN16"/>
      <c r="MNO16"/>
      <c r="MNP16"/>
      <c r="MNQ16"/>
      <c r="MNR16"/>
      <c r="MNS16"/>
      <c r="MNT16"/>
      <c r="MNU16"/>
      <c r="MNV16"/>
      <c r="MNW16"/>
      <c r="MNX16"/>
      <c r="MNY16"/>
      <c r="MNZ16"/>
      <c r="MOA16"/>
      <c r="MOB16"/>
      <c r="MOC16"/>
      <c r="MOD16"/>
      <c r="MOE16"/>
      <c r="MOF16"/>
      <c r="MOG16"/>
      <c r="MOH16"/>
      <c r="MOI16"/>
      <c r="MOJ16"/>
      <c r="MOK16"/>
      <c r="MOL16"/>
      <c r="MOM16"/>
      <c r="MON16"/>
      <c r="MOO16"/>
      <c r="MOP16"/>
      <c r="MOQ16"/>
      <c r="MOR16"/>
      <c r="MOS16"/>
      <c r="MOT16"/>
      <c r="MOU16"/>
      <c r="MOV16"/>
      <c r="MOW16"/>
      <c r="MOX16"/>
      <c r="MOY16"/>
      <c r="MOZ16"/>
      <c r="MPA16"/>
      <c r="MPB16"/>
      <c r="MPC16"/>
      <c r="MPD16"/>
      <c r="MPE16"/>
      <c r="MPF16"/>
      <c r="MPG16"/>
      <c r="MPH16"/>
      <c r="MPI16"/>
      <c r="MPJ16"/>
      <c r="MPK16"/>
      <c r="MPL16"/>
      <c r="MPM16"/>
      <c r="MPN16"/>
      <c r="MPO16"/>
      <c r="MPP16"/>
      <c r="MPQ16"/>
      <c r="MPR16"/>
      <c r="MPS16"/>
      <c r="MPT16"/>
      <c r="MPU16"/>
      <c r="MPV16"/>
      <c r="MPW16"/>
      <c r="MPX16"/>
      <c r="MPY16"/>
      <c r="MPZ16"/>
      <c r="MQA16"/>
      <c r="MQB16"/>
      <c r="MQC16"/>
      <c r="MQD16"/>
      <c r="MQE16"/>
      <c r="MQF16"/>
      <c r="MQG16"/>
      <c r="MQH16"/>
      <c r="MQI16"/>
      <c r="MQJ16"/>
      <c r="MQK16"/>
      <c r="MQL16"/>
      <c r="MQM16"/>
      <c r="MQN16"/>
      <c r="MQO16"/>
      <c r="MQP16"/>
      <c r="MQQ16"/>
      <c r="MQR16"/>
      <c r="MQS16"/>
      <c r="MQT16"/>
      <c r="MQU16"/>
      <c r="MQV16"/>
      <c r="MQW16"/>
      <c r="MQX16"/>
      <c r="MQY16"/>
      <c r="MQZ16"/>
      <c r="MRA16"/>
      <c r="MRB16"/>
      <c r="MRC16"/>
      <c r="MRD16"/>
      <c r="MRE16"/>
      <c r="MRF16"/>
      <c r="MRG16"/>
      <c r="MRH16"/>
      <c r="MRI16"/>
      <c r="MRJ16"/>
      <c r="MRK16"/>
      <c r="MRL16"/>
      <c r="MRM16"/>
      <c r="MRN16"/>
      <c r="MRO16"/>
      <c r="MRP16"/>
      <c r="MRQ16"/>
      <c r="MRR16"/>
      <c r="MRS16"/>
      <c r="MRT16"/>
      <c r="MRU16"/>
      <c r="MRV16"/>
      <c r="MRW16"/>
      <c r="MRX16"/>
      <c r="MRY16"/>
      <c r="MRZ16"/>
      <c r="MSA16"/>
      <c r="MSB16"/>
      <c r="MSC16"/>
      <c r="MSD16"/>
      <c r="MSE16"/>
      <c r="MSF16"/>
      <c r="MSG16"/>
      <c r="MSH16"/>
      <c r="MSI16"/>
      <c r="MSJ16"/>
      <c r="MSK16"/>
      <c r="MSL16"/>
      <c r="MSM16"/>
      <c r="MSN16"/>
      <c r="MSO16"/>
      <c r="MSP16"/>
      <c r="MSQ16"/>
      <c r="MSR16"/>
      <c r="MSS16"/>
      <c r="MST16"/>
      <c r="MSU16"/>
      <c r="MSV16"/>
      <c r="MSW16"/>
      <c r="MSX16"/>
      <c r="MSY16"/>
      <c r="MSZ16"/>
      <c r="MTA16"/>
      <c r="MTB16"/>
      <c r="MTC16"/>
      <c r="MTD16"/>
      <c r="MTE16"/>
      <c r="MTF16"/>
      <c r="MTG16"/>
      <c r="MTH16"/>
      <c r="MTI16"/>
      <c r="MTJ16"/>
      <c r="MTK16"/>
      <c r="MTL16"/>
      <c r="MTM16"/>
      <c r="MTN16"/>
      <c r="MTO16"/>
      <c r="MTP16"/>
      <c r="MTQ16"/>
      <c r="MTR16"/>
      <c r="MTS16"/>
      <c r="MTT16"/>
      <c r="MTU16"/>
      <c r="MTV16"/>
      <c r="MTW16"/>
      <c r="MTX16"/>
      <c r="MTY16"/>
      <c r="MTZ16"/>
      <c r="MUA16"/>
      <c r="MUB16"/>
      <c r="MUC16"/>
      <c r="MUD16"/>
      <c r="MUE16"/>
      <c r="MUF16"/>
      <c r="MUG16"/>
      <c r="MUH16"/>
      <c r="MUI16"/>
      <c r="MUJ16"/>
      <c r="MUK16"/>
      <c r="MUL16"/>
      <c r="MUM16"/>
      <c r="MUN16"/>
      <c r="MUO16"/>
      <c r="MUP16"/>
      <c r="MUQ16"/>
      <c r="MUR16"/>
      <c r="MUS16"/>
      <c r="MUT16"/>
      <c r="MUU16"/>
      <c r="MUV16"/>
      <c r="MUW16"/>
      <c r="MUX16"/>
      <c r="MUY16"/>
      <c r="MUZ16"/>
      <c r="MVA16"/>
      <c r="MVB16"/>
      <c r="MVC16"/>
      <c r="MVD16"/>
      <c r="MVE16"/>
      <c r="MVF16"/>
      <c r="MVG16"/>
      <c r="MVH16"/>
      <c r="MVI16"/>
      <c r="MVJ16"/>
      <c r="MVK16"/>
      <c r="MVL16"/>
      <c r="MVM16"/>
      <c r="MVN16"/>
      <c r="MVO16"/>
      <c r="MVP16"/>
      <c r="MVQ16"/>
      <c r="MVR16"/>
      <c r="MVS16"/>
      <c r="MVT16"/>
      <c r="MVU16"/>
      <c r="MVV16"/>
      <c r="MVW16"/>
      <c r="MVX16"/>
      <c r="MVY16"/>
      <c r="MVZ16"/>
      <c r="MWA16"/>
      <c r="MWB16"/>
      <c r="MWC16"/>
      <c r="MWD16"/>
      <c r="MWE16"/>
      <c r="MWF16"/>
      <c r="MWG16"/>
      <c r="MWH16"/>
      <c r="MWI16"/>
      <c r="MWJ16"/>
      <c r="MWK16"/>
      <c r="MWL16"/>
      <c r="MWM16"/>
      <c r="MWN16"/>
      <c r="MWO16"/>
      <c r="MWP16"/>
      <c r="MWQ16"/>
      <c r="MWR16"/>
      <c r="MWS16"/>
      <c r="MWT16"/>
      <c r="MWU16"/>
      <c r="MWV16"/>
      <c r="MWW16"/>
      <c r="MWX16"/>
      <c r="MWY16"/>
      <c r="MWZ16"/>
      <c r="MXA16"/>
      <c r="MXB16"/>
      <c r="MXC16"/>
      <c r="MXD16"/>
      <c r="MXE16"/>
      <c r="MXF16"/>
      <c r="MXG16"/>
      <c r="MXH16"/>
      <c r="MXI16"/>
      <c r="MXJ16"/>
      <c r="MXK16"/>
      <c r="MXL16"/>
      <c r="MXM16"/>
      <c r="MXN16"/>
      <c r="MXO16"/>
      <c r="MXP16"/>
      <c r="MXQ16"/>
      <c r="MXR16"/>
      <c r="MXS16"/>
      <c r="MXT16"/>
      <c r="MXU16"/>
      <c r="MXV16"/>
      <c r="MXW16"/>
      <c r="MXX16"/>
      <c r="MXY16"/>
      <c r="MXZ16"/>
      <c r="MYA16"/>
      <c r="MYB16"/>
      <c r="MYC16"/>
      <c r="MYD16"/>
      <c r="MYE16"/>
      <c r="MYF16"/>
      <c r="MYG16"/>
      <c r="MYH16"/>
      <c r="MYI16"/>
      <c r="MYJ16"/>
      <c r="MYK16"/>
      <c r="MYL16"/>
      <c r="MYM16"/>
      <c r="MYN16"/>
      <c r="MYO16"/>
      <c r="MYP16"/>
      <c r="MYQ16"/>
      <c r="MYR16"/>
      <c r="MYS16"/>
      <c r="MYT16"/>
      <c r="MYU16"/>
      <c r="MYV16"/>
      <c r="MYW16"/>
      <c r="MYX16"/>
      <c r="MYY16"/>
      <c r="MYZ16"/>
      <c r="MZA16"/>
      <c r="MZB16"/>
      <c r="MZC16"/>
      <c r="MZD16"/>
      <c r="MZE16"/>
      <c r="MZF16"/>
      <c r="MZG16"/>
      <c r="MZH16"/>
      <c r="MZI16"/>
      <c r="MZJ16"/>
      <c r="MZK16"/>
      <c r="MZL16"/>
      <c r="MZM16"/>
      <c r="MZN16"/>
      <c r="MZO16"/>
      <c r="MZP16"/>
      <c r="MZQ16"/>
      <c r="MZR16"/>
      <c r="MZS16"/>
      <c r="MZT16"/>
      <c r="MZU16"/>
      <c r="MZV16"/>
      <c r="MZW16"/>
      <c r="MZX16"/>
      <c r="MZY16"/>
      <c r="MZZ16"/>
      <c r="NAA16"/>
      <c r="NAB16"/>
      <c r="NAC16"/>
      <c r="NAD16"/>
      <c r="NAE16"/>
      <c r="NAF16"/>
      <c r="NAG16"/>
      <c r="NAH16"/>
      <c r="NAI16"/>
      <c r="NAJ16"/>
      <c r="NAK16"/>
      <c r="NAL16"/>
      <c r="NAM16"/>
      <c r="NAN16"/>
      <c r="NAO16"/>
      <c r="NAP16"/>
      <c r="NAQ16"/>
      <c r="NAR16"/>
      <c r="NAS16"/>
      <c r="NAT16"/>
      <c r="NAU16"/>
      <c r="NAV16"/>
      <c r="NAW16"/>
      <c r="NAX16"/>
      <c r="NAY16"/>
      <c r="NAZ16"/>
      <c r="NBA16"/>
      <c r="NBB16"/>
      <c r="NBC16"/>
      <c r="NBD16"/>
      <c r="NBE16"/>
      <c r="NBF16"/>
      <c r="NBG16"/>
      <c r="NBH16"/>
      <c r="NBI16"/>
      <c r="NBJ16"/>
      <c r="NBK16"/>
      <c r="NBL16"/>
      <c r="NBM16"/>
      <c r="NBN16"/>
      <c r="NBO16"/>
      <c r="NBP16"/>
      <c r="NBQ16"/>
      <c r="NBR16"/>
      <c r="NBS16"/>
      <c r="NBT16"/>
      <c r="NBU16"/>
      <c r="NBV16"/>
      <c r="NBW16"/>
      <c r="NBX16"/>
      <c r="NBY16"/>
      <c r="NBZ16"/>
      <c r="NCA16"/>
      <c r="NCB16"/>
      <c r="NCC16"/>
      <c r="NCD16"/>
      <c r="NCE16"/>
      <c r="NCF16"/>
      <c r="NCG16"/>
      <c r="NCH16"/>
      <c r="NCI16"/>
      <c r="NCJ16"/>
      <c r="NCK16"/>
      <c r="NCL16"/>
      <c r="NCM16"/>
      <c r="NCN16"/>
      <c r="NCO16"/>
      <c r="NCP16"/>
      <c r="NCQ16"/>
      <c r="NCR16"/>
      <c r="NCS16"/>
      <c r="NCT16"/>
      <c r="NCU16"/>
      <c r="NCV16"/>
      <c r="NCW16"/>
      <c r="NCX16"/>
      <c r="NCY16"/>
      <c r="NCZ16"/>
      <c r="NDA16"/>
      <c r="NDB16"/>
      <c r="NDC16"/>
      <c r="NDD16"/>
      <c r="NDE16"/>
      <c r="NDF16"/>
      <c r="NDG16"/>
      <c r="NDH16"/>
      <c r="NDI16"/>
      <c r="NDJ16"/>
      <c r="NDK16"/>
      <c r="NDL16"/>
      <c r="NDM16"/>
      <c r="NDN16"/>
      <c r="NDO16"/>
      <c r="NDP16"/>
      <c r="NDQ16"/>
      <c r="NDR16"/>
      <c r="NDS16"/>
      <c r="NDT16"/>
      <c r="NDU16"/>
      <c r="NDV16"/>
      <c r="NDW16"/>
      <c r="NDX16"/>
      <c r="NDY16"/>
      <c r="NDZ16"/>
      <c r="NEA16"/>
      <c r="NEB16"/>
      <c r="NEC16"/>
      <c r="NED16"/>
      <c r="NEE16"/>
      <c r="NEF16"/>
      <c r="NEG16"/>
      <c r="NEH16"/>
      <c r="NEI16"/>
      <c r="NEJ16"/>
      <c r="NEK16"/>
      <c r="NEL16"/>
      <c r="NEM16"/>
      <c r="NEN16"/>
      <c r="NEO16"/>
      <c r="NEP16"/>
      <c r="NEQ16"/>
      <c r="NER16"/>
      <c r="NES16"/>
      <c r="NET16"/>
      <c r="NEU16"/>
      <c r="NEV16"/>
      <c r="NEW16"/>
      <c r="NEX16"/>
      <c r="NEY16"/>
      <c r="NEZ16"/>
      <c r="NFA16"/>
      <c r="NFB16"/>
      <c r="NFC16"/>
      <c r="NFD16"/>
      <c r="NFE16"/>
      <c r="NFF16"/>
      <c r="NFG16"/>
      <c r="NFH16"/>
      <c r="NFI16"/>
      <c r="NFJ16"/>
      <c r="NFK16"/>
      <c r="NFL16"/>
      <c r="NFM16"/>
      <c r="NFN16"/>
      <c r="NFO16"/>
      <c r="NFP16"/>
      <c r="NFQ16"/>
      <c r="NFR16"/>
      <c r="NFS16"/>
      <c r="NFT16"/>
      <c r="NFU16"/>
      <c r="NFV16"/>
      <c r="NFW16"/>
      <c r="NFX16"/>
      <c r="NFY16"/>
      <c r="NFZ16"/>
      <c r="NGA16"/>
      <c r="NGB16"/>
      <c r="NGC16"/>
      <c r="NGD16"/>
      <c r="NGE16"/>
      <c r="NGF16"/>
      <c r="NGG16"/>
      <c r="NGH16"/>
      <c r="NGI16"/>
      <c r="NGJ16"/>
      <c r="NGK16"/>
      <c r="NGL16"/>
      <c r="NGM16"/>
      <c r="NGN16"/>
      <c r="NGO16"/>
      <c r="NGP16"/>
      <c r="NGQ16"/>
      <c r="NGR16"/>
      <c r="NGS16"/>
      <c r="NGT16"/>
      <c r="NGU16"/>
      <c r="NGV16"/>
      <c r="NGW16"/>
      <c r="NGX16"/>
      <c r="NGY16"/>
      <c r="NGZ16"/>
      <c r="NHA16"/>
      <c r="NHB16"/>
      <c r="NHC16"/>
      <c r="NHD16"/>
      <c r="NHE16"/>
      <c r="NHF16"/>
      <c r="NHG16"/>
      <c r="NHH16"/>
      <c r="NHI16"/>
      <c r="NHJ16"/>
      <c r="NHK16"/>
      <c r="NHL16"/>
      <c r="NHM16"/>
      <c r="NHN16"/>
      <c r="NHO16"/>
      <c r="NHP16"/>
      <c r="NHQ16"/>
      <c r="NHR16"/>
      <c r="NHS16"/>
      <c r="NHT16"/>
      <c r="NHU16"/>
      <c r="NHV16"/>
      <c r="NHW16"/>
      <c r="NHX16"/>
      <c r="NHY16"/>
      <c r="NHZ16"/>
      <c r="NIA16"/>
      <c r="NIB16"/>
      <c r="NIC16"/>
      <c r="NID16"/>
      <c r="NIE16"/>
      <c r="NIF16"/>
      <c r="NIG16"/>
      <c r="NIH16"/>
      <c r="NII16"/>
      <c r="NIJ16"/>
      <c r="NIK16"/>
      <c r="NIL16"/>
      <c r="NIM16"/>
      <c r="NIN16"/>
      <c r="NIO16"/>
      <c r="NIP16"/>
      <c r="NIQ16"/>
      <c r="NIR16"/>
      <c r="NIS16"/>
      <c r="NIT16"/>
      <c r="NIU16"/>
      <c r="NIV16"/>
      <c r="NIW16"/>
      <c r="NIX16"/>
      <c r="NIY16"/>
      <c r="NIZ16"/>
      <c r="NJA16"/>
      <c r="NJB16"/>
      <c r="NJC16"/>
      <c r="NJD16"/>
      <c r="NJE16"/>
      <c r="NJF16"/>
      <c r="NJG16"/>
      <c r="NJH16"/>
      <c r="NJI16"/>
      <c r="NJJ16"/>
      <c r="NJK16"/>
      <c r="NJL16"/>
      <c r="NJM16"/>
      <c r="NJN16"/>
      <c r="NJO16"/>
      <c r="NJP16"/>
      <c r="NJQ16"/>
      <c r="NJR16"/>
      <c r="NJS16"/>
      <c r="NJT16"/>
      <c r="NJU16"/>
      <c r="NJV16"/>
      <c r="NJW16"/>
      <c r="NJX16"/>
      <c r="NJY16"/>
      <c r="NJZ16"/>
      <c r="NKA16"/>
      <c r="NKB16"/>
      <c r="NKC16"/>
      <c r="NKD16"/>
      <c r="NKE16"/>
      <c r="NKF16"/>
      <c r="NKG16"/>
      <c r="NKH16"/>
      <c r="NKI16"/>
      <c r="NKJ16"/>
      <c r="NKK16"/>
      <c r="NKL16"/>
      <c r="NKM16"/>
      <c r="NKN16"/>
      <c r="NKO16"/>
      <c r="NKP16"/>
      <c r="NKQ16"/>
      <c r="NKR16"/>
      <c r="NKS16"/>
      <c r="NKT16"/>
      <c r="NKU16"/>
      <c r="NKV16"/>
      <c r="NKW16"/>
      <c r="NKX16"/>
      <c r="NKY16"/>
      <c r="NKZ16"/>
      <c r="NLA16"/>
      <c r="NLB16"/>
      <c r="NLC16"/>
      <c r="NLD16"/>
      <c r="NLE16"/>
      <c r="NLF16"/>
      <c r="NLG16"/>
      <c r="NLH16"/>
      <c r="NLI16"/>
      <c r="NLJ16"/>
      <c r="NLK16"/>
      <c r="NLL16"/>
      <c r="NLM16"/>
      <c r="NLN16"/>
      <c r="NLO16"/>
      <c r="NLP16"/>
      <c r="NLQ16"/>
      <c r="NLR16"/>
      <c r="NLS16"/>
      <c r="NLT16"/>
      <c r="NLU16"/>
      <c r="NLV16"/>
      <c r="NLW16"/>
      <c r="NLX16"/>
      <c r="NLY16"/>
      <c r="NLZ16"/>
      <c r="NMA16"/>
      <c r="NMB16"/>
      <c r="NMC16"/>
      <c r="NMD16"/>
      <c r="NME16"/>
      <c r="NMF16"/>
      <c r="NMG16"/>
      <c r="NMH16"/>
      <c r="NMI16"/>
      <c r="NMJ16"/>
      <c r="NMK16"/>
      <c r="NML16"/>
      <c r="NMM16"/>
      <c r="NMN16"/>
      <c r="NMO16"/>
      <c r="NMP16"/>
      <c r="NMQ16"/>
      <c r="NMR16"/>
      <c r="NMS16"/>
      <c r="NMT16"/>
      <c r="NMU16"/>
      <c r="NMV16"/>
      <c r="NMW16"/>
      <c r="NMX16"/>
      <c r="NMY16"/>
      <c r="NMZ16"/>
      <c r="NNA16"/>
      <c r="NNB16"/>
      <c r="NNC16"/>
      <c r="NND16"/>
      <c r="NNE16"/>
      <c r="NNF16"/>
      <c r="NNG16"/>
      <c r="NNH16"/>
      <c r="NNI16"/>
      <c r="NNJ16"/>
      <c r="NNK16"/>
      <c r="NNL16"/>
      <c r="NNM16"/>
      <c r="NNN16"/>
      <c r="NNO16"/>
      <c r="NNP16"/>
      <c r="NNQ16"/>
      <c r="NNR16"/>
      <c r="NNS16"/>
      <c r="NNT16"/>
      <c r="NNU16"/>
      <c r="NNV16"/>
      <c r="NNW16"/>
      <c r="NNX16"/>
      <c r="NNY16"/>
      <c r="NNZ16"/>
      <c r="NOA16"/>
      <c r="NOB16"/>
      <c r="NOC16"/>
      <c r="NOD16"/>
      <c r="NOE16"/>
      <c r="NOF16"/>
      <c r="NOG16"/>
      <c r="NOH16"/>
      <c r="NOI16"/>
      <c r="NOJ16"/>
      <c r="NOK16"/>
      <c r="NOL16"/>
      <c r="NOM16"/>
      <c r="NON16"/>
      <c r="NOO16"/>
      <c r="NOP16"/>
      <c r="NOQ16"/>
      <c r="NOR16"/>
      <c r="NOS16"/>
      <c r="NOT16"/>
      <c r="NOU16"/>
      <c r="NOV16"/>
      <c r="NOW16"/>
      <c r="NOX16"/>
      <c r="NOY16"/>
      <c r="NOZ16"/>
      <c r="NPA16"/>
      <c r="NPB16"/>
      <c r="NPC16"/>
      <c r="NPD16"/>
      <c r="NPE16"/>
      <c r="NPF16"/>
      <c r="NPG16"/>
      <c r="NPH16"/>
      <c r="NPI16"/>
      <c r="NPJ16"/>
      <c r="NPK16"/>
      <c r="NPL16"/>
      <c r="NPM16"/>
      <c r="NPN16"/>
      <c r="NPO16"/>
      <c r="NPP16"/>
      <c r="NPQ16"/>
      <c r="NPR16"/>
      <c r="NPS16"/>
      <c r="NPT16"/>
      <c r="NPU16"/>
      <c r="NPV16"/>
      <c r="NPW16"/>
      <c r="NPX16"/>
      <c r="NPY16"/>
      <c r="NPZ16"/>
      <c r="NQA16"/>
      <c r="NQB16"/>
      <c r="NQC16"/>
      <c r="NQD16"/>
      <c r="NQE16"/>
      <c r="NQF16"/>
      <c r="NQG16"/>
      <c r="NQH16"/>
      <c r="NQI16"/>
      <c r="NQJ16"/>
      <c r="NQK16"/>
      <c r="NQL16"/>
      <c r="NQM16"/>
      <c r="NQN16"/>
      <c r="NQO16"/>
      <c r="NQP16"/>
      <c r="NQQ16"/>
      <c r="NQR16"/>
      <c r="NQS16"/>
      <c r="NQT16"/>
      <c r="NQU16"/>
      <c r="NQV16"/>
      <c r="NQW16"/>
      <c r="NQX16"/>
      <c r="NQY16"/>
      <c r="NQZ16"/>
      <c r="NRA16"/>
      <c r="NRB16"/>
      <c r="NRC16"/>
      <c r="NRD16"/>
      <c r="NRE16"/>
      <c r="NRF16"/>
      <c r="NRG16"/>
      <c r="NRH16"/>
      <c r="NRI16"/>
    </row>
    <row r="17" spans="1:9941" s="54" customFormat="1" ht="12.2" customHeight="1" x14ac:dyDescent="0.2">
      <c r="A17" s="1184" t="s">
        <v>149</v>
      </c>
      <c r="B17" s="854" t="s">
        <v>271</v>
      </c>
      <c r="C17" s="111">
        <f>'1. mell.bevétel_össz'!C16-'26._önként_össz_bev'!C18-'26._államig_össz_bev'!C17</f>
        <v>0</v>
      </c>
      <c r="D17" s="266">
        <f>'1. mell.bevétel_össz'!D16-'26._önként_össz_bev'!D18-'26._államig_össz_bev'!D17</f>
        <v>0</v>
      </c>
      <c r="E17" s="693">
        <f>'1. mell.bevétel_össz'!E16-'26._önként_össz_bev'!E18-'26._államig_össz_bev'!E17</f>
        <v>0</v>
      </c>
      <c r="F17" s="693">
        <f>'1. mell.bevétel_össz'!F16-'26._önként_össz_bev'!F18-'26._államig_össz_bev'!F17</f>
        <v>0</v>
      </c>
      <c r="G17" s="693">
        <f>'1. mell.bevétel_össz'!G16-'26._önként_össz_bev'!G18-'26._államig_össz_bev'!G17</f>
        <v>0</v>
      </c>
      <c r="H17" s="16">
        <f t="shared" si="2"/>
        <v>0</v>
      </c>
      <c r="I17" s="756">
        <f>'1. mell.bevétel_össz'!I16-'26._önként_össz_bev'!I18-'26._államig_össz_bev'!I17</f>
        <v>0</v>
      </c>
      <c r="J17" s="16">
        <f>'1. mell.bevétel_össz'!J16-'26._önként_össz_bev'!J18-'26._államig_össz_bev'!J17</f>
        <v>0</v>
      </c>
      <c r="K17" s="16">
        <f>'1. mell.bevétel_össz'!K16-'26._önként_össz_bev'!K18-'26._államig_össz_bev'!K17</f>
        <v>0</v>
      </c>
      <c r="L17" s="16" t="e">
        <f>'1. mell.bevétel_össz'!L16-'26._önként_össz_bev'!L18</f>
        <v>#DIV/0!</v>
      </c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  <c r="RG17"/>
      <c r="RH17"/>
      <c r="RI17"/>
      <c r="RJ17"/>
      <c r="RK17"/>
      <c r="RL17"/>
      <c r="RM17"/>
      <c r="RN17"/>
      <c r="RO17"/>
      <c r="RP17"/>
      <c r="RQ17"/>
      <c r="RR17"/>
      <c r="RS17"/>
      <c r="RT17"/>
      <c r="RU17"/>
      <c r="RV17"/>
      <c r="RW17"/>
      <c r="RX17"/>
      <c r="RY17"/>
      <c r="RZ17"/>
      <c r="SA17"/>
      <c r="SB17"/>
      <c r="SC17"/>
      <c r="SD17"/>
      <c r="SE17"/>
      <c r="SF17"/>
      <c r="SG17"/>
      <c r="SH17"/>
      <c r="SI17"/>
      <c r="SJ17"/>
      <c r="SK17"/>
      <c r="SL17"/>
      <c r="SM17"/>
      <c r="SN17"/>
      <c r="SO17"/>
      <c r="SP17"/>
      <c r="SQ17"/>
      <c r="SR17"/>
      <c r="SS17"/>
      <c r="ST17"/>
      <c r="SU17"/>
      <c r="SV17"/>
      <c r="SW17"/>
      <c r="SX17"/>
      <c r="SY17"/>
      <c r="SZ17"/>
      <c r="TA17"/>
      <c r="TB17"/>
      <c r="TC17"/>
      <c r="TD17"/>
      <c r="TE17"/>
      <c r="TF17"/>
      <c r="TG17"/>
      <c r="TH17"/>
      <c r="TI17"/>
      <c r="TJ17"/>
      <c r="TK17"/>
      <c r="TL17"/>
      <c r="TM17"/>
      <c r="TN17"/>
      <c r="TO17"/>
      <c r="TP17"/>
      <c r="TQ17"/>
      <c r="TR17"/>
      <c r="TS17"/>
      <c r="TT17"/>
      <c r="TU17"/>
      <c r="TV17"/>
      <c r="TW17"/>
      <c r="TX17"/>
      <c r="TY17"/>
      <c r="TZ17"/>
      <c r="UA17"/>
      <c r="UB17"/>
      <c r="UC17"/>
      <c r="UD17"/>
      <c r="UE17"/>
      <c r="UF17"/>
      <c r="UG17"/>
      <c r="UH17"/>
      <c r="UI17"/>
      <c r="UJ17"/>
      <c r="UK17"/>
      <c r="UL17"/>
      <c r="UM17"/>
      <c r="UN17"/>
      <c r="UO17"/>
      <c r="UP17"/>
      <c r="UQ17"/>
      <c r="UR17"/>
      <c r="US17"/>
      <c r="UT17"/>
      <c r="UU17"/>
      <c r="UV17"/>
      <c r="UW17"/>
      <c r="UX17"/>
      <c r="UY17"/>
      <c r="UZ17"/>
      <c r="VA17"/>
      <c r="VB17"/>
      <c r="VC17"/>
      <c r="VD17"/>
      <c r="VE17"/>
      <c r="VF17"/>
      <c r="VG17"/>
      <c r="VH17"/>
      <c r="VI17"/>
      <c r="VJ17"/>
      <c r="VK17"/>
      <c r="VL17"/>
      <c r="VM17"/>
      <c r="VN17"/>
      <c r="VO17"/>
      <c r="VP17"/>
      <c r="VQ17"/>
      <c r="VR17"/>
      <c r="VS17"/>
      <c r="VT17"/>
      <c r="VU17"/>
      <c r="VV17"/>
      <c r="VW17"/>
      <c r="VX17"/>
      <c r="VY17"/>
      <c r="VZ17"/>
      <c r="WA17"/>
      <c r="WB17"/>
      <c r="WC17"/>
      <c r="WD17"/>
      <c r="WE17"/>
      <c r="WF17"/>
      <c r="WG17"/>
      <c r="WH17"/>
      <c r="WI17"/>
      <c r="WJ17"/>
      <c r="WK17"/>
      <c r="WL17"/>
      <c r="WM17"/>
      <c r="WN17"/>
      <c r="WO17"/>
      <c r="WP17"/>
      <c r="WQ17"/>
      <c r="WR17"/>
      <c r="WS17"/>
      <c r="WT17"/>
      <c r="WU17"/>
      <c r="WV17"/>
      <c r="WW17"/>
      <c r="WX17"/>
      <c r="WY17"/>
      <c r="WZ17"/>
      <c r="XA17"/>
      <c r="XB17"/>
      <c r="XC17"/>
      <c r="XD17"/>
      <c r="XE17"/>
      <c r="XF17"/>
      <c r="XG17"/>
      <c r="XH17"/>
      <c r="XI17"/>
      <c r="XJ17"/>
      <c r="XK17"/>
      <c r="XL17"/>
      <c r="XM17"/>
      <c r="XN17"/>
      <c r="XO17"/>
      <c r="XP17"/>
      <c r="XQ17"/>
      <c r="XR17"/>
      <c r="XS17"/>
      <c r="XT17"/>
      <c r="XU17"/>
      <c r="XV17"/>
      <c r="XW17"/>
      <c r="XX17"/>
      <c r="XY17"/>
      <c r="XZ17"/>
      <c r="YA17"/>
      <c r="YB17"/>
      <c r="YC17"/>
      <c r="YD17"/>
      <c r="YE17"/>
      <c r="YF17"/>
      <c r="YG17"/>
      <c r="YH17"/>
      <c r="YI17"/>
      <c r="YJ17"/>
      <c r="YK17"/>
      <c r="YL17"/>
      <c r="YM17"/>
      <c r="YN17"/>
      <c r="YO17"/>
      <c r="YP17"/>
      <c r="YQ17"/>
      <c r="YR17"/>
      <c r="YS17"/>
      <c r="YT17"/>
      <c r="YU17"/>
      <c r="YV17"/>
      <c r="YW17"/>
      <c r="YX17"/>
      <c r="YY17"/>
      <c r="YZ17"/>
      <c r="ZA17"/>
      <c r="ZB17"/>
      <c r="ZC17"/>
      <c r="ZD17"/>
      <c r="ZE17"/>
      <c r="ZF17"/>
      <c r="ZG17"/>
      <c r="ZH17"/>
      <c r="ZI17"/>
      <c r="ZJ17"/>
      <c r="ZK17"/>
      <c r="ZL17"/>
      <c r="ZM17"/>
      <c r="ZN17"/>
      <c r="ZO17"/>
      <c r="ZP17"/>
      <c r="ZQ17"/>
      <c r="ZR17"/>
      <c r="ZS17"/>
      <c r="ZT17"/>
      <c r="ZU17"/>
      <c r="ZV17"/>
      <c r="ZW17"/>
      <c r="ZX17"/>
      <c r="ZY17"/>
      <c r="ZZ17"/>
      <c r="AAA17"/>
      <c r="AAB17"/>
      <c r="AAC17"/>
      <c r="AAD17"/>
      <c r="AAE17"/>
      <c r="AAF17"/>
      <c r="AAG17"/>
      <c r="AAH17"/>
      <c r="AAI17"/>
      <c r="AAJ17"/>
      <c r="AAK17"/>
      <c r="AAL17"/>
      <c r="AAM17"/>
      <c r="AAN17"/>
      <c r="AAO17"/>
      <c r="AAP17"/>
      <c r="AAQ17"/>
      <c r="AAR17"/>
      <c r="AAS17"/>
      <c r="AAT17"/>
      <c r="AAU17"/>
      <c r="AAV17"/>
      <c r="AAW17"/>
      <c r="AAX17"/>
      <c r="AAY17"/>
      <c r="AAZ17"/>
      <c r="ABA17"/>
      <c r="ABB17"/>
      <c r="ABC17"/>
      <c r="ABD17"/>
      <c r="ABE17"/>
      <c r="ABF17"/>
      <c r="ABG17"/>
      <c r="ABH17"/>
      <c r="ABI17"/>
      <c r="ABJ17"/>
      <c r="ABK17"/>
      <c r="ABL17"/>
      <c r="ABM17"/>
      <c r="ABN17"/>
      <c r="ABO17"/>
      <c r="ABP17"/>
      <c r="ABQ17"/>
      <c r="ABR17"/>
      <c r="ABS17"/>
      <c r="ABT17"/>
      <c r="ABU17"/>
      <c r="ABV17"/>
      <c r="ABW17"/>
      <c r="ABX17"/>
      <c r="ABY17"/>
      <c r="ABZ17"/>
      <c r="ACA17"/>
      <c r="ACB17"/>
      <c r="ACC17"/>
      <c r="ACD17"/>
      <c r="ACE17"/>
      <c r="ACF17"/>
      <c r="ACG17"/>
      <c r="ACH17"/>
      <c r="ACI17"/>
      <c r="ACJ17"/>
      <c r="ACK17"/>
      <c r="ACL17"/>
      <c r="ACM17"/>
      <c r="ACN17"/>
      <c r="ACO17"/>
      <c r="ACP17"/>
      <c r="ACQ17"/>
      <c r="ACR17"/>
      <c r="ACS17"/>
      <c r="ACT17"/>
      <c r="ACU17"/>
      <c r="ACV17"/>
      <c r="ACW17"/>
      <c r="ACX17"/>
      <c r="ACY17"/>
      <c r="ACZ17"/>
      <c r="ADA17"/>
      <c r="ADB17"/>
      <c r="ADC17"/>
      <c r="ADD17"/>
      <c r="ADE17"/>
      <c r="ADF17"/>
      <c r="ADG17"/>
      <c r="ADH17"/>
      <c r="ADI17"/>
      <c r="ADJ17"/>
      <c r="ADK17"/>
      <c r="ADL17"/>
      <c r="ADM17"/>
      <c r="ADN17"/>
      <c r="ADO17"/>
      <c r="ADP17"/>
      <c r="ADQ17"/>
      <c r="ADR17"/>
      <c r="ADS17"/>
      <c r="ADT17"/>
      <c r="ADU17"/>
      <c r="ADV17"/>
      <c r="ADW17"/>
      <c r="ADX17"/>
      <c r="ADY17"/>
      <c r="ADZ17"/>
      <c r="AEA17"/>
      <c r="AEB17"/>
      <c r="AEC17"/>
      <c r="AED17"/>
      <c r="AEE17"/>
      <c r="AEF17"/>
      <c r="AEG17"/>
      <c r="AEH17"/>
      <c r="AEI17"/>
      <c r="AEJ17"/>
      <c r="AEK17"/>
      <c r="AEL17"/>
      <c r="AEM17"/>
      <c r="AEN17"/>
      <c r="AEO17"/>
      <c r="AEP17"/>
      <c r="AEQ17"/>
      <c r="AER17"/>
      <c r="AES17"/>
      <c r="AET17"/>
      <c r="AEU17"/>
      <c r="AEV17"/>
      <c r="AEW17"/>
      <c r="AEX17"/>
      <c r="AEY17"/>
      <c r="AEZ17"/>
      <c r="AFA17"/>
      <c r="AFB17"/>
      <c r="AFC17"/>
      <c r="AFD17"/>
      <c r="AFE17"/>
      <c r="AFF17"/>
      <c r="AFG17"/>
      <c r="AFH17"/>
      <c r="AFI17"/>
      <c r="AFJ17"/>
      <c r="AFK17"/>
      <c r="AFL17"/>
      <c r="AFM17"/>
      <c r="AFN17"/>
      <c r="AFO17"/>
      <c r="AFP17"/>
      <c r="AFQ17"/>
      <c r="AFR17"/>
      <c r="AFS17"/>
      <c r="AFT17"/>
      <c r="AFU17"/>
      <c r="AFV17"/>
      <c r="AFW17"/>
      <c r="AFX17"/>
      <c r="AFY17"/>
      <c r="AFZ17"/>
      <c r="AGA17"/>
      <c r="AGB17"/>
      <c r="AGC17"/>
      <c r="AGD17"/>
      <c r="AGE17"/>
      <c r="AGF17"/>
      <c r="AGG17"/>
      <c r="AGH17"/>
      <c r="AGI17"/>
      <c r="AGJ17"/>
      <c r="AGK17"/>
      <c r="AGL17"/>
      <c r="AGM17"/>
      <c r="AGN17"/>
      <c r="AGO17"/>
      <c r="AGP17"/>
      <c r="AGQ17"/>
      <c r="AGR17"/>
      <c r="AGS17"/>
      <c r="AGT17"/>
      <c r="AGU17"/>
      <c r="AGV17"/>
      <c r="AGW17"/>
      <c r="AGX17"/>
      <c r="AGY17"/>
      <c r="AGZ17"/>
      <c r="AHA17"/>
      <c r="AHB17"/>
      <c r="AHC17"/>
      <c r="AHD17"/>
      <c r="AHE17"/>
      <c r="AHF17"/>
      <c r="AHG17"/>
      <c r="AHH17"/>
      <c r="AHI17"/>
      <c r="AHJ17"/>
      <c r="AHK17"/>
      <c r="AHL17"/>
      <c r="AHM17"/>
      <c r="AHN17"/>
      <c r="AHO17"/>
      <c r="AHP17"/>
      <c r="AHQ17"/>
      <c r="AHR17"/>
      <c r="AHS17"/>
      <c r="AHT17"/>
      <c r="AHU17"/>
      <c r="AHV17"/>
      <c r="AHW17"/>
      <c r="AHX17"/>
      <c r="AHY17"/>
      <c r="AHZ17"/>
      <c r="AIA17"/>
      <c r="AIB17"/>
      <c r="AIC17"/>
      <c r="AID17"/>
      <c r="AIE17"/>
      <c r="AIF17"/>
      <c r="AIG17"/>
      <c r="AIH17"/>
      <c r="AII17"/>
      <c r="AIJ17"/>
      <c r="AIK17"/>
      <c r="AIL17"/>
      <c r="AIM17"/>
      <c r="AIN17"/>
      <c r="AIO17"/>
      <c r="AIP17"/>
      <c r="AIQ17"/>
      <c r="AIR17"/>
      <c r="AIS17"/>
      <c r="AIT17"/>
      <c r="AIU17"/>
      <c r="AIV17"/>
      <c r="AIW17"/>
      <c r="AIX17"/>
      <c r="AIY17"/>
      <c r="AIZ17"/>
      <c r="AJA17"/>
      <c r="AJB17"/>
      <c r="AJC17"/>
      <c r="AJD17"/>
      <c r="AJE17"/>
      <c r="AJF17"/>
      <c r="AJG17"/>
      <c r="AJH17"/>
      <c r="AJI17"/>
      <c r="AJJ17"/>
      <c r="AJK17"/>
      <c r="AJL17"/>
      <c r="AJM17"/>
      <c r="AJN17"/>
      <c r="AJO17"/>
      <c r="AJP17"/>
      <c r="AJQ17"/>
      <c r="AJR17"/>
      <c r="AJS17"/>
      <c r="AJT17"/>
      <c r="AJU17"/>
      <c r="AJV17"/>
      <c r="AJW17"/>
      <c r="AJX17"/>
      <c r="AJY17"/>
      <c r="AJZ17"/>
      <c r="AKA17"/>
      <c r="AKB17"/>
      <c r="AKC17"/>
      <c r="AKD17"/>
      <c r="AKE17"/>
      <c r="AKF17"/>
      <c r="AKG17"/>
      <c r="AKH17"/>
      <c r="AKI17"/>
      <c r="AKJ17"/>
      <c r="AKK17"/>
      <c r="AKL17"/>
      <c r="AKM17"/>
      <c r="AKN17"/>
      <c r="AKO17"/>
      <c r="AKP17"/>
      <c r="AKQ17"/>
      <c r="AKR17"/>
      <c r="AKS17"/>
      <c r="AKT17"/>
      <c r="AKU17"/>
      <c r="AKV17"/>
      <c r="AKW17"/>
      <c r="AKX17"/>
      <c r="AKY17"/>
      <c r="AKZ17"/>
      <c r="ALA17"/>
      <c r="ALB17"/>
      <c r="ALC17"/>
      <c r="ALD17"/>
      <c r="ALE17"/>
      <c r="ALF17"/>
      <c r="ALG17"/>
      <c r="ALH17"/>
      <c r="ALI17"/>
      <c r="ALJ17"/>
      <c r="ALK17"/>
      <c r="ALL17"/>
      <c r="ALM17"/>
      <c r="ALN17"/>
      <c r="ALO17"/>
      <c r="ALP17"/>
      <c r="ALQ17"/>
      <c r="ALR17"/>
      <c r="ALS17"/>
      <c r="ALT17"/>
      <c r="ALU17"/>
      <c r="ALV17"/>
      <c r="ALW17"/>
      <c r="ALX17"/>
      <c r="ALY17"/>
      <c r="ALZ17"/>
      <c r="AMA17"/>
      <c r="AMB17"/>
      <c r="AMC17"/>
      <c r="AMD17"/>
      <c r="AME17"/>
      <c r="AMF17"/>
      <c r="AMG17"/>
      <c r="AMH17"/>
      <c r="AMI17"/>
      <c r="AMJ17"/>
      <c r="AMK17"/>
      <c r="AML17"/>
      <c r="AMM17"/>
      <c r="AMN17"/>
      <c r="AMO17"/>
      <c r="AMP17"/>
      <c r="AMQ17"/>
      <c r="AMR17"/>
      <c r="AMS17"/>
      <c r="AMT17"/>
      <c r="AMU17"/>
      <c r="AMV17"/>
      <c r="AMW17"/>
      <c r="AMX17"/>
      <c r="AMY17"/>
      <c r="AMZ17"/>
      <c r="ANA17"/>
      <c r="ANB17"/>
      <c r="ANC17"/>
      <c r="AND17"/>
      <c r="ANE17"/>
      <c r="ANF17"/>
      <c r="ANG17"/>
      <c r="ANH17"/>
      <c r="ANI17"/>
      <c r="ANJ17"/>
      <c r="ANK17"/>
      <c r="ANL17"/>
      <c r="ANM17"/>
      <c r="ANN17"/>
      <c r="ANO17"/>
      <c r="ANP17"/>
      <c r="ANQ17"/>
      <c r="ANR17"/>
      <c r="ANS17"/>
      <c r="ANT17"/>
      <c r="ANU17"/>
      <c r="ANV17"/>
      <c r="ANW17"/>
      <c r="ANX17"/>
      <c r="ANY17"/>
      <c r="ANZ17"/>
      <c r="AOA17"/>
      <c r="AOB17"/>
      <c r="AOC17"/>
      <c r="AOD17"/>
      <c r="AOE17"/>
      <c r="AOF17"/>
      <c r="AOG17"/>
      <c r="AOH17"/>
      <c r="AOI17"/>
      <c r="AOJ17"/>
      <c r="AOK17"/>
      <c r="AOL17"/>
      <c r="AOM17"/>
      <c r="AON17"/>
      <c r="AOO17"/>
      <c r="AOP17"/>
      <c r="AOQ17"/>
      <c r="AOR17"/>
      <c r="AOS17"/>
      <c r="AOT17"/>
      <c r="AOU17"/>
      <c r="AOV17"/>
      <c r="AOW17"/>
      <c r="AOX17"/>
      <c r="AOY17"/>
      <c r="AOZ17"/>
      <c r="APA17"/>
      <c r="APB17"/>
      <c r="APC17"/>
      <c r="APD17"/>
      <c r="APE17"/>
      <c r="APF17"/>
      <c r="APG17"/>
      <c r="APH17"/>
      <c r="API17"/>
      <c r="APJ17"/>
      <c r="APK17"/>
      <c r="APL17"/>
      <c r="APM17"/>
      <c r="APN17"/>
      <c r="APO17"/>
      <c r="APP17"/>
      <c r="APQ17"/>
      <c r="APR17"/>
      <c r="APS17"/>
      <c r="APT17"/>
      <c r="APU17"/>
      <c r="APV17"/>
      <c r="APW17"/>
      <c r="APX17"/>
      <c r="APY17"/>
      <c r="APZ17"/>
      <c r="AQA17"/>
      <c r="AQB17"/>
      <c r="AQC17"/>
      <c r="AQD17"/>
      <c r="AQE17"/>
      <c r="AQF17"/>
      <c r="AQG17"/>
      <c r="AQH17"/>
      <c r="AQI17"/>
      <c r="AQJ17"/>
      <c r="AQK17"/>
      <c r="AQL17"/>
      <c r="AQM17"/>
      <c r="AQN17"/>
      <c r="AQO17"/>
      <c r="AQP17"/>
      <c r="AQQ17"/>
      <c r="AQR17"/>
      <c r="AQS17"/>
      <c r="AQT17"/>
      <c r="AQU17"/>
      <c r="AQV17"/>
      <c r="AQW17"/>
      <c r="AQX17"/>
      <c r="AQY17"/>
      <c r="AQZ17"/>
      <c r="ARA17"/>
      <c r="ARB17"/>
      <c r="ARC17"/>
      <c r="ARD17"/>
      <c r="ARE17"/>
      <c r="ARF17"/>
      <c r="ARG17"/>
      <c r="ARH17"/>
      <c r="ARI17"/>
      <c r="ARJ17"/>
      <c r="ARK17"/>
      <c r="ARL17"/>
      <c r="ARM17"/>
      <c r="ARN17"/>
      <c r="ARO17"/>
      <c r="ARP17"/>
      <c r="ARQ17"/>
      <c r="ARR17"/>
      <c r="ARS17"/>
      <c r="ART17"/>
      <c r="ARU17"/>
      <c r="ARV17"/>
      <c r="ARW17"/>
      <c r="ARX17"/>
      <c r="ARY17"/>
      <c r="ARZ17"/>
      <c r="ASA17"/>
      <c r="ASB17"/>
      <c r="ASC17"/>
      <c r="ASD17"/>
      <c r="ASE17"/>
      <c r="ASF17"/>
      <c r="ASG17"/>
      <c r="ASH17"/>
      <c r="ASI17"/>
      <c r="ASJ17"/>
      <c r="ASK17"/>
      <c r="ASL17"/>
      <c r="ASM17"/>
      <c r="ASN17"/>
      <c r="ASO17"/>
      <c r="ASP17"/>
      <c r="ASQ17"/>
      <c r="ASR17"/>
      <c r="ASS17"/>
      <c r="AST17"/>
      <c r="ASU17"/>
      <c r="ASV17"/>
      <c r="ASW17"/>
      <c r="ASX17"/>
      <c r="ASY17"/>
      <c r="ASZ17"/>
      <c r="ATA17"/>
      <c r="ATB17"/>
      <c r="ATC17"/>
      <c r="ATD17"/>
      <c r="ATE17"/>
      <c r="ATF17"/>
      <c r="ATG17"/>
      <c r="ATH17"/>
      <c r="ATI17"/>
      <c r="ATJ17"/>
      <c r="ATK17"/>
      <c r="ATL17"/>
      <c r="ATM17"/>
      <c r="ATN17"/>
      <c r="ATO17"/>
      <c r="ATP17"/>
      <c r="ATQ17"/>
      <c r="ATR17"/>
      <c r="ATS17"/>
      <c r="ATT17"/>
      <c r="ATU17"/>
      <c r="ATV17"/>
      <c r="ATW17"/>
      <c r="ATX17"/>
      <c r="ATY17"/>
      <c r="ATZ17"/>
      <c r="AUA17"/>
      <c r="AUB17"/>
      <c r="AUC17"/>
      <c r="AUD17"/>
      <c r="AUE17"/>
      <c r="AUF17"/>
      <c r="AUG17"/>
      <c r="AUH17"/>
      <c r="AUI17"/>
      <c r="AUJ17"/>
      <c r="AUK17"/>
      <c r="AUL17"/>
      <c r="AUM17"/>
      <c r="AUN17"/>
      <c r="AUO17"/>
      <c r="AUP17"/>
      <c r="AUQ17"/>
      <c r="AUR17"/>
      <c r="AUS17"/>
      <c r="AUT17"/>
      <c r="AUU17"/>
      <c r="AUV17"/>
      <c r="AUW17"/>
      <c r="AUX17"/>
      <c r="AUY17"/>
      <c r="AUZ17"/>
      <c r="AVA17"/>
      <c r="AVB17"/>
      <c r="AVC17"/>
      <c r="AVD17"/>
      <c r="AVE17"/>
      <c r="AVF17"/>
      <c r="AVG17"/>
      <c r="AVH17"/>
      <c r="AVI17"/>
      <c r="AVJ17"/>
      <c r="AVK17"/>
      <c r="AVL17"/>
      <c r="AVM17"/>
      <c r="AVN17"/>
      <c r="AVO17"/>
      <c r="AVP17"/>
      <c r="AVQ17"/>
      <c r="AVR17"/>
      <c r="AVS17"/>
      <c r="AVT17"/>
      <c r="AVU17"/>
      <c r="AVV17"/>
      <c r="AVW17"/>
      <c r="AVX17"/>
      <c r="AVY17"/>
      <c r="AVZ17"/>
      <c r="AWA17"/>
      <c r="AWB17"/>
      <c r="AWC17"/>
      <c r="AWD17"/>
      <c r="AWE17"/>
      <c r="AWF17"/>
      <c r="AWG17"/>
      <c r="AWH17"/>
      <c r="AWI17"/>
      <c r="AWJ17"/>
      <c r="AWK17"/>
      <c r="AWL17"/>
      <c r="AWM17"/>
      <c r="AWN17"/>
      <c r="AWO17"/>
      <c r="AWP17"/>
      <c r="AWQ17"/>
      <c r="AWR17"/>
      <c r="AWS17"/>
      <c r="AWT17"/>
      <c r="AWU17"/>
      <c r="AWV17"/>
      <c r="AWW17"/>
      <c r="AWX17"/>
      <c r="AWY17"/>
      <c r="AWZ17"/>
      <c r="AXA17"/>
      <c r="AXB17"/>
      <c r="AXC17"/>
      <c r="AXD17"/>
      <c r="AXE17"/>
      <c r="AXF17"/>
      <c r="AXG17"/>
      <c r="AXH17"/>
      <c r="AXI17"/>
      <c r="AXJ17"/>
      <c r="AXK17"/>
      <c r="AXL17"/>
      <c r="AXM17"/>
      <c r="AXN17"/>
      <c r="AXO17"/>
      <c r="AXP17"/>
      <c r="AXQ17"/>
      <c r="AXR17"/>
      <c r="AXS17"/>
      <c r="AXT17"/>
      <c r="AXU17"/>
      <c r="AXV17"/>
      <c r="AXW17"/>
      <c r="AXX17"/>
      <c r="AXY17"/>
      <c r="AXZ17"/>
      <c r="AYA17"/>
      <c r="AYB17"/>
      <c r="AYC17"/>
      <c r="AYD17"/>
      <c r="AYE17"/>
      <c r="AYF17"/>
      <c r="AYG17"/>
      <c r="AYH17"/>
      <c r="AYI17"/>
      <c r="AYJ17"/>
      <c r="AYK17"/>
      <c r="AYL17"/>
      <c r="AYM17"/>
      <c r="AYN17"/>
      <c r="AYO17"/>
      <c r="AYP17"/>
      <c r="AYQ17"/>
      <c r="AYR17"/>
      <c r="AYS17"/>
      <c r="AYT17"/>
      <c r="AYU17"/>
      <c r="AYV17"/>
      <c r="AYW17"/>
      <c r="AYX17"/>
      <c r="AYY17"/>
      <c r="AYZ17"/>
      <c r="AZA17"/>
      <c r="AZB17"/>
      <c r="AZC17"/>
      <c r="AZD17"/>
      <c r="AZE17"/>
      <c r="AZF17"/>
      <c r="AZG17"/>
      <c r="AZH17"/>
      <c r="AZI17"/>
      <c r="AZJ17"/>
      <c r="AZK17"/>
      <c r="AZL17"/>
      <c r="AZM17"/>
      <c r="AZN17"/>
      <c r="AZO17"/>
      <c r="AZP17"/>
      <c r="AZQ17"/>
      <c r="AZR17"/>
      <c r="AZS17"/>
      <c r="AZT17"/>
      <c r="AZU17"/>
      <c r="AZV17"/>
      <c r="AZW17"/>
      <c r="AZX17"/>
      <c r="AZY17"/>
      <c r="AZZ17"/>
      <c r="BAA17"/>
      <c r="BAB17"/>
      <c r="BAC17"/>
      <c r="BAD17"/>
      <c r="BAE17"/>
      <c r="BAF17"/>
      <c r="BAG17"/>
      <c r="BAH17"/>
      <c r="BAI17"/>
      <c r="BAJ17"/>
      <c r="BAK17"/>
      <c r="BAL17"/>
      <c r="BAM17"/>
      <c r="BAN17"/>
      <c r="BAO17"/>
      <c r="BAP17"/>
      <c r="BAQ17"/>
      <c r="BAR17"/>
      <c r="BAS17"/>
      <c r="BAT17"/>
      <c r="BAU17"/>
      <c r="BAV17"/>
      <c r="BAW17"/>
      <c r="BAX17"/>
      <c r="BAY17"/>
      <c r="BAZ17"/>
      <c r="BBA17"/>
      <c r="BBB17"/>
      <c r="BBC17"/>
      <c r="BBD17"/>
      <c r="BBE17"/>
      <c r="BBF17"/>
      <c r="BBG17"/>
      <c r="BBH17"/>
      <c r="BBI17"/>
      <c r="BBJ17"/>
      <c r="BBK17"/>
      <c r="BBL17"/>
      <c r="BBM17"/>
      <c r="BBN17"/>
      <c r="BBO17"/>
      <c r="BBP17"/>
      <c r="BBQ17"/>
      <c r="BBR17"/>
      <c r="BBS17"/>
      <c r="BBT17"/>
      <c r="BBU17"/>
      <c r="BBV17"/>
      <c r="BBW17"/>
      <c r="BBX17"/>
      <c r="BBY17"/>
      <c r="BBZ17"/>
      <c r="BCA17"/>
      <c r="BCB17"/>
      <c r="BCC17"/>
      <c r="BCD17"/>
      <c r="BCE17"/>
      <c r="BCF17"/>
      <c r="BCG17"/>
      <c r="BCH17"/>
      <c r="BCI17"/>
      <c r="BCJ17"/>
      <c r="BCK17"/>
      <c r="BCL17"/>
      <c r="BCM17"/>
      <c r="BCN17"/>
      <c r="BCO17"/>
      <c r="BCP17"/>
      <c r="BCQ17"/>
      <c r="BCR17"/>
      <c r="BCS17"/>
      <c r="BCT17"/>
      <c r="BCU17"/>
      <c r="BCV17"/>
      <c r="BCW17"/>
      <c r="BCX17"/>
      <c r="BCY17"/>
      <c r="BCZ17"/>
      <c r="BDA17"/>
      <c r="BDB17"/>
      <c r="BDC17"/>
      <c r="BDD17"/>
      <c r="BDE17"/>
      <c r="BDF17"/>
      <c r="BDG17"/>
      <c r="BDH17"/>
      <c r="BDI17"/>
      <c r="BDJ17"/>
      <c r="BDK17"/>
      <c r="BDL17"/>
      <c r="BDM17"/>
      <c r="BDN17"/>
      <c r="BDO17"/>
      <c r="BDP17"/>
      <c r="BDQ17"/>
      <c r="BDR17"/>
      <c r="BDS17"/>
      <c r="BDT17"/>
      <c r="BDU17"/>
      <c r="BDV17"/>
      <c r="BDW17"/>
      <c r="BDX17"/>
      <c r="BDY17"/>
      <c r="BDZ17"/>
      <c r="BEA17"/>
      <c r="BEB17"/>
      <c r="BEC17"/>
      <c r="BED17"/>
      <c r="BEE17"/>
      <c r="BEF17"/>
      <c r="BEG17"/>
      <c r="BEH17"/>
      <c r="BEI17"/>
      <c r="BEJ17"/>
      <c r="BEK17"/>
      <c r="BEL17"/>
      <c r="BEM17"/>
      <c r="BEN17"/>
      <c r="BEO17"/>
      <c r="BEP17"/>
      <c r="BEQ17"/>
      <c r="BER17"/>
      <c r="BES17"/>
      <c r="BET17"/>
      <c r="BEU17"/>
      <c r="BEV17"/>
      <c r="BEW17"/>
      <c r="BEX17"/>
      <c r="BEY17"/>
      <c r="BEZ17"/>
      <c r="BFA17"/>
      <c r="BFB17"/>
      <c r="BFC17"/>
      <c r="BFD17"/>
      <c r="BFE17"/>
      <c r="BFF17"/>
      <c r="BFG17"/>
      <c r="BFH17"/>
      <c r="BFI17"/>
      <c r="BFJ17"/>
      <c r="BFK17"/>
      <c r="BFL17"/>
      <c r="BFM17"/>
      <c r="BFN17"/>
      <c r="BFO17"/>
      <c r="BFP17"/>
      <c r="BFQ17"/>
      <c r="BFR17"/>
      <c r="BFS17"/>
      <c r="BFT17"/>
      <c r="BFU17"/>
      <c r="BFV17"/>
      <c r="BFW17"/>
      <c r="BFX17"/>
      <c r="BFY17"/>
      <c r="BFZ17"/>
      <c r="BGA17"/>
      <c r="BGB17"/>
      <c r="BGC17"/>
      <c r="BGD17"/>
      <c r="BGE17"/>
      <c r="BGF17"/>
      <c r="BGG17"/>
      <c r="BGH17"/>
      <c r="BGI17"/>
      <c r="BGJ17"/>
      <c r="BGK17"/>
      <c r="BGL17"/>
      <c r="BGM17"/>
      <c r="BGN17"/>
      <c r="BGO17"/>
      <c r="BGP17"/>
      <c r="BGQ17"/>
      <c r="BGR17"/>
      <c r="BGS17"/>
      <c r="BGT17"/>
      <c r="BGU17"/>
      <c r="BGV17"/>
      <c r="BGW17"/>
      <c r="BGX17"/>
      <c r="BGY17"/>
      <c r="BGZ17"/>
      <c r="BHA17"/>
      <c r="BHB17"/>
      <c r="BHC17"/>
      <c r="BHD17"/>
      <c r="BHE17"/>
      <c r="BHF17"/>
      <c r="BHG17"/>
      <c r="BHH17"/>
      <c r="BHI17"/>
      <c r="BHJ17"/>
      <c r="BHK17"/>
      <c r="BHL17"/>
      <c r="BHM17"/>
      <c r="BHN17"/>
      <c r="BHO17"/>
      <c r="BHP17"/>
      <c r="BHQ17"/>
      <c r="BHR17"/>
      <c r="BHS17"/>
      <c r="BHT17"/>
      <c r="BHU17"/>
      <c r="BHV17"/>
      <c r="BHW17"/>
      <c r="BHX17"/>
      <c r="BHY17"/>
      <c r="BHZ17"/>
      <c r="BIA17"/>
      <c r="BIB17"/>
      <c r="BIC17"/>
      <c r="BID17"/>
      <c r="BIE17"/>
      <c r="BIF17"/>
      <c r="BIG17"/>
      <c r="BIH17"/>
      <c r="BII17"/>
      <c r="BIJ17"/>
      <c r="BIK17"/>
      <c r="BIL17"/>
      <c r="BIM17"/>
      <c r="BIN17"/>
      <c r="BIO17"/>
      <c r="BIP17"/>
      <c r="BIQ17"/>
      <c r="BIR17"/>
      <c r="BIS17"/>
      <c r="BIT17"/>
      <c r="BIU17"/>
      <c r="BIV17"/>
      <c r="BIW17"/>
      <c r="BIX17"/>
      <c r="BIY17"/>
      <c r="BIZ17"/>
      <c r="BJA17"/>
      <c r="BJB17"/>
      <c r="BJC17"/>
      <c r="BJD17"/>
      <c r="BJE17"/>
      <c r="BJF17"/>
      <c r="BJG17"/>
      <c r="BJH17"/>
      <c r="BJI17"/>
      <c r="BJJ17"/>
      <c r="BJK17"/>
      <c r="BJL17"/>
      <c r="BJM17"/>
      <c r="BJN17"/>
      <c r="BJO17"/>
      <c r="BJP17"/>
      <c r="BJQ17"/>
      <c r="BJR17"/>
      <c r="BJS17"/>
      <c r="BJT17"/>
      <c r="BJU17"/>
      <c r="BJV17"/>
      <c r="BJW17"/>
      <c r="BJX17"/>
      <c r="BJY17"/>
      <c r="BJZ17"/>
      <c r="BKA17"/>
      <c r="BKB17"/>
      <c r="BKC17"/>
      <c r="BKD17"/>
      <c r="BKE17"/>
      <c r="BKF17"/>
      <c r="BKG17"/>
      <c r="BKH17"/>
      <c r="BKI17"/>
      <c r="BKJ17"/>
      <c r="BKK17"/>
      <c r="BKL17"/>
      <c r="BKM17"/>
      <c r="BKN17"/>
      <c r="BKO17"/>
      <c r="BKP17"/>
      <c r="BKQ17"/>
      <c r="BKR17"/>
      <c r="BKS17"/>
      <c r="BKT17"/>
      <c r="BKU17"/>
      <c r="BKV17"/>
      <c r="BKW17"/>
      <c r="BKX17"/>
      <c r="BKY17"/>
      <c r="BKZ17"/>
      <c r="BLA17"/>
      <c r="BLB17"/>
      <c r="BLC17"/>
      <c r="BLD17"/>
      <c r="BLE17"/>
      <c r="BLF17"/>
      <c r="BLG17"/>
      <c r="BLH17"/>
      <c r="BLI17"/>
      <c r="BLJ17"/>
      <c r="BLK17"/>
      <c r="BLL17"/>
      <c r="BLM17"/>
      <c r="BLN17"/>
      <c r="BLO17"/>
      <c r="BLP17"/>
      <c r="BLQ17"/>
      <c r="BLR17"/>
      <c r="BLS17"/>
      <c r="BLT17"/>
      <c r="BLU17"/>
      <c r="BLV17"/>
      <c r="BLW17"/>
      <c r="BLX17"/>
      <c r="BLY17"/>
      <c r="BLZ17"/>
      <c r="BMA17"/>
      <c r="BMB17"/>
      <c r="BMC17"/>
      <c r="BMD17"/>
      <c r="BME17"/>
      <c r="BMF17"/>
      <c r="BMG17"/>
      <c r="BMH17"/>
      <c r="BMI17"/>
      <c r="BMJ17"/>
      <c r="BMK17"/>
      <c r="BML17"/>
      <c r="BMM17"/>
      <c r="BMN17"/>
      <c r="BMO17"/>
      <c r="BMP17"/>
      <c r="BMQ17"/>
      <c r="BMR17"/>
      <c r="BMS17"/>
      <c r="BMT17"/>
      <c r="BMU17"/>
      <c r="BMV17"/>
      <c r="BMW17"/>
      <c r="BMX17"/>
      <c r="BMY17"/>
      <c r="BMZ17"/>
      <c r="BNA17"/>
      <c r="BNB17"/>
      <c r="BNC17"/>
      <c r="BND17"/>
      <c r="BNE17"/>
      <c r="BNF17"/>
      <c r="BNG17"/>
      <c r="BNH17"/>
      <c r="BNI17"/>
      <c r="BNJ17"/>
      <c r="BNK17"/>
      <c r="BNL17"/>
      <c r="BNM17"/>
      <c r="BNN17"/>
      <c r="BNO17"/>
      <c r="BNP17"/>
      <c r="BNQ17"/>
      <c r="BNR17"/>
      <c r="BNS17"/>
      <c r="BNT17"/>
      <c r="BNU17"/>
      <c r="BNV17"/>
      <c r="BNW17"/>
      <c r="BNX17"/>
      <c r="BNY17"/>
      <c r="BNZ17"/>
      <c r="BOA17"/>
      <c r="BOB17"/>
      <c r="BOC17"/>
      <c r="BOD17"/>
      <c r="BOE17"/>
      <c r="BOF17"/>
      <c r="BOG17"/>
      <c r="BOH17"/>
      <c r="BOI17"/>
      <c r="BOJ17"/>
      <c r="BOK17"/>
      <c r="BOL17"/>
      <c r="BOM17"/>
      <c r="BON17"/>
      <c r="BOO17"/>
      <c r="BOP17"/>
      <c r="BOQ17"/>
      <c r="BOR17"/>
      <c r="BOS17"/>
      <c r="BOT17"/>
      <c r="BOU17"/>
      <c r="BOV17"/>
      <c r="BOW17"/>
      <c r="BOX17"/>
      <c r="BOY17"/>
      <c r="BOZ17"/>
      <c r="BPA17"/>
      <c r="BPB17"/>
      <c r="BPC17"/>
      <c r="BPD17"/>
      <c r="BPE17"/>
      <c r="BPF17"/>
      <c r="BPG17"/>
      <c r="BPH17"/>
      <c r="BPI17"/>
      <c r="BPJ17"/>
      <c r="BPK17"/>
      <c r="BPL17"/>
      <c r="BPM17"/>
      <c r="BPN17"/>
      <c r="BPO17"/>
      <c r="BPP17"/>
      <c r="BPQ17"/>
      <c r="BPR17"/>
      <c r="BPS17"/>
      <c r="BPT17"/>
      <c r="BPU17"/>
      <c r="BPV17"/>
      <c r="BPW17"/>
      <c r="BPX17"/>
      <c r="BPY17"/>
      <c r="BPZ17"/>
      <c r="BQA17"/>
      <c r="BQB17"/>
      <c r="BQC17"/>
      <c r="BQD17"/>
      <c r="BQE17"/>
      <c r="BQF17"/>
      <c r="BQG17"/>
      <c r="BQH17"/>
      <c r="BQI17"/>
      <c r="BQJ17"/>
      <c r="BQK17"/>
      <c r="BQL17"/>
      <c r="BQM17"/>
      <c r="BQN17"/>
      <c r="BQO17"/>
      <c r="BQP17"/>
      <c r="BQQ17"/>
      <c r="BQR17"/>
      <c r="BQS17"/>
      <c r="BQT17"/>
      <c r="BQU17"/>
      <c r="BQV17"/>
      <c r="BQW17"/>
      <c r="BQX17"/>
      <c r="BQY17"/>
      <c r="BQZ17"/>
      <c r="BRA17"/>
      <c r="BRB17"/>
      <c r="BRC17"/>
      <c r="BRD17"/>
      <c r="BRE17"/>
      <c r="BRF17"/>
      <c r="BRG17"/>
      <c r="BRH17"/>
      <c r="BRI17"/>
      <c r="BRJ17"/>
      <c r="BRK17"/>
      <c r="BRL17"/>
      <c r="BRM17"/>
      <c r="BRN17"/>
      <c r="BRO17"/>
      <c r="BRP17"/>
      <c r="BRQ17"/>
      <c r="BRR17"/>
      <c r="BRS17"/>
      <c r="BRT17"/>
      <c r="BRU17"/>
      <c r="BRV17"/>
      <c r="BRW17"/>
      <c r="BRX17"/>
      <c r="BRY17"/>
      <c r="BRZ17"/>
      <c r="BSA17"/>
      <c r="BSB17"/>
      <c r="BSC17"/>
      <c r="BSD17"/>
      <c r="BSE17"/>
      <c r="BSF17"/>
      <c r="BSG17"/>
      <c r="BSH17"/>
      <c r="BSI17"/>
      <c r="BSJ17"/>
      <c r="BSK17"/>
      <c r="BSL17"/>
      <c r="BSM17"/>
      <c r="BSN17"/>
      <c r="BSO17"/>
      <c r="BSP17"/>
      <c r="BSQ17"/>
      <c r="BSR17"/>
      <c r="BSS17"/>
      <c r="BST17"/>
      <c r="BSU17"/>
      <c r="BSV17"/>
      <c r="BSW17"/>
      <c r="BSX17"/>
      <c r="BSY17"/>
      <c r="BSZ17"/>
      <c r="BTA17"/>
      <c r="BTB17"/>
      <c r="BTC17"/>
      <c r="BTD17"/>
      <c r="BTE17"/>
      <c r="BTF17"/>
      <c r="BTG17"/>
      <c r="BTH17"/>
      <c r="BTI17"/>
      <c r="BTJ17"/>
      <c r="BTK17"/>
      <c r="BTL17"/>
      <c r="BTM17"/>
      <c r="BTN17"/>
      <c r="BTO17"/>
      <c r="BTP17"/>
      <c r="BTQ17"/>
      <c r="BTR17"/>
      <c r="BTS17"/>
      <c r="BTT17"/>
      <c r="BTU17"/>
      <c r="BTV17"/>
      <c r="BTW17"/>
      <c r="BTX17"/>
      <c r="BTY17"/>
      <c r="BTZ17"/>
      <c r="BUA17"/>
      <c r="BUB17"/>
      <c r="BUC17"/>
      <c r="BUD17"/>
      <c r="BUE17"/>
      <c r="BUF17"/>
      <c r="BUG17"/>
      <c r="BUH17"/>
      <c r="BUI17"/>
      <c r="BUJ17"/>
      <c r="BUK17"/>
      <c r="BUL17"/>
      <c r="BUM17"/>
      <c r="BUN17"/>
      <c r="BUO17"/>
      <c r="BUP17"/>
      <c r="BUQ17"/>
      <c r="BUR17"/>
      <c r="BUS17"/>
      <c r="BUT17"/>
      <c r="BUU17"/>
      <c r="BUV17"/>
      <c r="BUW17"/>
      <c r="BUX17"/>
      <c r="BUY17"/>
      <c r="BUZ17"/>
      <c r="BVA17"/>
      <c r="BVB17"/>
      <c r="BVC17"/>
      <c r="BVD17"/>
      <c r="BVE17"/>
      <c r="BVF17"/>
      <c r="BVG17"/>
      <c r="BVH17"/>
      <c r="BVI17"/>
      <c r="BVJ17"/>
      <c r="BVK17"/>
      <c r="BVL17"/>
      <c r="BVM17"/>
      <c r="BVN17"/>
      <c r="BVO17"/>
      <c r="BVP17"/>
      <c r="BVQ17"/>
      <c r="BVR17"/>
      <c r="BVS17"/>
      <c r="BVT17"/>
      <c r="BVU17"/>
      <c r="BVV17"/>
      <c r="BVW17"/>
      <c r="BVX17"/>
      <c r="BVY17"/>
      <c r="BVZ17"/>
      <c r="BWA17"/>
      <c r="BWB17"/>
      <c r="BWC17"/>
      <c r="BWD17"/>
      <c r="BWE17"/>
      <c r="BWF17"/>
      <c r="BWG17"/>
      <c r="BWH17"/>
      <c r="BWI17"/>
      <c r="BWJ17"/>
      <c r="BWK17"/>
      <c r="BWL17"/>
      <c r="BWM17"/>
      <c r="BWN17"/>
      <c r="BWO17"/>
      <c r="BWP17"/>
      <c r="BWQ17"/>
      <c r="BWR17"/>
      <c r="BWS17"/>
      <c r="BWT17"/>
      <c r="BWU17"/>
      <c r="BWV17"/>
      <c r="BWW17"/>
      <c r="BWX17"/>
      <c r="BWY17"/>
      <c r="BWZ17"/>
      <c r="BXA17"/>
      <c r="BXB17"/>
      <c r="BXC17"/>
      <c r="BXD17"/>
      <c r="BXE17"/>
      <c r="BXF17"/>
      <c r="BXG17"/>
      <c r="BXH17"/>
      <c r="BXI17"/>
      <c r="BXJ17"/>
      <c r="BXK17"/>
      <c r="BXL17"/>
      <c r="BXM17"/>
      <c r="BXN17"/>
      <c r="BXO17"/>
      <c r="BXP17"/>
      <c r="BXQ17"/>
      <c r="BXR17"/>
      <c r="BXS17"/>
      <c r="BXT17"/>
      <c r="BXU17"/>
      <c r="BXV17"/>
      <c r="BXW17"/>
      <c r="BXX17"/>
      <c r="BXY17"/>
      <c r="BXZ17"/>
      <c r="BYA17"/>
      <c r="BYB17"/>
      <c r="BYC17"/>
      <c r="BYD17"/>
      <c r="BYE17"/>
      <c r="BYF17"/>
      <c r="BYG17"/>
      <c r="BYH17"/>
      <c r="BYI17"/>
      <c r="BYJ17"/>
      <c r="BYK17"/>
      <c r="BYL17"/>
      <c r="BYM17"/>
      <c r="BYN17"/>
      <c r="BYO17"/>
      <c r="BYP17"/>
      <c r="BYQ17"/>
      <c r="BYR17"/>
      <c r="BYS17"/>
      <c r="BYT17"/>
      <c r="BYU17"/>
      <c r="BYV17"/>
      <c r="BYW17"/>
      <c r="BYX17"/>
      <c r="BYY17"/>
      <c r="BYZ17"/>
      <c r="BZA17"/>
      <c r="BZB17"/>
      <c r="BZC17"/>
      <c r="BZD17"/>
      <c r="BZE17"/>
      <c r="BZF17"/>
      <c r="BZG17"/>
      <c r="BZH17"/>
      <c r="BZI17"/>
      <c r="BZJ17"/>
      <c r="BZK17"/>
      <c r="BZL17"/>
      <c r="BZM17"/>
      <c r="BZN17"/>
      <c r="BZO17"/>
      <c r="BZP17"/>
      <c r="BZQ17"/>
      <c r="BZR17"/>
      <c r="BZS17"/>
      <c r="BZT17"/>
      <c r="BZU17"/>
      <c r="BZV17"/>
      <c r="BZW17"/>
      <c r="BZX17"/>
      <c r="BZY17"/>
      <c r="BZZ17"/>
      <c r="CAA17"/>
      <c r="CAB17"/>
      <c r="CAC17"/>
      <c r="CAD17"/>
      <c r="CAE17"/>
      <c r="CAF17"/>
      <c r="CAG17"/>
      <c r="CAH17"/>
      <c r="CAI17"/>
      <c r="CAJ17"/>
      <c r="CAK17"/>
      <c r="CAL17"/>
      <c r="CAM17"/>
      <c r="CAN17"/>
      <c r="CAO17"/>
      <c r="CAP17"/>
      <c r="CAQ17"/>
      <c r="CAR17"/>
      <c r="CAS17"/>
      <c r="CAT17"/>
      <c r="CAU17"/>
      <c r="CAV17"/>
      <c r="CAW17"/>
      <c r="CAX17"/>
      <c r="CAY17"/>
      <c r="CAZ17"/>
      <c r="CBA17"/>
      <c r="CBB17"/>
      <c r="CBC17"/>
      <c r="CBD17"/>
      <c r="CBE17"/>
      <c r="CBF17"/>
      <c r="CBG17"/>
      <c r="CBH17"/>
      <c r="CBI17"/>
      <c r="CBJ17"/>
      <c r="CBK17"/>
      <c r="CBL17"/>
      <c r="CBM17"/>
      <c r="CBN17"/>
      <c r="CBO17"/>
      <c r="CBP17"/>
      <c r="CBQ17"/>
      <c r="CBR17"/>
      <c r="CBS17"/>
      <c r="CBT17"/>
      <c r="CBU17"/>
      <c r="CBV17"/>
      <c r="CBW17"/>
      <c r="CBX17"/>
      <c r="CBY17"/>
      <c r="CBZ17"/>
      <c r="CCA17"/>
      <c r="CCB17"/>
      <c r="CCC17"/>
      <c r="CCD17"/>
      <c r="CCE17"/>
      <c r="CCF17"/>
      <c r="CCG17"/>
      <c r="CCH17"/>
      <c r="CCI17"/>
      <c r="CCJ17"/>
      <c r="CCK17"/>
      <c r="CCL17"/>
      <c r="CCM17"/>
      <c r="CCN17"/>
      <c r="CCO17"/>
      <c r="CCP17"/>
      <c r="CCQ17"/>
      <c r="CCR17"/>
      <c r="CCS17"/>
      <c r="CCT17"/>
      <c r="CCU17"/>
      <c r="CCV17"/>
      <c r="CCW17"/>
      <c r="CCX17"/>
      <c r="CCY17"/>
      <c r="CCZ17"/>
      <c r="CDA17"/>
      <c r="CDB17"/>
      <c r="CDC17"/>
      <c r="CDD17"/>
      <c r="CDE17"/>
      <c r="CDF17"/>
      <c r="CDG17"/>
      <c r="CDH17"/>
      <c r="CDI17"/>
      <c r="CDJ17"/>
      <c r="CDK17"/>
      <c r="CDL17"/>
      <c r="CDM17"/>
      <c r="CDN17"/>
      <c r="CDO17"/>
      <c r="CDP17"/>
      <c r="CDQ17"/>
      <c r="CDR17"/>
      <c r="CDS17"/>
      <c r="CDT17"/>
      <c r="CDU17"/>
      <c r="CDV17"/>
      <c r="CDW17"/>
      <c r="CDX17"/>
      <c r="CDY17"/>
      <c r="CDZ17"/>
      <c r="CEA17"/>
      <c r="CEB17"/>
      <c r="CEC17"/>
      <c r="CED17"/>
      <c r="CEE17"/>
      <c r="CEF17"/>
      <c r="CEG17"/>
      <c r="CEH17"/>
      <c r="CEI17"/>
      <c r="CEJ17"/>
      <c r="CEK17"/>
      <c r="CEL17"/>
      <c r="CEM17"/>
      <c r="CEN17"/>
      <c r="CEO17"/>
      <c r="CEP17"/>
      <c r="CEQ17"/>
      <c r="CER17"/>
      <c r="CES17"/>
      <c r="CET17"/>
      <c r="CEU17"/>
      <c r="CEV17"/>
      <c r="CEW17"/>
      <c r="CEX17"/>
      <c r="CEY17"/>
      <c r="CEZ17"/>
      <c r="CFA17"/>
      <c r="CFB17"/>
      <c r="CFC17"/>
      <c r="CFD17"/>
      <c r="CFE17"/>
      <c r="CFF17"/>
      <c r="CFG17"/>
      <c r="CFH17"/>
      <c r="CFI17"/>
      <c r="CFJ17"/>
      <c r="CFK17"/>
      <c r="CFL17"/>
      <c r="CFM17"/>
      <c r="CFN17"/>
      <c r="CFO17"/>
      <c r="CFP17"/>
      <c r="CFQ17"/>
      <c r="CFR17"/>
      <c r="CFS17"/>
      <c r="CFT17"/>
      <c r="CFU17"/>
      <c r="CFV17"/>
      <c r="CFW17"/>
      <c r="CFX17"/>
      <c r="CFY17"/>
      <c r="CFZ17"/>
      <c r="CGA17"/>
      <c r="CGB17"/>
      <c r="CGC17"/>
      <c r="CGD17"/>
      <c r="CGE17"/>
      <c r="CGF17"/>
      <c r="CGG17"/>
      <c r="CGH17"/>
      <c r="CGI17"/>
      <c r="CGJ17"/>
      <c r="CGK17"/>
      <c r="CGL17"/>
      <c r="CGM17"/>
      <c r="CGN17"/>
      <c r="CGO17"/>
      <c r="CGP17"/>
      <c r="CGQ17"/>
      <c r="CGR17"/>
      <c r="CGS17"/>
      <c r="CGT17"/>
      <c r="CGU17"/>
      <c r="CGV17"/>
      <c r="CGW17"/>
      <c r="CGX17"/>
      <c r="CGY17"/>
      <c r="CGZ17"/>
      <c r="CHA17"/>
      <c r="CHB17"/>
      <c r="CHC17"/>
      <c r="CHD17"/>
      <c r="CHE17"/>
      <c r="CHF17"/>
      <c r="CHG17"/>
      <c r="CHH17"/>
      <c r="CHI17"/>
      <c r="CHJ17"/>
      <c r="CHK17"/>
      <c r="CHL17"/>
      <c r="CHM17"/>
      <c r="CHN17"/>
      <c r="CHO17"/>
      <c r="CHP17"/>
      <c r="CHQ17"/>
      <c r="CHR17"/>
      <c r="CHS17"/>
      <c r="CHT17"/>
      <c r="CHU17"/>
      <c r="CHV17"/>
      <c r="CHW17"/>
      <c r="CHX17"/>
      <c r="CHY17"/>
      <c r="CHZ17"/>
      <c r="CIA17"/>
      <c r="CIB17"/>
      <c r="CIC17"/>
      <c r="CID17"/>
      <c r="CIE17"/>
      <c r="CIF17"/>
      <c r="CIG17"/>
      <c r="CIH17"/>
      <c r="CII17"/>
      <c r="CIJ17"/>
      <c r="CIK17"/>
      <c r="CIL17"/>
      <c r="CIM17"/>
      <c r="CIN17"/>
      <c r="CIO17"/>
      <c r="CIP17"/>
      <c r="CIQ17"/>
      <c r="CIR17"/>
      <c r="CIS17"/>
      <c r="CIT17"/>
      <c r="CIU17"/>
      <c r="CIV17"/>
      <c r="CIW17"/>
      <c r="CIX17"/>
      <c r="CIY17"/>
      <c r="CIZ17"/>
      <c r="CJA17"/>
      <c r="CJB17"/>
      <c r="CJC17"/>
      <c r="CJD17"/>
      <c r="CJE17"/>
      <c r="CJF17"/>
      <c r="CJG17"/>
      <c r="CJH17"/>
      <c r="CJI17"/>
      <c r="CJJ17"/>
      <c r="CJK17"/>
      <c r="CJL17"/>
      <c r="CJM17"/>
      <c r="CJN17"/>
      <c r="CJO17"/>
      <c r="CJP17"/>
      <c r="CJQ17"/>
      <c r="CJR17"/>
      <c r="CJS17"/>
      <c r="CJT17"/>
      <c r="CJU17"/>
      <c r="CJV17"/>
      <c r="CJW17"/>
      <c r="CJX17"/>
      <c r="CJY17"/>
      <c r="CJZ17"/>
      <c r="CKA17"/>
      <c r="CKB17"/>
      <c r="CKC17"/>
      <c r="CKD17"/>
      <c r="CKE17"/>
      <c r="CKF17"/>
      <c r="CKG17"/>
      <c r="CKH17"/>
      <c r="CKI17"/>
      <c r="CKJ17"/>
      <c r="CKK17"/>
      <c r="CKL17"/>
      <c r="CKM17"/>
      <c r="CKN17"/>
      <c r="CKO17"/>
      <c r="CKP17"/>
      <c r="CKQ17"/>
      <c r="CKR17"/>
      <c r="CKS17"/>
      <c r="CKT17"/>
      <c r="CKU17"/>
      <c r="CKV17"/>
      <c r="CKW17"/>
      <c r="CKX17"/>
      <c r="CKY17"/>
      <c r="CKZ17"/>
      <c r="CLA17"/>
      <c r="CLB17"/>
      <c r="CLC17"/>
      <c r="CLD17"/>
      <c r="CLE17"/>
      <c r="CLF17"/>
      <c r="CLG17"/>
      <c r="CLH17"/>
      <c r="CLI17"/>
      <c r="CLJ17"/>
      <c r="CLK17"/>
      <c r="CLL17"/>
      <c r="CLM17"/>
      <c r="CLN17"/>
      <c r="CLO17"/>
      <c r="CLP17"/>
      <c r="CLQ17"/>
      <c r="CLR17"/>
      <c r="CLS17"/>
      <c r="CLT17"/>
      <c r="CLU17"/>
      <c r="CLV17"/>
      <c r="CLW17"/>
      <c r="CLX17"/>
      <c r="CLY17"/>
      <c r="CLZ17"/>
      <c r="CMA17"/>
      <c r="CMB17"/>
      <c r="CMC17"/>
      <c r="CMD17"/>
      <c r="CME17"/>
      <c r="CMF17"/>
      <c r="CMG17"/>
      <c r="CMH17"/>
      <c r="CMI17"/>
      <c r="CMJ17"/>
      <c r="CMK17"/>
      <c r="CML17"/>
      <c r="CMM17"/>
      <c r="CMN17"/>
      <c r="CMO17"/>
      <c r="CMP17"/>
      <c r="CMQ17"/>
      <c r="CMR17"/>
      <c r="CMS17"/>
      <c r="CMT17"/>
      <c r="CMU17"/>
      <c r="CMV17"/>
      <c r="CMW17"/>
      <c r="CMX17"/>
      <c r="CMY17"/>
      <c r="CMZ17"/>
      <c r="CNA17"/>
      <c r="CNB17"/>
      <c r="CNC17"/>
      <c r="CND17"/>
      <c r="CNE17"/>
      <c r="CNF17"/>
      <c r="CNG17"/>
      <c r="CNH17"/>
      <c r="CNI17"/>
      <c r="CNJ17"/>
      <c r="CNK17"/>
      <c r="CNL17"/>
      <c r="CNM17"/>
      <c r="CNN17"/>
      <c r="CNO17"/>
      <c r="CNP17"/>
      <c r="CNQ17"/>
      <c r="CNR17"/>
      <c r="CNS17"/>
      <c r="CNT17"/>
      <c r="CNU17"/>
      <c r="CNV17"/>
      <c r="CNW17"/>
      <c r="CNX17"/>
      <c r="CNY17"/>
      <c r="CNZ17"/>
      <c r="COA17"/>
      <c r="COB17"/>
      <c r="COC17"/>
      <c r="COD17"/>
      <c r="COE17"/>
      <c r="COF17"/>
      <c r="COG17"/>
      <c r="COH17"/>
      <c r="COI17"/>
      <c r="COJ17"/>
      <c r="COK17"/>
      <c r="COL17"/>
      <c r="COM17"/>
      <c r="CON17"/>
      <c r="COO17"/>
      <c r="COP17"/>
      <c r="COQ17"/>
      <c r="COR17"/>
      <c r="COS17"/>
      <c r="COT17"/>
      <c r="COU17"/>
      <c r="COV17"/>
      <c r="COW17"/>
      <c r="COX17"/>
      <c r="COY17"/>
      <c r="COZ17"/>
      <c r="CPA17"/>
      <c r="CPB17"/>
      <c r="CPC17"/>
      <c r="CPD17"/>
      <c r="CPE17"/>
      <c r="CPF17"/>
      <c r="CPG17"/>
      <c r="CPH17"/>
      <c r="CPI17"/>
      <c r="CPJ17"/>
      <c r="CPK17"/>
      <c r="CPL17"/>
      <c r="CPM17"/>
      <c r="CPN17"/>
      <c r="CPO17"/>
      <c r="CPP17"/>
      <c r="CPQ17"/>
      <c r="CPR17"/>
      <c r="CPS17"/>
      <c r="CPT17"/>
      <c r="CPU17"/>
      <c r="CPV17"/>
      <c r="CPW17"/>
      <c r="CPX17"/>
      <c r="CPY17"/>
      <c r="CPZ17"/>
      <c r="CQA17"/>
      <c r="CQB17"/>
      <c r="CQC17"/>
      <c r="CQD17"/>
      <c r="CQE17"/>
      <c r="CQF17"/>
      <c r="CQG17"/>
      <c r="CQH17"/>
      <c r="CQI17"/>
      <c r="CQJ17"/>
      <c r="CQK17"/>
      <c r="CQL17"/>
      <c r="CQM17"/>
      <c r="CQN17"/>
      <c r="CQO17"/>
      <c r="CQP17"/>
      <c r="CQQ17"/>
      <c r="CQR17"/>
      <c r="CQS17"/>
      <c r="CQT17"/>
      <c r="CQU17"/>
      <c r="CQV17"/>
      <c r="CQW17"/>
      <c r="CQX17"/>
      <c r="CQY17"/>
      <c r="CQZ17"/>
      <c r="CRA17"/>
      <c r="CRB17"/>
      <c r="CRC17"/>
      <c r="CRD17"/>
      <c r="CRE17"/>
      <c r="CRF17"/>
      <c r="CRG17"/>
      <c r="CRH17"/>
      <c r="CRI17"/>
      <c r="CRJ17"/>
      <c r="CRK17"/>
      <c r="CRL17"/>
      <c r="CRM17"/>
      <c r="CRN17"/>
      <c r="CRO17"/>
      <c r="CRP17"/>
      <c r="CRQ17"/>
      <c r="CRR17"/>
      <c r="CRS17"/>
      <c r="CRT17"/>
      <c r="CRU17"/>
      <c r="CRV17"/>
      <c r="CRW17"/>
      <c r="CRX17"/>
      <c r="CRY17"/>
      <c r="CRZ17"/>
      <c r="CSA17"/>
      <c r="CSB17"/>
      <c r="CSC17"/>
      <c r="CSD17"/>
      <c r="CSE17"/>
      <c r="CSF17"/>
      <c r="CSG17"/>
      <c r="CSH17"/>
      <c r="CSI17"/>
      <c r="CSJ17"/>
      <c r="CSK17"/>
      <c r="CSL17"/>
      <c r="CSM17"/>
      <c r="CSN17"/>
      <c r="CSO17"/>
      <c r="CSP17"/>
      <c r="CSQ17"/>
      <c r="CSR17"/>
      <c r="CSS17"/>
      <c r="CST17"/>
      <c r="CSU17"/>
      <c r="CSV17"/>
      <c r="CSW17"/>
      <c r="CSX17"/>
      <c r="CSY17"/>
      <c r="CSZ17"/>
      <c r="CTA17"/>
      <c r="CTB17"/>
      <c r="CTC17"/>
      <c r="CTD17"/>
      <c r="CTE17"/>
      <c r="CTF17"/>
      <c r="CTG17"/>
      <c r="CTH17"/>
      <c r="CTI17"/>
      <c r="CTJ17"/>
      <c r="CTK17"/>
      <c r="CTL17"/>
      <c r="CTM17"/>
      <c r="CTN17"/>
      <c r="CTO17"/>
      <c r="CTP17"/>
      <c r="CTQ17"/>
      <c r="CTR17"/>
      <c r="CTS17"/>
      <c r="CTT17"/>
      <c r="CTU17"/>
      <c r="CTV17"/>
      <c r="CTW17"/>
      <c r="CTX17"/>
      <c r="CTY17"/>
      <c r="CTZ17"/>
      <c r="CUA17"/>
      <c r="CUB17"/>
      <c r="CUC17"/>
      <c r="CUD17"/>
      <c r="CUE17"/>
      <c r="CUF17"/>
      <c r="CUG17"/>
      <c r="CUH17"/>
      <c r="CUI17"/>
      <c r="CUJ17"/>
      <c r="CUK17"/>
      <c r="CUL17"/>
      <c r="CUM17"/>
      <c r="CUN17"/>
      <c r="CUO17"/>
      <c r="CUP17"/>
      <c r="CUQ17"/>
      <c r="CUR17"/>
      <c r="CUS17"/>
      <c r="CUT17"/>
      <c r="CUU17"/>
      <c r="CUV17"/>
      <c r="CUW17"/>
      <c r="CUX17"/>
      <c r="CUY17"/>
      <c r="CUZ17"/>
      <c r="CVA17"/>
      <c r="CVB17"/>
      <c r="CVC17"/>
      <c r="CVD17"/>
      <c r="CVE17"/>
      <c r="CVF17"/>
      <c r="CVG17"/>
      <c r="CVH17"/>
      <c r="CVI17"/>
      <c r="CVJ17"/>
      <c r="CVK17"/>
      <c r="CVL17"/>
      <c r="CVM17"/>
      <c r="CVN17"/>
      <c r="CVO17"/>
      <c r="CVP17"/>
      <c r="CVQ17"/>
      <c r="CVR17"/>
      <c r="CVS17"/>
      <c r="CVT17"/>
      <c r="CVU17"/>
      <c r="CVV17"/>
      <c r="CVW17"/>
      <c r="CVX17"/>
      <c r="CVY17"/>
      <c r="CVZ17"/>
      <c r="CWA17"/>
      <c r="CWB17"/>
      <c r="CWC17"/>
      <c r="CWD17"/>
      <c r="CWE17"/>
      <c r="CWF17"/>
      <c r="CWG17"/>
      <c r="CWH17"/>
      <c r="CWI17"/>
      <c r="CWJ17"/>
      <c r="CWK17"/>
      <c r="CWL17"/>
      <c r="CWM17"/>
      <c r="CWN17"/>
      <c r="CWO17"/>
      <c r="CWP17"/>
      <c r="CWQ17"/>
      <c r="CWR17"/>
      <c r="CWS17"/>
      <c r="CWT17"/>
      <c r="CWU17"/>
      <c r="CWV17"/>
      <c r="CWW17"/>
      <c r="CWX17"/>
      <c r="CWY17"/>
      <c r="CWZ17"/>
      <c r="CXA17"/>
      <c r="CXB17"/>
      <c r="CXC17"/>
      <c r="CXD17"/>
      <c r="CXE17"/>
      <c r="CXF17"/>
      <c r="CXG17"/>
      <c r="CXH17"/>
      <c r="CXI17"/>
      <c r="CXJ17"/>
      <c r="CXK17"/>
      <c r="CXL17"/>
      <c r="CXM17"/>
      <c r="CXN17"/>
      <c r="CXO17"/>
      <c r="CXP17"/>
      <c r="CXQ17"/>
      <c r="CXR17"/>
      <c r="CXS17"/>
      <c r="CXT17"/>
      <c r="CXU17"/>
      <c r="CXV17"/>
      <c r="CXW17"/>
      <c r="CXX17"/>
      <c r="CXY17"/>
      <c r="CXZ17"/>
      <c r="CYA17"/>
      <c r="CYB17"/>
      <c r="CYC17"/>
      <c r="CYD17"/>
      <c r="CYE17"/>
      <c r="CYF17"/>
      <c r="CYG17"/>
      <c r="CYH17"/>
      <c r="CYI17"/>
      <c r="CYJ17"/>
      <c r="CYK17"/>
      <c r="CYL17"/>
      <c r="CYM17"/>
      <c r="CYN17"/>
      <c r="CYO17"/>
      <c r="CYP17"/>
      <c r="CYQ17"/>
      <c r="CYR17"/>
      <c r="CYS17"/>
      <c r="CYT17"/>
      <c r="CYU17"/>
      <c r="CYV17"/>
      <c r="CYW17"/>
      <c r="CYX17"/>
      <c r="CYY17"/>
      <c r="CYZ17"/>
      <c r="CZA17"/>
      <c r="CZB17"/>
      <c r="CZC17"/>
      <c r="CZD17"/>
      <c r="CZE17"/>
      <c r="CZF17"/>
      <c r="CZG17"/>
      <c r="CZH17"/>
      <c r="CZI17"/>
      <c r="CZJ17"/>
      <c r="CZK17"/>
      <c r="CZL17"/>
      <c r="CZM17"/>
      <c r="CZN17"/>
      <c r="CZO17"/>
      <c r="CZP17"/>
      <c r="CZQ17"/>
      <c r="CZR17"/>
      <c r="CZS17"/>
      <c r="CZT17"/>
      <c r="CZU17"/>
      <c r="CZV17"/>
      <c r="CZW17"/>
      <c r="CZX17"/>
      <c r="CZY17"/>
      <c r="CZZ17"/>
      <c r="DAA17"/>
      <c r="DAB17"/>
      <c r="DAC17"/>
      <c r="DAD17"/>
      <c r="DAE17"/>
      <c r="DAF17"/>
      <c r="DAG17"/>
      <c r="DAH17"/>
      <c r="DAI17"/>
      <c r="DAJ17"/>
      <c r="DAK17"/>
      <c r="DAL17"/>
      <c r="DAM17"/>
      <c r="DAN17"/>
      <c r="DAO17"/>
      <c r="DAP17"/>
      <c r="DAQ17"/>
      <c r="DAR17"/>
      <c r="DAS17"/>
      <c r="DAT17"/>
      <c r="DAU17"/>
      <c r="DAV17"/>
      <c r="DAW17"/>
      <c r="DAX17"/>
      <c r="DAY17"/>
      <c r="DAZ17"/>
      <c r="DBA17"/>
      <c r="DBB17"/>
      <c r="DBC17"/>
      <c r="DBD17"/>
      <c r="DBE17"/>
      <c r="DBF17"/>
      <c r="DBG17"/>
      <c r="DBH17"/>
      <c r="DBI17"/>
      <c r="DBJ17"/>
      <c r="DBK17"/>
      <c r="DBL17"/>
      <c r="DBM17"/>
      <c r="DBN17"/>
      <c r="DBO17"/>
      <c r="DBP17"/>
      <c r="DBQ17"/>
      <c r="DBR17"/>
      <c r="DBS17"/>
      <c r="DBT17"/>
      <c r="DBU17"/>
      <c r="DBV17"/>
      <c r="DBW17"/>
      <c r="DBX17"/>
      <c r="DBY17"/>
      <c r="DBZ17"/>
      <c r="DCA17"/>
      <c r="DCB17"/>
      <c r="DCC17"/>
      <c r="DCD17"/>
      <c r="DCE17"/>
      <c r="DCF17"/>
      <c r="DCG17"/>
      <c r="DCH17"/>
      <c r="DCI17"/>
      <c r="DCJ17"/>
      <c r="DCK17"/>
      <c r="DCL17"/>
      <c r="DCM17"/>
      <c r="DCN17"/>
      <c r="DCO17"/>
      <c r="DCP17"/>
      <c r="DCQ17"/>
      <c r="DCR17"/>
      <c r="DCS17"/>
      <c r="DCT17"/>
      <c r="DCU17"/>
      <c r="DCV17"/>
      <c r="DCW17"/>
      <c r="DCX17"/>
      <c r="DCY17"/>
      <c r="DCZ17"/>
      <c r="DDA17"/>
      <c r="DDB17"/>
      <c r="DDC17"/>
      <c r="DDD17"/>
      <c r="DDE17"/>
      <c r="DDF17"/>
      <c r="DDG17"/>
      <c r="DDH17"/>
      <c r="DDI17"/>
      <c r="DDJ17"/>
      <c r="DDK17"/>
      <c r="DDL17"/>
      <c r="DDM17"/>
      <c r="DDN17"/>
      <c r="DDO17"/>
      <c r="DDP17"/>
      <c r="DDQ17"/>
      <c r="DDR17"/>
      <c r="DDS17"/>
      <c r="DDT17"/>
      <c r="DDU17"/>
      <c r="DDV17"/>
      <c r="DDW17"/>
      <c r="DDX17"/>
      <c r="DDY17"/>
      <c r="DDZ17"/>
      <c r="DEA17"/>
      <c r="DEB17"/>
      <c r="DEC17"/>
      <c r="DED17"/>
      <c r="DEE17"/>
      <c r="DEF17"/>
      <c r="DEG17"/>
      <c r="DEH17"/>
      <c r="DEI17"/>
      <c r="DEJ17"/>
      <c r="DEK17"/>
      <c r="DEL17"/>
      <c r="DEM17"/>
      <c r="DEN17"/>
      <c r="DEO17"/>
      <c r="DEP17"/>
      <c r="DEQ17"/>
      <c r="DER17"/>
      <c r="DES17"/>
      <c r="DET17"/>
      <c r="DEU17"/>
      <c r="DEV17"/>
      <c r="DEW17"/>
      <c r="DEX17"/>
      <c r="DEY17"/>
      <c r="DEZ17"/>
      <c r="DFA17"/>
      <c r="DFB17"/>
      <c r="DFC17"/>
      <c r="DFD17"/>
      <c r="DFE17"/>
      <c r="DFF17"/>
      <c r="DFG17"/>
      <c r="DFH17"/>
      <c r="DFI17"/>
      <c r="DFJ17"/>
      <c r="DFK17"/>
      <c r="DFL17"/>
      <c r="DFM17"/>
      <c r="DFN17"/>
      <c r="DFO17"/>
      <c r="DFP17"/>
      <c r="DFQ17"/>
      <c r="DFR17"/>
      <c r="DFS17"/>
      <c r="DFT17"/>
      <c r="DFU17"/>
      <c r="DFV17"/>
      <c r="DFW17"/>
      <c r="DFX17"/>
      <c r="DFY17"/>
      <c r="DFZ17"/>
      <c r="DGA17"/>
      <c r="DGB17"/>
      <c r="DGC17"/>
      <c r="DGD17"/>
      <c r="DGE17"/>
      <c r="DGF17"/>
      <c r="DGG17"/>
      <c r="DGH17"/>
      <c r="DGI17"/>
      <c r="DGJ17"/>
      <c r="DGK17"/>
      <c r="DGL17"/>
      <c r="DGM17"/>
      <c r="DGN17"/>
      <c r="DGO17"/>
      <c r="DGP17"/>
      <c r="DGQ17"/>
      <c r="DGR17"/>
      <c r="DGS17"/>
      <c r="DGT17"/>
      <c r="DGU17"/>
      <c r="DGV17"/>
      <c r="DGW17"/>
      <c r="DGX17"/>
      <c r="DGY17"/>
      <c r="DGZ17"/>
      <c r="DHA17"/>
      <c r="DHB17"/>
      <c r="DHC17"/>
      <c r="DHD17"/>
      <c r="DHE17"/>
      <c r="DHF17"/>
      <c r="DHG17"/>
      <c r="DHH17"/>
      <c r="DHI17"/>
      <c r="DHJ17"/>
      <c r="DHK17"/>
      <c r="DHL17"/>
      <c r="DHM17"/>
      <c r="DHN17"/>
      <c r="DHO17"/>
      <c r="DHP17"/>
      <c r="DHQ17"/>
      <c r="DHR17"/>
      <c r="DHS17"/>
      <c r="DHT17"/>
      <c r="DHU17"/>
      <c r="DHV17"/>
      <c r="DHW17"/>
      <c r="DHX17"/>
      <c r="DHY17"/>
      <c r="DHZ17"/>
      <c r="DIA17"/>
      <c r="DIB17"/>
      <c r="DIC17"/>
      <c r="DID17"/>
      <c r="DIE17"/>
      <c r="DIF17"/>
      <c r="DIG17"/>
      <c r="DIH17"/>
      <c r="DII17"/>
      <c r="DIJ17"/>
      <c r="DIK17"/>
      <c r="DIL17"/>
      <c r="DIM17"/>
      <c r="DIN17"/>
      <c r="DIO17"/>
      <c r="DIP17"/>
      <c r="DIQ17"/>
      <c r="DIR17"/>
      <c r="DIS17"/>
      <c r="DIT17"/>
      <c r="DIU17"/>
      <c r="DIV17"/>
      <c r="DIW17"/>
      <c r="DIX17"/>
      <c r="DIY17"/>
      <c r="DIZ17"/>
      <c r="DJA17"/>
      <c r="DJB17"/>
      <c r="DJC17"/>
      <c r="DJD17"/>
      <c r="DJE17"/>
      <c r="DJF17"/>
      <c r="DJG17"/>
      <c r="DJH17"/>
      <c r="DJI17"/>
      <c r="DJJ17"/>
      <c r="DJK17"/>
      <c r="DJL17"/>
      <c r="DJM17"/>
      <c r="DJN17"/>
      <c r="DJO17"/>
      <c r="DJP17"/>
      <c r="DJQ17"/>
      <c r="DJR17"/>
      <c r="DJS17"/>
      <c r="DJT17"/>
      <c r="DJU17"/>
      <c r="DJV17"/>
      <c r="DJW17"/>
      <c r="DJX17"/>
      <c r="DJY17"/>
      <c r="DJZ17"/>
      <c r="DKA17"/>
      <c r="DKB17"/>
      <c r="DKC17"/>
      <c r="DKD17"/>
      <c r="DKE17"/>
      <c r="DKF17"/>
      <c r="DKG17"/>
      <c r="DKH17"/>
      <c r="DKI17"/>
      <c r="DKJ17"/>
      <c r="DKK17"/>
      <c r="DKL17"/>
      <c r="DKM17"/>
      <c r="DKN17"/>
      <c r="DKO17"/>
      <c r="DKP17"/>
      <c r="DKQ17"/>
      <c r="DKR17"/>
      <c r="DKS17"/>
      <c r="DKT17"/>
      <c r="DKU17"/>
      <c r="DKV17"/>
      <c r="DKW17"/>
      <c r="DKX17"/>
      <c r="DKY17"/>
      <c r="DKZ17"/>
      <c r="DLA17"/>
      <c r="DLB17"/>
      <c r="DLC17"/>
      <c r="DLD17"/>
      <c r="DLE17"/>
      <c r="DLF17"/>
      <c r="DLG17"/>
      <c r="DLH17"/>
      <c r="DLI17"/>
      <c r="DLJ17"/>
      <c r="DLK17"/>
      <c r="DLL17"/>
      <c r="DLM17"/>
      <c r="DLN17"/>
      <c r="DLO17"/>
      <c r="DLP17"/>
      <c r="DLQ17"/>
      <c r="DLR17"/>
      <c r="DLS17"/>
      <c r="DLT17"/>
      <c r="DLU17"/>
      <c r="DLV17"/>
      <c r="DLW17"/>
      <c r="DLX17"/>
      <c r="DLY17"/>
      <c r="DLZ17"/>
      <c r="DMA17"/>
      <c r="DMB17"/>
      <c r="DMC17"/>
      <c r="DMD17"/>
      <c r="DME17"/>
      <c r="DMF17"/>
      <c r="DMG17"/>
      <c r="DMH17"/>
      <c r="DMI17"/>
      <c r="DMJ17"/>
      <c r="DMK17"/>
      <c r="DML17"/>
      <c r="DMM17"/>
      <c r="DMN17"/>
      <c r="DMO17"/>
      <c r="DMP17"/>
      <c r="DMQ17"/>
      <c r="DMR17"/>
      <c r="DMS17"/>
      <c r="DMT17"/>
      <c r="DMU17"/>
      <c r="DMV17"/>
      <c r="DMW17"/>
      <c r="DMX17"/>
      <c r="DMY17"/>
      <c r="DMZ17"/>
      <c r="DNA17"/>
      <c r="DNB17"/>
      <c r="DNC17"/>
      <c r="DND17"/>
      <c r="DNE17"/>
      <c r="DNF17"/>
      <c r="DNG17"/>
      <c r="DNH17"/>
      <c r="DNI17"/>
      <c r="DNJ17"/>
      <c r="DNK17"/>
      <c r="DNL17"/>
      <c r="DNM17"/>
      <c r="DNN17"/>
      <c r="DNO17"/>
      <c r="DNP17"/>
      <c r="DNQ17"/>
      <c r="DNR17"/>
      <c r="DNS17"/>
      <c r="DNT17"/>
      <c r="DNU17"/>
      <c r="DNV17"/>
      <c r="DNW17"/>
      <c r="DNX17"/>
      <c r="DNY17"/>
      <c r="DNZ17"/>
      <c r="DOA17"/>
      <c r="DOB17"/>
      <c r="DOC17"/>
      <c r="DOD17"/>
      <c r="DOE17"/>
      <c r="DOF17"/>
      <c r="DOG17"/>
      <c r="DOH17"/>
      <c r="DOI17"/>
      <c r="DOJ17"/>
      <c r="DOK17"/>
      <c r="DOL17"/>
      <c r="DOM17"/>
      <c r="DON17"/>
      <c r="DOO17"/>
      <c r="DOP17"/>
      <c r="DOQ17"/>
      <c r="DOR17"/>
      <c r="DOS17"/>
      <c r="DOT17"/>
      <c r="DOU17"/>
      <c r="DOV17"/>
      <c r="DOW17"/>
      <c r="DOX17"/>
      <c r="DOY17"/>
      <c r="DOZ17"/>
      <c r="DPA17"/>
      <c r="DPB17"/>
      <c r="DPC17"/>
      <c r="DPD17"/>
      <c r="DPE17"/>
      <c r="DPF17"/>
      <c r="DPG17"/>
      <c r="DPH17"/>
      <c r="DPI17"/>
      <c r="DPJ17"/>
      <c r="DPK17"/>
      <c r="DPL17"/>
      <c r="DPM17"/>
      <c r="DPN17"/>
      <c r="DPO17"/>
      <c r="DPP17"/>
      <c r="DPQ17"/>
      <c r="DPR17"/>
      <c r="DPS17"/>
      <c r="DPT17"/>
      <c r="DPU17"/>
      <c r="DPV17"/>
      <c r="DPW17"/>
      <c r="DPX17"/>
      <c r="DPY17"/>
      <c r="DPZ17"/>
      <c r="DQA17"/>
      <c r="DQB17"/>
      <c r="DQC17"/>
      <c r="DQD17"/>
      <c r="DQE17"/>
      <c r="DQF17"/>
      <c r="DQG17"/>
      <c r="DQH17"/>
      <c r="DQI17"/>
      <c r="DQJ17"/>
      <c r="DQK17"/>
      <c r="DQL17"/>
      <c r="DQM17"/>
      <c r="DQN17"/>
      <c r="DQO17"/>
      <c r="DQP17"/>
      <c r="DQQ17"/>
      <c r="DQR17"/>
      <c r="DQS17"/>
      <c r="DQT17"/>
      <c r="DQU17"/>
      <c r="DQV17"/>
      <c r="DQW17"/>
      <c r="DQX17"/>
      <c r="DQY17"/>
      <c r="DQZ17"/>
      <c r="DRA17"/>
      <c r="DRB17"/>
      <c r="DRC17"/>
      <c r="DRD17"/>
      <c r="DRE17"/>
      <c r="DRF17"/>
      <c r="DRG17"/>
      <c r="DRH17"/>
      <c r="DRI17"/>
      <c r="DRJ17"/>
      <c r="DRK17"/>
      <c r="DRL17"/>
      <c r="DRM17"/>
      <c r="DRN17"/>
      <c r="DRO17"/>
      <c r="DRP17"/>
      <c r="DRQ17"/>
      <c r="DRR17"/>
      <c r="DRS17"/>
      <c r="DRT17"/>
      <c r="DRU17"/>
      <c r="DRV17"/>
      <c r="DRW17"/>
      <c r="DRX17"/>
      <c r="DRY17"/>
      <c r="DRZ17"/>
      <c r="DSA17"/>
      <c r="DSB17"/>
      <c r="DSC17"/>
      <c r="DSD17"/>
      <c r="DSE17"/>
      <c r="DSF17"/>
      <c r="DSG17"/>
      <c r="DSH17"/>
      <c r="DSI17"/>
      <c r="DSJ17"/>
      <c r="DSK17"/>
      <c r="DSL17"/>
      <c r="DSM17"/>
      <c r="DSN17"/>
      <c r="DSO17"/>
      <c r="DSP17"/>
      <c r="DSQ17"/>
      <c r="DSR17"/>
      <c r="DSS17"/>
      <c r="DST17"/>
      <c r="DSU17"/>
      <c r="DSV17"/>
      <c r="DSW17"/>
      <c r="DSX17"/>
      <c r="DSY17"/>
      <c r="DSZ17"/>
      <c r="DTA17"/>
      <c r="DTB17"/>
      <c r="DTC17"/>
      <c r="DTD17"/>
      <c r="DTE17"/>
      <c r="DTF17"/>
      <c r="DTG17"/>
      <c r="DTH17"/>
      <c r="DTI17"/>
      <c r="DTJ17"/>
      <c r="DTK17"/>
      <c r="DTL17"/>
      <c r="DTM17"/>
      <c r="DTN17"/>
      <c r="DTO17"/>
      <c r="DTP17"/>
      <c r="DTQ17"/>
      <c r="DTR17"/>
      <c r="DTS17"/>
      <c r="DTT17"/>
      <c r="DTU17"/>
      <c r="DTV17"/>
      <c r="DTW17"/>
      <c r="DTX17"/>
      <c r="DTY17"/>
      <c r="DTZ17"/>
      <c r="DUA17"/>
      <c r="DUB17"/>
      <c r="DUC17"/>
      <c r="DUD17"/>
      <c r="DUE17"/>
      <c r="DUF17"/>
      <c r="DUG17"/>
      <c r="DUH17"/>
      <c r="DUI17"/>
      <c r="DUJ17"/>
      <c r="DUK17"/>
      <c r="DUL17"/>
      <c r="DUM17"/>
      <c r="DUN17"/>
      <c r="DUO17"/>
      <c r="DUP17"/>
      <c r="DUQ17"/>
      <c r="DUR17"/>
      <c r="DUS17"/>
      <c r="DUT17"/>
      <c r="DUU17"/>
      <c r="DUV17"/>
      <c r="DUW17"/>
      <c r="DUX17"/>
      <c r="DUY17"/>
      <c r="DUZ17"/>
      <c r="DVA17"/>
      <c r="DVB17"/>
      <c r="DVC17"/>
      <c r="DVD17"/>
      <c r="DVE17"/>
      <c r="DVF17"/>
      <c r="DVG17"/>
      <c r="DVH17"/>
      <c r="DVI17"/>
      <c r="DVJ17"/>
      <c r="DVK17"/>
      <c r="DVL17"/>
      <c r="DVM17"/>
      <c r="DVN17"/>
      <c r="DVO17"/>
      <c r="DVP17"/>
      <c r="DVQ17"/>
      <c r="DVR17"/>
      <c r="DVS17"/>
      <c r="DVT17"/>
      <c r="DVU17"/>
      <c r="DVV17"/>
      <c r="DVW17"/>
      <c r="DVX17"/>
      <c r="DVY17"/>
      <c r="DVZ17"/>
      <c r="DWA17"/>
      <c r="DWB17"/>
      <c r="DWC17"/>
      <c r="DWD17"/>
      <c r="DWE17"/>
      <c r="DWF17"/>
      <c r="DWG17"/>
      <c r="DWH17"/>
      <c r="DWI17"/>
      <c r="DWJ17"/>
      <c r="DWK17"/>
      <c r="DWL17"/>
      <c r="DWM17"/>
      <c r="DWN17"/>
      <c r="DWO17"/>
      <c r="DWP17"/>
      <c r="DWQ17"/>
      <c r="DWR17"/>
      <c r="DWS17"/>
      <c r="DWT17"/>
      <c r="DWU17"/>
      <c r="DWV17"/>
      <c r="DWW17"/>
      <c r="DWX17"/>
      <c r="DWY17"/>
      <c r="DWZ17"/>
      <c r="DXA17"/>
      <c r="DXB17"/>
      <c r="DXC17"/>
      <c r="DXD17"/>
      <c r="DXE17"/>
      <c r="DXF17"/>
      <c r="DXG17"/>
      <c r="DXH17"/>
      <c r="DXI17"/>
      <c r="DXJ17"/>
      <c r="DXK17"/>
      <c r="DXL17"/>
      <c r="DXM17"/>
      <c r="DXN17"/>
      <c r="DXO17"/>
      <c r="DXP17"/>
      <c r="DXQ17"/>
      <c r="DXR17"/>
      <c r="DXS17"/>
      <c r="DXT17"/>
      <c r="DXU17"/>
      <c r="DXV17"/>
      <c r="DXW17"/>
      <c r="DXX17"/>
      <c r="DXY17"/>
      <c r="DXZ17"/>
      <c r="DYA17"/>
      <c r="DYB17"/>
      <c r="DYC17"/>
      <c r="DYD17"/>
      <c r="DYE17"/>
      <c r="DYF17"/>
      <c r="DYG17"/>
      <c r="DYH17"/>
      <c r="DYI17"/>
      <c r="DYJ17"/>
      <c r="DYK17"/>
      <c r="DYL17"/>
      <c r="DYM17"/>
      <c r="DYN17"/>
      <c r="DYO17"/>
      <c r="DYP17"/>
      <c r="DYQ17"/>
      <c r="DYR17"/>
      <c r="DYS17"/>
      <c r="DYT17"/>
      <c r="DYU17"/>
      <c r="DYV17"/>
      <c r="DYW17"/>
      <c r="DYX17"/>
      <c r="DYY17"/>
      <c r="DYZ17"/>
      <c r="DZA17"/>
      <c r="DZB17"/>
      <c r="DZC17"/>
      <c r="DZD17"/>
      <c r="DZE17"/>
      <c r="DZF17"/>
      <c r="DZG17"/>
      <c r="DZH17"/>
      <c r="DZI17"/>
      <c r="DZJ17"/>
      <c r="DZK17"/>
      <c r="DZL17"/>
      <c r="DZM17"/>
      <c r="DZN17"/>
      <c r="DZO17"/>
      <c r="DZP17"/>
      <c r="DZQ17"/>
      <c r="DZR17"/>
      <c r="DZS17"/>
      <c r="DZT17"/>
      <c r="DZU17"/>
      <c r="DZV17"/>
      <c r="DZW17"/>
      <c r="DZX17"/>
      <c r="DZY17"/>
      <c r="DZZ17"/>
      <c r="EAA17"/>
      <c r="EAB17"/>
      <c r="EAC17"/>
      <c r="EAD17"/>
      <c r="EAE17"/>
      <c r="EAF17"/>
      <c r="EAG17"/>
      <c r="EAH17"/>
      <c r="EAI17"/>
      <c r="EAJ17"/>
      <c r="EAK17"/>
      <c r="EAL17"/>
      <c r="EAM17"/>
      <c r="EAN17"/>
      <c r="EAO17"/>
      <c r="EAP17"/>
      <c r="EAQ17"/>
      <c r="EAR17"/>
      <c r="EAS17"/>
      <c r="EAT17"/>
      <c r="EAU17"/>
      <c r="EAV17"/>
      <c r="EAW17"/>
      <c r="EAX17"/>
      <c r="EAY17"/>
      <c r="EAZ17"/>
      <c r="EBA17"/>
      <c r="EBB17"/>
      <c r="EBC17"/>
      <c r="EBD17"/>
      <c r="EBE17"/>
      <c r="EBF17"/>
      <c r="EBG17"/>
      <c r="EBH17"/>
      <c r="EBI17"/>
      <c r="EBJ17"/>
      <c r="EBK17"/>
      <c r="EBL17"/>
      <c r="EBM17"/>
      <c r="EBN17"/>
      <c r="EBO17"/>
      <c r="EBP17"/>
      <c r="EBQ17"/>
      <c r="EBR17"/>
      <c r="EBS17"/>
      <c r="EBT17"/>
      <c r="EBU17"/>
      <c r="EBV17"/>
      <c r="EBW17"/>
      <c r="EBX17"/>
      <c r="EBY17"/>
      <c r="EBZ17"/>
      <c r="ECA17"/>
      <c r="ECB17"/>
      <c r="ECC17"/>
      <c r="ECD17"/>
      <c r="ECE17"/>
      <c r="ECF17"/>
      <c r="ECG17"/>
      <c r="ECH17"/>
      <c r="ECI17"/>
      <c r="ECJ17"/>
      <c r="ECK17"/>
      <c r="ECL17"/>
      <c r="ECM17"/>
      <c r="ECN17"/>
      <c r="ECO17"/>
      <c r="ECP17"/>
      <c r="ECQ17"/>
      <c r="ECR17"/>
      <c r="ECS17"/>
      <c r="ECT17"/>
      <c r="ECU17"/>
      <c r="ECV17"/>
      <c r="ECW17"/>
      <c r="ECX17"/>
      <c r="ECY17"/>
      <c r="ECZ17"/>
      <c r="EDA17"/>
      <c r="EDB17"/>
      <c r="EDC17"/>
      <c r="EDD17"/>
      <c r="EDE17"/>
      <c r="EDF17"/>
      <c r="EDG17"/>
      <c r="EDH17"/>
      <c r="EDI17"/>
      <c r="EDJ17"/>
      <c r="EDK17"/>
      <c r="EDL17"/>
      <c r="EDM17"/>
      <c r="EDN17"/>
      <c r="EDO17"/>
      <c r="EDP17"/>
      <c r="EDQ17"/>
      <c r="EDR17"/>
      <c r="EDS17"/>
      <c r="EDT17"/>
      <c r="EDU17"/>
      <c r="EDV17"/>
      <c r="EDW17"/>
      <c r="EDX17"/>
      <c r="EDY17"/>
      <c r="EDZ17"/>
      <c r="EEA17"/>
      <c r="EEB17"/>
      <c r="EEC17"/>
      <c r="EED17"/>
      <c r="EEE17"/>
      <c r="EEF17"/>
      <c r="EEG17"/>
      <c r="EEH17"/>
      <c r="EEI17"/>
      <c r="EEJ17"/>
      <c r="EEK17"/>
      <c r="EEL17"/>
      <c r="EEM17"/>
      <c r="EEN17"/>
      <c r="EEO17"/>
      <c r="EEP17"/>
      <c r="EEQ17"/>
      <c r="EER17"/>
      <c r="EES17"/>
      <c r="EET17"/>
      <c r="EEU17"/>
      <c r="EEV17"/>
      <c r="EEW17"/>
      <c r="EEX17"/>
      <c r="EEY17"/>
      <c r="EEZ17"/>
      <c r="EFA17"/>
      <c r="EFB17"/>
      <c r="EFC17"/>
      <c r="EFD17"/>
      <c r="EFE17"/>
      <c r="EFF17"/>
      <c r="EFG17"/>
      <c r="EFH17"/>
      <c r="EFI17"/>
      <c r="EFJ17"/>
      <c r="EFK17"/>
      <c r="EFL17"/>
      <c r="EFM17"/>
      <c r="EFN17"/>
      <c r="EFO17"/>
      <c r="EFP17"/>
      <c r="EFQ17"/>
      <c r="EFR17"/>
      <c r="EFS17"/>
      <c r="EFT17"/>
      <c r="EFU17"/>
      <c r="EFV17"/>
      <c r="EFW17"/>
      <c r="EFX17"/>
      <c r="EFY17"/>
      <c r="EFZ17"/>
      <c r="EGA17"/>
      <c r="EGB17"/>
      <c r="EGC17"/>
      <c r="EGD17"/>
      <c r="EGE17"/>
      <c r="EGF17"/>
      <c r="EGG17"/>
      <c r="EGH17"/>
      <c r="EGI17"/>
      <c r="EGJ17"/>
      <c r="EGK17"/>
      <c r="EGL17"/>
      <c r="EGM17"/>
      <c r="EGN17"/>
      <c r="EGO17"/>
      <c r="EGP17"/>
      <c r="EGQ17"/>
      <c r="EGR17"/>
      <c r="EGS17"/>
      <c r="EGT17"/>
      <c r="EGU17"/>
      <c r="EGV17"/>
      <c r="EGW17"/>
      <c r="EGX17"/>
      <c r="EGY17"/>
      <c r="EGZ17"/>
      <c r="EHA17"/>
      <c r="EHB17"/>
      <c r="EHC17"/>
      <c r="EHD17"/>
      <c r="EHE17"/>
      <c r="EHF17"/>
      <c r="EHG17"/>
      <c r="EHH17"/>
      <c r="EHI17"/>
      <c r="EHJ17"/>
      <c r="EHK17"/>
      <c r="EHL17"/>
      <c r="EHM17"/>
      <c r="EHN17"/>
      <c r="EHO17"/>
      <c r="EHP17"/>
      <c r="EHQ17"/>
      <c r="EHR17"/>
      <c r="EHS17"/>
      <c r="EHT17"/>
      <c r="EHU17"/>
      <c r="EHV17"/>
      <c r="EHW17"/>
      <c r="EHX17"/>
      <c r="EHY17"/>
      <c r="EHZ17"/>
      <c r="EIA17"/>
      <c r="EIB17"/>
      <c r="EIC17"/>
      <c r="EID17"/>
      <c r="EIE17"/>
      <c r="EIF17"/>
      <c r="EIG17"/>
      <c r="EIH17"/>
      <c r="EII17"/>
      <c r="EIJ17"/>
      <c r="EIK17"/>
      <c r="EIL17"/>
      <c r="EIM17"/>
      <c r="EIN17"/>
      <c r="EIO17"/>
      <c r="EIP17"/>
      <c r="EIQ17"/>
      <c r="EIR17"/>
      <c r="EIS17"/>
      <c r="EIT17"/>
      <c r="EIU17"/>
      <c r="EIV17"/>
      <c r="EIW17"/>
      <c r="EIX17"/>
      <c r="EIY17"/>
      <c r="EIZ17"/>
      <c r="EJA17"/>
      <c r="EJB17"/>
      <c r="EJC17"/>
      <c r="EJD17"/>
      <c r="EJE17"/>
      <c r="EJF17"/>
      <c r="EJG17"/>
      <c r="EJH17"/>
      <c r="EJI17"/>
      <c r="EJJ17"/>
      <c r="EJK17"/>
      <c r="EJL17"/>
      <c r="EJM17"/>
      <c r="EJN17"/>
      <c r="EJO17"/>
      <c r="EJP17"/>
      <c r="EJQ17"/>
      <c r="EJR17"/>
      <c r="EJS17"/>
      <c r="EJT17"/>
      <c r="EJU17"/>
      <c r="EJV17"/>
      <c r="EJW17"/>
      <c r="EJX17"/>
      <c r="EJY17"/>
      <c r="EJZ17"/>
      <c r="EKA17"/>
      <c r="EKB17"/>
      <c r="EKC17"/>
      <c r="EKD17"/>
      <c r="EKE17"/>
      <c r="EKF17"/>
      <c r="EKG17"/>
      <c r="EKH17"/>
      <c r="EKI17"/>
      <c r="EKJ17"/>
      <c r="EKK17"/>
      <c r="EKL17"/>
      <c r="EKM17"/>
      <c r="EKN17"/>
      <c r="EKO17"/>
      <c r="EKP17"/>
      <c r="EKQ17"/>
      <c r="EKR17"/>
      <c r="EKS17"/>
      <c r="EKT17"/>
      <c r="EKU17"/>
      <c r="EKV17"/>
      <c r="EKW17"/>
      <c r="EKX17"/>
      <c r="EKY17"/>
      <c r="EKZ17"/>
      <c r="ELA17"/>
      <c r="ELB17"/>
      <c r="ELC17"/>
      <c r="ELD17"/>
      <c r="ELE17"/>
      <c r="ELF17"/>
      <c r="ELG17"/>
      <c r="ELH17"/>
      <c r="ELI17"/>
      <c r="ELJ17"/>
      <c r="ELK17"/>
      <c r="ELL17"/>
      <c r="ELM17"/>
      <c r="ELN17"/>
      <c r="ELO17"/>
      <c r="ELP17"/>
      <c r="ELQ17"/>
      <c r="ELR17"/>
      <c r="ELS17"/>
      <c r="ELT17"/>
      <c r="ELU17"/>
      <c r="ELV17"/>
      <c r="ELW17"/>
      <c r="ELX17"/>
      <c r="ELY17"/>
      <c r="ELZ17"/>
      <c r="EMA17"/>
      <c r="EMB17"/>
      <c r="EMC17"/>
      <c r="EMD17"/>
      <c r="EME17"/>
      <c r="EMF17"/>
      <c r="EMG17"/>
      <c r="EMH17"/>
      <c r="EMI17"/>
      <c r="EMJ17"/>
      <c r="EMK17"/>
      <c r="EML17"/>
      <c r="EMM17"/>
      <c r="EMN17"/>
      <c r="EMO17"/>
      <c r="EMP17"/>
      <c r="EMQ17"/>
      <c r="EMR17"/>
      <c r="EMS17"/>
      <c r="EMT17"/>
      <c r="EMU17"/>
      <c r="EMV17"/>
      <c r="EMW17"/>
      <c r="EMX17"/>
      <c r="EMY17"/>
      <c r="EMZ17"/>
      <c r="ENA17"/>
      <c r="ENB17"/>
      <c r="ENC17"/>
      <c r="END17"/>
      <c r="ENE17"/>
      <c r="ENF17"/>
      <c r="ENG17"/>
      <c r="ENH17"/>
      <c r="ENI17"/>
      <c r="ENJ17"/>
      <c r="ENK17"/>
      <c r="ENL17"/>
      <c r="ENM17"/>
      <c r="ENN17"/>
      <c r="ENO17"/>
      <c r="ENP17"/>
      <c r="ENQ17"/>
      <c r="ENR17"/>
      <c r="ENS17"/>
      <c r="ENT17"/>
      <c r="ENU17"/>
      <c r="ENV17"/>
      <c r="ENW17"/>
      <c r="ENX17"/>
      <c r="ENY17"/>
      <c r="ENZ17"/>
      <c r="EOA17"/>
      <c r="EOB17"/>
      <c r="EOC17"/>
      <c r="EOD17"/>
      <c r="EOE17"/>
      <c r="EOF17"/>
      <c r="EOG17"/>
      <c r="EOH17"/>
      <c r="EOI17"/>
      <c r="EOJ17"/>
      <c r="EOK17"/>
      <c r="EOL17"/>
      <c r="EOM17"/>
      <c r="EON17"/>
      <c r="EOO17"/>
      <c r="EOP17"/>
      <c r="EOQ17"/>
      <c r="EOR17"/>
      <c r="EOS17"/>
      <c r="EOT17"/>
      <c r="EOU17"/>
      <c r="EOV17"/>
      <c r="EOW17"/>
      <c r="EOX17"/>
      <c r="EOY17"/>
      <c r="EOZ17"/>
      <c r="EPA17"/>
      <c r="EPB17"/>
      <c r="EPC17"/>
      <c r="EPD17"/>
      <c r="EPE17"/>
      <c r="EPF17"/>
      <c r="EPG17"/>
      <c r="EPH17"/>
      <c r="EPI17"/>
      <c r="EPJ17"/>
      <c r="EPK17"/>
      <c r="EPL17"/>
      <c r="EPM17"/>
      <c r="EPN17"/>
      <c r="EPO17"/>
      <c r="EPP17"/>
      <c r="EPQ17"/>
      <c r="EPR17"/>
      <c r="EPS17"/>
      <c r="EPT17"/>
      <c r="EPU17"/>
      <c r="EPV17"/>
      <c r="EPW17"/>
      <c r="EPX17"/>
      <c r="EPY17"/>
      <c r="EPZ17"/>
      <c r="EQA17"/>
      <c r="EQB17"/>
      <c r="EQC17"/>
      <c r="EQD17"/>
      <c r="EQE17"/>
      <c r="EQF17"/>
      <c r="EQG17"/>
      <c r="EQH17"/>
      <c r="EQI17"/>
      <c r="EQJ17"/>
      <c r="EQK17"/>
      <c r="EQL17"/>
      <c r="EQM17"/>
      <c r="EQN17"/>
      <c r="EQO17"/>
      <c r="EQP17"/>
      <c r="EQQ17"/>
      <c r="EQR17"/>
      <c r="EQS17"/>
      <c r="EQT17"/>
      <c r="EQU17"/>
      <c r="EQV17"/>
      <c r="EQW17"/>
      <c r="EQX17"/>
      <c r="EQY17"/>
      <c r="EQZ17"/>
      <c r="ERA17"/>
      <c r="ERB17"/>
      <c r="ERC17"/>
      <c r="ERD17"/>
      <c r="ERE17"/>
      <c r="ERF17"/>
      <c r="ERG17"/>
      <c r="ERH17"/>
      <c r="ERI17"/>
      <c r="ERJ17"/>
      <c r="ERK17"/>
      <c r="ERL17"/>
      <c r="ERM17"/>
      <c r="ERN17"/>
      <c r="ERO17"/>
      <c r="ERP17"/>
      <c r="ERQ17"/>
      <c r="ERR17"/>
      <c r="ERS17"/>
      <c r="ERT17"/>
      <c r="ERU17"/>
      <c r="ERV17"/>
      <c r="ERW17"/>
      <c r="ERX17"/>
      <c r="ERY17"/>
      <c r="ERZ17"/>
      <c r="ESA17"/>
      <c r="ESB17"/>
      <c r="ESC17"/>
      <c r="ESD17"/>
      <c r="ESE17"/>
      <c r="ESF17"/>
      <c r="ESG17"/>
      <c r="ESH17"/>
      <c r="ESI17"/>
      <c r="ESJ17"/>
      <c r="ESK17"/>
      <c r="ESL17"/>
      <c r="ESM17"/>
      <c r="ESN17"/>
      <c r="ESO17"/>
      <c r="ESP17"/>
      <c r="ESQ17"/>
      <c r="ESR17"/>
      <c r="ESS17"/>
      <c r="EST17"/>
      <c r="ESU17"/>
      <c r="ESV17"/>
      <c r="ESW17"/>
      <c r="ESX17"/>
      <c r="ESY17"/>
      <c r="ESZ17"/>
      <c r="ETA17"/>
      <c r="ETB17"/>
      <c r="ETC17"/>
      <c r="ETD17"/>
      <c r="ETE17"/>
      <c r="ETF17"/>
      <c r="ETG17"/>
      <c r="ETH17"/>
      <c r="ETI17"/>
      <c r="ETJ17"/>
      <c r="ETK17"/>
      <c r="ETL17"/>
      <c r="ETM17"/>
      <c r="ETN17"/>
      <c r="ETO17"/>
      <c r="ETP17"/>
      <c r="ETQ17"/>
      <c r="ETR17"/>
      <c r="ETS17"/>
      <c r="ETT17"/>
      <c r="ETU17"/>
      <c r="ETV17"/>
      <c r="ETW17"/>
      <c r="ETX17"/>
      <c r="ETY17"/>
      <c r="ETZ17"/>
      <c r="EUA17"/>
      <c r="EUB17"/>
      <c r="EUC17"/>
      <c r="EUD17"/>
      <c r="EUE17"/>
      <c r="EUF17"/>
      <c r="EUG17"/>
      <c r="EUH17"/>
      <c r="EUI17"/>
      <c r="EUJ17"/>
      <c r="EUK17"/>
      <c r="EUL17"/>
      <c r="EUM17"/>
      <c r="EUN17"/>
      <c r="EUO17"/>
      <c r="EUP17"/>
      <c r="EUQ17"/>
      <c r="EUR17"/>
      <c r="EUS17"/>
      <c r="EUT17"/>
      <c r="EUU17"/>
      <c r="EUV17"/>
      <c r="EUW17"/>
      <c r="EUX17"/>
      <c r="EUY17"/>
      <c r="EUZ17"/>
      <c r="EVA17"/>
      <c r="EVB17"/>
      <c r="EVC17"/>
      <c r="EVD17"/>
      <c r="EVE17"/>
      <c r="EVF17"/>
      <c r="EVG17"/>
      <c r="EVH17"/>
      <c r="EVI17"/>
      <c r="EVJ17"/>
      <c r="EVK17"/>
      <c r="EVL17"/>
      <c r="EVM17"/>
      <c r="EVN17"/>
      <c r="EVO17"/>
      <c r="EVP17"/>
      <c r="EVQ17"/>
      <c r="EVR17"/>
      <c r="EVS17"/>
      <c r="EVT17"/>
      <c r="EVU17"/>
      <c r="EVV17"/>
      <c r="EVW17"/>
      <c r="EVX17"/>
      <c r="EVY17"/>
      <c r="EVZ17"/>
      <c r="EWA17"/>
      <c r="EWB17"/>
      <c r="EWC17"/>
      <c r="EWD17"/>
      <c r="EWE17"/>
      <c r="EWF17"/>
      <c r="EWG17"/>
      <c r="EWH17"/>
      <c r="EWI17"/>
      <c r="EWJ17"/>
      <c r="EWK17"/>
      <c r="EWL17"/>
      <c r="EWM17"/>
      <c r="EWN17"/>
      <c r="EWO17"/>
      <c r="EWP17"/>
      <c r="EWQ17"/>
      <c r="EWR17"/>
      <c r="EWS17"/>
      <c r="EWT17"/>
      <c r="EWU17"/>
      <c r="EWV17"/>
      <c r="EWW17"/>
      <c r="EWX17"/>
      <c r="EWY17"/>
      <c r="EWZ17"/>
      <c r="EXA17"/>
      <c r="EXB17"/>
      <c r="EXC17"/>
      <c r="EXD17"/>
      <c r="EXE17"/>
      <c r="EXF17"/>
      <c r="EXG17"/>
      <c r="EXH17"/>
      <c r="EXI17"/>
      <c r="EXJ17"/>
      <c r="EXK17"/>
      <c r="EXL17"/>
      <c r="EXM17"/>
      <c r="EXN17"/>
      <c r="EXO17"/>
      <c r="EXP17"/>
      <c r="EXQ17"/>
      <c r="EXR17"/>
      <c r="EXS17"/>
      <c r="EXT17"/>
      <c r="EXU17"/>
      <c r="EXV17"/>
      <c r="EXW17"/>
      <c r="EXX17"/>
      <c r="EXY17"/>
      <c r="EXZ17"/>
      <c r="EYA17"/>
      <c r="EYB17"/>
      <c r="EYC17"/>
      <c r="EYD17"/>
      <c r="EYE17"/>
      <c r="EYF17"/>
      <c r="EYG17"/>
      <c r="EYH17"/>
      <c r="EYI17"/>
      <c r="EYJ17"/>
      <c r="EYK17"/>
      <c r="EYL17"/>
      <c r="EYM17"/>
      <c r="EYN17"/>
      <c r="EYO17"/>
      <c r="EYP17"/>
      <c r="EYQ17"/>
      <c r="EYR17"/>
      <c r="EYS17"/>
      <c r="EYT17"/>
      <c r="EYU17"/>
      <c r="EYV17"/>
      <c r="EYW17"/>
      <c r="EYX17"/>
      <c r="EYY17"/>
      <c r="EYZ17"/>
      <c r="EZA17"/>
      <c r="EZB17"/>
      <c r="EZC17"/>
      <c r="EZD17"/>
      <c r="EZE17"/>
      <c r="EZF17"/>
      <c r="EZG17"/>
      <c r="EZH17"/>
      <c r="EZI17"/>
      <c r="EZJ17"/>
      <c r="EZK17"/>
      <c r="EZL17"/>
      <c r="EZM17"/>
      <c r="EZN17"/>
      <c r="EZO17"/>
      <c r="EZP17"/>
      <c r="EZQ17"/>
      <c r="EZR17"/>
      <c r="EZS17"/>
      <c r="EZT17"/>
      <c r="EZU17"/>
      <c r="EZV17"/>
      <c r="EZW17"/>
      <c r="EZX17"/>
      <c r="EZY17"/>
      <c r="EZZ17"/>
      <c r="FAA17"/>
      <c r="FAB17"/>
      <c r="FAC17"/>
      <c r="FAD17"/>
      <c r="FAE17"/>
      <c r="FAF17"/>
      <c r="FAG17"/>
      <c r="FAH17"/>
      <c r="FAI17"/>
      <c r="FAJ17"/>
      <c r="FAK17"/>
      <c r="FAL17"/>
      <c r="FAM17"/>
      <c r="FAN17"/>
      <c r="FAO17"/>
      <c r="FAP17"/>
      <c r="FAQ17"/>
      <c r="FAR17"/>
      <c r="FAS17"/>
      <c r="FAT17"/>
      <c r="FAU17"/>
      <c r="FAV17"/>
      <c r="FAW17"/>
      <c r="FAX17"/>
      <c r="FAY17"/>
      <c r="FAZ17"/>
      <c r="FBA17"/>
      <c r="FBB17"/>
      <c r="FBC17"/>
      <c r="FBD17"/>
      <c r="FBE17"/>
      <c r="FBF17"/>
      <c r="FBG17"/>
      <c r="FBH17"/>
      <c r="FBI17"/>
      <c r="FBJ17"/>
      <c r="FBK17"/>
      <c r="FBL17"/>
      <c r="FBM17"/>
      <c r="FBN17"/>
      <c r="FBO17"/>
      <c r="FBP17"/>
      <c r="FBQ17"/>
      <c r="FBR17"/>
      <c r="FBS17"/>
      <c r="FBT17"/>
      <c r="FBU17"/>
      <c r="FBV17"/>
      <c r="FBW17"/>
      <c r="FBX17"/>
      <c r="FBY17"/>
      <c r="FBZ17"/>
      <c r="FCA17"/>
      <c r="FCB17"/>
      <c r="FCC17"/>
      <c r="FCD17"/>
      <c r="FCE17"/>
      <c r="FCF17"/>
      <c r="FCG17"/>
      <c r="FCH17"/>
      <c r="FCI17"/>
      <c r="FCJ17"/>
      <c r="FCK17"/>
      <c r="FCL17"/>
      <c r="FCM17"/>
      <c r="FCN17"/>
      <c r="FCO17"/>
      <c r="FCP17"/>
      <c r="FCQ17"/>
      <c r="FCR17"/>
      <c r="FCS17"/>
      <c r="FCT17"/>
      <c r="FCU17"/>
      <c r="FCV17"/>
      <c r="FCW17"/>
      <c r="FCX17"/>
      <c r="FCY17"/>
      <c r="FCZ17"/>
      <c r="FDA17"/>
      <c r="FDB17"/>
      <c r="FDC17"/>
      <c r="FDD17"/>
      <c r="FDE17"/>
      <c r="FDF17"/>
      <c r="FDG17"/>
      <c r="FDH17"/>
      <c r="FDI17"/>
      <c r="FDJ17"/>
      <c r="FDK17"/>
      <c r="FDL17"/>
      <c r="FDM17"/>
      <c r="FDN17"/>
      <c r="FDO17"/>
      <c r="FDP17"/>
      <c r="FDQ17"/>
      <c r="FDR17"/>
      <c r="FDS17"/>
      <c r="FDT17"/>
      <c r="FDU17"/>
      <c r="FDV17"/>
      <c r="FDW17"/>
      <c r="FDX17"/>
      <c r="FDY17"/>
      <c r="FDZ17"/>
      <c r="FEA17"/>
      <c r="FEB17"/>
      <c r="FEC17"/>
      <c r="FED17"/>
      <c r="FEE17"/>
      <c r="FEF17"/>
      <c r="FEG17"/>
      <c r="FEH17"/>
      <c r="FEI17"/>
      <c r="FEJ17"/>
      <c r="FEK17"/>
      <c r="FEL17"/>
      <c r="FEM17"/>
      <c r="FEN17"/>
      <c r="FEO17"/>
      <c r="FEP17"/>
      <c r="FEQ17"/>
      <c r="FER17"/>
      <c r="FES17"/>
      <c r="FET17"/>
      <c r="FEU17"/>
      <c r="FEV17"/>
      <c r="FEW17"/>
      <c r="FEX17"/>
      <c r="FEY17"/>
      <c r="FEZ17"/>
      <c r="FFA17"/>
      <c r="FFB17"/>
      <c r="FFC17"/>
      <c r="FFD17"/>
      <c r="FFE17"/>
      <c r="FFF17"/>
      <c r="FFG17"/>
      <c r="FFH17"/>
      <c r="FFI17"/>
      <c r="FFJ17"/>
      <c r="FFK17"/>
      <c r="FFL17"/>
      <c r="FFM17"/>
      <c r="FFN17"/>
      <c r="FFO17"/>
      <c r="FFP17"/>
      <c r="FFQ17"/>
      <c r="FFR17"/>
      <c r="FFS17"/>
      <c r="FFT17"/>
      <c r="FFU17"/>
      <c r="FFV17"/>
      <c r="FFW17"/>
      <c r="FFX17"/>
      <c r="FFY17"/>
      <c r="FFZ17"/>
      <c r="FGA17"/>
      <c r="FGB17"/>
      <c r="FGC17"/>
      <c r="FGD17"/>
      <c r="FGE17"/>
      <c r="FGF17"/>
      <c r="FGG17"/>
      <c r="FGH17"/>
      <c r="FGI17"/>
      <c r="FGJ17"/>
      <c r="FGK17"/>
      <c r="FGL17"/>
      <c r="FGM17"/>
      <c r="FGN17"/>
      <c r="FGO17"/>
      <c r="FGP17"/>
      <c r="FGQ17"/>
      <c r="FGR17"/>
      <c r="FGS17"/>
      <c r="FGT17"/>
      <c r="FGU17"/>
      <c r="FGV17"/>
      <c r="FGW17"/>
      <c r="FGX17"/>
      <c r="FGY17"/>
      <c r="FGZ17"/>
      <c r="FHA17"/>
      <c r="FHB17"/>
      <c r="FHC17"/>
      <c r="FHD17"/>
      <c r="FHE17"/>
      <c r="FHF17"/>
      <c r="FHG17"/>
      <c r="FHH17"/>
      <c r="FHI17"/>
      <c r="FHJ17"/>
      <c r="FHK17"/>
      <c r="FHL17"/>
      <c r="FHM17"/>
      <c r="FHN17"/>
      <c r="FHO17"/>
      <c r="FHP17"/>
      <c r="FHQ17"/>
      <c r="FHR17"/>
      <c r="FHS17"/>
      <c r="FHT17"/>
      <c r="FHU17"/>
      <c r="FHV17"/>
      <c r="FHW17"/>
      <c r="FHX17"/>
      <c r="FHY17"/>
      <c r="FHZ17"/>
      <c r="FIA17"/>
      <c r="FIB17"/>
      <c r="FIC17"/>
      <c r="FID17"/>
      <c r="FIE17"/>
      <c r="FIF17"/>
      <c r="FIG17"/>
      <c r="FIH17"/>
      <c r="FII17"/>
      <c r="FIJ17"/>
      <c r="FIK17"/>
      <c r="FIL17"/>
      <c r="FIM17"/>
      <c r="FIN17"/>
      <c r="FIO17"/>
      <c r="FIP17"/>
      <c r="FIQ17"/>
      <c r="FIR17"/>
      <c r="FIS17"/>
      <c r="FIT17"/>
      <c r="FIU17"/>
      <c r="FIV17"/>
      <c r="FIW17"/>
      <c r="FIX17"/>
      <c r="FIY17"/>
      <c r="FIZ17"/>
      <c r="FJA17"/>
      <c r="FJB17"/>
      <c r="FJC17"/>
      <c r="FJD17"/>
      <c r="FJE17"/>
      <c r="FJF17"/>
      <c r="FJG17"/>
      <c r="FJH17"/>
      <c r="FJI17"/>
      <c r="FJJ17"/>
      <c r="FJK17"/>
      <c r="FJL17"/>
      <c r="FJM17"/>
      <c r="FJN17"/>
      <c r="FJO17"/>
      <c r="FJP17"/>
      <c r="FJQ17"/>
      <c r="FJR17"/>
      <c r="FJS17"/>
      <c r="FJT17"/>
      <c r="FJU17"/>
      <c r="FJV17"/>
      <c r="FJW17"/>
      <c r="FJX17"/>
      <c r="FJY17"/>
      <c r="FJZ17"/>
      <c r="FKA17"/>
      <c r="FKB17"/>
      <c r="FKC17"/>
      <c r="FKD17"/>
      <c r="FKE17"/>
      <c r="FKF17"/>
      <c r="FKG17"/>
      <c r="FKH17"/>
      <c r="FKI17"/>
      <c r="FKJ17"/>
      <c r="FKK17"/>
      <c r="FKL17"/>
      <c r="FKM17"/>
      <c r="FKN17"/>
      <c r="FKO17"/>
      <c r="FKP17"/>
      <c r="FKQ17"/>
      <c r="FKR17"/>
      <c r="FKS17"/>
      <c r="FKT17"/>
      <c r="FKU17"/>
      <c r="FKV17"/>
      <c r="FKW17"/>
      <c r="FKX17"/>
      <c r="FKY17"/>
      <c r="FKZ17"/>
      <c r="FLA17"/>
      <c r="FLB17"/>
      <c r="FLC17"/>
      <c r="FLD17"/>
      <c r="FLE17"/>
      <c r="FLF17"/>
      <c r="FLG17"/>
      <c r="FLH17"/>
      <c r="FLI17"/>
      <c r="FLJ17"/>
      <c r="FLK17"/>
      <c r="FLL17"/>
      <c r="FLM17"/>
      <c r="FLN17"/>
      <c r="FLO17"/>
      <c r="FLP17"/>
      <c r="FLQ17"/>
      <c r="FLR17"/>
      <c r="FLS17"/>
      <c r="FLT17"/>
      <c r="FLU17"/>
      <c r="FLV17"/>
      <c r="FLW17"/>
      <c r="FLX17"/>
      <c r="FLY17"/>
      <c r="FLZ17"/>
      <c r="FMA17"/>
      <c r="FMB17"/>
      <c r="FMC17"/>
      <c r="FMD17"/>
      <c r="FME17"/>
      <c r="FMF17"/>
      <c r="FMG17"/>
      <c r="FMH17"/>
      <c r="FMI17"/>
      <c r="FMJ17"/>
      <c r="FMK17"/>
      <c r="FML17"/>
      <c r="FMM17"/>
      <c r="FMN17"/>
      <c r="FMO17"/>
      <c r="FMP17"/>
      <c r="FMQ17"/>
      <c r="FMR17"/>
      <c r="FMS17"/>
      <c r="FMT17"/>
      <c r="FMU17"/>
      <c r="FMV17"/>
      <c r="FMW17"/>
      <c r="FMX17"/>
      <c r="FMY17"/>
      <c r="FMZ17"/>
      <c r="FNA17"/>
      <c r="FNB17"/>
      <c r="FNC17"/>
      <c r="FND17"/>
      <c r="FNE17"/>
      <c r="FNF17"/>
      <c r="FNG17"/>
      <c r="FNH17"/>
      <c r="FNI17"/>
      <c r="FNJ17"/>
      <c r="FNK17"/>
      <c r="FNL17"/>
      <c r="FNM17"/>
      <c r="FNN17"/>
      <c r="FNO17"/>
      <c r="FNP17"/>
      <c r="FNQ17"/>
      <c r="FNR17"/>
      <c r="FNS17"/>
      <c r="FNT17"/>
      <c r="FNU17"/>
      <c r="FNV17"/>
      <c r="FNW17"/>
      <c r="FNX17"/>
      <c r="FNY17"/>
      <c r="FNZ17"/>
      <c r="FOA17"/>
      <c r="FOB17"/>
      <c r="FOC17"/>
      <c r="FOD17"/>
      <c r="FOE17"/>
      <c r="FOF17"/>
      <c r="FOG17"/>
      <c r="FOH17"/>
      <c r="FOI17"/>
      <c r="FOJ17"/>
      <c r="FOK17"/>
      <c r="FOL17"/>
      <c r="FOM17"/>
      <c r="FON17"/>
      <c r="FOO17"/>
      <c r="FOP17"/>
      <c r="FOQ17"/>
      <c r="FOR17"/>
      <c r="FOS17"/>
      <c r="FOT17"/>
      <c r="FOU17"/>
      <c r="FOV17"/>
      <c r="FOW17"/>
      <c r="FOX17"/>
      <c r="FOY17"/>
      <c r="FOZ17"/>
      <c r="FPA17"/>
      <c r="FPB17"/>
      <c r="FPC17"/>
      <c r="FPD17"/>
      <c r="FPE17"/>
      <c r="FPF17"/>
      <c r="FPG17"/>
      <c r="FPH17"/>
      <c r="FPI17"/>
      <c r="FPJ17"/>
      <c r="FPK17"/>
      <c r="FPL17"/>
      <c r="FPM17"/>
      <c r="FPN17"/>
      <c r="FPO17"/>
      <c r="FPP17"/>
      <c r="FPQ17"/>
      <c r="FPR17"/>
      <c r="FPS17"/>
      <c r="FPT17"/>
      <c r="FPU17"/>
      <c r="FPV17"/>
      <c r="FPW17"/>
      <c r="FPX17"/>
      <c r="FPY17"/>
      <c r="FPZ17"/>
      <c r="FQA17"/>
      <c r="FQB17"/>
      <c r="FQC17"/>
      <c r="FQD17"/>
      <c r="FQE17"/>
      <c r="FQF17"/>
      <c r="FQG17"/>
      <c r="FQH17"/>
      <c r="FQI17"/>
      <c r="FQJ17"/>
      <c r="FQK17"/>
      <c r="FQL17"/>
      <c r="FQM17"/>
      <c r="FQN17"/>
      <c r="FQO17"/>
      <c r="FQP17"/>
      <c r="FQQ17"/>
      <c r="FQR17"/>
      <c r="FQS17"/>
      <c r="FQT17"/>
      <c r="FQU17"/>
      <c r="FQV17"/>
      <c r="FQW17"/>
      <c r="FQX17"/>
      <c r="FQY17"/>
      <c r="FQZ17"/>
      <c r="FRA17"/>
      <c r="FRB17"/>
      <c r="FRC17"/>
      <c r="FRD17"/>
      <c r="FRE17"/>
      <c r="FRF17"/>
      <c r="FRG17"/>
      <c r="FRH17"/>
      <c r="FRI17"/>
      <c r="FRJ17"/>
      <c r="FRK17"/>
      <c r="FRL17"/>
      <c r="FRM17"/>
      <c r="FRN17"/>
      <c r="FRO17"/>
      <c r="FRP17"/>
      <c r="FRQ17"/>
      <c r="FRR17"/>
      <c r="FRS17"/>
      <c r="FRT17"/>
      <c r="FRU17"/>
      <c r="FRV17"/>
      <c r="FRW17"/>
      <c r="FRX17"/>
      <c r="FRY17"/>
      <c r="FRZ17"/>
      <c r="FSA17"/>
      <c r="FSB17"/>
      <c r="FSC17"/>
      <c r="FSD17"/>
      <c r="FSE17"/>
      <c r="FSF17"/>
      <c r="FSG17"/>
      <c r="FSH17"/>
      <c r="FSI17"/>
      <c r="FSJ17"/>
      <c r="FSK17"/>
      <c r="FSL17"/>
      <c r="FSM17"/>
      <c r="FSN17"/>
      <c r="FSO17"/>
      <c r="FSP17"/>
      <c r="FSQ17"/>
      <c r="FSR17"/>
      <c r="FSS17"/>
      <c r="FST17"/>
      <c r="FSU17"/>
      <c r="FSV17"/>
      <c r="FSW17"/>
      <c r="FSX17"/>
      <c r="FSY17"/>
      <c r="FSZ17"/>
      <c r="FTA17"/>
      <c r="FTB17"/>
      <c r="FTC17"/>
      <c r="FTD17"/>
      <c r="FTE17"/>
      <c r="FTF17"/>
      <c r="FTG17"/>
      <c r="FTH17"/>
      <c r="FTI17"/>
      <c r="FTJ17"/>
      <c r="FTK17"/>
      <c r="FTL17"/>
      <c r="FTM17"/>
      <c r="FTN17"/>
      <c r="FTO17"/>
      <c r="FTP17"/>
      <c r="FTQ17"/>
      <c r="FTR17"/>
      <c r="FTS17"/>
      <c r="FTT17"/>
      <c r="FTU17"/>
      <c r="FTV17"/>
      <c r="FTW17"/>
      <c r="FTX17"/>
      <c r="FTY17"/>
      <c r="FTZ17"/>
      <c r="FUA17"/>
      <c r="FUB17"/>
      <c r="FUC17"/>
      <c r="FUD17"/>
      <c r="FUE17"/>
      <c r="FUF17"/>
      <c r="FUG17"/>
      <c r="FUH17"/>
      <c r="FUI17"/>
      <c r="FUJ17"/>
      <c r="FUK17"/>
      <c r="FUL17"/>
      <c r="FUM17"/>
      <c r="FUN17"/>
      <c r="FUO17"/>
      <c r="FUP17"/>
      <c r="FUQ17"/>
      <c r="FUR17"/>
      <c r="FUS17"/>
      <c r="FUT17"/>
      <c r="FUU17"/>
      <c r="FUV17"/>
      <c r="FUW17"/>
      <c r="FUX17"/>
      <c r="FUY17"/>
      <c r="FUZ17"/>
      <c r="FVA17"/>
      <c r="FVB17"/>
      <c r="FVC17"/>
      <c r="FVD17"/>
      <c r="FVE17"/>
      <c r="FVF17"/>
      <c r="FVG17"/>
      <c r="FVH17"/>
      <c r="FVI17"/>
      <c r="FVJ17"/>
      <c r="FVK17"/>
      <c r="FVL17"/>
      <c r="FVM17"/>
      <c r="FVN17"/>
      <c r="FVO17"/>
      <c r="FVP17"/>
      <c r="FVQ17"/>
      <c r="FVR17"/>
      <c r="FVS17"/>
      <c r="FVT17"/>
      <c r="FVU17"/>
      <c r="FVV17"/>
      <c r="FVW17"/>
      <c r="FVX17"/>
      <c r="FVY17"/>
      <c r="FVZ17"/>
      <c r="FWA17"/>
      <c r="FWB17"/>
      <c r="FWC17"/>
      <c r="FWD17"/>
      <c r="FWE17"/>
      <c r="FWF17"/>
      <c r="FWG17"/>
      <c r="FWH17"/>
      <c r="FWI17"/>
      <c r="FWJ17"/>
      <c r="FWK17"/>
      <c r="FWL17"/>
      <c r="FWM17"/>
      <c r="FWN17"/>
      <c r="FWO17"/>
      <c r="FWP17"/>
      <c r="FWQ17"/>
      <c r="FWR17"/>
      <c r="FWS17"/>
      <c r="FWT17"/>
      <c r="FWU17"/>
      <c r="FWV17"/>
      <c r="FWW17"/>
      <c r="FWX17"/>
      <c r="FWY17"/>
      <c r="FWZ17"/>
      <c r="FXA17"/>
      <c r="FXB17"/>
      <c r="FXC17"/>
      <c r="FXD17"/>
      <c r="FXE17"/>
      <c r="FXF17"/>
      <c r="FXG17"/>
      <c r="FXH17"/>
      <c r="FXI17"/>
      <c r="FXJ17"/>
      <c r="FXK17"/>
      <c r="FXL17"/>
      <c r="FXM17"/>
      <c r="FXN17"/>
      <c r="FXO17"/>
      <c r="FXP17"/>
      <c r="FXQ17"/>
      <c r="FXR17"/>
      <c r="FXS17"/>
      <c r="FXT17"/>
      <c r="FXU17"/>
      <c r="FXV17"/>
      <c r="FXW17"/>
      <c r="FXX17"/>
      <c r="FXY17"/>
      <c r="FXZ17"/>
      <c r="FYA17"/>
      <c r="FYB17"/>
      <c r="FYC17"/>
      <c r="FYD17"/>
      <c r="FYE17"/>
      <c r="FYF17"/>
      <c r="FYG17"/>
      <c r="FYH17"/>
      <c r="FYI17"/>
      <c r="FYJ17"/>
      <c r="FYK17"/>
      <c r="FYL17"/>
      <c r="FYM17"/>
      <c r="FYN17"/>
      <c r="FYO17"/>
      <c r="FYP17"/>
      <c r="FYQ17"/>
      <c r="FYR17"/>
      <c r="FYS17"/>
      <c r="FYT17"/>
      <c r="FYU17"/>
      <c r="FYV17"/>
      <c r="FYW17"/>
      <c r="FYX17"/>
      <c r="FYY17"/>
      <c r="FYZ17"/>
      <c r="FZA17"/>
      <c r="FZB17"/>
      <c r="FZC17"/>
      <c r="FZD17"/>
      <c r="FZE17"/>
      <c r="FZF17"/>
      <c r="FZG17"/>
      <c r="FZH17"/>
      <c r="FZI17"/>
      <c r="FZJ17"/>
      <c r="FZK17"/>
      <c r="FZL17"/>
      <c r="FZM17"/>
      <c r="FZN17"/>
      <c r="FZO17"/>
      <c r="FZP17"/>
      <c r="FZQ17"/>
      <c r="FZR17"/>
      <c r="FZS17"/>
      <c r="FZT17"/>
      <c r="FZU17"/>
      <c r="FZV17"/>
      <c r="FZW17"/>
      <c r="FZX17"/>
      <c r="FZY17"/>
      <c r="FZZ17"/>
      <c r="GAA17"/>
      <c r="GAB17"/>
      <c r="GAC17"/>
      <c r="GAD17"/>
      <c r="GAE17"/>
      <c r="GAF17"/>
      <c r="GAG17"/>
      <c r="GAH17"/>
      <c r="GAI17"/>
      <c r="GAJ17"/>
      <c r="GAK17"/>
      <c r="GAL17"/>
      <c r="GAM17"/>
      <c r="GAN17"/>
      <c r="GAO17"/>
      <c r="GAP17"/>
      <c r="GAQ17"/>
      <c r="GAR17"/>
      <c r="GAS17"/>
      <c r="GAT17"/>
      <c r="GAU17"/>
      <c r="GAV17"/>
      <c r="GAW17"/>
      <c r="GAX17"/>
      <c r="GAY17"/>
      <c r="GAZ17"/>
      <c r="GBA17"/>
      <c r="GBB17"/>
      <c r="GBC17"/>
      <c r="GBD17"/>
      <c r="GBE17"/>
      <c r="GBF17"/>
      <c r="GBG17"/>
      <c r="GBH17"/>
      <c r="GBI17"/>
      <c r="GBJ17"/>
      <c r="GBK17"/>
      <c r="GBL17"/>
      <c r="GBM17"/>
      <c r="GBN17"/>
      <c r="GBO17"/>
      <c r="GBP17"/>
      <c r="GBQ17"/>
      <c r="GBR17"/>
      <c r="GBS17"/>
      <c r="GBT17"/>
      <c r="GBU17"/>
      <c r="GBV17"/>
      <c r="GBW17"/>
      <c r="GBX17"/>
      <c r="GBY17"/>
      <c r="GBZ17"/>
      <c r="GCA17"/>
      <c r="GCB17"/>
      <c r="GCC17"/>
      <c r="GCD17"/>
      <c r="GCE17"/>
      <c r="GCF17"/>
      <c r="GCG17"/>
      <c r="GCH17"/>
      <c r="GCI17"/>
      <c r="GCJ17"/>
      <c r="GCK17"/>
      <c r="GCL17"/>
      <c r="GCM17"/>
      <c r="GCN17"/>
      <c r="GCO17"/>
      <c r="GCP17"/>
      <c r="GCQ17"/>
      <c r="GCR17"/>
      <c r="GCS17"/>
      <c r="GCT17"/>
      <c r="GCU17"/>
      <c r="GCV17"/>
      <c r="GCW17"/>
      <c r="GCX17"/>
      <c r="GCY17"/>
      <c r="GCZ17"/>
      <c r="GDA17"/>
      <c r="GDB17"/>
      <c r="GDC17"/>
      <c r="GDD17"/>
      <c r="GDE17"/>
      <c r="GDF17"/>
      <c r="GDG17"/>
      <c r="GDH17"/>
      <c r="GDI17"/>
      <c r="GDJ17"/>
      <c r="GDK17"/>
      <c r="GDL17"/>
      <c r="GDM17"/>
      <c r="GDN17"/>
      <c r="GDO17"/>
      <c r="GDP17"/>
      <c r="GDQ17"/>
      <c r="GDR17"/>
      <c r="GDS17"/>
      <c r="GDT17"/>
      <c r="GDU17"/>
      <c r="GDV17"/>
      <c r="GDW17"/>
      <c r="GDX17"/>
      <c r="GDY17"/>
      <c r="GDZ17"/>
      <c r="GEA17"/>
      <c r="GEB17"/>
      <c r="GEC17"/>
      <c r="GED17"/>
      <c r="GEE17"/>
      <c r="GEF17"/>
      <c r="GEG17"/>
      <c r="GEH17"/>
      <c r="GEI17"/>
      <c r="GEJ17"/>
      <c r="GEK17"/>
      <c r="GEL17"/>
      <c r="GEM17"/>
      <c r="GEN17"/>
      <c r="GEO17"/>
      <c r="GEP17"/>
      <c r="GEQ17"/>
      <c r="GER17"/>
      <c r="GES17"/>
      <c r="GET17"/>
      <c r="GEU17"/>
      <c r="GEV17"/>
      <c r="GEW17"/>
      <c r="GEX17"/>
      <c r="GEY17"/>
      <c r="GEZ17"/>
      <c r="GFA17"/>
      <c r="GFB17"/>
      <c r="GFC17"/>
      <c r="GFD17"/>
      <c r="GFE17"/>
      <c r="GFF17"/>
      <c r="GFG17"/>
      <c r="GFH17"/>
      <c r="GFI17"/>
      <c r="GFJ17"/>
      <c r="GFK17"/>
      <c r="GFL17"/>
      <c r="GFM17"/>
      <c r="GFN17"/>
      <c r="GFO17"/>
      <c r="GFP17"/>
      <c r="GFQ17"/>
      <c r="GFR17"/>
      <c r="GFS17"/>
      <c r="GFT17"/>
      <c r="GFU17"/>
      <c r="GFV17"/>
      <c r="GFW17"/>
      <c r="GFX17"/>
      <c r="GFY17"/>
      <c r="GFZ17"/>
      <c r="GGA17"/>
      <c r="GGB17"/>
      <c r="GGC17"/>
      <c r="GGD17"/>
      <c r="GGE17"/>
      <c r="GGF17"/>
      <c r="GGG17"/>
      <c r="GGH17"/>
      <c r="GGI17"/>
      <c r="GGJ17"/>
      <c r="GGK17"/>
      <c r="GGL17"/>
      <c r="GGM17"/>
      <c r="GGN17"/>
      <c r="GGO17"/>
      <c r="GGP17"/>
      <c r="GGQ17"/>
      <c r="GGR17"/>
      <c r="GGS17"/>
      <c r="GGT17"/>
      <c r="GGU17"/>
      <c r="GGV17"/>
      <c r="GGW17"/>
      <c r="GGX17"/>
      <c r="GGY17"/>
      <c r="GGZ17"/>
      <c r="GHA17"/>
      <c r="GHB17"/>
      <c r="GHC17"/>
      <c r="GHD17"/>
      <c r="GHE17"/>
      <c r="GHF17"/>
      <c r="GHG17"/>
      <c r="GHH17"/>
      <c r="GHI17"/>
      <c r="GHJ17"/>
      <c r="GHK17"/>
      <c r="GHL17"/>
      <c r="GHM17"/>
      <c r="GHN17"/>
      <c r="GHO17"/>
      <c r="GHP17"/>
      <c r="GHQ17"/>
      <c r="GHR17"/>
      <c r="GHS17"/>
      <c r="GHT17"/>
      <c r="GHU17"/>
      <c r="GHV17"/>
      <c r="GHW17"/>
      <c r="GHX17"/>
      <c r="GHY17"/>
      <c r="GHZ17"/>
      <c r="GIA17"/>
      <c r="GIB17"/>
      <c r="GIC17"/>
      <c r="GID17"/>
      <c r="GIE17"/>
      <c r="GIF17"/>
      <c r="GIG17"/>
      <c r="GIH17"/>
      <c r="GII17"/>
      <c r="GIJ17"/>
      <c r="GIK17"/>
      <c r="GIL17"/>
      <c r="GIM17"/>
      <c r="GIN17"/>
      <c r="GIO17"/>
      <c r="GIP17"/>
      <c r="GIQ17"/>
      <c r="GIR17"/>
      <c r="GIS17"/>
      <c r="GIT17"/>
      <c r="GIU17"/>
      <c r="GIV17"/>
      <c r="GIW17"/>
      <c r="GIX17"/>
      <c r="GIY17"/>
      <c r="GIZ17"/>
      <c r="GJA17"/>
      <c r="GJB17"/>
      <c r="GJC17"/>
      <c r="GJD17"/>
      <c r="GJE17"/>
      <c r="GJF17"/>
      <c r="GJG17"/>
      <c r="GJH17"/>
      <c r="GJI17"/>
      <c r="GJJ17"/>
      <c r="GJK17"/>
      <c r="GJL17"/>
      <c r="GJM17"/>
      <c r="GJN17"/>
      <c r="GJO17"/>
      <c r="GJP17"/>
      <c r="GJQ17"/>
      <c r="GJR17"/>
      <c r="GJS17"/>
      <c r="GJT17"/>
      <c r="GJU17"/>
      <c r="GJV17"/>
      <c r="GJW17"/>
      <c r="GJX17"/>
      <c r="GJY17"/>
      <c r="GJZ17"/>
      <c r="GKA17"/>
      <c r="GKB17"/>
      <c r="GKC17"/>
      <c r="GKD17"/>
      <c r="GKE17"/>
      <c r="GKF17"/>
      <c r="GKG17"/>
      <c r="GKH17"/>
      <c r="GKI17"/>
      <c r="GKJ17"/>
      <c r="GKK17"/>
      <c r="GKL17"/>
      <c r="GKM17"/>
      <c r="GKN17"/>
      <c r="GKO17"/>
      <c r="GKP17"/>
      <c r="GKQ17"/>
      <c r="GKR17"/>
      <c r="GKS17"/>
      <c r="GKT17"/>
      <c r="GKU17"/>
      <c r="GKV17"/>
      <c r="GKW17"/>
      <c r="GKX17"/>
      <c r="GKY17"/>
      <c r="GKZ17"/>
      <c r="GLA17"/>
      <c r="GLB17"/>
      <c r="GLC17"/>
      <c r="GLD17"/>
      <c r="GLE17"/>
      <c r="GLF17"/>
      <c r="GLG17"/>
      <c r="GLH17"/>
      <c r="GLI17"/>
      <c r="GLJ17"/>
      <c r="GLK17"/>
      <c r="GLL17"/>
      <c r="GLM17"/>
      <c r="GLN17"/>
      <c r="GLO17"/>
      <c r="GLP17"/>
      <c r="GLQ17"/>
      <c r="GLR17"/>
      <c r="GLS17"/>
      <c r="GLT17"/>
      <c r="GLU17"/>
      <c r="GLV17"/>
      <c r="GLW17"/>
      <c r="GLX17"/>
      <c r="GLY17"/>
      <c r="GLZ17"/>
      <c r="GMA17"/>
      <c r="GMB17"/>
      <c r="GMC17"/>
      <c r="GMD17"/>
      <c r="GME17"/>
      <c r="GMF17"/>
      <c r="GMG17"/>
      <c r="GMH17"/>
      <c r="GMI17"/>
      <c r="GMJ17"/>
      <c r="GMK17"/>
      <c r="GML17"/>
      <c r="GMM17"/>
      <c r="GMN17"/>
      <c r="GMO17"/>
      <c r="GMP17"/>
      <c r="GMQ17"/>
      <c r="GMR17"/>
      <c r="GMS17"/>
      <c r="GMT17"/>
      <c r="GMU17"/>
      <c r="GMV17"/>
      <c r="GMW17"/>
      <c r="GMX17"/>
      <c r="GMY17"/>
      <c r="GMZ17"/>
      <c r="GNA17"/>
      <c r="GNB17"/>
      <c r="GNC17"/>
      <c r="GND17"/>
      <c r="GNE17"/>
      <c r="GNF17"/>
      <c r="GNG17"/>
      <c r="GNH17"/>
      <c r="GNI17"/>
      <c r="GNJ17"/>
      <c r="GNK17"/>
      <c r="GNL17"/>
      <c r="GNM17"/>
      <c r="GNN17"/>
      <c r="GNO17"/>
      <c r="GNP17"/>
      <c r="GNQ17"/>
      <c r="GNR17"/>
      <c r="GNS17"/>
      <c r="GNT17"/>
      <c r="GNU17"/>
      <c r="GNV17"/>
      <c r="GNW17"/>
      <c r="GNX17"/>
      <c r="GNY17"/>
      <c r="GNZ17"/>
      <c r="GOA17"/>
      <c r="GOB17"/>
      <c r="GOC17"/>
      <c r="GOD17"/>
      <c r="GOE17"/>
      <c r="GOF17"/>
      <c r="GOG17"/>
      <c r="GOH17"/>
      <c r="GOI17"/>
      <c r="GOJ17"/>
      <c r="GOK17"/>
      <c r="GOL17"/>
      <c r="GOM17"/>
      <c r="GON17"/>
      <c r="GOO17"/>
      <c r="GOP17"/>
      <c r="GOQ17"/>
      <c r="GOR17"/>
      <c r="GOS17"/>
      <c r="GOT17"/>
      <c r="GOU17"/>
      <c r="GOV17"/>
      <c r="GOW17"/>
      <c r="GOX17"/>
      <c r="GOY17"/>
      <c r="GOZ17"/>
      <c r="GPA17"/>
      <c r="GPB17"/>
      <c r="GPC17"/>
      <c r="GPD17"/>
      <c r="GPE17"/>
      <c r="GPF17"/>
      <c r="GPG17"/>
      <c r="GPH17"/>
      <c r="GPI17"/>
      <c r="GPJ17"/>
      <c r="GPK17"/>
      <c r="GPL17"/>
      <c r="GPM17"/>
      <c r="GPN17"/>
      <c r="GPO17"/>
      <c r="GPP17"/>
      <c r="GPQ17"/>
      <c r="GPR17"/>
      <c r="GPS17"/>
      <c r="GPT17"/>
      <c r="GPU17"/>
      <c r="GPV17"/>
      <c r="GPW17"/>
      <c r="GPX17"/>
      <c r="GPY17"/>
      <c r="GPZ17"/>
      <c r="GQA17"/>
      <c r="GQB17"/>
      <c r="GQC17"/>
      <c r="GQD17"/>
      <c r="GQE17"/>
      <c r="GQF17"/>
      <c r="GQG17"/>
      <c r="GQH17"/>
      <c r="GQI17"/>
      <c r="GQJ17"/>
      <c r="GQK17"/>
      <c r="GQL17"/>
      <c r="GQM17"/>
      <c r="GQN17"/>
      <c r="GQO17"/>
      <c r="GQP17"/>
      <c r="GQQ17"/>
      <c r="GQR17"/>
      <c r="GQS17"/>
      <c r="GQT17"/>
      <c r="GQU17"/>
      <c r="GQV17"/>
      <c r="GQW17"/>
      <c r="GQX17"/>
      <c r="GQY17"/>
      <c r="GQZ17"/>
      <c r="GRA17"/>
      <c r="GRB17"/>
      <c r="GRC17"/>
      <c r="GRD17"/>
      <c r="GRE17"/>
      <c r="GRF17"/>
      <c r="GRG17"/>
      <c r="GRH17"/>
      <c r="GRI17"/>
      <c r="GRJ17"/>
      <c r="GRK17"/>
      <c r="GRL17"/>
      <c r="GRM17"/>
      <c r="GRN17"/>
      <c r="GRO17"/>
      <c r="GRP17"/>
      <c r="GRQ17"/>
      <c r="GRR17"/>
      <c r="GRS17"/>
      <c r="GRT17"/>
      <c r="GRU17"/>
      <c r="GRV17"/>
      <c r="GRW17"/>
      <c r="GRX17"/>
      <c r="GRY17"/>
      <c r="GRZ17"/>
      <c r="GSA17"/>
      <c r="GSB17"/>
      <c r="GSC17"/>
      <c r="GSD17"/>
      <c r="GSE17"/>
      <c r="GSF17"/>
      <c r="GSG17"/>
      <c r="GSH17"/>
      <c r="GSI17"/>
      <c r="GSJ17"/>
      <c r="GSK17"/>
      <c r="GSL17"/>
      <c r="GSM17"/>
      <c r="GSN17"/>
      <c r="GSO17"/>
      <c r="GSP17"/>
      <c r="GSQ17"/>
      <c r="GSR17"/>
      <c r="GSS17"/>
      <c r="GST17"/>
      <c r="GSU17"/>
      <c r="GSV17"/>
      <c r="GSW17"/>
      <c r="GSX17"/>
      <c r="GSY17"/>
      <c r="GSZ17"/>
      <c r="GTA17"/>
      <c r="GTB17"/>
      <c r="GTC17"/>
      <c r="GTD17"/>
      <c r="GTE17"/>
      <c r="GTF17"/>
      <c r="GTG17"/>
      <c r="GTH17"/>
      <c r="GTI17"/>
      <c r="GTJ17"/>
      <c r="GTK17"/>
      <c r="GTL17"/>
      <c r="GTM17"/>
      <c r="GTN17"/>
      <c r="GTO17"/>
      <c r="GTP17"/>
      <c r="GTQ17"/>
      <c r="GTR17"/>
      <c r="GTS17"/>
      <c r="GTT17"/>
      <c r="GTU17"/>
      <c r="GTV17"/>
      <c r="GTW17"/>
      <c r="GTX17"/>
      <c r="GTY17"/>
      <c r="GTZ17"/>
      <c r="GUA17"/>
      <c r="GUB17"/>
      <c r="GUC17"/>
      <c r="GUD17"/>
      <c r="GUE17"/>
      <c r="GUF17"/>
      <c r="GUG17"/>
      <c r="GUH17"/>
      <c r="GUI17"/>
      <c r="GUJ17"/>
      <c r="GUK17"/>
      <c r="GUL17"/>
      <c r="GUM17"/>
      <c r="GUN17"/>
      <c r="GUO17"/>
      <c r="GUP17"/>
      <c r="GUQ17"/>
      <c r="GUR17"/>
      <c r="GUS17"/>
      <c r="GUT17"/>
      <c r="GUU17"/>
      <c r="GUV17"/>
      <c r="GUW17"/>
      <c r="GUX17"/>
      <c r="GUY17"/>
      <c r="GUZ17"/>
      <c r="GVA17"/>
      <c r="GVB17"/>
      <c r="GVC17"/>
      <c r="GVD17"/>
      <c r="GVE17"/>
      <c r="GVF17"/>
      <c r="GVG17"/>
      <c r="GVH17"/>
      <c r="GVI17"/>
      <c r="GVJ17"/>
      <c r="GVK17"/>
      <c r="GVL17"/>
      <c r="GVM17"/>
      <c r="GVN17"/>
      <c r="GVO17"/>
      <c r="GVP17"/>
      <c r="GVQ17"/>
      <c r="GVR17"/>
      <c r="GVS17"/>
      <c r="GVT17"/>
      <c r="GVU17"/>
      <c r="GVV17"/>
      <c r="GVW17"/>
      <c r="GVX17"/>
      <c r="GVY17"/>
      <c r="GVZ17"/>
      <c r="GWA17"/>
      <c r="GWB17"/>
      <c r="GWC17"/>
      <c r="GWD17"/>
      <c r="GWE17"/>
      <c r="GWF17"/>
      <c r="GWG17"/>
      <c r="GWH17"/>
      <c r="GWI17"/>
      <c r="GWJ17"/>
      <c r="GWK17"/>
      <c r="GWL17"/>
      <c r="GWM17"/>
      <c r="GWN17"/>
      <c r="GWO17"/>
      <c r="GWP17"/>
      <c r="GWQ17"/>
      <c r="GWR17"/>
      <c r="GWS17"/>
      <c r="GWT17"/>
      <c r="GWU17"/>
      <c r="GWV17"/>
      <c r="GWW17"/>
      <c r="GWX17"/>
      <c r="GWY17"/>
      <c r="GWZ17"/>
      <c r="GXA17"/>
      <c r="GXB17"/>
      <c r="GXC17"/>
      <c r="GXD17"/>
      <c r="GXE17"/>
      <c r="GXF17"/>
      <c r="GXG17"/>
      <c r="GXH17"/>
      <c r="GXI17"/>
      <c r="GXJ17"/>
      <c r="GXK17"/>
      <c r="GXL17"/>
      <c r="GXM17"/>
      <c r="GXN17"/>
      <c r="GXO17"/>
      <c r="GXP17"/>
      <c r="GXQ17"/>
      <c r="GXR17"/>
      <c r="GXS17"/>
      <c r="GXT17"/>
      <c r="GXU17"/>
      <c r="GXV17"/>
      <c r="GXW17"/>
      <c r="GXX17"/>
      <c r="GXY17"/>
      <c r="GXZ17"/>
      <c r="GYA17"/>
      <c r="GYB17"/>
      <c r="GYC17"/>
      <c r="GYD17"/>
      <c r="GYE17"/>
      <c r="GYF17"/>
      <c r="GYG17"/>
      <c r="GYH17"/>
      <c r="GYI17"/>
      <c r="GYJ17"/>
      <c r="GYK17"/>
      <c r="GYL17"/>
      <c r="GYM17"/>
      <c r="GYN17"/>
      <c r="GYO17"/>
      <c r="GYP17"/>
      <c r="GYQ17"/>
      <c r="GYR17"/>
      <c r="GYS17"/>
      <c r="GYT17"/>
      <c r="GYU17"/>
      <c r="GYV17"/>
      <c r="GYW17"/>
      <c r="GYX17"/>
      <c r="GYY17"/>
      <c r="GYZ17"/>
      <c r="GZA17"/>
      <c r="GZB17"/>
      <c r="GZC17"/>
      <c r="GZD17"/>
      <c r="GZE17"/>
      <c r="GZF17"/>
      <c r="GZG17"/>
      <c r="GZH17"/>
      <c r="GZI17"/>
      <c r="GZJ17"/>
      <c r="GZK17"/>
      <c r="GZL17"/>
      <c r="GZM17"/>
      <c r="GZN17"/>
      <c r="GZO17"/>
      <c r="GZP17"/>
      <c r="GZQ17"/>
      <c r="GZR17"/>
      <c r="GZS17"/>
      <c r="GZT17"/>
      <c r="GZU17"/>
      <c r="GZV17"/>
      <c r="GZW17"/>
      <c r="GZX17"/>
      <c r="GZY17"/>
      <c r="GZZ17"/>
      <c r="HAA17"/>
      <c r="HAB17"/>
      <c r="HAC17"/>
      <c r="HAD17"/>
      <c r="HAE17"/>
      <c r="HAF17"/>
      <c r="HAG17"/>
      <c r="HAH17"/>
      <c r="HAI17"/>
      <c r="HAJ17"/>
      <c r="HAK17"/>
      <c r="HAL17"/>
      <c r="HAM17"/>
      <c r="HAN17"/>
      <c r="HAO17"/>
      <c r="HAP17"/>
      <c r="HAQ17"/>
      <c r="HAR17"/>
      <c r="HAS17"/>
      <c r="HAT17"/>
      <c r="HAU17"/>
      <c r="HAV17"/>
      <c r="HAW17"/>
      <c r="HAX17"/>
      <c r="HAY17"/>
      <c r="HAZ17"/>
      <c r="HBA17"/>
      <c r="HBB17"/>
      <c r="HBC17"/>
      <c r="HBD17"/>
      <c r="HBE17"/>
      <c r="HBF17"/>
      <c r="HBG17"/>
      <c r="HBH17"/>
      <c r="HBI17"/>
      <c r="HBJ17"/>
      <c r="HBK17"/>
      <c r="HBL17"/>
      <c r="HBM17"/>
      <c r="HBN17"/>
      <c r="HBO17"/>
      <c r="HBP17"/>
      <c r="HBQ17"/>
      <c r="HBR17"/>
      <c r="HBS17"/>
      <c r="HBT17"/>
      <c r="HBU17"/>
      <c r="HBV17"/>
      <c r="HBW17"/>
      <c r="HBX17"/>
      <c r="HBY17"/>
      <c r="HBZ17"/>
      <c r="HCA17"/>
      <c r="HCB17"/>
      <c r="HCC17"/>
      <c r="HCD17"/>
      <c r="HCE17"/>
      <c r="HCF17"/>
      <c r="HCG17"/>
      <c r="HCH17"/>
      <c r="HCI17"/>
      <c r="HCJ17"/>
      <c r="HCK17"/>
      <c r="HCL17"/>
      <c r="HCM17"/>
      <c r="HCN17"/>
      <c r="HCO17"/>
      <c r="HCP17"/>
      <c r="HCQ17"/>
      <c r="HCR17"/>
      <c r="HCS17"/>
      <c r="HCT17"/>
      <c r="HCU17"/>
      <c r="HCV17"/>
      <c r="HCW17"/>
      <c r="HCX17"/>
      <c r="HCY17"/>
      <c r="HCZ17"/>
      <c r="HDA17"/>
      <c r="HDB17"/>
      <c r="HDC17"/>
      <c r="HDD17"/>
      <c r="HDE17"/>
      <c r="HDF17"/>
      <c r="HDG17"/>
      <c r="HDH17"/>
      <c r="HDI17"/>
      <c r="HDJ17"/>
      <c r="HDK17"/>
      <c r="HDL17"/>
      <c r="HDM17"/>
      <c r="HDN17"/>
      <c r="HDO17"/>
      <c r="HDP17"/>
      <c r="HDQ17"/>
      <c r="HDR17"/>
      <c r="HDS17"/>
      <c r="HDT17"/>
      <c r="HDU17"/>
      <c r="HDV17"/>
      <c r="HDW17"/>
      <c r="HDX17"/>
      <c r="HDY17"/>
      <c r="HDZ17"/>
      <c r="HEA17"/>
      <c r="HEB17"/>
      <c r="HEC17"/>
      <c r="HED17"/>
      <c r="HEE17"/>
      <c r="HEF17"/>
      <c r="HEG17"/>
      <c r="HEH17"/>
      <c r="HEI17"/>
      <c r="HEJ17"/>
      <c r="HEK17"/>
      <c r="HEL17"/>
      <c r="HEM17"/>
      <c r="HEN17"/>
      <c r="HEO17"/>
      <c r="HEP17"/>
      <c r="HEQ17"/>
      <c r="HER17"/>
      <c r="HES17"/>
      <c r="HET17"/>
      <c r="HEU17"/>
      <c r="HEV17"/>
      <c r="HEW17"/>
      <c r="HEX17"/>
      <c r="HEY17"/>
      <c r="HEZ17"/>
      <c r="HFA17"/>
      <c r="HFB17"/>
      <c r="HFC17"/>
      <c r="HFD17"/>
      <c r="HFE17"/>
      <c r="HFF17"/>
      <c r="HFG17"/>
      <c r="HFH17"/>
      <c r="HFI17"/>
      <c r="HFJ17"/>
      <c r="HFK17"/>
      <c r="HFL17"/>
      <c r="HFM17"/>
      <c r="HFN17"/>
      <c r="HFO17"/>
      <c r="HFP17"/>
      <c r="HFQ17"/>
      <c r="HFR17"/>
      <c r="HFS17"/>
      <c r="HFT17"/>
      <c r="HFU17"/>
      <c r="HFV17"/>
      <c r="HFW17"/>
      <c r="HFX17"/>
      <c r="HFY17"/>
      <c r="HFZ17"/>
      <c r="HGA17"/>
      <c r="HGB17"/>
      <c r="HGC17"/>
      <c r="HGD17"/>
      <c r="HGE17"/>
      <c r="HGF17"/>
      <c r="HGG17"/>
      <c r="HGH17"/>
      <c r="HGI17"/>
      <c r="HGJ17"/>
      <c r="HGK17"/>
      <c r="HGL17"/>
      <c r="HGM17"/>
      <c r="HGN17"/>
      <c r="HGO17"/>
      <c r="HGP17"/>
      <c r="HGQ17"/>
      <c r="HGR17"/>
      <c r="HGS17"/>
      <c r="HGT17"/>
      <c r="HGU17"/>
      <c r="HGV17"/>
      <c r="HGW17"/>
      <c r="HGX17"/>
      <c r="HGY17"/>
      <c r="HGZ17"/>
      <c r="HHA17"/>
      <c r="HHB17"/>
      <c r="HHC17"/>
      <c r="HHD17"/>
      <c r="HHE17"/>
      <c r="HHF17"/>
      <c r="HHG17"/>
      <c r="HHH17"/>
      <c r="HHI17"/>
      <c r="HHJ17"/>
      <c r="HHK17"/>
      <c r="HHL17"/>
      <c r="HHM17"/>
      <c r="HHN17"/>
      <c r="HHO17"/>
      <c r="HHP17"/>
      <c r="HHQ17"/>
      <c r="HHR17"/>
      <c r="HHS17"/>
      <c r="HHT17"/>
      <c r="HHU17"/>
      <c r="HHV17"/>
      <c r="HHW17"/>
      <c r="HHX17"/>
      <c r="HHY17"/>
      <c r="HHZ17"/>
      <c r="HIA17"/>
      <c r="HIB17"/>
      <c r="HIC17"/>
      <c r="HID17"/>
      <c r="HIE17"/>
      <c r="HIF17"/>
      <c r="HIG17"/>
      <c r="HIH17"/>
      <c r="HII17"/>
      <c r="HIJ17"/>
      <c r="HIK17"/>
      <c r="HIL17"/>
      <c r="HIM17"/>
      <c r="HIN17"/>
      <c r="HIO17"/>
      <c r="HIP17"/>
      <c r="HIQ17"/>
      <c r="HIR17"/>
      <c r="HIS17"/>
      <c r="HIT17"/>
      <c r="HIU17"/>
      <c r="HIV17"/>
      <c r="HIW17"/>
      <c r="HIX17"/>
      <c r="HIY17"/>
      <c r="HIZ17"/>
      <c r="HJA17"/>
      <c r="HJB17"/>
      <c r="HJC17"/>
      <c r="HJD17"/>
      <c r="HJE17"/>
      <c r="HJF17"/>
      <c r="HJG17"/>
      <c r="HJH17"/>
      <c r="HJI17"/>
      <c r="HJJ17"/>
      <c r="HJK17"/>
      <c r="HJL17"/>
      <c r="HJM17"/>
      <c r="HJN17"/>
      <c r="HJO17"/>
      <c r="HJP17"/>
      <c r="HJQ17"/>
      <c r="HJR17"/>
      <c r="HJS17"/>
      <c r="HJT17"/>
      <c r="HJU17"/>
      <c r="HJV17"/>
      <c r="HJW17"/>
      <c r="HJX17"/>
      <c r="HJY17"/>
      <c r="HJZ17"/>
      <c r="HKA17"/>
      <c r="HKB17"/>
      <c r="HKC17"/>
      <c r="HKD17"/>
      <c r="HKE17"/>
      <c r="HKF17"/>
      <c r="HKG17"/>
      <c r="HKH17"/>
      <c r="HKI17"/>
      <c r="HKJ17"/>
      <c r="HKK17"/>
      <c r="HKL17"/>
      <c r="HKM17"/>
      <c r="HKN17"/>
      <c r="HKO17"/>
      <c r="HKP17"/>
      <c r="HKQ17"/>
      <c r="HKR17"/>
      <c r="HKS17"/>
      <c r="HKT17"/>
      <c r="HKU17"/>
      <c r="HKV17"/>
      <c r="HKW17"/>
      <c r="HKX17"/>
      <c r="HKY17"/>
      <c r="HKZ17"/>
      <c r="HLA17"/>
      <c r="HLB17"/>
      <c r="HLC17"/>
      <c r="HLD17"/>
      <c r="HLE17"/>
      <c r="HLF17"/>
      <c r="HLG17"/>
      <c r="HLH17"/>
      <c r="HLI17"/>
      <c r="HLJ17"/>
      <c r="HLK17"/>
      <c r="HLL17"/>
      <c r="HLM17"/>
      <c r="HLN17"/>
      <c r="HLO17"/>
      <c r="HLP17"/>
      <c r="HLQ17"/>
      <c r="HLR17"/>
      <c r="HLS17"/>
      <c r="HLT17"/>
      <c r="HLU17"/>
      <c r="HLV17"/>
      <c r="HLW17"/>
      <c r="HLX17"/>
      <c r="HLY17"/>
      <c r="HLZ17"/>
      <c r="HMA17"/>
      <c r="HMB17"/>
      <c r="HMC17"/>
      <c r="HMD17"/>
      <c r="HME17"/>
      <c r="HMF17"/>
      <c r="HMG17"/>
      <c r="HMH17"/>
      <c r="HMI17"/>
      <c r="HMJ17"/>
      <c r="HMK17"/>
      <c r="HML17"/>
      <c r="HMM17"/>
      <c r="HMN17"/>
      <c r="HMO17"/>
      <c r="HMP17"/>
      <c r="HMQ17"/>
      <c r="HMR17"/>
      <c r="HMS17"/>
      <c r="HMT17"/>
      <c r="HMU17"/>
      <c r="HMV17"/>
      <c r="HMW17"/>
      <c r="HMX17"/>
      <c r="HMY17"/>
      <c r="HMZ17"/>
      <c r="HNA17"/>
      <c r="HNB17"/>
      <c r="HNC17"/>
      <c r="HND17"/>
      <c r="HNE17"/>
      <c r="HNF17"/>
      <c r="HNG17"/>
      <c r="HNH17"/>
      <c r="HNI17"/>
      <c r="HNJ17"/>
      <c r="HNK17"/>
      <c r="HNL17"/>
      <c r="HNM17"/>
      <c r="HNN17"/>
      <c r="HNO17"/>
      <c r="HNP17"/>
      <c r="HNQ17"/>
      <c r="HNR17"/>
      <c r="HNS17"/>
      <c r="HNT17"/>
      <c r="HNU17"/>
      <c r="HNV17"/>
      <c r="HNW17"/>
      <c r="HNX17"/>
      <c r="HNY17"/>
      <c r="HNZ17"/>
      <c r="HOA17"/>
      <c r="HOB17"/>
      <c r="HOC17"/>
      <c r="HOD17"/>
      <c r="HOE17"/>
      <c r="HOF17"/>
      <c r="HOG17"/>
      <c r="HOH17"/>
      <c r="HOI17"/>
      <c r="HOJ17"/>
      <c r="HOK17"/>
      <c r="HOL17"/>
      <c r="HOM17"/>
      <c r="HON17"/>
      <c r="HOO17"/>
      <c r="HOP17"/>
      <c r="HOQ17"/>
      <c r="HOR17"/>
      <c r="HOS17"/>
      <c r="HOT17"/>
      <c r="HOU17"/>
      <c r="HOV17"/>
      <c r="HOW17"/>
      <c r="HOX17"/>
      <c r="HOY17"/>
      <c r="HOZ17"/>
      <c r="HPA17"/>
      <c r="HPB17"/>
      <c r="HPC17"/>
      <c r="HPD17"/>
      <c r="HPE17"/>
      <c r="HPF17"/>
      <c r="HPG17"/>
      <c r="HPH17"/>
      <c r="HPI17"/>
      <c r="HPJ17"/>
      <c r="HPK17"/>
      <c r="HPL17"/>
      <c r="HPM17"/>
      <c r="HPN17"/>
      <c r="HPO17"/>
      <c r="HPP17"/>
      <c r="HPQ17"/>
      <c r="HPR17"/>
      <c r="HPS17"/>
      <c r="HPT17"/>
      <c r="HPU17"/>
      <c r="HPV17"/>
      <c r="HPW17"/>
      <c r="HPX17"/>
      <c r="HPY17"/>
      <c r="HPZ17"/>
      <c r="HQA17"/>
      <c r="HQB17"/>
      <c r="HQC17"/>
      <c r="HQD17"/>
      <c r="HQE17"/>
      <c r="HQF17"/>
      <c r="HQG17"/>
      <c r="HQH17"/>
      <c r="HQI17"/>
      <c r="HQJ17"/>
      <c r="HQK17"/>
      <c r="HQL17"/>
      <c r="HQM17"/>
      <c r="HQN17"/>
      <c r="HQO17"/>
      <c r="HQP17"/>
      <c r="HQQ17"/>
      <c r="HQR17"/>
      <c r="HQS17"/>
      <c r="HQT17"/>
      <c r="HQU17"/>
      <c r="HQV17"/>
      <c r="HQW17"/>
      <c r="HQX17"/>
      <c r="HQY17"/>
      <c r="HQZ17"/>
      <c r="HRA17"/>
      <c r="HRB17"/>
      <c r="HRC17"/>
      <c r="HRD17"/>
      <c r="HRE17"/>
      <c r="HRF17"/>
      <c r="HRG17"/>
      <c r="HRH17"/>
      <c r="HRI17"/>
      <c r="HRJ17"/>
      <c r="HRK17"/>
      <c r="HRL17"/>
      <c r="HRM17"/>
      <c r="HRN17"/>
      <c r="HRO17"/>
      <c r="HRP17"/>
      <c r="HRQ17"/>
      <c r="HRR17"/>
      <c r="HRS17"/>
      <c r="HRT17"/>
      <c r="HRU17"/>
      <c r="HRV17"/>
      <c r="HRW17"/>
      <c r="HRX17"/>
      <c r="HRY17"/>
      <c r="HRZ17"/>
      <c r="HSA17"/>
      <c r="HSB17"/>
      <c r="HSC17"/>
      <c r="HSD17"/>
      <c r="HSE17"/>
      <c r="HSF17"/>
      <c r="HSG17"/>
      <c r="HSH17"/>
      <c r="HSI17"/>
      <c r="HSJ17"/>
      <c r="HSK17"/>
      <c r="HSL17"/>
      <c r="HSM17"/>
      <c r="HSN17"/>
      <c r="HSO17"/>
      <c r="HSP17"/>
      <c r="HSQ17"/>
      <c r="HSR17"/>
      <c r="HSS17"/>
      <c r="HST17"/>
      <c r="HSU17"/>
      <c r="HSV17"/>
      <c r="HSW17"/>
      <c r="HSX17"/>
      <c r="HSY17"/>
      <c r="HSZ17"/>
      <c r="HTA17"/>
      <c r="HTB17"/>
      <c r="HTC17"/>
      <c r="HTD17"/>
      <c r="HTE17"/>
      <c r="HTF17"/>
      <c r="HTG17"/>
      <c r="HTH17"/>
      <c r="HTI17"/>
      <c r="HTJ17"/>
      <c r="HTK17"/>
      <c r="HTL17"/>
      <c r="HTM17"/>
      <c r="HTN17"/>
      <c r="HTO17"/>
      <c r="HTP17"/>
      <c r="HTQ17"/>
      <c r="HTR17"/>
      <c r="HTS17"/>
      <c r="HTT17"/>
      <c r="HTU17"/>
      <c r="HTV17"/>
      <c r="HTW17"/>
      <c r="HTX17"/>
      <c r="HTY17"/>
      <c r="HTZ17"/>
      <c r="HUA17"/>
      <c r="HUB17"/>
      <c r="HUC17"/>
      <c r="HUD17"/>
      <c r="HUE17"/>
      <c r="HUF17"/>
      <c r="HUG17"/>
      <c r="HUH17"/>
      <c r="HUI17"/>
      <c r="HUJ17"/>
      <c r="HUK17"/>
      <c r="HUL17"/>
      <c r="HUM17"/>
      <c r="HUN17"/>
      <c r="HUO17"/>
      <c r="HUP17"/>
      <c r="HUQ17"/>
      <c r="HUR17"/>
      <c r="HUS17"/>
      <c r="HUT17"/>
      <c r="HUU17"/>
      <c r="HUV17"/>
      <c r="HUW17"/>
      <c r="HUX17"/>
      <c r="HUY17"/>
      <c r="HUZ17"/>
      <c r="HVA17"/>
      <c r="HVB17"/>
      <c r="HVC17"/>
      <c r="HVD17"/>
      <c r="HVE17"/>
      <c r="HVF17"/>
      <c r="HVG17"/>
      <c r="HVH17"/>
      <c r="HVI17"/>
      <c r="HVJ17"/>
      <c r="HVK17"/>
      <c r="HVL17"/>
      <c r="HVM17"/>
      <c r="HVN17"/>
      <c r="HVO17"/>
      <c r="HVP17"/>
      <c r="HVQ17"/>
      <c r="HVR17"/>
      <c r="HVS17"/>
      <c r="HVT17"/>
      <c r="HVU17"/>
      <c r="HVV17"/>
      <c r="HVW17"/>
      <c r="HVX17"/>
      <c r="HVY17"/>
      <c r="HVZ17"/>
      <c r="HWA17"/>
      <c r="HWB17"/>
      <c r="HWC17"/>
      <c r="HWD17"/>
      <c r="HWE17"/>
      <c r="HWF17"/>
      <c r="HWG17"/>
      <c r="HWH17"/>
      <c r="HWI17"/>
      <c r="HWJ17"/>
      <c r="HWK17"/>
      <c r="HWL17"/>
      <c r="HWM17"/>
      <c r="HWN17"/>
      <c r="HWO17"/>
      <c r="HWP17"/>
      <c r="HWQ17"/>
      <c r="HWR17"/>
      <c r="HWS17"/>
      <c r="HWT17"/>
      <c r="HWU17"/>
      <c r="HWV17"/>
      <c r="HWW17"/>
      <c r="HWX17"/>
      <c r="HWY17"/>
      <c r="HWZ17"/>
      <c r="HXA17"/>
      <c r="HXB17"/>
      <c r="HXC17"/>
      <c r="HXD17"/>
      <c r="HXE17"/>
      <c r="HXF17"/>
      <c r="HXG17"/>
      <c r="HXH17"/>
      <c r="HXI17"/>
      <c r="HXJ17"/>
      <c r="HXK17"/>
      <c r="HXL17"/>
      <c r="HXM17"/>
      <c r="HXN17"/>
      <c r="HXO17"/>
      <c r="HXP17"/>
      <c r="HXQ17"/>
      <c r="HXR17"/>
      <c r="HXS17"/>
      <c r="HXT17"/>
      <c r="HXU17"/>
      <c r="HXV17"/>
      <c r="HXW17"/>
      <c r="HXX17"/>
      <c r="HXY17"/>
      <c r="HXZ17"/>
      <c r="HYA17"/>
      <c r="HYB17"/>
      <c r="HYC17"/>
      <c r="HYD17"/>
      <c r="HYE17"/>
      <c r="HYF17"/>
      <c r="HYG17"/>
      <c r="HYH17"/>
      <c r="HYI17"/>
      <c r="HYJ17"/>
      <c r="HYK17"/>
      <c r="HYL17"/>
      <c r="HYM17"/>
      <c r="HYN17"/>
      <c r="HYO17"/>
      <c r="HYP17"/>
      <c r="HYQ17"/>
      <c r="HYR17"/>
      <c r="HYS17"/>
      <c r="HYT17"/>
      <c r="HYU17"/>
      <c r="HYV17"/>
      <c r="HYW17"/>
      <c r="HYX17"/>
      <c r="HYY17"/>
      <c r="HYZ17"/>
      <c r="HZA17"/>
      <c r="HZB17"/>
      <c r="HZC17"/>
      <c r="HZD17"/>
      <c r="HZE17"/>
      <c r="HZF17"/>
      <c r="HZG17"/>
      <c r="HZH17"/>
      <c r="HZI17"/>
      <c r="HZJ17"/>
      <c r="HZK17"/>
      <c r="HZL17"/>
      <c r="HZM17"/>
      <c r="HZN17"/>
      <c r="HZO17"/>
      <c r="HZP17"/>
      <c r="HZQ17"/>
      <c r="HZR17"/>
      <c r="HZS17"/>
      <c r="HZT17"/>
      <c r="HZU17"/>
      <c r="HZV17"/>
      <c r="HZW17"/>
      <c r="HZX17"/>
      <c r="HZY17"/>
      <c r="HZZ17"/>
      <c r="IAA17"/>
      <c r="IAB17"/>
      <c r="IAC17"/>
      <c r="IAD17"/>
      <c r="IAE17"/>
      <c r="IAF17"/>
      <c r="IAG17"/>
      <c r="IAH17"/>
      <c r="IAI17"/>
      <c r="IAJ17"/>
      <c r="IAK17"/>
      <c r="IAL17"/>
      <c r="IAM17"/>
      <c r="IAN17"/>
      <c r="IAO17"/>
      <c r="IAP17"/>
      <c r="IAQ17"/>
      <c r="IAR17"/>
      <c r="IAS17"/>
      <c r="IAT17"/>
      <c r="IAU17"/>
      <c r="IAV17"/>
      <c r="IAW17"/>
      <c r="IAX17"/>
      <c r="IAY17"/>
      <c r="IAZ17"/>
      <c r="IBA17"/>
      <c r="IBB17"/>
      <c r="IBC17"/>
      <c r="IBD17"/>
      <c r="IBE17"/>
      <c r="IBF17"/>
      <c r="IBG17"/>
      <c r="IBH17"/>
      <c r="IBI17"/>
      <c r="IBJ17"/>
      <c r="IBK17"/>
      <c r="IBL17"/>
      <c r="IBM17"/>
      <c r="IBN17"/>
      <c r="IBO17"/>
      <c r="IBP17"/>
      <c r="IBQ17"/>
      <c r="IBR17"/>
      <c r="IBS17"/>
      <c r="IBT17"/>
      <c r="IBU17"/>
      <c r="IBV17"/>
      <c r="IBW17"/>
      <c r="IBX17"/>
      <c r="IBY17"/>
      <c r="IBZ17"/>
      <c r="ICA17"/>
      <c r="ICB17"/>
      <c r="ICC17"/>
      <c r="ICD17"/>
      <c r="ICE17"/>
      <c r="ICF17"/>
      <c r="ICG17"/>
      <c r="ICH17"/>
      <c r="ICI17"/>
      <c r="ICJ17"/>
      <c r="ICK17"/>
      <c r="ICL17"/>
      <c r="ICM17"/>
      <c r="ICN17"/>
      <c r="ICO17"/>
      <c r="ICP17"/>
      <c r="ICQ17"/>
      <c r="ICR17"/>
      <c r="ICS17"/>
      <c r="ICT17"/>
      <c r="ICU17"/>
      <c r="ICV17"/>
      <c r="ICW17"/>
      <c r="ICX17"/>
      <c r="ICY17"/>
      <c r="ICZ17"/>
      <c r="IDA17"/>
      <c r="IDB17"/>
      <c r="IDC17"/>
      <c r="IDD17"/>
      <c r="IDE17"/>
      <c r="IDF17"/>
      <c r="IDG17"/>
      <c r="IDH17"/>
      <c r="IDI17"/>
      <c r="IDJ17"/>
      <c r="IDK17"/>
      <c r="IDL17"/>
      <c r="IDM17"/>
      <c r="IDN17"/>
      <c r="IDO17"/>
      <c r="IDP17"/>
      <c r="IDQ17"/>
      <c r="IDR17"/>
      <c r="IDS17"/>
      <c r="IDT17"/>
      <c r="IDU17"/>
      <c r="IDV17"/>
      <c r="IDW17"/>
      <c r="IDX17"/>
      <c r="IDY17"/>
      <c r="IDZ17"/>
      <c r="IEA17"/>
      <c r="IEB17"/>
      <c r="IEC17"/>
      <c r="IED17"/>
      <c r="IEE17"/>
      <c r="IEF17"/>
      <c r="IEG17"/>
      <c r="IEH17"/>
      <c r="IEI17"/>
      <c r="IEJ17"/>
      <c r="IEK17"/>
      <c r="IEL17"/>
      <c r="IEM17"/>
      <c r="IEN17"/>
      <c r="IEO17"/>
      <c r="IEP17"/>
      <c r="IEQ17"/>
      <c r="IER17"/>
      <c r="IES17"/>
      <c r="IET17"/>
      <c r="IEU17"/>
      <c r="IEV17"/>
      <c r="IEW17"/>
      <c r="IEX17"/>
      <c r="IEY17"/>
      <c r="IEZ17"/>
      <c r="IFA17"/>
      <c r="IFB17"/>
      <c r="IFC17"/>
      <c r="IFD17"/>
      <c r="IFE17"/>
      <c r="IFF17"/>
      <c r="IFG17"/>
      <c r="IFH17"/>
      <c r="IFI17"/>
      <c r="IFJ17"/>
      <c r="IFK17"/>
      <c r="IFL17"/>
      <c r="IFM17"/>
      <c r="IFN17"/>
      <c r="IFO17"/>
      <c r="IFP17"/>
      <c r="IFQ17"/>
      <c r="IFR17"/>
      <c r="IFS17"/>
      <c r="IFT17"/>
      <c r="IFU17"/>
      <c r="IFV17"/>
      <c r="IFW17"/>
      <c r="IFX17"/>
      <c r="IFY17"/>
      <c r="IFZ17"/>
      <c r="IGA17"/>
      <c r="IGB17"/>
      <c r="IGC17"/>
      <c r="IGD17"/>
      <c r="IGE17"/>
      <c r="IGF17"/>
      <c r="IGG17"/>
      <c r="IGH17"/>
      <c r="IGI17"/>
      <c r="IGJ17"/>
      <c r="IGK17"/>
      <c r="IGL17"/>
      <c r="IGM17"/>
      <c r="IGN17"/>
      <c r="IGO17"/>
      <c r="IGP17"/>
      <c r="IGQ17"/>
      <c r="IGR17"/>
      <c r="IGS17"/>
      <c r="IGT17"/>
      <c r="IGU17"/>
      <c r="IGV17"/>
      <c r="IGW17"/>
      <c r="IGX17"/>
      <c r="IGY17"/>
      <c r="IGZ17"/>
      <c r="IHA17"/>
      <c r="IHB17"/>
      <c r="IHC17"/>
      <c r="IHD17"/>
      <c r="IHE17"/>
      <c r="IHF17"/>
      <c r="IHG17"/>
      <c r="IHH17"/>
      <c r="IHI17"/>
      <c r="IHJ17"/>
      <c r="IHK17"/>
      <c r="IHL17"/>
      <c r="IHM17"/>
      <c r="IHN17"/>
      <c r="IHO17"/>
      <c r="IHP17"/>
      <c r="IHQ17"/>
      <c r="IHR17"/>
      <c r="IHS17"/>
      <c r="IHT17"/>
      <c r="IHU17"/>
      <c r="IHV17"/>
      <c r="IHW17"/>
      <c r="IHX17"/>
      <c r="IHY17"/>
      <c r="IHZ17"/>
      <c r="IIA17"/>
      <c r="IIB17"/>
      <c r="IIC17"/>
      <c r="IID17"/>
      <c r="IIE17"/>
      <c r="IIF17"/>
      <c r="IIG17"/>
      <c r="IIH17"/>
      <c r="III17"/>
      <c r="IIJ17"/>
      <c r="IIK17"/>
      <c r="IIL17"/>
      <c r="IIM17"/>
      <c r="IIN17"/>
      <c r="IIO17"/>
      <c r="IIP17"/>
      <c r="IIQ17"/>
      <c r="IIR17"/>
      <c r="IIS17"/>
      <c r="IIT17"/>
      <c r="IIU17"/>
      <c r="IIV17"/>
      <c r="IIW17"/>
      <c r="IIX17"/>
      <c r="IIY17"/>
      <c r="IIZ17"/>
      <c r="IJA17"/>
      <c r="IJB17"/>
      <c r="IJC17"/>
      <c r="IJD17"/>
      <c r="IJE17"/>
      <c r="IJF17"/>
      <c r="IJG17"/>
      <c r="IJH17"/>
      <c r="IJI17"/>
      <c r="IJJ17"/>
      <c r="IJK17"/>
      <c r="IJL17"/>
      <c r="IJM17"/>
      <c r="IJN17"/>
      <c r="IJO17"/>
      <c r="IJP17"/>
      <c r="IJQ17"/>
      <c r="IJR17"/>
      <c r="IJS17"/>
      <c r="IJT17"/>
      <c r="IJU17"/>
      <c r="IJV17"/>
      <c r="IJW17"/>
      <c r="IJX17"/>
      <c r="IJY17"/>
      <c r="IJZ17"/>
      <c r="IKA17"/>
      <c r="IKB17"/>
      <c r="IKC17"/>
      <c r="IKD17"/>
      <c r="IKE17"/>
      <c r="IKF17"/>
      <c r="IKG17"/>
      <c r="IKH17"/>
      <c r="IKI17"/>
      <c r="IKJ17"/>
      <c r="IKK17"/>
      <c r="IKL17"/>
      <c r="IKM17"/>
      <c r="IKN17"/>
      <c r="IKO17"/>
      <c r="IKP17"/>
      <c r="IKQ17"/>
      <c r="IKR17"/>
      <c r="IKS17"/>
      <c r="IKT17"/>
      <c r="IKU17"/>
      <c r="IKV17"/>
      <c r="IKW17"/>
      <c r="IKX17"/>
      <c r="IKY17"/>
      <c r="IKZ17"/>
      <c r="ILA17"/>
      <c r="ILB17"/>
      <c r="ILC17"/>
      <c r="ILD17"/>
      <c r="ILE17"/>
      <c r="ILF17"/>
      <c r="ILG17"/>
      <c r="ILH17"/>
      <c r="ILI17"/>
      <c r="ILJ17"/>
      <c r="ILK17"/>
      <c r="ILL17"/>
      <c r="ILM17"/>
      <c r="ILN17"/>
      <c r="ILO17"/>
      <c r="ILP17"/>
      <c r="ILQ17"/>
      <c r="ILR17"/>
      <c r="ILS17"/>
      <c r="ILT17"/>
      <c r="ILU17"/>
      <c r="ILV17"/>
      <c r="ILW17"/>
      <c r="ILX17"/>
      <c r="ILY17"/>
      <c r="ILZ17"/>
      <c r="IMA17"/>
      <c r="IMB17"/>
      <c r="IMC17"/>
      <c r="IMD17"/>
      <c r="IME17"/>
      <c r="IMF17"/>
      <c r="IMG17"/>
      <c r="IMH17"/>
      <c r="IMI17"/>
      <c r="IMJ17"/>
      <c r="IMK17"/>
      <c r="IML17"/>
      <c r="IMM17"/>
      <c r="IMN17"/>
      <c r="IMO17"/>
      <c r="IMP17"/>
      <c r="IMQ17"/>
      <c r="IMR17"/>
      <c r="IMS17"/>
      <c r="IMT17"/>
      <c r="IMU17"/>
      <c r="IMV17"/>
      <c r="IMW17"/>
      <c r="IMX17"/>
      <c r="IMY17"/>
      <c r="IMZ17"/>
      <c r="INA17"/>
      <c r="INB17"/>
      <c r="INC17"/>
      <c r="IND17"/>
      <c r="INE17"/>
      <c r="INF17"/>
      <c r="ING17"/>
      <c r="INH17"/>
      <c r="INI17"/>
      <c r="INJ17"/>
      <c r="INK17"/>
      <c r="INL17"/>
      <c r="INM17"/>
      <c r="INN17"/>
      <c r="INO17"/>
      <c r="INP17"/>
      <c r="INQ17"/>
      <c r="INR17"/>
      <c r="INS17"/>
      <c r="INT17"/>
      <c r="INU17"/>
      <c r="INV17"/>
      <c r="INW17"/>
      <c r="INX17"/>
      <c r="INY17"/>
      <c r="INZ17"/>
      <c r="IOA17"/>
      <c r="IOB17"/>
      <c r="IOC17"/>
      <c r="IOD17"/>
      <c r="IOE17"/>
      <c r="IOF17"/>
      <c r="IOG17"/>
      <c r="IOH17"/>
      <c r="IOI17"/>
      <c r="IOJ17"/>
      <c r="IOK17"/>
      <c r="IOL17"/>
      <c r="IOM17"/>
      <c r="ION17"/>
      <c r="IOO17"/>
      <c r="IOP17"/>
      <c r="IOQ17"/>
      <c r="IOR17"/>
      <c r="IOS17"/>
      <c r="IOT17"/>
      <c r="IOU17"/>
      <c r="IOV17"/>
      <c r="IOW17"/>
      <c r="IOX17"/>
      <c r="IOY17"/>
      <c r="IOZ17"/>
      <c r="IPA17"/>
      <c r="IPB17"/>
      <c r="IPC17"/>
      <c r="IPD17"/>
      <c r="IPE17"/>
      <c r="IPF17"/>
      <c r="IPG17"/>
      <c r="IPH17"/>
      <c r="IPI17"/>
      <c r="IPJ17"/>
      <c r="IPK17"/>
      <c r="IPL17"/>
      <c r="IPM17"/>
      <c r="IPN17"/>
      <c r="IPO17"/>
      <c r="IPP17"/>
      <c r="IPQ17"/>
      <c r="IPR17"/>
      <c r="IPS17"/>
      <c r="IPT17"/>
      <c r="IPU17"/>
      <c r="IPV17"/>
      <c r="IPW17"/>
      <c r="IPX17"/>
      <c r="IPY17"/>
      <c r="IPZ17"/>
      <c r="IQA17"/>
      <c r="IQB17"/>
      <c r="IQC17"/>
      <c r="IQD17"/>
      <c r="IQE17"/>
      <c r="IQF17"/>
      <c r="IQG17"/>
      <c r="IQH17"/>
      <c r="IQI17"/>
      <c r="IQJ17"/>
      <c r="IQK17"/>
      <c r="IQL17"/>
      <c r="IQM17"/>
      <c r="IQN17"/>
      <c r="IQO17"/>
      <c r="IQP17"/>
      <c r="IQQ17"/>
      <c r="IQR17"/>
      <c r="IQS17"/>
      <c r="IQT17"/>
      <c r="IQU17"/>
      <c r="IQV17"/>
      <c r="IQW17"/>
      <c r="IQX17"/>
      <c r="IQY17"/>
      <c r="IQZ17"/>
      <c r="IRA17"/>
      <c r="IRB17"/>
      <c r="IRC17"/>
      <c r="IRD17"/>
      <c r="IRE17"/>
      <c r="IRF17"/>
      <c r="IRG17"/>
      <c r="IRH17"/>
      <c r="IRI17"/>
      <c r="IRJ17"/>
      <c r="IRK17"/>
      <c r="IRL17"/>
      <c r="IRM17"/>
      <c r="IRN17"/>
      <c r="IRO17"/>
      <c r="IRP17"/>
      <c r="IRQ17"/>
      <c r="IRR17"/>
      <c r="IRS17"/>
      <c r="IRT17"/>
      <c r="IRU17"/>
      <c r="IRV17"/>
      <c r="IRW17"/>
      <c r="IRX17"/>
      <c r="IRY17"/>
      <c r="IRZ17"/>
      <c r="ISA17"/>
      <c r="ISB17"/>
      <c r="ISC17"/>
      <c r="ISD17"/>
      <c r="ISE17"/>
      <c r="ISF17"/>
      <c r="ISG17"/>
      <c r="ISH17"/>
      <c r="ISI17"/>
      <c r="ISJ17"/>
      <c r="ISK17"/>
      <c r="ISL17"/>
      <c r="ISM17"/>
      <c r="ISN17"/>
      <c r="ISO17"/>
      <c r="ISP17"/>
      <c r="ISQ17"/>
      <c r="ISR17"/>
      <c r="ISS17"/>
      <c r="IST17"/>
      <c r="ISU17"/>
      <c r="ISV17"/>
      <c r="ISW17"/>
      <c r="ISX17"/>
      <c r="ISY17"/>
      <c r="ISZ17"/>
      <c r="ITA17"/>
      <c r="ITB17"/>
      <c r="ITC17"/>
      <c r="ITD17"/>
      <c r="ITE17"/>
      <c r="ITF17"/>
      <c r="ITG17"/>
      <c r="ITH17"/>
      <c r="ITI17"/>
      <c r="ITJ17"/>
      <c r="ITK17"/>
      <c r="ITL17"/>
      <c r="ITM17"/>
      <c r="ITN17"/>
      <c r="ITO17"/>
      <c r="ITP17"/>
      <c r="ITQ17"/>
      <c r="ITR17"/>
      <c r="ITS17"/>
      <c r="ITT17"/>
      <c r="ITU17"/>
      <c r="ITV17"/>
      <c r="ITW17"/>
      <c r="ITX17"/>
      <c r="ITY17"/>
      <c r="ITZ17"/>
      <c r="IUA17"/>
      <c r="IUB17"/>
      <c r="IUC17"/>
      <c r="IUD17"/>
      <c r="IUE17"/>
      <c r="IUF17"/>
      <c r="IUG17"/>
      <c r="IUH17"/>
      <c r="IUI17"/>
      <c r="IUJ17"/>
      <c r="IUK17"/>
      <c r="IUL17"/>
      <c r="IUM17"/>
      <c r="IUN17"/>
      <c r="IUO17"/>
      <c r="IUP17"/>
      <c r="IUQ17"/>
      <c r="IUR17"/>
      <c r="IUS17"/>
      <c r="IUT17"/>
      <c r="IUU17"/>
      <c r="IUV17"/>
      <c r="IUW17"/>
      <c r="IUX17"/>
      <c r="IUY17"/>
      <c r="IUZ17"/>
      <c r="IVA17"/>
      <c r="IVB17"/>
      <c r="IVC17"/>
      <c r="IVD17"/>
      <c r="IVE17"/>
      <c r="IVF17"/>
      <c r="IVG17"/>
      <c r="IVH17"/>
      <c r="IVI17"/>
      <c r="IVJ17"/>
      <c r="IVK17"/>
      <c r="IVL17"/>
      <c r="IVM17"/>
      <c r="IVN17"/>
      <c r="IVO17"/>
      <c r="IVP17"/>
      <c r="IVQ17"/>
      <c r="IVR17"/>
      <c r="IVS17"/>
      <c r="IVT17"/>
      <c r="IVU17"/>
      <c r="IVV17"/>
      <c r="IVW17"/>
      <c r="IVX17"/>
      <c r="IVY17"/>
      <c r="IVZ17"/>
      <c r="IWA17"/>
      <c r="IWB17"/>
      <c r="IWC17"/>
      <c r="IWD17"/>
      <c r="IWE17"/>
      <c r="IWF17"/>
      <c r="IWG17"/>
      <c r="IWH17"/>
      <c r="IWI17"/>
      <c r="IWJ17"/>
      <c r="IWK17"/>
      <c r="IWL17"/>
      <c r="IWM17"/>
      <c r="IWN17"/>
      <c r="IWO17"/>
      <c r="IWP17"/>
      <c r="IWQ17"/>
      <c r="IWR17"/>
      <c r="IWS17"/>
      <c r="IWT17"/>
      <c r="IWU17"/>
      <c r="IWV17"/>
      <c r="IWW17"/>
      <c r="IWX17"/>
      <c r="IWY17"/>
      <c r="IWZ17"/>
      <c r="IXA17"/>
      <c r="IXB17"/>
      <c r="IXC17"/>
      <c r="IXD17"/>
      <c r="IXE17"/>
      <c r="IXF17"/>
      <c r="IXG17"/>
      <c r="IXH17"/>
      <c r="IXI17"/>
      <c r="IXJ17"/>
      <c r="IXK17"/>
      <c r="IXL17"/>
      <c r="IXM17"/>
      <c r="IXN17"/>
      <c r="IXO17"/>
      <c r="IXP17"/>
      <c r="IXQ17"/>
      <c r="IXR17"/>
      <c r="IXS17"/>
      <c r="IXT17"/>
      <c r="IXU17"/>
      <c r="IXV17"/>
      <c r="IXW17"/>
      <c r="IXX17"/>
      <c r="IXY17"/>
      <c r="IXZ17"/>
      <c r="IYA17"/>
      <c r="IYB17"/>
      <c r="IYC17"/>
      <c r="IYD17"/>
      <c r="IYE17"/>
      <c r="IYF17"/>
      <c r="IYG17"/>
      <c r="IYH17"/>
      <c r="IYI17"/>
      <c r="IYJ17"/>
      <c r="IYK17"/>
      <c r="IYL17"/>
      <c r="IYM17"/>
      <c r="IYN17"/>
      <c r="IYO17"/>
      <c r="IYP17"/>
      <c r="IYQ17"/>
      <c r="IYR17"/>
      <c r="IYS17"/>
      <c r="IYT17"/>
      <c r="IYU17"/>
      <c r="IYV17"/>
      <c r="IYW17"/>
      <c r="IYX17"/>
      <c r="IYY17"/>
      <c r="IYZ17"/>
      <c r="IZA17"/>
      <c r="IZB17"/>
      <c r="IZC17"/>
      <c r="IZD17"/>
      <c r="IZE17"/>
      <c r="IZF17"/>
      <c r="IZG17"/>
      <c r="IZH17"/>
      <c r="IZI17"/>
      <c r="IZJ17"/>
      <c r="IZK17"/>
      <c r="IZL17"/>
      <c r="IZM17"/>
      <c r="IZN17"/>
      <c r="IZO17"/>
      <c r="IZP17"/>
      <c r="IZQ17"/>
      <c r="IZR17"/>
      <c r="IZS17"/>
      <c r="IZT17"/>
      <c r="IZU17"/>
      <c r="IZV17"/>
      <c r="IZW17"/>
      <c r="IZX17"/>
      <c r="IZY17"/>
      <c r="IZZ17"/>
      <c r="JAA17"/>
      <c r="JAB17"/>
      <c r="JAC17"/>
      <c r="JAD17"/>
      <c r="JAE17"/>
      <c r="JAF17"/>
      <c r="JAG17"/>
      <c r="JAH17"/>
      <c r="JAI17"/>
      <c r="JAJ17"/>
      <c r="JAK17"/>
      <c r="JAL17"/>
      <c r="JAM17"/>
      <c r="JAN17"/>
      <c r="JAO17"/>
      <c r="JAP17"/>
      <c r="JAQ17"/>
      <c r="JAR17"/>
      <c r="JAS17"/>
      <c r="JAT17"/>
      <c r="JAU17"/>
      <c r="JAV17"/>
      <c r="JAW17"/>
      <c r="JAX17"/>
      <c r="JAY17"/>
      <c r="JAZ17"/>
      <c r="JBA17"/>
      <c r="JBB17"/>
      <c r="JBC17"/>
      <c r="JBD17"/>
      <c r="JBE17"/>
      <c r="JBF17"/>
      <c r="JBG17"/>
      <c r="JBH17"/>
      <c r="JBI17"/>
      <c r="JBJ17"/>
      <c r="JBK17"/>
      <c r="JBL17"/>
      <c r="JBM17"/>
      <c r="JBN17"/>
      <c r="JBO17"/>
      <c r="JBP17"/>
      <c r="JBQ17"/>
      <c r="JBR17"/>
      <c r="JBS17"/>
      <c r="JBT17"/>
      <c r="JBU17"/>
      <c r="JBV17"/>
      <c r="JBW17"/>
      <c r="JBX17"/>
      <c r="JBY17"/>
      <c r="JBZ17"/>
      <c r="JCA17"/>
      <c r="JCB17"/>
      <c r="JCC17"/>
      <c r="JCD17"/>
      <c r="JCE17"/>
      <c r="JCF17"/>
      <c r="JCG17"/>
      <c r="JCH17"/>
      <c r="JCI17"/>
      <c r="JCJ17"/>
      <c r="JCK17"/>
      <c r="JCL17"/>
      <c r="JCM17"/>
      <c r="JCN17"/>
      <c r="JCO17"/>
      <c r="JCP17"/>
      <c r="JCQ17"/>
      <c r="JCR17"/>
      <c r="JCS17"/>
      <c r="JCT17"/>
      <c r="JCU17"/>
      <c r="JCV17"/>
      <c r="JCW17"/>
      <c r="JCX17"/>
      <c r="JCY17"/>
      <c r="JCZ17"/>
      <c r="JDA17"/>
      <c r="JDB17"/>
      <c r="JDC17"/>
      <c r="JDD17"/>
      <c r="JDE17"/>
      <c r="JDF17"/>
      <c r="JDG17"/>
      <c r="JDH17"/>
      <c r="JDI17"/>
      <c r="JDJ17"/>
      <c r="JDK17"/>
      <c r="JDL17"/>
      <c r="JDM17"/>
      <c r="JDN17"/>
      <c r="JDO17"/>
      <c r="JDP17"/>
      <c r="JDQ17"/>
      <c r="JDR17"/>
      <c r="JDS17"/>
      <c r="JDT17"/>
      <c r="JDU17"/>
      <c r="JDV17"/>
      <c r="JDW17"/>
      <c r="JDX17"/>
      <c r="JDY17"/>
      <c r="JDZ17"/>
      <c r="JEA17"/>
      <c r="JEB17"/>
      <c r="JEC17"/>
      <c r="JED17"/>
      <c r="JEE17"/>
      <c r="JEF17"/>
      <c r="JEG17"/>
      <c r="JEH17"/>
      <c r="JEI17"/>
      <c r="JEJ17"/>
      <c r="JEK17"/>
      <c r="JEL17"/>
      <c r="JEM17"/>
      <c r="JEN17"/>
      <c r="JEO17"/>
      <c r="JEP17"/>
      <c r="JEQ17"/>
      <c r="JER17"/>
      <c r="JES17"/>
      <c r="JET17"/>
      <c r="JEU17"/>
      <c r="JEV17"/>
      <c r="JEW17"/>
      <c r="JEX17"/>
      <c r="JEY17"/>
      <c r="JEZ17"/>
      <c r="JFA17"/>
      <c r="JFB17"/>
      <c r="JFC17"/>
      <c r="JFD17"/>
      <c r="JFE17"/>
      <c r="JFF17"/>
      <c r="JFG17"/>
      <c r="JFH17"/>
      <c r="JFI17"/>
      <c r="JFJ17"/>
      <c r="JFK17"/>
      <c r="JFL17"/>
      <c r="JFM17"/>
      <c r="JFN17"/>
      <c r="JFO17"/>
      <c r="JFP17"/>
      <c r="JFQ17"/>
      <c r="JFR17"/>
      <c r="JFS17"/>
      <c r="JFT17"/>
      <c r="JFU17"/>
      <c r="JFV17"/>
      <c r="JFW17"/>
      <c r="JFX17"/>
      <c r="JFY17"/>
      <c r="JFZ17"/>
      <c r="JGA17"/>
      <c r="JGB17"/>
      <c r="JGC17"/>
      <c r="JGD17"/>
      <c r="JGE17"/>
      <c r="JGF17"/>
      <c r="JGG17"/>
      <c r="JGH17"/>
      <c r="JGI17"/>
      <c r="JGJ17"/>
      <c r="JGK17"/>
      <c r="JGL17"/>
      <c r="JGM17"/>
      <c r="JGN17"/>
      <c r="JGO17"/>
      <c r="JGP17"/>
      <c r="JGQ17"/>
      <c r="JGR17"/>
      <c r="JGS17"/>
      <c r="JGT17"/>
      <c r="JGU17"/>
      <c r="JGV17"/>
      <c r="JGW17"/>
      <c r="JGX17"/>
      <c r="JGY17"/>
      <c r="JGZ17"/>
      <c r="JHA17"/>
      <c r="JHB17"/>
      <c r="JHC17"/>
      <c r="JHD17"/>
      <c r="JHE17"/>
      <c r="JHF17"/>
      <c r="JHG17"/>
      <c r="JHH17"/>
      <c r="JHI17"/>
      <c r="JHJ17"/>
      <c r="JHK17"/>
      <c r="JHL17"/>
      <c r="JHM17"/>
      <c r="JHN17"/>
      <c r="JHO17"/>
      <c r="JHP17"/>
      <c r="JHQ17"/>
      <c r="JHR17"/>
      <c r="JHS17"/>
      <c r="JHT17"/>
      <c r="JHU17"/>
      <c r="JHV17"/>
      <c r="JHW17"/>
      <c r="JHX17"/>
      <c r="JHY17"/>
      <c r="JHZ17"/>
      <c r="JIA17"/>
      <c r="JIB17"/>
      <c r="JIC17"/>
      <c r="JID17"/>
      <c r="JIE17"/>
      <c r="JIF17"/>
      <c r="JIG17"/>
      <c r="JIH17"/>
      <c r="JII17"/>
      <c r="JIJ17"/>
      <c r="JIK17"/>
      <c r="JIL17"/>
      <c r="JIM17"/>
      <c r="JIN17"/>
      <c r="JIO17"/>
      <c r="JIP17"/>
      <c r="JIQ17"/>
      <c r="JIR17"/>
      <c r="JIS17"/>
      <c r="JIT17"/>
      <c r="JIU17"/>
      <c r="JIV17"/>
      <c r="JIW17"/>
      <c r="JIX17"/>
      <c r="JIY17"/>
      <c r="JIZ17"/>
      <c r="JJA17"/>
      <c r="JJB17"/>
      <c r="JJC17"/>
      <c r="JJD17"/>
      <c r="JJE17"/>
      <c r="JJF17"/>
      <c r="JJG17"/>
      <c r="JJH17"/>
      <c r="JJI17"/>
      <c r="JJJ17"/>
      <c r="JJK17"/>
      <c r="JJL17"/>
      <c r="JJM17"/>
      <c r="JJN17"/>
      <c r="JJO17"/>
      <c r="JJP17"/>
      <c r="JJQ17"/>
      <c r="JJR17"/>
      <c r="JJS17"/>
      <c r="JJT17"/>
      <c r="JJU17"/>
      <c r="JJV17"/>
      <c r="JJW17"/>
      <c r="JJX17"/>
      <c r="JJY17"/>
      <c r="JJZ17"/>
      <c r="JKA17"/>
      <c r="JKB17"/>
      <c r="JKC17"/>
      <c r="JKD17"/>
      <c r="JKE17"/>
      <c r="JKF17"/>
      <c r="JKG17"/>
      <c r="JKH17"/>
      <c r="JKI17"/>
      <c r="JKJ17"/>
      <c r="JKK17"/>
      <c r="JKL17"/>
      <c r="JKM17"/>
      <c r="JKN17"/>
      <c r="JKO17"/>
      <c r="JKP17"/>
      <c r="JKQ17"/>
      <c r="JKR17"/>
      <c r="JKS17"/>
      <c r="JKT17"/>
      <c r="JKU17"/>
      <c r="JKV17"/>
      <c r="JKW17"/>
      <c r="JKX17"/>
      <c r="JKY17"/>
      <c r="JKZ17"/>
      <c r="JLA17"/>
      <c r="JLB17"/>
      <c r="JLC17"/>
      <c r="JLD17"/>
      <c r="JLE17"/>
      <c r="JLF17"/>
      <c r="JLG17"/>
      <c r="JLH17"/>
      <c r="JLI17"/>
      <c r="JLJ17"/>
      <c r="JLK17"/>
      <c r="JLL17"/>
      <c r="JLM17"/>
      <c r="JLN17"/>
      <c r="JLO17"/>
      <c r="JLP17"/>
      <c r="JLQ17"/>
      <c r="JLR17"/>
      <c r="JLS17"/>
      <c r="JLT17"/>
      <c r="JLU17"/>
      <c r="JLV17"/>
      <c r="JLW17"/>
      <c r="JLX17"/>
      <c r="JLY17"/>
      <c r="JLZ17"/>
      <c r="JMA17"/>
      <c r="JMB17"/>
      <c r="JMC17"/>
      <c r="JMD17"/>
      <c r="JME17"/>
      <c r="JMF17"/>
      <c r="JMG17"/>
      <c r="JMH17"/>
      <c r="JMI17"/>
      <c r="JMJ17"/>
      <c r="JMK17"/>
      <c r="JML17"/>
      <c r="JMM17"/>
      <c r="JMN17"/>
      <c r="JMO17"/>
      <c r="JMP17"/>
      <c r="JMQ17"/>
      <c r="JMR17"/>
      <c r="JMS17"/>
      <c r="JMT17"/>
      <c r="JMU17"/>
      <c r="JMV17"/>
      <c r="JMW17"/>
      <c r="JMX17"/>
      <c r="JMY17"/>
      <c r="JMZ17"/>
      <c r="JNA17"/>
      <c r="JNB17"/>
      <c r="JNC17"/>
      <c r="JND17"/>
      <c r="JNE17"/>
      <c r="JNF17"/>
      <c r="JNG17"/>
      <c r="JNH17"/>
      <c r="JNI17"/>
      <c r="JNJ17"/>
      <c r="JNK17"/>
      <c r="JNL17"/>
      <c r="JNM17"/>
      <c r="JNN17"/>
      <c r="JNO17"/>
      <c r="JNP17"/>
      <c r="JNQ17"/>
      <c r="JNR17"/>
      <c r="JNS17"/>
      <c r="JNT17"/>
      <c r="JNU17"/>
      <c r="JNV17"/>
      <c r="JNW17"/>
      <c r="JNX17"/>
      <c r="JNY17"/>
      <c r="JNZ17"/>
      <c r="JOA17"/>
      <c r="JOB17"/>
      <c r="JOC17"/>
      <c r="JOD17"/>
      <c r="JOE17"/>
      <c r="JOF17"/>
      <c r="JOG17"/>
      <c r="JOH17"/>
      <c r="JOI17"/>
      <c r="JOJ17"/>
      <c r="JOK17"/>
      <c r="JOL17"/>
      <c r="JOM17"/>
      <c r="JON17"/>
      <c r="JOO17"/>
      <c r="JOP17"/>
      <c r="JOQ17"/>
      <c r="JOR17"/>
      <c r="JOS17"/>
      <c r="JOT17"/>
      <c r="JOU17"/>
      <c r="JOV17"/>
      <c r="JOW17"/>
      <c r="JOX17"/>
      <c r="JOY17"/>
      <c r="JOZ17"/>
      <c r="JPA17"/>
      <c r="JPB17"/>
      <c r="JPC17"/>
      <c r="JPD17"/>
      <c r="JPE17"/>
      <c r="JPF17"/>
      <c r="JPG17"/>
      <c r="JPH17"/>
      <c r="JPI17"/>
      <c r="JPJ17"/>
      <c r="JPK17"/>
      <c r="JPL17"/>
      <c r="JPM17"/>
      <c r="JPN17"/>
      <c r="JPO17"/>
      <c r="JPP17"/>
      <c r="JPQ17"/>
      <c r="JPR17"/>
      <c r="JPS17"/>
      <c r="JPT17"/>
      <c r="JPU17"/>
      <c r="JPV17"/>
      <c r="JPW17"/>
      <c r="JPX17"/>
      <c r="JPY17"/>
      <c r="JPZ17"/>
      <c r="JQA17"/>
      <c r="JQB17"/>
      <c r="JQC17"/>
      <c r="JQD17"/>
      <c r="JQE17"/>
      <c r="JQF17"/>
      <c r="JQG17"/>
      <c r="JQH17"/>
      <c r="JQI17"/>
      <c r="JQJ17"/>
      <c r="JQK17"/>
      <c r="JQL17"/>
      <c r="JQM17"/>
      <c r="JQN17"/>
      <c r="JQO17"/>
      <c r="JQP17"/>
      <c r="JQQ17"/>
      <c r="JQR17"/>
      <c r="JQS17"/>
      <c r="JQT17"/>
      <c r="JQU17"/>
      <c r="JQV17"/>
      <c r="JQW17"/>
      <c r="JQX17"/>
      <c r="JQY17"/>
      <c r="JQZ17"/>
      <c r="JRA17"/>
      <c r="JRB17"/>
      <c r="JRC17"/>
      <c r="JRD17"/>
      <c r="JRE17"/>
      <c r="JRF17"/>
      <c r="JRG17"/>
      <c r="JRH17"/>
      <c r="JRI17"/>
      <c r="JRJ17"/>
      <c r="JRK17"/>
      <c r="JRL17"/>
      <c r="JRM17"/>
      <c r="JRN17"/>
      <c r="JRO17"/>
      <c r="JRP17"/>
      <c r="JRQ17"/>
      <c r="JRR17"/>
      <c r="JRS17"/>
      <c r="JRT17"/>
      <c r="JRU17"/>
      <c r="JRV17"/>
      <c r="JRW17"/>
      <c r="JRX17"/>
      <c r="JRY17"/>
      <c r="JRZ17"/>
      <c r="JSA17"/>
      <c r="JSB17"/>
      <c r="JSC17"/>
      <c r="JSD17"/>
      <c r="JSE17"/>
      <c r="JSF17"/>
      <c r="JSG17"/>
      <c r="JSH17"/>
      <c r="JSI17"/>
      <c r="JSJ17"/>
      <c r="JSK17"/>
      <c r="JSL17"/>
      <c r="JSM17"/>
      <c r="JSN17"/>
      <c r="JSO17"/>
      <c r="JSP17"/>
      <c r="JSQ17"/>
      <c r="JSR17"/>
      <c r="JSS17"/>
      <c r="JST17"/>
      <c r="JSU17"/>
      <c r="JSV17"/>
      <c r="JSW17"/>
      <c r="JSX17"/>
      <c r="JSY17"/>
      <c r="JSZ17"/>
      <c r="JTA17"/>
      <c r="JTB17"/>
      <c r="JTC17"/>
      <c r="JTD17"/>
      <c r="JTE17"/>
      <c r="JTF17"/>
      <c r="JTG17"/>
      <c r="JTH17"/>
      <c r="JTI17"/>
      <c r="JTJ17"/>
      <c r="JTK17"/>
      <c r="JTL17"/>
      <c r="JTM17"/>
      <c r="JTN17"/>
      <c r="JTO17"/>
      <c r="JTP17"/>
      <c r="JTQ17"/>
      <c r="JTR17"/>
      <c r="JTS17"/>
      <c r="JTT17"/>
      <c r="JTU17"/>
      <c r="JTV17"/>
      <c r="JTW17"/>
      <c r="JTX17"/>
      <c r="JTY17"/>
      <c r="JTZ17"/>
      <c r="JUA17"/>
      <c r="JUB17"/>
      <c r="JUC17"/>
      <c r="JUD17"/>
      <c r="JUE17"/>
      <c r="JUF17"/>
      <c r="JUG17"/>
      <c r="JUH17"/>
      <c r="JUI17"/>
      <c r="JUJ17"/>
      <c r="JUK17"/>
      <c r="JUL17"/>
      <c r="JUM17"/>
      <c r="JUN17"/>
      <c r="JUO17"/>
      <c r="JUP17"/>
      <c r="JUQ17"/>
      <c r="JUR17"/>
      <c r="JUS17"/>
      <c r="JUT17"/>
      <c r="JUU17"/>
      <c r="JUV17"/>
      <c r="JUW17"/>
      <c r="JUX17"/>
      <c r="JUY17"/>
      <c r="JUZ17"/>
      <c r="JVA17"/>
      <c r="JVB17"/>
      <c r="JVC17"/>
      <c r="JVD17"/>
      <c r="JVE17"/>
      <c r="JVF17"/>
      <c r="JVG17"/>
      <c r="JVH17"/>
      <c r="JVI17"/>
      <c r="JVJ17"/>
      <c r="JVK17"/>
      <c r="JVL17"/>
      <c r="JVM17"/>
      <c r="JVN17"/>
      <c r="JVO17"/>
      <c r="JVP17"/>
      <c r="JVQ17"/>
      <c r="JVR17"/>
      <c r="JVS17"/>
      <c r="JVT17"/>
      <c r="JVU17"/>
      <c r="JVV17"/>
      <c r="JVW17"/>
      <c r="JVX17"/>
      <c r="JVY17"/>
      <c r="JVZ17"/>
      <c r="JWA17"/>
      <c r="JWB17"/>
      <c r="JWC17"/>
      <c r="JWD17"/>
      <c r="JWE17"/>
      <c r="JWF17"/>
      <c r="JWG17"/>
      <c r="JWH17"/>
      <c r="JWI17"/>
      <c r="JWJ17"/>
      <c r="JWK17"/>
      <c r="JWL17"/>
      <c r="JWM17"/>
      <c r="JWN17"/>
      <c r="JWO17"/>
      <c r="JWP17"/>
      <c r="JWQ17"/>
      <c r="JWR17"/>
      <c r="JWS17"/>
      <c r="JWT17"/>
      <c r="JWU17"/>
      <c r="JWV17"/>
      <c r="JWW17"/>
      <c r="JWX17"/>
      <c r="JWY17"/>
      <c r="JWZ17"/>
      <c r="JXA17"/>
      <c r="JXB17"/>
      <c r="JXC17"/>
      <c r="JXD17"/>
      <c r="JXE17"/>
      <c r="JXF17"/>
      <c r="JXG17"/>
      <c r="JXH17"/>
      <c r="JXI17"/>
      <c r="JXJ17"/>
      <c r="JXK17"/>
      <c r="JXL17"/>
      <c r="JXM17"/>
      <c r="JXN17"/>
      <c r="JXO17"/>
      <c r="JXP17"/>
      <c r="JXQ17"/>
      <c r="JXR17"/>
      <c r="JXS17"/>
      <c r="JXT17"/>
      <c r="JXU17"/>
      <c r="JXV17"/>
      <c r="JXW17"/>
      <c r="JXX17"/>
      <c r="JXY17"/>
      <c r="JXZ17"/>
      <c r="JYA17"/>
      <c r="JYB17"/>
      <c r="JYC17"/>
      <c r="JYD17"/>
      <c r="JYE17"/>
      <c r="JYF17"/>
      <c r="JYG17"/>
      <c r="JYH17"/>
      <c r="JYI17"/>
      <c r="JYJ17"/>
      <c r="JYK17"/>
      <c r="JYL17"/>
      <c r="JYM17"/>
      <c r="JYN17"/>
      <c r="JYO17"/>
      <c r="JYP17"/>
      <c r="JYQ17"/>
      <c r="JYR17"/>
      <c r="JYS17"/>
      <c r="JYT17"/>
      <c r="JYU17"/>
      <c r="JYV17"/>
      <c r="JYW17"/>
      <c r="JYX17"/>
      <c r="JYY17"/>
      <c r="JYZ17"/>
      <c r="JZA17"/>
      <c r="JZB17"/>
      <c r="JZC17"/>
      <c r="JZD17"/>
      <c r="JZE17"/>
      <c r="JZF17"/>
      <c r="JZG17"/>
      <c r="JZH17"/>
      <c r="JZI17"/>
      <c r="JZJ17"/>
      <c r="JZK17"/>
      <c r="JZL17"/>
      <c r="JZM17"/>
      <c r="JZN17"/>
      <c r="JZO17"/>
      <c r="JZP17"/>
      <c r="JZQ17"/>
      <c r="JZR17"/>
      <c r="JZS17"/>
      <c r="JZT17"/>
      <c r="JZU17"/>
      <c r="JZV17"/>
      <c r="JZW17"/>
      <c r="JZX17"/>
      <c r="JZY17"/>
      <c r="JZZ17"/>
      <c r="KAA17"/>
      <c r="KAB17"/>
      <c r="KAC17"/>
      <c r="KAD17"/>
      <c r="KAE17"/>
      <c r="KAF17"/>
      <c r="KAG17"/>
      <c r="KAH17"/>
      <c r="KAI17"/>
      <c r="KAJ17"/>
      <c r="KAK17"/>
      <c r="KAL17"/>
      <c r="KAM17"/>
      <c r="KAN17"/>
      <c r="KAO17"/>
      <c r="KAP17"/>
      <c r="KAQ17"/>
      <c r="KAR17"/>
      <c r="KAS17"/>
      <c r="KAT17"/>
      <c r="KAU17"/>
      <c r="KAV17"/>
      <c r="KAW17"/>
      <c r="KAX17"/>
      <c r="KAY17"/>
      <c r="KAZ17"/>
      <c r="KBA17"/>
      <c r="KBB17"/>
      <c r="KBC17"/>
      <c r="KBD17"/>
      <c r="KBE17"/>
      <c r="KBF17"/>
      <c r="KBG17"/>
      <c r="KBH17"/>
      <c r="KBI17"/>
      <c r="KBJ17"/>
      <c r="KBK17"/>
      <c r="KBL17"/>
      <c r="KBM17"/>
      <c r="KBN17"/>
      <c r="KBO17"/>
      <c r="KBP17"/>
      <c r="KBQ17"/>
      <c r="KBR17"/>
      <c r="KBS17"/>
      <c r="KBT17"/>
      <c r="KBU17"/>
      <c r="KBV17"/>
      <c r="KBW17"/>
      <c r="KBX17"/>
      <c r="KBY17"/>
      <c r="KBZ17"/>
      <c r="KCA17"/>
      <c r="KCB17"/>
      <c r="KCC17"/>
      <c r="KCD17"/>
      <c r="KCE17"/>
      <c r="KCF17"/>
      <c r="KCG17"/>
      <c r="KCH17"/>
      <c r="KCI17"/>
      <c r="KCJ17"/>
      <c r="KCK17"/>
      <c r="KCL17"/>
      <c r="KCM17"/>
      <c r="KCN17"/>
      <c r="KCO17"/>
      <c r="KCP17"/>
      <c r="KCQ17"/>
      <c r="KCR17"/>
      <c r="KCS17"/>
      <c r="KCT17"/>
      <c r="KCU17"/>
      <c r="KCV17"/>
      <c r="KCW17"/>
      <c r="KCX17"/>
      <c r="KCY17"/>
      <c r="KCZ17"/>
      <c r="KDA17"/>
      <c r="KDB17"/>
      <c r="KDC17"/>
      <c r="KDD17"/>
      <c r="KDE17"/>
      <c r="KDF17"/>
      <c r="KDG17"/>
      <c r="KDH17"/>
      <c r="KDI17"/>
      <c r="KDJ17"/>
      <c r="KDK17"/>
      <c r="KDL17"/>
      <c r="KDM17"/>
      <c r="KDN17"/>
      <c r="KDO17"/>
      <c r="KDP17"/>
      <c r="KDQ17"/>
      <c r="KDR17"/>
      <c r="KDS17"/>
      <c r="KDT17"/>
      <c r="KDU17"/>
      <c r="KDV17"/>
      <c r="KDW17"/>
      <c r="KDX17"/>
      <c r="KDY17"/>
      <c r="KDZ17"/>
      <c r="KEA17"/>
      <c r="KEB17"/>
      <c r="KEC17"/>
      <c r="KED17"/>
      <c r="KEE17"/>
      <c r="KEF17"/>
      <c r="KEG17"/>
      <c r="KEH17"/>
      <c r="KEI17"/>
      <c r="KEJ17"/>
      <c r="KEK17"/>
      <c r="KEL17"/>
      <c r="KEM17"/>
      <c r="KEN17"/>
      <c r="KEO17"/>
      <c r="KEP17"/>
      <c r="KEQ17"/>
      <c r="KER17"/>
      <c r="KES17"/>
      <c r="KET17"/>
      <c r="KEU17"/>
      <c r="KEV17"/>
      <c r="KEW17"/>
      <c r="KEX17"/>
      <c r="KEY17"/>
      <c r="KEZ17"/>
      <c r="KFA17"/>
      <c r="KFB17"/>
      <c r="KFC17"/>
      <c r="KFD17"/>
      <c r="KFE17"/>
      <c r="KFF17"/>
      <c r="KFG17"/>
      <c r="KFH17"/>
      <c r="KFI17"/>
      <c r="KFJ17"/>
      <c r="KFK17"/>
      <c r="KFL17"/>
      <c r="KFM17"/>
      <c r="KFN17"/>
      <c r="KFO17"/>
      <c r="KFP17"/>
      <c r="KFQ17"/>
      <c r="KFR17"/>
      <c r="KFS17"/>
      <c r="KFT17"/>
      <c r="KFU17"/>
      <c r="KFV17"/>
      <c r="KFW17"/>
      <c r="KFX17"/>
      <c r="KFY17"/>
      <c r="KFZ17"/>
      <c r="KGA17"/>
      <c r="KGB17"/>
      <c r="KGC17"/>
      <c r="KGD17"/>
      <c r="KGE17"/>
      <c r="KGF17"/>
      <c r="KGG17"/>
      <c r="KGH17"/>
      <c r="KGI17"/>
      <c r="KGJ17"/>
      <c r="KGK17"/>
      <c r="KGL17"/>
      <c r="KGM17"/>
      <c r="KGN17"/>
      <c r="KGO17"/>
      <c r="KGP17"/>
      <c r="KGQ17"/>
      <c r="KGR17"/>
      <c r="KGS17"/>
      <c r="KGT17"/>
      <c r="KGU17"/>
      <c r="KGV17"/>
      <c r="KGW17"/>
      <c r="KGX17"/>
      <c r="KGY17"/>
      <c r="KGZ17"/>
      <c r="KHA17"/>
      <c r="KHB17"/>
      <c r="KHC17"/>
      <c r="KHD17"/>
      <c r="KHE17"/>
      <c r="KHF17"/>
      <c r="KHG17"/>
      <c r="KHH17"/>
      <c r="KHI17"/>
      <c r="KHJ17"/>
      <c r="KHK17"/>
      <c r="KHL17"/>
      <c r="KHM17"/>
      <c r="KHN17"/>
      <c r="KHO17"/>
      <c r="KHP17"/>
      <c r="KHQ17"/>
      <c r="KHR17"/>
      <c r="KHS17"/>
      <c r="KHT17"/>
      <c r="KHU17"/>
      <c r="KHV17"/>
      <c r="KHW17"/>
      <c r="KHX17"/>
      <c r="KHY17"/>
      <c r="KHZ17"/>
      <c r="KIA17"/>
      <c r="KIB17"/>
      <c r="KIC17"/>
      <c r="KID17"/>
      <c r="KIE17"/>
      <c r="KIF17"/>
      <c r="KIG17"/>
      <c r="KIH17"/>
      <c r="KII17"/>
      <c r="KIJ17"/>
      <c r="KIK17"/>
      <c r="KIL17"/>
      <c r="KIM17"/>
      <c r="KIN17"/>
      <c r="KIO17"/>
      <c r="KIP17"/>
      <c r="KIQ17"/>
      <c r="KIR17"/>
      <c r="KIS17"/>
      <c r="KIT17"/>
      <c r="KIU17"/>
      <c r="KIV17"/>
      <c r="KIW17"/>
      <c r="KIX17"/>
      <c r="KIY17"/>
      <c r="KIZ17"/>
      <c r="KJA17"/>
      <c r="KJB17"/>
      <c r="KJC17"/>
      <c r="KJD17"/>
      <c r="KJE17"/>
      <c r="KJF17"/>
      <c r="KJG17"/>
      <c r="KJH17"/>
      <c r="KJI17"/>
      <c r="KJJ17"/>
      <c r="KJK17"/>
      <c r="KJL17"/>
      <c r="KJM17"/>
      <c r="KJN17"/>
      <c r="KJO17"/>
      <c r="KJP17"/>
      <c r="KJQ17"/>
      <c r="KJR17"/>
      <c r="KJS17"/>
      <c r="KJT17"/>
      <c r="KJU17"/>
      <c r="KJV17"/>
      <c r="KJW17"/>
      <c r="KJX17"/>
      <c r="KJY17"/>
      <c r="KJZ17"/>
      <c r="KKA17"/>
      <c r="KKB17"/>
      <c r="KKC17"/>
      <c r="KKD17"/>
      <c r="KKE17"/>
      <c r="KKF17"/>
      <c r="KKG17"/>
      <c r="KKH17"/>
      <c r="KKI17"/>
      <c r="KKJ17"/>
      <c r="KKK17"/>
      <c r="KKL17"/>
      <c r="KKM17"/>
      <c r="KKN17"/>
      <c r="KKO17"/>
      <c r="KKP17"/>
      <c r="KKQ17"/>
      <c r="KKR17"/>
      <c r="KKS17"/>
      <c r="KKT17"/>
      <c r="KKU17"/>
      <c r="KKV17"/>
      <c r="KKW17"/>
      <c r="KKX17"/>
      <c r="KKY17"/>
      <c r="KKZ17"/>
      <c r="KLA17"/>
      <c r="KLB17"/>
      <c r="KLC17"/>
      <c r="KLD17"/>
      <c r="KLE17"/>
      <c r="KLF17"/>
      <c r="KLG17"/>
      <c r="KLH17"/>
      <c r="KLI17"/>
      <c r="KLJ17"/>
      <c r="KLK17"/>
      <c r="KLL17"/>
      <c r="KLM17"/>
      <c r="KLN17"/>
      <c r="KLO17"/>
      <c r="KLP17"/>
      <c r="KLQ17"/>
      <c r="KLR17"/>
      <c r="KLS17"/>
      <c r="KLT17"/>
      <c r="KLU17"/>
      <c r="KLV17"/>
      <c r="KLW17"/>
      <c r="KLX17"/>
      <c r="KLY17"/>
      <c r="KLZ17"/>
      <c r="KMA17"/>
      <c r="KMB17"/>
      <c r="KMC17"/>
      <c r="KMD17"/>
      <c r="KME17"/>
      <c r="KMF17"/>
      <c r="KMG17"/>
      <c r="KMH17"/>
      <c r="KMI17"/>
      <c r="KMJ17"/>
      <c r="KMK17"/>
      <c r="KML17"/>
      <c r="KMM17"/>
      <c r="KMN17"/>
      <c r="KMO17"/>
      <c r="KMP17"/>
      <c r="KMQ17"/>
      <c r="KMR17"/>
      <c r="KMS17"/>
      <c r="KMT17"/>
      <c r="KMU17"/>
      <c r="KMV17"/>
      <c r="KMW17"/>
      <c r="KMX17"/>
      <c r="KMY17"/>
      <c r="KMZ17"/>
      <c r="KNA17"/>
      <c r="KNB17"/>
      <c r="KNC17"/>
      <c r="KND17"/>
      <c r="KNE17"/>
      <c r="KNF17"/>
      <c r="KNG17"/>
      <c r="KNH17"/>
      <c r="KNI17"/>
      <c r="KNJ17"/>
      <c r="KNK17"/>
      <c r="KNL17"/>
      <c r="KNM17"/>
      <c r="KNN17"/>
      <c r="KNO17"/>
      <c r="KNP17"/>
      <c r="KNQ17"/>
      <c r="KNR17"/>
      <c r="KNS17"/>
      <c r="KNT17"/>
      <c r="KNU17"/>
      <c r="KNV17"/>
      <c r="KNW17"/>
      <c r="KNX17"/>
      <c r="KNY17"/>
      <c r="KNZ17"/>
      <c r="KOA17"/>
      <c r="KOB17"/>
      <c r="KOC17"/>
      <c r="KOD17"/>
      <c r="KOE17"/>
      <c r="KOF17"/>
      <c r="KOG17"/>
      <c r="KOH17"/>
      <c r="KOI17"/>
      <c r="KOJ17"/>
      <c r="KOK17"/>
      <c r="KOL17"/>
      <c r="KOM17"/>
      <c r="KON17"/>
      <c r="KOO17"/>
      <c r="KOP17"/>
      <c r="KOQ17"/>
      <c r="KOR17"/>
      <c r="KOS17"/>
      <c r="KOT17"/>
      <c r="KOU17"/>
      <c r="KOV17"/>
      <c r="KOW17"/>
      <c r="KOX17"/>
      <c r="KOY17"/>
      <c r="KOZ17"/>
      <c r="KPA17"/>
      <c r="KPB17"/>
      <c r="KPC17"/>
      <c r="KPD17"/>
      <c r="KPE17"/>
      <c r="KPF17"/>
      <c r="KPG17"/>
      <c r="KPH17"/>
      <c r="KPI17"/>
      <c r="KPJ17"/>
      <c r="KPK17"/>
      <c r="KPL17"/>
      <c r="KPM17"/>
      <c r="KPN17"/>
      <c r="KPO17"/>
      <c r="KPP17"/>
      <c r="KPQ17"/>
      <c r="KPR17"/>
      <c r="KPS17"/>
      <c r="KPT17"/>
      <c r="KPU17"/>
      <c r="KPV17"/>
      <c r="KPW17"/>
      <c r="KPX17"/>
      <c r="KPY17"/>
      <c r="KPZ17"/>
      <c r="KQA17"/>
      <c r="KQB17"/>
      <c r="KQC17"/>
      <c r="KQD17"/>
      <c r="KQE17"/>
      <c r="KQF17"/>
      <c r="KQG17"/>
      <c r="KQH17"/>
      <c r="KQI17"/>
      <c r="KQJ17"/>
      <c r="KQK17"/>
      <c r="KQL17"/>
      <c r="KQM17"/>
      <c r="KQN17"/>
      <c r="KQO17"/>
      <c r="KQP17"/>
      <c r="KQQ17"/>
      <c r="KQR17"/>
      <c r="KQS17"/>
      <c r="KQT17"/>
      <c r="KQU17"/>
      <c r="KQV17"/>
      <c r="KQW17"/>
      <c r="KQX17"/>
      <c r="KQY17"/>
      <c r="KQZ17"/>
      <c r="KRA17"/>
      <c r="KRB17"/>
      <c r="KRC17"/>
      <c r="KRD17"/>
      <c r="KRE17"/>
      <c r="KRF17"/>
      <c r="KRG17"/>
      <c r="KRH17"/>
      <c r="KRI17"/>
      <c r="KRJ17"/>
      <c r="KRK17"/>
      <c r="KRL17"/>
      <c r="KRM17"/>
      <c r="KRN17"/>
      <c r="KRO17"/>
      <c r="KRP17"/>
      <c r="KRQ17"/>
      <c r="KRR17"/>
      <c r="KRS17"/>
      <c r="KRT17"/>
      <c r="KRU17"/>
      <c r="KRV17"/>
      <c r="KRW17"/>
      <c r="KRX17"/>
      <c r="KRY17"/>
      <c r="KRZ17"/>
      <c r="KSA17"/>
      <c r="KSB17"/>
      <c r="KSC17"/>
      <c r="KSD17"/>
      <c r="KSE17"/>
      <c r="KSF17"/>
      <c r="KSG17"/>
      <c r="KSH17"/>
      <c r="KSI17"/>
      <c r="KSJ17"/>
      <c r="KSK17"/>
      <c r="KSL17"/>
      <c r="KSM17"/>
      <c r="KSN17"/>
      <c r="KSO17"/>
      <c r="KSP17"/>
      <c r="KSQ17"/>
      <c r="KSR17"/>
      <c r="KSS17"/>
      <c r="KST17"/>
      <c r="KSU17"/>
      <c r="KSV17"/>
      <c r="KSW17"/>
      <c r="KSX17"/>
      <c r="KSY17"/>
      <c r="KSZ17"/>
      <c r="KTA17"/>
      <c r="KTB17"/>
      <c r="KTC17"/>
      <c r="KTD17"/>
      <c r="KTE17"/>
      <c r="KTF17"/>
      <c r="KTG17"/>
      <c r="KTH17"/>
      <c r="KTI17"/>
      <c r="KTJ17"/>
      <c r="KTK17"/>
      <c r="KTL17"/>
      <c r="KTM17"/>
      <c r="KTN17"/>
      <c r="KTO17"/>
      <c r="KTP17"/>
      <c r="KTQ17"/>
      <c r="KTR17"/>
      <c r="KTS17"/>
      <c r="KTT17"/>
      <c r="KTU17"/>
      <c r="KTV17"/>
      <c r="KTW17"/>
      <c r="KTX17"/>
      <c r="KTY17"/>
      <c r="KTZ17"/>
      <c r="KUA17"/>
      <c r="KUB17"/>
      <c r="KUC17"/>
      <c r="KUD17"/>
      <c r="KUE17"/>
      <c r="KUF17"/>
      <c r="KUG17"/>
      <c r="KUH17"/>
      <c r="KUI17"/>
      <c r="KUJ17"/>
      <c r="KUK17"/>
      <c r="KUL17"/>
      <c r="KUM17"/>
      <c r="KUN17"/>
      <c r="KUO17"/>
      <c r="KUP17"/>
      <c r="KUQ17"/>
      <c r="KUR17"/>
      <c r="KUS17"/>
      <c r="KUT17"/>
      <c r="KUU17"/>
      <c r="KUV17"/>
      <c r="KUW17"/>
      <c r="KUX17"/>
      <c r="KUY17"/>
      <c r="KUZ17"/>
      <c r="KVA17"/>
      <c r="KVB17"/>
      <c r="KVC17"/>
      <c r="KVD17"/>
      <c r="KVE17"/>
      <c r="KVF17"/>
      <c r="KVG17"/>
      <c r="KVH17"/>
      <c r="KVI17"/>
      <c r="KVJ17"/>
      <c r="KVK17"/>
      <c r="KVL17"/>
      <c r="KVM17"/>
      <c r="KVN17"/>
      <c r="KVO17"/>
      <c r="KVP17"/>
      <c r="KVQ17"/>
      <c r="KVR17"/>
      <c r="KVS17"/>
      <c r="KVT17"/>
      <c r="KVU17"/>
      <c r="KVV17"/>
      <c r="KVW17"/>
      <c r="KVX17"/>
      <c r="KVY17"/>
      <c r="KVZ17"/>
      <c r="KWA17"/>
      <c r="KWB17"/>
      <c r="KWC17"/>
      <c r="KWD17"/>
      <c r="KWE17"/>
      <c r="KWF17"/>
      <c r="KWG17"/>
      <c r="KWH17"/>
      <c r="KWI17"/>
      <c r="KWJ17"/>
      <c r="KWK17"/>
      <c r="KWL17"/>
      <c r="KWM17"/>
      <c r="KWN17"/>
      <c r="KWO17"/>
      <c r="KWP17"/>
      <c r="KWQ17"/>
      <c r="KWR17"/>
      <c r="KWS17"/>
      <c r="KWT17"/>
      <c r="KWU17"/>
      <c r="KWV17"/>
      <c r="KWW17"/>
      <c r="KWX17"/>
      <c r="KWY17"/>
      <c r="KWZ17"/>
      <c r="KXA17"/>
      <c r="KXB17"/>
      <c r="KXC17"/>
      <c r="KXD17"/>
      <c r="KXE17"/>
      <c r="KXF17"/>
      <c r="KXG17"/>
      <c r="KXH17"/>
      <c r="KXI17"/>
      <c r="KXJ17"/>
      <c r="KXK17"/>
      <c r="KXL17"/>
      <c r="KXM17"/>
      <c r="KXN17"/>
      <c r="KXO17"/>
      <c r="KXP17"/>
      <c r="KXQ17"/>
      <c r="KXR17"/>
      <c r="KXS17"/>
      <c r="KXT17"/>
      <c r="KXU17"/>
      <c r="KXV17"/>
      <c r="KXW17"/>
      <c r="KXX17"/>
      <c r="KXY17"/>
      <c r="KXZ17"/>
      <c r="KYA17"/>
      <c r="KYB17"/>
      <c r="KYC17"/>
      <c r="KYD17"/>
      <c r="KYE17"/>
      <c r="KYF17"/>
      <c r="KYG17"/>
      <c r="KYH17"/>
      <c r="KYI17"/>
      <c r="KYJ17"/>
      <c r="KYK17"/>
      <c r="KYL17"/>
      <c r="KYM17"/>
      <c r="KYN17"/>
      <c r="KYO17"/>
      <c r="KYP17"/>
      <c r="KYQ17"/>
      <c r="KYR17"/>
      <c r="KYS17"/>
      <c r="KYT17"/>
      <c r="KYU17"/>
      <c r="KYV17"/>
      <c r="KYW17"/>
      <c r="KYX17"/>
      <c r="KYY17"/>
      <c r="KYZ17"/>
      <c r="KZA17"/>
      <c r="KZB17"/>
      <c r="KZC17"/>
      <c r="KZD17"/>
      <c r="KZE17"/>
      <c r="KZF17"/>
      <c r="KZG17"/>
      <c r="KZH17"/>
      <c r="KZI17"/>
      <c r="KZJ17"/>
      <c r="KZK17"/>
      <c r="KZL17"/>
      <c r="KZM17"/>
      <c r="KZN17"/>
      <c r="KZO17"/>
      <c r="KZP17"/>
      <c r="KZQ17"/>
      <c r="KZR17"/>
      <c r="KZS17"/>
      <c r="KZT17"/>
      <c r="KZU17"/>
      <c r="KZV17"/>
      <c r="KZW17"/>
      <c r="KZX17"/>
      <c r="KZY17"/>
      <c r="KZZ17"/>
      <c r="LAA17"/>
      <c r="LAB17"/>
      <c r="LAC17"/>
      <c r="LAD17"/>
      <c r="LAE17"/>
      <c r="LAF17"/>
      <c r="LAG17"/>
      <c r="LAH17"/>
      <c r="LAI17"/>
      <c r="LAJ17"/>
      <c r="LAK17"/>
      <c r="LAL17"/>
      <c r="LAM17"/>
      <c r="LAN17"/>
      <c r="LAO17"/>
      <c r="LAP17"/>
      <c r="LAQ17"/>
      <c r="LAR17"/>
      <c r="LAS17"/>
      <c r="LAT17"/>
      <c r="LAU17"/>
      <c r="LAV17"/>
      <c r="LAW17"/>
      <c r="LAX17"/>
      <c r="LAY17"/>
      <c r="LAZ17"/>
      <c r="LBA17"/>
      <c r="LBB17"/>
      <c r="LBC17"/>
      <c r="LBD17"/>
      <c r="LBE17"/>
      <c r="LBF17"/>
      <c r="LBG17"/>
      <c r="LBH17"/>
      <c r="LBI17"/>
      <c r="LBJ17"/>
      <c r="LBK17"/>
      <c r="LBL17"/>
      <c r="LBM17"/>
      <c r="LBN17"/>
      <c r="LBO17"/>
      <c r="LBP17"/>
      <c r="LBQ17"/>
      <c r="LBR17"/>
      <c r="LBS17"/>
      <c r="LBT17"/>
      <c r="LBU17"/>
      <c r="LBV17"/>
      <c r="LBW17"/>
      <c r="LBX17"/>
      <c r="LBY17"/>
      <c r="LBZ17"/>
      <c r="LCA17"/>
      <c r="LCB17"/>
      <c r="LCC17"/>
      <c r="LCD17"/>
      <c r="LCE17"/>
      <c r="LCF17"/>
      <c r="LCG17"/>
      <c r="LCH17"/>
      <c r="LCI17"/>
      <c r="LCJ17"/>
      <c r="LCK17"/>
      <c r="LCL17"/>
      <c r="LCM17"/>
      <c r="LCN17"/>
      <c r="LCO17"/>
      <c r="LCP17"/>
      <c r="LCQ17"/>
      <c r="LCR17"/>
      <c r="LCS17"/>
      <c r="LCT17"/>
      <c r="LCU17"/>
      <c r="LCV17"/>
      <c r="LCW17"/>
      <c r="LCX17"/>
      <c r="LCY17"/>
      <c r="LCZ17"/>
      <c r="LDA17"/>
      <c r="LDB17"/>
      <c r="LDC17"/>
      <c r="LDD17"/>
      <c r="LDE17"/>
      <c r="LDF17"/>
      <c r="LDG17"/>
      <c r="LDH17"/>
      <c r="LDI17"/>
      <c r="LDJ17"/>
      <c r="LDK17"/>
      <c r="LDL17"/>
      <c r="LDM17"/>
      <c r="LDN17"/>
      <c r="LDO17"/>
      <c r="LDP17"/>
      <c r="LDQ17"/>
      <c r="LDR17"/>
      <c r="LDS17"/>
      <c r="LDT17"/>
      <c r="LDU17"/>
      <c r="LDV17"/>
      <c r="LDW17"/>
      <c r="LDX17"/>
      <c r="LDY17"/>
      <c r="LDZ17"/>
      <c r="LEA17"/>
      <c r="LEB17"/>
      <c r="LEC17"/>
      <c r="LED17"/>
      <c r="LEE17"/>
      <c r="LEF17"/>
      <c r="LEG17"/>
      <c r="LEH17"/>
      <c r="LEI17"/>
      <c r="LEJ17"/>
      <c r="LEK17"/>
      <c r="LEL17"/>
      <c r="LEM17"/>
      <c r="LEN17"/>
      <c r="LEO17"/>
      <c r="LEP17"/>
      <c r="LEQ17"/>
      <c r="LER17"/>
      <c r="LES17"/>
      <c r="LET17"/>
      <c r="LEU17"/>
      <c r="LEV17"/>
      <c r="LEW17"/>
      <c r="LEX17"/>
      <c r="LEY17"/>
      <c r="LEZ17"/>
      <c r="LFA17"/>
      <c r="LFB17"/>
      <c r="LFC17"/>
      <c r="LFD17"/>
      <c r="LFE17"/>
      <c r="LFF17"/>
      <c r="LFG17"/>
      <c r="LFH17"/>
      <c r="LFI17"/>
      <c r="LFJ17"/>
      <c r="LFK17"/>
      <c r="LFL17"/>
      <c r="LFM17"/>
      <c r="LFN17"/>
      <c r="LFO17"/>
      <c r="LFP17"/>
      <c r="LFQ17"/>
      <c r="LFR17"/>
      <c r="LFS17"/>
      <c r="LFT17"/>
      <c r="LFU17"/>
      <c r="LFV17"/>
      <c r="LFW17"/>
      <c r="LFX17"/>
      <c r="LFY17"/>
      <c r="LFZ17"/>
      <c r="LGA17"/>
      <c r="LGB17"/>
      <c r="LGC17"/>
      <c r="LGD17"/>
      <c r="LGE17"/>
      <c r="LGF17"/>
      <c r="LGG17"/>
      <c r="LGH17"/>
      <c r="LGI17"/>
      <c r="LGJ17"/>
      <c r="LGK17"/>
      <c r="LGL17"/>
      <c r="LGM17"/>
      <c r="LGN17"/>
      <c r="LGO17"/>
      <c r="LGP17"/>
      <c r="LGQ17"/>
      <c r="LGR17"/>
      <c r="LGS17"/>
      <c r="LGT17"/>
      <c r="LGU17"/>
      <c r="LGV17"/>
      <c r="LGW17"/>
      <c r="LGX17"/>
      <c r="LGY17"/>
      <c r="LGZ17"/>
      <c r="LHA17"/>
      <c r="LHB17"/>
      <c r="LHC17"/>
      <c r="LHD17"/>
      <c r="LHE17"/>
      <c r="LHF17"/>
      <c r="LHG17"/>
      <c r="LHH17"/>
      <c r="LHI17"/>
      <c r="LHJ17"/>
      <c r="LHK17"/>
      <c r="LHL17"/>
      <c r="LHM17"/>
      <c r="LHN17"/>
      <c r="LHO17"/>
      <c r="LHP17"/>
      <c r="LHQ17"/>
      <c r="LHR17"/>
      <c r="LHS17"/>
      <c r="LHT17"/>
      <c r="LHU17"/>
      <c r="LHV17"/>
      <c r="LHW17"/>
      <c r="LHX17"/>
      <c r="LHY17"/>
      <c r="LHZ17"/>
      <c r="LIA17"/>
      <c r="LIB17"/>
      <c r="LIC17"/>
      <c r="LID17"/>
      <c r="LIE17"/>
      <c r="LIF17"/>
      <c r="LIG17"/>
      <c r="LIH17"/>
      <c r="LII17"/>
      <c r="LIJ17"/>
      <c r="LIK17"/>
      <c r="LIL17"/>
      <c r="LIM17"/>
      <c r="LIN17"/>
      <c r="LIO17"/>
      <c r="LIP17"/>
      <c r="LIQ17"/>
      <c r="LIR17"/>
      <c r="LIS17"/>
      <c r="LIT17"/>
      <c r="LIU17"/>
      <c r="LIV17"/>
      <c r="LIW17"/>
      <c r="LIX17"/>
      <c r="LIY17"/>
      <c r="LIZ17"/>
      <c r="LJA17"/>
      <c r="LJB17"/>
      <c r="LJC17"/>
      <c r="LJD17"/>
      <c r="LJE17"/>
      <c r="LJF17"/>
      <c r="LJG17"/>
      <c r="LJH17"/>
      <c r="LJI17"/>
      <c r="LJJ17"/>
      <c r="LJK17"/>
      <c r="LJL17"/>
      <c r="LJM17"/>
      <c r="LJN17"/>
      <c r="LJO17"/>
      <c r="LJP17"/>
      <c r="LJQ17"/>
      <c r="LJR17"/>
      <c r="LJS17"/>
      <c r="LJT17"/>
      <c r="LJU17"/>
      <c r="LJV17"/>
      <c r="LJW17"/>
      <c r="LJX17"/>
      <c r="LJY17"/>
      <c r="LJZ17"/>
      <c r="LKA17"/>
      <c r="LKB17"/>
      <c r="LKC17"/>
      <c r="LKD17"/>
      <c r="LKE17"/>
      <c r="LKF17"/>
      <c r="LKG17"/>
      <c r="LKH17"/>
      <c r="LKI17"/>
      <c r="LKJ17"/>
      <c r="LKK17"/>
      <c r="LKL17"/>
      <c r="LKM17"/>
      <c r="LKN17"/>
      <c r="LKO17"/>
      <c r="LKP17"/>
      <c r="LKQ17"/>
      <c r="LKR17"/>
      <c r="LKS17"/>
      <c r="LKT17"/>
      <c r="LKU17"/>
      <c r="LKV17"/>
      <c r="LKW17"/>
      <c r="LKX17"/>
      <c r="LKY17"/>
      <c r="LKZ17"/>
      <c r="LLA17"/>
      <c r="LLB17"/>
      <c r="LLC17"/>
      <c r="LLD17"/>
      <c r="LLE17"/>
      <c r="LLF17"/>
      <c r="LLG17"/>
      <c r="LLH17"/>
      <c r="LLI17"/>
      <c r="LLJ17"/>
      <c r="LLK17"/>
      <c r="LLL17"/>
      <c r="LLM17"/>
      <c r="LLN17"/>
      <c r="LLO17"/>
      <c r="LLP17"/>
      <c r="LLQ17"/>
      <c r="LLR17"/>
      <c r="LLS17"/>
      <c r="LLT17"/>
      <c r="LLU17"/>
      <c r="LLV17"/>
      <c r="LLW17"/>
      <c r="LLX17"/>
      <c r="LLY17"/>
      <c r="LLZ17"/>
      <c r="LMA17"/>
      <c r="LMB17"/>
      <c r="LMC17"/>
      <c r="LMD17"/>
      <c r="LME17"/>
      <c r="LMF17"/>
      <c r="LMG17"/>
      <c r="LMH17"/>
      <c r="LMI17"/>
      <c r="LMJ17"/>
      <c r="LMK17"/>
      <c r="LML17"/>
      <c r="LMM17"/>
      <c r="LMN17"/>
      <c r="LMO17"/>
      <c r="LMP17"/>
      <c r="LMQ17"/>
      <c r="LMR17"/>
      <c r="LMS17"/>
      <c r="LMT17"/>
      <c r="LMU17"/>
      <c r="LMV17"/>
      <c r="LMW17"/>
      <c r="LMX17"/>
      <c r="LMY17"/>
      <c r="LMZ17"/>
      <c r="LNA17"/>
      <c r="LNB17"/>
      <c r="LNC17"/>
      <c r="LND17"/>
      <c r="LNE17"/>
      <c r="LNF17"/>
      <c r="LNG17"/>
      <c r="LNH17"/>
      <c r="LNI17"/>
      <c r="LNJ17"/>
      <c r="LNK17"/>
      <c r="LNL17"/>
      <c r="LNM17"/>
      <c r="LNN17"/>
      <c r="LNO17"/>
      <c r="LNP17"/>
      <c r="LNQ17"/>
      <c r="LNR17"/>
      <c r="LNS17"/>
      <c r="LNT17"/>
      <c r="LNU17"/>
      <c r="LNV17"/>
      <c r="LNW17"/>
      <c r="LNX17"/>
      <c r="LNY17"/>
      <c r="LNZ17"/>
      <c r="LOA17"/>
      <c r="LOB17"/>
      <c r="LOC17"/>
      <c r="LOD17"/>
      <c r="LOE17"/>
      <c r="LOF17"/>
      <c r="LOG17"/>
      <c r="LOH17"/>
      <c r="LOI17"/>
      <c r="LOJ17"/>
      <c r="LOK17"/>
      <c r="LOL17"/>
      <c r="LOM17"/>
      <c r="LON17"/>
      <c r="LOO17"/>
      <c r="LOP17"/>
      <c r="LOQ17"/>
      <c r="LOR17"/>
      <c r="LOS17"/>
      <c r="LOT17"/>
      <c r="LOU17"/>
      <c r="LOV17"/>
      <c r="LOW17"/>
      <c r="LOX17"/>
      <c r="LOY17"/>
      <c r="LOZ17"/>
      <c r="LPA17"/>
      <c r="LPB17"/>
      <c r="LPC17"/>
      <c r="LPD17"/>
      <c r="LPE17"/>
      <c r="LPF17"/>
      <c r="LPG17"/>
      <c r="LPH17"/>
      <c r="LPI17"/>
      <c r="LPJ17"/>
      <c r="LPK17"/>
      <c r="LPL17"/>
      <c r="LPM17"/>
      <c r="LPN17"/>
      <c r="LPO17"/>
      <c r="LPP17"/>
      <c r="LPQ17"/>
      <c r="LPR17"/>
      <c r="LPS17"/>
      <c r="LPT17"/>
      <c r="LPU17"/>
      <c r="LPV17"/>
      <c r="LPW17"/>
      <c r="LPX17"/>
      <c r="LPY17"/>
      <c r="LPZ17"/>
      <c r="LQA17"/>
      <c r="LQB17"/>
      <c r="LQC17"/>
      <c r="LQD17"/>
      <c r="LQE17"/>
      <c r="LQF17"/>
      <c r="LQG17"/>
      <c r="LQH17"/>
      <c r="LQI17"/>
      <c r="LQJ17"/>
      <c r="LQK17"/>
      <c r="LQL17"/>
      <c r="LQM17"/>
      <c r="LQN17"/>
      <c r="LQO17"/>
      <c r="LQP17"/>
      <c r="LQQ17"/>
      <c r="LQR17"/>
      <c r="LQS17"/>
      <c r="LQT17"/>
      <c r="LQU17"/>
      <c r="LQV17"/>
      <c r="LQW17"/>
      <c r="LQX17"/>
      <c r="LQY17"/>
      <c r="LQZ17"/>
      <c r="LRA17"/>
      <c r="LRB17"/>
      <c r="LRC17"/>
      <c r="LRD17"/>
      <c r="LRE17"/>
      <c r="LRF17"/>
      <c r="LRG17"/>
      <c r="LRH17"/>
      <c r="LRI17"/>
      <c r="LRJ17"/>
      <c r="LRK17"/>
      <c r="LRL17"/>
      <c r="LRM17"/>
      <c r="LRN17"/>
      <c r="LRO17"/>
      <c r="LRP17"/>
      <c r="LRQ17"/>
      <c r="LRR17"/>
      <c r="LRS17"/>
      <c r="LRT17"/>
      <c r="LRU17"/>
      <c r="LRV17"/>
      <c r="LRW17"/>
      <c r="LRX17"/>
      <c r="LRY17"/>
      <c r="LRZ17"/>
      <c r="LSA17"/>
      <c r="LSB17"/>
      <c r="LSC17"/>
      <c r="LSD17"/>
      <c r="LSE17"/>
      <c r="LSF17"/>
      <c r="LSG17"/>
      <c r="LSH17"/>
      <c r="LSI17"/>
      <c r="LSJ17"/>
      <c r="LSK17"/>
      <c r="LSL17"/>
      <c r="LSM17"/>
      <c r="LSN17"/>
      <c r="LSO17"/>
      <c r="LSP17"/>
      <c r="LSQ17"/>
      <c r="LSR17"/>
      <c r="LSS17"/>
      <c r="LST17"/>
      <c r="LSU17"/>
      <c r="LSV17"/>
      <c r="LSW17"/>
      <c r="LSX17"/>
      <c r="LSY17"/>
      <c r="LSZ17"/>
      <c r="LTA17"/>
      <c r="LTB17"/>
      <c r="LTC17"/>
      <c r="LTD17"/>
      <c r="LTE17"/>
      <c r="LTF17"/>
      <c r="LTG17"/>
      <c r="LTH17"/>
      <c r="LTI17"/>
      <c r="LTJ17"/>
      <c r="LTK17"/>
      <c r="LTL17"/>
      <c r="LTM17"/>
      <c r="LTN17"/>
      <c r="LTO17"/>
      <c r="LTP17"/>
      <c r="LTQ17"/>
      <c r="LTR17"/>
      <c r="LTS17"/>
      <c r="LTT17"/>
      <c r="LTU17"/>
      <c r="LTV17"/>
      <c r="LTW17"/>
      <c r="LTX17"/>
      <c r="LTY17"/>
      <c r="LTZ17"/>
      <c r="LUA17"/>
      <c r="LUB17"/>
      <c r="LUC17"/>
      <c r="LUD17"/>
      <c r="LUE17"/>
      <c r="LUF17"/>
      <c r="LUG17"/>
      <c r="LUH17"/>
      <c r="LUI17"/>
      <c r="LUJ17"/>
      <c r="LUK17"/>
      <c r="LUL17"/>
      <c r="LUM17"/>
      <c r="LUN17"/>
      <c r="LUO17"/>
      <c r="LUP17"/>
      <c r="LUQ17"/>
      <c r="LUR17"/>
      <c r="LUS17"/>
      <c r="LUT17"/>
      <c r="LUU17"/>
      <c r="LUV17"/>
      <c r="LUW17"/>
      <c r="LUX17"/>
      <c r="LUY17"/>
      <c r="LUZ17"/>
      <c r="LVA17"/>
      <c r="LVB17"/>
      <c r="LVC17"/>
      <c r="LVD17"/>
      <c r="LVE17"/>
      <c r="LVF17"/>
      <c r="LVG17"/>
      <c r="LVH17"/>
      <c r="LVI17"/>
      <c r="LVJ17"/>
      <c r="LVK17"/>
      <c r="LVL17"/>
      <c r="LVM17"/>
      <c r="LVN17"/>
      <c r="LVO17"/>
      <c r="LVP17"/>
      <c r="LVQ17"/>
      <c r="LVR17"/>
      <c r="LVS17"/>
      <c r="LVT17"/>
      <c r="LVU17"/>
      <c r="LVV17"/>
      <c r="LVW17"/>
      <c r="LVX17"/>
      <c r="LVY17"/>
      <c r="LVZ17"/>
      <c r="LWA17"/>
      <c r="LWB17"/>
      <c r="LWC17"/>
      <c r="LWD17"/>
      <c r="LWE17"/>
      <c r="LWF17"/>
      <c r="LWG17"/>
      <c r="LWH17"/>
      <c r="LWI17"/>
      <c r="LWJ17"/>
      <c r="LWK17"/>
      <c r="LWL17"/>
      <c r="LWM17"/>
      <c r="LWN17"/>
      <c r="LWO17"/>
      <c r="LWP17"/>
      <c r="LWQ17"/>
      <c r="LWR17"/>
      <c r="LWS17"/>
      <c r="LWT17"/>
      <c r="LWU17"/>
      <c r="LWV17"/>
      <c r="LWW17"/>
      <c r="LWX17"/>
      <c r="LWY17"/>
      <c r="LWZ17"/>
      <c r="LXA17"/>
      <c r="LXB17"/>
      <c r="LXC17"/>
      <c r="LXD17"/>
      <c r="LXE17"/>
      <c r="LXF17"/>
      <c r="LXG17"/>
      <c r="LXH17"/>
      <c r="LXI17"/>
      <c r="LXJ17"/>
      <c r="LXK17"/>
      <c r="LXL17"/>
      <c r="LXM17"/>
      <c r="LXN17"/>
      <c r="LXO17"/>
      <c r="LXP17"/>
      <c r="LXQ17"/>
      <c r="LXR17"/>
      <c r="LXS17"/>
      <c r="LXT17"/>
      <c r="LXU17"/>
      <c r="LXV17"/>
      <c r="LXW17"/>
      <c r="LXX17"/>
      <c r="LXY17"/>
      <c r="LXZ17"/>
      <c r="LYA17"/>
      <c r="LYB17"/>
      <c r="LYC17"/>
      <c r="LYD17"/>
      <c r="LYE17"/>
      <c r="LYF17"/>
      <c r="LYG17"/>
      <c r="LYH17"/>
      <c r="LYI17"/>
      <c r="LYJ17"/>
      <c r="LYK17"/>
      <c r="LYL17"/>
      <c r="LYM17"/>
      <c r="LYN17"/>
      <c r="LYO17"/>
      <c r="LYP17"/>
      <c r="LYQ17"/>
      <c r="LYR17"/>
      <c r="LYS17"/>
      <c r="LYT17"/>
      <c r="LYU17"/>
      <c r="LYV17"/>
      <c r="LYW17"/>
      <c r="LYX17"/>
      <c r="LYY17"/>
      <c r="LYZ17"/>
      <c r="LZA17"/>
      <c r="LZB17"/>
      <c r="LZC17"/>
      <c r="LZD17"/>
      <c r="LZE17"/>
      <c r="LZF17"/>
      <c r="LZG17"/>
      <c r="LZH17"/>
      <c r="LZI17"/>
      <c r="LZJ17"/>
      <c r="LZK17"/>
      <c r="LZL17"/>
      <c r="LZM17"/>
      <c r="LZN17"/>
      <c r="LZO17"/>
      <c r="LZP17"/>
      <c r="LZQ17"/>
      <c r="LZR17"/>
      <c r="LZS17"/>
      <c r="LZT17"/>
      <c r="LZU17"/>
      <c r="LZV17"/>
      <c r="LZW17"/>
      <c r="LZX17"/>
      <c r="LZY17"/>
      <c r="LZZ17"/>
      <c r="MAA17"/>
      <c r="MAB17"/>
      <c r="MAC17"/>
      <c r="MAD17"/>
      <c r="MAE17"/>
      <c r="MAF17"/>
      <c r="MAG17"/>
      <c r="MAH17"/>
      <c r="MAI17"/>
      <c r="MAJ17"/>
      <c r="MAK17"/>
      <c r="MAL17"/>
      <c r="MAM17"/>
      <c r="MAN17"/>
      <c r="MAO17"/>
      <c r="MAP17"/>
      <c r="MAQ17"/>
      <c r="MAR17"/>
      <c r="MAS17"/>
      <c r="MAT17"/>
      <c r="MAU17"/>
      <c r="MAV17"/>
      <c r="MAW17"/>
      <c r="MAX17"/>
      <c r="MAY17"/>
      <c r="MAZ17"/>
      <c r="MBA17"/>
      <c r="MBB17"/>
      <c r="MBC17"/>
      <c r="MBD17"/>
      <c r="MBE17"/>
      <c r="MBF17"/>
      <c r="MBG17"/>
      <c r="MBH17"/>
      <c r="MBI17"/>
      <c r="MBJ17"/>
      <c r="MBK17"/>
      <c r="MBL17"/>
      <c r="MBM17"/>
      <c r="MBN17"/>
      <c r="MBO17"/>
      <c r="MBP17"/>
      <c r="MBQ17"/>
      <c r="MBR17"/>
      <c r="MBS17"/>
      <c r="MBT17"/>
      <c r="MBU17"/>
      <c r="MBV17"/>
      <c r="MBW17"/>
      <c r="MBX17"/>
      <c r="MBY17"/>
      <c r="MBZ17"/>
      <c r="MCA17"/>
      <c r="MCB17"/>
      <c r="MCC17"/>
      <c r="MCD17"/>
      <c r="MCE17"/>
      <c r="MCF17"/>
      <c r="MCG17"/>
      <c r="MCH17"/>
      <c r="MCI17"/>
      <c r="MCJ17"/>
      <c r="MCK17"/>
      <c r="MCL17"/>
      <c r="MCM17"/>
      <c r="MCN17"/>
      <c r="MCO17"/>
      <c r="MCP17"/>
      <c r="MCQ17"/>
      <c r="MCR17"/>
      <c r="MCS17"/>
      <c r="MCT17"/>
      <c r="MCU17"/>
      <c r="MCV17"/>
      <c r="MCW17"/>
      <c r="MCX17"/>
      <c r="MCY17"/>
      <c r="MCZ17"/>
      <c r="MDA17"/>
      <c r="MDB17"/>
      <c r="MDC17"/>
      <c r="MDD17"/>
      <c r="MDE17"/>
      <c r="MDF17"/>
      <c r="MDG17"/>
      <c r="MDH17"/>
      <c r="MDI17"/>
      <c r="MDJ17"/>
      <c r="MDK17"/>
      <c r="MDL17"/>
      <c r="MDM17"/>
      <c r="MDN17"/>
      <c r="MDO17"/>
      <c r="MDP17"/>
      <c r="MDQ17"/>
      <c r="MDR17"/>
      <c r="MDS17"/>
      <c r="MDT17"/>
      <c r="MDU17"/>
      <c r="MDV17"/>
      <c r="MDW17"/>
      <c r="MDX17"/>
      <c r="MDY17"/>
      <c r="MDZ17"/>
      <c r="MEA17"/>
      <c r="MEB17"/>
      <c r="MEC17"/>
      <c r="MED17"/>
      <c r="MEE17"/>
      <c r="MEF17"/>
      <c r="MEG17"/>
      <c r="MEH17"/>
      <c r="MEI17"/>
      <c r="MEJ17"/>
      <c r="MEK17"/>
      <c r="MEL17"/>
      <c r="MEM17"/>
      <c r="MEN17"/>
      <c r="MEO17"/>
      <c r="MEP17"/>
      <c r="MEQ17"/>
      <c r="MER17"/>
      <c r="MES17"/>
      <c r="MET17"/>
      <c r="MEU17"/>
      <c r="MEV17"/>
      <c r="MEW17"/>
      <c r="MEX17"/>
      <c r="MEY17"/>
      <c r="MEZ17"/>
      <c r="MFA17"/>
      <c r="MFB17"/>
      <c r="MFC17"/>
      <c r="MFD17"/>
      <c r="MFE17"/>
      <c r="MFF17"/>
      <c r="MFG17"/>
      <c r="MFH17"/>
      <c r="MFI17"/>
      <c r="MFJ17"/>
      <c r="MFK17"/>
      <c r="MFL17"/>
      <c r="MFM17"/>
      <c r="MFN17"/>
      <c r="MFO17"/>
      <c r="MFP17"/>
      <c r="MFQ17"/>
      <c r="MFR17"/>
      <c r="MFS17"/>
      <c r="MFT17"/>
      <c r="MFU17"/>
      <c r="MFV17"/>
      <c r="MFW17"/>
      <c r="MFX17"/>
      <c r="MFY17"/>
      <c r="MFZ17"/>
      <c r="MGA17"/>
      <c r="MGB17"/>
      <c r="MGC17"/>
      <c r="MGD17"/>
      <c r="MGE17"/>
      <c r="MGF17"/>
      <c r="MGG17"/>
      <c r="MGH17"/>
      <c r="MGI17"/>
      <c r="MGJ17"/>
      <c r="MGK17"/>
      <c r="MGL17"/>
      <c r="MGM17"/>
      <c r="MGN17"/>
      <c r="MGO17"/>
      <c r="MGP17"/>
      <c r="MGQ17"/>
      <c r="MGR17"/>
      <c r="MGS17"/>
      <c r="MGT17"/>
      <c r="MGU17"/>
      <c r="MGV17"/>
      <c r="MGW17"/>
      <c r="MGX17"/>
      <c r="MGY17"/>
      <c r="MGZ17"/>
      <c r="MHA17"/>
      <c r="MHB17"/>
      <c r="MHC17"/>
      <c r="MHD17"/>
      <c r="MHE17"/>
      <c r="MHF17"/>
      <c r="MHG17"/>
      <c r="MHH17"/>
      <c r="MHI17"/>
      <c r="MHJ17"/>
      <c r="MHK17"/>
      <c r="MHL17"/>
      <c r="MHM17"/>
      <c r="MHN17"/>
      <c r="MHO17"/>
      <c r="MHP17"/>
      <c r="MHQ17"/>
      <c r="MHR17"/>
      <c r="MHS17"/>
      <c r="MHT17"/>
      <c r="MHU17"/>
      <c r="MHV17"/>
      <c r="MHW17"/>
      <c r="MHX17"/>
      <c r="MHY17"/>
      <c r="MHZ17"/>
      <c r="MIA17"/>
      <c r="MIB17"/>
      <c r="MIC17"/>
      <c r="MID17"/>
      <c r="MIE17"/>
      <c r="MIF17"/>
      <c r="MIG17"/>
      <c r="MIH17"/>
      <c r="MII17"/>
      <c r="MIJ17"/>
      <c r="MIK17"/>
      <c r="MIL17"/>
      <c r="MIM17"/>
      <c r="MIN17"/>
      <c r="MIO17"/>
      <c r="MIP17"/>
      <c r="MIQ17"/>
      <c r="MIR17"/>
      <c r="MIS17"/>
      <c r="MIT17"/>
      <c r="MIU17"/>
      <c r="MIV17"/>
      <c r="MIW17"/>
      <c r="MIX17"/>
      <c r="MIY17"/>
      <c r="MIZ17"/>
      <c r="MJA17"/>
      <c r="MJB17"/>
      <c r="MJC17"/>
      <c r="MJD17"/>
      <c r="MJE17"/>
      <c r="MJF17"/>
      <c r="MJG17"/>
      <c r="MJH17"/>
      <c r="MJI17"/>
      <c r="MJJ17"/>
      <c r="MJK17"/>
      <c r="MJL17"/>
      <c r="MJM17"/>
      <c r="MJN17"/>
      <c r="MJO17"/>
      <c r="MJP17"/>
      <c r="MJQ17"/>
      <c r="MJR17"/>
      <c r="MJS17"/>
      <c r="MJT17"/>
      <c r="MJU17"/>
      <c r="MJV17"/>
      <c r="MJW17"/>
      <c r="MJX17"/>
      <c r="MJY17"/>
      <c r="MJZ17"/>
      <c r="MKA17"/>
      <c r="MKB17"/>
      <c r="MKC17"/>
      <c r="MKD17"/>
      <c r="MKE17"/>
      <c r="MKF17"/>
      <c r="MKG17"/>
      <c r="MKH17"/>
      <c r="MKI17"/>
      <c r="MKJ17"/>
      <c r="MKK17"/>
      <c r="MKL17"/>
      <c r="MKM17"/>
      <c r="MKN17"/>
      <c r="MKO17"/>
      <c r="MKP17"/>
      <c r="MKQ17"/>
      <c r="MKR17"/>
      <c r="MKS17"/>
      <c r="MKT17"/>
      <c r="MKU17"/>
      <c r="MKV17"/>
      <c r="MKW17"/>
      <c r="MKX17"/>
      <c r="MKY17"/>
      <c r="MKZ17"/>
      <c r="MLA17"/>
      <c r="MLB17"/>
      <c r="MLC17"/>
      <c r="MLD17"/>
      <c r="MLE17"/>
      <c r="MLF17"/>
      <c r="MLG17"/>
      <c r="MLH17"/>
      <c r="MLI17"/>
      <c r="MLJ17"/>
      <c r="MLK17"/>
      <c r="MLL17"/>
      <c r="MLM17"/>
      <c r="MLN17"/>
      <c r="MLO17"/>
      <c r="MLP17"/>
      <c r="MLQ17"/>
      <c r="MLR17"/>
      <c r="MLS17"/>
      <c r="MLT17"/>
      <c r="MLU17"/>
      <c r="MLV17"/>
      <c r="MLW17"/>
      <c r="MLX17"/>
      <c r="MLY17"/>
      <c r="MLZ17"/>
      <c r="MMA17"/>
      <c r="MMB17"/>
      <c r="MMC17"/>
      <c r="MMD17"/>
      <c r="MME17"/>
      <c r="MMF17"/>
      <c r="MMG17"/>
      <c r="MMH17"/>
      <c r="MMI17"/>
      <c r="MMJ17"/>
      <c r="MMK17"/>
      <c r="MML17"/>
      <c r="MMM17"/>
      <c r="MMN17"/>
      <c r="MMO17"/>
      <c r="MMP17"/>
      <c r="MMQ17"/>
      <c r="MMR17"/>
      <c r="MMS17"/>
      <c r="MMT17"/>
      <c r="MMU17"/>
      <c r="MMV17"/>
      <c r="MMW17"/>
      <c r="MMX17"/>
      <c r="MMY17"/>
      <c r="MMZ17"/>
      <c r="MNA17"/>
      <c r="MNB17"/>
      <c r="MNC17"/>
      <c r="MND17"/>
      <c r="MNE17"/>
      <c r="MNF17"/>
      <c r="MNG17"/>
      <c r="MNH17"/>
      <c r="MNI17"/>
      <c r="MNJ17"/>
      <c r="MNK17"/>
      <c r="MNL17"/>
      <c r="MNM17"/>
      <c r="MNN17"/>
      <c r="MNO17"/>
      <c r="MNP17"/>
      <c r="MNQ17"/>
      <c r="MNR17"/>
      <c r="MNS17"/>
      <c r="MNT17"/>
      <c r="MNU17"/>
      <c r="MNV17"/>
      <c r="MNW17"/>
      <c r="MNX17"/>
      <c r="MNY17"/>
      <c r="MNZ17"/>
      <c r="MOA17"/>
      <c r="MOB17"/>
      <c r="MOC17"/>
      <c r="MOD17"/>
      <c r="MOE17"/>
      <c r="MOF17"/>
      <c r="MOG17"/>
      <c r="MOH17"/>
      <c r="MOI17"/>
      <c r="MOJ17"/>
      <c r="MOK17"/>
      <c r="MOL17"/>
      <c r="MOM17"/>
      <c r="MON17"/>
      <c r="MOO17"/>
      <c r="MOP17"/>
      <c r="MOQ17"/>
      <c r="MOR17"/>
      <c r="MOS17"/>
      <c r="MOT17"/>
      <c r="MOU17"/>
      <c r="MOV17"/>
      <c r="MOW17"/>
      <c r="MOX17"/>
      <c r="MOY17"/>
      <c r="MOZ17"/>
      <c r="MPA17"/>
      <c r="MPB17"/>
      <c r="MPC17"/>
      <c r="MPD17"/>
      <c r="MPE17"/>
      <c r="MPF17"/>
      <c r="MPG17"/>
      <c r="MPH17"/>
      <c r="MPI17"/>
      <c r="MPJ17"/>
      <c r="MPK17"/>
      <c r="MPL17"/>
      <c r="MPM17"/>
      <c r="MPN17"/>
      <c r="MPO17"/>
      <c r="MPP17"/>
      <c r="MPQ17"/>
      <c r="MPR17"/>
      <c r="MPS17"/>
      <c r="MPT17"/>
      <c r="MPU17"/>
      <c r="MPV17"/>
      <c r="MPW17"/>
      <c r="MPX17"/>
      <c r="MPY17"/>
      <c r="MPZ17"/>
      <c r="MQA17"/>
      <c r="MQB17"/>
      <c r="MQC17"/>
      <c r="MQD17"/>
      <c r="MQE17"/>
      <c r="MQF17"/>
      <c r="MQG17"/>
      <c r="MQH17"/>
      <c r="MQI17"/>
      <c r="MQJ17"/>
      <c r="MQK17"/>
      <c r="MQL17"/>
      <c r="MQM17"/>
      <c r="MQN17"/>
      <c r="MQO17"/>
      <c r="MQP17"/>
      <c r="MQQ17"/>
      <c r="MQR17"/>
      <c r="MQS17"/>
      <c r="MQT17"/>
      <c r="MQU17"/>
      <c r="MQV17"/>
      <c r="MQW17"/>
      <c r="MQX17"/>
      <c r="MQY17"/>
      <c r="MQZ17"/>
      <c r="MRA17"/>
      <c r="MRB17"/>
      <c r="MRC17"/>
      <c r="MRD17"/>
      <c r="MRE17"/>
      <c r="MRF17"/>
      <c r="MRG17"/>
      <c r="MRH17"/>
      <c r="MRI17"/>
      <c r="MRJ17"/>
      <c r="MRK17"/>
      <c r="MRL17"/>
      <c r="MRM17"/>
      <c r="MRN17"/>
      <c r="MRO17"/>
      <c r="MRP17"/>
      <c r="MRQ17"/>
      <c r="MRR17"/>
      <c r="MRS17"/>
      <c r="MRT17"/>
      <c r="MRU17"/>
      <c r="MRV17"/>
      <c r="MRW17"/>
      <c r="MRX17"/>
      <c r="MRY17"/>
      <c r="MRZ17"/>
      <c r="MSA17"/>
      <c r="MSB17"/>
      <c r="MSC17"/>
      <c r="MSD17"/>
      <c r="MSE17"/>
      <c r="MSF17"/>
      <c r="MSG17"/>
      <c r="MSH17"/>
      <c r="MSI17"/>
      <c r="MSJ17"/>
      <c r="MSK17"/>
      <c r="MSL17"/>
      <c r="MSM17"/>
      <c r="MSN17"/>
      <c r="MSO17"/>
      <c r="MSP17"/>
      <c r="MSQ17"/>
      <c r="MSR17"/>
      <c r="MSS17"/>
      <c r="MST17"/>
      <c r="MSU17"/>
      <c r="MSV17"/>
      <c r="MSW17"/>
      <c r="MSX17"/>
      <c r="MSY17"/>
      <c r="MSZ17"/>
      <c r="MTA17"/>
      <c r="MTB17"/>
      <c r="MTC17"/>
      <c r="MTD17"/>
      <c r="MTE17"/>
      <c r="MTF17"/>
      <c r="MTG17"/>
      <c r="MTH17"/>
      <c r="MTI17"/>
      <c r="MTJ17"/>
      <c r="MTK17"/>
      <c r="MTL17"/>
      <c r="MTM17"/>
      <c r="MTN17"/>
      <c r="MTO17"/>
      <c r="MTP17"/>
      <c r="MTQ17"/>
      <c r="MTR17"/>
      <c r="MTS17"/>
      <c r="MTT17"/>
      <c r="MTU17"/>
      <c r="MTV17"/>
      <c r="MTW17"/>
      <c r="MTX17"/>
      <c r="MTY17"/>
      <c r="MTZ17"/>
      <c r="MUA17"/>
      <c r="MUB17"/>
      <c r="MUC17"/>
      <c r="MUD17"/>
      <c r="MUE17"/>
      <c r="MUF17"/>
      <c r="MUG17"/>
      <c r="MUH17"/>
      <c r="MUI17"/>
      <c r="MUJ17"/>
      <c r="MUK17"/>
      <c r="MUL17"/>
      <c r="MUM17"/>
      <c r="MUN17"/>
      <c r="MUO17"/>
      <c r="MUP17"/>
      <c r="MUQ17"/>
      <c r="MUR17"/>
      <c r="MUS17"/>
      <c r="MUT17"/>
      <c r="MUU17"/>
      <c r="MUV17"/>
      <c r="MUW17"/>
      <c r="MUX17"/>
      <c r="MUY17"/>
      <c r="MUZ17"/>
      <c r="MVA17"/>
      <c r="MVB17"/>
      <c r="MVC17"/>
      <c r="MVD17"/>
      <c r="MVE17"/>
      <c r="MVF17"/>
      <c r="MVG17"/>
      <c r="MVH17"/>
      <c r="MVI17"/>
      <c r="MVJ17"/>
      <c r="MVK17"/>
      <c r="MVL17"/>
      <c r="MVM17"/>
      <c r="MVN17"/>
      <c r="MVO17"/>
      <c r="MVP17"/>
      <c r="MVQ17"/>
      <c r="MVR17"/>
      <c r="MVS17"/>
      <c r="MVT17"/>
      <c r="MVU17"/>
      <c r="MVV17"/>
      <c r="MVW17"/>
      <c r="MVX17"/>
      <c r="MVY17"/>
      <c r="MVZ17"/>
      <c r="MWA17"/>
      <c r="MWB17"/>
      <c r="MWC17"/>
      <c r="MWD17"/>
      <c r="MWE17"/>
      <c r="MWF17"/>
      <c r="MWG17"/>
      <c r="MWH17"/>
      <c r="MWI17"/>
      <c r="MWJ17"/>
      <c r="MWK17"/>
      <c r="MWL17"/>
      <c r="MWM17"/>
      <c r="MWN17"/>
      <c r="MWO17"/>
      <c r="MWP17"/>
      <c r="MWQ17"/>
      <c r="MWR17"/>
      <c r="MWS17"/>
      <c r="MWT17"/>
      <c r="MWU17"/>
      <c r="MWV17"/>
      <c r="MWW17"/>
      <c r="MWX17"/>
      <c r="MWY17"/>
      <c r="MWZ17"/>
      <c r="MXA17"/>
      <c r="MXB17"/>
      <c r="MXC17"/>
      <c r="MXD17"/>
      <c r="MXE17"/>
      <c r="MXF17"/>
      <c r="MXG17"/>
      <c r="MXH17"/>
      <c r="MXI17"/>
      <c r="MXJ17"/>
      <c r="MXK17"/>
      <c r="MXL17"/>
      <c r="MXM17"/>
      <c r="MXN17"/>
      <c r="MXO17"/>
      <c r="MXP17"/>
      <c r="MXQ17"/>
      <c r="MXR17"/>
      <c r="MXS17"/>
      <c r="MXT17"/>
      <c r="MXU17"/>
      <c r="MXV17"/>
      <c r="MXW17"/>
      <c r="MXX17"/>
      <c r="MXY17"/>
      <c r="MXZ17"/>
      <c r="MYA17"/>
      <c r="MYB17"/>
      <c r="MYC17"/>
      <c r="MYD17"/>
      <c r="MYE17"/>
      <c r="MYF17"/>
      <c r="MYG17"/>
      <c r="MYH17"/>
      <c r="MYI17"/>
      <c r="MYJ17"/>
      <c r="MYK17"/>
      <c r="MYL17"/>
      <c r="MYM17"/>
      <c r="MYN17"/>
      <c r="MYO17"/>
      <c r="MYP17"/>
      <c r="MYQ17"/>
      <c r="MYR17"/>
      <c r="MYS17"/>
      <c r="MYT17"/>
      <c r="MYU17"/>
      <c r="MYV17"/>
      <c r="MYW17"/>
      <c r="MYX17"/>
      <c r="MYY17"/>
      <c r="MYZ17"/>
      <c r="MZA17"/>
      <c r="MZB17"/>
      <c r="MZC17"/>
      <c r="MZD17"/>
      <c r="MZE17"/>
      <c r="MZF17"/>
      <c r="MZG17"/>
      <c r="MZH17"/>
      <c r="MZI17"/>
      <c r="MZJ17"/>
      <c r="MZK17"/>
      <c r="MZL17"/>
      <c r="MZM17"/>
      <c r="MZN17"/>
      <c r="MZO17"/>
      <c r="MZP17"/>
      <c r="MZQ17"/>
      <c r="MZR17"/>
      <c r="MZS17"/>
      <c r="MZT17"/>
      <c r="MZU17"/>
      <c r="MZV17"/>
      <c r="MZW17"/>
      <c r="MZX17"/>
      <c r="MZY17"/>
      <c r="MZZ17"/>
      <c r="NAA17"/>
      <c r="NAB17"/>
      <c r="NAC17"/>
      <c r="NAD17"/>
      <c r="NAE17"/>
      <c r="NAF17"/>
      <c r="NAG17"/>
      <c r="NAH17"/>
      <c r="NAI17"/>
      <c r="NAJ17"/>
      <c r="NAK17"/>
      <c r="NAL17"/>
      <c r="NAM17"/>
      <c r="NAN17"/>
      <c r="NAO17"/>
      <c r="NAP17"/>
      <c r="NAQ17"/>
      <c r="NAR17"/>
      <c r="NAS17"/>
      <c r="NAT17"/>
      <c r="NAU17"/>
      <c r="NAV17"/>
      <c r="NAW17"/>
      <c r="NAX17"/>
      <c r="NAY17"/>
      <c r="NAZ17"/>
      <c r="NBA17"/>
      <c r="NBB17"/>
      <c r="NBC17"/>
      <c r="NBD17"/>
      <c r="NBE17"/>
      <c r="NBF17"/>
      <c r="NBG17"/>
      <c r="NBH17"/>
      <c r="NBI17"/>
      <c r="NBJ17"/>
      <c r="NBK17"/>
      <c r="NBL17"/>
      <c r="NBM17"/>
      <c r="NBN17"/>
      <c r="NBO17"/>
      <c r="NBP17"/>
      <c r="NBQ17"/>
      <c r="NBR17"/>
      <c r="NBS17"/>
      <c r="NBT17"/>
      <c r="NBU17"/>
      <c r="NBV17"/>
      <c r="NBW17"/>
      <c r="NBX17"/>
      <c r="NBY17"/>
      <c r="NBZ17"/>
      <c r="NCA17"/>
      <c r="NCB17"/>
      <c r="NCC17"/>
      <c r="NCD17"/>
      <c r="NCE17"/>
      <c r="NCF17"/>
      <c r="NCG17"/>
      <c r="NCH17"/>
      <c r="NCI17"/>
      <c r="NCJ17"/>
      <c r="NCK17"/>
      <c r="NCL17"/>
      <c r="NCM17"/>
      <c r="NCN17"/>
      <c r="NCO17"/>
      <c r="NCP17"/>
      <c r="NCQ17"/>
      <c r="NCR17"/>
      <c r="NCS17"/>
      <c r="NCT17"/>
      <c r="NCU17"/>
      <c r="NCV17"/>
      <c r="NCW17"/>
      <c r="NCX17"/>
      <c r="NCY17"/>
      <c r="NCZ17"/>
      <c r="NDA17"/>
      <c r="NDB17"/>
      <c r="NDC17"/>
      <c r="NDD17"/>
      <c r="NDE17"/>
      <c r="NDF17"/>
      <c r="NDG17"/>
      <c r="NDH17"/>
      <c r="NDI17"/>
      <c r="NDJ17"/>
      <c r="NDK17"/>
      <c r="NDL17"/>
      <c r="NDM17"/>
      <c r="NDN17"/>
      <c r="NDO17"/>
      <c r="NDP17"/>
      <c r="NDQ17"/>
      <c r="NDR17"/>
      <c r="NDS17"/>
      <c r="NDT17"/>
      <c r="NDU17"/>
      <c r="NDV17"/>
      <c r="NDW17"/>
      <c r="NDX17"/>
      <c r="NDY17"/>
      <c r="NDZ17"/>
      <c r="NEA17"/>
      <c r="NEB17"/>
      <c r="NEC17"/>
      <c r="NED17"/>
      <c r="NEE17"/>
      <c r="NEF17"/>
      <c r="NEG17"/>
      <c r="NEH17"/>
      <c r="NEI17"/>
      <c r="NEJ17"/>
      <c r="NEK17"/>
      <c r="NEL17"/>
      <c r="NEM17"/>
      <c r="NEN17"/>
      <c r="NEO17"/>
      <c r="NEP17"/>
      <c r="NEQ17"/>
      <c r="NER17"/>
      <c r="NES17"/>
      <c r="NET17"/>
      <c r="NEU17"/>
      <c r="NEV17"/>
      <c r="NEW17"/>
      <c r="NEX17"/>
      <c r="NEY17"/>
      <c r="NEZ17"/>
      <c r="NFA17"/>
      <c r="NFB17"/>
      <c r="NFC17"/>
      <c r="NFD17"/>
      <c r="NFE17"/>
      <c r="NFF17"/>
      <c r="NFG17"/>
      <c r="NFH17"/>
      <c r="NFI17"/>
      <c r="NFJ17"/>
      <c r="NFK17"/>
      <c r="NFL17"/>
      <c r="NFM17"/>
      <c r="NFN17"/>
      <c r="NFO17"/>
      <c r="NFP17"/>
      <c r="NFQ17"/>
      <c r="NFR17"/>
      <c r="NFS17"/>
      <c r="NFT17"/>
      <c r="NFU17"/>
      <c r="NFV17"/>
      <c r="NFW17"/>
      <c r="NFX17"/>
      <c r="NFY17"/>
      <c r="NFZ17"/>
      <c r="NGA17"/>
      <c r="NGB17"/>
      <c r="NGC17"/>
      <c r="NGD17"/>
      <c r="NGE17"/>
      <c r="NGF17"/>
      <c r="NGG17"/>
      <c r="NGH17"/>
      <c r="NGI17"/>
      <c r="NGJ17"/>
      <c r="NGK17"/>
      <c r="NGL17"/>
      <c r="NGM17"/>
      <c r="NGN17"/>
      <c r="NGO17"/>
      <c r="NGP17"/>
      <c r="NGQ17"/>
      <c r="NGR17"/>
      <c r="NGS17"/>
      <c r="NGT17"/>
      <c r="NGU17"/>
      <c r="NGV17"/>
      <c r="NGW17"/>
      <c r="NGX17"/>
      <c r="NGY17"/>
      <c r="NGZ17"/>
      <c r="NHA17"/>
      <c r="NHB17"/>
      <c r="NHC17"/>
      <c r="NHD17"/>
      <c r="NHE17"/>
      <c r="NHF17"/>
      <c r="NHG17"/>
      <c r="NHH17"/>
      <c r="NHI17"/>
      <c r="NHJ17"/>
      <c r="NHK17"/>
      <c r="NHL17"/>
      <c r="NHM17"/>
      <c r="NHN17"/>
      <c r="NHO17"/>
      <c r="NHP17"/>
      <c r="NHQ17"/>
      <c r="NHR17"/>
      <c r="NHS17"/>
      <c r="NHT17"/>
      <c r="NHU17"/>
      <c r="NHV17"/>
      <c r="NHW17"/>
      <c r="NHX17"/>
      <c r="NHY17"/>
      <c r="NHZ17"/>
      <c r="NIA17"/>
      <c r="NIB17"/>
      <c r="NIC17"/>
      <c r="NID17"/>
      <c r="NIE17"/>
      <c r="NIF17"/>
      <c r="NIG17"/>
      <c r="NIH17"/>
      <c r="NII17"/>
      <c r="NIJ17"/>
      <c r="NIK17"/>
      <c r="NIL17"/>
      <c r="NIM17"/>
      <c r="NIN17"/>
      <c r="NIO17"/>
      <c r="NIP17"/>
      <c r="NIQ17"/>
      <c r="NIR17"/>
      <c r="NIS17"/>
      <c r="NIT17"/>
      <c r="NIU17"/>
      <c r="NIV17"/>
      <c r="NIW17"/>
      <c r="NIX17"/>
      <c r="NIY17"/>
      <c r="NIZ17"/>
      <c r="NJA17"/>
      <c r="NJB17"/>
      <c r="NJC17"/>
      <c r="NJD17"/>
      <c r="NJE17"/>
      <c r="NJF17"/>
      <c r="NJG17"/>
      <c r="NJH17"/>
      <c r="NJI17"/>
      <c r="NJJ17"/>
      <c r="NJK17"/>
      <c r="NJL17"/>
      <c r="NJM17"/>
      <c r="NJN17"/>
      <c r="NJO17"/>
      <c r="NJP17"/>
      <c r="NJQ17"/>
      <c r="NJR17"/>
      <c r="NJS17"/>
      <c r="NJT17"/>
      <c r="NJU17"/>
      <c r="NJV17"/>
      <c r="NJW17"/>
      <c r="NJX17"/>
      <c r="NJY17"/>
      <c r="NJZ17"/>
      <c r="NKA17"/>
      <c r="NKB17"/>
      <c r="NKC17"/>
      <c r="NKD17"/>
      <c r="NKE17"/>
      <c r="NKF17"/>
      <c r="NKG17"/>
      <c r="NKH17"/>
      <c r="NKI17"/>
      <c r="NKJ17"/>
      <c r="NKK17"/>
      <c r="NKL17"/>
      <c r="NKM17"/>
      <c r="NKN17"/>
      <c r="NKO17"/>
      <c r="NKP17"/>
      <c r="NKQ17"/>
      <c r="NKR17"/>
      <c r="NKS17"/>
      <c r="NKT17"/>
      <c r="NKU17"/>
      <c r="NKV17"/>
      <c r="NKW17"/>
      <c r="NKX17"/>
      <c r="NKY17"/>
      <c r="NKZ17"/>
      <c r="NLA17"/>
      <c r="NLB17"/>
      <c r="NLC17"/>
      <c r="NLD17"/>
      <c r="NLE17"/>
      <c r="NLF17"/>
      <c r="NLG17"/>
      <c r="NLH17"/>
      <c r="NLI17"/>
      <c r="NLJ17"/>
      <c r="NLK17"/>
      <c r="NLL17"/>
      <c r="NLM17"/>
      <c r="NLN17"/>
      <c r="NLO17"/>
      <c r="NLP17"/>
      <c r="NLQ17"/>
      <c r="NLR17"/>
      <c r="NLS17"/>
      <c r="NLT17"/>
      <c r="NLU17"/>
      <c r="NLV17"/>
      <c r="NLW17"/>
      <c r="NLX17"/>
      <c r="NLY17"/>
      <c r="NLZ17"/>
      <c r="NMA17"/>
      <c r="NMB17"/>
      <c r="NMC17"/>
      <c r="NMD17"/>
      <c r="NME17"/>
      <c r="NMF17"/>
      <c r="NMG17"/>
      <c r="NMH17"/>
      <c r="NMI17"/>
      <c r="NMJ17"/>
      <c r="NMK17"/>
      <c r="NML17"/>
      <c r="NMM17"/>
      <c r="NMN17"/>
      <c r="NMO17"/>
      <c r="NMP17"/>
      <c r="NMQ17"/>
      <c r="NMR17"/>
      <c r="NMS17"/>
      <c r="NMT17"/>
      <c r="NMU17"/>
      <c r="NMV17"/>
      <c r="NMW17"/>
      <c r="NMX17"/>
      <c r="NMY17"/>
      <c r="NMZ17"/>
      <c r="NNA17"/>
      <c r="NNB17"/>
      <c r="NNC17"/>
      <c r="NND17"/>
      <c r="NNE17"/>
      <c r="NNF17"/>
      <c r="NNG17"/>
      <c r="NNH17"/>
      <c r="NNI17"/>
      <c r="NNJ17"/>
      <c r="NNK17"/>
      <c r="NNL17"/>
      <c r="NNM17"/>
      <c r="NNN17"/>
      <c r="NNO17"/>
      <c r="NNP17"/>
      <c r="NNQ17"/>
      <c r="NNR17"/>
      <c r="NNS17"/>
      <c r="NNT17"/>
      <c r="NNU17"/>
      <c r="NNV17"/>
      <c r="NNW17"/>
      <c r="NNX17"/>
      <c r="NNY17"/>
      <c r="NNZ17"/>
      <c r="NOA17"/>
      <c r="NOB17"/>
      <c r="NOC17"/>
      <c r="NOD17"/>
      <c r="NOE17"/>
      <c r="NOF17"/>
      <c r="NOG17"/>
      <c r="NOH17"/>
      <c r="NOI17"/>
      <c r="NOJ17"/>
      <c r="NOK17"/>
      <c r="NOL17"/>
      <c r="NOM17"/>
      <c r="NON17"/>
      <c r="NOO17"/>
      <c r="NOP17"/>
      <c r="NOQ17"/>
      <c r="NOR17"/>
      <c r="NOS17"/>
      <c r="NOT17"/>
      <c r="NOU17"/>
      <c r="NOV17"/>
      <c r="NOW17"/>
      <c r="NOX17"/>
      <c r="NOY17"/>
      <c r="NOZ17"/>
      <c r="NPA17"/>
      <c r="NPB17"/>
      <c r="NPC17"/>
      <c r="NPD17"/>
      <c r="NPE17"/>
      <c r="NPF17"/>
      <c r="NPG17"/>
      <c r="NPH17"/>
      <c r="NPI17"/>
      <c r="NPJ17"/>
      <c r="NPK17"/>
      <c r="NPL17"/>
      <c r="NPM17"/>
      <c r="NPN17"/>
      <c r="NPO17"/>
      <c r="NPP17"/>
      <c r="NPQ17"/>
      <c r="NPR17"/>
      <c r="NPS17"/>
      <c r="NPT17"/>
      <c r="NPU17"/>
      <c r="NPV17"/>
      <c r="NPW17"/>
      <c r="NPX17"/>
      <c r="NPY17"/>
      <c r="NPZ17"/>
      <c r="NQA17"/>
      <c r="NQB17"/>
      <c r="NQC17"/>
      <c r="NQD17"/>
      <c r="NQE17"/>
      <c r="NQF17"/>
      <c r="NQG17"/>
      <c r="NQH17"/>
      <c r="NQI17"/>
      <c r="NQJ17"/>
      <c r="NQK17"/>
      <c r="NQL17"/>
      <c r="NQM17"/>
      <c r="NQN17"/>
      <c r="NQO17"/>
      <c r="NQP17"/>
      <c r="NQQ17"/>
      <c r="NQR17"/>
      <c r="NQS17"/>
      <c r="NQT17"/>
      <c r="NQU17"/>
      <c r="NQV17"/>
      <c r="NQW17"/>
      <c r="NQX17"/>
      <c r="NQY17"/>
      <c r="NQZ17"/>
      <c r="NRA17"/>
      <c r="NRB17"/>
      <c r="NRC17"/>
      <c r="NRD17"/>
      <c r="NRE17"/>
      <c r="NRF17"/>
      <c r="NRG17"/>
      <c r="NRH17"/>
      <c r="NRI17"/>
    </row>
    <row r="18" spans="1:9941" s="26" customFormat="1" ht="12.2" customHeight="1" x14ac:dyDescent="0.2">
      <c r="A18" s="1184" t="s">
        <v>151</v>
      </c>
      <c r="B18" s="854" t="s">
        <v>272</v>
      </c>
      <c r="C18" s="111">
        <f>'1. mell.bevétel_össz'!C17-'26._önként_össz_bev'!C19-'26._államig_össz_bev'!C18</f>
        <v>0</v>
      </c>
      <c r="D18" s="801">
        <f>'1. mell.bevétel_össz'!D17-'26._önként_össz_bev'!D19-'26._államig_össz_bev'!D18</f>
        <v>0</v>
      </c>
      <c r="E18" s="704">
        <f>'1. mell.bevétel_össz'!E17-'26._önként_össz_bev'!E19-'26._államig_össz_bev'!E18</f>
        <v>15019663</v>
      </c>
      <c r="F18" s="704">
        <f>'1. mell.bevétel_össz'!F17-'26._önként_össz_bev'!F19-'26._államig_össz_bev'!F18</f>
        <v>15019663</v>
      </c>
      <c r="G18" s="704">
        <f>'1. mell.bevétel_össz'!G17-'26._önként_össz_bev'!G19-'26._államig_össz_bev'!G18</f>
        <v>23807120</v>
      </c>
      <c r="H18" s="655">
        <f t="shared" si="2"/>
        <v>8787457</v>
      </c>
      <c r="I18" s="809">
        <f>'1. mell.bevétel_össz'!I17-'26._önként_össz_bev'!I19-'26._államig_össz_bev'!I18</f>
        <v>0</v>
      </c>
      <c r="J18" s="655">
        <f>'1. mell.bevétel_össz'!J17-'26._önként_össz_bev'!J19-'26._államig_össz_bev'!J18</f>
        <v>0</v>
      </c>
      <c r="K18" s="655">
        <f>'1. mell.bevétel_össz'!K17-'26._önként_össz_bev'!K19-'26._államig_össz_bev'!K18</f>
        <v>0</v>
      </c>
      <c r="L18" s="655" t="e">
        <f>'1. mell.bevétel_össz'!L17-'26._önként_össz_bev'!L19</f>
        <v>#DIV/0!</v>
      </c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  <c r="RG18"/>
      <c r="RH18"/>
      <c r="RI18"/>
      <c r="RJ18"/>
      <c r="RK18"/>
      <c r="RL18"/>
      <c r="RM18"/>
      <c r="RN18"/>
      <c r="RO18"/>
      <c r="RP18"/>
      <c r="RQ18"/>
      <c r="RR18"/>
      <c r="RS18"/>
      <c r="RT18"/>
      <c r="RU18"/>
      <c r="RV18"/>
      <c r="RW18"/>
      <c r="RX18"/>
      <c r="RY18"/>
      <c r="RZ18"/>
      <c r="SA18"/>
      <c r="SB18"/>
      <c r="SC18"/>
      <c r="SD18"/>
      <c r="SE18"/>
      <c r="SF18"/>
      <c r="SG18"/>
      <c r="SH18"/>
      <c r="SI18"/>
      <c r="SJ18"/>
      <c r="SK18"/>
      <c r="SL18"/>
      <c r="SM18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  <c r="TE18"/>
      <c r="TF18"/>
      <c r="TG18"/>
      <c r="TH18"/>
      <c r="TI18"/>
      <c r="TJ18"/>
      <c r="TK18"/>
      <c r="TL18"/>
      <c r="TM18"/>
      <c r="TN18"/>
      <c r="TO18"/>
      <c r="TP18"/>
      <c r="TQ18"/>
      <c r="TR18"/>
      <c r="TS18"/>
      <c r="TT18"/>
      <c r="TU18"/>
      <c r="TV18"/>
      <c r="TW18"/>
      <c r="TX18"/>
      <c r="TY18"/>
      <c r="TZ18"/>
      <c r="UA18"/>
      <c r="UB18"/>
      <c r="UC18"/>
      <c r="UD18"/>
      <c r="UE18"/>
      <c r="UF18"/>
      <c r="UG18"/>
      <c r="UH18"/>
      <c r="UI18"/>
      <c r="UJ18"/>
      <c r="UK18"/>
      <c r="UL18"/>
      <c r="UM18"/>
      <c r="UN18"/>
      <c r="UO18"/>
      <c r="UP18"/>
      <c r="UQ18"/>
      <c r="UR18"/>
      <c r="US18"/>
      <c r="UT18"/>
      <c r="UU18"/>
      <c r="UV18"/>
      <c r="UW18"/>
      <c r="UX18"/>
      <c r="UY18"/>
      <c r="UZ18"/>
      <c r="VA18"/>
      <c r="VB18"/>
      <c r="VC18"/>
      <c r="VD18"/>
      <c r="VE18"/>
      <c r="VF18"/>
      <c r="VG18"/>
      <c r="VH18"/>
      <c r="VI18"/>
      <c r="VJ18"/>
      <c r="VK18"/>
      <c r="VL18"/>
      <c r="VM18"/>
      <c r="VN18"/>
      <c r="VO18"/>
      <c r="VP18"/>
      <c r="VQ18"/>
      <c r="VR18"/>
      <c r="VS18"/>
      <c r="VT18"/>
      <c r="VU18"/>
      <c r="VV18"/>
      <c r="VW18"/>
      <c r="VX18"/>
      <c r="VY18"/>
      <c r="VZ18"/>
      <c r="WA18"/>
      <c r="WB18"/>
      <c r="WC18"/>
      <c r="WD18"/>
      <c r="WE18"/>
      <c r="WF18"/>
      <c r="WG18"/>
      <c r="WH18"/>
      <c r="WI18"/>
      <c r="WJ18"/>
      <c r="WK18"/>
      <c r="WL18"/>
      <c r="WM18"/>
      <c r="WN18"/>
      <c r="WO18"/>
      <c r="WP18"/>
      <c r="WQ18"/>
      <c r="WR18"/>
      <c r="WS18"/>
      <c r="WT18"/>
      <c r="WU18"/>
      <c r="WV18"/>
      <c r="WW18"/>
      <c r="WX18"/>
      <c r="WY18"/>
      <c r="WZ18"/>
      <c r="XA18"/>
      <c r="XB18"/>
      <c r="XC18"/>
      <c r="XD18"/>
      <c r="XE18"/>
      <c r="XF18"/>
      <c r="XG18"/>
      <c r="XH18"/>
      <c r="XI18"/>
      <c r="XJ18"/>
      <c r="XK18"/>
      <c r="XL18"/>
      <c r="XM18"/>
      <c r="XN18"/>
      <c r="XO18"/>
      <c r="XP18"/>
      <c r="XQ18"/>
      <c r="XR18"/>
      <c r="XS18"/>
      <c r="XT18"/>
      <c r="XU18"/>
      <c r="XV18"/>
      <c r="XW18"/>
      <c r="XX18"/>
      <c r="XY18"/>
      <c r="XZ18"/>
      <c r="YA18"/>
      <c r="YB18"/>
      <c r="YC18"/>
      <c r="YD18"/>
      <c r="YE18"/>
      <c r="YF18"/>
      <c r="YG18"/>
      <c r="YH18"/>
      <c r="YI18"/>
      <c r="YJ18"/>
      <c r="YK18"/>
      <c r="YL18"/>
      <c r="YM18"/>
      <c r="YN18"/>
      <c r="YO18"/>
      <c r="YP18"/>
      <c r="YQ18"/>
      <c r="YR18"/>
      <c r="YS18"/>
      <c r="YT18"/>
      <c r="YU18"/>
      <c r="YV18"/>
      <c r="YW18"/>
      <c r="YX18"/>
      <c r="YY18"/>
      <c r="YZ18"/>
      <c r="ZA18"/>
      <c r="ZB18"/>
      <c r="ZC18"/>
      <c r="ZD18"/>
      <c r="ZE18"/>
      <c r="ZF18"/>
      <c r="ZG18"/>
      <c r="ZH18"/>
      <c r="ZI18"/>
      <c r="ZJ18"/>
      <c r="ZK18"/>
      <c r="ZL18"/>
      <c r="ZM18"/>
      <c r="ZN18"/>
      <c r="ZO18"/>
      <c r="ZP18"/>
      <c r="ZQ18"/>
      <c r="ZR18"/>
      <c r="ZS18"/>
      <c r="ZT18"/>
      <c r="ZU18"/>
      <c r="ZV18"/>
      <c r="ZW18"/>
      <c r="ZX18"/>
      <c r="ZY18"/>
      <c r="ZZ18"/>
      <c r="AAA18"/>
      <c r="AAB18"/>
      <c r="AAC18"/>
      <c r="AAD18"/>
      <c r="AAE18"/>
      <c r="AAF18"/>
      <c r="AAG18"/>
      <c r="AAH18"/>
      <c r="AAI18"/>
      <c r="AAJ18"/>
      <c r="AAK18"/>
      <c r="AAL18"/>
      <c r="AAM18"/>
      <c r="AAN18"/>
      <c r="AAO18"/>
      <c r="AAP18"/>
      <c r="AAQ18"/>
      <c r="AAR18"/>
      <c r="AAS18"/>
      <c r="AAT18"/>
      <c r="AAU18"/>
      <c r="AAV18"/>
      <c r="AAW18"/>
      <c r="AAX18"/>
      <c r="AAY18"/>
      <c r="AAZ18"/>
      <c r="ABA18"/>
      <c r="ABB18"/>
      <c r="ABC18"/>
      <c r="ABD18"/>
      <c r="ABE18"/>
      <c r="ABF18"/>
      <c r="ABG18"/>
      <c r="ABH18"/>
      <c r="ABI18"/>
      <c r="ABJ18"/>
      <c r="ABK18"/>
      <c r="ABL18"/>
      <c r="ABM18"/>
      <c r="ABN18"/>
      <c r="ABO18"/>
      <c r="ABP18"/>
      <c r="ABQ18"/>
      <c r="ABR18"/>
      <c r="ABS18"/>
      <c r="ABT18"/>
      <c r="ABU18"/>
      <c r="ABV18"/>
      <c r="ABW18"/>
      <c r="ABX18"/>
      <c r="ABY18"/>
      <c r="ABZ18"/>
      <c r="ACA18"/>
      <c r="ACB18"/>
      <c r="ACC18"/>
      <c r="ACD18"/>
      <c r="ACE18"/>
      <c r="ACF18"/>
      <c r="ACG18"/>
      <c r="ACH18"/>
      <c r="ACI18"/>
      <c r="ACJ18"/>
      <c r="ACK18"/>
      <c r="ACL18"/>
      <c r="ACM18"/>
      <c r="ACN18"/>
      <c r="ACO18"/>
      <c r="ACP18"/>
      <c r="ACQ18"/>
      <c r="ACR18"/>
      <c r="ACS18"/>
      <c r="ACT18"/>
      <c r="ACU18"/>
      <c r="ACV18"/>
      <c r="ACW18"/>
      <c r="ACX18"/>
      <c r="ACY18"/>
      <c r="ACZ18"/>
      <c r="ADA18"/>
      <c r="ADB18"/>
      <c r="ADC18"/>
      <c r="ADD18"/>
      <c r="ADE18"/>
      <c r="ADF18"/>
      <c r="ADG18"/>
      <c r="ADH18"/>
      <c r="ADI18"/>
      <c r="ADJ18"/>
      <c r="ADK18"/>
      <c r="ADL18"/>
      <c r="ADM18"/>
      <c r="ADN18"/>
      <c r="ADO18"/>
      <c r="ADP18"/>
      <c r="ADQ18"/>
      <c r="ADR18"/>
      <c r="ADS18"/>
      <c r="ADT18"/>
      <c r="ADU18"/>
      <c r="ADV18"/>
      <c r="ADW18"/>
      <c r="ADX18"/>
      <c r="ADY18"/>
      <c r="ADZ18"/>
      <c r="AEA18"/>
      <c r="AEB18"/>
      <c r="AEC18"/>
      <c r="AED18"/>
      <c r="AEE18"/>
      <c r="AEF18"/>
      <c r="AEG18"/>
      <c r="AEH18"/>
      <c r="AEI18"/>
      <c r="AEJ18"/>
      <c r="AEK18"/>
      <c r="AEL18"/>
      <c r="AEM18"/>
      <c r="AEN18"/>
      <c r="AEO18"/>
      <c r="AEP18"/>
      <c r="AEQ18"/>
      <c r="AER18"/>
      <c r="AES18"/>
      <c r="AET18"/>
      <c r="AEU18"/>
      <c r="AEV18"/>
      <c r="AEW18"/>
      <c r="AEX18"/>
      <c r="AEY18"/>
      <c r="AEZ18"/>
      <c r="AFA18"/>
      <c r="AFB18"/>
      <c r="AFC18"/>
      <c r="AFD18"/>
      <c r="AFE18"/>
      <c r="AFF18"/>
      <c r="AFG18"/>
      <c r="AFH18"/>
      <c r="AFI18"/>
      <c r="AFJ18"/>
      <c r="AFK18"/>
      <c r="AFL18"/>
      <c r="AFM18"/>
      <c r="AFN18"/>
      <c r="AFO18"/>
      <c r="AFP18"/>
      <c r="AFQ18"/>
      <c r="AFR18"/>
      <c r="AFS18"/>
      <c r="AFT18"/>
      <c r="AFU18"/>
      <c r="AFV18"/>
      <c r="AFW18"/>
      <c r="AFX18"/>
      <c r="AFY18"/>
      <c r="AFZ18"/>
      <c r="AGA18"/>
      <c r="AGB18"/>
      <c r="AGC18"/>
      <c r="AGD18"/>
      <c r="AGE18"/>
      <c r="AGF18"/>
      <c r="AGG18"/>
      <c r="AGH18"/>
      <c r="AGI18"/>
      <c r="AGJ18"/>
      <c r="AGK18"/>
      <c r="AGL18"/>
      <c r="AGM18"/>
      <c r="AGN18"/>
      <c r="AGO18"/>
      <c r="AGP18"/>
      <c r="AGQ18"/>
      <c r="AGR18"/>
      <c r="AGS18"/>
      <c r="AGT18"/>
      <c r="AGU18"/>
      <c r="AGV18"/>
      <c r="AGW18"/>
      <c r="AGX18"/>
      <c r="AGY18"/>
      <c r="AGZ18"/>
      <c r="AHA18"/>
      <c r="AHB18"/>
      <c r="AHC18"/>
      <c r="AHD18"/>
      <c r="AHE18"/>
      <c r="AHF18"/>
      <c r="AHG18"/>
      <c r="AHH18"/>
      <c r="AHI18"/>
      <c r="AHJ18"/>
      <c r="AHK18"/>
      <c r="AHL18"/>
      <c r="AHM18"/>
      <c r="AHN18"/>
      <c r="AHO18"/>
      <c r="AHP18"/>
      <c r="AHQ18"/>
      <c r="AHR18"/>
      <c r="AHS18"/>
      <c r="AHT18"/>
      <c r="AHU18"/>
      <c r="AHV18"/>
      <c r="AHW18"/>
      <c r="AHX18"/>
      <c r="AHY18"/>
      <c r="AHZ18"/>
      <c r="AIA18"/>
      <c r="AIB18"/>
      <c r="AIC18"/>
      <c r="AID18"/>
      <c r="AIE18"/>
      <c r="AIF18"/>
      <c r="AIG18"/>
      <c r="AIH18"/>
      <c r="AII18"/>
      <c r="AIJ18"/>
      <c r="AIK18"/>
      <c r="AIL18"/>
      <c r="AIM18"/>
      <c r="AIN18"/>
      <c r="AIO18"/>
      <c r="AIP18"/>
      <c r="AIQ18"/>
      <c r="AIR18"/>
      <c r="AIS18"/>
      <c r="AIT18"/>
      <c r="AIU18"/>
      <c r="AIV18"/>
      <c r="AIW18"/>
      <c r="AIX18"/>
      <c r="AIY18"/>
      <c r="AIZ18"/>
      <c r="AJA18"/>
      <c r="AJB18"/>
      <c r="AJC18"/>
      <c r="AJD18"/>
      <c r="AJE18"/>
      <c r="AJF18"/>
      <c r="AJG18"/>
      <c r="AJH18"/>
      <c r="AJI18"/>
      <c r="AJJ18"/>
      <c r="AJK18"/>
      <c r="AJL18"/>
      <c r="AJM18"/>
      <c r="AJN18"/>
      <c r="AJO18"/>
      <c r="AJP18"/>
      <c r="AJQ18"/>
      <c r="AJR18"/>
      <c r="AJS18"/>
      <c r="AJT18"/>
      <c r="AJU18"/>
      <c r="AJV18"/>
      <c r="AJW18"/>
      <c r="AJX18"/>
      <c r="AJY18"/>
      <c r="AJZ18"/>
      <c r="AKA18"/>
      <c r="AKB18"/>
      <c r="AKC18"/>
      <c r="AKD18"/>
      <c r="AKE18"/>
      <c r="AKF18"/>
      <c r="AKG18"/>
      <c r="AKH18"/>
      <c r="AKI18"/>
      <c r="AKJ18"/>
      <c r="AKK18"/>
      <c r="AKL18"/>
      <c r="AKM18"/>
      <c r="AKN18"/>
      <c r="AKO18"/>
      <c r="AKP18"/>
      <c r="AKQ18"/>
      <c r="AKR18"/>
      <c r="AKS18"/>
      <c r="AKT18"/>
      <c r="AKU18"/>
      <c r="AKV18"/>
      <c r="AKW18"/>
      <c r="AKX18"/>
      <c r="AKY18"/>
      <c r="AKZ18"/>
      <c r="ALA18"/>
      <c r="ALB18"/>
      <c r="ALC18"/>
      <c r="ALD18"/>
      <c r="ALE18"/>
      <c r="ALF18"/>
      <c r="ALG18"/>
      <c r="ALH18"/>
      <c r="ALI18"/>
      <c r="ALJ18"/>
      <c r="ALK18"/>
      <c r="ALL18"/>
      <c r="ALM18"/>
      <c r="ALN18"/>
      <c r="ALO18"/>
      <c r="ALP18"/>
      <c r="ALQ18"/>
      <c r="ALR18"/>
      <c r="ALS18"/>
      <c r="ALT18"/>
      <c r="ALU18"/>
      <c r="ALV18"/>
      <c r="ALW18"/>
      <c r="ALX18"/>
      <c r="ALY18"/>
      <c r="ALZ18"/>
      <c r="AMA18"/>
      <c r="AMB18"/>
      <c r="AMC18"/>
      <c r="AMD18"/>
      <c r="AME18"/>
      <c r="AMF18"/>
      <c r="AMG18"/>
      <c r="AMH18"/>
      <c r="AMI18"/>
      <c r="AMJ18"/>
      <c r="AMK18"/>
      <c r="AML18"/>
      <c r="AMM18"/>
      <c r="AMN18"/>
      <c r="AMO18"/>
      <c r="AMP18"/>
      <c r="AMQ18"/>
      <c r="AMR18"/>
      <c r="AMS18"/>
      <c r="AMT18"/>
      <c r="AMU18"/>
      <c r="AMV18"/>
      <c r="AMW18"/>
      <c r="AMX18"/>
      <c r="AMY18"/>
      <c r="AMZ18"/>
      <c r="ANA18"/>
      <c r="ANB18"/>
      <c r="ANC18"/>
      <c r="AND18"/>
      <c r="ANE18"/>
      <c r="ANF18"/>
      <c r="ANG18"/>
      <c r="ANH18"/>
      <c r="ANI18"/>
      <c r="ANJ18"/>
      <c r="ANK18"/>
      <c r="ANL18"/>
      <c r="ANM18"/>
      <c r="ANN18"/>
      <c r="ANO18"/>
      <c r="ANP18"/>
      <c r="ANQ18"/>
      <c r="ANR18"/>
      <c r="ANS18"/>
      <c r="ANT18"/>
      <c r="ANU18"/>
      <c r="ANV18"/>
      <c r="ANW18"/>
      <c r="ANX18"/>
      <c r="ANY18"/>
      <c r="ANZ18"/>
      <c r="AOA18"/>
      <c r="AOB18"/>
      <c r="AOC18"/>
      <c r="AOD18"/>
      <c r="AOE18"/>
      <c r="AOF18"/>
      <c r="AOG18"/>
      <c r="AOH18"/>
      <c r="AOI18"/>
      <c r="AOJ18"/>
      <c r="AOK18"/>
      <c r="AOL18"/>
      <c r="AOM18"/>
      <c r="AON18"/>
      <c r="AOO18"/>
      <c r="AOP18"/>
      <c r="AOQ18"/>
      <c r="AOR18"/>
      <c r="AOS18"/>
      <c r="AOT18"/>
      <c r="AOU18"/>
      <c r="AOV18"/>
      <c r="AOW18"/>
      <c r="AOX18"/>
      <c r="AOY18"/>
      <c r="AOZ18"/>
      <c r="APA18"/>
      <c r="APB18"/>
      <c r="APC18"/>
      <c r="APD18"/>
      <c r="APE18"/>
      <c r="APF18"/>
      <c r="APG18"/>
      <c r="APH18"/>
      <c r="API18"/>
      <c r="APJ18"/>
      <c r="APK18"/>
      <c r="APL18"/>
      <c r="APM18"/>
      <c r="APN18"/>
      <c r="APO18"/>
      <c r="APP18"/>
      <c r="APQ18"/>
      <c r="APR18"/>
      <c r="APS18"/>
      <c r="APT18"/>
      <c r="APU18"/>
      <c r="APV18"/>
      <c r="APW18"/>
      <c r="APX18"/>
      <c r="APY18"/>
      <c r="APZ18"/>
      <c r="AQA18"/>
      <c r="AQB18"/>
      <c r="AQC18"/>
      <c r="AQD18"/>
      <c r="AQE18"/>
      <c r="AQF18"/>
      <c r="AQG18"/>
      <c r="AQH18"/>
      <c r="AQI18"/>
      <c r="AQJ18"/>
      <c r="AQK18"/>
      <c r="AQL18"/>
      <c r="AQM18"/>
      <c r="AQN18"/>
      <c r="AQO18"/>
      <c r="AQP18"/>
      <c r="AQQ18"/>
      <c r="AQR18"/>
      <c r="AQS18"/>
      <c r="AQT18"/>
      <c r="AQU18"/>
      <c r="AQV18"/>
      <c r="AQW18"/>
      <c r="AQX18"/>
      <c r="AQY18"/>
      <c r="AQZ18"/>
      <c r="ARA18"/>
      <c r="ARB18"/>
      <c r="ARC18"/>
      <c r="ARD18"/>
      <c r="ARE18"/>
      <c r="ARF18"/>
      <c r="ARG18"/>
      <c r="ARH18"/>
      <c r="ARI18"/>
      <c r="ARJ18"/>
      <c r="ARK18"/>
      <c r="ARL18"/>
      <c r="ARM18"/>
      <c r="ARN18"/>
      <c r="ARO18"/>
      <c r="ARP18"/>
      <c r="ARQ18"/>
      <c r="ARR18"/>
      <c r="ARS18"/>
      <c r="ART18"/>
      <c r="ARU18"/>
      <c r="ARV18"/>
      <c r="ARW18"/>
      <c r="ARX18"/>
      <c r="ARY18"/>
      <c r="ARZ18"/>
      <c r="ASA18"/>
      <c r="ASB18"/>
      <c r="ASC18"/>
      <c r="ASD18"/>
      <c r="ASE18"/>
      <c r="ASF18"/>
      <c r="ASG18"/>
      <c r="ASH18"/>
      <c r="ASI18"/>
      <c r="ASJ18"/>
      <c r="ASK18"/>
      <c r="ASL18"/>
      <c r="ASM18"/>
      <c r="ASN18"/>
      <c r="ASO18"/>
      <c r="ASP18"/>
      <c r="ASQ18"/>
      <c r="ASR18"/>
      <c r="ASS18"/>
      <c r="AST18"/>
      <c r="ASU18"/>
      <c r="ASV18"/>
      <c r="ASW18"/>
      <c r="ASX18"/>
      <c r="ASY18"/>
      <c r="ASZ18"/>
      <c r="ATA18"/>
      <c r="ATB18"/>
      <c r="ATC18"/>
      <c r="ATD18"/>
      <c r="ATE18"/>
      <c r="ATF18"/>
      <c r="ATG18"/>
      <c r="ATH18"/>
      <c r="ATI18"/>
      <c r="ATJ18"/>
      <c r="ATK18"/>
      <c r="ATL18"/>
      <c r="ATM18"/>
      <c r="ATN18"/>
      <c r="ATO18"/>
      <c r="ATP18"/>
      <c r="ATQ18"/>
      <c r="ATR18"/>
      <c r="ATS18"/>
      <c r="ATT18"/>
      <c r="ATU18"/>
      <c r="ATV18"/>
      <c r="ATW18"/>
      <c r="ATX18"/>
      <c r="ATY18"/>
      <c r="ATZ18"/>
      <c r="AUA18"/>
      <c r="AUB18"/>
      <c r="AUC18"/>
      <c r="AUD18"/>
      <c r="AUE18"/>
      <c r="AUF18"/>
      <c r="AUG18"/>
      <c r="AUH18"/>
      <c r="AUI18"/>
      <c r="AUJ18"/>
      <c r="AUK18"/>
      <c r="AUL18"/>
      <c r="AUM18"/>
      <c r="AUN18"/>
      <c r="AUO18"/>
      <c r="AUP18"/>
      <c r="AUQ18"/>
      <c r="AUR18"/>
      <c r="AUS18"/>
      <c r="AUT18"/>
      <c r="AUU18"/>
      <c r="AUV18"/>
      <c r="AUW18"/>
      <c r="AUX18"/>
      <c r="AUY18"/>
      <c r="AUZ18"/>
      <c r="AVA18"/>
      <c r="AVB18"/>
      <c r="AVC18"/>
      <c r="AVD18"/>
      <c r="AVE18"/>
      <c r="AVF18"/>
      <c r="AVG18"/>
      <c r="AVH18"/>
      <c r="AVI18"/>
      <c r="AVJ18"/>
      <c r="AVK18"/>
      <c r="AVL18"/>
      <c r="AVM18"/>
      <c r="AVN18"/>
      <c r="AVO18"/>
      <c r="AVP18"/>
      <c r="AVQ18"/>
      <c r="AVR18"/>
      <c r="AVS18"/>
      <c r="AVT18"/>
      <c r="AVU18"/>
      <c r="AVV18"/>
      <c r="AVW18"/>
      <c r="AVX18"/>
      <c r="AVY18"/>
      <c r="AVZ18"/>
      <c r="AWA18"/>
      <c r="AWB18"/>
      <c r="AWC18"/>
      <c r="AWD18"/>
      <c r="AWE18"/>
      <c r="AWF18"/>
      <c r="AWG18"/>
      <c r="AWH18"/>
      <c r="AWI18"/>
      <c r="AWJ18"/>
      <c r="AWK18"/>
      <c r="AWL18"/>
      <c r="AWM18"/>
      <c r="AWN18"/>
      <c r="AWO18"/>
      <c r="AWP18"/>
      <c r="AWQ18"/>
      <c r="AWR18"/>
      <c r="AWS18"/>
      <c r="AWT18"/>
      <c r="AWU18"/>
      <c r="AWV18"/>
      <c r="AWW18"/>
      <c r="AWX18"/>
      <c r="AWY18"/>
      <c r="AWZ18"/>
      <c r="AXA18"/>
      <c r="AXB18"/>
      <c r="AXC18"/>
      <c r="AXD18"/>
      <c r="AXE18"/>
      <c r="AXF18"/>
      <c r="AXG18"/>
      <c r="AXH18"/>
      <c r="AXI18"/>
      <c r="AXJ18"/>
      <c r="AXK18"/>
      <c r="AXL18"/>
      <c r="AXM18"/>
      <c r="AXN18"/>
      <c r="AXO18"/>
      <c r="AXP18"/>
      <c r="AXQ18"/>
      <c r="AXR18"/>
      <c r="AXS18"/>
      <c r="AXT18"/>
      <c r="AXU18"/>
      <c r="AXV18"/>
      <c r="AXW18"/>
      <c r="AXX18"/>
      <c r="AXY18"/>
      <c r="AXZ18"/>
      <c r="AYA18"/>
      <c r="AYB18"/>
      <c r="AYC18"/>
      <c r="AYD18"/>
      <c r="AYE18"/>
      <c r="AYF18"/>
      <c r="AYG18"/>
      <c r="AYH18"/>
      <c r="AYI18"/>
      <c r="AYJ18"/>
      <c r="AYK18"/>
      <c r="AYL18"/>
      <c r="AYM18"/>
      <c r="AYN18"/>
      <c r="AYO18"/>
      <c r="AYP18"/>
      <c r="AYQ18"/>
      <c r="AYR18"/>
      <c r="AYS18"/>
      <c r="AYT18"/>
      <c r="AYU18"/>
      <c r="AYV18"/>
      <c r="AYW18"/>
      <c r="AYX18"/>
      <c r="AYY18"/>
      <c r="AYZ18"/>
      <c r="AZA18"/>
      <c r="AZB18"/>
      <c r="AZC18"/>
      <c r="AZD18"/>
      <c r="AZE18"/>
      <c r="AZF18"/>
      <c r="AZG18"/>
      <c r="AZH18"/>
      <c r="AZI18"/>
      <c r="AZJ18"/>
      <c r="AZK18"/>
      <c r="AZL18"/>
      <c r="AZM18"/>
      <c r="AZN18"/>
      <c r="AZO18"/>
      <c r="AZP18"/>
      <c r="AZQ18"/>
      <c r="AZR18"/>
      <c r="AZS18"/>
      <c r="AZT18"/>
      <c r="AZU18"/>
      <c r="AZV18"/>
      <c r="AZW18"/>
      <c r="AZX18"/>
      <c r="AZY18"/>
      <c r="AZZ18"/>
      <c r="BAA18"/>
      <c r="BAB18"/>
      <c r="BAC18"/>
      <c r="BAD18"/>
      <c r="BAE18"/>
      <c r="BAF18"/>
      <c r="BAG18"/>
      <c r="BAH18"/>
      <c r="BAI18"/>
      <c r="BAJ18"/>
      <c r="BAK18"/>
      <c r="BAL18"/>
      <c r="BAM18"/>
      <c r="BAN18"/>
      <c r="BAO18"/>
      <c r="BAP18"/>
      <c r="BAQ18"/>
      <c r="BAR18"/>
      <c r="BAS18"/>
      <c r="BAT18"/>
      <c r="BAU18"/>
      <c r="BAV18"/>
      <c r="BAW18"/>
      <c r="BAX18"/>
      <c r="BAY18"/>
      <c r="BAZ18"/>
      <c r="BBA18"/>
      <c r="BBB18"/>
      <c r="BBC18"/>
      <c r="BBD18"/>
      <c r="BBE18"/>
      <c r="BBF18"/>
      <c r="BBG18"/>
      <c r="BBH18"/>
      <c r="BBI18"/>
      <c r="BBJ18"/>
      <c r="BBK18"/>
      <c r="BBL18"/>
      <c r="BBM18"/>
      <c r="BBN18"/>
      <c r="BBO18"/>
      <c r="BBP18"/>
      <c r="BBQ18"/>
      <c r="BBR18"/>
      <c r="BBS18"/>
      <c r="BBT18"/>
      <c r="BBU18"/>
      <c r="BBV18"/>
      <c r="BBW18"/>
      <c r="BBX18"/>
      <c r="BBY18"/>
      <c r="BBZ18"/>
      <c r="BCA18"/>
      <c r="BCB18"/>
      <c r="BCC18"/>
      <c r="BCD18"/>
      <c r="BCE18"/>
      <c r="BCF18"/>
      <c r="BCG18"/>
      <c r="BCH18"/>
      <c r="BCI18"/>
      <c r="BCJ18"/>
      <c r="BCK18"/>
      <c r="BCL18"/>
      <c r="BCM18"/>
      <c r="BCN18"/>
      <c r="BCO18"/>
      <c r="BCP18"/>
      <c r="BCQ18"/>
      <c r="BCR18"/>
      <c r="BCS18"/>
      <c r="BCT18"/>
      <c r="BCU18"/>
      <c r="BCV18"/>
      <c r="BCW18"/>
      <c r="BCX18"/>
      <c r="BCY18"/>
      <c r="BCZ18"/>
      <c r="BDA18"/>
      <c r="BDB18"/>
      <c r="BDC18"/>
      <c r="BDD18"/>
      <c r="BDE18"/>
      <c r="BDF18"/>
      <c r="BDG18"/>
      <c r="BDH18"/>
      <c r="BDI18"/>
      <c r="BDJ18"/>
      <c r="BDK18"/>
      <c r="BDL18"/>
      <c r="BDM18"/>
      <c r="BDN18"/>
      <c r="BDO18"/>
      <c r="BDP18"/>
      <c r="BDQ18"/>
      <c r="BDR18"/>
      <c r="BDS18"/>
      <c r="BDT18"/>
      <c r="BDU18"/>
      <c r="BDV18"/>
      <c r="BDW18"/>
      <c r="BDX18"/>
      <c r="BDY18"/>
      <c r="BDZ18"/>
      <c r="BEA18"/>
      <c r="BEB18"/>
      <c r="BEC18"/>
      <c r="BED18"/>
      <c r="BEE18"/>
      <c r="BEF18"/>
      <c r="BEG18"/>
      <c r="BEH18"/>
      <c r="BEI18"/>
      <c r="BEJ18"/>
      <c r="BEK18"/>
      <c r="BEL18"/>
      <c r="BEM18"/>
      <c r="BEN18"/>
      <c r="BEO18"/>
      <c r="BEP18"/>
      <c r="BEQ18"/>
      <c r="BER18"/>
      <c r="BES18"/>
      <c r="BET18"/>
      <c r="BEU18"/>
      <c r="BEV18"/>
      <c r="BEW18"/>
      <c r="BEX18"/>
      <c r="BEY18"/>
      <c r="BEZ18"/>
      <c r="BFA18"/>
      <c r="BFB18"/>
      <c r="BFC18"/>
      <c r="BFD18"/>
      <c r="BFE18"/>
      <c r="BFF18"/>
      <c r="BFG18"/>
      <c r="BFH18"/>
      <c r="BFI18"/>
      <c r="BFJ18"/>
      <c r="BFK18"/>
      <c r="BFL18"/>
      <c r="BFM18"/>
      <c r="BFN18"/>
      <c r="BFO18"/>
      <c r="BFP18"/>
      <c r="BFQ18"/>
      <c r="BFR18"/>
      <c r="BFS18"/>
      <c r="BFT18"/>
      <c r="BFU18"/>
      <c r="BFV18"/>
      <c r="BFW18"/>
      <c r="BFX18"/>
      <c r="BFY18"/>
      <c r="BFZ18"/>
      <c r="BGA18"/>
      <c r="BGB18"/>
      <c r="BGC18"/>
      <c r="BGD18"/>
      <c r="BGE18"/>
      <c r="BGF18"/>
      <c r="BGG18"/>
      <c r="BGH18"/>
      <c r="BGI18"/>
      <c r="BGJ18"/>
      <c r="BGK18"/>
      <c r="BGL18"/>
      <c r="BGM18"/>
      <c r="BGN18"/>
      <c r="BGO18"/>
      <c r="BGP18"/>
      <c r="BGQ18"/>
      <c r="BGR18"/>
      <c r="BGS18"/>
      <c r="BGT18"/>
      <c r="BGU18"/>
      <c r="BGV18"/>
      <c r="BGW18"/>
      <c r="BGX18"/>
      <c r="BGY18"/>
      <c r="BGZ18"/>
      <c r="BHA18"/>
      <c r="BHB18"/>
      <c r="BHC18"/>
      <c r="BHD18"/>
      <c r="BHE18"/>
      <c r="BHF18"/>
      <c r="BHG18"/>
      <c r="BHH18"/>
      <c r="BHI18"/>
      <c r="BHJ18"/>
      <c r="BHK18"/>
      <c r="BHL18"/>
      <c r="BHM18"/>
      <c r="BHN18"/>
      <c r="BHO18"/>
      <c r="BHP18"/>
      <c r="BHQ18"/>
      <c r="BHR18"/>
      <c r="BHS18"/>
      <c r="BHT18"/>
      <c r="BHU18"/>
      <c r="BHV18"/>
      <c r="BHW18"/>
      <c r="BHX18"/>
      <c r="BHY18"/>
      <c r="BHZ18"/>
      <c r="BIA18"/>
      <c r="BIB18"/>
      <c r="BIC18"/>
      <c r="BID18"/>
      <c r="BIE18"/>
      <c r="BIF18"/>
      <c r="BIG18"/>
      <c r="BIH18"/>
      <c r="BII18"/>
      <c r="BIJ18"/>
      <c r="BIK18"/>
      <c r="BIL18"/>
      <c r="BIM18"/>
      <c r="BIN18"/>
      <c r="BIO18"/>
      <c r="BIP18"/>
      <c r="BIQ18"/>
      <c r="BIR18"/>
      <c r="BIS18"/>
      <c r="BIT18"/>
      <c r="BIU18"/>
      <c r="BIV18"/>
      <c r="BIW18"/>
      <c r="BIX18"/>
      <c r="BIY18"/>
      <c r="BIZ18"/>
      <c r="BJA18"/>
      <c r="BJB18"/>
      <c r="BJC18"/>
      <c r="BJD18"/>
      <c r="BJE18"/>
      <c r="BJF18"/>
      <c r="BJG18"/>
      <c r="BJH18"/>
      <c r="BJI18"/>
      <c r="BJJ18"/>
      <c r="BJK18"/>
      <c r="BJL18"/>
      <c r="BJM18"/>
      <c r="BJN18"/>
      <c r="BJO18"/>
      <c r="BJP18"/>
      <c r="BJQ18"/>
      <c r="BJR18"/>
      <c r="BJS18"/>
      <c r="BJT18"/>
      <c r="BJU18"/>
      <c r="BJV18"/>
      <c r="BJW18"/>
      <c r="BJX18"/>
      <c r="BJY18"/>
      <c r="BJZ18"/>
      <c r="BKA18"/>
      <c r="BKB18"/>
      <c r="BKC18"/>
      <c r="BKD18"/>
      <c r="BKE18"/>
      <c r="BKF18"/>
      <c r="BKG18"/>
      <c r="BKH18"/>
      <c r="BKI18"/>
      <c r="BKJ18"/>
      <c r="BKK18"/>
      <c r="BKL18"/>
      <c r="BKM18"/>
      <c r="BKN18"/>
      <c r="BKO18"/>
      <c r="BKP18"/>
      <c r="BKQ18"/>
      <c r="BKR18"/>
      <c r="BKS18"/>
      <c r="BKT18"/>
      <c r="BKU18"/>
      <c r="BKV18"/>
      <c r="BKW18"/>
      <c r="BKX18"/>
      <c r="BKY18"/>
      <c r="BKZ18"/>
      <c r="BLA18"/>
      <c r="BLB18"/>
      <c r="BLC18"/>
      <c r="BLD18"/>
      <c r="BLE18"/>
      <c r="BLF18"/>
      <c r="BLG18"/>
      <c r="BLH18"/>
      <c r="BLI18"/>
      <c r="BLJ18"/>
      <c r="BLK18"/>
      <c r="BLL18"/>
      <c r="BLM18"/>
      <c r="BLN18"/>
      <c r="BLO18"/>
      <c r="BLP18"/>
      <c r="BLQ18"/>
      <c r="BLR18"/>
      <c r="BLS18"/>
      <c r="BLT18"/>
      <c r="BLU18"/>
      <c r="BLV18"/>
      <c r="BLW18"/>
      <c r="BLX18"/>
      <c r="BLY18"/>
      <c r="BLZ18"/>
      <c r="BMA18"/>
      <c r="BMB18"/>
      <c r="BMC18"/>
      <c r="BMD18"/>
      <c r="BME18"/>
      <c r="BMF18"/>
      <c r="BMG18"/>
      <c r="BMH18"/>
      <c r="BMI18"/>
      <c r="BMJ18"/>
      <c r="BMK18"/>
      <c r="BML18"/>
      <c r="BMM18"/>
      <c r="BMN18"/>
      <c r="BMO18"/>
      <c r="BMP18"/>
      <c r="BMQ18"/>
      <c r="BMR18"/>
      <c r="BMS18"/>
      <c r="BMT18"/>
      <c r="BMU18"/>
      <c r="BMV18"/>
      <c r="BMW18"/>
      <c r="BMX18"/>
      <c r="BMY18"/>
      <c r="BMZ18"/>
      <c r="BNA18"/>
      <c r="BNB18"/>
      <c r="BNC18"/>
      <c r="BND18"/>
      <c r="BNE18"/>
      <c r="BNF18"/>
      <c r="BNG18"/>
      <c r="BNH18"/>
      <c r="BNI18"/>
      <c r="BNJ18"/>
      <c r="BNK18"/>
      <c r="BNL18"/>
      <c r="BNM18"/>
      <c r="BNN18"/>
      <c r="BNO18"/>
      <c r="BNP18"/>
      <c r="BNQ18"/>
      <c r="BNR18"/>
      <c r="BNS18"/>
      <c r="BNT18"/>
      <c r="BNU18"/>
      <c r="BNV18"/>
      <c r="BNW18"/>
      <c r="BNX18"/>
      <c r="BNY18"/>
      <c r="BNZ18"/>
      <c r="BOA18"/>
      <c r="BOB18"/>
      <c r="BOC18"/>
      <c r="BOD18"/>
      <c r="BOE18"/>
      <c r="BOF18"/>
      <c r="BOG18"/>
      <c r="BOH18"/>
      <c r="BOI18"/>
      <c r="BOJ18"/>
      <c r="BOK18"/>
      <c r="BOL18"/>
      <c r="BOM18"/>
      <c r="BON18"/>
      <c r="BOO18"/>
      <c r="BOP18"/>
      <c r="BOQ18"/>
      <c r="BOR18"/>
      <c r="BOS18"/>
      <c r="BOT18"/>
      <c r="BOU18"/>
      <c r="BOV18"/>
      <c r="BOW18"/>
      <c r="BOX18"/>
      <c r="BOY18"/>
      <c r="BOZ18"/>
      <c r="BPA18"/>
      <c r="BPB18"/>
      <c r="BPC18"/>
      <c r="BPD18"/>
      <c r="BPE18"/>
      <c r="BPF18"/>
      <c r="BPG18"/>
      <c r="BPH18"/>
      <c r="BPI18"/>
      <c r="BPJ18"/>
      <c r="BPK18"/>
      <c r="BPL18"/>
      <c r="BPM18"/>
      <c r="BPN18"/>
      <c r="BPO18"/>
      <c r="BPP18"/>
      <c r="BPQ18"/>
      <c r="BPR18"/>
      <c r="BPS18"/>
      <c r="BPT18"/>
      <c r="BPU18"/>
      <c r="BPV18"/>
      <c r="BPW18"/>
      <c r="BPX18"/>
      <c r="BPY18"/>
      <c r="BPZ18"/>
      <c r="BQA18"/>
      <c r="BQB18"/>
      <c r="BQC18"/>
      <c r="BQD18"/>
      <c r="BQE18"/>
      <c r="BQF18"/>
      <c r="BQG18"/>
      <c r="BQH18"/>
      <c r="BQI18"/>
      <c r="BQJ18"/>
      <c r="BQK18"/>
      <c r="BQL18"/>
      <c r="BQM18"/>
      <c r="BQN18"/>
      <c r="BQO18"/>
      <c r="BQP18"/>
      <c r="BQQ18"/>
      <c r="BQR18"/>
      <c r="BQS18"/>
      <c r="BQT18"/>
      <c r="BQU18"/>
      <c r="BQV18"/>
      <c r="BQW18"/>
      <c r="BQX18"/>
      <c r="BQY18"/>
      <c r="BQZ18"/>
      <c r="BRA18"/>
      <c r="BRB18"/>
      <c r="BRC18"/>
      <c r="BRD18"/>
      <c r="BRE18"/>
      <c r="BRF18"/>
      <c r="BRG18"/>
      <c r="BRH18"/>
      <c r="BRI18"/>
      <c r="BRJ18"/>
      <c r="BRK18"/>
      <c r="BRL18"/>
      <c r="BRM18"/>
      <c r="BRN18"/>
      <c r="BRO18"/>
      <c r="BRP18"/>
      <c r="BRQ18"/>
      <c r="BRR18"/>
      <c r="BRS18"/>
      <c r="BRT18"/>
      <c r="BRU18"/>
      <c r="BRV18"/>
      <c r="BRW18"/>
      <c r="BRX18"/>
      <c r="BRY18"/>
      <c r="BRZ18"/>
      <c r="BSA18"/>
      <c r="BSB18"/>
      <c r="BSC18"/>
      <c r="BSD18"/>
      <c r="BSE18"/>
      <c r="BSF18"/>
      <c r="BSG18"/>
      <c r="BSH18"/>
      <c r="BSI18"/>
      <c r="BSJ18"/>
      <c r="BSK18"/>
      <c r="BSL18"/>
      <c r="BSM18"/>
      <c r="BSN18"/>
      <c r="BSO18"/>
      <c r="BSP18"/>
      <c r="BSQ18"/>
      <c r="BSR18"/>
      <c r="BSS18"/>
      <c r="BST18"/>
      <c r="BSU18"/>
      <c r="BSV18"/>
      <c r="BSW18"/>
      <c r="BSX18"/>
      <c r="BSY18"/>
      <c r="BSZ18"/>
      <c r="BTA18"/>
      <c r="BTB18"/>
      <c r="BTC18"/>
      <c r="BTD18"/>
      <c r="BTE18"/>
      <c r="BTF18"/>
      <c r="BTG18"/>
      <c r="BTH18"/>
      <c r="BTI18"/>
      <c r="BTJ18"/>
      <c r="BTK18"/>
      <c r="BTL18"/>
      <c r="BTM18"/>
      <c r="BTN18"/>
      <c r="BTO18"/>
      <c r="BTP18"/>
      <c r="BTQ18"/>
      <c r="BTR18"/>
      <c r="BTS18"/>
      <c r="BTT18"/>
      <c r="BTU18"/>
      <c r="BTV18"/>
      <c r="BTW18"/>
      <c r="BTX18"/>
      <c r="BTY18"/>
      <c r="BTZ18"/>
      <c r="BUA18"/>
      <c r="BUB18"/>
      <c r="BUC18"/>
      <c r="BUD18"/>
      <c r="BUE18"/>
      <c r="BUF18"/>
      <c r="BUG18"/>
      <c r="BUH18"/>
      <c r="BUI18"/>
      <c r="BUJ18"/>
      <c r="BUK18"/>
      <c r="BUL18"/>
      <c r="BUM18"/>
      <c r="BUN18"/>
      <c r="BUO18"/>
      <c r="BUP18"/>
      <c r="BUQ18"/>
      <c r="BUR18"/>
      <c r="BUS18"/>
      <c r="BUT18"/>
      <c r="BUU18"/>
      <c r="BUV18"/>
      <c r="BUW18"/>
      <c r="BUX18"/>
      <c r="BUY18"/>
      <c r="BUZ18"/>
      <c r="BVA18"/>
      <c r="BVB18"/>
      <c r="BVC18"/>
      <c r="BVD18"/>
      <c r="BVE18"/>
      <c r="BVF18"/>
      <c r="BVG18"/>
      <c r="BVH18"/>
      <c r="BVI18"/>
      <c r="BVJ18"/>
      <c r="BVK18"/>
      <c r="BVL18"/>
      <c r="BVM18"/>
      <c r="BVN18"/>
      <c r="BVO18"/>
      <c r="BVP18"/>
      <c r="BVQ18"/>
      <c r="BVR18"/>
      <c r="BVS18"/>
      <c r="BVT18"/>
      <c r="BVU18"/>
      <c r="BVV18"/>
      <c r="BVW18"/>
      <c r="BVX18"/>
      <c r="BVY18"/>
      <c r="BVZ18"/>
      <c r="BWA18"/>
      <c r="BWB18"/>
      <c r="BWC18"/>
      <c r="BWD18"/>
      <c r="BWE18"/>
      <c r="BWF18"/>
      <c r="BWG18"/>
      <c r="BWH18"/>
      <c r="BWI18"/>
      <c r="BWJ18"/>
      <c r="BWK18"/>
      <c r="BWL18"/>
      <c r="BWM18"/>
      <c r="BWN18"/>
      <c r="BWO18"/>
      <c r="BWP18"/>
      <c r="BWQ18"/>
      <c r="BWR18"/>
      <c r="BWS18"/>
      <c r="BWT18"/>
      <c r="BWU18"/>
      <c r="BWV18"/>
      <c r="BWW18"/>
      <c r="BWX18"/>
      <c r="BWY18"/>
      <c r="BWZ18"/>
      <c r="BXA18"/>
      <c r="BXB18"/>
      <c r="BXC18"/>
      <c r="BXD18"/>
      <c r="BXE18"/>
      <c r="BXF18"/>
      <c r="BXG18"/>
      <c r="BXH18"/>
      <c r="BXI18"/>
      <c r="BXJ18"/>
      <c r="BXK18"/>
      <c r="BXL18"/>
      <c r="BXM18"/>
      <c r="BXN18"/>
      <c r="BXO18"/>
      <c r="BXP18"/>
      <c r="BXQ18"/>
      <c r="BXR18"/>
      <c r="BXS18"/>
      <c r="BXT18"/>
      <c r="BXU18"/>
      <c r="BXV18"/>
      <c r="BXW18"/>
      <c r="BXX18"/>
      <c r="BXY18"/>
      <c r="BXZ18"/>
      <c r="BYA18"/>
      <c r="BYB18"/>
      <c r="BYC18"/>
      <c r="BYD18"/>
      <c r="BYE18"/>
      <c r="BYF18"/>
      <c r="BYG18"/>
      <c r="BYH18"/>
      <c r="BYI18"/>
      <c r="BYJ18"/>
      <c r="BYK18"/>
      <c r="BYL18"/>
      <c r="BYM18"/>
      <c r="BYN18"/>
      <c r="BYO18"/>
      <c r="BYP18"/>
      <c r="BYQ18"/>
      <c r="BYR18"/>
      <c r="BYS18"/>
      <c r="BYT18"/>
      <c r="BYU18"/>
      <c r="BYV18"/>
      <c r="BYW18"/>
      <c r="BYX18"/>
      <c r="BYY18"/>
      <c r="BYZ18"/>
      <c r="BZA18"/>
      <c r="BZB18"/>
      <c r="BZC18"/>
      <c r="BZD18"/>
      <c r="BZE18"/>
      <c r="BZF18"/>
      <c r="BZG18"/>
      <c r="BZH18"/>
      <c r="BZI18"/>
      <c r="BZJ18"/>
      <c r="BZK18"/>
      <c r="BZL18"/>
      <c r="BZM18"/>
      <c r="BZN18"/>
      <c r="BZO18"/>
      <c r="BZP18"/>
      <c r="BZQ18"/>
      <c r="BZR18"/>
      <c r="BZS18"/>
      <c r="BZT18"/>
      <c r="BZU18"/>
      <c r="BZV18"/>
      <c r="BZW18"/>
      <c r="BZX18"/>
      <c r="BZY18"/>
      <c r="BZZ18"/>
      <c r="CAA18"/>
      <c r="CAB18"/>
      <c r="CAC18"/>
      <c r="CAD18"/>
      <c r="CAE18"/>
      <c r="CAF18"/>
      <c r="CAG18"/>
      <c r="CAH18"/>
      <c r="CAI18"/>
      <c r="CAJ18"/>
      <c r="CAK18"/>
      <c r="CAL18"/>
      <c r="CAM18"/>
      <c r="CAN18"/>
      <c r="CAO18"/>
      <c r="CAP18"/>
      <c r="CAQ18"/>
      <c r="CAR18"/>
      <c r="CAS18"/>
      <c r="CAT18"/>
      <c r="CAU18"/>
      <c r="CAV18"/>
      <c r="CAW18"/>
      <c r="CAX18"/>
      <c r="CAY18"/>
      <c r="CAZ18"/>
      <c r="CBA18"/>
      <c r="CBB18"/>
      <c r="CBC18"/>
      <c r="CBD18"/>
      <c r="CBE18"/>
      <c r="CBF18"/>
      <c r="CBG18"/>
      <c r="CBH18"/>
      <c r="CBI18"/>
      <c r="CBJ18"/>
      <c r="CBK18"/>
      <c r="CBL18"/>
      <c r="CBM18"/>
      <c r="CBN18"/>
      <c r="CBO18"/>
      <c r="CBP18"/>
      <c r="CBQ18"/>
      <c r="CBR18"/>
      <c r="CBS18"/>
      <c r="CBT18"/>
      <c r="CBU18"/>
      <c r="CBV18"/>
      <c r="CBW18"/>
      <c r="CBX18"/>
      <c r="CBY18"/>
      <c r="CBZ18"/>
      <c r="CCA18"/>
      <c r="CCB18"/>
      <c r="CCC18"/>
      <c r="CCD18"/>
      <c r="CCE18"/>
      <c r="CCF18"/>
      <c r="CCG18"/>
      <c r="CCH18"/>
      <c r="CCI18"/>
      <c r="CCJ18"/>
      <c r="CCK18"/>
      <c r="CCL18"/>
      <c r="CCM18"/>
      <c r="CCN18"/>
      <c r="CCO18"/>
      <c r="CCP18"/>
      <c r="CCQ18"/>
      <c r="CCR18"/>
      <c r="CCS18"/>
      <c r="CCT18"/>
      <c r="CCU18"/>
      <c r="CCV18"/>
      <c r="CCW18"/>
      <c r="CCX18"/>
      <c r="CCY18"/>
      <c r="CCZ18"/>
      <c r="CDA18"/>
      <c r="CDB18"/>
      <c r="CDC18"/>
      <c r="CDD18"/>
      <c r="CDE18"/>
      <c r="CDF18"/>
      <c r="CDG18"/>
      <c r="CDH18"/>
      <c r="CDI18"/>
      <c r="CDJ18"/>
      <c r="CDK18"/>
      <c r="CDL18"/>
      <c r="CDM18"/>
      <c r="CDN18"/>
      <c r="CDO18"/>
      <c r="CDP18"/>
      <c r="CDQ18"/>
      <c r="CDR18"/>
      <c r="CDS18"/>
      <c r="CDT18"/>
      <c r="CDU18"/>
      <c r="CDV18"/>
      <c r="CDW18"/>
      <c r="CDX18"/>
      <c r="CDY18"/>
      <c r="CDZ18"/>
      <c r="CEA18"/>
      <c r="CEB18"/>
      <c r="CEC18"/>
      <c r="CED18"/>
      <c r="CEE18"/>
      <c r="CEF18"/>
      <c r="CEG18"/>
      <c r="CEH18"/>
      <c r="CEI18"/>
      <c r="CEJ18"/>
      <c r="CEK18"/>
      <c r="CEL18"/>
      <c r="CEM18"/>
      <c r="CEN18"/>
      <c r="CEO18"/>
      <c r="CEP18"/>
      <c r="CEQ18"/>
      <c r="CER18"/>
      <c r="CES18"/>
      <c r="CET18"/>
      <c r="CEU18"/>
      <c r="CEV18"/>
      <c r="CEW18"/>
      <c r="CEX18"/>
      <c r="CEY18"/>
      <c r="CEZ18"/>
      <c r="CFA18"/>
      <c r="CFB18"/>
      <c r="CFC18"/>
      <c r="CFD18"/>
      <c r="CFE18"/>
      <c r="CFF18"/>
      <c r="CFG18"/>
      <c r="CFH18"/>
      <c r="CFI18"/>
      <c r="CFJ18"/>
      <c r="CFK18"/>
      <c r="CFL18"/>
      <c r="CFM18"/>
      <c r="CFN18"/>
      <c r="CFO18"/>
      <c r="CFP18"/>
      <c r="CFQ18"/>
      <c r="CFR18"/>
      <c r="CFS18"/>
      <c r="CFT18"/>
      <c r="CFU18"/>
      <c r="CFV18"/>
      <c r="CFW18"/>
      <c r="CFX18"/>
      <c r="CFY18"/>
      <c r="CFZ18"/>
      <c r="CGA18"/>
      <c r="CGB18"/>
      <c r="CGC18"/>
      <c r="CGD18"/>
      <c r="CGE18"/>
      <c r="CGF18"/>
      <c r="CGG18"/>
      <c r="CGH18"/>
      <c r="CGI18"/>
      <c r="CGJ18"/>
      <c r="CGK18"/>
      <c r="CGL18"/>
      <c r="CGM18"/>
      <c r="CGN18"/>
      <c r="CGO18"/>
      <c r="CGP18"/>
      <c r="CGQ18"/>
      <c r="CGR18"/>
      <c r="CGS18"/>
      <c r="CGT18"/>
      <c r="CGU18"/>
      <c r="CGV18"/>
      <c r="CGW18"/>
      <c r="CGX18"/>
      <c r="CGY18"/>
      <c r="CGZ18"/>
      <c r="CHA18"/>
      <c r="CHB18"/>
      <c r="CHC18"/>
      <c r="CHD18"/>
      <c r="CHE18"/>
      <c r="CHF18"/>
      <c r="CHG18"/>
      <c r="CHH18"/>
      <c r="CHI18"/>
      <c r="CHJ18"/>
      <c r="CHK18"/>
      <c r="CHL18"/>
      <c r="CHM18"/>
      <c r="CHN18"/>
      <c r="CHO18"/>
      <c r="CHP18"/>
      <c r="CHQ18"/>
      <c r="CHR18"/>
      <c r="CHS18"/>
      <c r="CHT18"/>
      <c r="CHU18"/>
      <c r="CHV18"/>
      <c r="CHW18"/>
      <c r="CHX18"/>
      <c r="CHY18"/>
      <c r="CHZ18"/>
      <c r="CIA18"/>
      <c r="CIB18"/>
      <c r="CIC18"/>
      <c r="CID18"/>
      <c r="CIE18"/>
      <c r="CIF18"/>
      <c r="CIG18"/>
      <c r="CIH18"/>
      <c r="CII18"/>
      <c r="CIJ18"/>
      <c r="CIK18"/>
      <c r="CIL18"/>
      <c r="CIM18"/>
      <c r="CIN18"/>
      <c r="CIO18"/>
      <c r="CIP18"/>
      <c r="CIQ18"/>
      <c r="CIR18"/>
      <c r="CIS18"/>
      <c r="CIT18"/>
      <c r="CIU18"/>
      <c r="CIV18"/>
      <c r="CIW18"/>
      <c r="CIX18"/>
      <c r="CIY18"/>
      <c r="CIZ18"/>
      <c r="CJA18"/>
      <c r="CJB18"/>
      <c r="CJC18"/>
      <c r="CJD18"/>
      <c r="CJE18"/>
      <c r="CJF18"/>
      <c r="CJG18"/>
      <c r="CJH18"/>
      <c r="CJI18"/>
      <c r="CJJ18"/>
      <c r="CJK18"/>
      <c r="CJL18"/>
      <c r="CJM18"/>
      <c r="CJN18"/>
      <c r="CJO18"/>
      <c r="CJP18"/>
      <c r="CJQ18"/>
      <c r="CJR18"/>
      <c r="CJS18"/>
      <c r="CJT18"/>
      <c r="CJU18"/>
      <c r="CJV18"/>
      <c r="CJW18"/>
      <c r="CJX18"/>
      <c r="CJY18"/>
      <c r="CJZ18"/>
      <c r="CKA18"/>
      <c r="CKB18"/>
      <c r="CKC18"/>
      <c r="CKD18"/>
      <c r="CKE18"/>
      <c r="CKF18"/>
      <c r="CKG18"/>
      <c r="CKH18"/>
      <c r="CKI18"/>
      <c r="CKJ18"/>
      <c r="CKK18"/>
      <c r="CKL18"/>
      <c r="CKM18"/>
      <c r="CKN18"/>
      <c r="CKO18"/>
      <c r="CKP18"/>
      <c r="CKQ18"/>
      <c r="CKR18"/>
      <c r="CKS18"/>
      <c r="CKT18"/>
      <c r="CKU18"/>
      <c r="CKV18"/>
      <c r="CKW18"/>
      <c r="CKX18"/>
      <c r="CKY18"/>
      <c r="CKZ18"/>
      <c r="CLA18"/>
      <c r="CLB18"/>
      <c r="CLC18"/>
      <c r="CLD18"/>
      <c r="CLE18"/>
      <c r="CLF18"/>
      <c r="CLG18"/>
      <c r="CLH18"/>
      <c r="CLI18"/>
      <c r="CLJ18"/>
      <c r="CLK18"/>
      <c r="CLL18"/>
      <c r="CLM18"/>
      <c r="CLN18"/>
      <c r="CLO18"/>
      <c r="CLP18"/>
      <c r="CLQ18"/>
      <c r="CLR18"/>
      <c r="CLS18"/>
      <c r="CLT18"/>
      <c r="CLU18"/>
      <c r="CLV18"/>
      <c r="CLW18"/>
      <c r="CLX18"/>
      <c r="CLY18"/>
      <c r="CLZ18"/>
      <c r="CMA18"/>
      <c r="CMB18"/>
      <c r="CMC18"/>
      <c r="CMD18"/>
      <c r="CME18"/>
      <c r="CMF18"/>
      <c r="CMG18"/>
      <c r="CMH18"/>
      <c r="CMI18"/>
      <c r="CMJ18"/>
      <c r="CMK18"/>
      <c r="CML18"/>
      <c r="CMM18"/>
      <c r="CMN18"/>
      <c r="CMO18"/>
      <c r="CMP18"/>
      <c r="CMQ18"/>
      <c r="CMR18"/>
      <c r="CMS18"/>
      <c r="CMT18"/>
      <c r="CMU18"/>
      <c r="CMV18"/>
      <c r="CMW18"/>
      <c r="CMX18"/>
      <c r="CMY18"/>
      <c r="CMZ18"/>
      <c r="CNA18"/>
      <c r="CNB18"/>
      <c r="CNC18"/>
      <c r="CND18"/>
      <c r="CNE18"/>
      <c r="CNF18"/>
      <c r="CNG18"/>
      <c r="CNH18"/>
      <c r="CNI18"/>
      <c r="CNJ18"/>
      <c r="CNK18"/>
      <c r="CNL18"/>
      <c r="CNM18"/>
      <c r="CNN18"/>
      <c r="CNO18"/>
      <c r="CNP18"/>
      <c r="CNQ18"/>
      <c r="CNR18"/>
      <c r="CNS18"/>
      <c r="CNT18"/>
      <c r="CNU18"/>
      <c r="CNV18"/>
      <c r="CNW18"/>
      <c r="CNX18"/>
      <c r="CNY18"/>
      <c r="CNZ18"/>
      <c r="COA18"/>
      <c r="COB18"/>
      <c r="COC18"/>
      <c r="COD18"/>
      <c r="COE18"/>
      <c r="COF18"/>
      <c r="COG18"/>
      <c r="COH18"/>
      <c r="COI18"/>
      <c r="COJ18"/>
      <c r="COK18"/>
      <c r="COL18"/>
      <c r="COM18"/>
      <c r="CON18"/>
      <c r="COO18"/>
      <c r="COP18"/>
      <c r="COQ18"/>
      <c r="COR18"/>
      <c r="COS18"/>
      <c r="COT18"/>
      <c r="COU18"/>
      <c r="COV18"/>
      <c r="COW18"/>
      <c r="COX18"/>
      <c r="COY18"/>
      <c r="COZ18"/>
      <c r="CPA18"/>
      <c r="CPB18"/>
      <c r="CPC18"/>
      <c r="CPD18"/>
      <c r="CPE18"/>
      <c r="CPF18"/>
      <c r="CPG18"/>
      <c r="CPH18"/>
      <c r="CPI18"/>
      <c r="CPJ18"/>
      <c r="CPK18"/>
      <c r="CPL18"/>
      <c r="CPM18"/>
      <c r="CPN18"/>
      <c r="CPO18"/>
      <c r="CPP18"/>
      <c r="CPQ18"/>
      <c r="CPR18"/>
      <c r="CPS18"/>
      <c r="CPT18"/>
      <c r="CPU18"/>
      <c r="CPV18"/>
      <c r="CPW18"/>
      <c r="CPX18"/>
      <c r="CPY18"/>
      <c r="CPZ18"/>
      <c r="CQA18"/>
      <c r="CQB18"/>
      <c r="CQC18"/>
      <c r="CQD18"/>
      <c r="CQE18"/>
      <c r="CQF18"/>
      <c r="CQG18"/>
      <c r="CQH18"/>
      <c r="CQI18"/>
      <c r="CQJ18"/>
      <c r="CQK18"/>
      <c r="CQL18"/>
      <c r="CQM18"/>
      <c r="CQN18"/>
      <c r="CQO18"/>
      <c r="CQP18"/>
      <c r="CQQ18"/>
      <c r="CQR18"/>
      <c r="CQS18"/>
      <c r="CQT18"/>
      <c r="CQU18"/>
      <c r="CQV18"/>
      <c r="CQW18"/>
      <c r="CQX18"/>
      <c r="CQY18"/>
      <c r="CQZ18"/>
      <c r="CRA18"/>
      <c r="CRB18"/>
      <c r="CRC18"/>
      <c r="CRD18"/>
      <c r="CRE18"/>
      <c r="CRF18"/>
      <c r="CRG18"/>
      <c r="CRH18"/>
      <c r="CRI18"/>
      <c r="CRJ18"/>
      <c r="CRK18"/>
      <c r="CRL18"/>
      <c r="CRM18"/>
      <c r="CRN18"/>
      <c r="CRO18"/>
      <c r="CRP18"/>
      <c r="CRQ18"/>
      <c r="CRR18"/>
      <c r="CRS18"/>
      <c r="CRT18"/>
      <c r="CRU18"/>
      <c r="CRV18"/>
      <c r="CRW18"/>
      <c r="CRX18"/>
      <c r="CRY18"/>
      <c r="CRZ18"/>
      <c r="CSA18"/>
      <c r="CSB18"/>
      <c r="CSC18"/>
      <c r="CSD18"/>
      <c r="CSE18"/>
      <c r="CSF18"/>
      <c r="CSG18"/>
      <c r="CSH18"/>
      <c r="CSI18"/>
      <c r="CSJ18"/>
      <c r="CSK18"/>
      <c r="CSL18"/>
      <c r="CSM18"/>
      <c r="CSN18"/>
      <c r="CSO18"/>
      <c r="CSP18"/>
      <c r="CSQ18"/>
      <c r="CSR18"/>
      <c r="CSS18"/>
      <c r="CST18"/>
      <c r="CSU18"/>
      <c r="CSV18"/>
      <c r="CSW18"/>
      <c r="CSX18"/>
      <c r="CSY18"/>
      <c r="CSZ18"/>
      <c r="CTA18"/>
      <c r="CTB18"/>
      <c r="CTC18"/>
      <c r="CTD18"/>
      <c r="CTE18"/>
      <c r="CTF18"/>
      <c r="CTG18"/>
      <c r="CTH18"/>
      <c r="CTI18"/>
      <c r="CTJ18"/>
      <c r="CTK18"/>
      <c r="CTL18"/>
      <c r="CTM18"/>
      <c r="CTN18"/>
      <c r="CTO18"/>
      <c r="CTP18"/>
      <c r="CTQ18"/>
      <c r="CTR18"/>
      <c r="CTS18"/>
      <c r="CTT18"/>
      <c r="CTU18"/>
      <c r="CTV18"/>
      <c r="CTW18"/>
      <c r="CTX18"/>
      <c r="CTY18"/>
      <c r="CTZ18"/>
      <c r="CUA18"/>
      <c r="CUB18"/>
      <c r="CUC18"/>
      <c r="CUD18"/>
      <c r="CUE18"/>
      <c r="CUF18"/>
      <c r="CUG18"/>
      <c r="CUH18"/>
      <c r="CUI18"/>
      <c r="CUJ18"/>
      <c r="CUK18"/>
      <c r="CUL18"/>
      <c r="CUM18"/>
      <c r="CUN18"/>
      <c r="CUO18"/>
      <c r="CUP18"/>
      <c r="CUQ18"/>
      <c r="CUR18"/>
      <c r="CUS18"/>
      <c r="CUT18"/>
      <c r="CUU18"/>
      <c r="CUV18"/>
      <c r="CUW18"/>
      <c r="CUX18"/>
      <c r="CUY18"/>
      <c r="CUZ18"/>
      <c r="CVA18"/>
      <c r="CVB18"/>
      <c r="CVC18"/>
      <c r="CVD18"/>
      <c r="CVE18"/>
      <c r="CVF18"/>
      <c r="CVG18"/>
      <c r="CVH18"/>
      <c r="CVI18"/>
      <c r="CVJ18"/>
      <c r="CVK18"/>
      <c r="CVL18"/>
      <c r="CVM18"/>
      <c r="CVN18"/>
      <c r="CVO18"/>
      <c r="CVP18"/>
      <c r="CVQ18"/>
      <c r="CVR18"/>
      <c r="CVS18"/>
      <c r="CVT18"/>
      <c r="CVU18"/>
      <c r="CVV18"/>
      <c r="CVW18"/>
      <c r="CVX18"/>
      <c r="CVY18"/>
      <c r="CVZ18"/>
      <c r="CWA18"/>
      <c r="CWB18"/>
      <c r="CWC18"/>
      <c r="CWD18"/>
      <c r="CWE18"/>
      <c r="CWF18"/>
      <c r="CWG18"/>
      <c r="CWH18"/>
      <c r="CWI18"/>
      <c r="CWJ18"/>
      <c r="CWK18"/>
      <c r="CWL18"/>
      <c r="CWM18"/>
      <c r="CWN18"/>
      <c r="CWO18"/>
      <c r="CWP18"/>
      <c r="CWQ18"/>
      <c r="CWR18"/>
      <c r="CWS18"/>
      <c r="CWT18"/>
      <c r="CWU18"/>
      <c r="CWV18"/>
      <c r="CWW18"/>
      <c r="CWX18"/>
      <c r="CWY18"/>
      <c r="CWZ18"/>
      <c r="CXA18"/>
      <c r="CXB18"/>
      <c r="CXC18"/>
      <c r="CXD18"/>
      <c r="CXE18"/>
      <c r="CXF18"/>
      <c r="CXG18"/>
      <c r="CXH18"/>
      <c r="CXI18"/>
      <c r="CXJ18"/>
      <c r="CXK18"/>
      <c r="CXL18"/>
      <c r="CXM18"/>
      <c r="CXN18"/>
      <c r="CXO18"/>
      <c r="CXP18"/>
      <c r="CXQ18"/>
      <c r="CXR18"/>
      <c r="CXS18"/>
      <c r="CXT18"/>
      <c r="CXU18"/>
      <c r="CXV18"/>
      <c r="CXW18"/>
      <c r="CXX18"/>
      <c r="CXY18"/>
      <c r="CXZ18"/>
      <c r="CYA18"/>
      <c r="CYB18"/>
      <c r="CYC18"/>
      <c r="CYD18"/>
      <c r="CYE18"/>
      <c r="CYF18"/>
      <c r="CYG18"/>
      <c r="CYH18"/>
      <c r="CYI18"/>
      <c r="CYJ18"/>
      <c r="CYK18"/>
      <c r="CYL18"/>
      <c r="CYM18"/>
      <c r="CYN18"/>
      <c r="CYO18"/>
      <c r="CYP18"/>
      <c r="CYQ18"/>
      <c r="CYR18"/>
      <c r="CYS18"/>
      <c r="CYT18"/>
      <c r="CYU18"/>
      <c r="CYV18"/>
      <c r="CYW18"/>
      <c r="CYX18"/>
      <c r="CYY18"/>
      <c r="CYZ18"/>
      <c r="CZA18"/>
      <c r="CZB18"/>
      <c r="CZC18"/>
      <c r="CZD18"/>
      <c r="CZE18"/>
      <c r="CZF18"/>
      <c r="CZG18"/>
      <c r="CZH18"/>
      <c r="CZI18"/>
      <c r="CZJ18"/>
      <c r="CZK18"/>
      <c r="CZL18"/>
      <c r="CZM18"/>
      <c r="CZN18"/>
      <c r="CZO18"/>
      <c r="CZP18"/>
      <c r="CZQ18"/>
      <c r="CZR18"/>
      <c r="CZS18"/>
      <c r="CZT18"/>
      <c r="CZU18"/>
      <c r="CZV18"/>
      <c r="CZW18"/>
      <c r="CZX18"/>
      <c r="CZY18"/>
      <c r="CZZ18"/>
      <c r="DAA18"/>
      <c r="DAB18"/>
      <c r="DAC18"/>
      <c r="DAD18"/>
      <c r="DAE18"/>
      <c r="DAF18"/>
      <c r="DAG18"/>
      <c r="DAH18"/>
      <c r="DAI18"/>
      <c r="DAJ18"/>
      <c r="DAK18"/>
      <c r="DAL18"/>
      <c r="DAM18"/>
      <c r="DAN18"/>
      <c r="DAO18"/>
      <c r="DAP18"/>
      <c r="DAQ18"/>
      <c r="DAR18"/>
      <c r="DAS18"/>
      <c r="DAT18"/>
      <c r="DAU18"/>
      <c r="DAV18"/>
      <c r="DAW18"/>
      <c r="DAX18"/>
      <c r="DAY18"/>
      <c r="DAZ18"/>
      <c r="DBA18"/>
      <c r="DBB18"/>
      <c r="DBC18"/>
      <c r="DBD18"/>
      <c r="DBE18"/>
      <c r="DBF18"/>
      <c r="DBG18"/>
      <c r="DBH18"/>
      <c r="DBI18"/>
      <c r="DBJ18"/>
      <c r="DBK18"/>
      <c r="DBL18"/>
      <c r="DBM18"/>
      <c r="DBN18"/>
      <c r="DBO18"/>
      <c r="DBP18"/>
      <c r="DBQ18"/>
      <c r="DBR18"/>
      <c r="DBS18"/>
      <c r="DBT18"/>
      <c r="DBU18"/>
      <c r="DBV18"/>
      <c r="DBW18"/>
      <c r="DBX18"/>
      <c r="DBY18"/>
      <c r="DBZ18"/>
      <c r="DCA18"/>
      <c r="DCB18"/>
      <c r="DCC18"/>
      <c r="DCD18"/>
      <c r="DCE18"/>
      <c r="DCF18"/>
      <c r="DCG18"/>
      <c r="DCH18"/>
      <c r="DCI18"/>
      <c r="DCJ18"/>
      <c r="DCK18"/>
      <c r="DCL18"/>
      <c r="DCM18"/>
      <c r="DCN18"/>
      <c r="DCO18"/>
      <c r="DCP18"/>
      <c r="DCQ18"/>
      <c r="DCR18"/>
      <c r="DCS18"/>
      <c r="DCT18"/>
      <c r="DCU18"/>
      <c r="DCV18"/>
      <c r="DCW18"/>
      <c r="DCX18"/>
      <c r="DCY18"/>
      <c r="DCZ18"/>
      <c r="DDA18"/>
      <c r="DDB18"/>
      <c r="DDC18"/>
      <c r="DDD18"/>
      <c r="DDE18"/>
      <c r="DDF18"/>
      <c r="DDG18"/>
      <c r="DDH18"/>
      <c r="DDI18"/>
      <c r="DDJ18"/>
      <c r="DDK18"/>
      <c r="DDL18"/>
      <c r="DDM18"/>
      <c r="DDN18"/>
      <c r="DDO18"/>
      <c r="DDP18"/>
      <c r="DDQ18"/>
      <c r="DDR18"/>
      <c r="DDS18"/>
      <c r="DDT18"/>
      <c r="DDU18"/>
      <c r="DDV18"/>
      <c r="DDW18"/>
      <c r="DDX18"/>
      <c r="DDY18"/>
      <c r="DDZ18"/>
      <c r="DEA18"/>
      <c r="DEB18"/>
      <c r="DEC18"/>
      <c r="DED18"/>
      <c r="DEE18"/>
      <c r="DEF18"/>
      <c r="DEG18"/>
      <c r="DEH18"/>
      <c r="DEI18"/>
      <c r="DEJ18"/>
      <c r="DEK18"/>
      <c r="DEL18"/>
      <c r="DEM18"/>
      <c r="DEN18"/>
      <c r="DEO18"/>
      <c r="DEP18"/>
      <c r="DEQ18"/>
      <c r="DER18"/>
      <c r="DES18"/>
      <c r="DET18"/>
      <c r="DEU18"/>
      <c r="DEV18"/>
      <c r="DEW18"/>
      <c r="DEX18"/>
      <c r="DEY18"/>
      <c r="DEZ18"/>
      <c r="DFA18"/>
      <c r="DFB18"/>
      <c r="DFC18"/>
      <c r="DFD18"/>
      <c r="DFE18"/>
      <c r="DFF18"/>
      <c r="DFG18"/>
      <c r="DFH18"/>
      <c r="DFI18"/>
      <c r="DFJ18"/>
      <c r="DFK18"/>
      <c r="DFL18"/>
      <c r="DFM18"/>
      <c r="DFN18"/>
      <c r="DFO18"/>
      <c r="DFP18"/>
      <c r="DFQ18"/>
      <c r="DFR18"/>
      <c r="DFS18"/>
      <c r="DFT18"/>
      <c r="DFU18"/>
      <c r="DFV18"/>
      <c r="DFW18"/>
      <c r="DFX18"/>
      <c r="DFY18"/>
      <c r="DFZ18"/>
      <c r="DGA18"/>
      <c r="DGB18"/>
      <c r="DGC18"/>
      <c r="DGD18"/>
      <c r="DGE18"/>
      <c r="DGF18"/>
      <c r="DGG18"/>
      <c r="DGH18"/>
      <c r="DGI18"/>
      <c r="DGJ18"/>
      <c r="DGK18"/>
      <c r="DGL18"/>
      <c r="DGM18"/>
      <c r="DGN18"/>
      <c r="DGO18"/>
      <c r="DGP18"/>
      <c r="DGQ18"/>
      <c r="DGR18"/>
      <c r="DGS18"/>
      <c r="DGT18"/>
      <c r="DGU18"/>
      <c r="DGV18"/>
      <c r="DGW18"/>
      <c r="DGX18"/>
      <c r="DGY18"/>
      <c r="DGZ18"/>
      <c r="DHA18"/>
      <c r="DHB18"/>
      <c r="DHC18"/>
      <c r="DHD18"/>
      <c r="DHE18"/>
      <c r="DHF18"/>
      <c r="DHG18"/>
      <c r="DHH18"/>
      <c r="DHI18"/>
      <c r="DHJ18"/>
      <c r="DHK18"/>
      <c r="DHL18"/>
      <c r="DHM18"/>
      <c r="DHN18"/>
      <c r="DHO18"/>
      <c r="DHP18"/>
      <c r="DHQ18"/>
      <c r="DHR18"/>
      <c r="DHS18"/>
      <c r="DHT18"/>
      <c r="DHU18"/>
      <c r="DHV18"/>
      <c r="DHW18"/>
      <c r="DHX18"/>
      <c r="DHY18"/>
      <c r="DHZ18"/>
      <c r="DIA18"/>
      <c r="DIB18"/>
      <c r="DIC18"/>
      <c r="DID18"/>
      <c r="DIE18"/>
      <c r="DIF18"/>
      <c r="DIG18"/>
      <c r="DIH18"/>
      <c r="DII18"/>
      <c r="DIJ18"/>
      <c r="DIK18"/>
      <c r="DIL18"/>
      <c r="DIM18"/>
      <c r="DIN18"/>
      <c r="DIO18"/>
      <c r="DIP18"/>
      <c r="DIQ18"/>
      <c r="DIR18"/>
      <c r="DIS18"/>
      <c r="DIT18"/>
      <c r="DIU18"/>
      <c r="DIV18"/>
      <c r="DIW18"/>
      <c r="DIX18"/>
      <c r="DIY18"/>
      <c r="DIZ18"/>
      <c r="DJA18"/>
      <c r="DJB18"/>
      <c r="DJC18"/>
      <c r="DJD18"/>
      <c r="DJE18"/>
      <c r="DJF18"/>
      <c r="DJG18"/>
      <c r="DJH18"/>
      <c r="DJI18"/>
      <c r="DJJ18"/>
      <c r="DJK18"/>
      <c r="DJL18"/>
      <c r="DJM18"/>
      <c r="DJN18"/>
      <c r="DJO18"/>
      <c r="DJP18"/>
      <c r="DJQ18"/>
      <c r="DJR18"/>
      <c r="DJS18"/>
      <c r="DJT18"/>
      <c r="DJU18"/>
      <c r="DJV18"/>
      <c r="DJW18"/>
      <c r="DJX18"/>
      <c r="DJY18"/>
      <c r="DJZ18"/>
      <c r="DKA18"/>
      <c r="DKB18"/>
      <c r="DKC18"/>
      <c r="DKD18"/>
      <c r="DKE18"/>
      <c r="DKF18"/>
      <c r="DKG18"/>
      <c r="DKH18"/>
      <c r="DKI18"/>
      <c r="DKJ18"/>
      <c r="DKK18"/>
      <c r="DKL18"/>
      <c r="DKM18"/>
      <c r="DKN18"/>
      <c r="DKO18"/>
      <c r="DKP18"/>
      <c r="DKQ18"/>
      <c r="DKR18"/>
      <c r="DKS18"/>
      <c r="DKT18"/>
      <c r="DKU18"/>
      <c r="DKV18"/>
      <c r="DKW18"/>
      <c r="DKX18"/>
      <c r="DKY18"/>
      <c r="DKZ18"/>
      <c r="DLA18"/>
      <c r="DLB18"/>
      <c r="DLC18"/>
      <c r="DLD18"/>
      <c r="DLE18"/>
      <c r="DLF18"/>
      <c r="DLG18"/>
      <c r="DLH18"/>
      <c r="DLI18"/>
      <c r="DLJ18"/>
      <c r="DLK18"/>
      <c r="DLL18"/>
      <c r="DLM18"/>
      <c r="DLN18"/>
      <c r="DLO18"/>
      <c r="DLP18"/>
      <c r="DLQ18"/>
      <c r="DLR18"/>
      <c r="DLS18"/>
      <c r="DLT18"/>
      <c r="DLU18"/>
      <c r="DLV18"/>
      <c r="DLW18"/>
      <c r="DLX18"/>
      <c r="DLY18"/>
      <c r="DLZ18"/>
      <c r="DMA18"/>
      <c r="DMB18"/>
      <c r="DMC18"/>
      <c r="DMD18"/>
      <c r="DME18"/>
      <c r="DMF18"/>
      <c r="DMG18"/>
      <c r="DMH18"/>
      <c r="DMI18"/>
      <c r="DMJ18"/>
      <c r="DMK18"/>
      <c r="DML18"/>
      <c r="DMM18"/>
      <c r="DMN18"/>
      <c r="DMO18"/>
      <c r="DMP18"/>
      <c r="DMQ18"/>
      <c r="DMR18"/>
      <c r="DMS18"/>
      <c r="DMT18"/>
      <c r="DMU18"/>
      <c r="DMV18"/>
      <c r="DMW18"/>
      <c r="DMX18"/>
      <c r="DMY18"/>
      <c r="DMZ18"/>
      <c r="DNA18"/>
      <c r="DNB18"/>
      <c r="DNC18"/>
      <c r="DND18"/>
      <c r="DNE18"/>
      <c r="DNF18"/>
      <c r="DNG18"/>
      <c r="DNH18"/>
      <c r="DNI18"/>
      <c r="DNJ18"/>
      <c r="DNK18"/>
      <c r="DNL18"/>
      <c r="DNM18"/>
      <c r="DNN18"/>
      <c r="DNO18"/>
      <c r="DNP18"/>
      <c r="DNQ18"/>
      <c r="DNR18"/>
      <c r="DNS18"/>
      <c r="DNT18"/>
      <c r="DNU18"/>
      <c r="DNV18"/>
      <c r="DNW18"/>
      <c r="DNX18"/>
      <c r="DNY18"/>
      <c r="DNZ18"/>
      <c r="DOA18"/>
      <c r="DOB18"/>
      <c r="DOC18"/>
      <c r="DOD18"/>
      <c r="DOE18"/>
      <c r="DOF18"/>
      <c r="DOG18"/>
      <c r="DOH18"/>
      <c r="DOI18"/>
      <c r="DOJ18"/>
      <c r="DOK18"/>
      <c r="DOL18"/>
      <c r="DOM18"/>
      <c r="DON18"/>
      <c r="DOO18"/>
      <c r="DOP18"/>
      <c r="DOQ18"/>
      <c r="DOR18"/>
      <c r="DOS18"/>
      <c r="DOT18"/>
      <c r="DOU18"/>
      <c r="DOV18"/>
      <c r="DOW18"/>
      <c r="DOX18"/>
      <c r="DOY18"/>
      <c r="DOZ18"/>
      <c r="DPA18"/>
      <c r="DPB18"/>
      <c r="DPC18"/>
      <c r="DPD18"/>
      <c r="DPE18"/>
      <c r="DPF18"/>
      <c r="DPG18"/>
      <c r="DPH18"/>
      <c r="DPI18"/>
      <c r="DPJ18"/>
      <c r="DPK18"/>
      <c r="DPL18"/>
      <c r="DPM18"/>
      <c r="DPN18"/>
      <c r="DPO18"/>
      <c r="DPP18"/>
      <c r="DPQ18"/>
      <c r="DPR18"/>
      <c r="DPS18"/>
      <c r="DPT18"/>
      <c r="DPU18"/>
      <c r="DPV18"/>
      <c r="DPW18"/>
      <c r="DPX18"/>
      <c r="DPY18"/>
      <c r="DPZ18"/>
      <c r="DQA18"/>
      <c r="DQB18"/>
      <c r="DQC18"/>
      <c r="DQD18"/>
      <c r="DQE18"/>
      <c r="DQF18"/>
      <c r="DQG18"/>
      <c r="DQH18"/>
      <c r="DQI18"/>
      <c r="DQJ18"/>
      <c r="DQK18"/>
      <c r="DQL18"/>
      <c r="DQM18"/>
      <c r="DQN18"/>
      <c r="DQO18"/>
      <c r="DQP18"/>
      <c r="DQQ18"/>
      <c r="DQR18"/>
      <c r="DQS18"/>
      <c r="DQT18"/>
      <c r="DQU18"/>
      <c r="DQV18"/>
      <c r="DQW18"/>
      <c r="DQX18"/>
      <c r="DQY18"/>
      <c r="DQZ18"/>
      <c r="DRA18"/>
      <c r="DRB18"/>
      <c r="DRC18"/>
      <c r="DRD18"/>
      <c r="DRE18"/>
      <c r="DRF18"/>
      <c r="DRG18"/>
      <c r="DRH18"/>
      <c r="DRI18"/>
      <c r="DRJ18"/>
      <c r="DRK18"/>
      <c r="DRL18"/>
      <c r="DRM18"/>
      <c r="DRN18"/>
      <c r="DRO18"/>
      <c r="DRP18"/>
      <c r="DRQ18"/>
      <c r="DRR18"/>
      <c r="DRS18"/>
      <c r="DRT18"/>
      <c r="DRU18"/>
      <c r="DRV18"/>
      <c r="DRW18"/>
      <c r="DRX18"/>
      <c r="DRY18"/>
      <c r="DRZ18"/>
      <c r="DSA18"/>
      <c r="DSB18"/>
      <c r="DSC18"/>
      <c r="DSD18"/>
      <c r="DSE18"/>
      <c r="DSF18"/>
      <c r="DSG18"/>
      <c r="DSH18"/>
      <c r="DSI18"/>
      <c r="DSJ18"/>
      <c r="DSK18"/>
      <c r="DSL18"/>
      <c r="DSM18"/>
      <c r="DSN18"/>
      <c r="DSO18"/>
      <c r="DSP18"/>
      <c r="DSQ18"/>
      <c r="DSR18"/>
      <c r="DSS18"/>
      <c r="DST18"/>
      <c r="DSU18"/>
      <c r="DSV18"/>
      <c r="DSW18"/>
      <c r="DSX18"/>
      <c r="DSY18"/>
      <c r="DSZ18"/>
      <c r="DTA18"/>
      <c r="DTB18"/>
      <c r="DTC18"/>
      <c r="DTD18"/>
      <c r="DTE18"/>
      <c r="DTF18"/>
      <c r="DTG18"/>
      <c r="DTH18"/>
      <c r="DTI18"/>
      <c r="DTJ18"/>
      <c r="DTK18"/>
      <c r="DTL18"/>
      <c r="DTM18"/>
      <c r="DTN18"/>
      <c r="DTO18"/>
      <c r="DTP18"/>
      <c r="DTQ18"/>
      <c r="DTR18"/>
      <c r="DTS18"/>
      <c r="DTT18"/>
      <c r="DTU18"/>
      <c r="DTV18"/>
      <c r="DTW18"/>
      <c r="DTX18"/>
      <c r="DTY18"/>
      <c r="DTZ18"/>
      <c r="DUA18"/>
      <c r="DUB18"/>
      <c r="DUC18"/>
      <c r="DUD18"/>
      <c r="DUE18"/>
      <c r="DUF18"/>
      <c r="DUG18"/>
      <c r="DUH18"/>
      <c r="DUI18"/>
      <c r="DUJ18"/>
      <c r="DUK18"/>
      <c r="DUL18"/>
      <c r="DUM18"/>
      <c r="DUN18"/>
      <c r="DUO18"/>
      <c r="DUP18"/>
      <c r="DUQ18"/>
      <c r="DUR18"/>
      <c r="DUS18"/>
      <c r="DUT18"/>
      <c r="DUU18"/>
      <c r="DUV18"/>
      <c r="DUW18"/>
      <c r="DUX18"/>
      <c r="DUY18"/>
      <c r="DUZ18"/>
      <c r="DVA18"/>
      <c r="DVB18"/>
      <c r="DVC18"/>
      <c r="DVD18"/>
      <c r="DVE18"/>
      <c r="DVF18"/>
      <c r="DVG18"/>
      <c r="DVH18"/>
      <c r="DVI18"/>
      <c r="DVJ18"/>
      <c r="DVK18"/>
      <c r="DVL18"/>
      <c r="DVM18"/>
      <c r="DVN18"/>
      <c r="DVO18"/>
      <c r="DVP18"/>
      <c r="DVQ18"/>
      <c r="DVR18"/>
      <c r="DVS18"/>
      <c r="DVT18"/>
      <c r="DVU18"/>
      <c r="DVV18"/>
      <c r="DVW18"/>
      <c r="DVX18"/>
      <c r="DVY18"/>
      <c r="DVZ18"/>
      <c r="DWA18"/>
      <c r="DWB18"/>
      <c r="DWC18"/>
      <c r="DWD18"/>
      <c r="DWE18"/>
      <c r="DWF18"/>
      <c r="DWG18"/>
      <c r="DWH18"/>
      <c r="DWI18"/>
      <c r="DWJ18"/>
      <c r="DWK18"/>
      <c r="DWL18"/>
      <c r="DWM18"/>
      <c r="DWN18"/>
      <c r="DWO18"/>
      <c r="DWP18"/>
      <c r="DWQ18"/>
      <c r="DWR18"/>
      <c r="DWS18"/>
      <c r="DWT18"/>
      <c r="DWU18"/>
      <c r="DWV18"/>
      <c r="DWW18"/>
      <c r="DWX18"/>
      <c r="DWY18"/>
      <c r="DWZ18"/>
      <c r="DXA18"/>
      <c r="DXB18"/>
      <c r="DXC18"/>
      <c r="DXD18"/>
      <c r="DXE18"/>
      <c r="DXF18"/>
      <c r="DXG18"/>
      <c r="DXH18"/>
      <c r="DXI18"/>
      <c r="DXJ18"/>
      <c r="DXK18"/>
      <c r="DXL18"/>
      <c r="DXM18"/>
      <c r="DXN18"/>
      <c r="DXO18"/>
      <c r="DXP18"/>
      <c r="DXQ18"/>
      <c r="DXR18"/>
      <c r="DXS18"/>
      <c r="DXT18"/>
      <c r="DXU18"/>
      <c r="DXV18"/>
      <c r="DXW18"/>
      <c r="DXX18"/>
      <c r="DXY18"/>
      <c r="DXZ18"/>
      <c r="DYA18"/>
      <c r="DYB18"/>
      <c r="DYC18"/>
      <c r="DYD18"/>
      <c r="DYE18"/>
      <c r="DYF18"/>
      <c r="DYG18"/>
      <c r="DYH18"/>
      <c r="DYI18"/>
      <c r="DYJ18"/>
      <c r="DYK18"/>
      <c r="DYL18"/>
      <c r="DYM18"/>
      <c r="DYN18"/>
      <c r="DYO18"/>
      <c r="DYP18"/>
      <c r="DYQ18"/>
      <c r="DYR18"/>
      <c r="DYS18"/>
      <c r="DYT18"/>
      <c r="DYU18"/>
      <c r="DYV18"/>
      <c r="DYW18"/>
      <c r="DYX18"/>
      <c r="DYY18"/>
      <c r="DYZ18"/>
      <c r="DZA18"/>
      <c r="DZB18"/>
      <c r="DZC18"/>
      <c r="DZD18"/>
      <c r="DZE18"/>
      <c r="DZF18"/>
      <c r="DZG18"/>
      <c r="DZH18"/>
      <c r="DZI18"/>
      <c r="DZJ18"/>
      <c r="DZK18"/>
      <c r="DZL18"/>
      <c r="DZM18"/>
      <c r="DZN18"/>
      <c r="DZO18"/>
      <c r="DZP18"/>
      <c r="DZQ18"/>
      <c r="DZR18"/>
      <c r="DZS18"/>
      <c r="DZT18"/>
      <c r="DZU18"/>
      <c r="DZV18"/>
      <c r="DZW18"/>
      <c r="DZX18"/>
      <c r="DZY18"/>
      <c r="DZZ18"/>
      <c r="EAA18"/>
      <c r="EAB18"/>
      <c r="EAC18"/>
      <c r="EAD18"/>
      <c r="EAE18"/>
      <c r="EAF18"/>
      <c r="EAG18"/>
      <c r="EAH18"/>
      <c r="EAI18"/>
      <c r="EAJ18"/>
      <c r="EAK18"/>
      <c r="EAL18"/>
      <c r="EAM18"/>
      <c r="EAN18"/>
      <c r="EAO18"/>
      <c r="EAP18"/>
      <c r="EAQ18"/>
      <c r="EAR18"/>
      <c r="EAS18"/>
      <c r="EAT18"/>
      <c r="EAU18"/>
      <c r="EAV18"/>
      <c r="EAW18"/>
      <c r="EAX18"/>
      <c r="EAY18"/>
      <c r="EAZ18"/>
      <c r="EBA18"/>
      <c r="EBB18"/>
      <c r="EBC18"/>
      <c r="EBD18"/>
      <c r="EBE18"/>
      <c r="EBF18"/>
      <c r="EBG18"/>
      <c r="EBH18"/>
      <c r="EBI18"/>
      <c r="EBJ18"/>
      <c r="EBK18"/>
      <c r="EBL18"/>
      <c r="EBM18"/>
      <c r="EBN18"/>
      <c r="EBO18"/>
      <c r="EBP18"/>
      <c r="EBQ18"/>
      <c r="EBR18"/>
      <c r="EBS18"/>
      <c r="EBT18"/>
      <c r="EBU18"/>
      <c r="EBV18"/>
      <c r="EBW18"/>
      <c r="EBX18"/>
      <c r="EBY18"/>
      <c r="EBZ18"/>
      <c r="ECA18"/>
      <c r="ECB18"/>
      <c r="ECC18"/>
      <c r="ECD18"/>
      <c r="ECE18"/>
      <c r="ECF18"/>
      <c r="ECG18"/>
      <c r="ECH18"/>
      <c r="ECI18"/>
      <c r="ECJ18"/>
      <c r="ECK18"/>
      <c r="ECL18"/>
      <c r="ECM18"/>
      <c r="ECN18"/>
      <c r="ECO18"/>
      <c r="ECP18"/>
      <c r="ECQ18"/>
      <c r="ECR18"/>
      <c r="ECS18"/>
      <c r="ECT18"/>
      <c r="ECU18"/>
      <c r="ECV18"/>
      <c r="ECW18"/>
      <c r="ECX18"/>
      <c r="ECY18"/>
      <c r="ECZ18"/>
      <c r="EDA18"/>
      <c r="EDB18"/>
      <c r="EDC18"/>
      <c r="EDD18"/>
      <c r="EDE18"/>
      <c r="EDF18"/>
      <c r="EDG18"/>
      <c r="EDH18"/>
      <c r="EDI18"/>
      <c r="EDJ18"/>
      <c r="EDK18"/>
      <c r="EDL18"/>
      <c r="EDM18"/>
      <c r="EDN18"/>
      <c r="EDO18"/>
      <c r="EDP18"/>
      <c r="EDQ18"/>
      <c r="EDR18"/>
      <c r="EDS18"/>
      <c r="EDT18"/>
      <c r="EDU18"/>
      <c r="EDV18"/>
      <c r="EDW18"/>
      <c r="EDX18"/>
      <c r="EDY18"/>
      <c r="EDZ18"/>
      <c r="EEA18"/>
      <c r="EEB18"/>
      <c r="EEC18"/>
      <c r="EED18"/>
      <c r="EEE18"/>
      <c r="EEF18"/>
      <c r="EEG18"/>
      <c r="EEH18"/>
      <c r="EEI18"/>
      <c r="EEJ18"/>
      <c r="EEK18"/>
      <c r="EEL18"/>
      <c r="EEM18"/>
      <c r="EEN18"/>
      <c r="EEO18"/>
      <c r="EEP18"/>
      <c r="EEQ18"/>
      <c r="EER18"/>
      <c r="EES18"/>
      <c r="EET18"/>
      <c r="EEU18"/>
      <c r="EEV18"/>
      <c r="EEW18"/>
      <c r="EEX18"/>
      <c r="EEY18"/>
      <c r="EEZ18"/>
      <c r="EFA18"/>
      <c r="EFB18"/>
      <c r="EFC18"/>
      <c r="EFD18"/>
      <c r="EFE18"/>
      <c r="EFF18"/>
      <c r="EFG18"/>
      <c r="EFH18"/>
      <c r="EFI18"/>
      <c r="EFJ18"/>
      <c r="EFK18"/>
      <c r="EFL18"/>
      <c r="EFM18"/>
      <c r="EFN18"/>
      <c r="EFO18"/>
      <c r="EFP18"/>
      <c r="EFQ18"/>
      <c r="EFR18"/>
      <c r="EFS18"/>
      <c r="EFT18"/>
      <c r="EFU18"/>
      <c r="EFV18"/>
      <c r="EFW18"/>
      <c r="EFX18"/>
      <c r="EFY18"/>
      <c r="EFZ18"/>
      <c r="EGA18"/>
      <c r="EGB18"/>
      <c r="EGC18"/>
      <c r="EGD18"/>
      <c r="EGE18"/>
      <c r="EGF18"/>
      <c r="EGG18"/>
      <c r="EGH18"/>
      <c r="EGI18"/>
      <c r="EGJ18"/>
      <c r="EGK18"/>
      <c r="EGL18"/>
      <c r="EGM18"/>
      <c r="EGN18"/>
      <c r="EGO18"/>
      <c r="EGP18"/>
      <c r="EGQ18"/>
      <c r="EGR18"/>
      <c r="EGS18"/>
      <c r="EGT18"/>
      <c r="EGU18"/>
      <c r="EGV18"/>
      <c r="EGW18"/>
      <c r="EGX18"/>
      <c r="EGY18"/>
      <c r="EGZ18"/>
      <c r="EHA18"/>
      <c r="EHB18"/>
      <c r="EHC18"/>
      <c r="EHD18"/>
      <c r="EHE18"/>
      <c r="EHF18"/>
      <c r="EHG18"/>
      <c r="EHH18"/>
      <c r="EHI18"/>
      <c r="EHJ18"/>
      <c r="EHK18"/>
      <c r="EHL18"/>
      <c r="EHM18"/>
      <c r="EHN18"/>
      <c r="EHO18"/>
      <c r="EHP18"/>
      <c r="EHQ18"/>
      <c r="EHR18"/>
      <c r="EHS18"/>
      <c r="EHT18"/>
      <c r="EHU18"/>
      <c r="EHV18"/>
      <c r="EHW18"/>
      <c r="EHX18"/>
      <c r="EHY18"/>
      <c r="EHZ18"/>
      <c r="EIA18"/>
      <c r="EIB18"/>
      <c r="EIC18"/>
      <c r="EID18"/>
      <c r="EIE18"/>
      <c r="EIF18"/>
      <c r="EIG18"/>
      <c r="EIH18"/>
      <c r="EII18"/>
      <c r="EIJ18"/>
      <c r="EIK18"/>
      <c r="EIL18"/>
      <c r="EIM18"/>
      <c r="EIN18"/>
      <c r="EIO18"/>
      <c r="EIP18"/>
      <c r="EIQ18"/>
      <c r="EIR18"/>
      <c r="EIS18"/>
      <c r="EIT18"/>
      <c r="EIU18"/>
      <c r="EIV18"/>
      <c r="EIW18"/>
      <c r="EIX18"/>
      <c r="EIY18"/>
      <c r="EIZ18"/>
      <c r="EJA18"/>
      <c r="EJB18"/>
      <c r="EJC18"/>
      <c r="EJD18"/>
      <c r="EJE18"/>
      <c r="EJF18"/>
      <c r="EJG18"/>
      <c r="EJH18"/>
      <c r="EJI18"/>
      <c r="EJJ18"/>
      <c r="EJK18"/>
      <c r="EJL18"/>
      <c r="EJM18"/>
      <c r="EJN18"/>
      <c r="EJO18"/>
      <c r="EJP18"/>
      <c r="EJQ18"/>
      <c r="EJR18"/>
      <c r="EJS18"/>
      <c r="EJT18"/>
      <c r="EJU18"/>
      <c r="EJV18"/>
      <c r="EJW18"/>
      <c r="EJX18"/>
      <c r="EJY18"/>
      <c r="EJZ18"/>
      <c r="EKA18"/>
      <c r="EKB18"/>
      <c r="EKC18"/>
      <c r="EKD18"/>
      <c r="EKE18"/>
      <c r="EKF18"/>
      <c r="EKG18"/>
      <c r="EKH18"/>
      <c r="EKI18"/>
      <c r="EKJ18"/>
      <c r="EKK18"/>
      <c r="EKL18"/>
      <c r="EKM18"/>
      <c r="EKN18"/>
      <c r="EKO18"/>
      <c r="EKP18"/>
      <c r="EKQ18"/>
      <c r="EKR18"/>
      <c r="EKS18"/>
      <c r="EKT18"/>
      <c r="EKU18"/>
      <c r="EKV18"/>
      <c r="EKW18"/>
      <c r="EKX18"/>
      <c r="EKY18"/>
      <c r="EKZ18"/>
      <c r="ELA18"/>
      <c r="ELB18"/>
      <c r="ELC18"/>
      <c r="ELD18"/>
      <c r="ELE18"/>
      <c r="ELF18"/>
      <c r="ELG18"/>
      <c r="ELH18"/>
      <c r="ELI18"/>
      <c r="ELJ18"/>
      <c r="ELK18"/>
      <c r="ELL18"/>
      <c r="ELM18"/>
      <c r="ELN18"/>
      <c r="ELO18"/>
      <c r="ELP18"/>
      <c r="ELQ18"/>
      <c r="ELR18"/>
      <c r="ELS18"/>
      <c r="ELT18"/>
      <c r="ELU18"/>
      <c r="ELV18"/>
      <c r="ELW18"/>
      <c r="ELX18"/>
      <c r="ELY18"/>
      <c r="ELZ18"/>
      <c r="EMA18"/>
      <c r="EMB18"/>
      <c r="EMC18"/>
      <c r="EMD18"/>
      <c r="EME18"/>
      <c r="EMF18"/>
      <c r="EMG18"/>
      <c r="EMH18"/>
      <c r="EMI18"/>
      <c r="EMJ18"/>
      <c r="EMK18"/>
      <c r="EML18"/>
      <c r="EMM18"/>
      <c r="EMN18"/>
      <c r="EMO18"/>
      <c r="EMP18"/>
      <c r="EMQ18"/>
      <c r="EMR18"/>
      <c r="EMS18"/>
      <c r="EMT18"/>
      <c r="EMU18"/>
      <c r="EMV18"/>
      <c r="EMW18"/>
      <c r="EMX18"/>
      <c r="EMY18"/>
      <c r="EMZ18"/>
      <c r="ENA18"/>
      <c r="ENB18"/>
      <c r="ENC18"/>
      <c r="END18"/>
      <c r="ENE18"/>
      <c r="ENF18"/>
      <c r="ENG18"/>
      <c r="ENH18"/>
      <c r="ENI18"/>
      <c r="ENJ18"/>
      <c r="ENK18"/>
      <c r="ENL18"/>
      <c r="ENM18"/>
      <c r="ENN18"/>
      <c r="ENO18"/>
      <c r="ENP18"/>
      <c r="ENQ18"/>
      <c r="ENR18"/>
      <c r="ENS18"/>
      <c r="ENT18"/>
      <c r="ENU18"/>
      <c r="ENV18"/>
      <c r="ENW18"/>
      <c r="ENX18"/>
      <c r="ENY18"/>
      <c r="ENZ18"/>
      <c r="EOA18"/>
      <c r="EOB18"/>
      <c r="EOC18"/>
      <c r="EOD18"/>
      <c r="EOE18"/>
      <c r="EOF18"/>
      <c r="EOG18"/>
      <c r="EOH18"/>
      <c r="EOI18"/>
      <c r="EOJ18"/>
      <c r="EOK18"/>
      <c r="EOL18"/>
      <c r="EOM18"/>
      <c r="EON18"/>
      <c r="EOO18"/>
      <c r="EOP18"/>
      <c r="EOQ18"/>
      <c r="EOR18"/>
      <c r="EOS18"/>
      <c r="EOT18"/>
      <c r="EOU18"/>
      <c r="EOV18"/>
      <c r="EOW18"/>
      <c r="EOX18"/>
      <c r="EOY18"/>
      <c r="EOZ18"/>
      <c r="EPA18"/>
      <c r="EPB18"/>
      <c r="EPC18"/>
      <c r="EPD18"/>
      <c r="EPE18"/>
      <c r="EPF18"/>
      <c r="EPG18"/>
      <c r="EPH18"/>
      <c r="EPI18"/>
      <c r="EPJ18"/>
      <c r="EPK18"/>
      <c r="EPL18"/>
      <c r="EPM18"/>
      <c r="EPN18"/>
      <c r="EPO18"/>
      <c r="EPP18"/>
      <c r="EPQ18"/>
      <c r="EPR18"/>
      <c r="EPS18"/>
      <c r="EPT18"/>
      <c r="EPU18"/>
      <c r="EPV18"/>
      <c r="EPW18"/>
      <c r="EPX18"/>
      <c r="EPY18"/>
      <c r="EPZ18"/>
      <c r="EQA18"/>
      <c r="EQB18"/>
      <c r="EQC18"/>
      <c r="EQD18"/>
      <c r="EQE18"/>
      <c r="EQF18"/>
      <c r="EQG18"/>
      <c r="EQH18"/>
      <c r="EQI18"/>
      <c r="EQJ18"/>
      <c r="EQK18"/>
      <c r="EQL18"/>
      <c r="EQM18"/>
      <c r="EQN18"/>
      <c r="EQO18"/>
      <c r="EQP18"/>
      <c r="EQQ18"/>
      <c r="EQR18"/>
      <c r="EQS18"/>
      <c r="EQT18"/>
      <c r="EQU18"/>
      <c r="EQV18"/>
      <c r="EQW18"/>
      <c r="EQX18"/>
      <c r="EQY18"/>
      <c r="EQZ18"/>
      <c r="ERA18"/>
      <c r="ERB18"/>
      <c r="ERC18"/>
      <c r="ERD18"/>
      <c r="ERE18"/>
      <c r="ERF18"/>
      <c r="ERG18"/>
      <c r="ERH18"/>
      <c r="ERI18"/>
      <c r="ERJ18"/>
      <c r="ERK18"/>
      <c r="ERL18"/>
      <c r="ERM18"/>
      <c r="ERN18"/>
      <c r="ERO18"/>
      <c r="ERP18"/>
      <c r="ERQ18"/>
      <c r="ERR18"/>
      <c r="ERS18"/>
      <c r="ERT18"/>
      <c r="ERU18"/>
      <c r="ERV18"/>
      <c r="ERW18"/>
      <c r="ERX18"/>
      <c r="ERY18"/>
      <c r="ERZ18"/>
      <c r="ESA18"/>
      <c r="ESB18"/>
      <c r="ESC18"/>
      <c r="ESD18"/>
      <c r="ESE18"/>
      <c r="ESF18"/>
      <c r="ESG18"/>
      <c r="ESH18"/>
      <c r="ESI18"/>
      <c r="ESJ18"/>
      <c r="ESK18"/>
      <c r="ESL18"/>
      <c r="ESM18"/>
      <c r="ESN18"/>
      <c r="ESO18"/>
      <c r="ESP18"/>
      <c r="ESQ18"/>
      <c r="ESR18"/>
      <c r="ESS18"/>
      <c r="EST18"/>
      <c r="ESU18"/>
      <c r="ESV18"/>
      <c r="ESW18"/>
      <c r="ESX18"/>
      <c r="ESY18"/>
      <c r="ESZ18"/>
      <c r="ETA18"/>
      <c r="ETB18"/>
      <c r="ETC18"/>
      <c r="ETD18"/>
      <c r="ETE18"/>
      <c r="ETF18"/>
      <c r="ETG18"/>
      <c r="ETH18"/>
      <c r="ETI18"/>
      <c r="ETJ18"/>
      <c r="ETK18"/>
      <c r="ETL18"/>
      <c r="ETM18"/>
      <c r="ETN18"/>
      <c r="ETO18"/>
      <c r="ETP18"/>
      <c r="ETQ18"/>
      <c r="ETR18"/>
      <c r="ETS18"/>
      <c r="ETT18"/>
      <c r="ETU18"/>
      <c r="ETV18"/>
      <c r="ETW18"/>
      <c r="ETX18"/>
      <c r="ETY18"/>
      <c r="ETZ18"/>
      <c r="EUA18"/>
      <c r="EUB18"/>
      <c r="EUC18"/>
      <c r="EUD18"/>
      <c r="EUE18"/>
      <c r="EUF18"/>
      <c r="EUG18"/>
      <c r="EUH18"/>
      <c r="EUI18"/>
      <c r="EUJ18"/>
      <c r="EUK18"/>
      <c r="EUL18"/>
      <c r="EUM18"/>
      <c r="EUN18"/>
      <c r="EUO18"/>
      <c r="EUP18"/>
      <c r="EUQ18"/>
      <c r="EUR18"/>
      <c r="EUS18"/>
      <c r="EUT18"/>
      <c r="EUU18"/>
      <c r="EUV18"/>
      <c r="EUW18"/>
      <c r="EUX18"/>
      <c r="EUY18"/>
      <c r="EUZ18"/>
      <c r="EVA18"/>
      <c r="EVB18"/>
      <c r="EVC18"/>
      <c r="EVD18"/>
      <c r="EVE18"/>
      <c r="EVF18"/>
      <c r="EVG18"/>
      <c r="EVH18"/>
      <c r="EVI18"/>
      <c r="EVJ18"/>
      <c r="EVK18"/>
      <c r="EVL18"/>
      <c r="EVM18"/>
      <c r="EVN18"/>
      <c r="EVO18"/>
      <c r="EVP18"/>
      <c r="EVQ18"/>
      <c r="EVR18"/>
      <c r="EVS18"/>
      <c r="EVT18"/>
      <c r="EVU18"/>
      <c r="EVV18"/>
      <c r="EVW18"/>
      <c r="EVX18"/>
      <c r="EVY18"/>
      <c r="EVZ18"/>
      <c r="EWA18"/>
      <c r="EWB18"/>
      <c r="EWC18"/>
      <c r="EWD18"/>
      <c r="EWE18"/>
      <c r="EWF18"/>
      <c r="EWG18"/>
      <c r="EWH18"/>
      <c r="EWI18"/>
      <c r="EWJ18"/>
      <c r="EWK18"/>
      <c r="EWL18"/>
      <c r="EWM18"/>
      <c r="EWN18"/>
      <c r="EWO18"/>
      <c r="EWP18"/>
      <c r="EWQ18"/>
      <c r="EWR18"/>
      <c r="EWS18"/>
      <c r="EWT18"/>
      <c r="EWU18"/>
      <c r="EWV18"/>
      <c r="EWW18"/>
      <c r="EWX18"/>
      <c r="EWY18"/>
      <c r="EWZ18"/>
      <c r="EXA18"/>
      <c r="EXB18"/>
      <c r="EXC18"/>
      <c r="EXD18"/>
      <c r="EXE18"/>
      <c r="EXF18"/>
      <c r="EXG18"/>
      <c r="EXH18"/>
      <c r="EXI18"/>
      <c r="EXJ18"/>
      <c r="EXK18"/>
      <c r="EXL18"/>
      <c r="EXM18"/>
      <c r="EXN18"/>
      <c r="EXO18"/>
      <c r="EXP18"/>
      <c r="EXQ18"/>
      <c r="EXR18"/>
      <c r="EXS18"/>
      <c r="EXT18"/>
      <c r="EXU18"/>
      <c r="EXV18"/>
      <c r="EXW18"/>
      <c r="EXX18"/>
      <c r="EXY18"/>
      <c r="EXZ18"/>
      <c r="EYA18"/>
      <c r="EYB18"/>
      <c r="EYC18"/>
      <c r="EYD18"/>
      <c r="EYE18"/>
      <c r="EYF18"/>
      <c r="EYG18"/>
      <c r="EYH18"/>
      <c r="EYI18"/>
      <c r="EYJ18"/>
      <c r="EYK18"/>
      <c r="EYL18"/>
      <c r="EYM18"/>
      <c r="EYN18"/>
      <c r="EYO18"/>
      <c r="EYP18"/>
      <c r="EYQ18"/>
      <c r="EYR18"/>
      <c r="EYS18"/>
      <c r="EYT18"/>
      <c r="EYU18"/>
      <c r="EYV18"/>
      <c r="EYW18"/>
      <c r="EYX18"/>
      <c r="EYY18"/>
      <c r="EYZ18"/>
      <c r="EZA18"/>
      <c r="EZB18"/>
      <c r="EZC18"/>
      <c r="EZD18"/>
      <c r="EZE18"/>
      <c r="EZF18"/>
      <c r="EZG18"/>
      <c r="EZH18"/>
      <c r="EZI18"/>
      <c r="EZJ18"/>
      <c r="EZK18"/>
      <c r="EZL18"/>
      <c r="EZM18"/>
      <c r="EZN18"/>
      <c r="EZO18"/>
      <c r="EZP18"/>
      <c r="EZQ18"/>
      <c r="EZR18"/>
      <c r="EZS18"/>
      <c r="EZT18"/>
      <c r="EZU18"/>
      <c r="EZV18"/>
      <c r="EZW18"/>
      <c r="EZX18"/>
      <c r="EZY18"/>
      <c r="EZZ18"/>
      <c r="FAA18"/>
      <c r="FAB18"/>
      <c r="FAC18"/>
      <c r="FAD18"/>
      <c r="FAE18"/>
      <c r="FAF18"/>
      <c r="FAG18"/>
      <c r="FAH18"/>
      <c r="FAI18"/>
      <c r="FAJ18"/>
      <c r="FAK18"/>
      <c r="FAL18"/>
      <c r="FAM18"/>
      <c r="FAN18"/>
      <c r="FAO18"/>
      <c r="FAP18"/>
      <c r="FAQ18"/>
      <c r="FAR18"/>
      <c r="FAS18"/>
      <c r="FAT18"/>
      <c r="FAU18"/>
      <c r="FAV18"/>
      <c r="FAW18"/>
      <c r="FAX18"/>
      <c r="FAY18"/>
      <c r="FAZ18"/>
      <c r="FBA18"/>
      <c r="FBB18"/>
      <c r="FBC18"/>
      <c r="FBD18"/>
      <c r="FBE18"/>
      <c r="FBF18"/>
      <c r="FBG18"/>
      <c r="FBH18"/>
      <c r="FBI18"/>
      <c r="FBJ18"/>
      <c r="FBK18"/>
      <c r="FBL18"/>
      <c r="FBM18"/>
      <c r="FBN18"/>
      <c r="FBO18"/>
      <c r="FBP18"/>
      <c r="FBQ18"/>
      <c r="FBR18"/>
      <c r="FBS18"/>
      <c r="FBT18"/>
      <c r="FBU18"/>
      <c r="FBV18"/>
      <c r="FBW18"/>
      <c r="FBX18"/>
      <c r="FBY18"/>
      <c r="FBZ18"/>
      <c r="FCA18"/>
      <c r="FCB18"/>
      <c r="FCC18"/>
      <c r="FCD18"/>
      <c r="FCE18"/>
      <c r="FCF18"/>
      <c r="FCG18"/>
      <c r="FCH18"/>
      <c r="FCI18"/>
      <c r="FCJ18"/>
      <c r="FCK18"/>
      <c r="FCL18"/>
      <c r="FCM18"/>
      <c r="FCN18"/>
      <c r="FCO18"/>
      <c r="FCP18"/>
      <c r="FCQ18"/>
      <c r="FCR18"/>
      <c r="FCS18"/>
      <c r="FCT18"/>
      <c r="FCU18"/>
      <c r="FCV18"/>
      <c r="FCW18"/>
      <c r="FCX18"/>
      <c r="FCY18"/>
      <c r="FCZ18"/>
      <c r="FDA18"/>
      <c r="FDB18"/>
      <c r="FDC18"/>
      <c r="FDD18"/>
      <c r="FDE18"/>
      <c r="FDF18"/>
      <c r="FDG18"/>
      <c r="FDH18"/>
      <c r="FDI18"/>
      <c r="FDJ18"/>
      <c r="FDK18"/>
      <c r="FDL18"/>
      <c r="FDM18"/>
      <c r="FDN18"/>
      <c r="FDO18"/>
      <c r="FDP18"/>
      <c r="FDQ18"/>
      <c r="FDR18"/>
      <c r="FDS18"/>
      <c r="FDT18"/>
      <c r="FDU18"/>
      <c r="FDV18"/>
      <c r="FDW18"/>
      <c r="FDX18"/>
      <c r="FDY18"/>
      <c r="FDZ18"/>
      <c r="FEA18"/>
      <c r="FEB18"/>
      <c r="FEC18"/>
      <c r="FED18"/>
      <c r="FEE18"/>
      <c r="FEF18"/>
      <c r="FEG18"/>
      <c r="FEH18"/>
      <c r="FEI18"/>
      <c r="FEJ18"/>
      <c r="FEK18"/>
      <c r="FEL18"/>
      <c r="FEM18"/>
      <c r="FEN18"/>
      <c r="FEO18"/>
      <c r="FEP18"/>
      <c r="FEQ18"/>
      <c r="FER18"/>
      <c r="FES18"/>
      <c r="FET18"/>
      <c r="FEU18"/>
      <c r="FEV18"/>
      <c r="FEW18"/>
      <c r="FEX18"/>
      <c r="FEY18"/>
      <c r="FEZ18"/>
      <c r="FFA18"/>
      <c r="FFB18"/>
      <c r="FFC18"/>
      <c r="FFD18"/>
      <c r="FFE18"/>
      <c r="FFF18"/>
      <c r="FFG18"/>
      <c r="FFH18"/>
      <c r="FFI18"/>
      <c r="FFJ18"/>
      <c r="FFK18"/>
      <c r="FFL18"/>
      <c r="FFM18"/>
      <c r="FFN18"/>
      <c r="FFO18"/>
      <c r="FFP18"/>
      <c r="FFQ18"/>
      <c r="FFR18"/>
      <c r="FFS18"/>
      <c r="FFT18"/>
      <c r="FFU18"/>
      <c r="FFV18"/>
      <c r="FFW18"/>
      <c r="FFX18"/>
      <c r="FFY18"/>
      <c r="FFZ18"/>
      <c r="FGA18"/>
      <c r="FGB18"/>
      <c r="FGC18"/>
      <c r="FGD18"/>
      <c r="FGE18"/>
      <c r="FGF18"/>
      <c r="FGG18"/>
      <c r="FGH18"/>
      <c r="FGI18"/>
      <c r="FGJ18"/>
      <c r="FGK18"/>
      <c r="FGL18"/>
      <c r="FGM18"/>
      <c r="FGN18"/>
      <c r="FGO18"/>
      <c r="FGP18"/>
      <c r="FGQ18"/>
      <c r="FGR18"/>
      <c r="FGS18"/>
      <c r="FGT18"/>
      <c r="FGU18"/>
      <c r="FGV18"/>
      <c r="FGW18"/>
      <c r="FGX18"/>
      <c r="FGY18"/>
      <c r="FGZ18"/>
      <c r="FHA18"/>
      <c r="FHB18"/>
      <c r="FHC18"/>
      <c r="FHD18"/>
      <c r="FHE18"/>
      <c r="FHF18"/>
      <c r="FHG18"/>
      <c r="FHH18"/>
      <c r="FHI18"/>
      <c r="FHJ18"/>
      <c r="FHK18"/>
      <c r="FHL18"/>
      <c r="FHM18"/>
      <c r="FHN18"/>
      <c r="FHO18"/>
      <c r="FHP18"/>
      <c r="FHQ18"/>
      <c r="FHR18"/>
      <c r="FHS18"/>
      <c r="FHT18"/>
      <c r="FHU18"/>
      <c r="FHV18"/>
      <c r="FHW18"/>
      <c r="FHX18"/>
      <c r="FHY18"/>
      <c r="FHZ18"/>
      <c r="FIA18"/>
      <c r="FIB18"/>
      <c r="FIC18"/>
      <c r="FID18"/>
      <c r="FIE18"/>
      <c r="FIF18"/>
      <c r="FIG18"/>
      <c r="FIH18"/>
      <c r="FII18"/>
      <c r="FIJ18"/>
      <c r="FIK18"/>
      <c r="FIL18"/>
      <c r="FIM18"/>
      <c r="FIN18"/>
      <c r="FIO18"/>
      <c r="FIP18"/>
      <c r="FIQ18"/>
      <c r="FIR18"/>
      <c r="FIS18"/>
      <c r="FIT18"/>
      <c r="FIU18"/>
      <c r="FIV18"/>
      <c r="FIW18"/>
      <c r="FIX18"/>
      <c r="FIY18"/>
      <c r="FIZ18"/>
      <c r="FJA18"/>
      <c r="FJB18"/>
      <c r="FJC18"/>
      <c r="FJD18"/>
      <c r="FJE18"/>
      <c r="FJF18"/>
      <c r="FJG18"/>
      <c r="FJH18"/>
      <c r="FJI18"/>
      <c r="FJJ18"/>
      <c r="FJK18"/>
      <c r="FJL18"/>
      <c r="FJM18"/>
      <c r="FJN18"/>
      <c r="FJO18"/>
      <c r="FJP18"/>
      <c r="FJQ18"/>
      <c r="FJR18"/>
      <c r="FJS18"/>
      <c r="FJT18"/>
      <c r="FJU18"/>
      <c r="FJV18"/>
      <c r="FJW18"/>
      <c r="FJX18"/>
      <c r="FJY18"/>
      <c r="FJZ18"/>
      <c r="FKA18"/>
      <c r="FKB18"/>
      <c r="FKC18"/>
      <c r="FKD18"/>
      <c r="FKE18"/>
      <c r="FKF18"/>
      <c r="FKG18"/>
      <c r="FKH18"/>
      <c r="FKI18"/>
      <c r="FKJ18"/>
      <c r="FKK18"/>
      <c r="FKL18"/>
      <c r="FKM18"/>
      <c r="FKN18"/>
      <c r="FKO18"/>
      <c r="FKP18"/>
      <c r="FKQ18"/>
      <c r="FKR18"/>
      <c r="FKS18"/>
      <c r="FKT18"/>
      <c r="FKU18"/>
      <c r="FKV18"/>
      <c r="FKW18"/>
      <c r="FKX18"/>
      <c r="FKY18"/>
      <c r="FKZ18"/>
      <c r="FLA18"/>
      <c r="FLB18"/>
      <c r="FLC18"/>
      <c r="FLD18"/>
      <c r="FLE18"/>
      <c r="FLF18"/>
      <c r="FLG18"/>
      <c r="FLH18"/>
      <c r="FLI18"/>
      <c r="FLJ18"/>
      <c r="FLK18"/>
      <c r="FLL18"/>
      <c r="FLM18"/>
      <c r="FLN18"/>
      <c r="FLO18"/>
      <c r="FLP18"/>
      <c r="FLQ18"/>
      <c r="FLR18"/>
      <c r="FLS18"/>
      <c r="FLT18"/>
      <c r="FLU18"/>
      <c r="FLV18"/>
      <c r="FLW18"/>
      <c r="FLX18"/>
      <c r="FLY18"/>
      <c r="FLZ18"/>
      <c r="FMA18"/>
      <c r="FMB18"/>
      <c r="FMC18"/>
      <c r="FMD18"/>
      <c r="FME18"/>
      <c r="FMF18"/>
      <c r="FMG18"/>
      <c r="FMH18"/>
      <c r="FMI18"/>
      <c r="FMJ18"/>
      <c r="FMK18"/>
      <c r="FML18"/>
      <c r="FMM18"/>
      <c r="FMN18"/>
      <c r="FMO18"/>
      <c r="FMP18"/>
      <c r="FMQ18"/>
      <c r="FMR18"/>
      <c r="FMS18"/>
      <c r="FMT18"/>
      <c r="FMU18"/>
      <c r="FMV18"/>
      <c r="FMW18"/>
      <c r="FMX18"/>
      <c r="FMY18"/>
      <c r="FMZ18"/>
      <c r="FNA18"/>
      <c r="FNB18"/>
      <c r="FNC18"/>
      <c r="FND18"/>
      <c r="FNE18"/>
      <c r="FNF18"/>
      <c r="FNG18"/>
      <c r="FNH18"/>
      <c r="FNI18"/>
      <c r="FNJ18"/>
      <c r="FNK18"/>
      <c r="FNL18"/>
      <c r="FNM18"/>
      <c r="FNN18"/>
      <c r="FNO18"/>
      <c r="FNP18"/>
      <c r="FNQ18"/>
      <c r="FNR18"/>
      <c r="FNS18"/>
      <c r="FNT18"/>
      <c r="FNU18"/>
      <c r="FNV18"/>
      <c r="FNW18"/>
      <c r="FNX18"/>
      <c r="FNY18"/>
      <c r="FNZ18"/>
      <c r="FOA18"/>
      <c r="FOB18"/>
      <c r="FOC18"/>
      <c r="FOD18"/>
      <c r="FOE18"/>
      <c r="FOF18"/>
      <c r="FOG18"/>
      <c r="FOH18"/>
      <c r="FOI18"/>
      <c r="FOJ18"/>
      <c r="FOK18"/>
      <c r="FOL18"/>
      <c r="FOM18"/>
      <c r="FON18"/>
      <c r="FOO18"/>
      <c r="FOP18"/>
      <c r="FOQ18"/>
      <c r="FOR18"/>
      <c r="FOS18"/>
      <c r="FOT18"/>
      <c r="FOU18"/>
      <c r="FOV18"/>
      <c r="FOW18"/>
      <c r="FOX18"/>
      <c r="FOY18"/>
      <c r="FOZ18"/>
      <c r="FPA18"/>
      <c r="FPB18"/>
      <c r="FPC18"/>
      <c r="FPD18"/>
      <c r="FPE18"/>
      <c r="FPF18"/>
      <c r="FPG18"/>
      <c r="FPH18"/>
      <c r="FPI18"/>
      <c r="FPJ18"/>
      <c r="FPK18"/>
      <c r="FPL18"/>
      <c r="FPM18"/>
      <c r="FPN18"/>
      <c r="FPO18"/>
      <c r="FPP18"/>
      <c r="FPQ18"/>
      <c r="FPR18"/>
      <c r="FPS18"/>
      <c r="FPT18"/>
      <c r="FPU18"/>
      <c r="FPV18"/>
      <c r="FPW18"/>
      <c r="FPX18"/>
      <c r="FPY18"/>
      <c r="FPZ18"/>
      <c r="FQA18"/>
      <c r="FQB18"/>
      <c r="FQC18"/>
      <c r="FQD18"/>
      <c r="FQE18"/>
      <c r="FQF18"/>
      <c r="FQG18"/>
      <c r="FQH18"/>
      <c r="FQI18"/>
      <c r="FQJ18"/>
      <c r="FQK18"/>
      <c r="FQL18"/>
      <c r="FQM18"/>
      <c r="FQN18"/>
      <c r="FQO18"/>
      <c r="FQP18"/>
      <c r="FQQ18"/>
      <c r="FQR18"/>
      <c r="FQS18"/>
      <c r="FQT18"/>
      <c r="FQU18"/>
      <c r="FQV18"/>
      <c r="FQW18"/>
      <c r="FQX18"/>
      <c r="FQY18"/>
      <c r="FQZ18"/>
      <c r="FRA18"/>
      <c r="FRB18"/>
      <c r="FRC18"/>
      <c r="FRD18"/>
      <c r="FRE18"/>
      <c r="FRF18"/>
      <c r="FRG18"/>
      <c r="FRH18"/>
      <c r="FRI18"/>
      <c r="FRJ18"/>
      <c r="FRK18"/>
      <c r="FRL18"/>
      <c r="FRM18"/>
      <c r="FRN18"/>
      <c r="FRO18"/>
      <c r="FRP18"/>
      <c r="FRQ18"/>
      <c r="FRR18"/>
      <c r="FRS18"/>
      <c r="FRT18"/>
      <c r="FRU18"/>
      <c r="FRV18"/>
      <c r="FRW18"/>
      <c r="FRX18"/>
      <c r="FRY18"/>
      <c r="FRZ18"/>
      <c r="FSA18"/>
      <c r="FSB18"/>
      <c r="FSC18"/>
      <c r="FSD18"/>
      <c r="FSE18"/>
      <c r="FSF18"/>
      <c r="FSG18"/>
      <c r="FSH18"/>
      <c r="FSI18"/>
      <c r="FSJ18"/>
      <c r="FSK18"/>
      <c r="FSL18"/>
      <c r="FSM18"/>
      <c r="FSN18"/>
      <c r="FSO18"/>
      <c r="FSP18"/>
      <c r="FSQ18"/>
      <c r="FSR18"/>
      <c r="FSS18"/>
      <c r="FST18"/>
      <c r="FSU18"/>
      <c r="FSV18"/>
      <c r="FSW18"/>
      <c r="FSX18"/>
      <c r="FSY18"/>
      <c r="FSZ18"/>
      <c r="FTA18"/>
      <c r="FTB18"/>
      <c r="FTC18"/>
      <c r="FTD18"/>
      <c r="FTE18"/>
      <c r="FTF18"/>
      <c r="FTG18"/>
      <c r="FTH18"/>
      <c r="FTI18"/>
      <c r="FTJ18"/>
      <c r="FTK18"/>
      <c r="FTL18"/>
      <c r="FTM18"/>
      <c r="FTN18"/>
      <c r="FTO18"/>
      <c r="FTP18"/>
      <c r="FTQ18"/>
      <c r="FTR18"/>
      <c r="FTS18"/>
      <c r="FTT18"/>
      <c r="FTU18"/>
      <c r="FTV18"/>
      <c r="FTW18"/>
      <c r="FTX18"/>
      <c r="FTY18"/>
      <c r="FTZ18"/>
      <c r="FUA18"/>
      <c r="FUB18"/>
      <c r="FUC18"/>
      <c r="FUD18"/>
      <c r="FUE18"/>
      <c r="FUF18"/>
      <c r="FUG18"/>
      <c r="FUH18"/>
      <c r="FUI18"/>
      <c r="FUJ18"/>
      <c r="FUK18"/>
      <c r="FUL18"/>
      <c r="FUM18"/>
      <c r="FUN18"/>
      <c r="FUO18"/>
      <c r="FUP18"/>
      <c r="FUQ18"/>
      <c r="FUR18"/>
      <c r="FUS18"/>
      <c r="FUT18"/>
      <c r="FUU18"/>
      <c r="FUV18"/>
      <c r="FUW18"/>
      <c r="FUX18"/>
      <c r="FUY18"/>
      <c r="FUZ18"/>
      <c r="FVA18"/>
      <c r="FVB18"/>
      <c r="FVC18"/>
      <c r="FVD18"/>
      <c r="FVE18"/>
      <c r="FVF18"/>
      <c r="FVG18"/>
      <c r="FVH18"/>
      <c r="FVI18"/>
      <c r="FVJ18"/>
      <c r="FVK18"/>
      <c r="FVL18"/>
      <c r="FVM18"/>
      <c r="FVN18"/>
      <c r="FVO18"/>
      <c r="FVP18"/>
      <c r="FVQ18"/>
      <c r="FVR18"/>
      <c r="FVS18"/>
      <c r="FVT18"/>
      <c r="FVU18"/>
      <c r="FVV18"/>
      <c r="FVW18"/>
      <c r="FVX18"/>
      <c r="FVY18"/>
      <c r="FVZ18"/>
      <c r="FWA18"/>
      <c r="FWB18"/>
      <c r="FWC18"/>
      <c r="FWD18"/>
      <c r="FWE18"/>
      <c r="FWF18"/>
      <c r="FWG18"/>
      <c r="FWH18"/>
      <c r="FWI18"/>
      <c r="FWJ18"/>
      <c r="FWK18"/>
      <c r="FWL18"/>
      <c r="FWM18"/>
      <c r="FWN18"/>
      <c r="FWO18"/>
      <c r="FWP18"/>
      <c r="FWQ18"/>
      <c r="FWR18"/>
      <c r="FWS18"/>
      <c r="FWT18"/>
      <c r="FWU18"/>
      <c r="FWV18"/>
      <c r="FWW18"/>
      <c r="FWX18"/>
      <c r="FWY18"/>
      <c r="FWZ18"/>
      <c r="FXA18"/>
      <c r="FXB18"/>
      <c r="FXC18"/>
      <c r="FXD18"/>
      <c r="FXE18"/>
      <c r="FXF18"/>
      <c r="FXG18"/>
      <c r="FXH18"/>
      <c r="FXI18"/>
      <c r="FXJ18"/>
      <c r="FXK18"/>
      <c r="FXL18"/>
      <c r="FXM18"/>
      <c r="FXN18"/>
      <c r="FXO18"/>
      <c r="FXP18"/>
      <c r="FXQ18"/>
      <c r="FXR18"/>
      <c r="FXS18"/>
      <c r="FXT18"/>
      <c r="FXU18"/>
      <c r="FXV18"/>
      <c r="FXW18"/>
      <c r="FXX18"/>
      <c r="FXY18"/>
      <c r="FXZ18"/>
      <c r="FYA18"/>
      <c r="FYB18"/>
      <c r="FYC18"/>
      <c r="FYD18"/>
      <c r="FYE18"/>
      <c r="FYF18"/>
      <c r="FYG18"/>
      <c r="FYH18"/>
      <c r="FYI18"/>
      <c r="FYJ18"/>
      <c r="FYK18"/>
      <c r="FYL18"/>
      <c r="FYM18"/>
      <c r="FYN18"/>
      <c r="FYO18"/>
      <c r="FYP18"/>
      <c r="FYQ18"/>
      <c r="FYR18"/>
      <c r="FYS18"/>
      <c r="FYT18"/>
      <c r="FYU18"/>
      <c r="FYV18"/>
      <c r="FYW18"/>
      <c r="FYX18"/>
      <c r="FYY18"/>
      <c r="FYZ18"/>
      <c r="FZA18"/>
      <c r="FZB18"/>
      <c r="FZC18"/>
      <c r="FZD18"/>
      <c r="FZE18"/>
      <c r="FZF18"/>
      <c r="FZG18"/>
      <c r="FZH18"/>
      <c r="FZI18"/>
      <c r="FZJ18"/>
      <c r="FZK18"/>
      <c r="FZL18"/>
      <c r="FZM18"/>
      <c r="FZN18"/>
      <c r="FZO18"/>
      <c r="FZP18"/>
      <c r="FZQ18"/>
      <c r="FZR18"/>
      <c r="FZS18"/>
      <c r="FZT18"/>
      <c r="FZU18"/>
      <c r="FZV18"/>
      <c r="FZW18"/>
      <c r="FZX18"/>
      <c r="FZY18"/>
      <c r="FZZ18"/>
      <c r="GAA18"/>
      <c r="GAB18"/>
      <c r="GAC18"/>
      <c r="GAD18"/>
      <c r="GAE18"/>
      <c r="GAF18"/>
      <c r="GAG18"/>
      <c r="GAH18"/>
      <c r="GAI18"/>
      <c r="GAJ18"/>
      <c r="GAK18"/>
      <c r="GAL18"/>
      <c r="GAM18"/>
      <c r="GAN18"/>
      <c r="GAO18"/>
      <c r="GAP18"/>
      <c r="GAQ18"/>
      <c r="GAR18"/>
      <c r="GAS18"/>
      <c r="GAT18"/>
      <c r="GAU18"/>
      <c r="GAV18"/>
      <c r="GAW18"/>
      <c r="GAX18"/>
      <c r="GAY18"/>
      <c r="GAZ18"/>
      <c r="GBA18"/>
      <c r="GBB18"/>
      <c r="GBC18"/>
      <c r="GBD18"/>
      <c r="GBE18"/>
      <c r="GBF18"/>
      <c r="GBG18"/>
      <c r="GBH18"/>
      <c r="GBI18"/>
      <c r="GBJ18"/>
      <c r="GBK18"/>
      <c r="GBL18"/>
      <c r="GBM18"/>
      <c r="GBN18"/>
      <c r="GBO18"/>
      <c r="GBP18"/>
      <c r="GBQ18"/>
      <c r="GBR18"/>
      <c r="GBS18"/>
      <c r="GBT18"/>
      <c r="GBU18"/>
      <c r="GBV18"/>
      <c r="GBW18"/>
      <c r="GBX18"/>
      <c r="GBY18"/>
      <c r="GBZ18"/>
      <c r="GCA18"/>
      <c r="GCB18"/>
      <c r="GCC18"/>
      <c r="GCD18"/>
      <c r="GCE18"/>
      <c r="GCF18"/>
      <c r="GCG18"/>
      <c r="GCH18"/>
      <c r="GCI18"/>
      <c r="GCJ18"/>
      <c r="GCK18"/>
      <c r="GCL18"/>
      <c r="GCM18"/>
      <c r="GCN18"/>
      <c r="GCO18"/>
      <c r="GCP18"/>
      <c r="GCQ18"/>
      <c r="GCR18"/>
      <c r="GCS18"/>
      <c r="GCT18"/>
      <c r="GCU18"/>
      <c r="GCV18"/>
      <c r="GCW18"/>
      <c r="GCX18"/>
      <c r="GCY18"/>
      <c r="GCZ18"/>
      <c r="GDA18"/>
      <c r="GDB18"/>
      <c r="GDC18"/>
      <c r="GDD18"/>
      <c r="GDE18"/>
      <c r="GDF18"/>
      <c r="GDG18"/>
      <c r="GDH18"/>
      <c r="GDI18"/>
      <c r="GDJ18"/>
      <c r="GDK18"/>
      <c r="GDL18"/>
      <c r="GDM18"/>
      <c r="GDN18"/>
      <c r="GDO18"/>
      <c r="GDP18"/>
      <c r="GDQ18"/>
      <c r="GDR18"/>
      <c r="GDS18"/>
      <c r="GDT18"/>
      <c r="GDU18"/>
      <c r="GDV18"/>
      <c r="GDW18"/>
      <c r="GDX18"/>
      <c r="GDY18"/>
      <c r="GDZ18"/>
      <c r="GEA18"/>
      <c r="GEB18"/>
      <c r="GEC18"/>
      <c r="GED18"/>
      <c r="GEE18"/>
      <c r="GEF18"/>
      <c r="GEG18"/>
      <c r="GEH18"/>
      <c r="GEI18"/>
      <c r="GEJ18"/>
      <c r="GEK18"/>
      <c r="GEL18"/>
      <c r="GEM18"/>
      <c r="GEN18"/>
      <c r="GEO18"/>
      <c r="GEP18"/>
      <c r="GEQ18"/>
      <c r="GER18"/>
      <c r="GES18"/>
      <c r="GET18"/>
      <c r="GEU18"/>
      <c r="GEV18"/>
      <c r="GEW18"/>
      <c r="GEX18"/>
      <c r="GEY18"/>
      <c r="GEZ18"/>
      <c r="GFA18"/>
      <c r="GFB18"/>
      <c r="GFC18"/>
      <c r="GFD18"/>
      <c r="GFE18"/>
      <c r="GFF18"/>
      <c r="GFG18"/>
      <c r="GFH18"/>
      <c r="GFI18"/>
      <c r="GFJ18"/>
      <c r="GFK18"/>
      <c r="GFL18"/>
      <c r="GFM18"/>
      <c r="GFN18"/>
      <c r="GFO18"/>
      <c r="GFP18"/>
      <c r="GFQ18"/>
      <c r="GFR18"/>
      <c r="GFS18"/>
      <c r="GFT18"/>
      <c r="GFU18"/>
      <c r="GFV18"/>
      <c r="GFW18"/>
      <c r="GFX18"/>
      <c r="GFY18"/>
      <c r="GFZ18"/>
      <c r="GGA18"/>
      <c r="GGB18"/>
      <c r="GGC18"/>
      <c r="GGD18"/>
      <c r="GGE18"/>
      <c r="GGF18"/>
      <c r="GGG18"/>
      <c r="GGH18"/>
      <c r="GGI18"/>
      <c r="GGJ18"/>
      <c r="GGK18"/>
      <c r="GGL18"/>
      <c r="GGM18"/>
      <c r="GGN18"/>
      <c r="GGO18"/>
      <c r="GGP18"/>
      <c r="GGQ18"/>
      <c r="GGR18"/>
      <c r="GGS18"/>
      <c r="GGT18"/>
      <c r="GGU18"/>
      <c r="GGV18"/>
      <c r="GGW18"/>
      <c r="GGX18"/>
      <c r="GGY18"/>
      <c r="GGZ18"/>
      <c r="GHA18"/>
      <c r="GHB18"/>
      <c r="GHC18"/>
      <c r="GHD18"/>
      <c r="GHE18"/>
      <c r="GHF18"/>
      <c r="GHG18"/>
      <c r="GHH18"/>
      <c r="GHI18"/>
      <c r="GHJ18"/>
      <c r="GHK18"/>
      <c r="GHL18"/>
      <c r="GHM18"/>
      <c r="GHN18"/>
      <c r="GHO18"/>
      <c r="GHP18"/>
      <c r="GHQ18"/>
      <c r="GHR18"/>
      <c r="GHS18"/>
      <c r="GHT18"/>
      <c r="GHU18"/>
      <c r="GHV18"/>
      <c r="GHW18"/>
      <c r="GHX18"/>
      <c r="GHY18"/>
      <c r="GHZ18"/>
      <c r="GIA18"/>
      <c r="GIB18"/>
      <c r="GIC18"/>
      <c r="GID18"/>
      <c r="GIE18"/>
      <c r="GIF18"/>
      <c r="GIG18"/>
      <c r="GIH18"/>
      <c r="GII18"/>
      <c r="GIJ18"/>
      <c r="GIK18"/>
      <c r="GIL18"/>
      <c r="GIM18"/>
      <c r="GIN18"/>
      <c r="GIO18"/>
      <c r="GIP18"/>
      <c r="GIQ18"/>
      <c r="GIR18"/>
      <c r="GIS18"/>
      <c r="GIT18"/>
      <c r="GIU18"/>
      <c r="GIV18"/>
      <c r="GIW18"/>
      <c r="GIX18"/>
      <c r="GIY18"/>
      <c r="GIZ18"/>
      <c r="GJA18"/>
      <c r="GJB18"/>
      <c r="GJC18"/>
      <c r="GJD18"/>
      <c r="GJE18"/>
      <c r="GJF18"/>
      <c r="GJG18"/>
      <c r="GJH18"/>
      <c r="GJI18"/>
      <c r="GJJ18"/>
      <c r="GJK18"/>
      <c r="GJL18"/>
      <c r="GJM18"/>
      <c r="GJN18"/>
      <c r="GJO18"/>
      <c r="GJP18"/>
      <c r="GJQ18"/>
      <c r="GJR18"/>
      <c r="GJS18"/>
      <c r="GJT18"/>
      <c r="GJU18"/>
      <c r="GJV18"/>
      <c r="GJW18"/>
      <c r="GJX18"/>
      <c r="GJY18"/>
      <c r="GJZ18"/>
      <c r="GKA18"/>
      <c r="GKB18"/>
      <c r="GKC18"/>
      <c r="GKD18"/>
      <c r="GKE18"/>
      <c r="GKF18"/>
      <c r="GKG18"/>
      <c r="GKH18"/>
      <c r="GKI18"/>
      <c r="GKJ18"/>
      <c r="GKK18"/>
      <c r="GKL18"/>
      <c r="GKM18"/>
      <c r="GKN18"/>
      <c r="GKO18"/>
      <c r="GKP18"/>
      <c r="GKQ18"/>
      <c r="GKR18"/>
      <c r="GKS18"/>
      <c r="GKT18"/>
      <c r="GKU18"/>
      <c r="GKV18"/>
      <c r="GKW18"/>
      <c r="GKX18"/>
      <c r="GKY18"/>
      <c r="GKZ18"/>
      <c r="GLA18"/>
      <c r="GLB18"/>
      <c r="GLC18"/>
      <c r="GLD18"/>
      <c r="GLE18"/>
      <c r="GLF18"/>
      <c r="GLG18"/>
      <c r="GLH18"/>
      <c r="GLI18"/>
      <c r="GLJ18"/>
      <c r="GLK18"/>
      <c r="GLL18"/>
      <c r="GLM18"/>
      <c r="GLN18"/>
      <c r="GLO18"/>
      <c r="GLP18"/>
      <c r="GLQ18"/>
      <c r="GLR18"/>
      <c r="GLS18"/>
      <c r="GLT18"/>
      <c r="GLU18"/>
      <c r="GLV18"/>
      <c r="GLW18"/>
      <c r="GLX18"/>
      <c r="GLY18"/>
      <c r="GLZ18"/>
      <c r="GMA18"/>
      <c r="GMB18"/>
      <c r="GMC18"/>
      <c r="GMD18"/>
      <c r="GME18"/>
      <c r="GMF18"/>
      <c r="GMG18"/>
      <c r="GMH18"/>
      <c r="GMI18"/>
      <c r="GMJ18"/>
      <c r="GMK18"/>
      <c r="GML18"/>
      <c r="GMM18"/>
      <c r="GMN18"/>
      <c r="GMO18"/>
      <c r="GMP18"/>
      <c r="GMQ18"/>
      <c r="GMR18"/>
      <c r="GMS18"/>
      <c r="GMT18"/>
      <c r="GMU18"/>
      <c r="GMV18"/>
      <c r="GMW18"/>
      <c r="GMX18"/>
      <c r="GMY18"/>
      <c r="GMZ18"/>
      <c r="GNA18"/>
      <c r="GNB18"/>
      <c r="GNC18"/>
      <c r="GND18"/>
      <c r="GNE18"/>
      <c r="GNF18"/>
      <c r="GNG18"/>
      <c r="GNH18"/>
      <c r="GNI18"/>
      <c r="GNJ18"/>
      <c r="GNK18"/>
      <c r="GNL18"/>
      <c r="GNM18"/>
      <c r="GNN18"/>
      <c r="GNO18"/>
      <c r="GNP18"/>
      <c r="GNQ18"/>
      <c r="GNR18"/>
      <c r="GNS18"/>
      <c r="GNT18"/>
      <c r="GNU18"/>
      <c r="GNV18"/>
      <c r="GNW18"/>
      <c r="GNX18"/>
      <c r="GNY18"/>
      <c r="GNZ18"/>
      <c r="GOA18"/>
      <c r="GOB18"/>
      <c r="GOC18"/>
      <c r="GOD18"/>
      <c r="GOE18"/>
      <c r="GOF18"/>
      <c r="GOG18"/>
      <c r="GOH18"/>
      <c r="GOI18"/>
      <c r="GOJ18"/>
      <c r="GOK18"/>
      <c r="GOL18"/>
      <c r="GOM18"/>
      <c r="GON18"/>
      <c r="GOO18"/>
      <c r="GOP18"/>
      <c r="GOQ18"/>
      <c r="GOR18"/>
      <c r="GOS18"/>
      <c r="GOT18"/>
      <c r="GOU18"/>
      <c r="GOV18"/>
      <c r="GOW18"/>
      <c r="GOX18"/>
      <c r="GOY18"/>
      <c r="GOZ18"/>
      <c r="GPA18"/>
      <c r="GPB18"/>
      <c r="GPC18"/>
      <c r="GPD18"/>
      <c r="GPE18"/>
      <c r="GPF18"/>
      <c r="GPG18"/>
      <c r="GPH18"/>
      <c r="GPI18"/>
      <c r="GPJ18"/>
      <c r="GPK18"/>
      <c r="GPL18"/>
      <c r="GPM18"/>
      <c r="GPN18"/>
      <c r="GPO18"/>
      <c r="GPP18"/>
      <c r="GPQ18"/>
      <c r="GPR18"/>
      <c r="GPS18"/>
      <c r="GPT18"/>
      <c r="GPU18"/>
      <c r="GPV18"/>
      <c r="GPW18"/>
      <c r="GPX18"/>
      <c r="GPY18"/>
      <c r="GPZ18"/>
      <c r="GQA18"/>
      <c r="GQB18"/>
      <c r="GQC18"/>
      <c r="GQD18"/>
      <c r="GQE18"/>
      <c r="GQF18"/>
      <c r="GQG18"/>
      <c r="GQH18"/>
      <c r="GQI18"/>
      <c r="GQJ18"/>
      <c r="GQK18"/>
      <c r="GQL18"/>
      <c r="GQM18"/>
      <c r="GQN18"/>
      <c r="GQO18"/>
      <c r="GQP18"/>
      <c r="GQQ18"/>
      <c r="GQR18"/>
      <c r="GQS18"/>
      <c r="GQT18"/>
      <c r="GQU18"/>
      <c r="GQV18"/>
      <c r="GQW18"/>
      <c r="GQX18"/>
      <c r="GQY18"/>
      <c r="GQZ18"/>
      <c r="GRA18"/>
      <c r="GRB18"/>
      <c r="GRC18"/>
      <c r="GRD18"/>
      <c r="GRE18"/>
      <c r="GRF18"/>
      <c r="GRG18"/>
      <c r="GRH18"/>
      <c r="GRI18"/>
      <c r="GRJ18"/>
      <c r="GRK18"/>
      <c r="GRL18"/>
      <c r="GRM18"/>
      <c r="GRN18"/>
      <c r="GRO18"/>
      <c r="GRP18"/>
      <c r="GRQ18"/>
      <c r="GRR18"/>
      <c r="GRS18"/>
      <c r="GRT18"/>
      <c r="GRU18"/>
      <c r="GRV18"/>
      <c r="GRW18"/>
      <c r="GRX18"/>
      <c r="GRY18"/>
      <c r="GRZ18"/>
      <c r="GSA18"/>
      <c r="GSB18"/>
      <c r="GSC18"/>
      <c r="GSD18"/>
      <c r="GSE18"/>
      <c r="GSF18"/>
      <c r="GSG18"/>
      <c r="GSH18"/>
      <c r="GSI18"/>
      <c r="GSJ18"/>
      <c r="GSK18"/>
      <c r="GSL18"/>
      <c r="GSM18"/>
      <c r="GSN18"/>
      <c r="GSO18"/>
      <c r="GSP18"/>
      <c r="GSQ18"/>
      <c r="GSR18"/>
      <c r="GSS18"/>
      <c r="GST18"/>
      <c r="GSU18"/>
      <c r="GSV18"/>
      <c r="GSW18"/>
      <c r="GSX18"/>
      <c r="GSY18"/>
      <c r="GSZ18"/>
      <c r="GTA18"/>
      <c r="GTB18"/>
      <c r="GTC18"/>
      <c r="GTD18"/>
      <c r="GTE18"/>
      <c r="GTF18"/>
      <c r="GTG18"/>
      <c r="GTH18"/>
      <c r="GTI18"/>
      <c r="GTJ18"/>
      <c r="GTK18"/>
      <c r="GTL18"/>
      <c r="GTM18"/>
      <c r="GTN18"/>
      <c r="GTO18"/>
      <c r="GTP18"/>
      <c r="GTQ18"/>
      <c r="GTR18"/>
      <c r="GTS18"/>
      <c r="GTT18"/>
      <c r="GTU18"/>
      <c r="GTV18"/>
      <c r="GTW18"/>
      <c r="GTX18"/>
      <c r="GTY18"/>
      <c r="GTZ18"/>
      <c r="GUA18"/>
      <c r="GUB18"/>
      <c r="GUC18"/>
      <c r="GUD18"/>
      <c r="GUE18"/>
      <c r="GUF18"/>
      <c r="GUG18"/>
      <c r="GUH18"/>
      <c r="GUI18"/>
      <c r="GUJ18"/>
      <c r="GUK18"/>
      <c r="GUL18"/>
      <c r="GUM18"/>
      <c r="GUN18"/>
      <c r="GUO18"/>
      <c r="GUP18"/>
      <c r="GUQ18"/>
      <c r="GUR18"/>
      <c r="GUS18"/>
      <c r="GUT18"/>
      <c r="GUU18"/>
      <c r="GUV18"/>
      <c r="GUW18"/>
      <c r="GUX18"/>
      <c r="GUY18"/>
      <c r="GUZ18"/>
      <c r="GVA18"/>
      <c r="GVB18"/>
      <c r="GVC18"/>
      <c r="GVD18"/>
      <c r="GVE18"/>
      <c r="GVF18"/>
      <c r="GVG18"/>
      <c r="GVH18"/>
      <c r="GVI18"/>
      <c r="GVJ18"/>
      <c r="GVK18"/>
      <c r="GVL18"/>
      <c r="GVM18"/>
      <c r="GVN18"/>
      <c r="GVO18"/>
      <c r="GVP18"/>
      <c r="GVQ18"/>
      <c r="GVR18"/>
      <c r="GVS18"/>
      <c r="GVT18"/>
      <c r="GVU18"/>
      <c r="GVV18"/>
      <c r="GVW18"/>
      <c r="GVX18"/>
      <c r="GVY18"/>
      <c r="GVZ18"/>
      <c r="GWA18"/>
      <c r="GWB18"/>
      <c r="GWC18"/>
      <c r="GWD18"/>
      <c r="GWE18"/>
      <c r="GWF18"/>
      <c r="GWG18"/>
      <c r="GWH18"/>
      <c r="GWI18"/>
      <c r="GWJ18"/>
      <c r="GWK18"/>
      <c r="GWL18"/>
      <c r="GWM18"/>
      <c r="GWN18"/>
      <c r="GWO18"/>
      <c r="GWP18"/>
      <c r="GWQ18"/>
      <c r="GWR18"/>
      <c r="GWS18"/>
      <c r="GWT18"/>
      <c r="GWU18"/>
      <c r="GWV18"/>
      <c r="GWW18"/>
      <c r="GWX18"/>
      <c r="GWY18"/>
      <c r="GWZ18"/>
      <c r="GXA18"/>
      <c r="GXB18"/>
      <c r="GXC18"/>
      <c r="GXD18"/>
      <c r="GXE18"/>
      <c r="GXF18"/>
      <c r="GXG18"/>
      <c r="GXH18"/>
      <c r="GXI18"/>
      <c r="GXJ18"/>
      <c r="GXK18"/>
      <c r="GXL18"/>
      <c r="GXM18"/>
      <c r="GXN18"/>
      <c r="GXO18"/>
      <c r="GXP18"/>
      <c r="GXQ18"/>
      <c r="GXR18"/>
      <c r="GXS18"/>
      <c r="GXT18"/>
      <c r="GXU18"/>
      <c r="GXV18"/>
      <c r="GXW18"/>
      <c r="GXX18"/>
      <c r="GXY18"/>
      <c r="GXZ18"/>
      <c r="GYA18"/>
      <c r="GYB18"/>
      <c r="GYC18"/>
      <c r="GYD18"/>
      <c r="GYE18"/>
      <c r="GYF18"/>
      <c r="GYG18"/>
      <c r="GYH18"/>
      <c r="GYI18"/>
      <c r="GYJ18"/>
      <c r="GYK18"/>
      <c r="GYL18"/>
      <c r="GYM18"/>
      <c r="GYN18"/>
      <c r="GYO18"/>
      <c r="GYP18"/>
      <c r="GYQ18"/>
      <c r="GYR18"/>
      <c r="GYS18"/>
      <c r="GYT18"/>
      <c r="GYU18"/>
      <c r="GYV18"/>
      <c r="GYW18"/>
      <c r="GYX18"/>
      <c r="GYY18"/>
      <c r="GYZ18"/>
      <c r="GZA18"/>
      <c r="GZB18"/>
      <c r="GZC18"/>
      <c r="GZD18"/>
      <c r="GZE18"/>
      <c r="GZF18"/>
      <c r="GZG18"/>
      <c r="GZH18"/>
      <c r="GZI18"/>
      <c r="GZJ18"/>
      <c r="GZK18"/>
      <c r="GZL18"/>
      <c r="GZM18"/>
      <c r="GZN18"/>
      <c r="GZO18"/>
      <c r="GZP18"/>
      <c r="GZQ18"/>
      <c r="GZR18"/>
      <c r="GZS18"/>
      <c r="GZT18"/>
      <c r="GZU18"/>
      <c r="GZV18"/>
      <c r="GZW18"/>
      <c r="GZX18"/>
      <c r="GZY18"/>
      <c r="GZZ18"/>
      <c r="HAA18"/>
      <c r="HAB18"/>
      <c r="HAC18"/>
      <c r="HAD18"/>
      <c r="HAE18"/>
      <c r="HAF18"/>
      <c r="HAG18"/>
      <c r="HAH18"/>
      <c r="HAI18"/>
      <c r="HAJ18"/>
      <c r="HAK18"/>
      <c r="HAL18"/>
      <c r="HAM18"/>
      <c r="HAN18"/>
      <c r="HAO18"/>
      <c r="HAP18"/>
      <c r="HAQ18"/>
      <c r="HAR18"/>
      <c r="HAS18"/>
      <c r="HAT18"/>
      <c r="HAU18"/>
      <c r="HAV18"/>
      <c r="HAW18"/>
      <c r="HAX18"/>
      <c r="HAY18"/>
      <c r="HAZ18"/>
      <c r="HBA18"/>
      <c r="HBB18"/>
      <c r="HBC18"/>
      <c r="HBD18"/>
      <c r="HBE18"/>
      <c r="HBF18"/>
      <c r="HBG18"/>
      <c r="HBH18"/>
      <c r="HBI18"/>
      <c r="HBJ18"/>
      <c r="HBK18"/>
      <c r="HBL18"/>
      <c r="HBM18"/>
      <c r="HBN18"/>
      <c r="HBO18"/>
      <c r="HBP18"/>
      <c r="HBQ18"/>
      <c r="HBR18"/>
      <c r="HBS18"/>
      <c r="HBT18"/>
      <c r="HBU18"/>
      <c r="HBV18"/>
      <c r="HBW18"/>
      <c r="HBX18"/>
      <c r="HBY18"/>
      <c r="HBZ18"/>
      <c r="HCA18"/>
      <c r="HCB18"/>
      <c r="HCC18"/>
      <c r="HCD18"/>
      <c r="HCE18"/>
      <c r="HCF18"/>
      <c r="HCG18"/>
      <c r="HCH18"/>
      <c r="HCI18"/>
      <c r="HCJ18"/>
      <c r="HCK18"/>
      <c r="HCL18"/>
      <c r="HCM18"/>
      <c r="HCN18"/>
      <c r="HCO18"/>
      <c r="HCP18"/>
      <c r="HCQ18"/>
      <c r="HCR18"/>
      <c r="HCS18"/>
      <c r="HCT18"/>
      <c r="HCU18"/>
      <c r="HCV18"/>
      <c r="HCW18"/>
      <c r="HCX18"/>
      <c r="HCY18"/>
      <c r="HCZ18"/>
      <c r="HDA18"/>
      <c r="HDB18"/>
      <c r="HDC18"/>
      <c r="HDD18"/>
      <c r="HDE18"/>
      <c r="HDF18"/>
      <c r="HDG18"/>
      <c r="HDH18"/>
      <c r="HDI18"/>
      <c r="HDJ18"/>
      <c r="HDK18"/>
      <c r="HDL18"/>
      <c r="HDM18"/>
      <c r="HDN18"/>
      <c r="HDO18"/>
      <c r="HDP18"/>
      <c r="HDQ18"/>
      <c r="HDR18"/>
      <c r="HDS18"/>
      <c r="HDT18"/>
      <c r="HDU18"/>
      <c r="HDV18"/>
      <c r="HDW18"/>
      <c r="HDX18"/>
      <c r="HDY18"/>
      <c r="HDZ18"/>
      <c r="HEA18"/>
      <c r="HEB18"/>
      <c r="HEC18"/>
      <c r="HED18"/>
      <c r="HEE18"/>
      <c r="HEF18"/>
      <c r="HEG18"/>
      <c r="HEH18"/>
      <c r="HEI18"/>
      <c r="HEJ18"/>
      <c r="HEK18"/>
      <c r="HEL18"/>
      <c r="HEM18"/>
      <c r="HEN18"/>
      <c r="HEO18"/>
      <c r="HEP18"/>
      <c r="HEQ18"/>
      <c r="HER18"/>
      <c r="HES18"/>
      <c r="HET18"/>
      <c r="HEU18"/>
      <c r="HEV18"/>
      <c r="HEW18"/>
      <c r="HEX18"/>
      <c r="HEY18"/>
      <c r="HEZ18"/>
      <c r="HFA18"/>
      <c r="HFB18"/>
      <c r="HFC18"/>
      <c r="HFD18"/>
      <c r="HFE18"/>
      <c r="HFF18"/>
      <c r="HFG18"/>
      <c r="HFH18"/>
      <c r="HFI18"/>
      <c r="HFJ18"/>
      <c r="HFK18"/>
      <c r="HFL18"/>
      <c r="HFM18"/>
      <c r="HFN18"/>
      <c r="HFO18"/>
      <c r="HFP18"/>
      <c r="HFQ18"/>
      <c r="HFR18"/>
      <c r="HFS18"/>
      <c r="HFT18"/>
      <c r="HFU18"/>
      <c r="HFV18"/>
      <c r="HFW18"/>
      <c r="HFX18"/>
      <c r="HFY18"/>
      <c r="HFZ18"/>
      <c r="HGA18"/>
      <c r="HGB18"/>
      <c r="HGC18"/>
      <c r="HGD18"/>
      <c r="HGE18"/>
      <c r="HGF18"/>
      <c r="HGG18"/>
      <c r="HGH18"/>
      <c r="HGI18"/>
      <c r="HGJ18"/>
      <c r="HGK18"/>
      <c r="HGL18"/>
      <c r="HGM18"/>
      <c r="HGN18"/>
      <c r="HGO18"/>
      <c r="HGP18"/>
      <c r="HGQ18"/>
      <c r="HGR18"/>
      <c r="HGS18"/>
      <c r="HGT18"/>
      <c r="HGU18"/>
      <c r="HGV18"/>
      <c r="HGW18"/>
      <c r="HGX18"/>
      <c r="HGY18"/>
      <c r="HGZ18"/>
      <c r="HHA18"/>
      <c r="HHB18"/>
      <c r="HHC18"/>
      <c r="HHD18"/>
      <c r="HHE18"/>
      <c r="HHF18"/>
      <c r="HHG18"/>
      <c r="HHH18"/>
      <c r="HHI18"/>
      <c r="HHJ18"/>
      <c r="HHK18"/>
      <c r="HHL18"/>
      <c r="HHM18"/>
      <c r="HHN18"/>
      <c r="HHO18"/>
      <c r="HHP18"/>
      <c r="HHQ18"/>
      <c r="HHR18"/>
      <c r="HHS18"/>
      <c r="HHT18"/>
      <c r="HHU18"/>
      <c r="HHV18"/>
      <c r="HHW18"/>
      <c r="HHX18"/>
      <c r="HHY18"/>
      <c r="HHZ18"/>
      <c r="HIA18"/>
      <c r="HIB18"/>
      <c r="HIC18"/>
      <c r="HID18"/>
      <c r="HIE18"/>
      <c r="HIF18"/>
      <c r="HIG18"/>
      <c r="HIH18"/>
      <c r="HII18"/>
      <c r="HIJ18"/>
      <c r="HIK18"/>
      <c r="HIL18"/>
      <c r="HIM18"/>
      <c r="HIN18"/>
      <c r="HIO18"/>
      <c r="HIP18"/>
      <c r="HIQ18"/>
      <c r="HIR18"/>
      <c r="HIS18"/>
      <c r="HIT18"/>
      <c r="HIU18"/>
      <c r="HIV18"/>
      <c r="HIW18"/>
      <c r="HIX18"/>
      <c r="HIY18"/>
      <c r="HIZ18"/>
      <c r="HJA18"/>
      <c r="HJB18"/>
      <c r="HJC18"/>
      <c r="HJD18"/>
      <c r="HJE18"/>
      <c r="HJF18"/>
      <c r="HJG18"/>
      <c r="HJH18"/>
      <c r="HJI18"/>
      <c r="HJJ18"/>
      <c r="HJK18"/>
      <c r="HJL18"/>
      <c r="HJM18"/>
      <c r="HJN18"/>
      <c r="HJO18"/>
      <c r="HJP18"/>
      <c r="HJQ18"/>
      <c r="HJR18"/>
      <c r="HJS18"/>
      <c r="HJT18"/>
      <c r="HJU18"/>
      <c r="HJV18"/>
      <c r="HJW18"/>
      <c r="HJX18"/>
      <c r="HJY18"/>
      <c r="HJZ18"/>
      <c r="HKA18"/>
      <c r="HKB18"/>
      <c r="HKC18"/>
      <c r="HKD18"/>
      <c r="HKE18"/>
      <c r="HKF18"/>
      <c r="HKG18"/>
      <c r="HKH18"/>
      <c r="HKI18"/>
      <c r="HKJ18"/>
      <c r="HKK18"/>
      <c r="HKL18"/>
      <c r="HKM18"/>
      <c r="HKN18"/>
      <c r="HKO18"/>
      <c r="HKP18"/>
      <c r="HKQ18"/>
      <c r="HKR18"/>
      <c r="HKS18"/>
      <c r="HKT18"/>
      <c r="HKU18"/>
      <c r="HKV18"/>
      <c r="HKW18"/>
      <c r="HKX18"/>
      <c r="HKY18"/>
      <c r="HKZ18"/>
      <c r="HLA18"/>
      <c r="HLB18"/>
      <c r="HLC18"/>
      <c r="HLD18"/>
      <c r="HLE18"/>
      <c r="HLF18"/>
      <c r="HLG18"/>
      <c r="HLH18"/>
      <c r="HLI18"/>
      <c r="HLJ18"/>
      <c r="HLK18"/>
      <c r="HLL18"/>
      <c r="HLM18"/>
      <c r="HLN18"/>
      <c r="HLO18"/>
      <c r="HLP18"/>
      <c r="HLQ18"/>
      <c r="HLR18"/>
      <c r="HLS18"/>
      <c r="HLT18"/>
      <c r="HLU18"/>
      <c r="HLV18"/>
      <c r="HLW18"/>
      <c r="HLX18"/>
      <c r="HLY18"/>
      <c r="HLZ18"/>
      <c r="HMA18"/>
      <c r="HMB18"/>
      <c r="HMC18"/>
      <c r="HMD18"/>
      <c r="HME18"/>
      <c r="HMF18"/>
      <c r="HMG18"/>
      <c r="HMH18"/>
      <c r="HMI18"/>
      <c r="HMJ18"/>
      <c r="HMK18"/>
      <c r="HML18"/>
      <c r="HMM18"/>
      <c r="HMN18"/>
      <c r="HMO18"/>
      <c r="HMP18"/>
      <c r="HMQ18"/>
      <c r="HMR18"/>
      <c r="HMS18"/>
      <c r="HMT18"/>
      <c r="HMU18"/>
      <c r="HMV18"/>
      <c r="HMW18"/>
      <c r="HMX18"/>
      <c r="HMY18"/>
      <c r="HMZ18"/>
      <c r="HNA18"/>
      <c r="HNB18"/>
      <c r="HNC18"/>
      <c r="HND18"/>
      <c r="HNE18"/>
      <c r="HNF18"/>
      <c r="HNG18"/>
      <c r="HNH18"/>
      <c r="HNI18"/>
      <c r="HNJ18"/>
      <c r="HNK18"/>
      <c r="HNL18"/>
      <c r="HNM18"/>
      <c r="HNN18"/>
      <c r="HNO18"/>
      <c r="HNP18"/>
      <c r="HNQ18"/>
      <c r="HNR18"/>
      <c r="HNS18"/>
      <c r="HNT18"/>
      <c r="HNU18"/>
      <c r="HNV18"/>
      <c r="HNW18"/>
      <c r="HNX18"/>
      <c r="HNY18"/>
      <c r="HNZ18"/>
      <c r="HOA18"/>
      <c r="HOB18"/>
      <c r="HOC18"/>
      <c r="HOD18"/>
      <c r="HOE18"/>
      <c r="HOF18"/>
      <c r="HOG18"/>
      <c r="HOH18"/>
      <c r="HOI18"/>
      <c r="HOJ18"/>
      <c r="HOK18"/>
      <c r="HOL18"/>
      <c r="HOM18"/>
      <c r="HON18"/>
      <c r="HOO18"/>
      <c r="HOP18"/>
      <c r="HOQ18"/>
      <c r="HOR18"/>
      <c r="HOS18"/>
      <c r="HOT18"/>
      <c r="HOU18"/>
      <c r="HOV18"/>
      <c r="HOW18"/>
      <c r="HOX18"/>
      <c r="HOY18"/>
      <c r="HOZ18"/>
      <c r="HPA18"/>
      <c r="HPB18"/>
      <c r="HPC18"/>
      <c r="HPD18"/>
      <c r="HPE18"/>
      <c r="HPF18"/>
      <c r="HPG18"/>
      <c r="HPH18"/>
      <c r="HPI18"/>
      <c r="HPJ18"/>
      <c r="HPK18"/>
      <c r="HPL18"/>
      <c r="HPM18"/>
      <c r="HPN18"/>
      <c r="HPO18"/>
      <c r="HPP18"/>
      <c r="HPQ18"/>
      <c r="HPR18"/>
      <c r="HPS18"/>
      <c r="HPT18"/>
      <c r="HPU18"/>
      <c r="HPV18"/>
      <c r="HPW18"/>
      <c r="HPX18"/>
      <c r="HPY18"/>
      <c r="HPZ18"/>
      <c r="HQA18"/>
      <c r="HQB18"/>
      <c r="HQC18"/>
      <c r="HQD18"/>
      <c r="HQE18"/>
      <c r="HQF18"/>
      <c r="HQG18"/>
      <c r="HQH18"/>
      <c r="HQI18"/>
      <c r="HQJ18"/>
      <c r="HQK18"/>
      <c r="HQL18"/>
      <c r="HQM18"/>
      <c r="HQN18"/>
      <c r="HQO18"/>
      <c r="HQP18"/>
      <c r="HQQ18"/>
      <c r="HQR18"/>
      <c r="HQS18"/>
      <c r="HQT18"/>
      <c r="HQU18"/>
      <c r="HQV18"/>
      <c r="HQW18"/>
      <c r="HQX18"/>
      <c r="HQY18"/>
      <c r="HQZ18"/>
      <c r="HRA18"/>
      <c r="HRB18"/>
      <c r="HRC18"/>
      <c r="HRD18"/>
      <c r="HRE18"/>
      <c r="HRF18"/>
      <c r="HRG18"/>
      <c r="HRH18"/>
      <c r="HRI18"/>
      <c r="HRJ18"/>
      <c r="HRK18"/>
      <c r="HRL18"/>
      <c r="HRM18"/>
      <c r="HRN18"/>
      <c r="HRO18"/>
      <c r="HRP18"/>
      <c r="HRQ18"/>
      <c r="HRR18"/>
      <c r="HRS18"/>
      <c r="HRT18"/>
      <c r="HRU18"/>
      <c r="HRV18"/>
      <c r="HRW18"/>
      <c r="HRX18"/>
      <c r="HRY18"/>
      <c r="HRZ18"/>
      <c r="HSA18"/>
      <c r="HSB18"/>
      <c r="HSC18"/>
      <c r="HSD18"/>
      <c r="HSE18"/>
      <c r="HSF18"/>
      <c r="HSG18"/>
      <c r="HSH18"/>
      <c r="HSI18"/>
      <c r="HSJ18"/>
      <c r="HSK18"/>
      <c r="HSL18"/>
      <c r="HSM18"/>
      <c r="HSN18"/>
      <c r="HSO18"/>
      <c r="HSP18"/>
      <c r="HSQ18"/>
      <c r="HSR18"/>
      <c r="HSS18"/>
      <c r="HST18"/>
      <c r="HSU18"/>
      <c r="HSV18"/>
      <c r="HSW18"/>
      <c r="HSX18"/>
      <c r="HSY18"/>
      <c r="HSZ18"/>
      <c r="HTA18"/>
      <c r="HTB18"/>
      <c r="HTC18"/>
      <c r="HTD18"/>
      <c r="HTE18"/>
      <c r="HTF18"/>
      <c r="HTG18"/>
      <c r="HTH18"/>
      <c r="HTI18"/>
      <c r="HTJ18"/>
      <c r="HTK18"/>
      <c r="HTL18"/>
      <c r="HTM18"/>
      <c r="HTN18"/>
      <c r="HTO18"/>
      <c r="HTP18"/>
      <c r="HTQ18"/>
      <c r="HTR18"/>
      <c r="HTS18"/>
      <c r="HTT18"/>
      <c r="HTU18"/>
      <c r="HTV18"/>
      <c r="HTW18"/>
      <c r="HTX18"/>
      <c r="HTY18"/>
      <c r="HTZ18"/>
      <c r="HUA18"/>
      <c r="HUB18"/>
      <c r="HUC18"/>
      <c r="HUD18"/>
      <c r="HUE18"/>
      <c r="HUF18"/>
      <c r="HUG18"/>
      <c r="HUH18"/>
      <c r="HUI18"/>
      <c r="HUJ18"/>
      <c r="HUK18"/>
      <c r="HUL18"/>
      <c r="HUM18"/>
      <c r="HUN18"/>
      <c r="HUO18"/>
      <c r="HUP18"/>
      <c r="HUQ18"/>
      <c r="HUR18"/>
      <c r="HUS18"/>
      <c r="HUT18"/>
      <c r="HUU18"/>
      <c r="HUV18"/>
      <c r="HUW18"/>
      <c r="HUX18"/>
      <c r="HUY18"/>
      <c r="HUZ18"/>
      <c r="HVA18"/>
      <c r="HVB18"/>
      <c r="HVC18"/>
      <c r="HVD18"/>
      <c r="HVE18"/>
      <c r="HVF18"/>
      <c r="HVG18"/>
      <c r="HVH18"/>
      <c r="HVI18"/>
      <c r="HVJ18"/>
      <c r="HVK18"/>
      <c r="HVL18"/>
      <c r="HVM18"/>
      <c r="HVN18"/>
      <c r="HVO18"/>
      <c r="HVP18"/>
      <c r="HVQ18"/>
      <c r="HVR18"/>
      <c r="HVS18"/>
      <c r="HVT18"/>
      <c r="HVU18"/>
      <c r="HVV18"/>
      <c r="HVW18"/>
      <c r="HVX18"/>
      <c r="HVY18"/>
      <c r="HVZ18"/>
      <c r="HWA18"/>
      <c r="HWB18"/>
      <c r="HWC18"/>
      <c r="HWD18"/>
      <c r="HWE18"/>
      <c r="HWF18"/>
      <c r="HWG18"/>
      <c r="HWH18"/>
      <c r="HWI18"/>
      <c r="HWJ18"/>
      <c r="HWK18"/>
      <c r="HWL18"/>
      <c r="HWM18"/>
      <c r="HWN18"/>
      <c r="HWO18"/>
      <c r="HWP18"/>
      <c r="HWQ18"/>
      <c r="HWR18"/>
      <c r="HWS18"/>
      <c r="HWT18"/>
      <c r="HWU18"/>
      <c r="HWV18"/>
      <c r="HWW18"/>
      <c r="HWX18"/>
      <c r="HWY18"/>
      <c r="HWZ18"/>
      <c r="HXA18"/>
      <c r="HXB18"/>
      <c r="HXC18"/>
      <c r="HXD18"/>
      <c r="HXE18"/>
      <c r="HXF18"/>
      <c r="HXG18"/>
      <c r="HXH18"/>
      <c r="HXI18"/>
      <c r="HXJ18"/>
      <c r="HXK18"/>
      <c r="HXL18"/>
      <c r="HXM18"/>
      <c r="HXN18"/>
      <c r="HXO18"/>
      <c r="HXP18"/>
      <c r="HXQ18"/>
      <c r="HXR18"/>
      <c r="HXS18"/>
      <c r="HXT18"/>
      <c r="HXU18"/>
      <c r="HXV18"/>
      <c r="HXW18"/>
      <c r="HXX18"/>
      <c r="HXY18"/>
      <c r="HXZ18"/>
      <c r="HYA18"/>
      <c r="HYB18"/>
      <c r="HYC18"/>
      <c r="HYD18"/>
      <c r="HYE18"/>
      <c r="HYF18"/>
      <c r="HYG18"/>
      <c r="HYH18"/>
      <c r="HYI18"/>
      <c r="HYJ18"/>
      <c r="HYK18"/>
      <c r="HYL18"/>
      <c r="HYM18"/>
      <c r="HYN18"/>
      <c r="HYO18"/>
      <c r="HYP18"/>
      <c r="HYQ18"/>
      <c r="HYR18"/>
      <c r="HYS18"/>
      <c r="HYT18"/>
      <c r="HYU18"/>
      <c r="HYV18"/>
      <c r="HYW18"/>
      <c r="HYX18"/>
      <c r="HYY18"/>
      <c r="HYZ18"/>
      <c r="HZA18"/>
      <c r="HZB18"/>
      <c r="HZC18"/>
      <c r="HZD18"/>
      <c r="HZE18"/>
      <c r="HZF18"/>
      <c r="HZG18"/>
      <c r="HZH18"/>
      <c r="HZI18"/>
      <c r="HZJ18"/>
      <c r="HZK18"/>
      <c r="HZL18"/>
      <c r="HZM18"/>
      <c r="HZN18"/>
      <c r="HZO18"/>
      <c r="HZP18"/>
      <c r="HZQ18"/>
      <c r="HZR18"/>
      <c r="HZS18"/>
      <c r="HZT18"/>
      <c r="HZU18"/>
      <c r="HZV18"/>
      <c r="HZW18"/>
      <c r="HZX18"/>
      <c r="HZY18"/>
      <c r="HZZ18"/>
      <c r="IAA18"/>
      <c r="IAB18"/>
      <c r="IAC18"/>
      <c r="IAD18"/>
      <c r="IAE18"/>
      <c r="IAF18"/>
      <c r="IAG18"/>
      <c r="IAH18"/>
      <c r="IAI18"/>
      <c r="IAJ18"/>
      <c r="IAK18"/>
      <c r="IAL18"/>
      <c r="IAM18"/>
      <c r="IAN18"/>
      <c r="IAO18"/>
      <c r="IAP18"/>
      <c r="IAQ18"/>
      <c r="IAR18"/>
      <c r="IAS18"/>
      <c r="IAT18"/>
      <c r="IAU18"/>
      <c r="IAV18"/>
      <c r="IAW18"/>
      <c r="IAX18"/>
      <c r="IAY18"/>
      <c r="IAZ18"/>
      <c r="IBA18"/>
      <c r="IBB18"/>
      <c r="IBC18"/>
      <c r="IBD18"/>
      <c r="IBE18"/>
      <c r="IBF18"/>
      <c r="IBG18"/>
      <c r="IBH18"/>
      <c r="IBI18"/>
      <c r="IBJ18"/>
      <c r="IBK18"/>
      <c r="IBL18"/>
      <c r="IBM18"/>
      <c r="IBN18"/>
      <c r="IBO18"/>
      <c r="IBP18"/>
      <c r="IBQ18"/>
      <c r="IBR18"/>
      <c r="IBS18"/>
      <c r="IBT18"/>
      <c r="IBU18"/>
      <c r="IBV18"/>
      <c r="IBW18"/>
      <c r="IBX18"/>
      <c r="IBY18"/>
      <c r="IBZ18"/>
      <c r="ICA18"/>
      <c r="ICB18"/>
      <c r="ICC18"/>
      <c r="ICD18"/>
      <c r="ICE18"/>
      <c r="ICF18"/>
      <c r="ICG18"/>
      <c r="ICH18"/>
      <c r="ICI18"/>
      <c r="ICJ18"/>
      <c r="ICK18"/>
      <c r="ICL18"/>
      <c r="ICM18"/>
      <c r="ICN18"/>
      <c r="ICO18"/>
      <c r="ICP18"/>
      <c r="ICQ18"/>
      <c r="ICR18"/>
      <c r="ICS18"/>
      <c r="ICT18"/>
      <c r="ICU18"/>
      <c r="ICV18"/>
      <c r="ICW18"/>
      <c r="ICX18"/>
      <c r="ICY18"/>
      <c r="ICZ18"/>
      <c r="IDA18"/>
      <c r="IDB18"/>
      <c r="IDC18"/>
      <c r="IDD18"/>
      <c r="IDE18"/>
      <c r="IDF18"/>
      <c r="IDG18"/>
      <c r="IDH18"/>
      <c r="IDI18"/>
      <c r="IDJ18"/>
      <c r="IDK18"/>
      <c r="IDL18"/>
      <c r="IDM18"/>
      <c r="IDN18"/>
      <c r="IDO18"/>
      <c r="IDP18"/>
      <c r="IDQ18"/>
      <c r="IDR18"/>
      <c r="IDS18"/>
      <c r="IDT18"/>
      <c r="IDU18"/>
      <c r="IDV18"/>
      <c r="IDW18"/>
      <c r="IDX18"/>
      <c r="IDY18"/>
      <c r="IDZ18"/>
      <c r="IEA18"/>
      <c r="IEB18"/>
      <c r="IEC18"/>
      <c r="IED18"/>
      <c r="IEE18"/>
      <c r="IEF18"/>
      <c r="IEG18"/>
      <c r="IEH18"/>
      <c r="IEI18"/>
      <c r="IEJ18"/>
      <c r="IEK18"/>
      <c r="IEL18"/>
      <c r="IEM18"/>
      <c r="IEN18"/>
      <c r="IEO18"/>
      <c r="IEP18"/>
      <c r="IEQ18"/>
      <c r="IER18"/>
      <c r="IES18"/>
      <c r="IET18"/>
      <c r="IEU18"/>
      <c r="IEV18"/>
      <c r="IEW18"/>
      <c r="IEX18"/>
      <c r="IEY18"/>
      <c r="IEZ18"/>
      <c r="IFA18"/>
      <c r="IFB18"/>
      <c r="IFC18"/>
      <c r="IFD18"/>
      <c r="IFE18"/>
      <c r="IFF18"/>
      <c r="IFG18"/>
      <c r="IFH18"/>
      <c r="IFI18"/>
      <c r="IFJ18"/>
      <c r="IFK18"/>
      <c r="IFL18"/>
      <c r="IFM18"/>
      <c r="IFN18"/>
      <c r="IFO18"/>
      <c r="IFP18"/>
      <c r="IFQ18"/>
      <c r="IFR18"/>
      <c r="IFS18"/>
      <c r="IFT18"/>
      <c r="IFU18"/>
      <c r="IFV18"/>
      <c r="IFW18"/>
      <c r="IFX18"/>
      <c r="IFY18"/>
      <c r="IFZ18"/>
      <c r="IGA18"/>
      <c r="IGB18"/>
      <c r="IGC18"/>
      <c r="IGD18"/>
      <c r="IGE18"/>
      <c r="IGF18"/>
      <c r="IGG18"/>
      <c r="IGH18"/>
      <c r="IGI18"/>
      <c r="IGJ18"/>
      <c r="IGK18"/>
      <c r="IGL18"/>
      <c r="IGM18"/>
      <c r="IGN18"/>
      <c r="IGO18"/>
      <c r="IGP18"/>
      <c r="IGQ18"/>
      <c r="IGR18"/>
      <c r="IGS18"/>
      <c r="IGT18"/>
      <c r="IGU18"/>
      <c r="IGV18"/>
      <c r="IGW18"/>
      <c r="IGX18"/>
      <c r="IGY18"/>
      <c r="IGZ18"/>
      <c r="IHA18"/>
      <c r="IHB18"/>
      <c r="IHC18"/>
      <c r="IHD18"/>
      <c r="IHE18"/>
      <c r="IHF18"/>
      <c r="IHG18"/>
      <c r="IHH18"/>
      <c r="IHI18"/>
      <c r="IHJ18"/>
      <c r="IHK18"/>
      <c r="IHL18"/>
      <c r="IHM18"/>
      <c r="IHN18"/>
      <c r="IHO18"/>
      <c r="IHP18"/>
      <c r="IHQ18"/>
      <c r="IHR18"/>
      <c r="IHS18"/>
      <c r="IHT18"/>
      <c r="IHU18"/>
      <c r="IHV18"/>
      <c r="IHW18"/>
      <c r="IHX18"/>
      <c r="IHY18"/>
      <c r="IHZ18"/>
      <c r="IIA18"/>
      <c r="IIB18"/>
      <c r="IIC18"/>
      <c r="IID18"/>
      <c r="IIE18"/>
      <c r="IIF18"/>
      <c r="IIG18"/>
      <c r="IIH18"/>
      <c r="III18"/>
      <c r="IIJ18"/>
      <c r="IIK18"/>
      <c r="IIL18"/>
      <c r="IIM18"/>
      <c r="IIN18"/>
      <c r="IIO18"/>
      <c r="IIP18"/>
      <c r="IIQ18"/>
      <c r="IIR18"/>
      <c r="IIS18"/>
      <c r="IIT18"/>
      <c r="IIU18"/>
      <c r="IIV18"/>
      <c r="IIW18"/>
      <c r="IIX18"/>
      <c r="IIY18"/>
      <c r="IIZ18"/>
      <c r="IJA18"/>
      <c r="IJB18"/>
      <c r="IJC18"/>
      <c r="IJD18"/>
      <c r="IJE18"/>
      <c r="IJF18"/>
      <c r="IJG18"/>
      <c r="IJH18"/>
      <c r="IJI18"/>
      <c r="IJJ18"/>
      <c r="IJK18"/>
      <c r="IJL18"/>
      <c r="IJM18"/>
      <c r="IJN18"/>
      <c r="IJO18"/>
      <c r="IJP18"/>
      <c r="IJQ18"/>
      <c r="IJR18"/>
      <c r="IJS18"/>
      <c r="IJT18"/>
      <c r="IJU18"/>
      <c r="IJV18"/>
      <c r="IJW18"/>
      <c r="IJX18"/>
      <c r="IJY18"/>
      <c r="IJZ18"/>
      <c r="IKA18"/>
      <c r="IKB18"/>
      <c r="IKC18"/>
      <c r="IKD18"/>
      <c r="IKE18"/>
      <c r="IKF18"/>
      <c r="IKG18"/>
      <c r="IKH18"/>
      <c r="IKI18"/>
      <c r="IKJ18"/>
      <c r="IKK18"/>
      <c r="IKL18"/>
      <c r="IKM18"/>
      <c r="IKN18"/>
      <c r="IKO18"/>
      <c r="IKP18"/>
      <c r="IKQ18"/>
      <c r="IKR18"/>
      <c r="IKS18"/>
      <c r="IKT18"/>
      <c r="IKU18"/>
      <c r="IKV18"/>
      <c r="IKW18"/>
      <c r="IKX18"/>
      <c r="IKY18"/>
      <c r="IKZ18"/>
      <c r="ILA18"/>
      <c r="ILB18"/>
      <c r="ILC18"/>
      <c r="ILD18"/>
      <c r="ILE18"/>
      <c r="ILF18"/>
      <c r="ILG18"/>
      <c r="ILH18"/>
      <c r="ILI18"/>
      <c r="ILJ18"/>
      <c r="ILK18"/>
      <c r="ILL18"/>
      <c r="ILM18"/>
      <c r="ILN18"/>
      <c r="ILO18"/>
      <c r="ILP18"/>
      <c r="ILQ18"/>
      <c r="ILR18"/>
      <c r="ILS18"/>
      <c r="ILT18"/>
      <c r="ILU18"/>
      <c r="ILV18"/>
      <c r="ILW18"/>
      <c r="ILX18"/>
      <c r="ILY18"/>
      <c r="ILZ18"/>
      <c r="IMA18"/>
      <c r="IMB18"/>
      <c r="IMC18"/>
      <c r="IMD18"/>
      <c r="IME18"/>
      <c r="IMF18"/>
      <c r="IMG18"/>
      <c r="IMH18"/>
      <c r="IMI18"/>
      <c r="IMJ18"/>
      <c r="IMK18"/>
      <c r="IML18"/>
      <c r="IMM18"/>
      <c r="IMN18"/>
      <c r="IMO18"/>
      <c r="IMP18"/>
      <c r="IMQ18"/>
      <c r="IMR18"/>
      <c r="IMS18"/>
      <c r="IMT18"/>
      <c r="IMU18"/>
      <c r="IMV18"/>
      <c r="IMW18"/>
      <c r="IMX18"/>
      <c r="IMY18"/>
      <c r="IMZ18"/>
      <c r="INA18"/>
      <c r="INB18"/>
      <c r="INC18"/>
      <c r="IND18"/>
      <c r="INE18"/>
      <c r="INF18"/>
      <c r="ING18"/>
      <c r="INH18"/>
      <c r="INI18"/>
      <c r="INJ18"/>
      <c r="INK18"/>
      <c r="INL18"/>
      <c r="INM18"/>
      <c r="INN18"/>
      <c r="INO18"/>
      <c r="INP18"/>
      <c r="INQ18"/>
      <c r="INR18"/>
      <c r="INS18"/>
      <c r="INT18"/>
      <c r="INU18"/>
      <c r="INV18"/>
      <c r="INW18"/>
      <c r="INX18"/>
      <c r="INY18"/>
      <c r="INZ18"/>
      <c r="IOA18"/>
      <c r="IOB18"/>
      <c r="IOC18"/>
      <c r="IOD18"/>
      <c r="IOE18"/>
      <c r="IOF18"/>
      <c r="IOG18"/>
      <c r="IOH18"/>
      <c r="IOI18"/>
      <c r="IOJ18"/>
      <c r="IOK18"/>
      <c r="IOL18"/>
      <c r="IOM18"/>
      <c r="ION18"/>
      <c r="IOO18"/>
      <c r="IOP18"/>
      <c r="IOQ18"/>
      <c r="IOR18"/>
      <c r="IOS18"/>
      <c r="IOT18"/>
      <c r="IOU18"/>
      <c r="IOV18"/>
      <c r="IOW18"/>
      <c r="IOX18"/>
      <c r="IOY18"/>
      <c r="IOZ18"/>
      <c r="IPA18"/>
      <c r="IPB18"/>
      <c r="IPC18"/>
      <c r="IPD18"/>
      <c r="IPE18"/>
      <c r="IPF18"/>
      <c r="IPG18"/>
      <c r="IPH18"/>
      <c r="IPI18"/>
      <c r="IPJ18"/>
      <c r="IPK18"/>
      <c r="IPL18"/>
      <c r="IPM18"/>
      <c r="IPN18"/>
      <c r="IPO18"/>
      <c r="IPP18"/>
      <c r="IPQ18"/>
      <c r="IPR18"/>
      <c r="IPS18"/>
      <c r="IPT18"/>
      <c r="IPU18"/>
      <c r="IPV18"/>
      <c r="IPW18"/>
      <c r="IPX18"/>
      <c r="IPY18"/>
      <c r="IPZ18"/>
      <c r="IQA18"/>
      <c r="IQB18"/>
      <c r="IQC18"/>
      <c r="IQD18"/>
      <c r="IQE18"/>
      <c r="IQF18"/>
      <c r="IQG18"/>
      <c r="IQH18"/>
      <c r="IQI18"/>
      <c r="IQJ18"/>
      <c r="IQK18"/>
      <c r="IQL18"/>
      <c r="IQM18"/>
      <c r="IQN18"/>
      <c r="IQO18"/>
      <c r="IQP18"/>
      <c r="IQQ18"/>
      <c r="IQR18"/>
      <c r="IQS18"/>
      <c r="IQT18"/>
      <c r="IQU18"/>
      <c r="IQV18"/>
      <c r="IQW18"/>
      <c r="IQX18"/>
      <c r="IQY18"/>
      <c r="IQZ18"/>
      <c r="IRA18"/>
      <c r="IRB18"/>
      <c r="IRC18"/>
      <c r="IRD18"/>
      <c r="IRE18"/>
      <c r="IRF18"/>
      <c r="IRG18"/>
      <c r="IRH18"/>
      <c r="IRI18"/>
      <c r="IRJ18"/>
      <c r="IRK18"/>
      <c r="IRL18"/>
      <c r="IRM18"/>
      <c r="IRN18"/>
      <c r="IRO18"/>
      <c r="IRP18"/>
      <c r="IRQ18"/>
      <c r="IRR18"/>
      <c r="IRS18"/>
      <c r="IRT18"/>
      <c r="IRU18"/>
      <c r="IRV18"/>
      <c r="IRW18"/>
      <c r="IRX18"/>
      <c r="IRY18"/>
      <c r="IRZ18"/>
      <c r="ISA18"/>
      <c r="ISB18"/>
      <c r="ISC18"/>
      <c r="ISD18"/>
      <c r="ISE18"/>
      <c r="ISF18"/>
      <c r="ISG18"/>
      <c r="ISH18"/>
      <c r="ISI18"/>
      <c r="ISJ18"/>
      <c r="ISK18"/>
      <c r="ISL18"/>
      <c r="ISM18"/>
      <c r="ISN18"/>
      <c r="ISO18"/>
      <c r="ISP18"/>
      <c r="ISQ18"/>
      <c r="ISR18"/>
      <c r="ISS18"/>
      <c r="IST18"/>
      <c r="ISU18"/>
      <c r="ISV18"/>
      <c r="ISW18"/>
      <c r="ISX18"/>
      <c r="ISY18"/>
      <c r="ISZ18"/>
      <c r="ITA18"/>
      <c r="ITB18"/>
      <c r="ITC18"/>
      <c r="ITD18"/>
      <c r="ITE18"/>
      <c r="ITF18"/>
      <c r="ITG18"/>
      <c r="ITH18"/>
      <c r="ITI18"/>
      <c r="ITJ18"/>
      <c r="ITK18"/>
      <c r="ITL18"/>
      <c r="ITM18"/>
      <c r="ITN18"/>
      <c r="ITO18"/>
      <c r="ITP18"/>
      <c r="ITQ18"/>
      <c r="ITR18"/>
      <c r="ITS18"/>
      <c r="ITT18"/>
      <c r="ITU18"/>
      <c r="ITV18"/>
      <c r="ITW18"/>
      <c r="ITX18"/>
      <c r="ITY18"/>
      <c r="ITZ18"/>
      <c r="IUA18"/>
      <c r="IUB18"/>
      <c r="IUC18"/>
      <c r="IUD18"/>
      <c r="IUE18"/>
      <c r="IUF18"/>
      <c r="IUG18"/>
      <c r="IUH18"/>
      <c r="IUI18"/>
      <c r="IUJ18"/>
      <c r="IUK18"/>
      <c r="IUL18"/>
      <c r="IUM18"/>
      <c r="IUN18"/>
      <c r="IUO18"/>
      <c r="IUP18"/>
      <c r="IUQ18"/>
      <c r="IUR18"/>
      <c r="IUS18"/>
      <c r="IUT18"/>
      <c r="IUU18"/>
      <c r="IUV18"/>
      <c r="IUW18"/>
      <c r="IUX18"/>
      <c r="IUY18"/>
      <c r="IUZ18"/>
      <c r="IVA18"/>
      <c r="IVB18"/>
      <c r="IVC18"/>
      <c r="IVD18"/>
      <c r="IVE18"/>
      <c r="IVF18"/>
      <c r="IVG18"/>
      <c r="IVH18"/>
      <c r="IVI18"/>
      <c r="IVJ18"/>
      <c r="IVK18"/>
      <c r="IVL18"/>
      <c r="IVM18"/>
      <c r="IVN18"/>
      <c r="IVO18"/>
      <c r="IVP18"/>
      <c r="IVQ18"/>
      <c r="IVR18"/>
      <c r="IVS18"/>
      <c r="IVT18"/>
      <c r="IVU18"/>
      <c r="IVV18"/>
      <c r="IVW18"/>
      <c r="IVX18"/>
      <c r="IVY18"/>
      <c r="IVZ18"/>
      <c r="IWA18"/>
      <c r="IWB18"/>
      <c r="IWC18"/>
      <c r="IWD18"/>
      <c r="IWE18"/>
      <c r="IWF18"/>
      <c r="IWG18"/>
      <c r="IWH18"/>
      <c r="IWI18"/>
      <c r="IWJ18"/>
      <c r="IWK18"/>
      <c r="IWL18"/>
      <c r="IWM18"/>
      <c r="IWN18"/>
      <c r="IWO18"/>
      <c r="IWP18"/>
      <c r="IWQ18"/>
      <c r="IWR18"/>
      <c r="IWS18"/>
      <c r="IWT18"/>
      <c r="IWU18"/>
      <c r="IWV18"/>
      <c r="IWW18"/>
      <c r="IWX18"/>
      <c r="IWY18"/>
      <c r="IWZ18"/>
      <c r="IXA18"/>
      <c r="IXB18"/>
      <c r="IXC18"/>
      <c r="IXD18"/>
      <c r="IXE18"/>
      <c r="IXF18"/>
      <c r="IXG18"/>
      <c r="IXH18"/>
      <c r="IXI18"/>
      <c r="IXJ18"/>
      <c r="IXK18"/>
      <c r="IXL18"/>
      <c r="IXM18"/>
      <c r="IXN18"/>
      <c r="IXO18"/>
      <c r="IXP18"/>
      <c r="IXQ18"/>
      <c r="IXR18"/>
      <c r="IXS18"/>
      <c r="IXT18"/>
      <c r="IXU18"/>
      <c r="IXV18"/>
      <c r="IXW18"/>
      <c r="IXX18"/>
      <c r="IXY18"/>
      <c r="IXZ18"/>
      <c r="IYA18"/>
      <c r="IYB18"/>
      <c r="IYC18"/>
      <c r="IYD18"/>
      <c r="IYE18"/>
      <c r="IYF18"/>
      <c r="IYG18"/>
      <c r="IYH18"/>
      <c r="IYI18"/>
      <c r="IYJ18"/>
      <c r="IYK18"/>
      <c r="IYL18"/>
      <c r="IYM18"/>
      <c r="IYN18"/>
      <c r="IYO18"/>
      <c r="IYP18"/>
      <c r="IYQ18"/>
      <c r="IYR18"/>
      <c r="IYS18"/>
      <c r="IYT18"/>
      <c r="IYU18"/>
      <c r="IYV18"/>
      <c r="IYW18"/>
      <c r="IYX18"/>
      <c r="IYY18"/>
      <c r="IYZ18"/>
      <c r="IZA18"/>
      <c r="IZB18"/>
      <c r="IZC18"/>
      <c r="IZD18"/>
      <c r="IZE18"/>
      <c r="IZF18"/>
      <c r="IZG18"/>
      <c r="IZH18"/>
      <c r="IZI18"/>
      <c r="IZJ18"/>
      <c r="IZK18"/>
      <c r="IZL18"/>
      <c r="IZM18"/>
      <c r="IZN18"/>
      <c r="IZO18"/>
      <c r="IZP18"/>
      <c r="IZQ18"/>
      <c r="IZR18"/>
      <c r="IZS18"/>
      <c r="IZT18"/>
      <c r="IZU18"/>
      <c r="IZV18"/>
      <c r="IZW18"/>
      <c r="IZX18"/>
      <c r="IZY18"/>
      <c r="IZZ18"/>
      <c r="JAA18"/>
      <c r="JAB18"/>
      <c r="JAC18"/>
      <c r="JAD18"/>
      <c r="JAE18"/>
      <c r="JAF18"/>
      <c r="JAG18"/>
      <c r="JAH18"/>
      <c r="JAI18"/>
      <c r="JAJ18"/>
      <c r="JAK18"/>
      <c r="JAL18"/>
      <c r="JAM18"/>
      <c r="JAN18"/>
      <c r="JAO18"/>
      <c r="JAP18"/>
      <c r="JAQ18"/>
      <c r="JAR18"/>
      <c r="JAS18"/>
      <c r="JAT18"/>
      <c r="JAU18"/>
      <c r="JAV18"/>
      <c r="JAW18"/>
      <c r="JAX18"/>
      <c r="JAY18"/>
      <c r="JAZ18"/>
      <c r="JBA18"/>
      <c r="JBB18"/>
      <c r="JBC18"/>
      <c r="JBD18"/>
      <c r="JBE18"/>
      <c r="JBF18"/>
      <c r="JBG18"/>
      <c r="JBH18"/>
      <c r="JBI18"/>
      <c r="JBJ18"/>
      <c r="JBK18"/>
      <c r="JBL18"/>
      <c r="JBM18"/>
      <c r="JBN18"/>
      <c r="JBO18"/>
      <c r="JBP18"/>
      <c r="JBQ18"/>
      <c r="JBR18"/>
      <c r="JBS18"/>
      <c r="JBT18"/>
      <c r="JBU18"/>
      <c r="JBV18"/>
      <c r="JBW18"/>
      <c r="JBX18"/>
      <c r="JBY18"/>
      <c r="JBZ18"/>
      <c r="JCA18"/>
      <c r="JCB18"/>
      <c r="JCC18"/>
      <c r="JCD18"/>
      <c r="JCE18"/>
      <c r="JCF18"/>
      <c r="JCG18"/>
      <c r="JCH18"/>
      <c r="JCI18"/>
      <c r="JCJ18"/>
      <c r="JCK18"/>
      <c r="JCL18"/>
      <c r="JCM18"/>
      <c r="JCN18"/>
      <c r="JCO18"/>
      <c r="JCP18"/>
      <c r="JCQ18"/>
      <c r="JCR18"/>
      <c r="JCS18"/>
      <c r="JCT18"/>
      <c r="JCU18"/>
      <c r="JCV18"/>
      <c r="JCW18"/>
      <c r="JCX18"/>
      <c r="JCY18"/>
      <c r="JCZ18"/>
      <c r="JDA18"/>
      <c r="JDB18"/>
      <c r="JDC18"/>
      <c r="JDD18"/>
      <c r="JDE18"/>
      <c r="JDF18"/>
      <c r="JDG18"/>
      <c r="JDH18"/>
      <c r="JDI18"/>
      <c r="JDJ18"/>
      <c r="JDK18"/>
      <c r="JDL18"/>
      <c r="JDM18"/>
      <c r="JDN18"/>
      <c r="JDO18"/>
      <c r="JDP18"/>
      <c r="JDQ18"/>
      <c r="JDR18"/>
      <c r="JDS18"/>
      <c r="JDT18"/>
      <c r="JDU18"/>
      <c r="JDV18"/>
      <c r="JDW18"/>
      <c r="JDX18"/>
      <c r="JDY18"/>
      <c r="JDZ18"/>
      <c r="JEA18"/>
      <c r="JEB18"/>
      <c r="JEC18"/>
      <c r="JED18"/>
      <c r="JEE18"/>
      <c r="JEF18"/>
      <c r="JEG18"/>
      <c r="JEH18"/>
      <c r="JEI18"/>
      <c r="JEJ18"/>
      <c r="JEK18"/>
      <c r="JEL18"/>
      <c r="JEM18"/>
      <c r="JEN18"/>
      <c r="JEO18"/>
      <c r="JEP18"/>
      <c r="JEQ18"/>
      <c r="JER18"/>
      <c r="JES18"/>
      <c r="JET18"/>
      <c r="JEU18"/>
      <c r="JEV18"/>
      <c r="JEW18"/>
      <c r="JEX18"/>
      <c r="JEY18"/>
      <c r="JEZ18"/>
      <c r="JFA18"/>
      <c r="JFB18"/>
      <c r="JFC18"/>
      <c r="JFD18"/>
      <c r="JFE18"/>
      <c r="JFF18"/>
      <c r="JFG18"/>
      <c r="JFH18"/>
      <c r="JFI18"/>
      <c r="JFJ18"/>
      <c r="JFK18"/>
      <c r="JFL18"/>
      <c r="JFM18"/>
      <c r="JFN18"/>
      <c r="JFO18"/>
      <c r="JFP18"/>
      <c r="JFQ18"/>
      <c r="JFR18"/>
      <c r="JFS18"/>
      <c r="JFT18"/>
      <c r="JFU18"/>
      <c r="JFV18"/>
      <c r="JFW18"/>
      <c r="JFX18"/>
      <c r="JFY18"/>
      <c r="JFZ18"/>
      <c r="JGA18"/>
      <c r="JGB18"/>
      <c r="JGC18"/>
      <c r="JGD18"/>
      <c r="JGE18"/>
      <c r="JGF18"/>
      <c r="JGG18"/>
      <c r="JGH18"/>
      <c r="JGI18"/>
      <c r="JGJ18"/>
      <c r="JGK18"/>
      <c r="JGL18"/>
      <c r="JGM18"/>
      <c r="JGN18"/>
      <c r="JGO18"/>
      <c r="JGP18"/>
      <c r="JGQ18"/>
      <c r="JGR18"/>
      <c r="JGS18"/>
      <c r="JGT18"/>
      <c r="JGU18"/>
      <c r="JGV18"/>
      <c r="JGW18"/>
      <c r="JGX18"/>
      <c r="JGY18"/>
      <c r="JGZ18"/>
      <c r="JHA18"/>
      <c r="JHB18"/>
      <c r="JHC18"/>
      <c r="JHD18"/>
      <c r="JHE18"/>
      <c r="JHF18"/>
      <c r="JHG18"/>
      <c r="JHH18"/>
      <c r="JHI18"/>
      <c r="JHJ18"/>
      <c r="JHK18"/>
      <c r="JHL18"/>
      <c r="JHM18"/>
      <c r="JHN18"/>
      <c r="JHO18"/>
      <c r="JHP18"/>
      <c r="JHQ18"/>
      <c r="JHR18"/>
      <c r="JHS18"/>
      <c r="JHT18"/>
      <c r="JHU18"/>
      <c r="JHV18"/>
      <c r="JHW18"/>
      <c r="JHX18"/>
      <c r="JHY18"/>
      <c r="JHZ18"/>
      <c r="JIA18"/>
      <c r="JIB18"/>
      <c r="JIC18"/>
      <c r="JID18"/>
      <c r="JIE18"/>
      <c r="JIF18"/>
      <c r="JIG18"/>
      <c r="JIH18"/>
      <c r="JII18"/>
      <c r="JIJ18"/>
      <c r="JIK18"/>
      <c r="JIL18"/>
      <c r="JIM18"/>
      <c r="JIN18"/>
      <c r="JIO18"/>
      <c r="JIP18"/>
      <c r="JIQ18"/>
      <c r="JIR18"/>
      <c r="JIS18"/>
      <c r="JIT18"/>
      <c r="JIU18"/>
      <c r="JIV18"/>
      <c r="JIW18"/>
      <c r="JIX18"/>
      <c r="JIY18"/>
      <c r="JIZ18"/>
      <c r="JJA18"/>
      <c r="JJB18"/>
      <c r="JJC18"/>
      <c r="JJD18"/>
      <c r="JJE18"/>
      <c r="JJF18"/>
      <c r="JJG18"/>
      <c r="JJH18"/>
      <c r="JJI18"/>
      <c r="JJJ18"/>
      <c r="JJK18"/>
      <c r="JJL18"/>
      <c r="JJM18"/>
      <c r="JJN18"/>
      <c r="JJO18"/>
      <c r="JJP18"/>
      <c r="JJQ18"/>
      <c r="JJR18"/>
      <c r="JJS18"/>
      <c r="JJT18"/>
      <c r="JJU18"/>
      <c r="JJV18"/>
      <c r="JJW18"/>
      <c r="JJX18"/>
      <c r="JJY18"/>
      <c r="JJZ18"/>
      <c r="JKA18"/>
      <c r="JKB18"/>
      <c r="JKC18"/>
      <c r="JKD18"/>
      <c r="JKE18"/>
      <c r="JKF18"/>
      <c r="JKG18"/>
      <c r="JKH18"/>
      <c r="JKI18"/>
      <c r="JKJ18"/>
      <c r="JKK18"/>
      <c r="JKL18"/>
      <c r="JKM18"/>
      <c r="JKN18"/>
      <c r="JKO18"/>
      <c r="JKP18"/>
      <c r="JKQ18"/>
      <c r="JKR18"/>
      <c r="JKS18"/>
      <c r="JKT18"/>
      <c r="JKU18"/>
      <c r="JKV18"/>
      <c r="JKW18"/>
      <c r="JKX18"/>
      <c r="JKY18"/>
      <c r="JKZ18"/>
      <c r="JLA18"/>
      <c r="JLB18"/>
      <c r="JLC18"/>
      <c r="JLD18"/>
      <c r="JLE18"/>
      <c r="JLF18"/>
      <c r="JLG18"/>
      <c r="JLH18"/>
      <c r="JLI18"/>
      <c r="JLJ18"/>
      <c r="JLK18"/>
      <c r="JLL18"/>
      <c r="JLM18"/>
      <c r="JLN18"/>
      <c r="JLO18"/>
      <c r="JLP18"/>
      <c r="JLQ18"/>
      <c r="JLR18"/>
      <c r="JLS18"/>
      <c r="JLT18"/>
      <c r="JLU18"/>
      <c r="JLV18"/>
      <c r="JLW18"/>
      <c r="JLX18"/>
      <c r="JLY18"/>
      <c r="JLZ18"/>
      <c r="JMA18"/>
      <c r="JMB18"/>
      <c r="JMC18"/>
      <c r="JMD18"/>
      <c r="JME18"/>
      <c r="JMF18"/>
      <c r="JMG18"/>
      <c r="JMH18"/>
      <c r="JMI18"/>
      <c r="JMJ18"/>
      <c r="JMK18"/>
      <c r="JML18"/>
      <c r="JMM18"/>
      <c r="JMN18"/>
      <c r="JMO18"/>
      <c r="JMP18"/>
      <c r="JMQ18"/>
      <c r="JMR18"/>
      <c r="JMS18"/>
      <c r="JMT18"/>
      <c r="JMU18"/>
      <c r="JMV18"/>
      <c r="JMW18"/>
      <c r="JMX18"/>
      <c r="JMY18"/>
      <c r="JMZ18"/>
      <c r="JNA18"/>
      <c r="JNB18"/>
      <c r="JNC18"/>
      <c r="JND18"/>
      <c r="JNE18"/>
      <c r="JNF18"/>
      <c r="JNG18"/>
      <c r="JNH18"/>
      <c r="JNI18"/>
      <c r="JNJ18"/>
      <c r="JNK18"/>
      <c r="JNL18"/>
      <c r="JNM18"/>
      <c r="JNN18"/>
      <c r="JNO18"/>
      <c r="JNP18"/>
      <c r="JNQ18"/>
      <c r="JNR18"/>
      <c r="JNS18"/>
      <c r="JNT18"/>
      <c r="JNU18"/>
      <c r="JNV18"/>
      <c r="JNW18"/>
      <c r="JNX18"/>
      <c r="JNY18"/>
      <c r="JNZ18"/>
      <c r="JOA18"/>
      <c r="JOB18"/>
      <c r="JOC18"/>
      <c r="JOD18"/>
      <c r="JOE18"/>
      <c r="JOF18"/>
      <c r="JOG18"/>
      <c r="JOH18"/>
      <c r="JOI18"/>
      <c r="JOJ18"/>
      <c r="JOK18"/>
      <c r="JOL18"/>
      <c r="JOM18"/>
      <c r="JON18"/>
      <c r="JOO18"/>
      <c r="JOP18"/>
      <c r="JOQ18"/>
      <c r="JOR18"/>
      <c r="JOS18"/>
      <c r="JOT18"/>
      <c r="JOU18"/>
      <c r="JOV18"/>
      <c r="JOW18"/>
      <c r="JOX18"/>
      <c r="JOY18"/>
      <c r="JOZ18"/>
      <c r="JPA18"/>
      <c r="JPB18"/>
      <c r="JPC18"/>
      <c r="JPD18"/>
      <c r="JPE18"/>
      <c r="JPF18"/>
      <c r="JPG18"/>
      <c r="JPH18"/>
      <c r="JPI18"/>
      <c r="JPJ18"/>
      <c r="JPK18"/>
      <c r="JPL18"/>
      <c r="JPM18"/>
      <c r="JPN18"/>
      <c r="JPO18"/>
      <c r="JPP18"/>
      <c r="JPQ18"/>
      <c r="JPR18"/>
      <c r="JPS18"/>
      <c r="JPT18"/>
      <c r="JPU18"/>
      <c r="JPV18"/>
      <c r="JPW18"/>
      <c r="JPX18"/>
      <c r="JPY18"/>
      <c r="JPZ18"/>
      <c r="JQA18"/>
      <c r="JQB18"/>
      <c r="JQC18"/>
      <c r="JQD18"/>
      <c r="JQE18"/>
      <c r="JQF18"/>
      <c r="JQG18"/>
      <c r="JQH18"/>
      <c r="JQI18"/>
      <c r="JQJ18"/>
      <c r="JQK18"/>
      <c r="JQL18"/>
      <c r="JQM18"/>
      <c r="JQN18"/>
      <c r="JQO18"/>
      <c r="JQP18"/>
      <c r="JQQ18"/>
      <c r="JQR18"/>
      <c r="JQS18"/>
      <c r="JQT18"/>
      <c r="JQU18"/>
      <c r="JQV18"/>
      <c r="JQW18"/>
      <c r="JQX18"/>
      <c r="JQY18"/>
      <c r="JQZ18"/>
      <c r="JRA18"/>
      <c r="JRB18"/>
      <c r="JRC18"/>
      <c r="JRD18"/>
      <c r="JRE18"/>
      <c r="JRF18"/>
      <c r="JRG18"/>
      <c r="JRH18"/>
      <c r="JRI18"/>
      <c r="JRJ18"/>
      <c r="JRK18"/>
      <c r="JRL18"/>
      <c r="JRM18"/>
      <c r="JRN18"/>
      <c r="JRO18"/>
      <c r="JRP18"/>
      <c r="JRQ18"/>
      <c r="JRR18"/>
      <c r="JRS18"/>
      <c r="JRT18"/>
      <c r="JRU18"/>
      <c r="JRV18"/>
      <c r="JRW18"/>
      <c r="JRX18"/>
      <c r="JRY18"/>
      <c r="JRZ18"/>
      <c r="JSA18"/>
      <c r="JSB18"/>
      <c r="JSC18"/>
      <c r="JSD18"/>
      <c r="JSE18"/>
      <c r="JSF18"/>
      <c r="JSG18"/>
      <c r="JSH18"/>
      <c r="JSI18"/>
      <c r="JSJ18"/>
      <c r="JSK18"/>
      <c r="JSL18"/>
      <c r="JSM18"/>
      <c r="JSN18"/>
      <c r="JSO18"/>
      <c r="JSP18"/>
      <c r="JSQ18"/>
      <c r="JSR18"/>
      <c r="JSS18"/>
      <c r="JST18"/>
      <c r="JSU18"/>
      <c r="JSV18"/>
      <c r="JSW18"/>
      <c r="JSX18"/>
      <c r="JSY18"/>
      <c r="JSZ18"/>
      <c r="JTA18"/>
      <c r="JTB18"/>
      <c r="JTC18"/>
      <c r="JTD18"/>
      <c r="JTE18"/>
      <c r="JTF18"/>
      <c r="JTG18"/>
      <c r="JTH18"/>
      <c r="JTI18"/>
      <c r="JTJ18"/>
      <c r="JTK18"/>
      <c r="JTL18"/>
      <c r="JTM18"/>
      <c r="JTN18"/>
      <c r="JTO18"/>
      <c r="JTP18"/>
      <c r="JTQ18"/>
      <c r="JTR18"/>
      <c r="JTS18"/>
      <c r="JTT18"/>
      <c r="JTU18"/>
      <c r="JTV18"/>
      <c r="JTW18"/>
      <c r="JTX18"/>
      <c r="JTY18"/>
      <c r="JTZ18"/>
      <c r="JUA18"/>
      <c r="JUB18"/>
      <c r="JUC18"/>
      <c r="JUD18"/>
      <c r="JUE18"/>
      <c r="JUF18"/>
      <c r="JUG18"/>
      <c r="JUH18"/>
      <c r="JUI18"/>
      <c r="JUJ18"/>
      <c r="JUK18"/>
      <c r="JUL18"/>
      <c r="JUM18"/>
      <c r="JUN18"/>
      <c r="JUO18"/>
      <c r="JUP18"/>
      <c r="JUQ18"/>
      <c r="JUR18"/>
      <c r="JUS18"/>
      <c r="JUT18"/>
      <c r="JUU18"/>
      <c r="JUV18"/>
      <c r="JUW18"/>
      <c r="JUX18"/>
      <c r="JUY18"/>
      <c r="JUZ18"/>
      <c r="JVA18"/>
      <c r="JVB18"/>
      <c r="JVC18"/>
      <c r="JVD18"/>
      <c r="JVE18"/>
      <c r="JVF18"/>
      <c r="JVG18"/>
      <c r="JVH18"/>
      <c r="JVI18"/>
      <c r="JVJ18"/>
      <c r="JVK18"/>
      <c r="JVL18"/>
      <c r="JVM18"/>
      <c r="JVN18"/>
      <c r="JVO18"/>
      <c r="JVP18"/>
      <c r="JVQ18"/>
      <c r="JVR18"/>
      <c r="JVS18"/>
      <c r="JVT18"/>
      <c r="JVU18"/>
      <c r="JVV18"/>
      <c r="JVW18"/>
      <c r="JVX18"/>
      <c r="JVY18"/>
      <c r="JVZ18"/>
      <c r="JWA18"/>
      <c r="JWB18"/>
      <c r="JWC18"/>
      <c r="JWD18"/>
      <c r="JWE18"/>
      <c r="JWF18"/>
      <c r="JWG18"/>
      <c r="JWH18"/>
      <c r="JWI18"/>
      <c r="JWJ18"/>
      <c r="JWK18"/>
      <c r="JWL18"/>
      <c r="JWM18"/>
      <c r="JWN18"/>
      <c r="JWO18"/>
      <c r="JWP18"/>
      <c r="JWQ18"/>
      <c r="JWR18"/>
      <c r="JWS18"/>
      <c r="JWT18"/>
      <c r="JWU18"/>
      <c r="JWV18"/>
      <c r="JWW18"/>
      <c r="JWX18"/>
      <c r="JWY18"/>
      <c r="JWZ18"/>
      <c r="JXA18"/>
      <c r="JXB18"/>
      <c r="JXC18"/>
      <c r="JXD18"/>
      <c r="JXE18"/>
      <c r="JXF18"/>
      <c r="JXG18"/>
      <c r="JXH18"/>
      <c r="JXI18"/>
      <c r="JXJ18"/>
      <c r="JXK18"/>
      <c r="JXL18"/>
      <c r="JXM18"/>
      <c r="JXN18"/>
      <c r="JXO18"/>
      <c r="JXP18"/>
      <c r="JXQ18"/>
      <c r="JXR18"/>
      <c r="JXS18"/>
      <c r="JXT18"/>
      <c r="JXU18"/>
      <c r="JXV18"/>
      <c r="JXW18"/>
      <c r="JXX18"/>
      <c r="JXY18"/>
      <c r="JXZ18"/>
      <c r="JYA18"/>
      <c r="JYB18"/>
      <c r="JYC18"/>
      <c r="JYD18"/>
      <c r="JYE18"/>
      <c r="JYF18"/>
      <c r="JYG18"/>
      <c r="JYH18"/>
      <c r="JYI18"/>
      <c r="JYJ18"/>
      <c r="JYK18"/>
      <c r="JYL18"/>
      <c r="JYM18"/>
      <c r="JYN18"/>
      <c r="JYO18"/>
      <c r="JYP18"/>
      <c r="JYQ18"/>
      <c r="JYR18"/>
      <c r="JYS18"/>
      <c r="JYT18"/>
      <c r="JYU18"/>
      <c r="JYV18"/>
      <c r="JYW18"/>
      <c r="JYX18"/>
      <c r="JYY18"/>
      <c r="JYZ18"/>
      <c r="JZA18"/>
      <c r="JZB18"/>
      <c r="JZC18"/>
      <c r="JZD18"/>
      <c r="JZE18"/>
      <c r="JZF18"/>
      <c r="JZG18"/>
      <c r="JZH18"/>
      <c r="JZI18"/>
      <c r="JZJ18"/>
      <c r="JZK18"/>
      <c r="JZL18"/>
      <c r="JZM18"/>
      <c r="JZN18"/>
      <c r="JZO18"/>
      <c r="JZP18"/>
      <c r="JZQ18"/>
      <c r="JZR18"/>
      <c r="JZS18"/>
      <c r="JZT18"/>
      <c r="JZU18"/>
      <c r="JZV18"/>
      <c r="JZW18"/>
      <c r="JZX18"/>
      <c r="JZY18"/>
      <c r="JZZ18"/>
      <c r="KAA18"/>
      <c r="KAB18"/>
      <c r="KAC18"/>
      <c r="KAD18"/>
      <c r="KAE18"/>
      <c r="KAF18"/>
      <c r="KAG18"/>
      <c r="KAH18"/>
      <c r="KAI18"/>
      <c r="KAJ18"/>
      <c r="KAK18"/>
      <c r="KAL18"/>
      <c r="KAM18"/>
      <c r="KAN18"/>
      <c r="KAO18"/>
      <c r="KAP18"/>
      <c r="KAQ18"/>
      <c r="KAR18"/>
      <c r="KAS18"/>
      <c r="KAT18"/>
      <c r="KAU18"/>
      <c r="KAV18"/>
      <c r="KAW18"/>
      <c r="KAX18"/>
      <c r="KAY18"/>
      <c r="KAZ18"/>
      <c r="KBA18"/>
      <c r="KBB18"/>
      <c r="KBC18"/>
      <c r="KBD18"/>
      <c r="KBE18"/>
      <c r="KBF18"/>
      <c r="KBG18"/>
      <c r="KBH18"/>
      <c r="KBI18"/>
      <c r="KBJ18"/>
      <c r="KBK18"/>
      <c r="KBL18"/>
      <c r="KBM18"/>
      <c r="KBN18"/>
      <c r="KBO18"/>
      <c r="KBP18"/>
      <c r="KBQ18"/>
      <c r="KBR18"/>
      <c r="KBS18"/>
      <c r="KBT18"/>
      <c r="KBU18"/>
      <c r="KBV18"/>
      <c r="KBW18"/>
      <c r="KBX18"/>
      <c r="KBY18"/>
      <c r="KBZ18"/>
      <c r="KCA18"/>
      <c r="KCB18"/>
      <c r="KCC18"/>
      <c r="KCD18"/>
      <c r="KCE18"/>
      <c r="KCF18"/>
      <c r="KCG18"/>
      <c r="KCH18"/>
      <c r="KCI18"/>
      <c r="KCJ18"/>
      <c r="KCK18"/>
      <c r="KCL18"/>
      <c r="KCM18"/>
      <c r="KCN18"/>
      <c r="KCO18"/>
      <c r="KCP18"/>
      <c r="KCQ18"/>
      <c r="KCR18"/>
      <c r="KCS18"/>
      <c r="KCT18"/>
      <c r="KCU18"/>
      <c r="KCV18"/>
      <c r="KCW18"/>
      <c r="KCX18"/>
      <c r="KCY18"/>
      <c r="KCZ18"/>
      <c r="KDA18"/>
      <c r="KDB18"/>
      <c r="KDC18"/>
      <c r="KDD18"/>
      <c r="KDE18"/>
      <c r="KDF18"/>
      <c r="KDG18"/>
      <c r="KDH18"/>
      <c r="KDI18"/>
      <c r="KDJ18"/>
      <c r="KDK18"/>
      <c r="KDL18"/>
      <c r="KDM18"/>
      <c r="KDN18"/>
      <c r="KDO18"/>
      <c r="KDP18"/>
      <c r="KDQ18"/>
      <c r="KDR18"/>
      <c r="KDS18"/>
      <c r="KDT18"/>
      <c r="KDU18"/>
      <c r="KDV18"/>
      <c r="KDW18"/>
      <c r="KDX18"/>
      <c r="KDY18"/>
      <c r="KDZ18"/>
      <c r="KEA18"/>
      <c r="KEB18"/>
      <c r="KEC18"/>
      <c r="KED18"/>
      <c r="KEE18"/>
      <c r="KEF18"/>
      <c r="KEG18"/>
      <c r="KEH18"/>
      <c r="KEI18"/>
      <c r="KEJ18"/>
      <c r="KEK18"/>
      <c r="KEL18"/>
      <c r="KEM18"/>
      <c r="KEN18"/>
      <c r="KEO18"/>
      <c r="KEP18"/>
      <c r="KEQ18"/>
      <c r="KER18"/>
      <c r="KES18"/>
      <c r="KET18"/>
      <c r="KEU18"/>
      <c r="KEV18"/>
      <c r="KEW18"/>
      <c r="KEX18"/>
      <c r="KEY18"/>
      <c r="KEZ18"/>
      <c r="KFA18"/>
      <c r="KFB18"/>
      <c r="KFC18"/>
      <c r="KFD18"/>
      <c r="KFE18"/>
      <c r="KFF18"/>
      <c r="KFG18"/>
      <c r="KFH18"/>
      <c r="KFI18"/>
      <c r="KFJ18"/>
      <c r="KFK18"/>
      <c r="KFL18"/>
      <c r="KFM18"/>
      <c r="KFN18"/>
      <c r="KFO18"/>
      <c r="KFP18"/>
      <c r="KFQ18"/>
      <c r="KFR18"/>
      <c r="KFS18"/>
      <c r="KFT18"/>
      <c r="KFU18"/>
      <c r="KFV18"/>
      <c r="KFW18"/>
      <c r="KFX18"/>
      <c r="KFY18"/>
      <c r="KFZ18"/>
      <c r="KGA18"/>
      <c r="KGB18"/>
      <c r="KGC18"/>
      <c r="KGD18"/>
      <c r="KGE18"/>
      <c r="KGF18"/>
      <c r="KGG18"/>
      <c r="KGH18"/>
      <c r="KGI18"/>
      <c r="KGJ18"/>
      <c r="KGK18"/>
      <c r="KGL18"/>
      <c r="KGM18"/>
      <c r="KGN18"/>
      <c r="KGO18"/>
      <c r="KGP18"/>
      <c r="KGQ18"/>
      <c r="KGR18"/>
      <c r="KGS18"/>
      <c r="KGT18"/>
      <c r="KGU18"/>
      <c r="KGV18"/>
      <c r="KGW18"/>
      <c r="KGX18"/>
      <c r="KGY18"/>
      <c r="KGZ18"/>
      <c r="KHA18"/>
      <c r="KHB18"/>
      <c r="KHC18"/>
      <c r="KHD18"/>
      <c r="KHE18"/>
      <c r="KHF18"/>
      <c r="KHG18"/>
      <c r="KHH18"/>
      <c r="KHI18"/>
      <c r="KHJ18"/>
      <c r="KHK18"/>
      <c r="KHL18"/>
      <c r="KHM18"/>
      <c r="KHN18"/>
      <c r="KHO18"/>
      <c r="KHP18"/>
      <c r="KHQ18"/>
      <c r="KHR18"/>
      <c r="KHS18"/>
      <c r="KHT18"/>
      <c r="KHU18"/>
      <c r="KHV18"/>
      <c r="KHW18"/>
      <c r="KHX18"/>
      <c r="KHY18"/>
      <c r="KHZ18"/>
      <c r="KIA18"/>
      <c r="KIB18"/>
      <c r="KIC18"/>
      <c r="KID18"/>
      <c r="KIE18"/>
      <c r="KIF18"/>
      <c r="KIG18"/>
      <c r="KIH18"/>
      <c r="KII18"/>
      <c r="KIJ18"/>
      <c r="KIK18"/>
      <c r="KIL18"/>
      <c r="KIM18"/>
      <c r="KIN18"/>
      <c r="KIO18"/>
      <c r="KIP18"/>
      <c r="KIQ18"/>
      <c r="KIR18"/>
      <c r="KIS18"/>
      <c r="KIT18"/>
      <c r="KIU18"/>
      <c r="KIV18"/>
      <c r="KIW18"/>
      <c r="KIX18"/>
      <c r="KIY18"/>
      <c r="KIZ18"/>
      <c r="KJA18"/>
      <c r="KJB18"/>
      <c r="KJC18"/>
      <c r="KJD18"/>
      <c r="KJE18"/>
      <c r="KJF18"/>
      <c r="KJG18"/>
      <c r="KJH18"/>
      <c r="KJI18"/>
      <c r="KJJ18"/>
      <c r="KJK18"/>
      <c r="KJL18"/>
      <c r="KJM18"/>
      <c r="KJN18"/>
      <c r="KJO18"/>
      <c r="KJP18"/>
      <c r="KJQ18"/>
      <c r="KJR18"/>
      <c r="KJS18"/>
      <c r="KJT18"/>
      <c r="KJU18"/>
      <c r="KJV18"/>
      <c r="KJW18"/>
      <c r="KJX18"/>
      <c r="KJY18"/>
      <c r="KJZ18"/>
      <c r="KKA18"/>
      <c r="KKB18"/>
      <c r="KKC18"/>
      <c r="KKD18"/>
      <c r="KKE18"/>
      <c r="KKF18"/>
      <c r="KKG18"/>
      <c r="KKH18"/>
      <c r="KKI18"/>
      <c r="KKJ18"/>
      <c r="KKK18"/>
      <c r="KKL18"/>
      <c r="KKM18"/>
      <c r="KKN18"/>
      <c r="KKO18"/>
      <c r="KKP18"/>
      <c r="KKQ18"/>
      <c r="KKR18"/>
      <c r="KKS18"/>
      <c r="KKT18"/>
      <c r="KKU18"/>
      <c r="KKV18"/>
      <c r="KKW18"/>
      <c r="KKX18"/>
      <c r="KKY18"/>
      <c r="KKZ18"/>
      <c r="KLA18"/>
      <c r="KLB18"/>
      <c r="KLC18"/>
      <c r="KLD18"/>
      <c r="KLE18"/>
      <c r="KLF18"/>
      <c r="KLG18"/>
      <c r="KLH18"/>
      <c r="KLI18"/>
      <c r="KLJ18"/>
      <c r="KLK18"/>
      <c r="KLL18"/>
      <c r="KLM18"/>
      <c r="KLN18"/>
      <c r="KLO18"/>
      <c r="KLP18"/>
      <c r="KLQ18"/>
      <c r="KLR18"/>
      <c r="KLS18"/>
      <c r="KLT18"/>
      <c r="KLU18"/>
      <c r="KLV18"/>
      <c r="KLW18"/>
      <c r="KLX18"/>
      <c r="KLY18"/>
      <c r="KLZ18"/>
      <c r="KMA18"/>
      <c r="KMB18"/>
      <c r="KMC18"/>
      <c r="KMD18"/>
      <c r="KME18"/>
      <c r="KMF18"/>
      <c r="KMG18"/>
      <c r="KMH18"/>
      <c r="KMI18"/>
      <c r="KMJ18"/>
      <c r="KMK18"/>
      <c r="KML18"/>
      <c r="KMM18"/>
      <c r="KMN18"/>
      <c r="KMO18"/>
      <c r="KMP18"/>
      <c r="KMQ18"/>
      <c r="KMR18"/>
      <c r="KMS18"/>
      <c r="KMT18"/>
      <c r="KMU18"/>
      <c r="KMV18"/>
      <c r="KMW18"/>
      <c r="KMX18"/>
      <c r="KMY18"/>
      <c r="KMZ18"/>
      <c r="KNA18"/>
      <c r="KNB18"/>
      <c r="KNC18"/>
      <c r="KND18"/>
      <c r="KNE18"/>
      <c r="KNF18"/>
      <c r="KNG18"/>
      <c r="KNH18"/>
      <c r="KNI18"/>
      <c r="KNJ18"/>
      <c r="KNK18"/>
      <c r="KNL18"/>
      <c r="KNM18"/>
      <c r="KNN18"/>
      <c r="KNO18"/>
      <c r="KNP18"/>
      <c r="KNQ18"/>
      <c r="KNR18"/>
      <c r="KNS18"/>
      <c r="KNT18"/>
      <c r="KNU18"/>
      <c r="KNV18"/>
      <c r="KNW18"/>
      <c r="KNX18"/>
      <c r="KNY18"/>
      <c r="KNZ18"/>
      <c r="KOA18"/>
      <c r="KOB18"/>
      <c r="KOC18"/>
      <c r="KOD18"/>
      <c r="KOE18"/>
      <c r="KOF18"/>
      <c r="KOG18"/>
      <c r="KOH18"/>
      <c r="KOI18"/>
      <c r="KOJ18"/>
      <c r="KOK18"/>
      <c r="KOL18"/>
      <c r="KOM18"/>
      <c r="KON18"/>
      <c r="KOO18"/>
      <c r="KOP18"/>
      <c r="KOQ18"/>
      <c r="KOR18"/>
      <c r="KOS18"/>
      <c r="KOT18"/>
      <c r="KOU18"/>
      <c r="KOV18"/>
      <c r="KOW18"/>
      <c r="KOX18"/>
      <c r="KOY18"/>
      <c r="KOZ18"/>
      <c r="KPA18"/>
      <c r="KPB18"/>
      <c r="KPC18"/>
      <c r="KPD18"/>
      <c r="KPE18"/>
      <c r="KPF18"/>
      <c r="KPG18"/>
      <c r="KPH18"/>
      <c r="KPI18"/>
      <c r="KPJ18"/>
      <c r="KPK18"/>
      <c r="KPL18"/>
      <c r="KPM18"/>
      <c r="KPN18"/>
      <c r="KPO18"/>
      <c r="KPP18"/>
      <c r="KPQ18"/>
      <c r="KPR18"/>
      <c r="KPS18"/>
      <c r="KPT18"/>
      <c r="KPU18"/>
      <c r="KPV18"/>
      <c r="KPW18"/>
      <c r="KPX18"/>
      <c r="KPY18"/>
      <c r="KPZ18"/>
      <c r="KQA18"/>
      <c r="KQB18"/>
      <c r="KQC18"/>
      <c r="KQD18"/>
      <c r="KQE18"/>
      <c r="KQF18"/>
      <c r="KQG18"/>
      <c r="KQH18"/>
      <c r="KQI18"/>
      <c r="KQJ18"/>
      <c r="KQK18"/>
      <c r="KQL18"/>
      <c r="KQM18"/>
      <c r="KQN18"/>
      <c r="KQO18"/>
      <c r="KQP18"/>
      <c r="KQQ18"/>
      <c r="KQR18"/>
      <c r="KQS18"/>
      <c r="KQT18"/>
      <c r="KQU18"/>
      <c r="KQV18"/>
      <c r="KQW18"/>
      <c r="KQX18"/>
      <c r="KQY18"/>
      <c r="KQZ18"/>
      <c r="KRA18"/>
      <c r="KRB18"/>
      <c r="KRC18"/>
      <c r="KRD18"/>
      <c r="KRE18"/>
      <c r="KRF18"/>
      <c r="KRG18"/>
      <c r="KRH18"/>
      <c r="KRI18"/>
      <c r="KRJ18"/>
      <c r="KRK18"/>
      <c r="KRL18"/>
      <c r="KRM18"/>
      <c r="KRN18"/>
      <c r="KRO18"/>
      <c r="KRP18"/>
      <c r="KRQ18"/>
      <c r="KRR18"/>
      <c r="KRS18"/>
      <c r="KRT18"/>
      <c r="KRU18"/>
      <c r="KRV18"/>
      <c r="KRW18"/>
      <c r="KRX18"/>
      <c r="KRY18"/>
      <c r="KRZ18"/>
      <c r="KSA18"/>
      <c r="KSB18"/>
      <c r="KSC18"/>
      <c r="KSD18"/>
      <c r="KSE18"/>
      <c r="KSF18"/>
      <c r="KSG18"/>
      <c r="KSH18"/>
      <c r="KSI18"/>
      <c r="KSJ18"/>
      <c r="KSK18"/>
      <c r="KSL18"/>
      <c r="KSM18"/>
      <c r="KSN18"/>
      <c r="KSO18"/>
      <c r="KSP18"/>
      <c r="KSQ18"/>
      <c r="KSR18"/>
      <c r="KSS18"/>
      <c r="KST18"/>
      <c r="KSU18"/>
      <c r="KSV18"/>
      <c r="KSW18"/>
      <c r="KSX18"/>
      <c r="KSY18"/>
      <c r="KSZ18"/>
      <c r="KTA18"/>
      <c r="KTB18"/>
      <c r="KTC18"/>
      <c r="KTD18"/>
      <c r="KTE18"/>
      <c r="KTF18"/>
      <c r="KTG18"/>
      <c r="KTH18"/>
      <c r="KTI18"/>
      <c r="KTJ18"/>
      <c r="KTK18"/>
      <c r="KTL18"/>
      <c r="KTM18"/>
      <c r="KTN18"/>
      <c r="KTO18"/>
      <c r="KTP18"/>
      <c r="KTQ18"/>
      <c r="KTR18"/>
      <c r="KTS18"/>
      <c r="KTT18"/>
      <c r="KTU18"/>
      <c r="KTV18"/>
      <c r="KTW18"/>
      <c r="KTX18"/>
      <c r="KTY18"/>
      <c r="KTZ18"/>
      <c r="KUA18"/>
      <c r="KUB18"/>
      <c r="KUC18"/>
      <c r="KUD18"/>
      <c r="KUE18"/>
      <c r="KUF18"/>
      <c r="KUG18"/>
      <c r="KUH18"/>
      <c r="KUI18"/>
      <c r="KUJ18"/>
      <c r="KUK18"/>
      <c r="KUL18"/>
      <c r="KUM18"/>
      <c r="KUN18"/>
      <c r="KUO18"/>
      <c r="KUP18"/>
      <c r="KUQ18"/>
      <c r="KUR18"/>
      <c r="KUS18"/>
      <c r="KUT18"/>
      <c r="KUU18"/>
      <c r="KUV18"/>
      <c r="KUW18"/>
      <c r="KUX18"/>
      <c r="KUY18"/>
      <c r="KUZ18"/>
      <c r="KVA18"/>
      <c r="KVB18"/>
      <c r="KVC18"/>
      <c r="KVD18"/>
      <c r="KVE18"/>
      <c r="KVF18"/>
      <c r="KVG18"/>
      <c r="KVH18"/>
      <c r="KVI18"/>
      <c r="KVJ18"/>
      <c r="KVK18"/>
      <c r="KVL18"/>
      <c r="KVM18"/>
      <c r="KVN18"/>
      <c r="KVO18"/>
      <c r="KVP18"/>
      <c r="KVQ18"/>
      <c r="KVR18"/>
      <c r="KVS18"/>
      <c r="KVT18"/>
      <c r="KVU18"/>
      <c r="KVV18"/>
      <c r="KVW18"/>
      <c r="KVX18"/>
      <c r="KVY18"/>
      <c r="KVZ18"/>
      <c r="KWA18"/>
      <c r="KWB18"/>
      <c r="KWC18"/>
      <c r="KWD18"/>
      <c r="KWE18"/>
      <c r="KWF18"/>
      <c r="KWG18"/>
      <c r="KWH18"/>
      <c r="KWI18"/>
      <c r="KWJ18"/>
      <c r="KWK18"/>
      <c r="KWL18"/>
      <c r="KWM18"/>
      <c r="KWN18"/>
      <c r="KWO18"/>
      <c r="KWP18"/>
      <c r="KWQ18"/>
      <c r="KWR18"/>
      <c r="KWS18"/>
      <c r="KWT18"/>
      <c r="KWU18"/>
      <c r="KWV18"/>
      <c r="KWW18"/>
      <c r="KWX18"/>
      <c r="KWY18"/>
      <c r="KWZ18"/>
      <c r="KXA18"/>
      <c r="KXB18"/>
      <c r="KXC18"/>
      <c r="KXD18"/>
      <c r="KXE18"/>
      <c r="KXF18"/>
      <c r="KXG18"/>
      <c r="KXH18"/>
      <c r="KXI18"/>
      <c r="KXJ18"/>
      <c r="KXK18"/>
      <c r="KXL18"/>
      <c r="KXM18"/>
      <c r="KXN18"/>
      <c r="KXO18"/>
      <c r="KXP18"/>
      <c r="KXQ18"/>
      <c r="KXR18"/>
      <c r="KXS18"/>
      <c r="KXT18"/>
      <c r="KXU18"/>
      <c r="KXV18"/>
      <c r="KXW18"/>
      <c r="KXX18"/>
      <c r="KXY18"/>
      <c r="KXZ18"/>
      <c r="KYA18"/>
      <c r="KYB18"/>
      <c r="KYC18"/>
      <c r="KYD18"/>
      <c r="KYE18"/>
      <c r="KYF18"/>
      <c r="KYG18"/>
      <c r="KYH18"/>
      <c r="KYI18"/>
      <c r="KYJ18"/>
      <c r="KYK18"/>
      <c r="KYL18"/>
      <c r="KYM18"/>
      <c r="KYN18"/>
      <c r="KYO18"/>
      <c r="KYP18"/>
      <c r="KYQ18"/>
      <c r="KYR18"/>
      <c r="KYS18"/>
      <c r="KYT18"/>
      <c r="KYU18"/>
      <c r="KYV18"/>
      <c r="KYW18"/>
      <c r="KYX18"/>
      <c r="KYY18"/>
      <c r="KYZ18"/>
      <c r="KZA18"/>
      <c r="KZB18"/>
      <c r="KZC18"/>
      <c r="KZD18"/>
      <c r="KZE18"/>
      <c r="KZF18"/>
      <c r="KZG18"/>
      <c r="KZH18"/>
      <c r="KZI18"/>
      <c r="KZJ18"/>
      <c r="KZK18"/>
      <c r="KZL18"/>
      <c r="KZM18"/>
      <c r="KZN18"/>
      <c r="KZO18"/>
      <c r="KZP18"/>
      <c r="KZQ18"/>
      <c r="KZR18"/>
      <c r="KZS18"/>
      <c r="KZT18"/>
      <c r="KZU18"/>
      <c r="KZV18"/>
      <c r="KZW18"/>
      <c r="KZX18"/>
      <c r="KZY18"/>
      <c r="KZZ18"/>
      <c r="LAA18"/>
      <c r="LAB18"/>
      <c r="LAC18"/>
      <c r="LAD18"/>
      <c r="LAE18"/>
      <c r="LAF18"/>
      <c r="LAG18"/>
      <c r="LAH18"/>
      <c r="LAI18"/>
      <c r="LAJ18"/>
      <c r="LAK18"/>
      <c r="LAL18"/>
      <c r="LAM18"/>
      <c r="LAN18"/>
      <c r="LAO18"/>
      <c r="LAP18"/>
      <c r="LAQ18"/>
      <c r="LAR18"/>
      <c r="LAS18"/>
      <c r="LAT18"/>
      <c r="LAU18"/>
      <c r="LAV18"/>
      <c r="LAW18"/>
      <c r="LAX18"/>
      <c r="LAY18"/>
      <c r="LAZ18"/>
      <c r="LBA18"/>
      <c r="LBB18"/>
      <c r="LBC18"/>
      <c r="LBD18"/>
      <c r="LBE18"/>
      <c r="LBF18"/>
      <c r="LBG18"/>
      <c r="LBH18"/>
      <c r="LBI18"/>
      <c r="LBJ18"/>
      <c r="LBK18"/>
      <c r="LBL18"/>
      <c r="LBM18"/>
      <c r="LBN18"/>
      <c r="LBO18"/>
      <c r="LBP18"/>
      <c r="LBQ18"/>
      <c r="LBR18"/>
      <c r="LBS18"/>
      <c r="LBT18"/>
      <c r="LBU18"/>
      <c r="LBV18"/>
      <c r="LBW18"/>
      <c r="LBX18"/>
      <c r="LBY18"/>
      <c r="LBZ18"/>
      <c r="LCA18"/>
      <c r="LCB18"/>
      <c r="LCC18"/>
      <c r="LCD18"/>
      <c r="LCE18"/>
      <c r="LCF18"/>
      <c r="LCG18"/>
      <c r="LCH18"/>
      <c r="LCI18"/>
      <c r="LCJ18"/>
      <c r="LCK18"/>
      <c r="LCL18"/>
      <c r="LCM18"/>
      <c r="LCN18"/>
      <c r="LCO18"/>
      <c r="LCP18"/>
      <c r="LCQ18"/>
      <c r="LCR18"/>
      <c r="LCS18"/>
      <c r="LCT18"/>
      <c r="LCU18"/>
      <c r="LCV18"/>
      <c r="LCW18"/>
      <c r="LCX18"/>
      <c r="LCY18"/>
      <c r="LCZ18"/>
      <c r="LDA18"/>
      <c r="LDB18"/>
      <c r="LDC18"/>
      <c r="LDD18"/>
      <c r="LDE18"/>
      <c r="LDF18"/>
      <c r="LDG18"/>
      <c r="LDH18"/>
      <c r="LDI18"/>
      <c r="LDJ18"/>
      <c r="LDK18"/>
      <c r="LDL18"/>
      <c r="LDM18"/>
      <c r="LDN18"/>
      <c r="LDO18"/>
      <c r="LDP18"/>
      <c r="LDQ18"/>
      <c r="LDR18"/>
      <c r="LDS18"/>
      <c r="LDT18"/>
      <c r="LDU18"/>
      <c r="LDV18"/>
      <c r="LDW18"/>
      <c r="LDX18"/>
      <c r="LDY18"/>
      <c r="LDZ18"/>
      <c r="LEA18"/>
      <c r="LEB18"/>
      <c r="LEC18"/>
      <c r="LED18"/>
      <c r="LEE18"/>
      <c r="LEF18"/>
      <c r="LEG18"/>
      <c r="LEH18"/>
      <c r="LEI18"/>
      <c r="LEJ18"/>
      <c r="LEK18"/>
      <c r="LEL18"/>
      <c r="LEM18"/>
      <c r="LEN18"/>
      <c r="LEO18"/>
      <c r="LEP18"/>
      <c r="LEQ18"/>
      <c r="LER18"/>
      <c r="LES18"/>
      <c r="LET18"/>
      <c r="LEU18"/>
      <c r="LEV18"/>
      <c r="LEW18"/>
      <c r="LEX18"/>
      <c r="LEY18"/>
      <c r="LEZ18"/>
      <c r="LFA18"/>
      <c r="LFB18"/>
      <c r="LFC18"/>
      <c r="LFD18"/>
      <c r="LFE18"/>
      <c r="LFF18"/>
      <c r="LFG18"/>
      <c r="LFH18"/>
      <c r="LFI18"/>
      <c r="LFJ18"/>
      <c r="LFK18"/>
      <c r="LFL18"/>
      <c r="LFM18"/>
      <c r="LFN18"/>
      <c r="LFO18"/>
      <c r="LFP18"/>
      <c r="LFQ18"/>
      <c r="LFR18"/>
      <c r="LFS18"/>
      <c r="LFT18"/>
      <c r="LFU18"/>
      <c r="LFV18"/>
      <c r="LFW18"/>
      <c r="LFX18"/>
      <c r="LFY18"/>
      <c r="LFZ18"/>
      <c r="LGA18"/>
      <c r="LGB18"/>
      <c r="LGC18"/>
      <c r="LGD18"/>
      <c r="LGE18"/>
      <c r="LGF18"/>
      <c r="LGG18"/>
      <c r="LGH18"/>
      <c r="LGI18"/>
      <c r="LGJ18"/>
      <c r="LGK18"/>
      <c r="LGL18"/>
      <c r="LGM18"/>
      <c r="LGN18"/>
      <c r="LGO18"/>
      <c r="LGP18"/>
      <c r="LGQ18"/>
      <c r="LGR18"/>
      <c r="LGS18"/>
      <c r="LGT18"/>
      <c r="LGU18"/>
      <c r="LGV18"/>
      <c r="LGW18"/>
      <c r="LGX18"/>
      <c r="LGY18"/>
      <c r="LGZ18"/>
      <c r="LHA18"/>
      <c r="LHB18"/>
      <c r="LHC18"/>
      <c r="LHD18"/>
      <c r="LHE18"/>
      <c r="LHF18"/>
      <c r="LHG18"/>
      <c r="LHH18"/>
      <c r="LHI18"/>
      <c r="LHJ18"/>
      <c r="LHK18"/>
      <c r="LHL18"/>
      <c r="LHM18"/>
      <c r="LHN18"/>
      <c r="LHO18"/>
      <c r="LHP18"/>
      <c r="LHQ18"/>
      <c r="LHR18"/>
      <c r="LHS18"/>
      <c r="LHT18"/>
      <c r="LHU18"/>
      <c r="LHV18"/>
      <c r="LHW18"/>
      <c r="LHX18"/>
      <c r="LHY18"/>
      <c r="LHZ18"/>
      <c r="LIA18"/>
      <c r="LIB18"/>
      <c r="LIC18"/>
      <c r="LID18"/>
      <c r="LIE18"/>
      <c r="LIF18"/>
      <c r="LIG18"/>
      <c r="LIH18"/>
      <c r="LII18"/>
      <c r="LIJ18"/>
      <c r="LIK18"/>
      <c r="LIL18"/>
      <c r="LIM18"/>
      <c r="LIN18"/>
      <c r="LIO18"/>
      <c r="LIP18"/>
      <c r="LIQ18"/>
      <c r="LIR18"/>
      <c r="LIS18"/>
      <c r="LIT18"/>
      <c r="LIU18"/>
      <c r="LIV18"/>
      <c r="LIW18"/>
      <c r="LIX18"/>
      <c r="LIY18"/>
      <c r="LIZ18"/>
      <c r="LJA18"/>
      <c r="LJB18"/>
      <c r="LJC18"/>
      <c r="LJD18"/>
      <c r="LJE18"/>
      <c r="LJF18"/>
      <c r="LJG18"/>
      <c r="LJH18"/>
      <c r="LJI18"/>
      <c r="LJJ18"/>
      <c r="LJK18"/>
      <c r="LJL18"/>
      <c r="LJM18"/>
      <c r="LJN18"/>
      <c r="LJO18"/>
      <c r="LJP18"/>
      <c r="LJQ18"/>
      <c r="LJR18"/>
      <c r="LJS18"/>
      <c r="LJT18"/>
      <c r="LJU18"/>
      <c r="LJV18"/>
      <c r="LJW18"/>
      <c r="LJX18"/>
      <c r="LJY18"/>
      <c r="LJZ18"/>
      <c r="LKA18"/>
      <c r="LKB18"/>
      <c r="LKC18"/>
      <c r="LKD18"/>
      <c r="LKE18"/>
      <c r="LKF18"/>
      <c r="LKG18"/>
      <c r="LKH18"/>
      <c r="LKI18"/>
      <c r="LKJ18"/>
      <c r="LKK18"/>
      <c r="LKL18"/>
      <c r="LKM18"/>
      <c r="LKN18"/>
      <c r="LKO18"/>
      <c r="LKP18"/>
      <c r="LKQ18"/>
      <c r="LKR18"/>
      <c r="LKS18"/>
      <c r="LKT18"/>
      <c r="LKU18"/>
      <c r="LKV18"/>
      <c r="LKW18"/>
      <c r="LKX18"/>
      <c r="LKY18"/>
      <c r="LKZ18"/>
      <c r="LLA18"/>
      <c r="LLB18"/>
      <c r="LLC18"/>
      <c r="LLD18"/>
      <c r="LLE18"/>
      <c r="LLF18"/>
      <c r="LLG18"/>
      <c r="LLH18"/>
      <c r="LLI18"/>
      <c r="LLJ18"/>
      <c r="LLK18"/>
      <c r="LLL18"/>
      <c r="LLM18"/>
      <c r="LLN18"/>
      <c r="LLO18"/>
      <c r="LLP18"/>
      <c r="LLQ18"/>
      <c r="LLR18"/>
      <c r="LLS18"/>
      <c r="LLT18"/>
      <c r="LLU18"/>
      <c r="LLV18"/>
      <c r="LLW18"/>
      <c r="LLX18"/>
      <c r="LLY18"/>
      <c r="LLZ18"/>
      <c r="LMA18"/>
      <c r="LMB18"/>
      <c r="LMC18"/>
      <c r="LMD18"/>
      <c r="LME18"/>
      <c r="LMF18"/>
      <c r="LMG18"/>
      <c r="LMH18"/>
      <c r="LMI18"/>
      <c r="LMJ18"/>
      <c r="LMK18"/>
      <c r="LML18"/>
      <c r="LMM18"/>
      <c r="LMN18"/>
      <c r="LMO18"/>
      <c r="LMP18"/>
      <c r="LMQ18"/>
      <c r="LMR18"/>
      <c r="LMS18"/>
      <c r="LMT18"/>
      <c r="LMU18"/>
      <c r="LMV18"/>
      <c r="LMW18"/>
      <c r="LMX18"/>
      <c r="LMY18"/>
      <c r="LMZ18"/>
      <c r="LNA18"/>
      <c r="LNB18"/>
      <c r="LNC18"/>
      <c r="LND18"/>
      <c r="LNE18"/>
      <c r="LNF18"/>
      <c r="LNG18"/>
      <c r="LNH18"/>
      <c r="LNI18"/>
      <c r="LNJ18"/>
      <c r="LNK18"/>
      <c r="LNL18"/>
      <c r="LNM18"/>
      <c r="LNN18"/>
      <c r="LNO18"/>
      <c r="LNP18"/>
      <c r="LNQ18"/>
      <c r="LNR18"/>
      <c r="LNS18"/>
      <c r="LNT18"/>
      <c r="LNU18"/>
      <c r="LNV18"/>
      <c r="LNW18"/>
      <c r="LNX18"/>
      <c r="LNY18"/>
      <c r="LNZ18"/>
      <c r="LOA18"/>
      <c r="LOB18"/>
      <c r="LOC18"/>
      <c r="LOD18"/>
      <c r="LOE18"/>
      <c r="LOF18"/>
      <c r="LOG18"/>
      <c r="LOH18"/>
      <c r="LOI18"/>
      <c r="LOJ18"/>
      <c r="LOK18"/>
      <c r="LOL18"/>
      <c r="LOM18"/>
      <c r="LON18"/>
      <c r="LOO18"/>
      <c r="LOP18"/>
      <c r="LOQ18"/>
      <c r="LOR18"/>
      <c r="LOS18"/>
      <c r="LOT18"/>
      <c r="LOU18"/>
      <c r="LOV18"/>
      <c r="LOW18"/>
      <c r="LOX18"/>
      <c r="LOY18"/>
      <c r="LOZ18"/>
      <c r="LPA18"/>
      <c r="LPB18"/>
      <c r="LPC18"/>
      <c r="LPD18"/>
      <c r="LPE18"/>
      <c r="LPF18"/>
      <c r="LPG18"/>
      <c r="LPH18"/>
      <c r="LPI18"/>
      <c r="LPJ18"/>
      <c r="LPK18"/>
      <c r="LPL18"/>
      <c r="LPM18"/>
      <c r="LPN18"/>
      <c r="LPO18"/>
      <c r="LPP18"/>
      <c r="LPQ18"/>
      <c r="LPR18"/>
      <c r="LPS18"/>
      <c r="LPT18"/>
      <c r="LPU18"/>
      <c r="LPV18"/>
      <c r="LPW18"/>
      <c r="LPX18"/>
      <c r="LPY18"/>
      <c r="LPZ18"/>
      <c r="LQA18"/>
      <c r="LQB18"/>
      <c r="LQC18"/>
      <c r="LQD18"/>
      <c r="LQE18"/>
      <c r="LQF18"/>
      <c r="LQG18"/>
      <c r="LQH18"/>
      <c r="LQI18"/>
      <c r="LQJ18"/>
      <c r="LQK18"/>
      <c r="LQL18"/>
      <c r="LQM18"/>
      <c r="LQN18"/>
      <c r="LQO18"/>
      <c r="LQP18"/>
      <c r="LQQ18"/>
      <c r="LQR18"/>
      <c r="LQS18"/>
      <c r="LQT18"/>
      <c r="LQU18"/>
      <c r="LQV18"/>
      <c r="LQW18"/>
      <c r="LQX18"/>
      <c r="LQY18"/>
      <c r="LQZ18"/>
      <c r="LRA18"/>
      <c r="LRB18"/>
      <c r="LRC18"/>
      <c r="LRD18"/>
      <c r="LRE18"/>
      <c r="LRF18"/>
      <c r="LRG18"/>
      <c r="LRH18"/>
      <c r="LRI18"/>
      <c r="LRJ18"/>
      <c r="LRK18"/>
      <c r="LRL18"/>
      <c r="LRM18"/>
      <c r="LRN18"/>
      <c r="LRO18"/>
      <c r="LRP18"/>
      <c r="LRQ18"/>
      <c r="LRR18"/>
      <c r="LRS18"/>
      <c r="LRT18"/>
      <c r="LRU18"/>
      <c r="LRV18"/>
      <c r="LRW18"/>
      <c r="LRX18"/>
      <c r="LRY18"/>
      <c r="LRZ18"/>
      <c r="LSA18"/>
      <c r="LSB18"/>
      <c r="LSC18"/>
      <c r="LSD18"/>
      <c r="LSE18"/>
      <c r="LSF18"/>
      <c r="LSG18"/>
      <c r="LSH18"/>
      <c r="LSI18"/>
      <c r="LSJ18"/>
      <c r="LSK18"/>
      <c r="LSL18"/>
      <c r="LSM18"/>
      <c r="LSN18"/>
      <c r="LSO18"/>
      <c r="LSP18"/>
      <c r="LSQ18"/>
      <c r="LSR18"/>
      <c r="LSS18"/>
      <c r="LST18"/>
      <c r="LSU18"/>
      <c r="LSV18"/>
      <c r="LSW18"/>
      <c r="LSX18"/>
      <c r="LSY18"/>
      <c r="LSZ18"/>
      <c r="LTA18"/>
      <c r="LTB18"/>
      <c r="LTC18"/>
      <c r="LTD18"/>
      <c r="LTE18"/>
      <c r="LTF18"/>
      <c r="LTG18"/>
      <c r="LTH18"/>
      <c r="LTI18"/>
      <c r="LTJ18"/>
      <c r="LTK18"/>
      <c r="LTL18"/>
      <c r="LTM18"/>
      <c r="LTN18"/>
      <c r="LTO18"/>
      <c r="LTP18"/>
      <c r="LTQ18"/>
      <c r="LTR18"/>
      <c r="LTS18"/>
      <c r="LTT18"/>
      <c r="LTU18"/>
      <c r="LTV18"/>
      <c r="LTW18"/>
      <c r="LTX18"/>
      <c r="LTY18"/>
      <c r="LTZ18"/>
      <c r="LUA18"/>
      <c r="LUB18"/>
      <c r="LUC18"/>
      <c r="LUD18"/>
      <c r="LUE18"/>
      <c r="LUF18"/>
      <c r="LUG18"/>
      <c r="LUH18"/>
      <c r="LUI18"/>
      <c r="LUJ18"/>
      <c r="LUK18"/>
      <c r="LUL18"/>
      <c r="LUM18"/>
      <c r="LUN18"/>
      <c r="LUO18"/>
      <c r="LUP18"/>
      <c r="LUQ18"/>
      <c r="LUR18"/>
      <c r="LUS18"/>
      <c r="LUT18"/>
      <c r="LUU18"/>
      <c r="LUV18"/>
      <c r="LUW18"/>
      <c r="LUX18"/>
      <c r="LUY18"/>
      <c r="LUZ18"/>
      <c r="LVA18"/>
      <c r="LVB18"/>
      <c r="LVC18"/>
      <c r="LVD18"/>
      <c r="LVE18"/>
      <c r="LVF18"/>
      <c r="LVG18"/>
      <c r="LVH18"/>
      <c r="LVI18"/>
      <c r="LVJ18"/>
      <c r="LVK18"/>
      <c r="LVL18"/>
      <c r="LVM18"/>
      <c r="LVN18"/>
      <c r="LVO18"/>
      <c r="LVP18"/>
      <c r="LVQ18"/>
      <c r="LVR18"/>
      <c r="LVS18"/>
      <c r="LVT18"/>
      <c r="LVU18"/>
      <c r="LVV18"/>
      <c r="LVW18"/>
      <c r="LVX18"/>
      <c r="LVY18"/>
      <c r="LVZ18"/>
      <c r="LWA18"/>
      <c r="LWB18"/>
      <c r="LWC18"/>
      <c r="LWD18"/>
      <c r="LWE18"/>
      <c r="LWF18"/>
      <c r="LWG18"/>
      <c r="LWH18"/>
      <c r="LWI18"/>
      <c r="LWJ18"/>
      <c r="LWK18"/>
      <c r="LWL18"/>
      <c r="LWM18"/>
      <c r="LWN18"/>
      <c r="LWO18"/>
      <c r="LWP18"/>
      <c r="LWQ18"/>
      <c r="LWR18"/>
      <c r="LWS18"/>
      <c r="LWT18"/>
      <c r="LWU18"/>
      <c r="LWV18"/>
      <c r="LWW18"/>
      <c r="LWX18"/>
      <c r="LWY18"/>
      <c r="LWZ18"/>
      <c r="LXA18"/>
      <c r="LXB18"/>
      <c r="LXC18"/>
      <c r="LXD18"/>
      <c r="LXE18"/>
      <c r="LXF18"/>
      <c r="LXG18"/>
      <c r="LXH18"/>
      <c r="LXI18"/>
      <c r="LXJ18"/>
      <c r="LXK18"/>
      <c r="LXL18"/>
      <c r="LXM18"/>
      <c r="LXN18"/>
      <c r="LXO18"/>
      <c r="LXP18"/>
      <c r="LXQ18"/>
      <c r="LXR18"/>
      <c r="LXS18"/>
      <c r="LXT18"/>
      <c r="LXU18"/>
      <c r="LXV18"/>
      <c r="LXW18"/>
      <c r="LXX18"/>
      <c r="LXY18"/>
      <c r="LXZ18"/>
      <c r="LYA18"/>
      <c r="LYB18"/>
      <c r="LYC18"/>
      <c r="LYD18"/>
      <c r="LYE18"/>
      <c r="LYF18"/>
      <c r="LYG18"/>
      <c r="LYH18"/>
      <c r="LYI18"/>
      <c r="LYJ18"/>
      <c r="LYK18"/>
      <c r="LYL18"/>
      <c r="LYM18"/>
      <c r="LYN18"/>
      <c r="LYO18"/>
      <c r="LYP18"/>
      <c r="LYQ18"/>
      <c r="LYR18"/>
      <c r="LYS18"/>
      <c r="LYT18"/>
      <c r="LYU18"/>
      <c r="LYV18"/>
      <c r="LYW18"/>
      <c r="LYX18"/>
      <c r="LYY18"/>
      <c r="LYZ18"/>
      <c r="LZA18"/>
      <c r="LZB18"/>
      <c r="LZC18"/>
      <c r="LZD18"/>
      <c r="LZE18"/>
      <c r="LZF18"/>
      <c r="LZG18"/>
      <c r="LZH18"/>
      <c r="LZI18"/>
      <c r="LZJ18"/>
      <c r="LZK18"/>
      <c r="LZL18"/>
      <c r="LZM18"/>
      <c r="LZN18"/>
      <c r="LZO18"/>
      <c r="LZP18"/>
      <c r="LZQ18"/>
      <c r="LZR18"/>
      <c r="LZS18"/>
      <c r="LZT18"/>
      <c r="LZU18"/>
      <c r="LZV18"/>
      <c r="LZW18"/>
      <c r="LZX18"/>
      <c r="LZY18"/>
      <c r="LZZ18"/>
      <c r="MAA18"/>
      <c r="MAB18"/>
      <c r="MAC18"/>
      <c r="MAD18"/>
      <c r="MAE18"/>
      <c r="MAF18"/>
      <c r="MAG18"/>
      <c r="MAH18"/>
      <c r="MAI18"/>
      <c r="MAJ18"/>
      <c r="MAK18"/>
      <c r="MAL18"/>
      <c r="MAM18"/>
      <c r="MAN18"/>
      <c r="MAO18"/>
      <c r="MAP18"/>
      <c r="MAQ18"/>
      <c r="MAR18"/>
      <c r="MAS18"/>
      <c r="MAT18"/>
      <c r="MAU18"/>
      <c r="MAV18"/>
      <c r="MAW18"/>
      <c r="MAX18"/>
      <c r="MAY18"/>
      <c r="MAZ18"/>
      <c r="MBA18"/>
      <c r="MBB18"/>
      <c r="MBC18"/>
      <c r="MBD18"/>
      <c r="MBE18"/>
      <c r="MBF18"/>
      <c r="MBG18"/>
      <c r="MBH18"/>
      <c r="MBI18"/>
      <c r="MBJ18"/>
      <c r="MBK18"/>
      <c r="MBL18"/>
      <c r="MBM18"/>
      <c r="MBN18"/>
      <c r="MBO18"/>
      <c r="MBP18"/>
      <c r="MBQ18"/>
      <c r="MBR18"/>
      <c r="MBS18"/>
      <c r="MBT18"/>
      <c r="MBU18"/>
      <c r="MBV18"/>
      <c r="MBW18"/>
      <c r="MBX18"/>
      <c r="MBY18"/>
      <c r="MBZ18"/>
      <c r="MCA18"/>
      <c r="MCB18"/>
      <c r="MCC18"/>
      <c r="MCD18"/>
      <c r="MCE18"/>
      <c r="MCF18"/>
      <c r="MCG18"/>
      <c r="MCH18"/>
      <c r="MCI18"/>
      <c r="MCJ18"/>
      <c r="MCK18"/>
      <c r="MCL18"/>
      <c r="MCM18"/>
      <c r="MCN18"/>
      <c r="MCO18"/>
      <c r="MCP18"/>
      <c r="MCQ18"/>
      <c r="MCR18"/>
      <c r="MCS18"/>
      <c r="MCT18"/>
      <c r="MCU18"/>
      <c r="MCV18"/>
      <c r="MCW18"/>
      <c r="MCX18"/>
      <c r="MCY18"/>
      <c r="MCZ18"/>
      <c r="MDA18"/>
      <c r="MDB18"/>
      <c r="MDC18"/>
      <c r="MDD18"/>
      <c r="MDE18"/>
      <c r="MDF18"/>
      <c r="MDG18"/>
      <c r="MDH18"/>
      <c r="MDI18"/>
      <c r="MDJ18"/>
      <c r="MDK18"/>
      <c r="MDL18"/>
      <c r="MDM18"/>
      <c r="MDN18"/>
      <c r="MDO18"/>
      <c r="MDP18"/>
      <c r="MDQ18"/>
      <c r="MDR18"/>
      <c r="MDS18"/>
      <c r="MDT18"/>
      <c r="MDU18"/>
      <c r="MDV18"/>
      <c r="MDW18"/>
      <c r="MDX18"/>
      <c r="MDY18"/>
      <c r="MDZ18"/>
      <c r="MEA18"/>
      <c r="MEB18"/>
      <c r="MEC18"/>
      <c r="MED18"/>
      <c r="MEE18"/>
      <c r="MEF18"/>
      <c r="MEG18"/>
      <c r="MEH18"/>
      <c r="MEI18"/>
      <c r="MEJ18"/>
      <c r="MEK18"/>
      <c r="MEL18"/>
      <c r="MEM18"/>
      <c r="MEN18"/>
      <c r="MEO18"/>
      <c r="MEP18"/>
      <c r="MEQ18"/>
      <c r="MER18"/>
      <c r="MES18"/>
      <c r="MET18"/>
      <c r="MEU18"/>
      <c r="MEV18"/>
      <c r="MEW18"/>
      <c r="MEX18"/>
      <c r="MEY18"/>
      <c r="MEZ18"/>
      <c r="MFA18"/>
      <c r="MFB18"/>
      <c r="MFC18"/>
      <c r="MFD18"/>
      <c r="MFE18"/>
      <c r="MFF18"/>
      <c r="MFG18"/>
      <c r="MFH18"/>
      <c r="MFI18"/>
      <c r="MFJ18"/>
      <c r="MFK18"/>
      <c r="MFL18"/>
      <c r="MFM18"/>
      <c r="MFN18"/>
      <c r="MFO18"/>
      <c r="MFP18"/>
      <c r="MFQ18"/>
      <c r="MFR18"/>
      <c r="MFS18"/>
      <c r="MFT18"/>
      <c r="MFU18"/>
      <c r="MFV18"/>
      <c r="MFW18"/>
      <c r="MFX18"/>
      <c r="MFY18"/>
      <c r="MFZ18"/>
      <c r="MGA18"/>
      <c r="MGB18"/>
      <c r="MGC18"/>
      <c r="MGD18"/>
      <c r="MGE18"/>
      <c r="MGF18"/>
      <c r="MGG18"/>
      <c r="MGH18"/>
      <c r="MGI18"/>
      <c r="MGJ18"/>
      <c r="MGK18"/>
      <c r="MGL18"/>
      <c r="MGM18"/>
      <c r="MGN18"/>
      <c r="MGO18"/>
      <c r="MGP18"/>
      <c r="MGQ18"/>
      <c r="MGR18"/>
      <c r="MGS18"/>
      <c r="MGT18"/>
      <c r="MGU18"/>
      <c r="MGV18"/>
      <c r="MGW18"/>
      <c r="MGX18"/>
      <c r="MGY18"/>
      <c r="MGZ18"/>
      <c r="MHA18"/>
      <c r="MHB18"/>
      <c r="MHC18"/>
      <c r="MHD18"/>
      <c r="MHE18"/>
      <c r="MHF18"/>
      <c r="MHG18"/>
      <c r="MHH18"/>
      <c r="MHI18"/>
      <c r="MHJ18"/>
      <c r="MHK18"/>
      <c r="MHL18"/>
      <c r="MHM18"/>
      <c r="MHN18"/>
      <c r="MHO18"/>
      <c r="MHP18"/>
      <c r="MHQ18"/>
      <c r="MHR18"/>
      <c r="MHS18"/>
      <c r="MHT18"/>
      <c r="MHU18"/>
      <c r="MHV18"/>
      <c r="MHW18"/>
      <c r="MHX18"/>
      <c r="MHY18"/>
      <c r="MHZ18"/>
      <c r="MIA18"/>
      <c r="MIB18"/>
      <c r="MIC18"/>
      <c r="MID18"/>
      <c r="MIE18"/>
      <c r="MIF18"/>
      <c r="MIG18"/>
      <c r="MIH18"/>
      <c r="MII18"/>
      <c r="MIJ18"/>
      <c r="MIK18"/>
      <c r="MIL18"/>
      <c r="MIM18"/>
      <c r="MIN18"/>
      <c r="MIO18"/>
      <c r="MIP18"/>
      <c r="MIQ18"/>
      <c r="MIR18"/>
      <c r="MIS18"/>
      <c r="MIT18"/>
      <c r="MIU18"/>
      <c r="MIV18"/>
      <c r="MIW18"/>
      <c r="MIX18"/>
      <c r="MIY18"/>
      <c r="MIZ18"/>
      <c r="MJA18"/>
      <c r="MJB18"/>
      <c r="MJC18"/>
      <c r="MJD18"/>
      <c r="MJE18"/>
      <c r="MJF18"/>
      <c r="MJG18"/>
      <c r="MJH18"/>
      <c r="MJI18"/>
      <c r="MJJ18"/>
      <c r="MJK18"/>
      <c r="MJL18"/>
      <c r="MJM18"/>
      <c r="MJN18"/>
      <c r="MJO18"/>
      <c r="MJP18"/>
      <c r="MJQ18"/>
      <c r="MJR18"/>
      <c r="MJS18"/>
      <c r="MJT18"/>
      <c r="MJU18"/>
      <c r="MJV18"/>
      <c r="MJW18"/>
      <c r="MJX18"/>
      <c r="MJY18"/>
      <c r="MJZ18"/>
      <c r="MKA18"/>
      <c r="MKB18"/>
      <c r="MKC18"/>
      <c r="MKD18"/>
      <c r="MKE18"/>
      <c r="MKF18"/>
      <c r="MKG18"/>
      <c r="MKH18"/>
      <c r="MKI18"/>
      <c r="MKJ18"/>
      <c r="MKK18"/>
      <c r="MKL18"/>
      <c r="MKM18"/>
      <c r="MKN18"/>
      <c r="MKO18"/>
      <c r="MKP18"/>
      <c r="MKQ18"/>
      <c r="MKR18"/>
      <c r="MKS18"/>
      <c r="MKT18"/>
      <c r="MKU18"/>
      <c r="MKV18"/>
      <c r="MKW18"/>
      <c r="MKX18"/>
      <c r="MKY18"/>
      <c r="MKZ18"/>
      <c r="MLA18"/>
      <c r="MLB18"/>
      <c r="MLC18"/>
      <c r="MLD18"/>
      <c r="MLE18"/>
      <c r="MLF18"/>
      <c r="MLG18"/>
      <c r="MLH18"/>
      <c r="MLI18"/>
      <c r="MLJ18"/>
      <c r="MLK18"/>
      <c r="MLL18"/>
      <c r="MLM18"/>
      <c r="MLN18"/>
      <c r="MLO18"/>
      <c r="MLP18"/>
      <c r="MLQ18"/>
      <c r="MLR18"/>
      <c r="MLS18"/>
      <c r="MLT18"/>
      <c r="MLU18"/>
      <c r="MLV18"/>
      <c r="MLW18"/>
      <c r="MLX18"/>
      <c r="MLY18"/>
      <c r="MLZ18"/>
      <c r="MMA18"/>
      <c r="MMB18"/>
      <c r="MMC18"/>
      <c r="MMD18"/>
      <c r="MME18"/>
      <c r="MMF18"/>
      <c r="MMG18"/>
      <c r="MMH18"/>
      <c r="MMI18"/>
      <c r="MMJ18"/>
      <c r="MMK18"/>
      <c r="MML18"/>
      <c r="MMM18"/>
      <c r="MMN18"/>
      <c r="MMO18"/>
      <c r="MMP18"/>
      <c r="MMQ18"/>
      <c r="MMR18"/>
      <c r="MMS18"/>
      <c r="MMT18"/>
      <c r="MMU18"/>
      <c r="MMV18"/>
      <c r="MMW18"/>
      <c r="MMX18"/>
      <c r="MMY18"/>
      <c r="MMZ18"/>
      <c r="MNA18"/>
      <c r="MNB18"/>
      <c r="MNC18"/>
      <c r="MND18"/>
      <c r="MNE18"/>
      <c r="MNF18"/>
      <c r="MNG18"/>
      <c r="MNH18"/>
      <c r="MNI18"/>
      <c r="MNJ18"/>
      <c r="MNK18"/>
      <c r="MNL18"/>
      <c r="MNM18"/>
      <c r="MNN18"/>
      <c r="MNO18"/>
      <c r="MNP18"/>
      <c r="MNQ18"/>
      <c r="MNR18"/>
      <c r="MNS18"/>
      <c r="MNT18"/>
      <c r="MNU18"/>
      <c r="MNV18"/>
      <c r="MNW18"/>
      <c r="MNX18"/>
      <c r="MNY18"/>
      <c r="MNZ18"/>
      <c r="MOA18"/>
      <c r="MOB18"/>
      <c r="MOC18"/>
      <c r="MOD18"/>
      <c r="MOE18"/>
      <c r="MOF18"/>
      <c r="MOG18"/>
      <c r="MOH18"/>
      <c r="MOI18"/>
      <c r="MOJ18"/>
      <c r="MOK18"/>
      <c r="MOL18"/>
      <c r="MOM18"/>
      <c r="MON18"/>
      <c r="MOO18"/>
      <c r="MOP18"/>
      <c r="MOQ18"/>
      <c r="MOR18"/>
      <c r="MOS18"/>
      <c r="MOT18"/>
      <c r="MOU18"/>
      <c r="MOV18"/>
      <c r="MOW18"/>
      <c r="MOX18"/>
      <c r="MOY18"/>
      <c r="MOZ18"/>
      <c r="MPA18"/>
      <c r="MPB18"/>
      <c r="MPC18"/>
      <c r="MPD18"/>
      <c r="MPE18"/>
      <c r="MPF18"/>
      <c r="MPG18"/>
      <c r="MPH18"/>
      <c r="MPI18"/>
      <c r="MPJ18"/>
      <c r="MPK18"/>
      <c r="MPL18"/>
      <c r="MPM18"/>
      <c r="MPN18"/>
      <c r="MPO18"/>
      <c r="MPP18"/>
      <c r="MPQ18"/>
      <c r="MPR18"/>
      <c r="MPS18"/>
      <c r="MPT18"/>
      <c r="MPU18"/>
      <c r="MPV18"/>
      <c r="MPW18"/>
      <c r="MPX18"/>
      <c r="MPY18"/>
      <c r="MPZ18"/>
      <c r="MQA18"/>
      <c r="MQB18"/>
      <c r="MQC18"/>
      <c r="MQD18"/>
      <c r="MQE18"/>
      <c r="MQF18"/>
      <c r="MQG18"/>
      <c r="MQH18"/>
      <c r="MQI18"/>
      <c r="MQJ18"/>
      <c r="MQK18"/>
      <c r="MQL18"/>
      <c r="MQM18"/>
      <c r="MQN18"/>
      <c r="MQO18"/>
      <c r="MQP18"/>
      <c r="MQQ18"/>
      <c r="MQR18"/>
      <c r="MQS18"/>
      <c r="MQT18"/>
      <c r="MQU18"/>
      <c r="MQV18"/>
      <c r="MQW18"/>
      <c r="MQX18"/>
      <c r="MQY18"/>
      <c r="MQZ18"/>
      <c r="MRA18"/>
      <c r="MRB18"/>
      <c r="MRC18"/>
      <c r="MRD18"/>
      <c r="MRE18"/>
      <c r="MRF18"/>
      <c r="MRG18"/>
      <c r="MRH18"/>
      <c r="MRI18"/>
      <c r="MRJ18"/>
      <c r="MRK18"/>
      <c r="MRL18"/>
      <c r="MRM18"/>
      <c r="MRN18"/>
      <c r="MRO18"/>
      <c r="MRP18"/>
      <c r="MRQ18"/>
      <c r="MRR18"/>
      <c r="MRS18"/>
      <c r="MRT18"/>
      <c r="MRU18"/>
      <c r="MRV18"/>
      <c r="MRW18"/>
      <c r="MRX18"/>
      <c r="MRY18"/>
      <c r="MRZ18"/>
      <c r="MSA18"/>
      <c r="MSB18"/>
      <c r="MSC18"/>
      <c r="MSD18"/>
      <c r="MSE18"/>
      <c r="MSF18"/>
      <c r="MSG18"/>
      <c r="MSH18"/>
      <c r="MSI18"/>
      <c r="MSJ18"/>
      <c r="MSK18"/>
      <c r="MSL18"/>
      <c r="MSM18"/>
      <c r="MSN18"/>
      <c r="MSO18"/>
      <c r="MSP18"/>
      <c r="MSQ18"/>
      <c r="MSR18"/>
      <c r="MSS18"/>
      <c r="MST18"/>
      <c r="MSU18"/>
      <c r="MSV18"/>
      <c r="MSW18"/>
      <c r="MSX18"/>
      <c r="MSY18"/>
      <c r="MSZ18"/>
      <c r="MTA18"/>
      <c r="MTB18"/>
      <c r="MTC18"/>
      <c r="MTD18"/>
      <c r="MTE18"/>
      <c r="MTF18"/>
      <c r="MTG18"/>
      <c r="MTH18"/>
      <c r="MTI18"/>
      <c r="MTJ18"/>
      <c r="MTK18"/>
      <c r="MTL18"/>
      <c r="MTM18"/>
      <c r="MTN18"/>
      <c r="MTO18"/>
      <c r="MTP18"/>
      <c r="MTQ18"/>
      <c r="MTR18"/>
      <c r="MTS18"/>
      <c r="MTT18"/>
      <c r="MTU18"/>
      <c r="MTV18"/>
      <c r="MTW18"/>
      <c r="MTX18"/>
      <c r="MTY18"/>
      <c r="MTZ18"/>
      <c r="MUA18"/>
      <c r="MUB18"/>
      <c r="MUC18"/>
      <c r="MUD18"/>
      <c r="MUE18"/>
      <c r="MUF18"/>
      <c r="MUG18"/>
      <c r="MUH18"/>
      <c r="MUI18"/>
      <c r="MUJ18"/>
      <c r="MUK18"/>
      <c r="MUL18"/>
      <c r="MUM18"/>
      <c r="MUN18"/>
      <c r="MUO18"/>
      <c r="MUP18"/>
      <c r="MUQ18"/>
      <c r="MUR18"/>
      <c r="MUS18"/>
      <c r="MUT18"/>
      <c r="MUU18"/>
      <c r="MUV18"/>
      <c r="MUW18"/>
      <c r="MUX18"/>
      <c r="MUY18"/>
      <c r="MUZ18"/>
      <c r="MVA18"/>
      <c r="MVB18"/>
      <c r="MVC18"/>
      <c r="MVD18"/>
      <c r="MVE18"/>
      <c r="MVF18"/>
      <c r="MVG18"/>
      <c r="MVH18"/>
      <c r="MVI18"/>
      <c r="MVJ18"/>
      <c r="MVK18"/>
      <c r="MVL18"/>
      <c r="MVM18"/>
      <c r="MVN18"/>
      <c r="MVO18"/>
      <c r="MVP18"/>
      <c r="MVQ18"/>
      <c r="MVR18"/>
      <c r="MVS18"/>
      <c r="MVT18"/>
      <c r="MVU18"/>
      <c r="MVV18"/>
      <c r="MVW18"/>
      <c r="MVX18"/>
      <c r="MVY18"/>
      <c r="MVZ18"/>
      <c r="MWA18"/>
      <c r="MWB18"/>
      <c r="MWC18"/>
      <c r="MWD18"/>
      <c r="MWE18"/>
      <c r="MWF18"/>
      <c r="MWG18"/>
      <c r="MWH18"/>
      <c r="MWI18"/>
      <c r="MWJ18"/>
      <c r="MWK18"/>
      <c r="MWL18"/>
      <c r="MWM18"/>
      <c r="MWN18"/>
      <c r="MWO18"/>
      <c r="MWP18"/>
      <c r="MWQ18"/>
      <c r="MWR18"/>
      <c r="MWS18"/>
      <c r="MWT18"/>
      <c r="MWU18"/>
      <c r="MWV18"/>
      <c r="MWW18"/>
      <c r="MWX18"/>
      <c r="MWY18"/>
      <c r="MWZ18"/>
      <c r="MXA18"/>
      <c r="MXB18"/>
      <c r="MXC18"/>
      <c r="MXD18"/>
      <c r="MXE18"/>
      <c r="MXF18"/>
      <c r="MXG18"/>
      <c r="MXH18"/>
      <c r="MXI18"/>
      <c r="MXJ18"/>
      <c r="MXK18"/>
      <c r="MXL18"/>
      <c r="MXM18"/>
      <c r="MXN18"/>
      <c r="MXO18"/>
      <c r="MXP18"/>
      <c r="MXQ18"/>
      <c r="MXR18"/>
      <c r="MXS18"/>
      <c r="MXT18"/>
      <c r="MXU18"/>
      <c r="MXV18"/>
      <c r="MXW18"/>
      <c r="MXX18"/>
      <c r="MXY18"/>
      <c r="MXZ18"/>
      <c r="MYA18"/>
      <c r="MYB18"/>
      <c r="MYC18"/>
      <c r="MYD18"/>
      <c r="MYE18"/>
      <c r="MYF18"/>
      <c r="MYG18"/>
      <c r="MYH18"/>
      <c r="MYI18"/>
      <c r="MYJ18"/>
      <c r="MYK18"/>
      <c r="MYL18"/>
      <c r="MYM18"/>
      <c r="MYN18"/>
      <c r="MYO18"/>
      <c r="MYP18"/>
      <c r="MYQ18"/>
      <c r="MYR18"/>
      <c r="MYS18"/>
      <c r="MYT18"/>
      <c r="MYU18"/>
      <c r="MYV18"/>
      <c r="MYW18"/>
      <c r="MYX18"/>
      <c r="MYY18"/>
      <c r="MYZ18"/>
      <c r="MZA18"/>
      <c r="MZB18"/>
      <c r="MZC18"/>
      <c r="MZD18"/>
      <c r="MZE18"/>
      <c r="MZF18"/>
      <c r="MZG18"/>
      <c r="MZH18"/>
      <c r="MZI18"/>
      <c r="MZJ18"/>
      <c r="MZK18"/>
      <c r="MZL18"/>
      <c r="MZM18"/>
      <c r="MZN18"/>
      <c r="MZO18"/>
      <c r="MZP18"/>
      <c r="MZQ18"/>
      <c r="MZR18"/>
      <c r="MZS18"/>
      <c r="MZT18"/>
      <c r="MZU18"/>
      <c r="MZV18"/>
      <c r="MZW18"/>
      <c r="MZX18"/>
      <c r="MZY18"/>
      <c r="MZZ18"/>
      <c r="NAA18"/>
      <c r="NAB18"/>
      <c r="NAC18"/>
      <c r="NAD18"/>
      <c r="NAE18"/>
      <c r="NAF18"/>
      <c r="NAG18"/>
      <c r="NAH18"/>
      <c r="NAI18"/>
      <c r="NAJ18"/>
      <c r="NAK18"/>
      <c r="NAL18"/>
      <c r="NAM18"/>
      <c r="NAN18"/>
      <c r="NAO18"/>
      <c r="NAP18"/>
      <c r="NAQ18"/>
      <c r="NAR18"/>
      <c r="NAS18"/>
      <c r="NAT18"/>
      <c r="NAU18"/>
      <c r="NAV18"/>
      <c r="NAW18"/>
      <c r="NAX18"/>
      <c r="NAY18"/>
      <c r="NAZ18"/>
      <c r="NBA18"/>
      <c r="NBB18"/>
      <c r="NBC18"/>
      <c r="NBD18"/>
      <c r="NBE18"/>
      <c r="NBF18"/>
      <c r="NBG18"/>
      <c r="NBH18"/>
      <c r="NBI18"/>
      <c r="NBJ18"/>
      <c r="NBK18"/>
      <c r="NBL18"/>
      <c r="NBM18"/>
      <c r="NBN18"/>
      <c r="NBO18"/>
      <c r="NBP18"/>
      <c r="NBQ18"/>
      <c r="NBR18"/>
      <c r="NBS18"/>
      <c r="NBT18"/>
      <c r="NBU18"/>
      <c r="NBV18"/>
      <c r="NBW18"/>
      <c r="NBX18"/>
      <c r="NBY18"/>
      <c r="NBZ18"/>
      <c r="NCA18"/>
      <c r="NCB18"/>
      <c r="NCC18"/>
      <c r="NCD18"/>
      <c r="NCE18"/>
      <c r="NCF18"/>
      <c r="NCG18"/>
      <c r="NCH18"/>
      <c r="NCI18"/>
      <c r="NCJ18"/>
      <c r="NCK18"/>
      <c r="NCL18"/>
      <c r="NCM18"/>
      <c r="NCN18"/>
      <c r="NCO18"/>
      <c r="NCP18"/>
      <c r="NCQ18"/>
      <c r="NCR18"/>
      <c r="NCS18"/>
      <c r="NCT18"/>
      <c r="NCU18"/>
      <c r="NCV18"/>
      <c r="NCW18"/>
      <c r="NCX18"/>
      <c r="NCY18"/>
      <c r="NCZ18"/>
      <c r="NDA18"/>
      <c r="NDB18"/>
      <c r="NDC18"/>
      <c r="NDD18"/>
      <c r="NDE18"/>
      <c r="NDF18"/>
      <c r="NDG18"/>
      <c r="NDH18"/>
      <c r="NDI18"/>
      <c r="NDJ18"/>
      <c r="NDK18"/>
      <c r="NDL18"/>
      <c r="NDM18"/>
      <c r="NDN18"/>
      <c r="NDO18"/>
      <c r="NDP18"/>
      <c r="NDQ18"/>
      <c r="NDR18"/>
      <c r="NDS18"/>
      <c r="NDT18"/>
      <c r="NDU18"/>
      <c r="NDV18"/>
      <c r="NDW18"/>
      <c r="NDX18"/>
      <c r="NDY18"/>
      <c r="NDZ18"/>
      <c r="NEA18"/>
      <c r="NEB18"/>
      <c r="NEC18"/>
      <c r="NED18"/>
      <c r="NEE18"/>
      <c r="NEF18"/>
      <c r="NEG18"/>
      <c r="NEH18"/>
      <c r="NEI18"/>
      <c r="NEJ18"/>
      <c r="NEK18"/>
      <c r="NEL18"/>
      <c r="NEM18"/>
      <c r="NEN18"/>
      <c r="NEO18"/>
      <c r="NEP18"/>
      <c r="NEQ18"/>
      <c r="NER18"/>
      <c r="NES18"/>
      <c r="NET18"/>
      <c r="NEU18"/>
      <c r="NEV18"/>
      <c r="NEW18"/>
      <c r="NEX18"/>
      <c r="NEY18"/>
      <c r="NEZ18"/>
      <c r="NFA18"/>
      <c r="NFB18"/>
      <c r="NFC18"/>
      <c r="NFD18"/>
      <c r="NFE18"/>
      <c r="NFF18"/>
      <c r="NFG18"/>
      <c r="NFH18"/>
      <c r="NFI18"/>
      <c r="NFJ18"/>
      <c r="NFK18"/>
      <c r="NFL18"/>
      <c r="NFM18"/>
      <c r="NFN18"/>
      <c r="NFO18"/>
      <c r="NFP18"/>
      <c r="NFQ18"/>
      <c r="NFR18"/>
      <c r="NFS18"/>
      <c r="NFT18"/>
      <c r="NFU18"/>
      <c r="NFV18"/>
      <c r="NFW18"/>
      <c r="NFX18"/>
      <c r="NFY18"/>
      <c r="NFZ18"/>
      <c r="NGA18"/>
      <c r="NGB18"/>
      <c r="NGC18"/>
      <c r="NGD18"/>
      <c r="NGE18"/>
      <c r="NGF18"/>
      <c r="NGG18"/>
      <c r="NGH18"/>
      <c r="NGI18"/>
      <c r="NGJ18"/>
      <c r="NGK18"/>
      <c r="NGL18"/>
      <c r="NGM18"/>
      <c r="NGN18"/>
      <c r="NGO18"/>
      <c r="NGP18"/>
      <c r="NGQ18"/>
      <c r="NGR18"/>
      <c r="NGS18"/>
      <c r="NGT18"/>
      <c r="NGU18"/>
      <c r="NGV18"/>
      <c r="NGW18"/>
      <c r="NGX18"/>
      <c r="NGY18"/>
      <c r="NGZ18"/>
      <c r="NHA18"/>
      <c r="NHB18"/>
      <c r="NHC18"/>
      <c r="NHD18"/>
      <c r="NHE18"/>
      <c r="NHF18"/>
      <c r="NHG18"/>
      <c r="NHH18"/>
      <c r="NHI18"/>
      <c r="NHJ18"/>
      <c r="NHK18"/>
      <c r="NHL18"/>
      <c r="NHM18"/>
      <c r="NHN18"/>
      <c r="NHO18"/>
      <c r="NHP18"/>
      <c r="NHQ18"/>
      <c r="NHR18"/>
      <c r="NHS18"/>
      <c r="NHT18"/>
      <c r="NHU18"/>
      <c r="NHV18"/>
      <c r="NHW18"/>
      <c r="NHX18"/>
      <c r="NHY18"/>
      <c r="NHZ18"/>
      <c r="NIA18"/>
      <c r="NIB18"/>
      <c r="NIC18"/>
      <c r="NID18"/>
      <c r="NIE18"/>
      <c r="NIF18"/>
      <c r="NIG18"/>
      <c r="NIH18"/>
      <c r="NII18"/>
      <c r="NIJ18"/>
      <c r="NIK18"/>
      <c r="NIL18"/>
      <c r="NIM18"/>
      <c r="NIN18"/>
      <c r="NIO18"/>
      <c r="NIP18"/>
      <c r="NIQ18"/>
      <c r="NIR18"/>
      <c r="NIS18"/>
      <c r="NIT18"/>
      <c r="NIU18"/>
      <c r="NIV18"/>
      <c r="NIW18"/>
      <c r="NIX18"/>
      <c r="NIY18"/>
      <c r="NIZ18"/>
      <c r="NJA18"/>
      <c r="NJB18"/>
      <c r="NJC18"/>
      <c r="NJD18"/>
      <c r="NJE18"/>
      <c r="NJF18"/>
      <c r="NJG18"/>
      <c r="NJH18"/>
      <c r="NJI18"/>
      <c r="NJJ18"/>
      <c r="NJK18"/>
      <c r="NJL18"/>
      <c r="NJM18"/>
      <c r="NJN18"/>
      <c r="NJO18"/>
      <c r="NJP18"/>
      <c r="NJQ18"/>
      <c r="NJR18"/>
      <c r="NJS18"/>
      <c r="NJT18"/>
      <c r="NJU18"/>
      <c r="NJV18"/>
      <c r="NJW18"/>
      <c r="NJX18"/>
      <c r="NJY18"/>
      <c r="NJZ18"/>
      <c r="NKA18"/>
      <c r="NKB18"/>
      <c r="NKC18"/>
      <c r="NKD18"/>
      <c r="NKE18"/>
      <c r="NKF18"/>
      <c r="NKG18"/>
      <c r="NKH18"/>
      <c r="NKI18"/>
      <c r="NKJ18"/>
      <c r="NKK18"/>
      <c r="NKL18"/>
      <c r="NKM18"/>
      <c r="NKN18"/>
      <c r="NKO18"/>
      <c r="NKP18"/>
      <c r="NKQ18"/>
      <c r="NKR18"/>
      <c r="NKS18"/>
      <c r="NKT18"/>
      <c r="NKU18"/>
      <c r="NKV18"/>
      <c r="NKW18"/>
      <c r="NKX18"/>
      <c r="NKY18"/>
      <c r="NKZ18"/>
      <c r="NLA18"/>
      <c r="NLB18"/>
      <c r="NLC18"/>
      <c r="NLD18"/>
      <c r="NLE18"/>
      <c r="NLF18"/>
      <c r="NLG18"/>
      <c r="NLH18"/>
      <c r="NLI18"/>
      <c r="NLJ18"/>
      <c r="NLK18"/>
      <c r="NLL18"/>
      <c r="NLM18"/>
      <c r="NLN18"/>
      <c r="NLO18"/>
      <c r="NLP18"/>
      <c r="NLQ18"/>
      <c r="NLR18"/>
      <c r="NLS18"/>
      <c r="NLT18"/>
      <c r="NLU18"/>
      <c r="NLV18"/>
      <c r="NLW18"/>
      <c r="NLX18"/>
      <c r="NLY18"/>
      <c r="NLZ18"/>
      <c r="NMA18"/>
      <c r="NMB18"/>
      <c r="NMC18"/>
      <c r="NMD18"/>
      <c r="NME18"/>
      <c r="NMF18"/>
      <c r="NMG18"/>
      <c r="NMH18"/>
      <c r="NMI18"/>
      <c r="NMJ18"/>
      <c r="NMK18"/>
      <c r="NML18"/>
      <c r="NMM18"/>
      <c r="NMN18"/>
      <c r="NMO18"/>
      <c r="NMP18"/>
      <c r="NMQ18"/>
      <c r="NMR18"/>
      <c r="NMS18"/>
      <c r="NMT18"/>
      <c r="NMU18"/>
      <c r="NMV18"/>
      <c r="NMW18"/>
      <c r="NMX18"/>
      <c r="NMY18"/>
      <c r="NMZ18"/>
      <c r="NNA18"/>
      <c r="NNB18"/>
      <c r="NNC18"/>
      <c r="NND18"/>
      <c r="NNE18"/>
      <c r="NNF18"/>
      <c r="NNG18"/>
      <c r="NNH18"/>
      <c r="NNI18"/>
      <c r="NNJ18"/>
      <c r="NNK18"/>
      <c r="NNL18"/>
      <c r="NNM18"/>
      <c r="NNN18"/>
      <c r="NNO18"/>
      <c r="NNP18"/>
      <c r="NNQ18"/>
      <c r="NNR18"/>
      <c r="NNS18"/>
      <c r="NNT18"/>
      <c r="NNU18"/>
      <c r="NNV18"/>
      <c r="NNW18"/>
      <c r="NNX18"/>
      <c r="NNY18"/>
      <c r="NNZ18"/>
      <c r="NOA18"/>
      <c r="NOB18"/>
      <c r="NOC18"/>
      <c r="NOD18"/>
      <c r="NOE18"/>
      <c r="NOF18"/>
      <c r="NOG18"/>
      <c r="NOH18"/>
      <c r="NOI18"/>
      <c r="NOJ18"/>
      <c r="NOK18"/>
      <c r="NOL18"/>
      <c r="NOM18"/>
      <c r="NON18"/>
      <c r="NOO18"/>
      <c r="NOP18"/>
      <c r="NOQ18"/>
      <c r="NOR18"/>
      <c r="NOS18"/>
      <c r="NOT18"/>
      <c r="NOU18"/>
      <c r="NOV18"/>
      <c r="NOW18"/>
      <c r="NOX18"/>
      <c r="NOY18"/>
      <c r="NOZ18"/>
      <c r="NPA18"/>
      <c r="NPB18"/>
      <c r="NPC18"/>
      <c r="NPD18"/>
      <c r="NPE18"/>
      <c r="NPF18"/>
      <c r="NPG18"/>
      <c r="NPH18"/>
      <c r="NPI18"/>
      <c r="NPJ18"/>
      <c r="NPK18"/>
      <c r="NPL18"/>
      <c r="NPM18"/>
      <c r="NPN18"/>
      <c r="NPO18"/>
      <c r="NPP18"/>
      <c r="NPQ18"/>
      <c r="NPR18"/>
      <c r="NPS18"/>
      <c r="NPT18"/>
      <c r="NPU18"/>
      <c r="NPV18"/>
      <c r="NPW18"/>
      <c r="NPX18"/>
      <c r="NPY18"/>
      <c r="NPZ18"/>
      <c r="NQA18"/>
      <c r="NQB18"/>
      <c r="NQC18"/>
      <c r="NQD18"/>
      <c r="NQE18"/>
      <c r="NQF18"/>
      <c r="NQG18"/>
      <c r="NQH18"/>
      <c r="NQI18"/>
      <c r="NQJ18"/>
      <c r="NQK18"/>
      <c r="NQL18"/>
      <c r="NQM18"/>
      <c r="NQN18"/>
      <c r="NQO18"/>
      <c r="NQP18"/>
      <c r="NQQ18"/>
      <c r="NQR18"/>
      <c r="NQS18"/>
      <c r="NQT18"/>
      <c r="NQU18"/>
      <c r="NQV18"/>
      <c r="NQW18"/>
      <c r="NQX18"/>
      <c r="NQY18"/>
      <c r="NQZ18"/>
      <c r="NRA18"/>
      <c r="NRB18"/>
      <c r="NRC18"/>
      <c r="NRD18"/>
      <c r="NRE18"/>
      <c r="NRF18"/>
      <c r="NRG18"/>
      <c r="NRH18"/>
      <c r="NRI18"/>
    </row>
    <row r="19" spans="1:9941" s="26" customFormat="1" ht="12.2" customHeight="1" x14ac:dyDescent="0.2">
      <c r="A19" s="1189" t="s">
        <v>153</v>
      </c>
      <c r="B19" s="824" t="s">
        <v>621</v>
      </c>
      <c r="C19" s="1472">
        <f>'1. mell.bevétel_össz'!C18-'26._önként_össz_bev'!C20-'26._államig_össz_bev'!C19</f>
        <v>1301228875</v>
      </c>
      <c r="D19" s="1470">
        <f>'1. mell.bevétel_össz'!D18-'26._önként_össz_bev'!D20-'26._államig_össz_bev'!D19</f>
        <v>1506861414</v>
      </c>
      <c r="E19" s="1473">
        <f>'1. mell.bevétel_össz'!E18-'26._önként_össz_bev'!E20-'26._államig_össz_bev'!E19</f>
        <v>1563907396</v>
      </c>
      <c r="F19" s="1473">
        <f>'1. mell.bevétel_össz'!F18-'26._önként_össz_bev'!F20-'26._államig_össz_bev'!F19</f>
        <v>1597094858</v>
      </c>
      <c r="G19" s="1473">
        <f>'1. mell.bevétel_össz'!G18-'26._önként_össz_bev'!G20-'26._államig_össz_bev'!G19</f>
        <v>1599183646</v>
      </c>
      <c r="H19" s="1474">
        <f t="shared" si="2"/>
        <v>2088788</v>
      </c>
      <c r="I19" s="991">
        <f>'1. mell.bevétel_össz'!I18-'26._önként_össz_bev'!I20-'26._államig_össz_bev'!I19</f>
        <v>0</v>
      </c>
      <c r="J19" s="654">
        <f>'1. mell.bevétel_össz'!J18-'26._önként_össz_bev'!J20-'26._államig_össz_bev'!J19</f>
        <v>0</v>
      </c>
      <c r="K19" s="654">
        <f>'1. mell.bevétel_össz'!K18-'26._önként_össz_bev'!K20-'26._államig_össz_bev'!K19</f>
        <v>0</v>
      </c>
      <c r="L19" s="654" t="e">
        <f t="shared" ref="L19" si="3">SUM(L20:L23)</f>
        <v>#DIV/0!</v>
      </c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  <c r="ADN19"/>
      <c r="ADO19"/>
      <c r="ADP19"/>
      <c r="ADQ19"/>
      <c r="ADR19"/>
      <c r="ADS19"/>
      <c r="ADT19"/>
      <c r="ADU19"/>
      <c r="ADV19"/>
      <c r="ADW19"/>
      <c r="ADX19"/>
      <c r="ADY19"/>
      <c r="ADZ19"/>
      <c r="AEA19"/>
      <c r="AEB19"/>
      <c r="AEC19"/>
      <c r="AED19"/>
      <c r="AEE19"/>
      <c r="AEF19"/>
      <c r="AEG19"/>
      <c r="AEH19"/>
      <c r="AEI19"/>
      <c r="AEJ19"/>
      <c r="AEK19"/>
      <c r="AEL19"/>
      <c r="AEM19"/>
      <c r="AEN19"/>
      <c r="AEO19"/>
      <c r="AEP19"/>
      <c r="AEQ19"/>
      <c r="AER19"/>
      <c r="AES19"/>
      <c r="AET19"/>
      <c r="AEU19"/>
      <c r="AEV19"/>
      <c r="AEW19"/>
      <c r="AEX19"/>
      <c r="AEY19"/>
      <c r="AEZ19"/>
      <c r="AFA19"/>
      <c r="AFB19"/>
      <c r="AFC19"/>
      <c r="AFD19"/>
      <c r="AFE19"/>
      <c r="AFF19"/>
      <c r="AFG19"/>
      <c r="AFH19"/>
      <c r="AFI19"/>
      <c r="AFJ19"/>
      <c r="AFK19"/>
      <c r="AFL19"/>
      <c r="AFM19"/>
      <c r="AFN19"/>
      <c r="AFO19"/>
      <c r="AFP19"/>
      <c r="AFQ19"/>
      <c r="AFR19"/>
      <c r="AFS19"/>
      <c r="AFT19"/>
      <c r="AFU19"/>
      <c r="AFV19"/>
      <c r="AFW19"/>
      <c r="AFX19"/>
      <c r="AFY19"/>
      <c r="AFZ19"/>
      <c r="AGA19"/>
      <c r="AGB19"/>
      <c r="AGC19"/>
      <c r="AGD19"/>
      <c r="AGE19"/>
      <c r="AGF19"/>
      <c r="AGG19"/>
      <c r="AGH19"/>
      <c r="AGI19"/>
      <c r="AGJ19"/>
      <c r="AGK19"/>
      <c r="AGL19"/>
      <c r="AGM19"/>
      <c r="AGN19"/>
      <c r="AGO19"/>
      <c r="AGP19"/>
      <c r="AGQ19"/>
      <c r="AGR19"/>
      <c r="AGS19"/>
      <c r="AGT19"/>
      <c r="AGU19"/>
      <c r="AGV19"/>
      <c r="AGW19"/>
      <c r="AGX19"/>
      <c r="AGY19"/>
      <c r="AGZ19"/>
      <c r="AHA19"/>
      <c r="AHB19"/>
      <c r="AHC19"/>
      <c r="AHD19"/>
      <c r="AHE19"/>
      <c r="AHF19"/>
      <c r="AHG19"/>
      <c r="AHH19"/>
      <c r="AHI19"/>
      <c r="AHJ19"/>
      <c r="AHK19"/>
      <c r="AHL19"/>
      <c r="AHM19"/>
      <c r="AHN19"/>
      <c r="AHO19"/>
      <c r="AHP19"/>
      <c r="AHQ19"/>
      <c r="AHR19"/>
      <c r="AHS19"/>
      <c r="AHT19"/>
      <c r="AHU19"/>
      <c r="AHV19"/>
      <c r="AHW19"/>
      <c r="AHX19"/>
      <c r="AHY19"/>
      <c r="AHZ19"/>
      <c r="AIA19"/>
      <c r="AIB19"/>
      <c r="AIC19"/>
      <c r="AID19"/>
      <c r="AIE19"/>
      <c r="AIF19"/>
      <c r="AIG19"/>
      <c r="AIH19"/>
      <c r="AII19"/>
      <c r="AIJ19"/>
      <c r="AIK19"/>
      <c r="AIL19"/>
      <c r="AIM19"/>
      <c r="AIN19"/>
      <c r="AIO19"/>
      <c r="AIP19"/>
      <c r="AIQ19"/>
      <c r="AIR19"/>
      <c r="AIS19"/>
      <c r="AIT19"/>
      <c r="AIU19"/>
      <c r="AIV19"/>
      <c r="AIW19"/>
      <c r="AIX19"/>
      <c r="AIY19"/>
      <c r="AIZ19"/>
      <c r="AJA19"/>
      <c r="AJB19"/>
      <c r="AJC19"/>
      <c r="AJD19"/>
      <c r="AJE19"/>
      <c r="AJF19"/>
      <c r="AJG19"/>
      <c r="AJH19"/>
      <c r="AJI19"/>
      <c r="AJJ19"/>
      <c r="AJK19"/>
      <c r="AJL19"/>
      <c r="AJM19"/>
      <c r="AJN19"/>
      <c r="AJO19"/>
      <c r="AJP19"/>
      <c r="AJQ19"/>
      <c r="AJR19"/>
      <c r="AJS19"/>
      <c r="AJT19"/>
      <c r="AJU19"/>
      <c r="AJV19"/>
      <c r="AJW19"/>
      <c r="AJX19"/>
      <c r="AJY19"/>
      <c r="AJZ19"/>
      <c r="AKA19"/>
      <c r="AKB19"/>
      <c r="AKC19"/>
      <c r="AKD19"/>
      <c r="AKE19"/>
      <c r="AKF19"/>
      <c r="AKG19"/>
      <c r="AKH19"/>
      <c r="AKI19"/>
      <c r="AKJ19"/>
      <c r="AKK19"/>
      <c r="AKL19"/>
      <c r="AKM19"/>
      <c r="AKN19"/>
      <c r="AKO19"/>
      <c r="AKP19"/>
      <c r="AKQ19"/>
      <c r="AKR19"/>
      <c r="AKS19"/>
      <c r="AKT19"/>
      <c r="AKU19"/>
      <c r="AKV19"/>
      <c r="AKW19"/>
      <c r="AKX19"/>
      <c r="AKY19"/>
      <c r="AKZ19"/>
      <c r="ALA19"/>
      <c r="ALB19"/>
      <c r="ALC19"/>
      <c r="ALD19"/>
      <c r="ALE19"/>
      <c r="ALF19"/>
      <c r="ALG19"/>
      <c r="ALH19"/>
      <c r="ALI19"/>
      <c r="ALJ19"/>
      <c r="ALK19"/>
      <c r="ALL19"/>
      <c r="ALM19"/>
      <c r="ALN19"/>
      <c r="ALO19"/>
      <c r="ALP19"/>
      <c r="ALQ19"/>
      <c r="ALR19"/>
      <c r="ALS19"/>
      <c r="ALT19"/>
      <c r="ALU19"/>
      <c r="ALV19"/>
      <c r="ALW19"/>
      <c r="ALX19"/>
      <c r="ALY19"/>
      <c r="ALZ19"/>
      <c r="AMA19"/>
      <c r="AMB19"/>
      <c r="AMC19"/>
      <c r="AMD19"/>
      <c r="AME19"/>
      <c r="AMF19"/>
      <c r="AMG19"/>
      <c r="AMH19"/>
      <c r="AMI19"/>
      <c r="AMJ19"/>
      <c r="AMK19"/>
      <c r="AML19"/>
      <c r="AMM19"/>
      <c r="AMN19"/>
      <c r="AMO19"/>
      <c r="AMP19"/>
      <c r="AMQ19"/>
      <c r="AMR19"/>
      <c r="AMS19"/>
      <c r="AMT19"/>
      <c r="AMU19"/>
      <c r="AMV19"/>
      <c r="AMW19"/>
      <c r="AMX19"/>
      <c r="AMY19"/>
      <c r="AMZ19"/>
      <c r="ANA19"/>
      <c r="ANB19"/>
      <c r="ANC19"/>
      <c r="AND19"/>
      <c r="ANE19"/>
      <c r="ANF19"/>
      <c r="ANG19"/>
      <c r="ANH19"/>
      <c r="ANI19"/>
      <c r="ANJ19"/>
      <c r="ANK19"/>
      <c r="ANL19"/>
      <c r="ANM19"/>
      <c r="ANN19"/>
      <c r="ANO19"/>
      <c r="ANP19"/>
      <c r="ANQ19"/>
      <c r="ANR19"/>
      <c r="ANS19"/>
      <c r="ANT19"/>
      <c r="ANU19"/>
      <c r="ANV19"/>
      <c r="ANW19"/>
      <c r="ANX19"/>
      <c r="ANY19"/>
      <c r="ANZ19"/>
      <c r="AOA19"/>
      <c r="AOB19"/>
      <c r="AOC19"/>
      <c r="AOD19"/>
      <c r="AOE19"/>
      <c r="AOF19"/>
      <c r="AOG19"/>
      <c r="AOH19"/>
      <c r="AOI19"/>
      <c r="AOJ19"/>
      <c r="AOK19"/>
      <c r="AOL19"/>
      <c r="AOM19"/>
      <c r="AON19"/>
      <c r="AOO19"/>
      <c r="AOP19"/>
      <c r="AOQ19"/>
      <c r="AOR19"/>
      <c r="AOS19"/>
      <c r="AOT19"/>
      <c r="AOU19"/>
      <c r="AOV19"/>
      <c r="AOW19"/>
      <c r="AOX19"/>
      <c r="AOY19"/>
      <c r="AOZ19"/>
      <c r="APA19"/>
      <c r="APB19"/>
      <c r="APC19"/>
      <c r="APD19"/>
      <c r="APE19"/>
      <c r="APF19"/>
      <c r="APG19"/>
      <c r="APH19"/>
      <c r="API19"/>
      <c r="APJ19"/>
      <c r="APK19"/>
      <c r="APL19"/>
      <c r="APM19"/>
      <c r="APN19"/>
      <c r="APO19"/>
      <c r="APP19"/>
      <c r="APQ19"/>
      <c r="APR19"/>
      <c r="APS19"/>
      <c r="APT19"/>
      <c r="APU19"/>
      <c r="APV19"/>
      <c r="APW19"/>
      <c r="APX19"/>
      <c r="APY19"/>
      <c r="APZ19"/>
      <c r="AQA19"/>
      <c r="AQB19"/>
      <c r="AQC19"/>
      <c r="AQD19"/>
      <c r="AQE19"/>
      <c r="AQF19"/>
      <c r="AQG19"/>
      <c r="AQH19"/>
      <c r="AQI19"/>
      <c r="AQJ19"/>
      <c r="AQK19"/>
      <c r="AQL19"/>
      <c r="AQM19"/>
      <c r="AQN19"/>
      <c r="AQO19"/>
      <c r="AQP19"/>
      <c r="AQQ19"/>
      <c r="AQR19"/>
      <c r="AQS19"/>
      <c r="AQT19"/>
      <c r="AQU19"/>
      <c r="AQV19"/>
      <c r="AQW19"/>
      <c r="AQX19"/>
      <c r="AQY19"/>
      <c r="AQZ19"/>
      <c r="ARA19"/>
      <c r="ARB19"/>
      <c r="ARC19"/>
      <c r="ARD19"/>
      <c r="ARE19"/>
      <c r="ARF19"/>
      <c r="ARG19"/>
      <c r="ARH19"/>
      <c r="ARI19"/>
      <c r="ARJ19"/>
      <c r="ARK19"/>
      <c r="ARL19"/>
      <c r="ARM19"/>
      <c r="ARN19"/>
      <c r="ARO19"/>
      <c r="ARP19"/>
      <c r="ARQ19"/>
      <c r="ARR19"/>
      <c r="ARS19"/>
      <c r="ART19"/>
      <c r="ARU19"/>
      <c r="ARV19"/>
      <c r="ARW19"/>
      <c r="ARX19"/>
      <c r="ARY19"/>
      <c r="ARZ19"/>
      <c r="ASA19"/>
      <c r="ASB19"/>
      <c r="ASC19"/>
      <c r="ASD19"/>
      <c r="ASE19"/>
      <c r="ASF19"/>
      <c r="ASG19"/>
      <c r="ASH19"/>
      <c r="ASI19"/>
      <c r="ASJ19"/>
      <c r="ASK19"/>
      <c r="ASL19"/>
      <c r="ASM19"/>
      <c r="ASN19"/>
      <c r="ASO19"/>
      <c r="ASP19"/>
      <c r="ASQ19"/>
      <c r="ASR19"/>
      <c r="ASS19"/>
      <c r="AST19"/>
      <c r="ASU19"/>
      <c r="ASV19"/>
      <c r="ASW19"/>
      <c r="ASX19"/>
      <c r="ASY19"/>
      <c r="ASZ19"/>
      <c r="ATA19"/>
      <c r="ATB19"/>
      <c r="ATC19"/>
      <c r="ATD19"/>
      <c r="ATE19"/>
      <c r="ATF19"/>
      <c r="ATG19"/>
      <c r="ATH19"/>
      <c r="ATI19"/>
      <c r="ATJ19"/>
      <c r="ATK19"/>
      <c r="ATL19"/>
      <c r="ATM19"/>
      <c r="ATN19"/>
      <c r="ATO19"/>
      <c r="ATP19"/>
      <c r="ATQ19"/>
      <c r="ATR19"/>
      <c r="ATS19"/>
      <c r="ATT19"/>
      <c r="ATU19"/>
      <c r="ATV19"/>
      <c r="ATW19"/>
      <c r="ATX19"/>
      <c r="ATY19"/>
      <c r="ATZ19"/>
      <c r="AUA19"/>
      <c r="AUB19"/>
      <c r="AUC19"/>
      <c r="AUD19"/>
      <c r="AUE19"/>
      <c r="AUF19"/>
      <c r="AUG19"/>
      <c r="AUH19"/>
      <c r="AUI19"/>
      <c r="AUJ19"/>
      <c r="AUK19"/>
      <c r="AUL19"/>
      <c r="AUM19"/>
      <c r="AUN19"/>
      <c r="AUO19"/>
      <c r="AUP19"/>
      <c r="AUQ19"/>
      <c r="AUR19"/>
      <c r="AUS19"/>
      <c r="AUT19"/>
      <c r="AUU19"/>
      <c r="AUV19"/>
      <c r="AUW19"/>
      <c r="AUX19"/>
      <c r="AUY19"/>
      <c r="AUZ19"/>
      <c r="AVA19"/>
      <c r="AVB19"/>
      <c r="AVC19"/>
      <c r="AVD19"/>
      <c r="AVE19"/>
      <c r="AVF19"/>
      <c r="AVG19"/>
      <c r="AVH19"/>
      <c r="AVI19"/>
      <c r="AVJ19"/>
      <c r="AVK19"/>
      <c r="AVL19"/>
      <c r="AVM19"/>
      <c r="AVN19"/>
      <c r="AVO19"/>
      <c r="AVP19"/>
      <c r="AVQ19"/>
      <c r="AVR19"/>
      <c r="AVS19"/>
      <c r="AVT19"/>
      <c r="AVU19"/>
      <c r="AVV19"/>
      <c r="AVW19"/>
      <c r="AVX19"/>
      <c r="AVY19"/>
      <c r="AVZ19"/>
      <c r="AWA19"/>
      <c r="AWB19"/>
      <c r="AWC19"/>
      <c r="AWD19"/>
      <c r="AWE19"/>
      <c r="AWF19"/>
      <c r="AWG19"/>
      <c r="AWH19"/>
      <c r="AWI19"/>
      <c r="AWJ19"/>
      <c r="AWK19"/>
      <c r="AWL19"/>
      <c r="AWM19"/>
      <c r="AWN19"/>
      <c r="AWO19"/>
      <c r="AWP19"/>
      <c r="AWQ19"/>
      <c r="AWR19"/>
      <c r="AWS19"/>
      <c r="AWT19"/>
      <c r="AWU19"/>
      <c r="AWV19"/>
      <c r="AWW19"/>
      <c r="AWX19"/>
      <c r="AWY19"/>
      <c r="AWZ19"/>
      <c r="AXA19"/>
      <c r="AXB19"/>
      <c r="AXC19"/>
      <c r="AXD19"/>
      <c r="AXE19"/>
      <c r="AXF19"/>
      <c r="AXG19"/>
      <c r="AXH19"/>
      <c r="AXI19"/>
      <c r="AXJ19"/>
      <c r="AXK19"/>
      <c r="AXL19"/>
      <c r="AXM19"/>
      <c r="AXN19"/>
      <c r="AXO19"/>
      <c r="AXP19"/>
      <c r="AXQ19"/>
      <c r="AXR19"/>
      <c r="AXS19"/>
      <c r="AXT19"/>
      <c r="AXU19"/>
      <c r="AXV19"/>
      <c r="AXW19"/>
      <c r="AXX19"/>
      <c r="AXY19"/>
      <c r="AXZ19"/>
      <c r="AYA19"/>
      <c r="AYB19"/>
      <c r="AYC19"/>
      <c r="AYD19"/>
      <c r="AYE19"/>
      <c r="AYF19"/>
      <c r="AYG19"/>
      <c r="AYH19"/>
      <c r="AYI19"/>
      <c r="AYJ19"/>
      <c r="AYK19"/>
      <c r="AYL19"/>
      <c r="AYM19"/>
      <c r="AYN19"/>
      <c r="AYO19"/>
      <c r="AYP19"/>
      <c r="AYQ19"/>
      <c r="AYR19"/>
      <c r="AYS19"/>
      <c r="AYT19"/>
      <c r="AYU19"/>
      <c r="AYV19"/>
      <c r="AYW19"/>
      <c r="AYX19"/>
      <c r="AYY19"/>
      <c r="AYZ19"/>
      <c r="AZA19"/>
      <c r="AZB19"/>
      <c r="AZC19"/>
      <c r="AZD19"/>
      <c r="AZE19"/>
      <c r="AZF19"/>
      <c r="AZG19"/>
      <c r="AZH19"/>
      <c r="AZI19"/>
      <c r="AZJ19"/>
      <c r="AZK19"/>
      <c r="AZL19"/>
      <c r="AZM19"/>
      <c r="AZN19"/>
      <c r="AZO19"/>
      <c r="AZP19"/>
      <c r="AZQ19"/>
      <c r="AZR19"/>
      <c r="AZS19"/>
      <c r="AZT19"/>
      <c r="AZU19"/>
      <c r="AZV19"/>
      <c r="AZW19"/>
      <c r="AZX19"/>
      <c r="AZY19"/>
      <c r="AZZ19"/>
      <c r="BAA19"/>
      <c r="BAB19"/>
      <c r="BAC19"/>
      <c r="BAD19"/>
      <c r="BAE19"/>
      <c r="BAF19"/>
      <c r="BAG19"/>
      <c r="BAH19"/>
      <c r="BAI19"/>
      <c r="BAJ19"/>
      <c r="BAK19"/>
      <c r="BAL19"/>
      <c r="BAM19"/>
      <c r="BAN19"/>
      <c r="BAO19"/>
      <c r="BAP19"/>
      <c r="BAQ19"/>
      <c r="BAR19"/>
      <c r="BAS19"/>
      <c r="BAT19"/>
      <c r="BAU19"/>
      <c r="BAV19"/>
      <c r="BAW19"/>
      <c r="BAX19"/>
      <c r="BAY19"/>
      <c r="BAZ19"/>
      <c r="BBA19"/>
      <c r="BBB19"/>
      <c r="BBC19"/>
      <c r="BBD19"/>
      <c r="BBE19"/>
      <c r="BBF19"/>
      <c r="BBG19"/>
      <c r="BBH19"/>
      <c r="BBI19"/>
      <c r="BBJ19"/>
      <c r="BBK19"/>
      <c r="BBL19"/>
      <c r="BBM19"/>
      <c r="BBN19"/>
      <c r="BBO19"/>
      <c r="BBP19"/>
      <c r="BBQ19"/>
      <c r="BBR19"/>
      <c r="BBS19"/>
      <c r="BBT19"/>
      <c r="BBU19"/>
      <c r="BBV19"/>
      <c r="BBW19"/>
      <c r="BBX19"/>
      <c r="BBY19"/>
      <c r="BBZ19"/>
      <c r="BCA19"/>
      <c r="BCB19"/>
      <c r="BCC19"/>
      <c r="BCD19"/>
      <c r="BCE19"/>
      <c r="BCF19"/>
      <c r="BCG19"/>
      <c r="BCH19"/>
      <c r="BCI19"/>
      <c r="BCJ19"/>
      <c r="BCK19"/>
      <c r="BCL19"/>
      <c r="BCM19"/>
      <c r="BCN19"/>
      <c r="BCO19"/>
      <c r="BCP19"/>
      <c r="BCQ19"/>
      <c r="BCR19"/>
      <c r="BCS19"/>
      <c r="BCT19"/>
      <c r="BCU19"/>
      <c r="BCV19"/>
      <c r="BCW19"/>
      <c r="BCX19"/>
      <c r="BCY19"/>
      <c r="BCZ19"/>
      <c r="BDA19"/>
      <c r="BDB19"/>
      <c r="BDC19"/>
      <c r="BDD19"/>
      <c r="BDE19"/>
      <c r="BDF19"/>
      <c r="BDG19"/>
      <c r="BDH19"/>
      <c r="BDI19"/>
      <c r="BDJ19"/>
      <c r="BDK19"/>
      <c r="BDL19"/>
      <c r="BDM19"/>
      <c r="BDN19"/>
      <c r="BDO19"/>
      <c r="BDP19"/>
      <c r="BDQ19"/>
      <c r="BDR19"/>
      <c r="BDS19"/>
      <c r="BDT19"/>
      <c r="BDU19"/>
      <c r="BDV19"/>
      <c r="BDW19"/>
      <c r="BDX19"/>
      <c r="BDY19"/>
      <c r="BDZ19"/>
      <c r="BEA19"/>
      <c r="BEB19"/>
      <c r="BEC19"/>
      <c r="BED19"/>
      <c r="BEE19"/>
      <c r="BEF19"/>
      <c r="BEG19"/>
      <c r="BEH19"/>
      <c r="BEI19"/>
      <c r="BEJ19"/>
      <c r="BEK19"/>
      <c r="BEL19"/>
      <c r="BEM19"/>
      <c r="BEN19"/>
      <c r="BEO19"/>
      <c r="BEP19"/>
      <c r="BEQ19"/>
      <c r="BER19"/>
      <c r="BES19"/>
      <c r="BET19"/>
      <c r="BEU19"/>
      <c r="BEV19"/>
      <c r="BEW19"/>
      <c r="BEX19"/>
      <c r="BEY19"/>
      <c r="BEZ19"/>
      <c r="BFA19"/>
      <c r="BFB19"/>
      <c r="BFC19"/>
      <c r="BFD19"/>
      <c r="BFE19"/>
      <c r="BFF19"/>
      <c r="BFG19"/>
      <c r="BFH19"/>
      <c r="BFI19"/>
      <c r="BFJ19"/>
      <c r="BFK19"/>
      <c r="BFL19"/>
      <c r="BFM19"/>
      <c r="BFN19"/>
      <c r="BFO19"/>
      <c r="BFP19"/>
      <c r="BFQ19"/>
      <c r="BFR19"/>
      <c r="BFS19"/>
      <c r="BFT19"/>
      <c r="BFU19"/>
      <c r="BFV19"/>
      <c r="BFW19"/>
      <c r="BFX19"/>
      <c r="BFY19"/>
      <c r="BFZ19"/>
      <c r="BGA19"/>
      <c r="BGB19"/>
      <c r="BGC19"/>
      <c r="BGD19"/>
      <c r="BGE19"/>
      <c r="BGF19"/>
      <c r="BGG19"/>
      <c r="BGH19"/>
      <c r="BGI19"/>
      <c r="BGJ19"/>
      <c r="BGK19"/>
      <c r="BGL19"/>
      <c r="BGM19"/>
      <c r="BGN19"/>
      <c r="BGO19"/>
      <c r="BGP19"/>
      <c r="BGQ19"/>
      <c r="BGR19"/>
      <c r="BGS19"/>
      <c r="BGT19"/>
      <c r="BGU19"/>
      <c r="BGV19"/>
      <c r="BGW19"/>
      <c r="BGX19"/>
      <c r="BGY19"/>
      <c r="BGZ19"/>
      <c r="BHA19"/>
      <c r="BHB19"/>
      <c r="BHC19"/>
      <c r="BHD19"/>
      <c r="BHE19"/>
      <c r="BHF19"/>
      <c r="BHG19"/>
      <c r="BHH19"/>
      <c r="BHI19"/>
      <c r="BHJ19"/>
      <c r="BHK19"/>
      <c r="BHL19"/>
      <c r="BHM19"/>
      <c r="BHN19"/>
      <c r="BHO19"/>
      <c r="BHP19"/>
      <c r="BHQ19"/>
      <c r="BHR19"/>
      <c r="BHS19"/>
      <c r="BHT19"/>
      <c r="BHU19"/>
      <c r="BHV19"/>
      <c r="BHW19"/>
      <c r="BHX19"/>
      <c r="BHY19"/>
      <c r="BHZ19"/>
      <c r="BIA19"/>
      <c r="BIB19"/>
      <c r="BIC19"/>
      <c r="BID19"/>
      <c r="BIE19"/>
      <c r="BIF19"/>
      <c r="BIG19"/>
      <c r="BIH19"/>
      <c r="BII19"/>
      <c r="BIJ19"/>
      <c r="BIK19"/>
      <c r="BIL19"/>
      <c r="BIM19"/>
      <c r="BIN19"/>
      <c r="BIO19"/>
      <c r="BIP19"/>
      <c r="BIQ19"/>
      <c r="BIR19"/>
      <c r="BIS19"/>
      <c r="BIT19"/>
      <c r="BIU19"/>
      <c r="BIV19"/>
      <c r="BIW19"/>
      <c r="BIX19"/>
      <c r="BIY19"/>
      <c r="BIZ19"/>
      <c r="BJA19"/>
      <c r="BJB19"/>
      <c r="BJC19"/>
      <c r="BJD19"/>
      <c r="BJE19"/>
      <c r="BJF19"/>
      <c r="BJG19"/>
      <c r="BJH19"/>
      <c r="BJI19"/>
      <c r="BJJ19"/>
      <c r="BJK19"/>
      <c r="BJL19"/>
      <c r="BJM19"/>
      <c r="BJN19"/>
      <c r="BJO19"/>
      <c r="BJP19"/>
      <c r="BJQ19"/>
      <c r="BJR19"/>
      <c r="BJS19"/>
      <c r="BJT19"/>
      <c r="BJU19"/>
      <c r="BJV19"/>
      <c r="BJW19"/>
      <c r="BJX19"/>
      <c r="BJY19"/>
      <c r="BJZ19"/>
      <c r="BKA19"/>
      <c r="BKB19"/>
      <c r="BKC19"/>
      <c r="BKD19"/>
      <c r="BKE19"/>
      <c r="BKF19"/>
      <c r="BKG19"/>
      <c r="BKH19"/>
      <c r="BKI19"/>
      <c r="BKJ19"/>
      <c r="BKK19"/>
      <c r="BKL19"/>
      <c r="BKM19"/>
      <c r="BKN19"/>
      <c r="BKO19"/>
      <c r="BKP19"/>
      <c r="BKQ19"/>
      <c r="BKR19"/>
      <c r="BKS19"/>
      <c r="BKT19"/>
      <c r="BKU19"/>
      <c r="BKV19"/>
      <c r="BKW19"/>
      <c r="BKX19"/>
      <c r="BKY19"/>
      <c r="BKZ19"/>
      <c r="BLA19"/>
      <c r="BLB19"/>
      <c r="BLC19"/>
      <c r="BLD19"/>
      <c r="BLE19"/>
      <c r="BLF19"/>
      <c r="BLG19"/>
      <c r="BLH19"/>
      <c r="BLI19"/>
      <c r="BLJ19"/>
      <c r="BLK19"/>
      <c r="BLL19"/>
      <c r="BLM19"/>
      <c r="BLN19"/>
      <c r="BLO19"/>
      <c r="BLP19"/>
      <c r="BLQ19"/>
      <c r="BLR19"/>
      <c r="BLS19"/>
      <c r="BLT19"/>
      <c r="BLU19"/>
      <c r="BLV19"/>
      <c r="BLW19"/>
      <c r="BLX19"/>
      <c r="BLY19"/>
      <c r="BLZ19"/>
      <c r="BMA19"/>
      <c r="BMB19"/>
      <c r="BMC19"/>
      <c r="BMD19"/>
      <c r="BME19"/>
      <c r="BMF19"/>
      <c r="BMG19"/>
      <c r="BMH19"/>
      <c r="BMI19"/>
      <c r="BMJ19"/>
      <c r="BMK19"/>
      <c r="BML19"/>
      <c r="BMM19"/>
      <c r="BMN19"/>
      <c r="BMO19"/>
      <c r="BMP19"/>
      <c r="BMQ19"/>
      <c r="BMR19"/>
      <c r="BMS19"/>
      <c r="BMT19"/>
      <c r="BMU19"/>
      <c r="BMV19"/>
      <c r="BMW19"/>
      <c r="BMX19"/>
      <c r="BMY19"/>
      <c r="BMZ19"/>
      <c r="BNA19"/>
      <c r="BNB19"/>
      <c r="BNC19"/>
      <c r="BND19"/>
      <c r="BNE19"/>
      <c r="BNF19"/>
      <c r="BNG19"/>
      <c r="BNH19"/>
      <c r="BNI19"/>
      <c r="BNJ19"/>
      <c r="BNK19"/>
      <c r="BNL19"/>
      <c r="BNM19"/>
      <c r="BNN19"/>
      <c r="BNO19"/>
      <c r="BNP19"/>
      <c r="BNQ19"/>
      <c r="BNR19"/>
      <c r="BNS19"/>
      <c r="BNT19"/>
      <c r="BNU19"/>
      <c r="BNV19"/>
      <c r="BNW19"/>
      <c r="BNX19"/>
      <c r="BNY19"/>
      <c r="BNZ19"/>
      <c r="BOA19"/>
      <c r="BOB19"/>
      <c r="BOC19"/>
      <c r="BOD19"/>
      <c r="BOE19"/>
      <c r="BOF19"/>
      <c r="BOG19"/>
      <c r="BOH19"/>
      <c r="BOI19"/>
      <c r="BOJ19"/>
      <c r="BOK19"/>
      <c r="BOL19"/>
      <c r="BOM19"/>
      <c r="BON19"/>
      <c r="BOO19"/>
      <c r="BOP19"/>
      <c r="BOQ19"/>
      <c r="BOR19"/>
      <c r="BOS19"/>
      <c r="BOT19"/>
      <c r="BOU19"/>
      <c r="BOV19"/>
      <c r="BOW19"/>
      <c r="BOX19"/>
      <c r="BOY19"/>
      <c r="BOZ19"/>
      <c r="BPA19"/>
      <c r="BPB19"/>
      <c r="BPC19"/>
      <c r="BPD19"/>
      <c r="BPE19"/>
      <c r="BPF19"/>
      <c r="BPG19"/>
      <c r="BPH19"/>
      <c r="BPI19"/>
      <c r="BPJ19"/>
      <c r="BPK19"/>
      <c r="BPL19"/>
      <c r="BPM19"/>
      <c r="BPN19"/>
      <c r="BPO19"/>
      <c r="BPP19"/>
      <c r="BPQ19"/>
      <c r="BPR19"/>
      <c r="BPS19"/>
      <c r="BPT19"/>
      <c r="BPU19"/>
      <c r="BPV19"/>
      <c r="BPW19"/>
      <c r="BPX19"/>
      <c r="BPY19"/>
      <c r="BPZ19"/>
      <c r="BQA19"/>
      <c r="BQB19"/>
      <c r="BQC19"/>
      <c r="BQD19"/>
      <c r="BQE19"/>
      <c r="BQF19"/>
      <c r="BQG19"/>
      <c r="BQH19"/>
      <c r="BQI19"/>
      <c r="BQJ19"/>
      <c r="BQK19"/>
      <c r="BQL19"/>
      <c r="BQM19"/>
      <c r="BQN19"/>
      <c r="BQO19"/>
      <c r="BQP19"/>
      <c r="BQQ19"/>
      <c r="BQR19"/>
      <c r="BQS19"/>
      <c r="BQT19"/>
      <c r="BQU19"/>
      <c r="BQV19"/>
      <c r="BQW19"/>
      <c r="BQX19"/>
      <c r="BQY19"/>
      <c r="BQZ19"/>
      <c r="BRA19"/>
      <c r="BRB19"/>
      <c r="BRC19"/>
      <c r="BRD19"/>
      <c r="BRE19"/>
      <c r="BRF19"/>
      <c r="BRG19"/>
      <c r="BRH19"/>
      <c r="BRI19"/>
      <c r="BRJ19"/>
      <c r="BRK19"/>
      <c r="BRL19"/>
      <c r="BRM19"/>
      <c r="BRN19"/>
      <c r="BRO19"/>
      <c r="BRP19"/>
      <c r="BRQ19"/>
      <c r="BRR19"/>
      <c r="BRS19"/>
      <c r="BRT19"/>
      <c r="BRU19"/>
      <c r="BRV19"/>
      <c r="BRW19"/>
      <c r="BRX19"/>
      <c r="BRY19"/>
      <c r="BRZ19"/>
      <c r="BSA19"/>
      <c r="BSB19"/>
      <c r="BSC19"/>
      <c r="BSD19"/>
      <c r="BSE19"/>
      <c r="BSF19"/>
      <c r="BSG19"/>
      <c r="BSH19"/>
      <c r="BSI19"/>
      <c r="BSJ19"/>
      <c r="BSK19"/>
      <c r="BSL19"/>
      <c r="BSM19"/>
      <c r="BSN19"/>
      <c r="BSO19"/>
      <c r="BSP19"/>
      <c r="BSQ19"/>
      <c r="BSR19"/>
      <c r="BSS19"/>
      <c r="BST19"/>
      <c r="BSU19"/>
      <c r="BSV19"/>
      <c r="BSW19"/>
      <c r="BSX19"/>
      <c r="BSY19"/>
      <c r="BSZ19"/>
      <c r="BTA19"/>
      <c r="BTB19"/>
      <c r="BTC19"/>
      <c r="BTD19"/>
      <c r="BTE19"/>
      <c r="BTF19"/>
      <c r="BTG19"/>
      <c r="BTH19"/>
      <c r="BTI19"/>
      <c r="BTJ19"/>
      <c r="BTK19"/>
      <c r="BTL19"/>
      <c r="BTM19"/>
      <c r="BTN19"/>
      <c r="BTO19"/>
      <c r="BTP19"/>
      <c r="BTQ19"/>
      <c r="BTR19"/>
      <c r="BTS19"/>
      <c r="BTT19"/>
      <c r="BTU19"/>
      <c r="BTV19"/>
      <c r="BTW19"/>
      <c r="BTX19"/>
      <c r="BTY19"/>
      <c r="BTZ19"/>
      <c r="BUA19"/>
      <c r="BUB19"/>
      <c r="BUC19"/>
      <c r="BUD19"/>
      <c r="BUE19"/>
      <c r="BUF19"/>
      <c r="BUG19"/>
      <c r="BUH19"/>
      <c r="BUI19"/>
      <c r="BUJ19"/>
      <c r="BUK19"/>
      <c r="BUL19"/>
      <c r="BUM19"/>
      <c r="BUN19"/>
      <c r="BUO19"/>
      <c r="BUP19"/>
      <c r="BUQ19"/>
      <c r="BUR19"/>
      <c r="BUS19"/>
      <c r="BUT19"/>
      <c r="BUU19"/>
      <c r="BUV19"/>
      <c r="BUW19"/>
      <c r="BUX19"/>
      <c r="BUY19"/>
      <c r="BUZ19"/>
      <c r="BVA19"/>
      <c r="BVB19"/>
      <c r="BVC19"/>
      <c r="BVD19"/>
      <c r="BVE19"/>
      <c r="BVF19"/>
      <c r="BVG19"/>
      <c r="BVH19"/>
      <c r="BVI19"/>
      <c r="BVJ19"/>
      <c r="BVK19"/>
      <c r="BVL19"/>
      <c r="BVM19"/>
      <c r="BVN19"/>
      <c r="BVO19"/>
      <c r="BVP19"/>
      <c r="BVQ19"/>
      <c r="BVR19"/>
      <c r="BVS19"/>
      <c r="BVT19"/>
      <c r="BVU19"/>
      <c r="BVV19"/>
      <c r="BVW19"/>
      <c r="BVX19"/>
      <c r="BVY19"/>
      <c r="BVZ19"/>
      <c r="BWA19"/>
      <c r="BWB19"/>
      <c r="BWC19"/>
      <c r="BWD19"/>
      <c r="BWE19"/>
      <c r="BWF19"/>
      <c r="BWG19"/>
      <c r="BWH19"/>
      <c r="BWI19"/>
      <c r="BWJ19"/>
      <c r="BWK19"/>
      <c r="BWL19"/>
      <c r="BWM19"/>
      <c r="BWN19"/>
      <c r="BWO19"/>
      <c r="BWP19"/>
      <c r="BWQ19"/>
      <c r="BWR19"/>
      <c r="BWS19"/>
      <c r="BWT19"/>
      <c r="BWU19"/>
      <c r="BWV19"/>
      <c r="BWW19"/>
      <c r="BWX19"/>
      <c r="BWY19"/>
      <c r="BWZ19"/>
      <c r="BXA19"/>
      <c r="BXB19"/>
      <c r="BXC19"/>
      <c r="BXD19"/>
      <c r="BXE19"/>
      <c r="BXF19"/>
      <c r="BXG19"/>
      <c r="BXH19"/>
      <c r="BXI19"/>
      <c r="BXJ19"/>
      <c r="BXK19"/>
      <c r="BXL19"/>
      <c r="BXM19"/>
      <c r="BXN19"/>
      <c r="BXO19"/>
      <c r="BXP19"/>
      <c r="BXQ19"/>
      <c r="BXR19"/>
      <c r="BXS19"/>
      <c r="BXT19"/>
      <c r="BXU19"/>
      <c r="BXV19"/>
      <c r="BXW19"/>
      <c r="BXX19"/>
      <c r="BXY19"/>
      <c r="BXZ19"/>
      <c r="BYA19"/>
      <c r="BYB19"/>
      <c r="BYC19"/>
      <c r="BYD19"/>
      <c r="BYE19"/>
      <c r="BYF19"/>
      <c r="BYG19"/>
      <c r="BYH19"/>
      <c r="BYI19"/>
      <c r="BYJ19"/>
      <c r="BYK19"/>
      <c r="BYL19"/>
      <c r="BYM19"/>
      <c r="BYN19"/>
      <c r="BYO19"/>
      <c r="BYP19"/>
      <c r="BYQ19"/>
      <c r="BYR19"/>
      <c r="BYS19"/>
      <c r="BYT19"/>
      <c r="BYU19"/>
      <c r="BYV19"/>
      <c r="BYW19"/>
      <c r="BYX19"/>
      <c r="BYY19"/>
      <c r="BYZ19"/>
      <c r="BZA19"/>
      <c r="BZB19"/>
      <c r="BZC19"/>
      <c r="BZD19"/>
      <c r="BZE19"/>
      <c r="BZF19"/>
      <c r="BZG19"/>
      <c r="BZH19"/>
      <c r="BZI19"/>
      <c r="BZJ19"/>
      <c r="BZK19"/>
      <c r="BZL19"/>
      <c r="BZM19"/>
      <c r="BZN19"/>
      <c r="BZO19"/>
      <c r="BZP19"/>
      <c r="BZQ19"/>
      <c r="BZR19"/>
      <c r="BZS19"/>
      <c r="BZT19"/>
      <c r="BZU19"/>
      <c r="BZV19"/>
      <c r="BZW19"/>
      <c r="BZX19"/>
      <c r="BZY19"/>
      <c r="BZZ19"/>
      <c r="CAA19"/>
      <c r="CAB19"/>
      <c r="CAC19"/>
      <c r="CAD19"/>
      <c r="CAE19"/>
      <c r="CAF19"/>
      <c r="CAG19"/>
      <c r="CAH19"/>
      <c r="CAI19"/>
      <c r="CAJ19"/>
      <c r="CAK19"/>
      <c r="CAL19"/>
      <c r="CAM19"/>
      <c r="CAN19"/>
      <c r="CAO19"/>
      <c r="CAP19"/>
      <c r="CAQ19"/>
      <c r="CAR19"/>
      <c r="CAS19"/>
      <c r="CAT19"/>
      <c r="CAU19"/>
      <c r="CAV19"/>
      <c r="CAW19"/>
      <c r="CAX19"/>
      <c r="CAY19"/>
      <c r="CAZ19"/>
      <c r="CBA19"/>
      <c r="CBB19"/>
      <c r="CBC19"/>
      <c r="CBD19"/>
      <c r="CBE19"/>
      <c r="CBF19"/>
      <c r="CBG19"/>
      <c r="CBH19"/>
      <c r="CBI19"/>
      <c r="CBJ19"/>
      <c r="CBK19"/>
      <c r="CBL19"/>
      <c r="CBM19"/>
      <c r="CBN19"/>
      <c r="CBO19"/>
      <c r="CBP19"/>
      <c r="CBQ19"/>
      <c r="CBR19"/>
      <c r="CBS19"/>
      <c r="CBT19"/>
      <c r="CBU19"/>
      <c r="CBV19"/>
      <c r="CBW19"/>
      <c r="CBX19"/>
      <c r="CBY19"/>
      <c r="CBZ19"/>
      <c r="CCA19"/>
      <c r="CCB19"/>
      <c r="CCC19"/>
      <c r="CCD19"/>
      <c r="CCE19"/>
      <c r="CCF19"/>
      <c r="CCG19"/>
      <c r="CCH19"/>
      <c r="CCI19"/>
      <c r="CCJ19"/>
      <c r="CCK19"/>
      <c r="CCL19"/>
      <c r="CCM19"/>
      <c r="CCN19"/>
      <c r="CCO19"/>
      <c r="CCP19"/>
      <c r="CCQ19"/>
      <c r="CCR19"/>
      <c r="CCS19"/>
      <c r="CCT19"/>
      <c r="CCU19"/>
      <c r="CCV19"/>
      <c r="CCW19"/>
      <c r="CCX19"/>
      <c r="CCY19"/>
      <c r="CCZ19"/>
      <c r="CDA19"/>
      <c r="CDB19"/>
      <c r="CDC19"/>
      <c r="CDD19"/>
      <c r="CDE19"/>
      <c r="CDF19"/>
      <c r="CDG19"/>
      <c r="CDH19"/>
      <c r="CDI19"/>
      <c r="CDJ19"/>
      <c r="CDK19"/>
      <c r="CDL19"/>
      <c r="CDM19"/>
      <c r="CDN19"/>
      <c r="CDO19"/>
      <c r="CDP19"/>
      <c r="CDQ19"/>
      <c r="CDR19"/>
      <c r="CDS19"/>
      <c r="CDT19"/>
      <c r="CDU19"/>
      <c r="CDV19"/>
      <c r="CDW19"/>
      <c r="CDX19"/>
      <c r="CDY19"/>
      <c r="CDZ19"/>
      <c r="CEA19"/>
      <c r="CEB19"/>
      <c r="CEC19"/>
      <c r="CED19"/>
      <c r="CEE19"/>
      <c r="CEF19"/>
      <c r="CEG19"/>
      <c r="CEH19"/>
      <c r="CEI19"/>
      <c r="CEJ19"/>
      <c r="CEK19"/>
      <c r="CEL19"/>
      <c r="CEM19"/>
      <c r="CEN19"/>
      <c r="CEO19"/>
      <c r="CEP19"/>
      <c r="CEQ19"/>
      <c r="CER19"/>
      <c r="CES19"/>
      <c r="CET19"/>
      <c r="CEU19"/>
      <c r="CEV19"/>
      <c r="CEW19"/>
      <c r="CEX19"/>
      <c r="CEY19"/>
      <c r="CEZ19"/>
      <c r="CFA19"/>
      <c r="CFB19"/>
      <c r="CFC19"/>
      <c r="CFD19"/>
      <c r="CFE19"/>
      <c r="CFF19"/>
      <c r="CFG19"/>
      <c r="CFH19"/>
      <c r="CFI19"/>
      <c r="CFJ19"/>
      <c r="CFK19"/>
      <c r="CFL19"/>
      <c r="CFM19"/>
      <c r="CFN19"/>
      <c r="CFO19"/>
      <c r="CFP19"/>
      <c r="CFQ19"/>
      <c r="CFR19"/>
      <c r="CFS19"/>
      <c r="CFT19"/>
      <c r="CFU19"/>
      <c r="CFV19"/>
      <c r="CFW19"/>
      <c r="CFX19"/>
      <c r="CFY19"/>
      <c r="CFZ19"/>
      <c r="CGA19"/>
      <c r="CGB19"/>
      <c r="CGC19"/>
      <c r="CGD19"/>
      <c r="CGE19"/>
      <c r="CGF19"/>
      <c r="CGG19"/>
      <c r="CGH19"/>
      <c r="CGI19"/>
      <c r="CGJ19"/>
      <c r="CGK19"/>
      <c r="CGL19"/>
      <c r="CGM19"/>
      <c r="CGN19"/>
      <c r="CGO19"/>
      <c r="CGP19"/>
      <c r="CGQ19"/>
      <c r="CGR19"/>
      <c r="CGS19"/>
      <c r="CGT19"/>
      <c r="CGU19"/>
      <c r="CGV19"/>
      <c r="CGW19"/>
      <c r="CGX19"/>
      <c r="CGY19"/>
      <c r="CGZ19"/>
      <c r="CHA19"/>
      <c r="CHB19"/>
      <c r="CHC19"/>
      <c r="CHD19"/>
      <c r="CHE19"/>
      <c r="CHF19"/>
      <c r="CHG19"/>
      <c r="CHH19"/>
      <c r="CHI19"/>
      <c r="CHJ19"/>
      <c r="CHK19"/>
      <c r="CHL19"/>
      <c r="CHM19"/>
      <c r="CHN19"/>
      <c r="CHO19"/>
      <c r="CHP19"/>
      <c r="CHQ19"/>
      <c r="CHR19"/>
      <c r="CHS19"/>
      <c r="CHT19"/>
      <c r="CHU19"/>
      <c r="CHV19"/>
      <c r="CHW19"/>
      <c r="CHX19"/>
      <c r="CHY19"/>
      <c r="CHZ19"/>
      <c r="CIA19"/>
      <c r="CIB19"/>
      <c r="CIC19"/>
      <c r="CID19"/>
      <c r="CIE19"/>
      <c r="CIF19"/>
      <c r="CIG19"/>
      <c r="CIH19"/>
      <c r="CII19"/>
      <c r="CIJ19"/>
      <c r="CIK19"/>
      <c r="CIL19"/>
      <c r="CIM19"/>
      <c r="CIN19"/>
      <c r="CIO19"/>
      <c r="CIP19"/>
      <c r="CIQ19"/>
      <c r="CIR19"/>
      <c r="CIS19"/>
      <c r="CIT19"/>
      <c r="CIU19"/>
      <c r="CIV19"/>
      <c r="CIW19"/>
      <c r="CIX19"/>
      <c r="CIY19"/>
      <c r="CIZ19"/>
      <c r="CJA19"/>
      <c r="CJB19"/>
      <c r="CJC19"/>
      <c r="CJD19"/>
      <c r="CJE19"/>
      <c r="CJF19"/>
      <c r="CJG19"/>
      <c r="CJH19"/>
      <c r="CJI19"/>
      <c r="CJJ19"/>
      <c r="CJK19"/>
      <c r="CJL19"/>
      <c r="CJM19"/>
      <c r="CJN19"/>
      <c r="CJO19"/>
      <c r="CJP19"/>
      <c r="CJQ19"/>
      <c r="CJR19"/>
      <c r="CJS19"/>
      <c r="CJT19"/>
      <c r="CJU19"/>
      <c r="CJV19"/>
      <c r="CJW19"/>
      <c r="CJX19"/>
      <c r="CJY19"/>
      <c r="CJZ19"/>
      <c r="CKA19"/>
      <c r="CKB19"/>
      <c r="CKC19"/>
      <c r="CKD19"/>
      <c r="CKE19"/>
      <c r="CKF19"/>
      <c r="CKG19"/>
      <c r="CKH19"/>
      <c r="CKI19"/>
      <c r="CKJ19"/>
      <c r="CKK19"/>
      <c r="CKL19"/>
      <c r="CKM19"/>
      <c r="CKN19"/>
      <c r="CKO19"/>
      <c r="CKP19"/>
      <c r="CKQ19"/>
      <c r="CKR19"/>
      <c r="CKS19"/>
      <c r="CKT19"/>
      <c r="CKU19"/>
      <c r="CKV19"/>
      <c r="CKW19"/>
      <c r="CKX19"/>
      <c r="CKY19"/>
      <c r="CKZ19"/>
      <c r="CLA19"/>
      <c r="CLB19"/>
      <c r="CLC19"/>
      <c r="CLD19"/>
      <c r="CLE19"/>
      <c r="CLF19"/>
      <c r="CLG19"/>
      <c r="CLH19"/>
      <c r="CLI19"/>
      <c r="CLJ19"/>
      <c r="CLK19"/>
      <c r="CLL19"/>
      <c r="CLM19"/>
      <c r="CLN19"/>
      <c r="CLO19"/>
      <c r="CLP19"/>
      <c r="CLQ19"/>
      <c r="CLR19"/>
      <c r="CLS19"/>
      <c r="CLT19"/>
      <c r="CLU19"/>
      <c r="CLV19"/>
      <c r="CLW19"/>
      <c r="CLX19"/>
      <c r="CLY19"/>
      <c r="CLZ19"/>
      <c r="CMA19"/>
      <c r="CMB19"/>
      <c r="CMC19"/>
      <c r="CMD19"/>
      <c r="CME19"/>
      <c r="CMF19"/>
      <c r="CMG19"/>
      <c r="CMH19"/>
      <c r="CMI19"/>
      <c r="CMJ19"/>
      <c r="CMK19"/>
      <c r="CML19"/>
      <c r="CMM19"/>
      <c r="CMN19"/>
      <c r="CMO19"/>
      <c r="CMP19"/>
      <c r="CMQ19"/>
      <c r="CMR19"/>
      <c r="CMS19"/>
      <c r="CMT19"/>
      <c r="CMU19"/>
      <c r="CMV19"/>
      <c r="CMW19"/>
      <c r="CMX19"/>
      <c r="CMY19"/>
      <c r="CMZ19"/>
      <c r="CNA19"/>
      <c r="CNB19"/>
      <c r="CNC19"/>
      <c r="CND19"/>
      <c r="CNE19"/>
      <c r="CNF19"/>
      <c r="CNG19"/>
      <c r="CNH19"/>
      <c r="CNI19"/>
      <c r="CNJ19"/>
      <c r="CNK19"/>
      <c r="CNL19"/>
      <c r="CNM19"/>
      <c r="CNN19"/>
      <c r="CNO19"/>
      <c r="CNP19"/>
      <c r="CNQ19"/>
      <c r="CNR19"/>
      <c r="CNS19"/>
      <c r="CNT19"/>
      <c r="CNU19"/>
      <c r="CNV19"/>
      <c r="CNW19"/>
      <c r="CNX19"/>
      <c r="CNY19"/>
      <c r="CNZ19"/>
      <c r="COA19"/>
      <c r="COB19"/>
      <c r="COC19"/>
      <c r="COD19"/>
      <c r="COE19"/>
      <c r="COF19"/>
      <c r="COG19"/>
      <c r="COH19"/>
      <c r="COI19"/>
      <c r="COJ19"/>
      <c r="COK19"/>
      <c r="COL19"/>
      <c r="COM19"/>
      <c r="CON19"/>
      <c r="COO19"/>
      <c r="COP19"/>
      <c r="COQ19"/>
      <c r="COR19"/>
      <c r="COS19"/>
      <c r="COT19"/>
      <c r="COU19"/>
      <c r="COV19"/>
      <c r="COW19"/>
      <c r="COX19"/>
      <c r="COY19"/>
      <c r="COZ19"/>
      <c r="CPA19"/>
      <c r="CPB19"/>
      <c r="CPC19"/>
      <c r="CPD19"/>
      <c r="CPE19"/>
      <c r="CPF19"/>
      <c r="CPG19"/>
      <c r="CPH19"/>
      <c r="CPI19"/>
      <c r="CPJ19"/>
      <c r="CPK19"/>
      <c r="CPL19"/>
      <c r="CPM19"/>
      <c r="CPN19"/>
      <c r="CPO19"/>
      <c r="CPP19"/>
      <c r="CPQ19"/>
      <c r="CPR19"/>
      <c r="CPS19"/>
      <c r="CPT19"/>
      <c r="CPU19"/>
      <c r="CPV19"/>
      <c r="CPW19"/>
      <c r="CPX19"/>
      <c r="CPY19"/>
      <c r="CPZ19"/>
      <c r="CQA19"/>
      <c r="CQB19"/>
      <c r="CQC19"/>
      <c r="CQD19"/>
      <c r="CQE19"/>
      <c r="CQF19"/>
      <c r="CQG19"/>
      <c r="CQH19"/>
      <c r="CQI19"/>
      <c r="CQJ19"/>
      <c r="CQK19"/>
      <c r="CQL19"/>
      <c r="CQM19"/>
      <c r="CQN19"/>
      <c r="CQO19"/>
      <c r="CQP19"/>
      <c r="CQQ19"/>
      <c r="CQR19"/>
      <c r="CQS19"/>
      <c r="CQT19"/>
      <c r="CQU19"/>
      <c r="CQV19"/>
      <c r="CQW19"/>
      <c r="CQX19"/>
      <c r="CQY19"/>
      <c r="CQZ19"/>
      <c r="CRA19"/>
      <c r="CRB19"/>
      <c r="CRC19"/>
      <c r="CRD19"/>
      <c r="CRE19"/>
      <c r="CRF19"/>
      <c r="CRG19"/>
      <c r="CRH19"/>
      <c r="CRI19"/>
      <c r="CRJ19"/>
      <c r="CRK19"/>
      <c r="CRL19"/>
      <c r="CRM19"/>
      <c r="CRN19"/>
      <c r="CRO19"/>
      <c r="CRP19"/>
      <c r="CRQ19"/>
      <c r="CRR19"/>
      <c r="CRS19"/>
      <c r="CRT19"/>
      <c r="CRU19"/>
      <c r="CRV19"/>
      <c r="CRW19"/>
      <c r="CRX19"/>
      <c r="CRY19"/>
      <c r="CRZ19"/>
      <c r="CSA19"/>
      <c r="CSB19"/>
      <c r="CSC19"/>
      <c r="CSD19"/>
      <c r="CSE19"/>
      <c r="CSF19"/>
      <c r="CSG19"/>
      <c r="CSH19"/>
      <c r="CSI19"/>
      <c r="CSJ19"/>
      <c r="CSK19"/>
      <c r="CSL19"/>
      <c r="CSM19"/>
      <c r="CSN19"/>
      <c r="CSO19"/>
      <c r="CSP19"/>
      <c r="CSQ19"/>
      <c r="CSR19"/>
      <c r="CSS19"/>
      <c r="CST19"/>
      <c r="CSU19"/>
      <c r="CSV19"/>
      <c r="CSW19"/>
      <c r="CSX19"/>
      <c r="CSY19"/>
      <c r="CSZ19"/>
      <c r="CTA19"/>
      <c r="CTB19"/>
      <c r="CTC19"/>
      <c r="CTD19"/>
      <c r="CTE19"/>
      <c r="CTF19"/>
      <c r="CTG19"/>
      <c r="CTH19"/>
      <c r="CTI19"/>
      <c r="CTJ19"/>
      <c r="CTK19"/>
      <c r="CTL19"/>
      <c r="CTM19"/>
      <c r="CTN19"/>
      <c r="CTO19"/>
      <c r="CTP19"/>
      <c r="CTQ19"/>
      <c r="CTR19"/>
      <c r="CTS19"/>
      <c r="CTT19"/>
      <c r="CTU19"/>
      <c r="CTV19"/>
      <c r="CTW19"/>
      <c r="CTX19"/>
      <c r="CTY19"/>
      <c r="CTZ19"/>
      <c r="CUA19"/>
      <c r="CUB19"/>
      <c r="CUC19"/>
      <c r="CUD19"/>
      <c r="CUE19"/>
      <c r="CUF19"/>
      <c r="CUG19"/>
      <c r="CUH19"/>
      <c r="CUI19"/>
      <c r="CUJ19"/>
      <c r="CUK19"/>
      <c r="CUL19"/>
      <c r="CUM19"/>
      <c r="CUN19"/>
      <c r="CUO19"/>
      <c r="CUP19"/>
      <c r="CUQ19"/>
      <c r="CUR19"/>
      <c r="CUS19"/>
      <c r="CUT19"/>
      <c r="CUU19"/>
      <c r="CUV19"/>
      <c r="CUW19"/>
      <c r="CUX19"/>
      <c r="CUY19"/>
      <c r="CUZ19"/>
      <c r="CVA19"/>
      <c r="CVB19"/>
      <c r="CVC19"/>
      <c r="CVD19"/>
      <c r="CVE19"/>
      <c r="CVF19"/>
      <c r="CVG19"/>
      <c r="CVH19"/>
      <c r="CVI19"/>
      <c r="CVJ19"/>
      <c r="CVK19"/>
      <c r="CVL19"/>
      <c r="CVM19"/>
      <c r="CVN19"/>
      <c r="CVO19"/>
      <c r="CVP19"/>
      <c r="CVQ19"/>
      <c r="CVR19"/>
      <c r="CVS19"/>
      <c r="CVT19"/>
      <c r="CVU19"/>
      <c r="CVV19"/>
      <c r="CVW19"/>
      <c r="CVX19"/>
      <c r="CVY19"/>
      <c r="CVZ19"/>
      <c r="CWA19"/>
      <c r="CWB19"/>
      <c r="CWC19"/>
      <c r="CWD19"/>
      <c r="CWE19"/>
      <c r="CWF19"/>
      <c r="CWG19"/>
      <c r="CWH19"/>
      <c r="CWI19"/>
      <c r="CWJ19"/>
      <c r="CWK19"/>
      <c r="CWL19"/>
      <c r="CWM19"/>
      <c r="CWN19"/>
      <c r="CWO19"/>
      <c r="CWP19"/>
      <c r="CWQ19"/>
      <c r="CWR19"/>
      <c r="CWS19"/>
      <c r="CWT19"/>
      <c r="CWU19"/>
      <c r="CWV19"/>
      <c r="CWW19"/>
      <c r="CWX19"/>
      <c r="CWY19"/>
      <c r="CWZ19"/>
      <c r="CXA19"/>
      <c r="CXB19"/>
      <c r="CXC19"/>
      <c r="CXD19"/>
      <c r="CXE19"/>
      <c r="CXF19"/>
      <c r="CXG19"/>
      <c r="CXH19"/>
      <c r="CXI19"/>
      <c r="CXJ19"/>
      <c r="CXK19"/>
      <c r="CXL19"/>
      <c r="CXM19"/>
      <c r="CXN19"/>
      <c r="CXO19"/>
      <c r="CXP19"/>
      <c r="CXQ19"/>
      <c r="CXR19"/>
      <c r="CXS19"/>
      <c r="CXT19"/>
      <c r="CXU19"/>
      <c r="CXV19"/>
      <c r="CXW19"/>
      <c r="CXX19"/>
      <c r="CXY19"/>
      <c r="CXZ19"/>
      <c r="CYA19"/>
      <c r="CYB19"/>
      <c r="CYC19"/>
      <c r="CYD19"/>
      <c r="CYE19"/>
      <c r="CYF19"/>
      <c r="CYG19"/>
      <c r="CYH19"/>
      <c r="CYI19"/>
      <c r="CYJ19"/>
      <c r="CYK19"/>
      <c r="CYL19"/>
      <c r="CYM19"/>
      <c r="CYN19"/>
      <c r="CYO19"/>
      <c r="CYP19"/>
      <c r="CYQ19"/>
      <c r="CYR19"/>
      <c r="CYS19"/>
      <c r="CYT19"/>
      <c r="CYU19"/>
      <c r="CYV19"/>
      <c r="CYW19"/>
      <c r="CYX19"/>
      <c r="CYY19"/>
      <c r="CYZ19"/>
      <c r="CZA19"/>
      <c r="CZB19"/>
      <c r="CZC19"/>
      <c r="CZD19"/>
      <c r="CZE19"/>
      <c r="CZF19"/>
      <c r="CZG19"/>
      <c r="CZH19"/>
      <c r="CZI19"/>
      <c r="CZJ19"/>
      <c r="CZK19"/>
      <c r="CZL19"/>
      <c r="CZM19"/>
      <c r="CZN19"/>
      <c r="CZO19"/>
      <c r="CZP19"/>
      <c r="CZQ19"/>
      <c r="CZR19"/>
      <c r="CZS19"/>
      <c r="CZT19"/>
      <c r="CZU19"/>
      <c r="CZV19"/>
      <c r="CZW19"/>
      <c r="CZX19"/>
      <c r="CZY19"/>
      <c r="CZZ19"/>
      <c r="DAA19"/>
      <c r="DAB19"/>
      <c r="DAC19"/>
      <c r="DAD19"/>
      <c r="DAE19"/>
      <c r="DAF19"/>
      <c r="DAG19"/>
      <c r="DAH19"/>
      <c r="DAI19"/>
      <c r="DAJ19"/>
      <c r="DAK19"/>
      <c r="DAL19"/>
      <c r="DAM19"/>
      <c r="DAN19"/>
      <c r="DAO19"/>
      <c r="DAP19"/>
      <c r="DAQ19"/>
      <c r="DAR19"/>
      <c r="DAS19"/>
      <c r="DAT19"/>
      <c r="DAU19"/>
      <c r="DAV19"/>
      <c r="DAW19"/>
      <c r="DAX19"/>
      <c r="DAY19"/>
      <c r="DAZ19"/>
      <c r="DBA19"/>
      <c r="DBB19"/>
      <c r="DBC19"/>
      <c r="DBD19"/>
      <c r="DBE19"/>
      <c r="DBF19"/>
      <c r="DBG19"/>
      <c r="DBH19"/>
      <c r="DBI19"/>
      <c r="DBJ19"/>
      <c r="DBK19"/>
      <c r="DBL19"/>
      <c r="DBM19"/>
      <c r="DBN19"/>
      <c r="DBO19"/>
      <c r="DBP19"/>
      <c r="DBQ19"/>
      <c r="DBR19"/>
      <c r="DBS19"/>
      <c r="DBT19"/>
      <c r="DBU19"/>
      <c r="DBV19"/>
      <c r="DBW19"/>
      <c r="DBX19"/>
      <c r="DBY19"/>
      <c r="DBZ19"/>
      <c r="DCA19"/>
      <c r="DCB19"/>
      <c r="DCC19"/>
      <c r="DCD19"/>
      <c r="DCE19"/>
      <c r="DCF19"/>
      <c r="DCG19"/>
      <c r="DCH19"/>
      <c r="DCI19"/>
      <c r="DCJ19"/>
      <c r="DCK19"/>
      <c r="DCL19"/>
      <c r="DCM19"/>
      <c r="DCN19"/>
      <c r="DCO19"/>
      <c r="DCP19"/>
      <c r="DCQ19"/>
      <c r="DCR19"/>
      <c r="DCS19"/>
      <c r="DCT19"/>
      <c r="DCU19"/>
      <c r="DCV19"/>
      <c r="DCW19"/>
      <c r="DCX19"/>
      <c r="DCY19"/>
      <c r="DCZ19"/>
      <c r="DDA19"/>
      <c r="DDB19"/>
      <c r="DDC19"/>
      <c r="DDD19"/>
      <c r="DDE19"/>
      <c r="DDF19"/>
      <c r="DDG19"/>
      <c r="DDH19"/>
      <c r="DDI19"/>
      <c r="DDJ19"/>
      <c r="DDK19"/>
      <c r="DDL19"/>
      <c r="DDM19"/>
      <c r="DDN19"/>
      <c r="DDO19"/>
      <c r="DDP19"/>
      <c r="DDQ19"/>
      <c r="DDR19"/>
      <c r="DDS19"/>
      <c r="DDT19"/>
      <c r="DDU19"/>
      <c r="DDV19"/>
      <c r="DDW19"/>
      <c r="DDX19"/>
      <c r="DDY19"/>
      <c r="DDZ19"/>
      <c r="DEA19"/>
      <c r="DEB19"/>
      <c r="DEC19"/>
      <c r="DED19"/>
      <c r="DEE19"/>
      <c r="DEF19"/>
      <c r="DEG19"/>
      <c r="DEH19"/>
      <c r="DEI19"/>
      <c r="DEJ19"/>
      <c r="DEK19"/>
      <c r="DEL19"/>
      <c r="DEM19"/>
      <c r="DEN19"/>
      <c r="DEO19"/>
      <c r="DEP19"/>
      <c r="DEQ19"/>
      <c r="DER19"/>
      <c r="DES19"/>
      <c r="DET19"/>
      <c r="DEU19"/>
      <c r="DEV19"/>
      <c r="DEW19"/>
      <c r="DEX19"/>
      <c r="DEY19"/>
      <c r="DEZ19"/>
      <c r="DFA19"/>
      <c r="DFB19"/>
      <c r="DFC19"/>
      <c r="DFD19"/>
      <c r="DFE19"/>
      <c r="DFF19"/>
      <c r="DFG19"/>
      <c r="DFH19"/>
      <c r="DFI19"/>
      <c r="DFJ19"/>
      <c r="DFK19"/>
      <c r="DFL19"/>
      <c r="DFM19"/>
      <c r="DFN19"/>
      <c r="DFO19"/>
      <c r="DFP19"/>
      <c r="DFQ19"/>
      <c r="DFR19"/>
      <c r="DFS19"/>
      <c r="DFT19"/>
      <c r="DFU19"/>
      <c r="DFV19"/>
      <c r="DFW19"/>
      <c r="DFX19"/>
      <c r="DFY19"/>
      <c r="DFZ19"/>
      <c r="DGA19"/>
      <c r="DGB19"/>
      <c r="DGC19"/>
      <c r="DGD19"/>
      <c r="DGE19"/>
      <c r="DGF19"/>
      <c r="DGG19"/>
      <c r="DGH19"/>
      <c r="DGI19"/>
      <c r="DGJ19"/>
      <c r="DGK19"/>
      <c r="DGL19"/>
      <c r="DGM19"/>
      <c r="DGN19"/>
      <c r="DGO19"/>
      <c r="DGP19"/>
      <c r="DGQ19"/>
      <c r="DGR19"/>
      <c r="DGS19"/>
      <c r="DGT19"/>
      <c r="DGU19"/>
      <c r="DGV19"/>
      <c r="DGW19"/>
      <c r="DGX19"/>
      <c r="DGY19"/>
      <c r="DGZ19"/>
      <c r="DHA19"/>
      <c r="DHB19"/>
      <c r="DHC19"/>
      <c r="DHD19"/>
      <c r="DHE19"/>
      <c r="DHF19"/>
      <c r="DHG19"/>
      <c r="DHH19"/>
      <c r="DHI19"/>
      <c r="DHJ19"/>
      <c r="DHK19"/>
      <c r="DHL19"/>
      <c r="DHM19"/>
      <c r="DHN19"/>
      <c r="DHO19"/>
      <c r="DHP19"/>
      <c r="DHQ19"/>
      <c r="DHR19"/>
      <c r="DHS19"/>
      <c r="DHT19"/>
      <c r="DHU19"/>
      <c r="DHV19"/>
      <c r="DHW19"/>
      <c r="DHX19"/>
      <c r="DHY19"/>
      <c r="DHZ19"/>
      <c r="DIA19"/>
      <c r="DIB19"/>
      <c r="DIC19"/>
      <c r="DID19"/>
      <c r="DIE19"/>
      <c r="DIF19"/>
      <c r="DIG19"/>
      <c r="DIH19"/>
      <c r="DII19"/>
      <c r="DIJ19"/>
      <c r="DIK19"/>
      <c r="DIL19"/>
      <c r="DIM19"/>
      <c r="DIN19"/>
      <c r="DIO19"/>
      <c r="DIP19"/>
      <c r="DIQ19"/>
      <c r="DIR19"/>
      <c r="DIS19"/>
      <c r="DIT19"/>
      <c r="DIU19"/>
      <c r="DIV19"/>
      <c r="DIW19"/>
      <c r="DIX19"/>
      <c r="DIY19"/>
      <c r="DIZ19"/>
      <c r="DJA19"/>
      <c r="DJB19"/>
      <c r="DJC19"/>
      <c r="DJD19"/>
      <c r="DJE19"/>
      <c r="DJF19"/>
      <c r="DJG19"/>
      <c r="DJH19"/>
      <c r="DJI19"/>
      <c r="DJJ19"/>
      <c r="DJK19"/>
      <c r="DJL19"/>
      <c r="DJM19"/>
      <c r="DJN19"/>
      <c r="DJO19"/>
      <c r="DJP19"/>
      <c r="DJQ19"/>
      <c r="DJR19"/>
      <c r="DJS19"/>
      <c r="DJT19"/>
      <c r="DJU19"/>
      <c r="DJV19"/>
      <c r="DJW19"/>
      <c r="DJX19"/>
      <c r="DJY19"/>
      <c r="DJZ19"/>
      <c r="DKA19"/>
      <c r="DKB19"/>
      <c r="DKC19"/>
      <c r="DKD19"/>
      <c r="DKE19"/>
      <c r="DKF19"/>
      <c r="DKG19"/>
      <c r="DKH19"/>
      <c r="DKI19"/>
      <c r="DKJ19"/>
      <c r="DKK19"/>
      <c r="DKL19"/>
      <c r="DKM19"/>
      <c r="DKN19"/>
      <c r="DKO19"/>
      <c r="DKP19"/>
      <c r="DKQ19"/>
      <c r="DKR19"/>
      <c r="DKS19"/>
      <c r="DKT19"/>
      <c r="DKU19"/>
      <c r="DKV19"/>
      <c r="DKW19"/>
      <c r="DKX19"/>
      <c r="DKY19"/>
      <c r="DKZ19"/>
      <c r="DLA19"/>
      <c r="DLB19"/>
      <c r="DLC19"/>
      <c r="DLD19"/>
      <c r="DLE19"/>
      <c r="DLF19"/>
      <c r="DLG19"/>
      <c r="DLH19"/>
      <c r="DLI19"/>
      <c r="DLJ19"/>
      <c r="DLK19"/>
      <c r="DLL19"/>
      <c r="DLM19"/>
      <c r="DLN19"/>
      <c r="DLO19"/>
      <c r="DLP19"/>
      <c r="DLQ19"/>
      <c r="DLR19"/>
      <c r="DLS19"/>
      <c r="DLT19"/>
      <c r="DLU19"/>
      <c r="DLV19"/>
      <c r="DLW19"/>
      <c r="DLX19"/>
      <c r="DLY19"/>
      <c r="DLZ19"/>
      <c r="DMA19"/>
      <c r="DMB19"/>
      <c r="DMC19"/>
      <c r="DMD19"/>
      <c r="DME19"/>
      <c r="DMF19"/>
      <c r="DMG19"/>
      <c r="DMH19"/>
      <c r="DMI19"/>
      <c r="DMJ19"/>
      <c r="DMK19"/>
      <c r="DML19"/>
      <c r="DMM19"/>
      <c r="DMN19"/>
      <c r="DMO19"/>
      <c r="DMP19"/>
      <c r="DMQ19"/>
      <c r="DMR19"/>
      <c r="DMS19"/>
      <c r="DMT19"/>
      <c r="DMU19"/>
      <c r="DMV19"/>
      <c r="DMW19"/>
      <c r="DMX19"/>
      <c r="DMY19"/>
      <c r="DMZ19"/>
      <c r="DNA19"/>
      <c r="DNB19"/>
      <c r="DNC19"/>
      <c r="DND19"/>
      <c r="DNE19"/>
      <c r="DNF19"/>
      <c r="DNG19"/>
      <c r="DNH19"/>
      <c r="DNI19"/>
      <c r="DNJ19"/>
      <c r="DNK19"/>
      <c r="DNL19"/>
      <c r="DNM19"/>
      <c r="DNN19"/>
      <c r="DNO19"/>
      <c r="DNP19"/>
      <c r="DNQ19"/>
      <c r="DNR19"/>
      <c r="DNS19"/>
      <c r="DNT19"/>
      <c r="DNU19"/>
      <c r="DNV19"/>
      <c r="DNW19"/>
      <c r="DNX19"/>
      <c r="DNY19"/>
      <c r="DNZ19"/>
      <c r="DOA19"/>
      <c r="DOB19"/>
      <c r="DOC19"/>
      <c r="DOD19"/>
      <c r="DOE19"/>
      <c r="DOF19"/>
      <c r="DOG19"/>
      <c r="DOH19"/>
      <c r="DOI19"/>
      <c r="DOJ19"/>
      <c r="DOK19"/>
      <c r="DOL19"/>
      <c r="DOM19"/>
      <c r="DON19"/>
      <c r="DOO19"/>
      <c r="DOP19"/>
      <c r="DOQ19"/>
      <c r="DOR19"/>
      <c r="DOS19"/>
      <c r="DOT19"/>
      <c r="DOU19"/>
      <c r="DOV19"/>
      <c r="DOW19"/>
      <c r="DOX19"/>
      <c r="DOY19"/>
      <c r="DOZ19"/>
      <c r="DPA19"/>
      <c r="DPB19"/>
      <c r="DPC19"/>
      <c r="DPD19"/>
      <c r="DPE19"/>
      <c r="DPF19"/>
      <c r="DPG19"/>
      <c r="DPH19"/>
      <c r="DPI19"/>
      <c r="DPJ19"/>
      <c r="DPK19"/>
      <c r="DPL19"/>
      <c r="DPM19"/>
      <c r="DPN19"/>
      <c r="DPO19"/>
      <c r="DPP19"/>
      <c r="DPQ19"/>
      <c r="DPR19"/>
      <c r="DPS19"/>
      <c r="DPT19"/>
      <c r="DPU19"/>
      <c r="DPV19"/>
      <c r="DPW19"/>
      <c r="DPX19"/>
      <c r="DPY19"/>
      <c r="DPZ19"/>
      <c r="DQA19"/>
      <c r="DQB19"/>
      <c r="DQC19"/>
      <c r="DQD19"/>
      <c r="DQE19"/>
      <c r="DQF19"/>
      <c r="DQG19"/>
      <c r="DQH19"/>
      <c r="DQI19"/>
      <c r="DQJ19"/>
      <c r="DQK19"/>
      <c r="DQL19"/>
      <c r="DQM19"/>
      <c r="DQN19"/>
      <c r="DQO19"/>
      <c r="DQP19"/>
      <c r="DQQ19"/>
      <c r="DQR19"/>
      <c r="DQS19"/>
      <c r="DQT19"/>
      <c r="DQU19"/>
      <c r="DQV19"/>
      <c r="DQW19"/>
      <c r="DQX19"/>
      <c r="DQY19"/>
      <c r="DQZ19"/>
      <c r="DRA19"/>
      <c r="DRB19"/>
      <c r="DRC19"/>
      <c r="DRD19"/>
      <c r="DRE19"/>
      <c r="DRF19"/>
      <c r="DRG19"/>
      <c r="DRH19"/>
      <c r="DRI19"/>
      <c r="DRJ19"/>
      <c r="DRK19"/>
      <c r="DRL19"/>
      <c r="DRM19"/>
      <c r="DRN19"/>
      <c r="DRO19"/>
      <c r="DRP19"/>
      <c r="DRQ19"/>
      <c r="DRR19"/>
      <c r="DRS19"/>
      <c r="DRT19"/>
      <c r="DRU19"/>
      <c r="DRV19"/>
      <c r="DRW19"/>
      <c r="DRX19"/>
      <c r="DRY19"/>
      <c r="DRZ19"/>
      <c r="DSA19"/>
      <c r="DSB19"/>
      <c r="DSC19"/>
      <c r="DSD19"/>
      <c r="DSE19"/>
      <c r="DSF19"/>
      <c r="DSG19"/>
      <c r="DSH19"/>
      <c r="DSI19"/>
      <c r="DSJ19"/>
      <c r="DSK19"/>
      <c r="DSL19"/>
      <c r="DSM19"/>
      <c r="DSN19"/>
      <c r="DSO19"/>
      <c r="DSP19"/>
      <c r="DSQ19"/>
      <c r="DSR19"/>
      <c r="DSS19"/>
      <c r="DST19"/>
      <c r="DSU19"/>
      <c r="DSV19"/>
      <c r="DSW19"/>
      <c r="DSX19"/>
      <c r="DSY19"/>
      <c r="DSZ19"/>
      <c r="DTA19"/>
      <c r="DTB19"/>
      <c r="DTC19"/>
      <c r="DTD19"/>
      <c r="DTE19"/>
      <c r="DTF19"/>
      <c r="DTG19"/>
      <c r="DTH19"/>
      <c r="DTI19"/>
      <c r="DTJ19"/>
      <c r="DTK19"/>
      <c r="DTL19"/>
      <c r="DTM19"/>
      <c r="DTN19"/>
      <c r="DTO19"/>
      <c r="DTP19"/>
      <c r="DTQ19"/>
      <c r="DTR19"/>
      <c r="DTS19"/>
      <c r="DTT19"/>
      <c r="DTU19"/>
      <c r="DTV19"/>
      <c r="DTW19"/>
      <c r="DTX19"/>
      <c r="DTY19"/>
      <c r="DTZ19"/>
      <c r="DUA19"/>
      <c r="DUB19"/>
      <c r="DUC19"/>
      <c r="DUD19"/>
      <c r="DUE19"/>
      <c r="DUF19"/>
      <c r="DUG19"/>
      <c r="DUH19"/>
      <c r="DUI19"/>
      <c r="DUJ19"/>
      <c r="DUK19"/>
      <c r="DUL19"/>
      <c r="DUM19"/>
      <c r="DUN19"/>
      <c r="DUO19"/>
      <c r="DUP19"/>
      <c r="DUQ19"/>
      <c r="DUR19"/>
      <c r="DUS19"/>
      <c r="DUT19"/>
      <c r="DUU19"/>
      <c r="DUV19"/>
      <c r="DUW19"/>
      <c r="DUX19"/>
      <c r="DUY19"/>
      <c r="DUZ19"/>
      <c r="DVA19"/>
      <c r="DVB19"/>
      <c r="DVC19"/>
      <c r="DVD19"/>
      <c r="DVE19"/>
      <c r="DVF19"/>
      <c r="DVG19"/>
      <c r="DVH19"/>
      <c r="DVI19"/>
      <c r="DVJ19"/>
      <c r="DVK19"/>
      <c r="DVL19"/>
      <c r="DVM19"/>
      <c r="DVN19"/>
      <c r="DVO19"/>
      <c r="DVP19"/>
      <c r="DVQ19"/>
      <c r="DVR19"/>
      <c r="DVS19"/>
      <c r="DVT19"/>
      <c r="DVU19"/>
      <c r="DVV19"/>
      <c r="DVW19"/>
      <c r="DVX19"/>
      <c r="DVY19"/>
      <c r="DVZ19"/>
      <c r="DWA19"/>
      <c r="DWB19"/>
      <c r="DWC19"/>
      <c r="DWD19"/>
      <c r="DWE19"/>
      <c r="DWF19"/>
      <c r="DWG19"/>
      <c r="DWH19"/>
      <c r="DWI19"/>
      <c r="DWJ19"/>
      <c r="DWK19"/>
      <c r="DWL19"/>
      <c r="DWM19"/>
      <c r="DWN19"/>
      <c r="DWO19"/>
      <c r="DWP19"/>
      <c r="DWQ19"/>
      <c r="DWR19"/>
      <c r="DWS19"/>
      <c r="DWT19"/>
      <c r="DWU19"/>
      <c r="DWV19"/>
      <c r="DWW19"/>
      <c r="DWX19"/>
      <c r="DWY19"/>
      <c r="DWZ19"/>
      <c r="DXA19"/>
      <c r="DXB19"/>
      <c r="DXC19"/>
      <c r="DXD19"/>
      <c r="DXE19"/>
      <c r="DXF19"/>
      <c r="DXG19"/>
      <c r="DXH19"/>
      <c r="DXI19"/>
      <c r="DXJ19"/>
      <c r="DXK19"/>
      <c r="DXL19"/>
      <c r="DXM19"/>
      <c r="DXN19"/>
      <c r="DXO19"/>
      <c r="DXP19"/>
      <c r="DXQ19"/>
      <c r="DXR19"/>
      <c r="DXS19"/>
      <c r="DXT19"/>
      <c r="DXU19"/>
      <c r="DXV19"/>
      <c r="DXW19"/>
      <c r="DXX19"/>
      <c r="DXY19"/>
      <c r="DXZ19"/>
      <c r="DYA19"/>
      <c r="DYB19"/>
      <c r="DYC19"/>
      <c r="DYD19"/>
      <c r="DYE19"/>
      <c r="DYF19"/>
      <c r="DYG19"/>
      <c r="DYH19"/>
      <c r="DYI19"/>
      <c r="DYJ19"/>
      <c r="DYK19"/>
      <c r="DYL19"/>
      <c r="DYM19"/>
      <c r="DYN19"/>
      <c r="DYO19"/>
      <c r="DYP19"/>
      <c r="DYQ19"/>
      <c r="DYR19"/>
      <c r="DYS19"/>
      <c r="DYT19"/>
      <c r="DYU19"/>
      <c r="DYV19"/>
      <c r="DYW19"/>
      <c r="DYX19"/>
      <c r="DYY19"/>
      <c r="DYZ19"/>
      <c r="DZA19"/>
      <c r="DZB19"/>
      <c r="DZC19"/>
      <c r="DZD19"/>
      <c r="DZE19"/>
      <c r="DZF19"/>
      <c r="DZG19"/>
      <c r="DZH19"/>
      <c r="DZI19"/>
      <c r="DZJ19"/>
      <c r="DZK19"/>
      <c r="DZL19"/>
      <c r="DZM19"/>
      <c r="DZN19"/>
      <c r="DZO19"/>
      <c r="DZP19"/>
      <c r="DZQ19"/>
      <c r="DZR19"/>
      <c r="DZS19"/>
      <c r="DZT19"/>
      <c r="DZU19"/>
      <c r="DZV19"/>
      <c r="DZW19"/>
      <c r="DZX19"/>
      <c r="DZY19"/>
      <c r="DZZ19"/>
      <c r="EAA19"/>
      <c r="EAB19"/>
      <c r="EAC19"/>
      <c r="EAD19"/>
      <c r="EAE19"/>
      <c r="EAF19"/>
      <c r="EAG19"/>
      <c r="EAH19"/>
      <c r="EAI19"/>
      <c r="EAJ19"/>
      <c r="EAK19"/>
      <c r="EAL19"/>
      <c r="EAM19"/>
      <c r="EAN19"/>
      <c r="EAO19"/>
      <c r="EAP19"/>
      <c r="EAQ19"/>
      <c r="EAR19"/>
      <c r="EAS19"/>
      <c r="EAT19"/>
      <c r="EAU19"/>
      <c r="EAV19"/>
      <c r="EAW19"/>
      <c r="EAX19"/>
      <c r="EAY19"/>
      <c r="EAZ19"/>
      <c r="EBA19"/>
      <c r="EBB19"/>
      <c r="EBC19"/>
      <c r="EBD19"/>
      <c r="EBE19"/>
      <c r="EBF19"/>
      <c r="EBG19"/>
      <c r="EBH19"/>
      <c r="EBI19"/>
      <c r="EBJ19"/>
      <c r="EBK19"/>
      <c r="EBL19"/>
      <c r="EBM19"/>
      <c r="EBN19"/>
      <c r="EBO19"/>
      <c r="EBP19"/>
      <c r="EBQ19"/>
      <c r="EBR19"/>
      <c r="EBS19"/>
      <c r="EBT19"/>
      <c r="EBU19"/>
      <c r="EBV19"/>
      <c r="EBW19"/>
      <c r="EBX19"/>
      <c r="EBY19"/>
      <c r="EBZ19"/>
      <c r="ECA19"/>
      <c r="ECB19"/>
      <c r="ECC19"/>
      <c r="ECD19"/>
      <c r="ECE19"/>
      <c r="ECF19"/>
      <c r="ECG19"/>
      <c r="ECH19"/>
      <c r="ECI19"/>
      <c r="ECJ19"/>
      <c r="ECK19"/>
      <c r="ECL19"/>
      <c r="ECM19"/>
      <c r="ECN19"/>
      <c r="ECO19"/>
      <c r="ECP19"/>
      <c r="ECQ19"/>
      <c r="ECR19"/>
      <c r="ECS19"/>
      <c r="ECT19"/>
      <c r="ECU19"/>
      <c r="ECV19"/>
      <c r="ECW19"/>
      <c r="ECX19"/>
      <c r="ECY19"/>
      <c r="ECZ19"/>
      <c r="EDA19"/>
      <c r="EDB19"/>
      <c r="EDC19"/>
      <c r="EDD19"/>
      <c r="EDE19"/>
      <c r="EDF19"/>
      <c r="EDG19"/>
      <c r="EDH19"/>
      <c r="EDI19"/>
      <c r="EDJ19"/>
      <c r="EDK19"/>
      <c r="EDL19"/>
      <c r="EDM19"/>
      <c r="EDN19"/>
      <c r="EDO19"/>
      <c r="EDP19"/>
      <c r="EDQ19"/>
      <c r="EDR19"/>
      <c r="EDS19"/>
      <c r="EDT19"/>
      <c r="EDU19"/>
      <c r="EDV19"/>
      <c r="EDW19"/>
      <c r="EDX19"/>
      <c r="EDY19"/>
      <c r="EDZ19"/>
      <c r="EEA19"/>
      <c r="EEB19"/>
      <c r="EEC19"/>
      <c r="EED19"/>
      <c r="EEE19"/>
      <c r="EEF19"/>
      <c r="EEG19"/>
      <c r="EEH19"/>
      <c r="EEI19"/>
      <c r="EEJ19"/>
      <c r="EEK19"/>
      <c r="EEL19"/>
      <c r="EEM19"/>
      <c r="EEN19"/>
      <c r="EEO19"/>
      <c r="EEP19"/>
      <c r="EEQ19"/>
      <c r="EER19"/>
      <c r="EES19"/>
      <c r="EET19"/>
      <c r="EEU19"/>
      <c r="EEV19"/>
      <c r="EEW19"/>
      <c r="EEX19"/>
      <c r="EEY19"/>
      <c r="EEZ19"/>
      <c r="EFA19"/>
      <c r="EFB19"/>
      <c r="EFC19"/>
      <c r="EFD19"/>
      <c r="EFE19"/>
      <c r="EFF19"/>
      <c r="EFG19"/>
      <c r="EFH19"/>
      <c r="EFI19"/>
      <c r="EFJ19"/>
      <c r="EFK19"/>
      <c r="EFL19"/>
      <c r="EFM19"/>
      <c r="EFN19"/>
      <c r="EFO19"/>
      <c r="EFP19"/>
      <c r="EFQ19"/>
      <c r="EFR19"/>
      <c r="EFS19"/>
      <c r="EFT19"/>
      <c r="EFU19"/>
      <c r="EFV19"/>
      <c r="EFW19"/>
      <c r="EFX19"/>
      <c r="EFY19"/>
      <c r="EFZ19"/>
      <c r="EGA19"/>
      <c r="EGB19"/>
      <c r="EGC19"/>
      <c r="EGD19"/>
      <c r="EGE19"/>
      <c r="EGF19"/>
      <c r="EGG19"/>
      <c r="EGH19"/>
      <c r="EGI19"/>
      <c r="EGJ19"/>
      <c r="EGK19"/>
      <c r="EGL19"/>
      <c r="EGM19"/>
      <c r="EGN19"/>
      <c r="EGO19"/>
      <c r="EGP19"/>
      <c r="EGQ19"/>
      <c r="EGR19"/>
      <c r="EGS19"/>
      <c r="EGT19"/>
      <c r="EGU19"/>
      <c r="EGV19"/>
      <c r="EGW19"/>
      <c r="EGX19"/>
      <c r="EGY19"/>
      <c r="EGZ19"/>
      <c r="EHA19"/>
      <c r="EHB19"/>
      <c r="EHC19"/>
      <c r="EHD19"/>
      <c r="EHE19"/>
      <c r="EHF19"/>
      <c r="EHG19"/>
      <c r="EHH19"/>
      <c r="EHI19"/>
      <c r="EHJ19"/>
      <c r="EHK19"/>
      <c r="EHL19"/>
      <c r="EHM19"/>
      <c r="EHN19"/>
      <c r="EHO19"/>
      <c r="EHP19"/>
      <c r="EHQ19"/>
      <c r="EHR19"/>
      <c r="EHS19"/>
      <c r="EHT19"/>
      <c r="EHU19"/>
      <c r="EHV19"/>
      <c r="EHW19"/>
      <c r="EHX19"/>
      <c r="EHY19"/>
      <c r="EHZ19"/>
      <c r="EIA19"/>
      <c r="EIB19"/>
      <c r="EIC19"/>
      <c r="EID19"/>
      <c r="EIE19"/>
      <c r="EIF19"/>
      <c r="EIG19"/>
      <c r="EIH19"/>
      <c r="EII19"/>
      <c r="EIJ19"/>
      <c r="EIK19"/>
      <c r="EIL19"/>
      <c r="EIM19"/>
      <c r="EIN19"/>
      <c r="EIO19"/>
      <c r="EIP19"/>
      <c r="EIQ19"/>
      <c r="EIR19"/>
      <c r="EIS19"/>
      <c r="EIT19"/>
      <c r="EIU19"/>
      <c r="EIV19"/>
      <c r="EIW19"/>
      <c r="EIX19"/>
      <c r="EIY19"/>
      <c r="EIZ19"/>
      <c r="EJA19"/>
      <c r="EJB19"/>
      <c r="EJC19"/>
      <c r="EJD19"/>
      <c r="EJE19"/>
      <c r="EJF19"/>
      <c r="EJG19"/>
      <c r="EJH19"/>
      <c r="EJI19"/>
      <c r="EJJ19"/>
      <c r="EJK19"/>
      <c r="EJL19"/>
      <c r="EJM19"/>
      <c r="EJN19"/>
      <c r="EJO19"/>
      <c r="EJP19"/>
      <c r="EJQ19"/>
      <c r="EJR19"/>
      <c r="EJS19"/>
      <c r="EJT19"/>
      <c r="EJU19"/>
      <c r="EJV19"/>
      <c r="EJW19"/>
      <c r="EJX19"/>
      <c r="EJY19"/>
      <c r="EJZ19"/>
      <c r="EKA19"/>
      <c r="EKB19"/>
      <c r="EKC19"/>
      <c r="EKD19"/>
      <c r="EKE19"/>
      <c r="EKF19"/>
      <c r="EKG19"/>
      <c r="EKH19"/>
      <c r="EKI19"/>
      <c r="EKJ19"/>
      <c r="EKK19"/>
      <c r="EKL19"/>
      <c r="EKM19"/>
      <c r="EKN19"/>
      <c r="EKO19"/>
      <c r="EKP19"/>
      <c r="EKQ19"/>
      <c r="EKR19"/>
      <c r="EKS19"/>
      <c r="EKT19"/>
      <c r="EKU19"/>
      <c r="EKV19"/>
      <c r="EKW19"/>
      <c r="EKX19"/>
      <c r="EKY19"/>
      <c r="EKZ19"/>
      <c r="ELA19"/>
      <c r="ELB19"/>
      <c r="ELC19"/>
      <c r="ELD19"/>
      <c r="ELE19"/>
      <c r="ELF19"/>
      <c r="ELG19"/>
      <c r="ELH19"/>
      <c r="ELI19"/>
      <c r="ELJ19"/>
      <c r="ELK19"/>
      <c r="ELL19"/>
      <c r="ELM19"/>
      <c r="ELN19"/>
      <c r="ELO19"/>
      <c r="ELP19"/>
      <c r="ELQ19"/>
      <c r="ELR19"/>
      <c r="ELS19"/>
      <c r="ELT19"/>
      <c r="ELU19"/>
      <c r="ELV19"/>
      <c r="ELW19"/>
      <c r="ELX19"/>
      <c r="ELY19"/>
      <c r="ELZ19"/>
      <c r="EMA19"/>
      <c r="EMB19"/>
      <c r="EMC19"/>
      <c r="EMD19"/>
      <c r="EME19"/>
      <c r="EMF19"/>
      <c r="EMG19"/>
      <c r="EMH19"/>
      <c r="EMI19"/>
      <c r="EMJ19"/>
      <c r="EMK19"/>
      <c r="EML19"/>
      <c r="EMM19"/>
      <c r="EMN19"/>
      <c r="EMO19"/>
      <c r="EMP19"/>
      <c r="EMQ19"/>
      <c r="EMR19"/>
      <c r="EMS19"/>
      <c r="EMT19"/>
      <c r="EMU19"/>
      <c r="EMV19"/>
      <c r="EMW19"/>
      <c r="EMX19"/>
      <c r="EMY19"/>
      <c r="EMZ19"/>
      <c r="ENA19"/>
      <c r="ENB19"/>
      <c r="ENC19"/>
      <c r="END19"/>
      <c r="ENE19"/>
      <c r="ENF19"/>
      <c r="ENG19"/>
      <c r="ENH19"/>
      <c r="ENI19"/>
      <c r="ENJ19"/>
      <c r="ENK19"/>
      <c r="ENL19"/>
      <c r="ENM19"/>
      <c r="ENN19"/>
      <c r="ENO19"/>
      <c r="ENP19"/>
      <c r="ENQ19"/>
      <c r="ENR19"/>
      <c r="ENS19"/>
      <c r="ENT19"/>
      <c r="ENU19"/>
      <c r="ENV19"/>
      <c r="ENW19"/>
      <c r="ENX19"/>
      <c r="ENY19"/>
      <c r="ENZ19"/>
      <c r="EOA19"/>
      <c r="EOB19"/>
      <c r="EOC19"/>
      <c r="EOD19"/>
      <c r="EOE19"/>
      <c r="EOF19"/>
      <c r="EOG19"/>
      <c r="EOH19"/>
      <c r="EOI19"/>
      <c r="EOJ19"/>
      <c r="EOK19"/>
      <c r="EOL19"/>
      <c r="EOM19"/>
      <c r="EON19"/>
      <c r="EOO19"/>
      <c r="EOP19"/>
      <c r="EOQ19"/>
      <c r="EOR19"/>
      <c r="EOS19"/>
      <c r="EOT19"/>
      <c r="EOU19"/>
      <c r="EOV19"/>
      <c r="EOW19"/>
      <c r="EOX19"/>
      <c r="EOY19"/>
      <c r="EOZ19"/>
      <c r="EPA19"/>
      <c r="EPB19"/>
      <c r="EPC19"/>
      <c r="EPD19"/>
      <c r="EPE19"/>
      <c r="EPF19"/>
      <c r="EPG19"/>
      <c r="EPH19"/>
      <c r="EPI19"/>
      <c r="EPJ19"/>
      <c r="EPK19"/>
      <c r="EPL19"/>
      <c r="EPM19"/>
      <c r="EPN19"/>
      <c r="EPO19"/>
      <c r="EPP19"/>
      <c r="EPQ19"/>
      <c r="EPR19"/>
      <c r="EPS19"/>
      <c r="EPT19"/>
      <c r="EPU19"/>
      <c r="EPV19"/>
      <c r="EPW19"/>
      <c r="EPX19"/>
      <c r="EPY19"/>
      <c r="EPZ19"/>
      <c r="EQA19"/>
      <c r="EQB19"/>
      <c r="EQC19"/>
      <c r="EQD19"/>
      <c r="EQE19"/>
      <c r="EQF19"/>
      <c r="EQG19"/>
      <c r="EQH19"/>
      <c r="EQI19"/>
      <c r="EQJ19"/>
      <c r="EQK19"/>
      <c r="EQL19"/>
      <c r="EQM19"/>
      <c r="EQN19"/>
      <c r="EQO19"/>
      <c r="EQP19"/>
      <c r="EQQ19"/>
      <c r="EQR19"/>
      <c r="EQS19"/>
      <c r="EQT19"/>
      <c r="EQU19"/>
      <c r="EQV19"/>
      <c r="EQW19"/>
      <c r="EQX19"/>
      <c r="EQY19"/>
      <c r="EQZ19"/>
      <c r="ERA19"/>
      <c r="ERB19"/>
      <c r="ERC19"/>
      <c r="ERD19"/>
      <c r="ERE19"/>
      <c r="ERF19"/>
      <c r="ERG19"/>
      <c r="ERH19"/>
      <c r="ERI19"/>
      <c r="ERJ19"/>
      <c r="ERK19"/>
      <c r="ERL19"/>
      <c r="ERM19"/>
      <c r="ERN19"/>
      <c r="ERO19"/>
      <c r="ERP19"/>
      <c r="ERQ19"/>
      <c r="ERR19"/>
      <c r="ERS19"/>
      <c r="ERT19"/>
      <c r="ERU19"/>
      <c r="ERV19"/>
      <c r="ERW19"/>
      <c r="ERX19"/>
      <c r="ERY19"/>
      <c r="ERZ19"/>
      <c r="ESA19"/>
      <c r="ESB19"/>
      <c r="ESC19"/>
      <c r="ESD19"/>
      <c r="ESE19"/>
      <c r="ESF19"/>
      <c r="ESG19"/>
      <c r="ESH19"/>
      <c r="ESI19"/>
      <c r="ESJ19"/>
      <c r="ESK19"/>
      <c r="ESL19"/>
      <c r="ESM19"/>
      <c r="ESN19"/>
      <c r="ESO19"/>
      <c r="ESP19"/>
      <c r="ESQ19"/>
      <c r="ESR19"/>
      <c r="ESS19"/>
      <c r="EST19"/>
      <c r="ESU19"/>
      <c r="ESV19"/>
      <c r="ESW19"/>
      <c r="ESX19"/>
      <c r="ESY19"/>
      <c r="ESZ19"/>
      <c r="ETA19"/>
      <c r="ETB19"/>
      <c r="ETC19"/>
      <c r="ETD19"/>
      <c r="ETE19"/>
      <c r="ETF19"/>
      <c r="ETG19"/>
      <c r="ETH19"/>
      <c r="ETI19"/>
      <c r="ETJ19"/>
      <c r="ETK19"/>
      <c r="ETL19"/>
      <c r="ETM19"/>
      <c r="ETN19"/>
      <c r="ETO19"/>
      <c r="ETP19"/>
      <c r="ETQ19"/>
      <c r="ETR19"/>
      <c r="ETS19"/>
      <c r="ETT19"/>
      <c r="ETU19"/>
      <c r="ETV19"/>
      <c r="ETW19"/>
      <c r="ETX19"/>
      <c r="ETY19"/>
      <c r="ETZ19"/>
      <c r="EUA19"/>
      <c r="EUB19"/>
      <c r="EUC19"/>
      <c r="EUD19"/>
      <c r="EUE19"/>
      <c r="EUF19"/>
      <c r="EUG19"/>
      <c r="EUH19"/>
      <c r="EUI19"/>
      <c r="EUJ19"/>
      <c r="EUK19"/>
      <c r="EUL19"/>
      <c r="EUM19"/>
      <c r="EUN19"/>
      <c r="EUO19"/>
      <c r="EUP19"/>
      <c r="EUQ19"/>
      <c r="EUR19"/>
      <c r="EUS19"/>
      <c r="EUT19"/>
      <c r="EUU19"/>
      <c r="EUV19"/>
      <c r="EUW19"/>
      <c r="EUX19"/>
      <c r="EUY19"/>
      <c r="EUZ19"/>
      <c r="EVA19"/>
      <c r="EVB19"/>
      <c r="EVC19"/>
      <c r="EVD19"/>
      <c r="EVE19"/>
      <c r="EVF19"/>
      <c r="EVG19"/>
      <c r="EVH19"/>
      <c r="EVI19"/>
      <c r="EVJ19"/>
      <c r="EVK19"/>
      <c r="EVL19"/>
      <c r="EVM19"/>
      <c r="EVN19"/>
      <c r="EVO19"/>
      <c r="EVP19"/>
      <c r="EVQ19"/>
      <c r="EVR19"/>
      <c r="EVS19"/>
      <c r="EVT19"/>
      <c r="EVU19"/>
      <c r="EVV19"/>
      <c r="EVW19"/>
      <c r="EVX19"/>
      <c r="EVY19"/>
      <c r="EVZ19"/>
      <c r="EWA19"/>
      <c r="EWB19"/>
      <c r="EWC19"/>
      <c r="EWD19"/>
      <c r="EWE19"/>
      <c r="EWF19"/>
      <c r="EWG19"/>
      <c r="EWH19"/>
      <c r="EWI19"/>
      <c r="EWJ19"/>
      <c r="EWK19"/>
      <c r="EWL19"/>
      <c r="EWM19"/>
      <c r="EWN19"/>
      <c r="EWO19"/>
      <c r="EWP19"/>
      <c r="EWQ19"/>
      <c r="EWR19"/>
      <c r="EWS19"/>
      <c r="EWT19"/>
      <c r="EWU19"/>
      <c r="EWV19"/>
      <c r="EWW19"/>
      <c r="EWX19"/>
      <c r="EWY19"/>
      <c r="EWZ19"/>
      <c r="EXA19"/>
      <c r="EXB19"/>
      <c r="EXC19"/>
      <c r="EXD19"/>
      <c r="EXE19"/>
      <c r="EXF19"/>
      <c r="EXG19"/>
      <c r="EXH19"/>
      <c r="EXI19"/>
      <c r="EXJ19"/>
      <c r="EXK19"/>
      <c r="EXL19"/>
      <c r="EXM19"/>
      <c r="EXN19"/>
      <c r="EXO19"/>
      <c r="EXP19"/>
      <c r="EXQ19"/>
      <c r="EXR19"/>
      <c r="EXS19"/>
      <c r="EXT19"/>
      <c r="EXU19"/>
      <c r="EXV19"/>
      <c r="EXW19"/>
      <c r="EXX19"/>
      <c r="EXY19"/>
      <c r="EXZ19"/>
      <c r="EYA19"/>
      <c r="EYB19"/>
      <c r="EYC19"/>
      <c r="EYD19"/>
      <c r="EYE19"/>
      <c r="EYF19"/>
      <c r="EYG19"/>
      <c r="EYH19"/>
      <c r="EYI19"/>
      <c r="EYJ19"/>
      <c r="EYK19"/>
      <c r="EYL19"/>
      <c r="EYM19"/>
      <c r="EYN19"/>
      <c r="EYO19"/>
      <c r="EYP19"/>
      <c r="EYQ19"/>
      <c r="EYR19"/>
      <c r="EYS19"/>
      <c r="EYT19"/>
      <c r="EYU19"/>
      <c r="EYV19"/>
      <c r="EYW19"/>
      <c r="EYX19"/>
      <c r="EYY19"/>
      <c r="EYZ19"/>
      <c r="EZA19"/>
      <c r="EZB19"/>
      <c r="EZC19"/>
      <c r="EZD19"/>
      <c r="EZE19"/>
      <c r="EZF19"/>
      <c r="EZG19"/>
      <c r="EZH19"/>
      <c r="EZI19"/>
      <c r="EZJ19"/>
      <c r="EZK19"/>
      <c r="EZL19"/>
      <c r="EZM19"/>
      <c r="EZN19"/>
      <c r="EZO19"/>
      <c r="EZP19"/>
      <c r="EZQ19"/>
      <c r="EZR19"/>
      <c r="EZS19"/>
      <c r="EZT19"/>
      <c r="EZU19"/>
      <c r="EZV19"/>
      <c r="EZW19"/>
      <c r="EZX19"/>
      <c r="EZY19"/>
      <c r="EZZ19"/>
      <c r="FAA19"/>
      <c r="FAB19"/>
      <c r="FAC19"/>
      <c r="FAD19"/>
      <c r="FAE19"/>
      <c r="FAF19"/>
      <c r="FAG19"/>
      <c r="FAH19"/>
      <c r="FAI19"/>
      <c r="FAJ19"/>
      <c r="FAK19"/>
      <c r="FAL19"/>
      <c r="FAM19"/>
      <c r="FAN19"/>
      <c r="FAO19"/>
      <c r="FAP19"/>
      <c r="FAQ19"/>
      <c r="FAR19"/>
      <c r="FAS19"/>
      <c r="FAT19"/>
      <c r="FAU19"/>
      <c r="FAV19"/>
      <c r="FAW19"/>
      <c r="FAX19"/>
      <c r="FAY19"/>
      <c r="FAZ19"/>
      <c r="FBA19"/>
      <c r="FBB19"/>
      <c r="FBC19"/>
      <c r="FBD19"/>
      <c r="FBE19"/>
      <c r="FBF19"/>
      <c r="FBG19"/>
      <c r="FBH19"/>
      <c r="FBI19"/>
      <c r="FBJ19"/>
      <c r="FBK19"/>
      <c r="FBL19"/>
      <c r="FBM19"/>
      <c r="FBN19"/>
      <c r="FBO19"/>
      <c r="FBP19"/>
      <c r="FBQ19"/>
      <c r="FBR19"/>
      <c r="FBS19"/>
      <c r="FBT19"/>
      <c r="FBU19"/>
      <c r="FBV19"/>
      <c r="FBW19"/>
      <c r="FBX19"/>
      <c r="FBY19"/>
      <c r="FBZ19"/>
      <c r="FCA19"/>
      <c r="FCB19"/>
      <c r="FCC19"/>
      <c r="FCD19"/>
      <c r="FCE19"/>
      <c r="FCF19"/>
      <c r="FCG19"/>
      <c r="FCH19"/>
      <c r="FCI19"/>
      <c r="FCJ19"/>
      <c r="FCK19"/>
      <c r="FCL19"/>
      <c r="FCM19"/>
      <c r="FCN19"/>
      <c r="FCO19"/>
      <c r="FCP19"/>
      <c r="FCQ19"/>
      <c r="FCR19"/>
      <c r="FCS19"/>
      <c r="FCT19"/>
      <c r="FCU19"/>
      <c r="FCV19"/>
      <c r="FCW19"/>
      <c r="FCX19"/>
      <c r="FCY19"/>
      <c r="FCZ19"/>
      <c r="FDA19"/>
      <c r="FDB19"/>
      <c r="FDC19"/>
      <c r="FDD19"/>
      <c r="FDE19"/>
      <c r="FDF19"/>
      <c r="FDG19"/>
      <c r="FDH19"/>
      <c r="FDI19"/>
      <c r="FDJ19"/>
      <c r="FDK19"/>
      <c r="FDL19"/>
      <c r="FDM19"/>
      <c r="FDN19"/>
      <c r="FDO19"/>
      <c r="FDP19"/>
      <c r="FDQ19"/>
      <c r="FDR19"/>
      <c r="FDS19"/>
      <c r="FDT19"/>
      <c r="FDU19"/>
      <c r="FDV19"/>
      <c r="FDW19"/>
      <c r="FDX19"/>
      <c r="FDY19"/>
      <c r="FDZ19"/>
      <c r="FEA19"/>
      <c r="FEB19"/>
      <c r="FEC19"/>
      <c r="FED19"/>
      <c r="FEE19"/>
      <c r="FEF19"/>
      <c r="FEG19"/>
      <c r="FEH19"/>
      <c r="FEI19"/>
      <c r="FEJ19"/>
      <c r="FEK19"/>
      <c r="FEL19"/>
      <c r="FEM19"/>
      <c r="FEN19"/>
      <c r="FEO19"/>
      <c r="FEP19"/>
      <c r="FEQ19"/>
      <c r="FER19"/>
      <c r="FES19"/>
      <c r="FET19"/>
      <c r="FEU19"/>
      <c r="FEV19"/>
      <c r="FEW19"/>
      <c r="FEX19"/>
      <c r="FEY19"/>
      <c r="FEZ19"/>
      <c r="FFA19"/>
      <c r="FFB19"/>
      <c r="FFC19"/>
      <c r="FFD19"/>
      <c r="FFE19"/>
      <c r="FFF19"/>
      <c r="FFG19"/>
      <c r="FFH19"/>
      <c r="FFI19"/>
      <c r="FFJ19"/>
      <c r="FFK19"/>
      <c r="FFL19"/>
      <c r="FFM19"/>
      <c r="FFN19"/>
      <c r="FFO19"/>
      <c r="FFP19"/>
      <c r="FFQ19"/>
      <c r="FFR19"/>
      <c r="FFS19"/>
      <c r="FFT19"/>
      <c r="FFU19"/>
      <c r="FFV19"/>
      <c r="FFW19"/>
      <c r="FFX19"/>
      <c r="FFY19"/>
      <c r="FFZ19"/>
      <c r="FGA19"/>
      <c r="FGB19"/>
      <c r="FGC19"/>
      <c r="FGD19"/>
      <c r="FGE19"/>
      <c r="FGF19"/>
      <c r="FGG19"/>
      <c r="FGH19"/>
      <c r="FGI19"/>
      <c r="FGJ19"/>
      <c r="FGK19"/>
      <c r="FGL19"/>
      <c r="FGM19"/>
      <c r="FGN19"/>
      <c r="FGO19"/>
      <c r="FGP19"/>
      <c r="FGQ19"/>
      <c r="FGR19"/>
      <c r="FGS19"/>
      <c r="FGT19"/>
      <c r="FGU19"/>
      <c r="FGV19"/>
      <c r="FGW19"/>
      <c r="FGX19"/>
      <c r="FGY19"/>
      <c r="FGZ19"/>
      <c r="FHA19"/>
      <c r="FHB19"/>
      <c r="FHC19"/>
      <c r="FHD19"/>
      <c r="FHE19"/>
      <c r="FHF19"/>
      <c r="FHG19"/>
      <c r="FHH19"/>
      <c r="FHI19"/>
      <c r="FHJ19"/>
      <c r="FHK19"/>
      <c r="FHL19"/>
      <c r="FHM19"/>
      <c r="FHN19"/>
      <c r="FHO19"/>
      <c r="FHP19"/>
      <c r="FHQ19"/>
      <c r="FHR19"/>
      <c r="FHS19"/>
      <c r="FHT19"/>
      <c r="FHU19"/>
      <c r="FHV19"/>
      <c r="FHW19"/>
      <c r="FHX19"/>
      <c r="FHY19"/>
      <c r="FHZ19"/>
      <c r="FIA19"/>
      <c r="FIB19"/>
      <c r="FIC19"/>
      <c r="FID19"/>
      <c r="FIE19"/>
      <c r="FIF19"/>
      <c r="FIG19"/>
      <c r="FIH19"/>
      <c r="FII19"/>
      <c r="FIJ19"/>
      <c r="FIK19"/>
      <c r="FIL19"/>
      <c r="FIM19"/>
      <c r="FIN19"/>
      <c r="FIO19"/>
      <c r="FIP19"/>
      <c r="FIQ19"/>
      <c r="FIR19"/>
      <c r="FIS19"/>
      <c r="FIT19"/>
      <c r="FIU19"/>
      <c r="FIV19"/>
      <c r="FIW19"/>
      <c r="FIX19"/>
      <c r="FIY19"/>
      <c r="FIZ19"/>
      <c r="FJA19"/>
      <c r="FJB19"/>
      <c r="FJC19"/>
      <c r="FJD19"/>
      <c r="FJE19"/>
      <c r="FJF19"/>
      <c r="FJG19"/>
      <c r="FJH19"/>
      <c r="FJI19"/>
      <c r="FJJ19"/>
      <c r="FJK19"/>
      <c r="FJL19"/>
      <c r="FJM19"/>
      <c r="FJN19"/>
      <c r="FJO19"/>
      <c r="FJP19"/>
      <c r="FJQ19"/>
      <c r="FJR19"/>
      <c r="FJS19"/>
      <c r="FJT19"/>
      <c r="FJU19"/>
      <c r="FJV19"/>
      <c r="FJW19"/>
      <c r="FJX19"/>
      <c r="FJY19"/>
      <c r="FJZ19"/>
      <c r="FKA19"/>
      <c r="FKB19"/>
      <c r="FKC19"/>
      <c r="FKD19"/>
      <c r="FKE19"/>
      <c r="FKF19"/>
      <c r="FKG19"/>
      <c r="FKH19"/>
      <c r="FKI19"/>
      <c r="FKJ19"/>
      <c r="FKK19"/>
      <c r="FKL19"/>
      <c r="FKM19"/>
      <c r="FKN19"/>
      <c r="FKO19"/>
      <c r="FKP19"/>
      <c r="FKQ19"/>
      <c r="FKR19"/>
      <c r="FKS19"/>
      <c r="FKT19"/>
      <c r="FKU19"/>
      <c r="FKV19"/>
      <c r="FKW19"/>
      <c r="FKX19"/>
      <c r="FKY19"/>
      <c r="FKZ19"/>
      <c r="FLA19"/>
      <c r="FLB19"/>
      <c r="FLC19"/>
      <c r="FLD19"/>
      <c r="FLE19"/>
      <c r="FLF19"/>
      <c r="FLG19"/>
      <c r="FLH19"/>
      <c r="FLI19"/>
      <c r="FLJ19"/>
      <c r="FLK19"/>
      <c r="FLL19"/>
      <c r="FLM19"/>
      <c r="FLN19"/>
      <c r="FLO19"/>
      <c r="FLP19"/>
      <c r="FLQ19"/>
      <c r="FLR19"/>
      <c r="FLS19"/>
      <c r="FLT19"/>
      <c r="FLU19"/>
      <c r="FLV19"/>
      <c r="FLW19"/>
      <c r="FLX19"/>
      <c r="FLY19"/>
      <c r="FLZ19"/>
      <c r="FMA19"/>
      <c r="FMB19"/>
      <c r="FMC19"/>
      <c r="FMD19"/>
      <c r="FME19"/>
      <c r="FMF19"/>
      <c r="FMG19"/>
      <c r="FMH19"/>
      <c r="FMI19"/>
      <c r="FMJ19"/>
      <c r="FMK19"/>
      <c r="FML19"/>
      <c r="FMM19"/>
      <c r="FMN19"/>
      <c r="FMO19"/>
      <c r="FMP19"/>
      <c r="FMQ19"/>
      <c r="FMR19"/>
      <c r="FMS19"/>
      <c r="FMT19"/>
      <c r="FMU19"/>
      <c r="FMV19"/>
      <c r="FMW19"/>
      <c r="FMX19"/>
      <c r="FMY19"/>
      <c r="FMZ19"/>
      <c r="FNA19"/>
      <c r="FNB19"/>
      <c r="FNC19"/>
      <c r="FND19"/>
      <c r="FNE19"/>
      <c r="FNF19"/>
      <c r="FNG19"/>
      <c r="FNH19"/>
      <c r="FNI19"/>
      <c r="FNJ19"/>
      <c r="FNK19"/>
      <c r="FNL19"/>
      <c r="FNM19"/>
      <c r="FNN19"/>
      <c r="FNO19"/>
      <c r="FNP19"/>
      <c r="FNQ19"/>
      <c r="FNR19"/>
      <c r="FNS19"/>
      <c r="FNT19"/>
      <c r="FNU19"/>
      <c r="FNV19"/>
      <c r="FNW19"/>
      <c r="FNX19"/>
      <c r="FNY19"/>
      <c r="FNZ19"/>
      <c r="FOA19"/>
      <c r="FOB19"/>
      <c r="FOC19"/>
      <c r="FOD19"/>
      <c r="FOE19"/>
      <c r="FOF19"/>
      <c r="FOG19"/>
      <c r="FOH19"/>
      <c r="FOI19"/>
      <c r="FOJ19"/>
      <c r="FOK19"/>
      <c r="FOL19"/>
      <c r="FOM19"/>
      <c r="FON19"/>
      <c r="FOO19"/>
      <c r="FOP19"/>
      <c r="FOQ19"/>
      <c r="FOR19"/>
      <c r="FOS19"/>
      <c r="FOT19"/>
      <c r="FOU19"/>
      <c r="FOV19"/>
      <c r="FOW19"/>
      <c r="FOX19"/>
      <c r="FOY19"/>
      <c r="FOZ19"/>
      <c r="FPA19"/>
      <c r="FPB19"/>
      <c r="FPC19"/>
      <c r="FPD19"/>
      <c r="FPE19"/>
      <c r="FPF19"/>
      <c r="FPG19"/>
      <c r="FPH19"/>
      <c r="FPI19"/>
      <c r="FPJ19"/>
      <c r="FPK19"/>
      <c r="FPL19"/>
      <c r="FPM19"/>
      <c r="FPN19"/>
      <c r="FPO19"/>
      <c r="FPP19"/>
      <c r="FPQ19"/>
      <c r="FPR19"/>
      <c r="FPS19"/>
      <c r="FPT19"/>
      <c r="FPU19"/>
      <c r="FPV19"/>
      <c r="FPW19"/>
      <c r="FPX19"/>
      <c r="FPY19"/>
      <c r="FPZ19"/>
      <c r="FQA19"/>
      <c r="FQB19"/>
      <c r="FQC19"/>
      <c r="FQD19"/>
      <c r="FQE19"/>
      <c r="FQF19"/>
      <c r="FQG19"/>
      <c r="FQH19"/>
      <c r="FQI19"/>
      <c r="FQJ19"/>
      <c r="FQK19"/>
      <c r="FQL19"/>
      <c r="FQM19"/>
      <c r="FQN19"/>
      <c r="FQO19"/>
      <c r="FQP19"/>
      <c r="FQQ19"/>
      <c r="FQR19"/>
      <c r="FQS19"/>
      <c r="FQT19"/>
      <c r="FQU19"/>
      <c r="FQV19"/>
      <c r="FQW19"/>
      <c r="FQX19"/>
      <c r="FQY19"/>
      <c r="FQZ19"/>
      <c r="FRA19"/>
      <c r="FRB19"/>
      <c r="FRC19"/>
      <c r="FRD19"/>
      <c r="FRE19"/>
      <c r="FRF19"/>
      <c r="FRG19"/>
      <c r="FRH19"/>
      <c r="FRI19"/>
      <c r="FRJ19"/>
      <c r="FRK19"/>
      <c r="FRL19"/>
      <c r="FRM19"/>
      <c r="FRN19"/>
      <c r="FRO19"/>
      <c r="FRP19"/>
      <c r="FRQ19"/>
      <c r="FRR19"/>
      <c r="FRS19"/>
      <c r="FRT19"/>
      <c r="FRU19"/>
      <c r="FRV19"/>
      <c r="FRW19"/>
      <c r="FRX19"/>
      <c r="FRY19"/>
      <c r="FRZ19"/>
      <c r="FSA19"/>
      <c r="FSB19"/>
      <c r="FSC19"/>
      <c r="FSD19"/>
      <c r="FSE19"/>
      <c r="FSF19"/>
      <c r="FSG19"/>
      <c r="FSH19"/>
      <c r="FSI19"/>
      <c r="FSJ19"/>
      <c r="FSK19"/>
      <c r="FSL19"/>
      <c r="FSM19"/>
      <c r="FSN19"/>
      <c r="FSO19"/>
      <c r="FSP19"/>
      <c r="FSQ19"/>
      <c r="FSR19"/>
      <c r="FSS19"/>
      <c r="FST19"/>
      <c r="FSU19"/>
      <c r="FSV19"/>
      <c r="FSW19"/>
      <c r="FSX19"/>
      <c r="FSY19"/>
      <c r="FSZ19"/>
      <c r="FTA19"/>
      <c r="FTB19"/>
      <c r="FTC19"/>
      <c r="FTD19"/>
      <c r="FTE19"/>
      <c r="FTF19"/>
      <c r="FTG19"/>
      <c r="FTH19"/>
      <c r="FTI19"/>
      <c r="FTJ19"/>
      <c r="FTK19"/>
      <c r="FTL19"/>
      <c r="FTM19"/>
      <c r="FTN19"/>
      <c r="FTO19"/>
      <c r="FTP19"/>
      <c r="FTQ19"/>
      <c r="FTR19"/>
      <c r="FTS19"/>
      <c r="FTT19"/>
      <c r="FTU19"/>
      <c r="FTV19"/>
      <c r="FTW19"/>
      <c r="FTX19"/>
      <c r="FTY19"/>
      <c r="FTZ19"/>
      <c r="FUA19"/>
      <c r="FUB19"/>
      <c r="FUC19"/>
      <c r="FUD19"/>
      <c r="FUE19"/>
      <c r="FUF19"/>
      <c r="FUG19"/>
      <c r="FUH19"/>
      <c r="FUI19"/>
      <c r="FUJ19"/>
      <c r="FUK19"/>
      <c r="FUL19"/>
      <c r="FUM19"/>
      <c r="FUN19"/>
      <c r="FUO19"/>
      <c r="FUP19"/>
      <c r="FUQ19"/>
      <c r="FUR19"/>
      <c r="FUS19"/>
      <c r="FUT19"/>
      <c r="FUU19"/>
      <c r="FUV19"/>
      <c r="FUW19"/>
      <c r="FUX19"/>
      <c r="FUY19"/>
      <c r="FUZ19"/>
      <c r="FVA19"/>
      <c r="FVB19"/>
      <c r="FVC19"/>
      <c r="FVD19"/>
      <c r="FVE19"/>
      <c r="FVF19"/>
      <c r="FVG19"/>
      <c r="FVH19"/>
      <c r="FVI19"/>
      <c r="FVJ19"/>
      <c r="FVK19"/>
      <c r="FVL19"/>
      <c r="FVM19"/>
      <c r="FVN19"/>
      <c r="FVO19"/>
      <c r="FVP19"/>
      <c r="FVQ19"/>
      <c r="FVR19"/>
      <c r="FVS19"/>
      <c r="FVT19"/>
      <c r="FVU19"/>
      <c r="FVV19"/>
      <c r="FVW19"/>
      <c r="FVX19"/>
      <c r="FVY19"/>
      <c r="FVZ19"/>
      <c r="FWA19"/>
      <c r="FWB19"/>
      <c r="FWC19"/>
      <c r="FWD19"/>
      <c r="FWE19"/>
      <c r="FWF19"/>
      <c r="FWG19"/>
      <c r="FWH19"/>
      <c r="FWI19"/>
      <c r="FWJ19"/>
      <c r="FWK19"/>
      <c r="FWL19"/>
      <c r="FWM19"/>
      <c r="FWN19"/>
      <c r="FWO19"/>
      <c r="FWP19"/>
      <c r="FWQ19"/>
      <c r="FWR19"/>
      <c r="FWS19"/>
      <c r="FWT19"/>
      <c r="FWU19"/>
      <c r="FWV19"/>
      <c r="FWW19"/>
      <c r="FWX19"/>
      <c r="FWY19"/>
      <c r="FWZ19"/>
      <c r="FXA19"/>
      <c r="FXB19"/>
      <c r="FXC19"/>
      <c r="FXD19"/>
      <c r="FXE19"/>
      <c r="FXF19"/>
      <c r="FXG19"/>
      <c r="FXH19"/>
      <c r="FXI19"/>
      <c r="FXJ19"/>
      <c r="FXK19"/>
      <c r="FXL19"/>
      <c r="FXM19"/>
      <c r="FXN19"/>
      <c r="FXO19"/>
      <c r="FXP19"/>
      <c r="FXQ19"/>
      <c r="FXR19"/>
      <c r="FXS19"/>
      <c r="FXT19"/>
      <c r="FXU19"/>
      <c r="FXV19"/>
      <c r="FXW19"/>
      <c r="FXX19"/>
      <c r="FXY19"/>
      <c r="FXZ19"/>
      <c r="FYA19"/>
      <c r="FYB19"/>
      <c r="FYC19"/>
      <c r="FYD19"/>
      <c r="FYE19"/>
      <c r="FYF19"/>
      <c r="FYG19"/>
      <c r="FYH19"/>
      <c r="FYI19"/>
      <c r="FYJ19"/>
      <c r="FYK19"/>
      <c r="FYL19"/>
      <c r="FYM19"/>
      <c r="FYN19"/>
      <c r="FYO19"/>
      <c r="FYP19"/>
      <c r="FYQ19"/>
      <c r="FYR19"/>
      <c r="FYS19"/>
      <c r="FYT19"/>
      <c r="FYU19"/>
      <c r="FYV19"/>
      <c r="FYW19"/>
      <c r="FYX19"/>
      <c r="FYY19"/>
      <c r="FYZ19"/>
      <c r="FZA19"/>
      <c r="FZB19"/>
      <c r="FZC19"/>
      <c r="FZD19"/>
      <c r="FZE19"/>
      <c r="FZF19"/>
      <c r="FZG19"/>
      <c r="FZH19"/>
      <c r="FZI19"/>
      <c r="FZJ19"/>
      <c r="FZK19"/>
      <c r="FZL19"/>
      <c r="FZM19"/>
      <c r="FZN19"/>
      <c r="FZO19"/>
      <c r="FZP19"/>
      <c r="FZQ19"/>
      <c r="FZR19"/>
      <c r="FZS19"/>
      <c r="FZT19"/>
      <c r="FZU19"/>
      <c r="FZV19"/>
      <c r="FZW19"/>
      <c r="FZX19"/>
      <c r="FZY19"/>
      <c r="FZZ19"/>
      <c r="GAA19"/>
      <c r="GAB19"/>
      <c r="GAC19"/>
      <c r="GAD19"/>
      <c r="GAE19"/>
      <c r="GAF19"/>
      <c r="GAG19"/>
      <c r="GAH19"/>
      <c r="GAI19"/>
      <c r="GAJ19"/>
      <c r="GAK19"/>
      <c r="GAL19"/>
      <c r="GAM19"/>
      <c r="GAN19"/>
      <c r="GAO19"/>
      <c r="GAP19"/>
      <c r="GAQ19"/>
      <c r="GAR19"/>
      <c r="GAS19"/>
      <c r="GAT19"/>
      <c r="GAU19"/>
      <c r="GAV19"/>
      <c r="GAW19"/>
      <c r="GAX19"/>
      <c r="GAY19"/>
      <c r="GAZ19"/>
      <c r="GBA19"/>
      <c r="GBB19"/>
      <c r="GBC19"/>
      <c r="GBD19"/>
      <c r="GBE19"/>
      <c r="GBF19"/>
      <c r="GBG19"/>
      <c r="GBH19"/>
      <c r="GBI19"/>
      <c r="GBJ19"/>
      <c r="GBK19"/>
      <c r="GBL19"/>
      <c r="GBM19"/>
      <c r="GBN19"/>
      <c r="GBO19"/>
      <c r="GBP19"/>
      <c r="GBQ19"/>
      <c r="GBR19"/>
      <c r="GBS19"/>
      <c r="GBT19"/>
      <c r="GBU19"/>
      <c r="GBV19"/>
      <c r="GBW19"/>
      <c r="GBX19"/>
      <c r="GBY19"/>
      <c r="GBZ19"/>
      <c r="GCA19"/>
      <c r="GCB19"/>
      <c r="GCC19"/>
      <c r="GCD19"/>
      <c r="GCE19"/>
      <c r="GCF19"/>
      <c r="GCG19"/>
      <c r="GCH19"/>
      <c r="GCI19"/>
      <c r="GCJ19"/>
      <c r="GCK19"/>
      <c r="GCL19"/>
      <c r="GCM19"/>
      <c r="GCN19"/>
      <c r="GCO19"/>
      <c r="GCP19"/>
      <c r="GCQ19"/>
      <c r="GCR19"/>
      <c r="GCS19"/>
      <c r="GCT19"/>
      <c r="GCU19"/>
      <c r="GCV19"/>
      <c r="GCW19"/>
      <c r="GCX19"/>
      <c r="GCY19"/>
      <c r="GCZ19"/>
      <c r="GDA19"/>
      <c r="GDB19"/>
      <c r="GDC19"/>
      <c r="GDD19"/>
      <c r="GDE19"/>
      <c r="GDF19"/>
      <c r="GDG19"/>
      <c r="GDH19"/>
      <c r="GDI19"/>
      <c r="GDJ19"/>
      <c r="GDK19"/>
      <c r="GDL19"/>
      <c r="GDM19"/>
      <c r="GDN19"/>
      <c r="GDO19"/>
      <c r="GDP19"/>
      <c r="GDQ19"/>
      <c r="GDR19"/>
      <c r="GDS19"/>
      <c r="GDT19"/>
      <c r="GDU19"/>
      <c r="GDV19"/>
      <c r="GDW19"/>
      <c r="GDX19"/>
      <c r="GDY19"/>
      <c r="GDZ19"/>
      <c r="GEA19"/>
      <c r="GEB19"/>
      <c r="GEC19"/>
      <c r="GED19"/>
      <c r="GEE19"/>
      <c r="GEF19"/>
      <c r="GEG19"/>
      <c r="GEH19"/>
      <c r="GEI19"/>
      <c r="GEJ19"/>
      <c r="GEK19"/>
      <c r="GEL19"/>
      <c r="GEM19"/>
      <c r="GEN19"/>
      <c r="GEO19"/>
      <c r="GEP19"/>
      <c r="GEQ19"/>
      <c r="GER19"/>
      <c r="GES19"/>
      <c r="GET19"/>
      <c r="GEU19"/>
      <c r="GEV19"/>
      <c r="GEW19"/>
      <c r="GEX19"/>
      <c r="GEY19"/>
      <c r="GEZ19"/>
      <c r="GFA19"/>
      <c r="GFB19"/>
      <c r="GFC19"/>
      <c r="GFD19"/>
      <c r="GFE19"/>
      <c r="GFF19"/>
      <c r="GFG19"/>
      <c r="GFH19"/>
      <c r="GFI19"/>
      <c r="GFJ19"/>
      <c r="GFK19"/>
      <c r="GFL19"/>
      <c r="GFM19"/>
      <c r="GFN19"/>
      <c r="GFO19"/>
      <c r="GFP19"/>
      <c r="GFQ19"/>
      <c r="GFR19"/>
      <c r="GFS19"/>
      <c r="GFT19"/>
      <c r="GFU19"/>
      <c r="GFV19"/>
      <c r="GFW19"/>
      <c r="GFX19"/>
      <c r="GFY19"/>
      <c r="GFZ19"/>
      <c r="GGA19"/>
      <c r="GGB19"/>
      <c r="GGC19"/>
      <c r="GGD19"/>
      <c r="GGE19"/>
      <c r="GGF19"/>
      <c r="GGG19"/>
      <c r="GGH19"/>
      <c r="GGI19"/>
      <c r="GGJ19"/>
      <c r="GGK19"/>
      <c r="GGL19"/>
      <c r="GGM19"/>
      <c r="GGN19"/>
      <c r="GGO19"/>
      <c r="GGP19"/>
      <c r="GGQ19"/>
      <c r="GGR19"/>
      <c r="GGS19"/>
      <c r="GGT19"/>
      <c r="GGU19"/>
      <c r="GGV19"/>
      <c r="GGW19"/>
      <c r="GGX19"/>
      <c r="GGY19"/>
      <c r="GGZ19"/>
      <c r="GHA19"/>
      <c r="GHB19"/>
      <c r="GHC19"/>
      <c r="GHD19"/>
      <c r="GHE19"/>
      <c r="GHF19"/>
      <c r="GHG19"/>
      <c r="GHH19"/>
      <c r="GHI19"/>
      <c r="GHJ19"/>
      <c r="GHK19"/>
      <c r="GHL19"/>
      <c r="GHM19"/>
      <c r="GHN19"/>
      <c r="GHO19"/>
      <c r="GHP19"/>
      <c r="GHQ19"/>
      <c r="GHR19"/>
      <c r="GHS19"/>
      <c r="GHT19"/>
      <c r="GHU19"/>
      <c r="GHV19"/>
      <c r="GHW19"/>
      <c r="GHX19"/>
      <c r="GHY19"/>
      <c r="GHZ19"/>
      <c r="GIA19"/>
      <c r="GIB19"/>
      <c r="GIC19"/>
      <c r="GID19"/>
      <c r="GIE19"/>
      <c r="GIF19"/>
      <c r="GIG19"/>
      <c r="GIH19"/>
      <c r="GII19"/>
      <c r="GIJ19"/>
      <c r="GIK19"/>
      <c r="GIL19"/>
      <c r="GIM19"/>
      <c r="GIN19"/>
      <c r="GIO19"/>
      <c r="GIP19"/>
      <c r="GIQ19"/>
      <c r="GIR19"/>
      <c r="GIS19"/>
      <c r="GIT19"/>
      <c r="GIU19"/>
      <c r="GIV19"/>
      <c r="GIW19"/>
      <c r="GIX19"/>
      <c r="GIY19"/>
      <c r="GIZ19"/>
      <c r="GJA19"/>
      <c r="GJB19"/>
      <c r="GJC19"/>
      <c r="GJD19"/>
      <c r="GJE19"/>
      <c r="GJF19"/>
      <c r="GJG19"/>
      <c r="GJH19"/>
      <c r="GJI19"/>
      <c r="GJJ19"/>
      <c r="GJK19"/>
      <c r="GJL19"/>
      <c r="GJM19"/>
      <c r="GJN19"/>
      <c r="GJO19"/>
      <c r="GJP19"/>
      <c r="GJQ19"/>
      <c r="GJR19"/>
      <c r="GJS19"/>
      <c r="GJT19"/>
      <c r="GJU19"/>
      <c r="GJV19"/>
      <c r="GJW19"/>
      <c r="GJX19"/>
      <c r="GJY19"/>
      <c r="GJZ19"/>
      <c r="GKA19"/>
      <c r="GKB19"/>
      <c r="GKC19"/>
      <c r="GKD19"/>
      <c r="GKE19"/>
      <c r="GKF19"/>
      <c r="GKG19"/>
      <c r="GKH19"/>
      <c r="GKI19"/>
      <c r="GKJ19"/>
      <c r="GKK19"/>
      <c r="GKL19"/>
      <c r="GKM19"/>
      <c r="GKN19"/>
      <c r="GKO19"/>
      <c r="GKP19"/>
      <c r="GKQ19"/>
      <c r="GKR19"/>
      <c r="GKS19"/>
      <c r="GKT19"/>
      <c r="GKU19"/>
      <c r="GKV19"/>
      <c r="GKW19"/>
      <c r="GKX19"/>
      <c r="GKY19"/>
      <c r="GKZ19"/>
      <c r="GLA19"/>
      <c r="GLB19"/>
      <c r="GLC19"/>
      <c r="GLD19"/>
      <c r="GLE19"/>
      <c r="GLF19"/>
      <c r="GLG19"/>
      <c r="GLH19"/>
      <c r="GLI19"/>
      <c r="GLJ19"/>
      <c r="GLK19"/>
      <c r="GLL19"/>
      <c r="GLM19"/>
      <c r="GLN19"/>
      <c r="GLO19"/>
      <c r="GLP19"/>
      <c r="GLQ19"/>
      <c r="GLR19"/>
      <c r="GLS19"/>
      <c r="GLT19"/>
      <c r="GLU19"/>
      <c r="GLV19"/>
      <c r="GLW19"/>
      <c r="GLX19"/>
      <c r="GLY19"/>
      <c r="GLZ19"/>
      <c r="GMA19"/>
      <c r="GMB19"/>
      <c r="GMC19"/>
      <c r="GMD19"/>
      <c r="GME19"/>
      <c r="GMF19"/>
      <c r="GMG19"/>
      <c r="GMH19"/>
      <c r="GMI19"/>
      <c r="GMJ19"/>
      <c r="GMK19"/>
      <c r="GML19"/>
      <c r="GMM19"/>
      <c r="GMN19"/>
      <c r="GMO19"/>
      <c r="GMP19"/>
      <c r="GMQ19"/>
      <c r="GMR19"/>
      <c r="GMS19"/>
      <c r="GMT19"/>
      <c r="GMU19"/>
      <c r="GMV19"/>
      <c r="GMW19"/>
      <c r="GMX19"/>
      <c r="GMY19"/>
      <c r="GMZ19"/>
      <c r="GNA19"/>
      <c r="GNB19"/>
      <c r="GNC19"/>
      <c r="GND19"/>
      <c r="GNE19"/>
      <c r="GNF19"/>
      <c r="GNG19"/>
      <c r="GNH19"/>
      <c r="GNI19"/>
      <c r="GNJ19"/>
      <c r="GNK19"/>
      <c r="GNL19"/>
      <c r="GNM19"/>
      <c r="GNN19"/>
      <c r="GNO19"/>
      <c r="GNP19"/>
      <c r="GNQ19"/>
      <c r="GNR19"/>
      <c r="GNS19"/>
      <c r="GNT19"/>
      <c r="GNU19"/>
      <c r="GNV19"/>
      <c r="GNW19"/>
      <c r="GNX19"/>
      <c r="GNY19"/>
      <c r="GNZ19"/>
      <c r="GOA19"/>
      <c r="GOB19"/>
      <c r="GOC19"/>
      <c r="GOD19"/>
      <c r="GOE19"/>
      <c r="GOF19"/>
      <c r="GOG19"/>
      <c r="GOH19"/>
      <c r="GOI19"/>
      <c r="GOJ19"/>
      <c r="GOK19"/>
      <c r="GOL19"/>
      <c r="GOM19"/>
      <c r="GON19"/>
      <c r="GOO19"/>
      <c r="GOP19"/>
      <c r="GOQ19"/>
      <c r="GOR19"/>
      <c r="GOS19"/>
      <c r="GOT19"/>
      <c r="GOU19"/>
      <c r="GOV19"/>
      <c r="GOW19"/>
      <c r="GOX19"/>
      <c r="GOY19"/>
      <c r="GOZ19"/>
      <c r="GPA19"/>
      <c r="GPB19"/>
      <c r="GPC19"/>
      <c r="GPD19"/>
      <c r="GPE19"/>
      <c r="GPF19"/>
      <c r="GPG19"/>
      <c r="GPH19"/>
      <c r="GPI19"/>
      <c r="GPJ19"/>
      <c r="GPK19"/>
      <c r="GPL19"/>
      <c r="GPM19"/>
      <c r="GPN19"/>
      <c r="GPO19"/>
      <c r="GPP19"/>
      <c r="GPQ19"/>
      <c r="GPR19"/>
      <c r="GPS19"/>
      <c r="GPT19"/>
      <c r="GPU19"/>
      <c r="GPV19"/>
      <c r="GPW19"/>
      <c r="GPX19"/>
      <c r="GPY19"/>
      <c r="GPZ19"/>
      <c r="GQA19"/>
      <c r="GQB19"/>
      <c r="GQC19"/>
      <c r="GQD19"/>
      <c r="GQE19"/>
      <c r="GQF19"/>
      <c r="GQG19"/>
      <c r="GQH19"/>
      <c r="GQI19"/>
      <c r="GQJ19"/>
      <c r="GQK19"/>
      <c r="GQL19"/>
      <c r="GQM19"/>
      <c r="GQN19"/>
      <c r="GQO19"/>
      <c r="GQP19"/>
      <c r="GQQ19"/>
      <c r="GQR19"/>
      <c r="GQS19"/>
      <c r="GQT19"/>
      <c r="GQU19"/>
      <c r="GQV19"/>
      <c r="GQW19"/>
      <c r="GQX19"/>
      <c r="GQY19"/>
      <c r="GQZ19"/>
      <c r="GRA19"/>
      <c r="GRB19"/>
      <c r="GRC19"/>
      <c r="GRD19"/>
      <c r="GRE19"/>
      <c r="GRF19"/>
      <c r="GRG19"/>
      <c r="GRH19"/>
      <c r="GRI19"/>
      <c r="GRJ19"/>
      <c r="GRK19"/>
      <c r="GRL19"/>
      <c r="GRM19"/>
      <c r="GRN19"/>
      <c r="GRO19"/>
      <c r="GRP19"/>
      <c r="GRQ19"/>
      <c r="GRR19"/>
      <c r="GRS19"/>
      <c r="GRT19"/>
      <c r="GRU19"/>
      <c r="GRV19"/>
      <c r="GRW19"/>
      <c r="GRX19"/>
      <c r="GRY19"/>
      <c r="GRZ19"/>
      <c r="GSA19"/>
      <c r="GSB19"/>
      <c r="GSC19"/>
      <c r="GSD19"/>
      <c r="GSE19"/>
      <c r="GSF19"/>
      <c r="GSG19"/>
      <c r="GSH19"/>
      <c r="GSI19"/>
      <c r="GSJ19"/>
      <c r="GSK19"/>
      <c r="GSL19"/>
      <c r="GSM19"/>
      <c r="GSN19"/>
      <c r="GSO19"/>
      <c r="GSP19"/>
      <c r="GSQ19"/>
      <c r="GSR19"/>
      <c r="GSS19"/>
      <c r="GST19"/>
      <c r="GSU19"/>
      <c r="GSV19"/>
      <c r="GSW19"/>
      <c r="GSX19"/>
      <c r="GSY19"/>
      <c r="GSZ19"/>
      <c r="GTA19"/>
      <c r="GTB19"/>
      <c r="GTC19"/>
      <c r="GTD19"/>
      <c r="GTE19"/>
      <c r="GTF19"/>
      <c r="GTG19"/>
      <c r="GTH19"/>
      <c r="GTI19"/>
      <c r="GTJ19"/>
      <c r="GTK19"/>
      <c r="GTL19"/>
      <c r="GTM19"/>
      <c r="GTN19"/>
      <c r="GTO19"/>
      <c r="GTP19"/>
      <c r="GTQ19"/>
      <c r="GTR19"/>
      <c r="GTS19"/>
      <c r="GTT19"/>
      <c r="GTU19"/>
      <c r="GTV19"/>
      <c r="GTW19"/>
      <c r="GTX19"/>
      <c r="GTY19"/>
      <c r="GTZ19"/>
      <c r="GUA19"/>
      <c r="GUB19"/>
      <c r="GUC19"/>
      <c r="GUD19"/>
      <c r="GUE19"/>
      <c r="GUF19"/>
      <c r="GUG19"/>
      <c r="GUH19"/>
      <c r="GUI19"/>
      <c r="GUJ19"/>
      <c r="GUK19"/>
      <c r="GUL19"/>
      <c r="GUM19"/>
      <c r="GUN19"/>
      <c r="GUO19"/>
      <c r="GUP19"/>
      <c r="GUQ19"/>
      <c r="GUR19"/>
      <c r="GUS19"/>
      <c r="GUT19"/>
      <c r="GUU19"/>
      <c r="GUV19"/>
      <c r="GUW19"/>
      <c r="GUX19"/>
      <c r="GUY19"/>
      <c r="GUZ19"/>
      <c r="GVA19"/>
      <c r="GVB19"/>
      <c r="GVC19"/>
      <c r="GVD19"/>
      <c r="GVE19"/>
      <c r="GVF19"/>
      <c r="GVG19"/>
      <c r="GVH19"/>
      <c r="GVI19"/>
      <c r="GVJ19"/>
      <c r="GVK19"/>
      <c r="GVL19"/>
      <c r="GVM19"/>
      <c r="GVN19"/>
      <c r="GVO19"/>
      <c r="GVP19"/>
      <c r="GVQ19"/>
      <c r="GVR19"/>
      <c r="GVS19"/>
      <c r="GVT19"/>
      <c r="GVU19"/>
      <c r="GVV19"/>
      <c r="GVW19"/>
      <c r="GVX19"/>
      <c r="GVY19"/>
      <c r="GVZ19"/>
      <c r="GWA19"/>
      <c r="GWB19"/>
      <c r="GWC19"/>
      <c r="GWD19"/>
      <c r="GWE19"/>
      <c r="GWF19"/>
      <c r="GWG19"/>
      <c r="GWH19"/>
      <c r="GWI19"/>
      <c r="GWJ19"/>
      <c r="GWK19"/>
      <c r="GWL19"/>
      <c r="GWM19"/>
      <c r="GWN19"/>
      <c r="GWO19"/>
      <c r="GWP19"/>
      <c r="GWQ19"/>
      <c r="GWR19"/>
      <c r="GWS19"/>
      <c r="GWT19"/>
      <c r="GWU19"/>
      <c r="GWV19"/>
      <c r="GWW19"/>
      <c r="GWX19"/>
      <c r="GWY19"/>
      <c r="GWZ19"/>
      <c r="GXA19"/>
      <c r="GXB19"/>
      <c r="GXC19"/>
      <c r="GXD19"/>
      <c r="GXE19"/>
      <c r="GXF19"/>
      <c r="GXG19"/>
      <c r="GXH19"/>
      <c r="GXI19"/>
      <c r="GXJ19"/>
      <c r="GXK19"/>
      <c r="GXL19"/>
      <c r="GXM19"/>
      <c r="GXN19"/>
      <c r="GXO19"/>
      <c r="GXP19"/>
      <c r="GXQ19"/>
      <c r="GXR19"/>
      <c r="GXS19"/>
      <c r="GXT19"/>
      <c r="GXU19"/>
      <c r="GXV19"/>
      <c r="GXW19"/>
      <c r="GXX19"/>
      <c r="GXY19"/>
      <c r="GXZ19"/>
      <c r="GYA19"/>
      <c r="GYB19"/>
      <c r="GYC19"/>
      <c r="GYD19"/>
      <c r="GYE19"/>
      <c r="GYF19"/>
      <c r="GYG19"/>
      <c r="GYH19"/>
      <c r="GYI19"/>
      <c r="GYJ19"/>
      <c r="GYK19"/>
      <c r="GYL19"/>
      <c r="GYM19"/>
      <c r="GYN19"/>
      <c r="GYO19"/>
      <c r="GYP19"/>
      <c r="GYQ19"/>
      <c r="GYR19"/>
      <c r="GYS19"/>
      <c r="GYT19"/>
      <c r="GYU19"/>
      <c r="GYV19"/>
      <c r="GYW19"/>
      <c r="GYX19"/>
      <c r="GYY19"/>
      <c r="GYZ19"/>
      <c r="GZA19"/>
      <c r="GZB19"/>
      <c r="GZC19"/>
      <c r="GZD19"/>
      <c r="GZE19"/>
      <c r="GZF19"/>
      <c r="GZG19"/>
      <c r="GZH19"/>
      <c r="GZI19"/>
      <c r="GZJ19"/>
      <c r="GZK19"/>
      <c r="GZL19"/>
      <c r="GZM19"/>
      <c r="GZN19"/>
      <c r="GZO19"/>
      <c r="GZP19"/>
      <c r="GZQ19"/>
      <c r="GZR19"/>
      <c r="GZS19"/>
      <c r="GZT19"/>
      <c r="GZU19"/>
      <c r="GZV19"/>
      <c r="GZW19"/>
      <c r="GZX19"/>
      <c r="GZY19"/>
      <c r="GZZ19"/>
      <c r="HAA19"/>
      <c r="HAB19"/>
      <c r="HAC19"/>
      <c r="HAD19"/>
      <c r="HAE19"/>
      <c r="HAF19"/>
      <c r="HAG19"/>
      <c r="HAH19"/>
      <c r="HAI19"/>
      <c r="HAJ19"/>
      <c r="HAK19"/>
      <c r="HAL19"/>
      <c r="HAM19"/>
      <c r="HAN19"/>
      <c r="HAO19"/>
      <c r="HAP19"/>
      <c r="HAQ19"/>
      <c r="HAR19"/>
      <c r="HAS19"/>
      <c r="HAT19"/>
      <c r="HAU19"/>
      <c r="HAV19"/>
      <c r="HAW19"/>
      <c r="HAX19"/>
      <c r="HAY19"/>
      <c r="HAZ19"/>
      <c r="HBA19"/>
      <c r="HBB19"/>
      <c r="HBC19"/>
      <c r="HBD19"/>
      <c r="HBE19"/>
      <c r="HBF19"/>
      <c r="HBG19"/>
      <c r="HBH19"/>
      <c r="HBI19"/>
      <c r="HBJ19"/>
      <c r="HBK19"/>
      <c r="HBL19"/>
      <c r="HBM19"/>
      <c r="HBN19"/>
      <c r="HBO19"/>
      <c r="HBP19"/>
      <c r="HBQ19"/>
      <c r="HBR19"/>
      <c r="HBS19"/>
      <c r="HBT19"/>
      <c r="HBU19"/>
      <c r="HBV19"/>
      <c r="HBW19"/>
      <c r="HBX19"/>
      <c r="HBY19"/>
      <c r="HBZ19"/>
      <c r="HCA19"/>
      <c r="HCB19"/>
      <c r="HCC19"/>
      <c r="HCD19"/>
      <c r="HCE19"/>
      <c r="HCF19"/>
      <c r="HCG19"/>
      <c r="HCH19"/>
      <c r="HCI19"/>
      <c r="HCJ19"/>
      <c r="HCK19"/>
      <c r="HCL19"/>
      <c r="HCM19"/>
      <c r="HCN19"/>
      <c r="HCO19"/>
      <c r="HCP19"/>
      <c r="HCQ19"/>
      <c r="HCR19"/>
      <c r="HCS19"/>
      <c r="HCT19"/>
      <c r="HCU19"/>
      <c r="HCV19"/>
      <c r="HCW19"/>
      <c r="HCX19"/>
      <c r="HCY19"/>
      <c r="HCZ19"/>
      <c r="HDA19"/>
      <c r="HDB19"/>
      <c r="HDC19"/>
      <c r="HDD19"/>
      <c r="HDE19"/>
      <c r="HDF19"/>
      <c r="HDG19"/>
      <c r="HDH19"/>
      <c r="HDI19"/>
      <c r="HDJ19"/>
      <c r="HDK19"/>
      <c r="HDL19"/>
      <c r="HDM19"/>
      <c r="HDN19"/>
      <c r="HDO19"/>
      <c r="HDP19"/>
      <c r="HDQ19"/>
      <c r="HDR19"/>
      <c r="HDS19"/>
      <c r="HDT19"/>
      <c r="HDU19"/>
      <c r="HDV19"/>
      <c r="HDW19"/>
      <c r="HDX19"/>
      <c r="HDY19"/>
      <c r="HDZ19"/>
      <c r="HEA19"/>
      <c r="HEB19"/>
      <c r="HEC19"/>
      <c r="HED19"/>
      <c r="HEE19"/>
      <c r="HEF19"/>
      <c r="HEG19"/>
      <c r="HEH19"/>
      <c r="HEI19"/>
      <c r="HEJ19"/>
      <c r="HEK19"/>
      <c r="HEL19"/>
      <c r="HEM19"/>
      <c r="HEN19"/>
      <c r="HEO19"/>
      <c r="HEP19"/>
      <c r="HEQ19"/>
      <c r="HER19"/>
      <c r="HES19"/>
      <c r="HET19"/>
      <c r="HEU19"/>
      <c r="HEV19"/>
      <c r="HEW19"/>
      <c r="HEX19"/>
      <c r="HEY19"/>
      <c r="HEZ19"/>
      <c r="HFA19"/>
      <c r="HFB19"/>
      <c r="HFC19"/>
      <c r="HFD19"/>
      <c r="HFE19"/>
      <c r="HFF19"/>
      <c r="HFG19"/>
      <c r="HFH19"/>
      <c r="HFI19"/>
      <c r="HFJ19"/>
      <c r="HFK19"/>
      <c r="HFL19"/>
      <c r="HFM19"/>
      <c r="HFN19"/>
      <c r="HFO19"/>
      <c r="HFP19"/>
      <c r="HFQ19"/>
      <c r="HFR19"/>
      <c r="HFS19"/>
      <c r="HFT19"/>
      <c r="HFU19"/>
      <c r="HFV19"/>
      <c r="HFW19"/>
      <c r="HFX19"/>
      <c r="HFY19"/>
      <c r="HFZ19"/>
      <c r="HGA19"/>
      <c r="HGB19"/>
      <c r="HGC19"/>
      <c r="HGD19"/>
      <c r="HGE19"/>
      <c r="HGF19"/>
      <c r="HGG19"/>
      <c r="HGH19"/>
      <c r="HGI19"/>
      <c r="HGJ19"/>
      <c r="HGK19"/>
      <c r="HGL19"/>
      <c r="HGM19"/>
      <c r="HGN19"/>
      <c r="HGO19"/>
      <c r="HGP19"/>
      <c r="HGQ19"/>
      <c r="HGR19"/>
      <c r="HGS19"/>
      <c r="HGT19"/>
      <c r="HGU19"/>
      <c r="HGV19"/>
      <c r="HGW19"/>
      <c r="HGX19"/>
      <c r="HGY19"/>
      <c r="HGZ19"/>
      <c r="HHA19"/>
      <c r="HHB19"/>
      <c r="HHC19"/>
      <c r="HHD19"/>
      <c r="HHE19"/>
      <c r="HHF19"/>
      <c r="HHG19"/>
      <c r="HHH19"/>
      <c r="HHI19"/>
      <c r="HHJ19"/>
      <c r="HHK19"/>
      <c r="HHL19"/>
      <c r="HHM19"/>
      <c r="HHN19"/>
      <c r="HHO19"/>
      <c r="HHP19"/>
      <c r="HHQ19"/>
      <c r="HHR19"/>
      <c r="HHS19"/>
      <c r="HHT19"/>
      <c r="HHU19"/>
      <c r="HHV19"/>
      <c r="HHW19"/>
      <c r="HHX19"/>
      <c r="HHY19"/>
      <c r="HHZ19"/>
      <c r="HIA19"/>
      <c r="HIB19"/>
      <c r="HIC19"/>
      <c r="HID19"/>
      <c r="HIE19"/>
      <c r="HIF19"/>
      <c r="HIG19"/>
      <c r="HIH19"/>
      <c r="HII19"/>
      <c r="HIJ19"/>
      <c r="HIK19"/>
      <c r="HIL19"/>
      <c r="HIM19"/>
      <c r="HIN19"/>
      <c r="HIO19"/>
      <c r="HIP19"/>
      <c r="HIQ19"/>
      <c r="HIR19"/>
      <c r="HIS19"/>
      <c r="HIT19"/>
      <c r="HIU19"/>
      <c r="HIV19"/>
      <c r="HIW19"/>
      <c r="HIX19"/>
      <c r="HIY19"/>
      <c r="HIZ19"/>
      <c r="HJA19"/>
      <c r="HJB19"/>
      <c r="HJC19"/>
      <c r="HJD19"/>
      <c r="HJE19"/>
      <c r="HJF19"/>
      <c r="HJG19"/>
      <c r="HJH19"/>
      <c r="HJI19"/>
      <c r="HJJ19"/>
      <c r="HJK19"/>
      <c r="HJL19"/>
      <c r="HJM19"/>
      <c r="HJN19"/>
      <c r="HJO19"/>
      <c r="HJP19"/>
      <c r="HJQ19"/>
      <c r="HJR19"/>
      <c r="HJS19"/>
      <c r="HJT19"/>
      <c r="HJU19"/>
      <c r="HJV19"/>
      <c r="HJW19"/>
      <c r="HJX19"/>
      <c r="HJY19"/>
      <c r="HJZ19"/>
      <c r="HKA19"/>
      <c r="HKB19"/>
      <c r="HKC19"/>
      <c r="HKD19"/>
      <c r="HKE19"/>
      <c r="HKF19"/>
      <c r="HKG19"/>
      <c r="HKH19"/>
      <c r="HKI19"/>
      <c r="HKJ19"/>
      <c r="HKK19"/>
      <c r="HKL19"/>
      <c r="HKM19"/>
      <c r="HKN19"/>
      <c r="HKO19"/>
      <c r="HKP19"/>
      <c r="HKQ19"/>
      <c r="HKR19"/>
      <c r="HKS19"/>
      <c r="HKT19"/>
      <c r="HKU19"/>
      <c r="HKV19"/>
      <c r="HKW19"/>
      <c r="HKX19"/>
      <c r="HKY19"/>
      <c r="HKZ19"/>
      <c r="HLA19"/>
      <c r="HLB19"/>
      <c r="HLC19"/>
      <c r="HLD19"/>
      <c r="HLE19"/>
      <c r="HLF19"/>
      <c r="HLG19"/>
      <c r="HLH19"/>
      <c r="HLI19"/>
      <c r="HLJ19"/>
      <c r="HLK19"/>
      <c r="HLL19"/>
      <c r="HLM19"/>
      <c r="HLN19"/>
      <c r="HLO19"/>
      <c r="HLP19"/>
      <c r="HLQ19"/>
      <c r="HLR19"/>
      <c r="HLS19"/>
      <c r="HLT19"/>
      <c r="HLU19"/>
      <c r="HLV19"/>
      <c r="HLW19"/>
      <c r="HLX19"/>
      <c r="HLY19"/>
      <c r="HLZ19"/>
      <c r="HMA19"/>
      <c r="HMB19"/>
      <c r="HMC19"/>
      <c r="HMD19"/>
      <c r="HME19"/>
      <c r="HMF19"/>
      <c r="HMG19"/>
      <c r="HMH19"/>
      <c r="HMI19"/>
      <c r="HMJ19"/>
      <c r="HMK19"/>
      <c r="HML19"/>
      <c r="HMM19"/>
      <c r="HMN19"/>
      <c r="HMO19"/>
      <c r="HMP19"/>
      <c r="HMQ19"/>
      <c r="HMR19"/>
      <c r="HMS19"/>
      <c r="HMT19"/>
      <c r="HMU19"/>
      <c r="HMV19"/>
      <c r="HMW19"/>
      <c r="HMX19"/>
      <c r="HMY19"/>
      <c r="HMZ19"/>
      <c r="HNA19"/>
      <c r="HNB19"/>
      <c r="HNC19"/>
      <c r="HND19"/>
      <c r="HNE19"/>
      <c r="HNF19"/>
      <c r="HNG19"/>
      <c r="HNH19"/>
      <c r="HNI19"/>
      <c r="HNJ19"/>
      <c r="HNK19"/>
      <c r="HNL19"/>
      <c r="HNM19"/>
      <c r="HNN19"/>
      <c r="HNO19"/>
      <c r="HNP19"/>
      <c r="HNQ19"/>
      <c r="HNR19"/>
      <c r="HNS19"/>
      <c r="HNT19"/>
      <c r="HNU19"/>
      <c r="HNV19"/>
      <c r="HNW19"/>
      <c r="HNX19"/>
      <c r="HNY19"/>
      <c r="HNZ19"/>
      <c r="HOA19"/>
      <c r="HOB19"/>
      <c r="HOC19"/>
      <c r="HOD19"/>
      <c r="HOE19"/>
      <c r="HOF19"/>
      <c r="HOG19"/>
      <c r="HOH19"/>
      <c r="HOI19"/>
      <c r="HOJ19"/>
      <c r="HOK19"/>
      <c r="HOL19"/>
      <c r="HOM19"/>
      <c r="HON19"/>
      <c r="HOO19"/>
      <c r="HOP19"/>
      <c r="HOQ19"/>
      <c r="HOR19"/>
      <c r="HOS19"/>
      <c r="HOT19"/>
      <c r="HOU19"/>
      <c r="HOV19"/>
      <c r="HOW19"/>
      <c r="HOX19"/>
      <c r="HOY19"/>
      <c r="HOZ19"/>
      <c r="HPA19"/>
      <c r="HPB19"/>
      <c r="HPC19"/>
      <c r="HPD19"/>
      <c r="HPE19"/>
      <c r="HPF19"/>
      <c r="HPG19"/>
      <c r="HPH19"/>
      <c r="HPI19"/>
      <c r="HPJ19"/>
      <c r="HPK19"/>
      <c r="HPL19"/>
      <c r="HPM19"/>
      <c r="HPN19"/>
      <c r="HPO19"/>
      <c r="HPP19"/>
      <c r="HPQ19"/>
      <c r="HPR19"/>
      <c r="HPS19"/>
      <c r="HPT19"/>
      <c r="HPU19"/>
      <c r="HPV19"/>
      <c r="HPW19"/>
      <c r="HPX19"/>
      <c r="HPY19"/>
      <c r="HPZ19"/>
      <c r="HQA19"/>
      <c r="HQB19"/>
      <c r="HQC19"/>
      <c r="HQD19"/>
      <c r="HQE19"/>
      <c r="HQF19"/>
      <c r="HQG19"/>
      <c r="HQH19"/>
      <c r="HQI19"/>
      <c r="HQJ19"/>
      <c r="HQK19"/>
      <c r="HQL19"/>
      <c r="HQM19"/>
      <c r="HQN19"/>
      <c r="HQO19"/>
      <c r="HQP19"/>
      <c r="HQQ19"/>
      <c r="HQR19"/>
      <c r="HQS19"/>
      <c r="HQT19"/>
      <c r="HQU19"/>
      <c r="HQV19"/>
      <c r="HQW19"/>
      <c r="HQX19"/>
      <c r="HQY19"/>
      <c r="HQZ19"/>
      <c r="HRA19"/>
      <c r="HRB19"/>
      <c r="HRC19"/>
      <c r="HRD19"/>
      <c r="HRE19"/>
      <c r="HRF19"/>
      <c r="HRG19"/>
      <c r="HRH19"/>
      <c r="HRI19"/>
      <c r="HRJ19"/>
      <c r="HRK19"/>
      <c r="HRL19"/>
      <c r="HRM19"/>
      <c r="HRN19"/>
      <c r="HRO19"/>
      <c r="HRP19"/>
      <c r="HRQ19"/>
      <c r="HRR19"/>
      <c r="HRS19"/>
      <c r="HRT19"/>
      <c r="HRU19"/>
      <c r="HRV19"/>
      <c r="HRW19"/>
      <c r="HRX19"/>
      <c r="HRY19"/>
      <c r="HRZ19"/>
      <c r="HSA19"/>
      <c r="HSB19"/>
      <c r="HSC19"/>
      <c r="HSD19"/>
      <c r="HSE19"/>
      <c r="HSF19"/>
      <c r="HSG19"/>
      <c r="HSH19"/>
      <c r="HSI19"/>
      <c r="HSJ19"/>
      <c r="HSK19"/>
      <c r="HSL19"/>
      <c r="HSM19"/>
      <c r="HSN19"/>
      <c r="HSO19"/>
      <c r="HSP19"/>
      <c r="HSQ19"/>
      <c r="HSR19"/>
      <c r="HSS19"/>
      <c r="HST19"/>
      <c r="HSU19"/>
      <c r="HSV19"/>
      <c r="HSW19"/>
      <c r="HSX19"/>
      <c r="HSY19"/>
      <c r="HSZ19"/>
      <c r="HTA19"/>
      <c r="HTB19"/>
      <c r="HTC19"/>
      <c r="HTD19"/>
      <c r="HTE19"/>
      <c r="HTF19"/>
      <c r="HTG19"/>
      <c r="HTH19"/>
      <c r="HTI19"/>
      <c r="HTJ19"/>
      <c r="HTK19"/>
      <c r="HTL19"/>
      <c r="HTM19"/>
      <c r="HTN19"/>
      <c r="HTO19"/>
      <c r="HTP19"/>
      <c r="HTQ19"/>
      <c r="HTR19"/>
      <c r="HTS19"/>
      <c r="HTT19"/>
      <c r="HTU19"/>
      <c r="HTV19"/>
      <c r="HTW19"/>
      <c r="HTX19"/>
      <c r="HTY19"/>
      <c r="HTZ19"/>
      <c r="HUA19"/>
      <c r="HUB19"/>
      <c r="HUC19"/>
      <c r="HUD19"/>
      <c r="HUE19"/>
      <c r="HUF19"/>
      <c r="HUG19"/>
      <c r="HUH19"/>
      <c r="HUI19"/>
      <c r="HUJ19"/>
      <c r="HUK19"/>
      <c r="HUL19"/>
      <c r="HUM19"/>
      <c r="HUN19"/>
      <c r="HUO19"/>
      <c r="HUP19"/>
      <c r="HUQ19"/>
      <c r="HUR19"/>
      <c r="HUS19"/>
      <c r="HUT19"/>
      <c r="HUU19"/>
      <c r="HUV19"/>
      <c r="HUW19"/>
      <c r="HUX19"/>
      <c r="HUY19"/>
      <c r="HUZ19"/>
      <c r="HVA19"/>
      <c r="HVB19"/>
      <c r="HVC19"/>
      <c r="HVD19"/>
      <c r="HVE19"/>
      <c r="HVF19"/>
      <c r="HVG19"/>
      <c r="HVH19"/>
      <c r="HVI19"/>
      <c r="HVJ19"/>
      <c r="HVK19"/>
      <c r="HVL19"/>
      <c r="HVM19"/>
      <c r="HVN19"/>
      <c r="HVO19"/>
      <c r="HVP19"/>
      <c r="HVQ19"/>
      <c r="HVR19"/>
      <c r="HVS19"/>
      <c r="HVT19"/>
      <c r="HVU19"/>
      <c r="HVV19"/>
      <c r="HVW19"/>
      <c r="HVX19"/>
      <c r="HVY19"/>
      <c r="HVZ19"/>
      <c r="HWA19"/>
      <c r="HWB19"/>
      <c r="HWC19"/>
      <c r="HWD19"/>
      <c r="HWE19"/>
      <c r="HWF19"/>
      <c r="HWG19"/>
      <c r="HWH19"/>
      <c r="HWI19"/>
      <c r="HWJ19"/>
      <c r="HWK19"/>
      <c r="HWL19"/>
      <c r="HWM19"/>
      <c r="HWN19"/>
      <c r="HWO19"/>
      <c r="HWP19"/>
      <c r="HWQ19"/>
      <c r="HWR19"/>
      <c r="HWS19"/>
      <c r="HWT19"/>
      <c r="HWU19"/>
      <c r="HWV19"/>
      <c r="HWW19"/>
      <c r="HWX19"/>
      <c r="HWY19"/>
      <c r="HWZ19"/>
      <c r="HXA19"/>
      <c r="HXB19"/>
      <c r="HXC19"/>
      <c r="HXD19"/>
      <c r="HXE19"/>
      <c r="HXF19"/>
      <c r="HXG19"/>
      <c r="HXH19"/>
      <c r="HXI19"/>
      <c r="HXJ19"/>
      <c r="HXK19"/>
      <c r="HXL19"/>
      <c r="HXM19"/>
      <c r="HXN19"/>
      <c r="HXO19"/>
      <c r="HXP19"/>
      <c r="HXQ19"/>
      <c r="HXR19"/>
      <c r="HXS19"/>
      <c r="HXT19"/>
      <c r="HXU19"/>
      <c r="HXV19"/>
      <c r="HXW19"/>
      <c r="HXX19"/>
      <c r="HXY19"/>
      <c r="HXZ19"/>
      <c r="HYA19"/>
      <c r="HYB19"/>
      <c r="HYC19"/>
      <c r="HYD19"/>
      <c r="HYE19"/>
      <c r="HYF19"/>
      <c r="HYG19"/>
      <c r="HYH19"/>
      <c r="HYI19"/>
      <c r="HYJ19"/>
      <c r="HYK19"/>
      <c r="HYL19"/>
      <c r="HYM19"/>
      <c r="HYN19"/>
      <c r="HYO19"/>
      <c r="HYP19"/>
      <c r="HYQ19"/>
      <c r="HYR19"/>
      <c r="HYS19"/>
      <c r="HYT19"/>
      <c r="HYU19"/>
      <c r="HYV19"/>
      <c r="HYW19"/>
      <c r="HYX19"/>
      <c r="HYY19"/>
      <c r="HYZ19"/>
      <c r="HZA19"/>
      <c r="HZB19"/>
      <c r="HZC19"/>
      <c r="HZD19"/>
      <c r="HZE19"/>
      <c r="HZF19"/>
      <c r="HZG19"/>
      <c r="HZH19"/>
      <c r="HZI19"/>
      <c r="HZJ19"/>
      <c r="HZK19"/>
      <c r="HZL19"/>
      <c r="HZM19"/>
      <c r="HZN19"/>
      <c r="HZO19"/>
      <c r="HZP19"/>
      <c r="HZQ19"/>
      <c r="HZR19"/>
      <c r="HZS19"/>
      <c r="HZT19"/>
      <c r="HZU19"/>
      <c r="HZV19"/>
      <c r="HZW19"/>
      <c r="HZX19"/>
      <c r="HZY19"/>
      <c r="HZZ19"/>
      <c r="IAA19"/>
      <c r="IAB19"/>
      <c r="IAC19"/>
      <c r="IAD19"/>
      <c r="IAE19"/>
      <c r="IAF19"/>
      <c r="IAG19"/>
      <c r="IAH19"/>
      <c r="IAI19"/>
      <c r="IAJ19"/>
      <c r="IAK19"/>
      <c r="IAL19"/>
      <c r="IAM19"/>
      <c r="IAN19"/>
      <c r="IAO19"/>
      <c r="IAP19"/>
      <c r="IAQ19"/>
      <c r="IAR19"/>
      <c r="IAS19"/>
      <c r="IAT19"/>
      <c r="IAU19"/>
      <c r="IAV19"/>
      <c r="IAW19"/>
      <c r="IAX19"/>
      <c r="IAY19"/>
      <c r="IAZ19"/>
      <c r="IBA19"/>
      <c r="IBB19"/>
      <c r="IBC19"/>
      <c r="IBD19"/>
      <c r="IBE19"/>
      <c r="IBF19"/>
      <c r="IBG19"/>
      <c r="IBH19"/>
      <c r="IBI19"/>
      <c r="IBJ19"/>
      <c r="IBK19"/>
      <c r="IBL19"/>
      <c r="IBM19"/>
      <c r="IBN19"/>
      <c r="IBO19"/>
      <c r="IBP19"/>
      <c r="IBQ19"/>
      <c r="IBR19"/>
      <c r="IBS19"/>
      <c r="IBT19"/>
      <c r="IBU19"/>
      <c r="IBV19"/>
      <c r="IBW19"/>
      <c r="IBX19"/>
      <c r="IBY19"/>
      <c r="IBZ19"/>
      <c r="ICA19"/>
      <c r="ICB19"/>
      <c r="ICC19"/>
      <c r="ICD19"/>
      <c r="ICE19"/>
      <c r="ICF19"/>
      <c r="ICG19"/>
      <c r="ICH19"/>
      <c r="ICI19"/>
      <c r="ICJ19"/>
      <c r="ICK19"/>
      <c r="ICL19"/>
      <c r="ICM19"/>
      <c r="ICN19"/>
      <c r="ICO19"/>
      <c r="ICP19"/>
      <c r="ICQ19"/>
      <c r="ICR19"/>
      <c r="ICS19"/>
      <c r="ICT19"/>
      <c r="ICU19"/>
      <c r="ICV19"/>
      <c r="ICW19"/>
      <c r="ICX19"/>
      <c r="ICY19"/>
      <c r="ICZ19"/>
      <c r="IDA19"/>
      <c r="IDB19"/>
      <c r="IDC19"/>
      <c r="IDD19"/>
      <c r="IDE19"/>
      <c r="IDF19"/>
      <c r="IDG19"/>
      <c r="IDH19"/>
      <c r="IDI19"/>
      <c r="IDJ19"/>
      <c r="IDK19"/>
      <c r="IDL19"/>
      <c r="IDM19"/>
      <c r="IDN19"/>
      <c r="IDO19"/>
      <c r="IDP19"/>
      <c r="IDQ19"/>
      <c r="IDR19"/>
      <c r="IDS19"/>
      <c r="IDT19"/>
      <c r="IDU19"/>
      <c r="IDV19"/>
      <c r="IDW19"/>
      <c r="IDX19"/>
      <c r="IDY19"/>
      <c r="IDZ19"/>
      <c r="IEA19"/>
      <c r="IEB19"/>
      <c r="IEC19"/>
      <c r="IED19"/>
      <c r="IEE19"/>
      <c r="IEF19"/>
      <c r="IEG19"/>
      <c r="IEH19"/>
      <c r="IEI19"/>
      <c r="IEJ19"/>
      <c r="IEK19"/>
      <c r="IEL19"/>
      <c r="IEM19"/>
      <c r="IEN19"/>
      <c r="IEO19"/>
      <c r="IEP19"/>
      <c r="IEQ19"/>
      <c r="IER19"/>
      <c r="IES19"/>
      <c r="IET19"/>
      <c r="IEU19"/>
      <c r="IEV19"/>
      <c r="IEW19"/>
      <c r="IEX19"/>
      <c r="IEY19"/>
      <c r="IEZ19"/>
      <c r="IFA19"/>
      <c r="IFB19"/>
      <c r="IFC19"/>
      <c r="IFD19"/>
      <c r="IFE19"/>
      <c r="IFF19"/>
      <c r="IFG19"/>
      <c r="IFH19"/>
      <c r="IFI19"/>
      <c r="IFJ19"/>
      <c r="IFK19"/>
      <c r="IFL19"/>
      <c r="IFM19"/>
      <c r="IFN19"/>
      <c r="IFO19"/>
      <c r="IFP19"/>
      <c r="IFQ19"/>
      <c r="IFR19"/>
      <c r="IFS19"/>
      <c r="IFT19"/>
      <c r="IFU19"/>
      <c r="IFV19"/>
      <c r="IFW19"/>
      <c r="IFX19"/>
      <c r="IFY19"/>
      <c r="IFZ19"/>
      <c r="IGA19"/>
      <c r="IGB19"/>
      <c r="IGC19"/>
      <c r="IGD19"/>
      <c r="IGE19"/>
      <c r="IGF19"/>
      <c r="IGG19"/>
      <c r="IGH19"/>
      <c r="IGI19"/>
      <c r="IGJ19"/>
      <c r="IGK19"/>
      <c r="IGL19"/>
      <c r="IGM19"/>
      <c r="IGN19"/>
      <c r="IGO19"/>
      <c r="IGP19"/>
      <c r="IGQ19"/>
      <c r="IGR19"/>
      <c r="IGS19"/>
      <c r="IGT19"/>
      <c r="IGU19"/>
      <c r="IGV19"/>
      <c r="IGW19"/>
      <c r="IGX19"/>
      <c r="IGY19"/>
      <c r="IGZ19"/>
      <c r="IHA19"/>
      <c r="IHB19"/>
      <c r="IHC19"/>
      <c r="IHD19"/>
      <c r="IHE19"/>
      <c r="IHF19"/>
      <c r="IHG19"/>
      <c r="IHH19"/>
      <c r="IHI19"/>
      <c r="IHJ19"/>
      <c r="IHK19"/>
      <c r="IHL19"/>
      <c r="IHM19"/>
      <c r="IHN19"/>
      <c r="IHO19"/>
      <c r="IHP19"/>
      <c r="IHQ19"/>
      <c r="IHR19"/>
      <c r="IHS19"/>
      <c r="IHT19"/>
      <c r="IHU19"/>
      <c r="IHV19"/>
      <c r="IHW19"/>
      <c r="IHX19"/>
      <c r="IHY19"/>
      <c r="IHZ19"/>
      <c r="IIA19"/>
      <c r="IIB19"/>
      <c r="IIC19"/>
      <c r="IID19"/>
      <c r="IIE19"/>
      <c r="IIF19"/>
      <c r="IIG19"/>
      <c r="IIH19"/>
      <c r="III19"/>
      <c r="IIJ19"/>
      <c r="IIK19"/>
      <c r="IIL19"/>
      <c r="IIM19"/>
      <c r="IIN19"/>
      <c r="IIO19"/>
      <c r="IIP19"/>
      <c r="IIQ19"/>
      <c r="IIR19"/>
      <c r="IIS19"/>
      <c r="IIT19"/>
      <c r="IIU19"/>
      <c r="IIV19"/>
      <c r="IIW19"/>
      <c r="IIX19"/>
      <c r="IIY19"/>
      <c r="IIZ19"/>
      <c r="IJA19"/>
      <c r="IJB19"/>
      <c r="IJC19"/>
      <c r="IJD19"/>
      <c r="IJE19"/>
      <c r="IJF19"/>
      <c r="IJG19"/>
      <c r="IJH19"/>
      <c r="IJI19"/>
      <c r="IJJ19"/>
      <c r="IJK19"/>
      <c r="IJL19"/>
      <c r="IJM19"/>
      <c r="IJN19"/>
      <c r="IJO19"/>
      <c r="IJP19"/>
      <c r="IJQ19"/>
      <c r="IJR19"/>
      <c r="IJS19"/>
      <c r="IJT19"/>
      <c r="IJU19"/>
      <c r="IJV19"/>
      <c r="IJW19"/>
      <c r="IJX19"/>
      <c r="IJY19"/>
      <c r="IJZ19"/>
      <c r="IKA19"/>
      <c r="IKB19"/>
      <c r="IKC19"/>
      <c r="IKD19"/>
      <c r="IKE19"/>
      <c r="IKF19"/>
      <c r="IKG19"/>
      <c r="IKH19"/>
      <c r="IKI19"/>
      <c r="IKJ19"/>
      <c r="IKK19"/>
      <c r="IKL19"/>
      <c r="IKM19"/>
      <c r="IKN19"/>
      <c r="IKO19"/>
      <c r="IKP19"/>
      <c r="IKQ19"/>
      <c r="IKR19"/>
      <c r="IKS19"/>
      <c r="IKT19"/>
      <c r="IKU19"/>
      <c r="IKV19"/>
      <c r="IKW19"/>
      <c r="IKX19"/>
      <c r="IKY19"/>
      <c r="IKZ19"/>
      <c r="ILA19"/>
      <c r="ILB19"/>
      <c r="ILC19"/>
      <c r="ILD19"/>
      <c r="ILE19"/>
      <c r="ILF19"/>
      <c r="ILG19"/>
      <c r="ILH19"/>
      <c r="ILI19"/>
      <c r="ILJ19"/>
      <c r="ILK19"/>
      <c r="ILL19"/>
      <c r="ILM19"/>
      <c r="ILN19"/>
      <c r="ILO19"/>
      <c r="ILP19"/>
      <c r="ILQ19"/>
      <c r="ILR19"/>
      <c r="ILS19"/>
      <c r="ILT19"/>
      <c r="ILU19"/>
      <c r="ILV19"/>
      <c r="ILW19"/>
      <c r="ILX19"/>
      <c r="ILY19"/>
      <c r="ILZ19"/>
      <c r="IMA19"/>
      <c r="IMB19"/>
      <c r="IMC19"/>
      <c r="IMD19"/>
      <c r="IME19"/>
      <c r="IMF19"/>
      <c r="IMG19"/>
      <c r="IMH19"/>
      <c r="IMI19"/>
      <c r="IMJ19"/>
      <c r="IMK19"/>
      <c r="IML19"/>
      <c r="IMM19"/>
      <c r="IMN19"/>
      <c r="IMO19"/>
      <c r="IMP19"/>
      <c r="IMQ19"/>
      <c r="IMR19"/>
      <c r="IMS19"/>
      <c r="IMT19"/>
      <c r="IMU19"/>
      <c r="IMV19"/>
      <c r="IMW19"/>
      <c r="IMX19"/>
      <c r="IMY19"/>
      <c r="IMZ19"/>
      <c r="INA19"/>
      <c r="INB19"/>
      <c r="INC19"/>
      <c r="IND19"/>
      <c r="INE19"/>
      <c r="INF19"/>
      <c r="ING19"/>
      <c r="INH19"/>
      <c r="INI19"/>
      <c r="INJ19"/>
      <c r="INK19"/>
      <c r="INL19"/>
      <c r="INM19"/>
      <c r="INN19"/>
      <c r="INO19"/>
      <c r="INP19"/>
      <c r="INQ19"/>
      <c r="INR19"/>
      <c r="INS19"/>
      <c r="INT19"/>
      <c r="INU19"/>
      <c r="INV19"/>
      <c r="INW19"/>
      <c r="INX19"/>
      <c r="INY19"/>
      <c r="INZ19"/>
      <c r="IOA19"/>
      <c r="IOB19"/>
      <c r="IOC19"/>
      <c r="IOD19"/>
      <c r="IOE19"/>
      <c r="IOF19"/>
      <c r="IOG19"/>
      <c r="IOH19"/>
      <c r="IOI19"/>
      <c r="IOJ19"/>
      <c r="IOK19"/>
      <c r="IOL19"/>
      <c r="IOM19"/>
      <c r="ION19"/>
      <c r="IOO19"/>
      <c r="IOP19"/>
      <c r="IOQ19"/>
      <c r="IOR19"/>
      <c r="IOS19"/>
      <c r="IOT19"/>
      <c r="IOU19"/>
      <c r="IOV19"/>
      <c r="IOW19"/>
      <c r="IOX19"/>
      <c r="IOY19"/>
      <c r="IOZ19"/>
      <c r="IPA19"/>
      <c r="IPB19"/>
      <c r="IPC19"/>
      <c r="IPD19"/>
      <c r="IPE19"/>
      <c r="IPF19"/>
      <c r="IPG19"/>
      <c r="IPH19"/>
      <c r="IPI19"/>
      <c r="IPJ19"/>
      <c r="IPK19"/>
      <c r="IPL19"/>
      <c r="IPM19"/>
      <c r="IPN19"/>
      <c r="IPO19"/>
      <c r="IPP19"/>
      <c r="IPQ19"/>
      <c r="IPR19"/>
      <c r="IPS19"/>
      <c r="IPT19"/>
      <c r="IPU19"/>
      <c r="IPV19"/>
      <c r="IPW19"/>
      <c r="IPX19"/>
      <c r="IPY19"/>
      <c r="IPZ19"/>
      <c r="IQA19"/>
      <c r="IQB19"/>
      <c r="IQC19"/>
      <c r="IQD19"/>
      <c r="IQE19"/>
      <c r="IQF19"/>
      <c r="IQG19"/>
      <c r="IQH19"/>
      <c r="IQI19"/>
      <c r="IQJ19"/>
      <c r="IQK19"/>
      <c r="IQL19"/>
      <c r="IQM19"/>
      <c r="IQN19"/>
      <c r="IQO19"/>
      <c r="IQP19"/>
      <c r="IQQ19"/>
      <c r="IQR19"/>
      <c r="IQS19"/>
      <c r="IQT19"/>
      <c r="IQU19"/>
      <c r="IQV19"/>
      <c r="IQW19"/>
      <c r="IQX19"/>
      <c r="IQY19"/>
      <c r="IQZ19"/>
      <c r="IRA19"/>
      <c r="IRB19"/>
      <c r="IRC19"/>
      <c r="IRD19"/>
      <c r="IRE19"/>
      <c r="IRF19"/>
      <c r="IRG19"/>
      <c r="IRH19"/>
      <c r="IRI19"/>
      <c r="IRJ19"/>
      <c r="IRK19"/>
      <c r="IRL19"/>
      <c r="IRM19"/>
      <c r="IRN19"/>
      <c r="IRO19"/>
      <c r="IRP19"/>
      <c r="IRQ19"/>
      <c r="IRR19"/>
      <c r="IRS19"/>
      <c r="IRT19"/>
      <c r="IRU19"/>
      <c r="IRV19"/>
      <c r="IRW19"/>
      <c r="IRX19"/>
      <c r="IRY19"/>
      <c r="IRZ19"/>
      <c r="ISA19"/>
      <c r="ISB19"/>
      <c r="ISC19"/>
      <c r="ISD19"/>
      <c r="ISE19"/>
      <c r="ISF19"/>
      <c r="ISG19"/>
      <c r="ISH19"/>
      <c r="ISI19"/>
      <c r="ISJ19"/>
      <c r="ISK19"/>
      <c r="ISL19"/>
      <c r="ISM19"/>
      <c r="ISN19"/>
      <c r="ISO19"/>
      <c r="ISP19"/>
      <c r="ISQ19"/>
      <c r="ISR19"/>
      <c r="ISS19"/>
      <c r="IST19"/>
      <c r="ISU19"/>
      <c r="ISV19"/>
      <c r="ISW19"/>
      <c r="ISX19"/>
      <c r="ISY19"/>
      <c r="ISZ19"/>
      <c r="ITA19"/>
      <c r="ITB19"/>
      <c r="ITC19"/>
      <c r="ITD19"/>
      <c r="ITE19"/>
      <c r="ITF19"/>
      <c r="ITG19"/>
      <c r="ITH19"/>
      <c r="ITI19"/>
      <c r="ITJ19"/>
      <c r="ITK19"/>
      <c r="ITL19"/>
      <c r="ITM19"/>
      <c r="ITN19"/>
      <c r="ITO19"/>
      <c r="ITP19"/>
      <c r="ITQ19"/>
      <c r="ITR19"/>
      <c r="ITS19"/>
      <c r="ITT19"/>
      <c r="ITU19"/>
      <c r="ITV19"/>
      <c r="ITW19"/>
      <c r="ITX19"/>
      <c r="ITY19"/>
      <c r="ITZ19"/>
      <c r="IUA19"/>
      <c r="IUB19"/>
      <c r="IUC19"/>
      <c r="IUD19"/>
      <c r="IUE19"/>
      <c r="IUF19"/>
      <c r="IUG19"/>
      <c r="IUH19"/>
      <c r="IUI19"/>
      <c r="IUJ19"/>
      <c r="IUK19"/>
      <c r="IUL19"/>
      <c r="IUM19"/>
      <c r="IUN19"/>
      <c r="IUO19"/>
      <c r="IUP19"/>
      <c r="IUQ19"/>
      <c r="IUR19"/>
      <c r="IUS19"/>
      <c r="IUT19"/>
      <c r="IUU19"/>
      <c r="IUV19"/>
      <c r="IUW19"/>
      <c r="IUX19"/>
      <c r="IUY19"/>
      <c r="IUZ19"/>
      <c r="IVA19"/>
      <c r="IVB19"/>
      <c r="IVC19"/>
      <c r="IVD19"/>
      <c r="IVE19"/>
      <c r="IVF19"/>
      <c r="IVG19"/>
      <c r="IVH19"/>
      <c r="IVI19"/>
      <c r="IVJ19"/>
      <c r="IVK19"/>
      <c r="IVL19"/>
      <c r="IVM19"/>
      <c r="IVN19"/>
      <c r="IVO19"/>
      <c r="IVP19"/>
      <c r="IVQ19"/>
      <c r="IVR19"/>
      <c r="IVS19"/>
      <c r="IVT19"/>
      <c r="IVU19"/>
      <c r="IVV19"/>
      <c r="IVW19"/>
      <c r="IVX19"/>
      <c r="IVY19"/>
      <c r="IVZ19"/>
      <c r="IWA19"/>
      <c r="IWB19"/>
      <c r="IWC19"/>
      <c r="IWD19"/>
      <c r="IWE19"/>
      <c r="IWF19"/>
      <c r="IWG19"/>
      <c r="IWH19"/>
      <c r="IWI19"/>
      <c r="IWJ19"/>
      <c r="IWK19"/>
      <c r="IWL19"/>
      <c r="IWM19"/>
      <c r="IWN19"/>
      <c r="IWO19"/>
      <c r="IWP19"/>
      <c r="IWQ19"/>
      <c r="IWR19"/>
      <c r="IWS19"/>
      <c r="IWT19"/>
      <c r="IWU19"/>
      <c r="IWV19"/>
      <c r="IWW19"/>
      <c r="IWX19"/>
      <c r="IWY19"/>
      <c r="IWZ19"/>
      <c r="IXA19"/>
      <c r="IXB19"/>
      <c r="IXC19"/>
      <c r="IXD19"/>
      <c r="IXE19"/>
      <c r="IXF19"/>
      <c r="IXG19"/>
      <c r="IXH19"/>
      <c r="IXI19"/>
      <c r="IXJ19"/>
      <c r="IXK19"/>
      <c r="IXL19"/>
      <c r="IXM19"/>
      <c r="IXN19"/>
      <c r="IXO19"/>
      <c r="IXP19"/>
      <c r="IXQ19"/>
      <c r="IXR19"/>
      <c r="IXS19"/>
      <c r="IXT19"/>
      <c r="IXU19"/>
      <c r="IXV19"/>
      <c r="IXW19"/>
      <c r="IXX19"/>
      <c r="IXY19"/>
      <c r="IXZ19"/>
      <c r="IYA19"/>
      <c r="IYB19"/>
      <c r="IYC19"/>
      <c r="IYD19"/>
      <c r="IYE19"/>
      <c r="IYF19"/>
      <c r="IYG19"/>
      <c r="IYH19"/>
      <c r="IYI19"/>
      <c r="IYJ19"/>
      <c r="IYK19"/>
      <c r="IYL19"/>
      <c r="IYM19"/>
      <c r="IYN19"/>
      <c r="IYO19"/>
      <c r="IYP19"/>
      <c r="IYQ19"/>
      <c r="IYR19"/>
      <c r="IYS19"/>
      <c r="IYT19"/>
      <c r="IYU19"/>
      <c r="IYV19"/>
      <c r="IYW19"/>
      <c r="IYX19"/>
      <c r="IYY19"/>
      <c r="IYZ19"/>
      <c r="IZA19"/>
      <c r="IZB19"/>
      <c r="IZC19"/>
      <c r="IZD19"/>
      <c r="IZE19"/>
      <c r="IZF19"/>
      <c r="IZG19"/>
      <c r="IZH19"/>
      <c r="IZI19"/>
      <c r="IZJ19"/>
      <c r="IZK19"/>
      <c r="IZL19"/>
      <c r="IZM19"/>
      <c r="IZN19"/>
      <c r="IZO19"/>
      <c r="IZP19"/>
      <c r="IZQ19"/>
      <c r="IZR19"/>
      <c r="IZS19"/>
      <c r="IZT19"/>
      <c r="IZU19"/>
      <c r="IZV19"/>
      <c r="IZW19"/>
      <c r="IZX19"/>
      <c r="IZY19"/>
      <c r="IZZ19"/>
      <c r="JAA19"/>
      <c r="JAB19"/>
      <c r="JAC19"/>
      <c r="JAD19"/>
      <c r="JAE19"/>
      <c r="JAF19"/>
      <c r="JAG19"/>
      <c r="JAH19"/>
      <c r="JAI19"/>
      <c r="JAJ19"/>
      <c r="JAK19"/>
      <c r="JAL19"/>
      <c r="JAM19"/>
      <c r="JAN19"/>
      <c r="JAO19"/>
      <c r="JAP19"/>
      <c r="JAQ19"/>
      <c r="JAR19"/>
      <c r="JAS19"/>
      <c r="JAT19"/>
      <c r="JAU19"/>
      <c r="JAV19"/>
      <c r="JAW19"/>
      <c r="JAX19"/>
      <c r="JAY19"/>
      <c r="JAZ19"/>
      <c r="JBA19"/>
      <c r="JBB19"/>
      <c r="JBC19"/>
      <c r="JBD19"/>
      <c r="JBE19"/>
      <c r="JBF19"/>
      <c r="JBG19"/>
      <c r="JBH19"/>
      <c r="JBI19"/>
      <c r="JBJ19"/>
      <c r="JBK19"/>
      <c r="JBL19"/>
      <c r="JBM19"/>
      <c r="JBN19"/>
      <c r="JBO19"/>
      <c r="JBP19"/>
      <c r="JBQ19"/>
      <c r="JBR19"/>
      <c r="JBS19"/>
      <c r="JBT19"/>
      <c r="JBU19"/>
      <c r="JBV19"/>
      <c r="JBW19"/>
      <c r="JBX19"/>
      <c r="JBY19"/>
      <c r="JBZ19"/>
      <c r="JCA19"/>
      <c r="JCB19"/>
      <c r="JCC19"/>
      <c r="JCD19"/>
      <c r="JCE19"/>
      <c r="JCF19"/>
      <c r="JCG19"/>
      <c r="JCH19"/>
      <c r="JCI19"/>
      <c r="JCJ19"/>
      <c r="JCK19"/>
      <c r="JCL19"/>
      <c r="JCM19"/>
      <c r="JCN19"/>
      <c r="JCO19"/>
      <c r="JCP19"/>
      <c r="JCQ19"/>
      <c r="JCR19"/>
      <c r="JCS19"/>
      <c r="JCT19"/>
      <c r="JCU19"/>
      <c r="JCV19"/>
      <c r="JCW19"/>
      <c r="JCX19"/>
      <c r="JCY19"/>
      <c r="JCZ19"/>
      <c r="JDA19"/>
      <c r="JDB19"/>
      <c r="JDC19"/>
      <c r="JDD19"/>
      <c r="JDE19"/>
      <c r="JDF19"/>
      <c r="JDG19"/>
      <c r="JDH19"/>
      <c r="JDI19"/>
      <c r="JDJ19"/>
      <c r="JDK19"/>
      <c r="JDL19"/>
      <c r="JDM19"/>
      <c r="JDN19"/>
      <c r="JDO19"/>
      <c r="JDP19"/>
      <c r="JDQ19"/>
      <c r="JDR19"/>
      <c r="JDS19"/>
      <c r="JDT19"/>
      <c r="JDU19"/>
      <c r="JDV19"/>
      <c r="JDW19"/>
      <c r="JDX19"/>
      <c r="JDY19"/>
      <c r="JDZ19"/>
      <c r="JEA19"/>
      <c r="JEB19"/>
      <c r="JEC19"/>
      <c r="JED19"/>
      <c r="JEE19"/>
      <c r="JEF19"/>
      <c r="JEG19"/>
      <c r="JEH19"/>
      <c r="JEI19"/>
      <c r="JEJ19"/>
      <c r="JEK19"/>
      <c r="JEL19"/>
      <c r="JEM19"/>
      <c r="JEN19"/>
      <c r="JEO19"/>
      <c r="JEP19"/>
      <c r="JEQ19"/>
      <c r="JER19"/>
      <c r="JES19"/>
      <c r="JET19"/>
      <c r="JEU19"/>
      <c r="JEV19"/>
      <c r="JEW19"/>
      <c r="JEX19"/>
      <c r="JEY19"/>
      <c r="JEZ19"/>
      <c r="JFA19"/>
      <c r="JFB19"/>
      <c r="JFC19"/>
      <c r="JFD19"/>
      <c r="JFE19"/>
      <c r="JFF19"/>
      <c r="JFG19"/>
      <c r="JFH19"/>
      <c r="JFI19"/>
      <c r="JFJ19"/>
      <c r="JFK19"/>
      <c r="JFL19"/>
      <c r="JFM19"/>
      <c r="JFN19"/>
      <c r="JFO19"/>
      <c r="JFP19"/>
      <c r="JFQ19"/>
      <c r="JFR19"/>
      <c r="JFS19"/>
      <c r="JFT19"/>
      <c r="JFU19"/>
      <c r="JFV19"/>
      <c r="JFW19"/>
      <c r="JFX19"/>
      <c r="JFY19"/>
      <c r="JFZ19"/>
      <c r="JGA19"/>
      <c r="JGB19"/>
      <c r="JGC19"/>
      <c r="JGD19"/>
      <c r="JGE19"/>
      <c r="JGF19"/>
      <c r="JGG19"/>
      <c r="JGH19"/>
      <c r="JGI19"/>
      <c r="JGJ19"/>
      <c r="JGK19"/>
      <c r="JGL19"/>
      <c r="JGM19"/>
      <c r="JGN19"/>
      <c r="JGO19"/>
      <c r="JGP19"/>
      <c r="JGQ19"/>
      <c r="JGR19"/>
      <c r="JGS19"/>
      <c r="JGT19"/>
      <c r="JGU19"/>
      <c r="JGV19"/>
      <c r="JGW19"/>
      <c r="JGX19"/>
      <c r="JGY19"/>
      <c r="JGZ19"/>
      <c r="JHA19"/>
      <c r="JHB19"/>
      <c r="JHC19"/>
      <c r="JHD19"/>
      <c r="JHE19"/>
      <c r="JHF19"/>
      <c r="JHG19"/>
      <c r="JHH19"/>
      <c r="JHI19"/>
      <c r="JHJ19"/>
      <c r="JHK19"/>
      <c r="JHL19"/>
      <c r="JHM19"/>
      <c r="JHN19"/>
      <c r="JHO19"/>
      <c r="JHP19"/>
      <c r="JHQ19"/>
      <c r="JHR19"/>
      <c r="JHS19"/>
      <c r="JHT19"/>
      <c r="JHU19"/>
      <c r="JHV19"/>
      <c r="JHW19"/>
      <c r="JHX19"/>
      <c r="JHY19"/>
      <c r="JHZ19"/>
      <c r="JIA19"/>
      <c r="JIB19"/>
      <c r="JIC19"/>
      <c r="JID19"/>
      <c r="JIE19"/>
      <c r="JIF19"/>
      <c r="JIG19"/>
      <c r="JIH19"/>
      <c r="JII19"/>
      <c r="JIJ19"/>
      <c r="JIK19"/>
      <c r="JIL19"/>
      <c r="JIM19"/>
      <c r="JIN19"/>
      <c r="JIO19"/>
      <c r="JIP19"/>
      <c r="JIQ19"/>
      <c r="JIR19"/>
      <c r="JIS19"/>
      <c r="JIT19"/>
      <c r="JIU19"/>
      <c r="JIV19"/>
      <c r="JIW19"/>
      <c r="JIX19"/>
      <c r="JIY19"/>
      <c r="JIZ19"/>
      <c r="JJA19"/>
      <c r="JJB19"/>
      <c r="JJC19"/>
      <c r="JJD19"/>
      <c r="JJE19"/>
      <c r="JJF19"/>
      <c r="JJG19"/>
      <c r="JJH19"/>
      <c r="JJI19"/>
      <c r="JJJ19"/>
      <c r="JJK19"/>
      <c r="JJL19"/>
      <c r="JJM19"/>
      <c r="JJN19"/>
      <c r="JJO19"/>
      <c r="JJP19"/>
      <c r="JJQ19"/>
      <c r="JJR19"/>
      <c r="JJS19"/>
      <c r="JJT19"/>
      <c r="JJU19"/>
      <c r="JJV19"/>
      <c r="JJW19"/>
      <c r="JJX19"/>
      <c r="JJY19"/>
      <c r="JJZ19"/>
      <c r="JKA19"/>
      <c r="JKB19"/>
      <c r="JKC19"/>
      <c r="JKD19"/>
      <c r="JKE19"/>
      <c r="JKF19"/>
      <c r="JKG19"/>
      <c r="JKH19"/>
      <c r="JKI19"/>
      <c r="JKJ19"/>
      <c r="JKK19"/>
      <c r="JKL19"/>
      <c r="JKM19"/>
      <c r="JKN19"/>
      <c r="JKO19"/>
      <c r="JKP19"/>
      <c r="JKQ19"/>
      <c r="JKR19"/>
      <c r="JKS19"/>
      <c r="JKT19"/>
      <c r="JKU19"/>
      <c r="JKV19"/>
      <c r="JKW19"/>
      <c r="JKX19"/>
      <c r="JKY19"/>
      <c r="JKZ19"/>
      <c r="JLA19"/>
      <c r="JLB19"/>
      <c r="JLC19"/>
      <c r="JLD19"/>
      <c r="JLE19"/>
      <c r="JLF19"/>
      <c r="JLG19"/>
      <c r="JLH19"/>
      <c r="JLI19"/>
      <c r="JLJ19"/>
      <c r="JLK19"/>
      <c r="JLL19"/>
      <c r="JLM19"/>
      <c r="JLN19"/>
      <c r="JLO19"/>
      <c r="JLP19"/>
      <c r="JLQ19"/>
      <c r="JLR19"/>
      <c r="JLS19"/>
      <c r="JLT19"/>
      <c r="JLU19"/>
      <c r="JLV19"/>
      <c r="JLW19"/>
      <c r="JLX19"/>
      <c r="JLY19"/>
      <c r="JLZ19"/>
      <c r="JMA19"/>
      <c r="JMB19"/>
      <c r="JMC19"/>
      <c r="JMD19"/>
      <c r="JME19"/>
      <c r="JMF19"/>
      <c r="JMG19"/>
      <c r="JMH19"/>
      <c r="JMI19"/>
      <c r="JMJ19"/>
      <c r="JMK19"/>
      <c r="JML19"/>
      <c r="JMM19"/>
      <c r="JMN19"/>
      <c r="JMO19"/>
      <c r="JMP19"/>
      <c r="JMQ19"/>
      <c r="JMR19"/>
      <c r="JMS19"/>
      <c r="JMT19"/>
      <c r="JMU19"/>
      <c r="JMV19"/>
      <c r="JMW19"/>
      <c r="JMX19"/>
      <c r="JMY19"/>
      <c r="JMZ19"/>
      <c r="JNA19"/>
      <c r="JNB19"/>
      <c r="JNC19"/>
      <c r="JND19"/>
      <c r="JNE19"/>
      <c r="JNF19"/>
      <c r="JNG19"/>
      <c r="JNH19"/>
      <c r="JNI19"/>
      <c r="JNJ19"/>
      <c r="JNK19"/>
      <c r="JNL19"/>
      <c r="JNM19"/>
      <c r="JNN19"/>
      <c r="JNO19"/>
      <c r="JNP19"/>
      <c r="JNQ19"/>
      <c r="JNR19"/>
      <c r="JNS19"/>
      <c r="JNT19"/>
      <c r="JNU19"/>
      <c r="JNV19"/>
      <c r="JNW19"/>
      <c r="JNX19"/>
      <c r="JNY19"/>
      <c r="JNZ19"/>
      <c r="JOA19"/>
      <c r="JOB19"/>
      <c r="JOC19"/>
      <c r="JOD19"/>
      <c r="JOE19"/>
      <c r="JOF19"/>
      <c r="JOG19"/>
      <c r="JOH19"/>
      <c r="JOI19"/>
      <c r="JOJ19"/>
      <c r="JOK19"/>
      <c r="JOL19"/>
      <c r="JOM19"/>
      <c r="JON19"/>
      <c r="JOO19"/>
      <c r="JOP19"/>
      <c r="JOQ19"/>
      <c r="JOR19"/>
      <c r="JOS19"/>
      <c r="JOT19"/>
      <c r="JOU19"/>
      <c r="JOV19"/>
      <c r="JOW19"/>
      <c r="JOX19"/>
      <c r="JOY19"/>
      <c r="JOZ19"/>
      <c r="JPA19"/>
      <c r="JPB19"/>
      <c r="JPC19"/>
      <c r="JPD19"/>
      <c r="JPE19"/>
      <c r="JPF19"/>
      <c r="JPG19"/>
      <c r="JPH19"/>
      <c r="JPI19"/>
      <c r="JPJ19"/>
      <c r="JPK19"/>
      <c r="JPL19"/>
      <c r="JPM19"/>
      <c r="JPN19"/>
      <c r="JPO19"/>
      <c r="JPP19"/>
      <c r="JPQ19"/>
      <c r="JPR19"/>
      <c r="JPS19"/>
      <c r="JPT19"/>
      <c r="JPU19"/>
      <c r="JPV19"/>
      <c r="JPW19"/>
      <c r="JPX19"/>
      <c r="JPY19"/>
      <c r="JPZ19"/>
      <c r="JQA19"/>
      <c r="JQB19"/>
      <c r="JQC19"/>
      <c r="JQD19"/>
      <c r="JQE19"/>
      <c r="JQF19"/>
      <c r="JQG19"/>
      <c r="JQH19"/>
      <c r="JQI19"/>
      <c r="JQJ19"/>
      <c r="JQK19"/>
      <c r="JQL19"/>
      <c r="JQM19"/>
      <c r="JQN19"/>
      <c r="JQO19"/>
      <c r="JQP19"/>
      <c r="JQQ19"/>
      <c r="JQR19"/>
      <c r="JQS19"/>
      <c r="JQT19"/>
      <c r="JQU19"/>
      <c r="JQV19"/>
      <c r="JQW19"/>
      <c r="JQX19"/>
      <c r="JQY19"/>
      <c r="JQZ19"/>
      <c r="JRA19"/>
      <c r="JRB19"/>
      <c r="JRC19"/>
      <c r="JRD19"/>
      <c r="JRE19"/>
      <c r="JRF19"/>
      <c r="JRG19"/>
      <c r="JRH19"/>
      <c r="JRI19"/>
      <c r="JRJ19"/>
      <c r="JRK19"/>
      <c r="JRL19"/>
      <c r="JRM19"/>
      <c r="JRN19"/>
      <c r="JRO19"/>
      <c r="JRP19"/>
      <c r="JRQ19"/>
      <c r="JRR19"/>
      <c r="JRS19"/>
      <c r="JRT19"/>
      <c r="JRU19"/>
      <c r="JRV19"/>
      <c r="JRW19"/>
      <c r="JRX19"/>
      <c r="JRY19"/>
      <c r="JRZ19"/>
      <c r="JSA19"/>
      <c r="JSB19"/>
      <c r="JSC19"/>
      <c r="JSD19"/>
      <c r="JSE19"/>
      <c r="JSF19"/>
      <c r="JSG19"/>
      <c r="JSH19"/>
      <c r="JSI19"/>
      <c r="JSJ19"/>
      <c r="JSK19"/>
      <c r="JSL19"/>
      <c r="JSM19"/>
      <c r="JSN19"/>
      <c r="JSO19"/>
      <c r="JSP19"/>
      <c r="JSQ19"/>
      <c r="JSR19"/>
      <c r="JSS19"/>
      <c r="JST19"/>
      <c r="JSU19"/>
      <c r="JSV19"/>
      <c r="JSW19"/>
      <c r="JSX19"/>
      <c r="JSY19"/>
      <c r="JSZ19"/>
      <c r="JTA19"/>
      <c r="JTB19"/>
      <c r="JTC19"/>
      <c r="JTD19"/>
      <c r="JTE19"/>
      <c r="JTF19"/>
      <c r="JTG19"/>
      <c r="JTH19"/>
      <c r="JTI19"/>
      <c r="JTJ19"/>
      <c r="JTK19"/>
      <c r="JTL19"/>
      <c r="JTM19"/>
      <c r="JTN19"/>
      <c r="JTO19"/>
      <c r="JTP19"/>
      <c r="JTQ19"/>
      <c r="JTR19"/>
      <c r="JTS19"/>
      <c r="JTT19"/>
      <c r="JTU19"/>
      <c r="JTV19"/>
      <c r="JTW19"/>
      <c r="JTX19"/>
      <c r="JTY19"/>
      <c r="JTZ19"/>
      <c r="JUA19"/>
      <c r="JUB19"/>
      <c r="JUC19"/>
      <c r="JUD19"/>
      <c r="JUE19"/>
      <c r="JUF19"/>
      <c r="JUG19"/>
      <c r="JUH19"/>
      <c r="JUI19"/>
      <c r="JUJ19"/>
      <c r="JUK19"/>
      <c r="JUL19"/>
      <c r="JUM19"/>
      <c r="JUN19"/>
      <c r="JUO19"/>
      <c r="JUP19"/>
      <c r="JUQ19"/>
      <c r="JUR19"/>
      <c r="JUS19"/>
      <c r="JUT19"/>
      <c r="JUU19"/>
      <c r="JUV19"/>
      <c r="JUW19"/>
      <c r="JUX19"/>
      <c r="JUY19"/>
      <c r="JUZ19"/>
      <c r="JVA19"/>
      <c r="JVB19"/>
      <c r="JVC19"/>
      <c r="JVD19"/>
      <c r="JVE19"/>
      <c r="JVF19"/>
      <c r="JVG19"/>
      <c r="JVH19"/>
      <c r="JVI19"/>
      <c r="JVJ19"/>
      <c r="JVK19"/>
      <c r="JVL19"/>
      <c r="JVM19"/>
      <c r="JVN19"/>
      <c r="JVO19"/>
      <c r="JVP19"/>
      <c r="JVQ19"/>
      <c r="JVR19"/>
      <c r="JVS19"/>
      <c r="JVT19"/>
      <c r="JVU19"/>
      <c r="JVV19"/>
      <c r="JVW19"/>
      <c r="JVX19"/>
      <c r="JVY19"/>
      <c r="JVZ19"/>
      <c r="JWA19"/>
      <c r="JWB19"/>
      <c r="JWC19"/>
      <c r="JWD19"/>
      <c r="JWE19"/>
      <c r="JWF19"/>
      <c r="JWG19"/>
      <c r="JWH19"/>
      <c r="JWI19"/>
      <c r="JWJ19"/>
      <c r="JWK19"/>
      <c r="JWL19"/>
      <c r="JWM19"/>
      <c r="JWN19"/>
      <c r="JWO19"/>
      <c r="JWP19"/>
      <c r="JWQ19"/>
      <c r="JWR19"/>
      <c r="JWS19"/>
      <c r="JWT19"/>
      <c r="JWU19"/>
      <c r="JWV19"/>
      <c r="JWW19"/>
      <c r="JWX19"/>
      <c r="JWY19"/>
      <c r="JWZ19"/>
      <c r="JXA19"/>
      <c r="JXB19"/>
      <c r="JXC19"/>
      <c r="JXD19"/>
      <c r="JXE19"/>
      <c r="JXF19"/>
      <c r="JXG19"/>
      <c r="JXH19"/>
      <c r="JXI19"/>
      <c r="JXJ19"/>
      <c r="JXK19"/>
      <c r="JXL19"/>
      <c r="JXM19"/>
      <c r="JXN19"/>
      <c r="JXO19"/>
      <c r="JXP19"/>
      <c r="JXQ19"/>
      <c r="JXR19"/>
      <c r="JXS19"/>
      <c r="JXT19"/>
      <c r="JXU19"/>
      <c r="JXV19"/>
      <c r="JXW19"/>
      <c r="JXX19"/>
      <c r="JXY19"/>
      <c r="JXZ19"/>
      <c r="JYA19"/>
      <c r="JYB19"/>
      <c r="JYC19"/>
      <c r="JYD19"/>
      <c r="JYE19"/>
      <c r="JYF19"/>
      <c r="JYG19"/>
      <c r="JYH19"/>
      <c r="JYI19"/>
      <c r="JYJ19"/>
      <c r="JYK19"/>
      <c r="JYL19"/>
      <c r="JYM19"/>
      <c r="JYN19"/>
      <c r="JYO19"/>
      <c r="JYP19"/>
      <c r="JYQ19"/>
      <c r="JYR19"/>
      <c r="JYS19"/>
      <c r="JYT19"/>
      <c r="JYU19"/>
      <c r="JYV19"/>
      <c r="JYW19"/>
      <c r="JYX19"/>
      <c r="JYY19"/>
      <c r="JYZ19"/>
      <c r="JZA19"/>
      <c r="JZB19"/>
      <c r="JZC19"/>
      <c r="JZD19"/>
      <c r="JZE19"/>
      <c r="JZF19"/>
      <c r="JZG19"/>
      <c r="JZH19"/>
      <c r="JZI19"/>
      <c r="JZJ19"/>
      <c r="JZK19"/>
      <c r="JZL19"/>
      <c r="JZM19"/>
      <c r="JZN19"/>
      <c r="JZO19"/>
      <c r="JZP19"/>
      <c r="JZQ19"/>
      <c r="JZR19"/>
      <c r="JZS19"/>
      <c r="JZT19"/>
      <c r="JZU19"/>
      <c r="JZV19"/>
      <c r="JZW19"/>
      <c r="JZX19"/>
      <c r="JZY19"/>
      <c r="JZZ19"/>
      <c r="KAA19"/>
      <c r="KAB19"/>
      <c r="KAC19"/>
      <c r="KAD19"/>
      <c r="KAE19"/>
      <c r="KAF19"/>
      <c r="KAG19"/>
      <c r="KAH19"/>
      <c r="KAI19"/>
      <c r="KAJ19"/>
      <c r="KAK19"/>
      <c r="KAL19"/>
      <c r="KAM19"/>
      <c r="KAN19"/>
      <c r="KAO19"/>
      <c r="KAP19"/>
      <c r="KAQ19"/>
      <c r="KAR19"/>
      <c r="KAS19"/>
      <c r="KAT19"/>
      <c r="KAU19"/>
      <c r="KAV19"/>
      <c r="KAW19"/>
      <c r="KAX19"/>
      <c r="KAY19"/>
      <c r="KAZ19"/>
      <c r="KBA19"/>
      <c r="KBB19"/>
      <c r="KBC19"/>
      <c r="KBD19"/>
      <c r="KBE19"/>
      <c r="KBF19"/>
      <c r="KBG19"/>
      <c r="KBH19"/>
      <c r="KBI19"/>
      <c r="KBJ19"/>
      <c r="KBK19"/>
      <c r="KBL19"/>
      <c r="KBM19"/>
      <c r="KBN19"/>
      <c r="KBO19"/>
      <c r="KBP19"/>
      <c r="KBQ19"/>
      <c r="KBR19"/>
      <c r="KBS19"/>
      <c r="KBT19"/>
      <c r="KBU19"/>
      <c r="KBV19"/>
      <c r="KBW19"/>
      <c r="KBX19"/>
      <c r="KBY19"/>
      <c r="KBZ19"/>
      <c r="KCA19"/>
      <c r="KCB19"/>
      <c r="KCC19"/>
      <c r="KCD19"/>
      <c r="KCE19"/>
      <c r="KCF19"/>
      <c r="KCG19"/>
      <c r="KCH19"/>
      <c r="KCI19"/>
      <c r="KCJ19"/>
      <c r="KCK19"/>
      <c r="KCL19"/>
      <c r="KCM19"/>
      <c r="KCN19"/>
      <c r="KCO19"/>
      <c r="KCP19"/>
      <c r="KCQ19"/>
      <c r="KCR19"/>
      <c r="KCS19"/>
      <c r="KCT19"/>
      <c r="KCU19"/>
      <c r="KCV19"/>
      <c r="KCW19"/>
      <c r="KCX19"/>
      <c r="KCY19"/>
      <c r="KCZ19"/>
      <c r="KDA19"/>
      <c r="KDB19"/>
      <c r="KDC19"/>
      <c r="KDD19"/>
      <c r="KDE19"/>
      <c r="KDF19"/>
      <c r="KDG19"/>
      <c r="KDH19"/>
      <c r="KDI19"/>
      <c r="KDJ19"/>
      <c r="KDK19"/>
      <c r="KDL19"/>
      <c r="KDM19"/>
      <c r="KDN19"/>
      <c r="KDO19"/>
      <c r="KDP19"/>
      <c r="KDQ19"/>
      <c r="KDR19"/>
      <c r="KDS19"/>
      <c r="KDT19"/>
      <c r="KDU19"/>
      <c r="KDV19"/>
      <c r="KDW19"/>
      <c r="KDX19"/>
      <c r="KDY19"/>
      <c r="KDZ19"/>
      <c r="KEA19"/>
      <c r="KEB19"/>
      <c r="KEC19"/>
      <c r="KED19"/>
      <c r="KEE19"/>
      <c r="KEF19"/>
      <c r="KEG19"/>
      <c r="KEH19"/>
      <c r="KEI19"/>
      <c r="KEJ19"/>
      <c r="KEK19"/>
      <c r="KEL19"/>
      <c r="KEM19"/>
      <c r="KEN19"/>
      <c r="KEO19"/>
      <c r="KEP19"/>
      <c r="KEQ19"/>
      <c r="KER19"/>
      <c r="KES19"/>
      <c r="KET19"/>
      <c r="KEU19"/>
      <c r="KEV19"/>
      <c r="KEW19"/>
      <c r="KEX19"/>
      <c r="KEY19"/>
      <c r="KEZ19"/>
      <c r="KFA19"/>
      <c r="KFB19"/>
      <c r="KFC19"/>
      <c r="KFD19"/>
      <c r="KFE19"/>
      <c r="KFF19"/>
      <c r="KFG19"/>
      <c r="KFH19"/>
      <c r="KFI19"/>
      <c r="KFJ19"/>
      <c r="KFK19"/>
      <c r="KFL19"/>
      <c r="KFM19"/>
      <c r="KFN19"/>
      <c r="KFO19"/>
      <c r="KFP19"/>
      <c r="KFQ19"/>
      <c r="KFR19"/>
      <c r="KFS19"/>
      <c r="KFT19"/>
      <c r="KFU19"/>
      <c r="KFV19"/>
      <c r="KFW19"/>
      <c r="KFX19"/>
      <c r="KFY19"/>
      <c r="KFZ19"/>
      <c r="KGA19"/>
      <c r="KGB19"/>
      <c r="KGC19"/>
      <c r="KGD19"/>
      <c r="KGE19"/>
      <c r="KGF19"/>
      <c r="KGG19"/>
      <c r="KGH19"/>
      <c r="KGI19"/>
      <c r="KGJ19"/>
      <c r="KGK19"/>
      <c r="KGL19"/>
      <c r="KGM19"/>
      <c r="KGN19"/>
      <c r="KGO19"/>
      <c r="KGP19"/>
      <c r="KGQ19"/>
      <c r="KGR19"/>
      <c r="KGS19"/>
      <c r="KGT19"/>
      <c r="KGU19"/>
      <c r="KGV19"/>
      <c r="KGW19"/>
      <c r="KGX19"/>
      <c r="KGY19"/>
      <c r="KGZ19"/>
      <c r="KHA19"/>
      <c r="KHB19"/>
      <c r="KHC19"/>
      <c r="KHD19"/>
      <c r="KHE19"/>
      <c r="KHF19"/>
      <c r="KHG19"/>
      <c r="KHH19"/>
      <c r="KHI19"/>
      <c r="KHJ19"/>
      <c r="KHK19"/>
      <c r="KHL19"/>
      <c r="KHM19"/>
      <c r="KHN19"/>
      <c r="KHO19"/>
      <c r="KHP19"/>
      <c r="KHQ19"/>
      <c r="KHR19"/>
      <c r="KHS19"/>
      <c r="KHT19"/>
      <c r="KHU19"/>
      <c r="KHV19"/>
      <c r="KHW19"/>
      <c r="KHX19"/>
      <c r="KHY19"/>
      <c r="KHZ19"/>
      <c r="KIA19"/>
      <c r="KIB19"/>
      <c r="KIC19"/>
      <c r="KID19"/>
      <c r="KIE19"/>
      <c r="KIF19"/>
      <c r="KIG19"/>
      <c r="KIH19"/>
      <c r="KII19"/>
      <c r="KIJ19"/>
      <c r="KIK19"/>
      <c r="KIL19"/>
      <c r="KIM19"/>
      <c r="KIN19"/>
      <c r="KIO19"/>
      <c r="KIP19"/>
      <c r="KIQ19"/>
      <c r="KIR19"/>
      <c r="KIS19"/>
      <c r="KIT19"/>
      <c r="KIU19"/>
      <c r="KIV19"/>
      <c r="KIW19"/>
      <c r="KIX19"/>
      <c r="KIY19"/>
      <c r="KIZ19"/>
      <c r="KJA19"/>
      <c r="KJB19"/>
      <c r="KJC19"/>
      <c r="KJD19"/>
      <c r="KJE19"/>
      <c r="KJF19"/>
      <c r="KJG19"/>
      <c r="KJH19"/>
      <c r="KJI19"/>
      <c r="KJJ19"/>
      <c r="KJK19"/>
      <c r="KJL19"/>
      <c r="KJM19"/>
      <c r="KJN19"/>
      <c r="KJO19"/>
      <c r="KJP19"/>
      <c r="KJQ19"/>
      <c r="KJR19"/>
      <c r="KJS19"/>
      <c r="KJT19"/>
      <c r="KJU19"/>
      <c r="KJV19"/>
      <c r="KJW19"/>
      <c r="KJX19"/>
      <c r="KJY19"/>
      <c r="KJZ19"/>
      <c r="KKA19"/>
      <c r="KKB19"/>
      <c r="KKC19"/>
      <c r="KKD19"/>
      <c r="KKE19"/>
      <c r="KKF19"/>
      <c r="KKG19"/>
      <c r="KKH19"/>
      <c r="KKI19"/>
      <c r="KKJ19"/>
      <c r="KKK19"/>
      <c r="KKL19"/>
      <c r="KKM19"/>
      <c r="KKN19"/>
      <c r="KKO19"/>
      <c r="KKP19"/>
      <c r="KKQ19"/>
      <c r="KKR19"/>
      <c r="KKS19"/>
      <c r="KKT19"/>
      <c r="KKU19"/>
      <c r="KKV19"/>
      <c r="KKW19"/>
      <c r="KKX19"/>
      <c r="KKY19"/>
      <c r="KKZ19"/>
      <c r="KLA19"/>
      <c r="KLB19"/>
      <c r="KLC19"/>
      <c r="KLD19"/>
      <c r="KLE19"/>
      <c r="KLF19"/>
      <c r="KLG19"/>
      <c r="KLH19"/>
      <c r="KLI19"/>
      <c r="KLJ19"/>
      <c r="KLK19"/>
      <c r="KLL19"/>
      <c r="KLM19"/>
      <c r="KLN19"/>
      <c r="KLO19"/>
      <c r="KLP19"/>
      <c r="KLQ19"/>
      <c r="KLR19"/>
      <c r="KLS19"/>
      <c r="KLT19"/>
      <c r="KLU19"/>
      <c r="KLV19"/>
      <c r="KLW19"/>
      <c r="KLX19"/>
      <c r="KLY19"/>
      <c r="KLZ19"/>
      <c r="KMA19"/>
      <c r="KMB19"/>
      <c r="KMC19"/>
      <c r="KMD19"/>
      <c r="KME19"/>
      <c r="KMF19"/>
      <c r="KMG19"/>
      <c r="KMH19"/>
      <c r="KMI19"/>
      <c r="KMJ19"/>
      <c r="KMK19"/>
      <c r="KML19"/>
      <c r="KMM19"/>
      <c r="KMN19"/>
      <c r="KMO19"/>
      <c r="KMP19"/>
      <c r="KMQ19"/>
      <c r="KMR19"/>
      <c r="KMS19"/>
      <c r="KMT19"/>
      <c r="KMU19"/>
      <c r="KMV19"/>
      <c r="KMW19"/>
      <c r="KMX19"/>
      <c r="KMY19"/>
      <c r="KMZ19"/>
      <c r="KNA19"/>
      <c r="KNB19"/>
      <c r="KNC19"/>
      <c r="KND19"/>
      <c r="KNE19"/>
      <c r="KNF19"/>
      <c r="KNG19"/>
      <c r="KNH19"/>
      <c r="KNI19"/>
      <c r="KNJ19"/>
      <c r="KNK19"/>
      <c r="KNL19"/>
      <c r="KNM19"/>
      <c r="KNN19"/>
      <c r="KNO19"/>
      <c r="KNP19"/>
      <c r="KNQ19"/>
      <c r="KNR19"/>
      <c r="KNS19"/>
      <c r="KNT19"/>
      <c r="KNU19"/>
      <c r="KNV19"/>
      <c r="KNW19"/>
      <c r="KNX19"/>
      <c r="KNY19"/>
      <c r="KNZ19"/>
      <c r="KOA19"/>
      <c r="KOB19"/>
      <c r="KOC19"/>
      <c r="KOD19"/>
      <c r="KOE19"/>
      <c r="KOF19"/>
      <c r="KOG19"/>
      <c r="KOH19"/>
      <c r="KOI19"/>
      <c r="KOJ19"/>
      <c r="KOK19"/>
      <c r="KOL19"/>
      <c r="KOM19"/>
      <c r="KON19"/>
      <c r="KOO19"/>
      <c r="KOP19"/>
      <c r="KOQ19"/>
      <c r="KOR19"/>
      <c r="KOS19"/>
      <c r="KOT19"/>
      <c r="KOU19"/>
      <c r="KOV19"/>
      <c r="KOW19"/>
      <c r="KOX19"/>
      <c r="KOY19"/>
      <c r="KOZ19"/>
      <c r="KPA19"/>
      <c r="KPB19"/>
      <c r="KPC19"/>
      <c r="KPD19"/>
      <c r="KPE19"/>
      <c r="KPF19"/>
      <c r="KPG19"/>
      <c r="KPH19"/>
      <c r="KPI19"/>
      <c r="KPJ19"/>
      <c r="KPK19"/>
      <c r="KPL19"/>
      <c r="KPM19"/>
      <c r="KPN19"/>
      <c r="KPO19"/>
      <c r="KPP19"/>
      <c r="KPQ19"/>
      <c r="KPR19"/>
      <c r="KPS19"/>
      <c r="KPT19"/>
      <c r="KPU19"/>
      <c r="KPV19"/>
      <c r="KPW19"/>
      <c r="KPX19"/>
      <c r="KPY19"/>
      <c r="KPZ19"/>
      <c r="KQA19"/>
      <c r="KQB19"/>
      <c r="KQC19"/>
      <c r="KQD19"/>
      <c r="KQE19"/>
      <c r="KQF19"/>
      <c r="KQG19"/>
      <c r="KQH19"/>
      <c r="KQI19"/>
      <c r="KQJ19"/>
      <c r="KQK19"/>
      <c r="KQL19"/>
      <c r="KQM19"/>
      <c r="KQN19"/>
      <c r="KQO19"/>
      <c r="KQP19"/>
      <c r="KQQ19"/>
      <c r="KQR19"/>
      <c r="KQS19"/>
      <c r="KQT19"/>
      <c r="KQU19"/>
      <c r="KQV19"/>
      <c r="KQW19"/>
      <c r="KQX19"/>
      <c r="KQY19"/>
      <c r="KQZ19"/>
      <c r="KRA19"/>
      <c r="KRB19"/>
      <c r="KRC19"/>
      <c r="KRD19"/>
      <c r="KRE19"/>
      <c r="KRF19"/>
      <c r="KRG19"/>
      <c r="KRH19"/>
      <c r="KRI19"/>
      <c r="KRJ19"/>
      <c r="KRK19"/>
      <c r="KRL19"/>
      <c r="KRM19"/>
      <c r="KRN19"/>
      <c r="KRO19"/>
      <c r="KRP19"/>
      <c r="KRQ19"/>
      <c r="KRR19"/>
      <c r="KRS19"/>
      <c r="KRT19"/>
      <c r="KRU19"/>
      <c r="KRV19"/>
      <c r="KRW19"/>
      <c r="KRX19"/>
      <c r="KRY19"/>
      <c r="KRZ19"/>
      <c r="KSA19"/>
      <c r="KSB19"/>
      <c r="KSC19"/>
      <c r="KSD19"/>
      <c r="KSE19"/>
      <c r="KSF19"/>
      <c r="KSG19"/>
      <c r="KSH19"/>
      <c r="KSI19"/>
      <c r="KSJ19"/>
      <c r="KSK19"/>
      <c r="KSL19"/>
      <c r="KSM19"/>
      <c r="KSN19"/>
      <c r="KSO19"/>
      <c r="KSP19"/>
      <c r="KSQ19"/>
      <c r="KSR19"/>
      <c r="KSS19"/>
      <c r="KST19"/>
      <c r="KSU19"/>
      <c r="KSV19"/>
      <c r="KSW19"/>
      <c r="KSX19"/>
      <c r="KSY19"/>
      <c r="KSZ19"/>
      <c r="KTA19"/>
      <c r="KTB19"/>
      <c r="KTC19"/>
      <c r="KTD19"/>
      <c r="KTE19"/>
      <c r="KTF19"/>
      <c r="KTG19"/>
      <c r="KTH19"/>
      <c r="KTI19"/>
      <c r="KTJ19"/>
      <c r="KTK19"/>
      <c r="KTL19"/>
      <c r="KTM19"/>
      <c r="KTN19"/>
      <c r="KTO19"/>
      <c r="KTP19"/>
      <c r="KTQ19"/>
      <c r="KTR19"/>
      <c r="KTS19"/>
      <c r="KTT19"/>
      <c r="KTU19"/>
      <c r="KTV19"/>
      <c r="KTW19"/>
      <c r="KTX19"/>
      <c r="KTY19"/>
      <c r="KTZ19"/>
      <c r="KUA19"/>
      <c r="KUB19"/>
      <c r="KUC19"/>
      <c r="KUD19"/>
      <c r="KUE19"/>
      <c r="KUF19"/>
      <c r="KUG19"/>
      <c r="KUH19"/>
      <c r="KUI19"/>
      <c r="KUJ19"/>
      <c r="KUK19"/>
      <c r="KUL19"/>
      <c r="KUM19"/>
      <c r="KUN19"/>
      <c r="KUO19"/>
      <c r="KUP19"/>
      <c r="KUQ19"/>
      <c r="KUR19"/>
      <c r="KUS19"/>
      <c r="KUT19"/>
      <c r="KUU19"/>
      <c r="KUV19"/>
      <c r="KUW19"/>
      <c r="KUX19"/>
      <c r="KUY19"/>
      <c r="KUZ19"/>
      <c r="KVA19"/>
      <c r="KVB19"/>
      <c r="KVC19"/>
      <c r="KVD19"/>
      <c r="KVE19"/>
      <c r="KVF19"/>
      <c r="KVG19"/>
      <c r="KVH19"/>
      <c r="KVI19"/>
      <c r="KVJ19"/>
      <c r="KVK19"/>
      <c r="KVL19"/>
      <c r="KVM19"/>
      <c r="KVN19"/>
      <c r="KVO19"/>
      <c r="KVP19"/>
      <c r="KVQ19"/>
      <c r="KVR19"/>
      <c r="KVS19"/>
      <c r="KVT19"/>
      <c r="KVU19"/>
      <c r="KVV19"/>
      <c r="KVW19"/>
      <c r="KVX19"/>
      <c r="KVY19"/>
      <c r="KVZ19"/>
      <c r="KWA19"/>
      <c r="KWB19"/>
      <c r="KWC19"/>
      <c r="KWD19"/>
      <c r="KWE19"/>
      <c r="KWF19"/>
      <c r="KWG19"/>
      <c r="KWH19"/>
      <c r="KWI19"/>
      <c r="KWJ19"/>
      <c r="KWK19"/>
      <c r="KWL19"/>
      <c r="KWM19"/>
      <c r="KWN19"/>
      <c r="KWO19"/>
      <c r="KWP19"/>
      <c r="KWQ19"/>
      <c r="KWR19"/>
      <c r="KWS19"/>
      <c r="KWT19"/>
      <c r="KWU19"/>
      <c r="KWV19"/>
      <c r="KWW19"/>
      <c r="KWX19"/>
      <c r="KWY19"/>
      <c r="KWZ19"/>
      <c r="KXA19"/>
      <c r="KXB19"/>
      <c r="KXC19"/>
      <c r="KXD19"/>
      <c r="KXE19"/>
      <c r="KXF19"/>
      <c r="KXG19"/>
      <c r="KXH19"/>
      <c r="KXI19"/>
      <c r="KXJ19"/>
      <c r="KXK19"/>
      <c r="KXL19"/>
      <c r="KXM19"/>
      <c r="KXN19"/>
      <c r="KXO19"/>
      <c r="KXP19"/>
      <c r="KXQ19"/>
      <c r="KXR19"/>
      <c r="KXS19"/>
      <c r="KXT19"/>
      <c r="KXU19"/>
      <c r="KXV19"/>
      <c r="KXW19"/>
      <c r="KXX19"/>
      <c r="KXY19"/>
      <c r="KXZ19"/>
      <c r="KYA19"/>
      <c r="KYB19"/>
      <c r="KYC19"/>
      <c r="KYD19"/>
      <c r="KYE19"/>
      <c r="KYF19"/>
      <c r="KYG19"/>
      <c r="KYH19"/>
      <c r="KYI19"/>
      <c r="KYJ19"/>
      <c r="KYK19"/>
      <c r="KYL19"/>
      <c r="KYM19"/>
      <c r="KYN19"/>
      <c r="KYO19"/>
      <c r="KYP19"/>
      <c r="KYQ19"/>
      <c r="KYR19"/>
      <c r="KYS19"/>
      <c r="KYT19"/>
      <c r="KYU19"/>
      <c r="KYV19"/>
      <c r="KYW19"/>
      <c r="KYX19"/>
      <c r="KYY19"/>
      <c r="KYZ19"/>
      <c r="KZA19"/>
      <c r="KZB19"/>
      <c r="KZC19"/>
      <c r="KZD19"/>
      <c r="KZE19"/>
      <c r="KZF19"/>
      <c r="KZG19"/>
      <c r="KZH19"/>
      <c r="KZI19"/>
      <c r="KZJ19"/>
      <c r="KZK19"/>
      <c r="KZL19"/>
      <c r="KZM19"/>
      <c r="KZN19"/>
      <c r="KZO19"/>
      <c r="KZP19"/>
      <c r="KZQ19"/>
      <c r="KZR19"/>
      <c r="KZS19"/>
      <c r="KZT19"/>
      <c r="KZU19"/>
      <c r="KZV19"/>
      <c r="KZW19"/>
      <c r="KZX19"/>
      <c r="KZY19"/>
      <c r="KZZ19"/>
      <c r="LAA19"/>
      <c r="LAB19"/>
      <c r="LAC19"/>
      <c r="LAD19"/>
      <c r="LAE19"/>
      <c r="LAF19"/>
      <c r="LAG19"/>
      <c r="LAH19"/>
      <c r="LAI19"/>
      <c r="LAJ19"/>
      <c r="LAK19"/>
      <c r="LAL19"/>
      <c r="LAM19"/>
      <c r="LAN19"/>
      <c r="LAO19"/>
      <c r="LAP19"/>
      <c r="LAQ19"/>
      <c r="LAR19"/>
      <c r="LAS19"/>
      <c r="LAT19"/>
      <c r="LAU19"/>
      <c r="LAV19"/>
      <c r="LAW19"/>
      <c r="LAX19"/>
      <c r="LAY19"/>
      <c r="LAZ19"/>
      <c r="LBA19"/>
      <c r="LBB19"/>
      <c r="LBC19"/>
      <c r="LBD19"/>
      <c r="LBE19"/>
      <c r="LBF19"/>
      <c r="LBG19"/>
      <c r="LBH19"/>
      <c r="LBI19"/>
      <c r="LBJ19"/>
      <c r="LBK19"/>
      <c r="LBL19"/>
      <c r="LBM19"/>
      <c r="LBN19"/>
      <c r="LBO19"/>
      <c r="LBP19"/>
      <c r="LBQ19"/>
      <c r="LBR19"/>
      <c r="LBS19"/>
      <c r="LBT19"/>
      <c r="LBU19"/>
      <c r="LBV19"/>
      <c r="LBW19"/>
      <c r="LBX19"/>
      <c r="LBY19"/>
      <c r="LBZ19"/>
      <c r="LCA19"/>
      <c r="LCB19"/>
      <c r="LCC19"/>
      <c r="LCD19"/>
      <c r="LCE19"/>
      <c r="LCF19"/>
      <c r="LCG19"/>
      <c r="LCH19"/>
      <c r="LCI19"/>
      <c r="LCJ19"/>
      <c r="LCK19"/>
      <c r="LCL19"/>
      <c r="LCM19"/>
      <c r="LCN19"/>
      <c r="LCO19"/>
      <c r="LCP19"/>
      <c r="LCQ19"/>
      <c r="LCR19"/>
      <c r="LCS19"/>
      <c r="LCT19"/>
      <c r="LCU19"/>
      <c r="LCV19"/>
      <c r="LCW19"/>
      <c r="LCX19"/>
      <c r="LCY19"/>
      <c r="LCZ19"/>
      <c r="LDA19"/>
      <c r="LDB19"/>
      <c r="LDC19"/>
      <c r="LDD19"/>
      <c r="LDE19"/>
      <c r="LDF19"/>
      <c r="LDG19"/>
      <c r="LDH19"/>
      <c r="LDI19"/>
      <c r="LDJ19"/>
      <c r="LDK19"/>
      <c r="LDL19"/>
      <c r="LDM19"/>
      <c r="LDN19"/>
      <c r="LDO19"/>
      <c r="LDP19"/>
      <c r="LDQ19"/>
      <c r="LDR19"/>
      <c r="LDS19"/>
      <c r="LDT19"/>
      <c r="LDU19"/>
      <c r="LDV19"/>
      <c r="LDW19"/>
      <c r="LDX19"/>
      <c r="LDY19"/>
      <c r="LDZ19"/>
      <c r="LEA19"/>
      <c r="LEB19"/>
      <c r="LEC19"/>
      <c r="LED19"/>
      <c r="LEE19"/>
      <c r="LEF19"/>
      <c r="LEG19"/>
      <c r="LEH19"/>
      <c r="LEI19"/>
      <c r="LEJ19"/>
      <c r="LEK19"/>
      <c r="LEL19"/>
      <c r="LEM19"/>
      <c r="LEN19"/>
      <c r="LEO19"/>
      <c r="LEP19"/>
      <c r="LEQ19"/>
      <c r="LER19"/>
      <c r="LES19"/>
      <c r="LET19"/>
      <c r="LEU19"/>
      <c r="LEV19"/>
      <c r="LEW19"/>
      <c r="LEX19"/>
      <c r="LEY19"/>
      <c r="LEZ19"/>
      <c r="LFA19"/>
      <c r="LFB19"/>
      <c r="LFC19"/>
      <c r="LFD19"/>
      <c r="LFE19"/>
      <c r="LFF19"/>
      <c r="LFG19"/>
      <c r="LFH19"/>
      <c r="LFI19"/>
      <c r="LFJ19"/>
      <c r="LFK19"/>
      <c r="LFL19"/>
      <c r="LFM19"/>
      <c r="LFN19"/>
      <c r="LFO19"/>
      <c r="LFP19"/>
      <c r="LFQ19"/>
      <c r="LFR19"/>
      <c r="LFS19"/>
      <c r="LFT19"/>
      <c r="LFU19"/>
      <c r="LFV19"/>
      <c r="LFW19"/>
      <c r="LFX19"/>
      <c r="LFY19"/>
      <c r="LFZ19"/>
      <c r="LGA19"/>
      <c r="LGB19"/>
      <c r="LGC19"/>
      <c r="LGD19"/>
      <c r="LGE19"/>
      <c r="LGF19"/>
      <c r="LGG19"/>
      <c r="LGH19"/>
      <c r="LGI19"/>
      <c r="LGJ19"/>
      <c r="LGK19"/>
      <c r="LGL19"/>
      <c r="LGM19"/>
      <c r="LGN19"/>
      <c r="LGO19"/>
      <c r="LGP19"/>
      <c r="LGQ19"/>
      <c r="LGR19"/>
      <c r="LGS19"/>
      <c r="LGT19"/>
      <c r="LGU19"/>
      <c r="LGV19"/>
      <c r="LGW19"/>
      <c r="LGX19"/>
      <c r="LGY19"/>
      <c r="LGZ19"/>
      <c r="LHA19"/>
      <c r="LHB19"/>
      <c r="LHC19"/>
      <c r="LHD19"/>
      <c r="LHE19"/>
      <c r="LHF19"/>
      <c r="LHG19"/>
      <c r="LHH19"/>
      <c r="LHI19"/>
      <c r="LHJ19"/>
      <c r="LHK19"/>
      <c r="LHL19"/>
      <c r="LHM19"/>
      <c r="LHN19"/>
      <c r="LHO19"/>
      <c r="LHP19"/>
      <c r="LHQ19"/>
      <c r="LHR19"/>
      <c r="LHS19"/>
      <c r="LHT19"/>
      <c r="LHU19"/>
      <c r="LHV19"/>
      <c r="LHW19"/>
      <c r="LHX19"/>
      <c r="LHY19"/>
      <c r="LHZ19"/>
      <c r="LIA19"/>
      <c r="LIB19"/>
      <c r="LIC19"/>
      <c r="LID19"/>
      <c r="LIE19"/>
      <c r="LIF19"/>
      <c r="LIG19"/>
      <c r="LIH19"/>
      <c r="LII19"/>
      <c r="LIJ19"/>
      <c r="LIK19"/>
      <c r="LIL19"/>
      <c r="LIM19"/>
      <c r="LIN19"/>
      <c r="LIO19"/>
      <c r="LIP19"/>
      <c r="LIQ19"/>
      <c r="LIR19"/>
      <c r="LIS19"/>
      <c r="LIT19"/>
      <c r="LIU19"/>
      <c r="LIV19"/>
      <c r="LIW19"/>
      <c r="LIX19"/>
      <c r="LIY19"/>
      <c r="LIZ19"/>
      <c r="LJA19"/>
      <c r="LJB19"/>
      <c r="LJC19"/>
      <c r="LJD19"/>
      <c r="LJE19"/>
      <c r="LJF19"/>
      <c r="LJG19"/>
      <c r="LJH19"/>
      <c r="LJI19"/>
      <c r="LJJ19"/>
      <c r="LJK19"/>
      <c r="LJL19"/>
      <c r="LJM19"/>
      <c r="LJN19"/>
      <c r="LJO19"/>
      <c r="LJP19"/>
      <c r="LJQ19"/>
      <c r="LJR19"/>
      <c r="LJS19"/>
      <c r="LJT19"/>
      <c r="LJU19"/>
      <c r="LJV19"/>
      <c r="LJW19"/>
      <c r="LJX19"/>
      <c r="LJY19"/>
      <c r="LJZ19"/>
      <c r="LKA19"/>
      <c r="LKB19"/>
      <c r="LKC19"/>
      <c r="LKD19"/>
      <c r="LKE19"/>
      <c r="LKF19"/>
      <c r="LKG19"/>
      <c r="LKH19"/>
      <c r="LKI19"/>
      <c r="LKJ19"/>
      <c r="LKK19"/>
      <c r="LKL19"/>
      <c r="LKM19"/>
      <c r="LKN19"/>
      <c r="LKO19"/>
      <c r="LKP19"/>
      <c r="LKQ19"/>
      <c r="LKR19"/>
      <c r="LKS19"/>
      <c r="LKT19"/>
      <c r="LKU19"/>
      <c r="LKV19"/>
      <c r="LKW19"/>
      <c r="LKX19"/>
      <c r="LKY19"/>
      <c r="LKZ19"/>
      <c r="LLA19"/>
      <c r="LLB19"/>
      <c r="LLC19"/>
      <c r="LLD19"/>
      <c r="LLE19"/>
      <c r="LLF19"/>
      <c r="LLG19"/>
      <c r="LLH19"/>
      <c r="LLI19"/>
      <c r="LLJ19"/>
      <c r="LLK19"/>
      <c r="LLL19"/>
      <c r="LLM19"/>
      <c r="LLN19"/>
      <c r="LLO19"/>
      <c r="LLP19"/>
      <c r="LLQ19"/>
      <c r="LLR19"/>
      <c r="LLS19"/>
      <c r="LLT19"/>
      <c r="LLU19"/>
      <c r="LLV19"/>
      <c r="LLW19"/>
      <c r="LLX19"/>
      <c r="LLY19"/>
      <c r="LLZ19"/>
      <c r="LMA19"/>
      <c r="LMB19"/>
      <c r="LMC19"/>
      <c r="LMD19"/>
      <c r="LME19"/>
      <c r="LMF19"/>
      <c r="LMG19"/>
      <c r="LMH19"/>
      <c r="LMI19"/>
      <c r="LMJ19"/>
      <c r="LMK19"/>
      <c r="LML19"/>
      <c r="LMM19"/>
      <c r="LMN19"/>
      <c r="LMO19"/>
      <c r="LMP19"/>
      <c r="LMQ19"/>
      <c r="LMR19"/>
      <c r="LMS19"/>
      <c r="LMT19"/>
      <c r="LMU19"/>
      <c r="LMV19"/>
      <c r="LMW19"/>
      <c r="LMX19"/>
      <c r="LMY19"/>
      <c r="LMZ19"/>
      <c r="LNA19"/>
      <c r="LNB19"/>
      <c r="LNC19"/>
      <c r="LND19"/>
      <c r="LNE19"/>
      <c r="LNF19"/>
      <c r="LNG19"/>
      <c r="LNH19"/>
      <c r="LNI19"/>
      <c r="LNJ19"/>
      <c r="LNK19"/>
      <c r="LNL19"/>
      <c r="LNM19"/>
      <c r="LNN19"/>
      <c r="LNO19"/>
      <c r="LNP19"/>
      <c r="LNQ19"/>
      <c r="LNR19"/>
      <c r="LNS19"/>
      <c r="LNT19"/>
      <c r="LNU19"/>
      <c r="LNV19"/>
      <c r="LNW19"/>
      <c r="LNX19"/>
      <c r="LNY19"/>
      <c r="LNZ19"/>
      <c r="LOA19"/>
      <c r="LOB19"/>
      <c r="LOC19"/>
      <c r="LOD19"/>
      <c r="LOE19"/>
      <c r="LOF19"/>
      <c r="LOG19"/>
      <c r="LOH19"/>
      <c r="LOI19"/>
      <c r="LOJ19"/>
      <c r="LOK19"/>
      <c r="LOL19"/>
      <c r="LOM19"/>
      <c r="LON19"/>
      <c r="LOO19"/>
      <c r="LOP19"/>
      <c r="LOQ19"/>
      <c r="LOR19"/>
      <c r="LOS19"/>
      <c r="LOT19"/>
      <c r="LOU19"/>
      <c r="LOV19"/>
      <c r="LOW19"/>
      <c r="LOX19"/>
      <c r="LOY19"/>
      <c r="LOZ19"/>
      <c r="LPA19"/>
      <c r="LPB19"/>
      <c r="LPC19"/>
      <c r="LPD19"/>
      <c r="LPE19"/>
      <c r="LPF19"/>
      <c r="LPG19"/>
      <c r="LPH19"/>
      <c r="LPI19"/>
      <c r="LPJ19"/>
      <c r="LPK19"/>
      <c r="LPL19"/>
      <c r="LPM19"/>
      <c r="LPN19"/>
      <c r="LPO19"/>
      <c r="LPP19"/>
      <c r="LPQ19"/>
      <c r="LPR19"/>
      <c r="LPS19"/>
      <c r="LPT19"/>
      <c r="LPU19"/>
      <c r="LPV19"/>
      <c r="LPW19"/>
      <c r="LPX19"/>
      <c r="LPY19"/>
      <c r="LPZ19"/>
      <c r="LQA19"/>
      <c r="LQB19"/>
      <c r="LQC19"/>
      <c r="LQD19"/>
      <c r="LQE19"/>
      <c r="LQF19"/>
      <c r="LQG19"/>
      <c r="LQH19"/>
      <c r="LQI19"/>
      <c r="LQJ19"/>
      <c r="LQK19"/>
      <c r="LQL19"/>
      <c r="LQM19"/>
      <c r="LQN19"/>
      <c r="LQO19"/>
      <c r="LQP19"/>
      <c r="LQQ19"/>
      <c r="LQR19"/>
      <c r="LQS19"/>
      <c r="LQT19"/>
      <c r="LQU19"/>
      <c r="LQV19"/>
      <c r="LQW19"/>
      <c r="LQX19"/>
      <c r="LQY19"/>
      <c r="LQZ19"/>
      <c r="LRA19"/>
      <c r="LRB19"/>
      <c r="LRC19"/>
      <c r="LRD19"/>
      <c r="LRE19"/>
      <c r="LRF19"/>
      <c r="LRG19"/>
      <c r="LRH19"/>
      <c r="LRI19"/>
      <c r="LRJ19"/>
      <c r="LRK19"/>
      <c r="LRL19"/>
      <c r="LRM19"/>
      <c r="LRN19"/>
      <c r="LRO19"/>
      <c r="LRP19"/>
      <c r="LRQ19"/>
      <c r="LRR19"/>
      <c r="LRS19"/>
      <c r="LRT19"/>
      <c r="LRU19"/>
      <c r="LRV19"/>
      <c r="LRW19"/>
      <c r="LRX19"/>
      <c r="LRY19"/>
      <c r="LRZ19"/>
      <c r="LSA19"/>
      <c r="LSB19"/>
      <c r="LSC19"/>
      <c r="LSD19"/>
      <c r="LSE19"/>
      <c r="LSF19"/>
      <c r="LSG19"/>
      <c r="LSH19"/>
      <c r="LSI19"/>
      <c r="LSJ19"/>
      <c r="LSK19"/>
      <c r="LSL19"/>
      <c r="LSM19"/>
      <c r="LSN19"/>
      <c r="LSO19"/>
      <c r="LSP19"/>
      <c r="LSQ19"/>
      <c r="LSR19"/>
      <c r="LSS19"/>
      <c r="LST19"/>
      <c r="LSU19"/>
      <c r="LSV19"/>
      <c r="LSW19"/>
      <c r="LSX19"/>
      <c r="LSY19"/>
      <c r="LSZ19"/>
      <c r="LTA19"/>
      <c r="LTB19"/>
      <c r="LTC19"/>
      <c r="LTD19"/>
      <c r="LTE19"/>
      <c r="LTF19"/>
      <c r="LTG19"/>
      <c r="LTH19"/>
      <c r="LTI19"/>
      <c r="LTJ19"/>
      <c r="LTK19"/>
      <c r="LTL19"/>
      <c r="LTM19"/>
      <c r="LTN19"/>
      <c r="LTO19"/>
      <c r="LTP19"/>
      <c r="LTQ19"/>
      <c r="LTR19"/>
      <c r="LTS19"/>
      <c r="LTT19"/>
      <c r="LTU19"/>
      <c r="LTV19"/>
      <c r="LTW19"/>
      <c r="LTX19"/>
      <c r="LTY19"/>
      <c r="LTZ19"/>
      <c r="LUA19"/>
      <c r="LUB19"/>
      <c r="LUC19"/>
      <c r="LUD19"/>
      <c r="LUE19"/>
      <c r="LUF19"/>
      <c r="LUG19"/>
      <c r="LUH19"/>
      <c r="LUI19"/>
      <c r="LUJ19"/>
      <c r="LUK19"/>
      <c r="LUL19"/>
      <c r="LUM19"/>
      <c r="LUN19"/>
      <c r="LUO19"/>
      <c r="LUP19"/>
      <c r="LUQ19"/>
      <c r="LUR19"/>
      <c r="LUS19"/>
      <c r="LUT19"/>
      <c r="LUU19"/>
      <c r="LUV19"/>
      <c r="LUW19"/>
      <c r="LUX19"/>
      <c r="LUY19"/>
      <c r="LUZ19"/>
      <c r="LVA19"/>
      <c r="LVB19"/>
      <c r="LVC19"/>
      <c r="LVD19"/>
      <c r="LVE19"/>
      <c r="LVF19"/>
      <c r="LVG19"/>
      <c r="LVH19"/>
      <c r="LVI19"/>
      <c r="LVJ19"/>
      <c r="LVK19"/>
      <c r="LVL19"/>
      <c r="LVM19"/>
      <c r="LVN19"/>
      <c r="LVO19"/>
      <c r="LVP19"/>
      <c r="LVQ19"/>
      <c r="LVR19"/>
      <c r="LVS19"/>
      <c r="LVT19"/>
      <c r="LVU19"/>
      <c r="LVV19"/>
      <c r="LVW19"/>
      <c r="LVX19"/>
      <c r="LVY19"/>
      <c r="LVZ19"/>
      <c r="LWA19"/>
      <c r="LWB19"/>
      <c r="LWC19"/>
      <c r="LWD19"/>
      <c r="LWE19"/>
      <c r="LWF19"/>
      <c r="LWG19"/>
      <c r="LWH19"/>
      <c r="LWI19"/>
      <c r="LWJ19"/>
      <c r="LWK19"/>
      <c r="LWL19"/>
      <c r="LWM19"/>
      <c r="LWN19"/>
      <c r="LWO19"/>
      <c r="LWP19"/>
      <c r="LWQ19"/>
      <c r="LWR19"/>
      <c r="LWS19"/>
      <c r="LWT19"/>
      <c r="LWU19"/>
      <c r="LWV19"/>
      <c r="LWW19"/>
      <c r="LWX19"/>
      <c r="LWY19"/>
      <c r="LWZ19"/>
      <c r="LXA19"/>
      <c r="LXB19"/>
      <c r="LXC19"/>
      <c r="LXD19"/>
      <c r="LXE19"/>
      <c r="LXF19"/>
      <c r="LXG19"/>
      <c r="LXH19"/>
      <c r="LXI19"/>
      <c r="LXJ19"/>
      <c r="LXK19"/>
      <c r="LXL19"/>
      <c r="LXM19"/>
      <c r="LXN19"/>
      <c r="LXO19"/>
      <c r="LXP19"/>
      <c r="LXQ19"/>
      <c r="LXR19"/>
      <c r="LXS19"/>
      <c r="LXT19"/>
      <c r="LXU19"/>
      <c r="LXV19"/>
      <c r="LXW19"/>
      <c r="LXX19"/>
      <c r="LXY19"/>
      <c r="LXZ19"/>
      <c r="LYA19"/>
      <c r="LYB19"/>
      <c r="LYC19"/>
      <c r="LYD19"/>
      <c r="LYE19"/>
      <c r="LYF19"/>
      <c r="LYG19"/>
      <c r="LYH19"/>
      <c r="LYI19"/>
      <c r="LYJ19"/>
      <c r="LYK19"/>
      <c r="LYL19"/>
      <c r="LYM19"/>
      <c r="LYN19"/>
      <c r="LYO19"/>
      <c r="LYP19"/>
      <c r="LYQ19"/>
      <c r="LYR19"/>
      <c r="LYS19"/>
      <c r="LYT19"/>
      <c r="LYU19"/>
      <c r="LYV19"/>
      <c r="LYW19"/>
      <c r="LYX19"/>
      <c r="LYY19"/>
      <c r="LYZ19"/>
      <c r="LZA19"/>
      <c r="LZB19"/>
      <c r="LZC19"/>
      <c r="LZD19"/>
      <c r="LZE19"/>
      <c r="LZF19"/>
      <c r="LZG19"/>
      <c r="LZH19"/>
      <c r="LZI19"/>
      <c r="LZJ19"/>
      <c r="LZK19"/>
      <c r="LZL19"/>
      <c r="LZM19"/>
      <c r="LZN19"/>
      <c r="LZO19"/>
      <c r="LZP19"/>
      <c r="LZQ19"/>
      <c r="LZR19"/>
      <c r="LZS19"/>
      <c r="LZT19"/>
      <c r="LZU19"/>
      <c r="LZV19"/>
      <c r="LZW19"/>
      <c r="LZX19"/>
      <c r="LZY19"/>
      <c r="LZZ19"/>
      <c r="MAA19"/>
      <c r="MAB19"/>
      <c r="MAC19"/>
      <c r="MAD19"/>
      <c r="MAE19"/>
      <c r="MAF19"/>
      <c r="MAG19"/>
      <c r="MAH19"/>
      <c r="MAI19"/>
      <c r="MAJ19"/>
      <c r="MAK19"/>
      <c r="MAL19"/>
      <c r="MAM19"/>
      <c r="MAN19"/>
      <c r="MAO19"/>
      <c r="MAP19"/>
      <c r="MAQ19"/>
      <c r="MAR19"/>
      <c r="MAS19"/>
      <c r="MAT19"/>
      <c r="MAU19"/>
      <c r="MAV19"/>
      <c r="MAW19"/>
      <c r="MAX19"/>
      <c r="MAY19"/>
      <c r="MAZ19"/>
      <c r="MBA19"/>
      <c r="MBB19"/>
      <c r="MBC19"/>
      <c r="MBD19"/>
      <c r="MBE19"/>
      <c r="MBF19"/>
      <c r="MBG19"/>
      <c r="MBH19"/>
      <c r="MBI19"/>
      <c r="MBJ19"/>
      <c r="MBK19"/>
      <c r="MBL19"/>
      <c r="MBM19"/>
      <c r="MBN19"/>
      <c r="MBO19"/>
      <c r="MBP19"/>
      <c r="MBQ19"/>
      <c r="MBR19"/>
      <c r="MBS19"/>
      <c r="MBT19"/>
      <c r="MBU19"/>
      <c r="MBV19"/>
      <c r="MBW19"/>
      <c r="MBX19"/>
      <c r="MBY19"/>
      <c r="MBZ19"/>
      <c r="MCA19"/>
      <c r="MCB19"/>
      <c r="MCC19"/>
      <c r="MCD19"/>
      <c r="MCE19"/>
      <c r="MCF19"/>
      <c r="MCG19"/>
      <c r="MCH19"/>
      <c r="MCI19"/>
      <c r="MCJ19"/>
      <c r="MCK19"/>
      <c r="MCL19"/>
      <c r="MCM19"/>
      <c r="MCN19"/>
      <c r="MCO19"/>
      <c r="MCP19"/>
      <c r="MCQ19"/>
      <c r="MCR19"/>
      <c r="MCS19"/>
      <c r="MCT19"/>
      <c r="MCU19"/>
      <c r="MCV19"/>
      <c r="MCW19"/>
      <c r="MCX19"/>
      <c r="MCY19"/>
      <c r="MCZ19"/>
      <c r="MDA19"/>
      <c r="MDB19"/>
      <c r="MDC19"/>
      <c r="MDD19"/>
      <c r="MDE19"/>
      <c r="MDF19"/>
      <c r="MDG19"/>
      <c r="MDH19"/>
      <c r="MDI19"/>
      <c r="MDJ19"/>
      <c r="MDK19"/>
      <c r="MDL19"/>
      <c r="MDM19"/>
      <c r="MDN19"/>
      <c r="MDO19"/>
      <c r="MDP19"/>
      <c r="MDQ19"/>
      <c r="MDR19"/>
      <c r="MDS19"/>
      <c r="MDT19"/>
      <c r="MDU19"/>
      <c r="MDV19"/>
      <c r="MDW19"/>
      <c r="MDX19"/>
      <c r="MDY19"/>
      <c r="MDZ19"/>
      <c r="MEA19"/>
      <c r="MEB19"/>
      <c r="MEC19"/>
      <c r="MED19"/>
      <c r="MEE19"/>
      <c r="MEF19"/>
      <c r="MEG19"/>
      <c r="MEH19"/>
      <c r="MEI19"/>
      <c r="MEJ19"/>
      <c r="MEK19"/>
      <c r="MEL19"/>
      <c r="MEM19"/>
      <c r="MEN19"/>
      <c r="MEO19"/>
      <c r="MEP19"/>
      <c r="MEQ19"/>
      <c r="MER19"/>
      <c r="MES19"/>
      <c r="MET19"/>
      <c r="MEU19"/>
      <c r="MEV19"/>
      <c r="MEW19"/>
      <c r="MEX19"/>
      <c r="MEY19"/>
      <c r="MEZ19"/>
      <c r="MFA19"/>
      <c r="MFB19"/>
      <c r="MFC19"/>
      <c r="MFD19"/>
      <c r="MFE19"/>
      <c r="MFF19"/>
      <c r="MFG19"/>
      <c r="MFH19"/>
      <c r="MFI19"/>
      <c r="MFJ19"/>
      <c r="MFK19"/>
      <c r="MFL19"/>
      <c r="MFM19"/>
      <c r="MFN19"/>
      <c r="MFO19"/>
      <c r="MFP19"/>
      <c r="MFQ19"/>
      <c r="MFR19"/>
      <c r="MFS19"/>
      <c r="MFT19"/>
      <c r="MFU19"/>
      <c r="MFV19"/>
      <c r="MFW19"/>
      <c r="MFX19"/>
      <c r="MFY19"/>
      <c r="MFZ19"/>
      <c r="MGA19"/>
      <c r="MGB19"/>
      <c r="MGC19"/>
      <c r="MGD19"/>
      <c r="MGE19"/>
      <c r="MGF19"/>
      <c r="MGG19"/>
      <c r="MGH19"/>
      <c r="MGI19"/>
      <c r="MGJ19"/>
      <c r="MGK19"/>
      <c r="MGL19"/>
      <c r="MGM19"/>
      <c r="MGN19"/>
      <c r="MGO19"/>
      <c r="MGP19"/>
      <c r="MGQ19"/>
      <c r="MGR19"/>
      <c r="MGS19"/>
      <c r="MGT19"/>
      <c r="MGU19"/>
      <c r="MGV19"/>
      <c r="MGW19"/>
      <c r="MGX19"/>
      <c r="MGY19"/>
      <c r="MGZ19"/>
      <c r="MHA19"/>
      <c r="MHB19"/>
      <c r="MHC19"/>
      <c r="MHD19"/>
      <c r="MHE19"/>
      <c r="MHF19"/>
      <c r="MHG19"/>
      <c r="MHH19"/>
      <c r="MHI19"/>
      <c r="MHJ19"/>
      <c r="MHK19"/>
      <c r="MHL19"/>
      <c r="MHM19"/>
      <c r="MHN19"/>
      <c r="MHO19"/>
      <c r="MHP19"/>
      <c r="MHQ19"/>
      <c r="MHR19"/>
      <c r="MHS19"/>
      <c r="MHT19"/>
      <c r="MHU19"/>
      <c r="MHV19"/>
      <c r="MHW19"/>
      <c r="MHX19"/>
      <c r="MHY19"/>
      <c r="MHZ19"/>
      <c r="MIA19"/>
      <c r="MIB19"/>
      <c r="MIC19"/>
      <c r="MID19"/>
      <c r="MIE19"/>
      <c r="MIF19"/>
      <c r="MIG19"/>
      <c r="MIH19"/>
      <c r="MII19"/>
      <c r="MIJ19"/>
      <c r="MIK19"/>
      <c r="MIL19"/>
      <c r="MIM19"/>
      <c r="MIN19"/>
      <c r="MIO19"/>
      <c r="MIP19"/>
      <c r="MIQ19"/>
      <c r="MIR19"/>
      <c r="MIS19"/>
      <c r="MIT19"/>
      <c r="MIU19"/>
      <c r="MIV19"/>
      <c r="MIW19"/>
      <c r="MIX19"/>
      <c r="MIY19"/>
      <c r="MIZ19"/>
      <c r="MJA19"/>
      <c r="MJB19"/>
      <c r="MJC19"/>
      <c r="MJD19"/>
      <c r="MJE19"/>
      <c r="MJF19"/>
      <c r="MJG19"/>
      <c r="MJH19"/>
      <c r="MJI19"/>
      <c r="MJJ19"/>
      <c r="MJK19"/>
      <c r="MJL19"/>
      <c r="MJM19"/>
      <c r="MJN19"/>
      <c r="MJO19"/>
      <c r="MJP19"/>
      <c r="MJQ19"/>
      <c r="MJR19"/>
      <c r="MJS19"/>
      <c r="MJT19"/>
      <c r="MJU19"/>
      <c r="MJV19"/>
      <c r="MJW19"/>
      <c r="MJX19"/>
      <c r="MJY19"/>
      <c r="MJZ19"/>
      <c r="MKA19"/>
      <c r="MKB19"/>
      <c r="MKC19"/>
      <c r="MKD19"/>
      <c r="MKE19"/>
      <c r="MKF19"/>
      <c r="MKG19"/>
      <c r="MKH19"/>
      <c r="MKI19"/>
      <c r="MKJ19"/>
      <c r="MKK19"/>
      <c r="MKL19"/>
      <c r="MKM19"/>
      <c r="MKN19"/>
      <c r="MKO19"/>
      <c r="MKP19"/>
      <c r="MKQ19"/>
      <c r="MKR19"/>
      <c r="MKS19"/>
      <c r="MKT19"/>
      <c r="MKU19"/>
      <c r="MKV19"/>
      <c r="MKW19"/>
      <c r="MKX19"/>
      <c r="MKY19"/>
      <c r="MKZ19"/>
      <c r="MLA19"/>
      <c r="MLB19"/>
      <c r="MLC19"/>
      <c r="MLD19"/>
      <c r="MLE19"/>
      <c r="MLF19"/>
      <c r="MLG19"/>
      <c r="MLH19"/>
      <c r="MLI19"/>
      <c r="MLJ19"/>
      <c r="MLK19"/>
      <c r="MLL19"/>
      <c r="MLM19"/>
      <c r="MLN19"/>
      <c r="MLO19"/>
      <c r="MLP19"/>
      <c r="MLQ19"/>
      <c r="MLR19"/>
      <c r="MLS19"/>
      <c r="MLT19"/>
      <c r="MLU19"/>
      <c r="MLV19"/>
      <c r="MLW19"/>
      <c r="MLX19"/>
      <c r="MLY19"/>
      <c r="MLZ19"/>
      <c r="MMA19"/>
      <c r="MMB19"/>
      <c r="MMC19"/>
      <c r="MMD19"/>
      <c r="MME19"/>
      <c r="MMF19"/>
      <c r="MMG19"/>
      <c r="MMH19"/>
      <c r="MMI19"/>
      <c r="MMJ19"/>
      <c r="MMK19"/>
      <c r="MML19"/>
      <c r="MMM19"/>
      <c r="MMN19"/>
      <c r="MMO19"/>
      <c r="MMP19"/>
      <c r="MMQ19"/>
      <c r="MMR19"/>
      <c r="MMS19"/>
      <c r="MMT19"/>
      <c r="MMU19"/>
      <c r="MMV19"/>
      <c r="MMW19"/>
      <c r="MMX19"/>
      <c r="MMY19"/>
      <c r="MMZ19"/>
      <c r="MNA19"/>
      <c r="MNB19"/>
      <c r="MNC19"/>
      <c r="MND19"/>
      <c r="MNE19"/>
      <c r="MNF19"/>
      <c r="MNG19"/>
      <c r="MNH19"/>
      <c r="MNI19"/>
      <c r="MNJ19"/>
      <c r="MNK19"/>
      <c r="MNL19"/>
      <c r="MNM19"/>
      <c r="MNN19"/>
      <c r="MNO19"/>
      <c r="MNP19"/>
      <c r="MNQ19"/>
      <c r="MNR19"/>
      <c r="MNS19"/>
      <c r="MNT19"/>
      <c r="MNU19"/>
      <c r="MNV19"/>
      <c r="MNW19"/>
      <c r="MNX19"/>
      <c r="MNY19"/>
      <c r="MNZ19"/>
      <c r="MOA19"/>
      <c r="MOB19"/>
      <c r="MOC19"/>
      <c r="MOD19"/>
      <c r="MOE19"/>
      <c r="MOF19"/>
      <c r="MOG19"/>
      <c r="MOH19"/>
      <c r="MOI19"/>
      <c r="MOJ19"/>
      <c r="MOK19"/>
      <c r="MOL19"/>
      <c r="MOM19"/>
      <c r="MON19"/>
      <c r="MOO19"/>
      <c r="MOP19"/>
      <c r="MOQ19"/>
      <c r="MOR19"/>
      <c r="MOS19"/>
      <c r="MOT19"/>
      <c r="MOU19"/>
      <c r="MOV19"/>
      <c r="MOW19"/>
      <c r="MOX19"/>
      <c r="MOY19"/>
      <c r="MOZ19"/>
      <c r="MPA19"/>
      <c r="MPB19"/>
      <c r="MPC19"/>
      <c r="MPD19"/>
      <c r="MPE19"/>
      <c r="MPF19"/>
      <c r="MPG19"/>
      <c r="MPH19"/>
      <c r="MPI19"/>
      <c r="MPJ19"/>
      <c r="MPK19"/>
      <c r="MPL19"/>
      <c r="MPM19"/>
      <c r="MPN19"/>
      <c r="MPO19"/>
      <c r="MPP19"/>
      <c r="MPQ19"/>
      <c r="MPR19"/>
      <c r="MPS19"/>
      <c r="MPT19"/>
      <c r="MPU19"/>
      <c r="MPV19"/>
      <c r="MPW19"/>
      <c r="MPX19"/>
      <c r="MPY19"/>
      <c r="MPZ19"/>
      <c r="MQA19"/>
      <c r="MQB19"/>
      <c r="MQC19"/>
      <c r="MQD19"/>
      <c r="MQE19"/>
      <c r="MQF19"/>
      <c r="MQG19"/>
      <c r="MQH19"/>
      <c r="MQI19"/>
      <c r="MQJ19"/>
      <c r="MQK19"/>
      <c r="MQL19"/>
      <c r="MQM19"/>
      <c r="MQN19"/>
      <c r="MQO19"/>
      <c r="MQP19"/>
      <c r="MQQ19"/>
      <c r="MQR19"/>
      <c r="MQS19"/>
      <c r="MQT19"/>
      <c r="MQU19"/>
      <c r="MQV19"/>
      <c r="MQW19"/>
      <c r="MQX19"/>
      <c r="MQY19"/>
      <c r="MQZ19"/>
      <c r="MRA19"/>
      <c r="MRB19"/>
      <c r="MRC19"/>
      <c r="MRD19"/>
      <c r="MRE19"/>
      <c r="MRF19"/>
      <c r="MRG19"/>
      <c r="MRH19"/>
      <c r="MRI19"/>
      <c r="MRJ19"/>
      <c r="MRK19"/>
      <c r="MRL19"/>
      <c r="MRM19"/>
      <c r="MRN19"/>
      <c r="MRO19"/>
      <c r="MRP19"/>
      <c r="MRQ19"/>
      <c r="MRR19"/>
      <c r="MRS19"/>
      <c r="MRT19"/>
      <c r="MRU19"/>
      <c r="MRV19"/>
      <c r="MRW19"/>
      <c r="MRX19"/>
      <c r="MRY19"/>
      <c r="MRZ19"/>
      <c r="MSA19"/>
      <c r="MSB19"/>
      <c r="MSC19"/>
      <c r="MSD19"/>
      <c r="MSE19"/>
      <c r="MSF19"/>
      <c r="MSG19"/>
      <c r="MSH19"/>
      <c r="MSI19"/>
      <c r="MSJ19"/>
      <c r="MSK19"/>
      <c r="MSL19"/>
      <c r="MSM19"/>
      <c r="MSN19"/>
      <c r="MSO19"/>
      <c r="MSP19"/>
      <c r="MSQ19"/>
      <c r="MSR19"/>
      <c r="MSS19"/>
      <c r="MST19"/>
      <c r="MSU19"/>
      <c r="MSV19"/>
      <c r="MSW19"/>
      <c r="MSX19"/>
      <c r="MSY19"/>
      <c r="MSZ19"/>
      <c r="MTA19"/>
      <c r="MTB19"/>
      <c r="MTC19"/>
      <c r="MTD19"/>
      <c r="MTE19"/>
      <c r="MTF19"/>
      <c r="MTG19"/>
      <c r="MTH19"/>
      <c r="MTI19"/>
      <c r="MTJ19"/>
      <c r="MTK19"/>
      <c r="MTL19"/>
      <c r="MTM19"/>
      <c r="MTN19"/>
      <c r="MTO19"/>
      <c r="MTP19"/>
      <c r="MTQ19"/>
      <c r="MTR19"/>
      <c r="MTS19"/>
      <c r="MTT19"/>
      <c r="MTU19"/>
      <c r="MTV19"/>
      <c r="MTW19"/>
      <c r="MTX19"/>
      <c r="MTY19"/>
      <c r="MTZ19"/>
      <c r="MUA19"/>
      <c r="MUB19"/>
      <c r="MUC19"/>
      <c r="MUD19"/>
      <c r="MUE19"/>
      <c r="MUF19"/>
      <c r="MUG19"/>
      <c r="MUH19"/>
      <c r="MUI19"/>
      <c r="MUJ19"/>
      <c r="MUK19"/>
      <c r="MUL19"/>
      <c r="MUM19"/>
      <c r="MUN19"/>
      <c r="MUO19"/>
      <c r="MUP19"/>
      <c r="MUQ19"/>
      <c r="MUR19"/>
      <c r="MUS19"/>
      <c r="MUT19"/>
      <c r="MUU19"/>
      <c r="MUV19"/>
      <c r="MUW19"/>
      <c r="MUX19"/>
      <c r="MUY19"/>
      <c r="MUZ19"/>
      <c r="MVA19"/>
      <c r="MVB19"/>
      <c r="MVC19"/>
      <c r="MVD19"/>
      <c r="MVE19"/>
      <c r="MVF19"/>
      <c r="MVG19"/>
      <c r="MVH19"/>
      <c r="MVI19"/>
      <c r="MVJ19"/>
      <c r="MVK19"/>
      <c r="MVL19"/>
      <c r="MVM19"/>
      <c r="MVN19"/>
      <c r="MVO19"/>
      <c r="MVP19"/>
      <c r="MVQ19"/>
      <c r="MVR19"/>
      <c r="MVS19"/>
      <c r="MVT19"/>
      <c r="MVU19"/>
      <c r="MVV19"/>
      <c r="MVW19"/>
      <c r="MVX19"/>
      <c r="MVY19"/>
      <c r="MVZ19"/>
      <c r="MWA19"/>
      <c r="MWB19"/>
      <c r="MWC19"/>
      <c r="MWD19"/>
      <c r="MWE19"/>
      <c r="MWF19"/>
      <c r="MWG19"/>
      <c r="MWH19"/>
      <c r="MWI19"/>
      <c r="MWJ19"/>
      <c r="MWK19"/>
      <c r="MWL19"/>
      <c r="MWM19"/>
      <c r="MWN19"/>
      <c r="MWO19"/>
      <c r="MWP19"/>
      <c r="MWQ19"/>
      <c r="MWR19"/>
      <c r="MWS19"/>
      <c r="MWT19"/>
      <c r="MWU19"/>
      <c r="MWV19"/>
      <c r="MWW19"/>
      <c r="MWX19"/>
      <c r="MWY19"/>
      <c r="MWZ19"/>
      <c r="MXA19"/>
      <c r="MXB19"/>
      <c r="MXC19"/>
      <c r="MXD19"/>
      <c r="MXE19"/>
      <c r="MXF19"/>
      <c r="MXG19"/>
      <c r="MXH19"/>
      <c r="MXI19"/>
      <c r="MXJ19"/>
      <c r="MXK19"/>
      <c r="MXL19"/>
      <c r="MXM19"/>
      <c r="MXN19"/>
      <c r="MXO19"/>
      <c r="MXP19"/>
      <c r="MXQ19"/>
      <c r="MXR19"/>
      <c r="MXS19"/>
      <c r="MXT19"/>
      <c r="MXU19"/>
      <c r="MXV19"/>
      <c r="MXW19"/>
      <c r="MXX19"/>
      <c r="MXY19"/>
      <c r="MXZ19"/>
      <c r="MYA19"/>
      <c r="MYB19"/>
      <c r="MYC19"/>
      <c r="MYD19"/>
      <c r="MYE19"/>
      <c r="MYF19"/>
      <c r="MYG19"/>
      <c r="MYH19"/>
      <c r="MYI19"/>
      <c r="MYJ19"/>
      <c r="MYK19"/>
      <c r="MYL19"/>
      <c r="MYM19"/>
      <c r="MYN19"/>
      <c r="MYO19"/>
      <c r="MYP19"/>
      <c r="MYQ19"/>
      <c r="MYR19"/>
      <c r="MYS19"/>
      <c r="MYT19"/>
      <c r="MYU19"/>
      <c r="MYV19"/>
      <c r="MYW19"/>
      <c r="MYX19"/>
      <c r="MYY19"/>
      <c r="MYZ19"/>
      <c r="MZA19"/>
      <c r="MZB19"/>
      <c r="MZC19"/>
      <c r="MZD19"/>
      <c r="MZE19"/>
      <c r="MZF19"/>
      <c r="MZG19"/>
      <c r="MZH19"/>
      <c r="MZI19"/>
      <c r="MZJ19"/>
      <c r="MZK19"/>
      <c r="MZL19"/>
      <c r="MZM19"/>
      <c r="MZN19"/>
      <c r="MZO19"/>
      <c r="MZP19"/>
      <c r="MZQ19"/>
      <c r="MZR19"/>
      <c r="MZS19"/>
      <c r="MZT19"/>
      <c r="MZU19"/>
      <c r="MZV19"/>
      <c r="MZW19"/>
      <c r="MZX19"/>
      <c r="MZY19"/>
      <c r="MZZ19"/>
      <c r="NAA19"/>
      <c r="NAB19"/>
      <c r="NAC19"/>
      <c r="NAD19"/>
      <c r="NAE19"/>
      <c r="NAF19"/>
      <c r="NAG19"/>
      <c r="NAH19"/>
      <c r="NAI19"/>
      <c r="NAJ19"/>
      <c r="NAK19"/>
      <c r="NAL19"/>
      <c r="NAM19"/>
      <c r="NAN19"/>
      <c r="NAO19"/>
      <c r="NAP19"/>
      <c r="NAQ19"/>
      <c r="NAR19"/>
      <c r="NAS19"/>
      <c r="NAT19"/>
      <c r="NAU19"/>
      <c r="NAV19"/>
      <c r="NAW19"/>
      <c r="NAX19"/>
      <c r="NAY19"/>
      <c r="NAZ19"/>
      <c r="NBA19"/>
      <c r="NBB19"/>
      <c r="NBC19"/>
      <c r="NBD19"/>
      <c r="NBE19"/>
      <c r="NBF19"/>
      <c r="NBG19"/>
      <c r="NBH19"/>
      <c r="NBI19"/>
      <c r="NBJ19"/>
      <c r="NBK19"/>
      <c r="NBL19"/>
      <c r="NBM19"/>
      <c r="NBN19"/>
      <c r="NBO19"/>
      <c r="NBP19"/>
      <c r="NBQ19"/>
      <c r="NBR19"/>
      <c r="NBS19"/>
      <c r="NBT19"/>
      <c r="NBU19"/>
      <c r="NBV19"/>
      <c r="NBW19"/>
      <c r="NBX19"/>
      <c r="NBY19"/>
      <c r="NBZ19"/>
      <c r="NCA19"/>
      <c r="NCB19"/>
      <c r="NCC19"/>
      <c r="NCD19"/>
      <c r="NCE19"/>
      <c r="NCF19"/>
      <c r="NCG19"/>
      <c r="NCH19"/>
      <c r="NCI19"/>
      <c r="NCJ19"/>
      <c r="NCK19"/>
      <c r="NCL19"/>
      <c r="NCM19"/>
      <c r="NCN19"/>
      <c r="NCO19"/>
      <c r="NCP19"/>
      <c r="NCQ19"/>
      <c r="NCR19"/>
      <c r="NCS19"/>
      <c r="NCT19"/>
      <c r="NCU19"/>
      <c r="NCV19"/>
      <c r="NCW19"/>
      <c r="NCX19"/>
      <c r="NCY19"/>
      <c r="NCZ19"/>
      <c r="NDA19"/>
      <c r="NDB19"/>
      <c r="NDC19"/>
      <c r="NDD19"/>
      <c r="NDE19"/>
      <c r="NDF19"/>
      <c r="NDG19"/>
      <c r="NDH19"/>
      <c r="NDI19"/>
      <c r="NDJ19"/>
      <c r="NDK19"/>
      <c r="NDL19"/>
      <c r="NDM19"/>
      <c r="NDN19"/>
      <c r="NDO19"/>
      <c r="NDP19"/>
      <c r="NDQ19"/>
      <c r="NDR19"/>
      <c r="NDS19"/>
      <c r="NDT19"/>
      <c r="NDU19"/>
      <c r="NDV19"/>
      <c r="NDW19"/>
      <c r="NDX19"/>
      <c r="NDY19"/>
      <c r="NDZ19"/>
      <c r="NEA19"/>
      <c r="NEB19"/>
      <c r="NEC19"/>
      <c r="NED19"/>
      <c r="NEE19"/>
      <c r="NEF19"/>
      <c r="NEG19"/>
      <c r="NEH19"/>
      <c r="NEI19"/>
      <c r="NEJ19"/>
      <c r="NEK19"/>
      <c r="NEL19"/>
      <c r="NEM19"/>
      <c r="NEN19"/>
      <c r="NEO19"/>
      <c r="NEP19"/>
      <c r="NEQ19"/>
      <c r="NER19"/>
      <c r="NES19"/>
      <c r="NET19"/>
      <c r="NEU19"/>
      <c r="NEV19"/>
      <c r="NEW19"/>
      <c r="NEX19"/>
      <c r="NEY19"/>
      <c r="NEZ19"/>
      <c r="NFA19"/>
      <c r="NFB19"/>
      <c r="NFC19"/>
      <c r="NFD19"/>
      <c r="NFE19"/>
      <c r="NFF19"/>
      <c r="NFG19"/>
      <c r="NFH19"/>
      <c r="NFI19"/>
      <c r="NFJ19"/>
      <c r="NFK19"/>
      <c r="NFL19"/>
      <c r="NFM19"/>
      <c r="NFN19"/>
      <c r="NFO19"/>
      <c r="NFP19"/>
      <c r="NFQ19"/>
      <c r="NFR19"/>
      <c r="NFS19"/>
      <c r="NFT19"/>
      <c r="NFU19"/>
      <c r="NFV19"/>
      <c r="NFW19"/>
      <c r="NFX19"/>
      <c r="NFY19"/>
      <c r="NFZ19"/>
      <c r="NGA19"/>
      <c r="NGB19"/>
      <c r="NGC19"/>
      <c r="NGD19"/>
      <c r="NGE19"/>
      <c r="NGF19"/>
      <c r="NGG19"/>
      <c r="NGH19"/>
      <c r="NGI19"/>
      <c r="NGJ19"/>
      <c r="NGK19"/>
      <c r="NGL19"/>
      <c r="NGM19"/>
      <c r="NGN19"/>
      <c r="NGO19"/>
      <c r="NGP19"/>
      <c r="NGQ19"/>
      <c r="NGR19"/>
      <c r="NGS19"/>
      <c r="NGT19"/>
      <c r="NGU19"/>
      <c r="NGV19"/>
      <c r="NGW19"/>
      <c r="NGX19"/>
      <c r="NGY19"/>
      <c r="NGZ19"/>
      <c r="NHA19"/>
      <c r="NHB19"/>
      <c r="NHC19"/>
      <c r="NHD19"/>
      <c r="NHE19"/>
      <c r="NHF19"/>
      <c r="NHG19"/>
      <c r="NHH19"/>
      <c r="NHI19"/>
      <c r="NHJ19"/>
      <c r="NHK19"/>
      <c r="NHL19"/>
      <c r="NHM19"/>
      <c r="NHN19"/>
      <c r="NHO19"/>
      <c r="NHP19"/>
      <c r="NHQ19"/>
      <c r="NHR19"/>
      <c r="NHS19"/>
      <c r="NHT19"/>
      <c r="NHU19"/>
      <c r="NHV19"/>
      <c r="NHW19"/>
      <c r="NHX19"/>
      <c r="NHY19"/>
      <c r="NHZ19"/>
      <c r="NIA19"/>
      <c r="NIB19"/>
      <c r="NIC19"/>
      <c r="NID19"/>
      <c r="NIE19"/>
      <c r="NIF19"/>
      <c r="NIG19"/>
      <c r="NIH19"/>
      <c r="NII19"/>
      <c r="NIJ19"/>
      <c r="NIK19"/>
      <c r="NIL19"/>
      <c r="NIM19"/>
      <c r="NIN19"/>
      <c r="NIO19"/>
      <c r="NIP19"/>
      <c r="NIQ19"/>
      <c r="NIR19"/>
      <c r="NIS19"/>
      <c r="NIT19"/>
      <c r="NIU19"/>
      <c r="NIV19"/>
      <c r="NIW19"/>
      <c r="NIX19"/>
      <c r="NIY19"/>
      <c r="NIZ19"/>
      <c r="NJA19"/>
      <c r="NJB19"/>
      <c r="NJC19"/>
      <c r="NJD19"/>
      <c r="NJE19"/>
      <c r="NJF19"/>
      <c r="NJG19"/>
      <c r="NJH19"/>
      <c r="NJI19"/>
      <c r="NJJ19"/>
      <c r="NJK19"/>
      <c r="NJL19"/>
      <c r="NJM19"/>
      <c r="NJN19"/>
      <c r="NJO19"/>
      <c r="NJP19"/>
      <c r="NJQ19"/>
      <c r="NJR19"/>
      <c r="NJS19"/>
      <c r="NJT19"/>
      <c r="NJU19"/>
      <c r="NJV19"/>
      <c r="NJW19"/>
      <c r="NJX19"/>
      <c r="NJY19"/>
      <c r="NJZ19"/>
      <c r="NKA19"/>
      <c r="NKB19"/>
      <c r="NKC19"/>
      <c r="NKD19"/>
      <c r="NKE19"/>
      <c r="NKF19"/>
      <c r="NKG19"/>
      <c r="NKH19"/>
      <c r="NKI19"/>
      <c r="NKJ19"/>
      <c r="NKK19"/>
      <c r="NKL19"/>
      <c r="NKM19"/>
      <c r="NKN19"/>
      <c r="NKO19"/>
      <c r="NKP19"/>
      <c r="NKQ19"/>
      <c r="NKR19"/>
      <c r="NKS19"/>
      <c r="NKT19"/>
      <c r="NKU19"/>
      <c r="NKV19"/>
      <c r="NKW19"/>
      <c r="NKX19"/>
      <c r="NKY19"/>
      <c r="NKZ19"/>
      <c r="NLA19"/>
      <c r="NLB19"/>
      <c r="NLC19"/>
      <c r="NLD19"/>
      <c r="NLE19"/>
      <c r="NLF19"/>
      <c r="NLG19"/>
      <c r="NLH19"/>
      <c r="NLI19"/>
      <c r="NLJ19"/>
      <c r="NLK19"/>
      <c r="NLL19"/>
      <c r="NLM19"/>
      <c r="NLN19"/>
      <c r="NLO19"/>
      <c r="NLP19"/>
      <c r="NLQ19"/>
      <c r="NLR19"/>
      <c r="NLS19"/>
      <c r="NLT19"/>
      <c r="NLU19"/>
      <c r="NLV19"/>
      <c r="NLW19"/>
      <c r="NLX19"/>
      <c r="NLY19"/>
      <c r="NLZ19"/>
      <c r="NMA19"/>
      <c r="NMB19"/>
      <c r="NMC19"/>
      <c r="NMD19"/>
      <c r="NME19"/>
      <c r="NMF19"/>
      <c r="NMG19"/>
      <c r="NMH19"/>
      <c r="NMI19"/>
      <c r="NMJ19"/>
      <c r="NMK19"/>
      <c r="NML19"/>
      <c r="NMM19"/>
      <c r="NMN19"/>
      <c r="NMO19"/>
      <c r="NMP19"/>
      <c r="NMQ19"/>
      <c r="NMR19"/>
      <c r="NMS19"/>
      <c r="NMT19"/>
      <c r="NMU19"/>
      <c r="NMV19"/>
      <c r="NMW19"/>
      <c r="NMX19"/>
      <c r="NMY19"/>
      <c r="NMZ19"/>
      <c r="NNA19"/>
      <c r="NNB19"/>
      <c r="NNC19"/>
      <c r="NND19"/>
      <c r="NNE19"/>
      <c r="NNF19"/>
      <c r="NNG19"/>
      <c r="NNH19"/>
      <c r="NNI19"/>
      <c r="NNJ19"/>
      <c r="NNK19"/>
      <c r="NNL19"/>
      <c r="NNM19"/>
      <c r="NNN19"/>
      <c r="NNO19"/>
      <c r="NNP19"/>
      <c r="NNQ19"/>
      <c r="NNR19"/>
      <c r="NNS19"/>
      <c r="NNT19"/>
      <c r="NNU19"/>
      <c r="NNV19"/>
      <c r="NNW19"/>
      <c r="NNX19"/>
      <c r="NNY19"/>
      <c r="NNZ19"/>
      <c r="NOA19"/>
      <c r="NOB19"/>
      <c r="NOC19"/>
      <c r="NOD19"/>
      <c r="NOE19"/>
      <c r="NOF19"/>
      <c r="NOG19"/>
      <c r="NOH19"/>
      <c r="NOI19"/>
      <c r="NOJ19"/>
      <c r="NOK19"/>
      <c r="NOL19"/>
      <c r="NOM19"/>
      <c r="NON19"/>
      <c r="NOO19"/>
      <c r="NOP19"/>
      <c r="NOQ19"/>
      <c r="NOR19"/>
      <c r="NOS19"/>
      <c r="NOT19"/>
      <c r="NOU19"/>
      <c r="NOV19"/>
      <c r="NOW19"/>
      <c r="NOX19"/>
      <c r="NOY19"/>
      <c r="NOZ19"/>
      <c r="NPA19"/>
      <c r="NPB19"/>
      <c r="NPC19"/>
      <c r="NPD19"/>
      <c r="NPE19"/>
      <c r="NPF19"/>
      <c r="NPG19"/>
      <c r="NPH19"/>
      <c r="NPI19"/>
      <c r="NPJ19"/>
      <c r="NPK19"/>
      <c r="NPL19"/>
      <c r="NPM19"/>
      <c r="NPN19"/>
      <c r="NPO19"/>
      <c r="NPP19"/>
      <c r="NPQ19"/>
      <c r="NPR19"/>
      <c r="NPS19"/>
      <c r="NPT19"/>
      <c r="NPU19"/>
      <c r="NPV19"/>
      <c r="NPW19"/>
      <c r="NPX19"/>
      <c r="NPY19"/>
      <c r="NPZ19"/>
      <c r="NQA19"/>
      <c r="NQB19"/>
      <c r="NQC19"/>
      <c r="NQD19"/>
      <c r="NQE19"/>
      <c r="NQF19"/>
      <c r="NQG19"/>
      <c r="NQH19"/>
      <c r="NQI19"/>
      <c r="NQJ19"/>
      <c r="NQK19"/>
      <c r="NQL19"/>
      <c r="NQM19"/>
      <c r="NQN19"/>
      <c r="NQO19"/>
      <c r="NQP19"/>
      <c r="NQQ19"/>
      <c r="NQR19"/>
      <c r="NQS19"/>
      <c r="NQT19"/>
      <c r="NQU19"/>
      <c r="NQV19"/>
      <c r="NQW19"/>
      <c r="NQX19"/>
      <c r="NQY19"/>
      <c r="NQZ19"/>
      <c r="NRA19"/>
      <c r="NRB19"/>
      <c r="NRC19"/>
      <c r="NRD19"/>
      <c r="NRE19"/>
      <c r="NRF19"/>
      <c r="NRG19"/>
      <c r="NRH19"/>
      <c r="NRI19"/>
    </row>
    <row r="20" spans="1:9941" s="26" customFormat="1" ht="12.2" customHeight="1" x14ac:dyDescent="0.2">
      <c r="A20" s="12" t="s">
        <v>154</v>
      </c>
      <c r="B20" s="853" t="s">
        <v>159</v>
      </c>
      <c r="C20" s="111">
        <f>'1. mell.bevétel_össz'!C19-'26._önként_össz_bev'!C21-'26._államig_össz_bev'!C20</f>
        <v>0</v>
      </c>
      <c r="D20" s="266">
        <f>'1. mell.bevétel_össz'!D19-'26._önként_össz_bev'!D21-'26._államig_össz_bev'!D20</f>
        <v>0</v>
      </c>
      <c r="E20" s="693">
        <f>'1. mell.bevétel_össz'!E19-'26._önként_össz_bev'!E21-'26._államig_össz_bev'!E20</f>
        <v>0</v>
      </c>
      <c r="F20" s="693">
        <f>'1. mell.bevétel_össz'!F19-'26._önként_össz_bev'!F21-'26._államig_össz_bev'!F20</f>
        <v>0</v>
      </c>
      <c r="G20" s="693">
        <f>'1. mell.bevétel_össz'!G19-'26._önként_össz_bev'!G21-'26._államig_össz_bev'!G20</f>
        <v>0</v>
      </c>
      <c r="H20" s="16">
        <f t="shared" si="2"/>
        <v>0</v>
      </c>
      <c r="I20" s="756">
        <f>'1. mell.bevétel_össz'!I19-'26._önként_össz_bev'!I21-'26._államig_össz_bev'!I20</f>
        <v>0</v>
      </c>
      <c r="J20" s="16">
        <f>'1. mell.bevétel_össz'!J19-'26._önként_össz_bev'!J21-'26._államig_össz_bev'!J20</f>
        <v>0</v>
      </c>
      <c r="K20" s="16">
        <f>'1. mell.bevétel_össz'!K19-'26._önként_össz_bev'!K21-'26._államig_össz_bev'!K20</f>
        <v>0</v>
      </c>
      <c r="L20" s="16" t="e">
        <f>'1. mell.bevétel_össz'!L19-'26._önként_össz_bev'!L21</f>
        <v>#DIV/0!</v>
      </c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  <c r="UR20"/>
      <c r="US20"/>
      <c r="UT20"/>
      <c r="UU20"/>
      <c r="UV20"/>
      <c r="UW20"/>
      <c r="UX20"/>
      <c r="UY20"/>
      <c r="UZ20"/>
      <c r="VA20"/>
      <c r="VB20"/>
      <c r="VC20"/>
      <c r="VD20"/>
      <c r="VE20"/>
      <c r="VF20"/>
      <c r="VG20"/>
      <c r="VH20"/>
      <c r="VI20"/>
      <c r="VJ20"/>
      <c r="VK20"/>
      <c r="VL20"/>
      <c r="VM20"/>
      <c r="VN20"/>
      <c r="VO20"/>
      <c r="VP20"/>
      <c r="VQ20"/>
      <c r="VR20"/>
      <c r="VS20"/>
      <c r="VT20"/>
      <c r="VU20"/>
      <c r="VV20"/>
      <c r="VW20"/>
      <c r="VX20"/>
      <c r="VY20"/>
      <c r="VZ20"/>
      <c r="WA20"/>
      <c r="WB20"/>
      <c r="WC20"/>
      <c r="WD20"/>
      <c r="WE20"/>
      <c r="WF20"/>
      <c r="WG20"/>
      <c r="WH20"/>
      <c r="WI20"/>
      <c r="WJ20"/>
      <c r="WK20"/>
      <c r="WL20"/>
      <c r="WM20"/>
      <c r="WN20"/>
      <c r="WO20"/>
      <c r="WP20"/>
      <c r="WQ20"/>
      <c r="WR20"/>
      <c r="WS20"/>
      <c r="WT20"/>
      <c r="WU20"/>
      <c r="WV20"/>
      <c r="WW20"/>
      <c r="WX20"/>
      <c r="WY20"/>
      <c r="WZ20"/>
      <c r="XA20"/>
      <c r="XB20"/>
      <c r="XC20"/>
      <c r="XD20"/>
      <c r="XE20"/>
      <c r="XF20"/>
      <c r="XG20"/>
      <c r="XH20"/>
      <c r="XI20"/>
      <c r="XJ20"/>
      <c r="XK20"/>
      <c r="XL20"/>
      <c r="XM20"/>
      <c r="XN20"/>
      <c r="XO20"/>
      <c r="XP20"/>
      <c r="XQ20"/>
      <c r="XR20"/>
      <c r="XS20"/>
      <c r="XT20"/>
      <c r="XU20"/>
      <c r="XV20"/>
      <c r="XW20"/>
      <c r="XX20"/>
      <c r="XY20"/>
      <c r="XZ20"/>
      <c r="YA20"/>
      <c r="YB20"/>
      <c r="YC20"/>
      <c r="YD20"/>
      <c r="YE20"/>
      <c r="YF20"/>
      <c r="YG20"/>
      <c r="YH20"/>
      <c r="YI20"/>
      <c r="YJ20"/>
      <c r="YK20"/>
      <c r="YL20"/>
      <c r="YM20"/>
      <c r="YN20"/>
      <c r="YO20"/>
      <c r="YP20"/>
      <c r="YQ20"/>
      <c r="YR20"/>
      <c r="YS20"/>
      <c r="YT20"/>
      <c r="YU20"/>
      <c r="YV20"/>
      <c r="YW20"/>
      <c r="YX20"/>
      <c r="YY20"/>
      <c r="YZ20"/>
      <c r="ZA20"/>
      <c r="ZB20"/>
      <c r="ZC20"/>
      <c r="ZD20"/>
      <c r="ZE20"/>
      <c r="ZF20"/>
      <c r="ZG20"/>
      <c r="ZH20"/>
      <c r="ZI20"/>
      <c r="ZJ20"/>
      <c r="ZK20"/>
      <c r="ZL20"/>
      <c r="ZM20"/>
      <c r="ZN20"/>
      <c r="ZO20"/>
      <c r="ZP20"/>
      <c r="ZQ20"/>
      <c r="ZR20"/>
      <c r="ZS20"/>
      <c r="ZT20"/>
      <c r="ZU20"/>
      <c r="ZV20"/>
      <c r="ZW20"/>
      <c r="ZX20"/>
      <c r="ZY20"/>
      <c r="ZZ20"/>
      <c r="AAA20"/>
      <c r="AAB20"/>
      <c r="AAC20"/>
      <c r="AAD20"/>
      <c r="AAE20"/>
      <c r="AAF20"/>
      <c r="AAG20"/>
      <c r="AAH20"/>
      <c r="AAI20"/>
      <c r="AAJ20"/>
      <c r="AAK20"/>
      <c r="AAL20"/>
      <c r="AAM20"/>
      <c r="AAN20"/>
      <c r="AAO20"/>
      <c r="AAP20"/>
      <c r="AAQ20"/>
      <c r="AAR20"/>
      <c r="AAS20"/>
      <c r="AAT20"/>
      <c r="AAU20"/>
      <c r="AAV20"/>
      <c r="AAW20"/>
      <c r="AAX20"/>
      <c r="AAY20"/>
      <c r="AAZ20"/>
      <c r="ABA20"/>
      <c r="ABB20"/>
      <c r="ABC20"/>
      <c r="ABD20"/>
      <c r="ABE20"/>
      <c r="ABF20"/>
      <c r="ABG20"/>
      <c r="ABH20"/>
      <c r="ABI20"/>
      <c r="ABJ20"/>
      <c r="ABK20"/>
      <c r="ABL20"/>
      <c r="ABM20"/>
      <c r="ABN20"/>
      <c r="ABO20"/>
      <c r="ABP20"/>
      <c r="ABQ20"/>
      <c r="ABR20"/>
      <c r="ABS20"/>
      <c r="ABT20"/>
      <c r="ABU20"/>
      <c r="ABV20"/>
      <c r="ABW20"/>
      <c r="ABX20"/>
      <c r="ABY20"/>
      <c r="ABZ20"/>
      <c r="ACA20"/>
      <c r="ACB20"/>
      <c r="ACC20"/>
      <c r="ACD20"/>
      <c r="ACE20"/>
      <c r="ACF20"/>
      <c r="ACG20"/>
      <c r="ACH20"/>
      <c r="ACI20"/>
      <c r="ACJ20"/>
      <c r="ACK20"/>
      <c r="ACL20"/>
      <c r="ACM20"/>
      <c r="ACN20"/>
      <c r="ACO20"/>
      <c r="ACP20"/>
      <c r="ACQ20"/>
      <c r="ACR20"/>
      <c r="ACS20"/>
      <c r="ACT20"/>
      <c r="ACU20"/>
      <c r="ACV20"/>
      <c r="ACW20"/>
      <c r="ACX20"/>
      <c r="ACY20"/>
      <c r="ACZ20"/>
      <c r="ADA20"/>
      <c r="ADB20"/>
      <c r="ADC20"/>
      <c r="ADD20"/>
      <c r="ADE20"/>
      <c r="ADF20"/>
      <c r="ADG20"/>
      <c r="ADH20"/>
      <c r="ADI20"/>
      <c r="ADJ20"/>
      <c r="ADK20"/>
      <c r="ADL20"/>
      <c r="ADM20"/>
      <c r="ADN20"/>
      <c r="ADO20"/>
      <c r="ADP20"/>
      <c r="ADQ20"/>
      <c r="ADR20"/>
      <c r="ADS20"/>
      <c r="ADT20"/>
      <c r="ADU20"/>
      <c r="ADV20"/>
      <c r="ADW20"/>
      <c r="ADX20"/>
      <c r="ADY20"/>
      <c r="ADZ20"/>
      <c r="AEA20"/>
      <c r="AEB20"/>
      <c r="AEC20"/>
      <c r="AED20"/>
      <c r="AEE20"/>
      <c r="AEF20"/>
      <c r="AEG20"/>
      <c r="AEH20"/>
      <c r="AEI20"/>
      <c r="AEJ20"/>
      <c r="AEK20"/>
      <c r="AEL20"/>
      <c r="AEM20"/>
      <c r="AEN20"/>
      <c r="AEO20"/>
      <c r="AEP20"/>
      <c r="AEQ20"/>
      <c r="AER20"/>
      <c r="AES20"/>
      <c r="AET20"/>
      <c r="AEU20"/>
      <c r="AEV20"/>
      <c r="AEW20"/>
      <c r="AEX20"/>
      <c r="AEY20"/>
      <c r="AEZ20"/>
      <c r="AFA20"/>
      <c r="AFB20"/>
      <c r="AFC20"/>
      <c r="AFD20"/>
      <c r="AFE20"/>
      <c r="AFF20"/>
      <c r="AFG20"/>
      <c r="AFH20"/>
      <c r="AFI20"/>
      <c r="AFJ20"/>
      <c r="AFK20"/>
      <c r="AFL20"/>
      <c r="AFM20"/>
      <c r="AFN20"/>
      <c r="AFO20"/>
      <c r="AFP20"/>
      <c r="AFQ20"/>
      <c r="AFR20"/>
      <c r="AFS20"/>
      <c r="AFT20"/>
      <c r="AFU20"/>
      <c r="AFV20"/>
      <c r="AFW20"/>
      <c r="AFX20"/>
      <c r="AFY20"/>
      <c r="AFZ20"/>
      <c r="AGA20"/>
      <c r="AGB20"/>
      <c r="AGC20"/>
      <c r="AGD20"/>
      <c r="AGE20"/>
      <c r="AGF20"/>
      <c r="AGG20"/>
      <c r="AGH20"/>
      <c r="AGI20"/>
      <c r="AGJ20"/>
      <c r="AGK20"/>
      <c r="AGL20"/>
      <c r="AGM20"/>
      <c r="AGN20"/>
      <c r="AGO20"/>
      <c r="AGP20"/>
      <c r="AGQ20"/>
      <c r="AGR20"/>
      <c r="AGS20"/>
      <c r="AGT20"/>
      <c r="AGU20"/>
      <c r="AGV20"/>
      <c r="AGW20"/>
      <c r="AGX20"/>
      <c r="AGY20"/>
      <c r="AGZ20"/>
      <c r="AHA20"/>
      <c r="AHB20"/>
      <c r="AHC20"/>
      <c r="AHD20"/>
      <c r="AHE20"/>
      <c r="AHF20"/>
      <c r="AHG20"/>
      <c r="AHH20"/>
      <c r="AHI20"/>
      <c r="AHJ20"/>
      <c r="AHK20"/>
      <c r="AHL20"/>
      <c r="AHM20"/>
      <c r="AHN20"/>
      <c r="AHO20"/>
      <c r="AHP20"/>
      <c r="AHQ20"/>
      <c r="AHR20"/>
      <c r="AHS20"/>
      <c r="AHT20"/>
      <c r="AHU20"/>
      <c r="AHV20"/>
      <c r="AHW20"/>
      <c r="AHX20"/>
      <c r="AHY20"/>
      <c r="AHZ20"/>
      <c r="AIA20"/>
      <c r="AIB20"/>
      <c r="AIC20"/>
      <c r="AID20"/>
      <c r="AIE20"/>
      <c r="AIF20"/>
      <c r="AIG20"/>
      <c r="AIH20"/>
      <c r="AII20"/>
      <c r="AIJ20"/>
      <c r="AIK20"/>
      <c r="AIL20"/>
      <c r="AIM20"/>
      <c r="AIN20"/>
      <c r="AIO20"/>
      <c r="AIP20"/>
      <c r="AIQ20"/>
      <c r="AIR20"/>
      <c r="AIS20"/>
      <c r="AIT20"/>
      <c r="AIU20"/>
      <c r="AIV20"/>
      <c r="AIW20"/>
      <c r="AIX20"/>
      <c r="AIY20"/>
      <c r="AIZ20"/>
      <c r="AJA20"/>
      <c r="AJB20"/>
      <c r="AJC20"/>
      <c r="AJD20"/>
      <c r="AJE20"/>
      <c r="AJF20"/>
      <c r="AJG20"/>
      <c r="AJH20"/>
      <c r="AJI20"/>
      <c r="AJJ20"/>
      <c r="AJK20"/>
      <c r="AJL20"/>
      <c r="AJM20"/>
      <c r="AJN20"/>
      <c r="AJO20"/>
      <c r="AJP20"/>
      <c r="AJQ20"/>
      <c r="AJR20"/>
      <c r="AJS20"/>
      <c r="AJT20"/>
      <c r="AJU20"/>
      <c r="AJV20"/>
      <c r="AJW20"/>
      <c r="AJX20"/>
      <c r="AJY20"/>
      <c r="AJZ20"/>
      <c r="AKA20"/>
      <c r="AKB20"/>
      <c r="AKC20"/>
      <c r="AKD20"/>
      <c r="AKE20"/>
      <c r="AKF20"/>
      <c r="AKG20"/>
      <c r="AKH20"/>
      <c r="AKI20"/>
      <c r="AKJ20"/>
      <c r="AKK20"/>
      <c r="AKL20"/>
      <c r="AKM20"/>
      <c r="AKN20"/>
      <c r="AKO20"/>
      <c r="AKP20"/>
      <c r="AKQ20"/>
      <c r="AKR20"/>
      <c r="AKS20"/>
      <c r="AKT20"/>
      <c r="AKU20"/>
      <c r="AKV20"/>
      <c r="AKW20"/>
      <c r="AKX20"/>
      <c r="AKY20"/>
      <c r="AKZ20"/>
      <c r="ALA20"/>
      <c r="ALB20"/>
      <c r="ALC20"/>
      <c r="ALD20"/>
      <c r="ALE20"/>
      <c r="ALF20"/>
      <c r="ALG20"/>
      <c r="ALH20"/>
      <c r="ALI20"/>
      <c r="ALJ20"/>
      <c r="ALK20"/>
      <c r="ALL20"/>
      <c r="ALM20"/>
      <c r="ALN20"/>
      <c r="ALO20"/>
      <c r="ALP20"/>
      <c r="ALQ20"/>
      <c r="ALR20"/>
      <c r="ALS20"/>
      <c r="ALT20"/>
      <c r="ALU20"/>
      <c r="ALV20"/>
      <c r="ALW20"/>
      <c r="ALX20"/>
      <c r="ALY20"/>
      <c r="ALZ20"/>
      <c r="AMA20"/>
      <c r="AMB20"/>
      <c r="AMC20"/>
      <c r="AMD20"/>
      <c r="AME20"/>
      <c r="AMF20"/>
      <c r="AMG20"/>
      <c r="AMH20"/>
      <c r="AMI20"/>
      <c r="AMJ20"/>
      <c r="AMK20"/>
      <c r="AML20"/>
      <c r="AMM20"/>
      <c r="AMN20"/>
      <c r="AMO20"/>
      <c r="AMP20"/>
      <c r="AMQ20"/>
      <c r="AMR20"/>
      <c r="AMS20"/>
      <c r="AMT20"/>
      <c r="AMU20"/>
      <c r="AMV20"/>
      <c r="AMW20"/>
      <c r="AMX20"/>
      <c r="AMY20"/>
      <c r="AMZ20"/>
      <c r="ANA20"/>
      <c r="ANB20"/>
      <c r="ANC20"/>
      <c r="AND20"/>
      <c r="ANE20"/>
      <c r="ANF20"/>
      <c r="ANG20"/>
      <c r="ANH20"/>
      <c r="ANI20"/>
      <c r="ANJ20"/>
      <c r="ANK20"/>
      <c r="ANL20"/>
      <c r="ANM20"/>
      <c r="ANN20"/>
      <c r="ANO20"/>
      <c r="ANP20"/>
      <c r="ANQ20"/>
      <c r="ANR20"/>
      <c r="ANS20"/>
      <c r="ANT20"/>
      <c r="ANU20"/>
      <c r="ANV20"/>
      <c r="ANW20"/>
      <c r="ANX20"/>
      <c r="ANY20"/>
      <c r="ANZ20"/>
      <c r="AOA20"/>
      <c r="AOB20"/>
      <c r="AOC20"/>
      <c r="AOD20"/>
      <c r="AOE20"/>
      <c r="AOF20"/>
      <c r="AOG20"/>
      <c r="AOH20"/>
      <c r="AOI20"/>
      <c r="AOJ20"/>
      <c r="AOK20"/>
      <c r="AOL20"/>
      <c r="AOM20"/>
      <c r="AON20"/>
      <c r="AOO20"/>
      <c r="AOP20"/>
      <c r="AOQ20"/>
      <c r="AOR20"/>
      <c r="AOS20"/>
      <c r="AOT20"/>
      <c r="AOU20"/>
      <c r="AOV20"/>
      <c r="AOW20"/>
      <c r="AOX20"/>
      <c r="AOY20"/>
      <c r="AOZ20"/>
      <c r="APA20"/>
      <c r="APB20"/>
      <c r="APC20"/>
      <c r="APD20"/>
      <c r="APE20"/>
      <c r="APF20"/>
      <c r="APG20"/>
      <c r="APH20"/>
      <c r="API20"/>
      <c r="APJ20"/>
      <c r="APK20"/>
      <c r="APL20"/>
      <c r="APM20"/>
      <c r="APN20"/>
      <c r="APO20"/>
      <c r="APP20"/>
      <c r="APQ20"/>
      <c r="APR20"/>
      <c r="APS20"/>
      <c r="APT20"/>
      <c r="APU20"/>
      <c r="APV20"/>
      <c r="APW20"/>
      <c r="APX20"/>
      <c r="APY20"/>
      <c r="APZ20"/>
      <c r="AQA20"/>
      <c r="AQB20"/>
      <c r="AQC20"/>
      <c r="AQD20"/>
      <c r="AQE20"/>
      <c r="AQF20"/>
      <c r="AQG20"/>
      <c r="AQH20"/>
      <c r="AQI20"/>
      <c r="AQJ20"/>
      <c r="AQK20"/>
      <c r="AQL20"/>
      <c r="AQM20"/>
      <c r="AQN20"/>
      <c r="AQO20"/>
      <c r="AQP20"/>
      <c r="AQQ20"/>
      <c r="AQR20"/>
      <c r="AQS20"/>
      <c r="AQT20"/>
      <c r="AQU20"/>
      <c r="AQV20"/>
      <c r="AQW20"/>
      <c r="AQX20"/>
      <c r="AQY20"/>
      <c r="AQZ20"/>
      <c r="ARA20"/>
      <c r="ARB20"/>
      <c r="ARC20"/>
      <c r="ARD20"/>
      <c r="ARE20"/>
      <c r="ARF20"/>
      <c r="ARG20"/>
      <c r="ARH20"/>
      <c r="ARI20"/>
      <c r="ARJ20"/>
      <c r="ARK20"/>
      <c r="ARL20"/>
      <c r="ARM20"/>
      <c r="ARN20"/>
      <c r="ARO20"/>
      <c r="ARP20"/>
      <c r="ARQ20"/>
      <c r="ARR20"/>
      <c r="ARS20"/>
      <c r="ART20"/>
      <c r="ARU20"/>
      <c r="ARV20"/>
      <c r="ARW20"/>
      <c r="ARX20"/>
      <c r="ARY20"/>
      <c r="ARZ20"/>
      <c r="ASA20"/>
      <c r="ASB20"/>
      <c r="ASC20"/>
      <c r="ASD20"/>
      <c r="ASE20"/>
      <c r="ASF20"/>
      <c r="ASG20"/>
      <c r="ASH20"/>
      <c r="ASI20"/>
      <c r="ASJ20"/>
      <c r="ASK20"/>
      <c r="ASL20"/>
      <c r="ASM20"/>
      <c r="ASN20"/>
      <c r="ASO20"/>
      <c r="ASP20"/>
      <c r="ASQ20"/>
      <c r="ASR20"/>
      <c r="ASS20"/>
      <c r="AST20"/>
      <c r="ASU20"/>
      <c r="ASV20"/>
      <c r="ASW20"/>
      <c r="ASX20"/>
      <c r="ASY20"/>
      <c r="ASZ20"/>
      <c r="ATA20"/>
      <c r="ATB20"/>
      <c r="ATC20"/>
      <c r="ATD20"/>
      <c r="ATE20"/>
      <c r="ATF20"/>
      <c r="ATG20"/>
      <c r="ATH20"/>
      <c r="ATI20"/>
      <c r="ATJ20"/>
      <c r="ATK20"/>
      <c r="ATL20"/>
      <c r="ATM20"/>
      <c r="ATN20"/>
      <c r="ATO20"/>
      <c r="ATP20"/>
      <c r="ATQ20"/>
      <c r="ATR20"/>
      <c r="ATS20"/>
      <c r="ATT20"/>
      <c r="ATU20"/>
      <c r="ATV20"/>
      <c r="ATW20"/>
      <c r="ATX20"/>
      <c r="ATY20"/>
      <c r="ATZ20"/>
      <c r="AUA20"/>
      <c r="AUB20"/>
      <c r="AUC20"/>
      <c r="AUD20"/>
      <c r="AUE20"/>
      <c r="AUF20"/>
      <c r="AUG20"/>
      <c r="AUH20"/>
      <c r="AUI20"/>
      <c r="AUJ20"/>
      <c r="AUK20"/>
      <c r="AUL20"/>
      <c r="AUM20"/>
      <c r="AUN20"/>
      <c r="AUO20"/>
      <c r="AUP20"/>
      <c r="AUQ20"/>
      <c r="AUR20"/>
      <c r="AUS20"/>
      <c r="AUT20"/>
      <c r="AUU20"/>
      <c r="AUV20"/>
      <c r="AUW20"/>
      <c r="AUX20"/>
      <c r="AUY20"/>
      <c r="AUZ20"/>
      <c r="AVA20"/>
      <c r="AVB20"/>
      <c r="AVC20"/>
      <c r="AVD20"/>
      <c r="AVE20"/>
      <c r="AVF20"/>
      <c r="AVG20"/>
      <c r="AVH20"/>
      <c r="AVI20"/>
      <c r="AVJ20"/>
      <c r="AVK20"/>
      <c r="AVL20"/>
      <c r="AVM20"/>
      <c r="AVN20"/>
      <c r="AVO20"/>
      <c r="AVP20"/>
      <c r="AVQ20"/>
      <c r="AVR20"/>
      <c r="AVS20"/>
      <c r="AVT20"/>
      <c r="AVU20"/>
      <c r="AVV20"/>
      <c r="AVW20"/>
      <c r="AVX20"/>
      <c r="AVY20"/>
      <c r="AVZ20"/>
      <c r="AWA20"/>
      <c r="AWB20"/>
      <c r="AWC20"/>
      <c r="AWD20"/>
      <c r="AWE20"/>
      <c r="AWF20"/>
      <c r="AWG20"/>
      <c r="AWH20"/>
      <c r="AWI20"/>
      <c r="AWJ20"/>
      <c r="AWK20"/>
      <c r="AWL20"/>
      <c r="AWM20"/>
      <c r="AWN20"/>
      <c r="AWO20"/>
      <c r="AWP20"/>
      <c r="AWQ20"/>
      <c r="AWR20"/>
      <c r="AWS20"/>
      <c r="AWT20"/>
      <c r="AWU20"/>
      <c r="AWV20"/>
      <c r="AWW20"/>
      <c r="AWX20"/>
      <c r="AWY20"/>
      <c r="AWZ20"/>
      <c r="AXA20"/>
      <c r="AXB20"/>
      <c r="AXC20"/>
      <c r="AXD20"/>
      <c r="AXE20"/>
      <c r="AXF20"/>
      <c r="AXG20"/>
      <c r="AXH20"/>
      <c r="AXI20"/>
      <c r="AXJ20"/>
      <c r="AXK20"/>
      <c r="AXL20"/>
      <c r="AXM20"/>
      <c r="AXN20"/>
      <c r="AXO20"/>
      <c r="AXP20"/>
      <c r="AXQ20"/>
      <c r="AXR20"/>
      <c r="AXS20"/>
      <c r="AXT20"/>
      <c r="AXU20"/>
      <c r="AXV20"/>
      <c r="AXW20"/>
      <c r="AXX20"/>
      <c r="AXY20"/>
      <c r="AXZ20"/>
      <c r="AYA20"/>
      <c r="AYB20"/>
      <c r="AYC20"/>
      <c r="AYD20"/>
      <c r="AYE20"/>
      <c r="AYF20"/>
      <c r="AYG20"/>
      <c r="AYH20"/>
      <c r="AYI20"/>
      <c r="AYJ20"/>
      <c r="AYK20"/>
      <c r="AYL20"/>
      <c r="AYM20"/>
      <c r="AYN20"/>
      <c r="AYO20"/>
      <c r="AYP20"/>
      <c r="AYQ20"/>
      <c r="AYR20"/>
      <c r="AYS20"/>
      <c r="AYT20"/>
      <c r="AYU20"/>
      <c r="AYV20"/>
      <c r="AYW20"/>
      <c r="AYX20"/>
      <c r="AYY20"/>
      <c r="AYZ20"/>
      <c r="AZA20"/>
      <c r="AZB20"/>
      <c r="AZC20"/>
      <c r="AZD20"/>
      <c r="AZE20"/>
      <c r="AZF20"/>
      <c r="AZG20"/>
      <c r="AZH20"/>
      <c r="AZI20"/>
      <c r="AZJ20"/>
      <c r="AZK20"/>
      <c r="AZL20"/>
      <c r="AZM20"/>
      <c r="AZN20"/>
      <c r="AZO20"/>
      <c r="AZP20"/>
      <c r="AZQ20"/>
      <c r="AZR20"/>
      <c r="AZS20"/>
      <c r="AZT20"/>
      <c r="AZU20"/>
      <c r="AZV20"/>
      <c r="AZW20"/>
      <c r="AZX20"/>
      <c r="AZY20"/>
      <c r="AZZ20"/>
      <c r="BAA20"/>
      <c r="BAB20"/>
      <c r="BAC20"/>
      <c r="BAD20"/>
      <c r="BAE20"/>
      <c r="BAF20"/>
      <c r="BAG20"/>
      <c r="BAH20"/>
      <c r="BAI20"/>
      <c r="BAJ20"/>
      <c r="BAK20"/>
      <c r="BAL20"/>
      <c r="BAM20"/>
      <c r="BAN20"/>
      <c r="BAO20"/>
      <c r="BAP20"/>
      <c r="BAQ20"/>
      <c r="BAR20"/>
      <c r="BAS20"/>
      <c r="BAT20"/>
      <c r="BAU20"/>
      <c r="BAV20"/>
      <c r="BAW20"/>
      <c r="BAX20"/>
      <c r="BAY20"/>
      <c r="BAZ20"/>
      <c r="BBA20"/>
      <c r="BBB20"/>
      <c r="BBC20"/>
      <c r="BBD20"/>
      <c r="BBE20"/>
      <c r="BBF20"/>
      <c r="BBG20"/>
      <c r="BBH20"/>
      <c r="BBI20"/>
      <c r="BBJ20"/>
      <c r="BBK20"/>
      <c r="BBL20"/>
      <c r="BBM20"/>
      <c r="BBN20"/>
      <c r="BBO20"/>
      <c r="BBP20"/>
      <c r="BBQ20"/>
      <c r="BBR20"/>
      <c r="BBS20"/>
      <c r="BBT20"/>
      <c r="BBU20"/>
      <c r="BBV20"/>
      <c r="BBW20"/>
      <c r="BBX20"/>
      <c r="BBY20"/>
      <c r="BBZ20"/>
      <c r="BCA20"/>
      <c r="BCB20"/>
      <c r="BCC20"/>
      <c r="BCD20"/>
      <c r="BCE20"/>
      <c r="BCF20"/>
      <c r="BCG20"/>
      <c r="BCH20"/>
      <c r="BCI20"/>
      <c r="BCJ20"/>
      <c r="BCK20"/>
      <c r="BCL20"/>
      <c r="BCM20"/>
      <c r="BCN20"/>
      <c r="BCO20"/>
      <c r="BCP20"/>
      <c r="BCQ20"/>
      <c r="BCR20"/>
      <c r="BCS20"/>
      <c r="BCT20"/>
      <c r="BCU20"/>
      <c r="BCV20"/>
      <c r="BCW20"/>
      <c r="BCX20"/>
      <c r="BCY20"/>
      <c r="BCZ20"/>
      <c r="BDA20"/>
      <c r="BDB20"/>
      <c r="BDC20"/>
      <c r="BDD20"/>
      <c r="BDE20"/>
      <c r="BDF20"/>
      <c r="BDG20"/>
      <c r="BDH20"/>
      <c r="BDI20"/>
      <c r="BDJ20"/>
      <c r="BDK20"/>
      <c r="BDL20"/>
      <c r="BDM20"/>
      <c r="BDN20"/>
      <c r="BDO20"/>
      <c r="BDP20"/>
      <c r="BDQ20"/>
      <c r="BDR20"/>
      <c r="BDS20"/>
      <c r="BDT20"/>
      <c r="BDU20"/>
      <c r="BDV20"/>
      <c r="BDW20"/>
      <c r="BDX20"/>
      <c r="BDY20"/>
      <c r="BDZ20"/>
      <c r="BEA20"/>
      <c r="BEB20"/>
      <c r="BEC20"/>
      <c r="BED20"/>
      <c r="BEE20"/>
      <c r="BEF20"/>
      <c r="BEG20"/>
      <c r="BEH20"/>
      <c r="BEI20"/>
      <c r="BEJ20"/>
      <c r="BEK20"/>
      <c r="BEL20"/>
      <c r="BEM20"/>
      <c r="BEN20"/>
      <c r="BEO20"/>
      <c r="BEP20"/>
      <c r="BEQ20"/>
      <c r="BER20"/>
      <c r="BES20"/>
      <c r="BET20"/>
      <c r="BEU20"/>
      <c r="BEV20"/>
      <c r="BEW20"/>
      <c r="BEX20"/>
      <c r="BEY20"/>
      <c r="BEZ20"/>
      <c r="BFA20"/>
      <c r="BFB20"/>
      <c r="BFC20"/>
      <c r="BFD20"/>
      <c r="BFE20"/>
      <c r="BFF20"/>
      <c r="BFG20"/>
      <c r="BFH20"/>
      <c r="BFI20"/>
      <c r="BFJ20"/>
      <c r="BFK20"/>
      <c r="BFL20"/>
      <c r="BFM20"/>
      <c r="BFN20"/>
      <c r="BFO20"/>
      <c r="BFP20"/>
      <c r="BFQ20"/>
      <c r="BFR20"/>
      <c r="BFS20"/>
      <c r="BFT20"/>
      <c r="BFU20"/>
      <c r="BFV20"/>
      <c r="BFW20"/>
      <c r="BFX20"/>
      <c r="BFY20"/>
      <c r="BFZ20"/>
      <c r="BGA20"/>
      <c r="BGB20"/>
      <c r="BGC20"/>
      <c r="BGD20"/>
      <c r="BGE20"/>
      <c r="BGF20"/>
      <c r="BGG20"/>
      <c r="BGH20"/>
      <c r="BGI20"/>
      <c r="BGJ20"/>
      <c r="BGK20"/>
      <c r="BGL20"/>
      <c r="BGM20"/>
      <c r="BGN20"/>
      <c r="BGO20"/>
      <c r="BGP20"/>
      <c r="BGQ20"/>
      <c r="BGR20"/>
      <c r="BGS20"/>
      <c r="BGT20"/>
      <c r="BGU20"/>
      <c r="BGV20"/>
      <c r="BGW20"/>
      <c r="BGX20"/>
      <c r="BGY20"/>
      <c r="BGZ20"/>
      <c r="BHA20"/>
      <c r="BHB20"/>
      <c r="BHC20"/>
      <c r="BHD20"/>
      <c r="BHE20"/>
      <c r="BHF20"/>
      <c r="BHG20"/>
      <c r="BHH20"/>
      <c r="BHI20"/>
      <c r="BHJ20"/>
      <c r="BHK20"/>
      <c r="BHL20"/>
      <c r="BHM20"/>
      <c r="BHN20"/>
      <c r="BHO20"/>
      <c r="BHP20"/>
      <c r="BHQ20"/>
      <c r="BHR20"/>
      <c r="BHS20"/>
      <c r="BHT20"/>
      <c r="BHU20"/>
      <c r="BHV20"/>
      <c r="BHW20"/>
      <c r="BHX20"/>
      <c r="BHY20"/>
      <c r="BHZ20"/>
      <c r="BIA20"/>
      <c r="BIB20"/>
      <c r="BIC20"/>
      <c r="BID20"/>
      <c r="BIE20"/>
      <c r="BIF20"/>
      <c r="BIG20"/>
      <c r="BIH20"/>
      <c r="BII20"/>
      <c r="BIJ20"/>
      <c r="BIK20"/>
      <c r="BIL20"/>
      <c r="BIM20"/>
      <c r="BIN20"/>
      <c r="BIO20"/>
      <c r="BIP20"/>
      <c r="BIQ20"/>
      <c r="BIR20"/>
      <c r="BIS20"/>
      <c r="BIT20"/>
      <c r="BIU20"/>
      <c r="BIV20"/>
      <c r="BIW20"/>
      <c r="BIX20"/>
      <c r="BIY20"/>
      <c r="BIZ20"/>
      <c r="BJA20"/>
      <c r="BJB20"/>
      <c r="BJC20"/>
      <c r="BJD20"/>
      <c r="BJE20"/>
      <c r="BJF20"/>
      <c r="BJG20"/>
      <c r="BJH20"/>
      <c r="BJI20"/>
      <c r="BJJ20"/>
      <c r="BJK20"/>
      <c r="BJL20"/>
      <c r="BJM20"/>
      <c r="BJN20"/>
      <c r="BJO20"/>
      <c r="BJP20"/>
      <c r="BJQ20"/>
      <c r="BJR20"/>
      <c r="BJS20"/>
      <c r="BJT20"/>
      <c r="BJU20"/>
      <c r="BJV20"/>
      <c r="BJW20"/>
      <c r="BJX20"/>
      <c r="BJY20"/>
      <c r="BJZ20"/>
      <c r="BKA20"/>
      <c r="BKB20"/>
      <c r="BKC20"/>
      <c r="BKD20"/>
      <c r="BKE20"/>
      <c r="BKF20"/>
      <c r="BKG20"/>
      <c r="BKH20"/>
      <c r="BKI20"/>
      <c r="BKJ20"/>
      <c r="BKK20"/>
      <c r="BKL20"/>
      <c r="BKM20"/>
      <c r="BKN20"/>
      <c r="BKO20"/>
      <c r="BKP20"/>
      <c r="BKQ20"/>
      <c r="BKR20"/>
      <c r="BKS20"/>
      <c r="BKT20"/>
      <c r="BKU20"/>
      <c r="BKV20"/>
      <c r="BKW20"/>
      <c r="BKX20"/>
      <c r="BKY20"/>
      <c r="BKZ20"/>
      <c r="BLA20"/>
      <c r="BLB20"/>
      <c r="BLC20"/>
      <c r="BLD20"/>
      <c r="BLE20"/>
      <c r="BLF20"/>
      <c r="BLG20"/>
      <c r="BLH20"/>
      <c r="BLI20"/>
      <c r="BLJ20"/>
      <c r="BLK20"/>
      <c r="BLL20"/>
      <c r="BLM20"/>
      <c r="BLN20"/>
      <c r="BLO20"/>
      <c r="BLP20"/>
      <c r="BLQ20"/>
      <c r="BLR20"/>
      <c r="BLS20"/>
      <c r="BLT20"/>
      <c r="BLU20"/>
      <c r="BLV20"/>
      <c r="BLW20"/>
      <c r="BLX20"/>
      <c r="BLY20"/>
      <c r="BLZ20"/>
      <c r="BMA20"/>
      <c r="BMB20"/>
      <c r="BMC20"/>
      <c r="BMD20"/>
      <c r="BME20"/>
      <c r="BMF20"/>
      <c r="BMG20"/>
      <c r="BMH20"/>
      <c r="BMI20"/>
      <c r="BMJ20"/>
      <c r="BMK20"/>
      <c r="BML20"/>
      <c r="BMM20"/>
      <c r="BMN20"/>
      <c r="BMO20"/>
      <c r="BMP20"/>
      <c r="BMQ20"/>
      <c r="BMR20"/>
      <c r="BMS20"/>
      <c r="BMT20"/>
      <c r="BMU20"/>
      <c r="BMV20"/>
      <c r="BMW20"/>
      <c r="BMX20"/>
      <c r="BMY20"/>
      <c r="BMZ20"/>
      <c r="BNA20"/>
      <c r="BNB20"/>
      <c r="BNC20"/>
      <c r="BND20"/>
      <c r="BNE20"/>
      <c r="BNF20"/>
      <c r="BNG20"/>
      <c r="BNH20"/>
      <c r="BNI20"/>
      <c r="BNJ20"/>
      <c r="BNK20"/>
      <c r="BNL20"/>
      <c r="BNM20"/>
      <c r="BNN20"/>
      <c r="BNO20"/>
      <c r="BNP20"/>
      <c r="BNQ20"/>
      <c r="BNR20"/>
      <c r="BNS20"/>
      <c r="BNT20"/>
      <c r="BNU20"/>
      <c r="BNV20"/>
      <c r="BNW20"/>
      <c r="BNX20"/>
      <c r="BNY20"/>
      <c r="BNZ20"/>
      <c r="BOA20"/>
      <c r="BOB20"/>
      <c r="BOC20"/>
      <c r="BOD20"/>
      <c r="BOE20"/>
      <c r="BOF20"/>
      <c r="BOG20"/>
      <c r="BOH20"/>
      <c r="BOI20"/>
      <c r="BOJ20"/>
      <c r="BOK20"/>
      <c r="BOL20"/>
      <c r="BOM20"/>
      <c r="BON20"/>
      <c r="BOO20"/>
      <c r="BOP20"/>
      <c r="BOQ20"/>
      <c r="BOR20"/>
      <c r="BOS20"/>
      <c r="BOT20"/>
      <c r="BOU20"/>
      <c r="BOV20"/>
      <c r="BOW20"/>
      <c r="BOX20"/>
      <c r="BOY20"/>
      <c r="BOZ20"/>
      <c r="BPA20"/>
      <c r="BPB20"/>
      <c r="BPC20"/>
      <c r="BPD20"/>
      <c r="BPE20"/>
      <c r="BPF20"/>
      <c r="BPG20"/>
      <c r="BPH20"/>
      <c r="BPI20"/>
      <c r="BPJ20"/>
      <c r="BPK20"/>
      <c r="BPL20"/>
      <c r="BPM20"/>
      <c r="BPN20"/>
      <c r="BPO20"/>
      <c r="BPP20"/>
      <c r="BPQ20"/>
      <c r="BPR20"/>
      <c r="BPS20"/>
      <c r="BPT20"/>
      <c r="BPU20"/>
      <c r="BPV20"/>
      <c r="BPW20"/>
      <c r="BPX20"/>
      <c r="BPY20"/>
      <c r="BPZ20"/>
      <c r="BQA20"/>
      <c r="BQB20"/>
      <c r="BQC20"/>
      <c r="BQD20"/>
      <c r="BQE20"/>
      <c r="BQF20"/>
      <c r="BQG20"/>
      <c r="BQH20"/>
      <c r="BQI20"/>
      <c r="BQJ20"/>
      <c r="BQK20"/>
      <c r="BQL20"/>
      <c r="BQM20"/>
      <c r="BQN20"/>
      <c r="BQO20"/>
      <c r="BQP20"/>
      <c r="BQQ20"/>
      <c r="BQR20"/>
      <c r="BQS20"/>
      <c r="BQT20"/>
      <c r="BQU20"/>
      <c r="BQV20"/>
      <c r="BQW20"/>
      <c r="BQX20"/>
      <c r="BQY20"/>
      <c r="BQZ20"/>
      <c r="BRA20"/>
      <c r="BRB20"/>
      <c r="BRC20"/>
      <c r="BRD20"/>
      <c r="BRE20"/>
      <c r="BRF20"/>
      <c r="BRG20"/>
      <c r="BRH20"/>
      <c r="BRI20"/>
      <c r="BRJ20"/>
      <c r="BRK20"/>
      <c r="BRL20"/>
      <c r="BRM20"/>
      <c r="BRN20"/>
      <c r="BRO20"/>
      <c r="BRP20"/>
      <c r="BRQ20"/>
      <c r="BRR20"/>
      <c r="BRS20"/>
      <c r="BRT20"/>
      <c r="BRU20"/>
      <c r="BRV20"/>
      <c r="BRW20"/>
      <c r="BRX20"/>
      <c r="BRY20"/>
      <c r="BRZ20"/>
      <c r="BSA20"/>
      <c r="BSB20"/>
      <c r="BSC20"/>
      <c r="BSD20"/>
      <c r="BSE20"/>
      <c r="BSF20"/>
      <c r="BSG20"/>
      <c r="BSH20"/>
      <c r="BSI20"/>
      <c r="BSJ20"/>
      <c r="BSK20"/>
      <c r="BSL20"/>
      <c r="BSM20"/>
      <c r="BSN20"/>
      <c r="BSO20"/>
      <c r="BSP20"/>
      <c r="BSQ20"/>
      <c r="BSR20"/>
      <c r="BSS20"/>
      <c r="BST20"/>
      <c r="BSU20"/>
      <c r="BSV20"/>
      <c r="BSW20"/>
      <c r="BSX20"/>
      <c r="BSY20"/>
      <c r="BSZ20"/>
      <c r="BTA20"/>
      <c r="BTB20"/>
      <c r="BTC20"/>
      <c r="BTD20"/>
      <c r="BTE20"/>
      <c r="BTF20"/>
      <c r="BTG20"/>
      <c r="BTH20"/>
      <c r="BTI20"/>
      <c r="BTJ20"/>
      <c r="BTK20"/>
      <c r="BTL20"/>
      <c r="BTM20"/>
      <c r="BTN20"/>
      <c r="BTO20"/>
      <c r="BTP20"/>
      <c r="BTQ20"/>
      <c r="BTR20"/>
      <c r="BTS20"/>
      <c r="BTT20"/>
      <c r="BTU20"/>
      <c r="BTV20"/>
      <c r="BTW20"/>
      <c r="BTX20"/>
      <c r="BTY20"/>
      <c r="BTZ20"/>
      <c r="BUA20"/>
      <c r="BUB20"/>
      <c r="BUC20"/>
      <c r="BUD20"/>
      <c r="BUE20"/>
      <c r="BUF20"/>
      <c r="BUG20"/>
      <c r="BUH20"/>
      <c r="BUI20"/>
      <c r="BUJ20"/>
      <c r="BUK20"/>
      <c r="BUL20"/>
      <c r="BUM20"/>
      <c r="BUN20"/>
      <c r="BUO20"/>
      <c r="BUP20"/>
      <c r="BUQ20"/>
      <c r="BUR20"/>
      <c r="BUS20"/>
      <c r="BUT20"/>
      <c r="BUU20"/>
      <c r="BUV20"/>
      <c r="BUW20"/>
      <c r="BUX20"/>
      <c r="BUY20"/>
      <c r="BUZ20"/>
      <c r="BVA20"/>
      <c r="BVB20"/>
      <c r="BVC20"/>
      <c r="BVD20"/>
      <c r="BVE20"/>
      <c r="BVF20"/>
      <c r="BVG20"/>
      <c r="BVH20"/>
      <c r="BVI20"/>
      <c r="BVJ20"/>
      <c r="BVK20"/>
      <c r="BVL20"/>
      <c r="BVM20"/>
      <c r="BVN20"/>
      <c r="BVO20"/>
      <c r="BVP20"/>
      <c r="BVQ20"/>
      <c r="BVR20"/>
      <c r="BVS20"/>
      <c r="BVT20"/>
      <c r="BVU20"/>
      <c r="BVV20"/>
      <c r="BVW20"/>
      <c r="BVX20"/>
      <c r="BVY20"/>
      <c r="BVZ20"/>
      <c r="BWA20"/>
      <c r="BWB20"/>
      <c r="BWC20"/>
      <c r="BWD20"/>
      <c r="BWE20"/>
      <c r="BWF20"/>
      <c r="BWG20"/>
      <c r="BWH20"/>
      <c r="BWI20"/>
      <c r="BWJ20"/>
      <c r="BWK20"/>
      <c r="BWL20"/>
      <c r="BWM20"/>
      <c r="BWN20"/>
      <c r="BWO20"/>
      <c r="BWP20"/>
      <c r="BWQ20"/>
      <c r="BWR20"/>
      <c r="BWS20"/>
      <c r="BWT20"/>
      <c r="BWU20"/>
      <c r="BWV20"/>
      <c r="BWW20"/>
      <c r="BWX20"/>
      <c r="BWY20"/>
      <c r="BWZ20"/>
      <c r="BXA20"/>
      <c r="BXB20"/>
      <c r="BXC20"/>
      <c r="BXD20"/>
      <c r="BXE20"/>
      <c r="BXF20"/>
      <c r="BXG20"/>
      <c r="BXH20"/>
      <c r="BXI20"/>
      <c r="BXJ20"/>
      <c r="BXK20"/>
      <c r="BXL20"/>
      <c r="BXM20"/>
      <c r="BXN20"/>
      <c r="BXO20"/>
      <c r="BXP20"/>
      <c r="BXQ20"/>
      <c r="BXR20"/>
      <c r="BXS20"/>
      <c r="BXT20"/>
      <c r="BXU20"/>
      <c r="BXV20"/>
      <c r="BXW20"/>
      <c r="BXX20"/>
      <c r="BXY20"/>
      <c r="BXZ20"/>
      <c r="BYA20"/>
      <c r="BYB20"/>
      <c r="BYC20"/>
      <c r="BYD20"/>
      <c r="BYE20"/>
      <c r="BYF20"/>
      <c r="BYG20"/>
      <c r="BYH20"/>
      <c r="BYI20"/>
      <c r="BYJ20"/>
      <c r="BYK20"/>
      <c r="BYL20"/>
      <c r="BYM20"/>
      <c r="BYN20"/>
      <c r="BYO20"/>
      <c r="BYP20"/>
      <c r="BYQ20"/>
      <c r="BYR20"/>
      <c r="BYS20"/>
      <c r="BYT20"/>
      <c r="BYU20"/>
      <c r="BYV20"/>
      <c r="BYW20"/>
      <c r="BYX20"/>
      <c r="BYY20"/>
      <c r="BYZ20"/>
      <c r="BZA20"/>
      <c r="BZB20"/>
      <c r="BZC20"/>
      <c r="BZD20"/>
      <c r="BZE20"/>
      <c r="BZF20"/>
      <c r="BZG20"/>
      <c r="BZH20"/>
      <c r="BZI20"/>
      <c r="BZJ20"/>
      <c r="BZK20"/>
      <c r="BZL20"/>
      <c r="BZM20"/>
      <c r="BZN20"/>
      <c r="BZO20"/>
      <c r="BZP20"/>
      <c r="BZQ20"/>
      <c r="BZR20"/>
      <c r="BZS20"/>
      <c r="BZT20"/>
      <c r="BZU20"/>
      <c r="BZV20"/>
      <c r="BZW20"/>
      <c r="BZX20"/>
      <c r="BZY20"/>
      <c r="BZZ20"/>
      <c r="CAA20"/>
      <c r="CAB20"/>
      <c r="CAC20"/>
      <c r="CAD20"/>
      <c r="CAE20"/>
      <c r="CAF20"/>
      <c r="CAG20"/>
      <c r="CAH20"/>
      <c r="CAI20"/>
      <c r="CAJ20"/>
      <c r="CAK20"/>
      <c r="CAL20"/>
      <c r="CAM20"/>
      <c r="CAN20"/>
      <c r="CAO20"/>
      <c r="CAP20"/>
      <c r="CAQ20"/>
      <c r="CAR20"/>
      <c r="CAS20"/>
      <c r="CAT20"/>
      <c r="CAU20"/>
      <c r="CAV20"/>
      <c r="CAW20"/>
      <c r="CAX20"/>
      <c r="CAY20"/>
      <c r="CAZ20"/>
      <c r="CBA20"/>
      <c r="CBB20"/>
      <c r="CBC20"/>
      <c r="CBD20"/>
      <c r="CBE20"/>
      <c r="CBF20"/>
      <c r="CBG20"/>
      <c r="CBH20"/>
      <c r="CBI20"/>
      <c r="CBJ20"/>
      <c r="CBK20"/>
      <c r="CBL20"/>
      <c r="CBM20"/>
      <c r="CBN20"/>
      <c r="CBO20"/>
      <c r="CBP20"/>
      <c r="CBQ20"/>
      <c r="CBR20"/>
      <c r="CBS20"/>
      <c r="CBT20"/>
      <c r="CBU20"/>
      <c r="CBV20"/>
      <c r="CBW20"/>
      <c r="CBX20"/>
      <c r="CBY20"/>
      <c r="CBZ20"/>
      <c r="CCA20"/>
      <c r="CCB20"/>
      <c r="CCC20"/>
      <c r="CCD20"/>
      <c r="CCE20"/>
      <c r="CCF20"/>
      <c r="CCG20"/>
      <c r="CCH20"/>
      <c r="CCI20"/>
      <c r="CCJ20"/>
      <c r="CCK20"/>
      <c r="CCL20"/>
      <c r="CCM20"/>
      <c r="CCN20"/>
      <c r="CCO20"/>
      <c r="CCP20"/>
      <c r="CCQ20"/>
      <c r="CCR20"/>
      <c r="CCS20"/>
      <c r="CCT20"/>
      <c r="CCU20"/>
      <c r="CCV20"/>
      <c r="CCW20"/>
      <c r="CCX20"/>
      <c r="CCY20"/>
      <c r="CCZ20"/>
      <c r="CDA20"/>
      <c r="CDB20"/>
      <c r="CDC20"/>
      <c r="CDD20"/>
      <c r="CDE20"/>
      <c r="CDF20"/>
      <c r="CDG20"/>
      <c r="CDH20"/>
      <c r="CDI20"/>
      <c r="CDJ20"/>
      <c r="CDK20"/>
      <c r="CDL20"/>
      <c r="CDM20"/>
      <c r="CDN20"/>
      <c r="CDO20"/>
      <c r="CDP20"/>
      <c r="CDQ20"/>
      <c r="CDR20"/>
      <c r="CDS20"/>
      <c r="CDT20"/>
      <c r="CDU20"/>
      <c r="CDV20"/>
      <c r="CDW20"/>
      <c r="CDX20"/>
      <c r="CDY20"/>
      <c r="CDZ20"/>
      <c r="CEA20"/>
      <c r="CEB20"/>
      <c r="CEC20"/>
      <c r="CED20"/>
      <c r="CEE20"/>
      <c r="CEF20"/>
      <c r="CEG20"/>
      <c r="CEH20"/>
      <c r="CEI20"/>
      <c r="CEJ20"/>
      <c r="CEK20"/>
      <c r="CEL20"/>
      <c r="CEM20"/>
      <c r="CEN20"/>
      <c r="CEO20"/>
      <c r="CEP20"/>
      <c r="CEQ20"/>
      <c r="CER20"/>
      <c r="CES20"/>
      <c r="CET20"/>
      <c r="CEU20"/>
      <c r="CEV20"/>
      <c r="CEW20"/>
      <c r="CEX20"/>
      <c r="CEY20"/>
      <c r="CEZ20"/>
      <c r="CFA20"/>
      <c r="CFB20"/>
      <c r="CFC20"/>
      <c r="CFD20"/>
      <c r="CFE20"/>
      <c r="CFF20"/>
      <c r="CFG20"/>
      <c r="CFH20"/>
      <c r="CFI20"/>
      <c r="CFJ20"/>
      <c r="CFK20"/>
      <c r="CFL20"/>
      <c r="CFM20"/>
      <c r="CFN20"/>
      <c r="CFO20"/>
      <c r="CFP20"/>
      <c r="CFQ20"/>
      <c r="CFR20"/>
      <c r="CFS20"/>
      <c r="CFT20"/>
      <c r="CFU20"/>
      <c r="CFV20"/>
      <c r="CFW20"/>
      <c r="CFX20"/>
      <c r="CFY20"/>
      <c r="CFZ20"/>
      <c r="CGA20"/>
      <c r="CGB20"/>
      <c r="CGC20"/>
      <c r="CGD20"/>
      <c r="CGE20"/>
      <c r="CGF20"/>
      <c r="CGG20"/>
      <c r="CGH20"/>
      <c r="CGI20"/>
      <c r="CGJ20"/>
      <c r="CGK20"/>
      <c r="CGL20"/>
      <c r="CGM20"/>
      <c r="CGN20"/>
      <c r="CGO20"/>
      <c r="CGP20"/>
      <c r="CGQ20"/>
      <c r="CGR20"/>
      <c r="CGS20"/>
      <c r="CGT20"/>
      <c r="CGU20"/>
      <c r="CGV20"/>
      <c r="CGW20"/>
      <c r="CGX20"/>
      <c r="CGY20"/>
      <c r="CGZ20"/>
      <c r="CHA20"/>
      <c r="CHB20"/>
      <c r="CHC20"/>
      <c r="CHD20"/>
      <c r="CHE20"/>
      <c r="CHF20"/>
      <c r="CHG20"/>
      <c r="CHH20"/>
      <c r="CHI20"/>
      <c r="CHJ20"/>
      <c r="CHK20"/>
      <c r="CHL20"/>
      <c r="CHM20"/>
      <c r="CHN20"/>
      <c r="CHO20"/>
      <c r="CHP20"/>
      <c r="CHQ20"/>
      <c r="CHR20"/>
      <c r="CHS20"/>
      <c r="CHT20"/>
      <c r="CHU20"/>
      <c r="CHV20"/>
      <c r="CHW20"/>
      <c r="CHX20"/>
      <c r="CHY20"/>
      <c r="CHZ20"/>
      <c r="CIA20"/>
      <c r="CIB20"/>
      <c r="CIC20"/>
      <c r="CID20"/>
      <c r="CIE20"/>
      <c r="CIF20"/>
      <c r="CIG20"/>
      <c r="CIH20"/>
      <c r="CII20"/>
      <c r="CIJ20"/>
      <c r="CIK20"/>
      <c r="CIL20"/>
      <c r="CIM20"/>
      <c r="CIN20"/>
      <c r="CIO20"/>
      <c r="CIP20"/>
      <c r="CIQ20"/>
      <c r="CIR20"/>
      <c r="CIS20"/>
      <c r="CIT20"/>
      <c r="CIU20"/>
      <c r="CIV20"/>
      <c r="CIW20"/>
      <c r="CIX20"/>
      <c r="CIY20"/>
      <c r="CIZ20"/>
      <c r="CJA20"/>
      <c r="CJB20"/>
      <c r="CJC20"/>
      <c r="CJD20"/>
      <c r="CJE20"/>
      <c r="CJF20"/>
      <c r="CJG20"/>
      <c r="CJH20"/>
      <c r="CJI20"/>
      <c r="CJJ20"/>
      <c r="CJK20"/>
      <c r="CJL20"/>
      <c r="CJM20"/>
      <c r="CJN20"/>
      <c r="CJO20"/>
      <c r="CJP20"/>
      <c r="CJQ20"/>
      <c r="CJR20"/>
      <c r="CJS20"/>
      <c r="CJT20"/>
      <c r="CJU20"/>
      <c r="CJV20"/>
      <c r="CJW20"/>
      <c r="CJX20"/>
      <c r="CJY20"/>
      <c r="CJZ20"/>
      <c r="CKA20"/>
      <c r="CKB20"/>
      <c r="CKC20"/>
      <c r="CKD20"/>
      <c r="CKE20"/>
      <c r="CKF20"/>
      <c r="CKG20"/>
      <c r="CKH20"/>
      <c r="CKI20"/>
      <c r="CKJ20"/>
      <c r="CKK20"/>
      <c r="CKL20"/>
      <c r="CKM20"/>
      <c r="CKN20"/>
      <c r="CKO20"/>
      <c r="CKP20"/>
      <c r="CKQ20"/>
      <c r="CKR20"/>
      <c r="CKS20"/>
      <c r="CKT20"/>
      <c r="CKU20"/>
      <c r="CKV20"/>
      <c r="CKW20"/>
      <c r="CKX20"/>
      <c r="CKY20"/>
      <c r="CKZ20"/>
      <c r="CLA20"/>
      <c r="CLB20"/>
      <c r="CLC20"/>
      <c r="CLD20"/>
      <c r="CLE20"/>
      <c r="CLF20"/>
      <c r="CLG20"/>
      <c r="CLH20"/>
      <c r="CLI20"/>
      <c r="CLJ20"/>
      <c r="CLK20"/>
      <c r="CLL20"/>
      <c r="CLM20"/>
      <c r="CLN20"/>
      <c r="CLO20"/>
      <c r="CLP20"/>
      <c r="CLQ20"/>
      <c r="CLR20"/>
      <c r="CLS20"/>
      <c r="CLT20"/>
      <c r="CLU20"/>
      <c r="CLV20"/>
      <c r="CLW20"/>
      <c r="CLX20"/>
      <c r="CLY20"/>
      <c r="CLZ20"/>
      <c r="CMA20"/>
      <c r="CMB20"/>
      <c r="CMC20"/>
      <c r="CMD20"/>
      <c r="CME20"/>
      <c r="CMF20"/>
      <c r="CMG20"/>
      <c r="CMH20"/>
      <c r="CMI20"/>
      <c r="CMJ20"/>
      <c r="CMK20"/>
      <c r="CML20"/>
      <c r="CMM20"/>
      <c r="CMN20"/>
      <c r="CMO20"/>
      <c r="CMP20"/>
      <c r="CMQ20"/>
      <c r="CMR20"/>
      <c r="CMS20"/>
      <c r="CMT20"/>
      <c r="CMU20"/>
      <c r="CMV20"/>
      <c r="CMW20"/>
      <c r="CMX20"/>
      <c r="CMY20"/>
      <c r="CMZ20"/>
      <c r="CNA20"/>
      <c r="CNB20"/>
      <c r="CNC20"/>
      <c r="CND20"/>
      <c r="CNE20"/>
      <c r="CNF20"/>
      <c r="CNG20"/>
      <c r="CNH20"/>
      <c r="CNI20"/>
      <c r="CNJ20"/>
      <c r="CNK20"/>
      <c r="CNL20"/>
      <c r="CNM20"/>
      <c r="CNN20"/>
      <c r="CNO20"/>
      <c r="CNP20"/>
      <c r="CNQ20"/>
      <c r="CNR20"/>
      <c r="CNS20"/>
      <c r="CNT20"/>
      <c r="CNU20"/>
      <c r="CNV20"/>
      <c r="CNW20"/>
      <c r="CNX20"/>
      <c r="CNY20"/>
      <c r="CNZ20"/>
      <c r="COA20"/>
      <c r="COB20"/>
      <c r="COC20"/>
      <c r="COD20"/>
      <c r="COE20"/>
      <c r="COF20"/>
      <c r="COG20"/>
      <c r="COH20"/>
      <c r="COI20"/>
      <c r="COJ20"/>
      <c r="COK20"/>
      <c r="COL20"/>
      <c r="COM20"/>
      <c r="CON20"/>
      <c r="COO20"/>
      <c r="COP20"/>
      <c r="COQ20"/>
      <c r="COR20"/>
      <c r="COS20"/>
      <c r="COT20"/>
      <c r="COU20"/>
      <c r="COV20"/>
      <c r="COW20"/>
      <c r="COX20"/>
      <c r="COY20"/>
      <c r="COZ20"/>
      <c r="CPA20"/>
      <c r="CPB20"/>
      <c r="CPC20"/>
      <c r="CPD20"/>
      <c r="CPE20"/>
      <c r="CPF20"/>
      <c r="CPG20"/>
      <c r="CPH20"/>
      <c r="CPI20"/>
      <c r="CPJ20"/>
      <c r="CPK20"/>
      <c r="CPL20"/>
      <c r="CPM20"/>
      <c r="CPN20"/>
      <c r="CPO20"/>
      <c r="CPP20"/>
      <c r="CPQ20"/>
      <c r="CPR20"/>
      <c r="CPS20"/>
      <c r="CPT20"/>
      <c r="CPU20"/>
      <c r="CPV20"/>
      <c r="CPW20"/>
      <c r="CPX20"/>
      <c r="CPY20"/>
      <c r="CPZ20"/>
      <c r="CQA20"/>
      <c r="CQB20"/>
      <c r="CQC20"/>
      <c r="CQD20"/>
      <c r="CQE20"/>
      <c r="CQF20"/>
      <c r="CQG20"/>
      <c r="CQH20"/>
      <c r="CQI20"/>
      <c r="CQJ20"/>
      <c r="CQK20"/>
      <c r="CQL20"/>
      <c r="CQM20"/>
      <c r="CQN20"/>
      <c r="CQO20"/>
      <c r="CQP20"/>
      <c r="CQQ20"/>
      <c r="CQR20"/>
      <c r="CQS20"/>
      <c r="CQT20"/>
      <c r="CQU20"/>
      <c r="CQV20"/>
      <c r="CQW20"/>
      <c r="CQX20"/>
      <c r="CQY20"/>
      <c r="CQZ20"/>
      <c r="CRA20"/>
      <c r="CRB20"/>
      <c r="CRC20"/>
      <c r="CRD20"/>
      <c r="CRE20"/>
      <c r="CRF20"/>
      <c r="CRG20"/>
      <c r="CRH20"/>
      <c r="CRI20"/>
      <c r="CRJ20"/>
      <c r="CRK20"/>
      <c r="CRL20"/>
      <c r="CRM20"/>
      <c r="CRN20"/>
      <c r="CRO20"/>
      <c r="CRP20"/>
      <c r="CRQ20"/>
      <c r="CRR20"/>
      <c r="CRS20"/>
      <c r="CRT20"/>
      <c r="CRU20"/>
      <c r="CRV20"/>
      <c r="CRW20"/>
      <c r="CRX20"/>
      <c r="CRY20"/>
      <c r="CRZ20"/>
      <c r="CSA20"/>
      <c r="CSB20"/>
      <c r="CSC20"/>
      <c r="CSD20"/>
      <c r="CSE20"/>
      <c r="CSF20"/>
      <c r="CSG20"/>
      <c r="CSH20"/>
      <c r="CSI20"/>
      <c r="CSJ20"/>
      <c r="CSK20"/>
      <c r="CSL20"/>
      <c r="CSM20"/>
      <c r="CSN20"/>
      <c r="CSO20"/>
      <c r="CSP20"/>
      <c r="CSQ20"/>
      <c r="CSR20"/>
      <c r="CSS20"/>
      <c r="CST20"/>
      <c r="CSU20"/>
      <c r="CSV20"/>
      <c r="CSW20"/>
      <c r="CSX20"/>
      <c r="CSY20"/>
      <c r="CSZ20"/>
      <c r="CTA20"/>
      <c r="CTB20"/>
      <c r="CTC20"/>
      <c r="CTD20"/>
      <c r="CTE20"/>
      <c r="CTF20"/>
      <c r="CTG20"/>
      <c r="CTH20"/>
      <c r="CTI20"/>
      <c r="CTJ20"/>
      <c r="CTK20"/>
      <c r="CTL20"/>
      <c r="CTM20"/>
      <c r="CTN20"/>
      <c r="CTO20"/>
      <c r="CTP20"/>
      <c r="CTQ20"/>
      <c r="CTR20"/>
      <c r="CTS20"/>
      <c r="CTT20"/>
      <c r="CTU20"/>
      <c r="CTV20"/>
      <c r="CTW20"/>
      <c r="CTX20"/>
      <c r="CTY20"/>
      <c r="CTZ20"/>
      <c r="CUA20"/>
      <c r="CUB20"/>
      <c r="CUC20"/>
      <c r="CUD20"/>
      <c r="CUE20"/>
      <c r="CUF20"/>
      <c r="CUG20"/>
      <c r="CUH20"/>
      <c r="CUI20"/>
      <c r="CUJ20"/>
      <c r="CUK20"/>
      <c r="CUL20"/>
      <c r="CUM20"/>
      <c r="CUN20"/>
      <c r="CUO20"/>
      <c r="CUP20"/>
      <c r="CUQ20"/>
      <c r="CUR20"/>
      <c r="CUS20"/>
      <c r="CUT20"/>
      <c r="CUU20"/>
      <c r="CUV20"/>
      <c r="CUW20"/>
      <c r="CUX20"/>
      <c r="CUY20"/>
      <c r="CUZ20"/>
      <c r="CVA20"/>
      <c r="CVB20"/>
      <c r="CVC20"/>
      <c r="CVD20"/>
      <c r="CVE20"/>
      <c r="CVF20"/>
      <c r="CVG20"/>
      <c r="CVH20"/>
      <c r="CVI20"/>
      <c r="CVJ20"/>
      <c r="CVK20"/>
      <c r="CVL20"/>
      <c r="CVM20"/>
      <c r="CVN20"/>
      <c r="CVO20"/>
      <c r="CVP20"/>
      <c r="CVQ20"/>
      <c r="CVR20"/>
      <c r="CVS20"/>
      <c r="CVT20"/>
      <c r="CVU20"/>
      <c r="CVV20"/>
      <c r="CVW20"/>
      <c r="CVX20"/>
      <c r="CVY20"/>
      <c r="CVZ20"/>
      <c r="CWA20"/>
      <c r="CWB20"/>
      <c r="CWC20"/>
      <c r="CWD20"/>
      <c r="CWE20"/>
      <c r="CWF20"/>
      <c r="CWG20"/>
      <c r="CWH20"/>
      <c r="CWI20"/>
      <c r="CWJ20"/>
      <c r="CWK20"/>
      <c r="CWL20"/>
      <c r="CWM20"/>
      <c r="CWN20"/>
      <c r="CWO20"/>
      <c r="CWP20"/>
      <c r="CWQ20"/>
      <c r="CWR20"/>
      <c r="CWS20"/>
      <c r="CWT20"/>
      <c r="CWU20"/>
      <c r="CWV20"/>
      <c r="CWW20"/>
      <c r="CWX20"/>
      <c r="CWY20"/>
      <c r="CWZ20"/>
      <c r="CXA20"/>
      <c r="CXB20"/>
      <c r="CXC20"/>
      <c r="CXD20"/>
      <c r="CXE20"/>
      <c r="CXF20"/>
      <c r="CXG20"/>
      <c r="CXH20"/>
      <c r="CXI20"/>
      <c r="CXJ20"/>
      <c r="CXK20"/>
      <c r="CXL20"/>
      <c r="CXM20"/>
      <c r="CXN20"/>
      <c r="CXO20"/>
      <c r="CXP20"/>
      <c r="CXQ20"/>
      <c r="CXR20"/>
      <c r="CXS20"/>
      <c r="CXT20"/>
      <c r="CXU20"/>
      <c r="CXV20"/>
      <c r="CXW20"/>
      <c r="CXX20"/>
      <c r="CXY20"/>
      <c r="CXZ20"/>
      <c r="CYA20"/>
      <c r="CYB20"/>
      <c r="CYC20"/>
      <c r="CYD20"/>
      <c r="CYE20"/>
      <c r="CYF20"/>
      <c r="CYG20"/>
      <c r="CYH20"/>
      <c r="CYI20"/>
      <c r="CYJ20"/>
      <c r="CYK20"/>
      <c r="CYL20"/>
      <c r="CYM20"/>
      <c r="CYN20"/>
      <c r="CYO20"/>
      <c r="CYP20"/>
      <c r="CYQ20"/>
      <c r="CYR20"/>
      <c r="CYS20"/>
      <c r="CYT20"/>
      <c r="CYU20"/>
      <c r="CYV20"/>
      <c r="CYW20"/>
      <c r="CYX20"/>
      <c r="CYY20"/>
      <c r="CYZ20"/>
      <c r="CZA20"/>
      <c r="CZB20"/>
      <c r="CZC20"/>
      <c r="CZD20"/>
      <c r="CZE20"/>
      <c r="CZF20"/>
      <c r="CZG20"/>
      <c r="CZH20"/>
      <c r="CZI20"/>
      <c r="CZJ20"/>
      <c r="CZK20"/>
      <c r="CZL20"/>
      <c r="CZM20"/>
      <c r="CZN20"/>
      <c r="CZO20"/>
      <c r="CZP20"/>
      <c r="CZQ20"/>
      <c r="CZR20"/>
      <c r="CZS20"/>
      <c r="CZT20"/>
      <c r="CZU20"/>
      <c r="CZV20"/>
      <c r="CZW20"/>
      <c r="CZX20"/>
      <c r="CZY20"/>
      <c r="CZZ20"/>
      <c r="DAA20"/>
      <c r="DAB20"/>
      <c r="DAC20"/>
      <c r="DAD20"/>
      <c r="DAE20"/>
      <c r="DAF20"/>
      <c r="DAG20"/>
      <c r="DAH20"/>
      <c r="DAI20"/>
      <c r="DAJ20"/>
      <c r="DAK20"/>
      <c r="DAL20"/>
      <c r="DAM20"/>
      <c r="DAN20"/>
      <c r="DAO20"/>
      <c r="DAP20"/>
      <c r="DAQ20"/>
      <c r="DAR20"/>
      <c r="DAS20"/>
      <c r="DAT20"/>
      <c r="DAU20"/>
      <c r="DAV20"/>
      <c r="DAW20"/>
      <c r="DAX20"/>
      <c r="DAY20"/>
      <c r="DAZ20"/>
      <c r="DBA20"/>
      <c r="DBB20"/>
      <c r="DBC20"/>
      <c r="DBD20"/>
      <c r="DBE20"/>
      <c r="DBF20"/>
      <c r="DBG20"/>
      <c r="DBH20"/>
      <c r="DBI20"/>
      <c r="DBJ20"/>
      <c r="DBK20"/>
      <c r="DBL20"/>
      <c r="DBM20"/>
      <c r="DBN20"/>
      <c r="DBO20"/>
      <c r="DBP20"/>
      <c r="DBQ20"/>
      <c r="DBR20"/>
      <c r="DBS20"/>
      <c r="DBT20"/>
      <c r="DBU20"/>
      <c r="DBV20"/>
      <c r="DBW20"/>
      <c r="DBX20"/>
      <c r="DBY20"/>
      <c r="DBZ20"/>
      <c r="DCA20"/>
      <c r="DCB20"/>
      <c r="DCC20"/>
      <c r="DCD20"/>
      <c r="DCE20"/>
      <c r="DCF20"/>
      <c r="DCG20"/>
      <c r="DCH20"/>
      <c r="DCI20"/>
      <c r="DCJ20"/>
      <c r="DCK20"/>
      <c r="DCL20"/>
      <c r="DCM20"/>
      <c r="DCN20"/>
      <c r="DCO20"/>
      <c r="DCP20"/>
      <c r="DCQ20"/>
      <c r="DCR20"/>
      <c r="DCS20"/>
      <c r="DCT20"/>
      <c r="DCU20"/>
      <c r="DCV20"/>
      <c r="DCW20"/>
      <c r="DCX20"/>
      <c r="DCY20"/>
      <c r="DCZ20"/>
      <c r="DDA20"/>
      <c r="DDB20"/>
      <c r="DDC20"/>
      <c r="DDD20"/>
      <c r="DDE20"/>
      <c r="DDF20"/>
      <c r="DDG20"/>
      <c r="DDH20"/>
      <c r="DDI20"/>
      <c r="DDJ20"/>
      <c r="DDK20"/>
      <c r="DDL20"/>
      <c r="DDM20"/>
      <c r="DDN20"/>
      <c r="DDO20"/>
      <c r="DDP20"/>
      <c r="DDQ20"/>
      <c r="DDR20"/>
      <c r="DDS20"/>
      <c r="DDT20"/>
      <c r="DDU20"/>
      <c r="DDV20"/>
      <c r="DDW20"/>
      <c r="DDX20"/>
      <c r="DDY20"/>
      <c r="DDZ20"/>
      <c r="DEA20"/>
      <c r="DEB20"/>
      <c r="DEC20"/>
      <c r="DED20"/>
      <c r="DEE20"/>
      <c r="DEF20"/>
      <c r="DEG20"/>
      <c r="DEH20"/>
      <c r="DEI20"/>
      <c r="DEJ20"/>
      <c r="DEK20"/>
      <c r="DEL20"/>
      <c r="DEM20"/>
      <c r="DEN20"/>
      <c r="DEO20"/>
      <c r="DEP20"/>
      <c r="DEQ20"/>
      <c r="DER20"/>
      <c r="DES20"/>
      <c r="DET20"/>
      <c r="DEU20"/>
      <c r="DEV20"/>
      <c r="DEW20"/>
      <c r="DEX20"/>
      <c r="DEY20"/>
      <c r="DEZ20"/>
      <c r="DFA20"/>
      <c r="DFB20"/>
      <c r="DFC20"/>
      <c r="DFD20"/>
      <c r="DFE20"/>
      <c r="DFF20"/>
      <c r="DFG20"/>
      <c r="DFH20"/>
      <c r="DFI20"/>
      <c r="DFJ20"/>
      <c r="DFK20"/>
      <c r="DFL20"/>
      <c r="DFM20"/>
      <c r="DFN20"/>
      <c r="DFO20"/>
      <c r="DFP20"/>
      <c r="DFQ20"/>
      <c r="DFR20"/>
      <c r="DFS20"/>
      <c r="DFT20"/>
      <c r="DFU20"/>
      <c r="DFV20"/>
      <c r="DFW20"/>
      <c r="DFX20"/>
      <c r="DFY20"/>
      <c r="DFZ20"/>
      <c r="DGA20"/>
      <c r="DGB20"/>
      <c r="DGC20"/>
      <c r="DGD20"/>
      <c r="DGE20"/>
      <c r="DGF20"/>
      <c r="DGG20"/>
      <c r="DGH20"/>
      <c r="DGI20"/>
      <c r="DGJ20"/>
      <c r="DGK20"/>
      <c r="DGL20"/>
      <c r="DGM20"/>
      <c r="DGN20"/>
      <c r="DGO20"/>
      <c r="DGP20"/>
      <c r="DGQ20"/>
      <c r="DGR20"/>
      <c r="DGS20"/>
      <c r="DGT20"/>
      <c r="DGU20"/>
      <c r="DGV20"/>
      <c r="DGW20"/>
      <c r="DGX20"/>
      <c r="DGY20"/>
      <c r="DGZ20"/>
      <c r="DHA20"/>
      <c r="DHB20"/>
      <c r="DHC20"/>
      <c r="DHD20"/>
      <c r="DHE20"/>
      <c r="DHF20"/>
      <c r="DHG20"/>
      <c r="DHH20"/>
      <c r="DHI20"/>
      <c r="DHJ20"/>
      <c r="DHK20"/>
      <c r="DHL20"/>
      <c r="DHM20"/>
      <c r="DHN20"/>
      <c r="DHO20"/>
      <c r="DHP20"/>
      <c r="DHQ20"/>
      <c r="DHR20"/>
      <c r="DHS20"/>
      <c r="DHT20"/>
      <c r="DHU20"/>
      <c r="DHV20"/>
      <c r="DHW20"/>
      <c r="DHX20"/>
      <c r="DHY20"/>
      <c r="DHZ20"/>
      <c r="DIA20"/>
      <c r="DIB20"/>
      <c r="DIC20"/>
      <c r="DID20"/>
      <c r="DIE20"/>
      <c r="DIF20"/>
      <c r="DIG20"/>
      <c r="DIH20"/>
      <c r="DII20"/>
      <c r="DIJ20"/>
      <c r="DIK20"/>
      <c r="DIL20"/>
      <c r="DIM20"/>
      <c r="DIN20"/>
      <c r="DIO20"/>
      <c r="DIP20"/>
      <c r="DIQ20"/>
      <c r="DIR20"/>
      <c r="DIS20"/>
      <c r="DIT20"/>
      <c r="DIU20"/>
      <c r="DIV20"/>
      <c r="DIW20"/>
      <c r="DIX20"/>
      <c r="DIY20"/>
      <c r="DIZ20"/>
      <c r="DJA20"/>
      <c r="DJB20"/>
      <c r="DJC20"/>
      <c r="DJD20"/>
      <c r="DJE20"/>
      <c r="DJF20"/>
      <c r="DJG20"/>
      <c r="DJH20"/>
      <c r="DJI20"/>
      <c r="DJJ20"/>
      <c r="DJK20"/>
      <c r="DJL20"/>
      <c r="DJM20"/>
      <c r="DJN20"/>
      <c r="DJO20"/>
      <c r="DJP20"/>
      <c r="DJQ20"/>
      <c r="DJR20"/>
      <c r="DJS20"/>
      <c r="DJT20"/>
      <c r="DJU20"/>
      <c r="DJV20"/>
      <c r="DJW20"/>
      <c r="DJX20"/>
      <c r="DJY20"/>
      <c r="DJZ20"/>
      <c r="DKA20"/>
      <c r="DKB20"/>
      <c r="DKC20"/>
      <c r="DKD20"/>
      <c r="DKE20"/>
      <c r="DKF20"/>
      <c r="DKG20"/>
      <c r="DKH20"/>
      <c r="DKI20"/>
      <c r="DKJ20"/>
      <c r="DKK20"/>
      <c r="DKL20"/>
      <c r="DKM20"/>
      <c r="DKN20"/>
      <c r="DKO20"/>
      <c r="DKP20"/>
      <c r="DKQ20"/>
      <c r="DKR20"/>
      <c r="DKS20"/>
      <c r="DKT20"/>
      <c r="DKU20"/>
      <c r="DKV20"/>
      <c r="DKW20"/>
      <c r="DKX20"/>
      <c r="DKY20"/>
      <c r="DKZ20"/>
      <c r="DLA20"/>
      <c r="DLB20"/>
      <c r="DLC20"/>
      <c r="DLD20"/>
      <c r="DLE20"/>
      <c r="DLF20"/>
      <c r="DLG20"/>
      <c r="DLH20"/>
      <c r="DLI20"/>
      <c r="DLJ20"/>
      <c r="DLK20"/>
      <c r="DLL20"/>
      <c r="DLM20"/>
      <c r="DLN20"/>
      <c r="DLO20"/>
      <c r="DLP20"/>
      <c r="DLQ20"/>
      <c r="DLR20"/>
      <c r="DLS20"/>
      <c r="DLT20"/>
      <c r="DLU20"/>
      <c r="DLV20"/>
      <c r="DLW20"/>
      <c r="DLX20"/>
      <c r="DLY20"/>
      <c r="DLZ20"/>
      <c r="DMA20"/>
      <c r="DMB20"/>
      <c r="DMC20"/>
      <c r="DMD20"/>
      <c r="DME20"/>
      <c r="DMF20"/>
      <c r="DMG20"/>
      <c r="DMH20"/>
      <c r="DMI20"/>
      <c r="DMJ20"/>
      <c r="DMK20"/>
      <c r="DML20"/>
      <c r="DMM20"/>
      <c r="DMN20"/>
      <c r="DMO20"/>
      <c r="DMP20"/>
      <c r="DMQ20"/>
      <c r="DMR20"/>
      <c r="DMS20"/>
      <c r="DMT20"/>
      <c r="DMU20"/>
      <c r="DMV20"/>
      <c r="DMW20"/>
      <c r="DMX20"/>
      <c r="DMY20"/>
      <c r="DMZ20"/>
      <c r="DNA20"/>
      <c r="DNB20"/>
      <c r="DNC20"/>
      <c r="DND20"/>
      <c r="DNE20"/>
      <c r="DNF20"/>
      <c r="DNG20"/>
      <c r="DNH20"/>
      <c r="DNI20"/>
      <c r="DNJ20"/>
      <c r="DNK20"/>
      <c r="DNL20"/>
      <c r="DNM20"/>
      <c r="DNN20"/>
      <c r="DNO20"/>
      <c r="DNP20"/>
      <c r="DNQ20"/>
      <c r="DNR20"/>
      <c r="DNS20"/>
      <c r="DNT20"/>
      <c r="DNU20"/>
      <c r="DNV20"/>
      <c r="DNW20"/>
      <c r="DNX20"/>
      <c r="DNY20"/>
      <c r="DNZ20"/>
      <c r="DOA20"/>
      <c r="DOB20"/>
      <c r="DOC20"/>
      <c r="DOD20"/>
      <c r="DOE20"/>
      <c r="DOF20"/>
      <c r="DOG20"/>
      <c r="DOH20"/>
      <c r="DOI20"/>
      <c r="DOJ20"/>
      <c r="DOK20"/>
      <c r="DOL20"/>
      <c r="DOM20"/>
      <c r="DON20"/>
      <c r="DOO20"/>
      <c r="DOP20"/>
      <c r="DOQ20"/>
      <c r="DOR20"/>
      <c r="DOS20"/>
      <c r="DOT20"/>
      <c r="DOU20"/>
      <c r="DOV20"/>
      <c r="DOW20"/>
      <c r="DOX20"/>
      <c r="DOY20"/>
      <c r="DOZ20"/>
      <c r="DPA20"/>
      <c r="DPB20"/>
      <c r="DPC20"/>
      <c r="DPD20"/>
      <c r="DPE20"/>
      <c r="DPF20"/>
      <c r="DPG20"/>
      <c r="DPH20"/>
      <c r="DPI20"/>
      <c r="DPJ20"/>
      <c r="DPK20"/>
      <c r="DPL20"/>
      <c r="DPM20"/>
      <c r="DPN20"/>
      <c r="DPO20"/>
      <c r="DPP20"/>
      <c r="DPQ20"/>
      <c r="DPR20"/>
      <c r="DPS20"/>
      <c r="DPT20"/>
      <c r="DPU20"/>
      <c r="DPV20"/>
      <c r="DPW20"/>
      <c r="DPX20"/>
      <c r="DPY20"/>
      <c r="DPZ20"/>
      <c r="DQA20"/>
      <c r="DQB20"/>
      <c r="DQC20"/>
      <c r="DQD20"/>
      <c r="DQE20"/>
      <c r="DQF20"/>
      <c r="DQG20"/>
      <c r="DQH20"/>
      <c r="DQI20"/>
      <c r="DQJ20"/>
      <c r="DQK20"/>
      <c r="DQL20"/>
      <c r="DQM20"/>
      <c r="DQN20"/>
      <c r="DQO20"/>
      <c r="DQP20"/>
      <c r="DQQ20"/>
      <c r="DQR20"/>
      <c r="DQS20"/>
      <c r="DQT20"/>
      <c r="DQU20"/>
      <c r="DQV20"/>
      <c r="DQW20"/>
      <c r="DQX20"/>
      <c r="DQY20"/>
      <c r="DQZ20"/>
      <c r="DRA20"/>
      <c r="DRB20"/>
      <c r="DRC20"/>
      <c r="DRD20"/>
      <c r="DRE20"/>
      <c r="DRF20"/>
      <c r="DRG20"/>
      <c r="DRH20"/>
      <c r="DRI20"/>
      <c r="DRJ20"/>
      <c r="DRK20"/>
      <c r="DRL20"/>
      <c r="DRM20"/>
      <c r="DRN20"/>
      <c r="DRO20"/>
      <c r="DRP20"/>
      <c r="DRQ20"/>
      <c r="DRR20"/>
      <c r="DRS20"/>
      <c r="DRT20"/>
      <c r="DRU20"/>
      <c r="DRV20"/>
      <c r="DRW20"/>
      <c r="DRX20"/>
      <c r="DRY20"/>
      <c r="DRZ20"/>
      <c r="DSA20"/>
      <c r="DSB20"/>
      <c r="DSC20"/>
      <c r="DSD20"/>
      <c r="DSE20"/>
      <c r="DSF20"/>
      <c r="DSG20"/>
      <c r="DSH20"/>
      <c r="DSI20"/>
      <c r="DSJ20"/>
      <c r="DSK20"/>
      <c r="DSL20"/>
      <c r="DSM20"/>
      <c r="DSN20"/>
      <c r="DSO20"/>
      <c r="DSP20"/>
      <c r="DSQ20"/>
      <c r="DSR20"/>
      <c r="DSS20"/>
      <c r="DST20"/>
      <c r="DSU20"/>
      <c r="DSV20"/>
      <c r="DSW20"/>
      <c r="DSX20"/>
      <c r="DSY20"/>
      <c r="DSZ20"/>
      <c r="DTA20"/>
      <c r="DTB20"/>
      <c r="DTC20"/>
      <c r="DTD20"/>
      <c r="DTE20"/>
      <c r="DTF20"/>
      <c r="DTG20"/>
      <c r="DTH20"/>
      <c r="DTI20"/>
      <c r="DTJ20"/>
      <c r="DTK20"/>
      <c r="DTL20"/>
      <c r="DTM20"/>
      <c r="DTN20"/>
      <c r="DTO20"/>
      <c r="DTP20"/>
      <c r="DTQ20"/>
      <c r="DTR20"/>
      <c r="DTS20"/>
      <c r="DTT20"/>
      <c r="DTU20"/>
      <c r="DTV20"/>
      <c r="DTW20"/>
      <c r="DTX20"/>
      <c r="DTY20"/>
      <c r="DTZ20"/>
      <c r="DUA20"/>
      <c r="DUB20"/>
      <c r="DUC20"/>
      <c r="DUD20"/>
      <c r="DUE20"/>
      <c r="DUF20"/>
      <c r="DUG20"/>
      <c r="DUH20"/>
      <c r="DUI20"/>
      <c r="DUJ20"/>
      <c r="DUK20"/>
      <c r="DUL20"/>
      <c r="DUM20"/>
      <c r="DUN20"/>
      <c r="DUO20"/>
      <c r="DUP20"/>
      <c r="DUQ20"/>
      <c r="DUR20"/>
      <c r="DUS20"/>
      <c r="DUT20"/>
      <c r="DUU20"/>
      <c r="DUV20"/>
      <c r="DUW20"/>
      <c r="DUX20"/>
      <c r="DUY20"/>
      <c r="DUZ20"/>
      <c r="DVA20"/>
      <c r="DVB20"/>
      <c r="DVC20"/>
      <c r="DVD20"/>
      <c r="DVE20"/>
      <c r="DVF20"/>
      <c r="DVG20"/>
      <c r="DVH20"/>
      <c r="DVI20"/>
      <c r="DVJ20"/>
      <c r="DVK20"/>
      <c r="DVL20"/>
      <c r="DVM20"/>
      <c r="DVN20"/>
      <c r="DVO20"/>
      <c r="DVP20"/>
      <c r="DVQ20"/>
      <c r="DVR20"/>
      <c r="DVS20"/>
      <c r="DVT20"/>
      <c r="DVU20"/>
      <c r="DVV20"/>
      <c r="DVW20"/>
      <c r="DVX20"/>
      <c r="DVY20"/>
      <c r="DVZ20"/>
      <c r="DWA20"/>
      <c r="DWB20"/>
      <c r="DWC20"/>
      <c r="DWD20"/>
      <c r="DWE20"/>
      <c r="DWF20"/>
      <c r="DWG20"/>
      <c r="DWH20"/>
      <c r="DWI20"/>
      <c r="DWJ20"/>
      <c r="DWK20"/>
      <c r="DWL20"/>
      <c r="DWM20"/>
      <c r="DWN20"/>
      <c r="DWO20"/>
      <c r="DWP20"/>
      <c r="DWQ20"/>
      <c r="DWR20"/>
      <c r="DWS20"/>
      <c r="DWT20"/>
      <c r="DWU20"/>
      <c r="DWV20"/>
      <c r="DWW20"/>
      <c r="DWX20"/>
      <c r="DWY20"/>
      <c r="DWZ20"/>
      <c r="DXA20"/>
      <c r="DXB20"/>
      <c r="DXC20"/>
      <c r="DXD20"/>
      <c r="DXE20"/>
      <c r="DXF20"/>
      <c r="DXG20"/>
      <c r="DXH20"/>
      <c r="DXI20"/>
      <c r="DXJ20"/>
      <c r="DXK20"/>
      <c r="DXL20"/>
      <c r="DXM20"/>
      <c r="DXN20"/>
      <c r="DXO20"/>
      <c r="DXP20"/>
      <c r="DXQ20"/>
      <c r="DXR20"/>
      <c r="DXS20"/>
      <c r="DXT20"/>
      <c r="DXU20"/>
      <c r="DXV20"/>
      <c r="DXW20"/>
      <c r="DXX20"/>
      <c r="DXY20"/>
      <c r="DXZ20"/>
      <c r="DYA20"/>
      <c r="DYB20"/>
      <c r="DYC20"/>
      <c r="DYD20"/>
      <c r="DYE20"/>
      <c r="DYF20"/>
      <c r="DYG20"/>
      <c r="DYH20"/>
      <c r="DYI20"/>
      <c r="DYJ20"/>
      <c r="DYK20"/>
      <c r="DYL20"/>
      <c r="DYM20"/>
      <c r="DYN20"/>
      <c r="DYO20"/>
      <c r="DYP20"/>
      <c r="DYQ20"/>
      <c r="DYR20"/>
      <c r="DYS20"/>
      <c r="DYT20"/>
      <c r="DYU20"/>
      <c r="DYV20"/>
      <c r="DYW20"/>
      <c r="DYX20"/>
      <c r="DYY20"/>
      <c r="DYZ20"/>
      <c r="DZA20"/>
      <c r="DZB20"/>
      <c r="DZC20"/>
      <c r="DZD20"/>
      <c r="DZE20"/>
      <c r="DZF20"/>
      <c r="DZG20"/>
      <c r="DZH20"/>
      <c r="DZI20"/>
      <c r="DZJ20"/>
      <c r="DZK20"/>
      <c r="DZL20"/>
      <c r="DZM20"/>
      <c r="DZN20"/>
      <c r="DZO20"/>
      <c r="DZP20"/>
      <c r="DZQ20"/>
      <c r="DZR20"/>
      <c r="DZS20"/>
      <c r="DZT20"/>
      <c r="DZU20"/>
      <c r="DZV20"/>
      <c r="DZW20"/>
      <c r="DZX20"/>
      <c r="DZY20"/>
      <c r="DZZ20"/>
      <c r="EAA20"/>
      <c r="EAB20"/>
      <c r="EAC20"/>
      <c r="EAD20"/>
      <c r="EAE20"/>
      <c r="EAF20"/>
      <c r="EAG20"/>
      <c r="EAH20"/>
      <c r="EAI20"/>
      <c r="EAJ20"/>
      <c r="EAK20"/>
      <c r="EAL20"/>
      <c r="EAM20"/>
      <c r="EAN20"/>
      <c r="EAO20"/>
      <c r="EAP20"/>
      <c r="EAQ20"/>
      <c r="EAR20"/>
      <c r="EAS20"/>
      <c r="EAT20"/>
      <c r="EAU20"/>
      <c r="EAV20"/>
      <c r="EAW20"/>
      <c r="EAX20"/>
      <c r="EAY20"/>
      <c r="EAZ20"/>
      <c r="EBA20"/>
      <c r="EBB20"/>
      <c r="EBC20"/>
      <c r="EBD20"/>
      <c r="EBE20"/>
      <c r="EBF20"/>
      <c r="EBG20"/>
      <c r="EBH20"/>
      <c r="EBI20"/>
      <c r="EBJ20"/>
      <c r="EBK20"/>
      <c r="EBL20"/>
      <c r="EBM20"/>
      <c r="EBN20"/>
      <c r="EBO20"/>
      <c r="EBP20"/>
      <c r="EBQ20"/>
      <c r="EBR20"/>
      <c r="EBS20"/>
      <c r="EBT20"/>
      <c r="EBU20"/>
      <c r="EBV20"/>
      <c r="EBW20"/>
      <c r="EBX20"/>
      <c r="EBY20"/>
      <c r="EBZ20"/>
      <c r="ECA20"/>
      <c r="ECB20"/>
      <c r="ECC20"/>
      <c r="ECD20"/>
      <c r="ECE20"/>
      <c r="ECF20"/>
      <c r="ECG20"/>
      <c r="ECH20"/>
      <c r="ECI20"/>
      <c r="ECJ20"/>
      <c r="ECK20"/>
      <c r="ECL20"/>
      <c r="ECM20"/>
      <c r="ECN20"/>
      <c r="ECO20"/>
      <c r="ECP20"/>
      <c r="ECQ20"/>
      <c r="ECR20"/>
      <c r="ECS20"/>
      <c r="ECT20"/>
      <c r="ECU20"/>
      <c r="ECV20"/>
      <c r="ECW20"/>
      <c r="ECX20"/>
      <c r="ECY20"/>
      <c r="ECZ20"/>
      <c r="EDA20"/>
      <c r="EDB20"/>
      <c r="EDC20"/>
      <c r="EDD20"/>
      <c r="EDE20"/>
      <c r="EDF20"/>
      <c r="EDG20"/>
      <c r="EDH20"/>
      <c r="EDI20"/>
      <c r="EDJ20"/>
      <c r="EDK20"/>
      <c r="EDL20"/>
      <c r="EDM20"/>
      <c r="EDN20"/>
      <c r="EDO20"/>
      <c r="EDP20"/>
      <c r="EDQ20"/>
      <c r="EDR20"/>
      <c r="EDS20"/>
      <c r="EDT20"/>
      <c r="EDU20"/>
      <c r="EDV20"/>
      <c r="EDW20"/>
      <c r="EDX20"/>
      <c r="EDY20"/>
      <c r="EDZ20"/>
      <c r="EEA20"/>
      <c r="EEB20"/>
      <c r="EEC20"/>
      <c r="EED20"/>
      <c r="EEE20"/>
      <c r="EEF20"/>
      <c r="EEG20"/>
      <c r="EEH20"/>
      <c r="EEI20"/>
      <c r="EEJ20"/>
      <c r="EEK20"/>
      <c r="EEL20"/>
      <c r="EEM20"/>
      <c r="EEN20"/>
      <c r="EEO20"/>
      <c r="EEP20"/>
      <c r="EEQ20"/>
      <c r="EER20"/>
      <c r="EES20"/>
      <c r="EET20"/>
      <c r="EEU20"/>
      <c r="EEV20"/>
      <c r="EEW20"/>
      <c r="EEX20"/>
      <c r="EEY20"/>
      <c r="EEZ20"/>
      <c r="EFA20"/>
      <c r="EFB20"/>
      <c r="EFC20"/>
      <c r="EFD20"/>
      <c r="EFE20"/>
      <c r="EFF20"/>
      <c r="EFG20"/>
      <c r="EFH20"/>
      <c r="EFI20"/>
      <c r="EFJ20"/>
      <c r="EFK20"/>
      <c r="EFL20"/>
      <c r="EFM20"/>
      <c r="EFN20"/>
      <c r="EFO20"/>
      <c r="EFP20"/>
      <c r="EFQ20"/>
      <c r="EFR20"/>
      <c r="EFS20"/>
      <c r="EFT20"/>
      <c r="EFU20"/>
      <c r="EFV20"/>
      <c r="EFW20"/>
      <c r="EFX20"/>
      <c r="EFY20"/>
      <c r="EFZ20"/>
      <c r="EGA20"/>
      <c r="EGB20"/>
      <c r="EGC20"/>
      <c r="EGD20"/>
      <c r="EGE20"/>
      <c r="EGF20"/>
      <c r="EGG20"/>
      <c r="EGH20"/>
      <c r="EGI20"/>
      <c r="EGJ20"/>
      <c r="EGK20"/>
      <c r="EGL20"/>
      <c r="EGM20"/>
      <c r="EGN20"/>
      <c r="EGO20"/>
      <c r="EGP20"/>
      <c r="EGQ20"/>
      <c r="EGR20"/>
      <c r="EGS20"/>
      <c r="EGT20"/>
      <c r="EGU20"/>
      <c r="EGV20"/>
      <c r="EGW20"/>
      <c r="EGX20"/>
      <c r="EGY20"/>
      <c r="EGZ20"/>
      <c r="EHA20"/>
      <c r="EHB20"/>
      <c r="EHC20"/>
      <c r="EHD20"/>
      <c r="EHE20"/>
      <c r="EHF20"/>
      <c r="EHG20"/>
      <c r="EHH20"/>
      <c r="EHI20"/>
      <c r="EHJ20"/>
      <c r="EHK20"/>
      <c r="EHL20"/>
      <c r="EHM20"/>
      <c r="EHN20"/>
      <c r="EHO20"/>
      <c r="EHP20"/>
      <c r="EHQ20"/>
      <c r="EHR20"/>
      <c r="EHS20"/>
      <c r="EHT20"/>
      <c r="EHU20"/>
      <c r="EHV20"/>
      <c r="EHW20"/>
      <c r="EHX20"/>
      <c r="EHY20"/>
      <c r="EHZ20"/>
      <c r="EIA20"/>
      <c r="EIB20"/>
      <c r="EIC20"/>
      <c r="EID20"/>
      <c r="EIE20"/>
      <c r="EIF20"/>
      <c r="EIG20"/>
      <c r="EIH20"/>
      <c r="EII20"/>
      <c r="EIJ20"/>
      <c r="EIK20"/>
      <c r="EIL20"/>
      <c r="EIM20"/>
      <c r="EIN20"/>
      <c r="EIO20"/>
      <c r="EIP20"/>
      <c r="EIQ20"/>
      <c r="EIR20"/>
      <c r="EIS20"/>
      <c r="EIT20"/>
      <c r="EIU20"/>
      <c r="EIV20"/>
      <c r="EIW20"/>
      <c r="EIX20"/>
      <c r="EIY20"/>
      <c r="EIZ20"/>
      <c r="EJA20"/>
      <c r="EJB20"/>
      <c r="EJC20"/>
      <c r="EJD20"/>
      <c r="EJE20"/>
      <c r="EJF20"/>
      <c r="EJG20"/>
      <c r="EJH20"/>
      <c r="EJI20"/>
      <c r="EJJ20"/>
      <c r="EJK20"/>
      <c r="EJL20"/>
      <c r="EJM20"/>
      <c r="EJN20"/>
      <c r="EJO20"/>
      <c r="EJP20"/>
      <c r="EJQ20"/>
      <c r="EJR20"/>
      <c r="EJS20"/>
      <c r="EJT20"/>
      <c r="EJU20"/>
      <c r="EJV20"/>
      <c r="EJW20"/>
      <c r="EJX20"/>
      <c r="EJY20"/>
      <c r="EJZ20"/>
      <c r="EKA20"/>
      <c r="EKB20"/>
      <c r="EKC20"/>
      <c r="EKD20"/>
      <c r="EKE20"/>
      <c r="EKF20"/>
      <c r="EKG20"/>
      <c r="EKH20"/>
      <c r="EKI20"/>
      <c r="EKJ20"/>
      <c r="EKK20"/>
      <c r="EKL20"/>
      <c r="EKM20"/>
      <c r="EKN20"/>
      <c r="EKO20"/>
      <c r="EKP20"/>
      <c r="EKQ20"/>
      <c r="EKR20"/>
      <c r="EKS20"/>
      <c r="EKT20"/>
      <c r="EKU20"/>
      <c r="EKV20"/>
      <c r="EKW20"/>
      <c r="EKX20"/>
      <c r="EKY20"/>
      <c r="EKZ20"/>
      <c r="ELA20"/>
      <c r="ELB20"/>
      <c r="ELC20"/>
      <c r="ELD20"/>
      <c r="ELE20"/>
      <c r="ELF20"/>
      <c r="ELG20"/>
      <c r="ELH20"/>
      <c r="ELI20"/>
      <c r="ELJ20"/>
      <c r="ELK20"/>
      <c r="ELL20"/>
      <c r="ELM20"/>
      <c r="ELN20"/>
      <c r="ELO20"/>
      <c r="ELP20"/>
      <c r="ELQ20"/>
      <c r="ELR20"/>
      <c r="ELS20"/>
      <c r="ELT20"/>
      <c r="ELU20"/>
      <c r="ELV20"/>
      <c r="ELW20"/>
      <c r="ELX20"/>
      <c r="ELY20"/>
      <c r="ELZ20"/>
      <c r="EMA20"/>
      <c r="EMB20"/>
      <c r="EMC20"/>
      <c r="EMD20"/>
      <c r="EME20"/>
      <c r="EMF20"/>
      <c r="EMG20"/>
      <c r="EMH20"/>
      <c r="EMI20"/>
      <c r="EMJ20"/>
      <c r="EMK20"/>
      <c r="EML20"/>
      <c r="EMM20"/>
      <c r="EMN20"/>
      <c r="EMO20"/>
      <c r="EMP20"/>
      <c r="EMQ20"/>
      <c r="EMR20"/>
      <c r="EMS20"/>
      <c r="EMT20"/>
      <c r="EMU20"/>
      <c r="EMV20"/>
      <c r="EMW20"/>
      <c r="EMX20"/>
      <c r="EMY20"/>
      <c r="EMZ20"/>
      <c r="ENA20"/>
      <c r="ENB20"/>
      <c r="ENC20"/>
      <c r="END20"/>
      <c r="ENE20"/>
      <c r="ENF20"/>
      <c r="ENG20"/>
      <c r="ENH20"/>
      <c r="ENI20"/>
      <c r="ENJ20"/>
      <c r="ENK20"/>
      <c r="ENL20"/>
      <c r="ENM20"/>
      <c r="ENN20"/>
      <c r="ENO20"/>
      <c r="ENP20"/>
      <c r="ENQ20"/>
      <c r="ENR20"/>
      <c r="ENS20"/>
      <c r="ENT20"/>
      <c r="ENU20"/>
      <c r="ENV20"/>
      <c r="ENW20"/>
      <c r="ENX20"/>
      <c r="ENY20"/>
      <c r="ENZ20"/>
      <c r="EOA20"/>
      <c r="EOB20"/>
      <c r="EOC20"/>
      <c r="EOD20"/>
      <c r="EOE20"/>
      <c r="EOF20"/>
      <c r="EOG20"/>
      <c r="EOH20"/>
      <c r="EOI20"/>
      <c r="EOJ20"/>
      <c r="EOK20"/>
      <c r="EOL20"/>
      <c r="EOM20"/>
      <c r="EON20"/>
      <c r="EOO20"/>
      <c r="EOP20"/>
      <c r="EOQ20"/>
      <c r="EOR20"/>
      <c r="EOS20"/>
      <c r="EOT20"/>
      <c r="EOU20"/>
      <c r="EOV20"/>
      <c r="EOW20"/>
      <c r="EOX20"/>
      <c r="EOY20"/>
      <c r="EOZ20"/>
      <c r="EPA20"/>
      <c r="EPB20"/>
      <c r="EPC20"/>
      <c r="EPD20"/>
      <c r="EPE20"/>
      <c r="EPF20"/>
      <c r="EPG20"/>
      <c r="EPH20"/>
      <c r="EPI20"/>
      <c r="EPJ20"/>
      <c r="EPK20"/>
      <c r="EPL20"/>
      <c r="EPM20"/>
      <c r="EPN20"/>
      <c r="EPO20"/>
      <c r="EPP20"/>
      <c r="EPQ20"/>
      <c r="EPR20"/>
      <c r="EPS20"/>
      <c r="EPT20"/>
      <c r="EPU20"/>
      <c r="EPV20"/>
      <c r="EPW20"/>
      <c r="EPX20"/>
      <c r="EPY20"/>
      <c r="EPZ20"/>
      <c r="EQA20"/>
      <c r="EQB20"/>
      <c r="EQC20"/>
      <c r="EQD20"/>
      <c r="EQE20"/>
      <c r="EQF20"/>
      <c r="EQG20"/>
      <c r="EQH20"/>
      <c r="EQI20"/>
      <c r="EQJ20"/>
      <c r="EQK20"/>
      <c r="EQL20"/>
      <c r="EQM20"/>
      <c r="EQN20"/>
      <c r="EQO20"/>
      <c r="EQP20"/>
      <c r="EQQ20"/>
      <c r="EQR20"/>
      <c r="EQS20"/>
      <c r="EQT20"/>
      <c r="EQU20"/>
      <c r="EQV20"/>
      <c r="EQW20"/>
      <c r="EQX20"/>
      <c r="EQY20"/>
      <c r="EQZ20"/>
      <c r="ERA20"/>
      <c r="ERB20"/>
      <c r="ERC20"/>
      <c r="ERD20"/>
      <c r="ERE20"/>
      <c r="ERF20"/>
      <c r="ERG20"/>
      <c r="ERH20"/>
      <c r="ERI20"/>
      <c r="ERJ20"/>
      <c r="ERK20"/>
      <c r="ERL20"/>
      <c r="ERM20"/>
      <c r="ERN20"/>
      <c r="ERO20"/>
      <c r="ERP20"/>
      <c r="ERQ20"/>
      <c r="ERR20"/>
      <c r="ERS20"/>
      <c r="ERT20"/>
      <c r="ERU20"/>
      <c r="ERV20"/>
      <c r="ERW20"/>
      <c r="ERX20"/>
      <c r="ERY20"/>
      <c r="ERZ20"/>
      <c r="ESA20"/>
      <c r="ESB20"/>
      <c r="ESC20"/>
      <c r="ESD20"/>
      <c r="ESE20"/>
      <c r="ESF20"/>
      <c r="ESG20"/>
      <c r="ESH20"/>
      <c r="ESI20"/>
      <c r="ESJ20"/>
      <c r="ESK20"/>
      <c r="ESL20"/>
      <c r="ESM20"/>
      <c r="ESN20"/>
      <c r="ESO20"/>
      <c r="ESP20"/>
      <c r="ESQ20"/>
      <c r="ESR20"/>
      <c r="ESS20"/>
      <c r="EST20"/>
      <c r="ESU20"/>
      <c r="ESV20"/>
      <c r="ESW20"/>
      <c r="ESX20"/>
      <c r="ESY20"/>
      <c r="ESZ20"/>
      <c r="ETA20"/>
      <c r="ETB20"/>
      <c r="ETC20"/>
      <c r="ETD20"/>
      <c r="ETE20"/>
      <c r="ETF20"/>
      <c r="ETG20"/>
      <c r="ETH20"/>
      <c r="ETI20"/>
      <c r="ETJ20"/>
      <c r="ETK20"/>
      <c r="ETL20"/>
      <c r="ETM20"/>
      <c r="ETN20"/>
      <c r="ETO20"/>
      <c r="ETP20"/>
      <c r="ETQ20"/>
      <c r="ETR20"/>
      <c r="ETS20"/>
      <c r="ETT20"/>
      <c r="ETU20"/>
      <c r="ETV20"/>
      <c r="ETW20"/>
      <c r="ETX20"/>
      <c r="ETY20"/>
      <c r="ETZ20"/>
      <c r="EUA20"/>
      <c r="EUB20"/>
      <c r="EUC20"/>
      <c r="EUD20"/>
      <c r="EUE20"/>
      <c r="EUF20"/>
      <c r="EUG20"/>
      <c r="EUH20"/>
      <c r="EUI20"/>
      <c r="EUJ20"/>
      <c r="EUK20"/>
      <c r="EUL20"/>
      <c r="EUM20"/>
      <c r="EUN20"/>
      <c r="EUO20"/>
      <c r="EUP20"/>
      <c r="EUQ20"/>
      <c r="EUR20"/>
      <c r="EUS20"/>
      <c r="EUT20"/>
      <c r="EUU20"/>
      <c r="EUV20"/>
      <c r="EUW20"/>
      <c r="EUX20"/>
      <c r="EUY20"/>
      <c r="EUZ20"/>
      <c r="EVA20"/>
      <c r="EVB20"/>
      <c r="EVC20"/>
      <c r="EVD20"/>
      <c r="EVE20"/>
      <c r="EVF20"/>
      <c r="EVG20"/>
      <c r="EVH20"/>
      <c r="EVI20"/>
      <c r="EVJ20"/>
      <c r="EVK20"/>
      <c r="EVL20"/>
      <c r="EVM20"/>
      <c r="EVN20"/>
      <c r="EVO20"/>
      <c r="EVP20"/>
      <c r="EVQ20"/>
      <c r="EVR20"/>
      <c r="EVS20"/>
      <c r="EVT20"/>
      <c r="EVU20"/>
      <c r="EVV20"/>
      <c r="EVW20"/>
      <c r="EVX20"/>
      <c r="EVY20"/>
      <c r="EVZ20"/>
      <c r="EWA20"/>
      <c r="EWB20"/>
      <c r="EWC20"/>
      <c r="EWD20"/>
      <c r="EWE20"/>
      <c r="EWF20"/>
      <c r="EWG20"/>
      <c r="EWH20"/>
      <c r="EWI20"/>
      <c r="EWJ20"/>
      <c r="EWK20"/>
      <c r="EWL20"/>
      <c r="EWM20"/>
      <c r="EWN20"/>
      <c r="EWO20"/>
      <c r="EWP20"/>
      <c r="EWQ20"/>
      <c r="EWR20"/>
      <c r="EWS20"/>
      <c r="EWT20"/>
      <c r="EWU20"/>
      <c r="EWV20"/>
      <c r="EWW20"/>
      <c r="EWX20"/>
      <c r="EWY20"/>
      <c r="EWZ20"/>
      <c r="EXA20"/>
      <c r="EXB20"/>
      <c r="EXC20"/>
      <c r="EXD20"/>
      <c r="EXE20"/>
      <c r="EXF20"/>
      <c r="EXG20"/>
      <c r="EXH20"/>
      <c r="EXI20"/>
      <c r="EXJ20"/>
      <c r="EXK20"/>
      <c r="EXL20"/>
      <c r="EXM20"/>
      <c r="EXN20"/>
      <c r="EXO20"/>
      <c r="EXP20"/>
      <c r="EXQ20"/>
      <c r="EXR20"/>
      <c r="EXS20"/>
      <c r="EXT20"/>
      <c r="EXU20"/>
      <c r="EXV20"/>
      <c r="EXW20"/>
      <c r="EXX20"/>
      <c r="EXY20"/>
      <c r="EXZ20"/>
      <c r="EYA20"/>
      <c r="EYB20"/>
      <c r="EYC20"/>
      <c r="EYD20"/>
      <c r="EYE20"/>
      <c r="EYF20"/>
      <c r="EYG20"/>
      <c r="EYH20"/>
      <c r="EYI20"/>
      <c r="EYJ20"/>
      <c r="EYK20"/>
      <c r="EYL20"/>
      <c r="EYM20"/>
      <c r="EYN20"/>
      <c r="EYO20"/>
      <c r="EYP20"/>
      <c r="EYQ20"/>
      <c r="EYR20"/>
      <c r="EYS20"/>
      <c r="EYT20"/>
      <c r="EYU20"/>
      <c r="EYV20"/>
      <c r="EYW20"/>
      <c r="EYX20"/>
      <c r="EYY20"/>
      <c r="EYZ20"/>
      <c r="EZA20"/>
      <c r="EZB20"/>
      <c r="EZC20"/>
      <c r="EZD20"/>
      <c r="EZE20"/>
      <c r="EZF20"/>
      <c r="EZG20"/>
      <c r="EZH20"/>
      <c r="EZI20"/>
      <c r="EZJ20"/>
      <c r="EZK20"/>
      <c r="EZL20"/>
      <c r="EZM20"/>
      <c r="EZN20"/>
      <c r="EZO20"/>
      <c r="EZP20"/>
      <c r="EZQ20"/>
      <c r="EZR20"/>
      <c r="EZS20"/>
      <c r="EZT20"/>
      <c r="EZU20"/>
      <c r="EZV20"/>
      <c r="EZW20"/>
      <c r="EZX20"/>
      <c r="EZY20"/>
      <c r="EZZ20"/>
      <c r="FAA20"/>
      <c r="FAB20"/>
      <c r="FAC20"/>
      <c r="FAD20"/>
      <c r="FAE20"/>
      <c r="FAF20"/>
      <c r="FAG20"/>
      <c r="FAH20"/>
      <c r="FAI20"/>
      <c r="FAJ20"/>
      <c r="FAK20"/>
      <c r="FAL20"/>
      <c r="FAM20"/>
      <c r="FAN20"/>
      <c r="FAO20"/>
      <c r="FAP20"/>
      <c r="FAQ20"/>
      <c r="FAR20"/>
      <c r="FAS20"/>
      <c r="FAT20"/>
      <c r="FAU20"/>
      <c r="FAV20"/>
      <c r="FAW20"/>
      <c r="FAX20"/>
      <c r="FAY20"/>
      <c r="FAZ20"/>
      <c r="FBA20"/>
      <c r="FBB20"/>
      <c r="FBC20"/>
      <c r="FBD20"/>
      <c r="FBE20"/>
      <c r="FBF20"/>
      <c r="FBG20"/>
      <c r="FBH20"/>
      <c r="FBI20"/>
      <c r="FBJ20"/>
      <c r="FBK20"/>
      <c r="FBL20"/>
      <c r="FBM20"/>
      <c r="FBN20"/>
      <c r="FBO20"/>
      <c r="FBP20"/>
      <c r="FBQ20"/>
      <c r="FBR20"/>
      <c r="FBS20"/>
      <c r="FBT20"/>
      <c r="FBU20"/>
      <c r="FBV20"/>
      <c r="FBW20"/>
      <c r="FBX20"/>
      <c r="FBY20"/>
      <c r="FBZ20"/>
      <c r="FCA20"/>
      <c r="FCB20"/>
      <c r="FCC20"/>
      <c r="FCD20"/>
      <c r="FCE20"/>
      <c r="FCF20"/>
      <c r="FCG20"/>
      <c r="FCH20"/>
      <c r="FCI20"/>
      <c r="FCJ20"/>
      <c r="FCK20"/>
      <c r="FCL20"/>
      <c r="FCM20"/>
      <c r="FCN20"/>
      <c r="FCO20"/>
      <c r="FCP20"/>
      <c r="FCQ20"/>
      <c r="FCR20"/>
      <c r="FCS20"/>
      <c r="FCT20"/>
      <c r="FCU20"/>
      <c r="FCV20"/>
      <c r="FCW20"/>
      <c r="FCX20"/>
      <c r="FCY20"/>
      <c r="FCZ20"/>
      <c r="FDA20"/>
      <c r="FDB20"/>
      <c r="FDC20"/>
      <c r="FDD20"/>
      <c r="FDE20"/>
      <c r="FDF20"/>
      <c r="FDG20"/>
      <c r="FDH20"/>
      <c r="FDI20"/>
      <c r="FDJ20"/>
      <c r="FDK20"/>
      <c r="FDL20"/>
      <c r="FDM20"/>
      <c r="FDN20"/>
      <c r="FDO20"/>
      <c r="FDP20"/>
      <c r="FDQ20"/>
      <c r="FDR20"/>
      <c r="FDS20"/>
      <c r="FDT20"/>
      <c r="FDU20"/>
      <c r="FDV20"/>
      <c r="FDW20"/>
      <c r="FDX20"/>
      <c r="FDY20"/>
      <c r="FDZ20"/>
      <c r="FEA20"/>
      <c r="FEB20"/>
      <c r="FEC20"/>
      <c r="FED20"/>
      <c r="FEE20"/>
      <c r="FEF20"/>
      <c r="FEG20"/>
      <c r="FEH20"/>
      <c r="FEI20"/>
      <c r="FEJ20"/>
      <c r="FEK20"/>
      <c r="FEL20"/>
      <c r="FEM20"/>
      <c r="FEN20"/>
      <c r="FEO20"/>
      <c r="FEP20"/>
      <c r="FEQ20"/>
      <c r="FER20"/>
      <c r="FES20"/>
      <c r="FET20"/>
      <c r="FEU20"/>
      <c r="FEV20"/>
      <c r="FEW20"/>
      <c r="FEX20"/>
      <c r="FEY20"/>
      <c r="FEZ20"/>
      <c r="FFA20"/>
      <c r="FFB20"/>
      <c r="FFC20"/>
      <c r="FFD20"/>
      <c r="FFE20"/>
      <c r="FFF20"/>
      <c r="FFG20"/>
      <c r="FFH20"/>
      <c r="FFI20"/>
      <c r="FFJ20"/>
      <c r="FFK20"/>
      <c r="FFL20"/>
      <c r="FFM20"/>
      <c r="FFN20"/>
      <c r="FFO20"/>
      <c r="FFP20"/>
      <c r="FFQ20"/>
      <c r="FFR20"/>
      <c r="FFS20"/>
      <c r="FFT20"/>
      <c r="FFU20"/>
      <c r="FFV20"/>
      <c r="FFW20"/>
      <c r="FFX20"/>
      <c r="FFY20"/>
      <c r="FFZ20"/>
      <c r="FGA20"/>
      <c r="FGB20"/>
      <c r="FGC20"/>
      <c r="FGD20"/>
      <c r="FGE20"/>
      <c r="FGF20"/>
      <c r="FGG20"/>
      <c r="FGH20"/>
      <c r="FGI20"/>
      <c r="FGJ20"/>
      <c r="FGK20"/>
      <c r="FGL20"/>
      <c r="FGM20"/>
      <c r="FGN20"/>
      <c r="FGO20"/>
      <c r="FGP20"/>
      <c r="FGQ20"/>
      <c r="FGR20"/>
      <c r="FGS20"/>
      <c r="FGT20"/>
      <c r="FGU20"/>
      <c r="FGV20"/>
      <c r="FGW20"/>
      <c r="FGX20"/>
      <c r="FGY20"/>
      <c r="FGZ20"/>
      <c r="FHA20"/>
      <c r="FHB20"/>
      <c r="FHC20"/>
      <c r="FHD20"/>
      <c r="FHE20"/>
      <c r="FHF20"/>
      <c r="FHG20"/>
      <c r="FHH20"/>
      <c r="FHI20"/>
      <c r="FHJ20"/>
      <c r="FHK20"/>
      <c r="FHL20"/>
      <c r="FHM20"/>
      <c r="FHN20"/>
      <c r="FHO20"/>
      <c r="FHP20"/>
      <c r="FHQ20"/>
      <c r="FHR20"/>
      <c r="FHS20"/>
      <c r="FHT20"/>
      <c r="FHU20"/>
      <c r="FHV20"/>
      <c r="FHW20"/>
      <c r="FHX20"/>
      <c r="FHY20"/>
      <c r="FHZ20"/>
      <c r="FIA20"/>
      <c r="FIB20"/>
      <c r="FIC20"/>
      <c r="FID20"/>
      <c r="FIE20"/>
      <c r="FIF20"/>
      <c r="FIG20"/>
      <c r="FIH20"/>
      <c r="FII20"/>
      <c r="FIJ20"/>
      <c r="FIK20"/>
      <c r="FIL20"/>
      <c r="FIM20"/>
      <c r="FIN20"/>
      <c r="FIO20"/>
      <c r="FIP20"/>
      <c r="FIQ20"/>
      <c r="FIR20"/>
      <c r="FIS20"/>
      <c r="FIT20"/>
      <c r="FIU20"/>
      <c r="FIV20"/>
      <c r="FIW20"/>
      <c r="FIX20"/>
      <c r="FIY20"/>
      <c r="FIZ20"/>
      <c r="FJA20"/>
      <c r="FJB20"/>
      <c r="FJC20"/>
      <c r="FJD20"/>
      <c r="FJE20"/>
      <c r="FJF20"/>
      <c r="FJG20"/>
      <c r="FJH20"/>
      <c r="FJI20"/>
      <c r="FJJ20"/>
      <c r="FJK20"/>
      <c r="FJL20"/>
      <c r="FJM20"/>
      <c r="FJN20"/>
      <c r="FJO20"/>
      <c r="FJP20"/>
      <c r="FJQ20"/>
      <c r="FJR20"/>
      <c r="FJS20"/>
      <c r="FJT20"/>
      <c r="FJU20"/>
      <c r="FJV20"/>
      <c r="FJW20"/>
      <c r="FJX20"/>
      <c r="FJY20"/>
      <c r="FJZ20"/>
      <c r="FKA20"/>
      <c r="FKB20"/>
      <c r="FKC20"/>
      <c r="FKD20"/>
      <c r="FKE20"/>
      <c r="FKF20"/>
      <c r="FKG20"/>
      <c r="FKH20"/>
      <c r="FKI20"/>
      <c r="FKJ20"/>
      <c r="FKK20"/>
      <c r="FKL20"/>
      <c r="FKM20"/>
      <c r="FKN20"/>
      <c r="FKO20"/>
      <c r="FKP20"/>
      <c r="FKQ20"/>
      <c r="FKR20"/>
      <c r="FKS20"/>
      <c r="FKT20"/>
      <c r="FKU20"/>
      <c r="FKV20"/>
      <c r="FKW20"/>
      <c r="FKX20"/>
      <c r="FKY20"/>
      <c r="FKZ20"/>
      <c r="FLA20"/>
      <c r="FLB20"/>
      <c r="FLC20"/>
      <c r="FLD20"/>
      <c r="FLE20"/>
      <c r="FLF20"/>
      <c r="FLG20"/>
      <c r="FLH20"/>
      <c r="FLI20"/>
      <c r="FLJ20"/>
      <c r="FLK20"/>
      <c r="FLL20"/>
      <c r="FLM20"/>
      <c r="FLN20"/>
      <c r="FLO20"/>
      <c r="FLP20"/>
      <c r="FLQ20"/>
      <c r="FLR20"/>
      <c r="FLS20"/>
      <c r="FLT20"/>
      <c r="FLU20"/>
      <c r="FLV20"/>
      <c r="FLW20"/>
      <c r="FLX20"/>
      <c r="FLY20"/>
      <c r="FLZ20"/>
      <c r="FMA20"/>
      <c r="FMB20"/>
      <c r="FMC20"/>
      <c r="FMD20"/>
      <c r="FME20"/>
      <c r="FMF20"/>
      <c r="FMG20"/>
      <c r="FMH20"/>
      <c r="FMI20"/>
      <c r="FMJ20"/>
      <c r="FMK20"/>
      <c r="FML20"/>
      <c r="FMM20"/>
      <c r="FMN20"/>
      <c r="FMO20"/>
      <c r="FMP20"/>
      <c r="FMQ20"/>
      <c r="FMR20"/>
      <c r="FMS20"/>
      <c r="FMT20"/>
      <c r="FMU20"/>
      <c r="FMV20"/>
      <c r="FMW20"/>
      <c r="FMX20"/>
      <c r="FMY20"/>
      <c r="FMZ20"/>
      <c r="FNA20"/>
      <c r="FNB20"/>
      <c r="FNC20"/>
      <c r="FND20"/>
      <c r="FNE20"/>
      <c r="FNF20"/>
      <c r="FNG20"/>
      <c r="FNH20"/>
      <c r="FNI20"/>
      <c r="FNJ20"/>
      <c r="FNK20"/>
      <c r="FNL20"/>
      <c r="FNM20"/>
      <c r="FNN20"/>
      <c r="FNO20"/>
      <c r="FNP20"/>
      <c r="FNQ20"/>
      <c r="FNR20"/>
      <c r="FNS20"/>
      <c r="FNT20"/>
      <c r="FNU20"/>
      <c r="FNV20"/>
      <c r="FNW20"/>
      <c r="FNX20"/>
      <c r="FNY20"/>
      <c r="FNZ20"/>
      <c r="FOA20"/>
      <c r="FOB20"/>
      <c r="FOC20"/>
      <c r="FOD20"/>
      <c r="FOE20"/>
      <c r="FOF20"/>
      <c r="FOG20"/>
      <c r="FOH20"/>
      <c r="FOI20"/>
      <c r="FOJ20"/>
      <c r="FOK20"/>
      <c r="FOL20"/>
      <c r="FOM20"/>
      <c r="FON20"/>
      <c r="FOO20"/>
      <c r="FOP20"/>
      <c r="FOQ20"/>
      <c r="FOR20"/>
      <c r="FOS20"/>
      <c r="FOT20"/>
      <c r="FOU20"/>
      <c r="FOV20"/>
      <c r="FOW20"/>
      <c r="FOX20"/>
      <c r="FOY20"/>
      <c r="FOZ20"/>
      <c r="FPA20"/>
      <c r="FPB20"/>
      <c r="FPC20"/>
      <c r="FPD20"/>
      <c r="FPE20"/>
      <c r="FPF20"/>
      <c r="FPG20"/>
      <c r="FPH20"/>
      <c r="FPI20"/>
      <c r="FPJ20"/>
      <c r="FPK20"/>
      <c r="FPL20"/>
      <c r="FPM20"/>
      <c r="FPN20"/>
      <c r="FPO20"/>
      <c r="FPP20"/>
      <c r="FPQ20"/>
      <c r="FPR20"/>
      <c r="FPS20"/>
      <c r="FPT20"/>
      <c r="FPU20"/>
      <c r="FPV20"/>
      <c r="FPW20"/>
      <c r="FPX20"/>
      <c r="FPY20"/>
      <c r="FPZ20"/>
      <c r="FQA20"/>
      <c r="FQB20"/>
      <c r="FQC20"/>
      <c r="FQD20"/>
      <c r="FQE20"/>
      <c r="FQF20"/>
      <c r="FQG20"/>
      <c r="FQH20"/>
      <c r="FQI20"/>
      <c r="FQJ20"/>
      <c r="FQK20"/>
      <c r="FQL20"/>
      <c r="FQM20"/>
      <c r="FQN20"/>
      <c r="FQO20"/>
      <c r="FQP20"/>
      <c r="FQQ20"/>
      <c r="FQR20"/>
      <c r="FQS20"/>
      <c r="FQT20"/>
      <c r="FQU20"/>
      <c r="FQV20"/>
      <c r="FQW20"/>
      <c r="FQX20"/>
      <c r="FQY20"/>
      <c r="FQZ20"/>
      <c r="FRA20"/>
      <c r="FRB20"/>
      <c r="FRC20"/>
      <c r="FRD20"/>
      <c r="FRE20"/>
      <c r="FRF20"/>
      <c r="FRG20"/>
      <c r="FRH20"/>
      <c r="FRI20"/>
      <c r="FRJ20"/>
      <c r="FRK20"/>
      <c r="FRL20"/>
      <c r="FRM20"/>
      <c r="FRN20"/>
      <c r="FRO20"/>
      <c r="FRP20"/>
      <c r="FRQ20"/>
      <c r="FRR20"/>
      <c r="FRS20"/>
      <c r="FRT20"/>
      <c r="FRU20"/>
      <c r="FRV20"/>
      <c r="FRW20"/>
      <c r="FRX20"/>
      <c r="FRY20"/>
      <c r="FRZ20"/>
      <c r="FSA20"/>
      <c r="FSB20"/>
      <c r="FSC20"/>
      <c r="FSD20"/>
      <c r="FSE20"/>
      <c r="FSF20"/>
      <c r="FSG20"/>
      <c r="FSH20"/>
      <c r="FSI20"/>
      <c r="FSJ20"/>
      <c r="FSK20"/>
      <c r="FSL20"/>
      <c r="FSM20"/>
      <c r="FSN20"/>
      <c r="FSO20"/>
      <c r="FSP20"/>
      <c r="FSQ20"/>
      <c r="FSR20"/>
      <c r="FSS20"/>
      <c r="FST20"/>
      <c r="FSU20"/>
      <c r="FSV20"/>
      <c r="FSW20"/>
      <c r="FSX20"/>
      <c r="FSY20"/>
      <c r="FSZ20"/>
      <c r="FTA20"/>
      <c r="FTB20"/>
      <c r="FTC20"/>
      <c r="FTD20"/>
      <c r="FTE20"/>
      <c r="FTF20"/>
      <c r="FTG20"/>
      <c r="FTH20"/>
      <c r="FTI20"/>
      <c r="FTJ20"/>
      <c r="FTK20"/>
      <c r="FTL20"/>
      <c r="FTM20"/>
      <c r="FTN20"/>
      <c r="FTO20"/>
      <c r="FTP20"/>
      <c r="FTQ20"/>
      <c r="FTR20"/>
      <c r="FTS20"/>
      <c r="FTT20"/>
      <c r="FTU20"/>
      <c r="FTV20"/>
      <c r="FTW20"/>
      <c r="FTX20"/>
      <c r="FTY20"/>
      <c r="FTZ20"/>
      <c r="FUA20"/>
      <c r="FUB20"/>
      <c r="FUC20"/>
      <c r="FUD20"/>
      <c r="FUE20"/>
      <c r="FUF20"/>
      <c r="FUG20"/>
      <c r="FUH20"/>
      <c r="FUI20"/>
      <c r="FUJ20"/>
      <c r="FUK20"/>
      <c r="FUL20"/>
      <c r="FUM20"/>
      <c r="FUN20"/>
      <c r="FUO20"/>
      <c r="FUP20"/>
      <c r="FUQ20"/>
      <c r="FUR20"/>
      <c r="FUS20"/>
      <c r="FUT20"/>
      <c r="FUU20"/>
      <c r="FUV20"/>
      <c r="FUW20"/>
      <c r="FUX20"/>
      <c r="FUY20"/>
      <c r="FUZ20"/>
      <c r="FVA20"/>
      <c r="FVB20"/>
      <c r="FVC20"/>
      <c r="FVD20"/>
      <c r="FVE20"/>
      <c r="FVF20"/>
      <c r="FVG20"/>
      <c r="FVH20"/>
      <c r="FVI20"/>
      <c r="FVJ20"/>
      <c r="FVK20"/>
      <c r="FVL20"/>
      <c r="FVM20"/>
      <c r="FVN20"/>
      <c r="FVO20"/>
      <c r="FVP20"/>
      <c r="FVQ20"/>
      <c r="FVR20"/>
      <c r="FVS20"/>
      <c r="FVT20"/>
      <c r="FVU20"/>
      <c r="FVV20"/>
      <c r="FVW20"/>
      <c r="FVX20"/>
      <c r="FVY20"/>
      <c r="FVZ20"/>
      <c r="FWA20"/>
      <c r="FWB20"/>
      <c r="FWC20"/>
      <c r="FWD20"/>
      <c r="FWE20"/>
      <c r="FWF20"/>
      <c r="FWG20"/>
      <c r="FWH20"/>
      <c r="FWI20"/>
      <c r="FWJ20"/>
      <c r="FWK20"/>
      <c r="FWL20"/>
      <c r="FWM20"/>
      <c r="FWN20"/>
      <c r="FWO20"/>
      <c r="FWP20"/>
      <c r="FWQ20"/>
      <c r="FWR20"/>
      <c r="FWS20"/>
      <c r="FWT20"/>
      <c r="FWU20"/>
      <c r="FWV20"/>
      <c r="FWW20"/>
      <c r="FWX20"/>
      <c r="FWY20"/>
      <c r="FWZ20"/>
      <c r="FXA20"/>
      <c r="FXB20"/>
      <c r="FXC20"/>
      <c r="FXD20"/>
      <c r="FXE20"/>
      <c r="FXF20"/>
      <c r="FXG20"/>
      <c r="FXH20"/>
      <c r="FXI20"/>
      <c r="FXJ20"/>
      <c r="FXK20"/>
      <c r="FXL20"/>
      <c r="FXM20"/>
      <c r="FXN20"/>
      <c r="FXO20"/>
      <c r="FXP20"/>
      <c r="FXQ20"/>
      <c r="FXR20"/>
      <c r="FXS20"/>
      <c r="FXT20"/>
      <c r="FXU20"/>
      <c r="FXV20"/>
      <c r="FXW20"/>
      <c r="FXX20"/>
      <c r="FXY20"/>
      <c r="FXZ20"/>
      <c r="FYA20"/>
      <c r="FYB20"/>
      <c r="FYC20"/>
      <c r="FYD20"/>
      <c r="FYE20"/>
      <c r="FYF20"/>
      <c r="FYG20"/>
      <c r="FYH20"/>
      <c r="FYI20"/>
      <c r="FYJ20"/>
      <c r="FYK20"/>
      <c r="FYL20"/>
      <c r="FYM20"/>
      <c r="FYN20"/>
      <c r="FYO20"/>
      <c r="FYP20"/>
      <c r="FYQ20"/>
      <c r="FYR20"/>
      <c r="FYS20"/>
      <c r="FYT20"/>
      <c r="FYU20"/>
      <c r="FYV20"/>
      <c r="FYW20"/>
      <c r="FYX20"/>
      <c r="FYY20"/>
      <c r="FYZ20"/>
      <c r="FZA20"/>
      <c r="FZB20"/>
      <c r="FZC20"/>
      <c r="FZD20"/>
      <c r="FZE20"/>
      <c r="FZF20"/>
      <c r="FZG20"/>
      <c r="FZH20"/>
      <c r="FZI20"/>
      <c r="FZJ20"/>
      <c r="FZK20"/>
      <c r="FZL20"/>
      <c r="FZM20"/>
      <c r="FZN20"/>
      <c r="FZO20"/>
      <c r="FZP20"/>
      <c r="FZQ20"/>
      <c r="FZR20"/>
      <c r="FZS20"/>
      <c r="FZT20"/>
      <c r="FZU20"/>
      <c r="FZV20"/>
      <c r="FZW20"/>
      <c r="FZX20"/>
      <c r="FZY20"/>
      <c r="FZZ20"/>
      <c r="GAA20"/>
      <c r="GAB20"/>
      <c r="GAC20"/>
      <c r="GAD20"/>
      <c r="GAE20"/>
      <c r="GAF20"/>
      <c r="GAG20"/>
      <c r="GAH20"/>
      <c r="GAI20"/>
      <c r="GAJ20"/>
      <c r="GAK20"/>
      <c r="GAL20"/>
      <c r="GAM20"/>
      <c r="GAN20"/>
      <c r="GAO20"/>
      <c r="GAP20"/>
      <c r="GAQ20"/>
      <c r="GAR20"/>
      <c r="GAS20"/>
      <c r="GAT20"/>
      <c r="GAU20"/>
      <c r="GAV20"/>
      <c r="GAW20"/>
      <c r="GAX20"/>
      <c r="GAY20"/>
      <c r="GAZ20"/>
      <c r="GBA20"/>
      <c r="GBB20"/>
      <c r="GBC20"/>
      <c r="GBD20"/>
      <c r="GBE20"/>
      <c r="GBF20"/>
      <c r="GBG20"/>
      <c r="GBH20"/>
      <c r="GBI20"/>
      <c r="GBJ20"/>
      <c r="GBK20"/>
      <c r="GBL20"/>
      <c r="GBM20"/>
      <c r="GBN20"/>
      <c r="GBO20"/>
      <c r="GBP20"/>
      <c r="GBQ20"/>
      <c r="GBR20"/>
      <c r="GBS20"/>
      <c r="GBT20"/>
      <c r="GBU20"/>
      <c r="GBV20"/>
      <c r="GBW20"/>
      <c r="GBX20"/>
      <c r="GBY20"/>
      <c r="GBZ20"/>
      <c r="GCA20"/>
      <c r="GCB20"/>
      <c r="GCC20"/>
      <c r="GCD20"/>
      <c r="GCE20"/>
      <c r="GCF20"/>
      <c r="GCG20"/>
      <c r="GCH20"/>
      <c r="GCI20"/>
      <c r="GCJ20"/>
      <c r="GCK20"/>
      <c r="GCL20"/>
      <c r="GCM20"/>
      <c r="GCN20"/>
      <c r="GCO20"/>
      <c r="GCP20"/>
      <c r="GCQ20"/>
      <c r="GCR20"/>
      <c r="GCS20"/>
      <c r="GCT20"/>
      <c r="GCU20"/>
      <c r="GCV20"/>
      <c r="GCW20"/>
      <c r="GCX20"/>
      <c r="GCY20"/>
      <c r="GCZ20"/>
      <c r="GDA20"/>
      <c r="GDB20"/>
      <c r="GDC20"/>
      <c r="GDD20"/>
      <c r="GDE20"/>
      <c r="GDF20"/>
      <c r="GDG20"/>
      <c r="GDH20"/>
      <c r="GDI20"/>
      <c r="GDJ20"/>
      <c r="GDK20"/>
      <c r="GDL20"/>
      <c r="GDM20"/>
      <c r="GDN20"/>
      <c r="GDO20"/>
      <c r="GDP20"/>
      <c r="GDQ20"/>
      <c r="GDR20"/>
      <c r="GDS20"/>
      <c r="GDT20"/>
      <c r="GDU20"/>
      <c r="GDV20"/>
      <c r="GDW20"/>
      <c r="GDX20"/>
      <c r="GDY20"/>
      <c r="GDZ20"/>
      <c r="GEA20"/>
      <c r="GEB20"/>
      <c r="GEC20"/>
      <c r="GED20"/>
      <c r="GEE20"/>
      <c r="GEF20"/>
      <c r="GEG20"/>
      <c r="GEH20"/>
      <c r="GEI20"/>
      <c r="GEJ20"/>
      <c r="GEK20"/>
      <c r="GEL20"/>
      <c r="GEM20"/>
      <c r="GEN20"/>
      <c r="GEO20"/>
      <c r="GEP20"/>
      <c r="GEQ20"/>
      <c r="GER20"/>
      <c r="GES20"/>
      <c r="GET20"/>
      <c r="GEU20"/>
      <c r="GEV20"/>
      <c r="GEW20"/>
      <c r="GEX20"/>
      <c r="GEY20"/>
      <c r="GEZ20"/>
      <c r="GFA20"/>
      <c r="GFB20"/>
      <c r="GFC20"/>
      <c r="GFD20"/>
      <c r="GFE20"/>
      <c r="GFF20"/>
      <c r="GFG20"/>
      <c r="GFH20"/>
      <c r="GFI20"/>
      <c r="GFJ20"/>
      <c r="GFK20"/>
      <c r="GFL20"/>
      <c r="GFM20"/>
      <c r="GFN20"/>
      <c r="GFO20"/>
      <c r="GFP20"/>
      <c r="GFQ20"/>
      <c r="GFR20"/>
      <c r="GFS20"/>
      <c r="GFT20"/>
      <c r="GFU20"/>
      <c r="GFV20"/>
      <c r="GFW20"/>
      <c r="GFX20"/>
      <c r="GFY20"/>
      <c r="GFZ20"/>
      <c r="GGA20"/>
      <c r="GGB20"/>
      <c r="GGC20"/>
      <c r="GGD20"/>
      <c r="GGE20"/>
      <c r="GGF20"/>
      <c r="GGG20"/>
      <c r="GGH20"/>
      <c r="GGI20"/>
      <c r="GGJ20"/>
      <c r="GGK20"/>
      <c r="GGL20"/>
      <c r="GGM20"/>
      <c r="GGN20"/>
      <c r="GGO20"/>
      <c r="GGP20"/>
      <c r="GGQ20"/>
      <c r="GGR20"/>
      <c r="GGS20"/>
      <c r="GGT20"/>
      <c r="GGU20"/>
      <c r="GGV20"/>
      <c r="GGW20"/>
      <c r="GGX20"/>
      <c r="GGY20"/>
      <c r="GGZ20"/>
      <c r="GHA20"/>
      <c r="GHB20"/>
      <c r="GHC20"/>
      <c r="GHD20"/>
      <c r="GHE20"/>
      <c r="GHF20"/>
      <c r="GHG20"/>
      <c r="GHH20"/>
      <c r="GHI20"/>
      <c r="GHJ20"/>
      <c r="GHK20"/>
      <c r="GHL20"/>
      <c r="GHM20"/>
      <c r="GHN20"/>
      <c r="GHO20"/>
      <c r="GHP20"/>
      <c r="GHQ20"/>
      <c r="GHR20"/>
      <c r="GHS20"/>
      <c r="GHT20"/>
      <c r="GHU20"/>
      <c r="GHV20"/>
      <c r="GHW20"/>
      <c r="GHX20"/>
      <c r="GHY20"/>
      <c r="GHZ20"/>
      <c r="GIA20"/>
      <c r="GIB20"/>
      <c r="GIC20"/>
      <c r="GID20"/>
      <c r="GIE20"/>
      <c r="GIF20"/>
      <c r="GIG20"/>
      <c r="GIH20"/>
      <c r="GII20"/>
      <c r="GIJ20"/>
      <c r="GIK20"/>
      <c r="GIL20"/>
      <c r="GIM20"/>
      <c r="GIN20"/>
      <c r="GIO20"/>
      <c r="GIP20"/>
      <c r="GIQ20"/>
      <c r="GIR20"/>
      <c r="GIS20"/>
      <c r="GIT20"/>
      <c r="GIU20"/>
      <c r="GIV20"/>
      <c r="GIW20"/>
      <c r="GIX20"/>
      <c r="GIY20"/>
      <c r="GIZ20"/>
      <c r="GJA20"/>
      <c r="GJB20"/>
      <c r="GJC20"/>
      <c r="GJD20"/>
      <c r="GJE20"/>
      <c r="GJF20"/>
      <c r="GJG20"/>
      <c r="GJH20"/>
      <c r="GJI20"/>
      <c r="GJJ20"/>
      <c r="GJK20"/>
      <c r="GJL20"/>
      <c r="GJM20"/>
      <c r="GJN20"/>
      <c r="GJO20"/>
      <c r="GJP20"/>
      <c r="GJQ20"/>
      <c r="GJR20"/>
      <c r="GJS20"/>
      <c r="GJT20"/>
      <c r="GJU20"/>
      <c r="GJV20"/>
      <c r="GJW20"/>
      <c r="GJX20"/>
      <c r="GJY20"/>
      <c r="GJZ20"/>
      <c r="GKA20"/>
      <c r="GKB20"/>
      <c r="GKC20"/>
      <c r="GKD20"/>
      <c r="GKE20"/>
      <c r="GKF20"/>
      <c r="GKG20"/>
      <c r="GKH20"/>
      <c r="GKI20"/>
      <c r="GKJ20"/>
      <c r="GKK20"/>
      <c r="GKL20"/>
      <c r="GKM20"/>
      <c r="GKN20"/>
      <c r="GKO20"/>
      <c r="GKP20"/>
      <c r="GKQ20"/>
      <c r="GKR20"/>
      <c r="GKS20"/>
      <c r="GKT20"/>
      <c r="GKU20"/>
      <c r="GKV20"/>
      <c r="GKW20"/>
      <c r="GKX20"/>
      <c r="GKY20"/>
      <c r="GKZ20"/>
      <c r="GLA20"/>
      <c r="GLB20"/>
      <c r="GLC20"/>
      <c r="GLD20"/>
      <c r="GLE20"/>
      <c r="GLF20"/>
      <c r="GLG20"/>
      <c r="GLH20"/>
      <c r="GLI20"/>
      <c r="GLJ20"/>
      <c r="GLK20"/>
      <c r="GLL20"/>
      <c r="GLM20"/>
      <c r="GLN20"/>
      <c r="GLO20"/>
      <c r="GLP20"/>
      <c r="GLQ20"/>
      <c r="GLR20"/>
      <c r="GLS20"/>
      <c r="GLT20"/>
      <c r="GLU20"/>
      <c r="GLV20"/>
      <c r="GLW20"/>
      <c r="GLX20"/>
      <c r="GLY20"/>
      <c r="GLZ20"/>
      <c r="GMA20"/>
      <c r="GMB20"/>
      <c r="GMC20"/>
      <c r="GMD20"/>
      <c r="GME20"/>
      <c r="GMF20"/>
      <c r="GMG20"/>
      <c r="GMH20"/>
      <c r="GMI20"/>
      <c r="GMJ20"/>
      <c r="GMK20"/>
      <c r="GML20"/>
      <c r="GMM20"/>
      <c r="GMN20"/>
      <c r="GMO20"/>
      <c r="GMP20"/>
      <c r="GMQ20"/>
      <c r="GMR20"/>
      <c r="GMS20"/>
      <c r="GMT20"/>
      <c r="GMU20"/>
      <c r="GMV20"/>
      <c r="GMW20"/>
      <c r="GMX20"/>
      <c r="GMY20"/>
      <c r="GMZ20"/>
      <c r="GNA20"/>
      <c r="GNB20"/>
      <c r="GNC20"/>
      <c r="GND20"/>
      <c r="GNE20"/>
      <c r="GNF20"/>
      <c r="GNG20"/>
      <c r="GNH20"/>
      <c r="GNI20"/>
      <c r="GNJ20"/>
      <c r="GNK20"/>
      <c r="GNL20"/>
      <c r="GNM20"/>
      <c r="GNN20"/>
      <c r="GNO20"/>
      <c r="GNP20"/>
      <c r="GNQ20"/>
      <c r="GNR20"/>
      <c r="GNS20"/>
      <c r="GNT20"/>
      <c r="GNU20"/>
      <c r="GNV20"/>
      <c r="GNW20"/>
      <c r="GNX20"/>
      <c r="GNY20"/>
      <c r="GNZ20"/>
      <c r="GOA20"/>
      <c r="GOB20"/>
      <c r="GOC20"/>
      <c r="GOD20"/>
      <c r="GOE20"/>
      <c r="GOF20"/>
      <c r="GOG20"/>
      <c r="GOH20"/>
      <c r="GOI20"/>
      <c r="GOJ20"/>
      <c r="GOK20"/>
      <c r="GOL20"/>
      <c r="GOM20"/>
      <c r="GON20"/>
      <c r="GOO20"/>
      <c r="GOP20"/>
      <c r="GOQ20"/>
      <c r="GOR20"/>
      <c r="GOS20"/>
      <c r="GOT20"/>
      <c r="GOU20"/>
      <c r="GOV20"/>
      <c r="GOW20"/>
      <c r="GOX20"/>
      <c r="GOY20"/>
      <c r="GOZ20"/>
      <c r="GPA20"/>
      <c r="GPB20"/>
      <c r="GPC20"/>
      <c r="GPD20"/>
      <c r="GPE20"/>
      <c r="GPF20"/>
      <c r="GPG20"/>
      <c r="GPH20"/>
      <c r="GPI20"/>
      <c r="GPJ20"/>
      <c r="GPK20"/>
      <c r="GPL20"/>
      <c r="GPM20"/>
      <c r="GPN20"/>
      <c r="GPO20"/>
      <c r="GPP20"/>
      <c r="GPQ20"/>
      <c r="GPR20"/>
      <c r="GPS20"/>
      <c r="GPT20"/>
      <c r="GPU20"/>
      <c r="GPV20"/>
      <c r="GPW20"/>
      <c r="GPX20"/>
      <c r="GPY20"/>
      <c r="GPZ20"/>
      <c r="GQA20"/>
      <c r="GQB20"/>
      <c r="GQC20"/>
      <c r="GQD20"/>
      <c r="GQE20"/>
      <c r="GQF20"/>
      <c r="GQG20"/>
      <c r="GQH20"/>
      <c r="GQI20"/>
      <c r="GQJ20"/>
      <c r="GQK20"/>
      <c r="GQL20"/>
      <c r="GQM20"/>
      <c r="GQN20"/>
      <c r="GQO20"/>
      <c r="GQP20"/>
      <c r="GQQ20"/>
      <c r="GQR20"/>
      <c r="GQS20"/>
      <c r="GQT20"/>
      <c r="GQU20"/>
      <c r="GQV20"/>
      <c r="GQW20"/>
      <c r="GQX20"/>
      <c r="GQY20"/>
      <c r="GQZ20"/>
      <c r="GRA20"/>
      <c r="GRB20"/>
      <c r="GRC20"/>
      <c r="GRD20"/>
      <c r="GRE20"/>
      <c r="GRF20"/>
      <c r="GRG20"/>
      <c r="GRH20"/>
      <c r="GRI20"/>
      <c r="GRJ20"/>
      <c r="GRK20"/>
      <c r="GRL20"/>
      <c r="GRM20"/>
      <c r="GRN20"/>
      <c r="GRO20"/>
      <c r="GRP20"/>
      <c r="GRQ20"/>
      <c r="GRR20"/>
      <c r="GRS20"/>
      <c r="GRT20"/>
      <c r="GRU20"/>
      <c r="GRV20"/>
      <c r="GRW20"/>
      <c r="GRX20"/>
      <c r="GRY20"/>
      <c r="GRZ20"/>
      <c r="GSA20"/>
      <c r="GSB20"/>
      <c r="GSC20"/>
      <c r="GSD20"/>
      <c r="GSE20"/>
      <c r="GSF20"/>
      <c r="GSG20"/>
      <c r="GSH20"/>
      <c r="GSI20"/>
      <c r="GSJ20"/>
      <c r="GSK20"/>
      <c r="GSL20"/>
      <c r="GSM20"/>
      <c r="GSN20"/>
      <c r="GSO20"/>
      <c r="GSP20"/>
      <c r="GSQ20"/>
      <c r="GSR20"/>
      <c r="GSS20"/>
      <c r="GST20"/>
      <c r="GSU20"/>
      <c r="GSV20"/>
      <c r="GSW20"/>
      <c r="GSX20"/>
      <c r="GSY20"/>
      <c r="GSZ20"/>
      <c r="GTA20"/>
      <c r="GTB20"/>
      <c r="GTC20"/>
      <c r="GTD20"/>
      <c r="GTE20"/>
      <c r="GTF20"/>
      <c r="GTG20"/>
      <c r="GTH20"/>
      <c r="GTI20"/>
      <c r="GTJ20"/>
      <c r="GTK20"/>
      <c r="GTL20"/>
      <c r="GTM20"/>
      <c r="GTN20"/>
      <c r="GTO20"/>
      <c r="GTP20"/>
      <c r="GTQ20"/>
      <c r="GTR20"/>
      <c r="GTS20"/>
      <c r="GTT20"/>
      <c r="GTU20"/>
      <c r="GTV20"/>
      <c r="GTW20"/>
      <c r="GTX20"/>
      <c r="GTY20"/>
      <c r="GTZ20"/>
      <c r="GUA20"/>
      <c r="GUB20"/>
      <c r="GUC20"/>
      <c r="GUD20"/>
      <c r="GUE20"/>
      <c r="GUF20"/>
      <c r="GUG20"/>
      <c r="GUH20"/>
      <c r="GUI20"/>
      <c r="GUJ20"/>
      <c r="GUK20"/>
      <c r="GUL20"/>
      <c r="GUM20"/>
      <c r="GUN20"/>
      <c r="GUO20"/>
      <c r="GUP20"/>
      <c r="GUQ20"/>
      <c r="GUR20"/>
      <c r="GUS20"/>
      <c r="GUT20"/>
      <c r="GUU20"/>
      <c r="GUV20"/>
      <c r="GUW20"/>
      <c r="GUX20"/>
      <c r="GUY20"/>
      <c r="GUZ20"/>
      <c r="GVA20"/>
      <c r="GVB20"/>
      <c r="GVC20"/>
      <c r="GVD20"/>
      <c r="GVE20"/>
      <c r="GVF20"/>
      <c r="GVG20"/>
      <c r="GVH20"/>
      <c r="GVI20"/>
      <c r="GVJ20"/>
      <c r="GVK20"/>
      <c r="GVL20"/>
      <c r="GVM20"/>
      <c r="GVN20"/>
      <c r="GVO20"/>
      <c r="GVP20"/>
      <c r="GVQ20"/>
      <c r="GVR20"/>
      <c r="GVS20"/>
      <c r="GVT20"/>
      <c r="GVU20"/>
      <c r="GVV20"/>
      <c r="GVW20"/>
      <c r="GVX20"/>
      <c r="GVY20"/>
      <c r="GVZ20"/>
      <c r="GWA20"/>
      <c r="GWB20"/>
      <c r="GWC20"/>
      <c r="GWD20"/>
      <c r="GWE20"/>
      <c r="GWF20"/>
      <c r="GWG20"/>
      <c r="GWH20"/>
      <c r="GWI20"/>
      <c r="GWJ20"/>
      <c r="GWK20"/>
      <c r="GWL20"/>
      <c r="GWM20"/>
      <c r="GWN20"/>
      <c r="GWO20"/>
      <c r="GWP20"/>
      <c r="GWQ20"/>
      <c r="GWR20"/>
      <c r="GWS20"/>
      <c r="GWT20"/>
      <c r="GWU20"/>
      <c r="GWV20"/>
      <c r="GWW20"/>
      <c r="GWX20"/>
      <c r="GWY20"/>
      <c r="GWZ20"/>
      <c r="GXA20"/>
      <c r="GXB20"/>
      <c r="GXC20"/>
      <c r="GXD20"/>
      <c r="GXE20"/>
      <c r="GXF20"/>
      <c r="GXG20"/>
      <c r="GXH20"/>
      <c r="GXI20"/>
      <c r="GXJ20"/>
      <c r="GXK20"/>
      <c r="GXL20"/>
      <c r="GXM20"/>
      <c r="GXN20"/>
      <c r="GXO20"/>
      <c r="GXP20"/>
      <c r="GXQ20"/>
      <c r="GXR20"/>
      <c r="GXS20"/>
      <c r="GXT20"/>
      <c r="GXU20"/>
      <c r="GXV20"/>
      <c r="GXW20"/>
      <c r="GXX20"/>
      <c r="GXY20"/>
      <c r="GXZ20"/>
      <c r="GYA20"/>
      <c r="GYB20"/>
      <c r="GYC20"/>
      <c r="GYD20"/>
      <c r="GYE20"/>
      <c r="GYF20"/>
      <c r="GYG20"/>
      <c r="GYH20"/>
      <c r="GYI20"/>
      <c r="GYJ20"/>
      <c r="GYK20"/>
      <c r="GYL20"/>
      <c r="GYM20"/>
      <c r="GYN20"/>
      <c r="GYO20"/>
      <c r="GYP20"/>
      <c r="GYQ20"/>
      <c r="GYR20"/>
      <c r="GYS20"/>
      <c r="GYT20"/>
      <c r="GYU20"/>
      <c r="GYV20"/>
      <c r="GYW20"/>
      <c r="GYX20"/>
      <c r="GYY20"/>
      <c r="GYZ20"/>
      <c r="GZA20"/>
      <c r="GZB20"/>
      <c r="GZC20"/>
      <c r="GZD20"/>
      <c r="GZE20"/>
      <c r="GZF20"/>
      <c r="GZG20"/>
      <c r="GZH20"/>
      <c r="GZI20"/>
      <c r="GZJ20"/>
      <c r="GZK20"/>
      <c r="GZL20"/>
      <c r="GZM20"/>
      <c r="GZN20"/>
      <c r="GZO20"/>
      <c r="GZP20"/>
      <c r="GZQ20"/>
      <c r="GZR20"/>
      <c r="GZS20"/>
      <c r="GZT20"/>
      <c r="GZU20"/>
      <c r="GZV20"/>
      <c r="GZW20"/>
      <c r="GZX20"/>
      <c r="GZY20"/>
      <c r="GZZ20"/>
      <c r="HAA20"/>
      <c r="HAB20"/>
      <c r="HAC20"/>
      <c r="HAD20"/>
      <c r="HAE20"/>
      <c r="HAF20"/>
      <c r="HAG20"/>
      <c r="HAH20"/>
      <c r="HAI20"/>
      <c r="HAJ20"/>
      <c r="HAK20"/>
      <c r="HAL20"/>
      <c r="HAM20"/>
      <c r="HAN20"/>
      <c r="HAO20"/>
      <c r="HAP20"/>
      <c r="HAQ20"/>
      <c r="HAR20"/>
      <c r="HAS20"/>
      <c r="HAT20"/>
      <c r="HAU20"/>
      <c r="HAV20"/>
      <c r="HAW20"/>
      <c r="HAX20"/>
      <c r="HAY20"/>
      <c r="HAZ20"/>
      <c r="HBA20"/>
      <c r="HBB20"/>
      <c r="HBC20"/>
      <c r="HBD20"/>
      <c r="HBE20"/>
      <c r="HBF20"/>
      <c r="HBG20"/>
      <c r="HBH20"/>
      <c r="HBI20"/>
      <c r="HBJ20"/>
      <c r="HBK20"/>
      <c r="HBL20"/>
      <c r="HBM20"/>
      <c r="HBN20"/>
      <c r="HBO20"/>
      <c r="HBP20"/>
      <c r="HBQ20"/>
      <c r="HBR20"/>
      <c r="HBS20"/>
      <c r="HBT20"/>
      <c r="HBU20"/>
      <c r="HBV20"/>
      <c r="HBW20"/>
      <c r="HBX20"/>
      <c r="HBY20"/>
      <c r="HBZ20"/>
      <c r="HCA20"/>
      <c r="HCB20"/>
      <c r="HCC20"/>
      <c r="HCD20"/>
      <c r="HCE20"/>
      <c r="HCF20"/>
      <c r="HCG20"/>
      <c r="HCH20"/>
      <c r="HCI20"/>
      <c r="HCJ20"/>
      <c r="HCK20"/>
      <c r="HCL20"/>
      <c r="HCM20"/>
      <c r="HCN20"/>
      <c r="HCO20"/>
      <c r="HCP20"/>
      <c r="HCQ20"/>
      <c r="HCR20"/>
      <c r="HCS20"/>
      <c r="HCT20"/>
      <c r="HCU20"/>
      <c r="HCV20"/>
      <c r="HCW20"/>
      <c r="HCX20"/>
      <c r="HCY20"/>
      <c r="HCZ20"/>
      <c r="HDA20"/>
      <c r="HDB20"/>
      <c r="HDC20"/>
      <c r="HDD20"/>
      <c r="HDE20"/>
      <c r="HDF20"/>
      <c r="HDG20"/>
      <c r="HDH20"/>
      <c r="HDI20"/>
      <c r="HDJ20"/>
      <c r="HDK20"/>
      <c r="HDL20"/>
      <c r="HDM20"/>
      <c r="HDN20"/>
      <c r="HDO20"/>
      <c r="HDP20"/>
      <c r="HDQ20"/>
      <c r="HDR20"/>
      <c r="HDS20"/>
      <c r="HDT20"/>
      <c r="HDU20"/>
      <c r="HDV20"/>
      <c r="HDW20"/>
      <c r="HDX20"/>
      <c r="HDY20"/>
      <c r="HDZ20"/>
      <c r="HEA20"/>
      <c r="HEB20"/>
      <c r="HEC20"/>
      <c r="HED20"/>
      <c r="HEE20"/>
      <c r="HEF20"/>
      <c r="HEG20"/>
      <c r="HEH20"/>
      <c r="HEI20"/>
      <c r="HEJ20"/>
      <c r="HEK20"/>
      <c r="HEL20"/>
      <c r="HEM20"/>
      <c r="HEN20"/>
      <c r="HEO20"/>
      <c r="HEP20"/>
      <c r="HEQ20"/>
      <c r="HER20"/>
      <c r="HES20"/>
      <c r="HET20"/>
      <c r="HEU20"/>
      <c r="HEV20"/>
      <c r="HEW20"/>
      <c r="HEX20"/>
      <c r="HEY20"/>
      <c r="HEZ20"/>
      <c r="HFA20"/>
      <c r="HFB20"/>
      <c r="HFC20"/>
      <c r="HFD20"/>
      <c r="HFE20"/>
      <c r="HFF20"/>
      <c r="HFG20"/>
      <c r="HFH20"/>
      <c r="HFI20"/>
      <c r="HFJ20"/>
      <c r="HFK20"/>
      <c r="HFL20"/>
      <c r="HFM20"/>
      <c r="HFN20"/>
      <c r="HFO20"/>
      <c r="HFP20"/>
      <c r="HFQ20"/>
      <c r="HFR20"/>
      <c r="HFS20"/>
      <c r="HFT20"/>
      <c r="HFU20"/>
      <c r="HFV20"/>
      <c r="HFW20"/>
      <c r="HFX20"/>
      <c r="HFY20"/>
      <c r="HFZ20"/>
      <c r="HGA20"/>
      <c r="HGB20"/>
      <c r="HGC20"/>
      <c r="HGD20"/>
      <c r="HGE20"/>
      <c r="HGF20"/>
      <c r="HGG20"/>
      <c r="HGH20"/>
      <c r="HGI20"/>
      <c r="HGJ20"/>
      <c r="HGK20"/>
      <c r="HGL20"/>
      <c r="HGM20"/>
      <c r="HGN20"/>
      <c r="HGO20"/>
      <c r="HGP20"/>
      <c r="HGQ20"/>
      <c r="HGR20"/>
      <c r="HGS20"/>
      <c r="HGT20"/>
      <c r="HGU20"/>
      <c r="HGV20"/>
      <c r="HGW20"/>
      <c r="HGX20"/>
      <c r="HGY20"/>
      <c r="HGZ20"/>
      <c r="HHA20"/>
      <c r="HHB20"/>
      <c r="HHC20"/>
      <c r="HHD20"/>
      <c r="HHE20"/>
      <c r="HHF20"/>
      <c r="HHG20"/>
      <c r="HHH20"/>
      <c r="HHI20"/>
      <c r="HHJ20"/>
      <c r="HHK20"/>
      <c r="HHL20"/>
      <c r="HHM20"/>
      <c r="HHN20"/>
      <c r="HHO20"/>
      <c r="HHP20"/>
      <c r="HHQ20"/>
      <c r="HHR20"/>
      <c r="HHS20"/>
      <c r="HHT20"/>
      <c r="HHU20"/>
      <c r="HHV20"/>
      <c r="HHW20"/>
      <c r="HHX20"/>
      <c r="HHY20"/>
      <c r="HHZ20"/>
      <c r="HIA20"/>
      <c r="HIB20"/>
      <c r="HIC20"/>
      <c r="HID20"/>
      <c r="HIE20"/>
      <c r="HIF20"/>
      <c r="HIG20"/>
      <c r="HIH20"/>
      <c r="HII20"/>
      <c r="HIJ20"/>
      <c r="HIK20"/>
      <c r="HIL20"/>
      <c r="HIM20"/>
      <c r="HIN20"/>
      <c r="HIO20"/>
      <c r="HIP20"/>
      <c r="HIQ20"/>
      <c r="HIR20"/>
      <c r="HIS20"/>
      <c r="HIT20"/>
      <c r="HIU20"/>
      <c r="HIV20"/>
      <c r="HIW20"/>
      <c r="HIX20"/>
      <c r="HIY20"/>
      <c r="HIZ20"/>
      <c r="HJA20"/>
      <c r="HJB20"/>
      <c r="HJC20"/>
      <c r="HJD20"/>
      <c r="HJE20"/>
      <c r="HJF20"/>
      <c r="HJG20"/>
      <c r="HJH20"/>
      <c r="HJI20"/>
      <c r="HJJ20"/>
      <c r="HJK20"/>
      <c r="HJL20"/>
      <c r="HJM20"/>
      <c r="HJN20"/>
      <c r="HJO20"/>
      <c r="HJP20"/>
      <c r="HJQ20"/>
      <c r="HJR20"/>
      <c r="HJS20"/>
      <c r="HJT20"/>
      <c r="HJU20"/>
      <c r="HJV20"/>
      <c r="HJW20"/>
      <c r="HJX20"/>
      <c r="HJY20"/>
      <c r="HJZ20"/>
      <c r="HKA20"/>
      <c r="HKB20"/>
      <c r="HKC20"/>
      <c r="HKD20"/>
      <c r="HKE20"/>
      <c r="HKF20"/>
      <c r="HKG20"/>
      <c r="HKH20"/>
      <c r="HKI20"/>
      <c r="HKJ20"/>
      <c r="HKK20"/>
      <c r="HKL20"/>
      <c r="HKM20"/>
      <c r="HKN20"/>
      <c r="HKO20"/>
      <c r="HKP20"/>
      <c r="HKQ20"/>
      <c r="HKR20"/>
      <c r="HKS20"/>
      <c r="HKT20"/>
      <c r="HKU20"/>
      <c r="HKV20"/>
      <c r="HKW20"/>
      <c r="HKX20"/>
      <c r="HKY20"/>
      <c r="HKZ20"/>
      <c r="HLA20"/>
      <c r="HLB20"/>
      <c r="HLC20"/>
      <c r="HLD20"/>
      <c r="HLE20"/>
      <c r="HLF20"/>
      <c r="HLG20"/>
      <c r="HLH20"/>
      <c r="HLI20"/>
      <c r="HLJ20"/>
      <c r="HLK20"/>
      <c r="HLL20"/>
      <c r="HLM20"/>
      <c r="HLN20"/>
      <c r="HLO20"/>
      <c r="HLP20"/>
      <c r="HLQ20"/>
      <c r="HLR20"/>
      <c r="HLS20"/>
      <c r="HLT20"/>
      <c r="HLU20"/>
      <c r="HLV20"/>
      <c r="HLW20"/>
      <c r="HLX20"/>
      <c r="HLY20"/>
      <c r="HLZ20"/>
      <c r="HMA20"/>
      <c r="HMB20"/>
      <c r="HMC20"/>
      <c r="HMD20"/>
      <c r="HME20"/>
      <c r="HMF20"/>
      <c r="HMG20"/>
      <c r="HMH20"/>
      <c r="HMI20"/>
      <c r="HMJ20"/>
      <c r="HMK20"/>
      <c r="HML20"/>
      <c r="HMM20"/>
      <c r="HMN20"/>
      <c r="HMO20"/>
      <c r="HMP20"/>
      <c r="HMQ20"/>
      <c r="HMR20"/>
      <c r="HMS20"/>
      <c r="HMT20"/>
      <c r="HMU20"/>
      <c r="HMV20"/>
      <c r="HMW20"/>
      <c r="HMX20"/>
      <c r="HMY20"/>
      <c r="HMZ20"/>
      <c r="HNA20"/>
      <c r="HNB20"/>
      <c r="HNC20"/>
      <c r="HND20"/>
      <c r="HNE20"/>
      <c r="HNF20"/>
      <c r="HNG20"/>
      <c r="HNH20"/>
      <c r="HNI20"/>
      <c r="HNJ20"/>
      <c r="HNK20"/>
      <c r="HNL20"/>
      <c r="HNM20"/>
      <c r="HNN20"/>
      <c r="HNO20"/>
      <c r="HNP20"/>
      <c r="HNQ20"/>
      <c r="HNR20"/>
      <c r="HNS20"/>
      <c r="HNT20"/>
      <c r="HNU20"/>
      <c r="HNV20"/>
      <c r="HNW20"/>
      <c r="HNX20"/>
      <c r="HNY20"/>
      <c r="HNZ20"/>
      <c r="HOA20"/>
      <c r="HOB20"/>
      <c r="HOC20"/>
      <c r="HOD20"/>
      <c r="HOE20"/>
      <c r="HOF20"/>
      <c r="HOG20"/>
      <c r="HOH20"/>
      <c r="HOI20"/>
      <c r="HOJ20"/>
      <c r="HOK20"/>
      <c r="HOL20"/>
      <c r="HOM20"/>
      <c r="HON20"/>
      <c r="HOO20"/>
      <c r="HOP20"/>
      <c r="HOQ20"/>
      <c r="HOR20"/>
      <c r="HOS20"/>
      <c r="HOT20"/>
      <c r="HOU20"/>
      <c r="HOV20"/>
      <c r="HOW20"/>
      <c r="HOX20"/>
      <c r="HOY20"/>
      <c r="HOZ20"/>
      <c r="HPA20"/>
      <c r="HPB20"/>
      <c r="HPC20"/>
      <c r="HPD20"/>
      <c r="HPE20"/>
      <c r="HPF20"/>
      <c r="HPG20"/>
      <c r="HPH20"/>
      <c r="HPI20"/>
      <c r="HPJ20"/>
      <c r="HPK20"/>
      <c r="HPL20"/>
      <c r="HPM20"/>
      <c r="HPN20"/>
      <c r="HPO20"/>
      <c r="HPP20"/>
      <c r="HPQ20"/>
      <c r="HPR20"/>
      <c r="HPS20"/>
      <c r="HPT20"/>
      <c r="HPU20"/>
      <c r="HPV20"/>
      <c r="HPW20"/>
      <c r="HPX20"/>
      <c r="HPY20"/>
      <c r="HPZ20"/>
      <c r="HQA20"/>
      <c r="HQB20"/>
      <c r="HQC20"/>
      <c r="HQD20"/>
      <c r="HQE20"/>
      <c r="HQF20"/>
      <c r="HQG20"/>
      <c r="HQH20"/>
      <c r="HQI20"/>
      <c r="HQJ20"/>
      <c r="HQK20"/>
      <c r="HQL20"/>
      <c r="HQM20"/>
      <c r="HQN20"/>
      <c r="HQO20"/>
      <c r="HQP20"/>
      <c r="HQQ20"/>
      <c r="HQR20"/>
      <c r="HQS20"/>
      <c r="HQT20"/>
      <c r="HQU20"/>
      <c r="HQV20"/>
      <c r="HQW20"/>
      <c r="HQX20"/>
      <c r="HQY20"/>
      <c r="HQZ20"/>
      <c r="HRA20"/>
      <c r="HRB20"/>
      <c r="HRC20"/>
      <c r="HRD20"/>
      <c r="HRE20"/>
      <c r="HRF20"/>
      <c r="HRG20"/>
      <c r="HRH20"/>
      <c r="HRI20"/>
      <c r="HRJ20"/>
      <c r="HRK20"/>
      <c r="HRL20"/>
      <c r="HRM20"/>
      <c r="HRN20"/>
      <c r="HRO20"/>
      <c r="HRP20"/>
      <c r="HRQ20"/>
      <c r="HRR20"/>
      <c r="HRS20"/>
      <c r="HRT20"/>
      <c r="HRU20"/>
      <c r="HRV20"/>
      <c r="HRW20"/>
      <c r="HRX20"/>
      <c r="HRY20"/>
      <c r="HRZ20"/>
      <c r="HSA20"/>
      <c r="HSB20"/>
      <c r="HSC20"/>
      <c r="HSD20"/>
      <c r="HSE20"/>
      <c r="HSF20"/>
      <c r="HSG20"/>
      <c r="HSH20"/>
      <c r="HSI20"/>
      <c r="HSJ20"/>
      <c r="HSK20"/>
      <c r="HSL20"/>
      <c r="HSM20"/>
      <c r="HSN20"/>
      <c r="HSO20"/>
      <c r="HSP20"/>
      <c r="HSQ20"/>
      <c r="HSR20"/>
      <c r="HSS20"/>
      <c r="HST20"/>
      <c r="HSU20"/>
      <c r="HSV20"/>
      <c r="HSW20"/>
      <c r="HSX20"/>
      <c r="HSY20"/>
      <c r="HSZ20"/>
      <c r="HTA20"/>
      <c r="HTB20"/>
      <c r="HTC20"/>
      <c r="HTD20"/>
      <c r="HTE20"/>
      <c r="HTF20"/>
      <c r="HTG20"/>
      <c r="HTH20"/>
      <c r="HTI20"/>
      <c r="HTJ20"/>
      <c r="HTK20"/>
      <c r="HTL20"/>
      <c r="HTM20"/>
      <c r="HTN20"/>
      <c r="HTO20"/>
      <c r="HTP20"/>
      <c r="HTQ20"/>
      <c r="HTR20"/>
      <c r="HTS20"/>
      <c r="HTT20"/>
      <c r="HTU20"/>
      <c r="HTV20"/>
      <c r="HTW20"/>
      <c r="HTX20"/>
      <c r="HTY20"/>
      <c r="HTZ20"/>
      <c r="HUA20"/>
      <c r="HUB20"/>
      <c r="HUC20"/>
      <c r="HUD20"/>
      <c r="HUE20"/>
      <c r="HUF20"/>
      <c r="HUG20"/>
      <c r="HUH20"/>
      <c r="HUI20"/>
      <c r="HUJ20"/>
      <c r="HUK20"/>
      <c r="HUL20"/>
      <c r="HUM20"/>
      <c r="HUN20"/>
      <c r="HUO20"/>
      <c r="HUP20"/>
      <c r="HUQ20"/>
      <c r="HUR20"/>
      <c r="HUS20"/>
      <c r="HUT20"/>
      <c r="HUU20"/>
      <c r="HUV20"/>
      <c r="HUW20"/>
      <c r="HUX20"/>
      <c r="HUY20"/>
      <c r="HUZ20"/>
      <c r="HVA20"/>
      <c r="HVB20"/>
      <c r="HVC20"/>
      <c r="HVD20"/>
      <c r="HVE20"/>
      <c r="HVF20"/>
      <c r="HVG20"/>
      <c r="HVH20"/>
      <c r="HVI20"/>
      <c r="HVJ20"/>
      <c r="HVK20"/>
      <c r="HVL20"/>
      <c r="HVM20"/>
      <c r="HVN20"/>
      <c r="HVO20"/>
      <c r="HVP20"/>
      <c r="HVQ20"/>
      <c r="HVR20"/>
      <c r="HVS20"/>
      <c r="HVT20"/>
      <c r="HVU20"/>
      <c r="HVV20"/>
      <c r="HVW20"/>
      <c r="HVX20"/>
      <c r="HVY20"/>
      <c r="HVZ20"/>
      <c r="HWA20"/>
      <c r="HWB20"/>
      <c r="HWC20"/>
      <c r="HWD20"/>
      <c r="HWE20"/>
      <c r="HWF20"/>
      <c r="HWG20"/>
      <c r="HWH20"/>
      <c r="HWI20"/>
      <c r="HWJ20"/>
      <c r="HWK20"/>
      <c r="HWL20"/>
      <c r="HWM20"/>
      <c r="HWN20"/>
      <c r="HWO20"/>
      <c r="HWP20"/>
      <c r="HWQ20"/>
      <c r="HWR20"/>
      <c r="HWS20"/>
      <c r="HWT20"/>
      <c r="HWU20"/>
      <c r="HWV20"/>
      <c r="HWW20"/>
      <c r="HWX20"/>
      <c r="HWY20"/>
      <c r="HWZ20"/>
      <c r="HXA20"/>
      <c r="HXB20"/>
      <c r="HXC20"/>
      <c r="HXD20"/>
      <c r="HXE20"/>
      <c r="HXF20"/>
      <c r="HXG20"/>
      <c r="HXH20"/>
      <c r="HXI20"/>
      <c r="HXJ20"/>
      <c r="HXK20"/>
      <c r="HXL20"/>
      <c r="HXM20"/>
      <c r="HXN20"/>
      <c r="HXO20"/>
      <c r="HXP20"/>
      <c r="HXQ20"/>
      <c r="HXR20"/>
      <c r="HXS20"/>
      <c r="HXT20"/>
      <c r="HXU20"/>
      <c r="HXV20"/>
      <c r="HXW20"/>
      <c r="HXX20"/>
      <c r="HXY20"/>
      <c r="HXZ20"/>
      <c r="HYA20"/>
      <c r="HYB20"/>
      <c r="HYC20"/>
      <c r="HYD20"/>
      <c r="HYE20"/>
      <c r="HYF20"/>
      <c r="HYG20"/>
      <c r="HYH20"/>
      <c r="HYI20"/>
      <c r="HYJ20"/>
      <c r="HYK20"/>
      <c r="HYL20"/>
      <c r="HYM20"/>
      <c r="HYN20"/>
      <c r="HYO20"/>
      <c r="HYP20"/>
      <c r="HYQ20"/>
      <c r="HYR20"/>
      <c r="HYS20"/>
      <c r="HYT20"/>
      <c r="HYU20"/>
      <c r="HYV20"/>
      <c r="HYW20"/>
      <c r="HYX20"/>
      <c r="HYY20"/>
      <c r="HYZ20"/>
      <c r="HZA20"/>
      <c r="HZB20"/>
      <c r="HZC20"/>
      <c r="HZD20"/>
      <c r="HZE20"/>
      <c r="HZF20"/>
      <c r="HZG20"/>
      <c r="HZH20"/>
      <c r="HZI20"/>
      <c r="HZJ20"/>
      <c r="HZK20"/>
      <c r="HZL20"/>
      <c r="HZM20"/>
      <c r="HZN20"/>
      <c r="HZO20"/>
      <c r="HZP20"/>
      <c r="HZQ20"/>
      <c r="HZR20"/>
      <c r="HZS20"/>
      <c r="HZT20"/>
      <c r="HZU20"/>
      <c r="HZV20"/>
      <c r="HZW20"/>
      <c r="HZX20"/>
      <c r="HZY20"/>
      <c r="HZZ20"/>
      <c r="IAA20"/>
      <c r="IAB20"/>
      <c r="IAC20"/>
      <c r="IAD20"/>
      <c r="IAE20"/>
      <c r="IAF20"/>
      <c r="IAG20"/>
      <c r="IAH20"/>
      <c r="IAI20"/>
      <c r="IAJ20"/>
      <c r="IAK20"/>
      <c r="IAL20"/>
      <c r="IAM20"/>
      <c r="IAN20"/>
      <c r="IAO20"/>
      <c r="IAP20"/>
      <c r="IAQ20"/>
      <c r="IAR20"/>
      <c r="IAS20"/>
      <c r="IAT20"/>
      <c r="IAU20"/>
      <c r="IAV20"/>
      <c r="IAW20"/>
      <c r="IAX20"/>
      <c r="IAY20"/>
      <c r="IAZ20"/>
      <c r="IBA20"/>
      <c r="IBB20"/>
      <c r="IBC20"/>
      <c r="IBD20"/>
      <c r="IBE20"/>
      <c r="IBF20"/>
      <c r="IBG20"/>
      <c r="IBH20"/>
      <c r="IBI20"/>
      <c r="IBJ20"/>
      <c r="IBK20"/>
      <c r="IBL20"/>
      <c r="IBM20"/>
      <c r="IBN20"/>
      <c r="IBO20"/>
      <c r="IBP20"/>
      <c r="IBQ20"/>
      <c r="IBR20"/>
      <c r="IBS20"/>
      <c r="IBT20"/>
      <c r="IBU20"/>
      <c r="IBV20"/>
      <c r="IBW20"/>
      <c r="IBX20"/>
      <c r="IBY20"/>
      <c r="IBZ20"/>
      <c r="ICA20"/>
      <c r="ICB20"/>
      <c r="ICC20"/>
      <c r="ICD20"/>
      <c r="ICE20"/>
      <c r="ICF20"/>
      <c r="ICG20"/>
      <c r="ICH20"/>
      <c r="ICI20"/>
      <c r="ICJ20"/>
      <c r="ICK20"/>
      <c r="ICL20"/>
      <c r="ICM20"/>
      <c r="ICN20"/>
      <c r="ICO20"/>
      <c r="ICP20"/>
      <c r="ICQ20"/>
      <c r="ICR20"/>
      <c r="ICS20"/>
      <c r="ICT20"/>
      <c r="ICU20"/>
      <c r="ICV20"/>
      <c r="ICW20"/>
      <c r="ICX20"/>
      <c r="ICY20"/>
      <c r="ICZ20"/>
      <c r="IDA20"/>
      <c r="IDB20"/>
      <c r="IDC20"/>
      <c r="IDD20"/>
      <c r="IDE20"/>
      <c r="IDF20"/>
      <c r="IDG20"/>
      <c r="IDH20"/>
      <c r="IDI20"/>
      <c r="IDJ20"/>
      <c r="IDK20"/>
      <c r="IDL20"/>
      <c r="IDM20"/>
      <c r="IDN20"/>
      <c r="IDO20"/>
      <c r="IDP20"/>
      <c r="IDQ20"/>
      <c r="IDR20"/>
      <c r="IDS20"/>
      <c r="IDT20"/>
      <c r="IDU20"/>
      <c r="IDV20"/>
      <c r="IDW20"/>
      <c r="IDX20"/>
      <c r="IDY20"/>
      <c r="IDZ20"/>
      <c r="IEA20"/>
      <c r="IEB20"/>
      <c r="IEC20"/>
      <c r="IED20"/>
      <c r="IEE20"/>
      <c r="IEF20"/>
      <c r="IEG20"/>
      <c r="IEH20"/>
      <c r="IEI20"/>
      <c r="IEJ20"/>
      <c r="IEK20"/>
      <c r="IEL20"/>
      <c r="IEM20"/>
      <c r="IEN20"/>
      <c r="IEO20"/>
      <c r="IEP20"/>
      <c r="IEQ20"/>
      <c r="IER20"/>
      <c r="IES20"/>
      <c r="IET20"/>
      <c r="IEU20"/>
      <c r="IEV20"/>
      <c r="IEW20"/>
      <c r="IEX20"/>
      <c r="IEY20"/>
      <c r="IEZ20"/>
      <c r="IFA20"/>
      <c r="IFB20"/>
      <c r="IFC20"/>
      <c r="IFD20"/>
      <c r="IFE20"/>
      <c r="IFF20"/>
      <c r="IFG20"/>
      <c r="IFH20"/>
      <c r="IFI20"/>
      <c r="IFJ20"/>
      <c r="IFK20"/>
      <c r="IFL20"/>
      <c r="IFM20"/>
      <c r="IFN20"/>
      <c r="IFO20"/>
      <c r="IFP20"/>
      <c r="IFQ20"/>
      <c r="IFR20"/>
      <c r="IFS20"/>
      <c r="IFT20"/>
      <c r="IFU20"/>
      <c r="IFV20"/>
      <c r="IFW20"/>
      <c r="IFX20"/>
      <c r="IFY20"/>
      <c r="IFZ20"/>
      <c r="IGA20"/>
      <c r="IGB20"/>
      <c r="IGC20"/>
      <c r="IGD20"/>
      <c r="IGE20"/>
      <c r="IGF20"/>
      <c r="IGG20"/>
      <c r="IGH20"/>
      <c r="IGI20"/>
      <c r="IGJ20"/>
      <c r="IGK20"/>
      <c r="IGL20"/>
      <c r="IGM20"/>
      <c r="IGN20"/>
      <c r="IGO20"/>
      <c r="IGP20"/>
      <c r="IGQ20"/>
      <c r="IGR20"/>
      <c r="IGS20"/>
      <c r="IGT20"/>
      <c r="IGU20"/>
      <c r="IGV20"/>
      <c r="IGW20"/>
      <c r="IGX20"/>
      <c r="IGY20"/>
      <c r="IGZ20"/>
      <c r="IHA20"/>
      <c r="IHB20"/>
      <c r="IHC20"/>
      <c r="IHD20"/>
      <c r="IHE20"/>
      <c r="IHF20"/>
      <c r="IHG20"/>
      <c r="IHH20"/>
      <c r="IHI20"/>
      <c r="IHJ20"/>
      <c r="IHK20"/>
      <c r="IHL20"/>
      <c r="IHM20"/>
      <c r="IHN20"/>
      <c r="IHO20"/>
      <c r="IHP20"/>
      <c r="IHQ20"/>
      <c r="IHR20"/>
      <c r="IHS20"/>
      <c r="IHT20"/>
      <c r="IHU20"/>
      <c r="IHV20"/>
      <c r="IHW20"/>
      <c r="IHX20"/>
      <c r="IHY20"/>
      <c r="IHZ20"/>
      <c r="IIA20"/>
      <c r="IIB20"/>
      <c r="IIC20"/>
      <c r="IID20"/>
      <c r="IIE20"/>
      <c r="IIF20"/>
      <c r="IIG20"/>
      <c r="IIH20"/>
      <c r="III20"/>
      <c r="IIJ20"/>
      <c r="IIK20"/>
      <c r="IIL20"/>
      <c r="IIM20"/>
      <c r="IIN20"/>
      <c r="IIO20"/>
      <c r="IIP20"/>
      <c r="IIQ20"/>
      <c r="IIR20"/>
      <c r="IIS20"/>
      <c r="IIT20"/>
      <c r="IIU20"/>
      <c r="IIV20"/>
      <c r="IIW20"/>
      <c r="IIX20"/>
      <c r="IIY20"/>
      <c r="IIZ20"/>
      <c r="IJA20"/>
      <c r="IJB20"/>
      <c r="IJC20"/>
      <c r="IJD20"/>
      <c r="IJE20"/>
      <c r="IJF20"/>
      <c r="IJG20"/>
      <c r="IJH20"/>
      <c r="IJI20"/>
      <c r="IJJ20"/>
      <c r="IJK20"/>
      <c r="IJL20"/>
      <c r="IJM20"/>
      <c r="IJN20"/>
      <c r="IJO20"/>
      <c r="IJP20"/>
      <c r="IJQ20"/>
      <c r="IJR20"/>
      <c r="IJS20"/>
      <c r="IJT20"/>
      <c r="IJU20"/>
      <c r="IJV20"/>
      <c r="IJW20"/>
      <c r="IJX20"/>
      <c r="IJY20"/>
      <c r="IJZ20"/>
      <c r="IKA20"/>
      <c r="IKB20"/>
      <c r="IKC20"/>
      <c r="IKD20"/>
      <c r="IKE20"/>
      <c r="IKF20"/>
      <c r="IKG20"/>
      <c r="IKH20"/>
      <c r="IKI20"/>
      <c r="IKJ20"/>
      <c r="IKK20"/>
      <c r="IKL20"/>
      <c r="IKM20"/>
      <c r="IKN20"/>
      <c r="IKO20"/>
      <c r="IKP20"/>
      <c r="IKQ20"/>
      <c r="IKR20"/>
      <c r="IKS20"/>
      <c r="IKT20"/>
      <c r="IKU20"/>
      <c r="IKV20"/>
      <c r="IKW20"/>
      <c r="IKX20"/>
      <c r="IKY20"/>
      <c r="IKZ20"/>
      <c r="ILA20"/>
      <c r="ILB20"/>
      <c r="ILC20"/>
      <c r="ILD20"/>
      <c r="ILE20"/>
      <c r="ILF20"/>
      <c r="ILG20"/>
      <c r="ILH20"/>
      <c r="ILI20"/>
      <c r="ILJ20"/>
      <c r="ILK20"/>
      <c r="ILL20"/>
      <c r="ILM20"/>
      <c r="ILN20"/>
      <c r="ILO20"/>
      <c r="ILP20"/>
      <c r="ILQ20"/>
      <c r="ILR20"/>
      <c r="ILS20"/>
      <c r="ILT20"/>
      <c r="ILU20"/>
      <c r="ILV20"/>
      <c r="ILW20"/>
      <c r="ILX20"/>
      <c r="ILY20"/>
      <c r="ILZ20"/>
      <c r="IMA20"/>
      <c r="IMB20"/>
      <c r="IMC20"/>
      <c r="IMD20"/>
      <c r="IME20"/>
      <c r="IMF20"/>
      <c r="IMG20"/>
      <c r="IMH20"/>
      <c r="IMI20"/>
      <c r="IMJ20"/>
      <c r="IMK20"/>
      <c r="IML20"/>
      <c r="IMM20"/>
      <c r="IMN20"/>
      <c r="IMO20"/>
      <c r="IMP20"/>
      <c r="IMQ20"/>
      <c r="IMR20"/>
      <c r="IMS20"/>
      <c r="IMT20"/>
      <c r="IMU20"/>
      <c r="IMV20"/>
      <c r="IMW20"/>
      <c r="IMX20"/>
      <c r="IMY20"/>
      <c r="IMZ20"/>
      <c r="INA20"/>
      <c r="INB20"/>
      <c r="INC20"/>
      <c r="IND20"/>
      <c r="INE20"/>
      <c r="INF20"/>
      <c r="ING20"/>
      <c r="INH20"/>
      <c r="INI20"/>
      <c r="INJ20"/>
      <c r="INK20"/>
      <c r="INL20"/>
      <c r="INM20"/>
      <c r="INN20"/>
      <c r="INO20"/>
      <c r="INP20"/>
      <c r="INQ20"/>
      <c r="INR20"/>
      <c r="INS20"/>
      <c r="INT20"/>
      <c r="INU20"/>
      <c r="INV20"/>
      <c r="INW20"/>
      <c r="INX20"/>
      <c r="INY20"/>
      <c r="INZ20"/>
      <c r="IOA20"/>
      <c r="IOB20"/>
      <c r="IOC20"/>
      <c r="IOD20"/>
      <c r="IOE20"/>
      <c r="IOF20"/>
      <c r="IOG20"/>
      <c r="IOH20"/>
      <c r="IOI20"/>
      <c r="IOJ20"/>
      <c r="IOK20"/>
      <c r="IOL20"/>
      <c r="IOM20"/>
      <c r="ION20"/>
      <c r="IOO20"/>
      <c r="IOP20"/>
      <c r="IOQ20"/>
      <c r="IOR20"/>
      <c r="IOS20"/>
      <c r="IOT20"/>
      <c r="IOU20"/>
      <c r="IOV20"/>
      <c r="IOW20"/>
      <c r="IOX20"/>
      <c r="IOY20"/>
      <c r="IOZ20"/>
      <c r="IPA20"/>
      <c r="IPB20"/>
      <c r="IPC20"/>
      <c r="IPD20"/>
      <c r="IPE20"/>
      <c r="IPF20"/>
      <c r="IPG20"/>
      <c r="IPH20"/>
      <c r="IPI20"/>
      <c r="IPJ20"/>
      <c r="IPK20"/>
      <c r="IPL20"/>
      <c r="IPM20"/>
      <c r="IPN20"/>
      <c r="IPO20"/>
      <c r="IPP20"/>
      <c r="IPQ20"/>
      <c r="IPR20"/>
      <c r="IPS20"/>
      <c r="IPT20"/>
      <c r="IPU20"/>
      <c r="IPV20"/>
      <c r="IPW20"/>
      <c r="IPX20"/>
      <c r="IPY20"/>
      <c r="IPZ20"/>
      <c r="IQA20"/>
      <c r="IQB20"/>
      <c r="IQC20"/>
      <c r="IQD20"/>
      <c r="IQE20"/>
      <c r="IQF20"/>
      <c r="IQG20"/>
      <c r="IQH20"/>
      <c r="IQI20"/>
      <c r="IQJ20"/>
      <c r="IQK20"/>
      <c r="IQL20"/>
      <c r="IQM20"/>
      <c r="IQN20"/>
      <c r="IQO20"/>
      <c r="IQP20"/>
      <c r="IQQ20"/>
      <c r="IQR20"/>
      <c r="IQS20"/>
      <c r="IQT20"/>
      <c r="IQU20"/>
      <c r="IQV20"/>
      <c r="IQW20"/>
      <c r="IQX20"/>
      <c r="IQY20"/>
      <c r="IQZ20"/>
      <c r="IRA20"/>
      <c r="IRB20"/>
      <c r="IRC20"/>
      <c r="IRD20"/>
      <c r="IRE20"/>
      <c r="IRF20"/>
      <c r="IRG20"/>
      <c r="IRH20"/>
      <c r="IRI20"/>
      <c r="IRJ20"/>
      <c r="IRK20"/>
      <c r="IRL20"/>
      <c r="IRM20"/>
      <c r="IRN20"/>
      <c r="IRO20"/>
      <c r="IRP20"/>
      <c r="IRQ20"/>
      <c r="IRR20"/>
      <c r="IRS20"/>
      <c r="IRT20"/>
      <c r="IRU20"/>
      <c r="IRV20"/>
      <c r="IRW20"/>
      <c r="IRX20"/>
      <c r="IRY20"/>
      <c r="IRZ20"/>
      <c r="ISA20"/>
      <c r="ISB20"/>
      <c r="ISC20"/>
      <c r="ISD20"/>
      <c r="ISE20"/>
      <c r="ISF20"/>
      <c r="ISG20"/>
      <c r="ISH20"/>
      <c r="ISI20"/>
      <c r="ISJ20"/>
      <c r="ISK20"/>
      <c r="ISL20"/>
      <c r="ISM20"/>
      <c r="ISN20"/>
      <c r="ISO20"/>
      <c r="ISP20"/>
      <c r="ISQ20"/>
      <c r="ISR20"/>
      <c r="ISS20"/>
      <c r="IST20"/>
      <c r="ISU20"/>
      <c r="ISV20"/>
      <c r="ISW20"/>
      <c r="ISX20"/>
      <c r="ISY20"/>
      <c r="ISZ20"/>
      <c r="ITA20"/>
      <c r="ITB20"/>
      <c r="ITC20"/>
      <c r="ITD20"/>
      <c r="ITE20"/>
      <c r="ITF20"/>
      <c r="ITG20"/>
      <c r="ITH20"/>
      <c r="ITI20"/>
      <c r="ITJ20"/>
      <c r="ITK20"/>
      <c r="ITL20"/>
      <c r="ITM20"/>
      <c r="ITN20"/>
      <c r="ITO20"/>
      <c r="ITP20"/>
      <c r="ITQ20"/>
      <c r="ITR20"/>
      <c r="ITS20"/>
      <c r="ITT20"/>
      <c r="ITU20"/>
      <c r="ITV20"/>
      <c r="ITW20"/>
      <c r="ITX20"/>
      <c r="ITY20"/>
      <c r="ITZ20"/>
      <c r="IUA20"/>
      <c r="IUB20"/>
      <c r="IUC20"/>
      <c r="IUD20"/>
      <c r="IUE20"/>
      <c r="IUF20"/>
      <c r="IUG20"/>
      <c r="IUH20"/>
      <c r="IUI20"/>
      <c r="IUJ20"/>
      <c r="IUK20"/>
      <c r="IUL20"/>
      <c r="IUM20"/>
      <c r="IUN20"/>
      <c r="IUO20"/>
      <c r="IUP20"/>
      <c r="IUQ20"/>
      <c r="IUR20"/>
      <c r="IUS20"/>
      <c r="IUT20"/>
      <c r="IUU20"/>
      <c r="IUV20"/>
      <c r="IUW20"/>
      <c r="IUX20"/>
      <c r="IUY20"/>
      <c r="IUZ20"/>
      <c r="IVA20"/>
      <c r="IVB20"/>
      <c r="IVC20"/>
      <c r="IVD20"/>
      <c r="IVE20"/>
      <c r="IVF20"/>
      <c r="IVG20"/>
      <c r="IVH20"/>
      <c r="IVI20"/>
      <c r="IVJ20"/>
      <c r="IVK20"/>
      <c r="IVL20"/>
      <c r="IVM20"/>
      <c r="IVN20"/>
      <c r="IVO20"/>
      <c r="IVP20"/>
      <c r="IVQ20"/>
      <c r="IVR20"/>
      <c r="IVS20"/>
      <c r="IVT20"/>
      <c r="IVU20"/>
      <c r="IVV20"/>
      <c r="IVW20"/>
      <c r="IVX20"/>
      <c r="IVY20"/>
      <c r="IVZ20"/>
      <c r="IWA20"/>
      <c r="IWB20"/>
      <c r="IWC20"/>
      <c r="IWD20"/>
      <c r="IWE20"/>
      <c r="IWF20"/>
      <c r="IWG20"/>
      <c r="IWH20"/>
      <c r="IWI20"/>
      <c r="IWJ20"/>
      <c r="IWK20"/>
      <c r="IWL20"/>
      <c r="IWM20"/>
      <c r="IWN20"/>
      <c r="IWO20"/>
      <c r="IWP20"/>
      <c r="IWQ20"/>
      <c r="IWR20"/>
      <c r="IWS20"/>
      <c r="IWT20"/>
      <c r="IWU20"/>
      <c r="IWV20"/>
      <c r="IWW20"/>
      <c r="IWX20"/>
      <c r="IWY20"/>
      <c r="IWZ20"/>
      <c r="IXA20"/>
      <c r="IXB20"/>
      <c r="IXC20"/>
      <c r="IXD20"/>
      <c r="IXE20"/>
      <c r="IXF20"/>
      <c r="IXG20"/>
      <c r="IXH20"/>
      <c r="IXI20"/>
      <c r="IXJ20"/>
      <c r="IXK20"/>
      <c r="IXL20"/>
      <c r="IXM20"/>
      <c r="IXN20"/>
      <c r="IXO20"/>
      <c r="IXP20"/>
      <c r="IXQ20"/>
      <c r="IXR20"/>
      <c r="IXS20"/>
      <c r="IXT20"/>
      <c r="IXU20"/>
      <c r="IXV20"/>
      <c r="IXW20"/>
      <c r="IXX20"/>
      <c r="IXY20"/>
      <c r="IXZ20"/>
      <c r="IYA20"/>
      <c r="IYB20"/>
      <c r="IYC20"/>
      <c r="IYD20"/>
      <c r="IYE20"/>
      <c r="IYF20"/>
      <c r="IYG20"/>
      <c r="IYH20"/>
      <c r="IYI20"/>
      <c r="IYJ20"/>
      <c r="IYK20"/>
      <c r="IYL20"/>
      <c r="IYM20"/>
      <c r="IYN20"/>
      <c r="IYO20"/>
      <c r="IYP20"/>
      <c r="IYQ20"/>
      <c r="IYR20"/>
      <c r="IYS20"/>
      <c r="IYT20"/>
      <c r="IYU20"/>
      <c r="IYV20"/>
      <c r="IYW20"/>
      <c r="IYX20"/>
      <c r="IYY20"/>
      <c r="IYZ20"/>
      <c r="IZA20"/>
      <c r="IZB20"/>
      <c r="IZC20"/>
      <c r="IZD20"/>
      <c r="IZE20"/>
      <c r="IZF20"/>
      <c r="IZG20"/>
      <c r="IZH20"/>
      <c r="IZI20"/>
      <c r="IZJ20"/>
      <c r="IZK20"/>
      <c r="IZL20"/>
      <c r="IZM20"/>
      <c r="IZN20"/>
      <c r="IZO20"/>
      <c r="IZP20"/>
      <c r="IZQ20"/>
      <c r="IZR20"/>
      <c r="IZS20"/>
      <c r="IZT20"/>
      <c r="IZU20"/>
      <c r="IZV20"/>
      <c r="IZW20"/>
      <c r="IZX20"/>
      <c r="IZY20"/>
      <c r="IZZ20"/>
      <c r="JAA20"/>
      <c r="JAB20"/>
      <c r="JAC20"/>
      <c r="JAD20"/>
      <c r="JAE20"/>
      <c r="JAF20"/>
      <c r="JAG20"/>
      <c r="JAH20"/>
      <c r="JAI20"/>
      <c r="JAJ20"/>
      <c r="JAK20"/>
      <c r="JAL20"/>
      <c r="JAM20"/>
      <c r="JAN20"/>
      <c r="JAO20"/>
      <c r="JAP20"/>
      <c r="JAQ20"/>
      <c r="JAR20"/>
      <c r="JAS20"/>
      <c r="JAT20"/>
      <c r="JAU20"/>
      <c r="JAV20"/>
      <c r="JAW20"/>
      <c r="JAX20"/>
      <c r="JAY20"/>
      <c r="JAZ20"/>
      <c r="JBA20"/>
      <c r="JBB20"/>
      <c r="JBC20"/>
      <c r="JBD20"/>
      <c r="JBE20"/>
      <c r="JBF20"/>
      <c r="JBG20"/>
      <c r="JBH20"/>
      <c r="JBI20"/>
      <c r="JBJ20"/>
      <c r="JBK20"/>
      <c r="JBL20"/>
      <c r="JBM20"/>
      <c r="JBN20"/>
      <c r="JBO20"/>
      <c r="JBP20"/>
      <c r="JBQ20"/>
      <c r="JBR20"/>
      <c r="JBS20"/>
      <c r="JBT20"/>
      <c r="JBU20"/>
      <c r="JBV20"/>
      <c r="JBW20"/>
      <c r="JBX20"/>
      <c r="JBY20"/>
      <c r="JBZ20"/>
      <c r="JCA20"/>
      <c r="JCB20"/>
      <c r="JCC20"/>
      <c r="JCD20"/>
      <c r="JCE20"/>
      <c r="JCF20"/>
      <c r="JCG20"/>
      <c r="JCH20"/>
      <c r="JCI20"/>
      <c r="JCJ20"/>
      <c r="JCK20"/>
      <c r="JCL20"/>
      <c r="JCM20"/>
      <c r="JCN20"/>
      <c r="JCO20"/>
      <c r="JCP20"/>
      <c r="JCQ20"/>
      <c r="JCR20"/>
      <c r="JCS20"/>
      <c r="JCT20"/>
      <c r="JCU20"/>
      <c r="JCV20"/>
      <c r="JCW20"/>
      <c r="JCX20"/>
      <c r="JCY20"/>
      <c r="JCZ20"/>
      <c r="JDA20"/>
      <c r="JDB20"/>
      <c r="JDC20"/>
      <c r="JDD20"/>
      <c r="JDE20"/>
      <c r="JDF20"/>
      <c r="JDG20"/>
      <c r="JDH20"/>
      <c r="JDI20"/>
      <c r="JDJ20"/>
      <c r="JDK20"/>
      <c r="JDL20"/>
      <c r="JDM20"/>
      <c r="JDN20"/>
      <c r="JDO20"/>
      <c r="JDP20"/>
      <c r="JDQ20"/>
      <c r="JDR20"/>
      <c r="JDS20"/>
      <c r="JDT20"/>
      <c r="JDU20"/>
      <c r="JDV20"/>
      <c r="JDW20"/>
      <c r="JDX20"/>
      <c r="JDY20"/>
      <c r="JDZ20"/>
      <c r="JEA20"/>
      <c r="JEB20"/>
      <c r="JEC20"/>
      <c r="JED20"/>
      <c r="JEE20"/>
      <c r="JEF20"/>
      <c r="JEG20"/>
      <c r="JEH20"/>
      <c r="JEI20"/>
      <c r="JEJ20"/>
      <c r="JEK20"/>
      <c r="JEL20"/>
      <c r="JEM20"/>
      <c r="JEN20"/>
      <c r="JEO20"/>
      <c r="JEP20"/>
      <c r="JEQ20"/>
      <c r="JER20"/>
      <c r="JES20"/>
      <c r="JET20"/>
      <c r="JEU20"/>
      <c r="JEV20"/>
      <c r="JEW20"/>
      <c r="JEX20"/>
      <c r="JEY20"/>
      <c r="JEZ20"/>
      <c r="JFA20"/>
      <c r="JFB20"/>
      <c r="JFC20"/>
      <c r="JFD20"/>
      <c r="JFE20"/>
      <c r="JFF20"/>
      <c r="JFG20"/>
      <c r="JFH20"/>
      <c r="JFI20"/>
      <c r="JFJ20"/>
      <c r="JFK20"/>
      <c r="JFL20"/>
      <c r="JFM20"/>
      <c r="JFN20"/>
      <c r="JFO20"/>
      <c r="JFP20"/>
      <c r="JFQ20"/>
      <c r="JFR20"/>
      <c r="JFS20"/>
      <c r="JFT20"/>
      <c r="JFU20"/>
      <c r="JFV20"/>
      <c r="JFW20"/>
      <c r="JFX20"/>
      <c r="JFY20"/>
      <c r="JFZ20"/>
      <c r="JGA20"/>
      <c r="JGB20"/>
      <c r="JGC20"/>
      <c r="JGD20"/>
      <c r="JGE20"/>
      <c r="JGF20"/>
      <c r="JGG20"/>
      <c r="JGH20"/>
      <c r="JGI20"/>
      <c r="JGJ20"/>
      <c r="JGK20"/>
      <c r="JGL20"/>
      <c r="JGM20"/>
      <c r="JGN20"/>
      <c r="JGO20"/>
      <c r="JGP20"/>
      <c r="JGQ20"/>
      <c r="JGR20"/>
      <c r="JGS20"/>
      <c r="JGT20"/>
      <c r="JGU20"/>
      <c r="JGV20"/>
      <c r="JGW20"/>
      <c r="JGX20"/>
      <c r="JGY20"/>
      <c r="JGZ20"/>
      <c r="JHA20"/>
      <c r="JHB20"/>
      <c r="JHC20"/>
      <c r="JHD20"/>
      <c r="JHE20"/>
      <c r="JHF20"/>
      <c r="JHG20"/>
      <c r="JHH20"/>
      <c r="JHI20"/>
      <c r="JHJ20"/>
      <c r="JHK20"/>
      <c r="JHL20"/>
      <c r="JHM20"/>
      <c r="JHN20"/>
      <c r="JHO20"/>
      <c r="JHP20"/>
      <c r="JHQ20"/>
      <c r="JHR20"/>
      <c r="JHS20"/>
      <c r="JHT20"/>
      <c r="JHU20"/>
      <c r="JHV20"/>
      <c r="JHW20"/>
      <c r="JHX20"/>
      <c r="JHY20"/>
      <c r="JHZ20"/>
      <c r="JIA20"/>
      <c r="JIB20"/>
      <c r="JIC20"/>
      <c r="JID20"/>
      <c r="JIE20"/>
      <c r="JIF20"/>
      <c r="JIG20"/>
      <c r="JIH20"/>
      <c r="JII20"/>
      <c r="JIJ20"/>
      <c r="JIK20"/>
      <c r="JIL20"/>
      <c r="JIM20"/>
      <c r="JIN20"/>
      <c r="JIO20"/>
      <c r="JIP20"/>
      <c r="JIQ20"/>
      <c r="JIR20"/>
      <c r="JIS20"/>
      <c r="JIT20"/>
      <c r="JIU20"/>
      <c r="JIV20"/>
      <c r="JIW20"/>
      <c r="JIX20"/>
      <c r="JIY20"/>
      <c r="JIZ20"/>
      <c r="JJA20"/>
      <c r="JJB20"/>
      <c r="JJC20"/>
      <c r="JJD20"/>
      <c r="JJE20"/>
      <c r="JJF20"/>
      <c r="JJG20"/>
      <c r="JJH20"/>
      <c r="JJI20"/>
      <c r="JJJ20"/>
      <c r="JJK20"/>
      <c r="JJL20"/>
      <c r="JJM20"/>
      <c r="JJN20"/>
      <c r="JJO20"/>
      <c r="JJP20"/>
      <c r="JJQ20"/>
      <c r="JJR20"/>
      <c r="JJS20"/>
      <c r="JJT20"/>
      <c r="JJU20"/>
      <c r="JJV20"/>
      <c r="JJW20"/>
      <c r="JJX20"/>
      <c r="JJY20"/>
      <c r="JJZ20"/>
      <c r="JKA20"/>
      <c r="JKB20"/>
      <c r="JKC20"/>
      <c r="JKD20"/>
      <c r="JKE20"/>
      <c r="JKF20"/>
      <c r="JKG20"/>
      <c r="JKH20"/>
      <c r="JKI20"/>
      <c r="JKJ20"/>
      <c r="JKK20"/>
      <c r="JKL20"/>
      <c r="JKM20"/>
      <c r="JKN20"/>
      <c r="JKO20"/>
      <c r="JKP20"/>
      <c r="JKQ20"/>
      <c r="JKR20"/>
      <c r="JKS20"/>
      <c r="JKT20"/>
      <c r="JKU20"/>
      <c r="JKV20"/>
      <c r="JKW20"/>
      <c r="JKX20"/>
      <c r="JKY20"/>
      <c r="JKZ20"/>
      <c r="JLA20"/>
      <c r="JLB20"/>
      <c r="JLC20"/>
      <c r="JLD20"/>
      <c r="JLE20"/>
      <c r="JLF20"/>
      <c r="JLG20"/>
      <c r="JLH20"/>
      <c r="JLI20"/>
      <c r="JLJ20"/>
      <c r="JLK20"/>
      <c r="JLL20"/>
      <c r="JLM20"/>
      <c r="JLN20"/>
      <c r="JLO20"/>
      <c r="JLP20"/>
      <c r="JLQ20"/>
      <c r="JLR20"/>
      <c r="JLS20"/>
      <c r="JLT20"/>
      <c r="JLU20"/>
      <c r="JLV20"/>
      <c r="JLW20"/>
      <c r="JLX20"/>
      <c r="JLY20"/>
      <c r="JLZ20"/>
      <c r="JMA20"/>
      <c r="JMB20"/>
      <c r="JMC20"/>
      <c r="JMD20"/>
      <c r="JME20"/>
      <c r="JMF20"/>
      <c r="JMG20"/>
      <c r="JMH20"/>
      <c r="JMI20"/>
      <c r="JMJ20"/>
      <c r="JMK20"/>
      <c r="JML20"/>
      <c r="JMM20"/>
      <c r="JMN20"/>
      <c r="JMO20"/>
      <c r="JMP20"/>
      <c r="JMQ20"/>
      <c r="JMR20"/>
      <c r="JMS20"/>
      <c r="JMT20"/>
      <c r="JMU20"/>
      <c r="JMV20"/>
      <c r="JMW20"/>
      <c r="JMX20"/>
      <c r="JMY20"/>
      <c r="JMZ20"/>
      <c r="JNA20"/>
      <c r="JNB20"/>
      <c r="JNC20"/>
      <c r="JND20"/>
      <c r="JNE20"/>
      <c r="JNF20"/>
      <c r="JNG20"/>
      <c r="JNH20"/>
      <c r="JNI20"/>
      <c r="JNJ20"/>
      <c r="JNK20"/>
      <c r="JNL20"/>
      <c r="JNM20"/>
      <c r="JNN20"/>
      <c r="JNO20"/>
      <c r="JNP20"/>
      <c r="JNQ20"/>
      <c r="JNR20"/>
      <c r="JNS20"/>
      <c r="JNT20"/>
      <c r="JNU20"/>
      <c r="JNV20"/>
      <c r="JNW20"/>
      <c r="JNX20"/>
      <c r="JNY20"/>
      <c r="JNZ20"/>
      <c r="JOA20"/>
      <c r="JOB20"/>
      <c r="JOC20"/>
      <c r="JOD20"/>
      <c r="JOE20"/>
      <c r="JOF20"/>
      <c r="JOG20"/>
      <c r="JOH20"/>
      <c r="JOI20"/>
      <c r="JOJ20"/>
      <c r="JOK20"/>
      <c r="JOL20"/>
      <c r="JOM20"/>
      <c r="JON20"/>
      <c r="JOO20"/>
      <c r="JOP20"/>
      <c r="JOQ20"/>
      <c r="JOR20"/>
      <c r="JOS20"/>
      <c r="JOT20"/>
      <c r="JOU20"/>
      <c r="JOV20"/>
      <c r="JOW20"/>
      <c r="JOX20"/>
      <c r="JOY20"/>
      <c r="JOZ20"/>
      <c r="JPA20"/>
      <c r="JPB20"/>
      <c r="JPC20"/>
      <c r="JPD20"/>
      <c r="JPE20"/>
      <c r="JPF20"/>
      <c r="JPG20"/>
      <c r="JPH20"/>
      <c r="JPI20"/>
      <c r="JPJ20"/>
      <c r="JPK20"/>
      <c r="JPL20"/>
      <c r="JPM20"/>
      <c r="JPN20"/>
      <c r="JPO20"/>
      <c r="JPP20"/>
      <c r="JPQ20"/>
      <c r="JPR20"/>
      <c r="JPS20"/>
      <c r="JPT20"/>
      <c r="JPU20"/>
      <c r="JPV20"/>
      <c r="JPW20"/>
      <c r="JPX20"/>
      <c r="JPY20"/>
      <c r="JPZ20"/>
      <c r="JQA20"/>
      <c r="JQB20"/>
      <c r="JQC20"/>
      <c r="JQD20"/>
      <c r="JQE20"/>
      <c r="JQF20"/>
      <c r="JQG20"/>
      <c r="JQH20"/>
      <c r="JQI20"/>
      <c r="JQJ20"/>
      <c r="JQK20"/>
      <c r="JQL20"/>
      <c r="JQM20"/>
      <c r="JQN20"/>
      <c r="JQO20"/>
      <c r="JQP20"/>
      <c r="JQQ20"/>
      <c r="JQR20"/>
      <c r="JQS20"/>
      <c r="JQT20"/>
      <c r="JQU20"/>
      <c r="JQV20"/>
      <c r="JQW20"/>
      <c r="JQX20"/>
      <c r="JQY20"/>
      <c r="JQZ20"/>
      <c r="JRA20"/>
      <c r="JRB20"/>
      <c r="JRC20"/>
      <c r="JRD20"/>
      <c r="JRE20"/>
      <c r="JRF20"/>
      <c r="JRG20"/>
      <c r="JRH20"/>
      <c r="JRI20"/>
      <c r="JRJ20"/>
      <c r="JRK20"/>
      <c r="JRL20"/>
      <c r="JRM20"/>
      <c r="JRN20"/>
      <c r="JRO20"/>
      <c r="JRP20"/>
      <c r="JRQ20"/>
      <c r="JRR20"/>
      <c r="JRS20"/>
      <c r="JRT20"/>
      <c r="JRU20"/>
      <c r="JRV20"/>
      <c r="JRW20"/>
      <c r="JRX20"/>
      <c r="JRY20"/>
      <c r="JRZ20"/>
      <c r="JSA20"/>
      <c r="JSB20"/>
      <c r="JSC20"/>
      <c r="JSD20"/>
      <c r="JSE20"/>
      <c r="JSF20"/>
      <c r="JSG20"/>
      <c r="JSH20"/>
      <c r="JSI20"/>
      <c r="JSJ20"/>
      <c r="JSK20"/>
      <c r="JSL20"/>
      <c r="JSM20"/>
      <c r="JSN20"/>
      <c r="JSO20"/>
      <c r="JSP20"/>
      <c r="JSQ20"/>
      <c r="JSR20"/>
      <c r="JSS20"/>
      <c r="JST20"/>
      <c r="JSU20"/>
      <c r="JSV20"/>
      <c r="JSW20"/>
      <c r="JSX20"/>
      <c r="JSY20"/>
      <c r="JSZ20"/>
      <c r="JTA20"/>
      <c r="JTB20"/>
      <c r="JTC20"/>
      <c r="JTD20"/>
      <c r="JTE20"/>
      <c r="JTF20"/>
      <c r="JTG20"/>
      <c r="JTH20"/>
      <c r="JTI20"/>
      <c r="JTJ20"/>
      <c r="JTK20"/>
      <c r="JTL20"/>
      <c r="JTM20"/>
      <c r="JTN20"/>
      <c r="JTO20"/>
      <c r="JTP20"/>
      <c r="JTQ20"/>
      <c r="JTR20"/>
      <c r="JTS20"/>
      <c r="JTT20"/>
      <c r="JTU20"/>
      <c r="JTV20"/>
      <c r="JTW20"/>
      <c r="JTX20"/>
      <c r="JTY20"/>
      <c r="JTZ20"/>
      <c r="JUA20"/>
      <c r="JUB20"/>
      <c r="JUC20"/>
      <c r="JUD20"/>
      <c r="JUE20"/>
      <c r="JUF20"/>
      <c r="JUG20"/>
      <c r="JUH20"/>
      <c r="JUI20"/>
      <c r="JUJ20"/>
      <c r="JUK20"/>
      <c r="JUL20"/>
      <c r="JUM20"/>
      <c r="JUN20"/>
      <c r="JUO20"/>
      <c r="JUP20"/>
      <c r="JUQ20"/>
      <c r="JUR20"/>
      <c r="JUS20"/>
      <c r="JUT20"/>
      <c r="JUU20"/>
      <c r="JUV20"/>
      <c r="JUW20"/>
      <c r="JUX20"/>
      <c r="JUY20"/>
      <c r="JUZ20"/>
      <c r="JVA20"/>
      <c r="JVB20"/>
      <c r="JVC20"/>
      <c r="JVD20"/>
      <c r="JVE20"/>
      <c r="JVF20"/>
      <c r="JVG20"/>
      <c r="JVH20"/>
      <c r="JVI20"/>
      <c r="JVJ20"/>
      <c r="JVK20"/>
      <c r="JVL20"/>
      <c r="JVM20"/>
      <c r="JVN20"/>
      <c r="JVO20"/>
      <c r="JVP20"/>
      <c r="JVQ20"/>
      <c r="JVR20"/>
      <c r="JVS20"/>
      <c r="JVT20"/>
      <c r="JVU20"/>
      <c r="JVV20"/>
      <c r="JVW20"/>
      <c r="JVX20"/>
      <c r="JVY20"/>
      <c r="JVZ20"/>
      <c r="JWA20"/>
      <c r="JWB20"/>
      <c r="JWC20"/>
      <c r="JWD20"/>
      <c r="JWE20"/>
      <c r="JWF20"/>
      <c r="JWG20"/>
      <c r="JWH20"/>
      <c r="JWI20"/>
      <c r="JWJ20"/>
      <c r="JWK20"/>
      <c r="JWL20"/>
      <c r="JWM20"/>
      <c r="JWN20"/>
      <c r="JWO20"/>
      <c r="JWP20"/>
      <c r="JWQ20"/>
      <c r="JWR20"/>
      <c r="JWS20"/>
      <c r="JWT20"/>
      <c r="JWU20"/>
      <c r="JWV20"/>
      <c r="JWW20"/>
      <c r="JWX20"/>
      <c r="JWY20"/>
      <c r="JWZ20"/>
      <c r="JXA20"/>
      <c r="JXB20"/>
      <c r="JXC20"/>
      <c r="JXD20"/>
      <c r="JXE20"/>
      <c r="JXF20"/>
      <c r="JXG20"/>
      <c r="JXH20"/>
      <c r="JXI20"/>
      <c r="JXJ20"/>
      <c r="JXK20"/>
      <c r="JXL20"/>
      <c r="JXM20"/>
      <c r="JXN20"/>
      <c r="JXO20"/>
      <c r="JXP20"/>
      <c r="JXQ20"/>
      <c r="JXR20"/>
      <c r="JXS20"/>
      <c r="JXT20"/>
      <c r="JXU20"/>
      <c r="JXV20"/>
      <c r="JXW20"/>
      <c r="JXX20"/>
      <c r="JXY20"/>
      <c r="JXZ20"/>
      <c r="JYA20"/>
      <c r="JYB20"/>
      <c r="JYC20"/>
      <c r="JYD20"/>
      <c r="JYE20"/>
      <c r="JYF20"/>
      <c r="JYG20"/>
      <c r="JYH20"/>
      <c r="JYI20"/>
      <c r="JYJ20"/>
      <c r="JYK20"/>
      <c r="JYL20"/>
      <c r="JYM20"/>
      <c r="JYN20"/>
      <c r="JYO20"/>
      <c r="JYP20"/>
      <c r="JYQ20"/>
      <c r="JYR20"/>
      <c r="JYS20"/>
      <c r="JYT20"/>
      <c r="JYU20"/>
      <c r="JYV20"/>
      <c r="JYW20"/>
      <c r="JYX20"/>
      <c r="JYY20"/>
      <c r="JYZ20"/>
      <c r="JZA20"/>
      <c r="JZB20"/>
      <c r="JZC20"/>
      <c r="JZD20"/>
      <c r="JZE20"/>
      <c r="JZF20"/>
      <c r="JZG20"/>
      <c r="JZH20"/>
      <c r="JZI20"/>
      <c r="JZJ20"/>
      <c r="JZK20"/>
      <c r="JZL20"/>
      <c r="JZM20"/>
      <c r="JZN20"/>
      <c r="JZO20"/>
      <c r="JZP20"/>
      <c r="JZQ20"/>
      <c r="JZR20"/>
      <c r="JZS20"/>
      <c r="JZT20"/>
      <c r="JZU20"/>
      <c r="JZV20"/>
      <c r="JZW20"/>
      <c r="JZX20"/>
      <c r="JZY20"/>
      <c r="JZZ20"/>
      <c r="KAA20"/>
      <c r="KAB20"/>
      <c r="KAC20"/>
      <c r="KAD20"/>
      <c r="KAE20"/>
      <c r="KAF20"/>
      <c r="KAG20"/>
      <c r="KAH20"/>
      <c r="KAI20"/>
      <c r="KAJ20"/>
      <c r="KAK20"/>
      <c r="KAL20"/>
      <c r="KAM20"/>
      <c r="KAN20"/>
      <c r="KAO20"/>
      <c r="KAP20"/>
      <c r="KAQ20"/>
      <c r="KAR20"/>
      <c r="KAS20"/>
      <c r="KAT20"/>
      <c r="KAU20"/>
      <c r="KAV20"/>
      <c r="KAW20"/>
      <c r="KAX20"/>
      <c r="KAY20"/>
      <c r="KAZ20"/>
      <c r="KBA20"/>
      <c r="KBB20"/>
      <c r="KBC20"/>
      <c r="KBD20"/>
      <c r="KBE20"/>
      <c r="KBF20"/>
      <c r="KBG20"/>
      <c r="KBH20"/>
      <c r="KBI20"/>
      <c r="KBJ20"/>
      <c r="KBK20"/>
      <c r="KBL20"/>
      <c r="KBM20"/>
      <c r="KBN20"/>
      <c r="KBO20"/>
      <c r="KBP20"/>
      <c r="KBQ20"/>
      <c r="KBR20"/>
      <c r="KBS20"/>
      <c r="KBT20"/>
      <c r="KBU20"/>
      <c r="KBV20"/>
      <c r="KBW20"/>
      <c r="KBX20"/>
      <c r="KBY20"/>
      <c r="KBZ20"/>
      <c r="KCA20"/>
      <c r="KCB20"/>
      <c r="KCC20"/>
      <c r="KCD20"/>
      <c r="KCE20"/>
      <c r="KCF20"/>
      <c r="KCG20"/>
      <c r="KCH20"/>
      <c r="KCI20"/>
      <c r="KCJ20"/>
      <c r="KCK20"/>
      <c r="KCL20"/>
      <c r="KCM20"/>
      <c r="KCN20"/>
      <c r="KCO20"/>
      <c r="KCP20"/>
      <c r="KCQ20"/>
      <c r="KCR20"/>
      <c r="KCS20"/>
      <c r="KCT20"/>
      <c r="KCU20"/>
      <c r="KCV20"/>
      <c r="KCW20"/>
      <c r="KCX20"/>
      <c r="KCY20"/>
      <c r="KCZ20"/>
      <c r="KDA20"/>
      <c r="KDB20"/>
      <c r="KDC20"/>
      <c r="KDD20"/>
      <c r="KDE20"/>
      <c r="KDF20"/>
      <c r="KDG20"/>
      <c r="KDH20"/>
      <c r="KDI20"/>
      <c r="KDJ20"/>
      <c r="KDK20"/>
      <c r="KDL20"/>
      <c r="KDM20"/>
      <c r="KDN20"/>
      <c r="KDO20"/>
      <c r="KDP20"/>
      <c r="KDQ20"/>
      <c r="KDR20"/>
      <c r="KDS20"/>
      <c r="KDT20"/>
      <c r="KDU20"/>
      <c r="KDV20"/>
      <c r="KDW20"/>
      <c r="KDX20"/>
      <c r="KDY20"/>
      <c r="KDZ20"/>
      <c r="KEA20"/>
      <c r="KEB20"/>
      <c r="KEC20"/>
      <c r="KED20"/>
      <c r="KEE20"/>
      <c r="KEF20"/>
      <c r="KEG20"/>
      <c r="KEH20"/>
      <c r="KEI20"/>
      <c r="KEJ20"/>
      <c r="KEK20"/>
      <c r="KEL20"/>
      <c r="KEM20"/>
      <c r="KEN20"/>
      <c r="KEO20"/>
      <c r="KEP20"/>
      <c r="KEQ20"/>
      <c r="KER20"/>
      <c r="KES20"/>
      <c r="KET20"/>
      <c r="KEU20"/>
      <c r="KEV20"/>
      <c r="KEW20"/>
      <c r="KEX20"/>
      <c r="KEY20"/>
      <c r="KEZ20"/>
      <c r="KFA20"/>
      <c r="KFB20"/>
      <c r="KFC20"/>
      <c r="KFD20"/>
      <c r="KFE20"/>
      <c r="KFF20"/>
      <c r="KFG20"/>
      <c r="KFH20"/>
      <c r="KFI20"/>
      <c r="KFJ20"/>
      <c r="KFK20"/>
      <c r="KFL20"/>
      <c r="KFM20"/>
      <c r="KFN20"/>
      <c r="KFO20"/>
      <c r="KFP20"/>
      <c r="KFQ20"/>
      <c r="KFR20"/>
      <c r="KFS20"/>
      <c r="KFT20"/>
      <c r="KFU20"/>
      <c r="KFV20"/>
      <c r="KFW20"/>
      <c r="KFX20"/>
      <c r="KFY20"/>
      <c r="KFZ20"/>
      <c r="KGA20"/>
      <c r="KGB20"/>
      <c r="KGC20"/>
      <c r="KGD20"/>
      <c r="KGE20"/>
      <c r="KGF20"/>
      <c r="KGG20"/>
      <c r="KGH20"/>
      <c r="KGI20"/>
      <c r="KGJ20"/>
      <c r="KGK20"/>
      <c r="KGL20"/>
      <c r="KGM20"/>
      <c r="KGN20"/>
      <c r="KGO20"/>
      <c r="KGP20"/>
      <c r="KGQ20"/>
      <c r="KGR20"/>
      <c r="KGS20"/>
      <c r="KGT20"/>
      <c r="KGU20"/>
      <c r="KGV20"/>
      <c r="KGW20"/>
      <c r="KGX20"/>
      <c r="KGY20"/>
      <c r="KGZ20"/>
      <c r="KHA20"/>
      <c r="KHB20"/>
      <c r="KHC20"/>
      <c r="KHD20"/>
      <c r="KHE20"/>
      <c r="KHF20"/>
      <c r="KHG20"/>
      <c r="KHH20"/>
      <c r="KHI20"/>
      <c r="KHJ20"/>
      <c r="KHK20"/>
      <c r="KHL20"/>
      <c r="KHM20"/>
      <c r="KHN20"/>
      <c r="KHO20"/>
      <c r="KHP20"/>
      <c r="KHQ20"/>
      <c r="KHR20"/>
      <c r="KHS20"/>
      <c r="KHT20"/>
      <c r="KHU20"/>
      <c r="KHV20"/>
      <c r="KHW20"/>
      <c r="KHX20"/>
      <c r="KHY20"/>
      <c r="KHZ20"/>
      <c r="KIA20"/>
      <c r="KIB20"/>
      <c r="KIC20"/>
      <c r="KID20"/>
      <c r="KIE20"/>
      <c r="KIF20"/>
      <c r="KIG20"/>
      <c r="KIH20"/>
      <c r="KII20"/>
      <c r="KIJ20"/>
      <c r="KIK20"/>
      <c r="KIL20"/>
      <c r="KIM20"/>
      <c r="KIN20"/>
      <c r="KIO20"/>
      <c r="KIP20"/>
      <c r="KIQ20"/>
      <c r="KIR20"/>
      <c r="KIS20"/>
      <c r="KIT20"/>
      <c r="KIU20"/>
      <c r="KIV20"/>
      <c r="KIW20"/>
      <c r="KIX20"/>
      <c r="KIY20"/>
      <c r="KIZ20"/>
      <c r="KJA20"/>
      <c r="KJB20"/>
      <c r="KJC20"/>
      <c r="KJD20"/>
      <c r="KJE20"/>
      <c r="KJF20"/>
      <c r="KJG20"/>
      <c r="KJH20"/>
      <c r="KJI20"/>
      <c r="KJJ20"/>
      <c r="KJK20"/>
      <c r="KJL20"/>
      <c r="KJM20"/>
      <c r="KJN20"/>
      <c r="KJO20"/>
      <c r="KJP20"/>
      <c r="KJQ20"/>
      <c r="KJR20"/>
      <c r="KJS20"/>
      <c r="KJT20"/>
      <c r="KJU20"/>
      <c r="KJV20"/>
      <c r="KJW20"/>
      <c r="KJX20"/>
      <c r="KJY20"/>
      <c r="KJZ20"/>
      <c r="KKA20"/>
      <c r="KKB20"/>
      <c r="KKC20"/>
      <c r="KKD20"/>
      <c r="KKE20"/>
      <c r="KKF20"/>
      <c r="KKG20"/>
      <c r="KKH20"/>
      <c r="KKI20"/>
      <c r="KKJ20"/>
      <c r="KKK20"/>
      <c r="KKL20"/>
      <c r="KKM20"/>
      <c r="KKN20"/>
      <c r="KKO20"/>
      <c r="KKP20"/>
      <c r="KKQ20"/>
      <c r="KKR20"/>
      <c r="KKS20"/>
      <c r="KKT20"/>
      <c r="KKU20"/>
      <c r="KKV20"/>
      <c r="KKW20"/>
      <c r="KKX20"/>
      <c r="KKY20"/>
      <c r="KKZ20"/>
      <c r="KLA20"/>
      <c r="KLB20"/>
      <c r="KLC20"/>
      <c r="KLD20"/>
      <c r="KLE20"/>
      <c r="KLF20"/>
      <c r="KLG20"/>
      <c r="KLH20"/>
      <c r="KLI20"/>
      <c r="KLJ20"/>
      <c r="KLK20"/>
      <c r="KLL20"/>
      <c r="KLM20"/>
      <c r="KLN20"/>
      <c r="KLO20"/>
      <c r="KLP20"/>
      <c r="KLQ20"/>
      <c r="KLR20"/>
      <c r="KLS20"/>
      <c r="KLT20"/>
      <c r="KLU20"/>
      <c r="KLV20"/>
      <c r="KLW20"/>
      <c r="KLX20"/>
      <c r="KLY20"/>
      <c r="KLZ20"/>
      <c r="KMA20"/>
      <c r="KMB20"/>
      <c r="KMC20"/>
      <c r="KMD20"/>
      <c r="KME20"/>
      <c r="KMF20"/>
      <c r="KMG20"/>
      <c r="KMH20"/>
      <c r="KMI20"/>
      <c r="KMJ20"/>
      <c r="KMK20"/>
      <c r="KML20"/>
      <c r="KMM20"/>
      <c r="KMN20"/>
      <c r="KMO20"/>
      <c r="KMP20"/>
      <c r="KMQ20"/>
      <c r="KMR20"/>
      <c r="KMS20"/>
      <c r="KMT20"/>
      <c r="KMU20"/>
      <c r="KMV20"/>
      <c r="KMW20"/>
      <c r="KMX20"/>
      <c r="KMY20"/>
      <c r="KMZ20"/>
      <c r="KNA20"/>
      <c r="KNB20"/>
      <c r="KNC20"/>
      <c r="KND20"/>
      <c r="KNE20"/>
      <c r="KNF20"/>
      <c r="KNG20"/>
      <c r="KNH20"/>
      <c r="KNI20"/>
      <c r="KNJ20"/>
      <c r="KNK20"/>
      <c r="KNL20"/>
      <c r="KNM20"/>
      <c r="KNN20"/>
      <c r="KNO20"/>
      <c r="KNP20"/>
      <c r="KNQ20"/>
      <c r="KNR20"/>
      <c r="KNS20"/>
      <c r="KNT20"/>
      <c r="KNU20"/>
      <c r="KNV20"/>
      <c r="KNW20"/>
      <c r="KNX20"/>
      <c r="KNY20"/>
      <c r="KNZ20"/>
      <c r="KOA20"/>
      <c r="KOB20"/>
      <c r="KOC20"/>
      <c r="KOD20"/>
      <c r="KOE20"/>
      <c r="KOF20"/>
      <c r="KOG20"/>
      <c r="KOH20"/>
      <c r="KOI20"/>
      <c r="KOJ20"/>
      <c r="KOK20"/>
      <c r="KOL20"/>
      <c r="KOM20"/>
      <c r="KON20"/>
      <c r="KOO20"/>
      <c r="KOP20"/>
      <c r="KOQ20"/>
      <c r="KOR20"/>
      <c r="KOS20"/>
      <c r="KOT20"/>
      <c r="KOU20"/>
      <c r="KOV20"/>
      <c r="KOW20"/>
      <c r="KOX20"/>
      <c r="KOY20"/>
      <c r="KOZ20"/>
      <c r="KPA20"/>
      <c r="KPB20"/>
      <c r="KPC20"/>
      <c r="KPD20"/>
      <c r="KPE20"/>
      <c r="KPF20"/>
      <c r="KPG20"/>
      <c r="KPH20"/>
      <c r="KPI20"/>
      <c r="KPJ20"/>
      <c r="KPK20"/>
      <c r="KPL20"/>
      <c r="KPM20"/>
      <c r="KPN20"/>
      <c r="KPO20"/>
      <c r="KPP20"/>
      <c r="KPQ20"/>
      <c r="KPR20"/>
      <c r="KPS20"/>
      <c r="KPT20"/>
      <c r="KPU20"/>
      <c r="KPV20"/>
      <c r="KPW20"/>
      <c r="KPX20"/>
      <c r="KPY20"/>
      <c r="KPZ20"/>
      <c r="KQA20"/>
      <c r="KQB20"/>
      <c r="KQC20"/>
      <c r="KQD20"/>
      <c r="KQE20"/>
      <c r="KQF20"/>
      <c r="KQG20"/>
      <c r="KQH20"/>
      <c r="KQI20"/>
      <c r="KQJ20"/>
      <c r="KQK20"/>
      <c r="KQL20"/>
      <c r="KQM20"/>
      <c r="KQN20"/>
      <c r="KQO20"/>
      <c r="KQP20"/>
      <c r="KQQ20"/>
      <c r="KQR20"/>
      <c r="KQS20"/>
      <c r="KQT20"/>
      <c r="KQU20"/>
      <c r="KQV20"/>
      <c r="KQW20"/>
      <c r="KQX20"/>
      <c r="KQY20"/>
      <c r="KQZ20"/>
      <c r="KRA20"/>
      <c r="KRB20"/>
      <c r="KRC20"/>
      <c r="KRD20"/>
      <c r="KRE20"/>
      <c r="KRF20"/>
      <c r="KRG20"/>
      <c r="KRH20"/>
      <c r="KRI20"/>
      <c r="KRJ20"/>
      <c r="KRK20"/>
      <c r="KRL20"/>
      <c r="KRM20"/>
      <c r="KRN20"/>
      <c r="KRO20"/>
      <c r="KRP20"/>
      <c r="KRQ20"/>
      <c r="KRR20"/>
      <c r="KRS20"/>
      <c r="KRT20"/>
      <c r="KRU20"/>
      <c r="KRV20"/>
      <c r="KRW20"/>
      <c r="KRX20"/>
      <c r="KRY20"/>
      <c r="KRZ20"/>
      <c r="KSA20"/>
      <c r="KSB20"/>
      <c r="KSC20"/>
      <c r="KSD20"/>
      <c r="KSE20"/>
      <c r="KSF20"/>
      <c r="KSG20"/>
      <c r="KSH20"/>
      <c r="KSI20"/>
      <c r="KSJ20"/>
      <c r="KSK20"/>
      <c r="KSL20"/>
      <c r="KSM20"/>
      <c r="KSN20"/>
      <c r="KSO20"/>
      <c r="KSP20"/>
      <c r="KSQ20"/>
      <c r="KSR20"/>
      <c r="KSS20"/>
      <c r="KST20"/>
      <c r="KSU20"/>
      <c r="KSV20"/>
      <c r="KSW20"/>
      <c r="KSX20"/>
      <c r="KSY20"/>
      <c r="KSZ20"/>
      <c r="KTA20"/>
      <c r="KTB20"/>
      <c r="KTC20"/>
      <c r="KTD20"/>
      <c r="KTE20"/>
      <c r="KTF20"/>
      <c r="KTG20"/>
      <c r="KTH20"/>
      <c r="KTI20"/>
      <c r="KTJ20"/>
      <c r="KTK20"/>
      <c r="KTL20"/>
      <c r="KTM20"/>
      <c r="KTN20"/>
      <c r="KTO20"/>
      <c r="KTP20"/>
      <c r="KTQ20"/>
      <c r="KTR20"/>
      <c r="KTS20"/>
      <c r="KTT20"/>
      <c r="KTU20"/>
      <c r="KTV20"/>
      <c r="KTW20"/>
      <c r="KTX20"/>
      <c r="KTY20"/>
      <c r="KTZ20"/>
      <c r="KUA20"/>
      <c r="KUB20"/>
      <c r="KUC20"/>
      <c r="KUD20"/>
      <c r="KUE20"/>
      <c r="KUF20"/>
      <c r="KUG20"/>
      <c r="KUH20"/>
      <c r="KUI20"/>
      <c r="KUJ20"/>
      <c r="KUK20"/>
      <c r="KUL20"/>
      <c r="KUM20"/>
      <c r="KUN20"/>
      <c r="KUO20"/>
      <c r="KUP20"/>
      <c r="KUQ20"/>
      <c r="KUR20"/>
      <c r="KUS20"/>
      <c r="KUT20"/>
      <c r="KUU20"/>
      <c r="KUV20"/>
      <c r="KUW20"/>
      <c r="KUX20"/>
      <c r="KUY20"/>
      <c r="KUZ20"/>
      <c r="KVA20"/>
      <c r="KVB20"/>
      <c r="KVC20"/>
      <c r="KVD20"/>
      <c r="KVE20"/>
      <c r="KVF20"/>
      <c r="KVG20"/>
      <c r="KVH20"/>
      <c r="KVI20"/>
      <c r="KVJ20"/>
      <c r="KVK20"/>
      <c r="KVL20"/>
      <c r="KVM20"/>
      <c r="KVN20"/>
      <c r="KVO20"/>
      <c r="KVP20"/>
      <c r="KVQ20"/>
      <c r="KVR20"/>
      <c r="KVS20"/>
      <c r="KVT20"/>
      <c r="KVU20"/>
      <c r="KVV20"/>
      <c r="KVW20"/>
      <c r="KVX20"/>
      <c r="KVY20"/>
      <c r="KVZ20"/>
      <c r="KWA20"/>
      <c r="KWB20"/>
      <c r="KWC20"/>
      <c r="KWD20"/>
      <c r="KWE20"/>
      <c r="KWF20"/>
      <c r="KWG20"/>
      <c r="KWH20"/>
      <c r="KWI20"/>
      <c r="KWJ20"/>
      <c r="KWK20"/>
      <c r="KWL20"/>
      <c r="KWM20"/>
      <c r="KWN20"/>
      <c r="KWO20"/>
      <c r="KWP20"/>
      <c r="KWQ20"/>
      <c r="KWR20"/>
      <c r="KWS20"/>
      <c r="KWT20"/>
      <c r="KWU20"/>
      <c r="KWV20"/>
      <c r="KWW20"/>
      <c r="KWX20"/>
      <c r="KWY20"/>
      <c r="KWZ20"/>
      <c r="KXA20"/>
      <c r="KXB20"/>
      <c r="KXC20"/>
      <c r="KXD20"/>
      <c r="KXE20"/>
      <c r="KXF20"/>
      <c r="KXG20"/>
      <c r="KXH20"/>
      <c r="KXI20"/>
      <c r="KXJ20"/>
      <c r="KXK20"/>
      <c r="KXL20"/>
      <c r="KXM20"/>
      <c r="KXN20"/>
      <c r="KXO20"/>
      <c r="KXP20"/>
      <c r="KXQ20"/>
      <c r="KXR20"/>
      <c r="KXS20"/>
      <c r="KXT20"/>
      <c r="KXU20"/>
      <c r="KXV20"/>
      <c r="KXW20"/>
      <c r="KXX20"/>
      <c r="KXY20"/>
      <c r="KXZ20"/>
      <c r="KYA20"/>
      <c r="KYB20"/>
      <c r="KYC20"/>
      <c r="KYD20"/>
      <c r="KYE20"/>
      <c r="KYF20"/>
      <c r="KYG20"/>
      <c r="KYH20"/>
      <c r="KYI20"/>
      <c r="KYJ20"/>
      <c r="KYK20"/>
      <c r="KYL20"/>
      <c r="KYM20"/>
      <c r="KYN20"/>
      <c r="KYO20"/>
      <c r="KYP20"/>
      <c r="KYQ20"/>
      <c r="KYR20"/>
      <c r="KYS20"/>
      <c r="KYT20"/>
      <c r="KYU20"/>
      <c r="KYV20"/>
      <c r="KYW20"/>
      <c r="KYX20"/>
      <c r="KYY20"/>
      <c r="KYZ20"/>
      <c r="KZA20"/>
      <c r="KZB20"/>
      <c r="KZC20"/>
      <c r="KZD20"/>
      <c r="KZE20"/>
      <c r="KZF20"/>
      <c r="KZG20"/>
      <c r="KZH20"/>
      <c r="KZI20"/>
      <c r="KZJ20"/>
      <c r="KZK20"/>
      <c r="KZL20"/>
      <c r="KZM20"/>
      <c r="KZN20"/>
      <c r="KZO20"/>
      <c r="KZP20"/>
      <c r="KZQ20"/>
      <c r="KZR20"/>
      <c r="KZS20"/>
      <c r="KZT20"/>
      <c r="KZU20"/>
      <c r="KZV20"/>
      <c r="KZW20"/>
      <c r="KZX20"/>
      <c r="KZY20"/>
      <c r="KZZ20"/>
      <c r="LAA20"/>
      <c r="LAB20"/>
      <c r="LAC20"/>
      <c r="LAD20"/>
      <c r="LAE20"/>
      <c r="LAF20"/>
      <c r="LAG20"/>
      <c r="LAH20"/>
      <c r="LAI20"/>
      <c r="LAJ20"/>
      <c r="LAK20"/>
      <c r="LAL20"/>
      <c r="LAM20"/>
      <c r="LAN20"/>
      <c r="LAO20"/>
      <c r="LAP20"/>
      <c r="LAQ20"/>
      <c r="LAR20"/>
      <c r="LAS20"/>
      <c r="LAT20"/>
      <c r="LAU20"/>
      <c r="LAV20"/>
      <c r="LAW20"/>
      <c r="LAX20"/>
      <c r="LAY20"/>
      <c r="LAZ20"/>
      <c r="LBA20"/>
      <c r="LBB20"/>
      <c r="LBC20"/>
      <c r="LBD20"/>
      <c r="LBE20"/>
      <c r="LBF20"/>
      <c r="LBG20"/>
      <c r="LBH20"/>
      <c r="LBI20"/>
      <c r="LBJ20"/>
      <c r="LBK20"/>
      <c r="LBL20"/>
      <c r="LBM20"/>
      <c r="LBN20"/>
      <c r="LBO20"/>
      <c r="LBP20"/>
      <c r="LBQ20"/>
      <c r="LBR20"/>
      <c r="LBS20"/>
      <c r="LBT20"/>
      <c r="LBU20"/>
      <c r="LBV20"/>
      <c r="LBW20"/>
      <c r="LBX20"/>
      <c r="LBY20"/>
      <c r="LBZ20"/>
      <c r="LCA20"/>
      <c r="LCB20"/>
      <c r="LCC20"/>
      <c r="LCD20"/>
      <c r="LCE20"/>
      <c r="LCF20"/>
      <c r="LCG20"/>
      <c r="LCH20"/>
      <c r="LCI20"/>
      <c r="LCJ20"/>
      <c r="LCK20"/>
      <c r="LCL20"/>
      <c r="LCM20"/>
      <c r="LCN20"/>
      <c r="LCO20"/>
      <c r="LCP20"/>
      <c r="LCQ20"/>
      <c r="LCR20"/>
      <c r="LCS20"/>
      <c r="LCT20"/>
      <c r="LCU20"/>
      <c r="LCV20"/>
      <c r="LCW20"/>
      <c r="LCX20"/>
      <c r="LCY20"/>
      <c r="LCZ20"/>
      <c r="LDA20"/>
      <c r="LDB20"/>
      <c r="LDC20"/>
      <c r="LDD20"/>
      <c r="LDE20"/>
      <c r="LDF20"/>
      <c r="LDG20"/>
      <c r="LDH20"/>
      <c r="LDI20"/>
      <c r="LDJ20"/>
      <c r="LDK20"/>
      <c r="LDL20"/>
      <c r="LDM20"/>
      <c r="LDN20"/>
      <c r="LDO20"/>
      <c r="LDP20"/>
      <c r="LDQ20"/>
      <c r="LDR20"/>
      <c r="LDS20"/>
      <c r="LDT20"/>
      <c r="LDU20"/>
      <c r="LDV20"/>
      <c r="LDW20"/>
      <c r="LDX20"/>
      <c r="LDY20"/>
      <c r="LDZ20"/>
      <c r="LEA20"/>
      <c r="LEB20"/>
      <c r="LEC20"/>
      <c r="LED20"/>
      <c r="LEE20"/>
      <c r="LEF20"/>
      <c r="LEG20"/>
      <c r="LEH20"/>
      <c r="LEI20"/>
      <c r="LEJ20"/>
      <c r="LEK20"/>
      <c r="LEL20"/>
      <c r="LEM20"/>
      <c r="LEN20"/>
      <c r="LEO20"/>
      <c r="LEP20"/>
      <c r="LEQ20"/>
      <c r="LER20"/>
      <c r="LES20"/>
      <c r="LET20"/>
      <c r="LEU20"/>
      <c r="LEV20"/>
      <c r="LEW20"/>
      <c r="LEX20"/>
      <c r="LEY20"/>
      <c r="LEZ20"/>
      <c r="LFA20"/>
      <c r="LFB20"/>
      <c r="LFC20"/>
      <c r="LFD20"/>
      <c r="LFE20"/>
      <c r="LFF20"/>
      <c r="LFG20"/>
      <c r="LFH20"/>
      <c r="LFI20"/>
      <c r="LFJ20"/>
      <c r="LFK20"/>
      <c r="LFL20"/>
      <c r="LFM20"/>
      <c r="LFN20"/>
      <c r="LFO20"/>
      <c r="LFP20"/>
      <c r="LFQ20"/>
      <c r="LFR20"/>
      <c r="LFS20"/>
      <c r="LFT20"/>
      <c r="LFU20"/>
      <c r="LFV20"/>
      <c r="LFW20"/>
      <c r="LFX20"/>
      <c r="LFY20"/>
      <c r="LFZ20"/>
      <c r="LGA20"/>
      <c r="LGB20"/>
      <c r="LGC20"/>
      <c r="LGD20"/>
      <c r="LGE20"/>
      <c r="LGF20"/>
      <c r="LGG20"/>
      <c r="LGH20"/>
      <c r="LGI20"/>
      <c r="LGJ20"/>
      <c r="LGK20"/>
      <c r="LGL20"/>
      <c r="LGM20"/>
      <c r="LGN20"/>
      <c r="LGO20"/>
      <c r="LGP20"/>
      <c r="LGQ20"/>
      <c r="LGR20"/>
      <c r="LGS20"/>
      <c r="LGT20"/>
      <c r="LGU20"/>
      <c r="LGV20"/>
      <c r="LGW20"/>
      <c r="LGX20"/>
      <c r="LGY20"/>
      <c r="LGZ20"/>
      <c r="LHA20"/>
      <c r="LHB20"/>
      <c r="LHC20"/>
      <c r="LHD20"/>
      <c r="LHE20"/>
      <c r="LHF20"/>
      <c r="LHG20"/>
      <c r="LHH20"/>
      <c r="LHI20"/>
      <c r="LHJ20"/>
      <c r="LHK20"/>
      <c r="LHL20"/>
      <c r="LHM20"/>
      <c r="LHN20"/>
      <c r="LHO20"/>
      <c r="LHP20"/>
      <c r="LHQ20"/>
      <c r="LHR20"/>
      <c r="LHS20"/>
      <c r="LHT20"/>
      <c r="LHU20"/>
      <c r="LHV20"/>
      <c r="LHW20"/>
      <c r="LHX20"/>
      <c r="LHY20"/>
      <c r="LHZ20"/>
      <c r="LIA20"/>
      <c r="LIB20"/>
      <c r="LIC20"/>
      <c r="LID20"/>
      <c r="LIE20"/>
      <c r="LIF20"/>
      <c r="LIG20"/>
      <c r="LIH20"/>
      <c r="LII20"/>
      <c r="LIJ20"/>
      <c r="LIK20"/>
      <c r="LIL20"/>
      <c r="LIM20"/>
      <c r="LIN20"/>
      <c r="LIO20"/>
      <c r="LIP20"/>
      <c r="LIQ20"/>
      <c r="LIR20"/>
      <c r="LIS20"/>
      <c r="LIT20"/>
      <c r="LIU20"/>
      <c r="LIV20"/>
      <c r="LIW20"/>
      <c r="LIX20"/>
      <c r="LIY20"/>
      <c r="LIZ20"/>
      <c r="LJA20"/>
      <c r="LJB20"/>
      <c r="LJC20"/>
      <c r="LJD20"/>
      <c r="LJE20"/>
      <c r="LJF20"/>
      <c r="LJG20"/>
      <c r="LJH20"/>
      <c r="LJI20"/>
      <c r="LJJ20"/>
      <c r="LJK20"/>
      <c r="LJL20"/>
      <c r="LJM20"/>
      <c r="LJN20"/>
      <c r="LJO20"/>
      <c r="LJP20"/>
      <c r="LJQ20"/>
      <c r="LJR20"/>
      <c r="LJS20"/>
      <c r="LJT20"/>
      <c r="LJU20"/>
      <c r="LJV20"/>
      <c r="LJW20"/>
      <c r="LJX20"/>
      <c r="LJY20"/>
      <c r="LJZ20"/>
      <c r="LKA20"/>
      <c r="LKB20"/>
      <c r="LKC20"/>
      <c r="LKD20"/>
      <c r="LKE20"/>
      <c r="LKF20"/>
      <c r="LKG20"/>
      <c r="LKH20"/>
      <c r="LKI20"/>
      <c r="LKJ20"/>
      <c r="LKK20"/>
      <c r="LKL20"/>
      <c r="LKM20"/>
      <c r="LKN20"/>
      <c r="LKO20"/>
      <c r="LKP20"/>
      <c r="LKQ20"/>
      <c r="LKR20"/>
      <c r="LKS20"/>
      <c r="LKT20"/>
      <c r="LKU20"/>
      <c r="LKV20"/>
      <c r="LKW20"/>
      <c r="LKX20"/>
      <c r="LKY20"/>
      <c r="LKZ20"/>
      <c r="LLA20"/>
      <c r="LLB20"/>
      <c r="LLC20"/>
      <c r="LLD20"/>
      <c r="LLE20"/>
      <c r="LLF20"/>
      <c r="LLG20"/>
      <c r="LLH20"/>
      <c r="LLI20"/>
      <c r="LLJ20"/>
      <c r="LLK20"/>
      <c r="LLL20"/>
      <c r="LLM20"/>
      <c r="LLN20"/>
      <c r="LLO20"/>
      <c r="LLP20"/>
      <c r="LLQ20"/>
      <c r="LLR20"/>
      <c r="LLS20"/>
      <c r="LLT20"/>
      <c r="LLU20"/>
      <c r="LLV20"/>
      <c r="LLW20"/>
      <c r="LLX20"/>
      <c r="LLY20"/>
      <c r="LLZ20"/>
      <c r="LMA20"/>
      <c r="LMB20"/>
      <c r="LMC20"/>
      <c r="LMD20"/>
      <c r="LME20"/>
      <c r="LMF20"/>
      <c r="LMG20"/>
      <c r="LMH20"/>
      <c r="LMI20"/>
      <c r="LMJ20"/>
      <c r="LMK20"/>
      <c r="LML20"/>
      <c r="LMM20"/>
      <c r="LMN20"/>
      <c r="LMO20"/>
      <c r="LMP20"/>
      <c r="LMQ20"/>
      <c r="LMR20"/>
      <c r="LMS20"/>
      <c r="LMT20"/>
      <c r="LMU20"/>
      <c r="LMV20"/>
      <c r="LMW20"/>
      <c r="LMX20"/>
      <c r="LMY20"/>
      <c r="LMZ20"/>
      <c r="LNA20"/>
      <c r="LNB20"/>
      <c r="LNC20"/>
      <c r="LND20"/>
      <c r="LNE20"/>
      <c r="LNF20"/>
      <c r="LNG20"/>
      <c r="LNH20"/>
      <c r="LNI20"/>
      <c r="LNJ20"/>
      <c r="LNK20"/>
      <c r="LNL20"/>
      <c r="LNM20"/>
      <c r="LNN20"/>
      <c r="LNO20"/>
      <c r="LNP20"/>
      <c r="LNQ20"/>
      <c r="LNR20"/>
      <c r="LNS20"/>
      <c r="LNT20"/>
      <c r="LNU20"/>
      <c r="LNV20"/>
      <c r="LNW20"/>
      <c r="LNX20"/>
      <c r="LNY20"/>
      <c r="LNZ20"/>
      <c r="LOA20"/>
      <c r="LOB20"/>
      <c r="LOC20"/>
      <c r="LOD20"/>
      <c r="LOE20"/>
      <c r="LOF20"/>
      <c r="LOG20"/>
      <c r="LOH20"/>
      <c r="LOI20"/>
      <c r="LOJ20"/>
      <c r="LOK20"/>
      <c r="LOL20"/>
      <c r="LOM20"/>
      <c r="LON20"/>
      <c r="LOO20"/>
      <c r="LOP20"/>
      <c r="LOQ20"/>
      <c r="LOR20"/>
      <c r="LOS20"/>
      <c r="LOT20"/>
      <c r="LOU20"/>
      <c r="LOV20"/>
      <c r="LOW20"/>
      <c r="LOX20"/>
      <c r="LOY20"/>
      <c r="LOZ20"/>
      <c r="LPA20"/>
      <c r="LPB20"/>
      <c r="LPC20"/>
      <c r="LPD20"/>
      <c r="LPE20"/>
      <c r="LPF20"/>
      <c r="LPG20"/>
      <c r="LPH20"/>
      <c r="LPI20"/>
      <c r="LPJ20"/>
      <c r="LPK20"/>
      <c r="LPL20"/>
      <c r="LPM20"/>
      <c r="LPN20"/>
      <c r="LPO20"/>
      <c r="LPP20"/>
      <c r="LPQ20"/>
      <c r="LPR20"/>
      <c r="LPS20"/>
      <c r="LPT20"/>
      <c r="LPU20"/>
      <c r="LPV20"/>
      <c r="LPW20"/>
      <c r="LPX20"/>
      <c r="LPY20"/>
      <c r="LPZ20"/>
      <c r="LQA20"/>
      <c r="LQB20"/>
      <c r="LQC20"/>
      <c r="LQD20"/>
      <c r="LQE20"/>
      <c r="LQF20"/>
      <c r="LQG20"/>
      <c r="LQH20"/>
      <c r="LQI20"/>
      <c r="LQJ20"/>
      <c r="LQK20"/>
      <c r="LQL20"/>
      <c r="LQM20"/>
      <c r="LQN20"/>
      <c r="LQO20"/>
      <c r="LQP20"/>
      <c r="LQQ20"/>
      <c r="LQR20"/>
      <c r="LQS20"/>
      <c r="LQT20"/>
      <c r="LQU20"/>
      <c r="LQV20"/>
      <c r="LQW20"/>
      <c r="LQX20"/>
      <c r="LQY20"/>
      <c r="LQZ20"/>
      <c r="LRA20"/>
      <c r="LRB20"/>
      <c r="LRC20"/>
      <c r="LRD20"/>
      <c r="LRE20"/>
      <c r="LRF20"/>
      <c r="LRG20"/>
      <c r="LRH20"/>
      <c r="LRI20"/>
      <c r="LRJ20"/>
      <c r="LRK20"/>
      <c r="LRL20"/>
      <c r="LRM20"/>
      <c r="LRN20"/>
      <c r="LRO20"/>
      <c r="LRP20"/>
      <c r="LRQ20"/>
      <c r="LRR20"/>
      <c r="LRS20"/>
      <c r="LRT20"/>
      <c r="LRU20"/>
      <c r="LRV20"/>
      <c r="LRW20"/>
      <c r="LRX20"/>
      <c r="LRY20"/>
      <c r="LRZ20"/>
      <c r="LSA20"/>
      <c r="LSB20"/>
      <c r="LSC20"/>
      <c r="LSD20"/>
      <c r="LSE20"/>
      <c r="LSF20"/>
      <c r="LSG20"/>
      <c r="LSH20"/>
      <c r="LSI20"/>
      <c r="LSJ20"/>
      <c r="LSK20"/>
      <c r="LSL20"/>
      <c r="LSM20"/>
      <c r="LSN20"/>
      <c r="LSO20"/>
      <c r="LSP20"/>
      <c r="LSQ20"/>
      <c r="LSR20"/>
      <c r="LSS20"/>
      <c r="LST20"/>
      <c r="LSU20"/>
      <c r="LSV20"/>
      <c r="LSW20"/>
      <c r="LSX20"/>
      <c r="LSY20"/>
      <c r="LSZ20"/>
      <c r="LTA20"/>
      <c r="LTB20"/>
      <c r="LTC20"/>
      <c r="LTD20"/>
      <c r="LTE20"/>
      <c r="LTF20"/>
      <c r="LTG20"/>
      <c r="LTH20"/>
      <c r="LTI20"/>
      <c r="LTJ20"/>
      <c r="LTK20"/>
      <c r="LTL20"/>
      <c r="LTM20"/>
      <c r="LTN20"/>
      <c r="LTO20"/>
      <c r="LTP20"/>
      <c r="LTQ20"/>
      <c r="LTR20"/>
      <c r="LTS20"/>
      <c r="LTT20"/>
      <c r="LTU20"/>
      <c r="LTV20"/>
      <c r="LTW20"/>
      <c r="LTX20"/>
      <c r="LTY20"/>
      <c r="LTZ20"/>
      <c r="LUA20"/>
      <c r="LUB20"/>
      <c r="LUC20"/>
      <c r="LUD20"/>
      <c r="LUE20"/>
      <c r="LUF20"/>
      <c r="LUG20"/>
      <c r="LUH20"/>
      <c r="LUI20"/>
      <c r="LUJ20"/>
      <c r="LUK20"/>
      <c r="LUL20"/>
      <c r="LUM20"/>
      <c r="LUN20"/>
      <c r="LUO20"/>
      <c r="LUP20"/>
      <c r="LUQ20"/>
      <c r="LUR20"/>
      <c r="LUS20"/>
      <c r="LUT20"/>
      <c r="LUU20"/>
      <c r="LUV20"/>
      <c r="LUW20"/>
      <c r="LUX20"/>
      <c r="LUY20"/>
      <c r="LUZ20"/>
      <c r="LVA20"/>
      <c r="LVB20"/>
      <c r="LVC20"/>
      <c r="LVD20"/>
      <c r="LVE20"/>
      <c r="LVF20"/>
      <c r="LVG20"/>
      <c r="LVH20"/>
      <c r="LVI20"/>
      <c r="LVJ20"/>
      <c r="LVK20"/>
      <c r="LVL20"/>
      <c r="LVM20"/>
      <c r="LVN20"/>
      <c r="LVO20"/>
      <c r="LVP20"/>
      <c r="LVQ20"/>
      <c r="LVR20"/>
      <c r="LVS20"/>
      <c r="LVT20"/>
      <c r="LVU20"/>
      <c r="LVV20"/>
      <c r="LVW20"/>
      <c r="LVX20"/>
      <c r="LVY20"/>
      <c r="LVZ20"/>
      <c r="LWA20"/>
      <c r="LWB20"/>
      <c r="LWC20"/>
      <c r="LWD20"/>
      <c r="LWE20"/>
      <c r="LWF20"/>
      <c r="LWG20"/>
      <c r="LWH20"/>
      <c r="LWI20"/>
      <c r="LWJ20"/>
      <c r="LWK20"/>
      <c r="LWL20"/>
      <c r="LWM20"/>
      <c r="LWN20"/>
      <c r="LWO20"/>
      <c r="LWP20"/>
      <c r="LWQ20"/>
      <c r="LWR20"/>
      <c r="LWS20"/>
      <c r="LWT20"/>
      <c r="LWU20"/>
      <c r="LWV20"/>
      <c r="LWW20"/>
      <c r="LWX20"/>
      <c r="LWY20"/>
      <c r="LWZ20"/>
      <c r="LXA20"/>
      <c r="LXB20"/>
      <c r="LXC20"/>
      <c r="LXD20"/>
      <c r="LXE20"/>
      <c r="LXF20"/>
      <c r="LXG20"/>
      <c r="LXH20"/>
      <c r="LXI20"/>
      <c r="LXJ20"/>
      <c r="LXK20"/>
      <c r="LXL20"/>
      <c r="LXM20"/>
      <c r="LXN20"/>
      <c r="LXO20"/>
      <c r="LXP20"/>
      <c r="LXQ20"/>
      <c r="LXR20"/>
      <c r="LXS20"/>
      <c r="LXT20"/>
      <c r="LXU20"/>
      <c r="LXV20"/>
      <c r="LXW20"/>
      <c r="LXX20"/>
      <c r="LXY20"/>
      <c r="LXZ20"/>
      <c r="LYA20"/>
      <c r="LYB20"/>
      <c r="LYC20"/>
      <c r="LYD20"/>
      <c r="LYE20"/>
      <c r="LYF20"/>
      <c r="LYG20"/>
      <c r="LYH20"/>
      <c r="LYI20"/>
      <c r="LYJ20"/>
      <c r="LYK20"/>
      <c r="LYL20"/>
      <c r="LYM20"/>
      <c r="LYN20"/>
      <c r="LYO20"/>
      <c r="LYP20"/>
      <c r="LYQ20"/>
      <c r="LYR20"/>
      <c r="LYS20"/>
      <c r="LYT20"/>
      <c r="LYU20"/>
      <c r="LYV20"/>
      <c r="LYW20"/>
      <c r="LYX20"/>
      <c r="LYY20"/>
      <c r="LYZ20"/>
      <c r="LZA20"/>
      <c r="LZB20"/>
      <c r="LZC20"/>
      <c r="LZD20"/>
      <c r="LZE20"/>
      <c r="LZF20"/>
      <c r="LZG20"/>
      <c r="LZH20"/>
      <c r="LZI20"/>
      <c r="LZJ20"/>
      <c r="LZK20"/>
      <c r="LZL20"/>
      <c r="LZM20"/>
      <c r="LZN20"/>
      <c r="LZO20"/>
      <c r="LZP20"/>
      <c r="LZQ20"/>
      <c r="LZR20"/>
      <c r="LZS20"/>
      <c r="LZT20"/>
      <c r="LZU20"/>
      <c r="LZV20"/>
      <c r="LZW20"/>
      <c r="LZX20"/>
      <c r="LZY20"/>
      <c r="LZZ20"/>
      <c r="MAA20"/>
      <c r="MAB20"/>
      <c r="MAC20"/>
      <c r="MAD20"/>
      <c r="MAE20"/>
      <c r="MAF20"/>
      <c r="MAG20"/>
      <c r="MAH20"/>
      <c r="MAI20"/>
      <c r="MAJ20"/>
      <c r="MAK20"/>
      <c r="MAL20"/>
      <c r="MAM20"/>
      <c r="MAN20"/>
      <c r="MAO20"/>
      <c r="MAP20"/>
      <c r="MAQ20"/>
      <c r="MAR20"/>
      <c r="MAS20"/>
      <c r="MAT20"/>
      <c r="MAU20"/>
      <c r="MAV20"/>
      <c r="MAW20"/>
      <c r="MAX20"/>
      <c r="MAY20"/>
      <c r="MAZ20"/>
      <c r="MBA20"/>
      <c r="MBB20"/>
      <c r="MBC20"/>
      <c r="MBD20"/>
      <c r="MBE20"/>
      <c r="MBF20"/>
      <c r="MBG20"/>
      <c r="MBH20"/>
      <c r="MBI20"/>
      <c r="MBJ20"/>
      <c r="MBK20"/>
      <c r="MBL20"/>
      <c r="MBM20"/>
      <c r="MBN20"/>
      <c r="MBO20"/>
      <c r="MBP20"/>
      <c r="MBQ20"/>
      <c r="MBR20"/>
      <c r="MBS20"/>
      <c r="MBT20"/>
      <c r="MBU20"/>
      <c r="MBV20"/>
      <c r="MBW20"/>
      <c r="MBX20"/>
      <c r="MBY20"/>
      <c r="MBZ20"/>
      <c r="MCA20"/>
      <c r="MCB20"/>
      <c r="MCC20"/>
      <c r="MCD20"/>
      <c r="MCE20"/>
      <c r="MCF20"/>
      <c r="MCG20"/>
      <c r="MCH20"/>
      <c r="MCI20"/>
      <c r="MCJ20"/>
      <c r="MCK20"/>
      <c r="MCL20"/>
      <c r="MCM20"/>
      <c r="MCN20"/>
      <c r="MCO20"/>
      <c r="MCP20"/>
      <c r="MCQ20"/>
      <c r="MCR20"/>
      <c r="MCS20"/>
      <c r="MCT20"/>
      <c r="MCU20"/>
      <c r="MCV20"/>
      <c r="MCW20"/>
      <c r="MCX20"/>
      <c r="MCY20"/>
      <c r="MCZ20"/>
      <c r="MDA20"/>
      <c r="MDB20"/>
      <c r="MDC20"/>
      <c r="MDD20"/>
      <c r="MDE20"/>
      <c r="MDF20"/>
      <c r="MDG20"/>
      <c r="MDH20"/>
      <c r="MDI20"/>
      <c r="MDJ20"/>
      <c r="MDK20"/>
      <c r="MDL20"/>
      <c r="MDM20"/>
      <c r="MDN20"/>
      <c r="MDO20"/>
      <c r="MDP20"/>
      <c r="MDQ20"/>
      <c r="MDR20"/>
      <c r="MDS20"/>
      <c r="MDT20"/>
      <c r="MDU20"/>
      <c r="MDV20"/>
      <c r="MDW20"/>
      <c r="MDX20"/>
      <c r="MDY20"/>
      <c r="MDZ20"/>
      <c r="MEA20"/>
      <c r="MEB20"/>
      <c r="MEC20"/>
      <c r="MED20"/>
      <c r="MEE20"/>
      <c r="MEF20"/>
      <c r="MEG20"/>
      <c r="MEH20"/>
      <c r="MEI20"/>
      <c r="MEJ20"/>
      <c r="MEK20"/>
      <c r="MEL20"/>
      <c r="MEM20"/>
      <c r="MEN20"/>
      <c r="MEO20"/>
      <c r="MEP20"/>
      <c r="MEQ20"/>
      <c r="MER20"/>
      <c r="MES20"/>
      <c r="MET20"/>
      <c r="MEU20"/>
      <c r="MEV20"/>
      <c r="MEW20"/>
      <c r="MEX20"/>
      <c r="MEY20"/>
      <c r="MEZ20"/>
      <c r="MFA20"/>
      <c r="MFB20"/>
      <c r="MFC20"/>
      <c r="MFD20"/>
      <c r="MFE20"/>
      <c r="MFF20"/>
      <c r="MFG20"/>
      <c r="MFH20"/>
      <c r="MFI20"/>
      <c r="MFJ20"/>
      <c r="MFK20"/>
      <c r="MFL20"/>
      <c r="MFM20"/>
      <c r="MFN20"/>
      <c r="MFO20"/>
      <c r="MFP20"/>
      <c r="MFQ20"/>
      <c r="MFR20"/>
      <c r="MFS20"/>
      <c r="MFT20"/>
      <c r="MFU20"/>
      <c r="MFV20"/>
      <c r="MFW20"/>
      <c r="MFX20"/>
      <c r="MFY20"/>
      <c r="MFZ20"/>
      <c r="MGA20"/>
      <c r="MGB20"/>
      <c r="MGC20"/>
      <c r="MGD20"/>
      <c r="MGE20"/>
      <c r="MGF20"/>
      <c r="MGG20"/>
      <c r="MGH20"/>
      <c r="MGI20"/>
      <c r="MGJ20"/>
      <c r="MGK20"/>
      <c r="MGL20"/>
      <c r="MGM20"/>
      <c r="MGN20"/>
      <c r="MGO20"/>
      <c r="MGP20"/>
      <c r="MGQ20"/>
      <c r="MGR20"/>
      <c r="MGS20"/>
      <c r="MGT20"/>
      <c r="MGU20"/>
      <c r="MGV20"/>
      <c r="MGW20"/>
      <c r="MGX20"/>
      <c r="MGY20"/>
      <c r="MGZ20"/>
      <c r="MHA20"/>
      <c r="MHB20"/>
      <c r="MHC20"/>
      <c r="MHD20"/>
      <c r="MHE20"/>
      <c r="MHF20"/>
      <c r="MHG20"/>
      <c r="MHH20"/>
      <c r="MHI20"/>
      <c r="MHJ20"/>
      <c r="MHK20"/>
      <c r="MHL20"/>
      <c r="MHM20"/>
      <c r="MHN20"/>
      <c r="MHO20"/>
      <c r="MHP20"/>
      <c r="MHQ20"/>
      <c r="MHR20"/>
      <c r="MHS20"/>
      <c r="MHT20"/>
      <c r="MHU20"/>
      <c r="MHV20"/>
      <c r="MHW20"/>
      <c r="MHX20"/>
      <c r="MHY20"/>
      <c r="MHZ20"/>
      <c r="MIA20"/>
      <c r="MIB20"/>
      <c r="MIC20"/>
      <c r="MID20"/>
      <c r="MIE20"/>
      <c r="MIF20"/>
      <c r="MIG20"/>
      <c r="MIH20"/>
      <c r="MII20"/>
      <c r="MIJ20"/>
      <c r="MIK20"/>
      <c r="MIL20"/>
      <c r="MIM20"/>
      <c r="MIN20"/>
      <c r="MIO20"/>
      <c r="MIP20"/>
      <c r="MIQ20"/>
      <c r="MIR20"/>
      <c r="MIS20"/>
      <c r="MIT20"/>
      <c r="MIU20"/>
      <c r="MIV20"/>
      <c r="MIW20"/>
      <c r="MIX20"/>
      <c r="MIY20"/>
      <c r="MIZ20"/>
      <c r="MJA20"/>
      <c r="MJB20"/>
      <c r="MJC20"/>
      <c r="MJD20"/>
      <c r="MJE20"/>
      <c r="MJF20"/>
      <c r="MJG20"/>
      <c r="MJH20"/>
      <c r="MJI20"/>
      <c r="MJJ20"/>
      <c r="MJK20"/>
      <c r="MJL20"/>
      <c r="MJM20"/>
      <c r="MJN20"/>
      <c r="MJO20"/>
      <c r="MJP20"/>
      <c r="MJQ20"/>
      <c r="MJR20"/>
      <c r="MJS20"/>
      <c r="MJT20"/>
      <c r="MJU20"/>
      <c r="MJV20"/>
      <c r="MJW20"/>
      <c r="MJX20"/>
      <c r="MJY20"/>
      <c r="MJZ20"/>
      <c r="MKA20"/>
      <c r="MKB20"/>
      <c r="MKC20"/>
      <c r="MKD20"/>
      <c r="MKE20"/>
      <c r="MKF20"/>
      <c r="MKG20"/>
      <c r="MKH20"/>
      <c r="MKI20"/>
      <c r="MKJ20"/>
      <c r="MKK20"/>
      <c r="MKL20"/>
      <c r="MKM20"/>
      <c r="MKN20"/>
      <c r="MKO20"/>
      <c r="MKP20"/>
      <c r="MKQ20"/>
      <c r="MKR20"/>
      <c r="MKS20"/>
      <c r="MKT20"/>
      <c r="MKU20"/>
      <c r="MKV20"/>
      <c r="MKW20"/>
      <c r="MKX20"/>
      <c r="MKY20"/>
      <c r="MKZ20"/>
      <c r="MLA20"/>
      <c r="MLB20"/>
      <c r="MLC20"/>
      <c r="MLD20"/>
      <c r="MLE20"/>
      <c r="MLF20"/>
      <c r="MLG20"/>
      <c r="MLH20"/>
      <c r="MLI20"/>
      <c r="MLJ20"/>
      <c r="MLK20"/>
      <c r="MLL20"/>
      <c r="MLM20"/>
      <c r="MLN20"/>
      <c r="MLO20"/>
      <c r="MLP20"/>
      <c r="MLQ20"/>
      <c r="MLR20"/>
      <c r="MLS20"/>
      <c r="MLT20"/>
      <c r="MLU20"/>
      <c r="MLV20"/>
      <c r="MLW20"/>
      <c r="MLX20"/>
      <c r="MLY20"/>
      <c r="MLZ20"/>
      <c r="MMA20"/>
      <c r="MMB20"/>
      <c r="MMC20"/>
      <c r="MMD20"/>
      <c r="MME20"/>
      <c r="MMF20"/>
      <c r="MMG20"/>
      <c r="MMH20"/>
      <c r="MMI20"/>
      <c r="MMJ20"/>
      <c r="MMK20"/>
      <c r="MML20"/>
      <c r="MMM20"/>
      <c r="MMN20"/>
      <c r="MMO20"/>
      <c r="MMP20"/>
      <c r="MMQ20"/>
      <c r="MMR20"/>
      <c r="MMS20"/>
      <c r="MMT20"/>
      <c r="MMU20"/>
      <c r="MMV20"/>
      <c r="MMW20"/>
      <c r="MMX20"/>
      <c r="MMY20"/>
      <c r="MMZ20"/>
      <c r="MNA20"/>
      <c r="MNB20"/>
      <c r="MNC20"/>
      <c r="MND20"/>
      <c r="MNE20"/>
      <c r="MNF20"/>
      <c r="MNG20"/>
      <c r="MNH20"/>
      <c r="MNI20"/>
      <c r="MNJ20"/>
      <c r="MNK20"/>
      <c r="MNL20"/>
      <c r="MNM20"/>
      <c r="MNN20"/>
      <c r="MNO20"/>
      <c r="MNP20"/>
      <c r="MNQ20"/>
      <c r="MNR20"/>
      <c r="MNS20"/>
      <c r="MNT20"/>
      <c r="MNU20"/>
      <c r="MNV20"/>
      <c r="MNW20"/>
      <c r="MNX20"/>
      <c r="MNY20"/>
      <c r="MNZ20"/>
      <c r="MOA20"/>
      <c r="MOB20"/>
      <c r="MOC20"/>
      <c r="MOD20"/>
      <c r="MOE20"/>
      <c r="MOF20"/>
      <c r="MOG20"/>
      <c r="MOH20"/>
      <c r="MOI20"/>
      <c r="MOJ20"/>
      <c r="MOK20"/>
      <c r="MOL20"/>
      <c r="MOM20"/>
      <c r="MON20"/>
      <c r="MOO20"/>
      <c r="MOP20"/>
      <c r="MOQ20"/>
      <c r="MOR20"/>
      <c r="MOS20"/>
      <c r="MOT20"/>
      <c r="MOU20"/>
      <c r="MOV20"/>
      <c r="MOW20"/>
      <c r="MOX20"/>
      <c r="MOY20"/>
      <c r="MOZ20"/>
      <c r="MPA20"/>
      <c r="MPB20"/>
      <c r="MPC20"/>
      <c r="MPD20"/>
      <c r="MPE20"/>
      <c r="MPF20"/>
      <c r="MPG20"/>
      <c r="MPH20"/>
      <c r="MPI20"/>
      <c r="MPJ20"/>
      <c r="MPK20"/>
      <c r="MPL20"/>
      <c r="MPM20"/>
      <c r="MPN20"/>
      <c r="MPO20"/>
      <c r="MPP20"/>
      <c r="MPQ20"/>
      <c r="MPR20"/>
      <c r="MPS20"/>
      <c r="MPT20"/>
      <c r="MPU20"/>
      <c r="MPV20"/>
      <c r="MPW20"/>
      <c r="MPX20"/>
      <c r="MPY20"/>
      <c r="MPZ20"/>
      <c r="MQA20"/>
      <c r="MQB20"/>
      <c r="MQC20"/>
      <c r="MQD20"/>
      <c r="MQE20"/>
      <c r="MQF20"/>
      <c r="MQG20"/>
      <c r="MQH20"/>
      <c r="MQI20"/>
      <c r="MQJ20"/>
      <c r="MQK20"/>
      <c r="MQL20"/>
      <c r="MQM20"/>
      <c r="MQN20"/>
      <c r="MQO20"/>
      <c r="MQP20"/>
      <c r="MQQ20"/>
      <c r="MQR20"/>
      <c r="MQS20"/>
      <c r="MQT20"/>
      <c r="MQU20"/>
      <c r="MQV20"/>
      <c r="MQW20"/>
      <c r="MQX20"/>
      <c r="MQY20"/>
      <c r="MQZ20"/>
      <c r="MRA20"/>
      <c r="MRB20"/>
      <c r="MRC20"/>
      <c r="MRD20"/>
      <c r="MRE20"/>
      <c r="MRF20"/>
      <c r="MRG20"/>
      <c r="MRH20"/>
      <c r="MRI20"/>
      <c r="MRJ20"/>
      <c r="MRK20"/>
      <c r="MRL20"/>
      <c r="MRM20"/>
      <c r="MRN20"/>
      <c r="MRO20"/>
      <c r="MRP20"/>
      <c r="MRQ20"/>
      <c r="MRR20"/>
      <c r="MRS20"/>
      <c r="MRT20"/>
      <c r="MRU20"/>
      <c r="MRV20"/>
      <c r="MRW20"/>
      <c r="MRX20"/>
      <c r="MRY20"/>
      <c r="MRZ20"/>
      <c r="MSA20"/>
      <c r="MSB20"/>
      <c r="MSC20"/>
      <c r="MSD20"/>
      <c r="MSE20"/>
      <c r="MSF20"/>
      <c r="MSG20"/>
      <c r="MSH20"/>
      <c r="MSI20"/>
      <c r="MSJ20"/>
      <c r="MSK20"/>
      <c r="MSL20"/>
      <c r="MSM20"/>
      <c r="MSN20"/>
      <c r="MSO20"/>
      <c r="MSP20"/>
      <c r="MSQ20"/>
      <c r="MSR20"/>
      <c r="MSS20"/>
      <c r="MST20"/>
      <c r="MSU20"/>
      <c r="MSV20"/>
      <c r="MSW20"/>
      <c r="MSX20"/>
      <c r="MSY20"/>
      <c r="MSZ20"/>
      <c r="MTA20"/>
      <c r="MTB20"/>
      <c r="MTC20"/>
      <c r="MTD20"/>
      <c r="MTE20"/>
      <c r="MTF20"/>
      <c r="MTG20"/>
      <c r="MTH20"/>
      <c r="MTI20"/>
      <c r="MTJ20"/>
      <c r="MTK20"/>
      <c r="MTL20"/>
      <c r="MTM20"/>
      <c r="MTN20"/>
      <c r="MTO20"/>
      <c r="MTP20"/>
      <c r="MTQ20"/>
      <c r="MTR20"/>
      <c r="MTS20"/>
      <c r="MTT20"/>
      <c r="MTU20"/>
      <c r="MTV20"/>
      <c r="MTW20"/>
      <c r="MTX20"/>
      <c r="MTY20"/>
      <c r="MTZ20"/>
      <c r="MUA20"/>
      <c r="MUB20"/>
      <c r="MUC20"/>
      <c r="MUD20"/>
      <c r="MUE20"/>
      <c r="MUF20"/>
      <c r="MUG20"/>
      <c r="MUH20"/>
      <c r="MUI20"/>
      <c r="MUJ20"/>
      <c r="MUK20"/>
      <c r="MUL20"/>
      <c r="MUM20"/>
      <c r="MUN20"/>
      <c r="MUO20"/>
      <c r="MUP20"/>
      <c r="MUQ20"/>
      <c r="MUR20"/>
      <c r="MUS20"/>
      <c r="MUT20"/>
      <c r="MUU20"/>
      <c r="MUV20"/>
      <c r="MUW20"/>
      <c r="MUX20"/>
      <c r="MUY20"/>
      <c r="MUZ20"/>
      <c r="MVA20"/>
      <c r="MVB20"/>
      <c r="MVC20"/>
      <c r="MVD20"/>
      <c r="MVE20"/>
      <c r="MVF20"/>
      <c r="MVG20"/>
      <c r="MVH20"/>
      <c r="MVI20"/>
      <c r="MVJ20"/>
      <c r="MVK20"/>
      <c r="MVL20"/>
      <c r="MVM20"/>
      <c r="MVN20"/>
      <c r="MVO20"/>
      <c r="MVP20"/>
      <c r="MVQ20"/>
      <c r="MVR20"/>
      <c r="MVS20"/>
      <c r="MVT20"/>
      <c r="MVU20"/>
      <c r="MVV20"/>
      <c r="MVW20"/>
      <c r="MVX20"/>
      <c r="MVY20"/>
      <c r="MVZ20"/>
      <c r="MWA20"/>
      <c r="MWB20"/>
      <c r="MWC20"/>
      <c r="MWD20"/>
      <c r="MWE20"/>
      <c r="MWF20"/>
      <c r="MWG20"/>
      <c r="MWH20"/>
      <c r="MWI20"/>
      <c r="MWJ20"/>
      <c r="MWK20"/>
      <c r="MWL20"/>
      <c r="MWM20"/>
      <c r="MWN20"/>
      <c r="MWO20"/>
      <c r="MWP20"/>
      <c r="MWQ20"/>
      <c r="MWR20"/>
      <c r="MWS20"/>
      <c r="MWT20"/>
      <c r="MWU20"/>
      <c r="MWV20"/>
      <c r="MWW20"/>
      <c r="MWX20"/>
      <c r="MWY20"/>
      <c r="MWZ20"/>
      <c r="MXA20"/>
      <c r="MXB20"/>
      <c r="MXC20"/>
      <c r="MXD20"/>
      <c r="MXE20"/>
      <c r="MXF20"/>
      <c r="MXG20"/>
      <c r="MXH20"/>
      <c r="MXI20"/>
      <c r="MXJ20"/>
      <c r="MXK20"/>
      <c r="MXL20"/>
      <c r="MXM20"/>
      <c r="MXN20"/>
      <c r="MXO20"/>
      <c r="MXP20"/>
      <c r="MXQ20"/>
      <c r="MXR20"/>
      <c r="MXS20"/>
      <c r="MXT20"/>
      <c r="MXU20"/>
      <c r="MXV20"/>
      <c r="MXW20"/>
      <c r="MXX20"/>
      <c r="MXY20"/>
      <c r="MXZ20"/>
      <c r="MYA20"/>
      <c r="MYB20"/>
      <c r="MYC20"/>
      <c r="MYD20"/>
      <c r="MYE20"/>
      <c r="MYF20"/>
      <c r="MYG20"/>
      <c r="MYH20"/>
      <c r="MYI20"/>
      <c r="MYJ20"/>
      <c r="MYK20"/>
      <c r="MYL20"/>
      <c r="MYM20"/>
      <c r="MYN20"/>
      <c r="MYO20"/>
      <c r="MYP20"/>
      <c r="MYQ20"/>
      <c r="MYR20"/>
      <c r="MYS20"/>
      <c r="MYT20"/>
      <c r="MYU20"/>
      <c r="MYV20"/>
      <c r="MYW20"/>
      <c r="MYX20"/>
      <c r="MYY20"/>
      <c r="MYZ20"/>
      <c r="MZA20"/>
      <c r="MZB20"/>
      <c r="MZC20"/>
      <c r="MZD20"/>
      <c r="MZE20"/>
      <c r="MZF20"/>
      <c r="MZG20"/>
      <c r="MZH20"/>
      <c r="MZI20"/>
      <c r="MZJ20"/>
      <c r="MZK20"/>
      <c r="MZL20"/>
      <c r="MZM20"/>
      <c r="MZN20"/>
      <c r="MZO20"/>
      <c r="MZP20"/>
      <c r="MZQ20"/>
      <c r="MZR20"/>
      <c r="MZS20"/>
      <c r="MZT20"/>
      <c r="MZU20"/>
      <c r="MZV20"/>
      <c r="MZW20"/>
      <c r="MZX20"/>
      <c r="MZY20"/>
      <c r="MZZ20"/>
      <c r="NAA20"/>
      <c r="NAB20"/>
      <c r="NAC20"/>
      <c r="NAD20"/>
      <c r="NAE20"/>
      <c r="NAF20"/>
      <c r="NAG20"/>
      <c r="NAH20"/>
      <c r="NAI20"/>
      <c r="NAJ20"/>
      <c r="NAK20"/>
      <c r="NAL20"/>
      <c r="NAM20"/>
      <c r="NAN20"/>
      <c r="NAO20"/>
      <c r="NAP20"/>
      <c r="NAQ20"/>
      <c r="NAR20"/>
      <c r="NAS20"/>
      <c r="NAT20"/>
      <c r="NAU20"/>
      <c r="NAV20"/>
      <c r="NAW20"/>
      <c r="NAX20"/>
      <c r="NAY20"/>
      <c r="NAZ20"/>
      <c r="NBA20"/>
      <c r="NBB20"/>
      <c r="NBC20"/>
      <c r="NBD20"/>
      <c r="NBE20"/>
      <c r="NBF20"/>
      <c r="NBG20"/>
      <c r="NBH20"/>
      <c r="NBI20"/>
      <c r="NBJ20"/>
      <c r="NBK20"/>
      <c r="NBL20"/>
      <c r="NBM20"/>
      <c r="NBN20"/>
      <c r="NBO20"/>
      <c r="NBP20"/>
      <c r="NBQ20"/>
      <c r="NBR20"/>
      <c r="NBS20"/>
      <c r="NBT20"/>
      <c r="NBU20"/>
      <c r="NBV20"/>
      <c r="NBW20"/>
      <c r="NBX20"/>
      <c r="NBY20"/>
      <c r="NBZ20"/>
      <c r="NCA20"/>
      <c r="NCB20"/>
      <c r="NCC20"/>
      <c r="NCD20"/>
      <c r="NCE20"/>
      <c r="NCF20"/>
      <c r="NCG20"/>
      <c r="NCH20"/>
      <c r="NCI20"/>
      <c r="NCJ20"/>
      <c r="NCK20"/>
      <c r="NCL20"/>
      <c r="NCM20"/>
      <c r="NCN20"/>
      <c r="NCO20"/>
      <c r="NCP20"/>
      <c r="NCQ20"/>
      <c r="NCR20"/>
      <c r="NCS20"/>
      <c r="NCT20"/>
      <c r="NCU20"/>
      <c r="NCV20"/>
      <c r="NCW20"/>
      <c r="NCX20"/>
      <c r="NCY20"/>
      <c r="NCZ20"/>
      <c r="NDA20"/>
      <c r="NDB20"/>
      <c r="NDC20"/>
      <c r="NDD20"/>
      <c r="NDE20"/>
      <c r="NDF20"/>
      <c r="NDG20"/>
      <c r="NDH20"/>
      <c r="NDI20"/>
      <c r="NDJ20"/>
      <c r="NDK20"/>
      <c r="NDL20"/>
      <c r="NDM20"/>
      <c r="NDN20"/>
      <c r="NDO20"/>
      <c r="NDP20"/>
      <c r="NDQ20"/>
      <c r="NDR20"/>
      <c r="NDS20"/>
      <c r="NDT20"/>
      <c r="NDU20"/>
      <c r="NDV20"/>
      <c r="NDW20"/>
      <c r="NDX20"/>
      <c r="NDY20"/>
      <c r="NDZ20"/>
      <c r="NEA20"/>
      <c r="NEB20"/>
      <c r="NEC20"/>
      <c r="NED20"/>
      <c r="NEE20"/>
      <c r="NEF20"/>
      <c r="NEG20"/>
      <c r="NEH20"/>
      <c r="NEI20"/>
      <c r="NEJ20"/>
      <c r="NEK20"/>
      <c r="NEL20"/>
      <c r="NEM20"/>
      <c r="NEN20"/>
      <c r="NEO20"/>
      <c r="NEP20"/>
      <c r="NEQ20"/>
      <c r="NER20"/>
      <c r="NES20"/>
      <c r="NET20"/>
      <c r="NEU20"/>
      <c r="NEV20"/>
      <c r="NEW20"/>
      <c r="NEX20"/>
      <c r="NEY20"/>
      <c r="NEZ20"/>
      <c r="NFA20"/>
      <c r="NFB20"/>
      <c r="NFC20"/>
      <c r="NFD20"/>
      <c r="NFE20"/>
      <c r="NFF20"/>
      <c r="NFG20"/>
      <c r="NFH20"/>
      <c r="NFI20"/>
      <c r="NFJ20"/>
      <c r="NFK20"/>
      <c r="NFL20"/>
      <c r="NFM20"/>
      <c r="NFN20"/>
      <c r="NFO20"/>
      <c r="NFP20"/>
      <c r="NFQ20"/>
      <c r="NFR20"/>
      <c r="NFS20"/>
      <c r="NFT20"/>
      <c r="NFU20"/>
      <c r="NFV20"/>
      <c r="NFW20"/>
      <c r="NFX20"/>
      <c r="NFY20"/>
      <c r="NFZ20"/>
      <c r="NGA20"/>
      <c r="NGB20"/>
      <c r="NGC20"/>
      <c r="NGD20"/>
      <c r="NGE20"/>
      <c r="NGF20"/>
      <c r="NGG20"/>
      <c r="NGH20"/>
      <c r="NGI20"/>
      <c r="NGJ20"/>
      <c r="NGK20"/>
      <c r="NGL20"/>
      <c r="NGM20"/>
      <c r="NGN20"/>
      <c r="NGO20"/>
      <c r="NGP20"/>
      <c r="NGQ20"/>
      <c r="NGR20"/>
      <c r="NGS20"/>
      <c r="NGT20"/>
      <c r="NGU20"/>
      <c r="NGV20"/>
      <c r="NGW20"/>
      <c r="NGX20"/>
      <c r="NGY20"/>
      <c r="NGZ20"/>
      <c r="NHA20"/>
      <c r="NHB20"/>
      <c r="NHC20"/>
      <c r="NHD20"/>
      <c r="NHE20"/>
      <c r="NHF20"/>
      <c r="NHG20"/>
      <c r="NHH20"/>
      <c r="NHI20"/>
      <c r="NHJ20"/>
      <c r="NHK20"/>
      <c r="NHL20"/>
      <c r="NHM20"/>
      <c r="NHN20"/>
      <c r="NHO20"/>
      <c r="NHP20"/>
      <c r="NHQ20"/>
      <c r="NHR20"/>
      <c r="NHS20"/>
      <c r="NHT20"/>
      <c r="NHU20"/>
      <c r="NHV20"/>
      <c r="NHW20"/>
      <c r="NHX20"/>
      <c r="NHY20"/>
      <c r="NHZ20"/>
      <c r="NIA20"/>
      <c r="NIB20"/>
      <c r="NIC20"/>
      <c r="NID20"/>
      <c r="NIE20"/>
      <c r="NIF20"/>
      <c r="NIG20"/>
      <c r="NIH20"/>
      <c r="NII20"/>
      <c r="NIJ20"/>
      <c r="NIK20"/>
      <c r="NIL20"/>
      <c r="NIM20"/>
      <c r="NIN20"/>
      <c r="NIO20"/>
      <c r="NIP20"/>
      <c r="NIQ20"/>
      <c r="NIR20"/>
      <c r="NIS20"/>
      <c r="NIT20"/>
      <c r="NIU20"/>
      <c r="NIV20"/>
      <c r="NIW20"/>
      <c r="NIX20"/>
      <c r="NIY20"/>
      <c r="NIZ20"/>
      <c r="NJA20"/>
      <c r="NJB20"/>
      <c r="NJC20"/>
      <c r="NJD20"/>
      <c r="NJE20"/>
      <c r="NJF20"/>
      <c r="NJG20"/>
      <c r="NJH20"/>
      <c r="NJI20"/>
      <c r="NJJ20"/>
      <c r="NJK20"/>
      <c r="NJL20"/>
      <c r="NJM20"/>
      <c r="NJN20"/>
      <c r="NJO20"/>
      <c r="NJP20"/>
      <c r="NJQ20"/>
      <c r="NJR20"/>
      <c r="NJS20"/>
      <c r="NJT20"/>
      <c r="NJU20"/>
      <c r="NJV20"/>
      <c r="NJW20"/>
      <c r="NJX20"/>
      <c r="NJY20"/>
      <c r="NJZ20"/>
      <c r="NKA20"/>
      <c r="NKB20"/>
      <c r="NKC20"/>
      <c r="NKD20"/>
      <c r="NKE20"/>
      <c r="NKF20"/>
      <c r="NKG20"/>
      <c r="NKH20"/>
      <c r="NKI20"/>
      <c r="NKJ20"/>
      <c r="NKK20"/>
      <c r="NKL20"/>
      <c r="NKM20"/>
      <c r="NKN20"/>
      <c r="NKO20"/>
      <c r="NKP20"/>
      <c r="NKQ20"/>
      <c r="NKR20"/>
      <c r="NKS20"/>
      <c r="NKT20"/>
      <c r="NKU20"/>
      <c r="NKV20"/>
      <c r="NKW20"/>
      <c r="NKX20"/>
      <c r="NKY20"/>
      <c r="NKZ20"/>
      <c r="NLA20"/>
      <c r="NLB20"/>
      <c r="NLC20"/>
      <c r="NLD20"/>
      <c r="NLE20"/>
      <c r="NLF20"/>
      <c r="NLG20"/>
      <c r="NLH20"/>
      <c r="NLI20"/>
      <c r="NLJ20"/>
      <c r="NLK20"/>
      <c r="NLL20"/>
      <c r="NLM20"/>
      <c r="NLN20"/>
      <c r="NLO20"/>
      <c r="NLP20"/>
      <c r="NLQ20"/>
      <c r="NLR20"/>
      <c r="NLS20"/>
      <c r="NLT20"/>
      <c r="NLU20"/>
      <c r="NLV20"/>
      <c r="NLW20"/>
      <c r="NLX20"/>
      <c r="NLY20"/>
      <c r="NLZ20"/>
      <c r="NMA20"/>
      <c r="NMB20"/>
      <c r="NMC20"/>
      <c r="NMD20"/>
      <c r="NME20"/>
      <c r="NMF20"/>
      <c r="NMG20"/>
      <c r="NMH20"/>
      <c r="NMI20"/>
      <c r="NMJ20"/>
      <c r="NMK20"/>
      <c r="NML20"/>
      <c r="NMM20"/>
      <c r="NMN20"/>
      <c r="NMO20"/>
      <c r="NMP20"/>
      <c r="NMQ20"/>
      <c r="NMR20"/>
      <c r="NMS20"/>
      <c r="NMT20"/>
      <c r="NMU20"/>
      <c r="NMV20"/>
      <c r="NMW20"/>
      <c r="NMX20"/>
      <c r="NMY20"/>
      <c r="NMZ20"/>
      <c r="NNA20"/>
      <c r="NNB20"/>
      <c r="NNC20"/>
      <c r="NND20"/>
      <c r="NNE20"/>
      <c r="NNF20"/>
      <c r="NNG20"/>
      <c r="NNH20"/>
      <c r="NNI20"/>
      <c r="NNJ20"/>
      <c r="NNK20"/>
      <c r="NNL20"/>
      <c r="NNM20"/>
      <c r="NNN20"/>
      <c r="NNO20"/>
      <c r="NNP20"/>
      <c r="NNQ20"/>
      <c r="NNR20"/>
      <c r="NNS20"/>
      <c r="NNT20"/>
      <c r="NNU20"/>
      <c r="NNV20"/>
      <c r="NNW20"/>
      <c r="NNX20"/>
      <c r="NNY20"/>
      <c r="NNZ20"/>
      <c r="NOA20"/>
      <c r="NOB20"/>
      <c r="NOC20"/>
      <c r="NOD20"/>
      <c r="NOE20"/>
      <c r="NOF20"/>
      <c r="NOG20"/>
      <c r="NOH20"/>
      <c r="NOI20"/>
      <c r="NOJ20"/>
      <c r="NOK20"/>
      <c r="NOL20"/>
      <c r="NOM20"/>
      <c r="NON20"/>
      <c r="NOO20"/>
      <c r="NOP20"/>
      <c r="NOQ20"/>
      <c r="NOR20"/>
      <c r="NOS20"/>
      <c r="NOT20"/>
      <c r="NOU20"/>
      <c r="NOV20"/>
      <c r="NOW20"/>
      <c r="NOX20"/>
      <c r="NOY20"/>
      <c r="NOZ20"/>
      <c r="NPA20"/>
      <c r="NPB20"/>
      <c r="NPC20"/>
      <c r="NPD20"/>
      <c r="NPE20"/>
      <c r="NPF20"/>
      <c r="NPG20"/>
      <c r="NPH20"/>
      <c r="NPI20"/>
      <c r="NPJ20"/>
      <c r="NPK20"/>
      <c r="NPL20"/>
      <c r="NPM20"/>
      <c r="NPN20"/>
      <c r="NPO20"/>
      <c r="NPP20"/>
      <c r="NPQ20"/>
      <c r="NPR20"/>
      <c r="NPS20"/>
      <c r="NPT20"/>
      <c r="NPU20"/>
      <c r="NPV20"/>
      <c r="NPW20"/>
      <c r="NPX20"/>
      <c r="NPY20"/>
      <c r="NPZ20"/>
      <c r="NQA20"/>
      <c r="NQB20"/>
      <c r="NQC20"/>
      <c r="NQD20"/>
      <c r="NQE20"/>
      <c r="NQF20"/>
      <c r="NQG20"/>
      <c r="NQH20"/>
      <c r="NQI20"/>
      <c r="NQJ20"/>
      <c r="NQK20"/>
      <c r="NQL20"/>
      <c r="NQM20"/>
      <c r="NQN20"/>
      <c r="NQO20"/>
      <c r="NQP20"/>
      <c r="NQQ20"/>
      <c r="NQR20"/>
      <c r="NQS20"/>
      <c r="NQT20"/>
      <c r="NQU20"/>
      <c r="NQV20"/>
      <c r="NQW20"/>
      <c r="NQX20"/>
      <c r="NQY20"/>
      <c r="NQZ20"/>
      <c r="NRA20"/>
      <c r="NRB20"/>
      <c r="NRC20"/>
      <c r="NRD20"/>
      <c r="NRE20"/>
      <c r="NRF20"/>
      <c r="NRG20"/>
      <c r="NRH20"/>
      <c r="NRI20"/>
    </row>
    <row r="21" spans="1:9941" s="26" customFormat="1" ht="12.2" customHeight="1" x14ac:dyDescent="0.2">
      <c r="A21" s="12" t="s">
        <v>156</v>
      </c>
      <c r="B21" s="854" t="s">
        <v>190</v>
      </c>
      <c r="C21" s="111">
        <f>'1. mell.bevétel_össz'!C20-'26._önként_össz_bev'!C22-'26._államig_össz_bev'!C21</f>
        <v>0</v>
      </c>
      <c r="D21" s="411">
        <f>'1. mell.bevétel_össz'!D20-'26._önként_össz_bev'!D22-'26._államig_össz_bev'!D21</f>
        <v>0</v>
      </c>
      <c r="E21" s="694">
        <f>'1. mell.bevétel_össz'!E20-'26._önként_össz_bev'!E22-'26._államig_össz_bev'!E21</f>
        <v>0</v>
      </c>
      <c r="F21" s="694">
        <f>'1. mell.bevétel_össz'!F20-'26._önként_össz_bev'!F22-'26._államig_össz_bev'!F21</f>
        <v>0</v>
      </c>
      <c r="G21" s="694">
        <f>'1. mell.bevétel_össz'!G20-'26._önként_össz_bev'!G22-'26._államig_össz_bev'!G21</f>
        <v>0</v>
      </c>
      <c r="H21" s="413">
        <f t="shared" si="2"/>
        <v>0</v>
      </c>
      <c r="I21" s="757">
        <f>'1. mell.bevétel_össz'!I20-'26._önként_össz_bev'!I22-'26._államig_össz_bev'!I21</f>
        <v>0</v>
      </c>
      <c r="J21" s="413">
        <f>'1. mell.bevétel_össz'!J20-'26._önként_össz_bev'!J22-'26._államig_össz_bev'!J21</f>
        <v>0</v>
      </c>
      <c r="K21" s="413">
        <f>'1. mell.bevétel_össz'!K20-'26._önként_össz_bev'!K22-'26._államig_össz_bev'!K21</f>
        <v>0</v>
      </c>
      <c r="L21" s="413" t="e">
        <f>'1. mell.bevétel_össz'!L20-'26._önként_össz_bev'!L22</f>
        <v>#DIV/0!</v>
      </c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  <c r="XY21"/>
      <c r="XZ21"/>
      <c r="YA21"/>
      <c r="YB21"/>
      <c r="YC21"/>
      <c r="YD21"/>
      <c r="YE21"/>
      <c r="YF21"/>
      <c r="YG21"/>
      <c r="YH21"/>
      <c r="YI21"/>
      <c r="YJ21"/>
      <c r="YK21"/>
      <c r="YL21"/>
      <c r="YM21"/>
      <c r="YN21"/>
      <c r="YO21"/>
      <c r="YP21"/>
      <c r="YQ21"/>
      <c r="YR21"/>
      <c r="YS21"/>
      <c r="YT21"/>
      <c r="YU21"/>
      <c r="YV21"/>
      <c r="YW21"/>
      <c r="YX21"/>
      <c r="YY21"/>
      <c r="YZ21"/>
      <c r="ZA21"/>
      <c r="ZB21"/>
      <c r="ZC21"/>
      <c r="ZD21"/>
      <c r="ZE21"/>
      <c r="ZF21"/>
      <c r="ZG21"/>
      <c r="ZH21"/>
      <c r="ZI21"/>
      <c r="ZJ21"/>
      <c r="ZK21"/>
      <c r="ZL21"/>
      <c r="ZM21"/>
      <c r="ZN21"/>
      <c r="ZO21"/>
      <c r="ZP21"/>
      <c r="ZQ21"/>
      <c r="ZR21"/>
      <c r="ZS21"/>
      <c r="ZT21"/>
      <c r="ZU21"/>
      <c r="ZV21"/>
      <c r="ZW21"/>
      <c r="ZX21"/>
      <c r="ZY21"/>
      <c r="ZZ21"/>
      <c r="AAA21"/>
      <c r="AAB21"/>
      <c r="AAC21"/>
      <c r="AAD21"/>
      <c r="AAE21"/>
      <c r="AAF21"/>
      <c r="AAG21"/>
      <c r="AAH21"/>
      <c r="AAI21"/>
      <c r="AAJ21"/>
      <c r="AAK21"/>
      <c r="AAL21"/>
      <c r="AAM21"/>
      <c r="AAN21"/>
      <c r="AAO21"/>
      <c r="AAP21"/>
      <c r="AAQ21"/>
      <c r="AAR21"/>
      <c r="AAS21"/>
      <c r="AAT21"/>
      <c r="AAU21"/>
      <c r="AAV21"/>
      <c r="AAW21"/>
      <c r="AAX21"/>
      <c r="AAY21"/>
      <c r="AAZ21"/>
      <c r="ABA21"/>
      <c r="ABB21"/>
      <c r="ABC21"/>
      <c r="ABD21"/>
      <c r="ABE21"/>
      <c r="ABF21"/>
      <c r="ABG21"/>
      <c r="ABH21"/>
      <c r="ABI21"/>
      <c r="ABJ21"/>
      <c r="ABK21"/>
      <c r="ABL21"/>
      <c r="ABM21"/>
      <c r="ABN21"/>
      <c r="ABO21"/>
      <c r="ABP21"/>
      <c r="ABQ21"/>
      <c r="ABR21"/>
      <c r="ABS21"/>
      <c r="ABT21"/>
      <c r="ABU21"/>
      <c r="ABV21"/>
      <c r="ABW21"/>
      <c r="ABX21"/>
      <c r="ABY21"/>
      <c r="ABZ21"/>
      <c r="ACA21"/>
      <c r="ACB21"/>
      <c r="ACC21"/>
      <c r="ACD21"/>
      <c r="ACE21"/>
      <c r="ACF21"/>
      <c r="ACG21"/>
      <c r="ACH21"/>
      <c r="ACI21"/>
      <c r="ACJ21"/>
      <c r="ACK21"/>
      <c r="ACL21"/>
      <c r="ACM21"/>
      <c r="ACN21"/>
      <c r="ACO21"/>
      <c r="ACP21"/>
      <c r="ACQ21"/>
      <c r="ACR21"/>
      <c r="ACS21"/>
      <c r="ACT21"/>
      <c r="ACU21"/>
      <c r="ACV21"/>
      <c r="ACW21"/>
      <c r="ACX21"/>
      <c r="ACY21"/>
      <c r="ACZ21"/>
      <c r="ADA21"/>
      <c r="ADB21"/>
      <c r="ADC21"/>
      <c r="ADD21"/>
      <c r="ADE21"/>
      <c r="ADF21"/>
      <c r="ADG21"/>
      <c r="ADH21"/>
      <c r="ADI21"/>
      <c r="ADJ21"/>
      <c r="ADK21"/>
      <c r="ADL21"/>
      <c r="ADM21"/>
      <c r="ADN21"/>
      <c r="ADO21"/>
      <c r="ADP21"/>
      <c r="ADQ21"/>
      <c r="ADR21"/>
      <c r="ADS21"/>
      <c r="ADT21"/>
      <c r="ADU21"/>
      <c r="ADV21"/>
      <c r="ADW21"/>
      <c r="ADX21"/>
      <c r="ADY21"/>
      <c r="ADZ21"/>
      <c r="AEA21"/>
      <c r="AEB21"/>
      <c r="AEC21"/>
      <c r="AED21"/>
      <c r="AEE21"/>
      <c r="AEF21"/>
      <c r="AEG21"/>
      <c r="AEH21"/>
      <c r="AEI21"/>
      <c r="AEJ21"/>
      <c r="AEK21"/>
      <c r="AEL21"/>
      <c r="AEM21"/>
      <c r="AEN21"/>
      <c r="AEO21"/>
      <c r="AEP21"/>
      <c r="AEQ21"/>
      <c r="AER21"/>
      <c r="AES21"/>
      <c r="AET21"/>
      <c r="AEU21"/>
      <c r="AEV21"/>
      <c r="AEW21"/>
      <c r="AEX21"/>
      <c r="AEY21"/>
      <c r="AEZ21"/>
      <c r="AFA21"/>
      <c r="AFB21"/>
      <c r="AFC21"/>
      <c r="AFD21"/>
      <c r="AFE21"/>
      <c r="AFF21"/>
      <c r="AFG21"/>
      <c r="AFH21"/>
      <c r="AFI21"/>
      <c r="AFJ21"/>
      <c r="AFK21"/>
      <c r="AFL21"/>
      <c r="AFM21"/>
      <c r="AFN21"/>
      <c r="AFO21"/>
      <c r="AFP21"/>
      <c r="AFQ21"/>
      <c r="AFR21"/>
      <c r="AFS21"/>
      <c r="AFT21"/>
      <c r="AFU21"/>
      <c r="AFV21"/>
      <c r="AFW21"/>
      <c r="AFX21"/>
      <c r="AFY21"/>
      <c r="AFZ21"/>
      <c r="AGA21"/>
      <c r="AGB21"/>
      <c r="AGC21"/>
      <c r="AGD21"/>
      <c r="AGE21"/>
      <c r="AGF21"/>
      <c r="AGG21"/>
      <c r="AGH21"/>
      <c r="AGI21"/>
      <c r="AGJ21"/>
      <c r="AGK21"/>
      <c r="AGL21"/>
      <c r="AGM21"/>
      <c r="AGN21"/>
      <c r="AGO21"/>
      <c r="AGP21"/>
      <c r="AGQ21"/>
      <c r="AGR21"/>
      <c r="AGS21"/>
      <c r="AGT21"/>
      <c r="AGU21"/>
      <c r="AGV21"/>
      <c r="AGW21"/>
      <c r="AGX21"/>
      <c r="AGY21"/>
      <c r="AGZ21"/>
      <c r="AHA21"/>
      <c r="AHB21"/>
      <c r="AHC21"/>
      <c r="AHD21"/>
      <c r="AHE21"/>
      <c r="AHF21"/>
      <c r="AHG21"/>
      <c r="AHH21"/>
      <c r="AHI21"/>
      <c r="AHJ21"/>
      <c r="AHK21"/>
      <c r="AHL21"/>
      <c r="AHM21"/>
      <c r="AHN21"/>
      <c r="AHO21"/>
      <c r="AHP21"/>
      <c r="AHQ21"/>
      <c r="AHR21"/>
      <c r="AHS21"/>
      <c r="AHT21"/>
      <c r="AHU21"/>
      <c r="AHV21"/>
      <c r="AHW21"/>
      <c r="AHX21"/>
      <c r="AHY21"/>
      <c r="AHZ21"/>
      <c r="AIA21"/>
      <c r="AIB21"/>
      <c r="AIC21"/>
      <c r="AID21"/>
      <c r="AIE21"/>
      <c r="AIF21"/>
      <c r="AIG21"/>
      <c r="AIH21"/>
      <c r="AII21"/>
      <c r="AIJ21"/>
      <c r="AIK21"/>
      <c r="AIL21"/>
      <c r="AIM21"/>
      <c r="AIN21"/>
      <c r="AIO21"/>
      <c r="AIP21"/>
      <c r="AIQ21"/>
      <c r="AIR21"/>
      <c r="AIS21"/>
      <c r="AIT21"/>
      <c r="AIU21"/>
      <c r="AIV21"/>
      <c r="AIW21"/>
      <c r="AIX21"/>
      <c r="AIY21"/>
      <c r="AIZ21"/>
      <c r="AJA21"/>
      <c r="AJB21"/>
      <c r="AJC21"/>
      <c r="AJD21"/>
      <c r="AJE21"/>
      <c r="AJF21"/>
      <c r="AJG21"/>
      <c r="AJH21"/>
      <c r="AJI21"/>
      <c r="AJJ21"/>
      <c r="AJK21"/>
      <c r="AJL21"/>
      <c r="AJM21"/>
      <c r="AJN21"/>
      <c r="AJO21"/>
      <c r="AJP21"/>
      <c r="AJQ21"/>
      <c r="AJR21"/>
      <c r="AJS21"/>
      <c r="AJT21"/>
      <c r="AJU21"/>
      <c r="AJV21"/>
      <c r="AJW21"/>
      <c r="AJX21"/>
      <c r="AJY21"/>
      <c r="AJZ21"/>
      <c r="AKA21"/>
      <c r="AKB21"/>
      <c r="AKC21"/>
      <c r="AKD21"/>
      <c r="AKE21"/>
      <c r="AKF21"/>
      <c r="AKG21"/>
      <c r="AKH21"/>
      <c r="AKI21"/>
      <c r="AKJ21"/>
      <c r="AKK21"/>
      <c r="AKL21"/>
      <c r="AKM21"/>
      <c r="AKN21"/>
      <c r="AKO21"/>
      <c r="AKP21"/>
      <c r="AKQ21"/>
      <c r="AKR21"/>
      <c r="AKS21"/>
      <c r="AKT21"/>
      <c r="AKU21"/>
      <c r="AKV21"/>
      <c r="AKW21"/>
      <c r="AKX21"/>
      <c r="AKY21"/>
      <c r="AKZ21"/>
      <c r="ALA21"/>
      <c r="ALB21"/>
      <c r="ALC21"/>
      <c r="ALD21"/>
      <c r="ALE21"/>
      <c r="ALF21"/>
      <c r="ALG21"/>
      <c r="ALH21"/>
      <c r="ALI21"/>
      <c r="ALJ21"/>
      <c r="ALK21"/>
      <c r="ALL21"/>
      <c r="ALM21"/>
      <c r="ALN21"/>
      <c r="ALO21"/>
      <c r="ALP21"/>
      <c r="ALQ21"/>
      <c r="ALR21"/>
      <c r="ALS21"/>
      <c r="ALT21"/>
      <c r="ALU21"/>
      <c r="ALV21"/>
      <c r="ALW21"/>
      <c r="ALX21"/>
      <c r="ALY21"/>
      <c r="ALZ21"/>
      <c r="AMA21"/>
      <c r="AMB21"/>
      <c r="AMC21"/>
      <c r="AMD21"/>
      <c r="AME21"/>
      <c r="AMF21"/>
      <c r="AMG21"/>
      <c r="AMH21"/>
      <c r="AMI21"/>
      <c r="AMJ21"/>
      <c r="AMK21"/>
      <c r="AML21"/>
      <c r="AMM21"/>
      <c r="AMN21"/>
      <c r="AMO21"/>
      <c r="AMP21"/>
      <c r="AMQ21"/>
      <c r="AMR21"/>
      <c r="AMS21"/>
      <c r="AMT21"/>
      <c r="AMU21"/>
      <c r="AMV21"/>
      <c r="AMW21"/>
      <c r="AMX21"/>
      <c r="AMY21"/>
      <c r="AMZ21"/>
      <c r="ANA21"/>
      <c r="ANB21"/>
      <c r="ANC21"/>
      <c r="AND21"/>
      <c r="ANE21"/>
      <c r="ANF21"/>
      <c r="ANG21"/>
      <c r="ANH21"/>
      <c r="ANI21"/>
      <c r="ANJ21"/>
      <c r="ANK21"/>
      <c r="ANL21"/>
      <c r="ANM21"/>
      <c r="ANN21"/>
      <c r="ANO21"/>
      <c r="ANP21"/>
      <c r="ANQ21"/>
      <c r="ANR21"/>
      <c r="ANS21"/>
      <c r="ANT21"/>
      <c r="ANU21"/>
      <c r="ANV21"/>
      <c r="ANW21"/>
      <c r="ANX21"/>
      <c r="ANY21"/>
      <c r="ANZ21"/>
      <c r="AOA21"/>
      <c r="AOB21"/>
      <c r="AOC21"/>
      <c r="AOD21"/>
      <c r="AOE21"/>
      <c r="AOF21"/>
      <c r="AOG21"/>
      <c r="AOH21"/>
      <c r="AOI21"/>
      <c r="AOJ21"/>
      <c r="AOK21"/>
      <c r="AOL21"/>
      <c r="AOM21"/>
      <c r="AON21"/>
      <c r="AOO21"/>
      <c r="AOP21"/>
      <c r="AOQ21"/>
      <c r="AOR21"/>
      <c r="AOS21"/>
      <c r="AOT21"/>
      <c r="AOU21"/>
      <c r="AOV21"/>
      <c r="AOW21"/>
      <c r="AOX21"/>
      <c r="AOY21"/>
      <c r="AOZ21"/>
      <c r="APA21"/>
      <c r="APB21"/>
      <c r="APC21"/>
      <c r="APD21"/>
      <c r="APE21"/>
      <c r="APF21"/>
      <c r="APG21"/>
      <c r="APH21"/>
      <c r="API21"/>
      <c r="APJ21"/>
      <c r="APK21"/>
      <c r="APL21"/>
      <c r="APM21"/>
      <c r="APN21"/>
      <c r="APO21"/>
      <c r="APP21"/>
      <c r="APQ21"/>
      <c r="APR21"/>
      <c r="APS21"/>
      <c r="APT21"/>
      <c r="APU21"/>
      <c r="APV21"/>
      <c r="APW21"/>
      <c r="APX21"/>
      <c r="APY21"/>
      <c r="APZ21"/>
      <c r="AQA21"/>
      <c r="AQB21"/>
      <c r="AQC21"/>
      <c r="AQD21"/>
      <c r="AQE21"/>
      <c r="AQF21"/>
      <c r="AQG21"/>
      <c r="AQH21"/>
      <c r="AQI21"/>
      <c r="AQJ21"/>
      <c r="AQK21"/>
      <c r="AQL21"/>
      <c r="AQM21"/>
      <c r="AQN21"/>
      <c r="AQO21"/>
      <c r="AQP21"/>
      <c r="AQQ21"/>
      <c r="AQR21"/>
      <c r="AQS21"/>
      <c r="AQT21"/>
      <c r="AQU21"/>
      <c r="AQV21"/>
      <c r="AQW21"/>
      <c r="AQX21"/>
      <c r="AQY21"/>
      <c r="AQZ21"/>
      <c r="ARA21"/>
      <c r="ARB21"/>
      <c r="ARC21"/>
      <c r="ARD21"/>
      <c r="ARE21"/>
      <c r="ARF21"/>
      <c r="ARG21"/>
      <c r="ARH21"/>
      <c r="ARI21"/>
      <c r="ARJ21"/>
      <c r="ARK21"/>
      <c r="ARL21"/>
      <c r="ARM21"/>
      <c r="ARN21"/>
      <c r="ARO21"/>
      <c r="ARP21"/>
      <c r="ARQ21"/>
      <c r="ARR21"/>
      <c r="ARS21"/>
      <c r="ART21"/>
      <c r="ARU21"/>
      <c r="ARV21"/>
      <c r="ARW21"/>
      <c r="ARX21"/>
      <c r="ARY21"/>
      <c r="ARZ21"/>
      <c r="ASA21"/>
      <c r="ASB21"/>
      <c r="ASC21"/>
      <c r="ASD21"/>
      <c r="ASE21"/>
      <c r="ASF21"/>
      <c r="ASG21"/>
      <c r="ASH21"/>
      <c r="ASI21"/>
      <c r="ASJ21"/>
      <c r="ASK21"/>
      <c r="ASL21"/>
      <c r="ASM21"/>
      <c r="ASN21"/>
      <c r="ASO21"/>
      <c r="ASP21"/>
      <c r="ASQ21"/>
      <c r="ASR21"/>
      <c r="ASS21"/>
      <c r="AST21"/>
      <c r="ASU21"/>
      <c r="ASV21"/>
      <c r="ASW21"/>
      <c r="ASX21"/>
      <c r="ASY21"/>
      <c r="ASZ21"/>
      <c r="ATA21"/>
      <c r="ATB21"/>
      <c r="ATC21"/>
      <c r="ATD21"/>
      <c r="ATE21"/>
      <c r="ATF21"/>
      <c r="ATG21"/>
      <c r="ATH21"/>
      <c r="ATI21"/>
      <c r="ATJ21"/>
      <c r="ATK21"/>
      <c r="ATL21"/>
      <c r="ATM21"/>
      <c r="ATN21"/>
      <c r="ATO21"/>
      <c r="ATP21"/>
      <c r="ATQ21"/>
      <c r="ATR21"/>
      <c r="ATS21"/>
      <c r="ATT21"/>
      <c r="ATU21"/>
      <c r="ATV21"/>
      <c r="ATW21"/>
      <c r="ATX21"/>
      <c r="ATY21"/>
      <c r="ATZ21"/>
      <c r="AUA21"/>
      <c r="AUB21"/>
      <c r="AUC21"/>
      <c r="AUD21"/>
      <c r="AUE21"/>
      <c r="AUF21"/>
      <c r="AUG21"/>
      <c r="AUH21"/>
      <c r="AUI21"/>
      <c r="AUJ21"/>
      <c r="AUK21"/>
      <c r="AUL21"/>
      <c r="AUM21"/>
      <c r="AUN21"/>
      <c r="AUO21"/>
      <c r="AUP21"/>
      <c r="AUQ21"/>
      <c r="AUR21"/>
      <c r="AUS21"/>
      <c r="AUT21"/>
      <c r="AUU21"/>
      <c r="AUV21"/>
      <c r="AUW21"/>
      <c r="AUX21"/>
      <c r="AUY21"/>
      <c r="AUZ21"/>
      <c r="AVA21"/>
      <c r="AVB21"/>
      <c r="AVC21"/>
      <c r="AVD21"/>
      <c r="AVE21"/>
      <c r="AVF21"/>
      <c r="AVG21"/>
      <c r="AVH21"/>
      <c r="AVI21"/>
      <c r="AVJ21"/>
      <c r="AVK21"/>
      <c r="AVL21"/>
      <c r="AVM21"/>
      <c r="AVN21"/>
      <c r="AVO21"/>
      <c r="AVP21"/>
      <c r="AVQ21"/>
      <c r="AVR21"/>
      <c r="AVS21"/>
      <c r="AVT21"/>
      <c r="AVU21"/>
      <c r="AVV21"/>
      <c r="AVW21"/>
      <c r="AVX21"/>
      <c r="AVY21"/>
      <c r="AVZ21"/>
      <c r="AWA21"/>
      <c r="AWB21"/>
      <c r="AWC21"/>
      <c r="AWD21"/>
      <c r="AWE21"/>
      <c r="AWF21"/>
      <c r="AWG21"/>
      <c r="AWH21"/>
      <c r="AWI21"/>
      <c r="AWJ21"/>
      <c r="AWK21"/>
      <c r="AWL21"/>
      <c r="AWM21"/>
      <c r="AWN21"/>
      <c r="AWO21"/>
      <c r="AWP21"/>
      <c r="AWQ21"/>
      <c r="AWR21"/>
      <c r="AWS21"/>
      <c r="AWT21"/>
      <c r="AWU21"/>
      <c r="AWV21"/>
      <c r="AWW21"/>
      <c r="AWX21"/>
      <c r="AWY21"/>
      <c r="AWZ21"/>
      <c r="AXA21"/>
      <c r="AXB21"/>
      <c r="AXC21"/>
      <c r="AXD21"/>
      <c r="AXE21"/>
      <c r="AXF21"/>
      <c r="AXG21"/>
      <c r="AXH21"/>
      <c r="AXI21"/>
      <c r="AXJ21"/>
      <c r="AXK21"/>
      <c r="AXL21"/>
      <c r="AXM21"/>
      <c r="AXN21"/>
      <c r="AXO21"/>
      <c r="AXP21"/>
      <c r="AXQ21"/>
      <c r="AXR21"/>
      <c r="AXS21"/>
      <c r="AXT21"/>
      <c r="AXU21"/>
      <c r="AXV21"/>
      <c r="AXW21"/>
      <c r="AXX21"/>
      <c r="AXY21"/>
      <c r="AXZ21"/>
      <c r="AYA21"/>
      <c r="AYB21"/>
      <c r="AYC21"/>
      <c r="AYD21"/>
      <c r="AYE21"/>
      <c r="AYF21"/>
      <c r="AYG21"/>
      <c r="AYH21"/>
      <c r="AYI21"/>
      <c r="AYJ21"/>
      <c r="AYK21"/>
      <c r="AYL21"/>
      <c r="AYM21"/>
      <c r="AYN21"/>
      <c r="AYO21"/>
      <c r="AYP21"/>
      <c r="AYQ21"/>
      <c r="AYR21"/>
      <c r="AYS21"/>
      <c r="AYT21"/>
      <c r="AYU21"/>
      <c r="AYV21"/>
      <c r="AYW21"/>
      <c r="AYX21"/>
      <c r="AYY21"/>
      <c r="AYZ21"/>
      <c r="AZA21"/>
      <c r="AZB21"/>
      <c r="AZC21"/>
      <c r="AZD21"/>
      <c r="AZE21"/>
      <c r="AZF21"/>
      <c r="AZG21"/>
      <c r="AZH21"/>
      <c r="AZI21"/>
      <c r="AZJ21"/>
      <c r="AZK21"/>
      <c r="AZL21"/>
      <c r="AZM21"/>
      <c r="AZN21"/>
      <c r="AZO21"/>
      <c r="AZP21"/>
      <c r="AZQ21"/>
      <c r="AZR21"/>
      <c r="AZS21"/>
      <c r="AZT21"/>
      <c r="AZU21"/>
      <c r="AZV21"/>
      <c r="AZW21"/>
      <c r="AZX21"/>
      <c r="AZY21"/>
      <c r="AZZ21"/>
      <c r="BAA21"/>
      <c r="BAB21"/>
      <c r="BAC21"/>
      <c r="BAD21"/>
      <c r="BAE21"/>
      <c r="BAF21"/>
      <c r="BAG21"/>
      <c r="BAH21"/>
      <c r="BAI21"/>
      <c r="BAJ21"/>
      <c r="BAK21"/>
      <c r="BAL21"/>
      <c r="BAM21"/>
      <c r="BAN21"/>
      <c r="BAO21"/>
      <c r="BAP21"/>
      <c r="BAQ21"/>
      <c r="BAR21"/>
      <c r="BAS21"/>
      <c r="BAT21"/>
      <c r="BAU21"/>
      <c r="BAV21"/>
      <c r="BAW21"/>
      <c r="BAX21"/>
      <c r="BAY21"/>
      <c r="BAZ21"/>
      <c r="BBA21"/>
      <c r="BBB21"/>
      <c r="BBC21"/>
      <c r="BBD21"/>
      <c r="BBE21"/>
      <c r="BBF21"/>
      <c r="BBG21"/>
      <c r="BBH21"/>
      <c r="BBI21"/>
      <c r="BBJ21"/>
      <c r="BBK21"/>
      <c r="BBL21"/>
      <c r="BBM21"/>
      <c r="BBN21"/>
      <c r="BBO21"/>
      <c r="BBP21"/>
      <c r="BBQ21"/>
      <c r="BBR21"/>
      <c r="BBS21"/>
      <c r="BBT21"/>
      <c r="BBU21"/>
      <c r="BBV21"/>
      <c r="BBW21"/>
      <c r="BBX21"/>
      <c r="BBY21"/>
      <c r="BBZ21"/>
      <c r="BCA21"/>
      <c r="BCB21"/>
      <c r="BCC21"/>
      <c r="BCD21"/>
      <c r="BCE21"/>
      <c r="BCF21"/>
      <c r="BCG21"/>
      <c r="BCH21"/>
      <c r="BCI21"/>
      <c r="BCJ21"/>
      <c r="BCK21"/>
      <c r="BCL21"/>
      <c r="BCM21"/>
      <c r="BCN21"/>
      <c r="BCO21"/>
      <c r="BCP21"/>
      <c r="BCQ21"/>
      <c r="BCR21"/>
      <c r="BCS21"/>
      <c r="BCT21"/>
      <c r="BCU21"/>
      <c r="BCV21"/>
      <c r="BCW21"/>
      <c r="BCX21"/>
      <c r="BCY21"/>
      <c r="BCZ21"/>
      <c r="BDA21"/>
      <c r="BDB21"/>
      <c r="BDC21"/>
      <c r="BDD21"/>
      <c r="BDE21"/>
      <c r="BDF21"/>
      <c r="BDG21"/>
      <c r="BDH21"/>
      <c r="BDI21"/>
      <c r="BDJ21"/>
      <c r="BDK21"/>
      <c r="BDL21"/>
      <c r="BDM21"/>
      <c r="BDN21"/>
      <c r="BDO21"/>
      <c r="BDP21"/>
      <c r="BDQ21"/>
      <c r="BDR21"/>
      <c r="BDS21"/>
      <c r="BDT21"/>
      <c r="BDU21"/>
      <c r="BDV21"/>
      <c r="BDW21"/>
      <c r="BDX21"/>
      <c r="BDY21"/>
      <c r="BDZ21"/>
      <c r="BEA21"/>
      <c r="BEB21"/>
      <c r="BEC21"/>
      <c r="BED21"/>
      <c r="BEE21"/>
      <c r="BEF21"/>
      <c r="BEG21"/>
      <c r="BEH21"/>
      <c r="BEI21"/>
      <c r="BEJ21"/>
      <c r="BEK21"/>
      <c r="BEL21"/>
      <c r="BEM21"/>
      <c r="BEN21"/>
      <c r="BEO21"/>
      <c r="BEP21"/>
      <c r="BEQ21"/>
      <c r="BER21"/>
      <c r="BES21"/>
      <c r="BET21"/>
      <c r="BEU21"/>
      <c r="BEV21"/>
      <c r="BEW21"/>
      <c r="BEX21"/>
      <c r="BEY21"/>
      <c r="BEZ21"/>
      <c r="BFA21"/>
      <c r="BFB21"/>
      <c r="BFC21"/>
      <c r="BFD21"/>
      <c r="BFE21"/>
      <c r="BFF21"/>
      <c r="BFG21"/>
      <c r="BFH21"/>
      <c r="BFI21"/>
      <c r="BFJ21"/>
      <c r="BFK21"/>
      <c r="BFL21"/>
      <c r="BFM21"/>
      <c r="BFN21"/>
      <c r="BFO21"/>
      <c r="BFP21"/>
      <c r="BFQ21"/>
      <c r="BFR21"/>
      <c r="BFS21"/>
      <c r="BFT21"/>
      <c r="BFU21"/>
      <c r="BFV21"/>
      <c r="BFW21"/>
      <c r="BFX21"/>
      <c r="BFY21"/>
      <c r="BFZ21"/>
      <c r="BGA21"/>
      <c r="BGB21"/>
      <c r="BGC21"/>
      <c r="BGD21"/>
      <c r="BGE21"/>
      <c r="BGF21"/>
      <c r="BGG21"/>
      <c r="BGH21"/>
      <c r="BGI21"/>
      <c r="BGJ21"/>
      <c r="BGK21"/>
      <c r="BGL21"/>
      <c r="BGM21"/>
      <c r="BGN21"/>
      <c r="BGO21"/>
      <c r="BGP21"/>
      <c r="BGQ21"/>
      <c r="BGR21"/>
      <c r="BGS21"/>
      <c r="BGT21"/>
      <c r="BGU21"/>
      <c r="BGV21"/>
      <c r="BGW21"/>
      <c r="BGX21"/>
      <c r="BGY21"/>
      <c r="BGZ21"/>
      <c r="BHA21"/>
      <c r="BHB21"/>
      <c r="BHC21"/>
      <c r="BHD21"/>
      <c r="BHE21"/>
      <c r="BHF21"/>
      <c r="BHG21"/>
      <c r="BHH21"/>
      <c r="BHI21"/>
      <c r="BHJ21"/>
      <c r="BHK21"/>
      <c r="BHL21"/>
      <c r="BHM21"/>
      <c r="BHN21"/>
      <c r="BHO21"/>
      <c r="BHP21"/>
      <c r="BHQ21"/>
      <c r="BHR21"/>
      <c r="BHS21"/>
      <c r="BHT21"/>
      <c r="BHU21"/>
      <c r="BHV21"/>
      <c r="BHW21"/>
      <c r="BHX21"/>
      <c r="BHY21"/>
      <c r="BHZ21"/>
      <c r="BIA21"/>
      <c r="BIB21"/>
      <c r="BIC21"/>
      <c r="BID21"/>
      <c r="BIE21"/>
      <c r="BIF21"/>
      <c r="BIG21"/>
      <c r="BIH21"/>
      <c r="BII21"/>
      <c r="BIJ21"/>
      <c r="BIK21"/>
      <c r="BIL21"/>
      <c r="BIM21"/>
      <c r="BIN21"/>
      <c r="BIO21"/>
      <c r="BIP21"/>
      <c r="BIQ21"/>
      <c r="BIR21"/>
      <c r="BIS21"/>
      <c r="BIT21"/>
      <c r="BIU21"/>
      <c r="BIV21"/>
      <c r="BIW21"/>
      <c r="BIX21"/>
      <c r="BIY21"/>
      <c r="BIZ21"/>
      <c r="BJA21"/>
      <c r="BJB21"/>
      <c r="BJC21"/>
      <c r="BJD21"/>
      <c r="BJE21"/>
      <c r="BJF21"/>
      <c r="BJG21"/>
      <c r="BJH21"/>
      <c r="BJI21"/>
      <c r="BJJ21"/>
      <c r="BJK21"/>
      <c r="BJL21"/>
      <c r="BJM21"/>
      <c r="BJN21"/>
      <c r="BJO21"/>
      <c r="BJP21"/>
      <c r="BJQ21"/>
      <c r="BJR21"/>
      <c r="BJS21"/>
      <c r="BJT21"/>
      <c r="BJU21"/>
      <c r="BJV21"/>
      <c r="BJW21"/>
      <c r="BJX21"/>
      <c r="BJY21"/>
      <c r="BJZ21"/>
      <c r="BKA21"/>
      <c r="BKB21"/>
      <c r="BKC21"/>
      <c r="BKD21"/>
      <c r="BKE21"/>
      <c r="BKF21"/>
      <c r="BKG21"/>
      <c r="BKH21"/>
      <c r="BKI21"/>
      <c r="BKJ21"/>
      <c r="BKK21"/>
      <c r="BKL21"/>
      <c r="BKM21"/>
      <c r="BKN21"/>
      <c r="BKO21"/>
      <c r="BKP21"/>
      <c r="BKQ21"/>
      <c r="BKR21"/>
      <c r="BKS21"/>
      <c r="BKT21"/>
      <c r="BKU21"/>
      <c r="BKV21"/>
      <c r="BKW21"/>
      <c r="BKX21"/>
      <c r="BKY21"/>
      <c r="BKZ21"/>
      <c r="BLA21"/>
      <c r="BLB21"/>
      <c r="BLC21"/>
      <c r="BLD21"/>
      <c r="BLE21"/>
      <c r="BLF21"/>
      <c r="BLG21"/>
      <c r="BLH21"/>
      <c r="BLI21"/>
      <c r="BLJ21"/>
      <c r="BLK21"/>
      <c r="BLL21"/>
      <c r="BLM21"/>
      <c r="BLN21"/>
      <c r="BLO21"/>
      <c r="BLP21"/>
      <c r="BLQ21"/>
      <c r="BLR21"/>
      <c r="BLS21"/>
      <c r="BLT21"/>
      <c r="BLU21"/>
      <c r="BLV21"/>
      <c r="BLW21"/>
      <c r="BLX21"/>
      <c r="BLY21"/>
      <c r="BLZ21"/>
      <c r="BMA21"/>
      <c r="BMB21"/>
      <c r="BMC21"/>
      <c r="BMD21"/>
      <c r="BME21"/>
      <c r="BMF21"/>
      <c r="BMG21"/>
      <c r="BMH21"/>
      <c r="BMI21"/>
      <c r="BMJ21"/>
      <c r="BMK21"/>
      <c r="BML21"/>
      <c r="BMM21"/>
      <c r="BMN21"/>
      <c r="BMO21"/>
      <c r="BMP21"/>
      <c r="BMQ21"/>
      <c r="BMR21"/>
      <c r="BMS21"/>
      <c r="BMT21"/>
      <c r="BMU21"/>
      <c r="BMV21"/>
      <c r="BMW21"/>
      <c r="BMX21"/>
      <c r="BMY21"/>
      <c r="BMZ21"/>
      <c r="BNA21"/>
      <c r="BNB21"/>
      <c r="BNC21"/>
      <c r="BND21"/>
      <c r="BNE21"/>
      <c r="BNF21"/>
      <c r="BNG21"/>
      <c r="BNH21"/>
      <c r="BNI21"/>
      <c r="BNJ21"/>
      <c r="BNK21"/>
      <c r="BNL21"/>
      <c r="BNM21"/>
      <c r="BNN21"/>
      <c r="BNO21"/>
      <c r="BNP21"/>
      <c r="BNQ21"/>
      <c r="BNR21"/>
      <c r="BNS21"/>
      <c r="BNT21"/>
      <c r="BNU21"/>
      <c r="BNV21"/>
      <c r="BNW21"/>
      <c r="BNX21"/>
      <c r="BNY21"/>
      <c r="BNZ21"/>
      <c r="BOA21"/>
      <c r="BOB21"/>
      <c r="BOC21"/>
      <c r="BOD21"/>
      <c r="BOE21"/>
      <c r="BOF21"/>
      <c r="BOG21"/>
      <c r="BOH21"/>
      <c r="BOI21"/>
      <c r="BOJ21"/>
      <c r="BOK21"/>
      <c r="BOL21"/>
      <c r="BOM21"/>
      <c r="BON21"/>
      <c r="BOO21"/>
      <c r="BOP21"/>
      <c r="BOQ21"/>
      <c r="BOR21"/>
      <c r="BOS21"/>
      <c r="BOT21"/>
      <c r="BOU21"/>
      <c r="BOV21"/>
      <c r="BOW21"/>
      <c r="BOX21"/>
      <c r="BOY21"/>
      <c r="BOZ21"/>
      <c r="BPA21"/>
      <c r="BPB21"/>
      <c r="BPC21"/>
      <c r="BPD21"/>
      <c r="BPE21"/>
      <c r="BPF21"/>
      <c r="BPG21"/>
      <c r="BPH21"/>
      <c r="BPI21"/>
      <c r="BPJ21"/>
      <c r="BPK21"/>
      <c r="BPL21"/>
      <c r="BPM21"/>
      <c r="BPN21"/>
      <c r="BPO21"/>
      <c r="BPP21"/>
      <c r="BPQ21"/>
      <c r="BPR21"/>
      <c r="BPS21"/>
      <c r="BPT21"/>
      <c r="BPU21"/>
      <c r="BPV21"/>
      <c r="BPW21"/>
      <c r="BPX21"/>
      <c r="BPY21"/>
      <c r="BPZ21"/>
      <c r="BQA21"/>
      <c r="BQB21"/>
      <c r="BQC21"/>
      <c r="BQD21"/>
      <c r="BQE21"/>
      <c r="BQF21"/>
      <c r="BQG21"/>
      <c r="BQH21"/>
      <c r="BQI21"/>
      <c r="BQJ21"/>
      <c r="BQK21"/>
      <c r="BQL21"/>
      <c r="BQM21"/>
      <c r="BQN21"/>
      <c r="BQO21"/>
      <c r="BQP21"/>
      <c r="BQQ21"/>
      <c r="BQR21"/>
      <c r="BQS21"/>
      <c r="BQT21"/>
      <c r="BQU21"/>
      <c r="BQV21"/>
      <c r="BQW21"/>
      <c r="BQX21"/>
      <c r="BQY21"/>
      <c r="BQZ21"/>
      <c r="BRA21"/>
      <c r="BRB21"/>
      <c r="BRC21"/>
      <c r="BRD21"/>
      <c r="BRE21"/>
      <c r="BRF21"/>
      <c r="BRG21"/>
      <c r="BRH21"/>
      <c r="BRI21"/>
      <c r="BRJ21"/>
      <c r="BRK21"/>
      <c r="BRL21"/>
      <c r="BRM21"/>
      <c r="BRN21"/>
      <c r="BRO21"/>
      <c r="BRP21"/>
      <c r="BRQ21"/>
      <c r="BRR21"/>
      <c r="BRS21"/>
      <c r="BRT21"/>
      <c r="BRU21"/>
      <c r="BRV21"/>
      <c r="BRW21"/>
      <c r="BRX21"/>
      <c r="BRY21"/>
      <c r="BRZ21"/>
      <c r="BSA21"/>
      <c r="BSB21"/>
      <c r="BSC21"/>
      <c r="BSD21"/>
      <c r="BSE21"/>
      <c r="BSF21"/>
      <c r="BSG21"/>
      <c r="BSH21"/>
      <c r="BSI21"/>
      <c r="BSJ21"/>
      <c r="BSK21"/>
      <c r="BSL21"/>
      <c r="BSM21"/>
      <c r="BSN21"/>
      <c r="BSO21"/>
      <c r="BSP21"/>
      <c r="BSQ21"/>
      <c r="BSR21"/>
      <c r="BSS21"/>
      <c r="BST21"/>
      <c r="BSU21"/>
      <c r="BSV21"/>
      <c r="BSW21"/>
      <c r="BSX21"/>
      <c r="BSY21"/>
      <c r="BSZ21"/>
      <c r="BTA21"/>
      <c r="BTB21"/>
      <c r="BTC21"/>
      <c r="BTD21"/>
      <c r="BTE21"/>
      <c r="BTF21"/>
      <c r="BTG21"/>
      <c r="BTH21"/>
      <c r="BTI21"/>
      <c r="BTJ21"/>
      <c r="BTK21"/>
      <c r="BTL21"/>
      <c r="BTM21"/>
      <c r="BTN21"/>
      <c r="BTO21"/>
      <c r="BTP21"/>
      <c r="BTQ21"/>
      <c r="BTR21"/>
      <c r="BTS21"/>
      <c r="BTT21"/>
      <c r="BTU21"/>
      <c r="BTV21"/>
      <c r="BTW21"/>
      <c r="BTX21"/>
      <c r="BTY21"/>
      <c r="BTZ21"/>
      <c r="BUA21"/>
      <c r="BUB21"/>
      <c r="BUC21"/>
      <c r="BUD21"/>
      <c r="BUE21"/>
      <c r="BUF21"/>
      <c r="BUG21"/>
      <c r="BUH21"/>
      <c r="BUI21"/>
      <c r="BUJ21"/>
      <c r="BUK21"/>
      <c r="BUL21"/>
      <c r="BUM21"/>
      <c r="BUN21"/>
      <c r="BUO21"/>
      <c r="BUP21"/>
      <c r="BUQ21"/>
      <c r="BUR21"/>
      <c r="BUS21"/>
      <c r="BUT21"/>
      <c r="BUU21"/>
      <c r="BUV21"/>
      <c r="BUW21"/>
      <c r="BUX21"/>
      <c r="BUY21"/>
      <c r="BUZ21"/>
      <c r="BVA21"/>
      <c r="BVB21"/>
      <c r="BVC21"/>
      <c r="BVD21"/>
      <c r="BVE21"/>
      <c r="BVF21"/>
      <c r="BVG21"/>
      <c r="BVH21"/>
      <c r="BVI21"/>
      <c r="BVJ21"/>
      <c r="BVK21"/>
      <c r="BVL21"/>
      <c r="BVM21"/>
      <c r="BVN21"/>
      <c r="BVO21"/>
      <c r="BVP21"/>
      <c r="BVQ21"/>
      <c r="BVR21"/>
      <c r="BVS21"/>
      <c r="BVT21"/>
      <c r="BVU21"/>
      <c r="BVV21"/>
      <c r="BVW21"/>
      <c r="BVX21"/>
      <c r="BVY21"/>
      <c r="BVZ21"/>
      <c r="BWA21"/>
      <c r="BWB21"/>
      <c r="BWC21"/>
      <c r="BWD21"/>
      <c r="BWE21"/>
      <c r="BWF21"/>
      <c r="BWG21"/>
      <c r="BWH21"/>
      <c r="BWI21"/>
      <c r="BWJ21"/>
      <c r="BWK21"/>
      <c r="BWL21"/>
      <c r="BWM21"/>
      <c r="BWN21"/>
      <c r="BWO21"/>
      <c r="BWP21"/>
      <c r="BWQ21"/>
      <c r="BWR21"/>
      <c r="BWS21"/>
      <c r="BWT21"/>
      <c r="BWU21"/>
      <c r="BWV21"/>
      <c r="BWW21"/>
      <c r="BWX21"/>
      <c r="BWY21"/>
      <c r="BWZ21"/>
      <c r="BXA21"/>
      <c r="BXB21"/>
      <c r="BXC21"/>
      <c r="BXD21"/>
      <c r="BXE21"/>
      <c r="BXF21"/>
      <c r="BXG21"/>
      <c r="BXH21"/>
      <c r="BXI21"/>
      <c r="BXJ21"/>
      <c r="BXK21"/>
      <c r="BXL21"/>
      <c r="BXM21"/>
      <c r="BXN21"/>
      <c r="BXO21"/>
      <c r="BXP21"/>
      <c r="BXQ21"/>
      <c r="BXR21"/>
      <c r="BXS21"/>
      <c r="BXT21"/>
      <c r="BXU21"/>
      <c r="BXV21"/>
      <c r="BXW21"/>
      <c r="BXX21"/>
      <c r="BXY21"/>
      <c r="BXZ21"/>
      <c r="BYA21"/>
      <c r="BYB21"/>
      <c r="BYC21"/>
      <c r="BYD21"/>
      <c r="BYE21"/>
      <c r="BYF21"/>
      <c r="BYG21"/>
      <c r="BYH21"/>
      <c r="BYI21"/>
      <c r="BYJ21"/>
      <c r="BYK21"/>
      <c r="BYL21"/>
      <c r="BYM21"/>
      <c r="BYN21"/>
      <c r="BYO21"/>
      <c r="BYP21"/>
      <c r="BYQ21"/>
      <c r="BYR21"/>
      <c r="BYS21"/>
      <c r="BYT21"/>
      <c r="BYU21"/>
      <c r="BYV21"/>
      <c r="BYW21"/>
      <c r="BYX21"/>
      <c r="BYY21"/>
      <c r="BYZ21"/>
      <c r="BZA21"/>
      <c r="BZB21"/>
      <c r="BZC21"/>
      <c r="BZD21"/>
      <c r="BZE21"/>
      <c r="BZF21"/>
      <c r="BZG21"/>
      <c r="BZH21"/>
      <c r="BZI21"/>
      <c r="BZJ21"/>
      <c r="BZK21"/>
      <c r="BZL21"/>
      <c r="BZM21"/>
      <c r="BZN21"/>
      <c r="BZO21"/>
      <c r="BZP21"/>
      <c r="BZQ21"/>
      <c r="BZR21"/>
      <c r="BZS21"/>
      <c r="BZT21"/>
      <c r="BZU21"/>
      <c r="BZV21"/>
      <c r="BZW21"/>
      <c r="BZX21"/>
      <c r="BZY21"/>
      <c r="BZZ21"/>
      <c r="CAA21"/>
      <c r="CAB21"/>
      <c r="CAC21"/>
      <c r="CAD21"/>
      <c r="CAE21"/>
      <c r="CAF21"/>
      <c r="CAG21"/>
      <c r="CAH21"/>
      <c r="CAI21"/>
      <c r="CAJ21"/>
      <c r="CAK21"/>
      <c r="CAL21"/>
      <c r="CAM21"/>
      <c r="CAN21"/>
      <c r="CAO21"/>
      <c r="CAP21"/>
      <c r="CAQ21"/>
      <c r="CAR21"/>
      <c r="CAS21"/>
      <c r="CAT21"/>
      <c r="CAU21"/>
      <c r="CAV21"/>
      <c r="CAW21"/>
      <c r="CAX21"/>
      <c r="CAY21"/>
      <c r="CAZ21"/>
      <c r="CBA21"/>
      <c r="CBB21"/>
      <c r="CBC21"/>
      <c r="CBD21"/>
      <c r="CBE21"/>
      <c r="CBF21"/>
      <c r="CBG21"/>
      <c r="CBH21"/>
      <c r="CBI21"/>
      <c r="CBJ21"/>
      <c r="CBK21"/>
      <c r="CBL21"/>
      <c r="CBM21"/>
      <c r="CBN21"/>
      <c r="CBO21"/>
      <c r="CBP21"/>
      <c r="CBQ21"/>
      <c r="CBR21"/>
      <c r="CBS21"/>
      <c r="CBT21"/>
      <c r="CBU21"/>
      <c r="CBV21"/>
      <c r="CBW21"/>
      <c r="CBX21"/>
      <c r="CBY21"/>
      <c r="CBZ21"/>
      <c r="CCA21"/>
      <c r="CCB21"/>
      <c r="CCC21"/>
      <c r="CCD21"/>
      <c r="CCE21"/>
      <c r="CCF21"/>
      <c r="CCG21"/>
      <c r="CCH21"/>
      <c r="CCI21"/>
      <c r="CCJ21"/>
      <c r="CCK21"/>
      <c r="CCL21"/>
      <c r="CCM21"/>
      <c r="CCN21"/>
      <c r="CCO21"/>
      <c r="CCP21"/>
      <c r="CCQ21"/>
      <c r="CCR21"/>
      <c r="CCS21"/>
      <c r="CCT21"/>
      <c r="CCU21"/>
      <c r="CCV21"/>
      <c r="CCW21"/>
      <c r="CCX21"/>
      <c r="CCY21"/>
      <c r="CCZ21"/>
      <c r="CDA21"/>
      <c r="CDB21"/>
      <c r="CDC21"/>
      <c r="CDD21"/>
      <c r="CDE21"/>
      <c r="CDF21"/>
      <c r="CDG21"/>
      <c r="CDH21"/>
      <c r="CDI21"/>
      <c r="CDJ21"/>
      <c r="CDK21"/>
      <c r="CDL21"/>
      <c r="CDM21"/>
      <c r="CDN21"/>
      <c r="CDO21"/>
      <c r="CDP21"/>
      <c r="CDQ21"/>
      <c r="CDR21"/>
      <c r="CDS21"/>
      <c r="CDT21"/>
      <c r="CDU21"/>
      <c r="CDV21"/>
      <c r="CDW21"/>
      <c r="CDX21"/>
      <c r="CDY21"/>
      <c r="CDZ21"/>
      <c r="CEA21"/>
      <c r="CEB21"/>
      <c r="CEC21"/>
      <c r="CED21"/>
      <c r="CEE21"/>
      <c r="CEF21"/>
      <c r="CEG21"/>
      <c r="CEH21"/>
      <c r="CEI21"/>
      <c r="CEJ21"/>
      <c r="CEK21"/>
      <c r="CEL21"/>
      <c r="CEM21"/>
      <c r="CEN21"/>
      <c r="CEO21"/>
      <c r="CEP21"/>
      <c r="CEQ21"/>
      <c r="CER21"/>
      <c r="CES21"/>
      <c r="CET21"/>
      <c r="CEU21"/>
      <c r="CEV21"/>
      <c r="CEW21"/>
      <c r="CEX21"/>
      <c r="CEY21"/>
      <c r="CEZ21"/>
      <c r="CFA21"/>
      <c r="CFB21"/>
      <c r="CFC21"/>
      <c r="CFD21"/>
      <c r="CFE21"/>
      <c r="CFF21"/>
      <c r="CFG21"/>
      <c r="CFH21"/>
      <c r="CFI21"/>
      <c r="CFJ21"/>
      <c r="CFK21"/>
      <c r="CFL21"/>
      <c r="CFM21"/>
      <c r="CFN21"/>
      <c r="CFO21"/>
      <c r="CFP21"/>
      <c r="CFQ21"/>
      <c r="CFR21"/>
      <c r="CFS21"/>
      <c r="CFT21"/>
      <c r="CFU21"/>
      <c r="CFV21"/>
      <c r="CFW21"/>
      <c r="CFX21"/>
      <c r="CFY21"/>
      <c r="CFZ21"/>
      <c r="CGA21"/>
      <c r="CGB21"/>
      <c r="CGC21"/>
      <c r="CGD21"/>
      <c r="CGE21"/>
      <c r="CGF21"/>
      <c r="CGG21"/>
      <c r="CGH21"/>
      <c r="CGI21"/>
      <c r="CGJ21"/>
      <c r="CGK21"/>
      <c r="CGL21"/>
      <c r="CGM21"/>
      <c r="CGN21"/>
      <c r="CGO21"/>
      <c r="CGP21"/>
      <c r="CGQ21"/>
      <c r="CGR21"/>
      <c r="CGS21"/>
      <c r="CGT21"/>
      <c r="CGU21"/>
      <c r="CGV21"/>
      <c r="CGW21"/>
      <c r="CGX21"/>
      <c r="CGY21"/>
      <c r="CGZ21"/>
      <c r="CHA21"/>
      <c r="CHB21"/>
      <c r="CHC21"/>
      <c r="CHD21"/>
      <c r="CHE21"/>
      <c r="CHF21"/>
      <c r="CHG21"/>
      <c r="CHH21"/>
      <c r="CHI21"/>
      <c r="CHJ21"/>
      <c r="CHK21"/>
      <c r="CHL21"/>
      <c r="CHM21"/>
      <c r="CHN21"/>
      <c r="CHO21"/>
      <c r="CHP21"/>
      <c r="CHQ21"/>
      <c r="CHR21"/>
      <c r="CHS21"/>
      <c r="CHT21"/>
      <c r="CHU21"/>
      <c r="CHV21"/>
      <c r="CHW21"/>
      <c r="CHX21"/>
      <c r="CHY21"/>
      <c r="CHZ21"/>
      <c r="CIA21"/>
      <c r="CIB21"/>
      <c r="CIC21"/>
      <c r="CID21"/>
      <c r="CIE21"/>
      <c r="CIF21"/>
      <c r="CIG21"/>
      <c r="CIH21"/>
      <c r="CII21"/>
      <c r="CIJ21"/>
      <c r="CIK21"/>
      <c r="CIL21"/>
      <c r="CIM21"/>
      <c r="CIN21"/>
      <c r="CIO21"/>
      <c r="CIP21"/>
      <c r="CIQ21"/>
      <c r="CIR21"/>
      <c r="CIS21"/>
      <c r="CIT21"/>
      <c r="CIU21"/>
      <c r="CIV21"/>
      <c r="CIW21"/>
      <c r="CIX21"/>
      <c r="CIY21"/>
      <c r="CIZ21"/>
      <c r="CJA21"/>
      <c r="CJB21"/>
      <c r="CJC21"/>
      <c r="CJD21"/>
      <c r="CJE21"/>
      <c r="CJF21"/>
      <c r="CJG21"/>
      <c r="CJH21"/>
      <c r="CJI21"/>
      <c r="CJJ21"/>
      <c r="CJK21"/>
      <c r="CJL21"/>
      <c r="CJM21"/>
      <c r="CJN21"/>
      <c r="CJO21"/>
      <c r="CJP21"/>
      <c r="CJQ21"/>
      <c r="CJR21"/>
      <c r="CJS21"/>
      <c r="CJT21"/>
      <c r="CJU21"/>
      <c r="CJV21"/>
      <c r="CJW21"/>
      <c r="CJX21"/>
      <c r="CJY21"/>
      <c r="CJZ21"/>
      <c r="CKA21"/>
      <c r="CKB21"/>
      <c r="CKC21"/>
      <c r="CKD21"/>
      <c r="CKE21"/>
      <c r="CKF21"/>
      <c r="CKG21"/>
      <c r="CKH21"/>
      <c r="CKI21"/>
      <c r="CKJ21"/>
      <c r="CKK21"/>
      <c r="CKL21"/>
      <c r="CKM21"/>
      <c r="CKN21"/>
      <c r="CKO21"/>
      <c r="CKP21"/>
      <c r="CKQ21"/>
      <c r="CKR21"/>
      <c r="CKS21"/>
      <c r="CKT21"/>
      <c r="CKU21"/>
      <c r="CKV21"/>
      <c r="CKW21"/>
      <c r="CKX21"/>
      <c r="CKY21"/>
      <c r="CKZ21"/>
      <c r="CLA21"/>
      <c r="CLB21"/>
      <c r="CLC21"/>
      <c r="CLD21"/>
      <c r="CLE21"/>
      <c r="CLF21"/>
      <c r="CLG21"/>
      <c r="CLH21"/>
      <c r="CLI21"/>
      <c r="CLJ21"/>
      <c r="CLK21"/>
      <c r="CLL21"/>
      <c r="CLM21"/>
      <c r="CLN21"/>
      <c r="CLO21"/>
      <c r="CLP21"/>
      <c r="CLQ21"/>
      <c r="CLR21"/>
      <c r="CLS21"/>
      <c r="CLT21"/>
      <c r="CLU21"/>
      <c r="CLV21"/>
      <c r="CLW21"/>
      <c r="CLX21"/>
      <c r="CLY21"/>
      <c r="CLZ21"/>
      <c r="CMA21"/>
      <c r="CMB21"/>
      <c r="CMC21"/>
      <c r="CMD21"/>
      <c r="CME21"/>
      <c r="CMF21"/>
      <c r="CMG21"/>
      <c r="CMH21"/>
      <c r="CMI21"/>
      <c r="CMJ21"/>
      <c r="CMK21"/>
      <c r="CML21"/>
      <c r="CMM21"/>
      <c r="CMN21"/>
      <c r="CMO21"/>
      <c r="CMP21"/>
      <c r="CMQ21"/>
      <c r="CMR21"/>
      <c r="CMS21"/>
      <c r="CMT21"/>
      <c r="CMU21"/>
      <c r="CMV21"/>
      <c r="CMW21"/>
      <c r="CMX21"/>
      <c r="CMY21"/>
      <c r="CMZ21"/>
      <c r="CNA21"/>
      <c r="CNB21"/>
      <c r="CNC21"/>
      <c r="CND21"/>
      <c r="CNE21"/>
      <c r="CNF21"/>
      <c r="CNG21"/>
      <c r="CNH21"/>
      <c r="CNI21"/>
      <c r="CNJ21"/>
      <c r="CNK21"/>
      <c r="CNL21"/>
      <c r="CNM21"/>
      <c r="CNN21"/>
      <c r="CNO21"/>
      <c r="CNP21"/>
      <c r="CNQ21"/>
      <c r="CNR21"/>
      <c r="CNS21"/>
      <c r="CNT21"/>
      <c r="CNU21"/>
      <c r="CNV21"/>
      <c r="CNW21"/>
      <c r="CNX21"/>
      <c r="CNY21"/>
      <c r="CNZ21"/>
      <c r="COA21"/>
      <c r="COB21"/>
      <c r="COC21"/>
      <c r="COD21"/>
      <c r="COE21"/>
      <c r="COF21"/>
      <c r="COG21"/>
      <c r="COH21"/>
      <c r="COI21"/>
      <c r="COJ21"/>
      <c r="COK21"/>
      <c r="COL21"/>
      <c r="COM21"/>
      <c r="CON21"/>
      <c r="COO21"/>
      <c r="COP21"/>
      <c r="COQ21"/>
      <c r="COR21"/>
      <c r="COS21"/>
      <c r="COT21"/>
      <c r="COU21"/>
      <c r="COV21"/>
      <c r="COW21"/>
      <c r="COX21"/>
      <c r="COY21"/>
      <c r="COZ21"/>
      <c r="CPA21"/>
      <c r="CPB21"/>
      <c r="CPC21"/>
      <c r="CPD21"/>
      <c r="CPE21"/>
      <c r="CPF21"/>
      <c r="CPG21"/>
      <c r="CPH21"/>
      <c r="CPI21"/>
      <c r="CPJ21"/>
      <c r="CPK21"/>
      <c r="CPL21"/>
      <c r="CPM21"/>
      <c r="CPN21"/>
      <c r="CPO21"/>
      <c r="CPP21"/>
      <c r="CPQ21"/>
      <c r="CPR21"/>
      <c r="CPS21"/>
      <c r="CPT21"/>
      <c r="CPU21"/>
      <c r="CPV21"/>
      <c r="CPW21"/>
      <c r="CPX21"/>
      <c r="CPY21"/>
      <c r="CPZ21"/>
      <c r="CQA21"/>
      <c r="CQB21"/>
      <c r="CQC21"/>
      <c r="CQD21"/>
      <c r="CQE21"/>
      <c r="CQF21"/>
      <c r="CQG21"/>
      <c r="CQH21"/>
      <c r="CQI21"/>
      <c r="CQJ21"/>
      <c r="CQK21"/>
      <c r="CQL21"/>
      <c r="CQM21"/>
      <c r="CQN21"/>
      <c r="CQO21"/>
      <c r="CQP21"/>
      <c r="CQQ21"/>
      <c r="CQR21"/>
      <c r="CQS21"/>
      <c r="CQT21"/>
      <c r="CQU21"/>
      <c r="CQV21"/>
      <c r="CQW21"/>
      <c r="CQX21"/>
      <c r="CQY21"/>
      <c r="CQZ21"/>
      <c r="CRA21"/>
      <c r="CRB21"/>
      <c r="CRC21"/>
      <c r="CRD21"/>
      <c r="CRE21"/>
      <c r="CRF21"/>
      <c r="CRG21"/>
      <c r="CRH21"/>
      <c r="CRI21"/>
      <c r="CRJ21"/>
      <c r="CRK21"/>
      <c r="CRL21"/>
      <c r="CRM21"/>
      <c r="CRN21"/>
      <c r="CRO21"/>
      <c r="CRP21"/>
      <c r="CRQ21"/>
      <c r="CRR21"/>
      <c r="CRS21"/>
      <c r="CRT21"/>
      <c r="CRU21"/>
      <c r="CRV21"/>
      <c r="CRW21"/>
      <c r="CRX21"/>
      <c r="CRY21"/>
      <c r="CRZ21"/>
      <c r="CSA21"/>
      <c r="CSB21"/>
      <c r="CSC21"/>
      <c r="CSD21"/>
      <c r="CSE21"/>
      <c r="CSF21"/>
      <c r="CSG21"/>
      <c r="CSH21"/>
      <c r="CSI21"/>
      <c r="CSJ21"/>
      <c r="CSK21"/>
      <c r="CSL21"/>
      <c r="CSM21"/>
      <c r="CSN21"/>
      <c r="CSO21"/>
      <c r="CSP21"/>
      <c r="CSQ21"/>
      <c r="CSR21"/>
      <c r="CSS21"/>
      <c r="CST21"/>
      <c r="CSU21"/>
      <c r="CSV21"/>
      <c r="CSW21"/>
      <c r="CSX21"/>
      <c r="CSY21"/>
      <c r="CSZ21"/>
      <c r="CTA21"/>
      <c r="CTB21"/>
      <c r="CTC21"/>
      <c r="CTD21"/>
      <c r="CTE21"/>
      <c r="CTF21"/>
      <c r="CTG21"/>
      <c r="CTH21"/>
      <c r="CTI21"/>
      <c r="CTJ21"/>
      <c r="CTK21"/>
      <c r="CTL21"/>
      <c r="CTM21"/>
      <c r="CTN21"/>
      <c r="CTO21"/>
      <c r="CTP21"/>
      <c r="CTQ21"/>
      <c r="CTR21"/>
      <c r="CTS21"/>
      <c r="CTT21"/>
      <c r="CTU21"/>
      <c r="CTV21"/>
      <c r="CTW21"/>
      <c r="CTX21"/>
      <c r="CTY21"/>
      <c r="CTZ21"/>
      <c r="CUA21"/>
      <c r="CUB21"/>
      <c r="CUC21"/>
      <c r="CUD21"/>
      <c r="CUE21"/>
      <c r="CUF21"/>
      <c r="CUG21"/>
      <c r="CUH21"/>
      <c r="CUI21"/>
      <c r="CUJ21"/>
      <c r="CUK21"/>
      <c r="CUL21"/>
      <c r="CUM21"/>
      <c r="CUN21"/>
      <c r="CUO21"/>
      <c r="CUP21"/>
      <c r="CUQ21"/>
      <c r="CUR21"/>
      <c r="CUS21"/>
      <c r="CUT21"/>
      <c r="CUU21"/>
      <c r="CUV21"/>
      <c r="CUW21"/>
      <c r="CUX21"/>
      <c r="CUY21"/>
      <c r="CUZ21"/>
      <c r="CVA21"/>
      <c r="CVB21"/>
      <c r="CVC21"/>
      <c r="CVD21"/>
      <c r="CVE21"/>
      <c r="CVF21"/>
      <c r="CVG21"/>
      <c r="CVH21"/>
      <c r="CVI21"/>
      <c r="CVJ21"/>
      <c r="CVK21"/>
      <c r="CVL21"/>
      <c r="CVM21"/>
      <c r="CVN21"/>
      <c r="CVO21"/>
      <c r="CVP21"/>
      <c r="CVQ21"/>
      <c r="CVR21"/>
      <c r="CVS21"/>
      <c r="CVT21"/>
      <c r="CVU21"/>
      <c r="CVV21"/>
      <c r="CVW21"/>
      <c r="CVX21"/>
      <c r="CVY21"/>
      <c r="CVZ21"/>
      <c r="CWA21"/>
      <c r="CWB21"/>
      <c r="CWC21"/>
      <c r="CWD21"/>
      <c r="CWE21"/>
      <c r="CWF21"/>
      <c r="CWG21"/>
      <c r="CWH21"/>
      <c r="CWI21"/>
      <c r="CWJ21"/>
      <c r="CWK21"/>
      <c r="CWL21"/>
      <c r="CWM21"/>
      <c r="CWN21"/>
      <c r="CWO21"/>
      <c r="CWP21"/>
      <c r="CWQ21"/>
      <c r="CWR21"/>
      <c r="CWS21"/>
      <c r="CWT21"/>
      <c r="CWU21"/>
      <c r="CWV21"/>
      <c r="CWW21"/>
      <c r="CWX21"/>
      <c r="CWY21"/>
      <c r="CWZ21"/>
      <c r="CXA21"/>
      <c r="CXB21"/>
      <c r="CXC21"/>
      <c r="CXD21"/>
      <c r="CXE21"/>
      <c r="CXF21"/>
      <c r="CXG21"/>
      <c r="CXH21"/>
      <c r="CXI21"/>
      <c r="CXJ21"/>
      <c r="CXK21"/>
      <c r="CXL21"/>
      <c r="CXM21"/>
      <c r="CXN21"/>
      <c r="CXO21"/>
      <c r="CXP21"/>
      <c r="CXQ21"/>
      <c r="CXR21"/>
      <c r="CXS21"/>
      <c r="CXT21"/>
      <c r="CXU21"/>
      <c r="CXV21"/>
      <c r="CXW21"/>
      <c r="CXX21"/>
      <c r="CXY21"/>
      <c r="CXZ21"/>
      <c r="CYA21"/>
      <c r="CYB21"/>
      <c r="CYC21"/>
      <c r="CYD21"/>
      <c r="CYE21"/>
      <c r="CYF21"/>
      <c r="CYG21"/>
      <c r="CYH21"/>
      <c r="CYI21"/>
      <c r="CYJ21"/>
      <c r="CYK21"/>
      <c r="CYL21"/>
      <c r="CYM21"/>
      <c r="CYN21"/>
      <c r="CYO21"/>
      <c r="CYP21"/>
      <c r="CYQ21"/>
      <c r="CYR21"/>
      <c r="CYS21"/>
      <c r="CYT21"/>
      <c r="CYU21"/>
      <c r="CYV21"/>
      <c r="CYW21"/>
      <c r="CYX21"/>
      <c r="CYY21"/>
      <c r="CYZ21"/>
      <c r="CZA21"/>
      <c r="CZB21"/>
      <c r="CZC21"/>
      <c r="CZD21"/>
      <c r="CZE21"/>
      <c r="CZF21"/>
      <c r="CZG21"/>
      <c r="CZH21"/>
      <c r="CZI21"/>
      <c r="CZJ21"/>
      <c r="CZK21"/>
      <c r="CZL21"/>
      <c r="CZM21"/>
      <c r="CZN21"/>
      <c r="CZO21"/>
      <c r="CZP21"/>
      <c r="CZQ21"/>
      <c r="CZR21"/>
      <c r="CZS21"/>
      <c r="CZT21"/>
      <c r="CZU21"/>
      <c r="CZV21"/>
      <c r="CZW21"/>
      <c r="CZX21"/>
      <c r="CZY21"/>
      <c r="CZZ21"/>
      <c r="DAA21"/>
      <c r="DAB21"/>
      <c r="DAC21"/>
      <c r="DAD21"/>
      <c r="DAE21"/>
      <c r="DAF21"/>
      <c r="DAG21"/>
      <c r="DAH21"/>
      <c r="DAI21"/>
      <c r="DAJ21"/>
      <c r="DAK21"/>
      <c r="DAL21"/>
      <c r="DAM21"/>
      <c r="DAN21"/>
      <c r="DAO21"/>
      <c r="DAP21"/>
      <c r="DAQ21"/>
      <c r="DAR21"/>
      <c r="DAS21"/>
      <c r="DAT21"/>
      <c r="DAU21"/>
      <c r="DAV21"/>
      <c r="DAW21"/>
      <c r="DAX21"/>
      <c r="DAY21"/>
      <c r="DAZ21"/>
      <c r="DBA21"/>
      <c r="DBB21"/>
      <c r="DBC21"/>
      <c r="DBD21"/>
      <c r="DBE21"/>
      <c r="DBF21"/>
      <c r="DBG21"/>
      <c r="DBH21"/>
      <c r="DBI21"/>
      <c r="DBJ21"/>
      <c r="DBK21"/>
      <c r="DBL21"/>
      <c r="DBM21"/>
      <c r="DBN21"/>
      <c r="DBO21"/>
      <c r="DBP21"/>
      <c r="DBQ21"/>
      <c r="DBR21"/>
      <c r="DBS21"/>
      <c r="DBT21"/>
      <c r="DBU21"/>
      <c r="DBV21"/>
      <c r="DBW21"/>
      <c r="DBX21"/>
      <c r="DBY21"/>
      <c r="DBZ21"/>
      <c r="DCA21"/>
      <c r="DCB21"/>
      <c r="DCC21"/>
      <c r="DCD21"/>
      <c r="DCE21"/>
      <c r="DCF21"/>
      <c r="DCG21"/>
      <c r="DCH21"/>
      <c r="DCI21"/>
      <c r="DCJ21"/>
      <c r="DCK21"/>
      <c r="DCL21"/>
      <c r="DCM21"/>
      <c r="DCN21"/>
      <c r="DCO21"/>
      <c r="DCP21"/>
      <c r="DCQ21"/>
      <c r="DCR21"/>
      <c r="DCS21"/>
      <c r="DCT21"/>
      <c r="DCU21"/>
      <c r="DCV21"/>
      <c r="DCW21"/>
      <c r="DCX21"/>
      <c r="DCY21"/>
      <c r="DCZ21"/>
      <c r="DDA21"/>
      <c r="DDB21"/>
      <c r="DDC21"/>
      <c r="DDD21"/>
      <c r="DDE21"/>
      <c r="DDF21"/>
      <c r="DDG21"/>
      <c r="DDH21"/>
      <c r="DDI21"/>
      <c r="DDJ21"/>
      <c r="DDK21"/>
      <c r="DDL21"/>
      <c r="DDM21"/>
      <c r="DDN21"/>
      <c r="DDO21"/>
      <c r="DDP21"/>
      <c r="DDQ21"/>
      <c r="DDR21"/>
      <c r="DDS21"/>
      <c r="DDT21"/>
      <c r="DDU21"/>
      <c r="DDV21"/>
      <c r="DDW21"/>
      <c r="DDX21"/>
      <c r="DDY21"/>
      <c r="DDZ21"/>
      <c r="DEA21"/>
      <c r="DEB21"/>
      <c r="DEC21"/>
      <c r="DED21"/>
      <c r="DEE21"/>
      <c r="DEF21"/>
      <c r="DEG21"/>
      <c r="DEH21"/>
      <c r="DEI21"/>
      <c r="DEJ21"/>
      <c r="DEK21"/>
      <c r="DEL21"/>
      <c r="DEM21"/>
      <c r="DEN21"/>
      <c r="DEO21"/>
      <c r="DEP21"/>
      <c r="DEQ21"/>
      <c r="DER21"/>
      <c r="DES21"/>
      <c r="DET21"/>
      <c r="DEU21"/>
      <c r="DEV21"/>
      <c r="DEW21"/>
      <c r="DEX21"/>
      <c r="DEY21"/>
      <c r="DEZ21"/>
      <c r="DFA21"/>
      <c r="DFB21"/>
      <c r="DFC21"/>
      <c r="DFD21"/>
      <c r="DFE21"/>
      <c r="DFF21"/>
      <c r="DFG21"/>
      <c r="DFH21"/>
      <c r="DFI21"/>
      <c r="DFJ21"/>
      <c r="DFK21"/>
      <c r="DFL21"/>
      <c r="DFM21"/>
      <c r="DFN21"/>
      <c r="DFO21"/>
      <c r="DFP21"/>
      <c r="DFQ21"/>
      <c r="DFR21"/>
      <c r="DFS21"/>
      <c r="DFT21"/>
      <c r="DFU21"/>
      <c r="DFV21"/>
      <c r="DFW21"/>
      <c r="DFX21"/>
      <c r="DFY21"/>
      <c r="DFZ21"/>
      <c r="DGA21"/>
      <c r="DGB21"/>
      <c r="DGC21"/>
      <c r="DGD21"/>
      <c r="DGE21"/>
      <c r="DGF21"/>
      <c r="DGG21"/>
      <c r="DGH21"/>
      <c r="DGI21"/>
      <c r="DGJ21"/>
      <c r="DGK21"/>
      <c r="DGL21"/>
      <c r="DGM21"/>
      <c r="DGN21"/>
      <c r="DGO21"/>
      <c r="DGP21"/>
      <c r="DGQ21"/>
      <c r="DGR21"/>
      <c r="DGS21"/>
      <c r="DGT21"/>
      <c r="DGU21"/>
      <c r="DGV21"/>
      <c r="DGW21"/>
      <c r="DGX21"/>
      <c r="DGY21"/>
      <c r="DGZ21"/>
      <c r="DHA21"/>
      <c r="DHB21"/>
      <c r="DHC21"/>
      <c r="DHD21"/>
      <c r="DHE21"/>
      <c r="DHF21"/>
      <c r="DHG21"/>
      <c r="DHH21"/>
      <c r="DHI21"/>
      <c r="DHJ21"/>
      <c r="DHK21"/>
      <c r="DHL21"/>
      <c r="DHM21"/>
      <c r="DHN21"/>
      <c r="DHO21"/>
      <c r="DHP21"/>
      <c r="DHQ21"/>
      <c r="DHR21"/>
      <c r="DHS21"/>
      <c r="DHT21"/>
      <c r="DHU21"/>
      <c r="DHV21"/>
      <c r="DHW21"/>
      <c r="DHX21"/>
      <c r="DHY21"/>
      <c r="DHZ21"/>
      <c r="DIA21"/>
      <c r="DIB21"/>
      <c r="DIC21"/>
      <c r="DID21"/>
      <c r="DIE21"/>
      <c r="DIF21"/>
      <c r="DIG21"/>
      <c r="DIH21"/>
      <c r="DII21"/>
      <c r="DIJ21"/>
      <c r="DIK21"/>
      <c r="DIL21"/>
      <c r="DIM21"/>
      <c r="DIN21"/>
      <c r="DIO21"/>
      <c r="DIP21"/>
      <c r="DIQ21"/>
      <c r="DIR21"/>
      <c r="DIS21"/>
      <c r="DIT21"/>
      <c r="DIU21"/>
      <c r="DIV21"/>
      <c r="DIW21"/>
      <c r="DIX21"/>
      <c r="DIY21"/>
      <c r="DIZ21"/>
      <c r="DJA21"/>
      <c r="DJB21"/>
      <c r="DJC21"/>
      <c r="DJD21"/>
      <c r="DJE21"/>
      <c r="DJF21"/>
      <c r="DJG21"/>
      <c r="DJH21"/>
      <c r="DJI21"/>
      <c r="DJJ21"/>
      <c r="DJK21"/>
      <c r="DJL21"/>
      <c r="DJM21"/>
      <c r="DJN21"/>
      <c r="DJO21"/>
      <c r="DJP21"/>
      <c r="DJQ21"/>
      <c r="DJR21"/>
      <c r="DJS21"/>
      <c r="DJT21"/>
      <c r="DJU21"/>
      <c r="DJV21"/>
      <c r="DJW21"/>
      <c r="DJX21"/>
      <c r="DJY21"/>
      <c r="DJZ21"/>
      <c r="DKA21"/>
      <c r="DKB21"/>
      <c r="DKC21"/>
      <c r="DKD21"/>
      <c r="DKE21"/>
      <c r="DKF21"/>
      <c r="DKG21"/>
      <c r="DKH21"/>
      <c r="DKI21"/>
      <c r="DKJ21"/>
      <c r="DKK21"/>
      <c r="DKL21"/>
      <c r="DKM21"/>
      <c r="DKN21"/>
      <c r="DKO21"/>
      <c r="DKP21"/>
      <c r="DKQ21"/>
      <c r="DKR21"/>
      <c r="DKS21"/>
      <c r="DKT21"/>
      <c r="DKU21"/>
      <c r="DKV21"/>
      <c r="DKW21"/>
      <c r="DKX21"/>
      <c r="DKY21"/>
      <c r="DKZ21"/>
      <c r="DLA21"/>
      <c r="DLB21"/>
      <c r="DLC21"/>
      <c r="DLD21"/>
      <c r="DLE21"/>
      <c r="DLF21"/>
      <c r="DLG21"/>
      <c r="DLH21"/>
      <c r="DLI21"/>
      <c r="DLJ21"/>
      <c r="DLK21"/>
      <c r="DLL21"/>
      <c r="DLM21"/>
      <c r="DLN21"/>
      <c r="DLO21"/>
      <c r="DLP21"/>
      <c r="DLQ21"/>
      <c r="DLR21"/>
      <c r="DLS21"/>
      <c r="DLT21"/>
      <c r="DLU21"/>
      <c r="DLV21"/>
      <c r="DLW21"/>
      <c r="DLX21"/>
      <c r="DLY21"/>
      <c r="DLZ21"/>
      <c r="DMA21"/>
      <c r="DMB21"/>
      <c r="DMC21"/>
      <c r="DMD21"/>
      <c r="DME21"/>
      <c r="DMF21"/>
      <c r="DMG21"/>
      <c r="DMH21"/>
      <c r="DMI21"/>
      <c r="DMJ21"/>
      <c r="DMK21"/>
      <c r="DML21"/>
      <c r="DMM21"/>
      <c r="DMN21"/>
      <c r="DMO21"/>
      <c r="DMP21"/>
      <c r="DMQ21"/>
      <c r="DMR21"/>
      <c r="DMS21"/>
      <c r="DMT21"/>
      <c r="DMU21"/>
      <c r="DMV21"/>
      <c r="DMW21"/>
      <c r="DMX21"/>
      <c r="DMY21"/>
      <c r="DMZ21"/>
      <c r="DNA21"/>
      <c r="DNB21"/>
      <c r="DNC21"/>
      <c r="DND21"/>
      <c r="DNE21"/>
      <c r="DNF21"/>
      <c r="DNG21"/>
      <c r="DNH21"/>
      <c r="DNI21"/>
      <c r="DNJ21"/>
      <c r="DNK21"/>
      <c r="DNL21"/>
      <c r="DNM21"/>
      <c r="DNN21"/>
      <c r="DNO21"/>
      <c r="DNP21"/>
      <c r="DNQ21"/>
      <c r="DNR21"/>
      <c r="DNS21"/>
      <c r="DNT21"/>
      <c r="DNU21"/>
      <c r="DNV21"/>
      <c r="DNW21"/>
      <c r="DNX21"/>
      <c r="DNY21"/>
      <c r="DNZ21"/>
      <c r="DOA21"/>
      <c r="DOB21"/>
      <c r="DOC21"/>
      <c r="DOD21"/>
      <c r="DOE21"/>
      <c r="DOF21"/>
      <c r="DOG21"/>
      <c r="DOH21"/>
      <c r="DOI21"/>
      <c r="DOJ21"/>
      <c r="DOK21"/>
      <c r="DOL21"/>
      <c r="DOM21"/>
      <c r="DON21"/>
      <c r="DOO21"/>
      <c r="DOP21"/>
      <c r="DOQ21"/>
      <c r="DOR21"/>
      <c r="DOS21"/>
      <c r="DOT21"/>
      <c r="DOU21"/>
      <c r="DOV21"/>
      <c r="DOW21"/>
      <c r="DOX21"/>
      <c r="DOY21"/>
      <c r="DOZ21"/>
      <c r="DPA21"/>
      <c r="DPB21"/>
      <c r="DPC21"/>
      <c r="DPD21"/>
      <c r="DPE21"/>
      <c r="DPF21"/>
      <c r="DPG21"/>
      <c r="DPH21"/>
      <c r="DPI21"/>
      <c r="DPJ21"/>
      <c r="DPK21"/>
      <c r="DPL21"/>
      <c r="DPM21"/>
      <c r="DPN21"/>
      <c r="DPO21"/>
      <c r="DPP21"/>
      <c r="DPQ21"/>
      <c r="DPR21"/>
      <c r="DPS21"/>
      <c r="DPT21"/>
      <c r="DPU21"/>
      <c r="DPV21"/>
      <c r="DPW21"/>
      <c r="DPX21"/>
      <c r="DPY21"/>
      <c r="DPZ21"/>
      <c r="DQA21"/>
      <c r="DQB21"/>
      <c r="DQC21"/>
      <c r="DQD21"/>
      <c r="DQE21"/>
      <c r="DQF21"/>
      <c r="DQG21"/>
      <c r="DQH21"/>
      <c r="DQI21"/>
      <c r="DQJ21"/>
      <c r="DQK21"/>
      <c r="DQL21"/>
      <c r="DQM21"/>
      <c r="DQN21"/>
      <c r="DQO21"/>
      <c r="DQP21"/>
      <c r="DQQ21"/>
      <c r="DQR21"/>
      <c r="DQS21"/>
      <c r="DQT21"/>
      <c r="DQU21"/>
      <c r="DQV21"/>
      <c r="DQW21"/>
      <c r="DQX21"/>
      <c r="DQY21"/>
      <c r="DQZ21"/>
      <c r="DRA21"/>
      <c r="DRB21"/>
      <c r="DRC21"/>
      <c r="DRD21"/>
      <c r="DRE21"/>
      <c r="DRF21"/>
      <c r="DRG21"/>
      <c r="DRH21"/>
      <c r="DRI21"/>
      <c r="DRJ21"/>
      <c r="DRK21"/>
      <c r="DRL21"/>
      <c r="DRM21"/>
      <c r="DRN21"/>
      <c r="DRO21"/>
      <c r="DRP21"/>
      <c r="DRQ21"/>
      <c r="DRR21"/>
      <c r="DRS21"/>
      <c r="DRT21"/>
      <c r="DRU21"/>
      <c r="DRV21"/>
      <c r="DRW21"/>
      <c r="DRX21"/>
      <c r="DRY21"/>
      <c r="DRZ21"/>
      <c r="DSA21"/>
      <c r="DSB21"/>
      <c r="DSC21"/>
      <c r="DSD21"/>
      <c r="DSE21"/>
      <c r="DSF21"/>
      <c r="DSG21"/>
      <c r="DSH21"/>
      <c r="DSI21"/>
      <c r="DSJ21"/>
      <c r="DSK21"/>
      <c r="DSL21"/>
      <c r="DSM21"/>
      <c r="DSN21"/>
      <c r="DSO21"/>
      <c r="DSP21"/>
      <c r="DSQ21"/>
      <c r="DSR21"/>
      <c r="DSS21"/>
      <c r="DST21"/>
      <c r="DSU21"/>
      <c r="DSV21"/>
      <c r="DSW21"/>
      <c r="DSX21"/>
      <c r="DSY21"/>
      <c r="DSZ21"/>
      <c r="DTA21"/>
      <c r="DTB21"/>
      <c r="DTC21"/>
      <c r="DTD21"/>
      <c r="DTE21"/>
      <c r="DTF21"/>
      <c r="DTG21"/>
      <c r="DTH21"/>
      <c r="DTI21"/>
      <c r="DTJ21"/>
      <c r="DTK21"/>
      <c r="DTL21"/>
      <c r="DTM21"/>
      <c r="DTN21"/>
      <c r="DTO21"/>
      <c r="DTP21"/>
      <c r="DTQ21"/>
      <c r="DTR21"/>
      <c r="DTS21"/>
      <c r="DTT21"/>
      <c r="DTU21"/>
      <c r="DTV21"/>
      <c r="DTW21"/>
      <c r="DTX21"/>
      <c r="DTY21"/>
      <c r="DTZ21"/>
      <c r="DUA21"/>
      <c r="DUB21"/>
      <c r="DUC21"/>
      <c r="DUD21"/>
      <c r="DUE21"/>
      <c r="DUF21"/>
      <c r="DUG21"/>
      <c r="DUH21"/>
      <c r="DUI21"/>
      <c r="DUJ21"/>
      <c r="DUK21"/>
      <c r="DUL21"/>
      <c r="DUM21"/>
      <c r="DUN21"/>
      <c r="DUO21"/>
      <c r="DUP21"/>
      <c r="DUQ21"/>
      <c r="DUR21"/>
      <c r="DUS21"/>
      <c r="DUT21"/>
      <c r="DUU21"/>
      <c r="DUV21"/>
      <c r="DUW21"/>
      <c r="DUX21"/>
      <c r="DUY21"/>
      <c r="DUZ21"/>
      <c r="DVA21"/>
      <c r="DVB21"/>
      <c r="DVC21"/>
      <c r="DVD21"/>
      <c r="DVE21"/>
      <c r="DVF21"/>
      <c r="DVG21"/>
      <c r="DVH21"/>
      <c r="DVI21"/>
      <c r="DVJ21"/>
      <c r="DVK21"/>
      <c r="DVL21"/>
      <c r="DVM21"/>
      <c r="DVN21"/>
      <c r="DVO21"/>
      <c r="DVP21"/>
      <c r="DVQ21"/>
      <c r="DVR21"/>
      <c r="DVS21"/>
      <c r="DVT21"/>
      <c r="DVU21"/>
      <c r="DVV21"/>
      <c r="DVW21"/>
      <c r="DVX21"/>
      <c r="DVY21"/>
      <c r="DVZ21"/>
      <c r="DWA21"/>
      <c r="DWB21"/>
      <c r="DWC21"/>
      <c r="DWD21"/>
      <c r="DWE21"/>
      <c r="DWF21"/>
      <c r="DWG21"/>
      <c r="DWH21"/>
      <c r="DWI21"/>
      <c r="DWJ21"/>
      <c r="DWK21"/>
      <c r="DWL21"/>
      <c r="DWM21"/>
      <c r="DWN21"/>
      <c r="DWO21"/>
      <c r="DWP21"/>
      <c r="DWQ21"/>
      <c r="DWR21"/>
      <c r="DWS21"/>
      <c r="DWT21"/>
      <c r="DWU21"/>
      <c r="DWV21"/>
      <c r="DWW21"/>
      <c r="DWX21"/>
      <c r="DWY21"/>
      <c r="DWZ21"/>
      <c r="DXA21"/>
      <c r="DXB21"/>
      <c r="DXC21"/>
      <c r="DXD21"/>
      <c r="DXE21"/>
      <c r="DXF21"/>
      <c r="DXG21"/>
      <c r="DXH21"/>
      <c r="DXI21"/>
      <c r="DXJ21"/>
      <c r="DXK21"/>
      <c r="DXL21"/>
      <c r="DXM21"/>
      <c r="DXN21"/>
      <c r="DXO21"/>
      <c r="DXP21"/>
      <c r="DXQ21"/>
      <c r="DXR21"/>
      <c r="DXS21"/>
      <c r="DXT21"/>
      <c r="DXU21"/>
      <c r="DXV21"/>
      <c r="DXW21"/>
      <c r="DXX21"/>
      <c r="DXY21"/>
      <c r="DXZ21"/>
      <c r="DYA21"/>
      <c r="DYB21"/>
      <c r="DYC21"/>
      <c r="DYD21"/>
      <c r="DYE21"/>
      <c r="DYF21"/>
      <c r="DYG21"/>
      <c r="DYH21"/>
      <c r="DYI21"/>
      <c r="DYJ21"/>
      <c r="DYK21"/>
      <c r="DYL21"/>
      <c r="DYM21"/>
      <c r="DYN21"/>
      <c r="DYO21"/>
      <c r="DYP21"/>
      <c r="DYQ21"/>
      <c r="DYR21"/>
      <c r="DYS21"/>
      <c r="DYT21"/>
      <c r="DYU21"/>
      <c r="DYV21"/>
      <c r="DYW21"/>
      <c r="DYX21"/>
      <c r="DYY21"/>
      <c r="DYZ21"/>
      <c r="DZA21"/>
      <c r="DZB21"/>
      <c r="DZC21"/>
      <c r="DZD21"/>
      <c r="DZE21"/>
      <c r="DZF21"/>
      <c r="DZG21"/>
      <c r="DZH21"/>
      <c r="DZI21"/>
      <c r="DZJ21"/>
      <c r="DZK21"/>
      <c r="DZL21"/>
      <c r="DZM21"/>
      <c r="DZN21"/>
      <c r="DZO21"/>
      <c r="DZP21"/>
      <c r="DZQ21"/>
      <c r="DZR21"/>
      <c r="DZS21"/>
      <c r="DZT21"/>
      <c r="DZU21"/>
      <c r="DZV21"/>
      <c r="DZW21"/>
      <c r="DZX21"/>
      <c r="DZY21"/>
      <c r="DZZ21"/>
      <c r="EAA21"/>
      <c r="EAB21"/>
      <c r="EAC21"/>
      <c r="EAD21"/>
      <c r="EAE21"/>
      <c r="EAF21"/>
      <c r="EAG21"/>
      <c r="EAH21"/>
      <c r="EAI21"/>
      <c r="EAJ21"/>
      <c r="EAK21"/>
      <c r="EAL21"/>
      <c r="EAM21"/>
      <c r="EAN21"/>
      <c r="EAO21"/>
      <c r="EAP21"/>
      <c r="EAQ21"/>
      <c r="EAR21"/>
      <c r="EAS21"/>
      <c r="EAT21"/>
      <c r="EAU21"/>
      <c r="EAV21"/>
      <c r="EAW21"/>
      <c r="EAX21"/>
      <c r="EAY21"/>
      <c r="EAZ21"/>
      <c r="EBA21"/>
      <c r="EBB21"/>
      <c r="EBC21"/>
      <c r="EBD21"/>
      <c r="EBE21"/>
      <c r="EBF21"/>
      <c r="EBG21"/>
      <c r="EBH21"/>
      <c r="EBI21"/>
      <c r="EBJ21"/>
      <c r="EBK21"/>
      <c r="EBL21"/>
      <c r="EBM21"/>
      <c r="EBN21"/>
      <c r="EBO21"/>
      <c r="EBP21"/>
      <c r="EBQ21"/>
      <c r="EBR21"/>
      <c r="EBS21"/>
      <c r="EBT21"/>
      <c r="EBU21"/>
      <c r="EBV21"/>
      <c r="EBW21"/>
      <c r="EBX21"/>
      <c r="EBY21"/>
      <c r="EBZ21"/>
      <c r="ECA21"/>
      <c r="ECB21"/>
      <c r="ECC21"/>
      <c r="ECD21"/>
      <c r="ECE21"/>
      <c r="ECF21"/>
      <c r="ECG21"/>
      <c r="ECH21"/>
      <c r="ECI21"/>
      <c r="ECJ21"/>
      <c r="ECK21"/>
      <c r="ECL21"/>
      <c r="ECM21"/>
      <c r="ECN21"/>
      <c r="ECO21"/>
      <c r="ECP21"/>
      <c r="ECQ21"/>
      <c r="ECR21"/>
      <c r="ECS21"/>
      <c r="ECT21"/>
      <c r="ECU21"/>
      <c r="ECV21"/>
      <c r="ECW21"/>
      <c r="ECX21"/>
      <c r="ECY21"/>
      <c r="ECZ21"/>
      <c r="EDA21"/>
      <c r="EDB21"/>
      <c r="EDC21"/>
      <c r="EDD21"/>
      <c r="EDE21"/>
      <c r="EDF21"/>
      <c r="EDG21"/>
      <c r="EDH21"/>
      <c r="EDI21"/>
      <c r="EDJ21"/>
      <c r="EDK21"/>
      <c r="EDL21"/>
      <c r="EDM21"/>
      <c r="EDN21"/>
      <c r="EDO21"/>
      <c r="EDP21"/>
      <c r="EDQ21"/>
      <c r="EDR21"/>
      <c r="EDS21"/>
      <c r="EDT21"/>
      <c r="EDU21"/>
      <c r="EDV21"/>
      <c r="EDW21"/>
      <c r="EDX21"/>
      <c r="EDY21"/>
      <c r="EDZ21"/>
      <c r="EEA21"/>
      <c r="EEB21"/>
      <c r="EEC21"/>
      <c r="EED21"/>
      <c r="EEE21"/>
      <c r="EEF21"/>
      <c r="EEG21"/>
      <c r="EEH21"/>
      <c r="EEI21"/>
      <c r="EEJ21"/>
      <c r="EEK21"/>
      <c r="EEL21"/>
      <c r="EEM21"/>
      <c r="EEN21"/>
      <c r="EEO21"/>
      <c r="EEP21"/>
      <c r="EEQ21"/>
      <c r="EER21"/>
      <c r="EES21"/>
      <c r="EET21"/>
      <c r="EEU21"/>
      <c r="EEV21"/>
      <c r="EEW21"/>
      <c r="EEX21"/>
      <c r="EEY21"/>
      <c r="EEZ21"/>
      <c r="EFA21"/>
      <c r="EFB21"/>
      <c r="EFC21"/>
      <c r="EFD21"/>
      <c r="EFE21"/>
      <c r="EFF21"/>
      <c r="EFG21"/>
      <c r="EFH21"/>
      <c r="EFI21"/>
      <c r="EFJ21"/>
      <c r="EFK21"/>
      <c r="EFL21"/>
      <c r="EFM21"/>
      <c r="EFN21"/>
      <c r="EFO21"/>
      <c r="EFP21"/>
      <c r="EFQ21"/>
      <c r="EFR21"/>
      <c r="EFS21"/>
      <c r="EFT21"/>
      <c r="EFU21"/>
      <c r="EFV21"/>
      <c r="EFW21"/>
      <c r="EFX21"/>
      <c r="EFY21"/>
      <c r="EFZ21"/>
      <c r="EGA21"/>
      <c r="EGB21"/>
      <c r="EGC21"/>
      <c r="EGD21"/>
      <c r="EGE21"/>
      <c r="EGF21"/>
      <c r="EGG21"/>
      <c r="EGH21"/>
      <c r="EGI21"/>
      <c r="EGJ21"/>
      <c r="EGK21"/>
      <c r="EGL21"/>
      <c r="EGM21"/>
      <c r="EGN21"/>
      <c r="EGO21"/>
      <c r="EGP21"/>
      <c r="EGQ21"/>
      <c r="EGR21"/>
      <c r="EGS21"/>
      <c r="EGT21"/>
      <c r="EGU21"/>
      <c r="EGV21"/>
      <c r="EGW21"/>
      <c r="EGX21"/>
      <c r="EGY21"/>
      <c r="EGZ21"/>
      <c r="EHA21"/>
      <c r="EHB21"/>
      <c r="EHC21"/>
      <c r="EHD21"/>
      <c r="EHE21"/>
      <c r="EHF21"/>
      <c r="EHG21"/>
      <c r="EHH21"/>
      <c r="EHI21"/>
      <c r="EHJ21"/>
      <c r="EHK21"/>
      <c r="EHL21"/>
      <c r="EHM21"/>
      <c r="EHN21"/>
      <c r="EHO21"/>
      <c r="EHP21"/>
      <c r="EHQ21"/>
      <c r="EHR21"/>
      <c r="EHS21"/>
      <c r="EHT21"/>
      <c r="EHU21"/>
      <c r="EHV21"/>
      <c r="EHW21"/>
      <c r="EHX21"/>
      <c r="EHY21"/>
      <c r="EHZ21"/>
      <c r="EIA21"/>
      <c r="EIB21"/>
      <c r="EIC21"/>
      <c r="EID21"/>
      <c r="EIE21"/>
      <c r="EIF21"/>
      <c r="EIG21"/>
      <c r="EIH21"/>
      <c r="EII21"/>
      <c r="EIJ21"/>
      <c r="EIK21"/>
      <c r="EIL21"/>
      <c r="EIM21"/>
      <c r="EIN21"/>
      <c r="EIO21"/>
      <c r="EIP21"/>
      <c r="EIQ21"/>
      <c r="EIR21"/>
      <c r="EIS21"/>
      <c r="EIT21"/>
      <c r="EIU21"/>
      <c r="EIV21"/>
      <c r="EIW21"/>
      <c r="EIX21"/>
      <c r="EIY21"/>
      <c r="EIZ21"/>
      <c r="EJA21"/>
      <c r="EJB21"/>
      <c r="EJC21"/>
      <c r="EJD21"/>
      <c r="EJE21"/>
      <c r="EJF21"/>
      <c r="EJG21"/>
      <c r="EJH21"/>
      <c r="EJI21"/>
      <c r="EJJ21"/>
      <c r="EJK21"/>
      <c r="EJL21"/>
      <c r="EJM21"/>
      <c r="EJN21"/>
      <c r="EJO21"/>
      <c r="EJP21"/>
      <c r="EJQ21"/>
      <c r="EJR21"/>
      <c r="EJS21"/>
      <c r="EJT21"/>
      <c r="EJU21"/>
      <c r="EJV21"/>
      <c r="EJW21"/>
      <c r="EJX21"/>
      <c r="EJY21"/>
      <c r="EJZ21"/>
      <c r="EKA21"/>
      <c r="EKB21"/>
      <c r="EKC21"/>
      <c r="EKD21"/>
      <c r="EKE21"/>
      <c r="EKF21"/>
      <c r="EKG21"/>
      <c r="EKH21"/>
      <c r="EKI21"/>
      <c r="EKJ21"/>
      <c r="EKK21"/>
      <c r="EKL21"/>
      <c r="EKM21"/>
      <c r="EKN21"/>
      <c r="EKO21"/>
      <c r="EKP21"/>
      <c r="EKQ21"/>
      <c r="EKR21"/>
      <c r="EKS21"/>
      <c r="EKT21"/>
      <c r="EKU21"/>
      <c r="EKV21"/>
      <c r="EKW21"/>
      <c r="EKX21"/>
      <c r="EKY21"/>
      <c r="EKZ21"/>
      <c r="ELA21"/>
      <c r="ELB21"/>
      <c r="ELC21"/>
      <c r="ELD21"/>
      <c r="ELE21"/>
      <c r="ELF21"/>
      <c r="ELG21"/>
      <c r="ELH21"/>
      <c r="ELI21"/>
      <c r="ELJ21"/>
      <c r="ELK21"/>
      <c r="ELL21"/>
      <c r="ELM21"/>
      <c r="ELN21"/>
      <c r="ELO21"/>
      <c r="ELP21"/>
      <c r="ELQ21"/>
      <c r="ELR21"/>
      <c r="ELS21"/>
      <c r="ELT21"/>
      <c r="ELU21"/>
      <c r="ELV21"/>
      <c r="ELW21"/>
      <c r="ELX21"/>
      <c r="ELY21"/>
      <c r="ELZ21"/>
      <c r="EMA21"/>
      <c r="EMB21"/>
      <c r="EMC21"/>
      <c r="EMD21"/>
      <c r="EME21"/>
      <c r="EMF21"/>
      <c r="EMG21"/>
      <c r="EMH21"/>
      <c r="EMI21"/>
      <c r="EMJ21"/>
      <c r="EMK21"/>
      <c r="EML21"/>
      <c r="EMM21"/>
      <c r="EMN21"/>
      <c r="EMO21"/>
      <c r="EMP21"/>
      <c r="EMQ21"/>
      <c r="EMR21"/>
      <c r="EMS21"/>
      <c r="EMT21"/>
      <c r="EMU21"/>
      <c r="EMV21"/>
      <c r="EMW21"/>
      <c r="EMX21"/>
      <c r="EMY21"/>
      <c r="EMZ21"/>
      <c r="ENA21"/>
      <c r="ENB21"/>
      <c r="ENC21"/>
      <c r="END21"/>
      <c r="ENE21"/>
      <c r="ENF21"/>
      <c r="ENG21"/>
      <c r="ENH21"/>
      <c r="ENI21"/>
      <c r="ENJ21"/>
      <c r="ENK21"/>
      <c r="ENL21"/>
      <c r="ENM21"/>
      <c r="ENN21"/>
      <c r="ENO21"/>
      <c r="ENP21"/>
      <c r="ENQ21"/>
      <c r="ENR21"/>
      <c r="ENS21"/>
      <c r="ENT21"/>
      <c r="ENU21"/>
      <c r="ENV21"/>
      <c r="ENW21"/>
      <c r="ENX21"/>
      <c r="ENY21"/>
      <c r="ENZ21"/>
      <c r="EOA21"/>
      <c r="EOB21"/>
      <c r="EOC21"/>
      <c r="EOD21"/>
      <c r="EOE21"/>
      <c r="EOF21"/>
      <c r="EOG21"/>
      <c r="EOH21"/>
      <c r="EOI21"/>
      <c r="EOJ21"/>
      <c r="EOK21"/>
      <c r="EOL21"/>
      <c r="EOM21"/>
      <c r="EON21"/>
      <c r="EOO21"/>
      <c r="EOP21"/>
      <c r="EOQ21"/>
      <c r="EOR21"/>
      <c r="EOS21"/>
      <c r="EOT21"/>
      <c r="EOU21"/>
      <c r="EOV21"/>
      <c r="EOW21"/>
      <c r="EOX21"/>
      <c r="EOY21"/>
      <c r="EOZ21"/>
      <c r="EPA21"/>
      <c r="EPB21"/>
      <c r="EPC21"/>
      <c r="EPD21"/>
      <c r="EPE21"/>
      <c r="EPF21"/>
      <c r="EPG21"/>
      <c r="EPH21"/>
      <c r="EPI21"/>
      <c r="EPJ21"/>
      <c r="EPK21"/>
      <c r="EPL21"/>
      <c r="EPM21"/>
      <c r="EPN21"/>
      <c r="EPO21"/>
      <c r="EPP21"/>
      <c r="EPQ21"/>
      <c r="EPR21"/>
      <c r="EPS21"/>
      <c r="EPT21"/>
      <c r="EPU21"/>
      <c r="EPV21"/>
      <c r="EPW21"/>
      <c r="EPX21"/>
      <c r="EPY21"/>
      <c r="EPZ21"/>
      <c r="EQA21"/>
      <c r="EQB21"/>
      <c r="EQC21"/>
      <c r="EQD21"/>
      <c r="EQE21"/>
      <c r="EQF21"/>
      <c r="EQG21"/>
      <c r="EQH21"/>
      <c r="EQI21"/>
      <c r="EQJ21"/>
      <c r="EQK21"/>
      <c r="EQL21"/>
      <c r="EQM21"/>
      <c r="EQN21"/>
      <c r="EQO21"/>
      <c r="EQP21"/>
      <c r="EQQ21"/>
      <c r="EQR21"/>
      <c r="EQS21"/>
      <c r="EQT21"/>
      <c r="EQU21"/>
      <c r="EQV21"/>
      <c r="EQW21"/>
      <c r="EQX21"/>
      <c r="EQY21"/>
      <c r="EQZ21"/>
      <c r="ERA21"/>
      <c r="ERB21"/>
      <c r="ERC21"/>
      <c r="ERD21"/>
      <c r="ERE21"/>
      <c r="ERF21"/>
      <c r="ERG21"/>
      <c r="ERH21"/>
      <c r="ERI21"/>
      <c r="ERJ21"/>
      <c r="ERK21"/>
      <c r="ERL21"/>
      <c r="ERM21"/>
      <c r="ERN21"/>
      <c r="ERO21"/>
      <c r="ERP21"/>
      <c r="ERQ21"/>
      <c r="ERR21"/>
      <c r="ERS21"/>
      <c r="ERT21"/>
      <c r="ERU21"/>
      <c r="ERV21"/>
      <c r="ERW21"/>
      <c r="ERX21"/>
      <c r="ERY21"/>
      <c r="ERZ21"/>
      <c r="ESA21"/>
      <c r="ESB21"/>
      <c r="ESC21"/>
      <c r="ESD21"/>
      <c r="ESE21"/>
      <c r="ESF21"/>
      <c r="ESG21"/>
      <c r="ESH21"/>
      <c r="ESI21"/>
      <c r="ESJ21"/>
      <c r="ESK21"/>
      <c r="ESL21"/>
      <c r="ESM21"/>
      <c r="ESN21"/>
      <c r="ESO21"/>
      <c r="ESP21"/>
      <c r="ESQ21"/>
      <c r="ESR21"/>
      <c r="ESS21"/>
      <c r="EST21"/>
      <c r="ESU21"/>
      <c r="ESV21"/>
      <c r="ESW21"/>
      <c r="ESX21"/>
      <c r="ESY21"/>
      <c r="ESZ21"/>
      <c r="ETA21"/>
      <c r="ETB21"/>
      <c r="ETC21"/>
      <c r="ETD21"/>
      <c r="ETE21"/>
      <c r="ETF21"/>
      <c r="ETG21"/>
      <c r="ETH21"/>
      <c r="ETI21"/>
      <c r="ETJ21"/>
      <c r="ETK21"/>
      <c r="ETL21"/>
      <c r="ETM21"/>
      <c r="ETN21"/>
      <c r="ETO21"/>
      <c r="ETP21"/>
      <c r="ETQ21"/>
      <c r="ETR21"/>
      <c r="ETS21"/>
      <c r="ETT21"/>
      <c r="ETU21"/>
      <c r="ETV21"/>
      <c r="ETW21"/>
      <c r="ETX21"/>
      <c r="ETY21"/>
      <c r="ETZ21"/>
      <c r="EUA21"/>
      <c r="EUB21"/>
      <c r="EUC21"/>
      <c r="EUD21"/>
      <c r="EUE21"/>
      <c r="EUF21"/>
      <c r="EUG21"/>
      <c r="EUH21"/>
      <c r="EUI21"/>
      <c r="EUJ21"/>
      <c r="EUK21"/>
      <c r="EUL21"/>
      <c r="EUM21"/>
      <c r="EUN21"/>
      <c r="EUO21"/>
      <c r="EUP21"/>
      <c r="EUQ21"/>
      <c r="EUR21"/>
      <c r="EUS21"/>
      <c r="EUT21"/>
      <c r="EUU21"/>
      <c r="EUV21"/>
      <c r="EUW21"/>
      <c r="EUX21"/>
      <c r="EUY21"/>
      <c r="EUZ21"/>
      <c r="EVA21"/>
      <c r="EVB21"/>
      <c r="EVC21"/>
      <c r="EVD21"/>
      <c r="EVE21"/>
      <c r="EVF21"/>
      <c r="EVG21"/>
      <c r="EVH21"/>
      <c r="EVI21"/>
      <c r="EVJ21"/>
      <c r="EVK21"/>
      <c r="EVL21"/>
      <c r="EVM21"/>
      <c r="EVN21"/>
      <c r="EVO21"/>
      <c r="EVP21"/>
      <c r="EVQ21"/>
      <c r="EVR21"/>
      <c r="EVS21"/>
      <c r="EVT21"/>
      <c r="EVU21"/>
      <c r="EVV21"/>
      <c r="EVW21"/>
      <c r="EVX21"/>
      <c r="EVY21"/>
      <c r="EVZ21"/>
      <c r="EWA21"/>
      <c r="EWB21"/>
      <c r="EWC21"/>
      <c r="EWD21"/>
      <c r="EWE21"/>
      <c r="EWF21"/>
      <c r="EWG21"/>
      <c r="EWH21"/>
      <c r="EWI21"/>
      <c r="EWJ21"/>
      <c r="EWK21"/>
      <c r="EWL21"/>
      <c r="EWM21"/>
      <c r="EWN21"/>
      <c r="EWO21"/>
      <c r="EWP21"/>
      <c r="EWQ21"/>
      <c r="EWR21"/>
      <c r="EWS21"/>
      <c r="EWT21"/>
      <c r="EWU21"/>
      <c r="EWV21"/>
      <c r="EWW21"/>
      <c r="EWX21"/>
      <c r="EWY21"/>
      <c r="EWZ21"/>
      <c r="EXA21"/>
      <c r="EXB21"/>
      <c r="EXC21"/>
      <c r="EXD21"/>
      <c r="EXE21"/>
      <c r="EXF21"/>
      <c r="EXG21"/>
      <c r="EXH21"/>
      <c r="EXI21"/>
      <c r="EXJ21"/>
      <c r="EXK21"/>
      <c r="EXL21"/>
      <c r="EXM21"/>
      <c r="EXN21"/>
      <c r="EXO21"/>
      <c r="EXP21"/>
      <c r="EXQ21"/>
      <c r="EXR21"/>
      <c r="EXS21"/>
      <c r="EXT21"/>
      <c r="EXU21"/>
      <c r="EXV21"/>
      <c r="EXW21"/>
      <c r="EXX21"/>
      <c r="EXY21"/>
      <c r="EXZ21"/>
      <c r="EYA21"/>
      <c r="EYB21"/>
      <c r="EYC21"/>
      <c r="EYD21"/>
      <c r="EYE21"/>
      <c r="EYF21"/>
      <c r="EYG21"/>
      <c r="EYH21"/>
      <c r="EYI21"/>
      <c r="EYJ21"/>
      <c r="EYK21"/>
      <c r="EYL21"/>
      <c r="EYM21"/>
      <c r="EYN21"/>
      <c r="EYO21"/>
      <c r="EYP21"/>
      <c r="EYQ21"/>
      <c r="EYR21"/>
      <c r="EYS21"/>
      <c r="EYT21"/>
      <c r="EYU21"/>
      <c r="EYV21"/>
      <c r="EYW21"/>
      <c r="EYX21"/>
      <c r="EYY21"/>
      <c r="EYZ21"/>
      <c r="EZA21"/>
      <c r="EZB21"/>
      <c r="EZC21"/>
      <c r="EZD21"/>
      <c r="EZE21"/>
      <c r="EZF21"/>
      <c r="EZG21"/>
      <c r="EZH21"/>
      <c r="EZI21"/>
      <c r="EZJ21"/>
      <c r="EZK21"/>
      <c r="EZL21"/>
      <c r="EZM21"/>
      <c r="EZN21"/>
      <c r="EZO21"/>
      <c r="EZP21"/>
      <c r="EZQ21"/>
      <c r="EZR21"/>
      <c r="EZS21"/>
      <c r="EZT21"/>
      <c r="EZU21"/>
      <c r="EZV21"/>
      <c r="EZW21"/>
      <c r="EZX21"/>
      <c r="EZY21"/>
      <c r="EZZ21"/>
      <c r="FAA21"/>
      <c r="FAB21"/>
      <c r="FAC21"/>
      <c r="FAD21"/>
      <c r="FAE21"/>
      <c r="FAF21"/>
      <c r="FAG21"/>
      <c r="FAH21"/>
      <c r="FAI21"/>
      <c r="FAJ21"/>
      <c r="FAK21"/>
      <c r="FAL21"/>
      <c r="FAM21"/>
      <c r="FAN21"/>
      <c r="FAO21"/>
      <c r="FAP21"/>
      <c r="FAQ21"/>
      <c r="FAR21"/>
      <c r="FAS21"/>
      <c r="FAT21"/>
      <c r="FAU21"/>
      <c r="FAV21"/>
      <c r="FAW21"/>
      <c r="FAX21"/>
      <c r="FAY21"/>
      <c r="FAZ21"/>
      <c r="FBA21"/>
      <c r="FBB21"/>
      <c r="FBC21"/>
      <c r="FBD21"/>
      <c r="FBE21"/>
      <c r="FBF21"/>
      <c r="FBG21"/>
      <c r="FBH21"/>
      <c r="FBI21"/>
      <c r="FBJ21"/>
      <c r="FBK21"/>
      <c r="FBL21"/>
      <c r="FBM21"/>
      <c r="FBN21"/>
      <c r="FBO21"/>
      <c r="FBP21"/>
      <c r="FBQ21"/>
      <c r="FBR21"/>
      <c r="FBS21"/>
      <c r="FBT21"/>
      <c r="FBU21"/>
      <c r="FBV21"/>
      <c r="FBW21"/>
      <c r="FBX21"/>
      <c r="FBY21"/>
      <c r="FBZ21"/>
      <c r="FCA21"/>
      <c r="FCB21"/>
      <c r="FCC21"/>
      <c r="FCD21"/>
      <c r="FCE21"/>
      <c r="FCF21"/>
      <c r="FCG21"/>
      <c r="FCH21"/>
      <c r="FCI21"/>
      <c r="FCJ21"/>
      <c r="FCK21"/>
      <c r="FCL21"/>
      <c r="FCM21"/>
      <c r="FCN21"/>
      <c r="FCO21"/>
      <c r="FCP21"/>
      <c r="FCQ21"/>
      <c r="FCR21"/>
      <c r="FCS21"/>
      <c r="FCT21"/>
      <c r="FCU21"/>
      <c r="FCV21"/>
      <c r="FCW21"/>
      <c r="FCX21"/>
      <c r="FCY21"/>
      <c r="FCZ21"/>
      <c r="FDA21"/>
      <c r="FDB21"/>
      <c r="FDC21"/>
      <c r="FDD21"/>
      <c r="FDE21"/>
      <c r="FDF21"/>
      <c r="FDG21"/>
      <c r="FDH21"/>
      <c r="FDI21"/>
      <c r="FDJ21"/>
      <c r="FDK21"/>
      <c r="FDL21"/>
      <c r="FDM21"/>
      <c r="FDN21"/>
      <c r="FDO21"/>
      <c r="FDP21"/>
      <c r="FDQ21"/>
      <c r="FDR21"/>
      <c r="FDS21"/>
      <c r="FDT21"/>
      <c r="FDU21"/>
      <c r="FDV21"/>
      <c r="FDW21"/>
      <c r="FDX21"/>
      <c r="FDY21"/>
      <c r="FDZ21"/>
      <c r="FEA21"/>
      <c r="FEB21"/>
      <c r="FEC21"/>
      <c r="FED21"/>
      <c r="FEE21"/>
      <c r="FEF21"/>
      <c r="FEG21"/>
      <c r="FEH21"/>
      <c r="FEI21"/>
      <c r="FEJ21"/>
      <c r="FEK21"/>
      <c r="FEL21"/>
      <c r="FEM21"/>
      <c r="FEN21"/>
      <c r="FEO21"/>
      <c r="FEP21"/>
      <c r="FEQ21"/>
      <c r="FER21"/>
      <c r="FES21"/>
      <c r="FET21"/>
      <c r="FEU21"/>
      <c r="FEV21"/>
      <c r="FEW21"/>
      <c r="FEX21"/>
      <c r="FEY21"/>
      <c r="FEZ21"/>
      <c r="FFA21"/>
      <c r="FFB21"/>
      <c r="FFC21"/>
      <c r="FFD21"/>
      <c r="FFE21"/>
      <c r="FFF21"/>
      <c r="FFG21"/>
      <c r="FFH21"/>
      <c r="FFI21"/>
      <c r="FFJ21"/>
      <c r="FFK21"/>
      <c r="FFL21"/>
      <c r="FFM21"/>
      <c r="FFN21"/>
      <c r="FFO21"/>
      <c r="FFP21"/>
      <c r="FFQ21"/>
      <c r="FFR21"/>
      <c r="FFS21"/>
      <c r="FFT21"/>
      <c r="FFU21"/>
      <c r="FFV21"/>
      <c r="FFW21"/>
      <c r="FFX21"/>
      <c r="FFY21"/>
      <c r="FFZ21"/>
      <c r="FGA21"/>
      <c r="FGB21"/>
      <c r="FGC21"/>
      <c r="FGD21"/>
      <c r="FGE21"/>
      <c r="FGF21"/>
      <c r="FGG21"/>
      <c r="FGH21"/>
      <c r="FGI21"/>
      <c r="FGJ21"/>
      <c r="FGK21"/>
      <c r="FGL21"/>
      <c r="FGM21"/>
      <c r="FGN21"/>
      <c r="FGO21"/>
      <c r="FGP21"/>
      <c r="FGQ21"/>
      <c r="FGR21"/>
      <c r="FGS21"/>
      <c r="FGT21"/>
      <c r="FGU21"/>
      <c r="FGV21"/>
      <c r="FGW21"/>
      <c r="FGX21"/>
      <c r="FGY21"/>
      <c r="FGZ21"/>
      <c r="FHA21"/>
      <c r="FHB21"/>
      <c r="FHC21"/>
      <c r="FHD21"/>
      <c r="FHE21"/>
      <c r="FHF21"/>
      <c r="FHG21"/>
      <c r="FHH21"/>
      <c r="FHI21"/>
      <c r="FHJ21"/>
      <c r="FHK21"/>
      <c r="FHL21"/>
      <c r="FHM21"/>
      <c r="FHN21"/>
      <c r="FHO21"/>
      <c r="FHP21"/>
      <c r="FHQ21"/>
      <c r="FHR21"/>
      <c r="FHS21"/>
      <c r="FHT21"/>
      <c r="FHU21"/>
      <c r="FHV21"/>
      <c r="FHW21"/>
      <c r="FHX21"/>
      <c r="FHY21"/>
      <c r="FHZ21"/>
      <c r="FIA21"/>
      <c r="FIB21"/>
      <c r="FIC21"/>
      <c r="FID21"/>
      <c r="FIE21"/>
      <c r="FIF21"/>
      <c r="FIG21"/>
      <c r="FIH21"/>
      <c r="FII21"/>
      <c r="FIJ21"/>
      <c r="FIK21"/>
      <c r="FIL21"/>
      <c r="FIM21"/>
      <c r="FIN21"/>
      <c r="FIO21"/>
      <c r="FIP21"/>
      <c r="FIQ21"/>
      <c r="FIR21"/>
      <c r="FIS21"/>
      <c r="FIT21"/>
      <c r="FIU21"/>
      <c r="FIV21"/>
      <c r="FIW21"/>
      <c r="FIX21"/>
      <c r="FIY21"/>
      <c r="FIZ21"/>
      <c r="FJA21"/>
      <c r="FJB21"/>
      <c r="FJC21"/>
      <c r="FJD21"/>
      <c r="FJE21"/>
      <c r="FJF21"/>
      <c r="FJG21"/>
      <c r="FJH21"/>
      <c r="FJI21"/>
      <c r="FJJ21"/>
      <c r="FJK21"/>
      <c r="FJL21"/>
      <c r="FJM21"/>
      <c r="FJN21"/>
      <c r="FJO21"/>
      <c r="FJP21"/>
      <c r="FJQ21"/>
      <c r="FJR21"/>
      <c r="FJS21"/>
      <c r="FJT21"/>
      <c r="FJU21"/>
      <c r="FJV21"/>
      <c r="FJW21"/>
      <c r="FJX21"/>
      <c r="FJY21"/>
      <c r="FJZ21"/>
      <c r="FKA21"/>
      <c r="FKB21"/>
      <c r="FKC21"/>
      <c r="FKD21"/>
      <c r="FKE21"/>
      <c r="FKF21"/>
      <c r="FKG21"/>
      <c r="FKH21"/>
      <c r="FKI21"/>
      <c r="FKJ21"/>
      <c r="FKK21"/>
      <c r="FKL21"/>
      <c r="FKM21"/>
      <c r="FKN21"/>
      <c r="FKO21"/>
      <c r="FKP21"/>
      <c r="FKQ21"/>
      <c r="FKR21"/>
      <c r="FKS21"/>
      <c r="FKT21"/>
      <c r="FKU21"/>
      <c r="FKV21"/>
      <c r="FKW21"/>
      <c r="FKX21"/>
      <c r="FKY21"/>
      <c r="FKZ21"/>
      <c r="FLA21"/>
      <c r="FLB21"/>
      <c r="FLC21"/>
      <c r="FLD21"/>
      <c r="FLE21"/>
      <c r="FLF21"/>
      <c r="FLG21"/>
      <c r="FLH21"/>
      <c r="FLI21"/>
      <c r="FLJ21"/>
      <c r="FLK21"/>
      <c r="FLL21"/>
      <c r="FLM21"/>
      <c r="FLN21"/>
      <c r="FLO21"/>
      <c r="FLP21"/>
      <c r="FLQ21"/>
      <c r="FLR21"/>
      <c r="FLS21"/>
      <c r="FLT21"/>
      <c r="FLU21"/>
      <c r="FLV21"/>
      <c r="FLW21"/>
      <c r="FLX21"/>
      <c r="FLY21"/>
      <c r="FLZ21"/>
      <c r="FMA21"/>
      <c r="FMB21"/>
      <c r="FMC21"/>
      <c r="FMD21"/>
      <c r="FME21"/>
      <c r="FMF21"/>
      <c r="FMG21"/>
      <c r="FMH21"/>
      <c r="FMI21"/>
      <c r="FMJ21"/>
      <c r="FMK21"/>
      <c r="FML21"/>
      <c r="FMM21"/>
      <c r="FMN21"/>
      <c r="FMO21"/>
      <c r="FMP21"/>
      <c r="FMQ21"/>
      <c r="FMR21"/>
      <c r="FMS21"/>
      <c r="FMT21"/>
      <c r="FMU21"/>
      <c r="FMV21"/>
      <c r="FMW21"/>
      <c r="FMX21"/>
      <c r="FMY21"/>
      <c r="FMZ21"/>
      <c r="FNA21"/>
      <c r="FNB21"/>
      <c r="FNC21"/>
      <c r="FND21"/>
      <c r="FNE21"/>
      <c r="FNF21"/>
      <c r="FNG21"/>
      <c r="FNH21"/>
      <c r="FNI21"/>
      <c r="FNJ21"/>
      <c r="FNK21"/>
      <c r="FNL21"/>
      <c r="FNM21"/>
      <c r="FNN21"/>
      <c r="FNO21"/>
      <c r="FNP21"/>
      <c r="FNQ21"/>
      <c r="FNR21"/>
      <c r="FNS21"/>
      <c r="FNT21"/>
      <c r="FNU21"/>
      <c r="FNV21"/>
      <c r="FNW21"/>
      <c r="FNX21"/>
      <c r="FNY21"/>
      <c r="FNZ21"/>
      <c r="FOA21"/>
      <c r="FOB21"/>
      <c r="FOC21"/>
      <c r="FOD21"/>
      <c r="FOE21"/>
      <c r="FOF21"/>
      <c r="FOG21"/>
      <c r="FOH21"/>
      <c r="FOI21"/>
      <c r="FOJ21"/>
      <c r="FOK21"/>
      <c r="FOL21"/>
      <c r="FOM21"/>
      <c r="FON21"/>
      <c r="FOO21"/>
      <c r="FOP21"/>
      <c r="FOQ21"/>
      <c r="FOR21"/>
      <c r="FOS21"/>
      <c r="FOT21"/>
      <c r="FOU21"/>
      <c r="FOV21"/>
      <c r="FOW21"/>
      <c r="FOX21"/>
      <c r="FOY21"/>
      <c r="FOZ21"/>
      <c r="FPA21"/>
      <c r="FPB21"/>
      <c r="FPC21"/>
      <c r="FPD21"/>
      <c r="FPE21"/>
      <c r="FPF21"/>
      <c r="FPG21"/>
      <c r="FPH21"/>
      <c r="FPI21"/>
      <c r="FPJ21"/>
      <c r="FPK21"/>
      <c r="FPL21"/>
      <c r="FPM21"/>
      <c r="FPN21"/>
      <c r="FPO21"/>
      <c r="FPP21"/>
      <c r="FPQ21"/>
      <c r="FPR21"/>
      <c r="FPS21"/>
      <c r="FPT21"/>
      <c r="FPU21"/>
      <c r="FPV21"/>
      <c r="FPW21"/>
      <c r="FPX21"/>
      <c r="FPY21"/>
      <c r="FPZ21"/>
      <c r="FQA21"/>
      <c r="FQB21"/>
      <c r="FQC21"/>
      <c r="FQD21"/>
      <c r="FQE21"/>
      <c r="FQF21"/>
      <c r="FQG21"/>
      <c r="FQH21"/>
      <c r="FQI21"/>
      <c r="FQJ21"/>
      <c r="FQK21"/>
      <c r="FQL21"/>
      <c r="FQM21"/>
      <c r="FQN21"/>
      <c r="FQO21"/>
      <c r="FQP21"/>
      <c r="FQQ21"/>
      <c r="FQR21"/>
      <c r="FQS21"/>
      <c r="FQT21"/>
      <c r="FQU21"/>
      <c r="FQV21"/>
      <c r="FQW21"/>
      <c r="FQX21"/>
      <c r="FQY21"/>
      <c r="FQZ21"/>
      <c r="FRA21"/>
      <c r="FRB21"/>
      <c r="FRC21"/>
      <c r="FRD21"/>
      <c r="FRE21"/>
      <c r="FRF21"/>
      <c r="FRG21"/>
      <c r="FRH21"/>
      <c r="FRI21"/>
      <c r="FRJ21"/>
      <c r="FRK21"/>
      <c r="FRL21"/>
      <c r="FRM21"/>
      <c r="FRN21"/>
      <c r="FRO21"/>
      <c r="FRP21"/>
      <c r="FRQ21"/>
      <c r="FRR21"/>
      <c r="FRS21"/>
      <c r="FRT21"/>
      <c r="FRU21"/>
      <c r="FRV21"/>
      <c r="FRW21"/>
      <c r="FRX21"/>
      <c r="FRY21"/>
      <c r="FRZ21"/>
      <c r="FSA21"/>
      <c r="FSB21"/>
      <c r="FSC21"/>
      <c r="FSD21"/>
      <c r="FSE21"/>
      <c r="FSF21"/>
      <c r="FSG21"/>
      <c r="FSH21"/>
      <c r="FSI21"/>
      <c r="FSJ21"/>
      <c r="FSK21"/>
      <c r="FSL21"/>
      <c r="FSM21"/>
      <c r="FSN21"/>
      <c r="FSO21"/>
      <c r="FSP21"/>
      <c r="FSQ21"/>
      <c r="FSR21"/>
      <c r="FSS21"/>
      <c r="FST21"/>
      <c r="FSU21"/>
      <c r="FSV21"/>
      <c r="FSW21"/>
      <c r="FSX21"/>
      <c r="FSY21"/>
      <c r="FSZ21"/>
      <c r="FTA21"/>
      <c r="FTB21"/>
      <c r="FTC21"/>
      <c r="FTD21"/>
      <c r="FTE21"/>
      <c r="FTF21"/>
      <c r="FTG21"/>
      <c r="FTH21"/>
      <c r="FTI21"/>
      <c r="FTJ21"/>
      <c r="FTK21"/>
      <c r="FTL21"/>
      <c r="FTM21"/>
      <c r="FTN21"/>
      <c r="FTO21"/>
      <c r="FTP21"/>
      <c r="FTQ21"/>
      <c r="FTR21"/>
      <c r="FTS21"/>
      <c r="FTT21"/>
      <c r="FTU21"/>
      <c r="FTV21"/>
      <c r="FTW21"/>
      <c r="FTX21"/>
      <c r="FTY21"/>
      <c r="FTZ21"/>
      <c r="FUA21"/>
      <c r="FUB21"/>
      <c r="FUC21"/>
      <c r="FUD21"/>
      <c r="FUE21"/>
      <c r="FUF21"/>
      <c r="FUG21"/>
      <c r="FUH21"/>
      <c r="FUI21"/>
      <c r="FUJ21"/>
      <c r="FUK21"/>
      <c r="FUL21"/>
      <c r="FUM21"/>
      <c r="FUN21"/>
      <c r="FUO21"/>
      <c r="FUP21"/>
      <c r="FUQ21"/>
      <c r="FUR21"/>
      <c r="FUS21"/>
      <c r="FUT21"/>
      <c r="FUU21"/>
      <c r="FUV21"/>
      <c r="FUW21"/>
      <c r="FUX21"/>
      <c r="FUY21"/>
      <c r="FUZ21"/>
      <c r="FVA21"/>
      <c r="FVB21"/>
      <c r="FVC21"/>
      <c r="FVD21"/>
      <c r="FVE21"/>
      <c r="FVF21"/>
      <c r="FVG21"/>
      <c r="FVH21"/>
      <c r="FVI21"/>
      <c r="FVJ21"/>
      <c r="FVK21"/>
      <c r="FVL21"/>
      <c r="FVM21"/>
      <c r="FVN21"/>
      <c r="FVO21"/>
      <c r="FVP21"/>
      <c r="FVQ21"/>
      <c r="FVR21"/>
      <c r="FVS21"/>
      <c r="FVT21"/>
      <c r="FVU21"/>
      <c r="FVV21"/>
      <c r="FVW21"/>
      <c r="FVX21"/>
      <c r="FVY21"/>
      <c r="FVZ21"/>
      <c r="FWA21"/>
      <c r="FWB21"/>
      <c r="FWC21"/>
      <c r="FWD21"/>
      <c r="FWE21"/>
      <c r="FWF21"/>
      <c r="FWG21"/>
      <c r="FWH21"/>
      <c r="FWI21"/>
      <c r="FWJ21"/>
      <c r="FWK21"/>
      <c r="FWL21"/>
      <c r="FWM21"/>
      <c r="FWN21"/>
      <c r="FWO21"/>
      <c r="FWP21"/>
      <c r="FWQ21"/>
      <c r="FWR21"/>
      <c r="FWS21"/>
      <c r="FWT21"/>
      <c r="FWU21"/>
      <c r="FWV21"/>
      <c r="FWW21"/>
      <c r="FWX21"/>
      <c r="FWY21"/>
      <c r="FWZ21"/>
      <c r="FXA21"/>
      <c r="FXB21"/>
      <c r="FXC21"/>
      <c r="FXD21"/>
      <c r="FXE21"/>
      <c r="FXF21"/>
      <c r="FXG21"/>
      <c r="FXH21"/>
      <c r="FXI21"/>
      <c r="FXJ21"/>
      <c r="FXK21"/>
      <c r="FXL21"/>
      <c r="FXM21"/>
      <c r="FXN21"/>
      <c r="FXO21"/>
      <c r="FXP21"/>
      <c r="FXQ21"/>
      <c r="FXR21"/>
      <c r="FXS21"/>
      <c r="FXT21"/>
      <c r="FXU21"/>
      <c r="FXV21"/>
      <c r="FXW21"/>
      <c r="FXX21"/>
      <c r="FXY21"/>
      <c r="FXZ21"/>
      <c r="FYA21"/>
      <c r="FYB21"/>
      <c r="FYC21"/>
      <c r="FYD21"/>
      <c r="FYE21"/>
      <c r="FYF21"/>
      <c r="FYG21"/>
      <c r="FYH21"/>
      <c r="FYI21"/>
      <c r="FYJ21"/>
      <c r="FYK21"/>
      <c r="FYL21"/>
      <c r="FYM21"/>
      <c r="FYN21"/>
      <c r="FYO21"/>
      <c r="FYP21"/>
      <c r="FYQ21"/>
      <c r="FYR21"/>
      <c r="FYS21"/>
      <c r="FYT21"/>
      <c r="FYU21"/>
      <c r="FYV21"/>
      <c r="FYW21"/>
      <c r="FYX21"/>
      <c r="FYY21"/>
      <c r="FYZ21"/>
      <c r="FZA21"/>
      <c r="FZB21"/>
      <c r="FZC21"/>
      <c r="FZD21"/>
      <c r="FZE21"/>
      <c r="FZF21"/>
      <c r="FZG21"/>
      <c r="FZH21"/>
      <c r="FZI21"/>
      <c r="FZJ21"/>
      <c r="FZK21"/>
      <c r="FZL21"/>
      <c r="FZM21"/>
      <c r="FZN21"/>
      <c r="FZO21"/>
      <c r="FZP21"/>
      <c r="FZQ21"/>
      <c r="FZR21"/>
      <c r="FZS21"/>
      <c r="FZT21"/>
      <c r="FZU21"/>
      <c r="FZV21"/>
      <c r="FZW21"/>
      <c r="FZX21"/>
      <c r="FZY21"/>
      <c r="FZZ21"/>
      <c r="GAA21"/>
      <c r="GAB21"/>
      <c r="GAC21"/>
      <c r="GAD21"/>
      <c r="GAE21"/>
      <c r="GAF21"/>
      <c r="GAG21"/>
      <c r="GAH21"/>
      <c r="GAI21"/>
      <c r="GAJ21"/>
      <c r="GAK21"/>
      <c r="GAL21"/>
      <c r="GAM21"/>
      <c r="GAN21"/>
      <c r="GAO21"/>
      <c r="GAP21"/>
      <c r="GAQ21"/>
      <c r="GAR21"/>
      <c r="GAS21"/>
      <c r="GAT21"/>
      <c r="GAU21"/>
      <c r="GAV21"/>
      <c r="GAW21"/>
      <c r="GAX21"/>
      <c r="GAY21"/>
      <c r="GAZ21"/>
      <c r="GBA21"/>
      <c r="GBB21"/>
      <c r="GBC21"/>
      <c r="GBD21"/>
      <c r="GBE21"/>
      <c r="GBF21"/>
      <c r="GBG21"/>
      <c r="GBH21"/>
      <c r="GBI21"/>
      <c r="GBJ21"/>
      <c r="GBK21"/>
      <c r="GBL21"/>
      <c r="GBM21"/>
      <c r="GBN21"/>
      <c r="GBO21"/>
      <c r="GBP21"/>
      <c r="GBQ21"/>
      <c r="GBR21"/>
      <c r="GBS21"/>
      <c r="GBT21"/>
      <c r="GBU21"/>
      <c r="GBV21"/>
      <c r="GBW21"/>
      <c r="GBX21"/>
      <c r="GBY21"/>
      <c r="GBZ21"/>
      <c r="GCA21"/>
      <c r="GCB21"/>
      <c r="GCC21"/>
      <c r="GCD21"/>
      <c r="GCE21"/>
      <c r="GCF21"/>
      <c r="GCG21"/>
      <c r="GCH21"/>
      <c r="GCI21"/>
      <c r="GCJ21"/>
      <c r="GCK21"/>
      <c r="GCL21"/>
      <c r="GCM21"/>
      <c r="GCN21"/>
      <c r="GCO21"/>
      <c r="GCP21"/>
      <c r="GCQ21"/>
      <c r="GCR21"/>
      <c r="GCS21"/>
      <c r="GCT21"/>
      <c r="GCU21"/>
      <c r="GCV21"/>
      <c r="GCW21"/>
      <c r="GCX21"/>
      <c r="GCY21"/>
      <c r="GCZ21"/>
      <c r="GDA21"/>
      <c r="GDB21"/>
      <c r="GDC21"/>
      <c r="GDD21"/>
      <c r="GDE21"/>
      <c r="GDF21"/>
      <c r="GDG21"/>
      <c r="GDH21"/>
      <c r="GDI21"/>
      <c r="GDJ21"/>
      <c r="GDK21"/>
      <c r="GDL21"/>
      <c r="GDM21"/>
      <c r="GDN21"/>
      <c r="GDO21"/>
      <c r="GDP21"/>
      <c r="GDQ21"/>
      <c r="GDR21"/>
      <c r="GDS21"/>
      <c r="GDT21"/>
      <c r="GDU21"/>
      <c r="GDV21"/>
      <c r="GDW21"/>
      <c r="GDX21"/>
      <c r="GDY21"/>
      <c r="GDZ21"/>
      <c r="GEA21"/>
      <c r="GEB21"/>
      <c r="GEC21"/>
      <c r="GED21"/>
      <c r="GEE21"/>
      <c r="GEF21"/>
      <c r="GEG21"/>
      <c r="GEH21"/>
      <c r="GEI21"/>
      <c r="GEJ21"/>
      <c r="GEK21"/>
      <c r="GEL21"/>
      <c r="GEM21"/>
      <c r="GEN21"/>
      <c r="GEO21"/>
      <c r="GEP21"/>
      <c r="GEQ21"/>
      <c r="GER21"/>
      <c r="GES21"/>
      <c r="GET21"/>
      <c r="GEU21"/>
      <c r="GEV21"/>
      <c r="GEW21"/>
      <c r="GEX21"/>
      <c r="GEY21"/>
      <c r="GEZ21"/>
      <c r="GFA21"/>
      <c r="GFB21"/>
      <c r="GFC21"/>
      <c r="GFD21"/>
      <c r="GFE21"/>
      <c r="GFF21"/>
      <c r="GFG21"/>
      <c r="GFH21"/>
      <c r="GFI21"/>
      <c r="GFJ21"/>
      <c r="GFK21"/>
      <c r="GFL21"/>
      <c r="GFM21"/>
      <c r="GFN21"/>
      <c r="GFO21"/>
      <c r="GFP21"/>
      <c r="GFQ21"/>
      <c r="GFR21"/>
      <c r="GFS21"/>
      <c r="GFT21"/>
      <c r="GFU21"/>
      <c r="GFV21"/>
      <c r="GFW21"/>
      <c r="GFX21"/>
      <c r="GFY21"/>
      <c r="GFZ21"/>
      <c r="GGA21"/>
      <c r="GGB21"/>
      <c r="GGC21"/>
      <c r="GGD21"/>
      <c r="GGE21"/>
      <c r="GGF21"/>
      <c r="GGG21"/>
      <c r="GGH21"/>
      <c r="GGI21"/>
      <c r="GGJ21"/>
      <c r="GGK21"/>
      <c r="GGL21"/>
      <c r="GGM21"/>
      <c r="GGN21"/>
      <c r="GGO21"/>
      <c r="GGP21"/>
      <c r="GGQ21"/>
      <c r="GGR21"/>
      <c r="GGS21"/>
      <c r="GGT21"/>
      <c r="GGU21"/>
      <c r="GGV21"/>
      <c r="GGW21"/>
      <c r="GGX21"/>
      <c r="GGY21"/>
      <c r="GGZ21"/>
      <c r="GHA21"/>
      <c r="GHB21"/>
      <c r="GHC21"/>
      <c r="GHD21"/>
      <c r="GHE21"/>
      <c r="GHF21"/>
      <c r="GHG21"/>
      <c r="GHH21"/>
      <c r="GHI21"/>
      <c r="GHJ21"/>
      <c r="GHK21"/>
      <c r="GHL21"/>
      <c r="GHM21"/>
      <c r="GHN21"/>
      <c r="GHO21"/>
      <c r="GHP21"/>
      <c r="GHQ21"/>
      <c r="GHR21"/>
      <c r="GHS21"/>
      <c r="GHT21"/>
      <c r="GHU21"/>
      <c r="GHV21"/>
      <c r="GHW21"/>
      <c r="GHX21"/>
      <c r="GHY21"/>
      <c r="GHZ21"/>
      <c r="GIA21"/>
      <c r="GIB21"/>
      <c r="GIC21"/>
      <c r="GID21"/>
      <c r="GIE21"/>
      <c r="GIF21"/>
      <c r="GIG21"/>
      <c r="GIH21"/>
      <c r="GII21"/>
      <c r="GIJ21"/>
      <c r="GIK21"/>
      <c r="GIL21"/>
      <c r="GIM21"/>
      <c r="GIN21"/>
      <c r="GIO21"/>
      <c r="GIP21"/>
      <c r="GIQ21"/>
      <c r="GIR21"/>
      <c r="GIS21"/>
      <c r="GIT21"/>
      <c r="GIU21"/>
      <c r="GIV21"/>
      <c r="GIW21"/>
      <c r="GIX21"/>
      <c r="GIY21"/>
      <c r="GIZ21"/>
      <c r="GJA21"/>
      <c r="GJB21"/>
      <c r="GJC21"/>
      <c r="GJD21"/>
      <c r="GJE21"/>
      <c r="GJF21"/>
      <c r="GJG21"/>
      <c r="GJH21"/>
      <c r="GJI21"/>
      <c r="GJJ21"/>
      <c r="GJK21"/>
      <c r="GJL21"/>
      <c r="GJM21"/>
      <c r="GJN21"/>
      <c r="GJO21"/>
      <c r="GJP21"/>
      <c r="GJQ21"/>
      <c r="GJR21"/>
      <c r="GJS21"/>
      <c r="GJT21"/>
      <c r="GJU21"/>
      <c r="GJV21"/>
      <c r="GJW21"/>
      <c r="GJX21"/>
      <c r="GJY21"/>
      <c r="GJZ21"/>
      <c r="GKA21"/>
      <c r="GKB21"/>
      <c r="GKC21"/>
      <c r="GKD21"/>
      <c r="GKE21"/>
      <c r="GKF21"/>
      <c r="GKG21"/>
      <c r="GKH21"/>
      <c r="GKI21"/>
      <c r="GKJ21"/>
      <c r="GKK21"/>
      <c r="GKL21"/>
      <c r="GKM21"/>
      <c r="GKN21"/>
      <c r="GKO21"/>
      <c r="GKP21"/>
      <c r="GKQ21"/>
      <c r="GKR21"/>
      <c r="GKS21"/>
      <c r="GKT21"/>
      <c r="GKU21"/>
      <c r="GKV21"/>
      <c r="GKW21"/>
      <c r="GKX21"/>
      <c r="GKY21"/>
      <c r="GKZ21"/>
      <c r="GLA21"/>
      <c r="GLB21"/>
      <c r="GLC21"/>
      <c r="GLD21"/>
      <c r="GLE21"/>
      <c r="GLF21"/>
      <c r="GLG21"/>
      <c r="GLH21"/>
      <c r="GLI21"/>
      <c r="GLJ21"/>
      <c r="GLK21"/>
      <c r="GLL21"/>
      <c r="GLM21"/>
      <c r="GLN21"/>
      <c r="GLO21"/>
      <c r="GLP21"/>
      <c r="GLQ21"/>
      <c r="GLR21"/>
      <c r="GLS21"/>
      <c r="GLT21"/>
      <c r="GLU21"/>
      <c r="GLV21"/>
      <c r="GLW21"/>
      <c r="GLX21"/>
      <c r="GLY21"/>
      <c r="GLZ21"/>
      <c r="GMA21"/>
      <c r="GMB21"/>
      <c r="GMC21"/>
      <c r="GMD21"/>
      <c r="GME21"/>
      <c r="GMF21"/>
      <c r="GMG21"/>
      <c r="GMH21"/>
      <c r="GMI21"/>
      <c r="GMJ21"/>
      <c r="GMK21"/>
      <c r="GML21"/>
      <c r="GMM21"/>
      <c r="GMN21"/>
      <c r="GMO21"/>
      <c r="GMP21"/>
      <c r="GMQ21"/>
      <c r="GMR21"/>
      <c r="GMS21"/>
      <c r="GMT21"/>
      <c r="GMU21"/>
      <c r="GMV21"/>
      <c r="GMW21"/>
      <c r="GMX21"/>
      <c r="GMY21"/>
      <c r="GMZ21"/>
      <c r="GNA21"/>
      <c r="GNB21"/>
      <c r="GNC21"/>
      <c r="GND21"/>
      <c r="GNE21"/>
      <c r="GNF21"/>
      <c r="GNG21"/>
      <c r="GNH21"/>
      <c r="GNI21"/>
      <c r="GNJ21"/>
      <c r="GNK21"/>
      <c r="GNL21"/>
      <c r="GNM21"/>
      <c r="GNN21"/>
      <c r="GNO21"/>
      <c r="GNP21"/>
      <c r="GNQ21"/>
      <c r="GNR21"/>
      <c r="GNS21"/>
      <c r="GNT21"/>
      <c r="GNU21"/>
      <c r="GNV21"/>
      <c r="GNW21"/>
      <c r="GNX21"/>
      <c r="GNY21"/>
      <c r="GNZ21"/>
      <c r="GOA21"/>
      <c r="GOB21"/>
      <c r="GOC21"/>
      <c r="GOD21"/>
      <c r="GOE21"/>
      <c r="GOF21"/>
      <c r="GOG21"/>
      <c r="GOH21"/>
      <c r="GOI21"/>
      <c r="GOJ21"/>
      <c r="GOK21"/>
      <c r="GOL21"/>
      <c r="GOM21"/>
      <c r="GON21"/>
      <c r="GOO21"/>
      <c r="GOP21"/>
      <c r="GOQ21"/>
      <c r="GOR21"/>
      <c r="GOS21"/>
      <c r="GOT21"/>
      <c r="GOU21"/>
      <c r="GOV21"/>
      <c r="GOW21"/>
      <c r="GOX21"/>
      <c r="GOY21"/>
      <c r="GOZ21"/>
      <c r="GPA21"/>
      <c r="GPB21"/>
      <c r="GPC21"/>
      <c r="GPD21"/>
      <c r="GPE21"/>
      <c r="GPF21"/>
      <c r="GPG21"/>
      <c r="GPH21"/>
      <c r="GPI21"/>
      <c r="GPJ21"/>
      <c r="GPK21"/>
      <c r="GPL21"/>
      <c r="GPM21"/>
      <c r="GPN21"/>
      <c r="GPO21"/>
      <c r="GPP21"/>
      <c r="GPQ21"/>
      <c r="GPR21"/>
      <c r="GPS21"/>
      <c r="GPT21"/>
      <c r="GPU21"/>
      <c r="GPV21"/>
      <c r="GPW21"/>
      <c r="GPX21"/>
      <c r="GPY21"/>
      <c r="GPZ21"/>
      <c r="GQA21"/>
      <c r="GQB21"/>
      <c r="GQC21"/>
      <c r="GQD21"/>
      <c r="GQE21"/>
      <c r="GQF21"/>
      <c r="GQG21"/>
      <c r="GQH21"/>
      <c r="GQI21"/>
      <c r="GQJ21"/>
      <c r="GQK21"/>
      <c r="GQL21"/>
      <c r="GQM21"/>
      <c r="GQN21"/>
      <c r="GQO21"/>
      <c r="GQP21"/>
      <c r="GQQ21"/>
      <c r="GQR21"/>
      <c r="GQS21"/>
      <c r="GQT21"/>
      <c r="GQU21"/>
      <c r="GQV21"/>
      <c r="GQW21"/>
      <c r="GQX21"/>
      <c r="GQY21"/>
      <c r="GQZ21"/>
      <c r="GRA21"/>
      <c r="GRB21"/>
      <c r="GRC21"/>
      <c r="GRD21"/>
      <c r="GRE21"/>
      <c r="GRF21"/>
      <c r="GRG21"/>
      <c r="GRH21"/>
      <c r="GRI21"/>
      <c r="GRJ21"/>
      <c r="GRK21"/>
      <c r="GRL21"/>
      <c r="GRM21"/>
      <c r="GRN21"/>
      <c r="GRO21"/>
      <c r="GRP21"/>
      <c r="GRQ21"/>
      <c r="GRR21"/>
      <c r="GRS21"/>
      <c r="GRT21"/>
      <c r="GRU21"/>
      <c r="GRV21"/>
      <c r="GRW21"/>
      <c r="GRX21"/>
      <c r="GRY21"/>
      <c r="GRZ21"/>
      <c r="GSA21"/>
      <c r="GSB21"/>
      <c r="GSC21"/>
      <c r="GSD21"/>
      <c r="GSE21"/>
      <c r="GSF21"/>
      <c r="GSG21"/>
      <c r="GSH21"/>
      <c r="GSI21"/>
      <c r="GSJ21"/>
      <c r="GSK21"/>
      <c r="GSL21"/>
      <c r="GSM21"/>
      <c r="GSN21"/>
      <c r="GSO21"/>
      <c r="GSP21"/>
      <c r="GSQ21"/>
      <c r="GSR21"/>
      <c r="GSS21"/>
      <c r="GST21"/>
      <c r="GSU21"/>
      <c r="GSV21"/>
      <c r="GSW21"/>
      <c r="GSX21"/>
      <c r="GSY21"/>
      <c r="GSZ21"/>
      <c r="GTA21"/>
      <c r="GTB21"/>
      <c r="GTC21"/>
      <c r="GTD21"/>
      <c r="GTE21"/>
      <c r="GTF21"/>
      <c r="GTG21"/>
      <c r="GTH21"/>
      <c r="GTI21"/>
      <c r="GTJ21"/>
      <c r="GTK21"/>
      <c r="GTL21"/>
      <c r="GTM21"/>
      <c r="GTN21"/>
      <c r="GTO21"/>
      <c r="GTP21"/>
      <c r="GTQ21"/>
      <c r="GTR21"/>
      <c r="GTS21"/>
      <c r="GTT21"/>
      <c r="GTU21"/>
      <c r="GTV21"/>
      <c r="GTW21"/>
      <c r="GTX21"/>
      <c r="GTY21"/>
      <c r="GTZ21"/>
      <c r="GUA21"/>
      <c r="GUB21"/>
      <c r="GUC21"/>
      <c r="GUD21"/>
      <c r="GUE21"/>
      <c r="GUF21"/>
      <c r="GUG21"/>
      <c r="GUH21"/>
      <c r="GUI21"/>
      <c r="GUJ21"/>
      <c r="GUK21"/>
      <c r="GUL21"/>
      <c r="GUM21"/>
      <c r="GUN21"/>
      <c r="GUO21"/>
      <c r="GUP21"/>
      <c r="GUQ21"/>
      <c r="GUR21"/>
      <c r="GUS21"/>
      <c r="GUT21"/>
      <c r="GUU21"/>
      <c r="GUV21"/>
      <c r="GUW21"/>
      <c r="GUX21"/>
      <c r="GUY21"/>
      <c r="GUZ21"/>
      <c r="GVA21"/>
      <c r="GVB21"/>
      <c r="GVC21"/>
      <c r="GVD21"/>
      <c r="GVE21"/>
      <c r="GVF21"/>
      <c r="GVG21"/>
      <c r="GVH21"/>
      <c r="GVI21"/>
      <c r="GVJ21"/>
      <c r="GVK21"/>
      <c r="GVL21"/>
      <c r="GVM21"/>
      <c r="GVN21"/>
      <c r="GVO21"/>
      <c r="GVP21"/>
      <c r="GVQ21"/>
      <c r="GVR21"/>
      <c r="GVS21"/>
      <c r="GVT21"/>
      <c r="GVU21"/>
      <c r="GVV21"/>
      <c r="GVW21"/>
      <c r="GVX21"/>
      <c r="GVY21"/>
      <c r="GVZ21"/>
      <c r="GWA21"/>
      <c r="GWB21"/>
      <c r="GWC21"/>
      <c r="GWD21"/>
      <c r="GWE21"/>
      <c r="GWF21"/>
      <c r="GWG21"/>
      <c r="GWH21"/>
      <c r="GWI21"/>
      <c r="GWJ21"/>
      <c r="GWK21"/>
      <c r="GWL21"/>
      <c r="GWM21"/>
      <c r="GWN21"/>
      <c r="GWO21"/>
      <c r="GWP21"/>
      <c r="GWQ21"/>
      <c r="GWR21"/>
      <c r="GWS21"/>
      <c r="GWT21"/>
      <c r="GWU21"/>
      <c r="GWV21"/>
      <c r="GWW21"/>
      <c r="GWX21"/>
      <c r="GWY21"/>
      <c r="GWZ21"/>
      <c r="GXA21"/>
      <c r="GXB21"/>
      <c r="GXC21"/>
      <c r="GXD21"/>
      <c r="GXE21"/>
      <c r="GXF21"/>
      <c r="GXG21"/>
      <c r="GXH21"/>
      <c r="GXI21"/>
      <c r="GXJ21"/>
      <c r="GXK21"/>
      <c r="GXL21"/>
      <c r="GXM21"/>
      <c r="GXN21"/>
      <c r="GXO21"/>
      <c r="GXP21"/>
      <c r="GXQ21"/>
      <c r="GXR21"/>
      <c r="GXS21"/>
      <c r="GXT21"/>
      <c r="GXU21"/>
      <c r="GXV21"/>
      <c r="GXW21"/>
      <c r="GXX21"/>
      <c r="GXY21"/>
      <c r="GXZ21"/>
      <c r="GYA21"/>
      <c r="GYB21"/>
      <c r="GYC21"/>
      <c r="GYD21"/>
      <c r="GYE21"/>
      <c r="GYF21"/>
      <c r="GYG21"/>
      <c r="GYH21"/>
      <c r="GYI21"/>
      <c r="GYJ21"/>
      <c r="GYK21"/>
      <c r="GYL21"/>
      <c r="GYM21"/>
      <c r="GYN21"/>
      <c r="GYO21"/>
      <c r="GYP21"/>
      <c r="GYQ21"/>
      <c r="GYR21"/>
      <c r="GYS21"/>
      <c r="GYT21"/>
      <c r="GYU21"/>
      <c r="GYV21"/>
      <c r="GYW21"/>
      <c r="GYX21"/>
      <c r="GYY21"/>
      <c r="GYZ21"/>
      <c r="GZA21"/>
      <c r="GZB21"/>
      <c r="GZC21"/>
      <c r="GZD21"/>
      <c r="GZE21"/>
      <c r="GZF21"/>
      <c r="GZG21"/>
      <c r="GZH21"/>
      <c r="GZI21"/>
      <c r="GZJ21"/>
      <c r="GZK21"/>
      <c r="GZL21"/>
      <c r="GZM21"/>
      <c r="GZN21"/>
      <c r="GZO21"/>
      <c r="GZP21"/>
      <c r="GZQ21"/>
      <c r="GZR21"/>
      <c r="GZS21"/>
      <c r="GZT21"/>
      <c r="GZU21"/>
      <c r="GZV21"/>
      <c r="GZW21"/>
      <c r="GZX21"/>
      <c r="GZY21"/>
      <c r="GZZ21"/>
      <c r="HAA21"/>
      <c r="HAB21"/>
      <c r="HAC21"/>
      <c r="HAD21"/>
      <c r="HAE21"/>
      <c r="HAF21"/>
      <c r="HAG21"/>
      <c r="HAH21"/>
      <c r="HAI21"/>
      <c r="HAJ21"/>
      <c r="HAK21"/>
      <c r="HAL21"/>
      <c r="HAM21"/>
      <c r="HAN21"/>
      <c r="HAO21"/>
      <c r="HAP21"/>
      <c r="HAQ21"/>
      <c r="HAR21"/>
      <c r="HAS21"/>
      <c r="HAT21"/>
      <c r="HAU21"/>
      <c r="HAV21"/>
      <c r="HAW21"/>
      <c r="HAX21"/>
      <c r="HAY21"/>
      <c r="HAZ21"/>
      <c r="HBA21"/>
      <c r="HBB21"/>
      <c r="HBC21"/>
      <c r="HBD21"/>
      <c r="HBE21"/>
      <c r="HBF21"/>
      <c r="HBG21"/>
      <c r="HBH21"/>
      <c r="HBI21"/>
      <c r="HBJ21"/>
      <c r="HBK21"/>
      <c r="HBL21"/>
      <c r="HBM21"/>
      <c r="HBN21"/>
      <c r="HBO21"/>
      <c r="HBP21"/>
      <c r="HBQ21"/>
      <c r="HBR21"/>
      <c r="HBS21"/>
      <c r="HBT21"/>
      <c r="HBU21"/>
      <c r="HBV21"/>
      <c r="HBW21"/>
      <c r="HBX21"/>
      <c r="HBY21"/>
      <c r="HBZ21"/>
      <c r="HCA21"/>
      <c r="HCB21"/>
      <c r="HCC21"/>
      <c r="HCD21"/>
      <c r="HCE21"/>
      <c r="HCF21"/>
      <c r="HCG21"/>
      <c r="HCH21"/>
      <c r="HCI21"/>
      <c r="HCJ21"/>
      <c r="HCK21"/>
      <c r="HCL21"/>
      <c r="HCM21"/>
      <c r="HCN21"/>
      <c r="HCO21"/>
      <c r="HCP21"/>
      <c r="HCQ21"/>
      <c r="HCR21"/>
      <c r="HCS21"/>
      <c r="HCT21"/>
      <c r="HCU21"/>
      <c r="HCV21"/>
      <c r="HCW21"/>
      <c r="HCX21"/>
      <c r="HCY21"/>
      <c r="HCZ21"/>
      <c r="HDA21"/>
      <c r="HDB21"/>
      <c r="HDC21"/>
      <c r="HDD21"/>
      <c r="HDE21"/>
      <c r="HDF21"/>
      <c r="HDG21"/>
      <c r="HDH21"/>
      <c r="HDI21"/>
      <c r="HDJ21"/>
      <c r="HDK21"/>
      <c r="HDL21"/>
      <c r="HDM21"/>
      <c r="HDN21"/>
      <c r="HDO21"/>
      <c r="HDP21"/>
      <c r="HDQ21"/>
      <c r="HDR21"/>
      <c r="HDS21"/>
      <c r="HDT21"/>
      <c r="HDU21"/>
      <c r="HDV21"/>
      <c r="HDW21"/>
      <c r="HDX21"/>
      <c r="HDY21"/>
      <c r="HDZ21"/>
      <c r="HEA21"/>
      <c r="HEB21"/>
      <c r="HEC21"/>
      <c r="HED21"/>
      <c r="HEE21"/>
      <c r="HEF21"/>
      <c r="HEG21"/>
      <c r="HEH21"/>
      <c r="HEI21"/>
      <c r="HEJ21"/>
      <c r="HEK21"/>
      <c r="HEL21"/>
      <c r="HEM21"/>
      <c r="HEN21"/>
      <c r="HEO21"/>
      <c r="HEP21"/>
      <c r="HEQ21"/>
      <c r="HER21"/>
      <c r="HES21"/>
      <c r="HET21"/>
      <c r="HEU21"/>
      <c r="HEV21"/>
      <c r="HEW21"/>
      <c r="HEX21"/>
      <c r="HEY21"/>
      <c r="HEZ21"/>
      <c r="HFA21"/>
      <c r="HFB21"/>
      <c r="HFC21"/>
      <c r="HFD21"/>
      <c r="HFE21"/>
      <c r="HFF21"/>
      <c r="HFG21"/>
      <c r="HFH21"/>
      <c r="HFI21"/>
      <c r="HFJ21"/>
      <c r="HFK21"/>
      <c r="HFL21"/>
      <c r="HFM21"/>
      <c r="HFN21"/>
      <c r="HFO21"/>
      <c r="HFP21"/>
      <c r="HFQ21"/>
      <c r="HFR21"/>
      <c r="HFS21"/>
      <c r="HFT21"/>
      <c r="HFU21"/>
      <c r="HFV21"/>
      <c r="HFW21"/>
      <c r="HFX21"/>
      <c r="HFY21"/>
      <c r="HFZ21"/>
      <c r="HGA21"/>
      <c r="HGB21"/>
      <c r="HGC21"/>
      <c r="HGD21"/>
      <c r="HGE21"/>
      <c r="HGF21"/>
      <c r="HGG21"/>
      <c r="HGH21"/>
      <c r="HGI21"/>
      <c r="HGJ21"/>
      <c r="HGK21"/>
      <c r="HGL21"/>
      <c r="HGM21"/>
      <c r="HGN21"/>
      <c r="HGO21"/>
      <c r="HGP21"/>
      <c r="HGQ21"/>
      <c r="HGR21"/>
      <c r="HGS21"/>
      <c r="HGT21"/>
      <c r="HGU21"/>
      <c r="HGV21"/>
      <c r="HGW21"/>
      <c r="HGX21"/>
      <c r="HGY21"/>
      <c r="HGZ21"/>
      <c r="HHA21"/>
      <c r="HHB21"/>
      <c r="HHC21"/>
      <c r="HHD21"/>
      <c r="HHE21"/>
      <c r="HHF21"/>
      <c r="HHG21"/>
      <c r="HHH21"/>
      <c r="HHI21"/>
      <c r="HHJ21"/>
      <c r="HHK21"/>
      <c r="HHL21"/>
      <c r="HHM21"/>
      <c r="HHN21"/>
      <c r="HHO21"/>
      <c r="HHP21"/>
      <c r="HHQ21"/>
      <c r="HHR21"/>
      <c r="HHS21"/>
      <c r="HHT21"/>
      <c r="HHU21"/>
      <c r="HHV21"/>
      <c r="HHW21"/>
      <c r="HHX21"/>
      <c r="HHY21"/>
      <c r="HHZ21"/>
      <c r="HIA21"/>
      <c r="HIB21"/>
      <c r="HIC21"/>
      <c r="HID21"/>
      <c r="HIE21"/>
      <c r="HIF21"/>
      <c r="HIG21"/>
      <c r="HIH21"/>
      <c r="HII21"/>
      <c r="HIJ21"/>
      <c r="HIK21"/>
      <c r="HIL21"/>
      <c r="HIM21"/>
      <c r="HIN21"/>
      <c r="HIO21"/>
      <c r="HIP21"/>
      <c r="HIQ21"/>
      <c r="HIR21"/>
      <c r="HIS21"/>
      <c r="HIT21"/>
      <c r="HIU21"/>
      <c r="HIV21"/>
      <c r="HIW21"/>
      <c r="HIX21"/>
      <c r="HIY21"/>
      <c r="HIZ21"/>
      <c r="HJA21"/>
      <c r="HJB21"/>
      <c r="HJC21"/>
      <c r="HJD21"/>
      <c r="HJE21"/>
      <c r="HJF21"/>
      <c r="HJG21"/>
      <c r="HJH21"/>
      <c r="HJI21"/>
      <c r="HJJ21"/>
      <c r="HJK21"/>
      <c r="HJL21"/>
      <c r="HJM21"/>
      <c r="HJN21"/>
      <c r="HJO21"/>
      <c r="HJP21"/>
      <c r="HJQ21"/>
      <c r="HJR21"/>
      <c r="HJS21"/>
      <c r="HJT21"/>
      <c r="HJU21"/>
      <c r="HJV21"/>
      <c r="HJW21"/>
      <c r="HJX21"/>
      <c r="HJY21"/>
      <c r="HJZ21"/>
      <c r="HKA21"/>
      <c r="HKB21"/>
      <c r="HKC21"/>
      <c r="HKD21"/>
      <c r="HKE21"/>
      <c r="HKF21"/>
      <c r="HKG21"/>
      <c r="HKH21"/>
      <c r="HKI21"/>
      <c r="HKJ21"/>
      <c r="HKK21"/>
      <c r="HKL21"/>
      <c r="HKM21"/>
      <c r="HKN21"/>
      <c r="HKO21"/>
      <c r="HKP21"/>
      <c r="HKQ21"/>
      <c r="HKR21"/>
      <c r="HKS21"/>
      <c r="HKT21"/>
      <c r="HKU21"/>
      <c r="HKV21"/>
      <c r="HKW21"/>
      <c r="HKX21"/>
      <c r="HKY21"/>
      <c r="HKZ21"/>
      <c r="HLA21"/>
      <c r="HLB21"/>
      <c r="HLC21"/>
      <c r="HLD21"/>
      <c r="HLE21"/>
      <c r="HLF21"/>
      <c r="HLG21"/>
      <c r="HLH21"/>
      <c r="HLI21"/>
      <c r="HLJ21"/>
      <c r="HLK21"/>
      <c r="HLL21"/>
      <c r="HLM21"/>
      <c r="HLN21"/>
      <c r="HLO21"/>
      <c r="HLP21"/>
      <c r="HLQ21"/>
      <c r="HLR21"/>
      <c r="HLS21"/>
      <c r="HLT21"/>
      <c r="HLU21"/>
      <c r="HLV21"/>
      <c r="HLW21"/>
      <c r="HLX21"/>
      <c r="HLY21"/>
      <c r="HLZ21"/>
      <c r="HMA21"/>
      <c r="HMB21"/>
      <c r="HMC21"/>
      <c r="HMD21"/>
      <c r="HME21"/>
      <c r="HMF21"/>
      <c r="HMG21"/>
      <c r="HMH21"/>
      <c r="HMI21"/>
      <c r="HMJ21"/>
      <c r="HMK21"/>
      <c r="HML21"/>
      <c r="HMM21"/>
      <c r="HMN21"/>
      <c r="HMO21"/>
      <c r="HMP21"/>
      <c r="HMQ21"/>
      <c r="HMR21"/>
      <c r="HMS21"/>
      <c r="HMT21"/>
      <c r="HMU21"/>
      <c r="HMV21"/>
      <c r="HMW21"/>
      <c r="HMX21"/>
      <c r="HMY21"/>
      <c r="HMZ21"/>
      <c r="HNA21"/>
      <c r="HNB21"/>
      <c r="HNC21"/>
      <c r="HND21"/>
      <c r="HNE21"/>
      <c r="HNF21"/>
      <c r="HNG21"/>
      <c r="HNH21"/>
      <c r="HNI21"/>
      <c r="HNJ21"/>
      <c r="HNK21"/>
      <c r="HNL21"/>
      <c r="HNM21"/>
      <c r="HNN21"/>
      <c r="HNO21"/>
      <c r="HNP21"/>
      <c r="HNQ21"/>
      <c r="HNR21"/>
      <c r="HNS21"/>
      <c r="HNT21"/>
      <c r="HNU21"/>
      <c r="HNV21"/>
      <c r="HNW21"/>
      <c r="HNX21"/>
      <c r="HNY21"/>
      <c r="HNZ21"/>
      <c r="HOA21"/>
      <c r="HOB21"/>
      <c r="HOC21"/>
      <c r="HOD21"/>
      <c r="HOE21"/>
      <c r="HOF21"/>
      <c r="HOG21"/>
      <c r="HOH21"/>
      <c r="HOI21"/>
      <c r="HOJ21"/>
      <c r="HOK21"/>
      <c r="HOL21"/>
      <c r="HOM21"/>
      <c r="HON21"/>
      <c r="HOO21"/>
      <c r="HOP21"/>
      <c r="HOQ21"/>
      <c r="HOR21"/>
      <c r="HOS21"/>
      <c r="HOT21"/>
      <c r="HOU21"/>
      <c r="HOV21"/>
      <c r="HOW21"/>
      <c r="HOX21"/>
      <c r="HOY21"/>
      <c r="HOZ21"/>
      <c r="HPA21"/>
      <c r="HPB21"/>
      <c r="HPC21"/>
      <c r="HPD21"/>
      <c r="HPE21"/>
      <c r="HPF21"/>
      <c r="HPG21"/>
      <c r="HPH21"/>
      <c r="HPI21"/>
      <c r="HPJ21"/>
      <c r="HPK21"/>
      <c r="HPL21"/>
      <c r="HPM21"/>
      <c r="HPN21"/>
      <c r="HPO21"/>
      <c r="HPP21"/>
      <c r="HPQ21"/>
      <c r="HPR21"/>
      <c r="HPS21"/>
      <c r="HPT21"/>
      <c r="HPU21"/>
      <c r="HPV21"/>
      <c r="HPW21"/>
      <c r="HPX21"/>
      <c r="HPY21"/>
      <c r="HPZ21"/>
      <c r="HQA21"/>
      <c r="HQB21"/>
      <c r="HQC21"/>
      <c r="HQD21"/>
      <c r="HQE21"/>
      <c r="HQF21"/>
      <c r="HQG21"/>
      <c r="HQH21"/>
      <c r="HQI21"/>
      <c r="HQJ21"/>
      <c r="HQK21"/>
      <c r="HQL21"/>
      <c r="HQM21"/>
      <c r="HQN21"/>
      <c r="HQO21"/>
      <c r="HQP21"/>
      <c r="HQQ21"/>
      <c r="HQR21"/>
      <c r="HQS21"/>
      <c r="HQT21"/>
      <c r="HQU21"/>
      <c r="HQV21"/>
      <c r="HQW21"/>
      <c r="HQX21"/>
      <c r="HQY21"/>
      <c r="HQZ21"/>
      <c r="HRA21"/>
      <c r="HRB21"/>
      <c r="HRC21"/>
      <c r="HRD21"/>
      <c r="HRE21"/>
      <c r="HRF21"/>
      <c r="HRG21"/>
      <c r="HRH21"/>
      <c r="HRI21"/>
      <c r="HRJ21"/>
      <c r="HRK21"/>
      <c r="HRL21"/>
      <c r="HRM21"/>
      <c r="HRN21"/>
      <c r="HRO21"/>
      <c r="HRP21"/>
      <c r="HRQ21"/>
      <c r="HRR21"/>
      <c r="HRS21"/>
      <c r="HRT21"/>
      <c r="HRU21"/>
      <c r="HRV21"/>
      <c r="HRW21"/>
      <c r="HRX21"/>
      <c r="HRY21"/>
      <c r="HRZ21"/>
      <c r="HSA21"/>
      <c r="HSB21"/>
      <c r="HSC21"/>
      <c r="HSD21"/>
      <c r="HSE21"/>
      <c r="HSF21"/>
      <c r="HSG21"/>
      <c r="HSH21"/>
      <c r="HSI21"/>
      <c r="HSJ21"/>
      <c r="HSK21"/>
      <c r="HSL21"/>
      <c r="HSM21"/>
      <c r="HSN21"/>
      <c r="HSO21"/>
      <c r="HSP21"/>
      <c r="HSQ21"/>
      <c r="HSR21"/>
      <c r="HSS21"/>
      <c r="HST21"/>
      <c r="HSU21"/>
      <c r="HSV21"/>
      <c r="HSW21"/>
      <c r="HSX21"/>
      <c r="HSY21"/>
      <c r="HSZ21"/>
      <c r="HTA21"/>
      <c r="HTB21"/>
      <c r="HTC21"/>
      <c r="HTD21"/>
      <c r="HTE21"/>
      <c r="HTF21"/>
      <c r="HTG21"/>
      <c r="HTH21"/>
      <c r="HTI21"/>
      <c r="HTJ21"/>
      <c r="HTK21"/>
      <c r="HTL21"/>
      <c r="HTM21"/>
      <c r="HTN21"/>
      <c r="HTO21"/>
      <c r="HTP21"/>
      <c r="HTQ21"/>
      <c r="HTR21"/>
      <c r="HTS21"/>
      <c r="HTT21"/>
      <c r="HTU21"/>
      <c r="HTV21"/>
      <c r="HTW21"/>
      <c r="HTX21"/>
      <c r="HTY21"/>
      <c r="HTZ21"/>
      <c r="HUA21"/>
      <c r="HUB21"/>
      <c r="HUC21"/>
      <c r="HUD21"/>
      <c r="HUE21"/>
      <c r="HUF21"/>
      <c r="HUG21"/>
      <c r="HUH21"/>
      <c r="HUI21"/>
      <c r="HUJ21"/>
      <c r="HUK21"/>
      <c r="HUL21"/>
      <c r="HUM21"/>
      <c r="HUN21"/>
      <c r="HUO21"/>
      <c r="HUP21"/>
      <c r="HUQ21"/>
      <c r="HUR21"/>
      <c r="HUS21"/>
      <c r="HUT21"/>
      <c r="HUU21"/>
      <c r="HUV21"/>
      <c r="HUW21"/>
      <c r="HUX21"/>
      <c r="HUY21"/>
      <c r="HUZ21"/>
      <c r="HVA21"/>
      <c r="HVB21"/>
      <c r="HVC21"/>
      <c r="HVD21"/>
      <c r="HVE21"/>
      <c r="HVF21"/>
      <c r="HVG21"/>
      <c r="HVH21"/>
      <c r="HVI21"/>
      <c r="HVJ21"/>
      <c r="HVK21"/>
      <c r="HVL21"/>
      <c r="HVM21"/>
      <c r="HVN21"/>
      <c r="HVO21"/>
      <c r="HVP21"/>
      <c r="HVQ21"/>
      <c r="HVR21"/>
      <c r="HVS21"/>
      <c r="HVT21"/>
      <c r="HVU21"/>
      <c r="HVV21"/>
      <c r="HVW21"/>
      <c r="HVX21"/>
      <c r="HVY21"/>
      <c r="HVZ21"/>
      <c r="HWA21"/>
      <c r="HWB21"/>
      <c r="HWC21"/>
      <c r="HWD21"/>
      <c r="HWE21"/>
      <c r="HWF21"/>
      <c r="HWG21"/>
      <c r="HWH21"/>
      <c r="HWI21"/>
      <c r="HWJ21"/>
      <c r="HWK21"/>
      <c r="HWL21"/>
      <c r="HWM21"/>
      <c r="HWN21"/>
      <c r="HWO21"/>
      <c r="HWP21"/>
      <c r="HWQ21"/>
      <c r="HWR21"/>
      <c r="HWS21"/>
      <c r="HWT21"/>
      <c r="HWU21"/>
      <c r="HWV21"/>
      <c r="HWW21"/>
      <c r="HWX21"/>
      <c r="HWY21"/>
      <c r="HWZ21"/>
      <c r="HXA21"/>
      <c r="HXB21"/>
      <c r="HXC21"/>
      <c r="HXD21"/>
      <c r="HXE21"/>
      <c r="HXF21"/>
      <c r="HXG21"/>
      <c r="HXH21"/>
      <c r="HXI21"/>
      <c r="HXJ21"/>
      <c r="HXK21"/>
      <c r="HXL21"/>
      <c r="HXM21"/>
      <c r="HXN21"/>
      <c r="HXO21"/>
      <c r="HXP21"/>
      <c r="HXQ21"/>
      <c r="HXR21"/>
      <c r="HXS21"/>
      <c r="HXT21"/>
      <c r="HXU21"/>
      <c r="HXV21"/>
      <c r="HXW21"/>
      <c r="HXX21"/>
      <c r="HXY21"/>
      <c r="HXZ21"/>
      <c r="HYA21"/>
      <c r="HYB21"/>
      <c r="HYC21"/>
      <c r="HYD21"/>
      <c r="HYE21"/>
      <c r="HYF21"/>
      <c r="HYG21"/>
      <c r="HYH21"/>
      <c r="HYI21"/>
      <c r="HYJ21"/>
      <c r="HYK21"/>
      <c r="HYL21"/>
      <c r="HYM21"/>
      <c r="HYN21"/>
      <c r="HYO21"/>
      <c r="HYP21"/>
      <c r="HYQ21"/>
      <c r="HYR21"/>
      <c r="HYS21"/>
      <c r="HYT21"/>
      <c r="HYU21"/>
      <c r="HYV21"/>
      <c r="HYW21"/>
      <c r="HYX21"/>
      <c r="HYY21"/>
      <c r="HYZ21"/>
      <c r="HZA21"/>
      <c r="HZB21"/>
      <c r="HZC21"/>
      <c r="HZD21"/>
      <c r="HZE21"/>
      <c r="HZF21"/>
      <c r="HZG21"/>
      <c r="HZH21"/>
      <c r="HZI21"/>
      <c r="HZJ21"/>
      <c r="HZK21"/>
      <c r="HZL21"/>
      <c r="HZM21"/>
      <c r="HZN21"/>
      <c r="HZO21"/>
      <c r="HZP21"/>
      <c r="HZQ21"/>
      <c r="HZR21"/>
      <c r="HZS21"/>
      <c r="HZT21"/>
      <c r="HZU21"/>
      <c r="HZV21"/>
      <c r="HZW21"/>
      <c r="HZX21"/>
      <c r="HZY21"/>
      <c r="HZZ21"/>
      <c r="IAA21"/>
      <c r="IAB21"/>
      <c r="IAC21"/>
      <c r="IAD21"/>
      <c r="IAE21"/>
      <c r="IAF21"/>
      <c r="IAG21"/>
      <c r="IAH21"/>
      <c r="IAI21"/>
      <c r="IAJ21"/>
      <c r="IAK21"/>
      <c r="IAL21"/>
      <c r="IAM21"/>
      <c r="IAN21"/>
      <c r="IAO21"/>
      <c r="IAP21"/>
      <c r="IAQ21"/>
      <c r="IAR21"/>
      <c r="IAS21"/>
      <c r="IAT21"/>
      <c r="IAU21"/>
      <c r="IAV21"/>
      <c r="IAW21"/>
      <c r="IAX21"/>
      <c r="IAY21"/>
      <c r="IAZ21"/>
      <c r="IBA21"/>
      <c r="IBB21"/>
      <c r="IBC21"/>
      <c r="IBD21"/>
      <c r="IBE21"/>
      <c r="IBF21"/>
      <c r="IBG21"/>
      <c r="IBH21"/>
      <c r="IBI21"/>
      <c r="IBJ21"/>
      <c r="IBK21"/>
      <c r="IBL21"/>
      <c r="IBM21"/>
      <c r="IBN21"/>
      <c r="IBO21"/>
      <c r="IBP21"/>
      <c r="IBQ21"/>
      <c r="IBR21"/>
      <c r="IBS21"/>
      <c r="IBT21"/>
      <c r="IBU21"/>
      <c r="IBV21"/>
      <c r="IBW21"/>
      <c r="IBX21"/>
      <c r="IBY21"/>
      <c r="IBZ21"/>
      <c r="ICA21"/>
      <c r="ICB21"/>
      <c r="ICC21"/>
      <c r="ICD21"/>
      <c r="ICE21"/>
      <c r="ICF21"/>
      <c r="ICG21"/>
      <c r="ICH21"/>
      <c r="ICI21"/>
      <c r="ICJ21"/>
      <c r="ICK21"/>
      <c r="ICL21"/>
      <c r="ICM21"/>
      <c r="ICN21"/>
      <c r="ICO21"/>
      <c r="ICP21"/>
      <c r="ICQ21"/>
      <c r="ICR21"/>
      <c r="ICS21"/>
      <c r="ICT21"/>
      <c r="ICU21"/>
      <c r="ICV21"/>
      <c r="ICW21"/>
      <c r="ICX21"/>
      <c r="ICY21"/>
      <c r="ICZ21"/>
      <c r="IDA21"/>
      <c r="IDB21"/>
      <c r="IDC21"/>
      <c r="IDD21"/>
      <c r="IDE21"/>
      <c r="IDF21"/>
      <c r="IDG21"/>
      <c r="IDH21"/>
      <c r="IDI21"/>
      <c r="IDJ21"/>
      <c r="IDK21"/>
      <c r="IDL21"/>
      <c r="IDM21"/>
      <c r="IDN21"/>
      <c r="IDO21"/>
      <c r="IDP21"/>
      <c r="IDQ21"/>
      <c r="IDR21"/>
      <c r="IDS21"/>
      <c r="IDT21"/>
      <c r="IDU21"/>
      <c r="IDV21"/>
      <c r="IDW21"/>
      <c r="IDX21"/>
      <c r="IDY21"/>
      <c r="IDZ21"/>
      <c r="IEA21"/>
      <c r="IEB21"/>
      <c r="IEC21"/>
      <c r="IED21"/>
      <c r="IEE21"/>
      <c r="IEF21"/>
      <c r="IEG21"/>
      <c r="IEH21"/>
      <c r="IEI21"/>
      <c r="IEJ21"/>
      <c r="IEK21"/>
      <c r="IEL21"/>
      <c r="IEM21"/>
      <c r="IEN21"/>
      <c r="IEO21"/>
      <c r="IEP21"/>
      <c r="IEQ21"/>
      <c r="IER21"/>
      <c r="IES21"/>
      <c r="IET21"/>
      <c r="IEU21"/>
      <c r="IEV21"/>
      <c r="IEW21"/>
      <c r="IEX21"/>
      <c r="IEY21"/>
      <c r="IEZ21"/>
      <c r="IFA21"/>
      <c r="IFB21"/>
      <c r="IFC21"/>
      <c r="IFD21"/>
      <c r="IFE21"/>
      <c r="IFF21"/>
      <c r="IFG21"/>
      <c r="IFH21"/>
      <c r="IFI21"/>
      <c r="IFJ21"/>
      <c r="IFK21"/>
      <c r="IFL21"/>
      <c r="IFM21"/>
      <c r="IFN21"/>
      <c r="IFO21"/>
      <c r="IFP21"/>
      <c r="IFQ21"/>
      <c r="IFR21"/>
      <c r="IFS21"/>
      <c r="IFT21"/>
      <c r="IFU21"/>
      <c r="IFV21"/>
      <c r="IFW21"/>
      <c r="IFX21"/>
      <c r="IFY21"/>
      <c r="IFZ21"/>
      <c r="IGA21"/>
      <c r="IGB21"/>
      <c r="IGC21"/>
      <c r="IGD21"/>
      <c r="IGE21"/>
      <c r="IGF21"/>
      <c r="IGG21"/>
      <c r="IGH21"/>
      <c r="IGI21"/>
      <c r="IGJ21"/>
      <c r="IGK21"/>
      <c r="IGL21"/>
      <c r="IGM21"/>
      <c r="IGN21"/>
      <c r="IGO21"/>
      <c r="IGP21"/>
      <c r="IGQ21"/>
      <c r="IGR21"/>
      <c r="IGS21"/>
      <c r="IGT21"/>
      <c r="IGU21"/>
      <c r="IGV21"/>
      <c r="IGW21"/>
      <c r="IGX21"/>
      <c r="IGY21"/>
      <c r="IGZ21"/>
      <c r="IHA21"/>
      <c r="IHB21"/>
      <c r="IHC21"/>
      <c r="IHD21"/>
      <c r="IHE21"/>
      <c r="IHF21"/>
      <c r="IHG21"/>
      <c r="IHH21"/>
      <c r="IHI21"/>
      <c r="IHJ21"/>
      <c r="IHK21"/>
      <c r="IHL21"/>
      <c r="IHM21"/>
      <c r="IHN21"/>
      <c r="IHO21"/>
      <c r="IHP21"/>
      <c r="IHQ21"/>
      <c r="IHR21"/>
      <c r="IHS21"/>
      <c r="IHT21"/>
      <c r="IHU21"/>
      <c r="IHV21"/>
      <c r="IHW21"/>
      <c r="IHX21"/>
      <c r="IHY21"/>
      <c r="IHZ21"/>
      <c r="IIA21"/>
      <c r="IIB21"/>
      <c r="IIC21"/>
      <c r="IID21"/>
      <c r="IIE21"/>
      <c r="IIF21"/>
      <c r="IIG21"/>
      <c r="IIH21"/>
      <c r="III21"/>
      <c r="IIJ21"/>
      <c r="IIK21"/>
      <c r="IIL21"/>
      <c r="IIM21"/>
      <c r="IIN21"/>
      <c r="IIO21"/>
      <c r="IIP21"/>
      <c r="IIQ21"/>
      <c r="IIR21"/>
      <c r="IIS21"/>
      <c r="IIT21"/>
      <c r="IIU21"/>
      <c r="IIV21"/>
      <c r="IIW21"/>
      <c r="IIX21"/>
      <c r="IIY21"/>
      <c r="IIZ21"/>
      <c r="IJA21"/>
      <c r="IJB21"/>
      <c r="IJC21"/>
      <c r="IJD21"/>
      <c r="IJE21"/>
      <c r="IJF21"/>
      <c r="IJG21"/>
      <c r="IJH21"/>
      <c r="IJI21"/>
      <c r="IJJ21"/>
      <c r="IJK21"/>
      <c r="IJL21"/>
      <c r="IJM21"/>
      <c r="IJN21"/>
      <c r="IJO21"/>
      <c r="IJP21"/>
      <c r="IJQ21"/>
      <c r="IJR21"/>
      <c r="IJS21"/>
      <c r="IJT21"/>
      <c r="IJU21"/>
      <c r="IJV21"/>
      <c r="IJW21"/>
      <c r="IJX21"/>
      <c r="IJY21"/>
      <c r="IJZ21"/>
      <c r="IKA21"/>
      <c r="IKB21"/>
      <c r="IKC21"/>
      <c r="IKD21"/>
      <c r="IKE21"/>
      <c r="IKF21"/>
      <c r="IKG21"/>
      <c r="IKH21"/>
      <c r="IKI21"/>
      <c r="IKJ21"/>
      <c r="IKK21"/>
      <c r="IKL21"/>
      <c r="IKM21"/>
      <c r="IKN21"/>
      <c r="IKO21"/>
      <c r="IKP21"/>
      <c r="IKQ21"/>
      <c r="IKR21"/>
      <c r="IKS21"/>
      <c r="IKT21"/>
      <c r="IKU21"/>
      <c r="IKV21"/>
      <c r="IKW21"/>
      <c r="IKX21"/>
      <c r="IKY21"/>
      <c r="IKZ21"/>
      <c r="ILA21"/>
      <c r="ILB21"/>
      <c r="ILC21"/>
      <c r="ILD21"/>
      <c r="ILE21"/>
      <c r="ILF21"/>
      <c r="ILG21"/>
      <c r="ILH21"/>
      <c r="ILI21"/>
      <c r="ILJ21"/>
      <c r="ILK21"/>
      <c r="ILL21"/>
      <c r="ILM21"/>
      <c r="ILN21"/>
      <c r="ILO21"/>
      <c r="ILP21"/>
      <c r="ILQ21"/>
      <c r="ILR21"/>
      <c r="ILS21"/>
      <c r="ILT21"/>
      <c r="ILU21"/>
      <c r="ILV21"/>
      <c r="ILW21"/>
      <c r="ILX21"/>
      <c r="ILY21"/>
      <c r="ILZ21"/>
      <c r="IMA21"/>
      <c r="IMB21"/>
      <c r="IMC21"/>
      <c r="IMD21"/>
      <c r="IME21"/>
      <c r="IMF21"/>
      <c r="IMG21"/>
      <c r="IMH21"/>
      <c r="IMI21"/>
      <c r="IMJ21"/>
      <c r="IMK21"/>
      <c r="IML21"/>
      <c r="IMM21"/>
      <c r="IMN21"/>
      <c r="IMO21"/>
      <c r="IMP21"/>
      <c r="IMQ21"/>
      <c r="IMR21"/>
      <c r="IMS21"/>
      <c r="IMT21"/>
      <c r="IMU21"/>
      <c r="IMV21"/>
      <c r="IMW21"/>
      <c r="IMX21"/>
      <c r="IMY21"/>
      <c r="IMZ21"/>
      <c r="INA21"/>
      <c r="INB21"/>
      <c r="INC21"/>
      <c r="IND21"/>
      <c r="INE21"/>
      <c r="INF21"/>
      <c r="ING21"/>
      <c r="INH21"/>
      <c r="INI21"/>
      <c r="INJ21"/>
      <c r="INK21"/>
      <c r="INL21"/>
      <c r="INM21"/>
      <c r="INN21"/>
      <c r="INO21"/>
      <c r="INP21"/>
      <c r="INQ21"/>
      <c r="INR21"/>
      <c r="INS21"/>
      <c r="INT21"/>
      <c r="INU21"/>
      <c r="INV21"/>
      <c r="INW21"/>
      <c r="INX21"/>
      <c r="INY21"/>
      <c r="INZ21"/>
      <c r="IOA21"/>
      <c r="IOB21"/>
      <c r="IOC21"/>
      <c r="IOD21"/>
      <c r="IOE21"/>
      <c r="IOF21"/>
      <c r="IOG21"/>
      <c r="IOH21"/>
      <c r="IOI21"/>
      <c r="IOJ21"/>
      <c r="IOK21"/>
      <c r="IOL21"/>
      <c r="IOM21"/>
      <c r="ION21"/>
      <c r="IOO21"/>
      <c r="IOP21"/>
      <c r="IOQ21"/>
      <c r="IOR21"/>
      <c r="IOS21"/>
      <c r="IOT21"/>
      <c r="IOU21"/>
      <c r="IOV21"/>
      <c r="IOW21"/>
      <c r="IOX21"/>
      <c r="IOY21"/>
      <c r="IOZ21"/>
      <c r="IPA21"/>
      <c r="IPB21"/>
      <c r="IPC21"/>
      <c r="IPD21"/>
      <c r="IPE21"/>
      <c r="IPF21"/>
      <c r="IPG21"/>
      <c r="IPH21"/>
      <c r="IPI21"/>
      <c r="IPJ21"/>
      <c r="IPK21"/>
      <c r="IPL21"/>
      <c r="IPM21"/>
      <c r="IPN21"/>
      <c r="IPO21"/>
      <c r="IPP21"/>
      <c r="IPQ21"/>
      <c r="IPR21"/>
      <c r="IPS21"/>
      <c r="IPT21"/>
      <c r="IPU21"/>
      <c r="IPV21"/>
      <c r="IPW21"/>
      <c r="IPX21"/>
      <c r="IPY21"/>
      <c r="IPZ21"/>
      <c r="IQA21"/>
      <c r="IQB21"/>
      <c r="IQC21"/>
      <c r="IQD21"/>
      <c r="IQE21"/>
      <c r="IQF21"/>
      <c r="IQG21"/>
      <c r="IQH21"/>
      <c r="IQI21"/>
      <c r="IQJ21"/>
      <c r="IQK21"/>
      <c r="IQL21"/>
      <c r="IQM21"/>
      <c r="IQN21"/>
      <c r="IQO21"/>
      <c r="IQP21"/>
      <c r="IQQ21"/>
      <c r="IQR21"/>
      <c r="IQS21"/>
      <c r="IQT21"/>
      <c r="IQU21"/>
      <c r="IQV21"/>
      <c r="IQW21"/>
      <c r="IQX21"/>
      <c r="IQY21"/>
      <c r="IQZ21"/>
      <c r="IRA21"/>
      <c r="IRB21"/>
      <c r="IRC21"/>
      <c r="IRD21"/>
      <c r="IRE21"/>
      <c r="IRF21"/>
      <c r="IRG21"/>
      <c r="IRH21"/>
      <c r="IRI21"/>
      <c r="IRJ21"/>
      <c r="IRK21"/>
      <c r="IRL21"/>
      <c r="IRM21"/>
      <c r="IRN21"/>
      <c r="IRO21"/>
      <c r="IRP21"/>
      <c r="IRQ21"/>
      <c r="IRR21"/>
      <c r="IRS21"/>
      <c r="IRT21"/>
      <c r="IRU21"/>
      <c r="IRV21"/>
      <c r="IRW21"/>
      <c r="IRX21"/>
      <c r="IRY21"/>
      <c r="IRZ21"/>
      <c r="ISA21"/>
      <c r="ISB21"/>
      <c r="ISC21"/>
      <c r="ISD21"/>
      <c r="ISE21"/>
      <c r="ISF21"/>
      <c r="ISG21"/>
      <c r="ISH21"/>
      <c r="ISI21"/>
      <c r="ISJ21"/>
      <c r="ISK21"/>
      <c r="ISL21"/>
      <c r="ISM21"/>
      <c r="ISN21"/>
      <c r="ISO21"/>
      <c r="ISP21"/>
      <c r="ISQ21"/>
      <c r="ISR21"/>
      <c r="ISS21"/>
      <c r="IST21"/>
      <c r="ISU21"/>
      <c r="ISV21"/>
      <c r="ISW21"/>
      <c r="ISX21"/>
      <c r="ISY21"/>
      <c r="ISZ21"/>
      <c r="ITA21"/>
      <c r="ITB21"/>
      <c r="ITC21"/>
      <c r="ITD21"/>
      <c r="ITE21"/>
      <c r="ITF21"/>
      <c r="ITG21"/>
      <c r="ITH21"/>
      <c r="ITI21"/>
      <c r="ITJ21"/>
      <c r="ITK21"/>
      <c r="ITL21"/>
      <c r="ITM21"/>
      <c r="ITN21"/>
      <c r="ITO21"/>
      <c r="ITP21"/>
      <c r="ITQ21"/>
      <c r="ITR21"/>
      <c r="ITS21"/>
      <c r="ITT21"/>
      <c r="ITU21"/>
      <c r="ITV21"/>
      <c r="ITW21"/>
      <c r="ITX21"/>
      <c r="ITY21"/>
      <c r="ITZ21"/>
      <c r="IUA21"/>
      <c r="IUB21"/>
      <c r="IUC21"/>
      <c r="IUD21"/>
      <c r="IUE21"/>
      <c r="IUF21"/>
      <c r="IUG21"/>
      <c r="IUH21"/>
      <c r="IUI21"/>
      <c r="IUJ21"/>
      <c r="IUK21"/>
      <c r="IUL21"/>
      <c r="IUM21"/>
      <c r="IUN21"/>
      <c r="IUO21"/>
      <c r="IUP21"/>
      <c r="IUQ21"/>
      <c r="IUR21"/>
      <c r="IUS21"/>
      <c r="IUT21"/>
      <c r="IUU21"/>
      <c r="IUV21"/>
      <c r="IUW21"/>
      <c r="IUX21"/>
      <c r="IUY21"/>
      <c r="IUZ21"/>
      <c r="IVA21"/>
      <c r="IVB21"/>
      <c r="IVC21"/>
      <c r="IVD21"/>
      <c r="IVE21"/>
      <c r="IVF21"/>
      <c r="IVG21"/>
      <c r="IVH21"/>
      <c r="IVI21"/>
      <c r="IVJ21"/>
      <c r="IVK21"/>
      <c r="IVL21"/>
      <c r="IVM21"/>
      <c r="IVN21"/>
      <c r="IVO21"/>
      <c r="IVP21"/>
      <c r="IVQ21"/>
      <c r="IVR21"/>
      <c r="IVS21"/>
      <c r="IVT21"/>
      <c r="IVU21"/>
      <c r="IVV21"/>
      <c r="IVW21"/>
      <c r="IVX21"/>
      <c r="IVY21"/>
      <c r="IVZ21"/>
      <c r="IWA21"/>
      <c r="IWB21"/>
      <c r="IWC21"/>
      <c r="IWD21"/>
      <c r="IWE21"/>
      <c r="IWF21"/>
      <c r="IWG21"/>
      <c r="IWH21"/>
      <c r="IWI21"/>
      <c r="IWJ21"/>
      <c r="IWK21"/>
      <c r="IWL21"/>
      <c r="IWM21"/>
      <c r="IWN21"/>
      <c r="IWO21"/>
      <c r="IWP21"/>
      <c r="IWQ21"/>
      <c r="IWR21"/>
      <c r="IWS21"/>
      <c r="IWT21"/>
      <c r="IWU21"/>
      <c r="IWV21"/>
      <c r="IWW21"/>
      <c r="IWX21"/>
      <c r="IWY21"/>
      <c r="IWZ21"/>
      <c r="IXA21"/>
      <c r="IXB21"/>
      <c r="IXC21"/>
      <c r="IXD21"/>
      <c r="IXE21"/>
      <c r="IXF21"/>
      <c r="IXG21"/>
      <c r="IXH21"/>
      <c r="IXI21"/>
      <c r="IXJ21"/>
      <c r="IXK21"/>
      <c r="IXL21"/>
      <c r="IXM21"/>
      <c r="IXN21"/>
      <c r="IXO21"/>
      <c r="IXP21"/>
      <c r="IXQ21"/>
      <c r="IXR21"/>
      <c r="IXS21"/>
      <c r="IXT21"/>
      <c r="IXU21"/>
      <c r="IXV21"/>
      <c r="IXW21"/>
      <c r="IXX21"/>
      <c r="IXY21"/>
      <c r="IXZ21"/>
      <c r="IYA21"/>
      <c r="IYB21"/>
      <c r="IYC21"/>
      <c r="IYD21"/>
      <c r="IYE21"/>
      <c r="IYF21"/>
      <c r="IYG21"/>
      <c r="IYH21"/>
      <c r="IYI21"/>
      <c r="IYJ21"/>
      <c r="IYK21"/>
      <c r="IYL21"/>
      <c r="IYM21"/>
      <c r="IYN21"/>
      <c r="IYO21"/>
      <c r="IYP21"/>
      <c r="IYQ21"/>
      <c r="IYR21"/>
      <c r="IYS21"/>
      <c r="IYT21"/>
      <c r="IYU21"/>
      <c r="IYV21"/>
      <c r="IYW21"/>
      <c r="IYX21"/>
      <c r="IYY21"/>
      <c r="IYZ21"/>
      <c r="IZA21"/>
      <c r="IZB21"/>
      <c r="IZC21"/>
      <c r="IZD21"/>
      <c r="IZE21"/>
      <c r="IZF21"/>
      <c r="IZG21"/>
      <c r="IZH21"/>
      <c r="IZI21"/>
      <c r="IZJ21"/>
      <c r="IZK21"/>
      <c r="IZL21"/>
      <c r="IZM21"/>
      <c r="IZN21"/>
      <c r="IZO21"/>
      <c r="IZP21"/>
      <c r="IZQ21"/>
      <c r="IZR21"/>
      <c r="IZS21"/>
      <c r="IZT21"/>
      <c r="IZU21"/>
      <c r="IZV21"/>
      <c r="IZW21"/>
      <c r="IZX21"/>
      <c r="IZY21"/>
      <c r="IZZ21"/>
      <c r="JAA21"/>
      <c r="JAB21"/>
      <c r="JAC21"/>
      <c r="JAD21"/>
      <c r="JAE21"/>
      <c r="JAF21"/>
      <c r="JAG21"/>
      <c r="JAH21"/>
      <c r="JAI21"/>
      <c r="JAJ21"/>
      <c r="JAK21"/>
      <c r="JAL21"/>
      <c r="JAM21"/>
      <c r="JAN21"/>
      <c r="JAO21"/>
      <c r="JAP21"/>
      <c r="JAQ21"/>
      <c r="JAR21"/>
      <c r="JAS21"/>
      <c r="JAT21"/>
      <c r="JAU21"/>
      <c r="JAV21"/>
      <c r="JAW21"/>
      <c r="JAX21"/>
      <c r="JAY21"/>
      <c r="JAZ21"/>
      <c r="JBA21"/>
      <c r="JBB21"/>
      <c r="JBC21"/>
      <c r="JBD21"/>
      <c r="JBE21"/>
      <c r="JBF21"/>
      <c r="JBG21"/>
      <c r="JBH21"/>
      <c r="JBI21"/>
      <c r="JBJ21"/>
      <c r="JBK21"/>
      <c r="JBL21"/>
      <c r="JBM21"/>
      <c r="JBN21"/>
      <c r="JBO21"/>
      <c r="JBP21"/>
      <c r="JBQ21"/>
      <c r="JBR21"/>
      <c r="JBS21"/>
      <c r="JBT21"/>
      <c r="JBU21"/>
      <c r="JBV21"/>
      <c r="JBW21"/>
      <c r="JBX21"/>
      <c r="JBY21"/>
      <c r="JBZ21"/>
      <c r="JCA21"/>
      <c r="JCB21"/>
      <c r="JCC21"/>
      <c r="JCD21"/>
      <c r="JCE21"/>
      <c r="JCF21"/>
      <c r="JCG21"/>
      <c r="JCH21"/>
      <c r="JCI21"/>
      <c r="JCJ21"/>
      <c r="JCK21"/>
      <c r="JCL21"/>
      <c r="JCM21"/>
      <c r="JCN21"/>
      <c r="JCO21"/>
      <c r="JCP21"/>
      <c r="JCQ21"/>
      <c r="JCR21"/>
      <c r="JCS21"/>
      <c r="JCT21"/>
      <c r="JCU21"/>
      <c r="JCV21"/>
      <c r="JCW21"/>
      <c r="JCX21"/>
      <c r="JCY21"/>
      <c r="JCZ21"/>
      <c r="JDA21"/>
      <c r="JDB21"/>
      <c r="JDC21"/>
      <c r="JDD21"/>
      <c r="JDE21"/>
      <c r="JDF21"/>
      <c r="JDG21"/>
      <c r="JDH21"/>
      <c r="JDI21"/>
      <c r="JDJ21"/>
      <c r="JDK21"/>
      <c r="JDL21"/>
      <c r="JDM21"/>
      <c r="JDN21"/>
      <c r="JDO21"/>
      <c r="JDP21"/>
      <c r="JDQ21"/>
      <c r="JDR21"/>
      <c r="JDS21"/>
      <c r="JDT21"/>
      <c r="JDU21"/>
      <c r="JDV21"/>
      <c r="JDW21"/>
      <c r="JDX21"/>
      <c r="JDY21"/>
      <c r="JDZ21"/>
      <c r="JEA21"/>
      <c r="JEB21"/>
      <c r="JEC21"/>
      <c r="JED21"/>
      <c r="JEE21"/>
      <c r="JEF21"/>
      <c r="JEG21"/>
      <c r="JEH21"/>
      <c r="JEI21"/>
      <c r="JEJ21"/>
      <c r="JEK21"/>
      <c r="JEL21"/>
      <c r="JEM21"/>
      <c r="JEN21"/>
      <c r="JEO21"/>
      <c r="JEP21"/>
      <c r="JEQ21"/>
      <c r="JER21"/>
      <c r="JES21"/>
      <c r="JET21"/>
      <c r="JEU21"/>
      <c r="JEV21"/>
      <c r="JEW21"/>
      <c r="JEX21"/>
      <c r="JEY21"/>
      <c r="JEZ21"/>
      <c r="JFA21"/>
      <c r="JFB21"/>
      <c r="JFC21"/>
      <c r="JFD21"/>
      <c r="JFE21"/>
      <c r="JFF21"/>
      <c r="JFG21"/>
      <c r="JFH21"/>
      <c r="JFI21"/>
      <c r="JFJ21"/>
      <c r="JFK21"/>
      <c r="JFL21"/>
      <c r="JFM21"/>
      <c r="JFN21"/>
      <c r="JFO21"/>
      <c r="JFP21"/>
      <c r="JFQ21"/>
      <c r="JFR21"/>
      <c r="JFS21"/>
      <c r="JFT21"/>
      <c r="JFU21"/>
      <c r="JFV21"/>
      <c r="JFW21"/>
      <c r="JFX21"/>
      <c r="JFY21"/>
      <c r="JFZ21"/>
      <c r="JGA21"/>
      <c r="JGB21"/>
      <c r="JGC21"/>
      <c r="JGD21"/>
      <c r="JGE21"/>
      <c r="JGF21"/>
      <c r="JGG21"/>
      <c r="JGH21"/>
      <c r="JGI21"/>
      <c r="JGJ21"/>
      <c r="JGK21"/>
      <c r="JGL21"/>
      <c r="JGM21"/>
      <c r="JGN21"/>
      <c r="JGO21"/>
      <c r="JGP21"/>
      <c r="JGQ21"/>
      <c r="JGR21"/>
      <c r="JGS21"/>
      <c r="JGT21"/>
      <c r="JGU21"/>
      <c r="JGV21"/>
      <c r="JGW21"/>
      <c r="JGX21"/>
      <c r="JGY21"/>
      <c r="JGZ21"/>
      <c r="JHA21"/>
      <c r="JHB21"/>
      <c r="JHC21"/>
      <c r="JHD21"/>
      <c r="JHE21"/>
      <c r="JHF21"/>
      <c r="JHG21"/>
      <c r="JHH21"/>
      <c r="JHI21"/>
      <c r="JHJ21"/>
      <c r="JHK21"/>
      <c r="JHL21"/>
      <c r="JHM21"/>
      <c r="JHN21"/>
      <c r="JHO21"/>
      <c r="JHP21"/>
      <c r="JHQ21"/>
      <c r="JHR21"/>
      <c r="JHS21"/>
      <c r="JHT21"/>
      <c r="JHU21"/>
      <c r="JHV21"/>
      <c r="JHW21"/>
      <c r="JHX21"/>
      <c r="JHY21"/>
      <c r="JHZ21"/>
      <c r="JIA21"/>
      <c r="JIB21"/>
      <c r="JIC21"/>
      <c r="JID21"/>
      <c r="JIE21"/>
      <c r="JIF21"/>
      <c r="JIG21"/>
      <c r="JIH21"/>
      <c r="JII21"/>
      <c r="JIJ21"/>
      <c r="JIK21"/>
      <c r="JIL21"/>
      <c r="JIM21"/>
      <c r="JIN21"/>
      <c r="JIO21"/>
      <c r="JIP21"/>
      <c r="JIQ21"/>
      <c r="JIR21"/>
      <c r="JIS21"/>
      <c r="JIT21"/>
      <c r="JIU21"/>
      <c r="JIV21"/>
      <c r="JIW21"/>
      <c r="JIX21"/>
      <c r="JIY21"/>
      <c r="JIZ21"/>
      <c r="JJA21"/>
      <c r="JJB21"/>
      <c r="JJC21"/>
      <c r="JJD21"/>
      <c r="JJE21"/>
      <c r="JJF21"/>
      <c r="JJG21"/>
      <c r="JJH21"/>
      <c r="JJI21"/>
      <c r="JJJ21"/>
      <c r="JJK21"/>
      <c r="JJL21"/>
      <c r="JJM21"/>
      <c r="JJN21"/>
      <c r="JJO21"/>
      <c r="JJP21"/>
      <c r="JJQ21"/>
      <c r="JJR21"/>
      <c r="JJS21"/>
      <c r="JJT21"/>
      <c r="JJU21"/>
      <c r="JJV21"/>
      <c r="JJW21"/>
      <c r="JJX21"/>
      <c r="JJY21"/>
      <c r="JJZ21"/>
      <c r="JKA21"/>
      <c r="JKB21"/>
      <c r="JKC21"/>
      <c r="JKD21"/>
      <c r="JKE21"/>
      <c r="JKF21"/>
      <c r="JKG21"/>
      <c r="JKH21"/>
      <c r="JKI21"/>
      <c r="JKJ21"/>
      <c r="JKK21"/>
      <c r="JKL21"/>
      <c r="JKM21"/>
      <c r="JKN21"/>
      <c r="JKO21"/>
      <c r="JKP21"/>
      <c r="JKQ21"/>
      <c r="JKR21"/>
      <c r="JKS21"/>
      <c r="JKT21"/>
      <c r="JKU21"/>
      <c r="JKV21"/>
      <c r="JKW21"/>
      <c r="JKX21"/>
      <c r="JKY21"/>
      <c r="JKZ21"/>
      <c r="JLA21"/>
      <c r="JLB21"/>
      <c r="JLC21"/>
      <c r="JLD21"/>
      <c r="JLE21"/>
      <c r="JLF21"/>
      <c r="JLG21"/>
      <c r="JLH21"/>
      <c r="JLI21"/>
      <c r="JLJ21"/>
      <c r="JLK21"/>
      <c r="JLL21"/>
      <c r="JLM21"/>
      <c r="JLN21"/>
      <c r="JLO21"/>
      <c r="JLP21"/>
      <c r="JLQ21"/>
      <c r="JLR21"/>
      <c r="JLS21"/>
      <c r="JLT21"/>
      <c r="JLU21"/>
      <c r="JLV21"/>
      <c r="JLW21"/>
      <c r="JLX21"/>
      <c r="JLY21"/>
      <c r="JLZ21"/>
      <c r="JMA21"/>
      <c r="JMB21"/>
      <c r="JMC21"/>
      <c r="JMD21"/>
      <c r="JME21"/>
      <c r="JMF21"/>
      <c r="JMG21"/>
      <c r="JMH21"/>
      <c r="JMI21"/>
      <c r="JMJ21"/>
      <c r="JMK21"/>
      <c r="JML21"/>
      <c r="JMM21"/>
      <c r="JMN21"/>
      <c r="JMO21"/>
      <c r="JMP21"/>
      <c r="JMQ21"/>
      <c r="JMR21"/>
      <c r="JMS21"/>
      <c r="JMT21"/>
      <c r="JMU21"/>
      <c r="JMV21"/>
      <c r="JMW21"/>
      <c r="JMX21"/>
      <c r="JMY21"/>
      <c r="JMZ21"/>
      <c r="JNA21"/>
      <c r="JNB21"/>
      <c r="JNC21"/>
      <c r="JND21"/>
      <c r="JNE21"/>
      <c r="JNF21"/>
      <c r="JNG21"/>
      <c r="JNH21"/>
      <c r="JNI21"/>
      <c r="JNJ21"/>
      <c r="JNK21"/>
      <c r="JNL21"/>
      <c r="JNM21"/>
      <c r="JNN21"/>
      <c r="JNO21"/>
      <c r="JNP21"/>
      <c r="JNQ21"/>
      <c r="JNR21"/>
      <c r="JNS21"/>
      <c r="JNT21"/>
      <c r="JNU21"/>
      <c r="JNV21"/>
      <c r="JNW21"/>
      <c r="JNX21"/>
      <c r="JNY21"/>
      <c r="JNZ21"/>
      <c r="JOA21"/>
      <c r="JOB21"/>
      <c r="JOC21"/>
      <c r="JOD21"/>
      <c r="JOE21"/>
      <c r="JOF21"/>
      <c r="JOG21"/>
      <c r="JOH21"/>
      <c r="JOI21"/>
      <c r="JOJ21"/>
      <c r="JOK21"/>
      <c r="JOL21"/>
      <c r="JOM21"/>
      <c r="JON21"/>
      <c r="JOO21"/>
      <c r="JOP21"/>
      <c r="JOQ21"/>
      <c r="JOR21"/>
      <c r="JOS21"/>
      <c r="JOT21"/>
      <c r="JOU21"/>
      <c r="JOV21"/>
      <c r="JOW21"/>
      <c r="JOX21"/>
      <c r="JOY21"/>
      <c r="JOZ21"/>
      <c r="JPA21"/>
      <c r="JPB21"/>
      <c r="JPC21"/>
      <c r="JPD21"/>
      <c r="JPE21"/>
      <c r="JPF21"/>
      <c r="JPG21"/>
      <c r="JPH21"/>
      <c r="JPI21"/>
      <c r="JPJ21"/>
      <c r="JPK21"/>
      <c r="JPL21"/>
      <c r="JPM21"/>
      <c r="JPN21"/>
      <c r="JPO21"/>
      <c r="JPP21"/>
      <c r="JPQ21"/>
      <c r="JPR21"/>
      <c r="JPS21"/>
      <c r="JPT21"/>
      <c r="JPU21"/>
      <c r="JPV21"/>
      <c r="JPW21"/>
      <c r="JPX21"/>
      <c r="JPY21"/>
      <c r="JPZ21"/>
      <c r="JQA21"/>
      <c r="JQB21"/>
      <c r="JQC21"/>
      <c r="JQD21"/>
      <c r="JQE21"/>
      <c r="JQF21"/>
      <c r="JQG21"/>
      <c r="JQH21"/>
      <c r="JQI21"/>
      <c r="JQJ21"/>
      <c r="JQK21"/>
      <c r="JQL21"/>
      <c r="JQM21"/>
      <c r="JQN21"/>
      <c r="JQO21"/>
      <c r="JQP21"/>
      <c r="JQQ21"/>
      <c r="JQR21"/>
      <c r="JQS21"/>
      <c r="JQT21"/>
      <c r="JQU21"/>
      <c r="JQV21"/>
      <c r="JQW21"/>
      <c r="JQX21"/>
      <c r="JQY21"/>
      <c r="JQZ21"/>
      <c r="JRA21"/>
      <c r="JRB21"/>
      <c r="JRC21"/>
      <c r="JRD21"/>
      <c r="JRE21"/>
      <c r="JRF21"/>
      <c r="JRG21"/>
      <c r="JRH21"/>
      <c r="JRI21"/>
      <c r="JRJ21"/>
      <c r="JRK21"/>
      <c r="JRL21"/>
      <c r="JRM21"/>
      <c r="JRN21"/>
      <c r="JRO21"/>
      <c r="JRP21"/>
      <c r="JRQ21"/>
      <c r="JRR21"/>
      <c r="JRS21"/>
      <c r="JRT21"/>
      <c r="JRU21"/>
      <c r="JRV21"/>
      <c r="JRW21"/>
      <c r="JRX21"/>
      <c r="JRY21"/>
      <c r="JRZ21"/>
      <c r="JSA21"/>
      <c r="JSB21"/>
      <c r="JSC21"/>
      <c r="JSD21"/>
      <c r="JSE21"/>
      <c r="JSF21"/>
      <c r="JSG21"/>
      <c r="JSH21"/>
      <c r="JSI21"/>
      <c r="JSJ21"/>
      <c r="JSK21"/>
      <c r="JSL21"/>
      <c r="JSM21"/>
      <c r="JSN21"/>
      <c r="JSO21"/>
      <c r="JSP21"/>
      <c r="JSQ21"/>
      <c r="JSR21"/>
      <c r="JSS21"/>
      <c r="JST21"/>
      <c r="JSU21"/>
      <c r="JSV21"/>
      <c r="JSW21"/>
      <c r="JSX21"/>
      <c r="JSY21"/>
      <c r="JSZ21"/>
      <c r="JTA21"/>
      <c r="JTB21"/>
      <c r="JTC21"/>
      <c r="JTD21"/>
      <c r="JTE21"/>
      <c r="JTF21"/>
      <c r="JTG21"/>
      <c r="JTH21"/>
      <c r="JTI21"/>
      <c r="JTJ21"/>
      <c r="JTK21"/>
      <c r="JTL21"/>
      <c r="JTM21"/>
      <c r="JTN21"/>
      <c r="JTO21"/>
      <c r="JTP21"/>
      <c r="JTQ21"/>
      <c r="JTR21"/>
      <c r="JTS21"/>
      <c r="JTT21"/>
      <c r="JTU21"/>
      <c r="JTV21"/>
      <c r="JTW21"/>
      <c r="JTX21"/>
      <c r="JTY21"/>
      <c r="JTZ21"/>
      <c r="JUA21"/>
      <c r="JUB21"/>
      <c r="JUC21"/>
      <c r="JUD21"/>
      <c r="JUE21"/>
      <c r="JUF21"/>
      <c r="JUG21"/>
      <c r="JUH21"/>
      <c r="JUI21"/>
      <c r="JUJ21"/>
      <c r="JUK21"/>
      <c r="JUL21"/>
      <c r="JUM21"/>
      <c r="JUN21"/>
      <c r="JUO21"/>
      <c r="JUP21"/>
      <c r="JUQ21"/>
      <c r="JUR21"/>
      <c r="JUS21"/>
      <c r="JUT21"/>
      <c r="JUU21"/>
      <c r="JUV21"/>
      <c r="JUW21"/>
      <c r="JUX21"/>
      <c r="JUY21"/>
      <c r="JUZ21"/>
      <c r="JVA21"/>
      <c r="JVB21"/>
      <c r="JVC21"/>
      <c r="JVD21"/>
      <c r="JVE21"/>
      <c r="JVF21"/>
      <c r="JVG21"/>
      <c r="JVH21"/>
      <c r="JVI21"/>
      <c r="JVJ21"/>
      <c r="JVK21"/>
      <c r="JVL21"/>
      <c r="JVM21"/>
      <c r="JVN21"/>
      <c r="JVO21"/>
      <c r="JVP21"/>
      <c r="JVQ21"/>
      <c r="JVR21"/>
      <c r="JVS21"/>
      <c r="JVT21"/>
      <c r="JVU21"/>
      <c r="JVV21"/>
      <c r="JVW21"/>
      <c r="JVX21"/>
      <c r="JVY21"/>
      <c r="JVZ21"/>
      <c r="JWA21"/>
      <c r="JWB21"/>
      <c r="JWC21"/>
      <c r="JWD21"/>
      <c r="JWE21"/>
      <c r="JWF21"/>
      <c r="JWG21"/>
      <c r="JWH21"/>
      <c r="JWI21"/>
      <c r="JWJ21"/>
      <c r="JWK21"/>
      <c r="JWL21"/>
      <c r="JWM21"/>
      <c r="JWN21"/>
      <c r="JWO21"/>
      <c r="JWP21"/>
      <c r="JWQ21"/>
      <c r="JWR21"/>
      <c r="JWS21"/>
      <c r="JWT21"/>
      <c r="JWU21"/>
      <c r="JWV21"/>
      <c r="JWW21"/>
      <c r="JWX21"/>
      <c r="JWY21"/>
      <c r="JWZ21"/>
      <c r="JXA21"/>
      <c r="JXB21"/>
      <c r="JXC21"/>
      <c r="JXD21"/>
      <c r="JXE21"/>
      <c r="JXF21"/>
      <c r="JXG21"/>
      <c r="JXH21"/>
      <c r="JXI21"/>
      <c r="JXJ21"/>
      <c r="JXK21"/>
      <c r="JXL21"/>
      <c r="JXM21"/>
      <c r="JXN21"/>
      <c r="JXO21"/>
      <c r="JXP21"/>
      <c r="JXQ21"/>
      <c r="JXR21"/>
      <c r="JXS21"/>
      <c r="JXT21"/>
      <c r="JXU21"/>
      <c r="JXV21"/>
      <c r="JXW21"/>
      <c r="JXX21"/>
      <c r="JXY21"/>
      <c r="JXZ21"/>
      <c r="JYA21"/>
      <c r="JYB21"/>
      <c r="JYC21"/>
      <c r="JYD21"/>
      <c r="JYE21"/>
      <c r="JYF21"/>
      <c r="JYG21"/>
      <c r="JYH21"/>
      <c r="JYI21"/>
      <c r="JYJ21"/>
      <c r="JYK21"/>
      <c r="JYL21"/>
      <c r="JYM21"/>
      <c r="JYN21"/>
      <c r="JYO21"/>
      <c r="JYP21"/>
      <c r="JYQ21"/>
      <c r="JYR21"/>
      <c r="JYS21"/>
      <c r="JYT21"/>
      <c r="JYU21"/>
      <c r="JYV21"/>
      <c r="JYW21"/>
      <c r="JYX21"/>
      <c r="JYY21"/>
      <c r="JYZ21"/>
      <c r="JZA21"/>
      <c r="JZB21"/>
      <c r="JZC21"/>
      <c r="JZD21"/>
      <c r="JZE21"/>
      <c r="JZF21"/>
      <c r="JZG21"/>
      <c r="JZH21"/>
      <c r="JZI21"/>
      <c r="JZJ21"/>
      <c r="JZK21"/>
      <c r="JZL21"/>
      <c r="JZM21"/>
      <c r="JZN21"/>
      <c r="JZO21"/>
      <c r="JZP21"/>
      <c r="JZQ21"/>
      <c r="JZR21"/>
      <c r="JZS21"/>
      <c r="JZT21"/>
      <c r="JZU21"/>
      <c r="JZV21"/>
      <c r="JZW21"/>
      <c r="JZX21"/>
      <c r="JZY21"/>
      <c r="JZZ21"/>
      <c r="KAA21"/>
      <c r="KAB21"/>
      <c r="KAC21"/>
      <c r="KAD21"/>
      <c r="KAE21"/>
      <c r="KAF21"/>
      <c r="KAG21"/>
      <c r="KAH21"/>
      <c r="KAI21"/>
      <c r="KAJ21"/>
      <c r="KAK21"/>
      <c r="KAL21"/>
      <c r="KAM21"/>
      <c r="KAN21"/>
      <c r="KAO21"/>
      <c r="KAP21"/>
      <c r="KAQ21"/>
      <c r="KAR21"/>
      <c r="KAS21"/>
      <c r="KAT21"/>
      <c r="KAU21"/>
      <c r="KAV21"/>
      <c r="KAW21"/>
      <c r="KAX21"/>
      <c r="KAY21"/>
      <c r="KAZ21"/>
      <c r="KBA21"/>
      <c r="KBB21"/>
      <c r="KBC21"/>
      <c r="KBD21"/>
      <c r="KBE21"/>
      <c r="KBF21"/>
      <c r="KBG21"/>
      <c r="KBH21"/>
      <c r="KBI21"/>
      <c r="KBJ21"/>
      <c r="KBK21"/>
      <c r="KBL21"/>
      <c r="KBM21"/>
      <c r="KBN21"/>
      <c r="KBO21"/>
      <c r="KBP21"/>
      <c r="KBQ21"/>
      <c r="KBR21"/>
      <c r="KBS21"/>
      <c r="KBT21"/>
      <c r="KBU21"/>
      <c r="KBV21"/>
      <c r="KBW21"/>
      <c r="KBX21"/>
      <c r="KBY21"/>
      <c r="KBZ21"/>
      <c r="KCA21"/>
      <c r="KCB21"/>
      <c r="KCC21"/>
      <c r="KCD21"/>
      <c r="KCE21"/>
      <c r="KCF21"/>
      <c r="KCG21"/>
      <c r="KCH21"/>
      <c r="KCI21"/>
      <c r="KCJ21"/>
      <c r="KCK21"/>
      <c r="KCL21"/>
      <c r="KCM21"/>
      <c r="KCN21"/>
      <c r="KCO21"/>
      <c r="KCP21"/>
      <c r="KCQ21"/>
      <c r="KCR21"/>
      <c r="KCS21"/>
      <c r="KCT21"/>
      <c r="KCU21"/>
      <c r="KCV21"/>
      <c r="KCW21"/>
      <c r="KCX21"/>
      <c r="KCY21"/>
      <c r="KCZ21"/>
      <c r="KDA21"/>
      <c r="KDB21"/>
      <c r="KDC21"/>
      <c r="KDD21"/>
      <c r="KDE21"/>
      <c r="KDF21"/>
      <c r="KDG21"/>
      <c r="KDH21"/>
      <c r="KDI21"/>
      <c r="KDJ21"/>
      <c r="KDK21"/>
      <c r="KDL21"/>
      <c r="KDM21"/>
      <c r="KDN21"/>
      <c r="KDO21"/>
      <c r="KDP21"/>
      <c r="KDQ21"/>
      <c r="KDR21"/>
      <c r="KDS21"/>
      <c r="KDT21"/>
      <c r="KDU21"/>
      <c r="KDV21"/>
      <c r="KDW21"/>
      <c r="KDX21"/>
      <c r="KDY21"/>
      <c r="KDZ21"/>
      <c r="KEA21"/>
      <c r="KEB21"/>
      <c r="KEC21"/>
      <c r="KED21"/>
      <c r="KEE21"/>
      <c r="KEF21"/>
      <c r="KEG21"/>
      <c r="KEH21"/>
      <c r="KEI21"/>
      <c r="KEJ21"/>
      <c r="KEK21"/>
      <c r="KEL21"/>
      <c r="KEM21"/>
      <c r="KEN21"/>
      <c r="KEO21"/>
      <c r="KEP21"/>
      <c r="KEQ21"/>
      <c r="KER21"/>
      <c r="KES21"/>
      <c r="KET21"/>
      <c r="KEU21"/>
      <c r="KEV21"/>
      <c r="KEW21"/>
      <c r="KEX21"/>
      <c r="KEY21"/>
      <c r="KEZ21"/>
      <c r="KFA21"/>
      <c r="KFB21"/>
      <c r="KFC21"/>
      <c r="KFD21"/>
      <c r="KFE21"/>
      <c r="KFF21"/>
      <c r="KFG21"/>
      <c r="KFH21"/>
      <c r="KFI21"/>
      <c r="KFJ21"/>
      <c r="KFK21"/>
      <c r="KFL21"/>
      <c r="KFM21"/>
      <c r="KFN21"/>
      <c r="KFO21"/>
      <c r="KFP21"/>
      <c r="KFQ21"/>
      <c r="KFR21"/>
      <c r="KFS21"/>
      <c r="KFT21"/>
      <c r="KFU21"/>
      <c r="KFV21"/>
      <c r="KFW21"/>
      <c r="KFX21"/>
      <c r="KFY21"/>
      <c r="KFZ21"/>
      <c r="KGA21"/>
      <c r="KGB21"/>
      <c r="KGC21"/>
      <c r="KGD21"/>
      <c r="KGE21"/>
      <c r="KGF21"/>
      <c r="KGG21"/>
      <c r="KGH21"/>
      <c r="KGI21"/>
      <c r="KGJ21"/>
      <c r="KGK21"/>
      <c r="KGL21"/>
      <c r="KGM21"/>
      <c r="KGN21"/>
      <c r="KGO21"/>
      <c r="KGP21"/>
      <c r="KGQ21"/>
      <c r="KGR21"/>
      <c r="KGS21"/>
      <c r="KGT21"/>
      <c r="KGU21"/>
      <c r="KGV21"/>
      <c r="KGW21"/>
      <c r="KGX21"/>
      <c r="KGY21"/>
      <c r="KGZ21"/>
      <c r="KHA21"/>
      <c r="KHB21"/>
      <c r="KHC21"/>
      <c r="KHD21"/>
      <c r="KHE21"/>
      <c r="KHF21"/>
      <c r="KHG21"/>
      <c r="KHH21"/>
      <c r="KHI21"/>
      <c r="KHJ21"/>
      <c r="KHK21"/>
      <c r="KHL21"/>
      <c r="KHM21"/>
      <c r="KHN21"/>
      <c r="KHO21"/>
      <c r="KHP21"/>
      <c r="KHQ21"/>
      <c r="KHR21"/>
      <c r="KHS21"/>
      <c r="KHT21"/>
      <c r="KHU21"/>
      <c r="KHV21"/>
      <c r="KHW21"/>
      <c r="KHX21"/>
      <c r="KHY21"/>
      <c r="KHZ21"/>
      <c r="KIA21"/>
      <c r="KIB21"/>
      <c r="KIC21"/>
      <c r="KID21"/>
      <c r="KIE21"/>
      <c r="KIF21"/>
      <c r="KIG21"/>
      <c r="KIH21"/>
      <c r="KII21"/>
      <c r="KIJ21"/>
      <c r="KIK21"/>
      <c r="KIL21"/>
      <c r="KIM21"/>
      <c r="KIN21"/>
      <c r="KIO21"/>
      <c r="KIP21"/>
      <c r="KIQ21"/>
      <c r="KIR21"/>
      <c r="KIS21"/>
      <c r="KIT21"/>
      <c r="KIU21"/>
      <c r="KIV21"/>
      <c r="KIW21"/>
      <c r="KIX21"/>
      <c r="KIY21"/>
      <c r="KIZ21"/>
      <c r="KJA21"/>
      <c r="KJB21"/>
      <c r="KJC21"/>
      <c r="KJD21"/>
      <c r="KJE21"/>
      <c r="KJF21"/>
      <c r="KJG21"/>
      <c r="KJH21"/>
      <c r="KJI21"/>
      <c r="KJJ21"/>
      <c r="KJK21"/>
      <c r="KJL21"/>
      <c r="KJM21"/>
      <c r="KJN21"/>
      <c r="KJO21"/>
      <c r="KJP21"/>
      <c r="KJQ21"/>
      <c r="KJR21"/>
      <c r="KJS21"/>
      <c r="KJT21"/>
      <c r="KJU21"/>
      <c r="KJV21"/>
      <c r="KJW21"/>
      <c r="KJX21"/>
      <c r="KJY21"/>
      <c r="KJZ21"/>
      <c r="KKA21"/>
      <c r="KKB21"/>
      <c r="KKC21"/>
      <c r="KKD21"/>
      <c r="KKE21"/>
      <c r="KKF21"/>
      <c r="KKG21"/>
      <c r="KKH21"/>
      <c r="KKI21"/>
      <c r="KKJ21"/>
      <c r="KKK21"/>
      <c r="KKL21"/>
      <c r="KKM21"/>
      <c r="KKN21"/>
      <c r="KKO21"/>
      <c r="KKP21"/>
      <c r="KKQ21"/>
      <c r="KKR21"/>
      <c r="KKS21"/>
      <c r="KKT21"/>
      <c r="KKU21"/>
      <c r="KKV21"/>
      <c r="KKW21"/>
      <c r="KKX21"/>
      <c r="KKY21"/>
      <c r="KKZ21"/>
      <c r="KLA21"/>
      <c r="KLB21"/>
      <c r="KLC21"/>
      <c r="KLD21"/>
      <c r="KLE21"/>
      <c r="KLF21"/>
      <c r="KLG21"/>
      <c r="KLH21"/>
      <c r="KLI21"/>
      <c r="KLJ21"/>
      <c r="KLK21"/>
      <c r="KLL21"/>
      <c r="KLM21"/>
      <c r="KLN21"/>
      <c r="KLO21"/>
      <c r="KLP21"/>
      <c r="KLQ21"/>
      <c r="KLR21"/>
      <c r="KLS21"/>
      <c r="KLT21"/>
      <c r="KLU21"/>
      <c r="KLV21"/>
      <c r="KLW21"/>
      <c r="KLX21"/>
      <c r="KLY21"/>
      <c r="KLZ21"/>
      <c r="KMA21"/>
      <c r="KMB21"/>
      <c r="KMC21"/>
      <c r="KMD21"/>
      <c r="KME21"/>
      <c r="KMF21"/>
      <c r="KMG21"/>
      <c r="KMH21"/>
      <c r="KMI21"/>
      <c r="KMJ21"/>
      <c r="KMK21"/>
      <c r="KML21"/>
      <c r="KMM21"/>
      <c r="KMN21"/>
      <c r="KMO21"/>
      <c r="KMP21"/>
      <c r="KMQ21"/>
      <c r="KMR21"/>
      <c r="KMS21"/>
      <c r="KMT21"/>
      <c r="KMU21"/>
      <c r="KMV21"/>
      <c r="KMW21"/>
      <c r="KMX21"/>
      <c r="KMY21"/>
      <c r="KMZ21"/>
      <c r="KNA21"/>
      <c r="KNB21"/>
      <c r="KNC21"/>
      <c r="KND21"/>
      <c r="KNE21"/>
      <c r="KNF21"/>
      <c r="KNG21"/>
      <c r="KNH21"/>
      <c r="KNI21"/>
      <c r="KNJ21"/>
      <c r="KNK21"/>
      <c r="KNL21"/>
      <c r="KNM21"/>
      <c r="KNN21"/>
      <c r="KNO21"/>
      <c r="KNP21"/>
      <c r="KNQ21"/>
      <c r="KNR21"/>
      <c r="KNS21"/>
      <c r="KNT21"/>
      <c r="KNU21"/>
      <c r="KNV21"/>
      <c r="KNW21"/>
      <c r="KNX21"/>
      <c r="KNY21"/>
      <c r="KNZ21"/>
      <c r="KOA21"/>
      <c r="KOB21"/>
      <c r="KOC21"/>
      <c r="KOD21"/>
      <c r="KOE21"/>
      <c r="KOF21"/>
      <c r="KOG21"/>
      <c r="KOH21"/>
      <c r="KOI21"/>
      <c r="KOJ21"/>
      <c r="KOK21"/>
      <c r="KOL21"/>
      <c r="KOM21"/>
      <c r="KON21"/>
      <c r="KOO21"/>
      <c r="KOP21"/>
      <c r="KOQ21"/>
      <c r="KOR21"/>
      <c r="KOS21"/>
      <c r="KOT21"/>
      <c r="KOU21"/>
      <c r="KOV21"/>
      <c r="KOW21"/>
      <c r="KOX21"/>
      <c r="KOY21"/>
      <c r="KOZ21"/>
      <c r="KPA21"/>
      <c r="KPB21"/>
      <c r="KPC21"/>
      <c r="KPD21"/>
      <c r="KPE21"/>
      <c r="KPF21"/>
      <c r="KPG21"/>
      <c r="KPH21"/>
      <c r="KPI21"/>
      <c r="KPJ21"/>
      <c r="KPK21"/>
      <c r="KPL21"/>
      <c r="KPM21"/>
      <c r="KPN21"/>
      <c r="KPO21"/>
      <c r="KPP21"/>
      <c r="KPQ21"/>
      <c r="KPR21"/>
      <c r="KPS21"/>
      <c r="KPT21"/>
      <c r="KPU21"/>
      <c r="KPV21"/>
      <c r="KPW21"/>
      <c r="KPX21"/>
      <c r="KPY21"/>
      <c r="KPZ21"/>
      <c r="KQA21"/>
      <c r="KQB21"/>
      <c r="KQC21"/>
      <c r="KQD21"/>
      <c r="KQE21"/>
      <c r="KQF21"/>
      <c r="KQG21"/>
      <c r="KQH21"/>
      <c r="KQI21"/>
      <c r="KQJ21"/>
      <c r="KQK21"/>
      <c r="KQL21"/>
      <c r="KQM21"/>
      <c r="KQN21"/>
      <c r="KQO21"/>
      <c r="KQP21"/>
      <c r="KQQ21"/>
      <c r="KQR21"/>
      <c r="KQS21"/>
      <c r="KQT21"/>
      <c r="KQU21"/>
      <c r="KQV21"/>
      <c r="KQW21"/>
      <c r="KQX21"/>
      <c r="KQY21"/>
      <c r="KQZ21"/>
      <c r="KRA21"/>
      <c r="KRB21"/>
      <c r="KRC21"/>
      <c r="KRD21"/>
      <c r="KRE21"/>
      <c r="KRF21"/>
      <c r="KRG21"/>
      <c r="KRH21"/>
      <c r="KRI21"/>
      <c r="KRJ21"/>
      <c r="KRK21"/>
      <c r="KRL21"/>
      <c r="KRM21"/>
      <c r="KRN21"/>
      <c r="KRO21"/>
      <c r="KRP21"/>
      <c r="KRQ21"/>
      <c r="KRR21"/>
      <c r="KRS21"/>
      <c r="KRT21"/>
      <c r="KRU21"/>
      <c r="KRV21"/>
      <c r="KRW21"/>
      <c r="KRX21"/>
      <c r="KRY21"/>
      <c r="KRZ21"/>
      <c r="KSA21"/>
      <c r="KSB21"/>
      <c r="KSC21"/>
      <c r="KSD21"/>
      <c r="KSE21"/>
      <c r="KSF21"/>
      <c r="KSG21"/>
      <c r="KSH21"/>
      <c r="KSI21"/>
      <c r="KSJ21"/>
      <c r="KSK21"/>
      <c r="KSL21"/>
      <c r="KSM21"/>
      <c r="KSN21"/>
      <c r="KSO21"/>
      <c r="KSP21"/>
      <c r="KSQ21"/>
      <c r="KSR21"/>
      <c r="KSS21"/>
      <c r="KST21"/>
      <c r="KSU21"/>
      <c r="KSV21"/>
      <c r="KSW21"/>
      <c r="KSX21"/>
      <c r="KSY21"/>
      <c r="KSZ21"/>
      <c r="KTA21"/>
      <c r="KTB21"/>
      <c r="KTC21"/>
      <c r="KTD21"/>
      <c r="KTE21"/>
      <c r="KTF21"/>
      <c r="KTG21"/>
      <c r="KTH21"/>
      <c r="KTI21"/>
      <c r="KTJ21"/>
      <c r="KTK21"/>
      <c r="KTL21"/>
      <c r="KTM21"/>
      <c r="KTN21"/>
      <c r="KTO21"/>
      <c r="KTP21"/>
      <c r="KTQ21"/>
      <c r="KTR21"/>
      <c r="KTS21"/>
      <c r="KTT21"/>
      <c r="KTU21"/>
      <c r="KTV21"/>
      <c r="KTW21"/>
      <c r="KTX21"/>
      <c r="KTY21"/>
      <c r="KTZ21"/>
      <c r="KUA21"/>
      <c r="KUB21"/>
      <c r="KUC21"/>
      <c r="KUD21"/>
      <c r="KUE21"/>
      <c r="KUF21"/>
      <c r="KUG21"/>
      <c r="KUH21"/>
      <c r="KUI21"/>
      <c r="KUJ21"/>
      <c r="KUK21"/>
      <c r="KUL21"/>
      <c r="KUM21"/>
      <c r="KUN21"/>
      <c r="KUO21"/>
      <c r="KUP21"/>
      <c r="KUQ21"/>
      <c r="KUR21"/>
      <c r="KUS21"/>
      <c r="KUT21"/>
      <c r="KUU21"/>
      <c r="KUV21"/>
      <c r="KUW21"/>
      <c r="KUX21"/>
      <c r="KUY21"/>
      <c r="KUZ21"/>
      <c r="KVA21"/>
      <c r="KVB21"/>
      <c r="KVC21"/>
      <c r="KVD21"/>
      <c r="KVE21"/>
      <c r="KVF21"/>
      <c r="KVG21"/>
      <c r="KVH21"/>
      <c r="KVI21"/>
      <c r="KVJ21"/>
      <c r="KVK21"/>
      <c r="KVL21"/>
      <c r="KVM21"/>
      <c r="KVN21"/>
      <c r="KVO21"/>
      <c r="KVP21"/>
      <c r="KVQ21"/>
      <c r="KVR21"/>
      <c r="KVS21"/>
      <c r="KVT21"/>
      <c r="KVU21"/>
      <c r="KVV21"/>
      <c r="KVW21"/>
      <c r="KVX21"/>
      <c r="KVY21"/>
      <c r="KVZ21"/>
      <c r="KWA21"/>
      <c r="KWB21"/>
      <c r="KWC21"/>
      <c r="KWD21"/>
      <c r="KWE21"/>
      <c r="KWF21"/>
      <c r="KWG21"/>
      <c r="KWH21"/>
      <c r="KWI21"/>
      <c r="KWJ21"/>
      <c r="KWK21"/>
      <c r="KWL21"/>
      <c r="KWM21"/>
      <c r="KWN21"/>
      <c r="KWO21"/>
      <c r="KWP21"/>
      <c r="KWQ21"/>
      <c r="KWR21"/>
      <c r="KWS21"/>
      <c r="KWT21"/>
      <c r="KWU21"/>
      <c r="KWV21"/>
      <c r="KWW21"/>
      <c r="KWX21"/>
      <c r="KWY21"/>
      <c r="KWZ21"/>
      <c r="KXA21"/>
      <c r="KXB21"/>
      <c r="KXC21"/>
      <c r="KXD21"/>
      <c r="KXE21"/>
      <c r="KXF21"/>
      <c r="KXG21"/>
      <c r="KXH21"/>
      <c r="KXI21"/>
      <c r="KXJ21"/>
      <c r="KXK21"/>
      <c r="KXL21"/>
      <c r="KXM21"/>
      <c r="KXN21"/>
      <c r="KXO21"/>
      <c r="KXP21"/>
      <c r="KXQ21"/>
      <c r="KXR21"/>
      <c r="KXS21"/>
      <c r="KXT21"/>
      <c r="KXU21"/>
      <c r="KXV21"/>
      <c r="KXW21"/>
      <c r="KXX21"/>
      <c r="KXY21"/>
      <c r="KXZ21"/>
      <c r="KYA21"/>
      <c r="KYB21"/>
      <c r="KYC21"/>
      <c r="KYD21"/>
      <c r="KYE21"/>
      <c r="KYF21"/>
      <c r="KYG21"/>
      <c r="KYH21"/>
      <c r="KYI21"/>
      <c r="KYJ21"/>
      <c r="KYK21"/>
      <c r="KYL21"/>
      <c r="KYM21"/>
      <c r="KYN21"/>
      <c r="KYO21"/>
      <c r="KYP21"/>
      <c r="KYQ21"/>
      <c r="KYR21"/>
      <c r="KYS21"/>
      <c r="KYT21"/>
      <c r="KYU21"/>
      <c r="KYV21"/>
      <c r="KYW21"/>
      <c r="KYX21"/>
      <c r="KYY21"/>
      <c r="KYZ21"/>
      <c r="KZA21"/>
      <c r="KZB21"/>
      <c r="KZC21"/>
      <c r="KZD21"/>
      <c r="KZE21"/>
      <c r="KZF21"/>
      <c r="KZG21"/>
      <c r="KZH21"/>
      <c r="KZI21"/>
      <c r="KZJ21"/>
      <c r="KZK21"/>
      <c r="KZL21"/>
      <c r="KZM21"/>
      <c r="KZN21"/>
      <c r="KZO21"/>
      <c r="KZP21"/>
      <c r="KZQ21"/>
      <c r="KZR21"/>
      <c r="KZS21"/>
      <c r="KZT21"/>
      <c r="KZU21"/>
      <c r="KZV21"/>
      <c r="KZW21"/>
      <c r="KZX21"/>
      <c r="KZY21"/>
      <c r="KZZ21"/>
      <c r="LAA21"/>
      <c r="LAB21"/>
      <c r="LAC21"/>
      <c r="LAD21"/>
      <c r="LAE21"/>
      <c r="LAF21"/>
      <c r="LAG21"/>
      <c r="LAH21"/>
      <c r="LAI21"/>
      <c r="LAJ21"/>
      <c r="LAK21"/>
      <c r="LAL21"/>
      <c r="LAM21"/>
      <c r="LAN21"/>
      <c r="LAO21"/>
      <c r="LAP21"/>
      <c r="LAQ21"/>
      <c r="LAR21"/>
      <c r="LAS21"/>
      <c r="LAT21"/>
      <c r="LAU21"/>
      <c r="LAV21"/>
      <c r="LAW21"/>
      <c r="LAX21"/>
      <c r="LAY21"/>
      <c r="LAZ21"/>
      <c r="LBA21"/>
      <c r="LBB21"/>
      <c r="LBC21"/>
      <c r="LBD21"/>
      <c r="LBE21"/>
      <c r="LBF21"/>
      <c r="LBG21"/>
      <c r="LBH21"/>
      <c r="LBI21"/>
      <c r="LBJ21"/>
      <c r="LBK21"/>
      <c r="LBL21"/>
      <c r="LBM21"/>
      <c r="LBN21"/>
      <c r="LBO21"/>
      <c r="LBP21"/>
      <c r="LBQ21"/>
      <c r="LBR21"/>
      <c r="LBS21"/>
      <c r="LBT21"/>
      <c r="LBU21"/>
      <c r="LBV21"/>
      <c r="LBW21"/>
      <c r="LBX21"/>
      <c r="LBY21"/>
      <c r="LBZ21"/>
      <c r="LCA21"/>
      <c r="LCB21"/>
      <c r="LCC21"/>
      <c r="LCD21"/>
      <c r="LCE21"/>
      <c r="LCF21"/>
      <c r="LCG21"/>
      <c r="LCH21"/>
      <c r="LCI21"/>
      <c r="LCJ21"/>
      <c r="LCK21"/>
      <c r="LCL21"/>
      <c r="LCM21"/>
      <c r="LCN21"/>
      <c r="LCO21"/>
      <c r="LCP21"/>
      <c r="LCQ21"/>
      <c r="LCR21"/>
      <c r="LCS21"/>
      <c r="LCT21"/>
      <c r="LCU21"/>
      <c r="LCV21"/>
      <c r="LCW21"/>
      <c r="LCX21"/>
      <c r="LCY21"/>
      <c r="LCZ21"/>
      <c r="LDA21"/>
      <c r="LDB21"/>
      <c r="LDC21"/>
      <c r="LDD21"/>
      <c r="LDE21"/>
      <c r="LDF21"/>
      <c r="LDG21"/>
      <c r="LDH21"/>
      <c r="LDI21"/>
      <c r="LDJ21"/>
      <c r="LDK21"/>
      <c r="LDL21"/>
      <c r="LDM21"/>
      <c r="LDN21"/>
      <c r="LDO21"/>
      <c r="LDP21"/>
      <c r="LDQ21"/>
      <c r="LDR21"/>
      <c r="LDS21"/>
      <c r="LDT21"/>
      <c r="LDU21"/>
      <c r="LDV21"/>
      <c r="LDW21"/>
      <c r="LDX21"/>
      <c r="LDY21"/>
      <c r="LDZ21"/>
      <c r="LEA21"/>
      <c r="LEB21"/>
      <c r="LEC21"/>
      <c r="LED21"/>
      <c r="LEE21"/>
      <c r="LEF21"/>
      <c r="LEG21"/>
      <c r="LEH21"/>
      <c r="LEI21"/>
      <c r="LEJ21"/>
      <c r="LEK21"/>
      <c r="LEL21"/>
      <c r="LEM21"/>
      <c r="LEN21"/>
      <c r="LEO21"/>
      <c r="LEP21"/>
      <c r="LEQ21"/>
      <c r="LER21"/>
      <c r="LES21"/>
      <c r="LET21"/>
      <c r="LEU21"/>
      <c r="LEV21"/>
      <c r="LEW21"/>
      <c r="LEX21"/>
      <c r="LEY21"/>
      <c r="LEZ21"/>
      <c r="LFA21"/>
      <c r="LFB21"/>
      <c r="LFC21"/>
      <c r="LFD21"/>
      <c r="LFE21"/>
      <c r="LFF21"/>
      <c r="LFG21"/>
      <c r="LFH21"/>
      <c r="LFI21"/>
      <c r="LFJ21"/>
      <c r="LFK21"/>
      <c r="LFL21"/>
      <c r="LFM21"/>
      <c r="LFN21"/>
      <c r="LFO21"/>
      <c r="LFP21"/>
      <c r="LFQ21"/>
      <c r="LFR21"/>
      <c r="LFS21"/>
      <c r="LFT21"/>
      <c r="LFU21"/>
      <c r="LFV21"/>
      <c r="LFW21"/>
      <c r="LFX21"/>
      <c r="LFY21"/>
      <c r="LFZ21"/>
      <c r="LGA21"/>
      <c r="LGB21"/>
      <c r="LGC21"/>
      <c r="LGD21"/>
      <c r="LGE21"/>
      <c r="LGF21"/>
      <c r="LGG21"/>
      <c r="LGH21"/>
      <c r="LGI21"/>
      <c r="LGJ21"/>
      <c r="LGK21"/>
      <c r="LGL21"/>
      <c r="LGM21"/>
      <c r="LGN21"/>
      <c r="LGO21"/>
      <c r="LGP21"/>
      <c r="LGQ21"/>
      <c r="LGR21"/>
      <c r="LGS21"/>
      <c r="LGT21"/>
      <c r="LGU21"/>
      <c r="LGV21"/>
      <c r="LGW21"/>
      <c r="LGX21"/>
      <c r="LGY21"/>
      <c r="LGZ21"/>
      <c r="LHA21"/>
      <c r="LHB21"/>
      <c r="LHC21"/>
      <c r="LHD21"/>
      <c r="LHE21"/>
      <c r="LHF21"/>
      <c r="LHG21"/>
      <c r="LHH21"/>
      <c r="LHI21"/>
      <c r="LHJ21"/>
      <c r="LHK21"/>
      <c r="LHL21"/>
      <c r="LHM21"/>
      <c r="LHN21"/>
      <c r="LHO21"/>
      <c r="LHP21"/>
      <c r="LHQ21"/>
      <c r="LHR21"/>
      <c r="LHS21"/>
      <c r="LHT21"/>
      <c r="LHU21"/>
      <c r="LHV21"/>
      <c r="LHW21"/>
      <c r="LHX21"/>
      <c r="LHY21"/>
      <c r="LHZ21"/>
      <c r="LIA21"/>
      <c r="LIB21"/>
      <c r="LIC21"/>
      <c r="LID21"/>
      <c r="LIE21"/>
      <c r="LIF21"/>
      <c r="LIG21"/>
      <c r="LIH21"/>
      <c r="LII21"/>
      <c r="LIJ21"/>
      <c r="LIK21"/>
      <c r="LIL21"/>
      <c r="LIM21"/>
      <c r="LIN21"/>
      <c r="LIO21"/>
      <c r="LIP21"/>
      <c r="LIQ21"/>
      <c r="LIR21"/>
      <c r="LIS21"/>
      <c r="LIT21"/>
      <c r="LIU21"/>
      <c r="LIV21"/>
      <c r="LIW21"/>
      <c r="LIX21"/>
      <c r="LIY21"/>
      <c r="LIZ21"/>
      <c r="LJA21"/>
      <c r="LJB21"/>
      <c r="LJC21"/>
      <c r="LJD21"/>
      <c r="LJE21"/>
      <c r="LJF21"/>
      <c r="LJG21"/>
      <c r="LJH21"/>
      <c r="LJI21"/>
      <c r="LJJ21"/>
      <c r="LJK21"/>
      <c r="LJL21"/>
      <c r="LJM21"/>
      <c r="LJN21"/>
      <c r="LJO21"/>
      <c r="LJP21"/>
      <c r="LJQ21"/>
      <c r="LJR21"/>
      <c r="LJS21"/>
      <c r="LJT21"/>
      <c r="LJU21"/>
      <c r="LJV21"/>
      <c r="LJW21"/>
      <c r="LJX21"/>
      <c r="LJY21"/>
      <c r="LJZ21"/>
      <c r="LKA21"/>
      <c r="LKB21"/>
      <c r="LKC21"/>
      <c r="LKD21"/>
      <c r="LKE21"/>
      <c r="LKF21"/>
      <c r="LKG21"/>
      <c r="LKH21"/>
      <c r="LKI21"/>
      <c r="LKJ21"/>
      <c r="LKK21"/>
      <c r="LKL21"/>
      <c r="LKM21"/>
      <c r="LKN21"/>
      <c r="LKO21"/>
      <c r="LKP21"/>
      <c r="LKQ21"/>
      <c r="LKR21"/>
      <c r="LKS21"/>
      <c r="LKT21"/>
      <c r="LKU21"/>
      <c r="LKV21"/>
      <c r="LKW21"/>
      <c r="LKX21"/>
      <c r="LKY21"/>
      <c r="LKZ21"/>
      <c r="LLA21"/>
      <c r="LLB21"/>
      <c r="LLC21"/>
      <c r="LLD21"/>
      <c r="LLE21"/>
      <c r="LLF21"/>
      <c r="LLG21"/>
      <c r="LLH21"/>
      <c r="LLI21"/>
      <c r="LLJ21"/>
      <c r="LLK21"/>
      <c r="LLL21"/>
      <c r="LLM21"/>
      <c r="LLN21"/>
      <c r="LLO21"/>
      <c r="LLP21"/>
      <c r="LLQ21"/>
      <c r="LLR21"/>
      <c r="LLS21"/>
      <c r="LLT21"/>
      <c r="LLU21"/>
      <c r="LLV21"/>
      <c r="LLW21"/>
      <c r="LLX21"/>
      <c r="LLY21"/>
      <c r="LLZ21"/>
      <c r="LMA21"/>
      <c r="LMB21"/>
      <c r="LMC21"/>
      <c r="LMD21"/>
      <c r="LME21"/>
      <c r="LMF21"/>
      <c r="LMG21"/>
      <c r="LMH21"/>
      <c r="LMI21"/>
      <c r="LMJ21"/>
      <c r="LMK21"/>
      <c r="LML21"/>
      <c r="LMM21"/>
      <c r="LMN21"/>
      <c r="LMO21"/>
      <c r="LMP21"/>
      <c r="LMQ21"/>
      <c r="LMR21"/>
      <c r="LMS21"/>
      <c r="LMT21"/>
      <c r="LMU21"/>
      <c r="LMV21"/>
      <c r="LMW21"/>
      <c r="LMX21"/>
      <c r="LMY21"/>
      <c r="LMZ21"/>
      <c r="LNA21"/>
      <c r="LNB21"/>
      <c r="LNC21"/>
      <c r="LND21"/>
      <c r="LNE21"/>
      <c r="LNF21"/>
      <c r="LNG21"/>
      <c r="LNH21"/>
      <c r="LNI21"/>
      <c r="LNJ21"/>
      <c r="LNK21"/>
      <c r="LNL21"/>
      <c r="LNM21"/>
      <c r="LNN21"/>
      <c r="LNO21"/>
      <c r="LNP21"/>
      <c r="LNQ21"/>
      <c r="LNR21"/>
      <c r="LNS21"/>
      <c r="LNT21"/>
      <c r="LNU21"/>
      <c r="LNV21"/>
      <c r="LNW21"/>
      <c r="LNX21"/>
      <c r="LNY21"/>
      <c r="LNZ21"/>
      <c r="LOA21"/>
      <c r="LOB21"/>
      <c r="LOC21"/>
      <c r="LOD21"/>
      <c r="LOE21"/>
      <c r="LOF21"/>
      <c r="LOG21"/>
      <c r="LOH21"/>
      <c r="LOI21"/>
      <c r="LOJ21"/>
      <c r="LOK21"/>
      <c r="LOL21"/>
      <c r="LOM21"/>
      <c r="LON21"/>
      <c r="LOO21"/>
      <c r="LOP21"/>
      <c r="LOQ21"/>
      <c r="LOR21"/>
      <c r="LOS21"/>
      <c r="LOT21"/>
      <c r="LOU21"/>
      <c r="LOV21"/>
      <c r="LOW21"/>
      <c r="LOX21"/>
      <c r="LOY21"/>
      <c r="LOZ21"/>
      <c r="LPA21"/>
      <c r="LPB21"/>
      <c r="LPC21"/>
      <c r="LPD21"/>
      <c r="LPE21"/>
      <c r="LPF21"/>
      <c r="LPG21"/>
      <c r="LPH21"/>
      <c r="LPI21"/>
      <c r="LPJ21"/>
      <c r="LPK21"/>
      <c r="LPL21"/>
      <c r="LPM21"/>
      <c r="LPN21"/>
      <c r="LPO21"/>
      <c r="LPP21"/>
      <c r="LPQ21"/>
      <c r="LPR21"/>
      <c r="LPS21"/>
      <c r="LPT21"/>
      <c r="LPU21"/>
      <c r="LPV21"/>
      <c r="LPW21"/>
      <c r="LPX21"/>
      <c r="LPY21"/>
      <c r="LPZ21"/>
      <c r="LQA21"/>
      <c r="LQB21"/>
      <c r="LQC21"/>
      <c r="LQD21"/>
      <c r="LQE21"/>
      <c r="LQF21"/>
      <c r="LQG21"/>
      <c r="LQH21"/>
      <c r="LQI21"/>
      <c r="LQJ21"/>
      <c r="LQK21"/>
      <c r="LQL21"/>
      <c r="LQM21"/>
      <c r="LQN21"/>
      <c r="LQO21"/>
      <c r="LQP21"/>
      <c r="LQQ21"/>
      <c r="LQR21"/>
      <c r="LQS21"/>
      <c r="LQT21"/>
      <c r="LQU21"/>
      <c r="LQV21"/>
      <c r="LQW21"/>
      <c r="LQX21"/>
      <c r="LQY21"/>
      <c r="LQZ21"/>
      <c r="LRA21"/>
      <c r="LRB21"/>
      <c r="LRC21"/>
      <c r="LRD21"/>
      <c r="LRE21"/>
      <c r="LRF21"/>
      <c r="LRG21"/>
      <c r="LRH21"/>
      <c r="LRI21"/>
      <c r="LRJ21"/>
      <c r="LRK21"/>
      <c r="LRL21"/>
      <c r="LRM21"/>
      <c r="LRN21"/>
      <c r="LRO21"/>
      <c r="LRP21"/>
      <c r="LRQ21"/>
      <c r="LRR21"/>
      <c r="LRS21"/>
      <c r="LRT21"/>
      <c r="LRU21"/>
      <c r="LRV21"/>
      <c r="LRW21"/>
      <c r="LRX21"/>
      <c r="LRY21"/>
      <c r="LRZ21"/>
      <c r="LSA21"/>
      <c r="LSB21"/>
      <c r="LSC21"/>
      <c r="LSD21"/>
      <c r="LSE21"/>
      <c r="LSF21"/>
      <c r="LSG21"/>
      <c r="LSH21"/>
      <c r="LSI21"/>
      <c r="LSJ21"/>
      <c r="LSK21"/>
      <c r="LSL21"/>
      <c r="LSM21"/>
      <c r="LSN21"/>
      <c r="LSO21"/>
      <c r="LSP21"/>
      <c r="LSQ21"/>
      <c r="LSR21"/>
      <c r="LSS21"/>
      <c r="LST21"/>
      <c r="LSU21"/>
      <c r="LSV21"/>
      <c r="LSW21"/>
      <c r="LSX21"/>
      <c r="LSY21"/>
      <c r="LSZ21"/>
      <c r="LTA21"/>
      <c r="LTB21"/>
      <c r="LTC21"/>
      <c r="LTD21"/>
      <c r="LTE21"/>
      <c r="LTF21"/>
      <c r="LTG21"/>
      <c r="LTH21"/>
      <c r="LTI21"/>
      <c r="LTJ21"/>
      <c r="LTK21"/>
      <c r="LTL21"/>
      <c r="LTM21"/>
      <c r="LTN21"/>
      <c r="LTO21"/>
      <c r="LTP21"/>
      <c r="LTQ21"/>
      <c r="LTR21"/>
      <c r="LTS21"/>
      <c r="LTT21"/>
      <c r="LTU21"/>
      <c r="LTV21"/>
      <c r="LTW21"/>
      <c r="LTX21"/>
      <c r="LTY21"/>
      <c r="LTZ21"/>
      <c r="LUA21"/>
      <c r="LUB21"/>
      <c r="LUC21"/>
      <c r="LUD21"/>
      <c r="LUE21"/>
      <c r="LUF21"/>
      <c r="LUG21"/>
      <c r="LUH21"/>
      <c r="LUI21"/>
      <c r="LUJ21"/>
      <c r="LUK21"/>
      <c r="LUL21"/>
      <c r="LUM21"/>
      <c r="LUN21"/>
      <c r="LUO21"/>
      <c r="LUP21"/>
      <c r="LUQ21"/>
      <c r="LUR21"/>
      <c r="LUS21"/>
      <c r="LUT21"/>
      <c r="LUU21"/>
      <c r="LUV21"/>
      <c r="LUW21"/>
      <c r="LUX21"/>
      <c r="LUY21"/>
      <c r="LUZ21"/>
      <c r="LVA21"/>
      <c r="LVB21"/>
      <c r="LVC21"/>
      <c r="LVD21"/>
      <c r="LVE21"/>
      <c r="LVF21"/>
      <c r="LVG21"/>
      <c r="LVH21"/>
      <c r="LVI21"/>
      <c r="LVJ21"/>
      <c r="LVK21"/>
      <c r="LVL21"/>
      <c r="LVM21"/>
      <c r="LVN21"/>
      <c r="LVO21"/>
      <c r="LVP21"/>
      <c r="LVQ21"/>
      <c r="LVR21"/>
      <c r="LVS21"/>
      <c r="LVT21"/>
      <c r="LVU21"/>
      <c r="LVV21"/>
      <c r="LVW21"/>
      <c r="LVX21"/>
      <c r="LVY21"/>
      <c r="LVZ21"/>
      <c r="LWA21"/>
      <c r="LWB21"/>
      <c r="LWC21"/>
      <c r="LWD21"/>
      <c r="LWE21"/>
      <c r="LWF21"/>
      <c r="LWG21"/>
      <c r="LWH21"/>
      <c r="LWI21"/>
      <c r="LWJ21"/>
      <c r="LWK21"/>
      <c r="LWL21"/>
      <c r="LWM21"/>
      <c r="LWN21"/>
      <c r="LWO21"/>
      <c r="LWP21"/>
      <c r="LWQ21"/>
      <c r="LWR21"/>
      <c r="LWS21"/>
      <c r="LWT21"/>
      <c r="LWU21"/>
      <c r="LWV21"/>
      <c r="LWW21"/>
      <c r="LWX21"/>
      <c r="LWY21"/>
      <c r="LWZ21"/>
      <c r="LXA21"/>
      <c r="LXB21"/>
      <c r="LXC21"/>
      <c r="LXD21"/>
      <c r="LXE21"/>
      <c r="LXF21"/>
      <c r="LXG21"/>
      <c r="LXH21"/>
      <c r="LXI21"/>
      <c r="LXJ21"/>
      <c r="LXK21"/>
      <c r="LXL21"/>
      <c r="LXM21"/>
      <c r="LXN21"/>
      <c r="LXO21"/>
      <c r="LXP21"/>
      <c r="LXQ21"/>
      <c r="LXR21"/>
      <c r="LXS21"/>
      <c r="LXT21"/>
      <c r="LXU21"/>
      <c r="LXV21"/>
      <c r="LXW21"/>
      <c r="LXX21"/>
      <c r="LXY21"/>
      <c r="LXZ21"/>
      <c r="LYA21"/>
      <c r="LYB21"/>
      <c r="LYC21"/>
      <c r="LYD21"/>
      <c r="LYE21"/>
      <c r="LYF21"/>
      <c r="LYG21"/>
      <c r="LYH21"/>
      <c r="LYI21"/>
      <c r="LYJ21"/>
      <c r="LYK21"/>
      <c r="LYL21"/>
      <c r="LYM21"/>
      <c r="LYN21"/>
      <c r="LYO21"/>
      <c r="LYP21"/>
      <c r="LYQ21"/>
      <c r="LYR21"/>
      <c r="LYS21"/>
      <c r="LYT21"/>
      <c r="LYU21"/>
      <c r="LYV21"/>
      <c r="LYW21"/>
      <c r="LYX21"/>
      <c r="LYY21"/>
      <c r="LYZ21"/>
      <c r="LZA21"/>
      <c r="LZB21"/>
      <c r="LZC21"/>
      <c r="LZD21"/>
      <c r="LZE21"/>
      <c r="LZF21"/>
      <c r="LZG21"/>
      <c r="LZH21"/>
      <c r="LZI21"/>
      <c r="LZJ21"/>
      <c r="LZK21"/>
      <c r="LZL21"/>
      <c r="LZM21"/>
      <c r="LZN21"/>
      <c r="LZO21"/>
      <c r="LZP21"/>
      <c r="LZQ21"/>
      <c r="LZR21"/>
      <c r="LZS21"/>
      <c r="LZT21"/>
      <c r="LZU21"/>
      <c r="LZV21"/>
      <c r="LZW21"/>
      <c r="LZX21"/>
      <c r="LZY21"/>
      <c r="LZZ21"/>
      <c r="MAA21"/>
      <c r="MAB21"/>
      <c r="MAC21"/>
      <c r="MAD21"/>
      <c r="MAE21"/>
      <c r="MAF21"/>
      <c r="MAG21"/>
      <c r="MAH21"/>
      <c r="MAI21"/>
      <c r="MAJ21"/>
      <c r="MAK21"/>
      <c r="MAL21"/>
      <c r="MAM21"/>
      <c r="MAN21"/>
      <c r="MAO21"/>
      <c r="MAP21"/>
      <c r="MAQ21"/>
      <c r="MAR21"/>
      <c r="MAS21"/>
      <c r="MAT21"/>
      <c r="MAU21"/>
      <c r="MAV21"/>
      <c r="MAW21"/>
      <c r="MAX21"/>
      <c r="MAY21"/>
      <c r="MAZ21"/>
      <c r="MBA21"/>
      <c r="MBB21"/>
      <c r="MBC21"/>
      <c r="MBD21"/>
      <c r="MBE21"/>
      <c r="MBF21"/>
      <c r="MBG21"/>
      <c r="MBH21"/>
      <c r="MBI21"/>
      <c r="MBJ21"/>
      <c r="MBK21"/>
      <c r="MBL21"/>
      <c r="MBM21"/>
      <c r="MBN21"/>
      <c r="MBO21"/>
      <c r="MBP21"/>
      <c r="MBQ21"/>
      <c r="MBR21"/>
      <c r="MBS21"/>
      <c r="MBT21"/>
      <c r="MBU21"/>
      <c r="MBV21"/>
      <c r="MBW21"/>
      <c r="MBX21"/>
      <c r="MBY21"/>
      <c r="MBZ21"/>
      <c r="MCA21"/>
      <c r="MCB21"/>
      <c r="MCC21"/>
      <c r="MCD21"/>
      <c r="MCE21"/>
      <c r="MCF21"/>
      <c r="MCG21"/>
      <c r="MCH21"/>
      <c r="MCI21"/>
      <c r="MCJ21"/>
      <c r="MCK21"/>
      <c r="MCL21"/>
      <c r="MCM21"/>
      <c r="MCN21"/>
      <c r="MCO21"/>
      <c r="MCP21"/>
      <c r="MCQ21"/>
      <c r="MCR21"/>
      <c r="MCS21"/>
      <c r="MCT21"/>
      <c r="MCU21"/>
      <c r="MCV21"/>
      <c r="MCW21"/>
      <c r="MCX21"/>
      <c r="MCY21"/>
      <c r="MCZ21"/>
      <c r="MDA21"/>
      <c r="MDB21"/>
      <c r="MDC21"/>
      <c r="MDD21"/>
      <c r="MDE21"/>
      <c r="MDF21"/>
      <c r="MDG21"/>
      <c r="MDH21"/>
      <c r="MDI21"/>
      <c r="MDJ21"/>
      <c r="MDK21"/>
      <c r="MDL21"/>
      <c r="MDM21"/>
      <c r="MDN21"/>
      <c r="MDO21"/>
      <c r="MDP21"/>
      <c r="MDQ21"/>
      <c r="MDR21"/>
      <c r="MDS21"/>
      <c r="MDT21"/>
      <c r="MDU21"/>
      <c r="MDV21"/>
      <c r="MDW21"/>
      <c r="MDX21"/>
      <c r="MDY21"/>
      <c r="MDZ21"/>
      <c r="MEA21"/>
      <c r="MEB21"/>
      <c r="MEC21"/>
      <c r="MED21"/>
      <c r="MEE21"/>
      <c r="MEF21"/>
      <c r="MEG21"/>
      <c r="MEH21"/>
      <c r="MEI21"/>
      <c r="MEJ21"/>
      <c r="MEK21"/>
      <c r="MEL21"/>
      <c r="MEM21"/>
      <c r="MEN21"/>
      <c r="MEO21"/>
      <c r="MEP21"/>
      <c r="MEQ21"/>
      <c r="MER21"/>
      <c r="MES21"/>
      <c r="MET21"/>
      <c r="MEU21"/>
      <c r="MEV21"/>
      <c r="MEW21"/>
      <c r="MEX21"/>
      <c r="MEY21"/>
      <c r="MEZ21"/>
      <c r="MFA21"/>
      <c r="MFB21"/>
      <c r="MFC21"/>
      <c r="MFD21"/>
      <c r="MFE21"/>
      <c r="MFF21"/>
      <c r="MFG21"/>
      <c r="MFH21"/>
      <c r="MFI21"/>
      <c r="MFJ21"/>
      <c r="MFK21"/>
      <c r="MFL21"/>
      <c r="MFM21"/>
      <c r="MFN21"/>
      <c r="MFO21"/>
      <c r="MFP21"/>
      <c r="MFQ21"/>
      <c r="MFR21"/>
      <c r="MFS21"/>
      <c r="MFT21"/>
      <c r="MFU21"/>
      <c r="MFV21"/>
      <c r="MFW21"/>
      <c r="MFX21"/>
      <c r="MFY21"/>
      <c r="MFZ21"/>
      <c r="MGA21"/>
      <c r="MGB21"/>
      <c r="MGC21"/>
      <c r="MGD21"/>
      <c r="MGE21"/>
      <c r="MGF21"/>
      <c r="MGG21"/>
      <c r="MGH21"/>
      <c r="MGI21"/>
      <c r="MGJ21"/>
      <c r="MGK21"/>
      <c r="MGL21"/>
      <c r="MGM21"/>
      <c r="MGN21"/>
      <c r="MGO21"/>
      <c r="MGP21"/>
      <c r="MGQ21"/>
      <c r="MGR21"/>
      <c r="MGS21"/>
      <c r="MGT21"/>
      <c r="MGU21"/>
      <c r="MGV21"/>
      <c r="MGW21"/>
      <c r="MGX21"/>
      <c r="MGY21"/>
      <c r="MGZ21"/>
      <c r="MHA21"/>
      <c r="MHB21"/>
      <c r="MHC21"/>
      <c r="MHD21"/>
      <c r="MHE21"/>
      <c r="MHF21"/>
      <c r="MHG21"/>
      <c r="MHH21"/>
      <c r="MHI21"/>
      <c r="MHJ21"/>
      <c r="MHK21"/>
      <c r="MHL21"/>
      <c r="MHM21"/>
      <c r="MHN21"/>
      <c r="MHO21"/>
      <c r="MHP21"/>
      <c r="MHQ21"/>
      <c r="MHR21"/>
      <c r="MHS21"/>
      <c r="MHT21"/>
      <c r="MHU21"/>
      <c r="MHV21"/>
      <c r="MHW21"/>
      <c r="MHX21"/>
      <c r="MHY21"/>
      <c r="MHZ21"/>
      <c r="MIA21"/>
      <c r="MIB21"/>
      <c r="MIC21"/>
      <c r="MID21"/>
      <c r="MIE21"/>
      <c r="MIF21"/>
      <c r="MIG21"/>
      <c r="MIH21"/>
      <c r="MII21"/>
      <c r="MIJ21"/>
      <c r="MIK21"/>
      <c r="MIL21"/>
      <c r="MIM21"/>
      <c r="MIN21"/>
      <c r="MIO21"/>
      <c r="MIP21"/>
      <c r="MIQ21"/>
      <c r="MIR21"/>
      <c r="MIS21"/>
      <c r="MIT21"/>
      <c r="MIU21"/>
      <c r="MIV21"/>
      <c r="MIW21"/>
      <c r="MIX21"/>
      <c r="MIY21"/>
      <c r="MIZ21"/>
      <c r="MJA21"/>
      <c r="MJB21"/>
      <c r="MJC21"/>
      <c r="MJD21"/>
      <c r="MJE21"/>
      <c r="MJF21"/>
      <c r="MJG21"/>
      <c r="MJH21"/>
      <c r="MJI21"/>
      <c r="MJJ21"/>
      <c r="MJK21"/>
      <c r="MJL21"/>
      <c r="MJM21"/>
      <c r="MJN21"/>
      <c r="MJO21"/>
      <c r="MJP21"/>
      <c r="MJQ21"/>
      <c r="MJR21"/>
      <c r="MJS21"/>
      <c r="MJT21"/>
      <c r="MJU21"/>
      <c r="MJV21"/>
      <c r="MJW21"/>
      <c r="MJX21"/>
      <c r="MJY21"/>
      <c r="MJZ21"/>
      <c r="MKA21"/>
      <c r="MKB21"/>
      <c r="MKC21"/>
      <c r="MKD21"/>
      <c r="MKE21"/>
      <c r="MKF21"/>
      <c r="MKG21"/>
      <c r="MKH21"/>
      <c r="MKI21"/>
      <c r="MKJ21"/>
      <c r="MKK21"/>
      <c r="MKL21"/>
      <c r="MKM21"/>
      <c r="MKN21"/>
      <c r="MKO21"/>
      <c r="MKP21"/>
      <c r="MKQ21"/>
      <c r="MKR21"/>
      <c r="MKS21"/>
      <c r="MKT21"/>
      <c r="MKU21"/>
      <c r="MKV21"/>
      <c r="MKW21"/>
      <c r="MKX21"/>
      <c r="MKY21"/>
      <c r="MKZ21"/>
      <c r="MLA21"/>
      <c r="MLB21"/>
      <c r="MLC21"/>
      <c r="MLD21"/>
      <c r="MLE21"/>
      <c r="MLF21"/>
      <c r="MLG21"/>
      <c r="MLH21"/>
      <c r="MLI21"/>
      <c r="MLJ21"/>
      <c r="MLK21"/>
      <c r="MLL21"/>
      <c r="MLM21"/>
      <c r="MLN21"/>
      <c r="MLO21"/>
      <c r="MLP21"/>
      <c r="MLQ21"/>
      <c r="MLR21"/>
      <c r="MLS21"/>
      <c r="MLT21"/>
      <c r="MLU21"/>
      <c r="MLV21"/>
      <c r="MLW21"/>
      <c r="MLX21"/>
      <c r="MLY21"/>
      <c r="MLZ21"/>
      <c r="MMA21"/>
      <c r="MMB21"/>
      <c r="MMC21"/>
      <c r="MMD21"/>
      <c r="MME21"/>
      <c r="MMF21"/>
      <c r="MMG21"/>
      <c r="MMH21"/>
      <c r="MMI21"/>
      <c r="MMJ21"/>
      <c r="MMK21"/>
      <c r="MML21"/>
      <c r="MMM21"/>
      <c r="MMN21"/>
      <c r="MMO21"/>
      <c r="MMP21"/>
      <c r="MMQ21"/>
      <c r="MMR21"/>
      <c r="MMS21"/>
      <c r="MMT21"/>
      <c r="MMU21"/>
      <c r="MMV21"/>
      <c r="MMW21"/>
      <c r="MMX21"/>
      <c r="MMY21"/>
      <c r="MMZ21"/>
      <c r="MNA21"/>
      <c r="MNB21"/>
      <c r="MNC21"/>
      <c r="MND21"/>
      <c r="MNE21"/>
      <c r="MNF21"/>
      <c r="MNG21"/>
      <c r="MNH21"/>
      <c r="MNI21"/>
      <c r="MNJ21"/>
      <c r="MNK21"/>
      <c r="MNL21"/>
      <c r="MNM21"/>
      <c r="MNN21"/>
      <c r="MNO21"/>
      <c r="MNP21"/>
      <c r="MNQ21"/>
      <c r="MNR21"/>
      <c r="MNS21"/>
      <c r="MNT21"/>
      <c r="MNU21"/>
      <c r="MNV21"/>
      <c r="MNW21"/>
      <c r="MNX21"/>
      <c r="MNY21"/>
      <c r="MNZ21"/>
      <c r="MOA21"/>
      <c r="MOB21"/>
      <c r="MOC21"/>
      <c r="MOD21"/>
      <c r="MOE21"/>
      <c r="MOF21"/>
      <c r="MOG21"/>
      <c r="MOH21"/>
      <c r="MOI21"/>
      <c r="MOJ21"/>
      <c r="MOK21"/>
      <c r="MOL21"/>
      <c r="MOM21"/>
      <c r="MON21"/>
      <c r="MOO21"/>
      <c r="MOP21"/>
      <c r="MOQ21"/>
      <c r="MOR21"/>
      <c r="MOS21"/>
      <c r="MOT21"/>
      <c r="MOU21"/>
      <c r="MOV21"/>
      <c r="MOW21"/>
      <c r="MOX21"/>
      <c r="MOY21"/>
      <c r="MOZ21"/>
      <c r="MPA21"/>
      <c r="MPB21"/>
      <c r="MPC21"/>
      <c r="MPD21"/>
      <c r="MPE21"/>
      <c r="MPF21"/>
      <c r="MPG21"/>
      <c r="MPH21"/>
      <c r="MPI21"/>
      <c r="MPJ21"/>
      <c r="MPK21"/>
      <c r="MPL21"/>
      <c r="MPM21"/>
      <c r="MPN21"/>
      <c r="MPO21"/>
      <c r="MPP21"/>
      <c r="MPQ21"/>
      <c r="MPR21"/>
      <c r="MPS21"/>
      <c r="MPT21"/>
      <c r="MPU21"/>
      <c r="MPV21"/>
      <c r="MPW21"/>
      <c r="MPX21"/>
      <c r="MPY21"/>
      <c r="MPZ21"/>
      <c r="MQA21"/>
      <c r="MQB21"/>
      <c r="MQC21"/>
      <c r="MQD21"/>
      <c r="MQE21"/>
      <c r="MQF21"/>
      <c r="MQG21"/>
      <c r="MQH21"/>
      <c r="MQI21"/>
      <c r="MQJ21"/>
      <c r="MQK21"/>
      <c r="MQL21"/>
      <c r="MQM21"/>
      <c r="MQN21"/>
      <c r="MQO21"/>
      <c r="MQP21"/>
      <c r="MQQ21"/>
      <c r="MQR21"/>
      <c r="MQS21"/>
      <c r="MQT21"/>
      <c r="MQU21"/>
      <c r="MQV21"/>
      <c r="MQW21"/>
      <c r="MQX21"/>
      <c r="MQY21"/>
      <c r="MQZ21"/>
      <c r="MRA21"/>
      <c r="MRB21"/>
      <c r="MRC21"/>
      <c r="MRD21"/>
      <c r="MRE21"/>
      <c r="MRF21"/>
      <c r="MRG21"/>
      <c r="MRH21"/>
      <c r="MRI21"/>
      <c r="MRJ21"/>
      <c r="MRK21"/>
      <c r="MRL21"/>
      <c r="MRM21"/>
      <c r="MRN21"/>
      <c r="MRO21"/>
      <c r="MRP21"/>
      <c r="MRQ21"/>
      <c r="MRR21"/>
      <c r="MRS21"/>
      <c r="MRT21"/>
      <c r="MRU21"/>
      <c r="MRV21"/>
      <c r="MRW21"/>
      <c r="MRX21"/>
      <c r="MRY21"/>
      <c r="MRZ21"/>
      <c r="MSA21"/>
      <c r="MSB21"/>
      <c r="MSC21"/>
      <c r="MSD21"/>
      <c r="MSE21"/>
      <c r="MSF21"/>
      <c r="MSG21"/>
      <c r="MSH21"/>
      <c r="MSI21"/>
      <c r="MSJ21"/>
      <c r="MSK21"/>
      <c r="MSL21"/>
      <c r="MSM21"/>
      <c r="MSN21"/>
      <c r="MSO21"/>
      <c r="MSP21"/>
      <c r="MSQ21"/>
      <c r="MSR21"/>
      <c r="MSS21"/>
      <c r="MST21"/>
      <c r="MSU21"/>
      <c r="MSV21"/>
      <c r="MSW21"/>
      <c r="MSX21"/>
      <c r="MSY21"/>
      <c r="MSZ21"/>
      <c r="MTA21"/>
      <c r="MTB21"/>
      <c r="MTC21"/>
      <c r="MTD21"/>
      <c r="MTE21"/>
      <c r="MTF21"/>
      <c r="MTG21"/>
      <c r="MTH21"/>
      <c r="MTI21"/>
      <c r="MTJ21"/>
      <c r="MTK21"/>
      <c r="MTL21"/>
      <c r="MTM21"/>
      <c r="MTN21"/>
      <c r="MTO21"/>
      <c r="MTP21"/>
      <c r="MTQ21"/>
      <c r="MTR21"/>
      <c r="MTS21"/>
      <c r="MTT21"/>
      <c r="MTU21"/>
      <c r="MTV21"/>
      <c r="MTW21"/>
      <c r="MTX21"/>
      <c r="MTY21"/>
      <c r="MTZ21"/>
      <c r="MUA21"/>
      <c r="MUB21"/>
      <c r="MUC21"/>
      <c r="MUD21"/>
      <c r="MUE21"/>
      <c r="MUF21"/>
      <c r="MUG21"/>
      <c r="MUH21"/>
      <c r="MUI21"/>
      <c r="MUJ21"/>
      <c r="MUK21"/>
      <c r="MUL21"/>
      <c r="MUM21"/>
      <c r="MUN21"/>
      <c r="MUO21"/>
      <c r="MUP21"/>
      <c r="MUQ21"/>
      <c r="MUR21"/>
      <c r="MUS21"/>
      <c r="MUT21"/>
      <c r="MUU21"/>
      <c r="MUV21"/>
      <c r="MUW21"/>
      <c r="MUX21"/>
      <c r="MUY21"/>
      <c r="MUZ21"/>
      <c r="MVA21"/>
      <c r="MVB21"/>
      <c r="MVC21"/>
      <c r="MVD21"/>
      <c r="MVE21"/>
      <c r="MVF21"/>
      <c r="MVG21"/>
      <c r="MVH21"/>
      <c r="MVI21"/>
      <c r="MVJ21"/>
      <c r="MVK21"/>
      <c r="MVL21"/>
      <c r="MVM21"/>
      <c r="MVN21"/>
      <c r="MVO21"/>
      <c r="MVP21"/>
      <c r="MVQ21"/>
      <c r="MVR21"/>
      <c r="MVS21"/>
      <c r="MVT21"/>
      <c r="MVU21"/>
      <c r="MVV21"/>
      <c r="MVW21"/>
      <c r="MVX21"/>
      <c r="MVY21"/>
      <c r="MVZ21"/>
      <c r="MWA21"/>
      <c r="MWB21"/>
      <c r="MWC21"/>
      <c r="MWD21"/>
      <c r="MWE21"/>
      <c r="MWF21"/>
      <c r="MWG21"/>
      <c r="MWH21"/>
      <c r="MWI21"/>
      <c r="MWJ21"/>
      <c r="MWK21"/>
      <c r="MWL21"/>
      <c r="MWM21"/>
      <c r="MWN21"/>
      <c r="MWO21"/>
      <c r="MWP21"/>
      <c r="MWQ21"/>
      <c r="MWR21"/>
      <c r="MWS21"/>
      <c r="MWT21"/>
      <c r="MWU21"/>
      <c r="MWV21"/>
      <c r="MWW21"/>
      <c r="MWX21"/>
      <c r="MWY21"/>
      <c r="MWZ21"/>
      <c r="MXA21"/>
      <c r="MXB21"/>
      <c r="MXC21"/>
      <c r="MXD21"/>
      <c r="MXE21"/>
      <c r="MXF21"/>
      <c r="MXG21"/>
      <c r="MXH21"/>
      <c r="MXI21"/>
      <c r="MXJ21"/>
      <c r="MXK21"/>
      <c r="MXL21"/>
      <c r="MXM21"/>
      <c r="MXN21"/>
      <c r="MXO21"/>
      <c r="MXP21"/>
      <c r="MXQ21"/>
      <c r="MXR21"/>
      <c r="MXS21"/>
      <c r="MXT21"/>
      <c r="MXU21"/>
      <c r="MXV21"/>
      <c r="MXW21"/>
      <c r="MXX21"/>
      <c r="MXY21"/>
      <c r="MXZ21"/>
      <c r="MYA21"/>
      <c r="MYB21"/>
      <c r="MYC21"/>
      <c r="MYD21"/>
      <c r="MYE21"/>
      <c r="MYF21"/>
      <c r="MYG21"/>
      <c r="MYH21"/>
      <c r="MYI21"/>
      <c r="MYJ21"/>
      <c r="MYK21"/>
      <c r="MYL21"/>
      <c r="MYM21"/>
      <c r="MYN21"/>
      <c r="MYO21"/>
      <c r="MYP21"/>
      <c r="MYQ21"/>
      <c r="MYR21"/>
      <c r="MYS21"/>
      <c r="MYT21"/>
      <c r="MYU21"/>
      <c r="MYV21"/>
      <c r="MYW21"/>
      <c r="MYX21"/>
      <c r="MYY21"/>
      <c r="MYZ21"/>
      <c r="MZA21"/>
      <c r="MZB21"/>
      <c r="MZC21"/>
      <c r="MZD21"/>
      <c r="MZE21"/>
      <c r="MZF21"/>
      <c r="MZG21"/>
      <c r="MZH21"/>
      <c r="MZI21"/>
      <c r="MZJ21"/>
      <c r="MZK21"/>
      <c r="MZL21"/>
      <c r="MZM21"/>
      <c r="MZN21"/>
      <c r="MZO21"/>
      <c r="MZP21"/>
      <c r="MZQ21"/>
      <c r="MZR21"/>
      <c r="MZS21"/>
      <c r="MZT21"/>
      <c r="MZU21"/>
      <c r="MZV21"/>
      <c r="MZW21"/>
      <c r="MZX21"/>
      <c r="MZY21"/>
      <c r="MZZ21"/>
      <c r="NAA21"/>
      <c r="NAB21"/>
      <c r="NAC21"/>
      <c r="NAD21"/>
      <c r="NAE21"/>
      <c r="NAF21"/>
      <c r="NAG21"/>
      <c r="NAH21"/>
      <c r="NAI21"/>
      <c r="NAJ21"/>
      <c r="NAK21"/>
      <c r="NAL21"/>
      <c r="NAM21"/>
      <c r="NAN21"/>
      <c r="NAO21"/>
      <c r="NAP21"/>
      <c r="NAQ21"/>
      <c r="NAR21"/>
      <c r="NAS21"/>
      <c r="NAT21"/>
      <c r="NAU21"/>
      <c r="NAV21"/>
      <c r="NAW21"/>
      <c r="NAX21"/>
      <c r="NAY21"/>
      <c r="NAZ21"/>
      <c r="NBA21"/>
      <c r="NBB21"/>
      <c r="NBC21"/>
      <c r="NBD21"/>
      <c r="NBE21"/>
      <c r="NBF21"/>
      <c r="NBG21"/>
      <c r="NBH21"/>
      <c r="NBI21"/>
      <c r="NBJ21"/>
      <c r="NBK21"/>
      <c r="NBL21"/>
      <c r="NBM21"/>
      <c r="NBN21"/>
      <c r="NBO21"/>
      <c r="NBP21"/>
      <c r="NBQ21"/>
      <c r="NBR21"/>
      <c r="NBS21"/>
      <c r="NBT21"/>
      <c r="NBU21"/>
      <c r="NBV21"/>
      <c r="NBW21"/>
      <c r="NBX21"/>
      <c r="NBY21"/>
      <c r="NBZ21"/>
      <c r="NCA21"/>
      <c r="NCB21"/>
      <c r="NCC21"/>
      <c r="NCD21"/>
      <c r="NCE21"/>
      <c r="NCF21"/>
      <c r="NCG21"/>
      <c r="NCH21"/>
      <c r="NCI21"/>
      <c r="NCJ21"/>
      <c r="NCK21"/>
      <c r="NCL21"/>
      <c r="NCM21"/>
      <c r="NCN21"/>
      <c r="NCO21"/>
      <c r="NCP21"/>
      <c r="NCQ21"/>
      <c r="NCR21"/>
      <c r="NCS21"/>
      <c r="NCT21"/>
      <c r="NCU21"/>
      <c r="NCV21"/>
      <c r="NCW21"/>
      <c r="NCX21"/>
      <c r="NCY21"/>
      <c r="NCZ21"/>
      <c r="NDA21"/>
      <c r="NDB21"/>
      <c r="NDC21"/>
      <c r="NDD21"/>
      <c r="NDE21"/>
      <c r="NDF21"/>
      <c r="NDG21"/>
      <c r="NDH21"/>
      <c r="NDI21"/>
      <c r="NDJ21"/>
      <c r="NDK21"/>
      <c r="NDL21"/>
      <c r="NDM21"/>
      <c r="NDN21"/>
      <c r="NDO21"/>
      <c r="NDP21"/>
      <c r="NDQ21"/>
      <c r="NDR21"/>
      <c r="NDS21"/>
      <c r="NDT21"/>
      <c r="NDU21"/>
      <c r="NDV21"/>
      <c r="NDW21"/>
      <c r="NDX21"/>
      <c r="NDY21"/>
      <c r="NDZ21"/>
      <c r="NEA21"/>
      <c r="NEB21"/>
      <c r="NEC21"/>
      <c r="NED21"/>
      <c r="NEE21"/>
      <c r="NEF21"/>
      <c r="NEG21"/>
      <c r="NEH21"/>
      <c r="NEI21"/>
      <c r="NEJ21"/>
      <c r="NEK21"/>
      <c r="NEL21"/>
      <c r="NEM21"/>
      <c r="NEN21"/>
      <c r="NEO21"/>
      <c r="NEP21"/>
      <c r="NEQ21"/>
      <c r="NER21"/>
      <c r="NES21"/>
      <c r="NET21"/>
      <c r="NEU21"/>
      <c r="NEV21"/>
      <c r="NEW21"/>
      <c r="NEX21"/>
      <c r="NEY21"/>
      <c r="NEZ21"/>
      <c r="NFA21"/>
      <c r="NFB21"/>
      <c r="NFC21"/>
      <c r="NFD21"/>
      <c r="NFE21"/>
      <c r="NFF21"/>
      <c r="NFG21"/>
      <c r="NFH21"/>
      <c r="NFI21"/>
      <c r="NFJ21"/>
      <c r="NFK21"/>
      <c r="NFL21"/>
      <c r="NFM21"/>
      <c r="NFN21"/>
      <c r="NFO21"/>
      <c r="NFP21"/>
      <c r="NFQ21"/>
      <c r="NFR21"/>
      <c r="NFS21"/>
      <c r="NFT21"/>
      <c r="NFU21"/>
      <c r="NFV21"/>
      <c r="NFW21"/>
      <c r="NFX21"/>
      <c r="NFY21"/>
      <c r="NFZ21"/>
      <c r="NGA21"/>
      <c r="NGB21"/>
      <c r="NGC21"/>
      <c r="NGD21"/>
      <c r="NGE21"/>
      <c r="NGF21"/>
      <c r="NGG21"/>
      <c r="NGH21"/>
      <c r="NGI21"/>
      <c r="NGJ21"/>
      <c r="NGK21"/>
      <c r="NGL21"/>
      <c r="NGM21"/>
      <c r="NGN21"/>
      <c r="NGO21"/>
      <c r="NGP21"/>
      <c r="NGQ21"/>
      <c r="NGR21"/>
      <c r="NGS21"/>
      <c r="NGT21"/>
      <c r="NGU21"/>
      <c r="NGV21"/>
      <c r="NGW21"/>
      <c r="NGX21"/>
      <c r="NGY21"/>
      <c r="NGZ21"/>
      <c r="NHA21"/>
      <c r="NHB21"/>
      <c r="NHC21"/>
      <c r="NHD21"/>
      <c r="NHE21"/>
      <c r="NHF21"/>
      <c r="NHG21"/>
      <c r="NHH21"/>
      <c r="NHI21"/>
      <c r="NHJ21"/>
      <c r="NHK21"/>
      <c r="NHL21"/>
      <c r="NHM21"/>
      <c r="NHN21"/>
      <c r="NHO21"/>
      <c r="NHP21"/>
      <c r="NHQ21"/>
      <c r="NHR21"/>
      <c r="NHS21"/>
      <c r="NHT21"/>
      <c r="NHU21"/>
      <c r="NHV21"/>
      <c r="NHW21"/>
      <c r="NHX21"/>
      <c r="NHY21"/>
      <c r="NHZ21"/>
      <c r="NIA21"/>
      <c r="NIB21"/>
      <c r="NIC21"/>
      <c r="NID21"/>
      <c r="NIE21"/>
      <c r="NIF21"/>
      <c r="NIG21"/>
      <c r="NIH21"/>
      <c r="NII21"/>
      <c r="NIJ21"/>
      <c r="NIK21"/>
      <c r="NIL21"/>
      <c r="NIM21"/>
      <c r="NIN21"/>
      <c r="NIO21"/>
      <c r="NIP21"/>
      <c r="NIQ21"/>
      <c r="NIR21"/>
      <c r="NIS21"/>
      <c r="NIT21"/>
      <c r="NIU21"/>
      <c r="NIV21"/>
      <c r="NIW21"/>
      <c r="NIX21"/>
      <c r="NIY21"/>
      <c r="NIZ21"/>
      <c r="NJA21"/>
      <c r="NJB21"/>
      <c r="NJC21"/>
      <c r="NJD21"/>
      <c r="NJE21"/>
      <c r="NJF21"/>
      <c r="NJG21"/>
      <c r="NJH21"/>
      <c r="NJI21"/>
      <c r="NJJ21"/>
      <c r="NJK21"/>
      <c r="NJL21"/>
      <c r="NJM21"/>
      <c r="NJN21"/>
      <c r="NJO21"/>
      <c r="NJP21"/>
      <c r="NJQ21"/>
      <c r="NJR21"/>
      <c r="NJS21"/>
      <c r="NJT21"/>
      <c r="NJU21"/>
      <c r="NJV21"/>
      <c r="NJW21"/>
      <c r="NJX21"/>
      <c r="NJY21"/>
      <c r="NJZ21"/>
      <c r="NKA21"/>
      <c r="NKB21"/>
      <c r="NKC21"/>
      <c r="NKD21"/>
      <c r="NKE21"/>
      <c r="NKF21"/>
      <c r="NKG21"/>
      <c r="NKH21"/>
      <c r="NKI21"/>
      <c r="NKJ21"/>
      <c r="NKK21"/>
      <c r="NKL21"/>
      <c r="NKM21"/>
      <c r="NKN21"/>
      <c r="NKO21"/>
      <c r="NKP21"/>
      <c r="NKQ21"/>
      <c r="NKR21"/>
      <c r="NKS21"/>
      <c r="NKT21"/>
      <c r="NKU21"/>
      <c r="NKV21"/>
      <c r="NKW21"/>
      <c r="NKX21"/>
      <c r="NKY21"/>
      <c r="NKZ21"/>
      <c r="NLA21"/>
      <c r="NLB21"/>
      <c r="NLC21"/>
      <c r="NLD21"/>
      <c r="NLE21"/>
      <c r="NLF21"/>
      <c r="NLG21"/>
      <c r="NLH21"/>
      <c r="NLI21"/>
      <c r="NLJ21"/>
      <c r="NLK21"/>
      <c r="NLL21"/>
      <c r="NLM21"/>
      <c r="NLN21"/>
      <c r="NLO21"/>
      <c r="NLP21"/>
      <c r="NLQ21"/>
      <c r="NLR21"/>
      <c r="NLS21"/>
      <c r="NLT21"/>
      <c r="NLU21"/>
      <c r="NLV21"/>
      <c r="NLW21"/>
      <c r="NLX21"/>
      <c r="NLY21"/>
      <c r="NLZ21"/>
      <c r="NMA21"/>
      <c r="NMB21"/>
      <c r="NMC21"/>
      <c r="NMD21"/>
      <c r="NME21"/>
      <c r="NMF21"/>
      <c r="NMG21"/>
      <c r="NMH21"/>
      <c r="NMI21"/>
      <c r="NMJ21"/>
      <c r="NMK21"/>
      <c r="NML21"/>
      <c r="NMM21"/>
      <c r="NMN21"/>
      <c r="NMO21"/>
      <c r="NMP21"/>
      <c r="NMQ21"/>
      <c r="NMR21"/>
      <c r="NMS21"/>
      <c r="NMT21"/>
      <c r="NMU21"/>
      <c r="NMV21"/>
      <c r="NMW21"/>
      <c r="NMX21"/>
      <c r="NMY21"/>
      <c r="NMZ21"/>
      <c r="NNA21"/>
      <c r="NNB21"/>
      <c r="NNC21"/>
      <c r="NND21"/>
      <c r="NNE21"/>
      <c r="NNF21"/>
      <c r="NNG21"/>
      <c r="NNH21"/>
      <c r="NNI21"/>
      <c r="NNJ21"/>
      <c r="NNK21"/>
      <c r="NNL21"/>
      <c r="NNM21"/>
      <c r="NNN21"/>
      <c r="NNO21"/>
      <c r="NNP21"/>
      <c r="NNQ21"/>
      <c r="NNR21"/>
      <c r="NNS21"/>
      <c r="NNT21"/>
      <c r="NNU21"/>
      <c r="NNV21"/>
      <c r="NNW21"/>
      <c r="NNX21"/>
      <c r="NNY21"/>
      <c r="NNZ21"/>
      <c r="NOA21"/>
      <c r="NOB21"/>
      <c r="NOC21"/>
      <c r="NOD21"/>
      <c r="NOE21"/>
      <c r="NOF21"/>
      <c r="NOG21"/>
      <c r="NOH21"/>
      <c r="NOI21"/>
      <c r="NOJ21"/>
      <c r="NOK21"/>
      <c r="NOL21"/>
      <c r="NOM21"/>
      <c r="NON21"/>
      <c r="NOO21"/>
      <c r="NOP21"/>
      <c r="NOQ21"/>
      <c r="NOR21"/>
      <c r="NOS21"/>
      <c r="NOT21"/>
      <c r="NOU21"/>
      <c r="NOV21"/>
      <c r="NOW21"/>
      <c r="NOX21"/>
      <c r="NOY21"/>
      <c r="NOZ21"/>
      <c r="NPA21"/>
      <c r="NPB21"/>
      <c r="NPC21"/>
      <c r="NPD21"/>
      <c r="NPE21"/>
      <c r="NPF21"/>
      <c r="NPG21"/>
      <c r="NPH21"/>
      <c r="NPI21"/>
      <c r="NPJ21"/>
      <c r="NPK21"/>
      <c r="NPL21"/>
      <c r="NPM21"/>
      <c r="NPN21"/>
      <c r="NPO21"/>
      <c r="NPP21"/>
      <c r="NPQ21"/>
      <c r="NPR21"/>
      <c r="NPS21"/>
      <c r="NPT21"/>
      <c r="NPU21"/>
      <c r="NPV21"/>
      <c r="NPW21"/>
      <c r="NPX21"/>
      <c r="NPY21"/>
      <c r="NPZ21"/>
      <c r="NQA21"/>
      <c r="NQB21"/>
      <c r="NQC21"/>
      <c r="NQD21"/>
      <c r="NQE21"/>
      <c r="NQF21"/>
      <c r="NQG21"/>
      <c r="NQH21"/>
      <c r="NQI21"/>
      <c r="NQJ21"/>
      <c r="NQK21"/>
      <c r="NQL21"/>
      <c r="NQM21"/>
      <c r="NQN21"/>
      <c r="NQO21"/>
      <c r="NQP21"/>
      <c r="NQQ21"/>
      <c r="NQR21"/>
      <c r="NQS21"/>
      <c r="NQT21"/>
      <c r="NQU21"/>
      <c r="NQV21"/>
      <c r="NQW21"/>
      <c r="NQX21"/>
      <c r="NQY21"/>
      <c r="NQZ21"/>
      <c r="NRA21"/>
      <c r="NRB21"/>
      <c r="NRC21"/>
      <c r="NRD21"/>
      <c r="NRE21"/>
      <c r="NRF21"/>
      <c r="NRG21"/>
      <c r="NRH21"/>
      <c r="NRI21"/>
    </row>
    <row r="22" spans="1:9941" s="26" customFormat="1" ht="12.2" customHeight="1" x14ac:dyDescent="0.2">
      <c r="A22" s="12" t="s">
        <v>276</v>
      </c>
      <c r="B22" s="854" t="s">
        <v>191</v>
      </c>
      <c r="C22" s="111">
        <f>'1. mell.bevétel_össz'!C21-'26._önként_össz_bev'!C23-'26._államig_össz_bev'!C22</f>
        <v>0</v>
      </c>
      <c r="D22" s="411">
        <f>'1. mell.bevétel_össz'!D21-'26._önként_össz_bev'!D23-'26._államig_össz_bev'!D22</f>
        <v>0</v>
      </c>
      <c r="E22" s="694">
        <f>'1. mell.bevétel_össz'!E21-'26._önként_össz_bev'!E23-'26._államig_össz_bev'!E22</f>
        <v>0</v>
      </c>
      <c r="F22" s="694">
        <f>'1. mell.bevétel_össz'!F21-'26._önként_össz_bev'!F23-'26._államig_össz_bev'!F22</f>
        <v>0</v>
      </c>
      <c r="G22" s="694">
        <f>'1. mell.bevétel_össz'!G21-'26._önként_össz_bev'!G23-'26._államig_össz_bev'!G22</f>
        <v>0</v>
      </c>
      <c r="H22" s="413">
        <f t="shared" si="2"/>
        <v>0</v>
      </c>
      <c r="I22" s="757">
        <f>'1. mell.bevétel_össz'!I21-'26._önként_össz_bev'!I23-'26._államig_össz_bev'!I22</f>
        <v>0</v>
      </c>
      <c r="J22" s="413">
        <f>'1. mell.bevétel_össz'!J21-'26._önként_össz_bev'!J23-'26._államig_össz_bev'!J22</f>
        <v>0</v>
      </c>
      <c r="K22" s="413">
        <f>'1. mell.bevétel_össz'!K21-'26._önként_össz_bev'!K23-'26._államig_össz_bev'!K22</f>
        <v>0</v>
      </c>
      <c r="L22" s="413" t="e">
        <f>'1. mell.bevétel_össz'!L21-'26._önként_össz_bev'!L23</f>
        <v>#DIV/0!</v>
      </c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  <c r="TL22"/>
      <c r="TM22"/>
      <c r="TN22"/>
      <c r="TO22"/>
      <c r="TP22"/>
      <c r="TQ22"/>
      <c r="TR22"/>
      <c r="TS22"/>
      <c r="TT22"/>
      <c r="TU22"/>
      <c r="TV22"/>
      <c r="TW22"/>
      <c r="TX22"/>
      <c r="TY22"/>
      <c r="TZ22"/>
      <c r="UA22"/>
      <c r="UB22"/>
      <c r="UC22"/>
      <c r="UD22"/>
      <c r="UE22"/>
      <c r="UF22"/>
      <c r="UG22"/>
      <c r="UH22"/>
      <c r="UI22"/>
      <c r="UJ22"/>
      <c r="UK22"/>
      <c r="UL22"/>
      <c r="UM22"/>
      <c r="UN22"/>
      <c r="UO22"/>
      <c r="UP22"/>
      <c r="UQ22"/>
      <c r="UR22"/>
      <c r="US22"/>
      <c r="UT22"/>
      <c r="UU22"/>
      <c r="UV22"/>
      <c r="UW22"/>
      <c r="UX22"/>
      <c r="UY22"/>
      <c r="UZ22"/>
      <c r="VA22"/>
      <c r="VB22"/>
      <c r="VC22"/>
      <c r="VD22"/>
      <c r="VE22"/>
      <c r="VF22"/>
      <c r="VG22"/>
      <c r="VH22"/>
      <c r="VI22"/>
      <c r="VJ22"/>
      <c r="VK22"/>
      <c r="VL22"/>
      <c r="VM22"/>
      <c r="VN22"/>
      <c r="VO22"/>
      <c r="VP22"/>
      <c r="VQ22"/>
      <c r="VR22"/>
      <c r="VS22"/>
      <c r="VT22"/>
      <c r="VU22"/>
      <c r="VV22"/>
      <c r="VW22"/>
      <c r="VX22"/>
      <c r="VY22"/>
      <c r="VZ22"/>
      <c r="WA22"/>
      <c r="WB22"/>
      <c r="WC22"/>
      <c r="WD22"/>
      <c r="WE22"/>
      <c r="WF22"/>
      <c r="WG22"/>
      <c r="WH22"/>
      <c r="WI22"/>
      <c r="WJ22"/>
      <c r="WK22"/>
      <c r="WL22"/>
      <c r="WM22"/>
      <c r="WN22"/>
      <c r="WO22"/>
      <c r="WP22"/>
      <c r="WQ22"/>
      <c r="WR22"/>
      <c r="WS22"/>
      <c r="WT22"/>
      <c r="WU22"/>
      <c r="WV22"/>
      <c r="WW22"/>
      <c r="WX22"/>
      <c r="WY22"/>
      <c r="WZ22"/>
      <c r="XA22"/>
      <c r="XB22"/>
      <c r="XC22"/>
      <c r="XD22"/>
      <c r="XE22"/>
      <c r="XF22"/>
      <c r="XG22"/>
      <c r="XH22"/>
      <c r="XI22"/>
      <c r="XJ22"/>
      <c r="XK22"/>
      <c r="XL22"/>
      <c r="XM22"/>
      <c r="XN22"/>
      <c r="XO22"/>
      <c r="XP22"/>
      <c r="XQ22"/>
      <c r="XR22"/>
      <c r="XS22"/>
      <c r="XT22"/>
      <c r="XU22"/>
      <c r="XV22"/>
      <c r="XW22"/>
      <c r="XX22"/>
      <c r="XY22"/>
      <c r="XZ22"/>
      <c r="YA22"/>
      <c r="YB22"/>
      <c r="YC22"/>
      <c r="YD22"/>
      <c r="YE22"/>
      <c r="YF22"/>
      <c r="YG22"/>
      <c r="YH22"/>
      <c r="YI22"/>
      <c r="YJ22"/>
      <c r="YK22"/>
      <c r="YL22"/>
      <c r="YM22"/>
      <c r="YN22"/>
      <c r="YO22"/>
      <c r="YP22"/>
      <c r="YQ22"/>
      <c r="YR22"/>
      <c r="YS22"/>
      <c r="YT22"/>
      <c r="YU22"/>
      <c r="YV22"/>
      <c r="YW22"/>
      <c r="YX22"/>
      <c r="YY22"/>
      <c r="YZ22"/>
      <c r="ZA22"/>
      <c r="ZB22"/>
      <c r="ZC22"/>
      <c r="ZD22"/>
      <c r="ZE22"/>
      <c r="ZF22"/>
      <c r="ZG22"/>
      <c r="ZH22"/>
      <c r="ZI22"/>
      <c r="ZJ22"/>
      <c r="ZK22"/>
      <c r="ZL22"/>
      <c r="ZM22"/>
      <c r="ZN22"/>
      <c r="ZO22"/>
      <c r="ZP22"/>
      <c r="ZQ22"/>
      <c r="ZR22"/>
      <c r="ZS22"/>
      <c r="ZT22"/>
      <c r="ZU22"/>
      <c r="ZV22"/>
      <c r="ZW22"/>
      <c r="ZX22"/>
      <c r="ZY22"/>
      <c r="ZZ22"/>
      <c r="AAA22"/>
      <c r="AAB22"/>
      <c r="AAC22"/>
      <c r="AAD22"/>
      <c r="AAE22"/>
      <c r="AAF22"/>
      <c r="AAG22"/>
      <c r="AAH22"/>
      <c r="AAI22"/>
      <c r="AAJ22"/>
      <c r="AAK22"/>
      <c r="AAL22"/>
      <c r="AAM22"/>
      <c r="AAN22"/>
      <c r="AAO22"/>
      <c r="AAP22"/>
      <c r="AAQ22"/>
      <c r="AAR22"/>
      <c r="AAS22"/>
      <c r="AAT22"/>
      <c r="AAU22"/>
      <c r="AAV22"/>
      <c r="AAW22"/>
      <c r="AAX22"/>
      <c r="AAY22"/>
      <c r="AAZ22"/>
      <c r="ABA22"/>
      <c r="ABB22"/>
      <c r="ABC22"/>
      <c r="ABD22"/>
      <c r="ABE22"/>
      <c r="ABF22"/>
      <c r="ABG22"/>
      <c r="ABH22"/>
      <c r="ABI22"/>
      <c r="ABJ22"/>
      <c r="ABK22"/>
      <c r="ABL22"/>
      <c r="ABM22"/>
      <c r="ABN22"/>
      <c r="ABO22"/>
      <c r="ABP22"/>
      <c r="ABQ22"/>
      <c r="ABR22"/>
      <c r="ABS22"/>
      <c r="ABT22"/>
      <c r="ABU22"/>
      <c r="ABV22"/>
      <c r="ABW22"/>
      <c r="ABX22"/>
      <c r="ABY22"/>
      <c r="ABZ22"/>
      <c r="ACA22"/>
      <c r="ACB22"/>
      <c r="ACC22"/>
      <c r="ACD22"/>
      <c r="ACE22"/>
      <c r="ACF22"/>
      <c r="ACG22"/>
      <c r="ACH22"/>
      <c r="ACI22"/>
      <c r="ACJ22"/>
      <c r="ACK22"/>
      <c r="ACL22"/>
      <c r="ACM22"/>
      <c r="ACN22"/>
      <c r="ACO22"/>
      <c r="ACP22"/>
      <c r="ACQ22"/>
      <c r="ACR22"/>
      <c r="ACS22"/>
      <c r="ACT22"/>
      <c r="ACU22"/>
      <c r="ACV22"/>
      <c r="ACW22"/>
      <c r="ACX22"/>
      <c r="ACY22"/>
      <c r="ACZ22"/>
      <c r="ADA22"/>
      <c r="ADB22"/>
      <c r="ADC22"/>
      <c r="ADD22"/>
      <c r="ADE22"/>
      <c r="ADF22"/>
      <c r="ADG22"/>
      <c r="ADH22"/>
      <c r="ADI22"/>
      <c r="ADJ22"/>
      <c r="ADK22"/>
      <c r="ADL22"/>
      <c r="ADM22"/>
      <c r="ADN22"/>
      <c r="ADO22"/>
      <c r="ADP22"/>
      <c r="ADQ22"/>
      <c r="ADR22"/>
      <c r="ADS22"/>
      <c r="ADT22"/>
      <c r="ADU22"/>
      <c r="ADV22"/>
      <c r="ADW22"/>
      <c r="ADX22"/>
      <c r="ADY22"/>
      <c r="ADZ22"/>
      <c r="AEA22"/>
      <c r="AEB22"/>
      <c r="AEC22"/>
      <c r="AED22"/>
      <c r="AEE22"/>
      <c r="AEF22"/>
      <c r="AEG22"/>
      <c r="AEH22"/>
      <c r="AEI22"/>
      <c r="AEJ22"/>
      <c r="AEK22"/>
      <c r="AEL22"/>
      <c r="AEM22"/>
      <c r="AEN22"/>
      <c r="AEO22"/>
      <c r="AEP22"/>
      <c r="AEQ22"/>
      <c r="AER22"/>
      <c r="AES22"/>
      <c r="AET22"/>
      <c r="AEU22"/>
      <c r="AEV22"/>
      <c r="AEW22"/>
      <c r="AEX22"/>
      <c r="AEY22"/>
      <c r="AEZ22"/>
      <c r="AFA22"/>
      <c r="AFB22"/>
      <c r="AFC22"/>
      <c r="AFD22"/>
      <c r="AFE22"/>
      <c r="AFF22"/>
      <c r="AFG22"/>
      <c r="AFH22"/>
      <c r="AFI22"/>
      <c r="AFJ22"/>
      <c r="AFK22"/>
      <c r="AFL22"/>
      <c r="AFM22"/>
      <c r="AFN22"/>
      <c r="AFO22"/>
      <c r="AFP22"/>
      <c r="AFQ22"/>
      <c r="AFR22"/>
      <c r="AFS22"/>
      <c r="AFT22"/>
      <c r="AFU22"/>
      <c r="AFV22"/>
      <c r="AFW22"/>
      <c r="AFX22"/>
      <c r="AFY22"/>
      <c r="AFZ22"/>
      <c r="AGA22"/>
      <c r="AGB22"/>
      <c r="AGC22"/>
      <c r="AGD22"/>
      <c r="AGE22"/>
      <c r="AGF22"/>
      <c r="AGG22"/>
      <c r="AGH22"/>
      <c r="AGI22"/>
      <c r="AGJ22"/>
      <c r="AGK22"/>
      <c r="AGL22"/>
      <c r="AGM22"/>
      <c r="AGN22"/>
      <c r="AGO22"/>
      <c r="AGP22"/>
      <c r="AGQ22"/>
      <c r="AGR22"/>
      <c r="AGS22"/>
      <c r="AGT22"/>
      <c r="AGU22"/>
      <c r="AGV22"/>
      <c r="AGW22"/>
      <c r="AGX22"/>
      <c r="AGY22"/>
      <c r="AGZ22"/>
      <c r="AHA22"/>
      <c r="AHB22"/>
      <c r="AHC22"/>
      <c r="AHD22"/>
      <c r="AHE22"/>
      <c r="AHF22"/>
      <c r="AHG22"/>
      <c r="AHH22"/>
      <c r="AHI22"/>
      <c r="AHJ22"/>
      <c r="AHK22"/>
      <c r="AHL22"/>
      <c r="AHM22"/>
      <c r="AHN22"/>
      <c r="AHO22"/>
      <c r="AHP22"/>
      <c r="AHQ22"/>
      <c r="AHR22"/>
      <c r="AHS22"/>
      <c r="AHT22"/>
      <c r="AHU22"/>
      <c r="AHV22"/>
      <c r="AHW22"/>
      <c r="AHX22"/>
      <c r="AHY22"/>
      <c r="AHZ22"/>
      <c r="AIA22"/>
      <c r="AIB22"/>
      <c r="AIC22"/>
      <c r="AID22"/>
      <c r="AIE22"/>
      <c r="AIF22"/>
      <c r="AIG22"/>
      <c r="AIH22"/>
      <c r="AII22"/>
      <c r="AIJ22"/>
      <c r="AIK22"/>
      <c r="AIL22"/>
      <c r="AIM22"/>
      <c r="AIN22"/>
      <c r="AIO22"/>
      <c r="AIP22"/>
      <c r="AIQ22"/>
      <c r="AIR22"/>
      <c r="AIS22"/>
      <c r="AIT22"/>
      <c r="AIU22"/>
      <c r="AIV22"/>
      <c r="AIW22"/>
      <c r="AIX22"/>
      <c r="AIY22"/>
      <c r="AIZ22"/>
      <c r="AJA22"/>
      <c r="AJB22"/>
      <c r="AJC22"/>
      <c r="AJD22"/>
      <c r="AJE22"/>
      <c r="AJF22"/>
      <c r="AJG22"/>
      <c r="AJH22"/>
      <c r="AJI22"/>
      <c r="AJJ22"/>
      <c r="AJK22"/>
      <c r="AJL22"/>
      <c r="AJM22"/>
      <c r="AJN22"/>
      <c r="AJO22"/>
      <c r="AJP22"/>
      <c r="AJQ22"/>
      <c r="AJR22"/>
      <c r="AJS22"/>
      <c r="AJT22"/>
      <c r="AJU22"/>
      <c r="AJV22"/>
      <c r="AJW22"/>
      <c r="AJX22"/>
      <c r="AJY22"/>
      <c r="AJZ22"/>
      <c r="AKA22"/>
      <c r="AKB22"/>
      <c r="AKC22"/>
      <c r="AKD22"/>
      <c r="AKE22"/>
      <c r="AKF22"/>
      <c r="AKG22"/>
      <c r="AKH22"/>
      <c r="AKI22"/>
      <c r="AKJ22"/>
      <c r="AKK22"/>
      <c r="AKL22"/>
      <c r="AKM22"/>
      <c r="AKN22"/>
      <c r="AKO22"/>
      <c r="AKP22"/>
      <c r="AKQ22"/>
      <c r="AKR22"/>
      <c r="AKS22"/>
      <c r="AKT22"/>
      <c r="AKU22"/>
      <c r="AKV22"/>
      <c r="AKW22"/>
      <c r="AKX22"/>
      <c r="AKY22"/>
      <c r="AKZ22"/>
      <c r="ALA22"/>
      <c r="ALB22"/>
      <c r="ALC22"/>
      <c r="ALD22"/>
      <c r="ALE22"/>
      <c r="ALF22"/>
      <c r="ALG22"/>
      <c r="ALH22"/>
      <c r="ALI22"/>
      <c r="ALJ22"/>
      <c r="ALK22"/>
      <c r="ALL22"/>
      <c r="ALM22"/>
      <c r="ALN22"/>
      <c r="ALO22"/>
      <c r="ALP22"/>
      <c r="ALQ22"/>
      <c r="ALR22"/>
      <c r="ALS22"/>
      <c r="ALT22"/>
      <c r="ALU22"/>
      <c r="ALV22"/>
      <c r="ALW22"/>
      <c r="ALX22"/>
      <c r="ALY22"/>
      <c r="ALZ22"/>
      <c r="AMA22"/>
      <c r="AMB22"/>
      <c r="AMC22"/>
      <c r="AMD22"/>
      <c r="AME22"/>
      <c r="AMF22"/>
      <c r="AMG22"/>
      <c r="AMH22"/>
      <c r="AMI22"/>
      <c r="AMJ22"/>
      <c r="AMK22"/>
      <c r="AML22"/>
      <c r="AMM22"/>
      <c r="AMN22"/>
      <c r="AMO22"/>
      <c r="AMP22"/>
      <c r="AMQ22"/>
      <c r="AMR22"/>
      <c r="AMS22"/>
      <c r="AMT22"/>
      <c r="AMU22"/>
      <c r="AMV22"/>
      <c r="AMW22"/>
      <c r="AMX22"/>
      <c r="AMY22"/>
      <c r="AMZ22"/>
      <c r="ANA22"/>
      <c r="ANB22"/>
      <c r="ANC22"/>
      <c r="AND22"/>
      <c r="ANE22"/>
      <c r="ANF22"/>
      <c r="ANG22"/>
      <c r="ANH22"/>
      <c r="ANI22"/>
      <c r="ANJ22"/>
      <c r="ANK22"/>
      <c r="ANL22"/>
      <c r="ANM22"/>
      <c r="ANN22"/>
      <c r="ANO22"/>
      <c r="ANP22"/>
      <c r="ANQ22"/>
      <c r="ANR22"/>
      <c r="ANS22"/>
      <c r="ANT22"/>
      <c r="ANU22"/>
      <c r="ANV22"/>
      <c r="ANW22"/>
      <c r="ANX22"/>
      <c r="ANY22"/>
      <c r="ANZ22"/>
      <c r="AOA22"/>
      <c r="AOB22"/>
      <c r="AOC22"/>
      <c r="AOD22"/>
      <c r="AOE22"/>
      <c r="AOF22"/>
      <c r="AOG22"/>
      <c r="AOH22"/>
      <c r="AOI22"/>
      <c r="AOJ22"/>
      <c r="AOK22"/>
      <c r="AOL22"/>
      <c r="AOM22"/>
      <c r="AON22"/>
      <c r="AOO22"/>
      <c r="AOP22"/>
      <c r="AOQ22"/>
      <c r="AOR22"/>
      <c r="AOS22"/>
      <c r="AOT22"/>
      <c r="AOU22"/>
      <c r="AOV22"/>
      <c r="AOW22"/>
      <c r="AOX22"/>
      <c r="AOY22"/>
      <c r="AOZ22"/>
      <c r="APA22"/>
      <c r="APB22"/>
      <c r="APC22"/>
      <c r="APD22"/>
      <c r="APE22"/>
      <c r="APF22"/>
      <c r="APG22"/>
      <c r="APH22"/>
      <c r="API22"/>
      <c r="APJ22"/>
      <c r="APK22"/>
      <c r="APL22"/>
      <c r="APM22"/>
      <c r="APN22"/>
      <c r="APO22"/>
      <c r="APP22"/>
      <c r="APQ22"/>
      <c r="APR22"/>
      <c r="APS22"/>
      <c r="APT22"/>
      <c r="APU22"/>
      <c r="APV22"/>
      <c r="APW22"/>
      <c r="APX22"/>
      <c r="APY22"/>
      <c r="APZ22"/>
      <c r="AQA22"/>
      <c r="AQB22"/>
      <c r="AQC22"/>
      <c r="AQD22"/>
      <c r="AQE22"/>
      <c r="AQF22"/>
      <c r="AQG22"/>
      <c r="AQH22"/>
      <c r="AQI22"/>
      <c r="AQJ22"/>
      <c r="AQK22"/>
      <c r="AQL22"/>
      <c r="AQM22"/>
      <c r="AQN22"/>
      <c r="AQO22"/>
      <c r="AQP22"/>
      <c r="AQQ22"/>
      <c r="AQR22"/>
      <c r="AQS22"/>
      <c r="AQT22"/>
      <c r="AQU22"/>
      <c r="AQV22"/>
      <c r="AQW22"/>
      <c r="AQX22"/>
      <c r="AQY22"/>
      <c r="AQZ22"/>
      <c r="ARA22"/>
      <c r="ARB22"/>
      <c r="ARC22"/>
      <c r="ARD22"/>
      <c r="ARE22"/>
      <c r="ARF22"/>
      <c r="ARG22"/>
      <c r="ARH22"/>
      <c r="ARI22"/>
      <c r="ARJ22"/>
      <c r="ARK22"/>
      <c r="ARL22"/>
      <c r="ARM22"/>
      <c r="ARN22"/>
      <c r="ARO22"/>
      <c r="ARP22"/>
      <c r="ARQ22"/>
      <c r="ARR22"/>
      <c r="ARS22"/>
      <c r="ART22"/>
      <c r="ARU22"/>
      <c r="ARV22"/>
      <c r="ARW22"/>
      <c r="ARX22"/>
      <c r="ARY22"/>
      <c r="ARZ22"/>
      <c r="ASA22"/>
      <c r="ASB22"/>
      <c r="ASC22"/>
      <c r="ASD22"/>
      <c r="ASE22"/>
      <c r="ASF22"/>
      <c r="ASG22"/>
      <c r="ASH22"/>
      <c r="ASI22"/>
      <c r="ASJ22"/>
      <c r="ASK22"/>
      <c r="ASL22"/>
      <c r="ASM22"/>
      <c r="ASN22"/>
      <c r="ASO22"/>
      <c r="ASP22"/>
      <c r="ASQ22"/>
      <c r="ASR22"/>
      <c r="ASS22"/>
      <c r="AST22"/>
      <c r="ASU22"/>
      <c r="ASV22"/>
      <c r="ASW22"/>
      <c r="ASX22"/>
      <c r="ASY22"/>
      <c r="ASZ22"/>
      <c r="ATA22"/>
      <c r="ATB22"/>
      <c r="ATC22"/>
      <c r="ATD22"/>
      <c r="ATE22"/>
      <c r="ATF22"/>
      <c r="ATG22"/>
      <c r="ATH22"/>
      <c r="ATI22"/>
      <c r="ATJ22"/>
      <c r="ATK22"/>
      <c r="ATL22"/>
      <c r="ATM22"/>
      <c r="ATN22"/>
      <c r="ATO22"/>
      <c r="ATP22"/>
      <c r="ATQ22"/>
      <c r="ATR22"/>
      <c r="ATS22"/>
      <c r="ATT22"/>
      <c r="ATU22"/>
      <c r="ATV22"/>
      <c r="ATW22"/>
      <c r="ATX22"/>
      <c r="ATY22"/>
      <c r="ATZ22"/>
      <c r="AUA22"/>
      <c r="AUB22"/>
      <c r="AUC22"/>
      <c r="AUD22"/>
      <c r="AUE22"/>
      <c r="AUF22"/>
      <c r="AUG22"/>
      <c r="AUH22"/>
      <c r="AUI22"/>
      <c r="AUJ22"/>
      <c r="AUK22"/>
      <c r="AUL22"/>
      <c r="AUM22"/>
      <c r="AUN22"/>
      <c r="AUO22"/>
      <c r="AUP22"/>
      <c r="AUQ22"/>
      <c r="AUR22"/>
      <c r="AUS22"/>
      <c r="AUT22"/>
      <c r="AUU22"/>
      <c r="AUV22"/>
      <c r="AUW22"/>
      <c r="AUX22"/>
      <c r="AUY22"/>
      <c r="AUZ22"/>
      <c r="AVA22"/>
      <c r="AVB22"/>
      <c r="AVC22"/>
      <c r="AVD22"/>
      <c r="AVE22"/>
      <c r="AVF22"/>
      <c r="AVG22"/>
      <c r="AVH22"/>
      <c r="AVI22"/>
      <c r="AVJ22"/>
      <c r="AVK22"/>
      <c r="AVL22"/>
      <c r="AVM22"/>
      <c r="AVN22"/>
      <c r="AVO22"/>
      <c r="AVP22"/>
      <c r="AVQ22"/>
      <c r="AVR22"/>
      <c r="AVS22"/>
      <c r="AVT22"/>
      <c r="AVU22"/>
      <c r="AVV22"/>
      <c r="AVW22"/>
      <c r="AVX22"/>
      <c r="AVY22"/>
      <c r="AVZ22"/>
      <c r="AWA22"/>
      <c r="AWB22"/>
      <c r="AWC22"/>
      <c r="AWD22"/>
      <c r="AWE22"/>
      <c r="AWF22"/>
      <c r="AWG22"/>
      <c r="AWH22"/>
      <c r="AWI22"/>
      <c r="AWJ22"/>
      <c r="AWK22"/>
      <c r="AWL22"/>
      <c r="AWM22"/>
      <c r="AWN22"/>
      <c r="AWO22"/>
      <c r="AWP22"/>
      <c r="AWQ22"/>
      <c r="AWR22"/>
      <c r="AWS22"/>
      <c r="AWT22"/>
      <c r="AWU22"/>
      <c r="AWV22"/>
      <c r="AWW22"/>
      <c r="AWX22"/>
      <c r="AWY22"/>
      <c r="AWZ22"/>
      <c r="AXA22"/>
      <c r="AXB22"/>
      <c r="AXC22"/>
      <c r="AXD22"/>
      <c r="AXE22"/>
      <c r="AXF22"/>
      <c r="AXG22"/>
      <c r="AXH22"/>
      <c r="AXI22"/>
      <c r="AXJ22"/>
      <c r="AXK22"/>
      <c r="AXL22"/>
      <c r="AXM22"/>
      <c r="AXN22"/>
      <c r="AXO22"/>
      <c r="AXP22"/>
      <c r="AXQ22"/>
      <c r="AXR22"/>
      <c r="AXS22"/>
      <c r="AXT22"/>
      <c r="AXU22"/>
      <c r="AXV22"/>
      <c r="AXW22"/>
      <c r="AXX22"/>
      <c r="AXY22"/>
      <c r="AXZ22"/>
      <c r="AYA22"/>
      <c r="AYB22"/>
      <c r="AYC22"/>
      <c r="AYD22"/>
      <c r="AYE22"/>
      <c r="AYF22"/>
      <c r="AYG22"/>
      <c r="AYH22"/>
      <c r="AYI22"/>
      <c r="AYJ22"/>
      <c r="AYK22"/>
      <c r="AYL22"/>
      <c r="AYM22"/>
      <c r="AYN22"/>
      <c r="AYO22"/>
      <c r="AYP22"/>
      <c r="AYQ22"/>
      <c r="AYR22"/>
      <c r="AYS22"/>
      <c r="AYT22"/>
      <c r="AYU22"/>
      <c r="AYV22"/>
      <c r="AYW22"/>
      <c r="AYX22"/>
      <c r="AYY22"/>
      <c r="AYZ22"/>
      <c r="AZA22"/>
      <c r="AZB22"/>
      <c r="AZC22"/>
      <c r="AZD22"/>
      <c r="AZE22"/>
      <c r="AZF22"/>
      <c r="AZG22"/>
      <c r="AZH22"/>
      <c r="AZI22"/>
      <c r="AZJ22"/>
      <c r="AZK22"/>
      <c r="AZL22"/>
      <c r="AZM22"/>
      <c r="AZN22"/>
      <c r="AZO22"/>
      <c r="AZP22"/>
      <c r="AZQ22"/>
      <c r="AZR22"/>
      <c r="AZS22"/>
      <c r="AZT22"/>
      <c r="AZU22"/>
      <c r="AZV22"/>
      <c r="AZW22"/>
      <c r="AZX22"/>
      <c r="AZY22"/>
      <c r="AZZ22"/>
      <c r="BAA22"/>
      <c r="BAB22"/>
      <c r="BAC22"/>
      <c r="BAD22"/>
      <c r="BAE22"/>
      <c r="BAF22"/>
      <c r="BAG22"/>
      <c r="BAH22"/>
      <c r="BAI22"/>
      <c r="BAJ22"/>
      <c r="BAK22"/>
      <c r="BAL22"/>
      <c r="BAM22"/>
      <c r="BAN22"/>
      <c r="BAO22"/>
      <c r="BAP22"/>
      <c r="BAQ22"/>
      <c r="BAR22"/>
      <c r="BAS22"/>
      <c r="BAT22"/>
      <c r="BAU22"/>
      <c r="BAV22"/>
      <c r="BAW22"/>
      <c r="BAX22"/>
      <c r="BAY22"/>
      <c r="BAZ22"/>
      <c r="BBA22"/>
      <c r="BBB22"/>
      <c r="BBC22"/>
      <c r="BBD22"/>
      <c r="BBE22"/>
      <c r="BBF22"/>
      <c r="BBG22"/>
      <c r="BBH22"/>
      <c r="BBI22"/>
      <c r="BBJ22"/>
      <c r="BBK22"/>
      <c r="BBL22"/>
      <c r="BBM22"/>
      <c r="BBN22"/>
      <c r="BBO22"/>
      <c r="BBP22"/>
      <c r="BBQ22"/>
      <c r="BBR22"/>
      <c r="BBS22"/>
      <c r="BBT22"/>
      <c r="BBU22"/>
      <c r="BBV22"/>
      <c r="BBW22"/>
      <c r="BBX22"/>
      <c r="BBY22"/>
      <c r="BBZ22"/>
      <c r="BCA22"/>
      <c r="BCB22"/>
      <c r="BCC22"/>
      <c r="BCD22"/>
      <c r="BCE22"/>
      <c r="BCF22"/>
      <c r="BCG22"/>
      <c r="BCH22"/>
      <c r="BCI22"/>
      <c r="BCJ22"/>
      <c r="BCK22"/>
      <c r="BCL22"/>
      <c r="BCM22"/>
      <c r="BCN22"/>
      <c r="BCO22"/>
      <c r="BCP22"/>
      <c r="BCQ22"/>
      <c r="BCR22"/>
      <c r="BCS22"/>
      <c r="BCT22"/>
      <c r="BCU22"/>
      <c r="BCV22"/>
      <c r="BCW22"/>
      <c r="BCX22"/>
      <c r="BCY22"/>
      <c r="BCZ22"/>
      <c r="BDA22"/>
      <c r="BDB22"/>
      <c r="BDC22"/>
      <c r="BDD22"/>
      <c r="BDE22"/>
      <c r="BDF22"/>
      <c r="BDG22"/>
      <c r="BDH22"/>
      <c r="BDI22"/>
      <c r="BDJ22"/>
      <c r="BDK22"/>
      <c r="BDL22"/>
      <c r="BDM22"/>
      <c r="BDN22"/>
      <c r="BDO22"/>
      <c r="BDP22"/>
      <c r="BDQ22"/>
      <c r="BDR22"/>
      <c r="BDS22"/>
      <c r="BDT22"/>
      <c r="BDU22"/>
      <c r="BDV22"/>
      <c r="BDW22"/>
      <c r="BDX22"/>
      <c r="BDY22"/>
      <c r="BDZ22"/>
      <c r="BEA22"/>
      <c r="BEB22"/>
      <c r="BEC22"/>
      <c r="BED22"/>
      <c r="BEE22"/>
      <c r="BEF22"/>
      <c r="BEG22"/>
      <c r="BEH22"/>
      <c r="BEI22"/>
      <c r="BEJ22"/>
      <c r="BEK22"/>
      <c r="BEL22"/>
      <c r="BEM22"/>
      <c r="BEN22"/>
      <c r="BEO22"/>
      <c r="BEP22"/>
      <c r="BEQ22"/>
      <c r="BER22"/>
      <c r="BES22"/>
      <c r="BET22"/>
      <c r="BEU22"/>
      <c r="BEV22"/>
      <c r="BEW22"/>
      <c r="BEX22"/>
      <c r="BEY22"/>
      <c r="BEZ22"/>
      <c r="BFA22"/>
      <c r="BFB22"/>
      <c r="BFC22"/>
      <c r="BFD22"/>
      <c r="BFE22"/>
      <c r="BFF22"/>
      <c r="BFG22"/>
      <c r="BFH22"/>
      <c r="BFI22"/>
      <c r="BFJ22"/>
      <c r="BFK22"/>
      <c r="BFL22"/>
      <c r="BFM22"/>
      <c r="BFN22"/>
      <c r="BFO22"/>
      <c r="BFP22"/>
      <c r="BFQ22"/>
      <c r="BFR22"/>
      <c r="BFS22"/>
      <c r="BFT22"/>
      <c r="BFU22"/>
      <c r="BFV22"/>
      <c r="BFW22"/>
      <c r="BFX22"/>
      <c r="BFY22"/>
      <c r="BFZ22"/>
      <c r="BGA22"/>
      <c r="BGB22"/>
      <c r="BGC22"/>
      <c r="BGD22"/>
      <c r="BGE22"/>
      <c r="BGF22"/>
      <c r="BGG22"/>
      <c r="BGH22"/>
      <c r="BGI22"/>
      <c r="BGJ22"/>
      <c r="BGK22"/>
      <c r="BGL22"/>
      <c r="BGM22"/>
      <c r="BGN22"/>
      <c r="BGO22"/>
      <c r="BGP22"/>
      <c r="BGQ22"/>
      <c r="BGR22"/>
      <c r="BGS22"/>
      <c r="BGT22"/>
      <c r="BGU22"/>
      <c r="BGV22"/>
      <c r="BGW22"/>
      <c r="BGX22"/>
      <c r="BGY22"/>
      <c r="BGZ22"/>
      <c r="BHA22"/>
      <c r="BHB22"/>
      <c r="BHC22"/>
      <c r="BHD22"/>
      <c r="BHE22"/>
      <c r="BHF22"/>
      <c r="BHG22"/>
      <c r="BHH22"/>
      <c r="BHI22"/>
      <c r="BHJ22"/>
      <c r="BHK22"/>
      <c r="BHL22"/>
      <c r="BHM22"/>
      <c r="BHN22"/>
      <c r="BHO22"/>
      <c r="BHP22"/>
      <c r="BHQ22"/>
      <c r="BHR22"/>
      <c r="BHS22"/>
      <c r="BHT22"/>
      <c r="BHU22"/>
      <c r="BHV22"/>
      <c r="BHW22"/>
      <c r="BHX22"/>
      <c r="BHY22"/>
      <c r="BHZ22"/>
      <c r="BIA22"/>
      <c r="BIB22"/>
      <c r="BIC22"/>
      <c r="BID22"/>
      <c r="BIE22"/>
      <c r="BIF22"/>
      <c r="BIG22"/>
      <c r="BIH22"/>
      <c r="BII22"/>
      <c r="BIJ22"/>
      <c r="BIK22"/>
      <c r="BIL22"/>
      <c r="BIM22"/>
      <c r="BIN22"/>
      <c r="BIO22"/>
      <c r="BIP22"/>
      <c r="BIQ22"/>
      <c r="BIR22"/>
      <c r="BIS22"/>
      <c r="BIT22"/>
      <c r="BIU22"/>
      <c r="BIV22"/>
      <c r="BIW22"/>
      <c r="BIX22"/>
      <c r="BIY22"/>
      <c r="BIZ22"/>
      <c r="BJA22"/>
      <c r="BJB22"/>
      <c r="BJC22"/>
      <c r="BJD22"/>
      <c r="BJE22"/>
      <c r="BJF22"/>
      <c r="BJG22"/>
      <c r="BJH22"/>
      <c r="BJI22"/>
      <c r="BJJ22"/>
      <c r="BJK22"/>
      <c r="BJL22"/>
      <c r="BJM22"/>
      <c r="BJN22"/>
      <c r="BJO22"/>
      <c r="BJP22"/>
      <c r="BJQ22"/>
      <c r="BJR22"/>
      <c r="BJS22"/>
      <c r="BJT22"/>
      <c r="BJU22"/>
      <c r="BJV22"/>
      <c r="BJW22"/>
      <c r="BJX22"/>
      <c r="BJY22"/>
      <c r="BJZ22"/>
      <c r="BKA22"/>
      <c r="BKB22"/>
      <c r="BKC22"/>
      <c r="BKD22"/>
      <c r="BKE22"/>
      <c r="BKF22"/>
      <c r="BKG22"/>
      <c r="BKH22"/>
      <c r="BKI22"/>
      <c r="BKJ22"/>
      <c r="BKK22"/>
      <c r="BKL22"/>
      <c r="BKM22"/>
      <c r="BKN22"/>
      <c r="BKO22"/>
      <c r="BKP22"/>
      <c r="BKQ22"/>
      <c r="BKR22"/>
      <c r="BKS22"/>
      <c r="BKT22"/>
      <c r="BKU22"/>
      <c r="BKV22"/>
      <c r="BKW22"/>
      <c r="BKX22"/>
      <c r="BKY22"/>
      <c r="BKZ22"/>
      <c r="BLA22"/>
      <c r="BLB22"/>
      <c r="BLC22"/>
      <c r="BLD22"/>
      <c r="BLE22"/>
      <c r="BLF22"/>
      <c r="BLG22"/>
      <c r="BLH22"/>
      <c r="BLI22"/>
      <c r="BLJ22"/>
      <c r="BLK22"/>
      <c r="BLL22"/>
      <c r="BLM22"/>
      <c r="BLN22"/>
      <c r="BLO22"/>
      <c r="BLP22"/>
      <c r="BLQ22"/>
      <c r="BLR22"/>
      <c r="BLS22"/>
      <c r="BLT22"/>
      <c r="BLU22"/>
      <c r="BLV22"/>
      <c r="BLW22"/>
      <c r="BLX22"/>
      <c r="BLY22"/>
      <c r="BLZ22"/>
      <c r="BMA22"/>
      <c r="BMB22"/>
      <c r="BMC22"/>
      <c r="BMD22"/>
      <c r="BME22"/>
      <c r="BMF22"/>
      <c r="BMG22"/>
      <c r="BMH22"/>
      <c r="BMI22"/>
      <c r="BMJ22"/>
      <c r="BMK22"/>
      <c r="BML22"/>
      <c r="BMM22"/>
      <c r="BMN22"/>
      <c r="BMO22"/>
      <c r="BMP22"/>
      <c r="BMQ22"/>
      <c r="BMR22"/>
      <c r="BMS22"/>
      <c r="BMT22"/>
      <c r="BMU22"/>
      <c r="BMV22"/>
      <c r="BMW22"/>
      <c r="BMX22"/>
      <c r="BMY22"/>
      <c r="BMZ22"/>
      <c r="BNA22"/>
      <c r="BNB22"/>
      <c r="BNC22"/>
      <c r="BND22"/>
      <c r="BNE22"/>
      <c r="BNF22"/>
      <c r="BNG22"/>
      <c r="BNH22"/>
      <c r="BNI22"/>
      <c r="BNJ22"/>
      <c r="BNK22"/>
      <c r="BNL22"/>
      <c r="BNM22"/>
      <c r="BNN22"/>
      <c r="BNO22"/>
      <c r="BNP22"/>
      <c r="BNQ22"/>
      <c r="BNR22"/>
      <c r="BNS22"/>
      <c r="BNT22"/>
      <c r="BNU22"/>
      <c r="BNV22"/>
      <c r="BNW22"/>
      <c r="BNX22"/>
      <c r="BNY22"/>
      <c r="BNZ22"/>
      <c r="BOA22"/>
      <c r="BOB22"/>
      <c r="BOC22"/>
      <c r="BOD22"/>
      <c r="BOE22"/>
      <c r="BOF22"/>
      <c r="BOG22"/>
      <c r="BOH22"/>
      <c r="BOI22"/>
      <c r="BOJ22"/>
      <c r="BOK22"/>
      <c r="BOL22"/>
      <c r="BOM22"/>
      <c r="BON22"/>
      <c r="BOO22"/>
      <c r="BOP22"/>
      <c r="BOQ22"/>
      <c r="BOR22"/>
      <c r="BOS22"/>
      <c r="BOT22"/>
      <c r="BOU22"/>
      <c r="BOV22"/>
      <c r="BOW22"/>
      <c r="BOX22"/>
      <c r="BOY22"/>
      <c r="BOZ22"/>
      <c r="BPA22"/>
      <c r="BPB22"/>
      <c r="BPC22"/>
      <c r="BPD22"/>
      <c r="BPE22"/>
      <c r="BPF22"/>
      <c r="BPG22"/>
      <c r="BPH22"/>
      <c r="BPI22"/>
      <c r="BPJ22"/>
      <c r="BPK22"/>
      <c r="BPL22"/>
      <c r="BPM22"/>
      <c r="BPN22"/>
      <c r="BPO22"/>
      <c r="BPP22"/>
      <c r="BPQ22"/>
      <c r="BPR22"/>
      <c r="BPS22"/>
      <c r="BPT22"/>
      <c r="BPU22"/>
      <c r="BPV22"/>
      <c r="BPW22"/>
      <c r="BPX22"/>
      <c r="BPY22"/>
      <c r="BPZ22"/>
      <c r="BQA22"/>
      <c r="BQB22"/>
      <c r="BQC22"/>
      <c r="BQD22"/>
      <c r="BQE22"/>
      <c r="BQF22"/>
      <c r="BQG22"/>
      <c r="BQH22"/>
      <c r="BQI22"/>
      <c r="BQJ22"/>
      <c r="BQK22"/>
      <c r="BQL22"/>
      <c r="BQM22"/>
      <c r="BQN22"/>
      <c r="BQO22"/>
      <c r="BQP22"/>
      <c r="BQQ22"/>
      <c r="BQR22"/>
      <c r="BQS22"/>
      <c r="BQT22"/>
      <c r="BQU22"/>
      <c r="BQV22"/>
      <c r="BQW22"/>
      <c r="BQX22"/>
      <c r="BQY22"/>
      <c r="BQZ22"/>
      <c r="BRA22"/>
      <c r="BRB22"/>
      <c r="BRC22"/>
      <c r="BRD22"/>
      <c r="BRE22"/>
      <c r="BRF22"/>
      <c r="BRG22"/>
      <c r="BRH22"/>
      <c r="BRI22"/>
      <c r="BRJ22"/>
      <c r="BRK22"/>
      <c r="BRL22"/>
      <c r="BRM22"/>
      <c r="BRN22"/>
      <c r="BRO22"/>
      <c r="BRP22"/>
      <c r="BRQ22"/>
      <c r="BRR22"/>
      <c r="BRS22"/>
      <c r="BRT22"/>
      <c r="BRU22"/>
      <c r="BRV22"/>
      <c r="BRW22"/>
      <c r="BRX22"/>
      <c r="BRY22"/>
      <c r="BRZ22"/>
      <c r="BSA22"/>
      <c r="BSB22"/>
      <c r="BSC22"/>
      <c r="BSD22"/>
      <c r="BSE22"/>
      <c r="BSF22"/>
      <c r="BSG22"/>
      <c r="BSH22"/>
      <c r="BSI22"/>
      <c r="BSJ22"/>
      <c r="BSK22"/>
      <c r="BSL22"/>
      <c r="BSM22"/>
      <c r="BSN22"/>
      <c r="BSO22"/>
      <c r="BSP22"/>
      <c r="BSQ22"/>
      <c r="BSR22"/>
      <c r="BSS22"/>
      <c r="BST22"/>
      <c r="BSU22"/>
      <c r="BSV22"/>
      <c r="BSW22"/>
      <c r="BSX22"/>
      <c r="BSY22"/>
      <c r="BSZ22"/>
      <c r="BTA22"/>
      <c r="BTB22"/>
      <c r="BTC22"/>
      <c r="BTD22"/>
      <c r="BTE22"/>
      <c r="BTF22"/>
      <c r="BTG22"/>
      <c r="BTH22"/>
      <c r="BTI22"/>
      <c r="BTJ22"/>
      <c r="BTK22"/>
      <c r="BTL22"/>
      <c r="BTM22"/>
      <c r="BTN22"/>
      <c r="BTO22"/>
      <c r="BTP22"/>
      <c r="BTQ22"/>
      <c r="BTR22"/>
      <c r="BTS22"/>
      <c r="BTT22"/>
      <c r="BTU22"/>
      <c r="BTV22"/>
      <c r="BTW22"/>
      <c r="BTX22"/>
      <c r="BTY22"/>
      <c r="BTZ22"/>
      <c r="BUA22"/>
      <c r="BUB22"/>
      <c r="BUC22"/>
      <c r="BUD22"/>
      <c r="BUE22"/>
      <c r="BUF22"/>
      <c r="BUG22"/>
      <c r="BUH22"/>
      <c r="BUI22"/>
      <c r="BUJ22"/>
      <c r="BUK22"/>
      <c r="BUL22"/>
      <c r="BUM22"/>
      <c r="BUN22"/>
      <c r="BUO22"/>
      <c r="BUP22"/>
      <c r="BUQ22"/>
      <c r="BUR22"/>
      <c r="BUS22"/>
      <c r="BUT22"/>
      <c r="BUU22"/>
      <c r="BUV22"/>
      <c r="BUW22"/>
      <c r="BUX22"/>
      <c r="BUY22"/>
      <c r="BUZ22"/>
      <c r="BVA22"/>
      <c r="BVB22"/>
      <c r="BVC22"/>
      <c r="BVD22"/>
      <c r="BVE22"/>
      <c r="BVF22"/>
      <c r="BVG22"/>
      <c r="BVH22"/>
      <c r="BVI22"/>
      <c r="BVJ22"/>
      <c r="BVK22"/>
      <c r="BVL22"/>
      <c r="BVM22"/>
      <c r="BVN22"/>
      <c r="BVO22"/>
      <c r="BVP22"/>
      <c r="BVQ22"/>
      <c r="BVR22"/>
      <c r="BVS22"/>
      <c r="BVT22"/>
      <c r="BVU22"/>
      <c r="BVV22"/>
      <c r="BVW22"/>
      <c r="BVX22"/>
      <c r="BVY22"/>
      <c r="BVZ22"/>
      <c r="BWA22"/>
      <c r="BWB22"/>
      <c r="BWC22"/>
      <c r="BWD22"/>
      <c r="BWE22"/>
      <c r="BWF22"/>
      <c r="BWG22"/>
      <c r="BWH22"/>
      <c r="BWI22"/>
      <c r="BWJ22"/>
      <c r="BWK22"/>
      <c r="BWL22"/>
      <c r="BWM22"/>
      <c r="BWN22"/>
      <c r="BWO22"/>
      <c r="BWP22"/>
      <c r="BWQ22"/>
      <c r="BWR22"/>
      <c r="BWS22"/>
      <c r="BWT22"/>
      <c r="BWU22"/>
      <c r="BWV22"/>
      <c r="BWW22"/>
      <c r="BWX22"/>
      <c r="BWY22"/>
      <c r="BWZ22"/>
      <c r="BXA22"/>
      <c r="BXB22"/>
      <c r="BXC22"/>
      <c r="BXD22"/>
      <c r="BXE22"/>
      <c r="BXF22"/>
      <c r="BXG22"/>
      <c r="BXH22"/>
      <c r="BXI22"/>
      <c r="BXJ22"/>
      <c r="BXK22"/>
      <c r="BXL22"/>
      <c r="BXM22"/>
      <c r="BXN22"/>
      <c r="BXO22"/>
      <c r="BXP22"/>
      <c r="BXQ22"/>
      <c r="BXR22"/>
      <c r="BXS22"/>
      <c r="BXT22"/>
      <c r="BXU22"/>
      <c r="BXV22"/>
      <c r="BXW22"/>
      <c r="BXX22"/>
      <c r="BXY22"/>
      <c r="BXZ22"/>
      <c r="BYA22"/>
      <c r="BYB22"/>
      <c r="BYC22"/>
      <c r="BYD22"/>
      <c r="BYE22"/>
      <c r="BYF22"/>
      <c r="BYG22"/>
      <c r="BYH22"/>
      <c r="BYI22"/>
      <c r="BYJ22"/>
      <c r="BYK22"/>
      <c r="BYL22"/>
      <c r="BYM22"/>
      <c r="BYN22"/>
      <c r="BYO22"/>
      <c r="BYP22"/>
      <c r="BYQ22"/>
      <c r="BYR22"/>
      <c r="BYS22"/>
      <c r="BYT22"/>
      <c r="BYU22"/>
      <c r="BYV22"/>
      <c r="BYW22"/>
      <c r="BYX22"/>
      <c r="BYY22"/>
      <c r="BYZ22"/>
      <c r="BZA22"/>
      <c r="BZB22"/>
      <c r="BZC22"/>
      <c r="BZD22"/>
      <c r="BZE22"/>
      <c r="BZF22"/>
      <c r="BZG22"/>
      <c r="BZH22"/>
      <c r="BZI22"/>
      <c r="BZJ22"/>
      <c r="BZK22"/>
      <c r="BZL22"/>
      <c r="BZM22"/>
      <c r="BZN22"/>
      <c r="BZO22"/>
      <c r="BZP22"/>
      <c r="BZQ22"/>
      <c r="BZR22"/>
      <c r="BZS22"/>
      <c r="BZT22"/>
      <c r="BZU22"/>
      <c r="BZV22"/>
      <c r="BZW22"/>
      <c r="BZX22"/>
      <c r="BZY22"/>
      <c r="BZZ22"/>
      <c r="CAA22"/>
      <c r="CAB22"/>
      <c r="CAC22"/>
      <c r="CAD22"/>
      <c r="CAE22"/>
      <c r="CAF22"/>
      <c r="CAG22"/>
      <c r="CAH22"/>
      <c r="CAI22"/>
      <c r="CAJ22"/>
      <c r="CAK22"/>
      <c r="CAL22"/>
      <c r="CAM22"/>
      <c r="CAN22"/>
      <c r="CAO22"/>
      <c r="CAP22"/>
      <c r="CAQ22"/>
      <c r="CAR22"/>
      <c r="CAS22"/>
      <c r="CAT22"/>
      <c r="CAU22"/>
      <c r="CAV22"/>
      <c r="CAW22"/>
      <c r="CAX22"/>
      <c r="CAY22"/>
      <c r="CAZ22"/>
      <c r="CBA22"/>
      <c r="CBB22"/>
      <c r="CBC22"/>
      <c r="CBD22"/>
      <c r="CBE22"/>
      <c r="CBF22"/>
      <c r="CBG22"/>
      <c r="CBH22"/>
      <c r="CBI22"/>
      <c r="CBJ22"/>
      <c r="CBK22"/>
      <c r="CBL22"/>
      <c r="CBM22"/>
      <c r="CBN22"/>
      <c r="CBO22"/>
      <c r="CBP22"/>
      <c r="CBQ22"/>
      <c r="CBR22"/>
      <c r="CBS22"/>
      <c r="CBT22"/>
      <c r="CBU22"/>
      <c r="CBV22"/>
      <c r="CBW22"/>
      <c r="CBX22"/>
      <c r="CBY22"/>
      <c r="CBZ22"/>
      <c r="CCA22"/>
      <c r="CCB22"/>
      <c r="CCC22"/>
      <c r="CCD22"/>
      <c r="CCE22"/>
      <c r="CCF22"/>
      <c r="CCG22"/>
      <c r="CCH22"/>
      <c r="CCI22"/>
      <c r="CCJ22"/>
      <c r="CCK22"/>
      <c r="CCL22"/>
      <c r="CCM22"/>
      <c r="CCN22"/>
      <c r="CCO22"/>
      <c r="CCP22"/>
      <c r="CCQ22"/>
      <c r="CCR22"/>
      <c r="CCS22"/>
      <c r="CCT22"/>
      <c r="CCU22"/>
      <c r="CCV22"/>
      <c r="CCW22"/>
      <c r="CCX22"/>
      <c r="CCY22"/>
      <c r="CCZ22"/>
      <c r="CDA22"/>
      <c r="CDB22"/>
      <c r="CDC22"/>
      <c r="CDD22"/>
      <c r="CDE22"/>
      <c r="CDF22"/>
      <c r="CDG22"/>
      <c r="CDH22"/>
      <c r="CDI22"/>
      <c r="CDJ22"/>
      <c r="CDK22"/>
      <c r="CDL22"/>
      <c r="CDM22"/>
      <c r="CDN22"/>
      <c r="CDO22"/>
      <c r="CDP22"/>
      <c r="CDQ22"/>
      <c r="CDR22"/>
      <c r="CDS22"/>
      <c r="CDT22"/>
      <c r="CDU22"/>
      <c r="CDV22"/>
      <c r="CDW22"/>
      <c r="CDX22"/>
      <c r="CDY22"/>
      <c r="CDZ22"/>
      <c r="CEA22"/>
      <c r="CEB22"/>
      <c r="CEC22"/>
      <c r="CED22"/>
      <c r="CEE22"/>
      <c r="CEF22"/>
      <c r="CEG22"/>
      <c r="CEH22"/>
      <c r="CEI22"/>
      <c r="CEJ22"/>
      <c r="CEK22"/>
      <c r="CEL22"/>
      <c r="CEM22"/>
      <c r="CEN22"/>
      <c r="CEO22"/>
      <c r="CEP22"/>
      <c r="CEQ22"/>
      <c r="CER22"/>
      <c r="CES22"/>
      <c r="CET22"/>
      <c r="CEU22"/>
      <c r="CEV22"/>
      <c r="CEW22"/>
      <c r="CEX22"/>
      <c r="CEY22"/>
      <c r="CEZ22"/>
      <c r="CFA22"/>
      <c r="CFB22"/>
      <c r="CFC22"/>
      <c r="CFD22"/>
      <c r="CFE22"/>
      <c r="CFF22"/>
      <c r="CFG22"/>
      <c r="CFH22"/>
      <c r="CFI22"/>
      <c r="CFJ22"/>
      <c r="CFK22"/>
      <c r="CFL22"/>
      <c r="CFM22"/>
      <c r="CFN22"/>
      <c r="CFO22"/>
      <c r="CFP22"/>
      <c r="CFQ22"/>
      <c r="CFR22"/>
      <c r="CFS22"/>
      <c r="CFT22"/>
      <c r="CFU22"/>
      <c r="CFV22"/>
      <c r="CFW22"/>
      <c r="CFX22"/>
      <c r="CFY22"/>
      <c r="CFZ22"/>
      <c r="CGA22"/>
      <c r="CGB22"/>
      <c r="CGC22"/>
      <c r="CGD22"/>
      <c r="CGE22"/>
      <c r="CGF22"/>
      <c r="CGG22"/>
      <c r="CGH22"/>
      <c r="CGI22"/>
      <c r="CGJ22"/>
      <c r="CGK22"/>
      <c r="CGL22"/>
      <c r="CGM22"/>
      <c r="CGN22"/>
      <c r="CGO22"/>
      <c r="CGP22"/>
      <c r="CGQ22"/>
      <c r="CGR22"/>
      <c r="CGS22"/>
      <c r="CGT22"/>
      <c r="CGU22"/>
      <c r="CGV22"/>
      <c r="CGW22"/>
      <c r="CGX22"/>
      <c r="CGY22"/>
      <c r="CGZ22"/>
      <c r="CHA22"/>
      <c r="CHB22"/>
      <c r="CHC22"/>
      <c r="CHD22"/>
      <c r="CHE22"/>
      <c r="CHF22"/>
      <c r="CHG22"/>
      <c r="CHH22"/>
      <c r="CHI22"/>
      <c r="CHJ22"/>
      <c r="CHK22"/>
      <c r="CHL22"/>
      <c r="CHM22"/>
      <c r="CHN22"/>
      <c r="CHO22"/>
      <c r="CHP22"/>
      <c r="CHQ22"/>
      <c r="CHR22"/>
      <c r="CHS22"/>
      <c r="CHT22"/>
      <c r="CHU22"/>
      <c r="CHV22"/>
      <c r="CHW22"/>
      <c r="CHX22"/>
      <c r="CHY22"/>
      <c r="CHZ22"/>
      <c r="CIA22"/>
      <c r="CIB22"/>
      <c r="CIC22"/>
      <c r="CID22"/>
      <c r="CIE22"/>
      <c r="CIF22"/>
      <c r="CIG22"/>
      <c r="CIH22"/>
      <c r="CII22"/>
      <c r="CIJ22"/>
      <c r="CIK22"/>
      <c r="CIL22"/>
      <c r="CIM22"/>
      <c r="CIN22"/>
      <c r="CIO22"/>
      <c r="CIP22"/>
      <c r="CIQ22"/>
      <c r="CIR22"/>
      <c r="CIS22"/>
      <c r="CIT22"/>
      <c r="CIU22"/>
      <c r="CIV22"/>
      <c r="CIW22"/>
      <c r="CIX22"/>
      <c r="CIY22"/>
      <c r="CIZ22"/>
      <c r="CJA22"/>
      <c r="CJB22"/>
      <c r="CJC22"/>
      <c r="CJD22"/>
      <c r="CJE22"/>
      <c r="CJF22"/>
      <c r="CJG22"/>
      <c r="CJH22"/>
      <c r="CJI22"/>
      <c r="CJJ22"/>
      <c r="CJK22"/>
      <c r="CJL22"/>
      <c r="CJM22"/>
      <c r="CJN22"/>
      <c r="CJO22"/>
      <c r="CJP22"/>
      <c r="CJQ22"/>
      <c r="CJR22"/>
      <c r="CJS22"/>
      <c r="CJT22"/>
      <c r="CJU22"/>
      <c r="CJV22"/>
      <c r="CJW22"/>
      <c r="CJX22"/>
      <c r="CJY22"/>
      <c r="CJZ22"/>
      <c r="CKA22"/>
      <c r="CKB22"/>
      <c r="CKC22"/>
      <c r="CKD22"/>
      <c r="CKE22"/>
      <c r="CKF22"/>
      <c r="CKG22"/>
      <c r="CKH22"/>
      <c r="CKI22"/>
      <c r="CKJ22"/>
      <c r="CKK22"/>
      <c r="CKL22"/>
      <c r="CKM22"/>
      <c r="CKN22"/>
      <c r="CKO22"/>
      <c r="CKP22"/>
      <c r="CKQ22"/>
      <c r="CKR22"/>
      <c r="CKS22"/>
      <c r="CKT22"/>
      <c r="CKU22"/>
      <c r="CKV22"/>
      <c r="CKW22"/>
      <c r="CKX22"/>
      <c r="CKY22"/>
      <c r="CKZ22"/>
      <c r="CLA22"/>
      <c r="CLB22"/>
      <c r="CLC22"/>
      <c r="CLD22"/>
      <c r="CLE22"/>
      <c r="CLF22"/>
      <c r="CLG22"/>
      <c r="CLH22"/>
      <c r="CLI22"/>
      <c r="CLJ22"/>
      <c r="CLK22"/>
      <c r="CLL22"/>
      <c r="CLM22"/>
      <c r="CLN22"/>
      <c r="CLO22"/>
      <c r="CLP22"/>
      <c r="CLQ22"/>
      <c r="CLR22"/>
      <c r="CLS22"/>
      <c r="CLT22"/>
      <c r="CLU22"/>
      <c r="CLV22"/>
      <c r="CLW22"/>
      <c r="CLX22"/>
      <c r="CLY22"/>
      <c r="CLZ22"/>
      <c r="CMA22"/>
      <c r="CMB22"/>
      <c r="CMC22"/>
      <c r="CMD22"/>
      <c r="CME22"/>
      <c r="CMF22"/>
      <c r="CMG22"/>
      <c r="CMH22"/>
      <c r="CMI22"/>
      <c r="CMJ22"/>
      <c r="CMK22"/>
      <c r="CML22"/>
      <c r="CMM22"/>
      <c r="CMN22"/>
      <c r="CMO22"/>
      <c r="CMP22"/>
      <c r="CMQ22"/>
      <c r="CMR22"/>
      <c r="CMS22"/>
      <c r="CMT22"/>
      <c r="CMU22"/>
      <c r="CMV22"/>
      <c r="CMW22"/>
      <c r="CMX22"/>
      <c r="CMY22"/>
      <c r="CMZ22"/>
      <c r="CNA22"/>
      <c r="CNB22"/>
      <c r="CNC22"/>
      <c r="CND22"/>
      <c r="CNE22"/>
      <c r="CNF22"/>
      <c r="CNG22"/>
      <c r="CNH22"/>
      <c r="CNI22"/>
      <c r="CNJ22"/>
      <c r="CNK22"/>
      <c r="CNL22"/>
      <c r="CNM22"/>
      <c r="CNN22"/>
      <c r="CNO22"/>
      <c r="CNP22"/>
      <c r="CNQ22"/>
      <c r="CNR22"/>
      <c r="CNS22"/>
      <c r="CNT22"/>
      <c r="CNU22"/>
      <c r="CNV22"/>
      <c r="CNW22"/>
      <c r="CNX22"/>
      <c r="CNY22"/>
      <c r="CNZ22"/>
      <c r="COA22"/>
      <c r="COB22"/>
      <c r="COC22"/>
      <c r="COD22"/>
      <c r="COE22"/>
      <c r="COF22"/>
      <c r="COG22"/>
      <c r="COH22"/>
      <c r="COI22"/>
      <c r="COJ22"/>
      <c r="COK22"/>
      <c r="COL22"/>
      <c r="COM22"/>
      <c r="CON22"/>
      <c r="COO22"/>
      <c r="COP22"/>
      <c r="COQ22"/>
      <c r="COR22"/>
      <c r="COS22"/>
      <c r="COT22"/>
      <c r="COU22"/>
      <c r="COV22"/>
      <c r="COW22"/>
      <c r="COX22"/>
      <c r="COY22"/>
      <c r="COZ22"/>
      <c r="CPA22"/>
      <c r="CPB22"/>
      <c r="CPC22"/>
      <c r="CPD22"/>
      <c r="CPE22"/>
      <c r="CPF22"/>
      <c r="CPG22"/>
      <c r="CPH22"/>
      <c r="CPI22"/>
      <c r="CPJ22"/>
      <c r="CPK22"/>
      <c r="CPL22"/>
      <c r="CPM22"/>
      <c r="CPN22"/>
      <c r="CPO22"/>
      <c r="CPP22"/>
      <c r="CPQ22"/>
      <c r="CPR22"/>
      <c r="CPS22"/>
      <c r="CPT22"/>
      <c r="CPU22"/>
      <c r="CPV22"/>
      <c r="CPW22"/>
      <c r="CPX22"/>
      <c r="CPY22"/>
      <c r="CPZ22"/>
      <c r="CQA22"/>
      <c r="CQB22"/>
      <c r="CQC22"/>
      <c r="CQD22"/>
      <c r="CQE22"/>
      <c r="CQF22"/>
      <c r="CQG22"/>
      <c r="CQH22"/>
      <c r="CQI22"/>
      <c r="CQJ22"/>
      <c r="CQK22"/>
      <c r="CQL22"/>
      <c r="CQM22"/>
      <c r="CQN22"/>
      <c r="CQO22"/>
      <c r="CQP22"/>
      <c r="CQQ22"/>
      <c r="CQR22"/>
      <c r="CQS22"/>
      <c r="CQT22"/>
      <c r="CQU22"/>
      <c r="CQV22"/>
      <c r="CQW22"/>
      <c r="CQX22"/>
      <c r="CQY22"/>
      <c r="CQZ22"/>
      <c r="CRA22"/>
      <c r="CRB22"/>
      <c r="CRC22"/>
      <c r="CRD22"/>
      <c r="CRE22"/>
      <c r="CRF22"/>
      <c r="CRG22"/>
      <c r="CRH22"/>
      <c r="CRI22"/>
      <c r="CRJ22"/>
      <c r="CRK22"/>
      <c r="CRL22"/>
      <c r="CRM22"/>
      <c r="CRN22"/>
      <c r="CRO22"/>
      <c r="CRP22"/>
      <c r="CRQ22"/>
      <c r="CRR22"/>
      <c r="CRS22"/>
      <c r="CRT22"/>
      <c r="CRU22"/>
      <c r="CRV22"/>
      <c r="CRW22"/>
      <c r="CRX22"/>
      <c r="CRY22"/>
      <c r="CRZ22"/>
      <c r="CSA22"/>
      <c r="CSB22"/>
      <c r="CSC22"/>
      <c r="CSD22"/>
      <c r="CSE22"/>
      <c r="CSF22"/>
      <c r="CSG22"/>
      <c r="CSH22"/>
      <c r="CSI22"/>
      <c r="CSJ22"/>
      <c r="CSK22"/>
      <c r="CSL22"/>
      <c r="CSM22"/>
      <c r="CSN22"/>
      <c r="CSO22"/>
      <c r="CSP22"/>
      <c r="CSQ22"/>
      <c r="CSR22"/>
      <c r="CSS22"/>
      <c r="CST22"/>
      <c r="CSU22"/>
      <c r="CSV22"/>
      <c r="CSW22"/>
      <c r="CSX22"/>
      <c r="CSY22"/>
      <c r="CSZ22"/>
      <c r="CTA22"/>
      <c r="CTB22"/>
      <c r="CTC22"/>
      <c r="CTD22"/>
      <c r="CTE22"/>
      <c r="CTF22"/>
      <c r="CTG22"/>
      <c r="CTH22"/>
      <c r="CTI22"/>
      <c r="CTJ22"/>
      <c r="CTK22"/>
      <c r="CTL22"/>
      <c r="CTM22"/>
      <c r="CTN22"/>
      <c r="CTO22"/>
      <c r="CTP22"/>
      <c r="CTQ22"/>
      <c r="CTR22"/>
      <c r="CTS22"/>
      <c r="CTT22"/>
      <c r="CTU22"/>
      <c r="CTV22"/>
      <c r="CTW22"/>
      <c r="CTX22"/>
      <c r="CTY22"/>
      <c r="CTZ22"/>
      <c r="CUA22"/>
      <c r="CUB22"/>
      <c r="CUC22"/>
      <c r="CUD22"/>
      <c r="CUE22"/>
      <c r="CUF22"/>
      <c r="CUG22"/>
      <c r="CUH22"/>
      <c r="CUI22"/>
      <c r="CUJ22"/>
      <c r="CUK22"/>
      <c r="CUL22"/>
      <c r="CUM22"/>
      <c r="CUN22"/>
      <c r="CUO22"/>
      <c r="CUP22"/>
      <c r="CUQ22"/>
      <c r="CUR22"/>
      <c r="CUS22"/>
      <c r="CUT22"/>
      <c r="CUU22"/>
      <c r="CUV22"/>
      <c r="CUW22"/>
      <c r="CUX22"/>
      <c r="CUY22"/>
      <c r="CUZ22"/>
      <c r="CVA22"/>
      <c r="CVB22"/>
      <c r="CVC22"/>
      <c r="CVD22"/>
      <c r="CVE22"/>
      <c r="CVF22"/>
      <c r="CVG22"/>
      <c r="CVH22"/>
      <c r="CVI22"/>
      <c r="CVJ22"/>
      <c r="CVK22"/>
      <c r="CVL22"/>
      <c r="CVM22"/>
      <c r="CVN22"/>
      <c r="CVO22"/>
      <c r="CVP22"/>
      <c r="CVQ22"/>
      <c r="CVR22"/>
      <c r="CVS22"/>
      <c r="CVT22"/>
      <c r="CVU22"/>
      <c r="CVV22"/>
      <c r="CVW22"/>
      <c r="CVX22"/>
      <c r="CVY22"/>
      <c r="CVZ22"/>
      <c r="CWA22"/>
      <c r="CWB22"/>
      <c r="CWC22"/>
      <c r="CWD22"/>
      <c r="CWE22"/>
      <c r="CWF22"/>
      <c r="CWG22"/>
      <c r="CWH22"/>
      <c r="CWI22"/>
      <c r="CWJ22"/>
      <c r="CWK22"/>
      <c r="CWL22"/>
      <c r="CWM22"/>
      <c r="CWN22"/>
      <c r="CWO22"/>
      <c r="CWP22"/>
      <c r="CWQ22"/>
      <c r="CWR22"/>
      <c r="CWS22"/>
      <c r="CWT22"/>
      <c r="CWU22"/>
      <c r="CWV22"/>
      <c r="CWW22"/>
      <c r="CWX22"/>
      <c r="CWY22"/>
      <c r="CWZ22"/>
      <c r="CXA22"/>
      <c r="CXB22"/>
      <c r="CXC22"/>
      <c r="CXD22"/>
      <c r="CXE22"/>
      <c r="CXF22"/>
      <c r="CXG22"/>
      <c r="CXH22"/>
      <c r="CXI22"/>
      <c r="CXJ22"/>
      <c r="CXK22"/>
      <c r="CXL22"/>
      <c r="CXM22"/>
      <c r="CXN22"/>
      <c r="CXO22"/>
      <c r="CXP22"/>
      <c r="CXQ22"/>
      <c r="CXR22"/>
      <c r="CXS22"/>
      <c r="CXT22"/>
      <c r="CXU22"/>
      <c r="CXV22"/>
      <c r="CXW22"/>
      <c r="CXX22"/>
      <c r="CXY22"/>
      <c r="CXZ22"/>
      <c r="CYA22"/>
      <c r="CYB22"/>
      <c r="CYC22"/>
      <c r="CYD22"/>
      <c r="CYE22"/>
      <c r="CYF22"/>
      <c r="CYG22"/>
      <c r="CYH22"/>
      <c r="CYI22"/>
      <c r="CYJ22"/>
      <c r="CYK22"/>
      <c r="CYL22"/>
      <c r="CYM22"/>
      <c r="CYN22"/>
      <c r="CYO22"/>
      <c r="CYP22"/>
      <c r="CYQ22"/>
      <c r="CYR22"/>
      <c r="CYS22"/>
      <c r="CYT22"/>
      <c r="CYU22"/>
      <c r="CYV22"/>
      <c r="CYW22"/>
      <c r="CYX22"/>
      <c r="CYY22"/>
      <c r="CYZ22"/>
      <c r="CZA22"/>
      <c r="CZB22"/>
      <c r="CZC22"/>
      <c r="CZD22"/>
      <c r="CZE22"/>
      <c r="CZF22"/>
      <c r="CZG22"/>
      <c r="CZH22"/>
      <c r="CZI22"/>
      <c r="CZJ22"/>
      <c r="CZK22"/>
      <c r="CZL22"/>
      <c r="CZM22"/>
      <c r="CZN22"/>
      <c r="CZO22"/>
      <c r="CZP22"/>
      <c r="CZQ22"/>
      <c r="CZR22"/>
      <c r="CZS22"/>
      <c r="CZT22"/>
      <c r="CZU22"/>
      <c r="CZV22"/>
      <c r="CZW22"/>
      <c r="CZX22"/>
      <c r="CZY22"/>
      <c r="CZZ22"/>
      <c r="DAA22"/>
      <c r="DAB22"/>
      <c r="DAC22"/>
      <c r="DAD22"/>
      <c r="DAE22"/>
      <c r="DAF22"/>
      <c r="DAG22"/>
      <c r="DAH22"/>
      <c r="DAI22"/>
      <c r="DAJ22"/>
      <c r="DAK22"/>
      <c r="DAL22"/>
      <c r="DAM22"/>
      <c r="DAN22"/>
      <c r="DAO22"/>
      <c r="DAP22"/>
      <c r="DAQ22"/>
      <c r="DAR22"/>
      <c r="DAS22"/>
      <c r="DAT22"/>
      <c r="DAU22"/>
      <c r="DAV22"/>
      <c r="DAW22"/>
      <c r="DAX22"/>
      <c r="DAY22"/>
      <c r="DAZ22"/>
      <c r="DBA22"/>
      <c r="DBB22"/>
      <c r="DBC22"/>
      <c r="DBD22"/>
      <c r="DBE22"/>
      <c r="DBF22"/>
      <c r="DBG22"/>
      <c r="DBH22"/>
      <c r="DBI22"/>
      <c r="DBJ22"/>
      <c r="DBK22"/>
      <c r="DBL22"/>
      <c r="DBM22"/>
      <c r="DBN22"/>
      <c r="DBO22"/>
      <c r="DBP22"/>
      <c r="DBQ22"/>
      <c r="DBR22"/>
      <c r="DBS22"/>
      <c r="DBT22"/>
      <c r="DBU22"/>
      <c r="DBV22"/>
      <c r="DBW22"/>
      <c r="DBX22"/>
      <c r="DBY22"/>
      <c r="DBZ22"/>
      <c r="DCA22"/>
      <c r="DCB22"/>
      <c r="DCC22"/>
      <c r="DCD22"/>
      <c r="DCE22"/>
      <c r="DCF22"/>
      <c r="DCG22"/>
      <c r="DCH22"/>
      <c r="DCI22"/>
      <c r="DCJ22"/>
      <c r="DCK22"/>
      <c r="DCL22"/>
      <c r="DCM22"/>
      <c r="DCN22"/>
      <c r="DCO22"/>
      <c r="DCP22"/>
      <c r="DCQ22"/>
      <c r="DCR22"/>
      <c r="DCS22"/>
      <c r="DCT22"/>
      <c r="DCU22"/>
      <c r="DCV22"/>
      <c r="DCW22"/>
      <c r="DCX22"/>
      <c r="DCY22"/>
      <c r="DCZ22"/>
      <c r="DDA22"/>
      <c r="DDB22"/>
      <c r="DDC22"/>
      <c r="DDD22"/>
      <c r="DDE22"/>
      <c r="DDF22"/>
      <c r="DDG22"/>
      <c r="DDH22"/>
      <c r="DDI22"/>
      <c r="DDJ22"/>
      <c r="DDK22"/>
      <c r="DDL22"/>
      <c r="DDM22"/>
      <c r="DDN22"/>
      <c r="DDO22"/>
      <c r="DDP22"/>
      <c r="DDQ22"/>
      <c r="DDR22"/>
      <c r="DDS22"/>
      <c r="DDT22"/>
      <c r="DDU22"/>
      <c r="DDV22"/>
      <c r="DDW22"/>
      <c r="DDX22"/>
      <c r="DDY22"/>
      <c r="DDZ22"/>
      <c r="DEA22"/>
      <c r="DEB22"/>
      <c r="DEC22"/>
      <c r="DED22"/>
      <c r="DEE22"/>
      <c r="DEF22"/>
      <c r="DEG22"/>
      <c r="DEH22"/>
      <c r="DEI22"/>
      <c r="DEJ22"/>
      <c r="DEK22"/>
      <c r="DEL22"/>
      <c r="DEM22"/>
      <c r="DEN22"/>
      <c r="DEO22"/>
      <c r="DEP22"/>
      <c r="DEQ22"/>
      <c r="DER22"/>
      <c r="DES22"/>
      <c r="DET22"/>
      <c r="DEU22"/>
      <c r="DEV22"/>
      <c r="DEW22"/>
      <c r="DEX22"/>
      <c r="DEY22"/>
      <c r="DEZ22"/>
      <c r="DFA22"/>
      <c r="DFB22"/>
      <c r="DFC22"/>
      <c r="DFD22"/>
      <c r="DFE22"/>
      <c r="DFF22"/>
      <c r="DFG22"/>
      <c r="DFH22"/>
      <c r="DFI22"/>
      <c r="DFJ22"/>
      <c r="DFK22"/>
      <c r="DFL22"/>
      <c r="DFM22"/>
      <c r="DFN22"/>
      <c r="DFO22"/>
      <c r="DFP22"/>
      <c r="DFQ22"/>
      <c r="DFR22"/>
      <c r="DFS22"/>
      <c r="DFT22"/>
      <c r="DFU22"/>
      <c r="DFV22"/>
      <c r="DFW22"/>
      <c r="DFX22"/>
      <c r="DFY22"/>
      <c r="DFZ22"/>
      <c r="DGA22"/>
      <c r="DGB22"/>
      <c r="DGC22"/>
      <c r="DGD22"/>
      <c r="DGE22"/>
      <c r="DGF22"/>
      <c r="DGG22"/>
      <c r="DGH22"/>
      <c r="DGI22"/>
      <c r="DGJ22"/>
      <c r="DGK22"/>
      <c r="DGL22"/>
      <c r="DGM22"/>
      <c r="DGN22"/>
      <c r="DGO22"/>
      <c r="DGP22"/>
      <c r="DGQ22"/>
      <c r="DGR22"/>
      <c r="DGS22"/>
      <c r="DGT22"/>
      <c r="DGU22"/>
      <c r="DGV22"/>
      <c r="DGW22"/>
      <c r="DGX22"/>
      <c r="DGY22"/>
      <c r="DGZ22"/>
      <c r="DHA22"/>
      <c r="DHB22"/>
      <c r="DHC22"/>
      <c r="DHD22"/>
      <c r="DHE22"/>
      <c r="DHF22"/>
      <c r="DHG22"/>
      <c r="DHH22"/>
      <c r="DHI22"/>
      <c r="DHJ22"/>
      <c r="DHK22"/>
      <c r="DHL22"/>
      <c r="DHM22"/>
      <c r="DHN22"/>
      <c r="DHO22"/>
      <c r="DHP22"/>
      <c r="DHQ22"/>
      <c r="DHR22"/>
      <c r="DHS22"/>
      <c r="DHT22"/>
      <c r="DHU22"/>
      <c r="DHV22"/>
      <c r="DHW22"/>
      <c r="DHX22"/>
      <c r="DHY22"/>
      <c r="DHZ22"/>
      <c r="DIA22"/>
      <c r="DIB22"/>
      <c r="DIC22"/>
      <c r="DID22"/>
      <c r="DIE22"/>
      <c r="DIF22"/>
      <c r="DIG22"/>
      <c r="DIH22"/>
      <c r="DII22"/>
      <c r="DIJ22"/>
      <c r="DIK22"/>
      <c r="DIL22"/>
      <c r="DIM22"/>
      <c r="DIN22"/>
      <c r="DIO22"/>
      <c r="DIP22"/>
      <c r="DIQ22"/>
      <c r="DIR22"/>
      <c r="DIS22"/>
      <c r="DIT22"/>
      <c r="DIU22"/>
      <c r="DIV22"/>
      <c r="DIW22"/>
      <c r="DIX22"/>
      <c r="DIY22"/>
      <c r="DIZ22"/>
      <c r="DJA22"/>
      <c r="DJB22"/>
      <c r="DJC22"/>
      <c r="DJD22"/>
      <c r="DJE22"/>
      <c r="DJF22"/>
      <c r="DJG22"/>
      <c r="DJH22"/>
      <c r="DJI22"/>
      <c r="DJJ22"/>
      <c r="DJK22"/>
      <c r="DJL22"/>
      <c r="DJM22"/>
      <c r="DJN22"/>
      <c r="DJO22"/>
      <c r="DJP22"/>
      <c r="DJQ22"/>
      <c r="DJR22"/>
      <c r="DJS22"/>
      <c r="DJT22"/>
      <c r="DJU22"/>
      <c r="DJV22"/>
      <c r="DJW22"/>
      <c r="DJX22"/>
      <c r="DJY22"/>
      <c r="DJZ22"/>
      <c r="DKA22"/>
      <c r="DKB22"/>
      <c r="DKC22"/>
      <c r="DKD22"/>
      <c r="DKE22"/>
      <c r="DKF22"/>
      <c r="DKG22"/>
      <c r="DKH22"/>
      <c r="DKI22"/>
      <c r="DKJ22"/>
      <c r="DKK22"/>
      <c r="DKL22"/>
      <c r="DKM22"/>
      <c r="DKN22"/>
      <c r="DKO22"/>
      <c r="DKP22"/>
      <c r="DKQ22"/>
      <c r="DKR22"/>
      <c r="DKS22"/>
      <c r="DKT22"/>
      <c r="DKU22"/>
      <c r="DKV22"/>
      <c r="DKW22"/>
      <c r="DKX22"/>
      <c r="DKY22"/>
      <c r="DKZ22"/>
      <c r="DLA22"/>
      <c r="DLB22"/>
      <c r="DLC22"/>
      <c r="DLD22"/>
      <c r="DLE22"/>
      <c r="DLF22"/>
      <c r="DLG22"/>
      <c r="DLH22"/>
      <c r="DLI22"/>
      <c r="DLJ22"/>
      <c r="DLK22"/>
      <c r="DLL22"/>
      <c r="DLM22"/>
      <c r="DLN22"/>
      <c r="DLO22"/>
      <c r="DLP22"/>
      <c r="DLQ22"/>
      <c r="DLR22"/>
      <c r="DLS22"/>
      <c r="DLT22"/>
      <c r="DLU22"/>
      <c r="DLV22"/>
      <c r="DLW22"/>
      <c r="DLX22"/>
      <c r="DLY22"/>
      <c r="DLZ22"/>
      <c r="DMA22"/>
      <c r="DMB22"/>
      <c r="DMC22"/>
      <c r="DMD22"/>
      <c r="DME22"/>
      <c r="DMF22"/>
      <c r="DMG22"/>
      <c r="DMH22"/>
      <c r="DMI22"/>
      <c r="DMJ22"/>
      <c r="DMK22"/>
      <c r="DML22"/>
      <c r="DMM22"/>
      <c r="DMN22"/>
      <c r="DMO22"/>
      <c r="DMP22"/>
      <c r="DMQ22"/>
      <c r="DMR22"/>
      <c r="DMS22"/>
      <c r="DMT22"/>
      <c r="DMU22"/>
      <c r="DMV22"/>
      <c r="DMW22"/>
      <c r="DMX22"/>
      <c r="DMY22"/>
      <c r="DMZ22"/>
      <c r="DNA22"/>
      <c r="DNB22"/>
      <c r="DNC22"/>
      <c r="DND22"/>
      <c r="DNE22"/>
      <c r="DNF22"/>
      <c r="DNG22"/>
      <c r="DNH22"/>
      <c r="DNI22"/>
      <c r="DNJ22"/>
      <c r="DNK22"/>
      <c r="DNL22"/>
      <c r="DNM22"/>
      <c r="DNN22"/>
      <c r="DNO22"/>
      <c r="DNP22"/>
      <c r="DNQ22"/>
      <c r="DNR22"/>
      <c r="DNS22"/>
      <c r="DNT22"/>
      <c r="DNU22"/>
      <c r="DNV22"/>
      <c r="DNW22"/>
      <c r="DNX22"/>
      <c r="DNY22"/>
      <c r="DNZ22"/>
      <c r="DOA22"/>
      <c r="DOB22"/>
      <c r="DOC22"/>
      <c r="DOD22"/>
      <c r="DOE22"/>
      <c r="DOF22"/>
      <c r="DOG22"/>
      <c r="DOH22"/>
      <c r="DOI22"/>
      <c r="DOJ22"/>
      <c r="DOK22"/>
      <c r="DOL22"/>
      <c r="DOM22"/>
      <c r="DON22"/>
      <c r="DOO22"/>
      <c r="DOP22"/>
      <c r="DOQ22"/>
      <c r="DOR22"/>
      <c r="DOS22"/>
      <c r="DOT22"/>
      <c r="DOU22"/>
      <c r="DOV22"/>
      <c r="DOW22"/>
      <c r="DOX22"/>
      <c r="DOY22"/>
      <c r="DOZ22"/>
      <c r="DPA22"/>
      <c r="DPB22"/>
      <c r="DPC22"/>
      <c r="DPD22"/>
      <c r="DPE22"/>
      <c r="DPF22"/>
      <c r="DPG22"/>
      <c r="DPH22"/>
      <c r="DPI22"/>
      <c r="DPJ22"/>
      <c r="DPK22"/>
      <c r="DPL22"/>
      <c r="DPM22"/>
      <c r="DPN22"/>
      <c r="DPO22"/>
      <c r="DPP22"/>
      <c r="DPQ22"/>
      <c r="DPR22"/>
      <c r="DPS22"/>
      <c r="DPT22"/>
      <c r="DPU22"/>
      <c r="DPV22"/>
      <c r="DPW22"/>
      <c r="DPX22"/>
      <c r="DPY22"/>
      <c r="DPZ22"/>
      <c r="DQA22"/>
      <c r="DQB22"/>
      <c r="DQC22"/>
      <c r="DQD22"/>
      <c r="DQE22"/>
      <c r="DQF22"/>
      <c r="DQG22"/>
      <c r="DQH22"/>
      <c r="DQI22"/>
      <c r="DQJ22"/>
      <c r="DQK22"/>
      <c r="DQL22"/>
      <c r="DQM22"/>
      <c r="DQN22"/>
      <c r="DQO22"/>
      <c r="DQP22"/>
      <c r="DQQ22"/>
      <c r="DQR22"/>
      <c r="DQS22"/>
      <c r="DQT22"/>
      <c r="DQU22"/>
      <c r="DQV22"/>
      <c r="DQW22"/>
      <c r="DQX22"/>
      <c r="DQY22"/>
      <c r="DQZ22"/>
      <c r="DRA22"/>
      <c r="DRB22"/>
      <c r="DRC22"/>
      <c r="DRD22"/>
      <c r="DRE22"/>
      <c r="DRF22"/>
      <c r="DRG22"/>
      <c r="DRH22"/>
      <c r="DRI22"/>
      <c r="DRJ22"/>
      <c r="DRK22"/>
      <c r="DRL22"/>
      <c r="DRM22"/>
      <c r="DRN22"/>
      <c r="DRO22"/>
      <c r="DRP22"/>
      <c r="DRQ22"/>
      <c r="DRR22"/>
      <c r="DRS22"/>
      <c r="DRT22"/>
      <c r="DRU22"/>
      <c r="DRV22"/>
      <c r="DRW22"/>
      <c r="DRX22"/>
      <c r="DRY22"/>
      <c r="DRZ22"/>
      <c r="DSA22"/>
      <c r="DSB22"/>
      <c r="DSC22"/>
      <c r="DSD22"/>
      <c r="DSE22"/>
      <c r="DSF22"/>
      <c r="DSG22"/>
      <c r="DSH22"/>
      <c r="DSI22"/>
      <c r="DSJ22"/>
      <c r="DSK22"/>
      <c r="DSL22"/>
      <c r="DSM22"/>
      <c r="DSN22"/>
      <c r="DSO22"/>
      <c r="DSP22"/>
      <c r="DSQ22"/>
      <c r="DSR22"/>
      <c r="DSS22"/>
      <c r="DST22"/>
      <c r="DSU22"/>
      <c r="DSV22"/>
      <c r="DSW22"/>
      <c r="DSX22"/>
      <c r="DSY22"/>
      <c r="DSZ22"/>
      <c r="DTA22"/>
      <c r="DTB22"/>
      <c r="DTC22"/>
      <c r="DTD22"/>
      <c r="DTE22"/>
      <c r="DTF22"/>
      <c r="DTG22"/>
      <c r="DTH22"/>
      <c r="DTI22"/>
      <c r="DTJ22"/>
      <c r="DTK22"/>
      <c r="DTL22"/>
      <c r="DTM22"/>
      <c r="DTN22"/>
      <c r="DTO22"/>
      <c r="DTP22"/>
      <c r="DTQ22"/>
      <c r="DTR22"/>
      <c r="DTS22"/>
      <c r="DTT22"/>
      <c r="DTU22"/>
      <c r="DTV22"/>
      <c r="DTW22"/>
      <c r="DTX22"/>
      <c r="DTY22"/>
      <c r="DTZ22"/>
      <c r="DUA22"/>
      <c r="DUB22"/>
      <c r="DUC22"/>
      <c r="DUD22"/>
      <c r="DUE22"/>
      <c r="DUF22"/>
      <c r="DUG22"/>
      <c r="DUH22"/>
      <c r="DUI22"/>
      <c r="DUJ22"/>
      <c r="DUK22"/>
      <c r="DUL22"/>
      <c r="DUM22"/>
      <c r="DUN22"/>
      <c r="DUO22"/>
      <c r="DUP22"/>
      <c r="DUQ22"/>
      <c r="DUR22"/>
      <c r="DUS22"/>
      <c r="DUT22"/>
      <c r="DUU22"/>
      <c r="DUV22"/>
      <c r="DUW22"/>
      <c r="DUX22"/>
      <c r="DUY22"/>
      <c r="DUZ22"/>
      <c r="DVA22"/>
      <c r="DVB22"/>
      <c r="DVC22"/>
      <c r="DVD22"/>
      <c r="DVE22"/>
      <c r="DVF22"/>
      <c r="DVG22"/>
      <c r="DVH22"/>
      <c r="DVI22"/>
      <c r="DVJ22"/>
      <c r="DVK22"/>
      <c r="DVL22"/>
      <c r="DVM22"/>
      <c r="DVN22"/>
      <c r="DVO22"/>
      <c r="DVP22"/>
      <c r="DVQ22"/>
      <c r="DVR22"/>
      <c r="DVS22"/>
      <c r="DVT22"/>
      <c r="DVU22"/>
      <c r="DVV22"/>
      <c r="DVW22"/>
      <c r="DVX22"/>
      <c r="DVY22"/>
      <c r="DVZ22"/>
      <c r="DWA22"/>
      <c r="DWB22"/>
      <c r="DWC22"/>
      <c r="DWD22"/>
      <c r="DWE22"/>
      <c r="DWF22"/>
      <c r="DWG22"/>
      <c r="DWH22"/>
      <c r="DWI22"/>
      <c r="DWJ22"/>
      <c r="DWK22"/>
      <c r="DWL22"/>
      <c r="DWM22"/>
      <c r="DWN22"/>
      <c r="DWO22"/>
      <c r="DWP22"/>
      <c r="DWQ22"/>
      <c r="DWR22"/>
      <c r="DWS22"/>
      <c r="DWT22"/>
      <c r="DWU22"/>
      <c r="DWV22"/>
      <c r="DWW22"/>
      <c r="DWX22"/>
      <c r="DWY22"/>
      <c r="DWZ22"/>
      <c r="DXA22"/>
      <c r="DXB22"/>
      <c r="DXC22"/>
      <c r="DXD22"/>
      <c r="DXE22"/>
      <c r="DXF22"/>
      <c r="DXG22"/>
      <c r="DXH22"/>
      <c r="DXI22"/>
      <c r="DXJ22"/>
      <c r="DXK22"/>
      <c r="DXL22"/>
      <c r="DXM22"/>
      <c r="DXN22"/>
      <c r="DXO22"/>
      <c r="DXP22"/>
      <c r="DXQ22"/>
      <c r="DXR22"/>
      <c r="DXS22"/>
      <c r="DXT22"/>
      <c r="DXU22"/>
      <c r="DXV22"/>
      <c r="DXW22"/>
      <c r="DXX22"/>
      <c r="DXY22"/>
      <c r="DXZ22"/>
      <c r="DYA22"/>
      <c r="DYB22"/>
      <c r="DYC22"/>
      <c r="DYD22"/>
      <c r="DYE22"/>
      <c r="DYF22"/>
      <c r="DYG22"/>
      <c r="DYH22"/>
      <c r="DYI22"/>
      <c r="DYJ22"/>
      <c r="DYK22"/>
      <c r="DYL22"/>
      <c r="DYM22"/>
      <c r="DYN22"/>
      <c r="DYO22"/>
      <c r="DYP22"/>
      <c r="DYQ22"/>
      <c r="DYR22"/>
      <c r="DYS22"/>
      <c r="DYT22"/>
      <c r="DYU22"/>
      <c r="DYV22"/>
      <c r="DYW22"/>
      <c r="DYX22"/>
      <c r="DYY22"/>
      <c r="DYZ22"/>
      <c r="DZA22"/>
      <c r="DZB22"/>
      <c r="DZC22"/>
      <c r="DZD22"/>
      <c r="DZE22"/>
      <c r="DZF22"/>
      <c r="DZG22"/>
      <c r="DZH22"/>
      <c r="DZI22"/>
      <c r="DZJ22"/>
      <c r="DZK22"/>
      <c r="DZL22"/>
      <c r="DZM22"/>
      <c r="DZN22"/>
      <c r="DZO22"/>
      <c r="DZP22"/>
      <c r="DZQ22"/>
      <c r="DZR22"/>
      <c r="DZS22"/>
      <c r="DZT22"/>
      <c r="DZU22"/>
      <c r="DZV22"/>
      <c r="DZW22"/>
      <c r="DZX22"/>
      <c r="DZY22"/>
      <c r="DZZ22"/>
      <c r="EAA22"/>
      <c r="EAB22"/>
      <c r="EAC22"/>
      <c r="EAD22"/>
      <c r="EAE22"/>
      <c r="EAF22"/>
      <c r="EAG22"/>
      <c r="EAH22"/>
      <c r="EAI22"/>
      <c r="EAJ22"/>
      <c r="EAK22"/>
      <c r="EAL22"/>
      <c r="EAM22"/>
      <c r="EAN22"/>
      <c r="EAO22"/>
      <c r="EAP22"/>
      <c r="EAQ22"/>
      <c r="EAR22"/>
      <c r="EAS22"/>
      <c r="EAT22"/>
      <c r="EAU22"/>
      <c r="EAV22"/>
      <c r="EAW22"/>
      <c r="EAX22"/>
      <c r="EAY22"/>
      <c r="EAZ22"/>
      <c r="EBA22"/>
      <c r="EBB22"/>
      <c r="EBC22"/>
      <c r="EBD22"/>
      <c r="EBE22"/>
      <c r="EBF22"/>
      <c r="EBG22"/>
      <c r="EBH22"/>
      <c r="EBI22"/>
      <c r="EBJ22"/>
      <c r="EBK22"/>
      <c r="EBL22"/>
      <c r="EBM22"/>
      <c r="EBN22"/>
      <c r="EBO22"/>
      <c r="EBP22"/>
      <c r="EBQ22"/>
      <c r="EBR22"/>
      <c r="EBS22"/>
      <c r="EBT22"/>
      <c r="EBU22"/>
      <c r="EBV22"/>
      <c r="EBW22"/>
      <c r="EBX22"/>
      <c r="EBY22"/>
      <c r="EBZ22"/>
      <c r="ECA22"/>
      <c r="ECB22"/>
      <c r="ECC22"/>
      <c r="ECD22"/>
      <c r="ECE22"/>
      <c r="ECF22"/>
      <c r="ECG22"/>
      <c r="ECH22"/>
      <c r="ECI22"/>
      <c r="ECJ22"/>
      <c r="ECK22"/>
      <c r="ECL22"/>
      <c r="ECM22"/>
      <c r="ECN22"/>
      <c r="ECO22"/>
      <c r="ECP22"/>
      <c r="ECQ22"/>
      <c r="ECR22"/>
      <c r="ECS22"/>
      <c r="ECT22"/>
      <c r="ECU22"/>
      <c r="ECV22"/>
      <c r="ECW22"/>
      <c r="ECX22"/>
      <c r="ECY22"/>
      <c r="ECZ22"/>
      <c r="EDA22"/>
      <c r="EDB22"/>
      <c r="EDC22"/>
      <c r="EDD22"/>
      <c r="EDE22"/>
      <c r="EDF22"/>
      <c r="EDG22"/>
      <c r="EDH22"/>
      <c r="EDI22"/>
      <c r="EDJ22"/>
      <c r="EDK22"/>
      <c r="EDL22"/>
      <c r="EDM22"/>
      <c r="EDN22"/>
      <c r="EDO22"/>
      <c r="EDP22"/>
      <c r="EDQ22"/>
      <c r="EDR22"/>
      <c r="EDS22"/>
      <c r="EDT22"/>
      <c r="EDU22"/>
      <c r="EDV22"/>
      <c r="EDW22"/>
      <c r="EDX22"/>
      <c r="EDY22"/>
      <c r="EDZ22"/>
      <c r="EEA22"/>
      <c r="EEB22"/>
      <c r="EEC22"/>
      <c r="EED22"/>
      <c r="EEE22"/>
      <c r="EEF22"/>
      <c r="EEG22"/>
      <c r="EEH22"/>
      <c r="EEI22"/>
      <c r="EEJ22"/>
      <c r="EEK22"/>
      <c r="EEL22"/>
      <c r="EEM22"/>
      <c r="EEN22"/>
      <c r="EEO22"/>
      <c r="EEP22"/>
      <c r="EEQ22"/>
      <c r="EER22"/>
      <c r="EES22"/>
      <c r="EET22"/>
      <c r="EEU22"/>
      <c r="EEV22"/>
      <c r="EEW22"/>
      <c r="EEX22"/>
      <c r="EEY22"/>
      <c r="EEZ22"/>
      <c r="EFA22"/>
      <c r="EFB22"/>
      <c r="EFC22"/>
      <c r="EFD22"/>
      <c r="EFE22"/>
      <c r="EFF22"/>
      <c r="EFG22"/>
      <c r="EFH22"/>
      <c r="EFI22"/>
      <c r="EFJ22"/>
      <c r="EFK22"/>
      <c r="EFL22"/>
      <c r="EFM22"/>
      <c r="EFN22"/>
      <c r="EFO22"/>
      <c r="EFP22"/>
      <c r="EFQ22"/>
      <c r="EFR22"/>
      <c r="EFS22"/>
      <c r="EFT22"/>
      <c r="EFU22"/>
      <c r="EFV22"/>
      <c r="EFW22"/>
      <c r="EFX22"/>
      <c r="EFY22"/>
      <c r="EFZ22"/>
      <c r="EGA22"/>
      <c r="EGB22"/>
      <c r="EGC22"/>
      <c r="EGD22"/>
      <c r="EGE22"/>
      <c r="EGF22"/>
      <c r="EGG22"/>
      <c r="EGH22"/>
      <c r="EGI22"/>
      <c r="EGJ22"/>
      <c r="EGK22"/>
      <c r="EGL22"/>
      <c r="EGM22"/>
      <c r="EGN22"/>
      <c r="EGO22"/>
      <c r="EGP22"/>
      <c r="EGQ22"/>
      <c r="EGR22"/>
      <c r="EGS22"/>
      <c r="EGT22"/>
      <c r="EGU22"/>
      <c r="EGV22"/>
      <c r="EGW22"/>
      <c r="EGX22"/>
      <c r="EGY22"/>
      <c r="EGZ22"/>
      <c r="EHA22"/>
      <c r="EHB22"/>
      <c r="EHC22"/>
      <c r="EHD22"/>
      <c r="EHE22"/>
      <c r="EHF22"/>
      <c r="EHG22"/>
      <c r="EHH22"/>
      <c r="EHI22"/>
      <c r="EHJ22"/>
      <c r="EHK22"/>
      <c r="EHL22"/>
      <c r="EHM22"/>
      <c r="EHN22"/>
      <c r="EHO22"/>
      <c r="EHP22"/>
      <c r="EHQ22"/>
      <c r="EHR22"/>
      <c r="EHS22"/>
      <c r="EHT22"/>
      <c r="EHU22"/>
      <c r="EHV22"/>
      <c r="EHW22"/>
      <c r="EHX22"/>
      <c r="EHY22"/>
      <c r="EHZ22"/>
      <c r="EIA22"/>
      <c r="EIB22"/>
      <c r="EIC22"/>
      <c r="EID22"/>
      <c r="EIE22"/>
      <c r="EIF22"/>
      <c r="EIG22"/>
      <c r="EIH22"/>
      <c r="EII22"/>
      <c r="EIJ22"/>
      <c r="EIK22"/>
      <c r="EIL22"/>
      <c r="EIM22"/>
      <c r="EIN22"/>
      <c r="EIO22"/>
      <c r="EIP22"/>
      <c r="EIQ22"/>
      <c r="EIR22"/>
      <c r="EIS22"/>
      <c r="EIT22"/>
      <c r="EIU22"/>
      <c r="EIV22"/>
      <c r="EIW22"/>
      <c r="EIX22"/>
      <c r="EIY22"/>
      <c r="EIZ22"/>
      <c r="EJA22"/>
      <c r="EJB22"/>
      <c r="EJC22"/>
      <c r="EJD22"/>
      <c r="EJE22"/>
      <c r="EJF22"/>
      <c r="EJG22"/>
      <c r="EJH22"/>
      <c r="EJI22"/>
      <c r="EJJ22"/>
      <c r="EJK22"/>
      <c r="EJL22"/>
      <c r="EJM22"/>
      <c r="EJN22"/>
      <c r="EJO22"/>
      <c r="EJP22"/>
      <c r="EJQ22"/>
      <c r="EJR22"/>
      <c r="EJS22"/>
      <c r="EJT22"/>
      <c r="EJU22"/>
      <c r="EJV22"/>
      <c r="EJW22"/>
      <c r="EJX22"/>
      <c r="EJY22"/>
      <c r="EJZ22"/>
      <c r="EKA22"/>
      <c r="EKB22"/>
      <c r="EKC22"/>
      <c r="EKD22"/>
      <c r="EKE22"/>
      <c r="EKF22"/>
      <c r="EKG22"/>
      <c r="EKH22"/>
      <c r="EKI22"/>
      <c r="EKJ22"/>
      <c r="EKK22"/>
      <c r="EKL22"/>
      <c r="EKM22"/>
      <c r="EKN22"/>
      <c r="EKO22"/>
      <c r="EKP22"/>
      <c r="EKQ22"/>
      <c r="EKR22"/>
      <c r="EKS22"/>
      <c r="EKT22"/>
      <c r="EKU22"/>
      <c r="EKV22"/>
      <c r="EKW22"/>
      <c r="EKX22"/>
      <c r="EKY22"/>
      <c r="EKZ22"/>
      <c r="ELA22"/>
      <c r="ELB22"/>
      <c r="ELC22"/>
      <c r="ELD22"/>
      <c r="ELE22"/>
      <c r="ELF22"/>
      <c r="ELG22"/>
      <c r="ELH22"/>
      <c r="ELI22"/>
      <c r="ELJ22"/>
      <c r="ELK22"/>
      <c r="ELL22"/>
      <c r="ELM22"/>
      <c r="ELN22"/>
      <c r="ELO22"/>
      <c r="ELP22"/>
      <c r="ELQ22"/>
      <c r="ELR22"/>
      <c r="ELS22"/>
      <c r="ELT22"/>
      <c r="ELU22"/>
      <c r="ELV22"/>
      <c r="ELW22"/>
      <c r="ELX22"/>
      <c r="ELY22"/>
      <c r="ELZ22"/>
      <c r="EMA22"/>
      <c r="EMB22"/>
      <c r="EMC22"/>
      <c r="EMD22"/>
      <c r="EME22"/>
      <c r="EMF22"/>
      <c r="EMG22"/>
      <c r="EMH22"/>
      <c r="EMI22"/>
      <c r="EMJ22"/>
      <c r="EMK22"/>
      <c r="EML22"/>
      <c r="EMM22"/>
      <c r="EMN22"/>
      <c r="EMO22"/>
      <c r="EMP22"/>
      <c r="EMQ22"/>
      <c r="EMR22"/>
      <c r="EMS22"/>
      <c r="EMT22"/>
      <c r="EMU22"/>
      <c r="EMV22"/>
      <c r="EMW22"/>
      <c r="EMX22"/>
      <c r="EMY22"/>
      <c r="EMZ22"/>
      <c r="ENA22"/>
      <c r="ENB22"/>
      <c r="ENC22"/>
      <c r="END22"/>
      <c r="ENE22"/>
      <c r="ENF22"/>
      <c r="ENG22"/>
      <c r="ENH22"/>
      <c r="ENI22"/>
      <c r="ENJ22"/>
      <c r="ENK22"/>
      <c r="ENL22"/>
      <c r="ENM22"/>
      <c r="ENN22"/>
      <c r="ENO22"/>
      <c r="ENP22"/>
      <c r="ENQ22"/>
      <c r="ENR22"/>
      <c r="ENS22"/>
      <c r="ENT22"/>
      <c r="ENU22"/>
      <c r="ENV22"/>
      <c r="ENW22"/>
      <c r="ENX22"/>
      <c r="ENY22"/>
      <c r="ENZ22"/>
      <c r="EOA22"/>
      <c r="EOB22"/>
      <c r="EOC22"/>
      <c r="EOD22"/>
      <c r="EOE22"/>
      <c r="EOF22"/>
      <c r="EOG22"/>
      <c r="EOH22"/>
      <c r="EOI22"/>
      <c r="EOJ22"/>
      <c r="EOK22"/>
      <c r="EOL22"/>
      <c r="EOM22"/>
      <c r="EON22"/>
      <c r="EOO22"/>
      <c r="EOP22"/>
      <c r="EOQ22"/>
      <c r="EOR22"/>
      <c r="EOS22"/>
      <c r="EOT22"/>
      <c r="EOU22"/>
      <c r="EOV22"/>
      <c r="EOW22"/>
      <c r="EOX22"/>
      <c r="EOY22"/>
      <c r="EOZ22"/>
      <c r="EPA22"/>
      <c r="EPB22"/>
      <c r="EPC22"/>
      <c r="EPD22"/>
      <c r="EPE22"/>
      <c r="EPF22"/>
      <c r="EPG22"/>
      <c r="EPH22"/>
      <c r="EPI22"/>
      <c r="EPJ22"/>
      <c r="EPK22"/>
      <c r="EPL22"/>
      <c r="EPM22"/>
      <c r="EPN22"/>
      <c r="EPO22"/>
      <c r="EPP22"/>
      <c r="EPQ22"/>
      <c r="EPR22"/>
      <c r="EPS22"/>
      <c r="EPT22"/>
      <c r="EPU22"/>
      <c r="EPV22"/>
      <c r="EPW22"/>
      <c r="EPX22"/>
      <c r="EPY22"/>
      <c r="EPZ22"/>
      <c r="EQA22"/>
      <c r="EQB22"/>
      <c r="EQC22"/>
      <c r="EQD22"/>
      <c r="EQE22"/>
      <c r="EQF22"/>
      <c r="EQG22"/>
      <c r="EQH22"/>
      <c r="EQI22"/>
      <c r="EQJ22"/>
      <c r="EQK22"/>
      <c r="EQL22"/>
      <c r="EQM22"/>
      <c r="EQN22"/>
      <c r="EQO22"/>
      <c r="EQP22"/>
      <c r="EQQ22"/>
      <c r="EQR22"/>
      <c r="EQS22"/>
      <c r="EQT22"/>
      <c r="EQU22"/>
      <c r="EQV22"/>
      <c r="EQW22"/>
      <c r="EQX22"/>
      <c r="EQY22"/>
      <c r="EQZ22"/>
      <c r="ERA22"/>
      <c r="ERB22"/>
      <c r="ERC22"/>
      <c r="ERD22"/>
      <c r="ERE22"/>
      <c r="ERF22"/>
      <c r="ERG22"/>
      <c r="ERH22"/>
      <c r="ERI22"/>
      <c r="ERJ22"/>
      <c r="ERK22"/>
      <c r="ERL22"/>
      <c r="ERM22"/>
      <c r="ERN22"/>
      <c r="ERO22"/>
      <c r="ERP22"/>
      <c r="ERQ22"/>
      <c r="ERR22"/>
      <c r="ERS22"/>
      <c r="ERT22"/>
      <c r="ERU22"/>
      <c r="ERV22"/>
      <c r="ERW22"/>
      <c r="ERX22"/>
      <c r="ERY22"/>
      <c r="ERZ22"/>
      <c r="ESA22"/>
      <c r="ESB22"/>
      <c r="ESC22"/>
      <c r="ESD22"/>
      <c r="ESE22"/>
      <c r="ESF22"/>
      <c r="ESG22"/>
      <c r="ESH22"/>
      <c r="ESI22"/>
      <c r="ESJ22"/>
      <c r="ESK22"/>
      <c r="ESL22"/>
      <c r="ESM22"/>
      <c r="ESN22"/>
      <c r="ESO22"/>
      <c r="ESP22"/>
      <c r="ESQ22"/>
      <c r="ESR22"/>
      <c r="ESS22"/>
      <c r="EST22"/>
      <c r="ESU22"/>
      <c r="ESV22"/>
      <c r="ESW22"/>
      <c r="ESX22"/>
      <c r="ESY22"/>
      <c r="ESZ22"/>
      <c r="ETA22"/>
      <c r="ETB22"/>
      <c r="ETC22"/>
      <c r="ETD22"/>
      <c r="ETE22"/>
      <c r="ETF22"/>
      <c r="ETG22"/>
      <c r="ETH22"/>
      <c r="ETI22"/>
      <c r="ETJ22"/>
      <c r="ETK22"/>
      <c r="ETL22"/>
      <c r="ETM22"/>
      <c r="ETN22"/>
      <c r="ETO22"/>
      <c r="ETP22"/>
      <c r="ETQ22"/>
      <c r="ETR22"/>
      <c r="ETS22"/>
      <c r="ETT22"/>
      <c r="ETU22"/>
      <c r="ETV22"/>
      <c r="ETW22"/>
      <c r="ETX22"/>
      <c r="ETY22"/>
      <c r="ETZ22"/>
      <c r="EUA22"/>
      <c r="EUB22"/>
      <c r="EUC22"/>
      <c r="EUD22"/>
      <c r="EUE22"/>
      <c r="EUF22"/>
      <c r="EUG22"/>
      <c r="EUH22"/>
      <c r="EUI22"/>
      <c r="EUJ22"/>
      <c r="EUK22"/>
      <c r="EUL22"/>
      <c r="EUM22"/>
      <c r="EUN22"/>
      <c r="EUO22"/>
      <c r="EUP22"/>
      <c r="EUQ22"/>
      <c r="EUR22"/>
      <c r="EUS22"/>
      <c r="EUT22"/>
      <c r="EUU22"/>
      <c r="EUV22"/>
      <c r="EUW22"/>
      <c r="EUX22"/>
      <c r="EUY22"/>
      <c r="EUZ22"/>
      <c r="EVA22"/>
      <c r="EVB22"/>
      <c r="EVC22"/>
      <c r="EVD22"/>
      <c r="EVE22"/>
      <c r="EVF22"/>
      <c r="EVG22"/>
      <c r="EVH22"/>
      <c r="EVI22"/>
      <c r="EVJ22"/>
      <c r="EVK22"/>
      <c r="EVL22"/>
      <c r="EVM22"/>
      <c r="EVN22"/>
      <c r="EVO22"/>
      <c r="EVP22"/>
      <c r="EVQ22"/>
      <c r="EVR22"/>
      <c r="EVS22"/>
      <c r="EVT22"/>
      <c r="EVU22"/>
      <c r="EVV22"/>
      <c r="EVW22"/>
      <c r="EVX22"/>
      <c r="EVY22"/>
      <c r="EVZ22"/>
      <c r="EWA22"/>
      <c r="EWB22"/>
      <c r="EWC22"/>
      <c r="EWD22"/>
      <c r="EWE22"/>
      <c r="EWF22"/>
      <c r="EWG22"/>
      <c r="EWH22"/>
      <c r="EWI22"/>
      <c r="EWJ22"/>
      <c r="EWK22"/>
      <c r="EWL22"/>
      <c r="EWM22"/>
      <c r="EWN22"/>
      <c r="EWO22"/>
      <c r="EWP22"/>
      <c r="EWQ22"/>
      <c r="EWR22"/>
      <c r="EWS22"/>
      <c r="EWT22"/>
      <c r="EWU22"/>
      <c r="EWV22"/>
      <c r="EWW22"/>
      <c r="EWX22"/>
      <c r="EWY22"/>
      <c r="EWZ22"/>
      <c r="EXA22"/>
      <c r="EXB22"/>
      <c r="EXC22"/>
      <c r="EXD22"/>
      <c r="EXE22"/>
      <c r="EXF22"/>
      <c r="EXG22"/>
      <c r="EXH22"/>
      <c r="EXI22"/>
      <c r="EXJ22"/>
      <c r="EXK22"/>
      <c r="EXL22"/>
      <c r="EXM22"/>
      <c r="EXN22"/>
      <c r="EXO22"/>
      <c r="EXP22"/>
      <c r="EXQ22"/>
      <c r="EXR22"/>
      <c r="EXS22"/>
      <c r="EXT22"/>
      <c r="EXU22"/>
      <c r="EXV22"/>
      <c r="EXW22"/>
      <c r="EXX22"/>
      <c r="EXY22"/>
      <c r="EXZ22"/>
      <c r="EYA22"/>
      <c r="EYB22"/>
      <c r="EYC22"/>
      <c r="EYD22"/>
      <c r="EYE22"/>
      <c r="EYF22"/>
      <c r="EYG22"/>
      <c r="EYH22"/>
      <c r="EYI22"/>
      <c r="EYJ22"/>
      <c r="EYK22"/>
      <c r="EYL22"/>
      <c r="EYM22"/>
      <c r="EYN22"/>
      <c r="EYO22"/>
      <c r="EYP22"/>
      <c r="EYQ22"/>
      <c r="EYR22"/>
      <c r="EYS22"/>
      <c r="EYT22"/>
      <c r="EYU22"/>
      <c r="EYV22"/>
      <c r="EYW22"/>
      <c r="EYX22"/>
      <c r="EYY22"/>
      <c r="EYZ22"/>
      <c r="EZA22"/>
      <c r="EZB22"/>
      <c r="EZC22"/>
      <c r="EZD22"/>
      <c r="EZE22"/>
      <c r="EZF22"/>
      <c r="EZG22"/>
      <c r="EZH22"/>
      <c r="EZI22"/>
      <c r="EZJ22"/>
      <c r="EZK22"/>
      <c r="EZL22"/>
      <c r="EZM22"/>
      <c r="EZN22"/>
      <c r="EZO22"/>
      <c r="EZP22"/>
      <c r="EZQ22"/>
      <c r="EZR22"/>
      <c r="EZS22"/>
      <c r="EZT22"/>
      <c r="EZU22"/>
      <c r="EZV22"/>
      <c r="EZW22"/>
      <c r="EZX22"/>
      <c r="EZY22"/>
      <c r="EZZ22"/>
      <c r="FAA22"/>
      <c r="FAB22"/>
      <c r="FAC22"/>
      <c r="FAD22"/>
      <c r="FAE22"/>
      <c r="FAF22"/>
      <c r="FAG22"/>
      <c r="FAH22"/>
      <c r="FAI22"/>
      <c r="FAJ22"/>
      <c r="FAK22"/>
      <c r="FAL22"/>
      <c r="FAM22"/>
      <c r="FAN22"/>
      <c r="FAO22"/>
      <c r="FAP22"/>
      <c r="FAQ22"/>
      <c r="FAR22"/>
      <c r="FAS22"/>
      <c r="FAT22"/>
      <c r="FAU22"/>
      <c r="FAV22"/>
      <c r="FAW22"/>
      <c r="FAX22"/>
      <c r="FAY22"/>
      <c r="FAZ22"/>
      <c r="FBA22"/>
      <c r="FBB22"/>
      <c r="FBC22"/>
      <c r="FBD22"/>
      <c r="FBE22"/>
      <c r="FBF22"/>
      <c r="FBG22"/>
      <c r="FBH22"/>
      <c r="FBI22"/>
      <c r="FBJ22"/>
      <c r="FBK22"/>
      <c r="FBL22"/>
      <c r="FBM22"/>
      <c r="FBN22"/>
      <c r="FBO22"/>
      <c r="FBP22"/>
      <c r="FBQ22"/>
      <c r="FBR22"/>
      <c r="FBS22"/>
      <c r="FBT22"/>
      <c r="FBU22"/>
      <c r="FBV22"/>
      <c r="FBW22"/>
      <c r="FBX22"/>
      <c r="FBY22"/>
      <c r="FBZ22"/>
      <c r="FCA22"/>
      <c r="FCB22"/>
      <c r="FCC22"/>
      <c r="FCD22"/>
      <c r="FCE22"/>
      <c r="FCF22"/>
      <c r="FCG22"/>
      <c r="FCH22"/>
      <c r="FCI22"/>
      <c r="FCJ22"/>
      <c r="FCK22"/>
      <c r="FCL22"/>
      <c r="FCM22"/>
      <c r="FCN22"/>
      <c r="FCO22"/>
      <c r="FCP22"/>
      <c r="FCQ22"/>
      <c r="FCR22"/>
      <c r="FCS22"/>
      <c r="FCT22"/>
      <c r="FCU22"/>
      <c r="FCV22"/>
      <c r="FCW22"/>
      <c r="FCX22"/>
      <c r="FCY22"/>
      <c r="FCZ22"/>
      <c r="FDA22"/>
      <c r="FDB22"/>
      <c r="FDC22"/>
      <c r="FDD22"/>
      <c r="FDE22"/>
      <c r="FDF22"/>
      <c r="FDG22"/>
      <c r="FDH22"/>
      <c r="FDI22"/>
      <c r="FDJ22"/>
      <c r="FDK22"/>
      <c r="FDL22"/>
      <c r="FDM22"/>
      <c r="FDN22"/>
      <c r="FDO22"/>
      <c r="FDP22"/>
      <c r="FDQ22"/>
      <c r="FDR22"/>
      <c r="FDS22"/>
      <c r="FDT22"/>
      <c r="FDU22"/>
      <c r="FDV22"/>
      <c r="FDW22"/>
      <c r="FDX22"/>
      <c r="FDY22"/>
      <c r="FDZ22"/>
      <c r="FEA22"/>
      <c r="FEB22"/>
      <c r="FEC22"/>
      <c r="FED22"/>
      <c r="FEE22"/>
      <c r="FEF22"/>
      <c r="FEG22"/>
      <c r="FEH22"/>
      <c r="FEI22"/>
      <c r="FEJ22"/>
      <c r="FEK22"/>
      <c r="FEL22"/>
      <c r="FEM22"/>
      <c r="FEN22"/>
      <c r="FEO22"/>
      <c r="FEP22"/>
      <c r="FEQ22"/>
      <c r="FER22"/>
      <c r="FES22"/>
      <c r="FET22"/>
      <c r="FEU22"/>
      <c r="FEV22"/>
      <c r="FEW22"/>
      <c r="FEX22"/>
      <c r="FEY22"/>
      <c r="FEZ22"/>
      <c r="FFA22"/>
      <c r="FFB22"/>
      <c r="FFC22"/>
      <c r="FFD22"/>
      <c r="FFE22"/>
      <c r="FFF22"/>
      <c r="FFG22"/>
      <c r="FFH22"/>
      <c r="FFI22"/>
      <c r="FFJ22"/>
      <c r="FFK22"/>
      <c r="FFL22"/>
      <c r="FFM22"/>
      <c r="FFN22"/>
      <c r="FFO22"/>
      <c r="FFP22"/>
      <c r="FFQ22"/>
      <c r="FFR22"/>
      <c r="FFS22"/>
      <c r="FFT22"/>
      <c r="FFU22"/>
      <c r="FFV22"/>
      <c r="FFW22"/>
      <c r="FFX22"/>
      <c r="FFY22"/>
      <c r="FFZ22"/>
      <c r="FGA22"/>
      <c r="FGB22"/>
      <c r="FGC22"/>
      <c r="FGD22"/>
      <c r="FGE22"/>
      <c r="FGF22"/>
      <c r="FGG22"/>
      <c r="FGH22"/>
      <c r="FGI22"/>
      <c r="FGJ22"/>
      <c r="FGK22"/>
      <c r="FGL22"/>
      <c r="FGM22"/>
      <c r="FGN22"/>
      <c r="FGO22"/>
      <c r="FGP22"/>
      <c r="FGQ22"/>
      <c r="FGR22"/>
      <c r="FGS22"/>
      <c r="FGT22"/>
      <c r="FGU22"/>
      <c r="FGV22"/>
      <c r="FGW22"/>
      <c r="FGX22"/>
      <c r="FGY22"/>
      <c r="FGZ22"/>
      <c r="FHA22"/>
      <c r="FHB22"/>
      <c r="FHC22"/>
      <c r="FHD22"/>
      <c r="FHE22"/>
      <c r="FHF22"/>
      <c r="FHG22"/>
      <c r="FHH22"/>
      <c r="FHI22"/>
      <c r="FHJ22"/>
      <c r="FHK22"/>
      <c r="FHL22"/>
      <c r="FHM22"/>
      <c r="FHN22"/>
      <c r="FHO22"/>
      <c r="FHP22"/>
      <c r="FHQ22"/>
      <c r="FHR22"/>
      <c r="FHS22"/>
      <c r="FHT22"/>
      <c r="FHU22"/>
      <c r="FHV22"/>
      <c r="FHW22"/>
      <c r="FHX22"/>
      <c r="FHY22"/>
      <c r="FHZ22"/>
      <c r="FIA22"/>
      <c r="FIB22"/>
      <c r="FIC22"/>
      <c r="FID22"/>
      <c r="FIE22"/>
      <c r="FIF22"/>
      <c r="FIG22"/>
      <c r="FIH22"/>
      <c r="FII22"/>
      <c r="FIJ22"/>
      <c r="FIK22"/>
      <c r="FIL22"/>
      <c r="FIM22"/>
      <c r="FIN22"/>
      <c r="FIO22"/>
      <c r="FIP22"/>
      <c r="FIQ22"/>
      <c r="FIR22"/>
      <c r="FIS22"/>
      <c r="FIT22"/>
      <c r="FIU22"/>
      <c r="FIV22"/>
      <c r="FIW22"/>
      <c r="FIX22"/>
      <c r="FIY22"/>
      <c r="FIZ22"/>
      <c r="FJA22"/>
      <c r="FJB22"/>
      <c r="FJC22"/>
      <c r="FJD22"/>
      <c r="FJE22"/>
      <c r="FJF22"/>
      <c r="FJG22"/>
      <c r="FJH22"/>
      <c r="FJI22"/>
      <c r="FJJ22"/>
      <c r="FJK22"/>
      <c r="FJL22"/>
      <c r="FJM22"/>
      <c r="FJN22"/>
      <c r="FJO22"/>
      <c r="FJP22"/>
      <c r="FJQ22"/>
      <c r="FJR22"/>
      <c r="FJS22"/>
      <c r="FJT22"/>
      <c r="FJU22"/>
      <c r="FJV22"/>
      <c r="FJW22"/>
      <c r="FJX22"/>
      <c r="FJY22"/>
      <c r="FJZ22"/>
      <c r="FKA22"/>
      <c r="FKB22"/>
      <c r="FKC22"/>
      <c r="FKD22"/>
      <c r="FKE22"/>
      <c r="FKF22"/>
      <c r="FKG22"/>
      <c r="FKH22"/>
      <c r="FKI22"/>
      <c r="FKJ22"/>
      <c r="FKK22"/>
      <c r="FKL22"/>
      <c r="FKM22"/>
      <c r="FKN22"/>
      <c r="FKO22"/>
      <c r="FKP22"/>
      <c r="FKQ22"/>
      <c r="FKR22"/>
      <c r="FKS22"/>
      <c r="FKT22"/>
      <c r="FKU22"/>
      <c r="FKV22"/>
      <c r="FKW22"/>
      <c r="FKX22"/>
      <c r="FKY22"/>
      <c r="FKZ22"/>
      <c r="FLA22"/>
      <c r="FLB22"/>
      <c r="FLC22"/>
      <c r="FLD22"/>
      <c r="FLE22"/>
      <c r="FLF22"/>
      <c r="FLG22"/>
      <c r="FLH22"/>
      <c r="FLI22"/>
      <c r="FLJ22"/>
      <c r="FLK22"/>
      <c r="FLL22"/>
      <c r="FLM22"/>
      <c r="FLN22"/>
      <c r="FLO22"/>
      <c r="FLP22"/>
      <c r="FLQ22"/>
      <c r="FLR22"/>
      <c r="FLS22"/>
      <c r="FLT22"/>
      <c r="FLU22"/>
      <c r="FLV22"/>
      <c r="FLW22"/>
      <c r="FLX22"/>
      <c r="FLY22"/>
      <c r="FLZ22"/>
      <c r="FMA22"/>
      <c r="FMB22"/>
      <c r="FMC22"/>
      <c r="FMD22"/>
      <c r="FME22"/>
      <c r="FMF22"/>
      <c r="FMG22"/>
      <c r="FMH22"/>
      <c r="FMI22"/>
      <c r="FMJ22"/>
      <c r="FMK22"/>
      <c r="FML22"/>
      <c r="FMM22"/>
      <c r="FMN22"/>
      <c r="FMO22"/>
      <c r="FMP22"/>
      <c r="FMQ22"/>
      <c r="FMR22"/>
      <c r="FMS22"/>
      <c r="FMT22"/>
      <c r="FMU22"/>
      <c r="FMV22"/>
      <c r="FMW22"/>
      <c r="FMX22"/>
      <c r="FMY22"/>
      <c r="FMZ22"/>
      <c r="FNA22"/>
      <c r="FNB22"/>
      <c r="FNC22"/>
      <c r="FND22"/>
      <c r="FNE22"/>
      <c r="FNF22"/>
      <c r="FNG22"/>
      <c r="FNH22"/>
      <c r="FNI22"/>
      <c r="FNJ22"/>
      <c r="FNK22"/>
      <c r="FNL22"/>
      <c r="FNM22"/>
      <c r="FNN22"/>
      <c r="FNO22"/>
      <c r="FNP22"/>
      <c r="FNQ22"/>
      <c r="FNR22"/>
      <c r="FNS22"/>
      <c r="FNT22"/>
      <c r="FNU22"/>
      <c r="FNV22"/>
      <c r="FNW22"/>
      <c r="FNX22"/>
      <c r="FNY22"/>
      <c r="FNZ22"/>
      <c r="FOA22"/>
      <c r="FOB22"/>
      <c r="FOC22"/>
      <c r="FOD22"/>
      <c r="FOE22"/>
      <c r="FOF22"/>
      <c r="FOG22"/>
      <c r="FOH22"/>
      <c r="FOI22"/>
      <c r="FOJ22"/>
      <c r="FOK22"/>
      <c r="FOL22"/>
      <c r="FOM22"/>
      <c r="FON22"/>
      <c r="FOO22"/>
      <c r="FOP22"/>
      <c r="FOQ22"/>
      <c r="FOR22"/>
      <c r="FOS22"/>
      <c r="FOT22"/>
      <c r="FOU22"/>
      <c r="FOV22"/>
      <c r="FOW22"/>
      <c r="FOX22"/>
      <c r="FOY22"/>
      <c r="FOZ22"/>
      <c r="FPA22"/>
      <c r="FPB22"/>
      <c r="FPC22"/>
      <c r="FPD22"/>
      <c r="FPE22"/>
      <c r="FPF22"/>
      <c r="FPG22"/>
      <c r="FPH22"/>
      <c r="FPI22"/>
      <c r="FPJ22"/>
      <c r="FPK22"/>
      <c r="FPL22"/>
      <c r="FPM22"/>
      <c r="FPN22"/>
      <c r="FPO22"/>
      <c r="FPP22"/>
      <c r="FPQ22"/>
      <c r="FPR22"/>
      <c r="FPS22"/>
      <c r="FPT22"/>
      <c r="FPU22"/>
      <c r="FPV22"/>
      <c r="FPW22"/>
      <c r="FPX22"/>
      <c r="FPY22"/>
      <c r="FPZ22"/>
      <c r="FQA22"/>
      <c r="FQB22"/>
      <c r="FQC22"/>
      <c r="FQD22"/>
      <c r="FQE22"/>
      <c r="FQF22"/>
      <c r="FQG22"/>
      <c r="FQH22"/>
      <c r="FQI22"/>
      <c r="FQJ22"/>
      <c r="FQK22"/>
      <c r="FQL22"/>
      <c r="FQM22"/>
      <c r="FQN22"/>
      <c r="FQO22"/>
      <c r="FQP22"/>
      <c r="FQQ22"/>
      <c r="FQR22"/>
      <c r="FQS22"/>
      <c r="FQT22"/>
      <c r="FQU22"/>
      <c r="FQV22"/>
      <c r="FQW22"/>
      <c r="FQX22"/>
      <c r="FQY22"/>
      <c r="FQZ22"/>
      <c r="FRA22"/>
      <c r="FRB22"/>
      <c r="FRC22"/>
      <c r="FRD22"/>
      <c r="FRE22"/>
      <c r="FRF22"/>
      <c r="FRG22"/>
      <c r="FRH22"/>
      <c r="FRI22"/>
      <c r="FRJ22"/>
      <c r="FRK22"/>
      <c r="FRL22"/>
      <c r="FRM22"/>
      <c r="FRN22"/>
      <c r="FRO22"/>
      <c r="FRP22"/>
      <c r="FRQ22"/>
      <c r="FRR22"/>
      <c r="FRS22"/>
      <c r="FRT22"/>
      <c r="FRU22"/>
      <c r="FRV22"/>
      <c r="FRW22"/>
      <c r="FRX22"/>
      <c r="FRY22"/>
      <c r="FRZ22"/>
      <c r="FSA22"/>
      <c r="FSB22"/>
      <c r="FSC22"/>
      <c r="FSD22"/>
      <c r="FSE22"/>
      <c r="FSF22"/>
      <c r="FSG22"/>
      <c r="FSH22"/>
      <c r="FSI22"/>
      <c r="FSJ22"/>
      <c r="FSK22"/>
      <c r="FSL22"/>
      <c r="FSM22"/>
      <c r="FSN22"/>
      <c r="FSO22"/>
      <c r="FSP22"/>
      <c r="FSQ22"/>
      <c r="FSR22"/>
      <c r="FSS22"/>
      <c r="FST22"/>
      <c r="FSU22"/>
      <c r="FSV22"/>
      <c r="FSW22"/>
      <c r="FSX22"/>
      <c r="FSY22"/>
      <c r="FSZ22"/>
      <c r="FTA22"/>
      <c r="FTB22"/>
      <c r="FTC22"/>
      <c r="FTD22"/>
      <c r="FTE22"/>
      <c r="FTF22"/>
      <c r="FTG22"/>
      <c r="FTH22"/>
      <c r="FTI22"/>
      <c r="FTJ22"/>
      <c r="FTK22"/>
      <c r="FTL22"/>
      <c r="FTM22"/>
      <c r="FTN22"/>
      <c r="FTO22"/>
      <c r="FTP22"/>
      <c r="FTQ22"/>
      <c r="FTR22"/>
      <c r="FTS22"/>
      <c r="FTT22"/>
      <c r="FTU22"/>
      <c r="FTV22"/>
      <c r="FTW22"/>
      <c r="FTX22"/>
      <c r="FTY22"/>
      <c r="FTZ22"/>
      <c r="FUA22"/>
      <c r="FUB22"/>
      <c r="FUC22"/>
      <c r="FUD22"/>
      <c r="FUE22"/>
      <c r="FUF22"/>
      <c r="FUG22"/>
      <c r="FUH22"/>
      <c r="FUI22"/>
      <c r="FUJ22"/>
      <c r="FUK22"/>
      <c r="FUL22"/>
      <c r="FUM22"/>
      <c r="FUN22"/>
      <c r="FUO22"/>
      <c r="FUP22"/>
      <c r="FUQ22"/>
      <c r="FUR22"/>
      <c r="FUS22"/>
      <c r="FUT22"/>
      <c r="FUU22"/>
      <c r="FUV22"/>
      <c r="FUW22"/>
      <c r="FUX22"/>
      <c r="FUY22"/>
      <c r="FUZ22"/>
      <c r="FVA22"/>
      <c r="FVB22"/>
      <c r="FVC22"/>
      <c r="FVD22"/>
      <c r="FVE22"/>
      <c r="FVF22"/>
      <c r="FVG22"/>
      <c r="FVH22"/>
      <c r="FVI22"/>
      <c r="FVJ22"/>
      <c r="FVK22"/>
      <c r="FVL22"/>
      <c r="FVM22"/>
      <c r="FVN22"/>
      <c r="FVO22"/>
      <c r="FVP22"/>
      <c r="FVQ22"/>
      <c r="FVR22"/>
      <c r="FVS22"/>
      <c r="FVT22"/>
      <c r="FVU22"/>
      <c r="FVV22"/>
      <c r="FVW22"/>
      <c r="FVX22"/>
      <c r="FVY22"/>
      <c r="FVZ22"/>
      <c r="FWA22"/>
      <c r="FWB22"/>
      <c r="FWC22"/>
      <c r="FWD22"/>
      <c r="FWE22"/>
      <c r="FWF22"/>
      <c r="FWG22"/>
      <c r="FWH22"/>
      <c r="FWI22"/>
      <c r="FWJ22"/>
      <c r="FWK22"/>
      <c r="FWL22"/>
      <c r="FWM22"/>
      <c r="FWN22"/>
      <c r="FWO22"/>
      <c r="FWP22"/>
      <c r="FWQ22"/>
      <c r="FWR22"/>
      <c r="FWS22"/>
      <c r="FWT22"/>
      <c r="FWU22"/>
      <c r="FWV22"/>
      <c r="FWW22"/>
      <c r="FWX22"/>
      <c r="FWY22"/>
      <c r="FWZ22"/>
      <c r="FXA22"/>
      <c r="FXB22"/>
      <c r="FXC22"/>
      <c r="FXD22"/>
      <c r="FXE22"/>
      <c r="FXF22"/>
      <c r="FXG22"/>
      <c r="FXH22"/>
      <c r="FXI22"/>
      <c r="FXJ22"/>
      <c r="FXK22"/>
      <c r="FXL22"/>
      <c r="FXM22"/>
      <c r="FXN22"/>
      <c r="FXO22"/>
      <c r="FXP22"/>
      <c r="FXQ22"/>
      <c r="FXR22"/>
      <c r="FXS22"/>
      <c r="FXT22"/>
      <c r="FXU22"/>
      <c r="FXV22"/>
      <c r="FXW22"/>
      <c r="FXX22"/>
      <c r="FXY22"/>
      <c r="FXZ22"/>
      <c r="FYA22"/>
      <c r="FYB22"/>
      <c r="FYC22"/>
      <c r="FYD22"/>
      <c r="FYE22"/>
      <c r="FYF22"/>
      <c r="FYG22"/>
      <c r="FYH22"/>
      <c r="FYI22"/>
      <c r="FYJ22"/>
      <c r="FYK22"/>
      <c r="FYL22"/>
      <c r="FYM22"/>
      <c r="FYN22"/>
      <c r="FYO22"/>
      <c r="FYP22"/>
      <c r="FYQ22"/>
      <c r="FYR22"/>
      <c r="FYS22"/>
      <c r="FYT22"/>
      <c r="FYU22"/>
      <c r="FYV22"/>
      <c r="FYW22"/>
      <c r="FYX22"/>
      <c r="FYY22"/>
      <c r="FYZ22"/>
      <c r="FZA22"/>
      <c r="FZB22"/>
      <c r="FZC22"/>
      <c r="FZD22"/>
      <c r="FZE22"/>
      <c r="FZF22"/>
      <c r="FZG22"/>
      <c r="FZH22"/>
      <c r="FZI22"/>
      <c r="FZJ22"/>
      <c r="FZK22"/>
      <c r="FZL22"/>
      <c r="FZM22"/>
      <c r="FZN22"/>
      <c r="FZO22"/>
      <c r="FZP22"/>
      <c r="FZQ22"/>
      <c r="FZR22"/>
      <c r="FZS22"/>
      <c r="FZT22"/>
      <c r="FZU22"/>
      <c r="FZV22"/>
      <c r="FZW22"/>
      <c r="FZX22"/>
      <c r="FZY22"/>
      <c r="FZZ22"/>
      <c r="GAA22"/>
      <c r="GAB22"/>
      <c r="GAC22"/>
      <c r="GAD22"/>
      <c r="GAE22"/>
      <c r="GAF22"/>
      <c r="GAG22"/>
      <c r="GAH22"/>
      <c r="GAI22"/>
      <c r="GAJ22"/>
      <c r="GAK22"/>
      <c r="GAL22"/>
      <c r="GAM22"/>
      <c r="GAN22"/>
      <c r="GAO22"/>
      <c r="GAP22"/>
      <c r="GAQ22"/>
      <c r="GAR22"/>
      <c r="GAS22"/>
      <c r="GAT22"/>
      <c r="GAU22"/>
      <c r="GAV22"/>
      <c r="GAW22"/>
      <c r="GAX22"/>
      <c r="GAY22"/>
      <c r="GAZ22"/>
      <c r="GBA22"/>
      <c r="GBB22"/>
      <c r="GBC22"/>
      <c r="GBD22"/>
      <c r="GBE22"/>
      <c r="GBF22"/>
      <c r="GBG22"/>
      <c r="GBH22"/>
      <c r="GBI22"/>
      <c r="GBJ22"/>
      <c r="GBK22"/>
      <c r="GBL22"/>
      <c r="GBM22"/>
      <c r="GBN22"/>
      <c r="GBO22"/>
      <c r="GBP22"/>
      <c r="GBQ22"/>
      <c r="GBR22"/>
      <c r="GBS22"/>
      <c r="GBT22"/>
      <c r="GBU22"/>
      <c r="GBV22"/>
      <c r="GBW22"/>
      <c r="GBX22"/>
      <c r="GBY22"/>
      <c r="GBZ22"/>
      <c r="GCA22"/>
      <c r="GCB22"/>
      <c r="GCC22"/>
      <c r="GCD22"/>
      <c r="GCE22"/>
      <c r="GCF22"/>
      <c r="GCG22"/>
      <c r="GCH22"/>
      <c r="GCI22"/>
      <c r="GCJ22"/>
      <c r="GCK22"/>
      <c r="GCL22"/>
      <c r="GCM22"/>
      <c r="GCN22"/>
      <c r="GCO22"/>
      <c r="GCP22"/>
      <c r="GCQ22"/>
      <c r="GCR22"/>
      <c r="GCS22"/>
      <c r="GCT22"/>
      <c r="GCU22"/>
      <c r="GCV22"/>
      <c r="GCW22"/>
      <c r="GCX22"/>
      <c r="GCY22"/>
      <c r="GCZ22"/>
      <c r="GDA22"/>
      <c r="GDB22"/>
      <c r="GDC22"/>
      <c r="GDD22"/>
      <c r="GDE22"/>
      <c r="GDF22"/>
      <c r="GDG22"/>
      <c r="GDH22"/>
      <c r="GDI22"/>
      <c r="GDJ22"/>
      <c r="GDK22"/>
      <c r="GDL22"/>
      <c r="GDM22"/>
      <c r="GDN22"/>
      <c r="GDO22"/>
      <c r="GDP22"/>
      <c r="GDQ22"/>
      <c r="GDR22"/>
      <c r="GDS22"/>
      <c r="GDT22"/>
      <c r="GDU22"/>
      <c r="GDV22"/>
      <c r="GDW22"/>
      <c r="GDX22"/>
      <c r="GDY22"/>
      <c r="GDZ22"/>
      <c r="GEA22"/>
      <c r="GEB22"/>
      <c r="GEC22"/>
      <c r="GED22"/>
      <c r="GEE22"/>
      <c r="GEF22"/>
      <c r="GEG22"/>
      <c r="GEH22"/>
      <c r="GEI22"/>
      <c r="GEJ22"/>
      <c r="GEK22"/>
      <c r="GEL22"/>
      <c r="GEM22"/>
      <c r="GEN22"/>
      <c r="GEO22"/>
      <c r="GEP22"/>
      <c r="GEQ22"/>
      <c r="GER22"/>
      <c r="GES22"/>
      <c r="GET22"/>
      <c r="GEU22"/>
      <c r="GEV22"/>
      <c r="GEW22"/>
      <c r="GEX22"/>
      <c r="GEY22"/>
      <c r="GEZ22"/>
      <c r="GFA22"/>
      <c r="GFB22"/>
      <c r="GFC22"/>
      <c r="GFD22"/>
      <c r="GFE22"/>
      <c r="GFF22"/>
      <c r="GFG22"/>
      <c r="GFH22"/>
      <c r="GFI22"/>
      <c r="GFJ22"/>
      <c r="GFK22"/>
      <c r="GFL22"/>
      <c r="GFM22"/>
      <c r="GFN22"/>
      <c r="GFO22"/>
      <c r="GFP22"/>
      <c r="GFQ22"/>
      <c r="GFR22"/>
      <c r="GFS22"/>
      <c r="GFT22"/>
      <c r="GFU22"/>
      <c r="GFV22"/>
      <c r="GFW22"/>
      <c r="GFX22"/>
      <c r="GFY22"/>
      <c r="GFZ22"/>
      <c r="GGA22"/>
      <c r="GGB22"/>
      <c r="GGC22"/>
      <c r="GGD22"/>
      <c r="GGE22"/>
      <c r="GGF22"/>
      <c r="GGG22"/>
      <c r="GGH22"/>
      <c r="GGI22"/>
      <c r="GGJ22"/>
      <c r="GGK22"/>
      <c r="GGL22"/>
      <c r="GGM22"/>
      <c r="GGN22"/>
      <c r="GGO22"/>
      <c r="GGP22"/>
      <c r="GGQ22"/>
      <c r="GGR22"/>
      <c r="GGS22"/>
      <c r="GGT22"/>
      <c r="GGU22"/>
      <c r="GGV22"/>
      <c r="GGW22"/>
      <c r="GGX22"/>
      <c r="GGY22"/>
      <c r="GGZ22"/>
      <c r="GHA22"/>
      <c r="GHB22"/>
      <c r="GHC22"/>
      <c r="GHD22"/>
      <c r="GHE22"/>
      <c r="GHF22"/>
      <c r="GHG22"/>
      <c r="GHH22"/>
      <c r="GHI22"/>
      <c r="GHJ22"/>
      <c r="GHK22"/>
      <c r="GHL22"/>
      <c r="GHM22"/>
      <c r="GHN22"/>
      <c r="GHO22"/>
      <c r="GHP22"/>
      <c r="GHQ22"/>
      <c r="GHR22"/>
      <c r="GHS22"/>
      <c r="GHT22"/>
      <c r="GHU22"/>
      <c r="GHV22"/>
      <c r="GHW22"/>
      <c r="GHX22"/>
      <c r="GHY22"/>
      <c r="GHZ22"/>
      <c r="GIA22"/>
      <c r="GIB22"/>
      <c r="GIC22"/>
      <c r="GID22"/>
      <c r="GIE22"/>
      <c r="GIF22"/>
      <c r="GIG22"/>
      <c r="GIH22"/>
      <c r="GII22"/>
      <c r="GIJ22"/>
      <c r="GIK22"/>
      <c r="GIL22"/>
      <c r="GIM22"/>
      <c r="GIN22"/>
      <c r="GIO22"/>
      <c r="GIP22"/>
      <c r="GIQ22"/>
      <c r="GIR22"/>
      <c r="GIS22"/>
      <c r="GIT22"/>
      <c r="GIU22"/>
      <c r="GIV22"/>
      <c r="GIW22"/>
      <c r="GIX22"/>
      <c r="GIY22"/>
      <c r="GIZ22"/>
      <c r="GJA22"/>
      <c r="GJB22"/>
      <c r="GJC22"/>
      <c r="GJD22"/>
      <c r="GJE22"/>
      <c r="GJF22"/>
      <c r="GJG22"/>
      <c r="GJH22"/>
      <c r="GJI22"/>
      <c r="GJJ22"/>
      <c r="GJK22"/>
      <c r="GJL22"/>
      <c r="GJM22"/>
      <c r="GJN22"/>
      <c r="GJO22"/>
      <c r="GJP22"/>
      <c r="GJQ22"/>
      <c r="GJR22"/>
      <c r="GJS22"/>
      <c r="GJT22"/>
      <c r="GJU22"/>
      <c r="GJV22"/>
      <c r="GJW22"/>
      <c r="GJX22"/>
      <c r="GJY22"/>
      <c r="GJZ22"/>
      <c r="GKA22"/>
      <c r="GKB22"/>
      <c r="GKC22"/>
      <c r="GKD22"/>
      <c r="GKE22"/>
      <c r="GKF22"/>
      <c r="GKG22"/>
      <c r="GKH22"/>
      <c r="GKI22"/>
      <c r="GKJ22"/>
      <c r="GKK22"/>
      <c r="GKL22"/>
      <c r="GKM22"/>
      <c r="GKN22"/>
      <c r="GKO22"/>
      <c r="GKP22"/>
      <c r="GKQ22"/>
      <c r="GKR22"/>
      <c r="GKS22"/>
      <c r="GKT22"/>
      <c r="GKU22"/>
      <c r="GKV22"/>
      <c r="GKW22"/>
      <c r="GKX22"/>
      <c r="GKY22"/>
      <c r="GKZ22"/>
      <c r="GLA22"/>
      <c r="GLB22"/>
      <c r="GLC22"/>
      <c r="GLD22"/>
      <c r="GLE22"/>
      <c r="GLF22"/>
      <c r="GLG22"/>
      <c r="GLH22"/>
      <c r="GLI22"/>
      <c r="GLJ22"/>
      <c r="GLK22"/>
      <c r="GLL22"/>
      <c r="GLM22"/>
      <c r="GLN22"/>
      <c r="GLO22"/>
      <c r="GLP22"/>
      <c r="GLQ22"/>
      <c r="GLR22"/>
      <c r="GLS22"/>
      <c r="GLT22"/>
      <c r="GLU22"/>
      <c r="GLV22"/>
      <c r="GLW22"/>
      <c r="GLX22"/>
      <c r="GLY22"/>
      <c r="GLZ22"/>
      <c r="GMA22"/>
      <c r="GMB22"/>
      <c r="GMC22"/>
      <c r="GMD22"/>
      <c r="GME22"/>
      <c r="GMF22"/>
      <c r="GMG22"/>
      <c r="GMH22"/>
      <c r="GMI22"/>
      <c r="GMJ22"/>
      <c r="GMK22"/>
      <c r="GML22"/>
      <c r="GMM22"/>
      <c r="GMN22"/>
      <c r="GMO22"/>
      <c r="GMP22"/>
      <c r="GMQ22"/>
      <c r="GMR22"/>
      <c r="GMS22"/>
      <c r="GMT22"/>
      <c r="GMU22"/>
      <c r="GMV22"/>
      <c r="GMW22"/>
      <c r="GMX22"/>
      <c r="GMY22"/>
      <c r="GMZ22"/>
      <c r="GNA22"/>
      <c r="GNB22"/>
      <c r="GNC22"/>
      <c r="GND22"/>
      <c r="GNE22"/>
      <c r="GNF22"/>
      <c r="GNG22"/>
      <c r="GNH22"/>
      <c r="GNI22"/>
      <c r="GNJ22"/>
      <c r="GNK22"/>
      <c r="GNL22"/>
      <c r="GNM22"/>
      <c r="GNN22"/>
      <c r="GNO22"/>
      <c r="GNP22"/>
      <c r="GNQ22"/>
      <c r="GNR22"/>
      <c r="GNS22"/>
      <c r="GNT22"/>
      <c r="GNU22"/>
      <c r="GNV22"/>
      <c r="GNW22"/>
      <c r="GNX22"/>
      <c r="GNY22"/>
      <c r="GNZ22"/>
      <c r="GOA22"/>
      <c r="GOB22"/>
      <c r="GOC22"/>
      <c r="GOD22"/>
      <c r="GOE22"/>
      <c r="GOF22"/>
      <c r="GOG22"/>
      <c r="GOH22"/>
      <c r="GOI22"/>
      <c r="GOJ22"/>
      <c r="GOK22"/>
      <c r="GOL22"/>
      <c r="GOM22"/>
      <c r="GON22"/>
      <c r="GOO22"/>
      <c r="GOP22"/>
      <c r="GOQ22"/>
      <c r="GOR22"/>
      <c r="GOS22"/>
      <c r="GOT22"/>
      <c r="GOU22"/>
      <c r="GOV22"/>
      <c r="GOW22"/>
      <c r="GOX22"/>
      <c r="GOY22"/>
      <c r="GOZ22"/>
      <c r="GPA22"/>
      <c r="GPB22"/>
      <c r="GPC22"/>
      <c r="GPD22"/>
      <c r="GPE22"/>
      <c r="GPF22"/>
      <c r="GPG22"/>
      <c r="GPH22"/>
      <c r="GPI22"/>
      <c r="GPJ22"/>
      <c r="GPK22"/>
      <c r="GPL22"/>
      <c r="GPM22"/>
      <c r="GPN22"/>
      <c r="GPO22"/>
      <c r="GPP22"/>
      <c r="GPQ22"/>
      <c r="GPR22"/>
      <c r="GPS22"/>
      <c r="GPT22"/>
      <c r="GPU22"/>
      <c r="GPV22"/>
      <c r="GPW22"/>
      <c r="GPX22"/>
      <c r="GPY22"/>
      <c r="GPZ22"/>
      <c r="GQA22"/>
      <c r="GQB22"/>
      <c r="GQC22"/>
      <c r="GQD22"/>
      <c r="GQE22"/>
      <c r="GQF22"/>
      <c r="GQG22"/>
      <c r="GQH22"/>
      <c r="GQI22"/>
      <c r="GQJ22"/>
      <c r="GQK22"/>
      <c r="GQL22"/>
      <c r="GQM22"/>
      <c r="GQN22"/>
      <c r="GQO22"/>
      <c r="GQP22"/>
      <c r="GQQ22"/>
      <c r="GQR22"/>
      <c r="GQS22"/>
      <c r="GQT22"/>
      <c r="GQU22"/>
      <c r="GQV22"/>
      <c r="GQW22"/>
      <c r="GQX22"/>
      <c r="GQY22"/>
      <c r="GQZ22"/>
      <c r="GRA22"/>
      <c r="GRB22"/>
      <c r="GRC22"/>
      <c r="GRD22"/>
      <c r="GRE22"/>
      <c r="GRF22"/>
      <c r="GRG22"/>
      <c r="GRH22"/>
      <c r="GRI22"/>
      <c r="GRJ22"/>
      <c r="GRK22"/>
      <c r="GRL22"/>
      <c r="GRM22"/>
      <c r="GRN22"/>
      <c r="GRO22"/>
      <c r="GRP22"/>
      <c r="GRQ22"/>
      <c r="GRR22"/>
      <c r="GRS22"/>
      <c r="GRT22"/>
      <c r="GRU22"/>
      <c r="GRV22"/>
      <c r="GRW22"/>
      <c r="GRX22"/>
      <c r="GRY22"/>
      <c r="GRZ22"/>
      <c r="GSA22"/>
      <c r="GSB22"/>
      <c r="GSC22"/>
      <c r="GSD22"/>
      <c r="GSE22"/>
      <c r="GSF22"/>
      <c r="GSG22"/>
      <c r="GSH22"/>
      <c r="GSI22"/>
      <c r="GSJ22"/>
      <c r="GSK22"/>
      <c r="GSL22"/>
      <c r="GSM22"/>
      <c r="GSN22"/>
      <c r="GSO22"/>
      <c r="GSP22"/>
      <c r="GSQ22"/>
      <c r="GSR22"/>
      <c r="GSS22"/>
      <c r="GST22"/>
      <c r="GSU22"/>
      <c r="GSV22"/>
      <c r="GSW22"/>
      <c r="GSX22"/>
      <c r="GSY22"/>
      <c r="GSZ22"/>
      <c r="GTA22"/>
      <c r="GTB22"/>
      <c r="GTC22"/>
      <c r="GTD22"/>
      <c r="GTE22"/>
      <c r="GTF22"/>
      <c r="GTG22"/>
      <c r="GTH22"/>
      <c r="GTI22"/>
      <c r="GTJ22"/>
      <c r="GTK22"/>
      <c r="GTL22"/>
      <c r="GTM22"/>
      <c r="GTN22"/>
      <c r="GTO22"/>
      <c r="GTP22"/>
      <c r="GTQ22"/>
      <c r="GTR22"/>
      <c r="GTS22"/>
      <c r="GTT22"/>
      <c r="GTU22"/>
      <c r="GTV22"/>
      <c r="GTW22"/>
      <c r="GTX22"/>
      <c r="GTY22"/>
      <c r="GTZ22"/>
      <c r="GUA22"/>
      <c r="GUB22"/>
      <c r="GUC22"/>
      <c r="GUD22"/>
      <c r="GUE22"/>
      <c r="GUF22"/>
      <c r="GUG22"/>
      <c r="GUH22"/>
      <c r="GUI22"/>
      <c r="GUJ22"/>
      <c r="GUK22"/>
      <c r="GUL22"/>
      <c r="GUM22"/>
      <c r="GUN22"/>
      <c r="GUO22"/>
      <c r="GUP22"/>
      <c r="GUQ22"/>
      <c r="GUR22"/>
      <c r="GUS22"/>
      <c r="GUT22"/>
      <c r="GUU22"/>
      <c r="GUV22"/>
      <c r="GUW22"/>
      <c r="GUX22"/>
      <c r="GUY22"/>
      <c r="GUZ22"/>
      <c r="GVA22"/>
      <c r="GVB22"/>
      <c r="GVC22"/>
      <c r="GVD22"/>
      <c r="GVE22"/>
      <c r="GVF22"/>
      <c r="GVG22"/>
      <c r="GVH22"/>
      <c r="GVI22"/>
      <c r="GVJ22"/>
      <c r="GVK22"/>
      <c r="GVL22"/>
      <c r="GVM22"/>
      <c r="GVN22"/>
      <c r="GVO22"/>
      <c r="GVP22"/>
      <c r="GVQ22"/>
      <c r="GVR22"/>
      <c r="GVS22"/>
      <c r="GVT22"/>
      <c r="GVU22"/>
      <c r="GVV22"/>
      <c r="GVW22"/>
      <c r="GVX22"/>
      <c r="GVY22"/>
      <c r="GVZ22"/>
      <c r="GWA22"/>
      <c r="GWB22"/>
      <c r="GWC22"/>
      <c r="GWD22"/>
      <c r="GWE22"/>
      <c r="GWF22"/>
      <c r="GWG22"/>
      <c r="GWH22"/>
      <c r="GWI22"/>
      <c r="GWJ22"/>
      <c r="GWK22"/>
      <c r="GWL22"/>
      <c r="GWM22"/>
      <c r="GWN22"/>
      <c r="GWO22"/>
      <c r="GWP22"/>
      <c r="GWQ22"/>
      <c r="GWR22"/>
      <c r="GWS22"/>
      <c r="GWT22"/>
      <c r="GWU22"/>
      <c r="GWV22"/>
      <c r="GWW22"/>
      <c r="GWX22"/>
      <c r="GWY22"/>
      <c r="GWZ22"/>
      <c r="GXA22"/>
      <c r="GXB22"/>
      <c r="GXC22"/>
      <c r="GXD22"/>
      <c r="GXE22"/>
      <c r="GXF22"/>
      <c r="GXG22"/>
      <c r="GXH22"/>
      <c r="GXI22"/>
      <c r="GXJ22"/>
      <c r="GXK22"/>
      <c r="GXL22"/>
      <c r="GXM22"/>
      <c r="GXN22"/>
      <c r="GXO22"/>
      <c r="GXP22"/>
      <c r="GXQ22"/>
      <c r="GXR22"/>
      <c r="GXS22"/>
      <c r="GXT22"/>
      <c r="GXU22"/>
      <c r="GXV22"/>
      <c r="GXW22"/>
      <c r="GXX22"/>
      <c r="GXY22"/>
      <c r="GXZ22"/>
      <c r="GYA22"/>
      <c r="GYB22"/>
      <c r="GYC22"/>
      <c r="GYD22"/>
      <c r="GYE22"/>
      <c r="GYF22"/>
      <c r="GYG22"/>
      <c r="GYH22"/>
      <c r="GYI22"/>
      <c r="GYJ22"/>
      <c r="GYK22"/>
      <c r="GYL22"/>
      <c r="GYM22"/>
      <c r="GYN22"/>
      <c r="GYO22"/>
      <c r="GYP22"/>
      <c r="GYQ22"/>
      <c r="GYR22"/>
      <c r="GYS22"/>
      <c r="GYT22"/>
      <c r="GYU22"/>
      <c r="GYV22"/>
      <c r="GYW22"/>
      <c r="GYX22"/>
      <c r="GYY22"/>
      <c r="GYZ22"/>
      <c r="GZA22"/>
      <c r="GZB22"/>
      <c r="GZC22"/>
      <c r="GZD22"/>
      <c r="GZE22"/>
      <c r="GZF22"/>
      <c r="GZG22"/>
      <c r="GZH22"/>
      <c r="GZI22"/>
      <c r="GZJ22"/>
      <c r="GZK22"/>
      <c r="GZL22"/>
      <c r="GZM22"/>
      <c r="GZN22"/>
      <c r="GZO22"/>
      <c r="GZP22"/>
      <c r="GZQ22"/>
      <c r="GZR22"/>
      <c r="GZS22"/>
      <c r="GZT22"/>
      <c r="GZU22"/>
      <c r="GZV22"/>
      <c r="GZW22"/>
      <c r="GZX22"/>
      <c r="GZY22"/>
      <c r="GZZ22"/>
      <c r="HAA22"/>
      <c r="HAB22"/>
      <c r="HAC22"/>
      <c r="HAD22"/>
      <c r="HAE22"/>
      <c r="HAF22"/>
      <c r="HAG22"/>
      <c r="HAH22"/>
      <c r="HAI22"/>
      <c r="HAJ22"/>
      <c r="HAK22"/>
      <c r="HAL22"/>
      <c r="HAM22"/>
      <c r="HAN22"/>
      <c r="HAO22"/>
      <c r="HAP22"/>
      <c r="HAQ22"/>
      <c r="HAR22"/>
      <c r="HAS22"/>
      <c r="HAT22"/>
      <c r="HAU22"/>
      <c r="HAV22"/>
      <c r="HAW22"/>
      <c r="HAX22"/>
      <c r="HAY22"/>
      <c r="HAZ22"/>
      <c r="HBA22"/>
      <c r="HBB22"/>
      <c r="HBC22"/>
      <c r="HBD22"/>
      <c r="HBE22"/>
      <c r="HBF22"/>
      <c r="HBG22"/>
      <c r="HBH22"/>
      <c r="HBI22"/>
      <c r="HBJ22"/>
      <c r="HBK22"/>
      <c r="HBL22"/>
      <c r="HBM22"/>
      <c r="HBN22"/>
      <c r="HBO22"/>
      <c r="HBP22"/>
      <c r="HBQ22"/>
      <c r="HBR22"/>
      <c r="HBS22"/>
      <c r="HBT22"/>
      <c r="HBU22"/>
      <c r="HBV22"/>
      <c r="HBW22"/>
      <c r="HBX22"/>
      <c r="HBY22"/>
      <c r="HBZ22"/>
      <c r="HCA22"/>
      <c r="HCB22"/>
      <c r="HCC22"/>
      <c r="HCD22"/>
      <c r="HCE22"/>
      <c r="HCF22"/>
      <c r="HCG22"/>
      <c r="HCH22"/>
      <c r="HCI22"/>
      <c r="HCJ22"/>
      <c r="HCK22"/>
      <c r="HCL22"/>
      <c r="HCM22"/>
      <c r="HCN22"/>
      <c r="HCO22"/>
      <c r="HCP22"/>
      <c r="HCQ22"/>
      <c r="HCR22"/>
      <c r="HCS22"/>
      <c r="HCT22"/>
      <c r="HCU22"/>
      <c r="HCV22"/>
      <c r="HCW22"/>
      <c r="HCX22"/>
      <c r="HCY22"/>
      <c r="HCZ22"/>
      <c r="HDA22"/>
      <c r="HDB22"/>
      <c r="HDC22"/>
      <c r="HDD22"/>
      <c r="HDE22"/>
      <c r="HDF22"/>
      <c r="HDG22"/>
      <c r="HDH22"/>
      <c r="HDI22"/>
      <c r="HDJ22"/>
      <c r="HDK22"/>
      <c r="HDL22"/>
      <c r="HDM22"/>
      <c r="HDN22"/>
      <c r="HDO22"/>
      <c r="HDP22"/>
      <c r="HDQ22"/>
      <c r="HDR22"/>
      <c r="HDS22"/>
      <c r="HDT22"/>
      <c r="HDU22"/>
      <c r="HDV22"/>
      <c r="HDW22"/>
      <c r="HDX22"/>
      <c r="HDY22"/>
      <c r="HDZ22"/>
      <c r="HEA22"/>
      <c r="HEB22"/>
      <c r="HEC22"/>
      <c r="HED22"/>
      <c r="HEE22"/>
      <c r="HEF22"/>
      <c r="HEG22"/>
      <c r="HEH22"/>
      <c r="HEI22"/>
      <c r="HEJ22"/>
      <c r="HEK22"/>
      <c r="HEL22"/>
      <c r="HEM22"/>
      <c r="HEN22"/>
      <c r="HEO22"/>
      <c r="HEP22"/>
      <c r="HEQ22"/>
      <c r="HER22"/>
      <c r="HES22"/>
      <c r="HET22"/>
      <c r="HEU22"/>
      <c r="HEV22"/>
      <c r="HEW22"/>
      <c r="HEX22"/>
      <c r="HEY22"/>
      <c r="HEZ22"/>
      <c r="HFA22"/>
      <c r="HFB22"/>
      <c r="HFC22"/>
      <c r="HFD22"/>
      <c r="HFE22"/>
      <c r="HFF22"/>
      <c r="HFG22"/>
      <c r="HFH22"/>
      <c r="HFI22"/>
      <c r="HFJ22"/>
      <c r="HFK22"/>
      <c r="HFL22"/>
      <c r="HFM22"/>
      <c r="HFN22"/>
      <c r="HFO22"/>
      <c r="HFP22"/>
      <c r="HFQ22"/>
      <c r="HFR22"/>
      <c r="HFS22"/>
      <c r="HFT22"/>
      <c r="HFU22"/>
      <c r="HFV22"/>
      <c r="HFW22"/>
      <c r="HFX22"/>
      <c r="HFY22"/>
      <c r="HFZ22"/>
      <c r="HGA22"/>
      <c r="HGB22"/>
      <c r="HGC22"/>
      <c r="HGD22"/>
      <c r="HGE22"/>
      <c r="HGF22"/>
      <c r="HGG22"/>
      <c r="HGH22"/>
      <c r="HGI22"/>
      <c r="HGJ22"/>
      <c r="HGK22"/>
      <c r="HGL22"/>
      <c r="HGM22"/>
      <c r="HGN22"/>
      <c r="HGO22"/>
      <c r="HGP22"/>
      <c r="HGQ22"/>
      <c r="HGR22"/>
      <c r="HGS22"/>
      <c r="HGT22"/>
      <c r="HGU22"/>
      <c r="HGV22"/>
      <c r="HGW22"/>
      <c r="HGX22"/>
      <c r="HGY22"/>
      <c r="HGZ22"/>
      <c r="HHA22"/>
      <c r="HHB22"/>
      <c r="HHC22"/>
      <c r="HHD22"/>
      <c r="HHE22"/>
      <c r="HHF22"/>
      <c r="HHG22"/>
      <c r="HHH22"/>
      <c r="HHI22"/>
      <c r="HHJ22"/>
      <c r="HHK22"/>
      <c r="HHL22"/>
      <c r="HHM22"/>
      <c r="HHN22"/>
      <c r="HHO22"/>
      <c r="HHP22"/>
      <c r="HHQ22"/>
      <c r="HHR22"/>
      <c r="HHS22"/>
      <c r="HHT22"/>
      <c r="HHU22"/>
      <c r="HHV22"/>
      <c r="HHW22"/>
      <c r="HHX22"/>
      <c r="HHY22"/>
      <c r="HHZ22"/>
      <c r="HIA22"/>
      <c r="HIB22"/>
      <c r="HIC22"/>
      <c r="HID22"/>
      <c r="HIE22"/>
      <c r="HIF22"/>
      <c r="HIG22"/>
      <c r="HIH22"/>
      <c r="HII22"/>
      <c r="HIJ22"/>
      <c r="HIK22"/>
      <c r="HIL22"/>
      <c r="HIM22"/>
      <c r="HIN22"/>
      <c r="HIO22"/>
      <c r="HIP22"/>
      <c r="HIQ22"/>
      <c r="HIR22"/>
      <c r="HIS22"/>
      <c r="HIT22"/>
      <c r="HIU22"/>
      <c r="HIV22"/>
      <c r="HIW22"/>
      <c r="HIX22"/>
      <c r="HIY22"/>
      <c r="HIZ22"/>
      <c r="HJA22"/>
      <c r="HJB22"/>
      <c r="HJC22"/>
      <c r="HJD22"/>
      <c r="HJE22"/>
      <c r="HJF22"/>
      <c r="HJG22"/>
      <c r="HJH22"/>
      <c r="HJI22"/>
      <c r="HJJ22"/>
      <c r="HJK22"/>
      <c r="HJL22"/>
      <c r="HJM22"/>
      <c r="HJN22"/>
      <c r="HJO22"/>
      <c r="HJP22"/>
      <c r="HJQ22"/>
      <c r="HJR22"/>
      <c r="HJS22"/>
      <c r="HJT22"/>
      <c r="HJU22"/>
      <c r="HJV22"/>
      <c r="HJW22"/>
      <c r="HJX22"/>
      <c r="HJY22"/>
      <c r="HJZ22"/>
      <c r="HKA22"/>
      <c r="HKB22"/>
      <c r="HKC22"/>
      <c r="HKD22"/>
      <c r="HKE22"/>
      <c r="HKF22"/>
      <c r="HKG22"/>
      <c r="HKH22"/>
      <c r="HKI22"/>
      <c r="HKJ22"/>
      <c r="HKK22"/>
      <c r="HKL22"/>
      <c r="HKM22"/>
      <c r="HKN22"/>
      <c r="HKO22"/>
      <c r="HKP22"/>
      <c r="HKQ22"/>
      <c r="HKR22"/>
      <c r="HKS22"/>
      <c r="HKT22"/>
      <c r="HKU22"/>
      <c r="HKV22"/>
      <c r="HKW22"/>
      <c r="HKX22"/>
      <c r="HKY22"/>
      <c r="HKZ22"/>
      <c r="HLA22"/>
      <c r="HLB22"/>
      <c r="HLC22"/>
      <c r="HLD22"/>
      <c r="HLE22"/>
      <c r="HLF22"/>
      <c r="HLG22"/>
      <c r="HLH22"/>
      <c r="HLI22"/>
      <c r="HLJ22"/>
      <c r="HLK22"/>
      <c r="HLL22"/>
      <c r="HLM22"/>
      <c r="HLN22"/>
      <c r="HLO22"/>
      <c r="HLP22"/>
      <c r="HLQ22"/>
      <c r="HLR22"/>
      <c r="HLS22"/>
      <c r="HLT22"/>
      <c r="HLU22"/>
      <c r="HLV22"/>
      <c r="HLW22"/>
      <c r="HLX22"/>
      <c r="HLY22"/>
      <c r="HLZ22"/>
      <c r="HMA22"/>
      <c r="HMB22"/>
      <c r="HMC22"/>
      <c r="HMD22"/>
      <c r="HME22"/>
      <c r="HMF22"/>
      <c r="HMG22"/>
      <c r="HMH22"/>
      <c r="HMI22"/>
      <c r="HMJ22"/>
      <c r="HMK22"/>
      <c r="HML22"/>
      <c r="HMM22"/>
      <c r="HMN22"/>
      <c r="HMO22"/>
      <c r="HMP22"/>
      <c r="HMQ22"/>
      <c r="HMR22"/>
      <c r="HMS22"/>
      <c r="HMT22"/>
      <c r="HMU22"/>
      <c r="HMV22"/>
      <c r="HMW22"/>
      <c r="HMX22"/>
      <c r="HMY22"/>
      <c r="HMZ22"/>
      <c r="HNA22"/>
      <c r="HNB22"/>
      <c r="HNC22"/>
      <c r="HND22"/>
      <c r="HNE22"/>
      <c r="HNF22"/>
      <c r="HNG22"/>
      <c r="HNH22"/>
      <c r="HNI22"/>
      <c r="HNJ22"/>
      <c r="HNK22"/>
      <c r="HNL22"/>
      <c r="HNM22"/>
      <c r="HNN22"/>
      <c r="HNO22"/>
      <c r="HNP22"/>
      <c r="HNQ22"/>
      <c r="HNR22"/>
      <c r="HNS22"/>
      <c r="HNT22"/>
      <c r="HNU22"/>
      <c r="HNV22"/>
      <c r="HNW22"/>
      <c r="HNX22"/>
      <c r="HNY22"/>
      <c r="HNZ22"/>
      <c r="HOA22"/>
      <c r="HOB22"/>
      <c r="HOC22"/>
      <c r="HOD22"/>
      <c r="HOE22"/>
      <c r="HOF22"/>
      <c r="HOG22"/>
      <c r="HOH22"/>
      <c r="HOI22"/>
      <c r="HOJ22"/>
      <c r="HOK22"/>
      <c r="HOL22"/>
      <c r="HOM22"/>
      <c r="HON22"/>
      <c r="HOO22"/>
      <c r="HOP22"/>
      <c r="HOQ22"/>
      <c r="HOR22"/>
      <c r="HOS22"/>
      <c r="HOT22"/>
      <c r="HOU22"/>
      <c r="HOV22"/>
      <c r="HOW22"/>
      <c r="HOX22"/>
      <c r="HOY22"/>
      <c r="HOZ22"/>
      <c r="HPA22"/>
      <c r="HPB22"/>
      <c r="HPC22"/>
      <c r="HPD22"/>
      <c r="HPE22"/>
      <c r="HPF22"/>
      <c r="HPG22"/>
      <c r="HPH22"/>
      <c r="HPI22"/>
      <c r="HPJ22"/>
      <c r="HPK22"/>
      <c r="HPL22"/>
      <c r="HPM22"/>
      <c r="HPN22"/>
      <c r="HPO22"/>
      <c r="HPP22"/>
      <c r="HPQ22"/>
      <c r="HPR22"/>
      <c r="HPS22"/>
      <c r="HPT22"/>
      <c r="HPU22"/>
      <c r="HPV22"/>
      <c r="HPW22"/>
      <c r="HPX22"/>
      <c r="HPY22"/>
      <c r="HPZ22"/>
      <c r="HQA22"/>
      <c r="HQB22"/>
      <c r="HQC22"/>
      <c r="HQD22"/>
      <c r="HQE22"/>
      <c r="HQF22"/>
      <c r="HQG22"/>
      <c r="HQH22"/>
      <c r="HQI22"/>
      <c r="HQJ22"/>
      <c r="HQK22"/>
      <c r="HQL22"/>
      <c r="HQM22"/>
      <c r="HQN22"/>
      <c r="HQO22"/>
      <c r="HQP22"/>
      <c r="HQQ22"/>
      <c r="HQR22"/>
      <c r="HQS22"/>
      <c r="HQT22"/>
      <c r="HQU22"/>
      <c r="HQV22"/>
      <c r="HQW22"/>
      <c r="HQX22"/>
      <c r="HQY22"/>
      <c r="HQZ22"/>
      <c r="HRA22"/>
      <c r="HRB22"/>
      <c r="HRC22"/>
      <c r="HRD22"/>
      <c r="HRE22"/>
      <c r="HRF22"/>
      <c r="HRG22"/>
      <c r="HRH22"/>
      <c r="HRI22"/>
      <c r="HRJ22"/>
      <c r="HRK22"/>
      <c r="HRL22"/>
      <c r="HRM22"/>
      <c r="HRN22"/>
      <c r="HRO22"/>
      <c r="HRP22"/>
      <c r="HRQ22"/>
      <c r="HRR22"/>
      <c r="HRS22"/>
      <c r="HRT22"/>
      <c r="HRU22"/>
      <c r="HRV22"/>
      <c r="HRW22"/>
      <c r="HRX22"/>
      <c r="HRY22"/>
      <c r="HRZ22"/>
      <c r="HSA22"/>
      <c r="HSB22"/>
      <c r="HSC22"/>
      <c r="HSD22"/>
      <c r="HSE22"/>
      <c r="HSF22"/>
      <c r="HSG22"/>
      <c r="HSH22"/>
      <c r="HSI22"/>
      <c r="HSJ22"/>
      <c r="HSK22"/>
      <c r="HSL22"/>
      <c r="HSM22"/>
      <c r="HSN22"/>
      <c r="HSO22"/>
      <c r="HSP22"/>
      <c r="HSQ22"/>
      <c r="HSR22"/>
      <c r="HSS22"/>
      <c r="HST22"/>
      <c r="HSU22"/>
      <c r="HSV22"/>
      <c r="HSW22"/>
      <c r="HSX22"/>
      <c r="HSY22"/>
      <c r="HSZ22"/>
      <c r="HTA22"/>
      <c r="HTB22"/>
      <c r="HTC22"/>
      <c r="HTD22"/>
      <c r="HTE22"/>
      <c r="HTF22"/>
      <c r="HTG22"/>
      <c r="HTH22"/>
      <c r="HTI22"/>
      <c r="HTJ22"/>
      <c r="HTK22"/>
      <c r="HTL22"/>
      <c r="HTM22"/>
      <c r="HTN22"/>
      <c r="HTO22"/>
      <c r="HTP22"/>
      <c r="HTQ22"/>
      <c r="HTR22"/>
      <c r="HTS22"/>
      <c r="HTT22"/>
      <c r="HTU22"/>
      <c r="HTV22"/>
      <c r="HTW22"/>
      <c r="HTX22"/>
      <c r="HTY22"/>
      <c r="HTZ22"/>
      <c r="HUA22"/>
      <c r="HUB22"/>
      <c r="HUC22"/>
      <c r="HUD22"/>
      <c r="HUE22"/>
      <c r="HUF22"/>
      <c r="HUG22"/>
      <c r="HUH22"/>
      <c r="HUI22"/>
      <c r="HUJ22"/>
      <c r="HUK22"/>
      <c r="HUL22"/>
      <c r="HUM22"/>
      <c r="HUN22"/>
      <c r="HUO22"/>
      <c r="HUP22"/>
      <c r="HUQ22"/>
      <c r="HUR22"/>
      <c r="HUS22"/>
      <c r="HUT22"/>
      <c r="HUU22"/>
      <c r="HUV22"/>
      <c r="HUW22"/>
      <c r="HUX22"/>
      <c r="HUY22"/>
      <c r="HUZ22"/>
      <c r="HVA22"/>
      <c r="HVB22"/>
      <c r="HVC22"/>
      <c r="HVD22"/>
      <c r="HVE22"/>
      <c r="HVF22"/>
      <c r="HVG22"/>
      <c r="HVH22"/>
      <c r="HVI22"/>
      <c r="HVJ22"/>
      <c r="HVK22"/>
      <c r="HVL22"/>
      <c r="HVM22"/>
      <c r="HVN22"/>
      <c r="HVO22"/>
      <c r="HVP22"/>
      <c r="HVQ22"/>
      <c r="HVR22"/>
      <c r="HVS22"/>
      <c r="HVT22"/>
      <c r="HVU22"/>
      <c r="HVV22"/>
      <c r="HVW22"/>
      <c r="HVX22"/>
      <c r="HVY22"/>
      <c r="HVZ22"/>
      <c r="HWA22"/>
      <c r="HWB22"/>
      <c r="HWC22"/>
      <c r="HWD22"/>
      <c r="HWE22"/>
      <c r="HWF22"/>
      <c r="HWG22"/>
      <c r="HWH22"/>
      <c r="HWI22"/>
      <c r="HWJ22"/>
      <c r="HWK22"/>
      <c r="HWL22"/>
      <c r="HWM22"/>
      <c r="HWN22"/>
      <c r="HWO22"/>
      <c r="HWP22"/>
      <c r="HWQ22"/>
      <c r="HWR22"/>
      <c r="HWS22"/>
      <c r="HWT22"/>
      <c r="HWU22"/>
      <c r="HWV22"/>
      <c r="HWW22"/>
      <c r="HWX22"/>
      <c r="HWY22"/>
      <c r="HWZ22"/>
      <c r="HXA22"/>
      <c r="HXB22"/>
      <c r="HXC22"/>
      <c r="HXD22"/>
      <c r="HXE22"/>
      <c r="HXF22"/>
      <c r="HXG22"/>
      <c r="HXH22"/>
      <c r="HXI22"/>
      <c r="HXJ22"/>
      <c r="HXK22"/>
      <c r="HXL22"/>
      <c r="HXM22"/>
      <c r="HXN22"/>
      <c r="HXO22"/>
      <c r="HXP22"/>
      <c r="HXQ22"/>
      <c r="HXR22"/>
      <c r="HXS22"/>
      <c r="HXT22"/>
      <c r="HXU22"/>
      <c r="HXV22"/>
      <c r="HXW22"/>
      <c r="HXX22"/>
      <c r="HXY22"/>
      <c r="HXZ22"/>
      <c r="HYA22"/>
      <c r="HYB22"/>
      <c r="HYC22"/>
      <c r="HYD22"/>
      <c r="HYE22"/>
      <c r="HYF22"/>
      <c r="HYG22"/>
      <c r="HYH22"/>
      <c r="HYI22"/>
      <c r="HYJ22"/>
      <c r="HYK22"/>
      <c r="HYL22"/>
      <c r="HYM22"/>
      <c r="HYN22"/>
      <c r="HYO22"/>
      <c r="HYP22"/>
      <c r="HYQ22"/>
      <c r="HYR22"/>
      <c r="HYS22"/>
      <c r="HYT22"/>
      <c r="HYU22"/>
      <c r="HYV22"/>
      <c r="HYW22"/>
      <c r="HYX22"/>
      <c r="HYY22"/>
      <c r="HYZ22"/>
      <c r="HZA22"/>
      <c r="HZB22"/>
      <c r="HZC22"/>
      <c r="HZD22"/>
      <c r="HZE22"/>
      <c r="HZF22"/>
      <c r="HZG22"/>
      <c r="HZH22"/>
      <c r="HZI22"/>
      <c r="HZJ22"/>
      <c r="HZK22"/>
      <c r="HZL22"/>
      <c r="HZM22"/>
      <c r="HZN22"/>
      <c r="HZO22"/>
      <c r="HZP22"/>
      <c r="HZQ22"/>
      <c r="HZR22"/>
      <c r="HZS22"/>
      <c r="HZT22"/>
      <c r="HZU22"/>
      <c r="HZV22"/>
      <c r="HZW22"/>
      <c r="HZX22"/>
      <c r="HZY22"/>
      <c r="HZZ22"/>
      <c r="IAA22"/>
      <c r="IAB22"/>
      <c r="IAC22"/>
      <c r="IAD22"/>
      <c r="IAE22"/>
      <c r="IAF22"/>
      <c r="IAG22"/>
      <c r="IAH22"/>
      <c r="IAI22"/>
      <c r="IAJ22"/>
      <c r="IAK22"/>
      <c r="IAL22"/>
      <c r="IAM22"/>
      <c r="IAN22"/>
      <c r="IAO22"/>
      <c r="IAP22"/>
      <c r="IAQ22"/>
      <c r="IAR22"/>
      <c r="IAS22"/>
      <c r="IAT22"/>
      <c r="IAU22"/>
      <c r="IAV22"/>
      <c r="IAW22"/>
      <c r="IAX22"/>
      <c r="IAY22"/>
      <c r="IAZ22"/>
      <c r="IBA22"/>
      <c r="IBB22"/>
      <c r="IBC22"/>
      <c r="IBD22"/>
      <c r="IBE22"/>
      <c r="IBF22"/>
      <c r="IBG22"/>
      <c r="IBH22"/>
      <c r="IBI22"/>
      <c r="IBJ22"/>
      <c r="IBK22"/>
      <c r="IBL22"/>
      <c r="IBM22"/>
      <c r="IBN22"/>
      <c r="IBO22"/>
      <c r="IBP22"/>
      <c r="IBQ22"/>
      <c r="IBR22"/>
      <c r="IBS22"/>
      <c r="IBT22"/>
      <c r="IBU22"/>
      <c r="IBV22"/>
      <c r="IBW22"/>
      <c r="IBX22"/>
      <c r="IBY22"/>
      <c r="IBZ22"/>
      <c r="ICA22"/>
      <c r="ICB22"/>
      <c r="ICC22"/>
      <c r="ICD22"/>
      <c r="ICE22"/>
      <c r="ICF22"/>
      <c r="ICG22"/>
      <c r="ICH22"/>
      <c r="ICI22"/>
      <c r="ICJ22"/>
      <c r="ICK22"/>
      <c r="ICL22"/>
      <c r="ICM22"/>
      <c r="ICN22"/>
      <c r="ICO22"/>
      <c r="ICP22"/>
      <c r="ICQ22"/>
      <c r="ICR22"/>
      <c r="ICS22"/>
      <c r="ICT22"/>
      <c r="ICU22"/>
      <c r="ICV22"/>
      <c r="ICW22"/>
      <c r="ICX22"/>
      <c r="ICY22"/>
      <c r="ICZ22"/>
      <c r="IDA22"/>
      <c r="IDB22"/>
      <c r="IDC22"/>
      <c r="IDD22"/>
      <c r="IDE22"/>
      <c r="IDF22"/>
      <c r="IDG22"/>
      <c r="IDH22"/>
      <c r="IDI22"/>
      <c r="IDJ22"/>
      <c r="IDK22"/>
      <c r="IDL22"/>
      <c r="IDM22"/>
      <c r="IDN22"/>
      <c r="IDO22"/>
      <c r="IDP22"/>
      <c r="IDQ22"/>
      <c r="IDR22"/>
      <c r="IDS22"/>
      <c r="IDT22"/>
      <c r="IDU22"/>
      <c r="IDV22"/>
      <c r="IDW22"/>
      <c r="IDX22"/>
      <c r="IDY22"/>
      <c r="IDZ22"/>
      <c r="IEA22"/>
      <c r="IEB22"/>
      <c r="IEC22"/>
      <c r="IED22"/>
      <c r="IEE22"/>
      <c r="IEF22"/>
      <c r="IEG22"/>
      <c r="IEH22"/>
      <c r="IEI22"/>
      <c r="IEJ22"/>
      <c r="IEK22"/>
      <c r="IEL22"/>
      <c r="IEM22"/>
      <c r="IEN22"/>
      <c r="IEO22"/>
      <c r="IEP22"/>
      <c r="IEQ22"/>
      <c r="IER22"/>
      <c r="IES22"/>
      <c r="IET22"/>
      <c r="IEU22"/>
      <c r="IEV22"/>
      <c r="IEW22"/>
      <c r="IEX22"/>
      <c r="IEY22"/>
      <c r="IEZ22"/>
      <c r="IFA22"/>
      <c r="IFB22"/>
      <c r="IFC22"/>
      <c r="IFD22"/>
      <c r="IFE22"/>
      <c r="IFF22"/>
      <c r="IFG22"/>
      <c r="IFH22"/>
      <c r="IFI22"/>
      <c r="IFJ22"/>
      <c r="IFK22"/>
      <c r="IFL22"/>
      <c r="IFM22"/>
      <c r="IFN22"/>
      <c r="IFO22"/>
      <c r="IFP22"/>
      <c r="IFQ22"/>
      <c r="IFR22"/>
      <c r="IFS22"/>
      <c r="IFT22"/>
      <c r="IFU22"/>
      <c r="IFV22"/>
      <c r="IFW22"/>
      <c r="IFX22"/>
      <c r="IFY22"/>
      <c r="IFZ22"/>
      <c r="IGA22"/>
      <c r="IGB22"/>
      <c r="IGC22"/>
      <c r="IGD22"/>
      <c r="IGE22"/>
      <c r="IGF22"/>
      <c r="IGG22"/>
      <c r="IGH22"/>
      <c r="IGI22"/>
      <c r="IGJ22"/>
      <c r="IGK22"/>
      <c r="IGL22"/>
      <c r="IGM22"/>
      <c r="IGN22"/>
      <c r="IGO22"/>
      <c r="IGP22"/>
      <c r="IGQ22"/>
      <c r="IGR22"/>
      <c r="IGS22"/>
      <c r="IGT22"/>
      <c r="IGU22"/>
      <c r="IGV22"/>
      <c r="IGW22"/>
      <c r="IGX22"/>
      <c r="IGY22"/>
      <c r="IGZ22"/>
      <c r="IHA22"/>
      <c r="IHB22"/>
      <c r="IHC22"/>
      <c r="IHD22"/>
      <c r="IHE22"/>
      <c r="IHF22"/>
      <c r="IHG22"/>
      <c r="IHH22"/>
      <c r="IHI22"/>
      <c r="IHJ22"/>
      <c r="IHK22"/>
      <c r="IHL22"/>
      <c r="IHM22"/>
      <c r="IHN22"/>
      <c r="IHO22"/>
      <c r="IHP22"/>
      <c r="IHQ22"/>
      <c r="IHR22"/>
      <c r="IHS22"/>
      <c r="IHT22"/>
      <c r="IHU22"/>
      <c r="IHV22"/>
      <c r="IHW22"/>
      <c r="IHX22"/>
      <c r="IHY22"/>
      <c r="IHZ22"/>
      <c r="IIA22"/>
      <c r="IIB22"/>
      <c r="IIC22"/>
      <c r="IID22"/>
      <c r="IIE22"/>
      <c r="IIF22"/>
      <c r="IIG22"/>
      <c r="IIH22"/>
      <c r="III22"/>
      <c r="IIJ22"/>
      <c r="IIK22"/>
      <c r="IIL22"/>
      <c r="IIM22"/>
      <c r="IIN22"/>
      <c r="IIO22"/>
      <c r="IIP22"/>
      <c r="IIQ22"/>
      <c r="IIR22"/>
      <c r="IIS22"/>
      <c r="IIT22"/>
      <c r="IIU22"/>
      <c r="IIV22"/>
      <c r="IIW22"/>
      <c r="IIX22"/>
      <c r="IIY22"/>
      <c r="IIZ22"/>
      <c r="IJA22"/>
      <c r="IJB22"/>
      <c r="IJC22"/>
      <c r="IJD22"/>
      <c r="IJE22"/>
      <c r="IJF22"/>
      <c r="IJG22"/>
      <c r="IJH22"/>
      <c r="IJI22"/>
      <c r="IJJ22"/>
      <c r="IJK22"/>
      <c r="IJL22"/>
      <c r="IJM22"/>
      <c r="IJN22"/>
      <c r="IJO22"/>
      <c r="IJP22"/>
      <c r="IJQ22"/>
      <c r="IJR22"/>
      <c r="IJS22"/>
      <c r="IJT22"/>
      <c r="IJU22"/>
      <c r="IJV22"/>
      <c r="IJW22"/>
      <c r="IJX22"/>
      <c r="IJY22"/>
      <c r="IJZ22"/>
      <c r="IKA22"/>
      <c r="IKB22"/>
      <c r="IKC22"/>
      <c r="IKD22"/>
      <c r="IKE22"/>
      <c r="IKF22"/>
      <c r="IKG22"/>
      <c r="IKH22"/>
      <c r="IKI22"/>
      <c r="IKJ22"/>
      <c r="IKK22"/>
      <c r="IKL22"/>
      <c r="IKM22"/>
      <c r="IKN22"/>
      <c r="IKO22"/>
      <c r="IKP22"/>
      <c r="IKQ22"/>
      <c r="IKR22"/>
      <c r="IKS22"/>
      <c r="IKT22"/>
      <c r="IKU22"/>
      <c r="IKV22"/>
      <c r="IKW22"/>
      <c r="IKX22"/>
      <c r="IKY22"/>
      <c r="IKZ22"/>
      <c r="ILA22"/>
      <c r="ILB22"/>
      <c r="ILC22"/>
      <c r="ILD22"/>
      <c r="ILE22"/>
      <c r="ILF22"/>
      <c r="ILG22"/>
      <c r="ILH22"/>
      <c r="ILI22"/>
      <c r="ILJ22"/>
      <c r="ILK22"/>
      <c r="ILL22"/>
      <c r="ILM22"/>
      <c r="ILN22"/>
      <c r="ILO22"/>
      <c r="ILP22"/>
      <c r="ILQ22"/>
      <c r="ILR22"/>
      <c r="ILS22"/>
      <c r="ILT22"/>
      <c r="ILU22"/>
      <c r="ILV22"/>
      <c r="ILW22"/>
      <c r="ILX22"/>
      <c r="ILY22"/>
      <c r="ILZ22"/>
      <c r="IMA22"/>
      <c r="IMB22"/>
      <c r="IMC22"/>
      <c r="IMD22"/>
      <c r="IME22"/>
      <c r="IMF22"/>
      <c r="IMG22"/>
      <c r="IMH22"/>
      <c r="IMI22"/>
      <c r="IMJ22"/>
      <c r="IMK22"/>
      <c r="IML22"/>
      <c r="IMM22"/>
      <c r="IMN22"/>
      <c r="IMO22"/>
      <c r="IMP22"/>
      <c r="IMQ22"/>
      <c r="IMR22"/>
      <c r="IMS22"/>
      <c r="IMT22"/>
      <c r="IMU22"/>
      <c r="IMV22"/>
      <c r="IMW22"/>
      <c r="IMX22"/>
      <c r="IMY22"/>
      <c r="IMZ22"/>
      <c r="INA22"/>
      <c r="INB22"/>
      <c r="INC22"/>
      <c r="IND22"/>
      <c r="INE22"/>
      <c r="INF22"/>
      <c r="ING22"/>
      <c r="INH22"/>
      <c r="INI22"/>
      <c r="INJ22"/>
      <c r="INK22"/>
      <c r="INL22"/>
      <c r="INM22"/>
      <c r="INN22"/>
      <c r="INO22"/>
      <c r="INP22"/>
      <c r="INQ22"/>
      <c r="INR22"/>
      <c r="INS22"/>
      <c r="INT22"/>
      <c r="INU22"/>
      <c r="INV22"/>
      <c r="INW22"/>
      <c r="INX22"/>
      <c r="INY22"/>
      <c r="INZ22"/>
      <c r="IOA22"/>
      <c r="IOB22"/>
      <c r="IOC22"/>
      <c r="IOD22"/>
      <c r="IOE22"/>
      <c r="IOF22"/>
      <c r="IOG22"/>
      <c r="IOH22"/>
      <c r="IOI22"/>
      <c r="IOJ22"/>
      <c r="IOK22"/>
      <c r="IOL22"/>
      <c r="IOM22"/>
      <c r="ION22"/>
      <c r="IOO22"/>
      <c r="IOP22"/>
      <c r="IOQ22"/>
      <c r="IOR22"/>
      <c r="IOS22"/>
      <c r="IOT22"/>
      <c r="IOU22"/>
      <c r="IOV22"/>
      <c r="IOW22"/>
      <c r="IOX22"/>
      <c r="IOY22"/>
      <c r="IOZ22"/>
      <c r="IPA22"/>
      <c r="IPB22"/>
      <c r="IPC22"/>
      <c r="IPD22"/>
      <c r="IPE22"/>
      <c r="IPF22"/>
      <c r="IPG22"/>
      <c r="IPH22"/>
      <c r="IPI22"/>
      <c r="IPJ22"/>
      <c r="IPK22"/>
      <c r="IPL22"/>
      <c r="IPM22"/>
      <c r="IPN22"/>
      <c r="IPO22"/>
      <c r="IPP22"/>
      <c r="IPQ22"/>
      <c r="IPR22"/>
      <c r="IPS22"/>
      <c r="IPT22"/>
      <c r="IPU22"/>
      <c r="IPV22"/>
      <c r="IPW22"/>
      <c r="IPX22"/>
      <c r="IPY22"/>
      <c r="IPZ22"/>
      <c r="IQA22"/>
      <c r="IQB22"/>
      <c r="IQC22"/>
      <c r="IQD22"/>
      <c r="IQE22"/>
      <c r="IQF22"/>
      <c r="IQG22"/>
      <c r="IQH22"/>
      <c r="IQI22"/>
      <c r="IQJ22"/>
      <c r="IQK22"/>
      <c r="IQL22"/>
      <c r="IQM22"/>
      <c r="IQN22"/>
      <c r="IQO22"/>
      <c r="IQP22"/>
      <c r="IQQ22"/>
      <c r="IQR22"/>
      <c r="IQS22"/>
      <c r="IQT22"/>
      <c r="IQU22"/>
      <c r="IQV22"/>
      <c r="IQW22"/>
      <c r="IQX22"/>
      <c r="IQY22"/>
      <c r="IQZ22"/>
      <c r="IRA22"/>
      <c r="IRB22"/>
      <c r="IRC22"/>
      <c r="IRD22"/>
      <c r="IRE22"/>
      <c r="IRF22"/>
      <c r="IRG22"/>
      <c r="IRH22"/>
      <c r="IRI22"/>
      <c r="IRJ22"/>
      <c r="IRK22"/>
      <c r="IRL22"/>
      <c r="IRM22"/>
      <c r="IRN22"/>
      <c r="IRO22"/>
      <c r="IRP22"/>
      <c r="IRQ22"/>
      <c r="IRR22"/>
      <c r="IRS22"/>
      <c r="IRT22"/>
      <c r="IRU22"/>
      <c r="IRV22"/>
      <c r="IRW22"/>
      <c r="IRX22"/>
      <c r="IRY22"/>
      <c r="IRZ22"/>
      <c r="ISA22"/>
      <c r="ISB22"/>
      <c r="ISC22"/>
      <c r="ISD22"/>
      <c r="ISE22"/>
      <c r="ISF22"/>
      <c r="ISG22"/>
      <c r="ISH22"/>
      <c r="ISI22"/>
      <c r="ISJ22"/>
      <c r="ISK22"/>
      <c r="ISL22"/>
      <c r="ISM22"/>
      <c r="ISN22"/>
      <c r="ISO22"/>
      <c r="ISP22"/>
      <c r="ISQ22"/>
      <c r="ISR22"/>
      <c r="ISS22"/>
      <c r="IST22"/>
      <c r="ISU22"/>
      <c r="ISV22"/>
      <c r="ISW22"/>
      <c r="ISX22"/>
      <c r="ISY22"/>
      <c r="ISZ22"/>
      <c r="ITA22"/>
      <c r="ITB22"/>
      <c r="ITC22"/>
      <c r="ITD22"/>
      <c r="ITE22"/>
      <c r="ITF22"/>
      <c r="ITG22"/>
      <c r="ITH22"/>
      <c r="ITI22"/>
      <c r="ITJ22"/>
      <c r="ITK22"/>
      <c r="ITL22"/>
      <c r="ITM22"/>
      <c r="ITN22"/>
      <c r="ITO22"/>
      <c r="ITP22"/>
      <c r="ITQ22"/>
      <c r="ITR22"/>
      <c r="ITS22"/>
      <c r="ITT22"/>
      <c r="ITU22"/>
      <c r="ITV22"/>
      <c r="ITW22"/>
      <c r="ITX22"/>
      <c r="ITY22"/>
      <c r="ITZ22"/>
      <c r="IUA22"/>
      <c r="IUB22"/>
      <c r="IUC22"/>
      <c r="IUD22"/>
      <c r="IUE22"/>
      <c r="IUF22"/>
      <c r="IUG22"/>
      <c r="IUH22"/>
      <c r="IUI22"/>
      <c r="IUJ22"/>
      <c r="IUK22"/>
      <c r="IUL22"/>
      <c r="IUM22"/>
      <c r="IUN22"/>
      <c r="IUO22"/>
      <c r="IUP22"/>
      <c r="IUQ22"/>
      <c r="IUR22"/>
      <c r="IUS22"/>
      <c r="IUT22"/>
      <c r="IUU22"/>
      <c r="IUV22"/>
      <c r="IUW22"/>
      <c r="IUX22"/>
      <c r="IUY22"/>
      <c r="IUZ22"/>
      <c r="IVA22"/>
      <c r="IVB22"/>
      <c r="IVC22"/>
      <c r="IVD22"/>
      <c r="IVE22"/>
      <c r="IVF22"/>
      <c r="IVG22"/>
      <c r="IVH22"/>
      <c r="IVI22"/>
      <c r="IVJ22"/>
      <c r="IVK22"/>
      <c r="IVL22"/>
      <c r="IVM22"/>
      <c r="IVN22"/>
      <c r="IVO22"/>
      <c r="IVP22"/>
      <c r="IVQ22"/>
      <c r="IVR22"/>
      <c r="IVS22"/>
      <c r="IVT22"/>
      <c r="IVU22"/>
      <c r="IVV22"/>
      <c r="IVW22"/>
      <c r="IVX22"/>
      <c r="IVY22"/>
      <c r="IVZ22"/>
      <c r="IWA22"/>
      <c r="IWB22"/>
      <c r="IWC22"/>
      <c r="IWD22"/>
      <c r="IWE22"/>
      <c r="IWF22"/>
      <c r="IWG22"/>
      <c r="IWH22"/>
      <c r="IWI22"/>
      <c r="IWJ22"/>
      <c r="IWK22"/>
      <c r="IWL22"/>
      <c r="IWM22"/>
      <c r="IWN22"/>
      <c r="IWO22"/>
      <c r="IWP22"/>
      <c r="IWQ22"/>
      <c r="IWR22"/>
      <c r="IWS22"/>
      <c r="IWT22"/>
      <c r="IWU22"/>
      <c r="IWV22"/>
      <c r="IWW22"/>
      <c r="IWX22"/>
      <c r="IWY22"/>
      <c r="IWZ22"/>
      <c r="IXA22"/>
      <c r="IXB22"/>
      <c r="IXC22"/>
      <c r="IXD22"/>
      <c r="IXE22"/>
      <c r="IXF22"/>
      <c r="IXG22"/>
      <c r="IXH22"/>
      <c r="IXI22"/>
      <c r="IXJ22"/>
      <c r="IXK22"/>
      <c r="IXL22"/>
      <c r="IXM22"/>
      <c r="IXN22"/>
      <c r="IXO22"/>
      <c r="IXP22"/>
      <c r="IXQ22"/>
      <c r="IXR22"/>
      <c r="IXS22"/>
      <c r="IXT22"/>
      <c r="IXU22"/>
      <c r="IXV22"/>
      <c r="IXW22"/>
      <c r="IXX22"/>
      <c r="IXY22"/>
      <c r="IXZ22"/>
      <c r="IYA22"/>
      <c r="IYB22"/>
      <c r="IYC22"/>
      <c r="IYD22"/>
      <c r="IYE22"/>
      <c r="IYF22"/>
      <c r="IYG22"/>
      <c r="IYH22"/>
      <c r="IYI22"/>
      <c r="IYJ22"/>
      <c r="IYK22"/>
      <c r="IYL22"/>
      <c r="IYM22"/>
      <c r="IYN22"/>
      <c r="IYO22"/>
      <c r="IYP22"/>
      <c r="IYQ22"/>
      <c r="IYR22"/>
      <c r="IYS22"/>
      <c r="IYT22"/>
      <c r="IYU22"/>
      <c r="IYV22"/>
      <c r="IYW22"/>
      <c r="IYX22"/>
      <c r="IYY22"/>
      <c r="IYZ22"/>
      <c r="IZA22"/>
      <c r="IZB22"/>
      <c r="IZC22"/>
      <c r="IZD22"/>
      <c r="IZE22"/>
      <c r="IZF22"/>
      <c r="IZG22"/>
      <c r="IZH22"/>
      <c r="IZI22"/>
      <c r="IZJ22"/>
      <c r="IZK22"/>
      <c r="IZL22"/>
      <c r="IZM22"/>
      <c r="IZN22"/>
      <c r="IZO22"/>
      <c r="IZP22"/>
      <c r="IZQ22"/>
      <c r="IZR22"/>
      <c r="IZS22"/>
      <c r="IZT22"/>
      <c r="IZU22"/>
      <c r="IZV22"/>
      <c r="IZW22"/>
      <c r="IZX22"/>
      <c r="IZY22"/>
      <c r="IZZ22"/>
      <c r="JAA22"/>
      <c r="JAB22"/>
      <c r="JAC22"/>
      <c r="JAD22"/>
      <c r="JAE22"/>
      <c r="JAF22"/>
      <c r="JAG22"/>
      <c r="JAH22"/>
      <c r="JAI22"/>
      <c r="JAJ22"/>
      <c r="JAK22"/>
      <c r="JAL22"/>
      <c r="JAM22"/>
      <c r="JAN22"/>
      <c r="JAO22"/>
      <c r="JAP22"/>
      <c r="JAQ22"/>
      <c r="JAR22"/>
      <c r="JAS22"/>
      <c r="JAT22"/>
      <c r="JAU22"/>
      <c r="JAV22"/>
      <c r="JAW22"/>
      <c r="JAX22"/>
      <c r="JAY22"/>
      <c r="JAZ22"/>
      <c r="JBA22"/>
      <c r="JBB22"/>
      <c r="JBC22"/>
      <c r="JBD22"/>
      <c r="JBE22"/>
      <c r="JBF22"/>
      <c r="JBG22"/>
      <c r="JBH22"/>
      <c r="JBI22"/>
      <c r="JBJ22"/>
      <c r="JBK22"/>
      <c r="JBL22"/>
      <c r="JBM22"/>
      <c r="JBN22"/>
      <c r="JBO22"/>
      <c r="JBP22"/>
      <c r="JBQ22"/>
      <c r="JBR22"/>
      <c r="JBS22"/>
      <c r="JBT22"/>
      <c r="JBU22"/>
      <c r="JBV22"/>
      <c r="JBW22"/>
      <c r="JBX22"/>
      <c r="JBY22"/>
      <c r="JBZ22"/>
      <c r="JCA22"/>
      <c r="JCB22"/>
      <c r="JCC22"/>
      <c r="JCD22"/>
      <c r="JCE22"/>
      <c r="JCF22"/>
      <c r="JCG22"/>
      <c r="JCH22"/>
      <c r="JCI22"/>
      <c r="JCJ22"/>
      <c r="JCK22"/>
      <c r="JCL22"/>
      <c r="JCM22"/>
      <c r="JCN22"/>
      <c r="JCO22"/>
      <c r="JCP22"/>
      <c r="JCQ22"/>
      <c r="JCR22"/>
      <c r="JCS22"/>
      <c r="JCT22"/>
      <c r="JCU22"/>
      <c r="JCV22"/>
      <c r="JCW22"/>
      <c r="JCX22"/>
      <c r="JCY22"/>
      <c r="JCZ22"/>
      <c r="JDA22"/>
      <c r="JDB22"/>
      <c r="JDC22"/>
      <c r="JDD22"/>
      <c r="JDE22"/>
      <c r="JDF22"/>
      <c r="JDG22"/>
      <c r="JDH22"/>
      <c r="JDI22"/>
      <c r="JDJ22"/>
      <c r="JDK22"/>
      <c r="JDL22"/>
      <c r="JDM22"/>
      <c r="JDN22"/>
      <c r="JDO22"/>
      <c r="JDP22"/>
      <c r="JDQ22"/>
      <c r="JDR22"/>
      <c r="JDS22"/>
      <c r="JDT22"/>
      <c r="JDU22"/>
      <c r="JDV22"/>
      <c r="JDW22"/>
      <c r="JDX22"/>
      <c r="JDY22"/>
      <c r="JDZ22"/>
      <c r="JEA22"/>
      <c r="JEB22"/>
      <c r="JEC22"/>
      <c r="JED22"/>
      <c r="JEE22"/>
      <c r="JEF22"/>
      <c r="JEG22"/>
      <c r="JEH22"/>
      <c r="JEI22"/>
      <c r="JEJ22"/>
      <c r="JEK22"/>
      <c r="JEL22"/>
      <c r="JEM22"/>
      <c r="JEN22"/>
      <c r="JEO22"/>
      <c r="JEP22"/>
      <c r="JEQ22"/>
      <c r="JER22"/>
      <c r="JES22"/>
      <c r="JET22"/>
      <c r="JEU22"/>
      <c r="JEV22"/>
      <c r="JEW22"/>
      <c r="JEX22"/>
      <c r="JEY22"/>
      <c r="JEZ22"/>
      <c r="JFA22"/>
      <c r="JFB22"/>
      <c r="JFC22"/>
      <c r="JFD22"/>
      <c r="JFE22"/>
      <c r="JFF22"/>
      <c r="JFG22"/>
      <c r="JFH22"/>
      <c r="JFI22"/>
      <c r="JFJ22"/>
      <c r="JFK22"/>
      <c r="JFL22"/>
      <c r="JFM22"/>
      <c r="JFN22"/>
      <c r="JFO22"/>
      <c r="JFP22"/>
      <c r="JFQ22"/>
      <c r="JFR22"/>
      <c r="JFS22"/>
      <c r="JFT22"/>
      <c r="JFU22"/>
      <c r="JFV22"/>
      <c r="JFW22"/>
      <c r="JFX22"/>
      <c r="JFY22"/>
      <c r="JFZ22"/>
      <c r="JGA22"/>
      <c r="JGB22"/>
      <c r="JGC22"/>
      <c r="JGD22"/>
      <c r="JGE22"/>
      <c r="JGF22"/>
      <c r="JGG22"/>
      <c r="JGH22"/>
      <c r="JGI22"/>
      <c r="JGJ22"/>
      <c r="JGK22"/>
      <c r="JGL22"/>
      <c r="JGM22"/>
      <c r="JGN22"/>
      <c r="JGO22"/>
      <c r="JGP22"/>
      <c r="JGQ22"/>
      <c r="JGR22"/>
      <c r="JGS22"/>
      <c r="JGT22"/>
      <c r="JGU22"/>
      <c r="JGV22"/>
      <c r="JGW22"/>
      <c r="JGX22"/>
      <c r="JGY22"/>
      <c r="JGZ22"/>
      <c r="JHA22"/>
      <c r="JHB22"/>
      <c r="JHC22"/>
      <c r="JHD22"/>
      <c r="JHE22"/>
      <c r="JHF22"/>
      <c r="JHG22"/>
      <c r="JHH22"/>
      <c r="JHI22"/>
      <c r="JHJ22"/>
      <c r="JHK22"/>
      <c r="JHL22"/>
      <c r="JHM22"/>
      <c r="JHN22"/>
      <c r="JHO22"/>
      <c r="JHP22"/>
      <c r="JHQ22"/>
      <c r="JHR22"/>
      <c r="JHS22"/>
      <c r="JHT22"/>
      <c r="JHU22"/>
      <c r="JHV22"/>
      <c r="JHW22"/>
      <c r="JHX22"/>
      <c r="JHY22"/>
      <c r="JHZ22"/>
      <c r="JIA22"/>
      <c r="JIB22"/>
      <c r="JIC22"/>
      <c r="JID22"/>
      <c r="JIE22"/>
      <c r="JIF22"/>
      <c r="JIG22"/>
      <c r="JIH22"/>
      <c r="JII22"/>
      <c r="JIJ22"/>
      <c r="JIK22"/>
      <c r="JIL22"/>
      <c r="JIM22"/>
      <c r="JIN22"/>
      <c r="JIO22"/>
      <c r="JIP22"/>
      <c r="JIQ22"/>
      <c r="JIR22"/>
      <c r="JIS22"/>
      <c r="JIT22"/>
      <c r="JIU22"/>
      <c r="JIV22"/>
      <c r="JIW22"/>
      <c r="JIX22"/>
      <c r="JIY22"/>
      <c r="JIZ22"/>
      <c r="JJA22"/>
      <c r="JJB22"/>
      <c r="JJC22"/>
      <c r="JJD22"/>
      <c r="JJE22"/>
      <c r="JJF22"/>
      <c r="JJG22"/>
      <c r="JJH22"/>
      <c r="JJI22"/>
      <c r="JJJ22"/>
      <c r="JJK22"/>
      <c r="JJL22"/>
      <c r="JJM22"/>
      <c r="JJN22"/>
      <c r="JJO22"/>
      <c r="JJP22"/>
      <c r="JJQ22"/>
      <c r="JJR22"/>
      <c r="JJS22"/>
      <c r="JJT22"/>
      <c r="JJU22"/>
      <c r="JJV22"/>
      <c r="JJW22"/>
      <c r="JJX22"/>
      <c r="JJY22"/>
      <c r="JJZ22"/>
      <c r="JKA22"/>
      <c r="JKB22"/>
      <c r="JKC22"/>
      <c r="JKD22"/>
      <c r="JKE22"/>
      <c r="JKF22"/>
      <c r="JKG22"/>
      <c r="JKH22"/>
      <c r="JKI22"/>
      <c r="JKJ22"/>
      <c r="JKK22"/>
      <c r="JKL22"/>
      <c r="JKM22"/>
      <c r="JKN22"/>
      <c r="JKO22"/>
      <c r="JKP22"/>
      <c r="JKQ22"/>
      <c r="JKR22"/>
      <c r="JKS22"/>
      <c r="JKT22"/>
      <c r="JKU22"/>
      <c r="JKV22"/>
      <c r="JKW22"/>
      <c r="JKX22"/>
      <c r="JKY22"/>
      <c r="JKZ22"/>
      <c r="JLA22"/>
      <c r="JLB22"/>
      <c r="JLC22"/>
      <c r="JLD22"/>
      <c r="JLE22"/>
      <c r="JLF22"/>
      <c r="JLG22"/>
      <c r="JLH22"/>
      <c r="JLI22"/>
      <c r="JLJ22"/>
      <c r="JLK22"/>
      <c r="JLL22"/>
      <c r="JLM22"/>
      <c r="JLN22"/>
      <c r="JLO22"/>
      <c r="JLP22"/>
      <c r="JLQ22"/>
      <c r="JLR22"/>
      <c r="JLS22"/>
      <c r="JLT22"/>
      <c r="JLU22"/>
      <c r="JLV22"/>
      <c r="JLW22"/>
      <c r="JLX22"/>
      <c r="JLY22"/>
      <c r="JLZ22"/>
      <c r="JMA22"/>
      <c r="JMB22"/>
      <c r="JMC22"/>
      <c r="JMD22"/>
      <c r="JME22"/>
      <c r="JMF22"/>
      <c r="JMG22"/>
      <c r="JMH22"/>
      <c r="JMI22"/>
      <c r="JMJ22"/>
      <c r="JMK22"/>
      <c r="JML22"/>
      <c r="JMM22"/>
      <c r="JMN22"/>
      <c r="JMO22"/>
      <c r="JMP22"/>
      <c r="JMQ22"/>
      <c r="JMR22"/>
      <c r="JMS22"/>
      <c r="JMT22"/>
      <c r="JMU22"/>
      <c r="JMV22"/>
      <c r="JMW22"/>
      <c r="JMX22"/>
      <c r="JMY22"/>
      <c r="JMZ22"/>
      <c r="JNA22"/>
      <c r="JNB22"/>
      <c r="JNC22"/>
      <c r="JND22"/>
      <c r="JNE22"/>
      <c r="JNF22"/>
      <c r="JNG22"/>
      <c r="JNH22"/>
      <c r="JNI22"/>
      <c r="JNJ22"/>
      <c r="JNK22"/>
      <c r="JNL22"/>
      <c r="JNM22"/>
      <c r="JNN22"/>
      <c r="JNO22"/>
      <c r="JNP22"/>
      <c r="JNQ22"/>
      <c r="JNR22"/>
      <c r="JNS22"/>
      <c r="JNT22"/>
      <c r="JNU22"/>
      <c r="JNV22"/>
      <c r="JNW22"/>
      <c r="JNX22"/>
      <c r="JNY22"/>
      <c r="JNZ22"/>
      <c r="JOA22"/>
      <c r="JOB22"/>
      <c r="JOC22"/>
      <c r="JOD22"/>
      <c r="JOE22"/>
      <c r="JOF22"/>
      <c r="JOG22"/>
      <c r="JOH22"/>
      <c r="JOI22"/>
      <c r="JOJ22"/>
      <c r="JOK22"/>
      <c r="JOL22"/>
      <c r="JOM22"/>
      <c r="JON22"/>
      <c r="JOO22"/>
      <c r="JOP22"/>
      <c r="JOQ22"/>
      <c r="JOR22"/>
      <c r="JOS22"/>
      <c r="JOT22"/>
      <c r="JOU22"/>
      <c r="JOV22"/>
      <c r="JOW22"/>
      <c r="JOX22"/>
      <c r="JOY22"/>
      <c r="JOZ22"/>
      <c r="JPA22"/>
      <c r="JPB22"/>
      <c r="JPC22"/>
      <c r="JPD22"/>
      <c r="JPE22"/>
      <c r="JPF22"/>
      <c r="JPG22"/>
      <c r="JPH22"/>
      <c r="JPI22"/>
      <c r="JPJ22"/>
      <c r="JPK22"/>
      <c r="JPL22"/>
      <c r="JPM22"/>
      <c r="JPN22"/>
      <c r="JPO22"/>
      <c r="JPP22"/>
      <c r="JPQ22"/>
      <c r="JPR22"/>
      <c r="JPS22"/>
      <c r="JPT22"/>
      <c r="JPU22"/>
      <c r="JPV22"/>
      <c r="JPW22"/>
      <c r="JPX22"/>
      <c r="JPY22"/>
      <c r="JPZ22"/>
      <c r="JQA22"/>
      <c r="JQB22"/>
      <c r="JQC22"/>
      <c r="JQD22"/>
      <c r="JQE22"/>
      <c r="JQF22"/>
      <c r="JQG22"/>
      <c r="JQH22"/>
      <c r="JQI22"/>
      <c r="JQJ22"/>
      <c r="JQK22"/>
      <c r="JQL22"/>
      <c r="JQM22"/>
      <c r="JQN22"/>
      <c r="JQO22"/>
      <c r="JQP22"/>
      <c r="JQQ22"/>
      <c r="JQR22"/>
      <c r="JQS22"/>
      <c r="JQT22"/>
      <c r="JQU22"/>
      <c r="JQV22"/>
      <c r="JQW22"/>
      <c r="JQX22"/>
      <c r="JQY22"/>
      <c r="JQZ22"/>
      <c r="JRA22"/>
      <c r="JRB22"/>
      <c r="JRC22"/>
      <c r="JRD22"/>
      <c r="JRE22"/>
      <c r="JRF22"/>
      <c r="JRG22"/>
      <c r="JRH22"/>
      <c r="JRI22"/>
      <c r="JRJ22"/>
      <c r="JRK22"/>
      <c r="JRL22"/>
      <c r="JRM22"/>
      <c r="JRN22"/>
      <c r="JRO22"/>
      <c r="JRP22"/>
      <c r="JRQ22"/>
      <c r="JRR22"/>
      <c r="JRS22"/>
      <c r="JRT22"/>
      <c r="JRU22"/>
      <c r="JRV22"/>
      <c r="JRW22"/>
      <c r="JRX22"/>
      <c r="JRY22"/>
      <c r="JRZ22"/>
      <c r="JSA22"/>
      <c r="JSB22"/>
      <c r="JSC22"/>
      <c r="JSD22"/>
      <c r="JSE22"/>
      <c r="JSF22"/>
      <c r="JSG22"/>
      <c r="JSH22"/>
      <c r="JSI22"/>
      <c r="JSJ22"/>
      <c r="JSK22"/>
      <c r="JSL22"/>
      <c r="JSM22"/>
      <c r="JSN22"/>
      <c r="JSO22"/>
      <c r="JSP22"/>
      <c r="JSQ22"/>
      <c r="JSR22"/>
      <c r="JSS22"/>
      <c r="JST22"/>
      <c r="JSU22"/>
      <c r="JSV22"/>
      <c r="JSW22"/>
      <c r="JSX22"/>
      <c r="JSY22"/>
      <c r="JSZ22"/>
      <c r="JTA22"/>
      <c r="JTB22"/>
      <c r="JTC22"/>
      <c r="JTD22"/>
      <c r="JTE22"/>
      <c r="JTF22"/>
      <c r="JTG22"/>
      <c r="JTH22"/>
      <c r="JTI22"/>
      <c r="JTJ22"/>
      <c r="JTK22"/>
      <c r="JTL22"/>
      <c r="JTM22"/>
      <c r="JTN22"/>
      <c r="JTO22"/>
      <c r="JTP22"/>
      <c r="JTQ22"/>
      <c r="JTR22"/>
      <c r="JTS22"/>
      <c r="JTT22"/>
      <c r="JTU22"/>
      <c r="JTV22"/>
      <c r="JTW22"/>
      <c r="JTX22"/>
      <c r="JTY22"/>
      <c r="JTZ22"/>
      <c r="JUA22"/>
      <c r="JUB22"/>
      <c r="JUC22"/>
      <c r="JUD22"/>
      <c r="JUE22"/>
      <c r="JUF22"/>
      <c r="JUG22"/>
      <c r="JUH22"/>
      <c r="JUI22"/>
      <c r="JUJ22"/>
      <c r="JUK22"/>
      <c r="JUL22"/>
      <c r="JUM22"/>
      <c r="JUN22"/>
      <c r="JUO22"/>
      <c r="JUP22"/>
      <c r="JUQ22"/>
      <c r="JUR22"/>
      <c r="JUS22"/>
      <c r="JUT22"/>
      <c r="JUU22"/>
      <c r="JUV22"/>
      <c r="JUW22"/>
      <c r="JUX22"/>
      <c r="JUY22"/>
      <c r="JUZ22"/>
      <c r="JVA22"/>
      <c r="JVB22"/>
      <c r="JVC22"/>
      <c r="JVD22"/>
      <c r="JVE22"/>
      <c r="JVF22"/>
      <c r="JVG22"/>
      <c r="JVH22"/>
      <c r="JVI22"/>
      <c r="JVJ22"/>
      <c r="JVK22"/>
      <c r="JVL22"/>
      <c r="JVM22"/>
      <c r="JVN22"/>
      <c r="JVO22"/>
      <c r="JVP22"/>
      <c r="JVQ22"/>
      <c r="JVR22"/>
      <c r="JVS22"/>
      <c r="JVT22"/>
      <c r="JVU22"/>
      <c r="JVV22"/>
      <c r="JVW22"/>
      <c r="JVX22"/>
      <c r="JVY22"/>
      <c r="JVZ22"/>
      <c r="JWA22"/>
      <c r="JWB22"/>
      <c r="JWC22"/>
      <c r="JWD22"/>
      <c r="JWE22"/>
      <c r="JWF22"/>
      <c r="JWG22"/>
      <c r="JWH22"/>
      <c r="JWI22"/>
      <c r="JWJ22"/>
      <c r="JWK22"/>
      <c r="JWL22"/>
      <c r="JWM22"/>
      <c r="JWN22"/>
      <c r="JWO22"/>
      <c r="JWP22"/>
      <c r="JWQ22"/>
      <c r="JWR22"/>
      <c r="JWS22"/>
      <c r="JWT22"/>
      <c r="JWU22"/>
      <c r="JWV22"/>
      <c r="JWW22"/>
      <c r="JWX22"/>
      <c r="JWY22"/>
      <c r="JWZ22"/>
      <c r="JXA22"/>
      <c r="JXB22"/>
      <c r="JXC22"/>
      <c r="JXD22"/>
      <c r="JXE22"/>
      <c r="JXF22"/>
      <c r="JXG22"/>
      <c r="JXH22"/>
      <c r="JXI22"/>
      <c r="JXJ22"/>
      <c r="JXK22"/>
      <c r="JXL22"/>
      <c r="JXM22"/>
      <c r="JXN22"/>
      <c r="JXO22"/>
      <c r="JXP22"/>
      <c r="JXQ22"/>
      <c r="JXR22"/>
      <c r="JXS22"/>
      <c r="JXT22"/>
      <c r="JXU22"/>
      <c r="JXV22"/>
      <c r="JXW22"/>
      <c r="JXX22"/>
      <c r="JXY22"/>
      <c r="JXZ22"/>
      <c r="JYA22"/>
      <c r="JYB22"/>
      <c r="JYC22"/>
      <c r="JYD22"/>
      <c r="JYE22"/>
      <c r="JYF22"/>
      <c r="JYG22"/>
      <c r="JYH22"/>
      <c r="JYI22"/>
      <c r="JYJ22"/>
      <c r="JYK22"/>
      <c r="JYL22"/>
      <c r="JYM22"/>
      <c r="JYN22"/>
      <c r="JYO22"/>
      <c r="JYP22"/>
      <c r="JYQ22"/>
      <c r="JYR22"/>
      <c r="JYS22"/>
      <c r="JYT22"/>
      <c r="JYU22"/>
      <c r="JYV22"/>
      <c r="JYW22"/>
      <c r="JYX22"/>
      <c r="JYY22"/>
      <c r="JYZ22"/>
      <c r="JZA22"/>
      <c r="JZB22"/>
      <c r="JZC22"/>
      <c r="JZD22"/>
      <c r="JZE22"/>
      <c r="JZF22"/>
      <c r="JZG22"/>
      <c r="JZH22"/>
      <c r="JZI22"/>
      <c r="JZJ22"/>
      <c r="JZK22"/>
      <c r="JZL22"/>
      <c r="JZM22"/>
      <c r="JZN22"/>
      <c r="JZO22"/>
      <c r="JZP22"/>
      <c r="JZQ22"/>
      <c r="JZR22"/>
      <c r="JZS22"/>
      <c r="JZT22"/>
      <c r="JZU22"/>
      <c r="JZV22"/>
      <c r="JZW22"/>
      <c r="JZX22"/>
      <c r="JZY22"/>
      <c r="JZZ22"/>
      <c r="KAA22"/>
      <c r="KAB22"/>
      <c r="KAC22"/>
      <c r="KAD22"/>
      <c r="KAE22"/>
      <c r="KAF22"/>
      <c r="KAG22"/>
      <c r="KAH22"/>
      <c r="KAI22"/>
      <c r="KAJ22"/>
      <c r="KAK22"/>
      <c r="KAL22"/>
      <c r="KAM22"/>
      <c r="KAN22"/>
      <c r="KAO22"/>
      <c r="KAP22"/>
      <c r="KAQ22"/>
      <c r="KAR22"/>
      <c r="KAS22"/>
      <c r="KAT22"/>
      <c r="KAU22"/>
      <c r="KAV22"/>
      <c r="KAW22"/>
      <c r="KAX22"/>
      <c r="KAY22"/>
      <c r="KAZ22"/>
      <c r="KBA22"/>
      <c r="KBB22"/>
      <c r="KBC22"/>
      <c r="KBD22"/>
      <c r="KBE22"/>
      <c r="KBF22"/>
      <c r="KBG22"/>
      <c r="KBH22"/>
      <c r="KBI22"/>
      <c r="KBJ22"/>
      <c r="KBK22"/>
      <c r="KBL22"/>
      <c r="KBM22"/>
      <c r="KBN22"/>
      <c r="KBO22"/>
      <c r="KBP22"/>
      <c r="KBQ22"/>
      <c r="KBR22"/>
      <c r="KBS22"/>
      <c r="KBT22"/>
      <c r="KBU22"/>
      <c r="KBV22"/>
      <c r="KBW22"/>
      <c r="KBX22"/>
      <c r="KBY22"/>
      <c r="KBZ22"/>
      <c r="KCA22"/>
      <c r="KCB22"/>
      <c r="KCC22"/>
      <c r="KCD22"/>
      <c r="KCE22"/>
      <c r="KCF22"/>
      <c r="KCG22"/>
      <c r="KCH22"/>
      <c r="KCI22"/>
      <c r="KCJ22"/>
      <c r="KCK22"/>
      <c r="KCL22"/>
      <c r="KCM22"/>
      <c r="KCN22"/>
      <c r="KCO22"/>
      <c r="KCP22"/>
      <c r="KCQ22"/>
      <c r="KCR22"/>
      <c r="KCS22"/>
      <c r="KCT22"/>
      <c r="KCU22"/>
      <c r="KCV22"/>
      <c r="KCW22"/>
      <c r="KCX22"/>
      <c r="KCY22"/>
      <c r="KCZ22"/>
      <c r="KDA22"/>
      <c r="KDB22"/>
      <c r="KDC22"/>
      <c r="KDD22"/>
      <c r="KDE22"/>
      <c r="KDF22"/>
      <c r="KDG22"/>
      <c r="KDH22"/>
      <c r="KDI22"/>
      <c r="KDJ22"/>
      <c r="KDK22"/>
      <c r="KDL22"/>
      <c r="KDM22"/>
      <c r="KDN22"/>
      <c r="KDO22"/>
      <c r="KDP22"/>
      <c r="KDQ22"/>
      <c r="KDR22"/>
      <c r="KDS22"/>
      <c r="KDT22"/>
      <c r="KDU22"/>
      <c r="KDV22"/>
      <c r="KDW22"/>
      <c r="KDX22"/>
      <c r="KDY22"/>
      <c r="KDZ22"/>
      <c r="KEA22"/>
      <c r="KEB22"/>
      <c r="KEC22"/>
      <c r="KED22"/>
      <c r="KEE22"/>
      <c r="KEF22"/>
      <c r="KEG22"/>
      <c r="KEH22"/>
      <c r="KEI22"/>
      <c r="KEJ22"/>
      <c r="KEK22"/>
      <c r="KEL22"/>
      <c r="KEM22"/>
      <c r="KEN22"/>
      <c r="KEO22"/>
      <c r="KEP22"/>
      <c r="KEQ22"/>
      <c r="KER22"/>
      <c r="KES22"/>
      <c r="KET22"/>
      <c r="KEU22"/>
      <c r="KEV22"/>
      <c r="KEW22"/>
      <c r="KEX22"/>
      <c r="KEY22"/>
      <c r="KEZ22"/>
      <c r="KFA22"/>
      <c r="KFB22"/>
      <c r="KFC22"/>
      <c r="KFD22"/>
      <c r="KFE22"/>
      <c r="KFF22"/>
      <c r="KFG22"/>
      <c r="KFH22"/>
      <c r="KFI22"/>
      <c r="KFJ22"/>
      <c r="KFK22"/>
      <c r="KFL22"/>
      <c r="KFM22"/>
      <c r="KFN22"/>
      <c r="KFO22"/>
      <c r="KFP22"/>
      <c r="KFQ22"/>
      <c r="KFR22"/>
      <c r="KFS22"/>
      <c r="KFT22"/>
      <c r="KFU22"/>
      <c r="KFV22"/>
      <c r="KFW22"/>
      <c r="KFX22"/>
      <c r="KFY22"/>
      <c r="KFZ22"/>
      <c r="KGA22"/>
      <c r="KGB22"/>
      <c r="KGC22"/>
      <c r="KGD22"/>
      <c r="KGE22"/>
      <c r="KGF22"/>
      <c r="KGG22"/>
      <c r="KGH22"/>
      <c r="KGI22"/>
      <c r="KGJ22"/>
      <c r="KGK22"/>
      <c r="KGL22"/>
      <c r="KGM22"/>
      <c r="KGN22"/>
      <c r="KGO22"/>
      <c r="KGP22"/>
      <c r="KGQ22"/>
      <c r="KGR22"/>
      <c r="KGS22"/>
      <c r="KGT22"/>
      <c r="KGU22"/>
      <c r="KGV22"/>
      <c r="KGW22"/>
      <c r="KGX22"/>
      <c r="KGY22"/>
      <c r="KGZ22"/>
      <c r="KHA22"/>
      <c r="KHB22"/>
      <c r="KHC22"/>
      <c r="KHD22"/>
      <c r="KHE22"/>
      <c r="KHF22"/>
      <c r="KHG22"/>
      <c r="KHH22"/>
      <c r="KHI22"/>
      <c r="KHJ22"/>
      <c r="KHK22"/>
      <c r="KHL22"/>
      <c r="KHM22"/>
      <c r="KHN22"/>
      <c r="KHO22"/>
      <c r="KHP22"/>
      <c r="KHQ22"/>
      <c r="KHR22"/>
      <c r="KHS22"/>
      <c r="KHT22"/>
      <c r="KHU22"/>
      <c r="KHV22"/>
      <c r="KHW22"/>
      <c r="KHX22"/>
      <c r="KHY22"/>
      <c r="KHZ22"/>
      <c r="KIA22"/>
      <c r="KIB22"/>
      <c r="KIC22"/>
      <c r="KID22"/>
      <c r="KIE22"/>
      <c r="KIF22"/>
      <c r="KIG22"/>
      <c r="KIH22"/>
      <c r="KII22"/>
      <c r="KIJ22"/>
      <c r="KIK22"/>
      <c r="KIL22"/>
      <c r="KIM22"/>
      <c r="KIN22"/>
      <c r="KIO22"/>
      <c r="KIP22"/>
      <c r="KIQ22"/>
      <c r="KIR22"/>
      <c r="KIS22"/>
      <c r="KIT22"/>
      <c r="KIU22"/>
      <c r="KIV22"/>
      <c r="KIW22"/>
      <c r="KIX22"/>
      <c r="KIY22"/>
      <c r="KIZ22"/>
      <c r="KJA22"/>
      <c r="KJB22"/>
      <c r="KJC22"/>
      <c r="KJD22"/>
      <c r="KJE22"/>
      <c r="KJF22"/>
      <c r="KJG22"/>
      <c r="KJH22"/>
      <c r="KJI22"/>
      <c r="KJJ22"/>
      <c r="KJK22"/>
      <c r="KJL22"/>
      <c r="KJM22"/>
      <c r="KJN22"/>
      <c r="KJO22"/>
      <c r="KJP22"/>
      <c r="KJQ22"/>
      <c r="KJR22"/>
      <c r="KJS22"/>
      <c r="KJT22"/>
      <c r="KJU22"/>
      <c r="KJV22"/>
      <c r="KJW22"/>
      <c r="KJX22"/>
      <c r="KJY22"/>
      <c r="KJZ22"/>
      <c r="KKA22"/>
      <c r="KKB22"/>
      <c r="KKC22"/>
      <c r="KKD22"/>
      <c r="KKE22"/>
      <c r="KKF22"/>
      <c r="KKG22"/>
      <c r="KKH22"/>
      <c r="KKI22"/>
      <c r="KKJ22"/>
      <c r="KKK22"/>
      <c r="KKL22"/>
      <c r="KKM22"/>
      <c r="KKN22"/>
      <c r="KKO22"/>
      <c r="KKP22"/>
      <c r="KKQ22"/>
      <c r="KKR22"/>
      <c r="KKS22"/>
      <c r="KKT22"/>
      <c r="KKU22"/>
      <c r="KKV22"/>
      <c r="KKW22"/>
      <c r="KKX22"/>
      <c r="KKY22"/>
      <c r="KKZ22"/>
      <c r="KLA22"/>
      <c r="KLB22"/>
      <c r="KLC22"/>
      <c r="KLD22"/>
      <c r="KLE22"/>
      <c r="KLF22"/>
      <c r="KLG22"/>
      <c r="KLH22"/>
      <c r="KLI22"/>
      <c r="KLJ22"/>
      <c r="KLK22"/>
      <c r="KLL22"/>
      <c r="KLM22"/>
      <c r="KLN22"/>
      <c r="KLO22"/>
      <c r="KLP22"/>
      <c r="KLQ22"/>
      <c r="KLR22"/>
      <c r="KLS22"/>
      <c r="KLT22"/>
      <c r="KLU22"/>
      <c r="KLV22"/>
      <c r="KLW22"/>
      <c r="KLX22"/>
      <c r="KLY22"/>
      <c r="KLZ22"/>
      <c r="KMA22"/>
      <c r="KMB22"/>
      <c r="KMC22"/>
      <c r="KMD22"/>
      <c r="KME22"/>
      <c r="KMF22"/>
      <c r="KMG22"/>
      <c r="KMH22"/>
      <c r="KMI22"/>
      <c r="KMJ22"/>
      <c r="KMK22"/>
      <c r="KML22"/>
      <c r="KMM22"/>
      <c r="KMN22"/>
      <c r="KMO22"/>
      <c r="KMP22"/>
      <c r="KMQ22"/>
      <c r="KMR22"/>
      <c r="KMS22"/>
      <c r="KMT22"/>
      <c r="KMU22"/>
      <c r="KMV22"/>
      <c r="KMW22"/>
      <c r="KMX22"/>
      <c r="KMY22"/>
      <c r="KMZ22"/>
      <c r="KNA22"/>
      <c r="KNB22"/>
      <c r="KNC22"/>
      <c r="KND22"/>
      <c r="KNE22"/>
      <c r="KNF22"/>
      <c r="KNG22"/>
      <c r="KNH22"/>
      <c r="KNI22"/>
      <c r="KNJ22"/>
      <c r="KNK22"/>
      <c r="KNL22"/>
      <c r="KNM22"/>
      <c r="KNN22"/>
      <c r="KNO22"/>
      <c r="KNP22"/>
      <c r="KNQ22"/>
      <c r="KNR22"/>
      <c r="KNS22"/>
      <c r="KNT22"/>
      <c r="KNU22"/>
      <c r="KNV22"/>
      <c r="KNW22"/>
      <c r="KNX22"/>
      <c r="KNY22"/>
      <c r="KNZ22"/>
      <c r="KOA22"/>
      <c r="KOB22"/>
      <c r="KOC22"/>
      <c r="KOD22"/>
      <c r="KOE22"/>
      <c r="KOF22"/>
      <c r="KOG22"/>
      <c r="KOH22"/>
      <c r="KOI22"/>
      <c r="KOJ22"/>
      <c r="KOK22"/>
      <c r="KOL22"/>
      <c r="KOM22"/>
      <c r="KON22"/>
      <c r="KOO22"/>
      <c r="KOP22"/>
      <c r="KOQ22"/>
      <c r="KOR22"/>
      <c r="KOS22"/>
      <c r="KOT22"/>
      <c r="KOU22"/>
      <c r="KOV22"/>
      <c r="KOW22"/>
      <c r="KOX22"/>
      <c r="KOY22"/>
      <c r="KOZ22"/>
      <c r="KPA22"/>
      <c r="KPB22"/>
      <c r="KPC22"/>
      <c r="KPD22"/>
      <c r="KPE22"/>
      <c r="KPF22"/>
      <c r="KPG22"/>
      <c r="KPH22"/>
      <c r="KPI22"/>
      <c r="KPJ22"/>
      <c r="KPK22"/>
      <c r="KPL22"/>
      <c r="KPM22"/>
      <c r="KPN22"/>
      <c r="KPO22"/>
      <c r="KPP22"/>
      <c r="KPQ22"/>
      <c r="KPR22"/>
      <c r="KPS22"/>
      <c r="KPT22"/>
      <c r="KPU22"/>
      <c r="KPV22"/>
      <c r="KPW22"/>
      <c r="KPX22"/>
      <c r="KPY22"/>
      <c r="KPZ22"/>
      <c r="KQA22"/>
      <c r="KQB22"/>
      <c r="KQC22"/>
      <c r="KQD22"/>
      <c r="KQE22"/>
      <c r="KQF22"/>
      <c r="KQG22"/>
      <c r="KQH22"/>
      <c r="KQI22"/>
      <c r="KQJ22"/>
      <c r="KQK22"/>
      <c r="KQL22"/>
      <c r="KQM22"/>
      <c r="KQN22"/>
      <c r="KQO22"/>
      <c r="KQP22"/>
      <c r="KQQ22"/>
      <c r="KQR22"/>
      <c r="KQS22"/>
      <c r="KQT22"/>
      <c r="KQU22"/>
      <c r="KQV22"/>
      <c r="KQW22"/>
      <c r="KQX22"/>
      <c r="KQY22"/>
      <c r="KQZ22"/>
      <c r="KRA22"/>
      <c r="KRB22"/>
      <c r="KRC22"/>
      <c r="KRD22"/>
      <c r="KRE22"/>
      <c r="KRF22"/>
      <c r="KRG22"/>
      <c r="KRH22"/>
      <c r="KRI22"/>
      <c r="KRJ22"/>
      <c r="KRK22"/>
      <c r="KRL22"/>
      <c r="KRM22"/>
      <c r="KRN22"/>
      <c r="KRO22"/>
      <c r="KRP22"/>
      <c r="KRQ22"/>
      <c r="KRR22"/>
      <c r="KRS22"/>
      <c r="KRT22"/>
      <c r="KRU22"/>
      <c r="KRV22"/>
      <c r="KRW22"/>
      <c r="KRX22"/>
      <c r="KRY22"/>
      <c r="KRZ22"/>
      <c r="KSA22"/>
      <c r="KSB22"/>
      <c r="KSC22"/>
      <c r="KSD22"/>
      <c r="KSE22"/>
      <c r="KSF22"/>
      <c r="KSG22"/>
      <c r="KSH22"/>
      <c r="KSI22"/>
      <c r="KSJ22"/>
      <c r="KSK22"/>
      <c r="KSL22"/>
      <c r="KSM22"/>
      <c r="KSN22"/>
      <c r="KSO22"/>
      <c r="KSP22"/>
      <c r="KSQ22"/>
      <c r="KSR22"/>
      <c r="KSS22"/>
      <c r="KST22"/>
      <c r="KSU22"/>
      <c r="KSV22"/>
      <c r="KSW22"/>
      <c r="KSX22"/>
      <c r="KSY22"/>
      <c r="KSZ22"/>
      <c r="KTA22"/>
      <c r="KTB22"/>
      <c r="KTC22"/>
      <c r="KTD22"/>
      <c r="KTE22"/>
      <c r="KTF22"/>
      <c r="KTG22"/>
      <c r="KTH22"/>
      <c r="KTI22"/>
      <c r="KTJ22"/>
      <c r="KTK22"/>
      <c r="KTL22"/>
      <c r="KTM22"/>
      <c r="KTN22"/>
      <c r="KTO22"/>
      <c r="KTP22"/>
      <c r="KTQ22"/>
      <c r="KTR22"/>
      <c r="KTS22"/>
      <c r="KTT22"/>
      <c r="KTU22"/>
      <c r="KTV22"/>
      <c r="KTW22"/>
      <c r="KTX22"/>
      <c r="KTY22"/>
      <c r="KTZ22"/>
      <c r="KUA22"/>
      <c r="KUB22"/>
      <c r="KUC22"/>
      <c r="KUD22"/>
      <c r="KUE22"/>
      <c r="KUF22"/>
      <c r="KUG22"/>
      <c r="KUH22"/>
      <c r="KUI22"/>
      <c r="KUJ22"/>
      <c r="KUK22"/>
      <c r="KUL22"/>
      <c r="KUM22"/>
      <c r="KUN22"/>
      <c r="KUO22"/>
      <c r="KUP22"/>
      <c r="KUQ22"/>
      <c r="KUR22"/>
      <c r="KUS22"/>
      <c r="KUT22"/>
      <c r="KUU22"/>
      <c r="KUV22"/>
      <c r="KUW22"/>
      <c r="KUX22"/>
      <c r="KUY22"/>
      <c r="KUZ22"/>
      <c r="KVA22"/>
      <c r="KVB22"/>
      <c r="KVC22"/>
      <c r="KVD22"/>
      <c r="KVE22"/>
      <c r="KVF22"/>
      <c r="KVG22"/>
      <c r="KVH22"/>
      <c r="KVI22"/>
      <c r="KVJ22"/>
      <c r="KVK22"/>
      <c r="KVL22"/>
      <c r="KVM22"/>
      <c r="KVN22"/>
      <c r="KVO22"/>
      <c r="KVP22"/>
      <c r="KVQ22"/>
      <c r="KVR22"/>
      <c r="KVS22"/>
      <c r="KVT22"/>
      <c r="KVU22"/>
      <c r="KVV22"/>
      <c r="KVW22"/>
      <c r="KVX22"/>
      <c r="KVY22"/>
      <c r="KVZ22"/>
      <c r="KWA22"/>
      <c r="KWB22"/>
      <c r="KWC22"/>
      <c r="KWD22"/>
      <c r="KWE22"/>
      <c r="KWF22"/>
      <c r="KWG22"/>
      <c r="KWH22"/>
      <c r="KWI22"/>
      <c r="KWJ22"/>
      <c r="KWK22"/>
      <c r="KWL22"/>
      <c r="KWM22"/>
      <c r="KWN22"/>
      <c r="KWO22"/>
      <c r="KWP22"/>
      <c r="KWQ22"/>
      <c r="KWR22"/>
      <c r="KWS22"/>
      <c r="KWT22"/>
      <c r="KWU22"/>
      <c r="KWV22"/>
      <c r="KWW22"/>
      <c r="KWX22"/>
      <c r="KWY22"/>
      <c r="KWZ22"/>
      <c r="KXA22"/>
      <c r="KXB22"/>
      <c r="KXC22"/>
      <c r="KXD22"/>
      <c r="KXE22"/>
      <c r="KXF22"/>
      <c r="KXG22"/>
      <c r="KXH22"/>
      <c r="KXI22"/>
      <c r="KXJ22"/>
      <c r="KXK22"/>
      <c r="KXL22"/>
      <c r="KXM22"/>
      <c r="KXN22"/>
      <c r="KXO22"/>
      <c r="KXP22"/>
      <c r="KXQ22"/>
      <c r="KXR22"/>
      <c r="KXS22"/>
      <c r="KXT22"/>
      <c r="KXU22"/>
      <c r="KXV22"/>
      <c r="KXW22"/>
      <c r="KXX22"/>
      <c r="KXY22"/>
      <c r="KXZ22"/>
      <c r="KYA22"/>
      <c r="KYB22"/>
      <c r="KYC22"/>
      <c r="KYD22"/>
      <c r="KYE22"/>
      <c r="KYF22"/>
      <c r="KYG22"/>
      <c r="KYH22"/>
      <c r="KYI22"/>
      <c r="KYJ22"/>
      <c r="KYK22"/>
      <c r="KYL22"/>
      <c r="KYM22"/>
      <c r="KYN22"/>
      <c r="KYO22"/>
      <c r="KYP22"/>
      <c r="KYQ22"/>
      <c r="KYR22"/>
      <c r="KYS22"/>
      <c r="KYT22"/>
      <c r="KYU22"/>
      <c r="KYV22"/>
      <c r="KYW22"/>
      <c r="KYX22"/>
      <c r="KYY22"/>
      <c r="KYZ22"/>
      <c r="KZA22"/>
      <c r="KZB22"/>
      <c r="KZC22"/>
      <c r="KZD22"/>
      <c r="KZE22"/>
      <c r="KZF22"/>
      <c r="KZG22"/>
      <c r="KZH22"/>
      <c r="KZI22"/>
      <c r="KZJ22"/>
      <c r="KZK22"/>
      <c r="KZL22"/>
      <c r="KZM22"/>
      <c r="KZN22"/>
      <c r="KZO22"/>
      <c r="KZP22"/>
      <c r="KZQ22"/>
      <c r="KZR22"/>
      <c r="KZS22"/>
      <c r="KZT22"/>
      <c r="KZU22"/>
      <c r="KZV22"/>
      <c r="KZW22"/>
      <c r="KZX22"/>
      <c r="KZY22"/>
      <c r="KZZ22"/>
      <c r="LAA22"/>
      <c r="LAB22"/>
      <c r="LAC22"/>
      <c r="LAD22"/>
      <c r="LAE22"/>
      <c r="LAF22"/>
      <c r="LAG22"/>
      <c r="LAH22"/>
      <c r="LAI22"/>
      <c r="LAJ22"/>
      <c r="LAK22"/>
      <c r="LAL22"/>
      <c r="LAM22"/>
      <c r="LAN22"/>
      <c r="LAO22"/>
      <c r="LAP22"/>
      <c r="LAQ22"/>
      <c r="LAR22"/>
      <c r="LAS22"/>
      <c r="LAT22"/>
      <c r="LAU22"/>
      <c r="LAV22"/>
      <c r="LAW22"/>
      <c r="LAX22"/>
      <c r="LAY22"/>
      <c r="LAZ22"/>
      <c r="LBA22"/>
      <c r="LBB22"/>
      <c r="LBC22"/>
      <c r="LBD22"/>
      <c r="LBE22"/>
      <c r="LBF22"/>
      <c r="LBG22"/>
      <c r="LBH22"/>
      <c r="LBI22"/>
      <c r="LBJ22"/>
      <c r="LBK22"/>
      <c r="LBL22"/>
      <c r="LBM22"/>
      <c r="LBN22"/>
      <c r="LBO22"/>
      <c r="LBP22"/>
      <c r="LBQ22"/>
      <c r="LBR22"/>
      <c r="LBS22"/>
      <c r="LBT22"/>
      <c r="LBU22"/>
      <c r="LBV22"/>
      <c r="LBW22"/>
      <c r="LBX22"/>
      <c r="LBY22"/>
      <c r="LBZ22"/>
      <c r="LCA22"/>
      <c r="LCB22"/>
      <c r="LCC22"/>
      <c r="LCD22"/>
      <c r="LCE22"/>
      <c r="LCF22"/>
      <c r="LCG22"/>
      <c r="LCH22"/>
      <c r="LCI22"/>
      <c r="LCJ22"/>
      <c r="LCK22"/>
      <c r="LCL22"/>
      <c r="LCM22"/>
      <c r="LCN22"/>
      <c r="LCO22"/>
      <c r="LCP22"/>
      <c r="LCQ22"/>
      <c r="LCR22"/>
      <c r="LCS22"/>
      <c r="LCT22"/>
      <c r="LCU22"/>
      <c r="LCV22"/>
      <c r="LCW22"/>
      <c r="LCX22"/>
      <c r="LCY22"/>
      <c r="LCZ22"/>
      <c r="LDA22"/>
      <c r="LDB22"/>
      <c r="LDC22"/>
      <c r="LDD22"/>
      <c r="LDE22"/>
      <c r="LDF22"/>
      <c r="LDG22"/>
      <c r="LDH22"/>
      <c r="LDI22"/>
      <c r="LDJ22"/>
      <c r="LDK22"/>
      <c r="LDL22"/>
      <c r="LDM22"/>
      <c r="LDN22"/>
      <c r="LDO22"/>
      <c r="LDP22"/>
      <c r="LDQ22"/>
      <c r="LDR22"/>
      <c r="LDS22"/>
      <c r="LDT22"/>
      <c r="LDU22"/>
      <c r="LDV22"/>
      <c r="LDW22"/>
      <c r="LDX22"/>
      <c r="LDY22"/>
      <c r="LDZ22"/>
      <c r="LEA22"/>
      <c r="LEB22"/>
      <c r="LEC22"/>
      <c r="LED22"/>
      <c r="LEE22"/>
      <c r="LEF22"/>
      <c r="LEG22"/>
      <c r="LEH22"/>
      <c r="LEI22"/>
      <c r="LEJ22"/>
      <c r="LEK22"/>
      <c r="LEL22"/>
      <c r="LEM22"/>
      <c r="LEN22"/>
      <c r="LEO22"/>
      <c r="LEP22"/>
      <c r="LEQ22"/>
      <c r="LER22"/>
      <c r="LES22"/>
      <c r="LET22"/>
      <c r="LEU22"/>
      <c r="LEV22"/>
      <c r="LEW22"/>
      <c r="LEX22"/>
      <c r="LEY22"/>
      <c r="LEZ22"/>
      <c r="LFA22"/>
      <c r="LFB22"/>
      <c r="LFC22"/>
      <c r="LFD22"/>
      <c r="LFE22"/>
      <c r="LFF22"/>
      <c r="LFG22"/>
      <c r="LFH22"/>
      <c r="LFI22"/>
      <c r="LFJ22"/>
      <c r="LFK22"/>
      <c r="LFL22"/>
      <c r="LFM22"/>
      <c r="LFN22"/>
      <c r="LFO22"/>
      <c r="LFP22"/>
      <c r="LFQ22"/>
      <c r="LFR22"/>
      <c r="LFS22"/>
      <c r="LFT22"/>
      <c r="LFU22"/>
      <c r="LFV22"/>
      <c r="LFW22"/>
      <c r="LFX22"/>
      <c r="LFY22"/>
      <c r="LFZ22"/>
      <c r="LGA22"/>
      <c r="LGB22"/>
      <c r="LGC22"/>
      <c r="LGD22"/>
      <c r="LGE22"/>
      <c r="LGF22"/>
      <c r="LGG22"/>
      <c r="LGH22"/>
      <c r="LGI22"/>
      <c r="LGJ22"/>
      <c r="LGK22"/>
      <c r="LGL22"/>
      <c r="LGM22"/>
      <c r="LGN22"/>
      <c r="LGO22"/>
      <c r="LGP22"/>
      <c r="LGQ22"/>
      <c r="LGR22"/>
      <c r="LGS22"/>
      <c r="LGT22"/>
      <c r="LGU22"/>
      <c r="LGV22"/>
      <c r="LGW22"/>
      <c r="LGX22"/>
      <c r="LGY22"/>
      <c r="LGZ22"/>
      <c r="LHA22"/>
      <c r="LHB22"/>
      <c r="LHC22"/>
      <c r="LHD22"/>
      <c r="LHE22"/>
      <c r="LHF22"/>
      <c r="LHG22"/>
      <c r="LHH22"/>
      <c r="LHI22"/>
      <c r="LHJ22"/>
      <c r="LHK22"/>
      <c r="LHL22"/>
      <c r="LHM22"/>
      <c r="LHN22"/>
      <c r="LHO22"/>
      <c r="LHP22"/>
      <c r="LHQ22"/>
      <c r="LHR22"/>
      <c r="LHS22"/>
      <c r="LHT22"/>
      <c r="LHU22"/>
      <c r="LHV22"/>
      <c r="LHW22"/>
      <c r="LHX22"/>
      <c r="LHY22"/>
      <c r="LHZ22"/>
      <c r="LIA22"/>
      <c r="LIB22"/>
      <c r="LIC22"/>
      <c r="LID22"/>
      <c r="LIE22"/>
      <c r="LIF22"/>
      <c r="LIG22"/>
      <c r="LIH22"/>
      <c r="LII22"/>
      <c r="LIJ22"/>
      <c r="LIK22"/>
      <c r="LIL22"/>
      <c r="LIM22"/>
      <c r="LIN22"/>
      <c r="LIO22"/>
      <c r="LIP22"/>
      <c r="LIQ22"/>
      <c r="LIR22"/>
      <c r="LIS22"/>
      <c r="LIT22"/>
      <c r="LIU22"/>
      <c r="LIV22"/>
      <c r="LIW22"/>
      <c r="LIX22"/>
      <c r="LIY22"/>
      <c r="LIZ22"/>
      <c r="LJA22"/>
      <c r="LJB22"/>
      <c r="LJC22"/>
      <c r="LJD22"/>
      <c r="LJE22"/>
      <c r="LJF22"/>
      <c r="LJG22"/>
      <c r="LJH22"/>
      <c r="LJI22"/>
      <c r="LJJ22"/>
      <c r="LJK22"/>
      <c r="LJL22"/>
      <c r="LJM22"/>
      <c r="LJN22"/>
      <c r="LJO22"/>
      <c r="LJP22"/>
      <c r="LJQ22"/>
      <c r="LJR22"/>
      <c r="LJS22"/>
      <c r="LJT22"/>
      <c r="LJU22"/>
      <c r="LJV22"/>
      <c r="LJW22"/>
      <c r="LJX22"/>
      <c r="LJY22"/>
      <c r="LJZ22"/>
      <c r="LKA22"/>
      <c r="LKB22"/>
      <c r="LKC22"/>
      <c r="LKD22"/>
      <c r="LKE22"/>
      <c r="LKF22"/>
      <c r="LKG22"/>
      <c r="LKH22"/>
      <c r="LKI22"/>
      <c r="LKJ22"/>
      <c r="LKK22"/>
      <c r="LKL22"/>
      <c r="LKM22"/>
      <c r="LKN22"/>
      <c r="LKO22"/>
      <c r="LKP22"/>
      <c r="LKQ22"/>
      <c r="LKR22"/>
      <c r="LKS22"/>
      <c r="LKT22"/>
      <c r="LKU22"/>
      <c r="LKV22"/>
      <c r="LKW22"/>
      <c r="LKX22"/>
      <c r="LKY22"/>
      <c r="LKZ22"/>
      <c r="LLA22"/>
      <c r="LLB22"/>
      <c r="LLC22"/>
      <c r="LLD22"/>
      <c r="LLE22"/>
      <c r="LLF22"/>
      <c r="LLG22"/>
      <c r="LLH22"/>
      <c r="LLI22"/>
      <c r="LLJ22"/>
      <c r="LLK22"/>
      <c r="LLL22"/>
      <c r="LLM22"/>
      <c r="LLN22"/>
      <c r="LLO22"/>
      <c r="LLP22"/>
      <c r="LLQ22"/>
      <c r="LLR22"/>
      <c r="LLS22"/>
      <c r="LLT22"/>
      <c r="LLU22"/>
      <c r="LLV22"/>
      <c r="LLW22"/>
      <c r="LLX22"/>
      <c r="LLY22"/>
      <c r="LLZ22"/>
      <c r="LMA22"/>
      <c r="LMB22"/>
      <c r="LMC22"/>
      <c r="LMD22"/>
      <c r="LME22"/>
      <c r="LMF22"/>
      <c r="LMG22"/>
      <c r="LMH22"/>
      <c r="LMI22"/>
      <c r="LMJ22"/>
      <c r="LMK22"/>
      <c r="LML22"/>
      <c r="LMM22"/>
      <c r="LMN22"/>
      <c r="LMO22"/>
      <c r="LMP22"/>
      <c r="LMQ22"/>
      <c r="LMR22"/>
      <c r="LMS22"/>
      <c r="LMT22"/>
      <c r="LMU22"/>
      <c r="LMV22"/>
      <c r="LMW22"/>
      <c r="LMX22"/>
      <c r="LMY22"/>
      <c r="LMZ22"/>
      <c r="LNA22"/>
      <c r="LNB22"/>
      <c r="LNC22"/>
      <c r="LND22"/>
      <c r="LNE22"/>
      <c r="LNF22"/>
      <c r="LNG22"/>
      <c r="LNH22"/>
      <c r="LNI22"/>
      <c r="LNJ22"/>
      <c r="LNK22"/>
      <c r="LNL22"/>
      <c r="LNM22"/>
      <c r="LNN22"/>
      <c r="LNO22"/>
      <c r="LNP22"/>
      <c r="LNQ22"/>
      <c r="LNR22"/>
      <c r="LNS22"/>
      <c r="LNT22"/>
      <c r="LNU22"/>
      <c r="LNV22"/>
      <c r="LNW22"/>
      <c r="LNX22"/>
      <c r="LNY22"/>
      <c r="LNZ22"/>
      <c r="LOA22"/>
      <c r="LOB22"/>
      <c r="LOC22"/>
      <c r="LOD22"/>
      <c r="LOE22"/>
      <c r="LOF22"/>
      <c r="LOG22"/>
      <c r="LOH22"/>
      <c r="LOI22"/>
      <c r="LOJ22"/>
      <c r="LOK22"/>
      <c r="LOL22"/>
      <c r="LOM22"/>
      <c r="LON22"/>
      <c r="LOO22"/>
      <c r="LOP22"/>
      <c r="LOQ22"/>
      <c r="LOR22"/>
      <c r="LOS22"/>
      <c r="LOT22"/>
      <c r="LOU22"/>
      <c r="LOV22"/>
      <c r="LOW22"/>
      <c r="LOX22"/>
      <c r="LOY22"/>
      <c r="LOZ22"/>
      <c r="LPA22"/>
      <c r="LPB22"/>
      <c r="LPC22"/>
      <c r="LPD22"/>
      <c r="LPE22"/>
      <c r="LPF22"/>
      <c r="LPG22"/>
      <c r="LPH22"/>
      <c r="LPI22"/>
      <c r="LPJ22"/>
      <c r="LPK22"/>
      <c r="LPL22"/>
      <c r="LPM22"/>
      <c r="LPN22"/>
      <c r="LPO22"/>
      <c r="LPP22"/>
      <c r="LPQ22"/>
      <c r="LPR22"/>
      <c r="LPS22"/>
      <c r="LPT22"/>
      <c r="LPU22"/>
      <c r="LPV22"/>
      <c r="LPW22"/>
      <c r="LPX22"/>
      <c r="LPY22"/>
      <c r="LPZ22"/>
      <c r="LQA22"/>
      <c r="LQB22"/>
      <c r="LQC22"/>
      <c r="LQD22"/>
      <c r="LQE22"/>
      <c r="LQF22"/>
      <c r="LQG22"/>
      <c r="LQH22"/>
      <c r="LQI22"/>
      <c r="LQJ22"/>
      <c r="LQK22"/>
      <c r="LQL22"/>
      <c r="LQM22"/>
      <c r="LQN22"/>
      <c r="LQO22"/>
      <c r="LQP22"/>
      <c r="LQQ22"/>
      <c r="LQR22"/>
      <c r="LQS22"/>
      <c r="LQT22"/>
      <c r="LQU22"/>
      <c r="LQV22"/>
      <c r="LQW22"/>
      <c r="LQX22"/>
      <c r="LQY22"/>
      <c r="LQZ22"/>
      <c r="LRA22"/>
      <c r="LRB22"/>
      <c r="LRC22"/>
      <c r="LRD22"/>
      <c r="LRE22"/>
      <c r="LRF22"/>
      <c r="LRG22"/>
      <c r="LRH22"/>
      <c r="LRI22"/>
      <c r="LRJ22"/>
      <c r="LRK22"/>
      <c r="LRL22"/>
      <c r="LRM22"/>
      <c r="LRN22"/>
      <c r="LRO22"/>
      <c r="LRP22"/>
      <c r="LRQ22"/>
      <c r="LRR22"/>
      <c r="LRS22"/>
      <c r="LRT22"/>
      <c r="LRU22"/>
      <c r="LRV22"/>
      <c r="LRW22"/>
      <c r="LRX22"/>
      <c r="LRY22"/>
      <c r="LRZ22"/>
      <c r="LSA22"/>
      <c r="LSB22"/>
      <c r="LSC22"/>
      <c r="LSD22"/>
      <c r="LSE22"/>
      <c r="LSF22"/>
      <c r="LSG22"/>
      <c r="LSH22"/>
      <c r="LSI22"/>
      <c r="LSJ22"/>
      <c r="LSK22"/>
      <c r="LSL22"/>
      <c r="LSM22"/>
      <c r="LSN22"/>
      <c r="LSO22"/>
      <c r="LSP22"/>
      <c r="LSQ22"/>
      <c r="LSR22"/>
      <c r="LSS22"/>
      <c r="LST22"/>
      <c r="LSU22"/>
      <c r="LSV22"/>
      <c r="LSW22"/>
      <c r="LSX22"/>
      <c r="LSY22"/>
      <c r="LSZ22"/>
      <c r="LTA22"/>
      <c r="LTB22"/>
      <c r="LTC22"/>
      <c r="LTD22"/>
      <c r="LTE22"/>
      <c r="LTF22"/>
      <c r="LTG22"/>
      <c r="LTH22"/>
      <c r="LTI22"/>
      <c r="LTJ22"/>
      <c r="LTK22"/>
      <c r="LTL22"/>
      <c r="LTM22"/>
      <c r="LTN22"/>
      <c r="LTO22"/>
      <c r="LTP22"/>
      <c r="LTQ22"/>
      <c r="LTR22"/>
      <c r="LTS22"/>
      <c r="LTT22"/>
      <c r="LTU22"/>
      <c r="LTV22"/>
      <c r="LTW22"/>
      <c r="LTX22"/>
      <c r="LTY22"/>
      <c r="LTZ22"/>
      <c r="LUA22"/>
      <c r="LUB22"/>
      <c r="LUC22"/>
      <c r="LUD22"/>
      <c r="LUE22"/>
      <c r="LUF22"/>
      <c r="LUG22"/>
      <c r="LUH22"/>
      <c r="LUI22"/>
      <c r="LUJ22"/>
      <c r="LUK22"/>
      <c r="LUL22"/>
      <c r="LUM22"/>
      <c r="LUN22"/>
      <c r="LUO22"/>
      <c r="LUP22"/>
      <c r="LUQ22"/>
      <c r="LUR22"/>
      <c r="LUS22"/>
      <c r="LUT22"/>
      <c r="LUU22"/>
      <c r="LUV22"/>
      <c r="LUW22"/>
      <c r="LUX22"/>
      <c r="LUY22"/>
      <c r="LUZ22"/>
      <c r="LVA22"/>
      <c r="LVB22"/>
      <c r="LVC22"/>
      <c r="LVD22"/>
      <c r="LVE22"/>
      <c r="LVF22"/>
      <c r="LVG22"/>
      <c r="LVH22"/>
      <c r="LVI22"/>
      <c r="LVJ22"/>
      <c r="LVK22"/>
      <c r="LVL22"/>
      <c r="LVM22"/>
      <c r="LVN22"/>
      <c r="LVO22"/>
      <c r="LVP22"/>
      <c r="LVQ22"/>
      <c r="LVR22"/>
      <c r="LVS22"/>
      <c r="LVT22"/>
      <c r="LVU22"/>
      <c r="LVV22"/>
      <c r="LVW22"/>
      <c r="LVX22"/>
      <c r="LVY22"/>
      <c r="LVZ22"/>
      <c r="LWA22"/>
      <c r="LWB22"/>
      <c r="LWC22"/>
      <c r="LWD22"/>
      <c r="LWE22"/>
      <c r="LWF22"/>
      <c r="LWG22"/>
      <c r="LWH22"/>
      <c r="LWI22"/>
      <c r="LWJ22"/>
      <c r="LWK22"/>
      <c r="LWL22"/>
      <c r="LWM22"/>
      <c r="LWN22"/>
      <c r="LWO22"/>
      <c r="LWP22"/>
      <c r="LWQ22"/>
      <c r="LWR22"/>
      <c r="LWS22"/>
      <c r="LWT22"/>
      <c r="LWU22"/>
      <c r="LWV22"/>
      <c r="LWW22"/>
      <c r="LWX22"/>
      <c r="LWY22"/>
      <c r="LWZ22"/>
      <c r="LXA22"/>
      <c r="LXB22"/>
      <c r="LXC22"/>
      <c r="LXD22"/>
      <c r="LXE22"/>
      <c r="LXF22"/>
      <c r="LXG22"/>
      <c r="LXH22"/>
      <c r="LXI22"/>
      <c r="LXJ22"/>
      <c r="LXK22"/>
      <c r="LXL22"/>
      <c r="LXM22"/>
      <c r="LXN22"/>
      <c r="LXO22"/>
      <c r="LXP22"/>
      <c r="LXQ22"/>
      <c r="LXR22"/>
      <c r="LXS22"/>
      <c r="LXT22"/>
      <c r="LXU22"/>
      <c r="LXV22"/>
      <c r="LXW22"/>
      <c r="LXX22"/>
      <c r="LXY22"/>
      <c r="LXZ22"/>
      <c r="LYA22"/>
      <c r="LYB22"/>
      <c r="LYC22"/>
      <c r="LYD22"/>
      <c r="LYE22"/>
      <c r="LYF22"/>
      <c r="LYG22"/>
      <c r="LYH22"/>
      <c r="LYI22"/>
      <c r="LYJ22"/>
      <c r="LYK22"/>
      <c r="LYL22"/>
      <c r="LYM22"/>
      <c r="LYN22"/>
      <c r="LYO22"/>
      <c r="LYP22"/>
      <c r="LYQ22"/>
      <c r="LYR22"/>
      <c r="LYS22"/>
      <c r="LYT22"/>
      <c r="LYU22"/>
      <c r="LYV22"/>
      <c r="LYW22"/>
      <c r="LYX22"/>
      <c r="LYY22"/>
      <c r="LYZ22"/>
      <c r="LZA22"/>
      <c r="LZB22"/>
      <c r="LZC22"/>
      <c r="LZD22"/>
      <c r="LZE22"/>
      <c r="LZF22"/>
      <c r="LZG22"/>
      <c r="LZH22"/>
      <c r="LZI22"/>
      <c r="LZJ22"/>
      <c r="LZK22"/>
      <c r="LZL22"/>
      <c r="LZM22"/>
      <c r="LZN22"/>
      <c r="LZO22"/>
      <c r="LZP22"/>
      <c r="LZQ22"/>
      <c r="LZR22"/>
      <c r="LZS22"/>
      <c r="LZT22"/>
      <c r="LZU22"/>
      <c r="LZV22"/>
      <c r="LZW22"/>
      <c r="LZX22"/>
      <c r="LZY22"/>
      <c r="LZZ22"/>
      <c r="MAA22"/>
      <c r="MAB22"/>
      <c r="MAC22"/>
      <c r="MAD22"/>
      <c r="MAE22"/>
      <c r="MAF22"/>
      <c r="MAG22"/>
      <c r="MAH22"/>
      <c r="MAI22"/>
      <c r="MAJ22"/>
      <c r="MAK22"/>
      <c r="MAL22"/>
      <c r="MAM22"/>
      <c r="MAN22"/>
      <c r="MAO22"/>
      <c r="MAP22"/>
      <c r="MAQ22"/>
      <c r="MAR22"/>
      <c r="MAS22"/>
      <c r="MAT22"/>
      <c r="MAU22"/>
      <c r="MAV22"/>
      <c r="MAW22"/>
      <c r="MAX22"/>
      <c r="MAY22"/>
      <c r="MAZ22"/>
      <c r="MBA22"/>
      <c r="MBB22"/>
      <c r="MBC22"/>
      <c r="MBD22"/>
      <c r="MBE22"/>
      <c r="MBF22"/>
      <c r="MBG22"/>
      <c r="MBH22"/>
      <c r="MBI22"/>
      <c r="MBJ22"/>
      <c r="MBK22"/>
      <c r="MBL22"/>
      <c r="MBM22"/>
      <c r="MBN22"/>
      <c r="MBO22"/>
      <c r="MBP22"/>
      <c r="MBQ22"/>
      <c r="MBR22"/>
      <c r="MBS22"/>
      <c r="MBT22"/>
      <c r="MBU22"/>
      <c r="MBV22"/>
      <c r="MBW22"/>
      <c r="MBX22"/>
      <c r="MBY22"/>
      <c r="MBZ22"/>
      <c r="MCA22"/>
      <c r="MCB22"/>
      <c r="MCC22"/>
      <c r="MCD22"/>
      <c r="MCE22"/>
      <c r="MCF22"/>
      <c r="MCG22"/>
      <c r="MCH22"/>
      <c r="MCI22"/>
      <c r="MCJ22"/>
      <c r="MCK22"/>
      <c r="MCL22"/>
      <c r="MCM22"/>
      <c r="MCN22"/>
      <c r="MCO22"/>
      <c r="MCP22"/>
      <c r="MCQ22"/>
      <c r="MCR22"/>
      <c r="MCS22"/>
      <c r="MCT22"/>
      <c r="MCU22"/>
      <c r="MCV22"/>
      <c r="MCW22"/>
      <c r="MCX22"/>
      <c r="MCY22"/>
      <c r="MCZ22"/>
      <c r="MDA22"/>
      <c r="MDB22"/>
      <c r="MDC22"/>
      <c r="MDD22"/>
      <c r="MDE22"/>
      <c r="MDF22"/>
      <c r="MDG22"/>
      <c r="MDH22"/>
      <c r="MDI22"/>
      <c r="MDJ22"/>
      <c r="MDK22"/>
      <c r="MDL22"/>
      <c r="MDM22"/>
      <c r="MDN22"/>
      <c r="MDO22"/>
      <c r="MDP22"/>
      <c r="MDQ22"/>
      <c r="MDR22"/>
      <c r="MDS22"/>
      <c r="MDT22"/>
      <c r="MDU22"/>
      <c r="MDV22"/>
      <c r="MDW22"/>
      <c r="MDX22"/>
      <c r="MDY22"/>
      <c r="MDZ22"/>
      <c r="MEA22"/>
      <c r="MEB22"/>
      <c r="MEC22"/>
      <c r="MED22"/>
      <c r="MEE22"/>
      <c r="MEF22"/>
      <c r="MEG22"/>
      <c r="MEH22"/>
      <c r="MEI22"/>
      <c r="MEJ22"/>
      <c r="MEK22"/>
      <c r="MEL22"/>
      <c r="MEM22"/>
      <c r="MEN22"/>
      <c r="MEO22"/>
      <c r="MEP22"/>
      <c r="MEQ22"/>
      <c r="MER22"/>
      <c r="MES22"/>
      <c r="MET22"/>
      <c r="MEU22"/>
      <c r="MEV22"/>
      <c r="MEW22"/>
      <c r="MEX22"/>
      <c r="MEY22"/>
      <c r="MEZ22"/>
      <c r="MFA22"/>
      <c r="MFB22"/>
      <c r="MFC22"/>
      <c r="MFD22"/>
      <c r="MFE22"/>
      <c r="MFF22"/>
      <c r="MFG22"/>
      <c r="MFH22"/>
      <c r="MFI22"/>
      <c r="MFJ22"/>
      <c r="MFK22"/>
      <c r="MFL22"/>
      <c r="MFM22"/>
      <c r="MFN22"/>
      <c r="MFO22"/>
      <c r="MFP22"/>
      <c r="MFQ22"/>
      <c r="MFR22"/>
      <c r="MFS22"/>
      <c r="MFT22"/>
      <c r="MFU22"/>
      <c r="MFV22"/>
      <c r="MFW22"/>
      <c r="MFX22"/>
      <c r="MFY22"/>
      <c r="MFZ22"/>
      <c r="MGA22"/>
      <c r="MGB22"/>
      <c r="MGC22"/>
      <c r="MGD22"/>
      <c r="MGE22"/>
      <c r="MGF22"/>
      <c r="MGG22"/>
      <c r="MGH22"/>
      <c r="MGI22"/>
      <c r="MGJ22"/>
      <c r="MGK22"/>
      <c r="MGL22"/>
      <c r="MGM22"/>
      <c r="MGN22"/>
      <c r="MGO22"/>
      <c r="MGP22"/>
      <c r="MGQ22"/>
      <c r="MGR22"/>
      <c r="MGS22"/>
      <c r="MGT22"/>
      <c r="MGU22"/>
      <c r="MGV22"/>
      <c r="MGW22"/>
      <c r="MGX22"/>
      <c r="MGY22"/>
      <c r="MGZ22"/>
      <c r="MHA22"/>
      <c r="MHB22"/>
      <c r="MHC22"/>
      <c r="MHD22"/>
      <c r="MHE22"/>
      <c r="MHF22"/>
      <c r="MHG22"/>
      <c r="MHH22"/>
      <c r="MHI22"/>
      <c r="MHJ22"/>
      <c r="MHK22"/>
      <c r="MHL22"/>
      <c r="MHM22"/>
      <c r="MHN22"/>
      <c r="MHO22"/>
      <c r="MHP22"/>
      <c r="MHQ22"/>
      <c r="MHR22"/>
      <c r="MHS22"/>
      <c r="MHT22"/>
      <c r="MHU22"/>
      <c r="MHV22"/>
      <c r="MHW22"/>
      <c r="MHX22"/>
      <c r="MHY22"/>
      <c r="MHZ22"/>
      <c r="MIA22"/>
      <c r="MIB22"/>
      <c r="MIC22"/>
      <c r="MID22"/>
      <c r="MIE22"/>
      <c r="MIF22"/>
      <c r="MIG22"/>
      <c r="MIH22"/>
      <c r="MII22"/>
      <c r="MIJ22"/>
      <c r="MIK22"/>
      <c r="MIL22"/>
      <c r="MIM22"/>
      <c r="MIN22"/>
      <c r="MIO22"/>
      <c r="MIP22"/>
      <c r="MIQ22"/>
      <c r="MIR22"/>
      <c r="MIS22"/>
      <c r="MIT22"/>
      <c r="MIU22"/>
      <c r="MIV22"/>
      <c r="MIW22"/>
      <c r="MIX22"/>
      <c r="MIY22"/>
      <c r="MIZ22"/>
      <c r="MJA22"/>
      <c r="MJB22"/>
      <c r="MJC22"/>
      <c r="MJD22"/>
      <c r="MJE22"/>
      <c r="MJF22"/>
      <c r="MJG22"/>
      <c r="MJH22"/>
      <c r="MJI22"/>
      <c r="MJJ22"/>
      <c r="MJK22"/>
      <c r="MJL22"/>
      <c r="MJM22"/>
      <c r="MJN22"/>
      <c r="MJO22"/>
      <c r="MJP22"/>
      <c r="MJQ22"/>
      <c r="MJR22"/>
      <c r="MJS22"/>
      <c r="MJT22"/>
      <c r="MJU22"/>
      <c r="MJV22"/>
      <c r="MJW22"/>
      <c r="MJX22"/>
      <c r="MJY22"/>
      <c r="MJZ22"/>
      <c r="MKA22"/>
      <c r="MKB22"/>
      <c r="MKC22"/>
      <c r="MKD22"/>
      <c r="MKE22"/>
      <c r="MKF22"/>
      <c r="MKG22"/>
      <c r="MKH22"/>
      <c r="MKI22"/>
      <c r="MKJ22"/>
      <c r="MKK22"/>
      <c r="MKL22"/>
      <c r="MKM22"/>
      <c r="MKN22"/>
      <c r="MKO22"/>
      <c r="MKP22"/>
      <c r="MKQ22"/>
      <c r="MKR22"/>
      <c r="MKS22"/>
      <c r="MKT22"/>
      <c r="MKU22"/>
      <c r="MKV22"/>
      <c r="MKW22"/>
      <c r="MKX22"/>
      <c r="MKY22"/>
      <c r="MKZ22"/>
      <c r="MLA22"/>
      <c r="MLB22"/>
      <c r="MLC22"/>
      <c r="MLD22"/>
      <c r="MLE22"/>
      <c r="MLF22"/>
      <c r="MLG22"/>
      <c r="MLH22"/>
      <c r="MLI22"/>
      <c r="MLJ22"/>
      <c r="MLK22"/>
      <c r="MLL22"/>
      <c r="MLM22"/>
      <c r="MLN22"/>
      <c r="MLO22"/>
      <c r="MLP22"/>
      <c r="MLQ22"/>
      <c r="MLR22"/>
      <c r="MLS22"/>
      <c r="MLT22"/>
      <c r="MLU22"/>
      <c r="MLV22"/>
      <c r="MLW22"/>
      <c r="MLX22"/>
      <c r="MLY22"/>
      <c r="MLZ22"/>
      <c r="MMA22"/>
      <c r="MMB22"/>
      <c r="MMC22"/>
      <c r="MMD22"/>
      <c r="MME22"/>
      <c r="MMF22"/>
      <c r="MMG22"/>
      <c r="MMH22"/>
      <c r="MMI22"/>
      <c r="MMJ22"/>
      <c r="MMK22"/>
      <c r="MML22"/>
      <c r="MMM22"/>
      <c r="MMN22"/>
      <c r="MMO22"/>
      <c r="MMP22"/>
      <c r="MMQ22"/>
      <c r="MMR22"/>
      <c r="MMS22"/>
      <c r="MMT22"/>
      <c r="MMU22"/>
      <c r="MMV22"/>
      <c r="MMW22"/>
      <c r="MMX22"/>
      <c r="MMY22"/>
      <c r="MMZ22"/>
      <c r="MNA22"/>
      <c r="MNB22"/>
      <c r="MNC22"/>
      <c r="MND22"/>
      <c r="MNE22"/>
      <c r="MNF22"/>
      <c r="MNG22"/>
      <c r="MNH22"/>
      <c r="MNI22"/>
      <c r="MNJ22"/>
      <c r="MNK22"/>
      <c r="MNL22"/>
      <c r="MNM22"/>
      <c r="MNN22"/>
      <c r="MNO22"/>
      <c r="MNP22"/>
      <c r="MNQ22"/>
      <c r="MNR22"/>
      <c r="MNS22"/>
      <c r="MNT22"/>
      <c r="MNU22"/>
      <c r="MNV22"/>
      <c r="MNW22"/>
      <c r="MNX22"/>
      <c r="MNY22"/>
      <c r="MNZ22"/>
      <c r="MOA22"/>
      <c r="MOB22"/>
      <c r="MOC22"/>
      <c r="MOD22"/>
      <c r="MOE22"/>
      <c r="MOF22"/>
      <c r="MOG22"/>
      <c r="MOH22"/>
      <c r="MOI22"/>
      <c r="MOJ22"/>
      <c r="MOK22"/>
      <c r="MOL22"/>
      <c r="MOM22"/>
      <c r="MON22"/>
      <c r="MOO22"/>
      <c r="MOP22"/>
      <c r="MOQ22"/>
      <c r="MOR22"/>
      <c r="MOS22"/>
      <c r="MOT22"/>
      <c r="MOU22"/>
      <c r="MOV22"/>
      <c r="MOW22"/>
      <c r="MOX22"/>
      <c r="MOY22"/>
      <c r="MOZ22"/>
      <c r="MPA22"/>
      <c r="MPB22"/>
      <c r="MPC22"/>
      <c r="MPD22"/>
      <c r="MPE22"/>
      <c r="MPF22"/>
      <c r="MPG22"/>
      <c r="MPH22"/>
      <c r="MPI22"/>
      <c r="MPJ22"/>
      <c r="MPK22"/>
      <c r="MPL22"/>
      <c r="MPM22"/>
      <c r="MPN22"/>
      <c r="MPO22"/>
      <c r="MPP22"/>
      <c r="MPQ22"/>
      <c r="MPR22"/>
      <c r="MPS22"/>
      <c r="MPT22"/>
      <c r="MPU22"/>
      <c r="MPV22"/>
      <c r="MPW22"/>
      <c r="MPX22"/>
      <c r="MPY22"/>
      <c r="MPZ22"/>
      <c r="MQA22"/>
      <c r="MQB22"/>
      <c r="MQC22"/>
      <c r="MQD22"/>
      <c r="MQE22"/>
      <c r="MQF22"/>
      <c r="MQG22"/>
      <c r="MQH22"/>
      <c r="MQI22"/>
      <c r="MQJ22"/>
      <c r="MQK22"/>
      <c r="MQL22"/>
      <c r="MQM22"/>
      <c r="MQN22"/>
      <c r="MQO22"/>
      <c r="MQP22"/>
      <c r="MQQ22"/>
      <c r="MQR22"/>
      <c r="MQS22"/>
      <c r="MQT22"/>
      <c r="MQU22"/>
      <c r="MQV22"/>
      <c r="MQW22"/>
      <c r="MQX22"/>
      <c r="MQY22"/>
      <c r="MQZ22"/>
      <c r="MRA22"/>
      <c r="MRB22"/>
      <c r="MRC22"/>
      <c r="MRD22"/>
      <c r="MRE22"/>
      <c r="MRF22"/>
      <c r="MRG22"/>
      <c r="MRH22"/>
      <c r="MRI22"/>
      <c r="MRJ22"/>
      <c r="MRK22"/>
      <c r="MRL22"/>
      <c r="MRM22"/>
      <c r="MRN22"/>
      <c r="MRO22"/>
      <c r="MRP22"/>
      <c r="MRQ22"/>
      <c r="MRR22"/>
      <c r="MRS22"/>
      <c r="MRT22"/>
      <c r="MRU22"/>
      <c r="MRV22"/>
      <c r="MRW22"/>
      <c r="MRX22"/>
      <c r="MRY22"/>
      <c r="MRZ22"/>
      <c r="MSA22"/>
      <c r="MSB22"/>
      <c r="MSC22"/>
      <c r="MSD22"/>
      <c r="MSE22"/>
      <c r="MSF22"/>
      <c r="MSG22"/>
      <c r="MSH22"/>
      <c r="MSI22"/>
      <c r="MSJ22"/>
      <c r="MSK22"/>
      <c r="MSL22"/>
      <c r="MSM22"/>
      <c r="MSN22"/>
      <c r="MSO22"/>
      <c r="MSP22"/>
      <c r="MSQ22"/>
      <c r="MSR22"/>
      <c r="MSS22"/>
      <c r="MST22"/>
      <c r="MSU22"/>
      <c r="MSV22"/>
      <c r="MSW22"/>
      <c r="MSX22"/>
      <c r="MSY22"/>
      <c r="MSZ22"/>
      <c r="MTA22"/>
      <c r="MTB22"/>
      <c r="MTC22"/>
      <c r="MTD22"/>
      <c r="MTE22"/>
      <c r="MTF22"/>
      <c r="MTG22"/>
      <c r="MTH22"/>
      <c r="MTI22"/>
      <c r="MTJ22"/>
      <c r="MTK22"/>
      <c r="MTL22"/>
      <c r="MTM22"/>
      <c r="MTN22"/>
      <c r="MTO22"/>
      <c r="MTP22"/>
      <c r="MTQ22"/>
      <c r="MTR22"/>
      <c r="MTS22"/>
      <c r="MTT22"/>
      <c r="MTU22"/>
      <c r="MTV22"/>
      <c r="MTW22"/>
      <c r="MTX22"/>
      <c r="MTY22"/>
      <c r="MTZ22"/>
      <c r="MUA22"/>
      <c r="MUB22"/>
      <c r="MUC22"/>
      <c r="MUD22"/>
      <c r="MUE22"/>
      <c r="MUF22"/>
      <c r="MUG22"/>
      <c r="MUH22"/>
      <c r="MUI22"/>
      <c r="MUJ22"/>
      <c r="MUK22"/>
      <c r="MUL22"/>
      <c r="MUM22"/>
      <c r="MUN22"/>
      <c r="MUO22"/>
      <c r="MUP22"/>
      <c r="MUQ22"/>
      <c r="MUR22"/>
      <c r="MUS22"/>
      <c r="MUT22"/>
      <c r="MUU22"/>
      <c r="MUV22"/>
      <c r="MUW22"/>
      <c r="MUX22"/>
      <c r="MUY22"/>
      <c r="MUZ22"/>
      <c r="MVA22"/>
      <c r="MVB22"/>
      <c r="MVC22"/>
      <c r="MVD22"/>
      <c r="MVE22"/>
      <c r="MVF22"/>
      <c r="MVG22"/>
      <c r="MVH22"/>
      <c r="MVI22"/>
      <c r="MVJ22"/>
      <c r="MVK22"/>
      <c r="MVL22"/>
      <c r="MVM22"/>
      <c r="MVN22"/>
      <c r="MVO22"/>
      <c r="MVP22"/>
      <c r="MVQ22"/>
      <c r="MVR22"/>
      <c r="MVS22"/>
      <c r="MVT22"/>
      <c r="MVU22"/>
      <c r="MVV22"/>
      <c r="MVW22"/>
      <c r="MVX22"/>
      <c r="MVY22"/>
      <c r="MVZ22"/>
      <c r="MWA22"/>
      <c r="MWB22"/>
      <c r="MWC22"/>
      <c r="MWD22"/>
      <c r="MWE22"/>
      <c r="MWF22"/>
      <c r="MWG22"/>
      <c r="MWH22"/>
      <c r="MWI22"/>
      <c r="MWJ22"/>
      <c r="MWK22"/>
      <c r="MWL22"/>
      <c r="MWM22"/>
      <c r="MWN22"/>
      <c r="MWO22"/>
      <c r="MWP22"/>
      <c r="MWQ22"/>
      <c r="MWR22"/>
      <c r="MWS22"/>
      <c r="MWT22"/>
      <c r="MWU22"/>
      <c r="MWV22"/>
      <c r="MWW22"/>
      <c r="MWX22"/>
      <c r="MWY22"/>
      <c r="MWZ22"/>
      <c r="MXA22"/>
      <c r="MXB22"/>
      <c r="MXC22"/>
      <c r="MXD22"/>
      <c r="MXE22"/>
      <c r="MXF22"/>
      <c r="MXG22"/>
      <c r="MXH22"/>
      <c r="MXI22"/>
      <c r="MXJ22"/>
      <c r="MXK22"/>
      <c r="MXL22"/>
      <c r="MXM22"/>
      <c r="MXN22"/>
      <c r="MXO22"/>
      <c r="MXP22"/>
      <c r="MXQ22"/>
      <c r="MXR22"/>
      <c r="MXS22"/>
      <c r="MXT22"/>
      <c r="MXU22"/>
      <c r="MXV22"/>
      <c r="MXW22"/>
      <c r="MXX22"/>
      <c r="MXY22"/>
      <c r="MXZ22"/>
      <c r="MYA22"/>
      <c r="MYB22"/>
      <c r="MYC22"/>
      <c r="MYD22"/>
      <c r="MYE22"/>
      <c r="MYF22"/>
      <c r="MYG22"/>
      <c r="MYH22"/>
      <c r="MYI22"/>
      <c r="MYJ22"/>
      <c r="MYK22"/>
      <c r="MYL22"/>
      <c r="MYM22"/>
      <c r="MYN22"/>
      <c r="MYO22"/>
      <c r="MYP22"/>
      <c r="MYQ22"/>
      <c r="MYR22"/>
      <c r="MYS22"/>
      <c r="MYT22"/>
      <c r="MYU22"/>
      <c r="MYV22"/>
      <c r="MYW22"/>
      <c r="MYX22"/>
      <c r="MYY22"/>
      <c r="MYZ22"/>
      <c r="MZA22"/>
      <c r="MZB22"/>
      <c r="MZC22"/>
      <c r="MZD22"/>
      <c r="MZE22"/>
      <c r="MZF22"/>
      <c r="MZG22"/>
      <c r="MZH22"/>
      <c r="MZI22"/>
      <c r="MZJ22"/>
      <c r="MZK22"/>
      <c r="MZL22"/>
      <c r="MZM22"/>
      <c r="MZN22"/>
      <c r="MZO22"/>
      <c r="MZP22"/>
      <c r="MZQ22"/>
      <c r="MZR22"/>
      <c r="MZS22"/>
      <c r="MZT22"/>
      <c r="MZU22"/>
      <c r="MZV22"/>
      <c r="MZW22"/>
      <c r="MZX22"/>
      <c r="MZY22"/>
      <c r="MZZ22"/>
      <c r="NAA22"/>
      <c r="NAB22"/>
      <c r="NAC22"/>
      <c r="NAD22"/>
      <c r="NAE22"/>
      <c r="NAF22"/>
      <c r="NAG22"/>
      <c r="NAH22"/>
      <c r="NAI22"/>
      <c r="NAJ22"/>
      <c r="NAK22"/>
      <c r="NAL22"/>
      <c r="NAM22"/>
      <c r="NAN22"/>
      <c r="NAO22"/>
      <c r="NAP22"/>
      <c r="NAQ22"/>
      <c r="NAR22"/>
      <c r="NAS22"/>
      <c r="NAT22"/>
      <c r="NAU22"/>
      <c r="NAV22"/>
      <c r="NAW22"/>
      <c r="NAX22"/>
      <c r="NAY22"/>
      <c r="NAZ22"/>
      <c r="NBA22"/>
      <c r="NBB22"/>
      <c r="NBC22"/>
      <c r="NBD22"/>
      <c r="NBE22"/>
      <c r="NBF22"/>
      <c r="NBG22"/>
      <c r="NBH22"/>
      <c r="NBI22"/>
      <c r="NBJ22"/>
      <c r="NBK22"/>
      <c r="NBL22"/>
      <c r="NBM22"/>
      <c r="NBN22"/>
      <c r="NBO22"/>
      <c r="NBP22"/>
      <c r="NBQ22"/>
      <c r="NBR22"/>
      <c r="NBS22"/>
      <c r="NBT22"/>
      <c r="NBU22"/>
      <c r="NBV22"/>
      <c r="NBW22"/>
      <c r="NBX22"/>
      <c r="NBY22"/>
      <c r="NBZ22"/>
      <c r="NCA22"/>
      <c r="NCB22"/>
      <c r="NCC22"/>
      <c r="NCD22"/>
      <c r="NCE22"/>
      <c r="NCF22"/>
      <c r="NCG22"/>
      <c r="NCH22"/>
      <c r="NCI22"/>
      <c r="NCJ22"/>
      <c r="NCK22"/>
      <c r="NCL22"/>
      <c r="NCM22"/>
      <c r="NCN22"/>
      <c r="NCO22"/>
      <c r="NCP22"/>
      <c r="NCQ22"/>
      <c r="NCR22"/>
      <c r="NCS22"/>
      <c r="NCT22"/>
      <c r="NCU22"/>
      <c r="NCV22"/>
      <c r="NCW22"/>
      <c r="NCX22"/>
      <c r="NCY22"/>
      <c r="NCZ22"/>
      <c r="NDA22"/>
      <c r="NDB22"/>
      <c r="NDC22"/>
      <c r="NDD22"/>
      <c r="NDE22"/>
      <c r="NDF22"/>
      <c r="NDG22"/>
      <c r="NDH22"/>
      <c r="NDI22"/>
      <c r="NDJ22"/>
      <c r="NDK22"/>
      <c r="NDL22"/>
      <c r="NDM22"/>
      <c r="NDN22"/>
      <c r="NDO22"/>
      <c r="NDP22"/>
      <c r="NDQ22"/>
      <c r="NDR22"/>
      <c r="NDS22"/>
      <c r="NDT22"/>
      <c r="NDU22"/>
      <c r="NDV22"/>
      <c r="NDW22"/>
      <c r="NDX22"/>
      <c r="NDY22"/>
      <c r="NDZ22"/>
      <c r="NEA22"/>
      <c r="NEB22"/>
      <c r="NEC22"/>
      <c r="NED22"/>
      <c r="NEE22"/>
      <c r="NEF22"/>
      <c r="NEG22"/>
      <c r="NEH22"/>
      <c r="NEI22"/>
      <c r="NEJ22"/>
      <c r="NEK22"/>
      <c r="NEL22"/>
      <c r="NEM22"/>
      <c r="NEN22"/>
      <c r="NEO22"/>
      <c r="NEP22"/>
      <c r="NEQ22"/>
      <c r="NER22"/>
      <c r="NES22"/>
      <c r="NET22"/>
      <c r="NEU22"/>
      <c r="NEV22"/>
      <c r="NEW22"/>
      <c r="NEX22"/>
      <c r="NEY22"/>
      <c r="NEZ22"/>
      <c r="NFA22"/>
      <c r="NFB22"/>
      <c r="NFC22"/>
      <c r="NFD22"/>
      <c r="NFE22"/>
      <c r="NFF22"/>
      <c r="NFG22"/>
      <c r="NFH22"/>
      <c r="NFI22"/>
      <c r="NFJ22"/>
      <c r="NFK22"/>
      <c r="NFL22"/>
      <c r="NFM22"/>
      <c r="NFN22"/>
      <c r="NFO22"/>
      <c r="NFP22"/>
      <c r="NFQ22"/>
      <c r="NFR22"/>
      <c r="NFS22"/>
      <c r="NFT22"/>
      <c r="NFU22"/>
      <c r="NFV22"/>
      <c r="NFW22"/>
      <c r="NFX22"/>
      <c r="NFY22"/>
      <c r="NFZ22"/>
      <c r="NGA22"/>
      <c r="NGB22"/>
      <c r="NGC22"/>
      <c r="NGD22"/>
      <c r="NGE22"/>
      <c r="NGF22"/>
      <c r="NGG22"/>
      <c r="NGH22"/>
      <c r="NGI22"/>
      <c r="NGJ22"/>
      <c r="NGK22"/>
      <c r="NGL22"/>
      <c r="NGM22"/>
      <c r="NGN22"/>
      <c r="NGO22"/>
      <c r="NGP22"/>
      <c r="NGQ22"/>
      <c r="NGR22"/>
      <c r="NGS22"/>
      <c r="NGT22"/>
      <c r="NGU22"/>
      <c r="NGV22"/>
      <c r="NGW22"/>
      <c r="NGX22"/>
      <c r="NGY22"/>
      <c r="NGZ22"/>
      <c r="NHA22"/>
      <c r="NHB22"/>
      <c r="NHC22"/>
      <c r="NHD22"/>
      <c r="NHE22"/>
      <c r="NHF22"/>
      <c r="NHG22"/>
      <c r="NHH22"/>
      <c r="NHI22"/>
      <c r="NHJ22"/>
      <c r="NHK22"/>
      <c r="NHL22"/>
      <c r="NHM22"/>
      <c r="NHN22"/>
      <c r="NHO22"/>
      <c r="NHP22"/>
      <c r="NHQ22"/>
      <c r="NHR22"/>
      <c r="NHS22"/>
      <c r="NHT22"/>
      <c r="NHU22"/>
      <c r="NHV22"/>
      <c r="NHW22"/>
      <c r="NHX22"/>
      <c r="NHY22"/>
      <c r="NHZ22"/>
      <c r="NIA22"/>
      <c r="NIB22"/>
      <c r="NIC22"/>
      <c r="NID22"/>
      <c r="NIE22"/>
      <c r="NIF22"/>
      <c r="NIG22"/>
      <c r="NIH22"/>
      <c r="NII22"/>
      <c r="NIJ22"/>
      <c r="NIK22"/>
      <c r="NIL22"/>
      <c r="NIM22"/>
      <c r="NIN22"/>
      <c r="NIO22"/>
      <c r="NIP22"/>
      <c r="NIQ22"/>
      <c r="NIR22"/>
      <c r="NIS22"/>
      <c r="NIT22"/>
      <c r="NIU22"/>
      <c r="NIV22"/>
      <c r="NIW22"/>
      <c r="NIX22"/>
      <c r="NIY22"/>
      <c r="NIZ22"/>
      <c r="NJA22"/>
      <c r="NJB22"/>
      <c r="NJC22"/>
      <c r="NJD22"/>
      <c r="NJE22"/>
      <c r="NJF22"/>
      <c r="NJG22"/>
      <c r="NJH22"/>
      <c r="NJI22"/>
      <c r="NJJ22"/>
      <c r="NJK22"/>
      <c r="NJL22"/>
      <c r="NJM22"/>
      <c r="NJN22"/>
      <c r="NJO22"/>
      <c r="NJP22"/>
      <c r="NJQ22"/>
      <c r="NJR22"/>
      <c r="NJS22"/>
      <c r="NJT22"/>
      <c r="NJU22"/>
      <c r="NJV22"/>
      <c r="NJW22"/>
      <c r="NJX22"/>
      <c r="NJY22"/>
      <c r="NJZ22"/>
      <c r="NKA22"/>
      <c r="NKB22"/>
      <c r="NKC22"/>
      <c r="NKD22"/>
      <c r="NKE22"/>
      <c r="NKF22"/>
      <c r="NKG22"/>
      <c r="NKH22"/>
      <c r="NKI22"/>
      <c r="NKJ22"/>
      <c r="NKK22"/>
      <c r="NKL22"/>
      <c r="NKM22"/>
      <c r="NKN22"/>
      <c r="NKO22"/>
      <c r="NKP22"/>
      <c r="NKQ22"/>
      <c r="NKR22"/>
      <c r="NKS22"/>
      <c r="NKT22"/>
      <c r="NKU22"/>
      <c r="NKV22"/>
      <c r="NKW22"/>
      <c r="NKX22"/>
      <c r="NKY22"/>
      <c r="NKZ22"/>
      <c r="NLA22"/>
      <c r="NLB22"/>
      <c r="NLC22"/>
      <c r="NLD22"/>
      <c r="NLE22"/>
      <c r="NLF22"/>
      <c r="NLG22"/>
      <c r="NLH22"/>
      <c r="NLI22"/>
      <c r="NLJ22"/>
      <c r="NLK22"/>
      <c r="NLL22"/>
      <c r="NLM22"/>
      <c r="NLN22"/>
      <c r="NLO22"/>
      <c r="NLP22"/>
      <c r="NLQ22"/>
      <c r="NLR22"/>
      <c r="NLS22"/>
      <c r="NLT22"/>
      <c r="NLU22"/>
      <c r="NLV22"/>
      <c r="NLW22"/>
      <c r="NLX22"/>
      <c r="NLY22"/>
      <c r="NLZ22"/>
      <c r="NMA22"/>
      <c r="NMB22"/>
      <c r="NMC22"/>
      <c r="NMD22"/>
      <c r="NME22"/>
      <c r="NMF22"/>
      <c r="NMG22"/>
      <c r="NMH22"/>
      <c r="NMI22"/>
      <c r="NMJ22"/>
      <c r="NMK22"/>
      <c r="NML22"/>
      <c r="NMM22"/>
      <c r="NMN22"/>
      <c r="NMO22"/>
      <c r="NMP22"/>
      <c r="NMQ22"/>
      <c r="NMR22"/>
      <c r="NMS22"/>
      <c r="NMT22"/>
      <c r="NMU22"/>
      <c r="NMV22"/>
      <c r="NMW22"/>
      <c r="NMX22"/>
      <c r="NMY22"/>
      <c r="NMZ22"/>
      <c r="NNA22"/>
      <c r="NNB22"/>
      <c r="NNC22"/>
      <c r="NND22"/>
      <c r="NNE22"/>
      <c r="NNF22"/>
      <c r="NNG22"/>
      <c r="NNH22"/>
      <c r="NNI22"/>
      <c r="NNJ22"/>
      <c r="NNK22"/>
      <c r="NNL22"/>
      <c r="NNM22"/>
      <c r="NNN22"/>
      <c r="NNO22"/>
      <c r="NNP22"/>
      <c r="NNQ22"/>
      <c r="NNR22"/>
      <c r="NNS22"/>
      <c r="NNT22"/>
      <c r="NNU22"/>
      <c r="NNV22"/>
      <c r="NNW22"/>
      <c r="NNX22"/>
      <c r="NNY22"/>
      <c r="NNZ22"/>
      <c r="NOA22"/>
      <c r="NOB22"/>
      <c r="NOC22"/>
      <c r="NOD22"/>
      <c r="NOE22"/>
      <c r="NOF22"/>
      <c r="NOG22"/>
      <c r="NOH22"/>
      <c r="NOI22"/>
      <c r="NOJ22"/>
      <c r="NOK22"/>
      <c r="NOL22"/>
      <c r="NOM22"/>
      <c r="NON22"/>
      <c r="NOO22"/>
      <c r="NOP22"/>
      <c r="NOQ22"/>
      <c r="NOR22"/>
      <c r="NOS22"/>
      <c r="NOT22"/>
      <c r="NOU22"/>
      <c r="NOV22"/>
      <c r="NOW22"/>
      <c r="NOX22"/>
      <c r="NOY22"/>
      <c r="NOZ22"/>
      <c r="NPA22"/>
      <c r="NPB22"/>
      <c r="NPC22"/>
      <c r="NPD22"/>
      <c r="NPE22"/>
      <c r="NPF22"/>
      <c r="NPG22"/>
      <c r="NPH22"/>
      <c r="NPI22"/>
      <c r="NPJ22"/>
      <c r="NPK22"/>
      <c r="NPL22"/>
      <c r="NPM22"/>
      <c r="NPN22"/>
      <c r="NPO22"/>
      <c r="NPP22"/>
      <c r="NPQ22"/>
      <c r="NPR22"/>
      <c r="NPS22"/>
      <c r="NPT22"/>
      <c r="NPU22"/>
      <c r="NPV22"/>
      <c r="NPW22"/>
      <c r="NPX22"/>
      <c r="NPY22"/>
      <c r="NPZ22"/>
      <c r="NQA22"/>
      <c r="NQB22"/>
      <c r="NQC22"/>
      <c r="NQD22"/>
      <c r="NQE22"/>
      <c r="NQF22"/>
      <c r="NQG22"/>
      <c r="NQH22"/>
      <c r="NQI22"/>
      <c r="NQJ22"/>
      <c r="NQK22"/>
      <c r="NQL22"/>
      <c r="NQM22"/>
      <c r="NQN22"/>
      <c r="NQO22"/>
      <c r="NQP22"/>
      <c r="NQQ22"/>
      <c r="NQR22"/>
      <c r="NQS22"/>
      <c r="NQT22"/>
      <c r="NQU22"/>
      <c r="NQV22"/>
      <c r="NQW22"/>
      <c r="NQX22"/>
      <c r="NQY22"/>
      <c r="NQZ22"/>
      <c r="NRA22"/>
      <c r="NRB22"/>
      <c r="NRC22"/>
      <c r="NRD22"/>
      <c r="NRE22"/>
      <c r="NRF22"/>
      <c r="NRG22"/>
      <c r="NRH22"/>
      <c r="NRI22"/>
    </row>
    <row r="23" spans="1:9941" s="26" customFormat="1" ht="12.2" customHeight="1" x14ac:dyDescent="0.2">
      <c r="A23" s="12" t="s">
        <v>593</v>
      </c>
      <c r="B23" s="854" t="s">
        <v>192</v>
      </c>
      <c r="C23" s="111">
        <f>'1. mell.bevétel_össz'!C22-'26._önként_össz_bev'!C24-'26._államig_össz_bev'!C23</f>
        <v>104772432</v>
      </c>
      <c r="D23" s="411">
        <f>'1. mell.bevétel_össz'!D22-'26._önként_össz_bev'!D24-'26._államig_össz_bev'!D23</f>
        <v>121871669</v>
      </c>
      <c r="E23" s="694">
        <f>'1. mell.bevétel_össz'!E22-'26._önként_össz_bev'!E24-'26._államig_össz_bev'!E23</f>
        <v>125095593</v>
      </c>
      <c r="F23" s="694">
        <f>'1. mell.bevétel_össz'!F22-'26._önként_össz_bev'!F24-'26._államig_össz_bev'!F23</f>
        <v>125979186</v>
      </c>
      <c r="G23" s="694">
        <f>'1. mell.bevétel_össz'!G22-'26._önként_össz_bev'!G24-'26._államig_össz_bev'!G23</f>
        <v>127433186</v>
      </c>
      <c r="H23" s="413">
        <f t="shared" si="2"/>
        <v>1454000</v>
      </c>
      <c r="I23" s="757">
        <f>'1. mell.bevétel_össz'!I22-'26._önként_össz_bev'!I24-'26._államig_össz_bev'!I23</f>
        <v>0</v>
      </c>
      <c r="J23" s="413">
        <f>'1. mell.bevétel_össz'!J22-'26._önként_össz_bev'!J24-'26._államig_össz_bev'!J23</f>
        <v>0</v>
      </c>
      <c r="K23" s="413">
        <f>'1. mell.bevétel_össz'!K22-'26._önként_össz_bev'!K24-'26._államig_össz_bev'!K23</f>
        <v>0</v>
      </c>
      <c r="L23" s="413">
        <f>'1. mell.bevétel_össz'!L22-'26._önként_össz_bev'!L24</f>
        <v>0</v>
      </c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  <c r="UR23"/>
      <c r="US23"/>
      <c r="UT23"/>
      <c r="UU23"/>
      <c r="UV23"/>
      <c r="UW23"/>
      <c r="UX23"/>
      <c r="UY23"/>
      <c r="UZ23"/>
      <c r="VA23"/>
      <c r="VB23"/>
      <c r="VC23"/>
      <c r="VD23"/>
      <c r="VE23"/>
      <c r="VF23"/>
      <c r="VG23"/>
      <c r="VH23"/>
      <c r="VI23"/>
      <c r="VJ23"/>
      <c r="VK23"/>
      <c r="VL23"/>
      <c r="VM23"/>
      <c r="VN23"/>
      <c r="VO23"/>
      <c r="VP23"/>
      <c r="VQ23"/>
      <c r="VR23"/>
      <c r="VS23"/>
      <c r="VT23"/>
      <c r="VU23"/>
      <c r="VV23"/>
      <c r="VW23"/>
      <c r="VX23"/>
      <c r="VY23"/>
      <c r="VZ23"/>
      <c r="WA23"/>
      <c r="WB23"/>
      <c r="WC23"/>
      <c r="WD23"/>
      <c r="WE23"/>
      <c r="WF23"/>
      <c r="WG23"/>
      <c r="WH23"/>
      <c r="WI23"/>
      <c r="WJ23"/>
      <c r="WK23"/>
      <c r="WL23"/>
      <c r="WM23"/>
      <c r="WN23"/>
      <c r="WO23"/>
      <c r="WP23"/>
      <c r="WQ23"/>
      <c r="WR23"/>
      <c r="WS23"/>
      <c r="WT23"/>
      <c r="WU23"/>
      <c r="WV23"/>
      <c r="WW23"/>
      <c r="WX23"/>
      <c r="WY23"/>
      <c r="WZ23"/>
      <c r="XA23"/>
      <c r="XB23"/>
      <c r="XC23"/>
      <c r="XD23"/>
      <c r="XE23"/>
      <c r="XF23"/>
      <c r="XG23"/>
      <c r="XH23"/>
      <c r="XI23"/>
      <c r="XJ23"/>
      <c r="XK23"/>
      <c r="XL23"/>
      <c r="XM23"/>
      <c r="XN23"/>
      <c r="XO23"/>
      <c r="XP23"/>
      <c r="XQ23"/>
      <c r="XR23"/>
      <c r="XS23"/>
      <c r="XT23"/>
      <c r="XU23"/>
      <c r="XV23"/>
      <c r="XW23"/>
      <c r="XX23"/>
      <c r="XY23"/>
      <c r="XZ23"/>
      <c r="YA23"/>
      <c r="YB23"/>
      <c r="YC23"/>
      <c r="YD23"/>
      <c r="YE23"/>
      <c r="YF23"/>
      <c r="YG23"/>
      <c r="YH23"/>
      <c r="YI23"/>
      <c r="YJ23"/>
      <c r="YK23"/>
      <c r="YL23"/>
      <c r="YM23"/>
      <c r="YN23"/>
      <c r="YO23"/>
      <c r="YP23"/>
      <c r="YQ23"/>
      <c r="YR23"/>
      <c r="YS23"/>
      <c r="YT23"/>
      <c r="YU23"/>
      <c r="YV23"/>
      <c r="YW23"/>
      <c r="YX23"/>
      <c r="YY23"/>
      <c r="YZ23"/>
      <c r="ZA23"/>
      <c r="ZB23"/>
      <c r="ZC23"/>
      <c r="ZD23"/>
      <c r="ZE23"/>
      <c r="ZF23"/>
      <c r="ZG23"/>
      <c r="ZH23"/>
      <c r="ZI23"/>
      <c r="ZJ23"/>
      <c r="ZK23"/>
      <c r="ZL23"/>
      <c r="ZM23"/>
      <c r="ZN23"/>
      <c r="ZO23"/>
      <c r="ZP23"/>
      <c r="ZQ23"/>
      <c r="ZR23"/>
      <c r="ZS23"/>
      <c r="ZT23"/>
      <c r="ZU23"/>
      <c r="ZV23"/>
      <c r="ZW23"/>
      <c r="ZX23"/>
      <c r="ZY23"/>
      <c r="ZZ23"/>
      <c r="AAA23"/>
      <c r="AAB23"/>
      <c r="AAC23"/>
      <c r="AAD23"/>
      <c r="AAE23"/>
      <c r="AAF23"/>
      <c r="AAG23"/>
      <c r="AAH23"/>
      <c r="AAI23"/>
      <c r="AAJ23"/>
      <c r="AAK23"/>
      <c r="AAL23"/>
      <c r="AAM23"/>
      <c r="AAN23"/>
      <c r="AAO23"/>
      <c r="AAP23"/>
      <c r="AAQ23"/>
      <c r="AAR23"/>
      <c r="AAS23"/>
      <c r="AAT23"/>
      <c r="AAU23"/>
      <c r="AAV23"/>
      <c r="AAW23"/>
      <c r="AAX23"/>
      <c r="AAY23"/>
      <c r="AAZ23"/>
      <c r="ABA23"/>
      <c r="ABB23"/>
      <c r="ABC23"/>
      <c r="ABD23"/>
      <c r="ABE23"/>
      <c r="ABF23"/>
      <c r="ABG23"/>
      <c r="ABH23"/>
      <c r="ABI23"/>
      <c r="ABJ23"/>
      <c r="ABK23"/>
      <c r="ABL23"/>
      <c r="ABM23"/>
      <c r="ABN23"/>
      <c r="ABO23"/>
      <c r="ABP23"/>
      <c r="ABQ23"/>
      <c r="ABR23"/>
      <c r="ABS23"/>
      <c r="ABT23"/>
      <c r="ABU23"/>
      <c r="ABV23"/>
      <c r="ABW23"/>
      <c r="ABX23"/>
      <c r="ABY23"/>
      <c r="ABZ23"/>
      <c r="ACA23"/>
      <c r="ACB23"/>
      <c r="ACC23"/>
      <c r="ACD23"/>
      <c r="ACE23"/>
      <c r="ACF23"/>
      <c r="ACG23"/>
      <c r="ACH23"/>
      <c r="ACI23"/>
      <c r="ACJ23"/>
      <c r="ACK23"/>
      <c r="ACL23"/>
      <c r="ACM23"/>
      <c r="ACN23"/>
      <c r="ACO23"/>
      <c r="ACP23"/>
      <c r="ACQ23"/>
      <c r="ACR23"/>
      <c r="ACS23"/>
      <c r="ACT23"/>
      <c r="ACU23"/>
      <c r="ACV23"/>
      <c r="ACW23"/>
      <c r="ACX23"/>
      <c r="ACY23"/>
      <c r="ACZ23"/>
      <c r="ADA23"/>
      <c r="ADB23"/>
      <c r="ADC23"/>
      <c r="ADD23"/>
      <c r="ADE23"/>
      <c r="ADF23"/>
      <c r="ADG23"/>
      <c r="ADH23"/>
      <c r="ADI23"/>
      <c r="ADJ23"/>
      <c r="ADK23"/>
      <c r="ADL23"/>
      <c r="ADM23"/>
      <c r="ADN23"/>
      <c r="ADO23"/>
      <c r="ADP23"/>
      <c r="ADQ23"/>
      <c r="ADR23"/>
      <c r="ADS23"/>
      <c r="ADT23"/>
      <c r="ADU23"/>
      <c r="ADV23"/>
      <c r="ADW23"/>
      <c r="ADX23"/>
      <c r="ADY23"/>
      <c r="ADZ23"/>
      <c r="AEA23"/>
      <c r="AEB23"/>
      <c r="AEC23"/>
      <c r="AED23"/>
      <c r="AEE23"/>
      <c r="AEF23"/>
      <c r="AEG23"/>
      <c r="AEH23"/>
      <c r="AEI23"/>
      <c r="AEJ23"/>
      <c r="AEK23"/>
      <c r="AEL23"/>
      <c r="AEM23"/>
      <c r="AEN23"/>
      <c r="AEO23"/>
      <c r="AEP23"/>
      <c r="AEQ23"/>
      <c r="AER23"/>
      <c r="AES23"/>
      <c r="AET23"/>
      <c r="AEU23"/>
      <c r="AEV23"/>
      <c r="AEW23"/>
      <c r="AEX23"/>
      <c r="AEY23"/>
      <c r="AEZ23"/>
      <c r="AFA23"/>
      <c r="AFB23"/>
      <c r="AFC23"/>
      <c r="AFD23"/>
      <c r="AFE23"/>
      <c r="AFF23"/>
      <c r="AFG23"/>
      <c r="AFH23"/>
      <c r="AFI23"/>
      <c r="AFJ23"/>
      <c r="AFK23"/>
      <c r="AFL23"/>
      <c r="AFM23"/>
      <c r="AFN23"/>
      <c r="AFO23"/>
      <c r="AFP23"/>
      <c r="AFQ23"/>
      <c r="AFR23"/>
      <c r="AFS23"/>
      <c r="AFT23"/>
      <c r="AFU23"/>
      <c r="AFV23"/>
      <c r="AFW23"/>
      <c r="AFX23"/>
      <c r="AFY23"/>
      <c r="AFZ23"/>
      <c r="AGA23"/>
      <c r="AGB23"/>
      <c r="AGC23"/>
      <c r="AGD23"/>
      <c r="AGE23"/>
      <c r="AGF23"/>
      <c r="AGG23"/>
      <c r="AGH23"/>
      <c r="AGI23"/>
      <c r="AGJ23"/>
      <c r="AGK23"/>
      <c r="AGL23"/>
      <c r="AGM23"/>
      <c r="AGN23"/>
      <c r="AGO23"/>
      <c r="AGP23"/>
      <c r="AGQ23"/>
      <c r="AGR23"/>
      <c r="AGS23"/>
      <c r="AGT23"/>
      <c r="AGU23"/>
      <c r="AGV23"/>
      <c r="AGW23"/>
      <c r="AGX23"/>
      <c r="AGY23"/>
      <c r="AGZ23"/>
      <c r="AHA23"/>
      <c r="AHB23"/>
      <c r="AHC23"/>
      <c r="AHD23"/>
      <c r="AHE23"/>
      <c r="AHF23"/>
      <c r="AHG23"/>
      <c r="AHH23"/>
      <c r="AHI23"/>
      <c r="AHJ23"/>
      <c r="AHK23"/>
      <c r="AHL23"/>
      <c r="AHM23"/>
      <c r="AHN23"/>
      <c r="AHO23"/>
      <c r="AHP23"/>
      <c r="AHQ23"/>
      <c r="AHR23"/>
      <c r="AHS23"/>
      <c r="AHT23"/>
      <c r="AHU23"/>
      <c r="AHV23"/>
      <c r="AHW23"/>
      <c r="AHX23"/>
      <c r="AHY23"/>
      <c r="AHZ23"/>
      <c r="AIA23"/>
      <c r="AIB23"/>
      <c r="AIC23"/>
      <c r="AID23"/>
      <c r="AIE23"/>
      <c r="AIF23"/>
      <c r="AIG23"/>
      <c r="AIH23"/>
      <c r="AII23"/>
      <c r="AIJ23"/>
      <c r="AIK23"/>
      <c r="AIL23"/>
      <c r="AIM23"/>
      <c r="AIN23"/>
      <c r="AIO23"/>
      <c r="AIP23"/>
      <c r="AIQ23"/>
      <c r="AIR23"/>
      <c r="AIS23"/>
      <c r="AIT23"/>
      <c r="AIU23"/>
      <c r="AIV23"/>
      <c r="AIW23"/>
      <c r="AIX23"/>
      <c r="AIY23"/>
      <c r="AIZ23"/>
      <c r="AJA23"/>
      <c r="AJB23"/>
      <c r="AJC23"/>
      <c r="AJD23"/>
      <c r="AJE23"/>
      <c r="AJF23"/>
      <c r="AJG23"/>
      <c r="AJH23"/>
      <c r="AJI23"/>
      <c r="AJJ23"/>
      <c r="AJK23"/>
      <c r="AJL23"/>
      <c r="AJM23"/>
      <c r="AJN23"/>
      <c r="AJO23"/>
      <c r="AJP23"/>
      <c r="AJQ23"/>
      <c r="AJR23"/>
      <c r="AJS23"/>
      <c r="AJT23"/>
      <c r="AJU23"/>
      <c r="AJV23"/>
      <c r="AJW23"/>
      <c r="AJX23"/>
      <c r="AJY23"/>
      <c r="AJZ23"/>
      <c r="AKA23"/>
      <c r="AKB23"/>
      <c r="AKC23"/>
      <c r="AKD23"/>
      <c r="AKE23"/>
      <c r="AKF23"/>
      <c r="AKG23"/>
      <c r="AKH23"/>
      <c r="AKI23"/>
      <c r="AKJ23"/>
      <c r="AKK23"/>
      <c r="AKL23"/>
      <c r="AKM23"/>
      <c r="AKN23"/>
      <c r="AKO23"/>
      <c r="AKP23"/>
      <c r="AKQ23"/>
      <c r="AKR23"/>
      <c r="AKS23"/>
      <c r="AKT23"/>
      <c r="AKU23"/>
      <c r="AKV23"/>
      <c r="AKW23"/>
      <c r="AKX23"/>
      <c r="AKY23"/>
      <c r="AKZ23"/>
      <c r="ALA23"/>
      <c r="ALB23"/>
      <c r="ALC23"/>
      <c r="ALD23"/>
      <c r="ALE23"/>
      <c r="ALF23"/>
      <c r="ALG23"/>
      <c r="ALH23"/>
      <c r="ALI23"/>
      <c r="ALJ23"/>
      <c r="ALK23"/>
      <c r="ALL23"/>
      <c r="ALM23"/>
      <c r="ALN23"/>
      <c r="ALO23"/>
      <c r="ALP23"/>
      <c r="ALQ23"/>
      <c r="ALR23"/>
      <c r="ALS23"/>
      <c r="ALT23"/>
      <c r="ALU23"/>
      <c r="ALV23"/>
      <c r="ALW23"/>
      <c r="ALX23"/>
      <c r="ALY23"/>
      <c r="ALZ23"/>
      <c r="AMA23"/>
      <c r="AMB23"/>
      <c r="AMC23"/>
      <c r="AMD23"/>
      <c r="AME23"/>
      <c r="AMF23"/>
      <c r="AMG23"/>
      <c r="AMH23"/>
      <c r="AMI23"/>
      <c r="AMJ23"/>
      <c r="AMK23"/>
      <c r="AML23"/>
      <c r="AMM23"/>
      <c r="AMN23"/>
      <c r="AMO23"/>
      <c r="AMP23"/>
      <c r="AMQ23"/>
      <c r="AMR23"/>
      <c r="AMS23"/>
      <c r="AMT23"/>
      <c r="AMU23"/>
      <c r="AMV23"/>
      <c r="AMW23"/>
      <c r="AMX23"/>
      <c r="AMY23"/>
      <c r="AMZ23"/>
      <c r="ANA23"/>
      <c r="ANB23"/>
      <c r="ANC23"/>
      <c r="AND23"/>
      <c r="ANE23"/>
      <c r="ANF23"/>
      <c r="ANG23"/>
      <c r="ANH23"/>
      <c r="ANI23"/>
      <c r="ANJ23"/>
      <c r="ANK23"/>
      <c r="ANL23"/>
      <c r="ANM23"/>
      <c r="ANN23"/>
      <c r="ANO23"/>
      <c r="ANP23"/>
      <c r="ANQ23"/>
      <c r="ANR23"/>
      <c r="ANS23"/>
      <c r="ANT23"/>
      <c r="ANU23"/>
      <c r="ANV23"/>
      <c r="ANW23"/>
      <c r="ANX23"/>
      <c r="ANY23"/>
      <c r="ANZ23"/>
      <c r="AOA23"/>
      <c r="AOB23"/>
      <c r="AOC23"/>
      <c r="AOD23"/>
      <c r="AOE23"/>
      <c r="AOF23"/>
      <c r="AOG23"/>
      <c r="AOH23"/>
      <c r="AOI23"/>
      <c r="AOJ23"/>
      <c r="AOK23"/>
      <c r="AOL23"/>
      <c r="AOM23"/>
      <c r="AON23"/>
      <c r="AOO23"/>
      <c r="AOP23"/>
      <c r="AOQ23"/>
      <c r="AOR23"/>
      <c r="AOS23"/>
      <c r="AOT23"/>
      <c r="AOU23"/>
      <c r="AOV23"/>
      <c r="AOW23"/>
      <c r="AOX23"/>
      <c r="AOY23"/>
      <c r="AOZ23"/>
      <c r="APA23"/>
      <c r="APB23"/>
      <c r="APC23"/>
      <c r="APD23"/>
      <c r="APE23"/>
      <c r="APF23"/>
      <c r="APG23"/>
      <c r="APH23"/>
      <c r="API23"/>
      <c r="APJ23"/>
      <c r="APK23"/>
      <c r="APL23"/>
      <c r="APM23"/>
      <c r="APN23"/>
      <c r="APO23"/>
      <c r="APP23"/>
      <c r="APQ23"/>
      <c r="APR23"/>
      <c r="APS23"/>
      <c r="APT23"/>
      <c r="APU23"/>
      <c r="APV23"/>
      <c r="APW23"/>
      <c r="APX23"/>
      <c r="APY23"/>
      <c r="APZ23"/>
      <c r="AQA23"/>
      <c r="AQB23"/>
      <c r="AQC23"/>
      <c r="AQD23"/>
      <c r="AQE23"/>
      <c r="AQF23"/>
      <c r="AQG23"/>
      <c r="AQH23"/>
      <c r="AQI23"/>
      <c r="AQJ23"/>
      <c r="AQK23"/>
      <c r="AQL23"/>
      <c r="AQM23"/>
      <c r="AQN23"/>
      <c r="AQO23"/>
      <c r="AQP23"/>
      <c r="AQQ23"/>
      <c r="AQR23"/>
      <c r="AQS23"/>
      <c r="AQT23"/>
      <c r="AQU23"/>
      <c r="AQV23"/>
      <c r="AQW23"/>
      <c r="AQX23"/>
      <c r="AQY23"/>
      <c r="AQZ23"/>
      <c r="ARA23"/>
      <c r="ARB23"/>
      <c r="ARC23"/>
      <c r="ARD23"/>
      <c r="ARE23"/>
      <c r="ARF23"/>
      <c r="ARG23"/>
      <c r="ARH23"/>
      <c r="ARI23"/>
      <c r="ARJ23"/>
      <c r="ARK23"/>
      <c r="ARL23"/>
      <c r="ARM23"/>
      <c r="ARN23"/>
      <c r="ARO23"/>
      <c r="ARP23"/>
      <c r="ARQ23"/>
      <c r="ARR23"/>
      <c r="ARS23"/>
      <c r="ART23"/>
      <c r="ARU23"/>
      <c r="ARV23"/>
      <c r="ARW23"/>
      <c r="ARX23"/>
      <c r="ARY23"/>
      <c r="ARZ23"/>
      <c r="ASA23"/>
      <c r="ASB23"/>
      <c r="ASC23"/>
      <c r="ASD23"/>
      <c r="ASE23"/>
      <c r="ASF23"/>
      <c r="ASG23"/>
      <c r="ASH23"/>
      <c r="ASI23"/>
      <c r="ASJ23"/>
      <c r="ASK23"/>
      <c r="ASL23"/>
      <c r="ASM23"/>
      <c r="ASN23"/>
      <c r="ASO23"/>
      <c r="ASP23"/>
      <c r="ASQ23"/>
      <c r="ASR23"/>
      <c r="ASS23"/>
      <c r="AST23"/>
      <c r="ASU23"/>
      <c r="ASV23"/>
      <c r="ASW23"/>
      <c r="ASX23"/>
      <c r="ASY23"/>
      <c r="ASZ23"/>
      <c r="ATA23"/>
      <c r="ATB23"/>
      <c r="ATC23"/>
      <c r="ATD23"/>
      <c r="ATE23"/>
      <c r="ATF23"/>
      <c r="ATG23"/>
      <c r="ATH23"/>
      <c r="ATI23"/>
      <c r="ATJ23"/>
      <c r="ATK23"/>
      <c r="ATL23"/>
      <c r="ATM23"/>
      <c r="ATN23"/>
      <c r="ATO23"/>
      <c r="ATP23"/>
      <c r="ATQ23"/>
      <c r="ATR23"/>
      <c r="ATS23"/>
      <c r="ATT23"/>
      <c r="ATU23"/>
      <c r="ATV23"/>
      <c r="ATW23"/>
      <c r="ATX23"/>
      <c r="ATY23"/>
      <c r="ATZ23"/>
      <c r="AUA23"/>
      <c r="AUB23"/>
      <c r="AUC23"/>
      <c r="AUD23"/>
      <c r="AUE23"/>
      <c r="AUF23"/>
      <c r="AUG23"/>
      <c r="AUH23"/>
      <c r="AUI23"/>
      <c r="AUJ23"/>
      <c r="AUK23"/>
      <c r="AUL23"/>
      <c r="AUM23"/>
      <c r="AUN23"/>
      <c r="AUO23"/>
      <c r="AUP23"/>
      <c r="AUQ23"/>
      <c r="AUR23"/>
      <c r="AUS23"/>
      <c r="AUT23"/>
      <c r="AUU23"/>
      <c r="AUV23"/>
      <c r="AUW23"/>
      <c r="AUX23"/>
      <c r="AUY23"/>
      <c r="AUZ23"/>
      <c r="AVA23"/>
      <c r="AVB23"/>
      <c r="AVC23"/>
      <c r="AVD23"/>
      <c r="AVE23"/>
      <c r="AVF23"/>
      <c r="AVG23"/>
      <c r="AVH23"/>
      <c r="AVI23"/>
      <c r="AVJ23"/>
      <c r="AVK23"/>
      <c r="AVL23"/>
      <c r="AVM23"/>
      <c r="AVN23"/>
      <c r="AVO23"/>
      <c r="AVP23"/>
      <c r="AVQ23"/>
      <c r="AVR23"/>
      <c r="AVS23"/>
      <c r="AVT23"/>
      <c r="AVU23"/>
      <c r="AVV23"/>
      <c r="AVW23"/>
      <c r="AVX23"/>
      <c r="AVY23"/>
      <c r="AVZ23"/>
      <c r="AWA23"/>
      <c r="AWB23"/>
      <c r="AWC23"/>
      <c r="AWD23"/>
      <c r="AWE23"/>
      <c r="AWF23"/>
      <c r="AWG23"/>
      <c r="AWH23"/>
      <c r="AWI23"/>
      <c r="AWJ23"/>
      <c r="AWK23"/>
      <c r="AWL23"/>
      <c r="AWM23"/>
      <c r="AWN23"/>
      <c r="AWO23"/>
      <c r="AWP23"/>
      <c r="AWQ23"/>
      <c r="AWR23"/>
      <c r="AWS23"/>
      <c r="AWT23"/>
      <c r="AWU23"/>
      <c r="AWV23"/>
      <c r="AWW23"/>
      <c r="AWX23"/>
      <c r="AWY23"/>
      <c r="AWZ23"/>
      <c r="AXA23"/>
      <c r="AXB23"/>
      <c r="AXC23"/>
      <c r="AXD23"/>
      <c r="AXE23"/>
      <c r="AXF23"/>
      <c r="AXG23"/>
      <c r="AXH23"/>
      <c r="AXI23"/>
      <c r="AXJ23"/>
      <c r="AXK23"/>
      <c r="AXL23"/>
      <c r="AXM23"/>
      <c r="AXN23"/>
      <c r="AXO23"/>
      <c r="AXP23"/>
      <c r="AXQ23"/>
      <c r="AXR23"/>
      <c r="AXS23"/>
      <c r="AXT23"/>
      <c r="AXU23"/>
      <c r="AXV23"/>
      <c r="AXW23"/>
      <c r="AXX23"/>
      <c r="AXY23"/>
      <c r="AXZ23"/>
      <c r="AYA23"/>
      <c r="AYB23"/>
      <c r="AYC23"/>
      <c r="AYD23"/>
      <c r="AYE23"/>
      <c r="AYF23"/>
      <c r="AYG23"/>
      <c r="AYH23"/>
      <c r="AYI23"/>
      <c r="AYJ23"/>
      <c r="AYK23"/>
      <c r="AYL23"/>
      <c r="AYM23"/>
      <c r="AYN23"/>
      <c r="AYO23"/>
      <c r="AYP23"/>
      <c r="AYQ23"/>
      <c r="AYR23"/>
      <c r="AYS23"/>
      <c r="AYT23"/>
      <c r="AYU23"/>
      <c r="AYV23"/>
      <c r="AYW23"/>
      <c r="AYX23"/>
      <c r="AYY23"/>
      <c r="AYZ23"/>
      <c r="AZA23"/>
      <c r="AZB23"/>
      <c r="AZC23"/>
      <c r="AZD23"/>
      <c r="AZE23"/>
      <c r="AZF23"/>
      <c r="AZG23"/>
      <c r="AZH23"/>
      <c r="AZI23"/>
      <c r="AZJ23"/>
      <c r="AZK23"/>
      <c r="AZL23"/>
      <c r="AZM23"/>
      <c r="AZN23"/>
      <c r="AZO23"/>
      <c r="AZP23"/>
      <c r="AZQ23"/>
      <c r="AZR23"/>
      <c r="AZS23"/>
      <c r="AZT23"/>
      <c r="AZU23"/>
      <c r="AZV23"/>
      <c r="AZW23"/>
      <c r="AZX23"/>
      <c r="AZY23"/>
      <c r="AZZ23"/>
      <c r="BAA23"/>
      <c r="BAB23"/>
      <c r="BAC23"/>
      <c r="BAD23"/>
      <c r="BAE23"/>
      <c r="BAF23"/>
      <c r="BAG23"/>
      <c r="BAH23"/>
      <c r="BAI23"/>
      <c r="BAJ23"/>
      <c r="BAK23"/>
      <c r="BAL23"/>
      <c r="BAM23"/>
      <c r="BAN23"/>
      <c r="BAO23"/>
      <c r="BAP23"/>
      <c r="BAQ23"/>
      <c r="BAR23"/>
      <c r="BAS23"/>
      <c r="BAT23"/>
      <c r="BAU23"/>
      <c r="BAV23"/>
      <c r="BAW23"/>
      <c r="BAX23"/>
      <c r="BAY23"/>
      <c r="BAZ23"/>
      <c r="BBA23"/>
      <c r="BBB23"/>
      <c r="BBC23"/>
      <c r="BBD23"/>
      <c r="BBE23"/>
      <c r="BBF23"/>
      <c r="BBG23"/>
      <c r="BBH23"/>
      <c r="BBI23"/>
      <c r="BBJ23"/>
      <c r="BBK23"/>
      <c r="BBL23"/>
      <c r="BBM23"/>
      <c r="BBN23"/>
      <c r="BBO23"/>
      <c r="BBP23"/>
      <c r="BBQ23"/>
      <c r="BBR23"/>
      <c r="BBS23"/>
      <c r="BBT23"/>
      <c r="BBU23"/>
      <c r="BBV23"/>
      <c r="BBW23"/>
      <c r="BBX23"/>
      <c r="BBY23"/>
      <c r="BBZ23"/>
      <c r="BCA23"/>
      <c r="BCB23"/>
      <c r="BCC23"/>
      <c r="BCD23"/>
      <c r="BCE23"/>
      <c r="BCF23"/>
      <c r="BCG23"/>
      <c r="BCH23"/>
      <c r="BCI23"/>
      <c r="BCJ23"/>
      <c r="BCK23"/>
      <c r="BCL23"/>
      <c r="BCM23"/>
      <c r="BCN23"/>
      <c r="BCO23"/>
      <c r="BCP23"/>
      <c r="BCQ23"/>
      <c r="BCR23"/>
      <c r="BCS23"/>
      <c r="BCT23"/>
      <c r="BCU23"/>
      <c r="BCV23"/>
      <c r="BCW23"/>
      <c r="BCX23"/>
      <c r="BCY23"/>
      <c r="BCZ23"/>
      <c r="BDA23"/>
      <c r="BDB23"/>
      <c r="BDC23"/>
      <c r="BDD23"/>
      <c r="BDE23"/>
      <c r="BDF23"/>
      <c r="BDG23"/>
      <c r="BDH23"/>
      <c r="BDI23"/>
      <c r="BDJ23"/>
      <c r="BDK23"/>
      <c r="BDL23"/>
      <c r="BDM23"/>
      <c r="BDN23"/>
      <c r="BDO23"/>
      <c r="BDP23"/>
      <c r="BDQ23"/>
      <c r="BDR23"/>
      <c r="BDS23"/>
      <c r="BDT23"/>
      <c r="BDU23"/>
      <c r="BDV23"/>
      <c r="BDW23"/>
      <c r="BDX23"/>
      <c r="BDY23"/>
      <c r="BDZ23"/>
      <c r="BEA23"/>
      <c r="BEB23"/>
      <c r="BEC23"/>
      <c r="BED23"/>
      <c r="BEE23"/>
      <c r="BEF23"/>
      <c r="BEG23"/>
      <c r="BEH23"/>
      <c r="BEI23"/>
      <c r="BEJ23"/>
      <c r="BEK23"/>
      <c r="BEL23"/>
      <c r="BEM23"/>
      <c r="BEN23"/>
      <c r="BEO23"/>
      <c r="BEP23"/>
      <c r="BEQ23"/>
      <c r="BER23"/>
      <c r="BES23"/>
      <c r="BET23"/>
      <c r="BEU23"/>
      <c r="BEV23"/>
      <c r="BEW23"/>
      <c r="BEX23"/>
      <c r="BEY23"/>
      <c r="BEZ23"/>
      <c r="BFA23"/>
      <c r="BFB23"/>
      <c r="BFC23"/>
      <c r="BFD23"/>
      <c r="BFE23"/>
      <c r="BFF23"/>
      <c r="BFG23"/>
      <c r="BFH23"/>
      <c r="BFI23"/>
      <c r="BFJ23"/>
      <c r="BFK23"/>
      <c r="BFL23"/>
      <c r="BFM23"/>
      <c r="BFN23"/>
      <c r="BFO23"/>
      <c r="BFP23"/>
      <c r="BFQ23"/>
      <c r="BFR23"/>
      <c r="BFS23"/>
      <c r="BFT23"/>
      <c r="BFU23"/>
      <c r="BFV23"/>
      <c r="BFW23"/>
      <c r="BFX23"/>
      <c r="BFY23"/>
      <c r="BFZ23"/>
      <c r="BGA23"/>
      <c r="BGB23"/>
      <c r="BGC23"/>
      <c r="BGD23"/>
      <c r="BGE23"/>
      <c r="BGF23"/>
      <c r="BGG23"/>
      <c r="BGH23"/>
      <c r="BGI23"/>
      <c r="BGJ23"/>
      <c r="BGK23"/>
      <c r="BGL23"/>
      <c r="BGM23"/>
      <c r="BGN23"/>
      <c r="BGO23"/>
      <c r="BGP23"/>
      <c r="BGQ23"/>
      <c r="BGR23"/>
      <c r="BGS23"/>
      <c r="BGT23"/>
      <c r="BGU23"/>
      <c r="BGV23"/>
      <c r="BGW23"/>
      <c r="BGX23"/>
      <c r="BGY23"/>
      <c r="BGZ23"/>
      <c r="BHA23"/>
      <c r="BHB23"/>
      <c r="BHC23"/>
      <c r="BHD23"/>
      <c r="BHE23"/>
      <c r="BHF23"/>
      <c r="BHG23"/>
      <c r="BHH23"/>
      <c r="BHI23"/>
      <c r="BHJ23"/>
      <c r="BHK23"/>
      <c r="BHL23"/>
      <c r="BHM23"/>
      <c r="BHN23"/>
      <c r="BHO23"/>
      <c r="BHP23"/>
      <c r="BHQ23"/>
      <c r="BHR23"/>
      <c r="BHS23"/>
      <c r="BHT23"/>
      <c r="BHU23"/>
      <c r="BHV23"/>
      <c r="BHW23"/>
      <c r="BHX23"/>
      <c r="BHY23"/>
      <c r="BHZ23"/>
      <c r="BIA23"/>
      <c r="BIB23"/>
      <c r="BIC23"/>
      <c r="BID23"/>
      <c r="BIE23"/>
      <c r="BIF23"/>
      <c r="BIG23"/>
      <c r="BIH23"/>
      <c r="BII23"/>
      <c r="BIJ23"/>
      <c r="BIK23"/>
      <c r="BIL23"/>
      <c r="BIM23"/>
      <c r="BIN23"/>
      <c r="BIO23"/>
      <c r="BIP23"/>
      <c r="BIQ23"/>
      <c r="BIR23"/>
      <c r="BIS23"/>
      <c r="BIT23"/>
      <c r="BIU23"/>
      <c r="BIV23"/>
      <c r="BIW23"/>
      <c r="BIX23"/>
      <c r="BIY23"/>
      <c r="BIZ23"/>
      <c r="BJA23"/>
      <c r="BJB23"/>
      <c r="BJC23"/>
      <c r="BJD23"/>
      <c r="BJE23"/>
      <c r="BJF23"/>
      <c r="BJG23"/>
      <c r="BJH23"/>
      <c r="BJI23"/>
      <c r="BJJ23"/>
      <c r="BJK23"/>
      <c r="BJL23"/>
      <c r="BJM23"/>
      <c r="BJN23"/>
      <c r="BJO23"/>
      <c r="BJP23"/>
      <c r="BJQ23"/>
      <c r="BJR23"/>
      <c r="BJS23"/>
      <c r="BJT23"/>
      <c r="BJU23"/>
      <c r="BJV23"/>
      <c r="BJW23"/>
      <c r="BJX23"/>
      <c r="BJY23"/>
      <c r="BJZ23"/>
      <c r="BKA23"/>
      <c r="BKB23"/>
      <c r="BKC23"/>
      <c r="BKD23"/>
      <c r="BKE23"/>
      <c r="BKF23"/>
      <c r="BKG23"/>
      <c r="BKH23"/>
      <c r="BKI23"/>
      <c r="BKJ23"/>
      <c r="BKK23"/>
      <c r="BKL23"/>
      <c r="BKM23"/>
      <c r="BKN23"/>
      <c r="BKO23"/>
      <c r="BKP23"/>
      <c r="BKQ23"/>
      <c r="BKR23"/>
      <c r="BKS23"/>
      <c r="BKT23"/>
      <c r="BKU23"/>
      <c r="BKV23"/>
      <c r="BKW23"/>
      <c r="BKX23"/>
      <c r="BKY23"/>
      <c r="BKZ23"/>
      <c r="BLA23"/>
      <c r="BLB23"/>
      <c r="BLC23"/>
      <c r="BLD23"/>
      <c r="BLE23"/>
      <c r="BLF23"/>
      <c r="BLG23"/>
      <c r="BLH23"/>
      <c r="BLI23"/>
      <c r="BLJ23"/>
      <c r="BLK23"/>
      <c r="BLL23"/>
      <c r="BLM23"/>
      <c r="BLN23"/>
      <c r="BLO23"/>
      <c r="BLP23"/>
      <c r="BLQ23"/>
      <c r="BLR23"/>
      <c r="BLS23"/>
      <c r="BLT23"/>
      <c r="BLU23"/>
      <c r="BLV23"/>
      <c r="BLW23"/>
      <c r="BLX23"/>
      <c r="BLY23"/>
      <c r="BLZ23"/>
      <c r="BMA23"/>
      <c r="BMB23"/>
      <c r="BMC23"/>
      <c r="BMD23"/>
      <c r="BME23"/>
      <c r="BMF23"/>
      <c r="BMG23"/>
      <c r="BMH23"/>
      <c r="BMI23"/>
      <c r="BMJ23"/>
      <c r="BMK23"/>
      <c r="BML23"/>
      <c r="BMM23"/>
      <c r="BMN23"/>
      <c r="BMO23"/>
      <c r="BMP23"/>
      <c r="BMQ23"/>
      <c r="BMR23"/>
      <c r="BMS23"/>
      <c r="BMT23"/>
      <c r="BMU23"/>
      <c r="BMV23"/>
      <c r="BMW23"/>
      <c r="BMX23"/>
      <c r="BMY23"/>
      <c r="BMZ23"/>
      <c r="BNA23"/>
      <c r="BNB23"/>
      <c r="BNC23"/>
      <c r="BND23"/>
      <c r="BNE23"/>
      <c r="BNF23"/>
      <c r="BNG23"/>
      <c r="BNH23"/>
      <c r="BNI23"/>
      <c r="BNJ23"/>
      <c r="BNK23"/>
      <c r="BNL23"/>
      <c r="BNM23"/>
      <c r="BNN23"/>
      <c r="BNO23"/>
      <c r="BNP23"/>
      <c r="BNQ23"/>
      <c r="BNR23"/>
      <c r="BNS23"/>
      <c r="BNT23"/>
      <c r="BNU23"/>
      <c r="BNV23"/>
      <c r="BNW23"/>
      <c r="BNX23"/>
      <c r="BNY23"/>
      <c r="BNZ23"/>
      <c r="BOA23"/>
      <c r="BOB23"/>
      <c r="BOC23"/>
      <c r="BOD23"/>
      <c r="BOE23"/>
      <c r="BOF23"/>
      <c r="BOG23"/>
      <c r="BOH23"/>
      <c r="BOI23"/>
      <c r="BOJ23"/>
      <c r="BOK23"/>
      <c r="BOL23"/>
      <c r="BOM23"/>
      <c r="BON23"/>
      <c r="BOO23"/>
      <c r="BOP23"/>
      <c r="BOQ23"/>
      <c r="BOR23"/>
      <c r="BOS23"/>
      <c r="BOT23"/>
      <c r="BOU23"/>
      <c r="BOV23"/>
      <c r="BOW23"/>
      <c r="BOX23"/>
      <c r="BOY23"/>
      <c r="BOZ23"/>
      <c r="BPA23"/>
      <c r="BPB23"/>
      <c r="BPC23"/>
      <c r="BPD23"/>
      <c r="BPE23"/>
      <c r="BPF23"/>
      <c r="BPG23"/>
      <c r="BPH23"/>
      <c r="BPI23"/>
      <c r="BPJ23"/>
      <c r="BPK23"/>
      <c r="BPL23"/>
      <c r="BPM23"/>
      <c r="BPN23"/>
      <c r="BPO23"/>
      <c r="BPP23"/>
      <c r="BPQ23"/>
      <c r="BPR23"/>
      <c r="BPS23"/>
      <c r="BPT23"/>
      <c r="BPU23"/>
      <c r="BPV23"/>
      <c r="BPW23"/>
      <c r="BPX23"/>
      <c r="BPY23"/>
      <c r="BPZ23"/>
      <c r="BQA23"/>
      <c r="BQB23"/>
      <c r="BQC23"/>
      <c r="BQD23"/>
      <c r="BQE23"/>
      <c r="BQF23"/>
      <c r="BQG23"/>
      <c r="BQH23"/>
      <c r="BQI23"/>
      <c r="BQJ23"/>
      <c r="BQK23"/>
      <c r="BQL23"/>
      <c r="BQM23"/>
      <c r="BQN23"/>
      <c r="BQO23"/>
      <c r="BQP23"/>
      <c r="BQQ23"/>
      <c r="BQR23"/>
      <c r="BQS23"/>
      <c r="BQT23"/>
      <c r="BQU23"/>
      <c r="BQV23"/>
      <c r="BQW23"/>
      <c r="BQX23"/>
      <c r="BQY23"/>
      <c r="BQZ23"/>
      <c r="BRA23"/>
      <c r="BRB23"/>
      <c r="BRC23"/>
      <c r="BRD23"/>
      <c r="BRE23"/>
      <c r="BRF23"/>
      <c r="BRG23"/>
      <c r="BRH23"/>
      <c r="BRI23"/>
      <c r="BRJ23"/>
      <c r="BRK23"/>
      <c r="BRL23"/>
      <c r="BRM23"/>
      <c r="BRN23"/>
      <c r="BRO23"/>
      <c r="BRP23"/>
      <c r="BRQ23"/>
      <c r="BRR23"/>
      <c r="BRS23"/>
      <c r="BRT23"/>
      <c r="BRU23"/>
      <c r="BRV23"/>
      <c r="BRW23"/>
      <c r="BRX23"/>
      <c r="BRY23"/>
      <c r="BRZ23"/>
      <c r="BSA23"/>
      <c r="BSB23"/>
      <c r="BSC23"/>
      <c r="BSD23"/>
      <c r="BSE23"/>
      <c r="BSF23"/>
      <c r="BSG23"/>
      <c r="BSH23"/>
      <c r="BSI23"/>
      <c r="BSJ23"/>
      <c r="BSK23"/>
      <c r="BSL23"/>
      <c r="BSM23"/>
      <c r="BSN23"/>
      <c r="BSO23"/>
      <c r="BSP23"/>
      <c r="BSQ23"/>
      <c r="BSR23"/>
      <c r="BSS23"/>
      <c r="BST23"/>
      <c r="BSU23"/>
      <c r="BSV23"/>
      <c r="BSW23"/>
      <c r="BSX23"/>
      <c r="BSY23"/>
      <c r="BSZ23"/>
      <c r="BTA23"/>
      <c r="BTB23"/>
      <c r="BTC23"/>
      <c r="BTD23"/>
      <c r="BTE23"/>
      <c r="BTF23"/>
      <c r="BTG23"/>
      <c r="BTH23"/>
      <c r="BTI23"/>
      <c r="BTJ23"/>
      <c r="BTK23"/>
      <c r="BTL23"/>
      <c r="BTM23"/>
      <c r="BTN23"/>
      <c r="BTO23"/>
      <c r="BTP23"/>
      <c r="BTQ23"/>
      <c r="BTR23"/>
      <c r="BTS23"/>
      <c r="BTT23"/>
      <c r="BTU23"/>
      <c r="BTV23"/>
      <c r="BTW23"/>
      <c r="BTX23"/>
      <c r="BTY23"/>
      <c r="BTZ23"/>
      <c r="BUA23"/>
      <c r="BUB23"/>
      <c r="BUC23"/>
      <c r="BUD23"/>
      <c r="BUE23"/>
      <c r="BUF23"/>
      <c r="BUG23"/>
      <c r="BUH23"/>
      <c r="BUI23"/>
      <c r="BUJ23"/>
      <c r="BUK23"/>
      <c r="BUL23"/>
      <c r="BUM23"/>
      <c r="BUN23"/>
      <c r="BUO23"/>
      <c r="BUP23"/>
      <c r="BUQ23"/>
      <c r="BUR23"/>
      <c r="BUS23"/>
      <c r="BUT23"/>
      <c r="BUU23"/>
      <c r="BUV23"/>
      <c r="BUW23"/>
      <c r="BUX23"/>
      <c r="BUY23"/>
      <c r="BUZ23"/>
      <c r="BVA23"/>
      <c r="BVB23"/>
      <c r="BVC23"/>
      <c r="BVD23"/>
      <c r="BVE23"/>
      <c r="BVF23"/>
      <c r="BVG23"/>
      <c r="BVH23"/>
      <c r="BVI23"/>
      <c r="BVJ23"/>
      <c r="BVK23"/>
      <c r="BVL23"/>
      <c r="BVM23"/>
      <c r="BVN23"/>
      <c r="BVO23"/>
      <c r="BVP23"/>
      <c r="BVQ23"/>
      <c r="BVR23"/>
      <c r="BVS23"/>
      <c r="BVT23"/>
      <c r="BVU23"/>
      <c r="BVV23"/>
      <c r="BVW23"/>
      <c r="BVX23"/>
      <c r="BVY23"/>
      <c r="BVZ23"/>
      <c r="BWA23"/>
      <c r="BWB23"/>
      <c r="BWC23"/>
      <c r="BWD23"/>
      <c r="BWE23"/>
      <c r="BWF23"/>
      <c r="BWG23"/>
      <c r="BWH23"/>
      <c r="BWI23"/>
      <c r="BWJ23"/>
      <c r="BWK23"/>
      <c r="BWL23"/>
      <c r="BWM23"/>
      <c r="BWN23"/>
      <c r="BWO23"/>
      <c r="BWP23"/>
      <c r="BWQ23"/>
      <c r="BWR23"/>
      <c r="BWS23"/>
      <c r="BWT23"/>
      <c r="BWU23"/>
      <c r="BWV23"/>
      <c r="BWW23"/>
      <c r="BWX23"/>
      <c r="BWY23"/>
      <c r="BWZ23"/>
      <c r="BXA23"/>
      <c r="BXB23"/>
      <c r="BXC23"/>
      <c r="BXD23"/>
      <c r="BXE23"/>
      <c r="BXF23"/>
      <c r="BXG23"/>
      <c r="BXH23"/>
      <c r="BXI23"/>
      <c r="BXJ23"/>
      <c r="BXK23"/>
      <c r="BXL23"/>
      <c r="BXM23"/>
      <c r="BXN23"/>
      <c r="BXO23"/>
      <c r="BXP23"/>
      <c r="BXQ23"/>
      <c r="BXR23"/>
      <c r="BXS23"/>
      <c r="BXT23"/>
      <c r="BXU23"/>
      <c r="BXV23"/>
      <c r="BXW23"/>
      <c r="BXX23"/>
      <c r="BXY23"/>
      <c r="BXZ23"/>
      <c r="BYA23"/>
      <c r="BYB23"/>
      <c r="BYC23"/>
      <c r="BYD23"/>
      <c r="BYE23"/>
      <c r="BYF23"/>
      <c r="BYG23"/>
      <c r="BYH23"/>
      <c r="BYI23"/>
      <c r="BYJ23"/>
      <c r="BYK23"/>
      <c r="BYL23"/>
      <c r="BYM23"/>
      <c r="BYN23"/>
      <c r="BYO23"/>
      <c r="BYP23"/>
      <c r="BYQ23"/>
      <c r="BYR23"/>
      <c r="BYS23"/>
      <c r="BYT23"/>
      <c r="BYU23"/>
      <c r="BYV23"/>
      <c r="BYW23"/>
      <c r="BYX23"/>
      <c r="BYY23"/>
      <c r="BYZ23"/>
      <c r="BZA23"/>
      <c r="BZB23"/>
      <c r="BZC23"/>
      <c r="BZD23"/>
      <c r="BZE23"/>
      <c r="BZF23"/>
      <c r="BZG23"/>
      <c r="BZH23"/>
      <c r="BZI23"/>
      <c r="BZJ23"/>
      <c r="BZK23"/>
      <c r="BZL23"/>
      <c r="BZM23"/>
      <c r="BZN23"/>
      <c r="BZO23"/>
      <c r="BZP23"/>
      <c r="BZQ23"/>
      <c r="BZR23"/>
      <c r="BZS23"/>
      <c r="BZT23"/>
      <c r="BZU23"/>
      <c r="BZV23"/>
      <c r="BZW23"/>
      <c r="BZX23"/>
      <c r="BZY23"/>
      <c r="BZZ23"/>
      <c r="CAA23"/>
      <c r="CAB23"/>
      <c r="CAC23"/>
      <c r="CAD23"/>
      <c r="CAE23"/>
      <c r="CAF23"/>
      <c r="CAG23"/>
      <c r="CAH23"/>
      <c r="CAI23"/>
      <c r="CAJ23"/>
      <c r="CAK23"/>
      <c r="CAL23"/>
      <c r="CAM23"/>
      <c r="CAN23"/>
      <c r="CAO23"/>
      <c r="CAP23"/>
      <c r="CAQ23"/>
      <c r="CAR23"/>
      <c r="CAS23"/>
      <c r="CAT23"/>
      <c r="CAU23"/>
      <c r="CAV23"/>
      <c r="CAW23"/>
      <c r="CAX23"/>
      <c r="CAY23"/>
      <c r="CAZ23"/>
      <c r="CBA23"/>
      <c r="CBB23"/>
      <c r="CBC23"/>
      <c r="CBD23"/>
      <c r="CBE23"/>
      <c r="CBF23"/>
      <c r="CBG23"/>
      <c r="CBH23"/>
      <c r="CBI23"/>
      <c r="CBJ23"/>
      <c r="CBK23"/>
      <c r="CBL23"/>
      <c r="CBM23"/>
      <c r="CBN23"/>
      <c r="CBO23"/>
      <c r="CBP23"/>
      <c r="CBQ23"/>
      <c r="CBR23"/>
      <c r="CBS23"/>
      <c r="CBT23"/>
      <c r="CBU23"/>
      <c r="CBV23"/>
      <c r="CBW23"/>
      <c r="CBX23"/>
      <c r="CBY23"/>
      <c r="CBZ23"/>
      <c r="CCA23"/>
      <c r="CCB23"/>
      <c r="CCC23"/>
      <c r="CCD23"/>
      <c r="CCE23"/>
      <c r="CCF23"/>
      <c r="CCG23"/>
      <c r="CCH23"/>
      <c r="CCI23"/>
      <c r="CCJ23"/>
      <c r="CCK23"/>
      <c r="CCL23"/>
      <c r="CCM23"/>
      <c r="CCN23"/>
      <c r="CCO23"/>
      <c r="CCP23"/>
      <c r="CCQ23"/>
      <c r="CCR23"/>
      <c r="CCS23"/>
      <c r="CCT23"/>
      <c r="CCU23"/>
      <c r="CCV23"/>
      <c r="CCW23"/>
      <c r="CCX23"/>
      <c r="CCY23"/>
      <c r="CCZ23"/>
      <c r="CDA23"/>
      <c r="CDB23"/>
      <c r="CDC23"/>
      <c r="CDD23"/>
      <c r="CDE23"/>
      <c r="CDF23"/>
      <c r="CDG23"/>
      <c r="CDH23"/>
      <c r="CDI23"/>
      <c r="CDJ23"/>
      <c r="CDK23"/>
      <c r="CDL23"/>
      <c r="CDM23"/>
      <c r="CDN23"/>
      <c r="CDO23"/>
      <c r="CDP23"/>
      <c r="CDQ23"/>
      <c r="CDR23"/>
      <c r="CDS23"/>
      <c r="CDT23"/>
      <c r="CDU23"/>
      <c r="CDV23"/>
      <c r="CDW23"/>
      <c r="CDX23"/>
      <c r="CDY23"/>
      <c r="CDZ23"/>
      <c r="CEA23"/>
      <c r="CEB23"/>
      <c r="CEC23"/>
      <c r="CED23"/>
      <c r="CEE23"/>
      <c r="CEF23"/>
      <c r="CEG23"/>
      <c r="CEH23"/>
      <c r="CEI23"/>
      <c r="CEJ23"/>
      <c r="CEK23"/>
      <c r="CEL23"/>
      <c r="CEM23"/>
      <c r="CEN23"/>
      <c r="CEO23"/>
      <c r="CEP23"/>
      <c r="CEQ23"/>
      <c r="CER23"/>
      <c r="CES23"/>
      <c r="CET23"/>
      <c r="CEU23"/>
      <c r="CEV23"/>
      <c r="CEW23"/>
      <c r="CEX23"/>
      <c r="CEY23"/>
      <c r="CEZ23"/>
      <c r="CFA23"/>
      <c r="CFB23"/>
      <c r="CFC23"/>
      <c r="CFD23"/>
      <c r="CFE23"/>
      <c r="CFF23"/>
      <c r="CFG23"/>
      <c r="CFH23"/>
      <c r="CFI23"/>
      <c r="CFJ23"/>
      <c r="CFK23"/>
      <c r="CFL23"/>
      <c r="CFM23"/>
      <c r="CFN23"/>
      <c r="CFO23"/>
      <c r="CFP23"/>
      <c r="CFQ23"/>
      <c r="CFR23"/>
      <c r="CFS23"/>
      <c r="CFT23"/>
      <c r="CFU23"/>
      <c r="CFV23"/>
      <c r="CFW23"/>
      <c r="CFX23"/>
      <c r="CFY23"/>
      <c r="CFZ23"/>
      <c r="CGA23"/>
      <c r="CGB23"/>
      <c r="CGC23"/>
      <c r="CGD23"/>
      <c r="CGE23"/>
      <c r="CGF23"/>
      <c r="CGG23"/>
      <c r="CGH23"/>
      <c r="CGI23"/>
      <c r="CGJ23"/>
      <c r="CGK23"/>
      <c r="CGL23"/>
      <c r="CGM23"/>
      <c r="CGN23"/>
      <c r="CGO23"/>
      <c r="CGP23"/>
      <c r="CGQ23"/>
      <c r="CGR23"/>
      <c r="CGS23"/>
      <c r="CGT23"/>
      <c r="CGU23"/>
      <c r="CGV23"/>
      <c r="CGW23"/>
      <c r="CGX23"/>
      <c r="CGY23"/>
      <c r="CGZ23"/>
      <c r="CHA23"/>
      <c r="CHB23"/>
      <c r="CHC23"/>
      <c r="CHD23"/>
      <c r="CHE23"/>
      <c r="CHF23"/>
      <c r="CHG23"/>
      <c r="CHH23"/>
      <c r="CHI23"/>
      <c r="CHJ23"/>
      <c r="CHK23"/>
      <c r="CHL23"/>
      <c r="CHM23"/>
      <c r="CHN23"/>
      <c r="CHO23"/>
      <c r="CHP23"/>
      <c r="CHQ23"/>
      <c r="CHR23"/>
      <c r="CHS23"/>
      <c r="CHT23"/>
      <c r="CHU23"/>
      <c r="CHV23"/>
      <c r="CHW23"/>
      <c r="CHX23"/>
      <c r="CHY23"/>
      <c r="CHZ23"/>
      <c r="CIA23"/>
      <c r="CIB23"/>
      <c r="CIC23"/>
      <c r="CID23"/>
      <c r="CIE23"/>
      <c r="CIF23"/>
      <c r="CIG23"/>
      <c r="CIH23"/>
      <c r="CII23"/>
      <c r="CIJ23"/>
      <c r="CIK23"/>
      <c r="CIL23"/>
      <c r="CIM23"/>
      <c r="CIN23"/>
      <c r="CIO23"/>
      <c r="CIP23"/>
      <c r="CIQ23"/>
      <c r="CIR23"/>
      <c r="CIS23"/>
      <c r="CIT23"/>
      <c r="CIU23"/>
      <c r="CIV23"/>
      <c r="CIW23"/>
      <c r="CIX23"/>
      <c r="CIY23"/>
      <c r="CIZ23"/>
      <c r="CJA23"/>
      <c r="CJB23"/>
      <c r="CJC23"/>
      <c r="CJD23"/>
      <c r="CJE23"/>
      <c r="CJF23"/>
      <c r="CJG23"/>
      <c r="CJH23"/>
      <c r="CJI23"/>
      <c r="CJJ23"/>
      <c r="CJK23"/>
      <c r="CJL23"/>
      <c r="CJM23"/>
      <c r="CJN23"/>
      <c r="CJO23"/>
      <c r="CJP23"/>
      <c r="CJQ23"/>
      <c r="CJR23"/>
      <c r="CJS23"/>
      <c r="CJT23"/>
      <c r="CJU23"/>
      <c r="CJV23"/>
      <c r="CJW23"/>
      <c r="CJX23"/>
      <c r="CJY23"/>
      <c r="CJZ23"/>
      <c r="CKA23"/>
      <c r="CKB23"/>
      <c r="CKC23"/>
      <c r="CKD23"/>
      <c r="CKE23"/>
      <c r="CKF23"/>
      <c r="CKG23"/>
      <c r="CKH23"/>
      <c r="CKI23"/>
      <c r="CKJ23"/>
      <c r="CKK23"/>
      <c r="CKL23"/>
      <c r="CKM23"/>
      <c r="CKN23"/>
      <c r="CKO23"/>
      <c r="CKP23"/>
      <c r="CKQ23"/>
      <c r="CKR23"/>
      <c r="CKS23"/>
      <c r="CKT23"/>
      <c r="CKU23"/>
      <c r="CKV23"/>
      <c r="CKW23"/>
      <c r="CKX23"/>
      <c r="CKY23"/>
      <c r="CKZ23"/>
      <c r="CLA23"/>
      <c r="CLB23"/>
      <c r="CLC23"/>
      <c r="CLD23"/>
      <c r="CLE23"/>
      <c r="CLF23"/>
      <c r="CLG23"/>
      <c r="CLH23"/>
      <c r="CLI23"/>
      <c r="CLJ23"/>
      <c r="CLK23"/>
      <c r="CLL23"/>
      <c r="CLM23"/>
      <c r="CLN23"/>
      <c r="CLO23"/>
      <c r="CLP23"/>
      <c r="CLQ23"/>
      <c r="CLR23"/>
      <c r="CLS23"/>
      <c r="CLT23"/>
      <c r="CLU23"/>
      <c r="CLV23"/>
      <c r="CLW23"/>
      <c r="CLX23"/>
      <c r="CLY23"/>
      <c r="CLZ23"/>
      <c r="CMA23"/>
      <c r="CMB23"/>
      <c r="CMC23"/>
      <c r="CMD23"/>
      <c r="CME23"/>
      <c r="CMF23"/>
      <c r="CMG23"/>
      <c r="CMH23"/>
      <c r="CMI23"/>
      <c r="CMJ23"/>
      <c r="CMK23"/>
      <c r="CML23"/>
      <c r="CMM23"/>
      <c r="CMN23"/>
      <c r="CMO23"/>
      <c r="CMP23"/>
      <c r="CMQ23"/>
      <c r="CMR23"/>
      <c r="CMS23"/>
      <c r="CMT23"/>
      <c r="CMU23"/>
      <c r="CMV23"/>
      <c r="CMW23"/>
      <c r="CMX23"/>
      <c r="CMY23"/>
      <c r="CMZ23"/>
      <c r="CNA23"/>
      <c r="CNB23"/>
      <c r="CNC23"/>
      <c r="CND23"/>
      <c r="CNE23"/>
      <c r="CNF23"/>
      <c r="CNG23"/>
      <c r="CNH23"/>
      <c r="CNI23"/>
      <c r="CNJ23"/>
      <c r="CNK23"/>
      <c r="CNL23"/>
      <c r="CNM23"/>
      <c r="CNN23"/>
      <c r="CNO23"/>
      <c r="CNP23"/>
      <c r="CNQ23"/>
      <c r="CNR23"/>
      <c r="CNS23"/>
      <c r="CNT23"/>
      <c r="CNU23"/>
      <c r="CNV23"/>
      <c r="CNW23"/>
      <c r="CNX23"/>
      <c r="CNY23"/>
      <c r="CNZ23"/>
      <c r="COA23"/>
      <c r="COB23"/>
      <c r="COC23"/>
      <c r="COD23"/>
      <c r="COE23"/>
      <c r="COF23"/>
      <c r="COG23"/>
      <c r="COH23"/>
      <c r="COI23"/>
      <c r="COJ23"/>
      <c r="COK23"/>
      <c r="COL23"/>
      <c r="COM23"/>
      <c r="CON23"/>
      <c r="COO23"/>
      <c r="COP23"/>
      <c r="COQ23"/>
      <c r="COR23"/>
      <c r="COS23"/>
      <c r="COT23"/>
      <c r="COU23"/>
      <c r="COV23"/>
      <c r="COW23"/>
      <c r="COX23"/>
      <c r="COY23"/>
      <c r="COZ23"/>
      <c r="CPA23"/>
      <c r="CPB23"/>
      <c r="CPC23"/>
      <c r="CPD23"/>
      <c r="CPE23"/>
      <c r="CPF23"/>
      <c r="CPG23"/>
      <c r="CPH23"/>
      <c r="CPI23"/>
      <c r="CPJ23"/>
      <c r="CPK23"/>
      <c r="CPL23"/>
      <c r="CPM23"/>
      <c r="CPN23"/>
      <c r="CPO23"/>
      <c r="CPP23"/>
      <c r="CPQ23"/>
      <c r="CPR23"/>
      <c r="CPS23"/>
      <c r="CPT23"/>
      <c r="CPU23"/>
      <c r="CPV23"/>
      <c r="CPW23"/>
      <c r="CPX23"/>
      <c r="CPY23"/>
      <c r="CPZ23"/>
      <c r="CQA23"/>
      <c r="CQB23"/>
      <c r="CQC23"/>
      <c r="CQD23"/>
      <c r="CQE23"/>
      <c r="CQF23"/>
      <c r="CQG23"/>
      <c r="CQH23"/>
      <c r="CQI23"/>
      <c r="CQJ23"/>
      <c r="CQK23"/>
      <c r="CQL23"/>
      <c r="CQM23"/>
      <c r="CQN23"/>
      <c r="CQO23"/>
      <c r="CQP23"/>
      <c r="CQQ23"/>
      <c r="CQR23"/>
      <c r="CQS23"/>
      <c r="CQT23"/>
      <c r="CQU23"/>
      <c r="CQV23"/>
      <c r="CQW23"/>
      <c r="CQX23"/>
      <c r="CQY23"/>
      <c r="CQZ23"/>
      <c r="CRA23"/>
      <c r="CRB23"/>
      <c r="CRC23"/>
      <c r="CRD23"/>
      <c r="CRE23"/>
      <c r="CRF23"/>
      <c r="CRG23"/>
      <c r="CRH23"/>
      <c r="CRI23"/>
      <c r="CRJ23"/>
      <c r="CRK23"/>
      <c r="CRL23"/>
      <c r="CRM23"/>
      <c r="CRN23"/>
      <c r="CRO23"/>
      <c r="CRP23"/>
      <c r="CRQ23"/>
      <c r="CRR23"/>
      <c r="CRS23"/>
      <c r="CRT23"/>
      <c r="CRU23"/>
      <c r="CRV23"/>
      <c r="CRW23"/>
      <c r="CRX23"/>
      <c r="CRY23"/>
      <c r="CRZ23"/>
      <c r="CSA23"/>
      <c r="CSB23"/>
      <c r="CSC23"/>
      <c r="CSD23"/>
      <c r="CSE23"/>
      <c r="CSF23"/>
      <c r="CSG23"/>
      <c r="CSH23"/>
      <c r="CSI23"/>
      <c r="CSJ23"/>
      <c r="CSK23"/>
      <c r="CSL23"/>
      <c r="CSM23"/>
      <c r="CSN23"/>
      <c r="CSO23"/>
      <c r="CSP23"/>
      <c r="CSQ23"/>
      <c r="CSR23"/>
      <c r="CSS23"/>
      <c r="CST23"/>
      <c r="CSU23"/>
      <c r="CSV23"/>
      <c r="CSW23"/>
      <c r="CSX23"/>
      <c r="CSY23"/>
      <c r="CSZ23"/>
      <c r="CTA23"/>
      <c r="CTB23"/>
      <c r="CTC23"/>
      <c r="CTD23"/>
      <c r="CTE23"/>
      <c r="CTF23"/>
      <c r="CTG23"/>
      <c r="CTH23"/>
      <c r="CTI23"/>
      <c r="CTJ23"/>
      <c r="CTK23"/>
      <c r="CTL23"/>
      <c r="CTM23"/>
      <c r="CTN23"/>
      <c r="CTO23"/>
      <c r="CTP23"/>
      <c r="CTQ23"/>
      <c r="CTR23"/>
      <c r="CTS23"/>
      <c r="CTT23"/>
      <c r="CTU23"/>
      <c r="CTV23"/>
      <c r="CTW23"/>
      <c r="CTX23"/>
      <c r="CTY23"/>
      <c r="CTZ23"/>
      <c r="CUA23"/>
      <c r="CUB23"/>
      <c r="CUC23"/>
      <c r="CUD23"/>
      <c r="CUE23"/>
      <c r="CUF23"/>
      <c r="CUG23"/>
      <c r="CUH23"/>
      <c r="CUI23"/>
      <c r="CUJ23"/>
      <c r="CUK23"/>
      <c r="CUL23"/>
      <c r="CUM23"/>
      <c r="CUN23"/>
      <c r="CUO23"/>
      <c r="CUP23"/>
      <c r="CUQ23"/>
      <c r="CUR23"/>
      <c r="CUS23"/>
      <c r="CUT23"/>
      <c r="CUU23"/>
      <c r="CUV23"/>
      <c r="CUW23"/>
      <c r="CUX23"/>
      <c r="CUY23"/>
      <c r="CUZ23"/>
      <c r="CVA23"/>
      <c r="CVB23"/>
      <c r="CVC23"/>
      <c r="CVD23"/>
      <c r="CVE23"/>
      <c r="CVF23"/>
      <c r="CVG23"/>
      <c r="CVH23"/>
      <c r="CVI23"/>
      <c r="CVJ23"/>
      <c r="CVK23"/>
      <c r="CVL23"/>
      <c r="CVM23"/>
      <c r="CVN23"/>
      <c r="CVO23"/>
      <c r="CVP23"/>
      <c r="CVQ23"/>
      <c r="CVR23"/>
      <c r="CVS23"/>
      <c r="CVT23"/>
      <c r="CVU23"/>
      <c r="CVV23"/>
      <c r="CVW23"/>
      <c r="CVX23"/>
      <c r="CVY23"/>
      <c r="CVZ23"/>
      <c r="CWA23"/>
      <c r="CWB23"/>
      <c r="CWC23"/>
      <c r="CWD23"/>
      <c r="CWE23"/>
      <c r="CWF23"/>
      <c r="CWG23"/>
      <c r="CWH23"/>
      <c r="CWI23"/>
      <c r="CWJ23"/>
      <c r="CWK23"/>
      <c r="CWL23"/>
      <c r="CWM23"/>
      <c r="CWN23"/>
      <c r="CWO23"/>
      <c r="CWP23"/>
      <c r="CWQ23"/>
      <c r="CWR23"/>
      <c r="CWS23"/>
      <c r="CWT23"/>
      <c r="CWU23"/>
      <c r="CWV23"/>
      <c r="CWW23"/>
      <c r="CWX23"/>
      <c r="CWY23"/>
      <c r="CWZ23"/>
      <c r="CXA23"/>
      <c r="CXB23"/>
      <c r="CXC23"/>
      <c r="CXD23"/>
      <c r="CXE23"/>
      <c r="CXF23"/>
      <c r="CXG23"/>
      <c r="CXH23"/>
      <c r="CXI23"/>
      <c r="CXJ23"/>
      <c r="CXK23"/>
      <c r="CXL23"/>
      <c r="CXM23"/>
      <c r="CXN23"/>
      <c r="CXO23"/>
      <c r="CXP23"/>
      <c r="CXQ23"/>
      <c r="CXR23"/>
      <c r="CXS23"/>
      <c r="CXT23"/>
      <c r="CXU23"/>
      <c r="CXV23"/>
      <c r="CXW23"/>
      <c r="CXX23"/>
      <c r="CXY23"/>
      <c r="CXZ23"/>
      <c r="CYA23"/>
      <c r="CYB23"/>
      <c r="CYC23"/>
      <c r="CYD23"/>
      <c r="CYE23"/>
      <c r="CYF23"/>
      <c r="CYG23"/>
      <c r="CYH23"/>
      <c r="CYI23"/>
      <c r="CYJ23"/>
      <c r="CYK23"/>
      <c r="CYL23"/>
      <c r="CYM23"/>
      <c r="CYN23"/>
      <c r="CYO23"/>
      <c r="CYP23"/>
      <c r="CYQ23"/>
      <c r="CYR23"/>
      <c r="CYS23"/>
      <c r="CYT23"/>
      <c r="CYU23"/>
      <c r="CYV23"/>
      <c r="CYW23"/>
      <c r="CYX23"/>
      <c r="CYY23"/>
      <c r="CYZ23"/>
      <c r="CZA23"/>
      <c r="CZB23"/>
      <c r="CZC23"/>
      <c r="CZD23"/>
      <c r="CZE23"/>
      <c r="CZF23"/>
      <c r="CZG23"/>
      <c r="CZH23"/>
      <c r="CZI23"/>
      <c r="CZJ23"/>
      <c r="CZK23"/>
      <c r="CZL23"/>
      <c r="CZM23"/>
      <c r="CZN23"/>
      <c r="CZO23"/>
      <c r="CZP23"/>
      <c r="CZQ23"/>
      <c r="CZR23"/>
      <c r="CZS23"/>
      <c r="CZT23"/>
      <c r="CZU23"/>
      <c r="CZV23"/>
      <c r="CZW23"/>
      <c r="CZX23"/>
      <c r="CZY23"/>
      <c r="CZZ23"/>
      <c r="DAA23"/>
      <c r="DAB23"/>
      <c r="DAC23"/>
      <c r="DAD23"/>
      <c r="DAE23"/>
      <c r="DAF23"/>
      <c r="DAG23"/>
      <c r="DAH23"/>
      <c r="DAI23"/>
      <c r="DAJ23"/>
      <c r="DAK23"/>
      <c r="DAL23"/>
      <c r="DAM23"/>
      <c r="DAN23"/>
      <c r="DAO23"/>
      <c r="DAP23"/>
      <c r="DAQ23"/>
      <c r="DAR23"/>
      <c r="DAS23"/>
      <c r="DAT23"/>
      <c r="DAU23"/>
      <c r="DAV23"/>
      <c r="DAW23"/>
      <c r="DAX23"/>
      <c r="DAY23"/>
      <c r="DAZ23"/>
      <c r="DBA23"/>
      <c r="DBB23"/>
      <c r="DBC23"/>
      <c r="DBD23"/>
      <c r="DBE23"/>
      <c r="DBF23"/>
      <c r="DBG23"/>
      <c r="DBH23"/>
      <c r="DBI23"/>
      <c r="DBJ23"/>
      <c r="DBK23"/>
      <c r="DBL23"/>
      <c r="DBM23"/>
      <c r="DBN23"/>
      <c r="DBO23"/>
      <c r="DBP23"/>
      <c r="DBQ23"/>
      <c r="DBR23"/>
      <c r="DBS23"/>
      <c r="DBT23"/>
      <c r="DBU23"/>
      <c r="DBV23"/>
      <c r="DBW23"/>
      <c r="DBX23"/>
      <c r="DBY23"/>
      <c r="DBZ23"/>
      <c r="DCA23"/>
      <c r="DCB23"/>
      <c r="DCC23"/>
      <c r="DCD23"/>
      <c r="DCE23"/>
      <c r="DCF23"/>
      <c r="DCG23"/>
      <c r="DCH23"/>
      <c r="DCI23"/>
      <c r="DCJ23"/>
      <c r="DCK23"/>
      <c r="DCL23"/>
      <c r="DCM23"/>
      <c r="DCN23"/>
      <c r="DCO23"/>
      <c r="DCP23"/>
      <c r="DCQ23"/>
      <c r="DCR23"/>
      <c r="DCS23"/>
      <c r="DCT23"/>
      <c r="DCU23"/>
      <c r="DCV23"/>
      <c r="DCW23"/>
      <c r="DCX23"/>
      <c r="DCY23"/>
      <c r="DCZ23"/>
      <c r="DDA23"/>
      <c r="DDB23"/>
      <c r="DDC23"/>
      <c r="DDD23"/>
      <c r="DDE23"/>
      <c r="DDF23"/>
      <c r="DDG23"/>
      <c r="DDH23"/>
      <c r="DDI23"/>
      <c r="DDJ23"/>
      <c r="DDK23"/>
      <c r="DDL23"/>
      <c r="DDM23"/>
      <c r="DDN23"/>
      <c r="DDO23"/>
      <c r="DDP23"/>
      <c r="DDQ23"/>
      <c r="DDR23"/>
      <c r="DDS23"/>
      <c r="DDT23"/>
      <c r="DDU23"/>
      <c r="DDV23"/>
      <c r="DDW23"/>
      <c r="DDX23"/>
      <c r="DDY23"/>
      <c r="DDZ23"/>
      <c r="DEA23"/>
      <c r="DEB23"/>
      <c r="DEC23"/>
      <c r="DED23"/>
      <c r="DEE23"/>
      <c r="DEF23"/>
      <c r="DEG23"/>
      <c r="DEH23"/>
      <c r="DEI23"/>
      <c r="DEJ23"/>
      <c r="DEK23"/>
      <c r="DEL23"/>
      <c r="DEM23"/>
      <c r="DEN23"/>
      <c r="DEO23"/>
      <c r="DEP23"/>
      <c r="DEQ23"/>
      <c r="DER23"/>
      <c r="DES23"/>
      <c r="DET23"/>
      <c r="DEU23"/>
      <c r="DEV23"/>
      <c r="DEW23"/>
      <c r="DEX23"/>
      <c r="DEY23"/>
      <c r="DEZ23"/>
      <c r="DFA23"/>
      <c r="DFB23"/>
      <c r="DFC23"/>
      <c r="DFD23"/>
      <c r="DFE23"/>
      <c r="DFF23"/>
      <c r="DFG23"/>
      <c r="DFH23"/>
      <c r="DFI23"/>
      <c r="DFJ23"/>
      <c r="DFK23"/>
      <c r="DFL23"/>
      <c r="DFM23"/>
      <c r="DFN23"/>
      <c r="DFO23"/>
      <c r="DFP23"/>
      <c r="DFQ23"/>
      <c r="DFR23"/>
      <c r="DFS23"/>
      <c r="DFT23"/>
      <c r="DFU23"/>
      <c r="DFV23"/>
      <c r="DFW23"/>
      <c r="DFX23"/>
      <c r="DFY23"/>
      <c r="DFZ23"/>
      <c r="DGA23"/>
      <c r="DGB23"/>
      <c r="DGC23"/>
      <c r="DGD23"/>
      <c r="DGE23"/>
      <c r="DGF23"/>
      <c r="DGG23"/>
      <c r="DGH23"/>
      <c r="DGI23"/>
      <c r="DGJ23"/>
      <c r="DGK23"/>
      <c r="DGL23"/>
      <c r="DGM23"/>
      <c r="DGN23"/>
      <c r="DGO23"/>
      <c r="DGP23"/>
      <c r="DGQ23"/>
      <c r="DGR23"/>
      <c r="DGS23"/>
      <c r="DGT23"/>
      <c r="DGU23"/>
      <c r="DGV23"/>
      <c r="DGW23"/>
      <c r="DGX23"/>
      <c r="DGY23"/>
      <c r="DGZ23"/>
      <c r="DHA23"/>
      <c r="DHB23"/>
      <c r="DHC23"/>
      <c r="DHD23"/>
      <c r="DHE23"/>
      <c r="DHF23"/>
      <c r="DHG23"/>
      <c r="DHH23"/>
      <c r="DHI23"/>
      <c r="DHJ23"/>
      <c r="DHK23"/>
      <c r="DHL23"/>
      <c r="DHM23"/>
      <c r="DHN23"/>
      <c r="DHO23"/>
      <c r="DHP23"/>
      <c r="DHQ23"/>
      <c r="DHR23"/>
      <c r="DHS23"/>
      <c r="DHT23"/>
      <c r="DHU23"/>
      <c r="DHV23"/>
      <c r="DHW23"/>
      <c r="DHX23"/>
      <c r="DHY23"/>
      <c r="DHZ23"/>
      <c r="DIA23"/>
      <c r="DIB23"/>
      <c r="DIC23"/>
      <c r="DID23"/>
      <c r="DIE23"/>
      <c r="DIF23"/>
      <c r="DIG23"/>
      <c r="DIH23"/>
      <c r="DII23"/>
      <c r="DIJ23"/>
      <c r="DIK23"/>
      <c r="DIL23"/>
      <c r="DIM23"/>
      <c r="DIN23"/>
      <c r="DIO23"/>
      <c r="DIP23"/>
      <c r="DIQ23"/>
      <c r="DIR23"/>
      <c r="DIS23"/>
      <c r="DIT23"/>
      <c r="DIU23"/>
      <c r="DIV23"/>
      <c r="DIW23"/>
      <c r="DIX23"/>
      <c r="DIY23"/>
      <c r="DIZ23"/>
      <c r="DJA23"/>
      <c r="DJB23"/>
      <c r="DJC23"/>
      <c r="DJD23"/>
      <c r="DJE23"/>
      <c r="DJF23"/>
      <c r="DJG23"/>
      <c r="DJH23"/>
      <c r="DJI23"/>
      <c r="DJJ23"/>
      <c r="DJK23"/>
      <c r="DJL23"/>
      <c r="DJM23"/>
      <c r="DJN23"/>
      <c r="DJO23"/>
      <c r="DJP23"/>
      <c r="DJQ23"/>
      <c r="DJR23"/>
      <c r="DJS23"/>
      <c r="DJT23"/>
      <c r="DJU23"/>
      <c r="DJV23"/>
      <c r="DJW23"/>
      <c r="DJX23"/>
      <c r="DJY23"/>
      <c r="DJZ23"/>
      <c r="DKA23"/>
      <c r="DKB23"/>
      <c r="DKC23"/>
      <c r="DKD23"/>
      <c r="DKE23"/>
      <c r="DKF23"/>
      <c r="DKG23"/>
      <c r="DKH23"/>
      <c r="DKI23"/>
      <c r="DKJ23"/>
      <c r="DKK23"/>
      <c r="DKL23"/>
      <c r="DKM23"/>
      <c r="DKN23"/>
      <c r="DKO23"/>
      <c r="DKP23"/>
      <c r="DKQ23"/>
      <c r="DKR23"/>
      <c r="DKS23"/>
      <c r="DKT23"/>
      <c r="DKU23"/>
      <c r="DKV23"/>
      <c r="DKW23"/>
      <c r="DKX23"/>
      <c r="DKY23"/>
      <c r="DKZ23"/>
      <c r="DLA23"/>
      <c r="DLB23"/>
      <c r="DLC23"/>
      <c r="DLD23"/>
      <c r="DLE23"/>
      <c r="DLF23"/>
      <c r="DLG23"/>
      <c r="DLH23"/>
      <c r="DLI23"/>
      <c r="DLJ23"/>
      <c r="DLK23"/>
      <c r="DLL23"/>
      <c r="DLM23"/>
      <c r="DLN23"/>
      <c r="DLO23"/>
      <c r="DLP23"/>
      <c r="DLQ23"/>
      <c r="DLR23"/>
      <c r="DLS23"/>
      <c r="DLT23"/>
      <c r="DLU23"/>
      <c r="DLV23"/>
      <c r="DLW23"/>
      <c r="DLX23"/>
      <c r="DLY23"/>
      <c r="DLZ23"/>
      <c r="DMA23"/>
      <c r="DMB23"/>
      <c r="DMC23"/>
      <c r="DMD23"/>
      <c r="DME23"/>
      <c r="DMF23"/>
      <c r="DMG23"/>
      <c r="DMH23"/>
      <c r="DMI23"/>
      <c r="DMJ23"/>
      <c r="DMK23"/>
      <c r="DML23"/>
      <c r="DMM23"/>
      <c r="DMN23"/>
      <c r="DMO23"/>
      <c r="DMP23"/>
      <c r="DMQ23"/>
      <c r="DMR23"/>
      <c r="DMS23"/>
      <c r="DMT23"/>
      <c r="DMU23"/>
      <c r="DMV23"/>
      <c r="DMW23"/>
      <c r="DMX23"/>
      <c r="DMY23"/>
      <c r="DMZ23"/>
      <c r="DNA23"/>
      <c r="DNB23"/>
      <c r="DNC23"/>
      <c r="DND23"/>
      <c r="DNE23"/>
      <c r="DNF23"/>
      <c r="DNG23"/>
      <c r="DNH23"/>
      <c r="DNI23"/>
      <c r="DNJ23"/>
      <c r="DNK23"/>
      <c r="DNL23"/>
      <c r="DNM23"/>
      <c r="DNN23"/>
      <c r="DNO23"/>
      <c r="DNP23"/>
      <c r="DNQ23"/>
      <c r="DNR23"/>
      <c r="DNS23"/>
      <c r="DNT23"/>
      <c r="DNU23"/>
      <c r="DNV23"/>
      <c r="DNW23"/>
      <c r="DNX23"/>
      <c r="DNY23"/>
      <c r="DNZ23"/>
      <c r="DOA23"/>
      <c r="DOB23"/>
      <c r="DOC23"/>
      <c r="DOD23"/>
      <c r="DOE23"/>
      <c r="DOF23"/>
      <c r="DOG23"/>
      <c r="DOH23"/>
      <c r="DOI23"/>
      <c r="DOJ23"/>
      <c r="DOK23"/>
      <c r="DOL23"/>
      <c r="DOM23"/>
      <c r="DON23"/>
      <c r="DOO23"/>
      <c r="DOP23"/>
      <c r="DOQ23"/>
      <c r="DOR23"/>
      <c r="DOS23"/>
      <c r="DOT23"/>
      <c r="DOU23"/>
      <c r="DOV23"/>
      <c r="DOW23"/>
      <c r="DOX23"/>
      <c r="DOY23"/>
      <c r="DOZ23"/>
      <c r="DPA23"/>
      <c r="DPB23"/>
      <c r="DPC23"/>
      <c r="DPD23"/>
      <c r="DPE23"/>
      <c r="DPF23"/>
      <c r="DPG23"/>
      <c r="DPH23"/>
      <c r="DPI23"/>
      <c r="DPJ23"/>
      <c r="DPK23"/>
      <c r="DPL23"/>
      <c r="DPM23"/>
      <c r="DPN23"/>
      <c r="DPO23"/>
      <c r="DPP23"/>
      <c r="DPQ23"/>
      <c r="DPR23"/>
      <c r="DPS23"/>
      <c r="DPT23"/>
      <c r="DPU23"/>
      <c r="DPV23"/>
      <c r="DPW23"/>
      <c r="DPX23"/>
      <c r="DPY23"/>
      <c r="DPZ23"/>
      <c r="DQA23"/>
      <c r="DQB23"/>
      <c r="DQC23"/>
      <c r="DQD23"/>
      <c r="DQE23"/>
      <c r="DQF23"/>
      <c r="DQG23"/>
      <c r="DQH23"/>
      <c r="DQI23"/>
      <c r="DQJ23"/>
      <c r="DQK23"/>
      <c r="DQL23"/>
      <c r="DQM23"/>
      <c r="DQN23"/>
      <c r="DQO23"/>
      <c r="DQP23"/>
      <c r="DQQ23"/>
      <c r="DQR23"/>
      <c r="DQS23"/>
      <c r="DQT23"/>
      <c r="DQU23"/>
      <c r="DQV23"/>
      <c r="DQW23"/>
      <c r="DQX23"/>
      <c r="DQY23"/>
      <c r="DQZ23"/>
      <c r="DRA23"/>
      <c r="DRB23"/>
      <c r="DRC23"/>
      <c r="DRD23"/>
      <c r="DRE23"/>
      <c r="DRF23"/>
      <c r="DRG23"/>
      <c r="DRH23"/>
      <c r="DRI23"/>
      <c r="DRJ23"/>
      <c r="DRK23"/>
      <c r="DRL23"/>
      <c r="DRM23"/>
      <c r="DRN23"/>
      <c r="DRO23"/>
      <c r="DRP23"/>
      <c r="DRQ23"/>
      <c r="DRR23"/>
      <c r="DRS23"/>
      <c r="DRT23"/>
      <c r="DRU23"/>
      <c r="DRV23"/>
      <c r="DRW23"/>
      <c r="DRX23"/>
      <c r="DRY23"/>
      <c r="DRZ23"/>
      <c r="DSA23"/>
      <c r="DSB23"/>
      <c r="DSC23"/>
      <c r="DSD23"/>
      <c r="DSE23"/>
      <c r="DSF23"/>
      <c r="DSG23"/>
      <c r="DSH23"/>
      <c r="DSI23"/>
      <c r="DSJ23"/>
      <c r="DSK23"/>
      <c r="DSL23"/>
      <c r="DSM23"/>
      <c r="DSN23"/>
      <c r="DSO23"/>
      <c r="DSP23"/>
      <c r="DSQ23"/>
      <c r="DSR23"/>
      <c r="DSS23"/>
      <c r="DST23"/>
      <c r="DSU23"/>
      <c r="DSV23"/>
      <c r="DSW23"/>
      <c r="DSX23"/>
      <c r="DSY23"/>
      <c r="DSZ23"/>
      <c r="DTA23"/>
      <c r="DTB23"/>
      <c r="DTC23"/>
      <c r="DTD23"/>
      <c r="DTE23"/>
      <c r="DTF23"/>
      <c r="DTG23"/>
      <c r="DTH23"/>
      <c r="DTI23"/>
      <c r="DTJ23"/>
      <c r="DTK23"/>
      <c r="DTL23"/>
      <c r="DTM23"/>
      <c r="DTN23"/>
      <c r="DTO23"/>
      <c r="DTP23"/>
      <c r="DTQ23"/>
      <c r="DTR23"/>
      <c r="DTS23"/>
      <c r="DTT23"/>
      <c r="DTU23"/>
      <c r="DTV23"/>
      <c r="DTW23"/>
      <c r="DTX23"/>
      <c r="DTY23"/>
      <c r="DTZ23"/>
      <c r="DUA23"/>
      <c r="DUB23"/>
      <c r="DUC23"/>
      <c r="DUD23"/>
      <c r="DUE23"/>
      <c r="DUF23"/>
      <c r="DUG23"/>
      <c r="DUH23"/>
      <c r="DUI23"/>
      <c r="DUJ23"/>
      <c r="DUK23"/>
      <c r="DUL23"/>
      <c r="DUM23"/>
      <c r="DUN23"/>
      <c r="DUO23"/>
      <c r="DUP23"/>
      <c r="DUQ23"/>
      <c r="DUR23"/>
      <c r="DUS23"/>
      <c r="DUT23"/>
      <c r="DUU23"/>
      <c r="DUV23"/>
      <c r="DUW23"/>
      <c r="DUX23"/>
      <c r="DUY23"/>
      <c r="DUZ23"/>
      <c r="DVA23"/>
      <c r="DVB23"/>
      <c r="DVC23"/>
      <c r="DVD23"/>
      <c r="DVE23"/>
      <c r="DVF23"/>
      <c r="DVG23"/>
      <c r="DVH23"/>
      <c r="DVI23"/>
      <c r="DVJ23"/>
      <c r="DVK23"/>
      <c r="DVL23"/>
      <c r="DVM23"/>
      <c r="DVN23"/>
      <c r="DVO23"/>
      <c r="DVP23"/>
      <c r="DVQ23"/>
      <c r="DVR23"/>
      <c r="DVS23"/>
      <c r="DVT23"/>
      <c r="DVU23"/>
      <c r="DVV23"/>
      <c r="DVW23"/>
      <c r="DVX23"/>
      <c r="DVY23"/>
      <c r="DVZ23"/>
      <c r="DWA23"/>
      <c r="DWB23"/>
      <c r="DWC23"/>
      <c r="DWD23"/>
      <c r="DWE23"/>
      <c r="DWF23"/>
      <c r="DWG23"/>
      <c r="DWH23"/>
      <c r="DWI23"/>
      <c r="DWJ23"/>
      <c r="DWK23"/>
      <c r="DWL23"/>
      <c r="DWM23"/>
      <c r="DWN23"/>
      <c r="DWO23"/>
      <c r="DWP23"/>
      <c r="DWQ23"/>
      <c r="DWR23"/>
      <c r="DWS23"/>
      <c r="DWT23"/>
      <c r="DWU23"/>
      <c r="DWV23"/>
      <c r="DWW23"/>
      <c r="DWX23"/>
      <c r="DWY23"/>
      <c r="DWZ23"/>
      <c r="DXA23"/>
      <c r="DXB23"/>
      <c r="DXC23"/>
      <c r="DXD23"/>
      <c r="DXE23"/>
      <c r="DXF23"/>
      <c r="DXG23"/>
      <c r="DXH23"/>
      <c r="DXI23"/>
      <c r="DXJ23"/>
      <c r="DXK23"/>
      <c r="DXL23"/>
      <c r="DXM23"/>
      <c r="DXN23"/>
      <c r="DXO23"/>
      <c r="DXP23"/>
      <c r="DXQ23"/>
      <c r="DXR23"/>
      <c r="DXS23"/>
      <c r="DXT23"/>
      <c r="DXU23"/>
      <c r="DXV23"/>
      <c r="DXW23"/>
      <c r="DXX23"/>
      <c r="DXY23"/>
      <c r="DXZ23"/>
      <c r="DYA23"/>
      <c r="DYB23"/>
      <c r="DYC23"/>
      <c r="DYD23"/>
      <c r="DYE23"/>
      <c r="DYF23"/>
      <c r="DYG23"/>
      <c r="DYH23"/>
      <c r="DYI23"/>
      <c r="DYJ23"/>
      <c r="DYK23"/>
      <c r="DYL23"/>
      <c r="DYM23"/>
      <c r="DYN23"/>
      <c r="DYO23"/>
      <c r="DYP23"/>
      <c r="DYQ23"/>
      <c r="DYR23"/>
      <c r="DYS23"/>
      <c r="DYT23"/>
      <c r="DYU23"/>
      <c r="DYV23"/>
      <c r="DYW23"/>
      <c r="DYX23"/>
      <c r="DYY23"/>
      <c r="DYZ23"/>
      <c r="DZA23"/>
      <c r="DZB23"/>
      <c r="DZC23"/>
      <c r="DZD23"/>
      <c r="DZE23"/>
      <c r="DZF23"/>
      <c r="DZG23"/>
      <c r="DZH23"/>
      <c r="DZI23"/>
      <c r="DZJ23"/>
      <c r="DZK23"/>
      <c r="DZL23"/>
      <c r="DZM23"/>
      <c r="DZN23"/>
      <c r="DZO23"/>
      <c r="DZP23"/>
      <c r="DZQ23"/>
      <c r="DZR23"/>
      <c r="DZS23"/>
      <c r="DZT23"/>
      <c r="DZU23"/>
      <c r="DZV23"/>
      <c r="DZW23"/>
      <c r="DZX23"/>
      <c r="DZY23"/>
      <c r="DZZ23"/>
      <c r="EAA23"/>
      <c r="EAB23"/>
      <c r="EAC23"/>
      <c r="EAD23"/>
      <c r="EAE23"/>
      <c r="EAF23"/>
      <c r="EAG23"/>
      <c r="EAH23"/>
      <c r="EAI23"/>
      <c r="EAJ23"/>
      <c r="EAK23"/>
      <c r="EAL23"/>
      <c r="EAM23"/>
      <c r="EAN23"/>
      <c r="EAO23"/>
      <c r="EAP23"/>
      <c r="EAQ23"/>
      <c r="EAR23"/>
      <c r="EAS23"/>
      <c r="EAT23"/>
      <c r="EAU23"/>
      <c r="EAV23"/>
      <c r="EAW23"/>
      <c r="EAX23"/>
      <c r="EAY23"/>
      <c r="EAZ23"/>
      <c r="EBA23"/>
      <c r="EBB23"/>
      <c r="EBC23"/>
      <c r="EBD23"/>
      <c r="EBE23"/>
      <c r="EBF23"/>
      <c r="EBG23"/>
      <c r="EBH23"/>
      <c r="EBI23"/>
      <c r="EBJ23"/>
      <c r="EBK23"/>
      <c r="EBL23"/>
      <c r="EBM23"/>
      <c r="EBN23"/>
      <c r="EBO23"/>
      <c r="EBP23"/>
      <c r="EBQ23"/>
      <c r="EBR23"/>
      <c r="EBS23"/>
      <c r="EBT23"/>
      <c r="EBU23"/>
      <c r="EBV23"/>
      <c r="EBW23"/>
      <c r="EBX23"/>
      <c r="EBY23"/>
      <c r="EBZ23"/>
      <c r="ECA23"/>
      <c r="ECB23"/>
      <c r="ECC23"/>
      <c r="ECD23"/>
      <c r="ECE23"/>
      <c r="ECF23"/>
      <c r="ECG23"/>
      <c r="ECH23"/>
      <c r="ECI23"/>
      <c r="ECJ23"/>
      <c r="ECK23"/>
      <c r="ECL23"/>
      <c r="ECM23"/>
      <c r="ECN23"/>
      <c r="ECO23"/>
      <c r="ECP23"/>
      <c r="ECQ23"/>
      <c r="ECR23"/>
      <c r="ECS23"/>
      <c r="ECT23"/>
      <c r="ECU23"/>
      <c r="ECV23"/>
      <c r="ECW23"/>
      <c r="ECX23"/>
      <c r="ECY23"/>
      <c r="ECZ23"/>
      <c r="EDA23"/>
      <c r="EDB23"/>
      <c r="EDC23"/>
      <c r="EDD23"/>
      <c r="EDE23"/>
      <c r="EDF23"/>
      <c r="EDG23"/>
      <c r="EDH23"/>
      <c r="EDI23"/>
      <c r="EDJ23"/>
      <c r="EDK23"/>
      <c r="EDL23"/>
      <c r="EDM23"/>
      <c r="EDN23"/>
      <c r="EDO23"/>
      <c r="EDP23"/>
      <c r="EDQ23"/>
      <c r="EDR23"/>
      <c r="EDS23"/>
      <c r="EDT23"/>
      <c r="EDU23"/>
      <c r="EDV23"/>
      <c r="EDW23"/>
      <c r="EDX23"/>
      <c r="EDY23"/>
      <c r="EDZ23"/>
      <c r="EEA23"/>
      <c r="EEB23"/>
      <c r="EEC23"/>
      <c r="EED23"/>
      <c r="EEE23"/>
      <c r="EEF23"/>
      <c r="EEG23"/>
      <c r="EEH23"/>
      <c r="EEI23"/>
      <c r="EEJ23"/>
      <c r="EEK23"/>
      <c r="EEL23"/>
      <c r="EEM23"/>
      <c r="EEN23"/>
      <c r="EEO23"/>
      <c r="EEP23"/>
      <c r="EEQ23"/>
      <c r="EER23"/>
      <c r="EES23"/>
      <c r="EET23"/>
      <c r="EEU23"/>
      <c r="EEV23"/>
      <c r="EEW23"/>
      <c r="EEX23"/>
      <c r="EEY23"/>
      <c r="EEZ23"/>
      <c r="EFA23"/>
      <c r="EFB23"/>
      <c r="EFC23"/>
      <c r="EFD23"/>
      <c r="EFE23"/>
      <c r="EFF23"/>
      <c r="EFG23"/>
      <c r="EFH23"/>
      <c r="EFI23"/>
      <c r="EFJ23"/>
      <c r="EFK23"/>
      <c r="EFL23"/>
      <c r="EFM23"/>
      <c r="EFN23"/>
      <c r="EFO23"/>
      <c r="EFP23"/>
      <c r="EFQ23"/>
      <c r="EFR23"/>
      <c r="EFS23"/>
      <c r="EFT23"/>
      <c r="EFU23"/>
      <c r="EFV23"/>
      <c r="EFW23"/>
      <c r="EFX23"/>
      <c r="EFY23"/>
      <c r="EFZ23"/>
      <c r="EGA23"/>
      <c r="EGB23"/>
      <c r="EGC23"/>
      <c r="EGD23"/>
      <c r="EGE23"/>
      <c r="EGF23"/>
      <c r="EGG23"/>
      <c r="EGH23"/>
      <c r="EGI23"/>
      <c r="EGJ23"/>
      <c r="EGK23"/>
      <c r="EGL23"/>
      <c r="EGM23"/>
      <c r="EGN23"/>
      <c r="EGO23"/>
      <c r="EGP23"/>
      <c r="EGQ23"/>
      <c r="EGR23"/>
      <c r="EGS23"/>
      <c r="EGT23"/>
      <c r="EGU23"/>
      <c r="EGV23"/>
      <c r="EGW23"/>
      <c r="EGX23"/>
      <c r="EGY23"/>
      <c r="EGZ23"/>
      <c r="EHA23"/>
      <c r="EHB23"/>
      <c r="EHC23"/>
      <c r="EHD23"/>
      <c r="EHE23"/>
      <c r="EHF23"/>
      <c r="EHG23"/>
      <c r="EHH23"/>
      <c r="EHI23"/>
      <c r="EHJ23"/>
      <c r="EHK23"/>
      <c r="EHL23"/>
      <c r="EHM23"/>
      <c r="EHN23"/>
      <c r="EHO23"/>
      <c r="EHP23"/>
      <c r="EHQ23"/>
      <c r="EHR23"/>
      <c r="EHS23"/>
      <c r="EHT23"/>
      <c r="EHU23"/>
      <c r="EHV23"/>
      <c r="EHW23"/>
      <c r="EHX23"/>
      <c r="EHY23"/>
      <c r="EHZ23"/>
      <c r="EIA23"/>
      <c r="EIB23"/>
      <c r="EIC23"/>
      <c r="EID23"/>
      <c r="EIE23"/>
      <c r="EIF23"/>
      <c r="EIG23"/>
      <c r="EIH23"/>
      <c r="EII23"/>
      <c r="EIJ23"/>
      <c r="EIK23"/>
      <c r="EIL23"/>
      <c r="EIM23"/>
      <c r="EIN23"/>
      <c r="EIO23"/>
      <c r="EIP23"/>
      <c r="EIQ23"/>
      <c r="EIR23"/>
      <c r="EIS23"/>
      <c r="EIT23"/>
      <c r="EIU23"/>
      <c r="EIV23"/>
      <c r="EIW23"/>
      <c r="EIX23"/>
      <c r="EIY23"/>
      <c r="EIZ23"/>
      <c r="EJA23"/>
      <c r="EJB23"/>
      <c r="EJC23"/>
      <c r="EJD23"/>
      <c r="EJE23"/>
      <c r="EJF23"/>
      <c r="EJG23"/>
      <c r="EJH23"/>
      <c r="EJI23"/>
      <c r="EJJ23"/>
      <c r="EJK23"/>
      <c r="EJL23"/>
      <c r="EJM23"/>
      <c r="EJN23"/>
      <c r="EJO23"/>
      <c r="EJP23"/>
      <c r="EJQ23"/>
      <c r="EJR23"/>
      <c r="EJS23"/>
      <c r="EJT23"/>
      <c r="EJU23"/>
      <c r="EJV23"/>
      <c r="EJW23"/>
      <c r="EJX23"/>
      <c r="EJY23"/>
      <c r="EJZ23"/>
      <c r="EKA23"/>
      <c r="EKB23"/>
      <c r="EKC23"/>
      <c r="EKD23"/>
      <c r="EKE23"/>
      <c r="EKF23"/>
      <c r="EKG23"/>
      <c r="EKH23"/>
      <c r="EKI23"/>
      <c r="EKJ23"/>
      <c r="EKK23"/>
      <c r="EKL23"/>
      <c r="EKM23"/>
      <c r="EKN23"/>
      <c r="EKO23"/>
      <c r="EKP23"/>
      <c r="EKQ23"/>
      <c r="EKR23"/>
      <c r="EKS23"/>
      <c r="EKT23"/>
      <c r="EKU23"/>
      <c r="EKV23"/>
      <c r="EKW23"/>
      <c r="EKX23"/>
      <c r="EKY23"/>
      <c r="EKZ23"/>
      <c r="ELA23"/>
      <c r="ELB23"/>
      <c r="ELC23"/>
      <c r="ELD23"/>
      <c r="ELE23"/>
      <c r="ELF23"/>
      <c r="ELG23"/>
      <c r="ELH23"/>
      <c r="ELI23"/>
      <c r="ELJ23"/>
      <c r="ELK23"/>
      <c r="ELL23"/>
      <c r="ELM23"/>
      <c r="ELN23"/>
      <c r="ELO23"/>
      <c r="ELP23"/>
      <c r="ELQ23"/>
      <c r="ELR23"/>
      <c r="ELS23"/>
      <c r="ELT23"/>
      <c r="ELU23"/>
      <c r="ELV23"/>
      <c r="ELW23"/>
      <c r="ELX23"/>
      <c r="ELY23"/>
      <c r="ELZ23"/>
      <c r="EMA23"/>
      <c r="EMB23"/>
      <c r="EMC23"/>
      <c r="EMD23"/>
      <c r="EME23"/>
      <c r="EMF23"/>
      <c r="EMG23"/>
      <c r="EMH23"/>
      <c r="EMI23"/>
      <c r="EMJ23"/>
      <c r="EMK23"/>
      <c r="EML23"/>
      <c r="EMM23"/>
      <c r="EMN23"/>
      <c r="EMO23"/>
      <c r="EMP23"/>
      <c r="EMQ23"/>
      <c r="EMR23"/>
      <c r="EMS23"/>
      <c r="EMT23"/>
      <c r="EMU23"/>
      <c r="EMV23"/>
      <c r="EMW23"/>
      <c r="EMX23"/>
      <c r="EMY23"/>
      <c r="EMZ23"/>
      <c r="ENA23"/>
      <c r="ENB23"/>
      <c r="ENC23"/>
      <c r="END23"/>
      <c r="ENE23"/>
      <c r="ENF23"/>
      <c r="ENG23"/>
      <c r="ENH23"/>
      <c r="ENI23"/>
      <c r="ENJ23"/>
      <c r="ENK23"/>
      <c r="ENL23"/>
      <c r="ENM23"/>
      <c r="ENN23"/>
      <c r="ENO23"/>
      <c r="ENP23"/>
      <c r="ENQ23"/>
      <c r="ENR23"/>
      <c r="ENS23"/>
      <c r="ENT23"/>
      <c r="ENU23"/>
      <c r="ENV23"/>
      <c r="ENW23"/>
      <c r="ENX23"/>
      <c r="ENY23"/>
      <c r="ENZ23"/>
      <c r="EOA23"/>
      <c r="EOB23"/>
      <c r="EOC23"/>
      <c r="EOD23"/>
      <c r="EOE23"/>
      <c r="EOF23"/>
      <c r="EOG23"/>
      <c r="EOH23"/>
      <c r="EOI23"/>
      <c r="EOJ23"/>
      <c r="EOK23"/>
      <c r="EOL23"/>
      <c r="EOM23"/>
      <c r="EON23"/>
      <c r="EOO23"/>
      <c r="EOP23"/>
      <c r="EOQ23"/>
      <c r="EOR23"/>
      <c r="EOS23"/>
      <c r="EOT23"/>
      <c r="EOU23"/>
      <c r="EOV23"/>
      <c r="EOW23"/>
      <c r="EOX23"/>
      <c r="EOY23"/>
      <c r="EOZ23"/>
      <c r="EPA23"/>
      <c r="EPB23"/>
      <c r="EPC23"/>
      <c r="EPD23"/>
      <c r="EPE23"/>
      <c r="EPF23"/>
      <c r="EPG23"/>
      <c r="EPH23"/>
      <c r="EPI23"/>
      <c r="EPJ23"/>
      <c r="EPK23"/>
      <c r="EPL23"/>
      <c r="EPM23"/>
      <c r="EPN23"/>
      <c r="EPO23"/>
      <c r="EPP23"/>
      <c r="EPQ23"/>
      <c r="EPR23"/>
      <c r="EPS23"/>
      <c r="EPT23"/>
      <c r="EPU23"/>
      <c r="EPV23"/>
      <c r="EPW23"/>
      <c r="EPX23"/>
      <c r="EPY23"/>
      <c r="EPZ23"/>
      <c r="EQA23"/>
      <c r="EQB23"/>
      <c r="EQC23"/>
      <c r="EQD23"/>
      <c r="EQE23"/>
      <c r="EQF23"/>
      <c r="EQG23"/>
      <c r="EQH23"/>
      <c r="EQI23"/>
      <c r="EQJ23"/>
      <c r="EQK23"/>
      <c r="EQL23"/>
      <c r="EQM23"/>
      <c r="EQN23"/>
      <c r="EQO23"/>
      <c r="EQP23"/>
      <c r="EQQ23"/>
      <c r="EQR23"/>
      <c r="EQS23"/>
      <c r="EQT23"/>
      <c r="EQU23"/>
      <c r="EQV23"/>
      <c r="EQW23"/>
      <c r="EQX23"/>
      <c r="EQY23"/>
      <c r="EQZ23"/>
      <c r="ERA23"/>
      <c r="ERB23"/>
      <c r="ERC23"/>
      <c r="ERD23"/>
      <c r="ERE23"/>
      <c r="ERF23"/>
      <c r="ERG23"/>
      <c r="ERH23"/>
      <c r="ERI23"/>
      <c r="ERJ23"/>
      <c r="ERK23"/>
      <c r="ERL23"/>
      <c r="ERM23"/>
      <c r="ERN23"/>
      <c r="ERO23"/>
      <c r="ERP23"/>
      <c r="ERQ23"/>
      <c r="ERR23"/>
      <c r="ERS23"/>
      <c r="ERT23"/>
      <c r="ERU23"/>
      <c r="ERV23"/>
      <c r="ERW23"/>
      <c r="ERX23"/>
      <c r="ERY23"/>
      <c r="ERZ23"/>
      <c r="ESA23"/>
      <c r="ESB23"/>
      <c r="ESC23"/>
      <c r="ESD23"/>
      <c r="ESE23"/>
      <c r="ESF23"/>
      <c r="ESG23"/>
      <c r="ESH23"/>
      <c r="ESI23"/>
      <c r="ESJ23"/>
      <c r="ESK23"/>
      <c r="ESL23"/>
      <c r="ESM23"/>
      <c r="ESN23"/>
      <c r="ESO23"/>
      <c r="ESP23"/>
      <c r="ESQ23"/>
      <c r="ESR23"/>
      <c r="ESS23"/>
      <c r="EST23"/>
      <c r="ESU23"/>
      <c r="ESV23"/>
      <c r="ESW23"/>
      <c r="ESX23"/>
      <c r="ESY23"/>
      <c r="ESZ23"/>
      <c r="ETA23"/>
      <c r="ETB23"/>
      <c r="ETC23"/>
      <c r="ETD23"/>
      <c r="ETE23"/>
      <c r="ETF23"/>
      <c r="ETG23"/>
      <c r="ETH23"/>
      <c r="ETI23"/>
      <c r="ETJ23"/>
      <c r="ETK23"/>
      <c r="ETL23"/>
      <c r="ETM23"/>
      <c r="ETN23"/>
      <c r="ETO23"/>
      <c r="ETP23"/>
      <c r="ETQ23"/>
      <c r="ETR23"/>
      <c r="ETS23"/>
      <c r="ETT23"/>
      <c r="ETU23"/>
      <c r="ETV23"/>
      <c r="ETW23"/>
      <c r="ETX23"/>
      <c r="ETY23"/>
      <c r="ETZ23"/>
      <c r="EUA23"/>
      <c r="EUB23"/>
      <c r="EUC23"/>
      <c r="EUD23"/>
      <c r="EUE23"/>
      <c r="EUF23"/>
      <c r="EUG23"/>
      <c r="EUH23"/>
      <c r="EUI23"/>
      <c r="EUJ23"/>
      <c r="EUK23"/>
      <c r="EUL23"/>
      <c r="EUM23"/>
      <c r="EUN23"/>
      <c r="EUO23"/>
      <c r="EUP23"/>
      <c r="EUQ23"/>
      <c r="EUR23"/>
      <c r="EUS23"/>
      <c r="EUT23"/>
      <c r="EUU23"/>
      <c r="EUV23"/>
      <c r="EUW23"/>
      <c r="EUX23"/>
      <c r="EUY23"/>
      <c r="EUZ23"/>
      <c r="EVA23"/>
      <c r="EVB23"/>
      <c r="EVC23"/>
      <c r="EVD23"/>
      <c r="EVE23"/>
      <c r="EVF23"/>
      <c r="EVG23"/>
      <c r="EVH23"/>
      <c r="EVI23"/>
      <c r="EVJ23"/>
      <c r="EVK23"/>
      <c r="EVL23"/>
      <c r="EVM23"/>
      <c r="EVN23"/>
      <c r="EVO23"/>
      <c r="EVP23"/>
      <c r="EVQ23"/>
      <c r="EVR23"/>
      <c r="EVS23"/>
      <c r="EVT23"/>
      <c r="EVU23"/>
      <c r="EVV23"/>
      <c r="EVW23"/>
      <c r="EVX23"/>
      <c r="EVY23"/>
      <c r="EVZ23"/>
      <c r="EWA23"/>
      <c r="EWB23"/>
      <c r="EWC23"/>
      <c r="EWD23"/>
      <c r="EWE23"/>
      <c r="EWF23"/>
      <c r="EWG23"/>
      <c r="EWH23"/>
      <c r="EWI23"/>
      <c r="EWJ23"/>
      <c r="EWK23"/>
      <c r="EWL23"/>
      <c r="EWM23"/>
      <c r="EWN23"/>
      <c r="EWO23"/>
      <c r="EWP23"/>
      <c r="EWQ23"/>
      <c r="EWR23"/>
      <c r="EWS23"/>
      <c r="EWT23"/>
      <c r="EWU23"/>
      <c r="EWV23"/>
      <c r="EWW23"/>
      <c r="EWX23"/>
      <c r="EWY23"/>
      <c r="EWZ23"/>
      <c r="EXA23"/>
      <c r="EXB23"/>
      <c r="EXC23"/>
      <c r="EXD23"/>
      <c r="EXE23"/>
      <c r="EXF23"/>
      <c r="EXG23"/>
      <c r="EXH23"/>
      <c r="EXI23"/>
      <c r="EXJ23"/>
      <c r="EXK23"/>
      <c r="EXL23"/>
      <c r="EXM23"/>
      <c r="EXN23"/>
      <c r="EXO23"/>
      <c r="EXP23"/>
      <c r="EXQ23"/>
      <c r="EXR23"/>
      <c r="EXS23"/>
      <c r="EXT23"/>
      <c r="EXU23"/>
      <c r="EXV23"/>
      <c r="EXW23"/>
      <c r="EXX23"/>
      <c r="EXY23"/>
      <c r="EXZ23"/>
      <c r="EYA23"/>
      <c r="EYB23"/>
      <c r="EYC23"/>
      <c r="EYD23"/>
      <c r="EYE23"/>
      <c r="EYF23"/>
      <c r="EYG23"/>
      <c r="EYH23"/>
      <c r="EYI23"/>
      <c r="EYJ23"/>
      <c r="EYK23"/>
      <c r="EYL23"/>
      <c r="EYM23"/>
      <c r="EYN23"/>
      <c r="EYO23"/>
      <c r="EYP23"/>
      <c r="EYQ23"/>
      <c r="EYR23"/>
      <c r="EYS23"/>
      <c r="EYT23"/>
      <c r="EYU23"/>
      <c r="EYV23"/>
      <c r="EYW23"/>
      <c r="EYX23"/>
      <c r="EYY23"/>
      <c r="EYZ23"/>
      <c r="EZA23"/>
      <c r="EZB23"/>
      <c r="EZC23"/>
      <c r="EZD23"/>
      <c r="EZE23"/>
      <c r="EZF23"/>
      <c r="EZG23"/>
      <c r="EZH23"/>
      <c r="EZI23"/>
      <c r="EZJ23"/>
      <c r="EZK23"/>
      <c r="EZL23"/>
      <c r="EZM23"/>
      <c r="EZN23"/>
      <c r="EZO23"/>
      <c r="EZP23"/>
      <c r="EZQ23"/>
      <c r="EZR23"/>
      <c r="EZS23"/>
      <c r="EZT23"/>
      <c r="EZU23"/>
      <c r="EZV23"/>
      <c r="EZW23"/>
      <c r="EZX23"/>
      <c r="EZY23"/>
      <c r="EZZ23"/>
      <c r="FAA23"/>
      <c r="FAB23"/>
      <c r="FAC23"/>
      <c r="FAD23"/>
      <c r="FAE23"/>
      <c r="FAF23"/>
      <c r="FAG23"/>
      <c r="FAH23"/>
      <c r="FAI23"/>
      <c r="FAJ23"/>
      <c r="FAK23"/>
      <c r="FAL23"/>
      <c r="FAM23"/>
      <c r="FAN23"/>
      <c r="FAO23"/>
      <c r="FAP23"/>
      <c r="FAQ23"/>
      <c r="FAR23"/>
      <c r="FAS23"/>
      <c r="FAT23"/>
      <c r="FAU23"/>
      <c r="FAV23"/>
      <c r="FAW23"/>
      <c r="FAX23"/>
      <c r="FAY23"/>
      <c r="FAZ23"/>
      <c r="FBA23"/>
      <c r="FBB23"/>
      <c r="FBC23"/>
      <c r="FBD23"/>
      <c r="FBE23"/>
      <c r="FBF23"/>
      <c r="FBG23"/>
      <c r="FBH23"/>
      <c r="FBI23"/>
      <c r="FBJ23"/>
      <c r="FBK23"/>
      <c r="FBL23"/>
      <c r="FBM23"/>
      <c r="FBN23"/>
      <c r="FBO23"/>
      <c r="FBP23"/>
      <c r="FBQ23"/>
      <c r="FBR23"/>
      <c r="FBS23"/>
      <c r="FBT23"/>
      <c r="FBU23"/>
      <c r="FBV23"/>
      <c r="FBW23"/>
      <c r="FBX23"/>
      <c r="FBY23"/>
      <c r="FBZ23"/>
      <c r="FCA23"/>
      <c r="FCB23"/>
      <c r="FCC23"/>
      <c r="FCD23"/>
      <c r="FCE23"/>
      <c r="FCF23"/>
      <c r="FCG23"/>
      <c r="FCH23"/>
      <c r="FCI23"/>
      <c r="FCJ23"/>
      <c r="FCK23"/>
      <c r="FCL23"/>
      <c r="FCM23"/>
      <c r="FCN23"/>
      <c r="FCO23"/>
      <c r="FCP23"/>
      <c r="FCQ23"/>
      <c r="FCR23"/>
      <c r="FCS23"/>
      <c r="FCT23"/>
      <c r="FCU23"/>
      <c r="FCV23"/>
      <c r="FCW23"/>
      <c r="FCX23"/>
      <c r="FCY23"/>
      <c r="FCZ23"/>
      <c r="FDA23"/>
      <c r="FDB23"/>
      <c r="FDC23"/>
      <c r="FDD23"/>
      <c r="FDE23"/>
      <c r="FDF23"/>
      <c r="FDG23"/>
      <c r="FDH23"/>
      <c r="FDI23"/>
      <c r="FDJ23"/>
      <c r="FDK23"/>
      <c r="FDL23"/>
      <c r="FDM23"/>
      <c r="FDN23"/>
      <c r="FDO23"/>
      <c r="FDP23"/>
      <c r="FDQ23"/>
      <c r="FDR23"/>
      <c r="FDS23"/>
      <c r="FDT23"/>
      <c r="FDU23"/>
      <c r="FDV23"/>
      <c r="FDW23"/>
      <c r="FDX23"/>
      <c r="FDY23"/>
      <c r="FDZ23"/>
      <c r="FEA23"/>
      <c r="FEB23"/>
      <c r="FEC23"/>
      <c r="FED23"/>
      <c r="FEE23"/>
      <c r="FEF23"/>
      <c r="FEG23"/>
      <c r="FEH23"/>
      <c r="FEI23"/>
      <c r="FEJ23"/>
      <c r="FEK23"/>
      <c r="FEL23"/>
      <c r="FEM23"/>
      <c r="FEN23"/>
      <c r="FEO23"/>
      <c r="FEP23"/>
      <c r="FEQ23"/>
      <c r="FER23"/>
      <c r="FES23"/>
      <c r="FET23"/>
      <c r="FEU23"/>
      <c r="FEV23"/>
      <c r="FEW23"/>
      <c r="FEX23"/>
      <c r="FEY23"/>
      <c r="FEZ23"/>
      <c r="FFA23"/>
      <c r="FFB23"/>
      <c r="FFC23"/>
      <c r="FFD23"/>
      <c r="FFE23"/>
      <c r="FFF23"/>
      <c r="FFG23"/>
      <c r="FFH23"/>
      <c r="FFI23"/>
      <c r="FFJ23"/>
      <c r="FFK23"/>
      <c r="FFL23"/>
      <c r="FFM23"/>
      <c r="FFN23"/>
      <c r="FFO23"/>
      <c r="FFP23"/>
      <c r="FFQ23"/>
      <c r="FFR23"/>
      <c r="FFS23"/>
      <c r="FFT23"/>
      <c r="FFU23"/>
      <c r="FFV23"/>
      <c r="FFW23"/>
      <c r="FFX23"/>
      <c r="FFY23"/>
      <c r="FFZ23"/>
      <c r="FGA23"/>
      <c r="FGB23"/>
      <c r="FGC23"/>
      <c r="FGD23"/>
      <c r="FGE23"/>
      <c r="FGF23"/>
      <c r="FGG23"/>
      <c r="FGH23"/>
      <c r="FGI23"/>
      <c r="FGJ23"/>
      <c r="FGK23"/>
      <c r="FGL23"/>
      <c r="FGM23"/>
      <c r="FGN23"/>
      <c r="FGO23"/>
      <c r="FGP23"/>
      <c r="FGQ23"/>
      <c r="FGR23"/>
      <c r="FGS23"/>
      <c r="FGT23"/>
      <c r="FGU23"/>
      <c r="FGV23"/>
      <c r="FGW23"/>
      <c r="FGX23"/>
      <c r="FGY23"/>
      <c r="FGZ23"/>
      <c r="FHA23"/>
      <c r="FHB23"/>
      <c r="FHC23"/>
      <c r="FHD23"/>
      <c r="FHE23"/>
      <c r="FHF23"/>
      <c r="FHG23"/>
      <c r="FHH23"/>
      <c r="FHI23"/>
      <c r="FHJ23"/>
      <c r="FHK23"/>
      <c r="FHL23"/>
      <c r="FHM23"/>
      <c r="FHN23"/>
      <c r="FHO23"/>
      <c r="FHP23"/>
      <c r="FHQ23"/>
      <c r="FHR23"/>
      <c r="FHS23"/>
      <c r="FHT23"/>
      <c r="FHU23"/>
      <c r="FHV23"/>
      <c r="FHW23"/>
      <c r="FHX23"/>
      <c r="FHY23"/>
      <c r="FHZ23"/>
      <c r="FIA23"/>
      <c r="FIB23"/>
      <c r="FIC23"/>
      <c r="FID23"/>
      <c r="FIE23"/>
      <c r="FIF23"/>
      <c r="FIG23"/>
      <c r="FIH23"/>
      <c r="FII23"/>
      <c r="FIJ23"/>
      <c r="FIK23"/>
      <c r="FIL23"/>
      <c r="FIM23"/>
      <c r="FIN23"/>
      <c r="FIO23"/>
      <c r="FIP23"/>
      <c r="FIQ23"/>
      <c r="FIR23"/>
      <c r="FIS23"/>
      <c r="FIT23"/>
      <c r="FIU23"/>
      <c r="FIV23"/>
      <c r="FIW23"/>
      <c r="FIX23"/>
      <c r="FIY23"/>
      <c r="FIZ23"/>
      <c r="FJA23"/>
      <c r="FJB23"/>
      <c r="FJC23"/>
      <c r="FJD23"/>
      <c r="FJE23"/>
      <c r="FJF23"/>
      <c r="FJG23"/>
      <c r="FJH23"/>
      <c r="FJI23"/>
      <c r="FJJ23"/>
      <c r="FJK23"/>
      <c r="FJL23"/>
      <c r="FJM23"/>
      <c r="FJN23"/>
      <c r="FJO23"/>
      <c r="FJP23"/>
      <c r="FJQ23"/>
      <c r="FJR23"/>
      <c r="FJS23"/>
      <c r="FJT23"/>
      <c r="FJU23"/>
      <c r="FJV23"/>
      <c r="FJW23"/>
      <c r="FJX23"/>
      <c r="FJY23"/>
      <c r="FJZ23"/>
      <c r="FKA23"/>
      <c r="FKB23"/>
      <c r="FKC23"/>
      <c r="FKD23"/>
      <c r="FKE23"/>
      <c r="FKF23"/>
      <c r="FKG23"/>
      <c r="FKH23"/>
      <c r="FKI23"/>
      <c r="FKJ23"/>
      <c r="FKK23"/>
      <c r="FKL23"/>
      <c r="FKM23"/>
      <c r="FKN23"/>
      <c r="FKO23"/>
      <c r="FKP23"/>
      <c r="FKQ23"/>
      <c r="FKR23"/>
      <c r="FKS23"/>
      <c r="FKT23"/>
      <c r="FKU23"/>
      <c r="FKV23"/>
      <c r="FKW23"/>
      <c r="FKX23"/>
      <c r="FKY23"/>
      <c r="FKZ23"/>
      <c r="FLA23"/>
      <c r="FLB23"/>
      <c r="FLC23"/>
      <c r="FLD23"/>
      <c r="FLE23"/>
      <c r="FLF23"/>
      <c r="FLG23"/>
      <c r="FLH23"/>
      <c r="FLI23"/>
      <c r="FLJ23"/>
      <c r="FLK23"/>
      <c r="FLL23"/>
      <c r="FLM23"/>
      <c r="FLN23"/>
      <c r="FLO23"/>
      <c r="FLP23"/>
      <c r="FLQ23"/>
      <c r="FLR23"/>
      <c r="FLS23"/>
      <c r="FLT23"/>
      <c r="FLU23"/>
      <c r="FLV23"/>
      <c r="FLW23"/>
      <c r="FLX23"/>
      <c r="FLY23"/>
      <c r="FLZ23"/>
      <c r="FMA23"/>
      <c r="FMB23"/>
      <c r="FMC23"/>
      <c r="FMD23"/>
      <c r="FME23"/>
      <c r="FMF23"/>
      <c r="FMG23"/>
      <c r="FMH23"/>
      <c r="FMI23"/>
      <c r="FMJ23"/>
      <c r="FMK23"/>
      <c r="FML23"/>
      <c r="FMM23"/>
      <c r="FMN23"/>
      <c r="FMO23"/>
      <c r="FMP23"/>
      <c r="FMQ23"/>
      <c r="FMR23"/>
      <c r="FMS23"/>
      <c r="FMT23"/>
      <c r="FMU23"/>
      <c r="FMV23"/>
      <c r="FMW23"/>
      <c r="FMX23"/>
      <c r="FMY23"/>
      <c r="FMZ23"/>
      <c r="FNA23"/>
      <c r="FNB23"/>
      <c r="FNC23"/>
      <c r="FND23"/>
      <c r="FNE23"/>
      <c r="FNF23"/>
      <c r="FNG23"/>
      <c r="FNH23"/>
      <c r="FNI23"/>
      <c r="FNJ23"/>
      <c r="FNK23"/>
      <c r="FNL23"/>
      <c r="FNM23"/>
      <c r="FNN23"/>
      <c r="FNO23"/>
      <c r="FNP23"/>
      <c r="FNQ23"/>
      <c r="FNR23"/>
      <c r="FNS23"/>
      <c r="FNT23"/>
      <c r="FNU23"/>
      <c r="FNV23"/>
      <c r="FNW23"/>
      <c r="FNX23"/>
      <c r="FNY23"/>
      <c r="FNZ23"/>
      <c r="FOA23"/>
      <c r="FOB23"/>
      <c r="FOC23"/>
      <c r="FOD23"/>
      <c r="FOE23"/>
      <c r="FOF23"/>
      <c r="FOG23"/>
      <c r="FOH23"/>
      <c r="FOI23"/>
      <c r="FOJ23"/>
      <c r="FOK23"/>
      <c r="FOL23"/>
      <c r="FOM23"/>
      <c r="FON23"/>
      <c r="FOO23"/>
      <c r="FOP23"/>
      <c r="FOQ23"/>
      <c r="FOR23"/>
      <c r="FOS23"/>
      <c r="FOT23"/>
      <c r="FOU23"/>
      <c r="FOV23"/>
      <c r="FOW23"/>
      <c r="FOX23"/>
      <c r="FOY23"/>
      <c r="FOZ23"/>
      <c r="FPA23"/>
      <c r="FPB23"/>
      <c r="FPC23"/>
      <c r="FPD23"/>
      <c r="FPE23"/>
      <c r="FPF23"/>
      <c r="FPG23"/>
      <c r="FPH23"/>
      <c r="FPI23"/>
      <c r="FPJ23"/>
      <c r="FPK23"/>
      <c r="FPL23"/>
      <c r="FPM23"/>
      <c r="FPN23"/>
      <c r="FPO23"/>
      <c r="FPP23"/>
      <c r="FPQ23"/>
      <c r="FPR23"/>
      <c r="FPS23"/>
      <c r="FPT23"/>
      <c r="FPU23"/>
      <c r="FPV23"/>
      <c r="FPW23"/>
      <c r="FPX23"/>
      <c r="FPY23"/>
      <c r="FPZ23"/>
      <c r="FQA23"/>
      <c r="FQB23"/>
      <c r="FQC23"/>
      <c r="FQD23"/>
      <c r="FQE23"/>
      <c r="FQF23"/>
      <c r="FQG23"/>
      <c r="FQH23"/>
      <c r="FQI23"/>
      <c r="FQJ23"/>
      <c r="FQK23"/>
      <c r="FQL23"/>
      <c r="FQM23"/>
      <c r="FQN23"/>
      <c r="FQO23"/>
      <c r="FQP23"/>
      <c r="FQQ23"/>
      <c r="FQR23"/>
      <c r="FQS23"/>
      <c r="FQT23"/>
      <c r="FQU23"/>
      <c r="FQV23"/>
      <c r="FQW23"/>
      <c r="FQX23"/>
      <c r="FQY23"/>
      <c r="FQZ23"/>
      <c r="FRA23"/>
      <c r="FRB23"/>
      <c r="FRC23"/>
      <c r="FRD23"/>
      <c r="FRE23"/>
      <c r="FRF23"/>
      <c r="FRG23"/>
      <c r="FRH23"/>
      <c r="FRI23"/>
      <c r="FRJ23"/>
      <c r="FRK23"/>
      <c r="FRL23"/>
      <c r="FRM23"/>
      <c r="FRN23"/>
      <c r="FRO23"/>
      <c r="FRP23"/>
      <c r="FRQ23"/>
      <c r="FRR23"/>
      <c r="FRS23"/>
      <c r="FRT23"/>
      <c r="FRU23"/>
      <c r="FRV23"/>
      <c r="FRW23"/>
      <c r="FRX23"/>
      <c r="FRY23"/>
      <c r="FRZ23"/>
      <c r="FSA23"/>
      <c r="FSB23"/>
      <c r="FSC23"/>
      <c r="FSD23"/>
      <c r="FSE23"/>
      <c r="FSF23"/>
      <c r="FSG23"/>
      <c r="FSH23"/>
      <c r="FSI23"/>
      <c r="FSJ23"/>
      <c r="FSK23"/>
      <c r="FSL23"/>
      <c r="FSM23"/>
      <c r="FSN23"/>
      <c r="FSO23"/>
      <c r="FSP23"/>
      <c r="FSQ23"/>
      <c r="FSR23"/>
      <c r="FSS23"/>
      <c r="FST23"/>
      <c r="FSU23"/>
      <c r="FSV23"/>
      <c r="FSW23"/>
      <c r="FSX23"/>
      <c r="FSY23"/>
      <c r="FSZ23"/>
      <c r="FTA23"/>
      <c r="FTB23"/>
      <c r="FTC23"/>
      <c r="FTD23"/>
      <c r="FTE23"/>
      <c r="FTF23"/>
      <c r="FTG23"/>
      <c r="FTH23"/>
      <c r="FTI23"/>
      <c r="FTJ23"/>
      <c r="FTK23"/>
      <c r="FTL23"/>
      <c r="FTM23"/>
      <c r="FTN23"/>
      <c r="FTO23"/>
      <c r="FTP23"/>
      <c r="FTQ23"/>
      <c r="FTR23"/>
      <c r="FTS23"/>
      <c r="FTT23"/>
      <c r="FTU23"/>
      <c r="FTV23"/>
      <c r="FTW23"/>
      <c r="FTX23"/>
      <c r="FTY23"/>
      <c r="FTZ23"/>
      <c r="FUA23"/>
      <c r="FUB23"/>
      <c r="FUC23"/>
      <c r="FUD23"/>
      <c r="FUE23"/>
      <c r="FUF23"/>
      <c r="FUG23"/>
      <c r="FUH23"/>
      <c r="FUI23"/>
      <c r="FUJ23"/>
      <c r="FUK23"/>
      <c r="FUL23"/>
      <c r="FUM23"/>
      <c r="FUN23"/>
      <c r="FUO23"/>
      <c r="FUP23"/>
      <c r="FUQ23"/>
      <c r="FUR23"/>
      <c r="FUS23"/>
      <c r="FUT23"/>
      <c r="FUU23"/>
      <c r="FUV23"/>
      <c r="FUW23"/>
      <c r="FUX23"/>
      <c r="FUY23"/>
      <c r="FUZ23"/>
      <c r="FVA23"/>
      <c r="FVB23"/>
      <c r="FVC23"/>
      <c r="FVD23"/>
      <c r="FVE23"/>
      <c r="FVF23"/>
      <c r="FVG23"/>
      <c r="FVH23"/>
      <c r="FVI23"/>
      <c r="FVJ23"/>
      <c r="FVK23"/>
      <c r="FVL23"/>
      <c r="FVM23"/>
      <c r="FVN23"/>
      <c r="FVO23"/>
      <c r="FVP23"/>
      <c r="FVQ23"/>
      <c r="FVR23"/>
      <c r="FVS23"/>
      <c r="FVT23"/>
      <c r="FVU23"/>
      <c r="FVV23"/>
      <c r="FVW23"/>
      <c r="FVX23"/>
      <c r="FVY23"/>
      <c r="FVZ23"/>
      <c r="FWA23"/>
      <c r="FWB23"/>
      <c r="FWC23"/>
      <c r="FWD23"/>
      <c r="FWE23"/>
      <c r="FWF23"/>
      <c r="FWG23"/>
      <c r="FWH23"/>
      <c r="FWI23"/>
      <c r="FWJ23"/>
      <c r="FWK23"/>
      <c r="FWL23"/>
      <c r="FWM23"/>
      <c r="FWN23"/>
      <c r="FWO23"/>
      <c r="FWP23"/>
      <c r="FWQ23"/>
      <c r="FWR23"/>
      <c r="FWS23"/>
      <c r="FWT23"/>
      <c r="FWU23"/>
      <c r="FWV23"/>
      <c r="FWW23"/>
      <c r="FWX23"/>
      <c r="FWY23"/>
      <c r="FWZ23"/>
      <c r="FXA23"/>
      <c r="FXB23"/>
      <c r="FXC23"/>
      <c r="FXD23"/>
      <c r="FXE23"/>
      <c r="FXF23"/>
      <c r="FXG23"/>
      <c r="FXH23"/>
      <c r="FXI23"/>
      <c r="FXJ23"/>
      <c r="FXK23"/>
      <c r="FXL23"/>
      <c r="FXM23"/>
      <c r="FXN23"/>
      <c r="FXO23"/>
      <c r="FXP23"/>
      <c r="FXQ23"/>
      <c r="FXR23"/>
      <c r="FXS23"/>
      <c r="FXT23"/>
      <c r="FXU23"/>
      <c r="FXV23"/>
      <c r="FXW23"/>
      <c r="FXX23"/>
      <c r="FXY23"/>
      <c r="FXZ23"/>
      <c r="FYA23"/>
      <c r="FYB23"/>
      <c r="FYC23"/>
      <c r="FYD23"/>
      <c r="FYE23"/>
      <c r="FYF23"/>
      <c r="FYG23"/>
      <c r="FYH23"/>
      <c r="FYI23"/>
      <c r="FYJ23"/>
      <c r="FYK23"/>
      <c r="FYL23"/>
      <c r="FYM23"/>
      <c r="FYN23"/>
      <c r="FYO23"/>
      <c r="FYP23"/>
      <c r="FYQ23"/>
      <c r="FYR23"/>
      <c r="FYS23"/>
      <c r="FYT23"/>
      <c r="FYU23"/>
      <c r="FYV23"/>
      <c r="FYW23"/>
      <c r="FYX23"/>
      <c r="FYY23"/>
      <c r="FYZ23"/>
      <c r="FZA23"/>
      <c r="FZB23"/>
      <c r="FZC23"/>
      <c r="FZD23"/>
      <c r="FZE23"/>
      <c r="FZF23"/>
      <c r="FZG23"/>
      <c r="FZH23"/>
      <c r="FZI23"/>
      <c r="FZJ23"/>
      <c r="FZK23"/>
      <c r="FZL23"/>
      <c r="FZM23"/>
      <c r="FZN23"/>
      <c r="FZO23"/>
      <c r="FZP23"/>
      <c r="FZQ23"/>
      <c r="FZR23"/>
      <c r="FZS23"/>
      <c r="FZT23"/>
      <c r="FZU23"/>
      <c r="FZV23"/>
      <c r="FZW23"/>
      <c r="FZX23"/>
      <c r="FZY23"/>
      <c r="FZZ23"/>
      <c r="GAA23"/>
      <c r="GAB23"/>
      <c r="GAC23"/>
      <c r="GAD23"/>
      <c r="GAE23"/>
      <c r="GAF23"/>
      <c r="GAG23"/>
      <c r="GAH23"/>
      <c r="GAI23"/>
      <c r="GAJ23"/>
      <c r="GAK23"/>
      <c r="GAL23"/>
      <c r="GAM23"/>
      <c r="GAN23"/>
      <c r="GAO23"/>
      <c r="GAP23"/>
      <c r="GAQ23"/>
      <c r="GAR23"/>
      <c r="GAS23"/>
      <c r="GAT23"/>
      <c r="GAU23"/>
      <c r="GAV23"/>
      <c r="GAW23"/>
      <c r="GAX23"/>
      <c r="GAY23"/>
      <c r="GAZ23"/>
      <c r="GBA23"/>
      <c r="GBB23"/>
      <c r="GBC23"/>
      <c r="GBD23"/>
      <c r="GBE23"/>
      <c r="GBF23"/>
      <c r="GBG23"/>
      <c r="GBH23"/>
      <c r="GBI23"/>
      <c r="GBJ23"/>
      <c r="GBK23"/>
      <c r="GBL23"/>
      <c r="GBM23"/>
      <c r="GBN23"/>
      <c r="GBO23"/>
      <c r="GBP23"/>
      <c r="GBQ23"/>
      <c r="GBR23"/>
      <c r="GBS23"/>
      <c r="GBT23"/>
      <c r="GBU23"/>
      <c r="GBV23"/>
      <c r="GBW23"/>
      <c r="GBX23"/>
      <c r="GBY23"/>
      <c r="GBZ23"/>
      <c r="GCA23"/>
      <c r="GCB23"/>
      <c r="GCC23"/>
      <c r="GCD23"/>
      <c r="GCE23"/>
      <c r="GCF23"/>
      <c r="GCG23"/>
      <c r="GCH23"/>
      <c r="GCI23"/>
      <c r="GCJ23"/>
      <c r="GCK23"/>
      <c r="GCL23"/>
      <c r="GCM23"/>
      <c r="GCN23"/>
      <c r="GCO23"/>
      <c r="GCP23"/>
      <c r="GCQ23"/>
      <c r="GCR23"/>
      <c r="GCS23"/>
      <c r="GCT23"/>
      <c r="GCU23"/>
      <c r="GCV23"/>
      <c r="GCW23"/>
      <c r="GCX23"/>
      <c r="GCY23"/>
      <c r="GCZ23"/>
      <c r="GDA23"/>
      <c r="GDB23"/>
      <c r="GDC23"/>
      <c r="GDD23"/>
      <c r="GDE23"/>
      <c r="GDF23"/>
      <c r="GDG23"/>
      <c r="GDH23"/>
      <c r="GDI23"/>
      <c r="GDJ23"/>
      <c r="GDK23"/>
      <c r="GDL23"/>
      <c r="GDM23"/>
      <c r="GDN23"/>
      <c r="GDO23"/>
      <c r="GDP23"/>
      <c r="GDQ23"/>
      <c r="GDR23"/>
      <c r="GDS23"/>
      <c r="GDT23"/>
      <c r="GDU23"/>
      <c r="GDV23"/>
      <c r="GDW23"/>
      <c r="GDX23"/>
      <c r="GDY23"/>
      <c r="GDZ23"/>
      <c r="GEA23"/>
      <c r="GEB23"/>
      <c r="GEC23"/>
      <c r="GED23"/>
      <c r="GEE23"/>
      <c r="GEF23"/>
      <c r="GEG23"/>
      <c r="GEH23"/>
      <c r="GEI23"/>
      <c r="GEJ23"/>
      <c r="GEK23"/>
      <c r="GEL23"/>
      <c r="GEM23"/>
      <c r="GEN23"/>
      <c r="GEO23"/>
      <c r="GEP23"/>
      <c r="GEQ23"/>
      <c r="GER23"/>
      <c r="GES23"/>
      <c r="GET23"/>
      <c r="GEU23"/>
      <c r="GEV23"/>
      <c r="GEW23"/>
      <c r="GEX23"/>
      <c r="GEY23"/>
      <c r="GEZ23"/>
      <c r="GFA23"/>
      <c r="GFB23"/>
      <c r="GFC23"/>
      <c r="GFD23"/>
      <c r="GFE23"/>
      <c r="GFF23"/>
      <c r="GFG23"/>
      <c r="GFH23"/>
      <c r="GFI23"/>
      <c r="GFJ23"/>
      <c r="GFK23"/>
      <c r="GFL23"/>
      <c r="GFM23"/>
      <c r="GFN23"/>
      <c r="GFO23"/>
      <c r="GFP23"/>
      <c r="GFQ23"/>
      <c r="GFR23"/>
      <c r="GFS23"/>
      <c r="GFT23"/>
      <c r="GFU23"/>
      <c r="GFV23"/>
      <c r="GFW23"/>
      <c r="GFX23"/>
      <c r="GFY23"/>
      <c r="GFZ23"/>
      <c r="GGA23"/>
      <c r="GGB23"/>
      <c r="GGC23"/>
      <c r="GGD23"/>
      <c r="GGE23"/>
      <c r="GGF23"/>
      <c r="GGG23"/>
      <c r="GGH23"/>
      <c r="GGI23"/>
      <c r="GGJ23"/>
      <c r="GGK23"/>
      <c r="GGL23"/>
      <c r="GGM23"/>
      <c r="GGN23"/>
      <c r="GGO23"/>
      <c r="GGP23"/>
      <c r="GGQ23"/>
      <c r="GGR23"/>
      <c r="GGS23"/>
      <c r="GGT23"/>
      <c r="GGU23"/>
      <c r="GGV23"/>
      <c r="GGW23"/>
      <c r="GGX23"/>
      <c r="GGY23"/>
      <c r="GGZ23"/>
      <c r="GHA23"/>
      <c r="GHB23"/>
      <c r="GHC23"/>
      <c r="GHD23"/>
      <c r="GHE23"/>
      <c r="GHF23"/>
      <c r="GHG23"/>
      <c r="GHH23"/>
      <c r="GHI23"/>
      <c r="GHJ23"/>
      <c r="GHK23"/>
      <c r="GHL23"/>
      <c r="GHM23"/>
      <c r="GHN23"/>
      <c r="GHO23"/>
      <c r="GHP23"/>
      <c r="GHQ23"/>
      <c r="GHR23"/>
      <c r="GHS23"/>
      <c r="GHT23"/>
      <c r="GHU23"/>
      <c r="GHV23"/>
      <c r="GHW23"/>
      <c r="GHX23"/>
      <c r="GHY23"/>
      <c r="GHZ23"/>
      <c r="GIA23"/>
      <c r="GIB23"/>
      <c r="GIC23"/>
      <c r="GID23"/>
      <c r="GIE23"/>
      <c r="GIF23"/>
      <c r="GIG23"/>
      <c r="GIH23"/>
      <c r="GII23"/>
      <c r="GIJ23"/>
      <c r="GIK23"/>
      <c r="GIL23"/>
      <c r="GIM23"/>
      <c r="GIN23"/>
      <c r="GIO23"/>
      <c r="GIP23"/>
      <c r="GIQ23"/>
      <c r="GIR23"/>
      <c r="GIS23"/>
      <c r="GIT23"/>
      <c r="GIU23"/>
      <c r="GIV23"/>
      <c r="GIW23"/>
      <c r="GIX23"/>
      <c r="GIY23"/>
      <c r="GIZ23"/>
      <c r="GJA23"/>
      <c r="GJB23"/>
      <c r="GJC23"/>
      <c r="GJD23"/>
      <c r="GJE23"/>
      <c r="GJF23"/>
      <c r="GJG23"/>
      <c r="GJH23"/>
      <c r="GJI23"/>
      <c r="GJJ23"/>
      <c r="GJK23"/>
      <c r="GJL23"/>
      <c r="GJM23"/>
      <c r="GJN23"/>
      <c r="GJO23"/>
      <c r="GJP23"/>
      <c r="GJQ23"/>
      <c r="GJR23"/>
      <c r="GJS23"/>
      <c r="GJT23"/>
      <c r="GJU23"/>
      <c r="GJV23"/>
      <c r="GJW23"/>
      <c r="GJX23"/>
      <c r="GJY23"/>
      <c r="GJZ23"/>
      <c r="GKA23"/>
      <c r="GKB23"/>
      <c r="GKC23"/>
      <c r="GKD23"/>
      <c r="GKE23"/>
      <c r="GKF23"/>
      <c r="GKG23"/>
      <c r="GKH23"/>
      <c r="GKI23"/>
      <c r="GKJ23"/>
      <c r="GKK23"/>
      <c r="GKL23"/>
      <c r="GKM23"/>
      <c r="GKN23"/>
      <c r="GKO23"/>
      <c r="GKP23"/>
      <c r="GKQ23"/>
      <c r="GKR23"/>
      <c r="GKS23"/>
      <c r="GKT23"/>
      <c r="GKU23"/>
      <c r="GKV23"/>
      <c r="GKW23"/>
      <c r="GKX23"/>
      <c r="GKY23"/>
      <c r="GKZ23"/>
      <c r="GLA23"/>
      <c r="GLB23"/>
      <c r="GLC23"/>
      <c r="GLD23"/>
      <c r="GLE23"/>
      <c r="GLF23"/>
      <c r="GLG23"/>
      <c r="GLH23"/>
      <c r="GLI23"/>
      <c r="GLJ23"/>
      <c r="GLK23"/>
      <c r="GLL23"/>
      <c r="GLM23"/>
      <c r="GLN23"/>
      <c r="GLO23"/>
      <c r="GLP23"/>
      <c r="GLQ23"/>
      <c r="GLR23"/>
      <c r="GLS23"/>
      <c r="GLT23"/>
      <c r="GLU23"/>
      <c r="GLV23"/>
      <c r="GLW23"/>
      <c r="GLX23"/>
      <c r="GLY23"/>
      <c r="GLZ23"/>
      <c r="GMA23"/>
      <c r="GMB23"/>
      <c r="GMC23"/>
      <c r="GMD23"/>
      <c r="GME23"/>
      <c r="GMF23"/>
      <c r="GMG23"/>
      <c r="GMH23"/>
      <c r="GMI23"/>
      <c r="GMJ23"/>
      <c r="GMK23"/>
      <c r="GML23"/>
      <c r="GMM23"/>
      <c r="GMN23"/>
      <c r="GMO23"/>
      <c r="GMP23"/>
      <c r="GMQ23"/>
      <c r="GMR23"/>
      <c r="GMS23"/>
      <c r="GMT23"/>
      <c r="GMU23"/>
      <c r="GMV23"/>
      <c r="GMW23"/>
      <c r="GMX23"/>
      <c r="GMY23"/>
      <c r="GMZ23"/>
      <c r="GNA23"/>
      <c r="GNB23"/>
      <c r="GNC23"/>
      <c r="GND23"/>
      <c r="GNE23"/>
      <c r="GNF23"/>
      <c r="GNG23"/>
      <c r="GNH23"/>
      <c r="GNI23"/>
      <c r="GNJ23"/>
      <c r="GNK23"/>
      <c r="GNL23"/>
      <c r="GNM23"/>
      <c r="GNN23"/>
      <c r="GNO23"/>
      <c r="GNP23"/>
      <c r="GNQ23"/>
      <c r="GNR23"/>
      <c r="GNS23"/>
      <c r="GNT23"/>
      <c r="GNU23"/>
      <c r="GNV23"/>
      <c r="GNW23"/>
      <c r="GNX23"/>
      <c r="GNY23"/>
      <c r="GNZ23"/>
      <c r="GOA23"/>
      <c r="GOB23"/>
      <c r="GOC23"/>
      <c r="GOD23"/>
      <c r="GOE23"/>
      <c r="GOF23"/>
      <c r="GOG23"/>
      <c r="GOH23"/>
      <c r="GOI23"/>
      <c r="GOJ23"/>
      <c r="GOK23"/>
      <c r="GOL23"/>
      <c r="GOM23"/>
      <c r="GON23"/>
      <c r="GOO23"/>
      <c r="GOP23"/>
      <c r="GOQ23"/>
      <c r="GOR23"/>
      <c r="GOS23"/>
      <c r="GOT23"/>
      <c r="GOU23"/>
      <c r="GOV23"/>
      <c r="GOW23"/>
      <c r="GOX23"/>
      <c r="GOY23"/>
      <c r="GOZ23"/>
      <c r="GPA23"/>
      <c r="GPB23"/>
      <c r="GPC23"/>
      <c r="GPD23"/>
      <c r="GPE23"/>
      <c r="GPF23"/>
      <c r="GPG23"/>
      <c r="GPH23"/>
      <c r="GPI23"/>
      <c r="GPJ23"/>
      <c r="GPK23"/>
      <c r="GPL23"/>
      <c r="GPM23"/>
      <c r="GPN23"/>
      <c r="GPO23"/>
      <c r="GPP23"/>
      <c r="GPQ23"/>
      <c r="GPR23"/>
      <c r="GPS23"/>
      <c r="GPT23"/>
      <c r="GPU23"/>
      <c r="GPV23"/>
      <c r="GPW23"/>
      <c r="GPX23"/>
      <c r="GPY23"/>
      <c r="GPZ23"/>
      <c r="GQA23"/>
      <c r="GQB23"/>
      <c r="GQC23"/>
      <c r="GQD23"/>
      <c r="GQE23"/>
      <c r="GQF23"/>
      <c r="GQG23"/>
      <c r="GQH23"/>
      <c r="GQI23"/>
      <c r="GQJ23"/>
      <c r="GQK23"/>
      <c r="GQL23"/>
      <c r="GQM23"/>
      <c r="GQN23"/>
      <c r="GQO23"/>
      <c r="GQP23"/>
      <c r="GQQ23"/>
      <c r="GQR23"/>
      <c r="GQS23"/>
      <c r="GQT23"/>
      <c r="GQU23"/>
      <c r="GQV23"/>
      <c r="GQW23"/>
      <c r="GQX23"/>
      <c r="GQY23"/>
      <c r="GQZ23"/>
      <c r="GRA23"/>
      <c r="GRB23"/>
      <c r="GRC23"/>
      <c r="GRD23"/>
      <c r="GRE23"/>
      <c r="GRF23"/>
      <c r="GRG23"/>
      <c r="GRH23"/>
      <c r="GRI23"/>
      <c r="GRJ23"/>
      <c r="GRK23"/>
      <c r="GRL23"/>
      <c r="GRM23"/>
      <c r="GRN23"/>
      <c r="GRO23"/>
      <c r="GRP23"/>
      <c r="GRQ23"/>
      <c r="GRR23"/>
      <c r="GRS23"/>
      <c r="GRT23"/>
      <c r="GRU23"/>
      <c r="GRV23"/>
      <c r="GRW23"/>
      <c r="GRX23"/>
      <c r="GRY23"/>
      <c r="GRZ23"/>
      <c r="GSA23"/>
      <c r="GSB23"/>
      <c r="GSC23"/>
      <c r="GSD23"/>
      <c r="GSE23"/>
      <c r="GSF23"/>
      <c r="GSG23"/>
      <c r="GSH23"/>
      <c r="GSI23"/>
      <c r="GSJ23"/>
      <c r="GSK23"/>
      <c r="GSL23"/>
      <c r="GSM23"/>
      <c r="GSN23"/>
      <c r="GSO23"/>
      <c r="GSP23"/>
      <c r="GSQ23"/>
      <c r="GSR23"/>
      <c r="GSS23"/>
      <c r="GST23"/>
      <c r="GSU23"/>
      <c r="GSV23"/>
      <c r="GSW23"/>
      <c r="GSX23"/>
      <c r="GSY23"/>
      <c r="GSZ23"/>
      <c r="GTA23"/>
      <c r="GTB23"/>
      <c r="GTC23"/>
      <c r="GTD23"/>
      <c r="GTE23"/>
      <c r="GTF23"/>
      <c r="GTG23"/>
      <c r="GTH23"/>
      <c r="GTI23"/>
      <c r="GTJ23"/>
      <c r="GTK23"/>
      <c r="GTL23"/>
      <c r="GTM23"/>
      <c r="GTN23"/>
      <c r="GTO23"/>
      <c r="GTP23"/>
      <c r="GTQ23"/>
      <c r="GTR23"/>
      <c r="GTS23"/>
      <c r="GTT23"/>
      <c r="GTU23"/>
      <c r="GTV23"/>
      <c r="GTW23"/>
      <c r="GTX23"/>
      <c r="GTY23"/>
      <c r="GTZ23"/>
      <c r="GUA23"/>
      <c r="GUB23"/>
      <c r="GUC23"/>
      <c r="GUD23"/>
      <c r="GUE23"/>
      <c r="GUF23"/>
      <c r="GUG23"/>
      <c r="GUH23"/>
      <c r="GUI23"/>
      <c r="GUJ23"/>
      <c r="GUK23"/>
      <c r="GUL23"/>
      <c r="GUM23"/>
      <c r="GUN23"/>
      <c r="GUO23"/>
      <c r="GUP23"/>
      <c r="GUQ23"/>
      <c r="GUR23"/>
      <c r="GUS23"/>
      <c r="GUT23"/>
      <c r="GUU23"/>
      <c r="GUV23"/>
      <c r="GUW23"/>
      <c r="GUX23"/>
      <c r="GUY23"/>
      <c r="GUZ23"/>
      <c r="GVA23"/>
      <c r="GVB23"/>
      <c r="GVC23"/>
      <c r="GVD23"/>
      <c r="GVE23"/>
      <c r="GVF23"/>
      <c r="GVG23"/>
      <c r="GVH23"/>
      <c r="GVI23"/>
      <c r="GVJ23"/>
      <c r="GVK23"/>
      <c r="GVL23"/>
      <c r="GVM23"/>
      <c r="GVN23"/>
      <c r="GVO23"/>
      <c r="GVP23"/>
      <c r="GVQ23"/>
      <c r="GVR23"/>
      <c r="GVS23"/>
      <c r="GVT23"/>
      <c r="GVU23"/>
      <c r="GVV23"/>
      <c r="GVW23"/>
      <c r="GVX23"/>
      <c r="GVY23"/>
      <c r="GVZ23"/>
      <c r="GWA23"/>
      <c r="GWB23"/>
      <c r="GWC23"/>
      <c r="GWD23"/>
      <c r="GWE23"/>
      <c r="GWF23"/>
      <c r="GWG23"/>
      <c r="GWH23"/>
      <c r="GWI23"/>
      <c r="GWJ23"/>
      <c r="GWK23"/>
      <c r="GWL23"/>
      <c r="GWM23"/>
      <c r="GWN23"/>
      <c r="GWO23"/>
      <c r="GWP23"/>
      <c r="GWQ23"/>
      <c r="GWR23"/>
      <c r="GWS23"/>
      <c r="GWT23"/>
      <c r="GWU23"/>
      <c r="GWV23"/>
      <c r="GWW23"/>
      <c r="GWX23"/>
      <c r="GWY23"/>
      <c r="GWZ23"/>
      <c r="GXA23"/>
      <c r="GXB23"/>
      <c r="GXC23"/>
      <c r="GXD23"/>
      <c r="GXE23"/>
      <c r="GXF23"/>
      <c r="GXG23"/>
      <c r="GXH23"/>
      <c r="GXI23"/>
      <c r="GXJ23"/>
      <c r="GXK23"/>
      <c r="GXL23"/>
      <c r="GXM23"/>
      <c r="GXN23"/>
      <c r="GXO23"/>
      <c r="GXP23"/>
      <c r="GXQ23"/>
      <c r="GXR23"/>
      <c r="GXS23"/>
      <c r="GXT23"/>
      <c r="GXU23"/>
      <c r="GXV23"/>
      <c r="GXW23"/>
      <c r="GXX23"/>
      <c r="GXY23"/>
      <c r="GXZ23"/>
      <c r="GYA23"/>
      <c r="GYB23"/>
      <c r="GYC23"/>
      <c r="GYD23"/>
      <c r="GYE23"/>
      <c r="GYF23"/>
      <c r="GYG23"/>
      <c r="GYH23"/>
      <c r="GYI23"/>
      <c r="GYJ23"/>
      <c r="GYK23"/>
      <c r="GYL23"/>
      <c r="GYM23"/>
      <c r="GYN23"/>
      <c r="GYO23"/>
      <c r="GYP23"/>
      <c r="GYQ23"/>
      <c r="GYR23"/>
      <c r="GYS23"/>
      <c r="GYT23"/>
      <c r="GYU23"/>
      <c r="GYV23"/>
      <c r="GYW23"/>
      <c r="GYX23"/>
      <c r="GYY23"/>
      <c r="GYZ23"/>
      <c r="GZA23"/>
      <c r="GZB23"/>
      <c r="GZC23"/>
      <c r="GZD23"/>
      <c r="GZE23"/>
      <c r="GZF23"/>
      <c r="GZG23"/>
      <c r="GZH23"/>
      <c r="GZI23"/>
      <c r="GZJ23"/>
      <c r="GZK23"/>
      <c r="GZL23"/>
      <c r="GZM23"/>
      <c r="GZN23"/>
      <c r="GZO23"/>
      <c r="GZP23"/>
      <c r="GZQ23"/>
      <c r="GZR23"/>
      <c r="GZS23"/>
      <c r="GZT23"/>
      <c r="GZU23"/>
      <c r="GZV23"/>
      <c r="GZW23"/>
      <c r="GZX23"/>
      <c r="GZY23"/>
      <c r="GZZ23"/>
      <c r="HAA23"/>
      <c r="HAB23"/>
      <c r="HAC23"/>
      <c r="HAD23"/>
      <c r="HAE23"/>
      <c r="HAF23"/>
      <c r="HAG23"/>
      <c r="HAH23"/>
      <c r="HAI23"/>
      <c r="HAJ23"/>
      <c r="HAK23"/>
      <c r="HAL23"/>
      <c r="HAM23"/>
      <c r="HAN23"/>
      <c r="HAO23"/>
      <c r="HAP23"/>
      <c r="HAQ23"/>
      <c r="HAR23"/>
      <c r="HAS23"/>
      <c r="HAT23"/>
      <c r="HAU23"/>
      <c r="HAV23"/>
      <c r="HAW23"/>
      <c r="HAX23"/>
      <c r="HAY23"/>
      <c r="HAZ23"/>
      <c r="HBA23"/>
      <c r="HBB23"/>
      <c r="HBC23"/>
      <c r="HBD23"/>
      <c r="HBE23"/>
      <c r="HBF23"/>
      <c r="HBG23"/>
      <c r="HBH23"/>
      <c r="HBI23"/>
      <c r="HBJ23"/>
      <c r="HBK23"/>
      <c r="HBL23"/>
      <c r="HBM23"/>
      <c r="HBN23"/>
      <c r="HBO23"/>
      <c r="HBP23"/>
      <c r="HBQ23"/>
      <c r="HBR23"/>
      <c r="HBS23"/>
      <c r="HBT23"/>
      <c r="HBU23"/>
      <c r="HBV23"/>
      <c r="HBW23"/>
      <c r="HBX23"/>
      <c r="HBY23"/>
      <c r="HBZ23"/>
      <c r="HCA23"/>
      <c r="HCB23"/>
      <c r="HCC23"/>
      <c r="HCD23"/>
      <c r="HCE23"/>
      <c r="HCF23"/>
      <c r="HCG23"/>
      <c r="HCH23"/>
      <c r="HCI23"/>
      <c r="HCJ23"/>
      <c r="HCK23"/>
      <c r="HCL23"/>
      <c r="HCM23"/>
      <c r="HCN23"/>
      <c r="HCO23"/>
      <c r="HCP23"/>
      <c r="HCQ23"/>
      <c r="HCR23"/>
      <c r="HCS23"/>
      <c r="HCT23"/>
      <c r="HCU23"/>
      <c r="HCV23"/>
      <c r="HCW23"/>
      <c r="HCX23"/>
      <c r="HCY23"/>
      <c r="HCZ23"/>
      <c r="HDA23"/>
      <c r="HDB23"/>
      <c r="HDC23"/>
      <c r="HDD23"/>
      <c r="HDE23"/>
      <c r="HDF23"/>
      <c r="HDG23"/>
      <c r="HDH23"/>
      <c r="HDI23"/>
      <c r="HDJ23"/>
      <c r="HDK23"/>
      <c r="HDL23"/>
      <c r="HDM23"/>
      <c r="HDN23"/>
      <c r="HDO23"/>
      <c r="HDP23"/>
      <c r="HDQ23"/>
      <c r="HDR23"/>
      <c r="HDS23"/>
      <c r="HDT23"/>
      <c r="HDU23"/>
      <c r="HDV23"/>
      <c r="HDW23"/>
      <c r="HDX23"/>
      <c r="HDY23"/>
      <c r="HDZ23"/>
      <c r="HEA23"/>
      <c r="HEB23"/>
      <c r="HEC23"/>
      <c r="HED23"/>
      <c r="HEE23"/>
      <c r="HEF23"/>
      <c r="HEG23"/>
      <c r="HEH23"/>
      <c r="HEI23"/>
      <c r="HEJ23"/>
      <c r="HEK23"/>
      <c r="HEL23"/>
      <c r="HEM23"/>
      <c r="HEN23"/>
      <c r="HEO23"/>
      <c r="HEP23"/>
      <c r="HEQ23"/>
      <c r="HER23"/>
      <c r="HES23"/>
      <c r="HET23"/>
      <c r="HEU23"/>
      <c r="HEV23"/>
      <c r="HEW23"/>
      <c r="HEX23"/>
      <c r="HEY23"/>
      <c r="HEZ23"/>
      <c r="HFA23"/>
      <c r="HFB23"/>
      <c r="HFC23"/>
      <c r="HFD23"/>
      <c r="HFE23"/>
      <c r="HFF23"/>
      <c r="HFG23"/>
      <c r="HFH23"/>
      <c r="HFI23"/>
      <c r="HFJ23"/>
      <c r="HFK23"/>
      <c r="HFL23"/>
      <c r="HFM23"/>
      <c r="HFN23"/>
      <c r="HFO23"/>
      <c r="HFP23"/>
      <c r="HFQ23"/>
      <c r="HFR23"/>
      <c r="HFS23"/>
      <c r="HFT23"/>
      <c r="HFU23"/>
      <c r="HFV23"/>
      <c r="HFW23"/>
      <c r="HFX23"/>
      <c r="HFY23"/>
      <c r="HFZ23"/>
      <c r="HGA23"/>
      <c r="HGB23"/>
      <c r="HGC23"/>
      <c r="HGD23"/>
      <c r="HGE23"/>
      <c r="HGF23"/>
      <c r="HGG23"/>
      <c r="HGH23"/>
      <c r="HGI23"/>
      <c r="HGJ23"/>
      <c r="HGK23"/>
      <c r="HGL23"/>
      <c r="HGM23"/>
      <c r="HGN23"/>
      <c r="HGO23"/>
      <c r="HGP23"/>
      <c r="HGQ23"/>
      <c r="HGR23"/>
      <c r="HGS23"/>
      <c r="HGT23"/>
      <c r="HGU23"/>
      <c r="HGV23"/>
      <c r="HGW23"/>
      <c r="HGX23"/>
      <c r="HGY23"/>
      <c r="HGZ23"/>
      <c r="HHA23"/>
      <c r="HHB23"/>
      <c r="HHC23"/>
      <c r="HHD23"/>
      <c r="HHE23"/>
      <c r="HHF23"/>
      <c r="HHG23"/>
      <c r="HHH23"/>
      <c r="HHI23"/>
      <c r="HHJ23"/>
      <c r="HHK23"/>
      <c r="HHL23"/>
      <c r="HHM23"/>
      <c r="HHN23"/>
      <c r="HHO23"/>
      <c r="HHP23"/>
      <c r="HHQ23"/>
      <c r="HHR23"/>
      <c r="HHS23"/>
      <c r="HHT23"/>
      <c r="HHU23"/>
      <c r="HHV23"/>
      <c r="HHW23"/>
      <c r="HHX23"/>
      <c r="HHY23"/>
      <c r="HHZ23"/>
      <c r="HIA23"/>
      <c r="HIB23"/>
      <c r="HIC23"/>
      <c r="HID23"/>
      <c r="HIE23"/>
      <c r="HIF23"/>
      <c r="HIG23"/>
      <c r="HIH23"/>
      <c r="HII23"/>
      <c r="HIJ23"/>
      <c r="HIK23"/>
      <c r="HIL23"/>
      <c r="HIM23"/>
      <c r="HIN23"/>
      <c r="HIO23"/>
      <c r="HIP23"/>
      <c r="HIQ23"/>
      <c r="HIR23"/>
      <c r="HIS23"/>
      <c r="HIT23"/>
      <c r="HIU23"/>
      <c r="HIV23"/>
      <c r="HIW23"/>
      <c r="HIX23"/>
      <c r="HIY23"/>
      <c r="HIZ23"/>
      <c r="HJA23"/>
      <c r="HJB23"/>
      <c r="HJC23"/>
      <c r="HJD23"/>
      <c r="HJE23"/>
      <c r="HJF23"/>
      <c r="HJG23"/>
      <c r="HJH23"/>
      <c r="HJI23"/>
      <c r="HJJ23"/>
      <c r="HJK23"/>
      <c r="HJL23"/>
      <c r="HJM23"/>
      <c r="HJN23"/>
      <c r="HJO23"/>
      <c r="HJP23"/>
      <c r="HJQ23"/>
      <c r="HJR23"/>
      <c r="HJS23"/>
      <c r="HJT23"/>
      <c r="HJU23"/>
      <c r="HJV23"/>
      <c r="HJW23"/>
      <c r="HJX23"/>
      <c r="HJY23"/>
      <c r="HJZ23"/>
      <c r="HKA23"/>
      <c r="HKB23"/>
      <c r="HKC23"/>
      <c r="HKD23"/>
      <c r="HKE23"/>
      <c r="HKF23"/>
      <c r="HKG23"/>
      <c r="HKH23"/>
      <c r="HKI23"/>
      <c r="HKJ23"/>
      <c r="HKK23"/>
      <c r="HKL23"/>
      <c r="HKM23"/>
      <c r="HKN23"/>
      <c r="HKO23"/>
      <c r="HKP23"/>
      <c r="HKQ23"/>
      <c r="HKR23"/>
      <c r="HKS23"/>
      <c r="HKT23"/>
      <c r="HKU23"/>
      <c r="HKV23"/>
      <c r="HKW23"/>
      <c r="HKX23"/>
      <c r="HKY23"/>
      <c r="HKZ23"/>
      <c r="HLA23"/>
      <c r="HLB23"/>
      <c r="HLC23"/>
      <c r="HLD23"/>
      <c r="HLE23"/>
      <c r="HLF23"/>
      <c r="HLG23"/>
      <c r="HLH23"/>
      <c r="HLI23"/>
      <c r="HLJ23"/>
      <c r="HLK23"/>
      <c r="HLL23"/>
      <c r="HLM23"/>
      <c r="HLN23"/>
      <c r="HLO23"/>
      <c r="HLP23"/>
      <c r="HLQ23"/>
      <c r="HLR23"/>
      <c r="HLS23"/>
      <c r="HLT23"/>
      <c r="HLU23"/>
      <c r="HLV23"/>
      <c r="HLW23"/>
      <c r="HLX23"/>
      <c r="HLY23"/>
      <c r="HLZ23"/>
      <c r="HMA23"/>
      <c r="HMB23"/>
      <c r="HMC23"/>
      <c r="HMD23"/>
      <c r="HME23"/>
      <c r="HMF23"/>
      <c r="HMG23"/>
      <c r="HMH23"/>
      <c r="HMI23"/>
      <c r="HMJ23"/>
      <c r="HMK23"/>
      <c r="HML23"/>
      <c r="HMM23"/>
      <c r="HMN23"/>
      <c r="HMO23"/>
      <c r="HMP23"/>
      <c r="HMQ23"/>
      <c r="HMR23"/>
      <c r="HMS23"/>
      <c r="HMT23"/>
      <c r="HMU23"/>
      <c r="HMV23"/>
      <c r="HMW23"/>
      <c r="HMX23"/>
      <c r="HMY23"/>
      <c r="HMZ23"/>
      <c r="HNA23"/>
      <c r="HNB23"/>
      <c r="HNC23"/>
      <c r="HND23"/>
      <c r="HNE23"/>
      <c r="HNF23"/>
      <c r="HNG23"/>
      <c r="HNH23"/>
      <c r="HNI23"/>
      <c r="HNJ23"/>
      <c r="HNK23"/>
      <c r="HNL23"/>
      <c r="HNM23"/>
      <c r="HNN23"/>
      <c r="HNO23"/>
      <c r="HNP23"/>
      <c r="HNQ23"/>
      <c r="HNR23"/>
      <c r="HNS23"/>
      <c r="HNT23"/>
      <c r="HNU23"/>
      <c r="HNV23"/>
      <c r="HNW23"/>
      <c r="HNX23"/>
      <c r="HNY23"/>
      <c r="HNZ23"/>
      <c r="HOA23"/>
      <c r="HOB23"/>
      <c r="HOC23"/>
      <c r="HOD23"/>
      <c r="HOE23"/>
      <c r="HOF23"/>
      <c r="HOG23"/>
      <c r="HOH23"/>
      <c r="HOI23"/>
      <c r="HOJ23"/>
      <c r="HOK23"/>
      <c r="HOL23"/>
      <c r="HOM23"/>
      <c r="HON23"/>
      <c r="HOO23"/>
      <c r="HOP23"/>
      <c r="HOQ23"/>
      <c r="HOR23"/>
      <c r="HOS23"/>
      <c r="HOT23"/>
      <c r="HOU23"/>
      <c r="HOV23"/>
      <c r="HOW23"/>
      <c r="HOX23"/>
      <c r="HOY23"/>
      <c r="HOZ23"/>
      <c r="HPA23"/>
      <c r="HPB23"/>
      <c r="HPC23"/>
      <c r="HPD23"/>
      <c r="HPE23"/>
      <c r="HPF23"/>
      <c r="HPG23"/>
      <c r="HPH23"/>
      <c r="HPI23"/>
      <c r="HPJ23"/>
      <c r="HPK23"/>
      <c r="HPL23"/>
      <c r="HPM23"/>
      <c r="HPN23"/>
      <c r="HPO23"/>
      <c r="HPP23"/>
      <c r="HPQ23"/>
      <c r="HPR23"/>
      <c r="HPS23"/>
      <c r="HPT23"/>
      <c r="HPU23"/>
      <c r="HPV23"/>
      <c r="HPW23"/>
      <c r="HPX23"/>
      <c r="HPY23"/>
      <c r="HPZ23"/>
      <c r="HQA23"/>
      <c r="HQB23"/>
      <c r="HQC23"/>
      <c r="HQD23"/>
      <c r="HQE23"/>
      <c r="HQF23"/>
      <c r="HQG23"/>
      <c r="HQH23"/>
      <c r="HQI23"/>
      <c r="HQJ23"/>
      <c r="HQK23"/>
      <c r="HQL23"/>
      <c r="HQM23"/>
      <c r="HQN23"/>
      <c r="HQO23"/>
      <c r="HQP23"/>
      <c r="HQQ23"/>
      <c r="HQR23"/>
      <c r="HQS23"/>
      <c r="HQT23"/>
      <c r="HQU23"/>
      <c r="HQV23"/>
      <c r="HQW23"/>
      <c r="HQX23"/>
      <c r="HQY23"/>
      <c r="HQZ23"/>
      <c r="HRA23"/>
      <c r="HRB23"/>
      <c r="HRC23"/>
      <c r="HRD23"/>
      <c r="HRE23"/>
      <c r="HRF23"/>
      <c r="HRG23"/>
      <c r="HRH23"/>
      <c r="HRI23"/>
      <c r="HRJ23"/>
      <c r="HRK23"/>
      <c r="HRL23"/>
      <c r="HRM23"/>
      <c r="HRN23"/>
      <c r="HRO23"/>
      <c r="HRP23"/>
      <c r="HRQ23"/>
      <c r="HRR23"/>
      <c r="HRS23"/>
      <c r="HRT23"/>
      <c r="HRU23"/>
      <c r="HRV23"/>
      <c r="HRW23"/>
      <c r="HRX23"/>
      <c r="HRY23"/>
      <c r="HRZ23"/>
      <c r="HSA23"/>
      <c r="HSB23"/>
      <c r="HSC23"/>
      <c r="HSD23"/>
      <c r="HSE23"/>
      <c r="HSF23"/>
      <c r="HSG23"/>
      <c r="HSH23"/>
      <c r="HSI23"/>
      <c r="HSJ23"/>
      <c r="HSK23"/>
      <c r="HSL23"/>
      <c r="HSM23"/>
      <c r="HSN23"/>
      <c r="HSO23"/>
      <c r="HSP23"/>
      <c r="HSQ23"/>
      <c r="HSR23"/>
      <c r="HSS23"/>
      <c r="HST23"/>
      <c r="HSU23"/>
      <c r="HSV23"/>
      <c r="HSW23"/>
      <c r="HSX23"/>
      <c r="HSY23"/>
      <c r="HSZ23"/>
      <c r="HTA23"/>
      <c r="HTB23"/>
      <c r="HTC23"/>
      <c r="HTD23"/>
      <c r="HTE23"/>
      <c r="HTF23"/>
      <c r="HTG23"/>
      <c r="HTH23"/>
      <c r="HTI23"/>
      <c r="HTJ23"/>
      <c r="HTK23"/>
      <c r="HTL23"/>
      <c r="HTM23"/>
      <c r="HTN23"/>
      <c r="HTO23"/>
      <c r="HTP23"/>
      <c r="HTQ23"/>
      <c r="HTR23"/>
      <c r="HTS23"/>
      <c r="HTT23"/>
      <c r="HTU23"/>
      <c r="HTV23"/>
      <c r="HTW23"/>
      <c r="HTX23"/>
      <c r="HTY23"/>
      <c r="HTZ23"/>
      <c r="HUA23"/>
      <c r="HUB23"/>
      <c r="HUC23"/>
      <c r="HUD23"/>
      <c r="HUE23"/>
      <c r="HUF23"/>
      <c r="HUG23"/>
      <c r="HUH23"/>
      <c r="HUI23"/>
      <c r="HUJ23"/>
      <c r="HUK23"/>
      <c r="HUL23"/>
      <c r="HUM23"/>
      <c r="HUN23"/>
      <c r="HUO23"/>
      <c r="HUP23"/>
      <c r="HUQ23"/>
      <c r="HUR23"/>
      <c r="HUS23"/>
      <c r="HUT23"/>
      <c r="HUU23"/>
      <c r="HUV23"/>
      <c r="HUW23"/>
      <c r="HUX23"/>
      <c r="HUY23"/>
      <c r="HUZ23"/>
      <c r="HVA23"/>
      <c r="HVB23"/>
      <c r="HVC23"/>
      <c r="HVD23"/>
      <c r="HVE23"/>
      <c r="HVF23"/>
      <c r="HVG23"/>
      <c r="HVH23"/>
      <c r="HVI23"/>
      <c r="HVJ23"/>
      <c r="HVK23"/>
      <c r="HVL23"/>
      <c r="HVM23"/>
      <c r="HVN23"/>
      <c r="HVO23"/>
      <c r="HVP23"/>
      <c r="HVQ23"/>
      <c r="HVR23"/>
      <c r="HVS23"/>
      <c r="HVT23"/>
      <c r="HVU23"/>
      <c r="HVV23"/>
      <c r="HVW23"/>
      <c r="HVX23"/>
      <c r="HVY23"/>
      <c r="HVZ23"/>
      <c r="HWA23"/>
      <c r="HWB23"/>
      <c r="HWC23"/>
      <c r="HWD23"/>
      <c r="HWE23"/>
      <c r="HWF23"/>
      <c r="HWG23"/>
      <c r="HWH23"/>
      <c r="HWI23"/>
      <c r="HWJ23"/>
      <c r="HWK23"/>
      <c r="HWL23"/>
      <c r="HWM23"/>
      <c r="HWN23"/>
      <c r="HWO23"/>
      <c r="HWP23"/>
      <c r="HWQ23"/>
      <c r="HWR23"/>
      <c r="HWS23"/>
      <c r="HWT23"/>
      <c r="HWU23"/>
      <c r="HWV23"/>
      <c r="HWW23"/>
      <c r="HWX23"/>
      <c r="HWY23"/>
      <c r="HWZ23"/>
      <c r="HXA23"/>
      <c r="HXB23"/>
      <c r="HXC23"/>
      <c r="HXD23"/>
      <c r="HXE23"/>
      <c r="HXF23"/>
      <c r="HXG23"/>
      <c r="HXH23"/>
      <c r="HXI23"/>
      <c r="HXJ23"/>
      <c r="HXK23"/>
      <c r="HXL23"/>
      <c r="HXM23"/>
      <c r="HXN23"/>
      <c r="HXO23"/>
      <c r="HXP23"/>
      <c r="HXQ23"/>
      <c r="HXR23"/>
      <c r="HXS23"/>
      <c r="HXT23"/>
      <c r="HXU23"/>
      <c r="HXV23"/>
      <c r="HXW23"/>
      <c r="HXX23"/>
      <c r="HXY23"/>
      <c r="HXZ23"/>
      <c r="HYA23"/>
      <c r="HYB23"/>
      <c r="HYC23"/>
      <c r="HYD23"/>
      <c r="HYE23"/>
      <c r="HYF23"/>
      <c r="HYG23"/>
      <c r="HYH23"/>
      <c r="HYI23"/>
      <c r="HYJ23"/>
      <c r="HYK23"/>
      <c r="HYL23"/>
      <c r="HYM23"/>
      <c r="HYN23"/>
      <c r="HYO23"/>
      <c r="HYP23"/>
      <c r="HYQ23"/>
      <c r="HYR23"/>
      <c r="HYS23"/>
      <c r="HYT23"/>
      <c r="HYU23"/>
      <c r="HYV23"/>
      <c r="HYW23"/>
      <c r="HYX23"/>
      <c r="HYY23"/>
      <c r="HYZ23"/>
      <c r="HZA23"/>
      <c r="HZB23"/>
      <c r="HZC23"/>
      <c r="HZD23"/>
      <c r="HZE23"/>
      <c r="HZF23"/>
      <c r="HZG23"/>
      <c r="HZH23"/>
      <c r="HZI23"/>
      <c r="HZJ23"/>
      <c r="HZK23"/>
      <c r="HZL23"/>
      <c r="HZM23"/>
      <c r="HZN23"/>
      <c r="HZO23"/>
      <c r="HZP23"/>
      <c r="HZQ23"/>
      <c r="HZR23"/>
      <c r="HZS23"/>
      <c r="HZT23"/>
      <c r="HZU23"/>
      <c r="HZV23"/>
      <c r="HZW23"/>
      <c r="HZX23"/>
      <c r="HZY23"/>
      <c r="HZZ23"/>
      <c r="IAA23"/>
      <c r="IAB23"/>
      <c r="IAC23"/>
      <c r="IAD23"/>
      <c r="IAE23"/>
      <c r="IAF23"/>
      <c r="IAG23"/>
      <c r="IAH23"/>
      <c r="IAI23"/>
      <c r="IAJ23"/>
      <c r="IAK23"/>
      <c r="IAL23"/>
      <c r="IAM23"/>
      <c r="IAN23"/>
      <c r="IAO23"/>
      <c r="IAP23"/>
      <c r="IAQ23"/>
      <c r="IAR23"/>
      <c r="IAS23"/>
      <c r="IAT23"/>
      <c r="IAU23"/>
      <c r="IAV23"/>
      <c r="IAW23"/>
      <c r="IAX23"/>
      <c r="IAY23"/>
      <c r="IAZ23"/>
      <c r="IBA23"/>
      <c r="IBB23"/>
      <c r="IBC23"/>
      <c r="IBD23"/>
      <c r="IBE23"/>
      <c r="IBF23"/>
      <c r="IBG23"/>
      <c r="IBH23"/>
      <c r="IBI23"/>
      <c r="IBJ23"/>
      <c r="IBK23"/>
      <c r="IBL23"/>
      <c r="IBM23"/>
      <c r="IBN23"/>
      <c r="IBO23"/>
      <c r="IBP23"/>
      <c r="IBQ23"/>
      <c r="IBR23"/>
      <c r="IBS23"/>
      <c r="IBT23"/>
      <c r="IBU23"/>
      <c r="IBV23"/>
      <c r="IBW23"/>
      <c r="IBX23"/>
      <c r="IBY23"/>
      <c r="IBZ23"/>
      <c r="ICA23"/>
      <c r="ICB23"/>
      <c r="ICC23"/>
      <c r="ICD23"/>
      <c r="ICE23"/>
      <c r="ICF23"/>
      <c r="ICG23"/>
      <c r="ICH23"/>
      <c r="ICI23"/>
      <c r="ICJ23"/>
      <c r="ICK23"/>
      <c r="ICL23"/>
      <c r="ICM23"/>
      <c r="ICN23"/>
      <c r="ICO23"/>
      <c r="ICP23"/>
      <c r="ICQ23"/>
      <c r="ICR23"/>
      <c r="ICS23"/>
      <c r="ICT23"/>
      <c r="ICU23"/>
      <c r="ICV23"/>
      <c r="ICW23"/>
      <c r="ICX23"/>
      <c r="ICY23"/>
      <c r="ICZ23"/>
      <c r="IDA23"/>
      <c r="IDB23"/>
      <c r="IDC23"/>
      <c r="IDD23"/>
      <c r="IDE23"/>
      <c r="IDF23"/>
      <c r="IDG23"/>
      <c r="IDH23"/>
      <c r="IDI23"/>
      <c r="IDJ23"/>
      <c r="IDK23"/>
      <c r="IDL23"/>
      <c r="IDM23"/>
      <c r="IDN23"/>
      <c r="IDO23"/>
      <c r="IDP23"/>
      <c r="IDQ23"/>
      <c r="IDR23"/>
      <c r="IDS23"/>
      <c r="IDT23"/>
      <c r="IDU23"/>
      <c r="IDV23"/>
      <c r="IDW23"/>
      <c r="IDX23"/>
      <c r="IDY23"/>
      <c r="IDZ23"/>
      <c r="IEA23"/>
      <c r="IEB23"/>
      <c r="IEC23"/>
      <c r="IED23"/>
      <c r="IEE23"/>
      <c r="IEF23"/>
      <c r="IEG23"/>
      <c r="IEH23"/>
      <c r="IEI23"/>
      <c r="IEJ23"/>
      <c r="IEK23"/>
      <c r="IEL23"/>
      <c r="IEM23"/>
      <c r="IEN23"/>
      <c r="IEO23"/>
      <c r="IEP23"/>
      <c r="IEQ23"/>
      <c r="IER23"/>
      <c r="IES23"/>
      <c r="IET23"/>
      <c r="IEU23"/>
      <c r="IEV23"/>
      <c r="IEW23"/>
      <c r="IEX23"/>
      <c r="IEY23"/>
      <c r="IEZ23"/>
      <c r="IFA23"/>
      <c r="IFB23"/>
      <c r="IFC23"/>
      <c r="IFD23"/>
      <c r="IFE23"/>
      <c r="IFF23"/>
      <c r="IFG23"/>
      <c r="IFH23"/>
      <c r="IFI23"/>
      <c r="IFJ23"/>
      <c r="IFK23"/>
      <c r="IFL23"/>
      <c r="IFM23"/>
      <c r="IFN23"/>
      <c r="IFO23"/>
      <c r="IFP23"/>
      <c r="IFQ23"/>
      <c r="IFR23"/>
      <c r="IFS23"/>
      <c r="IFT23"/>
      <c r="IFU23"/>
      <c r="IFV23"/>
      <c r="IFW23"/>
      <c r="IFX23"/>
      <c r="IFY23"/>
      <c r="IFZ23"/>
      <c r="IGA23"/>
      <c r="IGB23"/>
      <c r="IGC23"/>
      <c r="IGD23"/>
      <c r="IGE23"/>
      <c r="IGF23"/>
      <c r="IGG23"/>
      <c r="IGH23"/>
      <c r="IGI23"/>
      <c r="IGJ23"/>
      <c r="IGK23"/>
      <c r="IGL23"/>
      <c r="IGM23"/>
      <c r="IGN23"/>
      <c r="IGO23"/>
      <c r="IGP23"/>
      <c r="IGQ23"/>
      <c r="IGR23"/>
      <c r="IGS23"/>
      <c r="IGT23"/>
      <c r="IGU23"/>
      <c r="IGV23"/>
      <c r="IGW23"/>
      <c r="IGX23"/>
      <c r="IGY23"/>
      <c r="IGZ23"/>
      <c r="IHA23"/>
      <c r="IHB23"/>
      <c r="IHC23"/>
      <c r="IHD23"/>
      <c r="IHE23"/>
      <c r="IHF23"/>
      <c r="IHG23"/>
      <c r="IHH23"/>
      <c r="IHI23"/>
      <c r="IHJ23"/>
      <c r="IHK23"/>
      <c r="IHL23"/>
      <c r="IHM23"/>
      <c r="IHN23"/>
      <c r="IHO23"/>
      <c r="IHP23"/>
      <c r="IHQ23"/>
      <c r="IHR23"/>
      <c r="IHS23"/>
      <c r="IHT23"/>
      <c r="IHU23"/>
      <c r="IHV23"/>
      <c r="IHW23"/>
      <c r="IHX23"/>
      <c r="IHY23"/>
      <c r="IHZ23"/>
      <c r="IIA23"/>
      <c r="IIB23"/>
      <c r="IIC23"/>
      <c r="IID23"/>
      <c r="IIE23"/>
      <c r="IIF23"/>
      <c r="IIG23"/>
      <c r="IIH23"/>
      <c r="III23"/>
      <c r="IIJ23"/>
      <c r="IIK23"/>
      <c r="IIL23"/>
      <c r="IIM23"/>
      <c r="IIN23"/>
      <c r="IIO23"/>
      <c r="IIP23"/>
      <c r="IIQ23"/>
      <c r="IIR23"/>
      <c r="IIS23"/>
      <c r="IIT23"/>
      <c r="IIU23"/>
      <c r="IIV23"/>
      <c r="IIW23"/>
      <c r="IIX23"/>
      <c r="IIY23"/>
      <c r="IIZ23"/>
      <c r="IJA23"/>
      <c r="IJB23"/>
      <c r="IJC23"/>
      <c r="IJD23"/>
      <c r="IJE23"/>
      <c r="IJF23"/>
      <c r="IJG23"/>
      <c r="IJH23"/>
      <c r="IJI23"/>
      <c r="IJJ23"/>
      <c r="IJK23"/>
      <c r="IJL23"/>
      <c r="IJM23"/>
      <c r="IJN23"/>
      <c r="IJO23"/>
      <c r="IJP23"/>
      <c r="IJQ23"/>
      <c r="IJR23"/>
      <c r="IJS23"/>
      <c r="IJT23"/>
      <c r="IJU23"/>
      <c r="IJV23"/>
      <c r="IJW23"/>
      <c r="IJX23"/>
      <c r="IJY23"/>
      <c r="IJZ23"/>
      <c r="IKA23"/>
      <c r="IKB23"/>
      <c r="IKC23"/>
      <c r="IKD23"/>
      <c r="IKE23"/>
      <c r="IKF23"/>
      <c r="IKG23"/>
      <c r="IKH23"/>
      <c r="IKI23"/>
      <c r="IKJ23"/>
      <c r="IKK23"/>
      <c r="IKL23"/>
      <c r="IKM23"/>
      <c r="IKN23"/>
      <c r="IKO23"/>
      <c r="IKP23"/>
      <c r="IKQ23"/>
      <c r="IKR23"/>
      <c r="IKS23"/>
      <c r="IKT23"/>
      <c r="IKU23"/>
      <c r="IKV23"/>
      <c r="IKW23"/>
      <c r="IKX23"/>
      <c r="IKY23"/>
      <c r="IKZ23"/>
      <c r="ILA23"/>
      <c r="ILB23"/>
      <c r="ILC23"/>
      <c r="ILD23"/>
      <c r="ILE23"/>
      <c r="ILF23"/>
      <c r="ILG23"/>
      <c r="ILH23"/>
      <c r="ILI23"/>
      <c r="ILJ23"/>
      <c r="ILK23"/>
      <c r="ILL23"/>
      <c r="ILM23"/>
      <c r="ILN23"/>
      <c r="ILO23"/>
      <c r="ILP23"/>
      <c r="ILQ23"/>
      <c r="ILR23"/>
      <c r="ILS23"/>
      <c r="ILT23"/>
      <c r="ILU23"/>
      <c r="ILV23"/>
      <c r="ILW23"/>
      <c r="ILX23"/>
      <c r="ILY23"/>
      <c r="ILZ23"/>
      <c r="IMA23"/>
      <c r="IMB23"/>
      <c r="IMC23"/>
      <c r="IMD23"/>
      <c r="IME23"/>
      <c r="IMF23"/>
      <c r="IMG23"/>
      <c r="IMH23"/>
      <c r="IMI23"/>
      <c r="IMJ23"/>
      <c r="IMK23"/>
      <c r="IML23"/>
      <c r="IMM23"/>
      <c r="IMN23"/>
      <c r="IMO23"/>
      <c r="IMP23"/>
      <c r="IMQ23"/>
      <c r="IMR23"/>
      <c r="IMS23"/>
      <c r="IMT23"/>
      <c r="IMU23"/>
      <c r="IMV23"/>
      <c r="IMW23"/>
      <c r="IMX23"/>
      <c r="IMY23"/>
      <c r="IMZ23"/>
      <c r="INA23"/>
      <c r="INB23"/>
      <c r="INC23"/>
      <c r="IND23"/>
      <c r="INE23"/>
      <c r="INF23"/>
      <c r="ING23"/>
      <c r="INH23"/>
      <c r="INI23"/>
      <c r="INJ23"/>
      <c r="INK23"/>
      <c r="INL23"/>
      <c r="INM23"/>
      <c r="INN23"/>
      <c r="INO23"/>
      <c r="INP23"/>
      <c r="INQ23"/>
      <c r="INR23"/>
      <c r="INS23"/>
      <c r="INT23"/>
      <c r="INU23"/>
      <c r="INV23"/>
      <c r="INW23"/>
      <c r="INX23"/>
      <c r="INY23"/>
      <c r="INZ23"/>
      <c r="IOA23"/>
      <c r="IOB23"/>
      <c r="IOC23"/>
      <c r="IOD23"/>
      <c r="IOE23"/>
      <c r="IOF23"/>
      <c r="IOG23"/>
      <c r="IOH23"/>
      <c r="IOI23"/>
      <c r="IOJ23"/>
      <c r="IOK23"/>
      <c r="IOL23"/>
      <c r="IOM23"/>
      <c r="ION23"/>
      <c r="IOO23"/>
      <c r="IOP23"/>
      <c r="IOQ23"/>
      <c r="IOR23"/>
      <c r="IOS23"/>
      <c r="IOT23"/>
      <c r="IOU23"/>
      <c r="IOV23"/>
      <c r="IOW23"/>
      <c r="IOX23"/>
      <c r="IOY23"/>
      <c r="IOZ23"/>
      <c r="IPA23"/>
      <c r="IPB23"/>
      <c r="IPC23"/>
      <c r="IPD23"/>
      <c r="IPE23"/>
      <c r="IPF23"/>
      <c r="IPG23"/>
      <c r="IPH23"/>
      <c r="IPI23"/>
      <c r="IPJ23"/>
      <c r="IPK23"/>
      <c r="IPL23"/>
      <c r="IPM23"/>
      <c r="IPN23"/>
      <c r="IPO23"/>
      <c r="IPP23"/>
      <c r="IPQ23"/>
      <c r="IPR23"/>
      <c r="IPS23"/>
      <c r="IPT23"/>
      <c r="IPU23"/>
      <c r="IPV23"/>
      <c r="IPW23"/>
      <c r="IPX23"/>
      <c r="IPY23"/>
      <c r="IPZ23"/>
      <c r="IQA23"/>
      <c r="IQB23"/>
      <c r="IQC23"/>
      <c r="IQD23"/>
      <c r="IQE23"/>
      <c r="IQF23"/>
      <c r="IQG23"/>
      <c r="IQH23"/>
      <c r="IQI23"/>
      <c r="IQJ23"/>
      <c r="IQK23"/>
      <c r="IQL23"/>
      <c r="IQM23"/>
      <c r="IQN23"/>
      <c r="IQO23"/>
      <c r="IQP23"/>
      <c r="IQQ23"/>
      <c r="IQR23"/>
      <c r="IQS23"/>
      <c r="IQT23"/>
      <c r="IQU23"/>
      <c r="IQV23"/>
      <c r="IQW23"/>
      <c r="IQX23"/>
      <c r="IQY23"/>
      <c r="IQZ23"/>
      <c r="IRA23"/>
      <c r="IRB23"/>
      <c r="IRC23"/>
      <c r="IRD23"/>
      <c r="IRE23"/>
      <c r="IRF23"/>
      <c r="IRG23"/>
      <c r="IRH23"/>
      <c r="IRI23"/>
      <c r="IRJ23"/>
      <c r="IRK23"/>
      <c r="IRL23"/>
      <c r="IRM23"/>
      <c r="IRN23"/>
      <c r="IRO23"/>
      <c r="IRP23"/>
      <c r="IRQ23"/>
      <c r="IRR23"/>
      <c r="IRS23"/>
      <c r="IRT23"/>
      <c r="IRU23"/>
      <c r="IRV23"/>
      <c r="IRW23"/>
      <c r="IRX23"/>
      <c r="IRY23"/>
      <c r="IRZ23"/>
      <c r="ISA23"/>
      <c r="ISB23"/>
      <c r="ISC23"/>
      <c r="ISD23"/>
      <c r="ISE23"/>
      <c r="ISF23"/>
      <c r="ISG23"/>
      <c r="ISH23"/>
      <c r="ISI23"/>
      <c r="ISJ23"/>
      <c r="ISK23"/>
      <c r="ISL23"/>
      <c r="ISM23"/>
      <c r="ISN23"/>
      <c r="ISO23"/>
      <c r="ISP23"/>
      <c r="ISQ23"/>
      <c r="ISR23"/>
      <c r="ISS23"/>
      <c r="IST23"/>
      <c r="ISU23"/>
      <c r="ISV23"/>
      <c r="ISW23"/>
      <c r="ISX23"/>
      <c r="ISY23"/>
      <c r="ISZ23"/>
      <c r="ITA23"/>
      <c r="ITB23"/>
      <c r="ITC23"/>
      <c r="ITD23"/>
      <c r="ITE23"/>
      <c r="ITF23"/>
      <c r="ITG23"/>
      <c r="ITH23"/>
      <c r="ITI23"/>
      <c r="ITJ23"/>
      <c r="ITK23"/>
      <c r="ITL23"/>
      <c r="ITM23"/>
      <c r="ITN23"/>
      <c r="ITO23"/>
      <c r="ITP23"/>
      <c r="ITQ23"/>
      <c r="ITR23"/>
      <c r="ITS23"/>
      <c r="ITT23"/>
      <c r="ITU23"/>
      <c r="ITV23"/>
      <c r="ITW23"/>
      <c r="ITX23"/>
      <c r="ITY23"/>
      <c r="ITZ23"/>
      <c r="IUA23"/>
      <c r="IUB23"/>
      <c r="IUC23"/>
      <c r="IUD23"/>
      <c r="IUE23"/>
      <c r="IUF23"/>
      <c r="IUG23"/>
      <c r="IUH23"/>
      <c r="IUI23"/>
      <c r="IUJ23"/>
      <c r="IUK23"/>
      <c r="IUL23"/>
      <c r="IUM23"/>
      <c r="IUN23"/>
      <c r="IUO23"/>
      <c r="IUP23"/>
      <c r="IUQ23"/>
      <c r="IUR23"/>
      <c r="IUS23"/>
      <c r="IUT23"/>
      <c r="IUU23"/>
      <c r="IUV23"/>
      <c r="IUW23"/>
      <c r="IUX23"/>
      <c r="IUY23"/>
      <c r="IUZ23"/>
      <c r="IVA23"/>
      <c r="IVB23"/>
      <c r="IVC23"/>
      <c r="IVD23"/>
      <c r="IVE23"/>
      <c r="IVF23"/>
      <c r="IVG23"/>
      <c r="IVH23"/>
      <c r="IVI23"/>
      <c r="IVJ23"/>
      <c r="IVK23"/>
      <c r="IVL23"/>
      <c r="IVM23"/>
      <c r="IVN23"/>
      <c r="IVO23"/>
      <c r="IVP23"/>
      <c r="IVQ23"/>
      <c r="IVR23"/>
      <c r="IVS23"/>
      <c r="IVT23"/>
      <c r="IVU23"/>
      <c r="IVV23"/>
      <c r="IVW23"/>
      <c r="IVX23"/>
      <c r="IVY23"/>
      <c r="IVZ23"/>
      <c r="IWA23"/>
      <c r="IWB23"/>
      <c r="IWC23"/>
      <c r="IWD23"/>
      <c r="IWE23"/>
      <c r="IWF23"/>
      <c r="IWG23"/>
      <c r="IWH23"/>
      <c r="IWI23"/>
      <c r="IWJ23"/>
      <c r="IWK23"/>
      <c r="IWL23"/>
      <c r="IWM23"/>
      <c r="IWN23"/>
      <c r="IWO23"/>
      <c r="IWP23"/>
      <c r="IWQ23"/>
      <c r="IWR23"/>
      <c r="IWS23"/>
      <c r="IWT23"/>
      <c r="IWU23"/>
      <c r="IWV23"/>
      <c r="IWW23"/>
      <c r="IWX23"/>
      <c r="IWY23"/>
      <c r="IWZ23"/>
      <c r="IXA23"/>
      <c r="IXB23"/>
      <c r="IXC23"/>
      <c r="IXD23"/>
      <c r="IXE23"/>
      <c r="IXF23"/>
      <c r="IXG23"/>
      <c r="IXH23"/>
      <c r="IXI23"/>
      <c r="IXJ23"/>
      <c r="IXK23"/>
      <c r="IXL23"/>
      <c r="IXM23"/>
      <c r="IXN23"/>
      <c r="IXO23"/>
      <c r="IXP23"/>
      <c r="IXQ23"/>
      <c r="IXR23"/>
      <c r="IXS23"/>
      <c r="IXT23"/>
      <c r="IXU23"/>
      <c r="IXV23"/>
      <c r="IXW23"/>
      <c r="IXX23"/>
      <c r="IXY23"/>
      <c r="IXZ23"/>
      <c r="IYA23"/>
      <c r="IYB23"/>
      <c r="IYC23"/>
      <c r="IYD23"/>
      <c r="IYE23"/>
      <c r="IYF23"/>
      <c r="IYG23"/>
      <c r="IYH23"/>
      <c r="IYI23"/>
      <c r="IYJ23"/>
      <c r="IYK23"/>
      <c r="IYL23"/>
      <c r="IYM23"/>
      <c r="IYN23"/>
      <c r="IYO23"/>
      <c r="IYP23"/>
      <c r="IYQ23"/>
      <c r="IYR23"/>
      <c r="IYS23"/>
      <c r="IYT23"/>
      <c r="IYU23"/>
      <c r="IYV23"/>
      <c r="IYW23"/>
      <c r="IYX23"/>
      <c r="IYY23"/>
      <c r="IYZ23"/>
      <c r="IZA23"/>
      <c r="IZB23"/>
      <c r="IZC23"/>
      <c r="IZD23"/>
      <c r="IZE23"/>
      <c r="IZF23"/>
      <c r="IZG23"/>
      <c r="IZH23"/>
      <c r="IZI23"/>
      <c r="IZJ23"/>
      <c r="IZK23"/>
      <c r="IZL23"/>
      <c r="IZM23"/>
      <c r="IZN23"/>
      <c r="IZO23"/>
      <c r="IZP23"/>
      <c r="IZQ23"/>
      <c r="IZR23"/>
      <c r="IZS23"/>
      <c r="IZT23"/>
      <c r="IZU23"/>
      <c r="IZV23"/>
      <c r="IZW23"/>
      <c r="IZX23"/>
      <c r="IZY23"/>
      <c r="IZZ23"/>
      <c r="JAA23"/>
      <c r="JAB23"/>
      <c r="JAC23"/>
      <c r="JAD23"/>
      <c r="JAE23"/>
      <c r="JAF23"/>
      <c r="JAG23"/>
      <c r="JAH23"/>
      <c r="JAI23"/>
      <c r="JAJ23"/>
      <c r="JAK23"/>
      <c r="JAL23"/>
      <c r="JAM23"/>
      <c r="JAN23"/>
      <c r="JAO23"/>
      <c r="JAP23"/>
      <c r="JAQ23"/>
      <c r="JAR23"/>
      <c r="JAS23"/>
      <c r="JAT23"/>
      <c r="JAU23"/>
      <c r="JAV23"/>
      <c r="JAW23"/>
      <c r="JAX23"/>
      <c r="JAY23"/>
      <c r="JAZ23"/>
      <c r="JBA23"/>
      <c r="JBB23"/>
      <c r="JBC23"/>
      <c r="JBD23"/>
      <c r="JBE23"/>
      <c r="JBF23"/>
      <c r="JBG23"/>
      <c r="JBH23"/>
      <c r="JBI23"/>
      <c r="JBJ23"/>
      <c r="JBK23"/>
      <c r="JBL23"/>
      <c r="JBM23"/>
      <c r="JBN23"/>
      <c r="JBO23"/>
      <c r="JBP23"/>
      <c r="JBQ23"/>
      <c r="JBR23"/>
      <c r="JBS23"/>
      <c r="JBT23"/>
      <c r="JBU23"/>
      <c r="JBV23"/>
      <c r="JBW23"/>
      <c r="JBX23"/>
      <c r="JBY23"/>
      <c r="JBZ23"/>
      <c r="JCA23"/>
      <c r="JCB23"/>
      <c r="JCC23"/>
      <c r="JCD23"/>
      <c r="JCE23"/>
      <c r="JCF23"/>
      <c r="JCG23"/>
      <c r="JCH23"/>
      <c r="JCI23"/>
      <c r="JCJ23"/>
      <c r="JCK23"/>
      <c r="JCL23"/>
      <c r="JCM23"/>
      <c r="JCN23"/>
      <c r="JCO23"/>
      <c r="JCP23"/>
      <c r="JCQ23"/>
      <c r="JCR23"/>
      <c r="JCS23"/>
      <c r="JCT23"/>
      <c r="JCU23"/>
      <c r="JCV23"/>
      <c r="JCW23"/>
      <c r="JCX23"/>
      <c r="JCY23"/>
      <c r="JCZ23"/>
      <c r="JDA23"/>
      <c r="JDB23"/>
      <c r="JDC23"/>
      <c r="JDD23"/>
      <c r="JDE23"/>
      <c r="JDF23"/>
      <c r="JDG23"/>
      <c r="JDH23"/>
      <c r="JDI23"/>
      <c r="JDJ23"/>
      <c r="JDK23"/>
      <c r="JDL23"/>
      <c r="JDM23"/>
      <c r="JDN23"/>
      <c r="JDO23"/>
      <c r="JDP23"/>
      <c r="JDQ23"/>
      <c r="JDR23"/>
      <c r="JDS23"/>
      <c r="JDT23"/>
      <c r="JDU23"/>
      <c r="JDV23"/>
      <c r="JDW23"/>
      <c r="JDX23"/>
      <c r="JDY23"/>
      <c r="JDZ23"/>
      <c r="JEA23"/>
      <c r="JEB23"/>
      <c r="JEC23"/>
      <c r="JED23"/>
      <c r="JEE23"/>
      <c r="JEF23"/>
      <c r="JEG23"/>
      <c r="JEH23"/>
      <c r="JEI23"/>
      <c r="JEJ23"/>
      <c r="JEK23"/>
      <c r="JEL23"/>
      <c r="JEM23"/>
      <c r="JEN23"/>
      <c r="JEO23"/>
      <c r="JEP23"/>
      <c r="JEQ23"/>
      <c r="JER23"/>
      <c r="JES23"/>
      <c r="JET23"/>
      <c r="JEU23"/>
      <c r="JEV23"/>
      <c r="JEW23"/>
      <c r="JEX23"/>
      <c r="JEY23"/>
      <c r="JEZ23"/>
      <c r="JFA23"/>
      <c r="JFB23"/>
      <c r="JFC23"/>
      <c r="JFD23"/>
      <c r="JFE23"/>
      <c r="JFF23"/>
      <c r="JFG23"/>
      <c r="JFH23"/>
      <c r="JFI23"/>
      <c r="JFJ23"/>
      <c r="JFK23"/>
      <c r="JFL23"/>
      <c r="JFM23"/>
      <c r="JFN23"/>
      <c r="JFO23"/>
      <c r="JFP23"/>
      <c r="JFQ23"/>
      <c r="JFR23"/>
      <c r="JFS23"/>
      <c r="JFT23"/>
      <c r="JFU23"/>
      <c r="JFV23"/>
      <c r="JFW23"/>
      <c r="JFX23"/>
      <c r="JFY23"/>
      <c r="JFZ23"/>
      <c r="JGA23"/>
      <c r="JGB23"/>
      <c r="JGC23"/>
      <c r="JGD23"/>
      <c r="JGE23"/>
      <c r="JGF23"/>
      <c r="JGG23"/>
      <c r="JGH23"/>
      <c r="JGI23"/>
      <c r="JGJ23"/>
      <c r="JGK23"/>
      <c r="JGL23"/>
      <c r="JGM23"/>
      <c r="JGN23"/>
      <c r="JGO23"/>
      <c r="JGP23"/>
      <c r="JGQ23"/>
      <c r="JGR23"/>
      <c r="JGS23"/>
      <c r="JGT23"/>
      <c r="JGU23"/>
      <c r="JGV23"/>
      <c r="JGW23"/>
      <c r="JGX23"/>
      <c r="JGY23"/>
      <c r="JGZ23"/>
      <c r="JHA23"/>
      <c r="JHB23"/>
      <c r="JHC23"/>
      <c r="JHD23"/>
      <c r="JHE23"/>
      <c r="JHF23"/>
      <c r="JHG23"/>
      <c r="JHH23"/>
      <c r="JHI23"/>
      <c r="JHJ23"/>
      <c r="JHK23"/>
      <c r="JHL23"/>
      <c r="JHM23"/>
      <c r="JHN23"/>
      <c r="JHO23"/>
      <c r="JHP23"/>
      <c r="JHQ23"/>
      <c r="JHR23"/>
      <c r="JHS23"/>
      <c r="JHT23"/>
      <c r="JHU23"/>
      <c r="JHV23"/>
      <c r="JHW23"/>
      <c r="JHX23"/>
      <c r="JHY23"/>
      <c r="JHZ23"/>
      <c r="JIA23"/>
      <c r="JIB23"/>
      <c r="JIC23"/>
      <c r="JID23"/>
      <c r="JIE23"/>
      <c r="JIF23"/>
      <c r="JIG23"/>
      <c r="JIH23"/>
      <c r="JII23"/>
      <c r="JIJ23"/>
      <c r="JIK23"/>
      <c r="JIL23"/>
      <c r="JIM23"/>
      <c r="JIN23"/>
      <c r="JIO23"/>
      <c r="JIP23"/>
      <c r="JIQ23"/>
      <c r="JIR23"/>
      <c r="JIS23"/>
      <c r="JIT23"/>
      <c r="JIU23"/>
      <c r="JIV23"/>
      <c r="JIW23"/>
      <c r="JIX23"/>
      <c r="JIY23"/>
      <c r="JIZ23"/>
      <c r="JJA23"/>
      <c r="JJB23"/>
      <c r="JJC23"/>
      <c r="JJD23"/>
      <c r="JJE23"/>
      <c r="JJF23"/>
      <c r="JJG23"/>
      <c r="JJH23"/>
      <c r="JJI23"/>
      <c r="JJJ23"/>
      <c r="JJK23"/>
      <c r="JJL23"/>
      <c r="JJM23"/>
      <c r="JJN23"/>
      <c r="JJO23"/>
      <c r="JJP23"/>
      <c r="JJQ23"/>
      <c r="JJR23"/>
      <c r="JJS23"/>
      <c r="JJT23"/>
      <c r="JJU23"/>
      <c r="JJV23"/>
      <c r="JJW23"/>
      <c r="JJX23"/>
      <c r="JJY23"/>
      <c r="JJZ23"/>
      <c r="JKA23"/>
      <c r="JKB23"/>
      <c r="JKC23"/>
      <c r="JKD23"/>
      <c r="JKE23"/>
      <c r="JKF23"/>
      <c r="JKG23"/>
      <c r="JKH23"/>
      <c r="JKI23"/>
      <c r="JKJ23"/>
      <c r="JKK23"/>
      <c r="JKL23"/>
      <c r="JKM23"/>
      <c r="JKN23"/>
      <c r="JKO23"/>
      <c r="JKP23"/>
      <c r="JKQ23"/>
      <c r="JKR23"/>
      <c r="JKS23"/>
      <c r="JKT23"/>
      <c r="JKU23"/>
      <c r="JKV23"/>
      <c r="JKW23"/>
      <c r="JKX23"/>
      <c r="JKY23"/>
      <c r="JKZ23"/>
      <c r="JLA23"/>
      <c r="JLB23"/>
      <c r="JLC23"/>
      <c r="JLD23"/>
      <c r="JLE23"/>
      <c r="JLF23"/>
      <c r="JLG23"/>
      <c r="JLH23"/>
      <c r="JLI23"/>
      <c r="JLJ23"/>
      <c r="JLK23"/>
      <c r="JLL23"/>
      <c r="JLM23"/>
      <c r="JLN23"/>
      <c r="JLO23"/>
      <c r="JLP23"/>
      <c r="JLQ23"/>
      <c r="JLR23"/>
      <c r="JLS23"/>
      <c r="JLT23"/>
      <c r="JLU23"/>
      <c r="JLV23"/>
      <c r="JLW23"/>
      <c r="JLX23"/>
      <c r="JLY23"/>
      <c r="JLZ23"/>
      <c r="JMA23"/>
      <c r="JMB23"/>
      <c r="JMC23"/>
      <c r="JMD23"/>
      <c r="JME23"/>
      <c r="JMF23"/>
      <c r="JMG23"/>
      <c r="JMH23"/>
      <c r="JMI23"/>
      <c r="JMJ23"/>
      <c r="JMK23"/>
      <c r="JML23"/>
      <c r="JMM23"/>
      <c r="JMN23"/>
      <c r="JMO23"/>
      <c r="JMP23"/>
      <c r="JMQ23"/>
      <c r="JMR23"/>
      <c r="JMS23"/>
      <c r="JMT23"/>
      <c r="JMU23"/>
      <c r="JMV23"/>
      <c r="JMW23"/>
      <c r="JMX23"/>
      <c r="JMY23"/>
      <c r="JMZ23"/>
      <c r="JNA23"/>
      <c r="JNB23"/>
      <c r="JNC23"/>
      <c r="JND23"/>
      <c r="JNE23"/>
      <c r="JNF23"/>
      <c r="JNG23"/>
      <c r="JNH23"/>
      <c r="JNI23"/>
      <c r="JNJ23"/>
      <c r="JNK23"/>
      <c r="JNL23"/>
      <c r="JNM23"/>
      <c r="JNN23"/>
      <c r="JNO23"/>
      <c r="JNP23"/>
      <c r="JNQ23"/>
      <c r="JNR23"/>
      <c r="JNS23"/>
      <c r="JNT23"/>
      <c r="JNU23"/>
      <c r="JNV23"/>
      <c r="JNW23"/>
      <c r="JNX23"/>
      <c r="JNY23"/>
      <c r="JNZ23"/>
      <c r="JOA23"/>
      <c r="JOB23"/>
      <c r="JOC23"/>
      <c r="JOD23"/>
      <c r="JOE23"/>
      <c r="JOF23"/>
      <c r="JOG23"/>
      <c r="JOH23"/>
      <c r="JOI23"/>
      <c r="JOJ23"/>
      <c r="JOK23"/>
      <c r="JOL23"/>
      <c r="JOM23"/>
      <c r="JON23"/>
      <c r="JOO23"/>
      <c r="JOP23"/>
      <c r="JOQ23"/>
      <c r="JOR23"/>
      <c r="JOS23"/>
      <c r="JOT23"/>
      <c r="JOU23"/>
      <c r="JOV23"/>
      <c r="JOW23"/>
      <c r="JOX23"/>
      <c r="JOY23"/>
      <c r="JOZ23"/>
      <c r="JPA23"/>
      <c r="JPB23"/>
      <c r="JPC23"/>
      <c r="JPD23"/>
      <c r="JPE23"/>
      <c r="JPF23"/>
      <c r="JPG23"/>
      <c r="JPH23"/>
      <c r="JPI23"/>
      <c r="JPJ23"/>
      <c r="JPK23"/>
      <c r="JPL23"/>
      <c r="JPM23"/>
      <c r="JPN23"/>
      <c r="JPO23"/>
      <c r="JPP23"/>
      <c r="JPQ23"/>
      <c r="JPR23"/>
      <c r="JPS23"/>
      <c r="JPT23"/>
      <c r="JPU23"/>
      <c r="JPV23"/>
      <c r="JPW23"/>
      <c r="JPX23"/>
      <c r="JPY23"/>
      <c r="JPZ23"/>
      <c r="JQA23"/>
      <c r="JQB23"/>
      <c r="JQC23"/>
      <c r="JQD23"/>
      <c r="JQE23"/>
      <c r="JQF23"/>
      <c r="JQG23"/>
      <c r="JQH23"/>
      <c r="JQI23"/>
      <c r="JQJ23"/>
      <c r="JQK23"/>
      <c r="JQL23"/>
      <c r="JQM23"/>
      <c r="JQN23"/>
      <c r="JQO23"/>
      <c r="JQP23"/>
      <c r="JQQ23"/>
      <c r="JQR23"/>
      <c r="JQS23"/>
      <c r="JQT23"/>
      <c r="JQU23"/>
      <c r="JQV23"/>
      <c r="JQW23"/>
      <c r="JQX23"/>
      <c r="JQY23"/>
      <c r="JQZ23"/>
      <c r="JRA23"/>
      <c r="JRB23"/>
      <c r="JRC23"/>
      <c r="JRD23"/>
      <c r="JRE23"/>
      <c r="JRF23"/>
      <c r="JRG23"/>
      <c r="JRH23"/>
      <c r="JRI23"/>
      <c r="JRJ23"/>
      <c r="JRK23"/>
      <c r="JRL23"/>
      <c r="JRM23"/>
      <c r="JRN23"/>
      <c r="JRO23"/>
      <c r="JRP23"/>
      <c r="JRQ23"/>
      <c r="JRR23"/>
      <c r="JRS23"/>
      <c r="JRT23"/>
      <c r="JRU23"/>
      <c r="JRV23"/>
      <c r="JRW23"/>
      <c r="JRX23"/>
      <c r="JRY23"/>
      <c r="JRZ23"/>
      <c r="JSA23"/>
      <c r="JSB23"/>
      <c r="JSC23"/>
      <c r="JSD23"/>
      <c r="JSE23"/>
      <c r="JSF23"/>
      <c r="JSG23"/>
      <c r="JSH23"/>
      <c r="JSI23"/>
      <c r="JSJ23"/>
      <c r="JSK23"/>
      <c r="JSL23"/>
      <c r="JSM23"/>
      <c r="JSN23"/>
      <c r="JSO23"/>
      <c r="JSP23"/>
      <c r="JSQ23"/>
      <c r="JSR23"/>
      <c r="JSS23"/>
      <c r="JST23"/>
      <c r="JSU23"/>
      <c r="JSV23"/>
      <c r="JSW23"/>
      <c r="JSX23"/>
      <c r="JSY23"/>
      <c r="JSZ23"/>
      <c r="JTA23"/>
      <c r="JTB23"/>
      <c r="JTC23"/>
      <c r="JTD23"/>
      <c r="JTE23"/>
      <c r="JTF23"/>
      <c r="JTG23"/>
      <c r="JTH23"/>
      <c r="JTI23"/>
      <c r="JTJ23"/>
      <c r="JTK23"/>
      <c r="JTL23"/>
      <c r="JTM23"/>
      <c r="JTN23"/>
      <c r="JTO23"/>
      <c r="JTP23"/>
      <c r="JTQ23"/>
      <c r="JTR23"/>
      <c r="JTS23"/>
      <c r="JTT23"/>
      <c r="JTU23"/>
      <c r="JTV23"/>
      <c r="JTW23"/>
      <c r="JTX23"/>
      <c r="JTY23"/>
      <c r="JTZ23"/>
      <c r="JUA23"/>
      <c r="JUB23"/>
      <c r="JUC23"/>
      <c r="JUD23"/>
      <c r="JUE23"/>
      <c r="JUF23"/>
      <c r="JUG23"/>
      <c r="JUH23"/>
      <c r="JUI23"/>
      <c r="JUJ23"/>
      <c r="JUK23"/>
      <c r="JUL23"/>
      <c r="JUM23"/>
      <c r="JUN23"/>
      <c r="JUO23"/>
      <c r="JUP23"/>
      <c r="JUQ23"/>
      <c r="JUR23"/>
      <c r="JUS23"/>
      <c r="JUT23"/>
      <c r="JUU23"/>
      <c r="JUV23"/>
      <c r="JUW23"/>
      <c r="JUX23"/>
      <c r="JUY23"/>
      <c r="JUZ23"/>
      <c r="JVA23"/>
      <c r="JVB23"/>
      <c r="JVC23"/>
      <c r="JVD23"/>
      <c r="JVE23"/>
      <c r="JVF23"/>
      <c r="JVG23"/>
      <c r="JVH23"/>
      <c r="JVI23"/>
      <c r="JVJ23"/>
      <c r="JVK23"/>
      <c r="JVL23"/>
      <c r="JVM23"/>
      <c r="JVN23"/>
      <c r="JVO23"/>
      <c r="JVP23"/>
      <c r="JVQ23"/>
      <c r="JVR23"/>
      <c r="JVS23"/>
      <c r="JVT23"/>
      <c r="JVU23"/>
      <c r="JVV23"/>
      <c r="JVW23"/>
      <c r="JVX23"/>
      <c r="JVY23"/>
      <c r="JVZ23"/>
      <c r="JWA23"/>
      <c r="JWB23"/>
      <c r="JWC23"/>
      <c r="JWD23"/>
      <c r="JWE23"/>
      <c r="JWF23"/>
      <c r="JWG23"/>
      <c r="JWH23"/>
      <c r="JWI23"/>
      <c r="JWJ23"/>
      <c r="JWK23"/>
      <c r="JWL23"/>
      <c r="JWM23"/>
      <c r="JWN23"/>
      <c r="JWO23"/>
      <c r="JWP23"/>
      <c r="JWQ23"/>
      <c r="JWR23"/>
      <c r="JWS23"/>
      <c r="JWT23"/>
      <c r="JWU23"/>
      <c r="JWV23"/>
      <c r="JWW23"/>
      <c r="JWX23"/>
      <c r="JWY23"/>
      <c r="JWZ23"/>
      <c r="JXA23"/>
      <c r="JXB23"/>
      <c r="JXC23"/>
      <c r="JXD23"/>
      <c r="JXE23"/>
      <c r="JXF23"/>
      <c r="JXG23"/>
      <c r="JXH23"/>
      <c r="JXI23"/>
      <c r="JXJ23"/>
      <c r="JXK23"/>
      <c r="JXL23"/>
      <c r="JXM23"/>
      <c r="JXN23"/>
      <c r="JXO23"/>
      <c r="JXP23"/>
      <c r="JXQ23"/>
      <c r="JXR23"/>
      <c r="JXS23"/>
      <c r="JXT23"/>
      <c r="JXU23"/>
      <c r="JXV23"/>
      <c r="JXW23"/>
      <c r="JXX23"/>
      <c r="JXY23"/>
      <c r="JXZ23"/>
      <c r="JYA23"/>
      <c r="JYB23"/>
      <c r="JYC23"/>
      <c r="JYD23"/>
      <c r="JYE23"/>
      <c r="JYF23"/>
      <c r="JYG23"/>
      <c r="JYH23"/>
      <c r="JYI23"/>
      <c r="JYJ23"/>
      <c r="JYK23"/>
      <c r="JYL23"/>
      <c r="JYM23"/>
      <c r="JYN23"/>
      <c r="JYO23"/>
      <c r="JYP23"/>
      <c r="JYQ23"/>
      <c r="JYR23"/>
      <c r="JYS23"/>
      <c r="JYT23"/>
      <c r="JYU23"/>
      <c r="JYV23"/>
      <c r="JYW23"/>
      <c r="JYX23"/>
      <c r="JYY23"/>
      <c r="JYZ23"/>
      <c r="JZA23"/>
      <c r="JZB23"/>
      <c r="JZC23"/>
      <c r="JZD23"/>
      <c r="JZE23"/>
      <c r="JZF23"/>
      <c r="JZG23"/>
      <c r="JZH23"/>
      <c r="JZI23"/>
      <c r="JZJ23"/>
      <c r="JZK23"/>
      <c r="JZL23"/>
      <c r="JZM23"/>
      <c r="JZN23"/>
      <c r="JZO23"/>
      <c r="JZP23"/>
      <c r="JZQ23"/>
      <c r="JZR23"/>
      <c r="JZS23"/>
      <c r="JZT23"/>
      <c r="JZU23"/>
      <c r="JZV23"/>
      <c r="JZW23"/>
      <c r="JZX23"/>
      <c r="JZY23"/>
      <c r="JZZ23"/>
      <c r="KAA23"/>
      <c r="KAB23"/>
      <c r="KAC23"/>
      <c r="KAD23"/>
      <c r="KAE23"/>
      <c r="KAF23"/>
      <c r="KAG23"/>
      <c r="KAH23"/>
      <c r="KAI23"/>
      <c r="KAJ23"/>
      <c r="KAK23"/>
      <c r="KAL23"/>
      <c r="KAM23"/>
      <c r="KAN23"/>
      <c r="KAO23"/>
      <c r="KAP23"/>
      <c r="KAQ23"/>
      <c r="KAR23"/>
      <c r="KAS23"/>
      <c r="KAT23"/>
      <c r="KAU23"/>
      <c r="KAV23"/>
      <c r="KAW23"/>
      <c r="KAX23"/>
      <c r="KAY23"/>
      <c r="KAZ23"/>
      <c r="KBA23"/>
      <c r="KBB23"/>
      <c r="KBC23"/>
      <c r="KBD23"/>
      <c r="KBE23"/>
      <c r="KBF23"/>
      <c r="KBG23"/>
      <c r="KBH23"/>
      <c r="KBI23"/>
      <c r="KBJ23"/>
      <c r="KBK23"/>
      <c r="KBL23"/>
      <c r="KBM23"/>
      <c r="KBN23"/>
      <c r="KBO23"/>
      <c r="KBP23"/>
      <c r="KBQ23"/>
      <c r="KBR23"/>
      <c r="KBS23"/>
      <c r="KBT23"/>
      <c r="KBU23"/>
      <c r="KBV23"/>
      <c r="KBW23"/>
      <c r="KBX23"/>
      <c r="KBY23"/>
      <c r="KBZ23"/>
      <c r="KCA23"/>
      <c r="KCB23"/>
      <c r="KCC23"/>
      <c r="KCD23"/>
      <c r="KCE23"/>
      <c r="KCF23"/>
      <c r="KCG23"/>
      <c r="KCH23"/>
      <c r="KCI23"/>
      <c r="KCJ23"/>
      <c r="KCK23"/>
      <c r="KCL23"/>
      <c r="KCM23"/>
      <c r="KCN23"/>
      <c r="KCO23"/>
      <c r="KCP23"/>
      <c r="KCQ23"/>
      <c r="KCR23"/>
      <c r="KCS23"/>
      <c r="KCT23"/>
      <c r="KCU23"/>
      <c r="KCV23"/>
      <c r="KCW23"/>
      <c r="KCX23"/>
      <c r="KCY23"/>
      <c r="KCZ23"/>
      <c r="KDA23"/>
      <c r="KDB23"/>
      <c r="KDC23"/>
      <c r="KDD23"/>
      <c r="KDE23"/>
      <c r="KDF23"/>
      <c r="KDG23"/>
      <c r="KDH23"/>
      <c r="KDI23"/>
      <c r="KDJ23"/>
      <c r="KDK23"/>
      <c r="KDL23"/>
      <c r="KDM23"/>
      <c r="KDN23"/>
      <c r="KDO23"/>
      <c r="KDP23"/>
      <c r="KDQ23"/>
      <c r="KDR23"/>
      <c r="KDS23"/>
      <c r="KDT23"/>
      <c r="KDU23"/>
      <c r="KDV23"/>
      <c r="KDW23"/>
      <c r="KDX23"/>
      <c r="KDY23"/>
      <c r="KDZ23"/>
      <c r="KEA23"/>
      <c r="KEB23"/>
      <c r="KEC23"/>
      <c r="KED23"/>
      <c r="KEE23"/>
      <c r="KEF23"/>
      <c r="KEG23"/>
      <c r="KEH23"/>
      <c r="KEI23"/>
      <c r="KEJ23"/>
      <c r="KEK23"/>
      <c r="KEL23"/>
      <c r="KEM23"/>
      <c r="KEN23"/>
      <c r="KEO23"/>
      <c r="KEP23"/>
      <c r="KEQ23"/>
      <c r="KER23"/>
      <c r="KES23"/>
      <c r="KET23"/>
      <c r="KEU23"/>
      <c r="KEV23"/>
      <c r="KEW23"/>
      <c r="KEX23"/>
      <c r="KEY23"/>
      <c r="KEZ23"/>
      <c r="KFA23"/>
      <c r="KFB23"/>
      <c r="KFC23"/>
      <c r="KFD23"/>
      <c r="KFE23"/>
      <c r="KFF23"/>
      <c r="KFG23"/>
      <c r="KFH23"/>
      <c r="KFI23"/>
      <c r="KFJ23"/>
      <c r="KFK23"/>
      <c r="KFL23"/>
      <c r="KFM23"/>
      <c r="KFN23"/>
      <c r="KFO23"/>
      <c r="KFP23"/>
      <c r="KFQ23"/>
      <c r="KFR23"/>
      <c r="KFS23"/>
      <c r="KFT23"/>
      <c r="KFU23"/>
      <c r="KFV23"/>
      <c r="KFW23"/>
      <c r="KFX23"/>
      <c r="KFY23"/>
      <c r="KFZ23"/>
      <c r="KGA23"/>
      <c r="KGB23"/>
      <c r="KGC23"/>
      <c r="KGD23"/>
      <c r="KGE23"/>
      <c r="KGF23"/>
      <c r="KGG23"/>
      <c r="KGH23"/>
      <c r="KGI23"/>
      <c r="KGJ23"/>
      <c r="KGK23"/>
      <c r="KGL23"/>
      <c r="KGM23"/>
      <c r="KGN23"/>
      <c r="KGO23"/>
      <c r="KGP23"/>
      <c r="KGQ23"/>
      <c r="KGR23"/>
      <c r="KGS23"/>
      <c r="KGT23"/>
      <c r="KGU23"/>
      <c r="KGV23"/>
      <c r="KGW23"/>
      <c r="KGX23"/>
      <c r="KGY23"/>
      <c r="KGZ23"/>
      <c r="KHA23"/>
      <c r="KHB23"/>
      <c r="KHC23"/>
      <c r="KHD23"/>
      <c r="KHE23"/>
      <c r="KHF23"/>
      <c r="KHG23"/>
      <c r="KHH23"/>
      <c r="KHI23"/>
      <c r="KHJ23"/>
      <c r="KHK23"/>
      <c r="KHL23"/>
      <c r="KHM23"/>
      <c r="KHN23"/>
      <c r="KHO23"/>
      <c r="KHP23"/>
      <c r="KHQ23"/>
      <c r="KHR23"/>
      <c r="KHS23"/>
      <c r="KHT23"/>
      <c r="KHU23"/>
      <c r="KHV23"/>
      <c r="KHW23"/>
      <c r="KHX23"/>
      <c r="KHY23"/>
      <c r="KHZ23"/>
      <c r="KIA23"/>
      <c r="KIB23"/>
      <c r="KIC23"/>
      <c r="KID23"/>
      <c r="KIE23"/>
      <c r="KIF23"/>
      <c r="KIG23"/>
      <c r="KIH23"/>
      <c r="KII23"/>
      <c r="KIJ23"/>
      <c r="KIK23"/>
      <c r="KIL23"/>
      <c r="KIM23"/>
      <c r="KIN23"/>
      <c r="KIO23"/>
      <c r="KIP23"/>
      <c r="KIQ23"/>
      <c r="KIR23"/>
      <c r="KIS23"/>
      <c r="KIT23"/>
      <c r="KIU23"/>
      <c r="KIV23"/>
      <c r="KIW23"/>
      <c r="KIX23"/>
      <c r="KIY23"/>
      <c r="KIZ23"/>
      <c r="KJA23"/>
      <c r="KJB23"/>
      <c r="KJC23"/>
      <c r="KJD23"/>
      <c r="KJE23"/>
      <c r="KJF23"/>
      <c r="KJG23"/>
      <c r="KJH23"/>
      <c r="KJI23"/>
      <c r="KJJ23"/>
      <c r="KJK23"/>
      <c r="KJL23"/>
      <c r="KJM23"/>
      <c r="KJN23"/>
      <c r="KJO23"/>
      <c r="KJP23"/>
      <c r="KJQ23"/>
      <c r="KJR23"/>
      <c r="KJS23"/>
      <c r="KJT23"/>
      <c r="KJU23"/>
      <c r="KJV23"/>
      <c r="KJW23"/>
      <c r="KJX23"/>
      <c r="KJY23"/>
      <c r="KJZ23"/>
      <c r="KKA23"/>
      <c r="KKB23"/>
      <c r="KKC23"/>
      <c r="KKD23"/>
      <c r="KKE23"/>
      <c r="KKF23"/>
      <c r="KKG23"/>
      <c r="KKH23"/>
      <c r="KKI23"/>
      <c r="KKJ23"/>
      <c r="KKK23"/>
      <c r="KKL23"/>
      <c r="KKM23"/>
      <c r="KKN23"/>
      <c r="KKO23"/>
      <c r="KKP23"/>
      <c r="KKQ23"/>
      <c r="KKR23"/>
      <c r="KKS23"/>
      <c r="KKT23"/>
      <c r="KKU23"/>
      <c r="KKV23"/>
      <c r="KKW23"/>
      <c r="KKX23"/>
      <c r="KKY23"/>
      <c r="KKZ23"/>
      <c r="KLA23"/>
      <c r="KLB23"/>
      <c r="KLC23"/>
      <c r="KLD23"/>
      <c r="KLE23"/>
      <c r="KLF23"/>
      <c r="KLG23"/>
      <c r="KLH23"/>
      <c r="KLI23"/>
      <c r="KLJ23"/>
      <c r="KLK23"/>
      <c r="KLL23"/>
      <c r="KLM23"/>
      <c r="KLN23"/>
      <c r="KLO23"/>
      <c r="KLP23"/>
      <c r="KLQ23"/>
      <c r="KLR23"/>
      <c r="KLS23"/>
      <c r="KLT23"/>
      <c r="KLU23"/>
      <c r="KLV23"/>
      <c r="KLW23"/>
      <c r="KLX23"/>
      <c r="KLY23"/>
      <c r="KLZ23"/>
      <c r="KMA23"/>
      <c r="KMB23"/>
      <c r="KMC23"/>
      <c r="KMD23"/>
      <c r="KME23"/>
      <c r="KMF23"/>
      <c r="KMG23"/>
      <c r="KMH23"/>
      <c r="KMI23"/>
      <c r="KMJ23"/>
      <c r="KMK23"/>
      <c r="KML23"/>
      <c r="KMM23"/>
      <c r="KMN23"/>
      <c r="KMO23"/>
      <c r="KMP23"/>
      <c r="KMQ23"/>
      <c r="KMR23"/>
      <c r="KMS23"/>
      <c r="KMT23"/>
      <c r="KMU23"/>
      <c r="KMV23"/>
      <c r="KMW23"/>
      <c r="KMX23"/>
      <c r="KMY23"/>
      <c r="KMZ23"/>
      <c r="KNA23"/>
      <c r="KNB23"/>
      <c r="KNC23"/>
      <c r="KND23"/>
      <c r="KNE23"/>
      <c r="KNF23"/>
      <c r="KNG23"/>
      <c r="KNH23"/>
      <c r="KNI23"/>
      <c r="KNJ23"/>
      <c r="KNK23"/>
      <c r="KNL23"/>
      <c r="KNM23"/>
      <c r="KNN23"/>
      <c r="KNO23"/>
      <c r="KNP23"/>
      <c r="KNQ23"/>
      <c r="KNR23"/>
      <c r="KNS23"/>
      <c r="KNT23"/>
      <c r="KNU23"/>
      <c r="KNV23"/>
      <c r="KNW23"/>
      <c r="KNX23"/>
      <c r="KNY23"/>
      <c r="KNZ23"/>
      <c r="KOA23"/>
      <c r="KOB23"/>
      <c r="KOC23"/>
      <c r="KOD23"/>
      <c r="KOE23"/>
      <c r="KOF23"/>
      <c r="KOG23"/>
      <c r="KOH23"/>
      <c r="KOI23"/>
      <c r="KOJ23"/>
      <c r="KOK23"/>
      <c r="KOL23"/>
      <c r="KOM23"/>
      <c r="KON23"/>
      <c r="KOO23"/>
      <c r="KOP23"/>
      <c r="KOQ23"/>
      <c r="KOR23"/>
      <c r="KOS23"/>
      <c r="KOT23"/>
      <c r="KOU23"/>
      <c r="KOV23"/>
      <c r="KOW23"/>
      <c r="KOX23"/>
      <c r="KOY23"/>
      <c r="KOZ23"/>
      <c r="KPA23"/>
      <c r="KPB23"/>
      <c r="KPC23"/>
      <c r="KPD23"/>
      <c r="KPE23"/>
      <c r="KPF23"/>
      <c r="KPG23"/>
      <c r="KPH23"/>
      <c r="KPI23"/>
      <c r="KPJ23"/>
      <c r="KPK23"/>
      <c r="KPL23"/>
      <c r="KPM23"/>
      <c r="KPN23"/>
      <c r="KPO23"/>
      <c r="KPP23"/>
      <c r="KPQ23"/>
      <c r="KPR23"/>
      <c r="KPS23"/>
      <c r="KPT23"/>
      <c r="KPU23"/>
      <c r="KPV23"/>
      <c r="KPW23"/>
      <c r="KPX23"/>
      <c r="KPY23"/>
      <c r="KPZ23"/>
      <c r="KQA23"/>
      <c r="KQB23"/>
      <c r="KQC23"/>
      <c r="KQD23"/>
      <c r="KQE23"/>
      <c r="KQF23"/>
      <c r="KQG23"/>
      <c r="KQH23"/>
      <c r="KQI23"/>
      <c r="KQJ23"/>
      <c r="KQK23"/>
      <c r="KQL23"/>
      <c r="KQM23"/>
      <c r="KQN23"/>
      <c r="KQO23"/>
      <c r="KQP23"/>
      <c r="KQQ23"/>
      <c r="KQR23"/>
      <c r="KQS23"/>
      <c r="KQT23"/>
      <c r="KQU23"/>
      <c r="KQV23"/>
      <c r="KQW23"/>
      <c r="KQX23"/>
      <c r="KQY23"/>
      <c r="KQZ23"/>
      <c r="KRA23"/>
      <c r="KRB23"/>
      <c r="KRC23"/>
      <c r="KRD23"/>
      <c r="KRE23"/>
      <c r="KRF23"/>
      <c r="KRG23"/>
      <c r="KRH23"/>
      <c r="KRI23"/>
      <c r="KRJ23"/>
      <c r="KRK23"/>
      <c r="KRL23"/>
      <c r="KRM23"/>
      <c r="KRN23"/>
      <c r="KRO23"/>
      <c r="KRP23"/>
      <c r="KRQ23"/>
      <c r="KRR23"/>
      <c r="KRS23"/>
      <c r="KRT23"/>
      <c r="KRU23"/>
      <c r="KRV23"/>
      <c r="KRW23"/>
      <c r="KRX23"/>
      <c r="KRY23"/>
      <c r="KRZ23"/>
      <c r="KSA23"/>
      <c r="KSB23"/>
      <c r="KSC23"/>
      <c r="KSD23"/>
      <c r="KSE23"/>
      <c r="KSF23"/>
      <c r="KSG23"/>
      <c r="KSH23"/>
      <c r="KSI23"/>
      <c r="KSJ23"/>
      <c r="KSK23"/>
      <c r="KSL23"/>
      <c r="KSM23"/>
      <c r="KSN23"/>
      <c r="KSO23"/>
      <c r="KSP23"/>
      <c r="KSQ23"/>
      <c r="KSR23"/>
      <c r="KSS23"/>
      <c r="KST23"/>
      <c r="KSU23"/>
      <c r="KSV23"/>
      <c r="KSW23"/>
      <c r="KSX23"/>
      <c r="KSY23"/>
      <c r="KSZ23"/>
      <c r="KTA23"/>
      <c r="KTB23"/>
      <c r="KTC23"/>
      <c r="KTD23"/>
      <c r="KTE23"/>
      <c r="KTF23"/>
      <c r="KTG23"/>
      <c r="KTH23"/>
      <c r="KTI23"/>
      <c r="KTJ23"/>
      <c r="KTK23"/>
      <c r="KTL23"/>
      <c r="KTM23"/>
      <c r="KTN23"/>
      <c r="KTO23"/>
      <c r="KTP23"/>
      <c r="KTQ23"/>
      <c r="KTR23"/>
      <c r="KTS23"/>
      <c r="KTT23"/>
      <c r="KTU23"/>
      <c r="KTV23"/>
      <c r="KTW23"/>
      <c r="KTX23"/>
      <c r="KTY23"/>
      <c r="KTZ23"/>
      <c r="KUA23"/>
      <c r="KUB23"/>
      <c r="KUC23"/>
      <c r="KUD23"/>
      <c r="KUE23"/>
      <c r="KUF23"/>
      <c r="KUG23"/>
      <c r="KUH23"/>
      <c r="KUI23"/>
      <c r="KUJ23"/>
      <c r="KUK23"/>
      <c r="KUL23"/>
      <c r="KUM23"/>
      <c r="KUN23"/>
      <c r="KUO23"/>
      <c r="KUP23"/>
      <c r="KUQ23"/>
      <c r="KUR23"/>
      <c r="KUS23"/>
      <c r="KUT23"/>
      <c r="KUU23"/>
      <c r="KUV23"/>
      <c r="KUW23"/>
      <c r="KUX23"/>
      <c r="KUY23"/>
      <c r="KUZ23"/>
      <c r="KVA23"/>
      <c r="KVB23"/>
      <c r="KVC23"/>
      <c r="KVD23"/>
      <c r="KVE23"/>
      <c r="KVF23"/>
      <c r="KVG23"/>
      <c r="KVH23"/>
      <c r="KVI23"/>
      <c r="KVJ23"/>
      <c r="KVK23"/>
      <c r="KVL23"/>
      <c r="KVM23"/>
      <c r="KVN23"/>
      <c r="KVO23"/>
      <c r="KVP23"/>
      <c r="KVQ23"/>
      <c r="KVR23"/>
      <c r="KVS23"/>
      <c r="KVT23"/>
      <c r="KVU23"/>
      <c r="KVV23"/>
      <c r="KVW23"/>
      <c r="KVX23"/>
      <c r="KVY23"/>
      <c r="KVZ23"/>
      <c r="KWA23"/>
      <c r="KWB23"/>
      <c r="KWC23"/>
      <c r="KWD23"/>
      <c r="KWE23"/>
      <c r="KWF23"/>
      <c r="KWG23"/>
      <c r="KWH23"/>
      <c r="KWI23"/>
      <c r="KWJ23"/>
      <c r="KWK23"/>
      <c r="KWL23"/>
      <c r="KWM23"/>
      <c r="KWN23"/>
      <c r="KWO23"/>
      <c r="KWP23"/>
      <c r="KWQ23"/>
      <c r="KWR23"/>
      <c r="KWS23"/>
      <c r="KWT23"/>
      <c r="KWU23"/>
      <c r="KWV23"/>
      <c r="KWW23"/>
      <c r="KWX23"/>
      <c r="KWY23"/>
      <c r="KWZ23"/>
      <c r="KXA23"/>
      <c r="KXB23"/>
      <c r="KXC23"/>
      <c r="KXD23"/>
      <c r="KXE23"/>
      <c r="KXF23"/>
      <c r="KXG23"/>
      <c r="KXH23"/>
      <c r="KXI23"/>
      <c r="KXJ23"/>
      <c r="KXK23"/>
      <c r="KXL23"/>
      <c r="KXM23"/>
      <c r="KXN23"/>
      <c r="KXO23"/>
      <c r="KXP23"/>
      <c r="KXQ23"/>
      <c r="KXR23"/>
      <c r="KXS23"/>
      <c r="KXT23"/>
      <c r="KXU23"/>
      <c r="KXV23"/>
      <c r="KXW23"/>
      <c r="KXX23"/>
      <c r="KXY23"/>
      <c r="KXZ23"/>
      <c r="KYA23"/>
      <c r="KYB23"/>
      <c r="KYC23"/>
      <c r="KYD23"/>
      <c r="KYE23"/>
      <c r="KYF23"/>
      <c r="KYG23"/>
      <c r="KYH23"/>
      <c r="KYI23"/>
      <c r="KYJ23"/>
      <c r="KYK23"/>
      <c r="KYL23"/>
      <c r="KYM23"/>
      <c r="KYN23"/>
      <c r="KYO23"/>
      <c r="KYP23"/>
      <c r="KYQ23"/>
      <c r="KYR23"/>
      <c r="KYS23"/>
      <c r="KYT23"/>
      <c r="KYU23"/>
      <c r="KYV23"/>
      <c r="KYW23"/>
      <c r="KYX23"/>
      <c r="KYY23"/>
      <c r="KYZ23"/>
      <c r="KZA23"/>
      <c r="KZB23"/>
      <c r="KZC23"/>
      <c r="KZD23"/>
      <c r="KZE23"/>
      <c r="KZF23"/>
      <c r="KZG23"/>
      <c r="KZH23"/>
      <c r="KZI23"/>
      <c r="KZJ23"/>
      <c r="KZK23"/>
      <c r="KZL23"/>
      <c r="KZM23"/>
      <c r="KZN23"/>
      <c r="KZO23"/>
      <c r="KZP23"/>
      <c r="KZQ23"/>
      <c r="KZR23"/>
      <c r="KZS23"/>
      <c r="KZT23"/>
      <c r="KZU23"/>
      <c r="KZV23"/>
      <c r="KZW23"/>
      <c r="KZX23"/>
      <c r="KZY23"/>
      <c r="KZZ23"/>
      <c r="LAA23"/>
      <c r="LAB23"/>
      <c r="LAC23"/>
      <c r="LAD23"/>
      <c r="LAE23"/>
      <c r="LAF23"/>
      <c r="LAG23"/>
      <c r="LAH23"/>
      <c r="LAI23"/>
      <c r="LAJ23"/>
      <c r="LAK23"/>
      <c r="LAL23"/>
      <c r="LAM23"/>
      <c r="LAN23"/>
      <c r="LAO23"/>
      <c r="LAP23"/>
      <c r="LAQ23"/>
      <c r="LAR23"/>
      <c r="LAS23"/>
      <c r="LAT23"/>
      <c r="LAU23"/>
      <c r="LAV23"/>
      <c r="LAW23"/>
      <c r="LAX23"/>
      <c r="LAY23"/>
      <c r="LAZ23"/>
      <c r="LBA23"/>
      <c r="LBB23"/>
      <c r="LBC23"/>
      <c r="LBD23"/>
      <c r="LBE23"/>
      <c r="LBF23"/>
      <c r="LBG23"/>
      <c r="LBH23"/>
      <c r="LBI23"/>
      <c r="LBJ23"/>
      <c r="LBK23"/>
      <c r="LBL23"/>
      <c r="LBM23"/>
      <c r="LBN23"/>
      <c r="LBO23"/>
      <c r="LBP23"/>
      <c r="LBQ23"/>
      <c r="LBR23"/>
      <c r="LBS23"/>
      <c r="LBT23"/>
      <c r="LBU23"/>
      <c r="LBV23"/>
      <c r="LBW23"/>
      <c r="LBX23"/>
      <c r="LBY23"/>
      <c r="LBZ23"/>
      <c r="LCA23"/>
      <c r="LCB23"/>
      <c r="LCC23"/>
      <c r="LCD23"/>
      <c r="LCE23"/>
      <c r="LCF23"/>
      <c r="LCG23"/>
      <c r="LCH23"/>
      <c r="LCI23"/>
      <c r="LCJ23"/>
      <c r="LCK23"/>
      <c r="LCL23"/>
      <c r="LCM23"/>
      <c r="LCN23"/>
      <c r="LCO23"/>
      <c r="LCP23"/>
      <c r="LCQ23"/>
      <c r="LCR23"/>
      <c r="LCS23"/>
      <c r="LCT23"/>
      <c r="LCU23"/>
      <c r="LCV23"/>
      <c r="LCW23"/>
      <c r="LCX23"/>
      <c r="LCY23"/>
      <c r="LCZ23"/>
      <c r="LDA23"/>
      <c r="LDB23"/>
      <c r="LDC23"/>
      <c r="LDD23"/>
      <c r="LDE23"/>
      <c r="LDF23"/>
      <c r="LDG23"/>
      <c r="LDH23"/>
      <c r="LDI23"/>
      <c r="LDJ23"/>
      <c r="LDK23"/>
      <c r="LDL23"/>
      <c r="LDM23"/>
      <c r="LDN23"/>
      <c r="LDO23"/>
      <c r="LDP23"/>
      <c r="LDQ23"/>
      <c r="LDR23"/>
      <c r="LDS23"/>
      <c r="LDT23"/>
      <c r="LDU23"/>
      <c r="LDV23"/>
      <c r="LDW23"/>
      <c r="LDX23"/>
      <c r="LDY23"/>
      <c r="LDZ23"/>
      <c r="LEA23"/>
      <c r="LEB23"/>
      <c r="LEC23"/>
      <c r="LED23"/>
      <c r="LEE23"/>
      <c r="LEF23"/>
      <c r="LEG23"/>
      <c r="LEH23"/>
      <c r="LEI23"/>
      <c r="LEJ23"/>
      <c r="LEK23"/>
      <c r="LEL23"/>
      <c r="LEM23"/>
      <c r="LEN23"/>
      <c r="LEO23"/>
      <c r="LEP23"/>
      <c r="LEQ23"/>
      <c r="LER23"/>
      <c r="LES23"/>
      <c r="LET23"/>
      <c r="LEU23"/>
      <c r="LEV23"/>
      <c r="LEW23"/>
      <c r="LEX23"/>
      <c r="LEY23"/>
      <c r="LEZ23"/>
      <c r="LFA23"/>
      <c r="LFB23"/>
      <c r="LFC23"/>
      <c r="LFD23"/>
      <c r="LFE23"/>
      <c r="LFF23"/>
      <c r="LFG23"/>
      <c r="LFH23"/>
      <c r="LFI23"/>
      <c r="LFJ23"/>
      <c r="LFK23"/>
      <c r="LFL23"/>
      <c r="LFM23"/>
      <c r="LFN23"/>
      <c r="LFO23"/>
      <c r="LFP23"/>
      <c r="LFQ23"/>
      <c r="LFR23"/>
      <c r="LFS23"/>
      <c r="LFT23"/>
      <c r="LFU23"/>
      <c r="LFV23"/>
      <c r="LFW23"/>
      <c r="LFX23"/>
      <c r="LFY23"/>
      <c r="LFZ23"/>
      <c r="LGA23"/>
      <c r="LGB23"/>
      <c r="LGC23"/>
      <c r="LGD23"/>
      <c r="LGE23"/>
      <c r="LGF23"/>
      <c r="LGG23"/>
      <c r="LGH23"/>
      <c r="LGI23"/>
      <c r="LGJ23"/>
      <c r="LGK23"/>
      <c r="LGL23"/>
      <c r="LGM23"/>
      <c r="LGN23"/>
      <c r="LGO23"/>
      <c r="LGP23"/>
      <c r="LGQ23"/>
      <c r="LGR23"/>
      <c r="LGS23"/>
      <c r="LGT23"/>
      <c r="LGU23"/>
      <c r="LGV23"/>
      <c r="LGW23"/>
      <c r="LGX23"/>
      <c r="LGY23"/>
      <c r="LGZ23"/>
      <c r="LHA23"/>
      <c r="LHB23"/>
      <c r="LHC23"/>
      <c r="LHD23"/>
      <c r="LHE23"/>
      <c r="LHF23"/>
      <c r="LHG23"/>
      <c r="LHH23"/>
      <c r="LHI23"/>
      <c r="LHJ23"/>
      <c r="LHK23"/>
      <c r="LHL23"/>
      <c r="LHM23"/>
      <c r="LHN23"/>
      <c r="LHO23"/>
      <c r="LHP23"/>
      <c r="LHQ23"/>
      <c r="LHR23"/>
      <c r="LHS23"/>
      <c r="LHT23"/>
      <c r="LHU23"/>
      <c r="LHV23"/>
      <c r="LHW23"/>
      <c r="LHX23"/>
      <c r="LHY23"/>
      <c r="LHZ23"/>
      <c r="LIA23"/>
      <c r="LIB23"/>
      <c r="LIC23"/>
      <c r="LID23"/>
      <c r="LIE23"/>
      <c r="LIF23"/>
      <c r="LIG23"/>
      <c r="LIH23"/>
      <c r="LII23"/>
      <c r="LIJ23"/>
      <c r="LIK23"/>
      <c r="LIL23"/>
      <c r="LIM23"/>
      <c r="LIN23"/>
      <c r="LIO23"/>
      <c r="LIP23"/>
      <c r="LIQ23"/>
      <c r="LIR23"/>
      <c r="LIS23"/>
      <c r="LIT23"/>
      <c r="LIU23"/>
      <c r="LIV23"/>
      <c r="LIW23"/>
      <c r="LIX23"/>
      <c r="LIY23"/>
      <c r="LIZ23"/>
      <c r="LJA23"/>
      <c r="LJB23"/>
      <c r="LJC23"/>
      <c r="LJD23"/>
      <c r="LJE23"/>
      <c r="LJF23"/>
      <c r="LJG23"/>
      <c r="LJH23"/>
      <c r="LJI23"/>
      <c r="LJJ23"/>
      <c r="LJK23"/>
      <c r="LJL23"/>
      <c r="LJM23"/>
      <c r="LJN23"/>
      <c r="LJO23"/>
      <c r="LJP23"/>
      <c r="LJQ23"/>
      <c r="LJR23"/>
      <c r="LJS23"/>
      <c r="LJT23"/>
      <c r="LJU23"/>
      <c r="LJV23"/>
      <c r="LJW23"/>
      <c r="LJX23"/>
      <c r="LJY23"/>
      <c r="LJZ23"/>
      <c r="LKA23"/>
      <c r="LKB23"/>
      <c r="LKC23"/>
      <c r="LKD23"/>
      <c r="LKE23"/>
      <c r="LKF23"/>
      <c r="LKG23"/>
      <c r="LKH23"/>
      <c r="LKI23"/>
      <c r="LKJ23"/>
      <c r="LKK23"/>
      <c r="LKL23"/>
      <c r="LKM23"/>
      <c r="LKN23"/>
      <c r="LKO23"/>
      <c r="LKP23"/>
      <c r="LKQ23"/>
      <c r="LKR23"/>
      <c r="LKS23"/>
      <c r="LKT23"/>
      <c r="LKU23"/>
      <c r="LKV23"/>
      <c r="LKW23"/>
      <c r="LKX23"/>
      <c r="LKY23"/>
      <c r="LKZ23"/>
      <c r="LLA23"/>
      <c r="LLB23"/>
      <c r="LLC23"/>
      <c r="LLD23"/>
      <c r="LLE23"/>
      <c r="LLF23"/>
      <c r="LLG23"/>
      <c r="LLH23"/>
      <c r="LLI23"/>
      <c r="LLJ23"/>
      <c r="LLK23"/>
      <c r="LLL23"/>
      <c r="LLM23"/>
      <c r="LLN23"/>
      <c r="LLO23"/>
      <c r="LLP23"/>
      <c r="LLQ23"/>
      <c r="LLR23"/>
      <c r="LLS23"/>
      <c r="LLT23"/>
      <c r="LLU23"/>
      <c r="LLV23"/>
      <c r="LLW23"/>
      <c r="LLX23"/>
      <c r="LLY23"/>
      <c r="LLZ23"/>
      <c r="LMA23"/>
      <c r="LMB23"/>
      <c r="LMC23"/>
      <c r="LMD23"/>
      <c r="LME23"/>
      <c r="LMF23"/>
      <c r="LMG23"/>
      <c r="LMH23"/>
      <c r="LMI23"/>
      <c r="LMJ23"/>
      <c r="LMK23"/>
      <c r="LML23"/>
      <c r="LMM23"/>
      <c r="LMN23"/>
      <c r="LMO23"/>
      <c r="LMP23"/>
      <c r="LMQ23"/>
      <c r="LMR23"/>
      <c r="LMS23"/>
      <c r="LMT23"/>
      <c r="LMU23"/>
      <c r="LMV23"/>
      <c r="LMW23"/>
      <c r="LMX23"/>
      <c r="LMY23"/>
      <c r="LMZ23"/>
      <c r="LNA23"/>
      <c r="LNB23"/>
      <c r="LNC23"/>
      <c r="LND23"/>
      <c r="LNE23"/>
      <c r="LNF23"/>
      <c r="LNG23"/>
      <c r="LNH23"/>
      <c r="LNI23"/>
      <c r="LNJ23"/>
      <c r="LNK23"/>
      <c r="LNL23"/>
      <c r="LNM23"/>
      <c r="LNN23"/>
      <c r="LNO23"/>
      <c r="LNP23"/>
      <c r="LNQ23"/>
      <c r="LNR23"/>
      <c r="LNS23"/>
      <c r="LNT23"/>
      <c r="LNU23"/>
      <c r="LNV23"/>
      <c r="LNW23"/>
      <c r="LNX23"/>
      <c r="LNY23"/>
      <c r="LNZ23"/>
      <c r="LOA23"/>
      <c r="LOB23"/>
      <c r="LOC23"/>
      <c r="LOD23"/>
      <c r="LOE23"/>
      <c r="LOF23"/>
      <c r="LOG23"/>
      <c r="LOH23"/>
      <c r="LOI23"/>
      <c r="LOJ23"/>
      <c r="LOK23"/>
      <c r="LOL23"/>
      <c r="LOM23"/>
      <c r="LON23"/>
      <c r="LOO23"/>
      <c r="LOP23"/>
      <c r="LOQ23"/>
      <c r="LOR23"/>
      <c r="LOS23"/>
      <c r="LOT23"/>
      <c r="LOU23"/>
      <c r="LOV23"/>
      <c r="LOW23"/>
      <c r="LOX23"/>
      <c r="LOY23"/>
      <c r="LOZ23"/>
      <c r="LPA23"/>
      <c r="LPB23"/>
      <c r="LPC23"/>
      <c r="LPD23"/>
      <c r="LPE23"/>
      <c r="LPF23"/>
      <c r="LPG23"/>
      <c r="LPH23"/>
      <c r="LPI23"/>
      <c r="LPJ23"/>
      <c r="LPK23"/>
      <c r="LPL23"/>
      <c r="LPM23"/>
      <c r="LPN23"/>
      <c r="LPO23"/>
      <c r="LPP23"/>
      <c r="LPQ23"/>
      <c r="LPR23"/>
      <c r="LPS23"/>
      <c r="LPT23"/>
      <c r="LPU23"/>
      <c r="LPV23"/>
      <c r="LPW23"/>
      <c r="LPX23"/>
      <c r="LPY23"/>
      <c r="LPZ23"/>
      <c r="LQA23"/>
      <c r="LQB23"/>
      <c r="LQC23"/>
      <c r="LQD23"/>
      <c r="LQE23"/>
      <c r="LQF23"/>
      <c r="LQG23"/>
      <c r="LQH23"/>
      <c r="LQI23"/>
      <c r="LQJ23"/>
      <c r="LQK23"/>
      <c r="LQL23"/>
      <c r="LQM23"/>
      <c r="LQN23"/>
      <c r="LQO23"/>
      <c r="LQP23"/>
      <c r="LQQ23"/>
      <c r="LQR23"/>
      <c r="LQS23"/>
      <c r="LQT23"/>
      <c r="LQU23"/>
      <c r="LQV23"/>
      <c r="LQW23"/>
      <c r="LQX23"/>
      <c r="LQY23"/>
      <c r="LQZ23"/>
      <c r="LRA23"/>
      <c r="LRB23"/>
      <c r="LRC23"/>
      <c r="LRD23"/>
      <c r="LRE23"/>
      <c r="LRF23"/>
      <c r="LRG23"/>
      <c r="LRH23"/>
      <c r="LRI23"/>
      <c r="LRJ23"/>
      <c r="LRK23"/>
      <c r="LRL23"/>
      <c r="LRM23"/>
      <c r="LRN23"/>
      <c r="LRO23"/>
      <c r="LRP23"/>
      <c r="LRQ23"/>
      <c r="LRR23"/>
      <c r="LRS23"/>
      <c r="LRT23"/>
      <c r="LRU23"/>
      <c r="LRV23"/>
      <c r="LRW23"/>
      <c r="LRX23"/>
      <c r="LRY23"/>
      <c r="LRZ23"/>
      <c r="LSA23"/>
      <c r="LSB23"/>
      <c r="LSC23"/>
      <c r="LSD23"/>
      <c r="LSE23"/>
      <c r="LSF23"/>
      <c r="LSG23"/>
      <c r="LSH23"/>
      <c r="LSI23"/>
      <c r="LSJ23"/>
      <c r="LSK23"/>
      <c r="LSL23"/>
      <c r="LSM23"/>
      <c r="LSN23"/>
      <c r="LSO23"/>
      <c r="LSP23"/>
      <c r="LSQ23"/>
      <c r="LSR23"/>
      <c r="LSS23"/>
      <c r="LST23"/>
      <c r="LSU23"/>
      <c r="LSV23"/>
      <c r="LSW23"/>
      <c r="LSX23"/>
      <c r="LSY23"/>
      <c r="LSZ23"/>
      <c r="LTA23"/>
      <c r="LTB23"/>
      <c r="LTC23"/>
      <c r="LTD23"/>
      <c r="LTE23"/>
      <c r="LTF23"/>
      <c r="LTG23"/>
      <c r="LTH23"/>
      <c r="LTI23"/>
      <c r="LTJ23"/>
      <c r="LTK23"/>
      <c r="LTL23"/>
      <c r="LTM23"/>
      <c r="LTN23"/>
      <c r="LTO23"/>
      <c r="LTP23"/>
      <c r="LTQ23"/>
      <c r="LTR23"/>
      <c r="LTS23"/>
      <c r="LTT23"/>
      <c r="LTU23"/>
      <c r="LTV23"/>
      <c r="LTW23"/>
      <c r="LTX23"/>
      <c r="LTY23"/>
      <c r="LTZ23"/>
      <c r="LUA23"/>
      <c r="LUB23"/>
      <c r="LUC23"/>
      <c r="LUD23"/>
      <c r="LUE23"/>
      <c r="LUF23"/>
      <c r="LUG23"/>
      <c r="LUH23"/>
      <c r="LUI23"/>
      <c r="LUJ23"/>
      <c r="LUK23"/>
      <c r="LUL23"/>
      <c r="LUM23"/>
      <c r="LUN23"/>
      <c r="LUO23"/>
      <c r="LUP23"/>
      <c r="LUQ23"/>
      <c r="LUR23"/>
      <c r="LUS23"/>
      <c r="LUT23"/>
      <c r="LUU23"/>
      <c r="LUV23"/>
      <c r="LUW23"/>
      <c r="LUX23"/>
      <c r="LUY23"/>
      <c r="LUZ23"/>
      <c r="LVA23"/>
      <c r="LVB23"/>
      <c r="LVC23"/>
      <c r="LVD23"/>
      <c r="LVE23"/>
      <c r="LVF23"/>
      <c r="LVG23"/>
      <c r="LVH23"/>
      <c r="LVI23"/>
      <c r="LVJ23"/>
      <c r="LVK23"/>
      <c r="LVL23"/>
      <c r="LVM23"/>
      <c r="LVN23"/>
      <c r="LVO23"/>
      <c r="LVP23"/>
      <c r="LVQ23"/>
      <c r="LVR23"/>
      <c r="LVS23"/>
      <c r="LVT23"/>
      <c r="LVU23"/>
      <c r="LVV23"/>
      <c r="LVW23"/>
      <c r="LVX23"/>
      <c r="LVY23"/>
      <c r="LVZ23"/>
      <c r="LWA23"/>
      <c r="LWB23"/>
      <c r="LWC23"/>
      <c r="LWD23"/>
      <c r="LWE23"/>
      <c r="LWF23"/>
      <c r="LWG23"/>
      <c r="LWH23"/>
      <c r="LWI23"/>
      <c r="LWJ23"/>
      <c r="LWK23"/>
      <c r="LWL23"/>
      <c r="LWM23"/>
      <c r="LWN23"/>
      <c r="LWO23"/>
      <c r="LWP23"/>
      <c r="LWQ23"/>
      <c r="LWR23"/>
      <c r="LWS23"/>
      <c r="LWT23"/>
      <c r="LWU23"/>
      <c r="LWV23"/>
      <c r="LWW23"/>
      <c r="LWX23"/>
      <c r="LWY23"/>
      <c r="LWZ23"/>
      <c r="LXA23"/>
      <c r="LXB23"/>
      <c r="LXC23"/>
      <c r="LXD23"/>
      <c r="LXE23"/>
      <c r="LXF23"/>
      <c r="LXG23"/>
      <c r="LXH23"/>
      <c r="LXI23"/>
      <c r="LXJ23"/>
      <c r="LXK23"/>
      <c r="LXL23"/>
      <c r="LXM23"/>
      <c r="LXN23"/>
      <c r="LXO23"/>
      <c r="LXP23"/>
      <c r="LXQ23"/>
      <c r="LXR23"/>
      <c r="LXS23"/>
      <c r="LXT23"/>
      <c r="LXU23"/>
      <c r="LXV23"/>
      <c r="LXW23"/>
      <c r="LXX23"/>
      <c r="LXY23"/>
      <c r="LXZ23"/>
      <c r="LYA23"/>
      <c r="LYB23"/>
      <c r="LYC23"/>
      <c r="LYD23"/>
      <c r="LYE23"/>
      <c r="LYF23"/>
      <c r="LYG23"/>
      <c r="LYH23"/>
      <c r="LYI23"/>
      <c r="LYJ23"/>
      <c r="LYK23"/>
      <c r="LYL23"/>
      <c r="LYM23"/>
      <c r="LYN23"/>
      <c r="LYO23"/>
      <c r="LYP23"/>
      <c r="LYQ23"/>
      <c r="LYR23"/>
      <c r="LYS23"/>
      <c r="LYT23"/>
      <c r="LYU23"/>
      <c r="LYV23"/>
      <c r="LYW23"/>
      <c r="LYX23"/>
      <c r="LYY23"/>
      <c r="LYZ23"/>
      <c r="LZA23"/>
      <c r="LZB23"/>
      <c r="LZC23"/>
      <c r="LZD23"/>
      <c r="LZE23"/>
      <c r="LZF23"/>
      <c r="LZG23"/>
      <c r="LZH23"/>
      <c r="LZI23"/>
      <c r="LZJ23"/>
      <c r="LZK23"/>
      <c r="LZL23"/>
      <c r="LZM23"/>
      <c r="LZN23"/>
      <c r="LZO23"/>
      <c r="LZP23"/>
      <c r="LZQ23"/>
      <c r="LZR23"/>
      <c r="LZS23"/>
      <c r="LZT23"/>
      <c r="LZU23"/>
      <c r="LZV23"/>
      <c r="LZW23"/>
      <c r="LZX23"/>
      <c r="LZY23"/>
      <c r="LZZ23"/>
      <c r="MAA23"/>
      <c r="MAB23"/>
      <c r="MAC23"/>
      <c r="MAD23"/>
      <c r="MAE23"/>
      <c r="MAF23"/>
      <c r="MAG23"/>
      <c r="MAH23"/>
      <c r="MAI23"/>
      <c r="MAJ23"/>
      <c r="MAK23"/>
      <c r="MAL23"/>
      <c r="MAM23"/>
      <c r="MAN23"/>
      <c r="MAO23"/>
      <c r="MAP23"/>
      <c r="MAQ23"/>
      <c r="MAR23"/>
      <c r="MAS23"/>
      <c r="MAT23"/>
      <c r="MAU23"/>
      <c r="MAV23"/>
      <c r="MAW23"/>
      <c r="MAX23"/>
      <c r="MAY23"/>
      <c r="MAZ23"/>
      <c r="MBA23"/>
      <c r="MBB23"/>
      <c r="MBC23"/>
      <c r="MBD23"/>
      <c r="MBE23"/>
      <c r="MBF23"/>
      <c r="MBG23"/>
      <c r="MBH23"/>
      <c r="MBI23"/>
      <c r="MBJ23"/>
      <c r="MBK23"/>
      <c r="MBL23"/>
      <c r="MBM23"/>
      <c r="MBN23"/>
      <c r="MBO23"/>
      <c r="MBP23"/>
      <c r="MBQ23"/>
      <c r="MBR23"/>
      <c r="MBS23"/>
      <c r="MBT23"/>
      <c r="MBU23"/>
      <c r="MBV23"/>
      <c r="MBW23"/>
      <c r="MBX23"/>
      <c r="MBY23"/>
      <c r="MBZ23"/>
      <c r="MCA23"/>
      <c r="MCB23"/>
      <c r="MCC23"/>
      <c r="MCD23"/>
      <c r="MCE23"/>
      <c r="MCF23"/>
      <c r="MCG23"/>
      <c r="MCH23"/>
      <c r="MCI23"/>
      <c r="MCJ23"/>
      <c r="MCK23"/>
      <c r="MCL23"/>
      <c r="MCM23"/>
      <c r="MCN23"/>
      <c r="MCO23"/>
      <c r="MCP23"/>
      <c r="MCQ23"/>
      <c r="MCR23"/>
      <c r="MCS23"/>
      <c r="MCT23"/>
      <c r="MCU23"/>
      <c r="MCV23"/>
      <c r="MCW23"/>
      <c r="MCX23"/>
      <c r="MCY23"/>
      <c r="MCZ23"/>
      <c r="MDA23"/>
      <c r="MDB23"/>
      <c r="MDC23"/>
      <c r="MDD23"/>
      <c r="MDE23"/>
      <c r="MDF23"/>
      <c r="MDG23"/>
      <c r="MDH23"/>
      <c r="MDI23"/>
      <c r="MDJ23"/>
      <c r="MDK23"/>
      <c r="MDL23"/>
      <c r="MDM23"/>
      <c r="MDN23"/>
      <c r="MDO23"/>
      <c r="MDP23"/>
      <c r="MDQ23"/>
      <c r="MDR23"/>
      <c r="MDS23"/>
      <c r="MDT23"/>
      <c r="MDU23"/>
      <c r="MDV23"/>
      <c r="MDW23"/>
      <c r="MDX23"/>
      <c r="MDY23"/>
      <c r="MDZ23"/>
      <c r="MEA23"/>
      <c r="MEB23"/>
      <c r="MEC23"/>
      <c r="MED23"/>
      <c r="MEE23"/>
      <c r="MEF23"/>
      <c r="MEG23"/>
      <c r="MEH23"/>
      <c r="MEI23"/>
      <c r="MEJ23"/>
      <c r="MEK23"/>
      <c r="MEL23"/>
      <c r="MEM23"/>
      <c r="MEN23"/>
      <c r="MEO23"/>
      <c r="MEP23"/>
      <c r="MEQ23"/>
      <c r="MER23"/>
      <c r="MES23"/>
      <c r="MET23"/>
      <c r="MEU23"/>
      <c r="MEV23"/>
      <c r="MEW23"/>
      <c r="MEX23"/>
      <c r="MEY23"/>
      <c r="MEZ23"/>
      <c r="MFA23"/>
      <c r="MFB23"/>
      <c r="MFC23"/>
      <c r="MFD23"/>
      <c r="MFE23"/>
      <c r="MFF23"/>
      <c r="MFG23"/>
      <c r="MFH23"/>
      <c r="MFI23"/>
      <c r="MFJ23"/>
      <c r="MFK23"/>
      <c r="MFL23"/>
      <c r="MFM23"/>
      <c r="MFN23"/>
      <c r="MFO23"/>
      <c r="MFP23"/>
      <c r="MFQ23"/>
      <c r="MFR23"/>
      <c r="MFS23"/>
      <c r="MFT23"/>
      <c r="MFU23"/>
      <c r="MFV23"/>
      <c r="MFW23"/>
      <c r="MFX23"/>
      <c r="MFY23"/>
      <c r="MFZ23"/>
      <c r="MGA23"/>
      <c r="MGB23"/>
      <c r="MGC23"/>
      <c r="MGD23"/>
      <c r="MGE23"/>
      <c r="MGF23"/>
      <c r="MGG23"/>
      <c r="MGH23"/>
      <c r="MGI23"/>
      <c r="MGJ23"/>
      <c r="MGK23"/>
      <c r="MGL23"/>
      <c r="MGM23"/>
      <c r="MGN23"/>
      <c r="MGO23"/>
      <c r="MGP23"/>
      <c r="MGQ23"/>
      <c r="MGR23"/>
      <c r="MGS23"/>
      <c r="MGT23"/>
      <c r="MGU23"/>
      <c r="MGV23"/>
      <c r="MGW23"/>
      <c r="MGX23"/>
      <c r="MGY23"/>
      <c r="MGZ23"/>
      <c r="MHA23"/>
      <c r="MHB23"/>
      <c r="MHC23"/>
      <c r="MHD23"/>
      <c r="MHE23"/>
      <c r="MHF23"/>
      <c r="MHG23"/>
      <c r="MHH23"/>
      <c r="MHI23"/>
      <c r="MHJ23"/>
      <c r="MHK23"/>
      <c r="MHL23"/>
      <c r="MHM23"/>
      <c r="MHN23"/>
      <c r="MHO23"/>
      <c r="MHP23"/>
      <c r="MHQ23"/>
      <c r="MHR23"/>
      <c r="MHS23"/>
      <c r="MHT23"/>
      <c r="MHU23"/>
      <c r="MHV23"/>
      <c r="MHW23"/>
      <c r="MHX23"/>
      <c r="MHY23"/>
      <c r="MHZ23"/>
      <c r="MIA23"/>
      <c r="MIB23"/>
      <c r="MIC23"/>
      <c r="MID23"/>
      <c r="MIE23"/>
      <c r="MIF23"/>
      <c r="MIG23"/>
      <c r="MIH23"/>
      <c r="MII23"/>
      <c r="MIJ23"/>
      <c r="MIK23"/>
      <c r="MIL23"/>
      <c r="MIM23"/>
      <c r="MIN23"/>
      <c r="MIO23"/>
      <c r="MIP23"/>
      <c r="MIQ23"/>
      <c r="MIR23"/>
      <c r="MIS23"/>
      <c r="MIT23"/>
      <c r="MIU23"/>
      <c r="MIV23"/>
      <c r="MIW23"/>
      <c r="MIX23"/>
      <c r="MIY23"/>
      <c r="MIZ23"/>
      <c r="MJA23"/>
      <c r="MJB23"/>
      <c r="MJC23"/>
      <c r="MJD23"/>
      <c r="MJE23"/>
      <c r="MJF23"/>
      <c r="MJG23"/>
      <c r="MJH23"/>
      <c r="MJI23"/>
      <c r="MJJ23"/>
      <c r="MJK23"/>
      <c r="MJL23"/>
      <c r="MJM23"/>
      <c r="MJN23"/>
      <c r="MJO23"/>
      <c r="MJP23"/>
      <c r="MJQ23"/>
      <c r="MJR23"/>
      <c r="MJS23"/>
      <c r="MJT23"/>
      <c r="MJU23"/>
      <c r="MJV23"/>
      <c r="MJW23"/>
      <c r="MJX23"/>
      <c r="MJY23"/>
      <c r="MJZ23"/>
      <c r="MKA23"/>
      <c r="MKB23"/>
      <c r="MKC23"/>
      <c r="MKD23"/>
      <c r="MKE23"/>
      <c r="MKF23"/>
      <c r="MKG23"/>
      <c r="MKH23"/>
      <c r="MKI23"/>
      <c r="MKJ23"/>
      <c r="MKK23"/>
      <c r="MKL23"/>
      <c r="MKM23"/>
      <c r="MKN23"/>
      <c r="MKO23"/>
      <c r="MKP23"/>
      <c r="MKQ23"/>
      <c r="MKR23"/>
      <c r="MKS23"/>
      <c r="MKT23"/>
      <c r="MKU23"/>
      <c r="MKV23"/>
      <c r="MKW23"/>
      <c r="MKX23"/>
      <c r="MKY23"/>
      <c r="MKZ23"/>
      <c r="MLA23"/>
      <c r="MLB23"/>
      <c r="MLC23"/>
      <c r="MLD23"/>
      <c r="MLE23"/>
      <c r="MLF23"/>
      <c r="MLG23"/>
      <c r="MLH23"/>
      <c r="MLI23"/>
      <c r="MLJ23"/>
      <c r="MLK23"/>
      <c r="MLL23"/>
      <c r="MLM23"/>
      <c r="MLN23"/>
      <c r="MLO23"/>
      <c r="MLP23"/>
      <c r="MLQ23"/>
      <c r="MLR23"/>
      <c r="MLS23"/>
      <c r="MLT23"/>
      <c r="MLU23"/>
      <c r="MLV23"/>
      <c r="MLW23"/>
      <c r="MLX23"/>
      <c r="MLY23"/>
      <c r="MLZ23"/>
      <c r="MMA23"/>
      <c r="MMB23"/>
      <c r="MMC23"/>
      <c r="MMD23"/>
      <c r="MME23"/>
      <c r="MMF23"/>
      <c r="MMG23"/>
      <c r="MMH23"/>
      <c r="MMI23"/>
      <c r="MMJ23"/>
      <c r="MMK23"/>
      <c r="MML23"/>
      <c r="MMM23"/>
      <c r="MMN23"/>
      <c r="MMO23"/>
      <c r="MMP23"/>
      <c r="MMQ23"/>
      <c r="MMR23"/>
      <c r="MMS23"/>
      <c r="MMT23"/>
      <c r="MMU23"/>
      <c r="MMV23"/>
      <c r="MMW23"/>
      <c r="MMX23"/>
      <c r="MMY23"/>
      <c r="MMZ23"/>
      <c r="MNA23"/>
      <c r="MNB23"/>
      <c r="MNC23"/>
      <c r="MND23"/>
      <c r="MNE23"/>
      <c r="MNF23"/>
      <c r="MNG23"/>
      <c r="MNH23"/>
      <c r="MNI23"/>
      <c r="MNJ23"/>
      <c r="MNK23"/>
      <c r="MNL23"/>
      <c r="MNM23"/>
      <c r="MNN23"/>
      <c r="MNO23"/>
      <c r="MNP23"/>
      <c r="MNQ23"/>
      <c r="MNR23"/>
      <c r="MNS23"/>
      <c r="MNT23"/>
      <c r="MNU23"/>
      <c r="MNV23"/>
      <c r="MNW23"/>
      <c r="MNX23"/>
      <c r="MNY23"/>
      <c r="MNZ23"/>
      <c r="MOA23"/>
      <c r="MOB23"/>
      <c r="MOC23"/>
      <c r="MOD23"/>
      <c r="MOE23"/>
      <c r="MOF23"/>
      <c r="MOG23"/>
      <c r="MOH23"/>
      <c r="MOI23"/>
      <c r="MOJ23"/>
      <c r="MOK23"/>
      <c r="MOL23"/>
      <c r="MOM23"/>
      <c r="MON23"/>
      <c r="MOO23"/>
      <c r="MOP23"/>
      <c r="MOQ23"/>
      <c r="MOR23"/>
      <c r="MOS23"/>
      <c r="MOT23"/>
      <c r="MOU23"/>
      <c r="MOV23"/>
      <c r="MOW23"/>
      <c r="MOX23"/>
      <c r="MOY23"/>
      <c r="MOZ23"/>
      <c r="MPA23"/>
      <c r="MPB23"/>
      <c r="MPC23"/>
      <c r="MPD23"/>
      <c r="MPE23"/>
      <c r="MPF23"/>
      <c r="MPG23"/>
      <c r="MPH23"/>
      <c r="MPI23"/>
      <c r="MPJ23"/>
      <c r="MPK23"/>
      <c r="MPL23"/>
      <c r="MPM23"/>
      <c r="MPN23"/>
      <c r="MPO23"/>
      <c r="MPP23"/>
      <c r="MPQ23"/>
      <c r="MPR23"/>
      <c r="MPS23"/>
      <c r="MPT23"/>
      <c r="MPU23"/>
      <c r="MPV23"/>
      <c r="MPW23"/>
      <c r="MPX23"/>
      <c r="MPY23"/>
      <c r="MPZ23"/>
      <c r="MQA23"/>
      <c r="MQB23"/>
      <c r="MQC23"/>
      <c r="MQD23"/>
      <c r="MQE23"/>
      <c r="MQF23"/>
      <c r="MQG23"/>
      <c r="MQH23"/>
      <c r="MQI23"/>
      <c r="MQJ23"/>
      <c r="MQK23"/>
      <c r="MQL23"/>
      <c r="MQM23"/>
      <c r="MQN23"/>
      <c r="MQO23"/>
      <c r="MQP23"/>
      <c r="MQQ23"/>
      <c r="MQR23"/>
      <c r="MQS23"/>
      <c r="MQT23"/>
      <c r="MQU23"/>
      <c r="MQV23"/>
      <c r="MQW23"/>
      <c r="MQX23"/>
      <c r="MQY23"/>
      <c r="MQZ23"/>
      <c r="MRA23"/>
      <c r="MRB23"/>
      <c r="MRC23"/>
      <c r="MRD23"/>
      <c r="MRE23"/>
      <c r="MRF23"/>
      <c r="MRG23"/>
      <c r="MRH23"/>
      <c r="MRI23"/>
      <c r="MRJ23"/>
      <c r="MRK23"/>
      <c r="MRL23"/>
      <c r="MRM23"/>
      <c r="MRN23"/>
      <c r="MRO23"/>
      <c r="MRP23"/>
      <c r="MRQ23"/>
      <c r="MRR23"/>
      <c r="MRS23"/>
      <c r="MRT23"/>
      <c r="MRU23"/>
      <c r="MRV23"/>
      <c r="MRW23"/>
      <c r="MRX23"/>
      <c r="MRY23"/>
      <c r="MRZ23"/>
      <c r="MSA23"/>
      <c r="MSB23"/>
      <c r="MSC23"/>
      <c r="MSD23"/>
      <c r="MSE23"/>
      <c r="MSF23"/>
      <c r="MSG23"/>
      <c r="MSH23"/>
      <c r="MSI23"/>
      <c r="MSJ23"/>
      <c r="MSK23"/>
      <c r="MSL23"/>
      <c r="MSM23"/>
      <c r="MSN23"/>
      <c r="MSO23"/>
      <c r="MSP23"/>
      <c r="MSQ23"/>
      <c r="MSR23"/>
      <c r="MSS23"/>
      <c r="MST23"/>
      <c r="MSU23"/>
      <c r="MSV23"/>
      <c r="MSW23"/>
      <c r="MSX23"/>
      <c r="MSY23"/>
      <c r="MSZ23"/>
      <c r="MTA23"/>
      <c r="MTB23"/>
      <c r="MTC23"/>
      <c r="MTD23"/>
      <c r="MTE23"/>
      <c r="MTF23"/>
      <c r="MTG23"/>
      <c r="MTH23"/>
      <c r="MTI23"/>
      <c r="MTJ23"/>
      <c r="MTK23"/>
      <c r="MTL23"/>
      <c r="MTM23"/>
      <c r="MTN23"/>
      <c r="MTO23"/>
      <c r="MTP23"/>
      <c r="MTQ23"/>
      <c r="MTR23"/>
      <c r="MTS23"/>
      <c r="MTT23"/>
      <c r="MTU23"/>
      <c r="MTV23"/>
      <c r="MTW23"/>
      <c r="MTX23"/>
      <c r="MTY23"/>
      <c r="MTZ23"/>
      <c r="MUA23"/>
      <c r="MUB23"/>
      <c r="MUC23"/>
      <c r="MUD23"/>
      <c r="MUE23"/>
      <c r="MUF23"/>
      <c r="MUG23"/>
      <c r="MUH23"/>
      <c r="MUI23"/>
      <c r="MUJ23"/>
      <c r="MUK23"/>
      <c r="MUL23"/>
      <c r="MUM23"/>
      <c r="MUN23"/>
      <c r="MUO23"/>
      <c r="MUP23"/>
      <c r="MUQ23"/>
      <c r="MUR23"/>
      <c r="MUS23"/>
      <c r="MUT23"/>
      <c r="MUU23"/>
      <c r="MUV23"/>
      <c r="MUW23"/>
      <c r="MUX23"/>
      <c r="MUY23"/>
      <c r="MUZ23"/>
      <c r="MVA23"/>
      <c r="MVB23"/>
      <c r="MVC23"/>
      <c r="MVD23"/>
      <c r="MVE23"/>
      <c r="MVF23"/>
      <c r="MVG23"/>
      <c r="MVH23"/>
      <c r="MVI23"/>
      <c r="MVJ23"/>
      <c r="MVK23"/>
      <c r="MVL23"/>
      <c r="MVM23"/>
      <c r="MVN23"/>
      <c r="MVO23"/>
      <c r="MVP23"/>
      <c r="MVQ23"/>
      <c r="MVR23"/>
      <c r="MVS23"/>
      <c r="MVT23"/>
      <c r="MVU23"/>
      <c r="MVV23"/>
      <c r="MVW23"/>
      <c r="MVX23"/>
      <c r="MVY23"/>
      <c r="MVZ23"/>
      <c r="MWA23"/>
      <c r="MWB23"/>
      <c r="MWC23"/>
      <c r="MWD23"/>
      <c r="MWE23"/>
      <c r="MWF23"/>
      <c r="MWG23"/>
      <c r="MWH23"/>
      <c r="MWI23"/>
      <c r="MWJ23"/>
      <c r="MWK23"/>
      <c r="MWL23"/>
      <c r="MWM23"/>
      <c r="MWN23"/>
      <c r="MWO23"/>
      <c r="MWP23"/>
      <c r="MWQ23"/>
      <c r="MWR23"/>
      <c r="MWS23"/>
      <c r="MWT23"/>
      <c r="MWU23"/>
      <c r="MWV23"/>
      <c r="MWW23"/>
      <c r="MWX23"/>
      <c r="MWY23"/>
      <c r="MWZ23"/>
      <c r="MXA23"/>
      <c r="MXB23"/>
      <c r="MXC23"/>
      <c r="MXD23"/>
      <c r="MXE23"/>
      <c r="MXF23"/>
      <c r="MXG23"/>
      <c r="MXH23"/>
      <c r="MXI23"/>
      <c r="MXJ23"/>
      <c r="MXK23"/>
      <c r="MXL23"/>
      <c r="MXM23"/>
      <c r="MXN23"/>
      <c r="MXO23"/>
      <c r="MXP23"/>
      <c r="MXQ23"/>
      <c r="MXR23"/>
      <c r="MXS23"/>
      <c r="MXT23"/>
      <c r="MXU23"/>
      <c r="MXV23"/>
      <c r="MXW23"/>
      <c r="MXX23"/>
      <c r="MXY23"/>
      <c r="MXZ23"/>
      <c r="MYA23"/>
      <c r="MYB23"/>
      <c r="MYC23"/>
      <c r="MYD23"/>
      <c r="MYE23"/>
      <c r="MYF23"/>
      <c r="MYG23"/>
      <c r="MYH23"/>
      <c r="MYI23"/>
      <c r="MYJ23"/>
      <c r="MYK23"/>
      <c r="MYL23"/>
      <c r="MYM23"/>
      <c r="MYN23"/>
      <c r="MYO23"/>
      <c r="MYP23"/>
      <c r="MYQ23"/>
      <c r="MYR23"/>
      <c r="MYS23"/>
      <c r="MYT23"/>
      <c r="MYU23"/>
      <c r="MYV23"/>
      <c r="MYW23"/>
      <c r="MYX23"/>
      <c r="MYY23"/>
      <c r="MYZ23"/>
      <c r="MZA23"/>
      <c r="MZB23"/>
      <c r="MZC23"/>
      <c r="MZD23"/>
      <c r="MZE23"/>
      <c r="MZF23"/>
      <c r="MZG23"/>
      <c r="MZH23"/>
      <c r="MZI23"/>
      <c r="MZJ23"/>
      <c r="MZK23"/>
      <c r="MZL23"/>
      <c r="MZM23"/>
      <c r="MZN23"/>
      <c r="MZO23"/>
      <c r="MZP23"/>
      <c r="MZQ23"/>
      <c r="MZR23"/>
      <c r="MZS23"/>
      <c r="MZT23"/>
      <c r="MZU23"/>
      <c r="MZV23"/>
      <c r="MZW23"/>
      <c r="MZX23"/>
      <c r="MZY23"/>
      <c r="MZZ23"/>
      <c r="NAA23"/>
      <c r="NAB23"/>
      <c r="NAC23"/>
      <c r="NAD23"/>
      <c r="NAE23"/>
      <c r="NAF23"/>
      <c r="NAG23"/>
      <c r="NAH23"/>
      <c r="NAI23"/>
      <c r="NAJ23"/>
      <c r="NAK23"/>
      <c r="NAL23"/>
      <c r="NAM23"/>
      <c r="NAN23"/>
      <c r="NAO23"/>
      <c r="NAP23"/>
      <c r="NAQ23"/>
      <c r="NAR23"/>
      <c r="NAS23"/>
      <c r="NAT23"/>
      <c r="NAU23"/>
      <c r="NAV23"/>
      <c r="NAW23"/>
      <c r="NAX23"/>
      <c r="NAY23"/>
      <c r="NAZ23"/>
      <c r="NBA23"/>
      <c r="NBB23"/>
      <c r="NBC23"/>
      <c r="NBD23"/>
      <c r="NBE23"/>
      <c r="NBF23"/>
      <c r="NBG23"/>
      <c r="NBH23"/>
      <c r="NBI23"/>
      <c r="NBJ23"/>
      <c r="NBK23"/>
      <c r="NBL23"/>
      <c r="NBM23"/>
      <c r="NBN23"/>
      <c r="NBO23"/>
      <c r="NBP23"/>
      <c r="NBQ23"/>
      <c r="NBR23"/>
      <c r="NBS23"/>
      <c r="NBT23"/>
      <c r="NBU23"/>
      <c r="NBV23"/>
      <c r="NBW23"/>
      <c r="NBX23"/>
      <c r="NBY23"/>
      <c r="NBZ23"/>
      <c r="NCA23"/>
      <c r="NCB23"/>
      <c r="NCC23"/>
      <c r="NCD23"/>
      <c r="NCE23"/>
      <c r="NCF23"/>
      <c r="NCG23"/>
      <c r="NCH23"/>
      <c r="NCI23"/>
      <c r="NCJ23"/>
      <c r="NCK23"/>
      <c r="NCL23"/>
      <c r="NCM23"/>
      <c r="NCN23"/>
      <c r="NCO23"/>
      <c r="NCP23"/>
      <c r="NCQ23"/>
      <c r="NCR23"/>
      <c r="NCS23"/>
      <c r="NCT23"/>
      <c r="NCU23"/>
      <c r="NCV23"/>
      <c r="NCW23"/>
      <c r="NCX23"/>
      <c r="NCY23"/>
      <c r="NCZ23"/>
      <c r="NDA23"/>
      <c r="NDB23"/>
      <c r="NDC23"/>
      <c r="NDD23"/>
      <c r="NDE23"/>
      <c r="NDF23"/>
      <c r="NDG23"/>
      <c r="NDH23"/>
      <c r="NDI23"/>
      <c r="NDJ23"/>
      <c r="NDK23"/>
      <c r="NDL23"/>
      <c r="NDM23"/>
      <c r="NDN23"/>
      <c r="NDO23"/>
      <c r="NDP23"/>
      <c r="NDQ23"/>
      <c r="NDR23"/>
      <c r="NDS23"/>
      <c r="NDT23"/>
      <c r="NDU23"/>
      <c r="NDV23"/>
      <c r="NDW23"/>
      <c r="NDX23"/>
      <c r="NDY23"/>
      <c r="NDZ23"/>
      <c r="NEA23"/>
      <c r="NEB23"/>
      <c r="NEC23"/>
      <c r="NED23"/>
      <c r="NEE23"/>
      <c r="NEF23"/>
      <c r="NEG23"/>
      <c r="NEH23"/>
      <c r="NEI23"/>
      <c r="NEJ23"/>
      <c r="NEK23"/>
      <c r="NEL23"/>
      <c r="NEM23"/>
      <c r="NEN23"/>
      <c r="NEO23"/>
      <c r="NEP23"/>
      <c r="NEQ23"/>
      <c r="NER23"/>
      <c r="NES23"/>
      <c r="NET23"/>
      <c r="NEU23"/>
      <c r="NEV23"/>
      <c r="NEW23"/>
      <c r="NEX23"/>
      <c r="NEY23"/>
      <c r="NEZ23"/>
      <c r="NFA23"/>
      <c r="NFB23"/>
      <c r="NFC23"/>
      <c r="NFD23"/>
      <c r="NFE23"/>
      <c r="NFF23"/>
      <c r="NFG23"/>
      <c r="NFH23"/>
      <c r="NFI23"/>
      <c r="NFJ23"/>
      <c r="NFK23"/>
      <c r="NFL23"/>
      <c r="NFM23"/>
      <c r="NFN23"/>
      <c r="NFO23"/>
      <c r="NFP23"/>
      <c r="NFQ23"/>
      <c r="NFR23"/>
      <c r="NFS23"/>
      <c r="NFT23"/>
      <c r="NFU23"/>
      <c r="NFV23"/>
      <c r="NFW23"/>
      <c r="NFX23"/>
      <c r="NFY23"/>
      <c r="NFZ23"/>
      <c r="NGA23"/>
      <c r="NGB23"/>
      <c r="NGC23"/>
      <c r="NGD23"/>
      <c r="NGE23"/>
      <c r="NGF23"/>
      <c r="NGG23"/>
      <c r="NGH23"/>
      <c r="NGI23"/>
      <c r="NGJ23"/>
      <c r="NGK23"/>
      <c r="NGL23"/>
      <c r="NGM23"/>
      <c r="NGN23"/>
      <c r="NGO23"/>
      <c r="NGP23"/>
      <c r="NGQ23"/>
      <c r="NGR23"/>
      <c r="NGS23"/>
      <c r="NGT23"/>
      <c r="NGU23"/>
      <c r="NGV23"/>
      <c r="NGW23"/>
      <c r="NGX23"/>
      <c r="NGY23"/>
      <c r="NGZ23"/>
      <c r="NHA23"/>
      <c r="NHB23"/>
      <c r="NHC23"/>
      <c r="NHD23"/>
      <c r="NHE23"/>
      <c r="NHF23"/>
      <c r="NHG23"/>
      <c r="NHH23"/>
      <c r="NHI23"/>
      <c r="NHJ23"/>
      <c r="NHK23"/>
      <c r="NHL23"/>
      <c r="NHM23"/>
      <c r="NHN23"/>
      <c r="NHO23"/>
      <c r="NHP23"/>
      <c r="NHQ23"/>
      <c r="NHR23"/>
      <c r="NHS23"/>
      <c r="NHT23"/>
      <c r="NHU23"/>
      <c r="NHV23"/>
      <c r="NHW23"/>
      <c r="NHX23"/>
      <c r="NHY23"/>
      <c r="NHZ23"/>
      <c r="NIA23"/>
      <c r="NIB23"/>
      <c r="NIC23"/>
      <c r="NID23"/>
      <c r="NIE23"/>
      <c r="NIF23"/>
      <c r="NIG23"/>
      <c r="NIH23"/>
      <c r="NII23"/>
      <c r="NIJ23"/>
      <c r="NIK23"/>
      <c r="NIL23"/>
      <c r="NIM23"/>
      <c r="NIN23"/>
      <c r="NIO23"/>
      <c r="NIP23"/>
      <c r="NIQ23"/>
      <c r="NIR23"/>
      <c r="NIS23"/>
      <c r="NIT23"/>
      <c r="NIU23"/>
      <c r="NIV23"/>
      <c r="NIW23"/>
      <c r="NIX23"/>
      <c r="NIY23"/>
      <c r="NIZ23"/>
      <c r="NJA23"/>
      <c r="NJB23"/>
      <c r="NJC23"/>
      <c r="NJD23"/>
      <c r="NJE23"/>
      <c r="NJF23"/>
      <c r="NJG23"/>
      <c r="NJH23"/>
      <c r="NJI23"/>
      <c r="NJJ23"/>
      <c r="NJK23"/>
      <c r="NJL23"/>
      <c r="NJM23"/>
      <c r="NJN23"/>
      <c r="NJO23"/>
      <c r="NJP23"/>
      <c r="NJQ23"/>
      <c r="NJR23"/>
      <c r="NJS23"/>
      <c r="NJT23"/>
      <c r="NJU23"/>
      <c r="NJV23"/>
      <c r="NJW23"/>
      <c r="NJX23"/>
      <c r="NJY23"/>
      <c r="NJZ23"/>
      <c r="NKA23"/>
      <c r="NKB23"/>
      <c r="NKC23"/>
      <c r="NKD23"/>
      <c r="NKE23"/>
      <c r="NKF23"/>
      <c r="NKG23"/>
      <c r="NKH23"/>
      <c r="NKI23"/>
      <c r="NKJ23"/>
      <c r="NKK23"/>
      <c r="NKL23"/>
      <c r="NKM23"/>
      <c r="NKN23"/>
      <c r="NKO23"/>
      <c r="NKP23"/>
      <c r="NKQ23"/>
      <c r="NKR23"/>
      <c r="NKS23"/>
      <c r="NKT23"/>
      <c r="NKU23"/>
      <c r="NKV23"/>
      <c r="NKW23"/>
      <c r="NKX23"/>
      <c r="NKY23"/>
      <c r="NKZ23"/>
      <c r="NLA23"/>
      <c r="NLB23"/>
      <c r="NLC23"/>
      <c r="NLD23"/>
      <c r="NLE23"/>
      <c r="NLF23"/>
      <c r="NLG23"/>
      <c r="NLH23"/>
      <c r="NLI23"/>
      <c r="NLJ23"/>
      <c r="NLK23"/>
      <c r="NLL23"/>
      <c r="NLM23"/>
      <c r="NLN23"/>
      <c r="NLO23"/>
      <c r="NLP23"/>
      <c r="NLQ23"/>
      <c r="NLR23"/>
      <c r="NLS23"/>
      <c r="NLT23"/>
      <c r="NLU23"/>
      <c r="NLV23"/>
      <c r="NLW23"/>
      <c r="NLX23"/>
      <c r="NLY23"/>
      <c r="NLZ23"/>
      <c r="NMA23"/>
      <c r="NMB23"/>
      <c r="NMC23"/>
      <c r="NMD23"/>
      <c r="NME23"/>
      <c r="NMF23"/>
      <c r="NMG23"/>
      <c r="NMH23"/>
      <c r="NMI23"/>
      <c r="NMJ23"/>
      <c r="NMK23"/>
      <c r="NML23"/>
      <c r="NMM23"/>
      <c r="NMN23"/>
      <c r="NMO23"/>
      <c r="NMP23"/>
      <c r="NMQ23"/>
      <c r="NMR23"/>
      <c r="NMS23"/>
      <c r="NMT23"/>
      <c r="NMU23"/>
      <c r="NMV23"/>
      <c r="NMW23"/>
      <c r="NMX23"/>
      <c r="NMY23"/>
      <c r="NMZ23"/>
      <c r="NNA23"/>
      <c r="NNB23"/>
      <c r="NNC23"/>
      <c r="NND23"/>
      <c r="NNE23"/>
      <c r="NNF23"/>
      <c r="NNG23"/>
      <c r="NNH23"/>
      <c r="NNI23"/>
      <c r="NNJ23"/>
      <c r="NNK23"/>
      <c r="NNL23"/>
      <c r="NNM23"/>
      <c r="NNN23"/>
      <c r="NNO23"/>
      <c r="NNP23"/>
      <c r="NNQ23"/>
      <c r="NNR23"/>
      <c r="NNS23"/>
      <c r="NNT23"/>
      <c r="NNU23"/>
      <c r="NNV23"/>
      <c r="NNW23"/>
      <c r="NNX23"/>
      <c r="NNY23"/>
      <c r="NNZ23"/>
      <c r="NOA23"/>
      <c r="NOB23"/>
      <c r="NOC23"/>
      <c r="NOD23"/>
      <c r="NOE23"/>
      <c r="NOF23"/>
      <c r="NOG23"/>
      <c r="NOH23"/>
      <c r="NOI23"/>
      <c r="NOJ23"/>
      <c r="NOK23"/>
      <c r="NOL23"/>
      <c r="NOM23"/>
      <c r="NON23"/>
      <c r="NOO23"/>
      <c r="NOP23"/>
      <c r="NOQ23"/>
      <c r="NOR23"/>
      <c r="NOS23"/>
      <c r="NOT23"/>
      <c r="NOU23"/>
      <c r="NOV23"/>
      <c r="NOW23"/>
      <c r="NOX23"/>
      <c r="NOY23"/>
      <c r="NOZ23"/>
      <c r="NPA23"/>
      <c r="NPB23"/>
      <c r="NPC23"/>
      <c r="NPD23"/>
      <c r="NPE23"/>
      <c r="NPF23"/>
      <c r="NPG23"/>
      <c r="NPH23"/>
      <c r="NPI23"/>
      <c r="NPJ23"/>
      <c r="NPK23"/>
      <c r="NPL23"/>
      <c r="NPM23"/>
      <c r="NPN23"/>
      <c r="NPO23"/>
      <c r="NPP23"/>
      <c r="NPQ23"/>
      <c r="NPR23"/>
      <c r="NPS23"/>
      <c r="NPT23"/>
      <c r="NPU23"/>
      <c r="NPV23"/>
      <c r="NPW23"/>
      <c r="NPX23"/>
      <c r="NPY23"/>
      <c r="NPZ23"/>
      <c r="NQA23"/>
      <c r="NQB23"/>
      <c r="NQC23"/>
      <c r="NQD23"/>
      <c r="NQE23"/>
      <c r="NQF23"/>
      <c r="NQG23"/>
      <c r="NQH23"/>
      <c r="NQI23"/>
      <c r="NQJ23"/>
      <c r="NQK23"/>
      <c r="NQL23"/>
      <c r="NQM23"/>
      <c r="NQN23"/>
      <c r="NQO23"/>
      <c r="NQP23"/>
      <c r="NQQ23"/>
      <c r="NQR23"/>
      <c r="NQS23"/>
      <c r="NQT23"/>
      <c r="NQU23"/>
      <c r="NQV23"/>
      <c r="NQW23"/>
      <c r="NQX23"/>
      <c r="NQY23"/>
      <c r="NQZ23"/>
      <c r="NRA23"/>
      <c r="NRB23"/>
      <c r="NRC23"/>
      <c r="NRD23"/>
      <c r="NRE23"/>
      <c r="NRF23"/>
      <c r="NRG23"/>
      <c r="NRH23"/>
      <c r="NRI23"/>
    </row>
    <row r="24" spans="1:9941" s="54" customFormat="1" ht="12.2" customHeight="1" thickBot="1" x14ac:dyDescent="0.25">
      <c r="A24" s="12" t="s">
        <v>594</v>
      </c>
      <c r="B24" s="618" t="s">
        <v>641</v>
      </c>
      <c r="C24" s="111">
        <f>'1. mell.bevétel_össz'!C23-'26._önként_össz_bev'!C25-'26._államig_össz_bev'!C24</f>
        <v>0</v>
      </c>
      <c r="D24" s="755">
        <f>'1. mell.bevétel_össz'!D23-'26._önként_össz_bev'!D25-'26._államig_össz_bev'!D24</f>
        <v>16489854</v>
      </c>
      <c r="E24" s="695">
        <f>'1. mell.bevétel_össz'!E23-'26._önként_össz_bev'!E25-'26._államig_össz_bev'!E24</f>
        <v>16489854</v>
      </c>
      <c r="F24" s="695">
        <f>'1. mell.bevétel_össz'!F23-'26._önként_össz_bev'!F25-'26._államig_össz_bev'!F24</f>
        <v>16489854</v>
      </c>
      <c r="G24" s="695">
        <f>'1. mell.bevétel_össz'!G23-'26._önként_össz_bev'!G25-'26._államig_össz_bev'!G24</f>
        <v>16489854</v>
      </c>
      <c r="H24" s="652">
        <f t="shared" si="2"/>
        <v>0</v>
      </c>
      <c r="I24" s="759">
        <f>'1. mell.bevétel_össz'!I23-'26._önként_össz_bev'!I25-'26._államig_össz_bev'!I24</f>
        <v>0</v>
      </c>
      <c r="J24" s="652">
        <f>'1. mell.bevétel_össz'!J23-'26._önként_össz_bev'!J25-'26._államig_össz_bev'!J24</f>
        <v>0</v>
      </c>
      <c r="K24" s="652">
        <f>'1. mell.bevétel_össz'!K23-'26._önként_össz_bev'!K25-'26._államig_össz_bev'!K24</f>
        <v>0</v>
      </c>
      <c r="L24" s="652">
        <f>'1. mell.bevétel_össz'!L23-'26._önként_össz_bev'!L25</f>
        <v>0</v>
      </c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  <c r="TH24"/>
      <c r="TI24"/>
      <c r="TJ24"/>
      <c r="TK24"/>
      <c r="TL24"/>
      <c r="TM24"/>
      <c r="TN24"/>
      <c r="TO24"/>
      <c r="TP24"/>
      <c r="TQ24"/>
      <c r="TR24"/>
      <c r="TS24"/>
      <c r="TT24"/>
      <c r="TU24"/>
      <c r="TV24"/>
      <c r="TW24"/>
      <c r="TX24"/>
      <c r="TY24"/>
      <c r="TZ24"/>
      <c r="UA24"/>
      <c r="UB24"/>
      <c r="UC24"/>
      <c r="UD24"/>
      <c r="UE24"/>
      <c r="UF24"/>
      <c r="UG24"/>
      <c r="UH24"/>
      <c r="UI24"/>
      <c r="UJ24"/>
      <c r="UK24"/>
      <c r="UL24"/>
      <c r="UM24"/>
      <c r="UN24"/>
      <c r="UO24"/>
      <c r="UP24"/>
      <c r="UQ24"/>
      <c r="UR24"/>
      <c r="US24"/>
      <c r="UT24"/>
      <c r="UU24"/>
      <c r="UV24"/>
      <c r="UW24"/>
      <c r="UX24"/>
      <c r="UY24"/>
      <c r="UZ24"/>
      <c r="VA24"/>
      <c r="VB24"/>
      <c r="VC24"/>
      <c r="VD24"/>
      <c r="VE24"/>
      <c r="VF24"/>
      <c r="VG24"/>
      <c r="VH24"/>
      <c r="VI24"/>
      <c r="VJ24"/>
      <c r="VK24"/>
      <c r="VL24"/>
      <c r="VM24"/>
      <c r="VN24"/>
      <c r="VO24"/>
      <c r="VP24"/>
      <c r="VQ24"/>
      <c r="VR24"/>
      <c r="VS24"/>
      <c r="VT24"/>
      <c r="VU24"/>
      <c r="VV24"/>
      <c r="VW24"/>
      <c r="VX24"/>
      <c r="VY24"/>
      <c r="VZ24"/>
      <c r="WA24"/>
      <c r="WB24"/>
      <c r="WC24"/>
      <c r="WD24"/>
      <c r="WE24"/>
      <c r="WF24"/>
      <c r="WG24"/>
      <c r="WH24"/>
      <c r="WI24"/>
      <c r="WJ24"/>
      <c r="WK24"/>
      <c r="WL24"/>
      <c r="WM24"/>
      <c r="WN24"/>
      <c r="WO24"/>
      <c r="WP24"/>
      <c r="WQ24"/>
      <c r="WR24"/>
      <c r="WS24"/>
      <c r="WT24"/>
      <c r="WU24"/>
      <c r="WV24"/>
      <c r="WW24"/>
      <c r="WX24"/>
      <c r="WY24"/>
      <c r="WZ24"/>
      <c r="XA24"/>
      <c r="XB24"/>
      <c r="XC24"/>
      <c r="XD24"/>
      <c r="XE24"/>
      <c r="XF24"/>
      <c r="XG24"/>
      <c r="XH24"/>
      <c r="XI24"/>
      <c r="XJ24"/>
      <c r="XK24"/>
      <c r="XL24"/>
      <c r="XM24"/>
      <c r="XN24"/>
      <c r="XO24"/>
      <c r="XP24"/>
      <c r="XQ24"/>
      <c r="XR24"/>
      <c r="XS24"/>
      <c r="XT24"/>
      <c r="XU24"/>
      <c r="XV24"/>
      <c r="XW24"/>
      <c r="XX24"/>
      <c r="XY24"/>
      <c r="XZ24"/>
      <c r="YA24"/>
      <c r="YB24"/>
      <c r="YC24"/>
      <c r="YD24"/>
      <c r="YE24"/>
      <c r="YF24"/>
      <c r="YG24"/>
      <c r="YH24"/>
      <c r="YI24"/>
      <c r="YJ24"/>
      <c r="YK24"/>
      <c r="YL24"/>
      <c r="YM24"/>
      <c r="YN24"/>
      <c r="YO24"/>
      <c r="YP24"/>
      <c r="YQ24"/>
      <c r="YR24"/>
      <c r="YS24"/>
      <c r="YT24"/>
      <c r="YU24"/>
      <c r="YV24"/>
      <c r="YW24"/>
      <c r="YX24"/>
      <c r="YY24"/>
      <c r="YZ24"/>
      <c r="ZA24"/>
      <c r="ZB24"/>
      <c r="ZC24"/>
      <c r="ZD24"/>
      <c r="ZE24"/>
      <c r="ZF24"/>
      <c r="ZG24"/>
      <c r="ZH24"/>
      <c r="ZI24"/>
      <c r="ZJ24"/>
      <c r="ZK24"/>
      <c r="ZL24"/>
      <c r="ZM24"/>
      <c r="ZN24"/>
      <c r="ZO24"/>
      <c r="ZP24"/>
      <c r="ZQ24"/>
      <c r="ZR24"/>
      <c r="ZS24"/>
      <c r="ZT24"/>
      <c r="ZU24"/>
      <c r="ZV24"/>
      <c r="ZW24"/>
      <c r="ZX24"/>
      <c r="ZY24"/>
      <c r="ZZ24"/>
      <c r="AAA24"/>
      <c r="AAB24"/>
      <c r="AAC24"/>
      <c r="AAD24"/>
      <c r="AAE24"/>
      <c r="AAF24"/>
      <c r="AAG24"/>
      <c r="AAH24"/>
      <c r="AAI24"/>
      <c r="AAJ24"/>
      <c r="AAK24"/>
      <c r="AAL24"/>
      <c r="AAM24"/>
      <c r="AAN24"/>
      <c r="AAO24"/>
      <c r="AAP24"/>
      <c r="AAQ24"/>
      <c r="AAR24"/>
      <c r="AAS24"/>
      <c r="AAT24"/>
      <c r="AAU24"/>
      <c r="AAV24"/>
      <c r="AAW24"/>
      <c r="AAX24"/>
      <c r="AAY24"/>
      <c r="AAZ24"/>
      <c r="ABA24"/>
      <c r="ABB24"/>
      <c r="ABC24"/>
      <c r="ABD24"/>
      <c r="ABE24"/>
      <c r="ABF24"/>
      <c r="ABG24"/>
      <c r="ABH24"/>
      <c r="ABI24"/>
      <c r="ABJ24"/>
      <c r="ABK24"/>
      <c r="ABL24"/>
      <c r="ABM24"/>
      <c r="ABN24"/>
      <c r="ABO24"/>
      <c r="ABP24"/>
      <c r="ABQ24"/>
      <c r="ABR24"/>
      <c r="ABS24"/>
      <c r="ABT24"/>
      <c r="ABU24"/>
      <c r="ABV24"/>
      <c r="ABW24"/>
      <c r="ABX24"/>
      <c r="ABY24"/>
      <c r="ABZ24"/>
      <c r="ACA24"/>
      <c r="ACB24"/>
      <c r="ACC24"/>
      <c r="ACD24"/>
      <c r="ACE24"/>
      <c r="ACF24"/>
      <c r="ACG24"/>
      <c r="ACH24"/>
      <c r="ACI24"/>
      <c r="ACJ24"/>
      <c r="ACK24"/>
      <c r="ACL24"/>
      <c r="ACM24"/>
      <c r="ACN24"/>
      <c r="ACO24"/>
      <c r="ACP24"/>
      <c r="ACQ24"/>
      <c r="ACR24"/>
      <c r="ACS24"/>
      <c r="ACT24"/>
      <c r="ACU24"/>
      <c r="ACV24"/>
      <c r="ACW24"/>
      <c r="ACX24"/>
      <c r="ACY24"/>
      <c r="ACZ24"/>
      <c r="ADA24"/>
      <c r="ADB24"/>
      <c r="ADC24"/>
      <c r="ADD24"/>
      <c r="ADE24"/>
      <c r="ADF24"/>
      <c r="ADG24"/>
      <c r="ADH24"/>
      <c r="ADI24"/>
      <c r="ADJ24"/>
      <c r="ADK24"/>
      <c r="ADL24"/>
      <c r="ADM24"/>
      <c r="ADN24"/>
      <c r="ADO24"/>
      <c r="ADP24"/>
      <c r="ADQ24"/>
      <c r="ADR24"/>
      <c r="ADS24"/>
      <c r="ADT24"/>
      <c r="ADU24"/>
      <c r="ADV24"/>
      <c r="ADW24"/>
      <c r="ADX24"/>
      <c r="ADY24"/>
      <c r="ADZ24"/>
      <c r="AEA24"/>
      <c r="AEB24"/>
      <c r="AEC24"/>
      <c r="AED24"/>
      <c r="AEE24"/>
      <c r="AEF24"/>
      <c r="AEG24"/>
      <c r="AEH24"/>
      <c r="AEI24"/>
      <c r="AEJ24"/>
      <c r="AEK24"/>
      <c r="AEL24"/>
      <c r="AEM24"/>
      <c r="AEN24"/>
      <c r="AEO24"/>
      <c r="AEP24"/>
      <c r="AEQ24"/>
      <c r="AER24"/>
      <c r="AES24"/>
      <c r="AET24"/>
      <c r="AEU24"/>
      <c r="AEV24"/>
      <c r="AEW24"/>
      <c r="AEX24"/>
      <c r="AEY24"/>
      <c r="AEZ24"/>
      <c r="AFA24"/>
      <c r="AFB24"/>
      <c r="AFC24"/>
      <c r="AFD24"/>
      <c r="AFE24"/>
      <c r="AFF24"/>
      <c r="AFG24"/>
      <c r="AFH24"/>
      <c r="AFI24"/>
      <c r="AFJ24"/>
      <c r="AFK24"/>
      <c r="AFL24"/>
      <c r="AFM24"/>
      <c r="AFN24"/>
      <c r="AFO24"/>
      <c r="AFP24"/>
      <c r="AFQ24"/>
      <c r="AFR24"/>
      <c r="AFS24"/>
      <c r="AFT24"/>
      <c r="AFU24"/>
      <c r="AFV24"/>
      <c r="AFW24"/>
      <c r="AFX24"/>
      <c r="AFY24"/>
      <c r="AFZ24"/>
      <c r="AGA24"/>
      <c r="AGB24"/>
      <c r="AGC24"/>
      <c r="AGD24"/>
      <c r="AGE24"/>
      <c r="AGF24"/>
      <c r="AGG24"/>
      <c r="AGH24"/>
      <c r="AGI24"/>
      <c r="AGJ24"/>
      <c r="AGK24"/>
      <c r="AGL24"/>
      <c r="AGM24"/>
      <c r="AGN24"/>
      <c r="AGO24"/>
      <c r="AGP24"/>
      <c r="AGQ24"/>
      <c r="AGR24"/>
      <c r="AGS24"/>
      <c r="AGT24"/>
      <c r="AGU24"/>
      <c r="AGV24"/>
      <c r="AGW24"/>
      <c r="AGX24"/>
      <c r="AGY24"/>
      <c r="AGZ24"/>
      <c r="AHA24"/>
      <c r="AHB24"/>
      <c r="AHC24"/>
      <c r="AHD24"/>
      <c r="AHE24"/>
      <c r="AHF24"/>
      <c r="AHG24"/>
      <c r="AHH24"/>
      <c r="AHI24"/>
      <c r="AHJ24"/>
      <c r="AHK24"/>
      <c r="AHL24"/>
      <c r="AHM24"/>
      <c r="AHN24"/>
      <c r="AHO24"/>
      <c r="AHP24"/>
      <c r="AHQ24"/>
      <c r="AHR24"/>
      <c r="AHS24"/>
      <c r="AHT24"/>
      <c r="AHU24"/>
      <c r="AHV24"/>
      <c r="AHW24"/>
      <c r="AHX24"/>
      <c r="AHY24"/>
      <c r="AHZ24"/>
      <c r="AIA24"/>
      <c r="AIB24"/>
      <c r="AIC24"/>
      <c r="AID24"/>
      <c r="AIE24"/>
      <c r="AIF24"/>
      <c r="AIG24"/>
      <c r="AIH24"/>
      <c r="AII24"/>
      <c r="AIJ24"/>
      <c r="AIK24"/>
      <c r="AIL24"/>
      <c r="AIM24"/>
      <c r="AIN24"/>
      <c r="AIO24"/>
      <c r="AIP24"/>
      <c r="AIQ24"/>
      <c r="AIR24"/>
      <c r="AIS24"/>
      <c r="AIT24"/>
      <c r="AIU24"/>
      <c r="AIV24"/>
      <c r="AIW24"/>
      <c r="AIX24"/>
      <c r="AIY24"/>
      <c r="AIZ24"/>
      <c r="AJA24"/>
      <c r="AJB24"/>
      <c r="AJC24"/>
      <c r="AJD24"/>
      <c r="AJE24"/>
      <c r="AJF24"/>
      <c r="AJG24"/>
      <c r="AJH24"/>
      <c r="AJI24"/>
      <c r="AJJ24"/>
      <c r="AJK24"/>
      <c r="AJL24"/>
      <c r="AJM24"/>
      <c r="AJN24"/>
      <c r="AJO24"/>
      <c r="AJP24"/>
      <c r="AJQ24"/>
      <c r="AJR24"/>
      <c r="AJS24"/>
      <c r="AJT24"/>
      <c r="AJU24"/>
      <c r="AJV24"/>
      <c r="AJW24"/>
      <c r="AJX24"/>
      <c r="AJY24"/>
      <c r="AJZ24"/>
      <c r="AKA24"/>
      <c r="AKB24"/>
      <c r="AKC24"/>
      <c r="AKD24"/>
      <c r="AKE24"/>
      <c r="AKF24"/>
      <c r="AKG24"/>
      <c r="AKH24"/>
      <c r="AKI24"/>
      <c r="AKJ24"/>
      <c r="AKK24"/>
      <c r="AKL24"/>
      <c r="AKM24"/>
      <c r="AKN24"/>
      <c r="AKO24"/>
      <c r="AKP24"/>
      <c r="AKQ24"/>
      <c r="AKR24"/>
      <c r="AKS24"/>
      <c r="AKT24"/>
      <c r="AKU24"/>
      <c r="AKV24"/>
      <c r="AKW24"/>
      <c r="AKX24"/>
      <c r="AKY24"/>
      <c r="AKZ24"/>
      <c r="ALA24"/>
      <c r="ALB24"/>
      <c r="ALC24"/>
      <c r="ALD24"/>
      <c r="ALE24"/>
      <c r="ALF24"/>
      <c r="ALG24"/>
      <c r="ALH24"/>
      <c r="ALI24"/>
      <c r="ALJ24"/>
      <c r="ALK24"/>
      <c r="ALL24"/>
      <c r="ALM24"/>
      <c r="ALN24"/>
      <c r="ALO24"/>
      <c r="ALP24"/>
      <c r="ALQ24"/>
      <c r="ALR24"/>
      <c r="ALS24"/>
      <c r="ALT24"/>
      <c r="ALU24"/>
      <c r="ALV24"/>
      <c r="ALW24"/>
      <c r="ALX24"/>
      <c r="ALY24"/>
      <c r="ALZ24"/>
      <c r="AMA24"/>
      <c r="AMB24"/>
      <c r="AMC24"/>
      <c r="AMD24"/>
      <c r="AME24"/>
      <c r="AMF24"/>
      <c r="AMG24"/>
      <c r="AMH24"/>
      <c r="AMI24"/>
      <c r="AMJ24"/>
      <c r="AMK24"/>
      <c r="AML24"/>
      <c r="AMM24"/>
      <c r="AMN24"/>
      <c r="AMO24"/>
      <c r="AMP24"/>
      <c r="AMQ24"/>
      <c r="AMR24"/>
      <c r="AMS24"/>
      <c r="AMT24"/>
      <c r="AMU24"/>
      <c r="AMV24"/>
      <c r="AMW24"/>
      <c r="AMX24"/>
      <c r="AMY24"/>
      <c r="AMZ24"/>
      <c r="ANA24"/>
      <c r="ANB24"/>
      <c r="ANC24"/>
      <c r="AND24"/>
      <c r="ANE24"/>
      <c r="ANF24"/>
      <c r="ANG24"/>
      <c r="ANH24"/>
      <c r="ANI24"/>
      <c r="ANJ24"/>
      <c r="ANK24"/>
      <c r="ANL24"/>
      <c r="ANM24"/>
      <c r="ANN24"/>
      <c r="ANO24"/>
      <c r="ANP24"/>
      <c r="ANQ24"/>
      <c r="ANR24"/>
      <c r="ANS24"/>
      <c r="ANT24"/>
      <c r="ANU24"/>
      <c r="ANV24"/>
      <c r="ANW24"/>
      <c r="ANX24"/>
      <c r="ANY24"/>
      <c r="ANZ24"/>
      <c r="AOA24"/>
      <c r="AOB24"/>
      <c r="AOC24"/>
      <c r="AOD24"/>
      <c r="AOE24"/>
      <c r="AOF24"/>
      <c r="AOG24"/>
      <c r="AOH24"/>
      <c r="AOI24"/>
      <c r="AOJ24"/>
      <c r="AOK24"/>
      <c r="AOL24"/>
      <c r="AOM24"/>
      <c r="AON24"/>
      <c r="AOO24"/>
      <c r="AOP24"/>
      <c r="AOQ24"/>
      <c r="AOR24"/>
      <c r="AOS24"/>
      <c r="AOT24"/>
      <c r="AOU24"/>
      <c r="AOV24"/>
      <c r="AOW24"/>
      <c r="AOX24"/>
      <c r="AOY24"/>
      <c r="AOZ24"/>
      <c r="APA24"/>
      <c r="APB24"/>
      <c r="APC24"/>
      <c r="APD24"/>
      <c r="APE24"/>
      <c r="APF24"/>
      <c r="APG24"/>
      <c r="APH24"/>
      <c r="API24"/>
      <c r="APJ24"/>
      <c r="APK24"/>
      <c r="APL24"/>
      <c r="APM24"/>
      <c r="APN24"/>
      <c r="APO24"/>
      <c r="APP24"/>
      <c r="APQ24"/>
      <c r="APR24"/>
      <c r="APS24"/>
      <c r="APT24"/>
      <c r="APU24"/>
      <c r="APV24"/>
      <c r="APW24"/>
      <c r="APX24"/>
      <c r="APY24"/>
      <c r="APZ24"/>
      <c r="AQA24"/>
      <c r="AQB24"/>
      <c r="AQC24"/>
      <c r="AQD24"/>
      <c r="AQE24"/>
      <c r="AQF24"/>
      <c r="AQG24"/>
      <c r="AQH24"/>
      <c r="AQI24"/>
      <c r="AQJ24"/>
      <c r="AQK24"/>
      <c r="AQL24"/>
      <c r="AQM24"/>
      <c r="AQN24"/>
      <c r="AQO24"/>
      <c r="AQP24"/>
      <c r="AQQ24"/>
      <c r="AQR24"/>
      <c r="AQS24"/>
      <c r="AQT24"/>
      <c r="AQU24"/>
      <c r="AQV24"/>
      <c r="AQW24"/>
      <c r="AQX24"/>
      <c r="AQY24"/>
      <c r="AQZ24"/>
      <c r="ARA24"/>
      <c r="ARB24"/>
      <c r="ARC24"/>
      <c r="ARD24"/>
      <c r="ARE24"/>
      <c r="ARF24"/>
      <c r="ARG24"/>
      <c r="ARH24"/>
      <c r="ARI24"/>
      <c r="ARJ24"/>
      <c r="ARK24"/>
      <c r="ARL24"/>
      <c r="ARM24"/>
      <c r="ARN24"/>
      <c r="ARO24"/>
      <c r="ARP24"/>
      <c r="ARQ24"/>
      <c r="ARR24"/>
      <c r="ARS24"/>
      <c r="ART24"/>
      <c r="ARU24"/>
      <c r="ARV24"/>
      <c r="ARW24"/>
      <c r="ARX24"/>
      <c r="ARY24"/>
      <c r="ARZ24"/>
      <c r="ASA24"/>
      <c r="ASB24"/>
      <c r="ASC24"/>
      <c r="ASD24"/>
      <c r="ASE24"/>
      <c r="ASF24"/>
      <c r="ASG24"/>
      <c r="ASH24"/>
      <c r="ASI24"/>
      <c r="ASJ24"/>
      <c r="ASK24"/>
      <c r="ASL24"/>
      <c r="ASM24"/>
      <c r="ASN24"/>
      <c r="ASO24"/>
      <c r="ASP24"/>
      <c r="ASQ24"/>
      <c r="ASR24"/>
      <c r="ASS24"/>
      <c r="AST24"/>
      <c r="ASU24"/>
      <c r="ASV24"/>
      <c r="ASW24"/>
      <c r="ASX24"/>
      <c r="ASY24"/>
      <c r="ASZ24"/>
      <c r="ATA24"/>
      <c r="ATB24"/>
      <c r="ATC24"/>
      <c r="ATD24"/>
      <c r="ATE24"/>
      <c r="ATF24"/>
      <c r="ATG24"/>
      <c r="ATH24"/>
      <c r="ATI24"/>
      <c r="ATJ24"/>
      <c r="ATK24"/>
      <c r="ATL24"/>
      <c r="ATM24"/>
      <c r="ATN24"/>
      <c r="ATO24"/>
      <c r="ATP24"/>
      <c r="ATQ24"/>
      <c r="ATR24"/>
      <c r="ATS24"/>
      <c r="ATT24"/>
      <c r="ATU24"/>
      <c r="ATV24"/>
      <c r="ATW24"/>
      <c r="ATX24"/>
      <c r="ATY24"/>
      <c r="ATZ24"/>
      <c r="AUA24"/>
      <c r="AUB24"/>
      <c r="AUC24"/>
      <c r="AUD24"/>
      <c r="AUE24"/>
      <c r="AUF24"/>
      <c r="AUG24"/>
      <c r="AUH24"/>
      <c r="AUI24"/>
      <c r="AUJ24"/>
      <c r="AUK24"/>
      <c r="AUL24"/>
      <c r="AUM24"/>
      <c r="AUN24"/>
      <c r="AUO24"/>
      <c r="AUP24"/>
      <c r="AUQ24"/>
      <c r="AUR24"/>
      <c r="AUS24"/>
      <c r="AUT24"/>
      <c r="AUU24"/>
      <c r="AUV24"/>
      <c r="AUW24"/>
      <c r="AUX24"/>
      <c r="AUY24"/>
      <c r="AUZ24"/>
      <c r="AVA24"/>
      <c r="AVB24"/>
      <c r="AVC24"/>
      <c r="AVD24"/>
      <c r="AVE24"/>
      <c r="AVF24"/>
      <c r="AVG24"/>
      <c r="AVH24"/>
      <c r="AVI24"/>
      <c r="AVJ24"/>
      <c r="AVK24"/>
      <c r="AVL24"/>
      <c r="AVM24"/>
      <c r="AVN24"/>
      <c r="AVO24"/>
      <c r="AVP24"/>
      <c r="AVQ24"/>
      <c r="AVR24"/>
      <c r="AVS24"/>
      <c r="AVT24"/>
      <c r="AVU24"/>
      <c r="AVV24"/>
      <c r="AVW24"/>
      <c r="AVX24"/>
      <c r="AVY24"/>
      <c r="AVZ24"/>
      <c r="AWA24"/>
      <c r="AWB24"/>
      <c r="AWC24"/>
      <c r="AWD24"/>
      <c r="AWE24"/>
      <c r="AWF24"/>
      <c r="AWG24"/>
      <c r="AWH24"/>
      <c r="AWI24"/>
      <c r="AWJ24"/>
      <c r="AWK24"/>
      <c r="AWL24"/>
      <c r="AWM24"/>
      <c r="AWN24"/>
      <c r="AWO24"/>
      <c r="AWP24"/>
      <c r="AWQ24"/>
      <c r="AWR24"/>
      <c r="AWS24"/>
      <c r="AWT24"/>
      <c r="AWU24"/>
      <c r="AWV24"/>
      <c r="AWW24"/>
      <c r="AWX24"/>
      <c r="AWY24"/>
      <c r="AWZ24"/>
      <c r="AXA24"/>
      <c r="AXB24"/>
      <c r="AXC24"/>
      <c r="AXD24"/>
      <c r="AXE24"/>
      <c r="AXF24"/>
      <c r="AXG24"/>
      <c r="AXH24"/>
      <c r="AXI24"/>
      <c r="AXJ24"/>
      <c r="AXK24"/>
      <c r="AXL24"/>
      <c r="AXM24"/>
      <c r="AXN24"/>
      <c r="AXO24"/>
      <c r="AXP24"/>
      <c r="AXQ24"/>
      <c r="AXR24"/>
      <c r="AXS24"/>
      <c r="AXT24"/>
      <c r="AXU24"/>
      <c r="AXV24"/>
      <c r="AXW24"/>
      <c r="AXX24"/>
      <c r="AXY24"/>
      <c r="AXZ24"/>
      <c r="AYA24"/>
      <c r="AYB24"/>
      <c r="AYC24"/>
      <c r="AYD24"/>
      <c r="AYE24"/>
      <c r="AYF24"/>
      <c r="AYG24"/>
      <c r="AYH24"/>
      <c r="AYI24"/>
      <c r="AYJ24"/>
      <c r="AYK24"/>
      <c r="AYL24"/>
      <c r="AYM24"/>
      <c r="AYN24"/>
      <c r="AYO24"/>
      <c r="AYP24"/>
      <c r="AYQ24"/>
      <c r="AYR24"/>
      <c r="AYS24"/>
      <c r="AYT24"/>
      <c r="AYU24"/>
      <c r="AYV24"/>
      <c r="AYW24"/>
      <c r="AYX24"/>
      <c r="AYY24"/>
      <c r="AYZ24"/>
      <c r="AZA24"/>
      <c r="AZB24"/>
      <c r="AZC24"/>
      <c r="AZD24"/>
      <c r="AZE24"/>
      <c r="AZF24"/>
      <c r="AZG24"/>
      <c r="AZH24"/>
      <c r="AZI24"/>
      <c r="AZJ24"/>
      <c r="AZK24"/>
      <c r="AZL24"/>
      <c r="AZM24"/>
      <c r="AZN24"/>
      <c r="AZO24"/>
      <c r="AZP24"/>
      <c r="AZQ24"/>
      <c r="AZR24"/>
      <c r="AZS24"/>
      <c r="AZT24"/>
      <c r="AZU24"/>
      <c r="AZV24"/>
      <c r="AZW24"/>
      <c r="AZX24"/>
      <c r="AZY24"/>
      <c r="AZZ24"/>
      <c r="BAA24"/>
      <c r="BAB24"/>
      <c r="BAC24"/>
      <c r="BAD24"/>
      <c r="BAE24"/>
      <c r="BAF24"/>
      <c r="BAG24"/>
      <c r="BAH24"/>
      <c r="BAI24"/>
      <c r="BAJ24"/>
      <c r="BAK24"/>
      <c r="BAL24"/>
      <c r="BAM24"/>
      <c r="BAN24"/>
      <c r="BAO24"/>
      <c r="BAP24"/>
      <c r="BAQ24"/>
      <c r="BAR24"/>
      <c r="BAS24"/>
      <c r="BAT24"/>
      <c r="BAU24"/>
      <c r="BAV24"/>
      <c r="BAW24"/>
      <c r="BAX24"/>
      <c r="BAY24"/>
      <c r="BAZ24"/>
      <c r="BBA24"/>
      <c r="BBB24"/>
      <c r="BBC24"/>
      <c r="BBD24"/>
      <c r="BBE24"/>
      <c r="BBF24"/>
      <c r="BBG24"/>
      <c r="BBH24"/>
      <c r="BBI24"/>
      <c r="BBJ24"/>
      <c r="BBK24"/>
      <c r="BBL24"/>
      <c r="BBM24"/>
      <c r="BBN24"/>
      <c r="BBO24"/>
      <c r="BBP24"/>
      <c r="BBQ24"/>
      <c r="BBR24"/>
      <c r="BBS24"/>
      <c r="BBT24"/>
      <c r="BBU24"/>
      <c r="BBV24"/>
      <c r="BBW24"/>
      <c r="BBX24"/>
      <c r="BBY24"/>
      <c r="BBZ24"/>
      <c r="BCA24"/>
      <c r="BCB24"/>
      <c r="BCC24"/>
      <c r="BCD24"/>
      <c r="BCE24"/>
      <c r="BCF24"/>
      <c r="BCG24"/>
      <c r="BCH24"/>
      <c r="BCI24"/>
      <c r="BCJ24"/>
      <c r="BCK24"/>
      <c r="BCL24"/>
      <c r="BCM24"/>
      <c r="BCN24"/>
      <c r="BCO24"/>
      <c r="BCP24"/>
      <c r="BCQ24"/>
      <c r="BCR24"/>
      <c r="BCS24"/>
      <c r="BCT24"/>
      <c r="BCU24"/>
      <c r="BCV24"/>
      <c r="BCW24"/>
      <c r="BCX24"/>
      <c r="BCY24"/>
      <c r="BCZ24"/>
      <c r="BDA24"/>
      <c r="BDB24"/>
      <c r="BDC24"/>
      <c r="BDD24"/>
      <c r="BDE24"/>
      <c r="BDF24"/>
      <c r="BDG24"/>
      <c r="BDH24"/>
      <c r="BDI24"/>
      <c r="BDJ24"/>
      <c r="BDK24"/>
      <c r="BDL24"/>
      <c r="BDM24"/>
      <c r="BDN24"/>
      <c r="BDO24"/>
      <c r="BDP24"/>
      <c r="BDQ24"/>
      <c r="BDR24"/>
      <c r="BDS24"/>
      <c r="BDT24"/>
      <c r="BDU24"/>
      <c r="BDV24"/>
      <c r="BDW24"/>
      <c r="BDX24"/>
      <c r="BDY24"/>
      <c r="BDZ24"/>
      <c r="BEA24"/>
      <c r="BEB24"/>
      <c r="BEC24"/>
      <c r="BED24"/>
      <c r="BEE24"/>
      <c r="BEF24"/>
      <c r="BEG24"/>
      <c r="BEH24"/>
      <c r="BEI24"/>
      <c r="BEJ24"/>
      <c r="BEK24"/>
      <c r="BEL24"/>
      <c r="BEM24"/>
      <c r="BEN24"/>
      <c r="BEO24"/>
      <c r="BEP24"/>
      <c r="BEQ24"/>
      <c r="BER24"/>
      <c r="BES24"/>
      <c r="BET24"/>
      <c r="BEU24"/>
      <c r="BEV24"/>
      <c r="BEW24"/>
      <c r="BEX24"/>
      <c r="BEY24"/>
      <c r="BEZ24"/>
      <c r="BFA24"/>
      <c r="BFB24"/>
      <c r="BFC24"/>
      <c r="BFD24"/>
      <c r="BFE24"/>
      <c r="BFF24"/>
      <c r="BFG24"/>
      <c r="BFH24"/>
      <c r="BFI24"/>
      <c r="BFJ24"/>
      <c r="BFK24"/>
      <c r="BFL24"/>
      <c r="BFM24"/>
      <c r="BFN24"/>
      <c r="BFO24"/>
      <c r="BFP24"/>
      <c r="BFQ24"/>
      <c r="BFR24"/>
      <c r="BFS24"/>
      <c r="BFT24"/>
      <c r="BFU24"/>
      <c r="BFV24"/>
      <c r="BFW24"/>
      <c r="BFX24"/>
      <c r="BFY24"/>
      <c r="BFZ24"/>
      <c r="BGA24"/>
      <c r="BGB24"/>
      <c r="BGC24"/>
      <c r="BGD24"/>
      <c r="BGE24"/>
      <c r="BGF24"/>
      <c r="BGG24"/>
      <c r="BGH24"/>
      <c r="BGI24"/>
      <c r="BGJ24"/>
      <c r="BGK24"/>
      <c r="BGL24"/>
      <c r="BGM24"/>
      <c r="BGN24"/>
      <c r="BGO24"/>
      <c r="BGP24"/>
      <c r="BGQ24"/>
      <c r="BGR24"/>
      <c r="BGS24"/>
      <c r="BGT24"/>
      <c r="BGU24"/>
      <c r="BGV24"/>
      <c r="BGW24"/>
      <c r="BGX24"/>
      <c r="BGY24"/>
      <c r="BGZ24"/>
      <c r="BHA24"/>
      <c r="BHB24"/>
      <c r="BHC24"/>
      <c r="BHD24"/>
      <c r="BHE24"/>
      <c r="BHF24"/>
      <c r="BHG24"/>
      <c r="BHH24"/>
      <c r="BHI24"/>
      <c r="BHJ24"/>
      <c r="BHK24"/>
      <c r="BHL24"/>
      <c r="BHM24"/>
      <c r="BHN24"/>
      <c r="BHO24"/>
      <c r="BHP24"/>
      <c r="BHQ24"/>
      <c r="BHR24"/>
      <c r="BHS24"/>
      <c r="BHT24"/>
      <c r="BHU24"/>
      <c r="BHV24"/>
      <c r="BHW24"/>
      <c r="BHX24"/>
      <c r="BHY24"/>
      <c r="BHZ24"/>
      <c r="BIA24"/>
      <c r="BIB24"/>
      <c r="BIC24"/>
      <c r="BID24"/>
      <c r="BIE24"/>
      <c r="BIF24"/>
      <c r="BIG24"/>
      <c r="BIH24"/>
      <c r="BII24"/>
      <c r="BIJ24"/>
      <c r="BIK24"/>
      <c r="BIL24"/>
      <c r="BIM24"/>
      <c r="BIN24"/>
      <c r="BIO24"/>
      <c r="BIP24"/>
      <c r="BIQ24"/>
      <c r="BIR24"/>
      <c r="BIS24"/>
      <c r="BIT24"/>
      <c r="BIU24"/>
      <c r="BIV24"/>
      <c r="BIW24"/>
      <c r="BIX24"/>
      <c r="BIY24"/>
      <c r="BIZ24"/>
      <c r="BJA24"/>
      <c r="BJB24"/>
      <c r="BJC24"/>
      <c r="BJD24"/>
      <c r="BJE24"/>
      <c r="BJF24"/>
      <c r="BJG24"/>
      <c r="BJH24"/>
      <c r="BJI24"/>
      <c r="BJJ24"/>
      <c r="BJK24"/>
      <c r="BJL24"/>
      <c r="BJM24"/>
      <c r="BJN24"/>
      <c r="BJO24"/>
      <c r="BJP24"/>
      <c r="BJQ24"/>
      <c r="BJR24"/>
      <c r="BJS24"/>
      <c r="BJT24"/>
      <c r="BJU24"/>
      <c r="BJV24"/>
      <c r="BJW24"/>
      <c r="BJX24"/>
      <c r="BJY24"/>
      <c r="BJZ24"/>
      <c r="BKA24"/>
      <c r="BKB24"/>
      <c r="BKC24"/>
      <c r="BKD24"/>
      <c r="BKE24"/>
      <c r="BKF24"/>
      <c r="BKG24"/>
      <c r="BKH24"/>
      <c r="BKI24"/>
      <c r="BKJ24"/>
      <c r="BKK24"/>
      <c r="BKL24"/>
      <c r="BKM24"/>
      <c r="BKN24"/>
      <c r="BKO24"/>
      <c r="BKP24"/>
      <c r="BKQ24"/>
      <c r="BKR24"/>
      <c r="BKS24"/>
      <c r="BKT24"/>
      <c r="BKU24"/>
      <c r="BKV24"/>
      <c r="BKW24"/>
      <c r="BKX24"/>
      <c r="BKY24"/>
      <c r="BKZ24"/>
      <c r="BLA24"/>
      <c r="BLB24"/>
      <c r="BLC24"/>
      <c r="BLD24"/>
      <c r="BLE24"/>
      <c r="BLF24"/>
      <c r="BLG24"/>
      <c r="BLH24"/>
      <c r="BLI24"/>
      <c r="BLJ24"/>
      <c r="BLK24"/>
      <c r="BLL24"/>
      <c r="BLM24"/>
      <c r="BLN24"/>
      <c r="BLO24"/>
      <c r="BLP24"/>
      <c r="BLQ24"/>
      <c r="BLR24"/>
      <c r="BLS24"/>
      <c r="BLT24"/>
      <c r="BLU24"/>
      <c r="BLV24"/>
      <c r="BLW24"/>
      <c r="BLX24"/>
      <c r="BLY24"/>
      <c r="BLZ24"/>
      <c r="BMA24"/>
      <c r="BMB24"/>
      <c r="BMC24"/>
      <c r="BMD24"/>
      <c r="BME24"/>
      <c r="BMF24"/>
      <c r="BMG24"/>
      <c r="BMH24"/>
      <c r="BMI24"/>
      <c r="BMJ24"/>
      <c r="BMK24"/>
      <c r="BML24"/>
      <c r="BMM24"/>
      <c r="BMN24"/>
      <c r="BMO24"/>
      <c r="BMP24"/>
      <c r="BMQ24"/>
      <c r="BMR24"/>
      <c r="BMS24"/>
      <c r="BMT24"/>
      <c r="BMU24"/>
      <c r="BMV24"/>
      <c r="BMW24"/>
      <c r="BMX24"/>
      <c r="BMY24"/>
      <c r="BMZ24"/>
      <c r="BNA24"/>
      <c r="BNB24"/>
      <c r="BNC24"/>
      <c r="BND24"/>
      <c r="BNE24"/>
      <c r="BNF24"/>
      <c r="BNG24"/>
      <c r="BNH24"/>
      <c r="BNI24"/>
      <c r="BNJ24"/>
      <c r="BNK24"/>
      <c r="BNL24"/>
      <c r="BNM24"/>
      <c r="BNN24"/>
      <c r="BNO24"/>
      <c r="BNP24"/>
      <c r="BNQ24"/>
      <c r="BNR24"/>
      <c r="BNS24"/>
      <c r="BNT24"/>
      <c r="BNU24"/>
      <c r="BNV24"/>
      <c r="BNW24"/>
      <c r="BNX24"/>
      <c r="BNY24"/>
      <c r="BNZ24"/>
      <c r="BOA24"/>
      <c r="BOB24"/>
      <c r="BOC24"/>
      <c r="BOD24"/>
      <c r="BOE24"/>
      <c r="BOF24"/>
      <c r="BOG24"/>
      <c r="BOH24"/>
      <c r="BOI24"/>
      <c r="BOJ24"/>
      <c r="BOK24"/>
      <c r="BOL24"/>
      <c r="BOM24"/>
      <c r="BON24"/>
      <c r="BOO24"/>
      <c r="BOP24"/>
      <c r="BOQ24"/>
      <c r="BOR24"/>
      <c r="BOS24"/>
      <c r="BOT24"/>
      <c r="BOU24"/>
      <c r="BOV24"/>
      <c r="BOW24"/>
      <c r="BOX24"/>
      <c r="BOY24"/>
      <c r="BOZ24"/>
      <c r="BPA24"/>
      <c r="BPB24"/>
      <c r="BPC24"/>
      <c r="BPD24"/>
      <c r="BPE24"/>
      <c r="BPF24"/>
      <c r="BPG24"/>
      <c r="BPH24"/>
      <c r="BPI24"/>
      <c r="BPJ24"/>
      <c r="BPK24"/>
      <c r="BPL24"/>
      <c r="BPM24"/>
      <c r="BPN24"/>
      <c r="BPO24"/>
      <c r="BPP24"/>
      <c r="BPQ24"/>
      <c r="BPR24"/>
      <c r="BPS24"/>
      <c r="BPT24"/>
      <c r="BPU24"/>
      <c r="BPV24"/>
      <c r="BPW24"/>
      <c r="BPX24"/>
      <c r="BPY24"/>
      <c r="BPZ24"/>
      <c r="BQA24"/>
      <c r="BQB24"/>
      <c r="BQC24"/>
      <c r="BQD24"/>
      <c r="BQE24"/>
      <c r="BQF24"/>
      <c r="BQG24"/>
      <c r="BQH24"/>
      <c r="BQI24"/>
      <c r="BQJ24"/>
      <c r="BQK24"/>
      <c r="BQL24"/>
      <c r="BQM24"/>
      <c r="BQN24"/>
      <c r="BQO24"/>
      <c r="BQP24"/>
      <c r="BQQ24"/>
      <c r="BQR24"/>
      <c r="BQS24"/>
      <c r="BQT24"/>
      <c r="BQU24"/>
      <c r="BQV24"/>
      <c r="BQW24"/>
      <c r="BQX24"/>
      <c r="BQY24"/>
      <c r="BQZ24"/>
      <c r="BRA24"/>
      <c r="BRB24"/>
      <c r="BRC24"/>
      <c r="BRD24"/>
      <c r="BRE24"/>
      <c r="BRF24"/>
      <c r="BRG24"/>
      <c r="BRH24"/>
      <c r="BRI24"/>
      <c r="BRJ24"/>
      <c r="BRK24"/>
      <c r="BRL24"/>
      <c r="BRM24"/>
      <c r="BRN24"/>
      <c r="BRO24"/>
      <c r="BRP24"/>
      <c r="BRQ24"/>
      <c r="BRR24"/>
      <c r="BRS24"/>
      <c r="BRT24"/>
      <c r="BRU24"/>
      <c r="BRV24"/>
      <c r="BRW24"/>
      <c r="BRX24"/>
      <c r="BRY24"/>
      <c r="BRZ24"/>
      <c r="BSA24"/>
      <c r="BSB24"/>
      <c r="BSC24"/>
      <c r="BSD24"/>
      <c r="BSE24"/>
      <c r="BSF24"/>
      <c r="BSG24"/>
      <c r="BSH24"/>
      <c r="BSI24"/>
      <c r="BSJ24"/>
      <c r="BSK24"/>
      <c r="BSL24"/>
      <c r="BSM24"/>
      <c r="BSN24"/>
      <c r="BSO24"/>
      <c r="BSP24"/>
      <c r="BSQ24"/>
      <c r="BSR24"/>
      <c r="BSS24"/>
      <c r="BST24"/>
      <c r="BSU24"/>
      <c r="BSV24"/>
      <c r="BSW24"/>
      <c r="BSX24"/>
      <c r="BSY24"/>
      <c r="BSZ24"/>
      <c r="BTA24"/>
      <c r="BTB24"/>
      <c r="BTC24"/>
      <c r="BTD24"/>
      <c r="BTE24"/>
      <c r="BTF24"/>
      <c r="BTG24"/>
      <c r="BTH24"/>
      <c r="BTI24"/>
      <c r="BTJ24"/>
      <c r="BTK24"/>
      <c r="BTL24"/>
      <c r="BTM24"/>
      <c r="BTN24"/>
      <c r="BTO24"/>
      <c r="BTP24"/>
      <c r="BTQ24"/>
      <c r="BTR24"/>
      <c r="BTS24"/>
      <c r="BTT24"/>
      <c r="BTU24"/>
      <c r="BTV24"/>
      <c r="BTW24"/>
      <c r="BTX24"/>
      <c r="BTY24"/>
      <c r="BTZ24"/>
      <c r="BUA24"/>
      <c r="BUB24"/>
      <c r="BUC24"/>
      <c r="BUD24"/>
      <c r="BUE24"/>
      <c r="BUF24"/>
      <c r="BUG24"/>
      <c r="BUH24"/>
      <c r="BUI24"/>
      <c r="BUJ24"/>
      <c r="BUK24"/>
      <c r="BUL24"/>
      <c r="BUM24"/>
      <c r="BUN24"/>
      <c r="BUO24"/>
      <c r="BUP24"/>
      <c r="BUQ24"/>
      <c r="BUR24"/>
      <c r="BUS24"/>
      <c r="BUT24"/>
      <c r="BUU24"/>
      <c r="BUV24"/>
      <c r="BUW24"/>
      <c r="BUX24"/>
      <c r="BUY24"/>
      <c r="BUZ24"/>
      <c r="BVA24"/>
      <c r="BVB24"/>
      <c r="BVC24"/>
      <c r="BVD24"/>
      <c r="BVE24"/>
      <c r="BVF24"/>
      <c r="BVG24"/>
      <c r="BVH24"/>
      <c r="BVI24"/>
      <c r="BVJ24"/>
      <c r="BVK24"/>
      <c r="BVL24"/>
      <c r="BVM24"/>
      <c r="BVN24"/>
      <c r="BVO24"/>
      <c r="BVP24"/>
      <c r="BVQ24"/>
      <c r="BVR24"/>
      <c r="BVS24"/>
      <c r="BVT24"/>
      <c r="BVU24"/>
      <c r="BVV24"/>
      <c r="BVW24"/>
      <c r="BVX24"/>
      <c r="BVY24"/>
      <c r="BVZ24"/>
      <c r="BWA24"/>
      <c r="BWB24"/>
      <c r="BWC24"/>
      <c r="BWD24"/>
      <c r="BWE24"/>
      <c r="BWF24"/>
      <c r="BWG24"/>
      <c r="BWH24"/>
      <c r="BWI24"/>
      <c r="BWJ24"/>
      <c r="BWK24"/>
      <c r="BWL24"/>
      <c r="BWM24"/>
      <c r="BWN24"/>
      <c r="BWO24"/>
      <c r="BWP24"/>
      <c r="BWQ24"/>
      <c r="BWR24"/>
      <c r="BWS24"/>
      <c r="BWT24"/>
      <c r="BWU24"/>
      <c r="BWV24"/>
      <c r="BWW24"/>
      <c r="BWX24"/>
      <c r="BWY24"/>
      <c r="BWZ24"/>
      <c r="BXA24"/>
      <c r="BXB24"/>
      <c r="BXC24"/>
      <c r="BXD24"/>
      <c r="BXE24"/>
      <c r="BXF24"/>
      <c r="BXG24"/>
      <c r="BXH24"/>
      <c r="BXI24"/>
      <c r="BXJ24"/>
      <c r="BXK24"/>
      <c r="BXL24"/>
      <c r="BXM24"/>
      <c r="BXN24"/>
      <c r="BXO24"/>
      <c r="BXP24"/>
      <c r="BXQ24"/>
      <c r="BXR24"/>
      <c r="BXS24"/>
      <c r="BXT24"/>
      <c r="BXU24"/>
      <c r="BXV24"/>
      <c r="BXW24"/>
      <c r="BXX24"/>
      <c r="BXY24"/>
      <c r="BXZ24"/>
      <c r="BYA24"/>
      <c r="BYB24"/>
      <c r="BYC24"/>
      <c r="BYD24"/>
      <c r="BYE24"/>
      <c r="BYF24"/>
      <c r="BYG24"/>
      <c r="BYH24"/>
      <c r="BYI24"/>
      <c r="BYJ24"/>
      <c r="BYK24"/>
      <c r="BYL24"/>
      <c r="BYM24"/>
      <c r="BYN24"/>
      <c r="BYO24"/>
      <c r="BYP24"/>
      <c r="BYQ24"/>
      <c r="BYR24"/>
      <c r="BYS24"/>
      <c r="BYT24"/>
      <c r="BYU24"/>
      <c r="BYV24"/>
      <c r="BYW24"/>
      <c r="BYX24"/>
      <c r="BYY24"/>
      <c r="BYZ24"/>
      <c r="BZA24"/>
      <c r="BZB24"/>
      <c r="BZC24"/>
      <c r="BZD24"/>
      <c r="BZE24"/>
      <c r="BZF24"/>
      <c r="BZG24"/>
      <c r="BZH24"/>
      <c r="BZI24"/>
      <c r="BZJ24"/>
      <c r="BZK24"/>
      <c r="BZL24"/>
      <c r="BZM24"/>
      <c r="BZN24"/>
      <c r="BZO24"/>
      <c r="BZP24"/>
      <c r="BZQ24"/>
      <c r="BZR24"/>
      <c r="BZS24"/>
      <c r="BZT24"/>
      <c r="BZU24"/>
      <c r="BZV24"/>
      <c r="BZW24"/>
      <c r="BZX24"/>
      <c r="BZY24"/>
      <c r="BZZ24"/>
      <c r="CAA24"/>
      <c r="CAB24"/>
      <c r="CAC24"/>
      <c r="CAD24"/>
      <c r="CAE24"/>
      <c r="CAF24"/>
      <c r="CAG24"/>
      <c r="CAH24"/>
      <c r="CAI24"/>
      <c r="CAJ24"/>
      <c r="CAK24"/>
      <c r="CAL24"/>
      <c r="CAM24"/>
      <c r="CAN24"/>
      <c r="CAO24"/>
      <c r="CAP24"/>
      <c r="CAQ24"/>
      <c r="CAR24"/>
      <c r="CAS24"/>
      <c r="CAT24"/>
      <c r="CAU24"/>
      <c r="CAV24"/>
      <c r="CAW24"/>
      <c r="CAX24"/>
      <c r="CAY24"/>
      <c r="CAZ24"/>
      <c r="CBA24"/>
      <c r="CBB24"/>
      <c r="CBC24"/>
      <c r="CBD24"/>
      <c r="CBE24"/>
      <c r="CBF24"/>
      <c r="CBG24"/>
      <c r="CBH24"/>
      <c r="CBI24"/>
      <c r="CBJ24"/>
      <c r="CBK24"/>
      <c r="CBL24"/>
      <c r="CBM24"/>
      <c r="CBN24"/>
      <c r="CBO24"/>
      <c r="CBP24"/>
      <c r="CBQ24"/>
      <c r="CBR24"/>
      <c r="CBS24"/>
      <c r="CBT24"/>
      <c r="CBU24"/>
      <c r="CBV24"/>
      <c r="CBW24"/>
      <c r="CBX24"/>
      <c r="CBY24"/>
      <c r="CBZ24"/>
      <c r="CCA24"/>
      <c r="CCB24"/>
      <c r="CCC24"/>
      <c r="CCD24"/>
      <c r="CCE24"/>
      <c r="CCF24"/>
      <c r="CCG24"/>
      <c r="CCH24"/>
      <c r="CCI24"/>
      <c r="CCJ24"/>
      <c r="CCK24"/>
      <c r="CCL24"/>
      <c r="CCM24"/>
      <c r="CCN24"/>
      <c r="CCO24"/>
      <c r="CCP24"/>
      <c r="CCQ24"/>
      <c r="CCR24"/>
      <c r="CCS24"/>
      <c r="CCT24"/>
      <c r="CCU24"/>
      <c r="CCV24"/>
      <c r="CCW24"/>
      <c r="CCX24"/>
      <c r="CCY24"/>
      <c r="CCZ24"/>
      <c r="CDA24"/>
      <c r="CDB24"/>
      <c r="CDC24"/>
      <c r="CDD24"/>
      <c r="CDE24"/>
      <c r="CDF24"/>
      <c r="CDG24"/>
      <c r="CDH24"/>
      <c r="CDI24"/>
      <c r="CDJ24"/>
      <c r="CDK24"/>
      <c r="CDL24"/>
      <c r="CDM24"/>
      <c r="CDN24"/>
      <c r="CDO24"/>
      <c r="CDP24"/>
      <c r="CDQ24"/>
      <c r="CDR24"/>
      <c r="CDS24"/>
      <c r="CDT24"/>
      <c r="CDU24"/>
      <c r="CDV24"/>
      <c r="CDW24"/>
      <c r="CDX24"/>
      <c r="CDY24"/>
      <c r="CDZ24"/>
      <c r="CEA24"/>
      <c r="CEB24"/>
      <c r="CEC24"/>
      <c r="CED24"/>
      <c r="CEE24"/>
      <c r="CEF24"/>
      <c r="CEG24"/>
      <c r="CEH24"/>
      <c r="CEI24"/>
      <c r="CEJ24"/>
      <c r="CEK24"/>
      <c r="CEL24"/>
      <c r="CEM24"/>
      <c r="CEN24"/>
      <c r="CEO24"/>
      <c r="CEP24"/>
      <c r="CEQ24"/>
      <c r="CER24"/>
      <c r="CES24"/>
      <c r="CET24"/>
      <c r="CEU24"/>
      <c r="CEV24"/>
      <c r="CEW24"/>
      <c r="CEX24"/>
      <c r="CEY24"/>
      <c r="CEZ24"/>
      <c r="CFA24"/>
      <c r="CFB24"/>
      <c r="CFC24"/>
      <c r="CFD24"/>
      <c r="CFE24"/>
      <c r="CFF24"/>
      <c r="CFG24"/>
      <c r="CFH24"/>
      <c r="CFI24"/>
      <c r="CFJ24"/>
      <c r="CFK24"/>
      <c r="CFL24"/>
      <c r="CFM24"/>
      <c r="CFN24"/>
      <c r="CFO24"/>
      <c r="CFP24"/>
      <c r="CFQ24"/>
      <c r="CFR24"/>
      <c r="CFS24"/>
      <c r="CFT24"/>
      <c r="CFU24"/>
      <c r="CFV24"/>
      <c r="CFW24"/>
      <c r="CFX24"/>
      <c r="CFY24"/>
      <c r="CFZ24"/>
      <c r="CGA24"/>
      <c r="CGB24"/>
      <c r="CGC24"/>
      <c r="CGD24"/>
      <c r="CGE24"/>
      <c r="CGF24"/>
      <c r="CGG24"/>
      <c r="CGH24"/>
      <c r="CGI24"/>
      <c r="CGJ24"/>
      <c r="CGK24"/>
      <c r="CGL24"/>
      <c r="CGM24"/>
      <c r="CGN24"/>
      <c r="CGO24"/>
      <c r="CGP24"/>
      <c r="CGQ24"/>
      <c r="CGR24"/>
      <c r="CGS24"/>
      <c r="CGT24"/>
      <c r="CGU24"/>
      <c r="CGV24"/>
      <c r="CGW24"/>
      <c r="CGX24"/>
      <c r="CGY24"/>
      <c r="CGZ24"/>
      <c r="CHA24"/>
      <c r="CHB24"/>
      <c r="CHC24"/>
      <c r="CHD24"/>
      <c r="CHE24"/>
      <c r="CHF24"/>
      <c r="CHG24"/>
      <c r="CHH24"/>
      <c r="CHI24"/>
      <c r="CHJ24"/>
      <c r="CHK24"/>
      <c r="CHL24"/>
      <c r="CHM24"/>
      <c r="CHN24"/>
      <c r="CHO24"/>
      <c r="CHP24"/>
      <c r="CHQ24"/>
      <c r="CHR24"/>
      <c r="CHS24"/>
      <c r="CHT24"/>
      <c r="CHU24"/>
      <c r="CHV24"/>
      <c r="CHW24"/>
      <c r="CHX24"/>
      <c r="CHY24"/>
      <c r="CHZ24"/>
      <c r="CIA24"/>
      <c r="CIB24"/>
      <c r="CIC24"/>
      <c r="CID24"/>
      <c r="CIE24"/>
      <c r="CIF24"/>
      <c r="CIG24"/>
      <c r="CIH24"/>
      <c r="CII24"/>
      <c r="CIJ24"/>
      <c r="CIK24"/>
      <c r="CIL24"/>
      <c r="CIM24"/>
      <c r="CIN24"/>
      <c r="CIO24"/>
      <c r="CIP24"/>
      <c r="CIQ24"/>
      <c r="CIR24"/>
      <c r="CIS24"/>
      <c r="CIT24"/>
      <c r="CIU24"/>
      <c r="CIV24"/>
      <c r="CIW24"/>
      <c r="CIX24"/>
      <c r="CIY24"/>
      <c r="CIZ24"/>
      <c r="CJA24"/>
      <c r="CJB24"/>
      <c r="CJC24"/>
      <c r="CJD24"/>
      <c r="CJE24"/>
      <c r="CJF24"/>
      <c r="CJG24"/>
      <c r="CJH24"/>
      <c r="CJI24"/>
      <c r="CJJ24"/>
      <c r="CJK24"/>
      <c r="CJL24"/>
      <c r="CJM24"/>
      <c r="CJN24"/>
      <c r="CJO24"/>
      <c r="CJP24"/>
      <c r="CJQ24"/>
      <c r="CJR24"/>
      <c r="CJS24"/>
      <c r="CJT24"/>
      <c r="CJU24"/>
      <c r="CJV24"/>
      <c r="CJW24"/>
      <c r="CJX24"/>
      <c r="CJY24"/>
      <c r="CJZ24"/>
      <c r="CKA24"/>
      <c r="CKB24"/>
      <c r="CKC24"/>
      <c r="CKD24"/>
      <c r="CKE24"/>
      <c r="CKF24"/>
      <c r="CKG24"/>
      <c r="CKH24"/>
      <c r="CKI24"/>
      <c r="CKJ24"/>
      <c r="CKK24"/>
      <c r="CKL24"/>
      <c r="CKM24"/>
      <c r="CKN24"/>
      <c r="CKO24"/>
      <c r="CKP24"/>
      <c r="CKQ24"/>
      <c r="CKR24"/>
      <c r="CKS24"/>
      <c r="CKT24"/>
      <c r="CKU24"/>
      <c r="CKV24"/>
      <c r="CKW24"/>
      <c r="CKX24"/>
      <c r="CKY24"/>
      <c r="CKZ24"/>
      <c r="CLA24"/>
      <c r="CLB24"/>
      <c r="CLC24"/>
      <c r="CLD24"/>
      <c r="CLE24"/>
      <c r="CLF24"/>
      <c r="CLG24"/>
      <c r="CLH24"/>
      <c r="CLI24"/>
      <c r="CLJ24"/>
      <c r="CLK24"/>
      <c r="CLL24"/>
      <c r="CLM24"/>
      <c r="CLN24"/>
      <c r="CLO24"/>
      <c r="CLP24"/>
      <c r="CLQ24"/>
      <c r="CLR24"/>
      <c r="CLS24"/>
      <c r="CLT24"/>
      <c r="CLU24"/>
      <c r="CLV24"/>
      <c r="CLW24"/>
      <c r="CLX24"/>
      <c r="CLY24"/>
      <c r="CLZ24"/>
      <c r="CMA24"/>
      <c r="CMB24"/>
      <c r="CMC24"/>
      <c r="CMD24"/>
      <c r="CME24"/>
      <c r="CMF24"/>
      <c r="CMG24"/>
      <c r="CMH24"/>
      <c r="CMI24"/>
      <c r="CMJ24"/>
      <c r="CMK24"/>
      <c r="CML24"/>
      <c r="CMM24"/>
      <c r="CMN24"/>
      <c r="CMO24"/>
      <c r="CMP24"/>
      <c r="CMQ24"/>
      <c r="CMR24"/>
      <c r="CMS24"/>
      <c r="CMT24"/>
      <c r="CMU24"/>
      <c r="CMV24"/>
      <c r="CMW24"/>
      <c r="CMX24"/>
      <c r="CMY24"/>
      <c r="CMZ24"/>
      <c r="CNA24"/>
      <c r="CNB24"/>
      <c r="CNC24"/>
      <c r="CND24"/>
      <c r="CNE24"/>
      <c r="CNF24"/>
      <c r="CNG24"/>
      <c r="CNH24"/>
      <c r="CNI24"/>
      <c r="CNJ24"/>
      <c r="CNK24"/>
      <c r="CNL24"/>
      <c r="CNM24"/>
      <c r="CNN24"/>
      <c r="CNO24"/>
      <c r="CNP24"/>
      <c r="CNQ24"/>
      <c r="CNR24"/>
      <c r="CNS24"/>
      <c r="CNT24"/>
      <c r="CNU24"/>
      <c r="CNV24"/>
      <c r="CNW24"/>
      <c r="CNX24"/>
      <c r="CNY24"/>
      <c r="CNZ24"/>
      <c r="COA24"/>
      <c r="COB24"/>
      <c r="COC24"/>
      <c r="COD24"/>
      <c r="COE24"/>
      <c r="COF24"/>
      <c r="COG24"/>
      <c r="COH24"/>
      <c r="COI24"/>
      <c r="COJ24"/>
      <c r="COK24"/>
      <c r="COL24"/>
      <c r="COM24"/>
      <c r="CON24"/>
      <c r="COO24"/>
      <c r="COP24"/>
      <c r="COQ24"/>
      <c r="COR24"/>
      <c r="COS24"/>
      <c r="COT24"/>
      <c r="COU24"/>
      <c r="COV24"/>
      <c r="COW24"/>
      <c r="COX24"/>
      <c r="COY24"/>
      <c r="COZ24"/>
      <c r="CPA24"/>
      <c r="CPB24"/>
      <c r="CPC24"/>
      <c r="CPD24"/>
      <c r="CPE24"/>
      <c r="CPF24"/>
      <c r="CPG24"/>
      <c r="CPH24"/>
      <c r="CPI24"/>
      <c r="CPJ24"/>
      <c r="CPK24"/>
      <c r="CPL24"/>
      <c r="CPM24"/>
      <c r="CPN24"/>
      <c r="CPO24"/>
      <c r="CPP24"/>
      <c r="CPQ24"/>
      <c r="CPR24"/>
      <c r="CPS24"/>
      <c r="CPT24"/>
      <c r="CPU24"/>
      <c r="CPV24"/>
      <c r="CPW24"/>
      <c r="CPX24"/>
      <c r="CPY24"/>
      <c r="CPZ24"/>
      <c r="CQA24"/>
      <c r="CQB24"/>
      <c r="CQC24"/>
      <c r="CQD24"/>
      <c r="CQE24"/>
      <c r="CQF24"/>
      <c r="CQG24"/>
      <c r="CQH24"/>
      <c r="CQI24"/>
      <c r="CQJ24"/>
      <c r="CQK24"/>
      <c r="CQL24"/>
      <c r="CQM24"/>
      <c r="CQN24"/>
      <c r="CQO24"/>
      <c r="CQP24"/>
      <c r="CQQ24"/>
      <c r="CQR24"/>
      <c r="CQS24"/>
      <c r="CQT24"/>
      <c r="CQU24"/>
      <c r="CQV24"/>
      <c r="CQW24"/>
      <c r="CQX24"/>
      <c r="CQY24"/>
      <c r="CQZ24"/>
      <c r="CRA24"/>
      <c r="CRB24"/>
      <c r="CRC24"/>
      <c r="CRD24"/>
      <c r="CRE24"/>
      <c r="CRF24"/>
      <c r="CRG24"/>
      <c r="CRH24"/>
      <c r="CRI24"/>
      <c r="CRJ24"/>
      <c r="CRK24"/>
      <c r="CRL24"/>
      <c r="CRM24"/>
      <c r="CRN24"/>
      <c r="CRO24"/>
      <c r="CRP24"/>
      <c r="CRQ24"/>
      <c r="CRR24"/>
      <c r="CRS24"/>
      <c r="CRT24"/>
      <c r="CRU24"/>
      <c r="CRV24"/>
      <c r="CRW24"/>
      <c r="CRX24"/>
      <c r="CRY24"/>
      <c r="CRZ24"/>
      <c r="CSA24"/>
      <c r="CSB24"/>
      <c r="CSC24"/>
      <c r="CSD24"/>
      <c r="CSE24"/>
      <c r="CSF24"/>
      <c r="CSG24"/>
      <c r="CSH24"/>
      <c r="CSI24"/>
      <c r="CSJ24"/>
      <c r="CSK24"/>
      <c r="CSL24"/>
      <c r="CSM24"/>
      <c r="CSN24"/>
      <c r="CSO24"/>
      <c r="CSP24"/>
      <c r="CSQ24"/>
      <c r="CSR24"/>
      <c r="CSS24"/>
      <c r="CST24"/>
      <c r="CSU24"/>
      <c r="CSV24"/>
      <c r="CSW24"/>
      <c r="CSX24"/>
      <c r="CSY24"/>
      <c r="CSZ24"/>
      <c r="CTA24"/>
      <c r="CTB24"/>
      <c r="CTC24"/>
      <c r="CTD24"/>
      <c r="CTE24"/>
      <c r="CTF24"/>
      <c r="CTG24"/>
      <c r="CTH24"/>
      <c r="CTI24"/>
      <c r="CTJ24"/>
      <c r="CTK24"/>
      <c r="CTL24"/>
      <c r="CTM24"/>
      <c r="CTN24"/>
      <c r="CTO24"/>
      <c r="CTP24"/>
      <c r="CTQ24"/>
      <c r="CTR24"/>
      <c r="CTS24"/>
      <c r="CTT24"/>
      <c r="CTU24"/>
      <c r="CTV24"/>
      <c r="CTW24"/>
      <c r="CTX24"/>
      <c r="CTY24"/>
      <c r="CTZ24"/>
      <c r="CUA24"/>
      <c r="CUB24"/>
      <c r="CUC24"/>
      <c r="CUD24"/>
      <c r="CUE24"/>
      <c r="CUF24"/>
      <c r="CUG24"/>
      <c r="CUH24"/>
      <c r="CUI24"/>
      <c r="CUJ24"/>
      <c r="CUK24"/>
      <c r="CUL24"/>
      <c r="CUM24"/>
      <c r="CUN24"/>
      <c r="CUO24"/>
      <c r="CUP24"/>
      <c r="CUQ24"/>
      <c r="CUR24"/>
      <c r="CUS24"/>
      <c r="CUT24"/>
      <c r="CUU24"/>
      <c r="CUV24"/>
      <c r="CUW24"/>
      <c r="CUX24"/>
      <c r="CUY24"/>
      <c r="CUZ24"/>
      <c r="CVA24"/>
      <c r="CVB24"/>
      <c r="CVC24"/>
      <c r="CVD24"/>
      <c r="CVE24"/>
      <c r="CVF24"/>
      <c r="CVG24"/>
      <c r="CVH24"/>
      <c r="CVI24"/>
      <c r="CVJ24"/>
      <c r="CVK24"/>
      <c r="CVL24"/>
      <c r="CVM24"/>
      <c r="CVN24"/>
      <c r="CVO24"/>
      <c r="CVP24"/>
      <c r="CVQ24"/>
      <c r="CVR24"/>
      <c r="CVS24"/>
      <c r="CVT24"/>
      <c r="CVU24"/>
      <c r="CVV24"/>
      <c r="CVW24"/>
      <c r="CVX24"/>
      <c r="CVY24"/>
      <c r="CVZ24"/>
      <c r="CWA24"/>
      <c r="CWB24"/>
      <c r="CWC24"/>
      <c r="CWD24"/>
      <c r="CWE24"/>
      <c r="CWF24"/>
      <c r="CWG24"/>
      <c r="CWH24"/>
      <c r="CWI24"/>
      <c r="CWJ24"/>
      <c r="CWK24"/>
      <c r="CWL24"/>
      <c r="CWM24"/>
      <c r="CWN24"/>
      <c r="CWO24"/>
      <c r="CWP24"/>
      <c r="CWQ24"/>
      <c r="CWR24"/>
      <c r="CWS24"/>
      <c r="CWT24"/>
      <c r="CWU24"/>
      <c r="CWV24"/>
      <c r="CWW24"/>
      <c r="CWX24"/>
      <c r="CWY24"/>
      <c r="CWZ24"/>
      <c r="CXA24"/>
      <c r="CXB24"/>
      <c r="CXC24"/>
      <c r="CXD24"/>
      <c r="CXE24"/>
      <c r="CXF24"/>
      <c r="CXG24"/>
      <c r="CXH24"/>
      <c r="CXI24"/>
      <c r="CXJ24"/>
      <c r="CXK24"/>
      <c r="CXL24"/>
      <c r="CXM24"/>
      <c r="CXN24"/>
      <c r="CXO24"/>
      <c r="CXP24"/>
      <c r="CXQ24"/>
      <c r="CXR24"/>
      <c r="CXS24"/>
      <c r="CXT24"/>
      <c r="CXU24"/>
      <c r="CXV24"/>
      <c r="CXW24"/>
      <c r="CXX24"/>
      <c r="CXY24"/>
      <c r="CXZ24"/>
      <c r="CYA24"/>
      <c r="CYB24"/>
      <c r="CYC24"/>
      <c r="CYD24"/>
      <c r="CYE24"/>
      <c r="CYF24"/>
      <c r="CYG24"/>
      <c r="CYH24"/>
      <c r="CYI24"/>
      <c r="CYJ24"/>
      <c r="CYK24"/>
      <c r="CYL24"/>
      <c r="CYM24"/>
      <c r="CYN24"/>
      <c r="CYO24"/>
      <c r="CYP24"/>
      <c r="CYQ24"/>
      <c r="CYR24"/>
      <c r="CYS24"/>
      <c r="CYT24"/>
      <c r="CYU24"/>
      <c r="CYV24"/>
      <c r="CYW24"/>
      <c r="CYX24"/>
      <c r="CYY24"/>
      <c r="CYZ24"/>
      <c r="CZA24"/>
      <c r="CZB24"/>
      <c r="CZC24"/>
      <c r="CZD24"/>
      <c r="CZE24"/>
      <c r="CZF24"/>
      <c r="CZG24"/>
      <c r="CZH24"/>
      <c r="CZI24"/>
      <c r="CZJ24"/>
      <c r="CZK24"/>
      <c r="CZL24"/>
      <c r="CZM24"/>
      <c r="CZN24"/>
      <c r="CZO24"/>
      <c r="CZP24"/>
      <c r="CZQ24"/>
      <c r="CZR24"/>
      <c r="CZS24"/>
      <c r="CZT24"/>
      <c r="CZU24"/>
      <c r="CZV24"/>
      <c r="CZW24"/>
      <c r="CZX24"/>
      <c r="CZY24"/>
      <c r="CZZ24"/>
      <c r="DAA24"/>
      <c r="DAB24"/>
      <c r="DAC24"/>
      <c r="DAD24"/>
      <c r="DAE24"/>
      <c r="DAF24"/>
      <c r="DAG24"/>
      <c r="DAH24"/>
      <c r="DAI24"/>
      <c r="DAJ24"/>
      <c r="DAK24"/>
      <c r="DAL24"/>
      <c r="DAM24"/>
      <c r="DAN24"/>
      <c r="DAO24"/>
      <c r="DAP24"/>
      <c r="DAQ24"/>
      <c r="DAR24"/>
      <c r="DAS24"/>
      <c r="DAT24"/>
      <c r="DAU24"/>
      <c r="DAV24"/>
      <c r="DAW24"/>
      <c r="DAX24"/>
      <c r="DAY24"/>
      <c r="DAZ24"/>
      <c r="DBA24"/>
      <c r="DBB24"/>
      <c r="DBC24"/>
      <c r="DBD24"/>
      <c r="DBE24"/>
      <c r="DBF24"/>
      <c r="DBG24"/>
      <c r="DBH24"/>
      <c r="DBI24"/>
      <c r="DBJ24"/>
      <c r="DBK24"/>
      <c r="DBL24"/>
      <c r="DBM24"/>
      <c r="DBN24"/>
      <c r="DBO24"/>
      <c r="DBP24"/>
      <c r="DBQ24"/>
      <c r="DBR24"/>
      <c r="DBS24"/>
      <c r="DBT24"/>
      <c r="DBU24"/>
      <c r="DBV24"/>
      <c r="DBW24"/>
      <c r="DBX24"/>
      <c r="DBY24"/>
      <c r="DBZ24"/>
      <c r="DCA24"/>
      <c r="DCB24"/>
      <c r="DCC24"/>
      <c r="DCD24"/>
      <c r="DCE24"/>
      <c r="DCF24"/>
      <c r="DCG24"/>
      <c r="DCH24"/>
      <c r="DCI24"/>
      <c r="DCJ24"/>
      <c r="DCK24"/>
      <c r="DCL24"/>
      <c r="DCM24"/>
      <c r="DCN24"/>
      <c r="DCO24"/>
      <c r="DCP24"/>
      <c r="DCQ24"/>
      <c r="DCR24"/>
      <c r="DCS24"/>
      <c r="DCT24"/>
      <c r="DCU24"/>
      <c r="DCV24"/>
      <c r="DCW24"/>
      <c r="DCX24"/>
      <c r="DCY24"/>
      <c r="DCZ24"/>
      <c r="DDA24"/>
      <c r="DDB24"/>
      <c r="DDC24"/>
      <c r="DDD24"/>
      <c r="DDE24"/>
      <c r="DDF24"/>
      <c r="DDG24"/>
      <c r="DDH24"/>
      <c r="DDI24"/>
      <c r="DDJ24"/>
      <c r="DDK24"/>
      <c r="DDL24"/>
      <c r="DDM24"/>
      <c r="DDN24"/>
      <c r="DDO24"/>
      <c r="DDP24"/>
      <c r="DDQ24"/>
      <c r="DDR24"/>
      <c r="DDS24"/>
      <c r="DDT24"/>
      <c r="DDU24"/>
      <c r="DDV24"/>
      <c r="DDW24"/>
      <c r="DDX24"/>
      <c r="DDY24"/>
      <c r="DDZ24"/>
      <c r="DEA24"/>
      <c r="DEB24"/>
      <c r="DEC24"/>
      <c r="DED24"/>
      <c r="DEE24"/>
      <c r="DEF24"/>
      <c r="DEG24"/>
      <c r="DEH24"/>
      <c r="DEI24"/>
      <c r="DEJ24"/>
      <c r="DEK24"/>
      <c r="DEL24"/>
      <c r="DEM24"/>
      <c r="DEN24"/>
      <c r="DEO24"/>
      <c r="DEP24"/>
      <c r="DEQ24"/>
      <c r="DER24"/>
      <c r="DES24"/>
      <c r="DET24"/>
      <c r="DEU24"/>
      <c r="DEV24"/>
      <c r="DEW24"/>
      <c r="DEX24"/>
      <c r="DEY24"/>
      <c r="DEZ24"/>
      <c r="DFA24"/>
      <c r="DFB24"/>
      <c r="DFC24"/>
      <c r="DFD24"/>
      <c r="DFE24"/>
      <c r="DFF24"/>
      <c r="DFG24"/>
      <c r="DFH24"/>
      <c r="DFI24"/>
      <c r="DFJ24"/>
      <c r="DFK24"/>
      <c r="DFL24"/>
      <c r="DFM24"/>
      <c r="DFN24"/>
      <c r="DFO24"/>
      <c r="DFP24"/>
      <c r="DFQ24"/>
      <c r="DFR24"/>
      <c r="DFS24"/>
      <c r="DFT24"/>
      <c r="DFU24"/>
      <c r="DFV24"/>
      <c r="DFW24"/>
      <c r="DFX24"/>
      <c r="DFY24"/>
      <c r="DFZ24"/>
      <c r="DGA24"/>
      <c r="DGB24"/>
      <c r="DGC24"/>
      <c r="DGD24"/>
      <c r="DGE24"/>
      <c r="DGF24"/>
      <c r="DGG24"/>
      <c r="DGH24"/>
      <c r="DGI24"/>
      <c r="DGJ24"/>
      <c r="DGK24"/>
      <c r="DGL24"/>
      <c r="DGM24"/>
      <c r="DGN24"/>
      <c r="DGO24"/>
      <c r="DGP24"/>
      <c r="DGQ24"/>
      <c r="DGR24"/>
      <c r="DGS24"/>
      <c r="DGT24"/>
      <c r="DGU24"/>
      <c r="DGV24"/>
      <c r="DGW24"/>
      <c r="DGX24"/>
      <c r="DGY24"/>
      <c r="DGZ24"/>
      <c r="DHA24"/>
      <c r="DHB24"/>
      <c r="DHC24"/>
      <c r="DHD24"/>
      <c r="DHE24"/>
      <c r="DHF24"/>
      <c r="DHG24"/>
      <c r="DHH24"/>
      <c r="DHI24"/>
      <c r="DHJ24"/>
      <c r="DHK24"/>
      <c r="DHL24"/>
      <c r="DHM24"/>
      <c r="DHN24"/>
      <c r="DHO24"/>
      <c r="DHP24"/>
      <c r="DHQ24"/>
      <c r="DHR24"/>
      <c r="DHS24"/>
      <c r="DHT24"/>
      <c r="DHU24"/>
      <c r="DHV24"/>
      <c r="DHW24"/>
      <c r="DHX24"/>
      <c r="DHY24"/>
      <c r="DHZ24"/>
      <c r="DIA24"/>
      <c r="DIB24"/>
      <c r="DIC24"/>
      <c r="DID24"/>
      <c r="DIE24"/>
      <c r="DIF24"/>
      <c r="DIG24"/>
      <c r="DIH24"/>
      <c r="DII24"/>
      <c r="DIJ24"/>
      <c r="DIK24"/>
      <c r="DIL24"/>
      <c r="DIM24"/>
      <c r="DIN24"/>
      <c r="DIO24"/>
      <c r="DIP24"/>
      <c r="DIQ24"/>
      <c r="DIR24"/>
      <c r="DIS24"/>
      <c r="DIT24"/>
      <c r="DIU24"/>
      <c r="DIV24"/>
      <c r="DIW24"/>
      <c r="DIX24"/>
      <c r="DIY24"/>
      <c r="DIZ24"/>
      <c r="DJA24"/>
      <c r="DJB24"/>
      <c r="DJC24"/>
      <c r="DJD24"/>
      <c r="DJE24"/>
      <c r="DJF24"/>
      <c r="DJG24"/>
      <c r="DJH24"/>
      <c r="DJI24"/>
      <c r="DJJ24"/>
      <c r="DJK24"/>
      <c r="DJL24"/>
      <c r="DJM24"/>
      <c r="DJN24"/>
      <c r="DJO24"/>
      <c r="DJP24"/>
      <c r="DJQ24"/>
      <c r="DJR24"/>
      <c r="DJS24"/>
      <c r="DJT24"/>
      <c r="DJU24"/>
      <c r="DJV24"/>
      <c r="DJW24"/>
      <c r="DJX24"/>
      <c r="DJY24"/>
      <c r="DJZ24"/>
      <c r="DKA24"/>
      <c r="DKB24"/>
      <c r="DKC24"/>
      <c r="DKD24"/>
      <c r="DKE24"/>
      <c r="DKF24"/>
      <c r="DKG24"/>
      <c r="DKH24"/>
      <c r="DKI24"/>
      <c r="DKJ24"/>
      <c r="DKK24"/>
      <c r="DKL24"/>
      <c r="DKM24"/>
      <c r="DKN24"/>
      <c r="DKO24"/>
      <c r="DKP24"/>
      <c r="DKQ24"/>
      <c r="DKR24"/>
      <c r="DKS24"/>
      <c r="DKT24"/>
      <c r="DKU24"/>
      <c r="DKV24"/>
      <c r="DKW24"/>
      <c r="DKX24"/>
      <c r="DKY24"/>
      <c r="DKZ24"/>
      <c r="DLA24"/>
      <c r="DLB24"/>
      <c r="DLC24"/>
      <c r="DLD24"/>
      <c r="DLE24"/>
      <c r="DLF24"/>
      <c r="DLG24"/>
      <c r="DLH24"/>
      <c r="DLI24"/>
      <c r="DLJ24"/>
      <c r="DLK24"/>
      <c r="DLL24"/>
      <c r="DLM24"/>
      <c r="DLN24"/>
      <c r="DLO24"/>
      <c r="DLP24"/>
      <c r="DLQ24"/>
      <c r="DLR24"/>
      <c r="DLS24"/>
      <c r="DLT24"/>
      <c r="DLU24"/>
      <c r="DLV24"/>
      <c r="DLW24"/>
      <c r="DLX24"/>
      <c r="DLY24"/>
      <c r="DLZ24"/>
      <c r="DMA24"/>
      <c r="DMB24"/>
      <c r="DMC24"/>
      <c r="DMD24"/>
      <c r="DME24"/>
      <c r="DMF24"/>
      <c r="DMG24"/>
      <c r="DMH24"/>
      <c r="DMI24"/>
      <c r="DMJ24"/>
      <c r="DMK24"/>
      <c r="DML24"/>
      <c r="DMM24"/>
      <c r="DMN24"/>
      <c r="DMO24"/>
      <c r="DMP24"/>
      <c r="DMQ24"/>
      <c r="DMR24"/>
      <c r="DMS24"/>
      <c r="DMT24"/>
      <c r="DMU24"/>
      <c r="DMV24"/>
      <c r="DMW24"/>
      <c r="DMX24"/>
      <c r="DMY24"/>
      <c r="DMZ24"/>
      <c r="DNA24"/>
      <c r="DNB24"/>
      <c r="DNC24"/>
      <c r="DND24"/>
      <c r="DNE24"/>
      <c r="DNF24"/>
      <c r="DNG24"/>
      <c r="DNH24"/>
      <c r="DNI24"/>
      <c r="DNJ24"/>
      <c r="DNK24"/>
      <c r="DNL24"/>
      <c r="DNM24"/>
      <c r="DNN24"/>
      <c r="DNO24"/>
      <c r="DNP24"/>
      <c r="DNQ24"/>
      <c r="DNR24"/>
      <c r="DNS24"/>
      <c r="DNT24"/>
      <c r="DNU24"/>
      <c r="DNV24"/>
      <c r="DNW24"/>
      <c r="DNX24"/>
      <c r="DNY24"/>
      <c r="DNZ24"/>
      <c r="DOA24"/>
      <c r="DOB24"/>
      <c r="DOC24"/>
      <c r="DOD24"/>
      <c r="DOE24"/>
      <c r="DOF24"/>
      <c r="DOG24"/>
      <c r="DOH24"/>
      <c r="DOI24"/>
      <c r="DOJ24"/>
      <c r="DOK24"/>
      <c r="DOL24"/>
      <c r="DOM24"/>
      <c r="DON24"/>
      <c r="DOO24"/>
      <c r="DOP24"/>
      <c r="DOQ24"/>
      <c r="DOR24"/>
      <c r="DOS24"/>
      <c r="DOT24"/>
      <c r="DOU24"/>
      <c r="DOV24"/>
      <c r="DOW24"/>
      <c r="DOX24"/>
      <c r="DOY24"/>
      <c r="DOZ24"/>
      <c r="DPA24"/>
      <c r="DPB24"/>
      <c r="DPC24"/>
      <c r="DPD24"/>
      <c r="DPE24"/>
      <c r="DPF24"/>
      <c r="DPG24"/>
      <c r="DPH24"/>
      <c r="DPI24"/>
      <c r="DPJ24"/>
      <c r="DPK24"/>
      <c r="DPL24"/>
      <c r="DPM24"/>
      <c r="DPN24"/>
      <c r="DPO24"/>
      <c r="DPP24"/>
      <c r="DPQ24"/>
      <c r="DPR24"/>
      <c r="DPS24"/>
      <c r="DPT24"/>
      <c r="DPU24"/>
      <c r="DPV24"/>
      <c r="DPW24"/>
      <c r="DPX24"/>
      <c r="DPY24"/>
      <c r="DPZ24"/>
      <c r="DQA24"/>
      <c r="DQB24"/>
      <c r="DQC24"/>
      <c r="DQD24"/>
      <c r="DQE24"/>
      <c r="DQF24"/>
      <c r="DQG24"/>
      <c r="DQH24"/>
      <c r="DQI24"/>
      <c r="DQJ24"/>
      <c r="DQK24"/>
      <c r="DQL24"/>
      <c r="DQM24"/>
      <c r="DQN24"/>
      <c r="DQO24"/>
      <c r="DQP24"/>
      <c r="DQQ24"/>
      <c r="DQR24"/>
      <c r="DQS24"/>
      <c r="DQT24"/>
      <c r="DQU24"/>
      <c r="DQV24"/>
      <c r="DQW24"/>
      <c r="DQX24"/>
      <c r="DQY24"/>
      <c r="DQZ24"/>
      <c r="DRA24"/>
      <c r="DRB24"/>
      <c r="DRC24"/>
      <c r="DRD24"/>
      <c r="DRE24"/>
      <c r="DRF24"/>
      <c r="DRG24"/>
      <c r="DRH24"/>
      <c r="DRI24"/>
      <c r="DRJ24"/>
      <c r="DRK24"/>
      <c r="DRL24"/>
      <c r="DRM24"/>
      <c r="DRN24"/>
      <c r="DRO24"/>
      <c r="DRP24"/>
      <c r="DRQ24"/>
      <c r="DRR24"/>
      <c r="DRS24"/>
      <c r="DRT24"/>
      <c r="DRU24"/>
      <c r="DRV24"/>
      <c r="DRW24"/>
      <c r="DRX24"/>
      <c r="DRY24"/>
      <c r="DRZ24"/>
      <c r="DSA24"/>
      <c r="DSB24"/>
      <c r="DSC24"/>
      <c r="DSD24"/>
      <c r="DSE24"/>
      <c r="DSF24"/>
      <c r="DSG24"/>
      <c r="DSH24"/>
      <c r="DSI24"/>
      <c r="DSJ24"/>
      <c r="DSK24"/>
      <c r="DSL24"/>
      <c r="DSM24"/>
      <c r="DSN24"/>
      <c r="DSO24"/>
      <c r="DSP24"/>
      <c r="DSQ24"/>
      <c r="DSR24"/>
      <c r="DSS24"/>
      <c r="DST24"/>
      <c r="DSU24"/>
      <c r="DSV24"/>
      <c r="DSW24"/>
      <c r="DSX24"/>
      <c r="DSY24"/>
      <c r="DSZ24"/>
      <c r="DTA24"/>
      <c r="DTB24"/>
      <c r="DTC24"/>
      <c r="DTD24"/>
      <c r="DTE24"/>
      <c r="DTF24"/>
      <c r="DTG24"/>
      <c r="DTH24"/>
      <c r="DTI24"/>
      <c r="DTJ24"/>
      <c r="DTK24"/>
      <c r="DTL24"/>
      <c r="DTM24"/>
      <c r="DTN24"/>
      <c r="DTO24"/>
      <c r="DTP24"/>
      <c r="DTQ24"/>
      <c r="DTR24"/>
      <c r="DTS24"/>
      <c r="DTT24"/>
      <c r="DTU24"/>
      <c r="DTV24"/>
      <c r="DTW24"/>
      <c r="DTX24"/>
      <c r="DTY24"/>
      <c r="DTZ24"/>
      <c r="DUA24"/>
      <c r="DUB24"/>
      <c r="DUC24"/>
      <c r="DUD24"/>
      <c r="DUE24"/>
      <c r="DUF24"/>
      <c r="DUG24"/>
      <c r="DUH24"/>
      <c r="DUI24"/>
      <c r="DUJ24"/>
      <c r="DUK24"/>
      <c r="DUL24"/>
      <c r="DUM24"/>
      <c r="DUN24"/>
      <c r="DUO24"/>
      <c r="DUP24"/>
      <c r="DUQ24"/>
      <c r="DUR24"/>
      <c r="DUS24"/>
      <c r="DUT24"/>
      <c r="DUU24"/>
      <c r="DUV24"/>
      <c r="DUW24"/>
      <c r="DUX24"/>
      <c r="DUY24"/>
      <c r="DUZ24"/>
      <c r="DVA24"/>
      <c r="DVB24"/>
      <c r="DVC24"/>
      <c r="DVD24"/>
      <c r="DVE24"/>
      <c r="DVF24"/>
      <c r="DVG24"/>
      <c r="DVH24"/>
      <c r="DVI24"/>
      <c r="DVJ24"/>
      <c r="DVK24"/>
      <c r="DVL24"/>
      <c r="DVM24"/>
      <c r="DVN24"/>
      <c r="DVO24"/>
      <c r="DVP24"/>
      <c r="DVQ24"/>
      <c r="DVR24"/>
      <c r="DVS24"/>
      <c r="DVT24"/>
      <c r="DVU24"/>
      <c r="DVV24"/>
      <c r="DVW24"/>
      <c r="DVX24"/>
      <c r="DVY24"/>
      <c r="DVZ24"/>
      <c r="DWA24"/>
      <c r="DWB24"/>
      <c r="DWC24"/>
      <c r="DWD24"/>
      <c r="DWE24"/>
      <c r="DWF24"/>
      <c r="DWG24"/>
      <c r="DWH24"/>
      <c r="DWI24"/>
      <c r="DWJ24"/>
      <c r="DWK24"/>
      <c r="DWL24"/>
      <c r="DWM24"/>
      <c r="DWN24"/>
      <c r="DWO24"/>
      <c r="DWP24"/>
      <c r="DWQ24"/>
      <c r="DWR24"/>
      <c r="DWS24"/>
      <c r="DWT24"/>
      <c r="DWU24"/>
      <c r="DWV24"/>
      <c r="DWW24"/>
      <c r="DWX24"/>
      <c r="DWY24"/>
      <c r="DWZ24"/>
      <c r="DXA24"/>
      <c r="DXB24"/>
      <c r="DXC24"/>
      <c r="DXD24"/>
      <c r="DXE24"/>
      <c r="DXF24"/>
      <c r="DXG24"/>
      <c r="DXH24"/>
      <c r="DXI24"/>
      <c r="DXJ24"/>
      <c r="DXK24"/>
      <c r="DXL24"/>
      <c r="DXM24"/>
      <c r="DXN24"/>
      <c r="DXO24"/>
      <c r="DXP24"/>
      <c r="DXQ24"/>
      <c r="DXR24"/>
      <c r="DXS24"/>
      <c r="DXT24"/>
      <c r="DXU24"/>
      <c r="DXV24"/>
      <c r="DXW24"/>
      <c r="DXX24"/>
      <c r="DXY24"/>
      <c r="DXZ24"/>
      <c r="DYA24"/>
      <c r="DYB24"/>
      <c r="DYC24"/>
      <c r="DYD24"/>
      <c r="DYE24"/>
      <c r="DYF24"/>
      <c r="DYG24"/>
      <c r="DYH24"/>
      <c r="DYI24"/>
      <c r="DYJ24"/>
      <c r="DYK24"/>
      <c r="DYL24"/>
      <c r="DYM24"/>
      <c r="DYN24"/>
      <c r="DYO24"/>
      <c r="DYP24"/>
      <c r="DYQ24"/>
      <c r="DYR24"/>
      <c r="DYS24"/>
      <c r="DYT24"/>
      <c r="DYU24"/>
      <c r="DYV24"/>
      <c r="DYW24"/>
      <c r="DYX24"/>
      <c r="DYY24"/>
      <c r="DYZ24"/>
      <c r="DZA24"/>
      <c r="DZB24"/>
      <c r="DZC24"/>
      <c r="DZD24"/>
      <c r="DZE24"/>
      <c r="DZF24"/>
      <c r="DZG24"/>
      <c r="DZH24"/>
      <c r="DZI24"/>
      <c r="DZJ24"/>
      <c r="DZK24"/>
      <c r="DZL24"/>
      <c r="DZM24"/>
      <c r="DZN24"/>
      <c r="DZO24"/>
      <c r="DZP24"/>
      <c r="DZQ24"/>
      <c r="DZR24"/>
      <c r="DZS24"/>
      <c r="DZT24"/>
      <c r="DZU24"/>
      <c r="DZV24"/>
      <c r="DZW24"/>
      <c r="DZX24"/>
      <c r="DZY24"/>
      <c r="DZZ24"/>
      <c r="EAA24"/>
      <c r="EAB24"/>
      <c r="EAC24"/>
      <c r="EAD24"/>
      <c r="EAE24"/>
      <c r="EAF24"/>
      <c r="EAG24"/>
      <c r="EAH24"/>
      <c r="EAI24"/>
      <c r="EAJ24"/>
      <c r="EAK24"/>
      <c r="EAL24"/>
      <c r="EAM24"/>
      <c r="EAN24"/>
      <c r="EAO24"/>
      <c r="EAP24"/>
      <c r="EAQ24"/>
      <c r="EAR24"/>
      <c r="EAS24"/>
      <c r="EAT24"/>
      <c r="EAU24"/>
      <c r="EAV24"/>
      <c r="EAW24"/>
      <c r="EAX24"/>
      <c r="EAY24"/>
      <c r="EAZ24"/>
      <c r="EBA24"/>
      <c r="EBB24"/>
      <c r="EBC24"/>
      <c r="EBD24"/>
      <c r="EBE24"/>
      <c r="EBF24"/>
      <c r="EBG24"/>
      <c r="EBH24"/>
      <c r="EBI24"/>
      <c r="EBJ24"/>
      <c r="EBK24"/>
      <c r="EBL24"/>
      <c r="EBM24"/>
      <c r="EBN24"/>
      <c r="EBO24"/>
      <c r="EBP24"/>
      <c r="EBQ24"/>
      <c r="EBR24"/>
      <c r="EBS24"/>
      <c r="EBT24"/>
      <c r="EBU24"/>
      <c r="EBV24"/>
      <c r="EBW24"/>
      <c r="EBX24"/>
      <c r="EBY24"/>
      <c r="EBZ24"/>
      <c r="ECA24"/>
      <c r="ECB24"/>
      <c r="ECC24"/>
      <c r="ECD24"/>
      <c r="ECE24"/>
      <c r="ECF24"/>
      <c r="ECG24"/>
      <c r="ECH24"/>
      <c r="ECI24"/>
      <c r="ECJ24"/>
      <c r="ECK24"/>
      <c r="ECL24"/>
      <c r="ECM24"/>
      <c r="ECN24"/>
      <c r="ECO24"/>
      <c r="ECP24"/>
      <c r="ECQ24"/>
      <c r="ECR24"/>
      <c r="ECS24"/>
      <c r="ECT24"/>
      <c r="ECU24"/>
      <c r="ECV24"/>
      <c r="ECW24"/>
      <c r="ECX24"/>
      <c r="ECY24"/>
      <c r="ECZ24"/>
      <c r="EDA24"/>
      <c r="EDB24"/>
      <c r="EDC24"/>
      <c r="EDD24"/>
      <c r="EDE24"/>
      <c r="EDF24"/>
      <c r="EDG24"/>
      <c r="EDH24"/>
      <c r="EDI24"/>
      <c r="EDJ24"/>
      <c r="EDK24"/>
      <c r="EDL24"/>
      <c r="EDM24"/>
      <c r="EDN24"/>
      <c r="EDO24"/>
      <c r="EDP24"/>
      <c r="EDQ24"/>
      <c r="EDR24"/>
      <c r="EDS24"/>
      <c r="EDT24"/>
      <c r="EDU24"/>
      <c r="EDV24"/>
      <c r="EDW24"/>
      <c r="EDX24"/>
      <c r="EDY24"/>
      <c r="EDZ24"/>
      <c r="EEA24"/>
      <c r="EEB24"/>
      <c r="EEC24"/>
      <c r="EED24"/>
      <c r="EEE24"/>
      <c r="EEF24"/>
      <c r="EEG24"/>
      <c r="EEH24"/>
      <c r="EEI24"/>
      <c r="EEJ24"/>
      <c r="EEK24"/>
      <c r="EEL24"/>
      <c r="EEM24"/>
      <c r="EEN24"/>
      <c r="EEO24"/>
      <c r="EEP24"/>
      <c r="EEQ24"/>
      <c r="EER24"/>
      <c r="EES24"/>
      <c r="EET24"/>
      <c r="EEU24"/>
      <c r="EEV24"/>
      <c r="EEW24"/>
      <c r="EEX24"/>
      <c r="EEY24"/>
      <c r="EEZ24"/>
      <c r="EFA24"/>
      <c r="EFB24"/>
      <c r="EFC24"/>
      <c r="EFD24"/>
      <c r="EFE24"/>
      <c r="EFF24"/>
      <c r="EFG24"/>
      <c r="EFH24"/>
      <c r="EFI24"/>
      <c r="EFJ24"/>
      <c r="EFK24"/>
      <c r="EFL24"/>
      <c r="EFM24"/>
      <c r="EFN24"/>
      <c r="EFO24"/>
      <c r="EFP24"/>
      <c r="EFQ24"/>
      <c r="EFR24"/>
      <c r="EFS24"/>
      <c r="EFT24"/>
      <c r="EFU24"/>
      <c r="EFV24"/>
      <c r="EFW24"/>
      <c r="EFX24"/>
      <c r="EFY24"/>
      <c r="EFZ24"/>
      <c r="EGA24"/>
      <c r="EGB24"/>
      <c r="EGC24"/>
      <c r="EGD24"/>
      <c r="EGE24"/>
      <c r="EGF24"/>
      <c r="EGG24"/>
      <c r="EGH24"/>
      <c r="EGI24"/>
      <c r="EGJ24"/>
      <c r="EGK24"/>
      <c r="EGL24"/>
      <c r="EGM24"/>
      <c r="EGN24"/>
      <c r="EGO24"/>
      <c r="EGP24"/>
      <c r="EGQ24"/>
      <c r="EGR24"/>
      <c r="EGS24"/>
      <c r="EGT24"/>
      <c r="EGU24"/>
      <c r="EGV24"/>
      <c r="EGW24"/>
      <c r="EGX24"/>
      <c r="EGY24"/>
      <c r="EGZ24"/>
      <c r="EHA24"/>
      <c r="EHB24"/>
      <c r="EHC24"/>
      <c r="EHD24"/>
      <c r="EHE24"/>
      <c r="EHF24"/>
      <c r="EHG24"/>
      <c r="EHH24"/>
      <c r="EHI24"/>
      <c r="EHJ24"/>
      <c r="EHK24"/>
      <c r="EHL24"/>
      <c r="EHM24"/>
      <c r="EHN24"/>
      <c r="EHO24"/>
      <c r="EHP24"/>
      <c r="EHQ24"/>
      <c r="EHR24"/>
      <c r="EHS24"/>
      <c r="EHT24"/>
      <c r="EHU24"/>
      <c r="EHV24"/>
      <c r="EHW24"/>
      <c r="EHX24"/>
      <c r="EHY24"/>
      <c r="EHZ24"/>
      <c r="EIA24"/>
      <c r="EIB24"/>
      <c r="EIC24"/>
      <c r="EID24"/>
      <c r="EIE24"/>
      <c r="EIF24"/>
      <c r="EIG24"/>
      <c r="EIH24"/>
      <c r="EII24"/>
      <c r="EIJ24"/>
      <c r="EIK24"/>
      <c r="EIL24"/>
      <c r="EIM24"/>
      <c r="EIN24"/>
      <c r="EIO24"/>
      <c r="EIP24"/>
      <c r="EIQ24"/>
      <c r="EIR24"/>
      <c r="EIS24"/>
      <c r="EIT24"/>
      <c r="EIU24"/>
      <c r="EIV24"/>
      <c r="EIW24"/>
      <c r="EIX24"/>
      <c r="EIY24"/>
      <c r="EIZ24"/>
      <c r="EJA24"/>
      <c r="EJB24"/>
      <c r="EJC24"/>
      <c r="EJD24"/>
      <c r="EJE24"/>
      <c r="EJF24"/>
      <c r="EJG24"/>
      <c r="EJH24"/>
      <c r="EJI24"/>
      <c r="EJJ24"/>
      <c r="EJK24"/>
      <c r="EJL24"/>
      <c r="EJM24"/>
      <c r="EJN24"/>
      <c r="EJO24"/>
      <c r="EJP24"/>
      <c r="EJQ24"/>
      <c r="EJR24"/>
      <c r="EJS24"/>
      <c r="EJT24"/>
      <c r="EJU24"/>
      <c r="EJV24"/>
      <c r="EJW24"/>
      <c r="EJX24"/>
      <c r="EJY24"/>
      <c r="EJZ24"/>
      <c r="EKA24"/>
      <c r="EKB24"/>
      <c r="EKC24"/>
      <c r="EKD24"/>
      <c r="EKE24"/>
      <c r="EKF24"/>
      <c r="EKG24"/>
      <c r="EKH24"/>
      <c r="EKI24"/>
      <c r="EKJ24"/>
      <c r="EKK24"/>
      <c r="EKL24"/>
      <c r="EKM24"/>
      <c r="EKN24"/>
      <c r="EKO24"/>
      <c r="EKP24"/>
      <c r="EKQ24"/>
      <c r="EKR24"/>
      <c r="EKS24"/>
      <c r="EKT24"/>
      <c r="EKU24"/>
      <c r="EKV24"/>
      <c r="EKW24"/>
      <c r="EKX24"/>
      <c r="EKY24"/>
      <c r="EKZ24"/>
      <c r="ELA24"/>
      <c r="ELB24"/>
      <c r="ELC24"/>
      <c r="ELD24"/>
      <c r="ELE24"/>
      <c r="ELF24"/>
      <c r="ELG24"/>
      <c r="ELH24"/>
      <c r="ELI24"/>
      <c r="ELJ24"/>
      <c r="ELK24"/>
      <c r="ELL24"/>
      <c r="ELM24"/>
      <c r="ELN24"/>
      <c r="ELO24"/>
      <c r="ELP24"/>
      <c r="ELQ24"/>
      <c r="ELR24"/>
      <c r="ELS24"/>
      <c r="ELT24"/>
      <c r="ELU24"/>
      <c r="ELV24"/>
      <c r="ELW24"/>
      <c r="ELX24"/>
      <c r="ELY24"/>
      <c r="ELZ24"/>
      <c r="EMA24"/>
      <c r="EMB24"/>
      <c r="EMC24"/>
      <c r="EMD24"/>
      <c r="EME24"/>
      <c r="EMF24"/>
      <c r="EMG24"/>
      <c r="EMH24"/>
      <c r="EMI24"/>
      <c r="EMJ24"/>
      <c r="EMK24"/>
      <c r="EML24"/>
      <c r="EMM24"/>
      <c r="EMN24"/>
      <c r="EMO24"/>
      <c r="EMP24"/>
      <c r="EMQ24"/>
      <c r="EMR24"/>
      <c r="EMS24"/>
      <c r="EMT24"/>
      <c r="EMU24"/>
      <c r="EMV24"/>
      <c r="EMW24"/>
      <c r="EMX24"/>
      <c r="EMY24"/>
      <c r="EMZ24"/>
      <c r="ENA24"/>
      <c r="ENB24"/>
      <c r="ENC24"/>
      <c r="END24"/>
      <c r="ENE24"/>
      <c r="ENF24"/>
      <c r="ENG24"/>
      <c r="ENH24"/>
      <c r="ENI24"/>
      <c r="ENJ24"/>
      <c r="ENK24"/>
      <c r="ENL24"/>
      <c r="ENM24"/>
      <c r="ENN24"/>
      <c r="ENO24"/>
      <c r="ENP24"/>
      <c r="ENQ24"/>
      <c r="ENR24"/>
      <c r="ENS24"/>
      <c r="ENT24"/>
      <c r="ENU24"/>
      <c r="ENV24"/>
      <c r="ENW24"/>
      <c r="ENX24"/>
      <c r="ENY24"/>
      <c r="ENZ24"/>
      <c r="EOA24"/>
      <c r="EOB24"/>
      <c r="EOC24"/>
      <c r="EOD24"/>
      <c r="EOE24"/>
      <c r="EOF24"/>
      <c r="EOG24"/>
      <c r="EOH24"/>
      <c r="EOI24"/>
      <c r="EOJ24"/>
      <c r="EOK24"/>
      <c r="EOL24"/>
      <c r="EOM24"/>
      <c r="EON24"/>
      <c r="EOO24"/>
      <c r="EOP24"/>
      <c r="EOQ24"/>
      <c r="EOR24"/>
      <c r="EOS24"/>
      <c r="EOT24"/>
      <c r="EOU24"/>
      <c r="EOV24"/>
      <c r="EOW24"/>
      <c r="EOX24"/>
      <c r="EOY24"/>
      <c r="EOZ24"/>
      <c r="EPA24"/>
      <c r="EPB24"/>
      <c r="EPC24"/>
      <c r="EPD24"/>
      <c r="EPE24"/>
      <c r="EPF24"/>
      <c r="EPG24"/>
      <c r="EPH24"/>
      <c r="EPI24"/>
      <c r="EPJ24"/>
      <c r="EPK24"/>
      <c r="EPL24"/>
      <c r="EPM24"/>
      <c r="EPN24"/>
      <c r="EPO24"/>
      <c r="EPP24"/>
      <c r="EPQ24"/>
      <c r="EPR24"/>
      <c r="EPS24"/>
      <c r="EPT24"/>
      <c r="EPU24"/>
      <c r="EPV24"/>
      <c r="EPW24"/>
      <c r="EPX24"/>
      <c r="EPY24"/>
      <c r="EPZ24"/>
      <c r="EQA24"/>
      <c r="EQB24"/>
      <c r="EQC24"/>
      <c r="EQD24"/>
      <c r="EQE24"/>
      <c r="EQF24"/>
      <c r="EQG24"/>
      <c r="EQH24"/>
      <c r="EQI24"/>
      <c r="EQJ24"/>
      <c r="EQK24"/>
      <c r="EQL24"/>
      <c r="EQM24"/>
      <c r="EQN24"/>
      <c r="EQO24"/>
      <c r="EQP24"/>
      <c r="EQQ24"/>
      <c r="EQR24"/>
      <c r="EQS24"/>
      <c r="EQT24"/>
      <c r="EQU24"/>
      <c r="EQV24"/>
      <c r="EQW24"/>
      <c r="EQX24"/>
      <c r="EQY24"/>
      <c r="EQZ24"/>
      <c r="ERA24"/>
      <c r="ERB24"/>
      <c r="ERC24"/>
      <c r="ERD24"/>
      <c r="ERE24"/>
      <c r="ERF24"/>
      <c r="ERG24"/>
      <c r="ERH24"/>
      <c r="ERI24"/>
      <c r="ERJ24"/>
      <c r="ERK24"/>
      <c r="ERL24"/>
      <c r="ERM24"/>
      <c r="ERN24"/>
      <c r="ERO24"/>
      <c r="ERP24"/>
      <c r="ERQ24"/>
      <c r="ERR24"/>
      <c r="ERS24"/>
      <c r="ERT24"/>
      <c r="ERU24"/>
      <c r="ERV24"/>
      <c r="ERW24"/>
      <c r="ERX24"/>
      <c r="ERY24"/>
      <c r="ERZ24"/>
      <c r="ESA24"/>
      <c r="ESB24"/>
      <c r="ESC24"/>
      <c r="ESD24"/>
      <c r="ESE24"/>
      <c r="ESF24"/>
      <c r="ESG24"/>
      <c r="ESH24"/>
      <c r="ESI24"/>
      <c r="ESJ24"/>
      <c r="ESK24"/>
      <c r="ESL24"/>
      <c r="ESM24"/>
      <c r="ESN24"/>
      <c r="ESO24"/>
      <c r="ESP24"/>
      <c r="ESQ24"/>
      <c r="ESR24"/>
      <c r="ESS24"/>
      <c r="EST24"/>
      <c r="ESU24"/>
      <c r="ESV24"/>
      <c r="ESW24"/>
      <c r="ESX24"/>
      <c r="ESY24"/>
      <c r="ESZ24"/>
      <c r="ETA24"/>
      <c r="ETB24"/>
      <c r="ETC24"/>
      <c r="ETD24"/>
      <c r="ETE24"/>
      <c r="ETF24"/>
      <c r="ETG24"/>
      <c r="ETH24"/>
      <c r="ETI24"/>
      <c r="ETJ24"/>
      <c r="ETK24"/>
      <c r="ETL24"/>
      <c r="ETM24"/>
      <c r="ETN24"/>
      <c r="ETO24"/>
      <c r="ETP24"/>
      <c r="ETQ24"/>
      <c r="ETR24"/>
      <c r="ETS24"/>
      <c r="ETT24"/>
      <c r="ETU24"/>
      <c r="ETV24"/>
      <c r="ETW24"/>
      <c r="ETX24"/>
      <c r="ETY24"/>
      <c r="ETZ24"/>
      <c r="EUA24"/>
      <c r="EUB24"/>
      <c r="EUC24"/>
      <c r="EUD24"/>
      <c r="EUE24"/>
      <c r="EUF24"/>
      <c r="EUG24"/>
      <c r="EUH24"/>
      <c r="EUI24"/>
      <c r="EUJ24"/>
      <c r="EUK24"/>
      <c r="EUL24"/>
      <c r="EUM24"/>
      <c r="EUN24"/>
      <c r="EUO24"/>
      <c r="EUP24"/>
      <c r="EUQ24"/>
      <c r="EUR24"/>
      <c r="EUS24"/>
      <c r="EUT24"/>
      <c r="EUU24"/>
      <c r="EUV24"/>
      <c r="EUW24"/>
      <c r="EUX24"/>
      <c r="EUY24"/>
      <c r="EUZ24"/>
      <c r="EVA24"/>
      <c r="EVB24"/>
      <c r="EVC24"/>
      <c r="EVD24"/>
      <c r="EVE24"/>
      <c r="EVF24"/>
      <c r="EVG24"/>
      <c r="EVH24"/>
      <c r="EVI24"/>
      <c r="EVJ24"/>
      <c r="EVK24"/>
      <c r="EVL24"/>
      <c r="EVM24"/>
      <c r="EVN24"/>
      <c r="EVO24"/>
      <c r="EVP24"/>
      <c r="EVQ24"/>
      <c r="EVR24"/>
      <c r="EVS24"/>
      <c r="EVT24"/>
      <c r="EVU24"/>
      <c r="EVV24"/>
      <c r="EVW24"/>
      <c r="EVX24"/>
      <c r="EVY24"/>
      <c r="EVZ24"/>
      <c r="EWA24"/>
      <c r="EWB24"/>
      <c r="EWC24"/>
      <c r="EWD24"/>
      <c r="EWE24"/>
      <c r="EWF24"/>
      <c r="EWG24"/>
      <c r="EWH24"/>
      <c r="EWI24"/>
      <c r="EWJ24"/>
      <c r="EWK24"/>
      <c r="EWL24"/>
      <c r="EWM24"/>
      <c r="EWN24"/>
      <c r="EWO24"/>
      <c r="EWP24"/>
      <c r="EWQ24"/>
      <c r="EWR24"/>
      <c r="EWS24"/>
      <c r="EWT24"/>
      <c r="EWU24"/>
      <c r="EWV24"/>
      <c r="EWW24"/>
      <c r="EWX24"/>
      <c r="EWY24"/>
      <c r="EWZ24"/>
      <c r="EXA24"/>
      <c r="EXB24"/>
      <c r="EXC24"/>
      <c r="EXD24"/>
      <c r="EXE24"/>
      <c r="EXF24"/>
      <c r="EXG24"/>
      <c r="EXH24"/>
      <c r="EXI24"/>
      <c r="EXJ24"/>
      <c r="EXK24"/>
      <c r="EXL24"/>
      <c r="EXM24"/>
      <c r="EXN24"/>
      <c r="EXO24"/>
      <c r="EXP24"/>
      <c r="EXQ24"/>
      <c r="EXR24"/>
      <c r="EXS24"/>
      <c r="EXT24"/>
      <c r="EXU24"/>
      <c r="EXV24"/>
      <c r="EXW24"/>
      <c r="EXX24"/>
      <c r="EXY24"/>
      <c r="EXZ24"/>
      <c r="EYA24"/>
      <c r="EYB24"/>
      <c r="EYC24"/>
      <c r="EYD24"/>
      <c r="EYE24"/>
      <c r="EYF24"/>
      <c r="EYG24"/>
      <c r="EYH24"/>
      <c r="EYI24"/>
      <c r="EYJ24"/>
      <c r="EYK24"/>
      <c r="EYL24"/>
      <c r="EYM24"/>
      <c r="EYN24"/>
      <c r="EYO24"/>
      <c r="EYP24"/>
      <c r="EYQ24"/>
      <c r="EYR24"/>
      <c r="EYS24"/>
      <c r="EYT24"/>
      <c r="EYU24"/>
      <c r="EYV24"/>
      <c r="EYW24"/>
      <c r="EYX24"/>
      <c r="EYY24"/>
      <c r="EYZ24"/>
      <c r="EZA24"/>
      <c r="EZB24"/>
      <c r="EZC24"/>
      <c r="EZD24"/>
      <c r="EZE24"/>
      <c r="EZF24"/>
      <c r="EZG24"/>
      <c r="EZH24"/>
      <c r="EZI24"/>
      <c r="EZJ24"/>
      <c r="EZK24"/>
      <c r="EZL24"/>
      <c r="EZM24"/>
      <c r="EZN24"/>
      <c r="EZO24"/>
      <c r="EZP24"/>
      <c r="EZQ24"/>
      <c r="EZR24"/>
      <c r="EZS24"/>
      <c r="EZT24"/>
      <c r="EZU24"/>
      <c r="EZV24"/>
      <c r="EZW24"/>
      <c r="EZX24"/>
      <c r="EZY24"/>
      <c r="EZZ24"/>
      <c r="FAA24"/>
      <c r="FAB24"/>
      <c r="FAC24"/>
      <c r="FAD24"/>
      <c r="FAE24"/>
      <c r="FAF24"/>
      <c r="FAG24"/>
      <c r="FAH24"/>
      <c r="FAI24"/>
      <c r="FAJ24"/>
      <c r="FAK24"/>
      <c r="FAL24"/>
      <c r="FAM24"/>
      <c r="FAN24"/>
      <c r="FAO24"/>
      <c r="FAP24"/>
      <c r="FAQ24"/>
      <c r="FAR24"/>
      <c r="FAS24"/>
      <c r="FAT24"/>
      <c r="FAU24"/>
      <c r="FAV24"/>
      <c r="FAW24"/>
      <c r="FAX24"/>
      <c r="FAY24"/>
      <c r="FAZ24"/>
      <c r="FBA24"/>
      <c r="FBB24"/>
      <c r="FBC24"/>
      <c r="FBD24"/>
      <c r="FBE24"/>
      <c r="FBF24"/>
      <c r="FBG24"/>
      <c r="FBH24"/>
      <c r="FBI24"/>
      <c r="FBJ24"/>
      <c r="FBK24"/>
      <c r="FBL24"/>
      <c r="FBM24"/>
      <c r="FBN24"/>
      <c r="FBO24"/>
      <c r="FBP24"/>
      <c r="FBQ24"/>
      <c r="FBR24"/>
      <c r="FBS24"/>
      <c r="FBT24"/>
      <c r="FBU24"/>
      <c r="FBV24"/>
      <c r="FBW24"/>
      <c r="FBX24"/>
      <c r="FBY24"/>
      <c r="FBZ24"/>
      <c r="FCA24"/>
      <c r="FCB24"/>
      <c r="FCC24"/>
      <c r="FCD24"/>
      <c r="FCE24"/>
      <c r="FCF24"/>
      <c r="FCG24"/>
      <c r="FCH24"/>
      <c r="FCI24"/>
      <c r="FCJ24"/>
      <c r="FCK24"/>
      <c r="FCL24"/>
      <c r="FCM24"/>
      <c r="FCN24"/>
      <c r="FCO24"/>
      <c r="FCP24"/>
      <c r="FCQ24"/>
      <c r="FCR24"/>
      <c r="FCS24"/>
      <c r="FCT24"/>
      <c r="FCU24"/>
      <c r="FCV24"/>
      <c r="FCW24"/>
      <c r="FCX24"/>
      <c r="FCY24"/>
      <c r="FCZ24"/>
      <c r="FDA24"/>
      <c r="FDB24"/>
      <c r="FDC24"/>
      <c r="FDD24"/>
      <c r="FDE24"/>
      <c r="FDF24"/>
      <c r="FDG24"/>
      <c r="FDH24"/>
      <c r="FDI24"/>
      <c r="FDJ24"/>
      <c r="FDK24"/>
      <c r="FDL24"/>
      <c r="FDM24"/>
      <c r="FDN24"/>
      <c r="FDO24"/>
      <c r="FDP24"/>
      <c r="FDQ24"/>
      <c r="FDR24"/>
      <c r="FDS24"/>
      <c r="FDT24"/>
      <c r="FDU24"/>
      <c r="FDV24"/>
      <c r="FDW24"/>
      <c r="FDX24"/>
      <c r="FDY24"/>
      <c r="FDZ24"/>
      <c r="FEA24"/>
      <c r="FEB24"/>
      <c r="FEC24"/>
      <c r="FED24"/>
      <c r="FEE24"/>
      <c r="FEF24"/>
      <c r="FEG24"/>
      <c r="FEH24"/>
      <c r="FEI24"/>
      <c r="FEJ24"/>
      <c r="FEK24"/>
      <c r="FEL24"/>
      <c r="FEM24"/>
      <c r="FEN24"/>
      <c r="FEO24"/>
      <c r="FEP24"/>
      <c r="FEQ24"/>
      <c r="FER24"/>
      <c r="FES24"/>
      <c r="FET24"/>
      <c r="FEU24"/>
      <c r="FEV24"/>
      <c r="FEW24"/>
      <c r="FEX24"/>
      <c r="FEY24"/>
      <c r="FEZ24"/>
      <c r="FFA24"/>
      <c r="FFB24"/>
      <c r="FFC24"/>
      <c r="FFD24"/>
      <c r="FFE24"/>
      <c r="FFF24"/>
      <c r="FFG24"/>
      <c r="FFH24"/>
      <c r="FFI24"/>
      <c r="FFJ24"/>
      <c r="FFK24"/>
      <c r="FFL24"/>
      <c r="FFM24"/>
      <c r="FFN24"/>
      <c r="FFO24"/>
      <c r="FFP24"/>
      <c r="FFQ24"/>
      <c r="FFR24"/>
      <c r="FFS24"/>
      <c r="FFT24"/>
      <c r="FFU24"/>
      <c r="FFV24"/>
      <c r="FFW24"/>
      <c r="FFX24"/>
      <c r="FFY24"/>
      <c r="FFZ24"/>
      <c r="FGA24"/>
      <c r="FGB24"/>
      <c r="FGC24"/>
      <c r="FGD24"/>
      <c r="FGE24"/>
      <c r="FGF24"/>
      <c r="FGG24"/>
      <c r="FGH24"/>
      <c r="FGI24"/>
      <c r="FGJ24"/>
      <c r="FGK24"/>
      <c r="FGL24"/>
      <c r="FGM24"/>
      <c r="FGN24"/>
      <c r="FGO24"/>
      <c r="FGP24"/>
      <c r="FGQ24"/>
      <c r="FGR24"/>
      <c r="FGS24"/>
      <c r="FGT24"/>
      <c r="FGU24"/>
      <c r="FGV24"/>
      <c r="FGW24"/>
      <c r="FGX24"/>
      <c r="FGY24"/>
      <c r="FGZ24"/>
      <c r="FHA24"/>
      <c r="FHB24"/>
      <c r="FHC24"/>
      <c r="FHD24"/>
      <c r="FHE24"/>
      <c r="FHF24"/>
      <c r="FHG24"/>
      <c r="FHH24"/>
      <c r="FHI24"/>
      <c r="FHJ24"/>
      <c r="FHK24"/>
      <c r="FHL24"/>
      <c r="FHM24"/>
      <c r="FHN24"/>
      <c r="FHO24"/>
      <c r="FHP24"/>
      <c r="FHQ24"/>
      <c r="FHR24"/>
      <c r="FHS24"/>
      <c r="FHT24"/>
      <c r="FHU24"/>
      <c r="FHV24"/>
      <c r="FHW24"/>
      <c r="FHX24"/>
      <c r="FHY24"/>
      <c r="FHZ24"/>
      <c r="FIA24"/>
      <c r="FIB24"/>
      <c r="FIC24"/>
      <c r="FID24"/>
      <c r="FIE24"/>
      <c r="FIF24"/>
      <c r="FIG24"/>
      <c r="FIH24"/>
      <c r="FII24"/>
      <c r="FIJ24"/>
      <c r="FIK24"/>
      <c r="FIL24"/>
      <c r="FIM24"/>
      <c r="FIN24"/>
      <c r="FIO24"/>
      <c r="FIP24"/>
      <c r="FIQ24"/>
      <c r="FIR24"/>
      <c r="FIS24"/>
      <c r="FIT24"/>
      <c r="FIU24"/>
      <c r="FIV24"/>
      <c r="FIW24"/>
      <c r="FIX24"/>
      <c r="FIY24"/>
      <c r="FIZ24"/>
      <c r="FJA24"/>
      <c r="FJB24"/>
      <c r="FJC24"/>
      <c r="FJD24"/>
      <c r="FJE24"/>
      <c r="FJF24"/>
      <c r="FJG24"/>
      <c r="FJH24"/>
      <c r="FJI24"/>
      <c r="FJJ24"/>
      <c r="FJK24"/>
      <c r="FJL24"/>
      <c r="FJM24"/>
      <c r="FJN24"/>
      <c r="FJO24"/>
      <c r="FJP24"/>
      <c r="FJQ24"/>
      <c r="FJR24"/>
      <c r="FJS24"/>
      <c r="FJT24"/>
      <c r="FJU24"/>
      <c r="FJV24"/>
      <c r="FJW24"/>
      <c r="FJX24"/>
      <c r="FJY24"/>
      <c r="FJZ24"/>
      <c r="FKA24"/>
      <c r="FKB24"/>
      <c r="FKC24"/>
      <c r="FKD24"/>
      <c r="FKE24"/>
      <c r="FKF24"/>
      <c r="FKG24"/>
      <c r="FKH24"/>
      <c r="FKI24"/>
      <c r="FKJ24"/>
      <c r="FKK24"/>
      <c r="FKL24"/>
      <c r="FKM24"/>
      <c r="FKN24"/>
      <c r="FKO24"/>
      <c r="FKP24"/>
      <c r="FKQ24"/>
      <c r="FKR24"/>
      <c r="FKS24"/>
      <c r="FKT24"/>
      <c r="FKU24"/>
      <c r="FKV24"/>
      <c r="FKW24"/>
      <c r="FKX24"/>
      <c r="FKY24"/>
      <c r="FKZ24"/>
      <c r="FLA24"/>
      <c r="FLB24"/>
      <c r="FLC24"/>
      <c r="FLD24"/>
      <c r="FLE24"/>
      <c r="FLF24"/>
      <c r="FLG24"/>
      <c r="FLH24"/>
      <c r="FLI24"/>
      <c r="FLJ24"/>
      <c r="FLK24"/>
      <c r="FLL24"/>
      <c r="FLM24"/>
      <c r="FLN24"/>
      <c r="FLO24"/>
      <c r="FLP24"/>
      <c r="FLQ24"/>
      <c r="FLR24"/>
      <c r="FLS24"/>
      <c r="FLT24"/>
      <c r="FLU24"/>
      <c r="FLV24"/>
      <c r="FLW24"/>
      <c r="FLX24"/>
      <c r="FLY24"/>
      <c r="FLZ24"/>
      <c r="FMA24"/>
      <c r="FMB24"/>
      <c r="FMC24"/>
      <c r="FMD24"/>
      <c r="FME24"/>
      <c r="FMF24"/>
      <c r="FMG24"/>
      <c r="FMH24"/>
      <c r="FMI24"/>
      <c r="FMJ24"/>
      <c r="FMK24"/>
      <c r="FML24"/>
      <c r="FMM24"/>
      <c r="FMN24"/>
      <c r="FMO24"/>
      <c r="FMP24"/>
      <c r="FMQ24"/>
      <c r="FMR24"/>
      <c r="FMS24"/>
      <c r="FMT24"/>
      <c r="FMU24"/>
      <c r="FMV24"/>
      <c r="FMW24"/>
      <c r="FMX24"/>
      <c r="FMY24"/>
      <c r="FMZ24"/>
      <c r="FNA24"/>
      <c r="FNB24"/>
      <c r="FNC24"/>
      <c r="FND24"/>
      <c r="FNE24"/>
      <c r="FNF24"/>
      <c r="FNG24"/>
      <c r="FNH24"/>
      <c r="FNI24"/>
      <c r="FNJ24"/>
      <c r="FNK24"/>
      <c r="FNL24"/>
      <c r="FNM24"/>
      <c r="FNN24"/>
      <c r="FNO24"/>
      <c r="FNP24"/>
      <c r="FNQ24"/>
      <c r="FNR24"/>
      <c r="FNS24"/>
      <c r="FNT24"/>
      <c r="FNU24"/>
      <c r="FNV24"/>
      <c r="FNW24"/>
      <c r="FNX24"/>
      <c r="FNY24"/>
      <c r="FNZ24"/>
      <c r="FOA24"/>
      <c r="FOB24"/>
      <c r="FOC24"/>
      <c r="FOD24"/>
      <c r="FOE24"/>
      <c r="FOF24"/>
      <c r="FOG24"/>
      <c r="FOH24"/>
      <c r="FOI24"/>
      <c r="FOJ24"/>
      <c r="FOK24"/>
      <c r="FOL24"/>
      <c r="FOM24"/>
      <c r="FON24"/>
      <c r="FOO24"/>
      <c r="FOP24"/>
      <c r="FOQ24"/>
      <c r="FOR24"/>
      <c r="FOS24"/>
      <c r="FOT24"/>
      <c r="FOU24"/>
      <c r="FOV24"/>
      <c r="FOW24"/>
      <c r="FOX24"/>
      <c r="FOY24"/>
      <c r="FOZ24"/>
      <c r="FPA24"/>
      <c r="FPB24"/>
      <c r="FPC24"/>
      <c r="FPD24"/>
      <c r="FPE24"/>
      <c r="FPF24"/>
      <c r="FPG24"/>
      <c r="FPH24"/>
      <c r="FPI24"/>
      <c r="FPJ24"/>
      <c r="FPK24"/>
      <c r="FPL24"/>
      <c r="FPM24"/>
      <c r="FPN24"/>
      <c r="FPO24"/>
      <c r="FPP24"/>
      <c r="FPQ24"/>
      <c r="FPR24"/>
      <c r="FPS24"/>
      <c r="FPT24"/>
      <c r="FPU24"/>
      <c r="FPV24"/>
      <c r="FPW24"/>
      <c r="FPX24"/>
      <c r="FPY24"/>
      <c r="FPZ24"/>
      <c r="FQA24"/>
      <c r="FQB24"/>
      <c r="FQC24"/>
      <c r="FQD24"/>
      <c r="FQE24"/>
      <c r="FQF24"/>
      <c r="FQG24"/>
      <c r="FQH24"/>
      <c r="FQI24"/>
      <c r="FQJ24"/>
      <c r="FQK24"/>
      <c r="FQL24"/>
      <c r="FQM24"/>
      <c r="FQN24"/>
      <c r="FQO24"/>
      <c r="FQP24"/>
      <c r="FQQ24"/>
      <c r="FQR24"/>
      <c r="FQS24"/>
      <c r="FQT24"/>
      <c r="FQU24"/>
      <c r="FQV24"/>
      <c r="FQW24"/>
      <c r="FQX24"/>
      <c r="FQY24"/>
      <c r="FQZ24"/>
      <c r="FRA24"/>
      <c r="FRB24"/>
      <c r="FRC24"/>
      <c r="FRD24"/>
      <c r="FRE24"/>
      <c r="FRF24"/>
      <c r="FRG24"/>
      <c r="FRH24"/>
      <c r="FRI24"/>
      <c r="FRJ24"/>
      <c r="FRK24"/>
      <c r="FRL24"/>
      <c r="FRM24"/>
      <c r="FRN24"/>
      <c r="FRO24"/>
      <c r="FRP24"/>
      <c r="FRQ24"/>
      <c r="FRR24"/>
      <c r="FRS24"/>
      <c r="FRT24"/>
      <c r="FRU24"/>
      <c r="FRV24"/>
      <c r="FRW24"/>
      <c r="FRX24"/>
      <c r="FRY24"/>
      <c r="FRZ24"/>
      <c r="FSA24"/>
      <c r="FSB24"/>
      <c r="FSC24"/>
      <c r="FSD24"/>
      <c r="FSE24"/>
      <c r="FSF24"/>
      <c r="FSG24"/>
      <c r="FSH24"/>
      <c r="FSI24"/>
      <c r="FSJ24"/>
      <c r="FSK24"/>
      <c r="FSL24"/>
      <c r="FSM24"/>
      <c r="FSN24"/>
      <c r="FSO24"/>
      <c r="FSP24"/>
      <c r="FSQ24"/>
      <c r="FSR24"/>
      <c r="FSS24"/>
      <c r="FST24"/>
      <c r="FSU24"/>
      <c r="FSV24"/>
      <c r="FSW24"/>
      <c r="FSX24"/>
      <c r="FSY24"/>
      <c r="FSZ24"/>
      <c r="FTA24"/>
      <c r="FTB24"/>
      <c r="FTC24"/>
      <c r="FTD24"/>
      <c r="FTE24"/>
      <c r="FTF24"/>
      <c r="FTG24"/>
      <c r="FTH24"/>
      <c r="FTI24"/>
      <c r="FTJ24"/>
      <c r="FTK24"/>
      <c r="FTL24"/>
      <c r="FTM24"/>
      <c r="FTN24"/>
      <c r="FTO24"/>
      <c r="FTP24"/>
      <c r="FTQ24"/>
      <c r="FTR24"/>
      <c r="FTS24"/>
      <c r="FTT24"/>
      <c r="FTU24"/>
      <c r="FTV24"/>
      <c r="FTW24"/>
      <c r="FTX24"/>
      <c r="FTY24"/>
      <c r="FTZ24"/>
      <c r="FUA24"/>
      <c r="FUB24"/>
      <c r="FUC24"/>
      <c r="FUD24"/>
      <c r="FUE24"/>
      <c r="FUF24"/>
      <c r="FUG24"/>
      <c r="FUH24"/>
      <c r="FUI24"/>
      <c r="FUJ24"/>
      <c r="FUK24"/>
      <c r="FUL24"/>
      <c r="FUM24"/>
      <c r="FUN24"/>
      <c r="FUO24"/>
      <c r="FUP24"/>
      <c r="FUQ24"/>
      <c r="FUR24"/>
      <c r="FUS24"/>
      <c r="FUT24"/>
      <c r="FUU24"/>
      <c r="FUV24"/>
      <c r="FUW24"/>
      <c r="FUX24"/>
      <c r="FUY24"/>
      <c r="FUZ24"/>
      <c r="FVA24"/>
      <c r="FVB24"/>
      <c r="FVC24"/>
      <c r="FVD24"/>
      <c r="FVE24"/>
      <c r="FVF24"/>
      <c r="FVG24"/>
      <c r="FVH24"/>
      <c r="FVI24"/>
      <c r="FVJ24"/>
      <c r="FVK24"/>
      <c r="FVL24"/>
      <c r="FVM24"/>
      <c r="FVN24"/>
      <c r="FVO24"/>
      <c r="FVP24"/>
      <c r="FVQ24"/>
      <c r="FVR24"/>
      <c r="FVS24"/>
      <c r="FVT24"/>
      <c r="FVU24"/>
      <c r="FVV24"/>
      <c r="FVW24"/>
      <c r="FVX24"/>
      <c r="FVY24"/>
      <c r="FVZ24"/>
      <c r="FWA24"/>
      <c r="FWB24"/>
      <c r="FWC24"/>
      <c r="FWD24"/>
      <c r="FWE24"/>
      <c r="FWF24"/>
      <c r="FWG24"/>
      <c r="FWH24"/>
      <c r="FWI24"/>
      <c r="FWJ24"/>
      <c r="FWK24"/>
      <c r="FWL24"/>
      <c r="FWM24"/>
      <c r="FWN24"/>
      <c r="FWO24"/>
      <c r="FWP24"/>
      <c r="FWQ24"/>
      <c r="FWR24"/>
      <c r="FWS24"/>
      <c r="FWT24"/>
      <c r="FWU24"/>
      <c r="FWV24"/>
      <c r="FWW24"/>
      <c r="FWX24"/>
      <c r="FWY24"/>
      <c r="FWZ24"/>
      <c r="FXA24"/>
      <c r="FXB24"/>
      <c r="FXC24"/>
      <c r="FXD24"/>
      <c r="FXE24"/>
      <c r="FXF24"/>
      <c r="FXG24"/>
      <c r="FXH24"/>
      <c r="FXI24"/>
      <c r="FXJ24"/>
      <c r="FXK24"/>
      <c r="FXL24"/>
      <c r="FXM24"/>
      <c r="FXN24"/>
      <c r="FXO24"/>
      <c r="FXP24"/>
      <c r="FXQ24"/>
      <c r="FXR24"/>
      <c r="FXS24"/>
      <c r="FXT24"/>
      <c r="FXU24"/>
      <c r="FXV24"/>
      <c r="FXW24"/>
      <c r="FXX24"/>
      <c r="FXY24"/>
      <c r="FXZ24"/>
      <c r="FYA24"/>
      <c r="FYB24"/>
      <c r="FYC24"/>
      <c r="FYD24"/>
      <c r="FYE24"/>
      <c r="FYF24"/>
      <c r="FYG24"/>
      <c r="FYH24"/>
      <c r="FYI24"/>
      <c r="FYJ24"/>
      <c r="FYK24"/>
      <c r="FYL24"/>
      <c r="FYM24"/>
      <c r="FYN24"/>
      <c r="FYO24"/>
      <c r="FYP24"/>
      <c r="FYQ24"/>
      <c r="FYR24"/>
      <c r="FYS24"/>
      <c r="FYT24"/>
      <c r="FYU24"/>
      <c r="FYV24"/>
      <c r="FYW24"/>
      <c r="FYX24"/>
      <c r="FYY24"/>
      <c r="FYZ24"/>
      <c r="FZA24"/>
      <c r="FZB24"/>
      <c r="FZC24"/>
      <c r="FZD24"/>
      <c r="FZE24"/>
      <c r="FZF24"/>
      <c r="FZG24"/>
      <c r="FZH24"/>
      <c r="FZI24"/>
      <c r="FZJ24"/>
      <c r="FZK24"/>
      <c r="FZL24"/>
      <c r="FZM24"/>
      <c r="FZN24"/>
      <c r="FZO24"/>
      <c r="FZP24"/>
      <c r="FZQ24"/>
      <c r="FZR24"/>
      <c r="FZS24"/>
      <c r="FZT24"/>
      <c r="FZU24"/>
      <c r="FZV24"/>
      <c r="FZW24"/>
      <c r="FZX24"/>
      <c r="FZY24"/>
      <c r="FZZ24"/>
      <c r="GAA24"/>
      <c r="GAB24"/>
      <c r="GAC24"/>
      <c r="GAD24"/>
      <c r="GAE24"/>
      <c r="GAF24"/>
      <c r="GAG24"/>
      <c r="GAH24"/>
      <c r="GAI24"/>
      <c r="GAJ24"/>
      <c r="GAK24"/>
      <c r="GAL24"/>
      <c r="GAM24"/>
      <c r="GAN24"/>
      <c r="GAO24"/>
      <c r="GAP24"/>
      <c r="GAQ24"/>
      <c r="GAR24"/>
      <c r="GAS24"/>
      <c r="GAT24"/>
      <c r="GAU24"/>
      <c r="GAV24"/>
      <c r="GAW24"/>
      <c r="GAX24"/>
      <c r="GAY24"/>
      <c r="GAZ24"/>
      <c r="GBA24"/>
      <c r="GBB24"/>
      <c r="GBC24"/>
      <c r="GBD24"/>
      <c r="GBE24"/>
      <c r="GBF24"/>
      <c r="GBG24"/>
      <c r="GBH24"/>
      <c r="GBI24"/>
      <c r="GBJ24"/>
      <c r="GBK24"/>
      <c r="GBL24"/>
      <c r="GBM24"/>
      <c r="GBN24"/>
      <c r="GBO24"/>
      <c r="GBP24"/>
      <c r="GBQ24"/>
      <c r="GBR24"/>
      <c r="GBS24"/>
      <c r="GBT24"/>
      <c r="GBU24"/>
      <c r="GBV24"/>
      <c r="GBW24"/>
      <c r="GBX24"/>
      <c r="GBY24"/>
      <c r="GBZ24"/>
      <c r="GCA24"/>
      <c r="GCB24"/>
      <c r="GCC24"/>
      <c r="GCD24"/>
      <c r="GCE24"/>
      <c r="GCF24"/>
      <c r="GCG24"/>
      <c r="GCH24"/>
      <c r="GCI24"/>
      <c r="GCJ24"/>
      <c r="GCK24"/>
      <c r="GCL24"/>
      <c r="GCM24"/>
      <c r="GCN24"/>
      <c r="GCO24"/>
      <c r="GCP24"/>
      <c r="GCQ24"/>
      <c r="GCR24"/>
      <c r="GCS24"/>
      <c r="GCT24"/>
      <c r="GCU24"/>
      <c r="GCV24"/>
      <c r="GCW24"/>
      <c r="GCX24"/>
      <c r="GCY24"/>
      <c r="GCZ24"/>
      <c r="GDA24"/>
      <c r="GDB24"/>
      <c r="GDC24"/>
      <c r="GDD24"/>
      <c r="GDE24"/>
      <c r="GDF24"/>
      <c r="GDG24"/>
      <c r="GDH24"/>
      <c r="GDI24"/>
      <c r="GDJ24"/>
      <c r="GDK24"/>
      <c r="GDL24"/>
      <c r="GDM24"/>
      <c r="GDN24"/>
      <c r="GDO24"/>
      <c r="GDP24"/>
      <c r="GDQ24"/>
      <c r="GDR24"/>
      <c r="GDS24"/>
      <c r="GDT24"/>
      <c r="GDU24"/>
      <c r="GDV24"/>
      <c r="GDW24"/>
      <c r="GDX24"/>
      <c r="GDY24"/>
      <c r="GDZ24"/>
      <c r="GEA24"/>
      <c r="GEB24"/>
      <c r="GEC24"/>
      <c r="GED24"/>
      <c r="GEE24"/>
      <c r="GEF24"/>
      <c r="GEG24"/>
      <c r="GEH24"/>
      <c r="GEI24"/>
      <c r="GEJ24"/>
      <c r="GEK24"/>
      <c r="GEL24"/>
      <c r="GEM24"/>
      <c r="GEN24"/>
      <c r="GEO24"/>
      <c r="GEP24"/>
      <c r="GEQ24"/>
      <c r="GER24"/>
      <c r="GES24"/>
      <c r="GET24"/>
      <c r="GEU24"/>
      <c r="GEV24"/>
      <c r="GEW24"/>
      <c r="GEX24"/>
      <c r="GEY24"/>
      <c r="GEZ24"/>
      <c r="GFA24"/>
      <c r="GFB24"/>
      <c r="GFC24"/>
      <c r="GFD24"/>
      <c r="GFE24"/>
      <c r="GFF24"/>
      <c r="GFG24"/>
      <c r="GFH24"/>
      <c r="GFI24"/>
      <c r="GFJ24"/>
      <c r="GFK24"/>
      <c r="GFL24"/>
      <c r="GFM24"/>
      <c r="GFN24"/>
      <c r="GFO24"/>
      <c r="GFP24"/>
      <c r="GFQ24"/>
      <c r="GFR24"/>
      <c r="GFS24"/>
      <c r="GFT24"/>
      <c r="GFU24"/>
      <c r="GFV24"/>
      <c r="GFW24"/>
      <c r="GFX24"/>
      <c r="GFY24"/>
      <c r="GFZ24"/>
      <c r="GGA24"/>
      <c r="GGB24"/>
      <c r="GGC24"/>
      <c r="GGD24"/>
      <c r="GGE24"/>
      <c r="GGF24"/>
      <c r="GGG24"/>
      <c r="GGH24"/>
      <c r="GGI24"/>
      <c r="GGJ24"/>
      <c r="GGK24"/>
      <c r="GGL24"/>
      <c r="GGM24"/>
      <c r="GGN24"/>
      <c r="GGO24"/>
      <c r="GGP24"/>
      <c r="GGQ24"/>
      <c r="GGR24"/>
      <c r="GGS24"/>
      <c r="GGT24"/>
      <c r="GGU24"/>
      <c r="GGV24"/>
      <c r="GGW24"/>
      <c r="GGX24"/>
      <c r="GGY24"/>
      <c r="GGZ24"/>
      <c r="GHA24"/>
      <c r="GHB24"/>
      <c r="GHC24"/>
      <c r="GHD24"/>
      <c r="GHE24"/>
      <c r="GHF24"/>
      <c r="GHG24"/>
      <c r="GHH24"/>
      <c r="GHI24"/>
      <c r="GHJ24"/>
      <c r="GHK24"/>
      <c r="GHL24"/>
      <c r="GHM24"/>
      <c r="GHN24"/>
      <c r="GHO24"/>
      <c r="GHP24"/>
      <c r="GHQ24"/>
      <c r="GHR24"/>
      <c r="GHS24"/>
      <c r="GHT24"/>
      <c r="GHU24"/>
      <c r="GHV24"/>
      <c r="GHW24"/>
      <c r="GHX24"/>
      <c r="GHY24"/>
      <c r="GHZ24"/>
      <c r="GIA24"/>
      <c r="GIB24"/>
      <c r="GIC24"/>
      <c r="GID24"/>
      <c r="GIE24"/>
      <c r="GIF24"/>
      <c r="GIG24"/>
      <c r="GIH24"/>
      <c r="GII24"/>
      <c r="GIJ24"/>
      <c r="GIK24"/>
      <c r="GIL24"/>
      <c r="GIM24"/>
      <c r="GIN24"/>
      <c r="GIO24"/>
      <c r="GIP24"/>
      <c r="GIQ24"/>
      <c r="GIR24"/>
      <c r="GIS24"/>
      <c r="GIT24"/>
      <c r="GIU24"/>
      <c r="GIV24"/>
      <c r="GIW24"/>
      <c r="GIX24"/>
      <c r="GIY24"/>
      <c r="GIZ24"/>
      <c r="GJA24"/>
      <c r="GJB24"/>
      <c r="GJC24"/>
      <c r="GJD24"/>
      <c r="GJE24"/>
      <c r="GJF24"/>
      <c r="GJG24"/>
      <c r="GJH24"/>
      <c r="GJI24"/>
      <c r="GJJ24"/>
      <c r="GJK24"/>
      <c r="GJL24"/>
      <c r="GJM24"/>
      <c r="GJN24"/>
      <c r="GJO24"/>
      <c r="GJP24"/>
      <c r="GJQ24"/>
      <c r="GJR24"/>
      <c r="GJS24"/>
      <c r="GJT24"/>
      <c r="GJU24"/>
      <c r="GJV24"/>
      <c r="GJW24"/>
      <c r="GJX24"/>
      <c r="GJY24"/>
      <c r="GJZ24"/>
      <c r="GKA24"/>
      <c r="GKB24"/>
      <c r="GKC24"/>
      <c r="GKD24"/>
      <c r="GKE24"/>
      <c r="GKF24"/>
      <c r="GKG24"/>
      <c r="GKH24"/>
      <c r="GKI24"/>
      <c r="GKJ24"/>
      <c r="GKK24"/>
      <c r="GKL24"/>
      <c r="GKM24"/>
      <c r="GKN24"/>
      <c r="GKO24"/>
      <c r="GKP24"/>
      <c r="GKQ24"/>
      <c r="GKR24"/>
      <c r="GKS24"/>
      <c r="GKT24"/>
      <c r="GKU24"/>
      <c r="GKV24"/>
      <c r="GKW24"/>
      <c r="GKX24"/>
      <c r="GKY24"/>
      <c r="GKZ24"/>
      <c r="GLA24"/>
      <c r="GLB24"/>
      <c r="GLC24"/>
      <c r="GLD24"/>
      <c r="GLE24"/>
      <c r="GLF24"/>
      <c r="GLG24"/>
      <c r="GLH24"/>
      <c r="GLI24"/>
      <c r="GLJ24"/>
      <c r="GLK24"/>
      <c r="GLL24"/>
      <c r="GLM24"/>
      <c r="GLN24"/>
      <c r="GLO24"/>
      <c r="GLP24"/>
      <c r="GLQ24"/>
      <c r="GLR24"/>
      <c r="GLS24"/>
      <c r="GLT24"/>
      <c r="GLU24"/>
      <c r="GLV24"/>
      <c r="GLW24"/>
      <c r="GLX24"/>
      <c r="GLY24"/>
      <c r="GLZ24"/>
      <c r="GMA24"/>
      <c r="GMB24"/>
      <c r="GMC24"/>
      <c r="GMD24"/>
      <c r="GME24"/>
      <c r="GMF24"/>
      <c r="GMG24"/>
      <c r="GMH24"/>
      <c r="GMI24"/>
      <c r="GMJ24"/>
      <c r="GMK24"/>
      <c r="GML24"/>
      <c r="GMM24"/>
      <c r="GMN24"/>
      <c r="GMO24"/>
      <c r="GMP24"/>
      <c r="GMQ24"/>
      <c r="GMR24"/>
      <c r="GMS24"/>
      <c r="GMT24"/>
      <c r="GMU24"/>
      <c r="GMV24"/>
      <c r="GMW24"/>
      <c r="GMX24"/>
      <c r="GMY24"/>
      <c r="GMZ24"/>
      <c r="GNA24"/>
      <c r="GNB24"/>
      <c r="GNC24"/>
      <c r="GND24"/>
      <c r="GNE24"/>
      <c r="GNF24"/>
      <c r="GNG24"/>
      <c r="GNH24"/>
      <c r="GNI24"/>
      <c r="GNJ24"/>
      <c r="GNK24"/>
      <c r="GNL24"/>
      <c r="GNM24"/>
      <c r="GNN24"/>
      <c r="GNO24"/>
      <c r="GNP24"/>
      <c r="GNQ24"/>
      <c r="GNR24"/>
      <c r="GNS24"/>
      <c r="GNT24"/>
      <c r="GNU24"/>
      <c r="GNV24"/>
      <c r="GNW24"/>
      <c r="GNX24"/>
      <c r="GNY24"/>
      <c r="GNZ24"/>
      <c r="GOA24"/>
      <c r="GOB24"/>
      <c r="GOC24"/>
      <c r="GOD24"/>
      <c r="GOE24"/>
      <c r="GOF24"/>
      <c r="GOG24"/>
      <c r="GOH24"/>
      <c r="GOI24"/>
      <c r="GOJ24"/>
      <c r="GOK24"/>
      <c r="GOL24"/>
      <c r="GOM24"/>
      <c r="GON24"/>
      <c r="GOO24"/>
      <c r="GOP24"/>
      <c r="GOQ24"/>
      <c r="GOR24"/>
      <c r="GOS24"/>
      <c r="GOT24"/>
      <c r="GOU24"/>
      <c r="GOV24"/>
      <c r="GOW24"/>
      <c r="GOX24"/>
      <c r="GOY24"/>
      <c r="GOZ24"/>
      <c r="GPA24"/>
      <c r="GPB24"/>
      <c r="GPC24"/>
      <c r="GPD24"/>
      <c r="GPE24"/>
      <c r="GPF24"/>
      <c r="GPG24"/>
      <c r="GPH24"/>
      <c r="GPI24"/>
      <c r="GPJ24"/>
      <c r="GPK24"/>
      <c r="GPL24"/>
      <c r="GPM24"/>
      <c r="GPN24"/>
      <c r="GPO24"/>
      <c r="GPP24"/>
      <c r="GPQ24"/>
      <c r="GPR24"/>
      <c r="GPS24"/>
      <c r="GPT24"/>
      <c r="GPU24"/>
      <c r="GPV24"/>
      <c r="GPW24"/>
      <c r="GPX24"/>
      <c r="GPY24"/>
      <c r="GPZ24"/>
      <c r="GQA24"/>
      <c r="GQB24"/>
      <c r="GQC24"/>
      <c r="GQD24"/>
      <c r="GQE24"/>
      <c r="GQF24"/>
      <c r="GQG24"/>
      <c r="GQH24"/>
      <c r="GQI24"/>
      <c r="GQJ24"/>
      <c r="GQK24"/>
      <c r="GQL24"/>
      <c r="GQM24"/>
      <c r="GQN24"/>
      <c r="GQO24"/>
      <c r="GQP24"/>
      <c r="GQQ24"/>
      <c r="GQR24"/>
      <c r="GQS24"/>
      <c r="GQT24"/>
      <c r="GQU24"/>
      <c r="GQV24"/>
      <c r="GQW24"/>
      <c r="GQX24"/>
      <c r="GQY24"/>
      <c r="GQZ24"/>
      <c r="GRA24"/>
      <c r="GRB24"/>
      <c r="GRC24"/>
      <c r="GRD24"/>
      <c r="GRE24"/>
      <c r="GRF24"/>
      <c r="GRG24"/>
      <c r="GRH24"/>
      <c r="GRI24"/>
      <c r="GRJ24"/>
      <c r="GRK24"/>
      <c r="GRL24"/>
      <c r="GRM24"/>
      <c r="GRN24"/>
      <c r="GRO24"/>
      <c r="GRP24"/>
      <c r="GRQ24"/>
      <c r="GRR24"/>
      <c r="GRS24"/>
      <c r="GRT24"/>
      <c r="GRU24"/>
      <c r="GRV24"/>
      <c r="GRW24"/>
      <c r="GRX24"/>
      <c r="GRY24"/>
      <c r="GRZ24"/>
      <c r="GSA24"/>
      <c r="GSB24"/>
      <c r="GSC24"/>
      <c r="GSD24"/>
      <c r="GSE24"/>
      <c r="GSF24"/>
      <c r="GSG24"/>
      <c r="GSH24"/>
      <c r="GSI24"/>
      <c r="GSJ24"/>
      <c r="GSK24"/>
      <c r="GSL24"/>
      <c r="GSM24"/>
      <c r="GSN24"/>
      <c r="GSO24"/>
      <c r="GSP24"/>
      <c r="GSQ24"/>
      <c r="GSR24"/>
      <c r="GSS24"/>
      <c r="GST24"/>
      <c r="GSU24"/>
      <c r="GSV24"/>
      <c r="GSW24"/>
      <c r="GSX24"/>
      <c r="GSY24"/>
      <c r="GSZ24"/>
      <c r="GTA24"/>
      <c r="GTB24"/>
      <c r="GTC24"/>
      <c r="GTD24"/>
      <c r="GTE24"/>
      <c r="GTF24"/>
      <c r="GTG24"/>
      <c r="GTH24"/>
      <c r="GTI24"/>
      <c r="GTJ24"/>
      <c r="GTK24"/>
      <c r="GTL24"/>
      <c r="GTM24"/>
      <c r="GTN24"/>
      <c r="GTO24"/>
      <c r="GTP24"/>
      <c r="GTQ24"/>
      <c r="GTR24"/>
      <c r="GTS24"/>
      <c r="GTT24"/>
      <c r="GTU24"/>
      <c r="GTV24"/>
      <c r="GTW24"/>
      <c r="GTX24"/>
      <c r="GTY24"/>
      <c r="GTZ24"/>
      <c r="GUA24"/>
      <c r="GUB24"/>
      <c r="GUC24"/>
      <c r="GUD24"/>
      <c r="GUE24"/>
      <c r="GUF24"/>
      <c r="GUG24"/>
      <c r="GUH24"/>
      <c r="GUI24"/>
      <c r="GUJ24"/>
      <c r="GUK24"/>
      <c r="GUL24"/>
      <c r="GUM24"/>
      <c r="GUN24"/>
      <c r="GUO24"/>
      <c r="GUP24"/>
      <c r="GUQ24"/>
      <c r="GUR24"/>
      <c r="GUS24"/>
      <c r="GUT24"/>
      <c r="GUU24"/>
      <c r="GUV24"/>
      <c r="GUW24"/>
      <c r="GUX24"/>
      <c r="GUY24"/>
      <c r="GUZ24"/>
      <c r="GVA24"/>
      <c r="GVB24"/>
      <c r="GVC24"/>
      <c r="GVD24"/>
      <c r="GVE24"/>
      <c r="GVF24"/>
      <c r="GVG24"/>
      <c r="GVH24"/>
      <c r="GVI24"/>
      <c r="GVJ24"/>
      <c r="GVK24"/>
      <c r="GVL24"/>
      <c r="GVM24"/>
      <c r="GVN24"/>
      <c r="GVO24"/>
      <c r="GVP24"/>
      <c r="GVQ24"/>
      <c r="GVR24"/>
      <c r="GVS24"/>
      <c r="GVT24"/>
      <c r="GVU24"/>
      <c r="GVV24"/>
      <c r="GVW24"/>
      <c r="GVX24"/>
      <c r="GVY24"/>
      <c r="GVZ24"/>
      <c r="GWA24"/>
      <c r="GWB24"/>
      <c r="GWC24"/>
      <c r="GWD24"/>
      <c r="GWE24"/>
      <c r="GWF24"/>
      <c r="GWG24"/>
      <c r="GWH24"/>
      <c r="GWI24"/>
      <c r="GWJ24"/>
      <c r="GWK24"/>
      <c r="GWL24"/>
      <c r="GWM24"/>
      <c r="GWN24"/>
      <c r="GWO24"/>
      <c r="GWP24"/>
      <c r="GWQ24"/>
      <c r="GWR24"/>
      <c r="GWS24"/>
      <c r="GWT24"/>
      <c r="GWU24"/>
      <c r="GWV24"/>
      <c r="GWW24"/>
      <c r="GWX24"/>
      <c r="GWY24"/>
      <c r="GWZ24"/>
      <c r="GXA24"/>
      <c r="GXB24"/>
      <c r="GXC24"/>
      <c r="GXD24"/>
      <c r="GXE24"/>
      <c r="GXF24"/>
      <c r="GXG24"/>
      <c r="GXH24"/>
      <c r="GXI24"/>
      <c r="GXJ24"/>
      <c r="GXK24"/>
      <c r="GXL24"/>
      <c r="GXM24"/>
      <c r="GXN24"/>
      <c r="GXO24"/>
      <c r="GXP24"/>
      <c r="GXQ24"/>
      <c r="GXR24"/>
      <c r="GXS24"/>
      <c r="GXT24"/>
      <c r="GXU24"/>
      <c r="GXV24"/>
      <c r="GXW24"/>
      <c r="GXX24"/>
      <c r="GXY24"/>
      <c r="GXZ24"/>
      <c r="GYA24"/>
      <c r="GYB24"/>
      <c r="GYC24"/>
      <c r="GYD24"/>
      <c r="GYE24"/>
      <c r="GYF24"/>
      <c r="GYG24"/>
      <c r="GYH24"/>
      <c r="GYI24"/>
      <c r="GYJ24"/>
      <c r="GYK24"/>
      <c r="GYL24"/>
      <c r="GYM24"/>
      <c r="GYN24"/>
      <c r="GYO24"/>
      <c r="GYP24"/>
      <c r="GYQ24"/>
      <c r="GYR24"/>
      <c r="GYS24"/>
      <c r="GYT24"/>
      <c r="GYU24"/>
      <c r="GYV24"/>
      <c r="GYW24"/>
      <c r="GYX24"/>
      <c r="GYY24"/>
      <c r="GYZ24"/>
      <c r="GZA24"/>
      <c r="GZB24"/>
      <c r="GZC24"/>
      <c r="GZD24"/>
      <c r="GZE24"/>
      <c r="GZF24"/>
      <c r="GZG24"/>
      <c r="GZH24"/>
      <c r="GZI24"/>
      <c r="GZJ24"/>
      <c r="GZK24"/>
      <c r="GZL24"/>
      <c r="GZM24"/>
      <c r="GZN24"/>
      <c r="GZO24"/>
      <c r="GZP24"/>
      <c r="GZQ24"/>
      <c r="GZR24"/>
      <c r="GZS24"/>
      <c r="GZT24"/>
      <c r="GZU24"/>
      <c r="GZV24"/>
      <c r="GZW24"/>
      <c r="GZX24"/>
      <c r="GZY24"/>
      <c r="GZZ24"/>
      <c r="HAA24"/>
      <c r="HAB24"/>
      <c r="HAC24"/>
      <c r="HAD24"/>
      <c r="HAE24"/>
      <c r="HAF24"/>
      <c r="HAG24"/>
      <c r="HAH24"/>
      <c r="HAI24"/>
      <c r="HAJ24"/>
      <c r="HAK24"/>
      <c r="HAL24"/>
      <c r="HAM24"/>
      <c r="HAN24"/>
      <c r="HAO24"/>
      <c r="HAP24"/>
      <c r="HAQ24"/>
      <c r="HAR24"/>
      <c r="HAS24"/>
      <c r="HAT24"/>
      <c r="HAU24"/>
      <c r="HAV24"/>
      <c r="HAW24"/>
      <c r="HAX24"/>
      <c r="HAY24"/>
      <c r="HAZ24"/>
      <c r="HBA24"/>
      <c r="HBB24"/>
      <c r="HBC24"/>
      <c r="HBD24"/>
      <c r="HBE24"/>
      <c r="HBF24"/>
      <c r="HBG24"/>
      <c r="HBH24"/>
      <c r="HBI24"/>
      <c r="HBJ24"/>
      <c r="HBK24"/>
      <c r="HBL24"/>
      <c r="HBM24"/>
      <c r="HBN24"/>
      <c r="HBO24"/>
      <c r="HBP24"/>
      <c r="HBQ24"/>
      <c r="HBR24"/>
      <c r="HBS24"/>
      <c r="HBT24"/>
      <c r="HBU24"/>
      <c r="HBV24"/>
      <c r="HBW24"/>
      <c r="HBX24"/>
      <c r="HBY24"/>
      <c r="HBZ24"/>
      <c r="HCA24"/>
      <c r="HCB24"/>
      <c r="HCC24"/>
      <c r="HCD24"/>
      <c r="HCE24"/>
      <c r="HCF24"/>
      <c r="HCG24"/>
      <c r="HCH24"/>
      <c r="HCI24"/>
      <c r="HCJ24"/>
      <c r="HCK24"/>
      <c r="HCL24"/>
      <c r="HCM24"/>
      <c r="HCN24"/>
      <c r="HCO24"/>
      <c r="HCP24"/>
      <c r="HCQ24"/>
      <c r="HCR24"/>
      <c r="HCS24"/>
      <c r="HCT24"/>
      <c r="HCU24"/>
      <c r="HCV24"/>
      <c r="HCW24"/>
      <c r="HCX24"/>
      <c r="HCY24"/>
      <c r="HCZ24"/>
      <c r="HDA24"/>
      <c r="HDB24"/>
      <c r="HDC24"/>
      <c r="HDD24"/>
      <c r="HDE24"/>
      <c r="HDF24"/>
      <c r="HDG24"/>
      <c r="HDH24"/>
      <c r="HDI24"/>
      <c r="HDJ24"/>
      <c r="HDK24"/>
      <c r="HDL24"/>
      <c r="HDM24"/>
      <c r="HDN24"/>
      <c r="HDO24"/>
      <c r="HDP24"/>
      <c r="HDQ24"/>
      <c r="HDR24"/>
      <c r="HDS24"/>
      <c r="HDT24"/>
      <c r="HDU24"/>
      <c r="HDV24"/>
      <c r="HDW24"/>
      <c r="HDX24"/>
      <c r="HDY24"/>
      <c r="HDZ24"/>
      <c r="HEA24"/>
      <c r="HEB24"/>
      <c r="HEC24"/>
      <c r="HED24"/>
      <c r="HEE24"/>
      <c r="HEF24"/>
      <c r="HEG24"/>
      <c r="HEH24"/>
      <c r="HEI24"/>
      <c r="HEJ24"/>
      <c r="HEK24"/>
      <c r="HEL24"/>
      <c r="HEM24"/>
      <c r="HEN24"/>
      <c r="HEO24"/>
      <c r="HEP24"/>
      <c r="HEQ24"/>
      <c r="HER24"/>
      <c r="HES24"/>
      <c r="HET24"/>
      <c r="HEU24"/>
      <c r="HEV24"/>
      <c r="HEW24"/>
      <c r="HEX24"/>
      <c r="HEY24"/>
      <c r="HEZ24"/>
      <c r="HFA24"/>
      <c r="HFB24"/>
      <c r="HFC24"/>
      <c r="HFD24"/>
      <c r="HFE24"/>
      <c r="HFF24"/>
      <c r="HFG24"/>
      <c r="HFH24"/>
      <c r="HFI24"/>
      <c r="HFJ24"/>
      <c r="HFK24"/>
      <c r="HFL24"/>
      <c r="HFM24"/>
      <c r="HFN24"/>
      <c r="HFO24"/>
      <c r="HFP24"/>
      <c r="HFQ24"/>
      <c r="HFR24"/>
      <c r="HFS24"/>
      <c r="HFT24"/>
      <c r="HFU24"/>
      <c r="HFV24"/>
      <c r="HFW24"/>
      <c r="HFX24"/>
      <c r="HFY24"/>
      <c r="HFZ24"/>
      <c r="HGA24"/>
      <c r="HGB24"/>
      <c r="HGC24"/>
      <c r="HGD24"/>
      <c r="HGE24"/>
      <c r="HGF24"/>
      <c r="HGG24"/>
      <c r="HGH24"/>
      <c r="HGI24"/>
      <c r="HGJ24"/>
      <c r="HGK24"/>
      <c r="HGL24"/>
      <c r="HGM24"/>
      <c r="HGN24"/>
      <c r="HGO24"/>
      <c r="HGP24"/>
      <c r="HGQ24"/>
      <c r="HGR24"/>
      <c r="HGS24"/>
      <c r="HGT24"/>
      <c r="HGU24"/>
      <c r="HGV24"/>
      <c r="HGW24"/>
      <c r="HGX24"/>
      <c r="HGY24"/>
      <c r="HGZ24"/>
      <c r="HHA24"/>
      <c r="HHB24"/>
      <c r="HHC24"/>
      <c r="HHD24"/>
      <c r="HHE24"/>
      <c r="HHF24"/>
      <c r="HHG24"/>
      <c r="HHH24"/>
      <c r="HHI24"/>
      <c r="HHJ24"/>
      <c r="HHK24"/>
      <c r="HHL24"/>
      <c r="HHM24"/>
      <c r="HHN24"/>
      <c r="HHO24"/>
      <c r="HHP24"/>
      <c r="HHQ24"/>
      <c r="HHR24"/>
      <c r="HHS24"/>
      <c r="HHT24"/>
      <c r="HHU24"/>
      <c r="HHV24"/>
      <c r="HHW24"/>
      <c r="HHX24"/>
      <c r="HHY24"/>
      <c r="HHZ24"/>
      <c r="HIA24"/>
      <c r="HIB24"/>
      <c r="HIC24"/>
      <c r="HID24"/>
      <c r="HIE24"/>
      <c r="HIF24"/>
      <c r="HIG24"/>
      <c r="HIH24"/>
      <c r="HII24"/>
      <c r="HIJ24"/>
      <c r="HIK24"/>
      <c r="HIL24"/>
      <c r="HIM24"/>
      <c r="HIN24"/>
      <c r="HIO24"/>
      <c r="HIP24"/>
      <c r="HIQ24"/>
      <c r="HIR24"/>
      <c r="HIS24"/>
      <c r="HIT24"/>
      <c r="HIU24"/>
      <c r="HIV24"/>
      <c r="HIW24"/>
      <c r="HIX24"/>
      <c r="HIY24"/>
      <c r="HIZ24"/>
      <c r="HJA24"/>
      <c r="HJB24"/>
      <c r="HJC24"/>
      <c r="HJD24"/>
      <c r="HJE24"/>
      <c r="HJF24"/>
      <c r="HJG24"/>
      <c r="HJH24"/>
      <c r="HJI24"/>
      <c r="HJJ24"/>
      <c r="HJK24"/>
      <c r="HJL24"/>
      <c r="HJM24"/>
      <c r="HJN24"/>
      <c r="HJO24"/>
      <c r="HJP24"/>
      <c r="HJQ24"/>
      <c r="HJR24"/>
      <c r="HJS24"/>
      <c r="HJT24"/>
      <c r="HJU24"/>
      <c r="HJV24"/>
      <c r="HJW24"/>
      <c r="HJX24"/>
      <c r="HJY24"/>
      <c r="HJZ24"/>
      <c r="HKA24"/>
      <c r="HKB24"/>
      <c r="HKC24"/>
      <c r="HKD24"/>
      <c r="HKE24"/>
      <c r="HKF24"/>
      <c r="HKG24"/>
      <c r="HKH24"/>
      <c r="HKI24"/>
      <c r="HKJ24"/>
      <c r="HKK24"/>
      <c r="HKL24"/>
      <c r="HKM24"/>
      <c r="HKN24"/>
      <c r="HKO24"/>
      <c r="HKP24"/>
      <c r="HKQ24"/>
      <c r="HKR24"/>
      <c r="HKS24"/>
      <c r="HKT24"/>
      <c r="HKU24"/>
      <c r="HKV24"/>
      <c r="HKW24"/>
      <c r="HKX24"/>
      <c r="HKY24"/>
      <c r="HKZ24"/>
      <c r="HLA24"/>
      <c r="HLB24"/>
      <c r="HLC24"/>
      <c r="HLD24"/>
      <c r="HLE24"/>
      <c r="HLF24"/>
      <c r="HLG24"/>
      <c r="HLH24"/>
      <c r="HLI24"/>
      <c r="HLJ24"/>
      <c r="HLK24"/>
      <c r="HLL24"/>
      <c r="HLM24"/>
      <c r="HLN24"/>
      <c r="HLO24"/>
      <c r="HLP24"/>
      <c r="HLQ24"/>
      <c r="HLR24"/>
      <c r="HLS24"/>
      <c r="HLT24"/>
      <c r="HLU24"/>
      <c r="HLV24"/>
      <c r="HLW24"/>
      <c r="HLX24"/>
      <c r="HLY24"/>
      <c r="HLZ24"/>
      <c r="HMA24"/>
      <c r="HMB24"/>
      <c r="HMC24"/>
      <c r="HMD24"/>
      <c r="HME24"/>
      <c r="HMF24"/>
      <c r="HMG24"/>
      <c r="HMH24"/>
      <c r="HMI24"/>
      <c r="HMJ24"/>
      <c r="HMK24"/>
      <c r="HML24"/>
      <c r="HMM24"/>
      <c r="HMN24"/>
      <c r="HMO24"/>
      <c r="HMP24"/>
      <c r="HMQ24"/>
      <c r="HMR24"/>
      <c r="HMS24"/>
      <c r="HMT24"/>
      <c r="HMU24"/>
      <c r="HMV24"/>
      <c r="HMW24"/>
      <c r="HMX24"/>
      <c r="HMY24"/>
      <c r="HMZ24"/>
      <c r="HNA24"/>
      <c r="HNB24"/>
      <c r="HNC24"/>
      <c r="HND24"/>
      <c r="HNE24"/>
      <c r="HNF24"/>
      <c r="HNG24"/>
      <c r="HNH24"/>
      <c r="HNI24"/>
      <c r="HNJ24"/>
      <c r="HNK24"/>
      <c r="HNL24"/>
      <c r="HNM24"/>
      <c r="HNN24"/>
      <c r="HNO24"/>
      <c r="HNP24"/>
      <c r="HNQ24"/>
      <c r="HNR24"/>
      <c r="HNS24"/>
      <c r="HNT24"/>
      <c r="HNU24"/>
      <c r="HNV24"/>
      <c r="HNW24"/>
      <c r="HNX24"/>
      <c r="HNY24"/>
      <c r="HNZ24"/>
      <c r="HOA24"/>
      <c r="HOB24"/>
      <c r="HOC24"/>
      <c r="HOD24"/>
      <c r="HOE24"/>
      <c r="HOF24"/>
      <c r="HOG24"/>
      <c r="HOH24"/>
      <c r="HOI24"/>
      <c r="HOJ24"/>
      <c r="HOK24"/>
      <c r="HOL24"/>
      <c r="HOM24"/>
      <c r="HON24"/>
      <c r="HOO24"/>
      <c r="HOP24"/>
      <c r="HOQ24"/>
      <c r="HOR24"/>
      <c r="HOS24"/>
      <c r="HOT24"/>
      <c r="HOU24"/>
      <c r="HOV24"/>
      <c r="HOW24"/>
      <c r="HOX24"/>
      <c r="HOY24"/>
      <c r="HOZ24"/>
      <c r="HPA24"/>
      <c r="HPB24"/>
      <c r="HPC24"/>
      <c r="HPD24"/>
      <c r="HPE24"/>
      <c r="HPF24"/>
      <c r="HPG24"/>
      <c r="HPH24"/>
      <c r="HPI24"/>
      <c r="HPJ24"/>
      <c r="HPK24"/>
      <c r="HPL24"/>
      <c r="HPM24"/>
      <c r="HPN24"/>
      <c r="HPO24"/>
      <c r="HPP24"/>
      <c r="HPQ24"/>
      <c r="HPR24"/>
      <c r="HPS24"/>
      <c r="HPT24"/>
      <c r="HPU24"/>
      <c r="HPV24"/>
      <c r="HPW24"/>
      <c r="HPX24"/>
      <c r="HPY24"/>
      <c r="HPZ24"/>
      <c r="HQA24"/>
      <c r="HQB24"/>
      <c r="HQC24"/>
      <c r="HQD24"/>
      <c r="HQE24"/>
      <c r="HQF24"/>
      <c r="HQG24"/>
      <c r="HQH24"/>
      <c r="HQI24"/>
      <c r="HQJ24"/>
      <c r="HQK24"/>
      <c r="HQL24"/>
      <c r="HQM24"/>
      <c r="HQN24"/>
      <c r="HQO24"/>
      <c r="HQP24"/>
      <c r="HQQ24"/>
      <c r="HQR24"/>
      <c r="HQS24"/>
      <c r="HQT24"/>
      <c r="HQU24"/>
      <c r="HQV24"/>
      <c r="HQW24"/>
      <c r="HQX24"/>
      <c r="HQY24"/>
      <c r="HQZ24"/>
      <c r="HRA24"/>
      <c r="HRB24"/>
      <c r="HRC24"/>
      <c r="HRD24"/>
      <c r="HRE24"/>
      <c r="HRF24"/>
      <c r="HRG24"/>
      <c r="HRH24"/>
      <c r="HRI24"/>
      <c r="HRJ24"/>
      <c r="HRK24"/>
      <c r="HRL24"/>
      <c r="HRM24"/>
      <c r="HRN24"/>
      <c r="HRO24"/>
      <c r="HRP24"/>
      <c r="HRQ24"/>
      <c r="HRR24"/>
      <c r="HRS24"/>
      <c r="HRT24"/>
      <c r="HRU24"/>
      <c r="HRV24"/>
      <c r="HRW24"/>
      <c r="HRX24"/>
      <c r="HRY24"/>
      <c r="HRZ24"/>
      <c r="HSA24"/>
      <c r="HSB24"/>
      <c r="HSC24"/>
      <c r="HSD24"/>
      <c r="HSE24"/>
      <c r="HSF24"/>
      <c r="HSG24"/>
      <c r="HSH24"/>
      <c r="HSI24"/>
      <c r="HSJ24"/>
      <c r="HSK24"/>
      <c r="HSL24"/>
      <c r="HSM24"/>
      <c r="HSN24"/>
      <c r="HSO24"/>
      <c r="HSP24"/>
      <c r="HSQ24"/>
      <c r="HSR24"/>
      <c r="HSS24"/>
      <c r="HST24"/>
      <c r="HSU24"/>
      <c r="HSV24"/>
      <c r="HSW24"/>
      <c r="HSX24"/>
      <c r="HSY24"/>
      <c r="HSZ24"/>
      <c r="HTA24"/>
      <c r="HTB24"/>
      <c r="HTC24"/>
      <c r="HTD24"/>
      <c r="HTE24"/>
      <c r="HTF24"/>
      <c r="HTG24"/>
      <c r="HTH24"/>
      <c r="HTI24"/>
      <c r="HTJ24"/>
      <c r="HTK24"/>
      <c r="HTL24"/>
      <c r="HTM24"/>
      <c r="HTN24"/>
      <c r="HTO24"/>
      <c r="HTP24"/>
      <c r="HTQ24"/>
      <c r="HTR24"/>
      <c r="HTS24"/>
      <c r="HTT24"/>
      <c r="HTU24"/>
      <c r="HTV24"/>
      <c r="HTW24"/>
      <c r="HTX24"/>
      <c r="HTY24"/>
      <c r="HTZ24"/>
      <c r="HUA24"/>
      <c r="HUB24"/>
      <c r="HUC24"/>
      <c r="HUD24"/>
      <c r="HUE24"/>
      <c r="HUF24"/>
      <c r="HUG24"/>
      <c r="HUH24"/>
      <c r="HUI24"/>
      <c r="HUJ24"/>
      <c r="HUK24"/>
      <c r="HUL24"/>
      <c r="HUM24"/>
      <c r="HUN24"/>
      <c r="HUO24"/>
      <c r="HUP24"/>
      <c r="HUQ24"/>
      <c r="HUR24"/>
      <c r="HUS24"/>
      <c r="HUT24"/>
      <c r="HUU24"/>
      <c r="HUV24"/>
      <c r="HUW24"/>
      <c r="HUX24"/>
      <c r="HUY24"/>
      <c r="HUZ24"/>
      <c r="HVA24"/>
      <c r="HVB24"/>
      <c r="HVC24"/>
      <c r="HVD24"/>
      <c r="HVE24"/>
      <c r="HVF24"/>
      <c r="HVG24"/>
      <c r="HVH24"/>
      <c r="HVI24"/>
      <c r="HVJ24"/>
      <c r="HVK24"/>
      <c r="HVL24"/>
      <c r="HVM24"/>
      <c r="HVN24"/>
      <c r="HVO24"/>
      <c r="HVP24"/>
      <c r="HVQ24"/>
      <c r="HVR24"/>
      <c r="HVS24"/>
      <c r="HVT24"/>
      <c r="HVU24"/>
      <c r="HVV24"/>
      <c r="HVW24"/>
      <c r="HVX24"/>
      <c r="HVY24"/>
      <c r="HVZ24"/>
      <c r="HWA24"/>
      <c r="HWB24"/>
      <c r="HWC24"/>
      <c r="HWD24"/>
      <c r="HWE24"/>
      <c r="HWF24"/>
      <c r="HWG24"/>
      <c r="HWH24"/>
      <c r="HWI24"/>
      <c r="HWJ24"/>
      <c r="HWK24"/>
      <c r="HWL24"/>
      <c r="HWM24"/>
      <c r="HWN24"/>
      <c r="HWO24"/>
      <c r="HWP24"/>
      <c r="HWQ24"/>
      <c r="HWR24"/>
      <c r="HWS24"/>
      <c r="HWT24"/>
      <c r="HWU24"/>
      <c r="HWV24"/>
      <c r="HWW24"/>
      <c r="HWX24"/>
      <c r="HWY24"/>
      <c r="HWZ24"/>
      <c r="HXA24"/>
      <c r="HXB24"/>
      <c r="HXC24"/>
      <c r="HXD24"/>
      <c r="HXE24"/>
      <c r="HXF24"/>
      <c r="HXG24"/>
      <c r="HXH24"/>
      <c r="HXI24"/>
      <c r="HXJ24"/>
      <c r="HXK24"/>
      <c r="HXL24"/>
      <c r="HXM24"/>
      <c r="HXN24"/>
      <c r="HXO24"/>
      <c r="HXP24"/>
      <c r="HXQ24"/>
      <c r="HXR24"/>
      <c r="HXS24"/>
      <c r="HXT24"/>
      <c r="HXU24"/>
      <c r="HXV24"/>
      <c r="HXW24"/>
      <c r="HXX24"/>
      <c r="HXY24"/>
      <c r="HXZ24"/>
      <c r="HYA24"/>
      <c r="HYB24"/>
      <c r="HYC24"/>
      <c r="HYD24"/>
      <c r="HYE24"/>
      <c r="HYF24"/>
      <c r="HYG24"/>
      <c r="HYH24"/>
      <c r="HYI24"/>
      <c r="HYJ24"/>
      <c r="HYK24"/>
      <c r="HYL24"/>
      <c r="HYM24"/>
      <c r="HYN24"/>
      <c r="HYO24"/>
      <c r="HYP24"/>
      <c r="HYQ24"/>
      <c r="HYR24"/>
      <c r="HYS24"/>
      <c r="HYT24"/>
      <c r="HYU24"/>
      <c r="HYV24"/>
      <c r="HYW24"/>
      <c r="HYX24"/>
      <c r="HYY24"/>
      <c r="HYZ24"/>
      <c r="HZA24"/>
      <c r="HZB24"/>
      <c r="HZC24"/>
      <c r="HZD24"/>
      <c r="HZE24"/>
      <c r="HZF24"/>
      <c r="HZG24"/>
      <c r="HZH24"/>
      <c r="HZI24"/>
      <c r="HZJ24"/>
      <c r="HZK24"/>
      <c r="HZL24"/>
      <c r="HZM24"/>
      <c r="HZN24"/>
      <c r="HZO24"/>
      <c r="HZP24"/>
      <c r="HZQ24"/>
      <c r="HZR24"/>
      <c r="HZS24"/>
      <c r="HZT24"/>
      <c r="HZU24"/>
      <c r="HZV24"/>
      <c r="HZW24"/>
      <c r="HZX24"/>
      <c r="HZY24"/>
      <c r="HZZ24"/>
      <c r="IAA24"/>
      <c r="IAB24"/>
      <c r="IAC24"/>
      <c r="IAD24"/>
      <c r="IAE24"/>
      <c r="IAF24"/>
      <c r="IAG24"/>
      <c r="IAH24"/>
      <c r="IAI24"/>
      <c r="IAJ24"/>
      <c r="IAK24"/>
      <c r="IAL24"/>
      <c r="IAM24"/>
      <c r="IAN24"/>
      <c r="IAO24"/>
      <c r="IAP24"/>
      <c r="IAQ24"/>
      <c r="IAR24"/>
      <c r="IAS24"/>
      <c r="IAT24"/>
      <c r="IAU24"/>
      <c r="IAV24"/>
      <c r="IAW24"/>
      <c r="IAX24"/>
      <c r="IAY24"/>
      <c r="IAZ24"/>
      <c r="IBA24"/>
      <c r="IBB24"/>
      <c r="IBC24"/>
      <c r="IBD24"/>
      <c r="IBE24"/>
      <c r="IBF24"/>
      <c r="IBG24"/>
      <c r="IBH24"/>
      <c r="IBI24"/>
      <c r="IBJ24"/>
      <c r="IBK24"/>
      <c r="IBL24"/>
      <c r="IBM24"/>
      <c r="IBN24"/>
      <c r="IBO24"/>
      <c r="IBP24"/>
      <c r="IBQ24"/>
      <c r="IBR24"/>
      <c r="IBS24"/>
      <c r="IBT24"/>
      <c r="IBU24"/>
      <c r="IBV24"/>
      <c r="IBW24"/>
      <c r="IBX24"/>
      <c r="IBY24"/>
      <c r="IBZ24"/>
      <c r="ICA24"/>
      <c r="ICB24"/>
      <c r="ICC24"/>
      <c r="ICD24"/>
      <c r="ICE24"/>
      <c r="ICF24"/>
      <c r="ICG24"/>
      <c r="ICH24"/>
      <c r="ICI24"/>
      <c r="ICJ24"/>
      <c r="ICK24"/>
      <c r="ICL24"/>
      <c r="ICM24"/>
      <c r="ICN24"/>
      <c r="ICO24"/>
      <c r="ICP24"/>
      <c r="ICQ24"/>
      <c r="ICR24"/>
      <c r="ICS24"/>
      <c r="ICT24"/>
      <c r="ICU24"/>
      <c r="ICV24"/>
      <c r="ICW24"/>
      <c r="ICX24"/>
      <c r="ICY24"/>
      <c r="ICZ24"/>
      <c r="IDA24"/>
      <c r="IDB24"/>
      <c r="IDC24"/>
      <c r="IDD24"/>
      <c r="IDE24"/>
      <c r="IDF24"/>
      <c r="IDG24"/>
      <c r="IDH24"/>
      <c r="IDI24"/>
      <c r="IDJ24"/>
      <c r="IDK24"/>
      <c r="IDL24"/>
      <c r="IDM24"/>
      <c r="IDN24"/>
      <c r="IDO24"/>
      <c r="IDP24"/>
      <c r="IDQ24"/>
      <c r="IDR24"/>
      <c r="IDS24"/>
      <c r="IDT24"/>
      <c r="IDU24"/>
      <c r="IDV24"/>
      <c r="IDW24"/>
      <c r="IDX24"/>
      <c r="IDY24"/>
      <c r="IDZ24"/>
      <c r="IEA24"/>
      <c r="IEB24"/>
      <c r="IEC24"/>
      <c r="IED24"/>
      <c r="IEE24"/>
      <c r="IEF24"/>
      <c r="IEG24"/>
      <c r="IEH24"/>
      <c r="IEI24"/>
      <c r="IEJ24"/>
      <c r="IEK24"/>
      <c r="IEL24"/>
      <c r="IEM24"/>
      <c r="IEN24"/>
      <c r="IEO24"/>
      <c r="IEP24"/>
      <c r="IEQ24"/>
      <c r="IER24"/>
      <c r="IES24"/>
      <c r="IET24"/>
      <c r="IEU24"/>
      <c r="IEV24"/>
      <c r="IEW24"/>
      <c r="IEX24"/>
      <c r="IEY24"/>
      <c r="IEZ24"/>
      <c r="IFA24"/>
      <c r="IFB24"/>
      <c r="IFC24"/>
      <c r="IFD24"/>
      <c r="IFE24"/>
      <c r="IFF24"/>
      <c r="IFG24"/>
      <c r="IFH24"/>
      <c r="IFI24"/>
      <c r="IFJ24"/>
      <c r="IFK24"/>
      <c r="IFL24"/>
      <c r="IFM24"/>
      <c r="IFN24"/>
      <c r="IFO24"/>
      <c r="IFP24"/>
      <c r="IFQ24"/>
      <c r="IFR24"/>
      <c r="IFS24"/>
      <c r="IFT24"/>
      <c r="IFU24"/>
      <c r="IFV24"/>
      <c r="IFW24"/>
      <c r="IFX24"/>
      <c r="IFY24"/>
      <c r="IFZ24"/>
      <c r="IGA24"/>
      <c r="IGB24"/>
      <c r="IGC24"/>
      <c r="IGD24"/>
      <c r="IGE24"/>
      <c r="IGF24"/>
      <c r="IGG24"/>
      <c r="IGH24"/>
      <c r="IGI24"/>
      <c r="IGJ24"/>
      <c r="IGK24"/>
      <c r="IGL24"/>
      <c r="IGM24"/>
      <c r="IGN24"/>
      <c r="IGO24"/>
      <c r="IGP24"/>
      <c r="IGQ24"/>
      <c r="IGR24"/>
      <c r="IGS24"/>
      <c r="IGT24"/>
      <c r="IGU24"/>
      <c r="IGV24"/>
      <c r="IGW24"/>
      <c r="IGX24"/>
      <c r="IGY24"/>
      <c r="IGZ24"/>
      <c r="IHA24"/>
      <c r="IHB24"/>
      <c r="IHC24"/>
      <c r="IHD24"/>
      <c r="IHE24"/>
      <c r="IHF24"/>
      <c r="IHG24"/>
      <c r="IHH24"/>
      <c r="IHI24"/>
      <c r="IHJ24"/>
      <c r="IHK24"/>
      <c r="IHL24"/>
      <c r="IHM24"/>
      <c r="IHN24"/>
      <c r="IHO24"/>
      <c r="IHP24"/>
      <c r="IHQ24"/>
      <c r="IHR24"/>
      <c r="IHS24"/>
      <c r="IHT24"/>
      <c r="IHU24"/>
      <c r="IHV24"/>
      <c r="IHW24"/>
      <c r="IHX24"/>
      <c r="IHY24"/>
      <c r="IHZ24"/>
      <c r="IIA24"/>
      <c r="IIB24"/>
      <c r="IIC24"/>
      <c r="IID24"/>
      <c r="IIE24"/>
      <c r="IIF24"/>
      <c r="IIG24"/>
      <c r="IIH24"/>
      <c r="III24"/>
      <c r="IIJ24"/>
      <c r="IIK24"/>
      <c r="IIL24"/>
      <c r="IIM24"/>
      <c r="IIN24"/>
      <c r="IIO24"/>
      <c r="IIP24"/>
      <c r="IIQ24"/>
      <c r="IIR24"/>
      <c r="IIS24"/>
      <c r="IIT24"/>
      <c r="IIU24"/>
      <c r="IIV24"/>
      <c r="IIW24"/>
      <c r="IIX24"/>
      <c r="IIY24"/>
      <c r="IIZ24"/>
      <c r="IJA24"/>
      <c r="IJB24"/>
      <c r="IJC24"/>
      <c r="IJD24"/>
      <c r="IJE24"/>
      <c r="IJF24"/>
      <c r="IJG24"/>
      <c r="IJH24"/>
      <c r="IJI24"/>
      <c r="IJJ24"/>
      <c r="IJK24"/>
      <c r="IJL24"/>
      <c r="IJM24"/>
      <c r="IJN24"/>
      <c r="IJO24"/>
      <c r="IJP24"/>
      <c r="IJQ24"/>
      <c r="IJR24"/>
      <c r="IJS24"/>
      <c r="IJT24"/>
      <c r="IJU24"/>
      <c r="IJV24"/>
      <c r="IJW24"/>
      <c r="IJX24"/>
      <c r="IJY24"/>
      <c r="IJZ24"/>
      <c r="IKA24"/>
      <c r="IKB24"/>
      <c r="IKC24"/>
      <c r="IKD24"/>
      <c r="IKE24"/>
      <c r="IKF24"/>
      <c r="IKG24"/>
      <c r="IKH24"/>
      <c r="IKI24"/>
      <c r="IKJ24"/>
      <c r="IKK24"/>
      <c r="IKL24"/>
      <c r="IKM24"/>
      <c r="IKN24"/>
      <c r="IKO24"/>
      <c r="IKP24"/>
      <c r="IKQ24"/>
      <c r="IKR24"/>
      <c r="IKS24"/>
      <c r="IKT24"/>
      <c r="IKU24"/>
      <c r="IKV24"/>
      <c r="IKW24"/>
      <c r="IKX24"/>
      <c r="IKY24"/>
      <c r="IKZ24"/>
      <c r="ILA24"/>
      <c r="ILB24"/>
      <c r="ILC24"/>
      <c r="ILD24"/>
      <c r="ILE24"/>
      <c r="ILF24"/>
      <c r="ILG24"/>
      <c r="ILH24"/>
      <c r="ILI24"/>
      <c r="ILJ24"/>
      <c r="ILK24"/>
      <c r="ILL24"/>
      <c r="ILM24"/>
      <c r="ILN24"/>
      <c r="ILO24"/>
      <c r="ILP24"/>
      <c r="ILQ24"/>
      <c r="ILR24"/>
      <c r="ILS24"/>
      <c r="ILT24"/>
      <c r="ILU24"/>
      <c r="ILV24"/>
      <c r="ILW24"/>
      <c r="ILX24"/>
      <c r="ILY24"/>
      <c r="ILZ24"/>
      <c r="IMA24"/>
      <c r="IMB24"/>
      <c r="IMC24"/>
      <c r="IMD24"/>
      <c r="IME24"/>
      <c r="IMF24"/>
      <c r="IMG24"/>
      <c r="IMH24"/>
      <c r="IMI24"/>
      <c r="IMJ24"/>
      <c r="IMK24"/>
      <c r="IML24"/>
      <c r="IMM24"/>
      <c r="IMN24"/>
      <c r="IMO24"/>
      <c r="IMP24"/>
      <c r="IMQ24"/>
      <c r="IMR24"/>
      <c r="IMS24"/>
      <c r="IMT24"/>
      <c r="IMU24"/>
      <c r="IMV24"/>
      <c r="IMW24"/>
      <c r="IMX24"/>
      <c r="IMY24"/>
      <c r="IMZ24"/>
      <c r="INA24"/>
      <c r="INB24"/>
      <c r="INC24"/>
      <c r="IND24"/>
      <c r="INE24"/>
      <c r="INF24"/>
      <c r="ING24"/>
      <c r="INH24"/>
      <c r="INI24"/>
      <c r="INJ24"/>
      <c r="INK24"/>
      <c r="INL24"/>
      <c r="INM24"/>
      <c r="INN24"/>
      <c r="INO24"/>
      <c r="INP24"/>
      <c r="INQ24"/>
      <c r="INR24"/>
      <c r="INS24"/>
      <c r="INT24"/>
      <c r="INU24"/>
      <c r="INV24"/>
      <c r="INW24"/>
      <c r="INX24"/>
      <c r="INY24"/>
      <c r="INZ24"/>
      <c r="IOA24"/>
      <c r="IOB24"/>
      <c r="IOC24"/>
      <c r="IOD24"/>
      <c r="IOE24"/>
      <c r="IOF24"/>
      <c r="IOG24"/>
      <c r="IOH24"/>
      <c r="IOI24"/>
      <c r="IOJ24"/>
      <c r="IOK24"/>
      <c r="IOL24"/>
      <c r="IOM24"/>
      <c r="ION24"/>
      <c r="IOO24"/>
      <c r="IOP24"/>
      <c r="IOQ24"/>
      <c r="IOR24"/>
      <c r="IOS24"/>
      <c r="IOT24"/>
      <c r="IOU24"/>
      <c r="IOV24"/>
      <c r="IOW24"/>
      <c r="IOX24"/>
      <c r="IOY24"/>
      <c r="IOZ24"/>
      <c r="IPA24"/>
      <c r="IPB24"/>
      <c r="IPC24"/>
      <c r="IPD24"/>
      <c r="IPE24"/>
      <c r="IPF24"/>
      <c r="IPG24"/>
      <c r="IPH24"/>
      <c r="IPI24"/>
      <c r="IPJ24"/>
      <c r="IPK24"/>
      <c r="IPL24"/>
      <c r="IPM24"/>
      <c r="IPN24"/>
      <c r="IPO24"/>
      <c r="IPP24"/>
      <c r="IPQ24"/>
      <c r="IPR24"/>
      <c r="IPS24"/>
      <c r="IPT24"/>
      <c r="IPU24"/>
      <c r="IPV24"/>
      <c r="IPW24"/>
      <c r="IPX24"/>
      <c r="IPY24"/>
      <c r="IPZ24"/>
      <c r="IQA24"/>
      <c r="IQB24"/>
      <c r="IQC24"/>
      <c r="IQD24"/>
      <c r="IQE24"/>
      <c r="IQF24"/>
      <c r="IQG24"/>
      <c r="IQH24"/>
      <c r="IQI24"/>
      <c r="IQJ24"/>
      <c r="IQK24"/>
      <c r="IQL24"/>
      <c r="IQM24"/>
      <c r="IQN24"/>
      <c r="IQO24"/>
      <c r="IQP24"/>
      <c r="IQQ24"/>
      <c r="IQR24"/>
      <c r="IQS24"/>
      <c r="IQT24"/>
      <c r="IQU24"/>
      <c r="IQV24"/>
      <c r="IQW24"/>
      <c r="IQX24"/>
      <c r="IQY24"/>
      <c r="IQZ24"/>
      <c r="IRA24"/>
      <c r="IRB24"/>
      <c r="IRC24"/>
      <c r="IRD24"/>
      <c r="IRE24"/>
      <c r="IRF24"/>
      <c r="IRG24"/>
      <c r="IRH24"/>
      <c r="IRI24"/>
      <c r="IRJ24"/>
      <c r="IRK24"/>
      <c r="IRL24"/>
      <c r="IRM24"/>
      <c r="IRN24"/>
      <c r="IRO24"/>
      <c r="IRP24"/>
      <c r="IRQ24"/>
      <c r="IRR24"/>
      <c r="IRS24"/>
      <c r="IRT24"/>
      <c r="IRU24"/>
      <c r="IRV24"/>
      <c r="IRW24"/>
      <c r="IRX24"/>
      <c r="IRY24"/>
      <c r="IRZ24"/>
      <c r="ISA24"/>
      <c r="ISB24"/>
      <c r="ISC24"/>
      <c r="ISD24"/>
      <c r="ISE24"/>
      <c r="ISF24"/>
      <c r="ISG24"/>
      <c r="ISH24"/>
      <c r="ISI24"/>
      <c r="ISJ24"/>
      <c r="ISK24"/>
      <c r="ISL24"/>
      <c r="ISM24"/>
      <c r="ISN24"/>
      <c r="ISO24"/>
      <c r="ISP24"/>
      <c r="ISQ24"/>
      <c r="ISR24"/>
      <c r="ISS24"/>
      <c r="IST24"/>
      <c r="ISU24"/>
      <c r="ISV24"/>
      <c r="ISW24"/>
      <c r="ISX24"/>
      <c r="ISY24"/>
      <c r="ISZ24"/>
      <c r="ITA24"/>
      <c r="ITB24"/>
      <c r="ITC24"/>
      <c r="ITD24"/>
      <c r="ITE24"/>
      <c r="ITF24"/>
      <c r="ITG24"/>
      <c r="ITH24"/>
      <c r="ITI24"/>
      <c r="ITJ24"/>
      <c r="ITK24"/>
      <c r="ITL24"/>
      <c r="ITM24"/>
      <c r="ITN24"/>
      <c r="ITO24"/>
      <c r="ITP24"/>
      <c r="ITQ24"/>
      <c r="ITR24"/>
      <c r="ITS24"/>
      <c r="ITT24"/>
      <c r="ITU24"/>
      <c r="ITV24"/>
      <c r="ITW24"/>
      <c r="ITX24"/>
      <c r="ITY24"/>
      <c r="ITZ24"/>
      <c r="IUA24"/>
      <c r="IUB24"/>
      <c r="IUC24"/>
      <c r="IUD24"/>
      <c r="IUE24"/>
      <c r="IUF24"/>
      <c r="IUG24"/>
      <c r="IUH24"/>
      <c r="IUI24"/>
      <c r="IUJ24"/>
      <c r="IUK24"/>
      <c r="IUL24"/>
      <c r="IUM24"/>
      <c r="IUN24"/>
      <c r="IUO24"/>
      <c r="IUP24"/>
      <c r="IUQ24"/>
      <c r="IUR24"/>
      <c r="IUS24"/>
      <c r="IUT24"/>
      <c r="IUU24"/>
      <c r="IUV24"/>
      <c r="IUW24"/>
      <c r="IUX24"/>
      <c r="IUY24"/>
      <c r="IUZ24"/>
      <c r="IVA24"/>
      <c r="IVB24"/>
      <c r="IVC24"/>
      <c r="IVD24"/>
      <c r="IVE24"/>
      <c r="IVF24"/>
      <c r="IVG24"/>
      <c r="IVH24"/>
      <c r="IVI24"/>
      <c r="IVJ24"/>
      <c r="IVK24"/>
      <c r="IVL24"/>
      <c r="IVM24"/>
      <c r="IVN24"/>
      <c r="IVO24"/>
      <c r="IVP24"/>
      <c r="IVQ24"/>
      <c r="IVR24"/>
      <c r="IVS24"/>
      <c r="IVT24"/>
      <c r="IVU24"/>
      <c r="IVV24"/>
      <c r="IVW24"/>
      <c r="IVX24"/>
      <c r="IVY24"/>
      <c r="IVZ24"/>
      <c r="IWA24"/>
      <c r="IWB24"/>
      <c r="IWC24"/>
      <c r="IWD24"/>
      <c r="IWE24"/>
      <c r="IWF24"/>
      <c r="IWG24"/>
      <c r="IWH24"/>
      <c r="IWI24"/>
      <c r="IWJ24"/>
      <c r="IWK24"/>
      <c r="IWL24"/>
      <c r="IWM24"/>
      <c r="IWN24"/>
      <c r="IWO24"/>
      <c r="IWP24"/>
      <c r="IWQ24"/>
      <c r="IWR24"/>
      <c r="IWS24"/>
      <c r="IWT24"/>
      <c r="IWU24"/>
      <c r="IWV24"/>
      <c r="IWW24"/>
      <c r="IWX24"/>
      <c r="IWY24"/>
      <c r="IWZ24"/>
      <c r="IXA24"/>
      <c r="IXB24"/>
      <c r="IXC24"/>
      <c r="IXD24"/>
      <c r="IXE24"/>
      <c r="IXF24"/>
      <c r="IXG24"/>
      <c r="IXH24"/>
      <c r="IXI24"/>
      <c r="IXJ24"/>
      <c r="IXK24"/>
      <c r="IXL24"/>
      <c r="IXM24"/>
      <c r="IXN24"/>
      <c r="IXO24"/>
      <c r="IXP24"/>
      <c r="IXQ24"/>
      <c r="IXR24"/>
      <c r="IXS24"/>
      <c r="IXT24"/>
      <c r="IXU24"/>
      <c r="IXV24"/>
      <c r="IXW24"/>
      <c r="IXX24"/>
      <c r="IXY24"/>
      <c r="IXZ24"/>
      <c r="IYA24"/>
      <c r="IYB24"/>
      <c r="IYC24"/>
      <c r="IYD24"/>
      <c r="IYE24"/>
      <c r="IYF24"/>
      <c r="IYG24"/>
      <c r="IYH24"/>
      <c r="IYI24"/>
      <c r="IYJ24"/>
      <c r="IYK24"/>
      <c r="IYL24"/>
      <c r="IYM24"/>
      <c r="IYN24"/>
      <c r="IYO24"/>
      <c r="IYP24"/>
      <c r="IYQ24"/>
      <c r="IYR24"/>
      <c r="IYS24"/>
      <c r="IYT24"/>
      <c r="IYU24"/>
      <c r="IYV24"/>
      <c r="IYW24"/>
      <c r="IYX24"/>
      <c r="IYY24"/>
      <c r="IYZ24"/>
      <c r="IZA24"/>
      <c r="IZB24"/>
      <c r="IZC24"/>
      <c r="IZD24"/>
      <c r="IZE24"/>
      <c r="IZF24"/>
      <c r="IZG24"/>
      <c r="IZH24"/>
      <c r="IZI24"/>
      <c r="IZJ24"/>
      <c r="IZK24"/>
      <c r="IZL24"/>
      <c r="IZM24"/>
      <c r="IZN24"/>
      <c r="IZO24"/>
      <c r="IZP24"/>
      <c r="IZQ24"/>
      <c r="IZR24"/>
      <c r="IZS24"/>
      <c r="IZT24"/>
      <c r="IZU24"/>
      <c r="IZV24"/>
      <c r="IZW24"/>
      <c r="IZX24"/>
      <c r="IZY24"/>
      <c r="IZZ24"/>
      <c r="JAA24"/>
      <c r="JAB24"/>
      <c r="JAC24"/>
      <c r="JAD24"/>
      <c r="JAE24"/>
      <c r="JAF24"/>
      <c r="JAG24"/>
      <c r="JAH24"/>
      <c r="JAI24"/>
      <c r="JAJ24"/>
      <c r="JAK24"/>
      <c r="JAL24"/>
      <c r="JAM24"/>
      <c r="JAN24"/>
      <c r="JAO24"/>
      <c r="JAP24"/>
      <c r="JAQ24"/>
      <c r="JAR24"/>
      <c r="JAS24"/>
      <c r="JAT24"/>
      <c r="JAU24"/>
      <c r="JAV24"/>
      <c r="JAW24"/>
      <c r="JAX24"/>
      <c r="JAY24"/>
      <c r="JAZ24"/>
      <c r="JBA24"/>
      <c r="JBB24"/>
      <c r="JBC24"/>
      <c r="JBD24"/>
      <c r="JBE24"/>
      <c r="JBF24"/>
      <c r="JBG24"/>
      <c r="JBH24"/>
      <c r="JBI24"/>
      <c r="JBJ24"/>
      <c r="JBK24"/>
      <c r="JBL24"/>
      <c r="JBM24"/>
      <c r="JBN24"/>
      <c r="JBO24"/>
      <c r="JBP24"/>
      <c r="JBQ24"/>
      <c r="JBR24"/>
      <c r="JBS24"/>
      <c r="JBT24"/>
      <c r="JBU24"/>
      <c r="JBV24"/>
      <c r="JBW24"/>
      <c r="JBX24"/>
      <c r="JBY24"/>
      <c r="JBZ24"/>
      <c r="JCA24"/>
      <c r="JCB24"/>
      <c r="JCC24"/>
      <c r="JCD24"/>
      <c r="JCE24"/>
      <c r="JCF24"/>
      <c r="JCG24"/>
      <c r="JCH24"/>
      <c r="JCI24"/>
      <c r="JCJ24"/>
      <c r="JCK24"/>
      <c r="JCL24"/>
      <c r="JCM24"/>
      <c r="JCN24"/>
      <c r="JCO24"/>
      <c r="JCP24"/>
      <c r="JCQ24"/>
      <c r="JCR24"/>
      <c r="JCS24"/>
      <c r="JCT24"/>
      <c r="JCU24"/>
      <c r="JCV24"/>
      <c r="JCW24"/>
      <c r="JCX24"/>
      <c r="JCY24"/>
      <c r="JCZ24"/>
      <c r="JDA24"/>
      <c r="JDB24"/>
      <c r="JDC24"/>
      <c r="JDD24"/>
      <c r="JDE24"/>
      <c r="JDF24"/>
      <c r="JDG24"/>
      <c r="JDH24"/>
      <c r="JDI24"/>
      <c r="JDJ24"/>
      <c r="JDK24"/>
      <c r="JDL24"/>
      <c r="JDM24"/>
      <c r="JDN24"/>
      <c r="JDO24"/>
      <c r="JDP24"/>
      <c r="JDQ24"/>
      <c r="JDR24"/>
      <c r="JDS24"/>
      <c r="JDT24"/>
      <c r="JDU24"/>
      <c r="JDV24"/>
      <c r="JDW24"/>
      <c r="JDX24"/>
      <c r="JDY24"/>
      <c r="JDZ24"/>
      <c r="JEA24"/>
      <c r="JEB24"/>
      <c r="JEC24"/>
      <c r="JED24"/>
      <c r="JEE24"/>
      <c r="JEF24"/>
      <c r="JEG24"/>
      <c r="JEH24"/>
      <c r="JEI24"/>
      <c r="JEJ24"/>
      <c r="JEK24"/>
      <c r="JEL24"/>
      <c r="JEM24"/>
      <c r="JEN24"/>
      <c r="JEO24"/>
      <c r="JEP24"/>
      <c r="JEQ24"/>
      <c r="JER24"/>
      <c r="JES24"/>
      <c r="JET24"/>
      <c r="JEU24"/>
      <c r="JEV24"/>
      <c r="JEW24"/>
      <c r="JEX24"/>
      <c r="JEY24"/>
      <c r="JEZ24"/>
      <c r="JFA24"/>
      <c r="JFB24"/>
      <c r="JFC24"/>
      <c r="JFD24"/>
      <c r="JFE24"/>
      <c r="JFF24"/>
      <c r="JFG24"/>
      <c r="JFH24"/>
      <c r="JFI24"/>
      <c r="JFJ24"/>
      <c r="JFK24"/>
      <c r="JFL24"/>
      <c r="JFM24"/>
      <c r="JFN24"/>
      <c r="JFO24"/>
      <c r="JFP24"/>
      <c r="JFQ24"/>
      <c r="JFR24"/>
      <c r="JFS24"/>
      <c r="JFT24"/>
      <c r="JFU24"/>
      <c r="JFV24"/>
      <c r="JFW24"/>
      <c r="JFX24"/>
      <c r="JFY24"/>
      <c r="JFZ24"/>
      <c r="JGA24"/>
      <c r="JGB24"/>
      <c r="JGC24"/>
      <c r="JGD24"/>
      <c r="JGE24"/>
      <c r="JGF24"/>
      <c r="JGG24"/>
      <c r="JGH24"/>
      <c r="JGI24"/>
      <c r="JGJ24"/>
      <c r="JGK24"/>
      <c r="JGL24"/>
      <c r="JGM24"/>
      <c r="JGN24"/>
      <c r="JGO24"/>
      <c r="JGP24"/>
      <c r="JGQ24"/>
      <c r="JGR24"/>
      <c r="JGS24"/>
      <c r="JGT24"/>
      <c r="JGU24"/>
      <c r="JGV24"/>
      <c r="JGW24"/>
      <c r="JGX24"/>
      <c r="JGY24"/>
      <c r="JGZ24"/>
      <c r="JHA24"/>
      <c r="JHB24"/>
      <c r="JHC24"/>
      <c r="JHD24"/>
      <c r="JHE24"/>
      <c r="JHF24"/>
      <c r="JHG24"/>
      <c r="JHH24"/>
      <c r="JHI24"/>
      <c r="JHJ24"/>
      <c r="JHK24"/>
      <c r="JHL24"/>
      <c r="JHM24"/>
      <c r="JHN24"/>
      <c r="JHO24"/>
      <c r="JHP24"/>
      <c r="JHQ24"/>
      <c r="JHR24"/>
      <c r="JHS24"/>
      <c r="JHT24"/>
      <c r="JHU24"/>
      <c r="JHV24"/>
      <c r="JHW24"/>
      <c r="JHX24"/>
      <c r="JHY24"/>
      <c r="JHZ24"/>
      <c r="JIA24"/>
      <c r="JIB24"/>
      <c r="JIC24"/>
      <c r="JID24"/>
      <c r="JIE24"/>
      <c r="JIF24"/>
      <c r="JIG24"/>
      <c r="JIH24"/>
      <c r="JII24"/>
      <c r="JIJ24"/>
      <c r="JIK24"/>
      <c r="JIL24"/>
      <c r="JIM24"/>
      <c r="JIN24"/>
      <c r="JIO24"/>
      <c r="JIP24"/>
      <c r="JIQ24"/>
      <c r="JIR24"/>
      <c r="JIS24"/>
      <c r="JIT24"/>
      <c r="JIU24"/>
      <c r="JIV24"/>
      <c r="JIW24"/>
      <c r="JIX24"/>
      <c r="JIY24"/>
      <c r="JIZ24"/>
      <c r="JJA24"/>
      <c r="JJB24"/>
      <c r="JJC24"/>
      <c r="JJD24"/>
      <c r="JJE24"/>
      <c r="JJF24"/>
      <c r="JJG24"/>
      <c r="JJH24"/>
      <c r="JJI24"/>
      <c r="JJJ24"/>
      <c r="JJK24"/>
      <c r="JJL24"/>
      <c r="JJM24"/>
      <c r="JJN24"/>
      <c r="JJO24"/>
      <c r="JJP24"/>
      <c r="JJQ24"/>
      <c r="JJR24"/>
      <c r="JJS24"/>
      <c r="JJT24"/>
      <c r="JJU24"/>
      <c r="JJV24"/>
      <c r="JJW24"/>
      <c r="JJX24"/>
      <c r="JJY24"/>
      <c r="JJZ24"/>
      <c r="JKA24"/>
      <c r="JKB24"/>
      <c r="JKC24"/>
      <c r="JKD24"/>
      <c r="JKE24"/>
      <c r="JKF24"/>
      <c r="JKG24"/>
      <c r="JKH24"/>
      <c r="JKI24"/>
      <c r="JKJ24"/>
      <c r="JKK24"/>
      <c r="JKL24"/>
      <c r="JKM24"/>
      <c r="JKN24"/>
      <c r="JKO24"/>
      <c r="JKP24"/>
      <c r="JKQ24"/>
      <c r="JKR24"/>
      <c r="JKS24"/>
      <c r="JKT24"/>
      <c r="JKU24"/>
      <c r="JKV24"/>
      <c r="JKW24"/>
      <c r="JKX24"/>
      <c r="JKY24"/>
      <c r="JKZ24"/>
      <c r="JLA24"/>
      <c r="JLB24"/>
      <c r="JLC24"/>
      <c r="JLD24"/>
      <c r="JLE24"/>
      <c r="JLF24"/>
      <c r="JLG24"/>
      <c r="JLH24"/>
      <c r="JLI24"/>
      <c r="JLJ24"/>
      <c r="JLK24"/>
      <c r="JLL24"/>
      <c r="JLM24"/>
      <c r="JLN24"/>
      <c r="JLO24"/>
      <c r="JLP24"/>
      <c r="JLQ24"/>
      <c r="JLR24"/>
      <c r="JLS24"/>
      <c r="JLT24"/>
      <c r="JLU24"/>
      <c r="JLV24"/>
      <c r="JLW24"/>
      <c r="JLX24"/>
      <c r="JLY24"/>
      <c r="JLZ24"/>
      <c r="JMA24"/>
      <c r="JMB24"/>
      <c r="JMC24"/>
      <c r="JMD24"/>
      <c r="JME24"/>
      <c r="JMF24"/>
      <c r="JMG24"/>
      <c r="JMH24"/>
      <c r="JMI24"/>
      <c r="JMJ24"/>
      <c r="JMK24"/>
      <c r="JML24"/>
      <c r="JMM24"/>
      <c r="JMN24"/>
      <c r="JMO24"/>
      <c r="JMP24"/>
      <c r="JMQ24"/>
      <c r="JMR24"/>
      <c r="JMS24"/>
      <c r="JMT24"/>
      <c r="JMU24"/>
      <c r="JMV24"/>
      <c r="JMW24"/>
      <c r="JMX24"/>
      <c r="JMY24"/>
      <c r="JMZ24"/>
      <c r="JNA24"/>
      <c r="JNB24"/>
      <c r="JNC24"/>
      <c r="JND24"/>
      <c r="JNE24"/>
      <c r="JNF24"/>
      <c r="JNG24"/>
      <c r="JNH24"/>
      <c r="JNI24"/>
      <c r="JNJ24"/>
      <c r="JNK24"/>
      <c r="JNL24"/>
      <c r="JNM24"/>
      <c r="JNN24"/>
      <c r="JNO24"/>
      <c r="JNP24"/>
      <c r="JNQ24"/>
      <c r="JNR24"/>
      <c r="JNS24"/>
      <c r="JNT24"/>
      <c r="JNU24"/>
      <c r="JNV24"/>
      <c r="JNW24"/>
      <c r="JNX24"/>
      <c r="JNY24"/>
      <c r="JNZ24"/>
      <c r="JOA24"/>
      <c r="JOB24"/>
      <c r="JOC24"/>
      <c r="JOD24"/>
      <c r="JOE24"/>
      <c r="JOF24"/>
      <c r="JOG24"/>
      <c r="JOH24"/>
      <c r="JOI24"/>
      <c r="JOJ24"/>
      <c r="JOK24"/>
      <c r="JOL24"/>
      <c r="JOM24"/>
      <c r="JON24"/>
      <c r="JOO24"/>
      <c r="JOP24"/>
      <c r="JOQ24"/>
      <c r="JOR24"/>
      <c r="JOS24"/>
      <c r="JOT24"/>
      <c r="JOU24"/>
      <c r="JOV24"/>
      <c r="JOW24"/>
      <c r="JOX24"/>
      <c r="JOY24"/>
      <c r="JOZ24"/>
      <c r="JPA24"/>
      <c r="JPB24"/>
      <c r="JPC24"/>
      <c r="JPD24"/>
      <c r="JPE24"/>
      <c r="JPF24"/>
      <c r="JPG24"/>
      <c r="JPH24"/>
      <c r="JPI24"/>
      <c r="JPJ24"/>
      <c r="JPK24"/>
      <c r="JPL24"/>
      <c r="JPM24"/>
      <c r="JPN24"/>
      <c r="JPO24"/>
      <c r="JPP24"/>
      <c r="JPQ24"/>
      <c r="JPR24"/>
      <c r="JPS24"/>
      <c r="JPT24"/>
      <c r="JPU24"/>
      <c r="JPV24"/>
      <c r="JPW24"/>
      <c r="JPX24"/>
      <c r="JPY24"/>
      <c r="JPZ24"/>
      <c r="JQA24"/>
      <c r="JQB24"/>
      <c r="JQC24"/>
      <c r="JQD24"/>
      <c r="JQE24"/>
      <c r="JQF24"/>
      <c r="JQG24"/>
      <c r="JQH24"/>
      <c r="JQI24"/>
      <c r="JQJ24"/>
      <c r="JQK24"/>
      <c r="JQL24"/>
      <c r="JQM24"/>
      <c r="JQN24"/>
      <c r="JQO24"/>
      <c r="JQP24"/>
      <c r="JQQ24"/>
      <c r="JQR24"/>
      <c r="JQS24"/>
      <c r="JQT24"/>
      <c r="JQU24"/>
      <c r="JQV24"/>
      <c r="JQW24"/>
      <c r="JQX24"/>
      <c r="JQY24"/>
      <c r="JQZ24"/>
      <c r="JRA24"/>
      <c r="JRB24"/>
      <c r="JRC24"/>
      <c r="JRD24"/>
      <c r="JRE24"/>
      <c r="JRF24"/>
      <c r="JRG24"/>
      <c r="JRH24"/>
      <c r="JRI24"/>
      <c r="JRJ24"/>
      <c r="JRK24"/>
      <c r="JRL24"/>
      <c r="JRM24"/>
      <c r="JRN24"/>
      <c r="JRO24"/>
      <c r="JRP24"/>
      <c r="JRQ24"/>
      <c r="JRR24"/>
      <c r="JRS24"/>
      <c r="JRT24"/>
      <c r="JRU24"/>
      <c r="JRV24"/>
      <c r="JRW24"/>
      <c r="JRX24"/>
      <c r="JRY24"/>
      <c r="JRZ24"/>
      <c r="JSA24"/>
      <c r="JSB24"/>
      <c r="JSC24"/>
      <c r="JSD24"/>
      <c r="JSE24"/>
      <c r="JSF24"/>
      <c r="JSG24"/>
      <c r="JSH24"/>
      <c r="JSI24"/>
      <c r="JSJ24"/>
      <c r="JSK24"/>
      <c r="JSL24"/>
      <c r="JSM24"/>
      <c r="JSN24"/>
      <c r="JSO24"/>
      <c r="JSP24"/>
      <c r="JSQ24"/>
      <c r="JSR24"/>
      <c r="JSS24"/>
      <c r="JST24"/>
      <c r="JSU24"/>
      <c r="JSV24"/>
      <c r="JSW24"/>
      <c r="JSX24"/>
      <c r="JSY24"/>
      <c r="JSZ24"/>
      <c r="JTA24"/>
      <c r="JTB24"/>
      <c r="JTC24"/>
      <c r="JTD24"/>
      <c r="JTE24"/>
      <c r="JTF24"/>
      <c r="JTG24"/>
      <c r="JTH24"/>
      <c r="JTI24"/>
      <c r="JTJ24"/>
      <c r="JTK24"/>
      <c r="JTL24"/>
      <c r="JTM24"/>
      <c r="JTN24"/>
      <c r="JTO24"/>
      <c r="JTP24"/>
      <c r="JTQ24"/>
      <c r="JTR24"/>
      <c r="JTS24"/>
      <c r="JTT24"/>
      <c r="JTU24"/>
      <c r="JTV24"/>
      <c r="JTW24"/>
      <c r="JTX24"/>
      <c r="JTY24"/>
      <c r="JTZ24"/>
      <c r="JUA24"/>
      <c r="JUB24"/>
      <c r="JUC24"/>
      <c r="JUD24"/>
      <c r="JUE24"/>
      <c r="JUF24"/>
      <c r="JUG24"/>
      <c r="JUH24"/>
      <c r="JUI24"/>
      <c r="JUJ24"/>
      <c r="JUK24"/>
      <c r="JUL24"/>
      <c r="JUM24"/>
      <c r="JUN24"/>
      <c r="JUO24"/>
      <c r="JUP24"/>
      <c r="JUQ24"/>
      <c r="JUR24"/>
      <c r="JUS24"/>
      <c r="JUT24"/>
      <c r="JUU24"/>
      <c r="JUV24"/>
      <c r="JUW24"/>
      <c r="JUX24"/>
      <c r="JUY24"/>
      <c r="JUZ24"/>
      <c r="JVA24"/>
      <c r="JVB24"/>
      <c r="JVC24"/>
      <c r="JVD24"/>
      <c r="JVE24"/>
      <c r="JVF24"/>
      <c r="JVG24"/>
      <c r="JVH24"/>
      <c r="JVI24"/>
      <c r="JVJ24"/>
      <c r="JVK24"/>
      <c r="JVL24"/>
      <c r="JVM24"/>
      <c r="JVN24"/>
      <c r="JVO24"/>
      <c r="JVP24"/>
      <c r="JVQ24"/>
      <c r="JVR24"/>
      <c r="JVS24"/>
      <c r="JVT24"/>
      <c r="JVU24"/>
      <c r="JVV24"/>
      <c r="JVW24"/>
      <c r="JVX24"/>
      <c r="JVY24"/>
      <c r="JVZ24"/>
      <c r="JWA24"/>
      <c r="JWB24"/>
      <c r="JWC24"/>
      <c r="JWD24"/>
      <c r="JWE24"/>
      <c r="JWF24"/>
      <c r="JWG24"/>
      <c r="JWH24"/>
      <c r="JWI24"/>
      <c r="JWJ24"/>
      <c r="JWK24"/>
      <c r="JWL24"/>
      <c r="JWM24"/>
      <c r="JWN24"/>
      <c r="JWO24"/>
      <c r="JWP24"/>
      <c r="JWQ24"/>
      <c r="JWR24"/>
      <c r="JWS24"/>
      <c r="JWT24"/>
      <c r="JWU24"/>
      <c r="JWV24"/>
      <c r="JWW24"/>
      <c r="JWX24"/>
      <c r="JWY24"/>
      <c r="JWZ24"/>
      <c r="JXA24"/>
      <c r="JXB24"/>
      <c r="JXC24"/>
      <c r="JXD24"/>
      <c r="JXE24"/>
      <c r="JXF24"/>
      <c r="JXG24"/>
      <c r="JXH24"/>
      <c r="JXI24"/>
      <c r="JXJ24"/>
      <c r="JXK24"/>
      <c r="JXL24"/>
      <c r="JXM24"/>
      <c r="JXN24"/>
      <c r="JXO24"/>
      <c r="JXP24"/>
      <c r="JXQ24"/>
      <c r="JXR24"/>
      <c r="JXS24"/>
      <c r="JXT24"/>
      <c r="JXU24"/>
      <c r="JXV24"/>
      <c r="JXW24"/>
      <c r="JXX24"/>
      <c r="JXY24"/>
      <c r="JXZ24"/>
      <c r="JYA24"/>
      <c r="JYB24"/>
      <c r="JYC24"/>
      <c r="JYD24"/>
      <c r="JYE24"/>
      <c r="JYF24"/>
      <c r="JYG24"/>
      <c r="JYH24"/>
      <c r="JYI24"/>
      <c r="JYJ24"/>
      <c r="JYK24"/>
      <c r="JYL24"/>
      <c r="JYM24"/>
      <c r="JYN24"/>
      <c r="JYO24"/>
      <c r="JYP24"/>
      <c r="JYQ24"/>
      <c r="JYR24"/>
      <c r="JYS24"/>
      <c r="JYT24"/>
      <c r="JYU24"/>
      <c r="JYV24"/>
      <c r="JYW24"/>
      <c r="JYX24"/>
      <c r="JYY24"/>
      <c r="JYZ24"/>
      <c r="JZA24"/>
      <c r="JZB24"/>
      <c r="JZC24"/>
      <c r="JZD24"/>
      <c r="JZE24"/>
      <c r="JZF24"/>
      <c r="JZG24"/>
      <c r="JZH24"/>
      <c r="JZI24"/>
      <c r="JZJ24"/>
      <c r="JZK24"/>
      <c r="JZL24"/>
      <c r="JZM24"/>
      <c r="JZN24"/>
      <c r="JZO24"/>
      <c r="JZP24"/>
      <c r="JZQ24"/>
      <c r="JZR24"/>
      <c r="JZS24"/>
      <c r="JZT24"/>
      <c r="JZU24"/>
      <c r="JZV24"/>
      <c r="JZW24"/>
      <c r="JZX24"/>
      <c r="JZY24"/>
      <c r="JZZ24"/>
      <c r="KAA24"/>
      <c r="KAB24"/>
      <c r="KAC24"/>
      <c r="KAD24"/>
      <c r="KAE24"/>
      <c r="KAF24"/>
      <c r="KAG24"/>
      <c r="KAH24"/>
      <c r="KAI24"/>
      <c r="KAJ24"/>
      <c r="KAK24"/>
      <c r="KAL24"/>
      <c r="KAM24"/>
      <c r="KAN24"/>
      <c r="KAO24"/>
      <c r="KAP24"/>
      <c r="KAQ24"/>
      <c r="KAR24"/>
      <c r="KAS24"/>
      <c r="KAT24"/>
      <c r="KAU24"/>
      <c r="KAV24"/>
      <c r="KAW24"/>
      <c r="KAX24"/>
      <c r="KAY24"/>
      <c r="KAZ24"/>
      <c r="KBA24"/>
      <c r="KBB24"/>
      <c r="KBC24"/>
      <c r="KBD24"/>
      <c r="KBE24"/>
      <c r="KBF24"/>
      <c r="KBG24"/>
      <c r="KBH24"/>
      <c r="KBI24"/>
      <c r="KBJ24"/>
      <c r="KBK24"/>
      <c r="KBL24"/>
      <c r="KBM24"/>
      <c r="KBN24"/>
      <c r="KBO24"/>
      <c r="KBP24"/>
      <c r="KBQ24"/>
      <c r="KBR24"/>
      <c r="KBS24"/>
      <c r="KBT24"/>
      <c r="KBU24"/>
      <c r="KBV24"/>
      <c r="KBW24"/>
      <c r="KBX24"/>
      <c r="KBY24"/>
      <c r="KBZ24"/>
      <c r="KCA24"/>
      <c r="KCB24"/>
      <c r="KCC24"/>
      <c r="KCD24"/>
      <c r="KCE24"/>
      <c r="KCF24"/>
      <c r="KCG24"/>
      <c r="KCH24"/>
      <c r="KCI24"/>
      <c r="KCJ24"/>
      <c r="KCK24"/>
      <c r="KCL24"/>
      <c r="KCM24"/>
      <c r="KCN24"/>
      <c r="KCO24"/>
      <c r="KCP24"/>
      <c r="KCQ24"/>
      <c r="KCR24"/>
      <c r="KCS24"/>
      <c r="KCT24"/>
      <c r="KCU24"/>
      <c r="KCV24"/>
      <c r="KCW24"/>
      <c r="KCX24"/>
      <c r="KCY24"/>
      <c r="KCZ24"/>
      <c r="KDA24"/>
      <c r="KDB24"/>
      <c r="KDC24"/>
      <c r="KDD24"/>
      <c r="KDE24"/>
      <c r="KDF24"/>
      <c r="KDG24"/>
      <c r="KDH24"/>
      <c r="KDI24"/>
      <c r="KDJ24"/>
      <c r="KDK24"/>
      <c r="KDL24"/>
      <c r="KDM24"/>
      <c r="KDN24"/>
      <c r="KDO24"/>
      <c r="KDP24"/>
      <c r="KDQ24"/>
      <c r="KDR24"/>
      <c r="KDS24"/>
      <c r="KDT24"/>
      <c r="KDU24"/>
      <c r="KDV24"/>
      <c r="KDW24"/>
      <c r="KDX24"/>
      <c r="KDY24"/>
      <c r="KDZ24"/>
      <c r="KEA24"/>
      <c r="KEB24"/>
      <c r="KEC24"/>
      <c r="KED24"/>
      <c r="KEE24"/>
      <c r="KEF24"/>
      <c r="KEG24"/>
      <c r="KEH24"/>
      <c r="KEI24"/>
      <c r="KEJ24"/>
      <c r="KEK24"/>
      <c r="KEL24"/>
      <c r="KEM24"/>
      <c r="KEN24"/>
      <c r="KEO24"/>
      <c r="KEP24"/>
      <c r="KEQ24"/>
      <c r="KER24"/>
      <c r="KES24"/>
      <c r="KET24"/>
      <c r="KEU24"/>
      <c r="KEV24"/>
      <c r="KEW24"/>
      <c r="KEX24"/>
      <c r="KEY24"/>
      <c r="KEZ24"/>
      <c r="KFA24"/>
      <c r="KFB24"/>
      <c r="KFC24"/>
      <c r="KFD24"/>
      <c r="KFE24"/>
      <c r="KFF24"/>
      <c r="KFG24"/>
      <c r="KFH24"/>
      <c r="KFI24"/>
      <c r="KFJ24"/>
      <c r="KFK24"/>
      <c r="KFL24"/>
      <c r="KFM24"/>
      <c r="KFN24"/>
      <c r="KFO24"/>
      <c r="KFP24"/>
      <c r="KFQ24"/>
      <c r="KFR24"/>
      <c r="KFS24"/>
      <c r="KFT24"/>
      <c r="KFU24"/>
      <c r="KFV24"/>
      <c r="KFW24"/>
      <c r="KFX24"/>
      <c r="KFY24"/>
      <c r="KFZ24"/>
      <c r="KGA24"/>
      <c r="KGB24"/>
      <c r="KGC24"/>
      <c r="KGD24"/>
      <c r="KGE24"/>
      <c r="KGF24"/>
      <c r="KGG24"/>
      <c r="KGH24"/>
      <c r="KGI24"/>
      <c r="KGJ24"/>
      <c r="KGK24"/>
      <c r="KGL24"/>
      <c r="KGM24"/>
      <c r="KGN24"/>
      <c r="KGO24"/>
      <c r="KGP24"/>
      <c r="KGQ24"/>
      <c r="KGR24"/>
      <c r="KGS24"/>
      <c r="KGT24"/>
      <c r="KGU24"/>
      <c r="KGV24"/>
      <c r="KGW24"/>
      <c r="KGX24"/>
      <c r="KGY24"/>
      <c r="KGZ24"/>
      <c r="KHA24"/>
      <c r="KHB24"/>
      <c r="KHC24"/>
      <c r="KHD24"/>
      <c r="KHE24"/>
      <c r="KHF24"/>
      <c r="KHG24"/>
      <c r="KHH24"/>
      <c r="KHI24"/>
      <c r="KHJ24"/>
      <c r="KHK24"/>
      <c r="KHL24"/>
      <c r="KHM24"/>
      <c r="KHN24"/>
      <c r="KHO24"/>
      <c r="KHP24"/>
      <c r="KHQ24"/>
      <c r="KHR24"/>
      <c r="KHS24"/>
      <c r="KHT24"/>
      <c r="KHU24"/>
      <c r="KHV24"/>
      <c r="KHW24"/>
      <c r="KHX24"/>
      <c r="KHY24"/>
      <c r="KHZ24"/>
      <c r="KIA24"/>
      <c r="KIB24"/>
      <c r="KIC24"/>
      <c r="KID24"/>
      <c r="KIE24"/>
      <c r="KIF24"/>
      <c r="KIG24"/>
      <c r="KIH24"/>
      <c r="KII24"/>
      <c r="KIJ24"/>
      <c r="KIK24"/>
      <c r="KIL24"/>
      <c r="KIM24"/>
      <c r="KIN24"/>
      <c r="KIO24"/>
      <c r="KIP24"/>
      <c r="KIQ24"/>
      <c r="KIR24"/>
      <c r="KIS24"/>
      <c r="KIT24"/>
      <c r="KIU24"/>
      <c r="KIV24"/>
      <c r="KIW24"/>
      <c r="KIX24"/>
      <c r="KIY24"/>
      <c r="KIZ24"/>
      <c r="KJA24"/>
      <c r="KJB24"/>
      <c r="KJC24"/>
      <c r="KJD24"/>
      <c r="KJE24"/>
      <c r="KJF24"/>
      <c r="KJG24"/>
      <c r="KJH24"/>
      <c r="KJI24"/>
      <c r="KJJ24"/>
      <c r="KJK24"/>
      <c r="KJL24"/>
      <c r="KJM24"/>
      <c r="KJN24"/>
      <c r="KJO24"/>
      <c r="KJP24"/>
      <c r="KJQ24"/>
      <c r="KJR24"/>
      <c r="KJS24"/>
      <c r="KJT24"/>
      <c r="KJU24"/>
      <c r="KJV24"/>
      <c r="KJW24"/>
      <c r="KJX24"/>
      <c r="KJY24"/>
      <c r="KJZ24"/>
      <c r="KKA24"/>
      <c r="KKB24"/>
      <c r="KKC24"/>
      <c r="KKD24"/>
      <c r="KKE24"/>
      <c r="KKF24"/>
      <c r="KKG24"/>
      <c r="KKH24"/>
      <c r="KKI24"/>
      <c r="KKJ24"/>
      <c r="KKK24"/>
      <c r="KKL24"/>
      <c r="KKM24"/>
      <c r="KKN24"/>
      <c r="KKO24"/>
      <c r="KKP24"/>
      <c r="KKQ24"/>
      <c r="KKR24"/>
      <c r="KKS24"/>
      <c r="KKT24"/>
      <c r="KKU24"/>
      <c r="KKV24"/>
      <c r="KKW24"/>
      <c r="KKX24"/>
      <c r="KKY24"/>
      <c r="KKZ24"/>
      <c r="KLA24"/>
      <c r="KLB24"/>
      <c r="KLC24"/>
      <c r="KLD24"/>
      <c r="KLE24"/>
      <c r="KLF24"/>
      <c r="KLG24"/>
      <c r="KLH24"/>
      <c r="KLI24"/>
      <c r="KLJ24"/>
      <c r="KLK24"/>
      <c r="KLL24"/>
      <c r="KLM24"/>
      <c r="KLN24"/>
      <c r="KLO24"/>
      <c r="KLP24"/>
      <c r="KLQ24"/>
      <c r="KLR24"/>
      <c r="KLS24"/>
      <c r="KLT24"/>
      <c r="KLU24"/>
      <c r="KLV24"/>
      <c r="KLW24"/>
      <c r="KLX24"/>
      <c r="KLY24"/>
      <c r="KLZ24"/>
      <c r="KMA24"/>
      <c r="KMB24"/>
      <c r="KMC24"/>
      <c r="KMD24"/>
      <c r="KME24"/>
      <c r="KMF24"/>
      <c r="KMG24"/>
      <c r="KMH24"/>
      <c r="KMI24"/>
      <c r="KMJ24"/>
      <c r="KMK24"/>
      <c r="KML24"/>
      <c r="KMM24"/>
      <c r="KMN24"/>
      <c r="KMO24"/>
      <c r="KMP24"/>
      <c r="KMQ24"/>
      <c r="KMR24"/>
      <c r="KMS24"/>
      <c r="KMT24"/>
      <c r="KMU24"/>
      <c r="KMV24"/>
      <c r="KMW24"/>
      <c r="KMX24"/>
      <c r="KMY24"/>
      <c r="KMZ24"/>
      <c r="KNA24"/>
      <c r="KNB24"/>
      <c r="KNC24"/>
      <c r="KND24"/>
      <c r="KNE24"/>
      <c r="KNF24"/>
      <c r="KNG24"/>
      <c r="KNH24"/>
      <c r="KNI24"/>
      <c r="KNJ24"/>
      <c r="KNK24"/>
      <c r="KNL24"/>
      <c r="KNM24"/>
      <c r="KNN24"/>
      <c r="KNO24"/>
      <c r="KNP24"/>
      <c r="KNQ24"/>
      <c r="KNR24"/>
      <c r="KNS24"/>
      <c r="KNT24"/>
      <c r="KNU24"/>
      <c r="KNV24"/>
      <c r="KNW24"/>
      <c r="KNX24"/>
      <c r="KNY24"/>
      <c r="KNZ24"/>
      <c r="KOA24"/>
      <c r="KOB24"/>
      <c r="KOC24"/>
      <c r="KOD24"/>
      <c r="KOE24"/>
      <c r="KOF24"/>
      <c r="KOG24"/>
      <c r="KOH24"/>
      <c r="KOI24"/>
      <c r="KOJ24"/>
      <c r="KOK24"/>
      <c r="KOL24"/>
      <c r="KOM24"/>
      <c r="KON24"/>
      <c r="KOO24"/>
      <c r="KOP24"/>
      <c r="KOQ24"/>
      <c r="KOR24"/>
      <c r="KOS24"/>
      <c r="KOT24"/>
      <c r="KOU24"/>
      <c r="KOV24"/>
      <c r="KOW24"/>
      <c r="KOX24"/>
      <c r="KOY24"/>
      <c r="KOZ24"/>
      <c r="KPA24"/>
      <c r="KPB24"/>
      <c r="KPC24"/>
      <c r="KPD24"/>
      <c r="KPE24"/>
      <c r="KPF24"/>
      <c r="KPG24"/>
      <c r="KPH24"/>
      <c r="KPI24"/>
      <c r="KPJ24"/>
      <c r="KPK24"/>
      <c r="KPL24"/>
      <c r="KPM24"/>
      <c r="KPN24"/>
      <c r="KPO24"/>
      <c r="KPP24"/>
      <c r="KPQ24"/>
      <c r="KPR24"/>
      <c r="KPS24"/>
      <c r="KPT24"/>
      <c r="KPU24"/>
      <c r="KPV24"/>
      <c r="KPW24"/>
      <c r="KPX24"/>
      <c r="KPY24"/>
      <c r="KPZ24"/>
      <c r="KQA24"/>
      <c r="KQB24"/>
      <c r="KQC24"/>
      <c r="KQD24"/>
      <c r="KQE24"/>
      <c r="KQF24"/>
      <c r="KQG24"/>
      <c r="KQH24"/>
      <c r="KQI24"/>
      <c r="KQJ24"/>
      <c r="KQK24"/>
      <c r="KQL24"/>
      <c r="KQM24"/>
      <c r="KQN24"/>
      <c r="KQO24"/>
      <c r="KQP24"/>
      <c r="KQQ24"/>
      <c r="KQR24"/>
      <c r="KQS24"/>
      <c r="KQT24"/>
      <c r="KQU24"/>
      <c r="KQV24"/>
      <c r="KQW24"/>
      <c r="KQX24"/>
      <c r="KQY24"/>
      <c r="KQZ24"/>
      <c r="KRA24"/>
      <c r="KRB24"/>
      <c r="KRC24"/>
      <c r="KRD24"/>
      <c r="KRE24"/>
      <c r="KRF24"/>
      <c r="KRG24"/>
      <c r="KRH24"/>
      <c r="KRI24"/>
      <c r="KRJ24"/>
      <c r="KRK24"/>
      <c r="KRL24"/>
      <c r="KRM24"/>
      <c r="KRN24"/>
      <c r="KRO24"/>
      <c r="KRP24"/>
      <c r="KRQ24"/>
      <c r="KRR24"/>
      <c r="KRS24"/>
      <c r="KRT24"/>
      <c r="KRU24"/>
      <c r="KRV24"/>
      <c r="KRW24"/>
      <c r="KRX24"/>
      <c r="KRY24"/>
      <c r="KRZ24"/>
      <c r="KSA24"/>
      <c r="KSB24"/>
      <c r="KSC24"/>
      <c r="KSD24"/>
      <c r="KSE24"/>
      <c r="KSF24"/>
      <c r="KSG24"/>
      <c r="KSH24"/>
      <c r="KSI24"/>
      <c r="KSJ24"/>
      <c r="KSK24"/>
      <c r="KSL24"/>
      <c r="KSM24"/>
      <c r="KSN24"/>
      <c r="KSO24"/>
      <c r="KSP24"/>
      <c r="KSQ24"/>
      <c r="KSR24"/>
      <c r="KSS24"/>
      <c r="KST24"/>
      <c r="KSU24"/>
      <c r="KSV24"/>
      <c r="KSW24"/>
      <c r="KSX24"/>
      <c r="KSY24"/>
      <c r="KSZ24"/>
      <c r="KTA24"/>
      <c r="KTB24"/>
      <c r="KTC24"/>
      <c r="KTD24"/>
      <c r="KTE24"/>
      <c r="KTF24"/>
      <c r="KTG24"/>
      <c r="KTH24"/>
      <c r="KTI24"/>
      <c r="KTJ24"/>
      <c r="KTK24"/>
      <c r="KTL24"/>
      <c r="KTM24"/>
      <c r="KTN24"/>
      <c r="KTO24"/>
      <c r="KTP24"/>
      <c r="KTQ24"/>
      <c r="KTR24"/>
      <c r="KTS24"/>
      <c r="KTT24"/>
      <c r="KTU24"/>
      <c r="KTV24"/>
      <c r="KTW24"/>
      <c r="KTX24"/>
      <c r="KTY24"/>
      <c r="KTZ24"/>
      <c r="KUA24"/>
      <c r="KUB24"/>
      <c r="KUC24"/>
      <c r="KUD24"/>
      <c r="KUE24"/>
      <c r="KUF24"/>
      <c r="KUG24"/>
      <c r="KUH24"/>
      <c r="KUI24"/>
      <c r="KUJ24"/>
      <c r="KUK24"/>
      <c r="KUL24"/>
      <c r="KUM24"/>
      <c r="KUN24"/>
      <c r="KUO24"/>
      <c r="KUP24"/>
      <c r="KUQ24"/>
      <c r="KUR24"/>
      <c r="KUS24"/>
      <c r="KUT24"/>
      <c r="KUU24"/>
      <c r="KUV24"/>
      <c r="KUW24"/>
      <c r="KUX24"/>
      <c r="KUY24"/>
      <c r="KUZ24"/>
      <c r="KVA24"/>
      <c r="KVB24"/>
      <c r="KVC24"/>
      <c r="KVD24"/>
      <c r="KVE24"/>
      <c r="KVF24"/>
      <c r="KVG24"/>
      <c r="KVH24"/>
      <c r="KVI24"/>
      <c r="KVJ24"/>
      <c r="KVK24"/>
      <c r="KVL24"/>
      <c r="KVM24"/>
      <c r="KVN24"/>
      <c r="KVO24"/>
      <c r="KVP24"/>
      <c r="KVQ24"/>
      <c r="KVR24"/>
      <c r="KVS24"/>
      <c r="KVT24"/>
      <c r="KVU24"/>
      <c r="KVV24"/>
      <c r="KVW24"/>
      <c r="KVX24"/>
      <c r="KVY24"/>
      <c r="KVZ24"/>
      <c r="KWA24"/>
      <c r="KWB24"/>
      <c r="KWC24"/>
      <c r="KWD24"/>
      <c r="KWE24"/>
      <c r="KWF24"/>
      <c r="KWG24"/>
      <c r="KWH24"/>
      <c r="KWI24"/>
      <c r="KWJ24"/>
      <c r="KWK24"/>
      <c r="KWL24"/>
      <c r="KWM24"/>
      <c r="KWN24"/>
      <c r="KWO24"/>
      <c r="KWP24"/>
      <c r="KWQ24"/>
      <c r="KWR24"/>
      <c r="KWS24"/>
      <c r="KWT24"/>
      <c r="KWU24"/>
      <c r="KWV24"/>
      <c r="KWW24"/>
      <c r="KWX24"/>
      <c r="KWY24"/>
      <c r="KWZ24"/>
      <c r="KXA24"/>
      <c r="KXB24"/>
      <c r="KXC24"/>
      <c r="KXD24"/>
      <c r="KXE24"/>
      <c r="KXF24"/>
      <c r="KXG24"/>
      <c r="KXH24"/>
      <c r="KXI24"/>
      <c r="KXJ24"/>
      <c r="KXK24"/>
      <c r="KXL24"/>
      <c r="KXM24"/>
      <c r="KXN24"/>
      <c r="KXO24"/>
      <c r="KXP24"/>
      <c r="KXQ24"/>
      <c r="KXR24"/>
      <c r="KXS24"/>
      <c r="KXT24"/>
      <c r="KXU24"/>
      <c r="KXV24"/>
      <c r="KXW24"/>
      <c r="KXX24"/>
      <c r="KXY24"/>
      <c r="KXZ24"/>
      <c r="KYA24"/>
      <c r="KYB24"/>
      <c r="KYC24"/>
      <c r="KYD24"/>
      <c r="KYE24"/>
      <c r="KYF24"/>
      <c r="KYG24"/>
      <c r="KYH24"/>
      <c r="KYI24"/>
      <c r="KYJ24"/>
      <c r="KYK24"/>
      <c r="KYL24"/>
      <c r="KYM24"/>
      <c r="KYN24"/>
      <c r="KYO24"/>
      <c r="KYP24"/>
      <c r="KYQ24"/>
      <c r="KYR24"/>
      <c r="KYS24"/>
      <c r="KYT24"/>
      <c r="KYU24"/>
      <c r="KYV24"/>
      <c r="KYW24"/>
      <c r="KYX24"/>
      <c r="KYY24"/>
      <c r="KYZ24"/>
      <c r="KZA24"/>
      <c r="KZB24"/>
      <c r="KZC24"/>
      <c r="KZD24"/>
      <c r="KZE24"/>
      <c r="KZF24"/>
      <c r="KZG24"/>
      <c r="KZH24"/>
      <c r="KZI24"/>
      <c r="KZJ24"/>
      <c r="KZK24"/>
      <c r="KZL24"/>
      <c r="KZM24"/>
      <c r="KZN24"/>
      <c r="KZO24"/>
      <c r="KZP24"/>
      <c r="KZQ24"/>
      <c r="KZR24"/>
      <c r="KZS24"/>
      <c r="KZT24"/>
      <c r="KZU24"/>
      <c r="KZV24"/>
      <c r="KZW24"/>
      <c r="KZX24"/>
      <c r="KZY24"/>
      <c r="KZZ24"/>
      <c r="LAA24"/>
      <c r="LAB24"/>
      <c r="LAC24"/>
      <c r="LAD24"/>
      <c r="LAE24"/>
      <c r="LAF24"/>
      <c r="LAG24"/>
      <c r="LAH24"/>
      <c r="LAI24"/>
      <c r="LAJ24"/>
      <c r="LAK24"/>
      <c r="LAL24"/>
      <c r="LAM24"/>
      <c r="LAN24"/>
      <c r="LAO24"/>
      <c r="LAP24"/>
      <c r="LAQ24"/>
      <c r="LAR24"/>
      <c r="LAS24"/>
      <c r="LAT24"/>
      <c r="LAU24"/>
      <c r="LAV24"/>
      <c r="LAW24"/>
      <c r="LAX24"/>
      <c r="LAY24"/>
      <c r="LAZ24"/>
      <c r="LBA24"/>
      <c r="LBB24"/>
      <c r="LBC24"/>
      <c r="LBD24"/>
      <c r="LBE24"/>
      <c r="LBF24"/>
      <c r="LBG24"/>
      <c r="LBH24"/>
      <c r="LBI24"/>
      <c r="LBJ24"/>
      <c r="LBK24"/>
      <c r="LBL24"/>
      <c r="LBM24"/>
      <c r="LBN24"/>
      <c r="LBO24"/>
      <c r="LBP24"/>
      <c r="LBQ24"/>
      <c r="LBR24"/>
      <c r="LBS24"/>
      <c r="LBT24"/>
      <c r="LBU24"/>
      <c r="LBV24"/>
      <c r="LBW24"/>
      <c r="LBX24"/>
      <c r="LBY24"/>
      <c r="LBZ24"/>
      <c r="LCA24"/>
      <c r="LCB24"/>
      <c r="LCC24"/>
      <c r="LCD24"/>
      <c r="LCE24"/>
      <c r="LCF24"/>
      <c r="LCG24"/>
      <c r="LCH24"/>
      <c r="LCI24"/>
      <c r="LCJ24"/>
      <c r="LCK24"/>
      <c r="LCL24"/>
      <c r="LCM24"/>
      <c r="LCN24"/>
      <c r="LCO24"/>
      <c r="LCP24"/>
      <c r="LCQ24"/>
      <c r="LCR24"/>
      <c r="LCS24"/>
      <c r="LCT24"/>
      <c r="LCU24"/>
      <c r="LCV24"/>
      <c r="LCW24"/>
      <c r="LCX24"/>
      <c r="LCY24"/>
      <c r="LCZ24"/>
      <c r="LDA24"/>
      <c r="LDB24"/>
      <c r="LDC24"/>
      <c r="LDD24"/>
      <c r="LDE24"/>
      <c r="LDF24"/>
      <c r="LDG24"/>
      <c r="LDH24"/>
      <c r="LDI24"/>
      <c r="LDJ24"/>
      <c r="LDK24"/>
      <c r="LDL24"/>
      <c r="LDM24"/>
      <c r="LDN24"/>
      <c r="LDO24"/>
      <c r="LDP24"/>
      <c r="LDQ24"/>
      <c r="LDR24"/>
      <c r="LDS24"/>
      <c r="LDT24"/>
      <c r="LDU24"/>
      <c r="LDV24"/>
      <c r="LDW24"/>
      <c r="LDX24"/>
      <c r="LDY24"/>
      <c r="LDZ24"/>
      <c r="LEA24"/>
      <c r="LEB24"/>
      <c r="LEC24"/>
      <c r="LED24"/>
      <c r="LEE24"/>
      <c r="LEF24"/>
      <c r="LEG24"/>
      <c r="LEH24"/>
      <c r="LEI24"/>
      <c r="LEJ24"/>
      <c r="LEK24"/>
      <c r="LEL24"/>
      <c r="LEM24"/>
      <c r="LEN24"/>
      <c r="LEO24"/>
      <c r="LEP24"/>
      <c r="LEQ24"/>
      <c r="LER24"/>
      <c r="LES24"/>
      <c r="LET24"/>
      <c r="LEU24"/>
      <c r="LEV24"/>
      <c r="LEW24"/>
      <c r="LEX24"/>
      <c r="LEY24"/>
      <c r="LEZ24"/>
      <c r="LFA24"/>
      <c r="LFB24"/>
      <c r="LFC24"/>
      <c r="LFD24"/>
      <c r="LFE24"/>
      <c r="LFF24"/>
      <c r="LFG24"/>
      <c r="LFH24"/>
      <c r="LFI24"/>
      <c r="LFJ24"/>
      <c r="LFK24"/>
      <c r="LFL24"/>
      <c r="LFM24"/>
      <c r="LFN24"/>
      <c r="LFO24"/>
      <c r="LFP24"/>
      <c r="LFQ24"/>
      <c r="LFR24"/>
      <c r="LFS24"/>
      <c r="LFT24"/>
      <c r="LFU24"/>
      <c r="LFV24"/>
      <c r="LFW24"/>
      <c r="LFX24"/>
      <c r="LFY24"/>
      <c r="LFZ24"/>
      <c r="LGA24"/>
      <c r="LGB24"/>
      <c r="LGC24"/>
      <c r="LGD24"/>
      <c r="LGE24"/>
      <c r="LGF24"/>
      <c r="LGG24"/>
      <c r="LGH24"/>
      <c r="LGI24"/>
      <c r="LGJ24"/>
      <c r="LGK24"/>
      <c r="LGL24"/>
      <c r="LGM24"/>
      <c r="LGN24"/>
      <c r="LGO24"/>
      <c r="LGP24"/>
      <c r="LGQ24"/>
      <c r="LGR24"/>
      <c r="LGS24"/>
      <c r="LGT24"/>
      <c r="LGU24"/>
      <c r="LGV24"/>
      <c r="LGW24"/>
      <c r="LGX24"/>
      <c r="LGY24"/>
      <c r="LGZ24"/>
      <c r="LHA24"/>
      <c r="LHB24"/>
      <c r="LHC24"/>
      <c r="LHD24"/>
      <c r="LHE24"/>
      <c r="LHF24"/>
      <c r="LHG24"/>
      <c r="LHH24"/>
      <c r="LHI24"/>
      <c r="LHJ24"/>
      <c r="LHK24"/>
      <c r="LHL24"/>
      <c r="LHM24"/>
      <c r="LHN24"/>
      <c r="LHO24"/>
      <c r="LHP24"/>
      <c r="LHQ24"/>
      <c r="LHR24"/>
      <c r="LHS24"/>
      <c r="LHT24"/>
      <c r="LHU24"/>
      <c r="LHV24"/>
      <c r="LHW24"/>
      <c r="LHX24"/>
      <c r="LHY24"/>
      <c r="LHZ24"/>
      <c r="LIA24"/>
      <c r="LIB24"/>
      <c r="LIC24"/>
      <c r="LID24"/>
      <c r="LIE24"/>
      <c r="LIF24"/>
      <c r="LIG24"/>
      <c r="LIH24"/>
      <c r="LII24"/>
      <c r="LIJ24"/>
      <c r="LIK24"/>
      <c r="LIL24"/>
      <c r="LIM24"/>
      <c r="LIN24"/>
      <c r="LIO24"/>
      <c r="LIP24"/>
      <c r="LIQ24"/>
      <c r="LIR24"/>
      <c r="LIS24"/>
      <c r="LIT24"/>
      <c r="LIU24"/>
      <c r="LIV24"/>
      <c r="LIW24"/>
      <c r="LIX24"/>
      <c r="LIY24"/>
      <c r="LIZ24"/>
      <c r="LJA24"/>
      <c r="LJB24"/>
      <c r="LJC24"/>
      <c r="LJD24"/>
      <c r="LJE24"/>
      <c r="LJF24"/>
      <c r="LJG24"/>
      <c r="LJH24"/>
      <c r="LJI24"/>
      <c r="LJJ24"/>
      <c r="LJK24"/>
      <c r="LJL24"/>
      <c r="LJM24"/>
      <c r="LJN24"/>
      <c r="LJO24"/>
      <c r="LJP24"/>
      <c r="LJQ24"/>
      <c r="LJR24"/>
      <c r="LJS24"/>
      <c r="LJT24"/>
      <c r="LJU24"/>
      <c r="LJV24"/>
      <c r="LJW24"/>
      <c r="LJX24"/>
      <c r="LJY24"/>
      <c r="LJZ24"/>
      <c r="LKA24"/>
      <c r="LKB24"/>
      <c r="LKC24"/>
      <c r="LKD24"/>
      <c r="LKE24"/>
      <c r="LKF24"/>
      <c r="LKG24"/>
      <c r="LKH24"/>
      <c r="LKI24"/>
      <c r="LKJ24"/>
      <c r="LKK24"/>
      <c r="LKL24"/>
      <c r="LKM24"/>
      <c r="LKN24"/>
      <c r="LKO24"/>
      <c r="LKP24"/>
      <c r="LKQ24"/>
      <c r="LKR24"/>
      <c r="LKS24"/>
      <c r="LKT24"/>
      <c r="LKU24"/>
      <c r="LKV24"/>
      <c r="LKW24"/>
      <c r="LKX24"/>
      <c r="LKY24"/>
      <c r="LKZ24"/>
      <c r="LLA24"/>
      <c r="LLB24"/>
      <c r="LLC24"/>
      <c r="LLD24"/>
      <c r="LLE24"/>
      <c r="LLF24"/>
      <c r="LLG24"/>
      <c r="LLH24"/>
      <c r="LLI24"/>
      <c r="LLJ24"/>
      <c r="LLK24"/>
      <c r="LLL24"/>
      <c r="LLM24"/>
      <c r="LLN24"/>
      <c r="LLO24"/>
      <c r="LLP24"/>
      <c r="LLQ24"/>
      <c r="LLR24"/>
      <c r="LLS24"/>
      <c r="LLT24"/>
      <c r="LLU24"/>
      <c r="LLV24"/>
      <c r="LLW24"/>
      <c r="LLX24"/>
      <c r="LLY24"/>
      <c r="LLZ24"/>
      <c r="LMA24"/>
      <c r="LMB24"/>
      <c r="LMC24"/>
      <c r="LMD24"/>
      <c r="LME24"/>
      <c r="LMF24"/>
      <c r="LMG24"/>
      <c r="LMH24"/>
      <c r="LMI24"/>
      <c r="LMJ24"/>
      <c r="LMK24"/>
      <c r="LML24"/>
      <c r="LMM24"/>
      <c r="LMN24"/>
      <c r="LMO24"/>
      <c r="LMP24"/>
      <c r="LMQ24"/>
      <c r="LMR24"/>
      <c r="LMS24"/>
      <c r="LMT24"/>
      <c r="LMU24"/>
      <c r="LMV24"/>
      <c r="LMW24"/>
      <c r="LMX24"/>
      <c r="LMY24"/>
      <c r="LMZ24"/>
      <c r="LNA24"/>
      <c r="LNB24"/>
      <c r="LNC24"/>
      <c r="LND24"/>
      <c r="LNE24"/>
      <c r="LNF24"/>
      <c r="LNG24"/>
      <c r="LNH24"/>
      <c r="LNI24"/>
      <c r="LNJ24"/>
      <c r="LNK24"/>
      <c r="LNL24"/>
      <c r="LNM24"/>
      <c r="LNN24"/>
      <c r="LNO24"/>
      <c r="LNP24"/>
      <c r="LNQ24"/>
      <c r="LNR24"/>
      <c r="LNS24"/>
      <c r="LNT24"/>
      <c r="LNU24"/>
      <c r="LNV24"/>
      <c r="LNW24"/>
      <c r="LNX24"/>
      <c r="LNY24"/>
      <c r="LNZ24"/>
      <c r="LOA24"/>
      <c r="LOB24"/>
      <c r="LOC24"/>
      <c r="LOD24"/>
      <c r="LOE24"/>
      <c r="LOF24"/>
      <c r="LOG24"/>
      <c r="LOH24"/>
      <c r="LOI24"/>
      <c r="LOJ24"/>
      <c r="LOK24"/>
      <c r="LOL24"/>
      <c r="LOM24"/>
      <c r="LON24"/>
      <c r="LOO24"/>
      <c r="LOP24"/>
      <c r="LOQ24"/>
      <c r="LOR24"/>
      <c r="LOS24"/>
      <c r="LOT24"/>
      <c r="LOU24"/>
      <c r="LOV24"/>
      <c r="LOW24"/>
      <c r="LOX24"/>
      <c r="LOY24"/>
      <c r="LOZ24"/>
      <c r="LPA24"/>
      <c r="LPB24"/>
      <c r="LPC24"/>
      <c r="LPD24"/>
      <c r="LPE24"/>
      <c r="LPF24"/>
      <c r="LPG24"/>
      <c r="LPH24"/>
      <c r="LPI24"/>
      <c r="LPJ24"/>
      <c r="LPK24"/>
      <c r="LPL24"/>
      <c r="LPM24"/>
      <c r="LPN24"/>
      <c r="LPO24"/>
      <c r="LPP24"/>
      <c r="LPQ24"/>
      <c r="LPR24"/>
      <c r="LPS24"/>
      <c r="LPT24"/>
      <c r="LPU24"/>
      <c r="LPV24"/>
      <c r="LPW24"/>
      <c r="LPX24"/>
      <c r="LPY24"/>
      <c r="LPZ24"/>
      <c r="LQA24"/>
      <c r="LQB24"/>
      <c r="LQC24"/>
      <c r="LQD24"/>
      <c r="LQE24"/>
      <c r="LQF24"/>
      <c r="LQG24"/>
      <c r="LQH24"/>
      <c r="LQI24"/>
      <c r="LQJ24"/>
      <c r="LQK24"/>
      <c r="LQL24"/>
      <c r="LQM24"/>
      <c r="LQN24"/>
      <c r="LQO24"/>
      <c r="LQP24"/>
      <c r="LQQ24"/>
      <c r="LQR24"/>
      <c r="LQS24"/>
      <c r="LQT24"/>
      <c r="LQU24"/>
      <c r="LQV24"/>
      <c r="LQW24"/>
      <c r="LQX24"/>
      <c r="LQY24"/>
      <c r="LQZ24"/>
      <c r="LRA24"/>
      <c r="LRB24"/>
      <c r="LRC24"/>
      <c r="LRD24"/>
      <c r="LRE24"/>
      <c r="LRF24"/>
      <c r="LRG24"/>
      <c r="LRH24"/>
      <c r="LRI24"/>
      <c r="LRJ24"/>
      <c r="LRK24"/>
      <c r="LRL24"/>
      <c r="LRM24"/>
      <c r="LRN24"/>
      <c r="LRO24"/>
      <c r="LRP24"/>
      <c r="LRQ24"/>
      <c r="LRR24"/>
      <c r="LRS24"/>
      <c r="LRT24"/>
      <c r="LRU24"/>
      <c r="LRV24"/>
      <c r="LRW24"/>
      <c r="LRX24"/>
      <c r="LRY24"/>
      <c r="LRZ24"/>
      <c r="LSA24"/>
      <c r="LSB24"/>
      <c r="LSC24"/>
      <c r="LSD24"/>
      <c r="LSE24"/>
      <c r="LSF24"/>
      <c r="LSG24"/>
      <c r="LSH24"/>
      <c r="LSI24"/>
      <c r="LSJ24"/>
      <c r="LSK24"/>
      <c r="LSL24"/>
      <c r="LSM24"/>
      <c r="LSN24"/>
      <c r="LSO24"/>
      <c r="LSP24"/>
      <c r="LSQ24"/>
      <c r="LSR24"/>
      <c r="LSS24"/>
      <c r="LST24"/>
      <c r="LSU24"/>
      <c r="LSV24"/>
      <c r="LSW24"/>
      <c r="LSX24"/>
      <c r="LSY24"/>
      <c r="LSZ24"/>
      <c r="LTA24"/>
      <c r="LTB24"/>
      <c r="LTC24"/>
      <c r="LTD24"/>
      <c r="LTE24"/>
      <c r="LTF24"/>
      <c r="LTG24"/>
      <c r="LTH24"/>
      <c r="LTI24"/>
      <c r="LTJ24"/>
      <c r="LTK24"/>
      <c r="LTL24"/>
      <c r="LTM24"/>
      <c r="LTN24"/>
      <c r="LTO24"/>
      <c r="LTP24"/>
      <c r="LTQ24"/>
      <c r="LTR24"/>
      <c r="LTS24"/>
      <c r="LTT24"/>
      <c r="LTU24"/>
      <c r="LTV24"/>
      <c r="LTW24"/>
      <c r="LTX24"/>
      <c r="LTY24"/>
      <c r="LTZ24"/>
      <c r="LUA24"/>
      <c r="LUB24"/>
      <c r="LUC24"/>
      <c r="LUD24"/>
      <c r="LUE24"/>
      <c r="LUF24"/>
      <c r="LUG24"/>
      <c r="LUH24"/>
      <c r="LUI24"/>
      <c r="LUJ24"/>
      <c r="LUK24"/>
      <c r="LUL24"/>
      <c r="LUM24"/>
      <c r="LUN24"/>
      <c r="LUO24"/>
      <c r="LUP24"/>
      <c r="LUQ24"/>
      <c r="LUR24"/>
      <c r="LUS24"/>
      <c r="LUT24"/>
      <c r="LUU24"/>
      <c r="LUV24"/>
      <c r="LUW24"/>
      <c r="LUX24"/>
      <c r="LUY24"/>
      <c r="LUZ24"/>
      <c r="LVA24"/>
      <c r="LVB24"/>
      <c r="LVC24"/>
      <c r="LVD24"/>
      <c r="LVE24"/>
      <c r="LVF24"/>
      <c r="LVG24"/>
      <c r="LVH24"/>
      <c r="LVI24"/>
      <c r="LVJ24"/>
      <c r="LVK24"/>
      <c r="LVL24"/>
      <c r="LVM24"/>
      <c r="LVN24"/>
      <c r="LVO24"/>
      <c r="LVP24"/>
      <c r="LVQ24"/>
      <c r="LVR24"/>
      <c r="LVS24"/>
      <c r="LVT24"/>
      <c r="LVU24"/>
      <c r="LVV24"/>
      <c r="LVW24"/>
      <c r="LVX24"/>
      <c r="LVY24"/>
      <c r="LVZ24"/>
      <c r="LWA24"/>
      <c r="LWB24"/>
      <c r="LWC24"/>
      <c r="LWD24"/>
      <c r="LWE24"/>
      <c r="LWF24"/>
      <c r="LWG24"/>
      <c r="LWH24"/>
      <c r="LWI24"/>
      <c r="LWJ24"/>
      <c r="LWK24"/>
      <c r="LWL24"/>
      <c r="LWM24"/>
      <c r="LWN24"/>
      <c r="LWO24"/>
      <c r="LWP24"/>
      <c r="LWQ24"/>
      <c r="LWR24"/>
      <c r="LWS24"/>
      <c r="LWT24"/>
      <c r="LWU24"/>
      <c r="LWV24"/>
      <c r="LWW24"/>
      <c r="LWX24"/>
      <c r="LWY24"/>
      <c r="LWZ24"/>
      <c r="LXA24"/>
      <c r="LXB24"/>
      <c r="LXC24"/>
      <c r="LXD24"/>
      <c r="LXE24"/>
      <c r="LXF24"/>
      <c r="LXG24"/>
      <c r="LXH24"/>
      <c r="LXI24"/>
      <c r="LXJ24"/>
      <c r="LXK24"/>
      <c r="LXL24"/>
      <c r="LXM24"/>
      <c r="LXN24"/>
      <c r="LXO24"/>
      <c r="LXP24"/>
      <c r="LXQ24"/>
      <c r="LXR24"/>
      <c r="LXS24"/>
      <c r="LXT24"/>
      <c r="LXU24"/>
      <c r="LXV24"/>
      <c r="LXW24"/>
      <c r="LXX24"/>
      <c r="LXY24"/>
      <c r="LXZ24"/>
      <c r="LYA24"/>
      <c r="LYB24"/>
      <c r="LYC24"/>
      <c r="LYD24"/>
      <c r="LYE24"/>
      <c r="LYF24"/>
      <c r="LYG24"/>
      <c r="LYH24"/>
      <c r="LYI24"/>
      <c r="LYJ24"/>
      <c r="LYK24"/>
      <c r="LYL24"/>
      <c r="LYM24"/>
      <c r="LYN24"/>
      <c r="LYO24"/>
      <c r="LYP24"/>
      <c r="LYQ24"/>
      <c r="LYR24"/>
      <c r="LYS24"/>
      <c r="LYT24"/>
      <c r="LYU24"/>
      <c r="LYV24"/>
      <c r="LYW24"/>
      <c r="LYX24"/>
      <c r="LYY24"/>
      <c r="LYZ24"/>
      <c r="LZA24"/>
      <c r="LZB24"/>
      <c r="LZC24"/>
      <c r="LZD24"/>
      <c r="LZE24"/>
      <c r="LZF24"/>
      <c r="LZG24"/>
      <c r="LZH24"/>
      <c r="LZI24"/>
      <c r="LZJ24"/>
      <c r="LZK24"/>
      <c r="LZL24"/>
      <c r="LZM24"/>
      <c r="LZN24"/>
      <c r="LZO24"/>
      <c r="LZP24"/>
      <c r="LZQ24"/>
      <c r="LZR24"/>
      <c r="LZS24"/>
      <c r="LZT24"/>
      <c r="LZU24"/>
      <c r="LZV24"/>
      <c r="LZW24"/>
      <c r="LZX24"/>
      <c r="LZY24"/>
      <c r="LZZ24"/>
      <c r="MAA24"/>
      <c r="MAB24"/>
      <c r="MAC24"/>
      <c r="MAD24"/>
      <c r="MAE24"/>
      <c r="MAF24"/>
      <c r="MAG24"/>
      <c r="MAH24"/>
      <c r="MAI24"/>
      <c r="MAJ24"/>
      <c r="MAK24"/>
      <c r="MAL24"/>
      <c r="MAM24"/>
      <c r="MAN24"/>
      <c r="MAO24"/>
      <c r="MAP24"/>
      <c r="MAQ24"/>
      <c r="MAR24"/>
      <c r="MAS24"/>
      <c r="MAT24"/>
      <c r="MAU24"/>
      <c r="MAV24"/>
      <c r="MAW24"/>
      <c r="MAX24"/>
      <c r="MAY24"/>
      <c r="MAZ24"/>
      <c r="MBA24"/>
      <c r="MBB24"/>
      <c r="MBC24"/>
      <c r="MBD24"/>
      <c r="MBE24"/>
      <c r="MBF24"/>
      <c r="MBG24"/>
      <c r="MBH24"/>
      <c r="MBI24"/>
      <c r="MBJ24"/>
      <c r="MBK24"/>
      <c r="MBL24"/>
      <c r="MBM24"/>
      <c r="MBN24"/>
      <c r="MBO24"/>
      <c r="MBP24"/>
      <c r="MBQ24"/>
      <c r="MBR24"/>
      <c r="MBS24"/>
      <c r="MBT24"/>
      <c r="MBU24"/>
      <c r="MBV24"/>
      <c r="MBW24"/>
      <c r="MBX24"/>
      <c r="MBY24"/>
      <c r="MBZ24"/>
      <c r="MCA24"/>
      <c r="MCB24"/>
      <c r="MCC24"/>
      <c r="MCD24"/>
      <c r="MCE24"/>
      <c r="MCF24"/>
      <c r="MCG24"/>
      <c r="MCH24"/>
      <c r="MCI24"/>
      <c r="MCJ24"/>
      <c r="MCK24"/>
      <c r="MCL24"/>
      <c r="MCM24"/>
      <c r="MCN24"/>
      <c r="MCO24"/>
      <c r="MCP24"/>
      <c r="MCQ24"/>
      <c r="MCR24"/>
      <c r="MCS24"/>
      <c r="MCT24"/>
      <c r="MCU24"/>
      <c r="MCV24"/>
      <c r="MCW24"/>
      <c r="MCX24"/>
      <c r="MCY24"/>
      <c r="MCZ24"/>
      <c r="MDA24"/>
      <c r="MDB24"/>
      <c r="MDC24"/>
      <c r="MDD24"/>
      <c r="MDE24"/>
      <c r="MDF24"/>
      <c r="MDG24"/>
      <c r="MDH24"/>
      <c r="MDI24"/>
      <c r="MDJ24"/>
      <c r="MDK24"/>
      <c r="MDL24"/>
      <c r="MDM24"/>
      <c r="MDN24"/>
      <c r="MDO24"/>
      <c r="MDP24"/>
      <c r="MDQ24"/>
      <c r="MDR24"/>
      <c r="MDS24"/>
      <c r="MDT24"/>
      <c r="MDU24"/>
      <c r="MDV24"/>
      <c r="MDW24"/>
      <c r="MDX24"/>
      <c r="MDY24"/>
      <c r="MDZ24"/>
      <c r="MEA24"/>
      <c r="MEB24"/>
      <c r="MEC24"/>
      <c r="MED24"/>
      <c r="MEE24"/>
      <c r="MEF24"/>
      <c r="MEG24"/>
      <c r="MEH24"/>
      <c r="MEI24"/>
      <c r="MEJ24"/>
      <c r="MEK24"/>
      <c r="MEL24"/>
      <c r="MEM24"/>
      <c r="MEN24"/>
      <c r="MEO24"/>
      <c r="MEP24"/>
      <c r="MEQ24"/>
      <c r="MER24"/>
      <c r="MES24"/>
      <c r="MET24"/>
      <c r="MEU24"/>
      <c r="MEV24"/>
      <c r="MEW24"/>
      <c r="MEX24"/>
      <c r="MEY24"/>
      <c r="MEZ24"/>
      <c r="MFA24"/>
      <c r="MFB24"/>
      <c r="MFC24"/>
      <c r="MFD24"/>
      <c r="MFE24"/>
      <c r="MFF24"/>
      <c r="MFG24"/>
      <c r="MFH24"/>
      <c r="MFI24"/>
      <c r="MFJ24"/>
      <c r="MFK24"/>
      <c r="MFL24"/>
      <c r="MFM24"/>
      <c r="MFN24"/>
      <c r="MFO24"/>
      <c r="MFP24"/>
      <c r="MFQ24"/>
      <c r="MFR24"/>
      <c r="MFS24"/>
      <c r="MFT24"/>
      <c r="MFU24"/>
      <c r="MFV24"/>
      <c r="MFW24"/>
      <c r="MFX24"/>
      <c r="MFY24"/>
      <c r="MFZ24"/>
      <c r="MGA24"/>
      <c r="MGB24"/>
      <c r="MGC24"/>
      <c r="MGD24"/>
      <c r="MGE24"/>
      <c r="MGF24"/>
      <c r="MGG24"/>
      <c r="MGH24"/>
      <c r="MGI24"/>
      <c r="MGJ24"/>
      <c r="MGK24"/>
      <c r="MGL24"/>
      <c r="MGM24"/>
      <c r="MGN24"/>
      <c r="MGO24"/>
      <c r="MGP24"/>
      <c r="MGQ24"/>
      <c r="MGR24"/>
      <c r="MGS24"/>
      <c r="MGT24"/>
      <c r="MGU24"/>
      <c r="MGV24"/>
      <c r="MGW24"/>
      <c r="MGX24"/>
      <c r="MGY24"/>
      <c r="MGZ24"/>
      <c r="MHA24"/>
      <c r="MHB24"/>
      <c r="MHC24"/>
      <c r="MHD24"/>
      <c r="MHE24"/>
      <c r="MHF24"/>
      <c r="MHG24"/>
      <c r="MHH24"/>
      <c r="MHI24"/>
      <c r="MHJ24"/>
      <c r="MHK24"/>
      <c r="MHL24"/>
      <c r="MHM24"/>
      <c r="MHN24"/>
      <c r="MHO24"/>
      <c r="MHP24"/>
      <c r="MHQ24"/>
      <c r="MHR24"/>
      <c r="MHS24"/>
      <c r="MHT24"/>
      <c r="MHU24"/>
      <c r="MHV24"/>
      <c r="MHW24"/>
      <c r="MHX24"/>
      <c r="MHY24"/>
      <c r="MHZ24"/>
      <c r="MIA24"/>
      <c r="MIB24"/>
      <c r="MIC24"/>
      <c r="MID24"/>
      <c r="MIE24"/>
      <c r="MIF24"/>
      <c r="MIG24"/>
      <c r="MIH24"/>
      <c r="MII24"/>
      <c r="MIJ24"/>
      <c r="MIK24"/>
      <c r="MIL24"/>
      <c r="MIM24"/>
      <c r="MIN24"/>
      <c r="MIO24"/>
      <c r="MIP24"/>
      <c r="MIQ24"/>
      <c r="MIR24"/>
      <c r="MIS24"/>
      <c r="MIT24"/>
      <c r="MIU24"/>
      <c r="MIV24"/>
      <c r="MIW24"/>
      <c r="MIX24"/>
      <c r="MIY24"/>
      <c r="MIZ24"/>
      <c r="MJA24"/>
      <c r="MJB24"/>
      <c r="MJC24"/>
      <c r="MJD24"/>
      <c r="MJE24"/>
      <c r="MJF24"/>
      <c r="MJG24"/>
      <c r="MJH24"/>
      <c r="MJI24"/>
      <c r="MJJ24"/>
      <c r="MJK24"/>
      <c r="MJL24"/>
      <c r="MJM24"/>
      <c r="MJN24"/>
      <c r="MJO24"/>
      <c r="MJP24"/>
      <c r="MJQ24"/>
      <c r="MJR24"/>
      <c r="MJS24"/>
      <c r="MJT24"/>
      <c r="MJU24"/>
      <c r="MJV24"/>
      <c r="MJW24"/>
      <c r="MJX24"/>
      <c r="MJY24"/>
      <c r="MJZ24"/>
      <c r="MKA24"/>
      <c r="MKB24"/>
      <c r="MKC24"/>
      <c r="MKD24"/>
      <c r="MKE24"/>
      <c r="MKF24"/>
      <c r="MKG24"/>
      <c r="MKH24"/>
      <c r="MKI24"/>
      <c r="MKJ24"/>
      <c r="MKK24"/>
      <c r="MKL24"/>
      <c r="MKM24"/>
      <c r="MKN24"/>
      <c r="MKO24"/>
      <c r="MKP24"/>
      <c r="MKQ24"/>
      <c r="MKR24"/>
      <c r="MKS24"/>
      <c r="MKT24"/>
      <c r="MKU24"/>
      <c r="MKV24"/>
      <c r="MKW24"/>
      <c r="MKX24"/>
      <c r="MKY24"/>
      <c r="MKZ24"/>
      <c r="MLA24"/>
      <c r="MLB24"/>
      <c r="MLC24"/>
      <c r="MLD24"/>
      <c r="MLE24"/>
      <c r="MLF24"/>
      <c r="MLG24"/>
      <c r="MLH24"/>
      <c r="MLI24"/>
      <c r="MLJ24"/>
      <c r="MLK24"/>
      <c r="MLL24"/>
      <c r="MLM24"/>
      <c r="MLN24"/>
      <c r="MLO24"/>
      <c r="MLP24"/>
      <c r="MLQ24"/>
      <c r="MLR24"/>
      <c r="MLS24"/>
      <c r="MLT24"/>
      <c r="MLU24"/>
      <c r="MLV24"/>
      <c r="MLW24"/>
      <c r="MLX24"/>
      <c r="MLY24"/>
      <c r="MLZ24"/>
      <c r="MMA24"/>
      <c r="MMB24"/>
      <c r="MMC24"/>
      <c r="MMD24"/>
      <c r="MME24"/>
      <c r="MMF24"/>
      <c r="MMG24"/>
      <c r="MMH24"/>
      <c r="MMI24"/>
      <c r="MMJ24"/>
      <c r="MMK24"/>
      <c r="MML24"/>
      <c r="MMM24"/>
      <c r="MMN24"/>
      <c r="MMO24"/>
      <c r="MMP24"/>
      <c r="MMQ24"/>
      <c r="MMR24"/>
      <c r="MMS24"/>
      <c r="MMT24"/>
      <c r="MMU24"/>
      <c r="MMV24"/>
      <c r="MMW24"/>
      <c r="MMX24"/>
      <c r="MMY24"/>
      <c r="MMZ24"/>
      <c r="MNA24"/>
      <c r="MNB24"/>
      <c r="MNC24"/>
      <c r="MND24"/>
      <c r="MNE24"/>
      <c r="MNF24"/>
      <c r="MNG24"/>
      <c r="MNH24"/>
      <c r="MNI24"/>
      <c r="MNJ24"/>
      <c r="MNK24"/>
      <c r="MNL24"/>
      <c r="MNM24"/>
      <c r="MNN24"/>
      <c r="MNO24"/>
      <c r="MNP24"/>
      <c r="MNQ24"/>
      <c r="MNR24"/>
      <c r="MNS24"/>
      <c r="MNT24"/>
      <c r="MNU24"/>
      <c r="MNV24"/>
      <c r="MNW24"/>
      <c r="MNX24"/>
      <c r="MNY24"/>
      <c r="MNZ24"/>
      <c r="MOA24"/>
      <c r="MOB24"/>
      <c r="MOC24"/>
      <c r="MOD24"/>
      <c r="MOE24"/>
      <c r="MOF24"/>
      <c r="MOG24"/>
      <c r="MOH24"/>
      <c r="MOI24"/>
      <c r="MOJ24"/>
      <c r="MOK24"/>
      <c r="MOL24"/>
      <c r="MOM24"/>
      <c r="MON24"/>
      <c r="MOO24"/>
      <c r="MOP24"/>
      <c r="MOQ24"/>
      <c r="MOR24"/>
      <c r="MOS24"/>
      <c r="MOT24"/>
      <c r="MOU24"/>
      <c r="MOV24"/>
      <c r="MOW24"/>
      <c r="MOX24"/>
      <c r="MOY24"/>
      <c r="MOZ24"/>
      <c r="MPA24"/>
      <c r="MPB24"/>
      <c r="MPC24"/>
      <c r="MPD24"/>
      <c r="MPE24"/>
      <c r="MPF24"/>
      <c r="MPG24"/>
      <c r="MPH24"/>
      <c r="MPI24"/>
      <c r="MPJ24"/>
      <c r="MPK24"/>
      <c r="MPL24"/>
      <c r="MPM24"/>
      <c r="MPN24"/>
      <c r="MPO24"/>
      <c r="MPP24"/>
      <c r="MPQ24"/>
      <c r="MPR24"/>
      <c r="MPS24"/>
      <c r="MPT24"/>
      <c r="MPU24"/>
      <c r="MPV24"/>
      <c r="MPW24"/>
      <c r="MPX24"/>
      <c r="MPY24"/>
      <c r="MPZ24"/>
      <c r="MQA24"/>
      <c r="MQB24"/>
      <c r="MQC24"/>
      <c r="MQD24"/>
      <c r="MQE24"/>
      <c r="MQF24"/>
      <c r="MQG24"/>
      <c r="MQH24"/>
      <c r="MQI24"/>
      <c r="MQJ24"/>
      <c r="MQK24"/>
      <c r="MQL24"/>
      <c r="MQM24"/>
      <c r="MQN24"/>
      <c r="MQO24"/>
      <c r="MQP24"/>
      <c r="MQQ24"/>
      <c r="MQR24"/>
      <c r="MQS24"/>
      <c r="MQT24"/>
      <c r="MQU24"/>
      <c r="MQV24"/>
      <c r="MQW24"/>
      <c r="MQX24"/>
      <c r="MQY24"/>
      <c r="MQZ24"/>
      <c r="MRA24"/>
      <c r="MRB24"/>
      <c r="MRC24"/>
      <c r="MRD24"/>
      <c r="MRE24"/>
      <c r="MRF24"/>
      <c r="MRG24"/>
      <c r="MRH24"/>
      <c r="MRI24"/>
      <c r="MRJ24"/>
      <c r="MRK24"/>
      <c r="MRL24"/>
      <c r="MRM24"/>
      <c r="MRN24"/>
      <c r="MRO24"/>
      <c r="MRP24"/>
      <c r="MRQ24"/>
      <c r="MRR24"/>
      <c r="MRS24"/>
      <c r="MRT24"/>
      <c r="MRU24"/>
      <c r="MRV24"/>
      <c r="MRW24"/>
      <c r="MRX24"/>
      <c r="MRY24"/>
      <c r="MRZ24"/>
      <c r="MSA24"/>
      <c r="MSB24"/>
      <c r="MSC24"/>
      <c r="MSD24"/>
      <c r="MSE24"/>
      <c r="MSF24"/>
      <c r="MSG24"/>
      <c r="MSH24"/>
      <c r="MSI24"/>
      <c r="MSJ24"/>
      <c r="MSK24"/>
      <c r="MSL24"/>
      <c r="MSM24"/>
      <c r="MSN24"/>
      <c r="MSO24"/>
      <c r="MSP24"/>
      <c r="MSQ24"/>
      <c r="MSR24"/>
      <c r="MSS24"/>
      <c r="MST24"/>
      <c r="MSU24"/>
      <c r="MSV24"/>
      <c r="MSW24"/>
      <c r="MSX24"/>
      <c r="MSY24"/>
      <c r="MSZ24"/>
      <c r="MTA24"/>
      <c r="MTB24"/>
      <c r="MTC24"/>
      <c r="MTD24"/>
      <c r="MTE24"/>
      <c r="MTF24"/>
      <c r="MTG24"/>
      <c r="MTH24"/>
      <c r="MTI24"/>
      <c r="MTJ24"/>
      <c r="MTK24"/>
      <c r="MTL24"/>
      <c r="MTM24"/>
      <c r="MTN24"/>
      <c r="MTO24"/>
      <c r="MTP24"/>
      <c r="MTQ24"/>
      <c r="MTR24"/>
      <c r="MTS24"/>
      <c r="MTT24"/>
      <c r="MTU24"/>
      <c r="MTV24"/>
      <c r="MTW24"/>
      <c r="MTX24"/>
      <c r="MTY24"/>
      <c r="MTZ24"/>
      <c r="MUA24"/>
      <c r="MUB24"/>
      <c r="MUC24"/>
      <c r="MUD24"/>
      <c r="MUE24"/>
      <c r="MUF24"/>
      <c r="MUG24"/>
      <c r="MUH24"/>
      <c r="MUI24"/>
      <c r="MUJ24"/>
      <c r="MUK24"/>
      <c r="MUL24"/>
      <c r="MUM24"/>
      <c r="MUN24"/>
      <c r="MUO24"/>
      <c r="MUP24"/>
      <c r="MUQ24"/>
      <c r="MUR24"/>
      <c r="MUS24"/>
      <c r="MUT24"/>
      <c r="MUU24"/>
      <c r="MUV24"/>
      <c r="MUW24"/>
      <c r="MUX24"/>
      <c r="MUY24"/>
      <c r="MUZ24"/>
      <c r="MVA24"/>
      <c r="MVB24"/>
      <c r="MVC24"/>
      <c r="MVD24"/>
      <c r="MVE24"/>
      <c r="MVF24"/>
      <c r="MVG24"/>
      <c r="MVH24"/>
      <c r="MVI24"/>
      <c r="MVJ24"/>
      <c r="MVK24"/>
      <c r="MVL24"/>
      <c r="MVM24"/>
      <c r="MVN24"/>
      <c r="MVO24"/>
      <c r="MVP24"/>
      <c r="MVQ24"/>
      <c r="MVR24"/>
      <c r="MVS24"/>
      <c r="MVT24"/>
      <c r="MVU24"/>
      <c r="MVV24"/>
      <c r="MVW24"/>
      <c r="MVX24"/>
      <c r="MVY24"/>
      <c r="MVZ24"/>
      <c r="MWA24"/>
      <c r="MWB24"/>
      <c r="MWC24"/>
      <c r="MWD24"/>
      <c r="MWE24"/>
      <c r="MWF24"/>
      <c r="MWG24"/>
      <c r="MWH24"/>
      <c r="MWI24"/>
      <c r="MWJ24"/>
      <c r="MWK24"/>
      <c r="MWL24"/>
      <c r="MWM24"/>
      <c r="MWN24"/>
      <c r="MWO24"/>
      <c r="MWP24"/>
      <c r="MWQ24"/>
      <c r="MWR24"/>
      <c r="MWS24"/>
      <c r="MWT24"/>
      <c r="MWU24"/>
      <c r="MWV24"/>
      <c r="MWW24"/>
      <c r="MWX24"/>
      <c r="MWY24"/>
      <c r="MWZ24"/>
      <c r="MXA24"/>
      <c r="MXB24"/>
      <c r="MXC24"/>
      <c r="MXD24"/>
      <c r="MXE24"/>
      <c r="MXF24"/>
      <c r="MXG24"/>
      <c r="MXH24"/>
      <c r="MXI24"/>
      <c r="MXJ24"/>
      <c r="MXK24"/>
      <c r="MXL24"/>
      <c r="MXM24"/>
      <c r="MXN24"/>
      <c r="MXO24"/>
      <c r="MXP24"/>
      <c r="MXQ24"/>
      <c r="MXR24"/>
      <c r="MXS24"/>
      <c r="MXT24"/>
      <c r="MXU24"/>
      <c r="MXV24"/>
      <c r="MXW24"/>
      <c r="MXX24"/>
      <c r="MXY24"/>
      <c r="MXZ24"/>
      <c r="MYA24"/>
      <c r="MYB24"/>
      <c r="MYC24"/>
      <c r="MYD24"/>
      <c r="MYE24"/>
      <c r="MYF24"/>
      <c r="MYG24"/>
      <c r="MYH24"/>
      <c r="MYI24"/>
      <c r="MYJ24"/>
      <c r="MYK24"/>
      <c r="MYL24"/>
      <c r="MYM24"/>
      <c r="MYN24"/>
      <c r="MYO24"/>
      <c r="MYP24"/>
      <c r="MYQ24"/>
      <c r="MYR24"/>
      <c r="MYS24"/>
      <c r="MYT24"/>
      <c r="MYU24"/>
      <c r="MYV24"/>
      <c r="MYW24"/>
      <c r="MYX24"/>
      <c r="MYY24"/>
      <c r="MYZ24"/>
      <c r="MZA24"/>
      <c r="MZB24"/>
      <c r="MZC24"/>
      <c r="MZD24"/>
      <c r="MZE24"/>
      <c r="MZF24"/>
      <c r="MZG24"/>
      <c r="MZH24"/>
      <c r="MZI24"/>
      <c r="MZJ24"/>
      <c r="MZK24"/>
      <c r="MZL24"/>
      <c r="MZM24"/>
      <c r="MZN24"/>
      <c r="MZO24"/>
      <c r="MZP24"/>
      <c r="MZQ24"/>
      <c r="MZR24"/>
      <c r="MZS24"/>
      <c r="MZT24"/>
      <c r="MZU24"/>
      <c r="MZV24"/>
      <c r="MZW24"/>
      <c r="MZX24"/>
      <c r="MZY24"/>
      <c r="MZZ24"/>
      <c r="NAA24"/>
      <c r="NAB24"/>
      <c r="NAC24"/>
      <c r="NAD24"/>
      <c r="NAE24"/>
      <c r="NAF24"/>
      <c r="NAG24"/>
      <c r="NAH24"/>
      <c r="NAI24"/>
      <c r="NAJ24"/>
      <c r="NAK24"/>
      <c r="NAL24"/>
      <c r="NAM24"/>
      <c r="NAN24"/>
      <c r="NAO24"/>
      <c r="NAP24"/>
      <c r="NAQ24"/>
      <c r="NAR24"/>
      <c r="NAS24"/>
      <c r="NAT24"/>
      <c r="NAU24"/>
      <c r="NAV24"/>
      <c r="NAW24"/>
      <c r="NAX24"/>
      <c r="NAY24"/>
      <c r="NAZ24"/>
      <c r="NBA24"/>
      <c r="NBB24"/>
      <c r="NBC24"/>
      <c r="NBD24"/>
      <c r="NBE24"/>
      <c r="NBF24"/>
      <c r="NBG24"/>
      <c r="NBH24"/>
      <c r="NBI24"/>
      <c r="NBJ24"/>
      <c r="NBK24"/>
      <c r="NBL24"/>
      <c r="NBM24"/>
      <c r="NBN24"/>
      <c r="NBO24"/>
      <c r="NBP24"/>
      <c r="NBQ24"/>
      <c r="NBR24"/>
      <c r="NBS24"/>
      <c r="NBT24"/>
      <c r="NBU24"/>
      <c r="NBV24"/>
      <c r="NBW24"/>
      <c r="NBX24"/>
      <c r="NBY24"/>
      <c r="NBZ24"/>
      <c r="NCA24"/>
      <c r="NCB24"/>
      <c r="NCC24"/>
      <c r="NCD24"/>
      <c r="NCE24"/>
      <c r="NCF24"/>
      <c r="NCG24"/>
      <c r="NCH24"/>
      <c r="NCI24"/>
      <c r="NCJ24"/>
      <c r="NCK24"/>
      <c r="NCL24"/>
      <c r="NCM24"/>
      <c r="NCN24"/>
      <c r="NCO24"/>
      <c r="NCP24"/>
      <c r="NCQ24"/>
      <c r="NCR24"/>
      <c r="NCS24"/>
      <c r="NCT24"/>
      <c r="NCU24"/>
      <c r="NCV24"/>
      <c r="NCW24"/>
      <c r="NCX24"/>
      <c r="NCY24"/>
      <c r="NCZ24"/>
      <c r="NDA24"/>
      <c r="NDB24"/>
      <c r="NDC24"/>
      <c r="NDD24"/>
      <c r="NDE24"/>
      <c r="NDF24"/>
      <c r="NDG24"/>
      <c r="NDH24"/>
      <c r="NDI24"/>
      <c r="NDJ24"/>
      <c r="NDK24"/>
      <c r="NDL24"/>
      <c r="NDM24"/>
      <c r="NDN24"/>
      <c r="NDO24"/>
      <c r="NDP24"/>
      <c r="NDQ24"/>
      <c r="NDR24"/>
      <c r="NDS24"/>
      <c r="NDT24"/>
      <c r="NDU24"/>
      <c r="NDV24"/>
      <c r="NDW24"/>
      <c r="NDX24"/>
      <c r="NDY24"/>
      <c r="NDZ24"/>
      <c r="NEA24"/>
      <c r="NEB24"/>
      <c r="NEC24"/>
      <c r="NED24"/>
      <c r="NEE24"/>
      <c r="NEF24"/>
      <c r="NEG24"/>
      <c r="NEH24"/>
      <c r="NEI24"/>
      <c r="NEJ24"/>
      <c r="NEK24"/>
      <c r="NEL24"/>
      <c r="NEM24"/>
      <c r="NEN24"/>
      <c r="NEO24"/>
      <c r="NEP24"/>
      <c r="NEQ24"/>
      <c r="NER24"/>
      <c r="NES24"/>
      <c r="NET24"/>
      <c r="NEU24"/>
      <c r="NEV24"/>
      <c r="NEW24"/>
      <c r="NEX24"/>
      <c r="NEY24"/>
      <c r="NEZ24"/>
      <c r="NFA24"/>
      <c r="NFB24"/>
      <c r="NFC24"/>
      <c r="NFD24"/>
      <c r="NFE24"/>
      <c r="NFF24"/>
      <c r="NFG24"/>
      <c r="NFH24"/>
      <c r="NFI24"/>
      <c r="NFJ24"/>
      <c r="NFK24"/>
      <c r="NFL24"/>
      <c r="NFM24"/>
      <c r="NFN24"/>
      <c r="NFO24"/>
      <c r="NFP24"/>
      <c r="NFQ24"/>
      <c r="NFR24"/>
      <c r="NFS24"/>
      <c r="NFT24"/>
      <c r="NFU24"/>
      <c r="NFV24"/>
      <c r="NFW24"/>
      <c r="NFX24"/>
      <c r="NFY24"/>
      <c r="NFZ24"/>
      <c r="NGA24"/>
      <c r="NGB24"/>
      <c r="NGC24"/>
      <c r="NGD24"/>
      <c r="NGE24"/>
      <c r="NGF24"/>
      <c r="NGG24"/>
      <c r="NGH24"/>
      <c r="NGI24"/>
      <c r="NGJ24"/>
      <c r="NGK24"/>
      <c r="NGL24"/>
      <c r="NGM24"/>
      <c r="NGN24"/>
      <c r="NGO24"/>
      <c r="NGP24"/>
      <c r="NGQ24"/>
      <c r="NGR24"/>
      <c r="NGS24"/>
      <c r="NGT24"/>
      <c r="NGU24"/>
      <c r="NGV24"/>
      <c r="NGW24"/>
      <c r="NGX24"/>
      <c r="NGY24"/>
      <c r="NGZ24"/>
      <c r="NHA24"/>
      <c r="NHB24"/>
      <c r="NHC24"/>
      <c r="NHD24"/>
      <c r="NHE24"/>
      <c r="NHF24"/>
      <c r="NHG24"/>
      <c r="NHH24"/>
      <c r="NHI24"/>
      <c r="NHJ24"/>
      <c r="NHK24"/>
      <c r="NHL24"/>
      <c r="NHM24"/>
      <c r="NHN24"/>
      <c r="NHO24"/>
      <c r="NHP24"/>
      <c r="NHQ24"/>
      <c r="NHR24"/>
      <c r="NHS24"/>
      <c r="NHT24"/>
      <c r="NHU24"/>
      <c r="NHV24"/>
      <c r="NHW24"/>
      <c r="NHX24"/>
      <c r="NHY24"/>
      <c r="NHZ24"/>
      <c r="NIA24"/>
      <c r="NIB24"/>
      <c r="NIC24"/>
      <c r="NID24"/>
      <c r="NIE24"/>
      <c r="NIF24"/>
      <c r="NIG24"/>
      <c r="NIH24"/>
      <c r="NII24"/>
      <c r="NIJ24"/>
      <c r="NIK24"/>
      <c r="NIL24"/>
      <c r="NIM24"/>
      <c r="NIN24"/>
      <c r="NIO24"/>
      <c r="NIP24"/>
      <c r="NIQ24"/>
      <c r="NIR24"/>
      <c r="NIS24"/>
      <c r="NIT24"/>
      <c r="NIU24"/>
      <c r="NIV24"/>
      <c r="NIW24"/>
      <c r="NIX24"/>
      <c r="NIY24"/>
      <c r="NIZ24"/>
      <c r="NJA24"/>
      <c r="NJB24"/>
      <c r="NJC24"/>
      <c r="NJD24"/>
      <c r="NJE24"/>
      <c r="NJF24"/>
      <c r="NJG24"/>
      <c r="NJH24"/>
      <c r="NJI24"/>
      <c r="NJJ24"/>
      <c r="NJK24"/>
      <c r="NJL24"/>
      <c r="NJM24"/>
      <c r="NJN24"/>
      <c r="NJO24"/>
      <c r="NJP24"/>
      <c r="NJQ24"/>
      <c r="NJR24"/>
      <c r="NJS24"/>
      <c r="NJT24"/>
      <c r="NJU24"/>
      <c r="NJV24"/>
      <c r="NJW24"/>
      <c r="NJX24"/>
      <c r="NJY24"/>
      <c r="NJZ24"/>
      <c r="NKA24"/>
      <c r="NKB24"/>
      <c r="NKC24"/>
      <c r="NKD24"/>
      <c r="NKE24"/>
      <c r="NKF24"/>
      <c r="NKG24"/>
      <c r="NKH24"/>
      <c r="NKI24"/>
      <c r="NKJ24"/>
      <c r="NKK24"/>
      <c r="NKL24"/>
      <c r="NKM24"/>
      <c r="NKN24"/>
      <c r="NKO24"/>
      <c r="NKP24"/>
      <c r="NKQ24"/>
      <c r="NKR24"/>
      <c r="NKS24"/>
      <c r="NKT24"/>
      <c r="NKU24"/>
      <c r="NKV24"/>
      <c r="NKW24"/>
      <c r="NKX24"/>
      <c r="NKY24"/>
      <c r="NKZ24"/>
      <c r="NLA24"/>
      <c r="NLB24"/>
      <c r="NLC24"/>
      <c r="NLD24"/>
      <c r="NLE24"/>
      <c r="NLF24"/>
      <c r="NLG24"/>
      <c r="NLH24"/>
      <c r="NLI24"/>
      <c r="NLJ24"/>
      <c r="NLK24"/>
      <c r="NLL24"/>
      <c r="NLM24"/>
      <c r="NLN24"/>
      <c r="NLO24"/>
      <c r="NLP24"/>
      <c r="NLQ24"/>
      <c r="NLR24"/>
      <c r="NLS24"/>
      <c r="NLT24"/>
      <c r="NLU24"/>
      <c r="NLV24"/>
      <c r="NLW24"/>
      <c r="NLX24"/>
      <c r="NLY24"/>
      <c r="NLZ24"/>
      <c r="NMA24"/>
      <c r="NMB24"/>
      <c r="NMC24"/>
      <c r="NMD24"/>
      <c r="NME24"/>
      <c r="NMF24"/>
      <c r="NMG24"/>
      <c r="NMH24"/>
      <c r="NMI24"/>
      <c r="NMJ24"/>
      <c r="NMK24"/>
      <c r="NML24"/>
      <c r="NMM24"/>
      <c r="NMN24"/>
      <c r="NMO24"/>
      <c r="NMP24"/>
      <c r="NMQ24"/>
      <c r="NMR24"/>
      <c r="NMS24"/>
      <c r="NMT24"/>
      <c r="NMU24"/>
      <c r="NMV24"/>
      <c r="NMW24"/>
      <c r="NMX24"/>
      <c r="NMY24"/>
      <c r="NMZ24"/>
      <c r="NNA24"/>
      <c r="NNB24"/>
      <c r="NNC24"/>
      <c r="NND24"/>
      <c r="NNE24"/>
      <c r="NNF24"/>
      <c r="NNG24"/>
      <c r="NNH24"/>
      <c r="NNI24"/>
      <c r="NNJ24"/>
      <c r="NNK24"/>
      <c r="NNL24"/>
      <c r="NNM24"/>
      <c r="NNN24"/>
      <c r="NNO24"/>
      <c r="NNP24"/>
      <c r="NNQ24"/>
      <c r="NNR24"/>
      <c r="NNS24"/>
      <c r="NNT24"/>
      <c r="NNU24"/>
      <c r="NNV24"/>
      <c r="NNW24"/>
      <c r="NNX24"/>
      <c r="NNY24"/>
      <c r="NNZ24"/>
      <c r="NOA24"/>
      <c r="NOB24"/>
      <c r="NOC24"/>
      <c r="NOD24"/>
      <c r="NOE24"/>
      <c r="NOF24"/>
      <c r="NOG24"/>
      <c r="NOH24"/>
      <c r="NOI24"/>
      <c r="NOJ24"/>
      <c r="NOK24"/>
      <c r="NOL24"/>
      <c r="NOM24"/>
      <c r="NON24"/>
      <c r="NOO24"/>
      <c r="NOP24"/>
      <c r="NOQ24"/>
      <c r="NOR24"/>
      <c r="NOS24"/>
      <c r="NOT24"/>
      <c r="NOU24"/>
      <c r="NOV24"/>
      <c r="NOW24"/>
      <c r="NOX24"/>
      <c r="NOY24"/>
      <c r="NOZ24"/>
      <c r="NPA24"/>
      <c r="NPB24"/>
      <c r="NPC24"/>
      <c r="NPD24"/>
      <c r="NPE24"/>
      <c r="NPF24"/>
      <c r="NPG24"/>
      <c r="NPH24"/>
      <c r="NPI24"/>
      <c r="NPJ24"/>
      <c r="NPK24"/>
      <c r="NPL24"/>
      <c r="NPM24"/>
      <c r="NPN24"/>
      <c r="NPO24"/>
      <c r="NPP24"/>
      <c r="NPQ24"/>
      <c r="NPR24"/>
      <c r="NPS24"/>
      <c r="NPT24"/>
      <c r="NPU24"/>
      <c r="NPV24"/>
      <c r="NPW24"/>
      <c r="NPX24"/>
      <c r="NPY24"/>
      <c r="NPZ24"/>
      <c r="NQA24"/>
      <c r="NQB24"/>
      <c r="NQC24"/>
      <c r="NQD24"/>
      <c r="NQE24"/>
      <c r="NQF24"/>
      <c r="NQG24"/>
      <c r="NQH24"/>
      <c r="NQI24"/>
      <c r="NQJ24"/>
      <c r="NQK24"/>
      <c r="NQL24"/>
      <c r="NQM24"/>
      <c r="NQN24"/>
      <c r="NQO24"/>
      <c r="NQP24"/>
      <c r="NQQ24"/>
      <c r="NQR24"/>
      <c r="NQS24"/>
      <c r="NQT24"/>
      <c r="NQU24"/>
      <c r="NQV24"/>
      <c r="NQW24"/>
      <c r="NQX24"/>
      <c r="NQY24"/>
      <c r="NQZ24"/>
      <c r="NRA24"/>
      <c r="NRB24"/>
      <c r="NRC24"/>
      <c r="NRD24"/>
      <c r="NRE24"/>
      <c r="NRF24"/>
      <c r="NRG24"/>
      <c r="NRH24"/>
      <c r="NRI24"/>
    </row>
    <row r="25" spans="1:9941" s="54" customFormat="1" ht="12.2" customHeight="1" thickBot="1" x14ac:dyDescent="0.25">
      <c r="A25" s="14" t="s">
        <v>13</v>
      </c>
      <c r="B25" s="70" t="s">
        <v>595</v>
      </c>
      <c r="C25" s="110">
        <f>+C26+C27+C28+C29</f>
        <v>0</v>
      </c>
      <c r="D25" s="268">
        <f t="shared" ref="D25:K25" si="4">+D26+D27+D28+D29</f>
        <v>229697587</v>
      </c>
      <c r="E25" s="692">
        <f t="shared" si="4"/>
        <v>229697587</v>
      </c>
      <c r="F25" s="692">
        <f t="shared" si="4"/>
        <v>229697587</v>
      </c>
      <c r="G25" s="692">
        <f t="shared" si="4"/>
        <v>229697587</v>
      </c>
      <c r="H25" s="28">
        <f t="shared" si="2"/>
        <v>0</v>
      </c>
      <c r="I25" s="758">
        <f t="shared" si="4"/>
        <v>0</v>
      </c>
      <c r="J25" s="28">
        <f t="shared" si="4"/>
        <v>0</v>
      </c>
      <c r="K25" s="28">
        <f t="shared" si="4"/>
        <v>0</v>
      </c>
      <c r="L25" s="28" t="e">
        <f t="shared" ref="L25" si="5">+L26+L27+L28+L29</f>
        <v>#DIV/0!</v>
      </c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  <c r="RG25"/>
      <c r="RH25"/>
      <c r="RI25"/>
      <c r="RJ25"/>
      <c r="RK25"/>
      <c r="RL25"/>
      <c r="RM25"/>
      <c r="RN25"/>
      <c r="RO25"/>
      <c r="RP25"/>
      <c r="RQ25"/>
      <c r="RR25"/>
      <c r="RS25"/>
      <c r="RT25"/>
      <c r="RU25"/>
      <c r="RV25"/>
      <c r="RW25"/>
      <c r="RX25"/>
      <c r="RY25"/>
      <c r="RZ25"/>
      <c r="SA25"/>
      <c r="SB25"/>
      <c r="SC25"/>
      <c r="SD25"/>
      <c r="SE25"/>
      <c r="SF25"/>
      <c r="SG25"/>
      <c r="SH25"/>
      <c r="SI25"/>
      <c r="SJ25"/>
      <c r="SK25"/>
      <c r="SL25"/>
      <c r="SM25"/>
      <c r="SN25"/>
      <c r="SO25"/>
      <c r="SP25"/>
      <c r="SQ25"/>
      <c r="SR25"/>
      <c r="SS25"/>
      <c r="ST25"/>
      <c r="SU25"/>
      <c r="SV25"/>
      <c r="SW25"/>
      <c r="SX25"/>
      <c r="SY25"/>
      <c r="SZ25"/>
      <c r="TA25"/>
      <c r="TB25"/>
      <c r="TC25"/>
      <c r="TD25"/>
      <c r="TE25"/>
      <c r="TF25"/>
      <c r="TG25"/>
      <c r="TH25"/>
      <c r="TI25"/>
      <c r="TJ25"/>
      <c r="TK25"/>
      <c r="TL25"/>
      <c r="TM25"/>
      <c r="TN25"/>
      <c r="TO25"/>
      <c r="TP25"/>
      <c r="TQ25"/>
      <c r="TR25"/>
      <c r="TS25"/>
      <c r="TT25"/>
      <c r="TU25"/>
      <c r="TV25"/>
      <c r="TW25"/>
      <c r="TX25"/>
      <c r="TY25"/>
      <c r="TZ25"/>
      <c r="UA25"/>
      <c r="UB25"/>
      <c r="UC25"/>
      <c r="UD25"/>
      <c r="UE25"/>
      <c r="UF25"/>
      <c r="UG25"/>
      <c r="UH25"/>
      <c r="UI25"/>
      <c r="UJ25"/>
      <c r="UK25"/>
      <c r="UL25"/>
      <c r="UM25"/>
      <c r="UN25"/>
      <c r="UO25"/>
      <c r="UP25"/>
      <c r="UQ25"/>
      <c r="UR25"/>
      <c r="US25"/>
      <c r="UT25"/>
      <c r="UU25"/>
      <c r="UV25"/>
      <c r="UW25"/>
      <c r="UX25"/>
      <c r="UY25"/>
      <c r="UZ25"/>
      <c r="VA25"/>
      <c r="VB25"/>
      <c r="VC25"/>
      <c r="VD25"/>
      <c r="VE25"/>
      <c r="VF25"/>
      <c r="VG25"/>
      <c r="VH25"/>
      <c r="VI25"/>
      <c r="VJ25"/>
      <c r="VK25"/>
      <c r="VL25"/>
      <c r="VM25"/>
      <c r="VN25"/>
      <c r="VO25"/>
      <c r="VP25"/>
      <c r="VQ25"/>
      <c r="VR25"/>
      <c r="VS25"/>
      <c r="VT25"/>
      <c r="VU25"/>
      <c r="VV25"/>
      <c r="VW25"/>
      <c r="VX25"/>
      <c r="VY25"/>
      <c r="VZ25"/>
      <c r="WA25"/>
      <c r="WB25"/>
      <c r="WC25"/>
      <c r="WD25"/>
      <c r="WE25"/>
      <c r="WF25"/>
      <c r="WG25"/>
      <c r="WH25"/>
      <c r="WI25"/>
      <c r="WJ25"/>
      <c r="WK25"/>
      <c r="WL25"/>
      <c r="WM25"/>
      <c r="WN25"/>
      <c r="WO25"/>
      <c r="WP25"/>
      <c r="WQ25"/>
      <c r="WR25"/>
      <c r="WS25"/>
      <c r="WT25"/>
      <c r="WU25"/>
      <c r="WV25"/>
      <c r="WW25"/>
      <c r="WX25"/>
      <c r="WY25"/>
      <c r="WZ25"/>
      <c r="XA25"/>
      <c r="XB25"/>
      <c r="XC25"/>
      <c r="XD25"/>
      <c r="XE25"/>
      <c r="XF25"/>
      <c r="XG25"/>
      <c r="XH25"/>
      <c r="XI25"/>
      <c r="XJ25"/>
      <c r="XK25"/>
      <c r="XL25"/>
      <c r="XM25"/>
      <c r="XN25"/>
      <c r="XO25"/>
      <c r="XP25"/>
      <c r="XQ25"/>
      <c r="XR25"/>
      <c r="XS25"/>
      <c r="XT25"/>
      <c r="XU25"/>
      <c r="XV25"/>
      <c r="XW25"/>
      <c r="XX25"/>
      <c r="XY25"/>
      <c r="XZ25"/>
      <c r="YA25"/>
      <c r="YB25"/>
      <c r="YC25"/>
      <c r="YD25"/>
      <c r="YE25"/>
      <c r="YF25"/>
      <c r="YG25"/>
      <c r="YH25"/>
      <c r="YI25"/>
      <c r="YJ25"/>
      <c r="YK25"/>
      <c r="YL25"/>
      <c r="YM25"/>
      <c r="YN25"/>
      <c r="YO25"/>
      <c r="YP25"/>
      <c r="YQ25"/>
      <c r="YR25"/>
      <c r="YS25"/>
      <c r="YT25"/>
      <c r="YU25"/>
      <c r="YV25"/>
      <c r="YW25"/>
      <c r="YX25"/>
      <c r="YY25"/>
      <c r="YZ25"/>
      <c r="ZA25"/>
      <c r="ZB25"/>
      <c r="ZC25"/>
      <c r="ZD25"/>
      <c r="ZE25"/>
      <c r="ZF25"/>
      <c r="ZG25"/>
      <c r="ZH25"/>
      <c r="ZI25"/>
      <c r="ZJ25"/>
      <c r="ZK25"/>
      <c r="ZL25"/>
      <c r="ZM25"/>
      <c r="ZN25"/>
      <c r="ZO25"/>
      <c r="ZP25"/>
      <c r="ZQ25"/>
      <c r="ZR25"/>
      <c r="ZS25"/>
      <c r="ZT25"/>
      <c r="ZU25"/>
      <c r="ZV25"/>
      <c r="ZW25"/>
      <c r="ZX25"/>
      <c r="ZY25"/>
      <c r="ZZ25"/>
      <c r="AAA25"/>
      <c r="AAB25"/>
      <c r="AAC25"/>
      <c r="AAD25"/>
      <c r="AAE25"/>
      <c r="AAF25"/>
      <c r="AAG25"/>
      <c r="AAH25"/>
      <c r="AAI25"/>
      <c r="AAJ25"/>
      <c r="AAK25"/>
      <c r="AAL25"/>
      <c r="AAM25"/>
      <c r="AAN25"/>
      <c r="AAO25"/>
      <c r="AAP25"/>
      <c r="AAQ25"/>
      <c r="AAR25"/>
      <c r="AAS25"/>
      <c r="AAT25"/>
      <c r="AAU25"/>
      <c r="AAV25"/>
      <c r="AAW25"/>
      <c r="AAX25"/>
      <c r="AAY25"/>
      <c r="AAZ25"/>
      <c r="ABA25"/>
      <c r="ABB25"/>
      <c r="ABC25"/>
      <c r="ABD25"/>
      <c r="ABE25"/>
      <c r="ABF25"/>
      <c r="ABG25"/>
      <c r="ABH25"/>
      <c r="ABI25"/>
      <c r="ABJ25"/>
      <c r="ABK25"/>
      <c r="ABL25"/>
      <c r="ABM25"/>
      <c r="ABN25"/>
      <c r="ABO25"/>
      <c r="ABP25"/>
      <c r="ABQ25"/>
      <c r="ABR25"/>
      <c r="ABS25"/>
      <c r="ABT25"/>
      <c r="ABU25"/>
      <c r="ABV25"/>
      <c r="ABW25"/>
      <c r="ABX25"/>
      <c r="ABY25"/>
      <c r="ABZ25"/>
      <c r="ACA25"/>
      <c r="ACB25"/>
      <c r="ACC25"/>
      <c r="ACD25"/>
      <c r="ACE25"/>
      <c r="ACF25"/>
      <c r="ACG25"/>
      <c r="ACH25"/>
      <c r="ACI25"/>
      <c r="ACJ25"/>
      <c r="ACK25"/>
      <c r="ACL25"/>
      <c r="ACM25"/>
      <c r="ACN25"/>
      <c r="ACO25"/>
      <c r="ACP25"/>
      <c r="ACQ25"/>
      <c r="ACR25"/>
      <c r="ACS25"/>
      <c r="ACT25"/>
      <c r="ACU25"/>
      <c r="ACV25"/>
      <c r="ACW25"/>
      <c r="ACX25"/>
      <c r="ACY25"/>
      <c r="ACZ25"/>
      <c r="ADA25"/>
      <c r="ADB25"/>
      <c r="ADC25"/>
      <c r="ADD25"/>
      <c r="ADE25"/>
      <c r="ADF25"/>
      <c r="ADG25"/>
      <c r="ADH25"/>
      <c r="ADI25"/>
      <c r="ADJ25"/>
      <c r="ADK25"/>
      <c r="ADL25"/>
      <c r="ADM25"/>
      <c r="ADN25"/>
      <c r="ADO25"/>
      <c r="ADP25"/>
      <c r="ADQ25"/>
      <c r="ADR25"/>
      <c r="ADS25"/>
      <c r="ADT25"/>
      <c r="ADU25"/>
      <c r="ADV25"/>
      <c r="ADW25"/>
      <c r="ADX25"/>
      <c r="ADY25"/>
      <c r="ADZ25"/>
      <c r="AEA25"/>
      <c r="AEB25"/>
      <c r="AEC25"/>
      <c r="AED25"/>
      <c r="AEE25"/>
      <c r="AEF25"/>
      <c r="AEG25"/>
      <c r="AEH25"/>
      <c r="AEI25"/>
      <c r="AEJ25"/>
      <c r="AEK25"/>
      <c r="AEL25"/>
      <c r="AEM25"/>
      <c r="AEN25"/>
      <c r="AEO25"/>
      <c r="AEP25"/>
      <c r="AEQ25"/>
      <c r="AER25"/>
      <c r="AES25"/>
      <c r="AET25"/>
      <c r="AEU25"/>
      <c r="AEV25"/>
      <c r="AEW25"/>
      <c r="AEX25"/>
      <c r="AEY25"/>
      <c r="AEZ25"/>
      <c r="AFA25"/>
      <c r="AFB25"/>
      <c r="AFC25"/>
      <c r="AFD25"/>
      <c r="AFE25"/>
      <c r="AFF25"/>
      <c r="AFG25"/>
      <c r="AFH25"/>
      <c r="AFI25"/>
      <c r="AFJ25"/>
      <c r="AFK25"/>
      <c r="AFL25"/>
      <c r="AFM25"/>
      <c r="AFN25"/>
      <c r="AFO25"/>
      <c r="AFP25"/>
      <c r="AFQ25"/>
      <c r="AFR25"/>
      <c r="AFS25"/>
      <c r="AFT25"/>
      <c r="AFU25"/>
      <c r="AFV25"/>
      <c r="AFW25"/>
      <c r="AFX25"/>
      <c r="AFY25"/>
      <c r="AFZ25"/>
      <c r="AGA25"/>
      <c r="AGB25"/>
      <c r="AGC25"/>
      <c r="AGD25"/>
      <c r="AGE25"/>
      <c r="AGF25"/>
      <c r="AGG25"/>
      <c r="AGH25"/>
      <c r="AGI25"/>
      <c r="AGJ25"/>
      <c r="AGK25"/>
      <c r="AGL25"/>
      <c r="AGM25"/>
      <c r="AGN25"/>
      <c r="AGO25"/>
      <c r="AGP25"/>
      <c r="AGQ25"/>
      <c r="AGR25"/>
      <c r="AGS25"/>
      <c r="AGT25"/>
      <c r="AGU25"/>
      <c r="AGV25"/>
      <c r="AGW25"/>
      <c r="AGX25"/>
      <c r="AGY25"/>
      <c r="AGZ25"/>
      <c r="AHA25"/>
      <c r="AHB25"/>
      <c r="AHC25"/>
      <c r="AHD25"/>
      <c r="AHE25"/>
      <c r="AHF25"/>
      <c r="AHG25"/>
      <c r="AHH25"/>
      <c r="AHI25"/>
      <c r="AHJ25"/>
      <c r="AHK25"/>
      <c r="AHL25"/>
      <c r="AHM25"/>
      <c r="AHN25"/>
      <c r="AHO25"/>
      <c r="AHP25"/>
      <c r="AHQ25"/>
      <c r="AHR25"/>
      <c r="AHS25"/>
      <c r="AHT25"/>
      <c r="AHU25"/>
      <c r="AHV25"/>
      <c r="AHW25"/>
      <c r="AHX25"/>
      <c r="AHY25"/>
      <c r="AHZ25"/>
      <c r="AIA25"/>
      <c r="AIB25"/>
      <c r="AIC25"/>
      <c r="AID25"/>
      <c r="AIE25"/>
      <c r="AIF25"/>
      <c r="AIG25"/>
      <c r="AIH25"/>
      <c r="AII25"/>
      <c r="AIJ25"/>
      <c r="AIK25"/>
      <c r="AIL25"/>
      <c r="AIM25"/>
      <c r="AIN25"/>
      <c r="AIO25"/>
      <c r="AIP25"/>
      <c r="AIQ25"/>
      <c r="AIR25"/>
      <c r="AIS25"/>
      <c r="AIT25"/>
      <c r="AIU25"/>
      <c r="AIV25"/>
      <c r="AIW25"/>
      <c r="AIX25"/>
      <c r="AIY25"/>
      <c r="AIZ25"/>
      <c r="AJA25"/>
      <c r="AJB25"/>
      <c r="AJC25"/>
      <c r="AJD25"/>
      <c r="AJE25"/>
      <c r="AJF25"/>
      <c r="AJG25"/>
      <c r="AJH25"/>
      <c r="AJI25"/>
      <c r="AJJ25"/>
      <c r="AJK25"/>
      <c r="AJL25"/>
      <c r="AJM25"/>
      <c r="AJN25"/>
      <c r="AJO25"/>
      <c r="AJP25"/>
      <c r="AJQ25"/>
      <c r="AJR25"/>
      <c r="AJS25"/>
      <c r="AJT25"/>
      <c r="AJU25"/>
      <c r="AJV25"/>
      <c r="AJW25"/>
      <c r="AJX25"/>
      <c r="AJY25"/>
      <c r="AJZ25"/>
      <c r="AKA25"/>
      <c r="AKB25"/>
      <c r="AKC25"/>
      <c r="AKD25"/>
      <c r="AKE25"/>
      <c r="AKF25"/>
      <c r="AKG25"/>
      <c r="AKH25"/>
      <c r="AKI25"/>
      <c r="AKJ25"/>
      <c r="AKK25"/>
      <c r="AKL25"/>
      <c r="AKM25"/>
      <c r="AKN25"/>
      <c r="AKO25"/>
      <c r="AKP25"/>
      <c r="AKQ25"/>
      <c r="AKR25"/>
      <c r="AKS25"/>
      <c r="AKT25"/>
      <c r="AKU25"/>
      <c r="AKV25"/>
      <c r="AKW25"/>
      <c r="AKX25"/>
      <c r="AKY25"/>
      <c r="AKZ25"/>
      <c r="ALA25"/>
      <c r="ALB25"/>
      <c r="ALC25"/>
      <c r="ALD25"/>
      <c r="ALE25"/>
      <c r="ALF25"/>
      <c r="ALG25"/>
      <c r="ALH25"/>
      <c r="ALI25"/>
      <c r="ALJ25"/>
      <c r="ALK25"/>
      <c r="ALL25"/>
      <c r="ALM25"/>
      <c r="ALN25"/>
      <c r="ALO25"/>
      <c r="ALP25"/>
      <c r="ALQ25"/>
      <c r="ALR25"/>
      <c r="ALS25"/>
      <c r="ALT25"/>
      <c r="ALU25"/>
      <c r="ALV25"/>
      <c r="ALW25"/>
      <c r="ALX25"/>
      <c r="ALY25"/>
      <c r="ALZ25"/>
      <c r="AMA25"/>
      <c r="AMB25"/>
      <c r="AMC25"/>
      <c r="AMD25"/>
      <c r="AME25"/>
      <c r="AMF25"/>
      <c r="AMG25"/>
      <c r="AMH25"/>
      <c r="AMI25"/>
      <c r="AMJ25"/>
      <c r="AMK25"/>
      <c r="AML25"/>
      <c r="AMM25"/>
      <c r="AMN25"/>
      <c r="AMO25"/>
      <c r="AMP25"/>
      <c r="AMQ25"/>
      <c r="AMR25"/>
      <c r="AMS25"/>
      <c r="AMT25"/>
      <c r="AMU25"/>
      <c r="AMV25"/>
      <c r="AMW25"/>
      <c r="AMX25"/>
      <c r="AMY25"/>
      <c r="AMZ25"/>
      <c r="ANA25"/>
      <c r="ANB25"/>
      <c r="ANC25"/>
      <c r="AND25"/>
      <c r="ANE25"/>
      <c r="ANF25"/>
      <c r="ANG25"/>
      <c r="ANH25"/>
      <c r="ANI25"/>
      <c r="ANJ25"/>
      <c r="ANK25"/>
      <c r="ANL25"/>
      <c r="ANM25"/>
      <c r="ANN25"/>
      <c r="ANO25"/>
      <c r="ANP25"/>
      <c r="ANQ25"/>
      <c r="ANR25"/>
      <c r="ANS25"/>
      <c r="ANT25"/>
      <c r="ANU25"/>
      <c r="ANV25"/>
      <c r="ANW25"/>
      <c r="ANX25"/>
      <c r="ANY25"/>
      <c r="ANZ25"/>
      <c r="AOA25"/>
      <c r="AOB25"/>
      <c r="AOC25"/>
      <c r="AOD25"/>
      <c r="AOE25"/>
      <c r="AOF25"/>
      <c r="AOG25"/>
      <c r="AOH25"/>
      <c r="AOI25"/>
      <c r="AOJ25"/>
      <c r="AOK25"/>
      <c r="AOL25"/>
      <c r="AOM25"/>
      <c r="AON25"/>
      <c r="AOO25"/>
      <c r="AOP25"/>
      <c r="AOQ25"/>
      <c r="AOR25"/>
      <c r="AOS25"/>
      <c r="AOT25"/>
      <c r="AOU25"/>
      <c r="AOV25"/>
      <c r="AOW25"/>
      <c r="AOX25"/>
      <c r="AOY25"/>
      <c r="AOZ25"/>
      <c r="APA25"/>
      <c r="APB25"/>
      <c r="APC25"/>
      <c r="APD25"/>
      <c r="APE25"/>
      <c r="APF25"/>
      <c r="APG25"/>
      <c r="APH25"/>
      <c r="API25"/>
      <c r="APJ25"/>
      <c r="APK25"/>
      <c r="APL25"/>
      <c r="APM25"/>
      <c r="APN25"/>
      <c r="APO25"/>
      <c r="APP25"/>
      <c r="APQ25"/>
      <c r="APR25"/>
      <c r="APS25"/>
      <c r="APT25"/>
      <c r="APU25"/>
      <c r="APV25"/>
      <c r="APW25"/>
      <c r="APX25"/>
      <c r="APY25"/>
      <c r="APZ25"/>
      <c r="AQA25"/>
      <c r="AQB25"/>
      <c r="AQC25"/>
      <c r="AQD25"/>
      <c r="AQE25"/>
      <c r="AQF25"/>
      <c r="AQG25"/>
      <c r="AQH25"/>
      <c r="AQI25"/>
      <c r="AQJ25"/>
      <c r="AQK25"/>
      <c r="AQL25"/>
      <c r="AQM25"/>
      <c r="AQN25"/>
      <c r="AQO25"/>
      <c r="AQP25"/>
      <c r="AQQ25"/>
      <c r="AQR25"/>
      <c r="AQS25"/>
      <c r="AQT25"/>
      <c r="AQU25"/>
      <c r="AQV25"/>
      <c r="AQW25"/>
      <c r="AQX25"/>
      <c r="AQY25"/>
      <c r="AQZ25"/>
      <c r="ARA25"/>
      <c r="ARB25"/>
      <c r="ARC25"/>
      <c r="ARD25"/>
      <c r="ARE25"/>
      <c r="ARF25"/>
      <c r="ARG25"/>
      <c r="ARH25"/>
      <c r="ARI25"/>
      <c r="ARJ25"/>
      <c r="ARK25"/>
      <c r="ARL25"/>
      <c r="ARM25"/>
      <c r="ARN25"/>
      <c r="ARO25"/>
      <c r="ARP25"/>
      <c r="ARQ25"/>
      <c r="ARR25"/>
      <c r="ARS25"/>
      <c r="ART25"/>
      <c r="ARU25"/>
      <c r="ARV25"/>
      <c r="ARW25"/>
      <c r="ARX25"/>
      <c r="ARY25"/>
      <c r="ARZ25"/>
      <c r="ASA25"/>
      <c r="ASB25"/>
      <c r="ASC25"/>
      <c r="ASD25"/>
      <c r="ASE25"/>
      <c r="ASF25"/>
      <c r="ASG25"/>
      <c r="ASH25"/>
      <c r="ASI25"/>
      <c r="ASJ25"/>
      <c r="ASK25"/>
      <c r="ASL25"/>
      <c r="ASM25"/>
      <c r="ASN25"/>
      <c r="ASO25"/>
      <c r="ASP25"/>
      <c r="ASQ25"/>
      <c r="ASR25"/>
      <c r="ASS25"/>
      <c r="AST25"/>
      <c r="ASU25"/>
      <c r="ASV25"/>
      <c r="ASW25"/>
      <c r="ASX25"/>
      <c r="ASY25"/>
      <c r="ASZ25"/>
      <c r="ATA25"/>
      <c r="ATB25"/>
      <c r="ATC25"/>
      <c r="ATD25"/>
      <c r="ATE25"/>
      <c r="ATF25"/>
      <c r="ATG25"/>
      <c r="ATH25"/>
      <c r="ATI25"/>
      <c r="ATJ25"/>
      <c r="ATK25"/>
      <c r="ATL25"/>
      <c r="ATM25"/>
      <c r="ATN25"/>
      <c r="ATO25"/>
      <c r="ATP25"/>
      <c r="ATQ25"/>
      <c r="ATR25"/>
      <c r="ATS25"/>
      <c r="ATT25"/>
      <c r="ATU25"/>
      <c r="ATV25"/>
      <c r="ATW25"/>
      <c r="ATX25"/>
      <c r="ATY25"/>
      <c r="ATZ25"/>
      <c r="AUA25"/>
      <c r="AUB25"/>
      <c r="AUC25"/>
      <c r="AUD25"/>
      <c r="AUE25"/>
      <c r="AUF25"/>
      <c r="AUG25"/>
      <c r="AUH25"/>
      <c r="AUI25"/>
      <c r="AUJ25"/>
      <c r="AUK25"/>
      <c r="AUL25"/>
      <c r="AUM25"/>
      <c r="AUN25"/>
      <c r="AUO25"/>
      <c r="AUP25"/>
      <c r="AUQ25"/>
      <c r="AUR25"/>
      <c r="AUS25"/>
      <c r="AUT25"/>
      <c r="AUU25"/>
      <c r="AUV25"/>
      <c r="AUW25"/>
      <c r="AUX25"/>
      <c r="AUY25"/>
      <c r="AUZ25"/>
      <c r="AVA25"/>
      <c r="AVB25"/>
      <c r="AVC25"/>
      <c r="AVD25"/>
      <c r="AVE25"/>
      <c r="AVF25"/>
      <c r="AVG25"/>
      <c r="AVH25"/>
      <c r="AVI25"/>
      <c r="AVJ25"/>
      <c r="AVK25"/>
      <c r="AVL25"/>
      <c r="AVM25"/>
      <c r="AVN25"/>
      <c r="AVO25"/>
      <c r="AVP25"/>
      <c r="AVQ25"/>
      <c r="AVR25"/>
      <c r="AVS25"/>
      <c r="AVT25"/>
      <c r="AVU25"/>
      <c r="AVV25"/>
      <c r="AVW25"/>
      <c r="AVX25"/>
      <c r="AVY25"/>
      <c r="AVZ25"/>
      <c r="AWA25"/>
      <c r="AWB25"/>
      <c r="AWC25"/>
      <c r="AWD25"/>
      <c r="AWE25"/>
      <c r="AWF25"/>
      <c r="AWG25"/>
      <c r="AWH25"/>
      <c r="AWI25"/>
      <c r="AWJ25"/>
      <c r="AWK25"/>
      <c r="AWL25"/>
      <c r="AWM25"/>
      <c r="AWN25"/>
      <c r="AWO25"/>
      <c r="AWP25"/>
      <c r="AWQ25"/>
      <c r="AWR25"/>
      <c r="AWS25"/>
      <c r="AWT25"/>
      <c r="AWU25"/>
      <c r="AWV25"/>
      <c r="AWW25"/>
      <c r="AWX25"/>
      <c r="AWY25"/>
      <c r="AWZ25"/>
      <c r="AXA25"/>
      <c r="AXB25"/>
      <c r="AXC25"/>
      <c r="AXD25"/>
      <c r="AXE25"/>
      <c r="AXF25"/>
      <c r="AXG25"/>
      <c r="AXH25"/>
      <c r="AXI25"/>
      <c r="AXJ25"/>
      <c r="AXK25"/>
      <c r="AXL25"/>
      <c r="AXM25"/>
      <c r="AXN25"/>
      <c r="AXO25"/>
      <c r="AXP25"/>
      <c r="AXQ25"/>
      <c r="AXR25"/>
      <c r="AXS25"/>
      <c r="AXT25"/>
      <c r="AXU25"/>
      <c r="AXV25"/>
      <c r="AXW25"/>
      <c r="AXX25"/>
      <c r="AXY25"/>
      <c r="AXZ25"/>
      <c r="AYA25"/>
      <c r="AYB25"/>
      <c r="AYC25"/>
      <c r="AYD25"/>
      <c r="AYE25"/>
      <c r="AYF25"/>
      <c r="AYG25"/>
      <c r="AYH25"/>
      <c r="AYI25"/>
      <c r="AYJ25"/>
      <c r="AYK25"/>
      <c r="AYL25"/>
      <c r="AYM25"/>
      <c r="AYN25"/>
      <c r="AYO25"/>
      <c r="AYP25"/>
      <c r="AYQ25"/>
      <c r="AYR25"/>
      <c r="AYS25"/>
      <c r="AYT25"/>
      <c r="AYU25"/>
      <c r="AYV25"/>
      <c r="AYW25"/>
      <c r="AYX25"/>
      <c r="AYY25"/>
      <c r="AYZ25"/>
      <c r="AZA25"/>
      <c r="AZB25"/>
      <c r="AZC25"/>
      <c r="AZD25"/>
      <c r="AZE25"/>
      <c r="AZF25"/>
      <c r="AZG25"/>
      <c r="AZH25"/>
      <c r="AZI25"/>
      <c r="AZJ25"/>
      <c r="AZK25"/>
      <c r="AZL25"/>
      <c r="AZM25"/>
      <c r="AZN25"/>
      <c r="AZO25"/>
      <c r="AZP25"/>
      <c r="AZQ25"/>
      <c r="AZR25"/>
      <c r="AZS25"/>
      <c r="AZT25"/>
      <c r="AZU25"/>
      <c r="AZV25"/>
      <c r="AZW25"/>
      <c r="AZX25"/>
      <c r="AZY25"/>
      <c r="AZZ25"/>
      <c r="BAA25"/>
      <c r="BAB25"/>
      <c r="BAC25"/>
      <c r="BAD25"/>
      <c r="BAE25"/>
      <c r="BAF25"/>
      <c r="BAG25"/>
      <c r="BAH25"/>
      <c r="BAI25"/>
      <c r="BAJ25"/>
      <c r="BAK25"/>
      <c r="BAL25"/>
      <c r="BAM25"/>
      <c r="BAN25"/>
      <c r="BAO25"/>
      <c r="BAP25"/>
      <c r="BAQ25"/>
      <c r="BAR25"/>
      <c r="BAS25"/>
      <c r="BAT25"/>
      <c r="BAU25"/>
      <c r="BAV25"/>
      <c r="BAW25"/>
      <c r="BAX25"/>
      <c r="BAY25"/>
      <c r="BAZ25"/>
      <c r="BBA25"/>
      <c r="BBB25"/>
      <c r="BBC25"/>
      <c r="BBD25"/>
      <c r="BBE25"/>
      <c r="BBF25"/>
      <c r="BBG25"/>
      <c r="BBH25"/>
      <c r="BBI25"/>
      <c r="BBJ25"/>
      <c r="BBK25"/>
      <c r="BBL25"/>
      <c r="BBM25"/>
      <c r="BBN25"/>
      <c r="BBO25"/>
      <c r="BBP25"/>
      <c r="BBQ25"/>
      <c r="BBR25"/>
      <c r="BBS25"/>
      <c r="BBT25"/>
      <c r="BBU25"/>
      <c r="BBV25"/>
      <c r="BBW25"/>
      <c r="BBX25"/>
      <c r="BBY25"/>
      <c r="BBZ25"/>
      <c r="BCA25"/>
      <c r="BCB25"/>
      <c r="BCC25"/>
      <c r="BCD25"/>
      <c r="BCE25"/>
      <c r="BCF25"/>
      <c r="BCG25"/>
      <c r="BCH25"/>
      <c r="BCI25"/>
      <c r="BCJ25"/>
      <c r="BCK25"/>
      <c r="BCL25"/>
      <c r="BCM25"/>
      <c r="BCN25"/>
      <c r="BCO25"/>
      <c r="BCP25"/>
      <c r="BCQ25"/>
      <c r="BCR25"/>
      <c r="BCS25"/>
      <c r="BCT25"/>
      <c r="BCU25"/>
      <c r="BCV25"/>
      <c r="BCW25"/>
      <c r="BCX25"/>
      <c r="BCY25"/>
      <c r="BCZ25"/>
      <c r="BDA25"/>
      <c r="BDB25"/>
      <c r="BDC25"/>
      <c r="BDD25"/>
      <c r="BDE25"/>
      <c r="BDF25"/>
      <c r="BDG25"/>
      <c r="BDH25"/>
      <c r="BDI25"/>
      <c r="BDJ25"/>
      <c r="BDK25"/>
      <c r="BDL25"/>
      <c r="BDM25"/>
      <c r="BDN25"/>
      <c r="BDO25"/>
      <c r="BDP25"/>
      <c r="BDQ25"/>
      <c r="BDR25"/>
      <c r="BDS25"/>
      <c r="BDT25"/>
      <c r="BDU25"/>
      <c r="BDV25"/>
      <c r="BDW25"/>
      <c r="BDX25"/>
      <c r="BDY25"/>
      <c r="BDZ25"/>
      <c r="BEA25"/>
      <c r="BEB25"/>
      <c r="BEC25"/>
      <c r="BED25"/>
      <c r="BEE25"/>
      <c r="BEF25"/>
      <c r="BEG25"/>
      <c r="BEH25"/>
      <c r="BEI25"/>
      <c r="BEJ25"/>
      <c r="BEK25"/>
      <c r="BEL25"/>
      <c r="BEM25"/>
      <c r="BEN25"/>
      <c r="BEO25"/>
      <c r="BEP25"/>
      <c r="BEQ25"/>
      <c r="BER25"/>
      <c r="BES25"/>
      <c r="BET25"/>
      <c r="BEU25"/>
      <c r="BEV25"/>
      <c r="BEW25"/>
      <c r="BEX25"/>
      <c r="BEY25"/>
      <c r="BEZ25"/>
      <c r="BFA25"/>
      <c r="BFB25"/>
      <c r="BFC25"/>
      <c r="BFD25"/>
      <c r="BFE25"/>
      <c r="BFF25"/>
      <c r="BFG25"/>
      <c r="BFH25"/>
      <c r="BFI25"/>
      <c r="BFJ25"/>
      <c r="BFK25"/>
      <c r="BFL25"/>
      <c r="BFM25"/>
      <c r="BFN25"/>
      <c r="BFO25"/>
      <c r="BFP25"/>
      <c r="BFQ25"/>
      <c r="BFR25"/>
      <c r="BFS25"/>
      <c r="BFT25"/>
      <c r="BFU25"/>
      <c r="BFV25"/>
      <c r="BFW25"/>
      <c r="BFX25"/>
      <c r="BFY25"/>
      <c r="BFZ25"/>
      <c r="BGA25"/>
      <c r="BGB25"/>
      <c r="BGC25"/>
      <c r="BGD25"/>
      <c r="BGE25"/>
      <c r="BGF25"/>
      <c r="BGG25"/>
      <c r="BGH25"/>
      <c r="BGI25"/>
      <c r="BGJ25"/>
      <c r="BGK25"/>
      <c r="BGL25"/>
      <c r="BGM25"/>
      <c r="BGN25"/>
      <c r="BGO25"/>
      <c r="BGP25"/>
      <c r="BGQ25"/>
      <c r="BGR25"/>
      <c r="BGS25"/>
      <c r="BGT25"/>
      <c r="BGU25"/>
      <c r="BGV25"/>
      <c r="BGW25"/>
      <c r="BGX25"/>
      <c r="BGY25"/>
      <c r="BGZ25"/>
      <c r="BHA25"/>
      <c r="BHB25"/>
      <c r="BHC25"/>
      <c r="BHD25"/>
      <c r="BHE25"/>
      <c r="BHF25"/>
      <c r="BHG25"/>
      <c r="BHH25"/>
      <c r="BHI25"/>
      <c r="BHJ25"/>
      <c r="BHK25"/>
      <c r="BHL25"/>
      <c r="BHM25"/>
      <c r="BHN25"/>
      <c r="BHO25"/>
      <c r="BHP25"/>
      <c r="BHQ25"/>
      <c r="BHR25"/>
      <c r="BHS25"/>
      <c r="BHT25"/>
      <c r="BHU25"/>
      <c r="BHV25"/>
      <c r="BHW25"/>
      <c r="BHX25"/>
      <c r="BHY25"/>
      <c r="BHZ25"/>
      <c r="BIA25"/>
      <c r="BIB25"/>
      <c r="BIC25"/>
      <c r="BID25"/>
      <c r="BIE25"/>
      <c r="BIF25"/>
      <c r="BIG25"/>
      <c r="BIH25"/>
      <c r="BII25"/>
      <c r="BIJ25"/>
      <c r="BIK25"/>
      <c r="BIL25"/>
      <c r="BIM25"/>
      <c r="BIN25"/>
      <c r="BIO25"/>
      <c r="BIP25"/>
      <c r="BIQ25"/>
      <c r="BIR25"/>
      <c r="BIS25"/>
      <c r="BIT25"/>
      <c r="BIU25"/>
      <c r="BIV25"/>
      <c r="BIW25"/>
      <c r="BIX25"/>
      <c r="BIY25"/>
      <c r="BIZ25"/>
      <c r="BJA25"/>
      <c r="BJB25"/>
      <c r="BJC25"/>
      <c r="BJD25"/>
      <c r="BJE25"/>
      <c r="BJF25"/>
      <c r="BJG25"/>
      <c r="BJH25"/>
      <c r="BJI25"/>
      <c r="BJJ25"/>
      <c r="BJK25"/>
      <c r="BJL25"/>
      <c r="BJM25"/>
      <c r="BJN25"/>
      <c r="BJO25"/>
      <c r="BJP25"/>
      <c r="BJQ25"/>
      <c r="BJR25"/>
      <c r="BJS25"/>
      <c r="BJT25"/>
      <c r="BJU25"/>
      <c r="BJV25"/>
      <c r="BJW25"/>
      <c r="BJX25"/>
      <c r="BJY25"/>
      <c r="BJZ25"/>
      <c r="BKA25"/>
      <c r="BKB25"/>
      <c r="BKC25"/>
      <c r="BKD25"/>
      <c r="BKE25"/>
      <c r="BKF25"/>
      <c r="BKG25"/>
      <c r="BKH25"/>
      <c r="BKI25"/>
      <c r="BKJ25"/>
      <c r="BKK25"/>
      <c r="BKL25"/>
      <c r="BKM25"/>
      <c r="BKN25"/>
      <c r="BKO25"/>
      <c r="BKP25"/>
      <c r="BKQ25"/>
      <c r="BKR25"/>
      <c r="BKS25"/>
      <c r="BKT25"/>
      <c r="BKU25"/>
      <c r="BKV25"/>
      <c r="BKW25"/>
      <c r="BKX25"/>
      <c r="BKY25"/>
      <c r="BKZ25"/>
      <c r="BLA25"/>
      <c r="BLB25"/>
      <c r="BLC25"/>
      <c r="BLD25"/>
      <c r="BLE25"/>
      <c r="BLF25"/>
      <c r="BLG25"/>
      <c r="BLH25"/>
      <c r="BLI25"/>
      <c r="BLJ25"/>
      <c r="BLK25"/>
      <c r="BLL25"/>
      <c r="BLM25"/>
      <c r="BLN25"/>
      <c r="BLO25"/>
      <c r="BLP25"/>
      <c r="BLQ25"/>
      <c r="BLR25"/>
      <c r="BLS25"/>
      <c r="BLT25"/>
      <c r="BLU25"/>
      <c r="BLV25"/>
      <c r="BLW25"/>
      <c r="BLX25"/>
      <c r="BLY25"/>
      <c r="BLZ25"/>
      <c r="BMA25"/>
      <c r="BMB25"/>
      <c r="BMC25"/>
      <c r="BMD25"/>
      <c r="BME25"/>
      <c r="BMF25"/>
      <c r="BMG25"/>
      <c r="BMH25"/>
      <c r="BMI25"/>
      <c r="BMJ25"/>
      <c r="BMK25"/>
      <c r="BML25"/>
      <c r="BMM25"/>
      <c r="BMN25"/>
      <c r="BMO25"/>
      <c r="BMP25"/>
      <c r="BMQ25"/>
      <c r="BMR25"/>
      <c r="BMS25"/>
      <c r="BMT25"/>
      <c r="BMU25"/>
      <c r="BMV25"/>
      <c r="BMW25"/>
      <c r="BMX25"/>
      <c r="BMY25"/>
      <c r="BMZ25"/>
      <c r="BNA25"/>
      <c r="BNB25"/>
      <c r="BNC25"/>
      <c r="BND25"/>
      <c r="BNE25"/>
      <c r="BNF25"/>
      <c r="BNG25"/>
      <c r="BNH25"/>
      <c r="BNI25"/>
      <c r="BNJ25"/>
      <c r="BNK25"/>
      <c r="BNL25"/>
      <c r="BNM25"/>
      <c r="BNN25"/>
      <c r="BNO25"/>
      <c r="BNP25"/>
      <c r="BNQ25"/>
      <c r="BNR25"/>
      <c r="BNS25"/>
      <c r="BNT25"/>
      <c r="BNU25"/>
      <c r="BNV25"/>
      <c r="BNW25"/>
      <c r="BNX25"/>
      <c r="BNY25"/>
      <c r="BNZ25"/>
      <c r="BOA25"/>
      <c r="BOB25"/>
      <c r="BOC25"/>
      <c r="BOD25"/>
      <c r="BOE25"/>
      <c r="BOF25"/>
      <c r="BOG25"/>
      <c r="BOH25"/>
      <c r="BOI25"/>
      <c r="BOJ25"/>
      <c r="BOK25"/>
      <c r="BOL25"/>
      <c r="BOM25"/>
      <c r="BON25"/>
      <c r="BOO25"/>
      <c r="BOP25"/>
      <c r="BOQ25"/>
      <c r="BOR25"/>
      <c r="BOS25"/>
      <c r="BOT25"/>
      <c r="BOU25"/>
      <c r="BOV25"/>
      <c r="BOW25"/>
      <c r="BOX25"/>
      <c r="BOY25"/>
      <c r="BOZ25"/>
      <c r="BPA25"/>
      <c r="BPB25"/>
      <c r="BPC25"/>
      <c r="BPD25"/>
      <c r="BPE25"/>
      <c r="BPF25"/>
      <c r="BPG25"/>
      <c r="BPH25"/>
      <c r="BPI25"/>
      <c r="BPJ25"/>
      <c r="BPK25"/>
      <c r="BPL25"/>
      <c r="BPM25"/>
      <c r="BPN25"/>
      <c r="BPO25"/>
      <c r="BPP25"/>
      <c r="BPQ25"/>
      <c r="BPR25"/>
      <c r="BPS25"/>
      <c r="BPT25"/>
      <c r="BPU25"/>
      <c r="BPV25"/>
      <c r="BPW25"/>
      <c r="BPX25"/>
      <c r="BPY25"/>
      <c r="BPZ25"/>
      <c r="BQA25"/>
      <c r="BQB25"/>
      <c r="BQC25"/>
      <c r="BQD25"/>
      <c r="BQE25"/>
      <c r="BQF25"/>
      <c r="BQG25"/>
      <c r="BQH25"/>
      <c r="BQI25"/>
      <c r="BQJ25"/>
      <c r="BQK25"/>
      <c r="BQL25"/>
      <c r="BQM25"/>
      <c r="BQN25"/>
      <c r="BQO25"/>
      <c r="BQP25"/>
      <c r="BQQ25"/>
      <c r="BQR25"/>
      <c r="BQS25"/>
      <c r="BQT25"/>
      <c r="BQU25"/>
      <c r="BQV25"/>
      <c r="BQW25"/>
      <c r="BQX25"/>
      <c r="BQY25"/>
      <c r="BQZ25"/>
      <c r="BRA25"/>
      <c r="BRB25"/>
      <c r="BRC25"/>
      <c r="BRD25"/>
      <c r="BRE25"/>
      <c r="BRF25"/>
      <c r="BRG25"/>
      <c r="BRH25"/>
      <c r="BRI25"/>
      <c r="BRJ25"/>
      <c r="BRK25"/>
      <c r="BRL25"/>
      <c r="BRM25"/>
      <c r="BRN25"/>
      <c r="BRO25"/>
      <c r="BRP25"/>
      <c r="BRQ25"/>
      <c r="BRR25"/>
      <c r="BRS25"/>
      <c r="BRT25"/>
      <c r="BRU25"/>
      <c r="BRV25"/>
      <c r="BRW25"/>
      <c r="BRX25"/>
      <c r="BRY25"/>
      <c r="BRZ25"/>
      <c r="BSA25"/>
      <c r="BSB25"/>
      <c r="BSC25"/>
      <c r="BSD25"/>
      <c r="BSE25"/>
      <c r="BSF25"/>
      <c r="BSG25"/>
      <c r="BSH25"/>
      <c r="BSI25"/>
      <c r="BSJ25"/>
      <c r="BSK25"/>
      <c r="BSL25"/>
      <c r="BSM25"/>
      <c r="BSN25"/>
      <c r="BSO25"/>
      <c r="BSP25"/>
      <c r="BSQ25"/>
      <c r="BSR25"/>
      <c r="BSS25"/>
      <c r="BST25"/>
      <c r="BSU25"/>
      <c r="BSV25"/>
      <c r="BSW25"/>
      <c r="BSX25"/>
      <c r="BSY25"/>
      <c r="BSZ25"/>
      <c r="BTA25"/>
      <c r="BTB25"/>
      <c r="BTC25"/>
      <c r="BTD25"/>
      <c r="BTE25"/>
      <c r="BTF25"/>
      <c r="BTG25"/>
      <c r="BTH25"/>
      <c r="BTI25"/>
      <c r="BTJ25"/>
      <c r="BTK25"/>
      <c r="BTL25"/>
      <c r="BTM25"/>
      <c r="BTN25"/>
      <c r="BTO25"/>
      <c r="BTP25"/>
      <c r="BTQ25"/>
      <c r="BTR25"/>
      <c r="BTS25"/>
      <c r="BTT25"/>
      <c r="BTU25"/>
      <c r="BTV25"/>
      <c r="BTW25"/>
      <c r="BTX25"/>
      <c r="BTY25"/>
      <c r="BTZ25"/>
      <c r="BUA25"/>
      <c r="BUB25"/>
      <c r="BUC25"/>
      <c r="BUD25"/>
      <c r="BUE25"/>
      <c r="BUF25"/>
      <c r="BUG25"/>
      <c r="BUH25"/>
      <c r="BUI25"/>
      <c r="BUJ25"/>
      <c r="BUK25"/>
      <c r="BUL25"/>
      <c r="BUM25"/>
      <c r="BUN25"/>
      <c r="BUO25"/>
      <c r="BUP25"/>
      <c r="BUQ25"/>
      <c r="BUR25"/>
      <c r="BUS25"/>
      <c r="BUT25"/>
      <c r="BUU25"/>
      <c r="BUV25"/>
      <c r="BUW25"/>
      <c r="BUX25"/>
      <c r="BUY25"/>
      <c r="BUZ25"/>
      <c r="BVA25"/>
      <c r="BVB25"/>
      <c r="BVC25"/>
      <c r="BVD25"/>
      <c r="BVE25"/>
      <c r="BVF25"/>
      <c r="BVG25"/>
      <c r="BVH25"/>
      <c r="BVI25"/>
      <c r="BVJ25"/>
      <c r="BVK25"/>
      <c r="BVL25"/>
      <c r="BVM25"/>
      <c r="BVN25"/>
      <c r="BVO25"/>
      <c r="BVP25"/>
      <c r="BVQ25"/>
      <c r="BVR25"/>
      <c r="BVS25"/>
      <c r="BVT25"/>
      <c r="BVU25"/>
      <c r="BVV25"/>
      <c r="BVW25"/>
      <c r="BVX25"/>
      <c r="BVY25"/>
      <c r="BVZ25"/>
      <c r="BWA25"/>
      <c r="BWB25"/>
      <c r="BWC25"/>
      <c r="BWD25"/>
      <c r="BWE25"/>
      <c r="BWF25"/>
      <c r="BWG25"/>
      <c r="BWH25"/>
      <c r="BWI25"/>
      <c r="BWJ25"/>
      <c r="BWK25"/>
      <c r="BWL25"/>
      <c r="BWM25"/>
      <c r="BWN25"/>
      <c r="BWO25"/>
      <c r="BWP25"/>
      <c r="BWQ25"/>
      <c r="BWR25"/>
      <c r="BWS25"/>
      <c r="BWT25"/>
      <c r="BWU25"/>
      <c r="BWV25"/>
      <c r="BWW25"/>
      <c r="BWX25"/>
      <c r="BWY25"/>
      <c r="BWZ25"/>
      <c r="BXA25"/>
      <c r="BXB25"/>
      <c r="BXC25"/>
      <c r="BXD25"/>
      <c r="BXE25"/>
      <c r="BXF25"/>
      <c r="BXG25"/>
      <c r="BXH25"/>
      <c r="BXI25"/>
      <c r="BXJ25"/>
      <c r="BXK25"/>
      <c r="BXL25"/>
      <c r="BXM25"/>
      <c r="BXN25"/>
      <c r="BXO25"/>
      <c r="BXP25"/>
      <c r="BXQ25"/>
      <c r="BXR25"/>
      <c r="BXS25"/>
      <c r="BXT25"/>
      <c r="BXU25"/>
      <c r="BXV25"/>
      <c r="BXW25"/>
      <c r="BXX25"/>
      <c r="BXY25"/>
      <c r="BXZ25"/>
      <c r="BYA25"/>
      <c r="BYB25"/>
      <c r="BYC25"/>
      <c r="BYD25"/>
      <c r="BYE25"/>
      <c r="BYF25"/>
      <c r="BYG25"/>
      <c r="BYH25"/>
      <c r="BYI25"/>
      <c r="BYJ25"/>
      <c r="BYK25"/>
      <c r="BYL25"/>
      <c r="BYM25"/>
      <c r="BYN25"/>
      <c r="BYO25"/>
      <c r="BYP25"/>
      <c r="BYQ25"/>
      <c r="BYR25"/>
      <c r="BYS25"/>
      <c r="BYT25"/>
      <c r="BYU25"/>
      <c r="BYV25"/>
      <c r="BYW25"/>
      <c r="BYX25"/>
      <c r="BYY25"/>
      <c r="BYZ25"/>
      <c r="BZA25"/>
      <c r="BZB25"/>
      <c r="BZC25"/>
      <c r="BZD25"/>
      <c r="BZE25"/>
      <c r="BZF25"/>
      <c r="BZG25"/>
      <c r="BZH25"/>
      <c r="BZI25"/>
      <c r="BZJ25"/>
      <c r="BZK25"/>
      <c r="BZL25"/>
      <c r="BZM25"/>
      <c r="BZN25"/>
      <c r="BZO25"/>
      <c r="BZP25"/>
      <c r="BZQ25"/>
      <c r="BZR25"/>
      <c r="BZS25"/>
      <c r="BZT25"/>
      <c r="BZU25"/>
      <c r="BZV25"/>
      <c r="BZW25"/>
      <c r="BZX25"/>
      <c r="BZY25"/>
      <c r="BZZ25"/>
      <c r="CAA25"/>
      <c r="CAB25"/>
      <c r="CAC25"/>
      <c r="CAD25"/>
      <c r="CAE25"/>
      <c r="CAF25"/>
      <c r="CAG25"/>
      <c r="CAH25"/>
      <c r="CAI25"/>
      <c r="CAJ25"/>
      <c r="CAK25"/>
      <c r="CAL25"/>
      <c r="CAM25"/>
      <c r="CAN25"/>
      <c r="CAO25"/>
      <c r="CAP25"/>
      <c r="CAQ25"/>
      <c r="CAR25"/>
      <c r="CAS25"/>
      <c r="CAT25"/>
      <c r="CAU25"/>
      <c r="CAV25"/>
      <c r="CAW25"/>
      <c r="CAX25"/>
      <c r="CAY25"/>
      <c r="CAZ25"/>
      <c r="CBA25"/>
      <c r="CBB25"/>
      <c r="CBC25"/>
      <c r="CBD25"/>
      <c r="CBE25"/>
      <c r="CBF25"/>
      <c r="CBG25"/>
      <c r="CBH25"/>
      <c r="CBI25"/>
      <c r="CBJ25"/>
      <c r="CBK25"/>
      <c r="CBL25"/>
      <c r="CBM25"/>
      <c r="CBN25"/>
      <c r="CBO25"/>
      <c r="CBP25"/>
      <c r="CBQ25"/>
      <c r="CBR25"/>
      <c r="CBS25"/>
      <c r="CBT25"/>
      <c r="CBU25"/>
      <c r="CBV25"/>
      <c r="CBW25"/>
      <c r="CBX25"/>
      <c r="CBY25"/>
      <c r="CBZ25"/>
      <c r="CCA25"/>
      <c r="CCB25"/>
      <c r="CCC25"/>
      <c r="CCD25"/>
      <c r="CCE25"/>
      <c r="CCF25"/>
      <c r="CCG25"/>
      <c r="CCH25"/>
      <c r="CCI25"/>
      <c r="CCJ25"/>
      <c r="CCK25"/>
      <c r="CCL25"/>
      <c r="CCM25"/>
      <c r="CCN25"/>
      <c r="CCO25"/>
      <c r="CCP25"/>
      <c r="CCQ25"/>
      <c r="CCR25"/>
      <c r="CCS25"/>
      <c r="CCT25"/>
      <c r="CCU25"/>
      <c r="CCV25"/>
      <c r="CCW25"/>
      <c r="CCX25"/>
      <c r="CCY25"/>
      <c r="CCZ25"/>
      <c r="CDA25"/>
      <c r="CDB25"/>
      <c r="CDC25"/>
      <c r="CDD25"/>
      <c r="CDE25"/>
      <c r="CDF25"/>
      <c r="CDG25"/>
      <c r="CDH25"/>
      <c r="CDI25"/>
      <c r="CDJ25"/>
      <c r="CDK25"/>
      <c r="CDL25"/>
      <c r="CDM25"/>
      <c r="CDN25"/>
      <c r="CDO25"/>
      <c r="CDP25"/>
      <c r="CDQ25"/>
      <c r="CDR25"/>
      <c r="CDS25"/>
      <c r="CDT25"/>
      <c r="CDU25"/>
      <c r="CDV25"/>
      <c r="CDW25"/>
      <c r="CDX25"/>
      <c r="CDY25"/>
      <c r="CDZ25"/>
      <c r="CEA25"/>
      <c r="CEB25"/>
      <c r="CEC25"/>
      <c r="CED25"/>
      <c r="CEE25"/>
      <c r="CEF25"/>
      <c r="CEG25"/>
      <c r="CEH25"/>
      <c r="CEI25"/>
      <c r="CEJ25"/>
      <c r="CEK25"/>
      <c r="CEL25"/>
      <c r="CEM25"/>
      <c r="CEN25"/>
      <c r="CEO25"/>
      <c r="CEP25"/>
      <c r="CEQ25"/>
      <c r="CER25"/>
      <c r="CES25"/>
      <c r="CET25"/>
      <c r="CEU25"/>
      <c r="CEV25"/>
      <c r="CEW25"/>
      <c r="CEX25"/>
      <c r="CEY25"/>
      <c r="CEZ25"/>
      <c r="CFA25"/>
      <c r="CFB25"/>
      <c r="CFC25"/>
      <c r="CFD25"/>
      <c r="CFE25"/>
      <c r="CFF25"/>
      <c r="CFG25"/>
      <c r="CFH25"/>
      <c r="CFI25"/>
      <c r="CFJ25"/>
      <c r="CFK25"/>
      <c r="CFL25"/>
      <c r="CFM25"/>
      <c r="CFN25"/>
      <c r="CFO25"/>
      <c r="CFP25"/>
      <c r="CFQ25"/>
      <c r="CFR25"/>
      <c r="CFS25"/>
      <c r="CFT25"/>
      <c r="CFU25"/>
      <c r="CFV25"/>
      <c r="CFW25"/>
      <c r="CFX25"/>
      <c r="CFY25"/>
      <c r="CFZ25"/>
      <c r="CGA25"/>
      <c r="CGB25"/>
      <c r="CGC25"/>
      <c r="CGD25"/>
      <c r="CGE25"/>
      <c r="CGF25"/>
      <c r="CGG25"/>
      <c r="CGH25"/>
      <c r="CGI25"/>
      <c r="CGJ25"/>
      <c r="CGK25"/>
      <c r="CGL25"/>
      <c r="CGM25"/>
      <c r="CGN25"/>
      <c r="CGO25"/>
      <c r="CGP25"/>
      <c r="CGQ25"/>
      <c r="CGR25"/>
      <c r="CGS25"/>
      <c r="CGT25"/>
      <c r="CGU25"/>
      <c r="CGV25"/>
      <c r="CGW25"/>
      <c r="CGX25"/>
      <c r="CGY25"/>
      <c r="CGZ25"/>
      <c r="CHA25"/>
      <c r="CHB25"/>
      <c r="CHC25"/>
      <c r="CHD25"/>
      <c r="CHE25"/>
      <c r="CHF25"/>
      <c r="CHG25"/>
      <c r="CHH25"/>
      <c r="CHI25"/>
      <c r="CHJ25"/>
      <c r="CHK25"/>
      <c r="CHL25"/>
      <c r="CHM25"/>
      <c r="CHN25"/>
      <c r="CHO25"/>
      <c r="CHP25"/>
      <c r="CHQ25"/>
      <c r="CHR25"/>
      <c r="CHS25"/>
      <c r="CHT25"/>
      <c r="CHU25"/>
      <c r="CHV25"/>
      <c r="CHW25"/>
      <c r="CHX25"/>
      <c r="CHY25"/>
      <c r="CHZ25"/>
      <c r="CIA25"/>
      <c r="CIB25"/>
      <c r="CIC25"/>
      <c r="CID25"/>
      <c r="CIE25"/>
      <c r="CIF25"/>
      <c r="CIG25"/>
      <c r="CIH25"/>
      <c r="CII25"/>
      <c r="CIJ25"/>
      <c r="CIK25"/>
      <c r="CIL25"/>
      <c r="CIM25"/>
      <c r="CIN25"/>
      <c r="CIO25"/>
      <c r="CIP25"/>
      <c r="CIQ25"/>
      <c r="CIR25"/>
      <c r="CIS25"/>
      <c r="CIT25"/>
      <c r="CIU25"/>
      <c r="CIV25"/>
      <c r="CIW25"/>
      <c r="CIX25"/>
      <c r="CIY25"/>
      <c r="CIZ25"/>
      <c r="CJA25"/>
      <c r="CJB25"/>
      <c r="CJC25"/>
      <c r="CJD25"/>
      <c r="CJE25"/>
      <c r="CJF25"/>
      <c r="CJG25"/>
      <c r="CJH25"/>
      <c r="CJI25"/>
      <c r="CJJ25"/>
      <c r="CJK25"/>
      <c r="CJL25"/>
      <c r="CJM25"/>
      <c r="CJN25"/>
      <c r="CJO25"/>
      <c r="CJP25"/>
      <c r="CJQ25"/>
      <c r="CJR25"/>
      <c r="CJS25"/>
      <c r="CJT25"/>
      <c r="CJU25"/>
      <c r="CJV25"/>
      <c r="CJW25"/>
      <c r="CJX25"/>
      <c r="CJY25"/>
      <c r="CJZ25"/>
      <c r="CKA25"/>
      <c r="CKB25"/>
      <c r="CKC25"/>
      <c r="CKD25"/>
      <c r="CKE25"/>
      <c r="CKF25"/>
      <c r="CKG25"/>
      <c r="CKH25"/>
      <c r="CKI25"/>
      <c r="CKJ25"/>
      <c r="CKK25"/>
      <c r="CKL25"/>
      <c r="CKM25"/>
      <c r="CKN25"/>
      <c r="CKO25"/>
      <c r="CKP25"/>
      <c r="CKQ25"/>
      <c r="CKR25"/>
      <c r="CKS25"/>
      <c r="CKT25"/>
      <c r="CKU25"/>
      <c r="CKV25"/>
      <c r="CKW25"/>
      <c r="CKX25"/>
      <c r="CKY25"/>
      <c r="CKZ25"/>
      <c r="CLA25"/>
      <c r="CLB25"/>
      <c r="CLC25"/>
      <c r="CLD25"/>
      <c r="CLE25"/>
      <c r="CLF25"/>
      <c r="CLG25"/>
      <c r="CLH25"/>
      <c r="CLI25"/>
      <c r="CLJ25"/>
      <c r="CLK25"/>
      <c r="CLL25"/>
      <c r="CLM25"/>
      <c r="CLN25"/>
      <c r="CLO25"/>
      <c r="CLP25"/>
      <c r="CLQ25"/>
      <c r="CLR25"/>
      <c r="CLS25"/>
      <c r="CLT25"/>
      <c r="CLU25"/>
      <c r="CLV25"/>
      <c r="CLW25"/>
      <c r="CLX25"/>
      <c r="CLY25"/>
      <c r="CLZ25"/>
      <c r="CMA25"/>
      <c r="CMB25"/>
      <c r="CMC25"/>
      <c r="CMD25"/>
      <c r="CME25"/>
      <c r="CMF25"/>
      <c r="CMG25"/>
      <c r="CMH25"/>
      <c r="CMI25"/>
      <c r="CMJ25"/>
      <c r="CMK25"/>
      <c r="CML25"/>
      <c r="CMM25"/>
      <c r="CMN25"/>
      <c r="CMO25"/>
      <c r="CMP25"/>
      <c r="CMQ25"/>
      <c r="CMR25"/>
      <c r="CMS25"/>
      <c r="CMT25"/>
      <c r="CMU25"/>
      <c r="CMV25"/>
      <c r="CMW25"/>
      <c r="CMX25"/>
      <c r="CMY25"/>
      <c r="CMZ25"/>
      <c r="CNA25"/>
      <c r="CNB25"/>
      <c r="CNC25"/>
      <c r="CND25"/>
      <c r="CNE25"/>
      <c r="CNF25"/>
      <c r="CNG25"/>
      <c r="CNH25"/>
      <c r="CNI25"/>
      <c r="CNJ25"/>
      <c r="CNK25"/>
      <c r="CNL25"/>
      <c r="CNM25"/>
      <c r="CNN25"/>
      <c r="CNO25"/>
      <c r="CNP25"/>
      <c r="CNQ25"/>
      <c r="CNR25"/>
      <c r="CNS25"/>
      <c r="CNT25"/>
      <c r="CNU25"/>
      <c r="CNV25"/>
      <c r="CNW25"/>
      <c r="CNX25"/>
      <c r="CNY25"/>
      <c r="CNZ25"/>
      <c r="COA25"/>
      <c r="COB25"/>
      <c r="COC25"/>
      <c r="COD25"/>
      <c r="COE25"/>
      <c r="COF25"/>
      <c r="COG25"/>
      <c r="COH25"/>
      <c r="COI25"/>
      <c r="COJ25"/>
      <c r="COK25"/>
      <c r="COL25"/>
      <c r="COM25"/>
      <c r="CON25"/>
      <c r="COO25"/>
      <c r="COP25"/>
      <c r="COQ25"/>
      <c r="COR25"/>
      <c r="COS25"/>
      <c r="COT25"/>
      <c r="COU25"/>
      <c r="COV25"/>
      <c r="COW25"/>
      <c r="COX25"/>
      <c r="COY25"/>
      <c r="COZ25"/>
      <c r="CPA25"/>
      <c r="CPB25"/>
      <c r="CPC25"/>
      <c r="CPD25"/>
      <c r="CPE25"/>
      <c r="CPF25"/>
      <c r="CPG25"/>
      <c r="CPH25"/>
      <c r="CPI25"/>
      <c r="CPJ25"/>
      <c r="CPK25"/>
      <c r="CPL25"/>
      <c r="CPM25"/>
      <c r="CPN25"/>
      <c r="CPO25"/>
      <c r="CPP25"/>
      <c r="CPQ25"/>
      <c r="CPR25"/>
      <c r="CPS25"/>
      <c r="CPT25"/>
      <c r="CPU25"/>
      <c r="CPV25"/>
      <c r="CPW25"/>
      <c r="CPX25"/>
      <c r="CPY25"/>
      <c r="CPZ25"/>
      <c r="CQA25"/>
      <c r="CQB25"/>
      <c r="CQC25"/>
      <c r="CQD25"/>
      <c r="CQE25"/>
      <c r="CQF25"/>
      <c r="CQG25"/>
      <c r="CQH25"/>
      <c r="CQI25"/>
      <c r="CQJ25"/>
      <c r="CQK25"/>
      <c r="CQL25"/>
      <c r="CQM25"/>
      <c r="CQN25"/>
      <c r="CQO25"/>
      <c r="CQP25"/>
      <c r="CQQ25"/>
      <c r="CQR25"/>
      <c r="CQS25"/>
      <c r="CQT25"/>
      <c r="CQU25"/>
      <c r="CQV25"/>
      <c r="CQW25"/>
      <c r="CQX25"/>
      <c r="CQY25"/>
      <c r="CQZ25"/>
      <c r="CRA25"/>
      <c r="CRB25"/>
      <c r="CRC25"/>
      <c r="CRD25"/>
      <c r="CRE25"/>
      <c r="CRF25"/>
      <c r="CRG25"/>
      <c r="CRH25"/>
      <c r="CRI25"/>
      <c r="CRJ25"/>
      <c r="CRK25"/>
      <c r="CRL25"/>
      <c r="CRM25"/>
      <c r="CRN25"/>
      <c r="CRO25"/>
      <c r="CRP25"/>
      <c r="CRQ25"/>
      <c r="CRR25"/>
      <c r="CRS25"/>
      <c r="CRT25"/>
      <c r="CRU25"/>
      <c r="CRV25"/>
      <c r="CRW25"/>
      <c r="CRX25"/>
      <c r="CRY25"/>
      <c r="CRZ25"/>
      <c r="CSA25"/>
      <c r="CSB25"/>
      <c r="CSC25"/>
      <c r="CSD25"/>
      <c r="CSE25"/>
      <c r="CSF25"/>
      <c r="CSG25"/>
      <c r="CSH25"/>
      <c r="CSI25"/>
      <c r="CSJ25"/>
      <c r="CSK25"/>
      <c r="CSL25"/>
      <c r="CSM25"/>
      <c r="CSN25"/>
      <c r="CSO25"/>
      <c r="CSP25"/>
      <c r="CSQ25"/>
      <c r="CSR25"/>
      <c r="CSS25"/>
      <c r="CST25"/>
      <c r="CSU25"/>
      <c r="CSV25"/>
      <c r="CSW25"/>
      <c r="CSX25"/>
      <c r="CSY25"/>
      <c r="CSZ25"/>
      <c r="CTA25"/>
      <c r="CTB25"/>
      <c r="CTC25"/>
      <c r="CTD25"/>
      <c r="CTE25"/>
      <c r="CTF25"/>
      <c r="CTG25"/>
      <c r="CTH25"/>
      <c r="CTI25"/>
      <c r="CTJ25"/>
      <c r="CTK25"/>
      <c r="CTL25"/>
      <c r="CTM25"/>
      <c r="CTN25"/>
      <c r="CTO25"/>
      <c r="CTP25"/>
      <c r="CTQ25"/>
      <c r="CTR25"/>
      <c r="CTS25"/>
      <c r="CTT25"/>
      <c r="CTU25"/>
      <c r="CTV25"/>
      <c r="CTW25"/>
      <c r="CTX25"/>
      <c r="CTY25"/>
      <c r="CTZ25"/>
      <c r="CUA25"/>
      <c r="CUB25"/>
      <c r="CUC25"/>
      <c r="CUD25"/>
      <c r="CUE25"/>
      <c r="CUF25"/>
      <c r="CUG25"/>
      <c r="CUH25"/>
      <c r="CUI25"/>
      <c r="CUJ25"/>
      <c r="CUK25"/>
      <c r="CUL25"/>
      <c r="CUM25"/>
      <c r="CUN25"/>
      <c r="CUO25"/>
      <c r="CUP25"/>
      <c r="CUQ25"/>
      <c r="CUR25"/>
      <c r="CUS25"/>
      <c r="CUT25"/>
      <c r="CUU25"/>
      <c r="CUV25"/>
      <c r="CUW25"/>
      <c r="CUX25"/>
      <c r="CUY25"/>
      <c r="CUZ25"/>
      <c r="CVA25"/>
      <c r="CVB25"/>
      <c r="CVC25"/>
      <c r="CVD25"/>
      <c r="CVE25"/>
      <c r="CVF25"/>
      <c r="CVG25"/>
      <c r="CVH25"/>
      <c r="CVI25"/>
      <c r="CVJ25"/>
      <c r="CVK25"/>
      <c r="CVL25"/>
      <c r="CVM25"/>
      <c r="CVN25"/>
      <c r="CVO25"/>
      <c r="CVP25"/>
      <c r="CVQ25"/>
      <c r="CVR25"/>
      <c r="CVS25"/>
      <c r="CVT25"/>
      <c r="CVU25"/>
      <c r="CVV25"/>
      <c r="CVW25"/>
      <c r="CVX25"/>
      <c r="CVY25"/>
      <c r="CVZ25"/>
      <c r="CWA25"/>
      <c r="CWB25"/>
      <c r="CWC25"/>
      <c r="CWD25"/>
      <c r="CWE25"/>
      <c r="CWF25"/>
      <c r="CWG25"/>
      <c r="CWH25"/>
      <c r="CWI25"/>
      <c r="CWJ25"/>
      <c r="CWK25"/>
      <c r="CWL25"/>
      <c r="CWM25"/>
      <c r="CWN25"/>
      <c r="CWO25"/>
      <c r="CWP25"/>
      <c r="CWQ25"/>
      <c r="CWR25"/>
      <c r="CWS25"/>
      <c r="CWT25"/>
      <c r="CWU25"/>
      <c r="CWV25"/>
      <c r="CWW25"/>
      <c r="CWX25"/>
      <c r="CWY25"/>
      <c r="CWZ25"/>
      <c r="CXA25"/>
      <c r="CXB25"/>
      <c r="CXC25"/>
      <c r="CXD25"/>
      <c r="CXE25"/>
      <c r="CXF25"/>
      <c r="CXG25"/>
      <c r="CXH25"/>
      <c r="CXI25"/>
      <c r="CXJ25"/>
      <c r="CXK25"/>
      <c r="CXL25"/>
      <c r="CXM25"/>
      <c r="CXN25"/>
      <c r="CXO25"/>
      <c r="CXP25"/>
      <c r="CXQ25"/>
      <c r="CXR25"/>
      <c r="CXS25"/>
      <c r="CXT25"/>
      <c r="CXU25"/>
      <c r="CXV25"/>
      <c r="CXW25"/>
      <c r="CXX25"/>
      <c r="CXY25"/>
      <c r="CXZ25"/>
      <c r="CYA25"/>
      <c r="CYB25"/>
      <c r="CYC25"/>
      <c r="CYD25"/>
      <c r="CYE25"/>
      <c r="CYF25"/>
      <c r="CYG25"/>
      <c r="CYH25"/>
      <c r="CYI25"/>
      <c r="CYJ25"/>
      <c r="CYK25"/>
      <c r="CYL25"/>
      <c r="CYM25"/>
      <c r="CYN25"/>
      <c r="CYO25"/>
      <c r="CYP25"/>
      <c r="CYQ25"/>
      <c r="CYR25"/>
      <c r="CYS25"/>
      <c r="CYT25"/>
      <c r="CYU25"/>
      <c r="CYV25"/>
      <c r="CYW25"/>
      <c r="CYX25"/>
      <c r="CYY25"/>
      <c r="CYZ25"/>
      <c r="CZA25"/>
      <c r="CZB25"/>
      <c r="CZC25"/>
      <c r="CZD25"/>
      <c r="CZE25"/>
      <c r="CZF25"/>
      <c r="CZG25"/>
      <c r="CZH25"/>
      <c r="CZI25"/>
      <c r="CZJ25"/>
      <c r="CZK25"/>
      <c r="CZL25"/>
      <c r="CZM25"/>
      <c r="CZN25"/>
      <c r="CZO25"/>
      <c r="CZP25"/>
      <c r="CZQ25"/>
      <c r="CZR25"/>
      <c r="CZS25"/>
      <c r="CZT25"/>
      <c r="CZU25"/>
      <c r="CZV25"/>
      <c r="CZW25"/>
      <c r="CZX25"/>
      <c r="CZY25"/>
      <c r="CZZ25"/>
      <c r="DAA25"/>
      <c r="DAB25"/>
      <c r="DAC25"/>
      <c r="DAD25"/>
      <c r="DAE25"/>
      <c r="DAF25"/>
      <c r="DAG25"/>
      <c r="DAH25"/>
      <c r="DAI25"/>
      <c r="DAJ25"/>
      <c r="DAK25"/>
      <c r="DAL25"/>
      <c r="DAM25"/>
      <c r="DAN25"/>
      <c r="DAO25"/>
      <c r="DAP25"/>
      <c r="DAQ25"/>
      <c r="DAR25"/>
      <c r="DAS25"/>
      <c r="DAT25"/>
      <c r="DAU25"/>
      <c r="DAV25"/>
      <c r="DAW25"/>
      <c r="DAX25"/>
      <c r="DAY25"/>
      <c r="DAZ25"/>
      <c r="DBA25"/>
      <c r="DBB25"/>
      <c r="DBC25"/>
      <c r="DBD25"/>
      <c r="DBE25"/>
      <c r="DBF25"/>
      <c r="DBG25"/>
      <c r="DBH25"/>
      <c r="DBI25"/>
      <c r="DBJ25"/>
      <c r="DBK25"/>
      <c r="DBL25"/>
      <c r="DBM25"/>
      <c r="DBN25"/>
      <c r="DBO25"/>
      <c r="DBP25"/>
      <c r="DBQ25"/>
      <c r="DBR25"/>
      <c r="DBS25"/>
      <c r="DBT25"/>
      <c r="DBU25"/>
      <c r="DBV25"/>
      <c r="DBW25"/>
      <c r="DBX25"/>
      <c r="DBY25"/>
      <c r="DBZ25"/>
      <c r="DCA25"/>
      <c r="DCB25"/>
      <c r="DCC25"/>
      <c r="DCD25"/>
      <c r="DCE25"/>
      <c r="DCF25"/>
      <c r="DCG25"/>
      <c r="DCH25"/>
      <c r="DCI25"/>
      <c r="DCJ25"/>
      <c r="DCK25"/>
      <c r="DCL25"/>
      <c r="DCM25"/>
      <c r="DCN25"/>
      <c r="DCO25"/>
      <c r="DCP25"/>
      <c r="DCQ25"/>
      <c r="DCR25"/>
      <c r="DCS25"/>
      <c r="DCT25"/>
      <c r="DCU25"/>
      <c r="DCV25"/>
      <c r="DCW25"/>
      <c r="DCX25"/>
      <c r="DCY25"/>
      <c r="DCZ25"/>
      <c r="DDA25"/>
      <c r="DDB25"/>
      <c r="DDC25"/>
      <c r="DDD25"/>
      <c r="DDE25"/>
      <c r="DDF25"/>
      <c r="DDG25"/>
      <c r="DDH25"/>
      <c r="DDI25"/>
      <c r="DDJ25"/>
      <c r="DDK25"/>
      <c r="DDL25"/>
      <c r="DDM25"/>
      <c r="DDN25"/>
      <c r="DDO25"/>
      <c r="DDP25"/>
      <c r="DDQ25"/>
      <c r="DDR25"/>
      <c r="DDS25"/>
      <c r="DDT25"/>
      <c r="DDU25"/>
      <c r="DDV25"/>
      <c r="DDW25"/>
      <c r="DDX25"/>
      <c r="DDY25"/>
      <c r="DDZ25"/>
      <c r="DEA25"/>
      <c r="DEB25"/>
      <c r="DEC25"/>
      <c r="DED25"/>
      <c r="DEE25"/>
      <c r="DEF25"/>
      <c r="DEG25"/>
      <c r="DEH25"/>
      <c r="DEI25"/>
      <c r="DEJ25"/>
      <c r="DEK25"/>
      <c r="DEL25"/>
      <c r="DEM25"/>
      <c r="DEN25"/>
      <c r="DEO25"/>
      <c r="DEP25"/>
      <c r="DEQ25"/>
      <c r="DER25"/>
      <c r="DES25"/>
      <c r="DET25"/>
      <c r="DEU25"/>
      <c r="DEV25"/>
      <c r="DEW25"/>
      <c r="DEX25"/>
      <c r="DEY25"/>
      <c r="DEZ25"/>
      <c r="DFA25"/>
      <c r="DFB25"/>
      <c r="DFC25"/>
      <c r="DFD25"/>
      <c r="DFE25"/>
      <c r="DFF25"/>
      <c r="DFG25"/>
      <c r="DFH25"/>
      <c r="DFI25"/>
      <c r="DFJ25"/>
      <c r="DFK25"/>
      <c r="DFL25"/>
      <c r="DFM25"/>
      <c r="DFN25"/>
      <c r="DFO25"/>
      <c r="DFP25"/>
      <c r="DFQ25"/>
      <c r="DFR25"/>
      <c r="DFS25"/>
      <c r="DFT25"/>
      <c r="DFU25"/>
      <c r="DFV25"/>
      <c r="DFW25"/>
      <c r="DFX25"/>
      <c r="DFY25"/>
      <c r="DFZ25"/>
      <c r="DGA25"/>
      <c r="DGB25"/>
      <c r="DGC25"/>
      <c r="DGD25"/>
      <c r="DGE25"/>
      <c r="DGF25"/>
      <c r="DGG25"/>
      <c r="DGH25"/>
      <c r="DGI25"/>
      <c r="DGJ25"/>
      <c r="DGK25"/>
      <c r="DGL25"/>
      <c r="DGM25"/>
      <c r="DGN25"/>
      <c r="DGO25"/>
      <c r="DGP25"/>
      <c r="DGQ25"/>
      <c r="DGR25"/>
      <c r="DGS25"/>
      <c r="DGT25"/>
      <c r="DGU25"/>
      <c r="DGV25"/>
      <c r="DGW25"/>
      <c r="DGX25"/>
      <c r="DGY25"/>
      <c r="DGZ25"/>
      <c r="DHA25"/>
      <c r="DHB25"/>
      <c r="DHC25"/>
      <c r="DHD25"/>
      <c r="DHE25"/>
      <c r="DHF25"/>
      <c r="DHG25"/>
      <c r="DHH25"/>
      <c r="DHI25"/>
      <c r="DHJ25"/>
      <c r="DHK25"/>
      <c r="DHL25"/>
      <c r="DHM25"/>
      <c r="DHN25"/>
      <c r="DHO25"/>
      <c r="DHP25"/>
      <c r="DHQ25"/>
      <c r="DHR25"/>
      <c r="DHS25"/>
      <c r="DHT25"/>
      <c r="DHU25"/>
      <c r="DHV25"/>
      <c r="DHW25"/>
      <c r="DHX25"/>
      <c r="DHY25"/>
      <c r="DHZ25"/>
      <c r="DIA25"/>
      <c r="DIB25"/>
      <c r="DIC25"/>
      <c r="DID25"/>
      <c r="DIE25"/>
      <c r="DIF25"/>
      <c r="DIG25"/>
      <c r="DIH25"/>
      <c r="DII25"/>
      <c r="DIJ25"/>
      <c r="DIK25"/>
      <c r="DIL25"/>
      <c r="DIM25"/>
      <c r="DIN25"/>
      <c r="DIO25"/>
      <c r="DIP25"/>
      <c r="DIQ25"/>
      <c r="DIR25"/>
      <c r="DIS25"/>
      <c r="DIT25"/>
      <c r="DIU25"/>
      <c r="DIV25"/>
      <c r="DIW25"/>
      <c r="DIX25"/>
      <c r="DIY25"/>
      <c r="DIZ25"/>
      <c r="DJA25"/>
      <c r="DJB25"/>
      <c r="DJC25"/>
      <c r="DJD25"/>
      <c r="DJE25"/>
      <c r="DJF25"/>
      <c r="DJG25"/>
      <c r="DJH25"/>
      <c r="DJI25"/>
      <c r="DJJ25"/>
      <c r="DJK25"/>
      <c r="DJL25"/>
      <c r="DJM25"/>
      <c r="DJN25"/>
      <c r="DJO25"/>
      <c r="DJP25"/>
      <c r="DJQ25"/>
      <c r="DJR25"/>
      <c r="DJS25"/>
      <c r="DJT25"/>
      <c r="DJU25"/>
      <c r="DJV25"/>
      <c r="DJW25"/>
      <c r="DJX25"/>
      <c r="DJY25"/>
      <c r="DJZ25"/>
      <c r="DKA25"/>
      <c r="DKB25"/>
      <c r="DKC25"/>
      <c r="DKD25"/>
      <c r="DKE25"/>
      <c r="DKF25"/>
      <c r="DKG25"/>
      <c r="DKH25"/>
      <c r="DKI25"/>
      <c r="DKJ25"/>
      <c r="DKK25"/>
      <c r="DKL25"/>
      <c r="DKM25"/>
      <c r="DKN25"/>
      <c r="DKO25"/>
      <c r="DKP25"/>
      <c r="DKQ25"/>
      <c r="DKR25"/>
      <c r="DKS25"/>
      <c r="DKT25"/>
      <c r="DKU25"/>
      <c r="DKV25"/>
      <c r="DKW25"/>
      <c r="DKX25"/>
      <c r="DKY25"/>
      <c r="DKZ25"/>
      <c r="DLA25"/>
      <c r="DLB25"/>
      <c r="DLC25"/>
      <c r="DLD25"/>
      <c r="DLE25"/>
      <c r="DLF25"/>
      <c r="DLG25"/>
      <c r="DLH25"/>
      <c r="DLI25"/>
      <c r="DLJ25"/>
      <c r="DLK25"/>
      <c r="DLL25"/>
      <c r="DLM25"/>
      <c r="DLN25"/>
      <c r="DLO25"/>
      <c r="DLP25"/>
      <c r="DLQ25"/>
      <c r="DLR25"/>
      <c r="DLS25"/>
      <c r="DLT25"/>
      <c r="DLU25"/>
      <c r="DLV25"/>
      <c r="DLW25"/>
      <c r="DLX25"/>
      <c r="DLY25"/>
      <c r="DLZ25"/>
      <c r="DMA25"/>
      <c r="DMB25"/>
      <c r="DMC25"/>
      <c r="DMD25"/>
      <c r="DME25"/>
      <c r="DMF25"/>
      <c r="DMG25"/>
      <c r="DMH25"/>
      <c r="DMI25"/>
      <c r="DMJ25"/>
      <c r="DMK25"/>
      <c r="DML25"/>
      <c r="DMM25"/>
      <c r="DMN25"/>
      <c r="DMO25"/>
      <c r="DMP25"/>
      <c r="DMQ25"/>
      <c r="DMR25"/>
      <c r="DMS25"/>
      <c r="DMT25"/>
      <c r="DMU25"/>
      <c r="DMV25"/>
      <c r="DMW25"/>
      <c r="DMX25"/>
      <c r="DMY25"/>
      <c r="DMZ25"/>
      <c r="DNA25"/>
      <c r="DNB25"/>
      <c r="DNC25"/>
      <c r="DND25"/>
      <c r="DNE25"/>
      <c r="DNF25"/>
      <c r="DNG25"/>
      <c r="DNH25"/>
      <c r="DNI25"/>
      <c r="DNJ25"/>
      <c r="DNK25"/>
      <c r="DNL25"/>
      <c r="DNM25"/>
      <c r="DNN25"/>
      <c r="DNO25"/>
      <c r="DNP25"/>
      <c r="DNQ25"/>
      <c r="DNR25"/>
      <c r="DNS25"/>
      <c r="DNT25"/>
      <c r="DNU25"/>
      <c r="DNV25"/>
      <c r="DNW25"/>
      <c r="DNX25"/>
      <c r="DNY25"/>
      <c r="DNZ25"/>
      <c r="DOA25"/>
      <c r="DOB25"/>
      <c r="DOC25"/>
      <c r="DOD25"/>
      <c r="DOE25"/>
      <c r="DOF25"/>
      <c r="DOG25"/>
      <c r="DOH25"/>
      <c r="DOI25"/>
      <c r="DOJ25"/>
      <c r="DOK25"/>
      <c r="DOL25"/>
      <c r="DOM25"/>
      <c r="DON25"/>
      <c r="DOO25"/>
      <c r="DOP25"/>
      <c r="DOQ25"/>
      <c r="DOR25"/>
      <c r="DOS25"/>
      <c r="DOT25"/>
      <c r="DOU25"/>
      <c r="DOV25"/>
      <c r="DOW25"/>
      <c r="DOX25"/>
      <c r="DOY25"/>
      <c r="DOZ25"/>
      <c r="DPA25"/>
      <c r="DPB25"/>
      <c r="DPC25"/>
      <c r="DPD25"/>
      <c r="DPE25"/>
      <c r="DPF25"/>
      <c r="DPG25"/>
      <c r="DPH25"/>
      <c r="DPI25"/>
      <c r="DPJ25"/>
      <c r="DPK25"/>
      <c r="DPL25"/>
      <c r="DPM25"/>
      <c r="DPN25"/>
      <c r="DPO25"/>
      <c r="DPP25"/>
      <c r="DPQ25"/>
      <c r="DPR25"/>
      <c r="DPS25"/>
      <c r="DPT25"/>
      <c r="DPU25"/>
      <c r="DPV25"/>
      <c r="DPW25"/>
      <c r="DPX25"/>
      <c r="DPY25"/>
      <c r="DPZ25"/>
      <c r="DQA25"/>
      <c r="DQB25"/>
      <c r="DQC25"/>
      <c r="DQD25"/>
      <c r="DQE25"/>
      <c r="DQF25"/>
      <c r="DQG25"/>
      <c r="DQH25"/>
      <c r="DQI25"/>
      <c r="DQJ25"/>
      <c r="DQK25"/>
      <c r="DQL25"/>
      <c r="DQM25"/>
      <c r="DQN25"/>
      <c r="DQO25"/>
      <c r="DQP25"/>
      <c r="DQQ25"/>
      <c r="DQR25"/>
      <c r="DQS25"/>
      <c r="DQT25"/>
      <c r="DQU25"/>
      <c r="DQV25"/>
      <c r="DQW25"/>
      <c r="DQX25"/>
      <c r="DQY25"/>
      <c r="DQZ25"/>
      <c r="DRA25"/>
      <c r="DRB25"/>
      <c r="DRC25"/>
      <c r="DRD25"/>
      <c r="DRE25"/>
      <c r="DRF25"/>
      <c r="DRG25"/>
      <c r="DRH25"/>
      <c r="DRI25"/>
      <c r="DRJ25"/>
      <c r="DRK25"/>
      <c r="DRL25"/>
      <c r="DRM25"/>
      <c r="DRN25"/>
      <c r="DRO25"/>
      <c r="DRP25"/>
      <c r="DRQ25"/>
      <c r="DRR25"/>
      <c r="DRS25"/>
      <c r="DRT25"/>
      <c r="DRU25"/>
      <c r="DRV25"/>
      <c r="DRW25"/>
      <c r="DRX25"/>
      <c r="DRY25"/>
      <c r="DRZ25"/>
      <c r="DSA25"/>
      <c r="DSB25"/>
      <c r="DSC25"/>
      <c r="DSD25"/>
      <c r="DSE25"/>
      <c r="DSF25"/>
      <c r="DSG25"/>
      <c r="DSH25"/>
      <c r="DSI25"/>
      <c r="DSJ25"/>
      <c r="DSK25"/>
      <c r="DSL25"/>
      <c r="DSM25"/>
      <c r="DSN25"/>
      <c r="DSO25"/>
      <c r="DSP25"/>
      <c r="DSQ25"/>
      <c r="DSR25"/>
      <c r="DSS25"/>
      <c r="DST25"/>
      <c r="DSU25"/>
      <c r="DSV25"/>
      <c r="DSW25"/>
      <c r="DSX25"/>
      <c r="DSY25"/>
      <c r="DSZ25"/>
      <c r="DTA25"/>
      <c r="DTB25"/>
      <c r="DTC25"/>
      <c r="DTD25"/>
      <c r="DTE25"/>
      <c r="DTF25"/>
      <c r="DTG25"/>
      <c r="DTH25"/>
      <c r="DTI25"/>
      <c r="DTJ25"/>
      <c r="DTK25"/>
      <c r="DTL25"/>
      <c r="DTM25"/>
      <c r="DTN25"/>
      <c r="DTO25"/>
      <c r="DTP25"/>
      <c r="DTQ25"/>
      <c r="DTR25"/>
      <c r="DTS25"/>
      <c r="DTT25"/>
      <c r="DTU25"/>
      <c r="DTV25"/>
      <c r="DTW25"/>
      <c r="DTX25"/>
      <c r="DTY25"/>
      <c r="DTZ25"/>
      <c r="DUA25"/>
      <c r="DUB25"/>
      <c r="DUC25"/>
      <c r="DUD25"/>
      <c r="DUE25"/>
      <c r="DUF25"/>
      <c r="DUG25"/>
      <c r="DUH25"/>
      <c r="DUI25"/>
      <c r="DUJ25"/>
      <c r="DUK25"/>
      <c r="DUL25"/>
      <c r="DUM25"/>
      <c r="DUN25"/>
      <c r="DUO25"/>
      <c r="DUP25"/>
      <c r="DUQ25"/>
      <c r="DUR25"/>
      <c r="DUS25"/>
      <c r="DUT25"/>
      <c r="DUU25"/>
      <c r="DUV25"/>
      <c r="DUW25"/>
      <c r="DUX25"/>
      <c r="DUY25"/>
      <c r="DUZ25"/>
      <c r="DVA25"/>
      <c r="DVB25"/>
      <c r="DVC25"/>
      <c r="DVD25"/>
      <c r="DVE25"/>
      <c r="DVF25"/>
      <c r="DVG25"/>
      <c r="DVH25"/>
      <c r="DVI25"/>
      <c r="DVJ25"/>
      <c r="DVK25"/>
      <c r="DVL25"/>
      <c r="DVM25"/>
      <c r="DVN25"/>
      <c r="DVO25"/>
      <c r="DVP25"/>
      <c r="DVQ25"/>
      <c r="DVR25"/>
      <c r="DVS25"/>
      <c r="DVT25"/>
      <c r="DVU25"/>
      <c r="DVV25"/>
      <c r="DVW25"/>
      <c r="DVX25"/>
      <c r="DVY25"/>
      <c r="DVZ25"/>
      <c r="DWA25"/>
      <c r="DWB25"/>
      <c r="DWC25"/>
      <c r="DWD25"/>
      <c r="DWE25"/>
      <c r="DWF25"/>
      <c r="DWG25"/>
      <c r="DWH25"/>
      <c r="DWI25"/>
      <c r="DWJ25"/>
      <c r="DWK25"/>
      <c r="DWL25"/>
      <c r="DWM25"/>
      <c r="DWN25"/>
      <c r="DWO25"/>
      <c r="DWP25"/>
      <c r="DWQ25"/>
      <c r="DWR25"/>
      <c r="DWS25"/>
      <c r="DWT25"/>
      <c r="DWU25"/>
      <c r="DWV25"/>
      <c r="DWW25"/>
      <c r="DWX25"/>
      <c r="DWY25"/>
      <c r="DWZ25"/>
      <c r="DXA25"/>
      <c r="DXB25"/>
      <c r="DXC25"/>
      <c r="DXD25"/>
      <c r="DXE25"/>
      <c r="DXF25"/>
      <c r="DXG25"/>
      <c r="DXH25"/>
      <c r="DXI25"/>
      <c r="DXJ25"/>
      <c r="DXK25"/>
      <c r="DXL25"/>
      <c r="DXM25"/>
      <c r="DXN25"/>
      <c r="DXO25"/>
      <c r="DXP25"/>
      <c r="DXQ25"/>
      <c r="DXR25"/>
      <c r="DXS25"/>
      <c r="DXT25"/>
      <c r="DXU25"/>
      <c r="DXV25"/>
      <c r="DXW25"/>
      <c r="DXX25"/>
      <c r="DXY25"/>
      <c r="DXZ25"/>
      <c r="DYA25"/>
      <c r="DYB25"/>
      <c r="DYC25"/>
      <c r="DYD25"/>
      <c r="DYE25"/>
      <c r="DYF25"/>
      <c r="DYG25"/>
      <c r="DYH25"/>
      <c r="DYI25"/>
      <c r="DYJ25"/>
      <c r="DYK25"/>
      <c r="DYL25"/>
      <c r="DYM25"/>
      <c r="DYN25"/>
      <c r="DYO25"/>
      <c r="DYP25"/>
      <c r="DYQ25"/>
      <c r="DYR25"/>
      <c r="DYS25"/>
      <c r="DYT25"/>
      <c r="DYU25"/>
      <c r="DYV25"/>
      <c r="DYW25"/>
      <c r="DYX25"/>
      <c r="DYY25"/>
      <c r="DYZ25"/>
      <c r="DZA25"/>
      <c r="DZB25"/>
      <c r="DZC25"/>
      <c r="DZD25"/>
      <c r="DZE25"/>
      <c r="DZF25"/>
      <c r="DZG25"/>
      <c r="DZH25"/>
      <c r="DZI25"/>
      <c r="DZJ25"/>
      <c r="DZK25"/>
      <c r="DZL25"/>
      <c r="DZM25"/>
      <c r="DZN25"/>
      <c r="DZO25"/>
      <c r="DZP25"/>
      <c r="DZQ25"/>
      <c r="DZR25"/>
      <c r="DZS25"/>
      <c r="DZT25"/>
      <c r="DZU25"/>
      <c r="DZV25"/>
      <c r="DZW25"/>
      <c r="DZX25"/>
      <c r="DZY25"/>
      <c r="DZZ25"/>
      <c r="EAA25"/>
      <c r="EAB25"/>
      <c r="EAC25"/>
      <c r="EAD25"/>
      <c r="EAE25"/>
      <c r="EAF25"/>
      <c r="EAG25"/>
      <c r="EAH25"/>
      <c r="EAI25"/>
      <c r="EAJ25"/>
      <c r="EAK25"/>
      <c r="EAL25"/>
      <c r="EAM25"/>
      <c r="EAN25"/>
      <c r="EAO25"/>
      <c r="EAP25"/>
      <c r="EAQ25"/>
      <c r="EAR25"/>
      <c r="EAS25"/>
      <c r="EAT25"/>
      <c r="EAU25"/>
      <c r="EAV25"/>
      <c r="EAW25"/>
      <c r="EAX25"/>
      <c r="EAY25"/>
      <c r="EAZ25"/>
      <c r="EBA25"/>
      <c r="EBB25"/>
      <c r="EBC25"/>
      <c r="EBD25"/>
      <c r="EBE25"/>
      <c r="EBF25"/>
      <c r="EBG25"/>
      <c r="EBH25"/>
      <c r="EBI25"/>
      <c r="EBJ25"/>
      <c r="EBK25"/>
      <c r="EBL25"/>
      <c r="EBM25"/>
      <c r="EBN25"/>
      <c r="EBO25"/>
      <c r="EBP25"/>
      <c r="EBQ25"/>
      <c r="EBR25"/>
      <c r="EBS25"/>
      <c r="EBT25"/>
      <c r="EBU25"/>
      <c r="EBV25"/>
      <c r="EBW25"/>
      <c r="EBX25"/>
      <c r="EBY25"/>
      <c r="EBZ25"/>
      <c r="ECA25"/>
      <c r="ECB25"/>
      <c r="ECC25"/>
      <c r="ECD25"/>
      <c r="ECE25"/>
      <c r="ECF25"/>
      <c r="ECG25"/>
      <c r="ECH25"/>
      <c r="ECI25"/>
      <c r="ECJ25"/>
      <c r="ECK25"/>
      <c r="ECL25"/>
      <c r="ECM25"/>
      <c r="ECN25"/>
      <c r="ECO25"/>
      <c r="ECP25"/>
      <c r="ECQ25"/>
      <c r="ECR25"/>
      <c r="ECS25"/>
      <c r="ECT25"/>
      <c r="ECU25"/>
      <c r="ECV25"/>
      <c r="ECW25"/>
      <c r="ECX25"/>
      <c r="ECY25"/>
      <c r="ECZ25"/>
      <c r="EDA25"/>
      <c r="EDB25"/>
      <c r="EDC25"/>
      <c r="EDD25"/>
      <c r="EDE25"/>
      <c r="EDF25"/>
      <c r="EDG25"/>
      <c r="EDH25"/>
      <c r="EDI25"/>
      <c r="EDJ25"/>
      <c r="EDK25"/>
      <c r="EDL25"/>
      <c r="EDM25"/>
      <c r="EDN25"/>
      <c r="EDO25"/>
      <c r="EDP25"/>
      <c r="EDQ25"/>
      <c r="EDR25"/>
      <c r="EDS25"/>
      <c r="EDT25"/>
      <c r="EDU25"/>
      <c r="EDV25"/>
      <c r="EDW25"/>
      <c r="EDX25"/>
      <c r="EDY25"/>
      <c r="EDZ25"/>
      <c r="EEA25"/>
      <c r="EEB25"/>
      <c r="EEC25"/>
      <c r="EED25"/>
      <c r="EEE25"/>
      <c r="EEF25"/>
      <c r="EEG25"/>
      <c r="EEH25"/>
      <c r="EEI25"/>
      <c r="EEJ25"/>
      <c r="EEK25"/>
      <c r="EEL25"/>
      <c r="EEM25"/>
      <c r="EEN25"/>
      <c r="EEO25"/>
      <c r="EEP25"/>
      <c r="EEQ25"/>
      <c r="EER25"/>
      <c r="EES25"/>
      <c r="EET25"/>
      <c r="EEU25"/>
      <c r="EEV25"/>
      <c r="EEW25"/>
      <c r="EEX25"/>
      <c r="EEY25"/>
      <c r="EEZ25"/>
      <c r="EFA25"/>
      <c r="EFB25"/>
      <c r="EFC25"/>
      <c r="EFD25"/>
      <c r="EFE25"/>
      <c r="EFF25"/>
      <c r="EFG25"/>
      <c r="EFH25"/>
      <c r="EFI25"/>
      <c r="EFJ25"/>
      <c r="EFK25"/>
      <c r="EFL25"/>
      <c r="EFM25"/>
      <c r="EFN25"/>
      <c r="EFO25"/>
      <c r="EFP25"/>
      <c r="EFQ25"/>
      <c r="EFR25"/>
      <c r="EFS25"/>
      <c r="EFT25"/>
      <c r="EFU25"/>
      <c r="EFV25"/>
      <c r="EFW25"/>
      <c r="EFX25"/>
      <c r="EFY25"/>
      <c r="EFZ25"/>
      <c r="EGA25"/>
      <c r="EGB25"/>
      <c r="EGC25"/>
      <c r="EGD25"/>
      <c r="EGE25"/>
      <c r="EGF25"/>
      <c r="EGG25"/>
      <c r="EGH25"/>
      <c r="EGI25"/>
      <c r="EGJ25"/>
      <c r="EGK25"/>
      <c r="EGL25"/>
      <c r="EGM25"/>
      <c r="EGN25"/>
      <c r="EGO25"/>
      <c r="EGP25"/>
      <c r="EGQ25"/>
      <c r="EGR25"/>
      <c r="EGS25"/>
      <c r="EGT25"/>
      <c r="EGU25"/>
      <c r="EGV25"/>
      <c r="EGW25"/>
      <c r="EGX25"/>
      <c r="EGY25"/>
      <c r="EGZ25"/>
      <c r="EHA25"/>
      <c r="EHB25"/>
      <c r="EHC25"/>
      <c r="EHD25"/>
      <c r="EHE25"/>
      <c r="EHF25"/>
      <c r="EHG25"/>
      <c r="EHH25"/>
      <c r="EHI25"/>
      <c r="EHJ25"/>
      <c r="EHK25"/>
      <c r="EHL25"/>
      <c r="EHM25"/>
      <c r="EHN25"/>
      <c r="EHO25"/>
      <c r="EHP25"/>
      <c r="EHQ25"/>
      <c r="EHR25"/>
      <c r="EHS25"/>
      <c r="EHT25"/>
      <c r="EHU25"/>
      <c r="EHV25"/>
      <c r="EHW25"/>
      <c r="EHX25"/>
      <c r="EHY25"/>
      <c r="EHZ25"/>
      <c r="EIA25"/>
      <c r="EIB25"/>
      <c r="EIC25"/>
      <c r="EID25"/>
      <c r="EIE25"/>
      <c r="EIF25"/>
      <c r="EIG25"/>
      <c r="EIH25"/>
      <c r="EII25"/>
      <c r="EIJ25"/>
      <c r="EIK25"/>
      <c r="EIL25"/>
      <c r="EIM25"/>
      <c r="EIN25"/>
      <c r="EIO25"/>
      <c r="EIP25"/>
      <c r="EIQ25"/>
      <c r="EIR25"/>
      <c r="EIS25"/>
      <c r="EIT25"/>
      <c r="EIU25"/>
      <c r="EIV25"/>
      <c r="EIW25"/>
      <c r="EIX25"/>
      <c r="EIY25"/>
      <c r="EIZ25"/>
      <c r="EJA25"/>
      <c r="EJB25"/>
      <c r="EJC25"/>
      <c r="EJD25"/>
      <c r="EJE25"/>
      <c r="EJF25"/>
      <c r="EJG25"/>
      <c r="EJH25"/>
      <c r="EJI25"/>
      <c r="EJJ25"/>
      <c r="EJK25"/>
      <c r="EJL25"/>
      <c r="EJM25"/>
      <c r="EJN25"/>
      <c r="EJO25"/>
      <c r="EJP25"/>
      <c r="EJQ25"/>
      <c r="EJR25"/>
      <c r="EJS25"/>
      <c r="EJT25"/>
      <c r="EJU25"/>
      <c r="EJV25"/>
      <c r="EJW25"/>
      <c r="EJX25"/>
      <c r="EJY25"/>
      <c r="EJZ25"/>
      <c r="EKA25"/>
      <c r="EKB25"/>
      <c r="EKC25"/>
      <c r="EKD25"/>
      <c r="EKE25"/>
      <c r="EKF25"/>
      <c r="EKG25"/>
      <c r="EKH25"/>
      <c r="EKI25"/>
      <c r="EKJ25"/>
      <c r="EKK25"/>
      <c r="EKL25"/>
      <c r="EKM25"/>
      <c r="EKN25"/>
      <c r="EKO25"/>
      <c r="EKP25"/>
      <c r="EKQ25"/>
      <c r="EKR25"/>
      <c r="EKS25"/>
      <c r="EKT25"/>
      <c r="EKU25"/>
      <c r="EKV25"/>
      <c r="EKW25"/>
      <c r="EKX25"/>
      <c r="EKY25"/>
      <c r="EKZ25"/>
      <c r="ELA25"/>
      <c r="ELB25"/>
      <c r="ELC25"/>
      <c r="ELD25"/>
      <c r="ELE25"/>
      <c r="ELF25"/>
      <c r="ELG25"/>
      <c r="ELH25"/>
      <c r="ELI25"/>
      <c r="ELJ25"/>
      <c r="ELK25"/>
      <c r="ELL25"/>
      <c r="ELM25"/>
      <c r="ELN25"/>
      <c r="ELO25"/>
      <c r="ELP25"/>
      <c r="ELQ25"/>
      <c r="ELR25"/>
      <c r="ELS25"/>
      <c r="ELT25"/>
      <c r="ELU25"/>
      <c r="ELV25"/>
      <c r="ELW25"/>
      <c r="ELX25"/>
      <c r="ELY25"/>
      <c r="ELZ25"/>
      <c r="EMA25"/>
      <c r="EMB25"/>
      <c r="EMC25"/>
      <c r="EMD25"/>
      <c r="EME25"/>
      <c r="EMF25"/>
      <c r="EMG25"/>
      <c r="EMH25"/>
      <c r="EMI25"/>
      <c r="EMJ25"/>
      <c r="EMK25"/>
      <c r="EML25"/>
      <c r="EMM25"/>
      <c r="EMN25"/>
      <c r="EMO25"/>
      <c r="EMP25"/>
      <c r="EMQ25"/>
      <c r="EMR25"/>
      <c r="EMS25"/>
      <c r="EMT25"/>
      <c r="EMU25"/>
      <c r="EMV25"/>
      <c r="EMW25"/>
      <c r="EMX25"/>
      <c r="EMY25"/>
      <c r="EMZ25"/>
      <c r="ENA25"/>
      <c r="ENB25"/>
      <c r="ENC25"/>
      <c r="END25"/>
      <c r="ENE25"/>
      <c r="ENF25"/>
      <c r="ENG25"/>
      <c r="ENH25"/>
      <c r="ENI25"/>
      <c r="ENJ25"/>
      <c r="ENK25"/>
      <c r="ENL25"/>
      <c r="ENM25"/>
      <c r="ENN25"/>
      <c r="ENO25"/>
      <c r="ENP25"/>
      <c r="ENQ25"/>
      <c r="ENR25"/>
      <c r="ENS25"/>
      <c r="ENT25"/>
      <c r="ENU25"/>
      <c r="ENV25"/>
      <c r="ENW25"/>
      <c r="ENX25"/>
      <c r="ENY25"/>
      <c r="ENZ25"/>
      <c r="EOA25"/>
      <c r="EOB25"/>
      <c r="EOC25"/>
      <c r="EOD25"/>
      <c r="EOE25"/>
      <c r="EOF25"/>
      <c r="EOG25"/>
      <c r="EOH25"/>
      <c r="EOI25"/>
      <c r="EOJ25"/>
      <c r="EOK25"/>
      <c r="EOL25"/>
      <c r="EOM25"/>
      <c r="EON25"/>
      <c r="EOO25"/>
      <c r="EOP25"/>
      <c r="EOQ25"/>
      <c r="EOR25"/>
      <c r="EOS25"/>
      <c r="EOT25"/>
      <c r="EOU25"/>
      <c r="EOV25"/>
      <c r="EOW25"/>
      <c r="EOX25"/>
      <c r="EOY25"/>
      <c r="EOZ25"/>
      <c r="EPA25"/>
      <c r="EPB25"/>
      <c r="EPC25"/>
      <c r="EPD25"/>
      <c r="EPE25"/>
      <c r="EPF25"/>
      <c r="EPG25"/>
      <c r="EPH25"/>
      <c r="EPI25"/>
      <c r="EPJ25"/>
      <c r="EPK25"/>
      <c r="EPL25"/>
      <c r="EPM25"/>
      <c r="EPN25"/>
      <c r="EPO25"/>
      <c r="EPP25"/>
      <c r="EPQ25"/>
      <c r="EPR25"/>
      <c r="EPS25"/>
      <c r="EPT25"/>
      <c r="EPU25"/>
      <c r="EPV25"/>
      <c r="EPW25"/>
      <c r="EPX25"/>
      <c r="EPY25"/>
      <c r="EPZ25"/>
      <c r="EQA25"/>
      <c r="EQB25"/>
      <c r="EQC25"/>
      <c r="EQD25"/>
      <c r="EQE25"/>
      <c r="EQF25"/>
      <c r="EQG25"/>
      <c r="EQH25"/>
      <c r="EQI25"/>
      <c r="EQJ25"/>
      <c r="EQK25"/>
      <c r="EQL25"/>
      <c r="EQM25"/>
      <c r="EQN25"/>
      <c r="EQO25"/>
      <c r="EQP25"/>
      <c r="EQQ25"/>
      <c r="EQR25"/>
      <c r="EQS25"/>
      <c r="EQT25"/>
      <c r="EQU25"/>
      <c r="EQV25"/>
      <c r="EQW25"/>
      <c r="EQX25"/>
      <c r="EQY25"/>
      <c r="EQZ25"/>
      <c r="ERA25"/>
      <c r="ERB25"/>
      <c r="ERC25"/>
      <c r="ERD25"/>
      <c r="ERE25"/>
      <c r="ERF25"/>
      <c r="ERG25"/>
      <c r="ERH25"/>
      <c r="ERI25"/>
      <c r="ERJ25"/>
      <c r="ERK25"/>
      <c r="ERL25"/>
      <c r="ERM25"/>
      <c r="ERN25"/>
      <c r="ERO25"/>
      <c r="ERP25"/>
      <c r="ERQ25"/>
      <c r="ERR25"/>
      <c r="ERS25"/>
      <c r="ERT25"/>
      <c r="ERU25"/>
      <c r="ERV25"/>
      <c r="ERW25"/>
      <c r="ERX25"/>
      <c r="ERY25"/>
      <c r="ERZ25"/>
      <c r="ESA25"/>
      <c r="ESB25"/>
      <c r="ESC25"/>
      <c r="ESD25"/>
      <c r="ESE25"/>
      <c r="ESF25"/>
      <c r="ESG25"/>
      <c r="ESH25"/>
      <c r="ESI25"/>
      <c r="ESJ25"/>
      <c r="ESK25"/>
      <c r="ESL25"/>
      <c r="ESM25"/>
      <c r="ESN25"/>
      <c r="ESO25"/>
      <c r="ESP25"/>
      <c r="ESQ25"/>
      <c r="ESR25"/>
      <c r="ESS25"/>
      <c r="EST25"/>
      <c r="ESU25"/>
      <c r="ESV25"/>
      <c r="ESW25"/>
      <c r="ESX25"/>
      <c r="ESY25"/>
      <c r="ESZ25"/>
      <c r="ETA25"/>
      <c r="ETB25"/>
      <c r="ETC25"/>
      <c r="ETD25"/>
      <c r="ETE25"/>
      <c r="ETF25"/>
      <c r="ETG25"/>
      <c r="ETH25"/>
      <c r="ETI25"/>
      <c r="ETJ25"/>
      <c r="ETK25"/>
      <c r="ETL25"/>
      <c r="ETM25"/>
      <c r="ETN25"/>
      <c r="ETO25"/>
      <c r="ETP25"/>
      <c r="ETQ25"/>
      <c r="ETR25"/>
      <c r="ETS25"/>
      <c r="ETT25"/>
      <c r="ETU25"/>
      <c r="ETV25"/>
      <c r="ETW25"/>
      <c r="ETX25"/>
      <c r="ETY25"/>
      <c r="ETZ25"/>
      <c r="EUA25"/>
      <c r="EUB25"/>
      <c r="EUC25"/>
      <c r="EUD25"/>
      <c r="EUE25"/>
      <c r="EUF25"/>
      <c r="EUG25"/>
      <c r="EUH25"/>
      <c r="EUI25"/>
      <c r="EUJ25"/>
      <c r="EUK25"/>
      <c r="EUL25"/>
      <c r="EUM25"/>
      <c r="EUN25"/>
      <c r="EUO25"/>
      <c r="EUP25"/>
      <c r="EUQ25"/>
      <c r="EUR25"/>
      <c r="EUS25"/>
      <c r="EUT25"/>
      <c r="EUU25"/>
      <c r="EUV25"/>
      <c r="EUW25"/>
      <c r="EUX25"/>
      <c r="EUY25"/>
      <c r="EUZ25"/>
      <c r="EVA25"/>
      <c r="EVB25"/>
      <c r="EVC25"/>
      <c r="EVD25"/>
      <c r="EVE25"/>
      <c r="EVF25"/>
      <c r="EVG25"/>
      <c r="EVH25"/>
      <c r="EVI25"/>
      <c r="EVJ25"/>
      <c r="EVK25"/>
      <c r="EVL25"/>
      <c r="EVM25"/>
      <c r="EVN25"/>
      <c r="EVO25"/>
      <c r="EVP25"/>
      <c r="EVQ25"/>
      <c r="EVR25"/>
      <c r="EVS25"/>
      <c r="EVT25"/>
      <c r="EVU25"/>
      <c r="EVV25"/>
      <c r="EVW25"/>
      <c r="EVX25"/>
      <c r="EVY25"/>
      <c r="EVZ25"/>
      <c r="EWA25"/>
      <c r="EWB25"/>
      <c r="EWC25"/>
      <c r="EWD25"/>
      <c r="EWE25"/>
      <c r="EWF25"/>
      <c r="EWG25"/>
      <c r="EWH25"/>
      <c r="EWI25"/>
      <c r="EWJ25"/>
      <c r="EWK25"/>
      <c r="EWL25"/>
      <c r="EWM25"/>
      <c r="EWN25"/>
      <c r="EWO25"/>
      <c r="EWP25"/>
      <c r="EWQ25"/>
      <c r="EWR25"/>
      <c r="EWS25"/>
      <c r="EWT25"/>
      <c r="EWU25"/>
      <c r="EWV25"/>
      <c r="EWW25"/>
      <c r="EWX25"/>
      <c r="EWY25"/>
      <c r="EWZ25"/>
      <c r="EXA25"/>
      <c r="EXB25"/>
      <c r="EXC25"/>
      <c r="EXD25"/>
      <c r="EXE25"/>
      <c r="EXF25"/>
      <c r="EXG25"/>
      <c r="EXH25"/>
      <c r="EXI25"/>
      <c r="EXJ25"/>
      <c r="EXK25"/>
      <c r="EXL25"/>
      <c r="EXM25"/>
      <c r="EXN25"/>
      <c r="EXO25"/>
      <c r="EXP25"/>
      <c r="EXQ25"/>
      <c r="EXR25"/>
      <c r="EXS25"/>
      <c r="EXT25"/>
      <c r="EXU25"/>
      <c r="EXV25"/>
      <c r="EXW25"/>
      <c r="EXX25"/>
      <c r="EXY25"/>
      <c r="EXZ25"/>
      <c r="EYA25"/>
      <c r="EYB25"/>
      <c r="EYC25"/>
      <c r="EYD25"/>
      <c r="EYE25"/>
      <c r="EYF25"/>
      <c r="EYG25"/>
      <c r="EYH25"/>
      <c r="EYI25"/>
      <c r="EYJ25"/>
      <c r="EYK25"/>
      <c r="EYL25"/>
      <c r="EYM25"/>
      <c r="EYN25"/>
      <c r="EYO25"/>
      <c r="EYP25"/>
      <c r="EYQ25"/>
      <c r="EYR25"/>
      <c r="EYS25"/>
      <c r="EYT25"/>
      <c r="EYU25"/>
      <c r="EYV25"/>
      <c r="EYW25"/>
      <c r="EYX25"/>
      <c r="EYY25"/>
      <c r="EYZ25"/>
      <c r="EZA25"/>
      <c r="EZB25"/>
      <c r="EZC25"/>
      <c r="EZD25"/>
      <c r="EZE25"/>
      <c r="EZF25"/>
      <c r="EZG25"/>
      <c r="EZH25"/>
      <c r="EZI25"/>
      <c r="EZJ25"/>
      <c r="EZK25"/>
      <c r="EZL25"/>
      <c r="EZM25"/>
      <c r="EZN25"/>
      <c r="EZO25"/>
      <c r="EZP25"/>
      <c r="EZQ25"/>
      <c r="EZR25"/>
      <c r="EZS25"/>
      <c r="EZT25"/>
      <c r="EZU25"/>
      <c r="EZV25"/>
      <c r="EZW25"/>
      <c r="EZX25"/>
      <c r="EZY25"/>
      <c r="EZZ25"/>
      <c r="FAA25"/>
      <c r="FAB25"/>
      <c r="FAC25"/>
      <c r="FAD25"/>
      <c r="FAE25"/>
      <c r="FAF25"/>
      <c r="FAG25"/>
      <c r="FAH25"/>
      <c r="FAI25"/>
      <c r="FAJ25"/>
      <c r="FAK25"/>
      <c r="FAL25"/>
      <c r="FAM25"/>
      <c r="FAN25"/>
      <c r="FAO25"/>
      <c r="FAP25"/>
      <c r="FAQ25"/>
      <c r="FAR25"/>
      <c r="FAS25"/>
      <c r="FAT25"/>
      <c r="FAU25"/>
      <c r="FAV25"/>
      <c r="FAW25"/>
      <c r="FAX25"/>
      <c r="FAY25"/>
      <c r="FAZ25"/>
      <c r="FBA25"/>
      <c r="FBB25"/>
      <c r="FBC25"/>
      <c r="FBD25"/>
      <c r="FBE25"/>
      <c r="FBF25"/>
      <c r="FBG25"/>
      <c r="FBH25"/>
      <c r="FBI25"/>
      <c r="FBJ25"/>
      <c r="FBK25"/>
      <c r="FBL25"/>
      <c r="FBM25"/>
      <c r="FBN25"/>
      <c r="FBO25"/>
      <c r="FBP25"/>
      <c r="FBQ25"/>
      <c r="FBR25"/>
      <c r="FBS25"/>
      <c r="FBT25"/>
      <c r="FBU25"/>
      <c r="FBV25"/>
      <c r="FBW25"/>
      <c r="FBX25"/>
      <c r="FBY25"/>
      <c r="FBZ25"/>
      <c r="FCA25"/>
      <c r="FCB25"/>
      <c r="FCC25"/>
      <c r="FCD25"/>
      <c r="FCE25"/>
      <c r="FCF25"/>
      <c r="FCG25"/>
      <c r="FCH25"/>
      <c r="FCI25"/>
      <c r="FCJ25"/>
      <c r="FCK25"/>
      <c r="FCL25"/>
      <c r="FCM25"/>
      <c r="FCN25"/>
      <c r="FCO25"/>
      <c r="FCP25"/>
      <c r="FCQ25"/>
      <c r="FCR25"/>
      <c r="FCS25"/>
      <c r="FCT25"/>
      <c r="FCU25"/>
      <c r="FCV25"/>
      <c r="FCW25"/>
      <c r="FCX25"/>
      <c r="FCY25"/>
      <c r="FCZ25"/>
      <c r="FDA25"/>
      <c r="FDB25"/>
      <c r="FDC25"/>
      <c r="FDD25"/>
      <c r="FDE25"/>
      <c r="FDF25"/>
      <c r="FDG25"/>
      <c r="FDH25"/>
      <c r="FDI25"/>
      <c r="FDJ25"/>
      <c r="FDK25"/>
      <c r="FDL25"/>
      <c r="FDM25"/>
      <c r="FDN25"/>
      <c r="FDO25"/>
      <c r="FDP25"/>
      <c r="FDQ25"/>
      <c r="FDR25"/>
      <c r="FDS25"/>
      <c r="FDT25"/>
      <c r="FDU25"/>
      <c r="FDV25"/>
      <c r="FDW25"/>
      <c r="FDX25"/>
      <c r="FDY25"/>
      <c r="FDZ25"/>
      <c r="FEA25"/>
      <c r="FEB25"/>
      <c r="FEC25"/>
      <c r="FED25"/>
      <c r="FEE25"/>
      <c r="FEF25"/>
      <c r="FEG25"/>
      <c r="FEH25"/>
      <c r="FEI25"/>
      <c r="FEJ25"/>
      <c r="FEK25"/>
      <c r="FEL25"/>
      <c r="FEM25"/>
      <c r="FEN25"/>
      <c r="FEO25"/>
      <c r="FEP25"/>
      <c r="FEQ25"/>
      <c r="FER25"/>
      <c r="FES25"/>
      <c r="FET25"/>
      <c r="FEU25"/>
      <c r="FEV25"/>
      <c r="FEW25"/>
      <c r="FEX25"/>
      <c r="FEY25"/>
      <c r="FEZ25"/>
      <c r="FFA25"/>
      <c r="FFB25"/>
      <c r="FFC25"/>
      <c r="FFD25"/>
      <c r="FFE25"/>
      <c r="FFF25"/>
      <c r="FFG25"/>
      <c r="FFH25"/>
      <c r="FFI25"/>
      <c r="FFJ25"/>
      <c r="FFK25"/>
      <c r="FFL25"/>
      <c r="FFM25"/>
      <c r="FFN25"/>
      <c r="FFO25"/>
      <c r="FFP25"/>
      <c r="FFQ25"/>
      <c r="FFR25"/>
      <c r="FFS25"/>
      <c r="FFT25"/>
      <c r="FFU25"/>
      <c r="FFV25"/>
      <c r="FFW25"/>
      <c r="FFX25"/>
      <c r="FFY25"/>
      <c r="FFZ25"/>
      <c r="FGA25"/>
      <c r="FGB25"/>
      <c r="FGC25"/>
      <c r="FGD25"/>
      <c r="FGE25"/>
      <c r="FGF25"/>
      <c r="FGG25"/>
      <c r="FGH25"/>
      <c r="FGI25"/>
      <c r="FGJ25"/>
      <c r="FGK25"/>
      <c r="FGL25"/>
      <c r="FGM25"/>
      <c r="FGN25"/>
      <c r="FGO25"/>
      <c r="FGP25"/>
      <c r="FGQ25"/>
      <c r="FGR25"/>
      <c r="FGS25"/>
      <c r="FGT25"/>
      <c r="FGU25"/>
      <c r="FGV25"/>
      <c r="FGW25"/>
      <c r="FGX25"/>
      <c r="FGY25"/>
      <c r="FGZ25"/>
      <c r="FHA25"/>
      <c r="FHB25"/>
      <c r="FHC25"/>
      <c r="FHD25"/>
      <c r="FHE25"/>
      <c r="FHF25"/>
      <c r="FHG25"/>
      <c r="FHH25"/>
      <c r="FHI25"/>
      <c r="FHJ25"/>
      <c r="FHK25"/>
      <c r="FHL25"/>
      <c r="FHM25"/>
      <c r="FHN25"/>
      <c r="FHO25"/>
      <c r="FHP25"/>
      <c r="FHQ25"/>
      <c r="FHR25"/>
      <c r="FHS25"/>
      <c r="FHT25"/>
      <c r="FHU25"/>
      <c r="FHV25"/>
      <c r="FHW25"/>
      <c r="FHX25"/>
      <c r="FHY25"/>
      <c r="FHZ25"/>
      <c r="FIA25"/>
      <c r="FIB25"/>
      <c r="FIC25"/>
      <c r="FID25"/>
      <c r="FIE25"/>
      <c r="FIF25"/>
      <c r="FIG25"/>
      <c r="FIH25"/>
      <c r="FII25"/>
      <c r="FIJ25"/>
      <c r="FIK25"/>
      <c r="FIL25"/>
      <c r="FIM25"/>
      <c r="FIN25"/>
      <c r="FIO25"/>
      <c r="FIP25"/>
      <c r="FIQ25"/>
      <c r="FIR25"/>
      <c r="FIS25"/>
      <c r="FIT25"/>
      <c r="FIU25"/>
      <c r="FIV25"/>
      <c r="FIW25"/>
      <c r="FIX25"/>
      <c r="FIY25"/>
      <c r="FIZ25"/>
      <c r="FJA25"/>
      <c r="FJB25"/>
      <c r="FJC25"/>
      <c r="FJD25"/>
      <c r="FJE25"/>
      <c r="FJF25"/>
      <c r="FJG25"/>
      <c r="FJH25"/>
      <c r="FJI25"/>
      <c r="FJJ25"/>
      <c r="FJK25"/>
      <c r="FJL25"/>
      <c r="FJM25"/>
      <c r="FJN25"/>
      <c r="FJO25"/>
      <c r="FJP25"/>
      <c r="FJQ25"/>
      <c r="FJR25"/>
      <c r="FJS25"/>
      <c r="FJT25"/>
      <c r="FJU25"/>
      <c r="FJV25"/>
      <c r="FJW25"/>
      <c r="FJX25"/>
      <c r="FJY25"/>
      <c r="FJZ25"/>
      <c r="FKA25"/>
      <c r="FKB25"/>
      <c r="FKC25"/>
      <c r="FKD25"/>
      <c r="FKE25"/>
      <c r="FKF25"/>
      <c r="FKG25"/>
      <c r="FKH25"/>
      <c r="FKI25"/>
      <c r="FKJ25"/>
      <c r="FKK25"/>
      <c r="FKL25"/>
      <c r="FKM25"/>
      <c r="FKN25"/>
      <c r="FKO25"/>
      <c r="FKP25"/>
      <c r="FKQ25"/>
      <c r="FKR25"/>
      <c r="FKS25"/>
      <c r="FKT25"/>
      <c r="FKU25"/>
      <c r="FKV25"/>
      <c r="FKW25"/>
      <c r="FKX25"/>
      <c r="FKY25"/>
      <c r="FKZ25"/>
      <c r="FLA25"/>
      <c r="FLB25"/>
      <c r="FLC25"/>
      <c r="FLD25"/>
      <c r="FLE25"/>
      <c r="FLF25"/>
      <c r="FLG25"/>
      <c r="FLH25"/>
      <c r="FLI25"/>
      <c r="FLJ25"/>
      <c r="FLK25"/>
      <c r="FLL25"/>
      <c r="FLM25"/>
      <c r="FLN25"/>
      <c r="FLO25"/>
      <c r="FLP25"/>
      <c r="FLQ25"/>
      <c r="FLR25"/>
      <c r="FLS25"/>
      <c r="FLT25"/>
      <c r="FLU25"/>
      <c r="FLV25"/>
      <c r="FLW25"/>
      <c r="FLX25"/>
      <c r="FLY25"/>
      <c r="FLZ25"/>
      <c r="FMA25"/>
      <c r="FMB25"/>
      <c r="FMC25"/>
      <c r="FMD25"/>
      <c r="FME25"/>
      <c r="FMF25"/>
      <c r="FMG25"/>
      <c r="FMH25"/>
      <c r="FMI25"/>
      <c r="FMJ25"/>
      <c r="FMK25"/>
      <c r="FML25"/>
      <c r="FMM25"/>
      <c r="FMN25"/>
      <c r="FMO25"/>
      <c r="FMP25"/>
      <c r="FMQ25"/>
      <c r="FMR25"/>
      <c r="FMS25"/>
      <c r="FMT25"/>
      <c r="FMU25"/>
      <c r="FMV25"/>
      <c r="FMW25"/>
      <c r="FMX25"/>
      <c r="FMY25"/>
      <c r="FMZ25"/>
      <c r="FNA25"/>
      <c r="FNB25"/>
      <c r="FNC25"/>
      <c r="FND25"/>
      <c r="FNE25"/>
      <c r="FNF25"/>
      <c r="FNG25"/>
      <c r="FNH25"/>
      <c r="FNI25"/>
      <c r="FNJ25"/>
      <c r="FNK25"/>
      <c r="FNL25"/>
      <c r="FNM25"/>
      <c r="FNN25"/>
      <c r="FNO25"/>
      <c r="FNP25"/>
      <c r="FNQ25"/>
      <c r="FNR25"/>
      <c r="FNS25"/>
      <c r="FNT25"/>
      <c r="FNU25"/>
      <c r="FNV25"/>
      <c r="FNW25"/>
      <c r="FNX25"/>
      <c r="FNY25"/>
      <c r="FNZ25"/>
      <c r="FOA25"/>
      <c r="FOB25"/>
      <c r="FOC25"/>
      <c r="FOD25"/>
      <c r="FOE25"/>
      <c r="FOF25"/>
      <c r="FOG25"/>
      <c r="FOH25"/>
      <c r="FOI25"/>
      <c r="FOJ25"/>
      <c r="FOK25"/>
      <c r="FOL25"/>
      <c r="FOM25"/>
      <c r="FON25"/>
      <c r="FOO25"/>
      <c r="FOP25"/>
      <c r="FOQ25"/>
      <c r="FOR25"/>
      <c r="FOS25"/>
      <c r="FOT25"/>
      <c r="FOU25"/>
      <c r="FOV25"/>
      <c r="FOW25"/>
      <c r="FOX25"/>
      <c r="FOY25"/>
      <c r="FOZ25"/>
      <c r="FPA25"/>
      <c r="FPB25"/>
      <c r="FPC25"/>
      <c r="FPD25"/>
      <c r="FPE25"/>
      <c r="FPF25"/>
      <c r="FPG25"/>
      <c r="FPH25"/>
      <c r="FPI25"/>
      <c r="FPJ25"/>
      <c r="FPK25"/>
      <c r="FPL25"/>
      <c r="FPM25"/>
      <c r="FPN25"/>
      <c r="FPO25"/>
      <c r="FPP25"/>
      <c r="FPQ25"/>
      <c r="FPR25"/>
      <c r="FPS25"/>
      <c r="FPT25"/>
      <c r="FPU25"/>
      <c r="FPV25"/>
      <c r="FPW25"/>
      <c r="FPX25"/>
      <c r="FPY25"/>
      <c r="FPZ25"/>
      <c r="FQA25"/>
      <c r="FQB25"/>
      <c r="FQC25"/>
      <c r="FQD25"/>
      <c r="FQE25"/>
      <c r="FQF25"/>
      <c r="FQG25"/>
      <c r="FQH25"/>
      <c r="FQI25"/>
      <c r="FQJ25"/>
      <c r="FQK25"/>
      <c r="FQL25"/>
      <c r="FQM25"/>
      <c r="FQN25"/>
      <c r="FQO25"/>
      <c r="FQP25"/>
      <c r="FQQ25"/>
      <c r="FQR25"/>
      <c r="FQS25"/>
      <c r="FQT25"/>
      <c r="FQU25"/>
      <c r="FQV25"/>
      <c r="FQW25"/>
      <c r="FQX25"/>
      <c r="FQY25"/>
      <c r="FQZ25"/>
      <c r="FRA25"/>
      <c r="FRB25"/>
      <c r="FRC25"/>
      <c r="FRD25"/>
      <c r="FRE25"/>
      <c r="FRF25"/>
      <c r="FRG25"/>
      <c r="FRH25"/>
      <c r="FRI25"/>
      <c r="FRJ25"/>
      <c r="FRK25"/>
      <c r="FRL25"/>
      <c r="FRM25"/>
      <c r="FRN25"/>
      <c r="FRO25"/>
      <c r="FRP25"/>
      <c r="FRQ25"/>
      <c r="FRR25"/>
      <c r="FRS25"/>
      <c r="FRT25"/>
      <c r="FRU25"/>
      <c r="FRV25"/>
      <c r="FRW25"/>
      <c r="FRX25"/>
      <c r="FRY25"/>
      <c r="FRZ25"/>
      <c r="FSA25"/>
      <c r="FSB25"/>
      <c r="FSC25"/>
      <c r="FSD25"/>
      <c r="FSE25"/>
      <c r="FSF25"/>
      <c r="FSG25"/>
      <c r="FSH25"/>
      <c r="FSI25"/>
      <c r="FSJ25"/>
      <c r="FSK25"/>
      <c r="FSL25"/>
      <c r="FSM25"/>
      <c r="FSN25"/>
      <c r="FSO25"/>
      <c r="FSP25"/>
      <c r="FSQ25"/>
      <c r="FSR25"/>
      <c r="FSS25"/>
      <c r="FST25"/>
      <c r="FSU25"/>
      <c r="FSV25"/>
      <c r="FSW25"/>
      <c r="FSX25"/>
      <c r="FSY25"/>
      <c r="FSZ25"/>
      <c r="FTA25"/>
      <c r="FTB25"/>
      <c r="FTC25"/>
      <c r="FTD25"/>
      <c r="FTE25"/>
      <c r="FTF25"/>
      <c r="FTG25"/>
      <c r="FTH25"/>
      <c r="FTI25"/>
      <c r="FTJ25"/>
      <c r="FTK25"/>
      <c r="FTL25"/>
      <c r="FTM25"/>
      <c r="FTN25"/>
      <c r="FTO25"/>
      <c r="FTP25"/>
      <c r="FTQ25"/>
      <c r="FTR25"/>
      <c r="FTS25"/>
      <c r="FTT25"/>
      <c r="FTU25"/>
      <c r="FTV25"/>
      <c r="FTW25"/>
      <c r="FTX25"/>
      <c r="FTY25"/>
      <c r="FTZ25"/>
      <c r="FUA25"/>
      <c r="FUB25"/>
      <c r="FUC25"/>
      <c r="FUD25"/>
      <c r="FUE25"/>
      <c r="FUF25"/>
      <c r="FUG25"/>
      <c r="FUH25"/>
      <c r="FUI25"/>
      <c r="FUJ25"/>
      <c r="FUK25"/>
      <c r="FUL25"/>
      <c r="FUM25"/>
      <c r="FUN25"/>
      <c r="FUO25"/>
      <c r="FUP25"/>
      <c r="FUQ25"/>
      <c r="FUR25"/>
      <c r="FUS25"/>
      <c r="FUT25"/>
      <c r="FUU25"/>
      <c r="FUV25"/>
      <c r="FUW25"/>
      <c r="FUX25"/>
      <c r="FUY25"/>
      <c r="FUZ25"/>
      <c r="FVA25"/>
      <c r="FVB25"/>
      <c r="FVC25"/>
      <c r="FVD25"/>
      <c r="FVE25"/>
      <c r="FVF25"/>
      <c r="FVG25"/>
      <c r="FVH25"/>
      <c r="FVI25"/>
      <c r="FVJ25"/>
      <c r="FVK25"/>
      <c r="FVL25"/>
      <c r="FVM25"/>
      <c r="FVN25"/>
      <c r="FVO25"/>
      <c r="FVP25"/>
      <c r="FVQ25"/>
      <c r="FVR25"/>
      <c r="FVS25"/>
      <c r="FVT25"/>
      <c r="FVU25"/>
      <c r="FVV25"/>
      <c r="FVW25"/>
      <c r="FVX25"/>
      <c r="FVY25"/>
      <c r="FVZ25"/>
      <c r="FWA25"/>
      <c r="FWB25"/>
      <c r="FWC25"/>
      <c r="FWD25"/>
      <c r="FWE25"/>
      <c r="FWF25"/>
      <c r="FWG25"/>
      <c r="FWH25"/>
      <c r="FWI25"/>
      <c r="FWJ25"/>
      <c r="FWK25"/>
      <c r="FWL25"/>
      <c r="FWM25"/>
      <c r="FWN25"/>
      <c r="FWO25"/>
      <c r="FWP25"/>
      <c r="FWQ25"/>
      <c r="FWR25"/>
      <c r="FWS25"/>
      <c r="FWT25"/>
      <c r="FWU25"/>
      <c r="FWV25"/>
      <c r="FWW25"/>
      <c r="FWX25"/>
      <c r="FWY25"/>
      <c r="FWZ25"/>
      <c r="FXA25"/>
      <c r="FXB25"/>
      <c r="FXC25"/>
      <c r="FXD25"/>
      <c r="FXE25"/>
      <c r="FXF25"/>
      <c r="FXG25"/>
      <c r="FXH25"/>
      <c r="FXI25"/>
      <c r="FXJ25"/>
      <c r="FXK25"/>
      <c r="FXL25"/>
      <c r="FXM25"/>
      <c r="FXN25"/>
      <c r="FXO25"/>
      <c r="FXP25"/>
      <c r="FXQ25"/>
      <c r="FXR25"/>
      <c r="FXS25"/>
      <c r="FXT25"/>
      <c r="FXU25"/>
      <c r="FXV25"/>
      <c r="FXW25"/>
      <c r="FXX25"/>
      <c r="FXY25"/>
      <c r="FXZ25"/>
      <c r="FYA25"/>
      <c r="FYB25"/>
      <c r="FYC25"/>
      <c r="FYD25"/>
      <c r="FYE25"/>
      <c r="FYF25"/>
      <c r="FYG25"/>
      <c r="FYH25"/>
      <c r="FYI25"/>
      <c r="FYJ25"/>
      <c r="FYK25"/>
      <c r="FYL25"/>
      <c r="FYM25"/>
      <c r="FYN25"/>
      <c r="FYO25"/>
      <c r="FYP25"/>
      <c r="FYQ25"/>
      <c r="FYR25"/>
      <c r="FYS25"/>
      <c r="FYT25"/>
      <c r="FYU25"/>
      <c r="FYV25"/>
      <c r="FYW25"/>
      <c r="FYX25"/>
      <c r="FYY25"/>
      <c r="FYZ25"/>
      <c r="FZA25"/>
      <c r="FZB25"/>
      <c r="FZC25"/>
      <c r="FZD25"/>
      <c r="FZE25"/>
      <c r="FZF25"/>
      <c r="FZG25"/>
      <c r="FZH25"/>
      <c r="FZI25"/>
      <c r="FZJ25"/>
      <c r="FZK25"/>
      <c r="FZL25"/>
      <c r="FZM25"/>
      <c r="FZN25"/>
      <c r="FZO25"/>
      <c r="FZP25"/>
      <c r="FZQ25"/>
      <c r="FZR25"/>
      <c r="FZS25"/>
      <c r="FZT25"/>
      <c r="FZU25"/>
      <c r="FZV25"/>
      <c r="FZW25"/>
      <c r="FZX25"/>
      <c r="FZY25"/>
      <c r="FZZ25"/>
      <c r="GAA25"/>
      <c r="GAB25"/>
      <c r="GAC25"/>
      <c r="GAD25"/>
      <c r="GAE25"/>
      <c r="GAF25"/>
      <c r="GAG25"/>
      <c r="GAH25"/>
      <c r="GAI25"/>
      <c r="GAJ25"/>
      <c r="GAK25"/>
      <c r="GAL25"/>
      <c r="GAM25"/>
      <c r="GAN25"/>
      <c r="GAO25"/>
      <c r="GAP25"/>
      <c r="GAQ25"/>
      <c r="GAR25"/>
      <c r="GAS25"/>
      <c r="GAT25"/>
      <c r="GAU25"/>
      <c r="GAV25"/>
      <c r="GAW25"/>
      <c r="GAX25"/>
      <c r="GAY25"/>
      <c r="GAZ25"/>
      <c r="GBA25"/>
      <c r="GBB25"/>
      <c r="GBC25"/>
      <c r="GBD25"/>
      <c r="GBE25"/>
      <c r="GBF25"/>
      <c r="GBG25"/>
      <c r="GBH25"/>
      <c r="GBI25"/>
      <c r="GBJ25"/>
      <c r="GBK25"/>
      <c r="GBL25"/>
      <c r="GBM25"/>
      <c r="GBN25"/>
      <c r="GBO25"/>
      <c r="GBP25"/>
      <c r="GBQ25"/>
      <c r="GBR25"/>
      <c r="GBS25"/>
      <c r="GBT25"/>
      <c r="GBU25"/>
      <c r="GBV25"/>
      <c r="GBW25"/>
      <c r="GBX25"/>
      <c r="GBY25"/>
      <c r="GBZ25"/>
      <c r="GCA25"/>
      <c r="GCB25"/>
      <c r="GCC25"/>
      <c r="GCD25"/>
      <c r="GCE25"/>
      <c r="GCF25"/>
      <c r="GCG25"/>
      <c r="GCH25"/>
      <c r="GCI25"/>
      <c r="GCJ25"/>
      <c r="GCK25"/>
      <c r="GCL25"/>
      <c r="GCM25"/>
      <c r="GCN25"/>
      <c r="GCO25"/>
      <c r="GCP25"/>
      <c r="GCQ25"/>
      <c r="GCR25"/>
      <c r="GCS25"/>
      <c r="GCT25"/>
      <c r="GCU25"/>
      <c r="GCV25"/>
      <c r="GCW25"/>
      <c r="GCX25"/>
      <c r="GCY25"/>
      <c r="GCZ25"/>
      <c r="GDA25"/>
      <c r="GDB25"/>
      <c r="GDC25"/>
      <c r="GDD25"/>
      <c r="GDE25"/>
      <c r="GDF25"/>
      <c r="GDG25"/>
      <c r="GDH25"/>
      <c r="GDI25"/>
      <c r="GDJ25"/>
      <c r="GDK25"/>
      <c r="GDL25"/>
      <c r="GDM25"/>
      <c r="GDN25"/>
      <c r="GDO25"/>
      <c r="GDP25"/>
      <c r="GDQ25"/>
      <c r="GDR25"/>
      <c r="GDS25"/>
      <c r="GDT25"/>
      <c r="GDU25"/>
      <c r="GDV25"/>
      <c r="GDW25"/>
      <c r="GDX25"/>
      <c r="GDY25"/>
      <c r="GDZ25"/>
      <c r="GEA25"/>
      <c r="GEB25"/>
      <c r="GEC25"/>
      <c r="GED25"/>
      <c r="GEE25"/>
      <c r="GEF25"/>
      <c r="GEG25"/>
      <c r="GEH25"/>
      <c r="GEI25"/>
      <c r="GEJ25"/>
      <c r="GEK25"/>
      <c r="GEL25"/>
      <c r="GEM25"/>
      <c r="GEN25"/>
      <c r="GEO25"/>
      <c r="GEP25"/>
      <c r="GEQ25"/>
      <c r="GER25"/>
      <c r="GES25"/>
      <c r="GET25"/>
      <c r="GEU25"/>
      <c r="GEV25"/>
      <c r="GEW25"/>
      <c r="GEX25"/>
      <c r="GEY25"/>
      <c r="GEZ25"/>
      <c r="GFA25"/>
      <c r="GFB25"/>
      <c r="GFC25"/>
      <c r="GFD25"/>
      <c r="GFE25"/>
      <c r="GFF25"/>
      <c r="GFG25"/>
      <c r="GFH25"/>
      <c r="GFI25"/>
      <c r="GFJ25"/>
      <c r="GFK25"/>
      <c r="GFL25"/>
      <c r="GFM25"/>
      <c r="GFN25"/>
      <c r="GFO25"/>
      <c r="GFP25"/>
      <c r="GFQ25"/>
      <c r="GFR25"/>
      <c r="GFS25"/>
      <c r="GFT25"/>
      <c r="GFU25"/>
      <c r="GFV25"/>
      <c r="GFW25"/>
      <c r="GFX25"/>
      <c r="GFY25"/>
      <c r="GFZ25"/>
      <c r="GGA25"/>
      <c r="GGB25"/>
      <c r="GGC25"/>
      <c r="GGD25"/>
      <c r="GGE25"/>
      <c r="GGF25"/>
      <c r="GGG25"/>
      <c r="GGH25"/>
      <c r="GGI25"/>
      <c r="GGJ25"/>
      <c r="GGK25"/>
      <c r="GGL25"/>
      <c r="GGM25"/>
      <c r="GGN25"/>
      <c r="GGO25"/>
      <c r="GGP25"/>
      <c r="GGQ25"/>
      <c r="GGR25"/>
      <c r="GGS25"/>
      <c r="GGT25"/>
      <c r="GGU25"/>
      <c r="GGV25"/>
      <c r="GGW25"/>
      <c r="GGX25"/>
      <c r="GGY25"/>
      <c r="GGZ25"/>
      <c r="GHA25"/>
      <c r="GHB25"/>
      <c r="GHC25"/>
      <c r="GHD25"/>
      <c r="GHE25"/>
      <c r="GHF25"/>
      <c r="GHG25"/>
      <c r="GHH25"/>
      <c r="GHI25"/>
      <c r="GHJ25"/>
      <c r="GHK25"/>
      <c r="GHL25"/>
      <c r="GHM25"/>
      <c r="GHN25"/>
      <c r="GHO25"/>
      <c r="GHP25"/>
      <c r="GHQ25"/>
      <c r="GHR25"/>
      <c r="GHS25"/>
      <c r="GHT25"/>
      <c r="GHU25"/>
      <c r="GHV25"/>
      <c r="GHW25"/>
      <c r="GHX25"/>
      <c r="GHY25"/>
      <c r="GHZ25"/>
      <c r="GIA25"/>
      <c r="GIB25"/>
      <c r="GIC25"/>
      <c r="GID25"/>
      <c r="GIE25"/>
      <c r="GIF25"/>
      <c r="GIG25"/>
      <c r="GIH25"/>
      <c r="GII25"/>
      <c r="GIJ25"/>
      <c r="GIK25"/>
      <c r="GIL25"/>
      <c r="GIM25"/>
      <c r="GIN25"/>
      <c r="GIO25"/>
      <c r="GIP25"/>
      <c r="GIQ25"/>
      <c r="GIR25"/>
      <c r="GIS25"/>
      <c r="GIT25"/>
      <c r="GIU25"/>
      <c r="GIV25"/>
      <c r="GIW25"/>
      <c r="GIX25"/>
      <c r="GIY25"/>
      <c r="GIZ25"/>
      <c r="GJA25"/>
      <c r="GJB25"/>
      <c r="GJC25"/>
      <c r="GJD25"/>
      <c r="GJE25"/>
      <c r="GJF25"/>
      <c r="GJG25"/>
      <c r="GJH25"/>
      <c r="GJI25"/>
      <c r="GJJ25"/>
      <c r="GJK25"/>
      <c r="GJL25"/>
      <c r="GJM25"/>
      <c r="GJN25"/>
      <c r="GJO25"/>
      <c r="GJP25"/>
      <c r="GJQ25"/>
      <c r="GJR25"/>
      <c r="GJS25"/>
      <c r="GJT25"/>
      <c r="GJU25"/>
      <c r="GJV25"/>
      <c r="GJW25"/>
      <c r="GJX25"/>
      <c r="GJY25"/>
      <c r="GJZ25"/>
      <c r="GKA25"/>
      <c r="GKB25"/>
      <c r="GKC25"/>
      <c r="GKD25"/>
      <c r="GKE25"/>
      <c r="GKF25"/>
      <c r="GKG25"/>
      <c r="GKH25"/>
      <c r="GKI25"/>
      <c r="GKJ25"/>
      <c r="GKK25"/>
      <c r="GKL25"/>
      <c r="GKM25"/>
      <c r="GKN25"/>
      <c r="GKO25"/>
      <c r="GKP25"/>
      <c r="GKQ25"/>
      <c r="GKR25"/>
      <c r="GKS25"/>
      <c r="GKT25"/>
      <c r="GKU25"/>
      <c r="GKV25"/>
      <c r="GKW25"/>
      <c r="GKX25"/>
      <c r="GKY25"/>
      <c r="GKZ25"/>
      <c r="GLA25"/>
      <c r="GLB25"/>
      <c r="GLC25"/>
      <c r="GLD25"/>
      <c r="GLE25"/>
      <c r="GLF25"/>
      <c r="GLG25"/>
      <c r="GLH25"/>
      <c r="GLI25"/>
      <c r="GLJ25"/>
      <c r="GLK25"/>
      <c r="GLL25"/>
      <c r="GLM25"/>
      <c r="GLN25"/>
      <c r="GLO25"/>
      <c r="GLP25"/>
      <c r="GLQ25"/>
      <c r="GLR25"/>
      <c r="GLS25"/>
      <c r="GLT25"/>
      <c r="GLU25"/>
      <c r="GLV25"/>
      <c r="GLW25"/>
      <c r="GLX25"/>
      <c r="GLY25"/>
      <c r="GLZ25"/>
      <c r="GMA25"/>
      <c r="GMB25"/>
      <c r="GMC25"/>
      <c r="GMD25"/>
      <c r="GME25"/>
      <c r="GMF25"/>
      <c r="GMG25"/>
      <c r="GMH25"/>
      <c r="GMI25"/>
      <c r="GMJ25"/>
      <c r="GMK25"/>
      <c r="GML25"/>
      <c r="GMM25"/>
      <c r="GMN25"/>
      <c r="GMO25"/>
      <c r="GMP25"/>
      <c r="GMQ25"/>
      <c r="GMR25"/>
      <c r="GMS25"/>
      <c r="GMT25"/>
      <c r="GMU25"/>
      <c r="GMV25"/>
      <c r="GMW25"/>
      <c r="GMX25"/>
      <c r="GMY25"/>
      <c r="GMZ25"/>
      <c r="GNA25"/>
      <c r="GNB25"/>
      <c r="GNC25"/>
      <c r="GND25"/>
      <c r="GNE25"/>
      <c r="GNF25"/>
      <c r="GNG25"/>
      <c r="GNH25"/>
      <c r="GNI25"/>
      <c r="GNJ25"/>
      <c r="GNK25"/>
      <c r="GNL25"/>
      <c r="GNM25"/>
      <c r="GNN25"/>
      <c r="GNO25"/>
      <c r="GNP25"/>
      <c r="GNQ25"/>
      <c r="GNR25"/>
      <c r="GNS25"/>
      <c r="GNT25"/>
      <c r="GNU25"/>
      <c r="GNV25"/>
      <c r="GNW25"/>
      <c r="GNX25"/>
      <c r="GNY25"/>
      <c r="GNZ25"/>
      <c r="GOA25"/>
      <c r="GOB25"/>
      <c r="GOC25"/>
      <c r="GOD25"/>
      <c r="GOE25"/>
      <c r="GOF25"/>
      <c r="GOG25"/>
      <c r="GOH25"/>
      <c r="GOI25"/>
      <c r="GOJ25"/>
      <c r="GOK25"/>
      <c r="GOL25"/>
      <c r="GOM25"/>
      <c r="GON25"/>
      <c r="GOO25"/>
      <c r="GOP25"/>
      <c r="GOQ25"/>
      <c r="GOR25"/>
      <c r="GOS25"/>
      <c r="GOT25"/>
      <c r="GOU25"/>
      <c r="GOV25"/>
      <c r="GOW25"/>
      <c r="GOX25"/>
      <c r="GOY25"/>
      <c r="GOZ25"/>
      <c r="GPA25"/>
      <c r="GPB25"/>
      <c r="GPC25"/>
      <c r="GPD25"/>
      <c r="GPE25"/>
      <c r="GPF25"/>
      <c r="GPG25"/>
      <c r="GPH25"/>
      <c r="GPI25"/>
      <c r="GPJ25"/>
      <c r="GPK25"/>
      <c r="GPL25"/>
      <c r="GPM25"/>
      <c r="GPN25"/>
      <c r="GPO25"/>
      <c r="GPP25"/>
      <c r="GPQ25"/>
      <c r="GPR25"/>
      <c r="GPS25"/>
      <c r="GPT25"/>
      <c r="GPU25"/>
      <c r="GPV25"/>
      <c r="GPW25"/>
      <c r="GPX25"/>
      <c r="GPY25"/>
      <c r="GPZ25"/>
      <c r="GQA25"/>
      <c r="GQB25"/>
      <c r="GQC25"/>
      <c r="GQD25"/>
      <c r="GQE25"/>
      <c r="GQF25"/>
      <c r="GQG25"/>
      <c r="GQH25"/>
      <c r="GQI25"/>
      <c r="GQJ25"/>
      <c r="GQK25"/>
      <c r="GQL25"/>
      <c r="GQM25"/>
      <c r="GQN25"/>
      <c r="GQO25"/>
      <c r="GQP25"/>
      <c r="GQQ25"/>
      <c r="GQR25"/>
      <c r="GQS25"/>
      <c r="GQT25"/>
      <c r="GQU25"/>
      <c r="GQV25"/>
      <c r="GQW25"/>
      <c r="GQX25"/>
      <c r="GQY25"/>
      <c r="GQZ25"/>
      <c r="GRA25"/>
      <c r="GRB25"/>
      <c r="GRC25"/>
      <c r="GRD25"/>
      <c r="GRE25"/>
      <c r="GRF25"/>
      <c r="GRG25"/>
      <c r="GRH25"/>
      <c r="GRI25"/>
      <c r="GRJ25"/>
      <c r="GRK25"/>
      <c r="GRL25"/>
      <c r="GRM25"/>
      <c r="GRN25"/>
      <c r="GRO25"/>
      <c r="GRP25"/>
      <c r="GRQ25"/>
      <c r="GRR25"/>
      <c r="GRS25"/>
      <c r="GRT25"/>
      <c r="GRU25"/>
      <c r="GRV25"/>
      <c r="GRW25"/>
      <c r="GRX25"/>
      <c r="GRY25"/>
      <c r="GRZ25"/>
      <c r="GSA25"/>
      <c r="GSB25"/>
      <c r="GSC25"/>
      <c r="GSD25"/>
      <c r="GSE25"/>
      <c r="GSF25"/>
      <c r="GSG25"/>
      <c r="GSH25"/>
      <c r="GSI25"/>
      <c r="GSJ25"/>
      <c r="GSK25"/>
      <c r="GSL25"/>
      <c r="GSM25"/>
      <c r="GSN25"/>
      <c r="GSO25"/>
      <c r="GSP25"/>
      <c r="GSQ25"/>
      <c r="GSR25"/>
      <c r="GSS25"/>
      <c r="GST25"/>
      <c r="GSU25"/>
      <c r="GSV25"/>
      <c r="GSW25"/>
      <c r="GSX25"/>
      <c r="GSY25"/>
      <c r="GSZ25"/>
      <c r="GTA25"/>
      <c r="GTB25"/>
      <c r="GTC25"/>
      <c r="GTD25"/>
      <c r="GTE25"/>
      <c r="GTF25"/>
      <c r="GTG25"/>
      <c r="GTH25"/>
      <c r="GTI25"/>
      <c r="GTJ25"/>
      <c r="GTK25"/>
      <c r="GTL25"/>
      <c r="GTM25"/>
      <c r="GTN25"/>
      <c r="GTO25"/>
      <c r="GTP25"/>
      <c r="GTQ25"/>
      <c r="GTR25"/>
      <c r="GTS25"/>
      <c r="GTT25"/>
      <c r="GTU25"/>
      <c r="GTV25"/>
      <c r="GTW25"/>
      <c r="GTX25"/>
      <c r="GTY25"/>
      <c r="GTZ25"/>
      <c r="GUA25"/>
      <c r="GUB25"/>
      <c r="GUC25"/>
      <c r="GUD25"/>
      <c r="GUE25"/>
      <c r="GUF25"/>
      <c r="GUG25"/>
      <c r="GUH25"/>
      <c r="GUI25"/>
      <c r="GUJ25"/>
      <c r="GUK25"/>
      <c r="GUL25"/>
      <c r="GUM25"/>
      <c r="GUN25"/>
      <c r="GUO25"/>
      <c r="GUP25"/>
      <c r="GUQ25"/>
      <c r="GUR25"/>
      <c r="GUS25"/>
      <c r="GUT25"/>
      <c r="GUU25"/>
      <c r="GUV25"/>
      <c r="GUW25"/>
      <c r="GUX25"/>
      <c r="GUY25"/>
      <c r="GUZ25"/>
      <c r="GVA25"/>
      <c r="GVB25"/>
      <c r="GVC25"/>
      <c r="GVD25"/>
      <c r="GVE25"/>
      <c r="GVF25"/>
      <c r="GVG25"/>
      <c r="GVH25"/>
      <c r="GVI25"/>
      <c r="GVJ25"/>
      <c r="GVK25"/>
      <c r="GVL25"/>
      <c r="GVM25"/>
      <c r="GVN25"/>
      <c r="GVO25"/>
      <c r="GVP25"/>
      <c r="GVQ25"/>
      <c r="GVR25"/>
      <c r="GVS25"/>
      <c r="GVT25"/>
      <c r="GVU25"/>
      <c r="GVV25"/>
      <c r="GVW25"/>
      <c r="GVX25"/>
      <c r="GVY25"/>
      <c r="GVZ25"/>
      <c r="GWA25"/>
      <c r="GWB25"/>
      <c r="GWC25"/>
      <c r="GWD25"/>
      <c r="GWE25"/>
      <c r="GWF25"/>
      <c r="GWG25"/>
      <c r="GWH25"/>
      <c r="GWI25"/>
      <c r="GWJ25"/>
      <c r="GWK25"/>
      <c r="GWL25"/>
      <c r="GWM25"/>
      <c r="GWN25"/>
      <c r="GWO25"/>
      <c r="GWP25"/>
      <c r="GWQ25"/>
      <c r="GWR25"/>
      <c r="GWS25"/>
      <c r="GWT25"/>
      <c r="GWU25"/>
      <c r="GWV25"/>
      <c r="GWW25"/>
      <c r="GWX25"/>
      <c r="GWY25"/>
      <c r="GWZ25"/>
      <c r="GXA25"/>
      <c r="GXB25"/>
      <c r="GXC25"/>
      <c r="GXD25"/>
      <c r="GXE25"/>
      <c r="GXF25"/>
      <c r="GXG25"/>
      <c r="GXH25"/>
      <c r="GXI25"/>
      <c r="GXJ25"/>
      <c r="GXK25"/>
      <c r="GXL25"/>
      <c r="GXM25"/>
      <c r="GXN25"/>
      <c r="GXO25"/>
      <c r="GXP25"/>
      <c r="GXQ25"/>
      <c r="GXR25"/>
      <c r="GXS25"/>
      <c r="GXT25"/>
      <c r="GXU25"/>
      <c r="GXV25"/>
      <c r="GXW25"/>
      <c r="GXX25"/>
      <c r="GXY25"/>
      <c r="GXZ25"/>
      <c r="GYA25"/>
      <c r="GYB25"/>
      <c r="GYC25"/>
      <c r="GYD25"/>
      <c r="GYE25"/>
      <c r="GYF25"/>
      <c r="GYG25"/>
      <c r="GYH25"/>
      <c r="GYI25"/>
      <c r="GYJ25"/>
      <c r="GYK25"/>
      <c r="GYL25"/>
      <c r="GYM25"/>
      <c r="GYN25"/>
      <c r="GYO25"/>
      <c r="GYP25"/>
      <c r="GYQ25"/>
      <c r="GYR25"/>
      <c r="GYS25"/>
      <c r="GYT25"/>
      <c r="GYU25"/>
      <c r="GYV25"/>
      <c r="GYW25"/>
      <c r="GYX25"/>
      <c r="GYY25"/>
      <c r="GYZ25"/>
      <c r="GZA25"/>
      <c r="GZB25"/>
      <c r="GZC25"/>
      <c r="GZD25"/>
      <c r="GZE25"/>
      <c r="GZF25"/>
      <c r="GZG25"/>
      <c r="GZH25"/>
      <c r="GZI25"/>
      <c r="GZJ25"/>
      <c r="GZK25"/>
      <c r="GZL25"/>
      <c r="GZM25"/>
      <c r="GZN25"/>
      <c r="GZO25"/>
      <c r="GZP25"/>
      <c r="GZQ25"/>
      <c r="GZR25"/>
      <c r="GZS25"/>
      <c r="GZT25"/>
      <c r="GZU25"/>
      <c r="GZV25"/>
      <c r="GZW25"/>
      <c r="GZX25"/>
      <c r="GZY25"/>
      <c r="GZZ25"/>
      <c r="HAA25"/>
      <c r="HAB25"/>
      <c r="HAC25"/>
      <c r="HAD25"/>
      <c r="HAE25"/>
      <c r="HAF25"/>
      <c r="HAG25"/>
      <c r="HAH25"/>
      <c r="HAI25"/>
      <c r="HAJ25"/>
      <c r="HAK25"/>
      <c r="HAL25"/>
      <c r="HAM25"/>
      <c r="HAN25"/>
      <c r="HAO25"/>
      <c r="HAP25"/>
      <c r="HAQ25"/>
      <c r="HAR25"/>
      <c r="HAS25"/>
      <c r="HAT25"/>
      <c r="HAU25"/>
      <c r="HAV25"/>
      <c r="HAW25"/>
      <c r="HAX25"/>
      <c r="HAY25"/>
      <c r="HAZ25"/>
      <c r="HBA25"/>
      <c r="HBB25"/>
      <c r="HBC25"/>
      <c r="HBD25"/>
      <c r="HBE25"/>
      <c r="HBF25"/>
      <c r="HBG25"/>
      <c r="HBH25"/>
      <c r="HBI25"/>
      <c r="HBJ25"/>
      <c r="HBK25"/>
      <c r="HBL25"/>
      <c r="HBM25"/>
      <c r="HBN25"/>
      <c r="HBO25"/>
      <c r="HBP25"/>
      <c r="HBQ25"/>
      <c r="HBR25"/>
      <c r="HBS25"/>
      <c r="HBT25"/>
      <c r="HBU25"/>
      <c r="HBV25"/>
      <c r="HBW25"/>
      <c r="HBX25"/>
      <c r="HBY25"/>
      <c r="HBZ25"/>
      <c r="HCA25"/>
      <c r="HCB25"/>
      <c r="HCC25"/>
      <c r="HCD25"/>
      <c r="HCE25"/>
      <c r="HCF25"/>
      <c r="HCG25"/>
      <c r="HCH25"/>
      <c r="HCI25"/>
      <c r="HCJ25"/>
      <c r="HCK25"/>
      <c r="HCL25"/>
      <c r="HCM25"/>
      <c r="HCN25"/>
      <c r="HCO25"/>
      <c r="HCP25"/>
      <c r="HCQ25"/>
      <c r="HCR25"/>
      <c r="HCS25"/>
      <c r="HCT25"/>
      <c r="HCU25"/>
      <c r="HCV25"/>
      <c r="HCW25"/>
      <c r="HCX25"/>
      <c r="HCY25"/>
      <c r="HCZ25"/>
      <c r="HDA25"/>
      <c r="HDB25"/>
      <c r="HDC25"/>
      <c r="HDD25"/>
      <c r="HDE25"/>
      <c r="HDF25"/>
      <c r="HDG25"/>
      <c r="HDH25"/>
      <c r="HDI25"/>
      <c r="HDJ25"/>
      <c r="HDK25"/>
      <c r="HDL25"/>
      <c r="HDM25"/>
      <c r="HDN25"/>
      <c r="HDO25"/>
      <c r="HDP25"/>
      <c r="HDQ25"/>
      <c r="HDR25"/>
      <c r="HDS25"/>
      <c r="HDT25"/>
      <c r="HDU25"/>
      <c r="HDV25"/>
      <c r="HDW25"/>
      <c r="HDX25"/>
      <c r="HDY25"/>
      <c r="HDZ25"/>
      <c r="HEA25"/>
      <c r="HEB25"/>
      <c r="HEC25"/>
      <c r="HED25"/>
      <c r="HEE25"/>
      <c r="HEF25"/>
      <c r="HEG25"/>
      <c r="HEH25"/>
      <c r="HEI25"/>
      <c r="HEJ25"/>
      <c r="HEK25"/>
      <c r="HEL25"/>
      <c r="HEM25"/>
      <c r="HEN25"/>
      <c r="HEO25"/>
      <c r="HEP25"/>
      <c r="HEQ25"/>
      <c r="HER25"/>
      <c r="HES25"/>
      <c r="HET25"/>
      <c r="HEU25"/>
      <c r="HEV25"/>
      <c r="HEW25"/>
      <c r="HEX25"/>
      <c r="HEY25"/>
      <c r="HEZ25"/>
      <c r="HFA25"/>
      <c r="HFB25"/>
      <c r="HFC25"/>
      <c r="HFD25"/>
      <c r="HFE25"/>
      <c r="HFF25"/>
      <c r="HFG25"/>
      <c r="HFH25"/>
      <c r="HFI25"/>
      <c r="HFJ25"/>
      <c r="HFK25"/>
      <c r="HFL25"/>
      <c r="HFM25"/>
      <c r="HFN25"/>
      <c r="HFO25"/>
      <c r="HFP25"/>
      <c r="HFQ25"/>
      <c r="HFR25"/>
      <c r="HFS25"/>
      <c r="HFT25"/>
      <c r="HFU25"/>
      <c r="HFV25"/>
      <c r="HFW25"/>
      <c r="HFX25"/>
      <c r="HFY25"/>
      <c r="HFZ25"/>
      <c r="HGA25"/>
      <c r="HGB25"/>
      <c r="HGC25"/>
      <c r="HGD25"/>
      <c r="HGE25"/>
      <c r="HGF25"/>
      <c r="HGG25"/>
      <c r="HGH25"/>
      <c r="HGI25"/>
      <c r="HGJ25"/>
      <c r="HGK25"/>
      <c r="HGL25"/>
      <c r="HGM25"/>
      <c r="HGN25"/>
      <c r="HGO25"/>
      <c r="HGP25"/>
      <c r="HGQ25"/>
      <c r="HGR25"/>
      <c r="HGS25"/>
      <c r="HGT25"/>
      <c r="HGU25"/>
      <c r="HGV25"/>
      <c r="HGW25"/>
      <c r="HGX25"/>
      <c r="HGY25"/>
      <c r="HGZ25"/>
      <c r="HHA25"/>
      <c r="HHB25"/>
      <c r="HHC25"/>
      <c r="HHD25"/>
      <c r="HHE25"/>
      <c r="HHF25"/>
      <c r="HHG25"/>
      <c r="HHH25"/>
      <c r="HHI25"/>
      <c r="HHJ25"/>
      <c r="HHK25"/>
      <c r="HHL25"/>
      <c r="HHM25"/>
      <c r="HHN25"/>
      <c r="HHO25"/>
      <c r="HHP25"/>
      <c r="HHQ25"/>
      <c r="HHR25"/>
      <c r="HHS25"/>
      <c r="HHT25"/>
      <c r="HHU25"/>
      <c r="HHV25"/>
      <c r="HHW25"/>
      <c r="HHX25"/>
      <c r="HHY25"/>
      <c r="HHZ25"/>
      <c r="HIA25"/>
      <c r="HIB25"/>
      <c r="HIC25"/>
      <c r="HID25"/>
      <c r="HIE25"/>
      <c r="HIF25"/>
      <c r="HIG25"/>
      <c r="HIH25"/>
      <c r="HII25"/>
      <c r="HIJ25"/>
      <c r="HIK25"/>
      <c r="HIL25"/>
      <c r="HIM25"/>
      <c r="HIN25"/>
      <c r="HIO25"/>
      <c r="HIP25"/>
      <c r="HIQ25"/>
      <c r="HIR25"/>
      <c r="HIS25"/>
      <c r="HIT25"/>
      <c r="HIU25"/>
      <c r="HIV25"/>
      <c r="HIW25"/>
      <c r="HIX25"/>
      <c r="HIY25"/>
      <c r="HIZ25"/>
      <c r="HJA25"/>
      <c r="HJB25"/>
      <c r="HJC25"/>
      <c r="HJD25"/>
      <c r="HJE25"/>
      <c r="HJF25"/>
      <c r="HJG25"/>
      <c r="HJH25"/>
      <c r="HJI25"/>
      <c r="HJJ25"/>
      <c r="HJK25"/>
      <c r="HJL25"/>
      <c r="HJM25"/>
      <c r="HJN25"/>
      <c r="HJO25"/>
      <c r="HJP25"/>
      <c r="HJQ25"/>
      <c r="HJR25"/>
      <c r="HJS25"/>
      <c r="HJT25"/>
      <c r="HJU25"/>
      <c r="HJV25"/>
      <c r="HJW25"/>
      <c r="HJX25"/>
      <c r="HJY25"/>
      <c r="HJZ25"/>
      <c r="HKA25"/>
      <c r="HKB25"/>
      <c r="HKC25"/>
      <c r="HKD25"/>
      <c r="HKE25"/>
      <c r="HKF25"/>
      <c r="HKG25"/>
      <c r="HKH25"/>
      <c r="HKI25"/>
      <c r="HKJ25"/>
      <c r="HKK25"/>
      <c r="HKL25"/>
      <c r="HKM25"/>
      <c r="HKN25"/>
      <c r="HKO25"/>
      <c r="HKP25"/>
      <c r="HKQ25"/>
      <c r="HKR25"/>
      <c r="HKS25"/>
      <c r="HKT25"/>
      <c r="HKU25"/>
      <c r="HKV25"/>
      <c r="HKW25"/>
      <c r="HKX25"/>
      <c r="HKY25"/>
      <c r="HKZ25"/>
      <c r="HLA25"/>
      <c r="HLB25"/>
      <c r="HLC25"/>
      <c r="HLD25"/>
      <c r="HLE25"/>
      <c r="HLF25"/>
      <c r="HLG25"/>
      <c r="HLH25"/>
      <c r="HLI25"/>
      <c r="HLJ25"/>
      <c r="HLK25"/>
      <c r="HLL25"/>
      <c r="HLM25"/>
      <c r="HLN25"/>
      <c r="HLO25"/>
      <c r="HLP25"/>
      <c r="HLQ25"/>
      <c r="HLR25"/>
      <c r="HLS25"/>
      <c r="HLT25"/>
      <c r="HLU25"/>
      <c r="HLV25"/>
      <c r="HLW25"/>
      <c r="HLX25"/>
      <c r="HLY25"/>
      <c r="HLZ25"/>
      <c r="HMA25"/>
      <c r="HMB25"/>
      <c r="HMC25"/>
      <c r="HMD25"/>
      <c r="HME25"/>
      <c r="HMF25"/>
      <c r="HMG25"/>
      <c r="HMH25"/>
      <c r="HMI25"/>
      <c r="HMJ25"/>
      <c r="HMK25"/>
      <c r="HML25"/>
      <c r="HMM25"/>
      <c r="HMN25"/>
      <c r="HMO25"/>
      <c r="HMP25"/>
      <c r="HMQ25"/>
      <c r="HMR25"/>
      <c r="HMS25"/>
      <c r="HMT25"/>
      <c r="HMU25"/>
      <c r="HMV25"/>
      <c r="HMW25"/>
      <c r="HMX25"/>
      <c r="HMY25"/>
      <c r="HMZ25"/>
      <c r="HNA25"/>
      <c r="HNB25"/>
      <c r="HNC25"/>
      <c r="HND25"/>
      <c r="HNE25"/>
      <c r="HNF25"/>
      <c r="HNG25"/>
      <c r="HNH25"/>
      <c r="HNI25"/>
      <c r="HNJ25"/>
      <c r="HNK25"/>
      <c r="HNL25"/>
      <c r="HNM25"/>
      <c r="HNN25"/>
      <c r="HNO25"/>
      <c r="HNP25"/>
      <c r="HNQ25"/>
      <c r="HNR25"/>
      <c r="HNS25"/>
      <c r="HNT25"/>
      <c r="HNU25"/>
      <c r="HNV25"/>
      <c r="HNW25"/>
      <c r="HNX25"/>
      <c r="HNY25"/>
      <c r="HNZ25"/>
      <c r="HOA25"/>
      <c r="HOB25"/>
      <c r="HOC25"/>
      <c r="HOD25"/>
      <c r="HOE25"/>
      <c r="HOF25"/>
      <c r="HOG25"/>
      <c r="HOH25"/>
      <c r="HOI25"/>
      <c r="HOJ25"/>
      <c r="HOK25"/>
      <c r="HOL25"/>
      <c r="HOM25"/>
      <c r="HON25"/>
      <c r="HOO25"/>
      <c r="HOP25"/>
      <c r="HOQ25"/>
      <c r="HOR25"/>
      <c r="HOS25"/>
      <c r="HOT25"/>
      <c r="HOU25"/>
      <c r="HOV25"/>
      <c r="HOW25"/>
      <c r="HOX25"/>
      <c r="HOY25"/>
      <c r="HOZ25"/>
      <c r="HPA25"/>
      <c r="HPB25"/>
      <c r="HPC25"/>
      <c r="HPD25"/>
      <c r="HPE25"/>
      <c r="HPF25"/>
      <c r="HPG25"/>
      <c r="HPH25"/>
      <c r="HPI25"/>
      <c r="HPJ25"/>
      <c r="HPK25"/>
      <c r="HPL25"/>
      <c r="HPM25"/>
      <c r="HPN25"/>
      <c r="HPO25"/>
      <c r="HPP25"/>
      <c r="HPQ25"/>
      <c r="HPR25"/>
      <c r="HPS25"/>
      <c r="HPT25"/>
      <c r="HPU25"/>
      <c r="HPV25"/>
      <c r="HPW25"/>
      <c r="HPX25"/>
      <c r="HPY25"/>
      <c r="HPZ25"/>
      <c r="HQA25"/>
      <c r="HQB25"/>
      <c r="HQC25"/>
      <c r="HQD25"/>
      <c r="HQE25"/>
      <c r="HQF25"/>
      <c r="HQG25"/>
      <c r="HQH25"/>
      <c r="HQI25"/>
      <c r="HQJ25"/>
      <c r="HQK25"/>
      <c r="HQL25"/>
      <c r="HQM25"/>
      <c r="HQN25"/>
      <c r="HQO25"/>
      <c r="HQP25"/>
      <c r="HQQ25"/>
      <c r="HQR25"/>
      <c r="HQS25"/>
      <c r="HQT25"/>
      <c r="HQU25"/>
      <c r="HQV25"/>
      <c r="HQW25"/>
      <c r="HQX25"/>
      <c r="HQY25"/>
      <c r="HQZ25"/>
      <c r="HRA25"/>
      <c r="HRB25"/>
      <c r="HRC25"/>
      <c r="HRD25"/>
      <c r="HRE25"/>
      <c r="HRF25"/>
      <c r="HRG25"/>
      <c r="HRH25"/>
      <c r="HRI25"/>
      <c r="HRJ25"/>
      <c r="HRK25"/>
      <c r="HRL25"/>
      <c r="HRM25"/>
      <c r="HRN25"/>
      <c r="HRO25"/>
      <c r="HRP25"/>
      <c r="HRQ25"/>
      <c r="HRR25"/>
      <c r="HRS25"/>
      <c r="HRT25"/>
      <c r="HRU25"/>
      <c r="HRV25"/>
      <c r="HRW25"/>
      <c r="HRX25"/>
      <c r="HRY25"/>
      <c r="HRZ25"/>
      <c r="HSA25"/>
      <c r="HSB25"/>
      <c r="HSC25"/>
      <c r="HSD25"/>
      <c r="HSE25"/>
      <c r="HSF25"/>
      <c r="HSG25"/>
      <c r="HSH25"/>
      <c r="HSI25"/>
      <c r="HSJ25"/>
      <c r="HSK25"/>
      <c r="HSL25"/>
      <c r="HSM25"/>
      <c r="HSN25"/>
      <c r="HSO25"/>
      <c r="HSP25"/>
      <c r="HSQ25"/>
      <c r="HSR25"/>
      <c r="HSS25"/>
      <c r="HST25"/>
      <c r="HSU25"/>
      <c r="HSV25"/>
      <c r="HSW25"/>
      <c r="HSX25"/>
      <c r="HSY25"/>
      <c r="HSZ25"/>
      <c r="HTA25"/>
      <c r="HTB25"/>
      <c r="HTC25"/>
      <c r="HTD25"/>
      <c r="HTE25"/>
      <c r="HTF25"/>
      <c r="HTG25"/>
      <c r="HTH25"/>
      <c r="HTI25"/>
      <c r="HTJ25"/>
      <c r="HTK25"/>
      <c r="HTL25"/>
      <c r="HTM25"/>
      <c r="HTN25"/>
      <c r="HTO25"/>
      <c r="HTP25"/>
      <c r="HTQ25"/>
      <c r="HTR25"/>
      <c r="HTS25"/>
      <c r="HTT25"/>
      <c r="HTU25"/>
      <c r="HTV25"/>
      <c r="HTW25"/>
      <c r="HTX25"/>
      <c r="HTY25"/>
      <c r="HTZ25"/>
      <c r="HUA25"/>
      <c r="HUB25"/>
      <c r="HUC25"/>
      <c r="HUD25"/>
      <c r="HUE25"/>
      <c r="HUF25"/>
      <c r="HUG25"/>
      <c r="HUH25"/>
      <c r="HUI25"/>
      <c r="HUJ25"/>
      <c r="HUK25"/>
      <c r="HUL25"/>
      <c r="HUM25"/>
      <c r="HUN25"/>
      <c r="HUO25"/>
      <c r="HUP25"/>
      <c r="HUQ25"/>
      <c r="HUR25"/>
      <c r="HUS25"/>
      <c r="HUT25"/>
      <c r="HUU25"/>
      <c r="HUV25"/>
      <c r="HUW25"/>
      <c r="HUX25"/>
      <c r="HUY25"/>
      <c r="HUZ25"/>
      <c r="HVA25"/>
      <c r="HVB25"/>
      <c r="HVC25"/>
      <c r="HVD25"/>
      <c r="HVE25"/>
      <c r="HVF25"/>
      <c r="HVG25"/>
      <c r="HVH25"/>
      <c r="HVI25"/>
      <c r="HVJ25"/>
      <c r="HVK25"/>
      <c r="HVL25"/>
      <c r="HVM25"/>
      <c r="HVN25"/>
      <c r="HVO25"/>
      <c r="HVP25"/>
      <c r="HVQ25"/>
      <c r="HVR25"/>
      <c r="HVS25"/>
      <c r="HVT25"/>
      <c r="HVU25"/>
      <c r="HVV25"/>
      <c r="HVW25"/>
      <c r="HVX25"/>
      <c r="HVY25"/>
      <c r="HVZ25"/>
      <c r="HWA25"/>
      <c r="HWB25"/>
      <c r="HWC25"/>
      <c r="HWD25"/>
      <c r="HWE25"/>
      <c r="HWF25"/>
      <c r="HWG25"/>
      <c r="HWH25"/>
      <c r="HWI25"/>
      <c r="HWJ25"/>
      <c r="HWK25"/>
      <c r="HWL25"/>
      <c r="HWM25"/>
      <c r="HWN25"/>
      <c r="HWO25"/>
      <c r="HWP25"/>
      <c r="HWQ25"/>
      <c r="HWR25"/>
      <c r="HWS25"/>
      <c r="HWT25"/>
      <c r="HWU25"/>
      <c r="HWV25"/>
      <c r="HWW25"/>
      <c r="HWX25"/>
      <c r="HWY25"/>
      <c r="HWZ25"/>
      <c r="HXA25"/>
      <c r="HXB25"/>
      <c r="HXC25"/>
      <c r="HXD25"/>
      <c r="HXE25"/>
      <c r="HXF25"/>
      <c r="HXG25"/>
      <c r="HXH25"/>
      <c r="HXI25"/>
      <c r="HXJ25"/>
      <c r="HXK25"/>
      <c r="HXL25"/>
      <c r="HXM25"/>
      <c r="HXN25"/>
      <c r="HXO25"/>
      <c r="HXP25"/>
      <c r="HXQ25"/>
      <c r="HXR25"/>
      <c r="HXS25"/>
      <c r="HXT25"/>
      <c r="HXU25"/>
      <c r="HXV25"/>
      <c r="HXW25"/>
      <c r="HXX25"/>
      <c r="HXY25"/>
      <c r="HXZ25"/>
      <c r="HYA25"/>
      <c r="HYB25"/>
      <c r="HYC25"/>
      <c r="HYD25"/>
      <c r="HYE25"/>
      <c r="HYF25"/>
      <c r="HYG25"/>
      <c r="HYH25"/>
      <c r="HYI25"/>
      <c r="HYJ25"/>
      <c r="HYK25"/>
      <c r="HYL25"/>
      <c r="HYM25"/>
      <c r="HYN25"/>
      <c r="HYO25"/>
      <c r="HYP25"/>
      <c r="HYQ25"/>
      <c r="HYR25"/>
      <c r="HYS25"/>
      <c r="HYT25"/>
      <c r="HYU25"/>
      <c r="HYV25"/>
      <c r="HYW25"/>
      <c r="HYX25"/>
      <c r="HYY25"/>
      <c r="HYZ25"/>
      <c r="HZA25"/>
      <c r="HZB25"/>
      <c r="HZC25"/>
      <c r="HZD25"/>
      <c r="HZE25"/>
      <c r="HZF25"/>
      <c r="HZG25"/>
      <c r="HZH25"/>
      <c r="HZI25"/>
      <c r="HZJ25"/>
      <c r="HZK25"/>
      <c r="HZL25"/>
      <c r="HZM25"/>
      <c r="HZN25"/>
      <c r="HZO25"/>
      <c r="HZP25"/>
      <c r="HZQ25"/>
      <c r="HZR25"/>
      <c r="HZS25"/>
      <c r="HZT25"/>
      <c r="HZU25"/>
      <c r="HZV25"/>
      <c r="HZW25"/>
      <c r="HZX25"/>
      <c r="HZY25"/>
      <c r="HZZ25"/>
      <c r="IAA25"/>
      <c r="IAB25"/>
      <c r="IAC25"/>
      <c r="IAD25"/>
      <c r="IAE25"/>
      <c r="IAF25"/>
      <c r="IAG25"/>
      <c r="IAH25"/>
      <c r="IAI25"/>
      <c r="IAJ25"/>
      <c r="IAK25"/>
      <c r="IAL25"/>
      <c r="IAM25"/>
      <c r="IAN25"/>
      <c r="IAO25"/>
      <c r="IAP25"/>
      <c r="IAQ25"/>
      <c r="IAR25"/>
      <c r="IAS25"/>
      <c r="IAT25"/>
      <c r="IAU25"/>
      <c r="IAV25"/>
      <c r="IAW25"/>
      <c r="IAX25"/>
      <c r="IAY25"/>
      <c r="IAZ25"/>
      <c r="IBA25"/>
      <c r="IBB25"/>
      <c r="IBC25"/>
      <c r="IBD25"/>
      <c r="IBE25"/>
      <c r="IBF25"/>
      <c r="IBG25"/>
      <c r="IBH25"/>
      <c r="IBI25"/>
      <c r="IBJ25"/>
      <c r="IBK25"/>
      <c r="IBL25"/>
      <c r="IBM25"/>
      <c r="IBN25"/>
      <c r="IBO25"/>
      <c r="IBP25"/>
      <c r="IBQ25"/>
      <c r="IBR25"/>
      <c r="IBS25"/>
      <c r="IBT25"/>
      <c r="IBU25"/>
      <c r="IBV25"/>
      <c r="IBW25"/>
      <c r="IBX25"/>
      <c r="IBY25"/>
      <c r="IBZ25"/>
      <c r="ICA25"/>
      <c r="ICB25"/>
      <c r="ICC25"/>
      <c r="ICD25"/>
      <c r="ICE25"/>
      <c r="ICF25"/>
      <c r="ICG25"/>
      <c r="ICH25"/>
      <c r="ICI25"/>
      <c r="ICJ25"/>
      <c r="ICK25"/>
      <c r="ICL25"/>
      <c r="ICM25"/>
      <c r="ICN25"/>
      <c r="ICO25"/>
      <c r="ICP25"/>
      <c r="ICQ25"/>
      <c r="ICR25"/>
      <c r="ICS25"/>
      <c r="ICT25"/>
      <c r="ICU25"/>
      <c r="ICV25"/>
      <c r="ICW25"/>
      <c r="ICX25"/>
      <c r="ICY25"/>
      <c r="ICZ25"/>
      <c r="IDA25"/>
      <c r="IDB25"/>
      <c r="IDC25"/>
      <c r="IDD25"/>
      <c r="IDE25"/>
      <c r="IDF25"/>
      <c r="IDG25"/>
      <c r="IDH25"/>
      <c r="IDI25"/>
      <c r="IDJ25"/>
      <c r="IDK25"/>
      <c r="IDL25"/>
      <c r="IDM25"/>
      <c r="IDN25"/>
      <c r="IDO25"/>
      <c r="IDP25"/>
      <c r="IDQ25"/>
      <c r="IDR25"/>
      <c r="IDS25"/>
      <c r="IDT25"/>
      <c r="IDU25"/>
      <c r="IDV25"/>
      <c r="IDW25"/>
      <c r="IDX25"/>
      <c r="IDY25"/>
      <c r="IDZ25"/>
      <c r="IEA25"/>
      <c r="IEB25"/>
      <c r="IEC25"/>
      <c r="IED25"/>
      <c r="IEE25"/>
      <c r="IEF25"/>
      <c r="IEG25"/>
      <c r="IEH25"/>
      <c r="IEI25"/>
      <c r="IEJ25"/>
      <c r="IEK25"/>
      <c r="IEL25"/>
      <c r="IEM25"/>
      <c r="IEN25"/>
      <c r="IEO25"/>
      <c r="IEP25"/>
      <c r="IEQ25"/>
      <c r="IER25"/>
      <c r="IES25"/>
      <c r="IET25"/>
      <c r="IEU25"/>
      <c r="IEV25"/>
      <c r="IEW25"/>
      <c r="IEX25"/>
      <c r="IEY25"/>
      <c r="IEZ25"/>
      <c r="IFA25"/>
      <c r="IFB25"/>
      <c r="IFC25"/>
      <c r="IFD25"/>
      <c r="IFE25"/>
      <c r="IFF25"/>
      <c r="IFG25"/>
      <c r="IFH25"/>
      <c r="IFI25"/>
      <c r="IFJ25"/>
      <c r="IFK25"/>
      <c r="IFL25"/>
      <c r="IFM25"/>
      <c r="IFN25"/>
      <c r="IFO25"/>
      <c r="IFP25"/>
      <c r="IFQ25"/>
      <c r="IFR25"/>
      <c r="IFS25"/>
      <c r="IFT25"/>
      <c r="IFU25"/>
      <c r="IFV25"/>
      <c r="IFW25"/>
      <c r="IFX25"/>
      <c r="IFY25"/>
      <c r="IFZ25"/>
      <c r="IGA25"/>
      <c r="IGB25"/>
      <c r="IGC25"/>
      <c r="IGD25"/>
      <c r="IGE25"/>
      <c r="IGF25"/>
      <c r="IGG25"/>
      <c r="IGH25"/>
      <c r="IGI25"/>
      <c r="IGJ25"/>
      <c r="IGK25"/>
      <c r="IGL25"/>
      <c r="IGM25"/>
      <c r="IGN25"/>
      <c r="IGO25"/>
      <c r="IGP25"/>
      <c r="IGQ25"/>
      <c r="IGR25"/>
      <c r="IGS25"/>
      <c r="IGT25"/>
      <c r="IGU25"/>
      <c r="IGV25"/>
      <c r="IGW25"/>
      <c r="IGX25"/>
      <c r="IGY25"/>
      <c r="IGZ25"/>
      <c r="IHA25"/>
      <c r="IHB25"/>
      <c r="IHC25"/>
      <c r="IHD25"/>
      <c r="IHE25"/>
      <c r="IHF25"/>
      <c r="IHG25"/>
      <c r="IHH25"/>
      <c r="IHI25"/>
      <c r="IHJ25"/>
      <c r="IHK25"/>
      <c r="IHL25"/>
      <c r="IHM25"/>
      <c r="IHN25"/>
      <c r="IHO25"/>
      <c r="IHP25"/>
      <c r="IHQ25"/>
      <c r="IHR25"/>
      <c r="IHS25"/>
      <c r="IHT25"/>
      <c r="IHU25"/>
      <c r="IHV25"/>
      <c r="IHW25"/>
      <c r="IHX25"/>
      <c r="IHY25"/>
      <c r="IHZ25"/>
      <c r="IIA25"/>
      <c r="IIB25"/>
      <c r="IIC25"/>
      <c r="IID25"/>
      <c r="IIE25"/>
      <c r="IIF25"/>
      <c r="IIG25"/>
      <c r="IIH25"/>
      <c r="III25"/>
      <c r="IIJ25"/>
      <c r="IIK25"/>
      <c r="IIL25"/>
      <c r="IIM25"/>
      <c r="IIN25"/>
      <c r="IIO25"/>
      <c r="IIP25"/>
      <c r="IIQ25"/>
      <c r="IIR25"/>
      <c r="IIS25"/>
      <c r="IIT25"/>
      <c r="IIU25"/>
      <c r="IIV25"/>
      <c r="IIW25"/>
      <c r="IIX25"/>
      <c r="IIY25"/>
      <c r="IIZ25"/>
      <c r="IJA25"/>
      <c r="IJB25"/>
      <c r="IJC25"/>
      <c r="IJD25"/>
      <c r="IJE25"/>
      <c r="IJF25"/>
      <c r="IJG25"/>
      <c r="IJH25"/>
      <c r="IJI25"/>
      <c r="IJJ25"/>
      <c r="IJK25"/>
      <c r="IJL25"/>
      <c r="IJM25"/>
      <c r="IJN25"/>
      <c r="IJO25"/>
      <c r="IJP25"/>
      <c r="IJQ25"/>
      <c r="IJR25"/>
      <c r="IJS25"/>
      <c r="IJT25"/>
      <c r="IJU25"/>
      <c r="IJV25"/>
      <c r="IJW25"/>
      <c r="IJX25"/>
      <c r="IJY25"/>
      <c r="IJZ25"/>
      <c r="IKA25"/>
      <c r="IKB25"/>
      <c r="IKC25"/>
      <c r="IKD25"/>
      <c r="IKE25"/>
      <c r="IKF25"/>
      <c r="IKG25"/>
      <c r="IKH25"/>
      <c r="IKI25"/>
      <c r="IKJ25"/>
      <c r="IKK25"/>
      <c r="IKL25"/>
      <c r="IKM25"/>
      <c r="IKN25"/>
      <c r="IKO25"/>
      <c r="IKP25"/>
      <c r="IKQ25"/>
      <c r="IKR25"/>
      <c r="IKS25"/>
      <c r="IKT25"/>
      <c r="IKU25"/>
      <c r="IKV25"/>
      <c r="IKW25"/>
      <c r="IKX25"/>
      <c r="IKY25"/>
      <c r="IKZ25"/>
      <c r="ILA25"/>
      <c r="ILB25"/>
      <c r="ILC25"/>
      <c r="ILD25"/>
      <c r="ILE25"/>
      <c r="ILF25"/>
      <c r="ILG25"/>
      <c r="ILH25"/>
      <c r="ILI25"/>
      <c r="ILJ25"/>
      <c r="ILK25"/>
      <c r="ILL25"/>
      <c r="ILM25"/>
      <c r="ILN25"/>
      <c r="ILO25"/>
      <c r="ILP25"/>
      <c r="ILQ25"/>
      <c r="ILR25"/>
      <c r="ILS25"/>
      <c r="ILT25"/>
      <c r="ILU25"/>
      <c r="ILV25"/>
      <c r="ILW25"/>
      <c r="ILX25"/>
      <c r="ILY25"/>
      <c r="ILZ25"/>
      <c r="IMA25"/>
      <c r="IMB25"/>
      <c r="IMC25"/>
      <c r="IMD25"/>
      <c r="IME25"/>
      <c r="IMF25"/>
      <c r="IMG25"/>
      <c r="IMH25"/>
      <c r="IMI25"/>
      <c r="IMJ25"/>
      <c r="IMK25"/>
      <c r="IML25"/>
      <c r="IMM25"/>
      <c r="IMN25"/>
      <c r="IMO25"/>
      <c r="IMP25"/>
      <c r="IMQ25"/>
      <c r="IMR25"/>
      <c r="IMS25"/>
      <c r="IMT25"/>
      <c r="IMU25"/>
      <c r="IMV25"/>
      <c r="IMW25"/>
      <c r="IMX25"/>
      <c r="IMY25"/>
      <c r="IMZ25"/>
      <c r="INA25"/>
      <c r="INB25"/>
      <c r="INC25"/>
      <c r="IND25"/>
      <c r="INE25"/>
      <c r="INF25"/>
      <c r="ING25"/>
      <c r="INH25"/>
      <c r="INI25"/>
      <c r="INJ25"/>
      <c r="INK25"/>
      <c r="INL25"/>
      <c r="INM25"/>
      <c r="INN25"/>
      <c r="INO25"/>
      <c r="INP25"/>
      <c r="INQ25"/>
      <c r="INR25"/>
      <c r="INS25"/>
      <c r="INT25"/>
      <c r="INU25"/>
      <c r="INV25"/>
      <c r="INW25"/>
      <c r="INX25"/>
      <c r="INY25"/>
      <c r="INZ25"/>
      <c r="IOA25"/>
      <c r="IOB25"/>
      <c r="IOC25"/>
      <c r="IOD25"/>
      <c r="IOE25"/>
      <c r="IOF25"/>
      <c r="IOG25"/>
      <c r="IOH25"/>
      <c r="IOI25"/>
      <c r="IOJ25"/>
      <c r="IOK25"/>
      <c r="IOL25"/>
      <c r="IOM25"/>
      <c r="ION25"/>
      <c r="IOO25"/>
      <c r="IOP25"/>
      <c r="IOQ25"/>
      <c r="IOR25"/>
      <c r="IOS25"/>
      <c r="IOT25"/>
      <c r="IOU25"/>
      <c r="IOV25"/>
      <c r="IOW25"/>
      <c r="IOX25"/>
      <c r="IOY25"/>
      <c r="IOZ25"/>
      <c r="IPA25"/>
      <c r="IPB25"/>
      <c r="IPC25"/>
      <c r="IPD25"/>
      <c r="IPE25"/>
      <c r="IPF25"/>
      <c r="IPG25"/>
      <c r="IPH25"/>
      <c r="IPI25"/>
      <c r="IPJ25"/>
      <c r="IPK25"/>
      <c r="IPL25"/>
      <c r="IPM25"/>
      <c r="IPN25"/>
      <c r="IPO25"/>
      <c r="IPP25"/>
      <c r="IPQ25"/>
      <c r="IPR25"/>
      <c r="IPS25"/>
      <c r="IPT25"/>
      <c r="IPU25"/>
      <c r="IPV25"/>
      <c r="IPW25"/>
      <c r="IPX25"/>
      <c r="IPY25"/>
      <c r="IPZ25"/>
      <c r="IQA25"/>
      <c r="IQB25"/>
      <c r="IQC25"/>
      <c r="IQD25"/>
      <c r="IQE25"/>
      <c r="IQF25"/>
      <c r="IQG25"/>
      <c r="IQH25"/>
      <c r="IQI25"/>
      <c r="IQJ25"/>
      <c r="IQK25"/>
      <c r="IQL25"/>
      <c r="IQM25"/>
      <c r="IQN25"/>
      <c r="IQO25"/>
      <c r="IQP25"/>
      <c r="IQQ25"/>
      <c r="IQR25"/>
      <c r="IQS25"/>
      <c r="IQT25"/>
      <c r="IQU25"/>
      <c r="IQV25"/>
      <c r="IQW25"/>
      <c r="IQX25"/>
      <c r="IQY25"/>
      <c r="IQZ25"/>
      <c r="IRA25"/>
      <c r="IRB25"/>
      <c r="IRC25"/>
      <c r="IRD25"/>
      <c r="IRE25"/>
      <c r="IRF25"/>
      <c r="IRG25"/>
      <c r="IRH25"/>
      <c r="IRI25"/>
      <c r="IRJ25"/>
      <c r="IRK25"/>
      <c r="IRL25"/>
      <c r="IRM25"/>
      <c r="IRN25"/>
      <c r="IRO25"/>
      <c r="IRP25"/>
      <c r="IRQ25"/>
      <c r="IRR25"/>
      <c r="IRS25"/>
      <c r="IRT25"/>
      <c r="IRU25"/>
      <c r="IRV25"/>
      <c r="IRW25"/>
      <c r="IRX25"/>
      <c r="IRY25"/>
      <c r="IRZ25"/>
      <c r="ISA25"/>
      <c r="ISB25"/>
      <c r="ISC25"/>
      <c r="ISD25"/>
      <c r="ISE25"/>
      <c r="ISF25"/>
      <c r="ISG25"/>
      <c r="ISH25"/>
      <c r="ISI25"/>
      <c r="ISJ25"/>
      <c r="ISK25"/>
      <c r="ISL25"/>
      <c r="ISM25"/>
      <c r="ISN25"/>
      <c r="ISO25"/>
      <c r="ISP25"/>
      <c r="ISQ25"/>
      <c r="ISR25"/>
      <c r="ISS25"/>
      <c r="IST25"/>
      <c r="ISU25"/>
      <c r="ISV25"/>
      <c r="ISW25"/>
      <c r="ISX25"/>
      <c r="ISY25"/>
      <c r="ISZ25"/>
      <c r="ITA25"/>
      <c r="ITB25"/>
      <c r="ITC25"/>
      <c r="ITD25"/>
      <c r="ITE25"/>
      <c r="ITF25"/>
      <c r="ITG25"/>
      <c r="ITH25"/>
      <c r="ITI25"/>
      <c r="ITJ25"/>
      <c r="ITK25"/>
      <c r="ITL25"/>
      <c r="ITM25"/>
      <c r="ITN25"/>
      <c r="ITO25"/>
      <c r="ITP25"/>
      <c r="ITQ25"/>
      <c r="ITR25"/>
      <c r="ITS25"/>
      <c r="ITT25"/>
      <c r="ITU25"/>
      <c r="ITV25"/>
      <c r="ITW25"/>
      <c r="ITX25"/>
      <c r="ITY25"/>
      <c r="ITZ25"/>
      <c r="IUA25"/>
      <c r="IUB25"/>
      <c r="IUC25"/>
      <c r="IUD25"/>
      <c r="IUE25"/>
      <c r="IUF25"/>
      <c r="IUG25"/>
      <c r="IUH25"/>
      <c r="IUI25"/>
      <c r="IUJ25"/>
      <c r="IUK25"/>
      <c r="IUL25"/>
      <c r="IUM25"/>
      <c r="IUN25"/>
      <c r="IUO25"/>
      <c r="IUP25"/>
      <c r="IUQ25"/>
      <c r="IUR25"/>
      <c r="IUS25"/>
      <c r="IUT25"/>
      <c r="IUU25"/>
      <c r="IUV25"/>
      <c r="IUW25"/>
      <c r="IUX25"/>
      <c r="IUY25"/>
      <c r="IUZ25"/>
      <c r="IVA25"/>
      <c r="IVB25"/>
      <c r="IVC25"/>
      <c r="IVD25"/>
      <c r="IVE25"/>
      <c r="IVF25"/>
      <c r="IVG25"/>
      <c r="IVH25"/>
      <c r="IVI25"/>
      <c r="IVJ25"/>
      <c r="IVK25"/>
      <c r="IVL25"/>
      <c r="IVM25"/>
      <c r="IVN25"/>
      <c r="IVO25"/>
      <c r="IVP25"/>
      <c r="IVQ25"/>
      <c r="IVR25"/>
      <c r="IVS25"/>
      <c r="IVT25"/>
      <c r="IVU25"/>
      <c r="IVV25"/>
      <c r="IVW25"/>
      <c r="IVX25"/>
      <c r="IVY25"/>
      <c r="IVZ25"/>
      <c r="IWA25"/>
      <c r="IWB25"/>
      <c r="IWC25"/>
      <c r="IWD25"/>
      <c r="IWE25"/>
      <c r="IWF25"/>
      <c r="IWG25"/>
      <c r="IWH25"/>
      <c r="IWI25"/>
      <c r="IWJ25"/>
      <c r="IWK25"/>
      <c r="IWL25"/>
      <c r="IWM25"/>
      <c r="IWN25"/>
      <c r="IWO25"/>
      <c r="IWP25"/>
      <c r="IWQ25"/>
      <c r="IWR25"/>
      <c r="IWS25"/>
      <c r="IWT25"/>
      <c r="IWU25"/>
      <c r="IWV25"/>
      <c r="IWW25"/>
      <c r="IWX25"/>
      <c r="IWY25"/>
      <c r="IWZ25"/>
      <c r="IXA25"/>
      <c r="IXB25"/>
      <c r="IXC25"/>
      <c r="IXD25"/>
      <c r="IXE25"/>
      <c r="IXF25"/>
      <c r="IXG25"/>
      <c r="IXH25"/>
      <c r="IXI25"/>
      <c r="IXJ25"/>
      <c r="IXK25"/>
      <c r="IXL25"/>
      <c r="IXM25"/>
      <c r="IXN25"/>
      <c r="IXO25"/>
      <c r="IXP25"/>
      <c r="IXQ25"/>
      <c r="IXR25"/>
      <c r="IXS25"/>
      <c r="IXT25"/>
      <c r="IXU25"/>
      <c r="IXV25"/>
      <c r="IXW25"/>
      <c r="IXX25"/>
      <c r="IXY25"/>
      <c r="IXZ25"/>
      <c r="IYA25"/>
      <c r="IYB25"/>
      <c r="IYC25"/>
      <c r="IYD25"/>
      <c r="IYE25"/>
      <c r="IYF25"/>
      <c r="IYG25"/>
      <c r="IYH25"/>
      <c r="IYI25"/>
      <c r="IYJ25"/>
      <c r="IYK25"/>
      <c r="IYL25"/>
      <c r="IYM25"/>
      <c r="IYN25"/>
      <c r="IYO25"/>
      <c r="IYP25"/>
      <c r="IYQ25"/>
      <c r="IYR25"/>
      <c r="IYS25"/>
      <c r="IYT25"/>
      <c r="IYU25"/>
      <c r="IYV25"/>
      <c r="IYW25"/>
      <c r="IYX25"/>
      <c r="IYY25"/>
      <c r="IYZ25"/>
      <c r="IZA25"/>
      <c r="IZB25"/>
      <c r="IZC25"/>
      <c r="IZD25"/>
      <c r="IZE25"/>
      <c r="IZF25"/>
      <c r="IZG25"/>
      <c r="IZH25"/>
      <c r="IZI25"/>
      <c r="IZJ25"/>
      <c r="IZK25"/>
      <c r="IZL25"/>
      <c r="IZM25"/>
      <c r="IZN25"/>
      <c r="IZO25"/>
      <c r="IZP25"/>
      <c r="IZQ25"/>
      <c r="IZR25"/>
      <c r="IZS25"/>
      <c r="IZT25"/>
      <c r="IZU25"/>
      <c r="IZV25"/>
      <c r="IZW25"/>
      <c r="IZX25"/>
      <c r="IZY25"/>
      <c r="IZZ25"/>
      <c r="JAA25"/>
      <c r="JAB25"/>
      <c r="JAC25"/>
      <c r="JAD25"/>
      <c r="JAE25"/>
      <c r="JAF25"/>
      <c r="JAG25"/>
      <c r="JAH25"/>
      <c r="JAI25"/>
      <c r="JAJ25"/>
      <c r="JAK25"/>
      <c r="JAL25"/>
      <c r="JAM25"/>
      <c r="JAN25"/>
      <c r="JAO25"/>
      <c r="JAP25"/>
      <c r="JAQ25"/>
      <c r="JAR25"/>
      <c r="JAS25"/>
      <c r="JAT25"/>
      <c r="JAU25"/>
      <c r="JAV25"/>
      <c r="JAW25"/>
      <c r="JAX25"/>
      <c r="JAY25"/>
      <c r="JAZ25"/>
      <c r="JBA25"/>
      <c r="JBB25"/>
      <c r="JBC25"/>
      <c r="JBD25"/>
      <c r="JBE25"/>
      <c r="JBF25"/>
      <c r="JBG25"/>
      <c r="JBH25"/>
      <c r="JBI25"/>
      <c r="JBJ25"/>
      <c r="JBK25"/>
      <c r="JBL25"/>
      <c r="JBM25"/>
      <c r="JBN25"/>
      <c r="JBO25"/>
      <c r="JBP25"/>
      <c r="JBQ25"/>
      <c r="JBR25"/>
      <c r="JBS25"/>
      <c r="JBT25"/>
      <c r="JBU25"/>
      <c r="JBV25"/>
      <c r="JBW25"/>
      <c r="JBX25"/>
      <c r="JBY25"/>
      <c r="JBZ25"/>
      <c r="JCA25"/>
      <c r="JCB25"/>
      <c r="JCC25"/>
      <c r="JCD25"/>
      <c r="JCE25"/>
      <c r="JCF25"/>
      <c r="JCG25"/>
      <c r="JCH25"/>
      <c r="JCI25"/>
      <c r="JCJ25"/>
      <c r="JCK25"/>
      <c r="JCL25"/>
      <c r="JCM25"/>
      <c r="JCN25"/>
      <c r="JCO25"/>
      <c r="JCP25"/>
      <c r="JCQ25"/>
      <c r="JCR25"/>
      <c r="JCS25"/>
      <c r="JCT25"/>
      <c r="JCU25"/>
      <c r="JCV25"/>
      <c r="JCW25"/>
      <c r="JCX25"/>
      <c r="JCY25"/>
      <c r="JCZ25"/>
      <c r="JDA25"/>
      <c r="JDB25"/>
      <c r="JDC25"/>
      <c r="JDD25"/>
      <c r="JDE25"/>
      <c r="JDF25"/>
      <c r="JDG25"/>
      <c r="JDH25"/>
      <c r="JDI25"/>
      <c r="JDJ25"/>
      <c r="JDK25"/>
      <c r="JDL25"/>
      <c r="JDM25"/>
      <c r="JDN25"/>
      <c r="JDO25"/>
      <c r="JDP25"/>
      <c r="JDQ25"/>
      <c r="JDR25"/>
      <c r="JDS25"/>
      <c r="JDT25"/>
      <c r="JDU25"/>
      <c r="JDV25"/>
      <c r="JDW25"/>
      <c r="JDX25"/>
      <c r="JDY25"/>
      <c r="JDZ25"/>
      <c r="JEA25"/>
      <c r="JEB25"/>
      <c r="JEC25"/>
      <c r="JED25"/>
      <c r="JEE25"/>
      <c r="JEF25"/>
      <c r="JEG25"/>
      <c r="JEH25"/>
      <c r="JEI25"/>
      <c r="JEJ25"/>
      <c r="JEK25"/>
      <c r="JEL25"/>
      <c r="JEM25"/>
      <c r="JEN25"/>
      <c r="JEO25"/>
      <c r="JEP25"/>
      <c r="JEQ25"/>
      <c r="JER25"/>
      <c r="JES25"/>
      <c r="JET25"/>
      <c r="JEU25"/>
      <c r="JEV25"/>
      <c r="JEW25"/>
      <c r="JEX25"/>
      <c r="JEY25"/>
      <c r="JEZ25"/>
      <c r="JFA25"/>
      <c r="JFB25"/>
      <c r="JFC25"/>
      <c r="JFD25"/>
      <c r="JFE25"/>
      <c r="JFF25"/>
      <c r="JFG25"/>
      <c r="JFH25"/>
      <c r="JFI25"/>
      <c r="JFJ25"/>
      <c r="JFK25"/>
      <c r="JFL25"/>
      <c r="JFM25"/>
      <c r="JFN25"/>
      <c r="JFO25"/>
      <c r="JFP25"/>
      <c r="JFQ25"/>
      <c r="JFR25"/>
      <c r="JFS25"/>
      <c r="JFT25"/>
      <c r="JFU25"/>
      <c r="JFV25"/>
      <c r="JFW25"/>
      <c r="JFX25"/>
      <c r="JFY25"/>
      <c r="JFZ25"/>
      <c r="JGA25"/>
      <c r="JGB25"/>
      <c r="JGC25"/>
      <c r="JGD25"/>
      <c r="JGE25"/>
      <c r="JGF25"/>
      <c r="JGG25"/>
      <c r="JGH25"/>
      <c r="JGI25"/>
      <c r="JGJ25"/>
      <c r="JGK25"/>
      <c r="JGL25"/>
      <c r="JGM25"/>
      <c r="JGN25"/>
      <c r="JGO25"/>
      <c r="JGP25"/>
      <c r="JGQ25"/>
      <c r="JGR25"/>
      <c r="JGS25"/>
      <c r="JGT25"/>
      <c r="JGU25"/>
      <c r="JGV25"/>
      <c r="JGW25"/>
      <c r="JGX25"/>
      <c r="JGY25"/>
      <c r="JGZ25"/>
      <c r="JHA25"/>
      <c r="JHB25"/>
      <c r="JHC25"/>
      <c r="JHD25"/>
      <c r="JHE25"/>
      <c r="JHF25"/>
      <c r="JHG25"/>
      <c r="JHH25"/>
      <c r="JHI25"/>
      <c r="JHJ25"/>
      <c r="JHK25"/>
      <c r="JHL25"/>
      <c r="JHM25"/>
      <c r="JHN25"/>
      <c r="JHO25"/>
      <c r="JHP25"/>
      <c r="JHQ25"/>
      <c r="JHR25"/>
      <c r="JHS25"/>
      <c r="JHT25"/>
      <c r="JHU25"/>
      <c r="JHV25"/>
      <c r="JHW25"/>
      <c r="JHX25"/>
      <c r="JHY25"/>
      <c r="JHZ25"/>
      <c r="JIA25"/>
      <c r="JIB25"/>
      <c r="JIC25"/>
      <c r="JID25"/>
      <c r="JIE25"/>
      <c r="JIF25"/>
      <c r="JIG25"/>
      <c r="JIH25"/>
      <c r="JII25"/>
      <c r="JIJ25"/>
      <c r="JIK25"/>
      <c r="JIL25"/>
      <c r="JIM25"/>
      <c r="JIN25"/>
      <c r="JIO25"/>
      <c r="JIP25"/>
      <c r="JIQ25"/>
      <c r="JIR25"/>
      <c r="JIS25"/>
      <c r="JIT25"/>
      <c r="JIU25"/>
      <c r="JIV25"/>
      <c r="JIW25"/>
      <c r="JIX25"/>
      <c r="JIY25"/>
      <c r="JIZ25"/>
      <c r="JJA25"/>
      <c r="JJB25"/>
      <c r="JJC25"/>
      <c r="JJD25"/>
      <c r="JJE25"/>
      <c r="JJF25"/>
      <c r="JJG25"/>
      <c r="JJH25"/>
      <c r="JJI25"/>
      <c r="JJJ25"/>
      <c r="JJK25"/>
      <c r="JJL25"/>
      <c r="JJM25"/>
      <c r="JJN25"/>
      <c r="JJO25"/>
      <c r="JJP25"/>
      <c r="JJQ25"/>
      <c r="JJR25"/>
      <c r="JJS25"/>
      <c r="JJT25"/>
      <c r="JJU25"/>
      <c r="JJV25"/>
      <c r="JJW25"/>
      <c r="JJX25"/>
      <c r="JJY25"/>
      <c r="JJZ25"/>
      <c r="JKA25"/>
      <c r="JKB25"/>
      <c r="JKC25"/>
      <c r="JKD25"/>
      <c r="JKE25"/>
      <c r="JKF25"/>
      <c r="JKG25"/>
      <c r="JKH25"/>
      <c r="JKI25"/>
      <c r="JKJ25"/>
      <c r="JKK25"/>
      <c r="JKL25"/>
      <c r="JKM25"/>
      <c r="JKN25"/>
      <c r="JKO25"/>
      <c r="JKP25"/>
      <c r="JKQ25"/>
      <c r="JKR25"/>
      <c r="JKS25"/>
      <c r="JKT25"/>
      <c r="JKU25"/>
      <c r="JKV25"/>
      <c r="JKW25"/>
      <c r="JKX25"/>
      <c r="JKY25"/>
      <c r="JKZ25"/>
      <c r="JLA25"/>
      <c r="JLB25"/>
      <c r="JLC25"/>
      <c r="JLD25"/>
      <c r="JLE25"/>
      <c r="JLF25"/>
      <c r="JLG25"/>
      <c r="JLH25"/>
      <c r="JLI25"/>
      <c r="JLJ25"/>
      <c r="JLK25"/>
      <c r="JLL25"/>
      <c r="JLM25"/>
      <c r="JLN25"/>
      <c r="JLO25"/>
      <c r="JLP25"/>
      <c r="JLQ25"/>
      <c r="JLR25"/>
      <c r="JLS25"/>
      <c r="JLT25"/>
      <c r="JLU25"/>
      <c r="JLV25"/>
      <c r="JLW25"/>
      <c r="JLX25"/>
      <c r="JLY25"/>
      <c r="JLZ25"/>
      <c r="JMA25"/>
      <c r="JMB25"/>
      <c r="JMC25"/>
      <c r="JMD25"/>
      <c r="JME25"/>
      <c r="JMF25"/>
      <c r="JMG25"/>
      <c r="JMH25"/>
      <c r="JMI25"/>
      <c r="JMJ25"/>
      <c r="JMK25"/>
      <c r="JML25"/>
      <c r="JMM25"/>
      <c r="JMN25"/>
      <c r="JMO25"/>
      <c r="JMP25"/>
      <c r="JMQ25"/>
      <c r="JMR25"/>
      <c r="JMS25"/>
      <c r="JMT25"/>
      <c r="JMU25"/>
      <c r="JMV25"/>
      <c r="JMW25"/>
      <c r="JMX25"/>
      <c r="JMY25"/>
      <c r="JMZ25"/>
      <c r="JNA25"/>
      <c r="JNB25"/>
      <c r="JNC25"/>
      <c r="JND25"/>
      <c r="JNE25"/>
      <c r="JNF25"/>
      <c r="JNG25"/>
      <c r="JNH25"/>
      <c r="JNI25"/>
      <c r="JNJ25"/>
      <c r="JNK25"/>
      <c r="JNL25"/>
      <c r="JNM25"/>
      <c r="JNN25"/>
      <c r="JNO25"/>
      <c r="JNP25"/>
      <c r="JNQ25"/>
      <c r="JNR25"/>
      <c r="JNS25"/>
      <c r="JNT25"/>
      <c r="JNU25"/>
      <c r="JNV25"/>
      <c r="JNW25"/>
      <c r="JNX25"/>
      <c r="JNY25"/>
      <c r="JNZ25"/>
      <c r="JOA25"/>
      <c r="JOB25"/>
      <c r="JOC25"/>
      <c r="JOD25"/>
      <c r="JOE25"/>
      <c r="JOF25"/>
      <c r="JOG25"/>
      <c r="JOH25"/>
      <c r="JOI25"/>
      <c r="JOJ25"/>
      <c r="JOK25"/>
      <c r="JOL25"/>
      <c r="JOM25"/>
      <c r="JON25"/>
      <c r="JOO25"/>
      <c r="JOP25"/>
      <c r="JOQ25"/>
      <c r="JOR25"/>
      <c r="JOS25"/>
      <c r="JOT25"/>
      <c r="JOU25"/>
      <c r="JOV25"/>
      <c r="JOW25"/>
      <c r="JOX25"/>
      <c r="JOY25"/>
      <c r="JOZ25"/>
      <c r="JPA25"/>
      <c r="JPB25"/>
      <c r="JPC25"/>
      <c r="JPD25"/>
      <c r="JPE25"/>
      <c r="JPF25"/>
      <c r="JPG25"/>
      <c r="JPH25"/>
      <c r="JPI25"/>
      <c r="JPJ25"/>
      <c r="JPK25"/>
      <c r="JPL25"/>
      <c r="JPM25"/>
      <c r="JPN25"/>
      <c r="JPO25"/>
      <c r="JPP25"/>
      <c r="JPQ25"/>
      <c r="JPR25"/>
      <c r="JPS25"/>
      <c r="JPT25"/>
      <c r="JPU25"/>
      <c r="JPV25"/>
      <c r="JPW25"/>
      <c r="JPX25"/>
      <c r="JPY25"/>
      <c r="JPZ25"/>
      <c r="JQA25"/>
      <c r="JQB25"/>
      <c r="JQC25"/>
      <c r="JQD25"/>
      <c r="JQE25"/>
      <c r="JQF25"/>
      <c r="JQG25"/>
      <c r="JQH25"/>
      <c r="JQI25"/>
      <c r="JQJ25"/>
      <c r="JQK25"/>
      <c r="JQL25"/>
      <c r="JQM25"/>
      <c r="JQN25"/>
      <c r="JQO25"/>
      <c r="JQP25"/>
      <c r="JQQ25"/>
      <c r="JQR25"/>
      <c r="JQS25"/>
      <c r="JQT25"/>
      <c r="JQU25"/>
      <c r="JQV25"/>
      <c r="JQW25"/>
      <c r="JQX25"/>
      <c r="JQY25"/>
      <c r="JQZ25"/>
      <c r="JRA25"/>
      <c r="JRB25"/>
      <c r="JRC25"/>
      <c r="JRD25"/>
      <c r="JRE25"/>
      <c r="JRF25"/>
      <c r="JRG25"/>
      <c r="JRH25"/>
      <c r="JRI25"/>
      <c r="JRJ25"/>
      <c r="JRK25"/>
      <c r="JRL25"/>
      <c r="JRM25"/>
      <c r="JRN25"/>
      <c r="JRO25"/>
      <c r="JRP25"/>
      <c r="JRQ25"/>
      <c r="JRR25"/>
      <c r="JRS25"/>
      <c r="JRT25"/>
      <c r="JRU25"/>
      <c r="JRV25"/>
      <c r="JRW25"/>
      <c r="JRX25"/>
      <c r="JRY25"/>
      <c r="JRZ25"/>
      <c r="JSA25"/>
      <c r="JSB25"/>
      <c r="JSC25"/>
      <c r="JSD25"/>
      <c r="JSE25"/>
      <c r="JSF25"/>
      <c r="JSG25"/>
      <c r="JSH25"/>
      <c r="JSI25"/>
      <c r="JSJ25"/>
      <c r="JSK25"/>
      <c r="JSL25"/>
      <c r="JSM25"/>
      <c r="JSN25"/>
      <c r="JSO25"/>
      <c r="JSP25"/>
      <c r="JSQ25"/>
      <c r="JSR25"/>
      <c r="JSS25"/>
      <c r="JST25"/>
      <c r="JSU25"/>
      <c r="JSV25"/>
      <c r="JSW25"/>
      <c r="JSX25"/>
      <c r="JSY25"/>
      <c r="JSZ25"/>
      <c r="JTA25"/>
      <c r="JTB25"/>
      <c r="JTC25"/>
      <c r="JTD25"/>
      <c r="JTE25"/>
      <c r="JTF25"/>
      <c r="JTG25"/>
      <c r="JTH25"/>
      <c r="JTI25"/>
      <c r="JTJ25"/>
      <c r="JTK25"/>
      <c r="JTL25"/>
      <c r="JTM25"/>
      <c r="JTN25"/>
      <c r="JTO25"/>
      <c r="JTP25"/>
      <c r="JTQ25"/>
      <c r="JTR25"/>
      <c r="JTS25"/>
      <c r="JTT25"/>
      <c r="JTU25"/>
      <c r="JTV25"/>
      <c r="JTW25"/>
      <c r="JTX25"/>
      <c r="JTY25"/>
      <c r="JTZ25"/>
      <c r="JUA25"/>
      <c r="JUB25"/>
      <c r="JUC25"/>
      <c r="JUD25"/>
      <c r="JUE25"/>
      <c r="JUF25"/>
      <c r="JUG25"/>
      <c r="JUH25"/>
      <c r="JUI25"/>
      <c r="JUJ25"/>
      <c r="JUK25"/>
      <c r="JUL25"/>
      <c r="JUM25"/>
      <c r="JUN25"/>
      <c r="JUO25"/>
      <c r="JUP25"/>
      <c r="JUQ25"/>
      <c r="JUR25"/>
      <c r="JUS25"/>
      <c r="JUT25"/>
      <c r="JUU25"/>
      <c r="JUV25"/>
      <c r="JUW25"/>
      <c r="JUX25"/>
      <c r="JUY25"/>
      <c r="JUZ25"/>
      <c r="JVA25"/>
      <c r="JVB25"/>
      <c r="JVC25"/>
      <c r="JVD25"/>
      <c r="JVE25"/>
      <c r="JVF25"/>
      <c r="JVG25"/>
      <c r="JVH25"/>
      <c r="JVI25"/>
      <c r="JVJ25"/>
      <c r="JVK25"/>
      <c r="JVL25"/>
      <c r="JVM25"/>
      <c r="JVN25"/>
      <c r="JVO25"/>
      <c r="JVP25"/>
      <c r="JVQ25"/>
      <c r="JVR25"/>
      <c r="JVS25"/>
      <c r="JVT25"/>
      <c r="JVU25"/>
      <c r="JVV25"/>
      <c r="JVW25"/>
      <c r="JVX25"/>
      <c r="JVY25"/>
      <c r="JVZ25"/>
      <c r="JWA25"/>
      <c r="JWB25"/>
      <c r="JWC25"/>
      <c r="JWD25"/>
      <c r="JWE25"/>
      <c r="JWF25"/>
      <c r="JWG25"/>
      <c r="JWH25"/>
      <c r="JWI25"/>
      <c r="JWJ25"/>
      <c r="JWK25"/>
      <c r="JWL25"/>
      <c r="JWM25"/>
      <c r="JWN25"/>
      <c r="JWO25"/>
      <c r="JWP25"/>
      <c r="JWQ25"/>
      <c r="JWR25"/>
      <c r="JWS25"/>
      <c r="JWT25"/>
      <c r="JWU25"/>
      <c r="JWV25"/>
      <c r="JWW25"/>
      <c r="JWX25"/>
      <c r="JWY25"/>
      <c r="JWZ25"/>
      <c r="JXA25"/>
      <c r="JXB25"/>
      <c r="JXC25"/>
      <c r="JXD25"/>
      <c r="JXE25"/>
      <c r="JXF25"/>
      <c r="JXG25"/>
      <c r="JXH25"/>
      <c r="JXI25"/>
      <c r="JXJ25"/>
      <c r="JXK25"/>
      <c r="JXL25"/>
      <c r="JXM25"/>
      <c r="JXN25"/>
      <c r="JXO25"/>
      <c r="JXP25"/>
      <c r="JXQ25"/>
      <c r="JXR25"/>
      <c r="JXS25"/>
      <c r="JXT25"/>
      <c r="JXU25"/>
      <c r="JXV25"/>
      <c r="JXW25"/>
      <c r="JXX25"/>
      <c r="JXY25"/>
      <c r="JXZ25"/>
      <c r="JYA25"/>
      <c r="JYB25"/>
      <c r="JYC25"/>
      <c r="JYD25"/>
      <c r="JYE25"/>
      <c r="JYF25"/>
      <c r="JYG25"/>
      <c r="JYH25"/>
      <c r="JYI25"/>
      <c r="JYJ25"/>
      <c r="JYK25"/>
      <c r="JYL25"/>
      <c r="JYM25"/>
      <c r="JYN25"/>
      <c r="JYO25"/>
      <c r="JYP25"/>
      <c r="JYQ25"/>
      <c r="JYR25"/>
      <c r="JYS25"/>
      <c r="JYT25"/>
      <c r="JYU25"/>
      <c r="JYV25"/>
      <c r="JYW25"/>
      <c r="JYX25"/>
      <c r="JYY25"/>
      <c r="JYZ25"/>
      <c r="JZA25"/>
      <c r="JZB25"/>
      <c r="JZC25"/>
      <c r="JZD25"/>
      <c r="JZE25"/>
      <c r="JZF25"/>
      <c r="JZG25"/>
      <c r="JZH25"/>
      <c r="JZI25"/>
      <c r="JZJ25"/>
      <c r="JZK25"/>
      <c r="JZL25"/>
      <c r="JZM25"/>
      <c r="JZN25"/>
      <c r="JZO25"/>
      <c r="JZP25"/>
      <c r="JZQ25"/>
      <c r="JZR25"/>
      <c r="JZS25"/>
      <c r="JZT25"/>
      <c r="JZU25"/>
      <c r="JZV25"/>
      <c r="JZW25"/>
      <c r="JZX25"/>
      <c r="JZY25"/>
      <c r="JZZ25"/>
      <c r="KAA25"/>
      <c r="KAB25"/>
      <c r="KAC25"/>
      <c r="KAD25"/>
      <c r="KAE25"/>
      <c r="KAF25"/>
      <c r="KAG25"/>
      <c r="KAH25"/>
      <c r="KAI25"/>
      <c r="KAJ25"/>
      <c r="KAK25"/>
      <c r="KAL25"/>
      <c r="KAM25"/>
      <c r="KAN25"/>
      <c r="KAO25"/>
      <c r="KAP25"/>
      <c r="KAQ25"/>
      <c r="KAR25"/>
      <c r="KAS25"/>
      <c r="KAT25"/>
      <c r="KAU25"/>
      <c r="KAV25"/>
      <c r="KAW25"/>
      <c r="KAX25"/>
      <c r="KAY25"/>
      <c r="KAZ25"/>
      <c r="KBA25"/>
      <c r="KBB25"/>
      <c r="KBC25"/>
      <c r="KBD25"/>
      <c r="KBE25"/>
      <c r="KBF25"/>
      <c r="KBG25"/>
      <c r="KBH25"/>
      <c r="KBI25"/>
      <c r="KBJ25"/>
      <c r="KBK25"/>
      <c r="KBL25"/>
      <c r="KBM25"/>
      <c r="KBN25"/>
      <c r="KBO25"/>
      <c r="KBP25"/>
      <c r="KBQ25"/>
      <c r="KBR25"/>
      <c r="KBS25"/>
      <c r="KBT25"/>
      <c r="KBU25"/>
      <c r="KBV25"/>
      <c r="KBW25"/>
      <c r="KBX25"/>
      <c r="KBY25"/>
      <c r="KBZ25"/>
      <c r="KCA25"/>
      <c r="KCB25"/>
      <c r="KCC25"/>
      <c r="KCD25"/>
      <c r="KCE25"/>
      <c r="KCF25"/>
      <c r="KCG25"/>
      <c r="KCH25"/>
      <c r="KCI25"/>
      <c r="KCJ25"/>
      <c r="KCK25"/>
      <c r="KCL25"/>
      <c r="KCM25"/>
      <c r="KCN25"/>
      <c r="KCO25"/>
      <c r="KCP25"/>
      <c r="KCQ25"/>
      <c r="KCR25"/>
      <c r="KCS25"/>
      <c r="KCT25"/>
      <c r="KCU25"/>
      <c r="KCV25"/>
      <c r="KCW25"/>
      <c r="KCX25"/>
      <c r="KCY25"/>
      <c r="KCZ25"/>
      <c r="KDA25"/>
      <c r="KDB25"/>
      <c r="KDC25"/>
      <c r="KDD25"/>
      <c r="KDE25"/>
      <c r="KDF25"/>
      <c r="KDG25"/>
      <c r="KDH25"/>
      <c r="KDI25"/>
      <c r="KDJ25"/>
      <c r="KDK25"/>
      <c r="KDL25"/>
      <c r="KDM25"/>
      <c r="KDN25"/>
      <c r="KDO25"/>
      <c r="KDP25"/>
      <c r="KDQ25"/>
      <c r="KDR25"/>
      <c r="KDS25"/>
      <c r="KDT25"/>
      <c r="KDU25"/>
      <c r="KDV25"/>
      <c r="KDW25"/>
      <c r="KDX25"/>
      <c r="KDY25"/>
      <c r="KDZ25"/>
      <c r="KEA25"/>
      <c r="KEB25"/>
      <c r="KEC25"/>
      <c r="KED25"/>
      <c r="KEE25"/>
      <c r="KEF25"/>
      <c r="KEG25"/>
      <c r="KEH25"/>
      <c r="KEI25"/>
      <c r="KEJ25"/>
      <c r="KEK25"/>
      <c r="KEL25"/>
      <c r="KEM25"/>
      <c r="KEN25"/>
      <c r="KEO25"/>
      <c r="KEP25"/>
      <c r="KEQ25"/>
      <c r="KER25"/>
      <c r="KES25"/>
      <c r="KET25"/>
      <c r="KEU25"/>
      <c r="KEV25"/>
      <c r="KEW25"/>
      <c r="KEX25"/>
      <c r="KEY25"/>
      <c r="KEZ25"/>
      <c r="KFA25"/>
      <c r="KFB25"/>
      <c r="KFC25"/>
      <c r="KFD25"/>
      <c r="KFE25"/>
      <c r="KFF25"/>
      <c r="KFG25"/>
      <c r="KFH25"/>
      <c r="KFI25"/>
      <c r="KFJ25"/>
      <c r="KFK25"/>
      <c r="KFL25"/>
      <c r="KFM25"/>
      <c r="KFN25"/>
      <c r="KFO25"/>
      <c r="KFP25"/>
      <c r="KFQ25"/>
      <c r="KFR25"/>
      <c r="KFS25"/>
      <c r="KFT25"/>
      <c r="KFU25"/>
      <c r="KFV25"/>
      <c r="KFW25"/>
      <c r="KFX25"/>
      <c r="KFY25"/>
      <c r="KFZ25"/>
      <c r="KGA25"/>
      <c r="KGB25"/>
      <c r="KGC25"/>
      <c r="KGD25"/>
      <c r="KGE25"/>
      <c r="KGF25"/>
      <c r="KGG25"/>
      <c r="KGH25"/>
      <c r="KGI25"/>
      <c r="KGJ25"/>
      <c r="KGK25"/>
      <c r="KGL25"/>
      <c r="KGM25"/>
      <c r="KGN25"/>
      <c r="KGO25"/>
      <c r="KGP25"/>
      <c r="KGQ25"/>
      <c r="KGR25"/>
      <c r="KGS25"/>
      <c r="KGT25"/>
      <c r="KGU25"/>
      <c r="KGV25"/>
      <c r="KGW25"/>
      <c r="KGX25"/>
      <c r="KGY25"/>
      <c r="KGZ25"/>
      <c r="KHA25"/>
      <c r="KHB25"/>
      <c r="KHC25"/>
      <c r="KHD25"/>
      <c r="KHE25"/>
      <c r="KHF25"/>
      <c r="KHG25"/>
      <c r="KHH25"/>
      <c r="KHI25"/>
      <c r="KHJ25"/>
      <c r="KHK25"/>
      <c r="KHL25"/>
      <c r="KHM25"/>
      <c r="KHN25"/>
      <c r="KHO25"/>
      <c r="KHP25"/>
      <c r="KHQ25"/>
      <c r="KHR25"/>
      <c r="KHS25"/>
      <c r="KHT25"/>
      <c r="KHU25"/>
      <c r="KHV25"/>
      <c r="KHW25"/>
      <c r="KHX25"/>
      <c r="KHY25"/>
      <c r="KHZ25"/>
      <c r="KIA25"/>
      <c r="KIB25"/>
      <c r="KIC25"/>
      <c r="KID25"/>
      <c r="KIE25"/>
      <c r="KIF25"/>
      <c r="KIG25"/>
      <c r="KIH25"/>
      <c r="KII25"/>
      <c r="KIJ25"/>
      <c r="KIK25"/>
      <c r="KIL25"/>
      <c r="KIM25"/>
      <c r="KIN25"/>
      <c r="KIO25"/>
      <c r="KIP25"/>
      <c r="KIQ25"/>
      <c r="KIR25"/>
      <c r="KIS25"/>
      <c r="KIT25"/>
      <c r="KIU25"/>
      <c r="KIV25"/>
      <c r="KIW25"/>
      <c r="KIX25"/>
      <c r="KIY25"/>
      <c r="KIZ25"/>
      <c r="KJA25"/>
      <c r="KJB25"/>
      <c r="KJC25"/>
      <c r="KJD25"/>
      <c r="KJE25"/>
      <c r="KJF25"/>
      <c r="KJG25"/>
      <c r="KJH25"/>
      <c r="KJI25"/>
      <c r="KJJ25"/>
      <c r="KJK25"/>
      <c r="KJL25"/>
      <c r="KJM25"/>
      <c r="KJN25"/>
      <c r="KJO25"/>
      <c r="KJP25"/>
      <c r="KJQ25"/>
      <c r="KJR25"/>
      <c r="KJS25"/>
      <c r="KJT25"/>
      <c r="KJU25"/>
      <c r="KJV25"/>
      <c r="KJW25"/>
      <c r="KJX25"/>
      <c r="KJY25"/>
      <c r="KJZ25"/>
      <c r="KKA25"/>
      <c r="KKB25"/>
      <c r="KKC25"/>
      <c r="KKD25"/>
      <c r="KKE25"/>
      <c r="KKF25"/>
      <c r="KKG25"/>
      <c r="KKH25"/>
      <c r="KKI25"/>
      <c r="KKJ25"/>
      <c r="KKK25"/>
      <c r="KKL25"/>
      <c r="KKM25"/>
      <c r="KKN25"/>
      <c r="KKO25"/>
      <c r="KKP25"/>
      <c r="KKQ25"/>
      <c r="KKR25"/>
      <c r="KKS25"/>
      <c r="KKT25"/>
      <c r="KKU25"/>
      <c r="KKV25"/>
      <c r="KKW25"/>
      <c r="KKX25"/>
      <c r="KKY25"/>
      <c r="KKZ25"/>
      <c r="KLA25"/>
      <c r="KLB25"/>
      <c r="KLC25"/>
      <c r="KLD25"/>
      <c r="KLE25"/>
      <c r="KLF25"/>
      <c r="KLG25"/>
      <c r="KLH25"/>
      <c r="KLI25"/>
      <c r="KLJ25"/>
      <c r="KLK25"/>
      <c r="KLL25"/>
      <c r="KLM25"/>
      <c r="KLN25"/>
      <c r="KLO25"/>
      <c r="KLP25"/>
      <c r="KLQ25"/>
      <c r="KLR25"/>
      <c r="KLS25"/>
      <c r="KLT25"/>
      <c r="KLU25"/>
      <c r="KLV25"/>
      <c r="KLW25"/>
      <c r="KLX25"/>
      <c r="KLY25"/>
      <c r="KLZ25"/>
      <c r="KMA25"/>
      <c r="KMB25"/>
      <c r="KMC25"/>
      <c r="KMD25"/>
      <c r="KME25"/>
      <c r="KMF25"/>
      <c r="KMG25"/>
      <c r="KMH25"/>
      <c r="KMI25"/>
      <c r="KMJ25"/>
      <c r="KMK25"/>
      <c r="KML25"/>
      <c r="KMM25"/>
      <c r="KMN25"/>
      <c r="KMO25"/>
      <c r="KMP25"/>
      <c r="KMQ25"/>
      <c r="KMR25"/>
      <c r="KMS25"/>
      <c r="KMT25"/>
      <c r="KMU25"/>
      <c r="KMV25"/>
      <c r="KMW25"/>
      <c r="KMX25"/>
      <c r="KMY25"/>
      <c r="KMZ25"/>
      <c r="KNA25"/>
      <c r="KNB25"/>
      <c r="KNC25"/>
      <c r="KND25"/>
      <c r="KNE25"/>
      <c r="KNF25"/>
      <c r="KNG25"/>
      <c r="KNH25"/>
      <c r="KNI25"/>
      <c r="KNJ25"/>
      <c r="KNK25"/>
      <c r="KNL25"/>
      <c r="KNM25"/>
      <c r="KNN25"/>
      <c r="KNO25"/>
      <c r="KNP25"/>
      <c r="KNQ25"/>
      <c r="KNR25"/>
      <c r="KNS25"/>
      <c r="KNT25"/>
      <c r="KNU25"/>
      <c r="KNV25"/>
      <c r="KNW25"/>
      <c r="KNX25"/>
      <c r="KNY25"/>
      <c r="KNZ25"/>
      <c r="KOA25"/>
      <c r="KOB25"/>
      <c r="KOC25"/>
      <c r="KOD25"/>
      <c r="KOE25"/>
      <c r="KOF25"/>
      <c r="KOG25"/>
      <c r="KOH25"/>
      <c r="KOI25"/>
      <c r="KOJ25"/>
      <c r="KOK25"/>
      <c r="KOL25"/>
      <c r="KOM25"/>
      <c r="KON25"/>
      <c r="KOO25"/>
      <c r="KOP25"/>
      <c r="KOQ25"/>
      <c r="KOR25"/>
      <c r="KOS25"/>
      <c r="KOT25"/>
      <c r="KOU25"/>
      <c r="KOV25"/>
      <c r="KOW25"/>
      <c r="KOX25"/>
      <c r="KOY25"/>
      <c r="KOZ25"/>
      <c r="KPA25"/>
      <c r="KPB25"/>
      <c r="KPC25"/>
      <c r="KPD25"/>
      <c r="KPE25"/>
      <c r="KPF25"/>
      <c r="KPG25"/>
      <c r="KPH25"/>
      <c r="KPI25"/>
      <c r="KPJ25"/>
      <c r="KPK25"/>
      <c r="KPL25"/>
      <c r="KPM25"/>
      <c r="KPN25"/>
      <c r="KPO25"/>
      <c r="KPP25"/>
      <c r="KPQ25"/>
      <c r="KPR25"/>
      <c r="KPS25"/>
      <c r="KPT25"/>
      <c r="KPU25"/>
      <c r="KPV25"/>
      <c r="KPW25"/>
      <c r="KPX25"/>
      <c r="KPY25"/>
      <c r="KPZ25"/>
      <c r="KQA25"/>
      <c r="KQB25"/>
      <c r="KQC25"/>
      <c r="KQD25"/>
      <c r="KQE25"/>
      <c r="KQF25"/>
      <c r="KQG25"/>
      <c r="KQH25"/>
      <c r="KQI25"/>
      <c r="KQJ25"/>
      <c r="KQK25"/>
      <c r="KQL25"/>
      <c r="KQM25"/>
      <c r="KQN25"/>
      <c r="KQO25"/>
      <c r="KQP25"/>
      <c r="KQQ25"/>
      <c r="KQR25"/>
      <c r="KQS25"/>
      <c r="KQT25"/>
      <c r="KQU25"/>
      <c r="KQV25"/>
      <c r="KQW25"/>
      <c r="KQX25"/>
      <c r="KQY25"/>
      <c r="KQZ25"/>
      <c r="KRA25"/>
      <c r="KRB25"/>
      <c r="KRC25"/>
      <c r="KRD25"/>
      <c r="KRE25"/>
      <c r="KRF25"/>
      <c r="KRG25"/>
      <c r="KRH25"/>
      <c r="KRI25"/>
      <c r="KRJ25"/>
      <c r="KRK25"/>
      <c r="KRL25"/>
      <c r="KRM25"/>
      <c r="KRN25"/>
      <c r="KRO25"/>
      <c r="KRP25"/>
      <c r="KRQ25"/>
      <c r="KRR25"/>
      <c r="KRS25"/>
      <c r="KRT25"/>
      <c r="KRU25"/>
      <c r="KRV25"/>
      <c r="KRW25"/>
      <c r="KRX25"/>
      <c r="KRY25"/>
      <c r="KRZ25"/>
      <c r="KSA25"/>
      <c r="KSB25"/>
      <c r="KSC25"/>
      <c r="KSD25"/>
      <c r="KSE25"/>
      <c r="KSF25"/>
      <c r="KSG25"/>
      <c r="KSH25"/>
      <c r="KSI25"/>
      <c r="KSJ25"/>
      <c r="KSK25"/>
      <c r="KSL25"/>
      <c r="KSM25"/>
      <c r="KSN25"/>
      <c r="KSO25"/>
      <c r="KSP25"/>
      <c r="KSQ25"/>
      <c r="KSR25"/>
      <c r="KSS25"/>
      <c r="KST25"/>
      <c r="KSU25"/>
      <c r="KSV25"/>
      <c r="KSW25"/>
      <c r="KSX25"/>
      <c r="KSY25"/>
      <c r="KSZ25"/>
      <c r="KTA25"/>
      <c r="KTB25"/>
      <c r="KTC25"/>
      <c r="KTD25"/>
      <c r="KTE25"/>
      <c r="KTF25"/>
      <c r="KTG25"/>
      <c r="KTH25"/>
      <c r="KTI25"/>
      <c r="KTJ25"/>
      <c r="KTK25"/>
      <c r="KTL25"/>
      <c r="KTM25"/>
      <c r="KTN25"/>
      <c r="KTO25"/>
      <c r="KTP25"/>
      <c r="KTQ25"/>
      <c r="KTR25"/>
      <c r="KTS25"/>
      <c r="KTT25"/>
      <c r="KTU25"/>
      <c r="KTV25"/>
      <c r="KTW25"/>
      <c r="KTX25"/>
      <c r="KTY25"/>
      <c r="KTZ25"/>
      <c r="KUA25"/>
      <c r="KUB25"/>
      <c r="KUC25"/>
      <c r="KUD25"/>
      <c r="KUE25"/>
      <c r="KUF25"/>
      <c r="KUG25"/>
      <c r="KUH25"/>
      <c r="KUI25"/>
      <c r="KUJ25"/>
      <c r="KUK25"/>
      <c r="KUL25"/>
      <c r="KUM25"/>
      <c r="KUN25"/>
      <c r="KUO25"/>
      <c r="KUP25"/>
      <c r="KUQ25"/>
      <c r="KUR25"/>
      <c r="KUS25"/>
      <c r="KUT25"/>
      <c r="KUU25"/>
      <c r="KUV25"/>
      <c r="KUW25"/>
      <c r="KUX25"/>
      <c r="KUY25"/>
      <c r="KUZ25"/>
      <c r="KVA25"/>
      <c r="KVB25"/>
      <c r="KVC25"/>
      <c r="KVD25"/>
      <c r="KVE25"/>
      <c r="KVF25"/>
      <c r="KVG25"/>
      <c r="KVH25"/>
      <c r="KVI25"/>
      <c r="KVJ25"/>
      <c r="KVK25"/>
      <c r="KVL25"/>
      <c r="KVM25"/>
      <c r="KVN25"/>
      <c r="KVO25"/>
      <c r="KVP25"/>
      <c r="KVQ25"/>
      <c r="KVR25"/>
      <c r="KVS25"/>
      <c r="KVT25"/>
      <c r="KVU25"/>
      <c r="KVV25"/>
      <c r="KVW25"/>
      <c r="KVX25"/>
      <c r="KVY25"/>
      <c r="KVZ25"/>
      <c r="KWA25"/>
      <c r="KWB25"/>
      <c r="KWC25"/>
      <c r="KWD25"/>
      <c r="KWE25"/>
      <c r="KWF25"/>
      <c r="KWG25"/>
      <c r="KWH25"/>
      <c r="KWI25"/>
      <c r="KWJ25"/>
      <c r="KWK25"/>
      <c r="KWL25"/>
      <c r="KWM25"/>
      <c r="KWN25"/>
      <c r="KWO25"/>
      <c r="KWP25"/>
      <c r="KWQ25"/>
      <c r="KWR25"/>
      <c r="KWS25"/>
      <c r="KWT25"/>
      <c r="KWU25"/>
      <c r="KWV25"/>
      <c r="KWW25"/>
      <c r="KWX25"/>
      <c r="KWY25"/>
      <c r="KWZ25"/>
      <c r="KXA25"/>
      <c r="KXB25"/>
      <c r="KXC25"/>
      <c r="KXD25"/>
      <c r="KXE25"/>
      <c r="KXF25"/>
      <c r="KXG25"/>
      <c r="KXH25"/>
      <c r="KXI25"/>
      <c r="KXJ25"/>
      <c r="KXK25"/>
      <c r="KXL25"/>
      <c r="KXM25"/>
      <c r="KXN25"/>
      <c r="KXO25"/>
      <c r="KXP25"/>
      <c r="KXQ25"/>
      <c r="KXR25"/>
      <c r="KXS25"/>
      <c r="KXT25"/>
      <c r="KXU25"/>
      <c r="KXV25"/>
      <c r="KXW25"/>
      <c r="KXX25"/>
      <c r="KXY25"/>
      <c r="KXZ25"/>
      <c r="KYA25"/>
      <c r="KYB25"/>
      <c r="KYC25"/>
      <c r="KYD25"/>
      <c r="KYE25"/>
      <c r="KYF25"/>
      <c r="KYG25"/>
      <c r="KYH25"/>
      <c r="KYI25"/>
      <c r="KYJ25"/>
      <c r="KYK25"/>
      <c r="KYL25"/>
      <c r="KYM25"/>
      <c r="KYN25"/>
      <c r="KYO25"/>
      <c r="KYP25"/>
      <c r="KYQ25"/>
      <c r="KYR25"/>
      <c r="KYS25"/>
      <c r="KYT25"/>
      <c r="KYU25"/>
      <c r="KYV25"/>
      <c r="KYW25"/>
      <c r="KYX25"/>
      <c r="KYY25"/>
      <c r="KYZ25"/>
      <c r="KZA25"/>
      <c r="KZB25"/>
      <c r="KZC25"/>
      <c r="KZD25"/>
      <c r="KZE25"/>
      <c r="KZF25"/>
      <c r="KZG25"/>
      <c r="KZH25"/>
      <c r="KZI25"/>
      <c r="KZJ25"/>
      <c r="KZK25"/>
      <c r="KZL25"/>
      <c r="KZM25"/>
      <c r="KZN25"/>
      <c r="KZO25"/>
      <c r="KZP25"/>
      <c r="KZQ25"/>
      <c r="KZR25"/>
      <c r="KZS25"/>
      <c r="KZT25"/>
      <c r="KZU25"/>
      <c r="KZV25"/>
      <c r="KZW25"/>
      <c r="KZX25"/>
      <c r="KZY25"/>
      <c r="KZZ25"/>
      <c r="LAA25"/>
      <c r="LAB25"/>
      <c r="LAC25"/>
      <c r="LAD25"/>
      <c r="LAE25"/>
      <c r="LAF25"/>
      <c r="LAG25"/>
      <c r="LAH25"/>
      <c r="LAI25"/>
      <c r="LAJ25"/>
      <c r="LAK25"/>
      <c r="LAL25"/>
      <c r="LAM25"/>
      <c r="LAN25"/>
      <c r="LAO25"/>
      <c r="LAP25"/>
      <c r="LAQ25"/>
      <c r="LAR25"/>
      <c r="LAS25"/>
      <c r="LAT25"/>
      <c r="LAU25"/>
      <c r="LAV25"/>
      <c r="LAW25"/>
      <c r="LAX25"/>
      <c r="LAY25"/>
      <c r="LAZ25"/>
      <c r="LBA25"/>
      <c r="LBB25"/>
      <c r="LBC25"/>
      <c r="LBD25"/>
      <c r="LBE25"/>
      <c r="LBF25"/>
      <c r="LBG25"/>
      <c r="LBH25"/>
      <c r="LBI25"/>
      <c r="LBJ25"/>
      <c r="LBK25"/>
      <c r="LBL25"/>
      <c r="LBM25"/>
      <c r="LBN25"/>
      <c r="LBO25"/>
      <c r="LBP25"/>
      <c r="LBQ25"/>
      <c r="LBR25"/>
      <c r="LBS25"/>
      <c r="LBT25"/>
      <c r="LBU25"/>
      <c r="LBV25"/>
      <c r="LBW25"/>
      <c r="LBX25"/>
      <c r="LBY25"/>
      <c r="LBZ25"/>
      <c r="LCA25"/>
      <c r="LCB25"/>
      <c r="LCC25"/>
      <c r="LCD25"/>
      <c r="LCE25"/>
      <c r="LCF25"/>
      <c r="LCG25"/>
      <c r="LCH25"/>
      <c r="LCI25"/>
      <c r="LCJ25"/>
      <c r="LCK25"/>
      <c r="LCL25"/>
      <c r="LCM25"/>
      <c r="LCN25"/>
      <c r="LCO25"/>
      <c r="LCP25"/>
      <c r="LCQ25"/>
      <c r="LCR25"/>
      <c r="LCS25"/>
      <c r="LCT25"/>
      <c r="LCU25"/>
      <c r="LCV25"/>
      <c r="LCW25"/>
      <c r="LCX25"/>
      <c r="LCY25"/>
      <c r="LCZ25"/>
      <c r="LDA25"/>
      <c r="LDB25"/>
      <c r="LDC25"/>
      <c r="LDD25"/>
      <c r="LDE25"/>
      <c r="LDF25"/>
      <c r="LDG25"/>
      <c r="LDH25"/>
      <c r="LDI25"/>
      <c r="LDJ25"/>
      <c r="LDK25"/>
      <c r="LDL25"/>
      <c r="LDM25"/>
      <c r="LDN25"/>
      <c r="LDO25"/>
      <c r="LDP25"/>
      <c r="LDQ25"/>
      <c r="LDR25"/>
      <c r="LDS25"/>
      <c r="LDT25"/>
      <c r="LDU25"/>
      <c r="LDV25"/>
      <c r="LDW25"/>
      <c r="LDX25"/>
      <c r="LDY25"/>
      <c r="LDZ25"/>
      <c r="LEA25"/>
      <c r="LEB25"/>
      <c r="LEC25"/>
      <c r="LED25"/>
      <c r="LEE25"/>
      <c r="LEF25"/>
      <c r="LEG25"/>
      <c r="LEH25"/>
      <c r="LEI25"/>
      <c r="LEJ25"/>
      <c r="LEK25"/>
      <c r="LEL25"/>
      <c r="LEM25"/>
      <c r="LEN25"/>
      <c r="LEO25"/>
      <c r="LEP25"/>
      <c r="LEQ25"/>
      <c r="LER25"/>
      <c r="LES25"/>
      <c r="LET25"/>
      <c r="LEU25"/>
      <c r="LEV25"/>
      <c r="LEW25"/>
      <c r="LEX25"/>
      <c r="LEY25"/>
      <c r="LEZ25"/>
      <c r="LFA25"/>
      <c r="LFB25"/>
      <c r="LFC25"/>
      <c r="LFD25"/>
      <c r="LFE25"/>
      <c r="LFF25"/>
      <c r="LFG25"/>
      <c r="LFH25"/>
      <c r="LFI25"/>
      <c r="LFJ25"/>
      <c r="LFK25"/>
      <c r="LFL25"/>
      <c r="LFM25"/>
      <c r="LFN25"/>
      <c r="LFO25"/>
      <c r="LFP25"/>
      <c r="LFQ25"/>
      <c r="LFR25"/>
      <c r="LFS25"/>
      <c r="LFT25"/>
      <c r="LFU25"/>
      <c r="LFV25"/>
      <c r="LFW25"/>
      <c r="LFX25"/>
      <c r="LFY25"/>
      <c r="LFZ25"/>
      <c r="LGA25"/>
      <c r="LGB25"/>
      <c r="LGC25"/>
      <c r="LGD25"/>
      <c r="LGE25"/>
      <c r="LGF25"/>
      <c r="LGG25"/>
      <c r="LGH25"/>
      <c r="LGI25"/>
      <c r="LGJ25"/>
      <c r="LGK25"/>
      <c r="LGL25"/>
      <c r="LGM25"/>
      <c r="LGN25"/>
      <c r="LGO25"/>
      <c r="LGP25"/>
      <c r="LGQ25"/>
      <c r="LGR25"/>
      <c r="LGS25"/>
      <c r="LGT25"/>
      <c r="LGU25"/>
      <c r="LGV25"/>
      <c r="LGW25"/>
      <c r="LGX25"/>
      <c r="LGY25"/>
      <c r="LGZ25"/>
      <c r="LHA25"/>
      <c r="LHB25"/>
      <c r="LHC25"/>
      <c r="LHD25"/>
      <c r="LHE25"/>
      <c r="LHF25"/>
      <c r="LHG25"/>
      <c r="LHH25"/>
      <c r="LHI25"/>
      <c r="LHJ25"/>
      <c r="LHK25"/>
      <c r="LHL25"/>
      <c r="LHM25"/>
      <c r="LHN25"/>
      <c r="LHO25"/>
      <c r="LHP25"/>
      <c r="LHQ25"/>
      <c r="LHR25"/>
      <c r="LHS25"/>
      <c r="LHT25"/>
      <c r="LHU25"/>
      <c r="LHV25"/>
      <c r="LHW25"/>
      <c r="LHX25"/>
      <c r="LHY25"/>
      <c r="LHZ25"/>
      <c r="LIA25"/>
      <c r="LIB25"/>
      <c r="LIC25"/>
      <c r="LID25"/>
      <c r="LIE25"/>
      <c r="LIF25"/>
      <c r="LIG25"/>
      <c r="LIH25"/>
      <c r="LII25"/>
      <c r="LIJ25"/>
      <c r="LIK25"/>
      <c r="LIL25"/>
      <c r="LIM25"/>
      <c r="LIN25"/>
      <c r="LIO25"/>
      <c r="LIP25"/>
      <c r="LIQ25"/>
      <c r="LIR25"/>
      <c r="LIS25"/>
      <c r="LIT25"/>
      <c r="LIU25"/>
      <c r="LIV25"/>
      <c r="LIW25"/>
      <c r="LIX25"/>
      <c r="LIY25"/>
      <c r="LIZ25"/>
      <c r="LJA25"/>
      <c r="LJB25"/>
      <c r="LJC25"/>
      <c r="LJD25"/>
      <c r="LJE25"/>
      <c r="LJF25"/>
      <c r="LJG25"/>
      <c r="LJH25"/>
      <c r="LJI25"/>
      <c r="LJJ25"/>
      <c r="LJK25"/>
      <c r="LJL25"/>
      <c r="LJM25"/>
      <c r="LJN25"/>
      <c r="LJO25"/>
      <c r="LJP25"/>
      <c r="LJQ25"/>
      <c r="LJR25"/>
      <c r="LJS25"/>
      <c r="LJT25"/>
      <c r="LJU25"/>
      <c r="LJV25"/>
      <c r="LJW25"/>
      <c r="LJX25"/>
      <c r="LJY25"/>
      <c r="LJZ25"/>
      <c r="LKA25"/>
      <c r="LKB25"/>
      <c r="LKC25"/>
      <c r="LKD25"/>
      <c r="LKE25"/>
      <c r="LKF25"/>
      <c r="LKG25"/>
      <c r="LKH25"/>
      <c r="LKI25"/>
      <c r="LKJ25"/>
      <c r="LKK25"/>
      <c r="LKL25"/>
      <c r="LKM25"/>
      <c r="LKN25"/>
      <c r="LKO25"/>
      <c r="LKP25"/>
      <c r="LKQ25"/>
      <c r="LKR25"/>
      <c r="LKS25"/>
      <c r="LKT25"/>
      <c r="LKU25"/>
      <c r="LKV25"/>
      <c r="LKW25"/>
      <c r="LKX25"/>
      <c r="LKY25"/>
      <c r="LKZ25"/>
      <c r="LLA25"/>
      <c r="LLB25"/>
      <c r="LLC25"/>
      <c r="LLD25"/>
      <c r="LLE25"/>
      <c r="LLF25"/>
      <c r="LLG25"/>
      <c r="LLH25"/>
      <c r="LLI25"/>
      <c r="LLJ25"/>
      <c r="LLK25"/>
      <c r="LLL25"/>
      <c r="LLM25"/>
      <c r="LLN25"/>
      <c r="LLO25"/>
      <c r="LLP25"/>
      <c r="LLQ25"/>
      <c r="LLR25"/>
      <c r="LLS25"/>
      <c r="LLT25"/>
      <c r="LLU25"/>
      <c r="LLV25"/>
      <c r="LLW25"/>
      <c r="LLX25"/>
      <c r="LLY25"/>
      <c r="LLZ25"/>
      <c r="LMA25"/>
      <c r="LMB25"/>
      <c r="LMC25"/>
      <c r="LMD25"/>
      <c r="LME25"/>
      <c r="LMF25"/>
      <c r="LMG25"/>
      <c r="LMH25"/>
      <c r="LMI25"/>
      <c r="LMJ25"/>
      <c r="LMK25"/>
      <c r="LML25"/>
      <c r="LMM25"/>
      <c r="LMN25"/>
      <c r="LMO25"/>
      <c r="LMP25"/>
      <c r="LMQ25"/>
      <c r="LMR25"/>
      <c r="LMS25"/>
      <c r="LMT25"/>
      <c r="LMU25"/>
      <c r="LMV25"/>
      <c r="LMW25"/>
      <c r="LMX25"/>
      <c r="LMY25"/>
      <c r="LMZ25"/>
      <c r="LNA25"/>
      <c r="LNB25"/>
      <c r="LNC25"/>
      <c r="LND25"/>
      <c r="LNE25"/>
      <c r="LNF25"/>
      <c r="LNG25"/>
      <c r="LNH25"/>
      <c r="LNI25"/>
      <c r="LNJ25"/>
      <c r="LNK25"/>
      <c r="LNL25"/>
      <c r="LNM25"/>
      <c r="LNN25"/>
      <c r="LNO25"/>
      <c r="LNP25"/>
      <c r="LNQ25"/>
      <c r="LNR25"/>
      <c r="LNS25"/>
      <c r="LNT25"/>
      <c r="LNU25"/>
      <c r="LNV25"/>
      <c r="LNW25"/>
      <c r="LNX25"/>
      <c r="LNY25"/>
      <c r="LNZ25"/>
      <c r="LOA25"/>
      <c r="LOB25"/>
      <c r="LOC25"/>
      <c r="LOD25"/>
      <c r="LOE25"/>
      <c r="LOF25"/>
      <c r="LOG25"/>
      <c r="LOH25"/>
      <c r="LOI25"/>
      <c r="LOJ25"/>
      <c r="LOK25"/>
      <c r="LOL25"/>
      <c r="LOM25"/>
      <c r="LON25"/>
      <c r="LOO25"/>
      <c r="LOP25"/>
      <c r="LOQ25"/>
      <c r="LOR25"/>
      <c r="LOS25"/>
      <c r="LOT25"/>
      <c r="LOU25"/>
      <c r="LOV25"/>
      <c r="LOW25"/>
      <c r="LOX25"/>
      <c r="LOY25"/>
      <c r="LOZ25"/>
      <c r="LPA25"/>
      <c r="LPB25"/>
      <c r="LPC25"/>
      <c r="LPD25"/>
      <c r="LPE25"/>
      <c r="LPF25"/>
      <c r="LPG25"/>
      <c r="LPH25"/>
      <c r="LPI25"/>
      <c r="LPJ25"/>
      <c r="LPK25"/>
      <c r="LPL25"/>
      <c r="LPM25"/>
      <c r="LPN25"/>
      <c r="LPO25"/>
      <c r="LPP25"/>
      <c r="LPQ25"/>
      <c r="LPR25"/>
      <c r="LPS25"/>
      <c r="LPT25"/>
      <c r="LPU25"/>
      <c r="LPV25"/>
      <c r="LPW25"/>
      <c r="LPX25"/>
      <c r="LPY25"/>
      <c r="LPZ25"/>
      <c r="LQA25"/>
      <c r="LQB25"/>
      <c r="LQC25"/>
      <c r="LQD25"/>
      <c r="LQE25"/>
      <c r="LQF25"/>
      <c r="LQG25"/>
      <c r="LQH25"/>
      <c r="LQI25"/>
      <c r="LQJ25"/>
      <c r="LQK25"/>
      <c r="LQL25"/>
      <c r="LQM25"/>
      <c r="LQN25"/>
      <c r="LQO25"/>
      <c r="LQP25"/>
      <c r="LQQ25"/>
      <c r="LQR25"/>
      <c r="LQS25"/>
      <c r="LQT25"/>
      <c r="LQU25"/>
      <c r="LQV25"/>
      <c r="LQW25"/>
      <c r="LQX25"/>
      <c r="LQY25"/>
      <c r="LQZ25"/>
      <c r="LRA25"/>
      <c r="LRB25"/>
      <c r="LRC25"/>
      <c r="LRD25"/>
      <c r="LRE25"/>
      <c r="LRF25"/>
      <c r="LRG25"/>
      <c r="LRH25"/>
      <c r="LRI25"/>
      <c r="LRJ25"/>
      <c r="LRK25"/>
      <c r="LRL25"/>
      <c r="LRM25"/>
      <c r="LRN25"/>
      <c r="LRO25"/>
      <c r="LRP25"/>
      <c r="LRQ25"/>
      <c r="LRR25"/>
      <c r="LRS25"/>
      <c r="LRT25"/>
      <c r="LRU25"/>
      <c r="LRV25"/>
      <c r="LRW25"/>
      <c r="LRX25"/>
      <c r="LRY25"/>
      <c r="LRZ25"/>
      <c r="LSA25"/>
      <c r="LSB25"/>
      <c r="LSC25"/>
      <c r="LSD25"/>
      <c r="LSE25"/>
      <c r="LSF25"/>
      <c r="LSG25"/>
      <c r="LSH25"/>
      <c r="LSI25"/>
      <c r="LSJ25"/>
      <c r="LSK25"/>
      <c r="LSL25"/>
      <c r="LSM25"/>
      <c r="LSN25"/>
      <c r="LSO25"/>
      <c r="LSP25"/>
      <c r="LSQ25"/>
      <c r="LSR25"/>
      <c r="LSS25"/>
      <c r="LST25"/>
      <c r="LSU25"/>
      <c r="LSV25"/>
      <c r="LSW25"/>
      <c r="LSX25"/>
      <c r="LSY25"/>
      <c r="LSZ25"/>
      <c r="LTA25"/>
      <c r="LTB25"/>
      <c r="LTC25"/>
      <c r="LTD25"/>
      <c r="LTE25"/>
      <c r="LTF25"/>
      <c r="LTG25"/>
      <c r="LTH25"/>
      <c r="LTI25"/>
      <c r="LTJ25"/>
      <c r="LTK25"/>
      <c r="LTL25"/>
      <c r="LTM25"/>
      <c r="LTN25"/>
      <c r="LTO25"/>
      <c r="LTP25"/>
      <c r="LTQ25"/>
      <c r="LTR25"/>
      <c r="LTS25"/>
      <c r="LTT25"/>
      <c r="LTU25"/>
      <c r="LTV25"/>
      <c r="LTW25"/>
      <c r="LTX25"/>
      <c r="LTY25"/>
      <c r="LTZ25"/>
      <c r="LUA25"/>
      <c r="LUB25"/>
      <c r="LUC25"/>
      <c r="LUD25"/>
      <c r="LUE25"/>
      <c r="LUF25"/>
      <c r="LUG25"/>
      <c r="LUH25"/>
      <c r="LUI25"/>
      <c r="LUJ25"/>
      <c r="LUK25"/>
      <c r="LUL25"/>
      <c r="LUM25"/>
      <c r="LUN25"/>
      <c r="LUO25"/>
      <c r="LUP25"/>
      <c r="LUQ25"/>
      <c r="LUR25"/>
      <c r="LUS25"/>
      <c r="LUT25"/>
      <c r="LUU25"/>
      <c r="LUV25"/>
      <c r="LUW25"/>
      <c r="LUX25"/>
      <c r="LUY25"/>
      <c r="LUZ25"/>
      <c r="LVA25"/>
      <c r="LVB25"/>
      <c r="LVC25"/>
      <c r="LVD25"/>
      <c r="LVE25"/>
      <c r="LVF25"/>
      <c r="LVG25"/>
      <c r="LVH25"/>
      <c r="LVI25"/>
      <c r="LVJ25"/>
      <c r="LVK25"/>
      <c r="LVL25"/>
      <c r="LVM25"/>
      <c r="LVN25"/>
      <c r="LVO25"/>
      <c r="LVP25"/>
      <c r="LVQ25"/>
      <c r="LVR25"/>
      <c r="LVS25"/>
      <c r="LVT25"/>
      <c r="LVU25"/>
      <c r="LVV25"/>
      <c r="LVW25"/>
      <c r="LVX25"/>
      <c r="LVY25"/>
      <c r="LVZ25"/>
      <c r="LWA25"/>
      <c r="LWB25"/>
      <c r="LWC25"/>
      <c r="LWD25"/>
      <c r="LWE25"/>
      <c r="LWF25"/>
      <c r="LWG25"/>
      <c r="LWH25"/>
      <c r="LWI25"/>
      <c r="LWJ25"/>
      <c r="LWK25"/>
      <c r="LWL25"/>
      <c r="LWM25"/>
      <c r="LWN25"/>
      <c r="LWO25"/>
      <c r="LWP25"/>
      <c r="LWQ25"/>
      <c r="LWR25"/>
      <c r="LWS25"/>
      <c r="LWT25"/>
      <c r="LWU25"/>
      <c r="LWV25"/>
      <c r="LWW25"/>
      <c r="LWX25"/>
      <c r="LWY25"/>
      <c r="LWZ25"/>
      <c r="LXA25"/>
      <c r="LXB25"/>
      <c r="LXC25"/>
      <c r="LXD25"/>
      <c r="LXE25"/>
      <c r="LXF25"/>
      <c r="LXG25"/>
      <c r="LXH25"/>
      <c r="LXI25"/>
      <c r="LXJ25"/>
      <c r="LXK25"/>
      <c r="LXL25"/>
      <c r="LXM25"/>
      <c r="LXN25"/>
      <c r="LXO25"/>
      <c r="LXP25"/>
      <c r="LXQ25"/>
      <c r="LXR25"/>
      <c r="LXS25"/>
      <c r="LXT25"/>
      <c r="LXU25"/>
      <c r="LXV25"/>
      <c r="LXW25"/>
      <c r="LXX25"/>
      <c r="LXY25"/>
      <c r="LXZ25"/>
      <c r="LYA25"/>
      <c r="LYB25"/>
      <c r="LYC25"/>
      <c r="LYD25"/>
      <c r="LYE25"/>
      <c r="LYF25"/>
      <c r="LYG25"/>
      <c r="LYH25"/>
      <c r="LYI25"/>
      <c r="LYJ25"/>
      <c r="LYK25"/>
      <c r="LYL25"/>
      <c r="LYM25"/>
      <c r="LYN25"/>
      <c r="LYO25"/>
      <c r="LYP25"/>
      <c r="LYQ25"/>
      <c r="LYR25"/>
      <c r="LYS25"/>
      <c r="LYT25"/>
      <c r="LYU25"/>
      <c r="LYV25"/>
      <c r="LYW25"/>
      <c r="LYX25"/>
      <c r="LYY25"/>
      <c r="LYZ25"/>
      <c r="LZA25"/>
      <c r="LZB25"/>
      <c r="LZC25"/>
      <c r="LZD25"/>
      <c r="LZE25"/>
      <c r="LZF25"/>
      <c r="LZG25"/>
      <c r="LZH25"/>
      <c r="LZI25"/>
      <c r="LZJ25"/>
      <c r="LZK25"/>
      <c r="LZL25"/>
      <c r="LZM25"/>
      <c r="LZN25"/>
      <c r="LZO25"/>
      <c r="LZP25"/>
      <c r="LZQ25"/>
      <c r="LZR25"/>
      <c r="LZS25"/>
      <c r="LZT25"/>
      <c r="LZU25"/>
      <c r="LZV25"/>
      <c r="LZW25"/>
      <c r="LZX25"/>
      <c r="LZY25"/>
      <c r="LZZ25"/>
      <c r="MAA25"/>
      <c r="MAB25"/>
      <c r="MAC25"/>
      <c r="MAD25"/>
      <c r="MAE25"/>
      <c r="MAF25"/>
      <c r="MAG25"/>
      <c r="MAH25"/>
      <c r="MAI25"/>
      <c r="MAJ25"/>
      <c r="MAK25"/>
      <c r="MAL25"/>
      <c r="MAM25"/>
      <c r="MAN25"/>
      <c r="MAO25"/>
      <c r="MAP25"/>
      <c r="MAQ25"/>
      <c r="MAR25"/>
      <c r="MAS25"/>
      <c r="MAT25"/>
      <c r="MAU25"/>
      <c r="MAV25"/>
      <c r="MAW25"/>
      <c r="MAX25"/>
      <c r="MAY25"/>
      <c r="MAZ25"/>
      <c r="MBA25"/>
      <c r="MBB25"/>
      <c r="MBC25"/>
      <c r="MBD25"/>
      <c r="MBE25"/>
      <c r="MBF25"/>
      <c r="MBG25"/>
      <c r="MBH25"/>
      <c r="MBI25"/>
      <c r="MBJ25"/>
      <c r="MBK25"/>
      <c r="MBL25"/>
      <c r="MBM25"/>
      <c r="MBN25"/>
      <c r="MBO25"/>
      <c r="MBP25"/>
      <c r="MBQ25"/>
      <c r="MBR25"/>
      <c r="MBS25"/>
      <c r="MBT25"/>
      <c r="MBU25"/>
      <c r="MBV25"/>
      <c r="MBW25"/>
      <c r="MBX25"/>
      <c r="MBY25"/>
      <c r="MBZ25"/>
      <c r="MCA25"/>
      <c r="MCB25"/>
      <c r="MCC25"/>
      <c r="MCD25"/>
      <c r="MCE25"/>
      <c r="MCF25"/>
      <c r="MCG25"/>
      <c r="MCH25"/>
      <c r="MCI25"/>
      <c r="MCJ25"/>
      <c r="MCK25"/>
      <c r="MCL25"/>
      <c r="MCM25"/>
      <c r="MCN25"/>
      <c r="MCO25"/>
      <c r="MCP25"/>
      <c r="MCQ25"/>
      <c r="MCR25"/>
      <c r="MCS25"/>
      <c r="MCT25"/>
      <c r="MCU25"/>
      <c r="MCV25"/>
      <c r="MCW25"/>
      <c r="MCX25"/>
      <c r="MCY25"/>
      <c r="MCZ25"/>
      <c r="MDA25"/>
      <c r="MDB25"/>
      <c r="MDC25"/>
      <c r="MDD25"/>
      <c r="MDE25"/>
      <c r="MDF25"/>
      <c r="MDG25"/>
      <c r="MDH25"/>
      <c r="MDI25"/>
      <c r="MDJ25"/>
      <c r="MDK25"/>
      <c r="MDL25"/>
      <c r="MDM25"/>
      <c r="MDN25"/>
      <c r="MDO25"/>
      <c r="MDP25"/>
      <c r="MDQ25"/>
      <c r="MDR25"/>
      <c r="MDS25"/>
      <c r="MDT25"/>
      <c r="MDU25"/>
      <c r="MDV25"/>
      <c r="MDW25"/>
      <c r="MDX25"/>
      <c r="MDY25"/>
      <c r="MDZ25"/>
      <c r="MEA25"/>
      <c r="MEB25"/>
      <c r="MEC25"/>
      <c r="MED25"/>
      <c r="MEE25"/>
      <c r="MEF25"/>
      <c r="MEG25"/>
      <c r="MEH25"/>
      <c r="MEI25"/>
      <c r="MEJ25"/>
      <c r="MEK25"/>
      <c r="MEL25"/>
      <c r="MEM25"/>
      <c r="MEN25"/>
      <c r="MEO25"/>
      <c r="MEP25"/>
      <c r="MEQ25"/>
      <c r="MER25"/>
      <c r="MES25"/>
      <c r="MET25"/>
      <c r="MEU25"/>
      <c r="MEV25"/>
      <c r="MEW25"/>
      <c r="MEX25"/>
      <c r="MEY25"/>
      <c r="MEZ25"/>
      <c r="MFA25"/>
      <c r="MFB25"/>
      <c r="MFC25"/>
      <c r="MFD25"/>
      <c r="MFE25"/>
      <c r="MFF25"/>
      <c r="MFG25"/>
      <c r="MFH25"/>
      <c r="MFI25"/>
      <c r="MFJ25"/>
      <c r="MFK25"/>
      <c r="MFL25"/>
      <c r="MFM25"/>
      <c r="MFN25"/>
      <c r="MFO25"/>
      <c r="MFP25"/>
      <c r="MFQ25"/>
      <c r="MFR25"/>
      <c r="MFS25"/>
      <c r="MFT25"/>
      <c r="MFU25"/>
      <c r="MFV25"/>
      <c r="MFW25"/>
      <c r="MFX25"/>
      <c r="MFY25"/>
      <c r="MFZ25"/>
      <c r="MGA25"/>
      <c r="MGB25"/>
      <c r="MGC25"/>
      <c r="MGD25"/>
      <c r="MGE25"/>
      <c r="MGF25"/>
      <c r="MGG25"/>
      <c r="MGH25"/>
      <c r="MGI25"/>
      <c r="MGJ25"/>
      <c r="MGK25"/>
      <c r="MGL25"/>
      <c r="MGM25"/>
      <c r="MGN25"/>
      <c r="MGO25"/>
      <c r="MGP25"/>
      <c r="MGQ25"/>
      <c r="MGR25"/>
      <c r="MGS25"/>
      <c r="MGT25"/>
      <c r="MGU25"/>
      <c r="MGV25"/>
      <c r="MGW25"/>
      <c r="MGX25"/>
      <c r="MGY25"/>
      <c r="MGZ25"/>
      <c r="MHA25"/>
      <c r="MHB25"/>
      <c r="MHC25"/>
      <c r="MHD25"/>
      <c r="MHE25"/>
      <c r="MHF25"/>
      <c r="MHG25"/>
      <c r="MHH25"/>
      <c r="MHI25"/>
      <c r="MHJ25"/>
      <c r="MHK25"/>
      <c r="MHL25"/>
      <c r="MHM25"/>
      <c r="MHN25"/>
      <c r="MHO25"/>
      <c r="MHP25"/>
      <c r="MHQ25"/>
      <c r="MHR25"/>
      <c r="MHS25"/>
      <c r="MHT25"/>
      <c r="MHU25"/>
      <c r="MHV25"/>
      <c r="MHW25"/>
      <c r="MHX25"/>
      <c r="MHY25"/>
      <c r="MHZ25"/>
      <c r="MIA25"/>
      <c r="MIB25"/>
      <c r="MIC25"/>
      <c r="MID25"/>
      <c r="MIE25"/>
      <c r="MIF25"/>
      <c r="MIG25"/>
      <c r="MIH25"/>
      <c r="MII25"/>
      <c r="MIJ25"/>
      <c r="MIK25"/>
      <c r="MIL25"/>
      <c r="MIM25"/>
      <c r="MIN25"/>
      <c r="MIO25"/>
      <c r="MIP25"/>
      <c r="MIQ25"/>
      <c r="MIR25"/>
      <c r="MIS25"/>
      <c r="MIT25"/>
      <c r="MIU25"/>
      <c r="MIV25"/>
      <c r="MIW25"/>
      <c r="MIX25"/>
      <c r="MIY25"/>
      <c r="MIZ25"/>
      <c r="MJA25"/>
      <c r="MJB25"/>
      <c r="MJC25"/>
      <c r="MJD25"/>
      <c r="MJE25"/>
      <c r="MJF25"/>
      <c r="MJG25"/>
      <c r="MJH25"/>
      <c r="MJI25"/>
      <c r="MJJ25"/>
      <c r="MJK25"/>
      <c r="MJL25"/>
      <c r="MJM25"/>
      <c r="MJN25"/>
      <c r="MJO25"/>
      <c r="MJP25"/>
      <c r="MJQ25"/>
      <c r="MJR25"/>
      <c r="MJS25"/>
      <c r="MJT25"/>
      <c r="MJU25"/>
      <c r="MJV25"/>
      <c r="MJW25"/>
      <c r="MJX25"/>
      <c r="MJY25"/>
      <c r="MJZ25"/>
      <c r="MKA25"/>
      <c r="MKB25"/>
      <c r="MKC25"/>
      <c r="MKD25"/>
      <c r="MKE25"/>
      <c r="MKF25"/>
      <c r="MKG25"/>
      <c r="MKH25"/>
      <c r="MKI25"/>
      <c r="MKJ25"/>
      <c r="MKK25"/>
      <c r="MKL25"/>
      <c r="MKM25"/>
      <c r="MKN25"/>
      <c r="MKO25"/>
      <c r="MKP25"/>
      <c r="MKQ25"/>
      <c r="MKR25"/>
      <c r="MKS25"/>
      <c r="MKT25"/>
      <c r="MKU25"/>
      <c r="MKV25"/>
      <c r="MKW25"/>
      <c r="MKX25"/>
      <c r="MKY25"/>
      <c r="MKZ25"/>
      <c r="MLA25"/>
      <c r="MLB25"/>
      <c r="MLC25"/>
      <c r="MLD25"/>
      <c r="MLE25"/>
      <c r="MLF25"/>
      <c r="MLG25"/>
      <c r="MLH25"/>
      <c r="MLI25"/>
      <c r="MLJ25"/>
      <c r="MLK25"/>
      <c r="MLL25"/>
      <c r="MLM25"/>
      <c r="MLN25"/>
      <c r="MLO25"/>
      <c r="MLP25"/>
      <c r="MLQ25"/>
      <c r="MLR25"/>
      <c r="MLS25"/>
      <c r="MLT25"/>
      <c r="MLU25"/>
      <c r="MLV25"/>
      <c r="MLW25"/>
      <c r="MLX25"/>
      <c r="MLY25"/>
      <c r="MLZ25"/>
      <c r="MMA25"/>
      <c r="MMB25"/>
      <c r="MMC25"/>
      <c r="MMD25"/>
      <c r="MME25"/>
      <c r="MMF25"/>
      <c r="MMG25"/>
      <c r="MMH25"/>
      <c r="MMI25"/>
      <c r="MMJ25"/>
      <c r="MMK25"/>
      <c r="MML25"/>
      <c r="MMM25"/>
      <c r="MMN25"/>
      <c r="MMO25"/>
      <c r="MMP25"/>
      <c r="MMQ25"/>
      <c r="MMR25"/>
      <c r="MMS25"/>
      <c r="MMT25"/>
      <c r="MMU25"/>
      <c r="MMV25"/>
      <c r="MMW25"/>
      <c r="MMX25"/>
      <c r="MMY25"/>
      <c r="MMZ25"/>
      <c r="MNA25"/>
      <c r="MNB25"/>
      <c r="MNC25"/>
      <c r="MND25"/>
      <c r="MNE25"/>
      <c r="MNF25"/>
      <c r="MNG25"/>
      <c r="MNH25"/>
      <c r="MNI25"/>
      <c r="MNJ25"/>
      <c r="MNK25"/>
      <c r="MNL25"/>
      <c r="MNM25"/>
      <c r="MNN25"/>
      <c r="MNO25"/>
      <c r="MNP25"/>
      <c r="MNQ25"/>
      <c r="MNR25"/>
      <c r="MNS25"/>
      <c r="MNT25"/>
      <c r="MNU25"/>
      <c r="MNV25"/>
      <c r="MNW25"/>
      <c r="MNX25"/>
      <c r="MNY25"/>
      <c r="MNZ25"/>
      <c r="MOA25"/>
      <c r="MOB25"/>
      <c r="MOC25"/>
      <c r="MOD25"/>
      <c r="MOE25"/>
      <c r="MOF25"/>
      <c r="MOG25"/>
      <c r="MOH25"/>
      <c r="MOI25"/>
      <c r="MOJ25"/>
      <c r="MOK25"/>
      <c r="MOL25"/>
      <c r="MOM25"/>
      <c r="MON25"/>
      <c r="MOO25"/>
      <c r="MOP25"/>
      <c r="MOQ25"/>
      <c r="MOR25"/>
      <c r="MOS25"/>
      <c r="MOT25"/>
      <c r="MOU25"/>
      <c r="MOV25"/>
      <c r="MOW25"/>
      <c r="MOX25"/>
      <c r="MOY25"/>
      <c r="MOZ25"/>
      <c r="MPA25"/>
      <c r="MPB25"/>
      <c r="MPC25"/>
      <c r="MPD25"/>
      <c r="MPE25"/>
      <c r="MPF25"/>
      <c r="MPG25"/>
      <c r="MPH25"/>
      <c r="MPI25"/>
      <c r="MPJ25"/>
      <c r="MPK25"/>
      <c r="MPL25"/>
      <c r="MPM25"/>
      <c r="MPN25"/>
      <c r="MPO25"/>
      <c r="MPP25"/>
      <c r="MPQ25"/>
      <c r="MPR25"/>
      <c r="MPS25"/>
      <c r="MPT25"/>
      <c r="MPU25"/>
      <c r="MPV25"/>
      <c r="MPW25"/>
      <c r="MPX25"/>
      <c r="MPY25"/>
      <c r="MPZ25"/>
      <c r="MQA25"/>
      <c r="MQB25"/>
      <c r="MQC25"/>
      <c r="MQD25"/>
      <c r="MQE25"/>
      <c r="MQF25"/>
      <c r="MQG25"/>
      <c r="MQH25"/>
      <c r="MQI25"/>
      <c r="MQJ25"/>
      <c r="MQK25"/>
      <c r="MQL25"/>
      <c r="MQM25"/>
      <c r="MQN25"/>
      <c r="MQO25"/>
      <c r="MQP25"/>
      <c r="MQQ25"/>
      <c r="MQR25"/>
      <c r="MQS25"/>
      <c r="MQT25"/>
      <c r="MQU25"/>
      <c r="MQV25"/>
      <c r="MQW25"/>
      <c r="MQX25"/>
      <c r="MQY25"/>
      <c r="MQZ25"/>
      <c r="MRA25"/>
      <c r="MRB25"/>
      <c r="MRC25"/>
      <c r="MRD25"/>
      <c r="MRE25"/>
      <c r="MRF25"/>
      <c r="MRG25"/>
      <c r="MRH25"/>
      <c r="MRI25"/>
      <c r="MRJ25"/>
      <c r="MRK25"/>
      <c r="MRL25"/>
      <c r="MRM25"/>
      <c r="MRN25"/>
      <c r="MRO25"/>
      <c r="MRP25"/>
      <c r="MRQ25"/>
      <c r="MRR25"/>
      <c r="MRS25"/>
      <c r="MRT25"/>
      <c r="MRU25"/>
      <c r="MRV25"/>
      <c r="MRW25"/>
      <c r="MRX25"/>
      <c r="MRY25"/>
      <c r="MRZ25"/>
      <c r="MSA25"/>
      <c r="MSB25"/>
      <c r="MSC25"/>
      <c r="MSD25"/>
      <c r="MSE25"/>
      <c r="MSF25"/>
      <c r="MSG25"/>
      <c r="MSH25"/>
      <c r="MSI25"/>
      <c r="MSJ25"/>
      <c r="MSK25"/>
      <c r="MSL25"/>
      <c r="MSM25"/>
      <c r="MSN25"/>
      <c r="MSO25"/>
      <c r="MSP25"/>
      <c r="MSQ25"/>
      <c r="MSR25"/>
      <c r="MSS25"/>
      <c r="MST25"/>
      <c r="MSU25"/>
      <c r="MSV25"/>
      <c r="MSW25"/>
      <c r="MSX25"/>
      <c r="MSY25"/>
      <c r="MSZ25"/>
      <c r="MTA25"/>
      <c r="MTB25"/>
      <c r="MTC25"/>
      <c r="MTD25"/>
      <c r="MTE25"/>
      <c r="MTF25"/>
      <c r="MTG25"/>
      <c r="MTH25"/>
      <c r="MTI25"/>
      <c r="MTJ25"/>
      <c r="MTK25"/>
      <c r="MTL25"/>
      <c r="MTM25"/>
      <c r="MTN25"/>
      <c r="MTO25"/>
      <c r="MTP25"/>
      <c r="MTQ25"/>
      <c r="MTR25"/>
      <c r="MTS25"/>
      <c r="MTT25"/>
      <c r="MTU25"/>
      <c r="MTV25"/>
      <c r="MTW25"/>
      <c r="MTX25"/>
      <c r="MTY25"/>
      <c r="MTZ25"/>
      <c r="MUA25"/>
      <c r="MUB25"/>
      <c r="MUC25"/>
      <c r="MUD25"/>
      <c r="MUE25"/>
      <c r="MUF25"/>
      <c r="MUG25"/>
      <c r="MUH25"/>
      <c r="MUI25"/>
      <c r="MUJ25"/>
      <c r="MUK25"/>
      <c r="MUL25"/>
      <c r="MUM25"/>
      <c r="MUN25"/>
      <c r="MUO25"/>
      <c r="MUP25"/>
      <c r="MUQ25"/>
      <c r="MUR25"/>
      <c r="MUS25"/>
      <c r="MUT25"/>
      <c r="MUU25"/>
      <c r="MUV25"/>
      <c r="MUW25"/>
      <c r="MUX25"/>
      <c r="MUY25"/>
      <c r="MUZ25"/>
      <c r="MVA25"/>
      <c r="MVB25"/>
      <c r="MVC25"/>
      <c r="MVD25"/>
      <c r="MVE25"/>
      <c r="MVF25"/>
      <c r="MVG25"/>
      <c r="MVH25"/>
      <c r="MVI25"/>
      <c r="MVJ25"/>
      <c r="MVK25"/>
      <c r="MVL25"/>
      <c r="MVM25"/>
      <c r="MVN25"/>
      <c r="MVO25"/>
      <c r="MVP25"/>
      <c r="MVQ25"/>
      <c r="MVR25"/>
      <c r="MVS25"/>
      <c r="MVT25"/>
      <c r="MVU25"/>
      <c r="MVV25"/>
      <c r="MVW25"/>
      <c r="MVX25"/>
      <c r="MVY25"/>
      <c r="MVZ25"/>
      <c r="MWA25"/>
      <c r="MWB25"/>
      <c r="MWC25"/>
      <c r="MWD25"/>
      <c r="MWE25"/>
      <c r="MWF25"/>
      <c r="MWG25"/>
      <c r="MWH25"/>
      <c r="MWI25"/>
      <c r="MWJ25"/>
      <c r="MWK25"/>
      <c r="MWL25"/>
      <c r="MWM25"/>
      <c r="MWN25"/>
      <c r="MWO25"/>
      <c r="MWP25"/>
      <c r="MWQ25"/>
      <c r="MWR25"/>
      <c r="MWS25"/>
      <c r="MWT25"/>
      <c r="MWU25"/>
      <c r="MWV25"/>
      <c r="MWW25"/>
      <c r="MWX25"/>
      <c r="MWY25"/>
      <c r="MWZ25"/>
      <c r="MXA25"/>
      <c r="MXB25"/>
      <c r="MXC25"/>
      <c r="MXD25"/>
      <c r="MXE25"/>
      <c r="MXF25"/>
      <c r="MXG25"/>
      <c r="MXH25"/>
      <c r="MXI25"/>
      <c r="MXJ25"/>
      <c r="MXK25"/>
      <c r="MXL25"/>
      <c r="MXM25"/>
      <c r="MXN25"/>
      <c r="MXO25"/>
      <c r="MXP25"/>
      <c r="MXQ25"/>
      <c r="MXR25"/>
      <c r="MXS25"/>
      <c r="MXT25"/>
      <c r="MXU25"/>
      <c r="MXV25"/>
      <c r="MXW25"/>
      <c r="MXX25"/>
      <c r="MXY25"/>
      <c r="MXZ25"/>
      <c r="MYA25"/>
      <c r="MYB25"/>
      <c r="MYC25"/>
      <c r="MYD25"/>
      <c r="MYE25"/>
      <c r="MYF25"/>
      <c r="MYG25"/>
      <c r="MYH25"/>
      <c r="MYI25"/>
      <c r="MYJ25"/>
      <c r="MYK25"/>
      <c r="MYL25"/>
      <c r="MYM25"/>
      <c r="MYN25"/>
      <c r="MYO25"/>
      <c r="MYP25"/>
      <c r="MYQ25"/>
      <c r="MYR25"/>
      <c r="MYS25"/>
      <c r="MYT25"/>
      <c r="MYU25"/>
      <c r="MYV25"/>
      <c r="MYW25"/>
      <c r="MYX25"/>
      <c r="MYY25"/>
      <c r="MYZ25"/>
      <c r="MZA25"/>
      <c r="MZB25"/>
      <c r="MZC25"/>
      <c r="MZD25"/>
      <c r="MZE25"/>
      <c r="MZF25"/>
      <c r="MZG25"/>
      <c r="MZH25"/>
      <c r="MZI25"/>
      <c r="MZJ25"/>
      <c r="MZK25"/>
      <c r="MZL25"/>
      <c r="MZM25"/>
      <c r="MZN25"/>
      <c r="MZO25"/>
      <c r="MZP25"/>
      <c r="MZQ25"/>
      <c r="MZR25"/>
      <c r="MZS25"/>
      <c r="MZT25"/>
      <c r="MZU25"/>
      <c r="MZV25"/>
      <c r="MZW25"/>
      <c r="MZX25"/>
      <c r="MZY25"/>
      <c r="MZZ25"/>
      <c r="NAA25"/>
      <c r="NAB25"/>
      <c r="NAC25"/>
      <c r="NAD25"/>
      <c r="NAE25"/>
      <c r="NAF25"/>
      <c r="NAG25"/>
      <c r="NAH25"/>
      <c r="NAI25"/>
      <c r="NAJ25"/>
      <c r="NAK25"/>
      <c r="NAL25"/>
      <c r="NAM25"/>
      <c r="NAN25"/>
      <c r="NAO25"/>
      <c r="NAP25"/>
      <c r="NAQ25"/>
      <c r="NAR25"/>
      <c r="NAS25"/>
      <c r="NAT25"/>
      <c r="NAU25"/>
      <c r="NAV25"/>
      <c r="NAW25"/>
      <c r="NAX25"/>
      <c r="NAY25"/>
      <c r="NAZ25"/>
      <c r="NBA25"/>
      <c r="NBB25"/>
      <c r="NBC25"/>
      <c r="NBD25"/>
      <c r="NBE25"/>
      <c r="NBF25"/>
      <c r="NBG25"/>
      <c r="NBH25"/>
      <c r="NBI25"/>
      <c r="NBJ25"/>
      <c r="NBK25"/>
      <c r="NBL25"/>
      <c r="NBM25"/>
      <c r="NBN25"/>
      <c r="NBO25"/>
      <c r="NBP25"/>
      <c r="NBQ25"/>
      <c r="NBR25"/>
      <c r="NBS25"/>
      <c r="NBT25"/>
      <c r="NBU25"/>
      <c r="NBV25"/>
      <c r="NBW25"/>
      <c r="NBX25"/>
      <c r="NBY25"/>
      <c r="NBZ25"/>
      <c r="NCA25"/>
      <c r="NCB25"/>
      <c r="NCC25"/>
      <c r="NCD25"/>
      <c r="NCE25"/>
      <c r="NCF25"/>
      <c r="NCG25"/>
      <c r="NCH25"/>
      <c r="NCI25"/>
      <c r="NCJ25"/>
      <c r="NCK25"/>
      <c r="NCL25"/>
      <c r="NCM25"/>
      <c r="NCN25"/>
      <c r="NCO25"/>
      <c r="NCP25"/>
      <c r="NCQ25"/>
      <c r="NCR25"/>
      <c r="NCS25"/>
      <c r="NCT25"/>
      <c r="NCU25"/>
      <c r="NCV25"/>
      <c r="NCW25"/>
      <c r="NCX25"/>
      <c r="NCY25"/>
      <c r="NCZ25"/>
      <c r="NDA25"/>
      <c r="NDB25"/>
      <c r="NDC25"/>
      <c r="NDD25"/>
      <c r="NDE25"/>
      <c r="NDF25"/>
      <c r="NDG25"/>
      <c r="NDH25"/>
      <c r="NDI25"/>
      <c r="NDJ25"/>
      <c r="NDK25"/>
      <c r="NDL25"/>
      <c r="NDM25"/>
      <c r="NDN25"/>
      <c r="NDO25"/>
      <c r="NDP25"/>
      <c r="NDQ25"/>
      <c r="NDR25"/>
      <c r="NDS25"/>
      <c r="NDT25"/>
      <c r="NDU25"/>
      <c r="NDV25"/>
      <c r="NDW25"/>
      <c r="NDX25"/>
      <c r="NDY25"/>
      <c r="NDZ25"/>
      <c r="NEA25"/>
      <c r="NEB25"/>
      <c r="NEC25"/>
      <c r="NED25"/>
      <c r="NEE25"/>
      <c r="NEF25"/>
      <c r="NEG25"/>
      <c r="NEH25"/>
      <c r="NEI25"/>
      <c r="NEJ25"/>
      <c r="NEK25"/>
      <c r="NEL25"/>
      <c r="NEM25"/>
      <c r="NEN25"/>
      <c r="NEO25"/>
      <c r="NEP25"/>
      <c r="NEQ25"/>
      <c r="NER25"/>
      <c r="NES25"/>
      <c r="NET25"/>
      <c r="NEU25"/>
      <c r="NEV25"/>
      <c r="NEW25"/>
      <c r="NEX25"/>
      <c r="NEY25"/>
      <c r="NEZ25"/>
      <c r="NFA25"/>
      <c r="NFB25"/>
      <c r="NFC25"/>
      <c r="NFD25"/>
      <c r="NFE25"/>
      <c r="NFF25"/>
      <c r="NFG25"/>
      <c r="NFH25"/>
      <c r="NFI25"/>
      <c r="NFJ25"/>
      <c r="NFK25"/>
      <c r="NFL25"/>
      <c r="NFM25"/>
      <c r="NFN25"/>
      <c r="NFO25"/>
      <c r="NFP25"/>
      <c r="NFQ25"/>
      <c r="NFR25"/>
      <c r="NFS25"/>
      <c r="NFT25"/>
      <c r="NFU25"/>
      <c r="NFV25"/>
      <c r="NFW25"/>
      <c r="NFX25"/>
      <c r="NFY25"/>
      <c r="NFZ25"/>
      <c r="NGA25"/>
      <c r="NGB25"/>
      <c r="NGC25"/>
      <c r="NGD25"/>
      <c r="NGE25"/>
      <c r="NGF25"/>
      <c r="NGG25"/>
      <c r="NGH25"/>
      <c r="NGI25"/>
      <c r="NGJ25"/>
      <c r="NGK25"/>
      <c r="NGL25"/>
      <c r="NGM25"/>
      <c r="NGN25"/>
      <c r="NGO25"/>
      <c r="NGP25"/>
      <c r="NGQ25"/>
      <c r="NGR25"/>
      <c r="NGS25"/>
      <c r="NGT25"/>
      <c r="NGU25"/>
      <c r="NGV25"/>
      <c r="NGW25"/>
      <c r="NGX25"/>
      <c r="NGY25"/>
      <c r="NGZ25"/>
      <c r="NHA25"/>
      <c r="NHB25"/>
      <c r="NHC25"/>
      <c r="NHD25"/>
      <c r="NHE25"/>
      <c r="NHF25"/>
      <c r="NHG25"/>
      <c r="NHH25"/>
      <c r="NHI25"/>
      <c r="NHJ25"/>
      <c r="NHK25"/>
      <c r="NHL25"/>
      <c r="NHM25"/>
      <c r="NHN25"/>
      <c r="NHO25"/>
      <c r="NHP25"/>
      <c r="NHQ25"/>
      <c r="NHR25"/>
      <c r="NHS25"/>
      <c r="NHT25"/>
      <c r="NHU25"/>
      <c r="NHV25"/>
      <c r="NHW25"/>
      <c r="NHX25"/>
      <c r="NHY25"/>
      <c r="NHZ25"/>
      <c r="NIA25"/>
      <c r="NIB25"/>
      <c r="NIC25"/>
      <c r="NID25"/>
      <c r="NIE25"/>
      <c r="NIF25"/>
      <c r="NIG25"/>
      <c r="NIH25"/>
      <c r="NII25"/>
      <c r="NIJ25"/>
      <c r="NIK25"/>
      <c r="NIL25"/>
      <c r="NIM25"/>
      <c r="NIN25"/>
      <c r="NIO25"/>
      <c r="NIP25"/>
      <c r="NIQ25"/>
      <c r="NIR25"/>
      <c r="NIS25"/>
      <c r="NIT25"/>
      <c r="NIU25"/>
      <c r="NIV25"/>
      <c r="NIW25"/>
      <c r="NIX25"/>
      <c r="NIY25"/>
      <c r="NIZ25"/>
      <c r="NJA25"/>
      <c r="NJB25"/>
      <c r="NJC25"/>
      <c r="NJD25"/>
      <c r="NJE25"/>
      <c r="NJF25"/>
      <c r="NJG25"/>
      <c r="NJH25"/>
      <c r="NJI25"/>
      <c r="NJJ25"/>
      <c r="NJK25"/>
      <c r="NJL25"/>
      <c r="NJM25"/>
      <c r="NJN25"/>
      <c r="NJO25"/>
      <c r="NJP25"/>
      <c r="NJQ25"/>
      <c r="NJR25"/>
      <c r="NJS25"/>
      <c r="NJT25"/>
      <c r="NJU25"/>
      <c r="NJV25"/>
      <c r="NJW25"/>
      <c r="NJX25"/>
      <c r="NJY25"/>
      <c r="NJZ25"/>
      <c r="NKA25"/>
      <c r="NKB25"/>
      <c r="NKC25"/>
      <c r="NKD25"/>
      <c r="NKE25"/>
      <c r="NKF25"/>
      <c r="NKG25"/>
      <c r="NKH25"/>
      <c r="NKI25"/>
      <c r="NKJ25"/>
      <c r="NKK25"/>
      <c r="NKL25"/>
      <c r="NKM25"/>
      <c r="NKN25"/>
      <c r="NKO25"/>
      <c r="NKP25"/>
      <c r="NKQ25"/>
      <c r="NKR25"/>
      <c r="NKS25"/>
      <c r="NKT25"/>
      <c r="NKU25"/>
      <c r="NKV25"/>
      <c r="NKW25"/>
      <c r="NKX25"/>
      <c r="NKY25"/>
      <c r="NKZ25"/>
      <c r="NLA25"/>
      <c r="NLB25"/>
      <c r="NLC25"/>
      <c r="NLD25"/>
      <c r="NLE25"/>
      <c r="NLF25"/>
      <c r="NLG25"/>
      <c r="NLH25"/>
      <c r="NLI25"/>
      <c r="NLJ25"/>
      <c r="NLK25"/>
      <c r="NLL25"/>
      <c r="NLM25"/>
      <c r="NLN25"/>
      <c r="NLO25"/>
      <c r="NLP25"/>
      <c r="NLQ25"/>
      <c r="NLR25"/>
      <c r="NLS25"/>
      <c r="NLT25"/>
      <c r="NLU25"/>
      <c r="NLV25"/>
      <c r="NLW25"/>
      <c r="NLX25"/>
      <c r="NLY25"/>
      <c r="NLZ25"/>
      <c r="NMA25"/>
      <c r="NMB25"/>
      <c r="NMC25"/>
      <c r="NMD25"/>
      <c r="NME25"/>
      <c r="NMF25"/>
      <c r="NMG25"/>
      <c r="NMH25"/>
      <c r="NMI25"/>
      <c r="NMJ25"/>
      <c r="NMK25"/>
      <c r="NML25"/>
      <c r="NMM25"/>
      <c r="NMN25"/>
      <c r="NMO25"/>
      <c r="NMP25"/>
      <c r="NMQ25"/>
      <c r="NMR25"/>
      <c r="NMS25"/>
      <c r="NMT25"/>
      <c r="NMU25"/>
      <c r="NMV25"/>
      <c r="NMW25"/>
      <c r="NMX25"/>
      <c r="NMY25"/>
      <c r="NMZ25"/>
      <c r="NNA25"/>
      <c r="NNB25"/>
      <c r="NNC25"/>
      <c r="NND25"/>
      <c r="NNE25"/>
      <c r="NNF25"/>
      <c r="NNG25"/>
      <c r="NNH25"/>
      <c r="NNI25"/>
      <c r="NNJ25"/>
      <c r="NNK25"/>
      <c r="NNL25"/>
      <c r="NNM25"/>
      <c r="NNN25"/>
      <c r="NNO25"/>
      <c r="NNP25"/>
      <c r="NNQ25"/>
      <c r="NNR25"/>
      <c r="NNS25"/>
      <c r="NNT25"/>
      <c r="NNU25"/>
      <c r="NNV25"/>
      <c r="NNW25"/>
      <c r="NNX25"/>
      <c r="NNY25"/>
      <c r="NNZ25"/>
      <c r="NOA25"/>
      <c r="NOB25"/>
      <c r="NOC25"/>
      <c r="NOD25"/>
      <c r="NOE25"/>
      <c r="NOF25"/>
      <c r="NOG25"/>
      <c r="NOH25"/>
      <c r="NOI25"/>
      <c r="NOJ25"/>
      <c r="NOK25"/>
      <c r="NOL25"/>
      <c r="NOM25"/>
      <c r="NON25"/>
      <c r="NOO25"/>
      <c r="NOP25"/>
      <c r="NOQ25"/>
      <c r="NOR25"/>
      <c r="NOS25"/>
      <c r="NOT25"/>
      <c r="NOU25"/>
      <c r="NOV25"/>
      <c r="NOW25"/>
      <c r="NOX25"/>
      <c r="NOY25"/>
      <c r="NOZ25"/>
      <c r="NPA25"/>
      <c r="NPB25"/>
      <c r="NPC25"/>
      <c r="NPD25"/>
      <c r="NPE25"/>
      <c r="NPF25"/>
      <c r="NPG25"/>
      <c r="NPH25"/>
      <c r="NPI25"/>
      <c r="NPJ25"/>
      <c r="NPK25"/>
      <c r="NPL25"/>
      <c r="NPM25"/>
      <c r="NPN25"/>
      <c r="NPO25"/>
      <c r="NPP25"/>
      <c r="NPQ25"/>
      <c r="NPR25"/>
      <c r="NPS25"/>
      <c r="NPT25"/>
      <c r="NPU25"/>
      <c r="NPV25"/>
      <c r="NPW25"/>
      <c r="NPX25"/>
      <c r="NPY25"/>
      <c r="NPZ25"/>
      <c r="NQA25"/>
      <c r="NQB25"/>
      <c r="NQC25"/>
      <c r="NQD25"/>
      <c r="NQE25"/>
      <c r="NQF25"/>
      <c r="NQG25"/>
      <c r="NQH25"/>
      <c r="NQI25"/>
      <c r="NQJ25"/>
      <c r="NQK25"/>
      <c r="NQL25"/>
      <c r="NQM25"/>
      <c r="NQN25"/>
      <c r="NQO25"/>
      <c r="NQP25"/>
      <c r="NQQ25"/>
      <c r="NQR25"/>
      <c r="NQS25"/>
      <c r="NQT25"/>
      <c r="NQU25"/>
      <c r="NQV25"/>
      <c r="NQW25"/>
      <c r="NQX25"/>
      <c r="NQY25"/>
      <c r="NQZ25"/>
      <c r="NRA25"/>
      <c r="NRB25"/>
      <c r="NRC25"/>
      <c r="NRD25"/>
      <c r="NRE25"/>
      <c r="NRF25"/>
      <c r="NRG25"/>
      <c r="NRH25"/>
      <c r="NRI25"/>
    </row>
    <row r="26" spans="1:9941" s="54" customFormat="1" ht="12.2" customHeight="1" x14ac:dyDescent="0.2">
      <c r="A26" s="12" t="s">
        <v>94</v>
      </c>
      <c r="B26" s="853" t="s">
        <v>193</v>
      </c>
      <c r="C26" s="111">
        <f>'1. mell.bevétel_össz'!C25-'26._önként_össz_bev'!C27-'26._államig_össz_bev'!C26</f>
        <v>0</v>
      </c>
      <c r="D26" s="266">
        <f>'1. mell.bevétel_össz'!D25-'26._önként_össz_bev'!D27-'26._államig_össz_bev'!D26</f>
        <v>0</v>
      </c>
      <c r="E26" s="693">
        <f>'1. mell.bevétel_össz'!E25-'26._önként_össz_bev'!E27-'26._államig_össz_bev'!E26</f>
        <v>0</v>
      </c>
      <c r="F26" s="693">
        <f>'1. mell.bevétel_össz'!F25-'26._önként_össz_bev'!F27-'26._államig_össz_bev'!F26</f>
        <v>0</v>
      </c>
      <c r="G26" s="693">
        <f>'1. mell.bevétel_össz'!G25-'26._önként_össz_bev'!G27-'26._államig_össz_bev'!G26</f>
        <v>0</v>
      </c>
      <c r="H26" s="16">
        <f t="shared" si="2"/>
        <v>0</v>
      </c>
      <c r="I26" s="756">
        <f>'1. mell.bevétel_össz'!I25-'26._önként_össz_bev'!I27-'26._államig_össz_bev'!I26</f>
        <v>0</v>
      </c>
      <c r="J26" s="16">
        <f>'1. mell.bevétel_össz'!J25-'26._önként_össz_bev'!J27-'26._államig_össz_bev'!J26</f>
        <v>0</v>
      </c>
      <c r="K26" s="16">
        <f>'1. mell.bevétel_össz'!K25-'26._önként_össz_bev'!K27-'26._államig_össz_bev'!K26</f>
        <v>0</v>
      </c>
      <c r="L26" s="16" t="e">
        <f>'1. mell.bevétel_össz'!L25-'26._önként_össz_bev'!L27</f>
        <v>#DIV/0!</v>
      </c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  <c r="RG26"/>
      <c r="RH26"/>
      <c r="RI26"/>
      <c r="RJ26"/>
      <c r="RK26"/>
      <c r="RL26"/>
      <c r="RM26"/>
      <c r="RN26"/>
      <c r="RO26"/>
      <c r="RP26"/>
      <c r="RQ26"/>
      <c r="RR26"/>
      <c r="RS26"/>
      <c r="RT26"/>
      <c r="RU26"/>
      <c r="RV26"/>
      <c r="RW26"/>
      <c r="RX26"/>
      <c r="RY26"/>
      <c r="RZ26"/>
      <c r="SA26"/>
      <c r="SB26"/>
      <c r="SC26"/>
      <c r="SD26"/>
      <c r="SE26"/>
      <c r="SF26"/>
      <c r="SG26"/>
      <c r="SH26"/>
      <c r="SI26"/>
      <c r="SJ26"/>
      <c r="SK26"/>
      <c r="SL26"/>
      <c r="SM26"/>
      <c r="SN26"/>
      <c r="SO26"/>
      <c r="SP26"/>
      <c r="SQ26"/>
      <c r="SR26"/>
      <c r="SS26"/>
      <c r="ST26"/>
      <c r="SU26"/>
      <c r="SV26"/>
      <c r="SW26"/>
      <c r="SX26"/>
      <c r="SY26"/>
      <c r="SZ26"/>
      <c r="TA26"/>
      <c r="TB26"/>
      <c r="TC26"/>
      <c r="TD26"/>
      <c r="TE26"/>
      <c r="TF26"/>
      <c r="TG26"/>
      <c r="TH26"/>
      <c r="TI26"/>
      <c r="TJ26"/>
      <c r="TK26"/>
      <c r="TL26"/>
      <c r="TM26"/>
      <c r="TN26"/>
      <c r="TO26"/>
      <c r="TP26"/>
      <c r="TQ26"/>
      <c r="TR26"/>
      <c r="TS26"/>
      <c r="TT26"/>
      <c r="TU26"/>
      <c r="TV26"/>
      <c r="TW26"/>
      <c r="TX26"/>
      <c r="TY26"/>
      <c r="TZ26"/>
      <c r="UA26"/>
      <c r="UB26"/>
      <c r="UC26"/>
      <c r="UD26"/>
      <c r="UE26"/>
      <c r="UF26"/>
      <c r="UG26"/>
      <c r="UH26"/>
      <c r="UI26"/>
      <c r="UJ26"/>
      <c r="UK26"/>
      <c r="UL26"/>
      <c r="UM26"/>
      <c r="UN26"/>
      <c r="UO26"/>
      <c r="UP26"/>
      <c r="UQ26"/>
      <c r="UR26"/>
      <c r="US26"/>
      <c r="UT26"/>
      <c r="UU26"/>
      <c r="UV26"/>
      <c r="UW26"/>
      <c r="UX26"/>
      <c r="UY26"/>
      <c r="UZ26"/>
      <c r="VA26"/>
      <c r="VB26"/>
      <c r="VC26"/>
      <c r="VD26"/>
      <c r="VE26"/>
      <c r="VF26"/>
      <c r="VG26"/>
      <c r="VH26"/>
      <c r="VI26"/>
      <c r="VJ26"/>
      <c r="VK26"/>
      <c r="VL26"/>
      <c r="VM26"/>
      <c r="VN26"/>
      <c r="VO26"/>
      <c r="VP26"/>
      <c r="VQ26"/>
      <c r="VR26"/>
      <c r="VS26"/>
      <c r="VT26"/>
      <c r="VU26"/>
      <c r="VV26"/>
      <c r="VW26"/>
      <c r="VX26"/>
      <c r="VY26"/>
      <c r="VZ26"/>
      <c r="WA26"/>
      <c r="WB26"/>
      <c r="WC26"/>
      <c r="WD26"/>
      <c r="WE26"/>
      <c r="WF26"/>
      <c r="WG26"/>
      <c r="WH26"/>
      <c r="WI26"/>
      <c r="WJ26"/>
      <c r="WK26"/>
      <c r="WL26"/>
      <c r="WM26"/>
      <c r="WN26"/>
      <c r="WO26"/>
      <c r="WP26"/>
      <c r="WQ26"/>
      <c r="WR26"/>
      <c r="WS26"/>
      <c r="WT26"/>
      <c r="WU26"/>
      <c r="WV26"/>
      <c r="WW26"/>
      <c r="WX26"/>
      <c r="WY26"/>
      <c r="WZ26"/>
      <c r="XA26"/>
      <c r="XB26"/>
      <c r="XC26"/>
      <c r="XD26"/>
      <c r="XE26"/>
      <c r="XF26"/>
      <c r="XG26"/>
      <c r="XH26"/>
      <c r="XI26"/>
      <c r="XJ26"/>
      <c r="XK26"/>
      <c r="XL26"/>
      <c r="XM26"/>
      <c r="XN26"/>
      <c r="XO26"/>
      <c r="XP26"/>
      <c r="XQ26"/>
      <c r="XR26"/>
      <c r="XS26"/>
      <c r="XT26"/>
      <c r="XU26"/>
      <c r="XV26"/>
      <c r="XW26"/>
      <c r="XX26"/>
      <c r="XY26"/>
      <c r="XZ26"/>
      <c r="YA26"/>
      <c r="YB26"/>
      <c r="YC26"/>
      <c r="YD26"/>
      <c r="YE26"/>
      <c r="YF26"/>
      <c r="YG26"/>
      <c r="YH26"/>
      <c r="YI26"/>
      <c r="YJ26"/>
      <c r="YK26"/>
      <c r="YL26"/>
      <c r="YM26"/>
      <c r="YN26"/>
      <c r="YO26"/>
      <c r="YP26"/>
      <c r="YQ26"/>
      <c r="YR26"/>
      <c r="YS26"/>
      <c r="YT26"/>
      <c r="YU26"/>
      <c r="YV26"/>
      <c r="YW26"/>
      <c r="YX26"/>
      <c r="YY26"/>
      <c r="YZ26"/>
      <c r="ZA26"/>
      <c r="ZB26"/>
      <c r="ZC26"/>
      <c r="ZD26"/>
      <c r="ZE26"/>
      <c r="ZF26"/>
      <c r="ZG26"/>
      <c r="ZH26"/>
      <c r="ZI26"/>
      <c r="ZJ26"/>
      <c r="ZK26"/>
      <c r="ZL26"/>
      <c r="ZM26"/>
      <c r="ZN26"/>
      <c r="ZO26"/>
      <c r="ZP26"/>
      <c r="ZQ26"/>
      <c r="ZR26"/>
      <c r="ZS26"/>
      <c r="ZT26"/>
      <c r="ZU26"/>
      <c r="ZV26"/>
      <c r="ZW26"/>
      <c r="ZX26"/>
      <c r="ZY26"/>
      <c r="ZZ26"/>
      <c r="AAA26"/>
      <c r="AAB26"/>
      <c r="AAC26"/>
      <c r="AAD26"/>
      <c r="AAE26"/>
      <c r="AAF26"/>
      <c r="AAG26"/>
      <c r="AAH26"/>
      <c r="AAI26"/>
      <c r="AAJ26"/>
      <c r="AAK26"/>
      <c r="AAL26"/>
      <c r="AAM26"/>
      <c r="AAN26"/>
      <c r="AAO26"/>
      <c r="AAP26"/>
      <c r="AAQ26"/>
      <c r="AAR26"/>
      <c r="AAS26"/>
      <c r="AAT26"/>
      <c r="AAU26"/>
      <c r="AAV26"/>
      <c r="AAW26"/>
      <c r="AAX26"/>
      <c r="AAY26"/>
      <c r="AAZ26"/>
      <c r="ABA26"/>
      <c r="ABB26"/>
      <c r="ABC26"/>
      <c r="ABD26"/>
      <c r="ABE26"/>
      <c r="ABF26"/>
      <c r="ABG26"/>
      <c r="ABH26"/>
      <c r="ABI26"/>
      <c r="ABJ26"/>
      <c r="ABK26"/>
      <c r="ABL26"/>
      <c r="ABM26"/>
      <c r="ABN26"/>
      <c r="ABO26"/>
      <c r="ABP26"/>
      <c r="ABQ26"/>
      <c r="ABR26"/>
      <c r="ABS26"/>
      <c r="ABT26"/>
      <c r="ABU26"/>
      <c r="ABV26"/>
      <c r="ABW26"/>
      <c r="ABX26"/>
      <c r="ABY26"/>
      <c r="ABZ26"/>
      <c r="ACA26"/>
      <c r="ACB26"/>
      <c r="ACC26"/>
      <c r="ACD26"/>
      <c r="ACE26"/>
      <c r="ACF26"/>
      <c r="ACG26"/>
      <c r="ACH26"/>
      <c r="ACI26"/>
      <c r="ACJ26"/>
      <c r="ACK26"/>
      <c r="ACL26"/>
      <c r="ACM26"/>
      <c r="ACN26"/>
      <c r="ACO26"/>
      <c r="ACP26"/>
      <c r="ACQ26"/>
      <c r="ACR26"/>
      <c r="ACS26"/>
      <c r="ACT26"/>
      <c r="ACU26"/>
      <c r="ACV26"/>
      <c r="ACW26"/>
      <c r="ACX26"/>
      <c r="ACY26"/>
      <c r="ACZ26"/>
      <c r="ADA26"/>
      <c r="ADB26"/>
      <c r="ADC26"/>
      <c r="ADD26"/>
      <c r="ADE26"/>
      <c r="ADF26"/>
      <c r="ADG26"/>
      <c r="ADH26"/>
      <c r="ADI26"/>
      <c r="ADJ26"/>
      <c r="ADK26"/>
      <c r="ADL26"/>
      <c r="ADM26"/>
      <c r="ADN26"/>
      <c r="ADO26"/>
      <c r="ADP26"/>
      <c r="ADQ26"/>
      <c r="ADR26"/>
      <c r="ADS26"/>
      <c r="ADT26"/>
      <c r="ADU26"/>
      <c r="ADV26"/>
      <c r="ADW26"/>
      <c r="ADX26"/>
      <c r="ADY26"/>
      <c r="ADZ26"/>
      <c r="AEA26"/>
      <c r="AEB26"/>
      <c r="AEC26"/>
      <c r="AED26"/>
      <c r="AEE26"/>
      <c r="AEF26"/>
      <c r="AEG26"/>
      <c r="AEH26"/>
      <c r="AEI26"/>
      <c r="AEJ26"/>
      <c r="AEK26"/>
      <c r="AEL26"/>
      <c r="AEM26"/>
      <c r="AEN26"/>
      <c r="AEO26"/>
      <c r="AEP26"/>
      <c r="AEQ26"/>
      <c r="AER26"/>
      <c r="AES26"/>
      <c r="AET26"/>
      <c r="AEU26"/>
      <c r="AEV26"/>
      <c r="AEW26"/>
      <c r="AEX26"/>
      <c r="AEY26"/>
      <c r="AEZ26"/>
      <c r="AFA26"/>
      <c r="AFB26"/>
      <c r="AFC26"/>
      <c r="AFD26"/>
      <c r="AFE26"/>
      <c r="AFF26"/>
      <c r="AFG26"/>
      <c r="AFH26"/>
      <c r="AFI26"/>
      <c r="AFJ26"/>
      <c r="AFK26"/>
      <c r="AFL26"/>
      <c r="AFM26"/>
      <c r="AFN26"/>
      <c r="AFO26"/>
      <c r="AFP26"/>
      <c r="AFQ26"/>
      <c r="AFR26"/>
      <c r="AFS26"/>
      <c r="AFT26"/>
      <c r="AFU26"/>
      <c r="AFV26"/>
      <c r="AFW26"/>
      <c r="AFX26"/>
      <c r="AFY26"/>
      <c r="AFZ26"/>
      <c r="AGA26"/>
      <c r="AGB26"/>
      <c r="AGC26"/>
      <c r="AGD26"/>
      <c r="AGE26"/>
      <c r="AGF26"/>
      <c r="AGG26"/>
      <c r="AGH26"/>
      <c r="AGI26"/>
      <c r="AGJ26"/>
      <c r="AGK26"/>
      <c r="AGL26"/>
      <c r="AGM26"/>
      <c r="AGN26"/>
      <c r="AGO26"/>
      <c r="AGP26"/>
      <c r="AGQ26"/>
      <c r="AGR26"/>
      <c r="AGS26"/>
      <c r="AGT26"/>
      <c r="AGU26"/>
      <c r="AGV26"/>
      <c r="AGW26"/>
      <c r="AGX26"/>
      <c r="AGY26"/>
      <c r="AGZ26"/>
      <c r="AHA26"/>
      <c r="AHB26"/>
      <c r="AHC26"/>
      <c r="AHD26"/>
      <c r="AHE26"/>
      <c r="AHF26"/>
      <c r="AHG26"/>
      <c r="AHH26"/>
      <c r="AHI26"/>
      <c r="AHJ26"/>
      <c r="AHK26"/>
      <c r="AHL26"/>
      <c r="AHM26"/>
      <c r="AHN26"/>
      <c r="AHO26"/>
      <c r="AHP26"/>
      <c r="AHQ26"/>
      <c r="AHR26"/>
      <c r="AHS26"/>
      <c r="AHT26"/>
      <c r="AHU26"/>
      <c r="AHV26"/>
      <c r="AHW26"/>
      <c r="AHX26"/>
      <c r="AHY26"/>
      <c r="AHZ26"/>
      <c r="AIA26"/>
      <c r="AIB26"/>
      <c r="AIC26"/>
      <c r="AID26"/>
      <c r="AIE26"/>
      <c r="AIF26"/>
      <c r="AIG26"/>
      <c r="AIH26"/>
      <c r="AII26"/>
      <c r="AIJ26"/>
      <c r="AIK26"/>
      <c r="AIL26"/>
      <c r="AIM26"/>
      <c r="AIN26"/>
      <c r="AIO26"/>
      <c r="AIP26"/>
      <c r="AIQ26"/>
      <c r="AIR26"/>
      <c r="AIS26"/>
      <c r="AIT26"/>
      <c r="AIU26"/>
      <c r="AIV26"/>
      <c r="AIW26"/>
      <c r="AIX26"/>
      <c r="AIY26"/>
      <c r="AIZ26"/>
      <c r="AJA26"/>
      <c r="AJB26"/>
      <c r="AJC26"/>
      <c r="AJD26"/>
      <c r="AJE26"/>
      <c r="AJF26"/>
      <c r="AJG26"/>
      <c r="AJH26"/>
      <c r="AJI26"/>
      <c r="AJJ26"/>
      <c r="AJK26"/>
      <c r="AJL26"/>
      <c r="AJM26"/>
      <c r="AJN26"/>
      <c r="AJO26"/>
      <c r="AJP26"/>
      <c r="AJQ26"/>
      <c r="AJR26"/>
      <c r="AJS26"/>
      <c r="AJT26"/>
      <c r="AJU26"/>
      <c r="AJV26"/>
      <c r="AJW26"/>
      <c r="AJX26"/>
      <c r="AJY26"/>
      <c r="AJZ26"/>
      <c r="AKA26"/>
      <c r="AKB26"/>
      <c r="AKC26"/>
      <c r="AKD26"/>
      <c r="AKE26"/>
      <c r="AKF26"/>
      <c r="AKG26"/>
      <c r="AKH26"/>
      <c r="AKI26"/>
      <c r="AKJ26"/>
      <c r="AKK26"/>
      <c r="AKL26"/>
      <c r="AKM26"/>
      <c r="AKN26"/>
      <c r="AKO26"/>
      <c r="AKP26"/>
      <c r="AKQ26"/>
      <c r="AKR26"/>
      <c r="AKS26"/>
      <c r="AKT26"/>
      <c r="AKU26"/>
      <c r="AKV26"/>
      <c r="AKW26"/>
      <c r="AKX26"/>
      <c r="AKY26"/>
      <c r="AKZ26"/>
      <c r="ALA26"/>
      <c r="ALB26"/>
      <c r="ALC26"/>
      <c r="ALD26"/>
      <c r="ALE26"/>
      <c r="ALF26"/>
      <c r="ALG26"/>
      <c r="ALH26"/>
      <c r="ALI26"/>
      <c r="ALJ26"/>
      <c r="ALK26"/>
      <c r="ALL26"/>
      <c r="ALM26"/>
      <c r="ALN26"/>
      <c r="ALO26"/>
      <c r="ALP26"/>
      <c r="ALQ26"/>
      <c r="ALR26"/>
      <c r="ALS26"/>
      <c r="ALT26"/>
      <c r="ALU26"/>
      <c r="ALV26"/>
      <c r="ALW26"/>
      <c r="ALX26"/>
      <c r="ALY26"/>
      <c r="ALZ26"/>
      <c r="AMA26"/>
      <c r="AMB26"/>
      <c r="AMC26"/>
      <c r="AMD26"/>
      <c r="AME26"/>
      <c r="AMF26"/>
      <c r="AMG26"/>
      <c r="AMH26"/>
      <c r="AMI26"/>
      <c r="AMJ26"/>
      <c r="AMK26"/>
      <c r="AML26"/>
      <c r="AMM26"/>
      <c r="AMN26"/>
      <c r="AMO26"/>
      <c r="AMP26"/>
      <c r="AMQ26"/>
      <c r="AMR26"/>
      <c r="AMS26"/>
      <c r="AMT26"/>
      <c r="AMU26"/>
      <c r="AMV26"/>
      <c r="AMW26"/>
      <c r="AMX26"/>
      <c r="AMY26"/>
      <c r="AMZ26"/>
      <c r="ANA26"/>
      <c r="ANB26"/>
      <c r="ANC26"/>
      <c r="AND26"/>
      <c r="ANE26"/>
      <c r="ANF26"/>
      <c r="ANG26"/>
      <c r="ANH26"/>
      <c r="ANI26"/>
      <c r="ANJ26"/>
      <c r="ANK26"/>
      <c r="ANL26"/>
      <c r="ANM26"/>
      <c r="ANN26"/>
      <c r="ANO26"/>
      <c r="ANP26"/>
      <c r="ANQ26"/>
      <c r="ANR26"/>
      <c r="ANS26"/>
      <c r="ANT26"/>
      <c r="ANU26"/>
      <c r="ANV26"/>
      <c r="ANW26"/>
      <c r="ANX26"/>
      <c r="ANY26"/>
      <c r="ANZ26"/>
      <c r="AOA26"/>
      <c r="AOB26"/>
      <c r="AOC26"/>
      <c r="AOD26"/>
      <c r="AOE26"/>
      <c r="AOF26"/>
      <c r="AOG26"/>
      <c r="AOH26"/>
      <c r="AOI26"/>
      <c r="AOJ26"/>
      <c r="AOK26"/>
      <c r="AOL26"/>
      <c r="AOM26"/>
      <c r="AON26"/>
      <c r="AOO26"/>
      <c r="AOP26"/>
      <c r="AOQ26"/>
      <c r="AOR26"/>
      <c r="AOS26"/>
      <c r="AOT26"/>
      <c r="AOU26"/>
      <c r="AOV26"/>
      <c r="AOW26"/>
      <c r="AOX26"/>
      <c r="AOY26"/>
      <c r="AOZ26"/>
      <c r="APA26"/>
      <c r="APB26"/>
      <c r="APC26"/>
      <c r="APD26"/>
      <c r="APE26"/>
      <c r="APF26"/>
      <c r="APG26"/>
      <c r="APH26"/>
      <c r="API26"/>
      <c r="APJ26"/>
      <c r="APK26"/>
      <c r="APL26"/>
      <c r="APM26"/>
      <c r="APN26"/>
      <c r="APO26"/>
      <c r="APP26"/>
      <c r="APQ26"/>
      <c r="APR26"/>
      <c r="APS26"/>
      <c r="APT26"/>
      <c r="APU26"/>
      <c r="APV26"/>
      <c r="APW26"/>
      <c r="APX26"/>
      <c r="APY26"/>
      <c r="APZ26"/>
      <c r="AQA26"/>
      <c r="AQB26"/>
      <c r="AQC26"/>
      <c r="AQD26"/>
      <c r="AQE26"/>
      <c r="AQF26"/>
      <c r="AQG26"/>
      <c r="AQH26"/>
      <c r="AQI26"/>
      <c r="AQJ26"/>
      <c r="AQK26"/>
      <c r="AQL26"/>
      <c r="AQM26"/>
      <c r="AQN26"/>
      <c r="AQO26"/>
      <c r="AQP26"/>
      <c r="AQQ26"/>
      <c r="AQR26"/>
      <c r="AQS26"/>
      <c r="AQT26"/>
      <c r="AQU26"/>
      <c r="AQV26"/>
      <c r="AQW26"/>
      <c r="AQX26"/>
      <c r="AQY26"/>
      <c r="AQZ26"/>
      <c r="ARA26"/>
      <c r="ARB26"/>
      <c r="ARC26"/>
      <c r="ARD26"/>
      <c r="ARE26"/>
      <c r="ARF26"/>
      <c r="ARG26"/>
      <c r="ARH26"/>
      <c r="ARI26"/>
      <c r="ARJ26"/>
      <c r="ARK26"/>
      <c r="ARL26"/>
      <c r="ARM26"/>
      <c r="ARN26"/>
      <c r="ARO26"/>
      <c r="ARP26"/>
      <c r="ARQ26"/>
      <c r="ARR26"/>
      <c r="ARS26"/>
      <c r="ART26"/>
      <c r="ARU26"/>
      <c r="ARV26"/>
      <c r="ARW26"/>
      <c r="ARX26"/>
      <c r="ARY26"/>
      <c r="ARZ26"/>
      <c r="ASA26"/>
      <c r="ASB26"/>
      <c r="ASC26"/>
      <c r="ASD26"/>
      <c r="ASE26"/>
      <c r="ASF26"/>
      <c r="ASG26"/>
      <c r="ASH26"/>
      <c r="ASI26"/>
      <c r="ASJ26"/>
      <c r="ASK26"/>
      <c r="ASL26"/>
      <c r="ASM26"/>
      <c r="ASN26"/>
      <c r="ASO26"/>
      <c r="ASP26"/>
      <c r="ASQ26"/>
      <c r="ASR26"/>
      <c r="ASS26"/>
      <c r="AST26"/>
      <c r="ASU26"/>
      <c r="ASV26"/>
      <c r="ASW26"/>
      <c r="ASX26"/>
      <c r="ASY26"/>
      <c r="ASZ26"/>
      <c r="ATA26"/>
      <c r="ATB26"/>
      <c r="ATC26"/>
      <c r="ATD26"/>
      <c r="ATE26"/>
      <c r="ATF26"/>
      <c r="ATG26"/>
      <c r="ATH26"/>
      <c r="ATI26"/>
      <c r="ATJ26"/>
      <c r="ATK26"/>
      <c r="ATL26"/>
      <c r="ATM26"/>
      <c r="ATN26"/>
      <c r="ATO26"/>
      <c r="ATP26"/>
      <c r="ATQ26"/>
      <c r="ATR26"/>
      <c r="ATS26"/>
      <c r="ATT26"/>
      <c r="ATU26"/>
      <c r="ATV26"/>
      <c r="ATW26"/>
      <c r="ATX26"/>
      <c r="ATY26"/>
      <c r="ATZ26"/>
      <c r="AUA26"/>
      <c r="AUB26"/>
      <c r="AUC26"/>
      <c r="AUD26"/>
      <c r="AUE26"/>
      <c r="AUF26"/>
      <c r="AUG26"/>
      <c r="AUH26"/>
      <c r="AUI26"/>
      <c r="AUJ26"/>
      <c r="AUK26"/>
      <c r="AUL26"/>
      <c r="AUM26"/>
      <c r="AUN26"/>
      <c r="AUO26"/>
      <c r="AUP26"/>
      <c r="AUQ26"/>
      <c r="AUR26"/>
      <c r="AUS26"/>
      <c r="AUT26"/>
      <c r="AUU26"/>
      <c r="AUV26"/>
      <c r="AUW26"/>
      <c r="AUX26"/>
      <c r="AUY26"/>
      <c r="AUZ26"/>
      <c r="AVA26"/>
      <c r="AVB26"/>
      <c r="AVC26"/>
      <c r="AVD26"/>
      <c r="AVE26"/>
      <c r="AVF26"/>
      <c r="AVG26"/>
      <c r="AVH26"/>
      <c r="AVI26"/>
      <c r="AVJ26"/>
      <c r="AVK26"/>
      <c r="AVL26"/>
      <c r="AVM26"/>
      <c r="AVN26"/>
      <c r="AVO26"/>
      <c r="AVP26"/>
      <c r="AVQ26"/>
      <c r="AVR26"/>
      <c r="AVS26"/>
      <c r="AVT26"/>
      <c r="AVU26"/>
      <c r="AVV26"/>
      <c r="AVW26"/>
      <c r="AVX26"/>
      <c r="AVY26"/>
      <c r="AVZ26"/>
      <c r="AWA26"/>
      <c r="AWB26"/>
      <c r="AWC26"/>
      <c r="AWD26"/>
      <c r="AWE26"/>
      <c r="AWF26"/>
      <c r="AWG26"/>
      <c r="AWH26"/>
      <c r="AWI26"/>
      <c r="AWJ26"/>
      <c r="AWK26"/>
      <c r="AWL26"/>
      <c r="AWM26"/>
      <c r="AWN26"/>
      <c r="AWO26"/>
      <c r="AWP26"/>
      <c r="AWQ26"/>
      <c r="AWR26"/>
      <c r="AWS26"/>
      <c r="AWT26"/>
      <c r="AWU26"/>
      <c r="AWV26"/>
      <c r="AWW26"/>
      <c r="AWX26"/>
      <c r="AWY26"/>
      <c r="AWZ26"/>
      <c r="AXA26"/>
      <c r="AXB26"/>
      <c r="AXC26"/>
      <c r="AXD26"/>
      <c r="AXE26"/>
      <c r="AXF26"/>
      <c r="AXG26"/>
      <c r="AXH26"/>
      <c r="AXI26"/>
      <c r="AXJ26"/>
      <c r="AXK26"/>
      <c r="AXL26"/>
      <c r="AXM26"/>
      <c r="AXN26"/>
      <c r="AXO26"/>
      <c r="AXP26"/>
      <c r="AXQ26"/>
      <c r="AXR26"/>
      <c r="AXS26"/>
      <c r="AXT26"/>
      <c r="AXU26"/>
      <c r="AXV26"/>
      <c r="AXW26"/>
      <c r="AXX26"/>
      <c r="AXY26"/>
      <c r="AXZ26"/>
      <c r="AYA26"/>
      <c r="AYB26"/>
      <c r="AYC26"/>
      <c r="AYD26"/>
      <c r="AYE26"/>
      <c r="AYF26"/>
      <c r="AYG26"/>
      <c r="AYH26"/>
      <c r="AYI26"/>
      <c r="AYJ26"/>
      <c r="AYK26"/>
      <c r="AYL26"/>
      <c r="AYM26"/>
      <c r="AYN26"/>
      <c r="AYO26"/>
      <c r="AYP26"/>
      <c r="AYQ26"/>
      <c r="AYR26"/>
      <c r="AYS26"/>
      <c r="AYT26"/>
      <c r="AYU26"/>
      <c r="AYV26"/>
      <c r="AYW26"/>
      <c r="AYX26"/>
      <c r="AYY26"/>
      <c r="AYZ26"/>
      <c r="AZA26"/>
      <c r="AZB26"/>
      <c r="AZC26"/>
      <c r="AZD26"/>
      <c r="AZE26"/>
      <c r="AZF26"/>
      <c r="AZG26"/>
      <c r="AZH26"/>
      <c r="AZI26"/>
      <c r="AZJ26"/>
      <c r="AZK26"/>
      <c r="AZL26"/>
      <c r="AZM26"/>
      <c r="AZN26"/>
      <c r="AZO26"/>
      <c r="AZP26"/>
      <c r="AZQ26"/>
      <c r="AZR26"/>
      <c r="AZS26"/>
      <c r="AZT26"/>
      <c r="AZU26"/>
      <c r="AZV26"/>
      <c r="AZW26"/>
      <c r="AZX26"/>
      <c r="AZY26"/>
      <c r="AZZ26"/>
      <c r="BAA26"/>
      <c r="BAB26"/>
      <c r="BAC26"/>
      <c r="BAD26"/>
      <c r="BAE26"/>
      <c r="BAF26"/>
      <c r="BAG26"/>
      <c r="BAH26"/>
      <c r="BAI26"/>
      <c r="BAJ26"/>
      <c r="BAK26"/>
      <c r="BAL26"/>
      <c r="BAM26"/>
      <c r="BAN26"/>
      <c r="BAO26"/>
      <c r="BAP26"/>
      <c r="BAQ26"/>
      <c r="BAR26"/>
      <c r="BAS26"/>
      <c r="BAT26"/>
      <c r="BAU26"/>
      <c r="BAV26"/>
      <c r="BAW26"/>
      <c r="BAX26"/>
      <c r="BAY26"/>
      <c r="BAZ26"/>
      <c r="BBA26"/>
      <c r="BBB26"/>
      <c r="BBC26"/>
      <c r="BBD26"/>
      <c r="BBE26"/>
      <c r="BBF26"/>
      <c r="BBG26"/>
      <c r="BBH26"/>
      <c r="BBI26"/>
      <c r="BBJ26"/>
      <c r="BBK26"/>
      <c r="BBL26"/>
      <c r="BBM26"/>
      <c r="BBN26"/>
      <c r="BBO26"/>
      <c r="BBP26"/>
      <c r="BBQ26"/>
      <c r="BBR26"/>
      <c r="BBS26"/>
      <c r="BBT26"/>
      <c r="BBU26"/>
      <c r="BBV26"/>
      <c r="BBW26"/>
      <c r="BBX26"/>
      <c r="BBY26"/>
      <c r="BBZ26"/>
      <c r="BCA26"/>
      <c r="BCB26"/>
      <c r="BCC26"/>
      <c r="BCD26"/>
      <c r="BCE26"/>
      <c r="BCF26"/>
      <c r="BCG26"/>
      <c r="BCH26"/>
      <c r="BCI26"/>
      <c r="BCJ26"/>
      <c r="BCK26"/>
      <c r="BCL26"/>
      <c r="BCM26"/>
      <c r="BCN26"/>
      <c r="BCO26"/>
      <c r="BCP26"/>
      <c r="BCQ26"/>
      <c r="BCR26"/>
      <c r="BCS26"/>
      <c r="BCT26"/>
      <c r="BCU26"/>
      <c r="BCV26"/>
      <c r="BCW26"/>
      <c r="BCX26"/>
      <c r="BCY26"/>
      <c r="BCZ26"/>
      <c r="BDA26"/>
      <c r="BDB26"/>
      <c r="BDC26"/>
      <c r="BDD26"/>
      <c r="BDE26"/>
      <c r="BDF26"/>
      <c r="BDG26"/>
      <c r="BDH26"/>
      <c r="BDI26"/>
      <c r="BDJ26"/>
      <c r="BDK26"/>
      <c r="BDL26"/>
      <c r="BDM26"/>
      <c r="BDN26"/>
      <c r="BDO26"/>
      <c r="BDP26"/>
      <c r="BDQ26"/>
      <c r="BDR26"/>
      <c r="BDS26"/>
      <c r="BDT26"/>
      <c r="BDU26"/>
      <c r="BDV26"/>
      <c r="BDW26"/>
      <c r="BDX26"/>
      <c r="BDY26"/>
      <c r="BDZ26"/>
      <c r="BEA26"/>
      <c r="BEB26"/>
      <c r="BEC26"/>
      <c r="BED26"/>
      <c r="BEE26"/>
      <c r="BEF26"/>
      <c r="BEG26"/>
      <c r="BEH26"/>
      <c r="BEI26"/>
      <c r="BEJ26"/>
      <c r="BEK26"/>
      <c r="BEL26"/>
      <c r="BEM26"/>
      <c r="BEN26"/>
      <c r="BEO26"/>
      <c r="BEP26"/>
      <c r="BEQ26"/>
      <c r="BER26"/>
      <c r="BES26"/>
      <c r="BET26"/>
      <c r="BEU26"/>
      <c r="BEV26"/>
      <c r="BEW26"/>
      <c r="BEX26"/>
      <c r="BEY26"/>
      <c r="BEZ26"/>
      <c r="BFA26"/>
      <c r="BFB26"/>
      <c r="BFC26"/>
      <c r="BFD26"/>
      <c r="BFE26"/>
      <c r="BFF26"/>
      <c r="BFG26"/>
      <c r="BFH26"/>
      <c r="BFI26"/>
      <c r="BFJ26"/>
      <c r="BFK26"/>
      <c r="BFL26"/>
      <c r="BFM26"/>
      <c r="BFN26"/>
      <c r="BFO26"/>
      <c r="BFP26"/>
      <c r="BFQ26"/>
      <c r="BFR26"/>
      <c r="BFS26"/>
      <c r="BFT26"/>
      <c r="BFU26"/>
      <c r="BFV26"/>
      <c r="BFW26"/>
      <c r="BFX26"/>
      <c r="BFY26"/>
      <c r="BFZ26"/>
      <c r="BGA26"/>
      <c r="BGB26"/>
      <c r="BGC26"/>
      <c r="BGD26"/>
      <c r="BGE26"/>
      <c r="BGF26"/>
      <c r="BGG26"/>
      <c r="BGH26"/>
      <c r="BGI26"/>
      <c r="BGJ26"/>
      <c r="BGK26"/>
      <c r="BGL26"/>
      <c r="BGM26"/>
      <c r="BGN26"/>
      <c r="BGO26"/>
      <c r="BGP26"/>
      <c r="BGQ26"/>
      <c r="BGR26"/>
      <c r="BGS26"/>
      <c r="BGT26"/>
      <c r="BGU26"/>
      <c r="BGV26"/>
      <c r="BGW26"/>
      <c r="BGX26"/>
      <c r="BGY26"/>
      <c r="BGZ26"/>
      <c r="BHA26"/>
      <c r="BHB26"/>
      <c r="BHC26"/>
      <c r="BHD26"/>
      <c r="BHE26"/>
      <c r="BHF26"/>
      <c r="BHG26"/>
      <c r="BHH26"/>
      <c r="BHI26"/>
      <c r="BHJ26"/>
      <c r="BHK26"/>
      <c r="BHL26"/>
      <c r="BHM26"/>
      <c r="BHN26"/>
      <c r="BHO26"/>
      <c r="BHP26"/>
      <c r="BHQ26"/>
      <c r="BHR26"/>
      <c r="BHS26"/>
      <c r="BHT26"/>
      <c r="BHU26"/>
      <c r="BHV26"/>
      <c r="BHW26"/>
      <c r="BHX26"/>
      <c r="BHY26"/>
      <c r="BHZ26"/>
      <c r="BIA26"/>
      <c r="BIB26"/>
      <c r="BIC26"/>
      <c r="BID26"/>
      <c r="BIE26"/>
      <c r="BIF26"/>
      <c r="BIG26"/>
      <c r="BIH26"/>
      <c r="BII26"/>
      <c r="BIJ26"/>
      <c r="BIK26"/>
      <c r="BIL26"/>
      <c r="BIM26"/>
      <c r="BIN26"/>
      <c r="BIO26"/>
      <c r="BIP26"/>
      <c r="BIQ26"/>
      <c r="BIR26"/>
      <c r="BIS26"/>
      <c r="BIT26"/>
      <c r="BIU26"/>
      <c r="BIV26"/>
      <c r="BIW26"/>
      <c r="BIX26"/>
      <c r="BIY26"/>
      <c r="BIZ26"/>
      <c r="BJA26"/>
      <c r="BJB26"/>
      <c r="BJC26"/>
      <c r="BJD26"/>
      <c r="BJE26"/>
      <c r="BJF26"/>
      <c r="BJG26"/>
      <c r="BJH26"/>
      <c r="BJI26"/>
      <c r="BJJ26"/>
      <c r="BJK26"/>
      <c r="BJL26"/>
      <c r="BJM26"/>
      <c r="BJN26"/>
      <c r="BJO26"/>
      <c r="BJP26"/>
      <c r="BJQ26"/>
      <c r="BJR26"/>
      <c r="BJS26"/>
      <c r="BJT26"/>
      <c r="BJU26"/>
      <c r="BJV26"/>
      <c r="BJW26"/>
      <c r="BJX26"/>
      <c r="BJY26"/>
      <c r="BJZ26"/>
      <c r="BKA26"/>
      <c r="BKB26"/>
      <c r="BKC26"/>
      <c r="BKD26"/>
      <c r="BKE26"/>
      <c r="BKF26"/>
      <c r="BKG26"/>
      <c r="BKH26"/>
      <c r="BKI26"/>
      <c r="BKJ26"/>
      <c r="BKK26"/>
      <c r="BKL26"/>
      <c r="BKM26"/>
      <c r="BKN26"/>
      <c r="BKO26"/>
      <c r="BKP26"/>
      <c r="BKQ26"/>
      <c r="BKR26"/>
      <c r="BKS26"/>
      <c r="BKT26"/>
      <c r="BKU26"/>
      <c r="BKV26"/>
      <c r="BKW26"/>
      <c r="BKX26"/>
      <c r="BKY26"/>
      <c r="BKZ26"/>
      <c r="BLA26"/>
      <c r="BLB26"/>
      <c r="BLC26"/>
      <c r="BLD26"/>
      <c r="BLE26"/>
      <c r="BLF26"/>
      <c r="BLG26"/>
      <c r="BLH26"/>
      <c r="BLI26"/>
      <c r="BLJ26"/>
      <c r="BLK26"/>
      <c r="BLL26"/>
      <c r="BLM26"/>
      <c r="BLN26"/>
      <c r="BLO26"/>
      <c r="BLP26"/>
      <c r="BLQ26"/>
      <c r="BLR26"/>
      <c r="BLS26"/>
      <c r="BLT26"/>
      <c r="BLU26"/>
      <c r="BLV26"/>
      <c r="BLW26"/>
      <c r="BLX26"/>
      <c r="BLY26"/>
      <c r="BLZ26"/>
      <c r="BMA26"/>
      <c r="BMB26"/>
      <c r="BMC26"/>
      <c r="BMD26"/>
      <c r="BME26"/>
      <c r="BMF26"/>
      <c r="BMG26"/>
      <c r="BMH26"/>
      <c r="BMI26"/>
      <c r="BMJ26"/>
      <c r="BMK26"/>
      <c r="BML26"/>
      <c r="BMM26"/>
      <c r="BMN26"/>
      <c r="BMO26"/>
      <c r="BMP26"/>
      <c r="BMQ26"/>
      <c r="BMR26"/>
      <c r="BMS26"/>
      <c r="BMT26"/>
      <c r="BMU26"/>
      <c r="BMV26"/>
      <c r="BMW26"/>
      <c r="BMX26"/>
      <c r="BMY26"/>
      <c r="BMZ26"/>
      <c r="BNA26"/>
      <c r="BNB26"/>
      <c r="BNC26"/>
      <c r="BND26"/>
      <c r="BNE26"/>
      <c r="BNF26"/>
      <c r="BNG26"/>
      <c r="BNH26"/>
      <c r="BNI26"/>
      <c r="BNJ26"/>
      <c r="BNK26"/>
      <c r="BNL26"/>
      <c r="BNM26"/>
      <c r="BNN26"/>
      <c r="BNO26"/>
      <c r="BNP26"/>
      <c r="BNQ26"/>
      <c r="BNR26"/>
      <c r="BNS26"/>
      <c r="BNT26"/>
      <c r="BNU26"/>
      <c r="BNV26"/>
      <c r="BNW26"/>
      <c r="BNX26"/>
      <c r="BNY26"/>
      <c r="BNZ26"/>
      <c r="BOA26"/>
      <c r="BOB26"/>
      <c r="BOC26"/>
      <c r="BOD26"/>
      <c r="BOE26"/>
      <c r="BOF26"/>
      <c r="BOG26"/>
      <c r="BOH26"/>
      <c r="BOI26"/>
      <c r="BOJ26"/>
      <c r="BOK26"/>
      <c r="BOL26"/>
      <c r="BOM26"/>
      <c r="BON26"/>
      <c r="BOO26"/>
      <c r="BOP26"/>
      <c r="BOQ26"/>
      <c r="BOR26"/>
      <c r="BOS26"/>
      <c r="BOT26"/>
      <c r="BOU26"/>
      <c r="BOV26"/>
      <c r="BOW26"/>
      <c r="BOX26"/>
      <c r="BOY26"/>
      <c r="BOZ26"/>
      <c r="BPA26"/>
      <c r="BPB26"/>
      <c r="BPC26"/>
      <c r="BPD26"/>
      <c r="BPE26"/>
      <c r="BPF26"/>
      <c r="BPG26"/>
      <c r="BPH26"/>
      <c r="BPI26"/>
      <c r="BPJ26"/>
      <c r="BPK26"/>
      <c r="BPL26"/>
      <c r="BPM26"/>
      <c r="BPN26"/>
      <c r="BPO26"/>
      <c r="BPP26"/>
      <c r="BPQ26"/>
      <c r="BPR26"/>
      <c r="BPS26"/>
      <c r="BPT26"/>
      <c r="BPU26"/>
      <c r="BPV26"/>
      <c r="BPW26"/>
      <c r="BPX26"/>
      <c r="BPY26"/>
      <c r="BPZ26"/>
      <c r="BQA26"/>
      <c r="BQB26"/>
      <c r="BQC26"/>
      <c r="BQD26"/>
      <c r="BQE26"/>
      <c r="BQF26"/>
      <c r="BQG26"/>
      <c r="BQH26"/>
      <c r="BQI26"/>
      <c r="BQJ26"/>
      <c r="BQK26"/>
      <c r="BQL26"/>
      <c r="BQM26"/>
      <c r="BQN26"/>
      <c r="BQO26"/>
      <c r="BQP26"/>
      <c r="BQQ26"/>
      <c r="BQR26"/>
      <c r="BQS26"/>
      <c r="BQT26"/>
      <c r="BQU26"/>
      <c r="BQV26"/>
      <c r="BQW26"/>
      <c r="BQX26"/>
      <c r="BQY26"/>
      <c r="BQZ26"/>
      <c r="BRA26"/>
      <c r="BRB26"/>
      <c r="BRC26"/>
      <c r="BRD26"/>
      <c r="BRE26"/>
      <c r="BRF26"/>
      <c r="BRG26"/>
      <c r="BRH26"/>
      <c r="BRI26"/>
      <c r="BRJ26"/>
      <c r="BRK26"/>
      <c r="BRL26"/>
      <c r="BRM26"/>
      <c r="BRN26"/>
      <c r="BRO26"/>
      <c r="BRP26"/>
      <c r="BRQ26"/>
      <c r="BRR26"/>
      <c r="BRS26"/>
      <c r="BRT26"/>
      <c r="BRU26"/>
      <c r="BRV26"/>
      <c r="BRW26"/>
      <c r="BRX26"/>
      <c r="BRY26"/>
      <c r="BRZ26"/>
      <c r="BSA26"/>
      <c r="BSB26"/>
      <c r="BSC26"/>
      <c r="BSD26"/>
      <c r="BSE26"/>
      <c r="BSF26"/>
      <c r="BSG26"/>
      <c r="BSH26"/>
      <c r="BSI26"/>
      <c r="BSJ26"/>
      <c r="BSK26"/>
      <c r="BSL26"/>
      <c r="BSM26"/>
      <c r="BSN26"/>
      <c r="BSO26"/>
      <c r="BSP26"/>
      <c r="BSQ26"/>
      <c r="BSR26"/>
      <c r="BSS26"/>
      <c r="BST26"/>
      <c r="BSU26"/>
      <c r="BSV26"/>
      <c r="BSW26"/>
      <c r="BSX26"/>
      <c r="BSY26"/>
      <c r="BSZ26"/>
      <c r="BTA26"/>
      <c r="BTB26"/>
      <c r="BTC26"/>
      <c r="BTD26"/>
      <c r="BTE26"/>
      <c r="BTF26"/>
      <c r="BTG26"/>
      <c r="BTH26"/>
      <c r="BTI26"/>
      <c r="BTJ26"/>
      <c r="BTK26"/>
      <c r="BTL26"/>
      <c r="BTM26"/>
      <c r="BTN26"/>
      <c r="BTO26"/>
      <c r="BTP26"/>
      <c r="BTQ26"/>
      <c r="BTR26"/>
      <c r="BTS26"/>
      <c r="BTT26"/>
      <c r="BTU26"/>
      <c r="BTV26"/>
      <c r="BTW26"/>
      <c r="BTX26"/>
      <c r="BTY26"/>
      <c r="BTZ26"/>
      <c r="BUA26"/>
      <c r="BUB26"/>
      <c r="BUC26"/>
      <c r="BUD26"/>
      <c r="BUE26"/>
      <c r="BUF26"/>
      <c r="BUG26"/>
      <c r="BUH26"/>
      <c r="BUI26"/>
      <c r="BUJ26"/>
      <c r="BUK26"/>
      <c r="BUL26"/>
      <c r="BUM26"/>
      <c r="BUN26"/>
      <c r="BUO26"/>
      <c r="BUP26"/>
      <c r="BUQ26"/>
      <c r="BUR26"/>
      <c r="BUS26"/>
      <c r="BUT26"/>
      <c r="BUU26"/>
      <c r="BUV26"/>
      <c r="BUW26"/>
      <c r="BUX26"/>
      <c r="BUY26"/>
      <c r="BUZ26"/>
      <c r="BVA26"/>
      <c r="BVB26"/>
      <c r="BVC26"/>
      <c r="BVD26"/>
      <c r="BVE26"/>
      <c r="BVF26"/>
      <c r="BVG26"/>
      <c r="BVH26"/>
      <c r="BVI26"/>
      <c r="BVJ26"/>
      <c r="BVK26"/>
      <c r="BVL26"/>
      <c r="BVM26"/>
      <c r="BVN26"/>
      <c r="BVO26"/>
      <c r="BVP26"/>
      <c r="BVQ26"/>
      <c r="BVR26"/>
      <c r="BVS26"/>
      <c r="BVT26"/>
      <c r="BVU26"/>
      <c r="BVV26"/>
      <c r="BVW26"/>
      <c r="BVX26"/>
      <c r="BVY26"/>
      <c r="BVZ26"/>
      <c r="BWA26"/>
      <c r="BWB26"/>
      <c r="BWC26"/>
      <c r="BWD26"/>
      <c r="BWE26"/>
      <c r="BWF26"/>
      <c r="BWG26"/>
      <c r="BWH26"/>
      <c r="BWI26"/>
      <c r="BWJ26"/>
      <c r="BWK26"/>
      <c r="BWL26"/>
      <c r="BWM26"/>
      <c r="BWN26"/>
      <c r="BWO26"/>
      <c r="BWP26"/>
      <c r="BWQ26"/>
      <c r="BWR26"/>
      <c r="BWS26"/>
      <c r="BWT26"/>
      <c r="BWU26"/>
      <c r="BWV26"/>
      <c r="BWW26"/>
      <c r="BWX26"/>
      <c r="BWY26"/>
      <c r="BWZ26"/>
      <c r="BXA26"/>
      <c r="BXB26"/>
      <c r="BXC26"/>
      <c r="BXD26"/>
      <c r="BXE26"/>
      <c r="BXF26"/>
      <c r="BXG26"/>
      <c r="BXH26"/>
      <c r="BXI26"/>
      <c r="BXJ26"/>
      <c r="BXK26"/>
      <c r="BXL26"/>
      <c r="BXM26"/>
      <c r="BXN26"/>
      <c r="BXO26"/>
      <c r="BXP26"/>
      <c r="BXQ26"/>
      <c r="BXR26"/>
      <c r="BXS26"/>
      <c r="BXT26"/>
      <c r="BXU26"/>
      <c r="BXV26"/>
      <c r="BXW26"/>
      <c r="BXX26"/>
      <c r="BXY26"/>
      <c r="BXZ26"/>
      <c r="BYA26"/>
      <c r="BYB26"/>
      <c r="BYC26"/>
      <c r="BYD26"/>
      <c r="BYE26"/>
      <c r="BYF26"/>
      <c r="BYG26"/>
      <c r="BYH26"/>
      <c r="BYI26"/>
      <c r="BYJ26"/>
      <c r="BYK26"/>
      <c r="BYL26"/>
      <c r="BYM26"/>
      <c r="BYN26"/>
      <c r="BYO26"/>
      <c r="BYP26"/>
      <c r="BYQ26"/>
      <c r="BYR26"/>
      <c r="BYS26"/>
      <c r="BYT26"/>
      <c r="BYU26"/>
      <c r="BYV26"/>
      <c r="BYW26"/>
      <c r="BYX26"/>
      <c r="BYY26"/>
      <c r="BYZ26"/>
      <c r="BZA26"/>
      <c r="BZB26"/>
      <c r="BZC26"/>
      <c r="BZD26"/>
      <c r="BZE26"/>
      <c r="BZF26"/>
      <c r="BZG26"/>
      <c r="BZH26"/>
      <c r="BZI26"/>
      <c r="BZJ26"/>
      <c r="BZK26"/>
      <c r="BZL26"/>
      <c r="BZM26"/>
      <c r="BZN26"/>
      <c r="BZO26"/>
      <c r="BZP26"/>
      <c r="BZQ26"/>
      <c r="BZR26"/>
      <c r="BZS26"/>
      <c r="BZT26"/>
      <c r="BZU26"/>
      <c r="BZV26"/>
      <c r="BZW26"/>
      <c r="BZX26"/>
      <c r="BZY26"/>
      <c r="BZZ26"/>
      <c r="CAA26"/>
      <c r="CAB26"/>
      <c r="CAC26"/>
      <c r="CAD26"/>
      <c r="CAE26"/>
      <c r="CAF26"/>
      <c r="CAG26"/>
      <c r="CAH26"/>
      <c r="CAI26"/>
      <c r="CAJ26"/>
      <c r="CAK26"/>
      <c r="CAL26"/>
      <c r="CAM26"/>
      <c r="CAN26"/>
      <c r="CAO26"/>
      <c r="CAP26"/>
      <c r="CAQ26"/>
      <c r="CAR26"/>
      <c r="CAS26"/>
      <c r="CAT26"/>
      <c r="CAU26"/>
      <c r="CAV26"/>
      <c r="CAW26"/>
      <c r="CAX26"/>
      <c r="CAY26"/>
      <c r="CAZ26"/>
      <c r="CBA26"/>
      <c r="CBB26"/>
      <c r="CBC26"/>
      <c r="CBD26"/>
      <c r="CBE26"/>
      <c r="CBF26"/>
      <c r="CBG26"/>
      <c r="CBH26"/>
      <c r="CBI26"/>
      <c r="CBJ26"/>
      <c r="CBK26"/>
      <c r="CBL26"/>
      <c r="CBM26"/>
      <c r="CBN26"/>
      <c r="CBO26"/>
      <c r="CBP26"/>
      <c r="CBQ26"/>
      <c r="CBR26"/>
      <c r="CBS26"/>
      <c r="CBT26"/>
      <c r="CBU26"/>
      <c r="CBV26"/>
      <c r="CBW26"/>
      <c r="CBX26"/>
      <c r="CBY26"/>
      <c r="CBZ26"/>
      <c r="CCA26"/>
      <c r="CCB26"/>
      <c r="CCC26"/>
      <c r="CCD26"/>
      <c r="CCE26"/>
      <c r="CCF26"/>
      <c r="CCG26"/>
      <c r="CCH26"/>
      <c r="CCI26"/>
      <c r="CCJ26"/>
      <c r="CCK26"/>
      <c r="CCL26"/>
      <c r="CCM26"/>
      <c r="CCN26"/>
      <c r="CCO26"/>
      <c r="CCP26"/>
      <c r="CCQ26"/>
      <c r="CCR26"/>
      <c r="CCS26"/>
      <c r="CCT26"/>
      <c r="CCU26"/>
      <c r="CCV26"/>
      <c r="CCW26"/>
      <c r="CCX26"/>
      <c r="CCY26"/>
      <c r="CCZ26"/>
      <c r="CDA26"/>
      <c r="CDB26"/>
      <c r="CDC26"/>
      <c r="CDD26"/>
      <c r="CDE26"/>
      <c r="CDF26"/>
      <c r="CDG26"/>
      <c r="CDH26"/>
      <c r="CDI26"/>
      <c r="CDJ26"/>
      <c r="CDK26"/>
      <c r="CDL26"/>
      <c r="CDM26"/>
      <c r="CDN26"/>
      <c r="CDO26"/>
      <c r="CDP26"/>
      <c r="CDQ26"/>
      <c r="CDR26"/>
      <c r="CDS26"/>
      <c r="CDT26"/>
      <c r="CDU26"/>
      <c r="CDV26"/>
      <c r="CDW26"/>
      <c r="CDX26"/>
      <c r="CDY26"/>
      <c r="CDZ26"/>
      <c r="CEA26"/>
      <c r="CEB26"/>
      <c r="CEC26"/>
      <c r="CED26"/>
      <c r="CEE26"/>
      <c r="CEF26"/>
      <c r="CEG26"/>
      <c r="CEH26"/>
      <c r="CEI26"/>
      <c r="CEJ26"/>
      <c r="CEK26"/>
      <c r="CEL26"/>
      <c r="CEM26"/>
      <c r="CEN26"/>
      <c r="CEO26"/>
      <c r="CEP26"/>
      <c r="CEQ26"/>
      <c r="CER26"/>
      <c r="CES26"/>
      <c r="CET26"/>
      <c r="CEU26"/>
      <c r="CEV26"/>
      <c r="CEW26"/>
      <c r="CEX26"/>
      <c r="CEY26"/>
      <c r="CEZ26"/>
      <c r="CFA26"/>
      <c r="CFB26"/>
      <c r="CFC26"/>
      <c r="CFD26"/>
      <c r="CFE26"/>
      <c r="CFF26"/>
      <c r="CFG26"/>
      <c r="CFH26"/>
      <c r="CFI26"/>
      <c r="CFJ26"/>
      <c r="CFK26"/>
      <c r="CFL26"/>
      <c r="CFM26"/>
      <c r="CFN26"/>
      <c r="CFO26"/>
      <c r="CFP26"/>
      <c r="CFQ26"/>
      <c r="CFR26"/>
      <c r="CFS26"/>
      <c r="CFT26"/>
      <c r="CFU26"/>
      <c r="CFV26"/>
      <c r="CFW26"/>
      <c r="CFX26"/>
      <c r="CFY26"/>
      <c r="CFZ26"/>
      <c r="CGA26"/>
      <c r="CGB26"/>
      <c r="CGC26"/>
      <c r="CGD26"/>
      <c r="CGE26"/>
      <c r="CGF26"/>
      <c r="CGG26"/>
      <c r="CGH26"/>
      <c r="CGI26"/>
      <c r="CGJ26"/>
      <c r="CGK26"/>
      <c r="CGL26"/>
      <c r="CGM26"/>
      <c r="CGN26"/>
      <c r="CGO26"/>
      <c r="CGP26"/>
      <c r="CGQ26"/>
      <c r="CGR26"/>
      <c r="CGS26"/>
      <c r="CGT26"/>
      <c r="CGU26"/>
      <c r="CGV26"/>
      <c r="CGW26"/>
      <c r="CGX26"/>
      <c r="CGY26"/>
      <c r="CGZ26"/>
      <c r="CHA26"/>
      <c r="CHB26"/>
      <c r="CHC26"/>
      <c r="CHD26"/>
      <c r="CHE26"/>
      <c r="CHF26"/>
      <c r="CHG26"/>
      <c r="CHH26"/>
      <c r="CHI26"/>
      <c r="CHJ26"/>
      <c r="CHK26"/>
      <c r="CHL26"/>
      <c r="CHM26"/>
      <c r="CHN26"/>
      <c r="CHO26"/>
      <c r="CHP26"/>
      <c r="CHQ26"/>
      <c r="CHR26"/>
      <c r="CHS26"/>
      <c r="CHT26"/>
      <c r="CHU26"/>
      <c r="CHV26"/>
      <c r="CHW26"/>
      <c r="CHX26"/>
      <c r="CHY26"/>
      <c r="CHZ26"/>
      <c r="CIA26"/>
      <c r="CIB26"/>
      <c r="CIC26"/>
      <c r="CID26"/>
      <c r="CIE26"/>
      <c r="CIF26"/>
      <c r="CIG26"/>
      <c r="CIH26"/>
      <c r="CII26"/>
      <c r="CIJ26"/>
      <c r="CIK26"/>
      <c r="CIL26"/>
      <c r="CIM26"/>
      <c r="CIN26"/>
      <c r="CIO26"/>
      <c r="CIP26"/>
      <c r="CIQ26"/>
      <c r="CIR26"/>
      <c r="CIS26"/>
      <c r="CIT26"/>
      <c r="CIU26"/>
      <c r="CIV26"/>
      <c r="CIW26"/>
      <c r="CIX26"/>
      <c r="CIY26"/>
      <c r="CIZ26"/>
      <c r="CJA26"/>
      <c r="CJB26"/>
      <c r="CJC26"/>
      <c r="CJD26"/>
      <c r="CJE26"/>
      <c r="CJF26"/>
      <c r="CJG26"/>
      <c r="CJH26"/>
      <c r="CJI26"/>
      <c r="CJJ26"/>
      <c r="CJK26"/>
      <c r="CJL26"/>
      <c r="CJM26"/>
      <c r="CJN26"/>
      <c r="CJO26"/>
      <c r="CJP26"/>
      <c r="CJQ26"/>
      <c r="CJR26"/>
      <c r="CJS26"/>
      <c r="CJT26"/>
      <c r="CJU26"/>
      <c r="CJV26"/>
      <c r="CJW26"/>
      <c r="CJX26"/>
      <c r="CJY26"/>
      <c r="CJZ26"/>
      <c r="CKA26"/>
      <c r="CKB26"/>
      <c r="CKC26"/>
      <c r="CKD26"/>
      <c r="CKE26"/>
      <c r="CKF26"/>
      <c r="CKG26"/>
      <c r="CKH26"/>
      <c r="CKI26"/>
      <c r="CKJ26"/>
      <c r="CKK26"/>
      <c r="CKL26"/>
      <c r="CKM26"/>
      <c r="CKN26"/>
      <c r="CKO26"/>
      <c r="CKP26"/>
      <c r="CKQ26"/>
      <c r="CKR26"/>
      <c r="CKS26"/>
      <c r="CKT26"/>
      <c r="CKU26"/>
      <c r="CKV26"/>
      <c r="CKW26"/>
      <c r="CKX26"/>
      <c r="CKY26"/>
      <c r="CKZ26"/>
      <c r="CLA26"/>
      <c r="CLB26"/>
      <c r="CLC26"/>
      <c r="CLD26"/>
      <c r="CLE26"/>
      <c r="CLF26"/>
      <c r="CLG26"/>
      <c r="CLH26"/>
      <c r="CLI26"/>
      <c r="CLJ26"/>
      <c r="CLK26"/>
      <c r="CLL26"/>
      <c r="CLM26"/>
      <c r="CLN26"/>
      <c r="CLO26"/>
      <c r="CLP26"/>
      <c r="CLQ26"/>
      <c r="CLR26"/>
      <c r="CLS26"/>
      <c r="CLT26"/>
      <c r="CLU26"/>
      <c r="CLV26"/>
      <c r="CLW26"/>
      <c r="CLX26"/>
      <c r="CLY26"/>
      <c r="CLZ26"/>
      <c r="CMA26"/>
      <c r="CMB26"/>
      <c r="CMC26"/>
      <c r="CMD26"/>
      <c r="CME26"/>
      <c r="CMF26"/>
      <c r="CMG26"/>
      <c r="CMH26"/>
      <c r="CMI26"/>
      <c r="CMJ26"/>
      <c r="CMK26"/>
      <c r="CML26"/>
      <c r="CMM26"/>
      <c r="CMN26"/>
      <c r="CMO26"/>
      <c r="CMP26"/>
      <c r="CMQ26"/>
      <c r="CMR26"/>
      <c r="CMS26"/>
      <c r="CMT26"/>
      <c r="CMU26"/>
      <c r="CMV26"/>
      <c r="CMW26"/>
      <c r="CMX26"/>
      <c r="CMY26"/>
      <c r="CMZ26"/>
      <c r="CNA26"/>
      <c r="CNB26"/>
      <c r="CNC26"/>
      <c r="CND26"/>
      <c r="CNE26"/>
      <c r="CNF26"/>
      <c r="CNG26"/>
      <c r="CNH26"/>
      <c r="CNI26"/>
      <c r="CNJ26"/>
      <c r="CNK26"/>
      <c r="CNL26"/>
      <c r="CNM26"/>
      <c r="CNN26"/>
      <c r="CNO26"/>
      <c r="CNP26"/>
      <c r="CNQ26"/>
      <c r="CNR26"/>
      <c r="CNS26"/>
      <c r="CNT26"/>
      <c r="CNU26"/>
      <c r="CNV26"/>
      <c r="CNW26"/>
      <c r="CNX26"/>
      <c r="CNY26"/>
      <c r="CNZ26"/>
      <c r="COA26"/>
      <c r="COB26"/>
      <c r="COC26"/>
      <c r="COD26"/>
      <c r="COE26"/>
      <c r="COF26"/>
      <c r="COG26"/>
      <c r="COH26"/>
      <c r="COI26"/>
      <c r="COJ26"/>
      <c r="COK26"/>
      <c r="COL26"/>
      <c r="COM26"/>
      <c r="CON26"/>
      <c r="COO26"/>
      <c r="COP26"/>
      <c r="COQ26"/>
      <c r="COR26"/>
      <c r="COS26"/>
      <c r="COT26"/>
      <c r="COU26"/>
      <c r="COV26"/>
      <c r="COW26"/>
      <c r="COX26"/>
      <c r="COY26"/>
      <c r="COZ26"/>
      <c r="CPA26"/>
      <c r="CPB26"/>
      <c r="CPC26"/>
      <c r="CPD26"/>
      <c r="CPE26"/>
      <c r="CPF26"/>
      <c r="CPG26"/>
      <c r="CPH26"/>
      <c r="CPI26"/>
      <c r="CPJ26"/>
      <c r="CPK26"/>
      <c r="CPL26"/>
      <c r="CPM26"/>
      <c r="CPN26"/>
      <c r="CPO26"/>
      <c r="CPP26"/>
      <c r="CPQ26"/>
      <c r="CPR26"/>
      <c r="CPS26"/>
      <c r="CPT26"/>
      <c r="CPU26"/>
      <c r="CPV26"/>
      <c r="CPW26"/>
      <c r="CPX26"/>
      <c r="CPY26"/>
      <c r="CPZ26"/>
      <c r="CQA26"/>
      <c r="CQB26"/>
      <c r="CQC26"/>
      <c r="CQD26"/>
      <c r="CQE26"/>
      <c r="CQF26"/>
      <c r="CQG26"/>
      <c r="CQH26"/>
      <c r="CQI26"/>
      <c r="CQJ26"/>
      <c r="CQK26"/>
      <c r="CQL26"/>
      <c r="CQM26"/>
      <c r="CQN26"/>
      <c r="CQO26"/>
      <c r="CQP26"/>
      <c r="CQQ26"/>
      <c r="CQR26"/>
      <c r="CQS26"/>
      <c r="CQT26"/>
      <c r="CQU26"/>
      <c r="CQV26"/>
      <c r="CQW26"/>
      <c r="CQX26"/>
      <c r="CQY26"/>
      <c r="CQZ26"/>
      <c r="CRA26"/>
      <c r="CRB26"/>
      <c r="CRC26"/>
      <c r="CRD26"/>
      <c r="CRE26"/>
      <c r="CRF26"/>
      <c r="CRG26"/>
      <c r="CRH26"/>
      <c r="CRI26"/>
      <c r="CRJ26"/>
      <c r="CRK26"/>
      <c r="CRL26"/>
      <c r="CRM26"/>
      <c r="CRN26"/>
      <c r="CRO26"/>
      <c r="CRP26"/>
      <c r="CRQ26"/>
      <c r="CRR26"/>
      <c r="CRS26"/>
      <c r="CRT26"/>
      <c r="CRU26"/>
      <c r="CRV26"/>
      <c r="CRW26"/>
      <c r="CRX26"/>
      <c r="CRY26"/>
      <c r="CRZ26"/>
      <c r="CSA26"/>
      <c r="CSB26"/>
      <c r="CSC26"/>
      <c r="CSD26"/>
      <c r="CSE26"/>
      <c r="CSF26"/>
      <c r="CSG26"/>
      <c r="CSH26"/>
      <c r="CSI26"/>
      <c r="CSJ26"/>
      <c r="CSK26"/>
      <c r="CSL26"/>
      <c r="CSM26"/>
      <c r="CSN26"/>
      <c r="CSO26"/>
      <c r="CSP26"/>
      <c r="CSQ26"/>
      <c r="CSR26"/>
      <c r="CSS26"/>
      <c r="CST26"/>
      <c r="CSU26"/>
      <c r="CSV26"/>
      <c r="CSW26"/>
      <c r="CSX26"/>
      <c r="CSY26"/>
      <c r="CSZ26"/>
      <c r="CTA26"/>
      <c r="CTB26"/>
      <c r="CTC26"/>
      <c r="CTD26"/>
      <c r="CTE26"/>
      <c r="CTF26"/>
      <c r="CTG26"/>
      <c r="CTH26"/>
      <c r="CTI26"/>
      <c r="CTJ26"/>
      <c r="CTK26"/>
      <c r="CTL26"/>
      <c r="CTM26"/>
      <c r="CTN26"/>
      <c r="CTO26"/>
      <c r="CTP26"/>
      <c r="CTQ26"/>
      <c r="CTR26"/>
      <c r="CTS26"/>
      <c r="CTT26"/>
      <c r="CTU26"/>
      <c r="CTV26"/>
      <c r="CTW26"/>
      <c r="CTX26"/>
      <c r="CTY26"/>
      <c r="CTZ26"/>
      <c r="CUA26"/>
      <c r="CUB26"/>
      <c r="CUC26"/>
      <c r="CUD26"/>
      <c r="CUE26"/>
      <c r="CUF26"/>
      <c r="CUG26"/>
      <c r="CUH26"/>
      <c r="CUI26"/>
      <c r="CUJ26"/>
      <c r="CUK26"/>
      <c r="CUL26"/>
      <c r="CUM26"/>
      <c r="CUN26"/>
      <c r="CUO26"/>
      <c r="CUP26"/>
      <c r="CUQ26"/>
      <c r="CUR26"/>
      <c r="CUS26"/>
      <c r="CUT26"/>
      <c r="CUU26"/>
      <c r="CUV26"/>
      <c r="CUW26"/>
      <c r="CUX26"/>
      <c r="CUY26"/>
      <c r="CUZ26"/>
      <c r="CVA26"/>
      <c r="CVB26"/>
      <c r="CVC26"/>
      <c r="CVD26"/>
      <c r="CVE26"/>
      <c r="CVF26"/>
      <c r="CVG26"/>
      <c r="CVH26"/>
      <c r="CVI26"/>
      <c r="CVJ26"/>
      <c r="CVK26"/>
      <c r="CVL26"/>
      <c r="CVM26"/>
      <c r="CVN26"/>
      <c r="CVO26"/>
      <c r="CVP26"/>
      <c r="CVQ26"/>
      <c r="CVR26"/>
      <c r="CVS26"/>
      <c r="CVT26"/>
      <c r="CVU26"/>
      <c r="CVV26"/>
      <c r="CVW26"/>
      <c r="CVX26"/>
      <c r="CVY26"/>
      <c r="CVZ26"/>
      <c r="CWA26"/>
      <c r="CWB26"/>
      <c r="CWC26"/>
      <c r="CWD26"/>
      <c r="CWE26"/>
      <c r="CWF26"/>
      <c r="CWG26"/>
      <c r="CWH26"/>
      <c r="CWI26"/>
      <c r="CWJ26"/>
      <c r="CWK26"/>
      <c r="CWL26"/>
      <c r="CWM26"/>
      <c r="CWN26"/>
      <c r="CWO26"/>
      <c r="CWP26"/>
      <c r="CWQ26"/>
      <c r="CWR26"/>
      <c r="CWS26"/>
      <c r="CWT26"/>
      <c r="CWU26"/>
      <c r="CWV26"/>
      <c r="CWW26"/>
      <c r="CWX26"/>
      <c r="CWY26"/>
      <c r="CWZ26"/>
      <c r="CXA26"/>
      <c r="CXB26"/>
      <c r="CXC26"/>
      <c r="CXD26"/>
      <c r="CXE26"/>
      <c r="CXF26"/>
      <c r="CXG26"/>
      <c r="CXH26"/>
      <c r="CXI26"/>
      <c r="CXJ26"/>
      <c r="CXK26"/>
      <c r="CXL26"/>
      <c r="CXM26"/>
      <c r="CXN26"/>
      <c r="CXO26"/>
      <c r="CXP26"/>
      <c r="CXQ26"/>
      <c r="CXR26"/>
      <c r="CXS26"/>
      <c r="CXT26"/>
      <c r="CXU26"/>
      <c r="CXV26"/>
      <c r="CXW26"/>
      <c r="CXX26"/>
      <c r="CXY26"/>
      <c r="CXZ26"/>
      <c r="CYA26"/>
      <c r="CYB26"/>
      <c r="CYC26"/>
      <c r="CYD26"/>
      <c r="CYE26"/>
      <c r="CYF26"/>
      <c r="CYG26"/>
      <c r="CYH26"/>
      <c r="CYI26"/>
      <c r="CYJ26"/>
      <c r="CYK26"/>
      <c r="CYL26"/>
      <c r="CYM26"/>
      <c r="CYN26"/>
      <c r="CYO26"/>
      <c r="CYP26"/>
      <c r="CYQ26"/>
      <c r="CYR26"/>
      <c r="CYS26"/>
      <c r="CYT26"/>
      <c r="CYU26"/>
      <c r="CYV26"/>
      <c r="CYW26"/>
      <c r="CYX26"/>
      <c r="CYY26"/>
      <c r="CYZ26"/>
      <c r="CZA26"/>
      <c r="CZB26"/>
      <c r="CZC26"/>
      <c r="CZD26"/>
      <c r="CZE26"/>
      <c r="CZF26"/>
      <c r="CZG26"/>
      <c r="CZH26"/>
      <c r="CZI26"/>
      <c r="CZJ26"/>
      <c r="CZK26"/>
      <c r="CZL26"/>
      <c r="CZM26"/>
      <c r="CZN26"/>
      <c r="CZO26"/>
      <c r="CZP26"/>
      <c r="CZQ26"/>
      <c r="CZR26"/>
      <c r="CZS26"/>
      <c r="CZT26"/>
      <c r="CZU26"/>
      <c r="CZV26"/>
      <c r="CZW26"/>
      <c r="CZX26"/>
      <c r="CZY26"/>
      <c r="CZZ26"/>
      <c r="DAA26"/>
      <c r="DAB26"/>
      <c r="DAC26"/>
      <c r="DAD26"/>
      <c r="DAE26"/>
      <c r="DAF26"/>
      <c r="DAG26"/>
      <c r="DAH26"/>
      <c r="DAI26"/>
      <c r="DAJ26"/>
      <c r="DAK26"/>
      <c r="DAL26"/>
      <c r="DAM26"/>
      <c r="DAN26"/>
      <c r="DAO26"/>
      <c r="DAP26"/>
      <c r="DAQ26"/>
      <c r="DAR26"/>
      <c r="DAS26"/>
      <c r="DAT26"/>
      <c r="DAU26"/>
      <c r="DAV26"/>
      <c r="DAW26"/>
      <c r="DAX26"/>
      <c r="DAY26"/>
      <c r="DAZ26"/>
      <c r="DBA26"/>
      <c r="DBB26"/>
      <c r="DBC26"/>
      <c r="DBD26"/>
      <c r="DBE26"/>
      <c r="DBF26"/>
      <c r="DBG26"/>
      <c r="DBH26"/>
      <c r="DBI26"/>
      <c r="DBJ26"/>
      <c r="DBK26"/>
      <c r="DBL26"/>
      <c r="DBM26"/>
      <c r="DBN26"/>
      <c r="DBO26"/>
      <c r="DBP26"/>
      <c r="DBQ26"/>
      <c r="DBR26"/>
      <c r="DBS26"/>
      <c r="DBT26"/>
      <c r="DBU26"/>
      <c r="DBV26"/>
      <c r="DBW26"/>
      <c r="DBX26"/>
      <c r="DBY26"/>
      <c r="DBZ26"/>
      <c r="DCA26"/>
      <c r="DCB26"/>
      <c r="DCC26"/>
      <c r="DCD26"/>
      <c r="DCE26"/>
      <c r="DCF26"/>
      <c r="DCG26"/>
      <c r="DCH26"/>
      <c r="DCI26"/>
      <c r="DCJ26"/>
      <c r="DCK26"/>
      <c r="DCL26"/>
      <c r="DCM26"/>
      <c r="DCN26"/>
      <c r="DCO26"/>
      <c r="DCP26"/>
      <c r="DCQ26"/>
      <c r="DCR26"/>
      <c r="DCS26"/>
      <c r="DCT26"/>
      <c r="DCU26"/>
      <c r="DCV26"/>
      <c r="DCW26"/>
      <c r="DCX26"/>
      <c r="DCY26"/>
      <c r="DCZ26"/>
      <c r="DDA26"/>
      <c r="DDB26"/>
      <c r="DDC26"/>
      <c r="DDD26"/>
      <c r="DDE26"/>
      <c r="DDF26"/>
      <c r="DDG26"/>
      <c r="DDH26"/>
      <c r="DDI26"/>
      <c r="DDJ26"/>
      <c r="DDK26"/>
      <c r="DDL26"/>
      <c r="DDM26"/>
      <c r="DDN26"/>
      <c r="DDO26"/>
      <c r="DDP26"/>
      <c r="DDQ26"/>
      <c r="DDR26"/>
      <c r="DDS26"/>
      <c r="DDT26"/>
      <c r="DDU26"/>
      <c r="DDV26"/>
      <c r="DDW26"/>
      <c r="DDX26"/>
      <c r="DDY26"/>
      <c r="DDZ26"/>
      <c r="DEA26"/>
      <c r="DEB26"/>
      <c r="DEC26"/>
      <c r="DED26"/>
      <c r="DEE26"/>
      <c r="DEF26"/>
      <c r="DEG26"/>
      <c r="DEH26"/>
      <c r="DEI26"/>
      <c r="DEJ26"/>
      <c r="DEK26"/>
      <c r="DEL26"/>
      <c r="DEM26"/>
      <c r="DEN26"/>
      <c r="DEO26"/>
      <c r="DEP26"/>
      <c r="DEQ26"/>
      <c r="DER26"/>
      <c r="DES26"/>
      <c r="DET26"/>
      <c r="DEU26"/>
      <c r="DEV26"/>
      <c r="DEW26"/>
      <c r="DEX26"/>
      <c r="DEY26"/>
      <c r="DEZ26"/>
      <c r="DFA26"/>
      <c r="DFB26"/>
      <c r="DFC26"/>
      <c r="DFD26"/>
      <c r="DFE26"/>
      <c r="DFF26"/>
      <c r="DFG26"/>
      <c r="DFH26"/>
      <c r="DFI26"/>
      <c r="DFJ26"/>
      <c r="DFK26"/>
      <c r="DFL26"/>
      <c r="DFM26"/>
      <c r="DFN26"/>
      <c r="DFO26"/>
      <c r="DFP26"/>
      <c r="DFQ26"/>
      <c r="DFR26"/>
      <c r="DFS26"/>
      <c r="DFT26"/>
      <c r="DFU26"/>
      <c r="DFV26"/>
      <c r="DFW26"/>
      <c r="DFX26"/>
      <c r="DFY26"/>
      <c r="DFZ26"/>
      <c r="DGA26"/>
      <c r="DGB26"/>
      <c r="DGC26"/>
      <c r="DGD26"/>
      <c r="DGE26"/>
      <c r="DGF26"/>
      <c r="DGG26"/>
      <c r="DGH26"/>
      <c r="DGI26"/>
      <c r="DGJ26"/>
      <c r="DGK26"/>
      <c r="DGL26"/>
      <c r="DGM26"/>
      <c r="DGN26"/>
      <c r="DGO26"/>
      <c r="DGP26"/>
      <c r="DGQ26"/>
      <c r="DGR26"/>
      <c r="DGS26"/>
      <c r="DGT26"/>
      <c r="DGU26"/>
      <c r="DGV26"/>
      <c r="DGW26"/>
      <c r="DGX26"/>
      <c r="DGY26"/>
      <c r="DGZ26"/>
      <c r="DHA26"/>
      <c r="DHB26"/>
      <c r="DHC26"/>
      <c r="DHD26"/>
      <c r="DHE26"/>
      <c r="DHF26"/>
      <c r="DHG26"/>
      <c r="DHH26"/>
      <c r="DHI26"/>
      <c r="DHJ26"/>
      <c r="DHK26"/>
      <c r="DHL26"/>
      <c r="DHM26"/>
      <c r="DHN26"/>
      <c r="DHO26"/>
      <c r="DHP26"/>
      <c r="DHQ26"/>
      <c r="DHR26"/>
      <c r="DHS26"/>
      <c r="DHT26"/>
      <c r="DHU26"/>
      <c r="DHV26"/>
      <c r="DHW26"/>
      <c r="DHX26"/>
      <c r="DHY26"/>
      <c r="DHZ26"/>
      <c r="DIA26"/>
      <c r="DIB26"/>
      <c r="DIC26"/>
      <c r="DID26"/>
      <c r="DIE26"/>
      <c r="DIF26"/>
      <c r="DIG26"/>
      <c r="DIH26"/>
      <c r="DII26"/>
      <c r="DIJ26"/>
      <c r="DIK26"/>
      <c r="DIL26"/>
      <c r="DIM26"/>
      <c r="DIN26"/>
      <c r="DIO26"/>
      <c r="DIP26"/>
      <c r="DIQ26"/>
      <c r="DIR26"/>
      <c r="DIS26"/>
      <c r="DIT26"/>
      <c r="DIU26"/>
      <c r="DIV26"/>
      <c r="DIW26"/>
      <c r="DIX26"/>
      <c r="DIY26"/>
      <c r="DIZ26"/>
      <c r="DJA26"/>
      <c r="DJB26"/>
      <c r="DJC26"/>
      <c r="DJD26"/>
      <c r="DJE26"/>
      <c r="DJF26"/>
      <c r="DJG26"/>
      <c r="DJH26"/>
      <c r="DJI26"/>
      <c r="DJJ26"/>
      <c r="DJK26"/>
      <c r="DJL26"/>
      <c r="DJM26"/>
      <c r="DJN26"/>
      <c r="DJO26"/>
      <c r="DJP26"/>
      <c r="DJQ26"/>
      <c r="DJR26"/>
      <c r="DJS26"/>
      <c r="DJT26"/>
      <c r="DJU26"/>
      <c r="DJV26"/>
      <c r="DJW26"/>
      <c r="DJX26"/>
      <c r="DJY26"/>
      <c r="DJZ26"/>
      <c r="DKA26"/>
      <c r="DKB26"/>
      <c r="DKC26"/>
      <c r="DKD26"/>
      <c r="DKE26"/>
      <c r="DKF26"/>
      <c r="DKG26"/>
      <c r="DKH26"/>
      <c r="DKI26"/>
      <c r="DKJ26"/>
      <c r="DKK26"/>
      <c r="DKL26"/>
      <c r="DKM26"/>
      <c r="DKN26"/>
      <c r="DKO26"/>
      <c r="DKP26"/>
      <c r="DKQ26"/>
      <c r="DKR26"/>
      <c r="DKS26"/>
      <c r="DKT26"/>
      <c r="DKU26"/>
      <c r="DKV26"/>
      <c r="DKW26"/>
      <c r="DKX26"/>
      <c r="DKY26"/>
      <c r="DKZ26"/>
      <c r="DLA26"/>
      <c r="DLB26"/>
      <c r="DLC26"/>
      <c r="DLD26"/>
      <c r="DLE26"/>
      <c r="DLF26"/>
      <c r="DLG26"/>
      <c r="DLH26"/>
      <c r="DLI26"/>
      <c r="DLJ26"/>
      <c r="DLK26"/>
      <c r="DLL26"/>
      <c r="DLM26"/>
      <c r="DLN26"/>
      <c r="DLO26"/>
      <c r="DLP26"/>
      <c r="DLQ26"/>
      <c r="DLR26"/>
      <c r="DLS26"/>
      <c r="DLT26"/>
      <c r="DLU26"/>
      <c r="DLV26"/>
      <c r="DLW26"/>
      <c r="DLX26"/>
      <c r="DLY26"/>
      <c r="DLZ26"/>
      <c r="DMA26"/>
      <c r="DMB26"/>
      <c r="DMC26"/>
      <c r="DMD26"/>
      <c r="DME26"/>
      <c r="DMF26"/>
      <c r="DMG26"/>
      <c r="DMH26"/>
      <c r="DMI26"/>
      <c r="DMJ26"/>
      <c r="DMK26"/>
      <c r="DML26"/>
      <c r="DMM26"/>
      <c r="DMN26"/>
      <c r="DMO26"/>
      <c r="DMP26"/>
      <c r="DMQ26"/>
      <c r="DMR26"/>
      <c r="DMS26"/>
      <c r="DMT26"/>
      <c r="DMU26"/>
      <c r="DMV26"/>
      <c r="DMW26"/>
      <c r="DMX26"/>
      <c r="DMY26"/>
      <c r="DMZ26"/>
      <c r="DNA26"/>
      <c r="DNB26"/>
      <c r="DNC26"/>
      <c r="DND26"/>
      <c r="DNE26"/>
      <c r="DNF26"/>
      <c r="DNG26"/>
      <c r="DNH26"/>
      <c r="DNI26"/>
      <c r="DNJ26"/>
      <c r="DNK26"/>
      <c r="DNL26"/>
      <c r="DNM26"/>
      <c r="DNN26"/>
      <c r="DNO26"/>
      <c r="DNP26"/>
      <c r="DNQ26"/>
      <c r="DNR26"/>
      <c r="DNS26"/>
      <c r="DNT26"/>
      <c r="DNU26"/>
      <c r="DNV26"/>
      <c r="DNW26"/>
      <c r="DNX26"/>
      <c r="DNY26"/>
      <c r="DNZ26"/>
      <c r="DOA26"/>
      <c r="DOB26"/>
      <c r="DOC26"/>
      <c r="DOD26"/>
      <c r="DOE26"/>
      <c r="DOF26"/>
      <c r="DOG26"/>
      <c r="DOH26"/>
      <c r="DOI26"/>
      <c r="DOJ26"/>
      <c r="DOK26"/>
      <c r="DOL26"/>
      <c r="DOM26"/>
      <c r="DON26"/>
      <c r="DOO26"/>
      <c r="DOP26"/>
      <c r="DOQ26"/>
      <c r="DOR26"/>
      <c r="DOS26"/>
      <c r="DOT26"/>
      <c r="DOU26"/>
      <c r="DOV26"/>
      <c r="DOW26"/>
      <c r="DOX26"/>
      <c r="DOY26"/>
      <c r="DOZ26"/>
      <c r="DPA26"/>
      <c r="DPB26"/>
      <c r="DPC26"/>
      <c r="DPD26"/>
      <c r="DPE26"/>
      <c r="DPF26"/>
      <c r="DPG26"/>
      <c r="DPH26"/>
      <c r="DPI26"/>
      <c r="DPJ26"/>
      <c r="DPK26"/>
      <c r="DPL26"/>
      <c r="DPM26"/>
      <c r="DPN26"/>
      <c r="DPO26"/>
      <c r="DPP26"/>
      <c r="DPQ26"/>
      <c r="DPR26"/>
      <c r="DPS26"/>
      <c r="DPT26"/>
      <c r="DPU26"/>
      <c r="DPV26"/>
      <c r="DPW26"/>
      <c r="DPX26"/>
      <c r="DPY26"/>
      <c r="DPZ26"/>
      <c r="DQA26"/>
      <c r="DQB26"/>
      <c r="DQC26"/>
      <c r="DQD26"/>
      <c r="DQE26"/>
      <c r="DQF26"/>
      <c r="DQG26"/>
      <c r="DQH26"/>
      <c r="DQI26"/>
      <c r="DQJ26"/>
      <c r="DQK26"/>
      <c r="DQL26"/>
      <c r="DQM26"/>
      <c r="DQN26"/>
      <c r="DQO26"/>
      <c r="DQP26"/>
      <c r="DQQ26"/>
      <c r="DQR26"/>
      <c r="DQS26"/>
      <c r="DQT26"/>
      <c r="DQU26"/>
      <c r="DQV26"/>
      <c r="DQW26"/>
      <c r="DQX26"/>
      <c r="DQY26"/>
      <c r="DQZ26"/>
      <c r="DRA26"/>
      <c r="DRB26"/>
      <c r="DRC26"/>
      <c r="DRD26"/>
      <c r="DRE26"/>
      <c r="DRF26"/>
      <c r="DRG26"/>
      <c r="DRH26"/>
      <c r="DRI26"/>
      <c r="DRJ26"/>
      <c r="DRK26"/>
      <c r="DRL26"/>
      <c r="DRM26"/>
      <c r="DRN26"/>
      <c r="DRO26"/>
      <c r="DRP26"/>
      <c r="DRQ26"/>
      <c r="DRR26"/>
      <c r="DRS26"/>
      <c r="DRT26"/>
      <c r="DRU26"/>
      <c r="DRV26"/>
      <c r="DRW26"/>
      <c r="DRX26"/>
      <c r="DRY26"/>
      <c r="DRZ26"/>
      <c r="DSA26"/>
      <c r="DSB26"/>
      <c r="DSC26"/>
      <c r="DSD26"/>
      <c r="DSE26"/>
      <c r="DSF26"/>
      <c r="DSG26"/>
      <c r="DSH26"/>
      <c r="DSI26"/>
      <c r="DSJ26"/>
      <c r="DSK26"/>
      <c r="DSL26"/>
      <c r="DSM26"/>
      <c r="DSN26"/>
      <c r="DSO26"/>
      <c r="DSP26"/>
      <c r="DSQ26"/>
      <c r="DSR26"/>
      <c r="DSS26"/>
      <c r="DST26"/>
      <c r="DSU26"/>
      <c r="DSV26"/>
      <c r="DSW26"/>
      <c r="DSX26"/>
      <c r="DSY26"/>
      <c r="DSZ26"/>
      <c r="DTA26"/>
      <c r="DTB26"/>
      <c r="DTC26"/>
      <c r="DTD26"/>
      <c r="DTE26"/>
      <c r="DTF26"/>
      <c r="DTG26"/>
      <c r="DTH26"/>
      <c r="DTI26"/>
      <c r="DTJ26"/>
      <c r="DTK26"/>
      <c r="DTL26"/>
      <c r="DTM26"/>
      <c r="DTN26"/>
      <c r="DTO26"/>
      <c r="DTP26"/>
      <c r="DTQ26"/>
      <c r="DTR26"/>
      <c r="DTS26"/>
      <c r="DTT26"/>
      <c r="DTU26"/>
      <c r="DTV26"/>
      <c r="DTW26"/>
      <c r="DTX26"/>
      <c r="DTY26"/>
      <c r="DTZ26"/>
      <c r="DUA26"/>
      <c r="DUB26"/>
      <c r="DUC26"/>
      <c r="DUD26"/>
      <c r="DUE26"/>
      <c r="DUF26"/>
      <c r="DUG26"/>
      <c r="DUH26"/>
      <c r="DUI26"/>
      <c r="DUJ26"/>
      <c r="DUK26"/>
      <c r="DUL26"/>
      <c r="DUM26"/>
      <c r="DUN26"/>
      <c r="DUO26"/>
      <c r="DUP26"/>
      <c r="DUQ26"/>
      <c r="DUR26"/>
      <c r="DUS26"/>
      <c r="DUT26"/>
      <c r="DUU26"/>
      <c r="DUV26"/>
      <c r="DUW26"/>
      <c r="DUX26"/>
      <c r="DUY26"/>
      <c r="DUZ26"/>
      <c r="DVA26"/>
      <c r="DVB26"/>
      <c r="DVC26"/>
      <c r="DVD26"/>
      <c r="DVE26"/>
      <c r="DVF26"/>
      <c r="DVG26"/>
      <c r="DVH26"/>
      <c r="DVI26"/>
      <c r="DVJ26"/>
      <c r="DVK26"/>
      <c r="DVL26"/>
      <c r="DVM26"/>
      <c r="DVN26"/>
      <c r="DVO26"/>
      <c r="DVP26"/>
      <c r="DVQ26"/>
      <c r="DVR26"/>
      <c r="DVS26"/>
      <c r="DVT26"/>
      <c r="DVU26"/>
      <c r="DVV26"/>
      <c r="DVW26"/>
      <c r="DVX26"/>
      <c r="DVY26"/>
      <c r="DVZ26"/>
      <c r="DWA26"/>
      <c r="DWB26"/>
      <c r="DWC26"/>
      <c r="DWD26"/>
      <c r="DWE26"/>
      <c r="DWF26"/>
      <c r="DWG26"/>
      <c r="DWH26"/>
      <c r="DWI26"/>
      <c r="DWJ26"/>
      <c r="DWK26"/>
      <c r="DWL26"/>
      <c r="DWM26"/>
      <c r="DWN26"/>
      <c r="DWO26"/>
      <c r="DWP26"/>
      <c r="DWQ26"/>
      <c r="DWR26"/>
      <c r="DWS26"/>
      <c r="DWT26"/>
      <c r="DWU26"/>
      <c r="DWV26"/>
      <c r="DWW26"/>
      <c r="DWX26"/>
      <c r="DWY26"/>
      <c r="DWZ26"/>
      <c r="DXA26"/>
      <c r="DXB26"/>
      <c r="DXC26"/>
      <c r="DXD26"/>
      <c r="DXE26"/>
      <c r="DXF26"/>
      <c r="DXG26"/>
      <c r="DXH26"/>
      <c r="DXI26"/>
      <c r="DXJ26"/>
      <c r="DXK26"/>
      <c r="DXL26"/>
      <c r="DXM26"/>
      <c r="DXN26"/>
      <c r="DXO26"/>
      <c r="DXP26"/>
      <c r="DXQ26"/>
      <c r="DXR26"/>
      <c r="DXS26"/>
      <c r="DXT26"/>
      <c r="DXU26"/>
      <c r="DXV26"/>
      <c r="DXW26"/>
      <c r="DXX26"/>
      <c r="DXY26"/>
      <c r="DXZ26"/>
      <c r="DYA26"/>
      <c r="DYB26"/>
      <c r="DYC26"/>
      <c r="DYD26"/>
      <c r="DYE26"/>
      <c r="DYF26"/>
      <c r="DYG26"/>
      <c r="DYH26"/>
      <c r="DYI26"/>
      <c r="DYJ26"/>
      <c r="DYK26"/>
      <c r="DYL26"/>
      <c r="DYM26"/>
      <c r="DYN26"/>
      <c r="DYO26"/>
      <c r="DYP26"/>
      <c r="DYQ26"/>
      <c r="DYR26"/>
      <c r="DYS26"/>
      <c r="DYT26"/>
      <c r="DYU26"/>
      <c r="DYV26"/>
      <c r="DYW26"/>
      <c r="DYX26"/>
      <c r="DYY26"/>
      <c r="DYZ26"/>
      <c r="DZA26"/>
      <c r="DZB26"/>
      <c r="DZC26"/>
      <c r="DZD26"/>
      <c r="DZE26"/>
      <c r="DZF26"/>
      <c r="DZG26"/>
      <c r="DZH26"/>
      <c r="DZI26"/>
      <c r="DZJ26"/>
      <c r="DZK26"/>
      <c r="DZL26"/>
      <c r="DZM26"/>
      <c r="DZN26"/>
      <c r="DZO26"/>
      <c r="DZP26"/>
      <c r="DZQ26"/>
      <c r="DZR26"/>
      <c r="DZS26"/>
      <c r="DZT26"/>
      <c r="DZU26"/>
      <c r="DZV26"/>
      <c r="DZW26"/>
      <c r="DZX26"/>
      <c r="DZY26"/>
      <c r="DZZ26"/>
      <c r="EAA26"/>
      <c r="EAB26"/>
      <c r="EAC26"/>
      <c r="EAD26"/>
      <c r="EAE26"/>
      <c r="EAF26"/>
      <c r="EAG26"/>
      <c r="EAH26"/>
      <c r="EAI26"/>
      <c r="EAJ26"/>
      <c r="EAK26"/>
      <c r="EAL26"/>
      <c r="EAM26"/>
      <c r="EAN26"/>
      <c r="EAO26"/>
      <c r="EAP26"/>
      <c r="EAQ26"/>
      <c r="EAR26"/>
      <c r="EAS26"/>
      <c r="EAT26"/>
      <c r="EAU26"/>
      <c r="EAV26"/>
      <c r="EAW26"/>
      <c r="EAX26"/>
      <c r="EAY26"/>
      <c r="EAZ26"/>
      <c r="EBA26"/>
      <c r="EBB26"/>
      <c r="EBC26"/>
      <c r="EBD26"/>
      <c r="EBE26"/>
      <c r="EBF26"/>
      <c r="EBG26"/>
      <c r="EBH26"/>
      <c r="EBI26"/>
      <c r="EBJ26"/>
      <c r="EBK26"/>
      <c r="EBL26"/>
      <c r="EBM26"/>
      <c r="EBN26"/>
      <c r="EBO26"/>
      <c r="EBP26"/>
      <c r="EBQ26"/>
      <c r="EBR26"/>
      <c r="EBS26"/>
      <c r="EBT26"/>
      <c r="EBU26"/>
      <c r="EBV26"/>
      <c r="EBW26"/>
      <c r="EBX26"/>
      <c r="EBY26"/>
      <c r="EBZ26"/>
      <c r="ECA26"/>
      <c r="ECB26"/>
      <c r="ECC26"/>
      <c r="ECD26"/>
      <c r="ECE26"/>
      <c r="ECF26"/>
      <c r="ECG26"/>
      <c r="ECH26"/>
      <c r="ECI26"/>
      <c r="ECJ26"/>
      <c r="ECK26"/>
      <c r="ECL26"/>
      <c r="ECM26"/>
      <c r="ECN26"/>
      <c r="ECO26"/>
      <c r="ECP26"/>
      <c r="ECQ26"/>
      <c r="ECR26"/>
      <c r="ECS26"/>
      <c r="ECT26"/>
      <c r="ECU26"/>
      <c r="ECV26"/>
      <c r="ECW26"/>
      <c r="ECX26"/>
      <c r="ECY26"/>
      <c r="ECZ26"/>
      <c r="EDA26"/>
      <c r="EDB26"/>
      <c r="EDC26"/>
      <c r="EDD26"/>
      <c r="EDE26"/>
      <c r="EDF26"/>
      <c r="EDG26"/>
      <c r="EDH26"/>
      <c r="EDI26"/>
      <c r="EDJ26"/>
      <c r="EDK26"/>
      <c r="EDL26"/>
      <c r="EDM26"/>
      <c r="EDN26"/>
      <c r="EDO26"/>
      <c r="EDP26"/>
      <c r="EDQ26"/>
      <c r="EDR26"/>
      <c r="EDS26"/>
      <c r="EDT26"/>
      <c r="EDU26"/>
      <c r="EDV26"/>
      <c r="EDW26"/>
      <c r="EDX26"/>
      <c r="EDY26"/>
      <c r="EDZ26"/>
      <c r="EEA26"/>
      <c r="EEB26"/>
      <c r="EEC26"/>
      <c r="EED26"/>
      <c r="EEE26"/>
      <c r="EEF26"/>
      <c r="EEG26"/>
      <c r="EEH26"/>
      <c r="EEI26"/>
      <c r="EEJ26"/>
      <c r="EEK26"/>
      <c r="EEL26"/>
      <c r="EEM26"/>
      <c r="EEN26"/>
      <c r="EEO26"/>
      <c r="EEP26"/>
      <c r="EEQ26"/>
      <c r="EER26"/>
      <c r="EES26"/>
      <c r="EET26"/>
      <c r="EEU26"/>
      <c r="EEV26"/>
      <c r="EEW26"/>
      <c r="EEX26"/>
      <c r="EEY26"/>
      <c r="EEZ26"/>
      <c r="EFA26"/>
      <c r="EFB26"/>
      <c r="EFC26"/>
      <c r="EFD26"/>
      <c r="EFE26"/>
      <c r="EFF26"/>
      <c r="EFG26"/>
      <c r="EFH26"/>
      <c r="EFI26"/>
      <c r="EFJ26"/>
      <c r="EFK26"/>
      <c r="EFL26"/>
      <c r="EFM26"/>
      <c r="EFN26"/>
      <c r="EFO26"/>
      <c r="EFP26"/>
      <c r="EFQ26"/>
      <c r="EFR26"/>
      <c r="EFS26"/>
      <c r="EFT26"/>
      <c r="EFU26"/>
      <c r="EFV26"/>
      <c r="EFW26"/>
      <c r="EFX26"/>
      <c r="EFY26"/>
      <c r="EFZ26"/>
      <c r="EGA26"/>
      <c r="EGB26"/>
      <c r="EGC26"/>
      <c r="EGD26"/>
      <c r="EGE26"/>
      <c r="EGF26"/>
      <c r="EGG26"/>
      <c r="EGH26"/>
      <c r="EGI26"/>
      <c r="EGJ26"/>
      <c r="EGK26"/>
      <c r="EGL26"/>
      <c r="EGM26"/>
      <c r="EGN26"/>
      <c r="EGO26"/>
      <c r="EGP26"/>
      <c r="EGQ26"/>
      <c r="EGR26"/>
      <c r="EGS26"/>
      <c r="EGT26"/>
      <c r="EGU26"/>
      <c r="EGV26"/>
      <c r="EGW26"/>
      <c r="EGX26"/>
      <c r="EGY26"/>
      <c r="EGZ26"/>
      <c r="EHA26"/>
      <c r="EHB26"/>
      <c r="EHC26"/>
      <c r="EHD26"/>
      <c r="EHE26"/>
      <c r="EHF26"/>
      <c r="EHG26"/>
      <c r="EHH26"/>
      <c r="EHI26"/>
      <c r="EHJ26"/>
      <c r="EHK26"/>
      <c r="EHL26"/>
      <c r="EHM26"/>
      <c r="EHN26"/>
      <c r="EHO26"/>
      <c r="EHP26"/>
      <c r="EHQ26"/>
      <c r="EHR26"/>
      <c r="EHS26"/>
      <c r="EHT26"/>
      <c r="EHU26"/>
      <c r="EHV26"/>
      <c r="EHW26"/>
      <c r="EHX26"/>
      <c r="EHY26"/>
      <c r="EHZ26"/>
      <c r="EIA26"/>
      <c r="EIB26"/>
      <c r="EIC26"/>
      <c r="EID26"/>
      <c r="EIE26"/>
      <c r="EIF26"/>
      <c r="EIG26"/>
      <c r="EIH26"/>
      <c r="EII26"/>
      <c r="EIJ26"/>
      <c r="EIK26"/>
      <c r="EIL26"/>
      <c r="EIM26"/>
      <c r="EIN26"/>
      <c r="EIO26"/>
      <c r="EIP26"/>
      <c r="EIQ26"/>
      <c r="EIR26"/>
      <c r="EIS26"/>
      <c r="EIT26"/>
      <c r="EIU26"/>
      <c r="EIV26"/>
      <c r="EIW26"/>
      <c r="EIX26"/>
      <c r="EIY26"/>
      <c r="EIZ26"/>
      <c r="EJA26"/>
      <c r="EJB26"/>
      <c r="EJC26"/>
      <c r="EJD26"/>
      <c r="EJE26"/>
      <c r="EJF26"/>
      <c r="EJG26"/>
      <c r="EJH26"/>
      <c r="EJI26"/>
      <c r="EJJ26"/>
      <c r="EJK26"/>
      <c r="EJL26"/>
      <c r="EJM26"/>
      <c r="EJN26"/>
      <c r="EJO26"/>
      <c r="EJP26"/>
      <c r="EJQ26"/>
      <c r="EJR26"/>
      <c r="EJS26"/>
      <c r="EJT26"/>
      <c r="EJU26"/>
      <c r="EJV26"/>
      <c r="EJW26"/>
      <c r="EJX26"/>
      <c r="EJY26"/>
      <c r="EJZ26"/>
      <c r="EKA26"/>
      <c r="EKB26"/>
      <c r="EKC26"/>
      <c r="EKD26"/>
      <c r="EKE26"/>
      <c r="EKF26"/>
      <c r="EKG26"/>
      <c r="EKH26"/>
      <c r="EKI26"/>
      <c r="EKJ26"/>
      <c r="EKK26"/>
      <c r="EKL26"/>
      <c r="EKM26"/>
      <c r="EKN26"/>
      <c r="EKO26"/>
      <c r="EKP26"/>
      <c r="EKQ26"/>
      <c r="EKR26"/>
      <c r="EKS26"/>
      <c r="EKT26"/>
      <c r="EKU26"/>
      <c r="EKV26"/>
      <c r="EKW26"/>
      <c r="EKX26"/>
      <c r="EKY26"/>
      <c r="EKZ26"/>
      <c r="ELA26"/>
      <c r="ELB26"/>
      <c r="ELC26"/>
      <c r="ELD26"/>
      <c r="ELE26"/>
      <c r="ELF26"/>
      <c r="ELG26"/>
      <c r="ELH26"/>
      <c r="ELI26"/>
      <c r="ELJ26"/>
      <c r="ELK26"/>
      <c r="ELL26"/>
      <c r="ELM26"/>
      <c r="ELN26"/>
      <c r="ELO26"/>
      <c r="ELP26"/>
      <c r="ELQ26"/>
      <c r="ELR26"/>
      <c r="ELS26"/>
      <c r="ELT26"/>
      <c r="ELU26"/>
      <c r="ELV26"/>
      <c r="ELW26"/>
      <c r="ELX26"/>
      <c r="ELY26"/>
      <c r="ELZ26"/>
      <c r="EMA26"/>
      <c r="EMB26"/>
      <c r="EMC26"/>
      <c r="EMD26"/>
      <c r="EME26"/>
      <c r="EMF26"/>
      <c r="EMG26"/>
      <c r="EMH26"/>
      <c r="EMI26"/>
      <c r="EMJ26"/>
      <c r="EMK26"/>
      <c r="EML26"/>
      <c r="EMM26"/>
      <c r="EMN26"/>
      <c r="EMO26"/>
      <c r="EMP26"/>
      <c r="EMQ26"/>
      <c r="EMR26"/>
      <c r="EMS26"/>
      <c r="EMT26"/>
      <c r="EMU26"/>
      <c r="EMV26"/>
      <c r="EMW26"/>
      <c r="EMX26"/>
      <c r="EMY26"/>
      <c r="EMZ26"/>
      <c r="ENA26"/>
      <c r="ENB26"/>
      <c r="ENC26"/>
      <c r="END26"/>
      <c r="ENE26"/>
      <c r="ENF26"/>
      <c r="ENG26"/>
      <c r="ENH26"/>
      <c r="ENI26"/>
      <c r="ENJ26"/>
      <c r="ENK26"/>
      <c r="ENL26"/>
      <c r="ENM26"/>
      <c r="ENN26"/>
      <c r="ENO26"/>
      <c r="ENP26"/>
      <c r="ENQ26"/>
      <c r="ENR26"/>
      <c r="ENS26"/>
      <c r="ENT26"/>
      <c r="ENU26"/>
      <c r="ENV26"/>
      <c r="ENW26"/>
      <c r="ENX26"/>
      <c r="ENY26"/>
      <c r="ENZ26"/>
      <c r="EOA26"/>
      <c r="EOB26"/>
      <c r="EOC26"/>
      <c r="EOD26"/>
      <c r="EOE26"/>
      <c r="EOF26"/>
      <c r="EOG26"/>
      <c r="EOH26"/>
      <c r="EOI26"/>
      <c r="EOJ26"/>
      <c r="EOK26"/>
      <c r="EOL26"/>
      <c r="EOM26"/>
      <c r="EON26"/>
      <c r="EOO26"/>
      <c r="EOP26"/>
      <c r="EOQ26"/>
      <c r="EOR26"/>
      <c r="EOS26"/>
      <c r="EOT26"/>
      <c r="EOU26"/>
      <c r="EOV26"/>
      <c r="EOW26"/>
      <c r="EOX26"/>
      <c r="EOY26"/>
      <c r="EOZ26"/>
      <c r="EPA26"/>
      <c r="EPB26"/>
      <c r="EPC26"/>
      <c r="EPD26"/>
      <c r="EPE26"/>
      <c r="EPF26"/>
      <c r="EPG26"/>
      <c r="EPH26"/>
      <c r="EPI26"/>
      <c r="EPJ26"/>
      <c r="EPK26"/>
      <c r="EPL26"/>
      <c r="EPM26"/>
      <c r="EPN26"/>
      <c r="EPO26"/>
      <c r="EPP26"/>
      <c r="EPQ26"/>
      <c r="EPR26"/>
      <c r="EPS26"/>
      <c r="EPT26"/>
      <c r="EPU26"/>
      <c r="EPV26"/>
      <c r="EPW26"/>
      <c r="EPX26"/>
      <c r="EPY26"/>
      <c r="EPZ26"/>
      <c r="EQA26"/>
      <c r="EQB26"/>
      <c r="EQC26"/>
      <c r="EQD26"/>
      <c r="EQE26"/>
      <c r="EQF26"/>
      <c r="EQG26"/>
      <c r="EQH26"/>
      <c r="EQI26"/>
      <c r="EQJ26"/>
      <c r="EQK26"/>
      <c r="EQL26"/>
      <c r="EQM26"/>
      <c r="EQN26"/>
      <c r="EQO26"/>
      <c r="EQP26"/>
      <c r="EQQ26"/>
      <c r="EQR26"/>
      <c r="EQS26"/>
      <c r="EQT26"/>
      <c r="EQU26"/>
      <c r="EQV26"/>
      <c r="EQW26"/>
      <c r="EQX26"/>
      <c r="EQY26"/>
      <c r="EQZ26"/>
      <c r="ERA26"/>
      <c r="ERB26"/>
      <c r="ERC26"/>
      <c r="ERD26"/>
      <c r="ERE26"/>
      <c r="ERF26"/>
      <c r="ERG26"/>
      <c r="ERH26"/>
      <c r="ERI26"/>
      <c r="ERJ26"/>
      <c r="ERK26"/>
      <c r="ERL26"/>
      <c r="ERM26"/>
      <c r="ERN26"/>
      <c r="ERO26"/>
      <c r="ERP26"/>
      <c r="ERQ26"/>
      <c r="ERR26"/>
      <c r="ERS26"/>
      <c r="ERT26"/>
      <c r="ERU26"/>
      <c r="ERV26"/>
      <c r="ERW26"/>
      <c r="ERX26"/>
      <c r="ERY26"/>
      <c r="ERZ26"/>
      <c r="ESA26"/>
      <c r="ESB26"/>
      <c r="ESC26"/>
      <c r="ESD26"/>
      <c r="ESE26"/>
      <c r="ESF26"/>
      <c r="ESG26"/>
      <c r="ESH26"/>
      <c r="ESI26"/>
      <c r="ESJ26"/>
      <c r="ESK26"/>
      <c r="ESL26"/>
      <c r="ESM26"/>
      <c r="ESN26"/>
      <c r="ESO26"/>
      <c r="ESP26"/>
      <c r="ESQ26"/>
      <c r="ESR26"/>
      <c r="ESS26"/>
      <c r="EST26"/>
      <c r="ESU26"/>
      <c r="ESV26"/>
      <c r="ESW26"/>
      <c r="ESX26"/>
      <c r="ESY26"/>
      <c r="ESZ26"/>
      <c r="ETA26"/>
      <c r="ETB26"/>
      <c r="ETC26"/>
      <c r="ETD26"/>
      <c r="ETE26"/>
      <c r="ETF26"/>
      <c r="ETG26"/>
      <c r="ETH26"/>
      <c r="ETI26"/>
      <c r="ETJ26"/>
      <c r="ETK26"/>
      <c r="ETL26"/>
      <c r="ETM26"/>
      <c r="ETN26"/>
      <c r="ETO26"/>
      <c r="ETP26"/>
      <c r="ETQ26"/>
      <c r="ETR26"/>
      <c r="ETS26"/>
      <c r="ETT26"/>
      <c r="ETU26"/>
      <c r="ETV26"/>
      <c r="ETW26"/>
      <c r="ETX26"/>
      <c r="ETY26"/>
      <c r="ETZ26"/>
      <c r="EUA26"/>
      <c r="EUB26"/>
      <c r="EUC26"/>
      <c r="EUD26"/>
      <c r="EUE26"/>
      <c r="EUF26"/>
      <c r="EUG26"/>
      <c r="EUH26"/>
      <c r="EUI26"/>
      <c r="EUJ26"/>
      <c r="EUK26"/>
      <c r="EUL26"/>
      <c r="EUM26"/>
      <c r="EUN26"/>
      <c r="EUO26"/>
      <c r="EUP26"/>
      <c r="EUQ26"/>
      <c r="EUR26"/>
      <c r="EUS26"/>
      <c r="EUT26"/>
      <c r="EUU26"/>
      <c r="EUV26"/>
      <c r="EUW26"/>
      <c r="EUX26"/>
      <c r="EUY26"/>
      <c r="EUZ26"/>
      <c r="EVA26"/>
      <c r="EVB26"/>
      <c r="EVC26"/>
      <c r="EVD26"/>
      <c r="EVE26"/>
      <c r="EVF26"/>
      <c r="EVG26"/>
      <c r="EVH26"/>
      <c r="EVI26"/>
      <c r="EVJ26"/>
      <c r="EVK26"/>
      <c r="EVL26"/>
      <c r="EVM26"/>
      <c r="EVN26"/>
      <c r="EVO26"/>
      <c r="EVP26"/>
      <c r="EVQ26"/>
      <c r="EVR26"/>
      <c r="EVS26"/>
      <c r="EVT26"/>
      <c r="EVU26"/>
      <c r="EVV26"/>
      <c r="EVW26"/>
      <c r="EVX26"/>
      <c r="EVY26"/>
      <c r="EVZ26"/>
      <c r="EWA26"/>
      <c r="EWB26"/>
      <c r="EWC26"/>
      <c r="EWD26"/>
      <c r="EWE26"/>
      <c r="EWF26"/>
      <c r="EWG26"/>
      <c r="EWH26"/>
      <c r="EWI26"/>
      <c r="EWJ26"/>
      <c r="EWK26"/>
      <c r="EWL26"/>
      <c r="EWM26"/>
      <c r="EWN26"/>
      <c r="EWO26"/>
      <c r="EWP26"/>
      <c r="EWQ26"/>
      <c r="EWR26"/>
      <c r="EWS26"/>
      <c r="EWT26"/>
      <c r="EWU26"/>
      <c r="EWV26"/>
      <c r="EWW26"/>
      <c r="EWX26"/>
      <c r="EWY26"/>
      <c r="EWZ26"/>
      <c r="EXA26"/>
      <c r="EXB26"/>
      <c r="EXC26"/>
      <c r="EXD26"/>
      <c r="EXE26"/>
      <c r="EXF26"/>
      <c r="EXG26"/>
      <c r="EXH26"/>
      <c r="EXI26"/>
      <c r="EXJ26"/>
      <c r="EXK26"/>
      <c r="EXL26"/>
      <c r="EXM26"/>
      <c r="EXN26"/>
      <c r="EXO26"/>
      <c r="EXP26"/>
      <c r="EXQ26"/>
      <c r="EXR26"/>
      <c r="EXS26"/>
      <c r="EXT26"/>
      <c r="EXU26"/>
      <c r="EXV26"/>
      <c r="EXW26"/>
      <c r="EXX26"/>
      <c r="EXY26"/>
      <c r="EXZ26"/>
      <c r="EYA26"/>
      <c r="EYB26"/>
      <c r="EYC26"/>
      <c r="EYD26"/>
      <c r="EYE26"/>
      <c r="EYF26"/>
      <c r="EYG26"/>
      <c r="EYH26"/>
      <c r="EYI26"/>
      <c r="EYJ26"/>
      <c r="EYK26"/>
      <c r="EYL26"/>
      <c r="EYM26"/>
      <c r="EYN26"/>
      <c r="EYO26"/>
      <c r="EYP26"/>
      <c r="EYQ26"/>
      <c r="EYR26"/>
      <c r="EYS26"/>
      <c r="EYT26"/>
      <c r="EYU26"/>
      <c r="EYV26"/>
      <c r="EYW26"/>
      <c r="EYX26"/>
      <c r="EYY26"/>
      <c r="EYZ26"/>
      <c r="EZA26"/>
      <c r="EZB26"/>
      <c r="EZC26"/>
      <c r="EZD26"/>
      <c r="EZE26"/>
      <c r="EZF26"/>
      <c r="EZG26"/>
      <c r="EZH26"/>
      <c r="EZI26"/>
      <c r="EZJ26"/>
      <c r="EZK26"/>
      <c r="EZL26"/>
      <c r="EZM26"/>
      <c r="EZN26"/>
      <c r="EZO26"/>
      <c r="EZP26"/>
      <c r="EZQ26"/>
      <c r="EZR26"/>
      <c r="EZS26"/>
      <c r="EZT26"/>
      <c r="EZU26"/>
      <c r="EZV26"/>
      <c r="EZW26"/>
      <c r="EZX26"/>
      <c r="EZY26"/>
      <c r="EZZ26"/>
      <c r="FAA26"/>
      <c r="FAB26"/>
      <c r="FAC26"/>
      <c r="FAD26"/>
      <c r="FAE26"/>
      <c r="FAF26"/>
      <c r="FAG26"/>
      <c r="FAH26"/>
      <c r="FAI26"/>
      <c r="FAJ26"/>
      <c r="FAK26"/>
      <c r="FAL26"/>
      <c r="FAM26"/>
      <c r="FAN26"/>
      <c r="FAO26"/>
      <c r="FAP26"/>
      <c r="FAQ26"/>
      <c r="FAR26"/>
      <c r="FAS26"/>
      <c r="FAT26"/>
      <c r="FAU26"/>
      <c r="FAV26"/>
      <c r="FAW26"/>
      <c r="FAX26"/>
      <c r="FAY26"/>
      <c r="FAZ26"/>
      <c r="FBA26"/>
      <c r="FBB26"/>
      <c r="FBC26"/>
      <c r="FBD26"/>
      <c r="FBE26"/>
      <c r="FBF26"/>
      <c r="FBG26"/>
      <c r="FBH26"/>
      <c r="FBI26"/>
      <c r="FBJ26"/>
      <c r="FBK26"/>
      <c r="FBL26"/>
      <c r="FBM26"/>
      <c r="FBN26"/>
      <c r="FBO26"/>
      <c r="FBP26"/>
      <c r="FBQ26"/>
      <c r="FBR26"/>
      <c r="FBS26"/>
      <c r="FBT26"/>
      <c r="FBU26"/>
      <c r="FBV26"/>
      <c r="FBW26"/>
      <c r="FBX26"/>
      <c r="FBY26"/>
      <c r="FBZ26"/>
      <c r="FCA26"/>
      <c r="FCB26"/>
      <c r="FCC26"/>
      <c r="FCD26"/>
      <c r="FCE26"/>
      <c r="FCF26"/>
      <c r="FCG26"/>
      <c r="FCH26"/>
      <c r="FCI26"/>
      <c r="FCJ26"/>
      <c r="FCK26"/>
      <c r="FCL26"/>
      <c r="FCM26"/>
      <c r="FCN26"/>
      <c r="FCO26"/>
      <c r="FCP26"/>
      <c r="FCQ26"/>
      <c r="FCR26"/>
      <c r="FCS26"/>
      <c r="FCT26"/>
      <c r="FCU26"/>
      <c r="FCV26"/>
      <c r="FCW26"/>
      <c r="FCX26"/>
      <c r="FCY26"/>
      <c r="FCZ26"/>
      <c r="FDA26"/>
      <c r="FDB26"/>
      <c r="FDC26"/>
      <c r="FDD26"/>
      <c r="FDE26"/>
      <c r="FDF26"/>
      <c r="FDG26"/>
      <c r="FDH26"/>
      <c r="FDI26"/>
      <c r="FDJ26"/>
      <c r="FDK26"/>
      <c r="FDL26"/>
      <c r="FDM26"/>
      <c r="FDN26"/>
      <c r="FDO26"/>
      <c r="FDP26"/>
      <c r="FDQ26"/>
      <c r="FDR26"/>
      <c r="FDS26"/>
      <c r="FDT26"/>
      <c r="FDU26"/>
      <c r="FDV26"/>
      <c r="FDW26"/>
      <c r="FDX26"/>
      <c r="FDY26"/>
      <c r="FDZ26"/>
      <c r="FEA26"/>
      <c r="FEB26"/>
      <c r="FEC26"/>
      <c r="FED26"/>
      <c r="FEE26"/>
      <c r="FEF26"/>
      <c r="FEG26"/>
      <c r="FEH26"/>
      <c r="FEI26"/>
      <c r="FEJ26"/>
      <c r="FEK26"/>
      <c r="FEL26"/>
      <c r="FEM26"/>
      <c r="FEN26"/>
      <c r="FEO26"/>
      <c r="FEP26"/>
      <c r="FEQ26"/>
      <c r="FER26"/>
      <c r="FES26"/>
      <c r="FET26"/>
      <c r="FEU26"/>
      <c r="FEV26"/>
      <c r="FEW26"/>
      <c r="FEX26"/>
      <c r="FEY26"/>
      <c r="FEZ26"/>
      <c r="FFA26"/>
      <c r="FFB26"/>
      <c r="FFC26"/>
      <c r="FFD26"/>
      <c r="FFE26"/>
      <c r="FFF26"/>
      <c r="FFG26"/>
      <c r="FFH26"/>
      <c r="FFI26"/>
      <c r="FFJ26"/>
      <c r="FFK26"/>
      <c r="FFL26"/>
      <c r="FFM26"/>
      <c r="FFN26"/>
      <c r="FFO26"/>
      <c r="FFP26"/>
      <c r="FFQ26"/>
      <c r="FFR26"/>
      <c r="FFS26"/>
      <c r="FFT26"/>
      <c r="FFU26"/>
      <c r="FFV26"/>
      <c r="FFW26"/>
      <c r="FFX26"/>
      <c r="FFY26"/>
      <c r="FFZ26"/>
      <c r="FGA26"/>
      <c r="FGB26"/>
      <c r="FGC26"/>
      <c r="FGD26"/>
      <c r="FGE26"/>
      <c r="FGF26"/>
      <c r="FGG26"/>
      <c r="FGH26"/>
      <c r="FGI26"/>
      <c r="FGJ26"/>
      <c r="FGK26"/>
      <c r="FGL26"/>
      <c r="FGM26"/>
      <c r="FGN26"/>
      <c r="FGO26"/>
      <c r="FGP26"/>
      <c r="FGQ26"/>
      <c r="FGR26"/>
      <c r="FGS26"/>
      <c r="FGT26"/>
      <c r="FGU26"/>
      <c r="FGV26"/>
      <c r="FGW26"/>
      <c r="FGX26"/>
      <c r="FGY26"/>
      <c r="FGZ26"/>
      <c r="FHA26"/>
      <c r="FHB26"/>
      <c r="FHC26"/>
      <c r="FHD26"/>
      <c r="FHE26"/>
      <c r="FHF26"/>
      <c r="FHG26"/>
      <c r="FHH26"/>
      <c r="FHI26"/>
      <c r="FHJ26"/>
      <c r="FHK26"/>
      <c r="FHL26"/>
      <c r="FHM26"/>
      <c r="FHN26"/>
      <c r="FHO26"/>
      <c r="FHP26"/>
      <c r="FHQ26"/>
      <c r="FHR26"/>
      <c r="FHS26"/>
      <c r="FHT26"/>
      <c r="FHU26"/>
      <c r="FHV26"/>
      <c r="FHW26"/>
      <c r="FHX26"/>
      <c r="FHY26"/>
      <c r="FHZ26"/>
      <c r="FIA26"/>
      <c r="FIB26"/>
      <c r="FIC26"/>
      <c r="FID26"/>
      <c r="FIE26"/>
      <c r="FIF26"/>
      <c r="FIG26"/>
      <c r="FIH26"/>
      <c r="FII26"/>
      <c r="FIJ26"/>
      <c r="FIK26"/>
      <c r="FIL26"/>
      <c r="FIM26"/>
      <c r="FIN26"/>
      <c r="FIO26"/>
      <c r="FIP26"/>
      <c r="FIQ26"/>
      <c r="FIR26"/>
      <c r="FIS26"/>
      <c r="FIT26"/>
      <c r="FIU26"/>
      <c r="FIV26"/>
      <c r="FIW26"/>
      <c r="FIX26"/>
      <c r="FIY26"/>
      <c r="FIZ26"/>
      <c r="FJA26"/>
      <c r="FJB26"/>
      <c r="FJC26"/>
      <c r="FJD26"/>
      <c r="FJE26"/>
      <c r="FJF26"/>
      <c r="FJG26"/>
      <c r="FJH26"/>
      <c r="FJI26"/>
      <c r="FJJ26"/>
      <c r="FJK26"/>
      <c r="FJL26"/>
      <c r="FJM26"/>
      <c r="FJN26"/>
      <c r="FJO26"/>
      <c r="FJP26"/>
      <c r="FJQ26"/>
      <c r="FJR26"/>
      <c r="FJS26"/>
      <c r="FJT26"/>
      <c r="FJU26"/>
      <c r="FJV26"/>
      <c r="FJW26"/>
      <c r="FJX26"/>
      <c r="FJY26"/>
      <c r="FJZ26"/>
      <c r="FKA26"/>
      <c r="FKB26"/>
      <c r="FKC26"/>
      <c r="FKD26"/>
      <c r="FKE26"/>
      <c r="FKF26"/>
      <c r="FKG26"/>
      <c r="FKH26"/>
      <c r="FKI26"/>
      <c r="FKJ26"/>
      <c r="FKK26"/>
      <c r="FKL26"/>
      <c r="FKM26"/>
      <c r="FKN26"/>
      <c r="FKO26"/>
      <c r="FKP26"/>
      <c r="FKQ26"/>
      <c r="FKR26"/>
      <c r="FKS26"/>
      <c r="FKT26"/>
      <c r="FKU26"/>
      <c r="FKV26"/>
      <c r="FKW26"/>
      <c r="FKX26"/>
      <c r="FKY26"/>
      <c r="FKZ26"/>
      <c r="FLA26"/>
      <c r="FLB26"/>
      <c r="FLC26"/>
      <c r="FLD26"/>
      <c r="FLE26"/>
      <c r="FLF26"/>
      <c r="FLG26"/>
      <c r="FLH26"/>
      <c r="FLI26"/>
      <c r="FLJ26"/>
      <c r="FLK26"/>
      <c r="FLL26"/>
      <c r="FLM26"/>
      <c r="FLN26"/>
      <c r="FLO26"/>
      <c r="FLP26"/>
      <c r="FLQ26"/>
      <c r="FLR26"/>
      <c r="FLS26"/>
      <c r="FLT26"/>
      <c r="FLU26"/>
      <c r="FLV26"/>
      <c r="FLW26"/>
      <c r="FLX26"/>
      <c r="FLY26"/>
      <c r="FLZ26"/>
      <c r="FMA26"/>
      <c r="FMB26"/>
      <c r="FMC26"/>
      <c r="FMD26"/>
      <c r="FME26"/>
      <c r="FMF26"/>
      <c r="FMG26"/>
      <c r="FMH26"/>
      <c r="FMI26"/>
      <c r="FMJ26"/>
      <c r="FMK26"/>
      <c r="FML26"/>
      <c r="FMM26"/>
      <c r="FMN26"/>
      <c r="FMO26"/>
      <c r="FMP26"/>
      <c r="FMQ26"/>
      <c r="FMR26"/>
      <c r="FMS26"/>
      <c r="FMT26"/>
      <c r="FMU26"/>
      <c r="FMV26"/>
      <c r="FMW26"/>
      <c r="FMX26"/>
      <c r="FMY26"/>
      <c r="FMZ26"/>
      <c r="FNA26"/>
      <c r="FNB26"/>
      <c r="FNC26"/>
      <c r="FND26"/>
      <c r="FNE26"/>
      <c r="FNF26"/>
      <c r="FNG26"/>
      <c r="FNH26"/>
      <c r="FNI26"/>
      <c r="FNJ26"/>
      <c r="FNK26"/>
      <c r="FNL26"/>
      <c r="FNM26"/>
      <c r="FNN26"/>
      <c r="FNO26"/>
      <c r="FNP26"/>
      <c r="FNQ26"/>
      <c r="FNR26"/>
      <c r="FNS26"/>
      <c r="FNT26"/>
      <c r="FNU26"/>
      <c r="FNV26"/>
      <c r="FNW26"/>
      <c r="FNX26"/>
      <c r="FNY26"/>
      <c r="FNZ26"/>
      <c r="FOA26"/>
      <c r="FOB26"/>
      <c r="FOC26"/>
      <c r="FOD26"/>
      <c r="FOE26"/>
      <c r="FOF26"/>
      <c r="FOG26"/>
      <c r="FOH26"/>
      <c r="FOI26"/>
      <c r="FOJ26"/>
      <c r="FOK26"/>
      <c r="FOL26"/>
      <c r="FOM26"/>
      <c r="FON26"/>
      <c r="FOO26"/>
      <c r="FOP26"/>
      <c r="FOQ26"/>
      <c r="FOR26"/>
      <c r="FOS26"/>
      <c r="FOT26"/>
      <c r="FOU26"/>
      <c r="FOV26"/>
      <c r="FOW26"/>
      <c r="FOX26"/>
      <c r="FOY26"/>
      <c r="FOZ26"/>
      <c r="FPA26"/>
      <c r="FPB26"/>
      <c r="FPC26"/>
      <c r="FPD26"/>
      <c r="FPE26"/>
      <c r="FPF26"/>
      <c r="FPG26"/>
      <c r="FPH26"/>
      <c r="FPI26"/>
      <c r="FPJ26"/>
      <c r="FPK26"/>
      <c r="FPL26"/>
      <c r="FPM26"/>
      <c r="FPN26"/>
      <c r="FPO26"/>
      <c r="FPP26"/>
      <c r="FPQ26"/>
      <c r="FPR26"/>
      <c r="FPS26"/>
      <c r="FPT26"/>
      <c r="FPU26"/>
      <c r="FPV26"/>
      <c r="FPW26"/>
      <c r="FPX26"/>
      <c r="FPY26"/>
      <c r="FPZ26"/>
      <c r="FQA26"/>
      <c r="FQB26"/>
      <c r="FQC26"/>
      <c r="FQD26"/>
      <c r="FQE26"/>
      <c r="FQF26"/>
      <c r="FQG26"/>
      <c r="FQH26"/>
      <c r="FQI26"/>
      <c r="FQJ26"/>
      <c r="FQK26"/>
      <c r="FQL26"/>
      <c r="FQM26"/>
      <c r="FQN26"/>
      <c r="FQO26"/>
      <c r="FQP26"/>
      <c r="FQQ26"/>
      <c r="FQR26"/>
      <c r="FQS26"/>
      <c r="FQT26"/>
      <c r="FQU26"/>
      <c r="FQV26"/>
      <c r="FQW26"/>
      <c r="FQX26"/>
      <c r="FQY26"/>
      <c r="FQZ26"/>
      <c r="FRA26"/>
      <c r="FRB26"/>
      <c r="FRC26"/>
      <c r="FRD26"/>
      <c r="FRE26"/>
      <c r="FRF26"/>
      <c r="FRG26"/>
      <c r="FRH26"/>
      <c r="FRI26"/>
      <c r="FRJ26"/>
      <c r="FRK26"/>
      <c r="FRL26"/>
      <c r="FRM26"/>
      <c r="FRN26"/>
      <c r="FRO26"/>
      <c r="FRP26"/>
      <c r="FRQ26"/>
      <c r="FRR26"/>
      <c r="FRS26"/>
      <c r="FRT26"/>
      <c r="FRU26"/>
      <c r="FRV26"/>
      <c r="FRW26"/>
      <c r="FRX26"/>
      <c r="FRY26"/>
      <c r="FRZ26"/>
      <c r="FSA26"/>
      <c r="FSB26"/>
      <c r="FSC26"/>
      <c r="FSD26"/>
      <c r="FSE26"/>
      <c r="FSF26"/>
      <c r="FSG26"/>
      <c r="FSH26"/>
      <c r="FSI26"/>
      <c r="FSJ26"/>
      <c r="FSK26"/>
      <c r="FSL26"/>
      <c r="FSM26"/>
      <c r="FSN26"/>
      <c r="FSO26"/>
      <c r="FSP26"/>
      <c r="FSQ26"/>
      <c r="FSR26"/>
      <c r="FSS26"/>
      <c r="FST26"/>
      <c r="FSU26"/>
      <c r="FSV26"/>
      <c r="FSW26"/>
      <c r="FSX26"/>
      <c r="FSY26"/>
      <c r="FSZ26"/>
      <c r="FTA26"/>
      <c r="FTB26"/>
      <c r="FTC26"/>
      <c r="FTD26"/>
      <c r="FTE26"/>
      <c r="FTF26"/>
      <c r="FTG26"/>
      <c r="FTH26"/>
      <c r="FTI26"/>
      <c r="FTJ26"/>
      <c r="FTK26"/>
      <c r="FTL26"/>
      <c r="FTM26"/>
      <c r="FTN26"/>
      <c r="FTO26"/>
      <c r="FTP26"/>
      <c r="FTQ26"/>
      <c r="FTR26"/>
      <c r="FTS26"/>
      <c r="FTT26"/>
      <c r="FTU26"/>
      <c r="FTV26"/>
      <c r="FTW26"/>
      <c r="FTX26"/>
      <c r="FTY26"/>
      <c r="FTZ26"/>
      <c r="FUA26"/>
      <c r="FUB26"/>
      <c r="FUC26"/>
      <c r="FUD26"/>
      <c r="FUE26"/>
      <c r="FUF26"/>
      <c r="FUG26"/>
      <c r="FUH26"/>
      <c r="FUI26"/>
      <c r="FUJ26"/>
      <c r="FUK26"/>
      <c r="FUL26"/>
      <c r="FUM26"/>
      <c r="FUN26"/>
      <c r="FUO26"/>
      <c r="FUP26"/>
      <c r="FUQ26"/>
      <c r="FUR26"/>
      <c r="FUS26"/>
      <c r="FUT26"/>
      <c r="FUU26"/>
      <c r="FUV26"/>
      <c r="FUW26"/>
      <c r="FUX26"/>
      <c r="FUY26"/>
      <c r="FUZ26"/>
      <c r="FVA26"/>
      <c r="FVB26"/>
      <c r="FVC26"/>
      <c r="FVD26"/>
      <c r="FVE26"/>
      <c r="FVF26"/>
      <c r="FVG26"/>
      <c r="FVH26"/>
      <c r="FVI26"/>
      <c r="FVJ26"/>
      <c r="FVK26"/>
      <c r="FVL26"/>
      <c r="FVM26"/>
      <c r="FVN26"/>
      <c r="FVO26"/>
      <c r="FVP26"/>
      <c r="FVQ26"/>
      <c r="FVR26"/>
      <c r="FVS26"/>
      <c r="FVT26"/>
      <c r="FVU26"/>
      <c r="FVV26"/>
      <c r="FVW26"/>
      <c r="FVX26"/>
      <c r="FVY26"/>
      <c r="FVZ26"/>
      <c r="FWA26"/>
      <c r="FWB26"/>
      <c r="FWC26"/>
      <c r="FWD26"/>
      <c r="FWE26"/>
      <c r="FWF26"/>
      <c r="FWG26"/>
      <c r="FWH26"/>
      <c r="FWI26"/>
      <c r="FWJ26"/>
      <c r="FWK26"/>
      <c r="FWL26"/>
      <c r="FWM26"/>
      <c r="FWN26"/>
      <c r="FWO26"/>
      <c r="FWP26"/>
      <c r="FWQ26"/>
      <c r="FWR26"/>
      <c r="FWS26"/>
      <c r="FWT26"/>
      <c r="FWU26"/>
      <c r="FWV26"/>
      <c r="FWW26"/>
      <c r="FWX26"/>
      <c r="FWY26"/>
      <c r="FWZ26"/>
      <c r="FXA26"/>
      <c r="FXB26"/>
      <c r="FXC26"/>
      <c r="FXD26"/>
      <c r="FXE26"/>
      <c r="FXF26"/>
      <c r="FXG26"/>
      <c r="FXH26"/>
      <c r="FXI26"/>
      <c r="FXJ26"/>
      <c r="FXK26"/>
      <c r="FXL26"/>
      <c r="FXM26"/>
      <c r="FXN26"/>
      <c r="FXO26"/>
      <c r="FXP26"/>
      <c r="FXQ26"/>
      <c r="FXR26"/>
      <c r="FXS26"/>
      <c r="FXT26"/>
      <c r="FXU26"/>
      <c r="FXV26"/>
      <c r="FXW26"/>
      <c r="FXX26"/>
      <c r="FXY26"/>
      <c r="FXZ26"/>
      <c r="FYA26"/>
      <c r="FYB26"/>
      <c r="FYC26"/>
      <c r="FYD26"/>
      <c r="FYE26"/>
      <c r="FYF26"/>
      <c r="FYG26"/>
      <c r="FYH26"/>
      <c r="FYI26"/>
      <c r="FYJ26"/>
      <c r="FYK26"/>
      <c r="FYL26"/>
      <c r="FYM26"/>
      <c r="FYN26"/>
      <c r="FYO26"/>
      <c r="FYP26"/>
      <c r="FYQ26"/>
      <c r="FYR26"/>
      <c r="FYS26"/>
      <c r="FYT26"/>
      <c r="FYU26"/>
      <c r="FYV26"/>
      <c r="FYW26"/>
      <c r="FYX26"/>
      <c r="FYY26"/>
      <c r="FYZ26"/>
      <c r="FZA26"/>
      <c r="FZB26"/>
      <c r="FZC26"/>
      <c r="FZD26"/>
      <c r="FZE26"/>
      <c r="FZF26"/>
      <c r="FZG26"/>
      <c r="FZH26"/>
      <c r="FZI26"/>
      <c r="FZJ26"/>
      <c r="FZK26"/>
      <c r="FZL26"/>
      <c r="FZM26"/>
      <c r="FZN26"/>
      <c r="FZO26"/>
      <c r="FZP26"/>
      <c r="FZQ26"/>
      <c r="FZR26"/>
      <c r="FZS26"/>
      <c r="FZT26"/>
      <c r="FZU26"/>
      <c r="FZV26"/>
      <c r="FZW26"/>
      <c r="FZX26"/>
      <c r="FZY26"/>
      <c r="FZZ26"/>
      <c r="GAA26"/>
      <c r="GAB26"/>
      <c r="GAC26"/>
      <c r="GAD26"/>
      <c r="GAE26"/>
      <c r="GAF26"/>
      <c r="GAG26"/>
      <c r="GAH26"/>
      <c r="GAI26"/>
      <c r="GAJ26"/>
      <c r="GAK26"/>
      <c r="GAL26"/>
      <c r="GAM26"/>
      <c r="GAN26"/>
      <c r="GAO26"/>
      <c r="GAP26"/>
      <c r="GAQ26"/>
      <c r="GAR26"/>
      <c r="GAS26"/>
      <c r="GAT26"/>
      <c r="GAU26"/>
      <c r="GAV26"/>
      <c r="GAW26"/>
      <c r="GAX26"/>
      <c r="GAY26"/>
      <c r="GAZ26"/>
      <c r="GBA26"/>
      <c r="GBB26"/>
      <c r="GBC26"/>
      <c r="GBD26"/>
      <c r="GBE26"/>
      <c r="GBF26"/>
      <c r="GBG26"/>
      <c r="GBH26"/>
      <c r="GBI26"/>
      <c r="GBJ26"/>
      <c r="GBK26"/>
      <c r="GBL26"/>
      <c r="GBM26"/>
      <c r="GBN26"/>
      <c r="GBO26"/>
      <c r="GBP26"/>
      <c r="GBQ26"/>
      <c r="GBR26"/>
      <c r="GBS26"/>
      <c r="GBT26"/>
      <c r="GBU26"/>
      <c r="GBV26"/>
      <c r="GBW26"/>
      <c r="GBX26"/>
      <c r="GBY26"/>
      <c r="GBZ26"/>
      <c r="GCA26"/>
      <c r="GCB26"/>
      <c r="GCC26"/>
      <c r="GCD26"/>
      <c r="GCE26"/>
      <c r="GCF26"/>
      <c r="GCG26"/>
      <c r="GCH26"/>
      <c r="GCI26"/>
      <c r="GCJ26"/>
      <c r="GCK26"/>
      <c r="GCL26"/>
      <c r="GCM26"/>
      <c r="GCN26"/>
      <c r="GCO26"/>
      <c r="GCP26"/>
      <c r="GCQ26"/>
      <c r="GCR26"/>
      <c r="GCS26"/>
      <c r="GCT26"/>
      <c r="GCU26"/>
      <c r="GCV26"/>
      <c r="GCW26"/>
      <c r="GCX26"/>
      <c r="GCY26"/>
      <c r="GCZ26"/>
      <c r="GDA26"/>
      <c r="GDB26"/>
      <c r="GDC26"/>
      <c r="GDD26"/>
      <c r="GDE26"/>
      <c r="GDF26"/>
      <c r="GDG26"/>
      <c r="GDH26"/>
      <c r="GDI26"/>
      <c r="GDJ26"/>
      <c r="GDK26"/>
      <c r="GDL26"/>
      <c r="GDM26"/>
      <c r="GDN26"/>
      <c r="GDO26"/>
      <c r="GDP26"/>
      <c r="GDQ26"/>
      <c r="GDR26"/>
      <c r="GDS26"/>
      <c r="GDT26"/>
      <c r="GDU26"/>
      <c r="GDV26"/>
      <c r="GDW26"/>
      <c r="GDX26"/>
      <c r="GDY26"/>
      <c r="GDZ26"/>
      <c r="GEA26"/>
      <c r="GEB26"/>
      <c r="GEC26"/>
      <c r="GED26"/>
      <c r="GEE26"/>
      <c r="GEF26"/>
      <c r="GEG26"/>
      <c r="GEH26"/>
      <c r="GEI26"/>
      <c r="GEJ26"/>
      <c r="GEK26"/>
      <c r="GEL26"/>
      <c r="GEM26"/>
      <c r="GEN26"/>
      <c r="GEO26"/>
      <c r="GEP26"/>
      <c r="GEQ26"/>
      <c r="GER26"/>
      <c r="GES26"/>
      <c r="GET26"/>
      <c r="GEU26"/>
      <c r="GEV26"/>
      <c r="GEW26"/>
      <c r="GEX26"/>
      <c r="GEY26"/>
      <c r="GEZ26"/>
      <c r="GFA26"/>
      <c r="GFB26"/>
      <c r="GFC26"/>
      <c r="GFD26"/>
      <c r="GFE26"/>
      <c r="GFF26"/>
      <c r="GFG26"/>
      <c r="GFH26"/>
      <c r="GFI26"/>
      <c r="GFJ26"/>
      <c r="GFK26"/>
      <c r="GFL26"/>
      <c r="GFM26"/>
      <c r="GFN26"/>
      <c r="GFO26"/>
      <c r="GFP26"/>
      <c r="GFQ26"/>
      <c r="GFR26"/>
      <c r="GFS26"/>
      <c r="GFT26"/>
      <c r="GFU26"/>
      <c r="GFV26"/>
      <c r="GFW26"/>
      <c r="GFX26"/>
      <c r="GFY26"/>
      <c r="GFZ26"/>
      <c r="GGA26"/>
      <c r="GGB26"/>
      <c r="GGC26"/>
      <c r="GGD26"/>
      <c r="GGE26"/>
      <c r="GGF26"/>
      <c r="GGG26"/>
      <c r="GGH26"/>
      <c r="GGI26"/>
      <c r="GGJ26"/>
      <c r="GGK26"/>
      <c r="GGL26"/>
      <c r="GGM26"/>
      <c r="GGN26"/>
      <c r="GGO26"/>
      <c r="GGP26"/>
      <c r="GGQ26"/>
      <c r="GGR26"/>
      <c r="GGS26"/>
      <c r="GGT26"/>
      <c r="GGU26"/>
      <c r="GGV26"/>
      <c r="GGW26"/>
      <c r="GGX26"/>
      <c r="GGY26"/>
      <c r="GGZ26"/>
      <c r="GHA26"/>
      <c r="GHB26"/>
      <c r="GHC26"/>
      <c r="GHD26"/>
      <c r="GHE26"/>
      <c r="GHF26"/>
      <c r="GHG26"/>
      <c r="GHH26"/>
      <c r="GHI26"/>
      <c r="GHJ26"/>
      <c r="GHK26"/>
      <c r="GHL26"/>
      <c r="GHM26"/>
      <c r="GHN26"/>
      <c r="GHO26"/>
      <c r="GHP26"/>
      <c r="GHQ26"/>
      <c r="GHR26"/>
      <c r="GHS26"/>
      <c r="GHT26"/>
      <c r="GHU26"/>
      <c r="GHV26"/>
      <c r="GHW26"/>
      <c r="GHX26"/>
      <c r="GHY26"/>
      <c r="GHZ26"/>
      <c r="GIA26"/>
      <c r="GIB26"/>
      <c r="GIC26"/>
      <c r="GID26"/>
      <c r="GIE26"/>
      <c r="GIF26"/>
      <c r="GIG26"/>
      <c r="GIH26"/>
      <c r="GII26"/>
      <c r="GIJ26"/>
      <c r="GIK26"/>
      <c r="GIL26"/>
      <c r="GIM26"/>
      <c r="GIN26"/>
      <c r="GIO26"/>
      <c r="GIP26"/>
      <c r="GIQ26"/>
      <c r="GIR26"/>
      <c r="GIS26"/>
      <c r="GIT26"/>
      <c r="GIU26"/>
      <c r="GIV26"/>
      <c r="GIW26"/>
      <c r="GIX26"/>
      <c r="GIY26"/>
      <c r="GIZ26"/>
      <c r="GJA26"/>
      <c r="GJB26"/>
      <c r="GJC26"/>
      <c r="GJD26"/>
      <c r="GJE26"/>
      <c r="GJF26"/>
      <c r="GJG26"/>
      <c r="GJH26"/>
      <c r="GJI26"/>
      <c r="GJJ26"/>
      <c r="GJK26"/>
      <c r="GJL26"/>
      <c r="GJM26"/>
      <c r="GJN26"/>
      <c r="GJO26"/>
      <c r="GJP26"/>
      <c r="GJQ26"/>
      <c r="GJR26"/>
      <c r="GJS26"/>
      <c r="GJT26"/>
      <c r="GJU26"/>
      <c r="GJV26"/>
      <c r="GJW26"/>
      <c r="GJX26"/>
      <c r="GJY26"/>
      <c r="GJZ26"/>
      <c r="GKA26"/>
      <c r="GKB26"/>
      <c r="GKC26"/>
      <c r="GKD26"/>
      <c r="GKE26"/>
      <c r="GKF26"/>
      <c r="GKG26"/>
      <c r="GKH26"/>
      <c r="GKI26"/>
      <c r="GKJ26"/>
      <c r="GKK26"/>
      <c r="GKL26"/>
      <c r="GKM26"/>
      <c r="GKN26"/>
      <c r="GKO26"/>
      <c r="GKP26"/>
      <c r="GKQ26"/>
      <c r="GKR26"/>
      <c r="GKS26"/>
      <c r="GKT26"/>
      <c r="GKU26"/>
      <c r="GKV26"/>
      <c r="GKW26"/>
      <c r="GKX26"/>
      <c r="GKY26"/>
      <c r="GKZ26"/>
      <c r="GLA26"/>
      <c r="GLB26"/>
      <c r="GLC26"/>
      <c r="GLD26"/>
      <c r="GLE26"/>
      <c r="GLF26"/>
      <c r="GLG26"/>
      <c r="GLH26"/>
      <c r="GLI26"/>
      <c r="GLJ26"/>
      <c r="GLK26"/>
      <c r="GLL26"/>
      <c r="GLM26"/>
      <c r="GLN26"/>
      <c r="GLO26"/>
      <c r="GLP26"/>
      <c r="GLQ26"/>
      <c r="GLR26"/>
      <c r="GLS26"/>
      <c r="GLT26"/>
      <c r="GLU26"/>
      <c r="GLV26"/>
      <c r="GLW26"/>
      <c r="GLX26"/>
      <c r="GLY26"/>
      <c r="GLZ26"/>
      <c r="GMA26"/>
      <c r="GMB26"/>
      <c r="GMC26"/>
      <c r="GMD26"/>
      <c r="GME26"/>
      <c r="GMF26"/>
      <c r="GMG26"/>
      <c r="GMH26"/>
      <c r="GMI26"/>
      <c r="GMJ26"/>
      <c r="GMK26"/>
      <c r="GML26"/>
      <c r="GMM26"/>
      <c r="GMN26"/>
      <c r="GMO26"/>
      <c r="GMP26"/>
      <c r="GMQ26"/>
      <c r="GMR26"/>
      <c r="GMS26"/>
      <c r="GMT26"/>
      <c r="GMU26"/>
      <c r="GMV26"/>
      <c r="GMW26"/>
      <c r="GMX26"/>
      <c r="GMY26"/>
      <c r="GMZ26"/>
      <c r="GNA26"/>
      <c r="GNB26"/>
      <c r="GNC26"/>
      <c r="GND26"/>
      <c r="GNE26"/>
      <c r="GNF26"/>
      <c r="GNG26"/>
      <c r="GNH26"/>
      <c r="GNI26"/>
      <c r="GNJ26"/>
      <c r="GNK26"/>
      <c r="GNL26"/>
      <c r="GNM26"/>
      <c r="GNN26"/>
      <c r="GNO26"/>
      <c r="GNP26"/>
      <c r="GNQ26"/>
      <c r="GNR26"/>
      <c r="GNS26"/>
      <c r="GNT26"/>
      <c r="GNU26"/>
      <c r="GNV26"/>
      <c r="GNW26"/>
      <c r="GNX26"/>
      <c r="GNY26"/>
      <c r="GNZ26"/>
      <c r="GOA26"/>
      <c r="GOB26"/>
      <c r="GOC26"/>
      <c r="GOD26"/>
      <c r="GOE26"/>
      <c r="GOF26"/>
      <c r="GOG26"/>
      <c r="GOH26"/>
      <c r="GOI26"/>
      <c r="GOJ26"/>
      <c r="GOK26"/>
      <c r="GOL26"/>
      <c r="GOM26"/>
      <c r="GON26"/>
      <c r="GOO26"/>
      <c r="GOP26"/>
      <c r="GOQ26"/>
      <c r="GOR26"/>
      <c r="GOS26"/>
      <c r="GOT26"/>
      <c r="GOU26"/>
      <c r="GOV26"/>
      <c r="GOW26"/>
      <c r="GOX26"/>
      <c r="GOY26"/>
      <c r="GOZ26"/>
      <c r="GPA26"/>
      <c r="GPB26"/>
      <c r="GPC26"/>
      <c r="GPD26"/>
      <c r="GPE26"/>
      <c r="GPF26"/>
      <c r="GPG26"/>
      <c r="GPH26"/>
      <c r="GPI26"/>
      <c r="GPJ26"/>
      <c r="GPK26"/>
      <c r="GPL26"/>
      <c r="GPM26"/>
      <c r="GPN26"/>
      <c r="GPO26"/>
      <c r="GPP26"/>
      <c r="GPQ26"/>
      <c r="GPR26"/>
      <c r="GPS26"/>
      <c r="GPT26"/>
      <c r="GPU26"/>
      <c r="GPV26"/>
      <c r="GPW26"/>
      <c r="GPX26"/>
      <c r="GPY26"/>
      <c r="GPZ26"/>
      <c r="GQA26"/>
      <c r="GQB26"/>
      <c r="GQC26"/>
      <c r="GQD26"/>
      <c r="GQE26"/>
      <c r="GQF26"/>
      <c r="GQG26"/>
      <c r="GQH26"/>
      <c r="GQI26"/>
      <c r="GQJ26"/>
      <c r="GQK26"/>
      <c r="GQL26"/>
      <c r="GQM26"/>
      <c r="GQN26"/>
      <c r="GQO26"/>
      <c r="GQP26"/>
      <c r="GQQ26"/>
      <c r="GQR26"/>
      <c r="GQS26"/>
      <c r="GQT26"/>
      <c r="GQU26"/>
      <c r="GQV26"/>
      <c r="GQW26"/>
      <c r="GQX26"/>
      <c r="GQY26"/>
      <c r="GQZ26"/>
      <c r="GRA26"/>
      <c r="GRB26"/>
      <c r="GRC26"/>
      <c r="GRD26"/>
      <c r="GRE26"/>
      <c r="GRF26"/>
      <c r="GRG26"/>
      <c r="GRH26"/>
      <c r="GRI26"/>
      <c r="GRJ26"/>
      <c r="GRK26"/>
      <c r="GRL26"/>
      <c r="GRM26"/>
      <c r="GRN26"/>
      <c r="GRO26"/>
      <c r="GRP26"/>
      <c r="GRQ26"/>
      <c r="GRR26"/>
      <c r="GRS26"/>
      <c r="GRT26"/>
      <c r="GRU26"/>
      <c r="GRV26"/>
      <c r="GRW26"/>
      <c r="GRX26"/>
      <c r="GRY26"/>
      <c r="GRZ26"/>
      <c r="GSA26"/>
      <c r="GSB26"/>
      <c r="GSC26"/>
      <c r="GSD26"/>
      <c r="GSE26"/>
      <c r="GSF26"/>
      <c r="GSG26"/>
      <c r="GSH26"/>
      <c r="GSI26"/>
      <c r="GSJ26"/>
      <c r="GSK26"/>
      <c r="GSL26"/>
      <c r="GSM26"/>
      <c r="GSN26"/>
      <c r="GSO26"/>
      <c r="GSP26"/>
      <c r="GSQ26"/>
      <c r="GSR26"/>
      <c r="GSS26"/>
      <c r="GST26"/>
      <c r="GSU26"/>
      <c r="GSV26"/>
      <c r="GSW26"/>
      <c r="GSX26"/>
      <c r="GSY26"/>
      <c r="GSZ26"/>
      <c r="GTA26"/>
      <c r="GTB26"/>
      <c r="GTC26"/>
      <c r="GTD26"/>
      <c r="GTE26"/>
      <c r="GTF26"/>
      <c r="GTG26"/>
      <c r="GTH26"/>
      <c r="GTI26"/>
      <c r="GTJ26"/>
      <c r="GTK26"/>
      <c r="GTL26"/>
      <c r="GTM26"/>
      <c r="GTN26"/>
      <c r="GTO26"/>
      <c r="GTP26"/>
      <c r="GTQ26"/>
      <c r="GTR26"/>
      <c r="GTS26"/>
      <c r="GTT26"/>
      <c r="GTU26"/>
      <c r="GTV26"/>
      <c r="GTW26"/>
      <c r="GTX26"/>
      <c r="GTY26"/>
      <c r="GTZ26"/>
      <c r="GUA26"/>
      <c r="GUB26"/>
      <c r="GUC26"/>
      <c r="GUD26"/>
      <c r="GUE26"/>
      <c r="GUF26"/>
      <c r="GUG26"/>
      <c r="GUH26"/>
      <c r="GUI26"/>
      <c r="GUJ26"/>
      <c r="GUK26"/>
      <c r="GUL26"/>
      <c r="GUM26"/>
      <c r="GUN26"/>
      <c r="GUO26"/>
      <c r="GUP26"/>
      <c r="GUQ26"/>
      <c r="GUR26"/>
      <c r="GUS26"/>
      <c r="GUT26"/>
      <c r="GUU26"/>
      <c r="GUV26"/>
      <c r="GUW26"/>
      <c r="GUX26"/>
      <c r="GUY26"/>
      <c r="GUZ26"/>
      <c r="GVA26"/>
      <c r="GVB26"/>
      <c r="GVC26"/>
      <c r="GVD26"/>
      <c r="GVE26"/>
      <c r="GVF26"/>
      <c r="GVG26"/>
      <c r="GVH26"/>
      <c r="GVI26"/>
      <c r="GVJ26"/>
      <c r="GVK26"/>
      <c r="GVL26"/>
      <c r="GVM26"/>
      <c r="GVN26"/>
      <c r="GVO26"/>
      <c r="GVP26"/>
      <c r="GVQ26"/>
      <c r="GVR26"/>
      <c r="GVS26"/>
      <c r="GVT26"/>
      <c r="GVU26"/>
      <c r="GVV26"/>
      <c r="GVW26"/>
      <c r="GVX26"/>
      <c r="GVY26"/>
      <c r="GVZ26"/>
      <c r="GWA26"/>
      <c r="GWB26"/>
      <c r="GWC26"/>
      <c r="GWD26"/>
      <c r="GWE26"/>
      <c r="GWF26"/>
      <c r="GWG26"/>
      <c r="GWH26"/>
      <c r="GWI26"/>
      <c r="GWJ26"/>
      <c r="GWK26"/>
      <c r="GWL26"/>
      <c r="GWM26"/>
      <c r="GWN26"/>
      <c r="GWO26"/>
      <c r="GWP26"/>
      <c r="GWQ26"/>
      <c r="GWR26"/>
      <c r="GWS26"/>
      <c r="GWT26"/>
      <c r="GWU26"/>
      <c r="GWV26"/>
      <c r="GWW26"/>
      <c r="GWX26"/>
      <c r="GWY26"/>
      <c r="GWZ26"/>
      <c r="GXA26"/>
      <c r="GXB26"/>
      <c r="GXC26"/>
      <c r="GXD26"/>
      <c r="GXE26"/>
      <c r="GXF26"/>
      <c r="GXG26"/>
      <c r="GXH26"/>
      <c r="GXI26"/>
      <c r="GXJ26"/>
      <c r="GXK26"/>
      <c r="GXL26"/>
      <c r="GXM26"/>
      <c r="GXN26"/>
      <c r="GXO26"/>
      <c r="GXP26"/>
      <c r="GXQ26"/>
      <c r="GXR26"/>
      <c r="GXS26"/>
      <c r="GXT26"/>
      <c r="GXU26"/>
      <c r="GXV26"/>
      <c r="GXW26"/>
      <c r="GXX26"/>
      <c r="GXY26"/>
      <c r="GXZ26"/>
      <c r="GYA26"/>
      <c r="GYB26"/>
      <c r="GYC26"/>
      <c r="GYD26"/>
      <c r="GYE26"/>
      <c r="GYF26"/>
      <c r="GYG26"/>
      <c r="GYH26"/>
      <c r="GYI26"/>
      <c r="GYJ26"/>
      <c r="GYK26"/>
      <c r="GYL26"/>
      <c r="GYM26"/>
      <c r="GYN26"/>
      <c r="GYO26"/>
      <c r="GYP26"/>
      <c r="GYQ26"/>
      <c r="GYR26"/>
      <c r="GYS26"/>
      <c r="GYT26"/>
      <c r="GYU26"/>
      <c r="GYV26"/>
      <c r="GYW26"/>
      <c r="GYX26"/>
      <c r="GYY26"/>
      <c r="GYZ26"/>
      <c r="GZA26"/>
      <c r="GZB26"/>
      <c r="GZC26"/>
      <c r="GZD26"/>
      <c r="GZE26"/>
      <c r="GZF26"/>
      <c r="GZG26"/>
      <c r="GZH26"/>
      <c r="GZI26"/>
      <c r="GZJ26"/>
      <c r="GZK26"/>
      <c r="GZL26"/>
      <c r="GZM26"/>
      <c r="GZN26"/>
      <c r="GZO26"/>
      <c r="GZP26"/>
      <c r="GZQ26"/>
      <c r="GZR26"/>
      <c r="GZS26"/>
      <c r="GZT26"/>
      <c r="GZU26"/>
      <c r="GZV26"/>
      <c r="GZW26"/>
      <c r="GZX26"/>
      <c r="GZY26"/>
      <c r="GZZ26"/>
      <c r="HAA26"/>
      <c r="HAB26"/>
      <c r="HAC26"/>
      <c r="HAD26"/>
      <c r="HAE26"/>
      <c r="HAF26"/>
      <c r="HAG26"/>
      <c r="HAH26"/>
      <c r="HAI26"/>
      <c r="HAJ26"/>
      <c r="HAK26"/>
      <c r="HAL26"/>
      <c r="HAM26"/>
      <c r="HAN26"/>
      <c r="HAO26"/>
      <c r="HAP26"/>
      <c r="HAQ26"/>
      <c r="HAR26"/>
      <c r="HAS26"/>
      <c r="HAT26"/>
      <c r="HAU26"/>
      <c r="HAV26"/>
      <c r="HAW26"/>
      <c r="HAX26"/>
      <c r="HAY26"/>
      <c r="HAZ26"/>
      <c r="HBA26"/>
      <c r="HBB26"/>
      <c r="HBC26"/>
      <c r="HBD26"/>
      <c r="HBE26"/>
      <c r="HBF26"/>
      <c r="HBG26"/>
      <c r="HBH26"/>
      <c r="HBI26"/>
      <c r="HBJ26"/>
      <c r="HBK26"/>
      <c r="HBL26"/>
      <c r="HBM26"/>
      <c r="HBN26"/>
      <c r="HBO26"/>
      <c r="HBP26"/>
      <c r="HBQ26"/>
      <c r="HBR26"/>
      <c r="HBS26"/>
      <c r="HBT26"/>
      <c r="HBU26"/>
      <c r="HBV26"/>
      <c r="HBW26"/>
      <c r="HBX26"/>
      <c r="HBY26"/>
      <c r="HBZ26"/>
      <c r="HCA26"/>
      <c r="HCB26"/>
      <c r="HCC26"/>
      <c r="HCD26"/>
      <c r="HCE26"/>
      <c r="HCF26"/>
      <c r="HCG26"/>
      <c r="HCH26"/>
      <c r="HCI26"/>
      <c r="HCJ26"/>
      <c r="HCK26"/>
      <c r="HCL26"/>
      <c r="HCM26"/>
      <c r="HCN26"/>
      <c r="HCO26"/>
      <c r="HCP26"/>
      <c r="HCQ26"/>
      <c r="HCR26"/>
      <c r="HCS26"/>
      <c r="HCT26"/>
      <c r="HCU26"/>
      <c r="HCV26"/>
      <c r="HCW26"/>
      <c r="HCX26"/>
      <c r="HCY26"/>
      <c r="HCZ26"/>
      <c r="HDA26"/>
      <c r="HDB26"/>
      <c r="HDC26"/>
      <c r="HDD26"/>
      <c r="HDE26"/>
      <c r="HDF26"/>
      <c r="HDG26"/>
      <c r="HDH26"/>
      <c r="HDI26"/>
      <c r="HDJ26"/>
      <c r="HDK26"/>
      <c r="HDL26"/>
      <c r="HDM26"/>
      <c r="HDN26"/>
      <c r="HDO26"/>
      <c r="HDP26"/>
      <c r="HDQ26"/>
      <c r="HDR26"/>
      <c r="HDS26"/>
      <c r="HDT26"/>
      <c r="HDU26"/>
      <c r="HDV26"/>
      <c r="HDW26"/>
      <c r="HDX26"/>
      <c r="HDY26"/>
      <c r="HDZ26"/>
      <c r="HEA26"/>
      <c r="HEB26"/>
      <c r="HEC26"/>
      <c r="HED26"/>
      <c r="HEE26"/>
      <c r="HEF26"/>
      <c r="HEG26"/>
      <c r="HEH26"/>
      <c r="HEI26"/>
      <c r="HEJ26"/>
      <c r="HEK26"/>
      <c r="HEL26"/>
      <c r="HEM26"/>
      <c r="HEN26"/>
      <c r="HEO26"/>
      <c r="HEP26"/>
      <c r="HEQ26"/>
      <c r="HER26"/>
      <c r="HES26"/>
      <c r="HET26"/>
      <c r="HEU26"/>
      <c r="HEV26"/>
      <c r="HEW26"/>
      <c r="HEX26"/>
      <c r="HEY26"/>
      <c r="HEZ26"/>
      <c r="HFA26"/>
      <c r="HFB26"/>
      <c r="HFC26"/>
      <c r="HFD26"/>
      <c r="HFE26"/>
      <c r="HFF26"/>
      <c r="HFG26"/>
      <c r="HFH26"/>
      <c r="HFI26"/>
      <c r="HFJ26"/>
      <c r="HFK26"/>
      <c r="HFL26"/>
      <c r="HFM26"/>
      <c r="HFN26"/>
      <c r="HFO26"/>
      <c r="HFP26"/>
      <c r="HFQ26"/>
      <c r="HFR26"/>
      <c r="HFS26"/>
      <c r="HFT26"/>
      <c r="HFU26"/>
      <c r="HFV26"/>
      <c r="HFW26"/>
      <c r="HFX26"/>
      <c r="HFY26"/>
      <c r="HFZ26"/>
      <c r="HGA26"/>
      <c r="HGB26"/>
      <c r="HGC26"/>
      <c r="HGD26"/>
      <c r="HGE26"/>
      <c r="HGF26"/>
      <c r="HGG26"/>
      <c r="HGH26"/>
      <c r="HGI26"/>
      <c r="HGJ26"/>
      <c r="HGK26"/>
      <c r="HGL26"/>
      <c r="HGM26"/>
      <c r="HGN26"/>
      <c r="HGO26"/>
      <c r="HGP26"/>
      <c r="HGQ26"/>
      <c r="HGR26"/>
      <c r="HGS26"/>
      <c r="HGT26"/>
      <c r="HGU26"/>
      <c r="HGV26"/>
      <c r="HGW26"/>
      <c r="HGX26"/>
      <c r="HGY26"/>
      <c r="HGZ26"/>
      <c r="HHA26"/>
      <c r="HHB26"/>
      <c r="HHC26"/>
      <c r="HHD26"/>
      <c r="HHE26"/>
      <c r="HHF26"/>
      <c r="HHG26"/>
      <c r="HHH26"/>
      <c r="HHI26"/>
      <c r="HHJ26"/>
      <c r="HHK26"/>
      <c r="HHL26"/>
      <c r="HHM26"/>
      <c r="HHN26"/>
      <c r="HHO26"/>
      <c r="HHP26"/>
      <c r="HHQ26"/>
      <c r="HHR26"/>
      <c r="HHS26"/>
      <c r="HHT26"/>
      <c r="HHU26"/>
      <c r="HHV26"/>
      <c r="HHW26"/>
      <c r="HHX26"/>
      <c r="HHY26"/>
      <c r="HHZ26"/>
      <c r="HIA26"/>
      <c r="HIB26"/>
      <c r="HIC26"/>
      <c r="HID26"/>
      <c r="HIE26"/>
      <c r="HIF26"/>
      <c r="HIG26"/>
      <c r="HIH26"/>
      <c r="HII26"/>
      <c r="HIJ26"/>
      <c r="HIK26"/>
      <c r="HIL26"/>
      <c r="HIM26"/>
      <c r="HIN26"/>
      <c r="HIO26"/>
      <c r="HIP26"/>
      <c r="HIQ26"/>
      <c r="HIR26"/>
      <c r="HIS26"/>
      <c r="HIT26"/>
      <c r="HIU26"/>
      <c r="HIV26"/>
      <c r="HIW26"/>
      <c r="HIX26"/>
      <c r="HIY26"/>
      <c r="HIZ26"/>
      <c r="HJA26"/>
      <c r="HJB26"/>
      <c r="HJC26"/>
      <c r="HJD26"/>
      <c r="HJE26"/>
      <c r="HJF26"/>
      <c r="HJG26"/>
      <c r="HJH26"/>
      <c r="HJI26"/>
      <c r="HJJ26"/>
      <c r="HJK26"/>
      <c r="HJL26"/>
      <c r="HJM26"/>
      <c r="HJN26"/>
      <c r="HJO26"/>
      <c r="HJP26"/>
      <c r="HJQ26"/>
      <c r="HJR26"/>
      <c r="HJS26"/>
      <c r="HJT26"/>
      <c r="HJU26"/>
      <c r="HJV26"/>
      <c r="HJW26"/>
      <c r="HJX26"/>
      <c r="HJY26"/>
      <c r="HJZ26"/>
      <c r="HKA26"/>
      <c r="HKB26"/>
      <c r="HKC26"/>
      <c r="HKD26"/>
      <c r="HKE26"/>
      <c r="HKF26"/>
      <c r="HKG26"/>
      <c r="HKH26"/>
      <c r="HKI26"/>
      <c r="HKJ26"/>
      <c r="HKK26"/>
      <c r="HKL26"/>
      <c r="HKM26"/>
      <c r="HKN26"/>
      <c r="HKO26"/>
      <c r="HKP26"/>
      <c r="HKQ26"/>
      <c r="HKR26"/>
      <c r="HKS26"/>
      <c r="HKT26"/>
      <c r="HKU26"/>
      <c r="HKV26"/>
      <c r="HKW26"/>
      <c r="HKX26"/>
      <c r="HKY26"/>
      <c r="HKZ26"/>
      <c r="HLA26"/>
      <c r="HLB26"/>
      <c r="HLC26"/>
      <c r="HLD26"/>
      <c r="HLE26"/>
      <c r="HLF26"/>
      <c r="HLG26"/>
      <c r="HLH26"/>
      <c r="HLI26"/>
      <c r="HLJ26"/>
      <c r="HLK26"/>
      <c r="HLL26"/>
      <c r="HLM26"/>
      <c r="HLN26"/>
      <c r="HLO26"/>
      <c r="HLP26"/>
      <c r="HLQ26"/>
      <c r="HLR26"/>
      <c r="HLS26"/>
      <c r="HLT26"/>
      <c r="HLU26"/>
      <c r="HLV26"/>
      <c r="HLW26"/>
      <c r="HLX26"/>
      <c r="HLY26"/>
      <c r="HLZ26"/>
      <c r="HMA26"/>
      <c r="HMB26"/>
      <c r="HMC26"/>
      <c r="HMD26"/>
      <c r="HME26"/>
      <c r="HMF26"/>
      <c r="HMG26"/>
      <c r="HMH26"/>
      <c r="HMI26"/>
      <c r="HMJ26"/>
      <c r="HMK26"/>
      <c r="HML26"/>
      <c r="HMM26"/>
      <c r="HMN26"/>
      <c r="HMO26"/>
      <c r="HMP26"/>
      <c r="HMQ26"/>
      <c r="HMR26"/>
      <c r="HMS26"/>
      <c r="HMT26"/>
      <c r="HMU26"/>
      <c r="HMV26"/>
      <c r="HMW26"/>
      <c r="HMX26"/>
      <c r="HMY26"/>
      <c r="HMZ26"/>
      <c r="HNA26"/>
      <c r="HNB26"/>
      <c r="HNC26"/>
      <c r="HND26"/>
      <c r="HNE26"/>
      <c r="HNF26"/>
      <c r="HNG26"/>
      <c r="HNH26"/>
      <c r="HNI26"/>
      <c r="HNJ26"/>
      <c r="HNK26"/>
      <c r="HNL26"/>
      <c r="HNM26"/>
      <c r="HNN26"/>
      <c r="HNO26"/>
      <c r="HNP26"/>
      <c r="HNQ26"/>
      <c r="HNR26"/>
      <c r="HNS26"/>
      <c r="HNT26"/>
      <c r="HNU26"/>
      <c r="HNV26"/>
      <c r="HNW26"/>
      <c r="HNX26"/>
      <c r="HNY26"/>
      <c r="HNZ26"/>
      <c r="HOA26"/>
      <c r="HOB26"/>
      <c r="HOC26"/>
      <c r="HOD26"/>
      <c r="HOE26"/>
      <c r="HOF26"/>
      <c r="HOG26"/>
      <c r="HOH26"/>
      <c r="HOI26"/>
      <c r="HOJ26"/>
      <c r="HOK26"/>
      <c r="HOL26"/>
      <c r="HOM26"/>
      <c r="HON26"/>
      <c r="HOO26"/>
      <c r="HOP26"/>
      <c r="HOQ26"/>
      <c r="HOR26"/>
      <c r="HOS26"/>
      <c r="HOT26"/>
      <c r="HOU26"/>
      <c r="HOV26"/>
      <c r="HOW26"/>
      <c r="HOX26"/>
      <c r="HOY26"/>
      <c r="HOZ26"/>
      <c r="HPA26"/>
      <c r="HPB26"/>
      <c r="HPC26"/>
      <c r="HPD26"/>
      <c r="HPE26"/>
      <c r="HPF26"/>
      <c r="HPG26"/>
      <c r="HPH26"/>
      <c r="HPI26"/>
      <c r="HPJ26"/>
      <c r="HPK26"/>
      <c r="HPL26"/>
      <c r="HPM26"/>
      <c r="HPN26"/>
      <c r="HPO26"/>
      <c r="HPP26"/>
      <c r="HPQ26"/>
      <c r="HPR26"/>
      <c r="HPS26"/>
      <c r="HPT26"/>
      <c r="HPU26"/>
      <c r="HPV26"/>
      <c r="HPW26"/>
      <c r="HPX26"/>
      <c r="HPY26"/>
      <c r="HPZ26"/>
      <c r="HQA26"/>
      <c r="HQB26"/>
      <c r="HQC26"/>
      <c r="HQD26"/>
      <c r="HQE26"/>
      <c r="HQF26"/>
      <c r="HQG26"/>
      <c r="HQH26"/>
      <c r="HQI26"/>
      <c r="HQJ26"/>
      <c r="HQK26"/>
      <c r="HQL26"/>
      <c r="HQM26"/>
      <c r="HQN26"/>
      <c r="HQO26"/>
      <c r="HQP26"/>
      <c r="HQQ26"/>
      <c r="HQR26"/>
      <c r="HQS26"/>
      <c r="HQT26"/>
      <c r="HQU26"/>
      <c r="HQV26"/>
      <c r="HQW26"/>
      <c r="HQX26"/>
      <c r="HQY26"/>
      <c r="HQZ26"/>
      <c r="HRA26"/>
      <c r="HRB26"/>
      <c r="HRC26"/>
      <c r="HRD26"/>
      <c r="HRE26"/>
      <c r="HRF26"/>
      <c r="HRG26"/>
      <c r="HRH26"/>
      <c r="HRI26"/>
      <c r="HRJ26"/>
      <c r="HRK26"/>
      <c r="HRL26"/>
      <c r="HRM26"/>
      <c r="HRN26"/>
      <c r="HRO26"/>
      <c r="HRP26"/>
      <c r="HRQ26"/>
      <c r="HRR26"/>
      <c r="HRS26"/>
      <c r="HRT26"/>
      <c r="HRU26"/>
      <c r="HRV26"/>
      <c r="HRW26"/>
      <c r="HRX26"/>
      <c r="HRY26"/>
      <c r="HRZ26"/>
      <c r="HSA26"/>
      <c r="HSB26"/>
      <c r="HSC26"/>
      <c r="HSD26"/>
      <c r="HSE26"/>
      <c r="HSF26"/>
      <c r="HSG26"/>
      <c r="HSH26"/>
      <c r="HSI26"/>
      <c r="HSJ26"/>
      <c r="HSK26"/>
      <c r="HSL26"/>
      <c r="HSM26"/>
      <c r="HSN26"/>
      <c r="HSO26"/>
      <c r="HSP26"/>
      <c r="HSQ26"/>
      <c r="HSR26"/>
      <c r="HSS26"/>
      <c r="HST26"/>
      <c r="HSU26"/>
      <c r="HSV26"/>
      <c r="HSW26"/>
      <c r="HSX26"/>
      <c r="HSY26"/>
      <c r="HSZ26"/>
      <c r="HTA26"/>
      <c r="HTB26"/>
      <c r="HTC26"/>
      <c r="HTD26"/>
      <c r="HTE26"/>
      <c r="HTF26"/>
      <c r="HTG26"/>
      <c r="HTH26"/>
      <c r="HTI26"/>
      <c r="HTJ26"/>
      <c r="HTK26"/>
      <c r="HTL26"/>
      <c r="HTM26"/>
      <c r="HTN26"/>
      <c r="HTO26"/>
      <c r="HTP26"/>
      <c r="HTQ26"/>
      <c r="HTR26"/>
      <c r="HTS26"/>
      <c r="HTT26"/>
      <c r="HTU26"/>
      <c r="HTV26"/>
      <c r="HTW26"/>
      <c r="HTX26"/>
      <c r="HTY26"/>
      <c r="HTZ26"/>
      <c r="HUA26"/>
      <c r="HUB26"/>
      <c r="HUC26"/>
      <c r="HUD26"/>
      <c r="HUE26"/>
      <c r="HUF26"/>
      <c r="HUG26"/>
      <c r="HUH26"/>
      <c r="HUI26"/>
      <c r="HUJ26"/>
      <c r="HUK26"/>
      <c r="HUL26"/>
      <c r="HUM26"/>
      <c r="HUN26"/>
      <c r="HUO26"/>
      <c r="HUP26"/>
      <c r="HUQ26"/>
      <c r="HUR26"/>
      <c r="HUS26"/>
      <c r="HUT26"/>
      <c r="HUU26"/>
      <c r="HUV26"/>
      <c r="HUW26"/>
      <c r="HUX26"/>
      <c r="HUY26"/>
      <c r="HUZ26"/>
      <c r="HVA26"/>
      <c r="HVB26"/>
      <c r="HVC26"/>
      <c r="HVD26"/>
      <c r="HVE26"/>
      <c r="HVF26"/>
      <c r="HVG26"/>
      <c r="HVH26"/>
      <c r="HVI26"/>
      <c r="HVJ26"/>
      <c r="HVK26"/>
      <c r="HVL26"/>
      <c r="HVM26"/>
      <c r="HVN26"/>
      <c r="HVO26"/>
      <c r="HVP26"/>
      <c r="HVQ26"/>
      <c r="HVR26"/>
      <c r="HVS26"/>
      <c r="HVT26"/>
      <c r="HVU26"/>
      <c r="HVV26"/>
      <c r="HVW26"/>
      <c r="HVX26"/>
      <c r="HVY26"/>
      <c r="HVZ26"/>
      <c r="HWA26"/>
      <c r="HWB26"/>
      <c r="HWC26"/>
      <c r="HWD26"/>
      <c r="HWE26"/>
      <c r="HWF26"/>
      <c r="HWG26"/>
      <c r="HWH26"/>
      <c r="HWI26"/>
      <c r="HWJ26"/>
      <c r="HWK26"/>
      <c r="HWL26"/>
      <c r="HWM26"/>
      <c r="HWN26"/>
      <c r="HWO26"/>
      <c r="HWP26"/>
      <c r="HWQ26"/>
      <c r="HWR26"/>
      <c r="HWS26"/>
      <c r="HWT26"/>
      <c r="HWU26"/>
      <c r="HWV26"/>
      <c r="HWW26"/>
      <c r="HWX26"/>
      <c r="HWY26"/>
      <c r="HWZ26"/>
      <c r="HXA26"/>
      <c r="HXB26"/>
      <c r="HXC26"/>
      <c r="HXD26"/>
      <c r="HXE26"/>
      <c r="HXF26"/>
      <c r="HXG26"/>
      <c r="HXH26"/>
      <c r="HXI26"/>
      <c r="HXJ26"/>
      <c r="HXK26"/>
      <c r="HXL26"/>
      <c r="HXM26"/>
      <c r="HXN26"/>
      <c r="HXO26"/>
      <c r="HXP26"/>
      <c r="HXQ26"/>
      <c r="HXR26"/>
      <c r="HXS26"/>
      <c r="HXT26"/>
      <c r="HXU26"/>
      <c r="HXV26"/>
      <c r="HXW26"/>
      <c r="HXX26"/>
      <c r="HXY26"/>
      <c r="HXZ26"/>
      <c r="HYA26"/>
      <c r="HYB26"/>
      <c r="HYC26"/>
      <c r="HYD26"/>
      <c r="HYE26"/>
      <c r="HYF26"/>
      <c r="HYG26"/>
      <c r="HYH26"/>
      <c r="HYI26"/>
      <c r="HYJ26"/>
      <c r="HYK26"/>
      <c r="HYL26"/>
      <c r="HYM26"/>
      <c r="HYN26"/>
      <c r="HYO26"/>
      <c r="HYP26"/>
      <c r="HYQ26"/>
      <c r="HYR26"/>
      <c r="HYS26"/>
      <c r="HYT26"/>
      <c r="HYU26"/>
      <c r="HYV26"/>
      <c r="HYW26"/>
      <c r="HYX26"/>
      <c r="HYY26"/>
      <c r="HYZ26"/>
      <c r="HZA26"/>
      <c r="HZB26"/>
      <c r="HZC26"/>
      <c r="HZD26"/>
      <c r="HZE26"/>
      <c r="HZF26"/>
      <c r="HZG26"/>
      <c r="HZH26"/>
      <c r="HZI26"/>
      <c r="HZJ26"/>
      <c r="HZK26"/>
      <c r="HZL26"/>
      <c r="HZM26"/>
      <c r="HZN26"/>
      <c r="HZO26"/>
      <c r="HZP26"/>
      <c r="HZQ26"/>
      <c r="HZR26"/>
      <c r="HZS26"/>
      <c r="HZT26"/>
      <c r="HZU26"/>
      <c r="HZV26"/>
      <c r="HZW26"/>
      <c r="HZX26"/>
      <c r="HZY26"/>
      <c r="HZZ26"/>
      <c r="IAA26"/>
      <c r="IAB26"/>
      <c r="IAC26"/>
      <c r="IAD26"/>
      <c r="IAE26"/>
      <c r="IAF26"/>
      <c r="IAG26"/>
      <c r="IAH26"/>
      <c r="IAI26"/>
      <c r="IAJ26"/>
      <c r="IAK26"/>
      <c r="IAL26"/>
      <c r="IAM26"/>
      <c r="IAN26"/>
      <c r="IAO26"/>
      <c r="IAP26"/>
      <c r="IAQ26"/>
      <c r="IAR26"/>
      <c r="IAS26"/>
      <c r="IAT26"/>
      <c r="IAU26"/>
      <c r="IAV26"/>
      <c r="IAW26"/>
      <c r="IAX26"/>
      <c r="IAY26"/>
      <c r="IAZ26"/>
      <c r="IBA26"/>
      <c r="IBB26"/>
      <c r="IBC26"/>
      <c r="IBD26"/>
      <c r="IBE26"/>
      <c r="IBF26"/>
      <c r="IBG26"/>
      <c r="IBH26"/>
      <c r="IBI26"/>
      <c r="IBJ26"/>
      <c r="IBK26"/>
      <c r="IBL26"/>
      <c r="IBM26"/>
      <c r="IBN26"/>
      <c r="IBO26"/>
      <c r="IBP26"/>
      <c r="IBQ26"/>
      <c r="IBR26"/>
      <c r="IBS26"/>
      <c r="IBT26"/>
      <c r="IBU26"/>
      <c r="IBV26"/>
      <c r="IBW26"/>
      <c r="IBX26"/>
      <c r="IBY26"/>
      <c r="IBZ26"/>
      <c r="ICA26"/>
      <c r="ICB26"/>
      <c r="ICC26"/>
      <c r="ICD26"/>
      <c r="ICE26"/>
      <c r="ICF26"/>
      <c r="ICG26"/>
      <c r="ICH26"/>
      <c r="ICI26"/>
      <c r="ICJ26"/>
      <c r="ICK26"/>
      <c r="ICL26"/>
      <c r="ICM26"/>
      <c r="ICN26"/>
      <c r="ICO26"/>
      <c r="ICP26"/>
      <c r="ICQ26"/>
      <c r="ICR26"/>
      <c r="ICS26"/>
      <c r="ICT26"/>
      <c r="ICU26"/>
      <c r="ICV26"/>
      <c r="ICW26"/>
      <c r="ICX26"/>
      <c r="ICY26"/>
      <c r="ICZ26"/>
      <c r="IDA26"/>
      <c r="IDB26"/>
      <c r="IDC26"/>
      <c r="IDD26"/>
      <c r="IDE26"/>
      <c r="IDF26"/>
      <c r="IDG26"/>
      <c r="IDH26"/>
      <c r="IDI26"/>
      <c r="IDJ26"/>
      <c r="IDK26"/>
      <c r="IDL26"/>
      <c r="IDM26"/>
      <c r="IDN26"/>
      <c r="IDO26"/>
      <c r="IDP26"/>
      <c r="IDQ26"/>
      <c r="IDR26"/>
      <c r="IDS26"/>
      <c r="IDT26"/>
      <c r="IDU26"/>
      <c r="IDV26"/>
      <c r="IDW26"/>
      <c r="IDX26"/>
      <c r="IDY26"/>
      <c r="IDZ26"/>
      <c r="IEA26"/>
      <c r="IEB26"/>
      <c r="IEC26"/>
      <c r="IED26"/>
      <c r="IEE26"/>
      <c r="IEF26"/>
      <c r="IEG26"/>
      <c r="IEH26"/>
      <c r="IEI26"/>
      <c r="IEJ26"/>
      <c r="IEK26"/>
      <c r="IEL26"/>
      <c r="IEM26"/>
      <c r="IEN26"/>
      <c r="IEO26"/>
      <c r="IEP26"/>
      <c r="IEQ26"/>
      <c r="IER26"/>
      <c r="IES26"/>
      <c r="IET26"/>
      <c r="IEU26"/>
      <c r="IEV26"/>
      <c r="IEW26"/>
      <c r="IEX26"/>
      <c r="IEY26"/>
      <c r="IEZ26"/>
      <c r="IFA26"/>
      <c r="IFB26"/>
      <c r="IFC26"/>
      <c r="IFD26"/>
      <c r="IFE26"/>
      <c r="IFF26"/>
      <c r="IFG26"/>
      <c r="IFH26"/>
      <c r="IFI26"/>
      <c r="IFJ26"/>
      <c r="IFK26"/>
      <c r="IFL26"/>
      <c r="IFM26"/>
      <c r="IFN26"/>
      <c r="IFO26"/>
      <c r="IFP26"/>
      <c r="IFQ26"/>
      <c r="IFR26"/>
      <c r="IFS26"/>
      <c r="IFT26"/>
      <c r="IFU26"/>
      <c r="IFV26"/>
      <c r="IFW26"/>
      <c r="IFX26"/>
      <c r="IFY26"/>
      <c r="IFZ26"/>
      <c r="IGA26"/>
      <c r="IGB26"/>
      <c r="IGC26"/>
      <c r="IGD26"/>
      <c r="IGE26"/>
      <c r="IGF26"/>
      <c r="IGG26"/>
      <c r="IGH26"/>
      <c r="IGI26"/>
      <c r="IGJ26"/>
      <c r="IGK26"/>
      <c r="IGL26"/>
      <c r="IGM26"/>
      <c r="IGN26"/>
      <c r="IGO26"/>
      <c r="IGP26"/>
      <c r="IGQ26"/>
      <c r="IGR26"/>
      <c r="IGS26"/>
      <c r="IGT26"/>
      <c r="IGU26"/>
      <c r="IGV26"/>
      <c r="IGW26"/>
      <c r="IGX26"/>
      <c r="IGY26"/>
      <c r="IGZ26"/>
      <c r="IHA26"/>
      <c r="IHB26"/>
      <c r="IHC26"/>
      <c r="IHD26"/>
      <c r="IHE26"/>
      <c r="IHF26"/>
      <c r="IHG26"/>
      <c r="IHH26"/>
      <c r="IHI26"/>
      <c r="IHJ26"/>
      <c r="IHK26"/>
      <c r="IHL26"/>
      <c r="IHM26"/>
      <c r="IHN26"/>
      <c r="IHO26"/>
      <c r="IHP26"/>
      <c r="IHQ26"/>
      <c r="IHR26"/>
      <c r="IHS26"/>
      <c r="IHT26"/>
      <c r="IHU26"/>
      <c r="IHV26"/>
      <c r="IHW26"/>
      <c r="IHX26"/>
      <c r="IHY26"/>
      <c r="IHZ26"/>
      <c r="IIA26"/>
      <c r="IIB26"/>
      <c r="IIC26"/>
      <c r="IID26"/>
      <c r="IIE26"/>
      <c r="IIF26"/>
      <c r="IIG26"/>
      <c r="IIH26"/>
      <c r="III26"/>
      <c r="IIJ26"/>
      <c r="IIK26"/>
      <c r="IIL26"/>
      <c r="IIM26"/>
      <c r="IIN26"/>
      <c r="IIO26"/>
      <c r="IIP26"/>
      <c r="IIQ26"/>
      <c r="IIR26"/>
      <c r="IIS26"/>
      <c r="IIT26"/>
      <c r="IIU26"/>
      <c r="IIV26"/>
      <c r="IIW26"/>
      <c r="IIX26"/>
      <c r="IIY26"/>
      <c r="IIZ26"/>
      <c r="IJA26"/>
      <c r="IJB26"/>
      <c r="IJC26"/>
      <c r="IJD26"/>
      <c r="IJE26"/>
      <c r="IJF26"/>
      <c r="IJG26"/>
      <c r="IJH26"/>
      <c r="IJI26"/>
      <c r="IJJ26"/>
      <c r="IJK26"/>
      <c r="IJL26"/>
      <c r="IJM26"/>
      <c r="IJN26"/>
      <c r="IJO26"/>
      <c r="IJP26"/>
      <c r="IJQ26"/>
      <c r="IJR26"/>
      <c r="IJS26"/>
      <c r="IJT26"/>
      <c r="IJU26"/>
      <c r="IJV26"/>
      <c r="IJW26"/>
      <c r="IJX26"/>
      <c r="IJY26"/>
      <c r="IJZ26"/>
      <c r="IKA26"/>
      <c r="IKB26"/>
      <c r="IKC26"/>
      <c r="IKD26"/>
      <c r="IKE26"/>
      <c r="IKF26"/>
      <c r="IKG26"/>
      <c r="IKH26"/>
      <c r="IKI26"/>
      <c r="IKJ26"/>
      <c r="IKK26"/>
      <c r="IKL26"/>
      <c r="IKM26"/>
      <c r="IKN26"/>
      <c r="IKO26"/>
      <c r="IKP26"/>
      <c r="IKQ26"/>
      <c r="IKR26"/>
      <c r="IKS26"/>
      <c r="IKT26"/>
      <c r="IKU26"/>
      <c r="IKV26"/>
      <c r="IKW26"/>
      <c r="IKX26"/>
      <c r="IKY26"/>
      <c r="IKZ26"/>
      <c r="ILA26"/>
      <c r="ILB26"/>
      <c r="ILC26"/>
      <c r="ILD26"/>
      <c r="ILE26"/>
      <c r="ILF26"/>
      <c r="ILG26"/>
      <c r="ILH26"/>
      <c r="ILI26"/>
      <c r="ILJ26"/>
      <c r="ILK26"/>
      <c r="ILL26"/>
      <c r="ILM26"/>
      <c r="ILN26"/>
      <c r="ILO26"/>
      <c r="ILP26"/>
      <c r="ILQ26"/>
      <c r="ILR26"/>
      <c r="ILS26"/>
      <c r="ILT26"/>
      <c r="ILU26"/>
      <c r="ILV26"/>
      <c r="ILW26"/>
      <c r="ILX26"/>
      <c r="ILY26"/>
      <c r="ILZ26"/>
      <c r="IMA26"/>
      <c r="IMB26"/>
      <c r="IMC26"/>
      <c r="IMD26"/>
      <c r="IME26"/>
      <c r="IMF26"/>
      <c r="IMG26"/>
      <c r="IMH26"/>
      <c r="IMI26"/>
      <c r="IMJ26"/>
      <c r="IMK26"/>
      <c r="IML26"/>
      <c r="IMM26"/>
      <c r="IMN26"/>
      <c r="IMO26"/>
      <c r="IMP26"/>
      <c r="IMQ26"/>
      <c r="IMR26"/>
      <c r="IMS26"/>
      <c r="IMT26"/>
      <c r="IMU26"/>
      <c r="IMV26"/>
      <c r="IMW26"/>
      <c r="IMX26"/>
      <c r="IMY26"/>
      <c r="IMZ26"/>
      <c r="INA26"/>
      <c r="INB26"/>
      <c r="INC26"/>
      <c r="IND26"/>
      <c r="INE26"/>
      <c r="INF26"/>
      <c r="ING26"/>
      <c r="INH26"/>
      <c r="INI26"/>
      <c r="INJ26"/>
      <c r="INK26"/>
      <c r="INL26"/>
      <c r="INM26"/>
      <c r="INN26"/>
      <c r="INO26"/>
      <c r="INP26"/>
      <c r="INQ26"/>
      <c r="INR26"/>
      <c r="INS26"/>
      <c r="INT26"/>
      <c r="INU26"/>
      <c r="INV26"/>
      <c r="INW26"/>
      <c r="INX26"/>
      <c r="INY26"/>
      <c r="INZ26"/>
      <c r="IOA26"/>
      <c r="IOB26"/>
      <c r="IOC26"/>
      <c r="IOD26"/>
      <c r="IOE26"/>
      <c r="IOF26"/>
      <c r="IOG26"/>
      <c r="IOH26"/>
      <c r="IOI26"/>
      <c r="IOJ26"/>
      <c r="IOK26"/>
      <c r="IOL26"/>
      <c r="IOM26"/>
      <c r="ION26"/>
      <c r="IOO26"/>
      <c r="IOP26"/>
      <c r="IOQ26"/>
      <c r="IOR26"/>
      <c r="IOS26"/>
      <c r="IOT26"/>
      <c r="IOU26"/>
      <c r="IOV26"/>
      <c r="IOW26"/>
      <c r="IOX26"/>
      <c r="IOY26"/>
      <c r="IOZ26"/>
      <c r="IPA26"/>
      <c r="IPB26"/>
      <c r="IPC26"/>
      <c r="IPD26"/>
      <c r="IPE26"/>
      <c r="IPF26"/>
      <c r="IPG26"/>
      <c r="IPH26"/>
      <c r="IPI26"/>
      <c r="IPJ26"/>
      <c r="IPK26"/>
      <c r="IPL26"/>
      <c r="IPM26"/>
      <c r="IPN26"/>
      <c r="IPO26"/>
      <c r="IPP26"/>
      <c r="IPQ26"/>
      <c r="IPR26"/>
      <c r="IPS26"/>
      <c r="IPT26"/>
      <c r="IPU26"/>
      <c r="IPV26"/>
      <c r="IPW26"/>
      <c r="IPX26"/>
      <c r="IPY26"/>
      <c r="IPZ26"/>
      <c r="IQA26"/>
      <c r="IQB26"/>
      <c r="IQC26"/>
      <c r="IQD26"/>
      <c r="IQE26"/>
      <c r="IQF26"/>
      <c r="IQG26"/>
      <c r="IQH26"/>
      <c r="IQI26"/>
      <c r="IQJ26"/>
      <c r="IQK26"/>
      <c r="IQL26"/>
      <c r="IQM26"/>
      <c r="IQN26"/>
      <c r="IQO26"/>
      <c r="IQP26"/>
      <c r="IQQ26"/>
      <c r="IQR26"/>
      <c r="IQS26"/>
      <c r="IQT26"/>
      <c r="IQU26"/>
      <c r="IQV26"/>
      <c r="IQW26"/>
      <c r="IQX26"/>
      <c r="IQY26"/>
      <c r="IQZ26"/>
      <c r="IRA26"/>
      <c r="IRB26"/>
      <c r="IRC26"/>
      <c r="IRD26"/>
      <c r="IRE26"/>
      <c r="IRF26"/>
      <c r="IRG26"/>
      <c r="IRH26"/>
      <c r="IRI26"/>
      <c r="IRJ26"/>
      <c r="IRK26"/>
      <c r="IRL26"/>
      <c r="IRM26"/>
      <c r="IRN26"/>
      <c r="IRO26"/>
      <c r="IRP26"/>
      <c r="IRQ26"/>
      <c r="IRR26"/>
      <c r="IRS26"/>
      <c r="IRT26"/>
      <c r="IRU26"/>
      <c r="IRV26"/>
      <c r="IRW26"/>
      <c r="IRX26"/>
      <c r="IRY26"/>
      <c r="IRZ26"/>
      <c r="ISA26"/>
      <c r="ISB26"/>
      <c r="ISC26"/>
      <c r="ISD26"/>
      <c r="ISE26"/>
      <c r="ISF26"/>
      <c r="ISG26"/>
      <c r="ISH26"/>
      <c r="ISI26"/>
      <c r="ISJ26"/>
      <c r="ISK26"/>
      <c r="ISL26"/>
      <c r="ISM26"/>
      <c r="ISN26"/>
      <c r="ISO26"/>
      <c r="ISP26"/>
      <c r="ISQ26"/>
      <c r="ISR26"/>
      <c r="ISS26"/>
      <c r="IST26"/>
      <c r="ISU26"/>
      <c r="ISV26"/>
      <c r="ISW26"/>
      <c r="ISX26"/>
      <c r="ISY26"/>
      <c r="ISZ26"/>
      <c r="ITA26"/>
      <c r="ITB26"/>
      <c r="ITC26"/>
      <c r="ITD26"/>
      <c r="ITE26"/>
      <c r="ITF26"/>
      <c r="ITG26"/>
      <c r="ITH26"/>
      <c r="ITI26"/>
      <c r="ITJ26"/>
      <c r="ITK26"/>
      <c r="ITL26"/>
      <c r="ITM26"/>
      <c r="ITN26"/>
      <c r="ITO26"/>
      <c r="ITP26"/>
      <c r="ITQ26"/>
      <c r="ITR26"/>
      <c r="ITS26"/>
      <c r="ITT26"/>
      <c r="ITU26"/>
      <c r="ITV26"/>
      <c r="ITW26"/>
      <c r="ITX26"/>
      <c r="ITY26"/>
      <c r="ITZ26"/>
      <c r="IUA26"/>
      <c r="IUB26"/>
      <c r="IUC26"/>
      <c r="IUD26"/>
      <c r="IUE26"/>
      <c r="IUF26"/>
      <c r="IUG26"/>
      <c r="IUH26"/>
      <c r="IUI26"/>
      <c r="IUJ26"/>
      <c r="IUK26"/>
      <c r="IUL26"/>
      <c r="IUM26"/>
      <c r="IUN26"/>
      <c r="IUO26"/>
      <c r="IUP26"/>
      <c r="IUQ26"/>
      <c r="IUR26"/>
      <c r="IUS26"/>
      <c r="IUT26"/>
      <c r="IUU26"/>
      <c r="IUV26"/>
      <c r="IUW26"/>
      <c r="IUX26"/>
      <c r="IUY26"/>
      <c r="IUZ26"/>
      <c r="IVA26"/>
      <c r="IVB26"/>
      <c r="IVC26"/>
      <c r="IVD26"/>
      <c r="IVE26"/>
      <c r="IVF26"/>
      <c r="IVG26"/>
      <c r="IVH26"/>
      <c r="IVI26"/>
      <c r="IVJ26"/>
      <c r="IVK26"/>
      <c r="IVL26"/>
      <c r="IVM26"/>
      <c r="IVN26"/>
      <c r="IVO26"/>
      <c r="IVP26"/>
      <c r="IVQ26"/>
      <c r="IVR26"/>
      <c r="IVS26"/>
      <c r="IVT26"/>
      <c r="IVU26"/>
      <c r="IVV26"/>
      <c r="IVW26"/>
      <c r="IVX26"/>
      <c r="IVY26"/>
      <c r="IVZ26"/>
      <c r="IWA26"/>
      <c r="IWB26"/>
      <c r="IWC26"/>
      <c r="IWD26"/>
      <c r="IWE26"/>
      <c r="IWF26"/>
      <c r="IWG26"/>
      <c r="IWH26"/>
      <c r="IWI26"/>
      <c r="IWJ26"/>
      <c r="IWK26"/>
      <c r="IWL26"/>
      <c r="IWM26"/>
      <c r="IWN26"/>
      <c r="IWO26"/>
      <c r="IWP26"/>
      <c r="IWQ26"/>
      <c r="IWR26"/>
      <c r="IWS26"/>
      <c r="IWT26"/>
      <c r="IWU26"/>
      <c r="IWV26"/>
      <c r="IWW26"/>
      <c r="IWX26"/>
      <c r="IWY26"/>
      <c r="IWZ26"/>
      <c r="IXA26"/>
      <c r="IXB26"/>
      <c r="IXC26"/>
      <c r="IXD26"/>
      <c r="IXE26"/>
      <c r="IXF26"/>
      <c r="IXG26"/>
      <c r="IXH26"/>
      <c r="IXI26"/>
      <c r="IXJ26"/>
      <c r="IXK26"/>
      <c r="IXL26"/>
      <c r="IXM26"/>
      <c r="IXN26"/>
      <c r="IXO26"/>
      <c r="IXP26"/>
      <c r="IXQ26"/>
      <c r="IXR26"/>
      <c r="IXS26"/>
      <c r="IXT26"/>
      <c r="IXU26"/>
      <c r="IXV26"/>
      <c r="IXW26"/>
      <c r="IXX26"/>
      <c r="IXY26"/>
      <c r="IXZ26"/>
      <c r="IYA26"/>
      <c r="IYB26"/>
      <c r="IYC26"/>
      <c r="IYD26"/>
      <c r="IYE26"/>
      <c r="IYF26"/>
      <c r="IYG26"/>
      <c r="IYH26"/>
      <c r="IYI26"/>
      <c r="IYJ26"/>
      <c r="IYK26"/>
      <c r="IYL26"/>
      <c r="IYM26"/>
      <c r="IYN26"/>
      <c r="IYO26"/>
      <c r="IYP26"/>
      <c r="IYQ26"/>
      <c r="IYR26"/>
      <c r="IYS26"/>
      <c r="IYT26"/>
      <c r="IYU26"/>
      <c r="IYV26"/>
      <c r="IYW26"/>
      <c r="IYX26"/>
      <c r="IYY26"/>
      <c r="IYZ26"/>
      <c r="IZA26"/>
      <c r="IZB26"/>
      <c r="IZC26"/>
      <c r="IZD26"/>
      <c r="IZE26"/>
      <c r="IZF26"/>
      <c r="IZG26"/>
      <c r="IZH26"/>
      <c r="IZI26"/>
      <c r="IZJ26"/>
      <c r="IZK26"/>
      <c r="IZL26"/>
      <c r="IZM26"/>
      <c r="IZN26"/>
      <c r="IZO26"/>
      <c r="IZP26"/>
      <c r="IZQ26"/>
      <c r="IZR26"/>
      <c r="IZS26"/>
      <c r="IZT26"/>
      <c r="IZU26"/>
      <c r="IZV26"/>
      <c r="IZW26"/>
      <c r="IZX26"/>
      <c r="IZY26"/>
      <c r="IZZ26"/>
      <c r="JAA26"/>
      <c r="JAB26"/>
      <c r="JAC26"/>
      <c r="JAD26"/>
      <c r="JAE26"/>
      <c r="JAF26"/>
      <c r="JAG26"/>
      <c r="JAH26"/>
      <c r="JAI26"/>
      <c r="JAJ26"/>
      <c r="JAK26"/>
      <c r="JAL26"/>
      <c r="JAM26"/>
      <c r="JAN26"/>
      <c r="JAO26"/>
      <c r="JAP26"/>
      <c r="JAQ26"/>
      <c r="JAR26"/>
      <c r="JAS26"/>
      <c r="JAT26"/>
      <c r="JAU26"/>
      <c r="JAV26"/>
      <c r="JAW26"/>
      <c r="JAX26"/>
      <c r="JAY26"/>
      <c r="JAZ26"/>
      <c r="JBA26"/>
      <c r="JBB26"/>
      <c r="JBC26"/>
      <c r="JBD26"/>
      <c r="JBE26"/>
      <c r="JBF26"/>
      <c r="JBG26"/>
      <c r="JBH26"/>
      <c r="JBI26"/>
      <c r="JBJ26"/>
      <c r="JBK26"/>
      <c r="JBL26"/>
      <c r="JBM26"/>
      <c r="JBN26"/>
      <c r="JBO26"/>
      <c r="JBP26"/>
      <c r="JBQ26"/>
      <c r="JBR26"/>
      <c r="JBS26"/>
      <c r="JBT26"/>
      <c r="JBU26"/>
      <c r="JBV26"/>
      <c r="JBW26"/>
      <c r="JBX26"/>
      <c r="JBY26"/>
      <c r="JBZ26"/>
      <c r="JCA26"/>
      <c r="JCB26"/>
      <c r="JCC26"/>
      <c r="JCD26"/>
      <c r="JCE26"/>
      <c r="JCF26"/>
      <c r="JCG26"/>
      <c r="JCH26"/>
      <c r="JCI26"/>
      <c r="JCJ26"/>
      <c r="JCK26"/>
      <c r="JCL26"/>
      <c r="JCM26"/>
      <c r="JCN26"/>
      <c r="JCO26"/>
      <c r="JCP26"/>
      <c r="JCQ26"/>
      <c r="JCR26"/>
      <c r="JCS26"/>
      <c r="JCT26"/>
      <c r="JCU26"/>
      <c r="JCV26"/>
      <c r="JCW26"/>
      <c r="JCX26"/>
      <c r="JCY26"/>
      <c r="JCZ26"/>
      <c r="JDA26"/>
      <c r="JDB26"/>
      <c r="JDC26"/>
      <c r="JDD26"/>
      <c r="JDE26"/>
      <c r="JDF26"/>
      <c r="JDG26"/>
      <c r="JDH26"/>
      <c r="JDI26"/>
      <c r="JDJ26"/>
      <c r="JDK26"/>
      <c r="JDL26"/>
      <c r="JDM26"/>
      <c r="JDN26"/>
      <c r="JDO26"/>
      <c r="JDP26"/>
      <c r="JDQ26"/>
      <c r="JDR26"/>
      <c r="JDS26"/>
      <c r="JDT26"/>
      <c r="JDU26"/>
      <c r="JDV26"/>
      <c r="JDW26"/>
      <c r="JDX26"/>
      <c r="JDY26"/>
      <c r="JDZ26"/>
      <c r="JEA26"/>
      <c r="JEB26"/>
      <c r="JEC26"/>
      <c r="JED26"/>
      <c r="JEE26"/>
      <c r="JEF26"/>
      <c r="JEG26"/>
      <c r="JEH26"/>
      <c r="JEI26"/>
      <c r="JEJ26"/>
      <c r="JEK26"/>
      <c r="JEL26"/>
      <c r="JEM26"/>
      <c r="JEN26"/>
      <c r="JEO26"/>
      <c r="JEP26"/>
      <c r="JEQ26"/>
      <c r="JER26"/>
      <c r="JES26"/>
      <c r="JET26"/>
      <c r="JEU26"/>
      <c r="JEV26"/>
      <c r="JEW26"/>
      <c r="JEX26"/>
      <c r="JEY26"/>
      <c r="JEZ26"/>
      <c r="JFA26"/>
      <c r="JFB26"/>
      <c r="JFC26"/>
      <c r="JFD26"/>
      <c r="JFE26"/>
      <c r="JFF26"/>
      <c r="JFG26"/>
      <c r="JFH26"/>
      <c r="JFI26"/>
      <c r="JFJ26"/>
      <c r="JFK26"/>
      <c r="JFL26"/>
      <c r="JFM26"/>
      <c r="JFN26"/>
      <c r="JFO26"/>
      <c r="JFP26"/>
      <c r="JFQ26"/>
      <c r="JFR26"/>
      <c r="JFS26"/>
      <c r="JFT26"/>
      <c r="JFU26"/>
      <c r="JFV26"/>
      <c r="JFW26"/>
      <c r="JFX26"/>
      <c r="JFY26"/>
      <c r="JFZ26"/>
      <c r="JGA26"/>
      <c r="JGB26"/>
      <c r="JGC26"/>
      <c r="JGD26"/>
      <c r="JGE26"/>
      <c r="JGF26"/>
      <c r="JGG26"/>
      <c r="JGH26"/>
      <c r="JGI26"/>
      <c r="JGJ26"/>
      <c r="JGK26"/>
      <c r="JGL26"/>
      <c r="JGM26"/>
      <c r="JGN26"/>
      <c r="JGO26"/>
      <c r="JGP26"/>
      <c r="JGQ26"/>
      <c r="JGR26"/>
      <c r="JGS26"/>
      <c r="JGT26"/>
      <c r="JGU26"/>
      <c r="JGV26"/>
      <c r="JGW26"/>
      <c r="JGX26"/>
      <c r="JGY26"/>
      <c r="JGZ26"/>
      <c r="JHA26"/>
      <c r="JHB26"/>
      <c r="JHC26"/>
      <c r="JHD26"/>
      <c r="JHE26"/>
      <c r="JHF26"/>
      <c r="JHG26"/>
      <c r="JHH26"/>
      <c r="JHI26"/>
      <c r="JHJ26"/>
      <c r="JHK26"/>
      <c r="JHL26"/>
      <c r="JHM26"/>
      <c r="JHN26"/>
      <c r="JHO26"/>
      <c r="JHP26"/>
      <c r="JHQ26"/>
      <c r="JHR26"/>
      <c r="JHS26"/>
      <c r="JHT26"/>
      <c r="JHU26"/>
      <c r="JHV26"/>
      <c r="JHW26"/>
      <c r="JHX26"/>
      <c r="JHY26"/>
      <c r="JHZ26"/>
      <c r="JIA26"/>
      <c r="JIB26"/>
      <c r="JIC26"/>
      <c r="JID26"/>
      <c r="JIE26"/>
      <c r="JIF26"/>
      <c r="JIG26"/>
      <c r="JIH26"/>
      <c r="JII26"/>
      <c r="JIJ26"/>
      <c r="JIK26"/>
      <c r="JIL26"/>
      <c r="JIM26"/>
      <c r="JIN26"/>
      <c r="JIO26"/>
      <c r="JIP26"/>
      <c r="JIQ26"/>
      <c r="JIR26"/>
      <c r="JIS26"/>
      <c r="JIT26"/>
      <c r="JIU26"/>
      <c r="JIV26"/>
      <c r="JIW26"/>
      <c r="JIX26"/>
      <c r="JIY26"/>
      <c r="JIZ26"/>
      <c r="JJA26"/>
      <c r="JJB26"/>
      <c r="JJC26"/>
      <c r="JJD26"/>
      <c r="JJE26"/>
      <c r="JJF26"/>
      <c r="JJG26"/>
      <c r="JJH26"/>
      <c r="JJI26"/>
      <c r="JJJ26"/>
      <c r="JJK26"/>
      <c r="JJL26"/>
      <c r="JJM26"/>
      <c r="JJN26"/>
      <c r="JJO26"/>
      <c r="JJP26"/>
      <c r="JJQ26"/>
      <c r="JJR26"/>
      <c r="JJS26"/>
      <c r="JJT26"/>
      <c r="JJU26"/>
      <c r="JJV26"/>
      <c r="JJW26"/>
      <c r="JJX26"/>
      <c r="JJY26"/>
      <c r="JJZ26"/>
      <c r="JKA26"/>
      <c r="JKB26"/>
      <c r="JKC26"/>
      <c r="JKD26"/>
      <c r="JKE26"/>
      <c r="JKF26"/>
      <c r="JKG26"/>
      <c r="JKH26"/>
      <c r="JKI26"/>
      <c r="JKJ26"/>
      <c r="JKK26"/>
      <c r="JKL26"/>
      <c r="JKM26"/>
      <c r="JKN26"/>
      <c r="JKO26"/>
      <c r="JKP26"/>
      <c r="JKQ26"/>
      <c r="JKR26"/>
      <c r="JKS26"/>
      <c r="JKT26"/>
      <c r="JKU26"/>
      <c r="JKV26"/>
      <c r="JKW26"/>
      <c r="JKX26"/>
      <c r="JKY26"/>
      <c r="JKZ26"/>
      <c r="JLA26"/>
      <c r="JLB26"/>
      <c r="JLC26"/>
      <c r="JLD26"/>
      <c r="JLE26"/>
      <c r="JLF26"/>
      <c r="JLG26"/>
      <c r="JLH26"/>
      <c r="JLI26"/>
      <c r="JLJ26"/>
      <c r="JLK26"/>
      <c r="JLL26"/>
      <c r="JLM26"/>
      <c r="JLN26"/>
      <c r="JLO26"/>
      <c r="JLP26"/>
      <c r="JLQ26"/>
      <c r="JLR26"/>
      <c r="JLS26"/>
      <c r="JLT26"/>
      <c r="JLU26"/>
      <c r="JLV26"/>
      <c r="JLW26"/>
      <c r="JLX26"/>
      <c r="JLY26"/>
      <c r="JLZ26"/>
      <c r="JMA26"/>
      <c r="JMB26"/>
      <c r="JMC26"/>
      <c r="JMD26"/>
      <c r="JME26"/>
      <c r="JMF26"/>
      <c r="JMG26"/>
      <c r="JMH26"/>
      <c r="JMI26"/>
      <c r="JMJ26"/>
      <c r="JMK26"/>
      <c r="JML26"/>
      <c r="JMM26"/>
      <c r="JMN26"/>
      <c r="JMO26"/>
      <c r="JMP26"/>
      <c r="JMQ26"/>
      <c r="JMR26"/>
      <c r="JMS26"/>
      <c r="JMT26"/>
      <c r="JMU26"/>
      <c r="JMV26"/>
      <c r="JMW26"/>
      <c r="JMX26"/>
      <c r="JMY26"/>
      <c r="JMZ26"/>
      <c r="JNA26"/>
      <c r="JNB26"/>
      <c r="JNC26"/>
      <c r="JND26"/>
      <c r="JNE26"/>
      <c r="JNF26"/>
      <c r="JNG26"/>
      <c r="JNH26"/>
      <c r="JNI26"/>
      <c r="JNJ26"/>
      <c r="JNK26"/>
      <c r="JNL26"/>
      <c r="JNM26"/>
      <c r="JNN26"/>
      <c r="JNO26"/>
      <c r="JNP26"/>
      <c r="JNQ26"/>
      <c r="JNR26"/>
      <c r="JNS26"/>
      <c r="JNT26"/>
      <c r="JNU26"/>
      <c r="JNV26"/>
      <c r="JNW26"/>
      <c r="JNX26"/>
      <c r="JNY26"/>
      <c r="JNZ26"/>
      <c r="JOA26"/>
      <c r="JOB26"/>
      <c r="JOC26"/>
      <c r="JOD26"/>
      <c r="JOE26"/>
      <c r="JOF26"/>
      <c r="JOG26"/>
      <c r="JOH26"/>
      <c r="JOI26"/>
      <c r="JOJ26"/>
      <c r="JOK26"/>
      <c r="JOL26"/>
      <c r="JOM26"/>
      <c r="JON26"/>
      <c r="JOO26"/>
      <c r="JOP26"/>
      <c r="JOQ26"/>
      <c r="JOR26"/>
      <c r="JOS26"/>
      <c r="JOT26"/>
      <c r="JOU26"/>
      <c r="JOV26"/>
      <c r="JOW26"/>
      <c r="JOX26"/>
      <c r="JOY26"/>
      <c r="JOZ26"/>
      <c r="JPA26"/>
      <c r="JPB26"/>
      <c r="JPC26"/>
      <c r="JPD26"/>
      <c r="JPE26"/>
      <c r="JPF26"/>
      <c r="JPG26"/>
      <c r="JPH26"/>
      <c r="JPI26"/>
      <c r="JPJ26"/>
      <c r="JPK26"/>
      <c r="JPL26"/>
      <c r="JPM26"/>
      <c r="JPN26"/>
      <c r="JPO26"/>
      <c r="JPP26"/>
      <c r="JPQ26"/>
      <c r="JPR26"/>
      <c r="JPS26"/>
      <c r="JPT26"/>
      <c r="JPU26"/>
      <c r="JPV26"/>
      <c r="JPW26"/>
      <c r="JPX26"/>
      <c r="JPY26"/>
      <c r="JPZ26"/>
      <c r="JQA26"/>
      <c r="JQB26"/>
      <c r="JQC26"/>
      <c r="JQD26"/>
      <c r="JQE26"/>
      <c r="JQF26"/>
      <c r="JQG26"/>
      <c r="JQH26"/>
      <c r="JQI26"/>
      <c r="JQJ26"/>
      <c r="JQK26"/>
      <c r="JQL26"/>
      <c r="JQM26"/>
      <c r="JQN26"/>
      <c r="JQO26"/>
      <c r="JQP26"/>
      <c r="JQQ26"/>
      <c r="JQR26"/>
      <c r="JQS26"/>
      <c r="JQT26"/>
      <c r="JQU26"/>
      <c r="JQV26"/>
      <c r="JQW26"/>
      <c r="JQX26"/>
      <c r="JQY26"/>
      <c r="JQZ26"/>
      <c r="JRA26"/>
      <c r="JRB26"/>
      <c r="JRC26"/>
      <c r="JRD26"/>
      <c r="JRE26"/>
      <c r="JRF26"/>
      <c r="JRG26"/>
      <c r="JRH26"/>
      <c r="JRI26"/>
      <c r="JRJ26"/>
      <c r="JRK26"/>
      <c r="JRL26"/>
      <c r="JRM26"/>
      <c r="JRN26"/>
      <c r="JRO26"/>
      <c r="JRP26"/>
      <c r="JRQ26"/>
      <c r="JRR26"/>
      <c r="JRS26"/>
      <c r="JRT26"/>
      <c r="JRU26"/>
      <c r="JRV26"/>
      <c r="JRW26"/>
      <c r="JRX26"/>
      <c r="JRY26"/>
      <c r="JRZ26"/>
      <c r="JSA26"/>
      <c r="JSB26"/>
      <c r="JSC26"/>
      <c r="JSD26"/>
      <c r="JSE26"/>
      <c r="JSF26"/>
      <c r="JSG26"/>
      <c r="JSH26"/>
      <c r="JSI26"/>
      <c r="JSJ26"/>
      <c r="JSK26"/>
      <c r="JSL26"/>
      <c r="JSM26"/>
      <c r="JSN26"/>
      <c r="JSO26"/>
      <c r="JSP26"/>
      <c r="JSQ26"/>
      <c r="JSR26"/>
      <c r="JSS26"/>
      <c r="JST26"/>
      <c r="JSU26"/>
      <c r="JSV26"/>
      <c r="JSW26"/>
      <c r="JSX26"/>
      <c r="JSY26"/>
      <c r="JSZ26"/>
      <c r="JTA26"/>
      <c r="JTB26"/>
      <c r="JTC26"/>
      <c r="JTD26"/>
      <c r="JTE26"/>
      <c r="JTF26"/>
      <c r="JTG26"/>
      <c r="JTH26"/>
      <c r="JTI26"/>
      <c r="JTJ26"/>
      <c r="JTK26"/>
      <c r="JTL26"/>
      <c r="JTM26"/>
      <c r="JTN26"/>
      <c r="JTO26"/>
      <c r="JTP26"/>
      <c r="JTQ26"/>
      <c r="JTR26"/>
      <c r="JTS26"/>
      <c r="JTT26"/>
      <c r="JTU26"/>
      <c r="JTV26"/>
      <c r="JTW26"/>
      <c r="JTX26"/>
      <c r="JTY26"/>
      <c r="JTZ26"/>
      <c r="JUA26"/>
      <c r="JUB26"/>
      <c r="JUC26"/>
      <c r="JUD26"/>
      <c r="JUE26"/>
      <c r="JUF26"/>
      <c r="JUG26"/>
      <c r="JUH26"/>
      <c r="JUI26"/>
      <c r="JUJ26"/>
      <c r="JUK26"/>
      <c r="JUL26"/>
      <c r="JUM26"/>
      <c r="JUN26"/>
      <c r="JUO26"/>
      <c r="JUP26"/>
      <c r="JUQ26"/>
      <c r="JUR26"/>
      <c r="JUS26"/>
      <c r="JUT26"/>
      <c r="JUU26"/>
      <c r="JUV26"/>
      <c r="JUW26"/>
      <c r="JUX26"/>
      <c r="JUY26"/>
      <c r="JUZ26"/>
      <c r="JVA26"/>
      <c r="JVB26"/>
      <c r="JVC26"/>
      <c r="JVD26"/>
      <c r="JVE26"/>
      <c r="JVF26"/>
      <c r="JVG26"/>
      <c r="JVH26"/>
      <c r="JVI26"/>
      <c r="JVJ26"/>
      <c r="JVK26"/>
      <c r="JVL26"/>
      <c r="JVM26"/>
      <c r="JVN26"/>
      <c r="JVO26"/>
      <c r="JVP26"/>
      <c r="JVQ26"/>
      <c r="JVR26"/>
      <c r="JVS26"/>
      <c r="JVT26"/>
      <c r="JVU26"/>
      <c r="JVV26"/>
      <c r="JVW26"/>
      <c r="JVX26"/>
      <c r="JVY26"/>
      <c r="JVZ26"/>
      <c r="JWA26"/>
      <c r="JWB26"/>
      <c r="JWC26"/>
      <c r="JWD26"/>
      <c r="JWE26"/>
      <c r="JWF26"/>
      <c r="JWG26"/>
      <c r="JWH26"/>
      <c r="JWI26"/>
      <c r="JWJ26"/>
      <c r="JWK26"/>
      <c r="JWL26"/>
      <c r="JWM26"/>
      <c r="JWN26"/>
      <c r="JWO26"/>
      <c r="JWP26"/>
      <c r="JWQ26"/>
      <c r="JWR26"/>
      <c r="JWS26"/>
      <c r="JWT26"/>
      <c r="JWU26"/>
      <c r="JWV26"/>
      <c r="JWW26"/>
      <c r="JWX26"/>
      <c r="JWY26"/>
      <c r="JWZ26"/>
      <c r="JXA26"/>
      <c r="JXB26"/>
      <c r="JXC26"/>
      <c r="JXD26"/>
      <c r="JXE26"/>
      <c r="JXF26"/>
      <c r="JXG26"/>
      <c r="JXH26"/>
      <c r="JXI26"/>
      <c r="JXJ26"/>
      <c r="JXK26"/>
      <c r="JXL26"/>
      <c r="JXM26"/>
      <c r="JXN26"/>
      <c r="JXO26"/>
      <c r="JXP26"/>
      <c r="JXQ26"/>
      <c r="JXR26"/>
      <c r="JXS26"/>
      <c r="JXT26"/>
      <c r="JXU26"/>
      <c r="JXV26"/>
      <c r="JXW26"/>
      <c r="JXX26"/>
      <c r="JXY26"/>
      <c r="JXZ26"/>
      <c r="JYA26"/>
      <c r="JYB26"/>
      <c r="JYC26"/>
      <c r="JYD26"/>
      <c r="JYE26"/>
      <c r="JYF26"/>
      <c r="JYG26"/>
      <c r="JYH26"/>
      <c r="JYI26"/>
      <c r="JYJ26"/>
      <c r="JYK26"/>
      <c r="JYL26"/>
      <c r="JYM26"/>
      <c r="JYN26"/>
      <c r="JYO26"/>
      <c r="JYP26"/>
      <c r="JYQ26"/>
      <c r="JYR26"/>
      <c r="JYS26"/>
      <c r="JYT26"/>
      <c r="JYU26"/>
      <c r="JYV26"/>
      <c r="JYW26"/>
      <c r="JYX26"/>
      <c r="JYY26"/>
      <c r="JYZ26"/>
      <c r="JZA26"/>
      <c r="JZB26"/>
      <c r="JZC26"/>
      <c r="JZD26"/>
      <c r="JZE26"/>
      <c r="JZF26"/>
      <c r="JZG26"/>
      <c r="JZH26"/>
      <c r="JZI26"/>
      <c r="JZJ26"/>
      <c r="JZK26"/>
      <c r="JZL26"/>
      <c r="JZM26"/>
      <c r="JZN26"/>
      <c r="JZO26"/>
      <c r="JZP26"/>
      <c r="JZQ26"/>
      <c r="JZR26"/>
      <c r="JZS26"/>
      <c r="JZT26"/>
      <c r="JZU26"/>
      <c r="JZV26"/>
      <c r="JZW26"/>
      <c r="JZX26"/>
      <c r="JZY26"/>
      <c r="JZZ26"/>
      <c r="KAA26"/>
      <c r="KAB26"/>
      <c r="KAC26"/>
      <c r="KAD26"/>
      <c r="KAE26"/>
      <c r="KAF26"/>
      <c r="KAG26"/>
      <c r="KAH26"/>
      <c r="KAI26"/>
      <c r="KAJ26"/>
      <c r="KAK26"/>
      <c r="KAL26"/>
      <c r="KAM26"/>
      <c r="KAN26"/>
      <c r="KAO26"/>
      <c r="KAP26"/>
      <c r="KAQ26"/>
      <c r="KAR26"/>
      <c r="KAS26"/>
      <c r="KAT26"/>
      <c r="KAU26"/>
      <c r="KAV26"/>
      <c r="KAW26"/>
      <c r="KAX26"/>
      <c r="KAY26"/>
      <c r="KAZ26"/>
      <c r="KBA26"/>
      <c r="KBB26"/>
      <c r="KBC26"/>
      <c r="KBD26"/>
      <c r="KBE26"/>
      <c r="KBF26"/>
      <c r="KBG26"/>
      <c r="KBH26"/>
      <c r="KBI26"/>
      <c r="KBJ26"/>
      <c r="KBK26"/>
      <c r="KBL26"/>
      <c r="KBM26"/>
      <c r="KBN26"/>
      <c r="KBO26"/>
      <c r="KBP26"/>
      <c r="KBQ26"/>
      <c r="KBR26"/>
      <c r="KBS26"/>
      <c r="KBT26"/>
      <c r="KBU26"/>
      <c r="KBV26"/>
      <c r="KBW26"/>
      <c r="KBX26"/>
      <c r="KBY26"/>
      <c r="KBZ26"/>
      <c r="KCA26"/>
      <c r="KCB26"/>
      <c r="KCC26"/>
      <c r="KCD26"/>
      <c r="KCE26"/>
      <c r="KCF26"/>
      <c r="KCG26"/>
      <c r="KCH26"/>
      <c r="KCI26"/>
      <c r="KCJ26"/>
      <c r="KCK26"/>
      <c r="KCL26"/>
      <c r="KCM26"/>
      <c r="KCN26"/>
      <c r="KCO26"/>
      <c r="KCP26"/>
      <c r="KCQ26"/>
      <c r="KCR26"/>
      <c r="KCS26"/>
      <c r="KCT26"/>
      <c r="KCU26"/>
      <c r="KCV26"/>
      <c r="KCW26"/>
      <c r="KCX26"/>
      <c r="KCY26"/>
      <c r="KCZ26"/>
      <c r="KDA26"/>
      <c r="KDB26"/>
      <c r="KDC26"/>
      <c r="KDD26"/>
      <c r="KDE26"/>
      <c r="KDF26"/>
      <c r="KDG26"/>
      <c r="KDH26"/>
      <c r="KDI26"/>
      <c r="KDJ26"/>
      <c r="KDK26"/>
      <c r="KDL26"/>
      <c r="KDM26"/>
      <c r="KDN26"/>
      <c r="KDO26"/>
      <c r="KDP26"/>
      <c r="KDQ26"/>
      <c r="KDR26"/>
      <c r="KDS26"/>
      <c r="KDT26"/>
      <c r="KDU26"/>
      <c r="KDV26"/>
      <c r="KDW26"/>
      <c r="KDX26"/>
      <c r="KDY26"/>
      <c r="KDZ26"/>
      <c r="KEA26"/>
      <c r="KEB26"/>
      <c r="KEC26"/>
      <c r="KED26"/>
      <c r="KEE26"/>
      <c r="KEF26"/>
      <c r="KEG26"/>
      <c r="KEH26"/>
      <c r="KEI26"/>
      <c r="KEJ26"/>
      <c r="KEK26"/>
      <c r="KEL26"/>
      <c r="KEM26"/>
      <c r="KEN26"/>
      <c r="KEO26"/>
      <c r="KEP26"/>
      <c r="KEQ26"/>
      <c r="KER26"/>
      <c r="KES26"/>
      <c r="KET26"/>
      <c r="KEU26"/>
      <c r="KEV26"/>
      <c r="KEW26"/>
      <c r="KEX26"/>
      <c r="KEY26"/>
      <c r="KEZ26"/>
      <c r="KFA26"/>
      <c r="KFB26"/>
      <c r="KFC26"/>
      <c r="KFD26"/>
      <c r="KFE26"/>
      <c r="KFF26"/>
      <c r="KFG26"/>
      <c r="KFH26"/>
      <c r="KFI26"/>
      <c r="KFJ26"/>
      <c r="KFK26"/>
      <c r="KFL26"/>
      <c r="KFM26"/>
      <c r="KFN26"/>
      <c r="KFO26"/>
      <c r="KFP26"/>
      <c r="KFQ26"/>
      <c r="KFR26"/>
      <c r="KFS26"/>
      <c r="KFT26"/>
      <c r="KFU26"/>
      <c r="KFV26"/>
      <c r="KFW26"/>
      <c r="KFX26"/>
      <c r="KFY26"/>
      <c r="KFZ26"/>
      <c r="KGA26"/>
      <c r="KGB26"/>
      <c r="KGC26"/>
      <c r="KGD26"/>
      <c r="KGE26"/>
      <c r="KGF26"/>
      <c r="KGG26"/>
      <c r="KGH26"/>
      <c r="KGI26"/>
      <c r="KGJ26"/>
      <c r="KGK26"/>
      <c r="KGL26"/>
      <c r="KGM26"/>
      <c r="KGN26"/>
      <c r="KGO26"/>
      <c r="KGP26"/>
      <c r="KGQ26"/>
      <c r="KGR26"/>
      <c r="KGS26"/>
      <c r="KGT26"/>
      <c r="KGU26"/>
      <c r="KGV26"/>
      <c r="KGW26"/>
      <c r="KGX26"/>
      <c r="KGY26"/>
      <c r="KGZ26"/>
      <c r="KHA26"/>
      <c r="KHB26"/>
      <c r="KHC26"/>
      <c r="KHD26"/>
      <c r="KHE26"/>
      <c r="KHF26"/>
      <c r="KHG26"/>
      <c r="KHH26"/>
      <c r="KHI26"/>
      <c r="KHJ26"/>
      <c r="KHK26"/>
      <c r="KHL26"/>
      <c r="KHM26"/>
      <c r="KHN26"/>
      <c r="KHO26"/>
      <c r="KHP26"/>
      <c r="KHQ26"/>
      <c r="KHR26"/>
      <c r="KHS26"/>
      <c r="KHT26"/>
      <c r="KHU26"/>
      <c r="KHV26"/>
      <c r="KHW26"/>
      <c r="KHX26"/>
      <c r="KHY26"/>
      <c r="KHZ26"/>
      <c r="KIA26"/>
      <c r="KIB26"/>
      <c r="KIC26"/>
      <c r="KID26"/>
      <c r="KIE26"/>
      <c r="KIF26"/>
      <c r="KIG26"/>
      <c r="KIH26"/>
      <c r="KII26"/>
      <c r="KIJ26"/>
      <c r="KIK26"/>
      <c r="KIL26"/>
      <c r="KIM26"/>
      <c r="KIN26"/>
      <c r="KIO26"/>
      <c r="KIP26"/>
      <c r="KIQ26"/>
      <c r="KIR26"/>
      <c r="KIS26"/>
      <c r="KIT26"/>
      <c r="KIU26"/>
      <c r="KIV26"/>
      <c r="KIW26"/>
      <c r="KIX26"/>
      <c r="KIY26"/>
      <c r="KIZ26"/>
      <c r="KJA26"/>
      <c r="KJB26"/>
      <c r="KJC26"/>
      <c r="KJD26"/>
      <c r="KJE26"/>
      <c r="KJF26"/>
      <c r="KJG26"/>
      <c r="KJH26"/>
      <c r="KJI26"/>
      <c r="KJJ26"/>
      <c r="KJK26"/>
      <c r="KJL26"/>
      <c r="KJM26"/>
      <c r="KJN26"/>
      <c r="KJO26"/>
      <c r="KJP26"/>
      <c r="KJQ26"/>
      <c r="KJR26"/>
      <c r="KJS26"/>
      <c r="KJT26"/>
      <c r="KJU26"/>
      <c r="KJV26"/>
      <c r="KJW26"/>
      <c r="KJX26"/>
      <c r="KJY26"/>
      <c r="KJZ26"/>
      <c r="KKA26"/>
      <c r="KKB26"/>
      <c r="KKC26"/>
      <c r="KKD26"/>
      <c r="KKE26"/>
      <c r="KKF26"/>
      <c r="KKG26"/>
      <c r="KKH26"/>
      <c r="KKI26"/>
      <c r="KKJ26"/>
      <c r="KKK26"/>
      <c r="KKL26"/>
      <c r="KKM26"/>
      <c r="KKN26"/>
      <c r="KKO26"/>
      <c r="KKP26"/>
      <c r="KKQ26"/>
      <c r="KKR26"/>
      <c r="KKS26"/>
      <c r="KKT26"/>
      <c r="KKU26"/>
      <c r="KKV26"/>
      <c r="KKW26"/>
      <c r="KKX26"/>
      <c r="KKY26"/>
      <c r="KKZ26"/>
      <c r="KLA26"/>
      <c r="KLB26"/>
      <c r="KLC26"/>
      <c r="KLD26"/>
      <c r="KLE26"/>
      <c r="KLF26"/>
      <c r="KLG26"/>
      <c r="KLH26"/>
      <c r="KLI26"/>
      <c r="KLJ26"/>
      <c r="KLK26"/>
      <c r="KLL26"/>
      <c r="KLM26"/>
      <c r="KLN26"/>
      <c r="KLO26"/>
      <c r="KLP26"/>
      <c r="KLQ26"/>
      <c r="KLR26"/>
      <c r="KLS26"/>
      <c r="KLT26"/>
      <c r="KLU26"/>
      <c r="KLV26"/>
      <c r="KLW26"/>
      <c r="KLX26"/>
      <c r="KLY26"/>
      <c r="KLZ26"/>
      <c r="KMA26"/>
      <c r="KMB26"/>
      <c r="KMC26"/>
      <c r="KMD26"/>
      <c r="KME26"/>
      <c r="KMF26"/>
      <c r="KMG26"/>
      <c r="KMH26"/>
      <c r="KMI26"/>
      <c r="KMJ26"/>
      <c r="KMK26"/>
      <c r="KML26"/>
      <c r="KMM26"/>
      <c r="KMN26"/>
      <c r="KMO26"/>
      <c r="KMP26"/>
      <c r="KMQ26"/>
      <c r="KMR26"/>
      <c r="KMS26"/>
      <c r="KMT26"/>
      <c r="KMU26"/>
      <c r="KMV26"/>
      <c r="KMW26"/>
      <c r="KMX26"/>
      <c r="KMY26"/>
      <c r="KMZ26"/>
      <c r="KNA26"/>
      <c r="KNB26"/>
      <c r="KNC26"/>
      <c r="KND26"/>
      <c r="KNE26"/>
      <c r="KNF26"/>
      <c r="KNG26"/>
      <c r="KNH26"/>
      <c r="KNI26"/>
      <c r="KNJ26"/>
      <c r="KNK26"/>
      <c r="KNL26"/>
      <c r="KNM26"/>
      <c r="KNN26"/>
      <c r="KNO26"/>
      <c r="KNP26"/>
      <c r="KNQ26"/>
      <c r="KNR26"/>
      <c r="KNS26"/>
      <c r="KNT26"/>
      <c r="KNU26"/>
      <c r="KNV26"/>
      <c r="KNW26"/>
      <c r="KNX26"/>
      <c r="KNY26"/>
      <c r="KNZ26"/>
      <c r="KOA26"/>
      <c r="KOB26"/>
      <c r="KOC26"/>
      <c r="KOD26"/>
      <c r="KOE26"/>
      <c r="KOF26"/>
      <c r="KOG26"/>
      <c r="KOH26"/>
      <c r="KOI26"/>
      <c r="KOJ26"/>
      <c r="KOK26"/>
      <c r="KOL26"/>
      <c r="KOM26"/>
      <c r="KON26"/>
      <c r="KOO26"/>
      <c r="KOP26"/>
      <c r="KOQ26"/>
      <c r="KOR26"/>
      <c r="KOS26"/>
      <c r="KOT26"/>
      <c r="KOU26"/>
      <c r="KOV26"/>
      <c r="KOW26"/>
      <c r="KOX26"/>
      <c r="KOY26"/>
      <c r="KOZ26"/>
      <c r="KPA26"/>
      <c r="KPB26"/>
      <c r="KPC26"/>
      <c r="KPD26"/>
      <c r="KPE26"/>
      <c r="KPF26"/>
      <c r="KPG26"/>
      <c r="KPH26"/>
      <c r="KPI26"/>
      <c r="KPJ26"/>
      <c r="KPK26"/>
      <c r="KPL26"/>
      <c r="KPM26"/>
      <c r="KPN26"/>
      <c r="KPO26"/>
      <c r="KPP26"/>
      <c r="KPQ26"/>
      <c r="KPR26"/>
      <c r="KPS26"/>
      <c r="KPT26"/>
      <c r="KPU26"/>
      <c r="KPV26"/>
      <c r="KPW26"/>
      <c r="KPX26"/>
      <c r="KPY26"/>
      <c r="KPZ26"/>
      <c r="KQA26"/>
      <c r="KQB26"/>
      <c r="KQC26"/>
      <c r="KQD26"/>
      <c r="KQE26"/>
      <c r="KQF26"/>
      <c r="KQG26"/>
      <c r="KQH26"/>
      <c r="KQI26"/>
      <c r="KQJ26"/>
      <c r="KQK26"/>
      <c r="KQL26"/>
      <c r="KQM26"/>
      <c r="KQN26"/>
      <c r="KQO26"/>
      <c r="KQP26"/>
      <c r="KQQ26"/>
      <c r="KQR26"/>
      <c r="KQS26"/>
      <c r="KQT26"/>
      <c r="KQU26"/>
      <c r="KQV26"/>
      <c r="KQW26"/>
      <c r="KQX26"/>
      <c r="KQY26"/>
      <c r="KQZ26"/>
      <c r="KRA26"/>
      <c r="KRB26"/>
      <c r="KRC26"/>
      <c r="KRD26"/>
      <c r="KRE26"/>
      <c r="KRF26"/>
      <c r="KRG26"/>
      <c r="KRH26"/>
      <c r="KRI26"/>
      <c r="KRJ26"/>
      <c r="KRK26"/>
      <c r="KRL26"/>
      <c r="KRM26"/>
      <c r="KRN26"/>
      <c r="KRO26"/>
      <c r="KRP26"/>
      <c r="KRQ26"/>
      <c r="KRR26"/>
      <c r="KRS26"/>
      <c r="KRT26"/>
      <c r="KRU26"/>
      <c r="KRV26"/>
      <c r="KRW26"/>
      <c r="KRX26"/>
      <c r="KRY26"/>
      <c r="KRZ26"/>
      <c r="KSA26"/>
      <c r="KSB26"/>
      <c r="KSC26"/>
      <c r="KSD26"/>
      <c r="KSE26"/>
      <c r="KSF26"/>
      <c r="KSG26"/>
      <c r="KSH26"/>
      <c r="KSI26"/>
      <c r="KSJ26"/>
      <c r="KSK26"/>
      <c r="KSL26"/>
      <c r="KSM26"/>
      <c r="KSN26"/>
      <c r="KSO26"/>
      <c r="KSP26"/>
      <c r="KSQ26"/>
      <c r="KSR26"/>
      <c r="KSS26"/>
      <c r="KST26"/>
      <c r="KSU26"/>
      <c r="KSV26"/>
      <c r="KSW26"/>
      <c r="KSX26"/>
      <c r="KSY26"/>
      <c r="KSZ26"/>
      <c r="KTA26"/>
      <c r="KTB26"/>
      <c r="KTC26"/>
      <c r="KTD26"/>
      <c r="KTE26"/>
      <c r="KTF26"/>
      <c r="KTG26"/>
      <c r="KTH26"/>
      <c r="KTI26"/>
      <c r="KTJ26"/>
      <c r="KTK26"/>
      <c r="KTL26"/>
      <c r="KTM26"/>
      <c r="KTN26"/>
      <c r="KTO26"/>
      <c r="KTP26"/>
      <c r="KTQ26"/>
      <c r="KTR26"/>
      <c r="KTS26"/>
      <c r="KTT26"/>
      <c r="KTU26"/>
      <c r="KTV26"/>
      <c r="KTW26"/>
      <c r="KTX26"/>
      <c r="KTY26"/>
      <c r="KTZ26"/>
      <c r="KUA26"/>
      <c r="KUB26"/>
      <c r="KUC26"/>
      <c r="KUD26"/>
      <c r="KUE26"/>
      <c r="KUF26"/>
      <c r="KUG26"/>
      <c r="KUH26"/>
      <c r="KUI26"/>
      <c r="KUJ26"/>
      <c r="KUK26"/>
      <c r="KUL26"/>
      <c r="KUM26"/>
      <c r="KUN26"/>
      <c r="KUO26"/>
      <c r="KUP26"/>
      <c r="KUQ26"/>
      <c r="KUR26"/>
      <c r="KUS26"/>
      <c r="KUT26"/>
      <c r="KUU26"/>
      <c r="KUV26"/>
      <c r="KUW26"/>
      <c r="KUX26"/>
      <c r="KUY26"/>
      <c r="KUZ26"/>
      <c r="KVA26"/>
      <c r="KVB26"/>
      <c r="KVC26"/>
      <c r="KVD26"/>
      <c r="KVE26"/>
      <c r="KVF26"/>
      <c r="KVG26"/>
      <c r="KVH26"/>
      <c r="KVI26"/>
      <c r="KVJ26"/>
      <c r="KVK26"/>
      <c r="KVL26"/>
      <c r="KVM26"/>
      <c r="KVN26"/>
      <c r="KVO26"/>
      <c r="KVP26"/>
      <c r="KVQ26"/>
      <c r="KVR26"/>
      <c r="KVS26"/>
      <c r="KVT26"/>
      <c r="KVU26"/>
      <c r="KVV26"/>
      <c r="KVW26"/>
      <c r="KVX26"/>
      <c r="KVY26"/>
      <c r="KVZ26"/>
      <c r="KWA26"/>
      <c r="KWB26"/>
      <c r="KWC26"/>
      <c r="KWD26"/>
      <c r="KWE26"/>
      <c r="KWF26"/>
      <c r="KWG26"/>
      <c r="KWH26"/>
      <c r="KWI26"/>
      <c r="KWJ26"/>
      <c r="KWK26"/>
      <c r="KWL26"/>
      <c r="KWM26"/>
      <c r="KWN26"/>
      <c r="KWO26"/>
      <c r="KWP26"/>
      <c r="KWQ26"/>
      <c r="KWR26"/>
      <c r="KWS26"/>
      <c r="KWT26"/>
      <c r="KWU26"/>
      <c r="KWV26"/>
      <c r="KWW26"/>
      <c r="KWX26"/>
      <c r="KWY26"/>
      <c r="KWZ26"/>
      <c r="KXA26"/>
      <c r="KXB26"/>
      <c r="KXC26"/>
      <c r="KXD26"/>
      <c r="KXE26"/>
      <c r="KXF26"/>
      <c r="KXG26"/>
      <c r="KXH26"/>
      <c r="KXI26"/>
      <c r="KXJ26"/>
      <c r="KXK26"/>
      <c r="KXL26"/>
      <c r="KXM26"/>
      <c r="KXN26"/>
      <c r="KXO26"/>
      <c r="KXP26"/>
      <c r="KXQ26"/>
      <c r="KXR26"/>
      <c r="KXS26"/>
      <c r="KXT26"/>
      <c r="KXU26"/>
      <c r="KXV26"/>
      <c r="KXW26"/>
      <c r="KXX26"/>
      <c r="KXY26"/>
      <c r="KXZ26"/>
      <c r="KYA26"/>
      <c r="KYB26"/>
      <c r="KYC26"/>
      <c r="KYD26"/>
      <c r="KYE26"/>
      <c r="KYF26"/>
      <c r="KYG26"/>
      <c r="KYH26"/>
      <c r="KYI26"/>
      <c r="KYJ26"/>
      <c r="KYK26"/>
      <c r="KYL26"/>
      <c r="KYM26"/>
      <c r="KYN26"/>
      <c r="KYO26"/>
      <c r="KYP26"/>
      <c r="KYQ26"/>
      <c r="KYR26"/>
      <c r="KYS26"/>
      <c r="KYT26"/>
      <c r="KYU26"/>
      <c r="KYV26"/>
      <c r="KYW26"/>
      <c r="KYX26"/>
      <c r="KYY26"/>
      <c r="KYZ26"/>
      <c r="KZA26"/>
      <c r="KZB26"/>
      <c r="KZC26"/>
      <c r="KZD26"/>
      <c r="KZE26"/>
      <c r="KZF26"/>
      <c r="KZG26"/>
      <c r="KZH26"/>
      <c r="KZI26"/>
      <c r="KZJ26"/>
      <c r="KZK26"/>
      <c r="KZL26"/>
      <c r="KZM26"/>
      <c r="KZN26"/>
      <c r="KZO26"/>
      <c r="KZP26"/>
      <c r="KZQ26"/>
      <c r="KZR26"/>
      <c r="KZS26"/>
      <c r="KZT26"/>
      <c r="KZU26"/>
      <c r="KZV26"/>
      <c r="KZW26"/>
      <c r="KZX26"/>
      <c r="KZY26"/>
      <c r="KZZ26"/>
      <c r="LAA26"/>
      <c r="LAB26"/>
      <c r="LAC26"/>
      <c r="LAD26"/>
      <c r="LAE26"/>
      <c r="LAF26"/>
      <c r="LAG26"/>
      <c r="LAH26"/>
      <c r="LAI26"/>
      <c r="LAJ26"/>
      <c r="LAK26"/>
      <c r="LAL26"/>
      <c r="LAM26"/>
      <c r="LAN26"/>
      <c r="LAO26"/>
      <c r="LAP26"/>
      <c r="LAQ26"/>
      <c r="LAR26"/>
      <c r="LAS26"/>
      <c r="LAT26"/>
      <c r="LAU26"/>
      <c r="LAV26"/>
      <c r="LAW26"/>
      <c r="LAX26"/>
      <c r="LAY26"/>
      <c r="LAZ26"/>
      <c r="LBA26"/>
      <c r="LBB26"/>
      <c r="LBC26"/>
      <c r="LBD26"/>
      <c r="LBE26"/>
      <c r="LBF26"/>
      <c r="LBG26"/>
      <c r="LBH26"/>
      <c r="LBI26"/>
      <c r="LBJ26"/>
      <c r="LBK26"/>
      <c r="LBL26"/>
      <c r="LBM26"/>
      <c r="LBN26"/>
      <c r="LBO26"/>
      <c r="LBP26"/>
      <c r="LBQ26"/>
      <c r="LBR26"/>
      <c r="LBS26"/>
      <c r="LBT26"/>
      <c r="LBU26"/>
      <c r="LBV26"/>
      <c r="LBW26"/>
      <c r="LBX26"/>
      <c r="LBY26"/>
      <c r="LBZ26"/>
      <c r="LCA26"/>
      <c r="LCB26"/>
      <c r="LCC26"/>
      <c r="LCD26"/>
      <c r="LCE26"/>
      <c r="LCF26"/>
      <c r="LCG26"/>
      <c r="LCH26"/>
      <c r="LCI26"/>
      <c r="LCJ26"/>
      <c r="LCK26"/>
      <c r="LCL26"/>
      <c r="LCM26"/>
      <c r="LCN26"/>
      <c r="LCO26"/>
      <c r="LCP26"/>
      <c r="LCQ26"/>
      <c r="LCR26"/>
      <c r="LCS26"/>
      <c r="LCT26"/>
      <c r="LCU26"/>
      <c r="LCV26"/>
      <c r="LCW26"/>
      <c r="LCX26"/>
      <c r="LCY26"/>
      <c r="LCZ26"/>
      <c r="LDA26"/>
      <c r="LDB26"/>
      <c r="LDC26"/>
      <c r="LDD26"/>
      <c r="LDE26"/>
      <c r="LDF26"/>
      <c r="LDG26"/>
      <c r="LDH26"/>
      <c r="LDI26"/>
      <c r="LDJ26"/>
      <c r="LDK26"/>
      <c r="LDL26"/>
      <c r="LDM26"/>
      <c r="LDN26"/>
      <c r="LDO26"/>
      <c r="LDP26"/>
      <c r="LDQ26"/>
      <c r="LDR26"/>
      <c r="LDS26"/>
      <c r="LDT26"/>
      <c r="LDU26"/>
      <c r="LDV26"/>
      <c r="LDW26"/>
      <c r="LDX26"/>
      <c r="LDY26"/>
      <c r="LDZ26"/>
      <c r="LEA26"/>
      <c r="LEB26"/>
      <c r="LEC26"/>
      <c r="LED26"/>
      <c r="LEE26"/>
      <c r="LEF26"/>
      <c r="LEG26"/>
      <c r="LEH26"/>
      <c r="LEI26"/>
      <c r="LEJ26"/>
      <c r="LEK26"/>
      <c r="LEL26"/>
      <c r="LEM26"/>
      <c r="LEN26"/>
      <c r="LEO26"/>
      <c r="LEP26"/>
      <c r="LEQ26"/>
      <c r="LER26"/>
      <c r="LES26"/>
      <c r="LET26"/>
      <c r="LEU26"/>
      <c r="LEV26"/>
      <c r="LEW26"/>
      <c r="LEX26"/>
      <c r="LEY26"/>
      <c r="LEZ26"/>
      <c r="LFA26"/>
      <c r="LFB26"/>
      <c r="LFC26"/>
      <c r="LFD26"/>
      <c r="LFE26"/>
      <c r="LFF26"/>
      <c r="LFG26"/>
      <c r="LFH26"/>
      <c r="LFI26"/>
      <c r="LFJ26"/>
      <c r="LFK26"/>
      <c r="LFL26"/>
      <c r="LFM26"/>
      <c r="LFN26"/>
      <c r="LFO26"/>
      <c r="LFP26"/>
      <c r="LFQ26"/>
      <c r="LFR26"/>
      <c r="LFS26"/>
      <c r="LFT26"/>
      <c r="LFU26"/>
      <c r="LFV26"/>
      <c r="LFW26"/>
      <c r="LFX26"/>
      <c r="LFY26"/>
      <c r="LFZ26"/>
      <c r="LGA26"/>
      <c r="LGB26"/>
      <c r="LGC26"/>
      <c r="LGD26"/>
      <c r="LGE26"/>
      <c r="LGF26"/>
      <c r="LGG26"/>
      <c r="LGH26"/>
      <c r="LGI26"/>
      <c r="LGJ26"/>
      <c r="LGK26"/>
      <c r="LGL26"/>
      <c r="LGM26"/>
      <c r="LGN26"/>
      <c r="LGO26"/>
      <c r="LGP26"/>
      <c r="LGQ26"/>
      <c r="LGR26"/>
      <c r="LGS26"/>
      <c r="LGT26"/>
      <c r="LGU26"/>
      <c r="LGV26"/>
      <c r="LGW26"/>
      <c r="LGX26"/>
      <c r="LGY26"/>
      <c r="LGZ26"/>
      <c r="LHA26"/>
      <c r="LHB26"/>
      <c r="LHC26"/>
      <c r="LHD26"/>
      <c r="LHE26"/>
      <c r="LHF26"/>
      <c r="LHG26"/>
      <c r="LHH26"/>
      <c r="LHI26"/>
      <c r="LHJ26"/>
      <c r="LHK26"/>
      <c r="LHL26"/>
      <c r="LHM26"/>
      <c r="LHN26"/>
      <c r="LHO26"/>
      <c r="LHP26"/>
      <c r="LHQ26"/>
      <c r="LHR26"/>
      <c r="LHS26"/>
      <c r="LHT26"/>
      <c r="LHU26"/>
      <c r="LHV26"/>
      <c r="LHW26"/>
      <c r="LHX26"/>
      <c r="LHY26"/>
      <c r="LHZ26"/>
      <c r="LIA26"/>
      <c r="LIB26"/>
      <c r="LIC26"/>
      <c r="LID26"/>
      <c r="LIE26"/>
      <c r="LIF26"/>
      <c r="LIG26"/>
      <c r="LIH26"/>
      <c r="LII26"/>
      <c r="LIJ26"/>
      <c r="LIK26"/>
      <c r="LIL26"/>
      <c r="LIM26"/>
      <c r="LIN26"/>
      <c r="LIO26"/>
      <c r="LIP26"/>
      <c r="LIQ26"/>
      <c r="LIR26"/>
      <c r="LIS26"/>
      <c r="LIT26"/>
      <c r="LIU26"/>
      <c r="LIV26"/>
      <c r="LIW26"/>
      <c r="LIX26"/>
      <c r="LIY26"/>
      <c r="LIZ26"/>
      <c r="LJA26"/>
      <c r="LJB26"/>
      <c r="LJC26"/>
      <c r="LJD26"/>
      <c r="LJE26"/>
      <c r="LJF26"/>
      <c r="LJG26"/>
      <c r="LJH26"/>
      <c r="LJI26"/>
      <c r="LJJ26"/>
      <c r="LJK26"/>
      <c r="LJL26"/>
      <c r="LJM26"/>
      <c r="LJN26"/>
      <c r="LJO26"/>
      <c r="LJP26"/>
      <c r="LJQ26"/>
      <c r="LJR26"/>
      <c r="LJS26"/>
      <c r="LJT26"/>
      <c r="LJU26"/>
      <c r="LJV26"/>
      <c r="LJW26"/>
      <c r="LJX26"/>
      <c r="LJY26"/>
      <c r="LJZ26"/>
      <c r="LKA26"/>
      <c r="LKB26"/>
      <c r="LKC26"/>
      <c r="LKD26"/>
      <c r="LKE26"/>
      <c r="LKF26"/>
      <c r="LKG26"/>
      <c r="LKH26"/>
      <c r="LKI26"/>
      <c r="LKJ26"/>
      <c r="LKK26"/>
      <c r="LKL26"/>
      <c r="LKM26"/>
      <c r="LKN26"/>
      <c r="LKO26"/>
      <c r="LKP26"/>
      <c r="LKQ26"/>
      <c r="LKR26"/>
      <c r="LKS26"/>
      <c r="LKT26"/>
      <c r="LKU26"/>
      <c r="LKV26"/>
      <c r="LKW26"/>
      <c r="LKX26"/>
      <c r="LKY26"/>
      <c r="LKZ26"/>
      <c r="LLA26"/>
      <c r="LLB26"/>
      <c r="LLC26"/>
      <c r="LLD26"/>
      <c r="LLE26"/>
      <c r="LLF26"/>
      <c r="LLG26"/>
      <c r="LLH26"/>
      <c r="LLI26"/>
      <c r="LLJ26"/>
      <c r="LLK26"/>
      <c r="LLL26"/>
      <c r="LLM26"/>
      <c r="LLN26"/>
      <c r="LLO26"/>
      <c r="LLP26"/>
      <c r="LLQ26"/>
      <c r="LLR26"/>
      <c r="LLS26"/>
      <c r="LLT26"/>
      <c r="LLU26"/>
      <c r="LLV26"/>
      <c r="LLW26"/>
      <c r="LLX26"/>
      <c r="LLY26"/>
      <c r="LLZ26"/>
      <c r="LMA26"/>
      <c r="LMB26"/>
      <c r="LMC26"/>
      <c r="LMD26"/>
      <c r="LME26"/>
      <c r="LMF26"/>
      <c r="LMG26"/>
      <c r="LMH26"/>
      <c r="LMI26"/>
      <c r="LMJ26"/>
      <c r="LMK26"/>
      <c r="LML26"/>
      <c r="LMM26"/>
      <c r="LMN26"/>
      <c r="LMO26"/>
      <c r="LMP26"/>
      <c r="LMQ26"/>
      <c r="LMR26"/>
      <c r="LMS26"/>
      <c r="LMT26"/>
      <c r="LMU26"/>
      <c r="LMV26"/>
      <c r="LMW26"/>
      <c r="LMX26"/>
      <c r="LMY26"/>
      <c r="LMZ26"/>
      <c r="LNA26"/>
      <c r="LNB26"/>
      <c r="LNC26"/>
      <c r="LND26"/>
      <c r="LNE26"/>
      <c r="LNF26"/>
      <c r="LNG26"/>
      <c r="LNH26"/>
      <c r="LNI26"/>
      <c r="LNJ26"/>
      <c r="LNK26"/>
      <c r="LNL26"/>
      <c r="LNM26"/>
      <c r="LNN26"/>
      <c r="LNO26"/>
      <c r="LNP26"/>
      <c r="LNQ26"/>
      <c r="LNR26"/>
      <c r="LNS26"/>
      <c r="LNT26"/>
      <c r="LNU26"/>
      <c r="LNV26"/>
      <c r="LNW26"/>
      <c r="LNX26"/>
      <c r="LNY26"/>
      <c r="LNZ26"/>
      <c r="LOA26"/>
      <c r="LOB26"/>
      <c r="LOC26"/>
      <c r="LOD26"/>
      <c r="LOE26"/>
      <c r="LOF26"/>
      <c r="LOG26"/>
      <c r="LOH26"/>
      <c r="LOI26"/>
      <c r="LOJ26"/>
      <c r="LOK26"/>
      <c r="LOL26"/>
      <c r="LOM26"/>
      <c r="LON26"/>
      <c r="LOO26"/>
      <c r="LOP26"/>
      <c r="LOQ26"/>
      <c r="LOR26"/>
      <c r="LOS26"/>
      <c r="LOT26"/>
      <c r="LOU26"/>
      <c r="LOV26"/>
      <c r="LOW26"/>
      <c r="LOX26"/>
      <c r="LOY26"/>
      <c r="LOZ26"/>
      <c r="LPA26"/>
      <c r="LPB26"/>
      <c r="LPC26"/>
      <c r="LPD26"/>
      <c r="LPE26"/>
      <c r="LPF26"/>
      <c r="LPG26"/>
      <c r="LPH26"/>
      <c r="LPI26"/>
      <c r="LPJ26"/>
      <c r="LPK26"/>
      <c r="LPL26"/>
      <c r="LPM26"/>
      <c r="LPN26"/>
      <c r="LPO26"/>
      <c r="LPP26"/>
      <c r="LPQ26"/>
      <c r="LPR26"/>
      <c r="LPS26"/>
      <c r="LPT26"/>
      <c r="LPU26"/>
      <c r="LPV26"/>
      <c r="LPW26"/>
      <c r="LPX26"/>
      <c r="LPY26"/>
      <c r="LPZ26"/>
      <c r="LQA26"/>
      <c r="LQB26"/>
      <c r="LQC26"/>
      <c r="LQD26"/>
      <c r="LQE26"/>
      <c r="LQF26"/>
      <c r="LQG26"/>
      <c r="LQH26"/>
      <c r="LQI26"/>
      <c r="LQJ26"/>
      <c r="LQK26"/>
      <c r="LQL26"/>
      <c r="LQM26"/>
      <c r="LQN26"/>
      <c r="LQO26"/>
      <c r="LQP26"/>
      <c r="LQQ26"/>
      <c r="LQR26"/>
      <c r="LQS26"/>
      <c r="LQT26"/>
      <c r="LQU26"/>
      <c r="LQV26"/>
      <c r="LQW26"/>
      <c r="LQX26"/>
      <c r="LQY26"/>
      <c r="LQZ26"/>
      <c r="LRA26"/>
      <c r="LRB26"/>
      <c r="LRC26"/>
      <c r="LRD26"/>
      <c r="LRE26"/>
      <c r="LRF26"/>
      <c r="LRG26"/>
      <c r="LRH26"/>
      <c r="LRI26"/>
      <c r="LRJ26"/>
      <c r="LRK26"/>
      <c r="LRL26"/>
      <c r="LRM26"/>
      <c r="LRN26"/>
      <c r="LRO26"/>
      <c r="LRP26"/>
      <c r="LRQ26"/>
      <c r="LRR26"/>
      <c r="LRS26"/>
      <c r="LRT26"/>
      <c r="LRU26"/>
      <c r="LRV26"/>
      <c r="LRW26"/>
      <c r="LRX26"/>
      <c r="LRY26"/>
      <c r="LRZ26"/>
      <c r="LSA26"/>
      <c r="LSB26"/>
      <c r="LSC26"/>
      <c r="LSD26"/>
      <c r="LSE26"/>
      <c r="LSF26"/>
      <c r="LSG26"/>
      <c r="LSH26"/>
      <c r="LSI26"/>
      <c r="LSJ26"/>
      <c r="LSK26"/>
      <c r="LSL26"/>
      <c r="LSM26"/>
      <c r="LSN26"/>
      <c r="LSO26"/>
      <c r="LSP26"/>
      <c r="LSQ26"/>
      <c r="LSR26"/>
      <c r="LSS26"/>
      <c r="LST26"/>
      <c r="LSU26"/>
      <c r="LSV26"/>
      <c r="LSW26"/>
      <c r="LSX26"/>
      <c r="LSY26"/>
      <c r="LSZ26"/>
      <c r="LTA26"/>
      <c r="LTB26"/>
      <c r="LTC26"/>
      <c r="LTD26"/>
      <c r="LTE26"/>
      <c r="LTF26"/>
      <c r="LTG26"/>
      <c r="LTH26"/>
      <c r="LTI26"/>
      <c r="LTJ26"/>
      <c r="LTK26"/>
      <c r="LTL26"/>
      <c r="LTM26"/>
      <c r="LTN26"/>
      <c r="LTO26"/>
      <c r="LTP26"/>
      <c r="LTQ26"/>
      <c r="LTR26"/>
      <c r="LTS26"/>
      <c r="LTT26"/>
      <c r="LTU26"/>
      <c r="LTV26"/>
      <c r="LTW26"/>
      <c r="LTX26"/>
      <c r="LTY26"/>
      <c r="LTZ26"/>
      <c r="LUA26"/>
      <c r="LUB26"/>
      <c r="LUC26"/>
      <c r="LUD26"/>
      <c r="LUE26"/>
      <c r="LUF26"/>
      <c r="LUG26"/>
      <c r="LUH26"/>
      <c r="LUI26"/>
      <c r="LUJ26"/>
      <c r="LUK26"/>
      <c r="LUL26"/>
      <c r="LUM26"/>
      <c r="LUN26"/>
      <c r="LUO26"/>
      <c r="LUP26"/>
      <c r="LUQ26"/>
      <c r="LUR26"/>
      <c r="LUS26"/>
      <c r="LUT26"/>
      <c r="LUU26"/>
      <c r="LUV26"/>
      <c r="LUW26"/>
      <c r="LUX26"/>
      <c r="LUY26"/>
      <c r="LUZ26"/>
      <c r="LVA26"/>
      <c r="LVB26"/>
      <c r="LVC26"/>
      <c r="LVD26"/>
      <c r="LVE26"/>
      <c r="LVF26"/>
      <c r="LVG26"/>
      <c r="LVH26"/>
      <c r="LVI26"/>
      <c r="LVJ26"/>
      <c r="LVK26"/>
      <c r="LVL26"/>
      <c r="LVM26"/>
      <c r="LVN26"/>
      <c r="LVO26"/>
      <c r="LVP26"/>
      <c r="LVQ26"/>
      <c r="LVR26"/>
      <c r="LVS26"/>
      <c r="LVT26"/>
      <c r="LVU26"/>
      <c r="LVV26"/>
      <c r="LVW26"/>
      <c r="LVX26"/>
      <c r="LVY26"/>
      <c r="LVZ26"/>
      <c r="LWA26"/>
      <c r="LWB26"/>
      <c r="LWC26"/>
      <c r="LWD26"/>
      <c r="LWE26"/>
      <c r="LWF26"/>
      <c r="LWG26"/>
      <c r="LWH26"/>
      <c r="LWI26"/>
      <c r="LWJ26"/>
      <c r="LWK26"/>
      <c r="LWL26"/>
      <c r="LWM26"/>
      <c r="LWN26"/>
      <c r="LWO26"/>
      <c r="LWP26"/>
      <c r="LWQ26"/>
      <c r="LWR26"/>
      <c r="LWS26"/>
      <c r="LWT26"/>
      <c r="LWU26"/>
      <c r="LWV26"/>
      <c r="LWW26"/>
      <c r="LWX26"/>
      <c r="LWY26"/>
      <c r="LWZ26"/>
      <c r="LXA26"/>
      <c r="LXB26"/>
      <c r="LXC26"/>
      <c r="LXD26"/>
      <c r="LXE26"/>
      <c r="LXF26"/>
      <c r="LXG26"/>
      <c r="LXH26"/>
      <c r="LXI26"/>
      <c r="LXJ26"/>
      <c r="LXK26"/>
      <c r="LXL26"/>
      <c r="LXM26"/>
      <c r="LXN26"/>
      <c r="LXO26"/>
      <c r="LXP26"/>
      <c r="LXQ26"/>
      <c r="LXR26"/>
      <c r="LXS26"/>
      <c r="LXT26"/>
      <c r="LXU26"/>
      <c r="LXV26"/>
      <c r="LXW26"/>
      <c r="LXX26"/>
      <c r="LXY26"/>
      <c r="LXZ26"/>
      <c r="LYA26"/>
      <c r="LYB26"/>
      <c r="LYC26"/>
      <c r="LYD26"/>
      <c r="LYE26"/>
      <c r="LYF26"/>
      <c r="LYG26"/>
      <c r="LYH26"/>
      <c r="LYI26"/>
      <c r="LYJ26"/>
      <c r="LYK26"/>
      <c r="LYL26"/>
      <c r="LYM26"/>
      <c r="LYN26"/>
      <c r="LYO26"/>
      <c r="LYP26"/>
      <c r="LYQ26"/>
      <c r="LYR26"/>
      <c r="LYS26"/>
      <c r="LYT26"/>
      <c r="LYU26"/>
      <c r="LYV26"/>
      <c r="LYW26"/>
      <c r="LYX26"/>
      <c r="LYY26"/>
      <c r="LYZ26"/>
      <c r="LZA26"/>
      <c r="LZB26"/>
      <c r="LZC26"/>
      <c r="LZD26"/>
      <c r="LZE26"/>
      <c r="LZF26"/>
      <c r="LZG26"/>
      <c r="LZH26"/>
      <c r="LZI26"/>
      <c r="LZJ26"/>
      <c r="LZK26"/>
      <c r="LZL26"/>
      <c r="LZM26"/>
      <c r="LZN26"/>
      <c r="LZO26"/>
      <c r="LZP26"/>
      <c r="LZQ26"/>
      <c r="LZR26"/>
      <c r="LZS26"/>
      <c r="LZT26"/>
      <c r="LZU26"/>
      <c r="LZV26"/>
      <c r="LZW26"/>
      <c r="LZX26"/>
      <c r="LZY26"/>
      <c r="LZZ26"/>
      <c r="MAA26"/>
      <c r="MAB26"/>
      <c r="MAC26"/>
      <c r="MAD26"/>
      <c r="MAE26"/>
      <c r="MAF26"/>
      <c r="MAG26"/>
      <c r="MAH26"/>
      <c r="MAI26"/>
      <c r="MAJ26"/>
      <c r="MAK26"/>
      <c r="MAL26"/>
      <c r="MAM26"/>
      <c r="MAN26"/>
      <c r="MAO26"/>
      <c r="MAP26"/>
      <c r="MAQ26"/>
      <c r="MAR26"/>
      <c r="MAS26"/>
      <c r="MAT26"/>
      <c r="MAU26"/>
      <c r="MAV26"/>
      <c r="MAW26"/>
      <c r="MAX26"/>
      <c r="MAY26"/>
      <c r="MAZ26"/>
      <c r="MBA26"/>
      <c r="MBB26"/>
      <c r="MBC26"/>
      <c r="MBD26"/>
      <c r="MBE26"/>
      <c r="MBF26"/>
      <c r="MBG26"/>
      <c r="MBH26"/>
      <c r="MBI26"/>
      <c r="MBJ26"/>
      <c r="MBK26"/>
      <c r="MBL26"/>
      <c r="MBM26"/>
      <c r="MBN26"/>
      <c r="MBO26"/>
      <c r="MBP26"/>
      <c r="MBQ26"/>
      <c r="MBR26"/>
      <c r="MBS26"/>
      <c r="MBT26"/>
      <c r="MBU26"/>
      <c r="MBV26"/>
      <c r="MBW26"/>
      <c r="MBX26"/>
      <c r="MBY26"/>
      <c r="MBZ26"/>
      <c r="MCA26"/>
      <c r="MCB26"/>
      <c r="MCC26"/>
      <c r="MCD26"/>
      <c r="MCE26"/>
      <c r="MCF26"/>
      <c r="MCG26"/>
      <c r="MCH26"/>
      <c r="MCI26"/>
      <c r="MCJ26"/>
      <c r="MCK26"/>
      <c r="MCL26"/>
      <c r="MCM26"/>
      <c r="MCN26"/>
      <c r="MCO26"/>
      <c r="MCP26"/>
      <c r="MCQ26"/>
      <c r="MCR26"/>
      <c r="MCS26"/>
      <c r="MCT26"/>
      <c r="MCU26"/>
      <c r="MCV26"/>
      <c r="MCW26"/>
      <c r="MCX26"/>
      <c r="MCY26"/>
      <c r="MCZ26"/>
      <c r="MDA26"/>
      <c r="MDB26"/>
      <c r="MDC26"/>
      <c r="MDD26"/>
      <c r="MDE26"/>
      <c r="MDF26"/>
      <c r="MDG26"/>
      <c r="MDH26"/>
      <c r="MDI26"/>
      <c r="MDJ26"/>
      <c r="MDK26"/>
      <c r="MDL26"/>
      <c r="MDM26"/>
      <c r="MDN26"/>
      <c r="MDO26"/>
      <c r="MDP26"/>
      <c r="MDQ26"/>
      <c r="MDR26"/>
      <c r="MDS26"/>
      <c r="MDT26"/>
      <c r="MDU26"/>
      <c r="MDV26"/>
      <c r="MDW26"/>
      <c r="MDX26"/>
      <c r="MDY26"/>
      <c r="MDZ26"/>
      <c r="MEA26"/>
      <c r="MEB26"/>
      <c r="MEC26"/>
      <c r="MED26"/>
      <c r="MEE26"/>
      <c r="MEF26"/>
      <c r="MEG26"/>
      <c r="MEH26"/>
      <c r="MEI26"/>
      <c r="MEJ26"/>
      <c r="MEK26"/>
      <c r="MEL26"/>
      <c r="MEM26"/>
      <c r="MEN26"/>
      <c r="MEO26"/>
      <c r="MEP26"/>
      <c r="MEQ26"/>
      <c r="MER26"/>
      <c r="MES26"/>
      <c r="MET26"/>
      <c r="MEU26"/>
      <c r="MEV26"/>
      <c r="MEW26"/>
      <c r="MEX26"/>
      <c r="MEY26"/>
      <c r="MEZ26"/>
      <c r="MFA26"/>
      <c r="MFB26"/>
      <c r="MFC26"/>
      <c r="MFD26"/>
      <c r="MFE26"/>
      <c r="MFF26"/>
      <c r="MFG26"/>
      <c r="MFH26"/>
      <c r="MFI26"/>
      <c r="MFJ26"/>
      <c r="MFK26"/>
      <c r="MFL26"/>
      <c r="MFM26"/>
      <c r="MFN26"/>
      <c r="MFO26"/>
      <c r="MFP26"/>
      <c r="MFQ26"/>
      <c r="MFR26"/>
      <c r="MFS26"/>
      <c r="MFT26"/>
      <c r="MFU26"/>
      <c r="MFV26"/>
      <c r="MFW26"/>
      <c r="MFX26"/>
      <c r="MFY26"/>
      <c r="MFZ26"/>
      <c r="MGA26"/>
      <c r="MGB26"/>
      <c r="MGC26"/>
      <c r="MGD26"/>
      <c r="MGE26"/>
      <c r="MGF26"/>
      <c r="MGG26"/>
      <c r="MGH26"/>
      <c r="MGI26"/>
      <c r="MGJ26"/>
      <c r="MGK26"/>
      <c r="MGL26"/>
      <c r="MGM26"/>
      <c r="MGN26"/>
      <c r="MGO26"/>
      <c r="MGP26"/>
      <c r="MGQ26"/>
      <c r="MGR26"/>
      <c r="MGS26"/>
      <c r="MGT26"/>
      <c r="MGU26"/>
      <c r="MGV26"/>
      <c r="MGW26"/>
      <c r="MGX26"/>
      <c r="MGY26"/>
      <c r="MGZ26"/>
      <c r="MHA26"/>
      <c r="MHB26"/>
      <c r="MHC26"/>
      <c r="MHD26"/>
      <c r="MHE26"/>
      <c r="MHF26"/>
      <c r="MHG26"/>
      <c r="MHH26"/>
      <c r="MHI26"/>
      <c r="MHJ26"/>
      <c r="MHK26"/>
      <c r="MHL26"/>
      <c r="MHM26"/>
      <c r="MHN26"/>
      <c r="MHO26"/>
      <c r="MHP26"/>
      <c r="MHQ26"/>
      <c r="MHR26"/>
      <c r="MHS26"/>
      <c r="MHT26"/>
      <c r="MHU26"/>
      <c r="MHV26"/>
      <c r="MHW26"/>
      <c r="MHX26"/>
      <c r="MHY26"/>
      <c r="MHZ26"/>
      <c r="MIA26"/>
      <c r="MIB26"/>
      <c r="MIC26"/>
      <c r="MID26"/>
      <c r="MIE26"/>
      <c r="MIF26"/>
      <c r="MIG26"/>
      <c r="MIH26"/>
      <c r="MII26"/>
      <c r="MIJ26"/>
      <c r="MIK26"/>
      <c r="MIL26"/>
      <c r="MIM26"/>
      <c r="MIN26"/>
      <c r="MIO26"/>
      <c r="MIP26"/>
      <c r="MIQ26"/>
      <c r="MIR26"/>
      <c r="MIS26"/>
      <c r="MIT26"/>
      <c r="MIU26"/>
      <c r="MIV26"/>
      <c r="MIW26"/>
      <c r="MIX26"/>
      <c r="MIY26"/>
      <c r="MIZ26"/>
      <c r="MJA26"/>
      <c r="MJB26"/>
      <c r="MJC26"/>
      <c r="MJD26"/>
      <c r="MJE26"/>
      <c r="MJF26"/>
      <c r="MJG26"/>
      <c r="MJH26"/>
      <c r="MJI26"/>
      <c r="MJJ26"/>
      <c r="MJK26"/>
      <c r="MJL26"/>
      <c r="MJM26"/>
      <c r="MJN26"/>
      <c r="MJO26"/>
      <c r="MJP26"/>
      <c r="MJQ26"/>
      <c r="MJR26"/>
      <c r="MJS26"/>
      <c r="MJT26"/>
      <c r="MJU26"/>
      <c r="MJV26"/>
      <c r="MJW26"/>
      <c r="MJX26"/>
      <c r="MJY26"/>
      <c r="MJZ26"/>
      <c r="MKA26"/>
      <c r="MKB26"/>
      <c r="MKC26"/>
      <c r="MKD26"/>
      <c r="MKE26"/>
      <c r="MKF26"/>
      <c r="MKG26"/>
      <c r="MKH26"/>
      <c r="MKI26"/>
      <c r="MKJ26"/>
      <c r="MKK26"/>
      <c r="MKL26"/>
      <c r="MKM26"/>
      <c r="MKN26"/>
      <c r="MKO26"/>
      <c r="MKP26"/>
      <c r="MKQ26"/>
      <c r="MKR26"/>
      <c r="MKS26"/>
      <c r="MKT26"/>
      <c r="MKU26"/>
      <c r="MKV26"/>
      <c r="MKW26"/>
      <c r="MKX26"/>
      <c r="MKY26"/>
      <c r="MKZ26"/>
      <c r="MLA26"/>
      <c r="MLB26"/>
      <c r="MLC26"/>
      <c r="MLD26"/>
      <c r="MLE26"/>
      <c r="MLF26"/>
      <c r="MLG26"/>
      <c r="MLH26"/>
      <c r="MLI26"/>
      <c r="MLJ26"/>
      <c r="MLK26"/>
      <c r="MLL26"/>
      <c r="MLM26"/>
      <c r="MLN26"/>
      <c r="MLO26"/>
      <c r="MLP26"/>
      <c r="MLQ26"/>
      <c r="MLR26"/>
      <c r="MLS26"/>
      <c r="MLT26"/>
      <c r="MLU26"/>
      <c r="MLV26"/>
      <c r="MLW26"/>
      <c r="MLX26"/>
      <c r="MLY26"/>
      <c r="MLZ26"/>
      <c r="MMA26"/>
      <c r="MMB26"/>
      <c r="MMC26"/>
      <c r="MMD26"/>
      <c r="MME26"/>
      <c r="MMF26"/>
      <c r="MMG26"/>
      <c r="MMH26"/>
      <c r="MMI26"/>
      <c r="MMJ26"/>
      <c r="MMK26"/>
      <c r="MML26"/>
      <c r="MMM26"/>
      <c r="MMN26"/>
      <c r="MMO26"/>
      <c r="MMP26"/>
      <c r="MMQ26"/>
      <c r="MMR26"/>
      <c r="MMS26"/>
      <c r="MMT26"/>
      <c r="MMU26"/>
      <c r="MMV26"/>
      <c r="MMW26"/>
      <c r="MMX26"/>
      <c r="MMY26"/>
      <c r="MMZ26"/>
      <c r="MNA26"/>
      <c r="MNB26"/>
      <c r="MNC26"/>
      <c r="MND26"/>
      <c r="MNE26"/>
      <c r="MNF26"/>
      <c r="MNG26"/>
      <c r="MNH26"/>
      <c r="MNI26"/>
      <c r="MNJ26"/>
      <c r="MNK26"/>
      <c r="MNL26"/>
      <c r="MNM26"/>
      <c r="MNN26"/>
      <c r="MNO26"/>
      <c r="MNP26"/>
      <c r="MNQ26"/>
      <c r="MNR26"/>
      <c r="MNS26"/>
      <c r="MNT26"/>
      <c r="MNU26"/>
      <c r="MNV26"/>
      <c r="MNW26"/>
      <c r="MNX26"/>
      <c r="MNY26"/>
      <c r="MNZ26"/>
      <c r="MOA26"/>
      <c r="MOB26"/>
      <c r="MOC26"/>
      <c r="MOD26"/>
      <c r="MOE26"/>
      <c r="MOF26"/>
      <c r="MOG26"/>
      <c r="MOH26"/>
      <c r="MOI26"/>
      <c r="MOJ26"/>
      <c r="MOK26"/>
      <c r="MOL26"/>
      <c r="MOM26"/>
      <c r="MON26"/>
      <c r="MOO26"/>
      <c r="MOP26"/>
      <c r="MOQ26"/>
      <c r="MOR26"/>
      <c r="MOS26"/>
      <c r="MOT26"/>
      <c r="MOU26"/>
      <c r="MOV26"/>
      <c r="MOW26"/>
      <c r="MOX26"/>
      <c r="MOY26"/>
      <c r="MOZ26"/>
      <c r="MPA26"/>
      <c r="MPB26"/>
      <c r="MPC26"/>
      <c r="MPD26"/>
      <c r="MPE26"/>
      <c r="MPF26"/>
      <c r="MPG26"/>
      <c r="MPH26"/>
      <c r="MPI26"/>
      <c r="MPJ26"/>
      <c r="MPK26"/>
      <c r="MPL26"/>
      <c r="MPM26"/>
      <c r="MPN26"/>
      <c r="MPO26"/>
      <c r="MPP26"/>
      <c r="MPQ26"/>
      <c r="MPR26"/>
      <c r="MPS26"/>
      <c r="MPT26"/>
      <c r="MPU26"/>
      <c r="MPV26"/>
      <c r="MPW26"/>
      <c r="MPX26"/>
      <c r="MPY26"/>
      <c r="MPZ26"/>
      <c r="MQA26"/>
      <c r="MQB26"/>
      <c r="MQC26"/>
      <c r="MQD26"/>
      <c r="MQE26"/>
      <c r="MQF26"/>
      <c r="MQG26"/>
      <c r="MQH26"/>
      <c r="MQI26"/>
      <c r="MQJ26"/>
      <c r="MQK26"/>
      <c r="MQL26"/>
      <c r="MQM26"/>
      <c r="MQN26"/>
      <c r="MQO26"/>
      <c r="MQP26"/>
      <c r="MQQ26"/>
      <c r="MQR26"/>
      <c r="MQS26"/>
      <c r="MQT26"/>
      <c r="MQU26"/>
      <c r="MQV26"/>
      <c r="MQW26"/>
      <c r="MQX26"/>
      <c r="MQY26"/>
      <c r="MQZ26"/>
      <c r="MRA26"/>
      <c r="MRB26"/>
      <c r="MRC26"/>
      <c r="MRD26"/>
      <c r="MRE26"/>
      <c r="MRF26"/>
      <c r="MRG26"/>
      <c r="MRH26"/>
      <c r="MRI26"/>
      <c r="MRJ26"/>
      <c r="MRK26"/>
      <c r="MRL26"/>
      <c r="MRM26"/>
      <c r="MRN26"/>
      <c r="MRO26"/>
      <c r="MRP26"/>
      <c r="MRQ26"/>
      <c r="MRR26"/>
      <c r="MRS26"/>
      <c r="MRT26"/>
      <c r="MRU26"/>
      <c r="MRV26"/>
      <c r="MRW26"/>
      <c r="MRX26"/>
      <c r="MRY26"/>
      <c r="MRZ26"/>
      <c r="MSA26"/>
      <c r="MSB26"/>
      <c r="MSC26"/>
      <c r="MSD26"/>
      <c r="MSE26"/>
      <c r="MSF26"/>
      <c r="MSG26"/>
      <c r="MSH26"/>
      <c r="MSI26"/>
      <c r="MSJ26"/>
      <c r="MSK26"/>
      <c r="MSL26"/>
      <c r="MSM26"/>
      <c r="MSN26"/>
      <c r="MSO26"/>
      <c r="MSP26"/>
      <c r="MSQ26"/>
      <c r="MSR26"/>
      <c r="MSS26"/>
      <c r="MST26"/>
      <c r="MSU26"/>
      <c r="MSV26"/>
      <c r="MSW26"/>
      <c r="MSX26"/>
      <c r="MSY26"/>
      <c r="MSZ26"/>
      <c r="MTA26"/>
      <c r="MTB26"/>
      <c r="MTC26"/>
      <c r="MTD26"/>
      <c r="MTE26"/>
      <c r="MTF26"/>
      <c r="MTG26"/>
      <c r="MTH26"/>
      <c r="MTI26"/>
      <c r="MTJ26"/>
      <c r="MTK26"/>
      <c r="MTL26"/>
      <c r="MTM26"/>
      <c r="MTN26"/>
      <c r="MTO26"/>
      <c r="MTP26"/>
      <c r="MTQ26"/>
      <c r="MTR26"/>
      <c r="MTS26"/>
      <c r="MTT26"/>
      <c r="MTU26"/>
      <c r="MTV26"/>
      <c r="MTW26"/>
      <c r="MTX26"/>
      <c r="MTY26"/>
      <c r="MTZ26"/>
      <c r="MUA26"/>
      <c r="MUB26"/>
      <c r="MUC26"/>
      <c r="MUD26"/>
      <c r="MUE26"/>
      <c r="MUF26"/>
      <c r="MUG26"/>
      <c r="MUH26"/>
      <c r="MUI26"/>
      <c r="MUJ26"/>
      <c r="MUK26"/>
      <c r="MUL26"/>
      <c r="MUM26"/>
      <c r="MUN26"/>
      <c r="MUO26"/>
      <c r="MUP26"/>
      <c r="MUQ26"/>
      <c r="MUR26"/>
      <c r="MUS26"/>
      <c r="MUT26"/>
      <c r="MUU26"/>
      <c r="MUV26"/>
      <c r="MUW26"/>
      <c r="MUX26"/>
      <c r="MUY26"/>
      <c r="MUZ26"/>
      <c r="MVA26"/>
      <c r="MVB26"/>
      <c r="MVC26"/>
      <c r="MVD26"/>
      <c r="MVE26"/>
      <c r="MVF26"/>
      <c r="MVG26"/>
      <c r="MVH26"/>
      <c r="MVI26"/>
      <c r="MVJ26"/>
      <c r="MVK26"/>
      <c r="MVL26"/>
      <c r="MVM26"/>
      <c r="MVN26"/>
      <c r="MVO26"/>
      <c r="MVP26"/>
      <c r="MVQ26"/>
      <c r="MVR26"/>
      <c r="MVS26"/>
      <c r="MVT26"/>
      <c r="MVU26"/>
      <c r="MVV26"/>
      <c r="MVW26"/>
      <c r="MVX26"/>
      <c r="MVY26"/>
      <c r="MVZ26"/>
      <c r="MWA26"/>
      <c r="MWB26"/>
      <c r="MWC26"/>
      <c r="MWD26"/>
      <c r="MWE26"/>
      <c r="MWF26"/>
      <c r="MWG26"/>
      <c r="MWH26"/>
      <c r="MWI26"/>
      <c r="MWJ26"/>
      <c r="MWK26"/>
      <c r="MWL26"/>
      <c r="MWM26"/>
      <c r="MWN26"/>
      <c r="MWO26"/>
      <c r="MWP26"/>
      <c r="MWQ26"/>
      <c r="MWR26"/>
      <c r="MWS26"/>
      <c r="MWT26"/>
      <c r="MWU26"/>
      <c r="MWV26"/>
      <c r="MWW26"/>
      <c r="MWX26"/>
      <c r="MWY26"/>
      <c r="MWZ26"/>
      <c r="MXA26"/>
      <c r="MXB26"/>
      <c r="MXC26"/>
      <c r="MXD26"/>
      <c r="MXE26"/>
      <c r="MXF26"/>
      <c r="MXG26"/>
      <c r="MXH26"/>
      <c r="MXI26"/>
      <c r="MXJ26"/>
      <c r="MXK26"/>
      <c r="MXL26"/>
      <c r="MXM26"/>
      <c r="MXN26"/>
      <c r="MXO26"/>
      <c r="MXP26"/>
      <c r="MXQ26"/>
      <c r="MXR26"/>
      <c r="MXS26"/>
      <c r="MXT26"/>
      <c r="MXU26"/>
      <c r="MXV26"/>
      <c r="MXW26"/>
      <c r="MXX26"/>
      <c r="MXY26"/>
      <c r="MXZ26"/>
      <c r="MYA26"/>
      <c r="MYB26"/>
      <c r="MYC26"/>
      <c r="MYD26"/>
      <c r="MYE26"/>
      <c r="MYF26"/>
      <c r="MYG26"/>
      <c r="MYH26"/>
      <c r="MYI26"/>
      <c r="MYJ26"/>
      <c r="MYK26"/>
      <c r="MYL26"/>
      <c r="MYM26"/>
      <c r="MYN26"/>
      <c r="MYO26"/>
      <c r="MYP26"/>
      <c r="MYQ26"/>
      <c r="MYR26"/>
      <c r="MYS26"/>
      <c r="MYT26"/>
      <c r="MYU26"/>
      <c r="MYV26"/>
      <c r="MYW26"/>
      <c r="MYX26"/>
      <c r="MYY26"/>
      <c r="MYZ26"/>
      <c r="MZA26"/>
      <c r="MZB26"/>
      <c r="MZC26"/>
      <c r="MZD26"/>
      <c r="MZE26"/>
      <c r="MZF26"/>
      <c r="MZG26"/>
      <c r="MZH26"/>
      <c r="MZI26"/>
      <c r="MZJ26"/>
      <c r="MZK26"/>
      <c r="MZL26"/>
      <c r="MZM26"/>
      <c r="MZN26"/>
      <c r="MZO26"/>
      <c r="MZP26"/>
      <c r="MZQ26"/>
      <c r="MZR26"/>
      <c r="MZS26"/>
      <c r="MZT26"/>
      <c r="MZU26"/>
      <c r="MZV26"/>
      <c r="MZW26"/>
      <c r="MZX26"/>
      <c r="MZY26"/>
      <c r="MZZ26"/>
      <c r="NAA26"/>
      <c r="NAB26"/>
      <c r="NAC26"/>
      <c r="NAD26"/>
      <c r="NAE26"/>
      <c r="NAF26"/>
      <c r="NAG26"/>
      <c r="NAH26"/>
      <c r="NAI26"/>
      <c r="NAJ26"/>
      <c r="NAK26"/>
      <c r="NAL26"/>
      <c r="NAM26"/>
      <c r="NAN26"/>
      <c r="NAO26"/>
      <c r="NAP26"/>
      <c r="NAQ26"/>
      <c r="NAR26"/>
      <c r="NAS26"/>
      <c r="NAT26"/>
      <c r="NAU26"/>
      <c r="NAV26"/>
      <c r="NAW26"/>
      <c r="NAX26"/>
      <c r="NAY26"/>
      <c r="NAZ26"/>
      <c r="NBA26"/>
      <c r="NBB26"/>
      <c r="NBC26"/>
      <c r="NBD26"/>
      <c r="NBE26"/>
      <c r="NBF26"/>
      <c r="NBG26"/>
      <c r="NBH26"/>
      <c r="NBI26"/>
      <c r="NBJ26"/>
      <c r="NBK26"/>
      <c r="NBL26"/>
      <c r="NBM26"/>
      <c r="NBN26"/>
      <c r="NBO26"/>
      <c r="NBP26"/>
      <c r="NBQ26"/>
      <c r="NBR26"/>
      <c r="NBS26"/>
      <c r="NBT26"/>
      <c r="NBU26"/>
      <c r="NBV26"/>
      <c r="NBW26"/>
      <c r="NBX26"/>
      <c r="NBY26"/>
      <c r="NBZ26"/>
      <c r="NCA26"/>
      <c r="NCB26"/>
      <c r="NCC26"/>
      <c r="NCD26"/>
      <c r="NCE26"/>
      <c r="NCF26"/>
      <c r="NCG26"/>
      <c r="NCH26"/>
      <c r="NCI26"/>
      <c r="NCJ26"/>
      <c r="NCK26"/>
      <c r="NCL26"/>
      <c r="NCM26"/>
      <c r="NCN26"/>
      <c r="NCO26"/>
      <c r="NCP26"/>
      <c r="NCQ26"/>
      <c r="NCR26"/>
      <c r="NCS26"/>
      <c r="NCT26"/>
      <c r="NCU26"/>
      <c r="NCV26"/>
      <c r="NCW26"/>
      <c r="NCX26"/>
      <c r="NCY26"/>
      <c r="NCZ26"/>
      <c r="NDA26"/>
      <c r="NDB26"/>
      <c r="NDC26"/>
      <c r="NDD26"/>
      <c r="NDE26"/>
      <c r="NDF26"/>
      <c r="NDG26"/>
      <c r="NDH26"/>
      <c r="NDI26"/>
      <c r="NDJ26"/>
      <c r="NDK26"/>
      <c r="NDL26"/>
      <c r="NDM26"/>
      <c r="NDN26"/>
      <c r="NDO26"/>
      <c r="NDP26"/>
      <c r="NDQ26"/>
      <c r="NDR26"/>
      <c r="NDS26"/>
      <c r="NDT26"/>
      <c r="NDU26"/>
      <c r="NDV26"/>
      <c r="NDW26"/>
      <c r="NDX26"/>
      <c r="NDY26"/>
      <c r="NDZ26"/>
      <c r="NEA26"/>
      <c r="NEB26"/>
      <c r="NEC26"/>
      <c r="NED26"/>
      <c r="NEE26"/>
      <c r="NEF26"/>
      <c r="NEG26"/>
      <c r="NEH26"/>
      <c r="NEI26"/>
      <c r="NEJ26"/>
      <c r="NEK26"/>
      <c r="NEL26"/>
      <c r="NEM26"/>
      <c r="NEN26"/>
      <c r="NEO26"/>
      <c r="NEP26"/>
      <c r="NEQ26"/>
      <c r="NER26"/>
      <c r="NES26"/>
      <c r="NET26"/>
      <c r="NEU26"/>
      <c r="NEV26"/>
      <c r="NEW26"/>
      <c r="NEX26"/>
      <c r="NEY26"/>
      <c r="NEZ26"/>
      <c r="NFA26"/>
      <c r="NFB26"/>
      <c r="NFC26"/>
      <c r="NFD26"/>
      <c r="NFE26"/>
      <c r="NFF26"/>
      <c r="NFG26"/>
      <c r="NFH26"/>
      <c r="NFI26"/>
      <c r="NFJ26"/>
      <c r="NFK26"/>
      <c r="NFL26"/>
      <c r="NFM26"/>
      <c r="NFN26"/>
      <c r="NFO26"/>
      <c r="NFP26"/>
      <c r="NFQ26"/>
      <c r="NFR26"/>
      <c r="NFS26"/>
      <c r="NFT26"/>
      <c r="NFU26"/>
      <c r="NFV26"/>
      <c r="NFW26"/>
      <c r="NFX26"/>
      <c r="NFY26"/>
      <c r="NFZ26"/>
      <c r="NGA26"/>
      <c r="NGB26"/>
      <c r="NGC26"/>
      <c r="NGD26"/>
      <c r="NGE26"/>
      <c r="NGF26"/>
      <c r="NGG26"/>
      <c r="NGH26"/>
      <c r="NGI26"/>
      <c r="NGJ26"/>
      <c r="NGK26"/>
      <c r="NGL26"/>
      <c r="NGM26"/>
      <c r="NGN26"/>
      <c r="NGO26"/>
      <c r="NGP26"/>
      <c r="NGQ26"/>
      <c r="NGR26"/>
      <c r="NGS26"/>
      <c r="NGT26"/>
      <c r="NGU26"/>
      <c r="NGV26"/>
      <c r="NGW26"/>
      <c r="NGX26"/>
      <c r="NGY26"/>
      <c r="NGZ26"/>
      <c r="NHA26"/>
      <c r="NHB26"/>
      <c r="NHC26"/>
      <c r="NHD26"/>
      <c r="NHE26"/>
      <c r="NHF26"/>
      <c r="NHG26"/>
      <c r="NHH26"/>
      <c r="NHI26"/>
      <c r="NHJ26"/>
      <c r="NHK26"/>
      <c r="NHL26"/>
      <c r="NHM26"/>
      <c r="NHN26"/>
      <c r="NHO26"/>
      <c r="NHP26"/>
      <c r="NHQ26"/>
      <c r="NHR26"/>
      <c r="NHS26"/>
      <c r="NHT26"/>
      <c r="NHU26"/>
      <c r="NHV26"/>
      <c r="NHW26"/>
      <c r="NHX26"/>
      <c r="NHY26"/>
      <c r="NHZ26"/>
      <c r="NIA26"/>
      <c r="NIB26"/>
      <c r="NIC26"/>
      <c r="NID26"/>
      <c r="NIE26"/>
      <c r="NIF26"/>
      <c r="NIG26"/>
      <c r="NIH26"/>
      <c r="NII26"/>
      <c r="NIJ26"/>
      <c r="NIK26"/>
      <c r="NIL26"/>
      <c r="NIM26"/>
      <c r="NIN26"/>
      <c r="NIO26"/>
      <c r="NIP26"/>
      <c r="NIQ26"/>
      <c r="NIR26"/>
      <c r="NIS26"/>
      <c r="NIT26"/>
      <c r="NIU26"/>
      <c r="NIV26"/>
      <c r="NIW26"/>
      <c r="NIX26"/>
      <c r="NIY26"/>
      <c r="NIZ26"/>
      <c r="NJA26"/>
      <c r="NJB26"/>
      <c r="NJC26"/>
      <c r="NJD26"/>
      <c r="NJE26"/>
      <c r="NJF26"/>
      <c r="NJG26"/>
      <c r="NJH26"/>
      <c r="NJI26"/>
      <c r="NJJ26"/>
      <c r="NJK26"/>
      <c r="NJL26"/>
      <c r="NJM26"/>
      <c r="NJN26"/>
      <c r="NJO26"/>
      <c r="NJP26"/>
      <c r="NJQ26"/>
      <c r="NJR26"/>
      <c r="NJS26"/>
      <c r="NJT26"/>
      <c r="NJU26"/>
      <c r="NJV26"/>
      <c r="NJW26"/>
      <c r="NJX26"/>
      <c r="NJY26"/>
      <c r="NJZ26"/>
      <c r="NKA26"/>
      <c r="NKB26"/>
      <c r="NKC26"/>
      <c r="NKD26"/>
      <c r="NKE26"/>
      <c r="NKF26"/>
      <c r="NKG26"/>
      <c r="NKH26"/>
      <c r="NKI26"/>
      <c r="NKJ26"/>
      <c r="NKK26"/>
      <c r="NKL26"/>
      <c r="NKM26"/>
      <c r="NKN26"/>
      <c r="NKO26"/>
      <c r="NKP26"/>
      <c r="NKQ26"/>
      <c r="NKR26"/>
      <c r="NKS26"/>
      <c r="NKT26"/>
      <c r="NKU26"/>
      <c r="NKV26"/>
      <c r="NKW26"/>
      <c r="NKX26"/>
      <c r="NKY26"/>
      <c r="NKZ26"/>
      <c r="NLA26"/>
      <c r="NLB26"/>
      <c r="NLC26"/>
      <c r="NLD26"/>
      <c r="NLE26"/>
      <c r="NLF26"/>
      <c r="NLG26"/>
      <c r="NLH26"/>
      <c r="NLI26"/>
      <c r="NLJ26"/>
      <c r="NLK26"/>
      <c r="NLL26"/>
      <c r="NLM26"/>
      <c r="NLN26"/>
      <c r="NLO26"/>
      <c r="NLP26"/>
      <c r="NLQ26"/>
      <c r="NLR26"/>
      <c r="NLS26"/>
      <c r="NLT26"/>
      <c r="NLU26"/>
      <c r="NLV26"/>
      <c r="NLW26"/>
      <c r="NLX26"/>
      <c r="NLY26"/>
      <c r="NLZ26"/>
      <c r="NMA26"/>
      <c r="NMB26"/>
      <c r="NMC26"/>
      <c r="NMD26"/>
      <c r="NME26"/>
      <c r="NMF26"/>
      <c r="NMG26"/>
      <c r="NMH26"/>
      <c r="NMI26"/>
      <c r="NMJ26"/>
      <c r="NMK26"/>
      <c r="NML26"/>
      <c r="NMM26"/>
      <c r="NMN26"/>
      <c r="NMO26"/>
      <c r="NMP26"/>
      <c r="NMQ26"/>
      <c r="NMR26"/>
      <c r="NMS26"/>
      <c r="NMT26"/>
      <c r="NMU26"/>
      <c r="NMV26"/>
      <c r="NMW26"/>
      <c r="NMX26"/>
      <c r="NMY26"/>
      <c r="NMZ26"/>
      <c r="NNA26"/>
      <c r="NNB26"/>
      <c r="NNC26"/>
      <c r="NND26"/>
      <c r="NNE26"/>
      <c r="NNF26"/>
      <c r="NNG26"/>
      <c r="NNH26"/>
      <c r="NNI26"/>
      <c r="NNJ26"/>
      <c r="NNK26"/>
      <c r="NNL26"/>
      <c r="NNM26"/>
      <c r="NNN26"/>
      <c r="NNO26"/>
      <c r="NNP26"/>
      <c r="NNQ26"/>
      <c r="NNR26"/>
      <c r="NNS26"/>
      <c r="NNT26"/>
      <c r="NNU26"/>
      <c r="NNV26"/>
      <c r="NNW26"/>
      <c r="NNX26"/>
      <c r="NNY26"/>
      <c r="NNZ26"/>
      <c r="NOA26"/>
      <c r="NOB26"/>
      <c r="NOC26"/>
      <c r="NOD26"/>
      <c r="NOE26"/>
      <c r="NOF26"/>
      <c r="NOG26"/>
      <c r="NOH26"/>
      <c r="NOI26"/>
      <c r="NOJ26"/>
      <c r="NOK26"/>
      <c r="NOL26"/>
      <c r="NOM26"/>
      <c r="NON26"/>
      <c r="NOO26"/>
      <c r="NOP26"/>
      <c r="NOQ26"/>
      <c r="NOR26"/>
      <c r="NOS26"/>
      <c r="NOT26"/>
      <c r="NOU26"/>
      <c r="NOV26"/>
      <c r="NOW26"/>
      <c r="NOX26"/>
      <c r="NOY26"/>
      <c r="NOZ26"/>
      <c r="NPA26"/>
      <c r="NPB26"/>
      <c r="NPC26"/>
      <c r="NPD26"/>
      <c r="NPE26"/>
      <c r="NPF26"/>
      <c r="NPG26"/>
      <c r="NPH26"/>
      <c r="NPI26"/>
      <c r="NPJ26"/>
      <c r="NPK26"/>
      <c r="NPL26"/>
      <c r="NPM26"/>
      <c r="NPN26"/>
      <c r="NPO26"/>
      <c r="NPP26"/>
      <c r="NPQ26"/>
      <c r="NPR26"/>
      <c r="NPS26"/>
      <c r="NPT26"/>
      <c r="NPU26"/>
      <c r="NPV26"/>
      <c r="NPW26"/>
      <c r="NPX26"/>
      <c r="NPY26"/>
      <c r="NPZ26"/>
      <c r="NQA26"/>
      <c r="NQB26"/>
      <c r="NQC26"/>
      <c r="NQD26"/>
      <c r="NQE26"/>
      <c r="NQF26"/>
      <c r="NQG26"/>
      <c r="NQH26"/>
      <c r="NQI26"/>
      <c r="NQJ26"/>
      <c r="NQK26"/>
      <c r="NQL26"/>
      <c r="NQM26"/>
      <c r="NQN26"/>
      <c r="NQO26"/>
      <c r="NQP26"/>
      <c r="NQQ26"/>
      <c r="NQR26"/>
      <c r="NQS26"/>
      <c r="NQT26"/>
      <c r="NQU26"/>
      <c r="NQV26"/>
      <c r="NQW26"/>
      <c r="NQX26"/>
      <c r="NQY26"/>
      <c r="NQZ26"/>
      <c r="NRA26"/>
      <c r="NRB26"/>
      <c r="NRC26"/>
      <c r="NRD26"/>
      <c r="NRE26"/>
      <c r="NRF26"/>
      <c r="NRG26"/>
      <c r="NRH26"/>
      <c r="NRI26"/>
    </row>
    <row r="27" spans="1:9941" s="54" customFormat="1" ht="12.2" customHeight="1" x14ac:dyDescent="0.2">
      <c r="A27" s="1182" t="s">
        <v>95</v>
      </c>
      <c r="B27" s="854" t="s">
        <v>194</v>
      </c>
      <c r="C27" s="486">
        <f>'1. mell.bevétel_össz'!C26-'26._önként_össz_bev'!C28-'26._államig_össz_bev'!C27</f>
        <v>0</v>
      </c>
      <c r="D27" s="411">
        <f>'1. mell.bevétel_össz'!D26-'26._önként_össz_bev'!D28-'26._államig_össz_bev'!D27</f>
        <v>0</v>
      </c>
      <c r="E27" s="694">
        <f>'1. mell.bevétel_össz'!E26-'26._önként_össz_bev'!E28-'26._államig_össz_bev'!E27</f>
        <v>0</v>
      </c>
      <c r="F27" s="694">
        <f>'1. mell.bevétel_össz'!F26-'26._önként_össz_bev'!F28-'26._államig_össz_bev'!F27</f>
        <v>0</v>
      </c>
      <c r="G27" s="694">
        <f>'1. mell.bevétel_össz'!G26-'26._önként_össz_bev'!G28-'26._államig_össz_bev'!G27</f>
        <v>0</v>
      </c>
      <c r="H27" s="413">
        <f t="shared" si="2"/>
        <v>0</v>
      </c>
      <c r="I27" s="757">
        <f>'1. mell.bevétel_össz'!I26-'26._önként_össz_bev'!I28-'26._államig_össz_bev'!I27</f>
        <v>0</v>
      </c>
      <c r="J27" s="413">
        <f>'1. mell.bevétel_össz'!J26-'26._önként_össz_bev'!J28-'26._államig_össz_bev'!J27</f>
        <v>0</v>
      </c>
      <c r="K27" s="413">
        <f>'1. mell.bevétel_össz'!K26-'26._önként_össz_bev'!K28-'26._államig_össz_bev'!K27</f>
        <v>0</v>
      </c>
      <c r="L27" s="413" t="e">
        <f>'1. mell.bevétel_össz'!L26-'26._önként_össz_bev'!L28</f>
        <v>#DIV/0!</v>
      </c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  <c r="RG27"/>
      <c r="RH27"/>
      <c r="RI27"/>
      <c r="RJ27"/>
      <c r="RK27"/>
      <c r="RL27"/>
      <c r="RM27"/>
      <c r="RN27"/>
      <c r="RO27"/>
      <c r="RP27"/>
      <c r="RQ27"/>
      <c r="RR27"/>
      <c r="RS27"/>
      <c r="RT27"/>
      <c r="RU27"/>
      <c r="RV27"/>
      <c r="RW27"/>
      <c r="RX27"/>
      <c r="RY27"/>
      <c r="RZ27"/>
      <c r="SA27"/>
      <c r="SB27"/>
      <c r="SC27"/>
      <c r="SD27"/>
      <c r="SE27"/>
      <c r="SF27"/>
      <c r="SG27"/>
      <c r="SH27"/>
      <c r="SI27"/>
      <c r="SJ27"/>
      <c r="SK27"/>
      <c r="SL27"/>
      <c r="SM27"/>
      <c r="SN27"/>
      <c r="SO27"/>
      <c r="SP27"/>
      <c r="SQ27"/>
      <c r="SR27"/>
      <c r="SS27"/>
      <c r="ST27"/>
      <c r="SU27"/>
      <c r="SV27"/>
      <c r="SW27"/>
      <c r="SX27"/>
      <c r="SY27"/>
      <c r="SZ27"/>
      <c r="TA27"/>
      <c r="TB27"/>
      <c r="TC27"/>
      <c r="TD27"/>
      <c r="TE27"/>
      <c r="TF27"/>
      <c r="TG27"/>
      <c r="TH27"/>
      <c r="TI27"/>
      <c r="TJ27"/>
      <c r="TK27"/>
      <c r="TL27"/>
      <c r="TM27"/>
      <c r="TN27"/>
      <c r="TO27"/>
      <c r="TP27"/>
      <c r="TQ27"/>
      <c r="TR27"/>
      <c r="TS27"/>
      <c r="TT27"/>
      <c r="TU27"/>
      <c r="TV27"/>
      <c r="TW27"/>
      <c r="TX27"/>
      <c r="TY27"/>
      <c r="TZ27"/>
      <c r="UA27"/>
      <c r="UB27"/>
      <c r="UC27"/>
      <c r="UD27"/>
      <c r="UE27"/>
      <c r="UF27"/>
      <c r="UG27"/>
      <c r="UH27"/>
      <c r="UI27"/>
      <c r="UJ27"/>
      <c r="UK27"/>
      <c r="UL27"/>
      <c r="UM27"/>
      <c r="UN27"/>
      <c r="UO27"/>
      <c r="UP27"/>
      <c r="UQ27"/>
      <c r="UR27"/>
      <c r="US27"/>
      <c r="UT27"/>
      <c r="UU27"/>
      <c r="UV27"/>
      <c r="UW27"/>
      <c r="UX27"/>
      <c r="UY27"/>
      <c r="UZ27"/>
      <c r="VA27"/>
      <c r="VB27"/>
      <c r="VC27"/>
      <c r="VD27"/>
      <c r="VE27"/>
      <c r="VF27"/>
      <c r="VG27"/>
      <c r="VH27"/>
      <c r="VI27"/>
      <c r="VJ27"/>
      <c r="VK27"/>
      <c r="VL27"/>
      <c r="VM27"/>
      <c r="VN27"/>
      <c r="VO27"/>
      <c r="VP27"/>
      <c r="VQ27"/>
      <c r="VR27"/>
      <c r="VS27"/>
      <c r="VT27"/>
      <c r="VU27"/>
      <c r="VV27"/>
      <c r="VW27"/>
      <c r="VX27"/>
      <c r="VY27"/>
      <c r="VZ27"/>
      <c r="WA27"/>
      <c r="WB27"/>
      <c r="WC27"/>
      <c r="WD27"/>
      <c r="WE27"/>
      <c r="WF27"/>
      <c r="WG27"/>
      <c r="WH27"/>
      <c r="WI27"/>
      <c r="WJ27"/>
      <c r="WK27"/>
      <c r="WL27"/>
      <c r="WM27"/>
      <c r="WN27"/>
      <c r="WO27"/>
      <c r="WP27"/>
      <c r="WQ27"/>
      <c r="WR27"/>
      <c r="WS27"/>
      <c r="WT27"/>
      <c r="WU27"/>
      <c r="WV27"/>
      <c r="WW27"/>
      <c r="WX27"/>
      <c r="WY27"/>
      <c r="WZ27"/>
      <c r="XA27"/>
      <c r="XB27"/>
      <c r="XC27"/>
      <c r="XD27"/>
      <c r="XE27"/>
      <c r="XF27"/>
      <c r="XG27"/>
      <c r="XH27"/>
      <c r="XI27"/>
      <c r="XJ27"/>
      <c r="XK27"/>
      <c r="XL27"/>
      <c r="XM27"/>
      <c r="XN27"/>
      <c r="XO27"/>
      <c r="XP27"/>
      <c r="XQ27"/>
      <c r="XR27"/>
      <c r="XS27"/>
      <c r="XT27"/>
      <c r="XU27"/>
      <c r="XV27"/>
      <c r="XW27"/>
      <c r="XX27"/>
      <c r="XY27"/>
      <c r="XZ27"/>
      <c r="YA27"/>
      <c r="YB27"/>
      <c r="YC27"/>
      <c r="YD27"/>
      <c r="YE27"/>
      <c r="YF27"/>
      <c r="YG27"/>
      <c r="YH27"/>
      <c r="YI27"/>
      <c r="YJ27"/>
      <c r="YK27"/>
      <c r="YL27"/>
      <c r="YM27"/>
      <c r="YN27"/>
      <c r="YO27"/>
      <c r="YP27"/>
      <c r="YQ27"/>
      <c r="YR27"/>
      <c r="YS27"/>
      <c r="YT27"/>
      <c r="YU27"/>
      <c r="YV27"/>
      <c r="YW27"/>
      <c r="YX27"/>
      <c r="YY27"/>
      <c r="YZ27"/>
      <c r="ZA27"/>
      <c r="ZB27"/>
      <c r="ZC27"/>
      <c r="ZD27"/>
      <c r="ZE27"/>
      <c r="ZF27"/>
      <c r="ZG27"/>
      <c r="ZH27"/>
      <c r="ZI27"/>
      <c r="ZJ27"/>
      <c r="ZK27"/>
      <c r="ZL27"/>
      <c r="ZM27"/>
      <c r="ZN27"/>
      <c r="ZO27"/>
      <c r="ZP27"/>
      <c r="ZQ27"/>
      <c r="ZR27"/>
      <c r="ZS27"/>
      <c r="ZT27"/>
      <c r="ZU27"/>
      <c r="ZV27"/>
      <c r="ZW27"/>
      <c r="ZX27"/>
      <c r="ZY27"/>
      <c r="ZZ27"/>
      <c r="AAA27"/>
      <c r="AAB27"/>
      <c r="AAC27"/>
      <c r="AAD27"/>
      <c r="AAE27"/>
      <c r="AAF27"/>
      <c r="AAG27"/>
      <c r="AAH27"/>
      <c r="AAI27"/>
      <c r="AAJ27"/>
      <c r="AAK27"/>
      <c r="AAL27"/>
      <c r="AAM27"/>
      <c r="AAN27"/>
      <c r="AAO27"/>
      <c r="AAP27"/>
      <c r="AAQ27"/>
      <c r="AAR27"/>
      <c r="AAS27"/>
      <c r="AAT27"/>
      <c r="AAU27"/>
      <c r="AAV27"/>
      <c r="AAW27"/>
      <c r="AAX27"/>
      <c r="AAY27"/>
      <c r="AAZ27"/>
      <c r="ABA27"/>
      <c r="ABB27"/>
      <c r="ABC27"/>
      <c r="ABD27"/>
      <c r="ABE27"/>
      <c r="ABF27"/>
      <c r="ABG27"/>
      <c r="ABH27"/>
      <c r="ABI27"/>
      <c r="ABJ27"/>
      <c r="ABK27"/>
      <c r="ABL27"/>
      <c r="ABM27"/>
      <c r="ABN27"/>
      <c r="ABO27"/>
      <c r="ABP27"/>
      <c r="ABQ27"/>
      <c r="ABR27"/>
      <c r="ABS27"/>
      <c r="ABT27"/>
      <c r="ABU27"/>
      <c r="ABV27"/>
      <c r="ABW27"/>
      <c r="ABX27"/>
      <c r="ABY27"/>
      <c r="ABZ27"/>
      <c r="ACA27"/>
      <c r="ACB27"/>
      <c r="ACC27"/>
      <c r="ACD27"/>
      <c r="ACE27"/>
      <c r="ACF27"/>
      <c r="ACG27"/>
      <c r="ACH27"/>
      <c r="ACI27"/>
      <c r="ACJ27"/>
      <c r="ACK27"/>
      <c r="ACL27"/>
      <c r="ACM27"/>
      <c r="ACN27"/>
      <c r="ACO27"/>
      <c r="ACP27"/>
      <c r="ACQ27"/>
      <c r="ACR27"/>
      <c r="ACS27"/>
      <c r="ACT27"/>
      <c r="ACU27"/>
      <c r="ACV27"/>
      <c r="ACW27"/>
      <c r="ACX27"/>
      <c r="ACY27"/>
      <c r="ACZ27"/>
      <c r="ADA27"/>
      <c r="ADB27"/>
      <c r="ADC27"/>
      <c r="ADD27"/>
      <c r="ADE27"/>
      <c r="ADF27"/>
      <c r="ADG27"/>
      <c r="ADH27"/>
      <c r="ADI27"/>
      <c r="ADJ27"/>
      <c r="ADK27"/>
      <c r="ADL27"/>
      <c r="ADM27"/>
      <c r="ADN27"/>
      <c r="ADO27"/>
      <c r="ADP27"/>
      <c r="ADQ27"/>
      <c r="ADR27"/>
      <c r="ADS27"/>
      <c r="ADT27"/>
      <c r="ADU27"/>
      <c r="ADV27"/>
      <c r="ADW27"/>
      <c r="ADX27"/>
      <c r="ADY27"/>
      <c r="ADZ27"/>
      <c r="AEA27"/>
      <c r="AEB27"/>
      <c r="AEC27"/>
      <c r="AED27"/>
      <c r="AEE27"/>
      <c r="AEF27"/>
      <c r="AEG27"/>
      <c r="AEH27"/>
      <c r="AEI27"/>
      <c r="AEJ27"/>
      <c r="AEK27"/>
      <c r="AEL27"/>
      <c r="AEM27"/>
      <c r="AEN27"/>
      <c r="AEO27"/>
      <c r="AEP27"/>
      <c r="AEQ27"/>
      <c r="AER27"/>
      <c r="AES27"/>
      <c r="AET27"/>
      <c r="AEU27"/>
      <c r="AEV27"/>
      <c r="AEW27"/>
      <c r="AEX27"/>
      <c r="AEY27"/>
      <c r="AEZ27"/>
      <c r="AFA27"/>
      <c r="AFB27"/>
      <c r="AFC27"/>
      <c r="AFD27"/>
      <c r="AFE27"/>
      <c r="AFF27"/>
      <c r="AFG27"/>
      <c r="AFH27"/>
      <c r="AFI27"/>
      <c r="AFJ27"/>
      <c r="AFK27"/>
      <c r="AFL27"/>
      <c r="AFM27"/>
      <c r="AFN27"/>
      <c r="AFO27"/>
      <c r="AFP27"/>
      <c r="AFQ27"/>
      <c r="AFR27"/>
      <c r="AFS27"/>
      <c r="AFT27"/>
      <c r="AFU27"/>
      <c r="AFV27"/>
      <c r="AFW27"/>
      <c r="AFX27"/>
      <c r="AFY27"/>
      <c r="AFZ27"/>
      <c r="AGA27"/>
      <c r="AGB27"/>
      <c r="AGC27"/>
      <c r="AGD27"/>
      <c r="AGE27"/>
      <c r="AGF27"/>
      <c r="AGG27"/>
      <c r="AGH27"/>
      <c r="AGI27"/>
      <c r="AGJ27"/>
      <c r="AGK27"/>
      <c r="AGL27"/>
      <c r="AGM27"/>
      <c r="AGN27"/>
      <c r="AGO27"/>
      <c r="AGP27"/>
      <c r="AGQ27"/>
      <c r="AGR27"/>
      <c r="AGS27"/>
      <c r="AGT27"/>
      <c r="AGU27"/>
      <c r="AGV27"/>
      <c r="AGW27"/>
      <c r="AGX27"/>
      <c r="AGY27"/>
      <c r="AGZ27"/>
      <c r="AHA27"/>
      <c r="AHB27"/>
      <c r="AHC27"/>
      <c r="AHD27"/>
      <c r="AHE27"/>
      <c r="AHF27"/>
      <c r="AHG27"/>
      <c r="AHH27"/>
      <c r="AHI27"/>
      <c r="AHJ27"/>
      <c r="AHK27"/>
      <c r="AHL27"/>
      <c r="AHM27"/>
      <c r="AHN27"/>
      <c r="AHO27"/>
      <c r="AHP27"/>
      <c r="AHQ27"/>
      <c r="AHR27"/>
      <c r="AHS27"/>
      <c r="AHT27"/>
      <c r="AHU27"/>
      <c r="AHV27"/>
      <c r="AHW27"/>
      <c r="AHX27"/>
      <c r="AHY27"/>
      <c r="AHZ27"/>
      <c r="AIA27"/>
      <c r="AIB27"/>
      <c r="AIC27"/>
      <c r="AID27"/>
      <c r="AIE27"/>
      <c r="AIF27"/>
      <c r="AIG27"/>
      <c r="AIH27"/>
      <c r="AII27"/>
      <c r="AIJ27"/>
      <c r="AIK27"/>
      <c r="AIL27"/>
      <c r="AIM27"/>
      <c r="AIN27"/>
      <c r="AIO27"/>
      <c r="AIP27"/>
      <c r="AIQ27"/>
      <c r="AIR27"/>
      <c r="AIS27"/>
      <c r="AIT27"/>
      <c r="AIU27"/>
      <c r="AIV27"/>
      <c r="AIW27"/>
      <c r="AIX27"/>
      <c r="AIY27"/>
      <c r="AIZ27"/>
      <c r="AJA27"/>
      <c r="AJB27"/>
      <c r="AJC27"/>
      <c r="AJD27"/>
      <c r="AJE27"/>
      <c r="AJF27"/>
      <c r="AJG27"/>
      <c r="AJH27"/>
      <c r="AJI27"/>
      <c r="AJJ27"/>
      <c r="AJK27"/>
      <c r="AJL27"/>
      <c r="AJM27"/>
      <c r="AJN27"/>
      <c r="AJO27"/>
      <c r="AJP27"/>
      <c r="AJQ27"/>
      <c r="AJR27"/>
      <c r="AJS27"/>
      <c r="AJT27"/>
      <c r="AJU27"/>
      <c r="AJV27"/>
      <c r="AJW27"/>
      <c r="AJX27"/>
      <c r="AJY27"/>
      <c r="AJZ27"/>
      <c r="AKA27"/>
      <c r="AKB27"/>
      <c r="AKC27"/>
      <c r="AKD27"/>
      <c r="AKE27"/>
      <c r="AKF27"/>
      <c r="AKG27"/>
      <c r="AKH27"/>
      <c r="AKI27"/>
      <c r="AKJ27"/>
      <c r="AKK27"/>
      <c r="AKL27"/>
      <c r="AKM27"/>
      <c r="AKN27"/>
      <c r="AKO27"/>
      <c r="AKP27"/>
      <c r="AKQ27"/>
      <c r="AKR27"/>
      <c r="AKS27"/>
      <c r="AKT27"/>
      <c r="AKU27"/>
      <c r="AKV27"/>
      <c r="AKW27"/>
      <c r="AKX27"/>
      <c r="AKY27"/>
      <c r="AKZ27"/>
      <c r="ALA27"/>
      <c r="ALB27"/>
      <c r="ALC27"/>
      <c r="ALD27"/>
      <c r="ALE27"/>
      <c r="ALF27"/>
      <c r="ALG27"/>
      <c r="ALH27"/>
      <c r="ALI27"/>
      <c r="ALJ27"/>
      <c r="ALK27"/>
      <c r="ALL27"/>
      <c r="ALM27"/>
      <c r="ALN27"/>
      <c r="ALO27"/>
      <c r="ALP27"/>
      <c r="ALQ27"/>
      <c r="ALR27"/>
      <c r="ALS27"/>
      <c r="ALT27"/>
      <c r="ALU27"/>
      <c r="ALV27"/>
      <c r="ALW27"/>
      <c r="ALX27"/>
      <c r="ALY27"/>
      <c r="ALZ27"/>
      <c r="AMA27"/>
      <c r="AMB27"/>
      <c r="AMC27"/>
      <c r="AMD27"/>
      <c r="AME27"/>
      <c r="AMF27"/>
      <c r="AMG27"/>
      <c r="AMH27"/>
      <c r="AMI27"/>
      <c r="AMJ27"/>
      <c r="AMK27"/>
      <c r="AML27"/>
      <c r="AMM27"/>
      <c r="AMN27"/>
      <c r="AMO27"/>
      <c r="AMP27"/>
      <c r="AMQ27"/>
      <c r="AMR27"/>
      <c r="AMS27"/>
      <c r="AMT27"/>
      <c r="AMU27"/>
      <c r="AMV27"/>
      <c r="AMW27"/>
      <c r="AMX27"/>
      <c r="AMY27"/>
      <c r="AMZ27"/>
      <c r="ANA27"/>
      <c r="ANB27"/>
      <c r="ANC27"/>
      <c r="AND27"/>
      <c r="ANE27"/>
      <c r="ANF27"/>
      <c r="ANG27"/>
      <c r="ANH27"/>
      <c r="ANI27"/>
      <c r="ANJ27"/>
      <c r="ANK27"/>
      <c r="ANL27"/>
      <c r="ANM27"/>
      <c r="ANN27"/>
      <c r="ANO27"/>
      <c r="ANP27"/>
      <c r="ANQ27"/>
      <c r="ANR27"/>
      <c r="ANS27"/>
      <c r="ANT27"/>
      <c r="ANU27"/>
      <c r="ANV27"/>
      <c r="ANW27"/>
      <c r="ANX27"/>
      <c r="ANY27"/>
      <c r="ANZ27"/>
      <c r="AOA27"/>
      <c r="AOB27"/>
      <c r="AOC27"/>
      <c r="AOD27"/>
      <c r="AOE27"/>
      <c r="AOF27"/>
      <c r="AOG27"/>
      <c r="AOH27"/>
      <c r="AOI27"/>
      <c r="AOJ27"/>
      <c r="AOK27"/>
      <c r="AOL27"/>
      <c r="AOM27"/>
      <c r="AON27"/>
      <c r="AOO27"/>
      <c r="AOP27"/>
      <c r="AOQ27"/>
      <c r="AOR27"/>
      <c r="AOS27"/>
      <c r="AOT27"/>
      <c r="AOU27"/>
      <c r="AOV27"/>
      <c r="AOW27"/>
      <c r="AOX27"/>
      <c r="AOY27"/>
      <c r="AOZ27"/>
      <c r="APA27"/>
      <c r="APB27"/>
      <c r="APC27"/>
      <c r="APD27"/>
      <c r="APE27"/>
      <c r="APF27"/>
      <c r="APG27"/>
      <c r="APH27"/>
      <c r="API27"/>
      <c r="APJ27"/>
      <c r="APK27"/>
      <c r="APL27"/>
      <c r="APM27"/>
      <c r="APN27"/>
      <c r="APO27"/>
      <c r="APP27"/>
      <c r="APQ27"/>
      <c r="APR27"/>
      <c r="APS27"/>
      <c r="APT27"/>
      <c r="APU27"/>
      <c r="APV27"/>
      <c r="APW27"/>
      <c r="APX27"/>
      <c r="APY27"/>
      <c r="APZ27"/>
      <c r="AQA27"/>
      <c r="AQB27"/>
      <c r="AQC27"/>
      <c r="AQD27"/>
      <c r="AQE27"/>
      <c r="AQF27"/>
      <c r="AQG27"/>
      <c r="AQH27"/>
      <c r="AQI27"/>
      <c r="AQJ27"/>
      <c r="AQK27"/>
      <c r="AQL27"/>
      <c r="AQM27"/>
      <c r="AQN27"/>
      <c r="AQO27"/>
      <c r="AQP27"/>
      <c r="AQQ27"/>
      <c r="AQR27"/>
      <c r="AQS27"/>
      <c r="AQT27"/>
      <c r="AQU27"/>
      <c r="AQV27"/>
      <c r="AQW27"/>
      <c r="AQX27"/>
      <c r="AQY27"/>
      <c r="AQZ27"/>
      <c r="ARA27"/>
      <c r="ARB27"/>
      <c r="ARC27"/>
      <c r="ARD27"/>
      <c r="ARE27"/>
      <c r="ARF27"/>
      <c r="ARG27"/>
      <c r="ARH27"/>
      <c r="ARI27"/>
      <c r="ARJ27"/>
      <c r="ARK27"/>
      <c r="ARL27"/>
      <c r="ARM27"/>
      <c r="ARN27"/>
      <c r="ARO27"/>
      <c r="ARP27"/>
      <c r="ARQ27"/>
      <c r="ARR27"/>
      <c r="ARS27"/>
      <c r="ART27"/>
      <c r="ARU27"/>
      <c r="ARV27"/>
      <c r="ARW27"/>
      <c r="ARX27"/>
      <c r="ARY27"/>
      <c r="ARZ27"/>
      <c r="ASA27"/>
      <c r="ASB27"/>
      <c r="ASC27"/>
      <c r="ASD27"/>
      <c r="ASE27"/>
      <c r="ASF27"/>
      <c r="ASG27"/>
      <c r="ASH27"/>
      <c r="ASI27"/>
      <c r="ASJ27"/>
      <c r="ASK27"/>
      <c r="ASL27"/>
      <c r="ASM27"/>
      <c r="ASN27"/>
      <c r="ASO27"/>
      <c r="ASP27"/>
      <c r="ASQ27"/>
      <c r="ASR27"/>
      <c r="ASS27"/>
      <c r="AST27"/>
      <c r="ASU27"/>
      <c r="ASV27"/>
      <c r="ASW27"/>
      <c r="ASX27"/>
      <c r="ASY27"/>
      <c r="ASZ27"/>
      <c r="ATA27"/>
      <c r="ATB27"/>
      <c r="ATC27"/>
      <c r="ATD27"/>
      <c r="ATE27"/>
      <c r="ATF27"/>
      <c r="ATG27"/>
      <c r="ATH27"/>
      <c r="ATI27"/>
      <c r="ATJ27"/>
      <c r="ATK27"/>
      <c r="ATL27"/>
      <c r="ATM27"/>
      <c r="ATN27"/>
      <c r="ATO27"/>
      <c r="ATP27"/>
      <c r="ATQ27"/>
      <c r="ATR27"/>
      <c r="ATS27"/>
      <c r="ATT27"/>
      <c r="ATU27"/>
      <c r="ATV27"/>
      <c r="ATW27"/>
      <c r="ATX27"/>
      <c r="ATY27"/>
      <c r="ATZ27"/>
      <c r="AUA27"/>
      <c r="AUB27"/>
      <c r="AUC27"/>
      <c r="AUD27"/>
      <c r="AUE27"/>
      <c r="AUF27"/>
      <c r="AUG27"/>
      <c r="AUH27"/>
      <c r="AUI27"/>
      <c r="AUJ27"/>
      <c r="AUK27"/>
      <c r="AUL27"/>
      <c r="AUM27"/>
      <c r="AUN27"/>
      <c r="AUO27"/>
      <c r="AUP27"/>
      <c r="AUQ27"/>
      <c r="AUR27"/>
      <c r="AUS27"/>
      <c r="AUT27"/>
      <c r="AUU27"/>
      <c r="AUV27"/>
      <c r="AUW27"/>
      <c r="AUX27"/>
      <c r="AUY27"/>
      <c r="AUZ27"/>
      <c r="AVA27"/>
      <c r="AVB27"/>
      <c r="AVC27"/>
      <c r="AVD27"/>
      <c r="AVE27"/>
      <c r="AVF27"/>
      <c r="AVG27"/>
      <c r="AVH27"/>
      <c r="AVI27"/>
      <c r="AVJ27"/>
      <c r="AVK27"/>
      <c r="AVL27"/>
      <c r="AVM27"/>
      <c r="AVN27"/>
      <c r="AVO27"/>
      <c r="AVP27"/>
      <c r="AVQ27"/>
      <c r="AVR27"/>
      <c r="AVS27"/>
      <c r="AVT27"/>
      <c r="AVU27"/>
      <c r="AVV27"/>
      <c r="AVW27"/>
      <c r="AVX27"/>
      <c r="AVY27"/>
      <c r="AVZ27"/>
      <c r="AWA27"/>
      <c r="AWB27"/>
      <c r="AWC27"/>
      <c r="AWD27"/>
      <c r="AWE27"/>
      <c r="AWF27"/>
      <c r="AWG27"/>
      <c r="AWH27"/>
      <c r="AWI27"/>
      <c r="AWJ27"/>
      <c r="AWK27"/>
      <c r="AWL27"/>
      <c r="AWM27"/>
      <c r="AWN27"/>
      <c r="AWO27"/>
      <c r="AWP27"/>
      <c r="AWQ27"/>
      <c r="AWR27"/>
      <c r="AWS27"/>
      <c r="AWT27"/>
      <c r="AWU27"/>
      <c r="AWV27"/>
      <c r="AWW27"/>
      <c r="AWX27"/>
      <c r="AWY27"/>
      <c r="AWZ27"/>
      <c r="AXA27"/>
      <c r="AXB27"/>
      <c r="AXC27"/>
      <c r="AXD27"/>
      <c r="AXE27"/>
      <c r="AXF27"/>
      <c r="AXG27"/>
      <c r="AXH27"/>
      <c r="AXI27"/>
      <c r="AXJ27"/>
      <c r="AXK27"/>
      <c r="AXL27"/>
      <c r="AXM27"/>
      <c r="AXN27"/>
      <c r="AXO27"/>
      <c r="AXP27"/>
      <c r="AXQ27"/>
      <c r="AXR27"/>
      <c r="AXS27"/>
      <c r="AXT27"/>
      <c r="AXU27"/>
      <c r="AXV27"/>
      <c r="AXW27"/>
      <c r="AXX27"/>
      <c r="AXY27"/>
      <c r="AXZ27"/>
      <c r="AYA27"/>
      <c r="AYB27"/>
      <c r="AYC27"/>
      <c r="AYD27"/>
      <c r="AYE27"/>
      <c r="AYF27"/>
      <c r="AYG27"/>
      <c r="AYH27"/>
      <c r="AYI27"/>
      <c r="AYJ27"/>
      <c r="AYK27"/>
      <c r="AYL27"/>
      <c r="AYM27"/>
      <c r="AYN27"/>
      <c r="AYO27"/>
      <c r="AYP27"/>
      <c r="AYQ27"/>
      <c r="AYR27"/>
      <c r="AYS27"/>
      <c r="AYT27"/>
      <c r="AYU27"/>
      <c r="AYV27"/>
      <c r="AYW27"/>
      <c r="AYX27"/>
      <c r="AYY27"/>
      <c r="AYZ27"/>
      <c r="AZA27"/>
      <c r="AZB27"/>
      <c r="AZC27"/>
      <c r="AZD27"/>
      <c r="AZE27"/>
      <c r="AZF27"/>
      <c r="AZG27"/>
      <c r="AZH27"/>
      <c r="AZI27"/>
      <c r="AZJ27"/>
      <c r="AZK27"/>
      <c r="AZL27"/>
      <c r="AZM27"/>
      <c r="AZN27"/>
      <c r="AZO27"/>
      <c r="AZP27"/>
      <c r="AZQ27"/>
      <c r="AZR27"/>
      <c r="AZS27"/>
      <c r="AZT27"/>
      <c r="AZU27"/>
      <c r="AZV27"/>
      <c r="AZW27"/>
      <c r="AZX27"/>
      <c r="AZY27"/>
      <c r="AZZ27"/>
      <c r="BAA27"/>
      <c r="BAB27"/>
      <c r="BAC27"/>
      <c r="BAD27"/>
      <c r="BAE27"/>
      <c r="BAF27"/>
      <c r="BAG27"/>
      <c r="BAH27"/>
      <c r="BAI27"/>
      <c r="BAJ27"/>
      <c r="BAK27"/>
      <c r="BAL27"/>
      <c r="BAM27"/>
      <c r="BAN27"/>
      <c r="BAO27"/>
      <c r="BAP27"/>
      <c r="BAQ27"/>
      <c r="BAR27"/>
      <c r="BAS27"/>
      <c r="BAT27"/>
      <c r="BAU27"/>
      <c r="BAV27"/>
      <c r="BAW27"/>
      <c r="BAX27"/>
      <c r="BAY27"/>
      <c r="BAZ27"/>
      <c r="BBA27"/>
      <c r="BBB27"/>
      <c r="BBC27"/>
      <c r="BBD27"/>
      <c r="BBE27"/>
      <c r="BBF27"/>
      <c r="BBG27"/>
      <c r="BBH27"/>
      <c r="BBI27"/>
      <c r="BBJ27"/>
      <c r="BBK27"/>
      <c r="BBL27"/>
      <c r="BBM27"/>
      <c r="BBN27"/>
      <c r="BBO27"/>
      <c r="BBP27"/>
      <c r="BBQ27"/>
      <c r="BBR27"/>
      <c r="BBS27"/>
      <c r="BBT27"/>
      <c r="BBU27"/>
      <c r="BBV27"/>
      <c r="BBW27"/>
      <c r="BBX27"/>
      <c r="BBY27"/>
      <c r="BBZ27"/>
      <c r="BCA27"/>
      <c r="BCB27"/>
      <c r="BCC27"/>
      <c r="BCD27"/>
      <c r="BCE27"/>
      <c r="BCF27"/>
      <c r="BCG27"/>
      <c r="BCH27"/>
      <c r="BCI27"/>
      <c r="BCJ27"/>
      <c r="BCK27"/>
      <c r="BCL27"/>
      <c r="BCM27"/>
      <c r="BCN27"/>
      <c r="BCO27"/>
      <c r="BCP27"/>
      <c r="BCQ27"/>
      <c r="BCR27"/>
      <c r="BCS27"/>
      <c r="BCT27"/>
      <c r="BCU27"/>
      <c r="BCV27"/>
      <c r="BCW27"/>
      <c r="BCX27"/>
      <c r="BCY27"/>
      <c r="BCZ27"/>
      <c r="BDA27"/>
      <c r="BDB27"/>
      <c r="BDC27"/>
      <c r="BDD27"/>
      <c r="BDE27"/>
      <c r="BDF27"/>
      <c r="BDG27"/>
      <c r="BDH27"/>
      <c r="BDI27"/>
      <c r="BDJ27"/>
      <c r="BDK27"/>
      <c r="BDL27"/>
      <c r="BDM27"/>
      <c r="BDN27"/>
      <c r="BDO27"/>
      <c r="BDP27"/>
      <c r="BDQ27"/>
      <c r="BDR27"/>
      <c r="BDS27"/>
      <c r="BDT27"/>
      <c r="BDU27"/>
      <c r="BDV27"/>
      <c r="BDW27"/>
      <c r="BDX27"/>
      <c r="BDY27"/>
      <c r="BDZ27"/>
      <c r="BEA27"/>
      <c r="BEB27"/>
      <c r="BEC27"/>
      <c r="BED27"/>
      <c r="BEE27"/>
      <c r="BEF27"/>
      <c r="BEG27"/>
      <c r="BEH27"/>
      <c r="BEI27"/>
      <c r="BEJ27"/>
      <c r="BEK27"/>
      <c r="BEL27"/>
      <c r="BEM27"/>
      <c r="BEN27"/>
      <c r="BEO27"/>
      <c r="BEP27"/>
      <c r="BEQ27"/>
      <c r="BER27"/>
      <c r="BES27"/>
      <c r="BET27"/>
      <c r="BEU27"/>
      <c r="BEV27"/>
      <c r="BEW27"/>
      <c r="BEX27"/>
      <c r="BEY27"/>
      <c r="BEZ27"/>
      <c r="BFA27"/>
      <c r="BFB27"/>
      <c r="BFC27"/>
      <c r="BFD27"/>
      <c r="BFE27"/>
      <c r="BFF27"/>
      <c r="BFG27"/>
      <c r="BFH27"/>
      <c r="BFI27"/>
      <c r="BFJ27"/>
      <c r="BFK27"/>
      <c r="BFL27"/>
      <c r="BFM27"/>
      <c r="BFN27"/>
      <c r="BFO27"/>
      <c r="BFP27"/>
      <c r="BFQ27"/>
      <c r="BFR27"/>
      <c r="BFS27"/>
      <c r="BFT27"/>
      <c r="BFU27"/>
      <c r="BFV27"/>
      <c r="BFW27"/>
      <c r="BFX27"/>
      <c r="BFY27"/>
      <c r="BFZ27"/>
      <c r="BGA27"/>
      <c r="BGB27"/>
      <c r="BGC27"/>
      <c r="BGD27"/>
      <c r="BGE27"/>
      <c r="BGF27"/>
      <c r="BGG27"/>
      <c r="BGH27"/>
      <c r="BGI27"/>
      <c r="BGJ27"/>
      <c r="BGK27"/>
      <c r="BGL27"/>
      <c r="BGM27"/>
      <c r="BGN27"/>
      <c r="BGO27"/>
      <c r="BGP27"/>
      <c r="BGQ27"/>
      <c r="BGR27"/>
      <c r="BGS27"/>
      <c r="BGT27"/>
      <c r="BGU27"/>
      <c r="BGV27"/>
      <c r="BGW27"/>
      <c r="BGX27"/>
      <c r="BGY27"/>
      <c r="BGZ27"/>
      <c r="BHA27"/>
      <c r="BHB27"/>
      <c r="BHC27"/>
      <c r="BHD27"/>
      <c r="BHE27"/>
      <c r="BHF27"/>
      <c r="BHG27"/>
      <c r="BHH27"/>
      <c r="BHI27"/>
      <c r="BHJ27"/>
      <c r="BHK27"/>
      <c r="BHL27"/>
      <c r="BHM27"/>
      <c r="BHN27"/>
      <c r="BHO27"/>
      <c r="BHP27"/>
      <c r="BHQ27"/>
      <c r="BHR27"/>
      <c r="BHS27"/>
      <c r="BHT27"/>
      <c r="BHU27"/>
      <c r="BHV27"/>
      <c r="BHW27"/>
      <c r="BHX27"/>
      <c r="BHY27"/>
      <c r="BHZ27"/>
      <c r="BIA27"/>
      <c r="BIB27"/>
      <c r="BIC27"/>
      <c r="BID27"/>
      <c r="BIE27"/>
      <c r="BIF27"/>
      <c r="BIG27"/>
      <c r="BIH27"/>
      <c r="BII27"/>
      <c r="BIJ27"/>
      <c r="BIK27"/>
      <c r="BIL27"/>
      <c r="BIM27"/>
      <c r="BIN27"/>
      <c r="BIO27"/>
      <c r="BIP27"/>
      <c r="BIQ27"/>
      <c r="BIR27"/>
      <c r="BIS27"/>
      <c r="BIT27"/>
      <c r="BIU27"/>
      <c r="BIV27"/>
      <c r="BIW27"/>
      <c r="BIX27"/>
      <c r="BIY27"/>
      <c r="BIZ27"/>
      <c r="BJA27"/>
      <c r="BJB27"/>
      <c r="BJC27"/>
      <c r="BJD27"/>
      <c r="BJE27"/>
      <c r="BJF27"/>
      <c r="BJG27"/>
      <c r="BJH27"/>
      <c r="BJI27"/>
      <c r="BJJ27"/>
      <c r="BJK27"/>
      <c r="BJL27"/>
      <c r="BJM27"/>
      <c r="BJN27"/>
      <c r="BJO27"/>
      <c r="BJP27"/>
      <c r="BJQ27"/>
      <c r="BJR27"/>
      <c r="BJS27"/>
      <c r="BJT27"/>
      <c r="BJU27"/>
      <c r="BJV27"/>
      <c r="BJW27"/>
      <c r="BJX27"/>
      <c r="BJY27"/>
      <c r="BJZ27"/>
      <c r="BKA27"/>
      <c r="BKB27"/>
      <c r="BKC27"/>
      <c r="BKD27"/>
      <c r="BKE27"/>
      <c r="BKF27"/>
      <c r="BKG27"/>
      <c r="BKH27"/>
      <c r="BKI27"/>
      <c r="BKJ27"/>
      <c r="BKK27"/>
      <c r="BKL27"/>
      <c r="BKM27"/>
      <c r="BKN27"/>
      <c r="BKO27"/>
      <c r="BKP27"/>
      <c r="BKQ27"/>
      <c r="BKR27"/>
      <c r="BKS27"/>
      <c r="BKT27"/>
      <c r="BKU27"/>
      <c r="BKV27"/>
      <c r="BKW27"/>
      <c r="BKX27"/>
      <c r="BKY27"/>
      <c r="BKZ27"/>
      <c r="BLA27"/>
      <c r="BLB27"/>
      <c r="BLC27"/>
      <c r="BLD27"/>
      <c r="BLE27"/>
      <c r="BLF27"/>
      <c r="BLG27"/>
      <c r="BLH27"/>
      <c r="BLI27"/>
      <c r="BLJ27"/>
      <c r="BLK27"/>
      <c r="BLL27"/>
      <c r="BLM27"/>
      <c r="BLN27"/>
      <c r="BLO27"/>
      <c r="BLP27"/>
      <c r="BLQ27"/>
      <c r="BLR27"/>
      <c r="BLS27"/>
      <c r="BLT27"/>
      <c r="BLU27"/>
      <c r="BLV27"/>
      <c r="BLW27"/>
      <c r="BLX27"/>
      <c r="BLY27"/>
      <c r="BLZ27"/>
      <c r="BMA27"/>
      <c r="BMB27"/>
      <c r="BMC27"/>
      <c r="BMD27"/>
      <c r="BME27"/>
      <c r="BMF27"/>
      <c r="BMG27"/>
      <c r="BMH27"/>
      <c r="BMI27"/>
      <c r="BMJ27"/>
      <c r="BMK27"/>
      <c r="BML27"/>
      <c r="BMM27"/>
      <c r="BMN27"/>
      <c r="BMO27"/>
      <c r="BMP27"/>
      <c r="BMQ27"/>
      <c r="BMR27"/>
      <c r="BMS27"/>
      <c r="BMT27"/>
      <c r="BMU27"/>
      <c r="BMV27"/>
      <c r="BMW27"/>
      <c r="BMX27"/>
      <c r="BMY27"/>
      <c r="BMZ27"/>
      <c r="BNA27"/>
      <c r="BNB27"/>
      <c r="BNC27"/>
      <c r="BND27"/>
      <c r="BNE27"/>
      <c r="BNF27"/>
      <c r="BNG27"/>
      <c r="BNH27"/>
      <c r="BNI27"/>
      <c r="BNJ27"/>
      <c r="BNK27"/>
      <c r="BNL27"/>
      <c r="BNM27"/>
      <c r="BNN27"/>
      <c r="BNO27"/>
      <c r="BNP27"/>
      <c r="BNQ27"/>
      <c r="BNR27"/>
      <c r="BNS27"/>
      <c r="BNT27"/>
      <c r="BNU27"/>
      <c r="BNV27"/>
      <c r="BNW27"/>
      <c r="BNX27"/>
      <c r="BNY27"/>
      <c r="BNZ27"/>
      <c r="BOA27"/>
      <c r="BOB27"/>
      <c r="BOC27"/>
      <c r="BOD27"/>
      <c r="BOE27"/>
      <c r="BOF27"/>
      <c r="BOG27"/>
      <c r="BOH27"/>
      <c r="BOI27"/>
      <c r="BOJ27"/>
      <c r="BOK27"/>
      <c r="BOL27"/>
      <c r="BOM27"/>
      <c r="BON27"/>
      <c r="BOO27"/>
      <c r="BOP27"/>
      <c r="BOQ27"/>
      <c r="BOR27"/>
      <c r="BOS27"/>
      <c r="BOT27"/>
      <c r="BOU27"/>
      <c r="BOV27"/>
      <c r="BOW27"/>
      <c r="BOX27"/>
      <c r="BOY27"/>
      <c r="BOZ27"/>
      <c r="BPA27"/>
      <c r="BPB27"/>
      <c r="BPC27"/>
      <c r="BPD27"/>
      <c r="BPE27"/>
      <c r="BPF27"/>
      <c r="BPG27"/>
      <c r="BPH27"/>
      <c r="BPI27"/>
      <c r="BPJ27"/>
      <c r="BPK27"/>
      <c r="BPL27"/>
      <c r="BPM27"/>
      <c r="BPN27"/>
      <c r="BPO27"/>
      <c r="BPP27"/>
      <c r="BPQ27"/>
      <c r="BPR27"/>
      <c r="BPS27"/>
      <c r="BPT27"/>
      <c r="BPU27"/>
      <c r="BPV27"/>
      <c r="BPW27"/>
      <c r="BPX27"/>
      <c r="BPY27"/>
      <c r="BPZ27"/>
      <c r="BQA27"/>
      <c r="BQB27"/>
      <c r="BQC27"/>
      <c r="BQD27"/>
      <c r="BQE27"/>
      <c r="BQF27"/>
      <c r="BQG27"/>
      <c r="BQH27"/>
      <c r="BQI27"/>
      <c r="BQJ27"/>
      <c r="BQK27"/>
      <c r="BQL27"/>
      <c r="BQM27"/>
      <c r="BQN27"/>
      <c r="BQO27"/>
      <c r="BQP27"/>
      <c r="BQQ27"/>
      <c r="BQR27"/>
      <c r="BQS27"/>
      <c r="BQT27"/>
      <c r="BQU27"/>
      <c r="BQV27"/>
      <c r="BQW27"/>
      <c r="BQX27"/>
      <c r="BQY27"/>
      <c r="BQZ27"/>
      <c r="BRA27"/>
      <c r="BRB27"/>
      <c r="BRC27"/>
      <c r="BRD27"/>
      <c r="BRE27"/>
      <c r="BRF27"/>
      <c r="BRG27"/>
      <c r="BRH27"/>
      <c r="BRI27"/>
      <c r="BRJ27"/>
      <c r="BRK27"/>
      <c r="BRL27"/>
      <c r="BRM27"/>
      <c r="BRN27"/>
      <c r="BRO27"/>
      <c r="BRP27"/>
      <c r="BRQ27"/>
      <c r="BRR27"/>
      <c r="BRS27"/>
      <c r="BRT27"/>
      <c r="BRU27"/>
      <c r="BRV27"/>
      <c r="BRW27"/>
      <c r="BRX27"/>
      <c r="BRY27"/>
      <c r="BRZ27"/>
      <c r="BSA27"/>
      <c r="BSB27"/>
      <c r="BSC27"/>
      <c r="BSD27"/>
      <c r="BSE27"/>
      <c r="BSF27"/>
      <c r="BSG27"/>
      <c r="BSH27"/>
      <c r="BSI27"/>
      <c r="BSJ27"/>
      <c r="BSK27"/>
      <c r="BSL27"/>
      <c r="BSM27"/>
      <c r="BSN27"/>
      <c r="BSO27"/>
      <c r="BSP27"/>
      <c r="BSQ27"/>
      <c r="BSR27"/>
      <c r="BSS27"/>
      <c r="BST27"/>
      <c r="BSU27"/>
      <c r="BSV27"/>
      <c r="BSW27"/>
      <c r="BSX27"/>
      <c r="BSY27"/>
      <c r="BSZ27"/>
      <c r="BTA27"/>
      <c r="BTB27"/>
      <c r="BTC27"/>
      <c r="BTD27"/>
      <c r="BTE27"/>
      <c r="BTF27"/>
      <c r="BTG27"/>
      <c r="BTH27"/>
      <c r="BTI27"/>
      <c r="BTJ27"/>
      <c r="BTK27"/>
      <c r="BTL27"/>
      <c r="BTM27"/>
      <c r="BTN27"/>
      <c r="BTO27"/>
      <c r="BTP27"/>
      <c r="BTQ27"/>
      <c r="BTR27"/>
      <c r="BTS27"/>
      <c r="BTT27"/>
      <c r="BTU27"/>
      <c r="BTV27"/>
      <c r="BTW27"/>
      <c r="BTX27"/>
      <c r="BTY27"/>
      <c r="BTZ27"/>
      <c r="BUA27"/>
      <c r="BUB27"/>
      <c r="BUC27"/>
      <c r="BUD27"/>
      <c r="BUE27"/>
      <c r="BUF27"/>
      <c r="BUG27"/>
      <c r="BUH27"/>
      <c r="BUI27"/>
      <c r="BUJ27"/>
      <c r="BUK27"/>
      <c r="BUL27"/>
      <c r="BUM27"/>
      <c r="BUN27"/>
      <c r="BUO27"/>
      <c r="BUP27"/>
      <c r="BUQ27"/>
      <c r="BUR27"/>
      <c r="BUS27"/>
      <c r="BUT27"/>
      <c r="BUU27"/>
      <c r="BUV27"/>
      <c r="BUW27"/>
      <c r="BUX27"/>
      <c r="BUY27"/>
      <c r="BUZ27"/>
      <c r="BVA27"/>
      <c r="BVB27"/>
      <c r="BVC27"/>
      <c r="BVD27"/>
      <c r="BVE27"/>
      <c r="BVF27"/>
      <c r="BVG27"/>
      <c r="BVH27"/>
      <c r="BVI27"/>
      <c r="BVJ27"/>
      <c r="BVK27"/>
      <c r="BVL27"/>
      <c r="BVM27"/>
      <c r="BVN27"/>
      <c r="BVO27"/>
      <c r="BVP27"/>
      <c r="BVQ27"/>
      <c r="BVR27"/>
      <c r="BVS27"/>
      <c r="BVT27"/>
      <c r="BVU27"/>
      <c r="BVV27"/>
      <c r="BVW27"/>
      <c r="BVX27"/>
      <c r="BVY27"/>
      <c r="BVZ27"/>
      <c r="BWA27"/>
      <c r="BWB27"/>
      <c r="BWC27"/>
      <c r="BWD27"/>
      <c r="BWE27"/>
      <c r="BWF27"/>
      <c r="BWG27"/>
      <c r="BWH27"/>
      <c r="BWI27"/>
      <c r="BWJ27"/>
      <c r="BWK27"/>
      <c r="BWL27"/>
      <c r="BWM27"/>
      <c r="BWN27"/>
      <c r="BWO27"/>
      <c r="BWP27"/>
      <c r="BWQ27"/>
      <c r="BWR27"/>
      <c r="BWS27"/>
      <c r="BWT27"/>
      <c r="BWU27"/>
      <c r="BWV27"/>
      <c r="BWW27"/>
      <c r="BWX27"/>
      <c r="BWY27"/>
      <c r="BWZ27"/>
      <c r="BXA27"/>
      <c r="BXB27"/>
      <c r="BXC27"/>
      <c r="BXD27"/>
      <c r="BXE27"/>
      <c r="BXF27"/>
      <c r="BXG27"/>
      <c r="BXH27"/>
      <c r="BXI27"/>
      <c r="BXJ27"/>
      <c r="BXK27"/>
      <c r="BXL27"/>
      <c r="BXM27"/>
      <c r="BXN27"/>
      <c r="BXO27"/>
      <c r="BXP27"/>
      <c r="BXQ27"/>
      <c r="BXR27"/>
      <c r="BXS27"/>
      <c r="BXT27"/>
      <c r="BXU27"/>
      <c r="BXV27"/>
      <c r="BXW27"/>
      <c r="BXX27"/>
      <c r="BXY27"/>
      <c r="BXZ27"/>
      <c r="BYA27"/>
      <c r="BYB27"/>
      <c r="BYC27"/>
      <c r="BYD27"/>
      <c r="BYE27"/>
      <c r="BYF27"/>
      <c r="BYG27"/>
      <c r="BYH27"/>
      <c r="BYI27"/>
      <c r="BYJ27"/>
      <c r="BYK27"/>
      <c r="BYL27"/>
      <c r="BYM27"/>
      <c r="BYN27"/>
      <c r="BYO27"/>
      <c r="BYP27"/>
      <c r="BYQ27"/>
      <c r="BYR27"/>
      <c r="BYS27"/>
      <c r="BYT27"/>
      <c r="BYU27"/>
      <c r="BYV27"/>
      <c r="BYW27"/>
      <c r="BYX27"/>
      <c r="BYY27"/>
      <c r="BYZ27"/>
      <c r="BZA27"/>
      <c r="BZB27"/>
      <c r="BZC27"/>
      <c r="BZD27"/>
      <c r="BZE27"/>
      <c r="BZF27"/>
      <c r="BZG27"/>
      <c r="BZH27"/>
      <c r="BZI27"/>
      <c r="BZJ27"/>
      <c r="BZK27"/>
      <c r="BZL27"/>
      <c r="BZM27"/>
      <c r="BZN27"/>
      <c r="BZO27"/>
      <c r="BZP27"/>
      <c r="BZQ27"/>
      <c r="BZR27"/>
      <c r="BZS27"/>
      <c r="BZT27"/>
      <c r="BZU27"/>
      <c r="BZV27"/>
      <c r="BZW27"/>
      <c r="BZX27"/>
      <c r="BZY27"/>
      <c r="BZZ27"/>
      <c r="CAA27"/>
      <c r="CAB27"/>
      <c r="CAC27"/>
      <c r="CAD27"/>
      <c r="CAE27"/>
      <c r="CAF27"/>
      <c r="CAG27"/>
      <c r="CAH27"/>
      <c r="CAI27"/>
      <c r="CAJ27"/>
      <c r="CAK27"/>
      <c r="CAL27"/>
      <c r="CAM27"/>
      <c r="CAN27"/>
      <c r="CAO27"/>
      <c r="CAP27"/>
      <c r="CAQ27"/>
      <c r="CAR27"/>
      <c r="CAS27"/>
      <c r="CAT27"/>
      <c r="CAU27"/>
      <c r="CAV27"/>
      <c r="CAW27"/>
      <c r="CAX27"/>
      <c r="CAY27"/>
      <c r="CAZ27"/>
      <c r="CBA27"/>
      <c r="CBB27"/>
      <c r="CBC27"/>
      <c r="CBD27"/>
      <c r="CBE27"/>
      <c r="CBF27"/>
      <c r="CBG27"/>
      <c r="CBH27"/>
      <c r="CBI27"/>
      <c r="CBJ27"/>
      <c r="CBK27"/>
      <c r="CBL27"/>
      <c r="CBM27"/>
      <c r="CBN27"/>
      <c r="CBO27"/>
      <c r="CBP27"/>
      <c r="CBQ27"/>
      <c r="CBR27"/>
      <c r="CBS27"/>
      <c r="CBT27"/>
      <c r="CBU27"/>
      <c r="CBV27"/>
      <c r="CBW27"/>
      <c r="CBX27"/>
      <c r="CBY27"/>
      <c r="CBZ27"/>
      <c r="CCA27"/>
      <c r="CCB27"/>
      <c r="CCC27"/>
      <c r="CCD27"/>
      <c r="CCE27"/>
      <c r="CCF27"/>
      <c r="CCG27"/>
      <c r="CCH27"/>
      <c r="CCI27"/>
      <c r="CCJ27"/>
      <c r="CCK27"/>
      <c r="CCL27"/>
      <c r="CCM27"/>
      <c r="CCN27"/>
      <c r="CCO27"/>
      <c r="CCP27"/>
      <c r="CCQ27"/>
      <c r="CCR27"/>
      <c r="CCS27"/>
      <c r="CCT27"/>
      <c r="CCU27"/>
      <c r="CCV27"/>
      <c r="CCW27"/>
      <c r="CCX27"/>
      <c r="CCY27"/>
      <c r="CCZ27"/>
      <c r="CDA27"/>
      <c r="CDB27"/>
      <c r="CDC27"/>
      <c r="CDD27"/>
      <c r="CDE27"/>
      <c r="CDF27"/>
      <c r="CDG27"/>
      <c r="CDH27"/>
      <c r="CDI27"/>
      <c r="CDJ27"/>
      <c r="CDK27"/>
      <c r="CDL27"/>
      <c r="CDM27"/>
      <c r="CDN27"/>
      <c r="CDO27"/>
      <c r="CDP27"/>
      <c r="CDQ27"/>
      <c r="CDR27"/>
      <c r="CDS27"/>
      <c r="CDT27"/>
      <c r="CDU27"/>
      <c r="CDV27"/>
      <c r="CDW27"/>
      <c r="CDX27"/>
      <c r="CDY27"/>
      <c r="CDZ27"/>
      <c r="CEA27"/>
      <c r="CEB27"/>
      <c r="CEC27"/>
      <c r="CED27"/>
      <c r="CEE27"/>
      <c r="CEF27"/>
      <c r="CEG27"/>
      <c r="CEH27"/>
      <c r="CEI27"/>
      <c r="CEJ27"/>
      <c r="CEK27"/>
      <c r="CEL27"/>
      <c r="CEM27"/>
      <c r="CEN27"/>
      <c r="CEO27"/>
      <c r="CEP27"/>
      <c r="CEQ27"/>
      <c r="CER27"/>
      <c r="CES27"/>
      <c r="CET27"/>
      <c r="CEU27"/>
      <c r="CEV27"/>
      <c r="CEW27"/>
      <c r="CEX27"/>
      <c r="CEY27"/>
      <c r="CEZ27"/>
      <c r="CFA27"/>
      <c r="CFB27"/>
      <c r="CFC27"/>
      <c r="CFD27"/>
      <c r="CFE27"/>
      <c r="CFF27"/>
      <c r="CFG27"/>
      <c r="CFH27"/>
      <c r="CFI27"/>
      <c r="CFJ27"/>
      <c r="CFK27"/>
      <c r="CFL27"/>
      <c r="CFM27"/>
      <c r="CFN27"/>
      <c r="CFO27"/>
      <c r="CFP27"/>
      <c r="CFQ27"/>
      <c r="CFR27"/>
      <c r="CFS27"/>
      <c r="CFT27"/>
      <c r="CFU27"/>
      <c r="CFV27"/>
      <c r="CFW27"/>
      <c r="CFX27"/>
      <c r="CFY27"/>
      <c r="CFZ27"/>
      <c r="CGA27"/>
      <c r="CGB27"/>
      <c r="CGC27"/>
      <c r="CGD27"/>
      <c r="CGE27"/>
      <c r="CGF27"/>
      <c r="CGG27"/>
      <c r="CGH27"/>
      <c r="CGI27"/>
      <c r="CGJ27"/>
      <c r="CGK27"/>
      <c r="CGL27"/>
      <c r="CGM27"/>
      <c r="CGN27"/>
      <c r="CGO27"/>
      <c r="CGP27"/>
      <c r="CGQ27"/>
      <c r="CGR27"/>
      <c r="CGS27"/>
      <c r="CGT27"/>
      <c r="CGU27"/>
      <c r="CGV27"/>
      <c r="CGW27"/>
      <c r="CGX27"/>
      <c r="CGY27"/>
      <c r="CGZ27"/>
      <c r="CHA27"/>
      <c r="CHB27"/>
      <c r="CHC27"/>
      <c r="CHD27"/>
      <c r="CHE27"/>
      <c r="CHF27"/>
      <c r="CHG27"/>
      <c r="CHH27"/>
      <c r="CHI27"/>
      <c r="CHJ27"/>
      <c r="CHK27"/>
      <c r="CHL27"/>
      <c r="CHM27"/>
      <c r="CHN27"/>
      <c r="CHO27"/>
      <c r="CHP27"/>
      <c r="CHQ27"/>
      <c r="CHR27"/>
      <c r="CHS27"/>
      <c r="CHT27"/>
      <c r="CHU27"/>
      <c r="CHV27"/>
      <c r="CHW27"/>
      <c r="CHX27"/>
      <c r="CHY27"/>
      <c r="CHZ27"/>
      <c r="CIA27"/>
      <c r="CIB27"/>
      <c r="CIC27"/>
      <c r="CID27"/>
      <c r="CIE27"/>
      <c r="CIF27"/>
      <c r="CIG27"/>
      <c r="CIH27"/>
      <c r="CII27"/>
      <c r="CIJ27"/>
      <c r="CIK27"/>
      <c r="CIL27"/>
      <c r="CIM27"/>
      <c r="CIN27"/>
      <c r="CIO27"/>
      <c r="CIP27"/>
      <c r="CIQ27"/>
      <c r="CIR27"/>
      <c r="CIS27"/>
      <c r="CIT27"/>
      <c r="CIU27"/>
      <c r="CIV27"/>
      <c r="CIW27"/>
      <c r="CIX27"/>
      <c r="CIY27"/>
      <c r="CIZ27"/>
      <c r="CJA27"/>
      <c r="CJB27"/>
      <c r="CJC27"/>
      <c r="CJD27"/>
      <c r="CJE27"/>
      <c r="CJF27"/>
      <c r="CJG27"/>
      <c r="CJH27"/>
      <c r="CJI27"/>
      <c r="CJJ27"/>
      <c r="CJK27"/>
      <c r="CJL27"/>
      <c r="CJM27"/>
      <c r="CJN27"/>
      <c r="CJO27"/>
      <c r="CJP27"/>
      <c r="CJQ27"/>
      <c r="CJR27"/>
      <c r="CJS27"/>
      <c r="CJT27"/>
      <c r="CJU27"/>
      <c r="CJV27"/>
      <c r="CJW27"/>
      <c r="CJX27"/>
      <c r="CJY27"/>
      <c r="CJZ27"/>
      <c r="CKA27"/>
      <c r="CKB27"/>
      <c r="CKC27"/>
      <c r="CKD27"/>
      <c r="CKE27"/>
      <c r="CKF27"/>
      <c r="CKG27"/>
      <c r="CKH27"/>
      <c r="CKI27"/>
      <c r="CKJ27"/>
      <c r="CKK27"/>
      <c r="CKL27"/>
      <c r="CKM27"/>
      <c r="CKN27"/>
      <c r="CKO27"/>
      <c r="CKP27"/>
      <c r="CKQ27"/>
      <c r="CKR27"/>
      <c r="CKS27"/>
      <c r="CKT27"/>
      <c r="CKU27"/>
      <c r="CKV27"/>
      <c r="CKW27"/>
      <c r="CKX27"/>
      <c r="CKY27"/>
      <c r="CKZ27"/>
      <c r="CLA27"/>
      <c r="CLB27"/>
      <c r="CLC27"/>
      <c r="CLD27"/>
      <c r="CLE27"/>
      <c r="CLF27"/>
      <c r="CLG27"/>
      <c r="CLH27"/>
      <c r="CLI27"/>
      <c r="CLJ27"/>
      <c r="CLK27"/>
      <c r="CLL27"/>
      <c r="CLM27"/>
      <c r="CLN27"/>
      <c r="CLO27"/>
      <c r="CLP27"/>
      <c r="CLQ27"/>
      <c r="CLR27"/>
      <c r="CLS27"/>
      <c r="CLT27"/>
      <c r="CLU27"/>
      <c r="CLV27"/>
      <c r="CLW27"/>
      <c r="CLX27"/>
      <c r="CLY27"/>
      <c r="CLZ27"/>
      <c r="CMA27"/>
      <c r="CMB27"/>
      <c r="CMC27"/>
      <c r="CMD27"/>
      <c r="CME27"/>
      <c r="CMF27"/>
      <c r="CMG27"/>
      <c r="CMH27"/>
      <c r="CMI27"/>
      <c r="CMJ27"/>
      <c r="CMK27"/>
      <c r="CML27"/>
      <c r="CMM27"/>
      <c r="CMN27"/>
      <c r="CMO27"/>
      <c r="CMP27"/>
      <c r="CMQ27"/>
      <c r="CMR27"/>
      <c r="CMS27"/>
      <c r="CMT27"/>
      <c r="CMU27"/>
      <c r="CMV27"/>
      <c r="CMW27"/>
      <c r="CMX27"/>
      <c r="CMY27"/>
      <c r="CMZ27"/>
      <c r="CNA27"/>
      <c r="CNB27"/>
      <c r="CNC27"/>
      <c r="CND27"/>
      <c r="CNE27"/>
      <c r="CNF27"/>
      <c r="CNG27"/>
      <c r="CNH27"/>
      <c r="CNI27"/>
      <c r="CNJ27"/>
      <c r="CNK27"/>
      <c r="CNL27"/>
      <c r="CNM27"/>
      <c r="CNN27"/>
      <c r="CNO27"/>
      <c r="CNP27"/>
      <c r="CNQ27"/>
      <c r="CNR27"/>
      <c r="CNS27"/>
      <c r="CNT27"/>
      <c r="CNU27"/>
      <c r="CNV27"/>
      <c r="CNW27"/>
      <c r="CNX27"/>
      <c r="CNY27"/>
      <c r="CNZ27"/>
      <c r="COA27"/>
      <c r="COB27"/>
      <c r="COC27"/>
      <c r="COD27"/>
      <c r="COE27"/>
      <c r="COF27"/>
      <c r="COG27"/>
      <c r="COH27"/>
      <c r="COI27"/>
      <c r="COJ27"/>
      <c r="COK27"/>
      <c r="COL27"/>
      <c r="COM27"/>
      <c r="CON27"/>
      <c r="COO27"/>
      <c r="COP27"/>
      <c r="COQ27"/>
      <c r="COR27"/>
      <c r="COS27"/>
      <c r="COT27"/>
      <c r="COU27"/>
      <c r="COV27"/>
      <c r="COW27"/>
      <c r="COX27"/>
      <c r="COY27"/>
      <c r="COZ27"/>
      <c r="CPA27"/>
      <c r="CPB27"/>
      <c r="CPC27"/>
      <c r="CPD27"/>
      <c r="CPE27"/>
      <c r="CPF27"/>
      <c r="CPG27"/>
      <c r="CPH27"/>
      <c r="CPI27"/>
      <c r="CPJ27"/>
      <c r="CPK27"/>
      <c r="CPL27"/>
      <c r="CPM27"/>
      <c r="CPN27"/>
      <c r="CPO27"/>
      <c r="CPP27"/>
      <c r="CPQ27"/>
      <c r="CPR27"/>
      <c r="CPS27"/>
      <c r="CPT27"/>
      <c r="CPU27"/>
      <c r="CPV27"/>
      <c r="CPW27"/>
      <c r="CPX27"/>
      <c r="CPY27"/>
      <c r="CPZ27"/>
      <c r="CQA27"/>
      <c r="CQB27"/>
      <c r="CQC27"/>
      <c r="CQD27"/>
      <c r="CQE27"/>
      <c r="CQF27"/>
      <c r="CQG27"/>
      <c r="CQH27"/>
      <c r="CQI27"/>
      <c r="CQJ27"/>
      <c r="CQK27"/>
      <c r="CQL27"/>
      <c r="CQM27"/>
      <c r="CQN27"/>
      <c r="CQO27"/>
      <c r="CQP27"/>
      <c r="CQQ27"/>
      <c r="CQR27"/>
      <c r="CQS27"/>
      <c r="CQT27"/>
      <c r="CQU27"/>
      <c r="CQV27"/>
      <c r="CQW27"/>
      <c r="CQX27"/>
      <c r="CQY27"/>
      <c r="CQZ27"/>
      <c r="CRA27"/>
      <c r="CRB27"/>
      <c r="CRC27"/>
      <c r="CRD27"/>
      <c r="CRE27"/>
      <c r="CRF27"/>
      <c r="CRG27"/>
      <c r="CRH27"/>
      <c r="CRI27"/>
      <c r="CRJ27"/>
      <c r="CRK27"/>
      <c r="CRL27"/>
      <c r="CRM27"/>
      <c r="CRN27"/>
      <c r="CRO27"/>
      <c r="CRP27"/>
      <c r="CRQ27"/>
      <c r="CRR27"/>
      <c r="CRS27"/>
      <c r="CRT27"/>
      <c r="CRU27"/>
      <c r="CRV27"/>
      <c r="CRW27"/>
      <c r="CRX27"/>
      <c r="CRY27"/>
      <c r="CRZ27"/>
      <c r="CSA27"/>
      <c r="CSB27"/>
      <c r="CSC27"/>
      <c r="CSD27"/>
      <c r="CSE27"/>
      <c r="CSF27"/>
      <c r="CSG27"/>
      <c r="CSH27"/>
      <c r="CSI27"/>
      <c r="CSJ27"/>
      <c r="CSK27"/>
      <c r="CSL27"/>
      <c r="CSM27"/>
      <c r="CSN27"/>
      <c r="CSO27"/>
      <c r="CSP27"/>
      <c r="CSQ27"/>
      <c r="CSR27"/>
      <c r="CSS27"/>
      <c r="CST27"/>
      <c r="CSU27"/>
      <c r="CSV27"/>
      <c r="CSW27"/>
      <c r="CSX27"/>
      <c r="CSY27"/>
      <c r="CSZ27"/>
      <c r="CTA27"/>
      <c r="CTB27"/>
      <c r="CTC27"/>
      <c r="CTD27"/>
      <c r="CTE27"/>
      <c r="CTF27"/>
      <c r="CTG27"/>
      <c r="CTH27"/>
      <c r="CTI27"/>
      <c r="CTJ27"/>
      <c r="CTK27"/>
      <c r="CTL27"/>
      <c r="CTM27"/>
      <c r="CTN27"/>
      <c r="CTO27"/>
      <c r="CTP27"/>
      <c r="CTQ27"/>
      <c r="CTR27"/>
      <c r="CTS27"/>
      <c r="CTT27"/>
      <c r="CTU27"/>
      <c r="CTV27"/>
      <c r="CTW27"/>
      <c r="CTX27"/>
      <c r="CTY27"/>
      <c r="CTZ27"/>
      <c r="CUA27"/>
      <c r="CUB27"/>
      <c r="CUC27"/>
      <c r="CUD27"/>
      <c r="CUE27"/>
      <c r="CUF27"/>
      <c r="CUG27"/>
      <c r="CUH27"/>
      <c r="CUI27"/>
      <c r="CUJ27"/>
      <c r="CUK27"/>
      <c r="CUL27"/>
      <c r="CUM27"/>
      <c r="CUN27"/>
      <c r="CUO27"/>
      <c r="CUP27"/>
      <c r="CUQ27"/>
      <c r="CUR27"/>
      <c r="CUS27"/>
      <c r="CUT27"/>
      <c r="CUU27"/>
      <c r="CUV27"/>
      <c r="CUW27"/>
      <c r="CUX27"/>
      <c r="CUY27"/>
      <c r="CUZ27"/>
      <c r="CVA27"/>
      <c r="CVB27"/>
      <c r="CVC27"/>
      <c r="CVD27"/>
      <c r="CVE27"/>
      <c r="CVF27"/>
      <c r="CVG27"/>
      <c r="CVH27"/>
      <c r="CVI27"/>
      <c r="CVJ27"/>
      <c r="CVK27"/>
      <c r="CVL27"/>
      <c r="CVM27"/>
      <c r="CVN27"/>
      <c r="CVO27"/>
      <c r="CVP27"/>
      <c r="CVQ27"/>
      <c r="CVR27"/>
      <c r="CVS27"/>
      <c r="CVT27"/>
      <c r="CVU27"/>
      <c r="CVV27"/>
      <c r="CVW27"/>
      <c r="CVX27"/>
      <c r="CVY27"/>
      <c r="CVZ27"/>
      <c r="CWA27"/>
      <c r="CWB27"/>
      <c r="CWC27"/>
      <c r="CWD27"/>
      <c r="CWE27"/>
      <c r="CWF27"/>
      <c r="CWG27"/>
      <c r="CWH27"/>
      <c r="CWI27"/>
      <c r="CWJ27"/>
      <c r="CWK27"/>
      <c r="CWL27"/>
      <c r="CWM27"/>
      <c r="CWN27"/>
      <c r="CWO27"/>
      <c r="CWP27"/>
      <c r="CWQ27"/>
      <c r="CWR27"/>
      <c r="CWS27"/>
      <c r="CWT27"/>
      <c r="CWU27"/>
      <c r="CWV27"/>
      <c r="CWW27"/>
      <c r="CWX27"/>
      <c r="CWY27"/>
      <c r="CWZ27"/>
      <c r="CXA27"/>
      <c r="CXB27"/>
      <c r="CXC27"/>
      <c r="CXD27"/>
      <c r="CXE27"/>
      <c r="CXF27"/>
      <c r="CXG27"/>
      <c r="CXH27"/>
      <c r="CXI27"/>
      <c r="CXJ27"/>
      <c r="CXK27"/>
      <c r="CXL27"/>
      <c r="CXM27"/>
      <c r="CXN27"/>
      <c r="CXO27"/>
      <c r="CXP27"/>
      <c r="CXQ27"/>
      <c r="CXR27"/>
      <c r="CXS27"/>
      <c r="CXT27"/>
      <c r="CXU27"/>
      <c r="CXV27"/>
      <c r="CXW27"/>
      <c r="CXX27"/>
      <c r="CXY27"/>
      <c r="CXZ27"/>
      <c r="CYA27"/>
      <c r="CYB27"/>
      <c r="CYC27"/>
      <c r="CYD27"/>
      <c r="CYE27"/>
      <c r="CYF27"/>
      <c r="CYG27"/>
      <c r="CYH27"/>
      <c r="CYI27"/>
      <c r="CYJ27"/>
      <c r="CYK27"/>
      <c r="CYL27"/>
      <c r="CYM27"/>
      <c r="CYN27"/>
      <c r="CYO27"/>
      <c r="CYP27"/>
      <c r="CYQ27"/>
      <c r="CYR27"/>
      <c r="CYS27"/>
      <c r="CYT27"/>
      <c r="CYU27"/>
      <c r="CYV27"/>
      <c r="CYW27"/>
      <c r="CYX27"/>
      <c r="CYY27"/>
      <c r="CYZ27"/>
      <c r="CZA27"/>
      <c r="CZB27"/>
      <c r="CZC27"/>
      <c r="CZD27"/>
      <c r="CZE27"/>
      <c r="CZF27"/>
      <c r="CZG27"/>
      <c r="CZH27"/>
      <c r="CZI27"/>
      <c r="CZJ27"/>
      <c r="CZK27"/>
      <c r="CZL27"/>
      <c r="CZM27"/>
      <c r="CZN27"/>
      <c r="CZO27"/>
      <c r="CZP27"/>
      <c r="CZQ27"/>
      <c r="CZR27"/>
      <c r="CZS27"/>
      <c r="CZT27"/>
      <c r="CZU27"/>
      <c r="CZV27"/>
      <c r="CZW27"/>
      <c r="CZX27"/>
      <c r="CZY27"/>
      <c r="CZZ27"/>
      <c r="DAA27"/>
      <c r="DAB27"/>
      <c r="DAC27"/>
      <c r="DAD27"/>
      <c r="DAE27"/>
      <c r="DAF27"/>
      <c r="DAG27"/>
      <c r="DAH27"/>
      <c r="DAI27"/>
      <c r="DAJ27"/>
      <c r="DAK27"/>
      <c r="DAL27"/>
      <c r="DAM27"/>
      <c r="DAN27"/>
      <c r="DAO27"/>
      <c r="DAP27"/>
      <c r="DAQ27"/>
      <c r="DAR27"/>
      <c r="DAS27"/>
      <c r="DAT27"/>
      <c r="DAU27"/>
      <c r="DAV27"/>
      <c r="DAW27"/>
      <c r="DAX27"/>
      <c r="DAY27"/>
      <c r="DAZ27"/>
      <c r="DBA27"/>
      <c r="DBB27"/>
      <c r="DBC27"/>
      <c r="DBD27"/>
      <c r="DBE27"/>
      <c r="DBF27"/>
      <c r="DBG27"/>
      <c r="DBH27"/>
      <c r="DBI27"/>
      <c r="DBJ27"/>
      <c r="DBK27"/>
      <c r="DBL27"/>
      <c r="DBM27"/>
      <c r="DBN27"/>
      <c r="DBO27"/>
      <c r="DBP27"/>
      <c r="DBQ27"/>
      <c r="DBR27"/>
      <c r="DBS27"/>
      <c r="DBT27"/>
      <c r="DBU27"/>
      <c r="DBV27"/>
      <c r="DBW27"/>
      <c r="DBX27"/>
      <c r="DBY27"/>
      <c r="DBZ27"/>
      <c r="DCA27"/>
      <c r="DCB27"/>
      <c r="DCC27"/>
      <c r="DCD27"/>
      <c r="DCE27"/>
      <c r="DCF27"/>
      <c r="DCG27"/>
      <c r="DCH27"/>
      <c r="DCI27"/>
      <c r="DCJ27"/>
      <c r="DCK27"/>
      <c r="DCL27"/>
      <c r="DCM27"/>
      <c r="DCN27"/>
      <c r="DCO27"/>
      <c r="DCP27"/>
      <c r="DCQ27"/>
      <c r="DCR27"/>
      <c r="DCS27"/>
      <c r="DCT27"/>
      <c r="DCU27"/>
      <c r="DCV27"/>
      <c r="DCW27"/>
      <c r="DCX27"/>
      <c r="DCY27"/>
      <c r="DCZ27"/>
      <c r="DDA27"/>
      <c r="DDB27"/>
      <c r="DDC27"/>
      <c r="DDD27"/>
      <c r="DDE27"/>
      <c r="DDF27"/>
      <c r="DDG27"/>
      <c r="DDH27"/>
      <c r="DDI27"/>
      <c r="DDJ27"/>
      <c r="DDK27"/>
      <c r="DDL27"/>
      <c r="DDM27"/>
      <c r="DDN27"/>
      <c r="DDO27"/>
      <c r="DDP27"/>
      <c r="DDQ27"/>
      <c r="DDR27"/>
      <c r="DDS27"/>
      <c r="DDT27"/>
      <c r="DDU27"/>
      <c r="DDV27"/>
      <c r="DDW27"/>
      <c r="DDX27"/>
      <c r="DDY27"/>
      <c r="DDZ27"/>
      <c r="DEA27"/>
      <c r="DEB27"/>
      <c r="DEC27"/>
      <c r="DED27"/>
      <c r="DEE27"/>
      <c r="DEF27"/>
      <c r="DEG27"/>
      <c r="DEH27"/>
      <c r="DEI27"/>
      <c r="DEJ27"/>
      <c r="DEK27"/>
      <c r="DEL27"/>
      <c r="DEM27"/>
      <c r="DEN27"/>
      <c r="DEO27"/>
      <c r="DEP27"/>
      <c r="DEQ27"/>
      <c r="DER27"/>
      <c r="DES27"/>
      <c r="DET27"/>
      <c r="DEU27"/>
      <c r="DEV27"/>
      <c r="DEW27"/>
      <c r="DEX27"/>
      <c r="DEY27"/>
      <c r="DEZ27"/>
      <c r="DFA27"/>
      <c r="DFB27"/>
      <c r="DFC27"/>
      <c r="DFD27"/>
      <c r="DFE27"/>
      <c r="DFF27"/>
      <c r="DFG27"/>
      <c r="DFH27"/>
      <c r="DFI27"/>
      <c r="DFJ27"/>
      <c r="DFK27"/>
      <c r="DFL27"/>
      <c r="DFM27"/>
      <c r="DFN27"/>
      <c r="DFO27"/>
      <c r="DFP27"/>
      <c r="DFQ27"/>
      <c r="DFR27"/>
      <c r="DFS27"/>
      <c r="DFT27"/>
      <c r="DFU27"/>
      <c r="DFV27"/>
      <c r="DFW27"/>
      <c r="DFX27"/>
      <c r="DFY27"/>
      <c r="DFZ27"/>
      <c r="DGA27"/>
      <c r="DGB27"/>
      <c r="DGC27"/>
      <c r="DGD27"/>
      <c r="DGE27"/>
      <c r="DGF27"/>
      <c r="DGG27"/>
      <c r="DGH27"/>
      <c r="DGI27"/>
      <c r="DGJ27"/>
      <c r="DGK27"/>
      <c r="DGL27"/>
      <c r="DGM27"/>
      <c r="DGN27"/>
      <c r="DGO27"/>
      <c r="DGP27"/>
      <c r="DGQ27"/>
      <c r="DGR27"/>
      <c r="DGS27"/>
      <c r="DGT27"/>
      <c r="DGU27"/>
      <c r="DGV27"/>
      <c r="DGW27"/>
      <c r="DGX27"/>
      <c r="DGY27"/>
      <c r="DGZ27"/>
      <c r="DHA27"/>
      <c r="DHB27"/>
      <c r="DHC27"/>
      <c r="DHD27"/>
      <c r="DHE27"/>
      <c r="DHF27"/>
      <c r="DHG27"/>
      <c r="DHH27"/>
      <c r="DHI27"/>
      <c r="DHJ27"/>
      <c r="DHK27"/>
      <c r="DHL27"/>
      <c r="DHM27"/>
      <c r="DHN27"/>
      <c r="DHO27"/>
      <c r="DHP27"/>
      <c r="DHQ27"/>
      <c r="DHR27"/>
      <c r="DHS27"/>
      <c r="DHT27"/>
      <c r="DHU27"/>
      <c r="DHV27"/>
      <c r="DHW27"/>
      <c r="DHX27"/>
      <c r="DHY27"/>
      <c r="DHZ27"/>
      <c r="DIA27"/>
      <c r="DIB27"/>
      <c r="DIC27"/>
      <c r="DID27"/>
      <c r="DIE27"/>
      <c r="DIF27"/>
      <c r="DIG27"/>
      <c r="DIH27"/>
      <c r="DII27"/>
      <c r="DIJ27"/>
      <c r="DIK27"/>
      <c r="DIL27"/>
      <c r="DIM27"/>
      <c r="DIN27"/>
      <c r="DIO27"/>
      <c r="DIP27"/>
      <c r="DIQ27"/>
      <c r="DIR27"/>
      <c r="DIS27"/>
      <c r="DIT27"/>
      <c r="DIU27"/>
      <c r="DIV27"/>
      <c r="DIW27"/>
      <c r="DIX27"/>
      <c r="DIY27"/>
      <c r="DIZ27"/>
      <c r="DJA27"/>
      <c r="DJB27"/>
      <c r="DJC27"/>
      <c r="DJD27"/>
      <c r="DJE27"/>
      <c r="DJF27"/>
      <c r="DJG27"/>
      <c r="DJH27"/>
      <c r="DJI27"/>
      <c r="DJJ27"/>
      <c r="DJK27"/>
      <c r="DJL27"/>
      <c r="DJM27"/>
      <c r="DJN27"/>
      <c r="DJO27"/>
      <c r="DJP27"/>
      <c r="DJQ27"/>
      <c r="DJR27"/>
      <c r="DJS27"/>
      <c r="DJT27"/>
      <c r="DJU27"/>
      <c r="DJV27"/>
      <c r="DJW27"/>
      <c r="DJX27"/>
      <c r="DJY27"/>
      <c r="DJZ27"/>
      <c r="DKA27"/>
      <c r="DKB27"/>
      <c r="DKC27"/>
      <c r="DKD27"/>
      <c r="DKE27"/>
      <c r="DKF27"/>
      <c r="DKG27"/>
      <c r="DKH27"/>
      <c r="DKI27"/>
      <c r="DKJ27"/>
      <c r="DKK27"/>
      <c r="DKL27"/>
      <c r="DKM27"/>
      <c r="DKN27"/>
      <c r="DKO27"/>
      <c r="DKP27"/>
      <c r="DKQ27"/>
      <c r="DKR27"/>
      <c r="DKS27"/>
      <c r="DKT27"/>
      <c r="DKU27"/>
      <c r="DKV27"/>
      <c r="DKW27"/>
      <c r="DKX27"/>
      <c r="DKY27"/>
      <c r="DKZ27"/>
      <c r="DLA27"/>
      <c r="DLB27"/>
      <c r="DLC27"/>
      <c r="DLD27"/>
      <c r="DLE27"/>
      <c r="DLF27"/>
      <c r="DLG27"/>
      <c r="DLH27"/>
      <c r="DLI27"/>
      <c r="DLJ27"/>
      <c r="DLK27"/>
      <c r="DLL27"/>
      <c r="DLM27"/>
      <c r="DLN27"/>
      <c r="DLO27"/>
      <c r="DLP27"/>
      <c r="DLQ27"/>
      <c r="DLR27"/>
      <c r="DLS27"/>
      <c r="DLT27"/>
      <c r="DLU27"/>
      <c r="DLV27"/>
      <c r="DLW27"/>
      <c r="DLX27"/>
      <c r="DLY27"/>
      <c r="DLZ27"/>
      <c r="DMA27"/>
      <c r="DMB27"/>
      <c r="DMC27"/>
      <c r="DMD27"/>
      <c r="DME27"/>
      <c r="DMF27"/>
      <c r="DMG27"/>
      <c r="DMH27"/>
      <c r="DMI27"/>
      <c r="DMJ27"/>
      <c r="DMK27"/>
      <c r="DML27"/>
      <c r="DMM27"/>
      <c r="DMN27"/>
      <c r="DMO27"/>
      <c r="DMP27"/>
      <c r="DMQ27"/>
      <c r="DMR27"/>
      <c r="DMS27"/>
      <c r="DMT27"/>
      <c r="DMU27"/>
      <c r="DMV27"/>
      <c r="DMW27"/>
      <c r="DMX27"/>
      <c r="DMY27"/>
      <c r="DMZ27"/>
      <c r="DNA27"/>
      <c r="DNB27"/>
      <c r="DNC27"/>
      <c r="DND27"/>
      <c r="DNE27"/>
      <c r="DNF27"/>
      <c r="DNG27"/>
      <c r="DNH27"/>
      <c r="DNI27"/>
      <c r="DNJ27"/>
      <c r="DNK27"/>
      <c r="DNL27"/>
      <c r="DNM27"/>
      <c r="DNN27"/>
      <c r="DNO27"/>
      <c r="DNP27"/>
      <c r="DNQ27"/>
      <c r="DNR27"/>
      <c r="DNS27"/>
      <c r="DNT27"/>
      <c r="DNU27"/>
      <c r="DNV27"/>
      <c r="DNW27"/>
      <c r="DNX27"/>
      <c r="DNY27"/>
      <c r="DNZ27"/>
      <c r="DOA27"/>
      <c r="DOB27"/>
      <c r="DOC27"/>
      <c r="DOD27"/>
      <c r="DOE27"/>
      <c r="DOF27"/>
      <c r="DOG27"/>
      <c r="DOH27"/>
      <c r="DOI27"/>
      <c r="DOJ27"/>
      <c r="DOK27"/>
      <c r="DOL27"/>
      <c r="DOM27"/>
      <c r="DON27"/>
      <c r="DOO27"/>
      <c r="DOP27"/>
      <c r="DOQ27"/>
      <c r="DOR27"/>
      <c r="DOS27"/>
      <c r="DOT27"/>
      <c r="DOU27"/>
      <c r="DOV27"/>
      <c r="DOW27"/>
      <c r="DOX27"/>
      <c r="DOY27"/>
      <c r="DOZ27"/>
      <c r="DPA27"/>
      <c r="DPB27"/>
      <c r="DPC27"/>
      <c r="DPD27"/>
      <c r="DPE27"/>
      <c r="DPF27"/>
      <c r="DPG27"/>
      <c r="DPH27"/>
      <c r="DPI27"/>
      <c r="DPJ27"/>
      <c r="DPK27"/>
      <c r="DPL27"/>
      <c r="DPM27"/>
      <c r="DPN27"/>
      <c r="DPO27"/>
      <c r="DPP27"/>
      <c r="DPQ27"/>
      <c r="DPR27"/>
      <c r="DPS27"/>
      <c r="DPT27"/>
      <c r="DPU27"/>
      <c r="DPV27"/>
      <c r="DPW27"/>
      <c r="DPX27"/>
      <c r="DPY27"/>
      <c r="DPZ27"/>
      <c r="DQA27"/>
      <c r="DQB27"/>
      <c r="DQC27"/>
      <c r="DQD27"/>
      <c r="DQE27"/>
      <c r="DQF27"/>
      <c r="DQG27"/>
      <c r="DQH27"/>
      <c r="DQI27"/>
      <c r="DQJ27"/>
      <c r="DQK27"/>
      <c r="DQL27"/>
      <c r="DQM27"/>
      <c r="DQN27"/>
      <c r="DQO27"/>
      <c r="DQP27"/>
      <c r="DQQ27"/>
      <c r="DQR27"/>
      <c r="DQS27"/>
      <c r="DQT27"/>
      <c r="DQU27"/>
      <c r="DQV27"/>
      <c r="DQW27"/>
      <c r="DQX27"/>
      <c r="DQY27"/>
      <c r="DQZ27"/>
      <c r="DRA27"/>
      <c r="DRB27"/>
      <c r="DRC27"/>
      <c r="DRD27"/>
      <c r="DRE27"/>
      <c r="DRF27"/>
      <c r="DRG27"/>
      <c r="DRH27"/>
      <c r="DRI27"/>
      <c r="DRJ27"/>
      <c r="DRK27"/>
      <c r="DRL27"/>
      <c r="DRM27"/>
      <c r="DRN27"/>
      <c r="DRO27"/>
      <c r="DRP27"/>
      <c r="DRQ27"/>
      <c r="DRR27"/>
      <c r="DRS27"/>
      <c r="DRT27"/>
      <c r="DRU27"/>
      <c r="DRV27"/>
      <c r="DRW27"/>
      <c r="DRX27"/>
      <c r="DRY27"/>
      <c r="DRZ27"/>
      <c r="DSA27"/>
      <c r="DSB27"/>
      <c r="DSC27"/>
      <c r="DSD27"/>
      <c r="DSE27"/>
      <c r="DSF27"/>
      <c r="DSG27"/>
      <c r="DSH27"/>
      <c r="DSI27"/>
      <c r="DSJ27"/>
      <c r="DSK27"/>
      <c r="DSL27"/>
      <c r="DSM27"/>
      <c r="DSN27"/>
      <c r="DSO27"/>
      <c r="DSP27"/>
      <c r="DSQ27"/>
      <c r="DSR27"/>
      <c r="DSS27"/>
      <c r="DST27"/>
      <c r="DSU27"/>
      <c r="DSV27"/>
      <c r="DSW27"/>
      <c r="DSX27"/>
      <c r="DSY27"/>
      <c r="DSZ27"/>
      <c r="DTA27"/>
      <c r="DTB27"/>
      <c r="DTC27"/>
      <c r="DTD27"/>
      <c r="DTE27"/>
      <c r="DTF27"/>
      <c r="DTG27"/>
      <c r="DTH27"/>
      <c r="DTI27"/>
      <c r="DTJ27"/>
      <c r="DTK27"/>
      <c r="DTL27"/>
      <c r="DTM27"/>
      <c r="DTN27"/>
      <c r="DTO27"/>
      <c r="DTP27"/>
      <c r="DTQ27"/>
      <c r="DTR27"/>
      <c r="DTS27"/>
      <c r="DTT27"/>
      <c r="DTU27"/>
      <c r="DTV27"/>
      <c r="DTW27"/>
      <c r="DTX27"/>
      <c r="DTY27"/>
      <c r="DTZ27"/>
      <c r="DUA27"/>
      <c r="DUB27"/>
      <c r="DUC27"/>
      <c r="DUD27"/>
      <c r="DUE27"/>
      <c r="DUF27"/>
      <c r="DUG27"/>
      <c r="DUH27"/>
      <c r="DUI27"/>
      <c r="DUJ27"/>
      <c r="DUK27"/>
      <c r="DUL27"/>
      <c r="DUM27"/>
      <c r="DUN27"/>
      <c r="DUO27"/>
      <c r="DUP27"/>
      <c r="DUQ27"/>
      <c r="DUR27"/>
      <c r="DUS27"/>
      <c r="DUT27"/>
      <c r="DUU27"/>
      <c r="DUV27"/>
      <c r="DUW27"/>
      <c r="DUX27"/>
      <c r="DUY27"/>
      <c r="DUZ27"/>
      <c r="DVA27"/>
      <c r="DVB27"/>
      <c r="DVC27"/>
      <c r="DVD27"/>
      <c r="DVE27"/>
      <c r="DVF27"/>
      <c r="DVG27"/>
      <c r="DVH27"/>
      <c r="DVI27"/>
      <c r="DVJ27"/>
      <c r="DVK27"/>
      <c r="DVL27"/>
      <c r="DVM27"/>
      <c r="DVN27"/>
      <c r="DVO27"/>
      <c r="DVP27"/>
      <c r="DVQ27"/>
      <c r="DVR27"/>
      <c r="DVS27"/>
      <c r="DVT27"/>
      <c r="DVU27"/>
      <c r="DVV27"/>
      <c r="DVW27"/>
      <c r="DVX27"/>
      <c r="DVY27"/>
      <c r="DVZ27"/>
      <c r="DWA27"/>
      <c r="DWB27"/>
      <c r="DWC27"/>
      <c r="DWD27"/>
      <c r="DWE27"/>
      <c r="DWF27"/>
      <c r="DWG27"/>
      <c r="DWH27"/>
      <c r="DWI27"/>
      <c r="DWJ27"/>
      <c r="DWK27"/>
      <c r="DWL27"/>
      <c r="DWM27"/>
      <c r="DWN27"/>
      <c r="DWO27"/>
      <c r="DWP27"/>
      <c r="DWQ27"/>
      <c r="DWR27"/>
      <c r="DWS27"/>
      <c r="DWT27"/>
      <c r="DWU27"/>
      <c r="DWV27"/>
      <c r="DWW27"/>
      <c r="DWX27"/>
      <c r="DWY27"/>
      <c r="DWZ27"/>
      <c r="DXA27"/>
      <c r="DXB27"/>
      <c r="DXC27"/>
      <c r="DXD27"/>
      <c r="DXE27"/>
      <c r="DXF27"/>
      <c r="DXG27"/>
      <c r="DXH27"/>
      <c r="DXI27"/>
      <c r="DXJ27"/>
      <c r="DXK27"/>
      <c r="DXL27"/>
      <c r="DXM27"/>
      <c r="DXN27"/>
      <c r="DXO27"/>
      <c r="DXP27"/>
      <c r="DXQ27"/>
      <c r="DXR27"/>
      <c r="DXS27"/>
      <c r="DXT27"/>
      <c r="DXU27"/>
      <c r="DXV27"/>
      <c r="DXW27"/>
      <c r="DXX27"/>
      <c r="DXY27"/>
      <c r="DXZ27"/>
      <c r="DYA27"/>
      <c r="DYB27"/>
      <c r="DYC27"/>
      <c r="DYD27"/>
      <c r="DYE27"/>
      <c r="DYF27"/>
      <c r="DYG27"/>
      <c r="DYH27"/>
      <c r="DYI27"/>
      <c r="DYJ27"/>
      <c r="DYK27"/>
      <c r="DYL27"/>
      <c r="DYM27"/>
      <c r="DYN27"/>
      <c r="DYO27"/>
      <c r="DYP27"/>
      <c r="DYQ27"/>
      <c r="DYR27"/>
      <c r="DYS27"/>
      <c r="DYT27"/>
      <c r="DYU27"/>
      <c r="DYV27"/>
      <c r="DYW27"/>
      <c r="DYX27"/>
      <c r="DYY27"/>
      <c r="DYZ27"/>
      <c r="DZA27"/>
      <c r="DZB27"/>
      <c r="DZC27"/>
      <c r="DZD27"/>
      <c r="DZE27"/>
      <c r="DZF27"/>
      <c r="DZG27"/>
      <c r="DZH27"/>
      <c r="DZI27"/>
      <c r="DZJ27"/>
      <c r="DZK27"/>
      <c r="DZL27"/>
      <c r="DZM27"/>
      <c r="DZN27"/>
      <c r="DZO27"/>
      <c r="DZP27"/>
      <c r="DZQ27"/>
      <c r="DZR27"/>
      <c r="DZS27"/>
      <c r="DZT27"/>
      <c r="DZU27"/>
      <c r="DZV27"/>
      <c r="DZW27"/>
      <c r="DZX27"/>
      <c r="DZY27"/>
      <c r="DZZ27"/>
      <c r="EAA27"/>
      <c r="EAB27"/>
      <c r="EAC27"/>
      <c r="EAD27"/>
      <c r="EAE27"/>
      <c r="EAF27"/>
      <c r="EAG27"/>
      <c r="EAH27"/>
      <c r="EAI27"/>
      <c r="EAJ27"/>
      <c r="EAK27"/>
      <c r="EAL27"/>
      <c r="EAM27"/>
      <c r="EAN27"/>
      <c r="EAO27"/>
      <c r="EAP27"/>
      <c r="EAQ27"/>
      <c r="EAR27"/>
      <c r="EAS27"/>
      <c r="EAT27"/>
      <c r="EAU27"/>
      <c r="EAV27"/>
      <c r="EAW27"/>
      <c r="EAX27"/>
      <c r="EAY27"/>
      <c r="EAZ27"/>
      <c r="EBA27"/>
      <c r="EBB27"/>
      <c r="EBC27"/>
      <c r="EBD27"/>
      <c r="EBE27"/>
      <c r="EBF27"/>
      <c r="EBG27"/>
      <c r="EBH27"/>
      <c r="EBI27"/>
      <c r="EBJ27"/>
      <c r="EBK27"/>
      <c r="EBL27"/>
      <c r="EBM27"/>
      <c r="EBN27"/>
      <c r="EBO27"/>
      <c r="EBP27"/>
      <c r="EBQ27"/>
      <c r="EBR27"/>
      <c r="EBS27"/>
      <c r="EBT27"/>
      <c r="EBU27"/>
      <c r="EBV27"/>
      <c r="EBW27"/>
      <c r="EBX27"/>
      <c r="EBY27"/>
      <c r="EBZ27"/>
      <c r="ECA27"/>
      <c r="ECB27"/>
      <c r="ECC27"/>
      <c r="ECD27"/>
      <c r="ECE27"/>
      <c r="ECF27"/>
      <c r="ECG27"/>
      <c r="ECH27"/>
      <c r="ECI27"/>
      <c r="ECJ27"/>
      <c r="ECK27"/>
      <c r="ECL27"/>
      <c r="ECM27"/>
      <c r="ECN27"/>
      <c r="ECO27"/>
      <c r="ECP27"/>
      <c r="ECQ27"/>
      <c r="ECR27"/>
      <c r="ECS27"/>
      <c r="ECT27"/>
      <c r="ECU27"/>
      <c r="ECV27"/>
      <c r="ECW27"/>
      <c r="ECX27"/>
      <c r="ECY27"/>
      <c r="ECZ27"/>
      <c r="EDA27"/>
      <c r="EDB27"/>
      <c r="EDC27"/>
      <c r="EDD27"/>
      <c r="EDE27"/>
      <c r="EDF27"/>
      <c r="EDG27"/>
      <c r="EDH27"/>
      <c r="EDI27"/>
      <c r="EDJ27"/>
      <c r="EDK27"/>
      <c r="EDL27"/>
      <c r="EDM27"/>
      <c r="EDN27"/>
      <c r="EDO27"/>
      <c r="EDP27"/>
      <c r="EDQ27"/>
      <c r="EDR27"/>
      <c r="EDS27"/>
      <c r="EDT27"/>
      <c r="EDU27"/>
      <c r="EDV27"/>
      <c r="EDW27"/>
      <c r="EDX27"/>
      <c r="EDY27"/>
      <c r="EDZ27"/>
      <c r="EEA27"/>
      <c r="EEB27"/>
      <c r="EEC27"/>
      <c r="EED27"/>
      <c r="EEE27"/>
      <c r="EEF27"/>
      <c r="EEG27"/>
      <c r="EEH27"/>
      <c r="EEI27"/>
      <c r="EEJ27"/>
      <c r="EEK27"/>
      <c r="EEL27"/>
      <c r="EEM27"/>
      <c r="EEN27"/>
      <c r="EEO27"/>
      <c r="EEP27"/>
      <c r="EEQ27"/>
      <c r="EER27"/>
      <c r="EES27"/>
      <c r="EET27"/>
      <c r="EEU27"/>
      <c r="EEV27"/>
      <c r="EEW27"/>
      <c r="EEX27"/>
      <c r="EEY27"/>
      <c r="EEZ27"/>
      <c r="EFA27"/>
      <c r="EFB27"/>
      <c r="EFC27"/>
      <c r="EFD27"/>
      <c r="EFE27"/>
      <c r="EFF27"/>
      <c r="EFG27"/>
      <c r="EFH27"/>
      <c r="EFI27"/>
      <c r="EFJ27"/>
      <c r="EFK27"/>
      <c r="EFL27"/>
      <c r="EFM27"/>
      <c r="EFN27"/>
      <c r="EFO27"/>
      <c r="EFP27"/>
      <c r="EFQ27"/>
      <c r="EFR27"/>
      <c r="EFS27"/>
      <c r="EFT27"/>
      <c r="EFU27"/>
      <c r="EFV27"/>
      <c r="EFW27"/>
      <c r="EFX27"/>
      <c r="EFY27"/>
      <c r="EFZ27"/>
      <c r="EGA27"/>
      <c r="EGB27"/>
      <c r="EGC27"/>
      <c r="EGD27"/>
      <c r="EGE27"/>
      <c r="EGF27"/>
      <c r="EGG27"/>
      <c r="EGH27"/>
      <c r="EGI27"/>
      <c r="EGJ27"/>
      <c r="EGK27"/>
      <c r="EGL27"/>
      <c r="EGM27"/>
      <c r="EGN27"/>
      <c r="EGO27"/>
      <c r="EGP27"/>
      <c r="EGQ27"/>
      <c r="EGR27"/>
      <c r="EGS27"/>
      <c r="EGT27"/>
      <c r="EGU27"/>
      <c r="EGV27"/>
      <c r="EGW27"/>
      <c r="EGX27"/>
      <c r="EGY27"/>
      <c r="EGZ27"/>
      <c r="EHA27"/>
      <c r="EHB27"/>
      <c r="EHC27"/>
      <c r="EHD27"/>
      <c r="EHE27"/>
      <c r="EHF27"/>
      <c r="EHG27"/>
      <c r="EHH27"/>
      <c r="EHI27"/>
      <c r="EHJ27"/>
      <c r="EHK27"/>
      <c r="EHL27"/>
      <c r="EHM27"/>
      <c r="EHN27"/>
      <c r="EHO27"/>
      <c r="EHP27"/>
      <c r="EHQ27"/>
      <c r="EHR27"/>
      <c r="EHS27"/>
      <c r="EHT27"/>
      <c r="EHU27"/>
      <c r="EHV27"/>
      <c r="EHW27"/>
      <c r="EHX27"/>
      <c r="EHY27"/>
      <c r="EHZ27"/>
      <c r="EIA27"/>
      <c r="EIB27"/>
      <c r="EIC27"/>
      <c r="EID27"/>
      <c r="EIE27"/>
      <c r="EIF27"/>
      <c r="EIG27"/>
      <c r="EIH27"/>
      <c r="EII27"/>
      <c r="EIJ27"/>
      <c r="EIK27"/>
      <c r="EIL27"/>
      <c r="EIM27"/>
      <c r="EIN27"/>
      <c r="EIO27"/>
      <c r="EIP27"/>
      <c r="EIQ27"/>
      <c r="EIR27"/>
      <c r="EIS27"/>
      <c r="EIT27"/>
      <c r="EIU27"/>
      <c r="EIV27"/>
      <c r="EIW27"/>
      <c r="EIX27"/>
      <c r="EIY27"/>
      <c r="EIZ27"/>
      <c r="EJA27"/>
      <c r="EJB27"/>
      <c r="EJC27"/>
      <c r="EJD27"/>
      <c r="EJE27"/>
      <c r="EJF27"/>
      <c r="EJG27"/>
      <c r="EJH27"/>
      <c r="EJI27"/>
      <c r="EJJ27"/>
      <c r="EJK27"/>
      <c r="EJL27"/>
      <c r="EJM27"/>
      <c r="EJN27"/>
      <c r="EJO27"/>
      <c r="EJP27"/>
      <c r="EJQ27"/>
      <c r="EJR27"/>
      <c r="EJS27"/>
      <c r="EJT27"/>
      <c r="EJU27"/>
      <c r="EJV27"/>
      <c r="EJW27"/>
      <c r="EJX27"/>
      <c r="EJY27"/>
      <c r="EJZ27"/>
      <c r="EKA27"/>
      <c r="EKB27"/>
      <c r="EKC27"/>
      <c r="EKD27"/>
      <c r="EKE27"/>
      <c r="EKF27"/>
      <c r="EKG27"/>
      <c r="EKH27"/>
      <c r="EKI27"/>
      <c r="EKJ27"/>
      <c r="EKK27"/>
      <c r="EKL27"/>
      <c r="EKM27"/>
      <c r="EKN27"/>
      <c r="EKO27"/>
      <c r="EKP27"/>
      <c r="EKQ27"/>
      <c r="EKR27"/>
      <c r="EKS27"/>
      <c r="EKT27"/>
      <c r="EKU27"/>
      <c r="EKV27"/>
      <c r="EKW27"/>
      <c r="EKX27"/>
      <c r="EKY27"/>
      <c r="EKZ27"/>
      <c r="ELA27"/>
      <c r="ELB27"/>
      <c r="ELC27"/>
      <c r="ELD27"/>
      <c r="ELE27"/>
      <c r="ELF27"/>
      <c r="ELG27"/>
      <c r="ELH27"/>
      <c r="ELI27"/>
      <c r="ELJ27"/>
      <c r="ELK27"/>
      <c r="ELL27"/>
      <c r="ELM27"/>
      <c r="ELN27"/>
      <c r="ELO27"/>
      <c r="ELP27"/>
      <c r="ELQ27"/>
      <c r="ELR27"/>
      <c r="ELS27"/>
      <c r="ELT27"/>
      <c r="ELU27"/>
      <c r="ELV27"/>
      <c r="ELW27"/>
      <c r="ELX27"/>
      <c r="ELY27"/>
      <c r="ELZ27"/>
      <c r="EMA27"/>
      <c r="EMB27"/>
      <c r="EMC27"/>
      <c r="EMD27"/>
      <c r="EME27"/>
      <c r="EMF27"/>
      <c r="EMG27"/>
      <c r="EMH27"/>
      <c r="EMI27"/>
      <c r="EMJ27"/>
      <c r="EMK27"/>
      <c r="EML27"/>
      <c r="EMM27"/>
      <c r="EMN27"/>
      <c r="EMO27"/>
      <c r="EMP27"/>
      <c r="EMQ27"/>
      <c r="EMR27"/>
      <c r="EMS27"/>
      <c r="EMT27"/>
      <c r="EMU27"/>
      <c r="EMV27"/>
      <c r="EMW27"/>
      <c r="EMX27"/>
      <c r="EMY27"/>
      <c r="EMZ27"/>
      <c r="ENA27"/>
      <c r="ENB27"/>
      <c r="ENC27"/>
      <c r="END27"/>
      <c r="ENE27"/>
      <c r="ENF27"/>
      <c r="ENG27"/>
      <c r="ENH27"/>
      <c r="ENI27"/>
      <c r="ENJ27"/>
      <c r="ENK27"/>
      <c r="ENL27"/>
      <c r="ENM27"/>
      <c r="ENN27"/>
      <c r="ENO27"/>
      <c r="ENP27"/>
      <c r="ENQ27"/>
      <c r="ENR27"/>
      <c r="ENS27"/>
      <c r="ENT27"/>
      <c r="ENU27"/>
      <c r="ENV27"/>
      <c r="ENW27"/>
      <c r="ENX27"/>
      <c r="ENY27"/>
      <c r="ENZ27"/>
      <c r="EOA27"/>
      <c r="EOB27"/>
      <c r="EOC27"/>
      <c r="EOD27"/>
      <c r="EOE27"/>
      <c r="EOF27"/>
      <c r="EOG27"/>
      <c r="EOH27"/>
      <c r="EOI27"/>
      <c r="EOJ27"/>
      <c r="EOK27"/>
      <c r="EOL27"/>
      <c r="EOM27"/>
      <c r="EON27"/>
      <c r="EOO27"/>
      <c r="EOP27"/>
      <c r="EOQ27"/>
      <c r="EOR27"/>
      <c r="EOS27"/>
      <c r="EOT27"/>
      <c r="EOU27"/>
      <c r="EOV27"/>
      <c r="EOW27"/>
      <c r="EOX27"/>
      <c r="EOY27"/>
      <c r="EOZ27"/>
      <c r="EPA27"/>
      <c r="EPB27"/>
      <c r="EPC27"/>
      <c r="EPD27"/>
      <c r="EPE27"/>
      <c r="EPF27"/>
      <c r="EPG27"/>
      <c r="EPH27"/>
      <c r="EPI27"/>
      <c r="EPJ27"/>
      <c r="EPK27"/>
      <c r="EPL27"/>
      <c r="EPM27"/>
      <c r="EPN27"/>
      <c r="EPO27"/>
      <c r="EPP27"/>
      <c r="EPQ27"/>
      <c r="EPR27"/>
      <c r="EPS27"/>
      <c r="EPT27"/>
      <c r="EPU27"/>
      <c r="EPV27"/>
      <c r="EPW27"/>
      <c r="EPX27"/>
      <c r="EPY27"/>
      <c r="EPZ27"/>
      <c r="EQA27"/>
      <c r="EQB27"/>
      <c r="EQC27"/>
      <c r="EQD27"/>
      <c r="EQE27"/>
      <c r="EQF27"/>
      <c r="EQG27"/>
      <c r="EQH27"/>
      <c r="EQI27"/>
      <c r="EQJ27"/>
      <c r="EQK27"/>
      <c r="EQL27"/>
      <c r="EQM27"/>
      <c r="EQN27"/>
      <c r="EQO27"/>
      <c r="EQP27"/>
      <c r="EQQ27"/>
      <c r="EQR27"/>
      <c r="EQS27"/>
      <c r="EQT27"/>
      <c r="EQU27"/>
      <c r="EQV27"/>
      <c r="EQW27"/>
      <c r="EQX27"/>
      <c r="EQY27"/>
      <c r="EQZ27"/>
      <c r="ERA27"/>
      <c r="ERB27"/>
      <c r="ERC27"/>
      <c r="ERD27"/>
      <c r="ERE27"/>
      <c r="ERF27"/>
      <c r="ERG27"/>
      <c r="ERH27"/>
      <c r="ERI27"/>
      <c r="ERJ27"/>
      <c r="ERK27"/>
      <c r="ERL27"/>
      <c r="ERM27"/>
      <c r="ERN27"/>
      <c r="ERO27"/>
      <c r="ERP27"/>
      <c r="ERQ27"/>
      <c r="ERR27"/>
      <c r="ERS27"/>
      <c r="ERT27"/>
      <c r="ERU27"/>
      <c r="ERV27"/>
      <c r="ERW27"/>
      <c r="ERX27"/>
      <c r="ERY27"/>
      <c r="ERZ27"/>
      <c r="ESA27"/>
      <c r="ESB27"/>
      <c r="ESC27"/>
      <c r="ESD27"/>
      <c r="ESE27"/>
      <c r="ESF27"/>
      <c r="ESG27"/>
      <c r="ESH27"/>
      <c r="ESI27"/>
      <c r="ESJ27"/>
      <c r="ESK27"/>
      <c r="ESL27"/>
      <c r="ESM27"/>
      <c r="ESN27"/>
      <c r="ESO27"/>
      <c r="ESP27"/>
      <c r="ESQ27"/>
      <c r="ESR27"/>
      <c r="ESS27"/>
      <c r="EST27"/>
      <c r="ESU27"/>
      <c r="ESV27"/>
      <c r="ESW27"/>
      <c r="ESX27"/>
      <c r="ESY27"/>
      <c r="ESZ27"/>
      <c r="ETA27"/>
      <c r="ETB27"/>
      <c r="ETC27"/>
      <c r="ETD27"/>
      <c r="ETE27"/>
      <c r="ETF27"/>
      <c r="ETG27"/>
      <c r="ETH27"/>
      <c r="ETI27"/>
      <c r="ETJ27"/>
      <c r="ETK27"/>
      <c r="ETL27"/>
      <c r="ETM27"/>
      <c r="ETN27"/>
      <c r="ETO27"/>
      <c r="ETP27"/>
      <c r="ETQ27"/>
      <c r="ETR27"/>
      <c r="ETS27"/>
      <c r="ETT27"/>
      <c r="ETU27"/>
      <c r="ETV27"/>
      <c r="ETW27"/>
      <c r="ETX27"/>
      <c r="ETY27"/>
      <c r="ETZ27"/>
      <c r="EUA27"/>
      <c r="EUB27"/>
      <c r="EUC27"/>
      <c r="EUD27"/>
      <c r="EUE27"/>
      <c r="EUF27"/>
      <c r="EUG27"/>
      <c r="EUH27"/>
      <c r="EUI27"/>
      <c r="EUJ27"/>
      <c r="EUK27"/>
      <c r="EUL27"/>
      <c r="EUM27"/>
      <c r="EUN27"/>
      <c r="EUO27"/>
      <c r="EUP27"/>
      <c r="EUQ27"/>
      <c r="EUR27"/>
      <c r="EUS27"/>
      <c r="EUT27"/>
      <c r="EUU27"/>
      <c r="EUV27"/>
      <c r="EUW27"/>
      <c r="EUX27"/>
      <c r="EUY27"/>
      <c r="EUZ27"/>
      <c r="EVA27"/>
      <c r="EVB27"/>
      <c r="EVC27"/>
      <c r="EVD27"/>
      <c r="EVE27"/>
      <c r="EVF27"/>
      <c r="EVG27"/>
      <c r="EVH27"/>
      <c r="EVI27"/>
      <c r="EVJ27"/>
      <c r="EVK27"/>
      <c r="EVL27"/>
      <c r="EVM27"/>
      <c r="EVN27"/>
      <c r="EVO27"/>
      <c r="EVP27"/>
      <c r="EVQ27"/>
      <c r="EVR27"/>
      <c r="EVS27"/>
      <c r="EVT27"/>
      <c r="EVU27"/>
      <c r="EVV27"/>
      <c r="EVW27"/>
      <c r="EVX27"/>
      <c r="EVY27"/>
      <c r="EVZ27"/>
      <c r="EWA27"/>
      <c r="EWB27"/>
      <c r="EWC27"/>
      <c r="EWD27"/>
      <c r="EWE27"/>
      <c r="EWF27"/>
      <c r="EWG27"/>
      <c r="EWH27"/>
      <c r="EWI27"/>
      <c r="EWJ27"/>
      <c r="EWK27"/>
      <c r="EWL27"/>
      <c r="EWM27"/>
      <c r="EWN27"/>
      <c r="EWO27"/>
      <c r="EWP27"/>
      <c r="EWQ27"/>
      <c r="EWR27"/>
      <c r="EWS27"/>
      <c r="EWT27"/>
      <c r="EWU27"/>
      <c r="EWV27"/>
      <c r="EWW27"/>
      <c r="EWX27"/>
      <c r="EWY27"/>
      <c r="EWZ27"/>
      <c r="EXA27"/>
      <c r="EXB27"/>
      <c r="EXC27"/>
      <c r="EXD27"/>
      <c r="EXE27"/>
      <c r="EXF27"/>
      <c r="EXG27"/>
      <c r="EXH27"/>
      <c r="EXI27"/>
      <c r="EXJ27"/>
      <c r="EXK27"/>
      <c r="EXL27"/>
      <c r="EXM27"/>
      <c r="EXN27"/>
      <c r="EXO27"/>
      <c r="EXP27"/>
      <c r="EXQ27"/>
      <c r="EXR27"/>
      <c r="EXS27"/>
      <c r="EXT27"/>
      <c r="EXU27"/>
      <c r="EXV27"/>
      <c r="EXW27"/>
      <c r="EXX27"/>
      <c r="EXY27"/>
      <c r="EXZ27"/>
      <c r="EYA27"/>
      <c r="EYB27"/>
      <c r="EYC27"/>
      <c r="EYD27"/>
      <c r="EYE27"/>
      <c r="EYF27"/>
      <c r="EYG27"/>
      <c r="EYH27"/>
      <c r="EYI27"/>
      <c r="EYJ27"/>
      <c r="EYK27"/>
      <c r="EYL27"/>
      <c r="EYM27"/>
      <c r="EYN27"/>
      <c r="EYO27"/>
      <c r="EYP27"/>
      <c r="EYQ27"/>
      <c r="EYR27"/>
      <c r="EYS27"/>
      <c r="EYT27"/>
      <c r="EYU27"/>
      <c r="EYV27"/>
      <c r="EYW27"/>
      <c r="EYX27"/>
      <c r="EYY27"/>
      <c r="EYZ27"/>
      <c r="EZA27"/>
      <c r="EZB27"/>
      <c r="EZC27"/>
      <c r="EZD27"/>
      <c r="EZE27"/>
      <c r="EZF27"/>
      <c r="EZG27"/>
      <c r="EZH27"/>
      <c r="EZI27"/>
      <c r="EZJ27"/>
      <c r="EZK27"/>
      <c r="EZL27"/>
      <c r="EZM27"/>
      <c r="EZN27"/>
      <c r="EZO27"/>
      <c r="EZP27"/>
      <c r="EZQ27"/>
      <c r="EZR27"/>
      <c r="EZS27"/>
      <c r="EZT27"/>
      <c r="EZU27"/>
      <c r="EZV27"/>
      <c r="EZW27"/>
      <c r="EZX27"/>
      <c r="EZY27"/>
      <c r="EZZ27"/>
      <c r="FAA27"/>
      <c r="FAB27"/>
      <c r="FAC27"/>
      <c r="FAD27"/>
      <c r="FAE27"/>
      <c r="FAF27"/>
      <c r="FAG27"/>
      <c r="FAH27"/>
      <c r="FAI27"/>
      <c r="FAJ27"/>
      <c r="FAK27"/>
      <c r="FAL27"/>
      <c r="FAM27"/>
      <c r="FAN27"/>
      <c r="FAO27"/>
      <c r="FAP27"/>
      <c r="FAQ27"/>
      <c r="FAR27"/>
      <c r="FAS27"/>
      <c r="FAT27"/>
      <c r="FAU27"/>
      <c r="FAV27"/>
      <c r="FAW27"/>
      <c r="FAX27"/>
      <c r="FAY27"/>
      <c r="FAZ27"/>
      <c r="FBA27"/>
      <c r="FBB27"/>
      <c r="FBC27"/>
      <c r="FBD27"/>
      <c r="FBE27"/>
      <c r="FBF27"/>
      <c r="FBG27"/>
      <c r="FBH27"/>
      <c r="FBI27"/>
      <c r="FBJ27"/>
      <c r="FBK27"/>
      <c r="FBL27"/>
      <c r="FBM27"/>
      <c r="FBN27"/>
      <c r="FBO27"/>
      <c r="FBP27"/>
      <c r="FBQ27"/>
      <c r="FBR27"/>
      <c r="FBS27"/>
      <c r="FBT27"/>
      <c r="FBU27"/>
      <c r="FBV27"/>
      <c r="FBW27"/>
      <c r="FBX27"/>
      <c r="FBY27"/>
      <c r="FBZ27"/>
      <c r="FCA27"/>
      <c r="FCB27"/>
      <c r="FCC27"/>
      <c r="FCD27"/>
      <c r="FCE27"/>
      <c r="FCF27"/>
      <c r="FCG27"/>
      <c r="FCH27"/>
      <c r="FCI27"/>
      <c r="FCJ27"/>
      <c r="FCK27"/>
      <c r="FCL27"/>
      <c r="FCM27"/>
      <c r="FCN27"/>
      <c r="FCO27"/>
      <c r="FCP27"/>
      <c r="FCQ27"/>
      <c r="FCR27"/>
      <c r="FCS27"/>
      <c r="FCT27"/>
      <c r="FCU27"/>
      <c r="FCV27"/>
      <c r="FCW27"/>
      <c r="FCX27"/>
      <c r="FCY27"/>
      <c r="FCZ27"/>
      <c r="FDA27"/>
      <c r="FDB27"/>
      <c r="FDC27"/>
      <c r="FDD27"/>
      <c r="FDE27"/>
      <c r="FDF27"/>
      <c r="FDG27"/>
      <c r="FDH27"/>
      <c r="FDI27"/>
      <c r="FDJ27"/>
      <c r="FDK27"/>
      <c r="FDL27"/>
      <c r="FDM27"/>
      <c r="FDN27"/>
      <c r="FDO27"/>
      <c r="FDP27"/>
      <c r="FDQ27"/>
      <c r="FDR27"/>
      <c r="FDS27"/>
      <c r="FDT27"/>
      <c r="FDU27"/>
      <c r="FDV27"/>
      <c r="FDW27"/>
      <c r="FDX27"/>
      <c r="FDY27"/>
      <c r="FDZ27"/>
      <c r="FEA27"/>
      <c r="FEB27"/>
      <c r="FEC27"/>
      <c r="FED27"/>
      <c r="FEE27"/>
      <c r="FEF27"/>
      <c r="FEG27"/>
      <c r="FEH27"/>
      <c r="FEI27"/>
      <c r="FEJ27"/>
      <c r="FEK27"/>
      <c r="FEL27"/>
      <c r="FEM27"/>
      <c r="FEN27"/>
      <c r="FEO27"/>
      <c r="FEP27"/>
      <c r="FEQ27"/>
      <c r="FER27"/>
      <c r="FES27"/>
      <c r="FET27"/>
      <c r="FEU27"/>
      <c r="FEV27"/>
      <c r="FEW27"/>
      <c r="FEX27"/>
      <c r="FEY27"/>
      <c r="FEZ27"/>
      <c r="FFA27"/>
      <c r="FFB27"/>
      <c r="FFC27"/>
      <c r="FFD27"/>
      <c r="FFE27"/>
      <c r="FFF27"/>
      <c r="FFG27"/>
      <c r="FFH27"/>
      <c r="FFI27"/>
      <c r="FFJ27"/>
      <c r="FFK27"/>
      <c r="FFL27"/>
      <c r="FFM27"/>
      <c r="FFN27"/>
      <c r="FFO27"/>
      <c r="FFP27"/>
      <c r="FFQ27"/>
      <c r="FFR27"/>
      <c r="FFS27"/>
      <c r="FFT27"/>
      <c r="FFU27"/>
      <c r="FFV27"/>
      <c r="FFW27"/>
      <c r="FFX27"/>
      <c r="FFY27"/>
      <c r="FFZ27"/>
      <c r="FGA27"/>
      <c r="FGB27"/>
      <c r="FGC27"/>
      <c r="FGD27"/>
      <c r="FGE27"/>
      <c r="FGF27"/>
      <c r="FGG27"/>
      <c r="FGH27"/>
      <c r="FGI27"/>
      <c r="FGJ27"/>
      <c r="FGK27"/>
      <c r="FGL27"/>
      <c r="FGM27"/>
      <c r="FGN27"/>
      <c r="FGO27"/>
      <c r="FGP27"/>
      <c r="FGQ27"/>
      <c r="FGR27"/>
      <c r="FGS27"/>
      <c r="FGT27"/>
      <c r="FGU27"/>
      <c r="FGV27"/>
      <c r="FGW27"/>
      <c r="FGX27"/>
      <c r="FGY27"/>
      <c r="FGZ27"/>
      <c r="FHA27"/>
      <c r="FHB27"/>
      <c r="FHC27"/>
      <c r="FHD27"/>
      <c r="FHE27"/>
      <c r="FHF27"/>
      <c r="FHG27"/>
      <c r="FHH27"/>
      <c r="FHI27"/>
      <c r="FHJ27"/>
      <c r="FHK27"/>
      <c r="FHL27"/>
      <c r="FHM27"/>
      <c r="FHN27"/>
      <c r="FHO27"/>
      <c r="FHP27"/>
      <c r="FHQ27"/>
      <c r="FHR27"/>
      <c r="FHS27"/>
      <c r="FHT27"/>
      <c r="FHU27"/>
      <c r="FHV27"/>
      <c r="FHW27"/>
      <c r="FHX27"/>
      <c r="FHY27"/>
      <c r="FHZ27"/>
      <c r="FIA27"/>
      <c r="FIB27"/>
      <c r="FIC27"/>
      <c r="FID27"/>
      <c r="FIE27"/>
      <c r="FIF27"/>
      <c r="FIG27"/>
      <c r="FIH27"/>
      <c r="FII27"/>
      <c r="FIJ27"/>
      <c r="FIK27"/>
      <c r="FIL27"/>
      <c r="FIM27"/>
      <c r="FIN27"/>
      <c r="FIO27"/>
      <c r="FIP27"/>
      <c r="FIQ27"/>
      <c r="FIR27"/>
      <c r="FIS27"/>
      <c r="FIT27"/>
      <c r="FIU27"/>
      <c r="FIV27"/>
      <c r="FIW27"/>
      <c r="FIX27"/>
      <c r="FIY27"/>
      <c r="FIZ27"/>
      <c r="FJA27"/>
      <c r="FJB27"/>
      <c r="FJC27"/>
      <c r="FJD27"/>
      <c r="FJE27"/>
      <c r="FJF27"/>
      <c r="FJG27"/>
      <c r="FJH27"/>
      <c r="FJI27"/>
      <c r="FJJ27"/>
      <c r="FJK27"/>
      <c r="FJL27"/>
      <c r="FJM27"/>
      <c r="FJN27"/>
      <c r="FJO27"/>
      <c r="FJP27"/>
      <c r="FJQ27"/>
      <c r="FJR27"/>
      <c r="FJS27"/>
      <c r="FJT27"/>
      <c r="FJU27"/>
      <c r="FJV27"/>
      <c r="FJW27"/>
      <c r="FJX27"/>
      <c r="FJY27"/>
      <c r="FJZ27"/>
      <c r="FKA27"/>
      <c r="FKB27"/>
      <c r="FKC27"/>
      <c r="FKD27"/>
      <c r="FKE27"/>
      <c r="FKF27"/>
      <c r="FKG27"/>
      <c r="FKH27"/>
      <c r="FKI27"/>
      <c r="FKJ27"/>
      <c r="FKK27"/>
      <c r="FKL27"/>
      <c r="FKM27"/>
      <c r="FKN27"/>
      <c r="FKO27"/>
      <c r="FKP27"/>
      <c r="FKQ27"/>
      <c r="FKR27"/>
      <c r="FKS27"/>
      <c r="FKT27"/>
      <c r="FKU27"/>
      <c r="FKV27"/>
      <c r="FKW27"/>
      <c r="FKX27"/>
      <c r="FKY27"/>
      <c r="FKZ27"/>
      <c r="FLA27"/>
      <c r="FLB27"/>
      <c r="FLC27"/>
      <c r="FLD27"/>
      <c r="FLE27"/>
      <c r="FLF27"/>
      <c r="FLG27"/>
      <c r="FLH27"/>
      <c r="FLI27"/>
      <c r="FLJ27"/>
      <c r="FLK27"/>
      <c r="FLL27"/>
      <c r="FLM27"/>
      <c r="FLN27"/>
      <c r="FLO27"/>
      <c r="FLP27"/>
      <c r="FLQ27"/>
      <c r="FLR27"/>
      <c r="FLS27"/>
      <c r="FLT27"/>
      <c r="FLU27"/>
      <c r="FLV27"/>
      <c r="FLW27"/>
      <c r="FLX27"/>
      <c r="FLY27"/>
      <c r="FLZ27"/>
      <c r="FMA27"/>
      <c r="FMB27"/>
      <c r="FMC27"/>
      <c r="FMD27"/>
      <c r="FME27"/>
      <c r="FMF27"/>
      <c r="FMG27"/>
      <c r="FMH27"/>
      <c r="FMI27"/>
      <c r="FMJ27"/>
      <c r="FMK27"/>
      <c r="FML27"/>
      <c r="FMM27"/>
      <c r="FMN27"/>
      <c r="FMO27"/>
      <c r="FMP27"/>
      <c r="FMQ27"/>
      <c r="FMR27"/>
      <c r="FMS27"/>
      <c r="FMT27"/>
      <c r="FMU27"/>
      <c r="FMV27"/>
      <c r="FMW27"/>
      <c r="FMX27"/>
      <c r="FMY27"/>
      <c r="FMZ27"/>
      <c r="FNA27"/>
      <c r="FNB27"/>
      <c r="FNC27"/>
      <c r="FND27"/>
      <c r="FNE27"/>
      <c r="FNF27"/>
      <c r="FNG27"/>
      <c r="FNH27"/>
      <c r="FNI27"/>
      <c r="FNJ27"/>
      <c r="FNK27"/>
      <c r="FNL27"/>
      <c r="FNM27"/>
      <c r="FNN27"/>
      <c r="FNO27"/>
      <c r="FNP27"/>
      <c r="FNQ27"/>
      <c r="FNR27"/>
      <c r="FNS27"/>
      <c r="FNT27"/>
      <c r="FNU27"/>
      <c r="FNV27"/>
      <c r="FNW27"/>
      <c r="FNX27"/>
      <c r="FNY27"/>
      <c r="FNZ27"/>
      <c r="FOA27"/>
      <c r="FOB27"/>
      <c r="FOC27"/>
      <c r="FOD27"/>
      <c r="FOE27"/>
      <c r="FOF27"/>
      <c r="FOG27"/>
      <c r="FOH27"/>
      <c r="FOI27"/>
      <c r="FOJ27"/>
      <c r="FOK27"/>
      <c r="FOL27"/>
      <c r="FOM27"/>
      <c r="FON27"/>
      <c r="FOO27"/>
      <c r="FOP27"/>
      <c r="FOQ27"/>
      <c r="FOR27"/>
      <c r="FOS27"/>
      <c r="FOT27"/>
      <c r="FOU27"/>
      <c r="FOV27"/>
      <c r="FOW27"/>
      <c r="FOX27"/>
      <c r="FOY27"/>
      <c r="FOZ27"/>
      <c r="FPA27"/>
      <c r="FPB27"/>
      <c r="FPC27"/>
      <c r="FPD27"/>
      <c r="FPE27"/>
      <c r="FPF27"/>
      <c r="FPG27"/>
      <c r="FPH27"/>
      <c r="FPI27"/>
      <c r="FPJ27"/>
      <c r="FPK27"/>
      <c r="FPL27"/>
      <c r="FPM27"/>
      <c r="FPN27"/>
      <c r="FPO27"/>
      <c r="FPP27"/>
      <c r="FPQ27"/>
      <c r="FPR27"/>
      <c r="FPS27"/>
      <c r="FPT27"/>
      <c r="FPU27"/>
      <c r="FPV27"/>
      <c r="FPW27"/>
      <c r="FPX27"/>
      <c r="FPY27"/>
      <c r="FPZ27"/>
      <c r="FQA27"/>
      <c r="FQB27"/>
      <c r="FQC27"/>
      <c r="FQD27"/>
      <c r="FQE27"/>
      <c r="FQF27"/>
      <c r="FQG27"/>
      <c r="FQH27"/>
      <c r="FQI27"/>
      <c r="FQJ27"/>
      <c r="FQK27"/>
      <c r="FQL27"/>
      <c r="FQM27"/>
      <c r="FQN27"/>
      <c r="FQO27"/>
      <c r="FQP27"/>
      <c r="FQQ27"/>
      <c r="FQR27"/>
      <c r="FQS27"/>
      <c r="FQT27"/>
      <c r="FQU27"/>
      <c r="FQV27"/>
      <c r="FQW27"/>
      <c r="FQX27"/>
      <c r="FQY27"/>
      <c r="FQZ27"/>
      <c r="FRA27"/>
      <c r="FRB27"/>
      <c r="FRC27"/>
      <c r="FRD27"/>
      <c r="FRE27"/>
      <c r="FRF27"/>
      <c r="FRG27"/>
      <c r="FRH27"/>
      <c r="FRI27"/>
      <c r="FRJ27"/>
      <c r="FRK27"/>
      <c r="FRL27"/>
      <c r="FRM27"/>
      <c r="FRN27"/>
      <c r="FRO27"/>
      <c r="FRP27"/>
      <c r="FRQ27"/>
      <c r="FRR27"/>
      <c r="FRS27"/>
      <c r="FRT27"/>
      <c r="FRU27"/>
      <c r="FRV27"/>
      <c r="FRW27"/>
      <c r="FRX27"/>
      <c r="FRY27"/>
      <c r="FRZ27"/>
      <c r="FSA27"/>
      <c r="FSB27"/>
      <c r="FSC27"/>
      <c r="FSD27"/>
      <c r="FSE27"/>
      <c r="FSF27"/>
      <c r="FSG27"/>
      <c r="FSH27"/>
      <c r="FSI27"/>
      <c r="FSJ27"/>
      <c r="FSK27"/>
      <c r="FSL27"/>
      <c r="FSM27"/>
      <c r="FSN27"/>
      <c r="FSO27"/>
      <c r="FSP27"/>
      <c r="FSQ27"/>
      <c r="FSR27"/>
      <c r="FSS27"/>
      <c r="FST27"/>
      <c r="FSU27"/>
      <c r="FSV27"/>
      <c r="FSW27"/>
      <c r="FSX27"/>
      <c r="FSY27"/>
      <c r="FSZ27"/>
      <c r="FTA27"/>
      <c r="FTB27"/>
      <c r="FTC27"/>
      <c r="FTD27"/>
      <c r="FTE27"/>
      <c r="FTF27"/>
      <c r="FTG27"/>
      <c r="FTH27"/>
      <c r="FTI27"/>
      <c r="FTJ27"/>
      <c r="FTK27"/>
      <c r="FTL27"/>
      <c r="FTM27"/>
      <c r="FTN27"/>
      <c r="FTO27"/>
      <c r="FTP27"/>
      <c r="FTQ27"/>
      <c r="FTR27"/>
      <c r="FTS27"/>
      <c r="FTT27"/>
      <c r="FTU27"/>
      <c r="FTV27"/>
      <c r="FTW27"/>
      <c r="FTX27"/>
      <c r="FTY27"/>
      <c r="FTZ27"/>
      <c r="FUA27"/>
      <c r="FUB27"/>
      <c r="FUC27"/>
      <c r="FUD27"/>
      <c r="FUE27"/>
      <c r="FUF27"/>
      <c r="FUG27"/>
      <c r="FUH27"/>
      <c r="FUI27"/>
      <c r="FUJ27"/>
      <c r="FUK27"/>
      <c r="FUL27"/>
      <c r="FUM27"/>
      <c r="FUN27"/>
      <c r="FUO27"/>
      <c r="FUP27"/>
      <c r="FUQ27"/>
      <c r="FUR27"/>
      <c r="FUS27"/>
      <c r="FUT27"/>
      <c r="FUU27"/>
      <c r="FUV27"/>
      <c r="FUW27"/>
      <c r="FUX27"/>
      <c r="FUY27"/>
      <c r="FUZ27"/>
      <c r="FVA27"/>
      <c r="FVB27"/>
      <c r="FVC27"/>
      <c r="FVD27"/>
      <c r="FVE27"/>
      <c r="FVF27"/>
      <c r="FVG27"/>
      <c r="FVH27"/>
      <c r="FVI27"/>
      <c r="FVJ27"/>
      <c r="FVK27"/>
      <c r="FVL27"/>
      <c r="FVM27"/>
      <c r="FVN27"/>
      <c r="FVO27"/>
      <c r="FVP27"/>
      <c r="FVQ27"/>
      <c r="FVR27"/>
      <c r="FVS27"/>
      <c r="FVT27"/>
      <c r="FVU27"/>
      <c r="FVV27"/>
      <c r="FVW27"/>
      <c r="FVX27"/>
      <c r="FVY27"/>
      <c r="FVZ27"/>
      <c r="FWA27"/>
      <c r="FWB27"/>
      <c r="FWC27"/>
      <c r="FWD27"/>
      <c r="FWE27"/>
      <c r="FWF27"/>
      <c r="FWG27"/>
      <c r="FWH27"/>
      <c r="FWI27"/>
      <c r="FWJ27"/>
      <c r="FWK27"/>
      <c r="FWL27"/>
      <c r="FWM27"/>
      <c r="FWN27"/>
      <c r="FWO27"/>
      <c r="FWP27"/>
      <c r="FWQ27"/>
      <c r="FWR27"/>
      <c r="FWS27"/>
      <c r="FWT27"/>
      <c r="FWU27"/>
      <c r="FWV27"/>
      <c r="FWW27"/>
      <c r="FWX27"/>
      <c r="FWY27"/>
      <c r="FWZ27"/>
      <c r="FXA27"/>
      <c r="FXB27"/>
      <c r="FXC27"/>
      <c r="FXD27"/>
      <c r="FXE27"/>
      <c r="FXF27"/>
      <c r="FXG27"/>
      <c r="FXH27"/>
      <c r="FXI27"/>
      <c r="FXJ27"/>
      <c r="FXK27"/>
      <c r="FXL27"/>
      <c r="FXM27"/>
      <c r="FXN27"/>
      <c r="FXO27"/>
      <c r="FXP27"/>
      <c r="FXQ27"/>
      <c r="FXR27"/>
      <c r="FXS27"/>
      <c r="FXT27"/>
      <c r="FXU27"/>
      <c r="FXV27"/>
      <c r="FXW27"/>
      <c r="FXX27"/>
      <c r="FXY27"/>
      <c r="FXZ27"/>
      <c r="FYA27"/>
      <c r="FYB27"/>
      <c r="FYC27"/>
      <c r="FYD27"/>
      <c r="FYE27"/>
      <c r="FYF27"/>
      <c r="FYG27"/>
      <c r="FYH27"/>
      <c r="FYI27"/>
      <c r="FYJ27"/>
      <c r="FYK27"/>
      <c r="FYL27"/>
      <c r="FYM27"/>
      <c r="FYN27"/>
      <c r="FYO27"/>
      <c r="FYP27"/>
      <c r="FYQ27"/>
      <c r="FYR27"/>
      <c r="FYS27"/>
      <c r="FYT27"/>
      <c r="FYU27"/>
      <c r="FYV27"/>
      <c r="FYW27"/>
      <c r="FYX27"/>
      <c r="FYY27"/>
      <c r="FYZ27"/>
      <c r="FZA27"/>
      <c r="FZB27"/>
      <c r="FZC27"/>
      <c r="FZD27"/>
      <c r="FZE27"/>
      <c r="FZF27"/>
      <c r="FZG27"/>
      <c r="FZH27"/>
      <c r="FZI27"/>
      <c r="FZJ27"/>
      <c r="FZK27"/>
      <c r="FZL27"/>
      <c r="FZM27"/>
      <c r="FZN27"/>
      <c r="FZO27"/>
      <c r="FZP27"/>
      <c r="FZQ27"/>
      <c r="FZR27"/>
      <c r="FZS27"/>
      <c r="FZT27"/>
      <c r="FZU27"/>
      <c r="FZV27"/>
      <c r="FZW27"/>
      <c r="FZX27"/>
      <c r="FZY27"/>
      <c r="FZZ27"/>
      <c r="GAA27"/>
      <c r="GAB27"/>
      <c r="GAC27"/>
      <c r="GAD27"/>
      <c r="GAE27"/>
      <c r="GAF27"/>
      <c r="GAG27"/>
      <c r="GAH27"/>
      <c r="GAI27"/>
      <c r="GAJ27"/>
      <c r="GAK27"/>
      <c r="GAL27"/>
      <c r="GAM27"/>
      <c r="GAN27"/>
      <c r="GAO27"/>
      <c r="GAP27"/>
      <c r="GAQ27"/>
      <c r="GAR27"/>
      <c r="GAS27"/>
      <c r="GAT27"/>
      <c r="GAU27"/>
      <c r="GAV27"/>
      <c r="GAW27"/>
      <c r="GAX27"/>
      <c r="GAY27"/>
      <c r="GAZ27"/>
      <c r="GBA27"/>
      <c r="GBB27"/>
      <c r="GBC27"/>
      <c r="GBD27"/>
      <c r="GBE27"/>
      <c r="GBF27"/>
      <c r="GBG27"/>
      <c r="GBH27"/>
      <c r="GBI27"/>
      <c r="GBJ27"/>
      <c r="GBK27"/>
      <c r="GBL27"/>
      <c r="GBM27"/>
      <c r="GBN27"/>
      <c r="GBO27"/>
      <c r="GBP27"/>
      <c r="GBQ27"/>
      <c r="GBR27"/>
      <c r="GBS27"/>
      <c r="GBT27"/>
      <c r="GBU27"/>
      <c r="GBV27"/>
      <c r="GBW27"/>
      <c r="GBX27"/>
      <c r="GBY27"/>
      <c r="GBZ27"/>
      <c r="GCA27"/>
      <c r="GCB27"/>
      <c r="GCC27"/>
      <c r="GCD27"/>
      <c r="GCE27"/>
      <c r="GCF27"/>
      <c r="GCG27"/>
      <c r="GCH27"/>
      <c r="GCI27"/>
      <c r="GCJ27"/>
      <c r="GCK27"/>
      <c r="GCL27"/>
      <c r="GCM27"/>
      <c r="GCN27"/>
      <c r="GCO27"/>
      <c r="GCP27"/>
      <c r="GCQ27"/>
      <c r="GCR27"/>
      <c r="GCS27"/>
      <c r="GCT27"/>
      <c r="GCU27"/>
      <c r="GCV27"/>
      <c r="GCW27"/>
      <c r="GCX27"/>
      <c r="GCY27"/>
      <c r="GCZ27"/>
      <c r="GDA27"/>
      <c r="GDB27"/>
      <c r="GDC27"/>
      <c r="GDD27"/>
      <c r="GDE27"/>
      <c r="GDF27"/>
      <c r="GDG27"/>
      <c r="GDH27"/>
      <c r="GDI27"/>
      <c r="GDJ27"/>
      <c r="GDK27"/>
      <c r="GDL27"/>
      <c r="GDM27"/>
      <c r="GDN27"/>
      <c r="GDO27"/>
      <c r="GDP27"/>
      <c r="GDQ27"/>
      <c r="GDR27"/>
      <c r="GDS27"/>
      <c r="GDT27"/>
      <c r="GDU27"/>
      <c r="GDV27"/>
      <c r="GDW27"/>
      <c r="GDX27"/>
      <c r="GDY27"/>
      <c r="GDZ27"/>
      <c r="GEA27"/>
      <c r="GEB27"/>
      <c r="GEC27"/>
      <c r="GED27"/>
      <c r="GEE27"/>
      <c r="GEF27"/>
      <c r="GEG27"/>
      <c r="GEH27"/>
      <c r="GEI27"/>
      <c r="GEJ27"/>
      <c r="GEK27"/>
      <c r="GEL27"/>
      <c r="GEM27"/>
      <c r="GEN27"/>
      <c r="GEO27"/>
      <c r="GEP27"/>
      <c r="GEQ27"/>
      <c r="GER27"/>
      <c r="GES27"/>
      <c r="GET27"/>
      <c r="GEU27"/>
      <c r="GEV27"/>
      <c r="GEW27"/>
      <c r="GEX27"/>
      <c r="GEY27"/>
      <c r="GEZ27"/>
      <c r="GFA27"/>
      <c r="GFB27"/>
      <c r="GFC27"/>
      <c r="GFD27"/>
      <c r="GFE27"/>
      <c r="GFF27"/>
      <c r="GFG27"/>
      <c r="GFH27"/>
      <c r="GFI27"/>
      <c r="GFJ27"/>
      <c r="GFK27"/>
      <c r="GFL27"/>
      <c r="GFM27"/>
      <c r="GFN27"/>
      <c r="GFO27"/>
      <c r="GFP27"/>
      <c r="GFQ27"/>
      <c r="GFR27"/>
      <c r="GFS27"/>
      <c r="GFT27"/>
      <c r="GFU27"/>
      <c r="GFV27"/>
      <c r="GFW27"/>
      <c r="GFX27"/>
      <c r="GFY27"/>
      <c r="GFZ27"/>
      <c r="GGA27"/>
      <c r="GGB27"/>
      <c r="GGC27"/>
      <c r="GGD27"/>
      <c r="GGE27"/>
      <c r="GGF27"/>
      <c r="GGG27"/>
      <c r="GGH27"/>
      <c r="GGI27"/>
      <c r="GGJ27"/>
      <c r="GGK27"/>
      <c r="GGL27"/>
      <c r="GGM27"/>
      <c r="GGN27"/>
      <c r="GGO27"/>
      <c r="GGP27"/>
      <c r="GGQ27"/>
      <c r="GGR27"/>
      <c r="GGS27"/>
      <c r="GGT27"/>
      <c r="GGU27"/>
      <c r="GGV27"/>
      <c r="GGW27"/>
      <c r="GGX27"/>
      <c r="GGY27"/>
      <c r="GGZ27"/>
      <c r="GHA27"/>
      <c r="GHB27"/>
      <c r="GHC27"/>
      <c r="GHD27"/>
      <c r="GHE27"/>
      <c r="GHF27"/>
      <c r="GHG27"/>
      <c r="GHH27"/>
      <c r="GHI27"/>
      <c r="GHJ27"/>
      <c r="GHK27"/>
      <c r="GHL27"/>
      <c r="GHM27"/>
      <c r="GHN27"/>
      <c r="GHO27"/>
      <c r="GHP27"/>
      <c r="GHQ27"/>
      <c r="GHR27"/>
      <c r="GHS27"/>
      <c r="GHT27"/>
      <c r="GHU27"/>
      <c r="GHV27"/>
      <c r="GHW27"/>
      <c r="GHX27"/>
      <c r="GHY27"/>
      <c r="GHZ27"/>
      <c r="GIA27"/>
      <c r="GIB27"/>
      <c r="GIC27"/>
      <c r="GID27"/>
      <c r="GIE27"/>
      <c r="GIF27"/>
      <c r="GIG27"/>
      <c r="GIH27"/>
      <c r="GII27"/>
      <c r="GIJ27"/>
      <c r="GIK27"/>
      <c r="GIL27"/>
      <c r="GIM27"/>
      <c r="GIN27"/>
      <c r="GIO27"/>
      <c r="GIP27"/>
      <c r="GIQ27"/>
      <c r="GIR27"/>
      <c r="GIS27"/>
      <c r="GIT27"/>
      <c r="GIU27"/>
      <c r="GIV27"/>
      <c r="GIW27"/>
      <c r="GIX27"/>
      <c r="GIY27"/>
      <c r="GIZ27"/>
      <c r="GJA27"/>
      <c r="GJB27"/>
      <c r="GJC27"/>
      <c r="GJD27"/>
      <c r="GJE27"/>
      <c r="GJF27"/>
      <c r="GJG27"/>
      <c r="GJH27"/>
      <c r="GJI27"/>
      <c r="GJJ27"/>
      <c r="GJK27"/>
      <c r="GJL27"/>
      <c r="GJM27"/>
      <c r="GJN27"/>
      <c r="GJO27"/>
      <c r="GJP27"/>
      <c r="GJQ27"/>
      <c r="GJR27"/>
      <c r="GJS27"/>
      <c r="GJT27"/>
      <c r="GJU27"/>
      <c r="GJV27"/>
      <c r="GJW27"/>
      <c r="GJX27"/>
      <c r="GJY27"/>
      <c r="GJZ27"/>
      <c r="GKA27"/>
      <c r="GKB27"/>
      <c r="GKC27"/>
      <c r="GKD27"/>
      <c r="GKE27"/>
      <c r="GKF27"/>
      <c r="GKG27"/>
      <c r="GKH27"/>
      <c r="GKI27"/>
      <c r="GKJ27"/>
      <c r="GKK27"/>
      <c r="GKL27"/>
      <c r="GKM27"/>
      <c r="GKN27"/>
      <c r="GKO27"/>
      <c r="GKP27"/>
      <c r="GKQ27"/>
      <c r="GKR27"/>
      <c r="GKS27"/>
      <c r="GKT27"/>
      <c r="GKU27"/>
      <c r="GKV27"/>
      <c r="GKW27"/>
      <c r="GKX27"/>
      <c r="GKY27"/>
      <c r="GKZ27"/>
      <c r="GLA27"/>
      <c r="GLB27"/>
      <c r="GLC27"/>
      <c r="GLD27"/>
      <c r="GLE27"/>
      <c r="GLF27"/>
      <c r="GLG27"/>
      <c r="GLH27"/>
      <c r="GLI27"/>
      <c r="GLJ27"/>
      <c r="GLK27"/>
      <c r="GLL27"/>
      <c r="GLM27"/>
      <c r="GLN27"/>
      <c r="GLO27"/>
      <c r="GLP27"/>
      <c r="GLQ27"/>
      <c r="GLR27"/>
      <c r="GLS27"/>
      <c r="GLT27"/>
      <c r="GLU27"/>
      <c r="GLV27"/>
      <c r="GLW27"/>
      <c r="GLX27"/>
      <c r="GLY27"/>
      <c r="GLZ27"/>
      <c r="GMA27"/>
      <c r="GMB27"/>
      <c r="GMC27"/>
      <c r="GMD27"/>
      <c r="GME27"/>
      <c r="GMF27"/>
      <c r="GMG27"/>
      <c r="GMH27"/>
      <c r="GMI27"/>
      <c r="GMJ27"/>
      <c r="GMK27"/>
      <c r="GML27"/>
      <c r="GMM27"/>
      <c r="GMN27"/>
      <c r="GMO27"/>
      <c r="GMP27"/>
      <c r="GMQ27"/>
      <c r="GMR27"/>
      <c r="GMS27"/>
      <c r="GMT27"/>
      <c r="GMU27"/>
      <c r="GMV27"/>
      <c r="GMW27"/>
      <c r="GMX27"/>
      <c r="GMY27"/>
      <c r="GMZ27"/>
      <c r="GNA27"/>
      <c r="GNB27"/>
      <c r="GNC27"/>
      <c r="GND27"/>
      <c r="GNE27"/>
      <c r="GNF27"/>
      <c r="GNG27"/>
      <c r="GNH27"/>
      <c r="GNI27"/>
      <c r="GNJ27"/>
      <c r="GNK27"/>
      <c r="GNL27"/>
      <c r="GNM27"/>
      <c r="GNN27"/>
      <c r="GNO27"/>
      <c r="GNP27"/>
      <c r="GNQ27"/>
      <c r="GNR27"/>
      <c r="GNS27"/>
      <c r="GNT27"/>
      <c r="GNU27"/>
      <c r="GNV27"/>
      <c r="GNW27"/>
      <c r="GNX27"/>
      <c r="GNY27"/>
      <c r="GNZ27"/>
      <c r="GOA27"/>
      <c r="GOB27"/>
      <c r="GOC27"/>
      <c r="GOD27"/>
      <c r="GOE27"/>
      <c r="GOF27"/>
      <c r="GOG27"/>
      <c r="GOH27"/>
      <c r="GOI27"/>
      <c r="GOJ27"/>
      <c r="GOK27"/>
      <c r="GOL27"/>
      <c r="GOM27"/>
      <c r="GON27"/>
      <c r="GOO27"/>
      <c r="GOP27"/>
      <c r="GOQ27"/>
      <c r="GOR27"/>
      <c r="GOS27"/>
      <c r="GOT27"/>
      <c r="GOU27"/>
      <c r="GOV27"/>
      <c r="GOW27"/>
      <c r="GOX27"/>
      <c r="GOY27"/>
      <c r="GOZ27"/>
      <c r="GPA27"/>
      <c r="GPB27"/>
      <c r="GPC27"/>
      <c r="GPD27"/>
      <c r="GPE27"/>
      <c r="GPF27"/>
      <c r="GPG27"/>
      <c r="GPH27"/>
      <c r="GPI27"/>
      <c r="GPJ27"/>
      <c r="GPK27"/>
      <c r="GPL27"/>
      <c r="GPM27"/>
      <c r="GPN27"/>
      <c r="GPO27"/>
      <c r="GPP27"/>
      <c r="GPQ27"/>
      <c r="GPR27"/>
      <c r="GPS27"/>
      <c r="GPT27"/>
      <c r="GPU27"/>
      <c r="GPV27"/>
      <c r="GPW27"/>
      <c r="GPX27"/>
      <c r="GPY27"/>
      <c r="GPZ27"/>
      <c r="GQA27"/>
      <c r="GQB27"/>
      <c r="GQC27"/>
      <c r="GQD27"/>
      <c r="GQE27"/>
      <c r="GQF27"/>
      <c r="GQG27"/>
      <c r="GQH27"/>
      <c r="GQI27"/>
      <c r="GQJ27"/>
      <c r="GQK27"/>
      <c r="GQL27"/>
      <c r="GQM27"/>
      <c r="GQN27"/>
      <c r="GQO27"/>
      <c r="GQP27"/>
      <c r="GQQ27"/>
      <c r="GQR27"/>
      <c r="GQS27"/>
      <c r="GQT27"/>
      <c r="GQU27"/>
      <c r="GQV27"/>
      <c r="GQW27"/>
      <c r="GQX27"/>
      <c r="GQY27"/>
      <c r="GQZ27"/>
      <c r="GRA27"/>
      <c r="GRB27"/>
      <c r="GRC27"/>
      <c r="GRD27"/>
      <c r="GRE27"/>
      <c r="GRF27"/>
      <c r="GRG27"/>
      <c r="GRH27"/>
      <c r="GRI27"/>
      <c r="GRJ27"/>
      <c r="GRK27"/>
      <c r="GRL27"/>
      <c r="GRM27"/>
      <c r="GRN27"/>
      <c r="GRO27"/>
      <c r="GRP27"/>
      <c r="GRQ27"/>
      <c r="GRR27"/>
      <c r="GRS27"/>
      <c r="GRT27"/>
      <c r="GRU27"/>
      <c r="GRV27"/>
      <c r="GRW27"/>
      <c r="GRX27"/>
      <c r="GRY27"/>
      <c r="GRZ27"/>
      <c r="GSA27"/>
      <c r="GSB27"/>
      <c r="GSC27"/>
      <c r="GSD27"/>
      <c r="GSE27"/>
      <c r="GSF27"/>
      <c r="GSG27"/>
      <c r="GSH27"/>
      <c r="GSI27"/>
      <c r="GSJ27"/>
      <c r="GSK27"/>
      <c r="GSL27"/>
      <c r="GSM27"/>
      <c r="GSN27"/>
      <c r="GSO27"/>
      <c r="GSP27"/>
      <c r="GSQ27"/>
      <c r="GSR27"/>
      <c r="GSS27"/>
      <c r="GST27"/>
      <c r="GSU27"/>
      <c r="GSV27"/>
      <c r="GSW27"/>
      <c r="GSX27"/>
      <c r="GSY27"/>
      <c r="GSZ27"/>
      <c r="GTA27"/>
      <c r="GTB27"/>
      <c r="GTC27"/>
      <c r="GTD27"/>
      <c r="GTE27"/>
      <c r="GTF27"/>
      <c r="GTG27"/>
      <c r="GTH27"/>
      <c r="GTI27"/>
      <c r="GTJ27"/>
      <c r="GTK27"/>
      <c r="GTL27"/>
      <c r="GTM27"/>
      <c r="GTN27"/>
      <c r="GTO27"/>
      <c r="GTP27"/>
      <c r="GTQ27"/>
      <c r="GTR27"/>
      <c r="GTS27"/>
      <c r="GTT27"/>
      <c r="GTU27"/>
      <c r="GTV27"/>
      <c r="GTW27"/>
      <c r="GTX27"/>
      <c r="GTY27"/>
      <c r="GTZ27"/>
      <c r="GUA27"/>
      <c r="GUB27"/>
      <c r="GUC27"/>
      <c r="GUD27"/>
      <c r="GUE27"/>
      <c r="GUF27"/>
      <c r="GUG27"/>
      <c r="GUH27"/>
      <c r="GUI27"/>
      <c r="GUJ27"/>
      <c r="GUK27"/>
      <c r="GUL27"/>
      <c r="GUM27"/>
      <c r="GUN27"/>
      <c r="GUO27"/>
      <c r="GUP27"/>
      <c r="GUQ27"/>
      <c r="GUR27"/>
      <c r="GUS27"/>
      <c r="GUT27"/>
      <c r="GUU27"/>
      <c r="GUV27"/>
      <c r="GUW27"/>
      <c r="GUX27"/>
      <c r="GUY27"/>
      <c r="GUZ27"/>
      <c r="GVA27"/>
      <c r="GVB27"/>
      <c r="GVC27"/>
      <c r="GVD27"/>
      <c r="GVE27"/>
      <c r="GVF27"/>
      <c r="GVG27"/>
      <c r="GVH27"/>
      <c r="GVI27"/>
      <c r="GVJ27"/>
      <c r="GVK27"/>
      <c r="GVL27"/>
      <c r="GVM27"/>
      <c r="GVN27"/>
      <c r="GVO27"/>
      <c r="GVP27"/>
      <c r="GVQ27"/>
      <c r="GVR27"/>
      <c r="GVS27"/>
      <c r="GVT27"/>
      <c r="GVU27"/>
      <c r="GVV27"/>
      <c r="GVW27"/>
      <c r="GVX27"/>
      <c r="GVY27"/>
      <c r="GVZ27"/>
      <c r="GWA27"/>
      <c r="GWB27"/>
      <c r="GWC27"/>
      <c r="GWD27"/>
      <c r="GWE27"/>
      <c r="GWF27"/>
      <c r="GWG27"/>
      <c r="GWH27"/>
      <c r="GWI27"/>
      <c r="GWJ27"/>
      <c r="GWK27"/>
      <c r="GWL27"/>
      <c r="GWM27"/>
      <c r="GWN27"/>
      <c r="GWO27"/>
      <c r="GWP27"/>
      <c r="GWQ27"/>
      <c r="GWR27"/>
      <c r="GWS27"/>
      <c r="GWT27"/>
      <c r="GWU27"/>
      <c r="GWV27"/>
      <c r="GWW27"/>
      <c r="GWX27"/>
      <c r="GWY27"/>
      <c r="GWZ27"/>
      <c r="GXA27"/>
      <c r="GXB27"/>
      <c r="GXC27"/>
      <c r="GXD27"/>
      <c r="GXE27"/>
      <c r="GXF27"/>
      <c r="GXG27"/>
      <c r="GXH27"/>
      <c r="GXI27"/>
      <c r="GXJ27"/>
      <c r="GXK27"/>
      <c r="GXL27"/>
      <c r="GXM27"/>
      <c r="GXN27"/>
      <c r="GXO27"/>
      <c r="GXP27"/>
      <c r="GXQ27"/>
      <c r="GXR27"/>
      <c r="GXS27"/>
      <c r="GXT27"/>
      <c r="GXU27"/>
      <c r="GXV27"/>
      <c r="GXW27"/>
      <c r="GXX27"/>
      <c r="GXY27"/>
      <c r="GXZ27"/>
      <c r="GYA27"/>
      <c r="GYB27"/>
      <c r="GYC27"/>
      <c r="GYD27"/>
      <c r="GYE27"/>
      <c r="GYF27"/>
      <c r="GYG27"/>
      <c r="GYH27"/>
      <c r="GYI27"/>
      <c r="GYJ27"/>
      <c r="GYK27"/>
      <c r="GYL27"/>
      <c r="GYM27"/>
      <c r="GYN27"/>
      <c r="GYO27"/>
      <c r="GYP27"/>
      <c r="GYQ27"/>
      <c r="GYR27"/>
      <c r="GYS27"/>
      <c r="GYT27"/>
      <c r="GYU27"/>
      <c r="GYV27"/>
      <c r="GYW27"/>
      <c r="GYX27"/>
      <c r="GYY27"/>
      <c r="GYZ27"/>
      <c r="GZA27"/>
      <c r="GZB27"/>
      <c r="GZC27"/>
      <c r="GZD27"/>
      <c r="GZE27"/>
      <c r="GZF27"/>
      <c r="GZG27"/>
      <c r="GZH27"/>
      <c r="GZI27"/>
      <c r="GZJ27"/>
      <c r="GZK27"/>
      <c r="GZL27"/>
      <c r="GZM27"/>
      <c r="GZN27"/>
      <c r="GZO27"/>
      <c r="GZP27"/>
      <c r="GZQ27"/>
      <c r="GZR27"/>
      <c r="GZS27"/>
      <c r="GZT27"/>
      <c r="GZU27"/>
      <c r="GZV27"/>
      <c r="GZW27"/>
      <c r="GZX27"/>
      <c r="GZY27"/>
      <c r="GZZ27"/>
      <c r="HAA27"/>
      <c r="HAB27"/>
      <c r="HAC27"/>
      <c r="HAD27"/>
      <c r="HAE27"/>
      <c r="HAF27"/>
      <c r="HAG27"/>
      <c r="HAH27"/>
      <c r="HAI27"/>
      <c r="HAJ27"/>
      <c r="HAK27"/>
      <c r="HAL27"/>
      <c r="HAM27"/>
      <c r="HAN27"/>
      <c r="HAO27"/>
      <c r="HAP27"/>
      <c r="HAQ27"/>
      <c r="HAR27"/>
      <c r="HAS27"/>
      <c r="HAT27"/>
      <c r="HAU27"/>
      <c r="HAV27"/>
      <c r="HAW27"/>
      <c r="HAX27"/>
      <c r="HAY27"/>
      <c r="HAZ27"/>
      <c r="HBA27"/>
      <c r="HBB27"/>
      <c r="HBC27"/>
      <c r="HBD27"/>
      <c r="HBE27"/>
      <c r="HBF27"/>
      <c r="HBG27"/>
      <c r="HBH27"/>
      <c r="HBI27"/>
      <c r="HBJ27"/>
      <c r="HBK27"/>
      <c r="HBL27"/>
      <c r="HBM27"/>
      <c r="HBN27"/>
      <c r="HBO27"/>
      <c r="HBP27"/>
      <c r="HBQ27"/>
      <c r="HBR27"/>
      <c r="HBS27"/>
      <c r="HBT27"/>
      <c r="HBU27"/>
      <c r="HBV27"/>
      <c r="HBW27"/>
      <c r="HBX27"/>
      <c r="HBY27"/>
      <c r="HBZ27"/>
      <c r="HCA27"/>
      <c r="HCB27"/>
      <c r="HCC27"/>
      <c r="HCD27"/>
      <c r="HCE27"/>
      <c r="HCF27"/>
      <c r="HCG27"/>
      <c r="HCH27"/>
      <c r="HCI27"/>
      <c r="HCJ27"/>
      <c r="HCK27"/>
      <c r="HCL27"/>
      <c r="HCM27"/>
      <c r="HCN27"/>
      <c r="HCO27"/>
      <c r="HCP27"/>
      <c r="HCQ27"/>
      <c r="HCR27"/>
      <c r="HCS27"/>
      <c r="HCT27"/>
      <c r="HCU27"/>
      <c r="HCV27"/>
      <c r="HCW27"/>
      <c r="HCX27"/>
      <c r="HCY27"/>
      <c r="HCZ27"/>
      <c r="HDA27"/>
      <c r="HDB27"/>
      <c r="HDC27"/>
      <c r="HDD27"/>
      <c r="HDE27"/>
      <c r="HDF27"/>
      <c r="HDG27"/>
      <c r="HDH27"/>
      <c r="HDI27"/>
      <c r="HDJ27"/>
      <c r="HDK27"/>
      <c r="HDL27"/>
      <c r="HDM27"/>
      <c r="HDN27"/>
      <c r="HDO27"/>
      <c r="HDP27"/>
      <c r="HDQ27"/>
      <c r="HDR27"/>
      <c r="HDS27"/>
      <c r="HDT27"/>
      <c r="HDU27"/>
      <c r="HDV27"/>
      <c r="HDW27"/>
      <c r="HDX27"/>
      <c r="HDY27"/>
      <c r="HDZ27"/>
      <c r="HEA27"/>
      <c r="HEB27"/>
      <c r="HEC27"/>
      <c r="HED27"/>
      <c r="HEE27"/>
      <c r="HEF27"/>
      <c r="HEG27"/>
      <c r="HEH27"/>
      <c r="HEI27"/>
      <c r="HEJ27"/>
      <c r="HEK27"/>
      <c r="HEL27"/>
      <c r="HEM27"/>
      <c r="HEN27"/>
      <c r="HEO27"/>
      <c r="HEP27"/>
      <c r="HEQ27"/>
      <c r="HER27"/>
      <c r="HES27"/>
      <c r="HET27"/>
      <c r="HEU27"/>
      <c r="HEV27"/>
      <c r="HEW27"/>
      <c r="HEX27"/>
      <c r="HEY27"/>
      <c r="HEZ27"/>
      <c r="HFA27"/>
      <c r="HFB27"/>
      <c r="HFC27"/>
      <c r="HFD27"/>
      <c r="HFE27"/>
      <c r="HFF27"/>
      <c r="HFG27"/>
      <c r="HFH27"/>
      <c r="HFI27"/>
      <c r="HFJ27"/>
      <c r="HFK27"/>
      <c r="HFL27"/>
      <c r="HFM27"/>
      <c r="HFN27"/>
      <c r="HFO27"/>
      <c r="HFP27"/>
      <c r="HFQ27"/>
      <c r="HFR27"/>
      <c r="HFS27"/>
      <c r="HFT27"/>
      <c r="HFU27"/>
      <c r="HFV27"/>
      <c r="HFW27"/>
      <c r="HFX27"/>
      <c r="HFY27"/>
      <c r="HFZ27"/>
      <c r="HGA27"/>
      <c r="HGB27"/>
      <c r="HGC27"/>
      <c r="HGD27"/>
      <c r="HGE27"/>
      <c r="HGF27"/>
      <c r="HGG27"/>
      <c r="HGH27"/>
      <c r="HGI27"/>
      <c r="HGJ27"/>
      <c r="HGK27"/>
      <c r="HGL27"/>
      <c r="HGM27"/>
      <c r="HGN27"/>
      <c r="HGO27"/>
      <c r="HGP27"/>
      <c r="HGQ27"/>
      <c r="HGR27"/>
      <c r="HGS27"/>
      <c r="HGT27"/>
      <c r="HGU27"/>
      <c r="HGV27"/>
      <c r="HGW27"/>
      <c r="HGX27"/>
      <c r="HGY27"/>
      <c r="HGZ27"/>
      <c r="HHA27"/>
      <c r="HHB27"/>
      <c r="HHC27"/>
      <c r="HHD27"/>
      <c r="HHE27"/>
      <c r="HHF27"/>
      <c r="HHG27"/>
      <c r="HHH27"/>
      <c r="HHI27"/>
      <c r="HHJ27"/>
      <c r="HHK27"/>
      <c r="HHL27"/>
      <c r="HHM27"/>
      <c r="HHN27"/>
      <c r="HHO27"/>
      <c r="HHP27"/>
      <c r="HHQ27"/>
      <c r="HHR27"/>
      <c r="HHS27"/>
      <c r="HHT27"/>
      <c r="HHU27"/>
      <c r="HHV27"/>
      <c r="HHW27"/>
      <c r="HHX27"/>
      <c r="HHY27"/>
      <c r="HHZ27"/>
      <c r="HIA27"/>
      <c r="HIB27"/>
      <c r="HIC27"/>
      <c r="HID27"/>
      <c r="HIE27"/>
      <c r="HIF27"/>
      <c r="HIG27"/>
      <c r="HIH27"/>
      <c r="HII27"/>
      <c r="HIJ27"/>
      <c r="HIK27"/>
      <c r="HIL27"/>
      <c r="HIM27"/>
      <c r="HIN27"/>
      <c r="HIO27"/>
      <c r="HIP27"/>
      <c r="HIQ27"/>
      <c r="HIR27"/>
      <c r="HIS27"/>
      <c r="HIT27"/>
      <c r="HIU27"/>
      <c r="HIV27"/>
      <c r="HIW27"/>
      <c r="HIX27"/>
      <c r="HIY27"/>
      <c r="HIZ27"/>
      <c r="HJA27"/>
      <c r="HJB27"/>
      <c r="HJC27"/>
      <c r="HJD27"/>
      <c r="HJE27"/>
      <c r="HJF27"/>
      <c r="HJG27"/>
      <c r="HJH27"/>
      <c r="HJI27"/>
      <c r="HJJ27"/>
      <c r="HJK27"/>
      <c r="HJL27"/>
      <c r="HJM27"/>
      <c r="HJN27"/>
      <c r="HJO27"/>
      <c r="HJP27"/>
      <c r="HJQ27"/>
      <c r="HJR27"/>
      <c r="HJS27"/>
      <c r="HJT27"/>
      <c r="HJU27"/>
      <c r="HJV27"/>
      <c r="HJW27"/>
      <c r="HJX27"/>
      <c r="HJY27"/>
      <c r="HJZ27"/>
      <c r="HKA27"/>
      <c r="HKB27"/>
      <c r="HKC27"/>
      <c r="HKD27"/>
      <c r="HKE27"/>
      <c r="HKF27"/>
      <c r="HKG27"/>
      <c r="HKH27"/>
      <c r="HKI27"/>
      <c r="HKJ27"/>
      <c r="HKK27"/>
      <c r="HKL27"/>
      <c r="HKM27"/>
      <c r="HKN27"/>
      <c r="HKO27"/>
      <c r="HKP27"/>
      <c r="HKQ27"/>
      <c r="HKR27"/>
      <c r="HKS27"/>
      <c r="HKT27"/>
      <c r="HKU27"/>
      <c r="HKV27"/>
      <c r="HKW27"/>
      <c r="HKX27"/>
      <c r="HKY27"/>
      <c r="HKZ27"/>
      <c r="HLA27"/>
      <c r="HLB27"/>
      <c r="HLC27"/>
      <c r="HLD27"/>
      <c r="HLE27"/>
      <c r="HLF27"/>
      <c r="HLG27"/>
      <c r="HLH27"/>
      <c r="HLI27"/>
      <c r="HLJ27"/>
      <c r="HLK27"/>
      <c r="HLL27"/>
      <c r="HLM27"/>
      <c r="HLN27"/>
      <c r="HLO27"/>
      <c r="HLP27"/>
      <c r="HLQ27"/>
      <c r="HLR27"/>
      <c r="HLS27"/>
      <c r="HLT27"/>
      <c r="HLU27"/>
      <c r="HLV27"/>
      <c r="HLW27"/>
      <c r="HLX27"/>
      <c r="HLY27"/>
      <c r="HLZ27"/>
      <c r="HMA27"/>
      <c r="HMB27"/>
      <c r="HMC27"/>
      <c r="HMD27"/>
      <c r="HME27"/>
      <c r="HMF27"/>
      <c r="HMG27"/>
      <c r="HMH27"/>
      <c r="HMI27"/>
      <c r="HMJ27"/>
      <c r="HMK27"/>
      <c r="HML27"/>
      <c r="HMM27"/>
      <c r="HMN27"/>
      <c r="HMO27"/>
      <c r="HMP27"/>
      <c r="HMQ27"/>
      <c r="HMR27"/>
      <c r="HMS27"/>
      <c r="HMT27"/>
      <c r="HMU27"/>
      <c r="HMV27"/>
      <c r="HMW27"/>
      <c r="HMX27"/>
      <c r="HMY27"/>
      <c r="HMZ27"/>
      <c r="HNA27"/>
      <c r="HNB27"/>
      <c r="HNC27"/>
      <c r="HND27"/>
      <c r="HNE27"/>
      <c r="HNF27"/>
      <c r="HNG27"/>
      <c r="HNH27"/>
      <c r="HNI27"/>
      <c r="HNJ27"/>
      <c r="HNK27"/>
      <c r="HNL27"/>
      <c r="HNM27"/>
      <c r="HNN27"/>
      <c r="HNO27"/>
      <c r="HNP27"/>
      <c r="HNQ27"/>
      <c r="HNR27"/>
      <c r="HNS27"/>
      <c r="HNT27"/>
      <c r="HNU27"/>
      <c r="HNV27"/>
      <c r="HNW27"/>
      <c r="HNX27"/>
      <c r="HNY27"/>
      <c r="HNZ27"/>
      <c r="HOA27"/>
      <c r="HOB27"/>
      <c r="HOC27"/>
      <c r="HOD27"/>
      <c r="HOE27"/>
      <c r="HOF27"/>
      <c r="HOG27"/>
      <c r="HOH27"/>
      <c r="HOI27"/>
      <c r="HOJ27"/>
      <c r="HOK27"/>
      <c r="HOL27"/>
      <c r="HOM27"/>
      <c r="HON27"/>
      <c r="HOO27"/>
      <c r="HOP27"/>
      <c r="HOQ27"/>
      <c r="HOR27"/>
      <c r="HOS27"/>
      <c r="HOT27"/>
      <c r="HOU27"/>
      <c r="HOV27"/>
      <c r="HOW27"/>
      <c r="HOX27"/>
      <c r="HOY27"/>
      <c r="HOZ27"/>
      <c r="HPA27"/>
      <c r="HPB27"/>
      <c r="HPC27"/>
      <c r="HPD27"/>
      <c r="HPE27"/>
      <c r="HPF27"/>
      <c r="HPG27"/>
      <c r="HPH27"/>
      <c r="HPI27"/>
      <c r="HPJ27"/>
      <c r="HPK27"/>
      <c r="HPL27"/>
      <c r="HPM27"/>
      <c r="HPN27"/>
      <c r="HPO27"/>
      <c r="HPP27"/>
      <c r="HPQ27"/>
      <c r="HPR27"/>
      <c r="HPS27"/>
      <c r="HPT27"/>
      <c r="HPU27"/>
      <c r="HPV27"/>
      <c r="HPW27"/>
      <c r="HPX27"/>
      <c r="HPY27"/>
      <c r="HPZ27"/>
      <c r="HQA27"/>
      <c r="HQB27"/>
      <c r="HQC27"/>
      <c r="HQD27"/>
      <c r="HQE27"/>
      <c r="HQF27"/>
      <c r="HQG27"/>
      <c r="HQH27"/>
      <c r="HQI27"/>
      <c r="HQJ27"/>
      <c r="HQK27"/>
      <c r="HQL27"/>
      <c r="HQM27"/>
      <c r="HQN27"/>
      <c r="HQO27"/>
      <c r="HQP27"/>
      <c r="HQQ27"/>
      <c r="HQR27"/>
      <c r="HQS27"/>
      <c r="HQT27"/>
      <c r="HQU27"/>
      <c r="HQV27"/>
      <c r="HQW27"/>
      <c r="HQX27"/>
      <c r="HQY27"/>
      <c r="HQZ27"/>
      <c r="HRA27"/>
      <c r="HRB27"/>
      <c r="HRC27"/>
      <c r="HRD27"/>
      <c r="HRE27"/>
      <c r="HRF27"/>
      <c r="HRG27"/>
      <c r="HRH27"/>
      <c r="HRI27"/>
      <c r="HRJ27"/>
      <c r="HRK27"/>
      <c r="HRL27"/>
      <c r="HRM27"/>
      <c r="HRN27"/>
      <c r="HRO27"/>
      <c r="HRP27"/>
      <c r="HRQ27"/>
      <c r="HRR27"/>
      <c r="HRS27"/>
      <c r="HRT27"/>
      <c r="HRU27"/>
      <c r="HRV27"/>
      <c r="HRW27"/>
      <c r="HRX27"/>
      <c r="HRY27"/>
      <c r="HRZ27"/>
      <c r="HSA27"/>
      <c r="HSB27"/>
      <c r="HSC27"/>
      <c r="HSD27"/>
      <c r="HSE27"/>
      <c r="HSF27"/>
      <c r="HSG27"/>
      <c r="HSH27"/>
      <c r="HSI27"/>
      <c r="HSJ27"/>
      <c r="HSK27"/>
      <c r="HSL27"/>
      <c r="HSM27"/>
      <c r="HSN27"/>
      <c r="HSO27"/>
      <c r="HSP27"/>
      <c r="HSQ27"/>
      <c r="HSR27"/>
      <c r="HSS27"/>
      <c r="HST27"/>
      <c r="HSU27"/>
      <c r="HSV27"/>
      <c r="HSW27"/>
      <c r="HSX27"/>
      <c r="HSY27"/>
      <c r="HSZ27"/>
      <c r="HTA27"/>
      <c r="HTB27"/>
      <c r="HTC27"/>
      <c r="HTD27"/>
      <c r="HTE27"/>
      <c r="HTF27"/>
      <c r="HTG27"/>
      <c r="HTH27"/>
      <c r="HTI27"/>
      <c r="HTJ27"/>
      <c r="HTK27"/>
      <c r="HTL27"/>
      <c r="HTM27"/>
      <c r="HTN27"/>
      <c r="HTO27"/>
      <c r="HTP27"/>
      <c r="HTQ27"/>
      <c r="HTR27"/>
      <c r="HTS27"/>
      <c r="HTT27"/>
      <c r="HTU27"/>
      <c r="HTV27"/>
      <c r="HTW27"/>
      <c r="HTX27"/>
      <c r="HTY27"/>
      <c r="HTZ27"/>
      <c r="HUA27"/>
      <c r="HUB27"/>
      <c r="HUC27"/>
      <c r="HUD27"/>
      <c r="HUE27"/>
      <c r="HUF27"/>
      <c r="HUG27"/>
      <c r="HUH27"/>
      <c r="HUI27"/>
      <c r="HUJ27"/>
      <c r="HUK27"/>
      <c r="HUL27"/>
      <c r="HUM27"/>
      <c r="HUN27"/>
      <c r="HUO27"/>
      <c r="HUP27"/>
      <c r="HUQ27"/>
      <c r="HUR27"/>
      <c r="HUS27"/>
      <c r="HUT27"/>
      <c r="HUU27"/>
      <c r="HUV27"/>
      <c r="HUW27"/>
      <c r="HUX27"/>
      <c r="HUY27"/>
      <c r="HUZ27"/>
      <c r="HVA27"/>
      <c r="HVB27"/>
      <c r="HVC27"/>
      <c r="HVD27"/>
      <c r="HVE27"/>
      <c r="HVF27"/>
      <c r="HVG27"/>
      <c r="HVH27"/>
      <c r="HVI27"/>
      <c r="HVJ27"/>
      <c r="HVK27"/>
      <c r="HVL27"/>
      <c r="HVM27"/>
      <c r="HVN27"/>
      <c r="HVO27"/>
      <c r="HVP27"/>
      <c r="HVQ27"/>
      <c r="HVR27"/>
      <c r="HVS27"/>
      <c r="HVT27"/>
      <c r="HVU27"/>
      <c r="HVV27"/>
      <c r="HVW27"/>
      <c r="HVX27"/>
      <c r="HVY27"/>
      <c r="HVZ27"/>
      <c r="HWA27"/>
      <c r="HWB27"/>
      <c r="HWC27"/>
      <c r="HWD27"/>
      <c r="HWE27"/>
      <c r="HWF27"/>
      <c r="HWG27"/>
      <c r="HWH27"/>
      <c r="HWI27"/>
      <c r="HWJ27"/>
      <c r="HWK27"/>
      <c r="HWL27"/>
      <c r="HWM27"/>
      <c r="HWN27"/>
      <c r="HWO27"/>
      <c r="HWP27"/>
      <c r="HWQ27"/>
      <c r="HWR27"/>
      <c r="HWS27"/>
      <c r="HWT27"/>
      <c r="HWU27"/>
      <c r="HWV27"/>
      <c r="HWW27"/>
      <c r="HWX27"/>
      <c r="HWY27"/>
      <c r="HWZ27"/>
      <c r="HXA27"/>
      <c r="HXB27"/>
      <c r="HXC27"/>
      <c r="HXD27"/>
      <c r="HXE27"/>
      <c r="HXF27"/>
      <c r="HXG27"/>
      <c r="HXH27"/>
      <c r="HXI27"/>
      <c r="HXJ27"/>
      <c r="HXK27"/>
      <c r="HXL27"/>
      <c r="HXM27"/>
      <c r="HXN27"/>
      <c r="HXO27"/>
      <c r="HXP27"/>
      <c r="HXQ27"/>
      <c r="HXR27"/>
      <c r="HXS27"/>
      <c r="HXT27"/>
      <c r="HXU27"/>
      <c r="HXV27"/>
      <c r="HXW27"/>
      <c r="HXX27"/>
      <c r="HXY27"/>
      <c r="HXZ27"/>
      <c r="HYA27"/>
      <c r="HYB27"/>
      <c r="HYC27"/>
      <c r="HYD27"/>
      <c r="HYE27"/>
      <c r="HYF27"/>
      <c r="HYG27"/>
      <c r="HYH27"/>
      <c r="HYI27"/>
      <c r="HYJ27"/>
      <c r="HYK27"/>
      <c r="HYL27"/>
      <c r="HYM27"/>
      <c r="HYN27"/>
      <c r="HYO27"/>
      <c r="HYP27"/>
      <c r="HYQ27"/>
      <c r="HYR27"/>
      <c r="HYS27"/>
      <c r="HYT27"/>
      <c r="HYU27"/>
      <c r="HYV27"/>
      <c r="HYW27"/>
      <c r="HYX27"/>
      <c r="HYY27"/>
      <c r="HYZ27"/>
      <c r="HZA27"/>
      <c r="HZB27"/>
      <c r="HZC27"/>
      <c r="HZD27"/>
      <c r="HZE27"/>
      <c r="HZF27"/>
      <c r="HZG27"/>
      <c r="HZH27"/>
      <c r="HZI27"/>
      <c r="HZJ27"/>
      <c r="HZK27"/>
      <c r="HZL27"/>
      <c r="HZM27"/>
      <c r="HZN27"/>
      <c r="HZO27"/>
      <c r="HZP27"/>
      <c r="HZQ27"/>
      <c r="HZR27"/>
      <c r="HZS27"/>
      <c r="HZT27"/>
      <c r="HZU27"/>
      <c r="HZV27"/>
      <c r="HZW27"/>
      <c r="HZX27"/>
      <c r="HZY27"/>
      <c r="HZZ27"/>
      <c r="IAA27"/>
      <c r="IAB27"/>
      <c r="IAC27"/>
      <c r="IAD27"/>
      <c r="IAE27"/>
      <c r="IAF27"/>
      <c r="IAG27"/>
      <c r="IAH27"/>
      <c r="IAI27"/>
      <c r="IAJ27"/>
      <c r="IAK27"/>
      <c r="IAL27"/>
      <c r="IAM27"/>
      <c r="IAN27"/>
      <c r="IAO27"/>
      <c r="IAP27"/>
      <c r="IAQ27"/>
      <c r="IAR27"/>
      <c r="IAS27"/>
      <c r="IAT27"/>
      <c r="IAU27"/>
      <c r="IAV27"/>
      <c r="IAW27"/>
      <c r="IAX27"/>
      <c r="IAY27"/>
      <c r="IAZ27"/>
      <c r="IBA27"/>
      <c r="IBB27"/>
      <c r="IBC27"/>
      <c r="IBD27"/>
      <c r="IBE27"/>
      <c r="IBF27"/>
      <c r="IBG27"/>
      <c r="IBH27"/>
      <c r="IBI27"/>
      <c r="IBJ27"/>
      <c r="IBK27"/>
      <c r="IBL27"/>
      <c r="IBM27"/>
      <c r="IBN27"/>
      <c r="IBO27"/>
      <c r="IBP27"/>
      <c r="IBQ27"/>
      <c r="IBR27"/>
      <c r="IBS27"/>
      <c r="IBT27"/>
      <c r="IBU27"/>
      <c r="IBV27"/>
      <c r="IBW27"/>
      <c r="IBX27"/>
      <c r="IBY27"/>
      <c r="IBZ27"/>
      <c r="ICA27"/>
      <c r="ICB27"/>
      <c r="ICC27"/>
      <c r="ICD27"/>
      <c r="ICE27"/>
      <c r="ICF27"/>
      <c r="ICG27"/>
      <c r="ICH27"/>
      <c r="ICI27"/>
      <c r="ICJ27"/>
      <c r="ICK27"/>
      <c r="ICL27"/>
      <c r="ICM27"/>
      <c r="ICN27"/>
      <c r="ICO27"/>
      <c r="ICP27"/>
      <c r="ICQ27"/>
      <c r="ICR27"/>
      <c r="ICS27"/>
      <c r="ICT27"/>
      <c r="ICU27"/>
      <c r="ICV27"/>
      <c r="ICW27"/>
      <c r="ICX27"/>
      <c r="ICY27"/>
      <c r="ICZ27"/>
      <c r="IDA27"/>
      <c r="IDB27"/>
      <c r="IDC27"/>
      <c r="IDD27"/>
      <c r="IDE27"/>
      <c r="IDF27"/>
      <c r="IDG27"/>
      <c r="IDH27"/>
      <c r="IDI27"/>
      <c r="IDJ27"/>
      <c r="IDK27"/>
      <c r="IDL27"/>
      <c r="IDM27"/>
      <c r="IDN27"/>
      <c r="IDO27"/>
      <c r="IDP27"/>
      <c r="IDQ27"/>
      <c r="IDR27"/>
      <c r="IDS27"/>
      <c r="IDT27"/>
      <c r="IDU27"/>
      <c r="IDV27"/>
      <c r="IDW27"/>
      <c r="IDX27"/>
      <c r="IDY27"/>
      <c r="IDZ27"/>
      <c r="IEA27"/>
      <c r="IEB27"/>
      <c r="IEC27"/>
      <c r="IED27"/>
      <c r="IEE27"/>
      <c r="IEF27"/>
      <c r="IEG27"/>
      <c r="IEH27"/>
      <c r="IEI27"/>
      <c r="IEJ27"/>
      <c r="IEK27"/>
      <c r="IEL27"/>
      <c r="IEM27"/>
      <c r="IEN27"/>
      <c r="IEO27"/>
      <c r="IEP27"/>
      <c r="IEQ27"/>
      <c r="IER27"/>
      <c r="IES27"/>
      <c r="IET27"/>
      <c r="IEU27"/>
      <c r="IEV27"/>
      <c r="IEW27"/>
      <c r="IEX27"/>
      <c r="IEY27"/>
      <c r="IEZ27"/>
      <c r="IFA27"/>
      <c r="IFB27"/>
      <c r="IFC27"/>
      <c r="IFD27"/>
      <c r="IFE27"/>
      <c r="IFF27"/>
      <c r="IFG27"/>
      <c r="IFH27"/>
      <c r="IFI27"/>
      <c r="IFJ27"/>
      <c r="IFK27"/>
      <c r="IFL27"/>
      <c r="IFM27"/>
      <c r="IFN27"/>
      <c r="IFO27"/>
      <c r="IFP27"/>
      <c r="IFQ27"/>
      <c r="IFR27"/>
      <c r="IFS27"/>
      <c r="IFT27"/>
      <c r="IFU27"/>
      <c r="IFV27"/>
      <c r="IFW27"/>
      <c r="IFX27"/>
      <c r="IFY27"/>
      <c r="IFZ27"/>
      <c r="IGA27"/>
      <c r="IGB27"/>
      <c r="IGC27"/>
      <c r="IGD27"/>
      <c r="IGE27"/>
      <c r="IGF27"/>
      <c r="IGG27"/>
      <c r="IGH27"/>
      <c r="IGI27"/>
      <c r="IGJ27"/>
      <c r="IGK27"/>
      <c r="IGL27"/>
      <c r="IGM27"/>
      <c r="IGN27"/>
      <c r="IGO27"/>
      <c r="IGP27"/>
      <c r="IGQ27"/>
      <c r="IGR27"/>
      <c r="IGS27"/>
      <c r="IGT27"/>
      <c r="IGU27"/>
      <c r="IGV27"/>
      <c r="IGW27"/>
      <c r="IGX27"/>
      <c r="IGY27"/>
      <c r="IGZ27"/>
      <c r="IHA27"/>
      <c r="IHB27"/>
      <c r="IHC27"/>
      <c r="IHD27"/>
      <c r="IHE27"/>
      <c r="IHF27"/>
      <c r="IHG27"/>
      <c r="IHH27"/>
      <c r="IHI27"/>
      <c r="IHJ27"/>
      <c r="IHK27"/>
      <c r="IHL27"/>
      <c r="IHM27"/>
      <c r="IHN27"/>
      <c r="IHO27"/>
      <c r="IHP27"/>
      <c r="IHQ27"/>
      <c r="IHR27"/>
      <c r="IHS27"/>
      <c r="IHT27"/>
      <c r="IHU27"/>
      <c r="IHV27"/>
      <c r="IHW27"/>
      <c r="IHX27"/>
      <c r="IHY27"/>
      <c r="IHZ27"/>
      <c r="IIA27"/>
      <c r="IIB27"/>
      <c r="IIC27"/>
      <c r="IID27"/>
      <c r="IIE27"/>
      <c r="IIF27"/>
      <c r="IIG27"/>
      <c r="IIH27"/>
      <c r="III27"/>
      <c r="IIJ27"/>
      <c r="IIK27"/>
      <c r="IIL27"/>
      <c r="IIM27"/>
      <c r="IIN27"/>
      <c r="IIO27"/>
      <c r="IIP27"/>
      <c r="IIQ27"/>
      <c r="IIR27"/>
      <c r="IIS27"/>
      <c r="IIT27"/>
      <c r="IIU27"/>
      <c r="IIV27"/>
      <c r="IIW27"/>
      <c r="IIX27"/>
      <c r="IIY27"/>
      <c r="IIZ27"/>
      <c r="IJA27"/>
      <c r="IJB27"/>
      <c r="IJC27"/>
      <c r="IJD27"/>
      <c r="IJE27"/>
      <c r="IJF27"/>
      <c r="IJG27"/>
      <c r="IJH27"/>
      <c r="IJI27"/>
      <c r="IJJ27"/>
      <c r="IJK27"/>
      <c r="IJL27"/>
      <c r="IJM27"/>
      <c r="IJN27"/>
      <c r="IJO27"/>
      <c r="IJP27"/>
      <c r="IJQ27"/>
      <c r="IJR27"/>
      <c r="IJS27"/>
      <c r="IJT27"/>
      <c r="IJU27"/>
      <c r="IJV27"/>
      <c r="IJW27"/>
      <c r="IJX27"/>
      <c r="IJY27"/>
      <c r="IJZ27"/>
      <c r="IKA27"/>
      <c r="IKB27"/>
      <c r="IKC27"/>
      <c r="IKD27"/>
      <c r="IKE27"/>
      <c r="IKF27"/>
      <c r="IKG27"/>
      <c r="IKH27"/>
      <c r="IKI27"/>
      <c r="IKJ27"/>
      <c r="IKK27"/>
      <c r="IKL27"/>
      <c r="IKM27"/>
      <c r="IKN27"/>
      <c r="IKO27"/>
      <c r="IKP27"/>
      <c r="IKQ27"/>
      <c r="IKR27"/>
      <c r="IKS27"/>
      <c r="IKT27"/>
      <c r="IKU27"/>
      <c r="IKV27"/>
      <c r="IKW27"/>
      <c r="IKX27"/>
      <c r="IKY27"/>
      <c r="IKZ27"/>
      <c r="ILA27"/>
      <c r="ILB27"/>
      <c r="ILC27"/>
      <c r="ILD27"/>
      <c r="ILE27"/>
      <c r="ILF27"/>
      <c r="ILG27"/>
      <c r="ILH27"/>
      <c r="ILI27"/>
      <c r="ILJ27"/>
      <c r="ILK27"/>
      <c r="ILL27"/>
      <c r="ILM27"/>
      <c r="ILN27"/>
      <c r="ILO27"/>
      <c r="ILP27"/>
      <c r="ILQ27"/>
      <c r="ILR27"/>
      <c r="ILS27"/>
      <c r="ILT27"/>
      <c r="ILU27"/>
      <c r="ILV27"/>
      <c r="ILW27"/>
      <c r="ILX27"/>
      <c r="ILY27"/>
      <c r="ILZ27"/>
      <c r="IMA27"/>
      <c r="IMB27"/>
      <c r="IMC27"/>
      <c r="IMD27"/>
      <c r="IME27"/>
      <c r="IMF27"/>
      <c r="IMG27"/>
      <c r="IMH27"/>
      <c r="IMI27"/>
      <c r="IMJ27"/>
      <c r="IMK27"/>
      <c r="IML27"/>
      <c r="IMM27"/>
      <c r="IMN27"/>
      <c r="IMO27"/>
      <c r="IMP27"/>
      <c r="IMQ27"/>
      <c r="IMR27"/>
      <c r="IMS27"/>
      <c r="IMT27"/>
      <c r="IMU27"/>
      <c r="IMV27"/>
      <c r="IMW27"/>
      <c r="IMX27"/>
      <c r="IMY27"/>
      <c r="IMZ27"/>
      <c r="INA27"/>
      <c r="INB27"/>
      <c r="INC27"/>
      <c r="IND27"/>
      <c r="INE27"/>
      <c r="INF27"/>
      <c r="ING27"/>
      <c r="INH27"/>
      <c r="INI27"/>
      <c r="INJ27"/>
      <c r="INK27"/>
      <c r="INL27"/>
      <c r="INM27"/>
      <c r="INN27"/>
      <c r="INO27"/>
      <c r="INP27"/>
      <c r="INQ27"/>
      <c r="INR27"/>
      <c r="INS27"/>
      <c r="INT27"/>
      <c r="INU27"/>
      <c r="INV27"/>
      <c r="INW27"/>
      <c r="INX27"/>
      <c r="INY27"/>
      <c r="INZ27"/>
      <c r="IOA27"/>
      <c r="IOB27"/>
      <c r="IOC27"/>
      <c r="IOD27"/>
      <c r="IOE27"/>
      <c r="IOF27"/>
      <c r="IOG27"/>
      <c r="IOH27"/>
      <c r="IOI27"/>
      <c r="IOJ27"/>
      <c r="IOK27"/>
      <c r="IOL27"/>
      <c r="IOM27"/>
      <c r="ION27"/>
      <c r="IOO27"/>
      <c r="IOP27"/>
      <c r="IOQ27"/>
      <c r="IOR27"/>
      <c r="IOS27"/>
      <c r="IOT27"/>
      <c r="IOU27"/>
      <c r="IOV27"/>
      <c r="IOW27"/>
      <c r="IOX27"/>
      <c r="IOY27"/>
      <c r="IOZ27"/>
      <c r="IPA27"/>
      <c r="IPB27"/>
      <c r="IPC27"/>
      <c r="IPD27"/>
      <c r="IPE27"/>
      <c r="IPF27"/>
      <c r="IPG27"/>
      <c r="IPH27"/>
      <c r="IPI27"/>
      <c r="IPJ27"/>
      <c r="IPK27"/>
      <c r="IPL27"/>
      <c r="IPM27"/>
      <c r="IPN27"/>
      <c r="IPO27"/>
      <c r="IPP27"/>
      <c r="IPQ27"/>
      <c r="IPR27"/>
      <c r="IPS27"/>
      <c r="IPT27"/>
      <c r="IPU27"/>
      <c r="IPV27"/>
      <c r="IPW27"/>
      <c r="IPX27"/>
      <c r="IPY27"/>
      <c r="IPZ27"/>
      <c r="IQA27"/>
      <c r="IQB27"/>
      <c r="IQC27"/>
      <c r="IQD27"/>
      <c r="IQE27"/>
      <c r="IQF27"/>
      <c r="IQG27"/>
      <c r="IQH27"/>
      <c r="IQI27"/>
      <c r="IQJ27"/>
      <c r="IQK27"/>
      <c r="IQL27"/>
      <c r="IQM27"/>
      <c r="IQN27"/>
      <c r="IQO27"/>
      <c r="IQP27"/>
      <c r="IQQ27"/>
      <c r="IQR27"/>
      <c r="IQS27"/>
      <c r="IQT27"/>
      <c r="IQU27"/>
      <c r="IQV27"/>
      <c r="IQW27"/>
      <c r="IQX27"/>
      <c r="IQY27"/>
      <c r="IQZ27"/>
      <c r="IRA27"/>
      <c r="IRB27"/>
      <c r="IRC27"/>
      <c r="IRD27"/>
      <c r="IRE27"/>
      <c r="IRF27"/>
      <c r="IRG27"/>
      <c r="IRH27"/>
      <c r="IRI27"/>
      <c r="IRJ27"/>
      <c r="IRK27"/>
      <c r="IRL27"/>
      <c r="IRM27"/>
      <c r="IRN27"/>
      <c r="IRO27"/>
      <c r="IRP27"/>
      <c r="IRQ27"/>
      <c r="IRR27"/>
      <c r="IRS27"/>
      <c r="IRT27"/>
      <c r="IRU27"/>
      <c r="IRV27"/>
      <c r="IRW27"/>
      <c r="IRX27"/>
      <c r="IRY27"/>
      <c r="IRZ27"/>
      <c r="ISA27"/>
      <c r="ISB27"/>
      <c r="ISC27"/>
      <c r="ISD27"/>
      <c r="ISE27"/>
      <c r="ISF27"/>
      <c r="ISG27"/>
      <c r="ISH27"/>
      <c r="ISI27"/>
      <c r="ISJ27"/>
      <c r="ISK27"/>
      <c r="ISL27"/>
      <c r="ISM27"/>
      <c r="ISN27"/>
      <c r="ISO27"/>
      <c r="ISP27"/>
      <c r="ISQ27"/>
      <c r="ISR27"/>
      <c r="ISS27"/>
      <c r="IST27"/>
      <c r="ISU27"/>
      <c r="ISV27"/>
      <c r="ISW27"/>
      <c r="ISX27"/>
      <c r="ISY27"/>
      <c r="ISZ27"/>
      <c r="ITA27"/>
      <c r="ITB27"/>
      <c r="ITC27"/>
      <c r="ITD27"/>
      <c r="ITE27"/>
      <c r="ITF27"/>
      <c r="ITG27"/>
      <c r="ITH27"/>
      <c r="ITI27"/>
      <c r="ITJ27"/>
      <c r="ITK27"/>
      <c r="ITL27"/>
      <c r="ITM27"/>
      <c r="ITN27"/>
      <c r="ITO27"/>
      <c r="ITP27"/>
      <c r="ITQ27"/>
      <c r="ITR27"/>
      <c r="ITS27"/>
      <c r="ITT27"/>
      <c r="ITU27"/>
      <c r="ITV27"/>
      <c r="ITW27"/>
      <c r="ITX27"/>
      <c r="ITY27"/>
      <c r="ITZ27"/>
      <c r="IUA27"/>
      <c r="IUB27"/>
      <c r="IUC27"/>
      <c r="IUD27"/>
      <c r="IUE27"/>
      <c r="IUF27"/>
      <c r="IUG27"/>
      <c r="IUH27"/>
      <c r="IUI27"/>
      <c r="IUJ27"/>
      <c r="IUK27"/>
      <c r="IUL27"/>
      <c r="IUM27"/>
      <c r="IUN27"/>
      <c r="IUO27"/>
      <c r="IUP27"/>
      <c r="IUQ27"/>
      <c r="IUR27"/>
      <c r="IUS27"/>
      <c r="IUT27"/>
      <c r="IUU27"/>
      <c r="IUV27"/>
      <c r="IUW27"/>
      <c r="IUX27"/>
      <c r="IUY27"/>
      <c r="IUZ27"/>
      <c r="IVA27"/>
      <c r="IVB27"/>
      <c r="IVC27"/>
      <c r="IVD27"/>
      <c r="IVE27"/>
      <c r="IVF27"/>
      <c r="IVG27"/>
      <c r="IVH27"/>
      <c r="IVI27"/>
      <c r="IVJ27"/>
      <c r="IVK27"/>
      <c r="IVL27"/>
      <c r="IVM27"/>
      <c r="IVN27"/>
      <c r="IVO27"/>
      <c r="IVP27"/>
      <c r="IVQ27"/>
      <c r="IVR27"/>
      <c r="IVS27"/>
      <c r="IVT27"/>
      <c r="IVU27"/>
      <c r="IVV27"/>
      <c r="IVW27"/>
      <c r="IVX27"/>
      <c r="IVY27"/>
      <c r="IVZ27"/>
      <c r="IWA27"/>
      <c r="IWB27"/>
      <c r="IWC27"/>
      <c r="IWD27"/>
      <c r="IWE27"/>
      <c r="IWF27"/>
      <c r="IWG27"/>
      <c r="IWH27"/>
      <c r="IWI27"/>
      <c r="IWJ27"/>
      <c r="IWK27"/>
      <c r="IWL27"/>
      <c r="IWM27"/>
      <c r="IWN27"/>
      <c r="IWO27"/>
      <c r="IWP27"/>
      <c r="IWQ27"/>
      <c r="IWR27"/>
      <c r="IWS27"/>
      <c r="IWT27"/>
      <c r="IWU27"/>
      <c r="IWV27"/>
      <c r="IWW27"/>
      <c r="IWX27"/>
      <c r="IWY27"/>
      <c r="IWZ27"/>
      <c r="IXA27"/>
      <c r="IXB27"/>
      <c r="IXC27"/>
      <c r="IXD27"/>
      <c r="IXE27"/>
      <c r="IXF27"/>
      <c r="IXG27"/>
      <c r="IXH27"/>
      <c r="IXI27"/>
      <c r="IXJ27"/>
      <c r="IXK27"/>
      <c r="IXL27"/>
      <c r="IXM27"/>
      <c r="IXN27"/>
      <c r="IXO27"/>
      <c r="IXP27"/>
      <c r="IXQ27"/>
      <c r="IXR27"/>
      <c r="IXS27"/>
      <c r="IXT27"/>
      <c r="IXU27"/>
      <c r="IXV27"/>
      <c r="IXW27"/>
      <c r="IXX27"/>
      <c r="IXY27"/>
      <c r="IXZ27"/>
      <c r="IYA27"/>
      <c r="IYB27"/>
      <c r="IYC27"/>
      <c r="IYD27"/>
      <c r="IYE27"/>
      <c r="IYF27"/>
      <c r="IYG27"/>
      <c r="IYH27"/>
      <c r="IYI27"/>
      <c r="IYJ27"/>
      <c r="IYK27"/>
      <c r="IYL27"/>
      <c r="IYM27"/>
      <c r="IYN27"/>
      <c r="IYO27"/>
      <c r="IYP27"/>
      <c r="IYQ27"/>
      <c r="IYR27"/>
      <c r="IYS27"/>
      <c r="IYT27"/>
      <c r="IYU27"/>
      <c r="IYV27"/>
      <c r="IYW27"/>
      <c r="IYX27"/>
      <c r="IYY27"/>
      <c r="IYZ27"/>
      <c r="IZA27"/>
      <c r="IZB27"/>
      <c r="IZC27"/>
      <c r="IZD27"/>
      <c r="IZE27"/>
      <c r="IZF27"/>
      <c r="IZG27"/>
      <c r="IZH27"/>
      <c r="IZI27"/>
      <c r="IZJ27"/>
      <c r="IZK27"/>
      <c r="IZL27"/>
      <c r="IZM27"/>
      <c r="IZN27"/>
      <c r="IZO27"/>
      <c r="IZP27"/>
      <c r="IZQ27"/>
      <c r="IZR27"/>
      <c r="IZS27"/>
      <c r="IZT27"/>
      <c r="IZU27"/>
      <c r="IZV27"/>
      <c r="IZW27"/>
      <c r="IZX27"/>
      <c r="IZY27"/>
      <c r="IZZ27"/>
      <c r="JAA27"/>
      <c r="JAB27"/>
      <c r="JAC27"/>
      <c r="JAD27"/>
      <c r="JAE27"/>
      <c r="JAF27"/>
      <c r="JAG27"/>
      <c r="JAH27"/>
      <c r="JAI27"/>
      <c r="JAJ27"/>
      <c r="JAK27"/>
      <c r="JAL27"/>
      <c r="JAM27"/>
      <c r="JAN27"/>
      <c r="JAO27"/>
      <c r="JAP27"/>
      <c r="JAQ27"/>
      <c r="JAR27"/>
      <c r="JAS27"/>
      <c r="JAT27"/>
      <c r="JAU27"/>
      <c r="JAV27"/>
      <c r="JAW27"/>
      <c r="JAX27"/>
      <c r="JAY27"/>
      <c r="JAZ27"/>
      <c r="JBA27"/>
      <c r="JBB27"/>
      <c r="JBC27"/>
      <c r="JBD27"/>
      <c r="JBE27"/>
      <c r="JBF27"/>
      <c r="JBG27"/>
      <c r="JBH27"/>
      <c r="JBI27"/>
      <c r="JBJ27"/>
      <c r="JBK27"/>
      <c r="JBL27"/>
      <c r="JBM27"/>
      <c r="JBN27"/>
      <c r="JBO27"/>
      <c r="JBP27"/>
      <c r="JBQ27"/>
      <c r="JBR27"/>
      <c r="JBS27"/>
      <c r="JBT27"/>
      <c r="JBU27"/>
      <c r="JBV27"/>
      <c r="JBW27"/>
      <c r="JBX27"/>
      <c r="JBY27"/>
      <c r="JBZ27"/>
      <c r="JCA27"/>
      <c r="JCB27"/>
      <c r="JCC27"/>
      <c r="JCD27"/>
      <c r="JCE27"/>
      <c r="JCF27"/>
      <c r="JCG27"/>
      <c r="JCH27"/>
      <c r="JCI27"/>
      <c r="JCJ27"/>
      <c r="JCK27"/>
      <c r="JCL27"/>
      <c r="JCM27"/>
      <c r="JCN27"/>
      <c r="JCO27"/>
      <c r="JCP27"/>
      <c r="JCQ27"/>
      <c r="JCR27"/>
      <c r="JCS27"/>
      <c r="JCT27"/>
      <c r="JCU27"/>
      <c r="JCV27"/>
      <c r="JCW27"/>
      <c r="JCX27"/>
      <c r="JCY27"/>
      <c r="JCZ27"/>
      <c r="JDA27"/>
      <c r="JDB27"/>
      <c r="JDC27"/>
      <c r="JDD27"/>
      <c r="JDE27"/>
      <c r="JDF27"/>
      <c r="JDG27"/>
      <c r="JDH27"/>
      <c r="JDI27"/>
      <c r="JDJ27"/>
      <c r="JDK27"/>
      <c r="JDL27"/>
      <c r="JDM27"/>
      <c r="JDN27"/>
      <c r="JDO27"/>
      <c r="JDP27"/>
      <c r="JDQ27"/>
      <c r="JDR27"/>
      <c r="JDS27"/>
      <c r="JDT27"/>
      <c r="JDU27"/>
      <c r="JDV27"/>
      <c r="JDW27"/>
      <c r="JDX27"/>
      <c r="JDY27"/>
      <c r="JDZ27"/>
      <c r="JEA27"/>
      <c r="JEB27"/>
      <c r="JEC27"/>
      <c r="JED27"/>
      <c r="JEE27"/>
      <c r="JEF27"/>
      <c r="JEG27"/>
      <c r="JEH27"/>
      <c r="JEI27"/>
      <c r="JEJ27"/>
      <c r="JEK27"/>
      <c r="JEL27"/>
      <c r="JEM27"/>
      <c r="JEN27"/>
      <c r="JEO27"/>
      <c r="JEP27"/>
      <c r="JEQ27"/>
      <c r="JER27"/>
      <c r="JES27"/>
      <c r="JET27"/>
      <c r="JEU27"/>
      <c r="JEV27"/>
      <c r="JEW27"/>
      <c r="JEX27"/>
      <c r="JEY27"/>
      <c r="JEZ27"/>
      <c r="JFA27"/>
      <c r="JFB27"/>
      <c r="JFC27"/>
      <c r="JFD27"/>
      <c r="JFE27"/>
      <c r="JFF27"/>
      <c r="JFG27"/>
      <c r="JFH27"/>
      <c r="JFI27"/>
      <c r="JFJ27"/>
      <c r="JFK27"/>
      <c r="JFL27"/>
      <c r="JFM27"/>
      <c r="JFN27"/>
      <c r="JFO27"/>
      <c r="JFP27"/>
      <c r="JFQ27"/>
      <c r="JFR27"/>
      <c r="JFS27"/>
      <c r="JFT27"/>
      <c r="JFU27"/>
      <c r="JFV27"/>
      <c r="JFW27"/>
      <c r="JFX27"/>
      <c r="JFY27"/>
      <c r="JFZ27"/>
      <c r="JGA27"/>
      <c r="JGB27"/>
      <c r="JGC27"/>
      <c r="JGD27"/>
      <c r="JGE27"/>
      <c r="JGF27"/>
      <c r="JGG27"/>
      <c r="JGH27"/>
      <c r="JGI27"/>
      <c r="JGJ27"/>
      <c r="JGK27"/>
      <c r="JGL27"/>
      <c r="JGM27"/>
      <c r="JGN27"/>
      <c r="JGO27"/>
      <c r="JGP27"/>
      <c r="JGQ27"/>
      <c r="JGR27"/>
      <c r="JGS27"/>
      <c r="JGT27"/>
      <c r="JGU27"/>
      <c r="JGV27"/>
      <c r="JGW27"/>
      <c r="JGX27"/>
      <c r="JGY27"/>
      <c r="JGZ27"/>
      <c r="JHA27"/>
      <c r="JHB27"/>
      <c r="JHC27"/>
      <c r="JHD27"/>
      <c r="JHE27"/>
      <c r="JHF27"/>
      <c r="JHG27"/>
      <c r="JHH27"/>
      <c r="JHI27"/>
      <c r="JHJ27"/>
      <c r="JHK27"/>
      <c r="JHL27"/>
      <c r="JHM27"/>
      <c r="JHN27"/>
      <c r="JHO27"/>
      <c r="JHP27"/>
      <c r="JHQ27"/>
      <c r="JHR27"/>
      <c r="JHS27"/>
      <c r="JHT27"/>
      <c r="JHU27"/>
      <c r="JHV27"/>
      <c r="JHW27"/>
      <c r="JHX27"/>
      <c r="JHY27"/>
      <c r="JHZ27"/>
      <c r="JIA27"/>
      <c r="JIB27"/>
      <c r="JIC27"/>
      <c r="JID27"/>
      <c r="JIE27"/>
      <c r="JIF27"/>
      <c r="JIG27"/>
      <c r="JIH27"/>
      <c r="JII27"/>
      <c r="JIJ27"/>
      <c r="JIK27"/>
      <c r="JIL27"/>
      <c r="JIM27"/>
      <c r="JIN27"/>
      <c r="JIO27"/>
      <c r="JIP27"/>
      <c r="JIQ27"/>
      <c r="JIR27"/>
      <c r="JIS27"/>
      <c r="JIT27"/>
      <c r="JIU27"/>
      <c r="JIV27"/>
      <c r="JIW27"/>
      <c r="JIX27"/>
      <c r="JIY27"/>
      <c r="JIZ27"/>
      <c r="JJA27"/>
      <c r="JJB27"/>
      <c r="JJC27"/>
      <c r="JJD27"/>
      <c r="JJE27"/>
      <c r="JJF27"/>
      <c r="JJG27"/>
      <c r="JJH27"/>
      <c r="JJI27"/>
      <c r="JJJ27"/>
      <c r="JJK27"/>
      <c r="JJL27"/>
      <c r="JJM27"/>
      <c r="JJN27"/>
      <c r="JJO27"/>
      <c r="JJP27"/>
      <c r="JJQ27"/>
      <c r="JJR27"/>
      <c r="JJS27"/>
      <c r="JJT27"/>
      <c r="JJU27"/>
      <c r="JJV27"/>
      <c r="JJW27"/>
      <c r="JJX27"/>
      <c r="JJY27"/>
      <c r="JJZ27"/>
      <c r="JKA27"/>
      <c r="JKB27"/>
      <c r="JKC27"/>
      <c r="JKD27"/>
      <c r="JKE27"/>
      <c r="JKF27"/>
      <c r="JKG27"/>
      <c r="JKH27"/>
      <c r="JKI27"/>
      <c r="JKJ27"/>
      <c r="JKK27"/>
      <c r="JKL27"/>
      <c r="JKM27"/>
      <c r="JKN27"/>
      <c r="JKO27"/>
      <c r="JKP27"/>
      <c r="JKQ27"/>
      <c r="JKR27"/>
      <c r="JKS27"/>
      <c r="JKT27"/>
      <c r="JKU27"/>
      <c r="JKV27"/>
      <c r="JKW27"/>
      <c r="JKX27"/>
      <c r="JKY27"/>
      <c r="JKZ27"/>
      <c r="JLA27"/>
      <c r="JLB27"/>
      <c r="JLC27"/>
      <c r="JLD27"/>
      <c r="JLE27"/>
      <c r="JLF27"/>
      <c r="JLG27"/>
      <c r="JLH27"/>
      <c r="JLI27"/>
      <c r="JLJ27"/>
      <c r="JLK27"/>
      <c r="JLL27"/>
      <c r="JLM27"/>
      <c r="JLN27"/>
      <c r="JLO27"/>
      <c r="JLP27"/>
      <c r="JLQ27"/>
      <c r="JLR27"/>
      <c r="JLS27"/>
      <c r="JLT27"/>
      <c r="JLU27"/>
      <c r="JLV27"/>
      <c r="JLW27"/>
      <c r="JLX27"/>
      <c r="JLY27"/>
      <c r="JLZ27"/>
      <c r="JMA27"/>
      <c r="JMB27"/>
      <c r="JMC27"/>
      <c r="JMD27"/>
      <c r="JME27"/>
      <c r="JMF27"/>
      <c r="JMG27"/>
      <c r="JMH27"/>
      <c r="JMI27"/>
      <c r="JMJ27"/>
      <c r="JMK27"/>
      <c r="JML27"/>
      <c r="JMM27"/>
      <c r="JMN27"/>
      <c r="JMO27"/>
      <c r="JMP27"/>
      <c r="JMQ27"/>
      <c r="JMR27"/>
      <c r="JMS27"/>
      <c r="JMT27"/>
      <c r="JMU27"/>
      <c r="JMV27"/>
      <c r="JMW27"/>
      <c r="JMX27"/>
      <c r="JMY27"/>
      <c r="JMZ27"/>
      <c r="JNA27"/>
      <c r="JNB27"/>
      <c r="JNC27"/>
      <c r="JND27"/>
      <c r="JNE27"/>
      <c r="JNF27"/>
      <c r="JNG27"/>
      <c r="JNH27"/>
      <c r="JNI27"/>
      <c r="JNJ27"/>
      <c r="JNK27"/>
      <c r="JNL27"/>
      <c r="JNM27"/>
      <c r="JNN27"/>
      <c r="JNO27"/>
      <c r="JNP27"/>
      <c r="JNQ27"/>
      <c r="JNR27"/>
      <c r="JNS27"/>
      <c r="JNT27"/>
      <c r="JNU27"/>
      <c r="JNV27"/>
      <c r="JNW27"/>
      <c r="JNX27"/>
      <c r="JNY27"/>
      <c r="JNZ27"/>
      <c r="JOA27"/>
      <c r="JOB27"/>
      <c r="JOC27"/>
      <c r="JOD27"/>
      <c r="JOE27"/>
      <c r="JOF27"/>
      <c r="JOG27"/>
      <c r="JOH27"/>
      <c r="JOI27"/>
      <c r="JOJ27"/>
      <c r="JOK27"/>
      <c r="JOL27"/>
      <c r="JOM27"/>
      <c r="JON27"/>
      <c r="JOO27"/>
      <c r="JOP27"/>
      <c r="JOQ27"/>
      <c r="JOR27"/>
      <c r="JOS27"/>
      <c r="JOT27"/>
      <c r="JOU27"/>
      <c r="JOV27"/>
      <c r="JOW27"/>
      <c r="JOX27"/>
      <c r="JOY27"/>
      <c r="JOZ27"/>
      <c r="JPA27"/>
      <c r="JPB27"/>
      <c r="JPC27"/>
      <c r="JPD27"/>
      <c r="JPE27"/>
      <c r="JPF27"/>
      <c r="JPG27"/>
      <c r="JPH27"/>
      <c r="JPI27"/>
      <c r="JPJ27"/>
      <c r="JPK27"/>
      <c r="JPL27"/>
      <c r="JPM27"/>
      <c r="JPN27"/>
      <c r="JPO27"/>
      <c r="JPP27"/>
      <c r="JPQ27"/>
      <c r="JPR27"/>
      <c r="JPS27"/>
      <c r="JPT27"/>
      <c r="JPU27"/>
      <c r="JPV27"/>
      <c r="JPW27"/>
      <c r="JPX27"/>
      <c r="JPY27"/>
      <c r="JPZ27"/>
      <c r="JQA27"/>
      <c r="JQB27"/>
      <c r="JQC27"/>
      <c r="JQD27"/>
      <c r="JQE27"/>
      <c r="JQF27"/>
      <c r="JQG27"/>
      <c r="JQH27"/>
      <c r="JQI27"/>
      <c r="JQJ27"/>
      <c r="JQK27"/>
      <c r="JQL27"/>
      <c r="JQM27"/>
      <c r="JQN27"/>
      <c r="JQO27"/>
      <c r="JQP27"/>
      <c r="JQQ27"/>
      <c r="JQR27"/>
      <c r="JQS27"/>
      <c r="JQT27"/>
      <c r="JQU27"/>
      <c r="JQV27"/>
      <c r="JQW27"/>
      <c r="JQX27"/>
      <c r="JQY27"/>
      <c r="JQZ27"/>
      <c r="JRA27"/>
      <c r="JRB27"/>
      <c r="JRC27"/>
      <c r="JRD27"/>
      <c r="JRE27"/>
      <c r="JRF27"/>
      <c r="JRG27"/>
      <c r="JRH27"/>
      <c r="JRI27"/>
      <c r="JRJ27"/>
      <c r="JRK27"/>
      <c r="JRL27"/>
      <c r="JRM27"/>
      <c r="JRN27"/>
      <c r="JRO27"/>
      <c r="JRP27"/>
      <c r="JRQ27"/>
      <c r="JRR27"/>
      <c r="JRS27"/>
      <c r="JRT27"/>
      <c r="JRU27"/>
      <c r="JRV27"/>
      <c r="JRW27"/>
      <c r="JRX27"/>
      <c r="JRY27"/>
      <c r="JRZ27"/>
      <c r="JSA27"/>
      <c r="JSB27"/>
      <c r="JSC27"/>
      <c r="JSD27"/>
      <c r="JSE27"/>
      <c r="JSF27"/>
      <c r="JSG27"/>
      <c r="JSH27"/>
      <c r="JSI27"/>
      <c r="JSJ27"/>
      <c r="JSK27"/>
      <c r="JSL27"/>
      <c r="JSM27"/>
      <c r="JSN27"/>
      <c r="JSO27"/>
      <c r="JSP27"/>
      <c r="JSQ27"/>
      <c r="JSR27"/>
      <c r="JSS27"/>
      <c r="JST27"/>
      <c r="JSU27"/>
      <c r="JSV27"/>
      <c r="JSW27"/>
      <c r="JSX27"/>
      <c r="JSY27"/>
      <c r="JSZ27"/>
      <c r="JTA27"/>
      <c r="JTB27"/>
      <c r="JTC27"/>
      <c r="JTD27"/>
      <c r="JTE27"/>
      <c r="JTF27"/>
      <c r="JTG27"/>
      <c r="JTH27"/>
      <c r="JTI27"/>
      <c r="JTJ27"/>
      <c r="JTK27"/>
      <c r="JTL27"/>
      <c r="JTM27"/>
      <c r="JTN27"/>
      <c r="JTO27"/>
      <c r="JTP27"/>
      <c r="JTQ27"/>
      <c r="JTR27"/>
      <c r="JTS27"/>
      <c r="JTT27"/>
      <c r="JTU27"/>
      <c r="JTV27"/>
      <c r="JTW27"/>
      <c r="JTX27"/>
      <c r="JTY27"/>
      <c r="JTZ27"/>
      <c r="JUA27"/>
      <c r="JUB27"/>
      <c r="JUC27"/>
      <c r="JUD27"/>
      <c r="JUE27"/>
      <c r="JUF27"/>
      <c r="JUG27"/>
      <c r="JUH27"/>
      <c r="JUI27"/>
      <c r="JUJ27"/>
      <c r="JUK27"/>
      <c r="JUL27"/>
      <c r="JUM27"/>
      <c r="JUN27"/>
      <c r="JUO27"/>
      <c r="JUP27"/>
      <c r="JUQ27"/>
      <c r="JUR27"/>
      <c r="JUS27"/>
      <c r="JUT27"/>
      <c r="JUU27"/>
      <c r="JUV27"/>
      <c r="JUW27"/>
      <c r="JUX27"/>
      <c r="JUY27"/>
      <c r="JUZ27"/>
      <c r="JVA27"/>
      <c r="JVB27"/>
      <c r="JVC27"/>
      <c r="JVD27"/>
      <c r="JVE27"/>
      <c r="JVF27"/>
      <c r="JVG27"/>
      <c r="JVH27"/>
      <c r="JVI27"/>
      <c r="JVJ27"/>
      <c r="JVK27"/>
      <c r="JVL27"/>
      <c r="JVM27"/>
      <c r="JVN27"/>
      <c r="JVO27"/>
      <c r="JVP27"/>
      <c r="JVQ27"/>
      <c r="JVR27"/>
      <c r="JVS27"/>
      <c r="JVT27"/>
      <c r="JVU27"/>
      <c r="JVV27"/>
      <c r="JVW27"/>
      <c r="JVX27"/>
      <c r="JVY27"/>
      <c r="JVZ27"/>
      <c r="JWA27"/>
      <c r="JWB27"/>
      <c r="JWC27"/>
      <c r="JWD27"/>
      <c r="JWE27"/>
      <c r="JWF27"/>
      <c r="JWG27"/>
      <c r="JWH27"/>
      <c r="JWI27"/>
      <c r="JWJ27"/>
      <c r="JWK27"/>
      <c r="JWL27"/>
      <c r="JWM27"/>
      <c r="JWN27"/>
      <c r="JWO27"/>
      <c r="JWP27"/>
      <c r="JWQ27"/>
      <c r="JWR27"/>
      <c r="JWS27"/>
      <c r="JWT27"/>
      <c r="JWU27"/>
      <c r="JWV27"/>
      <c r="JWW27"/>
      <c r="JWX27"/>
      <c r="JWY27"/>
      <c r="JWZ27"/>
      <c r="JXA27"/>
      <c r="JXB27"/>
      <c r="JXC27"/>
      <c r="JXD27"/>
      <c r="JXE27"/>
      <c r="JXF27"/>
      <c r="JXG27"/>
      <c r="JXH27"/>
      <c r="JXI27"/>
      <c r="JXJ27"/>
      <c r="JXK27"/>
      <c r="JXL27"/>
      <c r="JXM27"/>
      <c r="JXN27"/>
      <c r="JXO27"/>
      <c r="JXP27"/>
      <c r="JXQ27"/>
      <c r="JXR27"/>
      <c r="JXS27"/>
      <c r="JXT27"/>
      <c r="JXU27"/>
      <c r="JXV27"/>
      <c r="JXW27"/>
      <c r="JXX27"/>
      <c r="JXY27"/>
      <c r="JXZ27"/>
      <c r="JYA27"/>
      <c r="JYB27"/>
      <c r="JYC27"/>
      <c r="JYD27"/>
      <c r="JYE27"/>
      <c r="JYF27"/>
      <c r="JYG27"/>
      <c r="JYH27"/>
      <c r="JYI27"/>
      <c r="JYJ27"/>
      <c r="JYK27"/>
      <c r="JYL27"/>
      <c r="JYM27"/>
      <c r="JYN27"/>
      <c r="JYO27"/>
      <c r="JYP27"/>
      <c r="JYQ27"/>
      <c r="JYR27"/>
      <c r="JYS27"/>
      <c r="JYT27"/>
      <c r="JYU27"/>
      <c r="JYV27"/>
      <c r="JYW27"/>
      <c r="JYX27"/>
      <c r="JYY27"/>
      <c r="JYZ27"/>
      <c r="JZA27"/>
      <c r="JZB27"/>
      <c r="JZC27"/>
      <c r="JZD27"/>
      <c r="JZE27"/>
      <c r="JZF27"/>
      <c r="JZG27"/>
      <c r="JZH27"/>
      <c r="JZI27"/>
      <c r="JZJ27"/>
      <c r="JZK27"/>
      <c r="JZL27"/>
      <c r="JZM27"/>
      <c r="JZN27"/>
      <c r="JZO27"/>
      <c r="JZP27"/>
      <c r="JZQ27"/>
      <c r="JZR27"/>
      <c r="JZS27"/>
      <c r="JZT27"/>
      <c r="JZU27"/>
      <c r="JZV27"/>
      <c r="JZW27"/>
      <c r="JZX27"/>
      <c r="JZY27"/>
      <c r="JZZ27"/>
      <c r="KAA27"/>
      <c r="KAB27"/>
      <c r="KAC27"/>
      <c r="KAD27"/>
      <c r="KAE27"/>
      <c r="KAF27"/>
      <c r="KAG27"/>
      <c r="KAH27"/>
      <c r="KAI27"/>
      <c r="KAJ27"/>
      <c r="KAK27"/>
      <c r="KAL27"/>
      <c r="KAM27"/>
      <c r="KAN27"/>
      <c r="KAO27"/>
      <c r="KAP27"/>
      <c r="KAQ27"/>
      <c r="KAR27"/>
      <c r="KAS27"/>
      <c r="KAT27"/>
      <c r="KAU27"/>
      <c r="KAV27"/>
      <c r="KAW27"/>
      <c r="KAX27"/>
      <c r="KAY27"/>
      <c r="KAZ27"/>
      <c r="KBA27"/>
      <c r="KBB27"/>
      <c r="KBC27"/>
      <c r="KBD27"/>
      <c r="KBE27"/>
      <c r="KBF27"/>
      <c r="KBG27"/>
      <c r="KBH27"/>
      <c r="KBI27"/>
      <c r="KBJ27"/>
      <c r="KBK27"/>
      <c r="KBL27"/>
      <c r="KBM27"/>
      <c r="KBN27"/>
      <c r="KBO27"/>
      <c r="KBP27"/>
      <c r="KBQ27"/>
      <c r="KBR27"/>
      <c r="KBS27"/>
      <c r="KBT27"/>
      <c r="KBU27"/>
      <c r="KBV27"/>
      <c r="KBW27"/>
      <c r="KBX27"/>
      <c r="KBY27"/>
      <c r="KBZ27"/>
      <c r="KCA27"/>
      <c r="KCB27"/>
      <c r="KCC27"/>
      <c r="KCD27"/>
      <c r="KCE27"/>
      <c r="KCF27"/>
      <c r="KCG27"/>
      <c r="KCH27"/>
      <c r="KCI27"/>
      <c r="KCJ27"/>
      <c r="KCK27"/>
      <c r="KCL27"/>
      <c r="KCM27"/>
      <c r="KCN27"/>
      <c r="KCO27"/>
      <c r="KCP27"/>
      <c r="KCQ27"/>
      <c r="KCR27"/>
      <c r="KCS27"/>
      <c r="KCT27"/>
      <c r="KCU27"/>
      <c r="KCV27"/>
      <c r="KCW27"/>
      <c r="KCX27"/>
      <c r="KCY27"/>
      <c r="KCZ27"/>
      <c r="KDA27"/>
      <c r="KDB27"/>
      <c r="KDC27"/>
      <c r="KDD27"/>
      <c r="KDE27"/>
      <c r="KDF27"/>
      <c r="KDG27"/>
      <c r="KDH27"/>
      <c r="KDI27"/>
      <c r="KDJ27"/>
      <c r="KDK27"/>
      <c r="KDL27"/>
      <c r="KDM27"/>
      <c r="KDN27"/>
      <c r="KDO27"/>
      <c r="KDP27"/>
      <c r="KDQ27"/>
      <c r="KDR27"/>
      <c r="KDS27"/>
      <c r="KDT27"/>
      <c r="KDU27"/>
      <c r="KDV27"/>
      <c r="KDW27"/>
      <c r="KDX27"/>
      <c r="KDY27"/>
      <c r="KDZ27"/>
      <c r="KEA27"/>
      <c r="KEB27"/>
      <c r="KEC27"/>
      <c r="KED27"/>
      <c r="KEE27"/>
      <c r="KEF27"/>
      <c r="KEG27"/>
      <c r="KEH27"/>
      <c r="KEI27"/>
      <c r="KEJ27"/>
      <c r="KEK27"/>
      <c r="KEL27"/>
      <c r="KEM27"/>
      <c r="KEN27"/>
      <c r="KEO27"/>
      <c r="KEP27"/>
      <c r="KEQ27"/>
      <c r="KER27"/>
      <c r="KES27"/>
      <c r="KET27"/>
      <c r="KEU27"/>
      <c r="KEV27"/>
      <c r="KEW27"/>
      <c r="KEX27"/>
      <c r="KEY27"/>
      <c r="KEZ27"/>
      <c r="KFA27"/>
      <c r="KFB27"/>
      <c r="KFC27"/>
      <c r="KFD27"/>
      <c r="KFE27"/>
      <c r="KFF27"/>
      <c r="KFG27"/>
      <c r="KFH27"/>
      <c r="KFI27"/>
      <c r="KFJ27"/>
      <c r="KFK27"/>
      <c r="KFL27"/>
      <c r="KFM27"/>
      <c r="KFN27"/>
      <c r="KFO27"/>
      <c r="KFP27"/>
      <c r="KFQ27"/>
      <c r="KFR27"/>
      <c r="KFS27"/>
      <c r="KFT27"/>
      <c r="KFU27"/>
      <c r="KFV27"/>
      <c r="KFW27"/>
      <c r="KFX27"/>
      <c r="KFY27"/>
      <c r="KFZ27"/>
      <c r="KGA27"/>
      <c r="KGB27"/>
      <c r="KGC27"/>
      <c r="KGD27"/>
      <c r="KGE27"/>
      <c r="KGF27"/>
      <c r="KGG27"/>
      <c r="KGH27"/>
      <c r="KGI27"/>
      <c r="KGJ27"/>
      <c r="KGK27"/>
      <c r="KGL27"/>
      <c r="KGM27"/>
      <c r="KGN27"/>
      <c r="KGO27"/>
      <c r="KGP27"/>
      <c r="KGQ27"/>
      <c r="KGR27"/>
      <c r="KGS27"/>
      <c r="KGT27"/>
      <c r="KGU27"/>
      <c r="KGV27"/>
      <c r="KGW27"/>
      <c r="KGX27"/>
      <c r="KGY27"/>
      <c r="KGZ27"/>
      <c r="KHA27"/>
      <c r="KHB27"/>
      <c r="KHC27"/>
      <c r="KHD27"/>
      <c r="KHE27"/>
      <c r="KHF27"/>
      <c r="KHG27"/>
      <c r="KHH27"/>
      <c r="KHI27"/>
      <c r="KHJ27"/>
      <c r="KHK27"/>
      <c r="KHL27"/>
      <c r="KHM27"/>
      <c r="KHN27"/>
      <c r="KHO27"/>
      <c r="KHP27"/>
      <c r="KHQ27"/>
      <c r="KHR27"/>
      <c r="KHS27"/>
      <c r="KHT27"/>
      <c r="KHU27"/>
      <c r="KHV27"/>
      <c r="KHW27"/>
      <c r="KHX27"/>
      <c r="KHY27"/>
      <c r="KHZ27"/>
      <c r="KIA27"/>
      <c r="KIB27"/>
      <c r="KIC27"/>
      <c r="KID27"/>
      <c r="KIE27"/>
      <c r="KIF27"/>
      <c r="KIG27"/>
      <c r="KIH27"/>
      <c r="KII27"/>
      <c r="KIJ27"/>
      <c r="KIK27"/>
      <c r="KIL27"/>
      <c r="KIM27"/>
      <c r="KIN27"/>
      <c r="KIO27"/>
      <c r="KIP27"/>
      <c r="KIQ27"/>
      <c r="KIR27"/>
      <c r="KIS27"/>
      <c r="KIT27"/>
      <c r="KIU27"/>
      <c r="KIV27"/>
      <c r="KIW27"/>
      <c r="KIX27"/>
      <c r="KIY27"/>
      <c r="KIZ27"/>
      <c r="KJA27"/>
      <c r="KJB27"/>
      <c r="KJC27"/>
      <c r="KJD27"/>
      <c r="KJE27"/>
      <c r="KJF27"/>
      <c r="KJG27"/>
      <c r="KJH27"/>
      <c r="KJI27"/>
      <c r="KJJ27"/>
      <c r="KJK27"/>
      <c r="KJL27"/>
      <c r="KJM27"/>
      <c r="KJN27"/>
      <c r="KJO27"/>
      <c r="KJP27"/>
      <c r="KJQ27"/>
      <c r="KJR27"/>
      <c r="KJS27"/>
      <c r="KJT27"/>
      <c r="KJU27"/>
      <c r="KJV27"/>
      <c r="KJW27"/>
      <c r="KJX27"/>
      <c r="KJY27"/>
      <c r="KJZ27"/>
      <c r="KKA27"/>
      <c r="KKB27"/>
      <c r="KKC27"/>
      <c r="KKD27"/>
      <c r="KKE27"/>
      <c r="KKF27"/>
      <c r="KKG27"/>
      <c r="KKH27"/>
      <c r="KKI27"/>
      <c r="KKJ27"/>
      <c r="KKK27"/>
      <c r="KKL27"/>
      <c r="KKM27"/>
      <c r="KKN27"/>
      <c r="KKO27"/>
      <c r="KKP27"/>
      <c r="KKQ27"/>
      <c r="KKR27"/>
      <c r="KKS27"/>
      <c r="KKT27"/>
      <c r="KKU27"/>
      <c r="KKV27"/>
      <c r="KKW27"/>
      <c r="KKX27"/>
      <c r="KKY27"/>
      <c r="KKZ27"/>
      <c r="KLA27"/>
      <c r="KLB27"/>
      <c r="KLC27"/>
      <c r="KLD27"/>
      <c r="KLE27"/>
      <c r="KLF27"/>
      <c r="KLG27"/>
      <c r="KLH27"/>
      <c r="KLI27"/>
      <c r="KLJ27"/>
      <c r="KLK27"/>
      <c r="KLL27"/>
      <c r="KLM27"/>
      <c r="KLN27"/>
      <c r="KLO27"/>
      <c r="KLP27"/>
      <c r="KLQ27"/>
      <c r="KLR27"/>
      <c r="KLS27"/>
      <c r="KLT27"/>
      <c r="KLU27"/>
      <c r="KLV27"/>
      <c r="KLW27"/>
      <c r="KLX27"/>
      <c r="KLY27"/>
      <c r="KLZ27"/>
      <c r="KMA27"/>
      <c r="KMB27"/>
      <c r="KMC27"/>
      <c r="KMD27"/>
      <c r="KME27"/>
      <c r="KMF27"/>
      <c r="KMG27"/>
      <c r="KMH27"/>
      <c r="KMI27"/>
      <c r="KMJ27"/>
      <c r="KMK27"/>
      <c r="KML27"/>
      <c r="KMM27"/>
      <c r="KMN27"/>
      <c r="KMO27"/>
      <c r="KMP27"/>
      <c r="KMQ27"/>
      <c r="KMR27"/>
      <c r="KMS27"/>
      <c r="KMT27"/>
      <c r="KMU27"/>
      <c r="KMV27"/>
      <c r="KMW27"/>
      <c r="KMX27"/>
      <c r="KMY27"/>
      <c r="KMZ27"/>
      <c r="KNA27"/>
      <c r="KNB27"/>
      <c r="KNC27"/>
      <c r="KND27"/>
      <c r="KNE27"/>
      <c r="KNF27"/>
      <c r="KNG27"/>
      <c r="KNH27"/>
      <c r="KNI27"/>
      <c r="KNJ27"/>
      <c r="KNK27"/>
      <c r="KNL27"/>
      <c r="KNM27"/>
      <c r="KNN27"/>
      <c r="KNO27"/>
      <c r="KNP27"/>
      <c r="KNQ27"/>
      <c r="KNR27"/>
      <c r="KNS27"/>
      <c r="KNT27"/>
      <c r="KNU27"/>
      <c r="KNV27"/>
      <c r="KNW27"/>
      <c r="KNX27"/>
      <c r="KNY27"/>
      <c r="KNZ27"/>
      <c r="KOA27"/>
      <c r="KOB27"/>
      <c r="KOC27"/>
      <c r="KOD27"/>
      <c r="KOE27"/>
      <c r="KOF27"/>
      <c r="KOG27"/>
      <c r="KOH27"/>
      <c r="KOI27"/>
      <c r="KOJ27"/>
      <c r="KOK27"/>
      <c r="KOL27"/>
      <c r="KOM27"/>
      <c r="KON27"/>
      <c r="KOO27"/>
      <c r="KOP27"/>
      <c r="KOQ27"/>
      <c r="KOR27"/>
      <c r="KOS27"/>
      <c r="KOT27"/>
      <c r="KOU27"/>
      <c r="KOV27"/>
      <c r="KOW27"/>
      <c r="KOX27"/>
      <c r="KOY27"/>
      <c r="KOZ27"/>
      <c r="KPA27"/>
      <c r="KPB27"/>
      <c r="KPC27"/>
      <c r="KPD27"/>
      <c r="KPE27"/>
      <c r="KPF27"/>
      <c r="KPG27"/>
      <c r="KPH27"/>
      <c r="KPI27"/>
      <c r="KPJ27"/>
      <c r="KPK27"/>
      <c r="KPL27"/>
      <c r="KPM27"/>
      <c r="KPN27"/>
      <c r="KPO27"/>
      <c r="KPP27"/>
      <c r="KPQ27"/>
      <c r="KPR27"/>
      <c r="KPS27"/>
      <c r="KPT27"/>
      <c r="KPU27"/>
      <c r="KPV27"/>
      <c r="KPW27"/>
      <c r="KPX27"/>
      <c r="KPY27"/>
      <c r="KPZ27"/>
      <c r="KQA27"/>
      <c r="KQB27"/>
      <c r="KQC27"/>
      <c r="KQD27"/>
      <c r="KQE27"/>
      <c r="KQF27"/>
      <c r="KQG27"/>
      <c r="KQH27"/>
      <c r="KQI27"/>
      <c r="KQJ27"/>
      <c r="KQK27"/>
      <c r="KQL27"/>
      <c r="KQM27"/>
      <c r="KQN27"/>
      <c r="KQO27"/>
      <c r="KQP27"/>
      <c r="KQQ27"/>
      <c r="KQR27"/>
      <c r="KQS27"/>
      <c r="KQT27"/>
      <c r="KQU27"/>
      <c r="KQV27"/>
      <c r="KQW27"/>
      <c r="KQX27"/>
      <c r="KQY27"/>
      <c r="KQZ27"/>
      <c r="KRA27"/>
      <c r="KRB27"/>
      <c r="KRC27"/>
      <c r="KRD27"/>
      <c r="KRE27"/>
      <c r="KRF27"/>
      <c r="KRG27"/>
      <c r="KRH27"/>
      <c r="KRI27"/>
      <c r="KRJ27"/>
      <c r="KRK27"/>
      <c r="KRL27"/>
      <c r="KRM27"/>
      <c r="KRN27"/>
      <c r="KRO27"/>
      <c r="KRP27"/>
      <c r="KRQ27"/>
      <c r="KRR27"/>
      <c r="KRS27"/>
      <c r="KRT27"/>
      <c r="KRU27"/>
      <c r="KRV27"/>
      <c r="KRW27"/>
      <c r="KRX27"/>
      <c r="KRY27"/>
      <c r="KRZ27"/>
      <c r="KSA27"/>
      <c r="KSB27"/>
      <c r="KSC27"/>
      <c r="KSD27"/>
      <c r="KSE27"/>
      <c r="KSF27"/>
      <c r="KSG27"/>
      <c r="KSH27"/>
      <c r="KSI27"/>
      <c r="KSJ27"/>
      <c r="KSK27"/>
      <c r="KSL27"/>
      <c r="KSM27"/>
      <c r="KSN27"/>
      <c r="KSO27"/>
      <c r="KSP27"/>
      <c r="KSQ27"/>
      <c r="KSR27"/>
      <c r="KSS27"/>
      <c r="KST27"/>
      <c r="KSU27"/>
      <c r="KSV27"/>
      <c r="KSW27"/>
      <c r="KSX27"/>
      <c r="KSY27"/>
      <c r="KSZ27"/>
      <c r="KTA27"/>
      <c r="KTB27"/>
      <c r="KTC27"/>
      <c r="KTD27"/>
      <c r="KTE27"/>
      <c r="KTF27"/>
      <c r="KTG27"/>
      <c r="KTH27"/>
      <c r="KTI27"/>
      <c r="KTJ27"/>
      <c r="KTK27"/>
      <c r="KTL27"/>
      <c r="KTM27"/>
      <c r="KTN27"/>
      <c r="KTO27"/>
      <c r="KTP27"/>
      <c r="KTQ27"/>
      <c r="KTR27"/>
      <c r="KTS27"/>
      <c r="KTT27"/>
      <c r="KTU27"/>
      <c r="KTV27"/>
      <c r="KTW27"/>
      <c r="KTX27"/>
      <c r="KTY27"/>
      <c r="KTZ27"/>
      <c r="KUA27"/>
      <c r="KUB27"/>
      <c r="KUC27"/>
      <c r="KUD27"/>
      <c r="KUE27"/>
      <c r="KUF27"/>
      <c r="KUG27"/>
      <c r="KUH27"/>
      <c r="KUI27"/>
      <c r="KUJ27"/>
      <c r="KUK27"/>
      <c r="KUL27"/>
      <c r="KUM27"/>
      <c r="KUN27"/>
      <c r="KUO27"/>
      <c r="KUP27"/>
      <c r="KUQ27"/>
      <c r="KUR27"/>
      <c r="KUS27"/>
      <c r="KUT27"/>
      <c r="KUU27"/>
      <c r="KUV27"/>
      <c r="KUW27"/>
      <c r="KUX27"/>
      <c r="KUY27"/>
      <c r="KUZ27"/>
      <c r="KVA27"/>
      <c r="KVB27"/>
      <c r="KVC27"/>
      <c r="KVD27"/>
      <c r="KVE27"/>
      <c r="KVF27"/>
      <c r="KVG27"/>
      <c r="KVH27"/>
      <c r="KVI27"/>
      <c r="KVJ27"/>
      <c r="KVK27"/>
      <c r="KVL27"/>
      <c r="KVM27"/>
      <c r="KVN27"/>
      <c r="KVO27"/>
      <c r="KVP27"/>
      <c r="KVQ27"/>
      <c r="KVR27"/>
      <c r="KVS27"/>
      <c r="KVT27"/>
      <c r="KVU27"/>
      <c r="KVV27"/>
      <c r="KVW27"/>
      <c r="KVX27"/>
      <c r="KVY27"/>
      <c r="KVZ27"/>
      <c r="KWA27"/>
      <c r="KWB27"/>
      <c r="KWC27"/>
      <c r="KWD27"/>
      <c r="KWE27"/>
      <c r="KWF27"/>
      <c r="KWG27"/>
      <c r="KWH27"/>
      <c r="KWI27"/>
      <c r="KWJ27"/>
      <c r="KWK27"/>
      <c r="KWL27"/>
      <c r="KWM27"/>
      <c r="KWN27"/>
      <c r="KWO27"/>
      <c r="KWP27"/>
      <c r="KWQ27"/>
      <c r="KWR27"/>
      <c r="KWS27"/>
      <c r="KWT27"/>
      <c r="KWU27"/>
      <c r="KWV27"/>
      <c r="KWW27"/>
      <c r="KWX27"/>
      <c r="KWY27"/>
      <c r="KWZ27"/>
      <c r="KXA27"/>
      <c r="KXB27"/>
      <c r="KXC27"/>
      <c r="KXD27"/>
      <c r="KXE27"/>
      <c r="KXF27"/>
      <c r="KXG27"/>
      <c r="KXH27"/>
      <c r="KXI27"/>
      <c r="KXJ27"/>
      <c r="KXK27"/>
      <c r="KXL27"/>
      <c r="KXM27"/>
      <c r="KXN27"/>
      <c r="KXO27"/>
      <c r="KXP27"/>
      <c r="KXQ27"/>
      <c r="KXR27"/>
      <c r="KXS27"/>
      <c r="KXT27"/>
      <c r="KXU27"/>
      <c r="KXV27"/>
      <c r="KXW27"/>
      <c r="KXX27"/>
      <c r="KXY27"/>
      <c r="KXZ27"/>
      <c r="KYA27"/>
      <c r="KYB27"/>
      <c r="KYC27"/>
      <c r="KYD27"/>
      <c r="KYE27"/>
      <c r="KYF27"/>
      <c r="KYG27"/>
      <c r="KYH27"/>
      <c r="KYI27"/>
      <c r="KYJ27"/>
      <c r="KYK27"/>
      <c r="KYL27"/>
      <c r="KYM27"/>
      <c r="KYN27"/>
      <c r="KYO27"/>
      <c r="KYP27"/>
      <c r="KYQ27"/>
      <c r="KYR27"/>
      <c r="KYS27"/>
      <c r="KYT27"/>
      <c r="KYU27"/>
      <c r="KYV27"/>
      <c r="KYW27"/>
      <c r="KYX27"/>
      <c r="KYY27"/>
      <c r="KYZ27"/>
      <c r="KZA27"/>
      <c r="KZB27"/>
      <c r="KZC27"/>
      <c r="KZD27"/>
      <c r="KZE27"/>
      <c r="KZF27"/>
      <c r="KZG27"/>
      <c r="KZH27"/>
      <c r="KZI27"/>
      <c r="KZJ27"/>
      <c r="KZK27"/>
      <c r="KZL27"/>
      <c r="KZM27"/>
      <c r="KZN27"/>
      <c r="KZO27"/>
      <c r="KZP27"/>
      <c r="KZQ27"/>
      <c r="KZR27"/>
      <c r="KZS27"/>
      <c r="KZT27"/>
      <c r="KZU27"/>
      <c r="KZV27"/>
      <c r="KZW27"/>
      <c r="KZX27"/>
      <c r="KZY27"/>
      <c r="KZZ27"/>
      <c r="LAA27"/>
      <c r="LAB27"/>
      <c r="LAC27"/>
      <c r="LAD27"/>
      <c r="LAE27"/>
      <c r="LAF27"/>
      <c r="LAG27"/>
      <c r="LAH27"/>
      <c r="LAI27"/>
      <c r="LAJ27"/>
      <c r="LAK27"/>
      <c r="LAL27"/>
      <c r="LAM27"/>
      <c r="LAN27"/>
      <c r="LAO27"/>
      <c r="LAP27"/>
      <c r="LAQ27"/>
      <c r="LAR27"/>
      <c r="LAS27"/>
      <c r="LAT27"/>
      <c r="LAU27"/>
      <c r="LAV27"/>
      <c r="LAW27"/>
      <c r="LAX27"/>
      <c r="LAY27"/>
      <c r="LAZ27"/>
      <c r="LBA27"/>
      <c r="LBB27"/>
      <c r="LBC27"/>
      <c r="LBD27"/>
      <c r="LBE27"/>
      <c r="LBF27"/>
      <c r="LBG27"/>
      <c r="LBH27"/>
      <c r="LBI27"/>
      <c r="LBJ27"/>
      <c r="LBK27"/>
      <c r="LBL27"/>
      <c r="LBM27"/>
      <c r="LBN27"/>
      <c r="LBO27"/>
      <c r="LBP27"/>
      <c r="LBQ27"/>
      <c r="LBR27"/>
      <c r="LBS27"/>
      <c r="LBT27"/>
      <c r="LBU27"/>
      <c r="LBV27"/>
      <c r="LBW27"/>
      <c r="LBX27"/>
      <c r="LBY27"/>
      <c r="LBZ27"/>
      <c r="LCA27"/>
      <c r="LCB27"/>
      <c r="LCC27"/>
      <c r="LCD27"/>
      <c r="LCE27"/>
      <c r="LCF27"/>
      <c r="LCG27"/>
      <c r="LCH27"/>
      <c r="LCI27"/>
      <c r="LCJ27"/>
      <c r="LCK27"/>
      <c r="LCL27"/>
      <c r="LCM27"/>
      <c r="LCN27"/>
      <c r="LCO27"/>
      <c r="LCP27"/>
      <c r="LCQ27"/>
      <c r="LCR27"/>
      <c r="LCS27"/>
      <c r="LCT27"/>
      <c r="LCU27"/>
      <c r="LCV27"/>
      <c r="LCW27"/>
      <c r="LCX27"/>
      <c r="LCY27"/>
      <c r="LCZ27"/>
      <c r="LDA27"/>
      <c r="LDB27"/>
      <c r="LDC27"/>
      <c r="LDD27"/>
      <c r="LDE27"/>
      <c r="LDF27"/>
      <c r="LDG27"/>
      <c r="LDH27"/>
      <c r="LDI27"/>
      <c r="LDJ27"/>
      <c r="LDK27"/>
      <c r="LDL27"/>
      <c r="LDM27"/>
      <c r="LDN27"/>
      <c r="LDO27"/>
      <c r="LDP27"/>
      <c r="LDQ27"/>
      <c r="LDR27"/>
      <c r="LDS27"/>
      <c r="LDT27"/>
      <c r="LDU27"/>
      <c r="LDV27"/>
      <c r="LDW27"/>
      <c r="LDX27"/>
      <c r="LDY27"/>
      <c r="LDZ27"/>
      <c r="LEA27"/>
      <c r="LEB27"/>
      <c r="LEC27"/>
      <c r="LED27"/>
      <c r="LEE27"/>
      <c r="LEF27"/>
      <c r="LEG27"/>
      <c r="LEH27"/>
      <c r="LEI27"/>
      <c r="LEJ27"/>
      <c r="LEK27"/>
      <c r="LEL27"/>
      <c r="LEM27"/>
      <c r="LEN27"/>
      <c r="LEO27"/>
      <c r="LEP27"/>
      <c r="LEQ27"/>
      <c r="LER27"/>
      <c r="LES27"/>
      <c r="LET27"/>
      <c r="LEU27"/>
      <c r="LEV27"/>
      <c r="LEW27"/>
      <c r="LEX27"/>
      <c r="LEY27"/>
      <c r="LEZ27"/>
      <c r="LFA27"/>
      <c r="LFB27"/>
      <c r="LFC27"/>
      <c r="LFD27"/>
      <c r="LFE27"/>
      <c r="LFF27"/>
      <c r="LFG27"/>
      <c r="LFH27"/>
      <c r="LFI27"/>
      <c r="LFJ27"/>
      <c r="LFK27"/>
      <c r="LFL27"/>
      <c r="LFM27"/>
      <c r="LFN27"/>
      <c r="LFO27"/>
      <c r="LFP27"/>
      <c r="LFQ27"/>
      <c r="LFR27"/>
      <c r="LFS27"/>
      <c r="LFT27"/>
      <c r="LFU27"/>
      <c r="LFV27"/>
      <c r="LFW27"/>
      <c r="LFX27"/>
      <c r="LFY27"/>
      <c r="LFZ27"/>
      <c r="LGA27"/>
      <c r="LGB27"/>
      <c r="LGC27"/>
      <c r="LGD27"/>
      <c r="LGE27"/>
      <c r="LGF27"/>
      <c r="LGG27"/>
      <c r="LGH27"/>
      <c r="LGI27"/>
      <c r="LGJ27"/>
      <c r="LGK27"/>
      <c r="LGL27"/>
      <c r="LGM27"/>
      <c r="LGN27"/>
      <c r="LGO27"/>
      <c r="LGP27"/>
      <c r="LGQ27"/>
      <c r="LGR27"/>
      <c r="LGS27"/>
      <c r="LGT27"/>
      <c r="LGU27"/>
      <c r="LGV27"/>
      <c r="LGW27"/>
      <c r="LGX27"/>
      <c r="LGY27"/>
      <c r="LGZ27"/>
      <c r="LHA27"/>
      <c r="LHB27"/>
      <c r="LHC27"/>
      <c r="LHD27"/>
      <c r="LHE27"/>
      <c r="LHF27"/>
      <c r="LHG27"/>
      <c r="LHH27"/>
      <c r="LHI27"/>
      <c r="LHJ27"/>
      <c r="LHK27"/>
      <c r="LHL27"/>
      <c r="LHM27"/>
      <c r="LHN27"/>
      <c r="LHO27"/>
      <c r="LHP27"/>
      <c r="LHQ27"/>
      <c r="LHR27"/>
      <c r="LHS27"/>
      <c r="LHT27"/>
      <c r="LHU27"/>
      <c r="LHV27"/>
      <c r="LHW27"/>
      <c r="LHX27"/>
      <c r="LHY27"/>
      <c r="LHZ27"/>
      <c r="LIA27"/>
      <c r="LIB27"/>
      <c r="LIC27"/>
      <c r="LID27"/>
      <c r="LIE27"/>
      <c r="LIF27"/>
      <c r="LIG27"/>
      <c r="LIH27"/>
      <c r="LII27"/>
      <c r="LIJ27"/>
      <c r="LIK27"/>
      <c r="LIL27"/>
      <c r="LIM27"/>
      <c r="LIN27"/>
      <c r="LIO27"/>
      <c r="LIP27"/>
      <c r="LIQ27"/>
      <c r="LIR27"/>
      <c r="LIS27"/>
      <c r="LIT27"/>
      <c r="LIU27"/>
      <c r="LIV27"/>
      <c r="LIW27"/>
      <c r="LIX27"/>
      <c r="LIY27"/>
      <c r="LIZ27"/>
      <c r="LJA27"/>
      <c r="LJB27"/>
      <c r="LJC27"/>
      <c r="LJD27"/>
      <c r="LJE27"/>
      <c r="LJF27"/>
      <c r="LJG27"/>
      <c r="LJH27"/>
      <c r="LJI27"/>
      <c r="LJJ27"/>
      <c r="LJK27"/>
      <c r="LJL27"/>
      <c r="LJM27"/>
      <c r="LJN27"/>
      <c r="LJO27"/>
      <c r="LJP27"/>
      <c r="LJQ27"/>
      <c r="LJR27"/>
      <c r="LJS27"/>
      <c r="LJT27"/>
      <c r="LJU27"/>
      <c r="LJV27"/>
      <c r="LJW27"/>
      <c r="LJX27"/>
      <c r="LJY27"/>
      <c r="LJZ27"/>
      <c r="LKA27"/>
      <c r="LKB27"/>
      <c r="LKC27"/>
      <c r="LKD27"/>
      <c r="LKE27"/>
      <c r="LKF27"/>
      <c r="LKG27"/>
      <c r="LKH27"/>
      <c r="LKI27"/>
      <c r="LKJ27"/>
      <c r="LKK27"/>
      <c r="LKL27"/>
      <c r="LKM27"/>
      <c r="LKN27"/>
      <c r="LKO27"/>
      <c r="LKP27"/>
      <c r="LKQ27"/>
      <c r="LKR27"/>
      <c r="LKS27"/>
      <c r="LKT27"/>
      <c r="LKU27"/>
      <c r="LKV27"/>
      <c r="LKW27"/>
      <c r="LKX27"/>
      <c r="LKY27"/>
      <c r="LKZ27"/>
      <c r="LLA27"/>
      <c r="LLB27"/>
      <c r="LLC27"/>
      <c r="LLD27"/>
      <c r="LLE27"/>
      <c r="LLF27"/>
      <c r="LLG27"/>
      <c r="LLH27"/>
      <c r="LLI27"/>
      <c r="LLJ27"/>
      <c r="LLK27"/>
      <c r="LLL27"/>
      <c r="LLM27"/>
      <c r="LLN27"/>
      <c r="LLO27"/>
      <c r="LLP27"/>
      <c r="LLQ27"/>
      <c r="LLR27"/>
      <c r="LLS27"/>
      <c r="LLT27"/>
      <c r="LLU27"/>
      <c r="LLV27"/>
      <c r="LLW27"/>
      <c r="LLX27"/>
      <c r="LLY27"/>
      <c r="LLZ27"/>
      <c r="LMA27"/>
      <c r="LMB27"/>
      <c r="LMC27"/>
      <c r="LMD27"/>
      <c r="LME27"/>
      <c r="LMF27"/>
      <c r="LMG27"/>
      <c r="LMH27"/>
      <c r="LMI27"/>
      <c r="LMJ27"/>
      <c r="LMK27"/>
      <c r="LML27"/>
      <c r="LMM27"/>
      <c r="LMN27"/>
      <c r="LMO27"/>
      <c r="LMP27"/>
      <c r="LMQ27"/>
      <c r="LMR27"/>
      <c r="LMS27"/>
      <c r="LMT27"/>
      <c r="LMU27"/>
      <c r="LMV27"/>
      <c r="LMW27"/>
      <c r="LMX27"/>
      <c r="LMY27"/>
      <c r="LMZ27"/>
      <c r="LNA27"/>
      <c r="LNB27"/>
      <c r="LNC27"/>
      <c r="LND27"/>
      <c r="LNE27"/>
      <c r="LNF27"/>
      <c r="LNG27"/>
      <c r="LNH27"/>
      <c r="LNI27"/>
      <c r="LNJ27"/>
      <c r="LNK27"/>
      <c r="LNL27"/>
      <c r="LNM27"/>
      <c r="LNN27"/>
      <c r="LNO27"/>
      <c r="LNP27"/>
      <c r="LNQ27"/>
      <c r="LNR27"/>
      <c r="LNS27"/>
      <c r="LNT27"/>
      <c r="LNU27"/>
      <c r="LNV27"/>
      <c r="LNW27"/>
      <c r="LNX27"/>
      <c r="LNY27"/>
      <c r="LNZ27"/>
      <c r="LOA27"/>
      <c r="LOB27"/>
      <c r="LOC27"/>
      <c r="LOD27"/>
      <c r="LOE27"/>
      <c r="LOF27"/>
      <c r="LOG27"/>
      <c r="LOH27"/>
      <c r="LOI27"/>
      <c r="LOJ27"/>
      <c r="LOK27"/>
      <c r="LOL27"/>
      <c r="LOM27"/>
      <c r="LON27"/>
      <c r="LOO27"/>
      <c r="LOP27"/>
      <c r="LOQ27"/>
      <c r="LOR27"/>
      <c r="LOS27"/>
      <c r="LOT27"/>
      <c r="LOU27"/>
      <c r="LOV27"/>
      <c r="LOW27"/>
      <c r="LOX27"/>
      <c r="LOY27"/>
      <c r="LOZ27"/>
      <c r="LPA27"/>
      <c r="LPB27"/>
      <c r="LPC27"/>
      <c r="LPD27"/>
      <c r="LPE27"/>
      <c r="LPF27"/>
      <c r="LPG27"/>
      <c r="LPH27"/>
      <c r="LPI27"/>
      <c r="LPJ27"/>
      <c r="LPK27"/>
      <c r="LPL27"/>
      <c r="LPM27"/>
      <c r="LPN27"/>
      <c r="LPO27"/>
      <c r="LPP27"/>
      <c r="LPQ27"/>
      <c r="LPR27"/>
      <c r="LPS27"/>
      <c r="LPT27"/>
      <c r="LPU27"/>
      <c r="LPV27"/>
      <c r="LPW27"/>
      <c r="LPX27"/>
      <c r="LPY27"/>
      <c r="LPZ27"/>
      <c r="LQA27"/>
      <c r="LQB27"/>
      <c r="LQC27"/>
      <c r="LQD27"/>
      <c r="LQE27"/>
      <c r="LQF27"/>
      <c r="LQG27"/>
      <c r="LQH27"/>
      <c r="LQI27"/>
      <c r="LQJ27"/>
      <c r="LQK27"/>
      <c r="LQL27"/>
      <c r="LQM27"/>
      <c r="LQN27"/>
      <c r="LQO27"/>
      <c r="LQP27"/>
      <c r="LQQ27"/>
      <c r="LQR27"/>
      <c r="LQS27"/>
      <c r="LQT27"/>
      <c r="LQU27"/>
      <c r="LQV27"/>
      <c r="LQW27"/>
      <c r="LQX27"/>
      <c r="LQY27"/>
      <c r="LQZ27"/>
      <c r="LRA27"/>
      <c r="LRB27"/>
      <c r="LRC27"/>
      <c r="LRD27"/>
      <c r="LRE27"/>
      <c r="LRF27"/>
      <c r="LRG27"/>
      <c r="LRH27"/>
      <c r="LRI27"/>
      <c r="LRJ27"/>
      <c r="LRK27"/>
      <c r="LRL27"/>
      <c r="LRM27"/>
      <c r="LRN27"/>
      <c r="LRO27"/>
      <c r="LRP27"/>
      <c r="LRQ27"/>
      <c r="LRR27"/>
      <c r="LRS27"/>
      <c r="LRT27"/>
      <c r="LRU27"/>
      <c r="LRV27"/>
      <c r="LRW27"/>
      <c r="LRX27"/>
      <c r="LRY27"/>
      <c r="LRZ27"/>
      <c r="LSA27"/>
      <c r="LSB27"/>
      <c r="LSC27"/>
      <c r="LSD27"/>
      <c r="LSE27"/>
      <c r="LSF27"/>
      <c r="LSG27"/>
      <c r="LSH27"/>
      <c r="LSI27"/>
      <c r="LSJ27"/>
      <c r="LSK27"/>
      <c r="LSL27"/>
      <c r="LSM27"/>
      <c r="LSN27"/>
      <c r="LSO27"/>
      <c r="LSP27"/>
      <c r="LSQ27"/>
      <c r="LSR27"/>
      <c r="LSS27"/>
      <c r="LST27"/>
      <c r="LSU27"/>
      <c r="LSV27"/>
      <c r="LSW27"/>
      <c r="LSX27"/>
      <c r="LSY27"/>
      <c r="LSZ27"/>
      <c r="LTA27"/>
      <c r="LTB27"/>
      <c r="LTC27"/>
      <c r="LTD27"/>
      <c r="LTE27"/>
      <c r="LTF27"/>
      <c r="LTG27"/>
      <c r="LTH27"/>
      <c r="LTI27"/>
      <c r="LTJ27"/>
      <c r="LTK27"/>
      <c r="LTL27"/>
      <c r="LTM27"/>
      <c r="LTN27"/>
      <c r="LTO27"/>
      <c r="LTP27"/>
      <c r="LTQ27"/>
      <c r="LTR27"/>
      <c r="LTS27"/>
      <c r="LTT27"/>
      <c r="LTU27"/>
      <c r="LTV27"/>
      <c r="LTW27"/>
      <c r="LTX27"/>
      <c r="LTY27"/>
      <c r="LTZ27"/>
      <c r="LUA27"/>
      <c r="LUB27"/>
      <c r="LUC27"/>
      <c r="LUD27"/>
      <c r="LUE27"/>
      <c r="LUF27"/>
      <c r="LUG27"/>
      <c r="LUH27"/>
      <c r="LUI27"/>
      <c r="LUJ27"/>
      <c r="LUK27"/>
      <c r="LUL27"/>
      <c r="LUM27"/>
      <c r="LUN27"/>
      <c r="LUO27"/>
      <c r="LUP27"/>
      <c r="LUQ27"/>
      <c r="LUR27"/>
      <c r="LUS27"/>
      <c r="LUT27"/>
      <c r="LUU27"/>
      <c r="LUV27"/>
      <c r="LUW27"/>
      <c r="LUX27"/>
      <c r="LUY27"/>
      <c r="LUZ27"/>
      <c r="LVA27"/>
      <c r="LVB27"/>
      <c r="LVC27"/>
      <c r="LVD27"/>
      <c r="LVE27"/>
      <c r="LVF27"/>
      <c r="LVG27"/>
      <c r="LVH27"/>
      <c r="LVI27"/>
      <c r="LVJ27"/>
      <c r="LVK27"/>
      <c r="LVL27"/>
      <c r="LVM27"/>
      <c r="LVN27"/>
      <c r="LVO27"/>
      <c r="LVP27"/>
      <c r="LVQ27"/>
      <c r="LVR27"/>
      <c r="LVS27"/>
      <c r="LVT27"/>
      <c r="LVU27"/>
      <c r="LVV27"/>
      <c r="LVW27"/>
      <c r="LVX27"/>
      <c r="LVY27"/>
      <c r="LVZ27"/>
      <c r="LWA27"/>
      <c r="LWB27"/>
      <c r="LWC27"/>
      <c r="LWD27"/>
      <c r="LWE27"/>
      <c r="LWF27"/>
      <c r="LWG27"/>
      <c r="LWH27"/>
      <c r="LWI27"/>
      <c r="LWJ27"/>
      <c r="LWK27"/>
      <c r="LWL27"/>
      <c r="LWM27"/>
      <c r="LWN27"/>
      <c r="LWO27"/>
      <c r="LWP27"/>
      <c r="LWQ27"/>
      <c r="LWR27"/>
      <c r="LWS27"/>
      <c r="LWT27"/>
      <c r="LWU27"/>
      <c r="LWV27"/>
      <c r="LWW27"/>
      <c r="LWX27"/>
      <c r="LWY27"/>
      <c r="LWZ27"/>
      <c r="LXA27"/>
      <c r="LXB27"/>
      <c r="LXC27"/>
      <c r="LXD27"/>
      <c r="LXE27"/>
      <c r="LXF27"/>
      <c r="LXG27"/>
      <c r="LXH27"/>
      <c r="LXI27"/>
      <c r="LXJ27"/>
      <c r="LXK27"/>
      <c r="LXL27"/>
      <c r="LXM27"/>
      <c r="LXN27"/>
      <c r="LXO27"/>
      <c r="LXP27"/>
      <c r="LXQ27"/>
      <c r="LXR27"/>
      <c r="LXS27"/>
      <c r="LXT27"/>
      <c r="LXU27"/>
      <c r="LXV27"/>
      <c r="LXW27"/>
      <c r="LXX27"/>
      <c r="LXY27"/>
      <c r="LXZ27"/>
      <c r="LYA27"/>
      <c r="LYB27"/>
      <c r="LYC27"/>
      <c r="LYD27"/>
      <c r="LYE27"/>
      <c r="LYF27"/>
      <c r="LYG27"/>
      <c r="LYH27"/>
      <c r="LYI27"/>
      <c r="LYJ27"/>
      <c r="LYK27"/>
      <c r="LYL27"/>
      <c r="LYM27"/>
      <c r="LYN27"/>
      <c r="LYO27"/>
      <c r="LYP27"/>
      <c r="LYQ27"/>
      <c r="LYR27"/>
      <c r="LYS27"/>
      <c r="LYT27"/>
      <c r="LYU27"/>
      <c r="LYV27"/>
      <c r="LYW27"/>
      <c r="LYX27"/>
      <c r="LYY27"/>
      <c r="LYZ27"/>
      <c r="LZA27"/>
      <c r="LZB27"/>
      <c r="LZC27"/>
      <c r="LZD27"/>
      <c r="LZE27"/>
      <c r="LZF27"/>
      <c r="LZG27"/>
      <c r="LZH27"/>
      <c r="LZI27"/>
      <c r="LZJ27"/>
      <c r="LZK27"/>
      <c r="LZL27"/>
      <c r="LZM27"/>
      <c r="LZN27"/>
      <c r="LZO27"/>
      <c r="LZP27"/>
      <c r="LZQ27"/>
      <c r="LZR27"/>
      <c r="LZS27"/>
      <c r="LZT27"/>
      <c r="LZU27"/>
      <c r="LZV27"/>
      <c r="LZW27"/>
      <c r="LZX27"/>
      <c r="LZY27"/>
      <c r="LZZ27"/>
      <c r="MAA27"/>
      <c r="MAB27"/>
      <c r="MAC27"/>
      <c r="MAD27"/>
      <c r="MAE27"/>
      <c r="MAF27"/>
      <c r="MAG27"/>
      <c r="MAH27"/>
      <c r="MAI27"/>
      <c r="MAJ27"/>
      <c r="MAK27"/>
      <c r="MAL27"/>
      <c r="MAM27"/>
      <c r="MAN27"/>
      <c r="MAO27"/>
      <c r="MAP27"/>
      <c r="MAQ27"/>
      <c r="MAR27"/>
      <c r="MAS27"/>
      <c r="MAT27"/>
      <c r="MAU27"/>
      <c r="MAV27"/>
      <c r="MAW27"/>
      <c r="MAX27"/>
      <c r="MAY27"/>
      <c r="MAZ27"/>
      <c r="MBA27"/>
      <c r="MBB27"/>
      <c r="MBC27"/>
      <c r="MBD27"/>
      <c r="MBE27"/>
      <c r="MBF27"/>
      <c r="MBG27"/>
      <c r="MBH27"/>
      <c r="MBI27"/>
      <c r="MBJ27"/>
      <c r="MBK27"/>
      <c r="MBL27"/>
      <c r="MBM27"/>
      <c r="MBN27"/>
      <c r="MBO27"/>
      <c r="MBP27"/>
      <c r="MBQ27"/>
      <c r="MBR27"/>
      <c r="MBS27"/>
      <c r="MBT27"/>
      <c r="MBU27"/>
      <c r="MBV27"/>
      <c r="MBW27"/>
      <c r="MBX27"/>
      <c r="MBY27"/>
      <c r="MBZ27"/>
      <c r="MCA27"/>
      <c r="MCB27"/>
      <c r="MCC27"/>
      <c r="MCD27"/>
      <c r="MCE27"/>
      <c r="MCF27"/>
      <c r="MCG27"/>
      <c r="MCH27"/>
      <c r="MCI27"/>
      <c r="MCJ27"/>
      <c r="MCK27"/>
      <c r="MCL27"/>
      <c r="MCM27"/>
      <c r="MCN27"/>
      <c r="MCO27"/>
      <c r="MCP27"/>
      <c r="MCQ27"/>
      <c r="MCR27"/>
      <c r="MCS27"/>
      <c r="MCT27"/>
      <c r="MCU27"/>
      <c r="MCV27"/>
      <c r="MCW27"/>
      <c r="MCX27"/>
      <c r="MCY27"/>
      <c r="MCZ27"/>
      <c r="MDA27"/>
      <c r="MDB27"/>
      <c r="MDC27"/>
      <c r="MDD27"/>
      <c r="MDE27"/>
      <c r="MDF27"/>
      <c r="MDG27"/>
      <c r="MDH27"/>
      <c r="MDI27"/>
      <c r="MDJ27"/>
      <c r="MDK27"/>
      <c r="MDL27"/>
      <c r="MDM27"/>
      <c r="MDN27"/>
      <c r="MDO27"/>
      <c r="MDP27"/>
      <c r="MDQ27"/>
      <c r="MDR27"/>
      <c r="MDS27"/>
      <c r="MDT27"/>
      <c r="MDU27"/>
      <c r="MDV27"/>
      <c r="MDW27"/>
      <c r="MDX27"/>
      <c r="MDY27"/>
      <c r="MDZ27"/>
      <c r="MEA27"/>
      <c r="MEB27"/>
      <c r="MEC27"/>
      <c r="MED27"/>
      <c r="MEE27"/>
      <c r="MEF27"/>
      <c r="MEG27"/>
      <c r="MEH27"/>
      <c r="MEI27"/>
      <c r="MEJ27"/>
      <c r="MEK27"/>
      <c r="MEL27"/>
      <c r="MEM27"/>
      <c r="MEN27"/>
      <c r="MEO27"/>
      <c r="MEP27"/>
      <c r="MEQ27"/>
      <c r="MER27"/>
      <c r="MES27"/>
      <c r="MET27"/>
      <c r="MEU27"/>
      <c r="MEV27"/>
      <c r="MEW27"/>
      <c r="MEX27"/>
      <c r="MEY27"/>
      <c r="MEZ27"/>
      <c r="MFA27"/>
      <c r="MFB27"/>
      <c r="MFC27"/>
      <c r="MFD27"/>
      <c r="MFE27"/>
      <c r="MFF27"/>
      <c r="MFG27"/>
      <c r="MFH27"/>
      <c r="MFI27"/>
      <c r="MFJ27"/>
      <c r="MFK27"/>
      <c r="MFL27"/>
      <c r="MFM27"/>
      <c r="MFN27"/>
      <c r="MFO27"/>
      <c r="MFP27"/>
      <c r="MFQ27"/>
      <c r="MFR27"/>
      <c r="MFS27"/>
      <c r="MFT27"/>
      <c r="MFU27"/>
      <c r="MFV27"/>
      <c r="MFW27"/>
      <c r="MFX27"/>
      <c r="MFY27"/>
      <c r="MFZ27"/>
      <c r="MGA27"/>
      <c r="MGB27"/>
      <c r="MGC27"/>
      <c r="MGD27"/>
      <c r="MGE27"/>
      <c r="MGF27"/>
      <c r="MGG27"/>
      <c r="MGH27"/>
      <c r="MGI27"/>
      <c r="MGJ27"/>
      <c r="MGK27"/>
      <c r="MGL27"/>
      <c r="MGM27"/>
      <c r="MGN27"/>
      <c r="MGO27"/>
      <c r="MGP27"/>
      <c r="MGQ27"/>
      <c r="MGR27"/>
      <c r="MGS27"/>
      <c r="MGT27"/>
      <c r="MGU27"/>
      <c r="MGV27"/>
      <c r="MGW27"/>
      <c r="MGX27"/>
      <c r="MGY27"/>
      <c r="MGZ27"/>
      <c r="MHA27"/>
      <c r="MHB27"/>
      <c r="MHC27"/>
      <c r="MHD27"/>
      <c r="MHE27"/>
      <c r="MHF27"/>
      <c r="MHG27"/>
      <c r="MHH27"/>
      <c r="MHI27"/>
      <c r="MHJ27"/>
      <c r="MHK27"/>
      <c r="MHL27"/>
      <c r="MHM27"/>
      <c r="MHN27"/>
      <c r="MHO27"/>
      <c r="MHP27"/>
      <c r="MHQ27"/>
      <c r="MHR27"/>
      <c r="MHS27"/>
      <c r="MHT27"/>
      <c r="MHU27"/>
      <c r="MHV27"/>
      <c r="MHW27"/>
      <c r="MHX27"/>
      <c r="MHY27"/>
      <c r="MHZ27"/>
      <c r="MIA27"/>
      <c r="MIB27"/>
      <c r="MIC27"/>
      <c r="MID27"/>
      <c r="MIE27"/>
      <c r="MIF27"/>
      <c r="MIG27"/>
      <c r="MIH27"/>
      <c r="MII27"/>
      <c r="MIJ27"/>
      <c r="MIK27"/>
      <c r="MIL27"/>
      <c r="MIM27"/>
      <c r="MIN27"/>
      <c r="MIO27"/>
      <c r="MIP27"/>
      <c r="MIQ27"/>
      <c r="MIR27"/>
      <c r="MIS27"/>
      <c r="MIT27"/>
      <c r="MIU27"/>
      <c r="MIV27"/>
      <c r="MIW27"/>
      <c r="MIX27"/>
      <c r="MIY27"/>
      <c r="MIZ27"/>
      <c r="MJA27"/>
      <c r="MJB27"/>
      <c r="MJC27"/>
      <c r="MJD27"/>
      <c r="MJE27"/>
      <c r="MJF27"/>
      <c r="MJG27"/>
      <c r="MJH27"/>
      <c r="MJI27"/>
      <c r="MJJ27"/>
      <c r="MJK27"/>
      <c r="MJL27"/>
      <c r="MJM27"/>
      <c r="MJN27"/>
      <c r="MJO27"/>
      <c r="MJP27"/>
      <c r="MJQ27"/>
      <c r="MJR27"/>
      <c r="MJS27"/>
      <c r="MJT27"/>
      <c r="MJU27"/>
      <c r="MJV27"/>
      <c r="MJW27"/>
      <c r="MJX27"/>
      <c r="MJY27"/>
      <c r="MJZ27"/>
      <c r="MKA27"/>
      <c r="MKB27"/>
      <c r="MKC27"/>
      <c r="MKD27"/>
      <c r="MKE27"/>
      <c r="MKF27"/>
      <c r="MKG27"/>
      <c r="MKH27"/>
      <c r="MKI27"/>
      <c r="MKJ27"/>
      <c r="MKK27"/>
      <c r="MKL27"/>
      <c r="MKM27"/>
      <c r="MKN27"/>
      <c r="MKO27"/>
      <c r="MKP27"/>
      <c r="MKQ27"/>
      <c r="MKR27"/>
      <c r="MKS27"/>
      <c r="MKT27"/>
      <c r="MKU27"/>
      <c r="MKV27"/>
      <c r="MKW27"/>
      <c r="MKX27"/>
      <c r="MKY27"/>
      <c r="MKZ27"/>
      <c r="MLA27"/>
      <c r="MLB27"/>
      <c r="MLC27"/>
      <c r="MLD27"/>
      <c r="MLE27"/>
      <c r="MLF27"/>
      <c r="MLG27"/>
      <c r="MLH27"/>
      <c r="MLI27"/>
      <c r="MLJ27"/>
      <c r="MLK27"/>
      <c r="MLL27"/>
      <c r="MLM27"/>
      <c r="MLN27"/>
      <c r="MLO27"/>
      <c r="MLP27"/>
      <c r="MLQ27"/>
      <c r="MLR27"/>
      <c r="MLS27"/>
      <c r="MLT27"/>
      <c r="MLU27"/>
      <c r="MLV27"/>
      <c r="MLW27"/>
      <c r="MLX27"/>
      <c r="MLY27"/>
      <c r="MLZ27"/>
      <c r="MMA27"/>
      <c r="MMB27"/>
      <c r="MMC27"/>
      <c r="MMD27"/>
      <c r="MME27"/>
      <c r="MMF27"/>
      <c r="MMG27"/>
      <c r="MMH27"/>
      <c r="MMI27"/>
      <c r="MMJ27"/>
      <c r="MMK27"/>
      <c r="MML27"/>
      <c r="MMM27"/>
      <c r="MMN27"/>
      <c r="MMO27"/>
      <c r="MMP27"/>
      <c r="MMQ27"/>
      <c r="MMR27"/>
      <c r="MMS27"/>
      <c r="MMT27"/>
      <c r="MMU27"/>
      <c r="MMV27"/>
      <c r="MMW27"/>
      <c r="MMX27"/>
      <c r="MMY27"/>
      <c r="MMZ27"/>
      <c r="MNA27"/>
      <c r="MNB27"/>
      <c r="MNC27"/>
      <c r="MND27"/>
      <c r="MNE27"/>
      <c r="MNF27"/>
      <c r="MNG27"/>
      <c r="MNH27"/>
      <c r="MNI27"/>
      <c r="MNJ27"/>
      <c r="MNK27"/>
      <c r="MNL27"/>
      <c r="MNM27"/>
      <c r="MNN27"/>
      <c r="MNO27"/>
      <c r="MNP27"/>
      <c r="MNQ27"/>
      <c r="MNR27"/>
      <c r="MNS27"/>
      <c r="MNT27"/>
      <c r="MNU27"/>
      <c r="MNV27"/>
      <c r="MNW27"/>
      <c r="MNX27"/>
      <c r="MNY27"/>
      <c r="MNZ27"/>
      <c r="MOA27"/>
      <c r="MOB27"/>
      <c r="MOC27"/>
      <c r="MOD27"/>
      <c r="MOE27"/>
      <c r="MOF27"/>
      <c r="MOG27"/>
      <c r="MOH27"/>
      <c r="MOI27"/>
      <c r="MOJ27"/>
      <c r="MOK27"/>
      <c r="MOL27"/>
      <c r="MOM27"/>
      <c r="MON27"/>
      <c r="MOO27"/>
      <c r="MOP27"/>
      <c r="MOQ27"/>
      <c r="MOR27"/>
      <c r="MOS27"/>
      <c r="MOT27"/>
      <c r="MOU27"/>
      <c r="MOV27"/>
      <c r="MOW27"/>
      <c r="MOX27"/>
      <c r="MOY27"/>
      <c r="MOZ27"/>
      <c r="MPA27"/>
      <c r="MPB27"/>
      <c r="MPC27"/>
      <c r="MPD27"/>
      <c r="MPE27"/>
      <c r="MPF27"/>
      <c r="MPG27"/>
      <c r="MPH27"/>
      <c r="MPI27"/>
      <c r="MPJ27"/>
      <c r="MPK27"/>
      <c r="MPL27"/>
      <c r="MPM27"/>
      <c r="MPN27"/>
      <c r="MPO27"/>
      <c r="MPP27"/>
      <c r="MPQ27"/>
      <c r="MPR27"/>
      <c r="MPS27"/>
      <c r="MPT27"/>
      <c r="MPU27"/>
      <c r="MPV27"/>
      <c r="MPW27"/>
      <c r="MPX27"/>
      <c r="MPY27"/>
      <c r="MPZ27"/>
      <c r="MQA27"/>
      <c r="MQB27"/>
      <c r="MQC27"/>
      <c r="MQD27"/>
      <c r="MQE27"/>
      <c r="MQF27"/>
      <c r="MQG27"/>
      <c r="MQH27"/>
      <c r="MQI27"/>
      <c r="MQJ27"/>
      <c r="MQK27"/>
      <c r="MQL27"/>
      <c r="MQM27"/>
      <c r="MQN27"/>
      <c r="MQO27"/>
      <c r="MQP27"/>
      <c r="MQQ27"/>
      <c r="MQR27"/>
      <c r="MQS27"/>
      <c r="MQT27"/>
      <c r="MQU27"/>
      <c r="MQV27"/>
      <c r="MQW27"/>
      <c r="MQX27"/>
      <c r="MQY27"/>
      <c r="MQZ27"/>
      <c r="MRA27"/>
      <c r="MRB27"/>
      <c r="MRC27"/>
      <c r="MRD27"/>
      <c r="MRE27"/>
      <c r="MRF27"/>
      <c r="MRG27"/>
      <c r="MRH27"/>
      <c r="MRI27"/>
      <c r="MRJ27"/>
      <c r="MRK27"/>
      <c r="MRL27"/>
      <c r="MRM27"/>
      <c r="MRN27"/>
      <c r="MRO27"/>
      <c r="MRP27"/>
      <c r="MRQ27"/>
      <c r="MRR27"/>
      <c r="MRS27"/>
      <c r="MRT27"/>
      <c r="MRU27"/>
      <c r="MRV27"/>
      <c r="MRW27"/>
      <c r="MRX27"/>
      <c r="MRY27"/>
      <c r="MRZ27"/>
      <c r="MSA27"/>
      <c r="MSB27"/>
      <c r="MSC27"/>
      <c r="MSD27"/>
      <c r="MSE27"/>
      <c r="MSF27"/>
      <c r="MSG27"/>
      <c r="MSH27"/>
      <c r="MSI27"/>
      <c r="MSJ27"/>
      <c r="MSK27"/>
      <c r="MSL27"/>
      <c r="MSM27"/>
      <c r="MSN27"/>
      <c r="MSO27"/>
      <c r="MSP27"/>
      <c r="MSQ27"/>
      <c r="MSR27"/>
      <c r="MSS27"/>
      <c r="MST27"/>
      <c r="MSU27"/>
      <c r="MSV27"/>
      <c r="MSW27"/>
      <c r="MSX27"/>
      <c r="MSY27"/>
      <c r="MSZ27"/>
      <c r="MTA27"/>
      <c r="MTB27"/>
      <c r="MTC27"/>
      <c r="MTD27"/>
      <c r="MTE27"/>
      <c r="MTF27"/>
      <c r="MTG27"/>
      <c r="MTH27"/>
      <c r="MTI27"/>
      <c r="MTJ27"/>
      <c r="MTK27"/>
      <c r="MTL27"/>
      <c r="MTM27"/>
      <c r="MTN27"/>
      <c r="MTO27"/>
      <c r="MTP27"/>
      <c r="MTQ27"/>
      <c r="MTR27"/>
      <c r="MTS27"/>
      <c r="MTT27"/>
      <c r="MTU27"/>
      <c r="MTV27"/>
      <c r="MTW27"/>
      <c r="MTX27"/>
      <c r="MTY27"/>
      <c r="MTZ27"/>
      <c r="MUA27"/>
      <c r="MUB27"/>
      <c r="MUC27"/>
      <c r="MUD27"/>
      <c r="MUE27"/>
      <c r="MUF27"/>
      <c r="MUG27"/>
      <c r="MUH27"/>
      <c r="MUI27"/>
      <c r="MUJ27"/>
      <c r="MUK27"/>
      <c r="MUL27"/>
      <c r="MUM27"/>
      <c r="MUN27"/>
      <c r="MUO27"/>
      <c r="MUP27"/>
      <c r="MUQ27"/>
      <c r="MUR27"/>
      <c r="MUS27"/>
      <c r="MUT27"/>
      <c r="MUU27"/>
      <c r="MUV27"/>
      <c r="MUW27"/>
      <c r="MUX27"/>
      <c r="MUY27"/>
      <c r="MUZ27"/>
      <c r="MVA27"/>
      <c r="MVB27"/>
      <c r="MVC27"/>
      <c r="MVD27"/>
      <c r="MVE27"/>
      <c r="MVF27"/>
      <c r="MVG27"/>
      <c r="MVH27"/>
      <c r="MVI27"/>
      <c r="MVJ27"/>
      <c r="MVK27"/>
      <c r="MVL27"/>
      <c r="MVM27"/>
      <c r="MVN27"/>
      <c r="MVO27"/>
      <c r="MVP27"/>
      <c r="MVQ27"/>
      <c r="MVR27"/>
      <c r="MVS27"/>
      <c r="MVT27"/>
      <c r="MVU27"/>
      <c r="MVV27"/>
      <c r="MVW27"/>
      <c r="MVX27"/>
      <c r="MVY27"/>
      <c r="MVZ27"/>
      <c r="MWA27"/>
      <c r="MWB27"/>
      <c r="MWC27"/>
      <c r="MWD27"/>
      <c r="MWE27"/>
      <c r="MWF27"/>
      <c r="MWG27"/>
      <c r="MWH27"/>
      <c r="MWI27"/>
      <c r="MWJ27"/>
      <c r="MWK27"/>
      <c r="MWL27"/>
      <c r="MWM27"/>
      <c r="MWN27"/>
      <c r="MWO27"/>
      <c r="MWP27"/>
      <c r="MWQ27"/>
      <c r="MWR27"/>
      <c r="MWS27"/>
      <c r="MWT27"/>
      <c r="MWU27"/>
      <c r="MWV27"/>
      <c r="MWW27"/>
      <c r="MWX27"/>
      <c r="MWY27"/>
      <c r="MWZ27"/>
      <c r="MXA27"/>
      <c r="MXB27"/>
      <c r="MXC27"/>
      <c r="MXD27"/>
      <c r="MXE27"/>
      <c r="MXF27"/>
      <c r="MXG27"/>
      <c r="MXH27"/>
      <c r="MXI27"/>
      <c r="MXJ27"/>
      <c r="MXK27"/>
      <c r="MXL27"/>
      <c r="MXM27"/>
      <c r="MXN27"/>
      <c r="MXO27"/>
      <c r="MXP27"/>
      <c r="MXQ27"/>
      <c r="MXR27"/>
      <c r="MXS27"/>
      <c r="MXT27"/>
      <c r="MXU27"/>
      <c r="MXV27"/>
      <c r="MXW27"/>
      <c r="MXX27"/>
      <c r="MXY27"/>
      <c r="MXZ27"/>
      <c r="MYA27"/>
      <c r="MYB27"/>
      <c r="MYC27"/>
      <c r="MYD27"/>
      <c r="MYE27"/>
      <c r="MYF27"/>
      <c r="MYG27"/>
      <c r="MYH27"/>
      <c r="MYI27"/>
      <c r="MYJ27"/>
      <c r="MYK27"/>
      <c r="MYL27"/>
      <c r="MYM27"/>
      <c r="MYN27"/>
      <c r="MYO27"/>
      <c r="MYP27"/>
      <c r="MYQ27"/>
      <c r="MYR27"/>
      <c r="MYS27"/>
      <c r="MYT27"/>
      <c r="MYU27"/>
      <c r="MYV27"/>
      <c r="MYW27"/>
      <c r="MYX27"/>
      <c r="MYY27"/>
      <c r="MYZ27"/>
      <c r="MZA27"/>
      <c r="MZB27"/>
      <c r="MZC27"/>
      <c r="MZD27"/>
      <c r="MZE27"/>
      <c r="MZF27"/>
      <c r="MZG27"/>
      <c r="MZH27"/>
      <c r="MZI27"/>
      <c r="MZJ27"/>
      <c r="MZK27"/>
      <c r="MZL27"/>
      <c r="MZM27"/>
      <c r="MZN27"/>
      <c r="MZO27"/>
      <c r="MZP27"/>
      <c r="MZQ27"/>
      <c r="MZR27"/>
      <c r="MZS27"/>
      <c r="MZT27"/>
      <c r="MZU27"/>
      <c r="MZV27"/>
      <c r="MZW27"/>
      <c r="MZX27"/>
      <c r="MZY27"/>
      <c r="MZZ27"/>
      <c r="NAA27"/>
      <c r="NAB27"/>
      <c r="NAC27"/>
      <c r="NAD27"/>
      <c r="NAE27"/>
      <c r="NAF27"/>
      <c r="NAG27"/>
      <c r="NAH27"/>
      <c r="NAI27"/>
      <c r="NAJ27"/>
      <c r="NAK27"/>
      <c r="NAL27"/>
      <c r="NAM27"/>
      <c r="NAN27"/>
      <c r="NAO27"/>
      <c r="NAP27"/>
      <c r="NAQ27"/>
      <c r="NAR27"/>
      <c r="NAS27"/>
      <c r="NAT27"/>
      <c r="NAU27"/>
      <c r="NAV27"/>
      <c r="NAW27"/>
      <c r="NAX27"/>
      <c r="NAY27"/>
      <c r="NAZ27"/>
      <c r="NBA27"/>
      <c r="NBB27"/>
      <c r="NBC27"/>
      <c r="NBD27"/>
      <c r="NBE27"/>
      <c r="NBF27"/>
      <c r="NBG27"/>
      <c r="NBH27"/>
      <c r="NBI27"/>
      <c r="NBJ27"/>
      <c r="NBK27"/>
      <c r="NBL27"/>
      <c r="NBM27"/>
      <c r="NBN27"/>
      <c r="NBO27"/>
      <c r="NBP27"/>
      <c r="NBQ27"/>
      <c r="NBR27"/>
      <c r="NBS27"/>
      <c r="NBT27"/>
      <c r="NBU27"/>
      <c r="NBV27"/>
      <c r="NBW27"/>
      <c r="NBX27"/>
      <c r="NBY27"/>
      <c r="NBZ27"/>
      <c r="NCA27"/>
      <c r="NCB27"/>
      <c r="NCC27"/>
      <c r="NCD27"/>
      <c r="NCE27"/>
      <c r="NCF27"/>
      <c r="NCG27"/>
      <c r="NCH27"/>
      <c r="NCI27"/>
      <c r="NCJ27"/>
      <c r="NCK27"/>
      <c r="NCL27"/>
      <c r="NCM27"/>
      <c r="NCN27"/>
      <c r="NCO27"/>
      <c r="NCP27"/>
      <c r="NCQ27"/>
      <c r="NCR27"/>
      <c r="NCS27"/>
      <c r="NCT27"/>
      <c r="NCU27"/>
      <c r="NCV27"/>
      <c r="NCW27"/>
      <c r="NCX27"/>
      <c r="NCY27"/>
      <c r="NCZ27"/>
      <c r="NDA27"/>
      <c r="NDB27"/>
      <c r="NDC27"/>
      <c r="NDD27"/>
      <c r="NDE27"/>
      <c r="NDF27"/>
      <c r="NDG27"/>
      <c r="NDH27"/>
      <c r="NDI27"/>
      <c r="NDJ27"/>
      <c r="NDK27"/>
      <c r="NDL27"/>
      <c r="NDM27"/>
      <c r="NDN27"/>
      <c r="NDO27"/>
      <c r="NDP27"/>
      <c r="NDQ27"/>
      <c r="NDR27"/>
      <c r="NDS27"/>
      <c r="NDT27"/>
      <c r="NDU27"/>
      <c r="NDV27"/>
      <c r="NDW27"/>
      <c r="NDX27"/>
      <c r="NDY27"/>
      <c r="NDZ27"/>
      <c r="NEA27"/>
      <c r="NEB27"/>
      <c r="NEC27"/>
      <c r="NED27"/>
      <c r="NEE27"/>
      <c r="NEF27"/>
      <c r="NEG27"/>
      <c r="NEH27"/>
      <c r="NEI27"/>
      <c r="NEJ27"/>
      <c r="NEK27"/>
      <c r="NEL27"/>
      <c r="NEM27"/>
      <c r="NEN27"/>
      <c r="NEO27"/>
      <c r="NEP27"/>
      <c r="NEQ27"/>
      <c r="NER27"/>
      <c r="NES27"/>
      <c r="NET27"/>
      <c r="NEU27"/>
      <c r="NEV27"/>
      <c r="NEW27"/>
      <c r="NEX27"/>
      <c r="NEY27"/>
      <c r="NEZ27"/>
      <c r="NFA27"/>
      <c r="NFB27"/>
      <c r="NFC27"/>
      <c r="NFD27"/>
      <c r="NFE27"/>
      <c r="NFF27"/>
      <c r="NFG27"/>
      <c r="NFH27"/>
      <c r="NFI27"/>
      <c r="NFJ27"/>
      <c r="NFK27"/>
      <c r="NFL27"/>
      <c r="NFM27"/>
      <c r="NFN27"/>
      <c r="NFO27"/>
      <c r="NFP27"/>
      <c r="NFQ27"/>
      <c r="NFR27"/>
      <c r="NFS27"/>
      <c r="NFT27"/>
      <c r="NFU27"/>
      <c r="NFV27"/>
      <c r="NFW27"/>
      <c r="NFX27"/>
      <c r="NFY27"/>
      <c r="NFZ27"/>
      <c r="NGA27"/>
      <c r="NGB27"/>
      <c r="NGC27"/>
      <c r="NGD27"/>
      <c r="NGE27"/>
      <c r="NGF27"/>
      <c r="NGG27"/>
      <c r="NGH27"/>
      <c r="NGI27"/>
      <c r="NGJ27"/>
      <c r="NGK27"/>
      <c r="NGL27"/>
      <c r="NGM27"/>
      <c r="NGN27"/>
      <c r="NGO27"/>
      <c r="NGP27"/>
      <c r="NGQ27"/>
      <c r="NGR27"/>
      <c r="NGS27"/>
      <c r="NGT27"/>
      <c r="NGU27"/>
      <c r="NGV27"/>
      <c r="NGW27"/>
      <c r="NGX27"/>
      <c r="NGY27"/>
      <c r="NGZ27"/>
      <c r="NHA27"/>
      <c r="NHB27"/>
      <c r="NHC27"/>
      <c r="NHD27"/>
      <c r="NHE27"/>
      <c r="NHF27"/>
      <c r="NHG27"/>
      <c r="NHH27"/>
      <c r="NHI27"/>
      <c r="NHJ27"/>
      <c r="NHK27"/>
      <c r="NHL27"/>
      <c r="NHM27"/>
      <c r="NHN27"/>
      <c r="NHO27"/>
      <c r="NHP27"/>
      <c r="NHQ27"/>
      <c r="NHR27"/>
      <c r="NHS27"/>
      <c r="NHT27"/>
      <c r="NHU27"/>
      <c r="NHV27"/>
      <c r="NHW27"/>
      <c r="NHX27"/>
      <c r="NHY27"/>
      <c r="NHZ27"/>
      <c r="NIA27"/>
      <c r="NIB27"/>
      <c r="NIC27"/>
      <c r="NID27"/>
      <c r="NIE27"/>
      <c r="NIF27"/>
      <c r="NIG27"/>
      <c r="NIH27"/>
      <c r="NII27"/>
      <c r="NIJ27"/>
      <c r="NIK27"/>
      <c r="NIL27"/>
      <c r="NIM27"/>
      <c r="NIN27"/>
      <c r="NIO27"/>
      <c r="NIP27"/>
      <c r="NIQ27"/>
      <c r="NIR27"/>
      <c r="NIS27"/>
      <c r="NIT27"/>
      <c r="NIU27"/>
      <c r="NIV27"/>
      <c r="NIW27"/>
      <c r="NIX27"/>
      <c r="NIY27"/>
      <c r="NIZ27"/>
      <c r="NJA27"/>
      <c r="NJB27"/>
      <c r="NJC27"/>
      <c r="NJD27"/>
      <c r="NJE27"/>
      <c r="NJF27"/>
      <c r="NJG27"/>
      <c r="NJH27"/>
      <c r="NJI27"/>
      <c r="NJJ27"/>
      <c r="NJK27"/>
      <c r="NJL27"/>
      <c r="NJM27"/>
      <c r="NJN27"/>
      <c r="NJO27"/>
      <c r="NJP27"/>
      <c r="NJQ27"/>
      <c r="NJR27"/>
      <c r="NJS27"/>
      <c r="NJT27"/>
      <c r="NJU27"/>
      <c r="NJV27"/>
      <c r="NJW27"/>
      <c r="NJX27"/>
      <c r="NJY27"/>
      <c r="NJZ27"/>
      <c r="NKA27"/>
      <c r="NKB27"/>
      <c r="NKC27"/>
      <c r="NKD27"/>
      <c r="NKE27"/>
      <c r="NKF27"/>
      <c r="NKG27"/>
      <c r="NKH27"/>
      <c r="NKI27"/>
      <c r="NKJ27"/>
      <c r="NKK27"/>
      <c r="NKL27"/>
      <c r="NKM27"/>
      <c r="NKN27"/>
      <c r="NKO27"/>
      <c r="NKP27"/>
      <c r="NKQ27"/>
      <c r="NKR27"/>
      <c r="NKS27"/>
      <c r="NKT27"/>
      <c r="NKU27"/>
      <c r="NKV27"/>
      <c r="NKW27"/>
      <c r="NKX27"/>
      <c r="NKY27"/>
      <c r="NKZ27"/>
      <c r="NLA27"/>
      <c r="NLB27"/>
      <c r="NLC27"/>
      <c r="NLD27"/>
      <c r="NLE27"/>
      <c r="NLF27"/>
      <c r="NLG27"/>
      <c r="NLH27"/>
      <c r="NLI27"/>
      <c r="NLJ27"/>
      <c r="NLK27"/>
      <c r="NLL27"/>
      <c r="NLM27"/>
      <c r="NLN27"/>
      <c r="NLO27"/>
      <c r="NLP27"/>
      <c r="NLQ27"/>
      <c r="NLR27"/>
      <c r="NLS27"/>
      <c r="NLT27"/>
      <c r="NLU27"/>
      <c r="NLV27"/>
      <c r="NLW27"/>
      <c r="NLX27"/>
      <c r="NLY27"/>
      <c r="NLZ27"/>
      <c r="NMA27"/>
      <c r="NMB27"/>
      <c r="NMC27"/>
      <c r="NMD27"/>
      <c r="NME27"/>
      <c r="NMF27"/>
      <c r="NMG27"/>
      <c r="NMH27"/>
      <c r="NMI27"/>
      <c r="NMJ27"/>
      <c r="NMK27"/>
      <c r="NML27"/>
      <c r="NMM27"/>
      <c r="NMN27"/>
      <c r="NMO27"/>
      <c r="NMP27"/>
      <c r="NMQ27"/>
      <c r="NMR27"/>
      <c r="NMS27"/>
      <c r="NMT27"/>
      <c r="NMU27"/>
      <c r="NMV27"/>
      <c r="NMW27"/>
      <c r="NMX27"/>
      <c r="NMY27"/>
      <c r="NMZ27"/>
      <c r="NNA27"/>
      <c r="NNB27"/>
      <c r="NNC27"/>
      <c r="NND27"/>
      <c r="NNE27"/>
      <c r="NNF27"/>
      <c r="NNG27"/>
      <c r="NNH27"/>
      <c r="NNI27"/>
      <c r="NNJ27"/>
      <c r="NNK27"/>
      <c r="NNL27"/>
      <c r="NNM27"/>
      <c r="NNN27"/>
      <c r="NNO27"/>
      <c r="NNP27"/>
      <c r="NNQ27"/>
      <c r="NNR27"/>
      <c r="NNS27"/>
      <c r="NNT27"/>
      <c r="NNU27"/>
      <c r="NNV27"/>
      <c r="NNW27"/>
      <c r="NNX27"/>
      <c r="NNY27"/>
      <c r="NNZ27"/>
      <c r="NOA27"/>
      <c r="NOB27"/>
      <c r="NOC27"/>
      <c r="NOD27"/>
      <c r="NOE27"/>
      <c r="NOF27"/>
      <c r="NOG27"/>
      <c r="NOH27"/>
      <c r="NOI27"/>
      <c r="NOJ27"/>
      <c r="NOK27"/>
      <c r="NOL27"/>
      <c r="NOM27"/>
      <c r="NON27"/>
      <c r="NOO27"/>
      <c r="NOP27"/>
      <c r="NOQ27"/>
      <c r="NOR27"/>
      <c r="NOS27"/>
      <c r="NOT27"/>
      <c r="NOU27"/>
      <c r="NOV27"/>
      <c r="NOW27"/>
      <c r="NOX27"/>
      <c r="NOY27"/>
      <c r="NOZ27"/>
      <c r="NPA27"/>
      <c r="NPB27"/>
      <c r="NPC27"/>
      <c r="NPD27"/>
      <c r="NPE27"/>
      <c r="NPF27"/>
      <c r="NPG27"/>
      <c r="NPH27"/>
      <c r="NPI27"/>
      <c r="NPJ27"/>
      <c r="NPK27"/>
      <c r="NPL27"/>
      <c r="NPM27"/>
      <c r="NPN27"/>
      <c r="NPO27"/>
      <c r="NPP27"/>
      <c r="NPQ27"/>
      <c r="NPR27"/>
      <c r="NPS27"/>
      <c r="NPT27"/>
      <c r="NPU27"/>
      <c r="NPV27"/>
      <c r="NPW27"/>
      <c r="NPX27"/>
      <c r="NPY27"/>
      <c r="NPZ27"/>
      <c r="NQA27"/>
      <c r="NQB27"/>
      <c r="NQC27"/>
      <c r="NQD27"/>
      <c r="NQE27"/>
      <c r="NQF27"/>
      <c r="NQG27"/>
      <c r="NQH27"/>
      <c r="NQI27"/>
      <c r="NQJ27"/>
      <c r="NQK27"/>
      <c r="NQL27"/>
      <c r="NQM27"/>
      <c r="NQN27"/>
      <c r="NQO27"/>
      <c r="NQP27"/>
      <c r="NQQ27"/>
      <c r="NQR27"/>
      <c r="NQS27"/>
      <c r="NQT27"/>
      <c r="NQU27"/>
      <c r="NQV27"/>
      <c r="NQW27"/>
      <c r="NQX27"/>
      <c r="NQY27"/>
      <c r="NQZ27"/>
      <c r="NRA27"/>
      <c r="NRB27"/>
      <c r="NRC27"/>
      <c r="NRD27"/>
      <c r="NRE27"/>
      <c r="NRF27"/>
      <c r="NRG27"/>
      <c r="NRH27"/>
      <c r="NRI27"/>
    </row>
    <row r="28" spans="1:9941" s="54" customFormat="1" ht="12.2" customHeight="1" x14ac:dyDescent="0.2">
      <c r="A28" s="1182" t="s">
        <v>96</v>
      </c>
      <c r="B28" s="854" t="s">
        <v>196</v>
      </c>
      <c r="C28" s="486">
        <f>'1. mell.bevétel_össz'!C27-'26._önként_össz_bev'!C29-'26._államig_össz_bev'!C28</f>
        <v>0</v>
      </c>
      <c r="D28" s="411">
        <f>'1. mell.bevétel_össz'!D27-'26._önként_össz_bev'!D29-'26._államig_össz_bev'!D28</f>
        <v>0</v>
      </c>
      <c r="E28" s="694">
        <f>'1. mell.bevétel_össz'!E27-'26._önként_össz_bev'!E29-'26._államig_össz_bev'!E28</f>
        <v>0</v>
      </c>
      <c r="F28" s="694">
        <f>'1. mell.bevétel_össz'!F27-'26._önként_össz_bev'!F29-'26._államig_össz_bev'!F28</f>
        <v>0</v>
      </c>
      <c r="G28" s="694">
        <f>'1. mell.bevétel_össz'!G27-'26._önként_össz_bev'!G29-'26._államig_össz_bev'!G28</f>
        <v>0</v>
      </c>
      <c r="H28" s="413">
        <f t="shared" si="2"/>
        <v>0</v>
      </c>
      <c r="I28" s="757">
        <f>'1. mell.bevétel_össz'!I27-'26._önként_össz_bev'!I29-'26._államig_össz_bev'!I28</f>
        <v>0</v>
      </c>
      <c r="J28" s="413">
        <f>'1. mell.bevétel_össz'!J27-'26._önként_össz_bev'!J29-'26._államig_össz_bev'!J28</f>
        <v>0</v>
      </c>
      <c r="K28" s="413">
        <f>'1. mell.bevétel_össz'!K27-'26._önként_össz_bev'!K29-'26._államig_össz_bev'!K28</f>
        <v>0</v>
      </c>
      <c r="L28" s="413" t="e">
        <f>'1. mell.bevétel_össz'!L27-'26._önként_össz_bev'!L29</f>
        <v>#DIV/0!</v>
      </c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  <c r="RG28"/>
      <c r="RH28"/>
      <c r="RI28"/>
      <c r="RJ28"/>
      <c r="RK28"/>
      <c r="RL28"/>
      <c r="RM28"/>
      <c r="RN28"/>
      <c r="RO28"/>
      <c r="RP28"/>
      <c r="RQ28"/>
      <c r="RR28"/>
      <c r="RS28"/>
      <c r="RT28"/>
      <c r="RU28"/>
      <c r="RV28"/>
      <c r="RW28"/>
      <c r="RX28"/>
      <c r="RY28"/>
      <c r="RZ28"/>
      <c r="SA28"/>
      <c r="SB28"/>
      <c r="SC28"/>
      <c r="SD28"/>
      <c r="SE28"/>
      <c r="SF28"/>
      <c r="SG28"/>
      <c r="SH28"/>
      <c r="SI28"/>
      <c r="SJ28"/>
      <c r="SK28"/>
      <c r="SL28"/>
      <c r="SM28"/>
      <c r="SN28"/>
      <c r="SO28"/>
      <c r="SP28"/>
      <c r="SQ28"/>
      <c r="SR28"/>
      <c r="SS28"/>
      <c r="ST28"/>
      <c r="SU28"/>
      <c r="SV28"/>
      <c r="SW28"/>
      <c r="SX28"/>
      <c r="SY28"/>
      <c r="SZ28"/>
      <c r="TA28"/>
      <c r="TB28"/>
      <c r="TC28"/>
      <c r="TD28"/>
      <c r="TE28"/>
      <c r="TF28"/>
      <c r="TG28"/>
      <c r="TH28"/>
      <c r="TI28"/>
      <c r="TJ28"/>
      <c r="TK28"/>
      <c r="TL28"/>
      <c r="TM28"/>
      <c r="TN28"/>
      <c r="TO28"/>
      <c r="TP28"/>
      <c r="TQ28"/>
      <c r="TR28"/>
      <c r="TS28"/>
      <c r="TT28"/>
      <c r="TU28"/>
      <c r="TV28"/>
      <c r="TW28"/>
      <c r="TX28"/>
      <c r="TY28"/>
      <c r="TZ28"/>
      <c r="UA28"/>
      <c r="UB28"/>
      <c r="UC28"/>
      <c r="UD28"/>
      <c r="UE28"/>
      <c r="UF28"/>
      <c r="UG28"/>
      <c r="UH28"/>
      <c r="UI28"/>
      <c r="UJ28"/>
      <c r="UK28"/>
      <c r="UL28"/>
      <c r="UM28"/>
      <c r="UN28"/>
      <c r="UO28"/>
      <c r="UP28"/>
      <c r="UQ28"/>
      <c r="UR28"/>
      <c r="US28"/>
      <c r="UT28"/>
      <c r="UU28"/>
      <c r="UV28"/>
      <c r="UW28"/>
      <c r="UX28"/>
      <c r="UY28"/>
      <c r="UZ28"/>
      <c r="VA28"/>
      <c r="VB28"/>
      <c r="VC28"/>
      <c r="VD28"/>
      <c r="VE28"/>
      <c r="VF28"/>
      <c r="VG28"/>
      <c r="VH28"/>
      <c r="VI28"/>
      <c r="VJ28"/>
      <c r="VK28"/>
      <c r="VL28"/>
      <c r="VM28"/>
      <c r="VN28"/>
      <c r="VO28"/>
      <c r="VP28"/>
      <c r="VQ28"/>
      <c r="VR28"/>
      <c r="VS28"/>
      <c r="VT28"/>
      <c r="VU28"/>
      <c r="VV28"/>
      <c r="VW28"/>
      <c r="VX28"/>
      <c r="VY28"/>
      <c r="VZ28"/>
      <c r="WA28"/>
      <c r="WB28"/>
      <c r="WC28"/>
      <c r="WD28"/>
      <c r="WE28"/>
      <c r="WF28"/>
      <c r="WG28"/>
      <c r="WH28"/>
      <c r="WI28"/>
      <c r="WJ28"/>
      <c r="WK28"/>
      <c r="WL28"/>
      <c r="WM28"/>
      <c r="WN28"/>
      <c r="WO28"/>
      <c r="WP28"/>
      <c r="WQ28"/>
      <c r="WR28"/>
      <c r="WS28"/>
      <c r="WT28"/>
      <c r="WU28"/>
      <c r="WV28"/>
      <c r="WW28"/>
      <c r="WX28"/>
      <c r="WY28"/>
      <c r="WZ28"/>
      <c r="XA28"/>
      <c r="XB28"/>
      <c r="XC28"/>
      <c r="XD28"/>
      <c r="XE28"/>
      <c r="XF28"/>
      <c r="XG28"/>
      <c r="XH28"/>
      <c r="XI28"/>
      <c r="XJ28"/>
      <c r="XK28"/>
      <c r="XL28"/>
      <c r="XM28"/>
      <c r="XN28"/>
      <c r="XO28"/>
      <c r="XP28"/>
      <c r="XQ28"/>
      <c r="XR28"/>
      <c r="XS28"/>
      <c r="XT28"/>
      <c r="XU28"/>
      <c r="XV28"/>
      <c r="XW28"/>
      <c r="XX28"/>
      <c r="XY28"/>
      <c r="XZ28"/>
      <c r="YA28"/>
      <c r="YB28"/>
      <c r="YC28"/>
      <c r="YD28"/>
      <c r="YE28"/>
      <c r="YF28"/>
      <c r="YG28"/>
      <c r="YH28"/>
      <c r="YI28"/>
      <c r="YJ28"/>
      <c r="YK28"/>
      <c r="YL28"/>
      <c r="YM28"/>
      <c r="YN28"/>
      <c r="YO28"/>
      <c r="YP28"/>
      <c r="YQ28"/>
      <c r="YR28"/>
      <c r="YS28"/>
      <c r="YT28"/>
      <c r="YU28"/>
      <c r="YV28"/>
      <c r="YW28"/>
      <c r="YX28"/>
      <c r="YY28"/>
      <c r="YZ28"/>
      <c r="ZA28"/>
      <c r="ZB28"/>
      <c r="ZC28"/>
      <c r="ZD28"/>
      <c r="ZE28"/>
      <c r="ZF28"/>
      <c r="ZG28"/>
      <c r="ZH28"/>
      <c r="ZI28"/>
      <c r="ZJ28"/>
      <c r="ZK28"/>
      <c r="ZL28"/>
      <c r="ZM28"/>
      <c r="ZN28"/>
      <c r="ZO28"/>
      <c r="ZP28"/>
      <c r="ZQ28"/>
      <c r="ZR28"/>
      <c r="ZS28"/>
      <c r="ZT28"/>
      <c r="ZU28"/>
      <c r="ZV28"/>
      <c r="ZW28"/>
      <c r="ZX28"/>
      <c r="ZY28"/>
      <c r="ZZ28"/>
      <c r="AAA28"/>
      <c r="AAB28"/>
      <c r="AAC28"/>
      <c r="AAD28"/>
      <c r="AAE28"/>
      <c r="AAF28"/>
      <c r="AAG28"/>
      <c r="AAH28"/>
      <c r="AAI28"/>
      <c r="AAJ28"/>
      <c r="AAK28"/>
      <c r="AAL28"/>
      <c r="AAM28"/>
      <c r="AAN28"/>
      <c r="AAO28"/>
      <c r="AAP28"/>
      <c r="AAQ28"/>
      <c r="AAR28"/>
      <c r="AAS28"/>
      <c r="AAT28"/>
      <c r="AAU28"/>
      <c r="AAV28"/>
      <c r="AAW28"/>
      <c r="AAX28"/>
      <c r="AAY28"/>
      <c r="AAZ28"/>
      <c r="ABA28"/>
      <c r="ABB28"/>
      <c r="ABC28"/>
      <c r="ABD28"/>
      <c r="ABE28"/>
      <c r="ABF28"/>
      <c r="ABG28"/>
      <c r="ABH28"/>
      <c r="ABI28"/>
      <c r="ABJ28"/>
      <c r="ABK28"/>
      <c r="ABL28"/>
      <c r="ABM28"/>
      <c r="ABN28"/>
      <c r="ABO28"/>
      <c r="ABP28"/>
      <c r="ABQ28"/>
      <c r="ABR28"/>
      <c r="ABS28"/>
      <c r="ABT28"/>
      <c r="ABU28"/>
      <c r="ABV28"/>
      <c r="ABW28"/>
      <c r="ABX28"/>
      <c r="ABY28"/>
      <c r="ABZ28"/>
      <c r="ACA28"/>
      <c r="ACB28"/>
      <c r="ACC28"/>
      <c r="ACD28"/>
      <c r="ACE28"/>
      <c r="ACF28"/>
      <c r="ACG28"/>
      <c r="ACH28"/>
      <c r="ACI28"/>
      <c r="ACJ28"/>
      <c r="ACK28"/>
      <c r="ACL28"/>
      <c r="ACM28"/>
      <c r="ACN28"/>
      <c r="ACO28"/>
      <c r="ACP28"/>
      <c r="ACQ28"/>
      <c r="ACR28"/>
      <c r="ACS28"/>
      <c r="ACT28"/>
      <c r="ACU28"/>
      <c r="ACV28"/>
      <c r="ACW28"/>
      <c r="ACX28"/>
      <c r="ACY28"/>
      <c r="ACZ28"/>
      <c r="ADA28"/>
      <c r="ADB28"/>
      <c r="ADC28"/>
      <c r="ADD28"/>
      <c r="ADE28"/>
      <c r="ADF28"/>
      <c r="ADG28"/>
      <c r="ADH28"/>
      <c r="ADI28"/>
      <c r="ADJ28"/>
      <c r="ADK28"/>
      <c r="ADL28"/>
      <c r="ADM28"/>
      <c r="ADN28"/>
      <c r="ADO28"/>
      <c r="ADP28"/>
      <c r="ADQ28"/>
      <c r="ADR28"/>
      <c r="ADS28"/>
      <c r="ADT28"/>
      <c r="ADU28"/>
      <c r="ADV28"/>
      <c r="ADW28"/>
      <c r="ADX28"/>
      <c r="ADY28"/>
      <c r="ADZ28"/>
      <c r="AEA28"/>
      <c r="AEB28"/>
      <c r="AEC28"/>
      <c r="AED28"/>
      <c r="AEE28"/>
      <c r="AEF28"/>
      <c r="AEG28"/>
      <c r="AEH28"/>
      <c r="AEI28"/>
      <c r="AEJ28"/>
      <c r="AEK28"/>
      <c r="AEL28"/>
      <c r="AEM28"/>
      <c r="AEN28"/>
      <c r="AEO28"/>
      <c r="AEP28"/>
      <c r="AEQ28"/>
      <c r="AER28"/>
      <c r="AES28"/>
      <c r="AET28"/>
      <c r="AEU28"/>
      <c r="AEV28"/>
      <c r="AEW28"/>
      <c r="AEX28"/>
      <c r="AEY28"/>
      <c r="AEZ28"/>
      <c r="AFA28"/>
      <c r="AFB28"/>
      <c r="AFC28"/>
      <c r="AFD28"/>
      <c r="AFE28"/>
      <c r="AFF28"/>
      <c r="AFG28"/>
      <c r="AFH28"/>
      <c r="AFI28"/>
      <c r="AFJ28"/>
      <c r="AFK28"/>
      <c r="AFL28"/>
      <c r="AFM28"/>
      <c r="AFN28"/>
      <c r="AFO28"/>
      <c r="AFP28"/>
      <c r="AFQ28"/>
      <c r="AFR28"/>
      <c r="AFS28"/>
      <c r="AFT28"/>
      <c r="AFU28"/>
      <c r="AFV28"/>
      <c r="AFW28"/>
      <c r="AFX28"/>
      <c r="AFY28"/>
      <c r="AFZ28"/>
      <c r="AGA28"/>
      <c r="AGB28"/>
      <c r="AGC28"/>
      <c r="AGD28"/>
      <c r="AGE28"/>
      <c r="AGF28"/>
      <c r="AGG28"/>
      <c r="AGH28"/>
      <c r="AGI28"/>
      <c r="AGJ28"/>
      <c r="AGK28"/>
      <c r="AGL28"/>
      <c r="AGM28"/>
      <c r="AGN28"/>
      <c r="AGO28"/>
      <c r="AGP28"/>
      <c r="AGQ28"/>
      <c r="AGR28"/>
      <c r="AGS28"/>
      <c r="AGT28"/>
      <c r="AGU28"/>
      <c r="AGV28"/>
      <c r="AGW28"/>
      <c r="AGX28"/>
      <c r="AGY28"/>
      <c r="AGZ28"/>
      <c r="AHA28"/>
      <c r="AHB28"/>
      <c r="AHC28"/>
      <c r="AHD28"/>
      <c r="AHE28"/>
      <c r="AHF28"/>
      <c r="AHG28"/>
      <c r="AHH28"/>
      <c r="AHI28"/>
      <c r="AHJ28"/>
      <c r="AHK28"/>
      <c r="AHL28"/>
      <c r="AHM28"/>
      <c r="AHN28"/>
      <c r="AHO28"/>
      <c r="AHP28"/>
      <c r="AHQ28"/>
      <c r="AHR28"/>
      <c r="AHS28"/>
      <c r="AHT28"/>
      <c r="AHU28"/>
      <c r="AHV28"/>
      <c r="AHW28"/>
      <c r="AHX28"/>
      <c r="AHY28"/>
      <c r="AHZ28"/>
      <c r="AIA28"/>
      <c r="AIB28"/>
      <c r="AIC28"/>
      <c r="AID28"/>
      <c r="AIE28"/>
      <c r="AIF28"/>
      <c r="AIG28"/>
      <c r="AIH28"/>
      <c r="AII28"/>
      <c r="AIJ28"/>
      <c r="AIK28"/>
      <c r="AIL28"/>
      <c r="AIM28"/>
      <c r="AIN28"/>
      <c r="AIO28"/>
      <c r="AIP28"/>
      <c r="AIQ28"/>
      <c r="AIR28"/>
      <c r="AIS28"/>
      <c r="AIT28"/>
      <c r="AIU28"/>
      <c r="AIV28"/>
      <c r="AIW28"/>
      <c r="AIX28"/>
      <c r="AIY28"/>
      <c r="AIZ28"/>
      <c r="AJA28"/>
      <c r="AJB28"/>
      <c r="AJC28"/>
      <c r="AJD28"/>
      <c r="AJE28"/>
      <c r="AJF28"/>
      <c r="AJG28"/>
      <c r="AJH28"/>
      <c r="AJI28"/>
      <c r="AJJ28"/>
      <c r="AJK28"/>
      <c r="AJL28"/>
      <c r="AJM28"/>
      <c r="AJN28"/>
      <c r="AJO28"/>
      <c r="AJP28"/>
      <c r="AJQ28"/>
      <c r="AJR28"/>
      <c r="AJS28"/>
      <c r="AJT28"/>
      <c r="AJU28"/>
      <c r="AJV28"/>
      <c r="AJW28"/>
      <c r="AJX28"/>
      <c r="AJY28"/>
      <c r="AJZ28"/>
      <c r="AKA28"/>
      <c r="AKB28"/>
      <c r="AKC28"/>
      <c r="AKD28"/>
      <c r="AKE28"/>
      <c r="AKF28"/>
      <c r="AKG28"/>
      <c r="AKH28"/>
      <c r="AKI28"/>
      <c r="AKJ28"/>
      <c r="AKK28"/>
      <c r="AKL28"/>
      <c r="AKM28"/>
      <c r="AKN28"/>
      <c r="AKO28"/>
      <c r="AKP28"/>
      <c r="AKQ28"/>
      <c r="AKR28"/>
      <c r="AKS28"/>
      <c r="AKT28"/>
      <c r="AKU28"/>
      <c r="AKV28"/>
      <c r="AKW28"/>
      <c r="AKX28"/>
      <c r="AKY28"/>
      <c r="AKZ28"/>
      <c r="ALA28"/>
      <c r="ALB28"/>
      <c r="ALC28"/>
      <c r="ALD28"/>
      <c r="ALE28"/>
      <c r="ALF28"/>
      <c r="ALG28"/>
      <c r="ALH28"/>
      <c r="ALI28"/>
      <c r="ALJ28"/>
      <c r="ALK28"/>
      <c r="ALL28"/>
      <c r="ALM28"/>
      <c r="ALN28"/>
      <c r="ALO28"/>
      <c r="ALP28"/>
      <c r="ALQ28"/>
      <c r="ALR28"/>
      <c r="ALS28"/>
      <c r="ALT28"/>
      <c r="ALU28"/>
      <c r="ALV28"/>
      <c r="ALW28"/>
      <c r="ALX28"/>
      <c r="ALY28"/>
      <c r="ALZ28"/>
      <c r="AMA28"/>
      <c r="AMB28"/>
      <c r="AMC28"/>
      <c r="AMD28"/>
      <c r="AME28"/>
      <c r="AMF28"/>
      <c r="AMG28"/>
      <c r="AMH28"/>
      <c r="AMI28"/>
      <c r="AMJ28"/>
      <c r="AMK28"/>
      <c r="AML28"/>
      <c r="AMM28"/>
      <c r="AMN28"/>
      <c r="AMO28"/>
      <c r="AMP28"/>
      <c r="AMQ28"/>
      <c r="AMR28"/>
      <c r="AMS28"/>
      <c r="AMT28"/>
      <c r="AMU28"/>
      <c r="AMV28"/>
      <c r="AMW28"/>
      <c r="AMX28"/>
      <c r="AMY28"/>
      <c r="AMZ28"/>
      <c r="ANA28"/>
      <c r="ANB28"/>
      <c r="ANC28"/>
      <c r="AND28"/>
      <c r="ANE28"/>
      <c r="ANF28"/>
      <c r="ANG28"/>
      <c r="ANH28"/>
      <c r="ANI28"/>
      <c r="ANJ28"/>
      <c r="ANK28"/>
      <c r="ANL28"/>
      <c r="ANM28"/>
      <c r="ANN28"/>
      <c r="ANO28"/>
      <c r="ANP28"/>
      <c r="ANQ28"/>
      <c r="ANR28"/>
      <c r="ANS28"/>
      <c r="ANT28"/>
      <c r="ANU28"/>
      <c r="ANV28"/>
      <c r="ANW28"/>
      <c r="ANX28"/>
      <c r="ANY28"/>
      <c r="ANZ28"/>
      <c r="AOA28"/>
      <c r="AOB28"/>
      <c r="AOC28"/>
      <c r="AOD28"/>
      <c r="AOE28"/>
      <c r="AOF28"/>
      <c r="AOG28"/>
      <c r="AOH28"/>
      <c r="AOI28"/>
      <c r="AOJ28"/>
      <c r="AOK28"/>
      <c r="AOL28"/>
      <c r="AOM28"/>
      <c r="AON28"/>
      <c r="AOO28"/>
      <c r="AOP28"/>
      <c r="AOQ28"/>
      <c r="AOR28"/>
      <c r="AOS28"/>
      <c r="AOT28"/>
      <c r="AOU28"/>
      <c r="AOV28"/>
      <c r="AOW28"/>
      <c r="AOX28"/>
      <c r="AOY28"/>
      <c r="AOZ28"/>
      <c r="APA28"/>
      <c r="APB28"/>
      <c r="APC28"/>
      <c r="APD28"/>
      <c r="APE28"/>
      <c r="APF28"/>
      <c r="APG28"/>
      <c r="APH28"/>
      <c r="API28"/>
      <c r="APJ28"/>
      <c r="APK28"/>
      <c r="APL28"/>
      <c r="APM28"/>
      <c r="APN28"/>
      <c r="APO28"/>
      <c r="APP28"/>
      <c r="APQ28"/>
      <c r="APR28"/>
      <c r="APS28"/>
      <c r="APT28"/>
      <c r="APU28"/>
      <c r="APV28"/>
      <c r="APW28"/>
      <c r="APX28"/>
      <c r="APY28"/>
      <c r="APZ28"/>
      <c r="AQA28"/>
      <c r="AQB28"/>
      <c r="AQC28"/>
      <c r="AQD28"/>
      <c r="AQE28"/>
      <c r="AQF28"/>
      <c r="AQG28"/>
      <c r="AQH28"/>
      <c r="AQI28"/>
      <c r="AQJ28"/>
      <c r="AQK28"/>
      <c r="AQL28"/>
      <c r="AQM28"/>
      <c r="AQN28"/>
      <c r="AQO28"/>
      <c r="AQP28"/>
      <c r="AQQ28"/>
      <c r="AQR28"/>
      <c r="AQS28"/>
      <c r="AQT28"/>
      <c r="AQU28"/>
      <c r="AQV28"/>
      <c r="AQW28"/>
      <c r="AQX28"/>
      <c r="AQY28"/>
      <c r="AQZ28"/>
      <c r="ARA28"/>
      <c r="ARB28"/>
      <c r="ARC28"/>
      <c r="ARD28"/>
      <c r="ARE28"/>
      <c r="ARF28"/>
      <c r="ARG28"/>
      <c r="ARH28"/>
      <c r="ARI28"/>
      <c r="ARJ28"/>
      <c r="ARK28"/>
      <c r="ARL28"/>
      <c r="ARM28"/>
      <c r="ARN28"/>
      <c r="ARO28"/>
      <c r="ARP28"/>
      <c r="ARQ28"/>
      <c r="ARR28"/>
      <c r="ARS28"/>
      <c r="ART28"/>
      <c r="ARU28"/>
      <c r="ARV28"/>
      <c r="ARW28"/>
      <c r="ARX28"/>
      <c r="ARY28"/>
      <c r="ARZ28"/>
      <c r="ASA28"/>
      <c r="ASB28"/>
      <c r="ASC28"/>
      <c r="ASD28"/>
      <c r="ASE28"/>
      <c r="ASF28"/>
      <c r="ASG28"/>
      <c r="ASH28"/>
      <c r="ASI28"/>
      <c r="ASJ28"/>
      <c r="ASK28"/>
      <c r="ASL28"/>
      <c r="ASM28"/>
      <c r="ASN28"/>
      <c r="ASO28"/>
      <c r="ASP28"/>
      <c r="ASQ28"/>
      <c r="ASR28"/>
      <c r="ASS28"/>
      <c r="AST28"/>
      <c r="ASU28"/>
      <c r="ASV28"/>
      <c r="ASW28"/>
      <c r="ASX28"/>
      <c r="ASY28"/>
      <c r="ASZ28"/>
      <c r="ATA28"/>
      <c r="ATB28"/>
      <c r="ATC28"/>
      <c r="ATD28"/>
      <c r="ATE28"/>
      <c r="ATF28"/>
      <c r="ATG28"/>
      <c r="ATH28"/>
      <c r="ATI28"/>
      <c r="ATJ28"/>
      <c r="ATK28"/>
      <c r="ATL28"/>
      <c r="ATM28"/>
      <c r="ATN28"/>
      <c r="ATO28"/>
      <c r="ATP28"/>
      <c r="ATQ28"/>
      <c r="ATR28"/>
      <c r="ATS28"/>
      <c r="ATT28"/>
      <c r="ATU28"/>
      <c r="ATV28"/>
      <c r="ATW28"/>
      <c r="ATX28"/>
      <c r="ATY28"/>
      <c r="ATZ28"/>
      <c r="AUA28"/>
      <c r="AUB28"/>
      <c r="AUC28"/>
      <c r="AUD28"/>
      <c r="AUE28"/>
      <c r="AUF28"/>
      <c r="AUG28"/>
      <c r="AUH28"/>
      <c r="AUI28"/>
      <c r="AUJ28"/>
      <c r="AUK28"/>
      <c r="AUL28"/>
      <c r="AUM28"/>
      <c r="AUN28"/>
      <c r="AUO28"/>
      <c r="AUP28"/>
      <c r="AUQ28"/>
      <c r="AUR28"/>
      <c r="AUS28"/>
      <c r="AUT28"/>
      <c r="AUU28"/>
      <c r="AUV28"/>
      <c r="AUW28"/>
      <c r="AUX28"/>
      <c r="AUY28"/>
      <c r="AUZ28"/>
      <c r="AVA28"/>
      <c r="AVB28"/>
      <c r="AVC28"/>
      <c r="AVD28"/>
      <c r="AVE28"/>
      <c r="AVF28"/>
      <c r="AVG28"/>
      <c r="AVH28"/>
      <c r="AVI28"/>
      <c r="AVJ28"/>
      <c r="AVK28"/>
      <c r="AVL28"/>
      <c r="AVM28"/>
      <c r="AVN28"/>
      <c r="AVO28"/>
      <c r="AVP28"/>
      <c r="AVQ28"/>
      <c r="AVR28"/>
      <c r="AVS28"/>
      <c r="AVT28"/>
      <c r="AVU28"/>
      <c r="AVV28"/>
      <c r="AVW28"/>
      <c r="AVX28"/>
      <c r="AVY28"/>
      <c r="AVZ28"/>
      <c r="AWA28"/>
      <c r="AWB28"/>
      <c r="AWC28"/>
      <c r="AWD28"/>
      <c r="AWE28"/>
      <c r="AWF28"/>
      <c r="AWG28"/>
      <c r="AWH28"/>
      <c r="AWI28"/>
      <c r="AWJ28"/>
      <c r="AWK28"/>
      <c r="AWL28"/>
      <c r="AWM28"/>
      <c r="AWN28"/>
      <c r="AWO28"/>
      <c r="AWP28"/>
      <c r="AWQ28"/>
      <c r="AWR28"/>
      <c r="AWS28"/>
      <c r="AWT28"/>
      <c r="AWU28"/>
      <c r="AWV28"/>
      <c r="AWW28"/>
      <c r="AWX28"/>
      <c r="AWY28"/>
      <c r="AWZ28"/>
      <c r="AXA28"/>
      <c r="AXB28"/>
      <c r="AXC28"/>
      <c r="AXD28"/>
      <c r="AXE28"/>
      <c r="AXF28"/>
      <c r="AXG28"/>
      <c r="AXH28"/>
      <c r="AXI28"/>
      <c r="AXJ28"/>
      <c r="AXK28"/>
      <c r="AXL28"/>
      <c r="AXM28"/>
      <c r="AXN28"/>
      <c r="AXO28"/>
      <c r="AXP28"/>
      <c r="AXQ28"/>
      <c r="AXR28"/>
      <c r="AXS28"/>
      <c r="AXT28"/>
      <c r="AXU28"/>
      <c r="AXV28"/>
      <c r="AXW28"/>
      <c r="AXX28"/>
      <c r="AXY28"/>
      <c r="AXZ28"/>
      <c r="AYA28"/>
      <c r="AYB28"/>
      <c r="AYC28"/>
      <c r="AYD28"/>
      <c r="AYE28"/>
      <c r="AYF28"/>
      <c r="AYG28"/>
      <c r="AYH28"/>
      <c r="AYI28"/>
      <c r="AYJ28"/>
      <c r="AYK28"/>
      <c r="AYL28"/>
      <c r="AYM28"/>
      <c r="AYN28"/>
      <c r="AYO28"/>
      <c r="AYP28"/>
      <c r="AYQ28"/>
      <c r="AYR28"/>
      <c r="AYS28"/>
      <c r="AYT28"/>
      <c r="AYU28"/>
      <c r="AYV28"/>
      <c r="AYW28"/>
      <c r="AYX28"/>
      <c r="AYY28"/>
      <c r="AYZ28"/>
      <c r="AZA28"/>
      <c r="AZB28"/>
      <c r="AZC28"/>
      <c r="AZD28"/>
      <c r="AZE28"/>
      <c r="AZF28"/>
      <c r="AZG28"/>
      <c r="AZH28"/>
      <c r="AZI28"/>
      <c r="AZJ28"/>
      <c r="AZK28"/>
      <c r="AZL28"/>
      <c r="AZM28"/>
      <c r="AZN28"/>
      <c r="AZO28"/>
      <c r="AZP28"/>
      <c r="AZQ28"/>
      <c r="AZR28"/>
      <c r="AZS28"/>
      <c r="AZT28"/>
      <c r="AZU28"/>
      <c r="AZV28"/>
      <c r="AZW28"/>
      <c r="AZX28"/>
      <c r="AZY28"/>
      <c r="AZZ28"/>
      <c r="BAA28"/>
      <c r="BAB28"/>
      <c r="BAC28"/>
      <c r="BAD28"/>
      <c r="BAE28"/>
      <c r="BAF28"/>
      <c r="BAG28"/>
      <c r="BAH28"/>
      <c r="BAI28"/>
      <c r="BAJ28"/>
      <c r="BAK28"/>
      <c r="BAL28"/>
      <c r="BAM28"/>
      <c r="BAN28"/>
      <c r="BAO28"/>
      <c r="BAP28"/>
      <c r="BAQ28"/>
      <c r="BAR28"/>
      <c r="BAS28"/>
      <c r="BAT28"/>
      <c r="BAU28"/>
      <c r="BAV28"/>
      <c r="BAW28"/>
      <c r="BAX28"/>
      <c r="BAY28"/>
      <c r="BAZ28"/>
      <c r="BBA28"/>
      <c r="BBB28"/>
      <c r="BBC28"/>
      <c r="BBD28"/>
      <c r="BBE28"/>
      <c r="BBF28"/>
      <c r="BBG28"/>
      <c r="BBH28"/>
      <c r="BBI28"/>
      <c r="BBJ28"/>
      <c r="BBK28"/>
      <c r="BBL28"/>
      <c r="BBM28"/>
      <c r="BBN28"/>
      <c r="BBO28"/>
      <c r="BBP28"/>
      <c r="BBQ28"/>
      <c r="BBR28"/>
      <c r="BBS28"/>
      <c r="BBT28"/>
      <c r="BBU28"/>
      <c r="BBV28"/>
      <c r="BBW28"/>
      <c r="BBX28"/>
      <c r="BBY28"/>
      <c r="BBZ28"/>
      <c r="BCA28"/>
      <c r="BCB28"/>
      <c r="BCC28"/>
      <c r="BCD28"/>
      <c r="BCE28"/>
      <c r="BCF28"/>
      <c r="BCG28"/>
      <c r="BCH28"/>
      <c r="BCI28"/>
      <c r="BCJ28"/>
      <c r="BCK28"/>
      <c r="BCL28"/>
      <c r="BCM28"/>
      <c r="BCN28"/>
      <c r="BCO28"/>
      <c r="BCP28"/>
      <c r="BCQ28"/>
      <c r="BCR28"/>
      <c r="BCS28"/>
      <c r="BCT28"/>
      <c r="BCU28"/>
      <c r="BCV28"/>
      <c r="BCW28"/>
      <c r="BCX28"/>
      <c r="BCY28"/>
      <c r="BCZ28"/>
      <c r="BDA28"/>
      <c r="BDB28"/>
      <c r="BDC28"/>
      <c r="BDD28"/>
      <c r="BDE28"/>
      <c r="BDF28"/>
      <c r="BDG28"/>
      <c r="BDH28"/>
      <c r="BDI28"/>
      <c r="BDJ28"/>
      <c r="BDK28"/>
      <c r="BDL28"/>
      <c r="BDM28"/>
      <c r="BDN28"/>
      <c r="BDO28"/>
      <c r="BDP28"/>
      <c r="BDQ28"/>
      <c r="BDR28"/>
      <c r="BDS28"/>
      <c r="BDT28"/>
      <c r="BDU28"/>
      <c r="BDV28"/>
      <c r="BDW28"/>
      <c r="BDX28"/>
      <c r="BDY28"/>
      <c r="BDZ28"/>
      <c r="BEA28"/>
      <c r="BEB28"/>
      <c r="BEC28"/>
      <c r="BED28"/>
      <c r="BEE28"/>
      <c r="BEF28"/>
      <c r="BEG28"/>
      <c r="BEH28"/>
      <c r="BEI28"/>
      <c r="BEJ28"/>
      <c r="BEK28"/>
      <c r="BEL28"/>
      <c r="BEM28"/>
      <c r="BEN28"/>
      <c r="BEO28"/>
      <c r="BEP28"/>
      <c r="BEQ28"/>
      <c r="BER28"/>
      <c r="BES28"/>
      <c r="BET28"/>
      <c r="BEU28"/>
      <c r="BEV28"/>
      <c r="BEW28"/>
      <c r="BEX28"/>
      <c r="BEY28"/>
      <c r="BEZ28"/>
      <c r="BFA28"/>
      <c r="BFB28"/>
      <c r="BFC28"/>
      <c r="BFD28"/>
      <c r="BFE28"/>
      <c r="BFF28"/>
      <c r="BFG28"/>
      <c r="BFH28"/>
      <c r="BFI28"/>
      <c r="BFJ28"/>
      <c r="BFK28"/>
      <c r="BFL28"/>
      <c r="BFM28"/>
      <c r="BFN28"/>
      <c r="BFO28"/>
      <c r="BFP28"/>
      <c r="BFQ28"/>
      <c r="BFR28"/>
      <c r="BFS28"/>
      <c r="BFT28"/>
      <c r="BFU28"/>
      <c r="BFV28"/>
      <c r="BFW28"/>
      <c r="BFX28"/>
      <c r="BFY28"/>
      <c r="BFZ28"/>
      <c r="BGA28"/>
      <c r="BGB28"/>
      <c r="BGC28"/>
      <c r="BGD28"/>
      <c r="BGE28"/>
      <c r="BGF28"/>
      <c r="BGG28"/>
      <c r="BGH28"/>
      <c r="BGI28"/>
      <c r="BGJ28"/>
      <c r="BGK28"/>
      <c r="BGL28"/>
      <c r="BGM28"/>
      <c r="BGN28"/>
      <c r="BGO28"/>
      <c r="BGP28"/>
      <c r="BGQ28"/>
      <c r="BGR28"/>
      <c r="BGS28"/>
      <c r="BGT28"/>
      <c r="BGU28"/>
      <c r="BGV28"/>
      <c r="BGW28"/>
      <c r="BGX28"/>
      <c r="BGY28"/>
      <c r="BGZ28"/>
      <c r="BHA28"/>
      <c r="BHB28"/>
      <c r="BHC28"/>
      <c r="BHD28"/>
      <c r="BHE28"/>
      <c r="BHF28"/>
      <c r="BHG28"/>
      <c r="BHH28"/>
      <c r="BHI28"/>
      <c r="BHJ28"/>
      <c r="BHK28"/>
      <c r="BHL28"/>
      <c r="BHM28"/>
      <c r="BHN28"/>
      <c r="BHO28"/>
      <c r="BHP28"/>
      <c r="BHQ28"/>
      <c r="BHR28"/>
      <c r="BHS28"/>
      <c r="BHT28"/>
      <c r="BHU28"/>
      <c r="BHV28"/>
      <c r="BHW28"/>
      <c r="BHX28"/>
      <c r="BHY28"/>
      <c r="BHZ28"/>
      <c r="BIA28"/>
      <c r="BIB28"/>
      <c r="BIC28"/>
      <c r="BID28"/>
      <c r="BIE28"/>
      <c r="BIF28"/>
      <c r="BIG28"/>
      <c r="BIH28"/>
      <c r="BII28"/>
      <c r="BIJ28"/>
      <c r="BIK28"/>
      <c r="BIL28"/>
      <c r="BIM28"/>
      <c r="BIN28"/>
      <c r="BIO28"/>
      <c r="BIP28"/>
      <c r="BIQ28"/>
      <c r="BIR28"/>
      <c r="BIS28"/>
      <c r="BIT28"/>
      <c r="BIU28"/>
      <c r="BIV28"/>
      <c r="BIW28"/>
      <c r="BIX28"/>
      <c r="BIY28"/>
      <c r="BIZ28"/>
      <c r="BJA28"/>
      <c r="BJB28"/>
      <c r="BJC28"/>
      <c r="BJD28"/>
      <c r="BJE28"/>
      <c r="BJF28"/>
      <c r="BJG28"/>
      <c r="BJH28"/>
      <c r="BJI28"/>
      <c r="BJJ28"/>
      <c r="BJK28"/>
      <c r="BJL28"/>
      <c r="BJM28"/>
      <c r="BJN28"/>
      <c r="BJO28"/>
      <c r="BJP28"/>
      <c r="BJQ28"/>
      <c r="BJR28"/>
      <c r="BJS28"/>
      <c r="BJT28"/>
      <c r="BJU28"/>
      <c r="BJV28"/>
      <c r="BJW28"/>
      <c r="BJX28"/>
      <c r="BJY28"/>
      <c r="BJZ28"/>
      <c r="BKA28"/>
      <c r="BKB28"/>
      <c r="BKC28"/>
      <c r="BKD28"/>
      <c r="BKE28"/>
      <c r="BKF28"/>
      <c r="BKG28"/>
      <c r="BKH28"/>
      <c r="BKI28"/>
      <c r="BKJ28"/>
      <c r="BKK28"/>
      <c r="BKL28"/>
      <c r="BKM28"/>
      <c r="BKN28"/>
      <c r="BKO28"/>
      <c r="BKP28"/>
      <c r="BKQ28"/>
      <c r="BKR28"/>
      <c r="BKS28"/>
      <c r="BKT28"/>
      <c r="BKU28"/>
      <c r="BKV28"/>
      <c r="BKW28"/>
      <c r="BKX28"/>
      <c r="BKY28"/>
      <c r="BKZ28"/>
      <c r="BLA28"/>
      <c r="BLB28"/>
      <c r="BLC28"/>
      <c r="BLD28"/>
      <c r="BLE28"/>
      <c r="BLF28"/>
      <c r="BLG28"/>
      <c r="BLH28"/>
      <c r="BLI28"/>
      <c r="BLJ28"/>
      <c r="BLK28"/>
      <c r="BLL28"/>
      <c r="BLM28"/>
      <c r="BLN28"/>
      <c r="BLO28"/>
      <c r="BLP28"/>
      <c r="BLQ28"/>
      <c r="BLR28"/>
      <c r="BLS28"/>
      <c r="BLT28"/>
      <c r="BLU28"/>
      <c r="BLV28"/>
      <c r="BLW28"/>
      <c r="BLX28"/>
      <c r="BLY28"/>
      <c r="BLZ28"/>
      <c r="BMA28"/>
      <c r="BMB28"/>
      <c r="BMC28"/>
      <c r="BMD28"/>
      <c r="BME28"/>
      <c r="BMF28"/>
      <c r="BMG28"/>
      <c r="BMH28"/>
      <c r="BMI28"/>
      <c r="BMJ28"/>
      <c r="BMK28"/>
      <c r="BML28"/>
      <c r="BMM28"/>
      <c r="BMN28"/>
      <c r="BMO28"/>
      <c r="BMP28"/>
      <c r="BMQ28"/>
      <c r="BMR28"/>
      <c r="BMS28"/>
      <c r="BMT28"/>
      <c r="BMU28"/>
      <c r="BMV28"/>
      <c r="BMW28"/>
      <c r="BMX28"/>
      <c r="BMY28"/>
      <c r="BMZ28"/>
      <c r="BNA28"/>
      <c r="BNB28"/>
      <c r="BNC28"/>
      <c r="BND28"/>
      <c r="BNE28"/>
      <c r="BNF28"/>
      <c r="BNG28"/>
      <c r="BNH28"/>
      <c r="BNI28"/>
      <c r="BNJ28"/>
      <c r="BNK28"/>
      <c r="BNL28"/>
      <c r="BNM28"/>
      <c r="BNN28"/>
      <c r="BNO28"/>
      <c r="BNP28"/>
      <c r="BNQ28"/>
      <c r="BNR28"/>
      <c r="BNS28"/>
      <c r="BNT28"/>
      <c r="BNU28"/>
      <c r="BNV28"/>
      <c r="BNW28"/>
      <c r="BNX28"/>
      <c r="BNY28"/>
      <c r="BNZ28"/>
      <c r="BOA28"/>
      <c r="BOB28"/>
      <c r="BOC28"/>
      <c r="BOD28"/>
      <c r="BOE28"/>
      <c r="BOF28"/>
      <c r="BOG28"/>
      <c r="BOH28"/>
      <c r="BOI28"/>
      <c r="BOJ28"/>
      <c r="BOK28"/>
      <c r="BOL28"/>
      <c r="BOM28"/>
      <c r="BON28"/>
      <c r="BOO28"/>
      <c r="BOP28"/>
      <c r="BOQ28"/>
      <c r="BOR28"/>
      <c r="BOS28"/>
      <c r="BOT28"/>
      <c r="BOU28"/>
      <c r="BOV28"/>
      <c r="BOW28"/>
      <c r="BOX28"/>
      <c r="BOY28"/>
      <c r="BOZ28"/>
      <c r="BPA28"/>
      <c r="BPB28"/>
      <c r="BPC28"/>
      <c r="BPD28"/>
      <c r="BPE28"/>
      <c r="BPF28"/>
      <c r="BPG28"/>
      <c r="BPH28"/>
      <c r="BPI28"/>
      <c r="BPJ28"/>
      <c r="BPK28"/>
      <c r="BPL28"/>
      <c r="BPM28"/>
      <c r="BPN28"/>
      <c r="BPO28"/>
      <c r="BPP28"/>
      <c r="BPQ28"/>
      <c r="BPR28"/>
      <c r="BPS28"/>
      <c r="BPT28"/>
      <c r="BPU28"/>
      <c r="BPV28"/>
      <c r="BPW28"/>
      <c r="BPX28"/>
      <c r="BPY28"/>
      <c r="BPZ28"/>
      <c r="BQA28"/>
      <c r="BQB28"/>
      <c r="BQC28"/>
      <c r="BQD28"/>
      <c r="BQE28"/>
      <c r="BQF28"/>
      <c r="BQG28"/>
      <c r="BQH28"/>
      <c r="BQI28"/>
      <c r="BQJ28"/>
      <c r="BQK28"/>
      <c r="BQL28"/>
      <c r="BQM28"/>
      <c r="BQN28"/>
      <c r="BQO28"/>
      <c r="BQP28"/>
      <c r="BQQ28"/>
      <c r="BQR28"/>
      <c r="BQS28"/>
      <c r="BQT28"/>
      <c r="BQU28"/>
      <c r="BQV28"/>
      <c r="BQW28"/>
      <c r="BQX28"/>
      <c r="BQY28"/>
      <c r="BQZ28"/>
      <c r="BRA28"/>
      <c r="BRB28"/>
      <c r="BRC28"/>
      <c r="BRD28"/>
      <c r="BRE28"/>
      <c r="BRF28"/>
      <c r="BRG28"/>
      <c r="BRH28"/>
      <c r="BRI28"/>
      <c r="BRJ28"/>
      <c r="BRK28"/>
      <c r="BRL28"/>
      <c r="BRM28"/>
      <c r="BRN28"/>
      <c r="BRO28"/>
      <c r="BRP28"/>
      <c r="BRQ28"/>
      <c r="BRR28"/>
      <c r="BRS28"/>
      <c r="BRT28"/>
      <c r="BRU28"/>
      <c r="BRV28"/>
      <c r="BRW28"/>
      <c r="BRX28"/>
      <c r="BRY28"/>
      <c r="BRZ28"/>
      <c r="BSA28"/>
      <c r="BSB28"/>
      <c r="BSC28"/>
      <c r="BSD28"/>
      <c r="BSE28"/>
      <c r="BSF28"/>
      <c r="BSG28"/>
      <c r="BSH28"/>
      <c r="BSI28"/>
      <c r="BSJ28"/>
      <c r="BSK28"/>
      <c r="BSL28"/>
      <c r="BSM28"/>
      <c r="BSN28"/>
      <c r="BSO28"/>
      <c r="BSP28"/>
      <c r="BSQ28"/>
      <c r="BSR28"/>
      <c r="BSS28"/>
      <c r="BST28"/>
      <c r="BSU28"/>
      <c r="BSV28"/>
      <c r="BSW28"/>
      <c r="BSX28"/>
      <c r="BSY28"/>
      <c r="BSZ28"/>
      <c r="BTA28"/>
      <c r="BTB28"/>
      <c r="BTC28"/>
      <c r="BTD28"/>
      <c r="BTE28"/>
      <c r="BTF28"/>
      <c r="BTG28"/>
      <c r="BTH28"/>
      <c r="BTI28"/>
      <c r="BTJ28"/>
      <c r="BTK28"/>
      <c r="BTL28"/>
      <c r="BTM28"/>
      <c r="BTN28"/>
      <c r="BTO28"/>
      <c r="BTP28"/>
      <c r="BTQ28"/>
      <c r="BTR28"/>
      <c r="BTS28"/>
      <c r="BTT28"/>
      <c r="BTU28"/>
      <c r="BTV28"/>
      <c r="BTW28"/>
      <c r="BTX28"/>
      <c r="BTY28"/>
      <c r="BTZ28"/>
      <c r="BUA28"/>
      <c r="BUB28"/>
      <c r="BUC28"/>
      <c r="BUD28"/>
      <c r="BUE28"/>
      <c r="BUF28"/>
      <c r="BUG28"/>
      <c r="BUH28"/>
      <c r="BUI28"/>
      <c r="BUJ28"/>
      <c r="BUK28"/>
      <c r="BUL28"/>
      <c r="BUM28"/>
      <c r="BUN28"/>
      <c r="BUO28"/>
      <c r="BUP28"/>
      <c r="BUQ28"/>
      <c r="BUR28"/>
      <c r="BUS28"/>
      <c r="BUT28"/>
      <c r="BUU28"/>
      <c r="BUV28"/>
      <c r="BUW28"/>
      <c r="BUX28"/>
      <c r="BUY28"/>
      <c r="BUZ28"/>
      <c r="BVA28"/>
      <c r="BVB28"/>
      <c r="BVC28"/>
      <c r="BVD28"/>
      <c r="BVE28"/>
      <c r="BVF28"/>
      <c r="BVG28"/>
      <c r="BVH28"/>
      <c r="BVI28"/>
      <c r="BVJ28"/>
      <c r="BVK28"/>
      <c r="BVL28"/>
      <c r="BVM28"/>
      <c r="BVN28"/>
      <c r="BVO28"/>
      <c r="BVP28"/>
      <c r="BVQ28"/>
      <c r="BVR28"/>
      <c r="BVS28"/>
      <c r="BVT28"/>
      <c r="BVU28"/>
      <c r="BVV28"/>
      <c r="BVW28"/>
      <c r="BVX28"/>
      <c r="BVY28"/>
      <c r="BVZ28"/>
      <c r="BWA28"/>
      <c r="BWB28"/>
      <c r="BWC28"/>
      <c r="BWD28"/>
      <c r="BWE28"/>
      <c r="BWF28"/>
      <c r="BWG28"/>
      <c r="BWH28"/>
      <c r="BWI28"/>
      <c r="BWJ28"/>
      <c r="BWK28"/>
      <c r="BWL28"/>
      <c r="BWM28"/>
      <c r="BWN28"/>
      <c r="BWO28"/>
      <c r="BWP28"/>
      <c r="BWQ28"/>
      <c r="BWR28"/>
      <c r="BWS28"/>
      <c r="BWT28"/>
      <c r="BWU28"/>
      <c r="BWV28"/>
      <c r="BWW28"/>
      <c r="BWX28"/>
      <c r="BWY28"/>
      <c r="BWZ28"/>
      <c r="BXA28"/>
      <c r="BXB28"/>
      <c r="BXC28"/>
      <c r="BXD28"/>
      <c r="BXE28"/>
      <c r="BXF28"/>
      <c r="BXG28"/>
      <c r="BXH28"/>
      <c r="BXI28"/>
      <c r="BXJ28"/>
      <c r="BXK28"/>
      <c r="BXL28"/>
      <c r="BXM28"/>
      <c r="BXN28"/>
      <c r="BXO28"/>
      <c r="BXP28"/>
      <c r="BXQ28"/>
      <c r="BXR28"/>
      <c r="BXS28"/>
      <c r="BXT28"/>
      <c r="BXU28"/>
      <c r="BXV28"/>
      <c r="BXW28"/>
      <c r="BXX28"/>
      <c r="BXY28"/>
      <c r="BXZ28"/>
      <c r="BYA28"/>
      <c r="BYB28"/>
      <c r="BYC28"/>
      <c r="BYD28"/>
      <c r="BYE28"/>
      <c r="BYF28"/>
      <c r="BYG28"/>
      <c r="BYH28"/>
      <c r="BYI28"/>
      <c r="BYJ28"/>
      <c r="BYK28"/>
      <c r="BYL28"/>
      <c r="BYM28"/>
      <c r="BYN28"/>
      <c r="BYO28"/>
      <c r="BYP28"/>
      <c r="BYQ28"/>
      <c r="BYR28"/>
      <c r="BYS28"/>
      <c r="BYT28"/>
      <c r="BYU28"/>
      <c r="BYV28"/>
      <c r="BYW28"/>
      <c r="BYX28"/>
      <c r="BYY28"/>
      <c r="BYZ28"/>
      <c r="BZA28"/>
      <c r="BZB28"/>
      <c r="BZC28"/>
      <c r="BZD28"/>
      <c r="BZE28"/>
      <c r="BZF28"/>
      <c r="BZG28"/>
      <c r="BZH28"/>
      <c r="BZI28"/>
      <c r="BZJ28"/>
      <c r="BZK28"/>
      <c r="BZL28"/>
      <c r="BZM28"/>
      <c r="BZN28"/>
      <c r="BZO28"/>
      <c r="BZP28"/>
      <c r="BZQ28"/>
      <c r="BZR28"/>
      <c r="BZS28"/>
      <c r="BZT28"/>
      <c r="BZU28"/>
      <c r="BZV28"/>
      <c r="BZW28"/>
      <c r="BZX28"/>
      <c r="BZY28"/>
      <c r="BZZ28"/>
      <c r="CAA28"/>
      <c r="CAB28"/>
      <c r="CAC28"/>
      <c r="CAD28"/>
      <c r="CAE28"/>
      <c r="CAF28"/>
      <c r="CAG28"/>
      <c r="CAH28"/>
      <c r="CAI28"/>
      <c r="CAJ28"/>
      <c r="CAK28"/>
      <c r="CAL28"/>
      <c r="CAM28"/>
      <c r="CAN28"/>
      <c r="CAO28"/>
      <c r="CAP28"/>
      <c r="CAQ28"/>
      <c r="CAR28"/>
      <c r="CAS28"/>
      <c r="CAT28"/>
      <c r="CAU28"/>
      <c r="CAV28"/>
      <c r="CAW28"/>
      <c r="CAX28"/>
      <c r="CAY28"/>
      <c r="CAZ28"/>
      <c r="CBA28"/>
      <c r="CBB28"/>
      <c r="CBC28"/>
      <c r="CBD28"/>
      <c r="CBE28"/>
      <c r="CBF28"/>
      <c r="CBG28"/>
      <c r="CBH28"/>
      <c r="CBI28"/>
      <c r="CBJ28"/>
      <c r="CBK28"/>
      <c r="CBL28"/>
      <c r="CBM28"/>
      <c r="CBN28"/>
      <c r="CBO28"/>
      <c r="CBP28"/>
      <c r="CBQ28"/>
      <c r="CBR28"/>
      <c r="CBS28"/>
      <c r="CBT28"/>
      <c r="CBU28"/>
      <c r="CBV28"/>
      <c r="CBW28"/>
      <c r="CBX28"/>
      <c r="CBY28"/>
      <c r="CBZ28"/>
      <c r="CCA28"/>
      <c r="CCB28"/>
      <c r="CCC28"/>
      <c r="CCD28"/>
      <c r="CCE28"/>
      <c r="CCF28"/>
      <c r="CCG28"/>
      <c r="CCH28"/>
      <c r="CCI28"/>
      <c r="CCJ28"/>
      <c r="CCK28"/>
      <c r="CCL28"/>
      <c r="CCM28"/>
      <c r="CCN28"/>
      <c r="CCO28"/>
      <c r="CCP28"/>
      <c r="CCQ28"/>
      <c r="CCR28"/>
      <c r="CCS28"/>
      <c r="CCT28"/>
      <c r="CCU28"/>
      <c r="CCV28"/>
      <c r="CCW28"/>
      <c r="CCX28"/>
      <c r="CCY28"/>
      <c r="CCZ28"/>
      <c r="CDA28"/>
      <c r="CDB28"/>
      <c r="CDC28"/>
      <c r="CDD28"/>
      <c r="CDE28"/>
      <c r="CDF28"/>
      <c r="CDG28"/>
      <c r="CDH28"/>
      <c r="CDI28"/>
      <c r="CDJ28"/>
      <c r="CDK28"/>
      <c r="CDL28"/>
      <c r="CDM28"/>
      <c r="CDN28"/>
      <c r="CDO28"/>
      <c r="CDP28"/>
      <c r="CDQ28"/>
      <c r="CDR28"/>
      <c r="CDS28"/>
      <c r="CDT28"/>
      <c r="CDU28"/>
      <c r="CDV28"/>
      <c r="CDW28"/>
      <c r="CDX28"/>
      <c r="CDY28"/>
      <c r="CDZ28"/>
      <c r="CEA28"/>
      <c r="CEB28"/>
      <c r="CEC28"/>
      <c r="CED28"/>
      <c r="CEE28"/>
      <c r="CEF28"/>
      <c r="CEG28"/>
      <c r="CEH28"/>
      <c r="CEI28"/>
      <c r="CEJ28"/>
      <c r="CEK28"/>
      <c r="CEL28"/>
      <c r="CEM28"/>
      <c r="CEN28"/>
      <c r="CEO28"/>
      <c r="CEP28"/>
      <c r="CEQ28"/>
      <c r="CER28"/>
      <c r="CES28"/>
      <c r="CET28"/>
      <c r="CEU28"/>
      <c r="CEV28"/>
      <c r="CEW28"/>
      <c r="CEX28"/>
      <c r="CEY28"/>
      <c r="CEZ28"/>
      <c r="CFA28"/>
      <c r="CFB28"/>
      <c r="CFC28"/>
      <c r="CFD28"/>
      <c r="CFE28"/>
      <c r="CFF28"/>
      <c r="CFG28"/>
      <c r="CFH28"/>
      <c r="CFI28"/>
      <c r="CFJ28"/>
      <c r="CFK28"/>
      <c r="CFL28"/>
      <c r="CFM28"/>
      <c r="CFN28"/>
      <c r="CFO28"/>
      <c r="CFP28"/>
      <c r="CFQ28"/>
      <c r="CFR28"/>
      <c r="CFS28"/>
      <c r="CFT28"/>
      <c r="CFU28"/>
      <c r="CFV28"/>
      <c r="CFW28"/>
      <c r="CFX28"/>
      <c r="CFY28"/>
      <c r="CFZ28"/>
      <c r="CGA28"/>
      <c r="CGB28"/>
      <c r="CGC28"/>
      <c r="CGD28"/>
      <c r="CGE28"/>
      <c r="CGF28"/>
      <c r="CGG28"/>
      <c r="CGH28"/>
      <c r="CGI28"/>
      <c r="CGJ28"/>
      <c r="CGK28"/>
      <c r="CGL28"/>
      <c r="CGM28"/>
      <c r="CGN28"/>
      <c r="CGO28"/>
      <c r="CGP28"/>
      <c r="CGQ28"/>
      <c r="CGR28"/>
      <c r="CGS28"/>
      <c r="CGT28"/>
      <c r="CGU28"/>
      <c r="CGV28"/>
      <c r="CGW28"/>
      <c r="CGX28"/>
      <c r="CGY28"/>
      <c r="CGZ28"/>
      <c r="CHA28"/>
      <c r="CHB28"/>
      <c r="CHC28"/>
      <c r="CHD28"/>
      <c r="CHE28"/>
      <c r="CHF28"/>
      <c r="CHG28"/>
      <c r="CHH28"/>
      <c r="CHI28"/>
      <c r="CHJ28"/>
      <c r="CHK28"/>
      <c r="CHL28"/>
      <c r="CHM28"/>
      <c r="CHN28"/>
      <c r="CHO28"/>
      <c r="CHP28"/>
      <c r="CHQ28"/>
      <c r="CHR28"/>
      <c r="CHS28"/>
      <c r="CHT28"/>
      <c r="CHU28"/>
      <c r="CHV28"/>
      <c r="CHW28"/>
      <c r="CHX28"/>
      <c r="CHY28"/>
      <c r="CHZ28"/>
      <c r="CIA28"/>
      <c r="CIB28"/>
      <c r="CIC28"/>
      <c r="CID28"/>
      <c r="CIE28"/>
      <c r="CIF28"/>
      <c r="CIG28"/>
      <c r="CIH28"/>
      <c r="CII28"/>
      <c r="CIJ28"/>
      <c r="CIK28"/>
      <c r="CIL28"/>
      <c r="CIM28"/>
      <c r="CIN28"/>
      <c r="CIO28"/>
      <c r="CIP28"/>
      <c r="CIQ28"/>
      <c r="CIR28"/>
      <c r="CIS28"/>
      <c r="CIT28"/>
      <c r="CIU28"/>
      <c r="CIV28"/>
      <c r="CIW28"/>
      <c r="CIX28"/>
      <c r="CIY28"/>
      <c r="CIZ28"/>
      <c r="CJA28"/>
      <c r="CJB28"/>
      <c r="CJC28"/>
      <c r="CJD28"/>
      <c r="CJE28"/>
      <c r="CJF28"/>
      <c r="CJG28"/>
      <c r="CJH28"/>
      <c r="CJI28"/>
      <c r="CJJ28"/>
      <c r="CJK28"/>
      <c r="CJL28"/>
      <c r="CJM28"/>
      <c r="CJN28"/>
      <c r="CJO28"/>
      <c r="CJP28"/>
      <c r="CJQ28"/>
      <c r="CJR28"/>
      <c r="CJS28"/>
      <c r="CJT28"/>
      <c r="CJU28"/>
      <c r="CJV28"/>
      <c r="CJW28"/>
      <c r="CJX28"/>
      <c r="CJY28"/>
      <c r="CJZ28"/>
      <c r="CKA28"/>
      <c r="CKB28"/>
      <c r="CKC28"/>
      <c r="CKD28"/>
      <c r="CKE28"/>
      <c r="CKF28"/>
      <c r="CKG28"/>
      <c r="CKH28"/>
      <c r="CKI28"/>
      <c r="CKJ28"/>
      <c r="CKK28"/>
      <c r="CKL28"/>
      <c r="CKM28"/>
      <c r="CKN28"/>
      <c r="CKO28"/>
      <c r="CKP28"/>
      <c r="CKQ28"/>
      <c r="CKR28"/>
      <c r="CKS28"/>
      <c r="CKT28"/>
      <c r="CKU28"/>
      <c r="CKV28"/>
      <c r="CKW28"/>
      <c r="CKX28"/>
      <c r="CKY28"/>
      <c r="CKZ28"/>
      <c r="CLA28"/>
      <c r="CLB28"/>
      <c r="CLC28"/>
      <c r="CLD28"/>
      <c r="CLE28"/>
      <c r="CLF28"/>
      <c r="CLG28"/>
      <c r="CLH28"/>
      <c r="CLI28"/>
      <c r="CLJ28"/>
      <c r="CLK28"/>
      <c r="CLL28"/>
      <c r="CLM28"/>
      <c r="CLN28"/>
      <c r="CLO28"/>
      <c r="CLP28"/>
      <c r="CLQ28"/>
      <c r="CLR28"/>
      <c r="CLS28"/>
      <c r="CLT28"/>
      <c r="CLU28"/>
      <c r="CLV28"/>
      <c r="CLW28"/>
      <c r="CLX28"/>
      <c r="CLY28"/>
      <c r="CLZ28"/>
      <c r="CMA28"/>
      <c r="CMB28"/>
      <c r="CMC28"/>
      <c r="CMD28"/>
      <c r="CME28"/>
      <c r="CMF28"/>
      <c r="CMG28"/>
      <c r="CMH28"/>
      <c r="CMI28"/>
      <c r="CMJ28"/>
      <c r="CMK28"/>
      <c r="CML28"/>
      <c r="CMM28"/>
      <c r="CMN28"/>
      <c r="CMO28"/>
      <c r="CMP28"/>
      <c r="CMQ28"/>
      <c r="CMR28"/>
      <c r="CMS28"/>
      <c r="CMT28"/>
      <c r="CMU28"/>
      <c r="CMV28"/>
      <c r="CMW28"/>
      <c r="CMX28"/>
      <c r="CMY28"/>
      <c r="CMZ28"/>
      <c r="CNA28"/>
      <c r="CNB28"/>
      <c r="CNC28"/>
      <c r="CND28"/>
      <c r="CNE28"/>
      <c r="CNF28"/>
      <c r="CNG28"/>
      <c r="CNH28"/>
      <c r="CNI28"/>
      <c r="CNJ28"/>
      <c r="CNK28"/>
      <c r="CNL28"/>
      <c r="CNM28"/>
      <c r="CNN28"/>
      <c r="CNO28"/>
      <c r="CNP28"/>
      <c r="CNQ28"/>
      <c r="CNR28"/>
      <c r="CNS28"/>
      <c r="CNT28"/>
      <c r="CNU28"/>
      <c r="CNV28"/>
      <c r="CNW28"/>
      <c r="CNX28"/>
      <c r="CNY28"/>
      <c r="CNZ28"/>
      <c r="COA28"/>
      <c r="COB28"/>
      <c r="COC28"/>
      <c r="COD28"/>
      <c r="COE28"/>
      <c r="COF28"/>
      <c r="COG28"/>
      <c r="COH28"/>
      <c r="COI28"/>
      <c r="COJ28"/>
      <c r="COK28"/>
      <c r="COL28"/>
      <c r="COM28"/>
      <c r="CON28"/>
      <c r="COO28"/>
      <c r="COP28"/>
      <c r="COQ28"/>
      <c r="COR28"/>
      <c r="COS28"/>
      <c r="COT28"/>
      <c r="COU28"/>
      <c r="COV28"/>
      <c r="COW28"/>
      <c r="COX28"/>
      <c r="COY28"/>
      <c r="COZ28"/>
      <c r="CPA28"/>
      <c r="CPB28"/>
      <c r="CPC28"/>
      <c r="CPD28"/>
      <c r="CPE28"/>
      <c r="CPF28"/>
      <c r="CPG28"/>
      <c r="CPH28"/>
      <c r="CPI28"/>
      <c r="CPJ28"/>
      <c r="CPK28"/>
      <c r="CPL28"/>
      <c r="CPM28"/>
      <c r="CPN28"/>
      <c r="CPO28"/>
      <c r="CPP28"/>
      <c r="CPQ28"/>
      <c r="CPR28"/>
      <c r="CPS28"/>
      <c r="CPT28"/>
      <c r="CPU28"/>
      <c r="CPV28"/>
      <c r="CPW28"/>
      <c r="CPX28"/>
      <c r="CPY28"/>
      <c r="CPZ28"/>
      <c r="CQA28"/>
      <c r="CQB28"/>
      <c r="CQC28"/>
      <c r="CQD28"/>
      <c r="CQE28"/>
      <c r="CQF28"/>
      <c r="CQG28"/>
      <c r="CQH28"/>
      <c r="CQI28"/>
      <c r="CQJ28"/>
      <c r="CQK28"/>
      <c r="CQL28"/>
      <c r="CQM28"/>
      <c r="CQN28"/>
      <c r="CQO28"/>
      <c r="CQP28"/>
      <c r="CQQ28"/>
      <c r="CQR28"/>
      <c r="CQS28"/>
      <c r="CQT28"/>
      <c r="CQU28"/>
      <c r="CQV28"/>
      <c r="CQW28"/>
      <c r="CQX28"/>
      <c r="CQY28"/>
      <c r="CQZ28"/>
      <c r="CRA28"/>
      <c r="CRB28"/>
      <c r="CRC28"/>
      <c r="CRD28"/>
      <c r="CRE28"/>
      <c r="CRF28"/>
      <c r="CRG28"/>
      <c r="CRH28"/>
      <c r="CRI28"/>
      <c r="CRJ28"/>
      <c r="CRK28"/>
      <c r="CRL28"/>
      <c r="CRM28"/>
      <c r="CRN28"/>
      <c r="CRO28"/>
      <c r="CRP28"/>
      <c r="CRQ28"/>
      <c r="CRR28"/>
      <c r="CRS28"/>
      <c r="CRT28"/>
      <c r="CRU28"/>
      <c r="CRV28"/>
      <c r="CRW28"/>
      <c r="CRX28"/>
      <c r="CRY28"/>
      <c r="CRZ28"/>
      <c r="CSA28"/>
      <c r="CSB28"/>
      <c r="CSC28"/>
      <c r="CSD28"/>
      <c r="CSE28"/>
      <c r="CSF28"/>
      <c r="CSG28"/>
      <c r="CSH28"/>
      <c r="CSI28"/>
      <c r="CSJ28"/>
      <c r="CSK28"/>
      <c r="CSL28"/>
      <c r="CSM28"/>
      <c r="CSN28"/>
      <c r="CSO28"/>
      <c r="CSP28"/>
      <c r="CSQ28"/>
      <c r="CSR28"/>
      <c r="CSS28"/>
      <c r="CST28"/>
      <c r="CSU28"/>
      <c r="CSV28"/>
      <c r="CSW28"/>
      <c r="CSX28"/>
      <c r="CSY28"/>
      <c r="CSZ28"/>
      <c r="CTA28"/>
      <c r="CTB28"/>
      <c r="CTC28"/>
      <c r="CTD28"/>
      <c r="CTE28"/>
      <c r="CTF28"/>
      <c r="CTG28"/>
      <c r="CTH28"/>
      <c r="CTI28"/>
      <c r="CTJ28"/>
      <c r="CTK28"/>
      <c r="CTL28"/>
      <c r="CTM28"/>
      <c r="CTN28"/>
      <c r="CTO28"/>
      <c r="CTP28"/>
      <c r="CTQ28"/>
      <c r="CTR28"/>
      <c r="CTS28"/>
      <c r="CTT28"/>
      <c r="CTU28"/>
      <c r="CTV28"/>
      <c r="CTW28"/>
      <c r="CTX28"/>
      <c r="CTY28"/>
      <c r="CTZ28"/>
      <c r="CUA28"/>
      <c r="CUB28"/>
      <c r="CUC28"/>
      <c r="CUD28"/>
      <c r="CUE28"/>
      <c r="CUF28"/>
      <c r="CUG28"/>
      <c r="CUH28"/>
      <c r="CUI28"/>
      <c r="CUJ28"/>
      <c r="CUK28"/>
      <c r="CUL28"/>
      <c r="CUM28"/>
      <c r="CUN28"/>
      <c r="CUO28"/>
      <c r="CUP28"/>
      <c r="CUQ28"/>
      <c r="CUR28"/>
      <c r="CUS28"/>
      <c r="CUT28"/>
      <c r="CUU28"/>
      <c r="CUV28"/>
      <c r="CUW28"/>
      <c r="CUX28"/>
      <c r="CUY28"/>
      <c r="CUZ28"/>
      <c r="CVA28"/>
      <c r="CVB28"/>
      <c r="CVC28"/>
      <c r="CVD28"/>
      <c r="CVE28"/>
      <c r="CVF28"/>
      <c r="CVG28"/>
      <c r="CVH28"/>
      <c r="CVI28"/>
      <c r="CVJ28"/>
      <c r="CVK28"/>
      <c r="CVL28"/>
      <c r="CVM28"/>
      <c r="CVN28"/>
      <c r="CVO28"/>
      <c r="CVP28"/>
      <c r="CVQ28"/>
      <c r="CVR28"/>
      <c r="CVS28"/>
      <c r="CVT28"/>
      <c r="CVU28"/>
      <c r="CVV28"/>
      <c r="CVW28"/>
      <c r="CVX28"/>
      <c r="CVY28"/>
      <c r="CVZ28"/>
      <c r="CWA28"/>
      <c r="CWB28"/>
      <c r="CWC28"/>
      <c r="CWD28"/>
      <c r="CWE28"/>
      <c r="CWF28"/>
      <c r="CWG28"/>
      <c r="CWH28"/>
      <c r="CWI28"/>
      <c r="CWJ28"/>
      <c r="CWK28"/>
      <c r="CWL28"/>
      <c r="CWM28"/>
      <c r="CWN28"/>
      <c r="CWO28"/>
      <c r="CWP28"/>
      <c r="CWQ28"/>
      <c r="CWR28"/>
      <c r="CWS28"/>
      <c r="CWT28"/>
      <c r="CWU28"/>
      <c r="CWV28"/>
      <c r="CWW28"/>
      <c r="CWX28"/>
      <c r="CWY28"/>
      <c r="CWZ28"/>
      <c r="CXA28"/>
      <c r="CXB28"/>
      <c r="CXC28"/>
      <c r="CXD28"/>
      <c r="CXE28"/>
      <c r="CXF28"/>
      <c r="CXG28"/>
      <c r="CXH28"/>
      <c r="CXI28"/>
      <c r="CXJ28"/>
      <c r="CXK28"/>
      <c r="CXL28"/>
      <c r="CXM28"/>
      <c r="CXN28"/>
      <c r="CXO28"/>
      <c r="CXP28"/>
      <c r="CXQ28"/>
      <c r="CXR28"/>
      <c r="CXS28"/>
      <c r="CXT28"/>
      <c r="CXU28"/>
      <c r="CXV28"/>
      <c r="CXW28"/>
      <c r="CXX28"/>
      <c r="CXY28"/>
      <c r="CXZ28"/>
      <c r="CYA28"/>
      <c r="CYB28"/>
      <c r="CYC28"/>
      <c r="CYD28"/>
      <c r="CYE28"/>
      <c r="CYF28"/>
      <c r="CYG28"/>
      <c r="CYH28"/>
      <c r="CYI28"/>
      <c r="CYJ28"/>
      <c r="CYK28"/>
      <c r="CYL28"/>
      <c r="CYM28"/>
      <c r="CYN28"/>
      <c r="CYO28"/>
      <c r="CYP28"/>
      <c r="CYQ28"/>
      <c r="CYR28"/>
      <c r="CYS28"/>
      <c r="CYT28"/>
      <c r="CYU28"/>
      <c r="CYV28"/>
      <c r="CYW28"/>
      <c r="CYX28"/>
      <c r="CYY28"/>
      <c r="CYZ28"/>
      <c r="CZA28"/>
      <c r="CZB28"/>
      <c r="CZC28"/>
      <c r="CZD28"/>
      <c r="CZE28"/>
      <c r="CZF28"/>
      <c r="CZG28"/>
      <c r="CZH28"/>
      <c r="CZI28"/>
      <c r="CZJ28"/>
      <c r="CZK28"/>
      <c r="CZL28"/>
      <c r="CZM28"/>
      <c r="CZN28"/>
      <c r="CZO28"/>
      <c r="CZP28"/>
      <c r="CZQ28"/>
      <c r="CZR28"/>
      <c r="CZS28"/>
      <c r="CZT28"/>
      <c r="CZU28"/>
      <c r="CZV28"/>
      <c r="CZW28"/>
      <c r="CZX28"/>
      <c r="CZY28"/>
      <c r="CZZ28"/>
      <c r="DAA28"/>
      <c r="DAB28"/>
      <c r="DAC28"/>
      <c r="DAD28"/>
      <c r="DAE28"/>
      <c r="DAF28"/>
      <c r="DAG28"/>
      <c r="DAH28"/>
      <c r="DAI28"/>
      <c r="DAJ28"/>
      <c r="DAK28"/>
      <c r="DAL28"/>
      <c r="DAM28"/>
      <c r="DAN28"/>
      <c r="DAO28"/>
      <c r="DAP28"/>
      <c r="DAQ28"/>
      <c r="DAR28"/>
      <c r="DAS28"/>
      <c r="DAT28"/>
      <c r="DAU28"/>
      <c r="DAV28"/>
      <c r="DAW28"/>
      <c r="DAX28"/>
      <c r="DAY28"/>
      <c r="DAZ28"/>
      <c r="DBA28"/>
      <c r="DBB28"/>
      <c r="DBC28"/>
      <c r="DBD28"/>
      <c r="DBE28"/>
      <c r="DBF28"/>
      <c r="DBG28"/>
      <c r="DBH28"/>
      <c r="DBI28"/>
      <c r="DBJ28"/>
      <c r="DBK28"/>
      <c r="DBL28"/>
      <c r="DBM28"/>
      <c r="DBN28"/>
      <c r="DBO28"/>
      <c r="DBP28"/>
      <c r="DBQ28"/>
      <c r="DBR28"/>
      <c r="DBS28"/>
      <c r="DBT28"/>
      <c r="DBU28"/>
      <c r="DBV28"/>
      <c r="DBW28"/>
      <c r="DBX28"/>
      <c r="DBY28"/>
      <c r="DBZ28"/>
      <c r="DCA28"/>
      <c r="DCB28"/>
      <c r="DCC28"/>
      <c r="DCD28"/>
      <c r="DCE28"/>
      <c r="DCF28"/>
      <c r="DCG28"/>
      <c r="DCH28"/>
      <c r="DCI28"/>
      <c r="DCJ28"/>
      <c r="DCK28"/>
      <c r="DCL28"/>
      <c r="DCM28"/>
      <c r="DCN28"/>
      <c r="DCO28"/>
      <c r="DCP28"/>
      <c r="DCQ28"/>
      <c r="DCR28"/>
      <c r="DCS28"/>
      <c r="DCT28"/>
      <c r="DCU28"/>
      <c r="DCV28"/>
      <c r="DCW28"/>
      <c r="DCX28"/>
      <c r="DCY28"/>
      <c r="DCZ28"/>
      <c r="DDA28"/>
      <c r="DDB28"/>
      <c r="DDC28"/>
      <c r="DDD28"/>
      <c r="DDE28"/>
      <c r="DDF28"/>
      <c r="DDG28"/>
      <c r="DDH28"/>
      <c r="DDI28"/>
      <c r="DDJ28"/>
      <c r="DDK28"/>
      <c r="DDL28"/>
      <c r="DDM28"/>
      <c r="DDN28"/>
      <c r="DDO28"/>
      <c r="DDP28"/>
      <c r="DDQ28"/>
      <c r="DDR28"/>
      <c r="DDS28"/>
      <c r="DDT28"/>
      <c r="DDU28"/>
      <c r="DDV28"/>
      <c r="DDW28"/>
      <c r="DDX28"/>
      <c r="DDY28"/>
      <c r="DDZ28"/>
      <c r="DEA28"/>
      <c r="DEB28"/>
      <c r="DEC28"/>
      <c r="DED28"/>
      <c r="DEE28"/>
      <c r="DEF28"/>
      <c r="DEG28"/>
      <c r="DEH28"/>
      <c r="DEI28"/>
      <c r="DEJ28"/>
      <c r="DEK28"/>
      <c r="DEL28"/>
      <c r="DEM28"/>
      <c r="DEN28"/>
      <c r="DEO28"/>
      <c r="DEP28"/>
      <c r="DEQ28"/>
      <c r="DER28"/>
      <c r="DES28"/>
      <c r="DET28"/>
      <c r="DEU28"/>
      <c r="DEV28"/>
      <c r="DEW28"/>
      <c r="DEX28"/>
      <c r="DEY28"/>
      <c r="DEZ28"/>
      <c r="DFA28"/>
      <c r="DFB28"/>
      <c r="DFC28"/>
      <c r="DFD28"/>
      <c r="DFE28"/>
      <c r="DFF28"/>
      <c r="DFG28"/>
      <c r="DFH28"/>
      <c r="DFI28"/>
      <c r="DFJ28"/>
      <c r="DFK28"/>
      <c r="DFL28"/>
      <c r="DFM28"/>
      <c r="DFN28"/>
      <c r="DFO28"/>
      <c r="DFP28"/>
      <c r="DFQ28"/>
      <c r="DFR28"/>
      <c r="DFS28"/>
      <c r="DFT28"/>
      <c r="DFU28"/>
      <c r="DFV28"/>
      <c r="DFW28"/>
      <c r="DFX28"/>
      <c r="DFY28"/>
      <c r="DFZ28"/>
      <c r="DGA28"/>
      <c r="DGB28"/>
      <c r="DGC28"/>
      <c r="DGD28"/>
      <c r="DGE28"/>
      <c r="DGF28"/>
      <c r="DGG28"/>
      <c r="DGH28"/>
      <c r="DGI28"/>
      <c r="DGJ28"/>
      <c r="DGK28"/>
      <c r="DGL28"/>
      <c r="DGM28"/>
      <c r="DGN28"/>
      <c r="DGO28"/>
      <c r="DGP28"/>
      <c r="DGQ28"/>
      <c r="DGR28"/>
      <c r="DGS28"/>
      <c r="DGT28"/>
      <c r="DGU28"/>
      <c r="DGV28"/>
      <c r="DGW28"/>
      <c r="DGX28"/>
      <c r="DGY28"/>
      <c r="DGZ28"/>
      <c r="DHA28"/>
      <c r="DHB28"/>
      <c r="DHC28"/>
      <c r="DHD28"/>
      <c r="DHE28"/>
      <c r="DHF28"/>
      <c r="DHG28"/>
      <c r="DHH28"/>
      <c r="DHI28"/>
      <c r="DHJ28"/>
      <c r="DHK28"/>
      <c r="DHL28"/>
      <c r="DHM28"/>
      <c r="DHN28"/>
      <c r="DHO28"/>
      <c r="DHP28"/>
      <c r="DHQ28"/>
      <c r="DHR28"/>
      <c r="DHS28"/>
      <c r="DHT28"/>
      <c r="DHU28"/>
      <c r="DHV28"/>
      <c r="DHW28"/>
      <c r="DHX28"/>
      <c r="DHY28"/>
      <c r="DHZ28"/>
      <c r="DIA28"/>
      <c r="DIB28"/>
      <c r="DIC28"/>
      <c r="DID28"/>
      <c r="DIE28"/>
      <c r="DIF28"/>
      <c r="DIG28"/>
      <c r="DIH28"/>
      <c r="DII28"/>
      <c r="DIJ28"/>
      <c r="DIK28"/>
      <c r="DIL28"/>
      <c r="DIM28"/>
      <c r="DIN28"/>
      <c r="DIO28"/>
      <c r="DIP28"/>
      <c r="DIQ28"/>
      <c r="DIR28"/>
      <c r="DIS28"/>
      <c r="DIT28"/>
      <c r="DIU28"/>
      <c r="DIV28"/>
      <c r="DIW28"/>
      <c r="DIX28"/>
      <c r="DIY28"/>
      <c r="DIZ28"/>
      <c r="DJA28"/>
      <c r="DJB28"/>
      <c r="DJC28"/>
      <c r="DJD28"/>
      <c r="DJE28"/>
      <c r="DJF28"/>
      <c r="DJG28"/>
      <c r="DJH28"/>
      <c r="DJI28"/>
      <c r="DJJ28"/>
      <c r="DJK28"/>
      <c r="DJL28"/>
      <c r="DJM28"/>
      <c r="DJN28"/>
      <c r="DJO28"/>
      <c r="DJP28"/>
      <c r="DJQ28"/>
      <c r="DJR28"/>
      <c r="DJS28"/>
      <c r="DJT28"/>
      <c r="DJU28"/>
      <c r="DJV28"/>
      <c r="DJW28"/>
      <c r="DJX28"/>
      <c r="DJY28"/>
      <c r="DJZ28"/>
      <c r="DKA28"/>
      <c r="DKB28"/>
      <c r="DKC28"/>
      <c r="DKD28"/>
      <c r="DKE28"/>
      <c r="DKF28"/>
      <c r="DKG28"/>
      <c r="DKH28"/>
      <c r="DKI28"/>
      <c r="DKJ28"/>
      <c r="DKK28"/>
      <c r="DKL28"/>
      <c r="DKM28"/>
      <c r="DKN28"/>
      <c r="DKO28"/>
      <c r="DKP28"/>
      <c r="DKQ28"/>
      <c r="DKR28"/>
      <c r="DKS28"/>
      <c r="DKT28"/>
      <c r="DKU28"/>
      <c r="DKV28"/>
      <c r="DKW28"/>
      <c r="DKX28"/>
      <c r="DKY28"/>
      <c r="DKZ28"/>
      <c r="DLA28"/>
      <c r="DLB28"/>
      <c r="DLC28"/>
      <c r="DLD28"/>
      <c r="DLE28"/>
      <c r="DLF28"/>
      <c r="DLG28"/>
      <c r="DLH28"/>
      <c r="DLI28"/>
      <c r="DLJ28"/>
      <c r="DLK28"/>
      <c r="DLL28"/>
      <c r="DLM28"/>
      <c r="DLN28"/>
      <c r="DLO28"/>
      <c r="DLP28"/>
      <c r="DLQ28"/>
      <c r="DLR28"/>
      <c r="DLS28"/>
      <c r="DLT28"/>
      <c r="DLU28"/>
      <c r="DLV28"/>
      <c r="DLW28"/>
      <c r="DLX28"/>
      <c r="DLY28"/>
      <c r="DLZ28"/>
      <c r="DMA28"/>
      <c r="DMB28"/>
      <c r="DMC28"/>
      <c r="DMD28"/>
      <c r="DME28"/>
      <c r="DMF28"/>
      <c r="DMG28"/>
      <c r="DMH28"/>
      <c r="DMI28"/>
      <c r="DMJ28"/>
      <c r="DMK28"/>
      <c r="DML28"/>
      <c r="DMM28"/>
      <c r="DMN28"/>
      <c r="DMO28"/>
      <c r="DMP28"/>
      <c r="DMQ28"/>
      <c r="DMR28"/>
      <c r="DMS28"/>
      <c r="DMT28"/>
      <c r="DMU28"/>
      <c r="DMV28"/>
      <c r="DMW28"/>
      <c r="DMX28"/>
      <c r="DMY28"/>
      <c r="DMZ28"/>
      <c r="DNA28"/>
      <c r="DNB28"/>
      <c r="DNC28"/>
      <c r="DND28"/>
      <c r="DNE28"/>
      <c r="DNF28"/>
      <c r="DNG28"/>
      <c r="DNH28"/>
      <c r="DNI28"/>
      <c r="DNJ28"/>
      <c r="DNK28"/>
      <c r="DNL28"/>
      <c r="DNM28"/>
      <c r="DNN28"/>
      <c r="DNO28"/>
      <c r="DNP28"/>
      <c r="DNQ28"/>
      <c r="DNR28"/>
      <c r="DNS28"/>
      <c r="DNT28"/>
      <c r="DNU28"/>
      <c r="DNV28"/>
      <c r="DNW28"/>
      <c r="DNX28"/>
      <c r="DNY28"/>
      <c r="DNZ28"/>
      <c r="DOA28"/>
      <c r="DOB28"/>
      <c r="DOC28"/>
      <c r="DOD28"/>
      <c r="DOE28"/>
      <c r="DOF28"/>
      <c r="DOG28"/>
      <c r="DOH28"/>
      <c r="DOI28"/>
      <c r="DOJ28"/>
      <c r="DOK28"/>
      <c r="DOL28"/>
      <c r="DOM28"/>
      <c r="DON28"/>
      <c r="DOO28"/>
      <c r="DOP28"/>
      <c r="DOQ28"/>
      <c r="DOR28"/>
      <c r="DOS28"/>
      <c r="DOT28"/>
      <c r="DOU28"/>
      <c r="DOV28"/>
      <c r="DOW28"/>
      <c r="DOX28"/>
      <c r="DOY28"/>
      <c r="DOZ28"/>
      <c r="DPA28"/>
      <c r="DPB28"/>
      <c r="DPC28"/>
      <c r="DPD28"/>
      <c r="DPE28"/>
      <c r="DPF28"/>
      <c r="DPG28"/>
      <c r="DPH28"/>
      <c r="DPI28"/>
      <c r="DPJ28"/>
      <c r="DPK28"/>
      <c r="DPL28"/>
      <c r="DPM28"/>
      <c r="DPN28"/>
      <c r="DPO28"/>
      <c r="DPP28"/>
      <c r="DPQ28"/>
      <c r="DPR28"/>
      <c r="DPS28"/>
      <c r="DPT28"/>
      <c r="DPU28"/>
      <c r="DPV28"/>
      <c r="DPW28"/>
      <c r="DPX28"/>
      <c r="DPY28"/>
      <c r="DPZ28"/>
      <c r="DQA28"/>
      <c r="DQB28"/>
      <c r="DQC28"/>
      <c r="DQD28"/>
      <c r="DQE28"/>
      <c r="DQF28"/>
      <c r="DQG28"/>
      <c r="DQH28"/>
      <c r="DQI28"/>
      <c r="DQJ28"/>
      <c r="DQK28"/>
      <c r="DQL28"/>
      <c r="DQM28"/>
      <c r="DQN28"/>
      <c r="DQO28"/>
      <c r="DQP28"/>
      <c r="DQQ28"/>
      <c r="DQR28"/>
      <c r="DQS28"/>
      <c r="DQT28"/>
      <c r="DQU28"/>
      <c r="DQV28"/>
      <c r="DQW28"/>
      <c r="DQX28"/>
      <c r="DQY28"/>
      <c r="DQZ28"/>
      <c r="DRA28"/>
      <c r="DRB28"/>
      <c r="DRC28"/>
      <c r="DRD28"/>
      <c r="DRE28"/>
      <c r="DRF28"/>
      <c r="DRG28"/>
      <c r="DRH28"/>
      <c r="DRI28"/>
      <c r="DRJ28"/>
      <c r="DRK28"/>
      <c r="DRL28"/>
      <c r="DRM28"/>
      <c r="DRN28"/>
      <c r="DRO28"/>
      <c r="DRP28"/>
      <c r="DRQ28"/>
      <c r="DRR28"/>
      <c r="DRS28"/>
      <c r="DRT28"/>
      <c r="DRU28"/>
      <c r="DRV28"/>
      <c r="DRW28"/>
      <c r="DRX28"/>
      <c r="DRY28"/>
      <c r="DRZ28"/>
      <c r="DSA28"/>
      <c r="DSB28"/>
      <c r="DSC28"/>
      <c r="DSD28"/>
      <c r="DSE28"/>
      <c r="DSF28"/>
      <c r="DSG28"/>
      <c r="DSH28"/>
      <c r="DSI28"/>
      <c r="DSJ28"/>
      <c r="DSK28"/>
      <c r="DSL28"/>
      <c r="DSM28"/>
      <c r="DSN28"/>
      <c r="DSO28"/>
      <c r="DSP28"/>
      <c r="DSQ28"/>
      <c r="DSR28"/>
      <c r="DSS28"/>
      <c r="DST28"/>
      <c r="DSU28"/>
      <c r="DSV28"/>
      <c r="DSW28"/>
      <c r="DSX28"/>
      <c r="DSY28"/>
      <c r="DSZ28"/>
      <c r="DTA28"/>
      <c r="DTB28"/>
      <c r="DTC28"/>
      <c r="DTD28"/>
      <c r="DTE28"/>
      <c r="DTF28"/>
      <c r="DTG28"/>
      <c r="DTH28"/>
      <c r="DTI28"/>
      <c r="DTJ28"/>
      <c r="DTK28"/>
      <c r="DTL28"/>
      <c r="DTM28"/>
      <c r="DTN28"/>
      <c r="DTO28"/>
      <c r="DTP28"/>
      <c r="DTQ28"/>
      <c r="DTR28"/>
      <c r="DTS28"/>
      <c r="DTT28"/>
      <c r="DTU28"/>
      <c r="DTV28"/>
      <c r="DTW28"/>
      <c r="DTX28"/>
      <c r="DTY28"/>
      <c r="DTZ28"/>
      <c r="DUA28"/>
      <c r="DUB28"/>
      <c r="DUC28"/>
      <c r="DUD28"/>
      <c r="DUE28"/>
      <c r="DUF28"/>
      <c r="DUG28"/>
      <c r="DUH28"/>
      <c r="DUI28"/>
      <c r="DUJ28"/>
      <c r="DUK28"/>
      <c r="DUL28"/>
      <c r="DUM28"/>
      <c r="DUN28"/>
      <c r="DUO28"/>
      <c r="DUP28"/>
      <c r="DUQ28"/>
      <c r="DUR28"/>
      <c r="DUS28"/>
      <c r="DUT28"/>
      <c r="DUU28"/>
      <c r="DUV28"/>
      <c r="DUW28"/>
      <c r="DUX28"/>
      <c r="DUY28"/>
      <c r="DUZ28"/>
      <c r="DVA28"/>
      <c r="DVB28"/>
      <c r="DVC28"/>
      <c r="DVD28"/>
      <c r="DVE28"/>
      <c r="DVF28"/>
      <c r="DVG28"/>
      <c r="DVH28"/>
      <c r="DVI28"/>
      <c r="DVJ28"/>
      <c r="DVK28"/>
      <c r="DVL28"/>
      <c r="DVM28"/>
      <c r="DVN28"/>
      <c r="DVO28"/>
      <c r="DVP28"/>
      <c r="DVQ28"/>
      <c r="DVR28"/>
      <c r="DVS28"/>
      <c r="DVT28"/>
      <c r="DVU28"/>
      <c r="DVV28"/>
      <c r="DVW28"/>
      <c r="DVX28"/>
      <c r="DVY28"/>
      <c r="DVZ28"/>
      <c r="DWA28"/>
      <c r="DWB28"/>
      <c r="DWC28"/>
      <c r="DWD28"/>
      <c r="DWE28"/>
      <c r="DWF28"/>
      <c r="DWG28"/>
      <c r="DWH28"/>
      <c r="DWI28"/>
      <c r="DWJ28"/>
      <c r="DWK28"/>
      <c r="DWL28"/>
      <c r="DWM28"/>
      <c r="DWN28"/>
      <c r="DWO28"/>
      <c r="DWP28"/>
      <c r="DWQ28"/>
      <c r="DWR28"/>
      <c r="DWS28"/>
      <c r="DWT28"/>
      <c r="DWU28"/>
      <c r="DWV28"/>
      <c r="DWW28"/>
      <c r="DWX28"/>
      <c r="DWY28"/>
      <c r="DWZ28"/>
      <c r="DXA28"/>
      <c r="DXB28"/>
      <c r="DXC28"/>
      <c r="DXD28"/>
      <c r="DXE28"/>
      <c r="DXF28"/>
      <c r="DXG28"/>
      <c r="DXH28"/>
      <c r="DXI28"/>
      <c r="DXJ28"/>
      <c r="DXK28"/>
      <c r="DXL28"/>
      <c r="DXM28"/>
      <c r="DXN28"/>
      <c r="DXO28"/>
      <c r="DXP28"/>
      <c r="DXQ28"/>
      <c r="DXR28"/>
      <c r="DXS28"/>
      <c r="DXT28"/>
      <c r="DXU28"/>
      <c r="DXV28"/>
      <c r="DXW28"/>
      <c r="DXX28"/>
      <c r="DXY28"/>
      <c r="DXZ28"/>
      <c r="DYA28"/>
      <c r="DYB28"/>
      <c r="DYC28"/>
      <c r="DYD28"/>
      <c r="DYE28"/>
      <c r="DYF28"/>
      <c r="DYG28"/>
      <c r="DYH28"/>
      <c r="DYI28"/>
      <c r="DYJ28"/>
      <c r="DYK28"/>
      <c r="DYL28"/>
      <c r="DYM28"/>
      <c r="DYN28"/>
      <c r="DYO28"/>
      <c r="DYP28"/>
      <c r="DYQ28"/>
      <c r="DYR28"/>
      <c r="DYS28"/>
      <c r="DYT28"/>
      <c r="DYU28"/>
      <c r="DYV28"/>
      <c r="DYW28"/>
      <c r="DYX28"/>
      <c r="DYY28"/>
      <c r="DYZ28"/>
      <c r="DZA28"/>
      <c r="DZB28"/>
      <c r="DZC28"/>
      <c r="DZD28"/>
      <c r="DZE28"/>
      <c r="DZF28"/>
      <c r="DZG28"/>
      <c r="DZH28"/>
      <c r="DZI28"/>
      <c r="DZJ28"/>
      <c r="DZK28"/>
      <c r="DZL28"/>
      <c r="DZM28"/>
      <c r="DZN28"/>
      <c r="DZO28"/>
      <c r="DZP28"/>
      <c r="DZQ28"/>
      <c r="DZR28"/>
      <c r="DZS28"/>
      <c r="DZT28"/>
      <c r="DZU28"/>
      <c r="DZV28"/>
      <c r="DZW28"/>
      <c r="DZX28"/>
      <c r="DZY28"/>
      <c r="DZZ28"/>
      <c r="EAA28"/>
      <c r="EAB28"/>
      <c r="EAC28"/>
      <c r="EAD28"/>
      <c r="EAE28"/>
      <c r="EAF28"/>
      <c r="EAG28"/>
      <c r="EAH28"/>
      <c r="EAI28"/>
      <c r="EAJ28"/>
      <c r="EAK28"/>
      <c r="EAL28"/>
      <c r="EAM28"/>
      <c r="EAN28"/>
      <c r="EAO28"/>
      <c r="EAP28"/>
      <c r="EAQ28"/>
      <c r="EAR28"/>
      <c r="EAS28"/>
      <c r="EAT28"/>
      <c r="EAU28"/>
      <c r="EAV28"/>
      <c r="EAW28"/>
      <c r="EAX28"/>
      <c r="EAY28"/>
      <c r="EAZ28"/>
      <c r="EBA28"/>
      <c r="EBB28"/>
      <c r="EBC28"/>
      <c r="EBD28"/>
      <c r="EBE28"/>
      <c r="EBF28"/>
      <c r="EBG28"/>
      <c r="EBH28"/>
      <c r="EBI28"/>
      <c r="EBJ28"/>
      <c r="EBK28"/>
      <c r="EBL28"/>
      <c r="EBM28"/>
      <c r="EBN28"/>
      <c r="EBO28"/>
      <c r="EBP28"/>
      <c r="EBQ28"/>
      <c r="EBR28"/>
      <c r="EBS28"/>
      <c r="EBT28"/>
      <c r="EBU28"/>
      <c r="EBV28"/>
      <c r="EBW28"/>
      <c r="EBX28"/>
      <c r="EBY28"/>
      <c r="EBZ28"/>
      <c r="ECA28"/>
      <c r="ECB28"/>
      <c r="ECC28"/>
      <c r="ECD28"/>
      <c r="ECE28"/>
      <c r="ECF28"/>
      <c r="ECG28"/>
      <c r="ECH28"/>
      <c r="ECI28"/>
      <c r="ECJ28"/>
      <c r="ECK28"/>
      <c r="ECL28"/>
      <c r="ECM28"/>
      <c r="ECN28"/>
      <c r="ECO28"/>
      <c r="ECP28"/>
      <c r="ECQ28"/>
      <c r="ECR28"/>
      <c r="ECS28"/>
      <c r="ECT28"/>
      <c r="ECU28"/>
      <c r="ECV28"/>
      <c r="ECW28"/>
      <c r="ECX28"/>
      <c r="ECY28"/>
      <c r="ECZ28"/>
      <c r="EDA28"/>
      <c r="EDB28"/>
      <c r="EDC28"/>
      <c r="EDD28"/>
      <c r="EDE28"/>
      <c r="EDF28"/>
      <c r="EDG28"/>
      <c r="EDH28"/>
      <c r="EDI28"/>
      <c r="EDJ28"/>
      <c r="EDK28"/>
      <c r="EDL28"/>
      <c r="EDM28"/>
      <c r="EDN28"/>
      <c r="EDO28"/>
      <c r="EDP28"/>
      <c r="EDQ28"/>
      <c r="EDR28"/>
      <c r="EDS28"/>
      <c r="EDT28"/>
      <c r="EDU28"/>
      <c r="EDV28"/>
      <c r="EDW28"/>
      <c r="EDX28"/>
      <c r="EDY28"/>
      <c r="EDZ28"/>
      <c r="EEA28"/>
      <c r="EEB28"/>
      <c r="EEC28"/>
      <c r="EED28"/>
      <c r="EEE28"/>
      <c r="EEF28"/>
      <c r="EEG28"/>
      <c r="EEH28"/>
      <c r="EEI28"/>
      <c r="EEJ28"/>
      <c r="EEK28"/>
      <c r="EEL28"/>
      <c r="EEM28"/>
      <c r="EEN28"/>
      <c r="EEO28"/>
      <c r="EEP28"/>
      <c r="EEQ28"/>
      <c r="EER28"/>
      <c r="EES28"/>
      <c r="EET28"/>
      <c r="EEU28"/>
      <c r="EEV28"/>
      <c r="EEW28"/>
      <c r="EEX28"/>
      <c r="EEY28"/>
      <c r="EEZ28"/>
      <c r="EFA28"/>
      <c r="EFB28"/>
      <c r="EFC28"/>
      <c r="EFD28"/>
      <c r="EFE28"/>
      <c r="EFF28"/>
      <c r="EFG28"/>
      <c r="EFH28"/>
      <c r="EFI28"/>
      <c r="EFJ28"/>
      <c r="EFK28"/>
      <c r="EFL28"/>
      <c r="EFM28"/>
      <c r="EFN28"/>
      <c r="EFO28"/>
      <c r="EFP28"/>
      <c r="EFQ28"/>
      <c r="EFR28"/>
      <c r="EFS28"/>
      <c r="EFT28"/>
      <c r="EFU28"/>
      <c r="EFV28"/>
      <c r="EFW28"/>
      <c r="EFX28"/>
      <c r="EFY28"/>
      <c r="EFZ28"/>
      <c r="EGA28"/>
      <c r="EGB28"/>
      <c r="EGC28"/>
      <c r="EGD28"/>
      <c r="EGE28"/>
      <c r="EGF28"/>
      <c r="EGG28"/>
      <c r="EGH28"/>
      <c r="EGI28"/>
      <c r="EGJ28"/>
      <c r="EGK28"/>
      <c r="EGL28"/>
      <c r="EGM28"/>
      <c r="EGN28"/>
      <c r="EGO28"/>
      <c r="EGP28"/>
      <c r="EGQ28"/>
      <c r="EGR28"/>
      <c r="EGS28"/>
      <c r="EGT28"/>
      <c r="EGU28"/>
      <c r="EGV28"/>
      <c r="EGW28"/>
      <c r="EGX28"/>
      <c r="EGY28"/>
      <c r="EGZ28"/>
      <c r="EHA28"/>
      <c r="EHB28"/>
      <c r="EHC28"/>
      <c r="EHD28"/>
      <c r="EHE28"/>
      <c r="EHF28"/>
      <c r="EHG28"/>
      <c r="EHH28"/>
      <c r="EHI28"/>
      <c r="EHJ28"/>
      <c r="EHK28"/>
      <c r="EHL28"/>
      <c r="EHM28"/>
      <c r="EHN28"/>
      <c r="EHO28"/>
      <c r="EHP28"/>
      <c r="EHQ28"/>
      <c r="EHR28"/>
      <c r="EHS28"/>
      <c r="EHT28"/>
      <c r="EHU28"/>
      <c r="EHV28"/>
      <c r="EHW28"/>
      <c r="EHX28"/>
      <c r="EHY28"/>
      <c r="EHZ28"/>
      <c r="EIA28"/>
      <c r="EIB28"/>
      <c r="EIC28"/>
      <c r="EID28"/>
      <c r="EIE28"/>
      <c r="EIF28"/>
      <c r="EIG28"/>
      <c r="EIH28"/>
      <c r="EII28"/>
      <c r="EIJ28"/>
      <c r="EIK28"/>
      <c r="EIL28"/>
      <c r="EIM28"/>
      <c r="EIN28"/>
      <c r="EIO28"/>
      <c r="EIP28"/>
      <c r="EIQ28"/>
      <c r="EIR28"/>
      <c r="EIS28"/>
      <c r="EIT28"/>
      <c r="EIU28"/>
      <c r="EIV28"/>
      <c r="EIW28"/>
      <c r="EIX28"/>
      <c r="EIY28"/>
      <c r="EIZ28"/>
      <c r="EJA28"/>
      <c r="EJB28"/>
      <c r="EJC28"/>
      <c r="EJD28"/>
      <c r="EJE28"/>
      <c r="EJF28"/>
      <c r="EJG28"/>
      <c r="EJH28"/>
      <c r="EJI28"/>
      <c r="EJJ28"/>
      <c r="EJK28"/>
      <c r="EJL28"/>
      <c r="EJM28"/>
      <c r="EJN28"/>
      <c r="EJO28"/>
      <c r="EJP28"/>
      <c r="EJQ28"/>
      <c r="EJR28"/>
      <c r="EJS28"/>
      <c r="EJT28"/>
      <c r="EJU28"/>
      <c r="EJV28"/>
      <c r="EJW28"/>
      <c r="EJX28"/>
      <c r="EJY28"/>
      <c r="EJZ28"/>
      <c r="EKA28"/>
      <c r="EKB28"/>
      <c r="EKC28"/>
      <c r="EKD28"/>
      <c r="EKE28"/>
      <c r="EKF28"/>
      <c r="EKG28"/>
      <c r="EKH28"/>
      <c r="EKI28"/>
      <c r="EKJ28"/>
      <c r="EKK28"/>
      <c r="EKL28"/>
      <c r="EKM28"/>
      <c r="EKN28"/>
      <c r="EKO28"/>
      <c r="EKP28"/>
      <c r="EKQ28"/>
      <c r="EKR28"/>
      <c r="EKS28"/>
      <c r="EKT28"/>
      <c r="EKU28"/>
      <c r="EKV28"/>
      <c r="EKW28"/>
      <c r="EKX28"/>
      <c r="EKY28"/>
      <c r="EKZ28"/>
      <c r="ELA28"/>
      <c r="ELB28"/>
      <c r="ELC28"/>
      <c r="ELD28"/>
      <c r="ELE28"/>
      <c r="ELF28"/>
      <c r="ELG28"/>
      <c r="ELH28"/>
      <c r="ELI28"/>
      <c r="ELJ28"/>
      <c r="ELK28"/>
      <c r="ELL28"/>
      <c r="ELM28"/>
      <c r="ELN28"/>
      <c r="ELO28"/>
      <c r="ELP28"/>
      <c r="ELQ28"/>
      <c r="ELR28"/>
      <c r="ELS28"/>
      <c r="ELT28"/>
      <c r="ELU28"/>
      <c r="ELV28"/>
      <c r="ELW28"/>
      <c r="ELX28"/>
      <c r="ELY28"/>
      <c r="ELZ28"/>
      <c r="EMA28"/>
      <c r="EMB28"/>
      <c r="EMC28"/>
      <c r="EMD28"/>
      <c r="EME28"/>
      <c r="EMF28"/>
      <c r="EMG28"/>
      <c r="EMH28"/>
      <c r="EMI28"/>
      <c r="EMJ28"/>
      <c r="EMK28"/>
      <c r="EML28"/>
      <c r="EMM28"/>
      <c r="EMN28"/>
      <c r="EMO28"/>
      <c r="EMP28"/>
      <c r="EMQ28"/>
      <c r="EMR28"/>
      <c r="EMS28"/>
      <c r="EMT28"/>
      <c r="EMU28"/>
      <c r="EMV28"/>
      <c r="EMW28"/>
      <c r="EMX28"/>
      <c r="EMY28"/>
      <c r="EMZ28"/>
      <c r="ENA28"/>
      <c r="ENB28"/>
      <c r="ENC28"/>
      <c r="END28"/>
      <c r="ENE28"/>
      <c r="ENF28"/>
      <c r="ENG28"/>
      <c r="ENH28"/>
      <c r="ENI28"/>
      <c r="ENJ28"/>
      <c r="ENK28"/>
      <c r="ENL28"/>
      <c r="ENM28"/>
      <c r="ENN28"/>
      <c r="ENO28"/>
      <c r="ENP28"/>
      <c r="ENQ28"/>
      <c r="ENR28"/>
      <c r="ENS28"/>
      <c r="ENT28"/>
      <c r="ENU28"/>
      <c r="ENV28"/>
      <c r="ENW28"/>
      <c r="ENX28"/>
      <c r="ENY28"/>
      <c r="ENZ28"/>
      <c r="EOA28"/>
      <c r="EOB28"/>
      <c r="EOC28"/>
      <c r="EOD28"/>
      <c r="EOE28"/>
      <c r="EOF28"/>
      <c r="EOG28"/>
      <c r="EOH28"/>
      <c r="EOI28"/>
      <c r="EOJ28"/>
      <c r="EOK28"/>
      <c r="EOL28"/>
      <c r="EOM28"/>
      <c r="EON28"/>
      <c r="EOO28"/>
      <c r="EOP28"/>
      <c r="EOQ28"/>
      <c r="EOR28"/>
      <c r="EOS28"/>
      <c r="EOT28"/>
      <c r="EOU28"/>
      <c r="EOV28"/>
      <c r="EOW28"/>
      <c r="EOX28"/>
      <c r="EOY28"/>
      <c r="EOZ28"/>
      <c r="EPA28"/>
      <c r="EPB28"/>
      <c r="EPC28"/>
      <c r="EPD28"/>
      <c r="EPE28"/>
      <c r="EPF28"/>
      <c r="EPG28"/>
      <c r="EPH28"/>
      <c r="EPI28"/>
      <c r="EPJ28"/>
      <c r="EPK28"/>
      <c r="EPL28"/>
      <c r="EPM28"/>
      <c r="EPN28"/>
      <c r="EPO28"/>
      <c r="EPP28"/>
      <c r="EPQ28"/>
      <c r="EPR28"/>
      <c r="EPS28"/>
      <c r="EPT28"/>
      <c r="EPU28"/>
      <c r="EPV28"/>
      <c r="EPW28"/>
      <c r="EPX28"/>
      <c r="EPY28"/>
      <c r="EPZ28"/>
      <c r="EQA28"/>
      <c r="EQB28"/>
      <c r="EQC28"/>
      <c r="EQD28"/>
      <c r="EQE28"/>
      <c r="EQF28"/>
      <c r="EQG28"/>
      <c r="EQH28"/>
      <c r="EQI28"/>
      <c r="EQJ28"/>
      <c r="EQK28"/>
      <c r="EQL28"/>
      <c r="EQM28"/>
      <c r="EQN28"/>
      <c r="EQO28"/>
      <c r="EQP28"/>
      <c r="EQQ28"/>
      <c r="EQR28"/>
      <c r="EQS28"/>
      <c r="EQT28"/>
      <c r="EQU28"/>
      <c r="EQV28"/>
      <c r="EQW28"/>
      <c r="EQX28"/>
      <c r="EQY28"/>
      <c r="EQZ28"/>
      <c r="ERA28"/>
      <c r="ERB28"/>
      <c r="ERC28"/>
      <c r="ERD28"/>
      <c r="ERE28"/>
      <c r="ERF28"/>
      <c r="ERG28"/>
      <c r="ERH28"/>
      <c r="ERI28"/>
      <c r="ERJ28"/>
      <c r="ERK28"/>
      <c r="ERL28"/>
      <c r="ERM28"/>
      <c r="ERN28"/>
      <c r="ERO28"/>
      <c r="ERP28"/>
      <c r="ERQ28"/>
      <c r="ERR28"/>
      <c r="ERS28"/>
      <c r="ERT28"/>
      <c r="ERU28"/>
      <c r="ERV28"/>
      <c r="ERW28"/>
      <c r="ERX28"/>
      <c r="ERY28"/>
      <c r="ERZ28"/>
      <c r="ESA28"/>
      <c r="ESB28"/>
      <c r="ESC28"/>
      <c r="ESD28"/>
      <c r="ESE28"/>
      <c r="ESF28"/>
      <c r="ESG28"/>
      <c r="ESH28"/>
      <c r="ESI28"/>
      <c r="ESJ28"/>
      <c r="ESK28"/>
      <c r="ESL28"/>
      <c r="ESM28"/>
      <c r="ESN28"/>
      <c r="ESO28"/>
      <c r="ESP28"/>
      <c r="ESQ28"/>
      <c r="ESR28"/>
      <c r="ESS28"/>
      <c r="EST28"/>
      <c r="ESU28"/>
      <c r="ESV28"/>
      <c r="ESW28"/>
      <c r="ESX28"/>
      <c r="ESY28"/>
      <c r="ESZ28"/>
      <c r="ETA28"/>
      <c r="ETB28"/>
      <c r="ETC28"/>
      <c r="ETD28"/>
      <c r="ETE28"/>
      <c r="ETF28"/>
      <c r="ETG28"/>
      <c r="ETH28"/>
      <c r="ETI28"/>
      <c r="ETJ28"/>
      <c r="ETK28"/>
      <c r="ETL28"/>
      <c r="ETM28"/>
      <c r="ETN28"/>
      <c r="ETO28"/>
      <c r="ETP28"/>
      <c r="ETQ28"/>
      <c r="ETR28"/>
      <c r="ETS28"/>
      <c r="ETT28"/>
      <c r="ETU28"/>
      <c r="ETV28"/>
      <c r="ETW28"/>
      <c r="ETX28"/>
      <c r="ETY28"/>
      <c r="ETZ28"/>
      <c r="EUA28"/>
      <c r="EUB28"/>
      <c r="EUC28"/>
      <c r="EUD28"/>
      <c r="EUE28"/>
      <c r="EUF28"/>
      <c r="EUG28"/>
      <c r="EUH28"/>
      <c r="EUI28"/>
      <c r="EUJ28"/>
      <c r="EUK28"/>
      <c r="EUL28"/>
      <c r="EUM28"/>
      <c r="EUN28"/>
      <c r="EUO28"/>
      <c r="EUP28"/>
      <c r="EUQ28"/>
      <c r="EUR28"/>
      <c r="EUS28"/>
      <c r="EUT28"/>
      <c r="EUU28"/>
      <c r="EUV28"/>
      <c r="EUW28"/>
      <c r="EUX28"/>
      <c r="EUY28"/>
      <c r="EUZ28"/>
      <c r="EVA28"/>
      <c r="EVB28"/>
      <c r="EVC28"/>
      <c r="EVD28"/>
      <c r="EVE28"/>
      <c r="EVF28"/>
      <c r="EVG28"/>
      <c r="EVH28"/>
      <c r="EVI28"/>
      <c r="EVJ28"/>
      <c r="EVK28"/>
      <c r="EVL28"/>
      <c r="EVM28"/>
      <c r="EVN28"/>
      <c r="EVO28"/>
      <c r="EVP28"/>
      <c r="EVQ28"/>
      <c r="EVR28"/>
      <c r="EVS28"/>
      <c r="EVT28"/>
      <c r="EVU28"/>
      <c r="EVV28"/>
      <c r="EVW28"/>
      <c r="EVX28"/>
      <c r="EVY28"/>
      <c r="EVZ28"/>
      <c r="EWA28"/>
      <c r="EWB28"/>
      <c r="EWC28"/>
      <c r="EWD28"/>
      <c r="EWE28"/>
      <c r="EWF28"/>
      <c r="EWG28"/>
      <c r="EWH28"/>
      <c r="EWI28"/>
      <c r="EWJ28"/>
      <c r="EWK28"/>
      <c r="EWL28"/>
      <c r="EWM28"/>
      <c r="EWN28"/>
      <c r="EWO28"/>
      <c r="EWP28"/>
      <c r="EWQ28"/>
      <c r="EWR28"/>
      <c r="EWS28"/>
      <c r="EWT28"/>
      <c r="EWU28"/>
      <c r="EWV28"/>
      <c r="EWW28"/>
      <c r="EWX28"/>
      <c r="EWY28"/>
      <c r="EWZ28"/>
      <c r="EXA28"/>
      <c r="EXB28"/>
      <c r="EXC28"/>
      <c r="EXD28"/>
      <c r="EXE28"/>
      <c r="EXF28"/>
      <c r="EXG28"/>
      <c r="EXH28"/>
      <c r="EXI28"/>
      <c r="EXJ28"/>
      <c r="EXK28"/>
      <c r="EXL28"/>
      <c r="EXM28"/>
      <c r="EXN28"/>
      <c r="EXO28"/>
      <c r="EXP28"/>
      <c r="EXQ28"/>
      <c r="EXR28"/>
      <c r="EXS28"/>
      <c r="EXT28"/>
      <c r="EXU28"/>
      <c r="EXV28"/>
      <c r="EXW28"/>
      <c r="EXX28"/>
      <c r="EXY28"/>
      <c r="EXZ28"/>
      <c r="EYA28"/>
      <c r="EYB28"/>
      <c r="EYC28"/>
      <c r="EYD28"/>
      <c r="EYE28"/>
      <c r="EYF28"/>
      <c r="EYG28"/>
      <c r="EYH28"/>
      <c r="EYI28"/>
      <c r="EYJ28"/>
      <c r="EYK28"/>
      <c r="EYL28"/>
      <c r="EYM28"/>
      <c r="EYN28"/>
      <c r="EYO28"/>
      <c r="EYP28"/>
      <c r="EYQ28"/>
      <c r="EYR28"/>
      <c r="EYS28"/>
      <c r="EYT28"/>
      <c r="EYU28"/>
      <c r="EYV28"/>
      <c r="EYW28"/>
      <c r="EYX28"/>
      <c r="EYY28"/>
      <c r="EYZ28"/>
      <c r="EZA28"/>
      <c r="EZB28"/>
      <c r="EZC28"/>
      <c r="EZD28"/>
      <c r="EZE28"/>
      <c r="EZF28"/>
      <c r="EZG28"/>
      <c r="EZH28"/>
      <c r="EZI28"/>
      <c r="EZJ28"/>
      <c r="EZK28"/>
      <c r="EZL28"/>
      <c r="EZM28"/>
      <c r="EZN28"/>
      <c r="EZO28"/>
      <c r="EZP28"/>
      <c r="EZQ28"/>
      <c r="EZR28"/>
      <c r="EZS28"/>
      <c r="EZT28"/>
      <c r="EZU28"/>
      <c r="EZV28"/>
      <c r="EZW28"/>
      <c r="EZX28"/>
      <c r="EZY28"/>
      <c r="EZZ28"/>
      <c r="FAA28"/>
      <c r="FAB28"/>
      <c r="FAC28"/>
      <c r="FAD28"/>
      <c r="FAE28"/>
      <c r="FAF28"/>
      <c r="FAG28"/>
      <c r="FAH28"/>
      <c r="FAI28"/>
      <c r="FAJ28"/>
      <c r="FAK28"/>
      <c r="FAL28"/>
      <c r="FAM28"/>
      <c r="FAN28"/>
      <c r="FAO28"/>
      <c r="FAP28"/>
      <c r="FAQ28"/>
      <c r="FAR28"/>
      <c r="FAS28"/>
      <c r="FAT28"/>
      <c r="FAU28"/>
      <c r="FAV28"/>
      <c r="FAW28"/>
      <c r="FAX28"/>
      <c r="FAY28"/>
      <c r="FAZ28"/>
      <c r="FBA28"/>
      <c r="FBB28"/>
      <c r="FBC28"/>
      <c r="FBD28"/>
      <c r="FBE28"/>
      <c r="FBF28"/>
      <c r="FBG28"/>
      <c r="FBH28"/>
      <c r="FBI28"/>
      <c r="FBJ28"/>
      <c r="FBK28"/>
      <c r="FBL28"/>
      <c r="FBM28"/>
      <c r="FBN28"/>
      <c r="FBO28"/>
      <c r="FBP28"/>
      <c r="FBQ28"/>
      <c r="FBR28"/>
      <c r="FBS28"/>
      <c r="FBT28"/>
      <c r="FBU28"/>
      <c r="FBV28"/>
      <c r="FBW28"/>
      <c r="FBX28"/>
      <c r="FBY28"/>
      <c r="FBZ28"/>
      <c r="FCA28"/>
      <c r="FCB28"/>
      <c r="FCC28"/>
      <c r="FCD28"/>
      <c r="FCE28"/>
      <c r="FCF28"/>
      <c r="FCG28"/>
      <c r="FCH28"/>
      <c r="FCI28"/>
      <c r="FCJ28"/>
      <c r="FCK28"/>
      <c r="FCL28"/>
      <c r="FCM28"/>
      <c r="FCN28"/>
      <c r="FCO28"/>
      <c r="FCP28"/>
      <c r="FCQ28"/>
      <c r="FCR28"/>
      <c r="FCS28"/>
      <c r="FCT28"/>
      <c r="FCU28"/>
      <c r="FCV28"/>
      <c r="FCW28"/>
      <c r="FCX28"/>
      <c r="FCY28"/>
      <c r="FCZ28"/>
      <c r="FDA28"/>
      <c r="FDB28"/>
      <c r="FDC28"/>
      <c r="FDD28"/>
      <c r="FDE28"/>
      <c r="FDF28"/>
      <c r="FDG28"/>
      <c r="FDH28"/>
      <c r="FDI28"/>
      <c r="FDJ28"/>
      <c r="FDK28"/>
      <c r="FDL28"/>
      <c r="FDM28"/>
      <c r="FDN28"/>
      <c r="FDO28"/>
      <c r="FDP28"/>
      <c r="FDQ28"/>
      <c r="FDR28"/>
      <c r="FDS28"/>
      <c r="FDT28"/>
      <c r="FDU28"/>
      <c r="FDV28"/>
      <c r="FDW28"/>
      <c r="FDX28"/>
      <c r="FDY28"/>
      <c r="FDZ28"/>
      <c r="FEA28"/>
      <c r="FEB28"/>
      <c r="FEC28"/>
      <c r="FED28"/>
      <c r="FEE28"/>
      <c r="FEF28"/>
      <c r="FEG28"/>
      <c r="FEH28"/>
      <c r="FEI28"/>
      <c r="FEJ28"/>
      <c r="FEK28"/>
      <c r="FEL28"/>
      <c r="FEM28"/>
      <c r="FEN28"/>
      <c r="FEO28"/>
      <c r="FEP28"/>
      <c r="FEQ28"/>
      <c r="FER28"/>
      <c r="FES28"/>
      <c r="FET28"/>
      <c r="FEU28"/>
      <c r="FEV28"/>
      <c r="FEW28"/>
      <c r="FEX28"/>
      <c r="FEY28"/>
      <c r="FEZ28"/>
      <c r="FFA28"/>
      <c r="FFB28"/>
      <c r="FFC28"/>
      <c r="FFD28"/>
      <c r="FFE28"/>
      <c r="FFF28"/>
      <c r="FFG28"/>
      <c r="FFH28"/>
      <c r="FFI28"/>
      <c r="FFJ28"/>
      <c r="FFK28"/>
      <c r="FFL28"/>
      <c r="FFM28"/>
      <c r="FFN28"/>
      <c r="FFO28"/>
      <c r="FFP28"/>
      <c r="FFQ28"/>
      <c r="FFR28"/>
      <c r="FFS28"/>
      <c r="FFT28"/>
      <c r="FFU28"/>
      <c r="FFV28"/>
      <c r="FFW28"/>
      <c r="FFX28"/>
      <c r="FFY28"/>
      <c r="FFZ28"/>
      <c r="FGA28"/>
      <c r="FGB28"/>
      <c r="FGC28"/>
      <c r="FGD28"/>
      <c r="FGE28"/>
      <c r="FGF28"/>
      <c r="FGG28"/>
      <c r="FGH28"/>
      <c r="FGI28"/>
      <c r="FGJ28"/>
      <c r="FGK28"/>
      <c r="FGL28"/>
      <c r="FGM28"/>
      <c r="FGN28"/>
      <c r="FGO28"/>
      <c r="FGP28"/>
      <c r="FGQ28"/>
      <c r="FGR28"/>
      <c r="FGS28"/>
      <c r="FGT28"/>
      <c r="FGU28"/>
      <c r="FGV28"/>
      <c r="FGW28"/>
      <c r="FGX28"/>
      <c r="FGY28"/>
      <c r="FGZ28"/>
      <c r="FHA28"/>
      <c r="FHB28"/>
      <c r="FHC28"/>
      <c r="FHD28"/>
      <c r="FHE28"/>
      <c r="FHF28"/>
      <c r="FHG28"/>
      <c r="FHH28"/>
      <c r="FHI28"/>
      <c r="FHJ28"/>
      <c r="FHK28"/>
      <c r="FHL28"/>
      <c r="FHM28"/>
      <c r="FHN28"/>
      <c r="FHO28"/>
      <c r="FHP28"/>
      <c r="FHQ28"/>
      <c r="FHR28"/>
      <c r="FHS28"/>
      <c r="FHT28"/>
      <c r="FHU28"/>
      <c r="FHV28"/>
      <c r="FHW28"/>
      <c r="FHX28"/>
      <c r="FHY28"/>
      <c r="FHZ28"/>
      <c r="FIA28"/>
      <c r="FIB28"/>
      <c r="FIC28"/>
      <c r="FID28"/>
      <c r="FIE28"/>
      <c r="FIF28"/>
      <c r="FIG28"/>
      <c r="FIH28"/>
      <c r="FII28"/>
      <c r="FIJ28"/>
      <c r="FIK28"/>
      <c r="FIL28"/>
      <c r="FIM28"/>
      <c r="FIN28"/>
      <c r="FIO28"/>
      <c r="FIP28"/>
      <c r="FIQ28"/>
      <c r="FIR28"/>
      <c r="FIS28"/>
      <c r="FIT28"/>
      <c r="FIU28"/>
      <c r="FIV28"/>
      <c r="FIW28"/>
      <c r="FIX28"/>
      <c r="FIY28"/>
      <c r="FIZ28"/>
      <c r="FJA28"/>
      <c r="FJB28"/>
      <c r="FJC28"/>
      <c r="FJD28"/>
      <c r="FJE28"/>
      <c r="FJF28"/>
      <c r="FJG28"/>
      <c r="FJH28"/>
      <c r="FJI28"/>
      <c r="FJJ28"/>
      <c r="FJK28"/>
      <c r="FJL28"/>
      <c r="FJM28"/>
      <c r="FJN28"/>
      <c r="FJO28"/>
      <c r="FJP28"/>
      <c r="FJQ28"/>
      <c r="FJR28"/>
      <c r="FJS28"/>
      <c r="FJT28"/>
      <c r="FJU28"/>
      <c r="FJV28"/>
      <c r="FJW28"/>
      <c r="FJX28"/>
      <c r="FJY28"/>
      <c r="FJZ28"/>
      <c r="FKA28"/>
      <c r="FKB28"/>
      <c r="FKC28"/>
      <c r="FKD28"/>
      <c r="FKE28"/>
      <c r="FKF28"/>
      <c r="FKG28"/>
      <c r="FKH28"/>
      <c r="FKI28"/>
      <c r="FKJ28"/>
      <c r="FKK28"/>
      <c r="FKL28"/>
      <c r="FKM28"/>
      <c r="FKN28"/>
      <c r="FKO28"/>
      <c r="FKP28"/>
      <c r="FKQ28"/>
      <c r="FKR28"/>
      <c r="FKS28"/>
      <c r="FKT28"/>
      <c r="FKU28"/>
      <c r="FKV28"/>
      <c r="FKW28"/>
      <c r="FKX28"/>
      <c r="FKY28"/>
      <c r="FKZ28"/>
      <c r="FLA28"/>
      <c r="FLB28"/>
      <c r="FLC28"/>
      <c r="FLD28"/>
      <c r="FLE28"/>
      <c r="FLF28"/>
      <c r="FLG28"/>
      <c r="FLH28"/>
      <c r="FLI28"/>
      <c r="FLJ28"/>
      <c r="FLK28"/>
      <c r="FLL28"/>
      <c r="FLM28"/>
      <c r="FLN28"/>
      <c r="FLO28"/>
      <c r="FLP28"/>
      <c r="FLQ28"/>
      <c r="FLR28"/>
      <c r="FLS28"/>
      <c r="FLT28"/>
      <c r="FLU28"/>
      <c r="FLV28"/>
      <c r="FLW28"/>
      <c r="FLX28"/>
      <c r="FLY28"/>
      <c r="FLZ28"/>
      <c r="FMA28"/>
      <c r="FMB28"/>
      <c r="FMC28"/>
      <c r="FMD28"/>
      <c r="FME28"/>
      <c r="FMF28"/>
      <c r="FMG28"/>
      <c r="FMH28"/>
      <c r="FMI28"/>
      <c r="FMJ28"/>
      <c r="FMK28"/>
      <c r="FML28"/>
      <c r="FMM28"/>
      <c r="FMN28"/>
      <c r="FMO28"/>
      <c r="FMP28"/>
      <c r="FMQ28"/>
      <c r="FMR28"/>
      <c r="FMS28"/>
      <c r="FMT28"/>
      <c r="FMU28"/>
      <c r="FMV28"/>
      <c r="FMW28"/>
      <c r="FMX28"/>
      <c r="FMY28"/>
      <c r="FMZ28"/>
      <c r="FNA28"/>
      <c r="FNB28"/>
      <c r="FNC28"/>
      <c r="FND28"/>
      <c r="FNE28"/>
      <c r="FNF28"/>
      <c r="FNG28"/>
      <c r="FNH28"/>
      <c r="FNI28"/>
      <c r="FNJ28"/>
      <c r="FNK28"/>
      <c r="FNL28"/>
      <c r="FNM28"/>
      <c r="FNN28"/>
      <c r="FNO28"/>
      <c r="FNP28"/>
      <c r="FNQ28"/>
      <c r="FNR28"/>
      <c r="FNS28"/>
      <c r="FNT28"/>
      <c r="FNU28"/>
      <c r="FNV28"/>
      <c r="FNW28"/>
      <c r="FNX28"/>
      <c r="FNY28"/>
      <c r="FNZ28"/>
      <c r="FOA28"/>
      <c r="FOB28"/>
      <c r="FOC28"/>
      <c r="FOD28"/>
      <c r="FOE28"/>
      <c r="FOF28"/>
      <c r="FOG28"/>
      <c r="FOH28"/>
      <c r="FOI28"/>
      <c r="FOJ28"/>
      <c r="FOK28"/>
      <c r="FOL28"/>
      <c r="FOM28"/>
      <c r="FON28"/>
      <c r="FOO28"/>
      <c r="FOP28"/>
      <c r="FOQ28"/>
      <c r="FOR28"/>
      <c r="FOS28"/>
      <c r="FOT28"/>
      <c r="FOU28"/>
      <c r="FOV28"/>
      <c r="FOW28"/>
      <c r="FOX28"/>
      <c r="FOY28"/>
      <c r="FOZ28"/>
      <c r="FPA28"/>
      <c r="FPB28"/>
      <c r="FPC28"/>
      <c r="FPD28"/>
      <c r="FPE28"/>
      <c r="FPF28"/>
      <c r="FPG28"/>
      <c r="FPH28"/>
      <c r="FPI28"/>
      <c r="FPJ28"/>
      <c r="FPK28"/>
      <c r="FPL28"/>
      <c r="FPM28"/>
      <c r="FPN28"/>
      <c r="FPO28"/>
      <c r="FPP28"/>
      <c r="FPQ28"/>
      <c r="FPR28"/>
      <c r="FPS28"/>
      <c r="FPT28"/>
      <c r="FPU28"/>
      <c r="FPV28"/>
      <c r="FPW28"/>
      <c r="FPX28"/>
      <c r="FPY28"/>
      <c r="FPZ28"/>
      <c r="FQA28"/>
      <c r="FQB28"/>
      <c r="FQC28"/>
      <c r="FQD28"/>
      <c r="FQE28"/>
      <c r="FQF28"/>
      <c r="FQG28"/>
      <c r="FQH28"/>
      <c r="FQI28"/>
      <c r="FQJ28"/>
      <c r="FQK28"/>
      <c r="FQL28"/>
      <c r="FQM28"/>
      <c r="FQN28"/>
      <c r="FQO28"/>
      <c r="FQP28"/>
      <c r="FQQ28"/>
      <c r="FQR28"/>
      <c r="FQS28"/>
      <c r="FQT28"/>
      <c r="FQU28"/>
      <c r="FQV28"/>
      <c r="FQW28"/>
      <c r="FQX28"/>
      <c r="FQY28"/>
      <c r="FQZ28"/>
      <c r="FRA28"/>
      <c r="FRB28"/>
      <c r="FRC28"/>
      <c r="FRD28"/>
      <c r="FRE28"/>
      <c r="FRF28"/>
      <c r="FRG28"/>
      <c r="FRH28"/>
      <c r="FRI28"/>
      <c r="FRJ28"/>
      <c r="FRK28"/>
      <c r="FRL28"/>
      <c r="FRM28"/>
      <c r="FRN28"/>
      <c r="FRO28"/>
      <c r="FRP28"/>
      <c r="FRQ28"/>
      <c r="FRR28"/>
      <c r="FRS28"/>
      <c r="FRT28"/>
      <c r="FRU28"/>
      <c r="FRV28"/>
      <c r="FRW28"/>
      <c r="FRX28"/>
      <c r="FRY28"/>
      <c r="FRZ28"/>
      <c r="FSA28"/>
      <c r="FSB28"/>
      <c r="FSC28"/>
      <c r="FSD28"/>
      <c r="FSE28"/>
      <c r="FSF28"/>
      <c r="FSG28"/>
      <c r="FSH28"/>
      <c r="FSI28"/>
      <c r="FSJ28"/>
      <c r="FSK28"/>
      <c r="FSL28"/>
      <c r="FSM28"/>
      <c r="FSN28"/>
      <c r="FSO28"/>
      <c r="FSP28"/>
      <c r="FSQ28"/>
      <c r="FSR28"/>
      <c r="FSS28"/>
      <c r="FST28"/>
      <c r="FSU28"/>
      <c r="FSV28"/>
      <c r="FSW28"/>
      <c r="FSX28"/>
      <c r="FSY28"/>
      <c r="FSZ28"/>
      <c r="FTA28"/>
      <c r="FTB28"/>
      <c r="FTC28"/>
      <c r="FTD28"/>
      <c r="FTE28"/>
      <c r="FTF28"/>
      <c r="FTG28"/>
      <c r="FTH28"/>
      <c r="FTI28"/>
      <c r="FTJ28"/>
      <c r="FTK28"/>
      <c r="FTL28"/>
      <c r="FTM28"/>
      <c r="FTN28"/>
      <c r="FTO28"/>
      <c r="FTP28"/>
      <c r="FTQ28"/>
      <c r="FTR28"/>
      <c r="FTS28"/>
      <c r="FTT28"/>
      <c r="FTU28"/>
      <c r="FTV28"/>
      <c r="FTW28"/>
      <c r="FTX28"/>
      <c r="FTY28"/>
      <c r="FTZ28"/>
      <c r="FUA28"/>
      <c r="FUB28"/>
      <c r="FUC28"/>
      <c r="FUD28"/>
      <c r="FUE28"/>
      <c r="FUF28"/>
      <c r="FUG28"/>
      <c r="FUH28"/>
      <c r="FUI28"/>
      <c r="FUJ28"/>
      <c r="FUK28"/>
      <c r="FUL28"/>
      <c r="FUM28"/>
      <c r="FUN28"/>
      <c r="FUO28"/>
      <c r="FUP28"/>
      <c r="FUQ28"/>
      <c r="FUR28"/>
      <c r="FUS28"/>
      <c r="FUT28"/>
      <c r="FUU28"/>
      <c r="FUV28"/>
      <c r="FUW28"/>
      <c r="FUX28"/>
      <c r="FUY28"/>
      <c r="FUZ28"/>
      <c r="FVA28"/>
      <c r="FVB28"/>
      <c r="FVC28"/>
      <c r="FVD28"/>
      <c r="FVE28"/>
      <c r="FVF28"/>
      <c r="FVG28"/>
      <c r="FVH28"/>
      <c r="FVI28"/>
      <c r="FVJ28"/>
      <c r="FVK28"/>
      <c r="FVL28"/>
      <c r="FVM28"/>
      <c r="FVN28"/>
      <c r="FVO28"/>
      <c r="FVP28"/>
      <c r="FVQ28"/>
      <c r="FVR28"/>
      <c r="FVS28"/>
      <c r="FVT28"/>
      <c r="FVU28"/>
      <c r="FVV28"/>
      <c r="FVW28"/>
      <c r="FVX28"/>
      <c r="FVY28"/>
      <c r="FVZ28"/>
      <c r="FWA28"/>
      <c r="FWB28"/>
      <c r="FWC28"/>
      <c r="FWD28"/>
      <c r="FWE28"/>
      <c r="FWF28"/>
      <c r="FWG28"/>
      <c r="FWH28"/>
      <c r="FWI28"/>
      <c r="FWJ28"/>
      <c r="FWK28"/>
      <c r="FWL28"/>
      <c r="FWM28"/>
      <c r="FWN28"/>
      <c r="FWO28"/>
      <c r="FWP28"/>
      <c r="FWQ28"/>
      <c r="FWR28"/>
      <c r="FWS28"/>
      <c r="FWT28"/>
      <c r="FWU28"/>
      <c r="FWV28"/>
      <c r="FWW28"/>
      <c r="FWX28"/>
      <c r="FWY28"/>
      <c r="FWZ28"/>
      <c r="FXA28"/>
      <c r="FXB28"/>
      <c r="FXC28"/>
      <c r="FXD28"/>
      <c r="FXE28"/>
      <c r="FXF28"/>
      <c r="FXG28"/>
      <c r="FXH28"/>
      <c r="FXI28"/>
      <c r="FXJ28"/>
      <c r="FXK28"/>
      <c r="FXL28"/>
      <c r="FXM28"/>
      <c r="FXN28"/>
      <c r="FXO28"/>
      <c r="FXP28"/>
      <c r="FXQ28"/>
      <c r="FXR28"/>
      <c r="FXS28"/>
      <c r="FXT28"/>
      <c r="FXU28"/>
      <c r="FXV28"/>
      <c r="FXW28"/>
      <c r="FXX28"/>
      <c r="FXY28"/>
      <c r="FXZ28"/>
      <c r="FYA28"/>
      <c r="FYB28"/>
      <c r="FYC28"/>
      <c r="FYD28"/>
      <c r="FYE28"/>
      <c r="FYF28"/>
      <c r="FYG28"/>
      <c r="FYH28"/>
      <c r="FYI28"/>
      <c r="FYJ28"/>
      <c r="FYK28"/>
      <c r="FYL28"/>
      <c r="FYM28"/>
      <c r="FYN28"/>
      <c r="FYO28"/>
      <c r="FYP28"/>
      <c r="FYQ28"/>
      <c r="FYR28"/>
      <c r="FYS28"/>
      <c r="FYT28"/>
      <c r="FYU28"/>
      <c r="FYV28"/>
      <c r="FYW28"/>
      <c r="FYX28"/>
      <c r="FYY28"/>
      <c r="FYZ28"/>
      <c r="FZA28"/>
      <c r="FZB28"/>
      <c r="FZC28"/>
      <c r="FZD28"/>
      <c r="FZE28"/>
      <c r="FZF28"/>
      <c r="FZG28"/>
      <c r="FZH28"/>
      <c r="FZI28"/>
      <c r="FZJ28"/>
      <c r="FZK28"/>
      <c r="FZL28"/>
      <c r="FZM28"/>
      <c r="FZN28"/>
      <c r="FZO28"/>
      <c r="FZP28"/>
      <c r="FZQ28"/>
      <c r="FZR28"/>
      <c r="FZS28"/>
      <c r="FZT28"/>
      <c r="FZU28"/>
      <c r="FZV28"/>
      <c r="FZW28"/>
      <c r="FZX28"/>
      <c r="FZY28"/>
      <c r="FZZ28"/>
      <c r="GAA28"/>
      <c r="GAB28"/>
      <c r="GAC28"/>
      <c r="GAD28"/>
      <c r="GAE28"/>
      <c r="GAF28"/>
      <c r="GAG28"/>
      <c r="GAH28"/>
      <c r="GAI28"/>
      <c r="GAJ28"/>
      <c r="GAK28"/>
      <c r="GAL28"/>
      <c r="GAM28"/>
      <c r="GAN28"/>
      <c r="GAO28"/>
      <c r="GAP28"/>
      <c r="GAQ28"/>
      <c r="GAR28"/>
      <c r="GAS28"/>
      <c r="GAT28"/>
      <c r="GAU28"/>
      <c r="GAV28"/>
      <c r="GAW28"/>
      <c r="GAX28"/>
      <c r="GAY28"/>
      <c r="GAZ28"/>
      <c r="GBA28"/>
      <c r="GBB28"/>
      <c r="GBC28"/>
      <c r="GBD28"/>
      <c r="GBE28"/>
      <c r="GBF28"/>
      <c r="GBG28"/>
      <c r="GBH28"/>
      <c r="GBI28"/>
      <c r="GBJ28"/>
      <c r="GBK28"/>
      <c r="GBL28"/>
      <c r="GBM28"/>
      <c r="GBN28"/>
      <c r="GBO28"/>
      <c r="GBP28"/>
      <c r="GBQ28"/>
      <c r="GBR28"/>
      <c r="GBS28"/>
      <c r="GBT28"/>
      <c r="GBU28"/>
      <c r="GBV28"/>
      <c r="GBW28"/>
      <c r="GBX28"/>
      <c r="GBY28"/>
      <c r="GBZ28"/>
      <c r="GCA28"/>
      <c r="GCB28"/>
      <c r="GCC28"/>
      <c r="GCD28"/>
      <c r="GCE28"/>
      <c r="GCF28"/>
      <c r="GCG28"/>
      <c r="GCH28"/>
      <c r="GCI28"/>
      <c r="GCJ28"/>
      <c r="GCK28"/>
      <c r="GCL28"/>
      <c r="GCM28"/>
      <c r="GCN28"/>
      <c r="GCO28"/>
      <c r="GCP28"/>
      <c r="GCQ28"/>
      <c r="GCR28"/>
      <c r="GCS28"/>
      <c r="GCT28"/>
      <c r="GCU28"/>
      <c r="GCV28"/>
      <c r="GCW28"/>
      <c r="GCX28"/>
      <c r="GCY28"/>
      <c r="GCZ28"/>
      <c r="GDA28"/>
      <c r="GDB28"/>
      <c r="GDC28"/>
      <c r="GDD28"/>
      <c r="GDE28"/>
      <c r="GDF28"/>
      <c r="GDG28"/>
      <c r="GDH28"/>
      <c r="GDI28"/>
      <c r="GDJ28"/>
      <c r="GDK28"/>
      <c r="GDL28"/>
      <c r="GDM28"/>
      <c r="GDN28"/>
      <c r="GDO28"/>
      <c r="GDP28"/>
      <c r="GDQ28"/>
      <c r="GDR28"/>
      <c r="GDS28"/>
      <c r="GDT28"/>
      <c r="GDU28"/>
      <c r="GDV28"/>
      <c r="GDW28"/>
      <c r="GDX28"/>
      <c r="GDY28"/>
      <c r="GDZ28"/>
      <c r="GEA28"/>
      <c r="GEB28"/>
      <c r="GEC28"/>
      <c r="GED28"/>
      <c r="GEE28"/>
      <c r="GEF28"/>
      <c r="GEG28"/>
      <c r="GEH28"/>
      <c r="GEI28"/>
      <c r="GEJ28"/>
      <c r="GEK28"/>
      <c r="GEL28"/>
      <c r="GEM28"/>
      <c r="GEN28"/>
      <c r="GEO28"/>
      <c r="GEP28"/>
      <c r="GEQ28"/>
      <c r="GER28"/>
      <c r="GES28"/>
      <c r="GET28"/>
      <c r="GEU28"/>
      <c r="GEV28"/>
      <c r="GEW28"/>
      <c r="GEX28"/>
      <c r="GEY28"/>
      <c r="GEZ28"/>
      <c r="GFA28"/>
      <c r="GFB28"/>
      <c r="GFC28"/>
      <c r="GFD28"/>
      <c r="GFE28"/>
      <c r="GFF28"/>
      <c r="GFG28"/>
      <c r="GFH28"/>
      <c r="GFI28"/>
      <c r="GFJ28"/>
      <c r="GFK28"/>
      <c r="GFL28"/>
      <c r="GFM28"/>
      <c r="GFN28"/>
      <c r="GFO28"/>
      <c r="GFP28"/>
      <c r="GFQ28"/>
      <c r="GFR28"/>
      <c r="GFS28"/>
      <c r="GFT28"/>
      <c r="GFU28"/>
      <c r="GFV28"/>
      <c r="GFW28"/>
      <c r="GFX28"/>
      <c r="GFY28"/>
      <c r="GFZ28"/>
      <c r="GGA28"/>
      <c r="GGB28"/>
      <c r="GGC28"/>
      <c r="GGD28"/>
      <c r="GGE28"/>
      <c r="GGF28"/>
      <c r="GGG28"/>
      <c r="GGH28"/>
      <c r="GGI28"/>
      <c r="GGJ28"/>
      <c r="GGK28"/>
      <c r="GGL28"/>
      <c r="GGM28"/>
      <c r="GGN28"/>
      <c r="GGO28"/>
      <c r="GGP28"/>
      <c r="GGQ28"/>
      <c r="GGR28"/>
      <c r="GGS28"/>
      <c r="GGT28"/>
      <c r="GGU28"/>
      <c r="GGV28"/>
      <c r="GGW28"/>
      <c r="GGX28"/>
      <c r="GGY28"/>
      <c r="GGZ28"/>
      <c r="GHA28"/>
      <c r="GHB28"/>
      <c r="GHC28"/>
      <c r="GHD28"/>
      <c r="GHE28"/>
      <c r="GHF28"/>
      <c r="GHG28"/>
      <c r="GHH28"/>
      <c r="GHI28"/>
      <c r="GHJ28"/>
      <c r="GHK28"/>
      <c r="GHL28"/>
      <c r="GHM28"/>
      <c r="GHN28"/>
      <c r="GHO28"/>
      <c r="GHP28"/>
      <c r="GHQ28"/>
      <c r="GHR28"/>
      <c r="GHS28"/>
      <c r="GHT28"/>
      <c r="GHU28"/>
      <c r="GHV28"/>
      <c r="GHW28"/>
      <c r="GHX28"/>
      <c r="GHY28"/>
      <c r="GHZ28"/>
      <c r="GIA28"/>
      <c r="GIB28"/>
      <c r="GIC28"/>
      <c r="GID28"/>
      <c r="GIE28"/>
      <c r="GIF28"/>
      <c r="GIG28"/>
      <c r="GIH28"/>
      <c r="GII28"/>
      <c r="GIJ28"/>
      <c r="GIK28"/>
      <c r="GIL28"/>
      <c r="GIM28"/>
      <c r="GIN28"/>
      <c r="GIO28"/>
      <c r="GIP28"/>
      <c r="GIQ28"/>
      <c r="GIR28"/>
      <c r="GIS28"/>
      <c r="GIT28"/>
      <c r="GIU28"/>
      <c r="GIV28"/>
      <c r="GIW28"/>
      <c r="GIX28"/>
      <c r="GIY28"/>
      <c r="GIZ28"/>
      <c r="GJA28"/>
      <c r="GJB28"/>
      <c r="GJC28"/>
      <c r="GJD28"/>
      <c r="GJE28"/>
      <c r="GJF28"/>
      <c r="GJG28"/>
      <c r="GJH28"/>
      <c r="GJI28"/>
      <c r="GJJ28"/>
      <c r="GJK28"/>
      <c r="GJL28"/>
      <c r="GJM28"/>
      <c r="GJN28"/>
      <c r="GJO28"/>
      <c r="GJP28"/>
      <c r="GJQ28"/>
      <c r="GJR28"/>
      <c r="GJS28"/>
      <c r="GJT28"/>
      <c r="GJU28"/>
      <c r="GJV28"/>
      <c r="GJW28"/>
      <c r="GJX28"/>
      <c r="GJY28"/>
      <c r="GJZ28"/>
      <c r="GKA28"/>
      <c r="GKB28"/>
      <c r="GKC28"/>
      <c r="GKD28"/>
      <c r="GKE28"/>
      <c r="GKF28"/>
      <c r="GKG28"/>
      <c r="GKH28"/>
      <c r="GKI28"/>
      <c r="GKJ28"/>
      <c r="GKK28"/>
      <c r="GKL28"/>
      <c r="GKM28"/>
      <c r="GKN28"/>
      <c r="GKO28"/>
      <c r="GKP28"/>
      <c r="GKQ28"/>
      <c r="GKR28"/>
      <c r="GKS28"/>
      <c r="GKT28"/>
      <c r="GKU28"/>
      <c r="GKV28"/>
      <c r="GKW28"/>
      <c r="GKX28"/>
      <c r="GKY28"/>
      <c r="GKZ28"/>
      <c r="GLA28"/>
      <c r="GLB28"/>
      <c r="GLC28"/>
      <c r="GLD28"/>
      <c r="GLE28"/>
      <c r="GLF28"/>
      <c r="GLG28"/>
      <c r="GLH28"/>
      <c r="GLI28"/>
      <c r="GLJ28"/>
      <c r="GLK28"/>
      <c r="GLL28"/>
      <c r="GLM28"/>
      <c r="GLN28"/>
      <c r="GLO28"/>
      <c r="GLP28"/>
      <c r="GLQ28"/>
      <c r="GLR28"/>
      <c r="GLS28"/>
      <c r="GLT28"/>
      <c r="GLU28"/>
      <c r="GLV28"/>
      <c r="GLW28"/>
      <c r="GLX28"/>
      <c r="GLY28"/>
      <c r="GLZ28"/>
      <c r="GMA28"/>
      <c r="GMB28"/>
      <c r="GMC28"/>
      <c r="GMD28"/>
      <c r="GME28"/>
      <c r="GMF28"/>
      <c r="GMG28"/>
      <c r="GMH28"/>
      <c r="GMI28"/>
      <c r="GMJ28"/>
      <c r="GMK28"/>
      <c r="GML28"/>
      <c r="GMM28"/>
      <c r="GMN28"/>
      <c r="GMO28"/>
      <c r="GMP28"/>
      <c r="GMQ28"/>
      <c r="GMR28"/>
      <c r="GMS28"/>
      <c r="GMT28"/>
      <c r="GMU28"/>
      <c r="GMV28"/>
      <c r="GMW28"/>
      <c r="GMX28"/>
      <c r="GMY28"/>
      <c r="GMZ28"/>
      <c r="GNA28"/>
      <c r="GNB28"/>
      <c r="GNC28"/>
      <c r="GND28"/>
      <c r="GNE28"/>
      <c r="GNF28"/>
      <c r="GNG28"/>
      <c r="GNH28"/>
      <c r="GNI28"/>
      <c r="GNJ28"/>
      <c r="GNK28"/>
      <c r="GNL28"/>
      <c r="GNM28"/>
      <c r="GNN28"/>
      <c r="GNO28"/>
      <c r="GNP28"/>
      <c r="GNQ28"/>
      <c r="GNR28"/>
      <c r="GNS28"/>
      <c r="GNT28"/>
      <c r="GNU28"/>
      <c r="GNV28"/>
      <c r="GNW28"/>
      <c r="GNX28"/>
      <c r="GNY28"/>
      <c r="GNZ28"/>
      <c r="GOA28"/>
      <c r="GOB28"/>
      <c r="GOC28"/>
      <c r="GOD28"/>
      <c r="GOE28"/>
      <c r="GOF28"/>
      <c r="GOG28"/>
      <c r="GOH28"/>
      <c r="GOI28"/>
      <c r="GOJ28"/>
      <c r="GOK28"/>
      <c r="GOL28"/>
      <c r="GOM28"/>
      <c r="GON28"/>
      <c r="GOO28"/>
      <c r="GOP28"/>
      <c r="GOQ28"/>
      <c r="GOR28"/>
      <c r="GOS28"/>
      <c r="GOT28"/>
      <c r="GOU28"/>
      <c r="GOV28"/>
      <c r="GOW28"/>
      <c r="GOX28"/>
      <c r="GOY28"/>
      <c r="GOZ28"/>
      <c r="GPA28"/>
      <c r="GPB28"/>
      <c r="GPC28"/>
      <c r="GPD28"/>
      <c r="GPE28"/>
      <c r="GPF28"/>
      <c r="GPG28"/>
      <c r="GPH28"/>
      <c r="GPI28"/>
      <c r="GPJ28"/>
      <c r="GPK28"/>
      <c r="GPL28"/>
      <c r="GPM28"/>
      <c r="GPN28"/>
      <c r="GPO28"/>
      <c r="GPP28"/>
      <c r="GPQ28"/>
      <c r="GPR28"/>
      <c r="GPS28"/>
      <c r="GPT28"/>
      <c r="GPU28"/>
      <c r="GPV28"/>
      <c r="GPW28"/>
      <c r="GPX28"/>
      <c r="GPY28"/>
      <c r="GPZ28"/>
      <c r="GQA28"/>
      <c r="GQB28"/>
      <c r="GQC28"/>
      <c r="GQD28"/>
      <c r="GQE28"/>
      <c r="GQF28"/>
      <c r="GQG28"/>
      <c r="GQH28"/>
      <c r="GQI28"/>
      <c r="GQJ28"/>
      <c r="GQK28"/>
      <c r="GQL28"/>
      <c r="GQM28"/>
      <c r="GQN28"/>
      <c r="GQO28"/>
      <c r="GQP28"/>
      <c r="GQQ28"/>
      <c r="GQR28"/>
      <c r="GQS28"/>
      <c r="GQT28"/>
      <c r="GQU28"/>
      <c r="GQV28"/>
      <c r="GQW28"/>
      <c r="GQX28"/>
      <c r="GQY28"/>
      <c r="GQZ28"/>
      <c r="GRA28"/>
      <c r="GRB28"/>
      <c r="GRC28"/>
      <c r="GRD28"/>
      <c r="GRE28"/>
      <c r="GRF28"/>
      <c r="GRG28"/>
      <c r="GRH28"/>
      <c r="GRI28"/>
      <c r="GRJ28"/>
      <c r="GRK28"/>
      <c r="GRL28"/>
      <c r="GRM28"/>
      <c r="GRN28"/>
      <c r="GRO28"/>
      <c r="GRP28"/>
      <c r="GRQ28"/>
      <c r="GRR28"/>
      <c r="GRS28"/>
      <c r="GRT28"/>
      <c r="GRU28"/>
      <c r="GRV28"/>
      <c r="GRW28"/>
      <c r="GRX28"/>
      <c r="GRY28"/>
      <c r="GRZ28"/>
      <c r="GSA28"/>
      <c r="GSB28"/>
      <c r="GSC28"/>
      <c r="GSD28"/>
      <c r="GSE28"/>
      <c r="GSF28"/>
      <c r="GSG28"/>
      <c r="GSH28"/>
      <c r="GSI28"/>
      <c r="GSJ28"/>
      <c r="GSK28"/>
      <c r="GSL28"/>
      <c r="GSM28"/>
      <c r="GSN28"/>
      <c r="GSO28"/>
      <c r="GSP28"/>
      <c r="GSQ28"/>
      <c r="GSR28"/>
      <c r="GSS28"/>
      <c r="GST28"/>
      <c r="GSU28"/>
      <c r="GSV28"/>
      <c r="GSW28"/>
      <c r="GSX28"/>
      <c r="GSY28"/>
      <c r="GSZ28"/>
      <c r="GTA28"/>
      <c r="GTB28"/>
      <c r="GTC28"/>
      <c r="GTD28"/>
      <c r="GTE28"/>
      <c r="GTF28"/>
      <c r="GTG28"/>
      <c r="GTH28"/>
      <c r="GTI28"/>
      <c r="GTJ28"/>
      <c r="GTK28"/>
      <c r="GTL28"/>
      <c r="GTM28"/>
      <c r="GTN28"/>
      <c r="GTO28"/>
      <c r="GTP28"/>
      <c r="GTQ28"/>
      <c r="GTR28"/>
      <c r="GTS28"/>
      <c r="GTT28"/>
      <c r="GTU28"/>
      <c r="GTV28"/>
      <c r="GTW28"/>
      <c r="GTX28"/>
      <c r="GTY28"/>
      <c r="GTZ28"/>
      <c r="GUA28"/>
      <c r="GUB28"/>
      <c r="GUC28"/>
      <c r="GUD28"/>
      <c r="GUE28"/>
      <c r="GUF28"/>
      <c r="GUG28"/>
      <c r="GUH28"/>
      <c r="GUI28"/>
      <c r="GUJ28"/>
      <c r="GUK28"/>
      <c r="GUL28"/>
      <c r="GUM28"/>
      <c r="GUN28"/>
      <c r="GUO28"/>
      <c r="GUP28"/>
      <c r="GUQ28"/>
      <c r="GUR28"/>
      <c r="GUS28"/>
      <c r="GUT28"/>
      <c r="GUU28"/>
      <c r="GUV28"/>
      <c r="GUW28"/>
      <c r="GUX28"/>
      <c r="GUY28"/>
      <c r="GUZ28"/>
      <c r="GVA28"/>
      <c r="GVB28"/>
      <c r="GVC28"/>
      <c r="GVD28"/>
      <c r="GVE28"/>
      <c r="GVF28"/>
      <c r="GVG28"/>
      <c r="GVH28"/>
      <c r="GVI28"/>
      <c r="GVJ28"/>
      <c r="GVK28"/>
      <c r="GVL28"/>
      <c r="GVM28"/>
      <c r="GVN28"/>
      <c r="GVO28"/>
      <c r="GVP28"/>
      <c r="GVQ28"/>
      <c r="GVR28"/>
      <c r="GVS28"/>
      <c r="GVT28"/>
      <c r="GVU28"/>
      <c r="GVV28"/>
      <c r="GVW28"/>
      <c r="GVX28"/>
      <c r="GVY28"/>
      <c r="GVZ28"/>
      <c r="GWA28"/>
      <c r="GWB28"/>
      <c r="GWC28"/>
      <c r="GWD28"/>
      <c r="GWE28"/>
      <c r="GWF28"/>
      <c r="GWG28"/>
      <c r="GWH28"/>
      <c r="GWI28"/>
      <c r="GWJ28"/>
      <c r="GWK28"/>
      <c r="GWL28"/>
      <c r="GWM28"/>
      <c r="GWN28"/>
      <c r="GWO28"/>
      <c r="GWP28"/>
      <c r="GWQ28"/>
      <c r="GWR28"/>
      <c r="GWS28"/>
      <c r="GWT28"/>
      <c r="GWU28"/>
      <c r="GWV28"/>
      <c r="GWW28"/>
      <c r="GWX28"/>
      <c r="GWY28"/>
      <c r="GWZ28"/>
      <c r="GXA28"/>
      <c r="GXB28"/>
      <c r="GXC28"/>
      <c r="GXD28"/>
      <c r="GXE28"/>
      <c r="GXF28"/>
      <c r="GXG28"/>
      <c r="GXH28"/>
      <c r="GXI28"/>
      <c r="GXJ28"/>
      <c r="GXK28"/>
      <c r="GXL28"/>
      <c r="GXM28"/>
      <c r="GXN28"/>
      <c r="GXO28"/>
      <c r="GXP28"/>
      <c r="GXQ28"/>
      <c r="GXR28"/>
      <c r="GXS28"/>
      <c r="GXT28"/>
      <c r="GXU28"/>
      <c r="GXV28"/>
      <c r="GXW28"/>
      <c r="GXX28"/>
      <c r="GXY28"/>
      <c r="GXZ28"/>
      <c r="GYA28"/>
      <c r="GYB28"/>
      <c r="GYC28"/>
      <c r="GYD28"/>
      <c r="GYE28"/>
      <c r="GYF28"/>
      <c r="GYG28"/>
      <c r="GYH28"/>
      <c r="GYI28"/>
      <c r="GYJ28"/>
      <c r="GYK28"/>
      <c r="GYL28"/>
      <c r="GYM28"/>
      <c r="GYN28"/>
      <c r="GYO28"/>
      <c r="GYP28"/>
      <c r="GYQ28"/>
      <c r="GYR28"/>
      <c r="GYS28"/>
      <c r="GYT28"/>
      <c r="GYU28"/>
      <c r="GYV28"/>
      <c r="GYW28"/>
      <c r="GYX28"/>
      <c r="GYY28"/>
      <c r="GYZ28"/>
      <c r="GZA28"/>
      <c r="GZB28"/>
      <c r="GZC28"/>
      <c r="GZD28"/>
      <c r="GZE28"/>
      <c r="GZF28"/>
      <c r="GZG28"/>
      <c r="GZH28"/>
      <c r="GZI28"/>
      <c r="GZJ28"/>
      <c r="GZK28"/>
      <c r="GZL28"/>
      <c r="GZM28"/>
      <c r="GZN28"/>
      <c r="GZO28"/>
      <c r="GZP28"/>
      <c r="GZQ28"/>
      <c r="GZR28"/>
      <c r="GZS28"/>
      <c r="GZT28"/>
      <c r="GZU28"/>
      <c r="GZV28"/>
      <c r="GZW28"/>
      <c r="GZX28"/>
      <c r="GZY28"/>
      <c r="GZZ28"/>
      <c r="HAA28"/>
      <c r="HAB28"/>
      <c r="HAC28"/>
      <c r="HAD28"/>
      <c r="HAE28"/>
      <c r="HAF28"/>
      <c r="HAG28"/>
      <c r="HAH28"/>
      <c r="HAI28"/>
      <c r="HAJ28"/>
      <c r="HAK28"/>
      <c r="HAL28"/>
      <c r="HAM28"/>
      <c r="HAN28"/>
      <c r="HAO28"/>
      <c r="HAP28"/>
      <c r="HAQ28"/>
      <c r="HAR28"/>
      <c r="HAS28"/>
      <c r="HAT28"/>
      <c r="HAU28"/>
      <c r="HAV28"/>
      <c r="HAW28"/>
      <c r="HAX28"/>
      <c r="HAY28"/>
      <c r="HAZ28"/>
      <c r="HBA28"/>
      <c r="HBB28"/>
      <c r="HBC28"/>
      <c r="HBD28"/>
      <c r="HBE28"/>
      <c r="HBF28"/>
      <c r="HBG28"/>
      <c r="HBH28"/>
      <c r="HBI28"/>
      <c r="HBJ28"/>
      <c r="HBK28"/>
      <c r="HBL28"/>
      <c r="HBM28"/>
      <c r="HBN28"/>
      <c r="HBO28"/>
      <c r="HBP28"/>
      <c r="HBQ28"/>
      <c r="HBR28"/>
      <c r="HBS28"/>
      <c r="HBT28"/>
      <c r="HBU28"/>
      <c r="HBV28"/>
      <c r="HBW28"/>
      <c r="HBX28"/>
      <c r="HBY28"/>
      <c r="HBZ28"/>
      <c r="HCA28"/>
      <c r="HCB28"/>
      <c r="HCC28"/>
      <c r="HCD28"/>
      <c r="HCE28"/>
      <c r="HCF28"/>
      <c r="HCG28"/>
      <c r="HCH28"/>
      <c r="HCI28"/>
      <c r="HCJ28"/>
      <c r="HCK28"/>
      <c r="HCL28"/>
      <c r="HCM28"/>
      <c r="HCN28"/>
      <c r="HCO28"/>
      <c r="HCP28"/>
      <c r="HCQ28"/>
      <c r="HCR28"/>
      <c r="HCS28"/>
      <c r="HCT28"/>
      <c r="HCU28"/>
      <c r="HCV28"/>
      <c r="HCW28"/>
      <c r="HCX28"/>
      <c r="HCY28"/>
      <c r="HCZ28"/>
      <c r="HDA28"/>
      <c r="HDB28"/>
      <c r="HDC28"/>
      <c r="HDD28"/>
      <c r="HDE28"/>
      <c r="HDF28"/>
      <c r="HDG28"/>
      <c r="HDH28"/>
      <c r="HDI28"/>
      <c r="HDJ28"/>
      <c r="HDK28"/>
      <c r="HDL28"/>
      <c r="HDM28"/>
      <c r="HDN28"/>
      <c r="HDO28"/>
      <c r="HDP28"/>
      <c r="HDQ28"/>
      <c r="HDR28"/>
      <c r="HDS28"/>
      <c r="HDT28"/>
      <c r="HDU28"/>
      <c r="HDV28"/>
      <c r="HDW28"/>
      <c r="HDX28"/>
      <c r="HDY28"/>
      <c r="HDZ28"/>
      <c r="HEA28"/>
      <c r="HEB28"/>
      <c r="HEC28"/>
      <c r="HED28"/>
      <c r="HEE28"/>
      <c r="HEF28"/>
      <c r="HEG28"/>
      <c r="HEH28"/>
      <c r="HEI28"/>
      <c r="HEJ28"/>
      <c r="HEK28"/>
      <c r="HEL28"/>
      <c r="HEM28"/>
      <c r="HEN28"/>
      <c r="HEO28"/>
      <c r="HEP28"/>
      <c r="HEQ28"/>
      <c r="HER28"/>
      <c r="HES28"/>
      <c r="HET28"/>
      <c r="HEU28"/>
      <c r="HEV28"/>
      <c r="HEW28"/>
      <c r="HEX28"/>
      <c r="HEY28"/>
      <c r="HEZ28"/>
      <c r="HFA28"/>
      <c r="HFB28"/>
      <c r="HFC28"/>
      <c r="HFD28"/>
      <c r="HFE28"/>
      <c r="HFF28"/>
      <c r="HFG28"/>
      <c r="HFH28"/>
      <c r="HFI28"/>
      <c r="HFJ28"/>
      <c r="HFK28"/>
      <c r="HFL28"/>
      <c r="HFM28"/>
      <c r="HFN28"/>
      <c r="HFO28"/>
      <c r="HFP28"/>
      <c r="HFQ28"/>
      <c r="HFR28"/>
      <c r="HFS28"/>
      <c r="HFT28"/>
      <c r="HFU28"/>
      <c r="HFV28"/>
      <c r="HFW28"/>
      <c r="HFX28"/>
      <c r="HFY28"/>
      <c r="HFZ28"/>
      <c r="HGA28"/>
      <c r="HGB28"/>
      <c r="HGC28"/>
      <c r="HGD28"/>
      <c r="HGE28"/>
      <c r="HGF28"/>
      <c r="HGG28"/>
      <c r="HGH28"/>
      <c r="HGI28"/>
      <c r="HGJ28"/>
      <c r="HGK28"/>
      <c r="HGL28"/>
      <c r="HGM28"/>
      <c r="HGN28"/>
      <c r="HGO28"/>
      <c r="HGP28"/>
      <c r="HGQ28"/>
      <c r="HGR28"/>
      <c r="HGS28"/>
      <c r="HGT28"/>
      <c r="HGU28"/>
      <c r="HGV28"/>
      <c r="HGW28"/>
      <c r="HGX28"/>
      <c r="HGY28"/>
      <c r="HGZ28"/>
      <c r="HHA28"/>
      <c r="HHB28"/>
      <c r="HHC28"/>
      <c r="HHD28"/>
      <c r="HHE28"/>
      <c r="HHF28"/>
      <c r="HHG28"/>
      <c r="HHH28"/>
      <c r="HHI28"/>
      <c r="HHJ28"/>
      <c r="HHK28"/>
      <c r="HHL28"/>
      <c r="HHM28"/>
      <c r="HHN28"/>
      <c r="HHO28"/>
      <c r="HHP28"/>
      <c r="HHQ28"/>
      <c r="HHR28"/>
      <c r="HHS28"/>
      <c r="HHT28"/>
      <c r="HHU28"/>
      <c r="HHV28"/>
      <c r="HHW28"/>
      <c r="HHX28"/>
      <c r="HHY28"/>
      <c r="HHZ28"/>
      <c r="HIA28"/>
      <c r="HIB28"/>
      <c r="HIC28"/>
      <c r="HID28"/>
      <c r="HIE28"/>
      <c r="HIF28"/>
      <c r="HIG28"/>
      <c r="HIH28"/>
      <c r="HII28"/>
      <c r="HIJ28"/>
      <c r="HIK28"/>
      <c r="HIL28"/>
      <c r="HIM28"/>
      <c r="HIN28"/>
      <c r="HIO28"/>
      <c r="HIP28"/>
      <c r="HIQ28"/>
      <c r="HIR28"/>
      <c r="HIS28"/>
      <c r="HIT28"/>
      <c r="HIU28"/>
      <c r="HIV28"/>
      <c r="HIW28"/>
      <c r="HIX28"/>
      <c r="HIY28"/>
      <c r="HIZ28"/>
      <c r="HJA28"/>
      <c r="HJB28"/>
      <c r="HJC28"/>
      <c r="HJD28"/>
      <c r="HJE28"/>
      <c r="HJF28"/>
      <c r="HJG28"/>
      <c r="HJH28"/>
      <c r="HJI28"/>
      <c r="HJJ28"/>
      <c r="HJK28"/>
      <c r="HJL28"/>
      <c r="HJM28"/>
      <c r="HJN28"/>
      <c r="HJO28"/>
      <c r="HJP28"/>
      <c r="HJQ28"/>
      <c r="HJR28"/>
      <c r="HJS28"/>
      <c r="HJT28"/>
      <c r="HJU28"/>
      <c r="HJV28"/>
      <c r="HJW28"/>
      <c r="HJX28"/>
      <c r="HJY28"/>
      <c r="HJZ28"/>
      <c r="HKA28"/>
      <c r="HKB28"/>
      <c r="HKC28"/>
      <c r="HKD28"/>
      <c r="HKE28"/>
      <c r="HKF28"/>
      <c r="HKG28"/>
      <c r="HKH28"/>
      <c r="HKI28"/>
      <c r="HKJ28"/>
      <c r="HKK28"/>
      <c r="HKL28"/>
      <c r="HKM28"/>
      <c r="HKN28"/>
      <c r="HKO28"/>
      <c r="HKP28"/>
      <c r="HKQ28"/>
      <c r="HKR28"/>
      <c r="HKS28"/>
      <c r="HKT28"/>
      <c r="HKU28"/>
      <c r="HKV28"/>
      <c r="HKW28"/>
      <c r="HKX28"/>
      <c r="HKY28"/>
      <c r="HKZ28"/>
      <c r="HLA28"/>
      <c r="HLB28"/>
      <c r="HLC28"/>
      <c r="HLD28"/>
      <c r="HLE28"/>
      <c r="HLF28"/>
      <c r="HLG28"/>
      <c r="HLH28"/>
      <c r="HLI28"/>
      <c r="HLJ28"/>
      <c r="HLK28"/>
      <c r="HLL28"/>
      <c r="HLM28"/>
      <c r="HLN28"/>
      <c r="HLO28"/>
      <c r="HLP28"/>
      <c r="HLQ28"/>
      <c r="HLR28"/>
      <c r="HLS28"/>
      <c r="HLT28"/>
      <c r="HLU28"/>
      <c r="HLV28"/>
      <c r="HLW28"/>
      <c r="HLX28"/>
      <c r="HLY28"/>
      <c r="HLZ28"/>
      <c r="HMA28"/>
      <c r="HMB28"/>
      <c r="HMC28"/>
      <c r="HMD28"/>
      <c r="HME28"/>
      <c r="HMF28"/>
      <c r="HMG28"/>
      <c r="HMH28"/>
      <c r="HMI28"/>
      <c r="HMJ28"/>
      <c r="HMK28"/>
      <c r="HML28"/>
      <c r="HMM28"/>
      <c r="HMN28"/>
      <c r="HMO28"/>
      <c r="HMP28"/>
      <c r="HMQ28"/>
      <c r="HMR28"/>
      <c r="HMS28"/>
      <c r="HMT28"/>
      <c r="HMU28"/>
      <c r="HMV28"/>
      <c r="HMW28"/>
      <c r="HMX28"/>
      <c r="HMY28"/>
      <c r="HMZ28"/>
      <c r="HNA28"/>
      <c r="HNB28"/>
      <c r="HNC28"/>
      <c r="HND28"/>
      <c r="HNE28"/>
      <c r="HNF28"/>
      <c r="HNG28"/>
      <c r="HNH28"/>
      <c r="HNI28"/>
      <c r="HNJ28"/>
      <c r="HNK28"/>
      <c r="HNL28"/>
      <c r="HNM28"/>
      <c r="HNN28"/>
      <c r="HNO28"/>
      <c r="HNP28"/>
      <c r="HNQ28"/>
      <c r="HNR28"/>
      <c r="HNS28"/>
      <c r="HNT28"/>
      <c r="HNU28"/>
      <c r="HNV28"/>
      <c r="HNW28"/>
      <c r="HNX28"/>
      <c r="HNY28"/>
      <c r="HNZ28"/>
      <c r="HOA28"/>
      <c r="HOB28"/>
      <c r="HOC28"/>
      <c r="HOD28"/>
      <c r="HOE28"/>
      <c r="HOF28"/>
      <c r="HOG28"/>
      <c r="HOH28"/>
      <c r="HOI28"/>
      <c r="HOJ28"/>
      <c r="HOK28"/>
      <c r="HOL28"/>
      <c r="HOM28"/>
      <c r="HON28"/>
      <c r="HOO28"/>
      <c r="HOP28"/>
      <c r="HOQ28"/>
      <c r="HOR28"/>
      <c r="HOS28"/>
      <c r="HOT28"/>
      <c r="HOU28"/>
      <c r="HOV28"/>
      <c r="HOW28"/>
      <c r="HOX28"/>
      <c r="HOY28"/>
      <c r="HOZ28"/>
      <c r="HPA28"/>
      <c r="HPB28"/>
      <c r="HPC28"/>
      <c r="HPD28"/>
      <c r="HPE28"/>
      <c r="HPF28"/>
      <c r="HPG28"/>
      <c r="HPH28"/>
      <c r="HPI28"/>
      <c r="HPJ28"/>
      <c r="HPK28"/>
      <c r="HPL28"/>
      <c r="HPM28"/>
      <c r="HPN28"/>
      <c r="HPO28"/>
      <c r="HPP28"/>
      <c r="HPQ28"/>
      <c r="HPR28"/>
      <c r="HPS28"/>
      <c r="HPT28"/>
      <c r="HPU28"/>
      <c r="HPV28"/>
      <c r="HPW28"/>
      <c r="HPX28"/>
      <c r="HPY28"/>
      <c r="HPZ28"/>
      <c r="HQA28"/>
      <c r="HQB28"/>
      <c r="HQC28"/>
      <c r="HQD28"/>
      <c r="HQE28"/>
      <c r="HQF28"/>
      <c r="HQG28"/>
      <c r="HQH28"/>
      <c r="HQI28"/>
      <c r="HQJ28"/>
      <c r="HQK28"/>
      <c r="HQL28"/>
      <c r="HQM28"/>
      <c r="HQN28"/>
      <c r="HQO28"/>
      <c r="HQP28"/>
      <c r="HQQ28"/>
      <c r="HQR28"/>
      <c r="HQS28"/>
      <c r="HQT28"/>
      <c r="HQU28"/>
      <c r="HQV28"/>
      <c r="HQW28"/>
      <c r="HQX28"/>
      <c r="HQY28"/>
      <c r="HQZ28"/>
      <c r="HRA28"/>
      <c r="HRB28"/>
      <c r="HRC28"/>
      <c r="HRD28"/>
      <c r="HRE28"/>
      <c r="HRF28"/>
      <c r="HRG28"/>
      <c r="HRH28"/>
      <c r="HRI28"/>
      <c r="HRJ28"/>
      <c r="HRK28"/>
      <c r="HRL28"/>
      <c r="HRM28"/>
      <c r="HRN28"/>
      <c r="HRO28"/>
      <c r="HRP28"/>
      <c r="HRQ28"/>
      <c r="HRR28"/>
      <c r="HRS28"/>
      <c r="HRT28"/>
      <c r="HRU28"/>
      <c r="HRV28"/>
      <c r="HRW28"/>
      <c r="HRX28"/>
      <c r="HRY28"/>
      <c r="HRZ28"/>
      <c r="HSA28"/>
      <c r="HSB28"/>
      <c r="HSC28"/>
      <c r="HSD28"/>
      <c r="HSE28"/>
      <c r="HSF28"/>
      <c r="HSG28"/>
      <c r="HSH28"/>
      <c r="HSI28"/>
      <c r="HSJ28"/>
      <c r="HSK28"/>
      <c r="HSL28"/>
      <c r="HSM28"/>
      <c r="HSN28"/>
      <c r="HSO28"/>
      <c r="HSP28"/>
      <c r="HSQ28"/>
      <c r="HSR28"/>
      <c r="HSS28"/>
      <c r="HST28"/>
      <c r="HSU28"/>
      <c r="HSV28"/>
      <c r="HSW28"/>
      <c r="HSX28"/>
      <c r="HSY28"/>
      <c r="HSZ28"/>
      <c r="HTA28"/>
      <c r="HTB28"/>
      <c r="HTC28"/>
      <c r="HTD28"/>
      <c r="HTE28"/>
      <c r="HTF28"/>
      <c r="HTG28"/>
      <c r="HTH28"/>
      <c r="HTI28"/>
      <c r="HTJ28"/>
      <c r="HTK28"/>
      <c r="HTL28"/>
      <c r="HTM28"/>
      <c r="HTN28"/>
      <c r="HTO28"/>
      <c r="HTP28"/>
      <c r="HTQ28"/>
      <c r="HTR28"/>
      <c r="HTS28"/>
      <c r="HTT28"/>
      <c r="HTU28"/>
      <c r="HTV28"/>
      <c r="HTW28"/>
      <c r="HTX28"/>
      <c r="HTY28"/>
      <c r="HTZ28"/>
      <c r="HUA28"/>
      <c r="HUB28"/>
      <c r="HUC28"/>
      <c r="HUD28"/>
      <c r="HUE28"/>
      <c r="HUF28"/>
      <c r="HUG28"/>
      <c r="HUH28"/>
      <c r="HUI28"/>
      <c r="HUJ28"/>
      <c r="HUK28"/>
      <c r="HUL28"/>
      <c r="HUM28"/>
      <c r="HUN28"/>
      <c r="HUO28"/>
      <c r="HUP28"/>
      <c r="HUQ28"/>
      <c r="HUR28"/>
      <c r="HUS28"/>
      <c r="HUT28"/>
      <c r="HUU28"/>
      <c r="HUV28"/>
      <c r="HUW28"/>
      <c r="HUX28"/>
      <c r="HUY28"/>
      <c r="HUZ28"/>
      <c r="HVA28"/>
      <c r="HVB28"/>
      <c r="HVC28"/>
      <c r="HVD28"/>
      <c r="HVE28"/>
      <c r="HVF28"/>
      <c r="HVG28"/>
      <c r="HVH28"/>
      <c r="HVI28"/>
      <c r="HVJ28"/>
      <c r="HVK28"/>
      <c r="HVL28"/>
      <c r="HVM28"/>
      <c r="HVN28"/>
      <c r="HVO28"/>
      <c r="HVP28"/>
      <c r="HVQ28"/>
      <c r="HVR28"/>
      <c r="HVS28"/>
      <c r="HVT28"/>
      <c r="HVU28"/>
      <c r="HVV28"/>
      <c r="HVW28"/>
      <c r="HVX28"/>
      <c r="HVY28"/>
      <c r="HVZ28"/>
      <c r="HWA28"/>
      <c r="HWB28"/>
      <c r="HWC28"/>
      <c r="HWD28"/>
      <c r="HWE28"/>
      <c r="HWF28"/>
      <c r="HWG28"/>
      <c r="HWH28"/>
      <c r="HWI28"/>
      <c r="HWJ28"/>
      <c r="HWK28"/>
      <c r="HWL28"/>
      <c r="HWM28"/>
      <c r="HWN28"/>
      <c r="HWO28"/>
      <c r="HWP28"/>
      <c r="HWQ28"/>
      <c r="HWR28"/>
      <c r="HWS28"/>
      <c r="HWT28"/>
      <c r="HWU28"/>
      <c r="HWV28"/>
      <c r="HWW28"/>
      <c r="HWX28"/>
      <c r="HWY28"/>
      <c r="HWZ28"/>
      <c r="HXA28"/>
      <c r="HXB28"/>
      <c r="HXC28"/>
      <c r="HXD28"/>
      <c r="HXE28"/>
      <c r="HXF28"/>
      <c r="HXG28"/>
      <c r="HXH28"/>
      <c r="HXI28"/>
      <c r="HXJ28"/>
      <c r="HXK28"/>
      <c r="HXL28"/>
      <c r="HXM28"/>
      <c r="HXN28"/>
      <c r="HXO28"/>
      <c r="HXP28"/>
      <c r="HXQ28"/>
      <c r="HXR28"/>
      <c r="HXS28"/>
      <c r="HXT28"/>
      <c r="HXU28"/>
      <c r="HXV28"/>
      <c r="HXW28"/>
      <c r="HXX28"/>
      <c r="HXY28"/>
      <c r="HXZ28"/>
      <c r="HYA28"/>
      <c r="HYB28"/>
      <c r="HYC28"/>
      <c r="HYD28"/>
      <c r="HYE28"/>
      <c r="HYF28"/>
      <c r="HYG28"/>
      <c r="HYH28"/>
      <c r="HYI28"/>
      <c r="HYJ28"/>
      <c r="HYK28"/>
      <c r="HYL28"/>
      <c r="HYM28"/>
      <c r="HYN28"/>
      <c r="HYO28"/>
      <c r="HYP28"/>
      <c r="HYQ28"/>
      <c r="HYR28"/>
      <c r="HYS28"/>
      <c r="HYT28"/>
      <c r="HYU28"/>
      <c r="HYV28"/>
      <c r="HYW28"/>
      <c r="HYX28"/>
      <c r="HYY28"/>
      <c r="HYZ28"/>
      <c r="HZA28"/>
      <c r="HZB28"/>
      <c r="HZC28"/>
      <c r="HZD28"/>
      <c r="HZE28"/>
      <c r="HZF28"/>
      <c r="HZG28"/>
      <c r="HZH28"/>
      <c r="HZI28"/>
      <c r="HZJ28"/>
      <c r="HZK28"/>
      <c r="HZL28"/>
      <c r="HZM28"/>
      <c r="HZN28"/>
      <c r="HZO28"/>
      <c r="HZP28"/>
      <c r="HZQ28"/>
      <c r="HZR28"/>
      <c r="HZS28"/>
      <c r="HZT28"/>
      <c r="HZU28"/>
      <c r="HZV28"/>
      <c r="HZW28"/>
      <c r="HZX28"/>
      <c r="HZY28"/>
      <c r="HZZ28"/>
      <c r="IAA28"/>
      <c r="IAB28"/>
      <c r="IAC28"/>
      <c r="IAD28"/>
      <c r="IAE28"/>
      <c r="IAF28"/>
      <c r="IAG28"/>
      <c r="IAH28"/>
      <c r="IAI28"/>
      <c r="IAJ28"/>
      <c r="IAK28"/>
      <c r="IAL28"/>
      <c r="IAM28"/>
      <c r="IAN28"/>
      <c r="IAO28"/>
      <c r="IAP28"/>
      <c r="IAQ28"/>
      <c r="IAR28"/>
      <c r="IAS28"/>
      <c r="IAT28"/>
      <c r="IAU28"/>
      <c r="IAV28"/>
      <c r="IAW28"/>
      <c r="IAX28"/>
      <c r="IAY28"/>
      <c r="IAZ28"/>
      <c r="IBA28"/>
      <c r="IBB28"/>
      <c r="IBC28"/>
      <c r="IBD28"/>
      <c r="IBE28"/>
      <c r="IBF28"/>
      <c r="IBG28"/>
      <c r="IBH28"/>
      <c r="IBI28"/>
      <c r="IBJ28"/>
      <c r="IBK28"/>
      <c r="IBL28"/>
      <c r="IBM28"/>
      <c r="IBN28"/>
      <c r="IBO28"/>
      <c r="IBP28"/>
      <c r="IBQ28"/>
      <c r="IBR28"/>
      <c r="IBS28"/>
      <c r="IBT28"/>
      <c r="IBU28"/>
      <c r="IBV28"/>
      <c r="IBW28"/>
      <c r="IBX28"/>
      <c r="IBY28"/>
      <c r="IBZ28"/>
      <c r="ICA28"/>
      <c r="ICB28"/>
      <c r="ICC28"/>
      <c r="ICD28"/>
      <c r="ICE28"/>
      <c r="ICF28"/>
      <c r="ICG28"/>
      <c r="ICH28"/>
      <c r="ICI28"/>
      <c r="ICJ28"/>
      <c r="ICK28"/>
      <c r="ICL28"/>
      <c r="ICM28"/>
      <c r="ICN28"/>
      <c r="ICO28"/>
      <c r="ICP28"/>
      <c r="ICQ28"/>
      <c r="ICR28"/>
      <c r="ICS28"/>
      <c r="ICT28"/>
      <c r="ICU28"/>
      <c r="ICV28"/>
      <c r="ICW28"/>
      <c r="ICX28"/>
      <c r="ICY28"/>
      <c r="ICZ28"/>
      <c r="IDA28"/>
      <c r="IDB28"/>
      <c r="IDC28"/>
      <c r="IDD28"/>
      <c r="IDE28"/>
      <c r="IDF28"/>
      <c r="IDG28"/>
      <c r="IDH28"/>
      <c r="IDI28"/>
      <c r="IDJ28"/>
      <c r="IDK28"/>
      <c r="IDL28"/>
      <c r="IDM28"/>
      <c r="IDN28"/>
      <c r="IDO28"/>
      <c r="IDP28"/>
      <c r="IDQ28"/>
      <c r="IDR28"/>
      <c r="IDS28"/>
      <c r="IDT28"/>
      <c r="IDU28"/>
      <c r="IDV28"/>
      <c r="IDW28"/>
      <c r="IDX28"/>
      <c r="IDY28"/>
      <c r="IDZ28"/>
      <c r="IEA28"/>
      <c r="IEB28"/>
      <c r="IEC28"/>
      <c r="IED28"/>
      <c r="IEE28"/>
      <c r="IEF28"/>
      <c r="IEG28"/>
      <c r="IEH28"/>
      <c r="IEI28"/>
      <c r="IEJ28"/>
      <c r="IEK28"/>
      <c r="IEL28"/>
      <c r="IEM28"/>
      <c r="IEN28"/>
      <c r="IEO28"/>
      <c r="IEP28"/>
      <c r="IEQ28"/>
      <c r="IER28"/>
      <c r="IES28"/>
      <c r="IET28"/>
      <c r="IEU28"/>
      <c r="IEV28"/>
      <c r="IEW28"/>
      <c r="IEX28"/>
      <c r="IEY28"/>
      <c r="IEZ28"/>
      <c r="IFA28"/>
      <c r="IFB28"/>
      <c r="IFC28"/>
      <c r="IFD28"/>
      <c r="IFE28"/>
      <c r="IFF28"/>
      <c r="IFG28"/>
      <c r="IFH28"/>
      <c r="IFI28"/>
      <c r="IFJ28"/>
      <c r="IFK28"/>
      <c r="IFL28"/>
      <c r="IFM28"/>
      <c r="IFN28"/>
      <c r="IFO28"/>
      <c r="IFP28"/>
      <c r="IFQ28"/>
      <c r="IFR28"/>
      <c r="IFS28"/>
      <c r="IFT28"/>
      <c r="IFU28"/>
      <c r="IFV28"/>
      <c r="IFW28"/>
      <c r="IFX28"/>
      <c r="IFY28"/>
      <c r="IFZ28"/>
      <c r="IGA28"/>
      <c r="IGB28"/>
      <c r="IGC28"/>
      <c r="IGD28"/>
      <c r="IGE28"/>
      <c r="IGF28"/>
      <c r="IGG28"/>
      <c r="IGH28"/>
      <c r="IGI28"/>
      <c r="IGJ28"/>
      <c r="IGK28"/>
      <c r="IGL28"/>
      <c r="IGM28"/>
      <c r="IGN28"/>
      <c r="IGO28"/>
      <c r="IGP28"/>
      <c r="IGQ28"/>
      <c r="IGR28"/>
      <c r="IGS28"/>
      <c r="IGT28"/>
      <c r="IGU28"/>
      <c r="IGV28"/>
      <c r="IGW28"/>
      <c r="IGX28"/>
      <c r="IGY28"/>
      <c r="IGZ28"/>
      <c r="IHA28"/>
      <c r="IHB28"/>
      <c r="IHC28"/>
      <c r="IHD28"/>
      <c r="IHE28"/>
      <c r="IHF28"/>
      <c r="IHG28"/>
      <c r="IHH28"/>
      <c r="IHI28"/>
      <c r="IHJ28"/>
      <c r="IHK28"/>
      <c r="IHL28"/>
      <c r="IHM28"/>
      <c r="IHN28"/>
      <c r="IHO28"/>
      <c r="IHP28"/>
      <c r="IHQ28"/>
      <c r="IHR28"/>
      <c r="IHS28"/>
      <c r="IHT28"/>
      <c r="IHU28"/>
      <c r="IHV28"/>
      <c r="IHW28"/>
      <c r="IHX28"/>
      <c r="IHY28"/>
      <c r="IHZ28"/>
      <c r="IIA28"/>
      <c r="IIB28"/>
      <c r="IIC28"/>
      <c r="IID28"/>
      <c r="IIE28"/>
      <c r="IIF28"/>
      <c r="IIG28"/>
      <c r="IIH28"/>
      <c r="III28"/>
      <c r="IIJ28"/>
      <c r="IIK28"/>
      <c r="IIL28"/>
      <c r="IIM28"/>
      <c r="IIN28"/>
      <c r="IIO28"/>
      <c r="IIP28"/>
      <c r="IIQ28"/>
      <c r="IIR28"/>
      <c r="IIS28"/>
      <c r="IIT28"/>
      <c r="IIU28"/>
      <c r="IIV28"/>
      <c r="IIW28"/>
      <c r="IIX28"/>
      <c r="IIY28"/>
      <c r="IIZ28"/>
      <c r="IJA28"/>
      <c r="IJB28"/>
      <c r="IJC28"/>
      <c r="IJD28"/>
      <c r="IJE28"/>
      <c r="IJF28"/>
      <c r="IJG28"/>
      <c r="IJH28"/>
      <c r="IJI28"/>
      <c r="IJJ28"/>
      <c r="IJK28"/>
      <c r="IJL28"/>
      <c r="IJM28"/>
      <c r="IJN28"/>
      <c r="IJO28"/>
      <c r="IJP28"/>
      <c r="IJQ28"/>
      <c r="IJR28"/>
      <c r="IJS28"/>
      <c r="IJT28"/>
      <c r="IJU28"/>
      <c r="IJV28"/>
      <c r="IJW28"/>
      <c r="IJX28"/>
      <c r="IJY28"/>
      <c r="IJZ28"/>
      <c r="IKA28"/>
      <c r="IKB28"/>
      <c r="IKC28"/>
      <c r="IKD28"/>
      <c r="IKE28"/>
      <c r="IKF28"/>
      <c r="IKG28"/>
      <c r="IKH28"/>
      <c r="IKI28"/>
      <c r="IKJ28"/>
      <c r="IKK28"/>
      <c r="IKL28"/>
      <c r="IKM28"/>
      <c r="IKN28"/>
      <c r="IKO28"/>
      <c r="IKP28"/>
      <c r="IKQ28"/>
      <c r="IKR28"/>
      <c r="IKS28"/>
      <c r="IKT28"/>
      <c r="IKU28"/>
      <c r="IKV28"/>
      <c r="IKW28"/>
      <c r="IKX28"/>
      <c r="IKY28"/>
      <c r="IKZ28"/>
      <c r="ILA28"/>
      <c r="ILB28"/>
      <c r="ILC28"/>
      <c r="ILD28"/>
      <c r="ILE28"/>
      <c r="ILF28"/>
      <c r="ILG28"/>
      <c r="ILH28"/>
      <c r="ILI28"/>
      <c r="ILJ28"/>
      <c r="ILK28"/>
      <c r="ILL28"/>
      <c r="ILM28"/>
      <c r="ILN28"/>
      <c r="ILO28"/>
      <c r="ILP28"/>
      <c r="ILQ28"/>
      <c r="ILR28"/>
      <c r="ILS28"/>
      <c r="ILT28"/>
      <c r="ILU28"/>
      <c r="ILV28"/>
      <c r="ILW28"/>
      <c r="ILX28"/>
      <c r="ILY28"/>
      <c r="ILZ28"/>
      <c r="IMA28"/>
      <c r="IMB28"/>
      <c r="IMC28"/>
      <c r="IMD28"/>
      <c r="IME28"/>
      <c r="IMF28"/>
      <c r="IMG28"/>
      <c r="IMH28"/>
      <c r="IMI28"/>
      <c r="IMJ28"/>
      <c r="IMK28"/>
      <c r="IML28"/>
      <c r="IMM28"/>
      <c r="IMN28"/>
      <c r="IMO28"/>
      <c r="IMP28"/>
      <c r="IMQ28"/>
      <c r="IMR28"/>
      <c r="IMS28"/>
      <c r="IMT28"/>
      <c r="IMU28"/>
      <c r="IMV28"/>
      <c r="IMW28"/>
      <c r="IMX28"/>
      <c r="IMY28"/>
      <c r="IMZ28"/>
      <c r="INA28"/>
      <c r="INB28"/>
      <c r="INC28"/>
      <c r="IND28"/>
      <c r="INE28"/>
      <c r="INF28"/>
      <c r="ING28"/>
      <c r="INH28"/>
      <c r="INI28"/>
      <c r="INJ28"/>
      <c r="INK28"/>
      <c r="INL28"/>
      <c r="INM28"/>
      <c r="INN28"/>
      <c r="INO28"/>
      <c r="INP28"/>
      <c r="INQ28"/>
      <c r="INR28"/>
      <c r="INS28"/>
      <c r="INT28"/>
      <c r="INU28"/>
      <c r="INV28"/>
      <c r="INW28"/>
      <c r="INX28"/>
      <c r="INY28"/>
      <c r="INZ28"/>
      <c r="IOA28"/>
      <c r="IOB28"/>
      <c r="IOC28"/>
      <c r="IOD28"/>
      <c r="IOE28"/>
      <c r="IOF28"/>
      <c r="IOG28"/>
      <c r="IOH28"/>
      <c r="IOI28"/>
      <c r="IOJ28"/>
      <c r="IOK28"/>
      <c r="IOL28"/>
      <c r="IOM28"/>
      <c r="ION28"/>
      <c r="IOO28"/>
      <c r="IOP28"/>
      <c r="IOQ28"/>
      <c r="IOR28"/>
      <c r="IOS28"/>
      <c r="IOT28"/>
      <c r="IOU28"/>
      <c r="IOV28"/>
      <c r="IOW28"/>
      <c r="IOX28"/>
      <c r="IOY28"/>
      <c r="IOZ28"/>
      <c r="IPA28"/>
      <c r="IPB28"/>
      <c r="IPC28"/>
      <c r="IPD28"/>
      <c r="IPE28"/>
      <c r="IPF28"/>
      <c r="IPG28"/>
      <c r="IPH28"/>
      <c r="IPI28"/>
      <c r="IPJ28"/>
      <c r="IPK28"/>
      <c r="IPL28"/>
      <c r="IPM28"/>
      <c r="IPN28"/>
      <c r="IPO28"/>
      <c r="IPP28"/>
      <c r="IPQ28"/>
      <c r="IPR28"/>
      <c r="IPS28"/>
      <c r="IPT28"/>
      <c r="IPU28"/>
      <c r="IPV28"/>
      <c r="IPW28"/>
      <c r="IPX28"/>
      <c r="IPY28"/>
      <c r="IPZ28"/>
      <c r="IQA28"/>
      <c r="IQB28"/>
      <c r="IQC28"/>
      <c r="IQD28"/>
      <c r="IQE28"/>
      <c r="IQF28"/>
      <c r="IQG28"/>
      <c r="IQH28"/>
      <c r="IQI28"/>
      <c r="IQJ28"/>
      <c r="IQK28"/>
      <c r="IQL28"/>
      <c r="IQM28"/>
      <c r="IQN28"/>
      <c r="IQO28"/>
      <c r="IQP28"/>
      <c r="IQQ28"/>
      <c r="IQR28"/>
      <c r="IQS28"/>
      <c r="IQT28"/>
      <c r="IQU28"/>
      <c r="IQV28"/>
      <c r="IQW28"/>
      <c r="IQX28"/>
      <c r="IQY28"/>
      <c r="IQZ28"/>
      <c r="IRA28"/>
      <c r="IRB28"/>
      <c r="IRC28"/>
      <c r="IRD28"/>
      <c r="IRE28"/>
      <c r="IRF28"/>
      <c r="IRG28"/>
      <c r="IRH28"/>
      <c r="IRI28"/>
      <c r="IRJ28"/>
      <c r="IRK28"/>
      <c r="IRL28"/>
      <c r="IRM28"/>
      <c r="IRN28"/>
      <c r="IRO28"/>
      <c r="IRP28"/>
      <c r="IRQ28"/>
      <c r="IRR28"/>
      <c r="IRS28"/>
      <c r="IRT28"/>
      <c r="IRU28"/>
      <c r="IRV28"/>
      <c r="IRW28"/>
      <c r="IRX28"/>
      <c r="IRY28"/>
      <c r="IRZ28"/>
      <c r="ISA28"/>
      <c r="ISB28"/>
      <c r="ISC28"/>
      <c r="ISD28"/>
      <c r="ISE28"/>
      <c r="ISF28"/>
      <c r="ISG28"/>
      <c r="ISH28"/>
      <c r="ISI28"/>
      <c r="ISJ28"/>
      <c r="ISK28"/>
      <c r="ISL28"/>
      <c r="ISM28"/>
      <c r="ISN28"/>
      <c r="ISO28"/>
      <c r="ISP28"/>
      <c r="ISQ28"/>
      <c r="ISR28"/>
      <c r="ISS28"/>
      <c r="IST28"/>
      <c r="ISU28"/>
      <c r="ISV28"/>
      <c r="ISW28"/>
      <c r="ISX28"/>
      <c r="ISY28"/>
      <c r="ISZ28"/>
      <c r="ITA28"/>
      <c r="ITB28"/>
      <c r="ITC28"/>
      <c r="ITD28"/>
      <c r="ITE28"/>
      <c r="ITF28"/>
      <c r="ITG28"/>
      <c r="ITH28"/>
      <c r="ITI28"/>
      <c r="ITJ28"/>
      <c r="ITK28"/>
      <c r="ITL28"/>
      <c r="ITM28"/>
      <c r="ITN28"/>
      <c r="ITO28"/>
      <c r="ITP28"/>
      <c r="ITQ28"/>
      <c r="ITR28"/>
      <c r="ITS28"/>
      <c r="ITT28"/>
      <c r="ITU28"/>
      <c r="ITV28"/>
      <c r="ITW28"/>
      <c r="ITX28"/>
      <c r="ITY28"/>
      <c r="ITZ28"/>
      <c r="IUA28"/>
      <c r="IUB28"/>
      <c r="IUC28"/>
      <c r="IUD28"/>
      <c r="IUE28"/>
      <c r="IUF28"/>
      <c r="IUG28"/>
      <c r="IUH28"/>
      <c r="IUI28"/>
      <c r="IUJ28"/>
      <c r="IUK28"/>
      <c r="IUL28"/>
      <c r="IUM28"/>
      <c r="IUN28"/>
      <c r="IUO28"/>
      <c r="IUP28"/>
      <c r="IUQ28"/>
      <c r="IUR28"/>
      <c r="IUS28"/>
      <c r="IUT28"/>
      <c r="IUU28"/>
      <c r="IUV28"/>
      <c r="IUW28"/>
      <c r="IUX28"/>
      <c r="IUY28"/>
      <c r="IUZ28"/>
      <c r="IVA28"/>
      <c r="IVB28"/>
      <c r="IVC28"/>
      <c r="IVD28"/>
      <c r="IVE28"/>
      <c r="IVF28"/>
      <c r="IVG28"/>
      <c r="IVH28"/>
      <c r="IVI28"/>
      <c r="IVJ28"/>
      <c r="IVK28"/>
      <c r="IVL28"/>
      <c r="IVM28"/>
      <c r="IVN28"/>
      <c r="IVO28"/>
      <c r="IVP28"/>
      <c r="IVQ28"/>
      <c r="IVR28"/>
      <c r="IVS28"/>
      <c r="IVT28"/>
      <c r="IVU28"/>
      <c r="IVV28"/>
      <c r="IVW28"/>
      <c r="IVX28"/>
      <c r="IVY28"/>
      <c r="IVZ28"/>
      <c r="IWA28"/>
      <c r="IWB28"/>
      <c r="IWC28"/>
      <c r="IWD28"/>
      <c r="IWE28"/>
      <c r="IWF28"/>
      <c r="IWG28"/>
      <c r="IWH28"/>
      <c r="IWI28"/>
      <c r="IWJ28"/>
      <c r="IWK28"/>
      <c r="IWL28"/>
      <c r="IWM28"/>
      <c r="IWN28"/>
      <c r="IWO28"/>
      <c r="IWP28"/>
      <c r="IWQ28"/>
      <c r="IWR28"/>
      <c r="IWS28"/>
      <c r="IWT28"/>
      <c r="IWU28"/>
      <c r="IWV28"/>
      <c r="IWW28"/>
      <c r="IWX28"/>
      <c r="IWY28"/>
      <c r="IWZ28"/>
      <c r="IXA28"/>
      <c r="IXB28"/>
      <c r="IXC28"/>
      <c r="IXD28"/>
      <c r="IXE28"/>
      <c r="IXF28"/>
      <c r="IXG28"/>
      <c r="IXH28"/>
      <c r="IXI28"/>
      <c r="IXJ28"/>
      <c r="IXK28"/>
      <c r="IXL28"/>
      <c r="IXM28"/>
      <c r="IXN28"/>
      <c r="IXO28"/>
      <c r="IXP28"/>
      <c r="IXQ28"/>
      <c r="IXR28"/>
      <c r="IXS28"/>
      <c r="IXT28"/>
      <c r="IXU28"/>
      <c r="IXV28"/>
      <c r="IXW28"/>
      <c r="IXX28"/>
      <c r="IXY28"/>
      <c r="IXZ28"/>
      <c r="IYA28"/>
      <c r="IYB28"/>
      <c r="IYC28"/>
      <c r="IYD28"/>
      <c r="IYE28"/>
      <c r="IYF28"/>
      <c r="IYG28"/>
      <c r="IYH28"/>
      <c r="IYI28"/>
      <c r="IYJ28"/>
      <c r="IYK28"/>
      <c r="IYL28"/>
      <c r="IYM28"/>
      <c r="IYN28"/>
      <c r="IYO28"/>
      <c r="IYP28"/>
      <c r="IYQ28"/>
      <c r="IYR28"/>
      <c r="IYS28"/>
      <c r="IYT28"/>
      <c r="IYU28"/>
      <c r="IYV28"/>
      <c r="IYW28"/>
      <c r="IYX28"/>
      <c r="IYY28"/>
      <c r="IYZ28"/>
      <c r="IZA28"/>
      <c r="IZB28"/>
      <c r="IZC28"/>
      <c r="IZD28"/>
      <c r="IZE28"/>
      <c r="IZF28"/>
      <c r="IZG28"/>
      <c r="IZH28"/>
      <c r="IZI28"/>
      <c r="IZJ28"/>
      <c r="IZK28"/>
      <c r="IZL28"/>
      <c r="IZM28"/>
      <c r="IZN28"/>
      <c r="IZO28"/>
      <c r="IZP28"/>
      <c r="IZQ28"/>
      <c r="IZR28"/>
      <c r="IZS28"/>
      <c r="IZT28"/>
      <c r="IZU28"/>
      <c r="IZV28"/>
      <c r="IZW28"/>
      <c r="IZX28"/>
      <c r="IZY28"/>
      <c r="IZZ28"/>
      <c r="JAA28"/>
      <c r="JAB28"/>
      <c r="JAC28"/>
      <c r="JAD28"/>
      <c r="JAE28"/>
      <c r="JAF28"/>
      <c r="JAG28"/>
      <c r="JAH28"/>
      <c r="JAI28"/>
      <c r="JAJ28"/>
      <c r="JAK28"/>
      <c r="JAL28"/>
      <c r="JAM28"/>
      <c r="JAN28"/>
      <c r="JAO28"/>
      <c r="JAP28"/>
      <c r="JAQ28"/>
      <c r="JAR28"/>
      <c r="JAS28"/>
      <c r="JAT28"/>
      <c r="JAU28"/>
      <c r="JAV28"/>
      <c r="JAW28"/>
      <c r="JAX28"/>
      <c r="JAY28"/>
      <c r="JAZ28"/>
      <c r="JBA28"/>
      <c r="JBB28"/>
      <c r="JBC28"/>
      <c r="JBD28"/>
      <c r="JBE28"/>
      <c r="JBF28"/>
      <c r="JBG28"/>
      <c r="JBH28"/>
      <c r="JBI28"/>
      <c r="JBJ28"/>
      <c r="JBK28"/>
      <c r="JBL28"/>
      <c r="JBM28"/>
      <c r="JBN28"/>
      <c r="JBO28"/>
      <c r="JBP28"/>
      <c r="JBQ28"/>
      <c r="JBR28"/>
      <c r="JBS28"/>
      <c r="JBT28"/>
      <c r="JBU28"/>
      <c r="JBV28"/>
      <c r="JBW28"/>
      <c r="JBX28"/>
      <c r="JBY28"/>
      <c r="JBZ28"/>
      <c r="JCA28"/>
      <c r="JCB28"/>
      <c r="JCC28"/>
      <c r="JCD28"/>
      <c r="JCE28"/>
      <c r="JCF28"/>
      <c r="JCG28"/>
      <c r="JCH28"/>
      <c r="JCI28"/>
      <c r="JCJ28"/>
      <c r="JCK28"/>
      <c r="JCL28"/>
      <c r="JCM28"/>
      <c r="JCN28"/>
      <c r="JCO28"/>
      <c r="JCP28"/>
      <c r="JCQ28"/>
      <c r="JCR28"/>
      <c r="JCS28"/>
      <c r="JCT28"/>
      <c r="JCU28"/>
      <c r="JCV28"/>
      <c r="JCW28"/>
      <c r="JCX28"/>
      <c r="JCY28"/>
      <c r="JCZ28"/>
      <c r="JDA28"/>
      <c r="JDB28"/>
      <c r="JDC28"/>
      <c r="JDD28"/>
      <c r="JDE28"/>
      <c r="JDF28"/>
      <c r="JDG28"/>
      <c r="JDH28"/>
      <c r="JDI28"/>
      <c r="JDJ28"/>
      <c r="JDK28"/>
      <c r="JDL28"/>
      <c r="JDM28"/>
      <c r="JDN28"/>
      <c r="JDO28"/>
      <c r="JDP28"/>
      <c r="JDQ28"/>
      <c r="JDR28"/>
      <c r="JDS28"/>
      <c r="JDT28"/>
      <c r="JDU28"/>
      <c r="JDV28"/>
      <c r="JDW28"/>
      <c r="JDX28"/>
      <c r="JDY28"/>
      <c r="JDZ28"/>
      <c r="JEA28"/>
      <c r="JEB28"/>
      <c r="JEC28"/>
      <c r="JED28"/>
      <c r="JEE28"/>
      <c r="JEF28"/>
      <c r="JEG28"/>
      <c r="JEH28"/>
      <c r="JEI28"/>
      <c r="JEJ28"/>
      <c r="JEK28"/>
      <c r="JEL28"/>
      <c r="JEM28"/>
      <c r="JEN28"/>
      <c r="JEO28"/>
      <c r="JEP28"/>
      <c r="JEQ28"/>
      <c r="JER28"/>
      <c r="JES28"/>
      <c r="JET28"/>
      <c r="JEU28"/>
      <c r="JEV28"/>
      <c r="JEW28"/>
      <c r="JEX28"/>
      <c r="JEY28"/>
      <c r="JEZ28"/>
      <c r="JFA28"/>
      <c r="JFB28"/>
      <c r="JFC28"/>
      <c r="JFD28"/>
      <c r="JFE28"/>
      <c r="JFF28"/>
      <c r="JFG28"/>
      <c r="JFH28"/>
      <c r="JFI28"/>
      <c r="JFJ28"/>
      <c r="JFK28"/>
      <c r="JFL28"/>
      <c r="JFM28"/>
      <c r="JFN28"/>
      <c r="JFO28"/>
      <c r="JFP28"/>
      <c r="JFQ28"/>
      <c r="JFR28"/>
      <c r="JFS28"/>
      <c r="JFT28"/>
      <c r="JFU28"/>
      <c r="JFV28"/>
      <c r="JFW28"/>
      <c r="JFX28"/>
      <c r="JFY28"/>
      <c r="JFZ28"/>
      <c r="JGA28"/>
      <c r="JGB28"/>
      <c r="JGC28"/>
      <c r="JGD28"/>
      <c r="JGE28"/>
      <c r="JGF28"/>
      <c r="JGG28"/>
      <c r="JGH28"/>
      <c r="JGI28"/>
      <c r="JGJ28"/>
      <c r="JGK28"/>
      <c r="JGL28"/>
      <c r="JGM28"/>
      <c r="JGN28"/>
      <c r="JGO28"/>
      <c r="JGP28"/>
      <c r="JGQ28"/>
      <c r="JGR28"/>
      <c r="JGS28"/>
      <c r="JGT28"/>
      <c r="JGU28"/>
      <c r="JGV28"/>
      <c r="JGW28"/>
      <c r="JGX28"/>
      <c r="JGY28"/>
      <c r="JGZ28"/>
      <c r="JHA28"/>
      <c r="JHB28"/>
      <c r="JHC28"/>
      <c r="JHD28"/>
      <c r="JHE28"/>
      <c r="JHF28"/>
      <c r="JHG28"/>
      <c r="JHH28"/>
      <c r="JHI28"/>
      <c r="JHJ28"/>
      <c r="JHK28"/>
      <c r="JHL28"/>
      <c r="JHM28"/>
      <c r="JHN28"/>
      <c r="JHO28"/>
      <c r="JHP28"/>
      <c r="JHQ28"/>
      <c r="JHR28"/>
      <c r="JHS28"/>
      <c r="JHT28"/>
      <c r="JHU28"/>
      <c r="JHV28"/>
      <c r="JHW28"/>
      <c r="JHX28"/>
      <c r="JHY28"/>
      <c r="JHZ28"/>
      <c r="JIA28"/>
      <c r="JIB28"/>
      <c r="JIC28"/>
      <c r="JID28"/>
      <c r="JIE28"/>
      <c r="JIF28"/>
      <c r="JIG28"/>
      <c r="JIH28"/>
      <c r="JII28"/>
      <c r="JIJ28"/>
      <c r="JIK28"/>
      <c r="JIL28"/>
      <c r="JIM28"/>
      <c r="JIN28"/>
      <c r="JIO28"/>
      <c r="JIP28"/>
      <c r="JIQ28"/>
      <c r="JIR28"/>
      <c r="JIS28"/>
      <c r="JIT28"/>
      <c r="JIU28"/>
      <c r="JIV28"/>
      <c r="JIW28"/>
      <c r="JIX28"/>
      <c r="JIY28"/>
      <c r="JIZ28"/>
      <c r="JJA28"/>
      <c r="JJB28"/>
      <c r="JJC28"/>
      <c r="JJD28"/>
      <c r="JJE28"/>
      <c r="JJF28"/>
      <c r="JJG28"/>
      <c r="JJH28"/>
      <c r="JJI28"/>
      <c r="JJJ28"/>
      <c r="JJK28"/>
      <c r="JJL28"/>
      <c r="JJM28"/>
      <c r="JJN28"/>
      <c r="JJO28"/>
      <c r="JJP28"/>
      <c r="JJQ28"/>
      <c r="JJR28"/>
      <c r="JJS28"/>
      <c r="JJT28"/>
      <c r="JJU28"/>
      <c r="JJV28"/>
      <c r="JJW28"/>
      <c r="JJX28"/>
      <c r="JJY28"/>
      <c r="JJZ28"/>
      <c r="JKA28"/>
      <c r="JKB28"/>
      <c r="JKC28"/>
      <c r="JKD28"/>
      <c r="JKE28"/>
      <c r="JKF28"/>
      <c r="JKG28"/>
      <c r="JKH28"/>
      <c r="JKI28"/>
      <c r="JKJ28"/>
      <c r="JKK28"/>
      <c r="JKL28"/>
      <c r="JKM28"/>
      <c r="JKN28"/>
      <c r="JKO28"/>
      <c r="JKP28"/>
      <c r="JKQ28"/>
      <c r="JKR28"/>
      <c r="JKS28"/>
      <c r="JKT28"/>
      <c r="JKU28"/>
      <c r="JKV28"/>
      <c r="JKW28"/>
      <c r="JKX28"/>
      <c r="JKY28"/>
      <c r="JKZ28"/>
      <c r="JLA28"/>
      <c r="JLB28"/>
      <c r="JLC28"/>
      <c r="JLD28"/>
      <c r="JLE28"/>
      <c r="JLF28"/>
      <c r="JLG28"/>
      <c r="JLH28"/>
      <c r="JLI28"/>
      <c r="JLJ28"/>
      <c r="JLK28"/>
      <c r="JLL28"/>
      <c r="JLM28"/>
      <c r="JLN28"/>
      <c r="JLO28"/>
      <c r="JLP28"/>
      <c r="JLQ28"/>
      <c r="JLR28"/>
      <c r="JLS28"/>
      <c r="JLT28"/>
      <c r="JLU28"/>
      <c r="JLV28"/>
      <c r="JLW28"/>
      <c r="JLX28"/>
      <c r="JLY28"/>
      <c r="JLZ28"/>
      <c r="JMA28"/>
      <c r="JMB28"/>
      <c r="JMC28"/>
      <c r="JMD28"/>
      <c r="JME28"/>
      <c r="JMF28"/>
      <c r="JMG28"/>
      <c r="JMH28"/>
      <c r="JMI28"/>
      <c r="JMJ28"/>
      <c r="JMK28"/>
      <c r="JML28"/>
      <c r="JMM28"/>
      <c r="JMN28"/>
      <c r="JMO28"/>
      <c r="JMP28"/>
      <c r="JMQ28"/>
      <c r="JMR28"/>
      <c r="JMS28"/>
      <c r="JMT28"/>
      <c r="JMU28"/>
      <c r="JMV28"/>
      <c r="JMW28"/>
      <c r="JMX28"/>
      <c r="JMY28"/>
      <c r="JMZ28"/>
      <c r="JNA28"/>
      <c r="JNB28"/>
      <c r="JNC28"/>
      <c r="JND28"/>
      <c r="JNE28"/>
      <c r="JNF28"/>
      <c r="JNG28"/>
      <c r="JNH28"/>
      <c r="JNI28"/>
      <c r="JNJ28"/>
      <c r="JNK28"/>
      <c r="JNL28"/>
      <c r="JNM28"/>
      <c r="JNN28"/>
      <c r="JNO28"/>
      <c r="JNP28"/>
      <c r="JNQ28"/>
      <c r="JNR28"/>
      <c r="JNS28"/>
      <c r="JNT28"/>
      <c r="JNU28"/>
      <c r="JNV28"/>
      <c r="JNW28"/>
      <c r="JNX28"/>
      <c r="JNY28"/>
      <c r="JNZ28"/>
      <c r="JOA28"/>
      <c r="JOB28"/>
      <c r="JOC28"/>
      <c r="JOD28"/>
      <c r="JOE28"/>
      <c r="JOF28"/>
      <c r="JOG28"/>
      <c r="JOH28"/>
      <c r="JOI28"/>
      <c r="JOJ28"/>
      <c r="JOK28"/>
      <c r="JOL28"/>
      <c r="JOM28"/>
      <c r="JON28"/>
      <c r="JOO28"/>
      <c r="JOP28"/>
      <c r="JOQ28"/>
      <c r="JOR28"/>
      <c r="JOS28"/>
      <c r="JOT28"/>
      <c r="JOU28"/>
      <c r="JOV28"/>
      <c r="JOW28"/>
      <c r="JOX28"/>
      <c r="JOY28"/>
      <c r="JOZ28"/>
      <c r="JPA28"/>
      <c r="JPB28"/>
      <c r="JPC28"/>
      <c r="JPD28"/>
      <c r="JPE28"/>
      <c r="JPF28"/>
      <c r="JPG28"/>
      <c r="JPH28"/>
      <c r="JPI28"/>
      <c r="JPJ28"/>
      <c r="JPK28"/>
      <c r="JPL28"/>
      <c r="JPM28"/>
      <c r="JPN28"/>
      <c r="JPO28"/>
      <c r="JPP28"/>
      <c r="JPQ28"/>
      <c r="JPR28"/>
      <c r="JPS28"/>
      <c r="JPT28"/>
      <c r="JPU28"/>
      <c r="JPV28"/>
      <c r="JPW28"/>
      <c r="JPX28"/>
      <c r="JPY28"/>
      <c r="JPZ28"/>
      <c r="JQA28"/>
      <c r="JQB28"/>
      <c r="JQC28"/>
      <c r="JQD28"/>
      <c r="JQE28"/>
      <c r="JQF28"/>
      <c r="JQG28"/>
      <c r="JQH28"/>
      <c r="JQI28"/>
      <c r="JQJ28"/>
      <c r="JQK28"/>
      <c r="JQL28"/>
      <c r="JQM28"/>
      <c r="JQN28"/>
      <c r="JQO28"/>
      <c r="JQP28"/>
      <c r="JQQ28"/>
      <c r="JQR28"/>
      <c r="JQS28"/>
      <c r="JQT28"/>
      <c r="JQU28"/>
      <c r="JQV28"/>
      <c r="JQW28"/>
      <c r="JQX28"/>
      <c r="JQY28"/>
      <c r="JQZ28"/>
      <c r="JRA28"/>
      <c r="JRB28"/>
      <c r="JRC28"/>
      <c r="JRD28"/>
      <c r="JRE28"/>
      <c r="JRF28"/>
      <c r="JRG28"/>
      <c r="JRH28"/>
      <c r="JRI28"/>
      <c r="JRJ28"/>
      <c r="JRK28"/>
      <c r="JRL28"/>
      <c r="JRM28"/>
      <c r="JRN28"/>
      <c r="JRO28"/>
      <c r="JRP28"/>
      <c r="JRQ28"/>
      <c r="JRR28"/>
      <c r="JRS28"/>
      <c r="JRT28"/>
      <c r="JRU28"/>
      <c r="JRV28"/>
      <c r="JRW28"/>
      <c r="JRX28"/>
      <c r="JRY28"/>
      <c r="JRZ28"/>
      <c r="JSA28"/>
      <c r="JSB28"/>
      <c r="JSC28"/>
      <c r="JSD28"/>
      <c r="JSE28"/>
      <c r="JSF28"/>
      <c r="JSG28"/>
      <c r="JSH28"/>
      <c r="JSI28"/>
      <c r="JSJ28"/>
      <c r="JSK28"/>
      <c r="JSL28"/>
      <c r="JSM28"/>
      <c r="JSN28"/>
      <c r="JSO28"/>
      <c r="JSP28"/>
      <c r="JSQ28"/>
      <c r="JSR28"/>
      <c r="JSS28"/>
      <c r="JST28"/>
      <c r="JSU28"/>
      <c r="JSV28"/>
      <c r="JSW28"/>
      <c r="JSX28"/>
      <c r="JSY28"/>
      <c r="JSZ28"/>
      <c r="JTA28"/>
      <c r="JTB28"/>
      <c r="JTC28"/>
      <c r="JTD28"/>
      <c r="JTE28"/>
      <c r="JTF28"/>
      <c r="JTG28"/>
      <c r="JTH28"/>
      <c r="JTI28"/>
      <c r="JTJ28"/>
      <c r="JTK28"/>
      <c r="JTL28"/>
      <c r="JTM28"/>
      <c r="JTN28"/>
      <c r="JTO28"/>
      <c r="JTP28"/>
      <c r="JTQ28"/>
      <c r="JTR28"/>
      <c r="JTS28"/>
      <c r="JTT28"/>
      <c r="JTU28"/>
      <c r="JTV28"/>
      <c r="JTW28"/>
      <c r="JTX28"/>
      <c r="JTY28"/>
      <c r="JTZ28"/>
      <c r="JUA28"/>
      <c r="JUB28"/>
      <c r="JUC28"/>
      <c r="JUD28"/>
      <c r="JUE28"/>
      <c r="JUF28"/>
      <c r="JUG28"/>
      <c r="JUH28"/>
      <c r="JUI28"/>
      <c r="JUJ28"/>
      <c r="JUK28"/>
      <c r="JUL28"/>
      <c r="JUM28"/>
      <c r="JUN28"/>
      <c r="JUO28"/>
      <c r="JUP28"/>
      <c r="JUQ28"/>
      <c r="JUR28"/>
      <c r="JUS28"/>
      <c r="JUT28"/>
      <c r="JUU28"/>
      <c r="JUV28"/>
      <c r="JUW28"/>
      <c r="JUX28"/>
      <c r="JUY28"/>
      <c r="JUZ28"/>
      <c r="JVA28"/>
      <c r="JVB28"/>
      <c r="JVC28"/>
      <c r="JVD28"/>
      <c r="JVE28"/>
      <c r="JVF28"/>
      <c r="JVG28"/>
      <c r="JVH28"/>
      <c r="JVI28"/>
      <c r="JVJ28"/>
      <c r="JVK28"/>
      <c r="JVL28"/>
      <c r="JVM28"/>
      <c r="JVN28"/>
      <c r="JVO28"/>
      <c r="JVP28"/>
      <c r="JVQ28"/>
      <c r="JVR28"/>
      <c r="JVS28"/>
      <c r="JVT28"/>
      <c r="JVU28"/>
      <c r="JVV28"/>
      <c r="JVW28"/>
      <c r="JVX28"/>
      <c r="JVY28"/>
      <c r="JVZ28"/>
      <c r="JWA28"/>
      <c r="JWB28"/>
      <c r="JWC28"/>
      <c r="JWD28"/>
      <c r="JWE28"/>
      <c r="JWF28"/>
      <c r="JWG28"/>
      <c r="JWH28"/>
      <c r="JWI28"/>
      <c r="JWJ28"/>
      <c r="JWK28"/>
      <c r="JWL28"/>
      <c r="JWM28"/>
      <c r="JWN28"/>
      <c r="JWO28"/>
      <c r="JWP28"/>
      <c r="JWQ28"/>
      <c r="JWR28"/>
      <c r="JWS28"/>
      <c r="JWT28"/>
      <c r="JWU28"/>
      <c r="JWV28"/>
      <c r="JWW28"/>
      <c r="JWX28"/>
      <c r="JWY28"/>
      <c r="JWZ28"/>
      <c r="JXA28"/>
      <c r="JXB28"/>
      <c r="JXC28"/>
      <c r="JXD28"/>
      <c r="JXE28"/>
      <c r="JXF28"/>
      <c r="JXG28"/>
      <c r="JXH28"/>
      <c r="JXI28"/>
      <c r="JXJ28"/>
      <c r="JXK28"/>
      <c r="JXL28"/>
      <c r="JXM28"/>
      <c r="JXN28"/>
      <c r="JXO28"/>
      <c r="JXP28"/>
      <c r="JXQ28"/>
      <c r="JXR28"/>
      <c r="JXS28"/>
      <c r="JXT28"/>
      <c r="JXU28"/>
      <c r="JXV28"/>
      <c r="JXW28"/>
      <c r="JXX28"/>
      <c r="JXY28"/>
      <c r="JXZ28"/>
      <c r="JYA28"/>
      <c r="JYB28"/>
      <c r="JYC28"/>
      <c r="JYD28"/>
      <c r="JYE28"/>
      <c r="JYF28"/>
      <c r="JYG28"/>
      <c r="JYH28"/>
      <c r="JYI28"/>
      <c r="JYJ28"/>
      <c r="JYK28"/>
      <c r="JYL28"/>
      <c r="JYM28"/>
      <c r="JYN28"/>
      <c r="JYO28"/>
      <c r="JYP28"/>
      <c r="JYQ28"/>
      <c r="JYR28"/>
      <c r="JYS28"/>
      <c r="JYT28"/>
      <c r="JYU28"/>
      <c r="JYV28"/>
      <c r="JYW28"/>
      <c r="JYX28"/>
      <c r="JYY28"/>
      <c r="JYZ28"/>
      <c r="JZA28"/>
      <c r="JZB28"/>
      <c r="JZC28"/>
      <c r="JZD28"/>
      <c r="JZE28"/>
      <c r="JZF28"/>
      <c r="JZG28"/>
      <c r="JZH28"/>
      <c r="JZI28"/>
      <c r="JZJ28"/>
      <c r="JZK28"/>
      <c r="JZL28"/>
      <c r="JZM28"/>
      <c r="JZN28"/>
      <c r="JZO28"/>
      <c r="JZP28"/>
      <c r="JZQ28"/>
      <c r="JZR28"/>
      <c r="JZS28"/>
      <c r="JZT28"/>
      <c r="JZU28"/>
      <c r="JZV28"/>
      <c r="JZW28"/>
      <c r="JZX28"/>
      <c r="JZY28"/>
      <c r="JZZ28"/>
      <c r="KAA28"/>
      <c r="KAB28"/>
      <c r="KAC28"/>
      <c r="KAD28"/>
      <c r="KAE28"/>
      <c r="KAF28"/>
      <c r="KAG28"/>
      <c r="KAH28"/>
      <c r="KAI28"/>
      <c r="KAJ28"/>
      <c r="KAK28"/>
      <c r="KAL28"/>
      <c r="KAM28"/>
      <c r="KAN28"/>
      <c r="KAO28"/>
      <c r="KAP28"/>
      <c r="KAQ28"/>
      <c r="KAR28"/>
      <c r="KAS28"/>
      <c r="KAT28"/>
      <c r="KAU28"/>
      <c r="KAV28"/>
      <c r="KAW28"/>
      <c r="KAX28"/>
      <c r="KAY28"/>
      <c r="KAZ28"/>
      <c r="KBA28"/>
      <c r="KBB28"/>
      <c r="KBC28"/>
      <c r="KBD28"/>
      <c r="KBE28"/>
      <c r="KBF28"/>
      <c r="KBG28"/>
      <c r="KBH28"/>
      <c r="KBI28"/>
      <c r="KBJ28"/>
      <c r="KBK28"/>
      <c r="KBL28"/>
      <c r="KBM28"/>
      <c r="KBN28"/>
      <c r="KBO28"/>
      <c r="KBP28"/>
      <c r="KBQ28"/>
      <c r="KBR28"/>
      <c r="KBS28"/>
      <c r="KBT28"/>
      <c r="KBU28"/>
      <c r="KBV28"/>
      <c r="KBW28"/>
      <c r="KBX28"/>
      <c r="KBY28"/>
      <c r="KBZ28"/>
      <c r="KCA28"/>
      <c r="KCB28"/>
      <c r="KCC28"/>
      <c r="KCD28"/>
      <c r="KCE28"/>
      <c r="KCF28"/>
      <c r="KCG28"/>
      <c r="KCH28"/>
      <c r="KCI28"/>
      <c r="KCJ28"/>
      <c r="KCK28"/>
      <c r="KCL28"/>
      <c r="KCM28"/>
      <c r="KCN28"/>
      <c r="KCO28"/>
      <c r="KCP28"/>
      <c r="KCQ28"/>
      <c r="KCR28"/>
      <c r="KCS28"/>
      <c r="KCT28"/>
      <c r="KCU28"/>
      <c r="KCV28"/>
      <c r="KCW28"/>
      <c r="KCX28"/>
      <c r="KCY28"/>
      <c r="KCZ28"/>
      <c r="KDA28"/>
      <c r="KDB28"/>
      <c r="KDC28"/>
      <c r="KDD28"/>
      <c r="KDE28"/>
      <c r="KDF28"/>
      <c r="KDG28"/>
      <c r="KDH28"/>
      <c r="KDI28"/>
      <c r="KDJ28"/>
      <c r="KDK28"/>
      <c r="KDL28"/>
      <c r="KDM28"/>
      <c r="KDN28"/>
      <c r="KDO28"/>
      <c r="KDP28"/>
      <c r="KDQ28"/>
      <c r="KDR28"/>
      <c r="KDS28"/>
      <c r="KDT28"/>
      <c r="KDU28"/>
      <c r="KDV28"/>
      <c r="KDW28"/>
      <c r="KDX28"/>
      <c r="KDY28"/>
      <c r="KDZ28"/>
      <c r="KEA28"/>
      <c r="KEB28"/>
      <c r="KEC28"/>
      <c r="KED28"/>
      <c r="KEE28"/>
      <c r="KEF28"/>
      <c r="KEG28"/>
      <c r="KEH28"/>
      <c r="KEI28"/>
      <c r="KEJ28"/>
      <c r="KEK28"/>
      <c r="KEL28"/>
      <c r="KEM28"/>
      <c r="KEN28"/>
      <c r="KEO28"/>
      <c r="KEP28"/>
      <c r="KEQ28"/>
      <c r="KER28"/>
      <c r="KES28"/>
      <c r="KET28"/>
      <c r="KEU28"/>
      <c r="KEV28"/>
      <c r="KEW28"/>
      <c r="KEX28"/>
      <c r="KEY28"/>
      <c r="KEZ28"/>
      <c r="KFA28"/>
      <c r="KFB28"/>
      <c r="KFC28"/>
      <c r="KFD28"/>
      <c r="KFE28"/>
      <c r="KFF28"/>
      <c r="KFG28"/>
      <c r="KFH28"/>
      <c r="KFI28"/>
      <c r="KFJ28"/>
      <c r="KFK28"/>
      <c r="KFL28"/>
      <c r="KFM28"/>
      <c r="KFN28"/>
      <c r="KFO28"/>
      <c r="KFP28"/>
      <c r="KFQ28"/>
      <c r="KFR28"/>
      <c r="KFS28"/>
      <c r="KFT28"/>
      <c r="KFU28"/>
      <c r="KFV28"/>
      <c r="KFW28"/>
      <c r="KFX28"/>
      <c r="KFY28"/>
      <c r="KFZ28"/>
      <c r="KGA28"/>
      <c r="KGB28"/>
      <c r="KGC28"/>
      <c r="KGD28"/>
      <c r="KGE28"/>
      <c r="KGF28"/>
      <c r="KGG28"/>
      <c r="KGH28"/>
      <c r="KGI28"/>
      <c r="KGJ28"/>
      <c r="KGK28"/>
      <c r="KGL28"/>
      <c r="KGM28"/>
      <c r="KGN28"/>
      <c r="KGO28"/>
      <c r="KGP28"/>
      <c r="KGQ28"/>
      <c r="KGR28"/>
      <c r="KGS28"/>
      <c r="KGT28"/>
      <c r="KGU28"/>
      <c r="KGV28"/>
      <c r="KGW28"/>
      <c r="KGX28"/>
      <c r="KGY28"/>
      <c r="KGZ28"/>
      <c r="KHA28"/>
      <c r="KHB28"/>
      <c r="KHC28"/>
      <c r="KHD28"/>
      <c r="KHE28"/>
      <c r="KHF28"/>
      <c r="KHG28"/>
      <c r="KHH28"/>
      <c r="KHI28"/>
      <c r="KHJ28"/>
      <c r="KHK28"/>
      <c r="KHL28"/>
      <c r="KHM28"/>
      <c r="KHN28"/>
      <c r="KHO28"/>
      <c r="KHP28"/>
      <c r="KHQ28"/>
      <c r="KHR28"/>
      <c r="KHS28"/>
      <c r="KHT28"/>
      <c r="KHU28"/>
      <c r="KHV28"/>
      <c r="KHW28"/>
      <c r="KHX28"/>
      <c r="KHY28"/>
      <c r="KHZ28"/>
      <c r="KIA28"/>
      <c r="KIB28"/>
      <c r="KIC28"/>
      <c r="KID28"/>
      <c r="KIE28"/>
      <c r="KIF28"/>
      <c r="KIG28"/>
      <c r="KIH28"/>
      <c r="KII28"/>
      <c r="KIJ28"/>
      <c r="KIK28"/>
      <c r="KIL28"/>
      <c r="KIM28"/>
      <c r="KIN28"/>
      <c r="KIO28"/>
      <c r="KIP28"/>
      <c r="KIQ28"/>
      <c r="KIR28"/>
      <c r="KIS28"/>
      <c r="KIT28"/>
      <c r="KIU28"/>
      <c r="KIV28"/>
      <c r="KIW28"/>
      <c r="KIX28"/>
      <c r="KIY28"/>
      <c r="KIZ28"/>
      <c r="KJA28"/>
      <c r="KJB28"/>
      <c r="KJC28"/>
      <c r="KJD28"/>
      <c r="KJE28"/>
      <c r="KJF28"/>
      <c r="KJG28"/>
      <c r="KJH28"/>
      <c r="KJI28"/>
      <c r="KJJ28"/>
      <c r="KJK28"/>
      <c r="KJL28"/>
      <c r="KJM28"/>
      <c r="KJN28"/>
      <c r="KJO28"/>
      <c r="KJP28"/>
      <c r="KJQ28"/>
      <c r="KJR28"/>
      <c r="KJS28"/>
      <c r="KJT28"/>
      <c r="KJU28"/>
      <c r="KJV28"/>
      <c r="KJW28"/>
      <c r="KJX28"/>
      <c r="KJY28"/>
      <c r="KJZ28"/>
      <c r="KKA28"/>
      <c r="KKB28"/>
      <c r="KKC28"/>
      <c r="KKD28"/>
      <c r="KKE28"/>
      <c r="KKF28"/>
      <c r="KKG28"/>
      <c r="KKH28"/>
      <c r="KKI28"/>
      <c r="KKJ28"/>
      <c r="KKK28"/>
      <c r="KKL28"/>
      <c r="KKM28"/>
      <c r="KKN28"/>
      <c r="KKO28"/>
      <c r="KKP28"/>
      <c r="KKQ28"/>
      <c r="KKR28"/>
      <c r="KKS28"/>
      <c r="KKT28"/>
      <c r="KKU28"/>
      <c r="KKV28"/>
      <c r="KKW28"/>
      <c r="KKX28"/>
      <c r="KKY28"/>
      <c r="KKZ28"/>
      <c r="KLA28"/>
      <c r="KLB28"/>
      <c r="KLC28"/>
      <c r="KLD28"/>
      <c r="KLE28"/>
      <c r="KLF28"/>
      <c r="KLG28"/>
      <c r="KLH28"/>
      <c r="KLI28"/>
      <c r="KLJ28"/>
      <c r="KLK28"/>
      <c r="KLL28"/>
      <c r="KLM28"/>
      <c r="KLN28"/>
      <c r="KLO28"/>
      <c r="KLP28"/>
      <c r="KLQ28"/>
      <c r="KLR28"/>
      <c r="KLS28"/>
      <c r="KLT28"/>
      <c r="KLU28"/>
      <c r="KLV28"/>
      <c r="KLW28"/>
      <c r="KLX28"/>
      <c r="KLY28"/>
      <c r="KLZ28"/>
      <c r="KMA28"/>
      <c r="KMB28"/>
      <c r="KMC28"/>
      <c r="KMD28"/>
      <c r="KME28"/>
      <c r="KMF28"/>
      <c r="KMG28"/>
      <c r="KMH28"/>
      <c r="KMI28"/>
      <c r="KMJ28"/>
      <c r="KMK28"/>
      <c r="KML28"/>
      <c r="KMM28"/>
      <c r="KMN28"/>
      <c r="KMO28"/>
      <c r="KMP28"/>
      <c r="KMQ28"/>
      <c r="KMR28"/>
      <c r="KMS28"/>
      <c r="KMT28"/>
      <c r="KMU28"/>
      <c r="KMV28"/>
      <c r="KMW28"/>
      <c r="KMX28"/>
      <c r="KMY28"/>
      <c r="KMZ28"/>
      <c r="KNA28"/>
      <c r="KNB28"/>
      <c r="KNC28"/>
      <c r="KND28"/>
      <c r="KNE28"/>
      <c r="KNF28"/>
      <c r="KNG28"/>
      <c r="KNH28"/>
      <c r="KNI28"/>
      <c r="KNJ28"/>
      <c r="KNK28"/>
      <c r="KNL28"/>
      <c r="KNM28"/>
      <c r="KNN28"/>
      <c r="KNO28"/>
      <c r="KNP28"/>
      <c r="KNQ28"/>
      <c r="KNR28"/>
      <c r="KNS28"/>
      <c r="KNT28"/>
      <c r="KNU28"/>
      <c r="KNV28"/>
      <c r="KNW28"/>
      <c r="KNX28"/>
      <c r="KNY28"/>
      <c r="KNZ28"/>
      <c r="KOA28"/>
      <c r="KOB28"/>
      <c r="KOC28"/>
      <c r="KOD28"/>
      <c r="KOE28"/>
      <c r="KOF28"/>
      <c r="KOG28"/>
      <c r="KOH28"/>
      <c r="KOI28"/>
      <c r="KOJ28"/>
      <c r="KOK28"/>
      <c r="KOL28"/>
      <c r="KOM28"/>
      <c r="KON28"/>
      <c r="KOO28"/>
      <c r="KOP28"/>
      <c r="KOQ28"/>
      <c r="KOR28"/>
      <c r="KOS28"/>
      <c r="KOT28"/>
      <c r="KOU28"/>
      <c r="KOV28"/>
      <c r="KOW28"/>
      <c r="KOX28"/>
      <c r="KOY28"/>
      <c r="KOZ28"/>
      <c r="KPA28"/>
      <c r="KPB28"/>
      <c r="KPC28"/>
      <c r="KPD28"/>
      <c r="KPE28"/>
      <c r="KPF28"/>
      <c r="KPG28"/>
      <c r="KPH28"/>
      <c r="KPI28"/>
      <c r="KPJ28"/>
      <c r="KPK28"/>
      <c r="KPL28"/>
      <c r="KPM28"/>
      <c r="KPN28"/>
      <c r="KPO28"/>
      <c r="KPP28"/>
      <c r="KPQ28"/>
      <c r="KPR28"/>
      <c r="KPS28"/>
      <c r="KPT28"/>
      <c r="KPU28"/>
      <c r="KPV28"/>
      <c r="KPW28"/>
      <c r="KPX28"/>
      <c r="KPY28"/>
      <c r="KPZ28"/>
      <c r="KQA28"/>
      <c r="KQB28"/>
      <c r="KQC28"/>
      <c r="KQD28"/>
      <c r="KQE28"/>
      <c r="KQF28"/>
      <c r="KQG28"/>
      <c r="KQH28"/>
      <c r="KQI28"/>
      <c r="KQJ28"/>
      <c r="KQK28"/>
      <c r="KQL28"/>
      <c r="KQM28"/>
      <c r="KQN28"/>
      <c r="KQO28"/>
      <c r="KQP28"/>
      <c r="KQQ28"/>
      <c r="KQR28"/>
      <c r="KQS28"/>
      <c r="KQT28"/>
      <c r="KQU28"/>
      <c r="KQV28"/>
      <c r="KQW28"/>
      <c r="KQX28"/>
      <c r="KQY28"/>
      <c r="KQZ28"/>
      <c r="KRA28"/>
      <c r="KRB28"/>
      <c r="KRC28"/>
      <c r="KRD28"/>
      <c r="KRE28"/>
      <c r="KRF28"/>
      <c r="KRG28"/>
      <c r="KRH28"/>
      <c r="KRI28"/>
      <c r="KRJ28"/>
      <c r="KRK28"/>
      <c r="KRL28"/>
      <c r="KRM28"/>
      <c r="KRN28"/>
      <c r="KRO28"/>
      <c r="KRP28"/>
      <c r="KRQ28"/>
      <c r="KRR28"/>
      <c r="KRS28"/>
      <c r="KRT28"/>
      <c r="KRU28"/>
      <c r="KRV28"/>
      <c r="KRW28"/>
      <c r="KRX28"/>
      <c r="KRY28"/>
      <c r="KRZ28"/>
      <c r="KSA28"/>
      <c r="KSB28"/>
      <c r="KSC28"/>
      <c r="KSD28"/>
      <c r="KSE28"/>
      <c r="KSF28"/>
      <c r="KSG28"/>
      <c r="KSH28"/>
      <c r="KSI28"/>
      <c r="KSJ28"/>
      <c r="KSK28"/>
      <c r="KSL28"/>
      <c r="KSM28"/>
      <c r="KSN28"/>
      <c r="KSO28"/>
      <c r="KSP28"/>
      <c r="KSQ28"/>
      <c r="KSR28"/>
      <c r="KSS28"/>
      <c r="KST28"/>
      <c r="KSU28"/>
      <c r="KSV28"/>
      <c r="KSW28"/>
      <c r="KSX28"/>
      <c r="KSY28"/>
      <c r="KSZ28"/>
      <c r="KTA28"/>
      <c r="KTB28"/>
      <c r="KTC28"/>
      <c r="KTD28"/>
      <c r="KTE28"/>
      <c r="KTF28"/>
      <c r="KTG28"/>
      <c r="KTH28"/>
      <c r="KTI28"/>
      <c r="KTJ28"/>
      <c r="KTK28"/>
      <c r="KTL28"/>
      <c r="KTM28"/>
      <c r="KTN28"/>
      <c r="KTO28"/>
      <c r="KTP28"/>
      <c r="KTQ28"/>
      <c r="KTR28"/>
      <c r="KTS28"/>
      <c r="KTT28"/>
      <c r="KTU28"/>
      <c r="KTV28"/>
      <c r="KTW28"/>
      <c r="KTX28"/>
      <c r="KTY28"/>
      <c r="KTZ28"/>
      <c r="KUA28"/>
      <c r="KUB28"/>
      <c r="KUC28"/>
      <c r="KUD28"/>
      <c r="KUE28"/>
      <c r="KUF28"/>
      <c r="KUG28"/>
      <c r="KUH28"/>
      <c r="KUI28"/>
      <c r="KUJ28"/>
      <c r="KUK28"/>
      <c r="KUL28"/>
      <c r="KUM28"/>
      <c r="KUN28"/>
      <c r="KUO28"/>
      <c r="KUP28"/>
      <c r="KUQ28"/>
      <c r="KUR28"/>
      <c r="KUS28"/>
      <c r="KUT28"/>
      <c r="KUU28"/>
      <c r="KUV28"/>
      <c r="KUW28"/>
      <c r="KUX28"/>
      <c r="KUY28"/>
      <c r="KUZ28"/>
      <c r="KVA28"/>
      <c r="KVB28"/>
      <c r="KVC28"/>
      <c r="KVD28"/>
      <c r="KVE28"/>
      <c r="KVF28"/>
      <c r="KVG28"/>
      <c r="KVH28"/>
      <c r="KVI28"/>
      <c r="KVJ28"/>
      <c r="KVK28"/>
      <c r="KVL28"/>
      <c r="KVM28"/>
      <c r="KVN28"/>
      <c r="KVO28"/>
      <c r="KVP28"/>
      <c r="KVQ28"/>
      <c r="KVR28"/>
      <c r="KVS28"/>
      <c r="KVT28"/>
      <c r="KVU28"/>
      <c r="KVV28"/>
      <c r="KVW28"/>
      <c r="KVX28"/>
      <c r="KVY28"/>
      <c r="KVZ28"/>
      <c r="KWA28"/>
      <c r="KWB28"/>
      <c r="KWC28"/>
      <c r="KWD28"/>
      <c r="KWE28"/>
      <c r="KWF28"/>
      <c r="KWG28"/>
      <c r="KWH28"/>
      <c r="KWI28"/>
      <c r="KWJ28"/>
      <c r="KWK28"/>
      <c r="KWL28"/>
      <c r="KWM28"/>
      <c r="KWN28"/>
      <c r="KWO28"/>
      <c r="KWP28"/>
      <c r="KWQ28"/>
      <c r="KWR28"/>
      <c r="KWS28"/>
      <c r="KWT28"/>
      <c r="KWU28"/>
      <c r="KWV28"/>
      <c r="KWW28"/>
      <c r="KWX28"/>
      <c r="KWY28"/>
      <c r="KWZ28"/>
      <c r="KXA28"/>
      <c r="KXB28"/>
      <c r="KXC28"/>
      <c r="KXD28"/>
      <c r="KXE28"/>
      <c r="KXF28"/>
      <c r="KXG28"/>
      <c r="KXH28"/>
      <c r="KXI28"/>
      <c r="KXJ28"/>
      <c r="KXK28"/>
      <c r="KXL28"/>
      <c r="KXM28"/>
      <c r="KXN28"/>
      <c r="KXO28"/>
      <c r="KXP28"/>
      <c r="KXQ28"/>
      <c r="KXR28"/>
      <c r="KXS28"/>
      <c r="KXT28"/>
      <c r="KXU28"/>
      <c r="KXV28"/>
      <c r="KXW28"/>
      <c r="KXX28"/>
      <c r="KXY28"/>
      <c r="KXZ28"/>
      <c r="KYA28"/>
      <c r="KYB28"/>
      <c r="KYC28"/>
      <c r="KYD28"/>
      <c r="KYE28"/>
      <c r="KYF28"/>
      <c r="KYG28"/>
      <c r="KYH28"/>
      <c r="KYI28"/>
      <c r="KYJ28"/>
      <c r="KYK28"/>
      <c r="KYL28"/>
      <c r="KYM28"/>
      <c r="KYN28"/>
      <c r="KYO28"/>
      <c r="KYP28"/>
      <c r="KYQ28"/>
      <c r="KYR28"/>
      <c r="KYS28"/>
      <c r="KYT28"/>
      <c r="KYU28"/>
      <c r="KYV28"/>
      <c r="KYW28"/>
      <c r="KYX28"/>
      <c r="KYY28"/>
      <c r="KYZ28"/>
      <c r="KZA28"/>
      <c r="KZB28"/>
      <c r="KZC28"/>
      <c r="KZD28"/>
      <c r="KZE28"/>
      <c r="KZF28"/>
      <c r="KZG28"/>
      <c r="KZH28"/>
      <c r="KZI28"/>
      <c r="KZJ28"/>
      <c r="KZK28"/>
      <c r="KZL28"/>
      <c r="KZM28"/>
      <c r="KZN28"/>
      <c r="KZO28"/>
      <c r="KZP28"/>
      <c r="KZQ28"/>
      <c r="KZR28"/>
      <c r="KZS28"/>
      <c r="KZT28"/>
      <c r="KZU28"/>
      <c r="KZV28"/>
      <c r="KZW28"/>
      <c r="KZX28"/>
      <c r="KZY28"/>
      <c r="KZZ28"/>
      <c r="LAA28"/>
      <c r="LAB28"/>
      <c r="LAC28"/>
      <c r="LAD28"/>
      <c r="LAE28"/>
      <c r="LAF28"/>
      <c r="LAG28"/>
      <c r="LAH28"/>
      <c r="LAI28"/>
      <c r="LAJ28"/>
      <c r="LAK28"/>
      <c r="LAL28"/>
      <c r="LAM28"/>
      <c r="LAN28"/>
      <c r="LAO28"/>
      <c r="LAP28"/>
      <c r="LAQ28"/>
      <c r="LAR28"/>
      <c r="LAS28"/>
      <c r="LAT28"/>
      <c r="LAU28"/>
      <c r="LAV28"/>
      <c r="LAW28"/>
      <c r="LAX28"/>
      <c r="LAY28"/>
      <c r="LAZ28"/>
      <c r="LBA28"/>
      <c r="LBB28"/>
      <c r="LBC28"/>
      <c r="LBD28"/>
      <c r="LBE28"/>
      <c r="LBF28"/>
      <c r="LBG28"/>
      <c r="LBH28"/>
      <c r="LBI28"/>
      <c r="LBJ28"/>
      <c r="LBK28"/>
      <c r="LBL28"/>
      <c r="LBM28"/>
      <c r="LBN28"/>
      <c r="LBO28"/>
      <c r="LBP28"/>
      <c r="LBQ28"/>
      <c r="LBR28"/>
      <c r="LBS28"/>
      <c r="LBT28"/>
      <c r="LBU28"/>
      <c r="LBV28"/>
      <c r="LBW28"/>
      <c r="LBX28"/>
      <c r="LBY28"/>
      <c r="LBZ28"/>
      <c r="LCA28"/>
      <c r="LCB28"/>
      <c r="LCC28"/>
      <c r="LCD28"/>
      <c r="LCE28"/>
      <c r="LCF28"/>
      <c r="LCG28"/>
      <c r="LCH28"/>
      <c r="LCI28"/>
      <c r="LCJ28"/>
      <c r="LCK28"/>
      <c r="LCL28"/>
      <c r="LCM28"/>
      <c r="LCN28"/>
      <c r="LCO28"/>
      <c r="LCP28"/>
      <c r="LCQ28"/>
      <c r="LCR28"/>
      <c r="LCS28"/>
      <c r="LCT28"/>
      <c r="LCU28"/>
      <c r="LCV28"/>
      <c r="LCW28"/>
      <c r="LCX28"/>
      <c r="LCY28"/>
      <c r="LCZ28"/>
      <c r="LDA28"/>
      <c r="LDB28"/>
      <c r="LDC28"/>
      <c r="LDD28"/>
      <c r="LDE28"/>
      <c r="LDF28"/>
      <c r="LDG28"/>
      <c r="LDH28"/>
      <c r="LDI28"/>
      <c r="LDJ28"/>
      <c r="LDK28"/>
      <c r="LDL28"/>
      <c r="LDM28"/>
      <c r="LDN28"/>
      <c r="LDO28"/>
      <c r="LDP28"/>
      <c r="LDQ28"/>
      <c r="LDR28"/>
      <c r="LDS28"/>
      <c r="LDT28"/>
      <c r="LDU28"/>
      <c r="LDV28"/>
      <c r="LDW28"/>
      <c r="LDX28"/>
      <c r="LDY28"/>
      <c r="LDZ28"/>
      <c r="LEA28"/>
      <c r="LEB28"/>
      <c r="LEC28"/>
      <c r="LED28"/>
      <c r="LEE28"/>
      <c r="LEF28"/>
      <c r="LEG28"/>
      <c r="LEH28"/>
      <c r="LEI28"/>
      <c r="LEJ28"/>
      <c r="LEK28"/>
      <c r="LEL28"/>
      <c r="LEM28"/>
      <c r="LEN28"/>
      <c r="LEO28"/>
      <c r="LEP28"/>
      <c r="LEQ28"/>
      <c r="LER28"/>
      <c r="LES28"/>
      <c r="LET28"/>
      <c r="LEU28"/>
      <c r="LEV28"/>
      <c r="LEW28"/>
      <c r="LEX28"/>
      <c r="LEY28"/>
      <c r="LEZ28"/>
      <c r="LFA28"/>
      <c r="LFB28"/>
      <c r="LFC28"/>
      <c r="LFD28"/>
      <c r="LFE28"/>
      <c r="LFF28"/>
      <c r="LFG28"/>
      <c r="LFH28"/>
      <c r="LFI28"/>
      <c r="LFJ28"/>
      <c r="LFK28"/>
      <c r="LFL28"/>
      <c r="LFM28"/>
      <c r="LFN28"/>
      <c r="LFO28"/>
      <c r="LFP28"/>
      <c r="LFQ28"/>
      <c r="LFR28"/>
      <c r="LFS28"/>
      <c r="LFT28"/>
      <c r="LFU28"/>
      <c r="LFV28"/>
      <c r="LFW28"/>
      <c r="LFX28"/>
      <c r="LFY28"/>
      <c r="LFZ28"/>
      <c r="LGA28"/>
      <c r="LGB28"/>
      <c r="LGC28"/>
      <c r="LGD28"/>
      <c r="LGE28"/>
      <c r="LGF28"/>
      <c r="LGG28"/>
      <c r="LGH28"/>
      <c r="LGI28"/>
      <c r="LGJ28"/>
      <c r="LGK28"/>
      <c r="LGL28"/>
      <c r="LGM28"/>
      <c r="LGN28"/>
      <c r="LGO28"/>
      <c r="LGP28"/>
      <c r="LGQ28"/>
      <c r="LGR28"/>
      <c r="LGS28"/>
      <c r="LGT28"/>
      <c r="LGU28"/>
      <c r="LGV28"/>
      <c r="LGW28"/>
      <c r="LGX28"/>
      <c r="LGY28"/>
      <c r="LGZ28"/>
      <c r="LHA28"/>
      <c r="LHB28"/>
      <c r="LHC28"/>
      <c r="LHD28"/>
      <c r="LHE28"/>
      <c r="LHF28"/>
      <c r="LHG28"/>
      <c r="LHH28"/>
      <c r="LHI28"/>
      <c r="LHJ28"/>
      <c r="LHK28"/>
      <c r="LHL28"/>
      <c r="LHM28"/>
      <c r="LHN28"/>
      <c r="LHO28"/>
      <c r="LHP28"/>
      <c r="LHQ28"/>
      <c r="LHR28"/>
      <c r="LHS28"/>
      <c r="LHT28"/>
      <c r="LHU28"/>
      <c r="LHV28"/>
      <c r="LHW28"/>
      <c r="LHX28"/>
      <c r="LHY28"/>
      <c r="LHZ28"/>
      <c r="LIA28"/>
      <c r="LIB28"/>
      <c r="LIC28"/>
      <c r="LID28"/>
      <c r="LIE28"/>
      <c r="LIF28"/>
      <c r="LIG28"/>
      <c r="LIH28"/>
      <c r="LII28"/>
      <c r="LIJ28"/>
      <c r="LIK28"/>
      <c r="LIL28"/>
      <c r="LIM28"/>
      <c r="LIN28"/>
      <c r="LIO28"/>
      <c r="LIP28"/>
      <c r="LIQ28"/>
      <c r="LIR28"/>
      <c r="LIS28"/>
      <c r="LIT28"/>
      <c r="LIU28"/>
      <c r="LIV28"/>
      <c r="LIW28"/>
      <c r="LIX28"/>
      <c r="LIY28"/>
      <c r="LIZ28"/>
      <c r="LJA28"/>
      <c r="LJB28"/>
      <c r="LJC28"/>
      <c r="LJD28"/>
      <c r="LJE28"/>
      <c r="LJF28"/>
      <c r="LJG28"/>
      <c r="LJH28"/>
      <c r="LJI28"/>
      <c r="LJJ28"/>
      <c r="LJK28"/>
      <c r="LJL28"/>
      <c r="LJM28"/>
      <c r="LJN28"/>
      <c r="LJO28"/>
      <c r="LJP28"/>
      <c r="LJQ28"/>
      <c r="LJR28"/>
      <c r="LJS28"/>
      <c r="LJT28"/>
      <c r="LJU28"/>
      <c r="LJV28"/>
      <c r="LJW28"/>
      <c r="LJX28"/>
      <c r="LJY28"/>
      <c r="LJZ28"/>
      <c r="LKA28"/>
      <c r="LKB28"/>
      <c r="LKC28"/>
      <c r="LKD28"/>
      <c r="LKE28"/>
      <c r="LKF28"/>
      <c r="LKG28"/>
      <c r="LKH28"/>
      <c r="LKI28"/>
      <c r="LKJ28"/>
      <c r="LKK28"/>
      <c r="LKL28"/>
      <c r="LKM28"/>
      <c r="LKN28"/>
      <c r="LKO28"/>
      <c r="LKP28"/>
      <c r="LKQ28"/>
      <c r="LKR28"/>
      <c r="LKS28"/>
      <c r="LKT28"/>
      <c r="LKU28"/>
      <c r="LKV28"/>
      <c r="LKW28"/>
      <c r="LKX28"/>
      <c r="LKY28"/>
      <c r="LKZ28"/>
      <c r="LLA28"/>
      <c r="LLB28"/>
      <c r="LLC28"/>
      <c r="LLD28"/>
      <c r="LLE28"/>
      <c r="LLF28"/>
      <c r="LLG28"/>
      <c r="LLH28"/>
      <c r="LLI28"/>
      <c r="LLJ28"/>
      <c r="LLK28"/>
      <c r="LLL28"/>
      <c r="LLM28"/>
      <c r="LLN28"/>
      <c r="LLO28"/>
      <c r="LLP28"/>
      <c r="LLQ28"/>
      <c r="LLR28"/>
      <c r="LLS28"/>
      <c r="LLT28"/>
      <c r="LLU28"/>
      <c r="LLV28"/>
      <c r="LLW28"/>
      <c r="LLX28"/>
      <c r="LLY28"/>
      <c r="LLZ28"/>
      <c r="LMA28"/>
      <c r="LMB28"/>
      <c r="LMC28"/>
      <c r="LMD28"/>
      <c r="LME28"/>
      <c r="LMF28"/>
      <c r="LMG28"/>
      <c r="LMH28"/>
      <c r="LMI28"/>
      <c r="LMJ28"/>
      <c r="LMK28"/>
      <c r="LML28"/>
      <c r="LMM28"/>
      <c r="LMN28"/>
      <c r="LMO28"/>
      <c r="LMP28"/>
      <c r="LMQ28"/>
      <c r="LMR28"/>
      <c r="LMS28"/>
      <c r="LMT28"/>
      <c r="LMU28"/>
      <c r="LMV28"/>
      <c r="LMW28"/>
      <c r="LMX28"/>
      <c r="LMY28"/>
      <c r="LMZ28"/>
      <c r="LNA28"/>
      <c r="LNB28"/>
      <c r="LNC28"/>
      <c r="LND28"/>
      <c r="LNE28"/>
      <c r="LNF28"/>
      <c r="LNG28"/>
      <c r="LNH28"/>
      <c r="LNI28"/>
      <c r="LNJ28"/>
      <c r="LNK28"/>
      <c r="LNL28"/>
      <c r="LNM28"/>
      <c r="LNN28"/>
      <c r="LNO28"/>
      <c r="LNP28"/>
      <c r="LNQ28"/>
      <c r="LNR28"/>
      <c r="LNS28"/>
      <c r="LNT28"/>
      <c r="LNU28"/>
      <c r="LNV28"/>
      <c r="LNW28"/>
      <c r="LNX28"/>
      <c r="LNY28"/>
      <c r="LNZ28"/>
      <c r="LOA28"/>
      <c r="LOB28"/>
      <c r="LOC28"/>
      <c r="LOD28"/>
      <c r="LOE28"/>
      <c r="LOF28"/>
      <c r="LOG28"/>
      <c r="LOH28"/>
      <c r="LOI28"/>
      <c r="LOJ28"/>
      <c r="LOK28"/>
      <c r="LOL28"/>
      <c r="LOM28"/>
      <c r="LON28"/>
      <c r="LOO28"/>
      <c r="LOP28"/>
      <c r="LOQ28"/>
      <c r="LOR28"/>
      <c r="LOS28"/>
      <c r="LOT28"/>
      <c r="LOU28"/>
      <c r="LOV28"/>
      <c r="LOW28"/>
      <c r="LOX28"/>
      <c r="LOY28"/>
      <c r="LOZ28"/>
      <c r="LPA28"/>
      <c r="LPB28"/>
      <c r="LPC28"/>
      <c r="LPD28"/>
      <c r="LPE28"/>
      <c r="LPF28"/>
      <c r="LPG28"/>
      <c r="LPH28"/>
      <c r="LPI28"/>
      <c r="LPJ28"/>
      <c r="LPK28"/>
      <c r="LPL28"/>
      <c r="LPM28"/>
      <c r="LPN28"/>
      <c r="LPO28"/>
      <c r="LPP28"/>
      <c r="LPQ28"/>
      <c r="LPR28"/>
      <c r="LPS28"/>
      <c r="LPT28"/>
      <c r="LPU28"/>
      <c r="LPV28"/>
      <c r="LPW28"/>
      <c r="LPX28"/>
      <c r="LPY28"/>
      <c r="LPZ28"/>
      <c r="LQA28"/>
      <c r="LQB28"/>
      <c r="LQC28"/>
      <c r="LQD28"/>
      <c r="LQE28"/>
      <c r="LQF28"/>
      <c r="LQG28"/>
      <c r="LQH28"/>
      <c r="LQI28"/>
      <c r="LQJ28"/>
      <c r="LQK28"/>
      <c r="LQL28"/>
      <c r="LQM28"/>
      <c r="LQN28"/>
      <c r="LQO28"/>
      <c r="LQP28"/>
      <c r="LQQ28"/>
      <c r="LQR28"/>
      <c r="LQS28"/>
      <c r="LQT28"/>
      <c r="LQU28"/>
      <c r="LQV28"/>
      <c r="LQW28"/>
      <c r="LQX28"/>
      <c r="LQY28"/>
      <c r="LQZ28"/>
      <c r="LRA28"/>
      <c r="LRB28"/>
      <c r="LRC28"/>
      <c r="LRD28"/>
      <c r="LRE28"/>
      <c r="LRF28"/>
      <c r="LRG28"/>
      <c r="LRH28"/>
      <c r="LRI28"/>
      <c r="LRJ28"/>
      <c r="LRK28"/>
      <c r="LRL28"/>
      <c r="LRM28"/>
      <c r="LRN28"/>
      <c r="LRO28"/>
      <c r="LRP28"/>
      <c r="LRQ28"/>
      <c r="LRR28"/>
      <c r="LRS28"/>
      <c r="LRT28"/>
      <c r="LRU28"/>
      <c r="LRV28"/>
      <c r="LRW28"/>
      <c r="LRX28"/>
      <c r="LRY28"/>
      <c r="LRZ28"/>
      <c r="LSA28"/>
      <c r="LSB28"/>
      <c r="LSC28"/>
      <c r="LSD28"/>
      <c r="LSE28"/>
      <c r="LSF28"/>
      <c r="LSG28"/>
      <c r="LSH28"/>
      <c r="LSI28"/>
      <c r="LSJ28"/>
      <c r="LSK28"/>
      <c r="LSL28"/>
      <c r="LSM28"/>
      <c r="LSN28"/>
      <c r="LSO28"/>
      <c r="LSP28"/>
      <c r="LSQ28"/>
      <c r="LSR28"/>
      <c r="LSS28"/>
      <c r="LST28"/>
      <c r="LSU28"/>
      <c r="LSV28"/>
      <c r="LSW28"/>
      <c r="LSX28"/>
      <c r="LSY28"/>
      <c r="LSZ28"/>
      <c r="LTA28"/>
      <c r="LTB28"/>
      <c r="LTC28"/>
      <c r="LTD28"/>
      <c r="LTE28"/>
      <c r="LTF28"/>
      <c r="LTG28"/>
      <c r="LTH28"/>
      <c r="LTI28"/>
      <c r="LTJ28"/>
      <c r="LTK28"/>
      <c r="LTL28"/>
      <c r="LTM28"/>
      <c r="LTN28"/>
      <c r="LTO28"/>
      <c r="LTP28"/>
      <c r="LTQ28"/>
      <c r="LTR28"/>
      <c r="LTS28"/>
      <c r="LTT28"/>
      <c r="LTU28"/>
      <c r="LTV28"/>
      <c r="LTW28"/>
      <c r="LTX28"/>
      <c r="LTY28"/>
      <c r="LTZ28"/>
      <c r="LUA28"/>
      <c r="LUB28"/>
      <c r="LUC28"/>
      <c r="LUD28"/>
      <c r="LUE28"/>
      <c r="LUF28"/>
      <c r="LUG28"/>
      <c r="LUH28"/>
      <c r="LUI28"/>
      <c r="LUJ28"/>
      <c r="LUK28"/>
      <c r="LUL28"/>
      <c r="LUM28"/>
      <c r="LUN28"/>
      <c r="LUO28"/>
      <c r="LUP28"/>
      <c r="LUQ28"/>
      <c r="LUR28"/>
      <c r="LUS28"/>
      <c r="LUT28"/>
      <c r="LUU28"/>
      <c r="LUV28"/>
      <c r="LUW28"/>
      <c r="LUX28"/>
      <c r="LUY28"/>
      <c r="LUZ28"/>
      <c r="LVA28"/>
      <c r="LVB28"/>
      <c r="LVC28"/>
      <c r="LVD28"/>
      <c r="LVE28"/>
      <c r="LVF28"/>
      <c r="LVG28"/>
      <c r="LVH28"/>
      <c r="LVI28"/>
      <c r="LVJ28"/>
      <c r="LVK28"/>
      <c r="LVL28"/>
      <c r="LVM28"/>
      <c r="LVN28"/>
      <c r="LVO28"/>
      <c r="LVP28"/>
      <c r="LVQ28"/>
      <c r="LVR28"/>
      <c r="LVS28"/>
      <c r="LVT28"/>
      <c r="LVU28"/>
      <c r="LVV28"/>
      <c r="LVW28"/>
      <c r="LVX28"/>
      <c r="LVY28"/>
      <c r="LVZ28"/>
      <c r="LWA28"/>
      <c r="LWB28"/>
      <c r="LWC28"/>
      <c r="LWD28"/>
      <c r="LWE28"/>
      <c r="LWF28"/>
      <c r="LWG28"/>
      <c r="LWH28"/>
      <c r="LWI28"/>
      <c r="LWJ28"/>
      <c r="LWK28"/>
      <c r="LWL28"/>
      <c r="LWM28"/>
      <c r="LWN28"/>
      <c r="LWO28"/>
      <c r="LWP28"/>
      <c r="LWQ28"/>
      <c r="LWR28"/>
      <c r="LWS28"/>
      <c r="LWT28"/>
      <c r="LWU28"/>
      <c r="LWV28"/>
      <c r="LWW28"/>
      <c r="LWX28"/>
      <c r="LWY28"/>
      <c r="LWZ28"/>
      <c r="LXA28"/>
      <c r="LXB28"/>
      <c r="LXC28"/>
      <c r="LXD28"/>
      <c r="LXE28"/>
      <c r="LXF28"/>
      <c r="LXG28"/>
      <c r="LXH28"/>
      <c r="LXI28"/>
      <c r="LXJ28"/>
      <c r="LXK28"/>
      <c r="LXL28"/>
      <c r="LXM28"/>
      <c r="LXN28"/>
      <c r="LXO28"/>
      <c r="LXP28"/>
      <c r="LXQ28"/>
      <c r="LXR28"/>
      <c r="LXS28"/>
      <c r="LXT28"/>
      <c r="LXU28"/>
      <c r="LXV28"/>
      <c r="LXW28"/>
      <c r="LXX28"/>
      <c r="LXY28"/>
      <c r="LXZ28"/>
      <c r="LYA28"/>
      <c r="LYB28"/>
      <c r="LYC28"/>
      <c r="LYD28"/>
      <c r="LYE28"/>
      <c r="LYF28"/>
      <c r="LYG28"/>
      <c r="LYH28"/>
      <c r="LYI28"/>
      <c r="LYJ28"/>
      <c r="LYK28"/>
      <c r="LYL28"/>
      <c r="LYM28"/>
      <c r="LYN28"/>
      <c r="LYO28"/>
      <c r="LYP28"/>
      <c r="LYQ28"/>
      <c r="LYR28"/>
      <c r="LYS28"/>
      <c r="LYT28"/>
      <c r="LYU28"/>
      <c r="LYV28"/>
      <c r="LYW28"/>
      <c r="LYX28"/>
      <c r="LYY28"/>
      <c r="LYZ28"/>
      <c r="LZA28"/>
      <c r="LZB28"/>
      <c r="LZC28"/>
      <c r="LZD28"/>
      <c r="LZE28"/>
      <c r="LZF28"/>
      <c r="LZG28"/>
      <c r="LZH28"/>
      <c r="LZI28"/>
      <c r="LZJ28"/>
      <c r="LZK28"/>
      <c r="LZL28"/>
      <c r="LZM28"/>
      <c r="LZN28"/>
      <c r="LZO28"/>
      <c r="LZP28"/>
      <c r="LZQ28"/>
      <c r="LZR28"/>
      <c r="LZS28"/>
      <c r="LZT28"/>
      <c r="LZU28"/>
      <c r="LZV28"/>
      <c r="LZW28"/>
      <c r="LZX28"/>
      <c r="LZY28"/>
      <c r="LZZ28"/>
      <c r="MAA28"/>
      <c r="MAB28"/>
      <c r="MAC28"/>
      <c r="MAD28"/>
      <c r="MAE28"/>
      <c r="MAF28"/>
      <c r="MAG28"/>
      <c r="MAH28"/>
      <c r="MAI28"/>
      <c r="MAJ28"/>
      <c r="MAK28"/>
      <c r="MAL28"/>
      <c r="MAM28"/>
      <c r="MAN28"/>
      <c r="MAO28"/>
      <c r="MAP28"/>
      <c r="MAQ28"/>
      <c r="MAR28"/>
      <c r="MAS28"/>
      <c r="MAT28"/>
      <c r="MAU28"/>
      <c r="MAV28"/>
      <c r="MAW28"/>
      <c r="MAX28"/>
      <c r="MAY28"/>
      <c r="MAZ28"/>
      <c r="MBA28"/>
      <c r="MBB28"/>
      <c r="MBC28"/>
      <c r="MBD28"/>
      <c r="MBE28"/>
      <c r="MBF28"/>
      <c r="MBG28"/>
      <c r="MBH28"/>
      <c r="MBI28"/>
      <c r="MBJ28"/>
      <c r="MBK28"/>
      <c r="MBL28"/>
      <c r="MBM28"/>
      <c r="MBN28"/>
      <c r="MBO28"/>
      <c r="MBP28"/>
      <c r="MBQ28"/>
      <c r="MBR28"/>
      <c r="MBS28"/>
      <c r="MBT28"/>
      <c r="MBU28"/>
      <c r="MBV28"/>
      <c r="MBW28"/>
      <c r="MBX28"/>
      <c r="MBY28"/>
      <c r="MBZ28"/>
      <c r="MCA28"/>
      <c r="MCB28"/>
      <c r="MCC28"/>
      <c r="MCD28"/>
      <c r="MCE28"/>
      <c r="MCF28"/>
      <c r="MCG28"/>
      <c r="MCH28"/>
      <c r="MCI28"/>
      <c r="MCJ28"/>
      <c r="MCK28"/>
      <c r="MCL28"/>
      <c r="MCM28"/>
      <c r="MCN28"/>
      <c r="MCO28"/>
      <c r="MCP28"/>
      <c r="MCQ28"/>
      <c r="MCR28"/>
      <c r="MCS28"/>
      <c r="MCT28"/>
      <c r="MCU28"/>
      <c r="MCV28"/>
      <c r="MCW28"/>
      <c r="MCX28"/>
      <c r="MCY28"/>
      <c r="MCZ28"/>
      <c r="MDA28"/>
      <c r="MDB28"/>
      <c r="MDC28"/>
      <c r="MDD28"/>
      <c r="MDE28"/>
      <c r="MDF28"/>
      <c r="MDG28"/>
      <c r="MDH28"/>
      <c r="MDI28"/>
      <c r="MDJ28"/>
      <c r="MDK28"/>
      <c r="MDL28"/>
      <c r="MDM28"/>
      <c r="MDN28"/>
      <c r="MDO28"/>
      <c r="MDP28"/>
      <c r="MDQ28"/>
      <c r="MDR28"/>
      <c r="MDS28"/>
      <c r="MDT28"/>
      <c r="MDU28"/>
      <c r="MDV28"/>
      <c r="MDW28"/>
      <c r="MDX28"/>
      <c r="MDY28"/>
      <c r="MDZ28"/>
      <c r="MEA28"/>
      <c r="MEB28"/>
      <c r="MEC28"/>
      <c r="MED28"/>
      <c r="MEE28"/>
      <c r="MEF28"/>
      <c r="MEG28"/>
      <c r="MEH28"/>
      <c r="MEI28"/>
      <c r="MEJ28"/>
      <c r="MEK28"/>
      <c r="MEL28"/>
      <c r="MEM28"/>
      <c r="MEN28"/>
      <c r="MEO28"/>
      <c r="MEP28"/>
      <c r="MEQ28"/>
      <c r="MER28"/>
      <c r="MES28"/>
      <c r="MET28"/>
      <c r="MEU28"/>
      <c r="MEV28"/>
      <c r="MEW28"/>
      <c r="MEX28"/>
      <c r="MEY28"/>
      <c r="MEZ28"/>
      <c r="MFA28"/>
      <c r="MFB28"/>
      <c r="MFC28"/>
      <c r="MFD28"/>
      <c r="MFE28"/>
      <c r="MFF28"/>
      <c r="MFG28"/>
      <c r="MFH28"/>
      <c r="MFI28"/>
      <c r="MFJ28"/>
      <c r="MFK28"/>
      <c r="MFL28"/>
      <c r="MFM28"/>
      <c r="MFN28"/>
      <c r="MFO28"/>
      <c r="MFP28"/>
      <c r="MFQ28"/>
      <c r="MFR28"/>
      <c r="MFS28"/>
      <c r="MFT28"/>
      <c r="MFU28"/>
      <c r="MFV28"/>
      <c r="MFW28"/>
      <c r="MFX28"/>
      <c r="MFY28"/>
      <c r="MFZ28"/>
      <c r="MGA28"/>
      <c r="MGB28"/>
      <c r="MGC28"/>
      <c r="MGD28"/>
      <c r="MGE28"/>
      <c r="MGF28"/>
      <c r="MGG28"/>
      <c r="MGH28"/>
      <c r="MGI28"/>
      <c r="MGJ28"/>
      <c r="MGK28"/>
      <c r="MGL28"/>
      <c r="MGM28"/>
      <c r="MGN28"/>
      <c r="MGO28"/>
      <c r="MGP28"/>
      <c r="MGQ28"/>
      <c r="MGR28"/>
      <c r="MGS28"/>
      <c r="MGT28"/>
      <c r="MGU28"/>
      <c r="MGV28"/>
      <c r="MGW28"/>
      <c r="MGX28"/>
      <c r="MGY28"/>
      <c r="MGZ28"/>
      <c r="MHA28"/>
      <c r="MHB28"/>
      <c r="MHC28"/>
      <c r="MHD28"/>
      <c r="MHE28"/>
      <c r="MHF28"/>
      <c r="MHG28"/>
      <c r="MHH28"/>
      <c r="MHI28"/>
      <c r="MHJ28"/>
      <c r="MHK28"/>
      <c r="MHL28"/>
      <c r="MHM28"/>
      <c r="MHN28"/>
      <c r="MHO28"/>
      <c r="MHP28"/>
      <c r="MHQ28"/>
      <c r="MHR28"/>
      <c r="MHS28"/>
      <c r="MHT28"/>
      <c r="MHU28"/>
      <c r="MHV28"/>
      <c r="MHW28"/>
      <c r="MHX28"/>
      <c r="MHY28"/>
      <c r="MHZ28"/>
      <c r="MIA28"/>
      <c r="MIB28"/>
      <c r="MIC28"/>
      <c r="MID28"/>
      <c r="MIE28"/>
      <c r="MIF28"/>
      <c r="MIG28"/>
      <c r="MIH28"/>
      <c r="MII28"/>
      <c r="MIJ28"/>
      <c r="MIK28"/>
      <c r="MIL28"/>
      <c r="MIM28"/>
      <c r="MIN28"/>
      <c r="MIO28"/>
      <c r="MIP28"/>
      <c r="MIQ28"/>
      <c r="MIR28"/>
      <c r="MIS28"/>
      <c r="MIT28"/>
      <c r="MIU28"/>
      <c r="MIV28"/>
      <c r="MIW28"/>
      <c r="MIX28"/>
      <c r="MIY28"/>
      <c r="MIZ28"/>
      <c r="MJA28"/>
      <c r="MJB28"/>
      <c r="MJC28"/>
      <c r="MJD28"/>
      <c r="MJE28"/>
      <c r="MJF28"/>
      <c r="MJG28"/>
      <c r="MJH28"/>
      <c r="MJI28"/>
      <c r="MJJ28"/>
      <c r="MJK28"/>
      <c r="MJL28"/>
      <c r="MJM28"/>
      <c r="MJN28"/>
      <c r="MJO28"/>
      <c r="MJP28"/>
      <c r="MJQ28"/>
      <c r="MJR28"/>
      <c r="MJS28"/>
      <c r="MJT28"/>
      <c r="MJU28"/>
      <c r="MJV28"/>
      <c r="MJW28"/>
      <c r="MJX28"/>
      <c r="MJY28"/>
      <c r="MJZ28"/>
      <c r="MKA28"/>
      <c r="MKB28"/>
      <c r="MKC28"/>
      <c r="MKD28"/>
      <c r="MKE28"/>
      <c r="MKF28"/>
      <c r="MKG28"/>
      <c r="MKH28"/>
      <c r="MKI28"/>
      <c r="MKJ28"/>
      <c r="MKK28"/>
      <c r="MKL28"/>
      <c r="MKM28"/>
      <c r="MKN28"/>
      <c r="MKO28"/>
      <c r="MKP28"/>
      <c r="MKQ28"/>
      <c r="MKR28"/>
      <c r="MKS28"/>
      <c r="MKT28"/>
      <c r="MKU28"/>
      <c r="MKV28"/>
      <c r="MKW28"/>
      <c r="MKX28"/>
      <c r="MKY28"/>
      <c r="MKZ28"/>
      <c r="MLA28"/>
      <c r="MLB28"/>
      <c r="MLC28"/>
      <c r="MLD28"/>
      <c r="MLE28"/>
      <c r="MLF28"/>
      <c r="MLG28"/>
      <c r="MLH28"/>
      <c r="MLI28"/>
      <c r="MLJ28"/>
      <c r="MLK28"/>
      <c r="MLL28"/>
      <c r="MLM28"/>
      <c r="MLN28"/>
      <c r="MLO28"/>
      <c r="MLP28"/>
      <c r="MLQ28"/>
      <c r="MLR28"/>
      <c r="MLS28"/>
      <c r="MLT28"/>
      <c r="MLU28"/>
      <c r="MLV28"/>
      <c r="MLW28"/>
      <c r="MLX28"/>
      <c r="MLY28"/>
      <c r="MLZ28"/>
      <c r="MMA28"/>
      <c r="MMB28"/>
      <c r="MMC28"/>
      <c r="MMD28"/>
      <c r="MME28"/>
      <c r="MMF28"/>
      <c r="MMG28"/>
      <c r="MMH28"/>
      <c r="MMI28"/>
      <c r="MMJ28"/>
      <c r="MMK28"/>
      <c r="MML28"/>
      <c r="MMM28"/>
      <c r="MMN28"/>
      <c r="MMO28"/>
      <c r="MMP28"/>
      <c r="MMQ28"/>
      <c r="MMR28"/>
      <c r="MMS28"/>
      <c r="MMT28"/>
      <c r="MMU28"/>
      <c r="MMV28"/>
      <c r="MMW28"/>
      <c r="MMX28"/>
      <c r="MMY28"/>
      <c r="MMZ28"/>
      <c r="MNA28"/>
      <c r="MNB28"/>
      <c r="MNC28"/>
      <c r="MND28"/>
      <c r="MNE28"/>
      <c r="MNF28"/>
      <c r="MNG28"/>
      <c r="MNH28"/>
      <c r="MNI28"/>
      <c r="MNJ28"/>
      <c r="MNK28"/>
      <c r="MNL28"/>
      <c r="MNM28"/>
      <c r="MNN28"/>
      <c r="MNO28"/>
      <c r="MNP28"/>
      <c r="MNQ28"/>
      <c r="MNR28"/>
      <c r="MNS28"/>
      <c r="MNT28"/>
      <c r="MNU28"/>
      <c r="MNV28"/>
      <c r="MNW28"/>
      <c r="MNX28"/>
      <c r="MNY28"/>
      <c r="MNZ28"/>
      <c r="MOA28"/>
      <c r="MOB28"/>
      <c r="MOC28"/>
      <c r="MOD28"/>
      <c r="MOE28"/>
      <c r="MOF28"/>
      <c r="MOG28"/>
      <c r="MOH28"/>
      <c r="MOI28"/>
      <c r="MOJ28"/>
      <c r="MOK28"/>
      <c r="MOL28"/>
      <c r="MOM28"/>
      <c r="MON28"/>
      <c r="MOO28"/>
      <c r="MOP28"/>
      <c r="MOQ28"/>
      <c r="MOR28"/>
      <c r="MOS28"/>
      <c r="MOT28"/>
      <c r="MOU28"/>
      <c r="MOV28"/>
      <c r="MOW28"/>
      <c r="MOX28"/>
      <c r="MOY28"/>
      <c r="MOZ28"/>
      <c r="MPA28"/>
      <c r="MPB28"/>
      <c r="MPC28"/>
      <c r="MPD28"/>
      <c r="MPE28"/>
      <c r="MPF28"/>
      <c r="MPG28"/>
      <c r="MPH28"/>
      <c r="MPI28"/>
      <c r="MPJ28"/>
      <c r="MPK28"/>
      <c r="MPL28"/>
      <c r="MPM28"/>
      <c r="MPN28"/>
      <c r="MPO28"/>
      <c r="MPP28"/>
      <c r="MPQ28"/>
      <c r="MPR28"/>
      <c r="MPS28"/>
      <c r="MPT28"/>
      <c r="MPU28"/>
      <c r="MPV28"/>
      <c r="MPW28"/>
      <c r="MPX28"/>
      <c r="MPY28"/>
      <c r="MPZ28"/>
      <c r="MQA28"/>
      <c r="MQB28"/>
      <c r="MQC28"/>
      <c r="MQD28"/>
      <c r="MQE28"/>
      <c r="MQF28"/>
      <c r="MQG28"/>
      <c r="MQH28"/>
      <c r="MQI28"/>
      <c r="MQJ28"/>
      <c r="MQK28"/>
      <c r="MQL28"/>
      <c r="MQM28"/>
      <c r="MQN28"/>
      <c r="MQO28"/>
      <c r="MQP28"/>
      <c r="MQQ28"/>
      <c r="MQR28"/>
      <c r="MQS28"/>
      <c r="MQT28"/>
      <c r="MQU28"/>
      <c r="MQV28"/>
      <c r="MQW28"/>
      <c r="MQX28"/>
      <c r="MQY28"/>
      <c r="MQZ28"/>
      <c r="MRA28"/>
      <c r="MRB28"/>
      <c r="MRC28"/>
      <c r="MRD28"/>
      <c r="MRE28"/>
      <c r="MRF28"/>
      <c r="MRG28"/>
      <c r="MRH28"/>
      <c r="MRI28"/>
      <c r="MRJ28"/>
      <c r="MRK28"/>
      <c r="MRL28"/>
      <c r="MRM28"/>
      <c r="MRN28"/>
      <c r="MRO28"/>
      <c r="MRP28"/>
      <c r="MRQ28"/>
      <c r="MRR28"/>
      <c r="MRS28"/>
      <c r="MRT28"/>
      <c r="MRU28"/>
      <c r="MRV28"/>
      <c r="MRW28"/>
      <c r="MRX28"/>
      <c r="MRY28"/>
      <c r="MRZ28"/>
      <c r="MSA28"/>
      <c r="MSB28"/>
      <c r="MSC28"/>
      <c r="MSD28"/>
      <c r="MSE28"/>
      <c r="MSF28"/>
      <c r="MSG28"/>
      <c r="MSH28"/>
      <c r="MSI28"/>
      <c r="MSJ28"/>
      <c r="MSK28"/>
      <c r="MSL28"/>
      <c r="MSM28"/>
      <c r="MSN28"/>
      <c r="MSO28"/>
      <c r="MSP28"/>
      <c r="MSQ28"/>
      <c r="MSR28"/>
      <c r="MSS28"/>
      <c r="MST28"/>
      <c r="MSU28"/>
      <c r="MSV28"/>
      <c r="MSW28"/>
      <c r="MSX28"/>
      <c r="MSY28"/>
      <c r="MSZ28"/>
      <c r="MTA28"/>
      <c r="MTB28"/>
      <c r="MTC28"/>
      <c r="MTD28"/>
      <c r="MTE28"/>
      <c r="MTF28"/>
      <c r="MTG28"/>
      <c r="MTH28"/>
      <c r="MTI28"/>
      <c r="MTJ28"/>
      <c r="MTK28"/>
      <c r="MTL28"/>
      <c r="MTM28"/>
      <c r="MTN28"/>
      <c r="MTO28"/>
      <c r="MTP28"/>
      <c r="MTQ28"/>
      <c r="MTR28"/>
      <c r="MTS28"/>
      <c r="MTT28"/>
      <c r="MTU28"/>
      <c r="MTV28"/>
      <c r="MTW28"/>
      <c r="MTX28"/>
      <c r="MTY28"/>
      <c r="MTZ28"/>
      <c r="MUA28"/>
      <c r="MUB28"/>
      <c r="MUC28"/>
      <c r="MUD28"/>
      <c r="MUE28"/>
      <c r="MUF28"/>
      <c r="MUG28"/>
      <c r="MUH28"/>
      <c r="MUI28"/>
      <c r="MUJ28"/>
      <c r="MUK28"/>
      <c r="MUL28"/>
      <c r="MUM28"/>
      <c r="MUN28"/>
      <c r="MUO28"/>
      <c r="MUP28"/>
      <c r="MUQ28"/>
      <c r="MUR28"/>
      <c r="MUS28"/>
      <c r="MUT28"/>
      <c r="MUU28"/>
      <c r="MUV28"/>
      <c r="MUW28"/>
      <c r="MUX28"/>
      <c r="MUY28"/>
      <c r="MUZ28"/>
      <c r="MVA28"/>
      <c r="MVB28"/>
      <c r="MVC28"/>
      <c r="MVD28"/>
      <c r="MVE28"/>
      <c r="MVF28"/>
      <c r="MVG28"/>
      <c r="MVH28"/>
      <c r="MVI28"/>
      <c r="MVJ28"/>
      <c r="MVK28"/>
      <c r="MVL28"/>
      <c r="MVM28"/>
      <c r="MVN28"/>
      <c r="MVO28"/>
      <c r="MVP28"/>
      <c r="MVQ28"/>
      <c r="MVR28"/>
      <c r="MVS28"/>
      <c r="MVT28"/>
      <c r="MVU28"/>
      <c r="MVV28"/>
      <c r="MVW28"/>
      <c r="MVX28"/>
      <c r="MVY28"/>
      <c r="MVZ28"/>
      <c r="MWA28"/>
      <c r="MWB28"/>
      <c r="MWC28"/>
      <c r="MWD28"/>
      <c r="MWE28"/>
      <c r="MWF28"/>
      <c r="MWG28"/>
      <c r="MWH28"/>
      <c r="MWI28"/>
      <c r="MWJ28"/>
      <c r="MWK28"/>
      <c r="MWL28"/>
      <c r="MWM28"/>
      <c r="MWN28"/>
      <c r="MWO28"/>
      <c r="MWP28"/>
      <c r="MWQ28"/>
      <c r="MWR28"/>
      <c r="MWS28"/>
      <c r="MWT28"/>
      <c r="MWU28"/>
      <c r="MWV28"/>
      <c r="MWW28"/>
      <c r="MWX28"/>
      <c r="MWY28"/>
      <c r="MWZ28"/>
      <c r="MXA28"/>
      <c r="MXB28"/>
      <c r="MXC28"/>
      <c r="MXD28"/>
      <c r="MXE28"/>
      <c r="MXF28"/>
      <c r="MXG28"/>
      <c r="MXH28"/>
      <c r="MXI28"/>
      <c r="MXJ28"/>
      <c r="MXK28"/>
      <c r="MXL28"/>
      <c r="MXM28"/>
      <c r="MXN28"/>
      <c r="MXO28"/>
      <c r="MXP28"/>
      <c r="MXQ28"/>
      <c r="MXR28"/>
      <c r="MXS28"/>
      <c r="MXT28"/>
      <c r="MXU28"/>
      <c r="MXV28"/>
      <c r="MXW28"/>
      <c r="MXX28"/>
      <c r="MXY28"/>
      <c r="MXZ28"/>
      <c r="MYA28"/>
      <c r="MYB28"/>
      <c r="MYC28"/>
      <c r="MYD28"/>
      <c r="MYE28"/>
      <c r="MYF28"/>
      <c r="MYG28"/>
      <c r="MYH28"/>
      <c r="MYI28"/>
      <c r="MYJ28"/>
      <c r="MYK28"/>
      <c r="MYL28"/>
      <c r="MYM28"/>
      <c r="MYN28"/>
      <c r="MYO28"/>
      <c r="MYP28"/>
      <c r="MYQ28"/>
      <c r="MYR28"/>
      <c r="MYS28"/>
      <c r="MYT28"/>
      <c r="MYU28"/>
      <c r="MYV28"/>
      <c r="MYW28"/>
      <c r="MYX28"/>
      <c r="MYY28"/>
      <c r="MYZ28"/>
      <c r="MZA28"/>
      <c r="MZB28"/>
      <c r="MZC28"/>
      <c r="MZD28"/>
      <c r="MZE28"/>
      <c r="MZF28"/>
      <c r="MZG28"/>
      <c r="MZH28"/>
      <c r="MZI28"/>
      <c r="MZJ28"/>
      <c r="MZK28"/>
      <c r="MZL28"/>
      <c r="MZM28"/>
      <c r="MZN28"/>
      <c r="MZO28"/>
      <c r="MZP28"/>
      <c r="MZQ28"/>
      <c r="MZR28"/>
      <c r="MZS28"/>
      <c r="MZT28"/>
      <c r="MZU28"/>
      <c r="MZV28"/>
      <c r="MZW28"/>
      <c r="MZX28"/>
      <c r="MZY28"/>
      <c r="MZZ28"/>
      <c r="NAA28"/>
      <c r="NAB28"/>
      <c r="NAC28"/>
      <c r="NAD28"/>
      <c r="NAE28"/>
      <c r="NAF28"/>
      <c r="NAG28"/>
      <c r="NAH28"/>
      <c r="NAI28"/>
      <c r="NAJ28"/>
      <c r="NAK28"/>
      <c r="NAL28"/>
      <c r="NAM28"/>
      <c r="NAN28"/>
      <c r="NAO28"/>
      <c r="NAP28"/>
      <c r="NAQ28"/>
      <c r="NAR28"/>
      <c r="NAS28"/>
      <c r="NAT28"/>
      <c r="NAU28"/>
      <c r="NAV28"/>
      <c r="NAW28"/>
      <c r="NAX28"/>
      <c r="NAY28"/>
      <c r="NAZ28"/>
      <c r="NBA28"/>
      <c r="NBB28"/>
      <c r="NBC28"/>
      <c r="NBD28"/>
      <c r="NBE28"/>
      <c r="NBF28"/>
      <c r="NBG28"/>
      <c r="NBH28"/>
      <c r="NBI28"/>
      <c r="NBJ28"/>
      <c r="NBK28"/>
      <c r="NBL28"/>
      <c r="NBM28"/>
      <c r="NBN28"/>
      <c r="NBO28"/>
      <c r="NBP28"/>
      <c r="NBQ28"/>
      <c r="NBR28"/>
      <c r="NBS28"/>
      <c r="NBT28"/>
      <c r="NBU28"/>
      <c r="NBV28"/>
      <c r="NBW28"/>
      <c r="NBX28"/>
      <c r="NBY28"/>
      <c r="NBZ28"/>
      <c r="NCA28"/>
      <c r="NCB28"/>
      <c r="NCC28"/>
      <c r="NCD28"/>
      <c r="NCE28"/>
      <c r="NCF28"/>
      <c r="NCG28"/>
      <c r="NCH28"/>
      <c r="NCI28"/>
      <c r="NCJ28"/>
      <c r="NCK28"/>
      <c r="NCL28"/>
      <c r="NCM28"/>
      <c r="NCN28"/>
      <c r="NCO28"/>
      <c r="NCP28"/>
      <c r="NCQ28"/>
      <c r="NCR28"/>
      <c r="NCS28"/>
      <c r="NCT28"/>
      <c r="NCU28"/>
      <c r="NCV28"/>
      <c r="NCW28"/>
      <c r="NCX28"/>
      <c r="NCY28"/>
      <c r="NCZ28"/>
      <c r="NDA28"/>
      <c r="NDB28"/>
      <c r="NDC28"/>
      <c r="NDD28"/>
      <c r="NDE28"/>
      <c r="NDF28"/>
      <c r="NDG28"/>
      <c r="NDH28"/>
      <c r="NDI28"/>
      <c r="NDJ28"/>
      <c r="NDK28"/>
      <c r="NDL28"/>
      <c r="NDM28"/>
      <c r="NDN28"/>
      <c r="NDO28"/>
      <c r="NDP28"/>
      <c r="NDQ28"/>
      <c r="NDR28"/>
      <c r="NDS28"/>
      <c r="NDT28"/>
      <c r="NDU28"/>
      <c r="NDV28"/>
      <c r="NDW28"/>
      <c r="NDX28"/>
      <c r="NDY28"/>
      <c r="NDZ28"/>
      <c r="NEA28"/>
      <c r="NEB28"/>
      <c r="NEC28"/>
      <c r="NED28"/>
      <c r="NEE28"/>
      <c r="NEF28"/>
      <c r="NEG28"/>
      <c r="NEH28"/>
      <c r="NEI28"/>
      <c r="NEJ28"/>
      <c r="NEK28"/>
      <c r="NEL28"/>
      <c r="NEM28"/>
      <c r="NEN28"/>
      <c r="NEO28"/>
      <c r="NEP28"/>
      <c r="NEQ28"/>
      <c r="NER28"/>
      <c r="NES28"/>
      <c r="NET28"/>
      <c r="NEU28"/>
      <c r="NEV28"/>
      <c r="NEW28"/>
      <c r="NEX28"/>
      <c r="NEY28"/>
      <c r="NEZ28"/>
      <c r="NFA28"/>
      <c r="NFB28"/>
      <c r="NFC28"/>
      <c r="NFD28"/>
      <c r="NFE28"/>
      <c r="NFF28"/>
      <c r="NFG28"/>
      <c r="NFH28"/>
      <c r="NFI28"/>
      <c r="NFJ28"/>
      <c r="NFK28"/>
      <c r="NFL28"/>
      <c r="NFM28"/>
      <c r="NFN28"/>
      <c r="NFO28"/>
      <c r="NFP28"/>
      <c r="NFQ28"/>
      <c r="NFR28"/>
      <c r="NFS28"/>
      <c r="NFT28"/>
      <c r="NFU28"/>
      <c r="NFV28"/>
      <c r="NFW28"/>
      <c r="NFX28"/>
      <c r="NFY28"/>
      <c r="NFZ28"/>
      <c r="NGA28"/>
      <c r="NGB28"/>
      <c r="NGC28"/>
      <c r="NGD28"/>
      <c r="NGE28"/>
      <c r="NGF28"/>
      <c r="NGG28"/>
      <c r="NGH28"/>
      <c r="NGI28"/>
      <c r="NGJ28"/>
      <c r="NGK28"/>
      <c r="NGL28"/>
      <c r="NGM28"/>
      <c r="NGN28"/>
      <c r="NGO28"/>
      <c r="NGP28"/>
      <c r="NGQ28"/>
      <c r="NGR28"/>
      <c r="NGS28"/>
      <c r="NGT28"/>
      <c r="NGU28"/>
      <c r="NGV28"/>
      <c r="NGW28"/>
      <c r="NGX28"/>
      <c r="NGY28"/>
      <c r="NGZ28"/>
      <c r="NHA28"/>
      <c r="NHB28"/>
      <c r="NHC28"/>
      <c r="NHD28"/>
      <c r="NHE28"/>
      <c r="NHF28"/>
      <c r="NHG28"/>
      <c r="NHH28"/>
      <c r="NHI28"/>
      <c r="NHJ28"/>
      <c r="NHK28"/>
      <c r="NHL28"/>
      <c r="NHM28"/>
      <c r="NHN28"/>
      <c r="NHO28"/>
      <c r="NHP28"/>
      <c r="NHQ28"/>
      <c r="NHR28"/>
      <c r="NHS28"/>
      <c r="NHT28"/>
      <c r="NHU28"/>
      <c r="NHV28"/>
      <c r="NHW28"/>
      <c r="NHX28"/>
      <c r="NHY28"/>
      <c r="NHZ28"/>
      <c r="NIA28"/>
      <c r="NIB28"/>
      <c r="NIC28"/>
      <c r="NID28"/>
      <c r="NIE28"/>
      <c r="NIF28"/>
      <c r="NIG28"/>
      <c r="NIH28"/>
      <c r="NII28"/>
      <c r="NIJ28"/>
      <c r="NIK28"/>
      <c r="NIL28"/>
      <c r="NIM28"/>
      <c r="NIN28"/>
      <c r="NIO28"/>
      <c r="NIP28"/>
      <c r="NIQ28"/>
      <c r="NIR28"/>
      <c r="NIS28"/>
      <c r="NIT28"/>
      <c r="NIU28"/>
      <c r="NIV28"/>
      <c r="NIW28"/>
      <c r="NIX28"/>
      <c r="NIY28"/>
      <c r="NIZ28"/>
      <c r="NJA28"/>
      <c r="NJB28"/>
      <c r="NJC28"/>
      <c r="NJD28"/>
      <c r="NJE28"/>
      <c r="NJF28"/>
      <c r="NJG28"/>
      <c r="NJH28"/>
      <c r="NJI28"/>
      <c r="NJJ28"/>
      <c r="NJK28"/>
      <c r="NJL28"/>
      <c r="NJM28"/>
      <c r="NJN28"/>
      <c r="NJO28"/>
      <c r="NJP28"/>
      <c r="NJQ28"/>
      <c r="NJR28"/>
      <c r="NJS28"/>
      <c r="NJT28"/>
      <c r="NJU28"/>
      <c r="NJV28"/>
      <c r="NJW28"/>
      <c r="NJX28"/>
      <c r="NJY28"/>
      <c r="NJZ28"/>
      <c r="NKA28"/>
      <c r="NKB28"/>
      <c r="NKC28"/>
      <c r="NKD28"/>
      <c r="NKE28"/>
      <c r="NKF28"/>
      <c r="NKG28"/>
      <c r="NKH28"/>
      <c r="NKI28"/>
      <c r="NKJ28"/>
      <c r="NKK28"/>
      <c r="NKL28"/>
      <c r="NKM28"/>
      <c r="NKN28"/>
      <c r="NKO28"/>
      <c r="NKP28"/>
      <c r="NKQ28"/>
      <c r="NKR28"/>
      <c r="NKS28"/>
      <c r="NKT28"/>
      <c r="NKU28"/>
      <c r="NKV28"/>
      <c r="NKW28"/>
      <c r="NKX28"/>
      <c r="NKY28"/>
      <c r="NKZ28"/>
      <c r="NLA28"/>
      <c r="NLB28"/>
      <c r="NLC28"/>
      <c r="NLD28"/>
      <c r="NLE28"/>
      <c r="NLF28"/>
      <c r="NLG28"/>
      <c r="NLH28"/>
      <c r="NLI28"/>
      <c r="NLJ28"/>
      <c r="NLK28"/>
      <c r="NLL28"/>
      <c r="NLM28"/>
      <c r="NLN28"/>
      <c r="NLO28"/>
      <c r="NLP28"/>
      <c r="NLQ28"/>
      <c r="NLR28"/>
      <c r="NLS28"/>
      <c r="NLT28"/>
      <c r="NLU28"/>
      <c r="NLV28"/>
      <c r="NLW28"/>
      <c r="NLX28"/>
      <c r="NLY28"/>
      <c r="NLZ28"/>
      <c r="NMA28"/>
      <c r="NMB28"/>
      <c r="NMC28"/>
      <c r="NMD28"/>
      <c r="NME28"/>
      <c r="NMF28"/>
      <c r="NMG28"/>
      <c r="NMH28"/>
      <c r="NMI28"/>
      <c r="NMJ28"/>
      <c r="NMK28"/>
      <c r="NML28"/>
      <c r="NMM28"/>
      <c r="NMN28"/>
      <c r="NMO28"/>
      <c r="NMP28"/>
      <c r="NMQ28"/>
      <c r="NMR28"/>
      <c r="NMS28"/>
      <c r="NMT28"/>
      <c r="NMU28"/>
      <c r="NMV28"/>
      <c r="NMW28"/>
      <c r="NMX28"/>
      <c r="NMY28"/>
      <c r="NMZ28"/>
      <c r="NNA28"/>
      <c r="NNB28"/>
      <c r="NNC28"/>
      <c r="NND28"/>
      <c r="NNE28"/>
      <c r="NNF28"/>
      <c r="NNG28"/>
      <c r="NNH28"/>
      <c r="NNI28"/>
      <c r="NNJ28"/>
      <c r="NNK28"/>
      <c r="NNL28"/>
      <c r="NNM28"/>
      <c r="NNN28"/>
      <c r="NNO28"/>
      <c r="NNP28"/>
      <c r="NNQ28"/>
      <c r="NNR28"/>
      <c r="NNS28"/>
      <c r="NNT28"/>
      <c r="NNU28"/>
      <c r="NNV28"/>
      <c r="NNW28"/>
      <c r="NNX28"/>
      <c r="NNY28"/>
      <c r="NNZ28"/>
      <c r="NOA28"/>
      <c r="NOB28"/>
      <c r="NOC28"/>
      <c r="NOD28"/>
      <c r="NOE28"/>
      <c r="NOF28"/>
      <c r="NOG28"/>
      <c r="NOH28"/>
      <c r="NOI28"/>
      <c r="NOJ28"/>
      <c r="NOK28"/>
      <c r="NOL28"/>
      <c r="NOM28"/>
      <c r="NON28"/>
      <c r="NOO28"/>
      <c r="NOP28"/>
      <c r="NOQ28"/>
      <c r="NOR28"/>
      <c r="NOS28"/>
      <c r="NOT28"/>
      <c r="NOU28"/>
      <c r="NOV28"/>
      <c r="NOW28"/>
      <c r="NOX28"/>
      <c r="NOY28"/>
      <c r="NOZ28"/>
      <c r="NPA28"/>
      <c r="NPB28"/>
      <c r="NPC28"/>
      <c r="NPD28"/>
      <c r="NPE28"/>
      <c r="NPF28"/>
      <c r="NPG28"/>
      <c r="NPH28"/>
      <c r="NPI28"/>
      <c r="NPJ28"/>
      <c r="NPK28"/>
      <c r="NPL28"/>
      <c r="NPM28"/>
      <c r="NPN28"/>
      <c r="NPO28"/>
      <c r="NPP28"/>
      <c r="NPQ28"/>
      <c r="NPR28"/>
      <c r="NPS28"/>
      <c r="NPT28"/>
      <c r="NPU28"/>
      <c r="NPV28"/>
      <c r="NPW28"/>
      <c r="NPX28"/>
      <c r="NPY28"/>
      <c r="NPZ28"/>
      <c r="NQA28"/>
      <c r="NQB28"/>
      <c r="NQC28"/>
      <c r="NQD28"/>
      <c r="NQE28"/>
      <c r="NQF28"/>
      <c r="NQG28"/>
      <c r="NQH28"/>
      <c r="NQI28"/>
      <c r="NQJ28"/>
      <c r="NQK28"/>
      <c r="NQL28"/>
      <c r="NQM28"/>
      <c r="NQN28"/>
      <c r="NQO28"/>
      <c r="NQP28"/>
      <c r="NQQ28"/>
      <c r="NQR28"/>
      <c r="NQS28"/>
      <c r="NQT28"/>
      <c r="NQU28"/>
      <c r="NQV28"/>
      <c r="NQW28"/>
      <c r="NQX28"/>
      <c r="NQY28"/>
      <c r="NQZ28"/>
      <c r="NRA28"/>
      <c r="NRB28"/>
      <c r="NRC28"/>
      <c r="NRD28"/>
      <c r="NRE28"/>
      <c r="NRF28"/>
      <c r="NRG28"/>
      <c r="NRH28"/>
      <c r="NRI28"/>
    </row>
    <row r="29" spans="1:9941" s="54" customFormat="1" ht="12.2" customHeight="1" x14ac:dyDescent="0.2">
      <c r="A29" s="1182" t="s">
        <v>97</v>
      </c>
      <c r="B29" s="854" t="s">
        <v>197</v>
      </c>
      <c r="C29" s="486">
        <f>'1. mell.bevétel_össz'!C28-'26._önként_össz_bev'!C30-'26._államig_össz_bev'!C29</f>
        <v>0</v>
      </c>
      <c r="D29" s="411">
        <f>'1. mell.bevétel_össz'!D28-'26._önként_össz_bev'!D30-'26._államig_össz_bev'!D29</f>
        <v>229697587</v>
      </c>
      <c r="E29" s="694">
        <f>'1. mell.bevétel_össz'!E28-'26._önként_össz_bev'!E30-'26._államig_össz_bev'!E29</f>
        <v>229697587</v>
      </c>
      <c r="F29" s="694">
        <f>'1. mell.bevétel_össz'!F28-'26._önként_össz_bev'!F30-'26._államig_össz_bev'!F29</f>
        <v>229697587</v>
      </c>
      <c r="G29" s="694">
        <f>'1. mell.bevétel_össz'!G28-'26._önként_össz_bev'!G30-'26._államig_össz_bev'!G29</f>
        <v>229697587</v>
      </c>
      <c r="H29" s="413">
        <f t="shared" si="2"/>
        <v>0</v>
      </c>
      <c r="I29" s="757">
        <f>'1. mell.bevétel_össz'!I28-'26._önként_össz_bev'!I30-'26._államig_össz_bev'!I29</f>
        <v>0</v>
      </c>
      <c r="J29" s="413">
        <f>'1. mell.bevétel_össz'!J28-'26._önként_össz_bev'!J30-'26._államig_össz_bev'!J29</f>
        <v>0</v>
      </c>
      <c r="K29" s="413">
        <f>'1. mell.bevétel_össz'!K28-'26._önként_össz_bev'!K30-'26._államig_össz_bev'!K29</f>
        <v>0</v>
      </c>
      <c r="L29" s="413">
        <f>'1. mell.bevétel_össz'!L28-'26._önként_össz_bev'!L30</f>
        <v>0</v>
      </c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  <c r="RG29"/>
      <c r="RH29"/>
      <c r="RI29"/>
      <c r="RJ29"/>
      <c r="RK29"/>
      <c r="RL29"/>
      <c r="RM29"/>
      <c r="RN29"/>
      <c r="RO29"/>
      <c r="RP29"/>
      <c r="RQ29"/>
      <c r="RR29"/>
      <c r="RS29"/>
      <c r="RT29"/>
      <c r="RU29"/>
      <c r="RV29"/>
      <c r="RW29"/>
      <c r="RX29"/>
      <c r="RY29"/>
      <c r="RZ29"/>
      <c r="SA29"/>
      <c r="SB29"/>
      <c r="SC29"/>
      <c r="SD29"/>
      <c r="SE29"/>
      <c r="SF29"/>
      <c r="SG29"/>
      <c r="SH29"/>
      <c r="SI29"/>
      <c r="SJ29"/>
      <c r="SK29"/>
      <c r="SL29"/>
      <c r="SM29"/>
      <c r="SN29"/>
      <c r="SO29"/>
      <c r="SP29"/>
      <c r="SQ29"/>
      <c r="SR29"/>
      <c r="SS29"/>
      <c r="ST29"/>
      <c r="SU29"/>
      <c r="SV29"/>
      <c r="SW29"/>
      <c r="SX29"/>
      <c r="SY29"/>
      <c r="SZ29"/>
      <c r="TA29"/>
      <c r="TB29"/>
      <c r="TC29"/>
      <c r="TD29"/>
      <c r="TE29"/>
      <c r="TF29"/>
      <c r="TG29"/>
      <c r="TH29"/>
      <c r="TI29"/>
      <c r="TJ29"/>
      <c r="TK29"/>
      <c r="TL29"/>
      <c r="TM29"/>
      <c r="TN29"/>
      <c r="TO29"/>
      <c r="TP29"/>
      <c r="TQ29"/>
      <c r="TR29"/>
      <c r="TS29"/>
      <c r="TT29"/>
      <c r="TU29"/>
      <c r="TV29"/>
      <c r="TW29"/>
      <c r="TX29"/>
      <c r="TY29"/>
      <c r="TZ29"/>
      <c r="UA29"/>
      <c r="UB29"/>
      <c r="UC29"/>
      <c r="UD29"/>
      <c r="UE29"/>
      <c r="UF29"/>
      <c r="UG29"/>
      <c r="UH29"/>
      <c r="UI29"/>
      <c r="UJ29"/>
      <c r="UK29"/>
      <c r="UL29"/>
      <c r="UM29"/>
      <c r="UN29"/>
      <c r="UO29"/>
      <c r="UP29"/>
      <c r="UQ29"/>
      <c r="UR29"/>
      <c r="US29"/>
      <c r="UT29"/>
      <c r="UU29"/>
      <c r="UV29"/>
      <c r="UW29"/>
      <c r="UX29"/>
      <c r="UY29"/>
      <c r="UZ29"/>
      <c r="VA29"/>
      <c r="VB29"/>
      <c r="VC29"/>
      <c r="VD29"/>
      <c r="VE29"/>
      <c r="VF29"/>
      <c r="VG29"/>
      <c r="VH29"/>
      <c r="VI29"/>
      <c r="VJ29"/>
      <c r="VK29"/>
      <c r="VL29"/>
      <c r="VM29"/>
      <c r="VN29"/>
      <c r="VO29"/>
      <c r="VP29"/>
      <c r="VQ29"/>
      <c r="VR29"/>
      <c r="VS29"/>
      <c r="VT29"/>
      <c r="VU29"/>
      <c r="VV29"/>
      <c r="VW29"/>
      <c r="VX29"/>
      <c r="VY29"/>
      <c r="VZ29"/>
      <c r="WA29"/>
      <c r="WB29"/>
      <c r="WC29"/>
      <c r="WD29"/>
      <c r="WE29"/>
      <c r="WF29"/>
      <c r="WG29"/>
      <c r="WH29"/>
      <c r="WI29"/>
      <c r="WJ29"/>
      <c r="WK29"/>
      <c r="WL29"/>
      <c r="WM29"/>
      <c r="WN29"/>
      <c r="WO29"/>
      <c r="WP29"/>
      <c r="WQ29"/>
      <c r="WR29"/>
      <c r="WS29"/>
      <c r="WT29"/>
      <c r="WU29"/>
      <c r="WV29"/>
      <c r="WW29"/>
      <c r="WX29"/>
      <c r="WY29"/>
      <c r="WZ29"/>
      <c r="XA29"/>
      <c r="XB29"/>
      <c r="XC29"/>
      <c r="XD29"/>
      <c r="XE29"/>
      <c r="XF29"/>
      <c r="XG29"/>
      <c r="XH29"/>
      <c r="XI29"/>
      <c r="XJ29"/>
      <c r="XK29"/>
      <c r="XL29"/>
      <c r="XM29"/>
      <c r="XN29"/>
      <c r="XO29"/>
      <c r="XP29"/>
      <c r="XQ29"/>
      <c r="XR29"/>
      <c r="XS29"/>
      <c r="XT29"/>
      <c r="XU29"/>
      <c r="XV29"/>
      <c r="XW29"/>
      <c r="XX29"/>
      <c r="XY29"/>
      <c r="XZ29"/>
      <c r="YA29"/>
      <c r="YB29"/>
      <c r="YC29"/>
      <c r="YD29"/>
      <c r="YE29"/>
      <c r="YF29"/>
      <c r="YG29"/>
      <c r="YH29"/>
      <c r="YI29"/>
      <c r="YJ29"/>
      <c r="YK29"/>
      <c r="YL29"/>
      <c r="YM29"/>
      <c r="YN29"/>
      <c r="YO29"/>
      <c r="YP29"/>
      <c r="YQ29"/>
      <c r="YR29"/>
      <c r="YS29"/>
      <c r="YT29"/>
      <c r="YU29"/>
      <c r="YV29"/>
      <c r="YW29"/>
      <c r="YX29"/>
      <c r="YY29"/>
      <c r="YZ29"/>
      <c r="ZA29"/>
      <c r="ZB29"/>
      <c r="ZC29"/>
      <c r="ZD29"/>
      <c r="ZE29"/>
      <c r="ZF29"/>
      <c r="ZG29"/>
      <c r="ZH29"/>
      <c r="ZI29"/>
      <c r="ZJ29"/>
      <c r="ZK29"/>
      <c r="ZL29"/>
      <c r="ZM29"/>
      <c r="ZN29"/>
      <c r="ZO29"/>
      <c r="ZP29"/>
      <c r="ZQ29"/>
      <c r="ZR29"/>
      <c r="ZS29"/>
      <c r="ZT29"/>
      <c r="ZU29"/>
      <c r="ZV29"/>
      <c r="ZW29"/>
      <c r="ZX29"/>
      <c r="ZY29"/>
      <c r="ZZ29"/>
      <c r="AAA29"/>
      <c r="AAB29"/>
      <c r="AAC29"/>
      <c r="AAD29"/>
      <c r="AAE29"/>
      <c r="AAF29"/>
      <c r="AAG29"/>
      <c r="AAH29"/>
      <c r="AAI29"/>
      <c r="AAJ29"/>
      <c r="AAK29"/>
      <c r="AAL29"/>
      <c r="AAM29"/>
      <c r="AAN29"/>
      <c r="AAO29"/>
      <c r="AAP29"/>
      <c r="AAQ29"/>
      <c r="AAR29"/>
      <c r="AAS29"/>
      <c r="AAT29"/>
      <c r="AAU29"/>
      <c r="AAV29"/>
      <c r="AAW29"/>
      <c r="AAX29"/>
      <c r="AAY29"/>
      <c r="AAZ29"/>
      <c r="ABA29"/>
      <c r="ABB29"/>
      <c r="ABC29"/>
      <c r="ABD29"/>
      <c r="ABE29"/>
      <c r="ABF29"/>
      <c r="ABG29"/>
      <c r="ABH29"/>
      <c r="ABI29"/>
      <c r="ABJ29"/>
      <c r="ABK29"/>
      <c r="ABL29"/>
      <c r="ABM29"/>
      <c r="ABN29"/>
      <c r="ABO29"/>
      <c r="ABP29"/>
      <c r="ABQ29"/>
      <c r="ABR29"/>
      <c r="ABS29"/>
      <c r="ABT29"/>
      <c r="ABU29"/>
      <c r="ABV29"/>
      <c r="ABW29"/>
      <c r="ABX29"/>
      <c r="ABY29"/>
      <c r="ABZ29"/>
      <c r="ACA29"/>
      <c r="ACB29"/>
      <c r="ACC29"/>
      <c r="ACD29"/>
      <c r="ACE29"/>
      <c r="ACF29"/>
      <c r="ACG29"/>
      <c r="ACH29"/>
      <c r="ACI29"/>
      <c r="ACJ29"/>
      <c r="ACK29"/>
      <c r="ACL29"/>
      <c r="ACM29"/>
      <c r="ACN29"/>
      <c r="ACO29"/>
      <c r="ACP29"/>
      <c r="ACQ29"/>
      <c r="ACR29"/>
      <c r="ACS29"/>
      <c r="ACT29"/>
      <c r="ACU29"/>
      <c r="ACV29"/>
      <c r="ACW29"/>
      <c r="ACX29"/>
      <c r="ACY29"/>
      <c r="ACZ29"/>
      <c r="ADA29"/>
      <c r="ADB29"/>
      <c r="ADC29"/>
      <c r="ADD29"/>
      <c r="ADE29"/>
      <c r="ADF29"/>
      <c r="ADG29"/>
      <c r="ADH29"/>
      <c r="ADI29"/>
      <c r="ADJ29"/>
      <c r="ADK29"/>
      <c r="ADL29"/>
      <c r="ADM29"/>
      <c r="ADN29"/>
      <c r="ADO29"/>
      <c r="ADP29"/>
      <c r="ADQ29"/>
      <c r="ADR29"/>
      <c r="ADS29"/>
      <c r="ADT29"/>
      <c r="ADU29"/>
      <c r="ADV29"/>
      <c r="ADW29"/>
      <c r="ADX29"/>
      <c r="ADY29"/>
      <c r="ADZ29"/>
      <c r="AEA29"/>
      <c r="AEB29"/>
      <c r="AEC29"/>
      <c r="AED29"/>
      <c r="AEE29"/>
      <c r="AEF29"/>
      <c r="AEG29"/>
      <c r="AEH29"/>
      <c r="AEI29"/>
      <c r="AEJ29"/>
      <c r="AEK29"/>
      <c r="AEL29"/>
      <c r="AEM29"/>
      <c r="AEN29"/>
      <c r="AEO29"/>
      <c r="AEP29"/>
      <c r="AEQ29"/>
      <c r="AER29"/>
      <c r="AES29"/>
      <c r="AET29"/>
      <c r="AEU29"/>
      <c r="AEV29"/>
      <c r="AEW29"/>
      <c r="AEX29"/>
      <c r="AEY29"/>
      <c r="AEZ29"/>
      <c r="AFA29"/>
      <c r="AFB29"/>
      <c r="AFC29"/>
      <c r="AFD29"/>
      <c r="AFE29"/>
      <c r="AFF29"/>
      <c r="AFG29"/>
      <c r="AFH29"/>
      <c r="AFI29"/>
      <c r="AFJ29"/>
      <c r="AFK29"/>
      <c r="AFL29"/>
      <c r="AFM29"/>
      <c r="AFN29"/>
      <c r="AFO29"/>
      <c r="AFP29"/>
      <c r="AFQ29"/>
      <c r="AFR29"/>
      <c r="AFS29"/>
      <c r="AFT29"/>
      <c r="AFU29"/>
      <c r="AFV29"/>
      <c r="AFW29"/>
      <c r="AFX29"/>
      <c r="AFY29"/>
      <c r="AFZ29"/>
      <c r="AGA29"/>
      <c r="AGB29"/>
      <c r="AGC29"/>
      <c r="AGD29"/>
      <c r="AGE29"/>
      <c r="AGF29"/>
      <c r="AGG29"/>
      <c r="AGH29"/>
      <c r="AGI29"/>
      <c r="AGJ29"/>
      <c r="AGK29"/>
      <c r="AGL29"/>
      <c r="AGM29"/>
      <c r="AGN29"/>
      <c r="AGO29"/>
      <c r="AGP29"/>
      <c r="AGQ29"/>
      <c r="AGR29"/>
      <c r="AGS29"/>
      <c r="AGT29"/>
      <c r="AGU29"/>
      <c r="AGV29"/>
      <c r="AGW29"/>
      <c r="AGX29"/>
      <c r="AGY29"/>
      <c r="AGZ29"/>
      <c r="AHA29"/>
      <c r="AHB29"/>
      <c r="AHC29"/>
      <c r="AHD29"/>
      <c r="AHE29"/>
      <c r="AHF29"/>
      <c r="AHG29"/>
      <c r="AHH29"/>
      <c r="AHI29"/>
      <c r="AHJ29"/>
      <c r="AHK29"/>
      <c r="AHL29"/>
      <c r="AHM29"/>
      <c r="AHN29"/>
      <c r="AHO29"/>
      <c r="AHP29"/>
      <c r="AHQ29"/>
      <c r="AHR29"/>
      <c r="AHS29"/>
      <c r="AHT29"/>
      <c r="AHU29"/>
      <c r="AHV29"/>
      <c r="AHW29"/>
      <c r="AHX29"/>
      <c r="AHY29"/>
      <c r="AHZ29"/>
      <c r="AIA29"/>
      <c r="AIB29"/>
      <c r="AIC29"/>
      <c r="AID29"/>
      <c r="AIE29"/>
      <c r="AIF29"/>
      <c r="AIG29"/>
      <c r="AIH29"/>
      <c r="AII29"/>
      <c r="AIJ29"/>
      <c r="AIK29"/>
      <c r="AIL29"/>
      <c r="AIM29"/>
      <c r="AIN29"/>
      <c r="AIO29"/>
      <c r="AIP29"/>
      <c r="AIQ29"/>
      <c r="AIR29"/>
      <c r="AIS29"/>
      <c r="AIT29"/>
      <c r="AIU29"/>
      <c r="AIV29"/>
      <c r="AIW29"/>
      <c r="AIX29"/>
      <c r="AIY29"/>
      <c r="AIZ29"/>
      <c r="AJA29"/>
      <c r="AJB29"/>
      <c r="AJC29"/>
      <c r="AJD29"/>
      <c r="AJE29"/>
      <c r="AJF29"/>
      <c r="AJG29"/>
      <c r="AJH29"/>
      <c r="AJI29"/>
      <c r="AJJ29"/>
      <c r="AJK29"/>
      <c r="AJL29"/>
      <c r="AJM29"/>
      <c r="AJN29"/>
      <c r="AJO29"/>
      <c r="AJP29"/>
      <c r="AJQ29"/>
      <c r="AJR29"/>
      <c r="AJS29"/>
      <c r="AJT29"/>
      <c r="AJU29"/>
      <c r="AJV29"/>
      <c r="AJW29"/>
      <c r="AJX29"/>
      <c r="AJY29"/>
      <c r="AJZ29"/>
      <c r="AKA29"/>
      <c r="AKB29"/>
      <c r="AKC29"/>
      <c r="AKD29"/>
      <c r="AKE29"/>
      <c r="AKF29"/>
      <c r="AKG29"/>
      <c r="AKH29"/>
      <c r="AKI29"/>
      <c r="AKJ29"/>
      <c r="AKK29"/>
      <c r="AKL29"/>
      <c r="AKM29"/>
      <c r="AKN29"/>
      <c r="AKO29"/>
      <c r="AKP29"/>
      <c r="AKQ29"/>
      <c r="AKR29"/>
      <c r="AKS29"/>
      <c r="AKT29"/>
      <c r="AKU29"/>
      <c r="AKV29"/>
      <c r="AKW29"/>
      <c r="AKX29"/>
      <c r="AKY29"/>
      <c r="AKZ29"/>
      <c r="ALA29"/>
      <c r="ALB29"/>
      <c r="ALC29"/>
      <c r="ALD29"/>
      <c r="ALE29"/>
      <c r="ALF29"/>
      <c r="ALG29"/>
      <c r="ALH29"/>
      <c r="ALI29"/>
      <c r="ALJ29"/>
      <c r="ALK29"/>
      <c r="ALL29"/>
      <c r="ALM29"/>
      <c r="ALN29"/>
      <c r="ALO29"/>
      <c r="ALP29"/>
      <c r="ALQ29"/>
      <c r="ALR29"/>
      <c r="ALS29"/>
      <c r="ALT29"/>
      <c r="ALU29"/>
      <c r="ALV29"/>
      <c r="ALW29"/>
      <c r="ALX29"/>
      <c r="ALY29"/>
      <c r="ALZ29"/>
      <c r="AMA29"/>
      <c r="AMB29"/>
      <c r="AMC29"/>
      <c r="AMD29"/>
      <c r="AME29"/>
      <c r="AMF29"/>
      <c r="AMG29"/>
      <c r="AMH29"/>
      <c r="AMI29"/>
      <c r="AMJ29"/>
      <c r="AMK29"/>
      <c r="AML29"/>
      <c r="AMM29"/>
      <c r="AMN29"/>
      <c r="AMO29"/>
      <c r="AMP29"/>
      <c r="AMQ29"/>
      <c r="AMR29"/>
      <c r="AMS29"/>
      <c r="AMT29"/>
      <c r="AMU29"/>
      <c r="AMV29"/>
      <c r="AMW29"/>
      <c r="AMX29"/>
      <c r="AMY29"/>
      <c r="AMZ29"/>
      <c r="ANA29"/>
      <c r="ANB29"/>
      <c r="ANC29"/>
      <c r="AND29"/>
      <c r="ANE29"/>
      <c r="ANF29"/>
      <c r="ANG29"/>
      <c r="ANH29"/>
      <c r="ANI29"/>
      <c r="ANJ29"/>
      <c r="ANK29"/>
      <c r="ANL29"/>
      <c r="ANM29"/>
      <c r="ANN29"/>
      <c r="ANO29"/>
      <c r="ANP29"/>
      <c r="ANQ29"/>
      <c r="ANR29"/>
      <c r="ANS29"/>
      <c r="ANT29"/>
      <c r="ANU29"/>
      <c r="ANV29"/>
      <c r="ANW29"/>
      <c r="ANX29"/>
      <c r="ANY29"/>
      <c r="ANZ29"/>
      <c r="AOA29"/>
      <c r="AOB29"/>
      <c r="AOC29"/>
      <c r="AOD29"/>
      <c r="AOE29"/>
      <c r="AOF29"/>
      <c r="AOG29"/>
      <c r="AOH29"/>
      <c r="AOI29"/>
      <c r="AOJ29"/>
      <c r="AOK29"/>
      <c r="AOL29"/>
      <c r="AOM29"/>
      <c r="AON29"/>
      <c r="AOO29"/>
      <c r="AOP29"/>
      <c r="AOQ29"/>
      <c r="AOR29"/>
      <c r="AOS29"/>
      <c r="AOT29"/>
      <c r="AOU29"/>
      <c r="AOV29"/>
      <c r="AOW29"/>
      <c r="AOX29"/>
      <c r="AOY29"/>
      <c r="AOZ29"/>
      <c r="APA29"/>
      <c r="APB29"/>
      <c r="APC29"/>
      <c r="APD29"/>
      <c r="APE29"/>
      <c r="APF29"/>
      <c r="APG29"/>
      <c r="APH29"/>
      <c r="API29"/>
      <c r="APJ29"/>
      <c r="APK29"/>
      <c r="APL29"/>
      <c r="APM29"/>
      <c r="APN29"/>
      <c r="APO29"/>
      <c r="APP29"/>
      <c r="APQ29"/>
      <c r="APR29"/>
      <c r="APS29"/>
      <c r="APT29"/>
      <c r="APU29"/>
      <c r="APV29"/>
      <c r="APW29"/>
      <c r="APX29"/>
      <c r="APY29"/>
      <c r="APZ29"/>
      <c r="AQA29"/>
      <c r="AQB29"/>
      <c r="AQC29"/>
      <c r="AQD29"/>
      <c r="AQE29"/>
      <c r="AQF29"/>
      <c r="AQG29"/>
      <c r="AQH29"/>
      <c r="AQI29"/>
      <c r="AQJ29"/>
      <c r="AQK29"/>
      <c r="AQL29"/>
      <c r="AQM29"/>
      <c r="AQN29"/>
      <c r="AQO29"/>
      <c r="AQP29"/>
      <c r="AQQ29"/>
      <c r="AQR29"/>
      <c r="AQS29"/>
      <c r="AQT29"/>
      <c r="AQU29"/>
      <c r="AQV29"/>
      <c r="AQW29"/>
      <c r="AQX29"/>
      <c r="AQY29"/>
      <c r="AQZ29"/>
      <c r="ARA29"/>
      <c r="ARB29"/>
      <c r="ARC29"/>
      <c r="ARD29"/>
      <c r="ARE29"/>
      <c r="ARF29"/>
      <c r="ARG29"/>
      <c r="ARH29"/>
      <c r="ARI29"/>
      <c r="ARJ29"/>
      <c r="ARK29"/>
      <c r="ARL29"/>
      <c r="ARM29"/>
      <c r="ARN29"/>
      <c r="ARO29"/>
      <c r="ARP29"/>
      <c r="ARQ29"/>
      <c r="ARR29"/>
      <c r="ARS29"/>
      <c r="ART29"/>
      <c r="ARU29"/>
      <c r="ARV29"/>
      <c r="ARW29"/>
      <c r="ARX29"/>
      <c r="ARY29"/>
      <c r="ARZ29"/>
      <c r="ASA29"/>
      <c r="ASB29"/>
      <c r="ASC29"/>
      <c r="ASD29"/>
      <c r="ASE29"/>
      <c r="ASF29"/>
      <c r="ASG29"/>
      <c r="ASH29"/>
      <c r="ASI29"/>
      <c r="ASJ29"/>
      <c r="ASK29"/>
      <c r="ASL29"/>
      <c r="ASM29"/>
      <c r="ASN29"/>
      <c r="ASO29"/>
      <c r="ASP29"/>
      <c r="ASQ29"/>
      <c r="ASR29"/>
      <c r="ASS29"/>
      <c r="AST29"/>
      <c r="ASU29"/>
      <c r="ASV29"/>
      <c r="ASW29"/>
      <c r="ASX29"/>
      <c r="ASY29"/>
      <c r="ASZ29"/>
      <c r="ATA29"/>
      <c r="ATB29"/>
      <c r="ATC29"/>
      <c r="ATD29"/>
      <c r="ATE29"/>
      <c r="ATF29"/>
      <c r="ATG29"/>
      <c r="ATH29"/>
      <c r="ATI29"/>
      <c r="ATJ29"/>
      <c r="ATK29"/>
      <c r="ATL29"/>
      <c r="ATM29"/>
      <c r="ATN29"/>
      <c r="ATO29"/>
      <c r="ATP29"/>
      <c r="ATQ29"/>
      <c r="ATR29"/>
      <c r="ATS29"/>
      <c r="ATT29"/>
      <c r="ATU29"/>
      <c r="ATV29"/>
      <c r="ATW29"/>
      <c r="ATX29"/>
      <c r="ATY29"/>
      <c r="ATZ29"/>
      <c r="AUA29"/>
      <c r="AUB29"/>
      <c r="AUC29"/>
      <c r="AUD29"/>
      <c r="AUE29"/>
      <c r="AUF29"/>
      <c r="AUG29"/>
      <c r="AUH29"/>
      <c r="AUI29"/>
      <c r="AUJ29"/>
      <c r="AUK29"/>
      <c r="AUL29"/>
      <c r="AUM29"/>
      <c r="AUN29"/>
      <c r="AUO29"/>
      <c r="AUP29"/>
      <c r="AUQ29"/>
      <c r="AUR29"/>
      <c r="AUS29"/>
      <c r="AUT29"/>
      <c r="AUU29"/>
      <c r="AUV29"/>
      <c r="AUW29"/>
      <c r="AUX29"/>
      <c r="AUY29"/>
      <c r="AUZ29"/>
      <c r="AVA29"/>
      <c r="AVB29"/>
      <c r="AVC29"/>
      <c r="AVD29"/>
      <c r="AVE29"/>
      <c r="AVF29"/>
      <c r="AVG29"/>
      <c r="AVH29"/>
      <c r="AVI29"/>
      <c r="AVJ29"/>
      <c r="AVK29"/>
      <c r="AVL29"/>
      <c r="AVM29"/>
      <c r="AVN29"/>
      <c r="AVO29"/>
      <c r="AVP29"/>
      <c r="AVQ29"/>
      <c r="AVR29"/>
      <c r="AVS29"/>
      <c r="AVT29"/>
      <c r="AVU29"/>
      <c r="AVV29"/>
      <c r="AVW29"/>
      <c r="AVX29"/>
      <c r="AVY29"/>
      <c r="AVZ29"/>
      <c r="AWA29"/>
      <c r="AWB29"/>
      <c r="AWC29"/>
      <c r="AWD29"/>
      <c r="AWE29"/>
      <c r="AWF29"/>
      <c r="AWG29"/>
      <c r="AWH29"/>
      <c r="AWI29"/>
      <c r="AWJ29"/>
      <c r="AWK29"/>
      <c r="AWL29"/>
      <c r="AWM29"/>
      <c r="AWN29"/>
      <c r="AWO29"/>
      <c r="AWP29"/>
      <c r="AWQ29"/>
      <c r="AWR29"/>
      <c r="AWS29"/>
      <c r="AWT29"/>
      <c r="AWU29"/>
      <c r="AWV29"/>
      <c r="AWW29"/>
      <c r="AWX29"/>
      <c r="AWY29"/>
      <c r="AWZ29"/>
      <c r="AXA29"/>
      <c r="AXB29"/>
      <c r="AXC29"/>
      <c r="AXD29"/>
      <c r="AXE29"/>
      <c r="AXF29"/>
      <c r="AXG29"/>
      <c r="AXH29"/>
      <c r="AXI29"/>
      <c r="AXJ29"/>
      <c r="AXK29"/>
      <c r="AXL29"/>
      <c r="AXM29"/>
      <c r="AXN29"/>
      <c r="AXO29"/>
      <c r="AXP29"/>
      <c r="AXQ29"/>
      <c r="AXR29"/>
      <c r="AXS29"/>
      <c r="AXT29"/>
      <c r="AXU29"/>
      <c r="AXV29"/>
      <c r="AXW29"/>
      <c r="AXX29"/>
      <c r="AXY29"/>
      <c r="AXZ29"/>
      <c r="AYA29"/>
      <c r="AYB29"/>
      <c r="AYC29"/>
      <c r="AYD29"/>
      <c r="AYE29"/>
      <c r="AYF29"/>
      <c r="AYG29"/>
      <c r="AYH29"/>
      <c r="AYI29"/>
      <c r="AYJ29"/>
      <c r="AYK29"/>
      <c r="AYL29"/>
      <c r="AYM29"/>
      <c r="AYN29"/>
      <c r="AYO29"/>
      <c r="AYP29"/>
      <c r="AYQ29"/>
      <c r="AYR29"/>
      <c r="AYS29"/>
      <c r="AYT29"/>
      <c r="AYU29"/>
      <c r="AYV29"/>
      <c r="AYW29"/>
      <c r="AYX29"/>
      <c r="AYY29"/>
      <c r="AYZ29"/>
      <c r="AZA29"/>
      <c r="AZB29"/>
      <c r="AZC29"/>
      <c r="AZD29"/>
      <c r="AZE29"/>
      <c r="AZF29"/>
      <c r="AZG29"/>
      <c r="AZH29"/>
      <c r="AZI29"/>
      <c r="AZJ29"/>
      <c r="AZK29"/>
      <c r="AZL29"/>
      <c r="AZM29"/>
      <c r="AZN29"/>
      <c r="AZO29"/>
      <c r="AZP29"/>
      <c r="AZQ29"/>
      <c r="AZR29"/>
      <c r="AZS29"/>
      <c r="AZT29"/>
      <c r="AZU29"/>
      <c r="AZV29"/>
      <c r="AZW29"/>
      <c r="AZX29"/>
      <c r="AZY29"/>
      <c r="AZZ29"/>
      <c r="BAA29"/>
      <c r="BAB29"/>
      <c r="BAC29"/>
      <c r="BAD29"/>
      <c r="BAE29"/>
      <c r="BAF29"/>
      <c r="BAG29"/>
      <c r="BAH29"/>
      <c r="BAI29"/>
      <c r="BAJ29"/>
      <c r="BAK29"/>
      <c r="BAL29"/>
      <c r="BAM29"/>
      <c r="BAN29"/>
      <c r="BAO29"/>
      <c r="BAP29"/>
      <c r="BAQ29"/>
      <c r="BAR29"/>
      <c r="BAS29"/>
      <c r="BAT29"/>
      <c r="BAU29"/>
      <c r="BAV29"/>
      <c r="BAW29"/>
      <c r="BAX29"/>
      <c r="BAY29"/>
      <c r="BAZ29"/>
      <c r="BBA29"/>
      <c r="BBB29"/>
      <c r="BBC29"/>
      <c r="BBD29"/>
      <c r="BBE29"/>
      <c r="BBF29"/>
      <c r="BBG29"/>
      <c r="BBH29"/>
      <c r="BBI29"/>
      <c r="BBJ29"/>
      <c r="BBK29"/>
      <c r="BBL29"/>
      <c r="BBM29"/>
      <c r="BBN29"/>
      <c r="BBO29"/>
      <c r="BBP29"/>
      <c r="BBQ29"/>
      <c r="BBR29"/>
      <c r="BBS29"/>
      <c r="BBT29"/>
      <c r="BBU29"/>
      <c r="BBV29"/>
      <c r="BBW29"/>
      <c r="BBX29"/>
      <c r="BBY29"/>
      <c r="BBZ29"/>
      <c r="BCA29"/>
      <c r="BCB29"/>
      <c r="BCC29"/>
      <c r="BCD29"/>
      <c r="BCE29"/>
      <c r="BCF29"/>
      <c r="BCG29"/>
      <c r="BCH29"/>
      <c r="BCI29"/>
      <c r="BCJ29"/>
      <c r="BCK29"/>
      <c r="BCL29"/>
      <c r="BCM29"/>
      <c r="BCN29"/>
      <c r="BCO29"/>
      <c r="BCP29"/>
      <c r="BCQ29"/>
      <c r="BCR29"/>
      <c r="BCS29"/>
      <c r="BCT29"/>
      <c r="BCU29"/>
      <c r="BCV29"/>
      <c r="BCW29"/>
      <c r="BCX29"/>
      <c r="BCY29"/>
      <c r="BCZ29"/>
      <c r="BDA29"/>
      <c r="BDB29"/>
      <c r="BDC29"/>
      <c r="BDD29"/>
      <c r="BDE29"/>
      <c r="BDF29"/>
      <c r="BDG29"/>
      <c r="BDH29"/>
      <c r="BDI29"/>
      <c r="BDJ29"/>
      <c r="BDK29"/>
      <c r="BDL29"/>
      <c r="BDM29"/>
      <c r="BDN29"/>
      <c r="BDO29"/>
      <c r="BDP29"/>
      <c r="BDQ29"/>
      <c r="BDR29"/>
      <c r="BDS29"/>
      <c r="BDT29"/>
      <c r="BDU29"/>
      <c r="BDV29"/>
      <c r="BDW29"/>
      <c r="BDX29"/>
      <c r="BDY29"/>
      <c r="BDZ29"/>
      <c r="BEA29"/>
      <c r="BEB29"/>
      <c r="BEC29"/>
      <c r="BED29"/>
      <c r="BEE29"/>
      <c r="BEF29"/>
      <c r="BEG29"/>
      <c r="BEH29"/>
      <c r="BEI29"/>
      <c r="BEJ29"/>
      <c r="BEK29"/>
      <c r="BEL29"/>
      <c r="BEM29"/>
      <c r="BEN29"/>
      <c r="BEO29"/>
      <c r="BEP29"/>
      <c r="BEQ29"/>
      <c r="BER29"/>
      <c r="BES29"/>
      <c r="BET29"/>
      <c r="BEU29"/>
      <c r="BEV29"/>
      <c r="BEW29"/>
      <c r="BEX29"/>
      <c r="BEY29"/>
      <c r="BEZ29"/>
      <c r="BFA29"/>
      <c r="BFB29"/>
      <c r="BFC29"/>
      <c r="BFD29"/>
      <c r="BFE29"/>
      <c r="BFF29"/>
      <c r="BFG29"/>
      <c r="BFH29"/>
      <c r="BFI29"/>
      <c r="BFJ29"/>
      <c r="BFK29"/>
      <c r="BFL29"/>
      <c r="BFM29"/>
      <c r="BFN29"/>
      <c r="BFO29"/>
      <c r="BFP29"/>
      <c r="BFQ29"/>
      <c r="BFR29"/>
      <c r="BFS29"/>
      <c r="BFT29"/>
      <c r="BFU29"/>
      <c r="BFV29"/>
      <c r="BFW29"/>
      <c r="BFX29"/>
      <c r="BFY29"/>
      <c r="BFZ29"/>
      <c r="BGA29"/>
      <c r="BGB29"/>
      <c r="BGC29"/>
      <c r="BGD29"/>
      <c r="BGE29"/>
      <c r="BGF29"/>
      <c r="BGG29"/>
      <c r="BGH29"/>
      <c r="BGI29"/>
      <c r="BGJ29"/>
      <c r="BGK29"/>
      <c r="BGL29"/>
      <c r="BGM29"/>
      <c r="BGN29"/>
      <c r="BGO29"/>
      <c r="BGP29"/>
      <c r="BGQ29"/>
      <c r="BGR29"/>
      <c r="BGS29"/>
      <c r="BGT29"/>
      <c r="BGU29"/>
      <c r="BGV29"/>
      <c r="BGW29"/>
      <c r="BGX29"/>
      <c r="BGY29"/>
      <c r="BGZ29"/>
      <c r="BHA29"/>
      <c r="BHB29"/>
      <c r="BHC29"/>
      <c r="BHD29"/>
      <c r="BHE29"/>
      <c r="BHF29"/>
      <c r="BHG29"/>
      <c r="BHH29"/>
      <c r="BHI29"/>
      <c r="BHJ29"/>
      <c r="BHK29"/>
      <c r="BHL29"/>
      <c r="BHM29"/>
      <c r="BHN29"/>
      <c r="BHO29"/>
      <c r="BHP29"/>
      <c r="BHQ29"/>
      <c r="BHR29"/>
      <c r="BHS29"/>
      <c r="BHT29"/>
      <c r="BHU29"/>
      <c r="BHV29"/>
      <c r="BHW29"/>
      <c r="BHX29"/>
      <c r="BHY29"/>
      <c r="BHZ29"/>
      <c r="BIA29"/>
      <c r="BIB29"/>
      <c r="BIC29"/>
      <c r="BID29"/>
      <c r="BIE29"/>
      <c r="BIF29"/>
      <c r="BIG29"/>
      <c r="BIH29"/>
      <c r="BII29"/>
      <c r="BIJ29"/>
      <c r="BIK29"/>
      <c r="BIL29"/>
      <c r="BIM29"/>
      <c r="BIN29"/>
      <c r="BIO29"/>
      <c r="BIP29"/>
      <c r="BIQ29"/>
      <c r="BIR29"/>
      <c r="BIS29"/>
      <c r="BIT29"/>
      <c r="BIU29"/>
      <c r="BIV29"/>
      <c r="BIW29"/>
      <c r="BIX29"/>
      <c r="BIY29"/>
      <c r="BIZ29"/>
      <c r="BJA29"/>
      <c r="BJB29"/>
      <c r="BJC29"/>
      <c r="BJD29"/>
      <c r="BJE29"/>
      <c r="BJF29"/>
      <c r="BJG29"/>
      <c r="BJH29"/>
      <c r="BJI29"/>
      <c r="BJJ29"/>
      <c r="BJK29"/>
      <c r="BJL29"/>
      <c r="BJM29"/>
      <c r="BJN29"/>
      <c r="BJO29"/>
      <c r="BJP29"/>
      <c r="BJQ29"/>
      <c r="BJR29"/>
      <c r="BJS29"/>
      <c r="BJT29"/>
      <c r="BJU29"/>
      <c r="BJV29"/>
      <c r="BJW29"/>
      <c r="BJX29"/>
      <c r="BJY29"/>
      <c r="BJZ29"/>
      <c r="BKA29"/>
      <c r="BKB29"/>
      <c r="BKC29"/>
      <c r="BKD29"/>
      <c r="BKE29"/>
      <c r="BKF29"/>
      <c r="BKG29"/>
      <c r="BKH29"/>
      <c r="BKI29"/>
      <c r="BKJ29"/>
      <c r="BKK29"/>
      <c r="BKL29"/>
      <c r="BKM29"/>
      <c r="BKN29"/>
      <c r="BKO29"/>
      <c r="BKP29"/>
      <c r="BKQ29"/>
      <c r="BKR29"/>
      <c r="BKS29"/>
      <c r="BKT29"/>
      <c r="BKU29"/>
      <c r="BKV29"/>
      <c r="BKW29"/>
      <c r="BKX29"/>
      <c r="BKY29"/>
      <c r="BKZ29"/>
      <c r="BLA29"/>
      <c r="BLB29"/>
      <c r="BLC29"/>
      <c r="BLD29"/>
      <c r="BLE29"/>
      <c r="BLF29"/>
      <c r="BLG29"/>
      <c r="BLH29"/>
      <c r="BLI29"/>
      <c r="BLJ29"/>
      <c r="BLK29"/>
      <c r="BLL29"/>
      <c r="BLM29"/>
      <c r="BLN29"/>
      <c r="BLO29"/>
      <c r="BLP29"/>
      <c r="BLQ29"/>
      <c r="BLR29"/>
      <c r="BLS29"/>
      <c r="BLT29"/>
      <c r="BLU29"/>
      <c r="BLV29"/>
      <c r="BLW29"/>
      <c r="BLX29"/>
      <c r="BLY29"/>
      <c r="BLZ29"/>
      <c r="BMA29"/>
      <c r="BMB29"/>
      <c r="BMC29"/>
      <c r="BMD29"/>
      <c r="BME29"/>
      <c r="BMF29"/>
      <c r="BMG29"/>
      <c r="BMH29"/>
      <c r="BMI29"/>
      <c r="BMJ29"/>
      <c r="BMK29"/>
      <c r="BML29"/>
      <c r="BMM29"/>
      <c r="BMN29"/>
      <c r="BMO29"/>
      <c r="BMP29"/>
      <c r="BMQ29"/>
      <c r="BMR29"/>
      <c r="BMS29"/>
      <c r="BMT29"/>
      <c r="BMU29"/>
      <c r="BMV29"/>
      <c r="BMW29"/>
      <c r="BMX29"/>
      <c r="BMY29"/>
      <c r="BMZ29"/>
      <c r="BNA29"/>
      <c r="BNB29"/>
      <c r="BNC29"/>
      <c r="BND29"/>
      <c r="BNE29"/>
      <c r="BNF29"/>
      <c r="BNG29"/>
      <c r="BNH29"/>
      <c r="BNI29"/>
      <c r="BNJ29"/>
      <c r="BNK29"/>
      <c r="BNL29"/>
      <c r="BNM29"/>
      <c r="BNN29"/>
      <c r="BNO29"/>
      <c r="BNP29"/>
      <c r="BNQ29"/>
      <c r="BNR29"/>
      <c r="BNS29"/>
      <c r="BNT29"/>
      <c r="BNU29"/>
      <c r="BNV29"/>
      <c r="BNW29"/>
      <c r="BNX29"/>
      <c r="BNY29"/>
      <c r="BNZ29"/>
      <c r="BOA29"/>
      <c r="BOB29"/>
      <c r="BOC29"/>
      <c r="BOD29"/>
      <c r="BOE29"/>
      <c r="BOF29"/>
      <c r="BOG29"/>
      <c r="BOH29"/>
      <c r="BOI29"/>
      <c r="BOJ29"/>
      <c r="BOK29"/>
      <c r="BOL29"/>
      <c r="BOM29"/>
      <c r="BON29"/>
      <c r="BOO29"/>
      <c r="BOP29"/>
      <c r="BOQ29"/>
      <c r="BOR29"/>
      <c r="BOS29"/>
      <c r="BOT29"/>
      <c r="BOU29"/>
      <c r="BOV29"/>
      <c r="BOW29"/>
      <c r="BOX29"/>
      <c r="BOY29"/>
      <c r="BOZ29"/>
      <c r="BPA29"/>
      <c r="BPB29"/>
      <c r="BPC29"/>
      <c r="BPD29"/>
      <c r="BPE29"/>
      <c r="BPF29"/>
      <c r="BPG29"/>
      <c r="BPH29"/>
      <c r="BPI29"/>
      <c r="BPJ29"/>
      <c r="BPK29"/>
      <c r="BPL29"/>
      <c r="BPM29"/>
      <c r="BPN29"/>
      <c r="BPO29"/>
      <c r="BPP29"/>
      <c r="BPQ29"/>
      <c r="BPR29"/>
      <c r="BPS29"/>
      <c r="BPT29"/>
      <c r="BPU29"/>
      <c r="BPV29"/>
      <c r="BPW29"/>
      <c r="BPX29"/>
      <c r="BPY29"/>
      <c r="BPZ29"/>
      <c r="BQA29"/>
      <c r="BQB29"/>
      <c r="BQC29"/>
      <c r="BQD29"/>
      <c r="BQE29"/>
      <c r="BQF29"/>
      <c r="BQG29"/>
      <c r="BQH29"/>
      <c r="BQI29"/>
      <c r="BQJ29"/>
      <c r="BQK29"/>
      <c r="BQL29"/>
      <c r="BQM29"/>
      <c r="BQN29"/>
      <c r="BQO29"/>
      <c r="BQP29"/>
      <c r="BQQ29"/>
      <c r="BQR29"/>
      <c r="BQS29"/>
      <c r="BQT29"/>
      <c r="BQU29"/>
      <c r="BQV29"/>
      <c r="BQW29"/>
      <c r="BQX29"/>
      <c r="BQY29"/>
      <c r="BQZ29"/>
      <c r="BRA29"/>
      <c r="BRB29"/>
      <c r="BRC29"/>
      <c r="BRD29"/>
      <c r="BRE29"/>
      <c r="BRF29"/>
      <c r="BRG29"/>
      <c r="BRH29"/>
      <c r="BRI29"/>
      <c r="BRJ29"/>
      <c r="BRK29"/>
      <c r="BRL29"/>
      <c r="BRM29"/>
      <c r="BRN29"/>
      <c r="BRO29"/>
      <c r="BRP29"/>
      <c r="BRQ29"/>
      <c r="BRR29"/>
      <c r="BRS29"/>
      <c r="BRT29"/>
      <c r="BRU29"/>
      <c r="BRV29"/>
      <c r="BRW29"/>
      <c r="BRX29"/>
      <c r="BRY29"/>
      <c r="BRZ29"/>
      <c r="BSA29"/>
      <c r="BSB29"/>
      <c r="BSC29"/>
      <c r="BSD29"/>
      <c r="BSE29"/>
      <c r="BSF29"/>
      <c r="BSG29"/>
      <c r="BSH29"/>
      <c r="BSI29"/>
      <c r="BSJ29"/>
      <c r="BSK29"/>
      <c r="BSL29"/>
      <c r="BSM29"/>
      <c r="BSN29"/>
      <c r="BSO29"/>
      <c r="BSP29"/>
      <c r="BSQ29"/>
      <c r="BSR29"/>
      <c r="BSS29"/>
      <c r="BST29"/>
      <c r="BSU29"/>
      <c r="BSV29"/>
      <c r="BSW29"/>
      <c r="BSX29"/>
      <c r="BSY29"/>
      <c r="BSZ29"/>
      <c r="BTA29"/>
      <c r="BTB29"/>
      <c r="BTC29"/>
      <c r="BTD29"/>
      <c r="BTE29"/>
      <c r="BTF29"/>
      <c r="BTG29"/>
      <c r="BTH29"/>
      <c r="BTI29"/>
      <c r="BTJ29"/>
      <c r="BTK29"/>
      <c r="BTL29"/>
      <c r="BTM29"/>
      <c r="BTN29"/>
      <c r="BTO29"/>
      <c r="BTP29"/>
      <c r="BTQ29"/>
      <c r="BTR29"/>
      <c r="BTS29"/>
      <c r="BTT29"/>
      <c r="BTU29"/>
      <c r="BTV29"/>
      <c r="BTW29"/>
      <c r="BTX29"/>
      <c r="BTY29"/>
      <c r="BTZ29"/>
      <c r="BUA29"/>
      <c r="BUB29"/>
      <c r="BUC29"/>
      <c r="BUD29"/>
      <c r="BUE29"/>
      <c r="BUF29"/>
      <c r="BUG29"/>
      <c r="BUH29"/>
      <c r="BUI29"/>
      <c r="BUJ29"/>
      <c r="BUK29"/>
      <c r="BUL29"/>
      <c r="BUM29"/>
      <c r="BUN29"/>
      <c r="BUO29"/>
      <c r="BUP29"/>
      <c r="BUQ29"/>
      <c r="BUR29"/>
      <c r="BUS29"/>
      <c r="BUT29"/>
      <c r="BUU29"/>
      <c r="BUV29"/>
      <c r="BUW29"/>
      <c r="BUX29"/>
      <c r="BUY29"/>
      <c r="BUZ29"/>
      <c r="BVA29"/>
      <c r="BVB29"/>
      <c r="BVC29"/>
      <c r="BVD29"/>
      <c r="BVE29"/>
      <c r="BVF29"/>
      <c r="BVG29"/>
      <c r="BVH29"/>
      <c r="BVI29"/>
      <c r="BVJ29"/>
      <c r="BVK29"/>
      <c r="BVL29"/>
      <c r="BVM29"/>
      <c r="BVN29"/>
      <c r="BVO29"/>
      <c r="BVP29"/>
      <c r="BVQ29"/>
      <c r="BVR29"/>
      <c r="BVS29"/>
      <c r="BVT29"/>
      <c r="BVU29"/>
      <c r="BVV29"/>
      <c r="BVW29"/>
      <c r="BVX29"/>
      <c r="BVY29"/>
      <c r="BVZ29"/>
      <c r="BWA29"/>
      <c r="BWB29"/>
      <c r="BWC29"/>
      <c r="BWD29"/>
      <c r="BWE29"/>
      <c r="BWF29"/>
      <c r="BWG29"/>
      <c r="BWH29"/>
      <c r="BWI29"/>
      <c r="BWJ29"/>
      <c r="BWK29"/>
      <c r="BWL29"/>
      <c r="BWM29"/>
      <c r="BWN29"/>
      <c r="BWO29"/>
      <c r="BWP29"/>
      <c r="BWQ29"/>
      <c r="BWR29"/>
      <c r="BWS29"/>
      <c r="BWT29"/>
      <c r="BWU29"/>
      <c r="BWV29"/>
      <c r="BWW29"/>
      <c r="BWX29"/>
      <c r="BWY29"/>
      <c r="BWZ29"/>
      <c r="BXA29"/>
      <c r="BXB29"/>
      <c r="BXC29"/>
      <c r="BXD29"/>
      <c r="BXE29"/>
      <c r="BXF29"/>
      <c r="BXG29"/>
      <c r="BXH29"/>
      <c r="BXI29"/>
      <c r="BXJ29"/>
      <c r="BXK29"/>
      <c r="BXL29"/>
      <c r="BXM29"/>
      <c r="BXN29"/>
      <c r="BXO29"/>
      <c r="BXP29"/>
      <c r="BXQ29"/>
      <c r="BXR29"/>
      <c r="BXS29"/>
      <c r="BXT29"/>
      <c r="BXU29"/>
      <c r="BXV29"/>
      <c r="BXW29"/>
      <c r="BXX29"/>
      <c r="BXY29"/>
      <c r="BXZ29"/>
      <c r="BYA29"/>
      <c r="BYB29"/>
      <c r="BYC29"/>
      <c r="BYD29"/>
      <c r="BYE29"/>
      <c r="BYF29"/>
      <c r="BYG29"/>
      <c r="BYH29"/>
      <c r="BYI29"/>
      <c r="BYJ29"/>
      <c r="BYK29"/>
      <c r="BYL29"/>
      <c r="BYM29"/>
      <c r="BYN29"/>
      <c r="BYO29"/>
      <c r="BYP29"/>
      <c r="BYQ29"/>
      <c r="BYR29"/>
      <c r="BYS29"/>
      <c r="BYT29"/>
      <c r="BYU29"/>
      <c r="BYV29"/>
      <c r="BYW29"/>
      <c r="BYX29"/>
      <c r="BYY29"/>
      <c r="BYZ29"/>
      <c r="BZA29"/>
      <c r="BZB29"/>
      <c r="BZC29"/>
      <c r="BZD29"/>
      <c r="BZE29"/>
      <c r="BZF29"/>
      <c r="BZG29"/>
      <c r="BZH29"/>
      <c r="BZI29"/>
      <c r="BZJ29"/>
      <c r="BZK29"/>
      <c r="BZL29"/>
      <c r="BZM29"/>
      <c r="BZN29"/>
      <c r="BZO29"/>
      <c r="BZP29"/>
      <c r="BZQ29"/>
      <c r="BZR29"/>
      <c r="BZS29"/>
      <c r="BZT29"/>
      <c r="BZU29"/>
      <c r="BZV29"/>
      <c r="BZW29"/>
      <c r="BZX29"/>
      <c r="BZY29"/>
      <c r="BZZ29"/>
      <c r="CAA29"/>
      <c r="CAB29"/>
      <c r="CAC29"/>
      <c r="CAD29"/>
      <c r="CAE29"/>
      <c r="CAF29"/>
      <c r="CAG29"/>
      <c r="CAH29"/>
      <c r="CAI29"/>
      <c r="CAJ29"/>
      <c r="CAK29"/>
      <c r="CAL29"/>
      <c r="CAM29"/>
      <c r="CAN29"/>
      <c r="CAO29"/>
      <c r="CAP29"/>
      <c r="CAQ29"/>
      <c r="CAR29"/>
      <c r="CAS29"/>
      <c r="CAT29"/>
      <c r="CAU29"/>
      <c r="CAV29"/>
      <c r="CAW29"/>
      <c r="CAX29"/>
      <c r="CAY29"/>
      <c r="CAZ29"/>
      <c r="CBA29"/>
      <c r="CBB29"/>
      <c r="CBC29"/>
      <c r="CBD29"/>
      <c r="CBE29"/>
      <c r="CBF29"/>
      <c r="CBG29"/>
      <c r="CBH29"/>
      <c r="CBI29"/>
      <c r="CBJ29"/>
      <c r="CBK29"/>
      <c r="CBL29"/>
      <c r="CBM29"/>
      <c r="CBN29"/>
      <c r="CBO29"/>
      <c r="CBP29"/>
      <c r="CBQ29"/>
      <c r="CBR29"/>
      <c r="CBS29"/>
      <c r="CBT29"/>
      <c r="CBU29"/>
      <c r="CBV29"/>
      <c r="CBW29"/>
      <c r="CBX29"/>
      <c r="CBY29"/>
      <c r="CBZ29"/>
      <c r="CCA29"/>
      <c r="CCB29"/>
      <c r="CCC29"/>
      <c r="CCD29"/>
      <c r="CCE29"/>
      <c r="CCF29"/>
      <c r="CCG29"/>
      <c r="CCH29"/>
      <c r="CCI29"/>
      <c r="CCJ29"/>
      <c r="CCK29"/>
      <c r="CCL29"/>
      <c r="CCM29"/>
      <c r="CCN29"/>
      <c r="CCO29"/>
      <c r="CCP29"/>
      <c r="CCQ29"/>
      <c r="CCR29"/>
      <c r="CCS29"/>
      <c r="CCT29"/>
      <c r="CCU29"/>
      <c r="CCV29"/>
      <c r="CCW29"/>
      <c r="CCX29"/>
      <c r="CCY29"/>
      <c r="CCZ29"/>
      <c r="CDA29"/>
      <c r="CDB29"/>
      <c r="CDC29"/>
      <c r="CDD29"/>
      <c r="CDE29"/>
      <c r="CDF29"/>
      <c r="CDG29"/>
      <c r="CDH29"/>
      <c r="CDI29"/>
      <c r="CDJ29"/>
      <c r="CDK29"/>
      <c r="CDL29"/>
      <c r="CDM29"/>
      <c r="CDN29"/>
      <c r="CDO29"/>
      <c r="CDP29"/>
      <c r="CDQ29"/>
      <c r="CDR29"/>
      <c r="CDS29"/>
      <c r="CDT29"/>
      <c r="CDU29"/>
      <c r="CDV29"/>
      <c r="CDW29"/>
      <c r="CDX29"/>
      <c r="CDY29"/>
      <c r="CDZ29"/>
      <c r="CEA29"/>
      <c r="CEB29"/>
      <c r="CEC29"/>
      <c r="CED29"/>
      <c r="CEE29"/>
      <c r="CEF29"/>
      <c r="CEG29"/>
      <c r="CEH29"/>
      <c r="CEI29"/>
      <c r="CEJ29"/>
      <c r="CEK29"/>
      <c r="CEL29"/>
      <c r="CEM29"/>
      <c r="CEN29"/>
      <c r="CEO29"/>
      <c r="CEP29"/>
      <c r="CEQ29"/>
      <c r="CER29"/>
      <c r="CES29"/>
      <c r="CET29"/>
      <c r="CEU29"/>
      <c r="CEV29"/>
      <c r="CEW29"/>
      <c r="CEX29"/>
      <c r="CEY29"/>
      <c r="CEZ29"/>
      <c r="CFA29"/>
      <c r="CFB29"/>
      <c r="CFC29"/>
      <c r="CFD29"/>
      <c r="CFE29"/>
      <c r="CFF29"/>
      <c r="CFG29"/>
      <c r="CFH29"/>
      <c r="CFI29"/>
      <c r="CFJ29"/>
      <c r="CFK29"/>
      <c r="CFL29"/>
      <c r="CFM29"/>
      <c r="CFN29"/>
      <c r="CFO29"/>
      <c r="CFP29"/>
      <c r="CFQ29"/>
      <c r="CFR29"/>
      <c r="CFS29"/>
      <c r="CFT29"/>
      <c r="CFU29"/>
      <c r="CFV29"/>
      <c r="CFW29"/>
      <c r="CFX29"/>
      <c r="CFY29"/>
      <c r="CFZ29"/>
      <c r="CGA29"/>
      <c r="CGB29"/>
      <c r="CGC29"/>
      <c r="CGD29"/>
      <c r="CGE29"/>
      <c r="CGF29"/>
      <c r="CGG29"/>
      <c r="CGH29"/>
      <c r="CGI29"/>
      <c r="CGJ29"/>
      <c r="CGK29"/>
      <c r="CGL29"/>
      <c r="CGM29"/>
      <c r="CGN29"/>
      <c r="CGO29"/>
      <c r="CGP29"/>
      <c r="CGQ29"/>
      <c r="CGR29"/>
      <c r="CGS29"/>
      <c r="CGT29"/>
      <c r="CGU29"/>
      <c r="CGV29"/>
      <c r="CGW29"/>
      <c r="CGX29"/>
      <c r="CGY29"/>
      <c r="CGZ29"/>
      <c r="CHA29"/>
      <c r="CHB29"/>
      <c r="CHC29"/>
      <c r="CHD29"/>
      <c r="CHE29"/>
      <c r="CHF29"/>
      <c r="CHG29"/>
      <c r="CHH29"/>
      <c r="CHI29"/>
      <c r="CHJ29"/>
      <c r="CHK29"/>
      <c r="CHL29"/>
      <c r="CHM29"/>
      <c r="CHN29"/>
      <c r="CHO29"/>
      <c r="CHP29"/>
      <c r="CHQ29"/>
      <c r="CHR29"/>
      <c r="CHS29"/>
      <c r="CHT29"/>
      <c r="CHU29"/>
      <c r="CHV29"/>
      <c r="CHW29"/>
      <c r="CHX29"/>
      <c r="CHY29"/>
      <c r="CHZ29"/>
      <c r="CIA29"/>
      <c r="CIB29"/>
      <c r="CIC29"/>
      <c r="CID29"/>
      <c r="CIE29"/>
      <c r="CIF29"/>
      <c r="CIG29"/>
      <c r="CIH29"/>
      <c r="CII29"/>
      <c r="CIJ29"/>
      <c r="CIK29"/>
      <c r="CIL29"/>
      <c r="CIM29"/>
      <c r="CIN29"/>
      <c r="CIO29"/>
      <c r="CIP29"/>
      <c r="CIQ29"/>
      <c r="CIR29"/>
      <c r="CIS29"/>
      <c r="CIT29"/>
      <c r="CIU29"/>
      <c r="CIV29"/>
      <c r="CIW29"/>
      <c r="CIX29"/>
      <c r="CIY29"/>
      <c r="CIZ29"/>
      <c r="CJA29"/>
      <c r="CJB29"/>
      <c r="CJC29"/>
      <c r="CJD29"/>
      <c r="CJE29"/>
      <c r="CJF29"/>
      <c r="CJG29"/>
      <c r="CJH29"/>
      <c r="CJI29"/>
      <c r="CJJ29"/>
      <c r="CJK29"/>
      <c r="CJL29"/>
      <c r="CJM29"/>
      <c r="CJN29"/>
      <c r="CJO29"/>
      <c r="CJP29"/>
      <c r="CJQ29"/>
      <c r="CJR29"/>
      <c r="CJS29"/>
      <c r="CJT29"/>
      <c r="CJU29"/>
      <c r="CJV29"/>
      <c r="CJW29"/>
      <c r="CJX29"/>
      <c r="CJY29"/>
      <c r="CJZ29"/>
      <c r="CKA29"/>
      <c r="CKB29"/>
      <c r="CKC29"/>
      <c r="CKD29"/>
      <c r="CKE29"/>
      <c r="CKF29"/>
      <c r="CKG29"/>
      <c r="CKH29"/>
      <c r="CKI29"/>
      <c r="CKJ29"/>
      <c r="CKK29"/>
      <c r="CKL29"/>
      <c r="CKM29"/>
      <c r="CKN29"/>
      <c r="CKO29"/>
      <c r="CKP29"/>
      <c r="CKQ29"/>
      <c r="CKR29"/>
      <c r="CKS29"/>
      <c r="CKT29"/>
      <c r="CKU29"/>
      <c r="CKV29"/>
      <c r="CKW29"/>
      <c r="CKX29"/>
      <c r="CKY29"/>
      <c r="CKZ29"/>
      <c r="CLA29"/>
      <c r="CLB29"/>
      <c r="CLC29"/>
      <c r="CLD29"/>
      <c r="CLE29"/>
      <c r="CLF29"/>
      <c r="CLG29"/>
      <c r="CLH29"/>
      <c r="CLI29"/>
      <c r="CLJ29"/>
      <c r="CLK29"/>
      <c r="CLL29"/>
      <c r="CLM29"/>
      <c r="CLN29"/>
      <c r="CLO29"/>
      <c r="CLP29"/>
      <c r="CLQ29"/>
      <c r="CLR29"/>
      <c r="CLS29"/>
      <c r="CLT29"/>
      <c r="CLU29"/>
      <c r="CLV29"/>
      <c r="CLW29"/>
      <c r="CLX29"/>
      <c r="CLY29"/>
      <c r="CLZ29"/>
      <c r="CMA29"/>
      <c r="CMB29"/>
      <c r="CMC29"/>
      <c r="CMD29"/>
      <c r="CME29"/>
      <c r="CMF29"/>
      <c r="CMG29"/>
      <c r="CMH29"/>
      <c r="CMI29"/>
      <c r="CMJ29"/>
      <c r="CMK29"/>
      <c r="CML29"/>
      <c r="CMM29"/>
      <c r="CMN29"/>
      <c r="CMO29"/>
      <c r="CMP29"/>
      <c r="CMQ29"/>
      <c r="CMR29"/>
      <c r="CMS29"/>
      <c r="CMT29"/>
      <c r="CMU29"/>
      <c r="CMV29"/>
      <c r="CMW29"/>
      <c r="CMX29"/>
      <c r="CMY29"/>
      <c r="CMZ29"/>
      <c r="CNA29"/>
      <c r="CNB29"/>
      <c r="CNC29"/>
      <c r="CND29"/>
      <c r="CNE29"/>
      <c r="CNF29"/>
      <c r="CNG29"/>
      <c r="CNH29"/>
      <c r="CNI29"/>
      <c r="CNJ29"/>
      <c r="CNK29"/>
      <c r="CNL29"/>
      <c r="CNM29"/>
      <c r="CNN29"/>
      <c r="CNO29"/>
      <c r="CNP29"/>
      <c r="CNQ29"/>
      <c r="CNR29"/>
      <c r="CNS29"/>
      <c r="CNT29"/>
      <c r="CNU29"/>
      <c r="CNV29"/>
      <c r="CNW29"/>
      <c r="CNX29"/>
      <c r="CNY29"/>
      <c r="CNZ29"/>
      <c r="COA29"/>
      <c r="COB29"/>
      <c r="COC29"/>
      <c r="COD29"/>
      <c r="COE29"/>
      <c r="COF29"/>
      <c r="COG29"/>
      <c r="COH29"/>
      <c r="COI29"/>
      <c r="COJ29"/>
      <c r="COK29"/>
      <c r="COL29"/>
      <c r="COM29"/>
      <c r="CON29"/>
      <c r="COO29"/>
      <c r="COP29"/>
      <c r="COQ29"/>
      <c r="COR29"/>
      <c r="COS29"/>
      <c r="COT29"/>
      <c r="COU29"/>
      <c r="COV29"/>
      <c r="COW29"/>
      <c r="COX29"/>
      <c r="COY29"/>
      <c r="COZ29"/>
      <c r="CPA29"/>
      <c r="CPB29"/>
      <c r="CPC29"/>
      <c r="CPD29"/>
      <c r="CPE29"/>
      <c r="CPF29"/>
      <c r="CPG29"/>
      <c r="CPH29"/>
      <c r="CPI29"/>
      <c r="CPJ29"/>
      <c r="CPK29"/>
      <c r="CPL29"/>
      <c r="CPM29"/>
      <c r="CPN29"/>
      <c r="CPO29"/>
      <c r="CPP29"/>
      <c r="CPQ29"/>
      <c r="CPR29"/>
      <c r="CPS29"/>
      <c r="CPT29"/>
      <c r="CPU29"/>
      <c r="CPV29"/>
      <c r="CPW29"/>
      <c r="CPX29"/>
      <c r="CPY29"/>
      <c r="CPZ29"/>
      <c r="CQA29"/>
      <c r="CQB29"/>
      <c r="CQC29"/>
      <c r="CQD29"/>
      <c r="CQE29"/>
      <c r="CQF29"/>
      <c r="CQG29"/>
      <c r="CQH29"/>
      <c r="CQI29"/>
      <c r="CQJ29"/>
      <c r="CQK29"/>
      <c r="CQL29"/>
      <c r="CQM29"/>
      <c r="CQN29"/>
      <c r="CQO29"/>
      <c r="CQP29"/>
      <c r="CQQ29"/>
      <c r="CQR29"/>
      <c r="CQS29"/>
      <c r="CQT29"/>
      <c r="CQU29"/>
      <c r="CQV29"/>
      <c r="CQW29"/>
      <c r="CQX29"/>
      <c r="CQY29"/>
      <c r="CQZ29"/>
      <c r="CRA29"/>
      <c r="CRB29"/>
      <c r="CRC29"/>
      <c r="CRD29"/>
      <c r="CRE29"/>
      <c r="CRF29"/>
      <c r="CRG29"/>
      <c r="CRH29"/>
      <c r="CRI29"/>
      <c r="CRJ29"/>
      <c r="CRK29"/>
      <c r="CRL29"/>
      <c r="CRM29"/>
      <c r="CRN29"/>
      <c r="CRO29"/>
      <c r="CRP29"/>
      <c r="CRQ29"/>
      <c r="CRR29"/>
      <c r="CRS29"/>
      <c r="CRT29"/>
      <c r="CRU29"/>
      <c r="CRV29"/>
      <c r="CRW29"/>
      <c r="CRX29"/>
      <c r="CRY29"/>
      <c r="CRZ29"/>
      <c r="CSA29"/>
      <c r="CSB29"/>
      <c r="CSC29"/>
      <c r="CSD29"/>
      <c r="CSE29"/>
      <c r="CSF29"/>
      <c r="CSG29"/>
      <c r="CSH29"/>
      <c r="CSI29"/>
      <c r="CSJ29"/>
      <c r="CSK29"/>
      <c r="CSL29"/>
      <c r="CSM29"/>
      <c r="CSN29"/>
      <c r="CSO29"/>
      <c r="CSP29"/>
      <c r="CSQ29"/>
      <c r="CSR29"/>
      <c r="CSS29"/>
      <c r="CST29"/>
      <c r="CSU29"/>
      <c r="CSV29"/>
      <c r="CSW29"/>
      <c r="CSX29"/>
      <c r="CSY29"/>
      <c r="CSZ29"/>
      <c r="CTA29"/>
      <c r="CTB29"/>
      <c r="CTC29"/>
      <c r="CTD29"/>
      <c r="CTE29"/>
      <c r="CTF29"/>
      <c r="CTG29"/>
      <c r="CTH29"/>
      <c r="CTI29"/>
      <c r="CTJ29"/>
      <c r="CTK29"/>
      <c r="CTL29"/>
      <c r="CTM29"/>
      <c r="CTN29"/>
      <c r="CTO29"/>
      <c r="CTP29"/>
      <c r="CTQ29"/>
      <c r="CTR29"/>
      <c r="CTS29"/>
      <c r="CTT29"/>
      <c r="CTU29"/>
      <c r="CTV29"/>
      <c r="CTW29"/>
      <c r="CTX29"/>
      <c r="CTY29"/>
      <c r="CTZ29"/>
      <c r="CUA29"/>
      <c r="CUB29"/>
      <c r="CUC29"/>
      <c r="CUD29"/>
      <c r="CUE29"/>
      <c r="CUF29"/>
      <c r="CUG29"/>
      <c r="CUH29"/>
      <c r="CUI29"/>
      <c r="CUJ29"/>
      <c r="CUK29"/>
      <c r="CUL29"/>
      <c r="CUM29"/>
      <c r="CUN29"/>
      <c r="CUO29"/>
      <c r="CUP29"/>
      <c r="CUQ29"/>
      <c r="CUR29"/>
      <c r="CUS29"/>
      <c r="CUT29"/>
      <c r="CUU29"/>
      <c r="CUV29"/>
      <c r="CUW29"/>
      <c r="CUX29"/>
      <c r="CUY29"/>
      <c r="CUZ29"/>
      <c r="CVA29"/>
      <c r="CVB29"/>
      <c r="CVC29"/>
      <c r="CVD29"/>
      <c r="CVE29"/>
      <c r="CVF29"/>
      <c r="CVG29"/>
      <c r="CVH29"/>
      <c r="CVI29"/>
      <c r="CVJ29"/>
      <c r="CVK29"/>
      <c r="CVL29"/>
      <c r="CVM29"/>
      <c r="CVN29"/>
      <c r="CVO29"/>
      <c r="CVP29"/>
      <c r="CVQ29"/>
      <c r="CVR29"/>
      <c r="CVS29"/>
      <c r="CVT29"/>
      <c r="CVU29"/>
      <c r="CVV29"/>
      <c r="CVW29"/>
      <c r="CVX29"/>
      <c r="CVY29"/>
      <c r="CVZ29"/>
      <c r="CWA29"/>
      <c r="CWB29"/>
      <c r="CWC29"/>
      <c r="CWD29"/>
      <c r="CWE29"/>
      <c r="CWF29"/>
      <c r="CWG29"/>
      <c r="CWH29"/>
      <c r="CWI29"/>
      <c r="CWJ29"/>
      <c r="CWK29"/>
      <c r="CWL29"/>
      <c r="CWM29"/>
      <c r="CWN29"/>
      <c r="CWO29"/>
      <c r="CWP29"/>
      <c r="CWQ29"/>
      <c r="CWR29"/>
      <c r="CWS29"/>
      <c r="CWT29"/>
      <c r="CWU29"/>
      <c r="CWV29"/>
      <c r="CWW29"/>
      <c r="CWX29"/>
      <c r="CWY29"/>
      <c r="CWZ29"/>
      <c r="CXA29"/>
      <c r="CXB29"/>
      <c r="CXC29"/>
      <c r="CXD29"/>
      <c r="CXE29"/>
      <c r="CXF29"/>
      <c r="CXG29"/>
      <c r="CXH29"/>
      <c r="CXI29"/>
      <c r="CXJ29"/>
      <c r="CXK29"/>
      <c r="CXL29"/>
      <c r="CXM29"/>
      <c r="CXN29"/>
      <c r="CXO29"/>
      <c r="CXP29"/>
      <c r="CXQ29"/>
      <c r="CXR29"/>
      <c r="CXS29"/>
      <c r="CXT29"/>
      <c r="CXU29"/>
      <c r="CXV29"/>
      <c r="CXW29"/>
      <c r="CXX29"/>
      <c r="CXY29"/>
      <c r="CXZ29"/>
      <c r="CYA29"/>
      <c r="CYB29"/>
      <c r="CYC29"/>
      <c r="CYD29"/>
      <c r="CYE29"/>
      <c r="CYF29"/>
      <c r="CYG29"/>
      <c r="CYH29"/>
      <c r="CYI29"/>
      <c r="CYJ29"/>
      <c r="CYK29"/>
      <c r="CYL29"/>
      <c r="CYM29"/>
      <c r="CYN29"/>
      <c r="CYO29"/>
      <c r="CYP29"/>
      <c r="CYQ29"/>
      <c r="CYR29"/>
      <c r="CYS29"/>
      <c r="CYT29"/>
      <c r="CYU29"/>
      <c r="CYV29"/>
      <c r="CYW29"/>
      <c r="CYX29"/>
      <c r="CYY29"/>
      <c r="CYZ29"/>
      <c r="CZA29"/>
      <c r="CZB29"/>
      <c r="CZC29"/>
      <c r="CZD29"/>
      <c r="CZE29"/>
      <c r="CZF29"/>
      <c r="CZG29"/>
      <c r="CZH29"/>
      <c r="CZI29"/>
      <c r="CZJ29"/>
      <c r="CZK29"/>
      <c r="CZL29"/>
      <c r="CZM29"/>
      <c r="CZN29"/>
      <c r="CZO29"/>
      <c r="CZP29"/>
      <c r="CZQ29"/>
      <c r="CZR29"/>
      <c r="CZS29"/>
      <c r="CZT29"/>
      <c r="CZU29"/>
      <c r="CZV29"/>
      <c r="CZW29"/>
      <c r="CZX29"/>
      <c r="CZY29"/>
      <c r="CZZ29"/>
      <c r="DAA29"/>
      <c r="DAB29"/>
      <c r="DAC29"/>
      <c r="DAD29"/>
      <c r="DAE29"/>
      <c r="DAF29"/>
      <c r="DAG29"/>
      <c r="DAH29"/>
      <c r="DAI29"/>
      <c r="DAJ29"/>
      <c r="DAK29"/>
      <c r="DAL29"/>
      <c r="DAM29"/>
      <c r="DAN29"/>
      <c r="DAO29"/>
      <c r="DAP29"/>
      <c r="DAQ29"/>
      <c r="DAR29"/>
      <c r="DAS29"/>
      <c r="DAT29"/>
      <c r="DAU29"/>
      <c r="DAV29"/>
      <c r="DAW29"/>
      <c r="DAX29"/>
      <c r="DAY29"/>
      <c r="DAZ29"/>
      <c r="DBA29"/>
      <c r="DBB29"/>
      <c r="DBC29"/>
      <c r="DBD29"/>
      <c r="DBE29"/>
      <c r="DBF29"/>
      <c r="DBG29"/>
      <c r="DBH29"/>
      <c r="DBI29"/>
      <c r="DBJ29"/>
      <c r="DBK29"/>
      <c r="DBL29"/>
      <c r="DBM29"/>
      <c r="DBN29"/>
      <c r="DBO29"/>
      <c r="DBP29"/>
      <c r="DBQ29"/>
      <c r="DBR29"/>
      <c r="DBS29"/>
      <c r="DBT29"/>
      <c r="DBU29"/>
      <c r="DBV29"/>
      <c r="DBW29"/>
      <c r="DBX29"/>
      <c r="DBY29"/>
      <c r="DBZ29"/>
      <c r="DCA29"/>
      <c r="DCB29"/>
      <c r="DCC29"/>
      <c r="DCD29"/>
      <c r="DCE29"/>
      <c r="DCF29"/>
      <c r="DCG29"/>
      <c r="DCH29"/>
      <c r="DCI29"/>
      <c r="DCJ29"/>
      <c r="DCK29"/>
      <c r="DCL29"/>
      <c r="DCM29"/>
      <c r="DCN29"/>
      <c r="DCO29"/>
      <c r="DCP29"/>
      <c r="DCQ29"/>
      <c r="DCR29"/>
      <c r="DCS29"/>
      <c r="DCT29"/>
      <c r="DCU29"/>
      <c r="DCV29"/>
      <c r="DCW29"/>
      <c r="DCX29"/>
      <c r="DCY29"/>
      <c r="DCZ29"/>
      <c r="DDA29"/>
      <c r="DDB29"/>
      <c r="DDC29"/>
      <c r="DDD29"/>
      <c r="DDE29"/>
      <c r="DDF29"/>
      <c r="DDG29"/>
      <c r="DDH29"/>
      <c r="DDI29"/>
      <c r="DDJ29"/>
      <c r="DDK29"/>
      <c r="DDL29"/>
      <c r="DDM29"/>
      <c r="DDN29"/>
      <c r="DDO29"/>
      <c r="DDP29"/>
      <c r="DDQ29"/>
      <c r="DDR29"/>
      <c r="DDS29"/>
      <c r="DDT29"/>
      <c r="DDU29"/>
      <c r="DDV29"/>
      <c r="DDW29"/>
      <c r="DDX29"/>
      <c r="DDY29"/>
      <c r="DDZ29"/>
      <c r="DEA29"/>
      <c r="DEB29"/>
      <c r="DEC29"/>
      <c r="DED29"/>
      <c r="DEE29"/>
      <c r="DEF29"/>
      <c r="DEG29"/>
      <c r="DEH29"/>
      <c r="DEI29"/>
      <c r="DEJ29"/>
      <c r="DEK29"/>
      <c r="DEL29"/>
      <c r="DEM29"/>
      <c r="DEN29"/>
      <c r="DEO29"/>
      <c r="DEP29"/>
      <c r="DEQ29"/>
      <c r="DER29"/>
      <c r="DES29"/>
      <c r="DET29"/>
      <c r="DEU29"/>
      <c r="DEV29"/>
      <c r="DEW29"/>
      <c r="DEX29"/>
      <c r="DEY29"/>
      <c r="DEZ29"/>
      <c r="DFA29"/>
      <c r="DFB29"/>
      <c r="DFC29"/>
      <c r="DFD29"/>
      <c r="DFE29"/>
      <c r="DFF29"/>
      <c r="DFG29"/>
      <c r="DFH29"/>
      <c r="DFI29"/>
      <c r="DFJ29"/>
      <c r="DFK29"/>
      <c r="DFL29"/>
      <c r="DFM29"/>
      <c r="DFN29"/>
      <c r="DFO29"/>
      <c r="DFP29"/>
      <c r="DFQ29"/>
      <c r="DFR29"/>
      <c r="DFS29"/>
      <c r="DFT29"/>
      <c r="DFU29"/>
      <c r="DFV29"/>
      <c r="DFW29"/>
      <c r="DFX29"/>
      <c r="DFY29"/>
      <c r="DFZ29"/>
      <c r="DGA29"/>
      <c r="DGB29"/>
      <c r="DGC29"/>
      <c r="DGD29"/>
      <c r="DGE29"/>
      <c r="DGF29"/>
      <c r="DGG29"/>
      <c r="DGH29"/>
      <c r="DGI29"/>
      <c r="DGJ29"/>
      <c r="DGK29"/>
      <c r="DGL29"/>
      <c r="DGM29"/>
      <c r="DGN29"/>
      <c r="DGO29"/>
      <c r="DGP29"/>
      <c r="DGQ29"/>
      <c r="DGR29"/>
      <c r="DGS29"/>
      <c r="DGT29"/>
      <c r="DGU29"/>
      <c r="DGV29"/>
      <c r="DGW29"/>
      <c r="DGX29"/>
      <c r="DGY29"/>
      <c r="DGZ29"/>
      <c r="DHA29"/>
      <c r="DHB29"/>
      <c r="DHC29"/>
      <c r="DHD29"/>
      <c r="DHE29"/>
      <c r="DHF29"/>
      <c r="DHG29"/>
      <c r="DHH29"/>
      <c r="DHI29"/>
      <c r="DHJ29"/>
      <c r="DHK29"/>
      <c r="DHL29"/>
      <c r="DHM29"/>
      <c r="DHN29"/>
      <c r="DHO29"/>
      <c r="DHP29"/>
      <c r="DHQ29"/>
      <c r="DHR29"/>
      <c r="DHS29"/>
      <c r="DHT29"/>
      <c r="DHU29"/>
      <c r="DHV29"/>
      <c r="DHW29"/>
      <c r="DHX29"/>
      <c r="DHY29"/>
      <c r="DHZ29"/>
      <c r="DIA29"/>
      <c r="DIB29"/>
      <c r="DIC29"/>
      <c r="DID29"/>
      <c r="DIE29"/>
      <c r="DIF29"/>
      <c r="DIG29"/>
      <c r="DIH29"/>
      <c r="DII29"/>
      <c r="DIJ29"/>
      <c r="DIK29"/>
      <c r="DIL29"/>
      <c r="DIM29"/>
      <c r="DIN29"/>
      <c r="DIO29"/>
      <c r="DIP29"/>
      <c r="DIQ29"/>
      <c r="DIR29"/>
      <c r="DIS29"/>
      <c r="DIT29"/>
      <c r="DIU29"/>
      <c r="DIV29"/>
      <c r="DIW29"/>
      <c r="DIX29"/>
      <c r="DIY29"/>
      <c r="DIZ29"/>
      <c r="DJA29"/>
      <c r="DJB29"/>
      <c r="DJC29"/>
      <c r="DJD29"/>
      <c r="DJE29"/>
      <c r="DJF29"/>
      <c r="DJG29"/>
      <c r="DJH29"/>
      <c r="DJI29"/>
      <c r="DJJ29"/>
      <c r="DJK29"/>
      <c r="DJL29"/>
      <c r="DJM29"/>
      <c r="DJN29"/>
      <c r="DJO29"/>
      <c r="DJP29"/>
      <c r="DJQ29"/>
      <c r="DJR29"/>
      <c r="DJS29"/>
      <c r="DJT29"/>
      <c r="DJU29"/>
      <c r="DJV29"/>
      <c r="DJW29"/>
      <c r="DJX29"/>
      <c r="DJY29"/>
      <c r="DJZ29"/>
      <c r="DKA29"/>
      <c r="DKB29"/>
      <c r="DKC29"/>
      <c r="DKD29"/>
      <c r="DKE29"/>
      <c r="DKF29"/>
      <c r="DKG29"/>
      <c r="DKH29"/>
      <c r="DKI29"/>
      <c r="DKJ29"/>
      <c r="DKK29"/>
      <c r="DKL29"/>
      <c r="DKM29"/>
      <c r="DKN29"/>
      <c r="DKO29"/>
      <c r="DKP29"/>
      <c r="DKQ29"/>
      <c r="DKR29"/>
      <c r="DKS29"/>
      <c r="DKT29"/>
      <c r="DKU29"/>
      <c r="DKV29"/>
      <c r="DKW29"/>
      <c r="DKX29"/>
      <c r="DKY29"/>
      <c r="DKZ29"/>
      <c r="DLA29"/>
      <c r="DLB29"/>
      <c r="DLC29"/>
      <c r="DLD29"/>
      <c r="DLE29"/>
      <c r="DLF29"/>
      <c r="DLG29"/>
      <c r="DLH29"/>
      <c r="DLI29"/>
      <c r="DLJ29"/>
      <c r="DLK29"/>
      <c r="DLL29"/>
      <c r="DLM29"/>
      <c r="DLN29"/>
      <c r="DLO29"/>
      <c r="DLP29"/>
      <c r="DLQ29"/>
      <c r="DLR29"/>
      <c r="DLS29"/>
      <c r="DLT29"/>
      <c r="DLU29"/>
      <c r="DLV29"/>
      <c r="DLW29"/>
      <c r="DLX29"/>
      <c r="DLY29"/>
      <c r="DLZ29"/>
      <c r="DMA29"/>
      <c r="DMB29"/>
      <c r="DMC29"/>
      <c r="DMD29"/>
      <c r="DME29"/>
      <c r="DMF29"/>
      <c r="DMG29"/>
      <c r="DMH29"/>
      <c r="DMI29"/>
      <c r="DMJ29"/>
      <c r="DMK29"/>
      <c r="DML29"/>
      <c r="DMM29"/>
      <c r="DMN29"/>
      <c r="DMO29"/>
      <c r="DMP29"/>
      <c r="DMQ29"/>
      <c r="DMR29"/>
      <c r="DMS29"/>
      <c r="DMT29"/>
      <c r="DMU29"/>
      <c r="DMV29"/>
      <c r="DMW29"/>
      <c r="DMX29"/>
      <c r="DMY29"/>
      <c r="DMZ29"/>
      <c r="DNA29"/>
      <c r="DNB29"/>
      <c r="DNC29"/>
      <c r="DND29"/>
      <c r="DNE29"/>
      <c r="DNF29"/>
      <c r="DNG29"/>
      <c r="DNH29"/>
      <c r="DNI29"/>
      <c r="DNJ29"/>
      <c r="DNK29"/>
      <c r="DNL29"/>
      <c r="DNM29"/>
      <c r="DNN29"/>
      <c r="DNO29"/>
      <c r="DNP29"/>
      <c r="DNQ29"/>
      <c r="DNR29"/>
      <c r="DNS29"/>
      <c r="DNT29"/>
      <c r="DNU29"/>
      <c r="DNV29"/>
      <c r="DNW29"/>
      <c r="DNX29"/>
      <c r="DNY29"/>
      <c r="DNZ29"/>
      <c r="DOA29"/>
      <c r="DOB29"/>
      <c r="DOC29"/>
      <c r="DOD29"/>
      <c r="DOE29"/>
      <c r="DOF29"/>
      <c r="DOG29"/>
      <c r="DOH29"/>
      <c r="DOI29"/>
      <c r="DOJ29"/>
      <c r="DOK29"/>
      <c r="DOL29"/>
      <c r="DOM29"/>
      <c r="DON29"/>
      <c r="DOO29"/>
      <c r="DOP29"/>
      <c r="DOQ29"/>
      <c r="DOR29"/>
      <c r="DOS29"/>
      <c r="DOT29"/>
      <c r="DOU29"/>
      <c r="DOV29"/>
      <c r="DOW29"/>
      <c r="DOX29"/>
      <c r="DOY29"/>
      <c r="DOZ29"/>
      <c r="DPA29"/>
      <c r="DPB29"/>
      <c r="DPC29"/>
      <c r="DPD29"/>
      <c r="DPE29"/>
      <c r="DPF29"/>
      <c r="DPG29"/>
      <c r="DPH29"/>
      <c r="DPI29"/>
      <c r="DPJ29"/>
      <c r="DPK29"/>
      <c r="DPL29"/>
      <c r="DPM29"/>
      <c r="DPN29"/>
      <c r="DPO29"/>
      <c r="DPP29"/>
      <c r="DPQ29"/>
      <c r="DPR29"/>
      <c r="DPS29"/>
      <c r="DPT29"/>
      <c r="DPU29"/>
      <c r="DPV29"/>
      <c r="DPW29"/>
      <c r="DPX29"/>
      <c r="DPY29"/>
      <c r="DPZ29"/>
      <c r="DQA29"/>
      <c r="DQB29"/>
      <c r="DQC29"/>
      <c r="DQD29"/>
      <c r="DQE29"/>
      <c r="DQF29"/>
      <c r="DQG29"/>
      <c r="DQH29"/>
      <c r="DQI29"/>
      <c r="DQJ29"/>
      <c r="DQK29"/>
      <c r="DQL29"/>
      <c r="DQM29"/>
      <c r="DQN29"/>
      <c r="DQO29"/>
      <c r="DQP29"/>
      <c r="DQQ29"/>
      <c r="DQR29"/>
      <c r="DQS29"/>
      <c r="DQT29"/>
      <c r="DQU29"/>
      <c r="DQV29"/>
      <c r="DQW29"/>
      <c r="DQX29"/>
      <c r="DQY29"/>
      <c r="DQZ29"/>
      <c r="DRA29"/>
      <c r="DRB29"/>
      <c r="DRC29"/>
      <c r="DRD29"/>
      <c r="DRE29"/>
      <c r="DRF29"/>
      <c r="DRG29"/>
      <c r="DRH29"/>
      <c r="DRI29"/>
      <c r="DRJ29"/>
      <c r="DRK29"/>
      <c r="DRL29"/>
      <c r="DRM29"/>
      <c r="DRN29"/>
      <c r="DRO29"/>
      <c r="DRP29"/>
      <c r="DRQ29"/>
      <c r="DRR29"/>
      <c r="DRS29"/>
      <c r="DRT29"/>
      <c r="DRU29"/>
      <c r="DRV29"/>
      <c r="DRW29"/>
      <c r="DRX29"/>
      <c r="DRY29"/>
      <c r="DRZ29"/>
      <c r="DSA29"/>
      <c r="DSB29"/>
      <c r="DSC29"/>
      <c r="DSD29"/>
      <c r="DSE29"/>
      <c r="DSF29"/>
      <c r="DSG29"/>
      <c r="DSH29"/>
      <c r="DSI29"/>
      <c r="DSJ29"/>
      <c r="DSK29"/>
      <c r="DSL29"/>
      <c r="DSM29"/>
      <c r="DSN29"/>
      <c r="DSO29"/>
      <c r="DSP29"/>
      <c r="DSQ29"/>
      <c r="DSR29"/>
      <c r="DSS29"/>
      <c r="DST29"/>
      <c r="DSU29"/>
      <c r="DSV29"/>
      <c r="DSW29"/>
      <c r="DSX29"/>
      <c r="DSY29"/>
      <c r="DSZ29"/>
      <c r="DTA29"/>
      <c r="DTB29"/>
      <c r="DTC29"/>
      <c r="DTD29"/>
      <c r="DTE29"/>
      <c r="DTF29"/>
      <c r="DTG29"/>
      <c r="DTH29"/>
      <c r="DTI29"/>
      <c r="DTJ29"/>
      <c r="DTK29"/>
      <c r="DTL29"/>
      <c r="DTM29"/>
      <c r="DTN29"/>
      <c r="DTO29"/>
      <c r="DTP29"/>
      <c r="DTQ29"/>
      <c r="DTR29"/>
      <c r="DTS29"/>
      <c r="DTT29"/>
      <c r="DTU29"/>
      <c r="DTV29"/>
      <c r="DTW29"/>
      <c r="DTX29"/>
      <c r="DTY29"/>
      <c r="DTZ29"/>
      <c r="DUA29"/>
      <c r="DUB29"/>
      <c r="DUC29"/>
      <c r="DUD29"/>
      <c r="DUE29"/>
      <c r="DUF29"/>
      <c r="DUG29"/>
      <c r="DUH29"/>
      <c r="DUI29"/>
      <c r="DUJ29"/>
      <c r="DUK29"/>
      <c r="DUL29"/>
      <c r="DUM29"/>
      <c r="DUN29"/>
      <c r="DUO29"/>
      <c r="DUP29"/>
      <c r="DUQ29"/>
      <c r="DUR29"/>
      <c r="DUS29"/>
      <c r="DUT29"/>
      <c r="DUU29"/>
      <c r="DUV29"/>
      <c r="DUW29"/>
      <c r="DUX29"/>
      <c r="DUY29"/>
      <c r="DUZ29"/>
      <c r="DVA29"/>
      <c r="DVB29"/>
      <c r="DVC29"/>
      <c r="DVD29"/>
      <c r="DVE29"/>
      <c r="DVF29"/>
      <c r="DVG29"/>
      <c r="DVH29"/>
      <c r="DVI29"/>
      <c r="DVJ29"/>
      <c r="DVK29"/>
      <c r="DVL29"/>
      <c r="DVM29"/>
      <c r="DVN29"/>
      <c r="DVO29"/>
      <c r="DVP29"/>
      <c r="DVQ29"/>
      <c r="DVR29"/>
      <c r="DVS29"/>
      <c r="DVT29"/>
      <c r="DVU29"/>
      <c r="DVV29"/>
      <c r="DVW29"/>
      <c r="DVX29"/>
      <c r="DVY29"/>
      <c r="DVZ29"/>
      <c r="DWA29"/>
      <c r="DWB29"/>
      <c r="DWC29"/>
      <c r="DWD29"/>
      <c r="DWE29"/>
      <c r="DWF29"/>
      <c r="DWG29"/>
      <c r="DWH29"/>
      <c r="DWI29"/>
      <c r="DWJ29"/>
      <c r="DWK29"/>
      <c r="DWL29"/>
      <c r="DWM29"/>
      <c r="DWN29"/>
      <c r="DWO29"/>
      <c r="DWP29"/>
      <c r="DWQ29"/>
      <c r="DWR29"/>
      <c r="DWS29"/>
      <c r="DWT29"/>
      <c r="DWU29"/>
      <c r="DWV29"/>
      <c r="DWW29"/>
      <c r="DWX29"/>
      <c r="DWY29"/>
      <c r="DWZ29"/>
      <c r="DXA29"/>
      <c r="DXB29"/>
      <c r="DXC29"/>
      <c r="DXD29"/>
      <c r="DXE29"/>
      <c r="DXF29"/>
      <c r="DXG29"/>
      <c r="DXH29"/>
      <c r="DXI29"/>
      <c r="DXJ29"/>
      <c r="DXK29"/>
      <c r="DXL29"/>
      <c r="DXM29"/>
      <c r="DXN29"/>
      <c r="DXO29"/>
      <c r="DXP29"/>
      <c r="DXQ29"/>
      <c r="DXR29"/>
      <c r="DXS29"/>
      <c r="DXT29"/>
      <c r="DXU29"/>
      <c r="DXV29"/>
      <c r="DXW29"/>
      <c r="DXX29"/>
      <c r="DXY29"/>
      <c r="DXZ29"/>
      <c r="DYA29"/>
      <c r="DYB29"/>
      <c r="DYC29"/>
      <c r="DYD29"/>
      <c r="DYE29"/>
      <c r="DYF29"/>
      <c r="DYG29"/>
      <c r="DYH29"/>
      <c r="DYI29"/>
      <c r="DYJ29"/>
      <c r="DYK29"/>
      <c r="DYL29"/>
      <c r="DYM29"/>
      <c r="DYN29"/>
      <c r="DYO29"/>
      <c r="DYP29"/>
      <c r="DYQ29"/>
      <c r="DYR29"/>
      <c r="DYS29"/>
      <c r="DYT29"/>
      <c r="DYU29"/>
      <c r="DYV29"/>
      <c r="DYW29"/>
      <c r="DYX29"/>
      <c r="DYY29"/>
      <c r="DYZ29"/>
      <c r="DZA29"/>
      <c r="DZB29"/>
      <c r="DZC29"/>
      <c r="DZD29"/>
      <c r="DZE29"/>
      <c r="DZF29"/>
      <c r="DZG29"/>
      <c r="DZH29"/>
      <c r="DZI29"/>
      <c r="DZJ29"/>
      <c r="DZK29"/>
      <c r="DZL29"/>
      <c r="DZM29"/>
      <c r="DZN29"/>
      <c r="DZO29"/>
      <c r="DZP29"/>
      <c r="DZQ29"/>
      <c r="DZR29"/>
      <c r="DZS29"/>
      <c r="DZT29"/>
      <c r="DZU29"/>
      <c r="DZV29"/>
      <c r="DZW29"/>
      <c r="DZX29"/>
      <c r="DZY29"/>
      <c r="DZZ29"/>
      <c r="EAA29"/>
      <c r="EAB29"/>
      <c r="EAC29"/>
      <c r="EAD29"/>
      <c r="EAE29"/>
      <c r="EAF29"/>
      <c r="EAG29"/>
      <c r="EAH29"/>
      <c r="EAI29"/>
      <c r="EAJ29"/>
      <c r="EAK29"/>
      <c r="EAL29"/>
      <c r="EAM29"/>
      <c r="EAN29"/>
      <c r="EAO29"/>
      <c r="EAP29"/>
      <c r="EAQ29"/>
      <c r="EAR29"/>
      <c r="EAS29"/>
      <c r="EAT29"/>
      <c r="EAU29"/>
      <c r="EAV29"/>
      <c r="EAW29"/>
      <c r="EAX29"/>
      <c r="EAY29"/>
      <c r="EAZ29"/>
      <c r="EBA29"/>
      <c r="EBB29"/>
      <c r="EBC29"/>
      <c r="EBD29"/>
      <c r="EBE29"/>
      <c r="EBF29"/>
      <c r="EBG29"/>
      <c r="EBH29"/>
      <c r="EBI29"/>
      <c r="EBJ29"/>
      <c r="EBK29"/>
      <c r="EBL29"/>
      <c r="EBM29"/>
      <c r="EBN29"/>
      <c r="EBO29"/>
      <c r="EBP29"/>
      <c r="EBQ29"/>
      <c r="EBR29"/>
      <c r="EBS29"/>
      <c r="EBT29"/>
      <c r="EBU29"/>
      <c r="EBV29"/>
      <c r="EBW29"/>
      <c r="EBX29"/>
      <c r="EBY29"/>
      <c r="EBZ29"/>
      <c r="ECA29"/>
      <c r="ECB29"/>
      <c r="ECC29"/>
      <c r="ECD29"/>
      <c r="ECE29"/>
      <c r="ECF29"/>
      <c r="ECG29"/>
      <c r="ECH29"/>
      <c r="ECI29"/>
      <c r="ECJ29"/>
      <c r="ECK29"/>
      <c r="ECL29"/>
      <c r="ECM29"/>
      <c r="ECN29"/>
      <c r="ECO29"/>
      <c r="ECP29"/>
      <c r="ECQ29"/>
      <c r="ECR29"/>
      <c r="ECS29"/>
      <c r="ECT29"/>
      <c r="ECU29"/>
      <c r="ECV29"/>
      <c r="ECW29"/>
      <c r="ECX29"/>
      <c r="ECY29"/>
      <c r="ECZ29"/>
      <c r="EDA29"/>
      <c r="EDB29"/>
      <c r="EDC29"/>
      <c r="EDD29"/>
      <c r="EDE29"/>
      <c r="EDF29"/>
      <c r="EDG29"/>
      <c r="EDH29"/>
      <c r="EDI29"/>
      <c r="EDJ29"/>
      <c r="EDK29"/>
      <c r="EDL29"/>
      <c r="EDM29"/>
      <c r="EDN29"/>
      <c r="EDO29"/>
      <c r="EDP29"/>
      <c r="EDQ29"/>
      <c r="EDR29"/>
      <c r="EDS29"/>
      <c r="EDT29"/>
      <c r="EDU29"/>
      <c r="EDV29"/>
      <c r="EDW29"/>
      <c r="EDX29"/>
      <c r="EDY29"/>
      <c r="EDZ29"/>
      <c r="EEA29"/>
      <c r="EEB29"/>
      <c r="EEC29"/>
      <c r="EED29"/>
      <c r="EEE29"/>
      <c r="EEF29"/>
      <c r="EEG29"/>
      <c r="EEH29"/>
      <c r="EEI29"/>
      <c r="EEJ29"/>
      <c r="EEK29"/>
      <c r="EEL29"/>
      <c r="EEM29"/>
      <c r="EEN29"/>
      <c r="EEO29"/>
      <c r="EEP29"/>
      <c r="EEQ29"/>
      <c r="EER29"/>
      <c r="EES29"/>
      <c r="EET29"/>
      <c r="EEU29"/>
      <c r="EEV29"/>
      <c r="EEW29"/>
      <c r="EEX29"/>
      <c r="EEY29"/>
      <c r="EEZ29"/>
      <c r="EFA29"/>
      <c r="EFB29"/>
      <c r="EFC29"/>
      <c r="EFD29"/>
      <c r="EFE29"/>
      <c r="EFF29"/>
      <c r="EFG29"/>
      <c r="EFH29"/>
      <c r="EFI29"/>
      <c r="EFJ29"/>
      <c r="EFK29"/>
      <c r="EFL29"/>
      <c r="EFM29"/>
      <c r="EFN29"/>
      <c r="EFO29"/>
      <c r="EFP29"/>
      <c r="EFQ29"/>
      <c r="EFR29"/>
      <c r="EFS29"/>
      <c r="EFT29"/>
      <c r="EFU29"/>
      <c r="EFV29"/>
      <c r="EFW29"/>
      <c r="EFX29"/>
      <c r="EFY29"/>
      <c r="EFZ29"/>
      <c r="EGA29"/>
      <c r="EGB29"/>
      <c r="EGC29"/>
      <c r="EGD29"/>
      <c r="EGE29"/>
      <c r="EGF29"/>
      <c r="EGG29"/>
      <c r="EGH29"/>
      <c r="EGI29"/>
      <c r="EGJ29"/>
      <c r="EGK29"/>
      <c r="EGL29"/>
      <c r="EGM29"/>
      <c r="EGN29"/>
      <c r="EGO29"/>
      <c r="EGP29"/>
      <c r="EGQ29"/>
      <c r="EGR29"/>
      <c r="EGS29"/>
      <c r="EGT29"/>
      <c r="EGU29"/>
      <c r="EGV29"/>
      <c r="EGW29"/>
      <c r="EGX29"/>
      <c r="EGY29"/>
      <c r="EGZ29"/>
      <c r="EHA29"/>
      <c r="EHB29"/>
      <c r="EHC29"/>
      <c r="EHD29"/>
      <c r="EHE29"/>
      <c r="EHF29"/>
      <c r="EHG29"/>
      <c r="EHH29"/>
      <c r="EHI29"/>
      <c r="EHJ29"/>
      <c r="EHK29"/>
      <c r="EHL29"/>
      <c r="EHM29"/>
      <c r="EHN29"/>
      <c r="EHO29"/>
      <c r="EHP29"/>
      <c r="EHQ29"/>
      <c r="EHR29"/>
      <c r="EHS29"/>
      <c r="EHT29"/>
      <c r="EHU29"/>
      <c r="EHV29"/>
      <c r="EHW29"/>
      <c r="EHX29"/>
      <c r="EHY29"/>
      <c r="EHZ29"/>
      <c r="EIA29"/>
      <c r="EIB29"/>
      <c r="EIC29"/>
      <c r="EID29"/>
      <c r="EIE29"/>
      <c r="EIF29"/>
      <c r="EIG29"/>
      <c r="EIH29"/>
      <c r="EII29"/>
      <c r="EIJ29"/>
      <c r="EIK29"/>
      <c r="EIL29"/>
      <c r="EIM29"/>
      <c r="EIN29"/>
      <c r="EIO29"/>
      <c r="EIP29"/>
      <c r="EIQ29"/>
      <c r="EIR29"/>
      <c r="EIS29"/>
      <c r="EIT29"/>
      <c r="EIU29"/>
      <c r="EIV29"/>
      <c r="EIW29"/>
      <c r="EIX29"/>
      <c r="EIY29"/>
      <c r="EIZ29"/>
      <c r="EJA29"/>
      <c r="EJB29"/>
      <c r="EJC29"/>
      <c r="EJD29"/>
      <c r="EJE29"/>
      <c r="EJF29"/>
      <c r="EJG29"/>
      <c r="EJH29"/>
      <c r="EJI29"/>
      <c r="EJJ29"/>
      <c r="EJK29"/>
      <c r="EJL29"/>
      <c r="EJM29"/>
      <c r="EJN29"/>
      <c r="EJO29"/>
      <c r="EJP29"/>
      <c r="EJQ29"/>
      <c r="EJR29"/>
      <c r="EJS29"/>
      <c r="EJT29"/>
      <c r="EJU29"/>
      <c r="EJV29"/>
      <c r="EJW29"/>
      <c r="EJX29"/>
      <c r="EJY29"/>
      <c r="EJZ29"/>
      <c r="EKA29"/>
      <c r="EKB29"/>
      <c r="EKC29"/>
      <c r="EKD29"/>
      <c r="EKE29"/>
      <c r="EKF29"/>
      <c r="EKG29"/>
      <c r="EKH29"/>
      <c r="EKI29"/>
      <c r="EKJ29"/>
      <c r="EKK29"/>
      <c r="EKL29"/>
      <c r="EKM29"/>
      <c r="EKN29"/>
      <c r="EKO29"/>
      <c r="EKP29"/>
      <c r="EKQ29"/>
      <c r="EKR29"/>
      <c r="EKS29"/>
      <c r="EKT29"/>
      <c r="EKU29"/>
      <c r="EKV29"/>
      <c r="EKW29"/>
      <c r="EKX29"/>
      <c r="EKY29"/>
      <c r="EKZ29"/>
      <c r="ELA29"/>
      <c r="ELB29"/>
      <c r="ELC29"/>
      <c r="ELD29"/>
      <c r="ELE29"/>
      <c r="ELF29"/>
      <c r="ELG29"/>
      <c r="ELH29"/>
      <c r="ELI29"/>
      <c r="ELJ29"/>
      <c r="ELK29"/>
      <c r="ELL29"/>
      <c r="ELM29"/>
      <c r="ELN29"/>
      <c r="ELO29"/>
      <c r="ELP29"/>
      <c r="ELQ29"/>
      <c r="ELR29"/>
      <c r="ELS29"/>
      <c r="ELT29"/>
      <c r="ELU29"/>
      <c r="ELV29"/>
      <c r="ELW29"/>
      <c r="ELX29"/>
      <c r="ELY29"/>
      <c r="ELZ29"/>
      <c r="EMA29"/>
      <c r="EMB29"/>
      <c r="EMC29"/>
      <c r="EMD29"/>
      <c r="EME29"/>
      <c r="EMF29"/>
      <c r="EMG29"/>
      <c r="EMH29"/>
      <c r="EMI29"/>
      <c r="EMJ29"/>
      <c r="EMK29"/>
      <c r="EML29"/>
      <c r="EMM29"/>
      <c r="EMN29"/>
      <c r="EMO29"/>
      <c r="EMP29"/>
      <c r="EMQ29"/>
      <c r="EMR29"/>
      <c r="EMS29"/>
      <c r="EMT29"/>
      <c r="EMU29"/>
      <c r="EMV29"/>
      <c r="EMW29"/>
      <c r="EMX29"/>
      <c r="EMY29"/>
      <c r="EMZ29"/>
      <c r="ENA29"/>
      <c r="ENB29"/>
      <c r="ENC29"/>
      <c r="END29"/>
      <c r="ENE29"/>
      <c r="ENF29"/>
      <c r="ENG29"/>
      <c r="ENH29"/>
      <c r="ENI29"/>
      <c r="ENJ29"/>
      <c r="ENK29"/>
      <c r="ENL29"/>
      <c r="ENM29"/>
      <c r="ENN29"/>
      <c r="ENO29"/>
      <c r="ENP29"/>
      <c r="ENQ29"/>
      <c r="ENR29"/>
      <c r="ENS29"/>
      <c r="ENT29"/>
      <c r="ENU29"/>
      <c r="ENV29"/>
      <c r="ENW29"/>
      <c r="ENX29"/>
      <c r="ENY29"/>
      <c r="ENZ29"/>
      <c r="EOA29"/>
      <c r="EOB29"/>
      <c r="EOC29"/>
      <c r="EOD29"/>
      <c r="EOE29"/>
      <c r="EOF29"/>
      <c r="EOG29"/>
      <c r="EOH29"/>
      <c r="EOI29"/>
      <c r="EOJ29"/>
      <c r="EOK29"/>
      <c r="EOL29"/>
      <c r="EOM29"/>
      <c r="EON29"/>
      <c r="EOO29"/>
      <c r="EOP29"/>
      <c r="EOQ29"/>
      <c r="EOR29"/>
      <c r="EOS29"/>
      <c r="EOT29"/>
      <c r="EOU29"/>
      <c r="EOV29"/>
      <c r="EOW29"/>
      <c r="EOX29"/>
      <c r="EOY29"/>
      <c r="EOZ29"/>
      <c r="EPA29"/>
      <c r="EPB29"/>
      <c r="EPC29"/>
      <c r="EPD29"/>
      <c r="EPE29"/>
      <c r="EPF29"/>
      <c r="EPG29"/>
      <c r="EPH29"/>
      <c r="EPI29"/>
      <c r="EPJ29"/>
      <c r="EPK29"/>
      <c r="EPL29"/>
      <c r="EPM29"/>
      <c r="EPN29"/>
      <c r="EPO29"/>
      <c r="EPP29"/>
      <c r="EPQ29"/>
      <c r="EPR29"/>
      <c r="EPS29"/>
      <c r="EPT29"/>
      <c r="EPU29"/>
      <c r="EPV29"/>
      <c r="EPW29"/>
      <c r="EPX29"/>
      <c r="EPY29"/>
      <c r="EPZ29"/>
      <c r="EQA29"/>
      <c r="EQB29"/>
      <c r="EQC29"/>
      <c r="EQD29"/>
      <c r="EQE29"/>
      <c r="EQF29"/>
      <c r="EQG29"/>
      <c r="EQH29"/>
      <c r="EQI29"/>
      <c r="EQJ29"/>
      <c r="EQK29"/>
      <c r="EQL29"/>
      <c r="EQM29"/>
      <c r="EQN29"/>
      <c r="EQO29"/>
      <c r="EQP29"/>
      <c r="EQQ29"/>
      <c r="EQR29"/>
      <c r="EQS29"/>
      <c r="EQT29"/>
      <c r="EQU29"/>
      <c r="EQV29"/>
      <c r="EQW29"/>
      <c r="EQX29"/>
      <c r="EQY29"/>
      <c r="EQZ29"/>
      <c r="ERA29"/>
      <c r="ERB29"/>
      <c r="ERC29"/>
      <c r="ERD29"/>
      <c r="ERE29"/>
      <c r="ERF29"/>
      <c r="ERG29"/>
      <c r="ERH29"/>
      <c r="ERI29"/>
      <c r="ERJ29"/>
      <c r="ERK29"/>
      <c r="ERL29"/>
      <c r="ERM29"/>
      <c r="ERN29"/>
      <c r="ERO29"/>
      <c r="ERP29"/>
      <c r="ERQ29"/>
      <c r="ERR29"/>
      <c r="ERS29"/>
      <c r="ERT29"/>
      <c r="ERU29"/>
      <c r="ERV29"/>
      <c r="ERW29"/>
      <c r="ERX29"/>
      <c r="ERY29"/>
      <c r="ERZ29"/>
      <c r="ESA29"/>
      <c r="ESB29"/>
      <c r="ESC29"/>
      <c r="ESD29"/>
      <c r="ESE29"/>
      <c r="ESF29"/>
      <c r="ESG29"/>
      <c r="ESH29"/>
      <c r="ESI29"/>
      <c r="ESJ29"/>
      <c r="ESK29"/>
      <c r="ESL29"/>
      <c r="ESM29"/>
      <c r="ESN29"/>
      <c r="ESO29"/>
      <c r="ESP29"/>
      <c r="ESQ29"/>
      <c r="ESR29"/>
      <c r="ESS29"/>
      <c r="EST29"/>
      <c r="ESU29"/>
      <c r="ESV29"/>
      <c r="ESW29"/>
      <c r="ESX29"/>
      <c r="ESY29"/>
      <c r="ESZ29"/>
      <c r="ETA29"/>
      <c r="ETB29"/>
      <c r="ETC29"/>
      <c r="ETD29"/>
      <c r="ETE29"/>
      <c r="ETF29"/>
      <c r="ETG29"/>
      <c r="ETH29"/>
      <c r="ETI29"/>
      <c r="ETJ29"/>
      <c r="ETK29"/>
      <c r="ETL29"/>
      <c r="ETM29"/>
      <c r="ETN29"/>
      <c r="ETO29"/>
      <c r="ETP29"/>
      <c r="ETQ29"/>
      <c r="ETR29"/>
      <c r="ETS29"/>
      <c r="ETT29"/>
      <c r="ETU29"/>
      <c r="ETV29"/>
      <c r="ETW29"/>
      <c r="ETX29"/>
      <c r="ETY29"/>
      <c r="ETZ29"/>
      <c r="EUA29"/>
      <c r="EUB29"/>
      <c r="EUC29"/>
      <c r="EUD29"/>
      <c r="EUE29"/>
      <c r="EUF29"/>
      <c r="EUG29"/>
      <c r="EUH29"/>
      <c r="EUI29"/>
      <c r="EUJ29"/>
      <c r="EUK29"/>
      <c r="EUL29"/>
      <c r="EUM29"/>
      <c r="EUN29"/>
      <c r="EUO29"/>
      <c r="EUP29"/>
      <c r="EUQ29"/>
      <c r="EUR29"/>
      <c r="EUS29"/>
      <c r="EUT29"/>
      <c r="EUU29"/>
      <c r="EUV29"/>
      <c r="EUW29"/>
      <c r="EUX29"/>
      <c r="EUY29"/>
      <c r="EUZ29"/>
      <c r="EVA29"/>
      <c r="EVB29"/>
      <c r="EVC29"/>
      <c r="EVD29"/>
      <c r="EVE29"/>
      <c r="EVF29"/>
      <c r="EVG29"/>
      <c r="EVH29"/>
      <c r="EVI29"/>
      <c r="EVJ29"/>
      <c r="EVK29"/>
      <c r="EVL29"/>
      <c r="EVM29"/>
      <c r="EVN29"/>
      <c r="EVO29"/>
      <c r="EVP29"/>
      <c r="EVQ29"/>
      <c r="EVR29"/>
      <c r="EVS29"/>
      <c r="EVT29"/>
      <c r="EVU29"/>
      <c r="EVV29"/>
      <c r="EVW29"/>
      <c r="EVX29"/>
      <c r="EVY29"/>
      <c r="EVZ29"/>
      <c r="EWA29"/>
      <c r="EWB29"/>
      <c r="EWC29"/>
      <c r="EWD29"/>
      <c r="EWE29"/>
      <c r="EWF29"/>
      <c r="EWG29"/>
      <c r="EWH29"/>
      <c r="EWI29"/>
      <c r="EWJ29"/>
      <c r="EWK29"/>
      <c r="EWL29"/>
      <c r="EWM29"/>
      <c r="EWN29"/>
      <c r="EWO29"/>
      <c r="EWP29"/>
      <c r="EWQ29"/>
      <c r="EWR29"/>
      <c r="EWS29"/>
      <c r="EWT29"/>
      <c r="EWU29"/>
      <c r="EWV29"/>
      <c r="EWW29"/>
      <c r="EWX29"/>
      <c r="EWY29"/>
      <c r="EWZ29"/>
      <c r="EXA29"/>
      <c r="EXB29"/>
      <c r="EXC29"/>
      <c r="EXD29"/>
      <c r="EXE29"/>
      <c r="EXF29"/>
      <c r="EXG29"/>
      <c r="EXH29"/>
      <c r="EXI29"/>
      <c r="EXJ29"/>
      <c r="EXK29"/>
      <c r="EXL29"/>
      <c r="EXM29"/>
      <c r="EXN29"/>
      <c r="EXO29"/>
      <c r="EXP29"/>
      <c r="EXQ29"/>
      <c r="EXR29"/>
      <c r="EXS29"/>
      <c r="EXT29"/>
      <c r="EXU29"/>
      <c r="EXV29"/>
      <c r="EXW29"/>
      <c r="EXX29"/>
      <c r="EXY29"/>
      <c r="EXZ29"/>
      <c r="EYA29"/>
      <c r="EYB29"/>
      <c r="EYC29"/>
      <c r="EYD29"/>
      <c r="EYE29"/>
      <c r="EYF29"/>
      <c r="EYG29"/>
      <c r="EYH29"/>
      <c r="EYI29"/>
      <c r="EYJ29"/>
      <c r="EYK29"/>
      <c r="EYL29"/>
      <c r="EYM29"/>
      <c r="EYN29"/>
      <c r="EYO29"/>
      <c r="EYP29"/>
      <c r="EYQ29"/>
      <c r="EYR29"/>
      <c r="EYS29"/>
      <c r="EYT29"/>
      <c r="EYU29"/>
      <c r="EYV29"/>
      <c r="EYW29"/>
      <c r="EYX29"/>
      <c r="EYY29"/>
      <c r="EYZ29"/>
      <c r="EZA29"/>
      <c r="EZB29"/>
      <c r="EZC29"/>
      <c r="EZD29"/>
      <c r="EZE29"/>
      <c r="EZF29"/>
      <c r="EZG29"/>
      <c r="EZH29"/>
      <c r="EZI29"/>
      <c r="EZJ29"/>
      <c r="EZK29"/>
      <c r="EZL29"/>
      <c r="EZM29"/>
      <c r="EZN29"/>
      <c r="EZO29"/>
      <c r="EZP29"/>
      <c r="EZQ29"/>
      <c r="EZR29"/>
      <c r="EZS29"/>
      <c r="EZT29"/>
      <c r="EZU29"/>
      <c r="EZV29"/>
      <c r="EZW29"/>
      <c r="EZX29"/>
      <c r="EZY29"/>
      <c r="EZZ29"/>
      <c r="FAA29"/>
      <c r="FAB29"/>
      <c r="FAC29"/>
      <c r="FAD29"/>
      <c r="FAE29"/>
      <c r="FAF29"/>
      <c r="FAG29"/>
      <c r="FAH29"/>
      <c r="FAI29"/>
      <c r="FAJ29"/>
      <c r="FAK29"/>
      <c r="FAL29"/>
      <c r="FAM29"/>
      <c r="FAN29"/>
      <c r="FAO29"/>
      <c r="FAP29"/>
      <c r="FAQ29"/>
      <c r="FAR29"/>
      <c r="FAS29"/>
      <c r="FAT29"/>
      <c r="FAU29"/>
      <c r="FAV29"/>
      <c r="FAW29"/>
      <c r="FAX29"/>
      <c r="FAY29"/>
      <c r="FAZ29"/>
      <c r="FBA29"/>
      <c r="FBB29"/>
      <c r="FBC29"/>
      <c r="FBD29"/>
      <c r="FBE29"/>
      <c r="FBF29"/>
      <c r="FBG29"/>
      <c r="FBH29"/>
      <c r="FBI29"/>
      <c r="FBJ29"/>
      <c r="FBK29"/>
      <c r="FBL29"/>
      <c r="FBM29"/>
      <c r="FBN29"/>
      <c r="FBO29"/>
      <c r="FBP29"/>
      <c r="FBQ29"/>
      <c r="FBR29"/>
      <c r="FBS29"/>
      <c r="FBT29"/>
      <c r="FBU29"/>
      <c r="FBV29"/>
      <c r="FBW29"/>
      <c r="FBX29"/>
      <c r="FBY29"/>
      <c r="FBZ29"/>
      <c r="FCA29"/>
      <c r="FCB29"/>
      <c r="FCC29"/>
      <c r="FCD29"/>
      <c r="FCE29"/>
      <c r="FCF29"/>
      <c r="FCG29"/>
      <c r="FCH29"/>
      <c r="FCI29"/>
      <c r="FCJ29"/>
      <c r="FCK29"/>
      <c r="FCL29"/>
      <c r="FCM29"/>
      <c r="FCN29"/>
      <c r="FCO29"/>
      <c r="FCP29"/>
      <c r="FCQ29"/>
      <c r="FCR29"/>
      <c r="FCS29"/>
      <c r="FCT29"/>
      <c r="FCU29"/>
      <c r="FCV29"/>
      <c r="FCW29"/>
      <c r="FCX29"/>
      <c r="FCY29"/>
      <c r="FCZ29"/>
      <c r="FDA29"/>
      <c r="FDB29"/>
      <c r="FDC29"/>
      <c r="FDD29"/>
      <c r="FDE29"/>
      <c r="FDF29"/>
      <c r="FDG29"/>
      <c r="FDH29"/>
      <c r="FDI29"/>
      <c r="FDJ29"/>
      <c r="FDK29"/>
      <c r="FDL29"/>
      <c r="FDM29"/>
      <c r="FDN29"/>
      <c r="FDO29"/>
      <c r="FDP29"/>
      <c r="FDQ29"/>
      <c r="FDR29"/>
      <c r="FDS29"/>
      <c r="FDT29"/>
      <c r="FDU29"/>
      <c r="FDV29"/>
      <c r="FDW29"/>
      <c r="FDX29"/>
      <c r="FDY29"/>
      <c r="FDZ29"/>
      <c r="FEA29"/>
      <c r="FEB29"/>
      <c r="FEC29"/>
      <c r="FED29"/>
      <c r="FEE29"/>
      <c r="FEF29"/>
      <c r="FEG29"/>
      <c r="FEH29"/>
      <c r="FEI29"/>
      <c r="FEJ29"/>
      <c r="FEK29"/>
      <c r="FEL29"/>
      <c r="FEM29"/>
      <c r="FEN29"/>
      <c r="FEO29"/>
      <c r="FEP29"/>
      <c r="FEQ29"/>
      <c r="FER29"/>
      <c r="FES29"/>
      <c r="FET29"/>
      <c r="FEU29"/>
      <c r="FEV29"/>
      <c r="FEW29"/>
      <c r="FEX29"/>
      <c r="FEY29"/>
      <c r="FEZ29"/>
      <c r="FFA29"/>
      <c r="FFB29"/>
      <c r="FFC29"/>
      <c r="FFD29"/>
      <c r="FFE29"/>
      <c r="FFF29"/>
      <c r="FFG29"/>
      <c r="FFH29"/>
      <c r="FFI29"/>
      <c r="FFJ29"/>
      <c r="FFK29"/>
      <c r="FFL29"/>
      <c r="FFM29"/>
      <c r="FFN29"/>
      <c r="FFO29"/>
      <c r="FFP29"/>
      <c r="FFQ29"/>
      <c r="FFR29"/>
      <c r="FFS29"/>
      <c r="FFT29"/>
      <c r="FFU29"/>
      <c r="FFV29"/>
      <c r="FFW29"/>
      <c r="FFX29"/>
      <c r="FFY29"/>
      <c r="FFZ29"/>
      <c r="FGA29"/>
      <c r="FGB29"/>
      <c r="FGC29"/>
      <c r="FGD29"/>
      <c r="FGE29"/>
      <c r="FGF29"/>
      <c r="FGG29"/>
      <c r="FGH29"/>
      <c r="FGI29"/>
      <c r="FGJ29"/>
      <c r="FGK29"/>
      <c r="FGL29"/>
      <c r="FGM29"/>
      <c r="FGN29"/>
      <c r="FGO29"/>
      <c r="FGP29"/>
      <c r="FGQ29"/>
      <c r="FGR29"/>
      <c r="FGS29"/>
      <c r="FGT29"/>
      <c r="FGU29"/>
      <c r="FGV29"/>
      <c r="FGW29"/>
      <c r="FGX29"/>
      <c r="FGY29"/>
      <c r="FGZ29"/>
      <c r="FHA29"/>
      <c r="FHB29"/>
      <c r="FHC29"/>
      <c r="FHD29"/>
      <c r="FHE29"/>
      <c r="FHF29"/>
      <c r="FHG29"/>
      <c r="FHH29"/>
      <c r="FHI29"/>
      <c r="FHJ29"/>
      <c r="FHK29"/>
      <c r="FHL29"/>
      <c r="FHM29"/>
      <c r="FHN29"/>
      <c r="FHO29"/>
      <c r="FHP29"/>
      <c r="FHQ29"/>
      <c r="FHR29"/>
      <c r="FHS29"/>
      <c r="FHT29"/>
      <c r="FHU29"/>
      <c r="FHV29"/>
      <c r="FHW29"/>
      <c r="FHX29"/>
      <c r="FHY29"/>
      <c r="FHZ29"/>
      <c r="FIA29"/>
      <c r="FIB29"/>
      <c r="FIC29"/>
      <c r="FID29"/>
      <c r="FIE29"/>
      <c r="FIF29"/>
      <c r="FIG29"/>
      <c r="FIH29"/>
      <c r="FII29"/>
      <c r="FIJ29"/>
      <c r="FIK29"/>
      <c r="FIL29"/>
      <c r="FIM29"/>
      <c r="FIN29"/>
      <c r="FIO29"/>
      <c r="FIP29"/>
      <c r="FIQ29"/>
      <c r="FIR29"/>
      <c r="FIS29"/>
      <c r="FIT29"/>
      <c r="FIU29"/>
      <c r="FIV29"/>
      <c r="FIW29"/>
      <c r="FIX29"/>
      <c r="FIY29"/>
      <c r="FIZ29"/>
      <c r="FJA29"/>
      <c r="FJB29"/>
      <c r="FJC29"/>
      <c r="FJD29"/>
      <c r="FJE29"/>
      <c r="FJF29"/>
      <c r="FJG29"/>
      <c r="FJH29"/>
      <c r="FJI29"/>
      <c r="FJJ29"/>
      <c r="FJK29"/>
      <c r="FJL29"/>
      <c r="FJM29"/>
      <c r="FJN29"/>
      <c r="FJO29"/>
      <c r="FJP29"/>
      <c r="FJQ29"/>
      <c r="FJR29"/>
      <c r="FJS29"/>
      <c r="FJT29"/>
      <c r="FJU29"/>
      <c r="FJV29"/>
      <c r="FJW29"/>
      <c r="FJX29"/>
      <c r="FJY29"/>
      <c r="FJZ29"/>
      <c r="FKA29"/>
      <c r="FKB29"/>
      <c r="FKC29"/>
      <c r="FKD29"/>
      <c r="FKE29"/>
      <c r="FKF29"/>
      <c r="FKG29"/>
      <c r="FKH29"/>
      <c r="FKI29"/>
      <c r="FKJ29"/>
      <c r="FKK29"/>
      <c r="FKL29"/>
      <c r="FKM29"/>
      <c r="FKN29"/>
      <c r="FKO29"/>
      <c r="FKP29"/>
      <c r="FKQ29"/>
      <c r="FKR29"/>
      <c r="FKS29"/>
      <c r="FKT29"/>
      <c r="FKU29"/>
      <c r="FKV29"/>
      <c r="FKW29"/>
      <c r="FKX29"/>
      <c r="FKY29"/>
      <c r="FKZ29"/>
      <c r="FLA29"/>
      <c r="FLB29"/>
      <c r="FLC29"/>
      <c r="FLD29"/>
      <c r="FLE29"/>
      <c r="FLF29"/>
      <c r="FLG29"/>
      <c r="FLH29"/>
      <c r="FLI29"/>
      <c r="FLJ29"/>
      <c r="FLK29"/>
      <c r="FLL29"/>
      <c r="FLM29"/>
      <c r="FLN29"/>
      <c r="FLO29"/>
      <c r="FLP29"/>
      <c r="FLQ29"/>
      <c r="FLR29"/>
      <c r="FLS29"/>
      <c r="FLT29"/>
      <c r="FLU29"/>
      <c r="FLV29"/>
      <c r="FLW29"/>
      <c r="FLX29"/>
      <c r="FLY29"/>
      <c r="FLZ29"/>
      <c r="FMA29"/>
      <c r="FMB29"/>
      <c r="FMC29"/>
      <c r="FMD29"/>
      <c r="FME29"/>
      <c r="FMF29"/>
      <c r="FMG29"/>
      <c r="FMH29"/>
      <c r="FMI29"/>
      <c r="FMJ29"/>
      <c r="FMK29"/>
      <c r="FML29"/>
      <c r="FMM29"/>
      <c r="FMN29"/>
      <c r="FMO29"/>
      <c r="FMP29"/>
      <c r="FMQ29"/>
      <c r="FMR29"/>
      <c r="FMS29"/>
      <c r="FMT29"/>
      <c r="FMU29"/>
      <c r="FMV29"/>
      <c r="FMW29"/>
      <c r="FMX29"/>
      <c r="FMY29"/>
      <c r="FMZ29"/>
      <c r="FNA29"/>
      <c r="FNB29"/>
      <c r="FNC29"/>
      <c r="FND29"/>
      <c r="FNE29"/>
      <c r="FNF29"/>
      <c r="FNG29"/>
      <c r="FNH29"/>
      <c r="FNI29"/>
      <c r="FNJ29"/>
      <c r="FNK29"/>
      <c r="FNL29"/>
      <c r="FNM29"/>
      <c r="FNN29"/>
      <c r="FNO29"/>
      <c r="FNP29"/>
      <c r="FNQ29"/>
      <c r="FNR29"/>
      <c r="FNS29"/>
      <c r="FNT29"/>
      <c r="FNU29"/>
      <c r="FNV29"/>
      <c r="FNW29"/>
      <c r="FNX29"/>
      <c r="FNY29"/>
      <c r="FNZ29"/>
      <c r="FOA29"/>
      <c r="FOB29"/>
      <c r="FOC29"/>
      <c r="FOD29"/>
      <c r="FOE29"/>
      <c r="FOF29"/>
      <c r="FOG29"/>
      <c r="FOH29"/>
      <c r="FOI29"/>
      <c r="FOJ29"/>
      <c r="FOK29"/>
      <c r="FOL29"/>
      <c r="FOM29"/>
      <c r="FON29"/>
      <c r="FOO29"/>
      <c r="FOP29"/>
      <c r="FOQ29"/>
      <c r="FOR29"/>
      <c r="FOS29"/>
      <c r="FOT29"/>
      <c r="FOU29"/>
      <c r="FOV29"/>
      <c r="FOW29"/>
      <c r="FOX29"/>
      <c r="FOY29"/>
      <c r="FOZ29"/>
      <c r="FPA29"/>
      <c r="FPB29"/>
      <c r="FPC29"/>
      <c r="FPD29"/>
      <c r="FPE29"/>
      <c r="FPF29"/>
      <c r="FPG29"/>
      <c r="FPH29"/>
      <c r="FPI29"/>
      <c r="FPJ29"/>
      <c r="FPK29"/>
      <c r="FPL29"/>
      <c r="FPM29"/>
      <c r="FPN29"/>
      <c r="FPO29"/>
      <c r="FPP29"/>
      <c r="FPQ29"/>
      <c r="FPR29"/>
      <c r="FPS29"/>
      <c r="FPT29"/>
      <c r="FPU29"/>
      <c r="FPV29"/>
      <c r="FPW29"/>
      <c r="FPX29"/>
      <c r="FPY29"/>
      <c r="FPZ29"/>
      <c r="FQA29"/>
      <c r="FQB29"/>
      <c r="FQC29"/>
      <c r="FQD29"/>
      <c r="FQE29"/>
      <c r="FQF29"/>
      <c r="FQG29"/>
      <c r="FQH29"/>
      <c r="FQI29"/>
      <c r="FQJ29"/>
      <c r="FQK29"/>
      <c r="FQL29"/>
      <c r="FQM29"/>
      <c r="FQN29"/>
      <c r="FQO29"/>
      <c r="FQP29"/>
      <c r="FQQ29"/>
      <c r="FQR29"/>
      <c r="FQS29"/>
      <c r="FQT29"/>
      <c r="FQU29"/>
      <c r="FQV29"/>
      <c r="FQW29"/>
      <c r="FQX29"/>
      <c r="FQY29"/>
      <c r="FQZ29"/>
      <c r="FRA29"/>
      <c r="FRB29"/>
      <c r="FRC29"/>
      <c r="FRD29"/>
      <c r="FRE29"/>
      <c r="FRF29"/>
      <c r="FRG29"/>
      <c r="FRH29"/>
      <c r="FRI29"/>
      <c r="FRJ29"/>
      <c r="FRK29"/>
      <c r="FRL29"/>
      <c r="FRM29"/>
      <c r="FRN29"/>
      <c r="FRO29"/>
      <c r="FRP29"/>
      <c r="FRQ29"/>
      <c r="FRR29"/>
      <c r="FRS29"/>
      <c r="FRT29"/>
      <c r="FRU29"/>
      <c r="FRV29"/>
      <c r="FRW29"/>
      <c r="FRX29"/>
      <c r="FRY29"/>
      <c r="FRZ29"/>
      <c r="FSA29"/>
      <c r="FSB29"/>
      <c r="FSC29"/>
      <c r="FSD29"/>
      <c r="FSE29"/>
      <c r="FSF29"/>
      <c r="FSG29"/>
      <c r="FSH29"/>
      <c r="FSI29"/>
      <c r="FSJ29"/>
      <c r="FSK29"/>
      <c r="FSL29"/>
      <c r="FSM29"/>
      <c r="FSN29"/>
      <c r="FSO29"/>
      <c r="FSP29"/>
      <c r="FSQ29"/>
      <c r="FSR29"/>
      <c r="FSS29"/>
      <c r="FST29"/>
      <c r="FSU29"/>
      <c r="FSV29"/>
      <c r="FSW29"/>
      <c r="FSX29"/>
      <c r="FSY29"/>
      <c r="FSZ29"/>
      <c r="FTA29"/>
      <c r="FTB29"/>
      <c r="FTC29"/>
      <c r="FTD29"/>
      <c r="FTE29"/>
      <c r="FTF29"/>
      <c r="FTG29"/>
      <c r="FTH29"/>
      <c r="FTI29"/>
      <c r="FTJ29"/>
      <c r="FTK29"/>
      <c r="FTL29"/>
      <c r="FTM29"/>
      <c r="FTN29"/>
      <c r="FTO29"/>
      <c r="FTP29"/>
      <c r="FTQ29"/>
      <c r="FTR29"/>
      <c r="FTS29"/>
      <c r="FTT29"/>
      <c r="FTU29"/>
      <c r="FTV29"/>
      <c r="FTW29"/>
      <c r="FTX29"/>
      <c r="FTY29"/>
      <c r="FTZ29"/>
      <c r="FUA29"/>
      <c r="FUB29"/>
      <c r="FUC29"/>
      <c r="FUD29"/>
      <c r="FUE29"/>
      <c r="FUF29"/>
      <c r="FUG29"/>
      <c r="FUH29"/>
      <c r="FUI29"/>
      <c r="FUJ29"/>
      <c r="FUK29"/>
      <c r="FUL29"/>
      <c r="FUM29"/>
      <c r="FUN29"/>
      <c r="FUO29"/>
      <c r="FUP29"/>
      <c r="FUQ29"/>
      <c r="FUR29"/>
      <c r="FUS29"/>
      <c r="FUT29"/>
      <c r="FUU29"/>
      <c r="FUV29"/>
      <c r="FUW29"/>
      <c r="FUX29"/>
      <c r="FUY29"/>
      <c r="FUZ29"/>
      <c r="FVA29"/>
      <c r="FVB29"/>
      <c r="FVC29"/>
      <c r="FVD29"/>
      <c r="FVE29"/>
      <c r="FVF29"/>
      <c r="FVG29"/>
      <c r="FVH29"/>
      <c r="FVI29"/>
      <c r="FVJ29"/>
      <c r="FVK29"/>
      <c r="FVL29"/>
      <c r="FVM29"/>
      <c r="FVN29"/>
      <c r="FVO29"/>
      <c r="FVP29"/>
      <c r="FVQ29"/>
      <c r="FVR29"/>
      <c r="FVS29"/>
      <c r="FVT29"/>
      <c r="FVU29"/>
      <c r="FVV29"/>
      <c r="FVW29"/>
      <c r="FVX29"/>
      <c r="FVY29"/>
      <c r="FVZ29"/>
      <c r="FWA29"/>
      <c r="FWB29"/>
      <c r="FWC29"/>
      <c r="FWD29"/>
      <c r="FWE29"/>
      <c r="FWF29"/>
      <c r="FWG29"/>
      <c r="FWH29"/>
      <c r="FWI29"/>
      <c r="FWJ29"/>
      <c r="FWK29"/>
      <c r="FWL29"/>
      <c r="FWM29"/>
      <c r="FWN29"/>
      <c r="FWO29"/>
      <c r="FWP29"/>
      <c r="FWQ29"/>
      <c r="FWR29"/>
      <c r="FWS29"/>
      <c r="FWT29"/>
      <c r="FWU29"/>
      <c r="FWV29"/>
      <c r="FWW29"/>
      <c r="FWX29"/>
      <c r="FWY29"/>
      <c r="FWZ29"/>
      <c r="FXA29"/>
      <c r="FXB29"/>
      <c r="FXC29"/>
      <c r="FXD29"/>
      <c r="FXE29"/>
      <c r="FXF29"/>
      <c r="FXG29"/>
      <c r="FXH29"/>
      <c r="FXI29"/>
      <c r="FXJ29"/>
      <c r="FXK29"/>
      <c r="FXL29"/>
      <c r="FXM29"/>
      <c r="FXN29"/>
      <c r="FXO29"/>
      <c r="FXP29"/>
      <c r="FXQ29"/>
      <c r="FXR29"/>
      <c r="FXS29"/>
      <c r="FXT29"/>
      <c r="FXU29"/>
      <c r="FXV29"/>
      <c r="FXW29"/>
      <c r="FXX29"/>
      <c r="FXY29"/>
      <c r="FXZ29"/>
      <c r="FYA29"/>
      <c r="FYB29"/>
      <c r="FYC29"/>
      <c r="FYD29"/>
      <c r="FYE29"/>
      <c r="FYF29"/>
      <c r="FYG29"/>
      <c r="FYH29"/>
      <c r="FYI29"/>
      <c r="FYJ29"/>
      <c r="FYK29"/>
      <c r="FYL29"/>
      <c r="FYM29"/>
      <c r="FYN29"/>
      <c r="FYO29"/>
      <c r="FYP29"/>
      <c r="FYQ29"/>
      <c r="FYR29"/>
      <c r="FYS29"/>
      <c r="FYT29"/>
      <c r="FYU29"/>
      <c r="FYV29"/>
      <c r="FYW29"/>
      <c r="FYX29"/>
      <c r="FYY29"/>
      <c r="FYZ29"/>
      <c r="FZA29"/>
      <c r="FZB29"/>
      <c r="FZC29"/>
      <c r="FZD29"/>
      <c r="FZE29"/>
      <c r="FZF29"/>
      <c r="FZG29"/>
      <c r="FZH29"/>
      <c r="FZI29"/>
      <c r="FZJ29"/>
      <c r="FZK29"/>
      <c r="FZL29"/>
      <c r="FZM29"/>
      <c r="FZN29"/>
      <c r="FZO29"/>
      <c r="FZP29"/>
      <c r="FZQ29"/>
      <c r="FZR29"/>
      <c r="FZS29"/>
      <c r="FZT29"/>
      <c r="FZU29"/>
      <c r="FZV29"/>
      <c r="FZW29"/>
      <c r="FZX29"/>
      <c r="FZY29"/>
      <c r="FZZ29"/>
      <c r="GAA29"/>
      <c r="GAB29"/>
      <c r="GAC29"/>
      <c r="GAD29"/>
      <c r="GAE29"/>
      <c r="GAF29"/>
      <c r="GAG29"/>
      <c r="GAH29"/>
      <c r="GAI29"/>
      <c r="GAJ29"/>
      <c r="GAK29"/>
      <c r="GAL29"/>
      <c r="GAM29"/>
      <c r="GAN29"/>
      <c r="GAO29"/>
      <c r="GAP29"/>
      <c r="GAQ29"/>
      <c r="GAR29"/>
      <c r="GAS29"/>
      <c r="GAT29"/>
      <c r="GAU29"/>
      <c r="GAV29"/>
      <c r="GAW29"/>
      <c r="GAX29"/>
      <c r="GAY29"/>
      <c r="GAZ29"/>
      <c r="GBA29"/>
      <c r="GBB29"/>
      <c r="GBC29"/>
      <c r="GBD29"/>
      <c r="GBE29"/>
      <c r="GBF29"/>
      <c r="GBG29"/>
      <c r="GBH29"/>
      <c r="GBI29"/>
      <c r="GBJ29"/>
      <c r="GBK29"/>
      <c r="GBL29"/>
      <c r="GBM29"/>
      <c r="GBN29"/>
      <c r="GBO29"/>
      <c r="GBP29"/>
      <c r="GBQ29"/>
      <c r="GBR29"/>
      <c r="GBS29"/>
      <c r="GBT29"/>
      <c r="GBU29"/>
      <c r="GBV29"/>
      <c r="GBW29"/>
      <c r="GBX29"/>
      <c r="GBY29"/>
      <c r="GBZ29"/>
      <c r="GCA29"/>
      <c r="GCB29"/>
      <c r="GCC29"/>
      <c r="GCD29"/>
      <c r="GCE29"/>
      <c r="GCF29"/>
      <c r="GCG29"/>
      <c r="GCH29"/>
      <c r="GCI29"/>
      <c r="GCJ29"/>
      <c r="GCK29"/>
      <c r="GCL29"/>
      <c r="GCM29"/>
      <c r="GCN29"/>
      <c r="GCO29"/>
      <c r="GCP29"/>
      <c r="GCQ29"/>
      <c r="GCR29"/>
      <c r="GCS29"/>
      <c r="GCT29"/>
      <c r="GCU29"/>
      <c r="GCV29"/>
      <c r="GCW29"/>
      <c r="GCX29"/>
      <c r="GCY29"/>
      <c r="GCZ29"/>
      <c r="GDA29"/>
      <c r="GDB29"/>
      <c r="GDC29"/>
      <c r="GDD29"/>
      <c r="GDE29"/>
      <c r="GDF29"/>
      <c r="GDG29"/>
      <c r="GDH29"/>
      <c r="GDI29"/>
      <c r="GDJ29"/>
      <c r="GDK29"/>
      <c r="GDL29"/>
      <c r="GDM29"/>
      <c r="GDN29"/>
      <c r="GDO29"/>
      <c r="GDP29"/>
      <c r="GDQ29"/>
      <c r="GDR29"/>
      <c r="GDS29"/>
      <c r="GDT29"/>
      <c r="GDU29"/>
      <c r="GDV29"/>
      <c r="GDW29"/>
      <c r="GDX29"/>
      <c r="GDY29"/>
      <c r="GDZ29"/>
      <c r="GEA29"/>
      <c r="GEB29"/>
      <c r="GEC29"/>
      <c r="GED29"/>
      <c r="GEE29"/>
      <c r="GEF29"/>
      <c r="GEG29"/>
      <c r="GEH29"/>
      <c r="GEI29"/>
      <c r="GEJ29"/>
      <c r="GEK29"/>
      <c r="GEL29"/>
      <c r="GEM29"/>
      <c r="GEN29"/>
      <c r="GEO29"/>
      <c r="GEP29"/>
      <c r="GEQ29"/>
      <c r="GER29"/>
      <c r="GES29"/>
      <c r="GET29"/>
      <c r="GEU29"/>
      <c r="GEV29"/>
      <c r="GEW29"/>
      <c r="GEX29"/>
      <c r="GEY29"/>
      <c r="GEZ29"/>
      <c r="GFA29"/>
      <c r="GFB29"/>
      <c r="GFC29"/>
      <c r="GFD29"/>
      <c r="GFE29"/>
      <c r="GFF29"/>
      <c r="GFG29"/>
      <c r="GFH29"/>
      <c r="GFI29"/>
      <c r="GFJ29"/>
      <c r="GFK29"/>
      <c r="GFL29"/>
      <c r="GFM29"/>
      <c r="GFN29"/>
      <c r="GFO29"/>
      <c r="GFP29"/>
      <c r="GFQ29"/>
      <c r="GFR29"/>
      <c r="GFS29"/>
      <c r="GFT29"/>
      <c r="GFU29"/>
      <c r="GFV29"/>
      <c r="GFW29"/>
      <c r="GFX29"/>
      <c r="GFY29"/>
      <c r="GFZ29"/>
      <c r="GGA29"/>
      <c r="GGB29"/>
      <c r="GGC29"/>
      <c r="GGD29"/>
      <c r="GGE29"/>
      <c r="GGF29"/>
      <c r="GGG29"/>
      <c r="GGH29"/>
      <c r="GGI29"/>
      <c r="GGJ29"/>
      <c r="GGK29"/>
      <c r="GGL29"/>
      <c r="GGM29"/>
      <c r="GGN29"/>
      <c r="GGO29"/>
      <c r="GGP29"/>
      <c r="GGQ29"/>
      <c r="GGR29"/>
      <c r="GGS29"/>
      <c r="GGT29"/>
      <c r="GGU29"/>
      <c r="GGV29"/>
      <c r="GGW29"/>
      <c r="GGX29"/>
      <c r="GGY29"/>
      <c r="GGZ29"/>
      <c r="GHA29"/>
      <c r="GHB29"/>
      <c r="GHC29"/>
      <c r="GHD29"/>
      <c r="GHE29"/>
      <c r="GHF29"/>
      <c r="GHG29"/>
      <c r="GHH29"/>
      <c r="GHI29"/>
      <c r="GHJ29"/>
      <c r="GHK29"/>
      <c r="GHL29"/>
      <c r="GHM29"/>
      <c r="GHN29"/>
      <c r="GHO29"/>
      <c r="GHP29"/>
      <c r="GHQ29"/>
      <c r="GHR29"/>
      <c r="GHS29"/>
      <c r="GHT29"/>
      <c r="GHU29"/>
      <c r="GHV29"/>
      <c r="GHW29"/>
      <c r="GHX29"/>
      <c r="GHY29"/>
      <c r="GHZ29"/>
      <c r="GIA29"/>
      <c r="GIB29"/>
      <c r="GIC29"/>
      <c r="GID29"/>
      <c r="GIE29"/>
      <c r="GIF29"/>
      <c r="GIG29"/>
      <c r="GIH29"/>
      <c r="GII29"/>
      <c r="GIJ29"/>
      <c r="GIK29"/>
      <c r="GIL29"/>
      <c r="GIM29"/>
      <c r="GIN29"/>
      <c r="GIO29"/>
      <c r="GIP29"/>
      <c r="GIQ29"/>
      <c r="GIR29"/>
      <c r="GIS29"/>
      <c r="GIT29"/>
      <c r="GIU29"/>
      <c r="GIV29"/>
      <c r="GIW29"/>
      <c r="GIX29"/>
      <c r="GIY29"/>
      <c r="GIZ29"/>
      <c r="GJA29"/>
      <c r="GJB29"/>
      <c r="GJC29"/>
      <c r="GJD29"/>
      <c r="GJE29"/>
      <c r="GJF29"/>
      <c r="GJG29"/>
      <c r="GJH29"/>
      <c r="GJI29"/>
      <c r="GJJ29"/>
      <c r="GJK29"/>
      <c r="GJL29"/>
      <c r="GJM29"/>
      <c r="GJN29"/>
      <c r="GJO29"/>
      <c r="GJP29"/>
      <c r="GJQ29"/>
      <c r="GJR29"/>
      <c r="GJS29"/>
      <c r="GJT29"/>
      <c r="GJU29"/>
      <c r="GJV29"/>
      <c r="GJW29"/>
      <c r="GJX29"/>
      <c r="GJY29"/>
      <c r="GJZ29"/>
      <c r="GKA29"/>
      <c r="GKB29"/>
      <c r="GKC29"/>
      <c r="GKD29"/>
      <c r="GKE29"/>
      <c r="GKF29"/>
      <c r="GKG29"/>
      <c r="GKH29"/>
      <c r="GKI29"/>
      <c r="GKJ29"/>
      <c r="GKK29"/>
      <c r="GKL29"/>
      <c r="GKM29"/>
      <c r="GKN29"/>
      <c r="GKO29"/>
      <c r="GKP29"/>
      <c r="GKQ29"/>
      <c r="GKR29"/>
      <c r="GKS29"/>
      <c r="GKT29"/>
      <c r="GKU29"/>
      <c r="GKV29"/>
      <c r="GKW29"/>
      <c r="GKX29"/>
      <c r="GKY29"/>
      <c r="GKZ29"/>
      <c r="GLA29"/>
      <c r="GLB29"/>
      <c r="GLC29"/>
      <c r="GLD29"/>
      <c r="GLE29"/>
      <c r="GLF29"/>
      <c r="GLG29"/>
      <c r="GLH29"/>
      <c r="GLI29"/>
      <c r="GLJ29"/>
      <c r="GLK29"/>
      <c r="GLL29"/>
      <c r="GLM29"/>
      <c r="GLN29"/>
      <c r="GLO29"/>
      <c r="GLP29"/>
      <c r="GLQ29"/>
      <c r="GLR29"/>
      <c r="GLS29"/>
      <c r="GLT29"/>
      <c r="GLU29"/>
      <c r="GLV29"/>
      <c r="GLW29"/>
      <c r="GLX29"/>
      <c r="GLY29"/>
      <c r="GLZ29"/>
      <c r="GMA29"/>
      <c r="GMB29"/>
      <c r="GMC29"/>
      <c r="GMD29"/>
      <c r="GME29"/>
      <c r="GMF29"/>
      <c r="GMG29"/>
      <c r="GMH29"/>
      <c r="GMI29"/>
      <c r="GMJ29"/>
      <c r="GMK29"/>
      <c r="GML29"/>
      <c r="GMM29"/>
      <c r="GMN29"/>
      <c r="GMO29"/>
      <c r="GMP29"/>
      <c r="GMQ29"/>
      <c r="GMR29"/>
      <c r="GMS29"/>
      <c r="GMT29"/>
      <c r="GMU29"/>
      <c r="GMV29"/>
      <c r="GMW29"/>
      <c r="GMX29"/>
      <c r="GMY29"/>
      <c r="GMZ29"/>
      <c r="GNA29"/>
      <c r="GNB29"/>
      <c r="GNC29"/>
      <c r="GND29"/>
      <c r="GNE29"/>
      <c r="GNF29"/>
      <c r="GNG29"/>
      <c r="GNH29"/>
      <c r="GNI29"/>
      <c r="GNJ29"/>
      <c r="GNK29"/>
      <c r="GNL29"/>
      <c r="GNM29"/>
      <c r="GNN29"/>
      <c r="GNO29"/>
      <c r="GNP29"/>
      <c r="GNQ29"/>
      <c r="GNR29"/>
      <c r="GNS29"/>
      <c r="GNT29"/>
      <c r="GNU29"/>
      <c r="GNV29"/>
      <c r="GNW29"/>
      <c r="GNX29"/>
      <c r="GNY29"/>
      <c r="GNZ29"/>
      <c r="GOA29"/>
      <c r="GOB29"/>
      <c r="GOC29"/>
      <c r="GOD29"/>
      <c r="GOE29"/>
      <c r="GOF29"/>
      <c r="GOG29"/>
      <c r="GOH29"/>
      <c r="GOI29"/>
      <c r="GOJ29"/>
      <c r="GOK29"/>
      <c r="GOL29"/>
      <c r="GOM29"/>
      <c r="GON29"/>
      <c r="GOO29"/>
      <c r="GOP29"/>
      <c r="GOQ29"/>
      <c r="GOR29"/>
      <c r="GOS29"/>
      <c r="GOT29"/>
      <c r="GOU29"/>
      <c r="GOV29"/>
      <c r="GOW29"/>
      <c r="GOX29"/>
      <c r="GOY29"/>
      <c r="GOZ29"/>
      <c r="GPA29"/>
      <c r="GPB29"/>
      <c r="GPC29"/>
      <c r="GPD29"/>
      <c r="GPE29"/>
      <c r="GPF29"/>
      <c r="GPG29"/>
      <c r="GPH29"/>
      <c r="GPI29"/>
      <c r="GPJ29"/>
      <c r="GPK29"/>
      <c r="GPL29"/>
      <c r="GPM29"/>
      <c r="GPN29"/>
      <c r="GPO29"/>
      <c r="GPP29"/>
      <c r="GPQ29"/>
      <c r="GPR29"/>
      <c r="GPS29"/>
      <c r="GPT29"/>
      <c r="GPU29"/>
      <c r="GPV29"/>
      <c r="GPW29"/>
      <c r="GPX29"/>
      <c r="GPY29"/>
      <c r="GPZ29"/>
      <c r="GQA29"/>
      <c r="GQB29"/>
      <c r="GQC29"/>
      <c r="GQD29"/>
      <c r="GQE29"/>
      <c r="GQF29"/>
      <c r="GQG29"/>
      <c r="GQH29"/>
      <c r="GQI29"/>
      <c r="GQJ29"/>
      <c r="GQK29"/>
      <c r="GQL29"/>
      <c r="GQM29"/>
      <c r="GQN29"/>
      <c r="GQO29"/>
      <c r="GQP29"/>
      <c r="GQQ29"/>
      <c r="GQR29"/>
      <c r="GQS29"/>
      <c r="GQT29"/>
      <c r="GQU29"/>
      <c r="GQV29"/>
      <c r="GQW29"/>
      <c r="GQX29"/>
      <c r="GQY29"/>
      <c r="GQZ29"/>
      <c r="GRA29"/>
      <c r="GRB29"/>
      <c r="GRC29"/>
      <c r="GRD29"/>
      <c r="GRE29"/>
      <c r="GRF29"/>
      <c r="GRG29"/>
      <c r="GRH29"/>
      <c r="GRI29"/>
      <c r="GRJ29"/>
      <c r="GRK29"/>
      <c r="GRL29"/>
      <c r="GRM29"/>
      <c r="GRN29"/>
      <c r="GRO29"/>
      <c r="GRP29"/>
      <c r="GRQ29"/>
      <c r="GRR29"/>
      <c r="GRS29"/>
      <c r="GRT29"/>
      <c r="GRU29"/>
      <c r="GRV29"/>
      <c r="GRW29"/>
      <c r="GRX29"/>
      <c r="GRY29"/>
      <c r="GRZ29"/>
      <c r="GSA29"/>
      <c r="GSB29"/>
      <c r="GSC29"/>
      <c r="GSD29"/>
      <c r="GSE29"/>
      <c r="GSF29"/>
      <c r="GSG29"/>
      <c r="GSH29"/>
      <c r="GSI29"/>
      <c r="GSJ29"/>
      <c r="GSK29"/>
      <c r="GSL29"/>
      <c r="GSM29"/>
      <c r="GSN29"/>
      <c r="GSO29"/>
      <c r="GSP29"/>
      <c r="GSQ29"/>
      <c r="GSR29"/>
      <c r="GSS29"/>
      <c r="GST29"/>
      <c r="GSU29"/>
      <c r="GSV29"/>
      <c r="GSW29"/>
      <c r="GSX29"/>
      <c r="GSY29"/>
      <c r="GSZ29"/>
      <c r="GTA29"/>
      <c r="GTB29"/>
      <c r="GTC29"/>
      <c r="GTD29"/>
      <c r="GTE29"/>
      <c r="GTF29"/>
      <c r="GTG29"/>
      <c r="GTH29"/>
      <c r="GTI29"/>
      <c r="GTJ29"/>
      <c r="GTK29"/>
      <c r="GTL29"/>
      <c r="GTM29"/>
      <c r="GTN29"/>
      <c r="GTO29"/>
      <c r="GTP29"/>
      <c r="GTQ29"/>
      <c r="GTR29"/>
      <c r="GTS29"/>
      <c r="GTT29"/>
      <c r="GTU29"/>
      <c r="GTV29"/>
      <c r="GTW29"/>
      <c r="GTX29"/>
      <c r="GTY29"/>
      <c r="GTZ29"/>
      <c r="GUA29"/>
      <c r="GUB29"/>
      <c r="GUC29"/>
      <c r="GUD29"/>
      <c r="GUE29"/>
      <c r="GUF29"/>
      <c r="GUG29"/>
      <c r="GUH29"/>
      <c r="GUI29"/>
      <c r="GUJ29"/>
      <c r="GUK29"/>
      <c r="GUL29"/>
      <c r="GUM29"/>
      <c r="GUN29"/>
      <c r="GUO29"/>
      <c r="GUP29"/>
      <c r="GUQ29"/>
      <c r="GUR29"/>
      <c r="GUS29"/>
      <c r="GUT29"/>
      <c r="GUU29"/>
      <c r="GUV29"/>
      <c r="GUW29"/>
      <c r="GUX29"/>
      <c r="GUY29"/>
      <c r="GUZ29"/>
      <c r="GVA29"/>
      <c r="GVB29"/>
      <c r="GVC29"/>
      <c r="GVD29"/>
      <c r="GVE29"/>
      <c r="GVF29"/>
      <c r="GVG29"/>
      <c r="GVH29"/>
      <c r="GVI29"/>
      <c r="GVJ29"/>
      <c r="GVK29"/>
      <c r="GVL29"/>
      <c r="GVM29"/>
      <c r="GVN29"/>
      <c r="GVO29"/>
      <c r="GVP29"/>
      <c r="GVQ29"/>
      <c r="GVR29"/>
      <c r="GVS29"/>
      <c r="GVT29"/>
      <c r="GVU29"/>
      <c r="GVV29"/>
      <c r="GVW29"/>
      <c r="GVX29"/>
      <c r="GVY29"/>
      <c r="GVZ29"/>
      <c r="GWA29"/>
      <c r="GWB29"/>
      <c r="GWC29"/>
      <c r="GWD29"/>
      <c r="GWE29"/>
      <c r="GWF29"/>
      <c r="GWG29"/>
      <c r="GWH29"/>
      <c r="GWI29"/>
      <c r="GWJ29"/>
      <c r="GWK29"/>
      <c r="GWL29"/>
      <c r="GWM29"/>
      <c r="GWN29"/>
      <c r="GWO29"/>
      <c r="GWP29"/>
      <c r="GWQ29"/>
      <c r="GWR29"/>
      <c r="GWS29"/>
      <c r="GWT29"/>
      <c r="GWU29"/>
      <c r="GWV29"/>
      <c r="GWW29"/>
      <c r="GWX29"/>
      <c r="GWY29"/>
      <c r="GWZ29"/>
      <c r="GXA29"/>
      <c r="GXB29"/>
      <c r="GXC29"/>
      <c r="GXD29"/>
      <c r="GXE29"/>
      <c r="GXF29"/>
      <c r="GXG29"/>
      <c r="GXH29"/>
      <c r="GXI29"/>
      <c r="GXJ29"/>
      <c r="GXK29"/>
      <c r="GXL29"/>
      <c r="GXM29"/>
      <c r="GXN29"/>
      <c r="GXO29"/>
      <c r="GXP29"/>
      <c r="GXQ29"/>
      <c r="GXR29"/>
      <c r="GXS29"/>
      <c r="GXT29"/>
      <c r="GXU29"/>
      <c r="GXV29"/>
      <c r="GXW29"/>
      <c r="GXX29"/>
      <c r="GXY29"/>
      <c r="GXZ29"/>
      <c r="GYA29"/>
      <c r="GYB29"/>
      <c r="GYC29"/>
      <c r="GYD29"/>
      <c r="GYE29"/>
      <c r="GYF29"/>
      <c r="GYG29"/>
      <c r="GYH29"/>
      <c r="GYI29"/>
      <c r="GYJ29"/>
      <c r="GYK29"/>
      <c r="GYL29"/>
      <c r="GYM29"/>
      <c r="GYN29"/>
      <c r="GYO29"/>
      <c r="GYP29"/>
      <c r="GYQ29"/>
      <c r="GYR29"/>
      <c r="GYS29"/>
      <c r="GYT29"/>
      <c r="GYU29"/>
      <c r="GYV29"/>
      <c r="GYW29"/>
      <c r="GYX29"/>
      <c r="GYY29"/>
      <c r="GYZ29"/>
      <c r="GZA29"/>
      <c r="GZB29"/>
      <c r="GZC29"/>
      <c r="GZD29"/>
      <c r="GZE29"/>
      <c r="GZF29"/>
      <c r="GZG29"/>
      <c r="GZH29"/>
      <c r="GZI29"/>
      <c r="GZJ29"/>
      <c r="GZK29"/>
      <c r="GZL29"/>
      <c r="GZM29"/>
      <c r="GZN29"/>
      <c r="GZO29"/>
      <c r="GZP29"/>
      <c r="GZQ29"/>
      <c r="GZR29"/>
      <c r="GZS29"/>
      <c r="GZT29"/>
      <c r="GZU29"/>
      <c r="GZV29"/>
      <c r="GZW29"/>
      <c r="GZX29"/>
      <c r="GZY29"/>
      <c r="GZZ29"/>
      <c r="HAA29"/>
      <c r="HAB29"/>
      <c r="HAC29"/>
      <c r="HAD29"/>
      <c r="HAE29"/>
      <c r="HAF29"/>
      <c r="HAG29"/>
      <c r="HAH29"/>
      <c r="HAI29"/>
      <c r="HAJ29"/>
      <c r="HAK29"/>
      <c r="HAL29"/>
      <c r="HAM29"/>
      <c r="HAN29"/>
      <c r="HAO29"/>
      <c r="HAP29"/>
      <c r="HAQ29"/>
      <c r="HAR29"/>
      <c r="HAS29"/>
      <c r="HAT29"/>
      <c r="HAU29"/>
      <c r="HAV29"/>
      <c r="HAW29"/>
      <c r="HAX29"/>
      <c r="HAY29"/>
      <c r="HAZ29"/>
      <c r="HBA29"/>
      <c r="HBB29"/>
      <c r="HBC29"/>
      <c r="HBD29"/>
      <c r="HBE29"/>
      <c r="HBF29"/>
      <c r="HBG29"/>
      <c r="HBH29"/>
      <c r="HBI29"/>
      <c r="HBJ29"/>
      <c r="HBK29"/>
      <c r="HBL29"/>
      <c r="HBM29"/>
      <c r="HBN29"/>
      <c r="HBO29"/>
      <c r="HBP29"/>
      <c r="HBQ29"/>
      <c r="HBR29"/>
      <c r="HBS29"/>
      <c r="HBT29"/>
      <c r="HBU29"/>
      <c r="HBV29"/>
      <c r="HBW29"/>
      <c r="HBX29"/>
      <c r="HBY29"/>
      <c r="HBZ29"/>
      <c r="HCA29"/>
      <c r="HCB29"/>
      <c r="HCC29"/>
      <c r="HCD29"/>
      <c r="HCE29"/>
      <c r="HCF29"/>
      <c r="HCG29"/>
      <c r="HCH29"/>
      <c r="HCI29"/>
      <c r="HCJ29"/>
      <c r="HCK29"/>
      <c r="HCL29"/>
      <c r="HCM29"/>
      <c r="HCN29"/>
      <c r="HCO29"/>
      <c r="HCP29"/>
      <c r="HCQ29"/>
      <c r="HCR29"/>
      <c r="HCS29"/>
      <c r="HCT29"/>
      <c r="HCU29"/>
      <c r="HCV29"/>
      <c r="HCW29"/>
      <c r="HCX29"/>
      <c r="HCY29"/>
      <c r="HCZ29"/>
      <c r="HDA29"/>
      <c r="HDB29"/>
      <c r="HDC29"/>
      <c r="HDD29"/>
      <c r="HDE29"/>
      <c r="HDF29"/>
      <c r="HDG29"/>
      <c r="HDH29"/>
      <c r="HDI29"/>
      <c r="HDJ29"/>
      <c r="HDK29"/>
      <c r="HDL29"/>
      <c r="HDM29"/>
      <c r="HDN29"/>
      <c r="HDO29"/>
      <c r="HDP29"/>
      <c r="HDQ29"/>
      <c r="HDR29"/>
      <c r="HDS29"/>
      <c r="HDT29"/>
      <c r="HDU29"/>
      <c r="HDV29"/>
      <c r="HDW29"/>
      <c r="HDX29"/>
      <c r="HDY29"/>
      <c r="HDZ29"/>
      <c r="HEA29"/>
      <c r="HEB29"/>
      <c r="HEC29"/>
      <c r="HED29"/>
      <c r="HEE29"/>
      <c r="HEF29"/>
      <c r="HEG29"/>
      <c r="HEH29"/>
      <c r="HEI29"/>
      <c r="HEJ29"/>
      <c r="HEK29"/>
      <c r="HEL29"/>
      <c r="HEM29"/>
      <c r="HEN29"/>
      <c r="HEO29"/>
      <c r="HEP29"/>
      <c r="HEQ29"/>
      <c r="HER29"/>
      <c r="HES29"/>
      <c r="HET29"/>
      <c r="HEU29"/>
      <c r="HEV29"/>
      <c r="HEW29"/>
      <c r="HEX29"/>
      <c r="HEY29"/>
      <c r="HEZ29"/>
      <c r="HFA29"/>
      <c r="HFB29"/>
      <c r="HFC29"/>
      <c r="HFD29"/>
      <c r="HFE29"/>
      <c r="HFF29"/>
      <c r="HFG29"/>
      <c r="HFH29"/>
      <c r="HFI29"/>
      <c r="HFJ29"/>
      <c r="HFK29"/>
      <c r="HFL29"/>
      <c r="HFM29"/>
      <c r="HFN29"/>
      <c r="HFO29"/>
      <c r="HFP29"/>
      <c r="HFQ29"/>
      <c r="HFR29"/>
      <c r="HFS29"/>
      <c r="HFT29"/>
      <c r="HFU29"/>
      <c r="HFV29"/>
      <c r="HFW29"/>
      <c r="HFX29"/>
      <c r="HFY29"/>
      <c r="HFZ29"/>
      <c r="HGA29"/>
      <c r="HGB29"/>
      <c r="HGC29"/>
      <c r="HGD29"/>
      <c r="HGE29"/>
      <c r="HGF29"/>
      <c r="HGG29"/>
      <c r="HGH29"/>
      <c r="HGI29"/>
      <c r="HGJ29"/>
      <c r="HGK29"/>
      <c r="HGL29"/>
      <c r="HGM29"/>
      <c r="HGN29"/>
      <c r="HGO29"/>
      <c r="HGP29"/>
      <c r="HGQ29"/>
      <c r="HGR29"/>
      <c r="HGS29"/>
      <c r="HGT29"/>
      <c r="HGU29"/>
      <c r="HGV29"/>
      <c r="HGW29"/>
      <c r="HGX29"/>
      <c r="HGY29"/>
      <c r="HGZ29"/>
      <c r="HHA29"/>
      <c r="HHB29"/>
      <c r="HHC29"/>
      <c r="HHD29"/>
      <c r="HHE29"/>
      <c r="HHF29"/>
      <c r="HHG29"/>
      <c r="HHH29"/>
      <c r="HHI29"/>
      <c r="HHJ29"/>
      <c r="HHK29"/>
      <c r="HHL29"/>
      <c r="HHM29"/>
      <c r="HHN29"/>
      <c r="HHO29"/>
      <c r="HHP29"/>
      <c r="HHQ29"/>
      <c r="HHR29"/>
      <c r="HHS29"/>
      <c r="HHT29"/>
      <c r="HHU29"/>
      <c r="HHV29"/>
      <c r="HHW29"/>
      <c r="HHX29"/>
      <c r="HHY29"/>
      <c r="HHZ29"/>
      <c r="HIA29"/>
      <c r="HIB29"/>
      <c r="HIC29"/>
      <c r="HID29"/>
      <c r="HIE29"/>
      <c r="HIF29"/>
      <c r="HIG29"/>
      <c r="HIH29"/>
      <c r="HII29"/>
      <c r="HIJ29"/>
      <c r="HIK29"/>
      <c r="HIL29"/>
      <c r="HIM29"/>
      <c r="HIN29"/>
      <c r="HIO29"/>
      <c r="HIP29"/>
      <c r="HIQ29"/>
      <c r="HIR29"/>
      <c r="HIS29"/>
      <c r="HIT29"/>
      <c r="HIU29"/>
      <c r="HIV29"/>
      <c r="HIW29"/>
      <c r="HIX29"/>
      <c r="HIY29"/>
      <c r="HIZ29"/>
      <c r="HJA29"/>
      <c r="HJB29"/>
      <c r="HJC29"/>
      <c r="HJD29"/>
      <c r="HJE29"/>
      <c r="HJF29"/>
      <c r="HJG29"/>
      <c r="HJH29"/>
      <c r="HJI29"/>
      <c r="HJJ29"/>
      <c r="HJK29"/>
      <c r="HJL29"/>
      <c r="HJM29"/>
      <c r="HJN29"/>
      <c r="HJO29"/>
      <c r="HJP29"/>
      <c r="HJQ29"/>
      <c r="HJR29"/>
      <c r="HJS29"/>
      <c r="HJT29"/>
      <c r="HJU29"/>
      <c r="HJV29"/>
      <c r="HJW29"/>
      <c r="HJX29"/>
      <c r="HJY29"/>
      <c r="HJZ29"/>
      <c r="HKA29"/>
      <c r="HKB29"/>
      <c r="HKC29"/>
      <c r="HKD29"/>
      <c r="HKE29"/>
      <c r="HKF29"/>
      <c r="HKG29"/>
      <c r="HKH29"/>
      <c r="HKI29"/>
      <c r="HKJ29"/>
      <c r="HKK29"/>
      <c r="HKL29"/>
      <c r="HKM29"/>
      <c r="HKN29"/>
      <c r="HKO29"/>
      <c r="HKP29"/>
      <c r="HKQ29"/>
      <c r="HKR29"/>
      <c r="HKS29"/>
      <c r="HKT29"/>
      <c r="HKU29"/>
      <c r="HKV29"/>
      <c r="HKW29"/>
      <c r="HKX29"/>
      <c r="HKY29"/>
      <c r="HKZ29"/>
      <c r="HLA29"/>
      <c r="HLB29"/>
      <c r="HLC29"/>
      <c r="HLD29"/>
      <c r="HLE29"/>
      <c r="HLF29"/>
      <c r="HLG29"/>
      <c r="HLH29"/>
      <c r="HLI29"/>
      <c r="HLJ29"/>
      <c r="HLK29"/>
      <c r="HLL29"/>
      <c r="HLM29"/>
      <c r="HLN29"/>
      <c r="HLO29"/>
      <c r="HLP29"/>
      <c r="HLQ29"/>
      <c r="HLR29"/>
      <c r="HLS29"/>
      <c r="HLT29"/>
      <c r="HLU29"/>
      <c r="HLV29"/>
      <c r="HLW29"/>
      <c r="HLX29"/>
      <c r="HLY29"/>
      <c r="HLZ29"/>
      <c r="HMA29"/>
      <c r="HMB29"/>
      <c r="HMC29"/>
      <c r="HMD29"/>
      <c r="HME29"/>
      <c r="HMF29"/>
      <c r="HMG29"/>
      <c r="HMH29"/>
      <c r="HMI29"/>
      <c r="HMJ29"/>
      <c r="HMK29"/>
      <c r="HML29"/>
      <c r="HMM29"/>
      <c r="HMN29"/>
      <c r="HMO29"/>
      <c r="HMP29"/>
      <c r="HMQ29"/>
      <c r="HMR29"/>
      <c r="HMS29"/>
      <c r="HMT29"/>
      <c r="HMU29"/>
      <c r="HMV29"/>
      <c r="HMW29"/>
      <c r="HMX29"/>
      <c r="HMY29"/>
      <c r="HMZ29"/>
      <c r="HNA29"/>
      <c r="HNB29"/>
      <c r="HNC29"/>
      <c r="HND29"/>
      <c r="HNE29"/>
      <c r="HNF29"/>
      <c r="HNG29"/>
      <c r="HNH29"/>
      <c r="HNI29"/>
      <c r="HNJ29"/>
      <c r="HNK29"/>
      <c r="HNL29"/>
      <c r="HNM29"/>
      <c r="HNN29"/>
      <c r="HNO29"/>
      <c r="HNP29"/>
      <c r="HNQ29"/>
      <c r="HNR29"/>
      <c r="HNS29"/>
      <c r="HNT29"/>
      <c r="HNU29"/>
      <c r="HNV29"/>
      <c r="HNW29"/>
      <c r="HNX29"/>
      <c r="HNY29"/>
      <c r="HNZ29"/>
      <c r="HOA29"/>
      <c r="HOB29"/>
      <c r="HOC29"/>
      <c r="HOD29"/>
      <c r="HOE29"/>
      <c r="HOF29"/>
      <c r="HOG29"/>
      <c r="HOH29"/>
      <c r="HOI29"/>
      <c r="HOJ29"/>
      <c r="HOK29"/>
      <c r="HOL29"/>
      <c r="HOM29"/>
      <c r="HON29"/>
      <c r="HOO29"/>
      <c r="HOP29"/>
      <c r="HOQ29"/>
      <c r="HOR29"/>
      <c r="HOS29"/>
      <c r="HOT29"/>
      <c r="HOU29"/>
      <c r="HOV29"/>
      <c r="HOW29"/>
      <c r="HOX29"/>
      <c r="HOY29"/>
      <c r="HOZ29"/>
      <c r="HPA29"/>
      <c r="HPB29"/>
      <c r="HPC29"/>
      <c r="HPD29"/>
      <c r="HPE29"/>
      <c r="HPF29"/>
      <c r="HPG29"/>
      <c r="HPH29"/>
      <c r="HPI29"/>
      <c r="HPJ29"/>
      <c r="HPK29"/>
      <c r="HPL29"/>
      <c r="HPM29"/>
      <c r="HPN29"/>
      <c r="HPO29"/>
      <c r="HPP29"/>
      <c r="HPQ29"/>
      <c r="HPR29"/>
      <c r="HPS29"/>
      <c r="HPT29"/>
      <c r="HPU29"/>
      <c r="HPV29"/>
      <c r="HPW29"/>
      <c r="HPX29"/>
      <c r="HPY29"/>
      <c r="HPZ29"/>
      <c r="HQA29"/>
      <c r="HQB29"/>
      <c r="HQC29"/>
      <c r="HQD29"/>
      <c r="HQE29"/>
      <c r="HQF29"/>
      <c r="HQG29"/>
      <c r="HQH29"/>
      <c r="HQI29"/>
      <c r="HQJ29"/>
      <c r="HQK29"/>
      <c r="HQL29"/>
      <c r="HQM29"/>
      <c r="HQN29"/>
      <c r="HQO29"/>
      <c r="HQP29"/>
      <c r="HQQ29"/>
      <c r="HQR29"/>
      <c r="HQS29"/>
      <c r="HQT29"/>
      <c r="HQU29"/>
      <c r="HQV29"/>
      <c r="HQW29"/>
      <c r="HQX29"/>
      <c r="HQY29"/>
      <c r="HQZ29"/>
      <c r="HRA29"/>
      <c r="HRB29"/>
      <c r="HRC29"/>
      <c r="HRD29"/>
      <c r="HRE29"/>
      <c r="HRF29"/>
      <c r="HRG29"/>
      <c r="HRH29"/>
      <c r="HRI29"/>
      <c r="HRJ29"/>
      <c r="HRK29"/>
      <c r="HRL29"/>
      <c r="HRM29"/>
      <c r="HRN29"/>
      <c r="HRO29"/>
      <c r="HRP29"/>
      <c r="HRQ29"/>
      <c r="HRR29"/>
      <c r="HRS29"/>
      <c r="HRT29"/>
      <c r="HRU29"/>
      <c r="HRV29"/>
      <c r="HRW29"/>
      <c r="HRX29"/>
      <c r="HRY29"/>
      <c r="HRZ29"/>
      <c r="HSA29"/>
      <c r="HSB29"/>
      <c r="HSC29"/>
      <c r="HSD29"/>
      <c r="HSE29"/>
      <c r="HSF29"/>
      <c r="HSG29"/>
      <c r="HSH29"/>
      <c r="HSI29"/>
      <c r="HSJ29"/>
      <c r="HSK29"/>
      <c r="HSL29"/>
      <c r="HSM29"/>
      <c r="HSN29"/>
      <c r="HSO29"/>
      <c r="HSP29"/>
      <c r="HSQ29"/>
      <c r="HSR29"/>
      <c r="HSS29"/>
      <c r="HST29"/>
      <c r="HSU29"/>
      <c r="HSV29"/>
      <c r="HSW29"/>
      <c r="HSX29"/>
      <c r="HSY29"/>
      <c r="HSZ29"/>
      <c r="HTA29"/>
      <c r="HTB29"/>
      <c r="HTC29"/>
      <c r="HTD29"/>
      <c r="HTE29"/>
      <c r="HTF29"/>
      <c r="HTG29"/>
      <c r="HTH29"/>
      <c r="HTI29"/>
      <c r="HTJ29"/>
      <c r="HTK29"/>
      <c r="HTL29"/>
      <c r="HTM29"/>
      <c r="HTN29"/>
      <c r="HTO29"/>
      <c r="HTP29"/>
      <c r="HTQ29"/>
      <c r="HTR29"/>
      <c r="HTS29"/>
      <c r="HTT29"/>
      <c r="HTU29"/>
      <c r="HTV29"/>
      <c r="HTW29"/>
      <c r="HTX29"/>
      <c r="HTY29"/>
      <c r="HTZ29"/>
      <c r="HUA29"/>
      <c r="HUB29"/>
      <c r="HUC29"/>
      <c r="HUD29"/>
      <c r="HUE29"/>
      <c r="HUF29"/>
      <c r="HUG29"/>
      <c r="HUH29"/>
      <c r="HUI29"/>
      <c r="HUJ29"/>
      <c r="HUK29"/>
      <c r="HUL29"/>
      <c r="HUM29"/>
      <c r="HUN29"/>
      <c r="HUO29"/>
      <c r="HUP29"/>
      <c r="HUQ29"/>
      <c r="HUR29"/>
      <c r="HUS29"/>
      <c r="HUT29"/>
      <c r="HUU29"/>
      <c r="HUV29"/>
      <c r="HUW29"/>
      <c r="HUX29"/>
      <c r="HUY29"/>
      <c r="HUZ29"/>
      <c r="HVA29"/>
      <c r="HVB29"/>
      <c r="HVC29"/>
      <c r="HVD29"/>
      <c r="HVE29"/>
      <c r="HVF29"/>
      <c r="HVG29"/>
      <c r="HVH29"/>
      <c r="HVI29"/>
      <c r="HVJ29"/>
      <c r="HVK29"/>
      <c r="HVL29"/>
      <c r="HVM29"/>
      <c r="HVN29"/>
      <c r="HVO29"/>
      <c r="HVP29"/>
      <c r="HVQ29"/>
      <c r="HVR29"/>
      <c r="HVS29"/>
      <c r="HVT29"/>
      <c r="HVU29"/>
      <c r="HVV29"/>
      <c r="HVW29"/>
      <c r="HVX29"/>
      <c r="HVY29"/>
      <c r="HVZ29"/>
      <c r="HWA29"/>
      <c r="HWB29"/>
      <c r="HWC29"/>
      <c r="HWD29"/>
      <c r="HWE29"/>
      <c r="HWF29"/>
      <c r="HWG29"/>
      <c r="HWH29"/>
      <c r="HWI29"/>
      <c r="HWJ29"/>
      <c r="HWK29"/>
      <c r="HWL29"/>
      <c r="HWM29"/>
      <c r="HWN29"/>
      <c r="HWO29"/>
      <c r="HWP29"/>
      <c r="HWQ29"/>
      <c r="HWR29"/>
      <c r="HWS29"/>
      <c r="HWT29"/>
      <c r="HWU29"/>
      <c r="HWV29"/>
      <c r="HWW29"/>
      <c r="HWX29"/>
      <c r="HWY29"/>
      <c r="HWZ29"/>
      <c r="HXA29"/>
      <c r="HXB29"/>
      <c r="HXC29"/>
      <c r="HXD29"/>
      <c r="HXE29"/>
      <c r="HXF29"/>
      <c r="HXG29"/>
      <c r="HXH29"/>
      <c r="HXI29"/>
      <c r="HXJ29"/>
      <c r="HXK29"/>
      <c r="HXL29"/>
      <c r="HXM29"/>
      <c r="HXN29"/>
      <c r="HXO29"/>
      <c r="HXP29"/>
      <c r="HXQ29"/>
      <c r="HXR29"/>
      <c r="HXS29"/>
      <c r="HXT29"/>
      <c r="HXU29"/>
      <c r="HXV29"/>
      <c r="HXW29"/>
      <c r="HXX29"/>
      <c r="HXY29"/>
      <c r="HXZ29"/>
      <c r="HYA29"/>
      <c r="HYB29"/>
      <c r="HYC29"/>
      <c r="HYD29"/>
      <c r="HYE29"/>
      <c r="HYF29"/>
      <c r="HYG29"/>
      <c r="HYH29"/>
      <c r="HYI29"/>
      <c r="HYJ29"/>
      <c r="HYK29"/>
      <c r="HYL29"/>
      <c r="HYM29"/>
      <c r="HYN29"/>
      <c r="HYO29"/>
      <c r="HYP29"/>
      <c r="HYQ29"/>
      <c r="HYR29"/>
      <c r="HYS29"/>
      <c r="HYT29"/>
      <c r="HYU29"/>
      <c r="HYV29"/>
      <c r="HYW29"/>
      <c r="HYX29"/>
      <c r="HYY29"/>
      <c r="HYZ29"/>
      <c r="HZA29"/>
      <c r="HZB29"/>
      <c r="HZC29"/>
      <c r="HZD29"/>
      <c r="HZE29"/>
      <c r="HZF29"/>
      <c r="HZG29"/>
      <c r="HZH29"/>
      <c r="HZI29"/>
      <c r="HZJ29"/>
      <c r="HZK29"/>
      <c r="HZL29"/>
      <c r="HZM29"/>
      <c r="HZN29"/>
      <c r="HZO29"/>
      <c r="HZP29"/>
      <c r="HZQ29"/>
      <c r="HZR29"/>
      <c r="HZS29"/>
      <c r="HZT29"/>
      <c r="HZU29"/>
      <c r="HZV29"/>
      <c r="HZW29"/>
      <c r="HZX29"/>
      <c r="HZY29"/>
      <c r="HZZ29"/>
      <c r="IAA29"/>
      <c r="IAB29"/>
      <c r="IAC29"/>
      <c r="IAD29"/>
      <c r="IAE29"/>
      <c r="IAF29"/>
      <c r="IAG29"/>
      <c r="IAH29"/>
      <c r="IAI29"/>
      <c r="IAJ29"/>
      <c r="IAK29"/>
      <c r="IAL29"/>
      <c r="IAM29"/>
      <c r="IAN29"/>
      <c r="IAO29"/>
      <c r="IAP29"/>
      <c r="IAQ29"/>
      <c r="IAR29"/>
      <c r="IAS29"/>
      <c r="IAT29"/>
      <c r="IAU29"/>
      <c r="IAV29"/>
      <c r="IAW29"/>
      <c r="IAX29"/>
      <c r="IAY29"/>
      <c r="IAZ29"/>
      <c r="IBA29"/>
      <c r="IBB29"/>
      <c r="IBC29"/>
      <c r="IBD29"/>
      <c r="IBE29"/>
      <c r="IBF29"/>
      <c r="IBG29"/>
      <c r="IBH29"/>
      <c r="IBI29"/>
      <c r="IBJ29"/>
      <c r="IBK29"/>
      <c r="IBL29"/>
      <c r="IBM29"/>
      <c r="IBN29"/>
      <c r="IBO29"/>
      <c r="IBP29"/>
      <c r="IBQ29"/>
      <c r="IBR29"/>
      <c r="IBS29"/>
      <c r="IBT29"/>
      <c r="IBU29"/>
      <c r="IBV29"/>
      <c r="IBW29"/>
      <c r="IBX29"/>
      <c r="IBY29"/>
      <c r="IBZ29"/>
      <c r="ICA29"/>
      <c r="ICB29"/>
      <c r="ICC29"/>
      <c r="ICD29"/>
      <c r="ICE29"/>
      <c r="ICF29"/>
      <c r="ICG29"/>
      <c r="ICH29"/>
      <c r="ICI29"/>
      <c r="ICJ29"/>
      <c r="ICK29"/>
      <c r="ICL29"/>
      <c r="ICM29"/>
      <c r="ICN29"/>
      <c r="ICO29"/>
      <c r="ICP29"/>
      <c r="ICQ29"/>
      <c r="ICR29"/>
      <c r="ICS29"/>
      <c r="ICT29"/>
      <c r="ICU29"/>
      <c r="ICV29"/>
      <c r="ICW29"/>
      <c r="ICX29"/>
      <c r="ICY29"/>
      <c r="ICZ29"/>
      <c r="IDA29"/>
      <c r="IDB29"/>
      <c r="IDC29"/>
      <c r="IDD29"/>
      <c r="IDE29"/>
      <c r="IDF29"/>
      <c r="IDG29"/>
      <c r="IDH29"/>
      <c r="IDI29"/>
      <c r="IDJ29"/>
      <c r="IDK29"/>
      <c r="IDL29"/>
      <c r="IDM29"/>
      <c r="IDN29"/>
      <c r="IDO29"/>
      <c r="IDP29"/>
      <c r="IDQ29"/>
      <c r="IDR29"/>
      <c r="IDS29"/>
      <c r="IDT29"/>
      <c r="IDU29"/>
      <c r="IDV29"/>
      <c r="IDW29"/>
      <c r="IDX29"/>
      <c r="IDY29"/>
      <c r="IDZ29"/>
      <c r="IEA29"/>
      <c r="IEB29"/>
      <c r="IEC29"/>
      <c r="IED29"/>
      <c r="IEE29"/>
      <c r="IEF29"/>
      <c r="IEG29"/>
      <c r="IEH29"/>
      <c r="IEI29"/>
      <c r="IEJ29"/>
      <c r="IEK29"/>
      <c r="IEL29"/>
      <c r="IEM29"/>
      <c r="IEN29"/>
      <c r="IEO29"/>
      <c r="IEP29"/>
      <c r="IEQ29"/>
      <c r="IER29"/>
      <c r="IES29"/>
      <c r="IET29"/>
      <c r="IEU29"/>
      <c r="IEV29"/>
      <c r="IEW29"/>
      <c r="IEX29"/>
      <c r="IEY29"/>
      <c r="IEZ29"/>
      <c r="IFA29"/>
      <c r="IFB29"/>
      <c r="IFC29"/>
      <c r="IFD29"/>
      <c r="IFE29"/>
      <c r="IFF29"/>
      <c r="IFG29"/>
      <c r="IFH29"/>
      <c r="IFI29"/>
      <c r="IFJ29"/>
      <c r="IFK29"/>
      <c r="IFL29"/>
      <c r="IFM29"/>
      <c r="IFN29"/>
      <c r="IFO29"/>
      <c r="IFP29"/>
      <c r="IFQ29"/>
      <c r="IFR29"/>
      <c r="IFS29"/>
      <c r="IFT29"/>
      <c r="IFU29"/>
      <c r="IFV29"/>
      <c r="IFW29"/>
      <c r="IFX29"/>
      <c r="IFY29"/>
      <c r="IFZ29"/>
      <c r="IGA29"/>
      <c r="IGB29"/>
      <c r="IGC29"/>
      <c r="IGD29"/>
      <c r="IGE29"/>
      <c r="IGF29"/>
      <c r="IGG29"/>
      <c r="IGH29"/>
      <c r="IGI29"/>
      <c r="IGJ29"/>
      <c r="IGK29"/>
      <c r="IGL29"/>
      <c r="IGM29"/>
      <c r="IGN29"/>
      <c r="IGO29"/>
      <c r="IGP29"/>
      <c r="IGQ29"/>
      <c r="IGR29"/>
      <c r="IGS29"/>
      <c r="IGT29"/>
      <c r="IGU29"/>
      <c r="IGV29"/>
      <c r="IGW29"/>
      <c r="IGX29"/>
      <c r="IGY29"/>
      <c r="IGZ29"/>
      <c r="IHA29"/>
      <c r="IHB29"/>
      <c r="IHC29"/>
      <c r="IHD29"/>
      <c r="IHE29"/>
      <c r="IHF29"/>
      <c r="IHG29"/>
      <c r="IHH29"/>
      <c r="IHI29"/>
      <c r="IHJ29"/>
      <c r="IHK29"/>
      <c r="IHL29"/>
      <c r="IHM29"/>
      <c r="IHN29"/>
      <c r="IHO29"/>
      <c r="IHP29"/>
      <c r="IHQ29"/>
      <c r="IHR29"/>
      <c r="IHS29"/>
      <c r="IHT29"/>
      <c r="IHU29"/>
      <c r="IHV29"/>
      <c r="IHW29"/>
      <c r="IHX29"/>
      <c r="IHY29"/>
      <c r="IHZ29"/>
      <c r="IIA29"/>
      <c r="IIB29"/>
      <c r="IIC29"/>
      <c r="IID29"/>
      <c r="IIE29"/>
      <c r="IIF29"/>
      <c r="IIG29"/>
      <c r="IIH29"/>
      <c r="III29"/>
      <c r="IIJ29"/>
      <c r="IIK29"/>
      <c r="IIL29"/>
      <c r="IIM29"/>
      <c r="IIN29"/>
      <c r="IIO29"/>
      <c r="IIP29"/>
      <c r="IIQ29"/>
      <c r="IIR29"/>
      <c r="IIS29"/>
      <c r="IIT29"/>
      <c r="IIU29"/>
      <c r="IIV29"/>
      <c r="IIW29"/>
      <c r="IIX29"/>
      <c r="IIY29"/>
      <c r="IIZ29"/>
      <c r="IJA29"/>
      <c r="IJB29"/>
      <c r="IJC29"/>
      <c r="IJD29"/>
      <c r="IJE29"/>
      <c r="IJF29"/>
      <c r="IJG29"/>
      <c r="IJH29"/>
      <c r="IJI29"/>
      <c r="IJJ29"/>
      <c r="IJK29"/>
      <c r="IJL29"/>
      <c r="IJM29"/>
      <c r="IJN29"/>
      <c r="IJO29"/>
      <c r="IJP29"/>
      <c r="IJQ29"/>
      <c r="IJR29"/>
      <c r="IJS29"/>
      <c r="IJT29"/>
      <c r="IJU29"/>
      <c r="IJV29"/>
      <c r="IJW29"/>
      <c r="IJX29"/>
      <c r="IJY29"/>
      <c r="IJZ29"/>
      <c r="IKA29"/>
      <c r="IKB29"/>
      <c r="IKC29"/>
      <c r="IKD29"/>
      <c r="IKE29"/>
      <c r="IKF29"/>
      <c r="IKG29"/>
      <c r="IKH29"/>
      <c r="IKI29"/>
      <c r="IKJ29"/>
      <c r="IKK29"/>
      <c r="IKL29"/>
      <c r="IKM29"/>
      <c r="IKN29"/>
      <c r="IKO29"/>
      <c r="IKP29"/>
      <c r="IKQ29"/>
      <c r="IKR29"/>
      <c r="IKS29"/>
      <c r="IKT29"/>
      <c r="IKU29"/>
      <c r="IKV29"/>
      <c r="IKW29"/>
      <c r="IKX29"/>
      <c r="IKY29"/>
      <c r="IKZ29"/>
      <c r="ILA29"/>
      <c r="ILB29"/>
      <c r="ILC29"/>
      <c r="ILD29"/>
      <c r="ILE29"/>
      <c r="ILF29"/>
      <c r="ILG29"/>
      <c r="ILH29"/>
      <c r="ILI29"/>
      <c r="ILJ29"/>
      <c r="ILK29"/>
      <c r="ILL29"/>
      <c r="ILM29"/>
      <c r="ILN29"/>
      <c r="ILO29"/>
      <c r="ILP29"/>
      <c r="ILQ29"/>
      <c r="ILR29"/>
      <c r="ILS29"/>
      <c r="ILT29"/>
      <c r="ILU29"/>
      <c r="ILV29"/>
      <c r="ILW29"/>
      <c r="ILX29"/>
      <c r="ILY29"/>
      <c r="ILZ29"/>
      <c r="IMA29"/>
      <c r="IMB29"/>
      <c r="IMC29"/>
      <c r="IMD29"/>
      <c r="IME29"/>
      <c r="IMF29"/>
      <c r="IMG29"/>
      <c r="IMH29"/>
      <c r="IMI29"/>
      <c r="IMJ29"/>
      <c r="IMK29"/>
      <c r="IML29"/>
      <c r="IMM29"/>
      <c r="IMN29"/>
      <c r="IMO29"/>
      <c r="IMP29"/>
      <c r="IMQ29"/>
      <c r="IMR29"/>
      <c r="IMS29"/>
      <c r="IMT29"/>
      <c r="IMU29"/>
      <c r="IMV29"/>
      <c r="IMW29"/>
      <c r="IMX29"/>
      <c r="IMY29"/>
      <c r="IMZ29"/>
      <c r="INA29"/>
      <c r="INB29"/>
      <c r="INC29"/>
      <c r="IND29"/>
      <c r="INE29"/>
      <c r="INF29"/>
      <c r="ING29"/>
      <c r="INH29"/>
      <c r="INI29"/>
      <c r="INJ29"/>
      <c r="INK29"/>
      <c r="INL29"/>
      <c r="INM29"/>
      <c r="INN29"/>
      <c r="INO29"/>
      <c r="INP29"/>
      <c r="INQ29"/>
      <c r="INR29"/>
      <c r="INS29"/>
      <c r="INT29"/>
      <c r="INU29"/>
      <c r="INV29"/>
      <c r="INW29"/>
      <c r="INX29"/>
      <c r="INY29"/>
      <c r="INZ29"/>
      <c r="IOA29"/>
      <c r="IOB29"/>
      <c r="IOC29"/>
      <c r="IOD29"/>
      <c r="IOE29"/>
      <c r="IOF29"/>
      <c r="IOG29"/>
      <c r="IOH29"/>
      <c r="IOI29"/>
      <c r="IOJ29"/>
      <c r="IOK29"/>
      <c r="IOL29"/>
      <c r="IOM29"/>
      <c r="ION29"/>
      <c r="IOO29"/>
      <c r="IOP29"/>
      <c r="IOQ29"/>
      <c r="IOR29"/>
      <c r="IOS29"/>
      <c r="IOT29"/>
      <c r="IOU29"/>
      <c r="IOV29"/>
      <c r="IOW29"/>
      <c r="IOX29"/>
      <c r="IOY29"/>
      <c r="IOZ29"/>
      <c r="IPA29"/>
      <c r="IPB29"/>
      <c r="IPC29"/>
      <c r="IPD29"/>
      <c r="IPE29"/>
      <c r="IPF29"/>
      <c r="IPG29"/>
      <c r="IPH29"/>
      <c r="IPI29"/>
      <c r="IPJ29"/>
      <c r="IPK29"/>
      <c r="IPL29"/>
      <c r="IPM29"/>
      <c r="IPN29"/>
      <c r="IPO29"/>
      <c r="IPP29"/>
      <c r="IPQ29"/>
      <c r="IPR29"/>
      <c r="IPS29"/>
      <c r="IPT29"/>
      <c r="IPU29"/>
      <c r="IPV29"/>
      <c r="IPW29"/>
      <c r="IPX29"/>
      <c r="IPY29"/>
      <c r="IPZ29"/>
      <c r="IQA29"/>
      <c r="IQB29"/>
      <c r="IQC29"/>
      <c r="IQD29"/>
      <c r="IQE29"/>
      <c r="IQF29"/>
      <c r="IQG29"/>
      <c r="IQH29"/>
      <c r="IQI29"/>
      <c r="IQJ29"/>
      <c r="IQK29"/>
      <c r="IQL29"/>
      <c r="IQM29"/>
      <c r="IQN29"/>
      <c r="IQO29"/>
      <c r="IQP29"/>
      <c r="IQQ29"/>
      <c r="IQR29"/>
      <c r="IQS29"/>
      <c r="IQT29"/>
      <c r="IQU29"/>
      <c r="IQV29"/>
      <c r="IQW29"/>
      <c r="IQX29"/>
      <c r="IQY29"/>
      <c r="IQZ29"/>
      <c r="IRA29"/>
      <c r="IRB29"/>
      <c r="IRC29"/>
      <c r="IRD29"/>
      <c r="IRE29"/>
      <c r="IRF29"/>
      <c r="IRG29"/>
      <c r="IRH29"/>
      <c r="IRI29"/>
      <c r="IRJ29"/>
      <c r="IRK29"/>
      <c r="IRL29"/>
      <c r="IRM29"/>
      <c r="IRN29"/>
      <c r="IRO29"/>
      <c r="IRP29"/>
      <c r="IRQ29"/>
      <c r="IRR29"/>
      <c r="IRS29"/>
      <c r="IRT29"/>
      <c r="IRU29"/>
      <c r="IRV29"/>
      <c r="IRW29"/>
      <c r="IRX29"/>
      <c r="IRY29"/>
      <c r="IRZ29"/>
      <c r="ISA29"/>
      <c r="ISB29"/>
      <c r="ISC29"/>
      <c r="ISD29"/>
      <c r="ISE29"/>
      <c r="ISF29"/>
      <c r="ISG29"/>
      <c r="ISH29"/>
      <c r="ISI29"/>
      <c r="ISJ29"/>
      <c r="ISK29"/>
      <c r="ISL29"/>
      <c r="ISM29"/>
      <c r="ISN29"/>
      <c r="ISO29"/>
      <c r="ISP29"/>
      <c r="ISQ29"/>
      <c r="ISR29"/>
      <c r="ISS29"/>
      <c r="IST29"/>
      <c r="ISU29"/>
      <c r="ISV29"/>
      <c r="ISW29"/>
      <c r="ISX29"/>
      <c r="ISY29"/>
      <c r="ISZ29"/>
      <c r="ITA29"/>
      <c r="ITB29"/>
      <c r="ITC29"/>
      <c r="ITD29"/>
      <c r="ITE29"/>
      <c r="ITF29"/>
      <c r="ITG29"/>
      <c r="ITH29"/>
      <c r="ITI29"/>
      <c r="ITJ29"/>
      <c r="ITK29"/>
      <c r="ITL29"/>
      <c r="ITM29"/>
      <c r="ITN29"/>
      <c r="ITO29"/>
      <c r="ITP29"/>
      <c r="ITQ29"/>
      <c r="ITR29"/>
      <c r="ITS29"/>
      <c r="ITT29"/>
      <c r="ITU29"/>
      <c r="ITV29"/>
      <c r="ITW29"/>
      <c r="ITX29"/>
      <c r="ITY29"/>
      <c r="ITZ29"/>
      <c r="IUA29"/>
      <c r="IUB29"/>
      <c r="IUC29"/>
      <c r="IUD29"/>
      <c r="IUE29"/>
      <c r="IUF29"/>
      <c r="IUG29"/>
      <c r="IUH29"/>
      <c r="IUI29"/>
      <c r="IUJ29"/>
      <c r="IUK29"/>
      <c r="IUL29"/>
      <c r="IUM29"/>
      <c r="IUN29"/>
      <c r="IUO29"/>
      <c r="IUP29"/>
      <c r="IUQ29"/>
      <c r="IUR29"/>
      <c r="IUS29"/>
      <c r="IUT29"/>
      <c r="IUU29"/>
      <c r="IUV29"/>
      <c r="IUW29"/>
      <c r="IUX29"/>
      <c r="IUY29"/>
      <c r="IUZ29"/>
      <c r="IVA29"/>
      <c r="IVB29"/>
      <c r="IVC29"/>
      <c r="IVD29"/>
      <c r="IVE29"/>
      <c r="IVF29"/>
      <c r="IVG29"/>
      <c r="IVH29"/>
      <c r="IVI29"/>
      <c r="IVJ29"/>
      <c r="IVK29"/>
      <c r="IVL29"/>
      <c r="IVM29"/>
      <c r="IVN29"/>
      <c r="IVO29"/>
      <c r="IVP29"/>
      <c r="IVQ29"/>
      <c r="IVR29"/>
      <c r="IVS29"/>
      <c r="IVT29"/>
      <c r="IVU29"/>
      <c r="IVV29"/>
      <c r="IVW29"/>
      <c r="IVX29"/>
      <c r="IVY29"/>
      <c r="IVZ29"/>
      <c r="IWA29"/>
      <c r="IWB29"/>
      <c r="IWC29"/>
      <c r="IWD29"/>
      <c r="IWE29"/>
      <c r="IWF29"/>
      <c r="IWG29"/>
      <c r="IWH29"/>
      <c r="IWI29"/>
      <c r="IWJ29"/>
      <c r="IWK29"/>
      <c r="IWL29"/>
      <c r="IWM29"/>
      <c r="IWN29"/>
      <c r="IWO29"/>
      <c r="IWP29"/>
      <c r="IWQ29"/>
      <c r="IWR29"/>
      <c r="IWS29"/>
      <c r="IWT29"/>
      <c r="IWU29"/>
      <c r="IWV29"/>
      <c r="IWW29"/>
      <c r="IWX29"/>
      <c r="IWY29"/>
      <c r="IWZ29"/>
      <c r="IXA29"/>
      <c r="IXB29"/>
      <c r="IXC29"/>
      <c r="IXD29"/>
      <c r="IXE29"/>
      <c r="IXF29"/>
      <c r="IXG29"/>
      <c r="IXH29"/>
      <c r="IXI29"/>
      <c r="IXJ29"/>
      <c r="IXK29"/>
      <c r="IXL29"/>
      <c r="IXM29"/>
      <c r="IXN29"/>
      <c r="IXO29"/>
      <c r="IXP29"/>
      <c r="IXQ29"/>
      <c r="IXR29"/>
      <c r="IXS29"/>
      <c r="IXT29"/>
      <c r="IXU29"/>
      <c r="IXV29"/>
      <c r="IXW29"/>
      <c r="IXX29"/>
      <c r="IXY29"/>
      <c r="IXZ29"/>
      <c r="IYA29"/>
      <c r="IYB29"/>
      <c r="IYC29"/>
      <c r="IYD29"/>
      <c r="IYE29"/>
      <c r="IYF29"/>
      <c r="IYG29"/>
      <c r="IYH29"/>
      <c r="IYI29"/>
      <c r="IYJ29"/>
      <c r="IYK29"/>
      <c r="IYL29"/>
      <c r="IYM29"/>
      <c r="IYN29"/>
      <c r="IYO29"/>
      <c r="IYP29"/>
      <c r="IYQ29"/>
      <c r="IYR29"/>
      <c r="IYS29"/>
      <c r="IYT29"/>
      <c r="IYU29"/>
      <c r="IYV29"/>
      <c r="IYW29"/>
      <c r="IYX29"/>
      <c r="IYY29"/>
      <c r="IYZ29"/>
      <c r="IZA29"/>
      <c r="IZB29"/>
      <c r="IZC29"/>
      <c r="IZD29"/>
      <c r="IZE29"/>
      <c r="IZF29"/>
      <c r="IZG29"/>
      <c r="IZH29"/>
      <c r="IZI29"/>
      <c r="IZJ29"/>
      <c r="IZK29"/>
      <c r="IZL29"/>
      <c r="IZM29"/>
      <c r="IZN29"/>
      <c r="IZO29"/>
      <c r="IZP29"/>
      <c r="IZQ29"/>
      <c r="IZR29"/>
      <c r="IZS29"/>
      <c r="IZT29"/>
      <c r="IZU29"/>
      <c r="IZV29"/>
      <c r="IZW29"/>
      <c r="IZX29"/>
      <c r="IZY29"/>
      <c r="IZZ29"/>
      <c r="JAA29"/>
      <c r="JAB29"/>
      <c r="JAC29"/>
      <c r="JAD29"/>
      <c r="JAE29"/>
      <c r="JAF29"/>
      <c r="JAG29"/>
      <c r="JAH29"/>
      <c r="JAI29"/>
      <c r="JAJ29"/>
      <c r="JAK29"/>
      <c r="JAL29"/>
      <c r="JAM29"/>
      <c r="JAN29"/>
      <c r="JAO29"/>
      <c r="JAP29"/>
      <c r="JAQ29"/>
      <c r="JAR29"/>
      <c r="JAS29"/>
      <c r="JAT29"/>
      <c r="JAU29"/>
      <c r="JAV29"/>
      <c r="JAW29"/>
      <c r="JAX29"/>
      <c r="JAY29"/>
      <c r="JAZ29"/>
      <c r="JBA29"/>
      <c r="JBB29"/>
      <c r="JBC29"/>
      <c r="JBD29"/>
      <c r="JBE29"/>
      <c r="JBF29"/>
      <c r="JBG29"/>
      <c r="JBH29"/>
      <c r="JBI29"/>
      <c r="JBJ29"/>
      <c r="JBK29"/>
      <c r="JBL29"/>
      <c r="JBM29"/>
      <c r="JBN29"/>
      <c r="JBO29"/>
      <c r="JBP29"/>
      <c r="JBQ29"/>
      <c r="JBR29"/>
      <c r="JBS29"/>
      <c r="JBT29"/>
      <c r="JBU29"/>
      <c r="JBV29"/>
      <c r="JBW29"/>
      <c r="JBX29"/>
      <c r="JBY29"/>
      <c r="JBZ29"/>
      <c r="JCA29"/>
      <c r="JCB29"/>
      <c r="JCC29"/>
      <c r="JCD29"/>
      <c r="JCE29"/>
      <c r="JCF29"/>
      <c r="JCG29"/>
      <c r="JCH29"/>
      <c r="JCI29"/>
      <c r="JCJ29"/>
      <c r="JCK29"/>
      <c r="JCL29"/>
      <c r="JCM29"/>
      <c r="JCN29"/>
      <c r="JCO29"/>
      <c r="JCP29"/>
      <c r="JCQ29"/>
      <c r="JCR29"/>
      <c r="JCS29"/>
      <c r="JCT29"/>
      <c r="JCU29"/>
      <c r="JCV29"/>
      <c r="JCW29"/>
      <c r="JCX29"/>
      <c r="JCY29"/>
      <c r="JCZ29"/>
      <c r="JDA29"/>
      <c r="JDB29"/>
      <c r="JDC29"/>
      <c r="JDD29"/>
      <c r="JDE29"/>
      <c r="JDF29"/>
      <c r="JDG29"/>
      <c r="JDH29"/>
      <c r="JDI29"/>
      <c r="JDJ29"/>
      <c r="JDK29"/>
      <c r="JDL29"/>
      <c r="JDM29"/>
      <c r="JDN29"/>
      <c r="JDO29"/>
      <c r="JDP29"/>
      <c r="JDQ29"/>
      <c r="JDR29"/>
      <c r="JDS29"/>
      <c r="JDT29"/>
      <c r="JDU29"/>
      <c r="JDV29"/>
      <c r="JDW29"/>
      <c r="JDX29"/>
      <c r="JDY29"/>
      <c r="JDZ29"/>
      <c r="JEA29"/>
      <c r="JEB29"/>
      <c r="JEC29"/>
      <c r="JED29"/>
      <c r="JEE29"/>
      <c r="JEF29"/>
      <c r="JEG29"/>
      <c r="JEH29"/>
      <c r="JEI29"/>
      <c r="JEJ29"/>
      <c r="JEK29"/>
      <c r="JEL29"/>
      <c r="JEM29"/>
      <c r="JEN29"/>
      <c r="JEO29"/>
      <c r="JEP29"/>
      <c r="JEQ29"/>
      <c r="JER29"/>
      <c r="JES29"/>
      <c r="JET29"/>
      <c r="JEU29"/>
      <c r="JEV29"/>
      <c r="JEW29"/>
      <c r="JEX29"/>
      <c r="JEY29"/>
      <c r="JEZ29"/>
      <c r="JFA29"/>
      <c r="JFB29"/>
      <c r="JFC29"/>
      <c r="JFD29"/>
      <c r="JFE29"/>
      <c r="JFF29"/>
      <c r="JFG29"/>
      <c r="JFH29"/>
      <c r="JFI29"/>
      <c r="JFJ29"/>
      <c r="JFK29"/>
      <c r="JFL29"/>
      <c r="JFM29"/>
      <c r="JFN29"/>
      <c r="JFO29"/>
      <c r="JFP29"/>
      <c r="JFQ29"/>
      <c r="JFR29"/>
      <c r="JFS29"/>
      <c r="JFT29"/>
      <c r="JFU29"/>
      <c r="JFV29"/>
      <c r="JFW29"/>
      <c r="JFX29"/>
      <c r="JFY29"/>
      <c r="JFZ29"/>
      <c r="JGA29"/>
      <c r="JGB29"/>
      <c r="JGC29"/>
      <c r="JGD29"/>
      <c r="JGE29"/>
      <c r="JGF29"/>
      <c r="JGG29"/>
      <c r="JGH29"/>
      <c r="JGI29"/>
      <c r="JGJ29"/>
      <c r="JGK29"/>
      <c r="JGL29"/>
      <c r="JGM29"/>
      <c r="JGN29"/>
      <c r="JGO29"/>
      <c r="JGP29"/>
      <c r="JGQ29"/>
      <c r="JGR29"/>
      <c r="JGS29"/>
      <c r="JGT29"/>
      <c r="JGU29"/>
      <c r="JGV29"/>
      <c r="JGW29"/>
      <c r="JGX29"/>
      <c r="JGY29"/>
      <c r="JGZ29"/>
      <c r="JHA29"/>
      <c r="JHB29"/>
      <c r="JHC29"/>
      <c r="JHD29"/>
      <c r="JHE29"/>
      <c r="JHF29"/>
      <c r="JHG29"/>
      <c r="JHH29"/>
      <c r="JHI29"/>
      <c r="JHJ29"/>
      <c r="JHK29"/>
      <c r="JHL29"/>
      <c r="JHM29"/>
      <c r="JHN29"/>
      <c r="JHO29"/>
      <c r="JHP29"/>
      <c r="JHQ29"/>
      <c r="JHR29"/>
      <c r="JHS29"/>
      <c r="JHT29"/>
      <c r="JHU29"/>
      <c r="JHV29"/>
      <c r="JHW29"/>
      <c r="JHX29"/>
      <c r="JHY29"/>
      <c r="JHZ29"/>
      <c r="JIA29"/>
      <c r="JIB29"/>
      <c r="JIC29"/>
      <c r="JID29"/>
      <c r="JIE29"/>
      <c r="JIF29"/>
      <c r="JIG29"/>
      <c r="JIH29"/>
      <c r="JII29"/>
      <c r="JIJ29"/>
      <c r="JIK29"/>
      <c r="JIL29"/>
      <c r="JIM29"/>
      <c r="JIN29"/>
      <c r="JIO29"/>
      <c r="JIP29"/>
      <c r="JIQ29"/>
      <c r="JIR29"/>
      <c r="JIS29"/>
      <c r="JIT29"/>
      <c r="JIU29"/>
      <c r="JIV29"/>
      <c r="JIW29"/>
      <c r="JIX29"/>
      <c r="JIY29"/>
      <c r="JIZ29"/>
      <c r="JJA29"/>
      <c r="JJB29"/>
      <c r="JJC29"/>
      <c r="JJD29"/>
      <c r="JJE29"/>
      <c r="JJF29"/>
      <c r="JJG29"/>
      <c r="JJH29"/>
      <c r="JJI29"/>
      <c r="JJJ29"/>
      <c r="JJK29"/>
      <c r="JJL29"/>
      <c r="JJM29"/>
      <c r="JJN29"/>
      <c r="JJO29"/>
      <c r="JJP29"/>
      <c r="JJQ29"/>
      <c r="JJR29"/>
      <c r="JJS29"/>
      <c r="JJT29"/>
      <c r="JJU29"/>
      <c r="JJV29"/>
      <c r="JJW29"/>
      <c r="JJX29"/>
      <c r="JJY29"/>
      <c r="JJZ29"/>
      <c r="JKA29"/>
      <c r="JKB29"/>
      <c r="JKC29"/>
      <c r="JKD29"/>
      <c r="JKE29"/>
      <c r="JKF29"/>
      <c r="JKG29"/>
      <c r="JKH29"/>
      <c r="JKI29"/>
      <c r="JKJ29"/>
      <c r="JKK29"/>
      <c r="JKL29"/>
      <c r="JKM29"/>
      <c r="JKN29"/>
      <c r="JKO29"/>
      <c r="JKP29"/>
      <c r="JKQ29"/>
      <c r="JKR29"/>
      <c r="JKS29"/>
      <c r="JKT29"/>
      <c r="JKU29"/>
      <c r="JKV29"/>
      <c r="JKW29"/>
      <c r="JKX29"/>
      <c r="JKY29"/>
      <c r="JKZ29"/>
      <c r="JLA29"/>
      <c r="JLB29"/>
      <c r="JLC29"/>
      <c r="JLD29"/>
      <c r="JLE29"/>
      <c r="JLF29"/>
      <c r="JLG29"/>
      <c r="JLH29"/>
      <c r="JLI29"/>
      <c r="JLJ29"/>
      <c r="JLK29"/>
      <c r="JLL29"/>
      <c r="JLM29"/>
      <c r="JLN29"/>
      <c r="JLO29"/>
      <c r="JLP29"/>
      <c r="JLQ29"/>
      <c r="JLR29"/>
      <c r="JLS29"/>
      <c r="JLT29"/>
      <c r="JLU29"/>
      <c r="JLV29"/>
      <c r="JLW29"/>
      <c r="JLX29"/>
      <c r="JLY29"/>
      <c r="JLZ29"/>
      <c r="JMA29"/>
      <c r="JMB29"/>
      <c r="JMC29"/>
      <c r="JMD29"/>
      <c r="JME29"/>
      <c r="JMF29"/>
      <c r="JMG29"/>
      <c r="JMH29"/>
      <c r="JMI29"/>
      <c r="JMJ29"/>
      <c r="JMK29"/>
      <c r="JML29"/>
      <c r="JMM29"/>
      <c r="JMN29"/>
      <c r="JMO29"/>
      <c r="JMP29"/>
      <c r="JMQ29"/>
      <c r="JMR29"/>
      <c r="JMS29"/>
      <c r="JMT29"/>
      <c r="JMU29"/>
      <c r="JMV29"/>
      <c r="JMW29"/>
      <c r="JMX29"/>
      <c r="JMY29"/>
      <c r="JMZ29"/>
      <c r="JNA29"/>
      <c r="JNB29"/>
      <c r="JNC29"/>
      <c r="JND29"/>
      <c r="JNE29"/>
      <c r="JNF29"/>
      <c r="JNG29"/>
      <c r="JNH29"/>
      <c r="JNI29"/>
      <c r="JNJ29"/>
      <c r="JNK29"/>
      <c r="JNL29"/>
      <c r="JNM29"/>
      <c r="JNN29"/>
      <c r="JNO29"/>
      <c r="JNP29"/>
      <c r="JNQ29"/>
      <c r="JNR29"/>
      <c r="JNS29"/>
      <c r="JNT29"/>
      <c r="JNU29"/>
      <c r="JNV29"/>
      <c r="JNW29"/>
      <c r="JNX29"/>
      <c r="JNY29"/>
      <c r="JNZ29"/>
      <c r="JOA29"/>
      <c r="JOB29"/>
      <c r="JOC29"/>
      <c r="JOD29"/>
      <c r="JOE29"/>
      <c r="JOF29"/>
      <c r="JOG29"/>
      <c r="JOH29"/>
      <c r="JOI29"/>
      <c r="JOJ29"/>
      <c r="JOK29"/>
      <c r="JOL29"/>
      <c r="JOM29"/>
      <c r="JON29"/>
      <c r="JOO29"/>
      <c r="JOP29"/>
      <c r="JOQ29"/>
      <c r="JOR29"/>
      <c r="JOS29"/>
      <c r="JOT29"/>
      <c r="JOU29"/>
      <c r="JOV29"/>
      <c r="JOW29"/>
      <c r="JOX29"/>
      <c r="JOY29"/>
      <c r="JOZ29"/>
      <c r="JPA29"/>
      <c r="JPB29"/>
      <c r="JPC29"/>
      <c r="JPD29"/>
      <c r="JPE29"/>
      <c r="JPF29"/>
      <c r="JPG29"/>
      <c r="JPH29"/>
      <c r="JPI29"/>
      <c r="JPJ29"/>
      <c r="JPK29"/>
      <c r="JPL29"/>
      <c r="JPM29"/>
      <c r="JPN29"/>
      <c r="JPO29"/>
      <c r="JPP29"/>
      <c r="JPQ29"/>
      <c r="JPR29"/>
      <c r="JPS29"/>
      <c r="JPT29"/>
      <c r="JPU29"/>
      <c r="JPV29"/>
      <c r="JPW29"/>
      <c r="JPX29"/>
      <c r="JPY29"/>
      <c r="JPZ29"/>
      <c r="JQA29"/>
      <c r="JQB29"/>
      <c r="JQC29"/>
      <c r="JQD29"/>
      <c r="JQE29"/>
      <c r="JQF29"/>
      <c r="JQG29"/>
      <c r="JQH29"/>
      <c r="JQI29"/>
      <c r="JQJ29"/>
      <c r="JQK29"/>
      <c r="JQL29"/>
      <c r="JQM29"/>
      <c r="JQN29"/>
      <c r="JQO29"/>
      <c r="JQP29"/>
      <c r="JQQ29"/>
      <c r="JQR29"/>
      <c r="JQS29"/>
      <c r="JQT29"/>
      <c r="JQU29"/>
      <c r="JQV29"/>
      <c r="JQW29"/>
      <c r="JQX29"/>
      <c r="JQY29"/>
      <c r="JQZ29"/>
      <c r="JRA29"/>
      <c r="JRB29"/>
      <c r="JRC29"/>
      <c r="JRD29"/>
      <c r="JRE29"/>
      <c r="JRF29"/>
      <c r="JRG29"/>
      <c r="JRH29"/>
      <c r="JRI29"/>
      <c r="JRJ29"/>
      <c r="JRK29"/>
      <c r="JRL29"/>
      <c r="JRM29"/>
      <c r="JRN29"/>
      <c r="JRO29"/>
      <c r="JRP29"/>
      <c r="JRQ29"/>
      <c r="JRR29"/>
      <c r="JRS29"/>
      <c r="JRT29"/>
      <c r="JRU29"/>
      <c r="JRV29"/>
      <c r="JRW29"/>
      <c r="JRX29"/>
      <c r="JRY29"/>
      <c r="JRZ29"/>
      <c r="JSA29"/>
      <c r="JSB29"/>
      <c r="JSC29"/>
      <c r="JSD29"/>
      <c r="JSE29"/>
      <c r="JSF29"/>
      <c r="JSG29"/>
      <c r="JSH29"/>
      <c r="JSI29"/>
      <c r="JSJ29"/>
      <c r="JSK29"/>
      <c r="JSL29"/>
      <c r="JSM29"/>
      <c r="JSN29"/>
      <c r="JSO29"/>
      <c r="JSP29"/>
      <c r="JSQ29"/>
      <c r="JSR29"/>
      <c r="JSS29"/>
      <c r="JST29"/>
      <c r="JSU29"/>
      <c r="JSV29"/>
      <c r="JSW29"/>
      <c r="JSX29"/>
      <c r="JSY29"/>
      <c r="JSZ29"/>
      <c r="JTA29"/>
      <c r="JTB29"/>
      <c r="JTC29"/>
      <c r="JTD29"/>
      <c r="JTE29"/>
      <c r="JTF29"/>
      <c r="JTG29"/>
      <c r="JTH29"/>
      <c r="JTI29"/>
      <c r="JTJ29"/>
      <c r="JTK29"/>
      <c r="JTL29"/>
      <c r="JTM29"/>
      <c r="JTN29"/>
      <c r="JTO29"/>
      <c r="JTP29"/>
      <c r="JTQ29"/>
      <c r="JTR29"/>
      <c r="JTS29"/>
      <c r="JTT29"/>
      <c r="JTU29"/>
      <c r="JTV29"/>
      <c r="JTW29"/>
      <c r="JTX29"/>
      <c r="JTY29"/>
      <c r="JTZ29"/>
      <c r="JUA29"/>
      <c r="JUB29"/>
      <c r="JUC29"/>
      <c r="JUD29"/>
      <c r="JUE29"/>
      <c r="JUF29"/>
      <c r="JUG29"/>
      <c r="JUH29"/>
      <c r="JUI29"/>
      <c r="JUJ29"/>
      <c r="JUK29"/>
      <c r="JUL29"/>
      <c r="JUM29"/>
      <c r="JUN29"/>
      <c r="JUO29"/>
      <c r="JUP29"/>
      <c r="JUQ29"/>
      <c r="JUR29"/>
      <c r="JUS29"/>
      <c r="JUT29"/>
      <c r="JUU29"/>
      <c r="JUV29"/>
      <c r="JUW29"/>
      <c r="JUX29"/>
      <c r="JUY29"/>
      <c r="JUZ29"/>
      <c r="JVA29"/>
      <c r="JVB29"/>
      <c r="JVC29"/>
      <c r="JVD29"/>
      <c r="JVE29"/>
      <c r="JVF29"/>
      <c r="JVG29"/>
      <c r="JVH29"/>
      <c r="JVI29"/>
      <c r="JVJ29"/>
      <c r="JVK29"/>
      <c r="JVL29"/>
      <c r="JVM29"/>
      <c r="JVN29"/>
      <c r="JVO29"/>
      <c r="JVP29"/>
      <c r="JVQ29"/>
      <c r="JVR29"/>
      <c r="JVS29"/>
      <c r="JVT29"/>
      <c r="JVU29"/>
      <c r="JVV29"/>
      <c r="JVW29"/>
      <c r="JVX29"/>
      <c r="JVY29"/>
      <c r="JVZ29"/>
      <c r="JWA29"/>
      <c r="JWB29"/>
      <c r="JWC29"/>
      <c r="JWD29"/>
      <c r="JWE29"/>
      <c r="JWF29"/>
      <c r="JWG29"/>
      <c r="JWH29"/>
      <c r="JWI29"/>
      <c r="JWJ29"/>
      <c r="JWK29"/>
      <c r="JWL29"/>
      <c r="JWM29"/>
      <c r="JWN29"/>
      <c r="JWO29"/>
      <c r="JWP29"/>
      <c r="JWQ29"/>
      <c r="JWR29"/>
      <c r="JWS29"/>
      <c r="JWT29"/>
      <c r="JWU29"/>
      <c r="JWV29"/>
      <c r="JWW29"/>
      <c r="JWX29"/>
      <c r="JWY29"/>
      <c r="JWZ29"/>
      <c r="JXA29"/>
      <c r="JXB29"/>
      <c r="JXC29"/>
      <c r="JXD29"/>
      <c r="JXE29"/>
      <c r="JXF29"/>
      <c r="JXG29"/>
      <c r="JXH29"/>
      <c r="JXI29"/>
      <c r="JXJ29"/>
      <c r="JXK29"/>
      <c r="JXL29"/>
      <c r="JXM29"/>
      <c r="JXN29"/>
      <c r="JXO29"/>
      <c r="JXP29"/>
      <c r="JXQ29"/>
      <c r="JXR29"/>
      <c r="JXS29"/>
      <c r="JXT29"/>
      <c r="JXU29"/>
      <c r="JXV29"/>
      <c r="JXW29"/>
      <c r="JXX29"/>
      <c r="JXY29"/>
      <c r="JXZ29"/>
      <c r="JYA29"/>
      <c r="JYB29"/>
      <c r="JYC29"/>
      <c r="JYD29"/>
      <c r="JYE29"/>
      <c r="JYF29"/>
      <c r="JYG29"/>
      <c r="JYH29"/>
      <c r="JYI29"/>
      <c r="JYJ29"/>
      <c r="JYK29"/>
      <c r="JYL29"/>
      <c r="JYM29"/>
      <c r="JYN29"/>
      <c r="JYO29"/>
      <c r="JYP29"/>
      <c r="JYQ29"/>
      <c r="JYR29"/>
      <c r="JYS29"/>
      <c r="JYT29"/>
      <c r="JYU29"/>
      <c r="JYV29"/>
      <c r="JYW29"/>
      <c r="JYX29"/>
      <c r="JYY29"/>
      <c r="JYZ29"/>
      <c r="JZA29"/>
      <c r="JZB29"/>
      <c r="JZC29"/>
      <c r="JZD29"/>
      <c r="JZE29"/>
      <c r="JZF29"/>
      <c r="JZG29"/>
      <c r="JZH29"/>
      <c r="JZI29"/>
      <c r="JZJ29"/>
      <c r="JZK29"/>
      <c r="JZL29"/>
      <c r="JZM29"/>
      <c r="JZN29"/>
      <c r="JZO29"/>
      <c r="JZP29"/>
      <c r="JZQ29"/>
      <c r="JZR29"/>
      <c r="JZS29"/>
      <c r="JZT29"/>
      <c r="JZU29"/>
      <c r="JZV29"/>
      <c r="JZW29"/>
      <c r="JZX29"/>
      <c r="JZY29"/>
      <c r="JZZ29"/>
      <c r="KAA29"/>
      <c r="KAB29"/>
      <c r="KAC29"/>
      <c r="KAD29"/>
      <c r="KAE29"/>
      <c r="KAF29"/>
      <c r="KAG29"/>
      <c r="KAH29"/>
      <c r="KAI29"/>
      <c r="KAJ29"/>
      <c r="KAK29"/>
      <c r="KAL29"/>
      <c r="KAM29"/>
      <c r="KAN29"/>
      <c r="KAO29"/>
      <c r="KAP29"/>
      <c r="KAQ29"/>
      <c r="KAR29"/>
      <c r="KAS29"/>
      <c r="KAT29"/>
      <c r="KAU29"/>
      <c r="KAV29"/>
      <c r="KAW29"/>
      <c r="KAX29"/>
      <c r="KAY29"/>
      <c r="KAZ29"/>
      <c r="KBA29"/>
      <c r="KBB29"/>
      <c r="KBC29"/>
      <c r="KBD29"/>
      <c r="KBE29"/>
      <c r="KBF29"/>
      <c r="KBG29"/>
      <c r="KBH29"/>
      <c r="KBI29"/>
      <c r="KBJ29"/>
      <c r="KBK29"/>
      <c r="KBL29"/>
      <c r="KBM29"/>
      <c r="KBN29"/>
      <c r="KBO29"/>
      <c r="KBP29"/>
      <c r="KBQ29"/>
      <c r="KBR29"/>
      <c r="KBS29"/>
      <c r="KBT29"/>
      <c r="KBU29"/>
      <c r="KBV29"/>
      <c r="KBW29"/>
      <c r="KBX29"/>
      <c r="KBY29"/>
      <c r="KBZ29"/>
      <c r="KCA29"/>
      <c r="KCB29"/>
      <c r="KCC29"/>
      <c r="KCD29"/>
      <c r="KCE29"/>
      <c r="KCF29"/>
      <c r="KCG29"/>
      <c r="KCH29"/>
      <c r="KCI29"/>
      <c r="KCJ29"/>
      <c r="KCK29"/>
      <c r="KCL29"/>
      <c r="KCM29"/>
      <c r="KCN29"/>
      <c r="KCO29"/>
      <c r="KCP29"/>
      <c r="KCQ29"/>
      <c r="KCR29"/>
      <c r="KCS29"/>
      <c r="KCT29"/>
      <c r="KCU29"/>
      <c r="KCV29"/>
      <c r="KCW29"/>
      <c r="KCX29"/>
      <c r="KCY29"/>
      <c r="KCZ29"/>
      <c r="KDA29"/>
      <c r="KDB29"/>
      <c r="KDC29"/>
      <c r="KDD29"/>
      <c r="KDE29"/>
      <c r="KDF29"/>
      <c r="KDG29"/>
      <c r="KDH29"/>
      <c r="KDI29"/>
      <c r="KDJ29"/>
      <c r="KDK29"/>
      <c r="KDL29"/>
      <c r="KDM29"/>
      <c r="KDN29"/>
      <c r="KDO29"/>
      <c r="KDP29"/>
      <c r="KDQ29"/>
      <c r="KDR29"/>
      <c r="KDS29"/>
      <c r="KDT29"/>
      <c r="KDU29"/>
      <c r="KDV29"/>
      <c r="KDW29"/>
      <c r="KDX29"/>
      <c r="KDY29"/>
      <c r="KDZ29"/>
      <c r="KEA29"/>
      <c r="KEB29"/>
      <c r="KEC29"/>
      <c r="KED29"/>
      <c r="KEE29"/>
      <c r="KEF29"/>
      <c r="KEG29"/>
      <c r="KEH29"/>
      <c r="KEI29"/>
      <c r="KEJ29"/>
      <c r="KEK29"/>
      <c r="KEL29"/>
      <c r="KEM29"/>
      <c r="KEN29"/>
      <c r="KEO29"/>
      <c r="KEP29"/>
      <c r="KEQ29"/>
      <c r="KER29"/>
      <c r="KES29"/>
      <c r="KET29"/>
      <c r="KEU29"/>
      <c r="KEV29"/>
      <c r="KEW29"/>
      <c r="KEX29"/>
      <c r="KEY29"/>
      <c r="KEZ29"/>
      <c r="KFA29"/>
      <c r="KFB29"/>
      <c r="KFC29"/>
      <c r="KFD29"/>
      <c r="KFE29"/>
      <c r="KFF29"/>
      <c r="KFG29"/>
      <c r="KFH29"/>
      <c r="KFI29"/>
      <c r="KFJ29"/>
      <c r="KFK29"/>
      <c r="KFL29"/>
      <c r="KFM29"/>
      <c r="KFN29"/>
      <c r="KFO29"/>
      <c r="KFP29"/>
      <c r="KFQ29"/>
      <c r="KFR29"/>
      <c r="KFS29"/>
      <c r="KFT29"/>
      <c r="KFU29"/>
      <c r="KFV29"/>
      <c r="KFW29"/>
      <c r="KFX29"/>
      <c r="KFY29"/>
      <c r="KFZ29"/>
      <c r="KGA29"/>
      <c r="KGB29"/>
      <c r="KGC29"/>
      <c r="KGD29"/>
      <c r="KGE29"/>
      <c r="KGF29"/>
      <c r="KGG29"/>
      <c r="KGH29"/>
      <c r="KGI29"/>
      <c r="KGJ29"/>
      <c r="KGK29"/>
      <c r="KGL29"/>
      <c r="KGM29"/>
      <c r="KGN29"/>
      <c r="KGO29"/>
      <c r="KGP29"/>
      <c r="KGQ29"/>
      <c r="KGR29"/>
      <c r="KGS29"/>
      <c r="KGT29"/>
      <c r="KGU29"/>
      <c r="KGV29"/>
      <c r="KGW29"/>
      <c r="KGX29"/>
      <c r="KGY29"/>
      <c r="KGZ29"/>
      <c r="KHA29"/>
      <c r="KHB29"/>
      <c r="KHC29"/>
      <c r="KHD29"/>
      <c r="KHE29"/>
      <c r="KHF29"/>
      <c r="KHG29"/>
      <c r="KHH29"/>
      <c r="KHI29"/>
      <c r="KHJ29"/>
      <c r="KHK29"/>
      <c r="KHL29"/>
      <c r="KHM29"/>
      <c r="KHN29"/>
      <c r="KHO29"/>
      <c r="KHP29"/>
      <c r="KHQ29"/>
      <c r="KHR29"/>
      <c r="KHS29"/>
      <c r="KHT29"/>
      <c r="KHU29"/>
      <c r="KHV29"/>
      <c r="KHW29"/>
      <c r="KHX29"/>
      <c r="KHY29"/>
      <c r="KHZ29"/>
      <c r="KIA29"/>
      <c r="KIB29"/>
      <c r="KIC29"/>
      <c r="KID29"/>
      <c r="KIE29"/>
      <c r="KIF29"/>
      <c r="KIG29"/>
      <c r="KIH29"/>
      <c r="KII29"/>
      <c r="KIJ29"/>
      <c r="KIK29"/>
      <c r="KIL29"/>
      <c r="KIM29"/>
      <c r="KIN29"/>
      <c r="KIO29"/>
      <c r="KIP29"/>
      <c r="KIQ29"/>
      <c r="KIR29"/>
      <c r="KIS29"/>
      <c r="KIT29"/>
      <c r="KIU29"/>
      <c r="KIV29"/>
      <c r="KIW29"/>
      <c r="KIX29"/>
      <c r="KIY29"/>
      <c r="KIZ29"/>
      <c r="KJA29"/>
      <c r="KJB29"/>
      <c r="KJC29"/>
      <c r="KJD29"/>
      <c r="KJE29"/>
      <c r="KJF29"/>
      <c r="KJG29"/>
      <c r="KJH29"/>
      <c r="KJI29"/>
      <c r="KJJ29"/>
      <c r="KJK29"/>
      <c r="KJL29"/>
      <c r="KJM29"/>
      <c r="KJN29"/>
      <c r="KJO29"/>
      <c r="KJP29"/>
      <c r="KJQ29"/>
      <c r="KJR29"/>
      <c r="KJS29"/>
      <c r="KJT29"/>
      <c r="KJU29"/>
      <c r="KJV29"/>
      <c r="KJW29"/>
      <c r="KJX29"/>
      <c r="KJY29"/>
      <c r="KJZ29"/>
      <c r="KKA29"/>
      <c r="KKB29"/>
      <c r="KKC29"/>
      <c r="KKD29"/>
      <c r="KKE29"/>
      <c r="KKF29"/>
      <c r="KKG29"/>
      <c r="KKH29"/>
      <c r="KKI29"/>
      <c r="KKJ29"/>
      <c r="KKK29"/>
      <c r="KKL29"/>
      <c r="KKM29"/>
      <c r="KKN29"/>
      <c r="KKO29"/>
      <c r="KKP29"/>
      <c r="KKQ29"/>
      <c r="KKR29"/>
      <c r="KKS29"/>
      <c r="KKT29"/>
      <c r="KKU29"/>
      <c r="KKV29"/>
      <c r="KKW29"/>
      <c r="KKX29"/>
      <c r="KKY29"/>
      <c r="KKZ29"/>
      <c r="KLA29"/>
      <c r="KLB29"/>
      <c r="KLC29"/>
      <c r="KLD29"/>
      <c r="KLE29"/>
      <c r="KLF29"/>
      <c r="KLG29"/>
      <c r="KLH29"/>
      <c r="KLI29"/>
      <c r="KLJ29"/>
      <c r="KLK29"/>
      <c r="KLL29"/>
      <c r="KLM29"/>
      <c r="KLN29"/>
      <c r="KLO29"/>
      <c r="KLP29"/>
      <c r="KLQ29"/>
      <c r="KLR29"/>
      <c r="KLS29"/>
      <c r="KLT29"/>
      <c r="KLU29"/>
      <c r="KLV29"/>
      <c r="KLW29"/>
      <c r="KLX29"/>
      <c r="KLY29"/>
      <c r="KLZ29"/>
      <c r="KMA29"/>
      <c r="KMB29"/>
      <c r="KMC29"/>
      <c r="KMD29"/>
      <c r="KME29"/>
      <c r="KMF29"/>
      <c r="KMG29"/>
      <c r="KMH29"/>
      <c r="KMI29"/>
      <c r="KMJ29"/>
      <c r="KMK29"/>
      <c r="KML29"/>
      <c r="KMM29"/>
      <c r="KMN29"/>
      <c r="KMO29"/>
      <c r="KMP29"/>
      <c r="KMQ29"/>
      <c r="KMR29"/>
      <c r="KMS29"/>
      <c r="KMT29"/>
      <c r="KMU29"/>
      <c r="KMV29"/>
      <c r="KMW29"/>
      <c r="KMX29"/>
      <c r="KMY29"/>
      <c r="KMZ29"/>
      <c r="KNA29"/>
      <c r="KNB29"/>
      <c r="KNC29"/>
      <c r="KND29"/>
      <c r="KNE29"/>
      <c r="KNF29"/>
      <c r="KNG29"/>
      <c r="KNH29"/>
      <c r="KNI29"/>
      <c r="KNJ29"/>
      <c r="KNK29"/>
      <c r="KNL29"/>
      <c r="KNM29"/>
      <c r="KNN29"/>
      <c r="KNO29"/>
      <c r="KNP29"/>
      <c r="KNQ29"/>
      <c r="KNR29"/>
      <c r="KNS29"/>
      <c r="KNT29"/>
      <c r="KNU29"/>
      <c r="KNV29"/>
      <c r="KNW29"/>
      <c r="KNX29"/>
      <c r="KNY29"/>
      <c r="KNZ29"/>
      <c r="KOA29"/>
      <c r="KOB29"/>
      <c r="KOC29"/>
      <c r="KOD29"/>
      <c r="KOE29"/>
      <c r="KOF29"/>
      <c r="KOG29"/>
      <c r="KOH29"/>
      <c r="KOI29"/>
      <c r="KOJ29"/>
      <c r="KOK29"/>
      <c r="KOL29"/>
      <c r="KOM29"/>
      <c r="KON29"/>
      <c r="KOO29"/>
      <c r="KOP29"/>
      <c r="KOQ29"/>
      <c r="KOR29"/>
      <c r="KOS29"/>
      <c r="KOT29"/>
      <c r="KOU29"/>
      <c r="KOV29"/>
      <c r="KOW29"/>
      <c r="KOX29"/>
      <c r="KOY29"/>
      <c r="KOZ29"/>
      <c r="KPA29"/>
      <c r="KPB29"/>
      <c r="KPC29"/>
      <c r="KPD29"/>
      <c r="KPE29"/>
      <c r="KPF29"/>
      <c r="KPG29"/>
      <c r="KPH29"/>
      <c r="KPI29"/>
      <c r="KPJ29"/>
      <c r="KPK29"/>
      <c r="KPL29"/>
      <c r="KPM29"/>
      <c r="KPN29"/>
      <c r="KPO29"/>
      <c r="KPP29"/>
      <c r="KPQ29"/>
      <c r="KPR29"/>
      <c r="KPS29"/>
      <c r="KPT29"/>
      <c r="KPU29"/>
      <c r="KPV29"/>
      <c r="KPW29"/>
      <c r="KPX29"/>
      <c r="KPY29"/>
      <c r="KPZ29"/>
      <c r="KQA29"/>
      <c r="KQB29"/>
      <c r="KQC29"/>
      <c r="KQD29"/>
      <c r="KQE29"/>
      <c r="KQF29"/>
      <c r="KQG29"/>
      <c r="KQH29"/>
      <c r="KQI29"/>
      <c r="KQJ29"/>
      <c r="KQK29"/>
      <c r="KQL29"/>
      <c r="KQM29"/>
      <c r="KQN29"/>
      <c r="KQO29"/>
      <c r="KQP29"/>
      <c r="KQQ29"/>
      <c r="KQR29"/>
      <c r="KQS29"/>
      <c r="KQT29"/>
      <c r="KQU29"/>
      <c r="KQV29"/>
      <c r="KQW29"/>
      <c r="KQX29"/>
      <c r="KQY29"/>
      <c r="KQZ29"/>
      <c r="KRA29"/>
      <c r="KRB29"/>
      <c r="KRC29"/>
      <c r="KRD29"/>
      <c r="KRE29"/>
      <c r="KRF29"/>
      <c r="KRG29"/>
      <c r="KRH29"/>
      <c r="KRI29"/>
      <c r="KRJ29"/>
      <c r="KRK29"/>
      <c r="KRL29"/>
      <c r="KRM29"/>
      <c r="KRN29"/>
      <c r="KRO29"/>
      <c r="KRP29"/>
      <c r="KRQ29"/>
      <c r="KRR29"/>
      <c r="KRS29"/>
      <c r="KRT29"/>
      <c r="KRU29"/>
      <c r="KRV29"/>
      <c r="KRW29"/>
      <c r="KRX29"/>
      <c r="KRY29"/>
      <c r="KRZ29"/>
      <c r="KSA29"/>
      <c r="KSB29"/>
      <c r="KSC29"/>
      <c r="KSD29"/>
      <c r="KSE29"/>
      <c r="KSF29"/>
      <c r="KSG29"/>
      <c r="KSH29"/>
      <c r="KSI29"/>
      <c r="KSJ29"/>
      <c r="KSK29"/>
      <c r="KSL29"/>
      <c r="KSM29"/>
      <c r="KSN29"/>
      <c r="KSO29"/>
      <c r="KSP29"/>
      <c r="KSQ29"/>
      <c r="KSR29"/>
      <c r="KSS29"/>
      <c r="KST29"/>
      <c r="KSU29"/>
      <c r="KSV29"/>
      <c r="KSW29"/>
      <c r="KSX29"/>
      <c r="KSY29"/>
      <c r="KSZ29"/>
      <c r="KTA29"/>
      <c r="KTB29"/>
      <c r="KTC29"/>
      <c r="KTD29"/>
      <c r="KTE29"/>
      <c r="KTF29"/>
      <c r="KTG29"/>
      <c r="KTH29"/>
      <c r="KTI29"/>
      <c r="KTJ29"/>
      <c r="KTK29"/>
      <c r="KTL29"/>
      <c r="KTM29"/>
      <c r="KTN29"/>
      <c r="KTO29"/>
      <c r="KTP29"/>
      <c r="KTQ29"/>
      <c r="KTR29"/>
      <c r="KTS29"/>
      <c r="KTT29"/>
      <c r="KTU29"/>
      <c r="KTV29"/>
      <c r="KTW29"/>
      <c r="KTX29"/>
      <c r="KTY29"/>
      <c r="KTZ29"/>
      <c r="KUA29"/>
      <c r="KUB29"/>
      <c r="KUC29"/>
      <c r="KUD29"/>
      <c r="KUE29"/>
      <c r="KUF29"/>
      <c r="KUG29"/>
      <c r="KUH29"/>
      <c r="KUI29"/>
      <c r="KUJ29"/>
      <c r="KUK29"/>
      <c r="KUL29"/>
      <c r="KUM29"/>
      <c r="KUN29"/>
      <c r="KUO29"/>
      <c r="KUP29"/>
      <c r="KUQ29"/>
      <c r="KUR29"/>
      <c r="KUS29"/>
      <c r="KUT29"/>
      <c r="KUU29"/>
      <c r="KUV29"/>
      <c r="KUW29"/>
      <c r="KUX29"/>
      <c r="KUY29"/>
      <c r="KUZ29"/>
      <c r="KVA29"/>
      <c r="KVB29"/>
      <c r="KVC29"/>
      <c r="KVD29"/>
      <c r="KVE29"/>
      <c r="KVF29"/>
      <c r="KVG29"/>
      <c r="KVH29"/>
      <c r="KVI29"/>
      <c r="KVJ29"/>
      <c r="KVK29"/>
      <c r="KVL29"/>
      <c r="KVM29"/>
      <c r="KVN29"/>
      <c r="KVO29"/>
      <c r="KVP29"/>
      <c r="KVQ29"/>
      <c r="KVR29"/>
      <c r="KVS29"/>
      <c r="KVT29"/>
      <c r="KVU29"/>
      <c r="KVV29"/>
      <c r="KVW29"/>
      <c r="KVX29"/>
      <c r="KVY29"/>
      <c r="KVZ29"/>
      <c r="KWA29"/>
      <c r="KWB29"/>
      <c r="KWC29"/>
      <c r="KWD29"/>
      <c r="KWE29"/>
      <c r="KWF29"/>
      <c r="KWG29"/>
      <c r="KWH29"/>
      <c r="KWI29"/>
      <c r="KWJ29"/>
      <c r="KWK29"/>
      <c r="KWL29"/>
      <c r="KWM29"/>
      <c r="KWN29"/>
      <c r="KWO29"/>
      <c r="KWP29"/>
      <c r="KWQ29"/>
      <c r="KWR29"/>
      <c r="KWS29"/>
      <c r="KWT29"/>
      <c r="KWU29"/>
      <c r="KWV29"/>
      <c r="KWW29"/>
      <c r="KWX29"/>
      <c r="KWY29"/>
      <c r="KWZ29"/>
      <c r="KXA29"/>
      <c r="KXB29"/>
      <c r="KXC29"/>
      <c r="KXD29"/>
      <c r="KXE29"/>
      <c r="KXF29"/>
      <c r="KXG29"/>
      <c r="KXH29"/>
      <c r="KXI29"/>
      <c r="KXJ29"/>
      <c r="KXK29"/>
      <c r="KXL29"/>
      <c r="KXM29"/>
      <c r="KXN29"/>
      <c r="KXO29"/>
      <c r="KXP29"/>
      <c r="KXQ29"/>
      <c r="KXR29"/>
      <c r="KXS29"/>
      <c r="KXT29"/>
      <c r="KXU29"/>
      <c r="KXV29"/>
      <c r="KXW29"/>
      <c r="KXX29"/>
      <c r="KXY29"/>
      <c r="KXZ29"/>
      <c r="KYA29"/>
      <c r="KYB29"/>
      <c r="KYC29"/>
      <c r="KYD29"/>
      <c r="KYE29"/>
      <c r="KYF29"/>
      <c r="KYG29"/>
      <c r="KYH29"/>
      <c r="KYI29"/>
      <c r="KYJ29"/>
      <c r="KYK29"/>
      <c r="KYL29"/>
      <c r="KYM29"/>
      <c r="KYN29"/>
      <c r="KYO29"/>
      <c r="KYP29"/>
      <c r="KYQ29"/>
      <c r="KYR29"/>
      <c r="KYS29"/>
      <c r="KYT29"/>
      <c r="KYU29"/>
      <c r="KYV29"/>
      <c r="KYW29"/>
      <c r="KYX29"/>
      <c r="KYY29"/>
      <c r="KYZ29"/>
      <c r="KZA29"/>
      <c r="KZB29"/>
      <c r="KZC29"/>
      <c r="KZD29"/>
      <c r="KZE29"/>
      <c r="KZF29"/>
      <c r="KZG29"/>
      <c r="KZH29"/>
      <c r="KZI29"/>
      <c r="KZJ29"/>
      <c r="KZK29"/>
      <c r="KZL29"/>
      <c r="KZM29"/>
      <c r="KZN29"/>
      <c r="KZO29"/>
      <c r="KZP29"/>
      <c r="KZQ29"/>
      <c r="KZR29"/>
      <c r="KZS29"/>
      <c r="KZT29"/>
      <c r="KZU29"/>
      <c r="KZV29"/>
      <c r="KZW29"/>
      <c r="KZX29"/>
      <c r="KZY29"/>
      <c r="KZZ29"/>
      <c r="LAA29"/>
      <c r="LAB29"/>
      <c r="LAC29"/>
      <c r="LAD29"/>
      <c r="LAE29"/>
      <c r="LAF29"/>
      <c r="LAG29"/>
      <c r="LAH29"/>
      <c r="LAI29"/>
      <c r="LAJ29"/>
      <c r="LAK29"/>
      <c r="LAL29"/>
      <c r="LAM29"/>
      <c r="LAN29"/>
      <c r="LAO29"/>
      <c r="LAP29"/>
      <c r="LAQ29"/>
      <c r="LAR29"/>
      <c r="LAS29"/>
      <c r="LAT29"/>
      <c r="LAU29"/>
      <c r="LAV29"/>
      <c r="LAW29"/>
      <c r="LAX29"/>
      <c r="LAY29"/>
      <c r="LAZ29"/>
      <c r="LBA29"/>
      <c r="LBB29"/>
      <c r="LBC29"/>
      <c r="LBD29"/>
      <c r="LBE29"/>
      <c r="LBF29"/>
      <c r="LBG29"/>
      <c r="LBH29"/>
      <c r="LBI29"/>
      <c r="LBJ29"/>
      <c r="LBK29"/>
      <c r="LBL29"/>
      <c r="LBM29"/>
      <c r="LBN29"/>
      <c r="LBO29"/>
      <c r="LBP29"/>
      <c r="LBQ29"/>
      <c r="LBR29"/>
      <c r="LBS29"/>
      <c r="LBT29"/>
      <c r="LBU29"/>
      <c r="LBV29"/>
      <c r="LBW29"/>
      <c r="LBX29"/>
      <c r="LBY29"/>
      <c r="LBZ29"/>
      <c r="LCA29"/>
      <c r="LCB29"/>
      <c r="LCC29"/>
      <c r="LCD29"/>
      <c r="LCE29"/>
      <c r="LCF29"/>
      <c r="LCG29"/>
      <c r="LCH29"/>
      <c r="LCI29"/>
      <c r="LCJ29"/>
      <c r="LCK29"/>
      <c r="LCL29"/>
      <c r="LCM29"/>
      <c r="LCN29"/>
      <c r="LCO29"/>
      <c r="LCP29"/>
      <c r="LCQ29"/>
      <c r="LCR29"/>
      <c r="LCS29"/>
      <c r="LCT29"/>
      <c r="LCU29"/>
      <c r="LCV29"/>
      <c r="LCW29"/>
      <c r="LCX29"/>
      <c r="LCY29"/>
      <c r="LCZ29"/>
      <c r="LDA29"/>
      <c r="LDB29"/>
      <c r="LDC29"/>
      <c r="LDD29"/>
      <c r="LDE29"/>
      <c r="LDF29"/>
      <c r="LDG29"/>
      <c r="LDH29"/>
      <c r="LDI29"/>
      <c r="LDJ29"/>
      <c r="LDK29"/>
      <c r="LDL29"/>
      <c r="LDM29"/>
      <c r="LDN29"/>
      <c r="LDO29"/>
      <c r="LDP29"/>
      <c r="LDQ29"/>
      <c r="LDR29"/>
      <c r="LDS29"/>
      <c r="LDT29"/>
      <c r="LDU29"/>
      <c r="LDV29"/>
      <c r="LDW29"/>
      <c r="LDX29"/>
      <c r="LDY29"/>
      <c r="LDZ29"/>
      <c r="LEA29"/>
      <c r="LEB29"/>
      <c r="LEC29"/>
      <c r="LED29"/>
      <c r="LEE29"/>
      <c r="LEF29"/>
      <c r="LEG29"/>
      <c r="LEH29"/>
      <c r="LEI29"/>
      <c r="LEJ29"/>
      <c r="LEK29"/>
      <c r="LEL29"/>
      <c r="LEM29"/>
      <c r="LEN29"/>
      <c r="LEO29"/>
      <c r="LEP29"/>
      <c r="LEQ29"/>
      <c r="LER29"/>
      <c r="LES29"/>
      <c r="LET29"/>
      <c r="LEU29"/>
      <c r="LEV29"/>
      <c r="LEW29"/>
      <c r="LEX29"/>
      <c r="LEY29"/>
      <c r="LEZ29"/>
      <c r="LFA29"/>
      <c r="LFB29"/>
      <c r="LFC29"/>
      <c r="LFD29"/>
      <c r="LFE29"/>
      <c r="LFF29"/>
      <c r="LFG29"/>
      <c r="LFH29"/>
      <c r="LFI29"/>
      <c r="LFJ29"/>
      <c r="LFK29"/>
      <c r="LFL29"/>
      <c r="LFM29"/>
      <c r="LFN29"/>
      <c r="LFO29"/>
      <c r="LFP29"/>
      <c r="LFQ29"/>
      <c r="LFR29"/>
      <c r="LFS29"/>
      <c r="LFT29"/>
      <c r="LFU29"/>
      <c r="LFV29"/>
      <c r="LFW29"/>
      <c r="LFX29"/>
      <c r="LFY29"/>
      <c r="LFZ29"/>
      <c r="LGA29"/>
      <c r="LGB29"/>
      <c r="LGC29"/>
      <c r="LGD29"/>
      <c r="LGE29"/>
      <c r="LGF29"/>
      <c r="LGG29"/>
      <c r="LGH29"/>
      <c r="LGI29"/>
      <c r="LGJ29"/>
      <c r="LGK29"/>
      <c r="LGL29"/>
      <c r="LGM29"/>
      <c r="LGN29"/>
      <c r="LGO29"/>
      <c r="LGP29"/>
      <c r="LGQ29"/>
      <c r="LGR29"/>
      <c r="LGS29"/>
      <c r="LGT29"/>
      <c r="LGU29"/>
      <c r="LGV29"/>
      <c r="LGW29"/>
      <c r="LGX29"/>
      <c r="LGY29"/>
      <c r="LGZ29"/>
      <c r="LHA29"/>
      <c r="LHB29"/>
      <c r="LHC29"/>
      <c r="LHD29"/>
      <c r="LHE29"/>
      <c r="LHF29"/>
      <c r="LHG29"/>
      <c r="LHH29"/>
      <c r="LHI29"/>
      <c r="LHJ29"/>
      <c r="LHK29"/>
      <c r="LHL29"/>
      <c r="LHM29"/>
      <c r="LHN29"/>
      <c r="LHO29"/>
      <c r="LHP29"/>
      <c r="LHQ29"/>
      <c r="LHR29"/>
      <c r="LHS29"/>
      <c r="LHT29"/>
      <c r="LHU29"/>
      <c r="LHV29"/>
      <c r="LHW29"/>
      <c r="LHX29"/>
      <c r="LHY29"/>
      <c r="LHZ29"/>
      <c r="LIA29"/>
      <c r="LIB29"/>
      <c r="LIC29"/>
      <c r="LID29"/>
      <c r="LIE29"/>
      <c r="LIF29"/>
      <c r="LIG29"/>
      <c r="LIH29"/>
      <c r="LII29"/>
      <c r="LIJ29"/>
      <c r="LIK29"/>
      <c r="LIL29"/>
      <c r="LIM29"/>
      <c r="LIN29"/>
      <c r="LIO29"/>
      <c r="LIP29"/>
      <c r="LIQ29"/>
      <c r="LIR29"/>
      <c r="LIS29"/>
      <c r="LIT29"/>
      <c r="LIU29"/>
      <c r="LIV29"/>
      <c r="LIW29"/>
      <c r="LIX29"/>
      <c r="LIY29"/>
      <c r="LIZ29"/>
      <c r="LJA29"/>
      <c r="LJB29"/>
      <c r="LJC29"/>
      <c r="LJD29"/>
      <c r="LJE29"/>
      <c r="LJF29"/>
      <c r="LJG29"/>
      <c r="LJH29"/>
      <c r="LJI29"/>
      <c r="LJJ29"/>
      <c r="LJK29"/>
      <c r="LJL29"/>
      <c r="LJM29"/>
      <c r="LJN29"/>
      <c r="LJO29"/>
      <c r="LJP29"/>
      <c r="LJQ29"/>
      <c r="LJR29"/>
      <c r="LJS29"/>
      <c r="LJT29"/>
      <c r="LJU29"/>
      <c r="LJV29"/>
      <c r="LJW29"/>
      <c r="LJX29"/>
      <c r="LJY29"/>
      <c r="LJZ29"/>
      <c r="LKA29"/>
      <c r="LKB29"/>
      <c r="LKC29"/>
      <c r="LKD29"/>
      <c r="LKE29"/>
      <c r="LKF29"/>
      <c r="LKG29"/>
      <c r="LKH29"/>
      <c r="LKI29"/>
      <c r="LKJ29"/>
      <c r="LKK29"/>
      <c r="LKL29"/>
      <c r="LKM29"/>
      <c r="LKN29"/>
      <c r="LKO29"/>
      <c r="LKP29"/>
      <c r="LKQ29"/>
      <c r="LKR29"/>
      <c r="LKS29"/>
      <c r="LKT29"/>
      <c r="LKU29"/>
      <c r="LKV29"/>
      <c r="LKW29"/>
      <c r="LKX29"/>
      <c r="LKY29"/>
      <c r="LKZ29"/>
      <c r="LLA29"/>
      <c r="LLB29"/>
      <c r="LLC29"/>
      <c r="LLD29"/>
      <c r="LLE29"/>
      <c r="LLF29"/>
      <c r="LLG29"/>
      <c r="LLH29"/>
      <c r="LLI29"/>
      <c r="LLJ29"/>
      <c r="LLK29"/>
      <c r="LLL29"/>
      <c r="LLM29"/>
      <c r="LLN29"/>
      <c r="LLO29"/>
      <c r="LLP29"/>
      <c r="LLQ29"/>
      <c r="LLR29"/>
      <c r="LLS29"/>
      <c r="LLT29"/>
      <c r="LLU29"/>
      <c r="LLV29"/>
      <c r="LLW29"/>
      <c r="LLX29"/>
      <c r="LLY29"/>
      <c r="LLZ29"/>
      <c r="LMA29"/>
      <c r="LMB29"/>
      <c r="LMC29"/>
      <c r="LMD29"/>
      <c r="LME29"/>
      <c r="LMF29"/>
      <c r="LMG29"/>
      <c r="LMH29"/>
      <c r="LMI29"/>
      <c r="LMJ29"/>
      <c r="LMK29"/>
      <c r="LML29"/>
      <c r="LMM29"/>
      <c r="LMN29"/>
      <c r="LMO29"/>
      <c r="LMP29"/>
      <c r="LMQ29"/>
      <c r="LMR29"/>
      <c r="LMS29"/>
      <c r="LMT29"/>
      <c r="LMU29"/>
      <c r="LMV29"/>
      <c r="LMW29"/>
      <c r="LMX29"/>
      <c r="LMY29"/>
      <c r="LMZ29"/>
      <c r="LNA29"/>
      <c r="LNB29"/>
      <c r="LNC29"/>
      <c r="LND29"/>
      <c r="LNE29"/>
      <c r="LNF29"/>
      <c r="LNG29"/>
      <c r="LNH29"/>
      <c r="LNI29"/>
      <c r="LNJ29"/>
      <c r="LNK29"/>
      <c r="LNL29"/>
      <c r="LNM29"/>
      <c r="LNN29"/>
      <c r="LNO29"/>
      <c r="LNP29"/>
      <c r="LNQ29"/>
      <c r="LNR29"/>
      <c r="LNS29"/>
      <c r="LNT29"/>
      <c r="LNU29"/>
      <c r="LNV29"/>
      <c r="LNW29"/>
      <c r="LNX29"/>
      <c r="LNY29"/>
      <c r="LNZ29"/>
      <c r="LOA29"/>
      <c r="LOB29"/>
      <c r="LOC29"/>
      <c r="LOD29"/>
      <c r="LOE29"/>
      <c r="LOF29"/>
      <c r="LOG29"/>
      <c r="LOH29"/>
      <c r="LOI29"/>
      <c r="LOJ29"/>
      <c r="LOK29"/>
      <c r="LOL29"/>
      <c r="LOM29"/>
      <c r="LON29"/>
      <c r="LOO29"/>
      <c r="LOP29"/>
      <c r="LOQ29"/>
      <c r="LOR29"/>
      <c r="LOS29"/>
      <c r="LOT29"/>
      <c r="LOU29"/>
      <c r="LOV29"/>
      <c r="LOW29"/>
      <c r="LOX29"/>
      <c r="LOY29"/>
      <c r="LOZ29"/>
      <c r="LPA29"/>
      <c r="LPB29"/>
      <c r="LPC29"/>
      <c r="LPD29"/>
      <c r="LPE29"/>
      <c r="LPF29"/>
      <c r="LPG29"/>
      <c r="LPH29"/>
      <c r="LPI29"/>
      <c r="LPJ29"/>
      <c r="LPK29"/>
      <c r="LPL29"/>
      <c r="LPM29"/>
      <c r="LPN29"/>
      <c r="LPO29"/>
      <c r="LPP29"/>
      <c r="LPQ29"/>
      <c r="LPR29"/>
      <c r="LPS29"/>
      <c r="LPT29"/>
      <c r="LPU29"/>
      <c r="LPV29"/>
      <c r="LPW29"/>
      <c r="LPX29"/>
      <c r="LPY29"/>
      <c r="LPZ29"/>
      <c r="LQA29"/>
      <c r="LQB29"/>
      <c r="LQC29"/>
      <c r="LQD29"/>
      <c r="LQE29"/>
      <c r="LQF29"/>
      <c r="LQG29"/>
      <c r="LQH29"/>
      <c r="LQI29"/>
      <c r="LQJ29"/>
      <c r="LQK29"/>
      <c r="LQL29"/>
      <c r="LQM29"/>
      <c r="LQN29"/>
      <c r="LQO29"/>
      <c r="LQP29"/>
      <c r="LQQ29"/>
      <c r="LQR29"/>
      <c r="LQS29"/>
      <c r="LQT29"/>
      <c r="LQU29"/>
      <c r="LQV29"/>
      <c r="LQW29"/>
      <c r="LQX29"/>
      <c r="LQY29"/>
      <c r="LQZ29"/>
      <c r="LRA29"/>
      <c r="LRB29"/>
      <c r="LRC29"/>
      <c r="LRD29"/>
      <c r="LRE29"/>
      <c r="LRF29"/>
      <c r="LRG29"/>
      <c r="LRH29"/>
      <c r="LRI29"/>
      <c r="LRJ29"/>
      <c r="LRK29"/>
      <c r="LRL29"/>
      <c r="LRM29"/>
      <c r="LRN29"/>
      <c r="LRO29"/>
      <c r="LRP29"/>
      <c r="LRQ29"/>
      <c r="LRR29"/>
      <c r="LRS29"/>
      <c r="LRT29"/>
      <c r="LRU29"/>
      <c r="LRV29"/>
      <c r="LRW29"/>
      <c r="LRX29"/>
      <c r="LRY29"/>
      <c r="LRZ29"/>
      <c r="LSA29"/>
      <c r="LSB29"/>
      <c r="LSC29"/>
      <c r="LSD29"/>
      <c r="LSE29"/>
      <c r="LSF29"/>
      <c r="LSG29"/>
      <c r="LSH29"/>
      <c r="LSI29"/>
      <c r="LSJ29"/>
      <c r="LSK29"/>
      <c r="LSL29"/>
      <c r="LSM29"/>
      <c r="LSN29"/>
      <c r="LSO29"/>
      <c r="LSP29"/>
      <c r="LSQ29"/>
      <c r="LSR29"/>
      <c r="LSS29"/>
      <c r="LST29"/>
      <c r="LSU29"/>
      <c r="LSV29"/>
      <c r="LSW29"/>
      <c r="LSX29"/>
      <c r="LSY29"/>
      <c r="LSZ29"/>
      <c r="LTA29"/>
      <c r="LTB29"/>
      <c r="LTC29"/>
      <c r="LTD29"/>
      <c r="LTE29"/>
      <c r="LTF29"/>
      <c r="LTG29"/>
      <c r="LTH29"/>
      <c r="LTI29"/>
      <c r="LTJ29"/>
      <c r="LTK29"/>
      <c r="LTL29"/>
      <c r="LTM29"/>
      <c r="LTN29"/>
      <c r="LTO29"/>
      <c r="LTP29"/>
      <c r="LTQ29"/>
      <c r="LTR29"/>
      <c r="LTS29"/>
      <c r="LTT29"/>
      <c r="LTU29"/>
      <c r="LTV29"/>
      <c r="LTW29"/>
      <c r="LTX29"/>
      <c r="LTY29"/>
      <c r="LTZ29"/>
      <c r="LUA29"/>
      <c r="LUB29"/>
      <c r="LUC29"/>
      <c r="LUD29"/>
      <c r="LUE29"/>
      <c r="LUF29"/>
      <c r="LUG29"/>
      <c r="LUH29"/>
      <c r="LUI29"/>
      <c r="LUJ29"/>
      <c r="LUK29"/>
      <c r="LUL29"/>
      <c r="LUM29"/>
      <c r="LUN29"/>
      <c r="LUO29"/>
      <c r="LUP29"/>
      <c r="LUQ29"/>
      <c r="LUR29"/>
      <c r="LUS29"/>
      <c r="LUT29"/>
      <c r="LUU29"/>
      <c r="LUV29"/>
      <c r="LUW29"/>
      <c r="LUX29"/>
      <c r="LUY29"/>
      <c r="LUZ29"/>
      <c r="LVA29"/>
      <c r="LVB29"/>
      <c r="LVC29"/>
      <c r="LVD29"/>
      <c r="LVE29"/>
      <c r="LVF29"/>
      <c r="LVG29"/>
      <c r="LVH29"/>
      <c r="LVI29"/>
      <c r="LVJ29"/>
      <c r="LVK29"/>
      <c r="LVL29"/>
      <c r="LVM29"/>
      <c r="LVN29"/>
      <c r="LVO29"/>
      <c r="LVP29"/>
      <c r="LVQ29"/>
      <c r="LVR29"/>
      <c r="LVS29"/>
      <c r="LVT29"/>
      <c r="LVU29"/>
      <c r="LVV29"/>
      <c r="LVW29"/>
      <c r="LVX29"/>
      <c r="LVY29"/>
      <c r="LVZ29"/>
      <c r="LWA29"/>
      <c r="LWB29"/>
      <c r="LWC29"/>
      <c r="LWD29"/>
      <c r="LWE29"/>
      <c r="LWF29"/>
      <c r="LWG29"/>
      <c r="LWH29"/>
      <c r="LWI29"/>
      <c r="LWJ29"/>
      <c r="LWK29"/>
      <c r="LWL29"/>
      <c r="LWM29"/>
      <c r="LWN29"/>
      <c r="LWO29"/>
      <c r="LWP29"/>
      <c r="LWQ29"/>
      <c r="LWR29"/>
      <c r="LWS29"/>
      <c r="LWT29"/>
      <c r="LWU29"/>
      <c r="LWV29"/>
      <c r="LWW29"/>
      <c r="LWX29"/>
      <c r="LWY29"/>
      <c r="LWZ29"/>
      <c r="LXA29"/>
      <c r="LXB29"/>
      <c r="LXC29"/>
      <c r="LXD29"/>
      <c r="LXE29"/>
      <c r="LXF29"/>
      <c r="LXG29"/>
      <c r="LXH29"/>
      <c r="LXI29"/>
      <c r="LXJ29"/>
      <c r="LXK29"/>
      <c r="LXL29"/>
      <c r="LXM29"/>
      <c r="LXN29"/>
      <c r="LXO29"/>
      <c r="LXP29"/>
      <c r="LXQ29"/>
      <c r="LXR29"/>
      <c r="LXS29"/>
      <c r="LXT29"/>
      <c r="LXU29"/>
      <c r="LXV29"/>
      <c r="LXW29"/>
      <c r="LXX29"/>
      <c r="LXY29"/>
      <c r="LXZ29"/>
      <c r="LYA29"/>
      <c r="LYB29"/>
      <c r="LYC29"/>
      <c r="LYD29"/>
      <c r="LYE29"/>
      <c r="LYF29"/>
      <c r="LYG29"/>
      <c r="LYH29"/>
      <c r="LYI29"/>
      <c r="LYJ29"/>
      <c r="LYK29"/>
      <c r="LYL29"/>
      <c r="LYM29"/>
      <c r="LYN29"/>
      <c r="LYO29"/>
      <c r="LYP29"/>
      <c r="LYQ29"/>
      <c r="LYR29"/>
      <c r="LYS29"/>
      <c r="LYT29"/>
      <c r="LYU29"/>
      <c r="LYV29"/>
      <c r="LYW29"/>
      <c r="LYX29"/>
      <c r="LYY29"/>
      <c r="LYZ29"/>
      <c r="LZA29"/>
      <c r="LZB29"/>
      <c r="LZC29"/>
      <c r="LZD29"/>
      <c r="LZE29"/>
      <c r="LZF29"/>
      <c r="LZG29"/>
      <c r="LZH29"/>
      <c r="LZI29"/>
      <c r="LZJ29"/>
      <c r="LZK29"/>
      <c r="LZL29"/>
      <c r="LZM29"/>
      <c r="LZN29"/>
      <c r="LZO29"/>
      <c r="LZP29"/>
      <c r="LZQ29"/>
      <c r="LZR29"/>
      <c r="LZS29"/>
      <c r="LZT29"/>
      <c r="LZU29"/>
      <c r="LZV29"/>
      <c r="LZW29"/>
      <c r="LZX29"/>
      <c r="LZY29"/>
      <c r="LZZ29"/>
      <c r="MAA29"/>
      <c r="MAB29"/>
      <c r="MAC29"/>
      <c r="MAD29"/>
      <c r="MAE29"/>
      <c r="MAF29"/>
      <c r="MAG29"/>
      <c r="MAH29"/>
      <c r="MAI29"/>
      <c r="MAJ29"/>
      <c r="MAK29"/>
      <c r="MAL29"/>
      <c r="MAM29"/>
      <c r="MAN29"/>
      <c r="MAO29"/>
      <c r="MAP29"/>
      <c r="MAQ29"/>
      <c r="MAR29"/>
      <c r="MAS29"/>
      <c r="MAT29"/>
      <c r="MAU29"/>
      <c r="MAV29"/>
      <c r="MAW29"/>
      <c r="MAX29"/>
      <c r="MAY29"/>
      <c r="MAZ29"/>
      <c r="MBA29"/>
      <c r="MBB29"/>
      <c r="MBC29"/>
      <c r="MBD29"/>
      <c r="MBE29"/>
      <c r="MBF29"/>
      <c r="MBG29"/>
      <c r="MBH29"/>
      <c r="MBI29"/>
      <c r="MBJ29"/>
      <c r="MBK29"/>
      <c r="MBL29"/>
      <c r="MBM29"/>
      <c r="MBN29"/>
      <c r="MBO29"/>
      <c r="MBP29"/>
      <c r="MBQ29"/>
      <c r="MBR29"/>
      <c r="MBS29"/>
      <c r="MBT29"/>
      <c r="MBU29"/>
      <c r="MBV29"/>
      <c r="MBW29"/>
      <c r="MBX29"/>
      <c r="MBY29"/>
      <c r="MBZ29"/>
      <c r="MCA29"/>
      <c r="MCB29"/>
      <c r="MCC29"/>
      <c r="MCD29"/>
      <c r="MCE29"/>
      <c r="MCF29"/>
      <c r="MCG29"/>
      <c r="MCH29"/>
      <c r="MCI29"/>
      <c r="MCJ29"/>
      <c r="MCK29"/>
      <c r="MCL29"/>
      <c r="MCM29"/>
      <c r="MCN29"/>
      <c r="MCO29"/>
      <c r="MCP29"/>
      <c r="MCQ29"/>
      <c r="MCR29"/>
      <c r="MCS29"/>
      <c r="MCT29"/>
      <c r="MCU29"/>
      <c r="MCV29"/>
      <c r="MCW29"/>
      <c r="MCX29"/>
      <c r="MCY29"/>
      <c r="MCZ29"/>
      <c r="MDA29"/>
      <c r="MDB29"/>
      <c r="MDC29"/>
      <c r="MDD29"/>
      <c r="MDE29"/>
      <c r="MDF29"/>
      <c r="MDG29"/>
      <c r="MDH29"/>
      <c r="MDI29"/>
      <c r="MDJ29"/>
      <c r="MDK29"/>
      <c r="MDL29"/>
      <c r="MDM29"/>
      <c r="MDN29"/>
      <c r="MDO29"/>
      <c r="MDP29"/>
      <c r="MDQ29"/>
      <c r="MDR29"/>
      <c r="MDS29"/>
      <c r="MDT29"/>
      <c r="MDU29"/>
      <c r="MDV29"/>
      <c r="MDW29"/>
      <c r="MDX29"/>
      <c r="MDY29"/>
      <c r="MDZ29"/>
      <c r="MEA29"/>
      <c r="MEB29"/>
      <c r="MEC29"/>
      <c r="MED29"/>
      <c r="MEE29"/>
      <c r="MEF29"/>
      <c r="MEG29"/>
      <c r="MEH29"/>
      <c r="MEI29"/>
      <c r="MEJ29"/>
      <c r="MEK29"/>
      <c r="MEL29"/>
      <c r="MEM29"/>
      <c r="MEN29"/>
      <c r="MEO29"/>
      <c r="MEP29"/>
      <c r="MEQ29"/>
      <c r="MER29"/>
      <c r="MES29"/>
      <c r="MET29"/>
      <c r="MEU29"/>
      <c r="MEV29"/>
      <c r="MEW29"/>
      <c r="MEX29"/>
      <c r="MEY29"/>
      <c r="MEZ29"/>
      <c r="MFA29"/>
      <c r="MFB29"/>
      <c r="MFC29"/>
      <c r="MFD29"/>
      <c r="MFE29"/>
      <c r="MFF29"/>
      <c r="MFG29"/>
      <c r="MFH29"/>
      <c r="MFI29"/>
      <c r="MFJ29"/>
      <c r="MFK29"/>
      <c r="MFL29"/>
      <c r="MFM29"/>
      <c r="MFN29"/>
      <c r="MFO29"/>
      <c r="MFP29"/>
      <c r="MFQ29"/>
      <c r="MFR29"/>
      <c r="MFS29"/>
      <c r="MFT29"/>
      <c r="MFU29"/>
      <c r="MFV29"/>
      <c r="MFW29"/>
      <c r="MFX29"/>
      <c r="MFY29"/>
      <c r="MFZ29"/>
      <c r="MGA29"/>
      <c r="MGB29"/>
      <c r="MGC29"/>
      <c r="MGD29"/>
      <c r="MGE29"/>
      <c r="MGF29"/>
      <c r="MGG29"/>
      <c r="MGH29"/>
      <c r="MGI29"/>
      <c r="MGJ29"/>
      <c r="MGK29"/>
      <c r="MGL29"/>
      <c r="MGM29"/>
      <c r="MGN29"/>
      <c r="MGO29"/>
      <c r="MGP29"/>
      <c r="MGQ29"/>
      <c r="MGR29"/>
      <c r="MGS29"/>
      <c r="MGT29"/>
      <c r="MGU29"/>
      <c r="MGV29"/>
      <c r="MGW29"/>
      <c r="MGX29"/>
      <c r="MGY29"/>
      <c r="MGZ29"/>
      <c r="MHA29"/>
      <c r="MHB29"/>
      <c r="MHC29"/>
      <c r="MHD29"/>
      <c r="MHE29"/>
      <c r="MHF29"/>
      <c r="MHG29"/>
      <c r="MHH29"/>
      <c r="MHI29"/>
      <c r="MHJ29"/>
      <c r="MHK29"/>
      <c r="MHL29"/>
      <c r="MHM29"/>
      <c r="MHN29"/>
      <c r="MHO29"/>
      <c r="MHP29"/>
      <c r="MHQ29"/>
      <c r="MHR29"/>
      <c r="MHS29"/>
      <c r="MHT29"/>
      <c r="MHU29"/>
      <c r="MHV29"/>
      <c r="MHW29"/>
      <c r="MHX29"/>
      <c r="MHY29"/>
      <c r="MHZ29"/>
      <c r="MIA29"/>
      <c r="MIB29"/>
      <c r="MIC29"/>
      <c r="MID29"/>
      <c r="MIE29"/>
      <c r="MIF29"/>
      <c r="MIG29"/>
      <c r="MIH29"/>
      <c r="MII29"/>
      <c r="MIJ29"/>
      <c r="MIK29"/>
      <c r="MIL29"/>
      <c r="MIM29"/>
      <c r="MIN29"/>
      <c r="MIO29"/>
      <c r="MIP29"/>
      <c r="MIQ29"/>
      <c r="MIR29"/>
      <c r="MIS29"/>
      <c r="MIT29"/>
      <c r="MIU29"/>
      <c r="MIV29"/>
      <c r="MIW29"/>
      <c r="MIX29"/>
      <c r="MIY29"/>
      <c r="MIZ29"/>
      <c r="MJA29"/>
      <c r="MJB29"/>
      <c r="MJC29"/>
      <c r="MJD29"/>
      <c r="MJE29"/>
      <c r="MJF29"/>
      <c r="MJG29"/>
      <c r="MJH29"/>
      <c r="MJI29"/>
      <c r="MJJ29"/>
      <c r="MJK29"/>
      <c r="MJL29"/>
      <c r="MJM29"/>
      <c r="MJN29"/>
      <c r="MJO29"/>
      <c r="MJP29"/>
      <c r="MJQ29"/>
      <c r="MJR29"/>
      <c r="MJS29"/>
      <c r="MJT29"/>
      <c r="MJU29"/>
      <c r="MJV29"/>
      <c r="MJW29"/>
      <c r="MJX29"/>
      <c r="MJY29"/>
      <c r="MJZ29"/>
      <c r="MKA29"/>
      <c r="MKB29"/>
      <c r="MKC29"/>
      <c r="MKD29"/>
      <c r="MKE29"/>
      <c r="MKF29"/>
      <c r="MKG29"/>
      <c r="MKH29"/>
      <c r="MKI29"/>
      <c r="MKJ29"/>
      <c r="MKK29"/>
      <c r="MKL29"/>
      <c r="MKM29"/>
      <c r="MKN29"/>
      <c r="MKO29"/>
      <c r="MKP29"/>
      <c r="MKQ29"/>
      <c r="MKR29"/>
      <c r="MKS29"/>
      <c r="MKT29"/>
      <c r="MKU29"/>
      <c r="MKV29"/>
      <c r="MKW29"/>
      <c r="MKX29"/>
      <c r="MKY29"/>
      <c r="MKZ29"/>
      <c r="MLA29"/>
      <c r="MLB29"/>
      <c r="MLC29"/>
      <c r="MLD29"/>
      <c r="MLE29"/>
      <c r="MLF29"/>
      <c r="MLG29"/>
      <c r="MLH29"/>
      <c r="MLI29"/>
      <c r="MLJ29"/>
      <c r="MLK29"/>
      <c r="MLL29"/>
      <c r="MLM29"/>
      <c r="MLN29"/>
      <c r="MLO29"/>
      <c r="MLP29"/>
      <c r="MLQ29"/>
      <c r="MLR29"/>
      <c r="MLS29"/>
      <c r="MLT29"/>
      <c r="MLU29"/>
      <c r="MLV29"/>
      <c r="MLW29"/>
      <c r="MLX29"/>
      <c r="MLY29"/>
      <c r="MLZ29"/>
      <c r="MMA29"/>
      <c r="MMB29"/>
      <c r="MMC29"/>
      <c r="MMD29"/>
      <c r="MME29"/>
      <c r="MMF29"/>
      <c r="MMG29"/>
      <c r="MMH29"/>
      <c r="MMI29"/>
      <c r="MMJ29"/>
      <c r="MMK29"/>
      <c r="MML29"/>
      <c r="MMM29"/>
      <c r="MMN29"/>
      <c r="MMO29"/>
      <c r="MMP29"/>
      <c r="MMQ29"/>
      <c r="MMR29"/>
      <c r="MMS29"/>
      <c r="MMT29"/>
      <c r="MMU29"/>
      <c r="MMV29"/>
      <c r="MMW29"/>
      <c r="MMX29"/>
      <c r="MMY29"/>
      <c r="MMZ29"/>
      <c r="MNA29"/>
      <c r="MNB29"/>
      <c r="MNC29"/>
      <c r="MND29"/>
      <c r="MNE29"/>
      <c r="MNF29"/>
      <c r="MNG29"/>
      <c r="MNH29"/>
      <c r="MNI29"/>
      <c r="MNJ29"/>
      <c r="MNK29"/>
      <c r="MNL29"/>
      <c r="MNM29"/>
      <c r="MNN29"/>
      <c r="MNO29"/>
      <c r="MNP29"/>
      <c r="MNQ29"/>
      <c r="MNR29"/>
      <c r="MNS29"/>
      <c r="MNT29"/>
      <c r="MNU29"/>
      <c r="MNV29"/>
      <c r="MNW29"/>
      <c r="MNX29"/>
      <c r="MNY29"/>
      <c r="MNZ29"/>
      <c r="MOA29"/>
      <c r="MOB29"/>
      <c r="MOC29"/>
      <c r="MOD29"/>
      <c r="MOE29"/>
      <c r="MOF29"/>
      <c r="MOG29"/>
      <c r="MOH29"/>
      <c r="MOI29"/>
      <c r="MOJ29"/>
      <c r="MOK29"/>
      <c r="MOL29"/>
      <c r="MOM29"/>
      <c r="MON29"/>
      <c r="MOO29"/>
      <c r="MOP29"/>
      <c r="MOQ29"/>
      <c r="MOR29"/>
      <c r="MOS29"/>
      <c r="MOT29"/>
      <c r="MOU29"/>
      <c r="MOV29"/>
      <c r="MOW29"/>
      <c r="MOX29"/>
      <c r="MOY29"/>
      <c r="MOZ29"/>
      <c r="MPA29"/>
      <c r="MPB29"/>
      <c r="MPC29"/>
      <c r="MPD29"/>
      <c r="MPE29"/>
      <c r="MPF29"/>
      <c r="MPG29"/>
      <c r="MPH29"/>
      <c r="MPI29"/>
      <c r="MPJ29"/>
      <c r="MPK29"/>
      <c r="MPL29"/>
      <c r="MPM29"/>
      <c r="MPN29"/>
      <c r="MPO29"/>
      <c r="MPP29"/>
      <c r="MPQ29"/>
      <c r="MPR29"/>
      <c r="MPS29"/>
      <c r="MPT29"/>
      <c r="MPU29"/>
      <c r="MPV29"/>
      <c r="MPW29"/>
      <c r="MPX29"/>
      <c r="MPY29"/>
      <c r="MPZ29"/>
      <c r="MQA29"/>
      <c r="MQB29"/>
      <c r="MQC29"/>
      <c r="MQD29"/>
      <c r="MQE29"/>
      <c r="MQF29"/>
      <c r="MQG29"/>
      <c r="MQH29"/>
      <c r="MQI29"/>
      <c r="MQJ29"/>
      <c r="MQK29"/>
      <c r="MQL29"/>
      <c r="MQM29"/>
      <c r="MQN29"/>
      <c r="MQO29"/>
      <c r="MQP29"/>
      <c r="MQQ29"/>
      <c r="MQR29"/>
      <c r="MQS29"/>
      <c r="MQT29"/>
      <c r="MQU29"/>
      <c r="MQV29"/>
      <c r="MQW29"/>
      <c r="MQX29"/>
      <c r="MQY29"/>
      <c r="MQZ29"/>
      <c r="MRA29"/>
      <c r="MRB29"/>
      <c r="MRC29"/>
      <c r="MRD29"/>
      <c r="MRE29"/>
      <c r="MRF29"/>
      <c r="MRG29"/>
      <c r="MRH29"/>
      <c r="MRI29"/>
      <c r="MRJ29"/>
      <c r="MRK29"/>
      <c r="MRL29"/>
      <c r="MRM29"/>
      <c r="MRN29"/>
      <c r="MRO29"/>
      <c r="MRP29"/>
      <c r="MRQ29"/>
      <c r="MRR29"/>
      <c r="MRS29"/>
      <c r="MRT29"/>
      <c r="MRU29"/>
      <c r="MRV29"/>
      <c r="MRW29"/>
      <c r="MRX29"/>
      <c r="MRY29"/>
      <c r="MRZ29"/>
      <c r="MSA29"/>
      <c r="MSB29"/>
      <c r="MSC29"/>
      <c r="MSD29"/>
      <c r="MSE29"/>
      <c r="MSF29"/>
      <c r="MSG29"/>
      <c r="MSH29"/>
      <c r="MSI29"/>
      <c r="MSJ29"/>
      <c r="MSK29"/>
      <c r="MSL29"/>
      <c r="MSM29"/>
      <c r="MSN29"/>
      <c r="MSO29"/>
      <c r="MSP29"/>
      <c r="MSQ29"/>
      <c r="MSR29"/>
      <c r="MSS29"/>
      <c r="MST29"/>
      <c r="MSU29"/>
      <c r="MSV29"/>
      <c r="MSW29"/>
      <c r="MSX29"/>
      <c r="MSY29"/>
      <c r="MSZ29"/>
      <c r="MTA29"/>
      <c r="MTB29"/>
      <c r="MTC29"/>
      <c r="MTD29"/>
      <c r="MTE29"/>
      <c r="MTF29"/>
      <c r="MTG29"/>
      <c r="MTH29"/>
      <c r="MTI29"/>
      <c r="MTJ29"/>
      <c r="MTK29"/>
      <c r="MTL29"/>
      <c r="MTM29"/>
      <c r="MTN29"/>
      <c r="MTO29"/>
      <c r="MTP29"/>
      <c r="MTQ29"/>
      <c r="MTR29"/>
      <c r="MTS29"/>
      <c r="MTT29"/>
      <c r="MTU29"/>
      <c r="MTV29"/>
      <c r="MTW29"/>
      <c r="MTX29"/>
      <c r="MTY29"/>
      <c r="MTZ29"/>
      <c r="MUA29"/>
      <c r="MUB29"/>
      <c r="MUC29"/>
      <c r="MUD29"/>
      <c r="MUE29"/>
      <c r="MUF29"/>
      <c r="MUG29"/>
      <c r="MUH29"/>
      <c r="MUI29"/>
      <c r="MUJ29"/>
      <c r="MUK29"/>
      <c r="MUL29"/>
      <c r="MUM29"/>
      <c r="MUN29"/>
      <c r="MUO29"/>
      <c r="MUP29"/>
      <c r="MUQ29"/>
      <c r="MUR29"/>
      <c r="MUS29"/>
      <c r="MUT29"/>
      <c r="MUU29"/>
      <c r="MUV29"/>
      <c r="MUW29"/>
      <c r="MUX29"/>
      <c r="MUY29"/>
      <c r="MUZ29"/>
      <c r="MVA29"/>
      <c r="MVB29"/>
      <c r="MVC29"/>
      <c r="MVD29"/>
      <c r="MVE29"/>
      <c r="MVF29"/>
      <c r="MVG29"/>
      <c r="MVH29"/>
      <c r="MVI29"/>
      <c r="MVJ29"/>
      <c r="MVK29"/>
      <c r="MVL29"/>
      <c r="MVM29"/>
      <c r="MVN29"/>
      <c r="MVO29"/>
      <c r="MVP29"/>
      <c r="MVQ29"/>
      <c r="MVR29"/>
      <c r="MVS29"/>
      <c r="MVT29"/>
      <c r="MVU29"/>
      <c r="MVV29"/>
      <c r="MVW29"/>
      <c r="MVX29"/>
      <c r="MVY29"/>
      <c r="MVZ29"/>
      <c r="MWA29"/>
      <c r="MWB29"/>
      <c r="MWC29"/>
      <c r="MWD29"/>
      <c r="MWE29"/>
      <c r="MWF29"/>
      <c r="MWG29"/>
      <c r="MWH29"/>
      <c r="MWI29"/>
      <c r="MWJ29"/>
      <c r="MWK29"/>
      <c r="MWL29"/>
      <c r="MWM29"/>
      <c r="MWN29"/>
      <c r="MWO29"/>
      <c r="MWP29"/>
      <c r="MWQ29"/>
      <c r="MWR29"/>
      <c r="MWS29"/>
      <c r="MWT29"/>
      <c r="MWU29"/>
      <c r="MWV29"/>
      <c r="MWW29"/>
      <c r="MWX29"/>
      <c r="MWY29"/>
      <c r="MWZ29"/>
      <c r="MXA29"/>
      <c r="MXB29"/>
      <c r="MXC29"/>
      <c r="MXD29"/>
      <c r="MXE29"/>
      <c r="MXF29"/>
      <c r="MXG29"/>
      <c r="MXH29"/>
      <c r="MXI29"/>
      <c r="MXJ29"/>
      <c r="MXK29"/>
      <c r="MXL29"/>
      <c r="MXM29"/>
      <c r="MXN29"/>
      <c r="MXO29"/>
      <c r="MXP29"/>
      <c r="MXQ29"/>
      <c r="MXR29"/>
      <c r="MXS29"/>
      <c r="MXT29"/>
      <c r="MXU29"/>
      <c r="MXV29"/>
      <c r="MXW29"/>
      <c r="MXX29"/>
      <c r="MXY29"/>
      <c r="MXZ29"/>
      <c r="MYA29"/>
      <c r="MYB29"/>
      <c r="MYC29"/>
      <c r="MYD29"/>
      <c r="MYE29"/>
      <c r="MYF29"/>
      <c r="MYG29"/>
      <c r="MYH29"/>
      <c r="MYI29"/>
      <c r="MYJ29"/>
      <c r="MYK29"/>
      <c r="MYL29"/>
      <c r="MYM29"/>
      <c r="MYN29"/>
      <c r="MYO29"/>
      <c r="MYP29"/>
      <c r="MYQ29"/>
      <c r="MYR29"/>
      <c r="MYS29"/>
      <c r="MYT29"/>
      <c r="MYU29"/>
      <c r="MYV29"/>
      <c r="MYW29"/>
      <c r="MYX29"/>
      <c r="MYY29"/>
      <c r="MYZ29"/>
      <c r="MZA29"/>
      <c r="MZB29"/>
      <c r="MZC29"/>
      <c r="MZD29"/>
      <c r="MZE29"/>
      <c r="MZF29"/>
      <c r="MZG29"/>
      <c r="MZH29"/>
      <c r="MZI29"/>
      <c r="MZJ29"/>
      <c r="MZK29"/>
      <c r="MZL29"/>
      <c r="MZM29"/>
      <c r="MZN29"/>
      <c r="MZO29"/>
      <c r="MZP29"/>
      <c r="MZQ29"/>
      <c r="MZR29"/>
      <c r="MZS29"/>
      <c r="MZT29"/>
      <c r="MZU29"/>
      <c r="MZV29"/>
      <c r="MZW29"/>
      <c r="MZX29"/>
      <c r="MZY29"/>
      <c r="MZZ29"/>
      <c r="NAA29"/>
      <c r="NAB29"/>
      <c r="NAC29"/>
      <c r="NAD29"/>
      <c r="NAE29"/>
      <c r="NAF29"/>
      <c r="NAG29"/>
      <c r="NAH29"/>
      <c r="NAI29"/>
      <c r="NAJ29"/>
      <c r="NAK29"/>
      <c r="NAL29"/>
      <c r="NAM29"/>
      <c r="NAN29"/>
      <c r="NAO29"/>
      <c r="NAP29"/>
      <c r="NAQ29"/>
      <c r="NAR29"/>
      <c r="NAS29"/>
      <c r="NAT29"/>
      <c r="NAU29"/>
      <c r="NAV29"/>
      <c r="NAW29"/>
      <c r="NAX29"/>
      <c r="NAY29"/>
      <c r="NAZ29"/>
      <c r="NBA29"/>
      <c r="NBB29"/>
      <c r="NBC29"/>
      <c r="NBD29"/>
      <c r="NBE29"/>
      <c r="NBF29"/>
      <c r="NBG29"/>
      <c r="NBH29"/>
      <c r="NBI29"/>
      <c r="NBJ29"/>
      <c r="NBK29"/>
      <c r="NBL29"/>
      <c r="NBM29"/>
      <c r="NBN29"/>
      <c r="NBO29"/>
      <c r="NBP29"/>
      <c r="NBQ29"/>
      <c r="NBR29"/>
      <c r="NBS29"/>
      <c r="NBT29"/>
      <c r="NBU29"/>
      <c r="NBV29"/>
      <c r="NBW29"/>
      <c r="NBX29"/>
      <c r="NBY29"/>
      <c r="NBZ29"/>
      <c r="NCA29"/>
      <c r="NCB29"/>
      <c r="NCC29"/>
      <c r="NCD29"/>
      <c r="NCE29"/>
      <c r="NCF29"/>
      <c r="NCG29"/>
      <c r="NCH29"/>
      <c r="NCI29"/>
      <c r="NCJ29"/>
      <c r="NCK29"/>
      <c r="NCL29"/>
      <c r="NCM29"/>
      <c r="NCN29"/>
      <c r="NCO29"/>
      <c r="NCP29"/>
      <c r="NCQ29"/>
      <c r="NCR29"/>
      <c r="NCS29"/>
      <c r="NCT29"/>
      <c r="NCU29"/>
      <c r="NCV29"/>
      <c r="NCW29"/>
      <c r="NCX29"/>
      <c r="NCY29"/>
      <c r="NCZ29"/>
      <c r="NDA29"/>
      <c r="NDB29"/>
      <c r="NDC29"/>
      <c r="NDD29"/>
      <c r="NDE29"/>
      <c r="NDF29"/>
      <c r="NDG29"/>
      <c r="NDH29"/>
      <c r="NDI29"/>
      <c r="NDJ29"/>
      <c r="NDK29"/>
      <c r="NDL29"/>
      <c r="NDM29"/>
      <c r="NDN29"/>
      <c r="NDO29"/>
      <c r="NDP29"/>
      <c r="NDQ29"/>
      <c r="NDR29"/>
      <c r="NDS29"/>
      <c r="NDT29"/>
      <c r="NDU29"/>
      <c r="NDV29"/>
      <c r="NDW29"/>
      <c r="NDX29"/>
      <c r="NDY29"/>
      <c r="NDZ29"/>
      <c r="NEA29"/>
      <c r="NEB29"/>
      <c r="NEC29"/>
      <c r="NED29"/>
      <c r="NEE29"/>
      <c r="NEF29"/>
      <c r="NEG29"/>
      <c r="NEH29"/>
      <c r="NEI29"/>
      <c r="NEJ29"/>
      <c r="NEK29"/>
      <c r="NEL29"/>
      <c r="NEM29"/>
      <c r="NEN29"/>
      <c r="NEO29"/>
      <c r="NEP29"/>
      <c r="NEQ29"/>
      <c r="NER29"/>
      <c r="NES29"/>
      <c r="NET29"/>
      <c r="NEU29"/>
      <c r="NEV29"/>
      <c r="NEW29"/>
      <c r="NEX29"/>
      <c r="NEY29"/>
      <c r="NEZ29"/>
      <c r="NFA29"/>
      <c r="NFB29"/>
      <c r="NFC29"/>
      <c r="NFD29"/>
      <c r="NFE29"/>
      <c r="NFF29"/>
      <c r="NFG29"/>
      <c r="NFH29"/>
      <c r="NFI29"/>
      <c r="NFJ29"/>
      <c r="NFK29"/>
      <c r="NFL29"/>
      <c r="NFM29"/>
      <c r="NFN29"/>
      <c r="NFO29"/>
      <c r="NFP29"/>
      <c r="NFQ29"/>
      <c r="NFR29"/>
      <c r="NFS29"/>
      <c r="NFT29"/>
      <c r="NFU29"/>
      <c r="NFV29"/>
      <c r="NFW29"/>
      <c r="NFX29"/>
      <c r="NFY29"/>
      <c r="NFZ29"/>
      <c r="NGA29"/>
      <c r="NGB29"/>
      <c r="NGC29"/>
      <c r="NGD29"/>
      <c r="NGE29"/>
      <c r="NGF29"/>
      <c r="NGG29"/>
      <c r="NGH29"/>
      <c r="NGI29"/>
      <c r="NGJ29"/>
      <c r="NGK29"/>
      <c r="NGL29"/>
      <c r="NGM29"/>
      <c r="NGN29"/>
      <c r="NGO29"/>
      <c r="NGP29"/>
      <c r="NGQ29"/>
      <c r="NGR29"/>
      <c r="NGS29"/>
      <c r="NGT29"/>
      <c r="NGU29"/>
      <c r="NGV29"/>
      <c r="NGW29"/>
      <c r="NGX29"/>
      <c r="NGY29"/>
      <c r="NGZ29"/>
      <c r="NHA29"/>
      <c r="NHB29"/>
      <c r="NHC29"/>
      <c r="NHD29"/>
      <c r="NHE29"/>
      <c r="NHF29"/>
      <c r="NHG29"/>
      <c r="NHH29"/>
      <c r="NHI29"/>
      <c r="NHJ29"/>
      <c r="NHK29"/>
      <c r="NHL29"/>
      <c r="NHM29"/>
      <c r="NHN29"/>
      <c r="NHO29"/>
      <c r="NHP29"/>
      <c r="NHQ29"/>
      <c r="NHR29"/>
      <c r="NHS29"/>
      <c r="NHT29"/>
      <c r="NHU29"/>
      <c r="NHV29"/>
      <c r="NHW29"/>
      <c r="NHX29"/>
      <c r="NHY29"/>
      <c r="NHZ29"/>
      <c r="NIA29"/>
      <c r="NIB29"/>
      <c r="NIC29"/>
      <c r="NID29"/>
      <c r="NIE29"/>
      <c r="NIF29"/>
      <c r="NIG29"/>
      <c r="NIH29"/>
      <c r="NII29"/>
      <c r="NIJ29"/>
      <c r="NIK29"/>
      <c r="NIL29"/>
      <c r="NIM29"/>
      <c r="NIN29"/>
      <c r="NIO29"/>
      <c r="NIP29"/>
      <c r="NIQ29"/>
      <c r="NIR29"/>
      <c r="NIS29"/>
      <c r="NIT29"/>
      <c r="NIU29"/>
      <c r="NIV29"/>
      <c r="NIW29"/>
      <c r="NIX29"/>
      <c r="NIY29"/>
      <c r="NIZ29"/>
      <c r="NJA29"/>
      <c r="NJB29"/>
      <c r="NJC29"/>
      <c r="NJD29"/>
      <c r="NJE29"/>
      <c r="NJF29"/>
      <c r="NJG29"/>
      <c r="NJH29"/>
      <c r="NJI29"/>
      <c r="NJJ29"/>
      <c r="NJK29"/>
      <c r="NJL29"/>
      <c r="NJM29"/>
      <c r="NJN29"/>
      <c r="NJO29"/>
      <c r="NJP29"/>
      <c r="NJQ29"/>
      <c r="NJR29"/>
      <c r="NJS29"/>
      <c r="NJT29"/>
      <c r="NJU29"/>
      <c r="NJV29"/>
      <c r="NJW29"/>
      <c r="NJX29"/>
      <c r="NJY29"/>
      <c r="NJZ29"/>
      <c r="NKA29"/>
      <c r="NKB29"/>
      <c r="NKC29"/>
      <c r="NKD29"/>
      <c r="NKE29"/>
      <c r="NKF29"/>
      <c r="NKG29"/>
      <c r="NKH29"/>
      <c r="NKI29"/>
      <c r="NKJ29"/>
      <c r="NKK29"/>
      <c r="NKL29"/>
      <c r="NKM29"/>
      <c r="NKN29"/>
      <c r="NKO29"/>
      <c r="NKP29"/>
      <c r="NKQ29"/>
      <c r="NKR29"/>
      <c r="NKS29"/>
      <c r="NKT29"/>
      <c r="NKU29"/>
      <c r="NKV29"/>
      <c r="NKW29"/>
      <c r="NKX29"/>
      <c r="NKY29"/>
      <c r="NKZ29"/>
      <c r="NLA29"/>
      <c r="NLB29"/>
      <c r="NLC29"/>
      <c r="NLD29"/>
      <c r="NLE29"/>
      <c r="NLF29"/>
      <c r="NLG29"/>
      <c r="NLH29"/>
      <c r="NLI29"/>
      <c r="NLJ29"/>
      <c r="NLK29"/>
      <c r="NLL29"/>
      <c r="NLM29"/>
      <c r="NLN29"/>
      <c r="NLO29"/>
      <c r="NLP29"/>
      <c r="NLQ29"/>
      <c r="NLR29"/>
      <c r="NLS29"/>
      <c r="NLT29"/>
      <c r="NLU29"/>
      <c r="NLV29"/>
      <c r="NLW29"/>
      <c r="NLX29"/>
      <c r="NLY29"/>
      <c r="NLZ29"/>
      <c r="NMA29"/>
      <c r="NMB29"/>
      <c r="NMC29"/>
      <c r="NMD29"/>
      <c r="NME29"/>
      <c r="NMF29"/>
      <c r="NMG29"/>
      <c r="NMH29"/>
      <c r="NMI29"/>
      <c r="NMJ29"/>
      <c r="NMK29"/>
      <c r="NML29"/>
      <c r="NMM29"/>
      <c r="NMN29"/>
      <c r="NMO29"/>
      <c r="NMP29"/>
      <c r="NMQ29"/>
      <c r="NMR29"/>
      <c r="NMS29"/>
      <c r="NMT29"/>
      <c r="NMU29"/>
      <c r="NMV29"/>
      <c r="NMW29"/>
      <c r="NMX29"/>
      <c r="NMY29"/>
      <c r="NMZ29"/>
      <c r="NNA29"/>
      <c r="NNB29"/>
      <c r="NNC29"/>
      <c r="NND29"/>
      <c r="NNE29"/>
      <c r="NNF29"/>
      <c r="NNG29"/>
      <c r="NNH29"/>
      <c r="NNI29"/>
      <c r="NNJ29"/>
      <c r="NNK29"/>
      <c r="NNL29"/>
      <c r="NNM29"/>
      <c r="NNN29"/>
      <c r="NNO29"/>
      <c r="NNP29"/>
      <c r="NNQ29"/>
      <c r="NNR29"/>
      <c r="NNS29"/>
      <c r="NNT29"/>
      <c r="NNU29"/>
      <c r="NNV29"/>
      <c r="NNW29"/>
      <c r="NNX29"/>
      <c r="NNY29"/>
      <c r="NNZ29"/>
      <c r="NOA29"/>
      <c r="NOB29"/>
      <c r="NOC29"/>
      <c r="NOD29"/>
      <c r="NOE29"/>
      <c r="NOF29"/>
      <c r="NOG29"/>
      <c r="NOH29"/>
      <c r="NOI29"/>
      <c r="NOJ29"/>
      <c r="NOK29"/>
      <c r="NOL29"/>
      <c r="NOM29"/>
      <c r="NON29"/>
      <c r="NOO29"/>
      <c r="NOP29"/>
      <c r="NOQ29"/>
      <c r="NOR29"/>
      <c r="NOS29"/>
      <c r="NOT29"/>
      <c r="NOU29"/>
      <c r="NOV29"/>
      <c r="NOW29"/>
      <c r="NOX29"/>
      <c r="NOY29"/>
      <c r="NOZ29"/>
      <c r="NPA29"/>
      <c r="NPB29"/>
      <c r="NPC29"/>
      <c r="NPD29"/>
      <c r="NPE29"/>
      <c r="NPF29"/>
      <c r="NPG29"/>
      <c r="NPH29"/>
      <c r="NPI29"/>
      <c r="NPJ29"/>
      <c r="NPK29"/>
      <c r="NPL29"/>
      <c r="NPM29"/>
      <c r="NPN29"/>
      <c r="NPO29"/>
      <c r="NPP29"/>
      <c r="NPQ29"/>
      <c r="NPR29"/>
      <c r="NPS29"/>
      <c r="NPT29"/>
      <c r="NPU29"/>
      <c r="NPV29"/>
      <c r="NPW29"/>
      <c r="NPX29"/>
      <c r="NPY29"/>
      <c r="NPZ29"/>
      <c r="NQA29"/>
      <c r="NQB29"/>
      <c r="NQC29"/>
      <c r="NQD29"/>
      <c r="NQE29"/>
      <c r="NQF29"/>
      <c r="NQG29"/>
      <c r="NQH29"/>
      <c r="NQI29"/>
      <c r="NQJ29"/>
      <c r="NQK29"/>
      <c r="NQL29"/>
      <c r="NQM29"/>
      <c r="NQN29"/>
      <c r="NQO29"/>
      <c r="NQP29"/>
      <c r="NQQ29"/>
      <c r="NQR29"/>
      <c r="NQS29"/>
      <c r="NQT29"/>
      <c r="NQU29"/>
      <c r="NQV29"/>
      <c r="NQW29"/>
      <c r="NQX29"/>
      <c r="NQY29"/>
      <c r="NQZ29"/>
      <c r="NRA29"/>
      <c r="NRB29"/>
      <c r="NRC29"/>
      <c r="NRD29"/>
      <c r="NRE29"/>
      <c r="NRF29"/>
      <c r="NRG29"/>
      <c r="NRH29"/>
      <c r="NRI29"/>
    </row>
    <row r="30" spans="1:9941" s="54" customFormat="1" ht="12.2" customHeight="1" thickBot="1" x14ac:dyDescent="0.25">
      <c r="A30" s="1184" t="s">
        <v>321</v>
      </c>
      <c r="B30" s="618" t="s">
        <v>273</v>
      </c>
      <c r="C30" s="636">
        <f>'1. mell.bevétel_össz'!C29-'26._önként_össz_bev'!C31-'26._államig_össz_bev'!C30</f>
        <v>0</v>
      </c>
      <c r="D30" s="755">
        <f>'1. mell.bevétel_össz'!D29-'26._önként_össz_bev'!D31-'26._államig_össz_bev'!D30</f>
        <v>229697587</v>
      </c>
      <c r="E30" s="695">
        <f>'1. mell.bevétel_össz'!E29-'26._önként_össz_bev'!E31-'26._államig_össz_bev'!E30</f>
        <v>229697587</v>
      </c>
      <c r="F30" s="695">
        <f>'1. mell.bevétel_össz'!F29-'26._önként_össz_bev'!F31-'26._államig_össz_bev'!F30</f>
        <v>229697587</v>
      </c>
      <c r="G30" s="695">
        <f>'1. mell.bevétel_össz'!G29-'26._önként_össz_bev'!G31-'26._államig_össz_bev'!G30</f>
        <v>229697587</v>
      </c>
      <c r="H30" s="652">
        <f t="shared" si="2"/>
        <v>0</v>
      </c>
      <c r="I30" s="759">
        <f>'1. mell.bevétel_össz'!I29-'26._önként_össz_bev'!I31-'26._államig_össz_bev'!I30</f>
        <v>0</v>
      </c>
      <c r="J30" s="652">
        <f>'1. mell.bevétel_össz'!J29-'26._önként_össz_bev'!J31-'26._államig_össz_bev'!J30</f>
        <v>0</v>
      </c>
      <c r="K30" s="652">
        <f>'1. mell.bevétel_össz'!K29-'26._önként_össz_bev'!K31-'26._államig_össz_bev'!K30</f>
        <v>0</v>
      </c>
      <c r="L30" s="652">
        <f>'1. mell.bevétel_össz'!L29-'26._önként_össz_bev'!L31</f>
        <v>0</v>
      </c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  <c r="RG30"/>
      <c r="RH30"/>
      <c r="RI30"/>
      <c r="RJ30"/>
      <c r="RK30"/>
      <c r="RL30"/>
      <c r="RM30"/>
      <c r="RN30"/>
      <c r="RO30"/>
      <c r="RP30"/>
      <c r="RQ30"/>
      <c r="RR30"/>
      <c r="RS30"/>
      <c r="RT30"/>
      <c r="RU30"/>
      <c r="RV30"/>
      <c r="RW30"/>
      <c r="RX30"/>
      <c r="RY30"/>
      <c r="RZ30"/>
      <c r="SA30"/>
      <c r="SB30"/>
      <c r="SC30"/>
      <c r="SD30"/>
      <c r="SE30"/>
      <c r="SF30"/>
      <c r="SG30"/>
      <c r="SH30"/>
      <c r="SI30"/>
      <c r="SJ30"/>
      <c r="SK30"/>
      <c r="SL30"/>
      <c r="SM30"/>
      <c r="SN30"/>
      <c r="SO30"/>
      <c r="SP30"/>
      <c r="SQ30"/>
      <c r="SR30"/>
      <c r="SS30"/>
      <c r="ST30"/>
      <c r="SU30"/>
      <c r="SV30"/>
      <c r="SW30"/>
      <c r="SX30"/>
      <c r="SY30"/>
      <c r="SZ30"/>
      <c r="TA30"/>
      <c r="TB30"/>
      <c r="TC30"/>
      <c r="TD30"/>
      <c r="TE30"/>
      <c r="TF30"/>
      <c r="TG30"/>
      <c r="TH30"/>
      <c r="TI30"/>
      <c r="TJ30"/>
      <c r="TK30"/>
      <c r="TL30"/>
      <c r="TM30"/>
      <c r="TN30"/>
      <c r="TO30"/>
      <c r="TP30"/>
      <c r="TQ30"/>
      <c r="TR30"/>
      <c r="TS30"/>
      <c r="TT30"/>
      <c r="TU30"/>
      <c r="TV30"/>
      <c r="TW30"/>
      <c r="TX30"/>
      <c r="TY30"/>
      <c r="TZ30"/>
      <c r="UA30"/>
      <c r="UB30"/>
      <c r="UC30"/>
      <c r="UD30"/>
      <c r="UE30"/>
      <c r="UF30"/>
      <c r="UG30"/>
      <c r="UH30"/>
      <c r="UI30"/>
      <c r="UJ30"/>
      <c r="UK30"/>
      <c r="UL30"/>
      <c r="UM30"/>
      <c r="UN30"/>
      <c r="UO30"/>
      <c r="UP30"/>
      <c r="UQ30"/>
      <c r="UR30"/>
      <c r="US30"/>
      <c r="UT30"/>
      <c r="UU30"/>
      <c r="UV30"/>
      <c r="UW30"/>
      <c r="UX30"/>
      <c r="UY30"/>
      <c r="UZ30"/>
      <c r="VA30"/>
      <c r="VB30"/>
      <c r="VC30"/>
      <c r="VD30"/>
      <c r="VE30"/>
      <c r="VF30"/>
      <c r="VG30"/>
      <c r="VH30"/>
      <c r="VI30"/>
      <c r="VJ30"/>
      <c r="VK30"/>
      <c r="VL30"/>
      <c r="VM30"/>
      <c r="VN30"/>
      <c r="VO30"/>
      <c r="VP30"/>
      <c r="VQ30"/>
      <c r="VR30"/>
      <c r="VS30"/>
      <c r="VT30"/>
      <c r="VU30"/>
      <c r="VV30"/>
      <c r="VW30"/>
      <c r="VX30"/>
      <c r="VY30"/>
      <c r="VZ30"/>
      <c r="WA30"/>
      <c r="WB30"/>
      <c r="WC30"/>
      <c r="WD30"/>
      <c r="WE30"/>
      <c r="WF30"/>
      <c r="WG30"/>
      <c r="WH30"/>
      <c r="WI30"/>
      <c r="WJ30"/>
      <c r="WK30"/>
      <c r="WL30"/>
      <c r="WM30"/>
      <c r="WN30"/>
      <c r="WO30"/>
      <c r="WP30"/>
      <c r="WQ30"/>
      <c r="WR30"/>
      <c r="WS30"/>
      <c r="WT30"/>
      <c r="WU30"/>
      <c r="WV30"/>
      <c r="WW30"/>
      <c r="WX30"/>
      <c r="WY30"/>
      <c r="WZ30"/>
      <c r="XA30"/>
      <c r="XB30"/>
      <c r="XC30"/>
      <c r="XD30"/>
      <c r="XE30"/>
      <c r="XF30"/>
      <c r="XG30"/>
      <c r="XH30"/>
      <c r="XI30"/>
      <c r="XJ30"/>
      <c r="XK30"/>
      <c r="XL30"/>
      <c r="XM30"/>
      <c r="XN30"/>
      <c r="XO30"/>
      <c r="XP30"/>
      <c r="XQ30"/>
      <c r="XR30"/>
      <c r="XS30"/>
      <c r="XT30"/>
      <c r="XU30"/>
      <c r="XV30"/>
      <c r="XW30"/>
      <c r="XX30"/>
      <c r="XY30"/>
      <c r="XZ30"/>
      <c r="YA30"/>
      <c r="YB30"/>
      <c r="YC30"/>
      <c r="YD30"/>
      <c r="YE30"/>
      <c r="YF30"/>
      <c r="YG30"/>
      <c r="YH30"/>
      <c r="YI30"/>
      <c r="YJ30"/>
      <c r="YK30"/>
      <c r="YL30"/>
      <c r="YM30"/>
      <c r="YN30"/>
      <c r="YO30"/>
      <c r="YP30"/>
      <c r="YQ30"/>
      <c r="YR30"/>
      <c r="YS30"/>
      <c r="YT30"/>
      <c r="YU30"/>
      <c r="YV30"/>
      <c r="YW30"/>
      <c r="YX30"/>
      <c r="YY30"/>
      <c r="YZ30"/>
      <c r="ZA30"/>
      <c r="ZB30"/>
      <c r="ZC30"/>
      <c r="ZD30"/>
      <c r="ZE30"/>
      <c r="ZF30"/>
      <c r="ZG30"/>
      <c r="ZH30"/>
      <c r="ZI30"/>
      <c r="ZJ30"/>
      <c r="ZK30"/>
      <c r="ZL30"/>
      <c r="ZM30"/>
      <c r="ZN30"/>
      <c r="ZO30"/>
      <c r="ZP30"/>
      <c r="ZQ30"/>
      <c r="ZR30"/>
      <c r="ZS30"/>
      <c r="ZT30"/>
      <c r="ZU30"/>
      <c r="ZV30"/>
      <c r="ZW30"/>
      <c r="ZX30"/>
      <c r="ZY30"/>
      <c r="ZZ30"/>
      <c r="AAA30"/>
      <c r="AAB30"/>
      <c r="AAC30"/>
      <c r="AAD30"/>
      <c r="AAE30"/>
      <c r="AAF30"/>
      <c r="AAG30"/>
      <c r="AAH30"/>
      <c r="AAI30"/>
      <c r="AAJ30"/>
      <c r="AAK30"/>
      <c r="AAL30"/>
      <c r="AAM30"/>
      <c r="AAN30"/>
      <c r="AAO30"/>
      <c r="AAP30"/>
      <c r="AAQ30"/>
      <c r="AAR30"/>
      <c r="AAS30"/>
      <c r="AAT30"/>
      <c r="AAU30"/>
      <c r="AAV30"/>
      <c r="AAW30"/>
      <c r="AAX30"/>
      <c r="AAY30"/>
      <c r="AAZ30"/>
      <c r="ABA30"/>
      <c r="ABB30"/>
      <c r="ABC30"/>
      <c r="ABD30"/>
      <c r="ABE30"/>
      <c r="ABF30"/>
      <c r="ABG30"/>
      <c r="ABH30"/>
      <c r="ABI30"/>
      <c r="ABJ30"/>
      <c r="ABK30"/>
      <c r="ABL30"/>
      <c r="ABM30"/>
      <c r="ABN30"/>
      <c r="ABO30"/>
      <c r="ABP30"/>
      <c r="ABQ30"/>
      <c r="ABR30"/>
      <c r="ABS30"/>
      <c r="ABT30"/>
      <c r="ABU30"/>
      <c r="ABV30"/>
      <c r="ABW30"/>
      <c r="ABX30"/>
      <c r="ABY30"/>
      <c r="ABZ30"/>
      <c r="ACA30"/>
      <c r="ACB30"/>
      <c r="ACC30"/>
      <c r="ACD30"/>
      <c r="ACE30"/>
      <c r="ACF30"/>
      <c r="ACG30"/>
      <c r="ACH30"/>
      <c r="ACI30"/>
      <c r="ACJ30"/>
      <c r="ACK30"/>
      <c r="ACL30"/>
      <c r="ACM30"/>
      <c r="ACN30"/>
      <c r="ACO30"/>
      <c r="ACP30"/>
      <c r="ACQ30"/>
      <c r="ACR30"/>
      <c r="ACS30"/>
      <c r="ACT30"/>
      <c r="ACU30"/>
      <c r="ACV30"/>
      <c r="ACW30"/>
      <c r="ACX30"/>
      <c r="ACY30"/>
      <c r="ACZ30"/>
      <c r="ADA30"/>
      <c r="ADB30"/>
      <c r="ADC30"/>
      <c r="ADD30"/>
      <c r="ADE30"/>
      <c r="ADF30"/>
      <c r="ADG30"/>
      <c r="ADH30"/>
      <c r="ADI30"/>
      <c r="ADJ30"/>
      <c r="ADK30"/>
      <c r="ADL30"/>
      <c r="ADM30"/>
      <c r="ADN30"/>
      <c r="ADO30"/>
      <c r="ADP30"/>
      <c r="ADQ30"/>
      <c r="ADR30"/>
      <c r="ADS30"/>
      <c r="ADT30"/>
      <c r="ADU30"/>
      <c r="ADV30"/>
      <c r="ADW30"/>
      <c r="ADX30"/>
      <c r="ADY30"/>
      <c r="ADZ30"/>
      <c r="AEA30"/>
      <c r="AEB30"/>
      <c r="AEC30"/>
      <c r="AED30"/>
      <c r="AEE30"/>
      <c r="AEF30"/>
      <c r="AEG30"/>
      <c r="AEH30"/>
      <c r="AEI30"/>
      <c r="AEJ30"/>
      <c r="AEK30"/>
      <c r="AEL30"/>
      <c r="AEM30"/>
      <c r="AEN30"/>
      <c r="AEO30"/>
      <c r="AEP30"/>
      <c r="AEQ30"/>
      <c r="AER30"/>
      <c r="AES30"/>
      <c r="AET30"/>
      <c r="AEU30"/>
      <c r="AEV30"/>
      <c r="AEW30"/>
      <c r="AEX30"/>
      <c r="AEY30"/>
      <c r="AEZ30"/>
      <c r="AFA30"/>
      <c r="AFB30"/>
      <c r="AFC30"/>
      <c r="AFD30"/>
      <c r="AFE30"/>
      <c r="AFF30"/>
      <c r="AFG30"/>
      <c r="AFH30"/>
      <c r="AFI30"/>
      <c r="AFJ30"/>
      <c r="AFK30"/>
      <c r="AFL30"/>
      <c r="AFM30"/>
      <c r="AFN30"/>
      <c r="AFO30"/>
      <c r="AFP30"/>
      <c r="AFQ30"/>
      <c r="AFR30"/>
      <c r="AFS30"/>
      <c r="AFT30"/>
      <c r="AFU30"/>
      <c r="AFV30"/>
      <c r="AFW30"/>
      <c r="AFX30"/>
      <c r="AFY30"/>
      <c r="AFZ30"/>
      <c r="AGA30"/>
      <c r="AGB30"/>
      <c r="AGC30"/>
      <c r="AGD30"/>
      <c r="AGE30"/>
      <c r="AGF30"/>
      <c r="AGG30"/>
      <c r="AGH30"/>
      <c r="AGI30"/>
      <c r="AGJ30"/>
      <c r="AGK30"/>
      <c r="AGL30"/>
      <c r="AGM30"/>
      <c r="AGN30"/>
      <c r="AGO30"/>
      <c r="AGP30"/>
      <c r="AGQ30"/>
      <c r="AGR30"/>
      <c r="AGS30"/>
      <c r="AGT30"/>
      <c r="AGU30"/>
      <c r="AGV30"/>
      <c r="AGW30"/>
      <c r="AGX30"/>
      <c r="AGY30"/>
      <c r="AGZ30"/>
      <c r="AHA30"/>
      <c r="AHB30"/>
      <c r="AHC30"/>
      <c r="AHD30"/>
      <c r="AHE30"/>
      <c r="AHF30"/>
      <c r="AHG30"/>
      <c r="AHH30"/>
      <c r="AHI30"/>
      <c r="AHJ30"/>
      <c r="AHK30"/>
      <c r="AHL30"/>
      <c r="AHM30"/>
      <c r="AHN30"/>
      <c r="AHO30"/>
      <c r="AHP30"/>
      <c r="AHQ30"/>
      <c r="AHR30"/>
      <c r="AHS30"/>
      <c r="AHT30"/>
      <c r="AHU30"/>
      <c r="AHV30"/>
      <c r="AHW30"/>
      <c r="AHX30"/>
      <c r="AHY30"/>
      <c r="AHZ30"/>
      <c r="AIA30"/>
      <c r="AIB30"/>
      <c r="AIC30"/>
      <c r="AID30"/>
      <c r="AIE30"/>
      <c r="AIF30"/>
      <c r="AIG30"/>
      <c r="AIH30"/>
      <c r="AII30"/>
      <c r="AIJ30"/>
      <c r="AIK30"/>
      <c r="AIL30"/>
      <c r="AIM30"/>
      <c r="AIN30"/>
      <c r="AIO30"/>
      <c r="AIP30"/>
      <c r="AIQ30"/>
      <c r="AIR30"/>
      <c r="AIS30"/>
      <c r="AIT30"/>
      <c r="AIU30"/>
      <c r="AIV30"/>
      <c r="AIW30"/>
      <c r="AIX30"/>
      <c r="AIY30"/>
      <c r="AIZ30"/>
      <c r="AJA30"/>
      <c r="AJB30"/>
      <c r="AJC30"/>
      <c r="AJD30"/>
      <c r="AJE30"/>
      <c r="AJF30"/>
      <c r="AJG30"/>
      <c r="AJH30"/>
      <c r="AJI30"/>
      <c r="AJJ30"/>
      <c r="AJK30"/>
      <c r="AJL30"/>
      <c r="AJM30"/>
      <c r="AJN30"/>
      <c r="AJO30"/>
      <c r="AJP30"/>
      <c r="AJQ30"/>
      <c r="AJR30"/>
      <c r="AJS30"/>
      <c r="AJT30"/>
      <c r="AJU30"/>
      <c r="AJV30"/>
      <c r="AJW30"/>
      <c r="AJX30"/>
      <c r="AJY30"/>
      <c r="AJZ30"/>
      <c r="AKA30"/>
      <c r="AKB30"/>
      <c r="AKC30"/>
      <c r="AKD30"/>
      <c r="AKE30"/>
      <c r="AKF30"/>
      <c r="AKG30"/>
      <c r="AKH30"/>
      <c r="AKI30"/>
      <c r="AKJ30"/>
      <c r="AKK30"/>
      <c r="AKL30"/>
      <c r="AKM30"/>
      <c r="AKN30"/>
      <c r="AKO30"/>
      <c r="AKP30"/>
      <c r="AKQ30"/>
      <c r="AKR30"/>
      <c r="AKS30"/>
      <c r="AKT30"/>
      <c r="AKU30"/>
      <c r="AKV30"/>
      <c r="AKW30"/>
      <c r="AKX30"/>
      <c r="AKY30"/>
      <c r="AKZ30"/>
      <c r="ALA30"/>
      <c r="ALB30"/>
      <c r="ALC30"/>
      <c r="ALD30"/>
      <c r="ALE30"/>
      <c r="ALF30"/>
      <c r="ALG30"/>
      <c r="ALH30"/>
      <c r="ALI30"/>
      <c r="ALJ30"/>
      <c r="ALK30"/>
      <c r="ALL30"/>
      <c r="ALM30"/>
      <c r="ALN30"/>
      <c r="ALO30"/>
      <c r="ALP30"/>
      <c r="ALQ30"/>
      <c r="ALR30"/>
      <c r="ALS30"/>
      <c r="ALT30"/>
      <c r="ALU30"/>
      <c r="ALV30"/>
      <c r="ALW30"/>
      <c r="ALX30"/>
      <c r="ALY30"/>
      <c r="ALZ30"/>
      <c r="AMA30"/>
      <c r="AMB30"/>
      <c r="AMC30"/>
      <c r="AMD30"/>
      <c r="AME30"/>
      <c r="AMF30"/>
      <c r="AMG30"/>
      <c r="AMH30"/>
      <c r="AMI30"/>
      <c r="AMJ30"/>
      <c r="AMK30"/>
      <c r="AML30"/>
      <c r="AMM30"/>
      <c r="AMN30"/>
      <c r="AMO30"/>
      <c r="AMP30"/>
      <c r="AMQ30"/>
      <c r="AMR30"/>
      <c r="AMS30"/>
      <c r="AMT30"/>
      <c r="AMU30"/>
      <c r="AMV30"/>
      <c r="AMW30"/>
      <c r="AMX30"/>
      <c r="AMY30"/>
      <c r="AMZ30"/>
      <c r="ANA30"/>
      <c r="ANB30"/>
      <c r="ANC30"/>
      <c r="AND30"/>
      <c r="ANE30"/>
      <c r="ANF30"/>
      <c r="ANG30"/>
      <c r="ANH30"/>
      <c r="ANI30"/>
      <c r="ANJ30"/>
      <c r="ANK30"/>
      <c r="ANL30"/>
      <c r="ANM30"/>
      <c r="ANN30"/>
      <c r="ANO30"/>
      <c r="ANP30"/>
      <c r="ANQ30"/>
      <c r="ANR30"/>
      <c r="ANS30"/>
      <c r="ANT30"/>
      <c r="ANU30"/>
      <c r="ANV30"/>
      <c r="ANW30"/>
      <c r="ANX30"/>
      <c r="ANY30"/>
      <c r="ANZ30"/>
      <c r="AOA30"/>
      <c r="AOB30"/>
      <c r="AOC30"/>
      <c r="AOD30"/>
      <c r="AOE30"/>
      <c r="AOF30"/>
      <c r="AOG30"/>
      <c r="AOH30"/>
      <c r="AOI30"/>
      <c r="AOJ30"/>
      <c r="AOK30"/>
      <c r="AOL30"/>
      <c r="AOM30"/>
      <c r="AON30"/>
      <c r="AOO30"/>
      <c r="AOP30"/>
      <c r="AOQ30"/>
      <c r="AOR30"/>
      <c r="AOS30"/>
      <c r="AOT30"/>
      <c r="AOU30"/>
      <c r="AOV30"/>
      <c r="AOW30"/>
      <c r="AOX30"/>
      <c r="AOY30"/>
      <c r="AOZ30"/>
      <c r="APA30"/>
      <c r="APB30"/>
      <c r="APC30"/>
      <c r="APD30"/>
      <c r="APE30"/>
      <c r="APF30"/>
      <c r="APG30"/>
      <c r="APH30"/>
      <c r="API30"/>
      <c r="APJ30"/>
      <c r="APK30"/>
      <c r="APL30"/>
      <c r="APM30"/>
      <c r="APN30"/>
      <c r="APO30"/>
      <c r="APP30"/>
      <c r="APQ30"/>
      <c r="APR30"/>
      <c r="APS30"/>
      <c r="APT30"/>
      <c r="APU30"/>
      <c r="APV30"/>
      <c r="APW30"/>
      <c r="APX30"/>
      <c r="APY30"/>
      <c r="APZ30"/>
      <c r="AQA30"/>
      <c r="AQB30"/>
      <c r="AQC30"/>
      <c r="AQD30"/>
      <c r="AQE30"/>
      <c r="AQF30"/>
      <c r="AQG30"/>
      <c r="AQH30"/>
      <c r="AQI30"/>
      <c r="AQJ30"/>
      <c r="AQK30"/>
      <c r="AQL30"/>
      <c r="AQM30"/>
      <c r="AQN30"/>
      <c r="AQO30"/>
      <c r="AQP30"/>
      <c r="AQQ30"/>
      <c r="AQR30"/>
      <c r="AQS30"/>
      <c r="AQT30"/>
      <c r="AQU30"/>
      <c r="AQV30"/>
      <c r="AQW30"/>
      <c r="AQX30"/>
      <c r="AQY30"/>
      <c r="AQZ30"/>
      <c r="ARA30"/>
      <c r="ARB30"/>
      <c r="ARC30"/>
      <c r="ARD30"/>
      <c r="ARE30"/>
      <c r="ARF30"/>
      <c r="ARG30"/>
      <c r="ARH30"/>
      <c r="ARI30"/>
      <c r="ARJ30"/>
      <c r="ARK30"/>
      <c r="ARL30"/>
      <c r="ARM30"/>
      <c r="ARN30"/>
      <c r="ARO30"/>
      <c r="ARP30"/>
      <c r="ARQ30"/>
      <c r="ARR30"/>
      <c r="ARS30"/>
      <c r="ART30"/>
      <c r="ARU30"/>
      <c r="ARV30"/>
      <c r="ARW30"/>
      <c r="ARX30"/>
      <c r="ARY30"/>
      <c r="ARZ30"/>
      <c r="ASA30"/>
      <c r="ASB30"/>
      <c r="ASC30"/>
      <c r="ASD30"/>
      <c r="ASE30"/>
      <c r="ASF30"/>
      <c r="ASG30"/>
      <c r="ASH30"/>
      <c r="ASI30"/>
      <c r="ASJ30"/>
      <c r="ASK30"/>
      <c r="ASL30"/>
      <c r="ASM30"/>
      <c r="ASN30"/>
      <c r="ASO30"/>
      <c r="ASP30"/>
      <c r="ASQ30"/>
      <c r="ASR30"/>
      <c r="ASS30"/>
      <c r="AST30"/>
      <c r="ASU30"/>
      <c r="ASV30"/>
      <c r="ASW30"/>
      <c r="ASX30"/>
      <c r="ASY30"/>
      <c r="ASZ30"/>
      <c r="ATA30"/>
      <c r="ATB30"/>
      <c r="ATC30"/>
      <c r="ATD30"/>
      <c r="ATE30"/>
      <c r="ATF30"/>
      <c r="ATG30"/>
      <c r="ATH30"/>
      <c r="ATI30"/>
      <c r="ATJ30"/>
      <c r="ATK30"/>
      <c r="ATL30"/>
      <c r="ATM30"/>
      <c r="ATN30"/>
      <c r="ATO30"/>
      <c r="ATP30"/>
      <c r="ATQ30"/>
      <c r="ATR30"/>
      <c r="ATS30"/>
      <c r="ATT30"/>
      <c r="ATU30"/>
      <c r="ATV30"/>
      <c r="ATW30"/>
      <c r="ATX30"/>
      <c r="ATY30"/>
      <c r="ATZ30"/>
      <c r="AUA30"/>
      <c r="AUB30"/>
      <c r="AUC30"/>
      <c r="AUD30"/>
      <c r="AUE30"/>
      <c r="AUF30"/>
      <c r="AUG30"/>
      <c r="AUH30"/>
      <c r="AUI30"/>
      <c r="AUJ30"/>
      <c r="AUK30"/>
      <c r="AUL30"/>
      <c r="AUM30"/>
      <c r="AUN30"/>
      <c r="AUO30"/>
      <c r="AUP30"/>
      <c r="AUQ30"/>
      <c r="AUR30"/>
      <c r="AUS30"/>
      <c r="AUT30"/>
      <c r="AUU30"/>
      <c r="AUV30"/>
      <c r="AUW30"/>
      <c r="AUX30"/>
      <c r="AUY30"/>
      <c r="AUZ30"/>
      <c r="AVA30"/>
      <c r="AVB30"/>
      <c r="AVC30"/>
      <c r="AVD30"/>
      <c r="AVE30"/>
      <c r="AVF30"/>
      <c r="AVG30"/>
      <c r="AVH30"/>
      <c r="AVI30"/>
      <c r="AVJ30"/>
      <c r="AVK30"/>
      <c r="AVL30"/>
      <c r="AVM30"/>
      <c r="AVN30"/>
      <c r="AVO30"/>
      <c r="AVP30"/>
      <c r="AVQ30"/>
      <c r="AVR30"/>
      <c r="AVS30"/>
      <c r="AVT30"/>
      <c r="AVU30"/>
      <c r="AVV30"/>
      <c r="AVW30"/>
      <c r="AVX30"/>
      <c r="AVY30"/>
      <c r="AVZ30"/>
      <c r="AWA30"/>
      <c r="AWB30"/>
      <c r="AWC30"/>
      <c r="AWD30"/>
      <c r="AWE30"/>
      <c r="AWF30"/>
      <c r="AWG30"/>
      <c r="AWH30"/>
      <c r="AWI30"/>
      <c r="AWJ30"/>
      <c r="AWK30"/>
      <c r="AWL30"/>
      <c r="AWM30"/>
      <c r="AWN30"/>
      <c r="AWO30"/>
      <c r="AWP30"/>
      <c r="AWQ30"/>
      <c r="AWR30"/>
      <c r="AWS30"/>
      <c r="AWT30"/>
      <c r="AWU30"/>
      <c r="AWV30"/>
      <c r="AWW30"/>
      <c r="AWX30"/>
      <c r="AWY30"/>
      <c r="AWZ30"/>
      <c r="AXA30"/>
      <c r="AXB30"/>
      <c r="AXC30"/>
      <c r="AXD30"/>
      <c r="AXE30"/>
      <c r="AXF30"/>
      <c r="AXG30"/>
      <c r="AXH30"/>
      <c r="AXI30"/>
      <c r="AXJ30"/>
      <c r="AXK30"/>
      <c r="AXL30"/>
      <c r="AXM30"/>
      <c r="AXN30"/>
      <c r="AXO30"/>
      <c r="AXP30"/>
      <c r="AXQ30"/>
      <c r="AXR30"/>
      <c r="AXS30"/>
      <c r="AXT30"/>
      <c r="AXU30"/>
      <c r="AXV30"/>
      <c r="AXW30"/>
      <c r="AXX30"/>
      <c r="AXY30"/>
      <c r="AXZ30"/>
      <c r="AYA30"/>
      <c r="AYB30"/>
      <c r="AYC30"/>
      <c r="AYD30"/>
      <c r="AYE30"/>
      <c r="AYF30"/>
      <c r="AYG30"/>
      <c r="AYH30"/>
      <c r="AYI30"/>
      <c r="AYJ30"/>
      <c r="AYK30"/>
      <c r="AYL30"/>
      <c r="AYM30"/>
      <c r="AYN30"/>
      <c r="AYO30"/>
      <c r="AYP30"/>
      <c r="AYQ30"/>
      <c r="AYR30"/>
      <c r="AYS30"/>
      <c r="AYT30"/>
      <c r="AYU30"/>
      <c r="AYV30"/>
      <c r="AYW30"/>
      <c r="AYX30"/>
      <c r="AYY30"/>
      <c r="AYZ30"/>
      <c r="AZA30"/>
      <c r="AZB30"/>
      <c r="AZC30"/>
      <c r="AZD30"/>
      <c r="AZE30"/>
      <c r="AZF30"/>
      <c r="AZG30"/>
      <c r="AZH30"/>
      <c r="AZI30"/>
      <c r="AZJ30"/>
      <c r="AZK30"/>
      <c r="AZL30"/>
      <c r="AZM30"/>
      <c r="AZN30"/>
      <c r="AZO30"/>
      <c r="AZP30"/>
      <c r="AZQ30"/>
      <c r="AZR30"/>
      <c r="AZS30"/>
      <c r="AZT30"/>
      <c r="AZU30"/>
      <c r="AZV30"/>
      <c r="AZW30"/>
      <c r="AZX30"/>
      <c r="AZY30"/>
      <c r="AZZ30"/>
      <c r="BAA30"/>
      <c r="BAB30"/>
      <c r="BAC30"/>
      <c r="BAD30"/>
      <c r="BAE30"/>
      <c r="BAF30"/>
      <c r="BAG30"/>
      <c r="BAH30"/>
      <c r="BAI30"/>
      <c r="BAJ30"/>
      <c r="BAK30"/>
      <c r="BAL30"/>
      <c r="BAM30"/>
      <c r="BAN30"/>
      <c r="BAO30"/>
      <c r="BAP30"/>
      <c r="BAQ30"/>
      <c r="BAR30"/>
      <c r="BAS30"/>
      <c r="BAT30"/>
      <c r="BAU30"/>
      <c r="BAV30"/>
      <c r="BAW30"/>
      <c r="BAX30"/>
      <c r="BAY30"/>
      <c r="BAZ30"/>
      <c r="BBA30"/>
      <c r="BBB30"/>
      <c r="BBC30"/>
      <c r="BBD30"/>
      <c r="BBE30"/>
      <c r="BBF30"/>
      <c r="BBG30"/>
      <c r="BBH30"/>
      <c r="BBI30"/>
      <c r="BBJ30"/>
      <c r="BBK30"/>
      <c r="BBL30"/>
      <c r="BBM30"/>
      <c r="BBN30"/>
      <c r="BBO30"/>
      <c r="BBP30"/>
      <c r="BBQ30"/>
      <c r="BBR30"/>
      <c r="BBS30"/>
      <c r="BBT30"/>
      <c r="BBU30"/>
      <c r="BBV30"/>
      <c r="BBW30"/>
      <c r="BBX30"/>
      <c r="BBY30"/>
      <c r="BBZ30"/>
      <c r="BCA30"/>
      <c r="BCB30"/>
      <c r="BCC30"/>
      <c r="BCD30"/>
      <c r="BCE30"/>
      <c r="BCF30"/>
      <c r="BCG30"/>
      <c r="BCH30"/>
      <c r="BCI30"/>
      <c r="BCJ30"/>
      <c r="BCK30"/>
      <c r="BCL30"/>
      <c r="BCM30"/>
      <c r="BCN30"/>
      <c r="BCO30"/>
      <c r="BCP30"/>
      <c r="BCQ30"/>
      <c r="BCR30"/>
      <c r="BCS30"/>
      <c r="BCT30"/>
      <c r="BCU30"/>
      <c r="BCV30"/>
      <c r="BCW30"/>
      <c r="BCX30"/>
      <c r="BCY30"/>
      <c r="BCZ30"/>
      <c r="BDA30"/>
      <c r="BDB30"/>
      <c r="BDC30"/>
      <c r="BDD30"/>
      <c r="BDE30"/>
      <c r="BDF30"/>
      <c r="BDG30"/>
      <c r="BDH30"/>
      <c r="BDI30"/>
      <c r="BDJ30"/>
      <c r="BDK30"/>
      <c r="BDL30"/>
      <c r="BDM30"/>
      <c r="BDN30"/>
      <c r="BDO30"/>
      <c r="BDP30"/>
      <c r="BDQ30"/>
      <c r="BDR30"/>
      <c r="BDS30"/>
      <c r="BDT30"/>
      <c r="BDU30"/>
      <c r="BDV30"/>
      <c r="BDW30"/>
      <c r="BDX30"/>
      <c r="BDY30"/>
      <c r="BDZ30"/>
      <c r="BEA30"/>
      <c r="BEB30"/>
      <c r="BEC30"/>
      <c r="BED30"/>
      <c r="BEE30"/>
      <c r="BEF30"/>
      <c r="BEG30"/>
      <c r="BEH30"/>
      <c r="BEI30"/>
      <c r="BEJ30"/>
      <c r="BEK30"/>
      <c r="BEL30"/>
      <c r="BEM30"/>
      <c r="BEN30"/>
      <c r="BEO30"/>
      <c r="BEP30"/>
      <c r="BEQ30"/>
      <c r="BER30"/>
      <c r="BES30"/>
      <c r="BET30"/>
      <c r="BEU30"/>
      <c r="BEV30"/>
      <c r="BEW30"/>
      <c r="BEX30"/>
      <c r="BEY30"/>
      <c r="BEZ30"/>
      <c r="BFA30"/>
      <c r="BFB30"/>
      <c r="BFC30"/>
      <c r="BFD30"/>
      <c r="BFE30"/>
      <c r="BFF30"/>
      <c r="BFG30"/>
      <c r="BFH30"/>
      <c r="BFI30"/>
      <c r="BFJ30"/>
      <c r="BFK30"/>
      <c r="BFL30"/>
      <c r="BFM30"/>
      <c r="BFN30"/>
      <c r="BFO30"/>
      <c r="BFP30"/>
      <c r="BFQ30"/>
      <c r="BFR30"/>
      <c r="BFS30"/>
      <c r="BFT30"/>
      <c r="BFU30"/>
      <c r="BFV30"/>
      <c r="BFW30"/>
      <c r="BFX30"/>
      <c r="BFY30"/>
      <c r="BFZ30"/>
      <c r="BGA30"/>
      <c r="BGB30"/>
      <c r="BGC30"/>
      <c r="BGD30"/>
      <c r="BGE30"/>
      <c r="BGF30"/>
      <c r="BGG30"/>
      <c r="BGH30"/>
      <c r="BGI30"/>
      <c r="BGJ30"/>
      <c r="BGK30"/>
      <c r="BGL30"/>
      <c r="BGM30"/>
      <c r="BGN30"/>
      <c r="BGO30"/>
      <c r="BGP30"/>
      <c r="BGQ30"/>
      <c r="BGR30"/>
      <c r="BGS30"/>
      <c r="BGT30"/>
      <c r="BGU30"/>
      <c r="BGV30"/>
      <c r="BGW30"/>
      <c r="BGX30"/>
      <c r="BGY30"/>
      <c r="BGZ30"/>
      <c r="BHA30"/>
      <c r="BHB30"/>
      <c r="BHC30"/>
      <c r="BHD30"/>
      <c r="BHE30"/>
      <c r="BHF30"/>
      <c r="BHG30"/>
      <c r="BHH30"/>
      <c r="BHI30"/>
      <c r="BHJ30"/>
      <c r="BHK30"/>
      <c r="BHL30"/>
      <c r="BHM30"/>
      <c r="BHN30"/>
      <c r="BHO30"/>
      <c r="BHP30"/>
      <c r="BHQ30"/>
      <c r="BHR30"/>
      <c r="BHS30"/>
      <c r="BHT30"/>
      <c r="BHU30"/>
      <c r="BHV30"/>
      <c r="BHW30"/>
      <c r="BHX30"/>
      <c r="BHY30"/>
      <c r="BHZ30"/>
      <c r="BIA30"/>
      <c r="BIB30"/>
      <c r="BIC30"/>
      <c r="BID30"/>
      <c r="BIE30"/>
      <c r="BIF30"/>
      <c r="BIG30"/>
      <c r="BIH30"/>
      <c r="BII30"/>
      <c r="BIJ30"/>
      <c r="BIK30"/>
      <c r="BIL30"/>
      <c r="BIM30"/>
      <c r="BIN30"/>
      <c r="BIO30"/>
      <c r="BIP30"/>
      <c r="BIQ30"/>
      <c r="BIR30"/>
      <c r="BIS30"/>
      <c r="BIT30"/>
      <c r="BIU30"/>
      <c r="BIV30"/>
      <c r="BIW30"/>
      <c r="BIX30"/>
      <c r="BIY30"/>
      <c r="BIZ30"/>
      <c r="BJA30"/>
      <c r="BJB30"/>
      <c r="BJC30"/>
      <c r="BJD30"/>
      <c r="BJE30"/>
      <c r="BJF30"/>
      <c r="BJG30"/>
      <c r="BJH30"/>
      <c r="BJI30"/>
      <c r="BJJ30"/>
      <c r="BJK30"/>
      <c r="BJL30"/>
      <c r="BJM30"/>
      <c r="BJN30"/>
      <c r="BJO30"/>
      <c r="BJP30"/>
      <c r="BJQ30"/>
      <c r="BJR30"/>
      <c r="BJS30"/>
      <c r="BJT30"/>
      <c r="BJU30"/>
      <c r="BJV30"/>
      <c r="BJW30"/>
      <c r="BJX30"/>
      <c r="BJY30"/>
      <c r="BJZ30"/>
      <c r="BKA30"/>
      <c r="BKB30"/>
      <c r="BKC30"/>
      <c r="BKD30"/>
      <c r="BKE30"/>
      <c r="BKF30"/>
      <c r="BKG30"/>
      <c r="BKH30"/>
      <c r="BKI30"/>
      <c r="BKJ30"/>
      <c r="BKK30"/>
      <c r="BKL30"/>
      <c r="BKM30"/>
      <c r="BKN30"/>
      <c r="BKO30"/>
      <c r="BKP30"/>
      <c r="BKQ30"/>
      <c r="BKR30"/>
      <c r="BKS30"/>
      <c r="BKT30"/>
      <c r="BKU30"/>
      <c r="BKV30"/>
      <c r="BKW30"/>
      <c r="BKX30"/>
      <c r="BKY30"/>
      <c r="BKZ30"/>
      <c r="BLA30"/>
      <c r="BLB30"/>
      <c r="BLC30"/>
      <c r="BLD30"/>
      <c r="BLE30"/>
      <c r="BLF30"/>
      <c r="BLG30"/>
      <c r="BLH30"/>
      <c r="BLI30"/>
      <c r="BLJ30"/>
      <c r="BLK30"/>
      <c r="BLL30"/>
      <c r="BLM30"/>
      <c r="BLN30"/>
      <c r="BLO30"/>
      <c r="BLP30"/>
      <c r="BLQ30"/>
      <c r="BLR30"/>
      <c r="BLS30"/>
      <c r="BLT30"/>
      <c r="BLU30"/>
      <c r="BLV30"/>
      <c r="BLW30"/>
      <c r="BLX30"/>
      <c r="BLY30"/>
      <c r="BLZ30"/>
      <c r="BMA30"/>
      <c r="BMB30"/>
      <c r="BMC30"/>
      <c r="BMD30"/>
      <c r="BME30"/>
      <c r="BMF30"/>
      <c r="BMG30"/>
      <c r="BMH30"/>
      <c r="BMI30"/>
      <c r="BMJ30"/>
      <c r="BMK30"/>
      <c r="BML30"/>
      <c r="BMM30"/>
      <c r="BMN30"/>
      <c r="BMO30"/>
      <c r="BMP30"/>
      <c r="BMQ30"/>
      <c r="BMR30"/>
      <c r="BMS30"/>
      <c r="BMT30"/>
      <c r="BMU30"/>
      <c r="BMV30"/>
      <c r="BMW30"/>
      <c r="BMX30"/>
      <c r="BMY30"/>
      <c r="BMZ30"/>
      <c r="BNA30"/>
      <c r="BNB30"/>
      <c r="BNC30"/>
      <c r="BND30"/>
      <c r="BNE30"/>
      <c r="BNF30"/>
      <c r="BNG30"/>
      <c r="BNH30"/>
      <c r="BNI30"/>
      <c r="BNJ30"/>
      <c r="BNK30"/>
      <c r="BNL30"/>
      <c r="BNM30"/>
      <c r="BNN30"/>
      <c r="BNO30"/>
      <c r="BNP30"/>
      <c r="BNQ30"/>
      <c r="BNR30"/>
      <c r="BNS30"/>
      <c r="BNT30"/>
      <c r="BNU30"/>
      <c r="BNV30"/>
      <c r="BNW30"/>
      <c r="BNX30"/>
      <c r="BNY30"/>
      <c r="BNZ30"/>
      <c r="BOA30"/>
      <c r="BOB30"/>
      <c r="BOC30"/>
      <c r="BOD30"/>
      <c r="BOE30"/>
      <c r="BOF30"/>
      <c r="BOG30"/>
      <c r="BOH30"/>
      <c r="BOI30"/>
      <c r="BOJ30"/>
      <c r="BOK30"/>
      <c r="BOL30"/>
      <c r="BOM30"/>
      <c r="BON30"/>
      <c r="BOO30"/>
      <c r="BOP30"/>
      <c r="BOQ30"/>
      <c r="BOR30"/>
      <c r="BOS30"/>
      <c r="BOT30"/>
      <c r="BOU30"/>
      <c r="BOV30"/>
      <c r="BOW30"/>
      <c r="BOX30"/>
      <c r="BOY30"/>
      <c r="BOZ30"/>
      <c r="BPA30"/>
      <c r="BPB30"/>
      <c r="BPC30"/>
      <c r="BPD30"/>
      <c r="BPE30"/>
      <c r="BPF30"/>
      <c r="BPG30"/>
      <c r="BPH30"/>
      <c r="BPI30"/>
      <c r="BPJ30"/>
      <c r="BPK30"/>
      <c r="BPL30"/>
      <c r="BPM30"/>
      <c r="BPN30"/>
      <c r="BPO30"/>
      <c r="BPP30"/>
      <c r="BPQ30"/>
      <c r="BPR30"/>
      <c r="BPS30"/>
      <c r="BPT30"/>
      <c r="BPU30"/>
      <c r="BPV30"/>
      <c r="BPW30"/>
      <c r="BPX30"/>
      <c r="BPY30"/>
      <c r="BPZ30"/>
      <c r="BQA30"/>
      <c r="BQB30"/>
      <c r="BQC30"/>
      <c r="BQD30"/>
      <c r="BQE30"/>
      <c r="BQF30"/>
      <c r="BQG30"/>
      <c r="BQH30"/>
      <c r="BQI30"/>
      <c r="BQJ30"/>
      <c r="BQK30"/>
      <c r="BQL30"/>
      <c r="BQM30"/>
      <c r="BQN30"/>
      <c r="BQO30"/>
      <c r="BQP30"/>
      <c r="BQQ30"/>
      <c r="BQR30"/>
      <c r="BQS30"/>
      <c r="BQT30"/>
      <c r="BQU30"/>
      <c r="BQV30"/>
      <c r="BQW30"/>
      <c r="BQX30"/>
      <c r="BQY30"/>
      <c r="BQZ30"/>
      <c r="BRA30"/>
      <c r="BRB30"/>
      <c r="BRC30"/>
      <c r="BRD30"/>
      <c r="BRE30"/>
      <c r="BRF30"/>
      <c r="BRG30"/>
      <c r="BRH30"/>
      <c r="BRI30"/>
      <c r="BRJ30"/>
      <c r="BRK30"/>
      <c r="BRL30"/>
      <c r="BRM30"/>
      <c r="BRN30"/>
      <c r="BRO30"/>
      <c r="BRP30"/>
      <c r="BRQ30"/>
      <c r="BRR30"/>
      <c r="BRS30"/>
      <c r="BRT30"/>
      <c r="BRU30"/>
      <c r="BRV30"/>
      <c r="BRW30"/>
      <c r="BRX30"/>
      <c r="BRY30"/>
      <c r="BRZ30"/>
      <c r="BSA30"/>
      <c r="BSB30"/>
      <c r="BSC30"/>
      <c r="BSD30"/>
      <c r="BSE30"/>
      <c r="BSF30"/>
      <c r="BSG30"/>
      <c r="BSH30"/>
      <c r="BSI30"/>
      <c r="BSJ30"/>
      <c r="BSK30"/>
      <c r="BSL30"/>
      <c r="BSM30"/>
      <c r="BSN30"/>
      <c r="BSO30"/>
      <c r="BSP30"/>
      <c r="BSQ30"/>
      <c r="BSR30"/>
      <c r="BSS30"/>
      <c r="BST30"/>
      <c r="BSU30"/>
      <c r="BSV30"/>
      <c r="BSW30"/>
      <c r="BSX30"/>
      <c r="BSY30"/>
      <c r="BSZ30"/>
      <c r="BTA30"/>
      <c r="BTB30"/>
      <c r="BTC30"/>
      <c r="BTD30"/>
      <c r="BTE30"/>
      <c r="BTF30"/>
      <c r="BTG30"/>
      <c r="BTH30"/>
      <c r="BTI30"/>
      <c r="BTJ30"/>
      <c r="BTK30"/>
      <c r="BTL30"/>
      <c r="BTM30"/>
      <c r="BTN30"/>
      <c r="BTO30"/>
      <c r="BTP30"/>
      <c r="BTQ30"/>
      <c r="BTR30"/>
      <c r="BTS30"/>
      <c r="BTT30"/>
      <c r="BTU30"/>
      <c r="BTV30"/>
      <c r="BTW30"/>
      <c r="BTX30"/>
      <c r="BTY30"/>
      <c r="BTZ30"/>
      <c r="BUA30"/>
      <c r="BUB30"/>
      <c r="BUC30"/>
      <c r="BUD30"/>
      <c r="BUE30"/>
      <c r="BUF30"/>
      <c r="BUG30"/>
      <c r="BUH30"/>
      <c r="BUI30"/>
      <c r="BUJ30"/>
      <c r="BUK30"/>
      <c r="BUL30"/>
      <c r="BUM30"/>
      <c r="BUN30"/>
      <c r="BUO30"/>
      <c r="BUP30"/>
      <c r="BUQ30"/>
      <c r="BUR30"/>
      <c r="BUS30"/>
      <c r="BUT30"/>
      <c r="BUU30"/>
      <c r="BUV30"/>
      <c r="BUW30"/>
      <c r="BUX30"/>
      <c r="BUY30"/>
      <c r="BUZ30"/>
      <c r="BVA30"/>
      <c r="BVB30"/>
      <c r="BVC30"/>
      <c r="BVD30"/>
      <c r="BVE30"/>
      <c r="BVF30"/>
      <c r="BVG30"/>
      <c r="BVH30"/>
      <c r="BVI30"/>
      <c r="BVJ30"/>
      <c r="BVK30"/>
      <c r="BVL30"/>
      <c r="BVM30"/>
      <c r="BVN30"/>
      <c r="BVO30"/>
      <c r="BVP30"/>
      <c r="BVQ30"/>
      <c r="BVR30"/>
      <c r="BVS30"/>
      <c r="BVT30"/>
      <c r="BVU30"/>
      <c r="BVV30"/>
      <c r="BVW30"/>
      <c r="BVX30"/>
      <c r="BVY30"/>
      <c r="BVZ30"/>
      <c r="BWA30"/>
      <c r="BWB30"/>
      <c r="BWC30"/>
      <c r="BWD30"/>
      <c r="BWE30"/>
      <c r="BWF30"/>
      <c r="BWG30"/>
      <c r="BWH30"/>
      <c r="BWI30"/>
      <c r="BWJ30"/>
      <c r="BWK30"/>
      <c r="BWL30"/>
      <c r="BWM30"/>
      <c r="BWN30"/>
      <c r="BWO30"/>
      <c r="BWP30"/>
      <c r="BWQ30"/>
      <c r="BWR30"/>
      <c r="BWS30"/>
      <c r="BWT30"/>
      <c r="BWU30"/>
      <c r="BWV30"/>
      <c r="BWW30"/>
      <c r="BWX30"/>
      <c r="BWY30"/>
      <c r="BWZ30"/>
      <c r="BXA30"/>
      <c r="BXB30"/>
      <c r="BXC30"/>
      <c r="BXD30"/>
      <c r="BXE30"/>
      <c r="BXF30"/>
      <c r="BXG30"/>
      <c r="BXH30"/>
      <c r="BXI30"/>
      <c r="BXJ30"/>
      <c r="BXK30"/>
      <c r="BXL30"/>
      <c r="BXM30"/>
      <c r="BXN30"/>
      <c r="BXO30"/>
      <c r="BXP30"/>
      <c r="BXQ30"/>
      <c r="BXR30"/>
      <c r="BXS30"/>
      <c r="BXT30"/>
      <c r="BXU30"/>
      <c r="BXV30"/>
      <c r="BXW30"/>
      <c r="BXX30"/>
      <c r="BXY30"/>
      <c r="BXZ30"/>
      <c r="BYA30"/>
      <c r="BYB30"/>
      <c r="BYC30"/>
      <c r="BYD30"/>
      <c r="BYE30"/>
      <c r="BYF30"/>
      <c r="BYG30"/>
      <c r="BYH30"/>
      <c r="BYI30"/>
      <c r="BYJ30"/>
      <c r="BYK30"/>
      <c r="BYL30"/>
      <c r="BYM30"/>
      <c r="BYN30"/>
      <c r="BYO30"/>
      <c r="BYP30"/>
      <c r="BYQ30"/>
      <c r="BYR30"/>
      <c r="BYS30"/>
      <c r="BYT30"/>
      <c r="BYU30"/>
      <c r="BYV30"/>
      <c r="BYW30"/>
      <c r="BYX30"/>
      <c r="BYY30"/>
      <c r="BYZ30"/>
      <c r="BZA30"/>
      <c r="BZB30"/>
      <c r="BZC30"/>
      <c r="BZD30"/>
      <c r="BZE30"/>
      <c r="BZF30"/>
      <c r="BZG30"/>
      <c r="BZH30"/>
      <c r="BZI30"/>
      <c r="BZJ30"/>
      <c r="BZK30"/>
      <c r="BZL30"/>
      <c r="BZM30"/>
      <c r="BZN30"/>
      <c r="BZO30"/>
      <c r="BZP30"/>
      <c r="BZQ30"/>
      <c r="BZR30"/>
      <c r="BZS30"/>
      <c r="BZT30"/>
      <c r="BZU30"/>
      <c r="BZV30"/>
      <c r="BZW30"/>
      <c r="BZX30"/>
      <c r="BZY30"/>
      <c r="BZZ30"/>
      <c r="CAA30"/>
      <c r="CAB30"/>
      <c r="CAC30"/>
      <c r="CAD30"/>
      <c r="CAE30"/>
      <c r="CAF30"/>
      <c r="CAG30"/>
      <c r="CAH30"/>
      <c r="CAI30"/>
      <c r="CAJ30"/>
      <c r="CAK30"/>
      <c r="CAL30"/>
      <c r="CAM30"/>
      <c r="CAN30"/>
      <c r="CAO30"/>
      <c r="CAP30"/>
      <c r="CAQ30"/>
      <c r="CAR30"/>
      <c r="CAS30"/>
      <c r="CAT30"/>
      <c r="CAU30"/>
      <c r="CAV30"/>
      <c r="CAW30"/>
      <c r="CAX30"/>
      <c r="CAY30"/>
      <c r="CAZ30"/>
      <c r="CBA30"/>
      <c r="CBB30"/>
      <c r="CBC30"/>
      <c r="CBD30"/>
      <c r="CBE30"/>
      <c r="CBF30"/>
      <c r="CBG30"/>
      <c r="CBH30"/>
      <c r="CBI30"/>
      <c r="CBJ30"/>
      <c r="CBK30"/>
      <c r="CBL30"/>
      <c r="CBM30"/>
      <c r="CBN30"/>
      <c r="CBO30"/>
      <c r="CBP30"/>
      <c r="CBQ30"/>
      <c r="CBR30"/>
      <c r="CBS30"/>
      <c r="CBT30"/>
      <c r="CBU30"/>
      <c r="CBV30"/>
      <c r="CBW30"/>
      <c r="CBX30"/>
      <c r="CBY30"/>
      <c r="CBZ30"/>
      <c r="CCA30"/>
      <c r="CCB30"/>
      <c r="CCC30"/>
      <c r="CCD30"/>
      <c r="CCE30"/>
      <c r="CCF30"/>
      <c r="CCG30"/>
      <c r="CCH30"/>
      <c r="CCI30"/>
      <c r="CCJ30"/>
      <c r="CCK30"/>
      <c r="CCL30"/>
      <c r="CCM30"/>
      <c r="CCN30"/>
      <c r="CCO30"/>
      <c r="CCP30"/>
      <c r="CCQ30"/>
      <c r="CCR30"/>
      <c r="CCS30"/>
      <c r="CCT30"/>
      <c r="CCU30"/>
      <c r="CCV30"/>
      <c r="CCW30"/>
      <c r="CCX30"/>
      <c r="CCY30"/>
      <c r="CCZ30"/>
      <c r="CDA30"/>
      <c r="CDB30"/>
      <c r="CDC30"/>
      <c r="CDD30"/>
      <c r="CDE30"/>
      <c r="CDF30"/>
      <c r="CDG30"/>
      <c r="CDH30"/>
      <c r="CDI30"/>
      <c r="CDJ30"/>
      <c r="CDK30"/>
      <c r="CDL30"/>
      <c r="CDM30"/>
      <c r="CDN30"/>
      <c r="CDO30"/>
      <c r="CDP30"/>
      <c r="CDQ30"/>
      <c r="CDR30"/>
      <c r="CDS30"/>
      <c r="CDT30"/>
      <c r="CDU30"/>
      <c r="CDV30"/>
      <c r="CDW30"/>
      <c r="CDX30"/>
      <c r="CDY30"/>
      <c r="CDZ30"/>
      <c r="CEA30"/>
      <c r="CEB30"/>
      <c r="CEC30"/>
      <c r="CED30"/>
      <c r="CEE30"/>
      <c r="CEF30"/>
      <c r="CEG30"/>
      <c r="CEH30"/>
      <c r="CEI30"/>
      <c r="CEJ30"/>
      <c r="CEK30"/>
      <c r="CEL30"/>
      <c r="CEM30"/>
      <c r="CEN30"/>
      <c r="CEO30"/>
      <c r="CEP30"/>
      <c r="CEQ30"/>
      <c r="CER30"/>
      <c r="CES30"/>
      <c r="CET30"/>
      <c r="CEU30"/>
      <c r="CEV30"/>
      <c r="CEW30"/>
      <c r="CEX30"/>
      <c r="CEY30"/>
      <c r="CEZ30"/>
      <c r="CFA30"/>
      <c r="CFB30"/>
      <c r="CFC30"/>
      <c r="CFD30"/>
      <c r="CFE30"/>
      <c r="CFF30"/>
      <c r="CFG30"/>
      <c r="CFH30"/>
      <c r="CFI30"/>
      <c r="CFJ30"/>
      <c r="CFK30"/>
      <c r="CFL30"/>
      <c r="CFM30"/>
      <c r="CFN30"/>
      <c r="CFO30"/>
      <c r="CFP30"/>
      <c r="CFQ30"/>
      <c r="CFR30"/>
      <c r="CFS30"/>
      <c r="CFT30"/>
      <c r="CFU30"/>
      <c r="CFV30"/>
      <c r="CFW30"/>
      <c r="CFX30"/>
      <c r="CFY30"/>
      <c r="CFZ30"/>
      <c r="CGA30"/>
      <c r="CGB30"/>
      <c r="CGC30"/>
      <c r="CGD30"/>
      <c r="CGE30"/>
      <c r="CGF30"/>
      <c r="CGG30"/>
      <c r="CGH30"/>
      <c r="CGI30"/>
      <c r="CGJ30"/>
      <c r="CGK30"/>
      <c r="CGL30"/>
      <c r="CGM30"/>
      <c r="CGN30"/>
      <c r="CGO30"/>
      <c r="CGP30"/>
      <c r="CGQ30"/>
      <c r="CGR30"/>
      <c r="CGS30"/>
      <c r="CGT30"/>
      <c r="CGU30"/>
      <c r="CGV30"/>
      <c r="CGW30"/>
      <c r="CGX30"/>
      <c r="CGY30"/>
      <c r="CGZ30"/>
      <c r="CHA30"/>
      <c r="CHB30"/>
      <c r="CHC30"/>
      <c r="CHD30"/>
      <c r="CHE30"/>
      <c r="CHF30"/>
      <c r="CHG30"/>
      <c r="CHH30"/>
      <c r="CHI30"/>
      <c r="CHJ30"/>
      <c r="CHK30"/>
      <c r="CHL30"/>
      <c r="CHM30"/>
      <c r="CHN30"/>
      <c r="CHO30"/>
      <c r="CHP30"/>
      <c r="CHQ30"/>
      <c r="CHR30"/>
      <c r="CHS30"/>
      <c r="CHT30"/>
      <c r="CHU30"/>
      <c r="CHV30"/>
      <c r="CHW30"/>
      <c r="CHX30"/>
      <c r="CHY30"/>
      <c r="CHZ30"/>
      <c r="CIA30"/>
      <c r="CIB30"/>
      <c r="CIC30"/>
      <c r="CID30"/>
      <c r="CIE30"/>
      <c r="CIF30"/>
      <c r="CIG30"/>
      <c r="CIH30"/>
      <c r="CII30"/>
      <c r="CIJ30"/>
      <c r="CIK30"/>
      <c r="CIL30"/>
      <c r="CIM30"/>
      <c r="CIN30"/>
      <c r="CIO30"/>
      <c r="CIP30"/>
      <c r="CIQ30"/>
      <c r="CIR30"/>
      <c r="CIS30"/>
      <c r="CIT30"/>
      <c r="CIU30"/>
      <c r="CIV30"/>
      <c r="CIW30"/>
      <c r="CIX30"/>
      <c r="CIY30"/>
      <c r="CIZ30"/>
      <c r="CJA30"/>
      <c r="CJB30"/>
      <c r="CJC30"/>
      <c r="CJD30"/>
      <c r="CJE30"/>
      <c r="CJF30"/>
      <c r="CJG30"/>
      <c r="CJH30"/>
      <c r="CJI30"/>
      <c r="CJJ30"/>
      <c r="CJK30"/>
      <c r="CJL30"/>
      <c r="CJM30"/>
      <c r="CJN30"/>
      <c r="CJO30"/>
      <c r="CJP30"/>
      <c r="CJQ30"/>
      <c r="CJR30"/>
      <c r="CJS30"/>
      <c r="CJT30"/>
      <c r="CJU30"/>
      <c r="CJV30"/>
      <c r="CJW30"/>
      <c r="CJX30"/>
      <c r="CJY30"/>
      <c r="CJZ30"/>
      <c r="CKA30"/>
      <c r="CKB30"/>
      <c r="CKC30"/>
      <c r="CKD30"/>
      <c r="CKE30"/>
      <c r="CKF30"/>
      <c r="CKG30"/>
      <c r="CKH30"/>
      <c r="CKI30"/>
      <c r="CKJ30"/>
      <c r="CKK30"/>
      <c r="CKL30"/>
      <c r="CKM30"/>
      <c r="CKN30"/>
      <c r="CKO30"/>
      <c r="CKP30"/>
      <c r="CKQ30"/>
      <c r="CKR30"/>
      <c r="CKS30"/>
      <c r="CKT30"/>
      <c r="CKU30"/>
      <c r="CKV30"/>
      <c r="CKW30"/>
      <c r="CKX30"/>
      <c r="CKY30"/>
      <c r="CKZ30"/>
      <c r="CLA30"/>
      <c r="CLB30"/>
      <c r="CLC30"/>
      <c r="CLD30"/>
      <c r="CLE30"/>
      <c r="CLF30"/>
      <c r="CLG30"/>
      <c r="CLH30"/>
      <c r="CLI30"/>
      <c r="CLJ30"/>
      <c r="CLK30"/>
      <c r="CLL30"/>
      <c r="CLM30"/>
      <c r="CLN30"/>
      <c r="CLO30"/>
      <c r="CLP30"/>
      <c r="CLQ30"/>
      <c r="CLR30"/>
      <c r="CLS30"/>
      <c r="CLT30"/>
      <c r="CLU30"/>
      <c r="CLV30"/>
      <c r="CLW30"/>
      <c r="CLX30"/>
      <c r="CLY30"/>
      <c r="CLZ30"/>
      <c r="CMA30"/>
      <c r="CMB30"/>
      <c r="CMC30"/>
      <c r="CMD30"/>
      <c r="CME30"/>
      <c r="CMF30"/>
      <c r="CMG30"/>
      <c r="CMH30"/>
      <c r="CMI30"/>
      <c r="CMJ30"/>
      <c r="CMK30"/>
      <c r="CML30"/>
      <c r="CMM30"/>
      <c r="CMN30"/>
      <c r="CMO30"/>
      <c r="CMP30"/>
      <c r="CMQ30"/>
      <c r="CMR30"/>
      <c r="CMS30"/>
      <c r="CMT30"/>
      <c r="CMU30"/>
      <c r="CMV30"/>
      <c r="CMW30"/>
      <c r="CMX30"/>
      <c r="CMY30"/>
      <c r="CMZ30"/>
      <c r="CNA30"/>
      <c r="CNB30"/>
      <c r="CNC30"/>
      <c r="CND30"/>
      <c r="CNE30"/>
      <c r="CNF30"/>
      <c r="CNG30"/>
      <c r="CNH30"/>
      <c r="CNI30"/>
      <c r="CNJ30"/>
      <c r="CNK30"/>
      <c r="CNL30"/>
      <c r="CNM30"/>
      <c r="CNN30"/>
      <c r="CNO30"/>
      <c r="CNP30"/>
      <c r="CNQ30"/>
      <c r="CNR30"/>
      <c r="CNS30"/>
      <c r="CNT30"/>
      <c r="CNU30"/>
      <c r="CNV30"/>
      <c r="CNW30"/>
      <c r="CNX30"/>
      <c r="CNY30"/>
      <c r="CNZ30"/>
      <c r="COA30"/>
      <c r="COB30"/>
      <c r="COC30"/>
      <c r="COD30"/>
      <c r="COE30"/>
      <c r="COF30"/>
      <c r="COG30"/>
      <c r="COH30"/>
      <c r="COI30"/>
      <c r="COJ30"/>
      <c r="COK30"/>
      <c r="COL30"/>
      <c r="COM30"/>
      <c r="CON30"/>
      <c r="COO30"/>
      <c r="COP30"/>
      <c r="COQ30"/>
      <c r="COR30"/>
      <c r="COS30"/>
      <c r="COT30"/>
      <c r="COU30"/>
      <c r="COV30"/>
      <c r="COW30"/>
      <c r="COX30"/>
      <c r="COY30"/>
      <c r="COZ30"/>
      <c r="CPA30"/>
      <c r="CPB30"/>
      <c r="CPC30"/>
      <c r="CPD30"/>
      <c r="CPE30"/>
      <c r="CPF30"/>
      <c r="CPG30"/>
      <c r="CPH30"/>
      <c r="CPI30"/>
      <c r="CPJ30"/>
      <c r="CPK30"/>
      <c r="CPL30"/>
      <c r="CPM30"/>
      <c r="CPN30"/>
      <c r="CPO30"/>
      <c r="CPP30"/>
      <c r="CPQ30"/>
      <c r="CPR30"/>
      <c r="CPS30"/>
      <c r="CPT30"/>
      <c r="CPU30"/>
      <c r="CPV30"/>
      <c r="CPW30"/>
      <c r="CPX30"/>
      <c r="CPY30"/>
      <c r="CPZ30"/>
      <c r="CQA30"/>
      <c r="CQB30"/>
      <c r="CQC30"/>
      <c r="CQD30"/>
      <c r="CQE30"/>
      <c r="CQF30"/>
      <c r="CQG30"/>
      <c r="CQH30"/>
      <c r="CQI30"/>
      <c r="CQJ30"/>
      <c r="CQK30"/>
      <c r="CQL30"/>
      <c r="CQM30"/>
      <c r="CQN30"/>
      <c r="CQO30"/>
      <c r="CQP30"/>
      <c r="CQQ30"/>
      <c r="CQR30"/>
      <c r="CQS30"/>
      <c r="CQT30"/>
      <c r="CQU30"/>
      <c r="CQV30"/>
      <c r="CQW30"/>
      <c r="CQX30"/>
      <c r="CQY30"/>
      <c r="CQZ30"/>
      <c r="CRA30"/>
      <c r="CRB30"/>
      <c r="CRC30"/>
      <c r="CRD30"/>
      <c r="CRE30"/>
      <c r="CRF30"/>
      <c r="CRG30"/>
      <c r="CRH30"/>
      <c r="CRI30"/>
      <c r="CRJ30"/>
      <c r="CRK30"/>
      <c r="CRL30"/>
      <c r="CRM30"/>
      <c r="CRN30"/>
      <c r="CRO30"/>
      <c r="CRP30"/>
      <c r="CRQ30"/>
      <c r="CRR30"/>
      <c r="CRS30"/>
      <c r="CRT30"/>
      <c r="CRU30"/>
      <c r="CRV30"/>
      <c r="CRW30"/>
      <c r="CRX30"/>
      <c r="CRY30"/>
      <c r="CRZ30"/>
      <c r="CSA30"/>
      <c r="CSB30"/>
      <c r="CSC30"/>
      <c r="CSD30"/>
      <c r="CSE30"/>
      <c r="CSF30"/>
      <c r="CSG30"/>
      <c r="CSH30"/>
      <c r="CSI30"/>
      <c r="CSJ30"/>
      <c r="CSK30"/>
      <c r="CSL30"/>
      <c r="CSM30"/>
      <c r="CSN30"/>
      <c r="CSO30"/>
      <c r="CSP30"/>
      <c r="CSQ30"/>
      <c r="CSR30"/>
      <c r="CSS30"/>
      <c r="CST30"/>
      <c r="CSU30"/>
      <c r="CSV30"/>
      <c r="CSW30"/>
      <c r="CSX30"/>
      <c r="CSY30"/>
      <c r="CSZ30"/>
      <c r="CTA30"/>
      <c r="CTB30"/>
      <c r="CTC30"/>
      <c r="CTD30"/>
      <c r="CTE30"/>
      <c r="CTF30"/>
      <c r="CTG30"/>
      <c r="CTH30"/>
      <c r="CTI30"/>
      <c r="CTJ30"/>
      <c r="CTK30"/>
      <c r="CTL30"/>
      <c r="CTM30"/>
      <c r="CTN30"/>
      <c r="CTO30"/>
      <c r="CTP30"/>
      <c r="CTQ30"/>
      <c r="CTR30"/>
      <c r="CTS30"/>
      <c r="CTT30"/>
      <c r="CTU30"/>
      <c r="CTV30"/>
      <c r="CTW30"/>
      <c r="CTX30"/>
      <c r="CTY30"/>
      <c r="CTZ30"/>
      <c r="CUA30"/>
      <c r="CUB30"/>
      <c r="CUC30"/>
      <c r="CUD30"/>
      <c r="CUE30"/>
      <c r="CUF30"/>
      <c r="CUG30"/>
      <c r="CUH30"/>
      <c r="CUI30"/>
      <c r="CUJ30"/>
      <c r="CUK30"/>
      <c r="CUL30"/>
      <c r="CUM30"/>
      <c r="CUN30"/>
      <c r="CUO30"/>
      <c r="CUP30"/>
      <c r="CUQ30"/>
      <c r="CUR30"/>
      <c r="CUS30"/>
      <c r="CUT30"/>
      <c r="CUU30"/>
      <c r="CUV30"/>
      <c r="CUW30"/>
      <c r="CUX30"/>
      <c r="CUY30"/>
      <c r="CUZ30"/>
      <c r="CVA30"/>
      <c r="CVB30"/>
      <c r="CVC30"/>
      <c r="CVD30"/>
      <c r="CVE30"/>
      <c r="CVF30"/>
      <c r="CVG30"/>
      <c r="CVH30"/>
      <c r="CVI30"/>
      <c r="CVJ30"/>
      <c r="CVK30"/>
      <c r="CVL30"/>
      <c r="CVM30"/>
      <c r="CVN30"/>
      <c r="CVO30"/>
      <c r="CVP30"/>
      <c r="CVQ30"/>
      <c r="CVR30"/>
      <c r="CVS30"/>
      <c r="CVT30"/>
      <c r="CVU30"/>
      <c r="CVV30"/>
      <c r="CVW30"/>
      <c r="CVX30"/>
      <c r="CVY30"/>
      <c r="CVZ30"/>
      <c r="CWA30"/>
      <c r="CWB30"/>
      <c r="CWC30"/>
      <c r="CWD30"/>
      <c r="CWE30"/>
      <c r="CWF30"/>
      <c r="CWG30"/>
      <c r="CWH30"/>
      <c r="CWI30"/>
      <c r="CWJ30"/>
      <c r="CWK30"/>
      <c r="CWL30"/>
      <c r="CWM30"/>
      <c r="CWN30"/>
      <c r="CWO30"/>
      <c r="CWP30"/>
      <c r="CWQ30"/>
      <c r="CWR30"/>
      <c r="CWS30"/>
      <c r="CWT30"/>
      <c r="CWU30"/>
      <c r="CWV30"/>
      <c r="CWW30"/>
      <c r="CWX30"/>
      <c r="CWY30"/>
      <c r="CWZ30"/>
      <c r="CXA30"/>
      <c r="CXB30"/>
      <c r="CXC30"/>
      <c r="CXD30"/>
      <c r="CXE30"/>
      <c r="CXF30"/>
      <c r="CXG30"/>
      <c r="CXH30"/>
      <c r="CXI30"/>
      <c r="CXJ30"/>
      <c r="CXK30"/>
      <c r="CXL30"/>
      <c r="CXM30"/>
      <c r="CXN30"/>
      <c r="CXO30"/>
      <c r="CXP30"/>
      <c r="CXQ30"/>
      <c r="CXR30"/>
      <c r="CXS30"/>
      <c r="CXT30"/>
      <c r="CXU30"/>
      <c r="CXV30"/>
      <c r="CXW30"/>
      <c r="CXX30"/>
      <c r="CXY30"/>
      <c r="CXZ30"/>
      <c r="CYA30"/>
      <c r="CYB30"/>
      <c r="CYC30"/>
      <c r="CYD30"/>
      <c r="CYE30"/>
      <c r="CYF30"/>
      <c r="CYG30"/>
      <c r="CYH30"/>
      <c r="CYI30"/>
      <c r="CYJ30"/>
      <c r="CYK30"/>
      <c r="CYL30"/>
      <c r="CYM30"/>
      <c r="CYN30"/>
      <c r="CYO30"/>
      <c r="CYP30"/>
      <c r="CYQ30"/>
      <c r="CYR30"/>
      <c r="CYS30"/>
      <c r="CYT30"/>
      <c r="CYU30"/>
      <c r="CYV30"/>
      <c r="CYW30"/>
      <c r="CYX30"/>
      <c r="CYY30"/>
      <c r="CYZ30"/>
      <c r="CZA30"/>
      <c r="CZB30"/>
      <c r="CZC30"/>
      <c r="CZD30"/>
      <c r="CZE30"/>
      <c r="CZF30"/>
      <c r="CZG30"/>
      <c r="CZH30"/>
      <c r="CZI30"/>
      <c r="CZJ30"/>
      <c r="CZK30"/>
      <c r="CZL30"/>
      <c r="CZM30"/>
      <c r="CZN30"/>
      <c r="CZO30"/>
      <c r="CZP30"/>
      <c r="CZQ30"/>
      <c r="CZR30"/>
      <c r="CZS30"/>
      <c r="CZT30"/>
      <c r="CZU30"/>
      <c r="CZV30"/>
      <c r="CZW30"/>
      <c r="CZX30"/>
      <c r="CZY30"/>
      <c r="CZZ30"/>
      <c r="DAA30"/>
      <c r="DAB30"/>
      <c r="DAC30"/>
      <c r="DAD30"/>
      <c r="DAE30"/>
      <c r="DAF30"/>
      <c r="DAG30"/>
      <c r="DAH30"/>
      <c r="DAI30"/>
      <c r="DAJ30"/>
      <c r="DAK30"/>
      <c r="DAL30"/>
      <c r="DAM30"/>
      <c r="DAN30"/>
      <c r="DAO30"/>
      <c r="DAP30"/>
      <c r="DAQ30"/>
      <c r="DAR30"/>
      <c r="DAS30"/>
      <c r="DAT30"/>
      <c r="DAU30"/>
      <c r="DAV30"/>
      <c r="DAW30"/>
      <c r="DAX30"/>
      <c r="DAY30"/>
      <c r="DAZ30"/>
      <c r="DBA30"/>
      <c r="DBB30"/>
      <c r="DBC30"/>
      <c r="DBD30"/>
      <c r="DBE30"/>
      <c r="DBF30"/>
      <c r="DBG30"/>
      <c r="DBH30"/>
      <c r="DBI30"/>
      <c r="DBJ30"/>
      <c r="DBK30"/>
      <c r="DBL30"/>
      <c r="DBM30"/>
      <c r="DBN30"/>
      <c r="DBO30"/>
      <c r="DBP30"/>
      <c r="DBQ30"/>
      <c r="DBR30"/>
      <c r="DBS30"/>
      <c r="DBT30"/>
      <c r="DBU30"/>
      <c r="DBV30"/>
      <c r="DBW30"/>
      <c r="DBX30"/>
      <c r="DBY30"/>
      <c r="DBZ30"/>
      <c r="DCA30"/>
      <c r="DCB30"/>
      <c r="DCC30"/>
      <c r="DCD30"/>
      <c r="DCE30"/>
      <c r="DCF30"/>
      <c r="DCG30"/>
      <c r="DCH30"/>
      <c r="DCI30"/>
      <c r="DCJ30"/>
      <c r="DCK30"/>
      <c r="DCL30"/>
      <c r="DCM30"/>
      <c r="DCN30"/>
      <c r="DCO30"/>
      <c r="DCP30"/>
      <c r="DCQ30"/>
      <c r="DCR30"/>
      <c r="DCS30"/>
      <c r="DCT30"/>
      <c r="DCU30"/>
      <c r="DCV30"/>
      <c r="DCW30"/>
      <c r="DCX30"/>
      <c r="DCY30"/>
      <c r="DCZ30"/>
      <c r="DDA30"/>
      <c r="DDB30"/>
      <c r="DDC30"/>
      <c r="DDD30"/>
      <c r="DDE30"/>
      <c r="DDF30"/>
      <c r="DDG30"/>
      <c r="DDH30"/>
      <c r="DDI30"/>
      <c r="DDJ30"/>
      <c r="DDK30"/>
      <c r="DDL30"/>
      <c r="DDM30"/>
      <c r="DDN30"/>
      <c r="DDO30"/>
      <c r="DDP30"/>
      <c r="DDQ30"/>
      <c r="DDR30"/>
      <c r="DDS30"/>
      <c r="DDT30"/>
      <c r="DDU30"/>
      <c r="DDV30"/>
      <c r="DDW30"/>
      <c r="DDX30"/>
      <c r="DDY30"/>
      <c r="DDZ30"/>
      <c r="DEA30"/>
      <c r="DEB30"/>
      <c r="DEC30"/>
      <c r="DED30"/>
      <c r="DEE30"/>
      <c r="DEF30"/>
      <c r="DEG30"/>
      <c r="DEH30"/>
      <c r="DEI30"/>
      <c r="DEJ30"/>
      <c r="DEK30"/>
      <c r="DEL30"/>
      <c r="DEM30"/>
      <c r="DEN30"/>
      <c r="DEO30"/>
      <c r="DEP30"/>
      <c r="DEQ30"/>
      <c r="DER30"/>
      <c r="DES30"/>
      <c r="DET30"/>
      <c r="DEU30"/>
      <c r="DEV30"/>
      <c r="DEW30"/>
      <c r="DEX30"/>
      <c r="DEY30"/>
      <c r="DEZ30"/>
      <c r="DFA30"/>
      <c r="DFB30"/>
      <c r="DFC30"/>
      <c r="DFD30"/>
      <c r="DFE30"/>
      <c r="DFF30"/>
      <c r="DFG30"/>
      <c r="DFH30"/>
      <c r="DFI30"/>
      <c r="DFJ30"/>
      <c r="DFK30"/>
      <c r="DFL30"/>
      <c r="DFM30"/>
      <c r="DFN30"/>
      <c r="DFO30"/>
      <c r="DFP30"/>
      <c r="DFQ30"/>
      <c r="DFR30"/>
      <c r="DFS30"/>
      <c r="DFT30"/>
      <c r="DFU30"/>
      <c r="DFV30"/>
      <c r="DFW30"/>
      <c r="DFX30"/>
      <c r="DFY30"/>
      <c r="DFZ30"/>
      <c r="DGA30"/>
      <c r="DGB30"/>
      <c r="DGC30"/>
      <c r="DGD30"/>
      <c r="DGE30"/>
      <c r="DGF30"/>
      <c r="DGG30"/>
      <c r="DGH30"/>
      <c r="DGI30"/>
      <c r="DGJ30"/>
      <c r="DGK30"/>
      <c r="DGL30"/>
      <c r="DGM30"/>
      <c r="DGN30"/>
      <c r="DGO30"/>
      <c r="DGP30"/>
      <c r="DGQ30"/>
      <c r="DGR30"/>
      <c r="DGS30"/>
      <c r="DGT30"/>
      <c r="DGU30"/>
      <c r="DGV30"/>
      <c r="DGW30"/>
      <c r="DGX30"/>
      <c r="DGY30"/>
      <c r="DGZ30"/>
      <c r="DHA30"/>
      <c r="DHB30"/>
      <c r="DHC30"/>
      <c r="DHD30"/>
      <c r="DHE30"/>
      <c r="DHF30"/>
      <c r="DHG30"/>
      <c r="DHH30"/>
      <c r="DHI30"/>
      <c r="DHJ30"/>
      <c r="DHK30"/>
      <c r="DHL30"/>
      <c r="DHM30"/>
      <c r="DHN30"/>
      <c r="DHO30"/>
      <c r="DHP30"/>
      <c r="DHQ30"/>
      <c r="DHR30"/>
      <c r="DHS30"/>
      <c r="DHT30"/>
      <c r="DHU30"/>
      <c r="DHV30"/>
      <c r="DHW30"/>
      <c r="DHX30"/>
      <c r="DHY30"/>
      <c r="DHZ30"/>
      <c r="DIA30"/>
      <c r="DIB30"/>
      <c r="DIC30"/>
      <c r="DID30"/>
      <c r="DIE30"/>
      <c r="DIF30"/>
      <c r="DIG30"/>
      <c r="DIH30"/>
      <c r="DII30"/>
      <c r="DIJ30"/>
      <c r="DIK30"/>
      <c r="DIL30"/>
      <c r="DIM30"/>
      <c r="DIN30"/>
      <c r="DIO30"/>
      <c r="DIP30"/>
      <c r="DIQ30"/>
      <c r="DIR30"/>
      <c r="DIS30"/>
      <c r="DIT30"/>
      <c r="DIU30"/>
      <c r="DIV30"/>
      <c r="DIW30"/>
      <c r="DIX30"/>
      <c r="DIY30"/>
      <c r="DIZ30"/>
      <c r="DJA30"/>
      <c r="DJB30"/>
      <c r="DJC30"/>
      <c r="DJD30"/>
      <c r="DJE30"/>
      <c r="DJF30"/>
      <c r="DJG30"/>
      <c r="DJH30"/>
      <c r="DJI30"/>
      <c r="DJJ30"/>
      <c r="DJK30"/>
      <c r="DJL30"/>
      <c r="DJM30"/>
      <c r="DJN30"/>
      <c r="DJO30"/>
      <c r="DJP30"/>
      <c r="DJQ30"/>
      <c r="DJR30"/>
      <c r="DJS30"/>
      <c r="DJT30"/>
      <c r="DJU30"/>
      <c r="DJV30"/>
      <c r="DJW30"/>
      <c r="DJX30"/>
      <c r="DJY30"/>
      <c r="DJZ30"/>
      <c r="DKA30"/>
      <c r="DKB30"/>
      <c r="DKC30"/>
      <c r="DKD30"/>
      <c r="DKE30"/>
      <c r="DKF30"/>
      <c r="DKG30"/>
      <c r="DKH30"/>
      <c r="DKI30"/>
      <c r="DKJ30"/>
      <c r="DKK30"/>
      <c r="DKL30"/>
      <c r="DKM30"/>
      <c r="DKN30"/>
      <c r="DKO30"/>
      <c r="DKP30"/>
      <c r="DKQ30"/>
      <c r="DKR30"/>
      <c r="DKS30"/>
      <c r="DKT30"/>
      <c r="DKU30"/>
      <c r="DKV30"/>
      <c r="DKW30"/>
      <c r="DKX30"/>
      <c r="DKY30"/>
      <c r="DKZ30"/>
      <c r="DLA30"/>
      <c r="DLB30"/>
      <c r="DLC30"/>
      <c r="DLD30"/>
      <c r="DLE30"/>
      <c r="DLF30"/>
      <c r="DLG30"/>
      <c r="DLH30"/>
      <c r="DLI30"/>
      <c r="DLJ30"/>
      <c r="DLK30"/>
      <c r="DLL30"/>
      <c r="DLM30"/>
      <c r="DLN30"/>
      <c r="DLO30"/>
      <c r="DLP30"/>
      <c r="DLQ30"/>
      <c r="DLR30"/>
      <c r="DLS30"/>
      <c r="DLT30"/>
      <c r="DLU30"/>
      <c r="DLV30"/>
      <c r="DLW30"/>
      <c r="DLX30"/>
      <c r="DLY30"/>
      <c r="DLZ30"/>
      <c r="DMA30"/>
      <c r="DMB30"/>
      <c r="DMC30"/>
      <c r="DMD30"/>
      <c r="DME30"/>
      <c r="DMF30"/>
      <c r="DMG30"/>
      <c r="DMH30"/>
      <c r="DMI30"/>
      <c r="DMJ30"/>
      <c r="DMK30"/>
      <c r="DML30"/>
      <c r="DMM30"/>
      <c r="DMN30"/>
      <c r="DMO30"/>
      <c r="DMP30"/>
      <c r="DMQ30"/>
      <c r="DMR30"/>
      <c r="DMS30"/>
      <c r="DMT30"/>
      <c r="DMU30"/>
      <c r="DMV30"/>
      <c r="DMW30"/>
      <c r="DMX30"/>
      <c r="DMY30"/>
      <c r="DMZ30"/>
      <c r="DNA30"/>
      <c r="DNB30"/>
      <c r="DNC30"/>
      <c r="DND30"/>
      <c r="DNE30"/>
      <c r="DNF30"/>
      <c r="DNG30"/>
      <c r="DNH30"/>
      <c r="DNI30"/>
      <c r="DNJ30"/>
      <c r="DNK30"/>
      <c r="DNL30"/>
      <c r="DNM30"/>
      <c r="DNN30"/>
      <c r="DNO30"/>
      <c r="DNP30"/>
      <c r="DNQ30"/>
      <c r="DNR30"/>
      <c r="DNS30"/>
      <c r="DNT30"/>
      <c r="DNU30"/>
      <c r="DNV30"/>
      <c r="DNW30"/>
      <c r="DNX30"/>
      <c r="DNY30"/>
      <c r="DNZ30"/>
      <c r="DOA30"/>
      <c r="DOB30"/>
      <c r="DOC30"/>
      <c r="DOD30"/>
      <c r="DOE30"/>
      <c r="DOF30"/>
      <c r="DOG30"/>
      <c r="DOH30"/>
      <c r="DOI30"/>
      <c r="DOJ30"/>
      <c r="DOK30"/>
      <c r="DOL30"/>
      <c r="DOM30"/>
      <c r="DON30"/>
      <c r="DOO30"/>
      <c r="DOP30"/>
      <c r="DOQ30"/>
      <c r="DOR30"/>
      <c r="DOS30"/>
      <c r="DOT30"/>
      <c r="DOU30"/>
      <c r="DOV30"/>
      <c r="DOW30"/>
      <c r="DOX30"/>
      <c r="DOY30"/>
      <c r="DOZ30"/>
      <c r="DPA30"/>
      <c r="DPB30"/>
      <c r="DPC30"/>
      <c r="DPD30"/>
      <c r="DPE30"/>
      <c r="DPF30"/>
      <c r="DPG30"/>
      <c r="DPH30"/>
      <c r="DPI30"/>
      <c r="DPJ30"/>
      <c r="DPK30"/>
      <c r="DPL30"/>
      <c r="DPM30"/>
      <c r="DPN30"/>
      <c r="DPO30"/>
      <c r="DPP30"/>
      <c r="DPQ30"/>
      <c r="DPR30"/>
      <c r="DPS30"/>
      <c r="DPT30"/>
      <c r="DPU30"/>
      <c r="DPV30"/>
      <c r="DPW30"/>
      <c r="DPX30"/>
      <c r="DPY30"/>
      <c r="DPZ30"/>
      <c r="DQA30"/>
      <c r="DQB30"/>
      <c r="DQC30"/>
      <c r="DQD30"/>
      <c r="DQE30"/>
      <c r="DQF30"/>
      <c r="DQG30"/>
      <c r="DQH30"/>
      <c r="DQI30"/>
      <c r="DQJ30"/>
      <c r="DQK30"/>
      <c r="DQL30"/>
      <c r="DQM30"/>
      <c r="DQN30"/>
      <c r="DQO30"/>
      <c r="DQP30"/>
      <c r="DQQ30"/>
      <c r="DQR30"/>
      <c r="DQS30"/>
      <c r="DQT30"/>
      <c r="DQU30"/>
      <c r="DQV30"/>
      <c r="DQW30"/>
      <c r="DQX30"/>
      <c r="DQY30"/>
      <c r="DQZ30"/>
      <c r="DRA30"/>
      <c r="DRB30"/>
      <c r="DRC30"/>
      <c r="DRD30"/>
      <c r="DRE30"/>
      <c r="DRF30"/>
      <c r="DRG30"/>
      <c r="DRH30"/>
      <c r="DRI30"/>
      <c r="DRJ30"/>
      <c r="DRK30"/>
      <c r="DRL30"/>
      <c r="DRM30"/>
      <c r="DRN30"/>
      <c r="DRO30"/>
      <c r="DRP30"/>
      <c r="DRQ30"/>
      <c r="DRR30"/>
      <c r="DRS30"/>
      <c r="DRT30"/>
      <c r="DRU30"/>
      <c r="DRV30"/>
      <c r="DRW30"/>
      <c r="DRX30"/>
      <c r="DRY30"/>
      <c r="DRZ30"/>
      <c r="DSA30"/>
      <c r="DSB30"/>
      <c r="DSC30"/>
      <c r="DSD30"/>
      <c r="DSE30"/>
      <c r="DSF30"/>
      <c r="DSG30"/>
      <c r="DSH30"/>
      <c r="DSI30"/>
      <c r="DSJ30"/>
      <c r="DSK30"/>
      <c r="DSL30"/>
      <c r="DSM30"/>
      <c r="DSN30"/>
      <c r="DSO30"/>
      <c r="DSP30"/>
      <c r="DSQ30"/>
      <c r="DSR30"/>
      <c r="DSS30"/>
      <c r="DST30"/>
      <c r="DSU30"/>
      <c r="DSV30"/>
      <c r="DSW30"/>
      <c r="DSX30"/>
      <c r="DSY30"/>
      <c r="DSZ30"/>
      <c r="DTA30"/>
      <c r="DTB30"/>
      <c r="DTC30"/>
      <c r="DTD30"/>
      <c r="DTE30"/>
      <c r="DTF30"/>
      <c r="DTG30"/>
      <c r="DTH30"/>
      <c r="DTI30"/>
      <c r="DTJ30"/>
      <c r="DTK30"/>
      <c r="DTL30"/>
      <c r="DTM30"/>
      <c r="DTN30"/>
      <c r="DTO30"/>
      <c r="DTP30"/>
      <c r="DTQ30"/>
      <c r="DTR30"/>
      <c r="DTS30"/>
      <c r="DTT30"/>
      <c r="DTU30"/>
      <c r="DTV30"/>
      <c r="DTW30"/>
      <c r="DTX30"/>
      <c r="DTY30"/>
      <c r="DTZ30"/>
      <c r="DUA30"/>
      <c r="DUB30"/>
      <c r="DUC30"/>
      <c r="DUD30"/>
      <c r="DUE30"/>
      <c r="DUF30"/>
      <c r="DUG30"/>
      <c r="DUH30"/>
      <c r="DUI30"/>
      <c r="DUJ30"/>
      <c r="DUK30"/>
      <c r="DUL30"/>
      <c r="DUM30"/>
      <c r="DUN30"/>
      <c r="DUO30"/>
      <c r="DUP30"/>
      <c r="DUQ30"/>
      <c r="DUR30"/>
      <c r="DUS30"/>
      <c r="DUT30"/>
      <c r="DUU30"/>
      <c r="DUV30"/>
      <c r="DUW30"/>
      <c r="DUX30"/>
      <c r="DUY30"/>
      <c r="DUZ30"/>
      <c r="DVA30"/>
      <c r="DVB30"/>
      <c r="DVC30"/>
      <c r="DVD30"/>
      <c r="DVE30"/>
      <c r="DVF30"/>
      <c r="DVG30"/>
      <c r="DVH30"/>
      <c r="DVI30"/>
      <c r="DVJ30"/>
      <c r="DVK30"/>
      <c r="DVL30"/>
      <c r="DVM30"/>
      <c r="DVN30"/>
      <c r="DVO30"/>
      <c r="DVP30"/>
      <c r="DVQ30"/>
      <c r="DVR30"/>
      <c r="DVS30"/>
      <c r="DVT30"/>
      <c r="DVU30"/>
      <c r="DVV30"/>
      <c r="DVW30"/>
      <c r="DVX30"/>
      <c r="DVY30"/>
      <c r="DVZ30"/>
      <c r="DWA30"/>
      <c r="DWB30"/>
      <c r="DWC30"/>
      <c r="DWD30"/>
      <c r="DWE30"/>
      <c r="DWF30"/>
      <c r="DWG30"/>
      <c r="DWH30"/>
      <c r="DWI30"/>
      <c r="DWJ30"/>
      <c r="DWK30"/>
      <c r="DWL30"/>
      <c r="DWM30"/>
      <c r="DWN30"/>
      <c r="DWO30"/>
      <c r="DWP30"/>
      <c r="DWQ30"/>
      <c r="DWR30"/>
      <c r="DWS30"/>
      <c r="DWT30"/>
      <c r="DWU30"/>
      <c r="DWV30"/>
      <c r="DWW30"/>
      <c r="DWX30"/>
      <c r="DWY30"/>
      <c r="DWZ30"/>
      <c r="DXA30"/>
      <c r="DXB30"/>
      <c r="DXC30"/>
      <c r="DXD30"/>
      <c r="DXE30"/>
      <c r="DXF30"/>
      <c r="DXG30"/>
      <c r="DXH30"/>
      <c r="DXI30"/>
      <c r="DXJ30"/>
      <c r="DXK30"/>
      <c r="DXL30"/>
      <c r="DXM30"/>
      <c r="DXN30"/>
      <c r="DXO30"/>
      <c r="DXP30"/>
      <c r="DXQ30"/>
      <c r="DXR30"/>
      <c r="DXS30"/>
      <c r="DXT30"/>
      <c r="DXU30"/>
      <c r="DXV30"/>
      <c r="DXW30"/>
      <c r="DXX30"/>
      <c r="DXY30"/>
      <c r="DXZ30"/>
      <c r="DYA30"/>
      <c r="DYB30"/>
      <c r="DYC30"/>
      <c r="DYD30"/>
      <c r="DYE30"/>
      <c r="DYF30"/>
      <c r="DYG30"/>
      <c r="DYH30"/>
      <c r="DYI30"/>
      <c r="DYJ30"/>
      <c r="DYK30"/>
      <c r="DYL30"/>
      <c r="DYM30"/>
      <c r="DYN30"/>
      <c r="DYO30"/>
      <c r="DYP30"/>
      <c r="DYQ30"/>
      <c r="DYR30"/>
      <c r="DYS30"/>
      <c r="DYT30"/>
      <c r="DYU30"/>
      <c r="DYV30"/>
      <c r="DYW30"/>
      <c r="DYX30"/>
      <c r="DYY30"/>
      <c r="DYZ30"/>
      <c r="DZA30"/>
      <c r="DZB30"/>
      <c r="DZC30"/>
      <c r="DZD30"/>
      <c r="DZE30"/>
      <c r="DZF30"/>
      <c r="DZG30"/>
      <c r="DZH30"/>
      <c r="DZI30"/>
      <c r="DZJ30"/>
      <c r="DZK30"/>
      <c r="DZL30"/>
      <c r="DZM30"/>
      <c r="DZN30"/>
      <c r="DZO30"/>
      <c r="DZP30"/>
      <c r="DZQ30"/>
      <c r="DZR30"/>
      <c r="DZS30"/>
      <c r="DZT30"/>
      <c r="DZU30"/>
      <c r="DZV30"/>
      <c r="DZW30"/>
      <c r="DZX30"/>
      <c r="DZY30"/>
      <c r="DZZ30"/>
      <c r="EAA30"/>
      <c r="EAB30"/>
      <c r="EAC30"/>
      <c r="EAD30"/>
      <c r="EAE30"/>
      <c r="EAF30"/>
      <c r="EAG30"/>
      <c r="EAH30"/>
      <c r="EAI30"/>
      <c r="EAJ30"/>
      <c r="EAK30"/>
      <c r="EAL30"/>
      <c r="EAM30"/>
      <c r="EAN30"/>
      <c r="EAO30"/>
      <c r="EAP30"/>
      <c r="EAQ30"/>
      <c r="EAR30"/>
      <c r="EAS30"/>
      <c r="EAT30"/>
      <c r="EAU30"/>
      <c r="EAV30"/>
      <c r="EAW30"/>
      <c r="EAX30"/>
      <c r="EAY30"/>
      <c r="EAZ30"/>
      <c r="EBA30"/>
      <c r="EBB30"/>
      <c r="EBC30"/>
      <c r="EBD30"/>
      <c r="EBE30"/>
      <c r="EBF30"/>
      <c r="EBG30"/>
      <c r="EBH30"/>
      <c r="EBI30"/>
      <c r="EBJ30"/>
      <c r="EBK30"/>
      <c r="EBL30"/>
      <c r="EBM30"/>
      <c r="EBN30"/>
      <c r="EBO30"/>
      <c r="EBP30"/>
      <c r="EBQ30"/>
      <c r="EBR30"/>
      <c r="EBS30"/>
      <c r="EBT30"/>
      <c r="EBU30"/>
      <c r="EBV30"/>
      <c r="EBW30"/>
      <c r="EBX30"/>
      <c r="EBY30"/>
      <c r="EBZ30"/>
      <c r="ECA30"/>
      <c r="ECB30"/>
      <c r="ECC30"/>
      <c r="ECD30"/>
      <c r="ECE30"/>
      <c r="ECF30"/>
      <c r="ECG30"/>
      <c r="ECH30"/>
      <c r="ECI30"/>
      <c r="ECJ30"/>
      <c r="ECK30"/>
      <c r="ECL30"/>
      <c r="ECM30"/>
      <c r="ECN30"/>
      <c r="ECO30"/>
      <c r="ECP30"/>
      <c r="ECQ30"/>
      <c r="ECR30"/>
      <c r="ECS30"/>
      <c r="ECT30"/>
      <c r="ECU30"/>
      <c r="ECV30"/>
      <c r="ECW30"/>
      <c r="ECX30"/>
      <c r="ECY30"/>
      <c r="ECZ30"/>
      <c r="EDA30"/>
      <c r="EDB30"/>
      <c r="EDC30"/>
      <c r="EDD30"/>
      <c r="EDE30"/>
      <c r="EDF30"/>
      <c r="EDG30"/>
      <c r="EDH30"/>
      <c r="EDI30"/>
      <c r="EDJ30"/>
      <c r="EDK30"/>
      <c r="EDL30"/>
      <c r="EDM30"/>
      <c r="EDN30"/>
      <c r="EDO30"/>
      <c r="EDP30"/>
      <c r="EDQ30"/>
      <c r="EDR30"/>
      <c r="EDS30"/>
      <c r="EDT30"/>
      <c r="EDU30"/>
      <c r="EDV30"/>
      <c r="EDW30"/>
      <c r="EDX30"/>
      <c r="EDY30"/>
      <c r="EDZ30"/>
      <c r="EEA30"/>
      <c r="EEB30"/>
      <c r="EEC30"/>
      <c r="EED30"/>
      <c r="EEE30"/>
      <c r="EEF30"/>
      <c r="EEG30"/>
      <c r="EEH30"/>
      <c r="EEI30"/>
      <c r="EEJ30"/>
      <c r="EEK30"/>
      <c r="EEL30"/>
      <c r="EEM30"/>
      <c r="EEN30"/>
      <c r="EEO30"/>
      <c r="EEP30"/>
      <c r="EEQ30"/>
      <c r="EER30"/>
      <c r="EES30"/>
      <c r="EET30"/>
      <c r="EEU30"/>
      <c r="EEV30"/>
      <c r="EEW30"/>
      <c r="EEX30"/>
      <c r="EEY30"/>
      <c r="EEZ30"/>
      <c r="EFA30"/>
      <c r="EFB30"/>
      <c r="EFC30"/>
      <c r="EFD30"/>
      <c r="EFE30"/>
      <c r="EFF30"/>
      <c r="EFG30"/>
      <c r="EFH30"/>
      <c r="EFI30"/>
      <c r="EFJ30"/>
      <c r="EFK30"/>
      <c r="EFL30"/>
      <c r="EFM30"/>
      <c r="EFN30"/>
      <c r="EFO30"/>
      <c r="EFP30"/>
      <c r="EFQ30"/>
      <c r="EFR30"/>
      <c r="EFS30"/>
      <c r="EFT30"/>
      <c r="EFU30"/>
      <c r="EFV30"/>
      <c r="EFW30"/>
      <c r="EFX30"/>
      <c r="EFY30"/>
      <c r="EFZ30"/>
      <c r="EGA30"/>
      <c r="EGB30"/>
      <c r="EGC30"/>
      <c r="EGD30"/>
      <c r="EGE30"/>
      <c r="EGF30"/>
      <c r="EGG30"/>
      <c r="EGH30"/>
      <c r="EGI30"/>
      <c r="EGJ30"/>
      <c r="EGK30"/>
      <c r="EGL30"/>
      <c r="EGM30"/>
      <c r="EGN30"/>
      <c r="EGO30"/>
      <c r="EGP30"/>
      <c r="EGQ30"/>
      <c r="EGR30"/>
      <c r="EGS30"/>
      <c r="EGT30"/>
      <c r="EGU30"/>
      <c r="EGV30"/>
      <c r="EGW30"/>
      <c r="EGX30"/>
      <c r="EGY30"/>
      <c r="EGZ30"/>
      <c r="EHA30"/>
      <c r="EHB30"/>
      <c r="EHC30"/>
      <c r="EHD30"/>
      <c r="EHE30"/>
      <c r="EHF30"/>
      <c r="EHG30"/>
      <c r="EHH30"/>
      <c r="EHI30"/>
      <c r="EHJ30"/>
      <c r="EHK30"/>
      <c r="EHL30"/>
      <c r="EHM30"/>
      <c r="EHN30"/>
      <c r="EHO30"/>
      <c r="EHP30"/>
      <c r="EHQ30"/>
      <c r="EHR30"/>
      <c r="EHS30"/>
      <c r="EHT30"/>
      <c r="EHU30"/>
      <c r="EHV30"/>
      <c r="EHW30"/>
      <c r="EHX30"/>
      <c r="EHY30"/>
      <c r="EHZ30"/>
      <c r="EIA30"/>
      <c r="EIB30"/>
      <c r="EIC30"/>
      <c r="EID30"/>
      <c r="EIE30"/>
      <c r="EIF30"/>
      <c r="EIG30"/>
      <c r="EIH30"/>
      <c r="EII30"/>
      <c r="EIJ30"/>
      <c r="EIK30"/>
      <c r="EIL30"/>
      <c r="EIM30"/>
      <c r="EIN30"/>
      <c r="EIO30"/>
      <c r="EIP30"/>
      <c r="EIQ30"/>
      <c r="EIR30"/>
      <c r="EIS30"/>
      <c r="EIT30"/>
      <c r="EIU30"/>
      <c r="EIV30"/>
      <c r="EIW30"/>
      <c r="EIX30"/>
      <c r="EIY30"/>
      <c r="EIZ30"/>
      <c r="EJA30"/>
      <c r="EJB30"/>
      <c r="EJC30"/>
      <c r="EJD30"/>
      <c r="EJE30"/>
      <c r="EJF30"/>
      <c r="EJG30"/>
      <c r="EJH30"/>
      <c r="EJI30"/>
      <c r="EJJ30"/>
      <c r="EJK30"/>
      <c r="EJL30"/>
      <c r="EJM30"/>
      <c r="EJN30"/>
      <c r="EJO30"/>
      <c r="EJP30"/>
      <c r="EJQ30"/>
      <c r="EJR30"/>
      <c r="EJS30"/>
      <c r="EJT30"/>
      <c r="EJU30"/>
      <c r="EJV30"/>
      <c r="EJW30"/>
      <c r="EJX30"/>
      <c r="EJY30"/>
      <c r="EJZ30"/>
      <c r="EKA30"/>
      <c r="EKB30"/>
      <c r="EKC30"/>
      <c r="EKD30"/>
      <c r="EKE30"/>
      <c r="EKF30"/>
      <c r="EKG30"/>
      <c r="EKH30"/>
      <c r="EKI30"/>
      <c r="EKJ30"/>
      <c r="EKK30"/>
      <c r="EKL30"/>
      <c r="EKM30"/>
      <c r="EKN30"/>
      <c r="EKO30"/>
      <c r="EKP30"/>
      <c r="EKQ30"/>
      <c r="EKR30"/>
      <c r="EKS30"/>
      <c r="EKT30"/>
      <c r="EKU30"/>
      <c r="EKV30"/>
      <c r="EKW30"/>
      <c r="EKX30"/>
      <c r="EKY30"/>
      <c r="EKZ30"/>
      <c r="ELA30"/>
      <c r="ELB30"/>
      <c r="ELC30"/>
      <c r="ELD30"/>
      <c r="ELE30"/>
      <c r="ELF30"/>
      <c r="ELG30"/>
      <c r="ELH30"/>
      <c r="ELI30"/>
      <c r="ELJ30"/>
      <c r="ELK30"/>
      <c r="ELL30"/>
      <c r="ELM30"/>
      <c r="ELN30"/>
      <c r="ELO30"/>
      <c r="ELP30"/>
      <c r="ELQ30"/>
      <c r="ELR30"/>
      <c r="ELS30"/>
      <c r="ELT30"/>
      <c r="ELU30"/>
      <c r="ELV30"/>
      <c r="ELW30"/>
      <c r="ELX30"/>
      <c r="ELY30"/>
      <c r="ELZ30"/>
      <c r="EMA30"/>
      <c r="EMB30"/>
      <c r="EMC30"/>
      <c r="EMD30"/>
      <c r="EME30"/>
      <c r="EMF30"/>
      <c r="EMG30"/>
      <c r="EMH30"/>
      <c r="EMI30"/>
      <c r="EMJ30"/>
      <c r="EMK30"/>
      <c r="EML30"/>
      <c r="EMM30"/>
      <c r="EMN30"/>
      <c r="EMO30"/>
      <c r="EMP30"/>
      <c r="EMQ30"/>
      <c r="EMR30"/>
      <c r="EMS30"/>
      <c r="EMT30"/>
      <c r="EMU30"/>
      <c r="EMV30"/>
      <c r="EMW30"/>
      <c r="EMX30"/>
      <c r="EMY30"/>
      <c r="EMZ30"/>
      <c r="ENA30"/>
      <c r="ENB30"/>
      <c r="ENC30"/>
      <c r="END30"/>
      <c r="ENE30"/>
      <c r="ENF30"/>
      <c r="ENG30"/>
      <c r="ENH30"/>
      <c r="ENI30"/>
      <c r="ENJ30"/>
      <c r="ENK30"/>
      <c r="ENL30"/>
      <c r="ENM30"/>
      <c r="ENN30"/>
      <c r="ENO30"/>
      <c r="ENP30"/>
      <c r="ENQ30"/>
      <c r="ENR30"/>
      <c r="ENS30"/>
      <c r="ENT30"/>
      <c r="ENU30"/>
      <c r="ENV30"/>
      <c r="ENW30"/>
      <c r="ENX30"/>
      <c r="ENY30"/>
      <c r="ENZ30"/>
      <c r="EOA30"/>
      <c r="EOB30"/>
      <c r="EOC30"/>
      <c r="EOD30"/>
      <c r="EOE30"/>
      <c r="EOF30"/>
      <c r="EOG30"/>
      <c r="EOH30"/>
      <c r="EOI30"/>
      <c r="EOJ30"/>
      <c r="EOK30"/>
      <c r="EOL30"/>
      <c r="EOM30"/>
      <c r="EON30"/>
      <c r="EOO30"/>
      <c r="EOP30"/>
      <c r="EOQ30"/>
      <c r="EOR30"/>
      <c r="EOS30"/>
      <c r="EOT30"/>
      <c r="EOU30"/>
      <c r="EOV30"/>
      <c r="EOW30"/>
      <c r="EOX30"/>
      <c r="EOY30"/>
      <c r="EOZ30"/>
      <c r="EPA30"/>
      <c r="EPB30"/>
      <c r="EPC30"/>
      <c r="EPD30"/>
      <c r="EPE30"/>
      <c r="EPF30"/>
      <c r="EPG30"/>
      <c r="EPH30"/>
      <c r="EPI30"/>
      <c r="EPJ30"/>
      <c r="EPK30"/>
      <c r="EPL30"/>
      <c r="EPM30"/>
      <c r="EPN30"/>
      <c r="EPO30"/>
      <c r="EPP30"/>
      <c r="EPQ30"/>
      <c r="EPR30"/>
      <c r="EPS30"/>
      <c r="EPT30"/>
      <c r="EPU30"/>
      <c r="EPV30"/>
      <c r="EPW30"/>
      <c r="EPX30"/>
      <c r="EPY30"/>
      <c r="EPZ30"/>
      <c r="EQA30"/>
      <c r="EQB30"/>
      <c r="EQC30"/>
      <c r="EQD30"/>
      <c r="EQE30"/>
      <c r="EQF30"/>
      <c r="EQG30"/>
      <c r="EQH30"/>
      <c r="EQI30"/>
      <c r="EQJ30"/>
      <c r="EQK30"/>
      <c r="EQL30"/>
      <c r="EQM30"/>
      <c r="EQN30"/>
      <c r="EQO30"/>
      <c r="EQP30"/>
      <c r="EQQ30"/>
      <c r="EQR30"/>
      <c r="EQS30"/>
      <c r="EQT30"/>
      <c r="EQU30"/>
      <c r="EQV30"/>
      <c r="EQW30"/>
      <c r="EQX30"/>
      <c r="EQY30"/>
      <c r="EQZ30"/>
      <c r="ERA30"/>
      <c r="ERB30"/>
      <c r="ERC30"/>
      <c r="ERD30"/>
      <c r="ERE30"/>
      <c r="ERF30"/>
      <c r="ERG30"/>
      <c r="ERH30"/>
      <c r="ERI30"/>
      <c r="ERJ30"/>
      <c r="ERK30"/>
      <c r="ERL30"/>
      <c r="ERM30"/>
      <c r="ERN30"/>
      <c r="ERO30"/>
      <c r="ERP30"/>
      <c r="ERQ30"/>
      <c r="ERR30"/>
      <c r="ERS30"/>
      <c r="ERT30"/>
      <c r="ERU30"/>
      <c r="ERV30"/>
      <c r="ERW30"/>
      <c r="ERX30"/>
      <c r="ERY30"/>
      <c r="ERZ30"/>
      <c r="ESA30"/>
      <c r="ESB30"/>
      <c r="ESC30"/>
      <c r="ESD30"/>
      <c r="ESE30"/>
      <c r="ESF30"/>
      <c r="ESG30"/>
      <c r="ESH30"/>
      <c r="ESI30"/>
      <c r="ESJ30"/>
      <c r="ESK30"/>
      <c r="ESL30"/>
      <c r="ESM30"/>
      <c r="ESN30"/>
      <c r="ESO30"/>
      <c r="ESP30"/>
      <c r="ESQ30"/>
      <c r="ESR30"/>
      <c r="ESS30"/>
      <c r="EST30"/>
      <c r="ESU30"/>
      <c r="ESV30"/>
      <c r="ESW30"/>
      <c r="ESX30"/>
      <c r="ESY30"/>
      <c r="ESZ30"/>
      <c r="ETA30"/>
      <c r="ETB30"/>
      <c r="ETC30"/>
      <c r="ETD30"/>
      <c r="ETE30"/>
      <c r="ETF30"/>
      <c r="ETG30"/>
      <c r="ETH30"/>
      <c r="ETI30"/>
      <c r="ETJ30"/>
      <c r="ETK30"/>
      <c r="ETL30"/>
      <c r="ETM30"/>
      <c r="ETN30"/>
      <c r="ETO30"/>
      <c r="ETP30"/>
      <c r="ETQ30"/>
      <c r="ETR30"/>
      <c r="ETS30"/>
      <c r="ETT30"/>
      <c r="ETU30"/>
      <c r="ETV30"/>
      <c r="ETW30"/>
      <c r="ETX30"/>
      <c r="ETY30"/>
      <c r="ETZ30"/>
      <c r="EUA30"/>
      <c r="EUB30"/>
      <c r="EUC30"/>
      <c r="EUD30"/>
      <c r="EUE30"/>
      <c r="EUF30"/>
      <c r="EUG30"/>
      <c r="EUH30"/>
      <c r="EUI30"/>
      <c r="EUJ30"/>
      <c r="EUK30"/>
      <c r="EUL30"/>
      <c r="EUM30"/>
      <c r="EUN30"/>
      <c r="EUO30"/>
      <c r="EUP30"/>
      <c r="EUQ30"/>
      <c r="EUR30"/>
      <c r="EUS30"/>
      <c r="EUT30"/>
      <c r="EUU30"/>
      <c r="EUV30"/>
      <c r="EUW30"/>
      <c r="EUX30"/>
      <c r="EUY30"/>
      <c r="EUZ30"/>
      <c r="EVA30"/>
      <c r="EVB30"/>
      <c r="EVC30"/>
      <c r="EVD30"/>
      <c r="EVE30"/>
      <c r="EVF30"/>
      <c r="EVG30"/>
      <c r="EVH30"/>
      <c r="EVI30"/>
      <c r="EVJ30"/>
      <c r="EVK30"/>
      <c r="EVL30"/>
      <c r="EVM30"/>
      <c r="EVN30"/>
      <c r="EVO30"/>
      <c r="EVP30"/>
      <c r="EVQ30"/>
      <c r="EVR30"/>
      <c r="EVS30"/>
      <c r="EVT30"/>
      <c r="EVU30"/>
      <c r="EVV30"/>
      <c r="EVW30"/>
      <c r="EVX30"/>
      <c r="EVY30"/>
      <c r="EVZ30"/>
      <c r="EWA30"/>
      <c r="EWB30"/>
      <c r="EWC30"/>
      <c r="EWD30"/>
      <c r="EWE30"/>
      <c r="EWF30"/>
      <c r="EWG30"/>
      <c r="EWH30"/>
      <c r="EWI30"/>
      <c r="EWJ30"/>
      <c r="EWK30"/>
      <c r="EWL30"/>
      <c r="EWM30"/>
      <c r="EWN30"/>
      <c r="EWO30"/>
      <c r="EWP30"/>
      <c r="EWQ30"/>
      <c r="EWR30"/>
      <c r="EWS30"/>
      <c r="EWT30"/>
      <c r="EWU30"/>
      <c r="EWV30"/>
      <c r="EWW30"/>
      <c r="EWX30"/>
      <c r="EWY30"/>
      <c r="EWZ30"/>
      <c r="EXA30"/>
      <c r="EXB30"/>
      <c r="EXC30"/>
      <c r="EXD30"/>
      <c r="EXE30"/>
      <c r="EXF30"/>
      <c r="EXG30"/>
      <c r="EXH30"/>
      <c r="EXI30"/>
      <c r="EXJ30"/>
      <c r="EXK30"/>
      <c r="EXL30"/>
      <c r="EXM30"/>
      <c r="EXN30"/>
      <c r="EXO30"/>
      <c r="EXP30"/>
      <c r="EXQ30"/>
      <c r="EXR30"/>
      <c r="EXS30"/>
      <c r="EXT30"/>
      <c r="EXU30"/>
      <c r="EXV30"/>
      <c r="EXW30"/>
      <c r="EXX30"/>
      <c r="EXY30"/>
      <c r="EXZ30"/>
      <c r="EYA30"/>
      <c r="EYB30"/>
      <c r="EYC30"/>
      <c r="EYD30"/>
      <c r="EYE30"/>
      <c r="EYF30"/>
      <c r="EYG30"/>
      <c r="EYH30"/>
      <c r="EYI30"/>
      <c r="EYJ30"/>
      <c r="EYK30"/>
      <c r="EYL30"/>
      <c r="EYM30"/>
      <c r="EYN30"/>
      <c r="EYO30"/>
      <c r="EYP30"/>
      <c r="EYQ30"/>
      <c r="EYR30"/>
      <c r="EYS30"/>
      <c r="EYT30"/>
      <c r="EYU30"/>
      <c r="EYV30"/>
      <c r="EYW30"/>
      <c r="EYX30"/>
      <c r="EYY30"/>
      <c r="EYZ30"/>
      <c r="EZA30"/>
      <c r="EZB30"/>
      <c r="EZC30"/>
      <c r="EZD30"/>
      <c r="EZE30"/>
      <c r="EZF30"/>
      <c r="EZG30"/>
      <c r="EZH30"/>
      <c r="EZI30"/>
      <c r="EZJ30"/>
      <c r="EZK30"/>
      <c r="EZL30"/>
      <c r="EZM30"/>
      <c r="EZN30"/>
      <c r="EZO30"/>
      <c r="EZP30"/>
      <c r="EZQ30"/>
      <c r="EZR30"/>
      <c r="EZS30"/>
      <c r="EZT30"/>
      <c r="EZU30"/>
      <c r="EZV30"/>
      <c r="EZW30"/>
      <c r="EZX30"/>
      <c r="EZY30"/>
      <c r="EZZ30"/>
      <c r="FAA30"/>
      <c r="FAB30"/>
      <c r="FAC30"/>
      <c r="FAD30"/>
      <c r="FAE30"/>
      <c r="FAF30"/>
      <c r="FAG30"/>
      <c r="FAH30"/>
      <c r="FAI30"/>
      <c r="FAJ30"/>
      <c r="FAK30"/>
      <c r="FAL30"/>
      <c r="FAM30"/>
      <c r="FAN30"/>
      <c r="FAO30"/>
      <c r="FAP30"/>
      <c r="FAQ30"/>
      <c r="FAR30"/>
      <c r="FAS30"/>
      <c r="FAT30"/>
      <c r="FAU30"/>
      <c r="FAV30"/>
      <c r="FAW30"/>
      <c r="FAX30"/>
      <c r="FAY30"/>
      <c r="FAZ30"/>
      <c r="FBA30"/>
      <c r="FBB30"/>
      <c r="FBC30"/>
      <c r="FBD30"/>
      <c r="FBE30"/>
      <c r="FBF30"/>
      <c r="FBG30"/>
      <c r="FBH30"/>
      <c r="FBI30"/>
      <c r="FBJ30"/>
      <c r="FBK30"/>
      <c r="FBL30"/>
      <c r="FBM30"/>
      <c r="FBN30"/>
      <c r="FBO30"/>
      <c r="FBP30"/>
      <c r="FBQ30"/>
      <c r="FBR30"/>
      <c r="FBS30"/>
      <c r="FBT30"/>
      <c r="FBU30"/>
      <c r="FBV30"/>
      <c r="FBW30"/>
      <c r="FBX30"/>
      <c r="FBY30"/>
      <c r="FBZ30"/>
      <c r="FCA30"/>
      <c r="FCB30"/>
      <c r="FCC30"/>
      <c r="FCD30"/>
      <c r="FCE30"/>
      <c r="FCF30"/>
      <c r="FCG30"/>
      <c r="FCH30"/>
      <c r="FCI30"/>
      <c r="FCJ30"/>
      <c r="FCK30"/>
      <c r="FCL30"/>
      <c r="FCM30"/>
      <c r="FCN30"/>
      <c r="FCO30"/>
      <c r="FCP30"/>
      <c r="FCQ30"/>
      <c r="FCR30"/>
      <c r="FCS30"/>
      <c r="FCT30"/>
      <c r="FCU30"/>
      <c r="FCV30"/>
      <c r="FCW30"/>
      <c r="FCX30"/>
      <c r="FCY30"/>
      <c r="FCZ30"/>
      <c r="FDA30"/>
      <c r="FDB30"/>
      <c r="FDC30"/>
      <c r="FDD30"/>
      <c r="FDE30"/>
      <c r="FDF30"/>
      <c r="FDG30"/>
      <c r="FDH30"/>
      <c r="FDI30"/>
      <c r="FDJ30"/>
      <c r="FDK30"/>
      <c r="FDL30"/>
      <c r="FDM30"/>
      <c r="FDN30"/>
      <c r="FDO30"/>
      <c r="FDP30"/>
      <c r="FDQ30"/>
      <c r="FDR30"/>
      <c r="FDS30"/>
      <c r="FDT30"/>
      <c r="FDU30"/>
      <c r="FDV30"/>
      <c r="FDW30"/>
      <c r="FDX30"/>
      <c r="FDY30"/>
      <c r="FDZ30"/>
      <c r="FEA30"/>
      <c r="FEB30"/>
      <c r="FEC30"/>
      <c r="FED30"/>
      <c r="FEE30"/>
      <c r="FEF30"/>
      <c r="FEG30"/>
      <c r="FEH30"/>
      <c r="FEI30"/>
      <c r="FEJ30"/>
      <c r="FEK30"/>
      <c r="FEL30"/>
      <c r="FEM30"/>
      <c r="FEN30"/>
      <c r="FEO30"/>
      <c r="FEP30"/>
      <c r="FEQ30"/>
      <c r="FER30"/>
      <c r="FES30"/>
      <c r="FET30"/>
      <c r="FEU30"/>
      <c r="FEV30"/>
      <c r="FEW30"/>
      <c r="FEX30"/>
      <c r="FEY30"/>
      <c r="FEZ30"/>
      <c r="FFA30"/>
      <c r="FFB30"/>
      <c r="FFC30"/>
      <c r="FFD30"/>
      <c r="FFE30"/>
      <c r="FFF30"/>
      <c r="FFG30"/>
      <c r="FFH30"/>
      <c r="FFI30"/>
      <c r="FFJ30"/>
      <c r="FFK30"/>
      <c r="FFL30"/>
      <c r="FFM30"/>
      <c r="FFN30"/>
      <c r="FFO30"/>
      <c r="FFP30"/>
      <c r="FFQ30"/>
      <c r="FFR30"/>
      <c r="FFS30"/>
      <c r="FFT30"/>
      <c r="FFU30"/>
      <c r="FFV30"/>
      <c r="FFW30"/>
      <c r="FFX30"/>
      <c r="FFY30"/>
      <c r="FFZ30"/>
      <c r="FGA30"/>
      <c r="FGB30"/>
      <c r="FGC30"/>
      <c r="FGD30"/>
      <c r="FGE30"/>
      <c r="FGF30"/>
      <c r="FGG30"/>
      <c r="FGH30"/>
      <c r="FGI30"/>
      <c r="FGJ30"/>
      <c r="FGK30"/>
      <c r="FGL30"/>
      <c r="FGM30"/>
      <c r="FGN30"/>
      <c r="FGO30"/>
      <c r="FGP30"/>
      <c r="FGQ30"/>
      <c r="FGR30"/>
      <c r="FGS30"/>
      <c r="FGT30"/>
      <c r="FGU30"/>
      <c r="FGV30"/>
      <c r="FGW30"/>
      <c r="FGX30"/>
      <c r="FGY30"/>
      <c r="FGZ30"/>
      <c r="FHA30"/>
      <c r="FHB30"/>
      <c r="FHC30"/>
      <c r="FHD30"/>
      <c r="FHE30"/>
      <c r="FHF30"/>
      <c r="FHG30"/>
      <c r="FHH30"/>
      <c r="FHI30"/>
      <c r="FHJ30"/>
      <c r="FHK30"/>
      <c r="FHL30"/>
      <c r="FHM30"/>
      <c r="FHN30"/>
      <c r="FHO30"/>
      <c r="FHP30"/>
      <c r="FHQ30"/>
      <c r="FHR30"/>
      <c r="FHS30"/>
      <c r="FHT30"/>
      <c r="FHU30"/>
      <c r="FHV30"/>
      <c r="FHW30"/>
      <c r="FHX30"/>
      <c r="FHY30"/>
      <c r="FHZ30"/>
      <c r="FIA30"/>
      <c r="FIB30"/>
      <c r="FIC30"/>
      <c r="FID30"/>
      <c r="FIE30"/>
      <c r="FIF30"/>
      <c r="FIG30"/>
      <c r="FIH30"/>
      <c r="FII30"/>
      <c r="FIJ30"/>
      <c r="FIK30"/>
      <c r="FIL30"/>
      <c r="FIM30"/>
      <c r="FIN30"/>
      <c r="FIO30"/>
      <c r="FIP30"/>
      <c r="FIQ30"/>
      <c r="FIR30"/>
      <c r="FIS30"/>
      <c r="FIT30"/>
      <c r="FIU30"/>
      <c r="FIV30"/>
      <c r="FIW30"/>
      <c r="FIX30"/>
      <c r="FIY30"/>
      <c r="FIZ30"/>
      <c r="FJA30"/>
      <c r="FJB30"/>
      <c r="FJC30"/>
      <c r="FJD30"/>
      <c r="FJE30"/>
      <c r="FJF30"/>
      <c r="FJG30"/>
      <c r="FJH30"/>
      <c r="FJI30"/>
      <c r="FJJ30"/>
      <c r="FJK30"/>
      <c r="FJL30"/>
      <c r="FJM30"/>
      <c r="FJN30"/>
      <c r="FJO30"/>
      <c r="FJP30"/>
      <c r="FJQ30"/>
      <c r="FJR30"/>
      <c r="FJS30"/>
      <c r="FJT30"/>
      <c r="FJU30"/>
      <c r="FJV30"/>
      <c r="FJW30"/>
      <c r="FJX30"/>
      <c r="FJY30"/>
      <c r="FJZ30"/>
      <c r="FKA30"/>
      <c r="FKB30"/>
      <c r="FKC30"/>
      <c r="FKD30"/>
      <c r="FKE30"/>
      <c r="FKF30"/>
      <c r="FKG30"/>
      <c r="FKH30"/>
      <c r="FKI30"/>
      <c r="FKJ30"/>
      <c r="FKK30"/>
      <c r="FKL30"/>
      <c r="FKM30"/>
      <c r="FKN30"/>
      <c r="FKO30"/>
      <c r="FKP30"/>
      <c r="FKQ30"/>
      <c r="FKR30"/>
      <c r="FKS30"/>
      <c r="FKT30"/>
      <c r="FKU30"/>
      <c r="FKV30"/>
      <c r="FKW30"/>
      <c r="FKX30"/>
      <c r="FKY30"/>
      <c r="FKZ30"/>
      <c r="FLA30"/>
      <c r="FLB30"/>
      <c r="FLC30"/>
      <c r="FLD30"/>
      <c r="FLE30"/>
      <c r="FLF30"/>
      <c r="FLG30"/>
      <c r="FLH30"/>
      <c r="FLI30"/>
      <c r="FLJ30"/>
      <c r="FLK30"/>
      <c r="FLL30"/>
      <c r="FLM30"/>
      <c r="FLN30"/>
      <c r="FLO30"/>
      <c r="FLP30"/>
      <c r="FLQ30"/>
      <c r="FLR30"/>
      <c r="FLS30"/>
      <c r="FLT30"/>
      <c r="FLU30"/>
      <c r="FLV30"/>
      <c r="FLW30"/>
      <c r="FLX30"/>
      <c r="FLY30"/>
      <c r="FLZ30"/>
      <c r="FMA30"/>
      <c r="FMB30"/>
      <c r="FMC30"/>
      <c r="FMD30"/>
      <c r="FME30"/>
      <c r="FMF30"/>
      <c r="FMG30"/>
      <c r="FMH30"/>
      <c r="FMI30"/>
      <c r="FMJ30"/>
      <c r="FMK30"/>
      <c r="FML30"/>
      <c r="FMM30"/>
      <c r="FMN30"/>
      <c r="FMO30"/>
      <c r="FMP30"/>
      <c r="FMQ30"/>
      <c r="FMR30"/>
      <c r="FMS30"/>
      <c r="FMT30"/>
      <c r="FMU30"/>
      <c r="FMV30"/>
      <c r="FMW30"/>
      <c r="FMX30"/>
      <c r="FMY30"/>
      <c r="FMZ30"/>
      <c r="FNA30"/>
      <c r="FNB30"/>
      <c r="FNC30"/>
      <c r="FND30"/>
      <c r="FNE30"/>
      <c r="FNF30"/>
      <c r="FNG30"/>
      <c r="FNH30"/>
      <c r="FNI30"/>
      <c r="FNJ30"/>
      <c r="FNK30"/>
      <c r="FNL30"/>
      <c r="FNM30"/>
      <c r="FNN30"/>
      <c r="FNO30"/>
      <c r="FNP30"/>
      <c r="FNQ30"/>
      <c r="FNR30"/>
      <c r="FNS30"/>
      <c r="FNT30"/>
      <c r="FNU30"/>
      <c r="FNV30"/>
      <c r="FNW30"/>
      <c r="FNX30"/>
      <c r="FNY30"/>
      <c r="FNZ30"/>
      <c r="FOA30"/>
      <c r="FOB30"/>
      <c r="FOC30"/>
      <c r="FOD30"/>
      <c r="FOE30"/>
      <c r="FOF30"/>
      <c r="FOG30"/>
      <c r="FOH30"/>
      <c r="FOI30"/>
      <c r="FOJ30"/>
      <c r="FOK30"/>
      <c r="FOL30"/>
      <c r="FOM30"/>
      <c r="FON30"/>
      <c r="FOO30"/>
      <c r="FOP30"/>
      <c r="FOQ30"/>
      <c r="FOR30"/>
      <c r="FOS30"/>
      <c r="FOT30"/>
      <c r="FOU30"/>
      <c r="FOV30"/>
      <c r="FOW30"/>
      <c r="FOX30"/>
      <c r="FOY30"/>
      <c r="FOZ30"/>
      <c r="FPA30"/>
      <c r="FPB30"/>
      <c r="FPC30"/>
      <c r="FPD30"/>
      <c r="FPE30"/>
      <c r="FPF30"/>
      <c r="FPG30"/>
      <c r="FPH30"/>
      <c r="FPI30"/>
      <c r="FPJ30"/>
      <c r="FPK30"/>
      <c r="FPL30"/>
      <c r="FPM30"/>
      <c r="FPN30"/>
      <c r="FPO30"/>
      <c r="FPP30"/>
      <c r="FPQ30"/>
      <c r="FPR30"/>
      <c r="FPS30"/>
      <c r="FPT30"/>
      <c r="FPU30"/>
      <c r="FPV30"/>
      <c r="FPW30"/>
      <c r="FPX30"/>
      <c r="FPY30"/>
      <c r="FPZ30"/>
      <c r="FQA30"/>
      <c r="FQB30"/>
      <c r="FQC30"/>
      <c r="FQD30"/>
      <c r="FQE30"/>
      <c r="FQF30"/>
      <c r="FQG30"/>
      <c r="FQH30"/>
      <c r="FQI30"/>
      <c r="FQJ30"/>
      <c r="FQK30"/>
      <c r="FQL30"/>
      <c r="FQM30"/>
      <c r="FQN30"/>
      <c r="FQO30"/>
      <c r="FQP30"/>
      <c r="FQQ30"/>
      <c r="FQR30"/>
      <c r="FQS30"/>
      <c r="FQT30"/>
      <c r="FQU30"/>
      <c r="FQV30"/>
      <c r="FQW30"/>
      <c r="FQX30"/>
      <c r="FQY30"/>
      <c r="FQZ30"/>
      <c r="FRA30"/>
      <c r="FRB30"/>
      <c r="FRC30"/>
      <c r="FRD30"/>
      <c r="FRE30"/>
      <c r="FRF30"/>
      <c r="FRG30"/>
      <c r="FRH30"/>
      <c r="FRI30"/>
      <c r="FRJ30"/>
      <c r="FRK30"/>
      <c r="FRL30"/>
      <c r="FRM30"/>
      <c r="FRN30"/>
      <c r="FRO30"/>
      <c r="FRP30"/>
      <c r="FRQ30"/>
      <c r="FRR30"/>
      <c r="FRS30"/>
      <c r="FRT30"/>
      <c r="FRU30"/>
      <c r="FRV30"/>
      <c r="FRW30"/>
      <c r="FRX30"/>
      <c r="FRY30"/>
      <c r="FRZ30"/>
      <c r="FSA30"/>
      <c r="FSB30"/>
      <c r="FSC30"/>
      <c r="FSD30"/>
      <c r="FSE30"/>
      <c r="FSF30"/>
      <c r="FSG30"/>
      <c r="FSH30"/>
      <c r="FSI30"/>
      <c r="FSJ30"/>
      <c r="FSK30"/>
      <c r="FSL30"/>
      <c r="FSM30"/>
      <c r="FSN30"/>
      <c r="FSO30"/>
      <c r="FSP30"/>
      <c r="FSQ30"/>
      <c r="FSR30"/>
      <c r="FSS30"/>
      <c r="FST30"/>
      <c r="FSU30"/>
      <c r="FSV30"/>
      <c r="FSW30"/>
      <c r="FSX30"/>
      <c r="FSY30"/>
      <c r="FSZ30"/>
      <c r="FTA30"/>
      <c r="FTB30"/>
      <c r="FTC30"/>
      <c r="FTD30"/>
      <c r="FTE30"/>
      <c r="FTF30"/>
      <c r="FTG30"/>
      <c r="FTH30"/>
      <c r="FTI30"/>
      <c r="FTJ30"/>
      <c r="FTK30"/>
      <c r="FTL30"/>
      <c r="FTM30"/>
      <c r="FTN30"/>
      <c r="FTO30"/>
      <c r="FTP30"/>
      <c r="FTQ30"/>
      <c r="FTR30"/>
      <c r="FTS30"/>
      <c r="FTT30"/>
      <c r="FTU30"/>
      <c r="FTV30"/>
      <c r="FTW30"/>
      <c r="FTX30"/>
      <c r="FTY30"/>
      <c r="FTZ30"/>
      <c r="FUA30"/>
      <c r="FUB30"/>
      <c r="FUC30"/>
      <c r="FUD30"/>
      <c r="FUE30"/>
      <c r="FUF30"/>
      <c r="FUG30"/>
      <c r="FUH30"/>
      <c r="FUI30"/>
      <c r="FUJ30"/>
      <c r="FUK30"/>
      <c r="FUL30"/>
      <c r="FUM30"/>
      <c r="FUN30"/>
      <c r="FUO30"/>
      <c r="FUP30"/>
      <c r="FUQ30"/>
      <c r="FUR30"/>
      <c r="FUS30"/>
      <c r="FUT30"/>
      <c r="FUU30"/>
      <c r="FUV30"/>
      <c r="FUW30"/>
      <c r="FUX30"/>
      <c r="FUY30"/>
      <c r="FUZ30"/>
      <c r="FVA30"/>
      <c r="FVB30"/>
      <c r="FVC30"/>
      <c r="FVD30"/>
      <c r="FVE30"/>
      <c r="FVF30"/>
      <c r="FVG30"/>
      <c r="FVH30"/>
      <c r="FVI30"/>
      <c r="FVJ30"/>
      <c r="FVK30"/>
      <c r="FVL30"/>
      <c r="FVM30"/>
      <c r="FVN30"/>
      <c r="FVO30"/>
      <c r="FVP30"/>
      <c r="FVQ30"/>
      <c r="FVR30"/>
      <c r="FVS30"/>
      <c r="FVT30"/>
      <c r="FVU30"/>
      <c r="FVV30"/>
      <c r="FVW30"/>
      <c r="FVX30"/>
      <c r="FVY30"/>
      <c r="FVZ30"/>
      <c r="FWA30"/>
      <c r="FWB30"/>
      <c r="FWC30"/>
      <c r="FWD30"/>
      <c r="FWE30"/>
      <c r="FWF30"/>
      <c r="FWG30"/>
      <c r="FWH30"/>
      <c r="FWI30"/>
      <c r="FWJ30"/>
      <c r="FWK30"/>
      <c r="FWL30"/>
      <c r="FWM30"/>
      <c r="FWN30"/>
      <c r="FWO30"/>
      <c r="FWP30"/>
      <c r="FWQ30"/>
      <c r="FWR30"/>
      <c r="FWS30"/>
      <c r="FWT30"/>
      <c r="FWU30"/>
      <c r="FWV30"/>
      <c r="FWW30"/>
      <c r="FWX30"/>
      <c r="FWY30"/>
      <c r="FWZ30"/>
      <c r="FXA30"/>
      <c r="FXB30"/>
      <c r="FXC30"/>
      <c r="FXD30"/>
      <c r="FXE30"/>
      <c r="FXF30"/>
      <c r="FXG30"/>
      <c r="FXH30"/>
      <c r="FXI30"/>
      <c r="FXJ30"/>
      <c r="FXK30"/>
      <c r="FXL30"/>
      <c r="FXM30"/>
      <c r="FXN30"/>
      <c r="FXO30"/>
      <c r="FXP30"/>
      <c r="FXQ30"/>
      <c r="FXR30"/>
      <c r="FXS30"/>
      <c r="FXT30"/>
      <c r="FXU30"/>
      <c r="FXV30"/>
      <c r="FXW30"/>
      <c r="FXX30"/>
      <c r="FXY30"/>
      <c r="FXZ30"/>
      <c r="FYA30"/>
      <c r="FYB30"/>
      <c r="FYC30"/>
      <c r="FYD30"/>
      <c r="FYE30"/>
      <c r="FYF30"/>
      <c r="FYG30"/>
      <c r="FYH30"/>
      <c r="FYI30"/>
      <c r="FYJ30"/>
      <c r="FYK30"/>
      <c r="FYL30"/>
      <c r="FYM30"/>
      <c r="FYN30"/>
      <c r="FYO30"/>
      <c r="FYP30"/>
      <c r="FYQ30"/>
      <c r="FYR30"/>
      <c r="FYS30"/>
      <c r="FYT30"/>
      <c r="FYU30"/>
      <c r="FYV30"/>
      <c r="FYW30"/>
      <c r="FYX30"/>
      <c r="FYY30"/>
      <c r="FYZ30"/>
      <c r="FZA30"/>
      <c r="FZB30"/>
      <c r="FZC30"/>
      <c r="FZD30"/>
      <c r="FZE30"/>
      <c r="FZF30"/>
      <c r="FZG30"/>
      <c r="FZH30"/>
      <c r="FZI30"/>
      <c r="FZJ30"/>
      <c r="FZK30"/>
      <c r="FZL30"/>
      <c r="FZM30"/>
      <c r="FZN30"/>
      <c r="FZO30"/>
      <c r="FZP30"/>
      <c r="FZQ30"/>
      <c r="FZR30"/>
      <c r="FZS30"/>
      <c r="FZT30"/>
      <c r="FZU30"/>
      <c r="FZV30"/>
      <c r="FZW30"/>
      <c r="FZX30"/>
      <c r="FZY30"/>
      <c r="FZZ30"/>
      <c r="GAA30"/>
      <c r="GAB30"/>
      <c r="GAC30"/>
      <c r="GAD30"/>
      <c r="GAE30"/>
      <c r="GAF30"/>
      <c r="GAG30"/>
      <c r="GAH30"/>
      <c r="GAI30"/>
      <c r="GAJ30"/>
      <c r="GAK30"/>
      <c r="GAL30"/>
      <c r="GAM30"/>
      <c r="GAN30"/>
      <c r="GAO30"/>
      <c r="GAP30"/>
      <c r="GAQ30"/>
      <c r="GAR30"/>
      <c r="GAS30"/>
      <c r="GAT30"/>
      <c r="GAU30"/>
      <c r="GAV30"/>
      <c r="GAW30"/>
      <c r="GAX30"/>
      <c r="GAY30"/>
      <c r="GAZ30"/>
      <c r="GBA30"/>
      <c r="GBB30"/>
      <c r="GBC30"/>
      <c r="GBD30"/>
      <c r="GBE30"/>
      <c r="GBF30"/>
      <c r="GBG30"/>
      <c r="GBH30"/>
      <c r="GBI30"/>
      <c r="GBJ30"/>
      <c r="GBK30"/>
      <c r="GBL30"/>
      <c r="GBM30"/>
      <c r="GBN30"/>
      <c r="GBO30"/>
      <c r="GBP30"/>
      <c r="GBQ30"/>
      <c r="GBR30"/>
      <c r="GBS30"/>
      <c r="GBT30"/>
      <c r="GBU30"/>
      <c r="GBV30"/>
      <c r="GBW30"/>
      <c r="GBX30"/>
      <c r="GBY30"/>
      <c r="GBZ30"/>
      <c r="GCA30"/>
      <c r="GCB30"/>
      <c r="GCC30"/>
      <c r="GCD30"/>
      <c r="GCE30"/>
      <c r="GCF30"/>
      <c r="GCG30"/>
      <c r="GCH30"/>
      <c r="GCI30"/>
      <c r="GCJ30"/>
      <c r="GCK30"/>
      <c r="GCL30"/>
      <c r="GCM30"/>
      <c r="GCN30"/>
      <c r="GCO30"/>
      <c r="GCP30"/>
      <c r="GCQ30"/>
      <c r="GCR30"/>
      <c r="GCS30"/>
      <c r="GCT30"/>
      <c r="GCU30"/>
      <c r="GCV30"/>
      <c r="GCW30"/>
      <c r="GCX30"/>
      <c r="GCY30"/>
      <c r="GCZ30"/>
      <c r="GDA30"/>
      <c r="GDB30"/>
      <c r="GDC30"/>
      <c r="GDD30"/>
      <c r="GDE30"/>
      <c r="GDF30"/>
      <c r="GDG30"/>
      <c r="GDH30"/>
      <c r="GDI30"/>
      <c r="GDJ30"/>
      <c r="GDK30"/>
      <c r="GDL30"/>
      <c r="GDM30"/>
      <c r="GDN30"/>
      <c r="GDO30"/>
      <c r="GDP30"/>
      <c r="GDQ30"/>
      <c r="GDR30"/>
      <c r="GDS30"/>
      <c r="GDT30"/>
      <c r="GDU30"/>
      <c r="GDV30"/>
      <c r="GDW30"/>
      <c r="GDX30"/>
      <c r="GDY30"/>
      <c r="GDZ30"/>
      <c r="GEA30"/>
      <c r="GEB30"/>
      <c r="GEC30"/>
      <c r="GED30"/>
      <c r="GEE30"/>
      <c r="GEF30"/>
      <c r="GEG30"/>
      <c r="GEH30"/>
      <c r="GEI30"/>
      <c r="GEJ30"/>
      <c r="GEK30"/>
      <c r="GEL30"/>
      <c r="GEM30"/>
      <c r="GEN30"/>
      <c r="GEO30"/>
      <c r="GEP30"/>
      <c r="GEQ30"/>
      <c r="GER30"/>
      <c r="GES30"/>
      <c r="GET30"/>
      <c r="GEU30"/>
      <c r="GEV30"/>
      <c r="GEW30"/>
      <c r="GEX30"/>
      <c r="GEY30"/>
      <c r="GEZ30"/>
      <c r="GFA30"/>
      <c r="GFB30"/>
      <c r="GFC30"/>
      <c r="GFD30"/>
      <c r="GFE30"/>
      <c r="GFF30"/>
      <c r="GFG30"/>
      <c r="GFH30"/>
      <c r="GFI30"/>
      <c r="GFJ30"/>
      <c r="GFK30"/>
      <c r="GFL30"/>
      <c r="GFM30"/>
      <c r="GFN30"/>
      <c r="GFO30"/>
      <c r="GFP30"/>
      <c r="GFQ30"/>
      <c r="GFR30"/>
      <c r="GFS30"/>
      <c r="GFT30"/>
      <c r="GFU30"/>
      <c r="GFV30"/>
      <c r="GFW30"/>
      <c r="GFX30"/>
      <c r="GFY30"/>
      <c r="GFZ30"/>
      <c r="GGA30"/>
      <c r="GGB30"/>
      <c r="GGC30"/>
      <c r="GGD30"/>
      <c r="GGE30"/>
      <c r="GGF30"/>
      <c r="GGG30"/>
      <c r="GGH30"/>
      <c r="GGI30"/>
      <c r="GGJ30"/>
      <c r="GGK30"/>
      <c r="GGL30"/>
      <c r="GGM30"/>
      <c r="GGN30"/>
      <c r="GGO30"/>
      <c r="GGP30"/>
      <c r="GGQ30"/>
      <c r="GGR30"/>
      <c r="GGS30"/>
      <c r="GGT30"/>
      <c r="GGU30"/>
      <c r="GGV30"/>
      <c r="GGW30"/>
      <c r="GGX30"/>
      <c r="GGY30"/>
      <c r="GGZ30"/>
      <c r="GHA30"/>
      <c r="GHB30"/>
      <c r="GHC30"/>
      <c r="GHD30"/>
      <c r="GHE30"/>
      <c r="GHF30"/>
      <c r="GHG30"/>
      <c r="GHH30"/>
      <c r="GHI30"/>
      <c r="GHJ30"/>
      <c r="GHK30"/>
      <c r="GHL30"/>
      <c r="GHM30"/>
      <c r="GHN30"/>
      <c r="GHO30"/>
      <c r="GHP30"/>
      <c r="GHQ30"/>
      <c r="GHR30"/>
      <c r="GHS30"/>
      <c r="GHT30"/>
      <c r="GHU30"/>
      <c r="GHV30"/>
      <c r="GHW30"/>
      <c r="GHX30"/>
      <c r="GHY30"/>
      <c r="GHZ30"/>
      <c r="GIA30"/>
      <c r="GIB30"/>
      <c r="GIC30"/>
      <c r="GID30"/>
      <c r="GIE30"/>
      <c r="GIF30"/>
      <c r="GIG30"/>
      <c r="GIH30"/>
      <c r="GII30"/>
      <c r="GIJ30"/>
      <c r="GIK30"/>
      <c r="GIL30"/>
      <c r="GIM30"/>
      <c r="GIN30"/>
      <c r="GIO30"/>
      <c r="GIP30"/>
      <c r="GIQ30"/>
      <c r="GIR30"/>
      <c r="GIS30"/>
      <c r="GIT30"/>
      <c r="GIU30"/>
      <c r="GIV30"/>
      <c r="GIW30"/>
      <c r="GIX30"/>
      <c r="GIY30"/>
      <c r="GIZ30"/>
      <c r="GJA30"/>
      <c r="GJB30"/>
      <c r="GJC30"/>
      <c r="GJD30"/>
      <c r="GJE30"/>
      <c r="GJF30"/>
      <c r="GJG30"/>
      <c r="GJH30"/>
      <c r="GJI30"/>
      <c r="GJJ30"/>
      <c r="GJK30"/>
      <c r="GJL30"/>
      <c r="GJM30"/>
      <c r="GJN30"/>
      <c r="GJO30"/>
      <c r="GJP30"/>
      <c r="GJQ30"/>
      <c r="GJR30"/>
      <c r="GJS30"/>
      <c r="GJT30"/>
      <c r="GJU30"/>
      <c r="GJV30"/>
      <c r="GJW30"/>
      <c r="GJX30"/>
      <c r="GJY30"/>
      <c r="GJZ30"/>
      <c r="GKA30"/>
      <c r="GKB30"/>
      <c r="GKC30"/>
      <c r="GKD30"/>
      <c r="GKE30"/>
      <c r="GKF30"/>
      <c r="GKG30"/>
      <c r="GKH30"/>
      <c r="GKI30"/>
      <c r="GKJ30"/>
      <c r="GKK30"/>
      <c r="GKL30"/>
      <c r="GKM30"/>
      <c r="GKN30"/>
      <c r="GKO30"/>
      <c r="GKP30"/>
      <c r="GKQ30"/>
      <c r="GKR30"/>
      <c r="GKS30"/>
      <c r="GKT30"/>
      <c r="GKU30"/>
      <c r="GKV30"/>
      <c r="GKW30"/>
      <c r="GKX30"/>
      <c r="GKY30"/>
      <c r="GKZ30"/>
      <c r="GLA30"/>
      <c r="GLB30"/>
      <c r="GLC30"/>
      <c r="GLD30"/>
      <c r="GLE30"/>
      <c r="GLF30"/>
      <c r="GLG30"/>
      <c r="GLH30"/>
      <c r="GLI30"/>
      <c r="GLJ30"/>
      <c r="GLK30"/>
      <c r="GLL30"/>
      <c r="GLM30"/>
      <c r="GLN30"/>
      <c r="GLO30"/>
      <c r="GLP30"/>
      <c r="GLQ30"/>
      <c r="GLR30"/>
      <c r="GLS30"/>
      <c r="GLT30"/>
      <c r="GLU30"/>
      <c r="GLV30"/>
      <c r="GLW30"/>
      <c r="GLX30"/>
      <c r="GLY30"/>
      <c r="GLZ30"/>
      <c r="GMA30"/>
      <c r="GMB30"/>
      <c r="GMC30"/>
      <c r="GMD30"/>
      <c r="GME30"/>
      <c r="GMF30"/>
      <c r="GMG30"/>
      <c r="GMH30"/>
      <c r="GMI30"/>
      <c r="GMJ30"/>
      <c r="GMK30"/>
      <c r="GML30"/>
      <c r="GMM30"/>
      <c r="GMN30"/>
      <c r="GMO30"/>
      <c r="GMP30"/>
      <c r="GMQ30"/>
      <c r="GMR30"/>
      <c r="GMS30"/>
      <c r="GMT30"/>
      <c r="GMU30"/>
      <c r="GMV30"/>
      <c r="GMW30"/>
      <c r="GMX30"/>
      <c r="GMY30"/>
      <c r="GMZ30"/>
      <c r="GNA30"/>
      <c r="GNB30"/>
      <c r="GNC30"/>
      <c r="GND30"/>
      <c r="GNE30"/>
      <c r="GNF30"/>
      <c r="GNG30"/>
      <c r="GNH30"/>
      <c r="GNI30"/>
      <c r="GNJ30"/>
      <c r="GNK30"/>
      <c r="GNL30"/>
      <c r="GNM30"/>
      <c r="GNN30"/>
      <c r="GNO30"/>
      <c r="GNP30"/>
      <c r="GNQ30"/>
      <c r="GNR30"/>
      <c r="GNS30"/>
      <c r="GNT30"/>
      <c r="GNU30"/>
      <c r="GNV30"/>
      <c r="GNW30"/>
      <c r="GNX30"/>
      <c r="GNY30"/>
      <c r="GNZ30"/>
      <c r="GOA30"/>
      <c r="GOB30"/>
      <c r="GOC30"/>
      <c r="GOD30"/>
      <c r="GOE30"/>
      <c r="GOF30"/>
      <c r="GOG30"/>
      <c r="GOH30"/>
      <c r="GOI30"/>
      <c r="GOJ30"/>
      <c r="GOK30"/>
      <c r="GOL30"/>
      <c r="GOM30"/>
      <c r="GON30"/>
      <c r="GOO30"/>
      <c r="GOP30"/>
      <c r="GOQ30"/>
      <c r="GOR30"/>
      <c r="GOS30"/>
      <c r="GOT30"/>
      <c r="GOU30"/>
      <c r="GOV30"/>
      <c r="GOW30"/>
      <c r="GOX30"/>
      <c r="GOY30"/>
      <c r="GOZ30"/>
      <c r="GPA30"/>
      <c r="GPB30"/>
      <c r="GPC30"/>
      <c r="GPD30"/>
      <c r="GPE30"/>
      <c r="GPF30"/>
      <c r="GPG30"/>
      <c r="GPH30"/>
      <c r="GPI30"/>
      <c r="GPJ30"/>
      <c r="GPK30"/>
      <c r="GPL30"/>
      <c r="GPM30"/>
      <c r="GPN30"/>
      <c r="GPO30"/>
      <c r="GPP30"/>
      <c r="GPQ30"/>
      <c r="GPR30"/>
      <c r="GPS30"/>
      <c r="GPT30"/>
      <c r="GPU30"/>
      <c r="GPV30"/>
      <c r="GPW30"/>
      <c r="GPX30"/>
      <c r="GPY30"/>
      <c r="GPZ30"/>
      <c r="GQA30"/>
      <c r="GQB30"/>
      <c r="GQC30"/>
      <c r="GQD30"/>
      <c r="GQE30"/>
      <c r="GQF30"/>
      <c r="GQG30"/>
      <c r="GQH30"/>
      <c r="GQI30"/>
      <c r="GQJ30"/>
      <c r="GQK30"/>
      <c r="GQL30"/>
      <c r="GQM30"/>
      <c r="GQN30"/>
      <c r="GQO30"/>
      <c r="GQP30"/>
      <c r="GQQ30"/>
      <c r="GQR30"/>
      <c r="GQS30"/>
      <c r="GQT30"/>
      <c r="GQU30"/>
      <c r="GQV30"/>
      <c r="GQW30"/>
      <c r="GQX30"/>
      <c r="GQY30"/>
      <c r="GQZ30"/>
      <c r="GRA30"/>
      <c r="GRB30"/>
      <c r="GRC30"/>
      <c r="GRD30"/>
      <c r="GRE30"/>
      <c r="GRF30"/>
      <c r="GRG30"/>
      <c r="GRH30"/>
      <c r="GRI30"/>
      <c r="GRJ30"/>
      <c r="GRK30"/>
      <c r="GRL30"/>
      <c r="GRM30"/>
      <c r="GRN30"/>
      <c r="GRO30"/>
      <c r="GRP30"/>
      <c r="GRQ30"/>
      <c r="GRR30"/>
      <c r="GRS30"/>
      <c r="GRT30"/>
      <c r="GRU30"/>
      <c r="GRV30"/>
      <c r="GRW30"/>
      <c r="GRX30"/>
      <c r="GRY30"/>
      <c r="GRZ30"/>
      <c r="GSA30"/>
      <c r="GSB30"/>
      <c r="GSC30"/>
      <c r="GSD30"/>
      <c r="GSE30"/>
      <c r="GSF30"/>
      <c r="GSG30"/>
      <c r="GSH30"/>
      <c r="GSI30"/>
      <c r="GSJ30"/>
      <c r="GSK30"/>
      <c r="GSL30"/>
      <c r="GSM30"/>
      <c r="GSN30"/>
      <c r="GSO30"/>
      <c r="GSP30"/>
      <c r="GSQ30"/>
      <c r="GSR30"/>
      <c r="GSS30"/>
      <c r="GST30"/>
      <c r="GSU30"/>
      <c r="GSV30"/>
      <c r="GSW30"/>
      <c r="GSX30"/>
      <c r="GSY30"/>
      <c r="GSZ30"/>
      <c r="GTA30"/>
      <c r="GTB30"/>
      <c r="GTC30"/>
      <c r="GTD30"/>
      <c r="GTE30"/>
      <c r="GTF30"/>
      <c r="GTG30"/>
      <c r="GTH30"/>
      <c r="GTI30"/>
      <c r="GTJ30"/>
      <c r="GTK30"/>
      <c r="GTL30"/>
      <c r="GTM30"/>
      <c r="GTN30"/>
      <c r="GTO30"/>
      <c r="GTP30"/>
      <c r="GTQ30"/>
      <c r="GTR30"/>
      <c r="GTS30"/>
      <c r="GTT30"/>
      <c r="GTU30"/>
      <c r="GTV30"/>
      <c r="GTW30"/>
      <c r="GTX30"/>
      <c r="GTY30"/>
      <c r="GTZ30"/>
      <c r="GUA30"/>
      <c r="GUB30"/>
      <c r="GUC30"/>
      <c r="GUD30"/>
      <c r="GUE30"/>
      <c r="GUF30"/>
      <c r="GUG30"/>
      <c r="GUH30"/>
      <c r="GUI30"/>
      <c r="GUJ30"/>
      <c r="GUK30"/>
      <c r="GUL30"/>
      <c r="GUM30"/>
      <c r="GUN30"/>
      <c r="GUO30"/>
      <c r="GUP30"/>
      <c r="GUQ30"/>
      <c r="GUR30"/>
      <c r="GUS30"/>
      <c r="GUT30"/>
      <c r="GUU30"/>
      <c r="GUV30"/>
      <c r="GUW30"/>
      <c r="GUX30"/>
      <c r="GUY30"/>
      <c r="GUZ30"/>
      <c r="GVA30"/>
      <c r="GVB30"/>
      <c r="GVC30"/>
      <c r="GVD30"/>
      <c r="GVE30"/>
      <c r="GVF30"/>
      <c r="GVG30"/>
      <c r="GVH30"/>
      <c r="GVI30"/>
      <c r="GVJ30"/>
      <c r="GVK30"/>
      <c r="GVL30"/>
      <c r="GVM30"/>
      <c r="GVN30"/>
      <c r="GVO30"/>
      <c r="GVP30"/>
      <c r="GVQ30"/>
      <c r="GVR30"/>
      <c r="GVS30"/>
      <c r="GVT30"/>
      <c r="GVU30"/>
      <c r="GVV30"/>
      <c r="GVW30"/>
      <c r="GVX30"/>
      <c r="GVY30"/>
      <c r="GVZ30"/>
      <c r="GWA30"/>
      <c r="GWB30"/>
      <c r="GWC30"/>
      <c r="GWD30"/>
      <c r="GWE30"/>
      <c r="GWF30"/>
      <c r="GWG30"/>
      <c r="GWH30"/>
      <c r="GWI30"/>
      <c r="GWJ30"/>
      <c r="GWK30"/>
      <c r="GWL30"/>
      <c r="GWM30"/>
      <c r="GWN30"/>
      <c r="GWO30"/>
      <c r="GWP30"/>
      <c r="GWQ30"/>
      <c r="GWR30"/>
      <c r="GWS30"/>
      <c r="GWT30"/>
      <c r="GWU30"/>
      <c r="GWV30"/>
      <c r="GWW30"/>
      <c r="GWX30"/>
      <c r="GWY30"/>
      <c r="GWZ30"/>
      <c r="GXA30"/>
      <c r="GXB30"/>
      <c r="GXC30"/>
      <c r="GXD30"/>
      <c r="GXE30"/>
      <c r="GXF30"/>
      <c r="GXG30"/>
      <c r="GXH30"/>
      <c r="GXI30"/>
      <c r="GXJ30"/>
      <c r="GXK30"/>
      <c r="GXL30"/>
      <c r="GXM30"/>
      <c r="GXN30"/>
      <c r="GXO30"/>
      <c r="GXP30"/>
      <c r="GXQ30"/>
      <c r="GXR30"/>
      <c r="GXS30"/>
      <c r="GXT30"/>
      <c r="GXU30"/>
      <c r="GXV30"/>
      <c r="GXW30"/>
      <c r="GXX30"/>
      <c r="GXY30"/>
      <c r="GXZ30"/>
      <c r="GYA30"/>
      <c r="GYB30"/>
      <c r="GYC30"/>
      <c r="GYD30"/>
      <c r="GYE30"/>
      <c r="GYF30"/>
      <c r="GYG30"/>
      <c r="GYH30"/>
      <c r="GYI30"/>
      <c r="GYJ30"/>
      <c r="GYK30"/>
      <c r="GYL30"/>
      <c r="GYM30"/>
      <c r="GYN30"/>
      <c r="GYO30"/>
      <c r="GYP30"/>
      <c r="GYQ30"/>
      <c r="GYR30"/>
      <c r="GYS30"/>
      <c r="GYT30"/>
      <c r="GYU30"/>
      <c r="GYV30"/>
      <c r="GYW30"/>
      <c r="GYX30"/>
      <c r="GYY30"/>
      <c r="GYZ30"/>
      <c r="GZA30"/>
      <c r="GZB30"/>
      <c r="GZC30"/>
      <c r="GZD30"/>
      <c r="GZE30"/>
      <c r="GZF30"/>
      <c r="GZG30"/>
      <c r="GZH30"/>
      <c r="GZI30"/>
      <c r="GZJ30"/>
      <c r="GZK30"/>
      <c r="GZL30"/>
      <c r="GZM30"/>
      <c r="GZN30"/>
      <c r="GZO30"/>
      <c r="GZP30"/>
      <c r="GZQ30"/>
      <c r="GZR30"/>
      <c r="GZS30"/>
      <c r="GZT30"/>
      <c r="GZU30"/>
      <c r="GZV30"/>
      <c r="GZW30"/>
      <c r="GZX30"/>
      <c r="GZY30"/>
      <c r="GZZ30"/>
      <c r="HAA30"/>
      <c r="HAB30"/>
      <c r="HAC30"/>
      <c r="HAD30"/>
      <c r="HAE30"/>
      <c r="HAF30"/>
      <c r="HAG30"/>
      <c r="HAH30"/>
      <c r="HAI30"/>
      <c r="HAJ30"/>
      <c r="HAK30"/>
      <c r="HAL30"/>
      <c r="HAM30"/>
      <c r="HAN30"/>
      <c r="HAO30"/>
      <c r="HAP30"/>
      <c r="HAQ30"/>
      <c r="HAR30"/>
      <c r="HAS30"/>
      <c r="HAT30"/>
      <c r="HAU30"/>
      <c r="HAV30"/>
      <c r="HAW30"/>
      <c r="HAX30"/>
      <c r="HAY30"/>
      <c r="HAZ30"/>
      <c r="HBA30"/>
      <c r="HBB30"/>
      <c r="HBC30"/>
      <c r="HBD30"/>
      <c r="HBE30"/>
      <c r="HBF30"/>
      <c r="HBG30"/>
      <c r="HBH30"/>
      <c r="HBI30"/>
      <c r="HBJ30"/>
      <c r="HBK30"/>
      <c r="HBL30"/>
      <c r="HBM30"/>
      <c r="HBN30"/>
      <c r="HBO30"/>
      <c r="HBP30"/>
      <c r="HBQ30"/>
      <c r="HBR30"/>
      <c r="HBS30"/>
      <c r="HBT30"/>
      <c r="HBU30"/>
      <c r="HBV30"/>
      <c r="HBW30"/>
      <c r="HBX30"/>
      <c r="HBY30"/>
      <c r="HBZ30"/>
      <c r="HCA30"/>
      <c r="HCB30"/>
      <c r="HCC30"/>
      <c r="HCD30"/>
      <c r="HCE30"/>
      <c r="HCF30"/>
      <c r="HCG30"/>
      <c r="HCH30"/>
      <c r="HCI30"/>
      <c r="HCJ30"/>
      <c r="HCK30"/>
      <c r="HCL30"/>
      <c r="HCM30"/>
      <c r="HCN30"/>
      <c r="HCO30"/>
      <c r="HCP30"/>
      <c r="HCQ30"/>
      <c r="HCR30"/>
      <c r="HCS30"/>
      <c r="HCT30"/>
      <c r="HCU30"/>
      <c r="HCV30"/>
      <c r="HCW30"/>
      <c r="HCX30"/>
      <c r="HCY30"/>
      <c r="HCZ30"/>
      <c r="HDA30"/>
      <c r="HDB30"/>
      <c r="HDC30"/>
      <c r="HDD30"/>
      <c r="HDE30"/>
      <c r="HDF30"/>
      <c r="HDG30"/>
      <c r="HDH30"/>
      <c r="HDI30"/>
      <c r="HDJ30"/>
      <c r="HDK30"/>
      <c r="HDL30"/>
      <c r="HDM30"/>
      <c r="HDN30"/>
      <c r="HDO30"/>
      <c r="HDP30"/>
      <c r="HDQ30"/>
      <c r="HDR30"/>
      <c r="HDS30"/>
      <c r="HDT30"/>
      <c r="HDU30"/>
      <c r="HDV30"/>
      <c r="HDW30"/>
      <c r="HDX30"/>
      <c r="HDY30"/>
      <c r="HDZ30"/>
      <c r="HEA30"/>
      <c r="HEB30"/>
      <c r="HEC30"/>
      <c r="HED30"/>
      <c r="HEE30"/>
      <c r="HEF30"/>
      <c r="HEG30"/>
      <c r="HEH30"/>
      <c r="HEI30"/>
      <c r="HEJ30"/>
      <c r="HEK30"/>
      <c r="HEL30"/>
      <c r="HEM30"/>
      <c r="HEN30"/>
      <c r="HEO30"/>
      <c r="HEP30"/>
      <c r="HEQ30"/>
      <c r="HER30"/>
      <c r="HES30"/>
      <c r="HET30"/>
      <c r="HEU30"/>
      <c r="HEV30"/>
      <c r="HEW30"/>
      <c r="HEX30"/>
      <c r="HEY30"/>
      <c r="HEZ30"/>
      <c r="HFA30"/>
      <c r="HFB30"/>
      <c r="HFC30"/>
      <c r="HFD30"/>
      <c r="HFE30"/>
      <c r="HFF30"/>
      <c r="HFG30"/>
      <c r="HFH30"/>
      <c r="HFI30"/>
      <c r="HFJ30"/>
      <c r="HFK30"/>
      <c r="HFL30"/>
      <c r="HFM30"/>
      <c r="HFN30"/>
      <c r="HFO30"/>
      <c r="HFP30"/>
      <c r="HFQ30"/>
      <c r="HFR30"/>
      <c r="HFS30"/>
      <c r="HFT30"/>
      <c r="HFU30"/>
      <c r="HFV30"/>
      <c r="HFW30"/>
      <c r="HFX30"/>
      <c r="HFY30"/>
      <c r="HFZ30"/>
      <c r="HGA30"/>
      <c r="HGB30"/>
      <c r="HGC30"/>
      <c r="HGD30"/>
      <c r="HGE30"/>
      <c r="HGF30"/>
      <c r="HGG30"/>
      <c r="HGH30"/>
      <c r="HGI30"/>
      <c r="HGJ30"/>
      <c r="HGK30"/>
      <c r="HGL30"/>
      <c r="HGM30"/>
      <c r="HGN30"/>
      <c r="HGO30"/>
      <c r="HGP30"/>
      <c r="HGQ30"/>
      <c r="HGR30"/>
      <c r="HGS30"/>
      <c r="HGT30"/>
      <c r="HGU30"/>
      <c r="HGV30"/>
      <c r="HGW30"/>
      <c r="HGX30"/>
      <c r="HGY30"/>
      <c r="HGZ30"/>
      <c r="HHA30"/>
      <c r="HHB30"/>
      <c r="HHC30"/>
      <c r="HHD30"/>
      <c r="HHE30"/>
      <c r="HHF30"/>
      <c r="HHG30"/>
      <c r="HHH30"/>
      <c r="HHI30"/>
      <c r="HHJ30"/>
      <c r="HHK30"/>
      <c r="HHL30"/>
      <c r="HHM30"/>
      <c r="HHN30"/>
      <c r="HHO30"/>
      <c r="HHP30"/>
      <c r="HHQ30"/>
      <c r="HHR30"/>
      <c r="HHS30"/>
      <c r="HHT30"/>
      <c r="HHU30"/>
      <c r="HHV30"/>
      <c r="HHW30"/>
      <c r="HHX30"/>
      <c r="HHY30"/>
      <c r="HHZ30"/>
      <c r="HIA30"/>
      <c r="HIB30"/>
      <c r="HIC30"/>
      <c r="HID30"/>
      <c r="HIE30"/>
      <c r="HIF30"/>
      <c r="HIG30"/>
      <c r="HIH30"/>
      <c r="HII30"/>
      <c r="HIJ30"/>
      <c r="HIK30"/>
      <c r="HIL30"/>
      <c r="HIM30"/>
      <c r="HIN30"/>
      <c r="HIO30"/>
      <c r="HIP30"/>
      <c r="HIQ30"/>
      <c r="HIR30"/>
      <c r="HIS30"/>
      <c r="HIT30"/>
      <c r="HIU30"/>
      <c r="HIV30"/>
      <c r="HIW30"/>
      <c r="HIX30"/>
      <c r="HIY30"/>
      <c r="HIZ30"/>
      <c r="HJA30"/>
      <c r="HJB30"/>
      <c r="HJC30"/>
      <c r="HJD30"/>
      <c r="HJE30"/>
      <c r="HJF30"/>
      <c r="HJG30"/>
      <c r="HJH30"/>
      <c r="HJI30"/>
      <c r="HJJ30"/>
      <c r="HJK30"/>
      <c r="HJL30"/>
      <c r="HJM30"/>
      <c r="HJN30"/>
      <c r="HJO30"/>
      <c r="HJP30"/>
      <c r="HJQ30"/>
      <c r="HJR30"/>
      <c r="HJS30"/>
      <c r="HJT30"/>
      <c r="HJU30"/>
      <c r="HJV30"/>
      <c r="HJW30"/>
      <c r="HJX30"/>
      <c r="HJY30"/>
      <c r="HJZ30"/>
      <c r="HKA30"/>
      <c r="HKB30"/>
      <c r="HKC30"/>
      <c r="HKD30"/>
      <c r="HKE30"/>
      <c r="HKF30"/>
      <c r="HKG30"/>
      <c r="HKH30"/>
      <c r="HKI30"/>
      <c r="HKJ30"/>
      <c r="HKK30"/>
      <c r="HKL30"/>
      <c r="HKM30"/>
      <c r="HKN30"/>
      <c r="HKO30"/>
      <c r="HKP30"/>
      <c r="HKQ30"/>
      <c r="HKR30"/>
      <c r="HKS30"/>
      <c r="HKT30"/>
      <c r="HKU30"/>
      <c r="HKV30"/>
      <c r="HKW30"/>
      <c r="HKX30"/>
      <c r="HKY30"/>
      <c r="HKZ30"/>
      <c r="HLA30"/>
      <c r="HLB30"/>
      <c r="HLC30"/>
      <c r="HLD30"/>
      <c r="HLE30"/>
      <c r="HLF30"/>
      <c r="HLG30"/>
      <c r="HLH30"/>
      <c r="HLI30"/>
      <c r="HLJ30"/>
      <c r="HLK30"/>
      <c r="HLL30"/>
      <c r="HLM30"/>
      <c r="HLN30"/>
      <c r="HLO30"/>
      <c r="HLP30"/>
      <c r="HLQ30"/>
      <c r="HLR30"/>
      <c r="HLS30"/>
      <c r="HLT30"/>
      <c r="HLU30"/>
      <c r="HLV30"/>
      <c r="HLW30"/>
      <c r="HLX30"/>
      <c r="HLY30"/>
      <c r="HLZ30"/>
      <c r="HMA30"/>
      <c r="HMB30"/>
      <c r="HMC30"/>
      <c r="HMD30"/>
      <c r="HME30"/>
      <c r="HMF30"/>
      <c r="HMG30"/>
      <c r="HMH30"/>
      <c r="HMI30"/>
      <c r="HMJ30"/>
      <c r="HMK30"/>
      <c r="HML30"/>
      <c r="HMM30"/>
      <c r="HMN30"/>
      <c r="HMO30"/>
      <c r="HMP30"/>
      <c r="HMQ30"/>
      <c r="HMR30"/>
      <c r="HMS30"/>
      <c r="HMT30"/>
      <c r="HMU30"/>
      <c r="HMV30"/>
      <c r="HMW30"/>
      <c r="HMX30"/>
      <c r="HMY30"/>
      <c r="HMZ30"/>
      <c r="HNA30"/>
      <c r="HNB30"/>
      <c r="HNC30"/>
      <c r="HND30"/>
      <c r="HNE30"/>
      <c r="HNF30"/>
      <c r="HNG30"/>
      <c r="HNH30"/>
      <c r="HNI30"/>
      <c r="HNJ30"/>
      <c r="HNK30"/>
      <c r="HNL30"/>
      <c r="HNM30"/>
      <c r="HNN30"/>
      <c r="HNO30"/>
      <c r="HNP30"/>
      <c r="HNQ30"/>
      <c r="HNR30"/>
      <c r="HNS30"/>
      <c r="HNT30"/>
      <c r="HNU30"/>
      <c r="HNV30"/>
      <c r="HNW30"/>
      <c r="HNX30"/>
      <c r="HNY30"/>
      <c r="HNZ30"/>
      <c r="HOA30"/>
      <c r="HOB30"/>
      <c r="HOC30"/>
      <c r="HOD30"/>
      <c r="HOE30"/>
      <c r="HOF30"/>
      <c r="HOG30"/>
      <c r="HOH30"/>
      <c r="HOI30"/>
      <c r="HOJ30"/>
      <c r="HOK30"/>
      <c r="HOL30"/>
      <c r="HOM30"/>
      <c r="HON30"/>
      <c r="HOO30"/>
      <c r="HOP30"/>
      <c r="HOQ30"/>
      <c r="HOR30"/>
      <c r="HOS30"/>
      <c r="HOT30"/>
      <c r="HOU30"/>
      <c r="HOV30"/>
      <c r="HOW30"/>
      <c r="HOX30"/>
      <c r="HOY30"/>
      <c r="HOZ30"/>
      <c r="HPA30"/>
      <c r="HPB30"/>
      <c r="HPC30"/>
      <c r="HPD30"/>
      <c r="HPE30"/>
      <c r="HPF30"/>
      <c r="HPG30"/>
      <c r="HPH30"/>
      <c r="HPI30"/>
      <c r="HPJ30"/>
      <c r="HPK30"/>
      <c r="HPL30"/>
      <c r="HPM30"/>
      <c r="HPN30"/>
      <c r="HPO30"/>
      <c r="HPP30"/>
      <c r="HPQ30"/>
      <c r="HPR30"/>
      <c r="HPS30"/>
      <c r="HPT30"/>
      <c r="HPU30"/>
      <c r="HPV30"/>
      <c r="HPW30"/>
      <c r="HPX30"/>
      <c r="HPY30"/>
      <c r="HPZ30"/>
      <c r="HQA30"/>
      <c r="HQB30"/>
      <c r="HQC30"/>
      <c r="HQD30"/>
      <c r="HQE30"/>
      <c r="HQF30"/>
      <c r="HQG30"/>
      <c r="HQH30"/>
      <c r="HQI30"/>
      <c r="HQJ30"/>
      <c r="HQK30"/>
      <c r="HQL30"/>
      <c r="HQM30"/>
      <c r="HQN30"/>
      <c r="HQO30"/>
      <c r="HQP30"/>
      <c r="HQQ30"/>
      <c r="HQR30"/>
      <c r="HQS30"/>
      <c r="HQT30"/>
      <c r="HQU30"/>
      <c r="HQV30"/>
      <c r="HQW30"/>
      <c r="HQX30"/>
      <c r="HQY30"/>
      <c r="HQZ30"/>
      <c r="HRA30"/>
      <c r="HRB30"/>
      <c r="HRC30"/>
      <c r="HRD30"/>
      <c r="HRE30"/>
      <c r="HRF30"/>
      <c r="HRG30"/>
      <c r="HRH30"/>
      <c r="HRI30"/>
      <c r="HRJ30"/>
      <c r="HRK30"/>
      <c r="HRL30"/>
      <c r="HRM30"/>
      <c r="HRN30"/>
      <c r="HRO30"/>
      <c r="HRP30"/>
      <c r="HRQ30"/>
      <c r="HRR30"/>
      <c r="HRS30"/>
      <c r="HRT30"/>
      <c r="HRU30"/>
      <c r="HRV30"/>
      <c r="HRW30"/>
      <c r="HRX30"/>
      <c r="HRY30"/>
      <c r="HRZ30"/>
      <c r="HSA30"/>
      <c r="HSB30"/>
      <c r="HSC30"/>
      <c r="HSD30"/>
      <c r="HSE30"/>
      <c r="HSF30"/>
      <c r="HSG30"/>
      <c r="HSH30"/>
      <c r="HSI30"/>
      <c r="HSJ30"/>
      <c r="HSK30"/>
      <c r="HSL30"/>
      <c r="HSM30"/>
      <c r="HSN30"/>
      <c r="HSO30"/>
      <c r="HSP30"/>
      <c r="HSQ30"/>
      <c r="HSR30"/>
      <c r="HSS30"/>
      <c r="HST30"/>
      <c r="HSU30"/>
      <c r="HSV30"/>
      <c r="HSW30"/>
      <c r="HSX30"/>
      <c r="HSY30"/>
      <c r="HSZ30"/>
      <c r="HTA30"/>
      <c r="HTB30"/>
      <c r="HTC30"/>
      <c r="HTD30"/>
      <c r="HTE30"/>
      <c r="HTF30"/>
      <c r="HTG30"/>
      <c r="HTH30"/>
      <c r="HTI30"/>
      <c r="HTJ30"/>
      <c r="HTK30"/>
      <c r="HTL30"/>
      <c r="HTM30"/>
      <c r="HTN30"/>
      <c r="HTO30"/>
      <c r="HTP30"/>
      <c r="HTQ30"/>
      <c r="HTR30"/>
      <c r="HTS30"/>
      <c r="HTT30"/>
      <c r="HTU30"/>
      <c r="HTV30"/>
      <c r="HTW30"/>
      <c r="HTX30"/>
      <c r="HTY30"/>
      <c r="HTZ30"/>
      <c r="HUA30"/>
      <c r="HUB30"/>
      <c r="HUC30"/>
      <c r="HUD30"/>
      <c r="HUE30"/>
      <c r="HUF30"/>
      <c r="HUG30"/>
      <c r="HUH30"/>
      <c r="HUI30"/>
      <c r="HUJ30"/>
      <c r="HUK30"/>
      <c r="HUL30"/>
      <c r="HUM30"/>
      <c r="HUN30"/>
      <c r="HUO30"/>
      <c r="HUP30"/>
      <c r="HUQ30"/>
      <c r="HUR30"/>
      <c r="HUS30"/>
      <c r="HUT30"/>
      <c r="HUU30"/>
      <c r="HUV30"/>
      <c r="HUW30"/>
      <c r="HUX30"/>
      <c r="HUY30"/>
      <c r="HUZ30"/>
      <c r="HVA30"/>
      <c r="HVB30"/>
      <c r="HVC30"/>
      <c r="HVD30"/>
      <c r="HVE30"/>
      <c r="HVF30"/>
      <c r="HVG30"/>
      <c r="HVH30"/>
      <c r="HVI30"/>
      <c r="HVJ30"/>
      <c r="HVK30"/>
      <c r="HVL30"/>
      <c r="HVM30"/>
      <c r="HVN30"/>
      <c r="HVO30"/>
      <c r="HVP30"/>
      <c r="HVQ30"/>
      <c r="HVR30"/>
      <c r="HVS30"/>
      <c r="HVT30"/>
      <c r="HVU30"/>
      <c r="HVV30"/>
      <c r="HVW30"/>
      <c r="HVX30"/>
      <c r="HVY30"/>
      <c r="HVZ30"/>
      <c r="HWA30"/>
      <c r="HWB30"/>
      <c r="HWC30"/>
      <c r="HWD30"/>
      <c r="HWE30"/>
      <c r="HWF30"/>
      <c r="HWG30"/>
      <c r="HWH30"/>
      <c r="HWI30"/>
      <c r="HWJ30"/>
      <c r="HWK30"/>
      <c r="HWL30"/>
      <c r="HWM30"/>
      <c r="HWN30"/>
      <c r="HWO30"/>
      <c r="HWP30"/>
      <c r="HWQ30"/>
      <c r="HWR30"/>
      <c r="HWS30"/>
      <c r="HWT30"/>
      <c r="HWU30"/>
      <c r="HWV30"/>
      <c r="HWW30"/>
      <c r="HWX30"/>
      <c r="HWY30"/>
      <c r="HWZ30"/>
      <c r="HXA30"/>
      <c r="HXB30"/>
      <c r="HXC30"/>
      <c r="HXD30"/>
      <c r="HXE30"/>
      <c r="HXF30"/>
      <c r="HXG30"/>
      <c r="HXH30"/>
      <c r="HXI30"/>
      <c r="HXJ30"/>
      <c r="HXK30"/>
      <c r="HXL30"/>
      <c r="HXM30"/>
      <c r="HXN30"/>
      <c r="HXO30"/>
      <c r="HXP30"/>
      <c r="HXQ30"/>
      <c r="HXR30"/>
      <c r="HXS30"/>
      <c r="HXT30"/>
      <c r="HXU30"/>
      <c r="HXV30"/>
      <c r="HXW30"/>
      <c r="HXX30"/>
      <c r="HXY30"/>
      <c r="HXZ30"/>
      <c r="HYA30"/>
      <c r="HYB30"/>
      <c r="HYC30"/>
      <c r="HYD30"/>
      <c r="HYE30"/>
      <c r="HYF30"/>
      <c r="HYG30"/>
      <c r="HYH30"/>
      <c r="HYI30"/>
      <c r="HYJ30"/>
      <c r="HYK30"/>
      <c r="HYL30"/>
      <c r="HYM30"/>
      <c r="HYN30"/>
      <c r="HYO30"/>
      <c r="HYP30"/>
      <c r="HYQ30"/>
      <c r="HYR30"/>
      <c r="HYS30"/>
      <c r="HYT30"/>
      <c r="HYU30"/>
      <c r="HYV30"/>
      <c r="HYW30"/>
      <c r="HYX30"/>
      <c r="HYY30"/>
      <c r="HYZ30"/>
      <c r="HZA30"/>
      <c r="HZB30"/>
      <c r="HZC30"/>
      <c r="HZD30"/>
      <c r="HZE30"/>
      <c r="HZF30"/>
      <c r="HZG30"/>
      <c r="HZH30"/>
      <c r="HZI30"/>
      <c r="HZJ30"/>
      <c r="HZK30"/>
      <c r="HZL30"/>
      <c r="HZM30"/>
      <c r="HZN30"/>
      <c r="HZO30"/>
      <c r="HZP30"/>
      <c r="HZQ30"/>
      <c r="HZR30"/>
      <c r="HZS30"/>
      <c r="HZT30"/>
      <c r="HZU30"/>
      <c r="HZV30"/>
      <c r="HZW30"/>
      <c r="HZX30"/>
      <c r="HZY30"/>
      <c r="HZZ30"/>
      <c r="IAA30"/>
      <c r="IAB30"/>
      <c r="IAC30"/>
      <c r="IAD30"/>
      <c r="IAE30"/>
      <c r="IAF30"/>
      <c r="IAG30"/>
      <c r="IAH30"/>
      <c r="IAI30"/>
      <c r="IAJ30"/>
      <c r="IAK30"/>
      <c r="IAL30"/>
      <c r="IAM30"/>
      <c r="IAN30"/>
      <c r="IAO30"/>
      <c r="IAP30"/>
      <c r="IAQ30"/>
      <c r="IAR30"/>
      <c r="IAS30"/>
      <c r="IAT30"/>
      <c r="IAU30"/>
      <c r="IAV30"/>
      <c r="IAW30"/>
      <c r="IAX30"/>
      <c r="IAY30"/>
      <c r="IAZ30"/>
      <c r="IBA30"/>
      <c r="IBB30"/>
      <c r="IBC30"/>
      <c r="IBD30"/>
      <c r="IBE30"/>
      <c r="IBF30"/>
      <c r="IBG30"/>
      <c r="IBH30"/>
      <c r="IBI30"/>
      <c r="IBJ30"/>
      <c r="IBK30"/>
      <c r="IBL30"/>
      <c r="IBM30"/>
      <c r="IBN30"/>
      <c r="IBO30"/>
      <c r="IBP30"/>
      <c r="IBQ30"/>
      <c r="IBR30"/>
      <c r="IBS30"/>
      <c r="IBT30"/>
      <c r="IBU30"/>
      <c r="IBV30"/>
      <c r="IBW30"/>
      <c r="IBX30"/>
      <c r="IBY30"/>
      <c r="IBZ30"/>
      <c r="ICA30"/>
      <c r="ICB30"/>
      <c r="ICC30"/>
      <c r="ICD30"/>
      <c r="ICE30"/>
      <c r="ICF30"/>
      <c r="ICG30"/>
      <c r="ICH30"/>
      <c r="ICI30"/>
      <c r="ICJ30"/>
      <c r="ICK30"/>
      <c r="ICL30"/>
      <c r="ICM30"/>
      <c r="ICN30"/>
      <c r="ICO30"/>
      <c r="ICP30"/>
      <c r="ICQ30"/>
      <c r="ICR30"/>
      <c r="ICS30"/>
      <c r="ICT30"/>
      <c r="ICU30"/>
      <c r="ICV30"/>
      <c r="ICW30"/>
      <c r="ICX30"/>
      <c r="ICY30"/>
      <c r="ICZ30"/>
      <c r="IDA30"/>
      <c r="IDB30"/>
      <c r="IDC30"/>
      <c r="IDD30"/>
      <c r="IDE30"/>
      <c r="IDF30"/>
      <c r="IDG30"/>
      <c r="IDH30"/>
      <c r="IDI30"/>
      <c r="IDJ30"/>
      <c r="IDK30"/>
      <c r="IDL30"/>
      <c r="IDM30"/>
      <c r="IDN30"/>
      <c r="IDO30"/>
      <c r="IDP30"/>
      <c r="IDQ30"/>
      <c r="IDR30"/>
      <c r="IDS30"/>
      <c r="IDT30"/>
      <c r="IDU30"/>
      <c r="IDV30"/>
      <c r="IDW30"/>
      <c r="IDX30"/>
      <c r="IDY30"/>
      <c r="IDZ30"/>
      <c r="IEA30"/>
      <c r="IEB30"/>
      <c r="IEC30"/>
      <c r="IED30"/>
      <c r="IEE30"/>
      <c r="IEF30"/>
      <c r="IEG30"/>
      <c r="IEH30"/>
      <c r="IEI30"/>
      <c r="IEJ30"/>
      <c r="IEK30"/>
      <c r="IEL30"/>
      <c r="IEM30"/>
      <c r="IEN30"/>
      <c r="IEO30"/>
      <c r="IEP30"/>
      <c r="IEQ30"/>
      <c r="IER30"/>
      <c r="IES30"/>
      <c r="IET30"/>
      <c r="IEU30"/>
      <c r="IEV30"/>
      <c r="IEW30"/>
      <c r="IEX30"/>
      <c r="IEY30"/>
      <c r="IEZ30"/>
      <c r="IFA30"/>
      <c r="IFB30"/>
      <c r="IFC30"/>
      <c r="IFD30"/>
      <c r="IFE30"/>
      <c r="IFF30"/>
      <c r="IFG30"/>
      <c r="IFH30"/>
      <c r="IFI30"/>
      <c r="IFJ30"/>
      <c r="IFK30"/>
      <c r="IFL30"/>
      <c r="IFM30"/>
      <c r="IFN30"/>
      <c r="IFO30"/>
      <c r="IFP30"/>
      <c r="IFQ30"/>
      <c r="IFR30"/>
      <c r="IFS30"/>
      <c r="IFT30"/>
      <c r="IFU30"/>
      <c r="IFV30"/>
      <c r="IFW30"/>
      <c r="IFX30"/>
      <c r="IFY30"/>
      <c r="IFZ30"/>
      <c r="IGA30"/>
      <c r="IGB30"/>
      <c r="IGC30"/>
      <c r="IGD30"/>
      <c r="IGE30"/>
      <c r="IGF30"/>
      <c r="IGG30"/>
      <c r="IGH30"/>
      <c r="IGI30"/>
      <c r="IGJ30"/>
      <c r="IGK30"/>
      <c r="IGL30"/>
      <c r="IGM30"/>
      <c r="IGN30"/>
      <c r="IGO30"/>
      <c r="IGP30"/>
      <c r="IGQ30"/>
      <c r="IGR30"/>
      <c r="IGS30"/>
      <c r="IGT30"/>
      <c r="IGU30"/>
      <c r="IGV30"/>
      <c r="IGW30"/>
      <c r="IGX30"/>
      <c r="IGY30"/>
      <c r="IGZ30"/>
      <c r="IHA30"/>
      <c r="IHB30"/>
      <c r="IHC30"/>
      <c r="IHD30"/>
      <c r="IHE30"/>
      <c r="IHF30"/>
      <c r="IHG30"/>
      <c r="IHH30"/>
      <c r="IHI30"/>
      <c r="IHJ30"/>
      <c r="IHK30"/>
      <c r="IHL30"/>
      <c r="IHM30"/>
      <c r="IHN30"/>
      <c r="IHO30"/>
      <c r="IHP30"/>
      <c r="IHQ30"/>
      <c r="IHR30"/>
      <c r="IHS30"/>
      <c r="IHT30"/>
      <c r="IHU30"/>
      <c r="IHV30"/>
      <c r="IHW30"/>
      <c r="IHX30"/>
      <c r="IHY30"/>
      <c r="IHZ30"/>
      <c r="IIA30"/>
      <c r="IIB30"/>
      <c r="IIC30"/>
      <c r="IID30"/>
      <c r="IIE30"/>
      <c r="IIF30"/>
      <c r="IIG30"/>
      <c r="IIH30"/>
      <c r="III30"/>
      <c r="IIJ30"/>
      <c r="IIK30"/>
      <c r="IIL30"/>
      <c r="IIM30"/>
      <c r="IIN30"/>
      <c r="IIO30"/>
      <c r="IIP30"/>
      <c r="IIQ30"/>
      <c r="IIR30"/>
      <c r="IIS30"/>
      <c r="IIT30"/>
      <c r="IIU30"/>
      <c r="IIV30"/>
      <c r="IIW30"/>
      <c r="IIX30"/>
      <c r="IIY30"/>
      <c r="IIZ30"/>
      <c r="IJA30"/>
      <c r="IJB30"/>
      <c r="IJC30"/>
      <c r="IJD30"/>
      <c r="IJE30"/>
      <c r="IJF30"/>
      <c r="IJG30"/>
      <c r="IJH30"/>
      <c r="IJI30"/>
      <c r="IJJ30"/>
      <c r="IJK30"/>
      <c r="IJL30"/>
      <c r="IJM30"/>
      <c r="IJN30"/>
      <c r="IJO30"/>
      <c r="IJP30"/>
      <c r="IJQ30"/>
      <c r="IJR30"/>
      <c r="IJS30"/>
      <c r="IJT30"/>
      <c r="IJU30"/>
      <c r="IJV30"/>
      <c r="IJW30"/>
      <c r="IJX30"/>
      <c r="IJY30"/>
      <c r="IJZ30"/>
      <c r="IKA30"/>
      <c r="IKB30"/>
      <c r="IKC30"/>
      <c r="IKD30"/>
      <c r="IKE30"/>
      <c r="IKF30"/>
      <c r="IKG30"/>
      <c r="IKH30"/>
      <c r="IKI30"/>
      <c r="IKJ30"/>
      <c r="IKK30"/>
      <c r="IKL30"/>
      <c r="IKM30"/>
      <c r="IKN30"/>
      <c r="IKO30"/>
      <c r="IKP30"/>
      <c r="IKQ30"/>
      <c r="IKR30"/>
      <c r="IKS30"/>
      <c r="IKT30"/>
      <c r="IKU30"/>
      <c r="IKV30"/>
      <c r="IKW30"/>
      <c r="IKX30"/>
      <c r="IKY30"/>
      <c r="IKZ30"/>
      <c r="ILA30"/>
      <c r="ILB30"/>
      <c r="ILC30"/>
      <c r="ILD30"/>
      <c r="ILE30"/>
      <c r="ILF30"/>
      <c r="ILG30"/>
      <c r="ILH30"/>
      <c r="ILI30"/>
      <c r="ILJ30"/>
      <c r="ILK30"/>
      <c r="ILL30"/>
      <c r="ILM30"/>
      <c r="ILN30"/>
      <c r="ILO30"/>
      <c r="ILP30"/>
      <c r="ILQ30"/>
      <c r="ILR30"/>
      <c r="ILS30"/>
      <c r="ILT30"/>
      <c r="ILU30"/>
      <c r="ILV30"/>
      <c r="ILW30"/>
      <c r="ILX30"/>
      <c r="ILY30"/>
      <c r="ILZ30"/>
      <c r="IMA30"/>
      <c r="IMB30"/>
      <c r="IMC30"/>
      <c r="IMD30"/>
      <c r="IME30"/>
      <c r="IMF30"/>
      <c r="IMG30"/>
      <c r="IMH30"/>
      <c r="IMI30"/>
      <c r="IMJ30"/>
      <c r="IMK30"/>
      <c r="IML30"/>
      <c r="IMM30"/>
      <c r="IMN30"/>
      <c r="IMO30"/>
      <c r="IMP30"/>
      <c r="IMQ30"/>
      <c r="IMR30"/>
      <c r="IMS30"/>
      <c r="IMT30"/>
      <c r="IMU30"/>
      <c r="IMV30"/>
      <c r="IMW30"/>
      <c r="IMX30"/>
      <c r="IMY30"/>
      <c r="IMZ30"/>
      <c r="INA30"/>
      <c r="INB30"/>
      <c r="INC30"/>
      <c r="IND30"/>
      <c r="INE30"/>
      <c r="INF30"/>
      <c r="ING30"/>
      <c r="INH30"/>
      <c r="INI30"/>
      <c r="INJ30"/>
      <c r="INK30"/>
      <c r="INL30"/>
      <c r="INM30"/>
      <c r="INN30"/>
      <c r="INO30"/>
      <c r="INP30"/>
      <c r="INQ30"/>
      <c r="INR30"/>
      <c r="INS30"/>
      <c r="INT30"/>
      <c r="INU30"/>
      <c r="INV30"/>
      <c r="INW30"/>
      <c r="INX30"/>
      <c r="INY30"/>
      <c r="INZ30"/>
      <c r="IOA30"/>
      <c r="IOB30"/>
      <c r="IOC30"/>
      <c r="IOD30"/>
      <c r="IOE30"/>
      <c r="IOF30"/>
      <c r="IOG30"/>
      <c r="IOH30"/>
      <c r="IOI30"/>
      <c r="IOJ30"/>
      <c r="IOK30"/>
      <c r="IOL30"/>
      <c r="IOM30"/>
      <c r="ION30"/>
      <c r="IOO30"/>
      <c r="IOP30"/>
      <c r="IOQ30"/>
      <c r="IOR30"/>
      <c r="IOS30"/>
      <c r="IOT30"/>
      <c r="IOU30"/>
      <c r="IOV30"/>
      <c r="IOW30"/>
      <c r="IOX30"/>
      <c r="IOY30"/>
      <c r="IOZ30"/>
      <c r="IPA30"/>
      <c r="IPB30"/>
      <c r="IPC30"/>
      <c r="IPD30"/>
      <c r="IPE30"/>
      <c r="IPF30"/>
      <c r="IPG30"/>
      <c r="IPH30"/>
      <c r="IPI30"/>
      <c r="IPJ30"/>
      <c r="IPK30"/>
      <c r="IPL30"/>
      <c r="IPM30"/>
      <c r="IPN30"/>
      <c r="IPO30"/>
      <c r="IPP30"/>
      <c r="IPQ30"/>
      <c r="IPR30"/>
      <c r="IPS30"/>
      <c r="IPT30"/>
      <c r="IPU30"/>
      <c r="IPV30"/>
      <c r="IPW30"/>
      <c r="IPX30"/>
      <c r="IPY30"/>
      <c r="IPZ30"/>
      <c r="IQA30"/>
      <c r="IQB30"/>
      <c r="IQC30"/>
      <c r="IQD30"/>
      <c r="IQE30"/>
      <c r="IQF30"/>
      <c r="IQG30"/>
      <c r="IQH30"/>
      <c r="IQI30"/>
      <c r="IQJ30"/>
      <c r="IQK30"/>
      <c r="IQL30"/>
      <c r="IQM30"/>
      <c r="IQN30"/>
      <c r="IQO30"/>
      <c r="IQP30"/>
      <c r="IQQ30"/>
      <c r="IQR30"/>
      <c r="IQS30"/>
      <c r="IQT30"/>
      <c r="IQU30"/>
      <c r="IQV30"/>
      <c r="IQW30"/>
      <c r="IQX30"/>
      <c r="IQY30"/>
      <c r="IQZ30"/>
      <c r="IRA30"/>
      <c r="IRB30"/>
      <c r="IRC30"/>
      <c r="IRD30"/>
      <c r="IRE30"/>
      <c r="IRF30"/>
      <c r="IRG30"/>
      <c r="IRH30"/>
      <c r="IRI30"/>
      <c r="IRJ30"/>
      <c r="IRK30"/>
      <c r="IRL30"/>
      <c r="IRM30"/>
      <c r="IRN30"/>
      <c r="IRO30"/>
      <c r="IRP30"/>
      <c r="IRQ30"/>
      <c r="IRR30"/>
      <c r="IRS30"/>
      <c r="IRT30"/>
      <c r="IRU30"/>
      <c r="IRV30"/>
      <c r="IRW30"/>
      <c r="IRX30"/>
      <c r="IRY30"/>
      <c r="IRZ30"/>
      <c r="ISA30"/>
      <c r="ISB30"/>
      <c r="ISC30"/>
      <c r="ISD30"/>
      <c r="ISE30"/>
      <c r="ISF30"/>
      <c r="ISG30"/>
      <c r="ISH30"/>
      <c r="ISI30"/>
      <c r="ISJ30"/>
      <c r="ISK30"/>
      <c r="ISL30"/>
      <c r="ISM30"/>
      <c r="ISN30"/>
      <c r="ISO30"/>
      <c r="ISP30"/>
      <c r="ISQ30"/>
      <c r="ISR30"/>
      <c r="ISS30"/>
      <c r="IST30"/>
      <c r="ISU30"/>
      <c r="ISV30"/>
      <c r="ISW30"/>
      <c r="ISX30"/>
      <c r="ISY30"/>
      <c r="ISZ30"/>
      <c r="ITA30"/>
      <c r="ITB30"/>
      <c r="ITC30"/>
      <c r="ITD30"/>
      <c r="ITE30"/>
      <c r="ITF30"/>
      <c r="ITG30"/>
      <c r="ITH30"/>
      <c r="ITI30"/>
      <c r="ITJ30"/>
      <c r="ITK30"/>
      <c r="ITL30"/>
      <c r="ITM30"/>
      <c r="ITN30"/>
      <c r="ITO30"/>
      <c r="ITP30"/>
      <c r="ITQ30"/>
      <c r="ITR30"/>
      <c r="ITS30"/>
      <c r="ITT30"/>
      <c r="ITU30"/>
      <c r="ITV30"/>
      <c r="ITW30"/>
      <c r="ITX30"/>
      <c r="ITY30"/>
      <c r="ITZ30"/>
      <c r="IUA30"/>
      <c r="IUB30"/>
      <c r="IUC30"/>
      <c r="IUD30"/>
      <c r="IUE30"/>
      <c r="IUF30"/>
      <c r="IUG30"/>
      <c r="IUH30"/>
      <c r="IUI30"/>
      <c r="IUJ30"/>
      <c r="IUK30"/>
      <c r="IUL30"/>
      <c r="IUM30"/>
      <c r="IUN30"/>
      <c r="IUO30"/>
      <c r="IUP30"/>
      <c r="IUQ30"/>
      <c r="IUR30"/>
      <c r="IUS30"/>
      <c r="IUT30"/>
      <c r="IUU30"/>
      <c r="IUV30"/>
      <c r="IUW30"/>
      <c r="IUX30"/>
      <c r="IUY30"/>
      <c r="IUZ30"/>
      <c r="IVA30"/>
      <c r="IVB30"/>
      <c r="IVC30"/>
      <c r="IVD30"/>
      <c r="IVE30"/>
      <c r="IVF30"/>
      <c r="IVG30"/>
      <c r="IVH30"/>
      <c r="IVI30"/>
      <c r="IVJ30"/>
      <c r="IVK30"/>
      <c r="IVL30"/>
      <c r="IVM30"/>
      <c r="IVN30"/>
      <c r="IVO30"/>
      <c r="IVP30"/>
      <c r="IVQ30"/>
      <c r="IVR30"/>
      <c r="IVS30"/>
      <c r="IVT30"/>
      <c r="IVU30"/>
      <c r="IVV30"/>
      <c r="IVW30"/>
      <c r="IVX30"/>
      <c r="IVY30"/>
      <c r="IVZ30"/>
      <c r="IWA30"/>
      <c r="IWB30"/>
      <c r="IWC30"/>
      <c r="IWD30"/>
      <c r="IWE30"/>
      <c r="IWF30"/>
      <c r="IWG30"/>
      <c r="IWH30"/>
      <c r="IWI30"/>
      <c r="IWJ30"/>
      <c r="IWK30"/>
      <c r="IWL30"/>
      <c r="IWM30"/>
      <c r="IWN30"/>
      <c r="IWO30"/>
      <c r="IWP30"/>
      <c r="IWQ30"/>
      <c r="IWR30"/>
      <c r="IWS30"/>
      <c r="IWT30"/>
      <c r="IWU30"/>
      <c r="IWV30"/>
      <c r="IWW30"/>
      <c r="IWX30"/>
      <c r="IWY30"/>
      <c r="IWZ30"/>
      <c r="IXA30"/>
      <c r="IXB30"/>
      <c r="IXC30"/>
      <c r="IXD30"/>
      <c r="IXE30"/>
      <c r="IXF30"/>
      <c r="IXG30"/>
      <c r="IXH30"/>
      <c r="IXI30"/>
      <c r="IXJ30"/>
      <c r="IXK30"/>
      <c r="IXL30"/>
      <c r="IXM30"/>
      <c r="IXN30"/>
      <c r="IXO30"/>
      <c r="IXP30"/>
      <c r="IXQ30"/>
      <c r="IXR30"/>
      <c r="IXS30"/>
      <c r="IXT30"/>
      <c r="IXU30"/>
      <c r="IXV30"/>
      <c r="IXW30"/>
      <c r="IXX30"/>
      <c r="IXY30"/>
      <c r="IXZ30"/>
      <c r="IYA30"/>
      <c r="IYB30"/>
      <c r="IYC30"/>
      <c r="IYD30"/>
      <c r="IYE30"/>
      <c r="IYF30"/>
      <c r="IYG30"/>
      <c r="IYH30"/>
      <c r="IYI30"/>
      <c r="IYJ30"/>
      <c r="IYK30"/>
      <c r="IYL30"/>
      <c r="IYM30"/>
      <c r="IYN30"/>
      <c r="IYO30"/>
      <c r="IYP30"/>
      <c r="IYQ30"/>
      <c r="IYR30"/>
      <c r="IYS30"/>
      <c r="IYT30"/>
      <c r="IYU30"/>
      <c r="IYV30"/>
      <c r="IYW30"/>
      <c r="IYX30"/>
      <c r="IYY30"/>
      <c r="IYZ30"/>
      <c r="IZA30"/>
      <c r="IZB30"/>
      <c r="IZC30"/>
      <c r="IZD30"/>
      <c r="IZE30"/>
      <c r="IZF30"/>
      <c r="IZG30"/>
      <c r="IZH30"/>
      <c r="IZI30"/>
      <c r="IZJ30"/>
      <c r="IZK30"/>
      <c r="IZL30"/>
      <c r="IZM30"/>
      <c r="IZN30"/>
      <c r="IZO30"/>
      <c r="IZP30"/>
      <c r="IZQ30"/>
      <c r="IZR30"/>
      <c r="IZS30"/>
      <c r="IZT30"/>
      <c r="IZU30"/>
      <c r="IZV30"/>
      <c r="IZW30"/>
      <c r="IZX30"/>
      <c r="IZY30"/>
      <c r="IZZ30"/>
      <c r="JAA30"/>
      <c r="JAB30"/>
      <c r="JAC30"/>
      <c r="JAD30"/>
      <c r="JAE30"/>
      <c r="JAF30"/>
      <c r="JAG30"/>
      <c r="JAH30"/>
      <c r="JAI30"/>
      <c r="JAJ30"/>
      <c r="JAK30"/>
      <c r="JAL30"/>
      <c r="JAM30"/>
      <c r="JAN30"/>
      <c r="JAO30"/>
      <c r="JAP30"/>
      <c r="JAQ30"/>
      <c r="JAR30"/>
      <c r="JAS30"/>
      <c r="JAT30"/>
      <c r="JAU30"/>
      <c r="JAV30"/>
      <c r="JAW30"/>
      <c r="JAX30"/>
      <c r="JAY30"/>
      <c r="JAZ30"/>
      <c r="JBA30"/>
      <c r="JBB30"/>
      <c r="JBC30"/>
      <c r="JBD30"/>
      <c r="JBE30"/>
      <c r="JBF30"/>
      <c r="JBG30"/>
      <c r="JBH30"/>
      <c r="JBI30"/>
      <c r="JBJ30"/>
      <c r="JBK30"/>
      <c r="JBL30"/>
      <c r="JBM30"/>
      <c r="JBN30"/>
      <c r="JBO30"/>
      <c r="JBP30"/>
      <c r="JBQ30"/>
      <c r="JBR30"/>
      <c r="JBS30"/>
      <c r="JBT30"/>
      <c r="JBU30"/>
      <c r="JBV30"/>
      <c r="JBW30"/>
      <c r="JBX30"/>
      <c r="JBY30"/>
      <c r="JBZ30"/>
      <c r="JCA30"/>
      <c r="JCB30"/>
      <c r="JCC30"/>
      <c r="JCD30"/>
      <c r="JCE30"/>
      <c r="JCF30"/>
      <c r="JCG30"/>
      <c r="JCH30"/>
      <c r="JCI30"/>
      <c r="JCJ30"/>
      <c r="JCK30"/>
      <c r="JCL30"/>
      <c r="JCM30"/>
      <c r="JCN30"/>
      <c r="JCO30"/>
      <c r="JCP30"/>
      <c r="JCQ30"/>
      <c r="JCR30"/>
      <c r="JCS30"/>
      <c r="JCT30"/>
      <c r="JCU30"/>
      <c r="JCV30"/>
      <c r="JCW30"/>
      <c r="JCX30"/>
      <c r="JCY30"/>
      <c r="JCZ30"/>
      <c r="JDA30"/>
      <c r="JDB30"/>
      <c r="JDC30"/>
      <c r="JDD30"/>
      <c r="JDE30"/>
      <c r="JDF30"/>
      <c r="JDG30"/>
      <c r="JDH30"/>
      <c r="JDI30"/>
      <c r="JDJ30"/>
      <c r="JDK30"/>
      <c r="JDL30"/>
      <c r="JDM30"/>
      <c r="JDN30"/>
      <c r="JDO30"/>
      <c r="JDP30"/>
      <c r="JDQ30"/>
      <c r="JDR30"/>
      <c r="JDS30"/>
      <c r="JDT30"/>
      <c r="JDU30"/>
      <c r="JDV30"/>
      <c r="JDW30"/>
      <c r="JDX30"/>
      <c r="JDY30"/>
      <c r="JDZ30"/>
      <c r="JEA30"/>
      <c r="JEB30"/>
      <c r="JEC30"/>
      <c r="JED30"/>
      <c r="JEE30"/>
      <c r="JEF30"/>
      <c r="JEG30"/>
      <c r="JEH30"/>
      <c r="JEI30"/>
      <c r="JEJ30"/>
      <c r="JEK30"/>
      <c r="JEL30"/>
      <c r="JEM30"/>
      <c r="JEN30"/>
      <c r="JEO30"/>
      <c r="JEP30"/>
      <c r="JEQ30"/>
      <c r="JER30"/>
      <c r="JES30"/>
      <c r="JET30"/>
      <c r="JEU30"/>
      <c r="JEV30"/>
      <c r="JEW30"/>
      <c r="JEX30"/>
      <c r="JEY30"/>
      <c r="JEZ30"/>
      <c r="JFA30"/>
      <c r="JFB30"/>
      <c r="JFC30"/>
      <c r="JFD30"/>
      <c r="JFE30"/>
      <c r="JFF30"/>
      <c r="JFG30"/>
      <c r="JFH30"/>
      <c r="JFI30"/>
      <c r="JFJ30"/>
      <c r="JFK30"/>
      <c r="JFL30"/>
      <c r="JFM30"/>
      <c r="JFN30"/>
      <c r="JFO30"/>
      <c r="JFP30"/>
      <c r="JFQ30"/>
      <c r="JFR30"/>
      <c r="JFS30"/>
      <c r="JFT30"/>
      <c r="JFU30"/>
      <c r="JFV30"/>
      <c r="JFW30"/>
      <c r="JFX30"/>
      <c r="JFY30"/>
      <c r="JFZ30"/>
      <c r="JGA30"/>
      <c r="JGB30"/>
      <c r="JGC30"/>
      <c r="JGD30"/>
      <c r="JGE30"/>
      <c r="JGF30"/>
      <c r="JGG30"/>
      <c r="JGH30"/>
      <c r="JGI30"/>
      <c r="JGJ30"/>
      <c r="JGK30"/>
      <c r="JGL30"/>
      <c r="JGM30"/>
      <c r="JGN30"/>
      <c r="JGO30"/>
      <c r="JGP30"/>
      <c r="JGQ30"/>
      <c r="JGR30"/>
      <c r="JGS30"/>
      <c r="JGT30"/>
      <c r="JGU30"/>
      <c r="JGV30"/>
      <c r="JGW30"/>
      <c r="JGX30"/>
      <c r="JGY30"/>
      <c r="JGZ30"/>
      <c r="JHA30"/>
      <c r="JHB30"/>
      <c r="JHC30"/>
      <c r="JHD30"/>
      <c r="JHE30"/>
      <c r="JHF30"/>
      <c r="JHG30"/>
      <c r="JHH30"/>
      <c r="JHI30"/>
      <c r="JHJ30"/>
      <c r="JHK30"/>
      <c r="JHL30"/>
      <c r="JHM30"/>
      <c r="JHN30"/>
      <c r="JHO30"/>
      <c r="JHP30"/>
      <c r="JHQ30"/>
      <c r="JHR30"/>
      <c r="JHS30"/>
      <c r="JHT30"/>
      <c r="JHU30"/>
      <c r="JHV30"/>
      <c r="JHW30"/>
      <c r="JHX30"/>
      <c r="JHY30"/>
      <c r="JHZ30"/>
      <c r="JIA30"/>
      <c r="JIB30"/>
      <c r="JIC30"/>
      <c r="JID30"/>
      <c r="JIE30"/>
      <c r="JIF30"/>
      <c r="JIG30"/>
      <c r="JIH30"/>
      <c r="JII30"/>
      <c r="JIJ30"/>
      <c r="JIK30"/>
      <c r="JIL30"/>
      <c r="JIM30"/>
      <c r="JIN30"/>
      <c r="JIO30"/>
      <c r="JIP30"/>
      <c r="JIQ30"/>
      <c r="JIR30"/>
      <c r="JIS30"/>
      <c r="JIT30"/>
      <c r="JIU30"/>
      <c r="JIV30"/>
      <c r="JIW30"/>
      <c r="JIX30"/>
      <c r="JIY30"/>
      <c r="JIZ30"/>
      <c r="JJA30"/>
      <c r="JJB30"/>
      <c r="JJC30"/>
      <c r="JJD30"/>
      <c r="JJE30"/>
      <c r="JJF30"/>
      <c r="JJG30"/>
      <c r="JJH30"/>
      <c r="JJI30"/>
      <c r="JJJ30"/>
      <c r="JJK30"/>
      <c r="JJL30"/>
      <c r="JJM30"/>
      <c r="JJN30"/>
      <c r="JJO30"/>
      <c r="JJP30"/>
      <c r="JJQ30"/>
      <c r="JJR30"/>
      <c r="JJS30"/>
      <c r="JJT30"/>
      <c r="JJU30"/>
      <c r="JJV30"/>
      <c r="JJW30"/>
      <c r="JJX30"/>
      <c r="JJY30"/>
      <c r="JJZ30"/>
      <c r="JKA30"/>
      <c r="JKB30"/>
      <c r="JKC30"/>
      <c r="JKD30"/>
      <c r="JKE30"/>
      <c r="JKF30"/>
      <c r="JKG30"/>
      <c r="JKH30"/>
      <c r="JKI30"/>
      <c r="JKJ30"/>
      <c r="JKK30"/>
      <c r="JKL30"/>
      <c r="JKM30"/>
      <c r="JKN30"/>
      <c r="JKO30"/>
      <c r="JKP30"/>
      <c r="JKQ30"/>
      <c r="JKR30"/>
      <c r="JKS30"/>
      <c r="JKT30"/>
      <c r="JKU30"/>
      <c r="JKV30"/>
      <c r="JKW30"/>
      <c r="JKX30"/>
      <c r="JKY30"/>
      <c r="JKZ30"/>
      <c r="JLA30"/>
      <c r="JLB30"/>
      <c r="JLC30"/>
      <c r="JLD30"/>
      <c r="JLE30"/>
      <c r="JLF30"/>
      <c r="JLG30"/>
      <c r="JLH30"/>
      <c r="JLI30"/>
      <c r="JLJ30"/>
      <c r="JLK30"/>
      <c r="JLL30"/>
      <c r="JLM30"/>
      <c r="JLN30"/>
      <c r="JLO30"/>
      <c r="JLP30"/>
      <c r="JLQ30"/>
      <c r="JLR30"/>
      <c r="JLS30"/>
      <c r="JLT30"/>
      <c r="JLU30"/>
      <c r="JLV30"/>
      <c r="JLW30"/>
      <c r="JLX30"/>
      <c r="JLY30"/>
      <c r="JLZ30"/>
      <c r="JMA30"/>
      <c r="JMB30"/>
      <c r="JMC30"/>
      <c r="JMD30"/>
      <c r="JME30"/>
      <c r="JMF30"/>
      <c r="JMG30"/>
      <c r="JMH30"/>
      <c r="JMI30"/>
      <c r="JMJ30"/>
      <c r="JMK30"/>
      <c r="JML30"/>
      <c r="JMM30"/>
      <c r="JMN30"/>
      <c r="JMO30"/>
      <c r="JMP30"/>
      <c r="JMQ30"/>
      <c r="JMR30"/>
      <c r="JMS30"/>
      <c r="JMT30"/>
      <c r="JMU30"/>
      <c r="JMV30"/>
      <c r="JMW30"/>
      <c r="JMX30"/>
      <c r="JMY30"/>
      <c r="JMZ30"/>
      <c r="JNA30"/>
      <c r="JNB30"/>
      <c r="JNC30"/>
      <c r="JND30"/>
      <c r="JNE30"/>
      <c r="JNF30"/>
      <c r="JNG30"/>
      <c r="JNH30"/>
      <c r="JNI30"/>
      <c r="JNJ30"/>
      <c r="JNK30"/>
      <c r="JNL30"/>
      <c r="JNM30"/>
      <c r="JNN30"/>
      <c r="JNO30"/>
      <c r="JNP30"/>
      <c r="JNQ30"/>
      <c r="JNR30"/>
      <c r="JNS30"/>
      <c r="JNT30"/>
      <c r="JNU30"/>
      <c r="JNV30"/>
      <c r="JNW30"/>
      <c r="JNX30"/>
      <c r="JNY30"/>
      <c r="JNZ30"/>
      <c r="JOA30"/>
      <c r="JOB30"/>
      <c r="JOC30"/>
      <c r="JOD30"/>
      <c r="JOE30"/>
      <c r="JOF30"/>
      <c r="JOG30"/>
      <c r="JOH30"/>
      <c r="JOI30"/>
      <c r="JOJ30"/>
      <c r="JOK30"/>
      <c r="JOL30"/>
      <c r="JOM30"/>
      <c r="JON30"/>
      <c r="JOO30"/>
      <c r="JOP30"/>
      <c r="JOQ30"/>
      <c r="JOR30"/>
      <c r="JOS30"/>
      <c r="JOT30"/>
      <c r="JOU30"/>
      <c r="JOV30"/>
      <c r="JOW30"/>
      <c r="JOX30"/>
      <c r="JOY30"/>
      <c r="JOZ30"/>
      <c r="JPA30"/>
      <c r="JPB30"/>
      <c r="JPC30"/>
      <c r="JPD30"/>
      <c r="JPE30"/>
      <c r="JPF30"/>
      <c r="JPG30"/>
      <c r="JPH30"/>
      <c r="JPI30"/>
      <c r="JPJ30"/>
      <c r="JPK30"/>
      <c r="JPL30"/>
      <c r="JPM30"/>
      <c r="JPN30"/>
      <c r="JPO30"/>
      <c r="JPP30"/>
      <c r="JPQ30"/>
      <c r="JPR30"/>
      <c r="JPS30"/>
      <c r="JPT30"/>
      <c r="JPU30"/>
      <c r="JPV30"/>
      <c r="JPW30"/>
      <c r="JPX30"/>
      <c r="JPY30"/>
      <c r="JPZ30"/>
      <c r="JQA30"/>
      <c r="JQB30"/>
      <c r="JQC30"/>
      <c r="JQD30"/>
      <c r="JQE30"/>
      <c r="JQF30"/>
      <c r="JQG30"/>
      <c r="JQH30"/>
      <c r="JQI30"/>
      <c r="JQJ30"/>
      <c r="JQK30"/>
      <c r="JQL30"/>
      <c r="JQM30"/>
      <c r="JQN30"/>
      <c r="JQO30"/>
      <c r="JQP30"/>
      <c r="JQQ30"/>
      <c r="JQR30"/>
      <c r="JQS30"/>
      <c r="JQT30"/>
      <c r="JQU30"/>
      <c r="JQV30"/>
      <c r="JQW30"/>
      <c r="JQX30"/>
      <c r="JQY30"/>
      <c r="JQZ30"/>
      <c r="JRA30"/>
      <c r="JRB30"/>
      <c r="JRC30"/>
      <c r="JRD30"/>
      <c r="JRE30"/>
      <c r="JRF30"/>
      <c r="JRG30"/>
      <c r="JRH30"/>
      <c r="JRI30"/>
      <c r="JRJ30"/>
      <c r="JRK30"/>
      <c r="JRL30"/>
      <c r="JRM30"/>
      <c r="JRN30"/>
      <c r="JRO30"/>
      <c r="JRP30"/>
      <c r="JRQ30"/>
      <c r="JRR30"/>
      <c r="JRS30"/>
      <c r="JRT30"/>
      <c r="JRU30"/>
      <c r="JRV30"/>
      <c r="JRW30"/>
      <c r="JRX30"/>
      <c r="JRY30"/>
      <c r="JRZ30"/>
      <c r="JSA30"/>
      <c r="JSB30"/>
      <c r="JSC30"/>
      <c r="JSD30"/>
      <c r="JSE30"/>
      <c r="JSF30"/>
      <c r="JSG30"/>
      <c r="JSH30"/>
      <c r="JSI30"/>
      <c r="JSJ30"/>
      <c r="JSK30"/>
      <c r="JSL30"/>
      <c r="JSM30"/>
      <c r="JSN30"/>
      <c r="JSO30"/>
      <c r="JSP30"/>
      <c r="JSQ30"/>
      <c r="JSR30"/>
      <c r="JSS30"/>
      <c r="JST30"/>
      <c r="JSU30"/>
      <c r="JSV30"/>
      <c r="JSW30"/>
      <c r="JSX30"/>
      <c r="JSY30"/>
      <c r="JSZ30"/>
      <c r="JTA30"/>
      <c r="JTB30"/>
      <c r="JTC30"/>
      <c r="JTD30"/>
      <c r="JTE30"/>
      <c r="JTF30"/>
      <c r="JTG30"/>
      <c r="JTH30"/>
      <c r="JTI30"/>
      <c r="JTJ30"/>
      <c r="JTK30"/>
      <c r="JTL30"/>
      <c r="JTM30"/>
      <c r="JTN30"/>
      <c r="JTO30"/>
      <c r="JTP30"/>
      <c r="JTQ30"/>
      <c r="JTR30"/>
      <c r="JTS30"/>
      <c r="JTT30"/>
      <c r="JTU30"/>
      <c r="JTV30"/>
      <c r="JTW30"/>
      <c r="JTX30"/>
      <c r="JTY30"/>
      <c r="JTZ30"/>
      <c r="JUA30"/>
      <c r="JUB30"/>
      <c r="JUC30"/>
      <c r="JUD30"/>
      <c r="JUE30"/>
      <c r="JUF30"/>
      <c r="JUG30"/>
      <c r="JUH30"/>
      <c r="JUI30"/>
      <c r="JUJ30"/>
      <c r="JUK30"/>
      <c r="JUL30"/>
      <c r="JUM30"/>
      <c r="JUN30"/>
      <c r="JUO30"/>
      <c r="JUP30"/>
      <c r="JUQ30"/>
      <c r="JUR30"/>
      <c r="JUS30"/>
      <c r="JUT30"/>
      <c r="JUU30"/>
      <c r="JUV30"/>
      <c r="JUW30"/>
      <c r="JUX30"/>
      <c r="JUY30"/>
      <c r="JUZ30"/>
      <c r="JVA30"/>
      <c r="JVB30"/>
      <c r="JVC30"/>
      <c r="JVD30"/>
      <c r="JVE30"/>
      <c r="JVF30"/>
      <c r="JVG30"/>
      <c r="JVH30"/>
      <c r="JVI30"/>
      <c r="JVJ30"/>
      <c r="JVK30"/>
      <c r="JVL30"/>
      <c r="JVM30"/>
      <c r="JVN30"/>
      <c r="JVO30"/>
      <c r="JVP30"/>
      <c r="JVQ30"/>
      <c r="JVR30"/>
      <c r="JVS30"/>
      <c r="JVT30"/>
      <c r="JVU30"/>
      <c r="JVV30"/>
      <c r="JVW30"/>
      <c r="JVX30"/>
      <c r="JVY30"/>
      <c r="JVZ30"/>
      <c r="JWA30"/>
      <c r="JWB30"/>
      <c r="JWC30"/>
      <c r="JWD30"/>
      <c r="JWE30"/>
      <c r="JWF30"/>
      <c r="JWG30"/>
      <c r="JWH30"/>
      <c r="JWI30"/>
      <c r="JWJ30"/>
      <c r="JWK30"/>
      <c r="JWL30"/>
      <c r="JWM30"/>
      <c r="JWN30"/>
      <c r="JWO30"/>
      <c r="JWP30"/>
      <c r="JWQ30"/>
      <c r="JWR30"/>
      <c r="JWS30"/>
      <c r="JWT30"/>
      <c r="JWU30"/>
      <c r="JWV30"/>
      <c r="JWW30"/>
      <c r="JWX30"/>
      <c r="JWY30"/>
      <c r="JWZ30"/>
      <c r="JXA30"/>
      <c r="JXB30"/>
      <c r="JXC30"/>
      <c r="JXD30"/>
      <c r="JXE30"/>
      <c r="JXF30"/>
      <c r="JXG30"/>
      <c r="JXH30"/>
      <c r="JXI30"/>
      <c r="JXJ30"/>
      <c r="JXK30"/>
      <c r="JXL30"/>
      <c r="JXM30"/>
      <c r="JXN30"/>
      <c r="JXO30"/>
      <c r="JXP30"/>
      <c r="JXQ30"/>
      <c r="JXR30"/>
      <c r="JXS30"/>
      <c r="JXT30"/>
      <c r="JXU30"/>
      <c r="JXV30"/>
      <c r="JXW30"/>
      <c r="JXX30"/>
      <c r="JXY30"/>
      <c r="JXZ30"/>
      <c r="JYA30"/>
      <c r="JYB30"/>
      <c r="JYC30"/>
      <c r="JYD30"/>
      <c r="JYE30"/>
      <c r="JYF30"/>
      <c r="JYG30"/>
      <c r="JYH30"/>
      <c r="JYI30"/>
      <c r="JYJ30"/>
      <c r="JYK30"/>
      <c r="JYL30"/>
      <c r="JYM30"/>
      <c r="JYN30"/>
      <c r="JYO30"/>
      <c r="JYP30"/>
      <c r="JYQ30"/>
      <c r="JYR30"/>
      <c r="JYS30"/>
      <c r="JYT30"/>
      <c r="JYU30"/>
      <c r="JYV30"/>
      <c r="JYW30"/>
      <c r="JYX30"/>
      <c r="JYY30"/>
      <c r="JYZ30"/>
      <c r="JZA30"/>
      <c r="JZB30"/>
      <c r="JZC30"/>
      <c r="JZD30"/>
      <c r="JZE30"/>
      <c r="JZF30"/>
      <c r="JZG30"/>
      <c r="JZH30"/>
      <c r="JZI30"/>
      <c r="JZJ30"/>
      <c r="JZK30"/>
      <c r="JZL30"/>
      <c r="JZM30"/>
      <c r="JZN30"/>
      <c r="JZO30"/>
      <c r="JZP30"/>
      <c r="JZQ30"/>
      <c r="JZR30"/>
      <c r="JZS30"/>
      <c r="JZT30"/>
      <c r="JZU30"/>
      <c r="JZV30"/>
      <c r="JZW30"/>
      <c r="JZX30"/>
      <c r="JZY30"/>
      <c r="JZZ30"/>
      <c r="KAA30"/>
      <c r="KAB30"/>
      <c r="KAC30"/>
      <c r="KAD30"/>
      <c r="KAE30"/>
      <c r="KAF30"/>
      <c r="KAG30"/>
      <c r="KAH30"/>
      <c r="KAI30"/>
      <c r="KAJ30"/>
      <c r="KAK30"/>
      <c r="KAL30"/>
      <c r="KAM30"/>
      <c r="KAN30"/>
      <c r="KAO30"/>
      <c r="KAP30"/>
      <c r="KAQ30"/>
      <c r="KAR30"/>
      <c r="KAS30"/>
      <c r="KAT30"/>
      <c r="KAU30"/>
      <c r="KAV30"/>
      <c r="KAW30"/>
      <c r="KAX30"/>
      <c r="KAY30"/>
      <c r="KAZ30"/>
      <c r="KBA30"/>
      <c r="KBB30"/>
      <c r="KBC30"/>
      <c r="KBD30"/>
      <c r="KBE30"/>
      <c r="KBF30"/>
      <c r="KBG30"/>
      <c r="KBH30"/>
      <c r="KBI30"/>
      <c r="KBJ30"/>
      <c r="KBK30"/>
      <c r="KBL30"/>
      <c r="KBM30"/>
      <c r="KBN30"/>
      <c r="KBO30"/>
      <c r="KBP30"/>
      <c r="KBQ30"/>
      <c r="KBR30"/>
      <c r="KBS30"/>
      <c r="KBT30"/>
      <c r="KBU30"/>
      <c r="KBV30"/>
      <c r="KBW30"/>
      <c r="KBX30"/>
      <c r="KBY30"/>
      <c r="KBZ30"/>
      <c r="KCA30"/>
      <c r="KCB30"/>
      <c r="KCC30"/>
      <c r="KCD30"/>
      <c r="KCE30"/>
      <c r="KCF30"/>
      <c r="KCG30"/>
      <c r="KCH30"/>
      <c r="KCI30"/>
      <c r="KCJ30"/>
      <c r="KCK30"/>
      <c r="KCL30"/>
      <c r="KCM30"/>
      <c r="KCN30"/>
      <c r="KCO30"/>
      <c r="KCP30"/>
      <c r="KCQ30"/>
      <c r="KCR30"/>
      <c r="KCS30"/>
      <c r="KCT30"/>
      <c r="KCU30"/>
      <c r="KCV30"/>
      <c r="KCW30"/>
      <c r="KCX30"/>
      <c r="KCY30"/>
      <c r="KCZ30"/>
      <c r="KDA30"/>
      <c r="KDB30"/>
      <c r="KDC30"/>
      <c r="KDD30"/>
      <c r="KDE30"/>
      <c r="KDF30"/>
      <c r="KDG30"/>
      <c r="KDH30"/>
      <c r="KDI30"/>
      <c r="KDJ30"/>
      <c r="KDK30"/>
      <c r="KDL30"/>
      <c r="KDM30"/>
      <c r="KDN30"/>
      <c r="KDO30"/>
      <c r="KDP30"/>
      <c r="KDQ30"/>
      <c r="KDR30"/>
      <c r="KDS30"/>
      <c r="KDT30"/>
      <c r="KDU30"/>
      <c r="KDV30"/>
      <c r="KDW30"/>
      <c r="KDX30"/>
      <c r="KDY30"/>
      <c r="KDZ30"/>
      <c r="KEA30"/>
      <c r="KEB30"/>
      <c r="KEC30"/>
      <c r="KED30"/>
      <c r="KEE30"/>
      <c r="KEF30"/>
      <c r="KEG30"/>
      <c r="KEH30"/>
      <c r="KEI30"/>
      <c r="KEJ30"/>
      <c r="KEK30"/>
      <c r="KEL30"/>
      <c r="KEM30"/>
      <c r="KEN30"/>
      <c r="KEO30"/>
      <c r="KEP30"/>
      <c r="KEQ30"/>
      <c r="KER30"/>
      <c r="KES30"/>
      <c r="KET30"/>
      <c r="KEU30"/>
      <c r="KEV30"/>
      <c r="KEW30"/>
      <c r="KEX30"/>
      <c r="KEY30"/>
      <c r="KEZ30"/>
      <c r="KFA30"/>
      <c r="KFB30"/>
      <c r="KFC30"/>
      <c r="KFD30"/>
      <c r="KFE30"/>
      <c r="KFF30"/>
      <c r="KFG30"/>
      <c r="KFH30"/>
      <c r="KFI30"/>
      <c r="KFJ30"/>
      <c r="KFK30"/>
      <c r="KFL30"/>
      <c r="KFM30"/>
      <c r="KFN30"/>
      <c r="KFO30"/>
      <c r="KFP30"/>
      <c r="KFQ30"/>
      <c r="KFR30"/>
      <c r="KFS30"/>
      <c r="KFT30"/>
      <c r="KFU30"/>
      <c r="KFV30"/>
      <c r="KFW30"/>
      <c r="KFX30"/>
      <c r="KFY30"/>
      <c r="KFZ30"/>
      <c r="KGA30"/>
      <c r="KGB30"/>
      <c r="KGC30"/>
      <c r="KGD30"/>
      <c r="KGE30"/>
      <c r="KGF30"/>
      <c r="KGG30"/>
      <c r="KGH30"/>
      <c r="KGI30"/>
      <c r="KGJ30"/>
      <c r="KGK30"/>
      <c r="KGL30"/>
      <c r="KGM30"/>
      <c r="KGN30"/>
      <c r="KGO30"/>
      <c r="KGP30"/>
      <c r="KGQ30"/>
      <c r="KGR30"/>
      <c r="KGS30"/>
      <c r="KGT30"/>
      <c r="KGU30"/>
      <c r="KGV30"/>
      <c r="KGW30"/>
      <c r="KGX30"/>
      <c r="KGY30"/>
      <c r="KGZ30"/>
      <c r="KHA30"/>
      <c r="KHB30"/>
      <c r="KHC30"/>
      <c r="KHD30"/>
      <c r="KHE30"/>
      <c r="KHF30"/>
      <c r="KHG30"/>
      <c r="KHH30"/>
      <c r="KHI30"/>
      <c r="KHJ30"/>
      <c r="KHK30"/>
      <c r="KHL30"/>
      <c r="KHM30"/>
      <c r="KHN30"/>
      <c r="KHO30"/>
      <c r="KHP30"/>
      <c r="KHQ30"/>
      <c r="KHR30"/>
      <c r="KHS30"/>
      <c r="KHT30"/>
      <c r="KHU30"/>
      <c r="KHV30"/>
      <c r="KHW30"/>
      <c r="KHX30"/>
      <c r="KHY30"/>
      <c r="KHZ30"/>
      <c r="KIA30"/>
      <c r="KIB30"/>
      <c r="KIC30"/>
      <c r="KID30"/>
      <c r="KIE30"/>
      <c r="KIF30"/>
      <c r="KIG30"/>
      <c r="KIH30"/>
      <c r="KII30"/>
      <c r="KIJ30"/>
      <c r="KIK30"/>
      <c r="KIL30"/>
      <c r="KIM30"/>
      <c r="KIN30"/>
      <c r="KIO30"/>
      <c r="KIP30"/>
      <c r="KIQ30"/>
      <c r="KIR30"/>
      <c r="KIS30"/>
      <c r="KIT30"/>
      <c r="KIU30"/>
      <c r="KIV30"/>
      <c r="KIW30"/>
      <c r="KIX30"/>
      <c r="KIY30"/>
      <c r="KIZ30"/>
      <c r="KJA30"/>
      <c r="KJB30"/>
      <c r="KJC30"/>
      <c r="KJD30"/>
      <c r="KJE30"/>
      <c r="KJF30"/>
      <c r="KJG30"/>
      <c r="KJH30"/>
      <c r="KJI30"/>
      <c r="KJJ30"/>
      <c r="KJK30"/>
      <c r="KJL30"/>
      <c r="KJM30"/>
      <c r="KJN30"/>
      <c r="KJO30"/>
      <c r="KJP30"/>
      <c r="KJQ30"/>
      <c r="KJR30"/>
      <c r="KJS30"/>
      <c r="KJT30"/>
      <c r="KJU30"/>
      <c r="KJV30"/>
      <c r="KJW30"/>
      <c r="KJX30"/>
      <c r="KJY30"/>
      <c r="KJZ30"/>
      <c r="KKA30"/>
      <c r="KKB30"/>
      <c r="KKC30"/>
      <c r="KKD30"/>
      <c r="KKE30"/>
      <c r="KKF30"/>
      <c r="KKG30"/>
      <c r="KKH30"/>
      <c r="KKI30"/>
      <c r="KKJ30"/>
      <c r="KKK30"/>
      <c r="KKL30"/>
      <c r="KKM30"/>
      <c r="KKN30"/>
      <c r="KKO30"/>
      <c r="KKP30"/>
      <c r="KKQ30"/>
      <c r="KKR30"/>
      <c r="KKS30"/>
      <c r="KKT30"/>
      <c r="KKU30"/>
      <c r="KKV30"/>
      <c r="KKW30"/>
      <c r="KKX30"/>
      <c r="KKY30"/>
      <c r="KKZ30"/>
      <c r="KLA30"/>
      <c r="KLB30"/>
      <c r="KLC30"/>
      <c r="KLD30"/>
      <c r="KLE30"/>
      <c r="KLF30"/>
      <c r="KLG30"/>
      <c r="KLH30"/>
      <c r="KLI30"/>
      <c r="KLJ30"/>
      <c r="KLK30"/>
      <c r="KLL30"/>
      <c r="KLM30"/>
      <c r="KLN30"/>
      <c r="KLO30"/>
      <c r="KLP30"/>
      <c r="KLQ30"/>
      <c r="KLR30"/>
      <c r="KLS30"/>
      <c r="KLT30"/>
      <c r="KLU30"/>
      <c r="KLV30"/>
      <c r="KLW30"/>
      <c r="KLX30"/>
      <c r="KLY30"/>
      <c r="KLZ30"/>
      <c r="KMA30"/>
      <c r="KMB30"/>
      <c r="KMC30"/>
      <c r="KMD30"/>
      <c r="KME30"/>
      <c r="KMF30"/>
      <c r="KMG30"/>
      <c r="KMH30"/>
      <c r="KMI30"/>
      <c r="KMJ30"/>
      <c r="KMK30"/>
      <c r="KML30"/>
      <c r="KMM30"/>
      <c r="KMN30"/>
      <c r="KMO30"/>
      <c r="KMP30"/>
      <c r="KMQ30"/>
      <c r="KMR30"/>
      <c r="KMS30"/>
      <c r="KMT30"/>
      <c r="KMU30"/>
      <c r="KMV30"/>
      <c r="KMW30"/>
      <c r="KMX30"/>
      <c r="KMY30"/>
      <c r="KMZ30"/>
      <c r="KNA30"/>
      <c r="KNB30"/>
      <c r="KNC30"/>
      <c r="KND30"/>
      <c r="KNE30"/>
      <c r="KNF30"/>
      <c r="KNG30"/>
      <c r="KNH30"/>
      <c r="KNI30"/>
      <c r="KNJ30"/>
      <c r="KNK30"/>
      <c r="KNL30"/>
      <c r="KNM30"/>
      <c r="KNN30"/>
      <c r="KNO30"/>
      <c r="KNP30"/>
      <c r="KNQ30"/>
      <c r="KNR30"/>
      <c r="KNS30"/>
      <c r="KNT30"/>
      <c r="KNU30"/>
      <c r="KNV30"/>
      <c r="KNW30"/>
      <c r="KNX30"/>
      <c r="KNY30"/>
      <c r="KNZ30"/>
      <c r="KOA30"/>
      <c r="KOB30"/>
      <c r="KOC30"/>
      <c r="KOD30"/>
      <c r="KOE30"/>
      <c r="KOF30"/>
      <c r="KOG30"/>
      <c r="KOH30"/>
      <c r="KOI30"/>
      <c r="KOJ30"/>
      <c r="KOK30"/>
      <c r="KOL30"/>
      <c r="KOM30"/>
      <c r="KON30"/>
      <c r="KOO30"/>
      <c r="KOP30"/>
      <c r="KOQ30"/>
      <c r="KOR30"/>
      <c r="KOS30"/>
      <c r="KOT30"/>
      <c r="KOU30"/>
      <c r="KOV30"/>
      <c r="KOW30"/>
      <c r="KOX30"/>
      <c r="KOY30"/>
      <c r="KOZ30"/>
      <c r="KPA30"/>
      <c r="KPB30"/>
      <c r="KPC30"/>
      <c r="KPD30"/>
      <c r="KPE30"/>
      <c r="KPF30"/>
      <c r="KPG30"/>
      <c r="KPH30"/>
      <c r="KPI30"/>
      <c r="KPJ30"/>
      <c r="KPK30"/>
      <c r="KPL30"/>
      <c r="KPM30"/>
      <c r="KPN30"/>
      <c r="KPO30"/>
      <c r="KPP30"/>
      <c r="KPQ30"/>
      <c r="KPR30"/>
      <c r="KPS30"/>
      <c r="KPT30"/>
      <c r="KPU30"/>
      <c r="KPV30"/>
      <c r="KPW30"/>
      <c r="KPX30"/>
      <c r="KPY30"/>
      <c r="KPZ30"/>
      <c r="KQA30"/>
      <c r="KQB30"/>
      <c r="KQC30"/>
      <c r="KQD30"/>
      <c r="KQE30"/>
      <c r="KQF30"/>
      <c r="KQG30"/>
      <c r="KQH30"/>
      <c r="KQI30"/>
      <c r="KQJ30"/>
      <c r="KQK30"/>
      <c r="KQL30"/>
      <c r="KQM30"/>
      <c r="KQN30"/>
      <c r="KQO30"/>
      <c r="KQP30"/>
      <c r="KQQ30"/>
      <c r="KQR30"/>
      <c r="KQS30"/>
      <c r="KQT30"/>
      <c r="KQU30"/>
      <c r="KQV30"/>
      <c r="KQW30"/>
      <c r="KQX30"/>
      <c r="KQY30"/>
      <c r="KQZ30"/>
      <c r="KRA30"/>
      <c r="KRB30"/>
      <c r="KRC30"/>
      <c r="KRD30"/>
      <c r="KRE30"/>
      <c r="KRF30"/>
      <c r="KRG30"/>
      <c r="KRH30"/>
      <c r="KRI30"/>
      <c r="KRJ30"/>
      <c r="KRK30"/>
      <c r="KRL30"/>
      <c r="KRM30"/>
      <c r="KRN30"/>
      <c r="KRO30"/>
      <c r="KRP30"/>
      <c r="KRQ30"/>
      <c r="KRR30"/>
      <c r="KRS30"/>
      <c r="KRT30"/>
      <c r="KRU30"/>
      <c r="KRV30"/>
      <c r="KRW30"/>
      <c r="KRX30"/>
      <c r="KRY30"/>
      <c r="KRZ30"/>
      <c r="KSA30"/>
      <c r="KSB30"/>
      <c r="KSC30"/>
      <c r="KSD30"/>
      <c r="KSE30"/>
      <c r="KSF30"/>
      <c r="KSG30"/>
      <c r="KSH30"/>
      <c r="KSI30"/>
      <c r="KSJ30"/>
      <c r="KSK30"/>
      <c r="KSL30"/>
      <c r="KSM30"/>
      <c r="KSN30"/>
      <c r="KSO30"/>
      <c r="KSP30"/>
      <c r="KSQ30"/>
      <c r="KSR30"/>
      <c r="KSS30"/>
      <c r="KST30"/>
      <c r="KSU30"/>
      <c r="KSV30"/>
      <c r="KSW30"/>
      <c r="KSX30"/>
      <c r="KSY30"/>
      <c r="KSZ30"/>
      <c r="KTA30"/>
      <c r="KTB30"/>
      <c r="KTC30"/>
      <c r="KTD30"/>
      <c r="KTE30"/>
      <c r="KTF30"/>
      <c r="KTG30"/>
      <c r="KTH30"/>
      <c r="KTI30"/>
      <c r="KTJ30"/>
      <c r="KTK30"/>
      <c r="KTL30"/>
      <c r="KTM30"/>
      <c r="KTN30"/>
      <c r="KTO30"/>
      <c r="KTP30"/>
      <c r="KTQ30"/>
      <c r="KTR30"/>
      <c r="KTS30"/>
      <c r="KTT30"/>
      <c r="KTU30"/>
      <c r="KTV30"/>
      <c r="KTW30"/>
      <c r="KTX30"/>
      <c r="KTY30"/>
      <c r="KTZ30"/>
      <c r="KUA30"/>
      <c r="KUB30"/>
      <c r="KUC30"/>
      <c r="KUD30"/>
      <c r="KUE30"/>
      <c r="KUF30"/>
      <c r="KUG30"/>
      <c r="KUH30"/>
      <c r="KUI30"/>
      <c r="KUJ30"/>
      <c r="KUK30"/>
      <c r="KUL30"/>
      <c r="KUM30"/>
      <c r="KUN30"/>
      <c r="KUO30"/>
      <c r="KUP30"/>
      <c r="KUQ30"/>
      <c r="KUR30"/>
      <c r="KUS30"/>
      <c r="KUT30"/>
      <c r="KUU30"/>
      <c r="KUV30"/>
      <c r="KUW30"/>
      <c r="KUX30"/>
      <c r="KUY30"/>
      <c r="KUZ30"/>
      <c r="KVA30"/>
      <c r="KVB30"/>
      <c r="KVC30"/>
      <c r="KVD30"/>
      <c r="KVE30"/>
      <c r="KVF30"/>
      <c r="KVG30"/>
      <c r="KVH30"/>
      <c r="KVI30"/>
      <c r="KVJ30"/>
      <c r="KVK30"/>
      <c r="KVL30"/>
      <c r="KVM30"/>
      <c r="KVN30"/>
      <c r="KVO30"/>
      <c r="KVP30"/>
      <c r="KVQ30"/>
      <c r="KVR30"/>
      <c r="KVS30"/>
      <c r="KVT30"/>
      <c r="KVU30"/>
      <c r="KVV30"/>
      <c r="KVW30"/>
      <c r="KVX30"/>
      <c r="KVY30"/>
      <c r="KVZ30"/>
      <c r="KWA30"/>
      <c r="KWB30"/>
      <c r="KWC30"/>
      <c r="KWD30"/>
      <c r="KWE30"/>
      <c r="KWF30"/>
      <c r="KWG30"/>
      <c r="KWH30"/>
      <c r="KWI30"/>
      <c r="KWJ30"/>
      <c r="KWK30"/>
      <c r="KWL30"/>
      <c r="KWM30"/>
      <c r="KWN30"/>
      <c r="KWO30"/>
      <c r="KWP30"/>
      <c r="KWQ30"/>
      <c r="KWR30"/>
      <c r="KWS30"/>
      <c r="KWT30"/>
      <c r="KWU30"/>
      <c r="KWV30"/>
      <c r="KWW30"/>
      <c r="KWX30"/>
      <c r="KWY30"/>
      <c r="KWZ30"/>
      <c r="KXA30"/>
      <c r="KXB30"/>
      <c r="KXC30"/>
      <c r="KXD30"/>
      <c r="KXE30"/>
      <c r="KXF30"/>
      <c r="KXG30"/>
      <c r="KXH30"/>
      <c r="KXI30"/>
      <c r="KXJ30"/>
      <c r="KXK30"/>
      <c r="KXL30"/>
      <c r="KXM30"/>
      <c r="KXN30"/>
      <c r="KXO30"/>
      <c r="KXP30"/>
      <c r="KXQ30"/>
      <c r="KXR30"/>
      <c r="KXS30"/>
      <c r="KXT30"/>
      <c r="KXU30"/>
      <c r="KXV30"/>
      <c r="KXW30"/>
      <c r="KXX30"/>
      <c r="KXY30"/>
      <c r="KXZ30"/>
      <c r="KYA30"/>
      <c r="KYB30"/>
      <c r="KYC30"/>
      <c r="KYD30"/>
      <c r="KYE30"/>
      <c r="KYF30"/>
      <c r="KYG30"/>
      <c r="KYH30"/>
      <c r="KYI30"/>
      <c r="KYJ30"/>
      <c r="KYK30"/>
      <c r="KYL30"/>
      <c r="KYM30"/>
      <c r="KYN30"/>
      <c r="KYO30"/>
      <c r="KYP30"/>
      <c r="KYQ30"/>
      <c r="KYR30"/>
      <c r="KYS30"/>
      <c r="KYT30"/>
      <c r="KYU30"/>
      <c r="KYV30"/>
      <c r="KYW30"/>
      <c r="KYX30"/>
      <c r="KYY30"/>
      <c r="KYZ30"/>
      <c r="KZA30"/>
      <c r="KZB30"/>
      <c r="KZC30"/>
      <c r="KZD30"/>
      <c r="KZE30"/>
      <c r="KZF30"/>
      <c r="KZG30"/>
      <c r="KZH30"/>
      <c r="KZI30"/>
      <c r="KZJ30"/>
      <c r="KZK30"/>
      <c r="KZL30"/>
      <c r="KZM30"/>
      <c r="KZN30"/>
      <c r="KZO30"/>
      <c r="KZP30"/>
      <c r="KZQ30"/>
      <c r="KZR30"/>
      <c r="KZS30"/>
      <c r="KZT30"/>
      <c r="KZU30"/>
      <c r="KZV30"/>
      <c r="KZW30"/>
      <c r="KZX30"/>
      <c r="KZY30"/>
      <c r="KZZ30"/>
      <c r="LAA30"/>
      <c r="LAB30"/>
      <c r="LAC30"/>
      <c r="LAD30"/>
      <c r="LAE30"/>
      <c r="LAF30"/>
      <c r="LAG30"/>
      <c r="LAH30"/>
      <c r="LAI30"/>
      <c r="LAJ30"/>
      <c r="LAK30"/>
      <c r="LAL30"/>
      <c r="LAM30"/>
      <c r="LAN30"/>
      <c r="LAO30"/>
      <c r="LAP30"/>
      <c r="LAQ30"/>
      <c r="LAR30"/>
      <c r="LAS30"/>
      <c r="LAT30"/>
      <c r="LAU30"/>
      <c r="LAV30"/>
      <c r="LAW30"/>
      <c r="LAX30"/>
      <c r="LAY30"/>
      <c r="LAZ30"/>
      <c r="LBA30"/>
      <c r="LBB30"/>
      <c r="LBC30"/>
      <c r="LBD30"/>
      <c r="LBE30"/>
      <c r="LBF30"/>
      <c r="LBG30"/>
      <c r="LBH30"/>
      <c r="LBI30"/>
      <c r="LBJ30"/>
      <c r="LBK30"/>
      <c r="LBL30"/>
      <c r="LBM30"/>
      <c r="LBN30"/>
      <c r="LBO30"/>
      <c r="LBP30"/>
      <c r="LBQ30"/>
      <c r="LBR30"/>
      <c r="LBS30"/>
      <c r="LBT30"/>
      <c r="LBU30"/>
      <c r="LBV30"/>
      <c r="LBW30"/>
      <c r="LBX30"/>
      <c r="LBY30"/>
      <c r="LBZ30"/>
      <c r="LCA30"/>
      <c r="LCB30"/>
      <c r="LCC30"/>
      <c r="LCD30"/>
      <c r="LCE30"/>
      <c r="LCF30"/>
      <c r="LCG30"/>
      <c r="LCH30"/>
      <c r="LCI30"/>
      <c r="LCJ30"/>
      <c r="LCK30"/>
      <c r="LCL30"/>
      <c r="LCM30"/>
      <c r="LCN30"/>
      <c r="LCO30"/>
      <c r="LCP30"/>
      <c r="LCQ30"/>
      <c r="LCR30"/>
      <c r="LCS30"/>
      <c r="LCT30"/>
      <c r="LCU30"/>
      <c r="LCV30"/>
      <c r="LCW30"/>
      <c r="LCX30"/>
      <c r="LCY30"/>
      <c r="LCZ30"/>
      <c r="LDA30"/>
      <c r="LDB30"/>
      <c r="LDC30"/>
      <c r="LDD30"/>
      <c r="LDE30"/>
      <c r="LDF30"/>
      <c r="LDG30"/>
      <c r="LDH30"/>
      <c r="LDI30"/>
      <c r="LDJ30"/>
      <c r="LDK30"/>
      <c r="LDL30"/>
      <c r="LDM30"/>
      <c r="LDN30"/>
      <c r="LDO30"/>
      <c r="LDP30"/>
      <c r="LDQ30"/>
      <c r="LDR30"/>
      <c r="LDS30"/>
      <c r="LDT30"/>
      <c r="LDU30"/>
      <c r="LDV30"/>
      <c r="LDW30"/>
      <c r="LDX30"/>
      <c r="LDY30"/>
      <c r="LDZ30"/>
      <c r="LEA30"/>
      <c r="LEB30"/>
      <c r="LEC30"/>
      <c r="LED30"/>
      <c r="LEE30"/>
      <c r="LEF30"/>
      <c r="LEG30"/>
      <c r="LEH30"/>
      <c r="LEI30"/>
      <c r="LEJ30"/>
      <c r="LEK30"/>
      <c r="LEL30"/>
      <c r="LEM30"/>
      <c r="LEN30"/>
      <c r="LEO30"/>
      <c r="LEP30"/>
      <c r="LEQ30"/>
      <c r="LER30"/>
      <c r="LES30"/>
      <c r="LET30"/>
      <c r="LEU30"/>
      <c r="LEV30"/>
      <c r="LEW30"/>
      <c r="LEX30"/>
      <c r="LEY30"/>
      <c r="LEZ30"/>
      <c r="LFA30"/>
      <c r="LFB30"/>
      <c r="LFC30"/>
      <c r="LFD30"/>
      <c r="LFE30"/>
      <c r="LFF30"/>
      <c r="LFG30"/>
      <c r="LFH30"/>
      <c r="LFI30"/>
      <c r="LFJ30"/>
      <c r="LFK30"/>
      <c r="LFL30"/>
      <c r="LFM30"/>
      <c r="LFN30"/>
      <c r="LFO30"/>
      <c r="LFP30"/>
      <c r="LFQ30"/>
      <c r="LFR30"/>
      <c r="LFS30"/>
      <c r="LFT30"/>
      <c r="LFU30"/>
      <c r="LFV30"/>
      <c r="LFW30"/>
      <c r="LFX30"/>
      <c r="LFY30"/>
      <c r="LFZ30"/>
      <c r="LGA30"/>
      <c r="LGB30"/>
      <c r="LGC30"/>
      <c r="LGD30"/>
      <c r="LGE30"/>
      <c r="LGF30"/>
      <c r="LGG30"/>
      <c r="LGH30"/>
      <c r="LGI30"/>
      <c r="LGJ30"/>
      <c r="LGK30"/>
      <c r="LGL30"/>
      <c r="LGM30"/>
      <c r="LGN30"/>
      <c r="LGO30"/>
      <c r="LGP30"/>
      <c r="LGQ30"/>
      <c r="LGR30"/>
      <c r="LGS30"/>
      <c r="LGT30"/>
      <c r="LGU30"/>
      <c r="LGV30"/>
      <c r="LGW30"/>
      <c r="LGX30"/>
      <c r="LGY30"/>
      <c r="LGZ30"/>
      <c r="LHA30"/>
      <c r="LHB30"/>
      <c r="LHC30"/>
      <c r="LHD30"/>
      <c r="LHE30"/>
      <c r="LHF30"/>
      <c r="LHG30"/>
      <c r="LHH30"/>
      <c r="LHI30"/>
      <c r="LHJ30"/>
      <c r="LHK30"/>
      <c r="LHL30"/>
      <c r="LHM30"/>
      <c r="LHN30"/>
      <c r="LHO30"/>
      <c r="LHP30"/>
      <c r="LHQ30"/>
      <c r="LHR30"/>
      <c r="LHS30"/>
      <c r="LHT30"/>
      <c r="LHU30"/>
      <c r="LHV30"/>
      <c r="LHW30"/>
      <c r="LHX30"/>
      <c r="LHY30"/>
      <c r="LHZ30"/>
      <c r="LIA30"/>
      <c r="LIB30"/>
      <c r="LIC30"/>
      <c r="LID30"/>
      <c r="LIE30"/>
      <c r="LIF30"/>
      <c r="LIG30"/>
      <c r="LIH30"/>
      <c r="LII30"/>
      <c r="LIJ30"/>
      <c r="LIK30"/>
      <c r="LIL30"/>
      <c r="LIM30"/>
      <c r="LIN30"/>
      <c r="LIO30"/>
      <c r="LIP30"/>
      <c r="LIQ30"/>
      <c r="LIR30"/>
      <c r="LIS30"/>
      <c r="LIT30"/>
      <c r="LIU30"/>
      <c r="LIV30"/>
      <c r="LIW30"/>
      <c r="LIX30"/>
      <c r="LIY30"/>
      <c r="LIZ30"/>
      <c r="LJA30"/>
      <c r="LJB30"/>
      <c r="LJC30"/>
      <c r="LJD30"/>
      <c r="LJE30"/>
      <c r="LJF30"/>
      <c r="LJG30"/>
      <c r="LJH30"/>
      <c r="LJI30"/>
      <c r="LJJ30"/>
      <c r="LJK30"/>
      <c r="LJL30"/>
      <c r="LJM30"/>
      <c r="LJN30"/>
      <c r="LJO30"/>
      <c r="LJP30"/>
      <c r="LJQ30"/>
      <c r="LJR30"/>
      <c r="LJS30"/>
      <c r="LJT30"/>
      <c r="LJU30"/>
      <c r="LJV30"/>
      <c r="LJW30"/>
      <c r="LJX30"/>
      <c r="LJY30"/>
      <c r="LJZ30"/>
      <c r="LKA30"/>
      <c r="LKB30"/>
      <c r="LKC30"/>
      <c r="LKD30"/>
      <c r="LKE30"/>
      <c r="LKF30"/>
      <c r="LKG30"/>
      <c r="LKH30"/>
      <c r="LKI30"/>
      <c r="LKJ30"/>
      <c r="LKK30"/>
      <c r="LKL30"/>
      <c r="LKM30"/>
      <c r="LKN30"/>
      <c r="LKO30"/>
      <c r="LKP30"/>
      <c r="LKQ30"/>
      <c r="LKR30"/>
      <c r="LKS30"/>
      <c r="LKT30"/>
      <c r="LKU30"/>
      <c r="LKV30"/>
      <c r="LKW30"/>
      <c r="LKX30"/>
      <c r="LKY30"/>
      <c r="LKZ30"/>
      <c r="LLA30"/>
      <c r="LLB30"/>
      <c r="LLC30"/>
      <c r="LLD30"/>
      <c r="LLE30"/>
      <c r="LLF30"/>
      <c r="LLG30"/>
      <c r="LLH30"/>
      <c r="LLI30"/>
      <c r="LLJ30"/>
      <c r="LLK30"/>
      <c r="LLL30"/>
      <c r="LLM30"/>
      <c r="LLN30"/>
      <c r="LLO30"/>
      <c r="LLP30"/>
      <c r="LLQ30"/>
      <c r="LLR30"/>
      <c r="LLS30"/>
      <c r="LLT30"/>
      <c r="LLU30"/>
      <c r="LLV30"/>
      <c r="LLW30"/>
      <c r="LLX30"/>
      <c r="LLY30"/>
      <c r="LLZ30"/>
      <c r="LMA30"/>
      <c r="LMB30"/>
      <c r="LMC30"/>
      <c r="LMD30"/>
      <c r="LME30"/>
      <c r="LMF30"/>
      <c r="LMG30"/>
      <c r="LMH30"/>
      <c r="LMI30"/>
      <c r="LMJ30"/>
      <c r="LMK30"/>
      <c r="LML30"/>
      <c r="LMM30"/>
      <c r="LMN30"/>
      <c r="LMO30"/>
      <c r="LMP30"/>
      <c r="LMQ30"/>
      <c r="LMR30"/>
      <c r="LMS30"/>
      <c r="LMT30"/>
      <c r="LMU30"/>
      <c r="LMV30"/>
      <c r="LMW30"/>
      <c r="LMX30"/>
      <c r="LMY30"/>
      <c r="LMZ30"/>
      <c r="LNA30"/>
      <c r="LNB30"/>
      <c r="LNC30"/>
      <c r="LND30"/>
      <c r="LNE30"/>
      <c r="LNF30"/>
      <c r="LNG30"/>
      <c r="LNH30"/>
      <c r="LNI30"/>
      <c r="LNJ30"/>
      <c r="LNK30"/>
      <c r="LNL30"/>
      <c r="LNM30"/>
      <c r="LNN30"/>
      <c r="LNO30"/>
      <c r="LNP30"/>
      <c r="LNQ30"/>
      <c r="LNR30"/>
      <c r="LNS30"/>
      <c r="LNT30"/>
      <c r="LNU30"/>
      <c r="LNV30"/>
      <c r="LNW30"/>
      <c r="LNX30"/>
      <c r="LNY30"/>
      <c r="LNZ30"/>
      <c r="LOA30"/>
      <c r="LOB30"/>
      <c r="LOC30"/>
      <c r="LOD30"/>
      <c r="LOE30"/>
      <c r="LOF30"/>
      <c r="LOG30"/>
      <c r="LOH30"/>
      <c r="LOI30"/>
      <c r="LOJ30"/>
      <c r="LOK30"/>
      <c r="LOL30"/>
      <c r="LOM30"/>
      <c r="LON30"/>
      <c r="LOO30"/>
      <c r="LOP30"/>
      <c r="LOQ30"/>
      <c r="LOR30"/>
      <c r="LOS30"/>
      <c r="LOT30"/>
      <c r="LOU30"/>
      <c r="LOV30"/>
      <c r="LOW30"/>
      <c r="LOX30"/>
      <c r="LOY30"/>
      <c r="LOZ30"/>
      <c r="LPA30"/>
      <c r="LPB30"/>
      <c r="LPC30"/>
      <c r="LPD30"/>
      <c r="LPE30"/>
      <c r="LPF30"/>
      <c r="LPG30"/>
      <c r="LPH30"/>
      <c r="LPI30"/>
      <c r="LPJ30"/>
      <c r="LPK30"/>
      <c r="LPL30"/>
      <c r="LPM30"/>
      <c r="LPN30"/>
      <c r="LPO30"/>
      <c r="LPP30"/>
      <c r="LPQ30"/>
      <c r="LPR30"/>
      <c r="LPS30"/>
      <c r="LPT30"/>
      <c r="LPU30"/>
      <c r="LPV30"/>
      <c r="LPW30"/>
      <c r="LPX30"/>
      <c r="LPY30"/>
      <c r="LPZ30"/>
      <c r="LQA30"/>
      <c r="LQB30"/>
      <c r="LQC30"/>
      <c r="LQD30"/>
      <c r="LQE30"/>
      <c r="LQF30"/>
      <c r="LQG30"/>
      <c r="LQH30"/>
      <c r="LQI30"/>
      <c r="LQJ30"/>
      <c r="LQK30"/>
      <c r="LQL30"/>
      <c r="LQM30"/>
      <c r="LQN30"/>
      <c r="LQO30"/>
      <c r="LQP30"/>
      <c r="LQQ30"/>
      <c r="LQR30"/>
      <c r="LQS30"/>
      <c r="LQT30"/>
      <c r="LQU30"/>
      <c r="LQV30"/>
      <c r="LQW30"/>
      <c r="LQX30"/>
      <c r="LQY30"/>
      <c r="LQZ30"/>
      <c r="LRA30"/>
      <c r="LRB30"/>
      <c r="LRC30"/>
      <c r="LRD30"/>
      <c r="LRE30"/>
      <c r="LRF30"/>
      <c r="LRG30"/>
      <c r="LRH30"/>
      <c r="LRI30"/>
      <c r="LRJ30"/>
      <c r="LRK30"/>
      <c r="LRL30"/>
      <c r="LRM30"/>
      <c r="LRN30"/>
      <c r="LRO30"/>
      <c r="LRP30"/>
      <c r="LRQ30"/>
      <c r="LRR30"/>
      <c r="LRS30"/>
      <c r="LRT30"/>
      <c r="LRU30"/>
      <c r="LRV30"/>
      <c r="LRW30"/>
      <c r="LRX30"/>
      <c r="LRY30"/>
      <c r="LRZ30"/>
      <c r="LSA30"/>
      <c r="LSB30"/>
      <c r="LSC30"/>
      <c r="LSD30"/>
      <c r="LSE30"/>
      <c r="LSF30"/>
      <c r="LSG30"/>
      <c r="LSH30"/>
      <c r="LSI30"/>
      <c r="LSJ30"/>
      <c r="LSK30"/>
      <c r="LSL30"/>
      <c r="LSM30"/>
      <c r="LSN30"/>
      <c r="LSO30"/>
      <c r="LSP30"/>
      <c r="LSQ30"/>
      <c r="LSR30"/>
      <c r="LSS30"/>
      <c r="LST30"/>
      <c r="LSU30"/>
      <c r="LSV30"/>
      <c r="LSW30"/>
      <c r="LSX30"/>
      <c r="LSY30"/>
      <c r="LSZ30"/>
      <c r="LTA30"/>
      <c r="LTB30"/>
      <c r="LTC30"/>
      <c r="LTD30"/>
      <c r="LTE30"/>
      <c r="LTF30"/>
      <c r="LTG30"/>
      <c r="LTH30"/>
      <c r="LTI30"/>
      <c r="LTJ30"/>
      <c r="LTK30"/>
      <c r="LTL30"/>
      <c r="LTM30"/>
      <c r="LTN30"/>
      <c r="LTO30"/>
      <c r="LTP30"/>
      <c r="LTQ30"/>
      <c r="LTR30"/>
      <c r="LTS30"/>
      <c r="LTT30"/>
      <c r="LTU30"/>
      <c r="LTV30"/>
      <c r="LTW30"/>
      <c r="LTX30"/>
      <c r="LTY30"/>
      <c r="LTZ30"/>
      <c r="LUA30"/>
      <c r="LUB30"/>
      <c r="LUC30"/>
      <c r="LUD30"/>
      <c r="LUE30"/>
      <c r="LUF30"/>
      <c r="LUG30"/>
      <c r="LUH30"/>
      <c r="LUI30"/>
      <c r="LUJ30"/>
      <c r="LUK30"/>
      <c r="LUL30"/>
      <c r="LUM30"/>
      <c r="LUN30"/>
      <c r="LUO30"/>
      <c r="LUP30"/>
      <c r="LUQ30"/>
      <c r="LUR30"/>
      <c r="LUS30"/>
      <c r="LUT30"/>
      <c r="LUU30"/>
      <c r="LUV30"/>
      <c r="LUW30"/>
      <c r="LUX30"/>
      <c r="LUY30"/>
      <c r="LUZ30"/>
      <c r="LVA30"/>
      <c r="LVB30"/>
      <c r="LVC30"/>
      <c r="LVD30"/>
      <c r="LVE30"/>
      <c r="LVF30"/>
      <c r="LVG30"/>
      <c r="LVH30"/>
      <c r="LVI30"/>
      <c r="LVJ30"/>
      <c r="LVK30"/>
      <c r="LVL30"/>
      <c r="LVM30"/>
      <c r="LVN30"/>
      <c r="LVO30"/>
      <c r="LVP30"/>
      <c r="LVQ30"/>
      <c r="LVR30"/>
      <c r="LVS30"/>
      <c r="LVT30"/>
      <c r="LVU30"/>
      <c r="LVV30"/>
      <c r="LVW30"/>
      <c r="LVX30"/>
      <c r="LVY30"/>
      <c r="LVZ30"/>
      <c r="LWA30"/>
      <c r="LWB30"/>
      <c r="LWC30"/>
      <c r="LWD30"/>
      <c r="LWE30"/>
      <c r="LWF30"/>
      <c r="LWG30"/>
      <c r="LWH30"/>
      <c r="LWI30"/>
      <c r="LWJ30"/>
      <c r="LWK30"/>
      <c r="LWL30"/>
      <c r="LWM30"/>
      <c r="LWN30"/>
      <c r="LWO30"/>
      <c r="LWP30"/>
      <c r="LWQ30"/>
      <c r="LWR30"/>
      <c r="LWS30"/>
      <c r="LWT30"/>
      <c r="LWU30"/>
      <c r="LWV30"/>
      <c r="LWW30"/>
      <c r="LWX30"/>
      <c r="LWY30"/>
      <c r="LWZ30"/>
      <c r="LXA30"/>
      <c r="LXB30"/>
      <c r="LXC30"/>
      <c r="LXD30"/>
      <c r="LXE30"/>
      <c r="LXF30"/>
      <c r="LXG30"/>
      <c r="LXH30"/>
      <c r="LXI30"/>
      <c r="LXJ30"/>
      <c r="LXK30"/>
      <c r="LXL30"/>
      <c r="LXM30"/>
      <c r="LXN30"/>
      <c r="LXO30"/>
      <c r="LXP30"/>
      <c r="LXQ30"/>
      <c r="LXR30"/>
      <c r="LXS30"/>
      <c r="LXT30"/>
      <c r="LXU30"/>
      <c r="LXV30"/>
      <c r="LXW30"/>
      <c r="LXX30"/>
      <c r="LXY30"/>
      <c r="LXZ30"/>
      <c r="LYA30"/>
      <c r="LYB30"/>
      <c r="LYC30"/>
      <c r="LYD30"/>
      <c r="LYE30"/>
      <c r="LYF30"/>
      <c r="LYG30"/>
      <c r="LYH30"/>
      <c r="LYI30"/>
      <c r="LYJ30"/>
      <c r="LYK30"/>
      <c r="LYL30"/>
      <c r="LYM30"/>
      <c r="LYN30"/>
      <c r="LYO30"/>
      <c r="LYP30"/>
      <c r="LYQ30"/>
      <c r="LYR30"/>
      <c r="LYS30"/>
      <c r="LYT30"/>
      <c r="LYU30"/>
      <c r="LYV30"/>
      <c r="LYW30"/>
      <c r="LYX30"/>
      <c r="LYY30"/>
      <c r="LYZ30"/>
      <c r="LZA30"/>
      <c r="LZB30"/>
      <c r="LZC30"/>
      <c r="LZD30"/>
      <c r="LZE30"/>
      <c r="LZF30"/>
      <c r="LZG30"/>
      <c r="LZH30"/>
      <c r="LZI30"/>
      <c r="LZJ30"/>
      <c r="LZK30"/>
      <c r="LZL30"/>
      <c r="LZM30"/>
      <c r="LZN30"/>
      <c r="LZO30"/>
      <c r="LZP30"/>
      <c r="LZQ30"/>
      <c r="LZR30"/>
      <c r="LZS30"/>
      <c r="LZT30"/>
      <c r="LZU30"/>
      <c r="LZV30"/>
      <c r="LZW30"/>
      <c r="LZX30"/>
      <c r="LZY30"/>
      <c r="LZZ30"/>
      <c r="MAA30"/>
      <c r="MAB30"/>
      <c r="MAC30"/>
      <c r="MAD30"/>
      <c r="MAE30"/>
      <c r="MAF30"/>
      <c r="MAG30"/>
      <c r="MAH30"/>
      <c r="MAI30"/>
      <c r="MAJ30"/>
      <c r="MAK30"/>
      <c r="MAL30"/>
      <c r="MAM30"/>
      <c r="MAN30"/>
      <c r="MAO30"/>
      <c r="MAP30"/>
      <c r="MAQ30"/>
      <c r="MAR30"/>
      <c r="MAS30"/>
      <c r="MAT30"/>
      <c r="MAU30"/>
      <c r="MAV30"/>
      <c r="MAW30"/>
      <c r="MAX30"/>
      <c r="MAY30"/>
      <c r="MAZ30"/>
      <c r="MBA30"/>
      <c r="MBB30"/>
      <c r="MBC30"/>
      <c r="MBD30"/>
      <c r="MBE30"/>
      <c r="MBF30"/>
      <c r="MBG30"/>
      <c r="MBH30"/>
      <c r="MBI30"/>
      <c r="MBJ30"/>
      <c r="MBK30"/>
      <c r="MBL30"/>
      <c r="MBM30"/>
      <c r="MBN30"/>
      <c r="MBO30"/>
      <c r="MBP30"/>
      <c r="MBQ30"/>
      <c r="MBR30"/>
      <c r="MBS30"/>
      <c r="MBT30"/>
      <c r="MBU30"/>
      <c r="MBV30"/>
      <c r="MBW30"/>
      <c r="MBX30"/>
      <c r="MBY30"/>
      <c r="MBZ30"/>
      <c r="MCA30"/>
      <c r="MCB30"/>
      <c r="MCC30"/>
      <c r="MCD30"/>
      <c r="MCE30"/>
      <c r="MCF30"/>
      <c r="MCG30"/>
      <c r="MCH30"/>
      <c r="MCI30"/>
      <c r="MCJ30"/>
      <c r="MCK30"/>
      <c r="MCL30"/>
      <c r="MCM30"/>
      <c r="MCN30"/>
      <c r="MCO30"/>
      <c r="MCP30"/>
      <c r="MCQ30"/>
      <c r="MCR30"/>
      <c r="MCS30"/>
      <c r="MCT30"/>
      <c r="MCU30"/>
      <c r="MCV30"/>
      <c r="MCW30"/>
      <c r="MCX30"/>
      <c r="MCY30"/>
      <c r="MCZ30"/>
      <c r="MDA30"/>
      <c r="MDB30"/>
      <c r="MDC30"/>
      <c r="MDD30"/>
      <c r="MDE30"/>
      <c r="MDF30"/>
      <c r="MDG30"/>
      <c r="MDH30"/>
      <c r="MDI30"/>
      <c r="MDJ30"/>
      <c r="MDK30"/>
      <c r="MDL30"/>
      <c r="MDM30"/>
      <c r="MDN30"/>
      <c r="MDO30"/>
      <c r="MDP30"/>
      <c r="MDQ30"/>
      <c r="MDR30"/>
      <c r="MDS30"/>
      <c r="MDT30"/>
      <c r="MDU30"/>
      <c r="MDV30"/>
      <c r="MDW30"/>
      <c r="MDX30"/>
      <c r="MDY30"/>
      <c r="MDZ30"/>
      <c r="MEA30"/>
      <c r="MEB30"/>
      <c r="MEC30"/>
      <c r="MED30"/>
      <c r="MEE30"/>
      <c r="MEF30"/>
      <c r="MEG30"/>
      <c r="MEH30"/>
      <c r="MEI30"/>
      <c r="MEJ30"/>
      <c r="MEK30"/>
      <c r="MEL30"/>
      <c r="MEM30"/>
      <c r="MEN30"/>
      <c r="MEO30"/>
      <c r="MEP30"/>
      <c r="MEQ30"/>
      <c r="MER30"/>
      <c r="MES30"/>
      <c r="MET30"/>
      <c r="MEU30"/>
      <c r="MEV30"/>
      <c r="MEW30"/>
      <c r="MEX30"/>
      <c r="MEY30"/>
      <c r="MEZ30"/>
      <c r="MFA30"/>
      <c r="MFB30"/>
      <c r="MFC30"/>
      <c r="MFD30"/>
      <c r="MFE30"/>
      <c r="MFF30"/>
      <c r="MFG30"/>
      <c r="MFH30"/>
      <c r="MFI30"/>
      <c r="MFJ30"/>
      <c r="MFK30"/>
      <c r="MFL30"/>
      <c r="MFM30"/>
      <c r="MFN30"/>
      <c r="MFO30"/>
      <c r="MFP30"/>
      <c r="MFQ30"/>
      <c r="MFR30"/>
      <c r="MFS30"/>
      <c r="MFT30"/>
      <c r="MFU30"/>
      <c r="MFV30"/>
      <c r="MFW30"/>
      <c r="MFX30"/>
      <c r="MFY30"/>
      <c r="MFZ30"/>
      <c r="MGA30"/>
      <c r="MGB30"/>
      <c r="MGC30"/>
      <c r="MGD30"/>
      <c r="MGE30"/>
      <c r="MGF30"/>
      <c r="MGG30"/>
      <c r="MGH30"/>
      <c r="MGI30"/>
      <c r="MGJ30"/>
      <c r="MGK30"/>
      <c r="MGL30"/>
      <c r="MGM30"/>
      <c r="MGN30"/>
      <c r="MGO30"/>
      <c r="MGP30"/>
      <c r="MGQ30"/>
      <c r="MGR30"/>
      <c r="MGS30"/>
      <c r="MGT30"/>
      <c r="MGU30"/>
      <c r="MGV30"/>
      <c r="MGW30"/>
      <c r="MGX30"/>
      <c r="MGY30"/>
      <c r="MGZ30"/>
      <c r="MHA30"/>
      <c r="MHB30"/>
      <c r="MHC30"/>
      <c r="MHD30"/>
      <c r="MHE30"/>
      <c r="MHF30"/>
      <c r="MHG30"/>
      <c r="MHH30"/>
      <c r="MHI30"/>
      <c r="MHJ30"/>
      <c r="MHK30"/>
      <c r="MHL30"/>
      <c r="MHM30"/>
      <c r="MHN30"/>
      <c r="MHO30"/>
      <c r="MHP30"/>
      <c r="MHQ30"/>
      <c r="MHR30"/>
      <c r="MHS30"/>
      <c r="MHT30"/>
      <c r="MHU30"/>
      <c r="MHV30"/>
      <c r="MHW30"/>
      <c r="MHX30"/>
      <c r="MHY30"/>
      <c r="MHZ30"/>
      <c r="MIA30"/>
      <c r="MIB30"/>
      <c r="MIC30"/>
      <c r="MID30"/>
      <c r="MIE30"/>
      <c r="MIF30"/>
      <c r="MIG30"/>
      <c r="MIH30"/>
      <c r="MII30"/>
      <c r="MIJ30"/>
      <c r="MIK30"/>
      <c r="MIL30"/>
      <c r="MIM30"/>
      <c r="MIN30"/>
      <c r="MIO30"/>
      <c r="MIP30"/>
      <c r="MIQ30"/>
      <c r="MIR30"/>
      <c r="MIS30"/>
      <c r="MIT30"/>
      <c r="MIU30"/>
      <c r="MIV30"/>
      <c r="MIW30"/>
      <c r="MIX30"/>
      <c r="MIY30"/>
      <c r="MIZ30"/>
      <c r="MJA30"/>
      <c r="MJB30"/>
      <c r="MJC30"/>
      <c r="MJD30"/>
      <c r="MJE30"/>
      <c r="MJF30"/>
      <c r="MJG30"/>
      <c r="MJH30"/>
      <c r="MJI30"/>
      <c r="MJJ30"/>
      <c r="MJK30"/>
      <c r="MJL30"/>
      <c r="MJM30"/>
      <c r="MJN30"/>
      <c r="MJO30"/>
      <c r="MJP30"/>
      <c r="MJQ30"/>
      <c r="MJR30"/>
      <c r="MJS30"/>
      <c r="MJT30"/>
      <c r="MJU30"/>
      <c r="MJV30"/>
      <c r="MJW30"/>
      <c r="MJX30"/>
      <c r="MJY30"/>
      <c r="MJZ30"/>
      <c r="MKA30"/>
      <c r="MKB30"/>
      <c r="MKC30"/>
      <c r="MKD30"/>
      <c r="MKE30"/>
      <c r="MKF30"/>
      <c r="MKG30"/>
      <c r="MKH30"/>
      <c r="MKI30"/>
      <c r="MKJ30"/>
      <c r="MKK30"/>
      <c r="MKL30"/>
      <c r="MKM30"/>
      <c r="MKN30"/>
      <c r="MKO30"/>
      <c r="MKP30"/>
      <c r="MKQ30"/>
      <c r="MKR30"/>
      <c r="MKS30"/>
      <c r="MKT30"/>
      <c r="MKU30"/>
      <c r="MKV30"/>
      <c r="MKW30"/>
      <c r="MKX30"/>
      <c r="MKY30"/>
      <c r="MKZ30"/>
      <c r="MLA30"/>
      <c r="MLB30"/>
      <c r="MLC30"/>
      <c r="MLD30"/>
      <c r="MLE30"/>
      <c r="MLF30"/>
      <c r="MLG30"/>
      <c r="MLH30"/>
      <c r="MLI30"/>
      <c r="MLJ30"/>
      <c r="MLK30"/>
      <c r="MLL30"/>
      <c r="MLM30"/>
      <c r="MLN30"/>
      <c r="MLO30"/>
      <c r="MLP30"/>
      <c r="MLQ30"/>
      <c r="MLR30"/>
      <c r="MLS30"/>
      <c r="MLT30"/>
      <c r="MLU30"/>
      <c r="MLV30"/>
      <c r="MLW30"/>
      <c r="MLX30"/>
      <c r="MLY30"/>
      <c r="MLZ30"/>
      <c r="MMA30"/>
      <c r="MMB30"/>
      <c r="MMC30"/>
      <c r="MMD30"/>
      <c r="MME30"/>
      <c r="MMF30"/>
      <c r="MMG30"/>
      <c r="MMH30"/>
      <c r="MMI30"/>
      <c r="MMJ30"/>
      <c r="MMK30"/>
      <c r="MML30"/>
      <c r="MMM30"/>
      <c r="MMN30"/>
      <c r="MMO30"/>
      <c r="MMP30"/>
      <c r="MMQ30"/>
      <c r="MMR30"/>
      <c r="MMS30"/>
      <c r="MMT30"/>
      <c r="MMU30"/>
      <c r="MMV30"/>
      <c r="MMW30"/>
      <c r="MMX30"/>
      <c r="MMY30"/>
      <c r="MMZ30"/>
      <c r="MNA30"/>
      <c r="MNB30"/>
      <c r="MNC30"/>
      <c r="MND30"/>
      <c r="MNE30"/>
      <c r="MNF30"/>
      <c r="MNG30"/>
      <c r="MNH30"/>
      <c r="MNI30"/>
      <c r="MNJ30"/>
      <c r="MNK30"/>
      <c r="MNL30"/>
      <c r="MNM30"/>
      <c r="MNN30"/>
      <c r="MNO30"/>
      <c r="MNP30"/>
      <c r="MNQ30"/>
      <c r="MNR30"/>
      <c r="MNS30"/>
      <c r="MNT30"/>
      <c r="MNU30"/>
      <c r="MNV30"/>
      <c r="MNW30"/>
      <c r="MNX30"/>
      <c r="MNY30"/>
      <c r="MNZ30"/>
      <c r="MOA30"/>
      <c r="MOB30"/>
      <c r="MOC30"/>
      <c r="MOD30"/>
      <c r="MOE30"/>
      <c r="MOF30"/>
      <c r="MOG30"/>
      <c r="MOH30"/>
      <c r="MOI30"/>
      <c r="MOJ30"/>
      <c r="MOK30"/>
      <c r="MOL30"/>
      <c r="MOM30"/>
      <c r="MON30"/>
      <c r="MOO30"/>
      <c r="MOP30"/>
      <c r="MOQ30"/>
      <c r="MOR30"/>
      <c r="MOS30"/>
      <c r="MOT30"/>
      <c r="MOU30"/>
      <c r="MOV30"/>
      <c r="MOW30"/>
      <c r="MOX30"/>
      <c r="MOY30"/>
      <c r="MOZ30"/>
      <c r="MPA30"/>
      <c r="MPB30"/>
      <c r="MPC30"/>
      <c r="MPD30"/>
      <c r="MPE30"/>
      <c r="MPF30"/>
      <c r="MPG30"/>
      <c r="MPH30"/>
      <c r="MPI30"/>
      <c r="MPJ30"/>
      <c r="MPK30"/>
      <c r="MPL30"/>
      <c r="MPM30"/>
      <c r="MPN30"/>
      <c r="MPO30"/>
      <c r="MPP30"/>
      <c r="MPQ30"/>
      <c r="MPR30"/>
      <c r="MPS30"/>
      <c r="MPT30"/>
      <c r="MPU30"/>
      <c r="MPV30"/>
      <c r="MPW30"/>
      <c r="MPX30"/>
      <c r="MPY30"/>
      <c r="MPZ30"/>
      <c r="MQA30"/>
      <c r="MQB30"/>
      <c r="MQC30"/>
      <c r="MQD30"/>
      <c r="MQE30"/>
      <c r="MQF30"/>
      <c r="MQG30"/>
      <c r="MQH30"/>
      <c r="MQI30"/>
      <c r="MQJ30"/>
      <c r="MQK30"/>
      <c r="MQL30"/>
      <c r="MQM30"/>
      <c r="MQN30"/>
      <c r="MQO30"/>
      <c r="MQP30"/>
      <c r="MQQ30"/>
      <c r="MQR30"/>
      <c r="MQS30"/>
      <c r="MQT30"/>
      <c r="MQU30"/>
      <c r="MQV30"/>
      <c r="MQW30"/>
      <c r="MQX30"/>
      <c r="MQY30"/>
      <c r="MQZ30"/>
      <c r="MRA30"/>
      <c r="MRB30"/>
      <c r="MRC30"/>
      <c r="MRD30"/>
      <c r="MRE30"/>
      <c r="MRF30"/>
      <c r="MRG30"/>
      <c r="MRH30"/>
      <c r="MRI30"/>
      <c r="MRJ30"/>
      <c r="MRK30"/>
      <c r="MRL30"/>
      <c r="MRM30"/>
      <c r="MRN30"/>
      <c r="MRO30"/>
      <c r="MRP30"/>
      <c r="MRQ30"/>
      <c r="MRR30"/>
      <c r="MRS30"/>
      <c r="MRT30"/>
      <c r="MRU30"/>
      <c r="MRV30"/>
      <c r="MRW30"/>
      <c r="MRX30"/>
      <c r="MRY30"/>
      <c r="MRZ30"/>
      <c r="MSA30"/>
      <c r="MSB30"/>
      <c r="MSC30"/>
      <c r="MSD30"/>
      <c r="MSE30"/>
      <c r="MSF30"/>
      <c r="MSG30"/>
      <c r="MSH30"/>
      <c r="MSI30"/>
      <c r="MSJ30"/>
      <c r="MSK30"/>
      <c r="MSL30"/>
      <c r="MSM30"/>
      <c r="MSN30"/>
      <c r="MSO30"/>
      <c r="MSP30"/>
      <c r="MSQ30"/>
      <c r="MSR30"/>
      <c r="MSS30"/>
      <c r="MST30"/>
      <c r="MSU30"/>
      <c r="MSV30"/>
      <c r="MSW30"/>
      <c r="MSX30"/>
      <c r="MSY30"/>
      <c r="MSZ30"/>
      <c r="MTA30"/>
      <c r="MTB30"/>
      <c r="MTC30"/>
      <c r="MTD30"/>
      <c r="MTE30"/>
      <c r="MTF30"/>
      <c r="MTG30"/>
      <c r="MTH30"/>
      <c r="MTI30"/>
      <c r="MTJ30"/>
      <c r="MTK30"/>
      <c r="MTL30"/>
      <c r="MTM30"/>
      <c r="MTN30"/>
      <c r="MTO30"/>
      <c r="MTP30"/>
      <c r="MTQ30"/>
      <c r="MTR30"/>
      <c r="MTS30"/>
      <c r="MTT30"/>
      <c r="MTU30"/>
      <c r="MTV30"/>
      <c r="MTW30"/>
      <c r="MTX30"/>
      <c r="MTY30"/>
      <c r="MTZ30"/>
      <c r="MUA30"/>
      <c r="MUB30"/>
      <c r="MUC30"/>
      <c r="MUD30"/>
      <c r="MUE30"/>
      <c r="MUF30"/>
      <c r="MUG30"/>
      <c r="MUH30"/>
      <c r="MUI30"/>
      <c r="MUJ30"/>
      <c r="MUK30"/>
      <c r="MUL30"/>
      <c r="MUM30"/>
      <c r="MUN30"/>
      <c r="MUO30"/>
      <c r="MUP30"/>
      <c r="MUQ30"/>
      <c r="MUR30"/>
      <c r="MUS30"/>
      <c r="MUT30"/>
      <c r="MUU30"/>
      <c r="MUV30"/>
      <c r="MUW30"/>
      <c r="MUX30"/>
      <c r="MUY30"/>
      <c r="MUZ30"/>
      <c r="MVA30"/>
      <c r="MVB30"/>
      <c r="MVC30"/>
      <c r="MVD30"/>
      <c r="MVE30"/>
      <c r="MVF30"/>
      <c r="MVG30"/>
      <c r="MVH30"/>
      <c r="MVI30"/>
      <c r="MVJ30"/>
      <c r="MVK30"/>
      <c r="MVL30"/>
      <c r="MVM30"/>
      <c r="MVN30"/>
      <c r="MVO30"/>
      <c r="MVP30"/>
      <c r="MVQ30"/>
      <c r="MVR30"/>
      <c r="MVS30"/>
      <c r="MVT30"/>
      <c r="MVU30"/>
      <c r="MVV30"/>
      <c r="MVW30"/>
      <c r="MVX30"/>
      <c r="MVY30"/>
      <c r="MVZ30"/>
      <c r="MWA30"/>
      <c r="MWB30"/>
      <c r="MWC30"/>
      <c r="MWD30"/>
      <c r="MWE30"/>
      <c r="MWF30"/>
      <c r="MWG30"/>
      <c r="MWH30"/>
      <c r="MWI30"/>
      <c r="MWJ30"/>
      <c r="MWK30"/>
      <c r="MWL30"/>
      <c r="MWM30"/>
      <c r="MWN30"/>
      <c r="MWO30"/>
      <c r="MWP30"/>
      <c r="MWQ30"/>
      <c r="MWR30"/>
      <c r="MWS30"/>
      <c r="MWT30"/>
      <c r="MWU30"/>
      <c r="MWV30"/>
      <c r="MWW30"/>
      <c r="MWX30"/>
      <c r="MWY30"/>
      <c r="MWZ30"/>
      <c r="MXA30"/>
      <c r="MXB30"/>
      <c r="MXC30"/>
      <c r="MXD30"/>
      <c r="MXE30"/>
      <c r="MXF30"/>
      <c r="MXG30"/>
      <c r="MXH30"/>
      <c r="MXI30"/>
      <c r="MXJ30"/>
      <c r="MXK30"/>
      <c r="MXL30"/>
      <c r="MXM30"/>
      <c r="MXN30"/>
      <c r="MXO30"/>
      <c r="MXP30"/>
      <c r="MXQ30"/>
      <c r="MXR30"/>
      <c r="MXS30"/>
      <c r="MXT30"/>
      <c r="MXU30"/>
      <c r="MXV30"/>
      <c r="MXW30"/>
      <c r="MXX30"/>
      <c r="MXY30"/>
      <c r="MXZ30"/>
      <c r="MYA30"/>
      <c r="MYB30"/>
      <c r="MYC30"/>
      <c r="MYD30"/>
      <c r="MYE30"/>
      <c r="MYF30"/>
      <c r="MYG30"/>
      <c r="MYH30"/>
      <c r="MYI30"/>
      <c r="MYJ30"/>
      <c r="MYK30"/>
      <c r="MYL30"/>
      <c r="MYM30"/>
      <c r="MYN30"/>
      <c r="MYO30"/>
      <c r="MYP30"/>
      <c r="MYQ30"/>
      <c r="MYR30"/>
      <c r="MYS30"/>
      <c r="MYT30"/>
      <c r="MYU30"/>
      <c r="MYV30"/>
      <c r="MYW30"/>
      <c r="MYX30"/>
      <c r="MYY30"/>
      <c r="MYZ30"/>
      <c r="MZA30"/>
      <c r="MZB30"/>
      <c r="MZC30"/>
      <c r="MZD30"/>
      <c r="MZE30"/>
      <c r="MZF30"/>
      <c r="MZG30"/>
      <c r="MZH30"/>
      <c r="MZI30"/>
      <c r="MZJ30"/>
      <c r="MZK30"/>
      <c r="MZL30"/>
      <c r="MZM30"/>
      <c r="MZN30"/>
      <c r="MZO30"/>
      <c r="MZP30"/>
      <c r="MZQ30"/>
      <c r="MZR30"/>
      <c r="MZS30"/>
      <c r="MZT30"/>
      <c r="MZU30"/>
      <c r="MZV30"/>
      <c r="MZW30"/>
      <c r="MZX30"/>
      <c r="MZY30"/>
      <c r="MZZ30"/>
      <c r="NAA30"/>
      <c r="NAB30"/>
      <c r="NAC30"/>
      <c r="NAD30"/>
      <c r="NAE30"/>
      <c r="NAF30"/>
      <c r="NAG30"/>
      <c r="NAH30"/>
      <c r="NAI30"/>
      <c r="NAJ30"/>
      <c r="NAK30"/>
      <c r="NAL30"/>
      <c r="NAM30"/>
      <c r="NAN30"/>
      <c r="NAO30"/>
      <c r="NAP30"/>
      <c r="NAQ30"/>
      <c r="NAR30"/>
      <c r="NAS30"/>
      <c r="NAT30"/>
      <c r="NAU30"/>
      <c r="NAV30"/>
      <c r="NAW30"/>
      <c r="NAX30"/>
      <c r="NAY30"/>
      <c r="NAZ30"/>
      <c r="NBA30"/>
      <c r="NBB30"/>
      <c r="NBC30"/>
      <c r="NBD30"/>
      <c r="NBE30"/>
      <c r="NBF30"/>
      <c r="NBG30"/>
      <c r="NBH30"/>
      <c r="NBI30"/>
      <c r="NBJ30"/>
      <c r="NBK30"/>
      <c r="NBL30"/>
      <c r="NBM30"/>
      <c r="NBN30"/>
      <c r="NBO30"/>
      <c r="NBP30"/>
      <c r="NBQ30"/>
      <c r="NBR30"/>
      <c r="NBS30"/>
      <c r="NBT30"/>
      <c r="NBU30"/>
      <c r="NBV30"/>
      <c r="NBW30"/>
      <c r="NBX30"/>
      <c r="NBY30"/>
      <c r="NBZ30"/>
      <c r="NCA30"/>
      <c r="NCB30"/>
      <c r="NCC30"/>
      <c r="NCD30"/>
      <c r="NCE30"/>
      <c r="NCF30"/>
      <c r="NCG30"/>
      <c r="NCH30"/>
      <c r="NCI30"/>
      <c r="NCJ30"/>
      <c r="NCK30"/>
      <c r="NCL30"/>
      <c r="NCM30"/>
      <c r="NCN30"/>
      <c r="NCO30"/>
      <c r="NCP30"/>
      <c r="NCQ30"/>
      <c r="NCR30"/>
      <c r="NCS30"/>
      <c r="NCT30"/>
      <c r="NCU30"/>
      <c r="NCV30"/>
      <c r="NCW30"/>
      <c r="NCX30"/>
      <c r="NCY30"/>
      <c r="NCZ30"/>
      <c r="NDA30"/>
      <c r="NDB30"/>
      <c r="NDC30"/>
      <c r="NDD30"/>
      <c r="NDE30"/>
      <c r="NDF30"/>
      <c r="NDG30"/>
      <c r="NDH30"/>
      <c r="NDI30"/>
      <c r="NDJ30"/>
      <c r="NDK30"/>
      <c r="NDL30"/>
      <c r="NDM30"/>
      <c r="NDN30"/>
      <c r="NDO30"/>
      <c r="NDP30"/>
      <c r="NDQ30"/>
      <c r="NDR30"/>
      <c r="NDS30"/>
      <c r="NDT30"/>
      <c r="NDU30"/>
      <c r="NDV30"/>
      <c r="NDW30"/>
      <c r="NDX30"/>
      <c r="NDY30"/>
      <c r="NDZ30"/>
      <c r="NEA30"/>
      <c r="NEB30"/>
      <c r="NEC30"/>
      <c r="NED30"/>
      <c r="NEE30"/>
      <c r="NEF30"/>
      <c r="NEG30"/>
      <c r="NEH30"/>
      <c r="NEI30"/>
      <c r="NEJ30"/>
      <c r="NEK30"/>
      <c r="NEL30"/>
      <c r="NEM30"/>
      <c r="NEN30"/>
      <c r="NEO30"/>
      <c r="NEP30"/>
      <c r="NEQ30"/>
      <c r="NER30"/>
      <c r="NES30"/>
      <c r="NET30"/>
      <c r="NEU30"/>
      <c r="NEV30"/>
      <c r="NEW30"/>
      <c r="NEX30"/>
      <c r="NEY30"/>
      <c r="NEZ30"/>
      <c r="NFA30"/>
      <c r="NFB30"/>
      <c r="NFC30"/>
      <c r="NFD30"/>
      <c r="NFE30"/>
      <c r="NFF30"/>
      <c r="NFG30"/>
      <c r="NFH30"/>
      <c r="NFI30"/>
      <c r="NFJ30"/>
      <c r="NFK30"/>
      <c r="NFL30"/>
      <c r="NFM30"/>
      <c r="NFN30"/>
      <c r="NFO30"/>
      <c r="NFP30"/>
      <c r="NFQ30"/>
      <c r="NFR30"/>
      <c r="NFS30"/>
      <c r="NFT30"/>
      <c r="NFU30"/>
      <c r="NFV30"/>
      <c r="NFW30"/>
      <c r="NFX30"/>
      <c r="NFY30"/>
      <c r="NFZ30"/>
      <c r="NGA30"/>
      <c r="NGB30"/>
      <c r="NGC30"/>
      <c r="NGD30"/>
      <c r="NGE30"/>
      <c r="NGF30"/>
      <c r="NGG30"/>
      <c r="NGH30"/>
      <c r="NGI30"/>
      <c r="NGJ30"/>
      <c r="NGK30"/>
      <c r="NGL30"/>
      <c r="NGM30"/>
      <c r="NGN30"/>
      <c r="NGO30"/>
      <c r="NGP30"/>
      <c r="NGQ30"/>
      <c r="NGR30"/>
      <c r="NGS30"/>
      <c r="NGT30"/>
      <c r="NGU30"/>
      <c r="NGV30"/>
      <c r="NGW30"/>
      <c r="NGX30"/>
      <c r="NGY30"/>
      <c r="NGZ30"/>
      <c r="NHA30"/>
      <c r="NHB30"/>
      <c r="NHC30"/>
      <c r="NHD30"/>
      <c r="NHE30"/>
      <c r="NHF30"/>
      <c r="NHG30"/>
      <c r="NHH30"/>
      <c r="NHI30"/>
      <c r="NHJ30"/>
      <c r="NHK30"/>
      <c r="NHL30"/>
      <c r="NHM30"/>
      <c r="NHN30"/>
      <c r="NHO30"/>
      <c r="NHP30"/>
      <c r="NHQ30"/>
      <c r="NHR30"/>
      <c r="NHS30"/>
      <c r="NHT30"/>
      <c r="NHU30"/>
      <c r="NHV30"/>
      <c r="NHW30"/>
      <c r="NHX30"/>
      <c r="NHY30"/>
      <c r="NHZ30"/>
      <c r="NIA30"/>
      <c r="NIB30"/>
      <c r="NIC30"/>
      <c r="NID30"/>
      <c r="NIE30"/>
      <c r="NIF30"/>
      <c r="NIG30"/>
      <c r="NIH30"/>
      <c r="NII30"/>
      <c r="NIJ30"/>
      <c r="NIK30"/>
      <c r="NIL30"/>
      <c r="NIM30"/>
      <c r="NIN30"/>
      <c r="NIO30"/>
      <c r="NIP30"/>
      <c r="NIQ30"/>
      <c r="NIR30"/>
      <c r="NIS30"/>
      <c r="NIT30"/>
      <c r="NIU30"/>
      <c r="NIV30"/>
      <c r="NIW30"/>
      <c r="NIX30"/>
      <c r="NIY30"/>
      <c r="NIZ30"/>
      <c r="NJA30"/>
      <c r="NJB30"/>
      <c r="NJC30"/>
      <c r="NJD30"/>
      <c r="NJE30"/>
      <c r="NJF30"/>
      <c r="NJG30"/>
      <c r="NJH30"/>
      <c r="NJI30"/>
      <c r="NJJ30"/>
      <c r="NJK30"/>
      <c r="NJL30"/>
      <c r="NJM30"/>
      <c r="NJN30"/>
      <c r="NJO30"/>
      <c r="NJP30"/>
      <c r="NJQ30"/>
      <c r="NJR30"/>
      <c r="NJS30"/>
      <c r="NJT30"/>
      <c r="NJU30"/>
      <c r="NJV30"/>
      <c r="NJW30"/>
      <c r="NJX30"/>
      <c r="NJY30"/>
      <c r="NJZ30"/>
      <c r="NKA30"/>
      <c r="NKB30"/>
      <c r="NKC30"/>
      <c r="NKD30"/>
      <c r="NKE30"/>
      <c r="NKF30"/>
      <c r="NKG30"/>
      <c r="NKH30"/>
      <c r="NKI30"/>
      <c r="NKJ30"/>
      <c r="NKK30"/>
      <c r="NKL30"/>
      <c r="NKM30"/>
      <c r="NKN30"/>
      <c r="NKO30"/>
      <c r="NKP30"/>
      <c r="NKQ30"/>
      <c r="NKR30"/>
      <c r="NKS30"/>
      <c r="NKT30"/>
      <c r="NKU30"/>
      <c r="NKV30"/>
      <c r="NKW30"/>
      <c r="NKX30"/>
      <c r="NKY30"/>
      <c r="NKZ30"/>
      <c r="NLA30"/>
      <c r="NLB30"/>
      <c r="NLC30"/>
      <c r="NLD30"/>
      <c r="NLE30"/>
      <c r="NLF30"/>
      <c r="NLG30"/>
      <c r="NLH30"/>
      <c r="NLI30"/>
      <c r="NLJ30"/>
      <c r="NLK30"/>
      <c r="NLL30"/>
      <c r="NLM30"/>
      <c r="NLN30"/>
      <c r="NLO30"/>
      <c r="NLP30"/>
      <c r="NLQ30"/>
      <c r="NLR30"/>
      <c r="NLS30"/>
      <c r="NLT30"/>
      <c r="NLU30"/>
      <c r="NLV30"/>
      <c r="NLW30"/>
      <c r="NLX30"/>
      <c r="NLY30"/>
      <c r="NLZ30"/>
      <c r="NMA30"/>
      <c r="NMB30"/>
      <c r="NMC30"/>
      <c r="NMD30"/>
      <c r="NME30"/>
      <c r="NMF30"/>
      <c r="NMG30"/>
      <c r="NMH30"/>
      <c r="NMI30"/>
      <c r="NMJ30"/>
      <c r="NMK30"/>
      <c r="NML30"/>
      <c r="NMM30"/>
      <c r="NMN30"/>
      <c r="NMO30"/>
      <c r="NMP30"/>
      <c r="NMQ30"/>
      <c r="NMR30"/>
      <c r="NMS30"/>
      <c r="NMT30"/>
      <c r="NMU30"/>
      <c r="NMV30"/>
      <c r="NMW30"/>
      <c r="NMX30"/>
      <c r="NMY30"/>
      <c r="NMZ30"/>
      <c r="NNA30"/>
      <c r="NNB30"/>
      <c r="NNC30"/>
      <c r="NND30"/>
      <c r="NNE30"/>
      <c r="NNF30"/>
      <c r="NNG30"/>
      <c r="NNH30"/>
      <c r="NNI30"/>
      <c r="NNJ30"/>
      <c r="NNK30"/>
      <c r="NNL30"/>
      <c r="NNM30"/>
      <c r="NNN30"/>
      <c r="NNO30"/>
      <c r="NNP30"/>
      <c r="NNQ30"/>
      <c r="NNR30"/>
      <c r="NNS30"/>
      <c r="NNT30"/>
      <c r="NNU30"/>
      <c r="NNV30"/>
      <c r="NNW30"/>
      <c r="NNX30"/>
      <c r="NNY30"/>
      <c r="NNZ30"/>
      <c r="NOA30"/>
      <c r="NOB30"/>
      <c r="NOC30"/>
      <c r="NOD30"/>
      <c r="NOE30"/>
      <c r="NOF30"/>
      <c r="NOG30"/>
      <c r="NOH30"/>
      <c r="NOI30"/>
      <c r="NOJ30"/>
      <c r="NOK30"/>
      <c r="NOL30"/>
      <c r="NOM30"/>
      <c r="NON30"/>
      <c r="NOO30"/>
      <c r="NOP30"/>
      <c r="NOQ30"/>
      <c r="NOR30"/>
      <c r="NOS30"/>
      <c r="NOT30"/>
      <c r="NOU30"/>
      <c r="NOV30"/>
      <c r="NOW30"/>
      <c r="NOX30"/>
      <c r="NOY30"/>
      <c r="NOZ30"/>
      <c r="NPA30"/>
      <c r="NPB30"/>
      <c r="NPC30"/>
      <c r="NPD30"/>
      <c r="NPE30"/>
      <c r="NPF30"/>
      <c r="NPG30"/>
      <c r="NPH30"/>
      <c r="NPI30"/>
      <c r="NPJ30"/>
      <c r="NPK30"/>
      <c r="NPL30"/>
      <c r="NPM30"/>
      <c r="NPN30"/>
      <c r="NPO30"/>
      <c r="NPP30"/>
      <c r="NPQ30"/>
      <c r="NPR30"/>
      <c r="NPS30"/>
      <c r="NPT30"/>
      <c r="NPU30"/>
      <c r="NPV30"/>
      <c r="NPW30"/>
      <c r="NPX30"/>
      <c r="NPY30"/>
      <c r="NPZ30"/>
      <c r="NQA30"/>
      <c r="NQB30"/>
      <c r="NQC30"/>
      <c r="NQD30"/>
      <c r="NQE30"/>
      <c r="NQF30"/>
      <c r="NQG30"/>
      <c r="NQH30"/>
      <c r="NQI30"/>
      <c r="NQJ30"/>
      <c r="NQK30"/>
      <c r="NQL30"/>
      <c r="NQM30"/>
      <c r="NQN30"/>
      <c r="NQO30"/>
      <c r="NQP30"/>
      <c r="NQQ30"/>
      <c r="NQR30"/>
      <c r="NQS30"/>
      <c r="NQT30"/>
      <c r="NQU30"/>
      <c r="NQV30"/>
      <c r="NQW30"/>
      <c r="NQX30"/>
      <c r="NQY30"/>
      <c r="NQZ30"/>
      <c r="NRA30"/>
      <c r="NRB30"/>
      <c r="NRC30"/>
      <c r="NRD30"/>
      <c r="NRE30"/>
      <c r="NRF30"/>
      <c r="NRG30"/>
      <c r="NRH30"/>
      <c r="NRI30"/>
    </row>
    <row r="31" spans="1:9941" s="54" customFormat="1" ht="12.2" customHeight="1" thickBot="1" x14ac:dyDescent="0.25">
      <c r="A31" s="14" t="s">
        <v>623</v>
      </c>
      <c r="B31" s="70" t="s">
        <v>596</v>
      </c>
      <c r="C31" s="1202">
        <f>C32+C34+C36+C37+C40</f>
        <v>988284785</v>
      </c>
      <c r="D31" s="269">
        <f t="shared" ref="D31:K31" si="6">D32+D34+D36+D37+D40</f>
        <v>1182367293</v>
      </c>
      <c r="E31" s="659">
        <f t="shared" si="6"/>
        <v>2215387937</v>
      </c>
      <c r="F31" s="659">
        <f t="shared" si="6"/>
        <v>3520472928</v>
      </c>
      <c r="G31" s="659">
        <f t="shared" si="6"/>
        <v>4125365725</v>
      </c>
      <c r="H31" s="72">
        <f t="shared" si="2"/>
        <v>604892797</v>
      </c>
      <c r="I31" s="768">
        <f t="shared" si="6"/>
        <v>0</v>
      </c>
      <c r="J31" s="72">
        <f t="shared" si="6"/>
        <v>0</v>
      </c>
      <c r="K31" s="72">
        <f t="shared" si="6"/>
        <v>0</v>
      </c>
      <c r="L31" s="72" t="e">
        <f t="shared" ref="L31" si="7">L32+L34+L36+L37+L40</f>
        <v>#DIV/0!</v>
      </c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  <c r="RG31"/>
      <c r="RH31"/>
      <c r="RI31"/>
      <c r="RJ31"/>
      <c r="RK31"/>
      <c r="RL31"/>
      <c r="RM31"/>
      <c r="RN31"/>
      <c r="RO31"/>
      <c r="RP31"/>
      <c r="RQ31"/>
      <c r="RR31"/>
      <c r="RS31"/>
      <c r="RT31"/>
      <c r="RU31"/>
      <c r="RV31"/>
      <c r="RW31"/>
      <c r="RX31"/>
      <c r="RY31"/>
      <c r="RZ31"/>
      <c r="SA31"/>
      <c r="SB31"/>
      <c r="SC31"/>
      <c r="SD31"/>
      <c r="SE31"/>
      <c r="SF31"/>
      <c r="SG31"/>
      <c r="SH31"/>
      <c r="SI31"/>
      <c r="SJ31"/>
      <c r="SK31"/>
      <c r="SL31"/>
      <c r="SM31"/>
      <c r="SN31"/>
      <c r="SO31"/>
      <c r="SP31"/>
      <c r="SQ31"/>
      <c r="SR31"/>
      <c r="SS31"/>
      <c r="ST31"/>
      <c r="SU31"/>
      <c r="SV31"/>
      <c r="SW31"/>
      <c r="SX31"/>
      <c r="SY31"/>
      <c r="SZ31"/>
      <c r="TA31"/>
      <c r="TB31"/>
      <c r="TC31"/>
      <c r="TD31"/>
      <c r="TE31"/>
      <c r="TF31"/>
      <c r="TG31"/>
      <c r="TH31"/>
      <c r="TI31"/>
      <c r="TJ31"/>
      <c r="TK31"/>
      <c r="TL31"/>
      <c r="TM31"/>
      <c r="TN31"/>
      <c r="TO31"/>
      <c r="TP31"/>
      <c r="TQ31"/>
      <c r="TR31"/>
      <c r="TS31"/>
      <c r="TT31"/>
      <c r="TU31"/>
      <c r="TV31"/>
      <c r="TW31"/>
      <c r="TX31"/>
      <c r="TY31"/>
      <c r="TZ31"/>
      <c r="UA31"/>
      <c r="UB31"/>
      <c r="UC31"/>
      <c r="UD31"/>
      <c r="UE31"/>
      <c r="UF31"/>
      <c r="UG31"/>
      <c r="UH31"/>
      <c r="UI31"/>
      <c r="UJ31"/>
      <c r="UK31"/>
      <c r="UL31"/>
      <c r="UM31"/>
      <c r="UN31"/>
      <c r="UO31"/>
      <c r="UP31"/>
      <c r="UQ31"/>
      <c r="UR31"/>
      <c r="US31"/>
      <c r="UT31"/>
      <c r="UU31"/>
      <c r="UV31"/>
      <c r="UW31"/>
      <c r="UX31"/>
      <c r="UY31"/>
      <c r="UZ31"/>
      <c r="VA31"/>
      <c r="VB31"/>
      <c r="VC31"/>
      <c r="VD31"/>
      <c r="VE31"/>
      <c r="VF31"/>
      <c r="VG31"/>
      <c r="VH31"/>
      <c r="VI31"/>
      <c r="VJ31"/>
      <c r="VK31"/>
      <c r="VL31"/>
      <c r="VM31"/>
      <c r="VN31"/>
      <c r="VO31"/>
      <c r="VP31"/>
      <c r="VQ31"/>
      <c r="VR31"/>
      <c r="VS31"/>
      <c r="VT31"/>
      <c r="VU31"/>
      <c r="VV31"/>
      <c r="VW31"/>
      <c r="VX31"/>
      <c r="VY31"/>
      <c r="VZ31"/>
      <c r="WA31"/>
      <c r="WB31"/>
      <c r="WC31"/>
      <c r="WD31"/>
      <c r="WE31"/>
      <c r="WF31"/>
      <c r="WG31"/>
      <c r="WH31"/>
      <c r="WI31"/>
      <c r="WJ31"/>
      <c r="WK31"/>
      <c r="WL31"/>
      <c r="WM31"/>
      <c r="WN31"/>
      <c r="WO31"/>
      <c r="WP31"/>
      <c r="WQ31"/>
      <c r="WR31"/>
      <c r="WS31"/>
      <c r="WT31"/>
      <c r="WU31"/>
      <c r="WV31"/>
      <c r="WW31"/>
      <c r="WX31"/>
      <c r="WY31"/>
      <c r="WZ31"/>
      <c r="XA31"/>
      <c r="XB31"/>
      <c r="XC31"/>
      <c r="XD31"/>
      <c r="XE31"/>
      <c r="XF31"/>
      <c r="XG31"/>
      <c r="XH31"/>
      <c r="XI31"/>
      <c r="XJ31"/>
      <c r="XK31"/>
      <c r="XL31"/>
      <c r="XM31"/>
      <c r="XN31"/>
      <c r="XO31"/>
      <c r="XP31"/>
      <c r="XQ31"/>
      <c r="XR31"/>
      <c r="XS31"/>
      <c r="XT31"/>
      <c r="XU31"/>
      <c r="XV31"/>
      <c r="XW31"/>
      <c r="XX31"/>
      <c r="XY31"/>
      <c r="XZ31"/>
      <c r="YA31"/>
      <c r="YB31"/>
      <c r="YC31"/>
      <c r="YD31"/>
      <c r="YE31"/>
      <c r="YF31"/>
      <c r="YG31"/>
      <c r="YH31"/>
      <c r="YI31"/>
      <c r="YJ31"/>
      <c r="YK31"/>
      <c r="YL31"/>
      <c r="YM31"/>
      <c r="YN31"/>
      <c r="YO31"/>
      <c r="YP31"/>
      <c r="YQ31"/>
      <c r="YR31"/>
      <c r="YS31"/>
      <c r="YT31"/>
      <c r="YU31"/>
      <c r="YV31"/>
      <c r="YW31"/>
      <c r="YX31"/>
      <c r="YY31"/>
      <c r="YZ31"/>
      <c r="ZA31"/>
      <c r="ZB31"/>
      <c r="ZC31"/>
      <c r="ZD31"/>
      <c r="ZE31"/>
      <c r="ZF31"/>
      <c r="ZG31"/>
      <c r="ZH31"/>
      <c r="ZI31"/>
      <c r="ZJ31"/>
      <c r="ZK31"/>
      <c r="ZL31"/>
      <c r="ZM31"/>
      <c r="ZN31"/>
      <c r="ZO31"/>
      <c r="ZP31"/>
      <c r="ZQ31"/>
      <c r="ZR31"/>
      <c r="ZS31"/>
      <c r="ZT31"/>
      <c r="ZU31"/>
      <c r="ZV31"/>
      <c r="ZW31"/>
      <c r="ZX31"/>
      <c r="ZY31"/>
      <c r="ZZ31"/>
      <c r="AAA31"/>
      <c r="AAB31"/>
      <c r="AAC31"/>
      <c r="AAD31"/>
      <c r="AAE31"/>
      <c r="AAF31"/>
      <c r="AAG31"/>
      <c r="AAH31"/>
      <c r="AAI31"/>
      <c r="AAJ31"/>
      <c r="AAK31"/>
      <c r="AAL31"/>
      <c r="AAM31"/>
      <c r="AAN31"/>
      <c r="AAO31"/>
      <c r="AAP31"/>
      <c r="AAQ31"/>
      <c r="AAR31"/>
      <c r="AAS31"/>
      <c r="AAT31"/>
      <c r="AAU31"/>
      <c r="AAV31"/>
      <c r="AAW31"/>
      <c r="AAX31"/>
      <c r="AAY31"/>
      <c r="AAZ31"/>
      <c r="ABA31"/>
      <c r="ABB31"/>
      <c r="ABC31"/>
      <c r="ABD31"/>
      <c r="ABE31"/>
      <c r="ABF31"/>
      <c r="ABG31"/>
      <c r="ABH31"/>
      <c r="ABI31"/>
      <c r="ABJ31"/>
      <c r="ABK31"/>
      <c r="ABL31"/>
      <c r="ABM31"/>
      <c r="ABN31"/>
      <c r="ABO31"/>
      <c r="ABP31"/>
      <c r="ABQ31"/>
      <c r="ABR31"/>
      <c r="ABS31"/>
      <c r="ABT31"/>
      <c r="ABU31"/>
      <c r="ABV31"/>
      <c r="ABW31"/>
      <c r="ABX31"/>
      <c r="ABY31"/>
      <c r="ABZ31"/>
      <c r="ACA31"/>
      <c r="ACB31"/>
      <c r="ACC31"/>
      <c r="ACD31"/>
      <c r="ACE31"/>
      <c r="ACF31"/>
      <c r="ACG31"/>
      <c r="ACH31"/>
      <c r="ACI31"/>
      <c r="ACJ31"/>
      <c r="ACK31"/>
      <c r="ACL31"/>
      <c r="ACM31"/>
      <c r="ACN31"/>
      <c r="ACO31"/>
      <c r="ACP31"/>
      <c r="ACQ31"/>
      <c r="ACR31"/>
      <c r="ACS31"/>
      <c r="ACT31"/>
      <c r="ACU31"/>
      <c r="ACV31"/>
      <c r="ACW31"/>
      <c r="ACX31"/>
      <c r="ACY31"/>
      <c r="ACZ31"/>
      <c r="ADA31"/>
      <c r="ADB31"/>
      <c r="ADC31"/>
      <c r="ADD31"/>
      <c r="ADE31"/>
      <c r="ADF31"/>
      <c r="ADG31"/>
      <c r="ADH31"/>
      <c r="ADI31"/>
      <c r="ADJ31"/>
      <c r="ADK31"/>
      <c r="ADL31"/>
      <c r="ADM31"/>
      <c r="ADN31"/>
      <c r="ADO31"/>
      <c r="ADP31"/>
      <c r="ADQ31"/>
      <c r="ADR31"/>
      <c r="ADS31"/>
      <c r="ADT31"/>
      <c r="ADU31"/>
      <c r="ADV31"/>
      <c r="ADW31"/>
      <c r="ADX31"/>
      <c r="ADY31"/>
      <c r="ADZ31"/>
      <c r="AEA31"/>
      <c r="AEB31"/>
      <c r="AEC31"/>
      <c r="AED31"/>
      <c r="AEE31"/>
      <c r="AEF31"/>
      <c r="AEG31"/>
      <c r="AEH31"/>
      <c r="AEI31"/>
      <c r="AEJ31"/>
      <c r="AEK31"/>
      <c r="AEL31"/>
      <c r="AEM31"/>
      <c r="AEN31"/>
      <c r="AEO31"/>
      <c r="AEP31"/>
      <c r="AEQ31"/>
      <c r="AER31"/>
      <c r="AES31"/>
      <c r="AET31"/>
      <c r="AEU31"/>
      <c r="AEV31"/>
      <c r="AEW31"/>
      <c r="AEX31"/>
      <c r="AEY31"/>
      <c r="AEZ31"/>
      <c r="AFA31"/>
      <c r="AFB31"/>
      <c r="AFC31"/>
      <c r="AFD31"/>
      <c r="AFE31"/>
      <c r="AFF31"/>
      <c r="AFG31"/>
      <c r="AFH31"/>
      <c r="AFI31"/>
      <c r="AFJ31"/>
      <c r="AFK31"/>
      <c r="AFL31"/>
      <c r="AFM31"/>
      <c r="AFN31"/>
      <c r="AFO31"/>
      <c r="AFP31"/>
      <c r="AFQ31"/>
      <c r="AFR31"/>
      <c r="AFS31"/>
      <c r="AFT31"/>
      <c r="AFU31"/>
      <c r="AFV31"/>
      <c r="AFW31"/>
      <c r="AFX31"/>
      <c r="AFY31"/>
      <c r="AFZ31"/>
      <c r="AGA31"/>
      <c r="AGB31"/>
      <c r="AGC31"/>
      <c r="AGD31"/>
      <c r="AGE31"/>
      <c r="AGF31"/>
      <c r="AGG31"/>
      <c r="AGH31"/>
      <c r="AGI31"/>
      <c r="AGJ31"/>
      <c r="AGK31"/>
      <c r="AGL31"/>
      <c r="AGM31"/>
      <c r="AGN31"/>
      <c r="AGO31"/>
      <c r="AGP31"/>
      <c r="AGQ31"/>
      <c r="AGR31"/>
      <c r="AGS31"/>
      <c r="AGT31"/>
      <c r="AGU31"/>
      <c r="AGV31"/>
      <c r="AGW31"/>
      <c r="AGX31"/>
      <c r="AGY31"/>
      <c r="AGZ31"/>
      <c r="AHA31"/>
      <c r="AHB31"/>
      <c r="AHC31"/>
      <c r="AHD31"/>
      <c r="AHE31"/>
      <c r="AHF31"/>
      <c r="AHG31"/>
      <c r="AHH31"/>
      <c r="AHI31"/>
      <c r="AHJ31"/>
      <c r="AHK31"/>
      <c r="AHL31"/>
      <c r="AHM31"/>
      <c r="AHN31"/>
      <c r="AHO31"/>
      <c r="AHP31"/>
      <c r="AHQ31"/>
      <c r="AHR31"/>
      <c r="AHS31"/>
      <c r="AHT31"/>
      <c r="AHU31"/>
      <c r="AHV31"/>
      <c r="AHW31"/>
      <c r="AHX31"/>
      <c r="AHY31"/>
      <c r="AHZ31"/>
      <c r="AIA31"/>
      <c r="AIB31"/>
      <c r="AIC31"/>
      <c r="AID31"/>
      <c r="AIE31"/>
      <c r="AIF31"/>
      <c r="AIG31"/>
      <c r="AIH31"/>
      <c r="AII31"/>
      <c r="AIJ31"/>
      <c r="AIK31"/>
      <c r="AIL31"/>
      <c r="AIM31"/>
      <c r="AIN31"/>
      <c r="AIO31"/>
      <c r="AIP31"/>
      <c r="AIQ31"/>
      <c r="AIR31"/>
      <c r="AIS31"/>
      <c r="AIT31"/>
      <c r="AIU31"/>
      <c r="AIV31"/>
      <c r="AIW31"/>
      <c r="AIX31"/>
      <c r="AIY31"/>
      <c r="AIZ31"/>
      <c r="AJA31"/>
      <c r="AJB31"/>
      <c r="AJC31"/>
      <c r="AJD31"/>
      <c r="AJE31"/>
      <c r="AJF31"/>
      <c r="AJG31"/>
      <c r="AJH31"/>
      <c r="AJI31"/>
      <c r="AJJ31"/>
      <c r="AJK31"/>
      <c r="AJL31"/>
      <c r="AJM31"/>
      <c r="AJN31"/>
      <c r="AJO31"/>
      <c r="AJP31"/>
      <c r="AJQ31"/>
      <c r="AJR31"/>
      <c r="AJS31"/>
      <c r="AJT31"/>
      <c r="AJU31"/>
      <c r="AJV31"/>
      <c r="AJW31"/>
      <c r="AJX31"/>
      <c r="AJY31"/>
      <c r="AJZ31"/>
      <c r="AKA31"/>
      <c r="AKB31"/>
      <c r="AKC31"/>
      <c r="AKD31"/>
      <c r="AKE31"/>
      <c r="AKF31"/>
      <c r="AKG31"/>
      <c r="AKH31"/>
      <c r="AKI31"/>
      <c r="AKJ31"/>
      <c r="AKK31"/>
      <c r="AKL31"/>
      <c r="AKM31"/>
      <c r="AKN31"/>
      <c r="AKO31"/>
      <c r="AKP31"/>
      <c r="AKQ31"/>
      <c r="AKR31"/>
      <c r="AKS31"/>
      <c r="AKT31"/>
      <c r="AKU31"/>
      <c r="AKV31"/>
      <c r="AKW31"/>
      <c r="AKX31"/>
      <c r="AKY31"/>
      <c r="AKZ31"/>
      <c r="ALA31"/>
      <c r="ALB31"/>
      <c r="ALC31"/>
      <c r="ALD31"/>
      <c r="ALE31"/>
      <c r="ALF31"/>
      <c r="ALG31"/>
      <c r="ALH31"/>
      <c r="ALI31"/>
      <c r="ALJ31"/>
      <c r="ALK31"/>
      <c r="ALL31"/>
      <c r="ALM31"/>
      <c r="ALN31"/>
      <c r="ALO31"/>
      <c r="ALP31"/>
      <c r="ALQ31"/>
      <c r="ALR31"/>
      <c r="ALS31"/>
      <c r="ALT31"/>
      <c r="ALU31"/>
      <c r="ALV31"/>
      <c r="ALW31"/>
      <c r="ALX31"/>
      <c r="ALY31"/>
      <c r="ALZ31"/>
      <c r="AMA31"/>
      <c r="AMB31"/>
      <c r="AMC31"/>
      <c r="AMD31"/>
      <c r="AME31"/>
      <c r="AMF31"/>
      <c r="AMG31"/>
      <c r="AMH31"/>
      <c r="AMI31"/>
      <c r="AMJ31"/>
      <c r="AMK31"/>
      <c r="AML31"/>
      <c r="AMM31"/>
      <c r="AMN31"/>
      <c r="AMO31"/>
      <c r="AMP31"/>
      <c r="AMQ31"/>
      <c r="AMR31"/>
      <c r="AMS31"/>
      <c r="AMT31"/>
      <c r="AMU31"/>
      <c r="AMV31"/>
      <c r="AMW31"/>
      <c r="AMX31"/>
      <c r="AMY31"/>
      <c r="AMZ31"/>
      <c r="ANA31"/>
      <c r="ANB31"/>
      <c r="ANC31"/>
      <c r="AND31"/>
      <c r="ANE31"/>
      <c r="ANF31"/>
      <c r="ANG31"/>
      <c r="ANH31"/>
      <c r="ANI31"/>
      <c r="ANJ31"/>
      <c r="ANK31"/>
      <c r="ANL31"/>
      <c r="ANM31"/>
      <c r="ANN31"/>
      <c r="ANO31"/>
      <c r="ANP31"/>
      <c r="ANQ31"/>
      <c r="ANR31"/>
      <c r="ANS31"/>
      <c r="ANT31"/>
      <c r="ANU31"/>
      <c r="ANV31"/>
      <c r="ANW31"/>
      <c r="ANX31"/>
      <c r="ANY31"/>
      <c r="ANZ31"/>
      <c r="AOA31"/>
      <c r="AOB31"/>
      <c r="AOC31"/>
      <c r="AOD31"/>
      <c r="AOE31"/>
      <c r="AOF31"/>
      <c r="AOG31"/>
      <c r="AOH31"/>
      <c r="AOI31"/>
      <c r="AOJ31"/>
      <c r="AOK31"/>
      <c r="AOL31"/>
      <c r="AOM31"/>
      <c r="AON31"/>
      <c r="AOO31"/>
      <c r="AOP31"/>
      <c r="AOQ31"/>
      <c r="AOR31"/>
      <c r="AOS31"/>
      <c r="AOT31"/>
      <c r="AOU31"/>
      <c r="AOV31"/>
      <c r="AOW31"/>
      <c r="AOX31"/>
      <c r="AOY31"/>
      <c r="AOZ31"/>
      <c r="APA31"/>
      <c r="APB31"/>
      <c r="APC31"/>
      <c r="APD31"/>
      <c r="APE31"/>
      <c r="APF31"/>
      <c r="APG31"/>
      <c r="APH31"/>
      <c r="API31"/>
      <c r="APJ31"/>
      <c r="APK31"/>
      <c r="APL31"/>
      <c r="APM31"/>
      <c r="APN31"/>
      <c r="APO31"/>
      <c r="APP31"/>
      <c r="APQ31"/>
      <c r="APR31"/>
      <c r="APS31"/>
      <c r="APT31"/>
      <c r="APU31"/>
      <c r="APV31"/>
      <c r="APW31"/>
      <c r="APX31"/>
      <c r="APY31"/>
      <c r="APZ31"/>
      <c r="AQA31"/>
      <c r="AQB31"/>
      <c r="AQC31"/>
      <c r="AQD31"/>
      <c r="AQE31"/>
      <c r="AQF31"/>
      <c r="AQG31"/>
      <c r="AQH31"/>
      <c r="AQI31"/>
      <c r="AQJ31"/>
      <c r="AQK31"/>
      <c r="AQL31"/>
      <c r="AQM31"/>
      <c r="AQN31"/>
      <c r="AQO31"/>
      <c r="AQP31"/>
      <c r="AQQ31"/>
      <c r="AQR31"/>
      <c r="AQS31"/>
      <c r="AQT31"/>
      <c r="AQU31"/>
      <c r="AQV31"/>
      <c r="AQW31"/>
      <c r="AQX31"/>
      <c r="AQY31"/>
      <c r="AQZ31"/>
      <c r="ARA31"/>
      <c r="ARB31"/>
      <c r="ARC31"/>
      <c r="ARD31"/>
      <c r="ARE31"/>
      <c r="ARF31"/>
      <c r="ARG31"/>
      <c r="ARH31"/>
      <c r="ARI31"/>
      <c r="ARJ31"/>
      <c r="ARK31"/>
      <c r="ARL31"/>
      <c r="ARM31"/>
      <c r="ARN31"/>
      <c r="ARO31"/>
      <c r="ARP31"/>
      <c r="ARQ31"/>
      <c r="ARR31"/>
      <c r="ARS31"/>
      <c r="ART31"/>
      <c r="ARU31"/>
      <c r="ARV31"/>
      <c r="ARW31"/>
      <c r="ARX31"/>
      <c r="ARY31"/>
      <c r="ARZ31"/>
      <c r="ASA31"/>
      <c r="ASB31"/>
      <c r="ASC31"/>
      <c r="ASD31"/>
      <c r="ASE31"/>
      <c r="ASF31"/>
      <c r="ASG31"/>
      <c r="ASH31"/>
      <c r="ASI31"/>
      <c r="ASJ31"/>
      <c r="ASK31"/>
      <c r="ASL31"/>
      <c r="ASM31"/>
      <c r="ASN31"/>
      <c r="ASO31"/>
      <c r="ASP31"/>
      <c r="ASQ31"/>
      <c r="ASR31"/>
      <c r="ASS31"/>
      <c r="AST31"/>
      <c r="ASU31"/>
      <c r="ASV31"/>
      <c r="ASW31"/>
      <c r="ASX31"/>
      <c r="ASY31"/>
      <c r="ASZ31"/>
      <c r="ATA31"/>
      <c r="ATB31"/>
      <c r="ATC31"/>
      <c r="ATD31"/>
      <c r="ATE31"/>
      <c r="ATF31"/>
      <c r="ATG31"/>
      <c r="ATH31"/>
      <c r="ATI31"/>
      <c r="ATJ31"/>
      <c r="ATK31"/>
      <c r="ATL31"/>
      <c r="ATM31"/>
      <c r="ATN31"/>
      <c r="ATO31"/>
      <c r="ATP31"/>
      <c r="ATQ31"/>
      <c r="ATR31"/>
      <c r="ATS31"/>
      <c r="ATT31"/>
      <c r="ATU31"/>
      <c r="ATV31"/>
      <c r="ATW31"/>
      <c r="ATX31"/>
      <c r="ATY31"/>
      <c r="ATZ31"/>
      <c r="AUA31"/>
      <c r="AUB31"/>
      <c r="AUC31"/>
      <c r="AUD31"/>
      <c r="AUE31"/>
      <c r="AUF31"/>
      <c r="AUG31"/>
      <c r="AUH31"/>
      <c r="AUI31"/>
      <c r="AUJ31"/>
      <c r="AUK31"/>
      <c r="AUL31"/>
      <c r="AUM31"/>
      <c r="AUN31"/>
      <c r="AUO31"/>
      <c r="AUP31"/>
      <c r="AUQ31"/>
      <c r="AUR31"/>
      <c r="AUS31"/>
      <c r="AUT31"/>
      <c r="AUU31"/>
      <c r="AUV31"/>
      <c r="AUW31"/>
      <c r="AUX31"/>
      <c r="AUY31"/>
      <c r="AUZ31"/>
      <c r="AVA31"/>
      <c r="AVB31"/>
      <c r="AVC31"/>
      <c r="AVD31"/>
      <c r="AVE31"/>
      <c r="AVF31"/>
      <c r="AVG31"/>
      <c r="AVH31"/>
      <c r="AVI31"/>
      <c r="AVJ31"/>
      <c r="AVK31"/>
      <c r="AVL31"/>
      <c r="AVM31"/>
      <c r="AVN31"/>
      <c r="AVO31"/>
      <c r="AVP31"/>
      <c r="AVQ31"/>
      <c r="AVR31"/>
      <c r="AVS31"/>
      <c r="AVT31"/>
      <c r="AVU31"/>
      <c r="AVV31"/>
      <c r="AVW31"/>
      <c r="AVX31"/>
      <c r="AVY31"/>
      <c r="AVZ31"/>
      <c r="AWA31"/>
      <c r="AWB31"/>
      <c r="AWC31"/>
      <c r="AWD31"/>
      <c r="AWE31"/>
      <c r="AWF31"/>
      <c r="AWG31"/>
      <c r="AWH31"/>
      <c r="AWI31"/>
      <c r="AWJ31"/>
      <c r="AWK31"/>
      <c r="AWL31"/>
      <c r="AWM31"/>
      <c r="AWN31"/>
      <c r="AWO31"/>
      <c r="AWP31"/>
      <c r="AWQ31"/>
      <c r="AWR31"/>
      <c r="AWS31"/>
      <c r="AWT31"/>
      <c r="AWU31"/>
      <c r="AWV31"/>
      <c r="AWW31"/>
      <c r="AWX31"/>
      <c r="AWY31"/>
      <c r="AWZ31"/>
      <c r="AXA31"/>
      <c r="AXB31"/>
      <c r="AXC31"/>
      <c r="AXD31"/>
      <c r="AXE31"/>
      <c r="AXF31"/>
      <c r="AXG31"/>
      <c r="AXH31"/>
      <c r="AXI31"/>
      <c r="AXJ31"/>
      <c r="AXK31"/>
      <c r="AXL31"/>
      <c r="AXM31"/>
      <c r="AXN31"/>
      <c r="AXO31"/>
      <c r="AXP31"/>
      <c r="AXQ31"/>
      <c r="AXR31"/>
      <c r="AXS31"/>
      <c r="AXT31"/>
      <c r="AXU31"/>
      <c r="AXV31"/>
      <c r="AXW31"/>
      <c r="AXX31"/>
      <c r="AXY31"/>
      <c r="AXZ31"/>
      <c r="AYA31"/>
      <c r="AYB31"/>
      <c r="AYC31"/>
      <c r="AYD31"/>
      <c r="AYE31"/>
      <c r="AYF31"/>
      <c r="AYG31"/>
      <c r="AYH31"/>
      <c r="AYI31"/>
      <c r="AYJ31"/>
      <c r="AYK31"/>
      <c r="AYL31"/>
      <c r="AYM31"/>
      <c r="AYN31"/>
      <c r="AYO31"/>
      <c r="AYP31"/>
      <c r="AYQ31"/>
      <c r="AYR31"/>
      <c r="AYS31"/>
      <c r="AYT31"/>
      <c r="AYU31"/>
      <c r="AYV31"/>
      <c r="AYW31"/>
      <c r="AYX31"/>
      <c r="AYY31"/>
      <c r="AYZ31"/>
      <c r="AZA31"/>
      <c r="AZB31"/>
      <c r="AZC31"/>
      <c r="AZD31"/>
      <c r="AZE31"/>
      <c r="AZF31"/>
      <c r="AZG31"/>
      <c r="AZH31"/>
      <c r="AZI31"/>
      <c r="AZJ31"/>
      <c r="AZK31"/>
      <c r="AZL31"/>
      <c r="AZM31"/>
      <c r="AZN31"/>
      <c r="AZO31"/>
      <c r="AZP31"/>
      <c r="AZQ31"/>
      <c r="AZR31"/>
      <c r="AZS31"/>
      <c r="AZT31"/>
      <c r="AZU31"/>
      <c r="AZV31"/>
      <c r="AZW31"/>
      <c r="AZX31"/>
      <c r="AZY31"/>
      <c r="AZZ31"/>
      <c r="BAA31"/>
      <c r="BAB31"/>
      <c r="BAC31"/>
      <c r="BAD31"/>
      <c r="BAE31"/>
      <c r="BAF31"/>
      <c r="BAG31"/>
      <c r="BAH31"/>
      <c r="BAI31"/>
      <c r="BAJ31"/>
      <c r="BAK31"/>
      <c r="BAL31"/>
      <c r="BAM31"/>
      <c r="BAN31"/>
      <c r="BAO31"/>
      <c r="BAP31"/>
      <c r="BAQ31"/>
      <c r="BAR31"/>
      <c r="BAS31"/>
      <c r="BAT31"/>
      <c r="BAU31"/>
      <c r="BAV31"/>
      <c r="BAW31"/>
      <c r="BAX31"/>
      <c r="BAY31"/>
      <c r="BAZ31"/>
      <c r="BBA31"/>
      <c r="BBB31"/>
      <c r="BBC31"/>
      <c r="BBD31"/>
      <c r="BBE31"/>
      <c r="BBF31"/>
      <c r="BBG31"/>
      <c r="BBH31"/>
      <c r="BBI31"/>
      <c r="BBJ31"/>
      <c r="BBK31"/>
      <c r="BBL31"/>
      <c r="BBM31"/>
      <c r="BBN31"/>
      <c r="BBO31"/>
      <c r="BBP31"/>
      <c r="BBQ31"/>
      <c r="BBR31"/>
      <c r="BBS31"/>
      <c r="BBT31"/>
      <c r="BBU31"/>
      <c r="BBV31"/>
      <c r="BBW31"/>
      <c r="BBX31"/>
      <c r="BBY31"/>
      <c r="BBZ31"/>
      <c r="BCA31"/>
      <c r="BCB31"/>
      <c r="BCC31"/>
      <c r="BCD31"/>
      <c r="BCE31"/>
      <c r="BCF31"/>
      <c r="BCG31"/>
      <c r="BCH31"/>
      <c r="BCI31"/>
      <c r="BCJ31"/>
      <c r="BCK31"/>
      <c r="BCL31"/>
      <c r="BCM31"/>
      <c r="BCN31"/>
      <c r="BCO31"/>
      <c r="BCP31"/>
      <c r="BCQ31"/>
      <c r="BCR31"/>
      <c r="BCS31"/>
      <c r="BCT31"/>
      <c r="BCU31"/>
      <c r="BCV31"/>
      <c r="BCW31"/>
      <c r="BCX31"/>
      <c r="BCY31"/>
      <c r="BCZ31"/>
      <c r="BDA31"/>
      <c r="BDB31"/>
      <c r="BDC31"/>
      <c r="BDD31"/>
      <c r="BDE31"/>
      <c r="BDF31"/>
      <c r="BDG31"/>
      <c r="BDH31"/>
      <c r="BDI31"/>
      <c r="BDJ31"/>
      <c r="BDK31"/>
      <c r="BDL31"/>
      <c r="BDM31"/>
      <c r="BDN31"/>
      <c r="BDO31"/>
      <c r="BDP31"/>
      <c r="BDQ31"/>
      <c r="BDR31"/>
      <c r="BDS31"/>
      <c r="BDT31"/>
      <c r="BDU31"/>
      <c r="BDV31"/>
      <c r="BDW31"/>
      <c r="BDX31"/>
      <c r="BDY31"/>
      <c r="BDZ31"/>
      <c r="BEA31"/>
      <c r="BEB31"/>
      <c r="BEC31"/>
      <c r="BED31"/>
      <c r="BEE31"/>
      <c r="BEF31"/>
      <c r="BEG31"/>
      <c r="BEH31"/>
      <c r="BEI31"/>
      <c r="BEJ31"/>
      <c r="BEK31"/>
      <c r="BEL31"/>
      <c r="BEM31"/>
      <c r="BEN31"/>
      <c r="BEO31"/>
      <c r="BEP31"/>
      <c r="BEQ31"/>
      <c r="BER31"/>
      <c r="BES31"/>
      <c r="BET31"/>
      <c r="BEU31"/>
      <c r="BEV31"/>
      <c r="BEW31"/>
      <c r="BEX31"/>
      <c r="BEY31"/>
      <c r="BEZ31"/>
      <c r="BFA31"/>
      <c r="BFB31"/>
      <c r="BFC31"/>
      <c r="BFD31"/>
      <c r="BFE31"/>
      <c r="BFF31"/>
      <c r="BFG31"/>
      <c r="BFH31"/>
      <c r="BFI31"/>
      <c r="BFJ31"/>
      <c r="BFK31"/>
      <c r="BFL31"/>
      <c r="BFM31"/>
      <c r="BFN31"/>
      <c r="BFO31"/>
      <c r="BFP31"/>
      <c r="BFQ31"/>
      <c r="BFR31"/>
      <c r="BFS31"/>
      <c r="BFT31"/>
      <c r="BFU31"/>
      <c r="BFV31"/>
      <c r="BFW31"/>
      <c r="BFX31"/>
      <c r="BFY31"/>
      <c r="BFZ31"/>
      <c r="BGA31"/>
      <c r="BGB31"/>
      <c r="BGC31"/>
      <c r="BGD31"/>
      <c r="BGE31"/>
      <c r="BGF31"/>
      <c r="BGG31"/>
      <c r="BGH31"/>
      <c r="BGI31"/>
      <c r="BGJ31"/>
      <c r="BGK31"/>
      <c r="BGL31"/>
      <c r="BGM31"/>
      <c r="BGN31"/>
      <c r="BGO31"/>
      <c r="BGP31"/>
      <c r="BGQ31"/>
      <c r="BGR31"/>
      <c r="BGS31"/>
      <c r="BGT31"/>
      <c r="BGU31"/>
      <c r="BGV31"/>
      <c r="BGW31"/>
      <c r="BGX31"/>
      <c r="BGY31"/>
      <c r="BGZ31"/>
      <c r="BHA31"/>
      <c r="BHB31"/>
      <c r="BHC31"/>
      <c r="BHD31"/>
      <c r="BHE31"/>
      <c r="BHF31"/>
      <c r="BHG31"/>
      <c r="BHH31"/>
      <c r="BHI31"/>
      <c r="BHJ31"/>
      <c r="BHK31"/>
      <c r="BHL31"/>
      <c r="BHM31"/>
      <c r="BHN31"/>
      <c r="BHO31"/>
      <c r="BHP31"/>
      <c r="BHQ31"/>
      <c r="BHR31"/>
      <c r="BHS31"/>
      <c r="BHT31"/>
      <c r="BHU31"/>
      <c r="BHV31"/>
      <c r="BHW31"/>
      <c r="BHX31"/>
      <c r="BHY31"/>
      <c r="BHZ31"/>
      <c r="BIA31"/>
      <c r="BIB31"/>
      <c r="BIC31"/>
      <c r="BID31"/>
      <c r="BIE31"/>
      <c r="BIF31"/>
      <c r="BIG31"/>
      <c r="BIH31"/>
      <c r="BII31"/>
      <c r="BIJ31"/>
      <c r="BIK31"/>
      <c r="BIL31"/>
      <c r="BIM31"/>
      <c r="BIN31"/>
      <c r="BIO31"/>
      <c r="BIP31"/>
      <c r="BIQ31"/>
      <c r="BIR31"/>
      <c r="BIS31"/>
      <c r="BIT31"/>
      <c r="BIU31"/>
      <c r="BIV31"/>
      <c r="BIW31"/>
      <c r="BIX31"/>
      <c r="BIY31"/>
      <c r="BIZ31"/>
      <c r="BJA31"/>
      <c r="BJB31"/>
      <c r="BJC31"/>
      <c r="BJD31"/>
      <c r="BJE31"/>
      <c r="BJF31"/>
      <c r="BJG31"/>
      <c r="BJH31"/>
      <c r="BJI31"/>
      <c r="BJJ31"/>
      <c r="BJK31"/>
      <c r="BJL31"/>
      <c r="BJM31"/>
      <c r="BJN31"/>
      <c r="BJO31"/>
      <c r="BJP31"/>
      <c r="BJQ31"/>
      <c r="BJR31"/>
      <c r="BJS31"/>
      <c r="BJT31"/>
      <c r="BJU31"/>
      <c r="BJV31"/>
      <c r="BJW31"/>
      <c r="BJX31"/>
      <c r="BJY31"/>
      <c r="BJZ31"/>
      <c r="BKA31"/>
      <c r="BKB31"/>
      <c r="BKC31"/>
      <c r="BKD31"/>
      <c r="BKE31"/>
      <c r="BKF31"/>
      <c r="BKG31"/>
      <c r="BKH31"/>
      <c r="BKI31"/>
      <c r="BKJ31"/>
      <c r="BKK31"/>
      <c r="BKL31"/>
      <c r="BKM31"/>
      <c r="BKN31"/>
      <c r="BKO31"/>
      <c r="BKP31"/>
      <c r="BKQ31"/>
      <c r="BKR31"/>
      <c r="BKS31"/>
      <c r="BKT31"/>
      <c r="BKU31"/>
      <c r="BKV31"/>
      <c r="BKW31"/>
      <c r="BKX31"/>
      <c r="BKY31"/>
      <c r="BKZ31"/>
      <c r="BLA31"/>
      <c r="BLB31"/>
      <c r="BLC31"/>
      <c r="BLD31"/>
      <c r="BLE31"/>
      <c r="BLF31"/>
      <c r="BLG31"/>
      <c r="BLH31"/>
      <c r="BLI31"/>
      <c r="BLJ31"/>
      <c r="BLK31"/>
      <c r="BLL31"/>
      <c r="BLM31"/>
      <c r="BLN31"/>
      <c r="BLO31"/>
      <c r="BLP31"/>
      <c r="BLQ31"/>
      <c r="BLR31"/>
      <c r="BLS31"/>
      <c r="BLT31"/>
      <c r="BLU31"/>
      <c r="BLV31"/>
      <c r="BLW31"/>
      <c r="BLX31"/>
      <c r="BLY31"/>
      <c r="BLZ31"/>
      <c r="BMA31"/>
      <c r="BMB31"/>
      <c r="BMC31"/>
      <c r="BMD31"/>
      <c r="BME31"/>
      <c r="BMF31"/>
      <c r="BMG31"/>
      <c r="BMH31"/>
      <c r="BMI31"/>
      <c r="BMJ31"/>
      <c r="BMK31"/>
      <c r="BML31"/>
      <c r="BMM31"/>
      <c r="BMN31"/>
      <c r="BMO31"/>
      <c r="BMP31"/>
      <c r="BMQ31"/>
      <c r="BMR31"/>
      <c r="BMS31"/>
      <c r="BMT31"/>
      <c r="BMU31"/>
      <c r="BMV31"/>
      <c r="BMW31"/>
      <c r="BMX31"/>
      <c r="BMY31"/>
      <c r="BMZ31"/>
      <c r="BNA31"/>
      <c r="BNB31"/>
      <c r="BNC31"/>
      <c r="BND31"/>
      <c r="BNE31"/>
      <c r="BNF31"/>
      <c r="BNG31"/>
      <c r="BNH31"/>
      <c r="BNI31"/>
      <c r="BNJ31"/>
      <c r="BNK31"/>
      <c r="BNL31"/>
      <c r="BNM31"/>
      <c r="BNN31"/>
      <c r="BNO31"/>
      <c r="BNP31"/>
      <c r="BNQ31"/>
      <c r="BNR31"/>
      <c r="BNS31"/>
      <c r="BNT31"/>
      <c r="BNU31"/>
      <c r="BNV31"/>
      <c r="BNW31"/>
      <c r="BNX31"/>
      <c r="BNY31"/>
      <c r="BNZ31"/>
      <c r="BOA31"/>
      <c r="BOB31"/>
      <c r="BOC31"/>
      <c r="BOD31"/>
      <c r="BOE31"/>
      <c r="BOF31"/>
      <c r="BOG31"/>
      <c r="BOH31"/>
      <c r="BOI31"/>
      <c r="BOJ31"/>
      <c r="BOK31"/>
      <c r="BOL31"/>
      <c r="BOM31"/>
      <c r="BON31"/>
      <c r="BOO31"/>
      <c r="BOP31"/>
      <c r="BOQ31"/>
      <c r="BOR31"/>
      <c r="BOS31"/>
      <c r="BOT31"/>
      <c r="BOU31"/>
      <c r="BOV31"/>
      <c r="BOW31"/>
      <c r="BOX31"/>
      <c r="BOY31"/>
      <c r="BOZ31"/>
      <c r="BPA31"/>
      <c r="BPB31"/>
      <c r="BPC31"/>
      <c r="BPD31"/>
      <c r="BPE31"/>
      <c r="BPF31"/>
      <c r="BPG31"/>
      <c r="BPH31"/>
      <c r="BPI31"/>
      <c r="BPJ31"/>
      <c r="BPK31"/>
      <c r="BPL31"/>
      <c r="BPM31"/>
      <c r="BPN31"/>
      <c r="BPO31"/>
      <c r="BPP31"/>
      <c r="BPQ31"/>
      <c r="BPR31"/>
      <c r="BPS31"/>
      <c r="BPT31"/>
      <c r="BPU31"/>
      <c r="BPV31"/>
      <c r="BPW31"/>
      <c r="BPX31"/>
      <c r="BPY31"/>
      <c r="BPZ31"/>
      <c r="BQA31"/>
      <c r="BQB31"/>
      <c r="BQC31"/>
      <c r="BQD31"/>
      <c r="BQE31"/>
      <c r="BQF31"/>
      <c r="BQG31"/>
      <c r="BQH31"/>
      <c r="BQI31"/>
      <c r="BQJ31"/>
      <c r="BQK31"/>
      <c r="BQL31"/>
      <c r="BQM31"/>
      <c r="BQN31"/>
      <c r="BQO31"/>
      <c r="BQP31"/>
      <c r="BQQ31"/>
      <c r="BQR31"/>
      <c r="BQS31"/>
      <c r="BQT31"/>
      <c r="BQU31"/>
      <c r="BQV31"/>
      <c r="BQW31"/>
      <c r="BQX31"/>
      <c r="BQY31"/>
      <c r="BQZ31"/>
      <c r="BRA31"/>
      <c r="BRB31"/>
      <c r="BRC31"/>
      <c r="BRD31"/>
      <c r="BRE31"/>
      <c r="BRF31"/>
      <c r="BRG31"/>
      <c r="BRH31"/>
      <c r="BRI31"/>
      <c r="BRJ31"/>
      <c r="BRK31"/>
      <c r="BRL31"/>
      <c r="BRM31"/>
      <c r="BRN31"/>
      <c r="BRO31"/>
      <c r="BRP31"/>
      <c r="BRQ31"/>
      <c r="BRR31"/>
      <c r="BRS31"/>
      <c r="BRT31"/>
      <c r="BRU31"/>
      <c r="BRV31"/>
      <c r="BRW31"/>
      <c r="BRX31"/>
      <c r="BRY31"/>
      <c r="BRZ31"/>
      <c r="BSA31"/>
      <c r="BSB31"/>
      <c r="BSC31"/>
      <c r="BSD31"/>
      <c r="BSE31"/>
      <c r="BSF31"/>
      <c r="BSG31"/>
      <c r="BSH31"/>
      <c r="BSI31"/>
      <c r="BSJ31"/>
      <c r="BSK31"/>
      <c r="BSL31"/>
      <c r="BSM31"/>
      <c r="BSN31"/>
      <c r="BSO31"/>
      <c r="BSP31"/>
      <c r="BSQ31"/>
      <c r="BSR31"/>
      <c r="BSS31"/>
      <c r="BST31"/>
      <c r="BSU31"/>
      <c r="BSV31"/>
      <c r="BSW31"/>
      <c r="BSX31"/>
      <c r="BSY31"/>
      <c r="BSZ31"/>
      <c r="BTA31"/>
      <c r="BTB31"/>
      <c r="BTC31"/>
      <c r="BTD31"/>
      <c r="BTE31"/>
      <c r="BTF31"/>
      <c r="BTG31"/>
      <c r="BTH31"/>
      <c r="BTI31"/>
      <c r="BTJ31"/>
      <c r="BTK31"/>
      <c r="BTL31"/>
      <c r="BTM31"/>
      <c r="BTN31"/>
      <c r="BTO31"/>
      <c r="BTP31"/>
      <c r="BTQ31"/>
      <c r="BTR31"/>
      <c r="BTS31"/>
      <c r="BTT31"/>
      <c r="BTU31"/>
      <c r="BTV31"/>
      <c r="BTW31"/>
      <c r="BTX31"/>
      <c r="BTY31"/>
      <c r="BTZ31"/>
      <c r="BUA31"/>
      <c r="BUB31"/>
      <c r="BUC31"/>
      <c r="BUD31"/>
      <c r="BUE31"/>
      <c r="BUF31"/>
      <c r="BUG31"/>
      <c r="BUH31"/>
      <c r="BUI31"/>
      <c r="BUJ31"/>
      <c r="BUK31"/>
      <c r="BUL31"/>
      <c r="BUM31"/>
      <c r="BUN31"/>
      <c r="BUO31"/>
      <c r="BUP31"/>
      <c r="BUQ31"/>
      <c r="BUR31"/>
      <c r="BUS31"/>
      <c r="BUT31"/>
      <c r="BUU31"/>
      <c r="BUV31"/>
      <c r="BUW31"/>
      <c r="BUX31"/>
      <c r="BUY31"/>
      <c r="BUZ31"/>
      <c r="BVA31"/>
      <c r="BVB31"/>
      <c r="BVC31"/>
      <c r="BVD31"/>
      <c r="BVE31"/>
      <c r="BVF31"/>
      <c r="BVG31"/>
      <c r="BVH31"/>
      <c r="BVI31"/>
      <c r="BVJ31"/>
      <c r="BVK31"/>
      <c r="BVL31"/>
      <c r="BVM31"/>
      <c r="BVN31"/>
      <c r="BVO31"/>
      <c r="BVP31"/>
      <c r="BVQ31"/>
      <c r="BVR31"/>
      <c r="BVS31"/>
      <c r="BVT31"/>
      <c r="BVU31"/>
      <c r="BVV31"/>
      <c r="BVW31"/>
      <c r="BVX31"/>
      <c r="BVY31"/>
      <c r="BVZ31"/>
      <c r="BWA31"/>
      <c r="BWB31"/>
      <c r="BWC31"/>
      <c r="BWD31"/>
      <c r="BWE31"/>
      <c r="BWF31"/>
      <c r="BWG31"/>
      <c r="BWH31"/>
      <c r="BWI31"/>
      <c r="BWJ31"/>
      <c r="BWK31"/>
      <c r="BWL31"/>
      <c r="BWM31"/>
      <c r="BWN31"/>
      <c r="BWO31"/>
      <c r="BWP31"/>
      <c r="BWQ31"/>
      <c r="BWR31"/>
      <c r="BWS31"/>
      <c r="BWT31"/>
      <c r="BWU31"/>
      <c r="BWV31"/>
      <c r="BWW31"/>
      <c r="BWX31"/>
      <c r="BWY31"/>
      <c r="BWZ31"/>
      <c r="BXA31"/>
      <c r="BXB31"/>
      <c r="BXC31"/>
      <c r="BXD31"/>
      <c r="BXE31"/>
      <c r="BXF31"/>
      <c r="BXG31"/>
      <c r="BXH31"/>
      <c r="BXI31"/>
      <c r="BXJ31"/>
      <c r="BXK31"/>
      <c r="BXL31"/>
      <c r="BXM31"/>
      <c r="BXN31"/>
      <c r="BXO31"/>
      <c r="BXP31"/>
      <c r="BXQ31"/>
      <c r="BXR31"/>
      <c r="BXS31"/>
      <c r="BXT31"/>
      <c r="BXU31"/>
      <c r="BXV31"/>
      <c r="BXW31"/>
      <c r="BXX31"/>
      <c r="BXY31"/>
      <c r="BXZ31"/>
      <c r="BYA31"/>
      <c r="BYB31"/>
      <c r="BYC31"/>
      <c r="BYD31"/>
      <c r="BYE31"/>
      <c r="BYF31"/>
      <c r="BYG31"/>
      <c r="BYH31"/>
      <c r="BYI31"/>
      <c r="BYJ31"/>
      <c r="BYK31"/>
      <c r="BYL31"/>
      <c r="BYM31"/>
      <c r="BYN31"/>
      <c r="BYO31"/>
      <c r="BYP31"/>
      <c r="BYQ31"/>
      <c r="BYR31"/>
      <c r="BYS31"/>
      <c r="BYT31"/>
      <c r="BYU31"/>
      <c r="BYV31"/>
      <c r="BYW31"/>
      <c r="BYX31"/>
      <c r="BYY31"/>
      <c r="BYZ31"/>
      <c r="BZA31"/>
      <c r="BZB31"/>
      <c r="BZC31"/>
      <c r="BZD31"/>
      <c r="BZE31"/>
      <c r="BZF31"/>
      <c r="BZG31"/>
      <c r="BZH31"/>
      <c r="BZI31"/>
      <c r="BZJ31"/>
      <c r="BZK31"/>
      <c r="BZL31"/>
      <c r="BZM31"/>
      <c r="BZN31"/>
      <c r="BZO31"/>
      <c r="BZP31"/>
      <c r="BZQ31"/>
      <c r="BZR31"/>
      <c r="BZS31"/>
      <c r="BZT31"/>
      <c r="BZU31"/>
      <c r="BZV31"/>
      <c r="BZW31"/>
      <c r="BZX31"/>
      <c r="BZY31"/>
      <c r="BZZ31"/>
      <c r="CAA31"/>
      <c r="CAB31"/>
      <c r="CAC31"/>
      <c r="CAD31"/>
      <c r="CAE31"/>
      <c r="CAF31"/>
      <c r="CAG31"/>
      <c r="CAH31"/>
      <c r="CAI31"/>
      <c r="CAJ31"/>
      <c r="CAK31"/>
      <c r="CAL31"/>
      <c r="CAM31"/>
      <c r="CAN31"/>
      <c r="CAO31"/>
      <c r="CAP31"/>
      <c r="CAQ31"/>
      <c r="CAR31"/>
      <c r="CAS31"/>
      <c r="CAT31"/>
      <c r="CAU31"/>
      <c r="CAV31"/>
      <c r="CAW31"/>
      <c r="CAX31"/>
      <c r="CAY31"/>
      <c r="CAZ31"/>
      <c r="CBA31"/>
      <c r="CBB31"/>
      <c r="CBC31"/>
      <c r="CBD31"/>
      <c r="CBE31"/>
      <c r="CBF31"/>
      <c r="CBG31"/>
      <c r="CBH31"/>
      <c r="CBI31"/>
      <c r="CBJ31"/>
      <c r="CBK31"/>
      <c r="CBL31"/>
      <c r="CBM31"/>
      <c r="CBN31"/>
      <c r="CBO31"/>
      <c r="CBP31"/>
      <c r="CBQ31"/>
      <c r="CBR31"/>
      <c r="CBS31"/>
      <c r="CBT31"/>
      <c r="CBU31"/>
      <c r="CBV31"/>
      <c r="CBW31"/>
      <c r="CBX31"/>
      <c r="CBY31"/>
      <c r="CBZ31"/>
      <c r="CCA31"/>
      <c r="CCB31"/>
      <c r="CCC31"/>
      <c r="CCD31"/>
      <c r="CCE31"/>
      <c r="CCF31"/>
      <c r="CCG31"/>
      <c r="CCH31"/>
      <c r="CCI31"/>
      <c r="CCJ31"/>
      <c r="CCK31"/>
      <c r="CCL31"/>
      <c r="CCM31"/>
      <c r="CCN31"/>
      <c r="CCO31"/>
      <c r="CCP31"/>
      <c r="CCQ31"/>
      <c r="CCR31"/>
      <c r="CCS31"/>
      <c r="CCT31"/>
      <c r="CCU31"/>
      <c r="CCV31"/>
      <c r="CCW31"/>
      <c r="CCX31"/>
      <c r="CCY31"/>
      <c r="CCZ31"/>
      <c r="CDA31"/>
      <c r="CDB31"/>
      <c r="CDC31"/>
      <c r="CDD31"/>
      <c r="CDE31"/>
      <c r="CDF31"/>
      <c r="CDG31"/>
      <c r="CDH31"/>
      <c r="CDI31"/>
      <c r="CDJ31"/>
      <c r="CDK31"/>
      <c r="CDL31"/>
      <c r="CDM31"/>
      <c r="CDN31"/>
      <c r="CDO31"/>
      <c r="CDP31"/>
      <c r="CDQ31"/>
      <c r="CDR31"/>
      <c r="CDS31"/>
      <c r="CDT31"/>
      <c r="CDU31"/>
      <c r="CDV31"/>
      <c r="CDW31"/>
      <c r="CDX31"/>
      <c r="CDY31"/>
      <c r="CDZ31"/>
      <c r="CEA31"/>
      <c r="CEB31"/>
      <c r="CEC31"/>
      <c r="CED31"/>
      <c r="CEE31"/>
      <c r="CEF31"/>
      <c r="CEG31"/>
      <c r="CEH31"/>
      <c r="CEI31"/>
      <c r="CEJ31"/>
      <c r="CEK31"/>
      <c r="CEL31"/>
      <c r="CEM31"/>
      <c r="CEN31"/>
      <c r="CEO31"/>
      <c r="CEP31"/>
      <c r="CEQ31"/>
      <c r="CER31"/>
      <c r="CES31"/>
      <c r="CET31"/>
      <c r="CEU31"/>
      <c r="CEV31"/>
      <c r="CEW31"/>
      <c r="CEX31"/>
      <c r="CEY31"/>
      <c r="CEZ31"/>
      <c r="CFA31"/>
      <c r="CFB31"/>
      <c r="CFC31"/>
      <c r="CFD31"/>
      <c r="CFE31"/>
      <c r="CFF31"/>
      <c r="CFG31"/>
      <c r="CFH31"/>
      <c r="CFI31"/>
      <c r="CFJ31"/>
      <c r="CFK31"/>
      <c r="CFL31"/>
      <c r="CFM31"/>
      <c r="CFN31"/>
      <c r="CFO31"/>
      <c r="CFP31"/>
      <c r="CFQ31"/>
      <c r="CFR31"/>
      <c r="CFS31"/>
      <c r="CFT31"/>
      <c r="CFU31"/>
      <c r="CFV31"/>
      <c r="CFW31"/>
      <c r="CFX31"/>
      <c r="CFY31"/>
      <c r="CFZ31"/>
      <c r="CGA31"/>
      <c r="CGB31"/>
      <c r="CGC31"/>
      <c r="CGD31"/>
      <c r="CGE31"/>
      <c r="CGF31"/>
      <c r="CGG31"/>
      <c r="CGH31"/>
      <c r="CGI31"/>
      <c r="CGJ31"/>
      <c r="CGK31"/>
      <c r="CGL31"/>
      <c r="CGM31"/>
      <c r="CGN31"/>
      <c r="CGO31"/>
      <c r="CGP31"/>
      <c r="CGQ31"/>
      <c r="CGR31"/>
      <c r="CGS31"/>
      <c r="CGT31"/>
      <c r="CGU31"/>
      <c r="CGV31"/>
      <c r="CGW31"/>
      <c r="CGX31"/>
      <c r="CGY31"/>
      <c r="CGZ31"/>
      <c r="CHA31"/>
      <c r="CHB31"/>
      <c r="CHC31"/>
      <c r="CHD31"/>
      <c r="CHE31"/>
      <c r="CHF31"/>
      <c r="CHG31"/>
      <c r="CHH31"/>
      <c r="CHI31"/>
      <c r="CHJ31"/>
      <c r="CHK31"/>
      <c r="CHL31"/>
      <c r="CHM31"/>
      <c r="CHN31"/>
      <c r="CHO31"/>
      <c r="CHP31"/>
      <c r="CHQ31"/>
      <c r="CHR31"/>
      <c r="CHS31"/>
      <c r="CHT31"/>
      <c r="CHU31"/>
      <c r="CHV31"/>
      <c r="CHW31"/>
      <c r="CHX31"/>
      <c r="CHY31"/>
      <c r="CHZ31"/>
      <c r="CIA31"/>
      <c r="CIB31"/>
      <c r="CIC31"/>
      <c r="CID31"/>
      <c r="CIE31"/>
      <c r="CIF31"/>
      <c r="CIG31"/>
      <c r="CIH31"/>
      <c r="CII31"/>
      <c r="CIJ31"/>
      <c r="CIK31"/>
      <c r="CIL31"/>
      <c r="CIM31"/>
      <c r="CIN31"/>
      <c r="CIO31"/>
      <c r="CIP31"/>
      <c r="CIQ31"/>
      <c r="CIR31"/>
      <c r="CIS31"/>
      <c r="CIT31"/>
      <c r="CIU31"/>
      <c r="CIV31"/>
      <c r="CIW31"/>
      <c r="CIX31"/>
      <c r="CIY31"/>
      <c r="CIZ31"/>
      <c r="CJA31"/>
      <c r="CJB31"/>
      <c r="CJC31"/>
      <c r="CJD31"/>
      <c r="CJE31"/>
      <c r="CJF31"/>
      <c r="CJG31"/>
      <c r="CJH31"/>
      <c r="CJI31"/>
      <c r="CJJ31"/>
      <c r="CJK31"/>
      <c r="CJL31"/>
      <c r="CJM31"/>
      <c r="CJN31"/>
      <c r="CJO31"/>
      <c r="CJP31"/>
      <c r="CJQ31"/>
      <c r="CJR31"/>
      <c r="CJS31"/>
      <c r="CJT31"/>
      <c r="CJU31"/>
      <c r="CJV31"/>
      <c r="CJW31"/>
      <c r="CJX31"/>
      <c r="CJY31"/>
      <c r="CJZ31"/>
      <c r="CKA31"/>
      <c r="CKB31"/>
      <c r="CKC31"/>
      <c r="CKD31"/>
      <c r="CKE31"/>
      <c r="CKF31"/>
      <c r="CKG31"/>
      <c r="CKH31"/>
      <c r="CKI31"/>
      <c r="CKJ31"/>
      <c r="CKK31"/>
      <c r="CKL31"/>
      <c r="CKM31"/>
      <c r="CKN31"/>
      <c r="CKO31"/>
      <c r="CKP31"/>
      <c r="CKQ31"/>
      <c r="CKR31"/>
      <c r="CKS31"/>
      <c r="CKT31"/>
      <c r="CKU31"/>
      <c r="CKV31"/>
      <c r="CKW31"/>
      <c r="CKX31"/>
      <c r="CKY31"/>
      <c r="CKZ31"/>
      <c r="CLA31"/>
      <c r="CLB31"/>
      <c r="CLC31"/>
      <c r="CLD31"/>
      <c r="CLE31"/>
      <c r="CLF31"/>
      <c r="CLG31"/>
      <c r="CLH31"/>
      <c r="CLI31"/>
      <c r="CLJ31"/>
      <c r="CLK31"/>
      <c r="CLL31"/>
      <c r="CLM31"/>
      <c r="CLN31"/>
      <c r="CLO31"/>
      <c r="CLP31"/>
      <c r="CLQ31"/>
      <c r="CLR31"/>
      <c r="CLS31"/>
      <c r="CLT31"/>
      <c r="CLU31"/>
      <c r="CLV31"/>
      <c r="CLW31"/>
      <c r="CLX31"/>
      <c r="CLY31"/>
      <c r="CLZ31"/>
      <c r="CMA31"/>
      <c r="CMB31"/>
      <c r="CMC31"/>
      <c r="CMD31"/>
      <c r="CME31"/>
      <c r="CMF31"/>
      <c r="CMG31"/>
      <c r="CMH31"/>
      <c r="CMI31"/>
      <c r="CMJ31"/>
      <c r="CMK31"/>
      <c r="CML31"/>
      <c r="CMM31"/>
      <c r="CMN31"/>
      <c r="CMO31"/>
      <c r="CMP31"/>
      <c r="CMQ31"/>
      <c r="CMR31"/>
      <c r="CMS31"/>
      <c r="CMT31"/>
      <c r="CMU31"/>
      <c r="CMV31"/>
      <c r="CMW31"/>
      <c r="CMX31"/>
      <c r="CMY31"/>
      <c r="CMZ31"/>
      <c r="CNA31"/>
      <c r="CNB31"/>
      <c r="CNC31"/>
      <c r="CND31"/>
      <c r="CNE31"/>
      <c r="CNF31"/>
      <c r="CNG31"/>
      <c r="CNH31"/>
      <c r="CNI31"/>
      <c r="CNJ31"/>
      <c r="CNK31"/>
      <c r="CNL31"/>
      <c r="CNM31"/>
      <c r="CNN31"/>
      <c r="CNO31"/>
      <c r="CNP31"/>
      <c r="CNQ31"/>
      <c r="CNR31"/>
      <c r="CNS31"/>
      <c r="CNT31"/>
      <c r="CNU31"/>
      <c r="CNV31"/>
      <c r="CNW31"/>
      <c r="CNX31"/>
      <c r="CNY31"/>
      <c r="CNZ31"/>
      <c r="COA31"/>
      <c r="COB31"/>
      <c r="COC31"/>
      <c r="COD31"/>
      <c r="COE31"/>
      <c r="COF31"/>
      <c r="COG31"/>
      <c r="COH31"/>
      <c r="COI31"/>
      <c r="COJ31"/>
      <c r="COK31"/>
      <c r="COL31"/>
      <c r="COM31"/>
      <c r="CON31"/>
      <c r="COO31"/>
      <c r="COP31"/>
      <c r="COQ31"/>
      <c r="COR31"/>
      <c r="COS31"/>
      <c r="COT31"/>
      <c r="COU31"/>
      <c r="COV31"/>
      <c r="COW31"/>
      <c r="COX31"/>
      <c r="COY31"/>
      <c r="COZ31"/>
      <c r="CPA31"/>
      <c r="CPB31"/>
      <c r="CPC31"/>
      <c r="CPD31"/>
      <c r="CPE31"/>
      <c r="CPF31"/>
      <c r="CPG31"/>
      <c r="CPH31"/>
      <c r="CPI31"/>
      <c r="CPJ31"/>
      <c r="CPK31"/>
      <c r="CPL31"/>
      <c r="CPM31"/>
      <c r="CPN31"/>
      <c r="CPO31"/>
      <c r="CPP31"/>
      <c r="CPQ31"/>
      <c r="CPR31"/>
      <c r="CPS31"/>
      <c r="CPT31"/>
      <c r="CPU31"/>
      <c r="CPV31"/>
      <c r="CPW31"/>
      <c r="CPX31"/>
      <c r="CPY31"/>
      <c r="CPZ31"/>
      <c r="CQA31"/>
      <c r="CQB31"/>
      <c r="CQC31"/>
      <c r="CQD31"/>
      <c r="CQE31"/>
      <c r="CQF31"/>
      <c r="CQG31"/>
      <c r="CQH31"/>
      <c r="CQI31"/>
      <c r="CQJ31"/>
      <c r="CQK31"/>
      <c r="CQL31"/>
      <c r="CQM31"/>
      <c r="CQN31"/>
      <c r="CQO31"/>
      <c r="CQP31"/>
      <c r="CQQ31"/>
      <c r="CQR31"/>
      <c r="CQS31"/>
      <c r="CQT31"/>
      <c r="CQU31"/>
      <c r="CQV31"/>
      <c r="CQW31"/>
      <c r="CQX31"/>
      <c r="CQY31"/>
      <c r="CQZ31"/>
      <c r="CRA31"/>
      <c r="CRB31"/>
      <c r="CRC31"/>
      <c r="CRD31"/>
      <c r="CRE31"/>
      <c r="CRF31"/>
      <c r="CRG31"/>
      <c r="CRH31"/>
      <c r="CRI31"/>
      <c r="CRJ31"/>
      <c r="CRK31"/>
      <c r="CRL31"/>
      <c r="CRM31"/>
      <c r="CRN31"/>
      <c r="CRO31"/>
      <c r="CRP31"/>
      <c r="CRQ31"/>
      <c r="CRR31"/>
      <c r="CRS31"/>
      <c r="CRT31"/>
      <c r="CRU31"/>
      <c r="CRV31"/>
      <c r="CRW31"/>
      <c r="CRX31"/>
      <c r="CRY31"/>
      <c r="CRZ31"/>
      <c r="CSA31"/>
      <c r="CSB31"/>
      <c r="CSC31"/>
      <c r="CSD31"/>
      <c r="CSE31"/>
      <c r="CSF31"/>
      <c r="CSG31"/>
      <c r="CSH31"/>
      <c r="CSI31"/>
      <c r="CSJ31"/>
      <c r="CSK31"/>
      <c r="CSL31"/>
      <c r="CSM31"/>
      <c r="CSN31"/>
      <c r="CSO31"/>
      <c r="CSP31"/>
      <c r="CSQ31"/>
      <c r="CSR31"/>
      <c r="CSS31"/>
      <c r="CST31"/>
      <c r="CSU31"/>
      <c r="CSV31"/>
      <c r="CSW31"/>
      <c r="CSX31"/>
      <c r="CSY31"/>
      <c r="CSZ31"/>
      <c r="CTA31"/>
      <c r="CTB31"/>
      <c r="CTC31"/>
      <c r="CTD31"/>
      <c r="CTE31"/>
      <c r="CTF31"/>
      <c r="CTG31"/>
      <c r="CTH31"/>
      <c r="CTI31"/>
      <c r="CTJ31"/>
      <c r="CTK31"/>
      <c r="CTL31"/>
      <c r="CTM31"/>
      <c r="CTN31"/>
      <c r="CTO31"/>
      <c r="CTP31"/>
      <c r="CTQ31"/>
      <c r="CTR31"/>
      <c r="CTS31"/>
      <c r="CTT31"/>
      <c r="CTU31"/>
      <c r="CTV31"/>
      <c r="CTW31"/>
      <c r="CTX31"/>
      <c r="CTY31"/>
      <c r="CTZ31"/>
      <c r="CUA31"/>
      <c r="CUB31"/>
      <c r="CUC31"/>
      <c r="CUD31"/>
      <c r="CUE31"/>
      <c r="CUF31"/>
      <c r="CUG31"/>
      <c r="CUH31"/>
      <c r="CUI31"/>
      <c r="CUJ31"/>
      <c r="CUK31"/>
      <c r="CUL31"/>
      <c r="CUM31"/>
      <c r="CUN31"/>
      <c r="CUO31"/>
      <c r="CUP31"/>
      <c r="CUQ31"/>
      <c r="CUR31"/>
      <c r="CUS31"/>
      <c r="CUT31"/>
      <c r="CUU31"/>
      <c r="CUV31"/>
      <c r="CUW31"/>
      <c r="CUX31"/>
      <c r="CUY31"/>
      <c r="CUZ31"/>
      <c r="CVA31"/>
      <c r="CVB31"/>
      <c r="CVC31"/>
      <c r="CVD31"/>
      <c r="CVE31"/>
      <c r="CVF31"/>
      <c r="CVG31"/>
      <c r="CVH31"/>
      <c r="CVI31"/>
      <c r="CVJ31"/>
      <c r="CVK31"/>
      <c r="CVL31"/>
      <c r="CVM31"/>
      <c r="CVN31"/>
      <c r="CVO31"/>
      <c r="CVP31"/>
      <c r="CVQ31"/>
      <c r="CVR31"/>
      <c r="CVS31"/>
      <c r="CVT31"/>
      <c r="CVU31"/>
      <c r="CVV31"/>
      <c r="CVW31"/>
      <c r="CVX31"/>
      <c r="CVY31"/>
      <c r="CVZ31"/>
      <c r="CWA31"/>
      <c r="CWB31"/>
      <c r="CWC31"/>
      <c r="CWD31"/>
      <c r="CWE31"/>
      <c r="CWF31"/>
      <c r="CWG31"/>
      <c r="CWH31"/>
      <c r="CWI31"/>
      <c r="CWJ31"/>
      <c r="CWK31"/>
      <c r="CWL31"/>
      <c r="CWM31"/>
      <c r="CWN31"/>
      <c r="CWO31"/>
      <c r="CWP31"/>
      <c r="CWQ31"/>
      <c r="CWR31"/>
      <c r="CWS31"/>
      <c r="CWT31"/>
      <c r="CWU31"/>
      <c r="CWV31"/>
      <c r="CWW31"/>
      <c r="CWX31"/>
      <c r="CWY31"/>
      <c r="CWZ31"/>
      <c r="CXA31"/>
      <c r="CXB31"/>
      <c r="CXC31"/>
      <c r="CXD31"/>
      <c r="CXE31"/>
      <c r="CXF31"/>
      <c r="CXG31"/>
      <c r="CXH31"/>
      <c r="CXI31"/>
      <c r="CXJ31"/>
      <c r="CXK31"/>
      <c r="CXL31"/>
      <c r="CXM31"/>
      <c r="CXN31"/>
      <c r="CXO31"/>
      <c r="CXP31"/>
      <c r="CXQ31"/>
      <c r="CXR31"/>
      <c r="CXS31"/>
      <c r="CXT31"/>
      <c r="CXU31"/>
      <c r="CXV31"/>
      <c r="CXW31"/>
      <c r="CXX31"/>
      <c r="CXY31"/>
      <c r="CXZ31"/>
      <c r="CYA31"/>
      <c r="CYB31"/>
      <c r="CYC31"/>
      <c r="CYD31"/>
      <c r="CYE31"/>
      <c r="CYF31"/>
      <c r="CYG31"/>
      <c r="CYH31"/>
      <c r="CYI31"/>
      <c r="CYJ31"/>
      <c r="CYK31"/>
      <c r="CYL31"/>
      <c r="CYM31"/>
      <c r="CYN31"/>
      <c r="CYO31"/>
      <c r="CYP31"/>
      <c r="CYQ31"/>
      <c r="CYR31"/>
      <c r="CYS31"/>
      <c r="CYT31"/>
      <c r="CYU31"/>
      <c r="CYV31"/>
      <c r="CYW31"/>
      <c r="CYX31"/>
      <c r="CYY31"/>
      <c r="CYZ31"/>
      <c r="CZA31"/>
      <c r="CZB31"/>
      <c r="CZC31"/>
      <c r="CZD31"/>
      <c r="CZE31"/>
      <c r="CZF31"/>
      <c r="CZG31"/>
      <c r="CZH31"/>
      <c r="CZI31"/>
      <c r="CZJ31"/>
      <c r="CZK31"/>
      <c r="CZL31"/>
      <c r="CZM31"/>
      <c r="CZN31"/>
      <c r="CZO31"/>
      <c r="CZP31"/>
      <c r="CZQ31"/>
      <c r="CZR31"/>
      <c r="CZS31"/>
      <c r="CZT31"/>
      <c r="CZU31"/>
      <c r="CZV31"/>
      <c r="CZW31"/>
      <c r="CZX31"/>
      <c r="CZY31"/>
      <c r="CZZ31"/>
      <c r="DAA31"/>
      <c r="DAB31"/>
      <c r="DAC31"/>
      <c r="DAD31"/>
      <c r="DAE31"/>
      <c r="DAF31"/>
      <c r="DAG31"/>
      <c r="DAH31"/>
      <c r="DAI31"/>
      <c r="DAJ31"/>
      <c r="DAK31"/>
      <c r="DAL31"/>
      <c r="DAM31"/>
      <c r="DAN31"/>
      <c r="DAO31"/>
      <c r="DAP31"/>
      <c r="DAQ31"/>
      <c r="DAR31"/>
      <c r="DAS31"/>
      <c r="DAT31"/>
      <c r="DAU31"/>
      <c r="DAV31"/>
      <c r="DAW31"/>
      <c r="DAX31"/>
      <c r="DAY31"/>
      <c r="DAZ31"/>
      <c r="DBA31"/>
      <c r="DBB31"/>
      <c r="DBC31"/>
      <c r="DBD31"/>
      <c r="DBE31"/>
      <c r="DBF31"/>
      <c r="DBG31"/>
      <c r="DBH31"/>
      <c r="DBI31"/>
      <c r="DBJ31"/>
      <c r="DBK31"/>
      <c r="DBL31"/>
      <c r="DBM31"/>
      <c r="DBN31"/>
      <c r="DBO31"/>
      <c r="DBP31"/>
      <c r="DBQ31"/>
      <c r="DBR31"/>
      <c r="DBS31"/>
      <c r="DBT31"/>
      <c r="DBU31"/>
      <c r="DBV31"/>
      <c r="DBW31"/>
      <c r="DBX31"/>
      <c r="DBY31"/>
      <c r="DBZ31"/>
      <c r="DCA31"/>
      <c r="DCB31"/>
      <c r="DCC31"/>
      <c r="DCD31"/>
      <c r="DCE31"/>
      <c r="DCF31"/>
      <c r="DCG31"/>
      <c r="DCH31"/>
      <c r="DCI31"/>
      <c r="DCJ31"/>
      <c r="DCK31"/>
      <c r="DCL31"/>
      <c r="DCM31"/>
      <c r="DCN31"/>
      <c r="DCO31"/>
      <c r="DCP31"/>
      <c r="DCQ31"/>
      <c r="DCR31"/>
      <c r="DCS31"/>
      <c r="DCT31"/>
      <c r="DCU31"/>
      <c r="DCV31"/>
      <c r="DCW31"/>
      <c r="DCX31"/>
      <c r="DCY31"/>
      <c r="DCZ31"/>
      <c r="DDA31"/>
      <c r="DDB31"/>
      <c r="DDC31"/>
      <c r="DDD31"/>
      <c r="DDE31"/>
      <c r="DDF31"/>
      <c r="DDG31"/>
      <c r="DDH31"/>
      <c r="DDI31"/>
      <c r="DDJ31"/>
      <c r="DDK31"/>
      <c r="DDL31"/>
      <c r="DDM31"/>
      <c r="DDN31"/>
      <c r="DDO31"/>
      <c r="DDP31"/>
      <c r="DDQ31"/>
      <c r="DDR31"/>
      <c r="DDS31"/>
      <c r="DDT31"/>
      <c r="DDU31"/>
      <c r="DDV31"/>
      <c r="DDW31"/>
      <c r="DDX31"/>
      <c r="DDY31"/>
      <c r="DDZ31"/>
      <c r="DEA31"/>
      <c r="DEB31"/>
      <c r="DEC31"/>
      <c r="DED31"/>
      <c r="DEE31"/>
      <c r="DEF31"/>
      <c r="DEG31"/>
      <c r="DEH31"/>
      <c r="DEI31"/>
      <c r="DEJ31"/>
      <c r="DEK31"/>
      <c r="DEL31"/>
      <c r="DEM31"/>
      <c r="DEN31"/>
      <c r="DEO31"/>
      <c r="DEP31"/>
      <c r="DEQ31"/>
      <c r="DER31"/>
      <c r="DES31"/>
      <c r="DET31"/>
      <c r="DEU31"/>
      <c r="DEV31"/>
      <c r="DEW31"/>
      <c r="DEX31"/>
      <c r="DEY31"/>
      <c r="DEZ31"/>
      <c r="DFA31"/>
      <c r="DFB31"/>
      <c r="DFC31"/>
      <c r="DFD31"/>
      <c r="DFE31"/>
      <c r="DFF31"/>
      <c r="DFG31"/>
      <c r="DFH31"/>
      <c r="DFI31"/>
      <c r="DFJ31"/>
      <c r="DFK31"/>
      <c r="DFL31"/>
      <c r="DFM31"/>
      <c r="DFN31"/>
      <c r="DFO31"/>
      <c r="DFP31"/>
      <c r="DFQ31"/>
      <c r="DFR31"/>
      <c r="DFS31"/>
      <c r="DFT31"/>
      <c r="DFU31"/>
      <c r="DFV31"/>
      <c r="DFW31"/>
      <c r="DFX31"/>
      <c r="DFY31"/>
      <c r="DFZ31"/>
      <c r="DGA31"/>
      <c r="DGB31"/>
      <c r="DGC31"/>
      <c r="DGD31"/>
      <c r="DGE31"/>
      <c r="DGF31"/>
      <c r="DGG31"/>
      <c r="DGH31"/>
      <c r="DGI31"/>
      <c r="DGJ31"/>
      <c r="DGK31"/>
      <c r="DGL31"/>
      <c r="DGM31"/>
      <c r="DGN31"/>
      <c r="DGO31"/>
      <c r="DGP31"/>
      <c r="DGQ31"/>
      <c r="DGR31"/>
      <c r="DGS31"/>
      <c r="DGT31"/>
      <c r="DGU31"/>
      <c r="DGV31"/>
      <c r="DGW31"/>
      <c r="DGX31"/>
      <c r="DGY31"/>
      <c r="DGZ31"/>
      <c r="DHA31"/>
      <c r="DHB31"/>
      <c r="DHC31"/>
      <c r="DHD31"/>
      <c r="DHE31"/>
      <c r="DHF31"/>
      <c r="DHG31"/>
      <c r="DHH31"/>
      <c r="DHI31"/>
      <c r="DHJ31"/>
      <c r="DHK31"/>
      <c r="DHL31"/>
      <c r="DHM31"/>
      <c r="DHN31"/>
      <c r="DHO31"/>
      <c r="DHP31"/>
      <c r="DHQ31"/>
      <c r="DHR31"/>
      <c r="DHS31"/>
      <c r="DHT31"/>
      <c r="DHU31"/>
      <c r="DHV31"/>
      <c r="DHW31"/>
      <c r="DHX31"/>
      <c r="DHY31"/>
      <c r="DHZ31"/>
      <c r="DIA31"/>
      <c r="DIB31"/>
      <c r="DIC31"/>
      <c r="DID31"/>
      <c r="DIE31"/>
      <c r="DIF31"/>
      <c r="DIG31"/>
      <c r="DIH31"/>
      <c r="DII31"/>
      <c r="DIJ31"/>
      <c r="DIK31"/>
      <c r="DIL31"/>
      <c r="DIM31"/>
      <c r="DIN31"/>
      <c r="DIO31"/>
      <c r="DIP31"/>
      <c r="DIQ31"/>
      <c r="DIR31"/>
      <c r="DIS31"/>
      <c r="DIT31"/>
      <c r="DIU31"/>
      <c r="DIV31"/>
      <c r="DIW31"/>
      <c r="DIX31"/>
      <c r="DIY31"/>
      <c r="DIZ31"/>
      <c r="DJA31"/>
      <c r="DJB31"/>
      <c r="DJC31"/>
      <c r="DJD31"/>
      <c r="DJE31"/>
      <c r="DJF31"/>
      <c r="DJG31"/>
      <c r="DJH31"/>
      <c r="DJI31"/>
      <c r="DJJ31"/>
      <c r="DJK31"/>
      <c r="DJL31"/>
      <c r="DJM31"/>
      <c r="DJN31"/>
      <c r="DJO31"/>
      <c r="DJP31"/>
      <c r="DJQ31"/>
      <c r="DJR31"/>
      <c r="DJS31"/>
      <c r="DJT31"/>
      <c r="DJU31"/>
      <c r="DJV31"/>
      <c r="DJW31"/>
      <c r="DJX31"/>
      <c r="DJY31"/>
      <c r="DJZ31"/>
      <c r="DKA31"/>
      <c r="DKB31"/>
      <c r="DKC31"/>
      <c r="DKD31"/>
      <c r="DKE31"/>
      <c r="DKF31"/>
      <c r="DKG31"/>
      <c r="DKH31"/>
      <c r="DKI31"/>
      <c r="DKJ31"/>
      <c r="DKK31"/>
      <c r="DKL31"/>
      <c r="DKM31"/>
      <c r="DKN31"/>
      <c r="DKO31"/>
      <c r="DKP31"/>
      <c r="DKQ31"/>
      <c r="DKR31"/>
      <c r="DKS31"/>
      <c r="DKT31"/>
      <c r="DKU31"/>
      <c r="DKV31"/>
      <c r="DKW31"/>
      <c r="DKX31"/>
      <c r="DKY31"/>
      <c r="DKZ31"/>
      <c r="DLA31"/>
      <c r="DLB31"/>
      <c r="DLC31"/>
      <c r="DLD31"/>
      <c r="DLE31"/>
      <c r="DLF31"/>
      <c r="DLG31"/>
      <c r="DLH31"/>
      <c r="DLI31"/>
      <c r="DLJ31"/>
      <c r="DLK31"/>
      <c r="DLL31"/>
      <c r="DLM31"/>
      <c r="DLN31"/>
      <c r="DLO31"/>
      <c r="DLP31"/>
      <c r="DLQ31"/>
      <c r="DLR31"/>
      <c r="DLS31"/>
      <c r="DLT31"/>
      <c r="DLU31"/>
      <c r="DLV31"/>
      <c r="DLW31"/>
      <c r="DLX31"/>
      <c r="DLY31"/>
      <c r="DLZ31"/>
      <c r="DMA31"/>
      <c r="DMB31"/>
      <c r="DMC31"/>
      <c r="DMD31"/>
      <c r="DME31"/>
      <c r="DMF31"/>
      <c r="DMG31"/>
      <c r="DMH31"/>
      <c r="DMI31"/>
      <c r="DMJ31"/>
      <c r="DMK31"/>
      <c r="DML31"/>
      <c r="DMM31"/>
      <c r="DMN31"/>
      <c r="DMO31"/>
      <c r="DMP31"/>
      <c r="DMQ31"/>
      <c r="DMR31"/>
      <c r="DMS31"/>
      <c r="DMT31"/>
      <c r="DMU31"/>
      <c r="DMV31"/>
      <c r="DMW31"/>
      <c r="DMX31"/>
      <c r="DMY31"/>
      <c r="DMZ31"/>
      <c r="DNA31"/>
      <c r="DNB31"/>
      <c r="DNC31"/>
      <c r="DND31"/>
      <c r="DNE31"/>
      <c r="DNF31"/>
      <c r="DNG31"/>
      <c r="DNH31"/>
      <c r="DNI31"/>
      <c r="DNJ31"/>
      <c r="DNK31"/>
      <c r="DNL31"/>
      <c r="DNM31"/>
      <c r="DNN31"/>
      <c r="DNO31"/>
      <c r="DNP31"/>
      <c r="DNQ31"/>
      <c r="DNR31"/>
      <c r="DNS31"/>
      <c r="DNT31"/>
      <c r="DNU31"/>
      <c r="DNV31"/>
      <c r="DNW31"/>
      <c r="DNX31"/>
      <c r="DNY31"/>
      <c r="DNZ31"/>
      <c r="DOA31"/>
      <c r="DOB31"/>
      <c r="DOC31"/>
      <c r="DOD31"/>
      <c r="DOE31"/>
      <c r="DOF31"/>
      <c r="DOG31"/>
      <c r="DOH31"/>
      <c r="DOI31"/>
      <c r="DOJ31"/>
      <c r="DOK31"/>
      <c r="DOL31"/>
      <c r="DOM31"/>
      <c r="DON31"/>
      <c r="DOO31"/>
      <c r="DOP31"/>
      <c r="DOQ31"/>
      <c r="DOR31"/>
      <c r="DOS31"/>
      <c r="DOT31"/>
      <c r="DOU31"/>
      <c r="DOV31"/>
      <c r="DOW31"/>
      <c r="DOX31"/>
      <c r="DOY31"/>
      <c r="DOZ31"/>
      <c r="DPA31"/>
      <c r="DPB31"/>
      <c r="DPC31"/>
      <c r="DPD31"/>
      <c r="DPE31"/>
      <c r="DPF31"/>
      <c r="DPG31"/>
      <c r="DPH31"/>
      <c r="DPI31"/>
      <c r="DPJ31"/>
      <c r="DPK31"/>
      <c r="DPL31"/>
      <c r="DPM31"/>
      <c r="DPN31"/>
      <c r="DPO31"/>
      <c r="DPP31"/>
      <c r="DPQ31"/>
      <c r="DPR31"/>
      <c r="DPS31"/>
      <c r="DPT31"/>
      <c r="DPU31"/>
      <c r="DPV31"/>
      <c r="DPW31"/>
      <c r="DPX31"/>
      <c r="DPY31"/>
      <c r="DPZ31"/>
      <c r="DQA31"/>
      <c r="DQB31"/>
      <c r="DQC31"/>
      <c r="DQD31"/>
      <c r="DQE31"/>
      <c r="DQF31"/>
      <c r="DQG31"/>
      <c r="DQH31"/>
      <c r="DQI31"/>
      <c r="DQJ31"/>
      <c r="DQK31"/>
      <c r="DQL31"/>
      <c r="DQM31"/>
      <c r="DQN31"/>
      <c r="DQO31"/>
      <c r="DQP31"/>
      <c r="DQQ31"/>
      <c r="DQR31"/>
      <c r="DQS31"/>
      <c r="DQT31"/>
      <c r="DQU31"/>
      <c r="DQV31"/>
      <c r="DQW31"/>
      <c r="DQX31"/>
      <c r="DQY31"/>
      <c r="DQZ31"/>
      <c r="DRA31"/>
      <c r="DRB31"/>
      <c r="DRC31"/>
      <c r="DRD31"/>
      <c r="DRE31"/>
      <c r="DRF31"/>
      <c r="DRG31"/>
      <c r="DRH31"/>
      <c r="DRI31"/>
      <c r="DRJ31"/>
      <c r="DRK31"/>
      <c r="DRL31"/>
      <c r="DRM31"/>
      <c r="DRN31"/>
      <c r="DRO31"/>
      <c r="DRP31"/>
      <c r="DRQ31"/>
      <c r="DRR31"/>
      <c r="DRS31"/>
      <c r="DRT31"/>
      <c r="DRU31"/>
      <c r="DRV31"/>
      <c r="DRW31"/>
      <c r="DRX31"/>
      <c r="DRY31"/>
      <c r="DRZ31"/>
      <c r="DSA31"/>
      <c r="DSB31"/>
      <c r="DSC31"/>
      <c r="DSD31"/>
      <c r="DSE31"/>
      <c r="DSF31"/>
      <c r="DSG31"/>
      <c r="DSH31"/>
      <c r="DSI31"/>
      <c r="DSJ31"/>
      <c r="DSK31"/>
      <c r="DSL31"/>
      <c r="DSM31"/>
      <c r="DSN31"/>
      <c r="DSO31"/>
      <c r="DSP31"/>
      <c r="DSQ31"/>
      <c r="DSR31"/>
      <c r="DSS31"/>
      <c r="DST31"/>
      <c r="DSU31"/>
      <c r="DSV31"/>
      <c r="DSW31"/>
      <c r="DSX31"/>
      <c r="DSY31"/>
      <c r="DSZ31"/>
      <c r="DTA31"/>
      <c r="DTB31"/>
      <c r="DTC31"/>
      <c r="DTD31"/>
      <c r="DTE31"/>
      <c r="DTF31"/>
      <c r="DTG31"/>
      <c r="DTH31"/>
      <c r="DTI31"/>
      <c r="DTJ31"/>
      <c r="DTK31"/>
      <c r="DTL31"/>
      <c r="DTM31"/>
      <c r="DTN31"/>
      <c r="DTO31"/>
      <c r="DTP31"/>
      <c r="DTQ31"/>
      <c r="DTR31"/>
      <c r="DTS31"/>
      <c r="DTT31"/>
      <c r="DTU31"/>
      <c r="DTV31"/>
      <c r="DTW31"/>
      <c r="DTX31"/>
      <c r="DTY31"/>
      <c r="DTZ31"/>
      <c r="DUA31"/>
      <c r="DUB31"/>
      <c r="DUC31"/>
      <c r="DUD31"/>
      <c r="DUE31"/>
      <c r="DUF31"/>
      <c r="DUG31"/>
      <c r="DUH31"/>
      <c r="DUI31"/>
      <c r="DUJ31"/>
      <c r="DUK31"/>
      <c r="DUL31"/>
      <c r="DUM31"/>
      <c r="DUN31"/>
      <c r="DUO31"/>
      <c r="DUP31"/>
      <c r="DUQ31"/>
      <c r="DUR31"/>
      <c r="DUS31"/>
      <c r="DUT31"/>
      <c r="DUU31"/>
      <c r="DUV31"/>
      <c r="DUW31"/>
      <c r="DUX31"/>
      <c r="DUY31"/>
      <c r="DUZ31"/>
      <c r="DVA31"/>
      <c r="DVB31"/>
      <c r="DVC31"/>
      <c r="DVD31"/>
      <c r="DVE31"/>
      <c r="DVF31"/>
      <c r="DVG31"/>
      <c r="DVH31"/>
      <c r="DVI31"/>
      <c r="DVJ31"/>
      <c r="DVK31"/>
      <c r="DVL31"/>
      <c r="DVM31"/>
      <c r="DVN31"/>
      <c r="DVO31"/>
      <c r="DVP31"/>
      <c r="DVQ31"/>
      <c r="DVR31"/>
      <c r="DVS31"/>
      <c r="DVT31"/>
      <c r="DVU31"/>
      <c r="DVV31"/>
      <c r="DVW31"/>
      <c r="DVX31"/>
      <c r="DVY31"/>
      <c r="DVZ31"/>
      <c r="DWA31"/>
      <c r="DWB31"/>
      <c r="DWC31"/>
      <c r="DWD31"/>
      <c r="DWE31"/>
      <c r="DWF31"/>
      <c r="DWG31"/>
      <c r="DWH31"/>
      <c r="DWI31"/>
      <c r="DWJ31"/>
      <c r="DWK31"/>
      <c r="DWL31"/>
      <c r="DWM31"/>
      <c r="DWN31"/>
      <c r="DWO31"/>
      <c r="DWP31"/>
      <c r="DWQ31"/>
      <c r="DWR31"/>
      <c r="DWS31"/>
      <c r="DWT31"/>
      <c r="DWU31"/>
      <c r="DWV31"/>
      <c r="DWW31"/>
      <c r="DWX31"/>
      <c r="DWY31"/>
      <c r="DWZ31"/>
      <c r="DXA31"/>
      <c r="DXB31"/>
      <c r="DXC31"/>
      <c r="DXD31"/>
      <c r="DXE31"/>
      <c r="DXF31"/>
      <c r="DXG31"/>
      <c r="DXH31"/>
      <c r="DXI31"/>
      <c r="DXJ31"/>
      <c r="DXK31"/>
      <c r="DXL31"/>
      <c r="DXM31"/>
      <c r="DXN31"/>
      <c r="DXO31"/>
      <c r="DXP31"/>
      <c r="DXQ31"/>
      <c r="DXR31"/>
      <c r="DXS31"/>
      <c r="DXT31"/>
      <c r="DXU31"/>
      <c r="DXV31"/>
      <c r="DXW31"/>
      <c r="DXX31"/>
      <c r="DXY31"/>
      <c r="DXZ31"/>
      <c r="DYA31"/>
      <c r="DYB31"/>
      <c r="DYC31"/>
      <c r="DYD31"/>
      <c r="DYE31"/>
      <c r="DYF31"/>
      <c r="DYG31"/>
      <c r="DYH31"/>
      <c r="DYI31"/>
      <c r="DYJ31"/>
      <c r="DYK31"/>
      <c r="DYL31"/>
      <c r="DYM31"/>
      <c r="DYN31"/>
      <c r="DYO31"/>
      <c r="DYP31"/>
      <c r="DYQ31"/>
      <c r="DYR31"/>
      <c r="DYS31"/>
      <c r="DYT31"/>
      <c r="DYU31"/>
      <c r="DYV31"/>
      <c r="DYW31"/>
      <c r="DYX31"/>
      <c r="DYY31"/>
      <c r="DYZ31"/>
      <c r="DZA31"/>
      <c r="DZB31"/>
      <c r="DZC31"/>
      <c r="DZD31"/>
      <c r="DZE31"/>
      <c r="DZF31"/>
      <c r="DZG31"/>
      <c r="DZH31"/>
      <c r="DZI31"/>
      <c r="DZJ31"/>
      <c r="DZK31"/>
      <c r="DZL31"/>
      <c r="DZM31"/>
      <c r="DZN31"/>
      <c r="DZO31"/>
      <c r="DZP31"/>
      <c r="DZQ31"/>
      <c r="DZR31"/>
      <c r="DZS31"/>
      <c r="DZT31"/>
      <c r="DZU31"/>
      <c r="DZV31"/>
      <c r="DZW31"/>
      <c r="DZX31"/>
      <c r="DZY31"/>
      <c r="DZZ31"/>
      <c r="EAA31"/>
      <c r="EAB31"/>
      <c r="EAC31"/>
      <c r="EAD31"/>
      <c r="EAE31"/>
      <c r="EAF31"/>
      <c r="EAG31"/>
      <c r="EAH31"/>
      <c r="EAI31"/>
      <c r="EAJ31"/>
      <c r="EAK31"/>
      <c r="EAL31"/>
      <c r="EAM31"/>
      <c r="EAN31"/>
      <c r="EAO31"/>
      <c r="EAP31"/>
      <c r="EAQ31"/>
      <c r="EAR31"/>
      <c r="EAS31"/>
      <c r="EAT31"/>
      <c r="EAU31"/>
      <c r="EAV31"/>
      <c r="EAW31"/>
      <c r="EAX31"/>
      <c r="EAY31"/>
      <c r="EAZ31"/>
      <c r="EBA31"/>
      <c r="EBB31"/>
      <c r="EBC31"/>
      <c r="EBD31"/>
      <c r="EBE31"/>
      <c r="EBF31"/>
      <c r="EBG31"/>
      <c r="EBH31"/>
      <c r="EBI31"/>
      <c r="EBJ31"/>
      <c r="EBK31"/>
      <c r="EBL31"/>
      <c r="EBM31"/>
      <c r="EBN31"/>
      <c r="EBO31"/>
      <c r="EBP31"/>
      <c r="EBQ31"/>
      <c r="EBR31"/>
      <c r="EBS31"/>
      <c r="EBT31"/>
      <c r="EBU31"/>
      <c r="EBV31"/>
      <c r="EBW31"/>
      <c r="EBX31"/>
      <c r="EBY31"/>
      <c r="EBZ31"/>
      <c r="ECA31"/>
      <c r="ECB31"/>
      <c r="ECC31"/>
      <c r="ECD31"/>
      <c r="ECE31"/>
      <c r="ECF31"/>
      <c r="ECG31"/>
      <c r="ECH31"/>
      <c r="ECI31"/>
      <c r="ECJ31"/>
      <c r="ECK31"/>
      <c r="ECL31"/>
      <c r="ECM31"/>
      <c r="ECN31"/>
      <c r="ECO31"/>
      <c r="ECP31"/>
      <c r="ECQ31"/>
      <c r="ECR31"/>
      <c r="ECS31"/>
      <c r="ECT31"/>
      <c r="ECU31"/>
      <c r="ECV31"/>
      <c r="ECW31"/>
      <c r="ECX31"/>
      <c r="ECY31"/>
      <c r="ECZ31"/>
      <c r="EDA31"/>
      <c r="EDB31"/>
      <c r="EDC31"/>
      <c r="EDD31"/>
      <c r="EDE31"/>
      <c r="EDF31"/>
      <c r="EDG31"/>
      <c r="EDH31"/>
      <c r="EDI31"/>
      <c r="EDJ31"/>
      <c r="EDK31"/>
      <c r="EDL31"/>
      <c r="EDM31"/>
      <c r="EDN31"/>
      <c r="EDO31"/>
      <c r="EDP31"/>
      <c r="EDQ31"/>
      <c r="EDR31"/>
      <c r="EDS31"/>
      <c r="EDT31"/>
      <c r="EDU31"/>
      <c r="EDV31"/>
      <c r="EDW31"/>
      <c r="EDX31"/>
      <c r="EDY31"/>
      <c r="EDZ31"/>
      <c r="EEA31"/>
      <c r="EEB31"/>
      <c r="EEC31"/>
      <c r="EED31"/>
      <c r="EEE31"/>
      <c r="EEF31"/>
      <c r="EEG31"/>
      <c r="EEH31"/>
      <c r="EEI31"/>
      <c r="EEJ31"/>
      <c r="EEK31"/>
      <c r="EEL31"/>
      <c r="EEM31"/>
      <c r="EEN31"/>
      <c r="EEO31"/>
      <c r="EEP31"/>
      <c r="EEQ31"/>
      <c r="EER31"/>
      <c r="EES31"/>
      <c r="EET31"/>
      <c r="EEU31"/>
      <c r="EEV31"/>
      <c r="EEW31"/>
      <c r="EEX31"/>
      <c r="EEY31"/>
      <c r="EEZ31"/>
      <c r="EFA31"/>
      <c r="EFB31"/>
      <c r="EFC31"/>
      <c r="EFD31"/>
      <c r="EFE31"/>
      <c r="EFF31"/>
      <c r="EFG31"/>
      <c r="EFH31"/>
      <c r="EFI31"/>
      <c r="EFJ31"/>
      <c r="EFK31"/>
      <c r="EFL31"/>
      <c r="EFM31"/>
      <c r="EFN31"/>
      <c r="EFO31"/>
      <c r="EFP31"/>
      <c r="EFQ31"/>
      <c r="EFR31"/>
      <c r="EFS31"/>
      <c r="EFT31"/>
      <c r="EFU31"/>
      <c r="EFV31"/>
      <c r="EFW31"/>
      <c r="EFX31"/>
      <c r="EFY31"/>
      <c r="EFZ31"/>
      <c r="EGA31"/>
      <c r="EGB31"/>
      <c r="EGC31"/>
      <c r="EGD31"/>
      <c r="EGE31"/>
      <c r="EGF31"/>
      <c r="EGG31"/>
      <c r="EGH31"/>
      <c r="EGI31"/>
      <c r="EGJ31"/>
      <c r="EGK31"/>
      <c r="EGL31"/>
      <c r="EGM31"/>
      <c r="EGN31"/>
      <c r="EGO31"/>
      <c r="EGP31"/>
      <c r="EGQ31"/>
      <c r="EGR31"/>
      <c r="EGS31"/>
      <c r="EGT31"/>
      <c r="EGU31"/>
      <c r="EGV31"/>
      <c r="EGW31"/>
      <c r="EGX31"/>
      <c r="EGY31"/>
      <c r="EGZ31"/>
      <c r="EHA31"/>
      <c r="EHB31"/>
      <c r="EHC31"/>
      <c r="EHD31"/>
      <c r="EHE31"/>
      <c r="EHF31"/>
      <c r="EHG31"/>
      <c r="EHH31"/>
      <c r="EHI31"/>
      <c r="EHJ31"/>
      <c r="EHK31"/>
      <c r="EHL31"/>
      <c r="EHM31"/>
      <c r="EHN31"/>
      <c r="EHO31"/>
      <c r="EHP31"/>
      <c r="EHQ31"/>
      <c r="EHR31"/>
      <c r="EHS31"/>
      <c r="EHT31"/>
      <c r="EHU31"/>
      <c r="EHV31"/>
      <c r="EHW31"/>
      <c r="EHX31"/>
      <c r="EHY31"/>
      <c r="EHZ31"/>
      <c r="EIA31"/>
      <c r="EIB31"/>
      <c r="EIC31"/>
      <c r="EID31"/>
      <c r="EIE31"/>
      <c r="EIF31"/>
      <c r="EIG31"/>
      <c r="EIH31"/>
      <c r="EII31"/>
      <c r="EIJ31"/>
      <c r="EIK31"/>
      <c r="EIL31"/>
      <c r="EIM31"/>
      <c r="EIN31"/>
      <c r="EIO31"/>
      <c r="EIP31"/>
      <c r="EIQ31"/>
      <c r="EIR31"/>
      <c r="EIS31"/>
      <c r="EIT31"/>
      <c r="EIU31"/>
      <c r="EIV31"/>
      <c r="EIW31"/>
      <c r="EIX31"/>
      <c r="EIY31"/>
      <c r="EIZ31"/>
      <c r="EJA31"/>
      <c r="EJB31"/>
      <c r="EJC31"/>
      <c r="EJD31"/>
      <c r="EJE31"/>
      <c r="EJF31"/>
      <c r="EJG31"/>
      <c r="EJH31"/>
      <c r="EJI31"/>
      <c r="EJJ31"/>
      <c r="EJK31"/>
      <c r="EJL31"/>
      <c r="EJM31"/>
      <c r="EJN31"/>
      <c r="EJO31"/>
      <c r="EJP31"/>
      <c r="EJQ31"/>
      <c r="EJR31"/>
      <c r="EJS31"/>
      <c r="EJT31"/>
      <c r="EJU31"/>
      <c r="EJV31"/>
      <c r="EJW31"/>
      <c r="EJX31"/>
      <c r="EJY31"/>
      <c r="EJZ31"/>
      <c r="EKA31"/>
      <c r="EKB31"/>
      <c r="EKC31"/>
      <c r="EKD31"/>
      <c r="EKE31"/>
      <c r="EKF31"/>
      <c r="EKG31"/>
      <c r="EKH31"/>
      <c r="EKI31"/>
      <c r="EKJ31"/>
      <c r="EKK31"/>
      <c r="EKL31"/>
      <c r="EKM31"/>
      <c r="EKN31"/>
      <c r="EKO31"/>
      <c r="EKP31"/>
      <c r="EKQ31"/>
      <c r="EKR31"/>
      <c r="EKS31"/>
      <c r="EKT31"/>
      <c r="EKU31"/>
      <c r="EKV31"/>
      <c r="EKW31"/>
      <c r="EKX31"/>
      <c r="EKY31"/>
      <c r="EKZ31"/>
      <c r="ELA31"/>
      <c r="ELB31"/>
      <c r="ELC31"/>
      <c r="ELD31"/>
      <c r="ELE31"/>
      <c r="ELF31"/>
      <c r="ELG31"/>
      <c r="ELH31"/>
      <c r="ELI31"/>
      <c r="ELJ31"/>
      <c r="ELK31"/>
      <c r="ELL31"/>
      <c r="ELM31"/>
      <c r="ELN31"/>
      <c r="ELO31"/>
      <c r="ELP31"/>
      <c r="ELQ31"/>
      <c r="ELR31"/>
      <c r="ELS31"/>
      <c r="ELT31"/>
      <c r="ELU31"/>
      <c r="ELV31"/>
      <c r="ELW31"/>
      <c r="ELX31"/>
      <c r="ELY31"/>
      <c r="ELZ31"/>
      <c r="EMA31"/>
      <c r="EMB31"/>
      <c r="EMC31"/>
      <c r="EMD31"/>
      <c r="EME31"/>
      <c r="EMF31"/>
      <c r="EMG31"/>
      <c r="EMH31"/>
      <c r="EMI31"/>
      <c r="EMJ31"/>
      <c r="EMK31"/>
      <c r="EML31"/>
      <c r="EMM31"/>
      <c r="EMN31"/>
      <c r="EMO31"/>
      <c r="EMP31"/>
      <c r="EMQ31"/>
      <c r="EMR31"/>
      <c r="EMS31"/>
      <c r="EMT31"/>
      <c r="EMU31"/>
      <c r="EMV31"/>
      <c r="EMW31"/>
      <c r="EMX31"/>
      <c r="EMY31"/>
      <c r="EMZ31"/>
      <c r="ENA31"/>
      <c r="ENB31"/>
      <c r="ENC31"/>
      <c r="END31"/>
      <c r="ENE31"/>
      <c r="ENF31"/>
      <c r="ENG31"/>
      <c r="ENH31"/>
      <c r="ENI31"/>
      <c r="ENJ31"/>
      <c r="ENK31"/>
      <c r="ENL31"/>
      <c r="ENM31"/>
      <c r="ENN31"/>
      <c r="ENO31"/>
      <c r="ENP31"/>
      <c r="ENQ31"/>
      <c r="ENR31"/>
      <c r="ENS31"/>
      <c r="ENT31"/>
      <c r="ENU31"/>
      <c r="ENV31"/>
      <c r="ENW31"/>
      <c r="ENX31"/>
      <c r="ENY31"/>
      <c r="ENZ31"/>
      <c r="EOA31"/>
      <c r="EOB31"/>
      <c r="EOC31"/>
      <c r="EOD31"/>
      <c r="EOE31"/>
      <c r="EOF31"/>
      <c r="EOG31"/>
      <c r="EOH31"/>
      <c r="EOI31"/>
      <c r="EOJ31"/>
      <c r="EOK31"/>
      <c r="EOL31"/>
      <c r="EOM31"/>
      <c r="EON31"/>
      <c r="EOO31"/>
      <c r="EOP31"/>
      <c r="EOQ31"/>
      <c r="EOR31"/>
      <c r="EOS31"/>
      <c r="EOT31"/>
      <c r="EOU31"/>
      <c r="EOV31"/>
      <c r="EOW31"/>
      <c r="EOX31"/>
      <c r="EOY31"/>
      <c r="EOZ31"/>
      <c r="EPA31"/>
      <c r="EPB31"/>
      <c r="EPC31"/>
      <c r="EPD31"/>
      <c r="EPE31"/>
      <c r="EPF31"/>
      <c r="EPG31"/>
      <c r="EPH31"/>
      <c r="EPI31"/>
      <c r="EPJ31"/>
      <c r="EPK31"/>
      <c r="EPL31"/>
      <c r="EPM31"/>
      <c r="EPN31"/>
      <c r="EPO31"/>
      <c r="EPP31"/>
      <c r="EPQ31"/>
      <c r="EPR31"/>
      <c r="EPS31"/>
      <c r="EPT31"/>
      <c r="EPU31"/>
      <c r="EPV31"/>
      <c r="EPW31"/>
      <c r="EPX31"/>
      <c r="EPY31"/>
      <c r="EPZ31"/>
      <c r="EQA31"/>
      <c r="EQB31"/>
      <c r="EQC31"/>
      <c r="EQD31"/>
      <c r="EQE31"/>
      <c r="EQF31"/>
      <c r="EQG31"/>
      <c r="EQH31"/>
      <c r="EQI31"/>
      <c r="EQJ31"/>
      <c r="EQK31"/>
      <c r="EQL31"/>
      <c r="EQM31"/>
      <c r="EQN31"/>
      <c r="EQO31"/>
      <c r="EQP31"/>
      <c r="EQQ31"/>
      <c r="EQR31"/>
      <c r="EQS31"/>
      <c r="EQT31"/>
      <c r="EQU31"/>
      <c r="EQV31"/>
      <c r="EQW31"/>
      <c r="EQX31"/>
      <c r="EQY31"/>
      <c r="EQZ31"/>
      <c r="ERA31"/>
      <c r="ERB31"/>
      <c r="ERC31"/>
      <c r="ERD31"/>
      <c r="ERE31"/>
      <c r="ERF31"/>
      <c r="ERG31"/>
      <c r="ERH31"/>
      <c r="ERI31"/>
      <c r="ERJ31"/>
      <c r="ERK31"/>
      <c r="ERL31"/>
      <c r="ERM31"/>
      <c r="ERN31"/>
      <c r="ERO31"/>
      <c r="ERP31"/>
      <c r="ERQ31"/>
      <c r="ERR31"/>
      <c r="ERS31"/>
      <c r="ERT31"/>
      <c r="ERU31"/>
      <c r="ERV31"/>
      <c r="ERW31"/>
      <c r="ERX31"/>
      <c r="ERY31"/>
      <c r="ERZ31"/>
      <c r="ESA31"/>
      <c r="ESB31"/>
      <c r="ESC31"/>
      <c r="ESD31"/>
      <c r="ESE31"/>
      <c r="ESF31"/>
      <c r="ESG31"/>
      <c r="ESH31"/>
      <c r="ESI31"/>
      <c r="ESJ31"/>
      <c r="ESK31"/>
      <c r="ESL31"/>
      <c r="ESM31"/>
      <c r="ESN31"/>
      <c r="ESO31"/>
      <c r="ESP31"/>
      <c r="ESQ31"/>
      <c r="ESR31"/>
      <c r="ESS31"/>
      <c r="EST31"/>
      <c r="ESU31"/>
      <c r="ESV31"/>
      <c r="ESW31"/>
      <c r="ESX31"/>
      <c r="ESY31"/>
      <c r="ESZ31"/>
      <c r="ETA31"/>
      <c r="ETB31"/>
      <c r="ETC31"/>
      <c r="ETD31"/>
      <c r="ETE31"/>
      <c r="ETF31"/>
      <c r="ETG31"/>
      <c r="ETH31"/>
      <c r="ETI31"/>
      <c r="ETJ31"/>
      <c r="ETK31"/>
      <c r="ETL31"/>
      <c r="ETM31"/>
      <c r="ETN31"/>
      <c r="ETO31"/>
      <c r="ETP31"/>
      <c r="ETQ31"/>
      <c r="ETR31"/>
      <c r="ETS31"/>
      <c r="ETT31"/>
      <c r="ETU31"/>
      <c r="ETV31"/>
      <c r="ETW31"/>
      <c r="ETX31"/>
      <c r="ETY31"/>
      <c r="ETZ31"/>
      <c r="EUA31"/>
      <c r="EUB31"/>
      <c r="EUC31"/>
      <c r="EUD31"/>
      <c r="EUE31"/>
      <c r="EUF31"/>
      <c r="EUG31"/>
      <c r="EUH31"/>
      <c r="EUI31"/>
      <c r="EUJ31"/>
      <c r="EUK31"/>
      <c r="EUL31"/>
      <c r="EUM31"/>
      <c r="EUN31"/>
      <c r="EUO31"/>
      <c r="EUP31"/>
      <c r="EUQ31"/>
      <c r="EUR31"/>
      <c r="EUS31"/>
      <c r="EUT31"/>
      <c r="EUU31"/>
      <c r="EUV31"/>
      <c r="EUW31"/>
      <c r="EUX31"/>
      <c r="EUY31"/>
      <c r="EUZ31"/>
      <c r="EVA31"/>
      <c r="EVB31"/>
      <c r="EVC31"/>
      <c r="EVD31"/>
      <c r="EVE31"/>
      <c r="EVF31"/>
      <c r="EVG31"/>
      <c r="EVH31"/>
      <c r="EVI31"/>
      <c r="EVJ31"/>
      <c r="EVK31"/>
      <c r="EVL31"/>
      <c r="EVM31"/>
      <c r="EVN31"/>
      <c r="EVO31"/>
      <c r="EVP31"/>
      <c r="EVQ31"/>
      <c r="EVR31"/>
      <c r="EVS31"/>
      <c r="EVT31"/>
      <c r="EVU31"/>
      <c r="EVV31"/>
      <c r="EVW31"/>
      <c r="EVX31"/>
      <c r="EVY31"/>
      <c r="EVZ31"/>
      <c r="EWA31"/>
      <c r="EWB31"/>
      <c r="EWC31"/>
      <c r="EWD31"/>
      <c r="EWE31"/>
      <c r="EWF31"/>
      <c r="EWG31"/>
      <c r="EWH31"/>
      <c r="EWI31"/>
      <c r="EWJ31"/>
      <c r="EWK31"/>
      <c r="EWL31"/>
      <c r="EWM31"/>
      <c r="EWN31"/>
      <c r="EWO31"/>
      <c r="EWP31"/>
      <c r="EWQ31"/>
      <c r="EWR31"/>
      <c r="EWS31"/>
      <c r="EWT31"/>
      <c r="EWU31"/>
      <c r="EWV31"/>
      <c r="EWW31"/>
      <c r="EWX31"/>
      <c r="EWY31"/>
      <c r="EWZ31"/>
      <c r="EXA31"/>
      <c r="EXB31"/>
      <c r="EXC31"/>
      <c r="EXD31"/>
      <c r="EXE31"/>
      <c r="EXF31"/>
      <c r="EXG31"/>
      <c r="EXH31"/>
      <c r="EXI31"/>
      <c r="EXJ31"/>
      <c r="EXK31"/>
      <c r="EXL31"/>
      <c r="EXM31"/>
      <c r="EXN31"/>
      <c r="EXO31"/>
      <c r="EXP31"/>
      <c r="EXQ31"/>
      <c r="EXR31"/>
      <c r="EXS31"/>
      <c r="EXT31"/>
      <c r="EXU31"/>
      <c r="EXV31"/>
      <c r="EXW31"/>
      <c r="EXX31"/>
      <c r="EXY31"/>
      <c r="EXZ31"/>
      <c r="EYA31"/>
      <c r="EYB31"/>
      <c r="EYC31"/>
      <c r="EYD31"/>
      <c r="EYE31"/>
      <c r="EYF31"/>
      <c r="EYG31"/>
      <c r="EYH31"/>
      <c r="EYI31"/>
      <c r="EYJ31"/>
      <c r="EYK31"/>
      <c r="EYL31"/>
      <c r="EYM31"/>
      <c r="EYN31"/>
      <c r="EYO31"/>
      <c r="EYP31"/>
      <c r="EYQ31"/>
      <c r="EYR31"/>
      <c r="EYS31"/>
      <c r="EYT31"/>
      <c r="EYU31"/>
      <c r="EYV31"/>
      <c r="EYW31"/>
      <c r="EYX31"/>
      <c r="EYY31"/>
      <c r="EYZ31"/>
      <c r="EZA31"/>
      <c r="EZB31"/>
      <c r="EZC31"/>
      <c r="EZD31"/>
      <c r="EZE31"/>
      <c r="EZF31"/>
      <c r="EZG31"/>
      <c r="EZH31"/>
      <c r="EZI31"/>
      <c r="EZJ31"/>
      <c r="EZK31"/>
      <c r="EZL31"/>
      <c r="EZM31"/>
      <c r="EZN31"/>
      <c r="EZO31"/>
      <c r="EZP31"/>
      <c r="EZQ31"/>
      <c r="EZR31"/>
      <c r="EZS31"/>
      <c r="EZT31"/>
      <c r="EZU31"/>
      <c r="EZV31"/>
      <c r="EZW31"/>
      <c r="EZX31"/>
      <c r="EZY31"/>
      <c r="EZZ31"/>
      <c r="FAA31"/>
      <c r="FAB31"/>
      <c r="FAC31"/>
      <c r="FAD31"/>
      <c r="FAE31"/>
      <c r="FAF31"/>
      <c r="FAG31"/>
      <c r="FAH31"/>
      <c r="FAI31"/>
      <c r="FAJ31"/>
      <c r="FAK31"/>
      <c r="FAL31"/>
      <c r="FAM31"/>
      <c r="FAN31"/>
      <c r="FAO31"/>
      <c r="FAP31"/>
      <c r="FAQ31"/>
      <c r="FAR31"/>
      <c r="FAS31"/>
      <c r="FAT31"/>
      <c r="FAU31"/>
      <c r="FAV31"/>
      <c r="FAW31"/>
      <c r="FAX31"/>
      <c r="FAY31"/>
      <c r="FAZ31"/>
      <c r="FBA31"/>
      <c r="FBB31"/>
      <c r="FBC31"/>
      <c r="FBD31"/>
      <c r="FBE31"/>
      <c r="FBF31"/>
      <c r="FBG31"/>
      <c r="FBH31"/>
      <c r="FBI31"/>
      <c r="FBJ31"/>
      <c r="FBK31"/>
      <c r="FBL31"/>
      <c r="FBM31"/>
      <c r="FBN31"/>
      <c r="FBO31"/>
      <c r="FBP31"/>
      <c r="FBQ31"/>
      <c r="FBR31"/>
      <c r="FBS31"/>
      <c r="FBT31"/>
      <c r="FBU31"/>
      <c r="FBV31"/>
      <c r="FBW31"/>
      <c r="FBX31"/>
      <c r="FBY31"/>
      <c r="FBZ31"/>
      <c r="FCA31"/>
      <c r="FCB31"/>
      <c r="FCC31"/>
      <c r="FCD31"/>
      <c r="FCE31"/>
      <c r="FCF31"/>
      <c r="FCG31"/>
      <c r="FCH31"/>
      <c r="FCI31"/>
      <c r="FCJ31"/>
      <c r="FCK31"/>
      <c r="FCL31"/>
      <c r="FCM31"/>
      <c r="FCN31"/>
      <c r="FCO31"/>
      <c r="FCP31"/>
      <c r="FCQ31"/>
      <c r="FCR31"/>
      <c r="FCS31"/>
      <c r="FCT31"/>
      <c r="FCU31"/>
      <c r="FCV31"/>
      <c r="FCW31"/>
      <c r="FCX31"/>
      <c r="FCY31"/>
      <c r="FCZ31"/>
      <c r="FDA31"/>
      <c r="FDB31"/>
      <c r="FDC31"/>
      <c r="FDD31"/>
      <c r="FDE31"/>
      <c r="FDF31"/>
      <c r="FDG31"/>
      <c r="FDH31"/>
      <c r="FDI31"/>
      <c r="FDJ31"/>
      <c r="FDK31"/>
      <c r="FDL31"/>
      <c r="FDM31"/>
      <c r="FDN31"/>
      <c r="FDO31"/>
      <c r="FDP31"/>
      <c r="FDQ31"/>
      <c r="FDR31"/>
      <c r="FDS31"/>
      <c r="FDT31"/>
      <c r="FDU31"/>
      <c r="FDV31"/>
      <c r="FDW31"/>
      <c r="FDX31"/>
      <c r="FDY31"/>
      <c r="FDZ31"/>
      <c r="FEA31"/>
      <c r="FEB31"/>
      <c r="FEC31"/>
      <c r="FED31"/>
      <c r="FEE31"/>
      <c r="FEF31"/>
      <c r="FEG31"/>
      <c r="FEH31"/>
      <c r="FEI31"/>
      <c r="FEJ31"/>
      <c r="FEK31"/>
      <c r="FEL31"/>
      <c r="FEM31"/>
      <c r="FEN31"/>
      <c r="FEO31"/>
      <c r="FEP31"/>
      <c r="FEQ31"/>
      <c r="FER31"/>
      <c r="FES31"/>
      <c r="FET31"/>
      <c r="FEU31"/>
      <c r="FEV31"/>
      <c r="FEW31"/>
      <c r="FEX31"/>
      <c r="FEY31"/>
      <c r="FEZ31"/>
      <c r="FFA31"/>
      <c r="FFB31"/>
      <c r="FFC31"/>
      <c r="FFD31"/>
      <c r="FFE31"/>
      <c r="FFF31"/>
      <c r="FFG31"/>
      <c r="FFH31"/>
      <c r="FFI31"/>
      <c r="FFJ31"/>
      <c r="FFK31"/>
      <c r="FFL31"/>
      <c r="FFM31"/>
      <c r="FFN31"/>
      <c r="FFO31"/>
      <c r="FFP31"/>
      <c r="FFQ31"/>
      <c r="FFR31"/>
      <c r="FFS31"/>
      <c r="FFT31"/>
      <c r="FFU31"/>
      <c r="FFV31"/>
      <c r="FFW31"/>
      <c r="FFX31"/>
      <c r="FFY31"/>
      <c r="FFZ31"/>
      <c r="FGA31"/>
      <c r="FGB31"/>
      <c r="FGC31"/>
      <c r="FGD31"/>
      <c r="FGE31"/>
      <c r="FGF31"/>
      <c r="FGG31"/>
      <c r="FGH31"/>
      <c r="FGI31"/>
      <c r="FGJ31"/>
      <c r="FGK31"/>
      <c r="FGL31"/>
      <c r="FGM31"/>
      <c r="FGN31"/>
      <c r="FGO31"/>
      <c r="FGP31"/>
      <c r="FGQ31"/>
      <c r="FGR31"/>
      <c r="FGS31"/>
      <c r="FGT31"/>
      <c r="FGU31"/>
      <c r="FGV31"/>
      <c r="FGW31"/>
      <c r="FGX31"/>
      <c r="FGY31"/>
      <c r="FGZ31"/>
      <c r="FHA31"/>
      <c r="FHB31"/>
      <c r="FHC31"/>
      <c r="FHD31"/>
      <c r="FHE31"/>
      <c r="FHF31"/>
      <c r="FHG31"/>
      <c r="FHH31"/>
      <c r="FHI31"/>
      <c r="FHJ31"/>
      <c r="FHK31"/>
      <c r="FHL31"/>
      <c r="FHM31"/>
      <c r="FHN31"/>
      <c r="FHO31"/>
      <c r="FHP31"/>
      <c r="FHQ31"/>
      <c r="FHR31"/>
      <c r="FHS31"/>
      <c r="FHT31"/>
      <c r="FHU31"/>
      <c r="FHV31"/>
      <c r="FHW31"/>
      <c r="FHX31"/>
      <c r="FHY31"/>
      <c r="FHZ31"/>
      <c r="FIA31"/>
      <c r="FIB31"/>
      <c r="FIC31"/>
      <c r="FID31"/>
      <c r="FIE31"/>
      <c r="FIF31"/>
      <c r="FIG31"/>
      <c r="FIH31"/>
      <c r="FII31"/>
      <c r="FIJ31"/>
      <c r="FIK31"/>
      <c r="FIL31"/>
      <c r="FIM31"/>
      <c r="FIN31"/>
      <c r="FIO31"/>
      <c r="FIP31"/>
      <c r="FIQ31"/>
      <c r="FIR31"/>
      <c r="FIS31"/>
      <c r="FIT31"/>
      <c r="FIU31"/>
      <c r="FIV31"/>
      <c r="FIW31"/>
      <c r="FIX31"/>
      <c r="FIY31"/>
      <c r="FIZ31"/>
      <c r="FJA31"/>
      <c r="FJB31"/>
      <c r="FJC31"/>
      <c r="FJD31"/>
      <c r="FJE31"/>
      <c r="FJF31"/>
      <c r="FJG31"/>
      <c r="FJH31"/>
      <c r="FJI31"/>
      <c r="FJJ31"/>
      <c r="FJK31"/>
      <c r="FJL31"/>
      <c r="FJM31"/>
      <c r="FJN31"/>
      <c r="FJO31"/>
      <c r="FJP31"/>
      <c r="FJQ31"/>
      <c r="FJR31"/>
      <c r="FJS31"/>
      <c r="FJT31"/>
      <c r="FJU31"/>
      <c r="FJV31"/>
      <c r="FJW31"/>
      <c r="FJX31"/>
      <c r="FJY31"/>
      <c r="FJZ31"/>
      <c r="FKA31"/>
      <c r="FKB31"/>
      <c r="FKC31"/>
      <c r="FKD31"/>
      <c r="FKE31"/>
      <c r="FKF31"/>
      <c r="FKG31"/>
      <c r="FKH31"/>
      <c r="FKI31"/>
      <c r="FKJ31"/>
      <c r="FKK31"/>
      <c r="FKL31"/>
      <c r="FKM31"/>
      <c r="FKN31"/>
      <c r="FKO31"/>
      <c r="FKP31"/>
      <c r="FKQ31"/>
      <c r="FKR31"/>
      <c r="FKS31"/>
      <c r="FKT31"/>
      <c r="FKU31"/>
      <c r="FKV31"/>
      <c r="FKW31"/>
      <c r="FKX31"/>
      <c r="FKY31"/>
      <c r="FKZ31"/>
      <c r="FLA31"/>
      <c r="FLB31"/>
      <c r="FLC31"/>
      <c r="FLD31"/>
      <c r="FLE31"/>
      <c r="FLF31"/>
      <c r="FLG31"/>
      <c r="FLH31"/>
      <c r="FLI31"/>
      <c r="FLJ31"/>
      <c r="FLK31"/>
      <c r="FLL31"/>
      <c r="FLM31"/>
      <c r="FLN31"/>
      <c r="FLO31"/>
      <c r="FLP31"/>
      <c r="FLQ31"/>
      <c r="FLR31"/>
      <c r="FLS31"/>
      <c r="FLT31"/>
      <c r="FLU31"/>
      <c r="FLV31"/>
      <c r="FLW31"/>
      <c r="FLX31"/>
      <c r="FLY31"/>
      <c r="FLZ31"/>
      <c r="FMA31"/>
      <c r="FMB31"/>
      <c r="FMC31"/>
      <c r="FMD31"/>
      <c r="FME31"/>
      <c r="FMF31"/>
      <c r="FMG31"/>
      <c r="FMH31"/>
      <c r="FMI31"/>
      <c r="FMJ31"/>
      <c r="FMK31"/>
      <c r="FML31"/>
      <c r="FMM31"/>
      <c r="FMN31"/>
      <c r="FMO31"/>
      <c r="FMP31"/>
      <c r="FMQ31"/>
      <c r="FMR31"/>
      <c r="FMS31"/>
      <c r="FMT31"/>
      <c r="FMU31"/>
      <c r="FMV31"/>
      <c r="FMW31"/>
      <c r="FMX31"/>
      <c r="FMY31"/>
      <c r="FMZ31"/>
      <c r="FNA31"/>
      <c r="FNB31"/>
      <c r="FNC31"/>
      <c r="FND31"/>
      <c r="FNE31"/>
      <c r="FNF31"/>
      <c r="FNG31"/>
      <c r="FNH31"/>
      <c r="FNI31"/>
      <c r="FNJ31"/>
      <c r="FNK31"/>
      <c r="FNL31"/>
      <c r="FNM31"/>
      <c r="FNN31"/>
      <c r="FNO31"/>
      <c r="FNP31"/>
      <c r="FNQ31"/>
      <c r="FNR31"/>
      <c r="FNS31"/>
      <c r="FNT31"/>
      <c r="FNU31"/>
      <c r="FNV31"/>
      <c r="FNW31"/>
      <c r="FNX31"/>
      <c r="FNY31"/>
      <c r="FNZ31"/>
      <c r="FOA31"/>
      <c r="FOB31"/>
      <c r="FOC31"/>
      <c r="FOD31"/>
      <c r="FOE31"/>
      <c r="FOF31"/>
      <c r="FOG31"/>
      <c r="FOH31"/>
      <c r="FOI31"/>
      <c r="FOJ31"/>
      <c r="FOK31"/>
      <c r="FOL31"/>
      <c r="FOM31"/>
      <c r="FON31"/>
      <c r="FOO31"/>
      <c r="FOP31"/>
      <c r="FOQ31"/>
      <c r="FOR31"/>
      <c r="FOS31"/>
      <c r="FOT31"/>
      <c r="FOU31"/>
      <c r="FOV31"/>
      <c r="FOW31"/>
      <c r="FOX31"/>
      <c r="FOY31"/>
      <c r="FOZ31"/>
      <c r="FPA31"/>
      <c r="FPB31"/>
      <c r="FPC31"/>
      <c r="FPD31"/>
      <c r="FPE31"/>
      <c r="FPF31"/>
      <c r="FPG31"/>
      <c r="FPH31"/>
      <c r="FPI31"/>
      <c r="FPJ31"/>
      <c r="FPK31"/>
      <c r="FPL31"/>
      <c r="FPM31"/>
      <c r="FPN31"/>
      <c r="FPO31"/>
      <c r="FPP31"/>
      <c r="FPQ31"/>
      <c r="FPR31"/>
      <c r="FPS31"/>
      <c r="FPT31"/>
      <c r="FPU31"/>
      <c r="FPV31"/>
      <c r="FPW31"/>
      <c r="FPX31"/>
      <c r="FPY31"/>
      <c r="FPZ31"/>
      <c r="FQA31"/>
      <c r="FQB31"/>
      <c r="FQC31"/>
      <c r="FQD31"/>
      <c r="FQE31"/>
      <c r="FQF31"/>
      <c r="FQG31"/>
      <c r="FQH31"/>
      <c r="FQI31"/>
      <c r="FQJ31"/>
      <c r="FQK31"/>
      <c r="FQL31"/>
      <c r="FQM31"/>
      <c r="FQN31"/>
      <c r="FQO31"/>
      <c r="FQP31"/>
      <c r="FQQ31"/>
      <c r="FQR31"/>
      <c r="FQS31"/>
      <c r="FQT31"/>
      <c r="FQU31"/>
      <c r="FQV31"/>
      <c r="FQW31"/>
      <c r="FQX31"/>
      <c r="FQY31"/>
      <c r="FQZ31"/>
      <c r="FRA31"/>
      <c r="FRB31"/>
      <c r="FRC31"/>
      <c r="FRD31"/>
      <c r="FRE31"/>
      <c r="FRF31"/>
      <c r="FRG31"/>
      <c r="FRH31"/>
      <c r="FRI31"/>
      <c r="FRJ31"/>
      <c r="FRK31"/>
      <c r="FRL31"/>
      <c r="FRM31"/>
      <c r="FRN31"/>
      <c r="FRO31"/>
      <c r="FRP31"/>
      <c r="FRQ31"/>
      <c r="FRR31"/>
      <c r="FRS31"/>
      <c r="FRT31"/>
      <c r="FRU31"/>
      <c r="FRV31"/>
      <c r="FRW31"/>
      <c r="FRX31"/>
      <c r="FRY31"/>
      <c r="FRZ31"/>
      <c r="FSA31"/>
      <c r="FSB31"/>
      <c r="FSC31"/>
      <c r="FSD31"/>
      <c r="FSE31"/>
      <c r="FSF31"/>
      <c r="FSG31"/>
      <c r="FSH31"/>
      <c r="FSI31"/>
      <c r="FSJ31"/>
      <c r="FSK31"/>
      <c r="FSL31"/>
      <c r="FSM31"/>
      <c r="FSN31"/>
      <c r="FSO31"/>
      <c r="FSP31"/>
      <c r="FSQ31"/>
      <c r="FSR31"/>
      <c r="FSS31"/>
      <c r="FST31"/>
      <c r="FSU31"/>
      <c r="FSV31"/>
      <c r="FSW31"/>
      <c r="FSX31"/>
      <c r="FSY31"/>
      <c r="FSZ31"/>
      <c r="FTA31"/>
      <c r="FTB31"/>
      <c r="FTC31"/>
      <c r="FTD31"/>
      <c r="FTE31"/>
      <c r="FTF31"/>
      <c r="FTG31"/>
      <c r="FTH31"/>
      <c r="FTI31"/>
      <c r="FTJ31"/>
      <c r="FTK31"/>
      <c r="FTL31"/>
      <c r="FTM31"/>
      <c r="FTN31"/>
      <c r="FTO31"/>
      <c r="FTP31"/>
      <c r="FTQ31"/>
      <c r="FTR31"/>
      <c r="FTS31"/>
      <c r="FTT31"/>
      <c r="FTU31"/>
      <c r="FTV31"/>
      <c r="FTW31"/>
      <c r="FTX31"/>
      <c r="FTY31"/>
      <c r="FTZ31"/>
      <c r="FUA31"/>
      <c r="FUB31"/>
      <c r="FUC31"/>
      <c r="FUD31"/>
      <c r="FUE31"/>
      <c r="FUF31"/>
      <c r="FUG31"/>
      <c r="FUH31"/>
      <c r="FUI31"/>
      <c r="FUJ31"/>
      <c r="FUK31"/>
      <c r="FUL31"/>
      <c r="FUM31"/>
      <c r="FUN31"/>
      <c r="FUO31"/>
      <c r="FUP31"/>
      <c r="FUQ31"/>
      <c r="FUR31"/>
      <c r="FUS31"/>
      <c r="FUT31"/>
      <c r="FUU31"/>
      <c r="FUV31"/>
      <c r="FUW31"/>
      <c r="FUX31"/>
      <c r="FUY31"/>
      <c r="FUZ31"/>
      <c r="FVA31"/>
      <c r="FVB31"/>
      <c r="FVC31"/>
      <c r="FVD31"/>
      <c r="FVE31"/>
      <c r="FVF31"/>
      <c r="FVG31"/>
      <c r="FVH31"/>
      <c r="FVI31"/>
      <c r="FVJ31"/>
      <c r="FVK31"/>
      <c r="FVL31"/>
      <c r="FVM31"/>
      <c r="FVN31"/>
      <c r="FVO31"/>
      <c r="FVP31"/>
      <c r="FVQ31"/>
      <c r="FVR31"/>
      <c r="FVS31"/>
      <c r="FVT31"/>
      <c r="FVU31"/>
      <c r="FVV31"/>
      <c r="FVW31"/>
      <c r="FVX31"/>
      <c r="FVY31"/>
      <c r="FVZ31"/>
      <c r="FWA31"/>
      <c r="FWB31"/>
      <c r="FWC31"/>
      <c r="FWD31"/>
      <c r="FWE31"/>
      <c r="FWF31"/>
      <c r="FWG31"/>
      <c r="FWH31"/>
      <c r="FWI31"/>
      <c r="FWJ31"/>
      <c r="FWK31"/>
      <c r="FWL31"/>
      <c r="FWM31"/>
      <c r="FWN31"/>
      <c r="FWO31"/>
      <c r="FWP31"/>
      <c r="FWQ31"/>
      <c r="FWR31"/>
      <c r="FWS31"/>
      <c r="FWT31"/>
      <c r="FWU31"/>
      <c r="FWV31"/>
      <c r="FWW31"/>
      <c r="FWX31"/>
      <c r="FWY31"/>
      <c r="FWZ31"/>
      <c r="FXA31"/>
      <c r="FXB31"/>
      <c r="FXC31"/>
      <c r="FXD31"/>
      <c r="FXE31"/>
      <c r="FXF31"/>
      <c r="FXG31"/>
      <c r="FXH31"/>
      <c r="FXI31"/>
      <c r="FXJ31"/>
      <c r="FXK31"/>
      <c r="FXL31"/>
      <c r="FXM31"/>
      <c r="FXN31"/>
      <c r="FXO31"/>
      <c r="FXP31"/>
      <c r="FXQ31"/>
      <c r="FXR31"/>
      <c r="FXS31"/>
      <c r="FXT31"/>
      <c r="FXU31"/>
      <c r="FXV31"/>
      <c r="FXW31"/>
      <c r="FXX31"/>
      <c r="FXY31"/>
      <c r="FXZ31"/>
      <c r="FYA31"/>
      <c r="FYB31"/>
      <c r="FYC31"/>
      <c r="FYD31"/>
      <c r="FYE31"/>
      <c r="FYF31"/>
      <c r="FYG31"/>
      <c r="FYH31"/>
      <c r="FYI31"/>
      <c r="FYJ31"/>
      <c r="FYK31"/>
      <c r="FYL31"/>
      <c r="FYM31"/>
      <c r="FYN31"/>
      <c r="FYO31"/>
      <c r="FYP31"/>
      <c r="FYQ31"/>
      <c r="FYR31"/>
      <c r="FYS31"/>
      <c r="FYT31"/>
      <c r="FYU31"/>
      <c r="FYV31"/>
      <c r="FYW31"/>
      <c r="FYX31"/>
      <c r="FYY31"/>
      <c r="FYZ31"/>
      <c r="FZA31"/>
      <c r="FZB31"/>
      <c r="FZC31"/>
      <c r="FZD31"/>
      <c r="FZE31"/>
      <c r="FZF31"/>
      <c r="FZG31"/>
      <c r="FZH31"/>
      <c r="FZI31"/>
      <c r="FZJ31"/>
      <c r="FZK31"/>
      <c r="FZL31"/>
      <c r="FZM31"/>
      <c r="FZN31"/>
      <c r="FZO31"/>
      <c r="FZP31"/>
      <c r="FZQ31"/>
      <c r="FZR31"/>
      <c r="FZS31"/>
      <c r="FZT31"/>
      <c r="FZU31"/>
      <c r="FZV31"/>
      <c r="FZW31"/>
      <c r="FZX31"/>
      <c r="FZY31"/>
      <c r="FZZ31"/>
      <c r="GAA31"/>
      <c r="GAB31"/>
      <c r="GAC31"/>
      <c r="GAD31"/>
      <c r="GAE31"/>
      <c r="GAF31"/>
      <c r="GAG31"/>
      <c r="GAH31"/>
      <c r="GAI31"/>
      <c r="GAJ31"/>
      <c r="GAK31"/>
      <c r="GAL31"/>
      <c r="GAM31"/>
      <c r="GAN31"/>
      <c r="GAO31"/>
      <c r="GAP31"/>
      <c r="GAQ31"/>
      <c r="GAR31"/>
      <c r="GAS31"/>
      <c r="GAT31"/>
      <c r="GAU31"/>
      <c r="GAV31"/>
      <c r="GAW31"/>
      <c r="GAX31"/>
      <c r="GAY31"/>
      <c r="GAZ31"/>
      <c r="GBA31"/>
      <c r="GBB31"/>
      <c r="GBC31"/>
      <c r="GBD31"/>
      <c r="GBE31"/>
      <c r="GBF31"/>
      <c r="GBG31"/>
      <c r="GBH31"/>
      <c r="GBI31"/>
      <c r="GBJ31"/>
      <c r="GBK31"/>
      <c r="GBL31"/>
      <c r="GBM31"/>
      <c r="GBN31"/>
      <c r="GBO31"/>
      <c r="GBP31"/>
      <c r="GBQ31"/>
      <c r="GBR31"/>
      <c r="GBS31"/>
      <c r="GBT31"/>
      <c r="GBU31"/>
      <c r="GBV31"/>
      <c r="GBW31"/>
      <c r="GBX31"/>
      <c r="GBY31"/>
      <c r="GBZ31"/>
      <c r="GCA31"/>
      <c r="GCB31"/>
      <c r="GCC31"/>
      <c r="GCD31"/>
      <c r="GCE31"/>
      <c r="GCF31"/>
      <c r="GCG31"/>
      <c r="GCH31"/>
      <c r="GCI31"/>
      <c r="GCJ31"/>
      <c r="GCK31"/>
      <c r="GCL31"/>
      <c r="GCM31"/>
      <c r="GCN31"/>
      <c r="GCO31"/>
      <c r="GCP31"/>
      <c r="GCQ31"/>
      <c r="GCR31"/>
      <c r="GCS31"/>
      <c r="GCT31"/>
      <c r="GCU31"/>
      <c r="GCV31"/>
      <c r="GCW31"/>
      <c r="GCX31"/>
      <c r="GCY31"/>
      <c r="GCZ31"/>
      <c r="GDA31"/>
      <c r="GDB31"/>
      <c r="GDC31"/>
      <c r="GDD31"/>
      <c r="GDE31"/>
      <c r="GDF31"/>
      <c r="GDG31"/>
      <c r="GDH31"/>
      <c r="GDI31"/>
      <c r="GDJ31"/>
      <c r="GDK31"/>
      <c r="GDL31"/>
      <c r="GDM31"/>
      <c r="GDN31"/>
      <c r="GDO31"/>
      <c r="GDP31"/>
      <c r="GDQ31"/>
      <c r="GDR31"/>
      <c r="GDS31"/>
      <c r="GDT31"/>
      <c r="GDU31"/>
      <c r="GDV31"/>
      <c r="GDW31"/>
      <c r="GDX31"/>
      <c r="GDY31"/>
      <c r="GDZ31"/>
      <c r="GEA31"/>
      <c r="GEB31"/>
      <c r="GEC31"/>
      <c r="GED31"/>
      <c r="GEE31"/>
      <c r="GEF31"/>
      <c r="GEG31"/>
      <c r="GEH31"/>
      <c r="GEI31"/>
      <c r="GEJ31"/>
      <c r="GEK31"/>
      <c r="GEL31"/>
      <c r="GEM31"/>
      <c r="GEN31"/>
      <c r="GEO31"/>
      <c r="GEP31"/>
      <c r="GEQ31"/>
      <c r="GER31"/>
      <c r="GES31"/>
      <c r="GET31"/>
      <c r="GEU31"/>
      <c r="GEV31"/>
      <c r="GEW31"/>
      <c r="GEX31"/>
      <c r="GEY31"/>
      <c r="GEZ31"/>
      <c r="GFA31"/>
      <c r="GFB31"/>
      <c r="GFC31"/>
      <c r="GFD31"/>
      <c r="GFE31"/>
      <c r="GFF31"/>
      <c r="GFG31"/>
      <c r="GFH31"/>
      <c r="GFI31"/>
      <c r="GFJ31"/>
      <c r="GFK31"/>
      <c r="GFL31"/>
      <c r="GFM31"/>
      <c r="GFN31"/>
      <c r="GFO31"/>
      <c r="GFP31"/>
      <c r="GFQ31"/>
      <c r="GFR31"/>
      <c r="GFS31"/>
      <c r="GFT31"/>
      <c r="GFU31"/>
      <c r="GFV31"/>
      <c r="GFW31"/>
      <c r="GFX31"/>
      <c r="GFY31"/>
      <c r="GFZ31"/>
      <c r="GGA31"/>
      <c r="GGB31"/>
      <c r="GGC31"/>
      <c r="GGD31"/>
      <c r="GGE31"/>
      <c r="GGF31"/>
      <c r="GGG31"/>
      <c r="GGH31"/>
      <c r="GGI31"/>
      <c r="GGJ31"/>
      <c r="GGK31"/>
      <c r="GGL31"/>
      <c r="GGM31"/>
      <c r="GGN31"/>
      <c r="GGO31"/>
      <c r="GGP31"/>
      <c r="GGQ31"/>
      <c r="GGR31"/>
      <c r="GGS31"/>
      <c r="GGT31"/>
      <c r="GGU31"/>
      <c r="GGV31"/>
      <c r="GGW31"/>
      <c r="GGX31"/>
      <c r="GGY31"/>
      <c r="GGZ31"/>
      <c r="GHA31"/>
      <c r="GHB31"/>
      <c r="GHC31"/>
      <c r="GHD31"/>
      <c r="GHE31"/>
      <c r="GHF31"/>
      <c r="GHG31"/>
      <c r="GHH31"/>
      <c r="GHI31"/>
      <c r="GHJ31"/>
      <c r="GHK31"/>
      <c r="GHL31"/>
      <c r="GHM31"/>
      <c r="GHN31"/>
      <c r="GHO31"/>
      <c r="GHP31"/>
      <c r="GHQ31"/>
      <c r="GHR31"/>
      <c r="GHS31"/>
      <c r="GHT31"/>
      <c r="GHU31"/>
      <c r="GHV31"/>
      <c r="GHW31"/>
      <c r="GHX31"/>
      <c r="GHY31"/>
      <c r="GHZ31"/>
      <c r="GIA31"/>
      <c r="GIB31"/>
      <c r="GIC31"/>
      <c r="GID31"/>
      <c r="GIE31"/>
      <c r="GIF31"/>
      <c r="GIG31"/>
      <c r="GIH31"/>
      <c r="GII31"/>
      <c r="GIJ31"/>
      <c r="GIK31"/>
      <c r="GIL31"/>
      <c r="GIM31"/>
      <c r="GIN31"/>
      <c r="GIO31"/>
      <c r="GIP31"/>
      <c r="GIQ31"/>
      <c r="GIR31"/>
      <c r="GIS31"/>
      <c r="GIT31"/>
      <c r="GIU31"/>
      <c r="GIV31"/>
      <c r="GIW31"/>
      <c r="GIX31"/>
      <c r="GIY31"/>
      <c r="GIZ31"/>
      <c r="GJA31"/>
      <c r="GJB31"/>
      <c r="GJC31"/>
      <c r="GJD31"/>
      <c r="GJE31"/>
      <c r="GJF31"/>
      <c r="GJG31"/>
      <c r="GJH31"/>
      <c r="GJI31"/>
      <c r="GJJ31"/>
      <c r="GJK31"/>
      <c r="GJL31"/>
      <c r="GJM31"/>
      <c r="GJN31"/>
      <c r="GJO31"/>
      <c r="GJP31"/>
      <c r="GJQ31"/>
      <c r="GJR31"/>
      <c r="GJS31"/>
      <c r="GJT31"/>
      <c r="GJU31"/>
      <c r="GJV31"/>
      <c r="GJW31"/>
      <c r="GJX31"/>
      <c r="GJY31"/>
      <c r="GJZ31"/>
      <c r="GKA31"/>
      <c r="GKB31"/>
      <c r="GKC31"/>
      <c r="GKD31"/>
      <c r="GKE31"/>
      <c r="GKF31"/>
      <c r="GKG31"/>
      <c r="GKH31"/>
      <c r="GKI31"/>
      <c r="GKJ31"/>
      <c r="GKK31"/>
      <c r="GKL31"/>
      <c r="GKM31"/>
      <c r="GKN31"/>
      <c r="GKO31"/>
      <c r="GKP31"/>
      <c r="GKQ31"/>
      <c r="GKR31"/>
      <c r="GKS31"/>
      <c r="GKT31"/>
      <c r="GKU31"/>
      <c r="GKV31"/>
      <c r="GKW31"/>
      <c r="GKX31"/>
      <c r="GKY31"/>
      <c r="GKZ31"/>
      <c r="GLA31"/>
      <c r="GLB31"/>
      <c r="GLC31"/>
      <c r="GLD31"/>
      <c r="GLE31"/>
      <c r="GLF31"/>
      <c r="GLG31"/>
      <c r="GLH31"/>
      <c r="GLI31"/>
      <c r="GLJ31"/>
      <c r="GLK31"/>
      <c r="GLL31"/>
      <c r="GLM31"/>
      <c r="GLN31"/>
      <c r="GLO31"/>
      <c r="GLP31"/>
      <c r="GLQ31"/>
      <c r="GLR31"/>
      <c r="GLS31"/>
      <c r="GLT31"/>
      <c r="GLU31"/>
      <c r="GLV31"/>
      <c r="GLW31"/>
      <c r="GLX31"/>
      <c r="GLY31"/>
      <c r="GLZ31"/>
      <c r="GMA31"/>
      <c r="GMB31"/>
      <c r="GMC31"/>
      <c r="GMD31"/>
      <c r="GME31"/>
      <c r="GMF31"/>
      <c r="GMG31"/>
      <c r="GMH31"/>
      <c r="GMI31"/>
      <c r="GMJ31"/>
      <c r="GMK31"/>
      <c r="GML31"/>
      <c r="GMM31"/>
      <c r="GMN31"/>
      <c r="GMO31"/>
      <c r="GMP31"/>
      <c r="GMQ31"/>
      <c r="GMR31"/>
      <c r="GMS31"/>
      <c r="GMT31"/>
      <c r="GMU31"/>
      <c r="GMV31"/>
      <c r="GMW31"/>
      <c r="GMX31"/>
      <c r="GMY31"/>
      <c r="GMZ31"/>
      <c r="GNA31"/>
      <c r="GNB31"/>
      <c r="GNC31"/>
      <c r="GND31"/>
      <c r="GNE31"/>
      <c r="GNF31"/>
      <c r="GNG31"/>
      <c r="GNH31"/>
      <c r="GNI31"/>
      <c r="GNJ31"/>
      <c r="GNK31"/>
      <c r="GNL31"/>
      <c r="GNM31"/>
      <c r="GNN31"/>
      <c r="GNO31"/>
      <c r="GNP31"/>
      <c r="GNQ31"/>
      <c r="GNR31"/>
      <c r="GNS31"/>
      <c r="GNT31"/>
      <c r="GNU31"/>
      <c r="GNV31"/>
      <c r="GNW31"/>
      <c r="GNX31"/>
      <c r="GNY31"/>
      <c r="GNZ31"/>
      <c r="GOA31"/>
      <c r="GOB31"/>
      <c r="GOC31"/>
      <c r="GOD31"/>
      <c r="GOE31"/>
      <c r="GOF31"/>
      <c r="GOG31"/>
      <c r="GOH31"/>
      <c r="GOI31"/>
      <c r="GOJ31"/>
      <c r="GOK31"/>
      <c r="GOL31"/>
      <c r="GOM31"/>
      <c r="GON31"/>
      <c r="GOO31"/>
      <c r="GOP31"/>
      <c r="GOQ31"/>
      <c r="GOR31"/>
      <c r="GOS31"/>
      <c r="GOT31"/>
      <c r="GOU31"/>
      <c r="GOV31"/>
      <c r="GOW31"/>
      <c r="GOX31"/>
      <c r="GOY31"/>
      <c r="GOZ31"/>
      <c r="GPA31"/>
      <c r="GPB31"/>
      <c r="GPC31"/>
      <c r="GPD31"/>
      <c r="GPE31"/>
      <c r="GPF31"/>
      <c r="GPG31"/>
      <c r="GPH31"/>
      <c r="GPI31"/>
      <c r="GPJ31"/>
      <c r="GPK31"/>
      <c r="GPL31"/>
      <c r="GPM31"/>
      <c r="GPN31"/>
      <c r="GPO31"/>
      <c r="GPP31"/>
      <c r="GPQ31"/>
      <c r="GPR31"/>
      <c r="GPS31"/>
      <c r="GPT31"/>
      <c r="GPU31"/>
      <c r="GPV31"/>
      <c r="GPW31"/>
      <c r="GPX31"/>
      <c r="GPY31"/>
      <c r="GPZ31"/>
      <c r="GQA31"/>
      <c r="GQB31"/>
      <c r="GQC31"/>
      <c r="GQD31"/>
      <c r="GQE31"/>
      <c r="GQF31"/>
      <c r="GQG31"/>
      <c r="GQH31"/>
      <c r="GQI31"/>
      <c r="GQJ31"/>
      <c r="GQK31"/>
      <c r="GQL31"/>
      <c r="GQM31"/>
      <c r="GQN31"/>
      <c r="GQO31"/>
      <c r="GQP31"/>
      <c r="GQQ31"/>
      <c r="GQR31"/>
      <c r="GQS31"/>
      <c r="GQT31"/>
      <c r="GQU31"/>
      <c r="GQV31"/>
      <c r="GQW31"/>
      <c r="GQX31"/>
      <c r="GQY31"/>
      <c r="GQZ31"/>
      <c r="GRA31"/>
      <c r="GRB31"/>
      <c r="GRC31"/>
      <c r="GRD31"/>
      <c r="GRE31"/>
      <c r="GRF31"/>
      <c r="GRG31"/>
      <c r="GRH31"/>
      <c r="GRI31"/>
      <c r="GRJ31"/>
      <c r="GRK31"/>
      <c r="GRL31"/>
      <c r="GRM31"/>
      <c r="GRN31"/>
      <c r="GRO31"/>
      <c r="GRP31"/>
      <c r="GRQ31"/>
      <c r="GRR31"/>
      <c r="GRS31"/>
      <c r="GRT31"/>
      <c r="GRU31"/>
      <c r="GRV31"/>
      <c r="GRW31"/>
      <c r="GRX31"/>
      <c r="GRY31"/>
      <c r="GRZ31"/>
      <c r="GSA31"/>
      <c r="GSB31"/>
      <c r="GSC31"/>
      <c r="GSD31"/>
      <c r="GSE31"/>
      <c r="GSF31"/>
      <c r="GSG31"/>
      <c r="GSH31"/>
      <c r="GSI31"/>
      <c r="GSJ31"/>
      <c r="GSK31"/>
      <c r="GSL31"/>
      <c r="GSM31"/>
      <c r="GSN31"/>
      <c r="GSO31"/>
      <c r="GSP31"/>
      <c r="GSQ31"/>
      <c r="GSR31"/>
      <c r="GSS31"/>
      <c r="GST31"/>
      <c r="GSU31"/>
      <c r="GSV31"/>
      <c r="GSW31"/>
      <c r="GSX31"/>
      <c r="GSY31"/>
      <c r="GSZ31"/>
      <c r="GTA31"/>
      <c r="GTB31"/>
      <c r="GTC31"/>
      <c r="GTD31"/>
      <c r="GTE31"/>
      <c r="GTF31"/>
      <c r="GTG31"/>
      <c r="GTH31"/>
      <c r="GTI31"/>
      <c r="GTJ31"/>
      <c r="GTK31"/>
      <c r="GTL31"/>
      <c r="GTM31"/>
      <c r="GTN31"/>
      <c r="GTO31"/>
      <c r="GTP31"/>
      <c r="GTQ31"/>
      <c r="GTR31"/>
      <c r="GTS31"/>
      <c r="GTT31"/>
      <c r="GTU31"/>
      <c r="GTV31"/>
      <c r="GTW31"/>
      <c r="GTX31"/>
      <c r="GTY31"/>
      <c r="GTZ31"/>
      <c r="GUA31"/>
      <c r="GUB31"/>
      <c r="GUC31"/>
      <c r="GUD31"/>
      <c r="GUE31"/>
      <c r="GUF31"/>
      <c r="GUG31"/>
      <c r="GUH31"/>
      <c r="GUI31"/>
      <c r="GUJ31"/>
      <c r="GUK31"/>
      <c r="GUL31"/>
      <c r="GUM31"/>
      <c r="GUN31"/>
      <c r="GUO31"/>
      <c r="GUP31"/>
      <c r="GUQ31"/>
      <c r="GUR31"/>
      <c r="GUS31"/>
      <c r="GUT31"/>
      <c r="GUU31"/>
      <c r="GUV31"/>
      <c r="GUW31"/>
      <c r="GUX31"/>
      <c r="GUY31"/>
      <c r="GUZ31"/>
      <c r="GVA31"/>
      <c r="GVB31"/>
      <c r="GVC31"/>
      <c r="GVD31"/>
      <c r="GVE31"/>
      <c r="GVF31"/>
      <c r="GVG31"/>
      <c r="GVH31"/>
      <c r="GVI31"/>
      <c r="GVJ31"/>
      <c r="GVK31"/>
      <c r="GVL31"/>
      <c r="GVM31"/>
      <c r="GVN31"/>
      <c r="GVO31"/>
      <c r="GVP31"/>
      <c r="GVQ31"/>
      <c r="GVR31"/>
      <c r="GVS31"/>
      <c r="GVT31"/>
      <c r="GVU31"/>
      <c r="GVV31"/>
      <c r="GVW31"/>
      <c r="GVX31"/>
      <c r="GVY31"/>
      <c r="GVZ31"/>
      <c r="GWA31"/>
      <c r="GWB31"/>
      <c r="GWC31"/>
      <c r="GWD31"/>
      <c r="GWE31"/>
      <c r="GWF31"/>
      <c r="GWG31"/>
      <c r="GWH31"/>
      <c r="GWI31"/>
      <c r="GWJ31"/>
      <c r="GWK31"/>
      <c r="GWL31"/>
      <c r="GWM31"/>
      <c r="GWN31"/>
      <c r="GWO31"/>
      <c r="GWP31"/>
      <c r="GWQ31"/>
      <c r="GWR31"/>
      <c r="GWS31"/>
      <c r="GWT31"/>
      <c r="GWU31"/>
      <c r="GWV31"/>
      <c r="GWW31"/>
      <c r="GWX31"/>
      <c r="GWY31"/>
      <c r="GWZ31"/>
      <c r="GXA31"/>
      <c r="GXB31"/>
      <c r="GXC31"/>
      <c r="GXD31"/>
      <c r="GXE31"/>
      <c r="GXF31"/>
      <c r="GXG31"/>
      <c r="GXH31"/>
      <c r="GXI31"/>
      <c r="GXJ31"/>
      <c r="GXK31"/>
      <c r="GXL31"/>
      <c r="GXM31"/>
      <c r="GXN31"/>
      <c r="GXO31"/>
      <c r="GXP31"/>
      <c r="GXQ31"/>
      <c r="GXR31"/>
      <c r="GXS31"/>
      <c r="GXT31"/>
      <c r="GXU31"/>
      <c r="GXV31"/>
      <c r="GXW31"/>
      <c r="GXX31"/>
      <c r="GXY31"/>
      <c r="GXZ31"/>
      <c r="GYA31"/>
      <c r="GYB31"/>
      <c r="GYC31"/>
      <c r="GYD31"/>
      <c r="GYE31"/>
      <c r="GYF31"/>
      <c r="GYG31"/>
      <c r="GYH31"/>
      <c r="GYI31"/>
      <c r="GYJ31"/>
      <c r="GYK31"/>
      <c r="GYL31"/>
      <c r="GYM31"/>
      <c r="GYN31"/>
      <c r="GYO31"/>
      <c r="GYP31"/>
      <c r="GYQ31"/>
      <c r="GYR31"/>
      <c r="GYS31"/>
      <c r="GYT31"/>
      <c r="GYU31"/>
      <c r="GYV31"/>
      <c r="GYW31"/>
      <c r="GYX31"/>
      <c r="GYY31"/>
      <c r="GYZ31"/>
      <c r="GZA31"/>
      <c r="GZB31"/>
      <c r="GZC31"/>
      <c r="GZD31"/>
      <c r="GZE31"/>
      <c r="GZF31"/>
      <c r="GZG31"/>
      <c r="GZH31"/>
      <c r="GZI31"/>
      <c r="GZJ31"/>
      <c r="GZK31"/>
      <c r="GZL31"/>
      <c r="GZM31"/>
      <c r="GZN31"/>
      <c r="GZO31"/>
      <c r="GZP31"/>
      <c r="GZQ31"/>
      <c r="GZR31"/>
      <c r="GZS31"/>
      <c r="GZT31"/>
      <c r="GZU31"/>
      <c r="GZV31"/>
      <c r="GZW31"/>
      <c r="GZX31"/>
      <c r="GZY31"/>
      <c r="GZZ31"/>
      <c r="HAA31"/>
      <c r="HAB31"/>
      <c r="HAC31"/>
      <c r="HAD31"/>
      <c r="HAE31"/>
      <c r="HAF31"/>
      <c r="HAG31"/>
      <c r="HAH31"/>
      <c r="HAI31"/>
      <c r="HAJ31"/>
      <c r="HAK31"/>
      <c r="HAL31"/>
      <c r="HAM31"/>
      <c r="HAN31"/>
      <c r="HAO31"/>
      <c r="HAP31"/>
      <c r="HAQ31"/>
      <c r="HAR31"/>
      <c r="HAS31"/>
      <c r="HAT31"/>
      <c r="HAU31"/>
      <c r="HAV31"/>
      <c r="HAW31"/>
      <c r="HAX31"/>
      <c r="HAY31"/>
      <c r="HAZ31"/>
      <c r="HBA31"/>
      <c r="HBB31"/>
      <c r="HBC31"/>
      <c r="HBD31"/>
      <c r="HBE31"/>
      <c r="HBF31"/>
      <c r="HBG31"/>
      <c r="HBH31"/>
      <c r="HBI31"/>
      <c r="HBJ31"/>
      <c r="HBK31"/>
      <c r="HBL31"/>
      <c r="HBM31"/>
      <c r="HBN31"/>
      <c r="HBO31"/>
      <c r="HBP31"/>
      <c r="HBQ31"/>
      <c r="HBR31"/>
      <c r="HBS31"/>
      <c r="HBT31"/>
      <c r="HBU31"/>
      <c r="HBV31"/>
      <c r="HBW31"/>
      <c r="HBX31"/>
      <c r="HBY31"/>
      <c r="HBZ31"/>
      <c r="HCA31"/>
      <c r="HCB31"/>
      <c r="HCC31"/>
      <c r="HCD31"/>
      <c r="HCE31"/>
      <c r="HCF31"/>
      <c r="HCG31"/>
      <c r="HCH31"/>
      <c r="HCI31"/>
      <c r="HCJ31"/>
      <c r="HCK31"/>
      <c r="HCL31"/>
      <c r="HCM31"/>
      <c r="HCN31"/>
      <c r="HCO31"/>
      <c r="HCP31"/>
      <c r="HCQ31"/>
      <c r="HCR31"/>
      <c r="HCS31"/>
      <c r="HCT31"/>
      <c r="HCU31"/>
      <c r="HCV31"/>
      <c r="HCW31"/>
      <c r="HCX31"/>
      <c r="HCY31"/>
      <c r="HCZ31"/>
      <c r="HDA31"/>
      <c r="HDB31"/>
      <c r="HDC31"/>
      <c r="HDD31"/>
      <c r="HDE31"/>
      <c r="HDF31"/>
      <c r="HDG31"/>
      <c r="HDH31"/>
      <c r="HDI31"/>
      <c r="HDJ31"/>
      <c r="HDK31"/>
      <c r="HDL31"/>
      <c r="HDM31"/>
      <c r="HDN31"/>
      <c r="HDO31"/>
      <c r="HDP31"/>
      <c r="HDQ31"/>
      <c r="HDR31"/>
      <c r="HDS31"/>
      <c r="HDT31"/>
      <c r="HDU31"/>
      <c r="HDV31"/>
      <c r="HDW31"/>
      <c r="HDX31"/>
      <c r="HDY31"/>
      <c r="HDZ31"/>
      <c r="HEA31"/>
      <c r="HEB31"/>
      <c r="HEC31"/>
      <c r="HED31"/>
      <c r="HEE31"/>
      <c r="HEF31"/>
      <c r="HEG31"/>
      <c r="HEH31"/>
      <c r="HEI31"/>
      <c r="HEJ31"/>
      <c r="HEK31"/>
      <c r="HEL31"/>
      <c r="HEM31"/>
      <c r="HEN31"/>
      <c r="HEO31"/>
      <c r="HEP31"/>
      <c r="HEQ31"/>
      <c r="HER31"/>
      <c r="HES31"/>
      <c r="HET31"/>
      <c r="HEU31"/>
      <c r="HEV31"/>
      <c r="HEW31"/>
      <c r="HEX31"/>
      <c r="HEY31"/>
      <c r="HEZ31"/>
      <c r="HFA31"/>
      <c r="HFB31"/>
      <c r="HFC31"/>
      <c r="HFD31"/>
      <c r="HFE31"/>
      <c r="HFF31"/>
      <c r="HFG31"/>
      <c r="HFH31"/>
      <c r="HFI31"/>
      <c r="HFJ31"/>
      <c r="HFK31"/>
      <c r="HFL31"/>
      <c r="HFM31"/>
      <c r="HFN31"/>
      <c r="HFO31"/>
      <c r="HFP31"/>
      <c r="HFQ31"/>
      <c r="HFR31"/>
      <c r="HFS31"/>
      <c r="HFT31"/>
      <c r="HFU31"/>
      <c r="HFV31"/>
      <c r="HFW31"/>
      <c r="HFX31"/>
      <c r="HFY31"/>
      <c r="HFZ31"/>
      <c r="HGA31"/>
      <c r="HGB31"/>
      <c r="HGC31"/>
      <c r="HGD31"/>
      <c r="HGE31"/>
      <c r="HGF31"/>
      <c r="HGG31"/>
      <c r="HGH31"/>
      <c r="HGI31"/>
      <c r="HGJ31"/>
      <c r="HGK31"/>
      <c r="HGL31"/>
      <c r="HGM31"/>
      <c r="HGN31"/>
      <c r="HGO31"/>
      <c r="HGP31"/>
      <c r="HGQ31"/>
      <c r="HGR31"/>
      <c r="HGS31"/>
      <c r="HGT31"/>
      <c r="HGU31"/>
      <c r="HGV31"/>
      <c r="HGW31"/>
      <c r="HGX31"/>
      <c r="HGY31"/>
      <c r="HGZ31"/>
      <c r="HHA31"/>
      <c r="HHB31"/>
      <c r="HHC31"/>
      <c r="HHD31"/>
      <c r="HHE31"/>
      <c r="HHF31"/>
      <c r="HHG31"/>
      <c r="HHH31"/>
      <c r="HHI31"/>
      <c r="HHJ31"/>
      <c r="HHK31"/>
      <c r="HHL31"/>
      <c r="HHM31"/>
      <c r="HHN31"/>
      <c r="HHO31"/>
      <c r="HHP31"/>
      <c r="HHQ31"/>
      <c r="HHR31"/>
      <c r="HHS31"/>
      <c r="HHT31"/>
      <c r="HHU31"/>
      <c r="HHV31"/>
      <c r="HHW31"/>
      <c r="HHX31"/>
      <c r="HHY31"/>
      <c r="HHZ31"/>
      <c r="HIA31"/>
      <c r="HIB31"/>
      <c r="HIC31"/>
      <c r="HID31"/>
      <c r="HIE31"/>
      <c r="HIF31"/>
      <c r="HIG31"/>
      <c r="HIH31"/>
      <c r="HII31"/>
      <c r="HIJ31"/>
      <c r="HIK31"/>
      <c r="HIL31"/>
      <c r="HIM31"/>
      <c r="HIN31"/>
      <c r="HIO31"/>
      <c r="HIP31"/>
      <c r="HIQ31"/>
      <c r="HIR31"/>
      <c r="HIS31"/>
      <c r="HIT31"/>
      <c r="HIU31"/>
      <c r="HIV31"/>
      <c r="HIW31"/>
      <c r="HIX31"/>
      <c r="HIY31"/>
      <c r="HIZ31"/>
      <c r="HJA31"/>
      <c r="HJB31"/>
      <c r="HJC31"/>
      <c r="HJD31"/>
      <c r="HJE31"/>
      <c r="HJF31"/>
      <c r="HJG31"/>
      <c r="HJH31"/>
      <c r="HJI31"/>
      <c r="HJJ31"/>
      <c r="HJK31"/>
      <c r="HJL31"/>
      <c r="HJM31"/>
      <c r="HJN31"/>
      <c r="HJO31"/>
      <c r="HJP31"/>
      <c r="HJQ31"/>
      <c r="HJR31"/>
      <c r="HJS31"/>
      <c r="HJT31"/>
      <c r="HJU31"/>
      <c r="HJV31"/>
      <c r="HJW31"/>
      <c r="HJX31"/>
      <c r="HJY31"/>
      <c r="HJZ31"/>
      <c r="HKA31"/>
      <c r="HKB31"/>
      <c r="HKC31"/>
      <c r="HKD31"/>
      <c r="HKE31"/>
      <c r="HKF31"/>
      <c r="HKG31"/>
      <c r="HKH31"/>
      <c r="HKI31"/>
      <c r="HKJ31"/>
      <c r="HKK31"/>
      <c r="HKL31"/>
      <c r="HKM31"/>
      <c r="HKN31"/>
      <c r="HKO31"/>
      <c r="HKP31"/>
      <c r="HKQ31"/>
      <c r="HKR31"/>
      <c r="HKS31"/>
      <c r="HKT31"/>
      <c r="HKU31"/>
      <c r="HKV31"/>
      <c r="HKW31"/>
      <c r="HKX31"/>
      <c r="HKY31"/>
      <c r="HKZ31"/>
      <c r="HLA31"/>
      <c r="HLB31"/>
      <c r="HLC31"/>
      <c r="HLD31"/>
      <c r="HLE31"/>
      <c r="HLF31"/>
      <c r="HLG31"/>
      <c r="HLH31"/>
      <c r="HLI31"/>
      <c r="HLJ31"/>
      <c r="HLK31"/>
      <c r="HLL31"/>
      <c r="HLM31"/>
      <c r="HLN31"/>
      <c r="HLO31"/>
      <c r="HLP31"/>
      <c r="HLQ31"/>
      <c r="HLR31"/>
      <c r="HLS31"/>
      <c r="HLT31"/>
      <c r="HLU31"/>
      <c r="HLV31"/>
      <c r="HLW31"/>
      <c r="HLX31"/>
      <c r="HLY31"/>
      <c r="HLZ31"/>
      <c r="HMA31"/>
      <c r="HMB31"/>
      <c r="HMC31"/>
      <c r="HMD31"/>
      <c r="HME31"/>
      <c r="HMF31"/>
      <c r="HMG31"/>
      <c r="HMH31"/>
      <c r="HMI31"/>
      <c r="HMJ31"/>
      <c r="HMK31"/>
      <c r="HML31"/>
      <c r="HMM31"/>
      <c r="HMN31"/>
      <c r="HMO31"/>
      <c r="HMP31"/>
      <c r="HMQ31"/>
      <c r="HMR31"/>
      <c r="HMS31"/>
      <c r="HMT31"/>
      <c r="HMU31"/>
      <c r="HMV31"/>
      <c r="HMW31"/>
      <c r="HMX31"/>
      <c r="HMY31"/>
      <c r="HMZ31"/>
      <c r="HNA31"/>
      <c r="HNB31"/>
      <c r="HNC31"/>
      <c r="HND31"/>
      <c r="HNE31"/>
      <c r="HNF31"/>
      <c r="HNG31"/>
      <c r="HNH31"/>
      <c r="HNI31"/>
      <c r="HNJ31"/>
      <c r="HNK31"/>
      <c r="HNL31"/>
      <c r="HNM31"/>
      <c r="HNN31"/>
      <c r="HNO31"/>
      <c r="HNP31"/>
      <c r="HNQ31"/>
      <c r="HNR31"/>
      <c r="HNS31"/>
      <c r="HNT31"/>
      <c r="HNU31"/>
      <c r="HNV31"/>
      <c r="HNW31"/>
      <c r="HNX31"/>
      <c r="HNY31"/>
      <c r="HNZ31"/>
      <c r="HOA31"/>
      <c r="HOB31"/>
      <c r="HOC31"/>
      <c r="HOD31"/>
      <c r="HOE31"/>
      <c r="HOF31"/>
      <c r="HOG31"/>
      <c r="HOH31"/>
      <c r="HOI31"/>
      <c r="HOJ31"/>
      <c r="HOK31"/>
      <c r="HOL31"/>
      <c r="HOM31"/>
      <c r="HON31"/>
      <c r="HOO31"/>
      <c r="HOP31"/>
      <c r="HOQ31"/>
      <c r="HOR31"/>
      <c r="HOS31"/>
      <c r="HOT31"/>
      <c r="HOU31"/>
      <c r="HOV31"/>
      <c r="HOW31"/>
      <c r="HOX31"/>
      <c r="HOY31"/>
      <c r="HOZ31"/>
      <c r="HPA31"/>
      <c r="HPB31"/>
      <c r="HPC31"/>
      <c r="HPD31"/>
      <c r="HPE31"/>
      <c r="HPF31"/>
      <c r="HPG31"/>
      <c r="HPH31"/>
      <c r="HPI31"/>
      <c r="HPJ31"/>
      <c r="HPK31"/>
      <c r="HPL31"/>
      <c r="HPM31"/>
      <c r="HPN31"/>
      <c r="HPO31"/>
      <c r="HPP31"/>
      <c r="HPQ31"/>
      <c r="HPR31"/>
      <c r="HPS31"/>
      <c r="HPT31"/>
      <c r="HPU31"/>
      <c r="HPV31"/>
      <c r="HPW31"/>
      <c r="HPX31"/>
      <c r="HPY31"/>
      <c r="HPZ31"/>
      <c r="HQA31"/>
      <c r="HQB31"/>
      <c r="HQC31"/>
      <c r="HQD31"/>
      <c r="HQE31"/>
      <c r="HQF31"/>
      <c r="HQG31"/>
      <c r="HQH31"/>
      <c r="HQI31"/>
      <c r="HQJ31"/>
      <c r="HQK31"/>
      <c r="HQL31"/>
      <c r="HQM31"/>
      <c r="HQN31"/>
      <c r="HQO31"/>
      <c r="HQP31"/>
      <c r="HQQ31"/>
      <c r="HQR31"/>
      <c r="HQS31"/>
      <c r="HQT31"/>
      <c r="HQU31"/>
      <c r="HQV31"/>
      <c r="HQW31"/>
      <c r="HQX31"/>
      <c r="HQY31"/>
      <c r="HQZ31"/>
      <c r="HRA31"/>
      <c r="HRB31"/>
      <c r="HRC31"/>
      <c r="HRD31"/>
      <c r="HRE31"/>
      <c r="HRF31"/>
      <c r="HRG31"/>
      <c r="HRH31"/>
      <c r="HRI31"/>
      <c r="HRJ31"/>
      <c r="HRK31"/>
      <c r="HRL31"/>
      <c r="HRM31"/>
      <c r="HRN31"/>
      <c r="HRO31"/>
      <c r="HRP31"/>
      <c r="HRQ31"/>
      <c r="HRR31"/>
      <c r="HRS31"/>
      <c r="HRT31"/>
      <c r="HRU31"/>
      <c r="HRV31"/>
      <c r="HRW31"/>
      <c r="HRX31"/>
      <c r="HRY31"/>
      <c r="HRZ31"/>
      <c r="HSA31"/>
      <c r="HSB31"/>
      <c r="HSC31"/>
      <c r="HSD31"/>
      <c r="HSE31"/>
      <c r="HSF31"/>
      <c r="HSG31"/>
      <c r="HSH31"/>
      <c r="HSI31"/>
      <c r="HSJ31"/>
      <c r="HSK31"/>
      <c r="HSL31"/>
      <c r="HSM31"/>
      <c r="HSN31"/>
      <c r="HSO31"/>
      <c r="HSP31"/>
      <c r="HSQ31"/>
      <c r="HSR31"/>
      <c r="HSS31"/>
      <c r="HST31"/>
      <c r="HSU31"/>
      <c r="HSV31"/>
      <c r="HSW31"/>
      <c r="HSX31"/>
      <c r="HSY31"/>
      <c r="HSZ31"/>
      <c r="HTA31"/>
      <c r="HTB31"/>
      <c r="HTC31"/>
      <c r="HTD31"/>
      <c r="HTE31"/>
      <c r="HTF31"/>
      <c r="HTG31"/>
      <c r="HTH31"/>
      <c r="HTI31"/>
      <c r="HTJ31"/>
      <c r="HTK31"/>
      <c r="HTL31"/>
      <c r="HTM31"/>
      <c r="HTN31"/>
      <c r="HTO31"/>
      <c r="HTP31"/>
      <c r="HTQ31"/>
      <c r="HTR31"/>
      <c r="HTS31"/>
      <c r="HTT31"/>
      <c r="HTU31"/>
      <c r="HTV31"/>
      <c r="HTW31"/>
      <c r="HTX31"/>
      <c r="HTY31"/>
      <c r="HTZ31"/>
      <c r="HUA31"/>
      <c r="HUB31"/>
      <c r="HUC31"/>
      <c r="HUD31"/>
      <c r="HUE31"/>
      <c r="HUF31"/>
      <c r="HUG31"/>
      <c r="HUH31"/>
      <c r="HUI31"/>
      <c r="HUJ31"/>
      <c r="HUK31"/>
      <c r="HUL31"/>
      <c r="HUM31"/>
      <c r="HUN31"/>
      <c r="HUO31"/>
      <c r="HUP31"/>
      <c r="HUQ31"/>
      <c r="HUR31"/>
      <c r="HUS31"/>
      <c r="HUT31"/>
      <c r="HUU31"/>
      <c r="HUV31"/>
      <c r="HUW31"/>
      <c r="HUX31"/>
      <c r="HUY31"/>
      <c r="HUZ31"/>
      <c r="HVA31"/>
      <c r="HVB31"/>
      <c r="HVC31"/>
      <c r="HVD31"/>
      <c r="HVE31"/>
      <c r="HVF31"/>
      <c r="HVG31"/>
      <c r="HVH31"/>
      <c r="HVI31"/>
      <c r="HVJ31"/>
      <c r="HVK31"/>
      <c r="HVL31"/>
      <c r="HVM31"/>
      <c r="HVN31"/>
      <c r="HVO31"/>
      <c r="HVP31"/>
      <c r="HVQ31"/>
      <c r="HVR31"/>
      <c r="HVS31"/>
      <c r="HVT31"/>
      <c r="HVU31"/>
      <c r="HVV31"/>
      <c r="HVW31"/>
      <c r="HVX31"/>
      <c r="HVY31"/>
      <c r="HVZ31"/>
      <c r="HWA31"/>
      <c r="HWB31"/>
      <c r="HWC31"/>
      <c r="HWD31"/>
      <c r="HWE31"/>
      <c r="HWF31"/>
      <c r="HWG31"/>
      <c r="HWH31"/>
      <c r="HWI31"/>
      <c r="HWJ31"/>
      <c r="HWK31"/>
      <c r="HWL31"/>
      <c r="HWM31"/>
      <c r="HWN31"/>
      <c r="HWO31"/>
      <c r="HWP31"/>
      <c r="HWQ31"/>
      <c r="HWR31"/>
      <c r="HWS31"/>
      <c r="HWT31"/>
      <c r="HWU31"/>
      <c r="HWV31"/>
      <c r="HWW31"/>
      <c r="HWX31"/>
      <c r="HWY31"/>
      <c r="HWZ31"/>
      <c r="HXA31"/>
      <c r="HXB31"/>
      <c r="HXC31"/>
      <c r="HXD31"/>
      <c r="HXE31"/>
      <c r="HXF31"/>
      <c r="HXG31"/>
      <c r="HXH31"/>
      <c r="HXI31"/>
      <c r="HXJ31"/>
      <c r="HXK31"/>
      <c r="HXL31"/>
      <c r="HXM31"/>
      <c r="HXN31"/>
      <c r="HXO31"/>
      <c r="HXP31"/>
      <c r="HXQ31"/>
      <c r="HXR31"/>
      <c r="HXS31"/>
      <c r="HXT31"/>
      <c r="HXU31"/>
      <c r="HXV31"/>
      <c r="HXW31"/>
      <c r="HXX31"/>
      <c r="HXY31"/>
      <c r="HXZ31"/>
      <c r="HYA31"/>
      <c r="HYB31"/>
      <c r="HYC31"/>
      <c r="HYD31"/>
      <c r="HYE31"/>
      <c r="HYF31"/>
      <c r="HYG31"/>
      <c r="HYH31"/>
      <c r="HYI31"/>
      <c r="HYJ31"/>
      <c r="HYK31"/>
      <c r="HYL31"/>
      <c r="HYM31"/>
      <c r="HYN31"/>
      <c r="HYO31"/>
      <c r="HYP31"/>
      <c r="HYQ31"/>
      <c r="HYR31"/>
      <c r="HYS31"/>
      <c r="HYT31"/>
      <c r="HYU31"/>
      <c r="HYV31"/>
      <c r="HYW31"/>
      <c r="HYX31"/>
      <c r="HYY31"/>
      <c r="HYZ31"/>
      <c r="HZA31"/>
      <c r="HZB31"/>
      <c r="HZC31"/>
      <c r="HZD31"/>
      <c r="HZE31"/>
      <c r="HZF31"/>
      <c r="HZG31"/>
      <c r="HZH31"/>
      <c r="HZI31"/>
      <c r="HZJ31"/>
      <c r="HZK31"/>
      <c r="HZL31"/>
      <c r="HZM31"/>
      <c r="HZN31"/>
      <c r="HZO31"/>
      <c r="HZP31"/>
      <c r="HZQ31"/>
      <c r="HZR31"/>
      <c r="HZS31"/>
      <c r="HZT31"/>
      <c r="HZU31"/>
      <c r="HZV31"/>
      <c r="HZW31"/>
      <c r="HZX31"/>
      <c r="HZY31"/>
      <c r="HZZ31"/>
      <c r="IAA31"/>
      <c r="IAB31"/>
      <c r="IAC31"/>
      <c r="IAD31"/>
      <c r="IAE31"/>
      <c r="IAF31"/>
      <c r="IAG31"/>
      <c r="IAH31"/>
      <c r="IAI31"/>
      <c r="IAJ31"/>
      <c r="IAK31"/>
      <c r="IAL31"/>
      <c r="IAM31"/>
      <c r="IAN31"/>
      <c r="IAO31"/>
      <c r="IAP31"/>
      <c r="IAQ31"/>
      <c r="IAR31"/>
      <c r="IAS31"/>
      <c r="IAT31"/>
      <c r="IAU31"/>
      <c r="IAV31"/>
      <c r="IAW31"/>
      <c r="IAX31"/>
      <c r="IAY31"/>
      <c r="IAZ31"/>
      <c r="IBA31"/>
      <c r="IBB31"/>
      <c r="IBC31"/>
      <c r="IBD31"/>
      <c r="IBE31"/>
      <c r="IBF31"/>
      <c r="IBG31"/>
      <c r="IBH31"/>
      <c r="IBI31"/>
      <c r="IBJ31"/>
      <c r="IBK31"/>
      <c r="IBL31"/>
      <c r="IBM31"/>
      <c r="IBN31"/>
      <c r="IBO31"/>
      <c r="IBP31"/>
      <c r="IBQ31"/>
      <c r="IBR31"/>
      <c r="IBS31"/>
      <c r="IBT31"/>
      <c r="IBU31"/>
      <c r="IBV31"/>
      <c r="IBW31"/>
      <c r="IBX31"/>
      <c r="IBY31"/>
      <c r="IBZ31"/>
      <c r="ICA31"/>
      <c r="ICB31"/>
      <c r="ICC31"/>
      <c r="ICD31"/>
      <c r="ICE31"/>
      <c r="ICF31"/>
      <c r="ICG31"/>
      <c r="ICH31"/>
      <c r="ICI31"/>
      <c r="ICJ31"/>
      <c r="ICK31"/>
      <c r="ICL31"/>
      <c r="ICM31"/>
      <c r="ICN31"/>
      <c r="ICO31"/>
      <c r="ICP31"/>
      <c r="ICQ31"/>
      <c r="ICR31"/>
      <c r="ICS31"/>
      <c r="ICT31"/>
      <c r="ICU31"/>
      <c r="ICV31"/>
      <c r="ICW31"/>
      <c r="ICX31"/>
      <c r="ICY31"/>
      <c r="ICZ31"/>
      <c r="IDA31"/>
      <c r="IDB31"/>
      <c r="IDC31"/>
      <c r="IDD31"/>
      <c r="IDE31"/>
      <c r="IDF31"/>
      <c r="IDG31"/>
      <c r="IDH31"/>
      <c r="IDI31"/>
      <c r="IDJ31"/>
      <c r="IDK31"/>
      <c r="IDL31"/>
      <c r="IDM31"/>
      <c r="IDN31"/>
      <c r="IDO31"/>
      <c r="IDP31"/>
      <c r="IDQ31"/>
      <c r="IDR31"/>
      <c r="IDS31"/>
      <c r="IDT31"/>
      <c r="IDU31"/>
      <c r="IDV31"/>
      <c r="IDW31"/>
      <c r="IDX31"/>
      <c r="IDY31"/>
      <c r="IDZ31"/>
      <c r="IEA31"/>
      <c r="IEB31"/>
      <c r="IEC31"/>
      <c r="IED31"/>
      <c r="IEE31"/>
      <c r="IEF31"/>
      <c r="IEG31"/>
      <c r="IEH31"/>
      <c r="IEI31"/>
      <c r="IEJ31"/>
      <c r="IEK31"/>
      <c r="IEL31"/>
      <c r="IEM31"/>
      <c r="IEN31"/>
      <c r="IEO31"/>
      <c r="IEP31"/>
      <c r="IEQ31"/>
      <c r="IER31"/>
      <c r="IES31"/>
      <c r="IET31"/>
      <c r="IEU31"/>
      <c r="IEV31"/>
      <c r="IEW31"/>
      <c r="IEX31"/>
      <c r="IEY31"/>
      <c r="IEZ31"/>
      <c r="IFA31"/>
      <c r="IFB31"/>
      <c r="IFC31"/>
      <c r="IFD31"/>
      <c r="IFE31"/>
      <c r="IFF31"/>
      <c r="IFG31"/>
      <c r="IFH31"/>
      <c r="IFI31"/>
      <c r="IFJ31"/>
      <c r="IFK31"/>
      <c r="IFL31"/>
      <c r="IFM31"/>
      <c r="IFN31"/>
      <c r="IFO31"/>
      <c r="IFP31"/>
      <c r="IFQ31"/>
      <c r="IFR31"/>
      <c r="IFS31"/>
      <c r="IFT31"/>
      <c r="IFU31"/>
      <c r="IFV31"/>
      <c r="IFW31"/>
      <c r="IFX31"/>
      <c r="IFY31"/>
      <c r="IFZ31"/>
      <c r="IGA31"/>
      <c r="IGB31"/>
      <c r="IGC31"/>
      <c r="IGD31"/>
      <c r="IGE31"/>
      <c r="IGF31"/>
      <c r="IGG31"/>
      <c r="IGH31"/>
      <c r="IGI31"/>
      <c r="IGJ31"/>
      <c r="IGK31"/>
      <c r="IGL31"/>
      <c r="IGM31"/>
      <c r="IGN31"/>
      <c r="IGO31"/>
      <c r="IGP31"/>
      <c r="IGQ31"/>
      <c r="IGR31"/>
      <c r="IGS31"/>
      <c r="IGT31"/>
      <c r="IGU31"/>
      <c r="IGV31"/>
      <c r="IGW31"/>
      <c r="IGX31"/>
      <c r="IGY31"/>
      <c r="IGZ31"/>
      <c r="IHA31"/>
      <c r="IHB31"/>
      <c r="IHC31"/>
      <c r="IHD31"/>
      <c r="IHE31"/>
      <c r="IHF31"/>
      <c r="IHG31"/>
      <c r="IHH31"/>
      <c r="IHI31"/>
      <c r="IHJ31"/>
      <c r="IHK31"/>
      <c r="IHL31"/>
      <c r="IHM31"/>
      <c r="IHN31"/>
      <c r="IHO31"/>
      <c r="IHP31"/>
      <c r="IHQ31"/>
      <c r="IHR31"/>
      <c r="IHS31"/>
      <c r="IHT31"/>
      <c r="IHU31"/>
      <c r="IHV31"/>
      <c r="IHW31"/>
      <c r="IHX31"/>
      <c r="IHY31"/>
      <c r="IHZ31"/>
      <c r="IIA31"/>
      <c r="IIB31"/>
      <c r="IIC31"/>
      <c r="IID31"/>
      <c r="IIE31"/>
      <c r="IIF31"/>
      <c r="IIG31"/>
      <c r="IIH31"/>
      <c r="III31"/>
      <c r="IIJ31"/>
      <c r="IIK31"/>
      <c r="IIL31"/>
      <c r="IIM31"/>
      <c r="IIN31"/>
      <c r="IIO31"/>
      <c r="IIP31"/>
      <c r="IIQ31"/>
      <c r="IIR31"/>
      <c r="IIS31"/>
      <c r="IIT31"/>
      <c r="IIU31"/>
      <c r="IIV31"/>
      <c r="IIW31"/>
      <c r="IIX31"/>
      <c r="IIY31"/>
      <c r="IIZ31"/>
      <c r="IJA31"/>
      <c r="IJB31"/>
      <c r="IJC31"/>
      <c r="IJD31"/>
      <c r="IJE31"/>
      <c r="IJF31"/>
      <c r="IJG31"/>
      <c r="IJH31"/>
      <c r="IJI31"/>
      <c r="IJJ31"/>
      <c r="IJK31"/>
      <c r="IJL31"/>
      <c r="IJM31"/>
      <c r="IJN31"/>
      <c r="IJO31"/>
      <c r="IJP31"/>
      <c r="IJQ31"/>
      <c r="IJR31"/>
      <c r="IJS31"/>
      <c r="IJT31"/>
      <c r="IJU31"/>
      <c r="IJV31"/>
      <c r="IJW31"/>
      <c r="IJX31"/>
      <c r="IJY31"/>
      <c r="IJZ31"/>
      <c r="IKA31"/>
      <c r="IKB31"/>
      <c r="IKC31"/>
      <c r="IKD31"/>
      <c r="IKE31"/>
      <c r="IKF31"/>
      <c r="IKG31"/>
      <c r="IKH31"/>
      <c r="IKI31"/>
      <c r="IKJ31"/>
      <c r="IKK31"/>
      <c r="IKL31"/>
      <c r="IKM31"/>
      <c r="IKN31"/>
      <c r="IKO31"/>
      <c r="IKP31"/>
      <c r="IKQ31"/>
      <c r="IKR31"/>
      <c r="IKS31"/>
      <c r="IKT31"/>
      <c r="IKU31"/>
      <c r="IKV31"/>
      <c r="IKW31"/>
      <c r="IKX31"/>
      <c r="IKY31"/>
      <c r="IKZ31"/>
      <c r="ILA31"/>
      <c r="ILB31"/>
      <c r="ILC31"/>
      <c r="ILD31"/>
      <c r="ILE31"/>
      <c r="ILF31"/>
      <c r="ILG31"/>
      <c r="ILH31"/>
      <c r="ILI31"/>
      <c r="ILJ31"/>
      <c r="ILK31"/>
      <c r="ILL31"/>
      <c r="ILM31"/>
      <c r="ILN31"/>
      <c r="ILO31"/>
      <c r="ILP31"/>
      <c r="ILQ31"/>
      <c r="ILR31"/>
      <c r="ILS31"/>
      <c r="ILT31"/>
      <c r="ILU31"/>
      <c r="ILV31"/>
      <c r="ILW31"/>
      <c r="ILX31"/>
      <c r="ILY31"/>
      <c r="ILZ31"/>
      <c r="IMA31"/>
      <c r="IMB31"/>
      <c r="IMC31"/>
      <c r="IMD31"/>
      <c r="IME31"/>
      <c r="IMF31"/>
      <c r="IMG31"/>
      <c r="IMH31"/>
      <c r="IMI31"/>
      <c r="IMJ31"/>
      <c r="IMK31"/>
      <c r="IML31"/>
      <c r="IMM31"/>
      <c r="IMN31"/>
      <c r="IMO31"/>
      <c r="IMP31"/>
      <c r="IMQ31"/>
      <c r="IMR31"/>
      <c r="IMS31"/>
      <c r="IMT31"/>
      <c r="IMU31"/>
      <c r="IMV31"/>
      <c r="IMW31"/>
      <c r="IMX31"/>
      <c r="IMY31"/>
      <c r="IMZ31"/>
      <c r="INA31"/>
      <c r="INB31"/>
      <c r="INC31"/>
      <c r="IND31"/>
      <c r="INE31"/>
      <c r="INF31"/>
      <c r="ING31"/>
      <c r="INH31"/>
      <c r="INI31"/>
      <c r="INJ31"/>
      <c r="INK31"/>
      <c r="INL31"/>
      <c r="INM31"/>
      <c r="INN31"/>
      <c r="INO31"/>
      <c r="INP31"/>
      <c r="INQ31"/>
      <c r="INR31"/>
      <c r="INS31"/>
      <c r="INT31"/>
      <c r="INU31"/>
      <c r="INV31"/>
      <c r="INW31"/>
      <c r="INX31"/>
      <c r="INY31"/>
      <c r="INZ31"/>
      <c r="IOA31"/>
      <c r="IOB31"/>
      <c r="IOC31"/>
      <c r="IOD31"/>
      <c r="IOE31"/>
      <c r="IOF31"/>
      <c r="IOG31"/>
      <c r="IOH31"/>
      <c r="IOI31"/>
      <c r="IOJ31"/>
      <c r="IOK31"/>
      <c r="IOL31"/>
      <c r="IOM31"/>
      <c r="ION31"/>
      <c r="IOO31"/>
      <c r="IOP31"/>
      <c r="IOQ31"/>
      <c r="IOR31"/>
      <c r="IOS31"/>
      <c r="IOT31"/>
      <c r="IOU31"/>
      <c r="IOV31"/>
      <c r="IOW31"/>
      <c r="IOX31"/>
      <c r="IOY31"/>
      <c r="IOZ31"/>
      <c r="IPA31"/>
      <c r="IPB31"/>
      <c r="IPC31"/>
      <c r="IPD31"/>
      <c r="IPE31"/>
      <c r="IPF31"/>
      <c r="IPG31"/>
      <c r="IPH31"/>
      <c r="IPI31"/>
      <c r="IPJ31"/>
      <c r="IPK31"/>
      <c r="IPL31"/>
      <c r="IPM31"/>
      <c r="IPN31"/>
      <c r="IPO31"/>
      <c r="IPP31"/>
      <c r="IPQ31"/>
      <c r="IPR31"/>
      <c r="IPS31"/>
      <c r="IPT31"/>
      <c r="IPU31"/>
      <c r="IPV31"/>
      <c r="IPW31"/>
      <c r="IPX31"/>
      <c r="IPY31"/>
      <c r="IPZ31"/>
      <c r="IQA31"/>
      <c r="IQB31"/>
      <c r="IQC31"/>
      <c r="IQD31"/>
      <c r="IQE31"/>
      <c r="IQF31"/>
      <c r="IQG31"/>
      <c r="IQH31"/>
      <c r="IQI31"/>
      <c r="IQJ31"/>
      <c r="IQK31"/>
      <c r="IQL31"/>
      <c r="IQM31"/>
      <c r="IQN31"/>
      <c r="IQO31"/>
      <c r="IQP31"/>
      <c r="IQQ31"/>
      <c r="IQR31"/>
      <c r="IQS31"/>
      <c r="IQT31"/>
      <c r="IQU31"/>
      <c r="IQV31"/>
      <c r="IQW31"/>
      <c r="IQX31"/>
      <c r="IQY31"/>
      <c r="IQZ31"/>
      <c r="IRA31"/>
      <c r="IRB31"/>
      <c r="IRC31"/>
      <c r="IRD31"/>
      <c r="IRE31"/>
      <c r="IRF31"/>
      <c r="IRG31"/>
      <c r="IRH31"/>
      <c r="IRI31"/>
      <c r="IRJ31"/>
      <c r="IRK31"/>
      <c r="IRL31"/>
      <c r="IRM31"/>
      <c r="IRN31"/>
      <c r="IRO31"/>
      <c r="IRP31"/>
      <c r="IRQ31"/>
      <c r="IRR31"/>
      <c r="IRS31"/>
      <c r="IRT31"/>
      <c r="IRU31"/>
      <c r="IRV31"/>
      <c r="IRW31"/>
      <c r="IRX31"/>
      <c r="IRY31"/>
      <c r="IRZ31"/>
      <c r="ISA31"/>
      <c r="ISB31"/>
      <c r="ISC31"/>
      <c r="ISD31"/>
      <c r="ISE31"/>
      <c r="ISF31"/>
      <c r="ISG31"/>
      <c r="ISH31"/>
      <c r="ISI31"/>
      <c r="ISJ31"/>
      <c r="ISK31"/>
      <c r="ISL31"/>
      <c r="ISM31"/>
      <c r="ISN31"/>
      <c r="ISO31"/>
      <c r="ISP31"/>
      <c r="ISQ31"/>
      <c r="ISR31"/>
      <c r="ISS31"/>
      <c r="IST31"/>
      <c r="ISU31"/>
      <c r="ISV31"/>
      <c r="ISW31"/>
      <c r="ISX31"/>
      <c r="ISY31"/>
      <c r="ISZ31"/>
      <c r="ITA31"/>
      <c r="ITB31"/>
      <c r="ITC31"/>
      <c r="ITD31"/>
      <c r="ITE31"/>
      <c r="ITF31"/>
      <c r="ITG31"/>
      <c r="ITH31"/>
      <c r="ITI31"/>
      <c r="ITJ31"/>
      <c r="ITK31"/>
      <c r="ITL31"/>
      <c r="ITM31"/>
      <c r="ITN31"/>
      <c r="ITO31"/>
      <c r="ITP31"/>
      <c r="ITQ31"/>
      <c r="ITR31"/>
      <c r="ITS31"/>
      <c r="ITT31"/>
      <c r="ITU31"/>
      <c r="ITV31"/>
      <c r="ITW31"/>
      <c r="ITX31"/>
      <c r="ITY31"/>
      <c r="ITZ31"/>
      <c r="IUA31"/>
      <c r="IUB31"/>
      <c r="IUC31"/>
      <c r="IUD31"/>
      <c r="IUE31"/>
      <c r="IUF31"/>
      <c r="IUG31"/>
      <c r="IUH31"/>
      <c r="IUI31"/>
      <c r="IUJ31"/>
      <c r="IUK31"/>
      <c r="IUL31"/>
      <c r="IUM31"/>
      <c r="IUN31"/>
      <c r="IUO31"/>
      <c r="IUP31"/>
      <c r="IUQ31"/>
      <c r="IUR31"/>
      <c r="IUS31"/>
      <c r="IUT31"/>
      <c r="IUU31"/>
      <c r="IUV31"/>
      <c r="IUW31"/>
      <c r="IUX31"/>
      <c r="IUY31"/>
      <c r="IUZ31"/>
      <c r="IVA31"/>
      <c r="IVB31"/>
      <c r="IVC31"/>
      <c r="IVD31"/>
      <c r="IVE31"/>
      <c r="IVF31"/>
      <c r="IVG31"/>
      <c r="IVH31"/>
      <c r="IVI31"/>
      <c r="IVJ31"/>
      <c r="IVK31"/>
      <c r="IVL31"/>
      <c r="IVM31"/>
      <c r="IVN31"/>
      <c r="IVO31"/>
      <c r="IVP31"/>
      <c r="IVQ31"/>
      <c r="IVR31"/>
      <c r="IVS31"/>
      <c r="IVT31"/>
      <c r="IVU31"/>
      <c r="IVV31"/>
      <c r="IVW31"/>
      <c r="IVX31"/>
      <c r="IVY31"/>
      <c r="IVZ31"/>
      <c r="IWA31"/>
      <c r="IWB31"/>
      <c r="IWC31"/>
      <c r="IWD31"/>
      <c r="IWE31"/>
      <c r="IWF31"/>
      <c r="IWG31"/>
      <c r="IWH31"/>
      <c r="IWI31"/>
      <c r="IWJ31"/>
      <c r="IWK31"/>
      <c r="IWL31"/>
      <c r="IWM31"/>
      <c r="IWN31"/>
      <c r="IWO31"/>
      <c r="IWP31"/>
      <c r="IWQ31"/>
      <c r="IWR31"/>
      <c r="IWS31"/>
      <c r="IWT31"/>
      <c r="IWU31"/>
      <c r="IWV31"/>
      <c r="IWW31"/>
      <c r="IWX31"/>
      <c r="IWY31"/>
      <c r="IWZ31"/>
      <c r="IXA31"/>
      <c r="IXB31"/>
      <c r="IXC31"/>
      <c r="IXD31"/>
      <c r="IXE31"/>
      <c r="IXF31"/>
      <c r="IXG31"/>
      <c r="IXH31"/>
      <c r="IXI31"/>
      <c r="IXJ31"/>
      <c r="IXK31"/>
      <c r="IXL31"/>
      <c r="IXM31"/>
      <c r="IXN31"/>
      <c r="IXO31"/>
      <c r="IXP31"/>
      <c r="IXQ31"/>
      <c r="IXR31"/>
      <c r="IXS31"/>
      <c r="IXT31"/>
      <c r="IXU31"/>
      <c r="IXV31"/>
      <c r="IXW31"/>
      <c r="IXX31"/>
      <c r="IXY31"/>
      <c r="IXZ31"/>
      <c r="IYA31"/>
      <c r="IYB31"/>
      <c r="IYC31"/>
      <c r="IYD31"/>
      <c r="IYE31"/>
      <c r="IYF31"/>
      <c r="IYG31"/>
      <c r="IYH31"/>
      <c r="IYI31"/>
      <c r="IYJ31"/>
      <c r="IYK31"/>
      <c r="IYL31"/>
      <c r="IYM31"/>
      <c r="IYN31"/>
      <c r="IYO31"/>
      <c r="IYP31"/>
      <c r="IYQ31"/>
      <c r="IYR31"/>
      <c r="IYS31"/>
      <c r="IYT31"/>
      <c r="IYU31"/>
      <c r="IYV31"/>
      <c r="IYW31"/>
      <c r="IYX31"/>
      <c r="IYY31"/>
      <c r="IYZ31"/>
      <c r="IZA31"/>
      <c r="IZB31"/>
      <c r="IZC31"/>
      <c r="IZD31"/>
      <c r="IZE31"/>
      <c r="IZF31"/>
      <c r="IZG31"/>
      <c r="IZH31"/>
      <c r="IZI31"/>
      <c r="IZJ31"/>
      <c r="IZK31"/>
      <c r="IZL31"/>
      <c r="IZM31"/>
      <c r="IZN31"/>
      <c r="IZO31"/>
      <c r="IZP31"/>
      <c r="IZQ31"/>
      <c r="IZR31"/>
      <c r="IZS31"/>
      <c r="IZT31"/>
      <c r="IZU31"/>
      <c r="IZV31"/>
      <c r="IZW31"/>
      <c r="IZX31"/>
      <c r="IZY31"/>
      <c r="IZZ31"/>
      <c r="JAA31"/>
      <c r="JAB31"/>
      <c r="JAC31"/>
      <c r="JAD31"/>
      <c r="JAE31"/>
      <c r="JAF31"/>
      <c r="JAG31"/>
      <c r="JAH31"/>
      <c r="JAI31"/>
      <c r="JAJ31"/>
      <c r="JAK31"/>
      <c r="JAL31"/>
      <c r="JAM31"/>
      <c r="JAN31"/>
      <c r="JAO31"/>
      <c r="JAP31"/>
      <c r="JAQ31"/>
      <c r="JAR31"/>
      <c r="JAS31"/>
      <c r="JAT31"/>
      <c r="JAU31"/>
      <c r="JAV31"/>
      <c r="JAW31"/>
      <c r="JAX31"/>
      <c r="JAY31"/>
      <c r="JAZ31"/>
      <c r="JBA31"/>
      <c r="JBB31"/>
      <c r="JBC31"/>
      <c r="JBD31"/>
      <c r="JBE31"/>
      <c r="JBF31"/>
      <c r="JBG31"/>
      <c r="JBH31"/>
      <c r="JBI31"/>
      <c r="JBJ31"/>
      <c r="JBK31"/>
      <c r="JBL31"/>
      <c r="JBM31"/>
      <c r="JBN31"/>
      <c r="JBO31"/>
      <c r="JBP31"/>
      <c r="JBQ31"/>
      <c r="JBR31"/>
      <c r="JBS31"/>
      <c r="JBT31"/>
      <c r="JBU31"/>
      <c r="JBV31"/>
      <c r="JBW31"/>
      <c r="JBX31"/>
      <c r="JBY31"/>
      <c r="JBZ31"/>
      <c r="JCA31"/>
      <c r="JCB31"/>
      <c r="JCC31"/>
      <c r="JCD31"/>
      <c r="JCE31"/>
      <c r="JCF31"/>
      <c r="JCG31"/>
      <c r="JCH31"/>
      <c r="JCI31"/>
      <c r="JCJ31"/>
      <c r="JCK31"/>
      <c r="JCL31"/>
      <c r="JCM31"/>
      <c r="JCN31"/>
      <c r="JCO31"/>
      <c r="JCP31"/>
      <c r="JCQ31"/>
      <c r="JCR31"/>
      <c r="JCS31"/>
      <c r="JCT31"/>
      <c r="JCU31"/>
      <c r="JCV31"/>
      <c r="JCW31"/>
      <c r="JCX31"/>
      <c r="JCY31"/>
      <c r="JCZ31"/>
      <c r="JDA31"/>
      <c r="JDB31"/>
      <c r="JDC31"/>
      <c r="JDD31"/>
      <c r="JDE31"/>
      <c r="JDF31"/>
      <c r="JDG31"/>
      <c r="JDH31"/>
      <c r="JDI31"/>
      <c r="JDJ31"/>
      <c r="JDK31"/>
      <c r="JDL31"/>
      <c r="JDM31"/>
      <c r="JDN31"/>
      <c r="JDO31"/>
      <c r="JDP31"/>
      <c r="JDQ31"/>
      <c r="JDR31"/>
      <c r="JDS31"/>
      <c r="JDT31"/>
      <c r="JDU31"/>
      <c r="JDV31"/>
      <c r="JDW31"/>
      <c r="JDX31"/>
      <c r="JDY31"/>
      <c r="JDZ31"/>
      <c r="JEA31"/>
      <c r="JEB31"/>
      <c r="JEC31"/>
      <c r="JED31"/>
      <c r="JEE31"/>
      <c r="JEF31"/>
      <c r="JEG31"/>
      <c r="JEH31"/>
      <c r="JEI31"/>
      <c r="JEJ31"/>
      <c r="JEK31"/>
      <c r="JEL31"/>
      <c r="JEM31"/>
      <c r="JEN31"/>
      <c r="JEO31"/>
      <c r="JEP31"/>
      <c r="JEQ31"/>
      <c r="JER31"/>
      <c r="JES31"/>
      <c r="JET31"/>
      <c r="JEU31"/>
      <c r="JEV31"/>
      <c r="JEW31"/>
      <c r="JEX31"/>
      <c r="JEY31"/>
      <c r="JEZ31"/>
      <c r="JFA31"/>
      <c r="JFB31"/>
      <c r="JFC31"/>
      <c r="JFD31"/>
      <c r="JFE31"/>
      <c r="JFF31"/>
      <c r="JFG31"/>
      <c r="JFH31"/>
      <c r="JFI31"/>
      <c r="JFJ31"/>
      <c r="JFK31"/>
      <c r="JFL31"/>
      <c r="JFM31"/>
      <c r="JFN31"/>
      <c r="JFO31"/>
      <c r="JFP31"/>
      <c r="JFQ31"/>
      <c r="JFR31"/>
      <c r="JFS31"/>
      <c r="JFT31"/>
      <c r="JFU31"/>
      <c r="JFV31"/>
      <c r="JFW31"/>
      <c r="JFX31"/>
      <c r="JFY31"/>
      <c r="JFZ31"/>
      <c r="JGA31"/>
      <c r="JGB31"/>
      <c r="JGC31"/>
      <c r="JGD31"/>
      <c r="JGE31"/>
      <c r="JGF31"/>
      <c r="JGG31"/>
      <c r="JGH31"/>
      <c r="JGI31"/>
      <c r="JGJ31"/>
      <c r="JGK31"/>
      <c r="JGL31"/>
      <c r="JGM31"/>
      <c r="JGN31"/>
      <c r="JGO31"/>
      <c r="JGP31"/>
      <c r="JGQ31"/>
      <c r="JGR31"/>
      <c r="JGS31"/>
      <c r="JGT31"/>
      <c r="JGU31"/>
      <c r="JGV31"/>
      <c r="JGW31"/>
      <c r="JGX31"/>
      <c r="JGY31"/>
      <c r="JGZ31"/>
      <c r="JHA31"/>
      <c r="JHB31"/>
      <c r="JHC31"/>
      <c r="JHD31"/>
      <c r="JHE31"/>
      <c r="JHF31"/>
      <c r="JHG31"/>
      <c r="JHH31"/>
      <c r="JHI31"/>
      <c r="JHJ31"/>
      <c r="JHK31"/>
      <c r="JHL31"/>
      <c r="JHM31"/>
      <c r="JHN31"/>
      <c r="JHO31"/>
      <c r="JHP31"/>
      <c r="JHQ31"/>
      <c r="JHR31"/>
      <c r="JHS31"/>
      <c r="JHT31"/>
      <c r="JHU31"/>
      <c r="JHV31"/>
      <c r="JHW31"/>
      <c r="JHX31"/>
      <c r="JHY31"/>
      <c r="JHZ31"/>
      <c r="JIA31"/>
      <c r="JIB31"/>
      <c r="JIC31"/>
      <c r="JID31"/>
      <c r="JIE31"/>
      <c r="JIF31"/>
      <c r="JIG31"/>
      <c r="JIH31"/>
      <c r="JII31"/>
      <c r="JIJ31"/>
      <c r="JIK31"/>
      <c r="JIL31"/>
      <c r="JIM31"/>
      <c r="JIN31"/>
      <c r="JIO31"/>
      <c r="JIP31"/>
      <c r="JIQ31"/>
      <c r="JIR31"/>
      <c r="JIS31"/>
      <c r="JIT31"/>
      <c r="JIU31"/>
      <c r="JIV31"/>
      <c r="JIW31"/>
      <c r="JIX31"/>
      <c r="JIY31"/>
      <c r="JIZ31"/>
      <c r="JJA31"/>
      <c r="JJB31"/>
      <c r="JJC31"/>
      <c r="JJD31"/>
      <c r="JJE31"/>
      <c r="JJF31"/>
      <c r="JJG31"/>
      <c r="JJH31"/>
      <c r="JJI31"/>
      <c r="JJJ31"/>
      <c r="JJK31"/>
      <c r="JJL31"/>
      <c r="JJM31"/>
      <c r="JJN31"/>
      <c r="JJO31"/>
      <c r="JJP31"/>
      <c r="JJQ31"/>
      <c r="JJR31"/>
      <c r="JJS31"/>
      <c r="JJT31"/>
      <c r="JJU31"/>
      <c r="JJV31"/>
      <c r="JJW31"/>
      <c r="JJX31"/>
      <c r="JJY31"/>
      <c r="JJZ31"/>
      <c r="JKA31"/>
      <c r="JKB31"/>
      <c r="JKC31"/>
      <c r="JKD31"/>
      <c r="JKE31"/>
      <c r="JKF31"/>
      <c r="JKG31"/>
      <c r="JKH31"/>
      <c r="JKI31"/>
      <c r="JKJ31"/>
      <c r="JKK31"/>
      <c r="JKL31"/>
      <c r="JKM31"/>
      <c r="JKN31"/>
      <c r="JKO31"/>
      <c r="JKP31"/>
      <c r="JKQ31"/>
      <c r="JKR31"/>
      <c r="JKS31"/>
      <c r="JKT31"/>
      <c r="JKU31"/>
      <c r="JKV31"/>
      <c r="JKW31"/>
      <c r="JKX31"/>
      <c r="JKY31"/>
      <c r="JKZ31"/>
      <c r="JLA31"/>
      <c r="JLB31"/>
      <c r="JLC31"/>
      <c r="JLD31"/>
      <c r="JLE31"/>
      <c r="JLF31"/>
      <c r="JLG31"/>
      <c r="JLH31"/>
      <c r="JLI31"/>
      <c r="JLJ31"/>
      <c r="JLK31"/>
      <c r="JLL31"/>
      <c r="JLM31"/>
      <c r="JLN31"/>
      <c r="JLO31"/>
      <c r="JLP31"/>
      <c r="JLQ31"/>
      <c r="JLR31"/>
      <c r="JLS31"/>
      <c r="JLT31"/>
      <c r="JLU31"/>
      <c r="JLV31"/>
      <c r="JLW31"/>
      <c r="JLX31"/>
      <c r="JLY31"/>
      <c r="JLZ31"/>
      <c r="JMA31"/>
      <c r="JMB31"/>
      <c r="JMC31"/>
      <c r="JMD31"/>
      <c r="JME31"/>
      <c r="JMF31"/>
      <c r="JMG31"/>
      <c r="JMH31"/>
      <c r="JMI31"/>
      <c r="JMJ31"/>
      <c r="JMK31"/>
      <c r="JML31"/>
      <c r="JMM31"/>
      <c r="JMN31"/>
      <c r="JMO31"/>
      <c r="JMP31"/>
      <c r="JMQ31"/>
      <c r="JMR31"/>
      <c r="JMS31"/>
      <c r="JMT31"/>
      <c r="JMU31"/>
      <c r="JMV31"/>
      <c r="JMW31"/>
      <c r="JMX31"/>
      <c r="JMY31"/>
      <c r="JMZ31"/>
      <c r="JNA31"/>
      <c r="JNB31"/>
      <c r="JNC31"/>
      <c r="JND31"/>
      <c r="JNE31"/>
      <c r="JNF31"/>
      <c r="JNG31"/>
      <c r="JNH31"/>
      <c r="JNI31"/>
      <c r="JNJ31"/>
      <c r="JNK31"/>
      <c r="JNL31"/>
      <c r="JNM31"/>
      <c r="JNN31"/>
      <c r="JNO31"/>
      <c r="JNP31"/>
      <c r="JNQ31"/>
      <c r="JNR31"/>
      <c r="JNS31"/>
      <c r="JNT31"/>
      <c r="JNU31"/>
      <c r="JNV31"/>
      <c r="JNW31"/>
      <c r="JNX31"/>
      <c r="JNY31"/>
      <c r="JNZ31"/>
      <c r="JOA31"/>
      <c r="JOB31"/>
      <c r="JOC31"/>
      <c r="JOD31"/>
      <c r="JOE31"/>
      <c r="JOF31"/>
      <c r="JOG31"/>
      <c r="JOH31"/>
      <c r="JOI31"/>
      <c r="JOJ31"/>
      <c r="JOK31"/>
      <c r="JOL31"/>
      <c r="JOM31"/>
      <c r="JON31"/>
      <c r="JOO31"/>
      <c r="JOP31"/>
      <c r="JOQ31"/>
      <c r="JOR31"/>
      <c r="JOS31"/>
      <c r="JOT31"/>
      <c r="JOU31"/>
      <c r="JOV31"/>
      <c r="JOW31"/>
      <c r="JOX31"/>
      <c r="JOY31"/>
      <c r="JOZ31"/>
      <c r="JPA31"/>
      <c r="JPB31"/>
      <c r="JPC31"/>
      <c r="JPD31"/>
      <c r="JPE31"/>
      <c r="JPF31"/>
      <c r="JPG31"/>
      <c r="JPH31"/>
      <c r="JPI31"/>
      <c r="JPJ31"/>
      <c r="JPK31"/>
      <c r="JPL31"/>
      <c r="JPM31"/>
      <c r="JPN31"/>
      <c r="JPO31"/>
      <c r="JPP31"/>
      <c r="JPQ31"/>
      <c r="JPR31"/>
      <c r="JPS31"/>
      <c r="JPT31"/>
      <c r="JPU31"/>
      <c r="JPV31"/>
      <c r="JPW31"/>
      <c r="JPX31"/>
      <c r="JPY31"/>
      <c r="JPZ31"/>
      <c r="JQA31"/>
      <c r="JQB31"/>
      <c r="JQC31"/>
      <c r="JQD31"/>
      <c r="JQE31"/>
      <c r="JQF31"/>
      <c r="JQG31"/>
      <c r="JQH31"/>
      <c r="JQI31"/>
      <c r="JQJ31"/>
      <c r="JQK31"/>
      <c r="JQL31"/>
      <c r="JQM31"/>
      <c r="JQN31"/>
      <c r="JQO31"/>
      <c r="JQP31"/>
      <c r="JQQ31"/>
      <c r="JQR31"/>
      <c r="JQS31"/>
      <c r="JQT31"/>
      <c r="JQU31"/>
      <c r="JQV31"/>
      <c r="JQW31"/>
      <c r="JQX31"/>
      <c r="JQY31"/>
      <c r="JQZ31"/>
      <c r="JRA31"/>
      <c r="JRB31"/>
      <c r="JRC31"/>
      <c r="JRD31"/>
      <c r="JRE31"/>
      <c r="JRF31"/>
      <c r="JRG31"/>
      <c r="JRH31"/>
      <c r="JRI31"/>
      <c r="JRJ31"/>
      <c r="JRK31"/>
      <c r="JRL31"/>
      <c r="JRM31"/>
      <c r="JRN31"/>
      <c r="JRO31"/>
      <c r="JRP31"/>
      <c r="JRQ31"/>
      <c r="JRR31"/>
      <c r="JRS31"/>
      <c r="JRT31"/>
      <c r="JRU31"/>
      <c r="JRV31"/>
      <c r="JRW31"/>
      <c r="JRX31"/>
      <c r="JRY31"/>
      <c r="JRZ31"/>
      <c r="JSA31"/>
      <c r="JSB31"/>
      <c r="JSC31"/>
      <c r="JSD31"/>
      <c r="JSE31"/>
      <c r="JSF31"/>
      <c r="JSG31"/>
      <c r="JSH31"/>
      <c r="JSI31"/>
      <c r="JSJ31"/>
      <c r="JSK31"/>
      <c r="JSL31"/>
      <c r="JSM31"/>
      <c r="JSN31"/>
      <c r="JSO31"/>
      <c r="JSP31"/>
      <c r="JSQ31"/>
      <c r="JSR31"/>
      <c r="JSS31"/>
      <c r="JST31"/>
      <c r="JSU31"/>
      <c r="JSV31"/>
      <c r="JSW31"/>
      <c r="JSX31"/>
      <c r="JSY31"/>
      <c r="JSZ31"/>
      <c r="JTA31"/>
      <c r="JTB31"/>
      <c r="JTC31"/>
      <c r="JTD31"/>
      <c r="JTE31"/>
      <c r="JTF31"/>
      <c r="JTG31"/>
      <c r="JTH31"/>
      <c r="JTI31"/>
      <c r="JTJ31"/>
      <c r="JTK31"/>
      <c r="JTL31"/>
      <c r="JTM31"/>
      <c r="JTN31"/>
      <c r="JTO31"/>
      <c r="JTP31"/>
      <c r="JTQ31"/>
      <c r="JTR31"/>
      <c r="JTS31"/>
      <c r="JTT31"/>
      <c r="JTU31"/>
      <c r="JTV31"/>
      <c r="JTW31"/>
      <c r="JTX31"/>
      <c r="JTY31"/>
      <c r="JTZ31"/>
      <c r="JUA31"/>
      <c r="JUB31"/>
      <c r="JUC31"/>
      <c r="JUD31"/>
      <c r="JUE31"/>
      <c r="JUF31"/>
      <c r="JUG31"/>
      <c r="JUH31"/>
      <c r="JUI31"/>
      <c r="JUJ31"/>
      <c r="JUK31"/>
      <c r="JUL31"/>
      <c r="JUM31"/>
      <c r="JUN31"/>
      <c r="JUO31"/>
      <c r="JUP31"/>
      <c r="JUQ31"/>
      <c r="JUR31"/>
      <c r="JUS31"/>
      <c r="JUT31"/>
      <c r="JUU31"/>
      <c r="JUV31"/>
      <c r="JUW31"/>
      <c r="JUX31"/>
      <c r="JUY31"/>
      <c r="JUZ31"/>
      <c r="JVA31"/>
      <c r="JVB31"/>
      <c r="JVC31"/>
      <c r="JVD31"/>
      <c r="JVE31"/>
      <c r="JVF31"/>
      <c r="JVG31"/>
      <c r="JVH31"/>
      <c r="JVI31"/>
      <c r="JVJ31"/>
      <c r="JVK31"/>
      <c r="JVL31"/>
      <c r="JVM31"/>
      <c r="JVN31"/>
      <c r="JVO31"/>
      <c r="JVP31"/>
      <c r="JVQ31"/>
      <c r="JVR31"/>
      <c r="JVS31"/>
      <c r="JVT31"/>
      <c r="JVU31"/>
      <c r="JVV31"/>
      <c r="JVW31"/>
      <c r="JVX31"/>
      <c r="JVY31"/>
      <c r="JVZ31"/>
      <c r="JWA31"/>
      <c r="JWB31"/>
      <c r="JWC31"/>
      <c r="JWD31"/>
      <c r="JWE31"/>
      <c r="JWF31"/>
      <c r="JWG31"/>
      <c r="JWH31"/>
      <c r="JWI31"/>
      <c r="JWJ31"/>
      <c r="JWK31"/>
      <c r="JWL31"/>
      <c r="JWM31"/>
      <c r="JWN31"/>
      <c r="JWO31"/>
      <c r="JWP31"/>
      <c r="JWQ31"/>
      <c r="JWR31"/>
      <c r="JWS31"/>
      <c r="JWT31"/>
      <c r="JWU31"/>
      <c r="JWV31"/>
      <c r="JWW31"/>
      <c r="JWX31"/>
      <c r="JWY31"/>
      <c r="JWZ31"/>
      <c r="JXA31"/>
      <c r="JXB31"/>
      <c r="JXC31"/>
      <c r="JXD31"/>
      <c r="JXE31"/>
      <c r="JXF31"/>
      <c r="JXG31"/>
      <c r="JXH31"/>
      <c r="JXI31"/>
      <c r="JXJ31"/>
      <c r="JXK31"/>
      <c r="JXL31"/>
      <c r="JXM31"/>
      <c r="JXN31"/>
      <c r="JXO31"/>
      <c r="JXP31"/>
      <c r="JXQ31"/>
      <c r="JXR31"/>
      <c r="JXS31"/>
      <c r="JXT31"/>
      <c r="JXU31"/>
      <c r="JXV31"/>
      <c r="JXW31"/>
      <c r="JXX31"/>
      <c r="JXY31"/>
      <c r="JXZ31"/>
      <c r="JYA31"/>
      <c r="JYB31"/>
      <c r="JYC31"/>
      <c r="JYD31"/>
      <c r="JYE31"/>
      <c r="JYF31"/>
      <c r="JYG31"/>
      <c r="JYH31"/>
      <c r="JYI31"/>
      <c r="JYJ31"/>
      <c r="JYK31"/>
      <c r="JYL31"/>
      <c r="JYM31"/>
      <c r="JYN31"/>
      <c r="JYO31"/>
      <c r="JYP31"/>
      <c r="JYQ31"/>
      <c r="JYR31"/>
      <c r="JYS31"/>
      <c r="JYT31"/>
      <c r="JYU31"/>
      <c r="JYV31"/>
      <c r="JYW31"/>
      <c r="JYX31"/>
      <c r="JYY31"/>
      <c r="JYZ31"/>
      <c r="JZA31"/>
      <c r="JZB31"/>
      <c r="JZC31"/>
      <c r="JZD31"/>
      <c r="JZE31"/>
      <c r="JZF31"/>
      <c r="JZG31"/>
      <c r="JZH31"/>
      <c r="JZI31"/>
      <c r="JZJ31"/>
      <c r="JZK31"/>
      <c r="JZL31"/>
      <c r="JZM31"/>
      <c r="JZN31"/>
      <c r="JZO31"/>
      <c r="JZP31"/>
      <c r="JZQ31"/>
      <c r="JZR31"/>
      <c r="JZS31"/>
      <c r="JZT31"/>
      <c r="JZU31"/>
      <c r="JZV31"/>
      <c r="JZW31"/>
      <c r="JZX31"/>
      <c r="JZY31"/>
      <c r="JZZ31"/>
      <c r="KAA31"/>
      <c r="KAB31"/>
      <c r="KAC31"/>
      <c r="KAD31"/>
      <c r="KAE31"/>
      <c r="KAF31"/>
      <c r="KAG31"/>
      <c r="KAH31"/>
      <c r="KAI31"/>
      <c r="KAJ31"/>
      <c r="KAK31"/>
      <c r="KAL31"/>
      <c r="KAM31"/>
      <c r="KAN31"/>
      <c r="KAO31"/>
      <c r="KAP31"/>
      <c r="KAQ31"/>
      <c r="KAR31"/>
      <c r="KAS31"/>
      <c r="KAT31"/>
      <c r="KAU31"/>
      <c r="KAV31"/>
      <c r="KAW31"/>
      <c r="KAX31"/>
      <c r="KAY31"/>
      <c r="KAZ31"/>
      <c r="KBA31"/>
      <c r="KBB31"/>
      <c r="KBC31"/>
      <c r="KBD31"/>
      <c r="KBE31"/>
      <c r="KBF31"/>
      <c r="KBG31"/>
      <c r="KBH31"/>
      <c r="KBI31"/>
      <c r="KBJ31"/>
      <c r="KBK31"/>
      <c r="KBL31"/>
      <c r="KBM31"/>
      <c r="KBN31"/>
      <c r="KBO31"/>
      <c r="KBP31"/>
      <c r="KBQ31"/>
      <c r="KBR31"/>
      <c r="KBS31"/>
      <c r="KBT31"/>
      <c r="KBU31"/>
      <c r="KBV31"/>
      <c r="KBW31"/>
      <c r="KBX31"/>
      <c r="KBY31"/>
      <c r="KBZ31"/>
      <c r="KCA31"/>
      <c r="KCB31"/>
      <c r="KCC31"/>
      <c r="KCD31"/>
      <c r="KCE31"/>
      <c r="KCF31"/>
      <c r="KCG31"/>
      <c r="KCH31"/>
      <c r="KCI31"/>
      <c r="KCJ31"/>
      <c r="KCK31"/>
      <c r="KCL31"/>
      <c r="KCM31"/>
      <c r="KCN31"/>
      <c r="KCO31"/>
      <c r="KCP31"/>
      <c r="KCQ31"/>
      <c r="KCR31"/>
      <c r="KCS31"/>
      <c r="KCT31"/>
      <c r="KCU31"/>
      <c r="KCV31"/>
      <c r="KCW31"/>
      <c r="KCX31"/>
      <c r="KCY31"/>
      <c r="KCZ31"/>
      <c r="KDA31"/>
      <c r="KDB31"/>
      <c r="KDC31"/>
      <c r="KDD31"/>
      <c r="KDE31"/>
      <c r="KDF31"/>
      <c r="KDG31"/>
      <c r="KDH31"/>
      <c r="KDI31"/>
      <c r="KDJ31"/>
      <c r="KDK31"/>
      <c r="KDL31"/>
      <c r="KDM31"/>
      <c r="KDN31"/>
      <c r="KDO31"/>
      <c r="KDP31"/>
      <c r="KDQ31"/>
      <c r="KDR31"/>
      <c r="KDS31"/>
      <c r="KDT31"/>
      <c r="KDU31"/>
      <c r="KDV31"/>
      <c r="KDW31"/>
      <c r="KDX31"/>
      <c r="KDY31"/>
      <c r="KDZ31"/>
      <c r="KEA31"/>
      <c r="KEB31"/>
      <c r="KEC31"/>
      <c r="KED31"/>
      <c r="KEE31"/>
      <c r="KEF31"/>
      <c r="KEG31"/>
      <c r="KEH31"/>
      <c r="KEI31"/>
      <c r="KEJ31"/>
      <c r="KEK31"/>
      <c r="KEL31"/>
      <c r="KEM31"/>
      <c r="KEN31"/>
      <c r="KEO31"/>
      <c r="KEP31"/>
      <c r="KEQ31"/>
      <c r="KER31"/>
      <c r="KES31"/>
      <c r="KET31"/>
      <c r="KEU31"/>
      <c r="KEV31"/>
      <c r="KEW31"/>
      <c r="KEX31"/>
      <c r="KEY31"/>
      <c r="KEZ31"/>
      <c r="KFA31"/>
      <c r="KFB31"/>
      <c r="KFC31"/>
      <c r="KFD31"/>
      <c r="KFE31"/>
      <c r="KFF31"/>
      <c r="KFG31"/>
      <c r="KFH31"/>
      <c r="KFI31"/>
      <c r="KFJ31"/>
      <c r="KFK31"/>
      <c r="KFL31"/>
      <c r="KFM31"/>
      <c r="KFN31"/>
      <c r="KFO31"/>
      <c r="KFP31"/>
      <c r="KFQ31"/>
      <c r="KFR31"/>
      <c r="KFS31"/>
      <c r="KFT31"/>
      <c r="KFU31"/>
      <c r="KFV31"/>
      <c r="KFW31"/>
      <c r="KFX31"/>
      <c r="KFY31"/>
      <c r="KFZ31"/>
      <c r="KGA31"/>
      <c r="KGB31"/>
      <c r="KGC31"/>
      <c r="KGD31"/>
      <c r="KGE31"/>
      <c r="KGF31"/>
      <c r="KGG31"/>
      <c r="KGH31"/>
      <c r="KGI31"/>
      <c r="KGJ31"/>
      <c r="KGK31"/>
      <c r="KGL31"/>
      <c r="KGM31"/>
      <c r="KGN31"/>
      <c r="KGO31"/>
      <c r="KGP31"/>
      <c r="KGQ31"/>
      <c r="KGR31"/>
      <c r="KGS31"/>
      <c r="KGT31"/>
      <c r="KGU31"/>
      <c r="KGV31"/>
      <c r="KGW31"/>
      <c r="KGX31"/>
      <c r="KGY31"/>
      <c r="KGZ31"/>
      <c r="KHA31"/>
      <c r="KHB31"/>
      <c r="KHC31"/>
      <c r="KHD31"/>
      <c r="KHE31"/>
      <c r="KHF31"/>
      <c r="KHG31"/>
      <c r="KHH31"/>
      <c r="KHI31"/>
      <c r="KHJ31"/>
      <c r="KHK31"/>
      <c r="KHL31"/>
      <c r="KHM31"/>
      <c r="KHN31"/>
      <c r="KHO31"/>
      <c r="KHP31"/>
      <c r="KHQ31"/>
      <c r="KHR31"/>
      <c r="KHS31"/>
      <c r="KHT31"/>
      <c r="KHU31"/>
      <c r="KHV31"/>
      <c r="KHW31"/>
      <c r="KHX31"/>
      <c r="KHY31"/>
      <c r="KHZ31"/>
      <c r="KIA31"/>
      <c r="KIB31"/>
      <c r="KIC31"/>
      <c r="KID31"/>
      <c r="KIE31"/>
      <c r="KIF31"/>
      <c r="KIG31"/>
      <c r="KIH31"/>
      <c r="KII31"/>
      <c r="KIJ31"/>
      <c r="KIK31"/>
      <c r="KIL31"/>
      <c r="KIM31"/>
      <c r="KIN31"/>
      <c r="KIO31"/>
      <c r="KIP31"/>
      <c r="KIQ31"/>
      <c r="KIR31"/>
      <c r="KIS31"/>
      <c r="KIT31"/>
      <c r="KIU31"/>
      <c r="KIV31"/>
      <c r="KIW31"/>
      <c r="KIX31"/>
      <c r="KIY31"/>
      <c r="KIZ31"/>
      <c r="KJA31"/>
      <c r="KJB31"/>
      <c r="KJC31"/>
      <c r="KJD31"/>
      <c r="KJE31"/>
      <c r="KJF31"/>
      <c r="KJG31"/>
      <c r="KJH31"/>
      <c r="KJI31"/>
      <c r="KJJ31"/>
      <c r="KJK31"/>
      <c r="KJL31"/>
      <c r="KJM31"/>
      <c r="KJN31"/>
      <c r="KJO31"/>
      <c r="KJP31"/>
      <c r="KJQ31"/>
      <c r="KJR31"/>
      <c r="KJS31"/>
      <c r="KJT31"/>
      <c r="KJU31"/>
      <c r="KJV31"/>
      <c r="KJW31"/>
      <c r="KJX31"/>
      <c r="KJY31"/>
      <c r="KJZ31"/>
      <c r="KKA31"/>
      <c r="KKB31"/>
      <c r="KKC31"/>
      <c r="KKD31"/>
      <c r="KKE31"/>
      <c r="KKF31"/>
      <c r="KKG31"/>
      <c r="KKH31"/>
      <c r="KKI31"/>
      <c r="KKJ31"/>
      <c r="KKK31"/>
      <c r="KKL31"/>
      <c r="KKM31"/>
      <c r="KKN31"/>
      <c r="KKO31"/>
      <c r="KKP31"/>
      <c r="KKQ31"/>
      <c r="KKR31"/>
      <c r="KKS31"/>
      <c r="KKT31"/>
      <c r="KKU31"/>
      <c r="KKV31"/>
      <c r="KKW31"/>
      <c r="KKX31"/>
      <c r="KKY31"/>
      <c r="KKZ31"/>
      <c r="KLA31"/>
      <c r="KLB31"/>
      <c r="KLC31"/>
      <c r="KLD31"/>
      <c r="KLE31"/>
      <c r="KLF31"/>
      <c r="KLG31"/>
      <c r="KLH31"/>
      <c r="KLI31"/>
      <c r="KLJ31"/>
      <c r="KLK31"/>
      <c r="KLL31"/>
      <c r="KLM31"/>
      <c r="KLN31"/>
      <c r="KLO31"/>
      <c r="KLP31"/>
      <c r="KLQ31"/>
      <c r="KLR31"/>
      <c r="KLS31"/>
      <c r="KLT31"/>
      <c r="KLU31"/>
      <c r="KLV31"/>
      <c r="KLW31"/>
      <c r="KLX31"/>
      <c r="KLY31"/>
      <c r="KLZ31"/>
      <c r="KMA31"/>
      <c r="KMB31"/>
      <c r="KMC31"/>
      <c r="KMD31"/>
      <c r="KME31"/>
      <c r="KMF31"/>
      <c r="KMG31"/>
      <c r="KMH31"/>
      <c r="KMI31"/>
      <c r="KMJ31"/>
      <c r="KMK31"/>
      <c r="KML31"/>
      <c r="KMM31"/>
      <c r="KMN31"/>
      <c r="KMO31"/>
      <c r="KMP31"/>
      <c r="KMQ31"/>
      <c r="KMR31"/>
      <c r="KMS31"/>
      <c r="KMT31"/>
      <c r="KMU31"/>
      <c r="KMV31"/>
      <c r="KMW31"/>
      <c r="KMX31"/>
      <c r="KMY31"/>
      <c r="KMZ31"/>
      <c r="KNA31"/>
      <c r="KNB31"/>
      <c r="KNC31"/>
      <c r="KND31"/>
      <c r="KNE31"/>
      <c r="KNF31"/>
      <c r="KNG31"/>
      <c r="KNH31"/>
      <c r="KNI31"/>
      <c r="KNJ31"/>
      <c r="KNK31"/>
      <c r="KNL31"/>
      <c r="KNM31"/>
      <c r="KNN31"/>
      <c r="KNO31"/>
      <c r="KNP31"/>
      <c r="KNQ31"/>
      <c r="KNR31"/>
      <c r="KNS31"/>
      <c r="KNT31"/>
      <c r="KNU31"/>
      <c r="KNV31"/>
      <c r="KNW31"/>
      <c r="KNX31"/>
      <c r="KNY31"/>
      <c r="KNZ31"/>
      <c r="KOA31"/>
      <c r="KOB31"/>
      <c r="KOC31"/>
      <c r="KOD31"/>
      <c r="KOE31"/>
      <c r="KOF31"/>
      <c r="KOG31"/>
      <c r="KOH31"/>
      <c r="KOI31"/>
      <c r="KOJ31"/>
      <c r="KOK31"/>
      <c r="KOL31"/>
      <c r="KOM31"/>
      <c r="KON31"/>
      <c r="KOO31"/>
      <c r="KOP31"/>
      <c r="KOQ31"/>
      <c r="KOR31"/>
      <c r="KOS31"/>
      <c r="KOT31"/>
      <c r="KOU31"/>
      <c r="KOV31"/>
      <c r="KOW31"/>
      <c r="KOX31"/>
      <c r="KOY31"/>
      <c r="KOZ31"/>
      <c r="KPA31"/>
      <c r="KPB31"/>
      <c r="KPC31"/>
      <c r="KPD31"/>
      <c r="KPE31"/>
      <c r="KPF31"/>
      <c r="KPG31"/>
      <c r="KPH31"/>
      <c r="KPI31"/>
      <c r="KPJ31"/>
      <c r="KPK31"/>
      <c r="KPL31"/>
      <c r="KPM31"/>
      <c r="KPN31"/>
      <c r="KPO31"/>
      <c r="KPP31"/>
      <c r="KPQ31"/>
      <c r="KPR31"/>
      <c r="KPS31"/>
      <c r="KPT31"/>
      <c r="KPU31"/>
      <c r="KPV31"/>
      <c r="KPW31"/>
      <c r="KPX31"/>
      <c r="KPY31"/>
      <c r="KPZ31"/>
      <c r="KQA31"/>
      <c r="KQB31"/>
      <c r="KQC31"/>
      <c r="KQD31"/>
      <c r="KQE31"/>
      <c r="KQF31"/>
      <c r="KQG31"/>
      <c r="KQH31"/>
      <c r="KQI31"/>
      <c r="KQJ31"/>
      <c r="KQK31"/>
      <c r="KQL31"/>
      <c r="KQM31"/>
      <c r="KQN31"/>
      <c r="KQO31"/>
      <c r="KQP31"/>
      <c r="KQQ31"/>
      <c r="KQR31"/>
      <c r="KQS31"/>
      <c r="KQT31"/>
      <c r="KQU31"/>
      <c r="KQV31"/>
      <c r="KQW31"/>
      <c r="KQX31"/>
      <c r="KQY31"/>
      <c r="KQZ31"/>
      <c r="KRA31"/>
      <c r="KRB31"/>
      <c r="KRC31"/>
      <c r="KRD31"/>
      <c r="KRE31"/>
      <c r="KRF31"/>
      <c r="KRG31"/>
      <c r="KRH31"/>
      <c r="KRI31"/>
      <c r="KRJ31"/>
      <c r="KRK31"/>
      <c r="KRL31"/>
      <c r="KRM31"/>
      <c r="KRN31"/>
      <c r="KRO31"/>
      <c r="KRP31"/>
      <c r="KRQ31"/>
      <c r="KRR31"/>
      <c r="KRS31"/>
      <c r="KRT31"/>
      <c r="KRU31"/>
      <c r="KRV31"/>
      <c r="KRW31"/>
      <c r="KRX31"/>
      <c r="KRY31"/>
      <c r="KRZ31"/>
      <c r="KSA31"/>
      <c r="KSB31"/>
      <c r="KSC31"/>
      <c r="KSD31"/>
      <c r="KSE31"/>
      <c r="KSF31"/>
      <c r="KSG31"/>
      <c r="KSH31"/>
      <c r="KSI31"/>
      <c r="KSJ31"/>
      <c r="KSK31"/>
      <c r="KSL31"/>
      <c r="KSM31"/>
      <c r="KSN31"/>
      <c r="KSO31"/>
      <c r="KSP31"/>
      <c r="KSQ31"/>
      <c r="KSR31"/>
      <c r="KSS31"/>
      <c r="KST31"/>
      <c r="KSU31"/>
      <c r="KSV31"/>
      <c r="KSW31"/>
      <c r="KSX31"/>
      <c r="KSY31"/>
      <c r="KSZ31"/>
      <c r="KTA31"/>
      <c r="KTB31"/>
      <c r="KTC31"/>
      <c r="KTD31"/>
      <c r="KTE31"/>
      <c r="KTF31"/>
      <c r="KTG31"/>
      <c r="KTH31"/>
      <c r="KTI31"/>
      <c r="KTJ31"/>
      <c r="KTK31"/>
      <c r="KTL31"/>
      <c r="KTM31"/>
      <c r="KTN31"/>
      <c r="KTO31"/>
      <c r="KTP31"/>
      <c r="KTQ31"/>
      <c r="KTR31"/>
      <c r="KTS31"/>
      <c r="KTT31"/>
      <c r="KTU31"/>
      <c r="KTV31"/>
      <c r="KTW31"/>
      <c r="KTX31"/>
      <c r="KTY31"/>
      <c r="KTZ31"/>
      <c r="KUA31"/>
      <c r="KUB31"/>
      <c r="KUC31"/>
      <c r="KUD31"/>
      <c r="KUE31"/>
      <c r="KUF31"/>
      <c r="KUG31"/>
      <c r="KUH31"/>
      <c r="KUI31"/>
      <c r="KUJ31"/>
      <c r="KUK31"/>
      <c r="KUL31"/>
      <c r="KUM31"/>
      <c r="KUN31"/>
      <c r="KUO31"/>
      <c r="KUP31"/>
      <c r="KUQ31"/>
      <c r="KUR31"/>
      <c r="KUS31"/>
      <c r="KUT31"/>
      <c r="KUU31"/>
      <c r="KUV31"/>
      <c r="KUW31"/>
      <c r="KUX31"/>
      <c r="KUY31"/>
      <c r="KUZ31"/>
      <c r="KVA31"/>
      <c r="KVB31"/>
      <c r="KVC31"/>
      <c r="KVD31"/>
      <c r="KVE31"/>
      <c r="KVF31"/>
      <c r="KVG31"/>
      <c r="KVH31"/>
      <c r="KVI31"/>
      <c r="KVJ31"/>
      <c r="KVK31"/>
      <c r="KVL31"/>
      <c r="KVM31"/>
      <c r="KVN31"/>
      <c r="KVO31"/>
      <c r="KVP31"/>
      <c r="KVQ31"/>
      <c r="KVR31"/>
      <c r="KVS31"/>
      <c r="KVT31"/>
      <c r="KVU31"/>
      <c r="KVV31"/>
      <c r="KVW31"/>
      <c r="KVX31"/>
      <c r="KVY31"/>
      <c r="KVZ31"/>
      <c r="KWA31"/>
      <c r="KWB31"/>
      <c r="KWC31"/>
      <c r="KWD31"/>
      <c r="KWE31"/>
      <c r="KWF31"/>
      <c r="KWG31"/>
      <c r="KWH31"/>
      <c r="KWI31"/>
      <c r="KWJ31"/>
      <c r="KWK31"/>
      <c r="KWL31"/>
      <c r="KWM31"/>
      <c r="KWN31"/>
      <c r="KWO31"/>
      <c r="KWP31"/>
      <c r="KWQ31"/>
      <c r="KWR31"/>
      <c r="KWS31"/>
      <c r="KWT31"/>
      <c r="KWU31"/>
      <c r="KWV31"/>
      <c r="KWW31"/>
      <c r="KWX31"/>
      <c r="KWY31"/>
      <c r="KWZ31"/>
      <c r="KXA31"/>
      <c r="KXB31"/>
      <c r="KXC31"/>
      <c r="KXD31"/>
      <c r="KXE31"/>
      <c r="KXF31"/>
      <c r="KXG31"/>
      <c r="KXH31"/>
      <c r="KXI31"/>
      <c r="KXJ31"/>
      <c r="KXK31"/>
      <c r="KXL31"/>
      <c r="KXM31"/>
      <c r="KXN31"/>
      <c r="KXO31"/>
      <c r="KXP31"/>
      <c r="KXQ31"/>
      <c r="KXR31"/>
      <c r="KXS31"/>
      <c r="KXT31"/>
      <c r="KXU31"/>
      <c r="KXV31"/>
      <c r="KXW31"/>
      <c r="KXX31"/>
      <c r="KXY31"/>
      <c r="KXZ31"/>
      <c r="KYA31"/>
      <c r="KYB31"/>
      <c r="KYC31"/>
      <c r="KYD31"/>
      <c r="KYE31"/>
      <c r="KYF31"/>
      <c r="KYG31"/>
      <c r="KYH31"/>
      <c r="KYI31"/>
      <c r="KYJ31"/>
      <c r="KYK31"/>
      <c r="KYL31"/>
      <c r="KYM31"/>
      <c r="KYN31"/>
      <c r="KYO31"/>
      <c r="KYP31"/>
      <c r="KYQ31"/>
      <c r="KYR31"/>
      <c r="KYS31"/>
      <c r="KYT31"/>
      <c r="KYU31"/>
      <c r="KYV31"/>
      <c r="KYW31"/>
      <c r="KYX31"/>
      <c r="KYY31"/>
      <c r="KYZ31"/>
      <c r="KZA31"/>
      <c r="KZB31"/>
      <c r="KZC31"/>
      <c r="KZD31"/>
      <c r="KZE31"/>
      <c r="KZF31"/>
      <c r="KZG31"/>
      <c r="KZH31"/>
      <c r="KZI31"/>
      <c r="KZJ31"/>
      <c r="KZK31"/>
      <c r="KZL31"/>
      <c r="KZM31"/>
      <c r="KZN31"/>
      <c r="KZO31"/>
      <c r="KZP31"/>
      <c r="KZQ31"/>
      <c r="KZR31"/>
      <c r="KZS31"/>
      <c r="KZT31"/>
      <c r="KZU31"/>
      <c r="KZV31"/>
      <c r="KZW31"/>
      <c r="KZX31"/>
      <c r="KZY31"/>
      <c r="KZZ31"/>
      <c r="LAA31"/>
      <c r="LAB31"/>
      <c r="LAC31"/>
      <c r="LAD31"/>
      <c r="LAE31"/>
      <c r="LAF31"/>
      <c r="LAG31"/>
      <c r="LAH31"/>
      <c r="LAI31"/>
      <c r="LAJ31"/>
      <c r="LAK31"/>
      <c r="LAL31"/>
      <c r="LAM31"/>
      <c r="LAN31"/>
      <c r="LAO31"/>
      <c r="LAP31"/>
      <c r="LAQ31"/>
      <c r="LAR31"/>
      <c r="LAS31"/>
      <c r="LAT31"/>
      <c r="LAU31"/>
      <c r="LAV31"/>
      <c r="LAW31"/>
      <c r="LAX31"/>
      <c r="LAY31"/>
      <c r="LAZ31"/>
      <c r="LBA31"/>
      <c r="LBB31"/>
      <c r="LBC31"/>
      <c r="LBD31"/>
      <c r="LBE31"/>
      <c r="LBF31"/>
      <c r="LBG31"/>
      <c r="LBH31"/>
      <c r="LBI31"/>
      <c r="LBJ31"/>
      <c r="LBK31"/>
      <c r="LBL31"/>
      <c r="LBM31"/>
      <c r="LBN31"/>
      <c r="LBO31"/>
      <c r="LBP31"/>
      <c r="LBQ31"/>
      <c r="LBR31"/>
      <c r="LBS31"/>
      <c r="LBT31"/>
      <c r="LBU31"/>
      <c r="LBV31"/>
      <c r="LBW31"/>
      <c r="LBX31"/>
      <c r="LBY31"/>
      <c r="LBZ31"/>
      <c r="LCA31"/>
      <c r="LCB31"/>
      <c r="LCC31"/>
      <c r="LCD31"/>
      <c r="LCE31"/>
      <c r="LCF31"/>
      <c r="LCG31"/>
      <c r="LCH31"/>
      <c r="LCI31"/>
      <c r="LCJ31"/>
      <c r="LCK31"/>
      <c r="LCL31"/>
      <c r="LCM31"/>
      <c r="LCN31"/>
      <c r="LCO31"/>
      <c r="LCP31"/>
      <c r="LCQ31"/>
      <c r="LCR31"/>
      <c r="LCS31"/>
      <c r="LCT31"/>
      <c r="LCU31"/>
      <c r="LCV31"/>
      <c r="LCW31"/>
      <c r="LCX31"/>
      <c r="LCY31"/>
      <c r="LCZ31"/>
      <c r="LDA31"/>
      <c r="LDB31"/>
      <c r="LDC31"/>
      <c r="LDD31"/>
      <c r="LDE31"/>
      <c r="LDF31"/>
      <c r="LDG31"/>
      <c r="LDH31"/>
      <c r="LDI31"/>
      <c r="LDJ31"/>
      <c r="LDK31"/>
      <c r="LDL31"/>
      <c r="LDM31"/>
      <c r="LDN31"/>
      <c r="LDO31"/>
      <c r="LDP31"/>
      <c r="LDQ31"/>
      <c r="LDR31"/>
      <c r="LDS31"/>
      <c r="LDT31"/>
      <c r="LDU31"/>
      <c r="LDV31"/>
      <c r="LDW31"/>
      <c r="LDX31"/>
      <c r="LDY31"/>
      <c r="LDZ31"/>
      <c r="LEA31"/>
      <c r="LEB31"/>
      <c r="LEC31"/>
      <c r="LED31"/>
      <c r="LEE31"/>
      <c r="LEF31"/>
      <c r="LEG31"/>
      <c r="LEH31"/>
      <c r="LEI31"/>
      <c r="LEJ31"/>
      <c r="LEK31"/>
      <c r="LEL31"/>
      <c r="LEM31"/>
      <c r="LEN31"/>
      <c r="LEO31"/>
      <c r="LEP31"/>
      <c r="LEQ31"/>
      <c r="LER31"/>
      <c r="LES31"/>
      <c r="LET31"/>
      <c r="LEU31"/>
      <c r="LEV31"/>
      <c r="LEW31"/>
      <c r="LEX31"/>
      <c r="LEY31"/>
      <c r="LEZ31"/>
      <c r="LFA31"/>
      <c r="LFB31"/>
      <c r="LFC31"/>
      <c r="LFD31"/>
      <c r="LFE31"/>
      <c r="LFF31"/>
      <c r="LFG31"/>
      <c r="LFH31"/>
      <c r="LFI31"/>
      <c r="LFJ31"/>
      <c r="LFK31"/>
      <c r="LFL31"/>
      <c r="LFM31"/>
      <c r="LFN31"/>
      <c r="LFO31"/>
      <c r="LFP31"/>
      <c r="LFQ31"/>
      <c r="LFR31"/>
      <c r="LFS31"/>
      <c r="LFT31"/>
      <c r="LFU31"/>
      <c r="LFV31"/>
      <c r="LFW31"/>
      <c r="LFX31"/>
      <c r="LFY31"/>
      <c r="LFZ31"/>
      <c r="LGA31"/>
      <c r="LGB31"/>
      <c r="LGC31"/>
      <c r="LGD31"/>
      <c r="LGE31"/>
      <c r="LGF31"/>
      <c r="LGG31"/>
      <c r="LGH31"/>
      <c r="LGI31"/>
      <c r="LGJ31"/>
      <c r="LGK31"/>
      <c r="LGL31"/>
      <c r="LGM31"/>
      <c r="LGN31"/>
      <c r="LGO31"/>
      <c r="LGP31"/>
      <c r="LGQ31"/>
      <c r="LGR31"/>
      <c r="LGS31"/>
      <c r="LGT31"/>
      <c r="LGU31"/>
      <c r="LGV31"/>
      <c r="LGW31"/>
      <c r="LGX31"/>
      <c r="LGY31"/>
      <c r="LGZ31"/>
      <c r="LHA31"/>
      <c r="LHB31"/>
      <c r="LHC31"/>
      <c r="LHD31"/>
      <c r="LHE31"/>
      <c r="LHF31"/>
      <c r="LHG31"/>
      <c r="LHH31"/>
      <c r="LHI31"/>
      <c r="LHJ31"/>
      <c r="LHK31"/>
      <c r="LHL31"/>
      <c r="LHM31"/>
      <c r="LHN31"/>
      <c r="LHO31"/>
      <c r="LHP31"/>
      <c r="LHQ31"/>
      <c r="LHR31"/>
      <c r="LHS31"/>
      <c r="LHT31"/>
      <c r="LHU31"/>
      <c r="LHV31"/>
      <c r="LHW31"/>
      <c r="LHX31"/>
      <c r="LHY31"/>
      <c r="LHZ31"/>
      <c r="LIA31"/>
      <c r="LIB31"/>
      <c r="LIC31"/>
      <c r="LID31"/>
      <c r="LIE31"/>
      <c r="LIF31"/>
      <c r="LIG31"/>
      <c r="LIH31"/>
      <c r="LII31"/>
      <c r="LIJ31"/>
      <c r="LIK31"/>
      <c r="LIL31"/>
      <c r="LIM31"/>
      <c r="LIN31"/>
      <c r="LIO31"/>
      <c r="LIP31"/>
      <c r="LIQ31"/>
      <c r="LIR31"/>
      <c r="LIS31"/>
      <c r="LIT31"/>
      <c r="LIU31"/>
      <c r="LIV31"/>
      <c r="LIW31"/>
      <c r="LIX31"/>
      <c r="LIY31"/>
      <c r="LIZ31"/>
      <c r="LJA31"/>
      <c r="LJB31"/>
      <c r="LJC31"/>
      <c r="LJD31"/>
      <c r="LJE31"/>
      <c r="LJF31"/>
      <c r="LJG31"/>
      <c r="LJH31"/>
      <c r="LJI31"/>
      <c r="LJJ31"/>
      <c r="LJK31"/>
      <c r="LJL31"/>
      <c r="LJM31"/>
      <c r="LJN31"/>
      <c r="LJO31"/>
      <c r="LJP31"/>
      <c r="LJQ31"/>
      <c r="LJR31"/>
      <c r="LJS31"/>
      <c r="LJT31"/>
      <c r="LJU31"/>
      <c r="LJV31"/>
      <c r="LJW31"/>
      <c r="LJX31"/>
      <c r="LJY31"/>
      <c r="LJZ31"/>
      <c r="LKA31"/>
      <c r="LKB31"/>
      <c r="LKC31"/>
      <c r="LKD31"/>
      <c r="LKE31"/>
      <c r="LKF31"/>
      <c r="LKG31"/>
      <c r="LKH31"/>
      <c r="LKI31"/>
      <c r="LKJ31"/>
      <c r="LKK31"/>
      <c r="LKL31"/>
      <c r="LKM31"/>
      <c r="LKN31"/>
      <c r="LKO31"/>
      <c r="LKP31"/>
      <c r="LKQ31"/>
      <c r="LKR31"/>
      <c r="LKS31"/>
      <c r="LKT31"/>
      <c r="LKU31"/>
      <c r="LKV31"/>
      <c r="LKW31"/>
      <c r="LKX31"/>
      <c r="LKY31"/>
      <c r="LKZ31"/>
      <c r="LLA31"/>
      <c r="LLB31"/>
      <c r="LLC31"/>
      <c r="LLD31"/>
      <c r="LLE31"/>
      <c r="LLF31"/>
      <c r="LLG31"/>
      <c r="LLH31"/>
      <c r="LLI31"/>
      <c r="LLJ31"/>
      <c r="LLK31"/>
      <c r="LLL31"/>
      <c r="LLM31"/>
      <c r="LLN31"/>
      <c r="LLO31"/>
      <c r="LLP31"/>
      <c r="LLQ31"/>
      <c r="LLR31"/>
      <c r="LLS31"/>
      <c r="LLT31"/>
      <c r="LLU31"/>
      <c r="LLV31"/>
      <c r="LLW31"/>
      <c r="LLX31"/>
      <c r="LLY31"/>
      <c r="LLZ31"/>
      <c r="LMA31"/>
      <c r="LMB31"/>
      <c r="LMC31"/>
      <c r="LMD31"/>
      <c r="LME31"/>
      <c r="LMF31"/>
      <c r="LMG31"/>
      <c r="LMH31"/>
      <c r="LMI31"/>
      <c r="LMJ31"/>
      <c r="LMK31"/>
      <c r="LML31"/>
      <c r="LMM31"/>
      <c r="LMN31"/>
      <c r="LMO31"/>
      <c r="LMP31"/>
      <c r="LMQ31"/>
      <c r="LMR31"/>
      <c r="LMS31"/>
      <c r="LMT31"/>
      <c r="LMU31"/>
      <c r="LMV31"/>
      <c r="LMW31"/>
      <c r="LMX31"/>
      <c r="LMY31"/>
      <c r="LMZ31"/>
      <c r="LNA31"/>
      <c r="LNB31"/>
      <c r="LNC31"/>
      <c r="LND31"/>
      <c r="LNE31"/>
      <c r="LNF31"/>
      <c r="LNG31"/>
      <c r="LNH31"/>
      <c r="LNI31"/>
      <c r="LNJ31"/>
      <c r="LNK31"/>
      <c r="LNL31"/>
      <c r="LNM31"/>
      <c r="LNN31"/>
      <c r="LNO31"/>
      <c r="LNP31"/>
      <c r="LNQ31"/>
      <c r="LNR31"/>
      <c r="LNS31"/>
      <c r="LNT31"/>
      <c r="LNU31"/>
      <c r="LNV31"/>
      <c r="LNW31"/>
      <c r="LNX31"/>
      <c r="LNY31"/>
      <c r="LNZ31"/>
      <c r="LOA31"/>
      <c r="LOB31"/>
      <c r="LOC31"/>
      <c r="LOD31"/>
      <c r="LOE31"/>
      <c r="LOF31"/>
      <c r="LOG31"/>
      <c r="LOH31"/>
      <c r="LOI31"/>
      <c r="LOJ31"/>
      <c r="LOK31"/>
      <c r="LOL31"/>
      <c r="LOM31"/>
      <c r="LON31"/>
      <c r="LOO31"/>
      <c r="LOP31"/>
      <c r="LOQ31"/>
      <c r="LOR31"/>
      <c r="LOS31"/>
      <c r="LOT31"/>
      <c r="LOU31"/>
      <c r="LOV31"/>
      <c r="LOW31"/>
      <c r="LOX31"/>
      <c r="LOY31"/>
      <c r="LOZ31"/>
      <c r="LPA31"/>
      <c r="LPB31"/>
      <c r="LPC31"/>
      <c r="LPD31"/>
      <c r="LPE31"/>
      <c r="LPF31"/>
      <c r="LPG31"/>
      <c r="LPH31"/>
      <c r="LPI31"/>
      <c r="LPJ31"/>
      <c r="LPK31"/>
      <c r="LPL31"/>
      <c r="LPM31"/>
      <c r="LPN31"/>
      <c r="LPO31"/>
      <c r="LPP31"/>
      <c r="LPQ31"/>
      <c r="LPR31"/>
      <c r="LPS31"/>
      <c r="LPT31"/>
      <c r="LPU31"/>
      <c r="LPV31"/>
      <c r="LPW31"/>
      <c r="LPX31"/>
      <c r="LPY31"/>
      <c r="LPZ31"/>
      <c r="LQA31"/>
      <c r="LQB31"/>
      <c r="LQC31"/>
      <c r="LQD31"/>
      <c r="LQE31"/>
      <c r="LQF31"/>
      <c r="LQG31"/>
      <c r="LQH31"/>
      <c r="LQI31"/>
      <c r="LQJ31"/>
      <c r="LQK31"/>
      <c r="LQL31"/>
      <c r="LQM31"/>
      <c r="LQN31"/>
      <c r="LQO31"/>
      <c r="LQP31"/>
      <c r="LQQ31"/>
      <c r="LQR31"/>
      <c r="LQS31"/>
      <c r="LQT31"/>
      <c r="LQU31"/>
      <c r="LQV31"/>
      <c r="LQW31"/>
      <c r="LQX31"/>
      <c r="LQY31"/>
      <c r="LQZ31"/>
      <c r="LRA31"/>
      <c r="LRB31"/>
      <c r="LRC31"/>
      <c r="LRD31"/>
      <c r="LRE31"/>
      <c r="LRF31"/>
      <c r="LRG31"/>
      <c r="LRH31"/>
      <c r="LRI31"/>
      <c r="LRJ31"/>
      <c r="LRK31"/>
      <c r="LRL31"/>
      <c r="LRM31"/>
      <c r="LRN31"/>
      <c r="LRO31"/>
      <c r="LRP31"/>
      <c r="LRQ31"/>
      <c r="LRR31"/>
      <c r="LRS31"/>
      <c r="LRT31"/>
      <c r="LRU31"/>
      <c r="LRV31"/>
      <c r="LRW31"/>
      <c r="LRX31"/>
      <c r="LRY31"/>
      <c r="LRZ31"/>
      <c r="LSA31"/>
      <c r="LSB31"/>
      <c r="LSC31"/>
      <c r="LSD31"/>
      <c r="LSE31"/>
      <c r="LSF31"/>
      <c r="LSG31"/>
      <c r="LSH31"/>
      <c r="LSI31"/>
      <c r="LSJ31"/>
      <c r="LSK31"/>
      <c r="LSL31"/>
      <c r="LSM31"/>
      <c r="LSN31"/>
      <c r="LSO31"/>
      <c r="LSP31"/>
      <c r="LSQ31"/>
      <c r="LSR31"/>
      <c r="LSS31"/>
      <c r="LST31"/>
      <c r="LSU31"/>
      <c r="LSV31"/>
      <c r="LSW31"/>
      <c r="LSX31"/>
      <c r="LSY31"/>
      <c r="LSZ31"/>
      <c r="LTA31"/>
      <c r="LTB31"/>
      <c r="LTC31"/>
      <c r="LTD31"/>
      <c r="LTE31"/>
      <c r="LTF31"/>
      <c r="LTG31"/>
      <c r="LTH31"/>
      <c r="LTI31"/>
      <c r="LTJ31"/>
      <c r="LTK31"/>
      <c r="LTL31"/>
      <c r="LTM31"/>
      <c r="LTN31"/>
      <c r="LTO31"/>
      <c r="LTP31"/>
      <c r="LTQ31"/>
      <c r="LTR31"/>
      <c r="LTS31"/>
      <c r="LTT31"/>
      <c r="LTU31"/>
      <c r="LTV31"/>
      <c r="LTW31"/>
      <c r="LTX31"/>
      <c r="LTY31"/>
      <c r="LTZ31"/>
      <c r="LUA31"/>
      <c r="LUB31"/>
      <c r="LUC31"/>
      <c r="LUD31"/>
      <c r="LUE31"/>
      <c r="LUF31"/>
      <c r="LUG31"/>
      <c r="LUH31"/>
      <c r="LUI31"/>
      <c r="LUJ31"/>
      <c r="LUK31"/>
      <c r="LUL31"/>
      <c r="LUM31"/>
      <c r="LUN31"/>
      <c r="LUO31"/>
      <c r="LUP31"/>
      <c r="LUQ31"/>
      <c r="LUR31"/>
      <c r="LUS31"/>
      <c r="LUT31"/>
      <c r="LUU31"/>
      <c r="LUV31"/>
      <c r="LUW31"/>
      <c r="LUX31"/>
      <c r="LUY31"/>
      <c r="LUZ31"/>
      <c r="LVA31"/>
      <c r="LVB31"/>
      <c r="LVC31"/>
      <c r="LVD31"/>
      <c r="LVE31"/>
      <c r="LVF31"/>
      <c r="LVG31"/>
      <c r="LVH31"/>
      <c r="LVI31"/>
      <c r="LVJ31"/>
      <c r="LVK31"/>
      <c r="LVL31"/>
      <c r="LVM31"/>
      <c r="LVN31"/>
      <c r="LVO31"/>
      <c r="LVP31"/>
      <c r="LVQ31"/>
      <c r="LVR31"/>
      <c r="LVS31"/>
      <c r="LVT31"/>
      <c r="LVU31"/>
      <c r="LVV31"/>
      <c r="LVW31"/>
      <c r="LVX31"/>
      <c r="LVY31"/>
      <c r="LVZ31"/>
      <c r="LWA31"/>
      <c r="LWB31"/>
      <c r="LWC31"/>
      <c r="LWD31"/>
      <c r="LWE31"/>
      <c r="LWF31"/>
      <c r="LWG31"/>
      <c r="LWH31"/>
      <c r="LWI31"/>
      <c r="LWJ31"/>
      <c r="LWK31"/>
      <c r="LWL31"/>
      <c r="LWM31"/>
      <c r="LWN31"/>
      <c r="LWO31"/>
      <c r="LWP31"/>
      <c r="LWQ31"/>
      <c r="LWR31"/>
      <c r="LWS31"/>
      <c r="LWT31"/>
      <c r="LWU31"/>
      <c r="LWV31"/>
      <c r="LWW31"/>
      <c r="LWX31"/>
      <c r="LWY31"/>
      <c r="LWZ31"/>
      <c r="LXA31"/>
      <c r="LXB31"/>
      <c r="LXC31"/>
      <c r="LXD31"/>
      <c r="LXE31"/>
      <c r="LXF31"/>
      <c r="LXG31"/>
      <c r="LXH31"/>
      <c r="LXI31"/>
      <c r="LXJ31"/>
      <c r="LXK31"/>
      <c r="LXL31"/>
      <c r="LXM31"/>
      <c r="LXN31"/>
      <c r="LXO31"/>
      <c r="LXP31"/>
      <c r="LXQ31"/>
      <c r="LXR31"/>
      <c r="LXS31"/>
      <c r="LXT31"/>
      <c r="LXU31"/>
      <c r="LXV31"/>
      <c r="LXW31"/>
      <c r="LXX31"/>
      <c r="LXY31"/>
      <c r="LXZ31"/>
      <c r="LYA31"/>
      <c r="LYB31"/>
      <c r="LYC31"/>
      <c r="LYD31"/>
      <c r="LYE31"/>
      <c r="LYF31"/>
      <c r="LYG31"/>
      <c r="LYH31"/>
      <c r="LYI31"/>
      <c r="LYJ31"/>
      <c r="LYK31"/>
      <c r="LYL31"/>
      <c r="LYM31"/>
      <c r="LYN31"/>
      <c r="LYO31"/>
      <c r="LYP31"/>
      <c r="LYQ31"/>
      <c r="LYR31"/>
      <c r="LYS31"/>
      <c r="LYT31"/>
      <c r="LYU31"/>
      <c r="LYV31"/>
      <c r="LYW31"/>
      <c r="LYX31"/>
      <c r="LYY31"/>
      <c r="LYZ31"/>
      <c r="LZA31"/>
      <c r="LZB31"/>
      <c r="LZC31"/>
      <c r="LZD31"/>
      <c r="LZE31"/>
      <c r="LZF31"/>
      <c r="LZG31"/>
      <c r="LZH31"/>
      <c r="LZI31"/>
      <c r="LZJ31"/>
      <c r="LZK31"/>
      <c r="LZL31"/>
      <c r="LZM31"/>
      <c r="LZN31"/>
      <c r="LZO31"/>
      <c r="LZP31"/>
      <c r="LZQ31"/>
      <c r="LZR31"/>
      <c r="LZS31"/>
      <c r="LZT31"/>
      <c r="LZU31"/>
      <c r="LZV31"/>
      <c r="LZW31"/>
      <c r="LZX31"/>
      <c r="LZY31"/>
      <c r="LZZ31"/>
      <c r="MAA31"/>
      <c r="MAB31"/>
      <c r="MAC31"/>
      <c r="MAD31"/>
      <c r="MAE31"/>
      <c r="MAF31"/>
      <c r="MAG31"/>
      <c r="MAH31"/>
      <c r="MAI31"/>
      <c r="MAJ31"/>
      <c r="MAK31"/>
      <c r="MAL31"/>
      <c r="MAM31"/>
      <c r="MAN31"/>
      <c r="MAO31"/>
      <c r="MAP31"/>
      <c r="MAQ31"/>
      <c r="MAR31"/>
      <c r="MAS31"/>
      <c r="MAT31"/>
      <c r="MAU31"/>
      <c r="MAV31"/>
      <c r="MAW31"/>
      <c r="MAX31"/>
      <c r="MAY31"/>
      <c r="MAZ31"/>
      <c r="MBA31"/>
      <c r="MBB31"/>
      <c r="MBC31"/>
      <c r="MBD31"/>
      <c r="MBE31"/>
      <c r="MBF31"/>
      <c r="MBG31"/>
      <c r="MBH31"/>
      <c r="MBI31"/>
      <c r="MBJ31"/>
      <c r="MBK31"/>
      <c r="MBL31"/>
      <c r="MBM31"/>
      <c r="MBN31"/>
      <c r="MBO31"/>
      <c r="MBP31"/>
      <c r="MBQ31"/>
      <c r="MBR31"/>
      <c r="MBS31"/>
      <c r="MBT31"/>
      <c r="MBU31"/>
      <c r="MBV31"/>
      <c r="MBW31"/>
      <c r="MBX31"/>
      <c r="MBY31"/>
      <c r="MBZ31"/>
      <c r="MCA31"/>
      <c r="MCB31"/>
      <c r="MCC31"/>
      <c r="MCD31"/>
      <c r="MCE31"/>
      <c r="MCF31"/>
      <c r="MCG31"/>
      <c r="MCH31"/>
      <c r="MCI31"/>
      <c r="MCJ31"/>
      <c r="MCK31"/>
      <c r="MCL31"/>
      <c r="MCM31"/>
      <c r="MCN31"/>
      <c r="MCO31"/>
      <c r="MCP31"/>
      <c r="MCQ31"/>
      <c r="MCR31"/>
      <c r="MCS31"/>
      <c r="MCT31"/>
      <c r="MCU31"/>
      <c r="MCV31"/>
      <c r="MCW31"/>
      <c r="MCX31"/>
      <c r="MCY31"/>
      <c r="MCZ31"/>
      <c r="MDA31"/>
      <c r="MDB31"/>
      <c r="MDC31"/>
      <c r="MDD31"/>
      <c r="MDE31"/>
      <c r="MDF31"/>
      <c r="MDG31"/>
      <c r="MDH31"/>
      <c r="MDI31"/>
      <c r="MDJ31"/>
      <c r="MDK31"/>
      <c r="MDL31"/>
      <c r="MDM31"/>
      <c r="MDN31"/>
      <c r="MDO31"/>
      <c r="MDP31"/>
      <c r="MDQ31"/>
      <c r="MDR31"/>
      <c r="MDS31"/>
      <c r="MDT31"/>
      <c r="MDU31"/>
      <c r="MDV31"/>
      <c r="MDW31"/>
      <c r="MDX31"/>
      <c r="MDY31"/>
      <c r="MDZ31"/>
      <c r="MEA31"/>
      <c r="MEB31"/>
      <c r="MEC31"/>
      <c r="MED31"/>
      <c r="MEE31"/>
      <c r="MEF31"/>
      <c r="MEG31"/>
      <c r="MEH31"/>
      <c r="MEI31"/>
      <c r="MEJ31"/>
      <c r="MEK31"/>
      <c r="MEL31"/>
      <c r="MEM31"/>
      <c r="MEN31"/>
      <c r="MEO31"/>
      <c r="MEP31"/>
      <c r="MEQ31"/>
      <c r="MER31"/>
      <c r="MES31"/>
      <c r="MET31"/>
      <c r="MEU31"/>
      <c r="MEV31"/>
      <c r="MEW31"/>
      <c r="MEX31"/>
      <c r="MEY31"/>
      <c r="MEZ31"/>
      <c r="MFA31"/>
      <c r="MFB31"/>
      <c r="MFC31"/>
      <c r="MFD31"/>
      <c r="MFE31"/>
      <c r="MFF31"/>
      <c r="MFG31"/>
      <c r="MFH31"/>
      <c r="MFI31"/>
      <c r="MFJ31"/>
      <c r="MFK31"/>
      <c r="MFL31"/>
      <c r="MFM31"/>
      <c r="MFN31"/>
      <c r="MFO31"/>
      <c r="MFP31"/>
      <c r="MFQ31"/>
      <c r="MFR31"/>
      <c r="MFS31"/>
      <c r="MFT31"/>
      <c r="MFU31"/>
      <c r="MFV31"/>
      <c r="MFW31"/>
      <c r="MFX31"/>
      <c r="MFY31"/>
      <c r="MFZ31"/>
      <c r="MGA31"/>
      <c r="MGB31"/>
      <c r="MGC31"/>
      <c r="MGD31"/>
      <c r="MGE31"/>
      <c r="MGF31"/>
      <c r="MGG31"/>
      <c r="MGH31"/>
      <c r="MGI31"/>
      <c r="MGJ31"/>
      <c r="MGK31"/>
      <c r="MGL31"/>
      <c r="MGM31"/>
      <c r="MGN31"/>
      <c r="MGO31"/>
      <c r="MGP31"/>
      <c r="MGQ31"/>
      <c r="MGR31"/>
      <c r="MGS31"/>
      <c r="MGT31"/>
      <c r="MGU31"/>
      <c r="MGV31"/>
      <c r="MGW31"/>
      <c r="MGX31"/>
      <c r="MGY31"/>
      <c r="MGZ31"/>
      <c r="MHA31"/>
      <c r="MHB31"/>
      <c r="MHC31"/>
      <c r="MHD31"/>
      <c r="MHE31"/>
      <c r="MHF31"/>
      <c r="MHG31"/>
      <c r="MHH31"/>
      <c r="MHI31"/>
      <c r="MHJ31"/>
      <c r="MHK31"/>
      <c r="MHL31"/>
      <c r="MHM31"/>
      <c r="MHN31"/>
      <c r="MHO31"/>
      <c r="MHP31"/>
      <c r="MHQ31"/>
      <c r="MHR31"/>
      <c r="MHS31"/>
      <c r="MHT31"/>
      <c r="MHU31"/>
      <c r="MHV31"/>
      <c r="MHW31"/>
      <c r="MHX31"/>
      <c r="MHY31"/>
      <c r="MHZ31"/>
      <c r="MIA31"/>
      <c r="MIB31"/>
      <c r="MIC31"/>
      <c r="MID31"/>
      <c r="MIE31"/>
      <c r="MIF31"/>
      <c r="MIG31"/>
      <c r="MIH31"/>
      <c r="MII31"/>
      <c r="MIJ31"/>
      <c r="MIK31"/>
      <c r="MIL31"/>
      <c r="MIM31"/>
      <c r="MIN31"/>
      <c r="MIO31"/>
      <c r="MIP31"/>
      <c r="MIQ31"/>
      <c r="MIR31"/>
      <c r="MIS31"/>
      <c r="MIT31"/>
      <c r="MIU31"/>
      <c r="MIV31"/>
      <c r="MIW31"/>
      <c r="MIX31"/>
      <c r="MIY31"/>
      <c r="MIZ31"/>
      <c r="MJA31"/>
      <c r="MJB31"/>
      <c r="MJC31"/>
      <c r="MJD31"/>
      <c r="MJE31"/>
      <c r="MJF31"/>
      <c r="MJG31"/>
      <c r="MJH31"/>
      <c r="MJI31"/>
      <c r="MJJ31"/>
      <c r="MJK31"/>
      <c r="MJL31"/>
      <c r="MJM31"/>
      <c r="MJN31"/>
      <c r="MJO31"/>
      <c r="MJP31"/>
      <c r="MJQ31"/>
      <c r="MJR31"/>
      <c r="MJS31"/>
      <c r="MJT31"/>
      <c r="MJU31"/>
      <c r="MJV31"/>
      <c r="MJW31"/>
      <c r="MJX31"/>
      <c r="MJY31"/>
      <c r="MJZ31"/>
      <c r="MKA31"/>
      <c r="MKB31"/>
      <c r="MKC31"/>
      <c r="MKD31"/>
      <c r="MKE31"/>
      <c r="MKF31"/>
      <c r="MKG31"/>
      <c r="MKH31"/>
      <c r="MKI31"/>
      <c r="MKJ31"/>
      <c r="MKK31"/>
      <c r="MKL31"/>
      <c r="MKM31"/>
      <c r="MKN31"/>
      <c r="MKO31"/>
      <c r="MKP31"/>
      <c r="MKQ31"/>
      <c r="MKR31"/>
      <c r="MKS31"/>
      <c r="MKT31"/>
      <c r="MKU31"/>
      <c r="MKV31"/>
      <c r="MKW31"/>
      <c r="MKX31"/>
      <c r="MKY31"/>
      <c r="MKZ31"/>
      <c r="MLA31"/>
      <c r="MLB31"/>
      <c r="MLC31"/>
      <c r="MLD31"/>
      <c r="MLE31"/>
      <c r="MLF31"/>
      <c r="MLG31"/>
      <c r="MLH31"/>
      <c r="MLI31"/>
      <c r="MLJ31"/>
      <c r="MLK31"/>
      <c r="MLL31"/>
      <c r="MLM31"/>
      <c r="MLN31"/>
      <c r="MLO31"/>
      <c r="MLP31"/>
      <c r="MLQ31"/>
      <c r="MLR31"/>
      <c r="MLS31"/>
      <c r="MLT31"/>
      <c r="MLU31"/>
      <c r="MLV31"/>
      <c r="MLW31"/>
      <c r="MLX31"/>
      <c r="MLY31"/>
      <c r="MLZ31"/>
      <c r="MMA31"/>
      <c r="MMB31"/>
      <c r="MMC31"/>
      <c r="MMD31"/>
      <c r="MME31"/>
      <c r="MMF31"/>
      <c r="MMG31"/>
      <c r="MMH31"/>
      <c r="MMI31"/>
      <c r="MMJ31"/>
      <c r="MMK31"/>
      <c r="MML31"/>
      <c r="MMM31"/>
      <c r="MMN31"/>
      <c r="MMO31"/>
      <c r="MMP31"/>
      <c r="MMQ31"/>
      <c r="MMR31"/>
      <c r="MMS31"/>
      <c r="MMT31"/>
      <c r="MMU31"/>
      <c r="MMV31"/>
      <c r="MMW31"/>
      <c r="MMX31"/>
      <c r="MMY31"/>
      <c r="MMZ31"/>
      <c r="MNA31"/>
      <c r="MNB31"/>
      <c r="MNC31"/>
      <c r="MND31"/>
      <c r="MNE31"/>
      <c r="MNF31"/>
      <c r="MNG31"/>
      <c r="MNH31"/>
      <c r="MNI31"/>
      <c r="MNJ31"/>
      <c r="MNK31"/>
      <c r="MNL31"/>
      <c r="MNM31"/>
      <c r="MNN31"/>
      <c r="MNO31"/>
      <c r="MNP31"/>
      <c r="MNQ31"/>
      <c r="MNR31"/>
      <c r="MNS31"/>
      <c r="MNT31"/>
      <c r="MNU31"/>
      <c r="MNV31"/>
      <c r="MNW31"/>
      <c r="MNX31"/>
      <c r="MNY31"/>
      <c r="MNZ31"/>
      <c r="MOA31"/>
      <c r="MOB31"/>
      <c r="MOC31"/>
      <c r="MOD31"/>
      <c r="MOE31"/>
      <c r="MOF31"/>
      <c r="MOG31"/>
      <c r="MOH31"/>
      <c r="MOI31"/>
      <c r="MOJ31"/>
      <c r="MOK31"/>
      <c r="MOL31"/>
      <c r="MOM31"/>
      <c r="MON31"/>
      <c r="MOO31"/>
      <c r="MOP31"/>
      <c r="MOQ31"/>
      <c r="MOR31"/>
      <c r="MOS31"/>
      <c r="MOT31"/>
      <c r="MOU31"/>
      <c r="MOV31"/>
      <c r="MOW31"/>
      <c r="MOX31"/>
      <c r="MOY31"/>
      <c r="MOZ31"/>
      <c r="MPA31"/>
      <c r="MPB31"/>
      <c r="MPC31"/>
      <c r="MPD31"/>
      <c r="MPE31"/>
      <c r="MPF31"/>
      <c r="MPG31"/>
      <c r="MPH31"/>
      <c r="MPI31"/>
      <c r="MPJ31"/>
      <c r="MPK31"/>
      <c r="MPL31"/>
      <c r="MPM31"/>
      <c r="MPN31"/>
      <c r="MPO31"/>
      <c r="MPP31"/>
      <c r="MPQ31"/>
      <c r="MPR31"/>
      <c r="MPS31"/>
      <c r="MPT31"/>
      <c r="MPU31"/>
      <c r="MPV31"/>
      <c r="MPW31"/>
      <c r="MPX31"/>
      <c r="MPY31"/>
      <c r="MPZ31"/>
      <c r="MQA31"/>
      <c r="MQB31"/>
      <c r="MQC31"/>
      <c r="MQD31"/>
      <c r="MQE31"/>
      <c r="MQF31"/>
      <c r="MQG31"/>
      <c r="MQH31"/>
      <c r="MQI31"/>
      <c r="MQJ31"/>
      <c r="MQK31"/>
      <c r="MQL31"/>
      <c r="MQM31"/>
      <c r="MQN31"/>
      <c r="MQO31"/>
      <c r="MQP31"/>
      <c r="MQQ31"/>
      <c r="MQR31"/>
      <c r="MQS31"/>
      <c r="MQT31"/>
      <c r="MQU31"/>
      <c r="MQV31"/>
      <c r="MQW31"/>
      <c r="MQX31"/>
      <c r="MQY31"/>
      <c r="MQZ31"/>
      <c r="MRA31"/>
      <c r="MRB31"/>
      <c r="MRC31"/>
      <c r="MRD31"/>
      <c r="MRE31"/>
      <c r="MRF31"/>
      <c r="MRG31"/>
      <c r="MRH31"/>
      <c r="MRI31"/>
      <c r="MRJ31"/>
      <c r="MRK31"/>
      <c r="MRL31"/>
      <c r="MRM31"/>
      <c r="MRN31"/>
      <c r="MRO31"/>
      <c r="MRP31"/>
      <c r="MRQ31"/>
      <c r="MRR31"/>
      <c r="MRS31"/>
      <c r="MRT31"/>
      <c r="MRU31"/>
      <c r="MRV31"/>
      <c r="MRW31"/>
      <c r="MRX31"/>
      <c r="MRY31"/>
      <c r="MRZ31"/>
      <c r="MSA31"/>
      <c r="MSB31"/>
      <c r="MSC31"/>
      <c r="MSD31"/>
      <c r="MSE31"/>
      <c r="MSF31"/>
      <c r="MSG31"/>
      <c r="MSH31"/>
      <c r="MSI31"/>
      <c r="MSJ31"/>
      <c r="MSK31"/>
      <c r="MSL31"/>
      <c r="MSM31"/>
      <c r="MSN31"/>
      <c r="MSO31"/>
      <c r="MSP31"/>
      <c r="MSQ31"/>
      <c r="MSR31"/>
      <c r="MSS31"/>
      <c r="MST31"/>
      <c r="MSU31"/>
      <c r="MSV31"/>
      <c r="MSW31"/>
      <c r="MSX31"/>
      <c r="MSY31"/>
      <c r="MSZ31"/>
      <c r="MTA31"/>
      <c r="MTB31"/>
      <c r="MTC31"/>
      <c r="MTD31"/>
      <c r="MTE31"/>
      <c r="MTF31"/>
      <c r="MTG31"/>
      <c r="MTH31"/>
      <c r="MTI31"/>
      <c r="MTJ31"/>
      <c r="MTK31"/>
      <c r="MTL31"/>
      <c r="MTM31"/>
      <c r="MTN31"/>
      <c r="MTO31"/>
      <c r="MTP31"/>
      <c r="MTQ31"/>
      <c r="MTR31"/>
      <c r="MTS31"/>
      <c r="MTT31"/>
      <c r="MTU31"/>
      <c r="MTV31"/>
      <c r="MTW31"/>
      <c r="MTX31"/>
      <c r="MTY31"/>
      <c r="MTZ31"/>
      <c r="MUA31"/>
      <c r="MUB31"/>
      <c r="MUC31"/>
      <c r="MUD31"/>
      <c r="MUE31"/>
      <c r="MUF31"/>
      <c r="MUG31"/>
      <c r="MUH31"/>
      <c r="MUI31"/>
      <c r="MUJ31"/>
      <c r="MUK31"/>
      <c r="MUL31"/>
      <c r="MUM31"/>
      <c r="MUN31"/>
      <c r="MUO31"/>
      <c r="MUP31"/>
      <c r="MUQ31"/>
      <c r="MUR31"/>
      <c r="MUS31"/>
      <c r="MUT31"/>
      <c r="MUU31"/>
      <c r="MUV31"/>
      <c r="MUW31"/>
      <c r="MUX31"/>
      <c r="MUY31"/>
      <c r="MUZ31"/>
      <c r="MVA31"/>
      <c r="MVB31"/>
      <c r="MVC31"/>
      <c r="MVD31"/>
      <c r="MVE31"/>
      <c r="MVF31"/>
      <c r="MVG31"/>
      <c r="MVH31"/>
      <c r="MVI31"/>
      <c r="MVJ31"/>
      <c r="MVK31"/>
      <c r="MVL31"/>
      <c r="MVM31"/>
      <c r="MVN31"/>
      <c r="MVO31"/>
      <c r="MVP31"/>
      <c r="MVQ31"/>
      <c r="MVR31"/>
      <c r="MVS31"/>
      <c r="MVT31"/>
      <c r="MVU31"/>
      <c r="MVV31"/>
      <c r="MVW31"/>
      <c r="MVX31"/>
      <c r="MVY31"/>
      <c r="MVZ31"/>
      <c r="MWA31"/>
      <c r="MWB31"/>
      <c r="MWC31"/>
      <c r="MWD31"/>
      <c r="MWE31"/>
      <c r="MWF31"/>
      <c r="MWG31"/>
      <c r="MWH31"/>
      <c r="MWI31"/>
      <c r="MWJ31"/>
      <c r="MWK31"/>
      <c r="MWL31"/>
      <c r="MWM31"/>
      <c r="MWN31"/>
      <c r="MWO31"/>
      <c r="MWP31"/>
      <c r="MWQ31"/>
      <c r="MWR31"/>
      <c r="MWS31"/>
      <c r="MWT31"/>
      <c r="MWU31"/>
      <c r="MWV31"/>
      <c r="MWW31"/>
      <c r="MWX31"/>
      <c r="MWY31"/>
      <c r="MWZ31"/>
      <c r="MXA31"/>
      <c r="MXB31"/>
      <c r="MXC31"/>
      <c r="MXD31"/>
      <c r="MXE31"/>
      <c r="MXF31"/>
      <c r="MXG31"/>
      <c r="MXH31"/>
      <c r="MXI31"/>
      <c r="MXJ31"/>
      <c r="MXK31"/>
      <c r="MXL31"/>
      <c r="MXM31"/>
      <c r="MXN31"/>
      <c r="MXO31"/>
      <c r="MXP31"/>
      <c r="MXQ31"/>
      <c r="MXR31"/>
      <c r="MXS31"/>
      <c r="MXT31"/>
      <c r="MXU31"/>
      <c r="MXV31"/>
      <c r="MXW31"/>
      <c r="MXX31"/>
      <c r="MXY31"/>
      <c r="MXZ31"/>
      <c r="MYA31"/>
      <c r="MYB31"/>
      <c r="MYC31"/>
      <c r="MYD31"/>
      <c r="MYE31"/>
      <c r="MYF31"/>
      <c r="MYG31"/>
      <c r="MYH31"/>
      <c r="MYI31"/>
      <c r="MYJ31"/>
      <c r="MYK31"/>
      <c r="MYL31"/>
      <c r="MYM31"/>
      <c r="MYN31"/>
      <c r="MYO31"/>
      <c r="MYP31"/>
      <c r="MYQ31"/>
      <c r="MYR31"/>
      <c r="MYS31"/>
      <c r="MYT31"/>
      <c r="MYU31"/>
      <c r="MYV31"/>
      <c r="MYW31"/>
      <c r="MYX31"/>
      <c r="MYY31"/>
      <c r="MYZ31"/>
      <c r="MZA31"/>
      <c r="MZB31"/>
      <c r="MZC31"/>
      <c r="MZD31"/>
      <c r="MZE31"/>
      <c r="MZF31"/>
      <c r="MZG31"/>
      <c r="MZH31"/>
      <c r="MZI31"/>
      <c r="MZJ31"/>
      <c r="MZK31"/>
      <c r="MZL31"/>
      <c r="MZM31"/>
      <c r="MZN31"/>
      <c r="MZO31"/>
      <c r="MZP31"/>
      <c r="MZQ31"/>
      <c r="MZR31"/>
      <c r="MZS31"/>
      <c r="MZT31"/>
      <c r="MZU31"/>
      <c r="MZV31"/>
      <c r="MZW31"/>
      <c r="MZX31"/>
      <c r="MZY31"/>
      <c r="MZZ31"/>
      <c r="NAA31"/>
      <c r="NAB31"/>
      <c r="NAC31"/>
      <c r="NAD31"/>
      <c r="NAE31"/>
      <c r="NAF31"/>
      <c r="NAG31"/>
      <c r="NAH31"/>
      <c r="NAI31"/>
      <c r="NAJ31"/>
      <c r="NAK31"/>
      <c r="NAL31"/>
      <c r="NAM31"/>
      <c r="NAN31"/>
      <c r="NAO31"/>
      <c r="NAP31"/>
      <c r="NAQ31"/>
      <c r="NAR31"/>
      <c r="NAS31"/>
      <c r="NAT31"/>
      <c r="NAU31"/>
      <c r="NAV31"/>
      <c r="NAW31"/>
      <c r="NAX31"/>
      <c r="NAY31"/>
      <c r="NAZ31"/>
      <c r="NBA31"/>
      <c r="NBB31"/>
      <c r="NBC31"/>
      <c r="NBD31"/>
      <c r="NBE31"/>
      <c r="NBF31"/>
      <c r="NBG31"/>
      <c r="NBH31"/>
      <c r="NBI31"/>
      <c r="NBJ31"/>
      <c r="NBK31"/>
      <c r="NBL31"/>
      <c r="NBM31"/>
      <c r="NBN31"/>
      <c r="NBO31"/>
      <c r="NBP31"/>
      <c r="NBQ31"/>
      <c r="NBR31"/>
      <c r="NBS31"/>
      <c r="NBT31"/>
      <c r="NBU31"/>
      <c r="NBV31"/>
      <c r="NBW31"/>
      <c r="NBX31"/>
      <c r="NBY31"/>
      <c r="NBZ31"/>
      <c r="NCA31"/>
      <c r="NCB31"/>
      <c r="NCC31"/>
      <c r="NCD31"/>
      <c r="NCE31"/>
      <c r="NCF31"/>
      <c r="NCG31"/>
      <c r="NCH31"/>
      <c r="NCI31"/>
      <c r="NCJ31"/>
      <c r="NCK31"/>
      <c r="NCL31"/>
      <c r="NCM31"/>
      <c r="NCN31"/>
      <c r="NCO31"/>
      <c r="NCP31"/>
      <c r="NCQ31"/>
      <c r="NCR31"/>
      <c r="NCS31"/>
      <c r="NCT31"/>
      <c r="NCU31"/>
      <c r="NCV31"/>
      <c r="NCW31"/>
      <c r="NCX31"/>
      <c r="NCY31"/>
      <c r="NCZ31"/>
      <c r="NDA31"/>
      <c r="NDB31"/>
      <c r="NDC31"/>
      <c r="NDD31"/>
      <c r="NDE31"/>
      <c r="NDF31"/>
      <c r="NDG31"/>
      <c r="NDH31"/>
      <c r="NDI31"/>
      <c r="NDJ31"/>
      <c r="NDK31"/>
      <c r="NDL31"/>
      <c r="NDM31"/>
      <c r="NDN31"/>
      <c r="NDO31"/>
      <c r="NDP31"/>
      <c r="NDQ31"/>
      <c r="NDR31"/>
      <c r="NDS31"/>
      <c r="NDT31"/>
      <c r="NDU31"/>
      <c r="NDV31"/>
      <c r="NDW31"/>
      <c r="NDX31"/>
      <c r="NDY31"/>
      <c r="NDZ31"/>
      <c r="NEA31"/>
      <c r="NEB31"/>
      <c r="NEC31"/>
      <c r="NED31"/>
      <c r="NEE31"/>
      <c r="NEF31"/>
      <c r="NEG31"/>
      <c r="NEH31"/>
      <c r="NEI31"/>
      <c r="NEJ31"/>
      <c r="NEK31"/>
      <c r="NEL31"/>
      <c r="NEM31"/>
      <c r="NEN31"/>
      <c r="NEO31"/>
      <c r="NEP31"/>
      <c r="NEQ31"/>
      <c r="NER31"/>
      <c r="NES31"/>
      <c r="NET31"/>
      <c r="NEU31"/>
      <c r="NEV31"/>
      <c r="NEW31"/>
      <c r="NEX31"/>
      <c r="NEY31"/>
      <c r="NEZ31"/>
      <c r="NFA31"/>
      <c r="NFB31"/>
      <c r="NFC31"/>
      <c r="NFD31"/>
      <c r="NFE31"/>
      <c r="NFF31"/>
      <c r="NFG31"/>
      <c r="NFH31"/>
      <c r="NFI31"/>
      <c r="NFJ31"/>
      <c r="NFK31"/>
      <c r="NFL31"/>
      <c r="NFM31"/>
      <c r="NFN31"/>
      <c r="NFO31"/>
      <c r="NFP31"/>
      <c r="NFQ31"/>
      <c r="NFR31"/>
      <c r="NFS31"/>
      <c r="NFT31"/>
      <c r="NFU31"/>
      <c r="NFV31"/>
      <c r="NFW31"/>
      <c r="NFX31"/>
      <c r="NFY31"/>
      <c r="NFZ31"/>
      <c r="NGA31"/>
      <c r="NGB31"/>
      <c r="NGC31"/>
      <c r="NGD31"/>
      <c r="NGE31"/>
      <c r="NGF31"/>
      <c r="NGG31"/>
      <c r="NGH31"/>
      <c r="NGI31"/>
      <c r="NGJ31"/>
      <c r="NGK31"/>
      <c r="NGL31"/>
      <c r="NGM31"/>
      <c r="NGN31"/>
      <c r="NGO31"/>
      <c r="NGP31"/>
      <c r="NGQ31"/>
      <c r="NGR31"/>
      <c r="NGS31"/>
      <c r="NGT31"/>
      <c r="NGU31"/>
      <c r="NGV31"/>
      <c r="NGW31"/>
      <c r="NGX31"/>
      <c r="NGY31"/>
      <c r="NGZ31"/>
      <c r="NHA31"/>
      <c r="NHB31"/>
      <c r="NHC31"/>
      <c r="NHD31"/>
      <c r="NHE31"/>
      <c r="NHF31"/>
      <c r="NHG31"/>
      <c r="NHH31"/>
      <c r="NHI31"/>
      <c r="NHJ31"/>
      <c r="NHK31"/>
      <c r="NHL31"/>
      <c r="NHM31"/>
      <c r="NHN31"/>
      <c r="NHO31"/>
      <c r="NHP31"/>
      <c r="NHQ31"/>
      <c r="NHR31"/>
      <c r="NHS31"/>
      <c r="NHT31"/>
      <c r="NHU31"/>
      <c r="NHV31"/>
      <c r="NHW31"/>
      <c r="NHX31"/>
      <c r="NHY31"/>
      <c r="NHZ31"/>
      <c r="NIA31"/>
      <c r="NIB31"/>
      <c r="NIC31"/>
      <c r="NID31"/>
      <c r="NIE31"/>
      <c r="NIF31"/>
      <c r="NIG31"/>
      <c r="NIH31"/>
      <c r="NII31"/>
      <c r="NIJ31"/>
      <c r="NIK31"/>
      <c r="NIL31"/>
      <c r="NIM31"/>
      <c r="NIN31"/>
      <c r="NIO31"/>
      <c r="NIP31"/>
      <c r="NIQ31"/>
      <c r="NIR31"/>
      <c r="NIS31"/>
      <c r="NIT31"/>
      <c r="NIU31"/>
      <c r="NIV31"/>
      <c r="NIW31"/>
      <c r="NIX31"/>
      <c r="NIY31"/>
      <c r="NIZ31"/>
      <c r="NJA31"/>
      <c r="NJB31"/>
      <c r="NJC31"/>
      <c r="NJD31"/>
      <c r="NJE31"/>
      <c r="NJF31"/>
      <c r="NJG31"/>
      <c r="NJH31"/>
      <c r="NJI31"/>
      <c r="NJJ31"/>
      <c r="NJK31"/>
      <c r="NJL31"/>
      <c r="NJM31"/>
      <c r="NJN31"/>
      <c r="NJO31"/>
      <c r="NJP31"/>
      <c r="NJQ31"/>
      <c r="NJR31"/>
      <c r="NJS31"/>
      <c r="NJT31"/>
      <c r="NJU31"/>
      <c r="NJV31"/>
      <c r="NJW31"/>
      <c r="NJX31"/>
      <c r="NJY31"/>
      <c r="NJZ31"/>
      <c r="NKA31"/>
      <c r="NKB31"/>
      <c r="NKC31"/>
      <c r="NKD31"/>
      <c r="NKE31"/>
      <c r="NKF31"/>
      <c r="NKG31"/>
      <c r="NKH31"/>
      <c r="NKI31"/>
      <c r="NKJ31"/>
      <c r="NKK31"/>
      <c r="NKL31"/>
      <c r="NKM31"/>
      <c r="NKN31"/>
      <c r="NKO31"/>
      <c r="NKP31"/>
      <c r="NKQ31"/>
      <c r="NKR31"/>
      <c r="NKS31"/>
      <c r="NKT31"/>
      <c r="NKU31"/>
      <c r="NKV31"/>
      <c r="NKW31"/>
      <c r="NKX31"/>
      <c r="NKY31"/>
      <c r="NKZ31"/>
      <c r="NLA31"/>
      <c r="NLB31"/>
      <c r="NLC31"/>
      <c r="NLD31"/>
      <c r="NLE31"/>
      <c r="NLF31"/>
      <c r="NLG31"/>
      <c r="NLH31"/>
      <c r="NLI31"/>
      <c r="NLJ31"/>
      <c r="NLK31"/>
      <c r="NLL31"/>
      <c r="NLM31"/>
      <c r="NLN31"/>
      <c r="NLO31"/>
      <c r="NLP31"/>
      <c r="NLQ31"/>
      <c r="NLR31"/>
      <c r="NLS31"/>
      <c r="NLT31"/>
      <c r="NLU31"/>
      <c r="NLV31"/>
      <c r="NLW31"/>
      <c r="NLX31"/>
      <c r="NLY31"/>
      <c r="NLZ31"/>
      <c r="NMA31"/>
      <c r="NMB31"/>
      <c r="NMC31"/>
      <c r="NMD31"/>
      <c r="NME31"/>
      <c r="NMF31"/>
      <c r="NMG31"/>
      <c r="NMH31"/>
      <c r="NMI31"/>
      <c r="NMJ31"/>
      <c r="NMK31"/>
      <c r="NML31"/>
      <c r="NMM31"/>
      <c r="NMN31"/>
      <c r="NMO31"/>
      <c r="NMP31"/>
      <c r="NMQ31"/>
      <c r="NMR31"/>
      <c r="NMS31"/>
      <c r="NMT31"/>
      <c r="NMU31"/>
      <c r="NMV31"/>
      <c r="NMW31"/>
      <c r="NMX31"/>
      <c r="NMY31"/>
      <c r="NMZ31"/>
      <c r="NNA31"/>
      <c r="NNB31"/>
      <c r="NNC31"/>
      <c r="NND31"/>
      <c r="NNE31"/>
      <c r="NNF31"/>
      <c r="NNG31"/>
      <c r="NNH31"/>
      <c r="NNI31"/>
      <c r="NNJ31"/>
      <c r="NNK31"/>
      <c r="NNL31"/>
      <c r="NNM31"/>
      <c r="NNN31"/>
      <c r="NNO31"/>
      <c r="NNP31"/>
      <c r="NNQ31"/>
      <c r="NNR31"/>
      <c r="NNS31"/>
      <c r="NNT31"/>
      <c r="NNU31"/>
      <c r="NNV31"/>
      <c r="NNW31"/>
      <c r="NNX31"/>
      <c r="NNY31"/>
      <c r="NNZ31"/>
      <c r="NOA31"/>
      <c r="NOB31"/>
      <c r="NOC31"/>
      <c r="NOD31"/>
      <c r="NOE31"/>
      <c r="NOF31"/>
      <c r="NOG31"/>
      <c r="NOH31"/>
      <c r="NOI31"/>
      <c r="NOJ31"/>
      <c r="NOK31"/>
      <c r="NOL31"/>
      <c r="NOM31"/>
      <c r="NON31"/>
      <c r="NOO31"/>
      <c r="NOP31"/>
      <c r="NOQ31"/>
      <c r="NOR31"/>
      <c r="NOS31"/>
      <c r="NOT31"/>
      <c r="NOU31"/>
      <c r="NOV31"/>
      <c r="NOW31"/>
      <c r="NOX31"/>
      <c r="NOY31"/>
      <c r="NOZ31"/>
      <c r="NPA31"/>
      <c r="NPB31"/>
      <c r="NPC31"/>
      <c r="NPD31"/>
      <c r="NPE31"/>
      <c r="NPF31"/>
      <c r="NPG31"/>
      <c r="NPH31"/>
      <c r="NPI31"/>
      <c r="NPJ31"/>
      <c r="NPK31"/>
      <c r="NPL31"/>
      <c r="NPM31"/>
      <c r="NPN31"/>
      <c r="NPO31"/>
      <c r="NPP31"/>
      <c r="NPQ31"/>
      <c r="NPR31"/>
      <c r="NPS31"/>
      <c r="NPT31"/>
      <c r="NPU31"/>
      <c r="NPV31"/>
      <c r="NPW31"/>
      <c r="NPX31"/>
      <c r="NPY31"/>
      <c r="NPZ31"/>
      <c r="NQA31"/>
      <c r="NQB31"/>
      <c r="NQC31"/>
      <c r="NQD31"/>
      <c r="NQE31"/>
      <c r="NQF31"/>
      <c r="NQG31"/>
      <c r="NQH31"/>
      <c r="NQI31"/>
      <c r="NQJ31"/>
      <c r="NQK31"/>
      <c r="NQL31"/>
      <c r="NQM31"/>
      <c r="NQN31"/>
      <c r="NQO31"/>
      <c r="NQP31"/>
      <c r="NQQ31"/>
      <c r="NQR31"/>
      <c r="NQS31"/>
      <c r="NQT31"/>
      <c r="NQU31"/>
      <c r="NQV31"/>
      <c r="NQW31"/>
      <c r="NQX31"/>
      <c r="NQY31"/>
      <c r="NQZ31"/>
      <c r="NRA31"/>
      <c r="NRB31"/>
      <c r="NRC31"/>
      <c r="NRD31"/>
      <c r="NRE31"/>
      <c r="NRF31"/>
      <c r="NRG31"/>
      <c r="NRH31"/>
      <c r="NRI31"/>
    </row>
    <row r="32" spans="1:9941" s="54" customFormat="1" ht="12.2" customHeight="1" x14ac:dyDescent="0.2">
      <c r="A32" s="12" t="s">
        <v>98</v>
      </c>
      <c r="B32" s="853" t="s">
        <v>278</v>
      </c>
      <c r="C32" s="112">
        <f>'1. mell.bevétel_össz'!C31-'26._önként_össz_bev'!C33-'26._államig_össz_bev'!C32</f>
        <v>0</v>
      </c>
      <c r="D32" s="285">
        <f>'1. mell.bevétel_össz'!D31-'26._önként_össz_bev'!D33-'26._államig_össz_bev'!D32</f>
        <v>0</v>
      </c>
      <c r="E32" s="696">
        <f>'1. mell.bevétel_össz'!E31-'26._önként_össz_bev'!E33-'26._államig_össz_bev'!E32</f>
        <v>0</v>
      </c>
      <c r="F32" s="696">
        <f>'1. mell.bevétel_össz'!F31-'26._önként_össz_bev'!F33-'26._államig_össz_bev'!F32</f>
        <v>0</v>
      </c>
      <c r="G32" s="696">
        <f>'1. mell.bevétel_össz'!G31-'26._önként_össz_bev'!G33-'26._államig_össz_bev'!G32</f>
        <v>20000000</v>
      </c>
      <c r="H32" s="73">
        <f t="shared" si="2"/>
        <v>20000000</v>
      </c>
      <c r="I32" s="767">
        <f>'1. mell.bevétel_össz'!I31-'26._önként_össz_bev'!I33-'26._államig_össz_bev'!I32</f>
        <v>0</v>
      </c>
      <c r="J32" s="73">
        <f>'1. mell.bevétel_össz'!J31-'26._önként_össz_bev'!J33-'26._államig_össz_bev'!J32</f>
        <v>0</v>
      </c>
      <c r="K32" s="73">
        <f>'1. mell.bevétel_össz'!K31-'26._önként_össz_bev'!K33-'26._államig_össz_bev'!K32</f>
        <v>0</v>
      </c>
      <c r="L32" s="73">
        <f>'1. mell.bevétel_össz'!L31-'26._önként_össz_bev'!L33</f>
        <v>0</v>
      </c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  <c r="RG32"/>
      <c r="RH32"/>
      <c r="RI32"/>
      <c r="RJ32"/>
      <c r="RK32"/>
      <c r="RL32"/>
      <c r="RM32"/>
      <c r="RN32"/>
      <c r="RO32"/>
      <c r="RP32"/>
      <c r="RQ32"/>
      <c r="RR32"/>
      <c r="RS32"/>
      <c r="RT32"/>
      <c r="RU32"/>
      <c r="RV32"/>
      <c r="RW32"/>
      <c r="RX32"/>
      <c r="RY32"/>
      <c r="RZ32"/>
      <c r="SA32"/>
      <c r="SB32"/>
      <c r="SC32"/>
      <c r="SD32"/>
      <c r="SE32"/>
      <c r="SF32"/>
      <c r="SG32"/>
      <c r="SH32"/>
      <c r="SI32"/>
      <c r="SJ32"/>
      <c r="SK32"/>
      <c r="SL32"/>
      <c r="SM32"/>
      <c r="SN32"/>
      <c r="SO32"/>
      <c r="SP32"/>
      <c r="SQ32"/>
      <c r="SR32"/>
      <c r="SS32"/>
      <c r="ST32"/>
      <c r="SU32"/>
      <c r="SV32"/>
      <c r="SW32"/>
      <c r="SX32"/>
      <c r="SY32"/>
      <c r="SZ32"/>
      <c r="TA32"/>
      <c r="TB32"/>
      <c r="TC32"/>
      <c r="TD32"/>
      <c r="TE32"/>
      <c r="TF32"/>
      <c r="TG32"/>
      <c r="TH32"/>
      <c r="TI32"/>
      <c r="TJ32"/>
      <c r="TK32"/>
      <c r="TL32"/>
      <c r="TM32"/>
      <c r="TN32"/>
      <c r="TO32"/>
      <c r="TP32"/>
      <c r="TQ32"/>
      <c r="TR32"/>
      <c r="TS32"/>
      <c r="TT32"/>
      <c r="TU32"/>
      <c r="TV32"/>
      <c r="TW32"/>
      <c r="TX32"/>
      <c r="TY32"/>
      <c r="TZ32"/>
      <c r="UA32"/>
      <c r="UB32"/>
      <c r="UC32"/>
      <c r="UD32"/>
      <c r="UE32"/>
      <c r="UF32"/>
      <c r="UG32"/>
      <c r="UH32"/>
      <c r="UI32"/>
      <c r="UJ32"/>
      <c r="UK32"/>
      <c r="UL32"/>
      <c r="UM32"/>
      <c r="UN32"/>
      <c r="UO32"/>
      <c r="UP32"/>
      <c r="UQ32"/>
      <c r="UR32"/>
      <c r="US32"/>
      <c r="UT32"/>
      <c r="UU32"/>
      <c r="UV32"/>
      <c r="UW32"/>
      <c r="UX32"/>
      <c r="UY32"/>
      <c r="UZ32"/>
      <c r="VA32"/>
      <c r="VB32"/>
      <c r="VC32"/>
      <c r="VD32"/>
      <c r="VE32"/>
      <c r="VF32"/>
      <c r="VG32"/>
      <c r="VH32"/>
      <c r="VI32"/>
      <c r="VJ32"/>
      <c r="VK32"/>
      <c r="VL32"/>
      <c r="VM32"/>
      <c r="VN32"/>
      <c r="VO32"/>
      <c r="VP32"/>
      <c r="VQ32"/>
      <c r="VR32"/>
      <c r="VS32"/>
      <c r="VT32"/>
      <c r="VU32"/>
      <c r="VV32"/>
      <c r="VW32"/>
      <c r="VX32"/>
      <c r="VY32"/>
      <c r="VZ32"/>
      <c r="WA32"/>
      <c r="WB32"/>
      <c r="WC32"/>
      <c r="WD32"/>
      <c r="WE32"/>
      <c r="WF32"/>
      <c r="WG32"/>
      <c r="WH32"/>
      <c r="WI32"/>
      <c r="WJ32"/>
      <c r="WK32"/>
      <c r="WL32"/>
      <c r="WM32"/>
      <c r="WN32"/>
      <c r="WO32"/>
      <c r="WP32"/>
      <c r="WQ32"/>
      <c r="WR32"/>
      <c r="WS32"/>
      <c r="WT32"/>
      <c r="WU32"/>
      <c r="WV32"/>
      <c r="WW32"/>
      <c r="WX32"/>
      <c r="WY32"/>
      <c r="WZ32"/>
      <c r="XA32"/>
      <c r="XB32"/>
      <c r="XC32"/>
      <c r="XD32"/>
      <c r="XE32"/>
      <c r="XF32"/>
      <c r="XG32"/>
      <c r="XH32"/>
      <c r="XI32"/>
      <c r="XJ32"/>
      <c r="XK32"/>
      <c r="XL32"/>
      <c r="XM32"/>
      <c r="XN32"/>
      <c r="XO32"/>
      <c r="XP32"/>
      <c r="XQ32"/>
      <c r="XR32"/>
      <c r="XS32"/>
      <c r="XT32"/>
      <c r="XU32"/>
      <c r="XV32"/>
      <c r="XW32"/>
      <c r="XX32"/>
      <c r="XY32"/>
      <c r="XZ32"/>
      <c r="YA32"/>
      <c r="YB32"/>
      <c r="YC32"/>
      <c r="YD32"/>
      <c r="YE32"/>
      <c r="YF32"/>
      <c r="YG32"/>
      <c r="YH32"/>
      <c r="YI32"/>
      <c r="YJ32"/>
      <c r="YK32"/>
      <c r="YL32"/>
      <c r="YM32"/>
      <c r="YN32"/>
      <c r="YO32"/>
      <c r="YP32"/>
      <c r="YQ32"/>
      <c r="YR32"/>
      <c r="YS32"/>
      <c r="YT32"/>
      <c r="YU32"/>
      <c r="YV32"/>
      <c r="YW32"/>
      <c r="YX32"/>
      <c r="YY32"/>
      <c r="YZ32"/>
      <c r="ZA32"/>
      <c r="ZB32"/>
      <c r="ZC32"/>
      <c r="ZD32"/>
      <c r="ZE32"/>
      <c r="ZF32"/>
      <c r="ZG32"/>
      <c r="ZH32"/>
      <c r="ZI32"/>
      <c r="ZJ32"/>
      <c r="ZK32"/>
      <c r="ZL32"/>
      <c r="ZM32"/>
      <c r="ZN32"/>
      <c r="ZO32"/>
      <c r="ZP32"/>
      <c r="ZQ32"/>
      <c r="ZR32"/>
      <c r="ZS32"/>
      <c r="ZT32"/>
      <c r="ZU32"/>
      <c r="ZV32"/>
      <c r="ZW32"/>
      <c r="ZX32"/>
      <c r="ZY32"/>
      <c r="ZZ32"/>
      <c r="AAA32"/>
      <c r="AAB32"/>
      <c r="AAC32"/>
      <c r="AAD32"/>
      <c r="AAE32"/>
      <c r="AAF32"/>
      <c r="AAG32"/>
      <c r="AAH32"/>
      <c r="AAI32"/>
      <c r="AAJ32"/>
      <c r="AAK32"/>
      <c r="AAL32"/>
      <c r="AAM32"/>
      <c r="AAN32"/>
      <c r="AAO32"/>
      <c r="AAP32"/>
      <c r="AAQ32"/>
      <c r="AAR32"/>
      <c r="AAS32"/>
      <c r="AAT32"/>
      <c r="AAU32"/>
      <c r="AAV32"/>
      <c r="AAW32"/>
      <c r="AAX32"/>
      <c r="AAY32"/>
      <c r="AAZ32"/>
      <c r="ABA32"/>
      <c r="ABB32"/>
      <c r="ABC32"/>
      <c r="ABD32"/>
      <c r="ABE32"/>
      <c r="ABF32"/>
      <c r="ABG32"/>
      <c r="ABH32"/>
      <c r="ABI32"/>
      <c r="ABJ32"/>
      <c r="ABK32"/>
      <c r="ABL32"/>
      <c r="ABM32"/>
      <c r="ABN32"/>
      <c r="ABO32"/>
      <c r="ABP32"/>
      <c r="ABQ32"/>
      <c r="ABR32"/>
      <c r="ABS32"/>
      <c r="ABT32"/>
      <c r="ABU32"/>
      <c r="ABV32"/>
      <c r="ABW32"/>
      <c r="ABX32"/>
      <c r="ABY32"/>
      <c r="ABZ32"/>
      <c r="ACA32"/>
      <c r="ACB32"/>
      <c r="ACC32"/>
      <c r="ACD32"/>
      <c r="ACE32"/>
      <c r="ACF32"/>
      <c r="ACG32"/>
      <c r="ACH32"/>
      <c r="ACI32"/>
      <c r="ACJ32"/>
      <c r="ACK32"/>
      <c r="ACL32"/>
      <c r="ACM32"/>
      <c r="ACN32"/>
      <c r="ACO32"/>
      <c r="ACP32"/>
      <c r="ACQ32"/>
      <c r="ACR32"/>
      <c r="ACS32"/>
      <c r="ACT32"/>
      <c r="ACU32"/>
      <c r="ACV32"/>
      <c r="ACW32"/>
      <c r="ACX32"/>
      <c r="ACY32"/>
      <c r="ACZ32"/>
      <c r="ADA32"/>
      <c r="ADB32"/>
      <c r="ADC32"/>
      <c r="ADD32"/>
      <c r="ADE32"/>
      <c r="ADF32"/>
      <c r="ADG32"/>
      <c r="ADH32"/>
      <c r="ADI32"/>
      <c r="ADJ32"/>
      <c r="ADK32"/>
      <c r="ADL32"/>
      <c r="ADM32"/>
      <c r="ADN32"/>
      <c r="ADO32"/>
      <c r="ADP32"/>
      <c r="ADQ32"/>
      <c r="ADR32"/>
      <c r="ADS32"/>
      <c r="ADT32"/>
      <c r="ADU32"/>
      <c r="ADV32"/>
      <c r="ADW32"/>
      <c r="ADX32"/>
      <c r="ADY32"/>
      <c r="ADZ32"/>
      <c r="AEA32"/>
      <c r="AEB32"/>
      <c r="AEC32"/>
      <c r="AED32"/>
      <c r="AEE32"/>
      <c r="AEF32"/>
      <c r="AEG32"/>
      <c r="AEH32"/>
      <c r="AEI32"/>
      <c r="AEJ32"/>
      <c r="AEK32"/>
      <c r="AEL32"/>
      <c r="AEM32"/>
      <c r="AEN32"/>
      <c r="AEO32"/>
      <c r="AEP32"/>
      <c r="AEQ32"/>
      <c r="AER32"/>
      <c r="AES32"/>
      <c r="AET32"/>
      <c r="AEU32"/>
      <c r="AEV32"/>
      <c r="AEW32"/>
      <c r="AEX32"/>
      <c r="AEY32"/>
      <c r="AEZ32"/>
      <c r="AFA32"/>
      <c r="AFB32"/>
      <c r="AFC32"/>
      <c r="AFD32"/>
      <c r="AFE32"/>
      <c r="AFF32"/>
      <c r="AFG32"/>
      <c r="AFH32"/>
      <c r="AFI32"/>
      <c r="AFJ32"/>
      <c r="AFK32"/>
      <c r="AFL32"/>
      <c r="AFM32"/>
      <c r="AFN32"/>
      <c r="AFO32"/>
      <c r="AFP32"/>
      <c r="AFQ32"/>
      <c r="AFR32"/>
      <c r="AFS32"/>
      <c r="AFT32"/>
      <c r="AFU32"/>
      <c r="AFV32"/>
      <c r="AFW32"/>
      <c r="AFX32"/>
      <c r="AFY32"/>
      <c r="AFZ32"/>
      <c r="AGA32"/>
      <c r="AGB32"/>
      <c r="AGC32"/>
      <c r="AGD32"/>
      <c r="AGE32"/>
      <c r="AGF32"/>
      <c r="AGG32"/>
      <c r="AGH32"/>
      <c r="AGI32"/>
      <c r="AGJ32"/>
      <c r="AGK32"/>
      <c r="AGL32"/>
      <c r="AGM32"/>
      <c r="AGN32"/>
      <c r="AGO32"/>
      <c r="AGP32"/>
      <c r="AGQ32"/>
      <c r="AGR32"/>
      <c r="AGS32"/>
      <c r="AGT32"/>
      <c r="AGU32"/>
      <c r="AGV32"/>
      <c r="AGW32"/>
      <c r="AGX32"/>
      <c r="AGY32"/>
      <c r="AGZ32"/>
      <c r="AHA32"/>
      <c r="AHB32"/>
      <c r="AHC32"/>
      <c r="AHD32"/>
      <c r="AHE32"/>
      <c r="AHF32"/>
      <c r="AHG32"/>
      <c r="AHH32"/>
      <c r="AHI32"/>
      <c r="AHJ32"/>
      <c r="AHK32"/>
      <c r="AHL32"/>
      <c r="AHM32"/>
      <c r="AHN32"/>
      <c r="AHO32"/>
      <c r="AHP32"/>
      <c r="AHQ32"/>
      <c r="AHR32"/>
      <c r="AHS32"/>
      <c r="AHT32"/>
      <c r="AHU32"/>
      <c r="AHV32"/>
      <c r="AHW32"/>
      <c r="AHX32"/>
      <c r="AHY32"/>
      <c r="AHZ32"/>
      <c r="AIA32"/>
      <c r="AIB32"/>
      <c r="AIC32"/>
      <c r="AID32"/>
      <c r="AIE32"/>
      <c r="AIF32"/>
      <c r="AIG32"/>
      <c r="AIH32"/>
      <c r="AII32"/>
      <c r="AIJ32"/>
      <c r="AIK32"/>
      <c r="AIL32"/>
      <c r="AIM32"/>
      <c r="AIN32"/>
      <c r="AIO32"/>
      <c r="AIP32"/>
      <c r="AIQ32"/>
      <c r="AIR32"/>
      <c r="AIS32"/>
      <c r="AIT32"/>
      <c r="AIU32"/>
      <c r="AIV32"/>
      <c r="AIW32"/>
      <c r="AIX32"/>
      <c r="AIY32"/>
      <c r="AIZ32"/>
      <c r="AJA32"/>
      <c r="AJB32"/>
      <c r="AJC32"/>
      <c r="AJD32"/>
      <c r="AJE32"/>
      <c r="AJF32"/>
      <c r="AJG32"/>
      <c r="AJH32"/>
      <c r="AJI32"/>
      <c r="AJJ32"/>
      <c r="AJK32"/>
      <c r="AJL32"/>
      <c r="AJM32"/>
      <c r="AJN32"/>
      <c r="AJO32"/>
      <c r="AJP32"/>
      <c r="AJQ32"/>
      <c r="AJR32"/>
      <c r="AJS32"/>
      <c r="AJT32"/>
      <c r="AJU32"/>
      <c r="AJV32"/>
      <c r="AJW32"/>
      <c r="AJX32"/>
      <c r="AJY32"/>
      <c r="AJZ32"/>
      <c r="AKA32"/>
      <c r="AKB32"/>
      <c r="AKC32"/>
      <c r="AKD32"/>
      <c r="AKE32"/>
      <c r="AKF32"/>
      <c r="AKG32"/>
      <c r="AKH32"/>
      <c r="AKI32"/>
      <c r="AKJ32"/>
      <c r="AKK32"/>
      <c r="AKL32"/>
      <c r="AKM32"/>
      <c r="AKN32"/>
      <c r="AKO32"/>
      <c r="AKP32"/>
      <c r="AKQ32"/>
      <c r="AKR32"/>
      <c r="AKS32"/>
      <c r="AKT32"/>
      <c r="AKU32"/>
      <c r="AKV32"/>
      <c r="AKW32"/>
      <c r="AKX32"/>
      <c r="AKY32"/>
      <c r="AKZ32"/>
      <c r="ALA32"/>
      <c r="ALB32"/>
      <c r="ALC32"/>
      <c r="ALD32"/>
      <c r="ALE32"/>
      <c r="ALF32"/>
      <c r="ALG32"/>
      <c r="ALH32"/>
      <c r="ALI32"/>
      <c r="ALJ32"/>
      <c r="ALK32"/>
      <c r="ALL32"/>
      <c r="ALM32"/>
      <c r="ALN32"/>
      <c r="ALO32"/>
      <c r="ALP32"/>
      <c r="ALQ32"/>
      <c r="ALR32"/>
      <c r="ALS32"/>
      <c r="ALT32"/>
      <c r="ALU32"/>
      <c r="ALV32"/>
      <c r="ALW32"/>
      <c r="ALX32"/>
      <c r="ALY32"/>
      <c r="ALZ32"/>
      <c r="AMA32"/>
      <c r="AMB32"/>
      <c r="AMC32"/>
      <c r="AMD32"/>
      <c r="AME32"/>
      <c r="AMF32"/>
      <c r="AMG32"/>
      <c r="AMH32"/>
      <c r="AMI32"/>
      <c r="AMJ32"/>
      <c r="AMK32"/>
      <c r="AML32"/>
      <c r="AMM32"/>
      <c r="AMN32"/>
      <c r="AMO32"/>
      <c r="AMP32"/>
      <c r="AMQ32"/>
      <c r="AMR32"/>
      <c r="AMS32"/>
      <c r="AMT32"/>
      <c r="AMU32"/>
      <c r="AMV32"/>
      <c r="AMW32"/>
      <c r="AMX32"/>
      <c r="AMY32"/>
      <c r="AMZ32"/>
      <c r="ANA32"/>
      <c r="ANB32"/>
      <c r="ANC32"/>
      <c r="AND32"/>
      <c r="ANE32"/>
      <c r="ANF32"/>
      <c r="ANG32"/>
      <c r="ANH32"/>
      <c r="ANI32"/>
      <c r="ANJ32"/>
      <c r="ANK32"/>
      <c r="ANL32"/>
      <c r="ANM32"/>
      <c r="ANN32"/>
      <c r="ANO32"/>
      <c r="ANP32"/>
      <c r="ANQ32"/>
      <c r="ANR32"/>
      <c r="ANS32"/>
      <c r="ANT32"/>
      <c r="ANU32"/>
      <c r="ANV32"/>
      <c r="ANW32"/>
      <c r="ANX32"/>
      <c r="ANY32"/>
      <c r="ANZ32"/>
      <c r="AOA32"/>
      <c r="AOB32"/>
      <c r="AOC32"/>
      <c r="AOD32"/>
      <c r="AOE32"/>
      <c r="AOF32"/>
      <c r="AOG32"/>
      <c r="AOH32"/>
      <c r="AOI32"/>
      <c r="AOJ32"/>
      <c r="AOK32"/>
      <c r="AOL32"/>
      <c r="AOM32"/>
      <c r="AON32"/>
      <c r="AOO32"/>
      <c r="AOP32"/>
      <c r="AOQ32"/>
      <c r="AOR32"/>
      <c r="AOS32"/>
      <c r="AOT32"/>
      <c r="AOU32"/>
      <c r="AOV32"/>
      <c r="AOW32"/>
      <c r="AOX32"/>
      <c r="AOY32"/>
      <c r="AOZ32"/>
      <c r="APA32"/>
      <c r="APB32"/>
      <c r="APC32"/>
      <c r="APD32"/>
      <c r="APE32"/>
      <c r="APF32"/>
      <c r="APG32"/>
      <c r="APH32"/>
      <c r="API32"/>
      <c r="APJ32"/>
      <c r="APK32"/>
      <c r="APL32"/>
      <c r="APM32"/>
      <c r="APN32"/>
      <c r="APO32"/>
      <c r="APP32"/>
      <c r="APQ32"/>
      <c r="APR32"/>
      <c r="APS32"/>
      <c r="APT32"/>
      <c r="APU32"/>
      <c r="APV32"/>
      <c r="APW32"/>
      <c r="APX32"/>
      <c r="APY32"/>
      <c r="APZ32"/>
      <c r="AQA32"/>
      <c r="AQB32"/>
      <c r="AQC32"/>
      <c r="AQD32"/>
      <c r="AQE32"/>
      <c r="AQF32"/>
      <c r="AQG32"/>
      <c r="AQH32"/>
      <c r="AQI32"/>
      <c r="AQJ32"/>
      <c r="AQK32"/>
      <c r="AQL32"/>
      <c r="AQM32"/>
      <c r="AQN32"/>
      <c r="AQO32"/>
      <c r="AQP32"/>
      <c r="AQQ32"/>
      <c r="AQR32"/>
      <c r="AQS32"/>
      <c r="AQT32"/>
      <c r="AQU32"/>
      <c r="AQV32"/>
      <c r="AQW32"/>
      <c r="AQX32"/>
      <c r="AQY32"/>
      <c r="AQZ32"/>
      <c r="ARA32"/>
      <c r="ARB32"/>
      <c r="ARC32"/>
      <c r="ARD32"/>
      <c r="ARE32"/>
      <c r="ARF32"/>
      <c r="ARG32"/>
      <c r="ARH32"/>
      <c r="ARI32"/>
      <c r="ARJ32"/>
      <c r="ARK32"/>
      <c r="ARL32"/>
      <c r="ARM32"/>
      <c r="ARN32"/>
      <c r="ARO32"/>
      <c r="ARP32"/>
      <c r="ARQ32"/>
      <c r="ARR32"/>
      <c r="ARS32"/>
      <c r="ART32"/>
      <c r="ARU32"/>
      <c r="ARV32"/>
      <c r="ARW32"/>
      <c r="ARX32"/>
      <c r="ARY32"/>
      <c r="ARZ32"/>
      <c r="ASA32"/>
      <c r="ASB32"/>
      <c r="ASC32"/>
      <c r="ASD32"/>
      <c r="ASE32"/>
      <c r="ASF32"/>
      <c r="ASG32"/>
      <c r="ASH32"/>
      <c r="ASI32"/>
      <c r="ASJ32"/>
      <c r="ASK32"/>
      <c r="ASL32"/>
      <c r="ASM32"/>
      <c r="ASN32"/>
      <c r="ASO32"/>
      <c r="ASP32"/>
      <c r="ASQ32"/>
      <c r="ASR32"/>
      <c r="ASS32"/>
      <c r="AST32"/>
      <c r="ASU32"/>
      <c r="ASV32"/>
      <c r="ASW32"/>
      <c r="ASX32"/>
      <c r="ASY32"/>
      <c r="ASZ32"/>
      <c r="ATA32"/>
      <c r="ATB32"/>
      <c r="ATC32"/>
      <c r="ATD32"/>
      <c r="ATE32"/>
      <c r="ATF32"/>
      <c r="ATG32"/>
      <c r="ATH32"/>
      <c r="ATI32"/>
      <c r="ATJ32"/>
      <c r="ATK32"/>
      <c r="ATL32"/>
      <c r="ATM32"/>
      <c r="ATN32"/>
      <c r="ATO32"/>
      <c r="ATP32"/>
      <c r="ATQ32"/>
      <c r="ATR32"/>
      <c r="ATS32"/>
      <c r="ATT32"/>
      <c r="ATU32"/>
      <c r="ATV32"/>
      <c r="ATW32"/>
      <c r="ATX32"/>
      <c r="ATY32"/>
      <c r="ATZ32"/>
      <c r="AUA32"/>
      <c r="AUB32"/>
      <c r="AUC32"/>
      <c r="AUD32"/>
      <c r="AUE32"/>
      <c r="AUF32"/>
      <c r="AUG32"/>
      <c r="AUH32"/>
      <c r="AUI32"/>
      <c r="AUJ32"/>
      <c r="AUK32"/>
      <c r="AUL32"/>
      <c r="AUM32"/>
      <c r="AUN32"/>
      <c r="AUO32"/>
      <c r="AUP32"/>
      <c r="AUQ32"/>
      <c r="AUR32"/>
      <c r="AUS32"/>
      <c r="AUT32"/>
      <c r="AUU32"/>
      <c r="AUV32"/>
      <c r="AUW32"/>
      <c r="AUX32"/>
      <c r="AUY32"/>
      <c r="AUZ32"/>
      <c r="AVA32"/>
      <c r="AVB32"/>
      <c r="AVC32"/>
      <c r="AVD32"/>
      <c r="AVE32"/>
      <c r="AVF32"/>
      <c r="AVG32"/>
      <c r="AVH32"/>
      <c r="AVI32"/>
      <c r="AVJ32"/>
      <c r="AVK32"/>
      <c r="AVL32"/>
      <c r="AVM32"/>
      <c r="AVN32"/>
      <c r="AVO32"/>
      <c r="AVP32"/>
      <c r="AVQ32"/>
      <c r="AVR32"/>
      <c r="AVS32"/>
      <c r="AVT32"/>
      <c r="AVU32"/>
      <c r="AVV32"/>
      <c r="AVW32"/>
      <c r="AVX32"/>
      <c r="AVY32"/>
      <c r="AVZ32"/>
      <c r="AWA32"/>
      <c r="AWB32"/>
      <c r="AWC32"/>
      <c r="AWD32"/>
      <c r="AWE32"/>
      <c r="AWF32"/>
      <c r="AWG32"/>
      <c r="AWH32"/>
      <c r="AWI32"/>
      <c r="AWJ32"/>
      <c r="AWK32"/>
      <c r="AWL32"/>
      <c r="AWM32"/>
      <c r="AWN32"/>
      <c r="AWO32"/>
      <c r="AWP32"/>
      <c r="AWQ32"/>
      <c r="AWR32"/>
      <c r="AWS32"/>
      <c r="AWT32"/>
      <c r="AWU32"/>
      <c r="AWV32"/>
      <c r="AWW32"/>
      <c r="AWX32"/>
      <c r="AWY32"/>
      <c r="AWZ32"/>
      <c r="AXA32"/>
      <c r="AXB32"/>
      <c r="AXC32"/>
      <c r="AXD32"/>
      <c r="AXE32"/>
      <c r="AXF32"/>
      <c r="AXG32"/>
      <c r="AXH32"/>
      <c r="AXI32"/>
      <c r="AXJ32"/>
      <c r="AXK32"/>
      <c r="AXL32"/>
      <c r="AXM32"/>
      <c r="AXN32"/>
      <c r="AXO32"/>
      <c r="AXP32"/>
      <c r="AXQ32"/>
      <c r="AXR32"/>
      <c r="AXS32"/>
      <c r="AXT32"/>
      <c r="AXU32"/>
      <c r="AXV32"/>
      <c r="AXW32"/>
      <c r="AXX32"/>
      <c r="AXY32"/>
      <c r="AXZ32"/>
      <c r="AYA32"/>
      <c r="AYB32"/>
      <c r="AYC32"/>
      <c r="AYD32"/>
      <c r="AYE32"/>
      <c r="AYF32"/>
      <c r="AYG32"/>
      <c r="AYH32"/>
      <c r="AYI32"/>
      <c r="AYJ32"/>
      <c r="AYK32"/>
      <c r="AYL32"/>
      <c r="AYM32"/>
      <c r="AYN32"/>
      <c r="AYO32"/>
      <c r="AYP32"/>
      <c r="AYQ32"/>
      <c r="AYR32"/>
      <c r="AYS32"/>
      <c r="AYT32"/>
      <c r="AYU32"/>
      <c r="AYV32"/>
      <c r="AYW32"/>
      <c r="AYX32"/>
      <c r="AYY32"/>
      <c r="AYZ32"/>
      <c r="AZA32"/>
      <c r="AZB32"/>
      <c r="AZC32"/>
      <c r="AZD32"/>
      <c r="AZE32"/>
      <c r="AZF32"/>
      <c r="AZG32"/>
      <c r="AZH32"/>
      <c r="AZI32"/>
      <c r="AZJ32"/>
      <c r="AZK32"/>
      <c r="AZL32"/>
      <c r="AZM32"/>
      <c r="AZN32"/>
      <c r="AZO32"/>
      <c r="AZP32"/>
      <c r="AZQ32"/>
      <c r="AZR32"/>
      <c r="AZS32"/>
      <c r="AZT32"/>
      <c r="AZU32"/>
      <c r="AZV32"/>
      <c r="AZW32"/>
      <c r="AZX32"/>
      <c r="AZY32"/>
      <c r="AZZ32"/>
      <c r="BAA32"/>
      <c r="BAB32"/>
      <c r="BAC32"/>
      <c r="BAD32"/>
      <c r="BAE32"/>
      <c r="BAF32"/>
      <c r="BAG32"/>
      <c r="BAH32"/>
      <c r="BAI32"/>
      <c r="BAJ32"/>
      <c r="BAK32"/>
      <c r="BAL32"/>
      <c r="BAM32"/>
      <c r="BAN32"/>
      <c r="BAO32"/>
      <c r="BAP32"/>
      <c r="BAQ32"/>
      <c r="BAR32"/>
      <c r="BAS32"/>
      <c r="BAT32"/>
      <c r="BAU32"/>
      <c r="BAV32"/>
      <c r="BAW32"/>
      <c r="BAX32"/>
      <c r="BAY32"/>
      <c r="BAZ32"/>
      <c r="BBA32"/>
      <c r="BBB32"/>
      <c r="BBC32"/>
      <c r="BBD32"/>
      <c r="BBE32"/>
      <c r="BBF32"/>
      <c r="BBG32"/>
      <c r="BBH32"/>
      <c r="BBI32"/>
      <c r="BBJ32"/>
      <c r="BBK32"/>
      <c r="BBL32"/>
      <c r="BBM32"/>
      <c r="BBN32"/>
      <c r="BBO32"/>
      <c r="BBP32"/>
      <c r="BBQ32"/>
      <c r="BBR32"/>
      <c r="BBS32"/>
      <c r="BBT32"/>
      <c r="BBU32"/>
      <c r="BBV32"/>
      <c r="BBW32"/>
      <c r="BBX32"/>
      <c r="BBY32"/>
      <c r="BBZ32"/>
      <c r="BCA32"/>
      <c r="BCB32"/>
      <c r="BCC32"/>
      <c r="BCD32"/>
      <c r="BCE32"/>
      <c r="BCF32"/>
      <c r="BCG32"/>
      <c r="BCH32"/>
      <c r="BCI32"/>
      <c r="BCJ32"/>
      <c r="BCK32"/>
      <c r="BCL32"/>
      <c r="BCM32"/>
      <c r="BCN32"/>
      <c r="BCO32"/>
      <c r="BCP32"/>
      <c r="BCQ32"/>
      <c r="BCR32"/>
      <c r="BCS32"/>
      <c r="BCT32"/>
      <c r="BCU32"/>
      <c r="BCV32"/>
      <c r="BCW32"/>
      <c r="BCX32"/>
      <c r="BCY32"/>
      <c r="BCZ32"/>
      <c r="BDA32"/>
      <c r="BDB32"/>
      <c r="BDC32"/>
      <c r="BDD32"/>
      <c r="BDE32"/>
      <c r="BDF32"/>
      <c r="BDG32"/>
      <c r="BDH32"/>
      <c r="BDI32"/>
      <c r="BDJ32"/>
      <c r="BDK32"/>
      <c r="BDL32"/>
      <c r="BDM32"/>
      <c r="BDN32"/>
      <c r="BDO32"/>
      <c r="BDP32"/>
      <c r="BDQ32"/>
      <c r="BDR32"/>
      <c r="BDS32"/>
      <c r="BDT32"/>
      <c r="BDU32"/>
      <c r="BDV32"/>
      <c r="BDW32"/>
      <c r="BDX32"/>
      <c r="BDY32"/>
      <c r="BDZ32"/>
      <c r="BEA32"/>
      <c r="BEB32"/>
      <c r="BEC32"/>
      <c r="BED32"/>
      <c r="BEE32"/>
      <c r="BEF32"/>
      <c r="BEG32"/>
      <c r="BEH32"/>
      <c r="BEI32"/>
      <c r="BEJ32"/>
      <c r="BEK32"/>
      <c r="BEL32"/>
      <c r="BEM32"/>
      <c r="BEN32"/>
      <c r="BEO32"/>
      <c r="BEP32"/>
      <c r="BEQ32"/>
      <c r="BER32"/>
      <c r="BES32"/>
      <c r="BET32"/>
      <c r="BEU32"/>
      <c r="BEV32"/>
      <c r="BEW32"/>
      <c r="BEX32"/>
      <c r="BEY32"/>
      <c r="BEZ32"/>
      <c r="BFA32"/>
      <c r="BFB32"/>
      <c r="BFC32"/>
      <c r="BFD32"/>
      <c r="BFE32"/>
      <c r="BFF32"/>
      <c r="BFG32"/>
      <c r="BFH32"/>
      <c r="BFI32"/>
      <c r="BFJ32"/>
      <c r="BFK32"/>
      <c r="BFL32"/>
      <c r="BFM32"/>
      <c r="BFN32"/>
      <c r="BFO32"/>
      <c r="BFP32"/>
      <c r="BFQ32"/>
      <c r="BFR32"/>
      <c r="BFS32"/>
      <c r="BFT32"/>
      <c r="BFU32"/>
      <c r="BFV32"/>
      <c r="BFW32"/>
      <c r="BFX32"/>
      <c r="BFY32"/>
      <c r="BFZ32"/>
      <c r="BGA32"/>
      <c r="BGB32"/>
      <c r="BGC32"/>
      <c r="BGD32"/>
      <c r="BGE32"/>
      <c r="BGF32"/>
      <c r="BGG32"/>
      <c r="BGH32"/>
      <c r="BGI32"/>
      <c r="BGJ32"/>
      <c r="BGK32"/>
      <c r="BGL32"/>
      <c r="BGM32"/>
      <c r="BGN32"/>
      <c r="BGO32"/>
      <c r="BGP32"/>
      <c r="BGQ32"/>
      <c r="BGR32"/>
      <c r="BGS32"/>
      <c r="BGT32"/>
      <c r="BGU32"/>
      <c r="BGV32"/>
      <c r="BGW32"/>
      <c r="BGX32"/>
      <c r="BGY32"/>
      <c r="BGZ32"/>
      <c r="BHA32"/>
      <c r="BHB32"/>
      <c r="BHC32"/>
      <c r="BHD32"/>
      <c r="BHE32"/>
      <c r="BHF32"/>
      <c r="BHG32"/>
      <c r="BHH32"/>
      <c r="BHI32"/>
      <c r="BHJ32"/>
      <c r="BHK32"/>
      <c r="BHL32"/>
      <c r="BHM32"/>
      <c r="BHN32"/>
      <c r="BHO32"/>
      <c r="BHP32"/>
      <c r="BHQ32"/>
      <c r="BHR32"/>
      <c r="BHS32"/>
      <c r="BHT32"/>
      <c r="BHU32"/>
      <c r="BHV32"/>
      <c r="BHW32"/>
      <c r="BHX32"/>
      <c r="BHY32"/>
      <c r="BHZ32"/>
      <c r="BIA32"/>
      <c r="BIB32"/>
      <c r="BIC32"/>
      <c r="BID32"/>
      <c r="BIE32"/>
      <c r="BIF32"/>
      <c r="BIG32"/>
      <c r="BIH32"/>
      <c r="BII32"/>
      <c r="BIJ32"/>
      <c r="BIK32"/>
      <c r="BIL32"/>
      <c r="BIM32"/>
      <c r="BIN32"/>
      <c r="BIO32"/>
      <c r="BIP32"/>
      <c r="BIQ32"/>
      <c r="BIR32"/>
      <c r="BIS32"/>
      <c r="BIT32"/>
      <c r="BIU32"/>
      <c r="BIV32"/>
      <c r="BIW32"/>
      <c r="BIX32"/>
      <c r="BIY32"/>
      <c r="BIZ32"/>
      <c r="BJA32"/>
      <c r="BJB32"/>
      <c r="BJC32"/>
      <c r="BJD32"/>
      <c r="BJE32"/>
      <c r="BJF32"/>
      <c r="BJG32"/>
      <c r="BJH32"/>
      <c r="BJI32"/>
      <c r="BJJ32"/>
      <c r="BJK32"/>
      <c r="BJL32"/>
      <c r="BJM32"/>
      <c r="BJN32"/>
      <c r="BJO32"/>
      <c r="BJP32"/>
      <c r="BJQ32"/>
      <c r="BJR32"/>
      <c r="BJS32"/>
      <c r="BJT32"/>
      <c r="BJU32"/>
      <c r="BJV32"/>
      <c r="BJW32"/>
      <c r="BJX32"/>
      <c r="BJY32"/>
      <c r="BJZ32"/>
      <c r="BKA32"/>
      <c r="BKB32"/>
      <c r="BKC32"/>
      <c r="BKD32"/>
      <c r="BKE32"/>
      <c r="BKF32"/>
      <c r="BKG32"/>
      <c r="BKH32"/>
      <c r="BKI32"/>
      <c r="BKJ32"/>
      <c r="BKK32"/>
      <c r="BKL32"/>
      <c r="BKM32"/>
      <c r="BKN32"/>
      <c r="BKO32"/>
      <c r="BKP32"/>
      <c r="BKQ32"/>
      <c r="BKR32"/>
      <c r="BKS32"/>
      <c r="BKT32"/>
      <c r="BKU32"/>
      <c r="BKV32"/>
      <c r="BKW32"/>
      <c r="BKX32"/>
      <c r="BKY32"/>
      <c r="BKZ32"/>
      <c r="BLA32"/>
      <c r="BLB32"/>
      <c r="BLC32"/>
      <c r="BLD32"/>
      <c r="BLE32"/>
      <c r="BLF32"/>
      <c r="BLG32"/>
      <c r="BLH32"/>
      <c r="BLI32"/>
      <c r="BLJ32"/>
      <c r="BLK32"/>
      <c r="BLL32"/>
      <c r="BLM32"/>
      <c r="BLN32"/>
      <c r="BLO32"/>
      <c r="BLP32"/>
      <c r="BLQ32"/>
      <c r="BLR32"/>
      <c r="BLS32"/>
      <c r="BLT32"/>
      <c r="BLU32"/>
      <c r="BLV32"/>
      <c r="BLW32"/>
      <c r="BLX32"/>
      <c r="BLY32"/>
      <c r="BLZ32"/>
      <c r="BMA32"/>
      <c r="BMB32"/>
      <c r="BMC32"/>
      <c r="BMD32"/>
      <c r="BME32"/>
      <c r="BMF32"/>
      <c r="BMG32"/>
      <c r="BMH32"/>
      <c r="BMI32"/>
      <c r="BMJ32"/>
      <c r="BMK32"/>
      <c r="BML32"/>
      <c r="BMM32"/>
      <c r="BMN32"/>
      <c r="BMO32"/>
      <c r="BMP32"/>
      <c r="BMQ32"/>
      <c r="BMR32"/>
      <c r="BMS32"/>
      <c r="BMT32"/>
      <c r="BMU32"/>
      <c r="BMV32"/>
      <c r="BMW32"/>
      <c r="BMX32"/>
      <c r="BMY32"/>
      <c r="BMZ32"/>
      <c r="BNA32"/>
      <c r="BNB32"/>
      <c r="BNC32"/>
      <c r="BND32"/>
      <c r="BNE32"/>
      <c r="BNF32"/>
      <c r="BNG32"/>
      <c r="BNH32"/>
      <c r="BNI32"/>
      <c r="BNJ32"/>
      <c r="BNK32"/>
      <c r="BNL32"/>
      <c r="BNM32"/>
      <c r="BNN32"/>
      <c r="BNO32"/>
      <c r="BNP32"/>
      <c r="BNQ32"/>
      <c r="BNR32"/>
      <c r="BNS32"/>
      <c r="BNT32"/>
      <c r="BNU32"/>
      <c r="BNV32"/>
      <c r="BNW32"/>
      <c r="BNX32"/>
      <c r="BNY32"/>
      <c r="BNZ32"/>
      <c r="BOA32"/>
      <c r="BOB32"/>
      <c r="BOC32"/>
      <c r="BOD32"/>
      <c r="BOE32"/>
      <c r="BOF32"/>
      <c r="BOG32"/>
      <c r="BOH32"/>
      <c r="BOI32"/>
      <c r="BOJ32"/>
      <c r="BOK32"/>
      <c r="BOL32"/>
      <c r="BOM32"/>
      <c r="BON32"/>
      <c r="BOO32"/>
      <c r="BOP32"/>
      <c r="BOQ32"/>
      <c r="BOR32"/>
      <c r="BOS32"/>
      <c r="BOT32"/>
      <c r="BOU32"/>
      <c r="BOV32"/>
      <c r="BOW32"/>
      <c r="BOX32"/>
      <c r="BOY32"/>
      <c r="BOZ32"/>
      <c r="BPA32"/>
      <c r="BPB32"/>
      <c r="BPC32"/>
      <c r="BPD32"/>
      <c r="BPE32"/>
      <c r="BPF32"/>
      <c r="BPG32"/>
      <c r="BPH32"/>
      <c r="BPI32"/>
      <c r="BPJ32"/>
      <c r="BPK32"/>
      <c r="BPL32"/>
      <c r="BPM32"/>
      <c r="BPN32"/>
      <c r="BPO32"/>
      <c r="BPP32"/>
      <c r="BPQ32"/>
      <c r="BPR32"/>
      <c r="BPS32"/>
      <c r="BPT32"/>
      <c r="BPU32"/>
      <c r="BPV32"/>
      <c r="BPW32"/>
      <c r="BPX32"/>
      <c r="BPY32"/>
      <c r="BPZ32"/>
      <c r="BQA32"/>
      <c r="BQB32"/>
      <c r="BQC32"/>
      <c r="BQD32"/>
      <c r="BQE32"/>
      <c r="BQF32"/>
      <c r="BQG32"/>
      <c r="BQH32"/>
      <c r="BQI32"/>
      <c r="BQJ32"/>
      <c r="BQK32"/>
      <c r="BQL32"/>
      <c r="BQM32"/>
      <c r="BQN32"/>
      <c r="BQO32"/>
      <c r="BQP32"/>
      <c r="BQQ32"/>
      <c r="BQR32"/>
      <c r="BQS32"/>
      <c r="BQT32"/>
      <c r="BQU32"/>
      <c r="BQV32"/>
      <c r="BQW32"/>
      <c r="BQX32"/>
      <c r="BQY32"/>
      <c r="BQZ32"/>
      <c r="BRA32"/>
      <c r="BRB32"/>
      <c r="BRC32"/>
      <c r="BRD32"/>
      <c r="BRE32"/>
      <c r="BRF32"/>
      <c r="BRG32"/>
      <c r="BRH32"/>
      <c r="BRI32"/>
      <c r="BRJ32"/>
      <c r="BRK32"/>
      <c r="BRL32"/>
      <c r="BRM32"/>
      <c r="BRN32"/>
      <c r="BRO32"/>
      <c r="BRP32"/>
      <c r="BRQ32"/>
      <c r="BRR32"/>
      <c r="BRS32"/>
      <c r="BRT32"/>
      <c r="BRU32"/>
      <c r="BRV32"/>
      <c r="BRW32"/>
      <c r="BRX32"/>
      <c r="BRY32"/>
      <c r="BRZ32"/>
      <c r="BSA32"/>
      <c r="BSB32"/>
      <c r="BSC32"/>
      <c r="BSD32"/>
      <c r="BSE32"/>
      <c r="BSF32"/>
      <c r="BSG32"/>
      <c r="BSH32"/>
      <c r="BSI32"/>
      <c r="BSJ32"/>
      <c r="BSK32"/>
      <c r="BSL32"/>
      <c r="BSM32"/>
      <c r="BSN32"/>
      <c r="BSO32"/>
      <c r="BSP32"/>
      <c r="BSQ32"/>
      <c r="BSR32"/>
      <c r="BSS32"/>
      <c r="BST32"/>
      <c r="BSU32"/>
      <c r="BSV32"/>
      <c r="BSW32"/>
      <c r="BSX32"/>
      <c r="BSY32"/>
      <c r="BSZ32"/>
      <c r="BTA32"/>
      <c r="BTB32"/>
      <c r="BTC32"/>
      <c r="BTD32"/>
      <c r="BTE32"/>
      <c r="BTF32"/>
      <c r="BTG32"/>
      <c r="BTH32"/>
      <c r="BTI32"/>
      <c r="BTJ32"/>
      <c r="BTK32"/>
      <c r="BTL32"/>
      <c r="BTM32"/>
      <c r="BTN32"/>
      <c r="BTO32"/>
      <c r="BTP32"/>
      <c r="BTQ32"/>
      <c r="BTR32"/>
      <c r="BTS32"/>
      <c r="BTT32"/>
      <c r="BTU32"/>
      <c r="BTV32"/>
      <c r="BTW32"/>
      <c r="BTX32"/>
      <c r="BTY32"/>
      <c r="BTZ32"/>
      <c r="BUA32"/>
      <c r="BUB32"/>
      <c r="BUC32"/>
      <c r="BUD32"/>
      <c r="BUE32"/>
      <c r="BUF32"/>
      <c r="BUG32"/>
      <c r="BUH32"/>
      <c r="BUI32"/>
      <c r="BUJ32"/>
      <c r="BUK32"/>
      <c r="BUL32"/>
      <c r="BUM32"/>
      <c r="BUN32"/>
      <c r="BUO32"/>
      <c r="BUP32"/>
      <c r="BUQ32"/>
      <c r="BUR32"/>
      <c r="BUS32"/>
      <c r="BUT32"/>
      <c r="BUU32"/>
      <c r="BUV32"/>
      <c r="BUW32"/>
      <c r="BUX32"/>
      <c r="BUY32"/>
      <c r="BUZ32"/>
      <c r="BVA32"/>
      <c r="BVB32"/>
      <c r="BVC32"/>
      <c r="BVD32"/>
      <c r="BVE32"/>
      <c r="BVF32"/>
      <c r="BVG32"/>
      <c r="BVH32"/>
      <c r="BVI32"/>
      <c r="BVJ32"/>
      <c r="BVK32"/>
      <c r="BVL32"/>
      <c r="BVM32"/>
      <c r="BVN32"/>
      <c r="BVO32"/>
      <c r="BVP32"/>
      <c r="BVQ32"/>
      <c r="BVR32"/>
      <c r="BVS32"/>
      <c r="BVT32"/>
      <c r="BVU32"/>
      <c r="BVV32"/>
      <c r="BVW32"/>
      <c r="BVX32"/>
      <c r="BVY32"/>
      <c r="BVZ32"/>
      <c r="BWA32"/>
      <c r="BWB32"/>
      <c r="BWC32"/>
      <c r="BWD32"/>
      <c r="BWE32"/>
      <c r="BWF32"/>
      <c r="BWG32"/>
      <c r="BWH32"/>
      <c r="BWI32"/>
      <c r="BWJ32"/>
      <c r="BWK32"/>
      <c r="BWL32"/>
      <c r="BWM32"/>
      <c r="BWN32"/>
      <c r="BWO32"/>
      <c r="BWP32"/>
      <c r="BWQ32"/>
      <c r="BWR32"/>
      <c r="BWS32"/>
      <c r="BWT32"/>
      <c r="BWU32"/>
      <c r="BWV32"/>
      <c r="BWW32"/>
      <c r="BWX32"/>
      <c r="BWY32"/>
      <c r="BWZ32"/>
      <c r="BXA32"/>
      <c r="BXB32"/>
      <c r="BXC32"/>
      <c r="BXD32"/>
      <c r="BXE32"/>
      <c r="BXF32"/>
      <c r="BXG32"/>
      <c r="BXH32"/>
      <c r="BXI32"/>
      <c r="BXJ32"/>
      <c r="BXK32"/>
      <c r="BXL32"/>
      <c r="BXM32"/>
      <c r="BXN32"/>
      <c r="BXO32"/>
      <c r="BXP32"/>
      <c r="BXQ32"/>
      <c r="BXR32"/>
      <c r="BXS32"/>
      <c r="BXT32"/>
      <c r="BXU32"/>
      <c r="BXV32"/>
      <c r="BXW32"/>
      <c r="BXX32"/>
      <c r="BXY32"/>
      <c r="BXZ32"/>
      <c r="BYA32"/>
      <c r="BYB32"/>
      <c r="BYC32"/>
      <c r="BYD32"/>
      <c r="BYE32"/>
      <c r="BYF32"/>
      <c r="BYG32"/>
      <c r="BYH32"/>
      <c r="BYI32"/>
      <c r="BYJ32"/>
      <c r="BYK32"/>
      <c r="BYL32"/>
      <c r="BYM32"/>
      <c r="BYN32"/>
      <c r="BYO32"/>
      <c r="BYP32"/>
      <c r="BYQ32"/>
      <c r="BYR32"/>
      <c r="BYS32"/>
      <c r="BYT32"/>
      <c r="BYU32"/>
      <c r="BYV32"/>
      <c r="BYW32"/>
      <c r="BYX32"/>
      <c r="BYY32"/>
      <c r="BYZ32"/>
      <c r="BZA32"/>
      <c r="BZB32"/>
      <c r="BZC32"/>
      <c r="BZD32"/>
      <c r="BZE32"/>
      <c r="BZF32"/>
      <c r="BZG32"/>
      <c r="BZH32"/>
      <c r="BZI32"/>
      <c r="BZJ32"/>
      <c r="BZK32"/>
      <c r="BZL32"/>
      <c r="BZM32"/>
      <c r="BZN32"/>
      <c r="BZO32"/>
      <c r="BZP32"/>
      <c r="BZQ32"/>
      <c r="BZR32"/>
      <c r="BZS32"/>
      <c r="BZT32"/>
      <c r="BZU32"/>
      <c r="BZV32"/>
      <c r="BZW32"/>
      <c r="BZX32"/>
      <c r="BZY32"/>
      <c r="BZZ32"/>
      <c r="CAA32"/>
      <c r="CAB32"/>
      <c r="CAC32"/>
      <c r="CAD32"/>
      <c r="CAE32"/>
      <c r="CAF32"/>
      <c r="CAG32"/>
      <c r="CAH32"/>
      <c r="CAI32"/>
      <c r="CAJ32"/>
      <c r="CAK32"/>
      <c r="CAL32"/>
      <c r="CAM32"/>
      <c r="CAN32"/>
      <c r="CAO32"/>
      <c r="CAP32"/>
      <c r="CAQ32"/>
      <c r="CAR32"/>
      <c r="CAS32"/>
      <c r="CAT32"/>
      <c r="CAU32"/>
      <c r="CAV32"/>
      <c r="CAW32"/>
      <c r="CAX32"/>
      <c r="CAY32"/>
      <c r="CAZ32"/>
      <c r="CBA32"/>
      <c r="CBB32"/>
      <c r="CBC32"/>
      <c r="CBD32"/>
      <c r="CBE32"/>
      <c r="CBF32"/>
      <c r="CBG32"/>
      <c r="CBH32"/>
      <c r="CBI32"/>
      <c r="CBJ32"/>
      <c r="CBK32"/>
      <c r="CBL32"/>
      <c r="CBM32"/>
      <c r="CBN32"/>
      <c r="CBO32"/>
      <c r="CBP32"/>
      <c r="CBQ32"/>
      <c r="CBR32"/>
      <c r="CBS32"/>
      <c r="CBT32"/>
      <c r="CBU32"/>
      <c r="CBV32"/>
      <c r="CBW32"/>
      <c r="CBX32"/>
      <c r="CBY32"/>
      <c r="CBZ32"/>
      <c r="CCA32"/>
      <c r="CCB32"/>
      <c r="CCC32"/>
      <c r="CCD32"/>
      <c r="CCE32"/>
      <c r="CCF32"/>
      <c r="CCG32"/>
      <c r="CCH32"/>
      <c r="CCI32"/>
      <c r="CCJ32"/>
      <c r="CCK32"/>
      <c r="CCL32"/>
      <c r="CCM32"/>
      <c r="CCN32"/>
      <c r="CCO32"/>
      <c r="CCP32"/>
      <c r="CCQ32"/>
      <c r="CCR32"/>
      <c r="CCS32"/>
      <c r="CCT32"/>
      <c r="CCU32"/>
      <c r="CCV32"/>
      <c r="CCW32"/>
      <c r="CCX32"/>
      <c r="CCY32"/>
      <c r="CCZ32"/>
      <c r="CDA32"/>
      <c r="CDB32"/>
      <c r="CDC32"/>
      <c r="CDD32"/>
      <c r="CDE32"/>
      <c r="CDF32"/>
      <c r="CDG32"/>
      <c r="CDH32"/>
      <c r="CDI32"/>
      <c r="CDJ32"/>
      <c r="CDK32"/>
      <c r="CDL32"/>
      <c r="CDM32"/>
      <c r="CDN32"/>
      <c r="CDO32"/>
      <c r="CDP32"/>
      <c r="CDQ32"/>
      <c r="CDR32"/>
      <c r="CDS32"/>
      <c r="CDT32"/>
      <c r="CDU32"/>
      <c r="CDV32"/>
      <c r="CDW32"/>
      <c r="CDX32"/>
      <c r="CDY32"/>
      <c r="CDZ32"/>
      <c r="CEA32"/>
      <c r="CEB32"/>
      <c r="CEC32"/>
      <c r="CED32"/>
      <c r="CEE32"/>
      <c r="CEF32"/>
      <c r="CEG32"/>
      <c r="CEH32"/>
      <c r="CEI32"/>
      <c r="CEJ32"/>
      <c r="CEK32"/>
      <c r="CEL32"/>
      <c r="CEM32"/>
      <c r="CEN32"/>
      <c r="CEO32"/>
      <c r="CEP32"/>
      <c r="CEQ32"/>
      <c r="CER32"/>
      <c r="CES32"/>
      <c r="CET32"/>
      <c r="CEU32"/>
      <c r="CEV32"/>
      <c r="CEW32"/>
      <c r="CEX32"/>
      <c r="CEY32"/>
      <c r="CEZ32"/>
      <c r="CFA32"/>
      <c r="CFB32"/>
      <c r="CFC32"/>
      <c r="CFD32"/>
      <c r="CFE32"/>
      <c r="CFF32"/>
      <c r="CFG32"/>
      <c r="CFH32"/>
      <c r="CFI32"/>
      <c r="CFJ32"/>
      <c r="CFK32"/>
      <c r="CFL32"/>
      <c r="CFM32"/>
      <c r="CFN32"/>
      <c r="CFO32"/>
      <c r="CFP32"/>
      <c r="CFQ32"/>
      <c r="CFR32"/>
      <c r="CFS32"/>
      <c r="CFT32"/>
      <c r="CFU32"/>
      <c r="CFV32"/>
      <c r="CFW32"/>
      <c r="CFX32"/>
      <c r="CFY32"/>
      <c r="CFZ32"/>
      <c r="CGA32"/>
      <c r="CGB32"/>
      <c r="CGC32"/>
      <c r="CGD32"/>
      <c r="CGE32"/>
      <c r="CGF32"/>
      <c r="CGG32"/>
      <c r="CGH32"/>
      <c r="CGI32"/>
      <c r="CGJ32"/>
      <c r="CGK32"/>
      <c r="CGL32"/>
      <c r="CGM32"/>
      <c r="CGN32"/>
      <c r="CGO32"/>
      <c r="CGP32"/>
      <c r="CGQ32"/>
      <c r="CGR32"/>
      <c r="CGS32"/>
      <c r="CGT32"/>
      <c r="CGU32"/>
      <c r="CGV32"/>
      <c r="CGW32"/>
      <c r="CGX32"/>
      <c r="CGY32"/>
      <c r="CGZ32"/>
      <c r="CHA32"/>
      <c r="CHB32"/>
      <c r="CHC32"/>
      <c r="CHD32"/>
      <c r="CHE32"/>
      <c r="CHF32"/>
      <c r="CHG32"/>
      <c r="CHH32"/>
      <c r="CHI32"/>
      <c r="CHJ32"/>
      <c r="CHK32"/>
      <c r="CHL32"/>
      <c r="CHM32"/>
      <c r="CHN32"/>
      <c r="CHO32"/>
      <c r="CHP32"/>
      <c r="CHQ32"/>
      <c r="CHR32"/>
      <c r="CHS32"/>
      <c r="CHT32"/>
      <c r="CHU32"/>
      <c r="CHV32"/>
      <c r="CHW32"/>
      <c r="CHX32"/>
      <c r="CHY32"/>
      <c r="CHZ32"/>
      <c r="CIA32"/>
      <c r="CIB32"/>
      <c r="CIC32"/>
      <c r="CID32"/>
      <c r="CIE32"/>
      <c r="CIF32"/>
      <c r="CIG32"/>
      <c r="CIH32"/>
      <c r="CII32"/>
      <c r="CIJ32"/>
      <c r="CIK32"/>
      <c r="CIL32"/>
      <c r="CIM32"/>
      <c r="CIN32"/>
      <c r="CIO32"/>
      <c r="CIP32"/>
      <c r="CIQ32"/>
      <c r="CIR32"/>
      <c r="CIS32"/>
      <c r="CIT32"/>
      <c r="CIU32"/>
      <c r="CIV32"/>
      <c r="CIW32"/>
      <c r="CIX32"/>
      <c r="CIY32"/>
      <c r="CIZ32"/>
      <c r="CJA32"/>
      <c r="CJB32"/>
      <c r="CJC32"/>
      <c r="CJD32"/>
      <c r="CJE32"/>
      <c r="CJF32"/>
      <c r="CJG32"/>
      <c r="CJH32"/>
      <c r="CJI32"/>
      <c r="CJJ32"/>
      <c r="CJK32"/>
      <c r="CJL32"/>
      <c r="CJM32"/>
      <c r="CJN32"/>
      <c r="CJO32"/>
      <c r="CJP32"/>
      <c r="CJQ32"/>
      <c r="CJR32"/>
      <c r="CJS32"/>
      <c r="CJT32"/>
      <c r="CJU32"/>
      <c r="CJV32"/>
      <c r="CJW32"/>
      <c r="CJX32"/>
      <c r="CJY32"/>
      <c r="CJZ32"/>
      <c r="CKA32"/>
      <c r="CKB32"/>
      <c r="CKC32"/>
      <c r="CKD32"/>
      <c r="CKE32"/>
      <c r="CKF32"/>
      <c r="CKG32"/>
      <c r="CKH32"/>
      <c r="CKI32"/>
      <c r="CKJ32"/>
      <c r="CKK32"/>
      <c r="CKL32"/>
      <c r="CKM32"/>
      <c r="CKN32"/>
      <c r="CKO32"/>
      <c r="CKP32"/>
      <c r="CKQ32"/>
      <c r="CKR32"/>
      <c r="CKS32"/>
      <c r="CKT32"/>
      <c r="CKU32"/>
      <c r="CKV32"/>
      <c r="CKW32"/>
      <c r="CKX32"/>
      <c r="CKY32"/>
      <c r="CKZ32"/>
      <c r="CLA32"/>
      <c r="CLB32"/>
      <c r="CLC32"/>
      <c r="CLD32"/>
      <c r="CLE32"/>
      <c r="CLF32"/>
      <c r="CLG32"/>
      <c r="CLH32"/>
      <c r="CLI32"/>
      <c r="CLJ32"/>
      <c r="CLK32"/>
      <c r="CLL32"/>
      <c r="CLM32"/>
      <c r="CLN32"/>
      <c r="CLO32"/>
      <c r="CLP32"/>
      <c r="CLQ32"/>
      <c r="CLR32"/>
      <c r="CLS32"/>
      <c r="CLT32"/>
      <c r="CLU32"/>
      <c r="CLV32"/>
      <c r="CLW32"/>
      <c r="CLX32"/>
      <c r="CLY32"/>
      <c r="CLZ32"/>
      <c r="CMA32"/>
      <c r="CMB32"/>
      <c r="CMC32"/>
      <c r="CMD32"/>
      <c r="CME32"/>
      <c r="CMF32"/>
      <c r="CMG32"/>
      <c r="CMH32"/>
      <c r="CMI32"/>
      <c r="CMJ32"/>
      <c r="CMK32"/>
      <c r="CML32"/>
      <c r="CMM32"/>
      <c r="CMN32"/>
      <c r="CMO32"/>
      <c r="CMP32"/>
      <c r="CMQ32"/>
      <c r="CMR32"/>
      <c r="CMS32"/>
      <c r="CMT32"/>
      <c r="CMU32"/>
      <c r="CMV32"/>
      <c r="CMW32"/>
      <c r="CMX32"/>
      <c r="CMY32"/>
      <c r="CMZ32"/>
      <c r="CNA32"/>
      <c r="CNB32"/>
      <c r="CNC32"/>
      <c r="CND32"/>
      <c r="CNE32"/>
      <c r="CNF32"/>
      <c r="CNG32"/>
      <c r="CNH32"/>
      <c r="CNI32"/>
      <c r="CNJ32"/>
      <c r="CNK32"/>
      <c r="CNL32"/>
      <c r="CNM32"/>
      <c r="CNN32"/>
      <c r="CNO32"/>
      <c r="CNP32"/>
      <c r="CNQ32"/>
      <c r="CNR32"/>
      <c r="CNS32"/>
      <c r="CNT32"/>
      <c r="CNU32"/>
      <c r="CNV32"/>
      <c r="CNW32"/>
      <c r="CNX32"/>
      <c r="CNY32"/>
      <c r="CNZ32"/>
      <c r="COA32"/>
      <c r="COB32"/>
      <c r="COC32"/>
      <c r="COD32"/>
      <c r="COE32"/>
      <c r="COF32"/>
      <c r="COG32"/>
      <c r="COH32"/>
      <c r="COI32"/>
      <c r="COJ32"/>
      <c r="COK32"/>
      <c r="COL32"/>
      <c r="COM32"/>
      <c r="CON32"/>
      <c r="COO32"/>
      <c r="COP32"/>
      <c r="COQ32"/>
      <c r="COR32"/>
      <c r="COS32"/>
      <c r="COT32"/>
      <c r="COU32"/>
      <c r="COV32"/>
      <c r="COW32"/>
      <c r="COX32"/>
      <c r="COY32"/>
      <c r="COZ32"/>
      <c r="CPA32"/>
      <c r="CPB32"/>
      <c r="CPC32"/>
      <c r="CPD32"/>
      <c r="CPE32"/>
      <c r="CPF32"/>
      <c r="CPG32"/>
      <c r="CPH32"/>
      <c r="CPI32"/>
      <c r="CPJ32"/>
      <c r="CPK32"/>
      <c r="CPL32"/>
      <c r="CPM32"/>
      <c r="CPN32"/>
      <c r="CPO32"/>
      <c r="CPP32"/>
      <c r="CPQ32"/>
      <c r="CPR32"/>
      <c r="CPS32"/>
      <c r="CPT32"/>
      <c r="CPU32"/>
      <c r="CPV32"/>
      <c r="CPW32"/>
      <c r="CPX32"/>
      <c r="CPY32"/>
      <c r="CPZ32"/>
      <c r="CQA32"/>
      <c r="CQB32"/>
      <c r="CQC32"/>
      <c r="CQD32"/>
      <c r="CQE32"/>
      <c r="CQF32"/>
      <c r="CQG32"/>
      <c r="CQH32"/>
      <c r="CQI32"/>
      <c r="CQJ32"/>
      <c r="CQK32"/>
      <c r="CQL32"/>
      <c r="CQM32"/>
      <c r="CQN32"/>
      <c r="CQO32"/>
      <c r="CQP32"/>
      <c r="CQQ32"/>
      <c r="CQR32"/>
      <c r="CQS32"/>
      <c r="CQT32"/>
      <c r="CQU32"/>
      <c r="CQV32"/>
      <c r="CQW32"/>
      <c r="CQX32"/>
      <c r="CQY32"/>
      <c r="CQZ32"/>
      <c r="CRA32"/>
      <c r="CRB32"/>
      <c r="CRC32"/>
      <c r="CRD32"/>
      <c r="CRE32"/>
      <c r="CRF32"/>
      <c r="CRG32"/>
      <c r="CRH32"/>
      <c r="CRI32"/>
      <c r="CRJ32"/>
      <c r="CRK32"/>
      <c r="CRL32"/>
      <c r="CRM32"/>
      <c r="CRN32"/>
      <c r="CRO32"/>
      <c r="CRP32"/>
      <c r="CRQ32"/>
      <c r="CRR32"/>
      <c r="CRS32"/>
      <c r="CRT32"/>
      <c r="CRU32"/>
      <c r="CRV32"/>
      <c r="CRW32"/>
      <c r="CRX32"/>
      <c r="CRY32"/>
      <c r="CRZ32"/>
      <c r="CSA32"/>
      <c r="CSB32"/>
      <c r="CSC32"/>
      <c r="CSD32"/>
      <c r="CSE32"/>
      <c r="CSF32"/>
      <c r="CSG32"/>
      <c r="CSH32"/>
      <c r="CSI32"/>
      <c r="CSJ32"/>
      <c r="CSK32"/>
      <c r="CSL32"/>
      <c r="CSM32"/>
      <c r="CSN32"/>
      <c r="CSO32"/>
      <c r="CSP32"/>
      <c r="CSQ32"/>
      <c r="CSR32"/>
      <c r="CSS32"/>
      <c r="CST32"/>
      <c r="CSU32"/>
      <c r="CSV32"/>
      <c r="CSW32"/>
      <c r="CSX32"/>
      <c r="CSY32"/>
      <c r="CSZ32"/>
      <c r="CTA32"/>
      <c r="CTB32"/>
      <c r="CTC32"/>
      <c r="CTD32"/>
      <c r="CTE32"/>
      <c r="CTF32"/>
      <c r="CTG32"/>
      <c r="CTH32"/>
      <c r="CTI32"/>
      <c r="CTJ32"/>
      <c r="CTK32"/>
      <c r="CTL32"/>
      <c r="CTM32"/>
      <c r="CTN32"/>
      <c r="CTO32"/>
      <c r="CTP32"/>
      <c r="CTQ32"/>
      <c r="CTR32"/>
      <c r="CTS32"/>
      <c r="CTT32"/>
      <c r="CTU32"/>
      <c r="CTV32"/>
      <c r="CTW32"/>
      <c r="CTX32"/>
      <c r="CTY32"/>
      <c r="CTZ32"/>
      <c r="CUA32"/>
      <c r="CUB32"/>
      <c r="CUC32"/>
      <c r="CUD32"/>
      <c r="CUE32"/>
      <c r="CUF32"/>
      <c r="CUG32"/>
      <c r="CUH32"/>
      <c r="CUI32"/>
      <c r="CUJ32"/>
      <c r="CUK32"/>
      <c r="CUL32"/>
      <c r="CUM32"/>
      <c r="CUN32"/>
      <c r="CUO32"/>
      <c r="CUP32"/>
      <c r="CUQ32"/>
      <c r="CUR32"/>
      <c r="CUS32"/>
      <c r="CUT32"/>
      <c r="CUU32"/>
      <c r="CUV32"/>
      <c r="CUW32"/>
      <c r="CUX32"/>
      <c r="CUY32"/>
      <c r="CUZ32"/>
      <c r="CVA32"/>
      <c r="CVB32"/>
      <c r="CVC32"/>
      <c r="CVD32"/>
      <c r="CVE32"/>
      <c r="CVF32"/>
      <c r="CVG32"/>
      <c r="CVH32"/>
      <c r="CVI32"/>
      <c r="CVJ32"/>
      <c r="CVK32"/>
      <c r="CVL32"/>
      <c r="CVM32"/>
      <c r="CVN32"/>
      <c r="CVO32"/>
      <c r="CVP32"/>
      <c r="CVQ32"/>
      <c r="CVR32"/>
      <c r="CVS32"/>
      <c r="CVT32"/>
      <c r="CVU32"/>
      <c r="CVV32"/>
      <c r="CVW32"/>
      <c r="CVX32"/>
      <c r="CVY32"/>
      <c r="CVZ32"/>
      <c r="CWA32"/>
      <c r="CWB32"/>
      <c r="CWC32"/>
      <c r="CWD32"/>
      <c r="CWE32"/>
      <c r="CWF32"/>
      <c r="CWG32"/>
      <c r="CWH32"/>
      <c r="CWI32"/>
      <c r="CWJ32"/>
      <c r="CWK32"/>
      <c r="CWL32"/>
      <c r="CWM32"/>
      <c r="CWN32"/>
      <c r="CWO32"/>
      <c r="CWP32"/>
      <c r="CWQ32"/>
      <c r="CWR32"/>
      <c r="CWS32"/>
      <c r="CWT32"/>
      <c r="CWU32"/>
      <c r="CWV32"/>
      <c r="CWW32"/>
      <c r="CWX32"/>
      <c r="CWY32"/>
      <c r="CWZ32"/>
      <c r="CXA32"/>
      <c r="CXB32"/>
      <c r="CXC32"/>
      <c r="CXD32"/>
      <c r="CXE32"/>
      <c r="CXF32"/>
      <c r="CXG32"/>
      <c r="CXH32"/>
      <c r="CXI32"/>
      <c r="CXJ32"/>
      <c r="CXK32"/>
      <c r="CXL32"/>
      <c r="CXM32"/>
      <c r="CXN32"/>
      <c r="CXO32"/>
      <c r="CXP32"/>
      <c r="CXQ32"/>
      <c r="CXR32"/>
      <c r="CXS32"/>
      <c r="CXT32"/>
      <c r="CXU32"/>
      <c r="CXV32"/>
      <c r="CXW32"/>
      <c r="CXX32"/>
      <c r="CXY32"/>
      <c r="CXZ32"/>
      <c r="CYA32"/>
      <c r="CYB32"/>
      <c r="CYC32"/>
      <c r="CYD32"/>
      <c r="CYE32"/>
      <c r="CYF32"/>
      <c r="CYG32"/>
      <c r="CYH32"/>
      <c r="CYI32"/>
      <c r="CYJ32"/>
      <c r="CYK32"/>
      <c r="CYL32"/>
      <c r="CYM32"/>
      <c r="CYN32"/>
      <c r="CYO32"/>
      <c r="CYP32"/>
      <c r="CYQ32"/>
      <c r="CYR32"/>
      <c r="CYS32"/>
      <c r="CYT32"/>
      <c r="CYU32"/>
      <c r="CYV32"/>
      <c r="CYW32"/>
      <c r="CYX32"/>
      <c r="CYY32"/>
      <c r="CYZ32"/>
      <c r="CZA32"/>
      <c r="CZB32"/>
      <c r="CZC32"/>
      <c r="CZD32"/>
      <c r="CZE32"/>
      <c r="CZF32"/>
      <c r="CZG32"/>
      <c r="CZH32"/>
      <c r="CZI32"/>
      <c r="CZJ32"/>
      <c r="CZK32"/>
      <c r="CZL32"/>
      <c r="CZM32"/>
      <c r="CZN32"/>
      <c r="CZO32"/>
      <c r="CZP32"/>
      <c r="CZQ32"/>
      <c r="CZR32"/>
      <c r="CZS32"/>
      <c r="CZT32"/>
      <c r="CZU32"/>
      <c r="CZV32"/>
      <c r="CZW32"/>
      <c r="CZX32"/>
      <c r="CZY32"/>
      <c r="CZZ32"/>
      <c r="DAA32"/>
      <c r="DAB32"/>
      <c r="DAC32"/>
      <c r="DAD32"/>
      <c r="DAE32"/>
      <c r="DAF32"/>
      <c r="DAG32"/>
      <c r="DAH32"/>
      <c r="DAI32"/>
      <c r="DAJ32"/>
      <c r="DAK32"/>
      <c r="DAL32"/>
      <c r="DAM32"/>
      <c r="DAN32"/>
      <c r="DAO32"/>
      <c r="DAP32"/>
      <c r="DAQ32"/>
      <c r="DAR32"/>
      <c r="DAS32"/>
      <c r="DAT32"/>
      <c r="DAU32"/>
      <c r="DAV32"/>
      <c r="DAW32"/>
      <c r="DAX32"/>
      <c r="DAY32"/>
      <c r="DAZ32"/>
      <c r="DBA32"/>
      <c r="DBB32"/>
      <c r="DBC32"/>
      <c r="DBD32"/>
      <c r="DBE32"/>
      <c r="DBF32"/>
      <c r="DBG32"/>
      <c r="DBH32"/>
      <c r="DBI32"/>
      <c r="DBJ32"/>
      <c r="DBK32"/>
      <c r="DBL32"/>
      <c r="DBM32"/>
      <c r="DBN32"/>
      <c r="DBO32"/>
      <c r="DBP32"/>
      <c r="DBQ32"/>
      <c r="DBR32"/>
      <c r="DBS32"/>
      <c r="DBT32"/>
      <c r="DBU32"/>
      <c r="DBV32"/>
      <c r="DBW32"/>
      <c r="DBX32"/>
      <c r="DBY32"/>
      <c r="DBZ32"/>
      <c r="DCA32"/>
      <c r="DCB32"/>
      <c r="DCC32"/>
      <c r="DCD32"/>
      <c r="DCE32"/>
      <c r="DCF32"/>
      <c r="DCG32"/>
      <c r="DCH32"/>
      <c r="DCI32"/>
      <c r="DCJ32"/>
      <c r="DCK32"/>
      <c r="DCL32"/>
      <c r="DCM32"/>
      <c r="DCN32"/>
      <c r="DCO32"/>
      <c r="DCP32"/>
      <c r="DCQ32"/>
      <c r="DCR32"/>
      <c r="DCS32"/>
      <c r="DCT32"/>
      <c r="DCU32"/>
      <c r="DCV32"/>
      <c r="DCW32"/>
      <c r="DCX32"/>
      <c r="DCY32"/>
      <c r="DCZ32"/>
      <c r="DDA32"/>
      <c r="DDB32"/>
      <c r="DDC32"/>
      <c r="DDD32"/>
      <c r="DDE32"/>
      <c r="DDF32"/>
      <c r="DDG32"/>
      <c r="DDH32"/>
      <c r="DDI32"/>
      <c r="DDJ32"/>
      <c r="DDK32"/>
      <c r="DDL32"/>
      <c r="DDM32"/>
      <c r="DDN32"/>
      <c r="DDO32"/>
      <c r="DDP32"/>
      <c r="DDQ32"/>
      <c r="DDR32"/>
      <c r="DDS32"/>
      <c r="DDT32"/>
      <c r="DDU32"/>
      <c r="DDV32"/>
      <c r="DDW32"/>
      <c r="DDX32"/>
      <c r="DDY32"/>
      <c r="DDZ32"/>
      <c r="DEA32"/>
      <c r="DEB32"/>
      <c r="DEC32"/>
      <c r="DED32"/>
      <c r="DEE32"/>
      <c r="DEF32"/>
      <c r="DEG32"/>
      <c r="DEH32"/>
      <c r="DEI32"/>
      <c r="DEJ32"/>
      <c r="DEK32"/>
      <c r="DEL32"/>
      <c r="DEM32"/>
      <c r="DEN32"/>
      <c r="DEO32"/>
      <c r="DEP32"/>
      <c r="DEQ32"/>
      <c r="DER32"/>
      <c r="DES32"/>
      <c r="DET32"/>
      <c r="DEU32"/>
      <c r="DEV32"/>
      <c r="DEW32"/>
      <c r="DEX32"/>
      <c r="DEY32"/>
      <c r="DEZ32"/>
      <c r="DFA32"/>
      <c r="DFB32"/>
      <c r="DFC32"/>
      <c r="DFD32"/>
      <c r="DFE32"/>
      <c r="DFF32"/>
      <c r="DFG32"/>
      <c r="DFH32"/>
      <c r="DFI32"/>
      <c r="DFJ32"/>
      <c r="DFK32"/>
      <c r="DFL32"/>
      <c r="DFM32"/>
      <c r="DFN32"/>
      <c r="DFO32"/>
      <c r="DFP32"/>
      <c r="DFQ32"/>
      <c r="DFR32"/>
      <c r="DFS32"/>
      <c r="DFT32"/>
      <c r="DFU32"/>
      <c r="DFV32"/>
      <c r="DFW32"/>
      <c r="DFX32"/>
      <c r="DFY32"/>
      <c r="DFZ32"/>
      <c r="DGA32"/>
      <c r="DGB32"/>
      <c r="DGC32"/>
      <c r="DGD32"/>
      <c r="DGE32"/>
      <c r="DGF32"/>
      <c r="DGG32"/>
      <c r="DGH32"/>
      <c r="DGI32"/>
      <c r="DGJ32"/>
      <c r="DGK32"/>
      <c r="DGL32"/>
      <c r="DGM32"/>
      <c r="DGN32"/>
      <c r="DGO32"/>
      <c r="DGP32"/>
      <c r="DGQ32"/>
      <c r="DGR32"/>
      <c r="DGS32"/>
      <c r="DGT32"/>
      <c r="DGU32"/>
      <c r="DGV32"/>
      <c r="DGW32"/>
      <c r="DGX32"/>
      <c r="DGY32"/>
      <c r="DGZ32"/>
      <c r="DHA32"/>
      <c r="DHB32"/>
      <c r="DHC32"/>
      <c r="DHD32"/>
      <c r="DHE32"/>
      <c r="DHF32"/>
      <c r="DHG32"/>
      <c r="DHH32"/>
      <c r="DHI32"/>
      <c r="DHJ32"/>
      <c r="DHK32"/>
      <c r="DHL32"/>
      <c r="DHM32"/>
      <c r="DHN32"/>
      <c r="DHO32"/>
      <c r="DHP32"/>
      <c r="DHQ32"/>
      <c r="DHR32"/>
      <c r="DHS32"/>
      <c r="DHT32"/>
      <c r="DHU32"/>
      <c r="DHV32"/>
      <c r="DHW32"/>
      <c r="DHX32"/>
      <c r="DHY32"/>
      <c r="DHZ32"/>
      <c r="DIA32"/>
      <c r="DIB32"/>
      <c r="DIC32"/>
      <c r="DID32"/>
      <c r="DIE32"/>
      <c r="DIF32"/>
      <c r="DIG32"/>
      <c r="DIH32"/>
      <c r="DII32"/>
      <c r="DIJ32"/>
      <c r="DIK32"/>
      <c r="DIL32"/>
      <c r="DIM32"/>
      <c r="DIN32"/>
      <c r="DIO32"/>
      <c r="DIP32"/>
      <c r="DIQ32"/>
      <c r="DIR32"/>
      <c r="DIS32"/>
      <c r="DIT32"/>
      <c r="DIU32"/>
      <c r="DIV32"/>
      <c r="DIW32"/>
      <c r="DIX32"/>
      <c r="DIY32"/>
      <c r="DIZ32"/>
      <c r="DJA32"/>
      <c r="DJB32"/>
      <c r="DJC32"/>
      <c r="DJD32"/>
      <c r="DJE32"/>
      <c r="DJF32"/>
      <c r="DJG32"/>
      <c r="DJH32"/>
      <c r="DJI32"/>
      <c r="DJJ32"/>
      <c r="DJK32"/>
      <c r="DJL32"/>
      <c r="DJM32"/>
      <c r="DJN32"/>
      <c r="DJO32"/>
      <c r="DJP32"/>
      <c r="DJQ32"/>
      <c r="DJR32"/>
      <c r="DJS32"/>
      <c r="DJT32"/>
      <c r="DJU32"/>
      <c r="DJV32"/>
      <c r="DJW32"/>
      <c r="DJX32"/>
      <c r="DJY32"/>
      <c r="DJZ32"/>
      <c r="DKA32"/>
      <c r="DKB32"/>
      <c r="DKC32"/>
      <c r="DKD32"/>
      <c r="DKE32"/>
      <c r="DKF32"/>
      <c r="DKG32"/>
      <c r="DKH32"/>
      <c r="DKI32"/>
      <c r="DKJ32"/>
      <c r="DKK32"/>
      <c r="DKL32"/>
      <c r="DKM32"/>
      <c r="DKN32"/>
      <c r="DKO32"/>
      <c r="DKP32"/>
      <c r="DKQ32"/>
      <c r="DKR32"/>
      <c r="DKS32"/>
      <c r="DKT32"/>
      <c r="DKU32"/>
      <c r="DKV32"/>
      <c r="DKW32"/>
      <c r="DKX32"/>
      <c r="DKY32"/>
      <c r="DKZ32"/>
      <c r="DLA32"/>
      <c r="DLB32"/>
      <c r="DLC32"/>
      <c r="DLD32"/>
      <c r="DLE32"/>
      <c r="DLF32"/>
      <c r="DLG32"/>
      <c r="DLH32"/>
      <c r="DLI32"/>
      <c r="DLJ32"/>
      <c r="DLK32"/>
      <c r="DLL32"/>
      <c r="DLM32"/>
      <c r="DLN32"/>
      <c r="DLO32"/>
      <c r="DLP32"/>
      <c r="DLQ32"/>
      <c r="DLR32"/>
      <c r="DLS32"/>
      <c r="DLT32"/>
      <c r="DLU32"/>
      <c r="DLV32"/>
      <c r="DLW32"/>
      <c r="DLX32"/>
      <c r="DLY32"/>
      <c r="DLZ32"/>
      <c r="DMA32"/>
      <c r="DMB32"/>
      <c r="DMC32"/>
      <c r="DMD32"/>
      <c r="DME32"/>
      <c r="DMF32"/>
      <c r="DMG32"/>
      <c r="DMH32"/>
      <c r="DMI32"/>
      <c r="DMJ32"/>
      <c r="DMK32"/>
      <c r="DML32"/>
      <c r="DMM32"/>
      <c r="DMN32"/>
      <c r="DMO32"/>
      <c r="DMP32"/>
      <c r="DMQ32"/>
      <c r="DMR32"/>
      <c r="DMS32"/>
      <c r="DMT32"/>
      <c r="DMU32"/>
      <c r="DMV32"/>
      <c r="DMW32"/>
      <c r="DMX32"/>
      <c r="DMY32"/>
      <c r="DMZ32"/>
      <c r="DNA32"/>
      <c r="DNB32"/>
      <c r="DNC32"/>
      <c r="DND32"/>
      <c r="DNE32"/>
      <c r="DNF32"/>
      <c r="DNG32"/>
      <c r="DNH32"/>
      <c r="DNI32"/>
      <c r="DNJ32"/>
      <c r="DNK32"/>
      <c r="DNL32"/>
      <c r="DNM32"/>
      <c r="DNN32"/>
      <c r="DNO32"/>
      <c r="DNP32"/>
      <c r="DNQ32"/>
      <c r="DNR32"/>
      <c r="DNS32"/>
      <c r="DNT32"/>
      <c r="DNU32"/>
      <c r="DNV32"/>
      <c r="DNW32"/>
      <c r="DNX32"/>
      <c r="DNY32"/>
      <c r="DNZ32"/>
      <c r="DOA32"/>
      <c r="DOB32"/>
      <c r="DOC32"/>
      <c r="DOD32"/>
      <c r="DOE32"/>
      <c r="DOF32"/>
      <c r="DOG32"/>
      <c r="DOH32"/>
      <c r="DOI32"/>
      <c r="DOJ32"/>
      <c r="DOK32"/>
      <c r="DOL32"/>
      <c r="DOM32"/>
      <c r="DON32"/>
      <c r="DOO32"/>
      <c r="DOP32"/>
      <c r="DOQ32"/>
      <c r="DOR32"/>
      <c r="DOS32"/>
      <c r="DOT32"/>
      <c r="DOU32"/>
      <c r="DOV32"/>
      <c r="DOW32"/>
      <c r="DOX32"/>
      <c r="DOY32"/>
      <c r="DOZ32"/>
      <c r="DPA32"/>
      <c r="DPB32"/>
      <c r="DPC32"/>
      <c r="DPD32"/>
      <c r="DPE32"/>
      <c r="DPF32"/>
      <c r="DPG32"/>
      <c r="DPH32"/>
      <c r="DPI32"/>
      <c r="DPJ32"/>
      <c r="DPK32"/>
      <c r="DPL32"/>
      <c r="DPM32"/>
      <c r="DPN32"/>
      <c r="DPO32"/>
      <c r="DPP32"/>
      <c r="DPQ32"/>
      <c r="DPR32"/>
      <c r="DPS32"/>
      <c r="DPT32"/>
      <c r="DPU32"/>
      <c r="DPV32"/>
      <c r="DPW32"/>
      <c r="DPX32"/>
      <c r="DPY32"/>
      <c r="DPZ32"/>
      <c r="DQA32"/>
      <c r="DQB32"/>
      <c r="DQC32"/>
      <c r="DQD32"/>
      <c r="DQE32"/>
      <c r="DQF32"/>
      <c r="DQG32"/>
      <c r="DQH32"/>
      <c r="DQI32"/>
      <c r="DQJ32"/>
      <c r="DQK32"/>
      <c r="DQL32"/>
      <c r="DQM32"/>
      <c r="DQN32"/>
      <c r="DQO32"/>
      <c r="DQP32"/>
      <c r="DQQ32"/>
      <c r="DQR32"/>
      <c r="DQS32"/>
      <c r="DQT32"/>
      <c r="DQU32"/>
      <c r="DQV32"/>
      <c r="DQW32"/>
      <c r="DQX32"/>
      <c r="DQY32"/>
      <c r="DQZ32"/>
      <c r="DRA32"/>
      <c r="DRB32"/>
      <c r="DRC32"/>
      <c r="DRD32"/>
      <c r="DRE32"/>
      <c r="DRF32"/>
      <c r="DRG32"/>
      <c r="DRH32"/>
      <c r="DRI32"/>
      <c r="DRJ32"/>
      <c r="DRK32"/>
      <c r="DRL32"/>
      <c r="DRM32"/>
      <c r="DRN32"/>
      <c r="DRO32"/>
      <c r="DRP32"/>
      <c r="DRQ32"/>
      <c r="DRR32"/>
      <c r="DRS32"/>
      <c r="DRT32"/>
      <c r="DRU32"/>
      <c r="DRV32"/>
      <c r="DRW32"/>
      <c r="DRX32"/>
      <c r="DRY32"/>
      <c r="DRZ32"/>
      <c r="DSA32"/>
      <c r="DSB32"/>
      <c r="DSC32"/>
      <c r="DSD32"/>
      <c r="DSE32"/>
      <c r="DSF32"/>
      <c r="DSG32"/>
      <c r="DSH32"/>
      <c r="DSI32"/>
      <c r="DSJ32"/>
      <c r="DSK32"/>
      <c r="DSL32"/>
      <c r="DSM32"/>
      <c r="DSN32"/>
      <c r="DSO32"/>
      <c r="DSP32"/>
      <c r="DSQ32"/>
      <c r="DSR32"/>
      <c r="DSS32"/>
      <c r="DST32"/>
      <c r="DSU32"/>
      <c r="DSV32"/>
      <c r="DSW32"/>
      <c r="DSX32"/>
      <c r="DSY32"/>
      <c r="DSZ32"/>
      <c r="DTA32"/>
      <c r="DTB32"/>
      <c r="DTC32"/>
      <c r="DTD32"/>
      <c r="DTE32"/>
      <c r="DTF32"/>
      <c r="DTG32"/>
      <c r="DTH32"/>
      <c r="DTI32"/>
      <c r="DTJ32"/>
      <c r="DTK32"/>
      <c r="DTL32"/>
      <c r="DTM32"/>
      <c r="DTN32"/>
      <c r="DTO32"/>
      <c r="DTP32"/>
      <c r="DTQ32"/>
      <c r="DTR32"/>
      <c r="DTS32"/>
      <c r="DTT32"/>
      <c r="DTU32"/>
      <c r="DTV32"/>
      <c r="DTW32"/>
      <c r="DTX32"/>
      <c r="DTY32"/>
      <c r="DTZ32"/>
      <c r="DUA32"/>
      <c r="DUB32"/>
      <c r="DUC32"/>
      <c r="DUD32"/>
      <c r="DUE32"/>
      <c r="DUF32"/>
      <c r="DUG32"/>
      <c r="DUH32"/>
      <c r="DUI32"/>
      <c r="DUJ32"/>
      <c r="DUK32"/>
      <c r="DUL32"/>
      <c r="DUM32"/>
      <c r="DUN32"/>
      <c r="DUO32"/>
      <c r="DUP32"/>
      <c r="DUQ32"/>
      <c r="DUR32"/>
      <c r="DUS32"/>
      <c r="DUT32"/>
      <c r="DUU32"/>
      <c r="DUV32"/>
      <c r="DUW32"/>
      <c r="DUX32"/>
      <c r="DUY32"/>
      <c r="DUZ32"/>
      <c r="DVA32"/>
      <c r="DVB32"/>
      <c r="DVC32"/>
      <c r="DVD32"/>
      <c r="DVE32"/>
      <c r="DVF32"/>
      <c r="DVG32"/>
      <c r="DVH32"/>
      <c r="DVI32"/>
      <c r="DVJ32"/>
      <c r="DVK32"/>
      <c r="DVL32"/>
      <c r="DVM32"/>
      <c r="DVN32"/>
      <c r="DVO32"/>
      <c r="DVP32"/>
      <c r="DVQ32"/>
      <c r="DVR32"/>
      <c r="DVS32"/>
      <c r="DVT32"/>
      <c r="DVU32"/>
      <c r="DVV32"/>
      <c r="DVW32"/>
      <c r="DVX32"/>
      <c r="DVY32"/>
      <c r="DVZ32"/>
      <c r="DWA32"/>
      <c r="DWB32"/>
      <c r="DWC32"/>
      <c r="DWD32"/>
      <c r="DWE32"/>
      <c r="DWF32"/>
      <c r="DWG32"/>
      <c r="DWH32"/>
      <c r="DWI32"/>
      <c r="DWJ32"/>
      <c r="DWK32"/>
      <c r="DWL32"/>
      <c r="DWM32"/>
      <c r="DWN32"/>
      <c r="DWO32"/>
      <c r="DWP32"/>
      <c r="DWQ32"/>
      <c r="DWR32"/>
      <c r="DWS32"/>
      <c r="DWT32"/>
      <c r="DWU32"/>
      <c r="DWV32"/>
      <c r="DWW32"/>
      <c r="DWX32"/>
      <c r="DWY32"/>
      <c r="DWZ32"/>
      <c r="DXA32"/>
      <c r="DXB32"/>
      <c r="DXC32"/>
      <c r="DXD32"/>
      <c r="DXE32"/>
      <c r="DXF32"/>
      <c r="DXG32"/>
      <c r="DXH32"/>
      <c r="DXI32"/>
      <c r="DXJ32"/>
      <c r="DXK32"/>
      <c r="DXL32"/>
      <c r="DXM32"/>
      <c r="DXN32"/>
      <c r="DXO32"/>
      <c r="DXP32"/>
      <c r="DXQ32"/>
      <c r="DXR32"/>
      <c r="DXS32"/>
      <c r="DXT32"/>
      <c r="DXU32"/>
      <c r="DXV32"/>
      <c r="DXW32"/>
      <c r="DXX32"/>
      <c r="DXY32"/>
      <c r="DXZ32"/>
      <c r="DYA32"/>
      <c r="DYB32"/>
      <c r="DYC32"/>
      <c r="DYD32"/>
      <c r="DYE32"/>
      <c r="DYF32"/>
      <c r="DYG32"/>
      <c r="DYH32"/>
      <c r="DYI32"/>
      <c r="DYJ32"/>
      <c r="DYK32"/>
      <c r="DYL32"/>
      <c r="DYM32"/>
      <c r="DYN32"/>
      <c r="DYO32"/>
      <c r="DYP32"/>
      <c r="DYQ32"/>
      <c r="DYR32"/>
      <c r="DYS32"/>
      <c r="DYT32"/>
      <c r="DYU32"/>
      <c r="DYV32"/>
      <c r="DYW32"/>
      <c r="DYX32"/>
      <c r="DYY32"/>
      <c r="DYZ32"/>
      <c r="DZA32"/>
      <c r="DZB32"/>
      <c r="DZC32"/>
      <c r="DZD32"/>
      <c r="DZE32"/>
      <c r="DZF32"/>
      <c r="DZG32"/>
      <c r="DZH32"/>
      <c r="DZI32"/>
      <c r="DZJ32"/>
      <c r="DZK32"/>
      <c r="DZL32"/>
      <c r="DZM32"/>
      <c r="DZN32"/>
      <c r="DZO32"/>
      <c r="DZP32"/>
      <c r="DZQ32"/>
      <c r="DZR32"/>
      <c r="DZS32"/>
      <c r="DZT32"/>
      <c r="DZU32"/>
      <c r="DZV32"/>
      <c r="DZW32"/>
      <c r="DZX32"/>
      <c r="DZY32"/>
      <c r="DZZ32"/>
      <c r="EAA32"/>
      <c r="EAB32"/>
      <c r="EAC32"/>
      <c r="EAD32"/>
      <c r="EAE32"/>
      <c r="EAF32"/>
      <c r="EAG32"/>
      <c r="EAH32"/>
      <c r="EAI32"/>
      <c r="EAJ32"/>
      <c r="EAK32"/>
      <c r="EAL32"/>
      <c r="EAM32"/>
      <c r="EAN32"/>
      <c r="EAO32"/>
      <c r="EAP32"/>
      <c r="EAQ32"/>
      <c r="EAR32"/>
      <c r="EAS32"/>
      <c r="EAT32"/>
      <c r="EAU32"/>
      <c r="EAV32"/>
      <c r="EAW32"/>
      <c r="EAX32"/>
      <c r="EAY32"/>
      <c r="EAZ32"/>
      <c r="EBA32"/>
      <c r="EBB32"/>
      <c r="EBC32"/>
      <c r="EBD32"/>
      <c r="EBE32"/>
      <c r="EBF32"/>
      <c r="EBG32"/>
      <c r="EBH32"/>
      <c r="EBI32"/>
      <c r="EBJ32"/>
      <c r="EBK32"/>
      <c r="EBL32"/>
      <c r="EBM32"/>
      <c r="EBN32"/>
      <c r="EBO32"/>
      <c r="EBP32"/>
      <c r="EBQ32"/>
      <c r="EBR32"/>
      <c r="EBS32"/>
      <c r="EBT32"/>
      <c r="EBU32"/>
      <c r="EBV32"/>
      <c r="EBW32"/>
      <c r="EBX32"/>
      <c r="EBY32"/>
      <c r="EBZ32"/>
      <c r="ECA32"/>
      <c r="ECB32"/>
      <c r="ECC32"/>
      <c r="ECD32"/>
      <c r="ECE32"/>
      <c r="ECF32"/>
      <c r="ECG32"/>
      <c r="ECH32"/>
      <c r="ECI32"/>
      <c r="ECJ32"/>
      <c r="ECK32"/>
      <c r="ECL32"/>
      <c r="ECM32"/>
      <c r="ECN32"/>
      <c r="ECO32"/>
      <c r="ECP32"/>
      <c r="ECQ32"/>
      <c r="ECR32"/>
      <c r="ECS32"/>
      <c r="ECT32"/>
      <c r="ECU32"/>
      <c r="ECV32"/>
      <c r="ECW32"/>
      <c r="ECX32"/>
      <c r="ECY32"/>
      <c r="ECZ32"/>
      <c r="EDA32"/>
      <c r="EDB32"/>
      <c r="EDC32"/>
      <c r="EDD32"/>
      <c r="EDE32"/>
      <c r="EDF32"/>
      <c r="EDG32"/>
      <c r="EDH32"/>
      <c r="EDI32"/>
      <c r="EDJ32"/>
      <c r="EDK32"/>
      <c r="EDL32"/>
      <c r="EDM32"/>
      <c r="EDN32"/>
      <c r="EDO32"/>
      <c r="EDP32"/>
      <c r="EDQ32"/>
      <c r="EDR32"/>
      <c r="EDS32"/>
      <c r="EDT32"/>
      <c r="EDU32"/>
      <c r="EDV32"/>
      <c r="EDW32"/>
      <c r="EDX32"/>
      <c r="EDY32"/>
      <c r="EDZ32"/>
      <c r="EEA32"/>
      <c r="EEB32"/>
      <c r="EEC32"/>
      <c r="EED32"/>
      <c r="EEE32"/>
      <c r="EEF32"/>
      <c r="EEG32"/>
      <c r="EEH32"/>
      <c r="EEI32"/>
      <c r="EEJ32"/>
      <c r="EEK32"/>
      <c r="EEL32"/>
      <c r="EEM32"/>
      <c r="EEN32"/>
      <c r="EEO32"/>
      <c r="EEP32"/>
      <c r="EEQ32"/>
      <c r="EER32"/>
      <c r="EES32"/>
      <c r="EET32"/>
      <c r="EEU32"/>
      <c r="EEV32"/>
      <c r="EEW32"/>
      <c r="EEX32"/>
      <c r="EEY32"/>
      <c r="EEZ32"/>
      <c r="EFA32"/>
      <c r="EFB32"/>
      <c r="EFC32"/>
      <c r="EFD32"/>
      <c r="EFE32"/>
      <c r="EFF32"/>
      <c r="EFG32"/>
      <c r="EFH32"/>
      <c r="EFI32"/>
      <c r="EFJ32"/>
      <c r="EFK32"/>
      <c r="EFL32"/>
      <c r="EFM32"/>
      <c r="EFN32"/>
      <c r="EFO32"/>
      <c r="EFP32"/>
      <c r="EFQ32"/>
      <c r="EFR32"/>
      <c r="EFS32"/>
      <c r="EFT32"/>
      <c r="EFU32"/>
      <c r="EFV32"/>
      <c r="EFW32"/>
      <c r="EFX32"/>
      <c r="EFY32"/>
      <c r="EFZ32"/>
      <c r="EGA32"/>
      <c r="EGB32"/>
      <c r="EGC32"/>
      <c r="EGD32"/>
      <c r="EGE32"/>
      <c r="EGF32"/>
      <c r="EGG32"/>
      <c r="EGH32"/>
      <c r="EGI32"/>
      <c r="EGJ32"/>
      <c r="EGK32"/>
      <c r="EGL32"/>
      <c r="EGM32"/>
      <c r="EGN32"/>
      <c r="EGO32"/>
      <c r="EGP32"/>
      <c r="EGQ32"/>
      <c r="EGR32"/>
      <c r="EGS32"/>
      <c r="EGT32"/>
      <c r="EGU32"/>
      <c r="EGV32"/>
      <c r="EGW32"/>
      <c r="EGX32"/>
      <c r="EGY32"/>
      <c r="EGZ32"/>
      <c r="EHA32"/>
      <c r="EHB32"/>
      <c r="EHC32"/>
      <c r="EHD32"/>
      <c r="EHE32"/>
      <c r="EHF32"/>
      <c r="EHG32"/>
      <c r="EHH32"/>
      <c r="EHI32"/>
      <c r="EHJ32"/>
      <c r="EHK32"/>
      <c r="EHL32"/>
      <c r="EHM32"/>
      <c r="EHN32"/>
      <c r="EHO32"/>
      <c r="EHP32"/>
      <c r="EHQ32"/>
      <c r="EHR32"/>
      <c r="EHS32"/>
      <c r="EHT32"/>
      <c r="EHU32"/>
      <c r="EHV32"/>
      <c r="EHW32"/>
      <c r="EHX32"/>
      <c r="EHY32"/>
      <c r="EHZ32"/>
      <c r="EIA32"/>
      <c r="EIB32"/>
      <c r="EIC32"/>
      <c r="EID32"/>
      <c r="EIE32"/>
      <c r="EIF32"/>
      <c r="EIG32"/>
      <c r="EIH32"/>
      <c r="EII32"/>
      <c r="EIJ32"/>
      <c r="EIK32"/>
      <c r="EIL32"/>
      <c r="EIM32"/>
      <c r="EIN32"/>
      <c r="EIO32"/>
      <c r="EIP32"/>
      <c r="EIQ32"/>
      <c r="EIR32"/>
      <c r="EIS32"/>
      <c r="EIT32"/>
      <c r="EIU32"/>
      <c r="EIV32"/>
      <c r="EIW32"/>
      <c r="EIX32"/>
      <c r="EIY32"/>
      <c r="EIZ32"/>
      <c r="EJA32"/>
      <c r="EJB32"/>
      <c r="EJC32"/>
      <c r="EJD32"/>
      <c r="EJE32"/>
      <c r="EJF32"/>
      <c r="EJG32"/>
      <c r="EJH32"/>
      <c r="EJI32"/>
      <c r="EJJ32"/>
      <c r="EJK32"/>
      <c r="EJL32"/>
      <c r="EJM32"/>
      <c r="EJN32"/>
      <c r="EJO32"/>
      <c r="EJP32"/>
      <c r="EJQ32"/>
      <c r="EJR32"/>
      <c r="EJS32"/>
      <c r="EJT32"/>
      <c r="EJU32"/>
      <c r="EJV32"/>
      <c r="EJW32"/>
      <c r="EJX32"/>
      <c r="EJY32"/>
      <c r="EJZ32"/>
      <c r="EKA32"/>
      <c r="EKB32"/>
      <c r="EKC32"/>
      <c r="EKD32"/>
      <c r="EKE32"/>
      <c r="EKF32"/>
      <c r="EKG32"/>
      <c r="EKH32"/>
      <c r="EKI32"/>
      <c r="EKJ32"/>
      <c r="EKK32"/>
      <c r="EKL32"/>
      <c r="EKM32"/>
      <c r="EKN32"/>
      <c r="EKO32"/>
      <c r="EKP32"/>
      <c r="EKQ32"/>
      <c r="EKR32"/>
      <c r="EKS32"/>
      <c r="EKT32"/>
      <c r="EKU32"/>
      <c r="EKV32"/>
      <c r="EKW32"/>
      <c r="EKX32"/>
      <c r="EKY32"/>
      <c r="EKZ32"/>
      <c r="ELA32"/>
      <c r="ELB32"/>
      <c r="ELC32"/>
      <c r="ELD32"/>
      <c r="ELE32"/>
      <c r="ELF32"/>
      <c r="ELG32"/>
      <c r="ELH32"/>
      <c r="ELI32"/>
      <c r="ELJ32"/>
      <c r="ELK32"/>
      <c r="ELL32"/>
      <c r="ELM32"/>
      <c r="ELN32"/>
      <c r="ELO32"/>
      <c r="ELP32"/>
      <c r="ELQ32"/>
      <c r="ELR32"/>
      <c r="ELS32"/>
      <c r="ELT32"/>
      <c r="ELU32"/>
      <c r="ELV32"/>
      <c r="ELW32"/>
      <c r="ELX32"/>
      <c r="ELY32"/>
      <c r="ELZ32"/>
      <c r="EMA32"/>
      <c r="EMB32"/>
      <c r="EMC32"/>
      <c r="EMD32"/>
      <c r="EME32"/>
      <c r="EMF32"/>
      <c r="EMG32"/>
      <c r="EMH32"/>
      <c r="EMI32"/>
      <c r="EMJ32"/>
      <c r="EMK32"/>
      <c r="EML32"/>
      <c r="EMM32"/>
      <c r="EMN32"/>
      <c r="EMO32"/>
      <c r="EMP32"/>
      <c r="EMQ32"/>
      <c r="EMR32"/>
      <c r="EMS32"/>
      <c r="EMT32"/>
      <c r="EMU32"/>
      <c r="EMV32"/>
      <c r="EMW32"/>
      <c r="EMX32"/>
      <c r="EMY32"/>
      <c r="EMZ32"/>
      <c r="ENA32"/>
      <c r="ENB32"/>
      <c r="ENC32"/>
      <c r="END32"/>
      <c r="ENE32"/>
      <c r="ENF32"/>
      <c r="ENG32"/>
      <c r="ENH32"/>
      <c r="ENI32"/>
      <c r="ENJ32"/>
      <c r="ENK32"/>
      <c r="ENL32"/>
      <c r="ENM32"/>
      <c r="ENN32"/>
      <c r="ENO32"/>
      <c r="ENP32"/>
      <c r="ENQ32"/>
      <c r="ENR32"/>
      <c r="ENS32"/>
      <c r="ENT32"/>
      <c r="ENU32"/>
      <c r="ENV32"/>
      <c r="ENW32"/>
      <c r="ENX32"/>
      <c r="ENY32"/>
      <c r="ENZ32"/>
      <c r="EOA32"/>
      <c r="EOB32"/>
      <c r="EOC32"/>
      <c r="EOD32"/>
      <c r="EOE32"/>
      <c r="EOF32"/>
      <c r="EOG32"/>
      <c r="EOH32"/>
      <c r="EOI32"/>
      <c r="EOJ32"/>
      <c r="EOK32"/>
      <c r="EOL32"/>
      <c r="EOM32"/>
      <c r="EON32"/>
      <c r="EOO32"/>
      <c r="EOP32"/>
      <c r="EOQ32"/>
      <c r="EOR32"/>
      <c r="EOS32"/>
      <c r="EOT32"/>
      <c r="EOU32"/>
      <c r="EOV32"/>
      <c r="EOW32"/>
      <c r="EOX32"/>
      <c r="EOY32"/>
      <c r="EOZ32"/>
      <c r="EPA32"/>
      <c r="EPB32"/>
      <c r="EPC32"/>
      <c r="EPD32"/>
      <c r="EPE32"/>
      <c r="EPF32"/>
      <c r="EPG32"/>
      <c r="EPH32"/>
      <c r="EPI32"/>
      <c r="EPJ32"/>
      <c r="EPK32"/>
      <c r="EPL32"/>
      <c r="EPM32"/>
      <c r="EPN32"/>
      <c r="EPO32"/>
      <c r="EPP32"/>
      <c r="EPQ32"/>
      <c r="EPR32"/>
      <c r="EPS32"/>
      <c r="EPT32"/>
      <c r="EPU32"/>
      <c r="EPV32"/>
      <c r="EPW32"/>
      <c r="EPX32"/>
      <c r="EPY32"/>
      <c r="EPZ32"/>
      <c r="EQA32"/>
      <c r="EQB32"/>
      <c r="EQC32"/>
      <c r="EQD32"/>
      <c r="EQE32"/>
      <c r="EQF32"/>
      <c r="EQG32"/>
      <c r="EQH32"/>
      <c r="EQI32"/>
      <c r="EQJ32"/>
      <c r="EQK32"/>
      <c r="EQL32"/>
      <c r="EQM32"/>
      <c r="EQN32"/>
      <c r="EQO32"/>
      <c r="EQP32"/>
      <c r="EQQ32"/>
      <c r="EQR32"/>
      <c r="EQS32"/>
      <c r="EQT32"/>
      <c r="EQU32"/>
      <c r="EQV32"/>
      <c r="EQW32"/>
      <c r="EQX32"/>
      <c r="EQY32"/>
      <c r="EQZ32"/>
      <c r="ERA32"/>
      <c r="ERB32"/>
      <c r="ERC32"/>
      <c r="ERD32"/>
      <c r="ERE32"/>
      <c r="ERF32"/>
      <c r="ERG32"/>
      <c r="ERH32"/>
      <c r="ERI32"/>
      <c r="ERJ32"/>
      <c r="ERK32"/>
      <c r="ERL32"/>
      <c r="ERM32"/>
      <c r="ERN32"/>
      <c r="ERO32"/>
      <c r="ERP32"/>
      <c r="ERQ32"/>
      <c r="ERR32"/>
      <c r="ERS32"/>
      <c r="ERT32"/>
      <c r="ERU32"/>
      <c r="ERV32"/>
      <c r="ERW32"/>
      <c r="ERX32"/>
      <c r="ERY32"/>
      <c r="ERZ32"/>
      <c r="ESA32"/>
      <c r="ESB32"/>
      <c r="ESC32"/>
      <c r="ESD32"/>
      <c r="ESE32"/>
      <c r="ESF32"/>
      <c r="ESG32"/>
      <c r="ESH32"/>
      <c r="ESI32"/>
      <c r="ESJ32"/>
      <c r="ESK32"/>
      <c r="ESL32"/>
      <c r="ESM32"/>
      <c r="ESN32"/>
      <c r="ESO32"/>
      <c r="ESP32"/>
      <c r="ESQ32"/>
      <c r="ESR32"/>
      <c r="ESS32"/>
      <c r="EST32"/>
      <c r="ESU32"/>
      <c r="ESV32"/>
      <c r="ESW32"/>
      <c r="ESX32"/>
      <c r="ESY32"/>
      <c r="ESZ32"/>
      <c r="ETA32"/>
      <c r="ETB32"/>
      <c r="ETC32"/>
      <c r="ETD32"/>
      <c r="ETE32"/>
      <c r="ETF32"/>
      <c r="ETG32"/>
      <c r="ETH32"/>
      <c r="ETI32"/>
      <c r="ETJ32"/>
      <c r="ETK32"/>
      <c r="ETL32"/>
      <c r="ETM32"/>
      <c r="ETN32"/>
      <c r="ETO32"/>
      <c r="ETP32"/>
      <c r="ETQ32"/>
      <c r="ETR32"/>
      <c r="ETS32"/>
      <c r="ETT32"/>
      <c r="ETU32"/>
      <c r="ETV32"/>
      <c r="ETW32"/>
      <c r="ETX32"/>
      <c r="ETY32"/>
      <c r="ETZ32"/>
      <c r="EUA32"/>
      <c r="EUB32"/>
      <c r="EUC32"/>
      <c r="EUD32"/>
      <c r="EUE32"/>
      <c r="EUF32"/>
      <c r="EUG32"/>
      <c r="EUH32"/>
      <c r="EUI32"/>
      <c r="EUJ32"/>
      <c r="EUK32"/>
      <c r="EUL32"/>
      <c r="EUM32"/>
      <c r="EUN32"/>
      <c r="EUO32"/>
      <c r="EUP32"/>
      <c r="EUQ32"/>
      <c r="EUR32"/>
      <c r="EUS32"/>
      <c r="EUT32"/>
      <c r="EUU32"/>
      <c r="EUV32"/>
      <c r="EUW32"/>
      <c r="EUX32"/>
      <c r="EUY32"/>
      <c r="EUZ32"/>
      <c r="EVA32"/>
      <c r="EVB32"/>
      <c r="EVC32"/>
      <c r="EVD32"/>
      <c r="EVE32"/>
      <c r="EVF32"/>
      <c r="EVG32"/>
      <c r="EVH32"/>
      <c r="EVI32"/>
      <c r="EVJ32"/>
      <c r="EVK32"/>
      <c r="EVL32"/>
      <c r="EVM32"/>
      <c r="EVN32"/>
      <c r="EVO32"/>
      <c r="EVP32"/>
      <c r="EVQ32"/>
      <c r="EVR32"/>
      <c r="EVS32"/>
      <c r="EVT32"/>
      <c r="EVU32"/>
      <c r="EVV32"/>
      <c r="EVW32"/>
      <c r="EVX32"/>
      <c r="EVY32"/>
      <c r="EVZ32"/>
      <c r="EWA32"/>
      <c r="EWB32"/>
      <c r="EWC32"/>
      <c r="EWD32"/>
      <c r="EWE32"/>
      <c r="EWF32"/>
      <c r="EWG32"/>
      <c r="EWH32"/>
      <c r="EWI32"/>
      <c r="EWJ32"/>
      <c r="EWK32"/>
      <c r="EWL32"/>
      <c r="EWM32"/>
      <c r="EWN32"/>
      <c r="EWO32"/>
      <c r="EWP32"/>
      <c r="EWQ32"/>
      <c r="EWR32"/>
      <c r="EWS32"/>
      <c r="EWT32"/>
      <c r="EWU32"/>
      <c r="EWV32"/>
      <c r="EWW32"/>
      <c r="EWX32"/>
      <c r="EWY32"/>
      <c r="EWZ32"/>
      <c r="EXA32"/>
      <c r="EXB32"/>
      <c r="EXC32"/>
      <c r="EXD32"/>
      <c r="EXE32"/>
      <c r="EXF32"/>
      <c r="EXG32"/>
      <c r="EXH32"/>
      <c r="EXI32"/>
      <c r="EXJ32"/>
      <c r="EXK32"/>
      <c r="EXL32"/>
      <c r="EXM32"/>
      <c r="EXN32"/>
      <c r="EXO32"/>
      <c r="EXP32"/>
      <c r="EXQ32"/>
      <c r="EXR32"/>
      <c r="EXS32"/>
      <c r="EXT32"/>
      <c r="EXU32"/>
      <c r="EXV32"/>
      <c r="EXW32"/>
      <c r="EXX32"/>
      <c r="EXY32"/>
      <c r="EXZ32"/>
      <c r="EYA32"/>
      <c r="EYB32"/>
      <c r="EYC32"/>
      <c r="EYD32"/>
      <c r="EYE32"/>
      <c r="EYF32"/>
      <c r="EYG32"/>
      <c r="EYH32"/>
      <c r="EYI32"/>
      <c r="EYJ32"/>
      <c r="EYK32"/>
      <c r="EYL32"/>
      <c r="EYM32"/>
      <c r="EYN32"/>
      <c r="EYO32"/>
      <c r="EYP32"/>
      <c r="EYQ32"/>
      <c r="EYR32"/>
      <c r="EYS32"/>
      <c r="EYT32"/>
      <c r="EYU32"/>
      <c r="EYV32"/>
      <c r="EYW32"/>
      <c r="EYX32"/>
      <c r="EYY32"/>
      <c r="EYZ32"/>
      <c r="EZA32"/>
      <c r="EZB32"/>
      <c r="EZC32"/>
      <c r="EZD32"/>
      <c r="EZE32"/>
      <c r="EZF32"/>
      <c r="EZG32"/>
      <c r="EZH32"/>
      <c r="EZI32"/>
      <c r="EZJ32"/>
      <c r="EZK32"/>
      <c r="EZL32"/>
      <c r="EZM32"/>
      <c r="EZN32"/>
      <c r="EZO32"/>
      <c r="EZP32"/>
      <c r="EZQ32"/>
      <c r="EZR32"/>
      <c r="EZS32"/>
      <c r="EZT32"/>
      <c r="EZU32"/>
      <c r="EZV32"/>
      <c r="EZW32"/>
      <c r="EZX32"/>
      <c r="EZY32"/>
      <c r="EZZ32"/>
      <c r="FAA32"/>
      <c r="FAB32"/>
      <c r="FAC32"/>
      <c r="FAD32"/>
      <c r="FAE32"/>
      <c r="FAF32"/>
      <c r="FAG32"/>
      <c r="FAH32"/>
      <c r="FAI32"/>
      <c r="FAJ32"/>
      <c r="FAK32"/>
      <c r="FAL32"/>
      <c r="FAM32"/>
      <c r="FAN32"/>
      <c r="FAO32"/>
      <c r="FAP32"/>
      <c r="FAQ32"/>
      <c r="FAR32"/>
      <c r="FAS32"/>
      <c r="FAT32"/>
      <c r="FAU32"/>
      <c r="FAV32"/>
      <c r="FAW32"/>
      <c r="FAX32"/>
      <c r="FAY32"/>
      <c r="FAZ32"/>
      <c r="FBA32"/>
      <c r="FBB32"/>
      <c r="FBC32"/>
      <c r="FBD32"/>
      <c r="FBE32"/>
      <c r="FBF32"/>
      <c r="FBG32"/>
      <c r="FBH32"/>
      <c r="FBI32"/>
      <c r="FBJ32"/>
      <c r="FBK32"/>
      <c r="FBL32"/>
      <c r="FBM32"/>
      <c r="FBN32"/>
      <c r="FBO32"/>
      <c r="FBP32"/>
      <c r="FBQ32"/>
      <c r="FBR32"/>
      <c r="FBS32"/>
      <c r="FBT32"/>
      <c r="FBU32"/>
      <c r="FBV32"/>
      <c r="FBW32"/>
      <c r="FBX32"/>
      <c r="FBY32"/>
      <c r="FBZ32"/>
      <c r="FCA32"/>
      <c r="FCB32"/>
      <c r="FCC32"/>
      <c r="FCD32"/>
      <c r="FCE32"/>
      <c r="FCF32"/>
      <c r="FCG32"/>
      <c r="FCH32"/>
      <c r="FCI32"/>
      <c r="FCJ32"/>
      <c r="FCK32"/>
      <c r="FCL32"/>
      <c r="FCM32"/>
      <c r="FCN32"/>
      <c r="FCO32"/>
      <c r="FCP32"/>
      <c r="FCQ32"/>
      <c r="FCR32"/>
      <c r="FCS32"/>
      <c r="FCT32"/>
      <c r="FCU32"/>
      <c r="FCV32"/>
      <c r="FCW32"/>
      <c r="FCX32"/>
      <c r="FCY32"/>
      <c r="FCZ32"/>
      <c r="FDA32"/>
      <c r="FDB32"/>
      <c r="FDC32"/>
      <c r="FDD32"/>
      <c r="FDE32"/>
      <c r="FDF32"/>
      <c r="FDG32"/>
      <c r="FDH32"/>
      <c r="FDI32"/>
      <c r="FDJ32"/>
      <c r="FDK32"/>
      <c r="FDL32"/>
      <c r="FDM32"/>
      <c r="FDN32"/>
      <c r="FDO32"/>
      <c r="FDP32"/>
      <c r="FDQ32"/>
      <c r="FDR32"/>
      <c r="FDS32"/>
      <c r="FDT32"/>
      <c r="FDU32"/>
      <c r="FDV32"/>
      <c r="FDW32"/>
      <c r="FDX32"/>
      <c r="FDY32"/>
      <c r="FDZ32"/>
      <c r="FEA32"/>
      <c r="FEB32"/>
      <c r="FEC32"/>
      <c r="FED32"/>
      <c r="FEE32"/>
      <c r="FEF32"/>
      <c r="FEG32"/>
      <c r="FEH32"/>
      <c r="FEI32"/>
      <c r="FEJ32"/>
      <c r="FEK32"/>
      <c r="FEL32"/>
      <c r="FEM32"/>
      <c r="FEN32"/>
      <c r="FEO32"/>
      <c r="FEP32"/>
      <c r="FEQ32"/>
      <c r="FER32"/>
      <c r="FES32"/>
      <c r="FET32"/>
      <c r="FEU32"/>
      <c r="FEV32"/>
      <c r="FEW32"/>
      <c r="FEX32"/>
      <c r="FEY32"/>
      <c r="FEZ32"/>
      <c r="FFA32"/>
      <c r="FFB32"/>
      <c r="FFC32"/>
      <c r="FFD32"/>
      <c r="FFE32"/>
      <c r="FFF32"/>
      <c r="FFG32"/>
      <c r="FFH32"/>
      <c r="FFI32"/>
      <c r="FFJ32"/>
      <c r="FFK32"/>
      <c r="FFL32"/>
      <c r="FFM32"/>
      <c r="FFN32"/>
      <c r="FFO32"/>
      <c r="FFP32"/>
      <c r="FFQ32"/>
      <c r="FFR32"/>
      <c r="FFS32"/>
      <c r="FFT32"/>
      <c r="FFU32"/>
      <c r="FFV32"/>
      <c r="FFW32"/>
      <c r="FFX32"/>
      <c r="FFY32"/>
      <c r="FFZ32"/>
      <c r="FGA32"/>
      <c r="FGB32"/>
      <c r="FGC32"/>
      <c r="FGD32"/>
      <c r="FGE32"/>
      <c r="FGF32"/>
      <c r="FGG32"/>
      <c r="FGH32"/>
      <c r="FGI32"/>
      <c r="FGJ32"/>
      <c r="FGK32"/>
      <c r="FGL32"/>
      <c r="FGM32"/>
      <c r="FGN32"/>
      <c r="FGO32"/>
      <c r="FGP32"/>
      <c r="FGQ32"/>
      <c r="FGR32"/>
      <c r="FGS32"/>
      <c r="FGT32"/>
      <c r="FGU32"/>
      <c r="FGV32"/>
      <c r="FGW32"/>
      <c r="FGX32"/>
      <c r="FGY32"/>
      <c r="FGZ32"/>
      <c r="FHA32"/>
      <c r="FHB32"/>
      <c r="FHC32"/>
      <c r="FHD32"/>
      <c r="FHE32"/>
      <c r="FHF32"/>
      <c r="FHG32"/>
      <c r="FHH32"/>
      <c r="FHI32"/>
      <c r="FHJ32"/>
      <c r="FHK32"/>
      <c r="FHL32"/>
      <c r="FHM32"/>
      <c r="FHN32"/>
      <c r="FHO32"/>
      <c r="FHP32"/>
      <c r="FHQ32"/>
      <c r="FHR32"/>
      <c r="FHS32"/>
      <c r="FHT32"/>
      <c r="FHU32"/>
      <c r="FHV32"/>
      <c r="FHW32"/>
      <c r="FHX32"/>
      <c r="FHY32"/>
      <c r="FHZ32"/>
      <c r="FIA32"/>
      <c r="FIB32"/>
      <c r="FIC32"/>
      <c r="FID32"/>
      <c r="FIE32"/>
      <c r="FIF32"/>
      <c r="FIG32"/>
      <c r="FIH32"/>
      <c r="FII32"/>
      <c r="FIJ32"/>
      <c r="FIK32"/>
      <c r="FIL32"/>
      <c r="FIM32"/>
      <c r="FIN32"/>
      <c r="FIO32"/>
      <c r="FIP32"/>
      <c r="FIQ32"/>
      <c r="FIR32"/>
      <c r="FIS32"/>
      <c r="FIT32"/>
      <c r="FIU32"/>
      <c r="FIV32"/>
      <c r="FIW32"/>
      <c r="FIX32"/>
      <c r="FIY32"/>
      <c r="FIZ32"/>
      <c r="FJA32"/>
      <c r="FJB32"/>
      <c r="FJC32"/>
      <c r="FJD32"/>
      <c r="FJE32"/>
      <c r="FJF32"/>
      <c r="FJG32"/>
      <c r="FJH32"/>
      <c r="FJI32"/>
      <c r="FJJ32"/>
      <c r="FJK32"/>
      <c r="FJL32"/>
      <c r="FJM32"/>
      <c r="FJN32"/>
      <c r="FJO32"/>
      <c r="FJP32"/>
      <c r="FJQ32"/>
      <c r="FJR32"/>
      <c r="FJS32"/>
      <c r="FJT32"/>
      <c r="FJU32"/>
      <c r="FJV32"/>
      <c r="FJW32"/>
      <c r="FJX32"/>
      <c r="FJY32"/>
      <c r="FJZ32"/>
      <c r="FKA32"/>
      <c r="FKB32"/>
      <c r="FKC32"/>
      <c r="FKD32"/>
      <c r="FKE32"/>
      <c r="FKF32"/>
      <c r="FKG32"/>
      <c r="FKH32"/>
      <c r="FKI32"/>
      <c r="FKJ32"/>
      <c r="FKK32"/>
      <c r="FKL32"/>
      <c r="FKM32"/>
      <c r="FKN32"/>
      <c r="FKO32"/>
      <c r="FKP32"/>
      <c r="FKQ32"/>
      <c r="FKR32"/>
      <c r="FKS32"/>
      <c r="FKT32"/>
      <c r="FKU32"/>
      <c r="FKV32"/>
      <c r="FKW32"/>
      <c r="FKX32"/>
      <c r="FKY32"/>
      <c r="FKZ32"/>
      <c r="FLA32"/>
      <c r="FLB32"/>
      <c r="FLC32"/>
      <c r="FLD32"/>
      <c r="FLE32"/>
      <c r="FLF32"/>
      <c r="FLG32"/>
      <c r="FLH32"/>
      <c r="FLI32"/>
      <c r="FLJ32"/>
      <c r="FLK32"/>
      <c r="FLL32"/>
      <c r="FLM32"/>
      <c r="FLN32"/>
      <c r="FLO32"/>
      <c r="FLP32"/>
      <c r="FLQ32"/>
      <c r="FLR32"/>
      <c r="FLS32"/>
      <c r="FLT32"/>
      <c r="FLU32"/>
      <c r="FLV32"/>
      <c r="FLW32"/>
      <c r="FLX32"/>
      <c r="FLY32"/>
      <c r="FLZ32"/>
      <c r="FMA32"/>
      <c r="FMB32"/>
      <c r="FMC32"/>
      <c r="FMD32"/>
      <c r="FME32"/>
      <c r="FMF32"/>
      <c r="FMG32"/>
      <c r="FMH32"/>
      <c r="FMI32"/>
      <c r="FMJ32"/>
      <c r="FMK32"/>
      <c r="FML32"/>
      <c r="FMM32"/>
      <c r="FMN32"/>
      <c r="FMO32"/>
      <c r="FMP32"/>
      <c r="FMQ32"/>
      <c r="FMR32"/>
      <c r="FMS32"/>
      <c r="FMT32"/>
      <c r="FMU32"/>
      <c r="FMV32"/>
      <c r="FMW32"/>
      <c r="FMX32"/>
      <c r="FMY32"/>
      <c r="FMZ32"/>
      <c r="FNA32"/>
      <c r="FNB32"/>
      <c r="FNC32"/>
      <c r="FND32"/>
      <c r="FNE32"/>
      <c r="FNF32"/>
      <c r="FNG32"/>
      <c r="FNH32"/>
      <c r="FNI32"/>
      <c r="FNJ32"/>
      <c r="FNK32"/>
      <c r="FNL32"/>
      <c r="FNM32"/>
      <c r="FNN32"/>
      <c r="FNO32"/>
      <c r="FNP32"/>
      <c r="FNQ32"/>
      <c r="FNR32"/>
      <c r="FNS32"/>
      <c r="FNT32"/>
      <c r="FNU32"/>
      <c r="FNV32"/>
      <c r="FNW32"/>
      <c r="FNX32"/>
      <c r="FNY32"/>
      <c r="FNZ32"/>
      <c r="FOA32"/>
      <c r="FOB32"/>
      <c r="FOC32"/>
      <c r="FOD32"/>
      <c r="FOE32"/>
      <c r="FOF32"/>
      <c r="FOG32"/>
      <c r="FOH32"/>
      <c r="FOI32"/>
      <c r="FOJ32"/>
      <c r="FOK32"/>
      <c r="FOL32"/>
      <c r="FOM32"/>
      <c r="FON32"/>
      <c r="FOO32"/>
      <c r="FOP32"/>
      <c r="FOQ32"/>
      <c r="FOR32"/>
      <c r="FOS32"/>
      <c r="FOT32"/>
      <c r="FOU32"/>
      <c r="FOV32"/>
      <c r="FOW32"/>
      <c r="FOX32"/>
      <c r="FOY32"/>
      <c r="FOZ32"/>
      <c r="FPA32"/>
      <c r="FPB32"/>
      <c r="FPC32"/>
      <c r="FPD32"/>
      <c r="FPE32"/>
      <c r="FPF32"/>
      <c r="FPG32"/>
      <c r="FPH32"/>
      <c r="FPI32"/>
      <c r="FPJ32"/>
      <c r="FPK32"/>
      <c r="FPL32"/>
      <c r="FPM32"/>
      <c r="FPN32"/>
      <c r="FPO32"/>
      <c r="FPP32"/>
      <c r="FPQ32"/>
      <c r="FPR32"/>
      <c r="FPS32"/>
      <c r="FPT32"/>
      <c r="FPU32"/>
      <c r="FPV32"/>
      <c r="FPW32"/>
      <c r="FPX32"/>
      <c r="FPY32"/>
      <c r="FPZ32"/>
      <c r="FQA32"/>
      <c r="FQB32"/>
      <c r="FQC32"/>
      <c r="FQD32"/>
      <c r="FQE32"/>
      <c r="FQF32"/>
      <c r="FQG32"/>
      <c r="FQH32"/>
      <c r="FQI32"/>
      <c r="FQJ32"/>
      <c r="FQK32"/>
      <c r="FQL32"/>
      <c r="FQM32"/>
      <c r="FQN32"/>
      <c r="FQO32"/>
      <c r="FQP32"/>
      <c r="FQQ32"/>
      <c r="FQR32"/>
      <c r="FQS32"/>
      <c r="FQT32"/>
      <c r="FQU32"/>
      <c r="FQV32"/>
      <c r="FQW32"/>
      <c r="FQX32"/>
      <c r="FQY32"/>
      <c r="FQZ32"/>
      <c r="FRA32"/>
      <c r="FRB32"/>
      <c r="FRC32"/>
      <c r="FRD32"/>
      <c r="FRE32"/>
      <c r="FRF32"/>
      <c r="FRG32"/>
      <c r="FRH32"/>
      <c r="FRI32"/>
      <c r="FRJ32"/>
      <c r="FRK32"/>
      <c r="FRL32"/>
      <c r="FRM32"/>
      <c r="FRN32"/>
      <c r="FRO32"/>
      <c r="FRP32"/>
      <c r="FRQ32"/>
      <c r="FRR32"/>
      <c r="FRS32"/>
      <c r="FRT32"/>
      <c r="FRU32"/>
      <c r="FRV32"/>
      <c r="FRW32"/>
      <c r="FRX32"/>
      <c r="FRY32"/>
      <c r="FRZ32"/>
      <c r="FSA32"/>
      <c r="FSB32"/>
      <c r="FSC32"/>
      <c r="FSD32"/>
      <c r="FSE32"/>
      <c r="FSF32"/>
      <c r="FSG32"/>
      <c r="FSH32"/>
      <c r="FSI32"/>
      <c r="FSJ32"/>
      <c r="FSK32"/>
      <c r="FSL32"/>
      <c r="FSM32"/>
      <c r="FSN32"/>
      <c r="FSO32"/>
      <c r="FSP32"/>
      <c r="FSQ32"/>
      <c r="FSR32"/>
      <c r="FSS32"/>
      <c r="FST32"/>
      <c r="FSU32"/>
      <c r="FSV32"/>
      <c r="FSW32"/>
      <c r="FSX32"/>
      <c r="FSY32"/>
      <c r="FSZ32"/>
      <c r="FTA32"/>
      <c r="FTB32"/>
      <c r="FTC32"/>
      <c r="FTD32"/>
      <c r="FTE32"/>
      <c r="FTF32"/>
      <c r="FTG32"/>
      <c r="FTH32"/>
      <c r="FTI32"/>
      <c r="FTJ32"/>
      <c r="FTK32"/>
      <c r="FTL32"/>
      <c r="FTM32"/>
      <c r="FTN32"/>
      <c r="FTO32"/>
      <c r="FTP32"/>
      <c r="FTQ32"/>
      <c r="FTR32"/>
      <c r="FTS32"/>
      <c r="FTT32"/>
      <c r="FTU32"/>
      <c r="FTV32"/>
      <c r="FTW32"/>
      <c r="FTX32"/>
      <c r="FTY32"/>
      <c r="FTZ32"/>
      <c r="FUA32"/>
      <c r="FUB32"/>
      <c r="FUC32"/>
      <c r="FUD32"/>
      <c r="FUE32"/>
      <c r="FUF32"/>
      <c r="FUG32"/>
      <c r="FUH32"/>
      <c r="FUI32"/>
      <c r="FUJ32"/>
      <c r="FUK32"/>
      <c r="FUL32"/>
      <c r="FUM32"/>
      <c r="FUN32"/>
      <c r="FUO32"/>
      <c r="FUP32"/>
      <c r="FUQ32"/>
      <c r="FUR32"/>
      <c r="FUS32"/>
      <c r="FUT32"/>
      <c r="FUU32"/>
      <c r="FUV32"/>
      <c r="FUW32"/>
      <c r="FUX32"/>
      <c r="FUY32"/>
      <c r="FUZ32"/>
      <c r="FVA32"/>
      <c r="FVB32"/>
      <c r="FVC32"/>
      <c r="FVD32"/>
      <c r="FVE32"/>
      <c r="FVF32"/>
      <c r="FVG32"/>
      <c r="FVH32"/>
      <c r="FVI32"/>
      <c r="FVJ32"/>
      <c r="FVK32"/>
      <c r="FVL32"/>
      <c r="FVM32"/>
      <c r="FVN32"/>
      <c r="FVO32"/>
      <c r="FVP32"/>
      <c r="FVQ32"/>
      <c r="FVR32"/>
      <c r="FVS32"/>
      <c r="FVT32"/>
      <c r="FVU32"/>
      <c r="FVV32"/>
      <c r="FVW32"/>
      <c r="FVX32"/>
      <c r="FVY32"/>
      <c r="FVZ32"/>
      <c r="FWA32"/>
      <c r="FWB32"/>
      <c r="FWC32"/>
      <c r="FWD32"/>
      <c r="FWE32"/>
      <c r="FWF32"/>
      <c r="FWG32"/>
      <c r="FWH32"/>
      <c r="FWI32"/>
      <c r="FWJ32"/>
      <c r="FWK32"/>
      <c r="FWL32"/>
      <c r="FWM32"/>
      <c r="FWN32"/>
      <c r="FWO32"/>
      <c r="FWP32"/>
      <c r="FWQ32"/>
      <c r="FWR32"/>
      <c r="FWS32"/>
      <c r="FWT32"/>
      <c r="FWU32"/>
      <c r="FWV32"/>
      <c r="FWW32"/>
      <c r="FWX32"/>
      <c r="FWY32"/>
      <c r="FWZ32"/>
      <c r="FXA32"/>
      <c r="FXB32"/>
      <c r="FXC32"/>
      <c r="FXD32"/>
      <c r="FXE32"/>
      <c r="FXF32"/>
      <c r="FXG32"/>
      <c r="FXH32"/>
      <c r="FXI32"/>
      <c r="FXJ32"/>
      <c r="FXK32"/>
      <c r="FXL32"/>
      <c r="FXM32"/>
      <c r="FXN32"/>
      <c r="FXO32"/>
      <c r="FXP32"/>
      <c r="FXQ32"/>
      <c r="FXR32"/>
      <c r="FXS32"/>
      <c r="FXT32"/>
      <c r="FXU32"/>
      <c r="FXV32"/>
      <c r="FXW32"/>
      <c r="FXX32"/>
      <c r="FXY32"/>
      <c r="FXZ32"/>
      <c r="FYA32"/>
      <c r="FYB32"/>
      <c r="FYC32"/>
      <c r="FYD32"/>
      <c r="FYE32"/>
      <c r="FYF32"/>
      <c r="FYG32"/>
      <c r="FYH32"/>
      <c r="FYI32"/>
      <c r="FYJ32"/>
      <c r="FYK32"/>
      <c r="FYL32"/>
      <c r="FYM32"/>
      <c r="FYN32"/>
      <c r="FYO32"/>
      <c r="FYP32"/>
      <c r="FYQ32"/>
      <c r="FYR32"/>
      <c r="FYS32"/>
      <c r="FYT32"/>
      <c r="FYU32"/>
      <c r="FYV32"/>
      <c r="FYW32"/>
      <c r="FYX32"/>
      <c r="FYY32"/>
      <c r="FYZ32"/>
      <c r="FZA32"/>
      <c r="FZB32"/>
      <c r="FZC32"/>
      <c r="FZD32"/>
      <c r="FZE32"/>
      <c r="FZF32"/>
      <c r="FZG32"/>
      <c r="FZH32"/>
      <c r="FZI32"/>
      <c r="FZJ32"/>
      <c r="FZK32"/>
      <c r="FZL32"/>
      <c r="FZM32"/>
      <c r="FZN32"/>
      <c r="FZO32"/>
      <c r="FZP32"/>
      <c r="FZQ32"/>
      <c r="FZR32"/>
      <c r="FZS32"/>
      <c r="FZT32"/>
      <c r="FZU32"/>
      <c r="FZV32"/>
      <c r="FZW32"/>
      <c r="FZX32"/>
      <c r="FZY32"/>
      <c r="FZZ32"/>
      <c r="GAA32"/>
      <c r="GAB32"/>
      <c r="GAC32"/>
      <c r="GAD32"/>
      <c r="GAE32"/>
      <c r="GAF32"/>
      <c r="GAG32"/>
      <c r="GAH32"/>
      <c r="GAI32"/>
      <c r="GAJ32"/>
      <c r="GAK32"/>
      <c r="GAL32"/>
      <c r="GAM32"/>
      <c r="GAN32"/>
      <c r="GAO32"/>
      <c r="GAP32"/>
      <c r="GAQ32"/>
      <c r="GAR32"/>
      <c r="GAS32"/>
      <c r="GAT32"/>
      <c r="GAU32"/>
      <c r="GAV32"/>
      <c r="GAW32"/>
      <c r="GAX32"/>
      <c r="GAY32"/>
      <c r="GAZ32"/>
      <c r="GBA32"/>
      <c r="GBB32"/>
      <c r="GBC32"/>
      <c r="GBD32"/>
      <c r="GBE32"/>
      <c r="GBF32"/>
      <c r="GBG32"/>
      <c r="GBH32"/>
      <c r="GBI32"/>
      <c r="GBJ32"/>
      <c r="GBK32"/>
      <c r="GBL32"/>
      <c r="GBM32"/>
      <c r="GBN32"/>
      <c r="GBO32"/>
      <c r="GBP32"/>
      <c r="GBQ32"/>
      <c r="GBR32"/>
      <c r="GBS32"/>
      <c r="GBT32"/>
      <c r="GBU32"/>
      <c r="GBV32"/>
      <c r="GBW32"/>
      <c r="GBX32"/>
      <c r="GBY32"/>
      <c r="GBZ32"/>
      <c r="GCA32"/>
      <c r="GCB32"/>
      <c r="GCC32"/>
      <c r="GCD32"/>
      <c r="GCE32"/>
      <c r="GCF32"/>
      <c r="GCG32"/>
      <c r="GCH32"/>
      <c r="GCI32"/>
      <c r="GCJ32"/>
      <c r="GCK32"/>
      <c r="GCL32"/>
      <c r="GCM32"/>
      <c r="GCN32"/>
      <c r="GCO32"/>
      <c r="GCP32"/>
      <c r="GCQ32"/>
      <c r="GCR32"/>
      <c r="GCS32"/>
      <c r="GCT32"/>
      <c r="GCU32"/>
      <c r="GCV32"/>
      <c r="GCW32"/>
      <c r="GCX32"/>
      <c r="GCY32"/>
      <c r="GCZ32"/>
      <c r="GDA32"/>
      <c r="GDB32"/>
      <c r="GDC32"/>
      <c r="GDD32"/>
      <c r="GDE32"/>
      <c r="GDF32"/>
      <c r="GDG32"/>
      <c r="GDH32"/>
      <c r="GDI32"/>
      <c r="GDJ32"/>
      <c r="GDK32"/>
      <c r="GDL32"/>
      <c r="GDM32"/>
      <c r="GDN32"/>
      <c r="GDO32"/>
      <c r="GDP32"/>
      <c r="GDQ32"/>
      <c r="GDR32"/>
      <c r="GDS32"/>
      <c r="GDT32"/>
      <c r="GDU32"/>
      <c r="GDV32"/>
      <c r="GDW32"/>
      <c r="GDX32"/>
      <c r="GDY32"/>
      <c r="GDZ32"/>
      <c r="GEA32"/>
      <c r="GEB32"/>
      <c r="GEC32"/>
      <c r="GED32"/>
      <c r="GEE32"/>
      <c r="GEF32"/>
      <c r="GEG32"/>
      <c r="GEH32"/>
      <c r="GEI32"/>
      <c r="GEJ32"/>
      <c r="GEK32"/>
      <c r="GEL32"/>
      <c r="GEM32"/>
      <c r="GEN32"/>
      <c r="GEO32"/>
      <c r="GEP32"/>
      <c r="GEQ32"/>
      <c r="GER32"/>
      <c r="GES32"/>
      <c r="GET32"/>
      <c r="GEU32"/>
      <c r="GEV32"/>
      <c r="GEW32"/>
      <c r="GEX32"/>
      <c r="GEY32"/>
      <c r="GEZ32"/>
      <c r="GFA32"/>
      <c r="GFB32"/>
      <c r="GFC32"/>
      <c r="GFD32"/>
      <c r="GFE32"/>
      <c r="GFF32"/>
      <c r="GFG32"/>
      <c r="GFH32"/>
      <c r="GFI32"/>
      <c r="GFJ32"/>
      <c r="GFK32"/>
      <c r="GFL32"/>
      <c r="GFM32"/>
      <c r="GFN32"/>
      <c r="GFO32"/>
      <c r="GFP32"/>
      <c r="GFQ32"/>
      <c r="GFR32"/>
      <c r="GFS32"/>
      <c r="GFT32"/>
      <c r="GFU32"/>
      <c r="GFV32"/>
      <c r="GFW32"/>
      <c r="GFX32"/>
      <c r="GFY32"/>
      <c r="GFZ32"/>
      <c r="GGA32"/>
      <c r="GGB32"/>
      <c r="GGC32"/>
      <c r="GGD32"/>
      <c r="GGE32"/>
      <c r="GGF32"/>
      <c r="GGG32"/>
      <c r="GGH32"/>
      <c r="GGI32"/>
      <c r="GGJ32"/>
      <c r="GGK32"/>
      <c r="GGL32"/>
      <c r="GGM32"/>
      <c r="GGN32"/>
      <c r="GGO32"/>
      <c r="GGP32"/>
      <c r="GGQ32"/>
      <c r="GGR32"/>
      <c r="GGS32"/>
      <c r="GGT32"/>
      <c r="GGU32"/>
      <c r="GGV32"/>
      <c r="GGW32"/>
      <c r="GGX32"/>
      <c r="GGY32"/>
      <c r="GGZ32"/>
      <c r="GHA32"/>
      <c r="GHB32"/>
      <c r="GHC32"/>
      <c r="GHD32"/>
      <c r="GHE32"/>
      <c r="GHF32"/>
      <c r="GHG32"/>
      <c r="GHH32"/>
      <c r="GHI32"/>
      <c r="GHJ32"/>
      <c r="GHK32"/>
      <c r="GHL32"/>
      <c r="GHM32"/>
      <c r="GHN32"/>
      <c r="GHO32"/>
      <c r="GHP32"/>
      <c r="GHQ32"/>
      <c r="GHR32"/>
      <c r="GHS32"/>
      <c r="GHT32"/>
      <c r="GHU32"/>
      <c r="GHV32"/>
      <c r="GHW32"/>
      <c r="GHX32"/>
      <c r="GHY32"/>
      <c r="GHZ32"/>
      <c r="GIA32"/>
      <c r="GIB32"/>
      <c r="GIC32"/>
      <c r="GID32"/>
      <c r="GIE32"/>
      <c r="GIF32"/>
      <c r="GIG32"/>
      <c r="GIH32"/>
      <c r="GII32"/>
      <c r="GIJ32"/>
      <c r="GIK32"/>
      <c r="GIL32"/>
      <c r="GIM32"/>
      <c r="GIN32"/>
      <c r="GIO32"/>
      <c r="GIP32"/>
      <c r="GIQ32"/>
      <c r="GIR32"/>
      <c r="GIS32"/>
      <c r="GIT32"/>
      <c r="GIU32"/>
      <c r="GIV32"/>
      <c r="GIW32"/>
      <c r="GIX32"/>
      <c r="GIY32"/>
      <c r="GIZ32"/>
      <c r="GJA32"/>
      <c r="GJB32"/>
      <c r="GJC32"/>
      <c r="GJD32"/>
      <c r="GJE32"/>
      <c r="GJF32"/>
      <c r="GJG32"/>
      <c r="GJH32"/>
      <c r="GJI32"/>
      <c r="GJJ32"/>
      <c r="GJK32"/>
      <c r="GJL32"/>
      <c r="GJM32"/>
      <c r="GJN32"/>
      <c r="GJO32"/>
      <c r="GJP32"/>
      <c r="GJQ32"/>
      <c r="GJR32"/>
      <c r="GJS32"/>
      <c r="GJT32"/>
      <c r="GJU32"/>
      <c r="GJV32"/>
      <c r="GJW32"/>
      <c r="GJX32"/>
      <c r="GJY32"/>
      <c r="GJZ32"/>
      <c r="GKA32"/>
      <c r="GKB32"/>
      <c r="GKC32"/>
      <c r="GKD32"/>
      <c r="GKE32"/>
      <c r="GKF32"/>
      <c r="GKG32"/>
      <c r="GKH32"/>
      <c r="GKI32"/>
      <c r="GKJ32"/>
      <c r="GKK32"/>
      <c r="GKL32"/>
      <c r="GKM32"/>
      <c r="GKN32"/>
      <c r="GKO32"/>
      <c r="GKP32"/>
      <c r="GKQ32"/>
      <c r="GKR32"/>
      <c r="GKS32"/>
      <c r="GKT32"/>
      <c r="GKU32"/>
      <c r="GKV32"/>
      <c r="GKW32"/>
      <c r="GKX32"/>
      <c r="GKY32"/>
      <c r="GKZ32"/>
      <c r="GLA32"/>
      <c r="GLB32"/>
      <c r="GLC32"/>
      <c r="GLD32"/>
      <c r="GLE32"/>
      <c r="GLF32"/>
      <c r="GLG32"/>
      <c r="GLH32"/>
      <c r="GLI32"/>
      <c r="GLJ32"/>
      <c r="GLK32"/>
      <c r="GLL32"/>
      <c r="GLM32"/>
      <c r="GLN32"/>
      <c r="GLO32"/>
      <c r="GLP32"/>
      <c r="GLQ32"/>
      <c r="GLR32"/>
      <c r="GLS32"/>
      <c r="GLT32"/>
      <c r="GLU32"/>
      <c r="GLV32"/>
      <c r="GLW32"/>
      <c r="GLX32"/>
      <c r="GLY32"/>
      <c r="GLZ32"/>
      <c r="GMA32"/>
      <c r="GMB32"/>
      <c r="GMC32"/>
      <c r="GMD32"/>
      <c r="GME32"/>
      <c r="GMF32"/>
      <c r="GMG32"/>
      <c r="GMH32"/>
      <c r="GMI32"/>
      <c r="GMJ32"/>
      <c r="GMK32"/>
      <c r="GML32"/>
      <c r="GMM32"/>
      <c r="GMN32"/>
      <c r="GMO32"/>
      <c r="GMP32"/>
      <c r="GMQ32"/>
      <c r="GMR32"/>
      <c r="GMS32"/>
      <c r="GMT32"/>
      <c r="GMU32"/>
      <c r="GMV32"/>
      <c r="GMW32"/>
      <c r="GMX32"/>
      <c r="GMY32"/>
      <c r="GMZ32"/>
      <c r="GNA32"/>
      <c r="GNB32"/>
      <c r="GNC32"/>
      <c r="GND32"/>
      <c r="GNE32"/>
      <c r="GNF32"/>
      <c r="GNG32"/>
      <c r="GNH32"/>
      <c r="GNI32"/>
      <c r="GNJ32"/>
      <c r="GNK32"/>
      <c r="GNL32"/>
      <c r="GNM32"/>
      <c r="GNN32"/>
      <c r="GNO32"/>
      <c r="GNP32"/>
      <c r="GNQ32"/>
      <c r="GNR32"/>
      <c r="GNS32"/>
      <c r="GNT32"/>
      <c r="GNU32"/>
      <c r="GNV32"/>
      <c r="GNW32"/>
      <c r="GNX32"/>
      <c r="GNY32"/>
      <c r="GNZ32"/>
      <c r="GOA32"/>
      <c r="GOB32"/>
      <c r="GOC32"/>
      <c r="GOD32"/>
      <c r="GOE32"/>
      <c r="GOF32"/>
      <c r="GOG32"/>
      <c r="GOH32"/>
      <c r="GOI32"/>
      <c r="GOJ32"/>
      <c r="GOK32"/>
      <c r="GOL32"/>
      <c r="GOM32"/>
      <c r="GON32"/>
      <c r="GOO32"/>
      <c r="GOP32"/>
      <c r="GOQ32"/>
      <c r="GOR32"/>
      <c r="GOS32"/>
      <c r="GOT32"/>
      <c r="GOU32"/>
      <c r="GOV32"/>
      <c r="GOW32"/>
      <c r="GOX32"/>
      <c r="GOY32"/>
      <c r="GOZ32"/>
      <c r="GPA32"/>
      <c r="GPB32"/>
      <c r="GPC32"/>
      <c r="GPD32"/>
      <c r="GPE32"/>
      <c r="GPF32"/>
      <c r="GPG32"/>
      <c r="GPH32"/>
      <c r="GPI32"/>
      <c r="GPJ32"/>
      <c r="GPK32"/>
      <c r="GPL32"/>
      <c r="GPM32"/>
      <c r="GPN32"/>
      <c r="GPO32"/>
      <c r="GPP32"/>
      <c r="GPQ32"/>
      <c r="GPR32"/>
      <c r="GPS32"/>
      <c r="GPT32"/>
      <c r="GPU32"/>
      <c r="GPV32"/>
      <c r="GPW32"/>
      <c r="GPX32"/>
      <c r="GPY32"/>
      <c r="GPZ32"/>
      <c r="GQA32"/>
      <c r="GQB32"/>
      <c r="GQC32"/>
      <c r="GQD32"/>
      <c r="GQE32"/>
      <c r="GQF32"/>
      <c r="GQG32"/>
      <c r="GQH32"/>
      <c r="GQI32"/>
      <c r="GQJ32"/>
      <c r="GQK32"/>
      <c r="GQL32"/>
      <c r="GQM32"/>
      <c r="GQN32"/>
      <c r="GQO32"/>
      <c r="GQP32"/>
      <c r="GQQ32"/>
      <c r="GQR32"/>
      <c r="GQS32"/>
      <c r="GQT32"/>
      <c r="GQU32"/>
      <c r="GQV32"/>
      <c r="GQW32"/>
      <c r="GQX32"/>
      <c r="GQY32"/>
      <c r="GQZ32"/>
      <c r="GRA32"/>
      <c r="GRB32"/>
      <c r="GRC32"/>
      <c r="GRD32"/>
      <c r="GRE32"/>
      <c r="GRF32"/>
      <c r="GRG32"/>
      <c r="GRH32"/>
      <c r="GRI32"/>
      <c r="GRJ32"/>
      <c r="GRK32"/>
      <c r="GRL32"/>
      <c r="GRM32"/>
      <c r="GRN32"/>
      <c r="GRO32"/>
      <c r="GRP32"/>
      <c r="GRQ32"/>
      <c r="GRR32"/>
      <c r="GRS32"/>
      <c r="GRT32"/>
      <c r="GRU32"/>
      <c r="GRV32"/>
      <c r="GRW32"/>
      <c r="GRX32"/>
      <c r="GRY32"/>
      <c r="GRZ32"/>
      <c r="GSA32"/>
      <c r="GSB32"/>
      <c r="GSC32"/>
      <c r="GSD32"/>
      <c r="GSE32"/>
      <c r="GSF32"/>
      <c r="GSG32"/>
      <c r="GSH32"/>
      <c r="GSI32"/>
      <c r="GSJ32"/>
      <c r="GSK32"/>
      <c r="GSL32"/>
      <c r="GSM32"/>
      <c r="GSN32"/>
      <c r="GSO32"/>
      <c r="GSP32"/>
      <c r="GSQ32"/>
      <c r="GSR32"/>
      <c r="GSS32"/>
      <c r="GST32"/>
      <c r="GSU32"/>
      <c r="GSV32"/>
      <c r="GSW32"/>
      <c r="GSX32"/>
      <c r="GSY32"/>
      <c r="GSZ32"/>
      <c r="GTA32"/>
      <c r="GTB32"/>
      <c r="GTC32"/>
      <c r="GTD32"/>
      <c r="GTE32"/>
      <c r="GTF32"/>
      <c r="GTG32"/>
      <c r="GTH32"/>
      <c r="GTI32"/>
      <c r="GTJ32"/>
      <c r="GTK32"/>
      <c r="GTL32"/>
      <c r="GTM32"/>
      <c r="GTN32"/>
      <c r="GTO32"/>
      <c r="GTP32"/>
      <c r="GTQ32"/>
      <c r="GTR32"/>
      <c r="GTS32"/>
      <c r="GTT32"/>
      <c r="GTU32"/>
      <c r="GTV32"/>
      <c r="GTW32"/>
      <c r="GTX32"/>
      <c r="GTY32"/>
      <c r="GTZ32"/>
      <c r="GUA32"/>
      <c r="GUB32"/>
      <c r="GUC32"/>
      <c r="GUD32"/>
      <c r="GUE32"/>
      <c r="GUF32"/>
      <c r="GUG32"/>
      <c r="GUH32"/>
      <c r="GUI32"/>
      <c r="GUJ32"/>
      <c r="GUK32"/>
      <c r="GUL32"/>
      <c r="GUM32"/>
      <c r="GUN32"/>
      <c r="GUO32"/>
      <c r="GUP32"/>
      <c r="GUQ32"/>
      <c r="GUR32"/>
      <c r="GUS32"/>
      <c r="GUT32"/>
      <c r="GUU32"/>
      <c r="GUV32"/>
      <c r="GUW32"/>
      <c r="GUX32"/>
      <c r="GUY32"/>
      <c r="GUZ32"/>
      <c r="GVA32"/>
      <c r="GVB32"/>
      <c r="GVC32"/>
      <c r="GVD32"/>
      <c r="GVE32"/>
      <c r="GVF32"/>
      <c r="GVG32"/>
      <c r="GVH32"/>
      <c r="GVI32"/>
      <c r="GVJ32"/>
      <c r="GVK32"/>
      <c r="GVL32"/>
      <c r="GVM32"/>
      <c r="GVN32"/>
      <c r="GVO32"/>
      <c r="GVP32"/>
      <c r="GVQ32"/>
      <c r="GVR32"/>
      <c r="GVS32"/>
      <c r="GVT32"/>
      <c r="GVU32"/>
      <c r="GVV32"/>
      <c r="GVW32"/>
      <c r="GVX32"/>
      <c r="GVY32"/>
      <c r="GVZ32"/>
      <c r="GWA32"/>
      <c r="GWB32"/>
      <c r="GWC32"/>
      <c r="GWD32"/>
      <c r="GWE32"/>
      <c r="GWF32"/>
      <c r="GWG32"/>
      <c r="GWH32"/>
      <c r="GWI32"/>
      <c r="GWJ32"/>
      <c r="GWK32"/>
      <c r="GWL32"/>
      <c r="GWM32"/>
      <c r="GWN32"/>
      <c r="GWO32"/>
      <c r="GWP32"/>
      <c r="GWQ32"/>
      <c r="GWR32"/>
      <c r="GWS32"/>
      <c r="GWT32"/>
      <c r="GWU32"/>
      <c r="GWV32"/>
      <c r="GWW32"/>
      <c r="GWX32"/>
      <c r="GWY32"/>
      <c r="GWZ32"/>
      <c r="GXA32"/>
      <c r="GXB32"/>
      <c r="GXC32"/>
      <c r="GXD32"/>
      <c r="GXE32"/>
      <c r="GXF32"/>
      <c r="GXG32"/>
      <c r="GXH32"/>
      <c r="GXI32"/>
      <c r="GXJ32"/>
      <c r="GXK32"/>
      <c r="GXL32"/>
      <c r="GXM32"/>
      <c r="GXN32"/>
      <c r="GXO32"/>
      <c r="GXP32"/>
      <c r="GXQ32"/>
      <c r="GXR32"/>
      <c r="GXS32"/>
      <c r="GXT32"/>
      <c r="GXU32"/>
      <c r="GXV32"/>
      <c r="GXW32"/>
      <c r="GXX32"/>
      <c r="GXY32"/>
      <c r="GXZ32"/>
      <c r="GYA32"/>
      <c r="GYB32"/>
      <c r="GYC32"/>
      <c r="GYD32"/>
      <c r="GYE32"/>
      <c r="GYF32"/>
      <c r="GYG32"/>
      <c r="GYH32"/>
      <c r="GYI32"/>
      <c r="GYJ32"/>
      <c r="GYK32"/>
      <c r="GYL32"/>
      <c r="GYM32"/>
      <c r="GYN32"/>
      <c r="GYO32"/>
      <c r="GYP32"/>
      <c r="GYQ32"/>
      <c r="GYR32"/>
      <c r="GYS32"/>
      <c r="GYT32"/>
      <c r="GYU32"/>
      <c r="GYV32"/>
      <c r="GYW32"/>
      <c r="GYX32"/>
      <c r="GYY32"/>
      <c r="GYZ32"/>
      <c r="GZA32"/>
      <c r="GZB32"/>
      <c r="GZC32"/>
      <c r="GZD32"/>
      <c r="GZE32"/>
      <c r="GZF32"/>
      <c r="GZG32"/>
      <c r="GZH32"/>
      <c r="GZI32"/>
      <c r="GZJ32"/>
      <c r="GZK32"/>
      <c r="GZL32"/>
      <c r="GZM32"/>
      <c r="GZN32"/>
      <c r="GZO32"/>
      <c r="GZP32"/>
      <c r="GZQ32"/>
      <c r="GZR32"/>
      <c r="GZS32"/>
      <c r="GZT32"/>
      <c r="GZU32"/>
      <c r="GZV32"/>
      <c r="GZW32"/>
      <c r="GZX32"/>
      <c r="GZY32"/>
      <c r="GZZ32"/>
      <c r="HAA32"/>
      <c r="HAB32"/>
      <c r="HAC32"/>
      <c r="HAD32"/>
      <c r="HAE32"/>
      <c r="HAF32"/>
      <c r="HAG32"/>
      <c r="HAH32"/>
      <c r="HAI32"/>
      <c r="HAJ32"/>
      <c r="HAK32"/>
      <c r="HAL32"/>
      <c r="HAM32"/>
      <c r="HAN32"/>
      <c r="HAO32"/>
      <c r="HAP32"/>
      <c r="HAQ32"/>
      <c r="HAR32"/>
      <c r="HAS32"/>
      <c r="HAT32"/>
      <c r="HAU32"/>
      <c r="HAV32"/>
      <c r="HAW32"/>
      <c r="HAX32"/>
      <c r="HAY32"/>
      <c r="HAZ32"/>
      <c r="HBA32"/>
      <c r="HBB32"/>
      <c r="HBC32"/>
      <c r="HBD32"/>
      <c r="HBE32"/>
      <c r="HBF32"/>
      <c r="HBG32"/>
      <c r="HBH32"/>
      <c r="HBI32"/>
      <c r="HBJ32"/>
      <c r="HBK32"/>
      <c r="HBL32"/>
      <c r="HBM32"/>
      <c r="HBN32"/>
      <c r="HBO32"/>
      <c r="HBP32"/>
      <c r="HBQ32"/>
      <c r="HBR32"/>
      <c r="HBS32"/>
      <c r="HBT32"/>
      <c r="HBU32"/>
      <c r="HBV32"/>
      <c r="HBW32"/>
      <c r="HBX32"/>
      <c r="HBY32"/>
      <c r="HBZ32"/>
      <c r="HCA32"/>
      <c r="HCB32"/>
      <c r="HCC32"/>
      <c r="HCD32"/>
      <c r="HCE32"/>
      <c r="HCF32"/>
      <c r="HCG32"/>
      <c r="HCH32"/>
      <c r="HCI32"/>
      <c r="HCJ32"/>
      <c r="HCK32"/>
      <c r="HCL32"/>
      <c r="HCM32"/>
      <c r="HCN32"/>
      <c r="HCO32"/>
      <c r="HCP32"/>
      <c r="HCQ32"/>
      <c r="HCR32"/>
      <c r="HCS32"/>
      <c r="HCT32"/>
      <c r="HCU32"/>
      <c r="HCV32"/>
      <c r="HCW32"/>
      <c r="HCX32"/>
      <c r="HCY32"/>
      <c r="HCZ32"/>
      <c r="HDA32"/>
      <c r="HDB32"/>
      <c r="HDC32"/>
      <c r="HDD32"/>
      <c r="HDE32"/>
      <c r="HDF32"/>
      <c r="HDG32"/>
      <c r="HDH32"/>
      <c r="HDI32"/>
      <c r="HDJ32"/>
      <c r="HDK32"/>
      <c r="HDL32"/>
      <c r="HDM32"/>
      <c r="HDN32"/>
      <c r="HDO32"/>
      <c r="HDP32"/>
      <c r="HDQ32"/>
      <c r="HDR32"/>
      <c r="HDS32"/>
      <c r="HDT32"/>
      <c r="HDU32"/>
      <c r="HDV32"/>
      <c r="HDW32"/>
      <c r="HDX32"/>
      <c r="HDY32"/>
      <c r="HDZ32"/>
      <c r="HEA32"/>
      <c r="HEB32"/>
      <c r="HEC32"/>
      <c r="HED32"/>
      <c r="HEE32"/>
      <c r="HEF32"/>
      <c r="HEG32"/>
      <c r="HEH32"/>
      <c r="HEI32"/>
      <c r="HEJ32"/>
      <c r="HEK32"/>
      <c r="HEL32"/>
      <c r="HEM32"/>
      <c r="HEN32"/>
      <c r="HEO32"/>
      <c r="HEP32"/>
      <c r="HEQ32"/>
      <c r="HER32"/>
      <c r="HES32"/>
      <c r="HET32"/>
      <c r="HEU32"/>
      <c r="HEV32"/>
      <c r="HEW32"/>
      <c r="HEX32"/>
      <c r="HEY32"/>
      <c r="HEZ32"/>
      <c r="HFA32"/>
      <c r="HFB32"/>
      <c r="HFC32"/>
      <c r="HFD32"/>
      <c r="HFE32"/>
      <c r="HFF32"/>
      <c r="HFG32"/>
      <c r="HFH32"/>
      <c r="HFI32"/>
      <c r="HFJ32"/>
      <c r="HFK32"/>
      <c r="HFL32"/>
      <c r="HFM32"/>
      <c r="HFN32"/>
      <c r="HFO32"/>
      <c r="HFP32"/>
      <c r="HFQ32"/>
      <c r="HFR32"/>
      <c r="HFS32"/>
      <c r="HFT32"/>
      <c r="HFU32"/>
      <c r="HFV32"/>
      <c r="HFW32"/>
      <c r="HFX32"/>
      <c r="HFY32"/>
      <c r="HFZ32"/>
      <c r="HGA32"/>
      <c r="HGB32"/>
      <c r="HGC32"/>
      <c r="HGD32"/>
      <c r="HGE32"/>
      <c r="HGF32"/>
      <c r="HGG32"/>
      <c r="HGH32"/>
      <c r="HGI32"/>
      <c r="HGJ32"/>
      <c r="HGK32"/>
      <c r="HGL32"/>
      <c r="HGM32"/>
      <c r="HGN32"/>
      <c r="HGO32"/>
      <c r="HGP32"/>
      <c r="HGQ32"/>
      <c r="HGR32"/>
      <c r="HGS32"/>
      <c r="HGT32"/>
      <c r="HGU32"/>
      <c r="HGV32"/>
      <c r="HGW32"/>
      <c r="HGX32"/>
      <c r="HGY32"/>
      <c r="HGZ32"/>
      <c r="HHA32"/>
      <c r="HHB32"/>
      <c r="HHC32"/>
      <c r="HHD32"/>
      <c r="HHE32"/>
      <c r="HHF32"/>
      <c r="HHG32"/>
      <c r="HHH32"/>
      <c r="HHI32"/>
      <c r="HHJ32"/>
      <c r="HHK32"/>
      <c r="HHL32"/>
      <c r="HHM32"/>
      <c r="HHN32"/>
      <c r="HHO32"/>
      <c r="HHP32"/>
      <c r="HHQ32"/>
      <c r="HHR32"/>
      <c r="HHS32"/>
      <c r="HHT32"/>
      <c r="HHU32"/>
      <c r="HHV32"/>
      <c r="HHW32"/>
      <c r="HHX32"/>
      <c r="HHY32"/>
      <c r="HHZ32"/>
      <c r="HIA32"/>
      <c r="HIB32"/>
      <c r="HIC32"/>
      <c r="HID32"/>
      <c r="HIE32"/>
      <c r="HIF32"/>
      <c r="HIG32"/>
      <c r="HIH32"/>
      <c r="HII32"/>
      <c r="HIJ32"/>
      <c r="HIK32"/>
      <c r="HIL32"/>
      <c r="HIM32"/>
      <c r="HIN32"/>
      <c r="HIO32"/>
      <c r="HIP32"/>
      <c r="HIQ32"/>
      <c r="HIR32"/>
      <c r="HIS32"/>
      <c r="HIT32"/>
      <c r="HIU32"/>
      <c r="HIV32"/>
      <c r="HIW32"/>
      <c r="HIX32"/>
      <c r="HIY32"/>
      <c r="HIZ32"/>
      <c r="HJA32"/>
      <c r="HJB32"/>
      <c r="HJC32"/>
      <c r="HJD32"/>
      <c r="HJE32"/>
      <c r="HJF32"/>
      <c r="HJG32"/>
      <c r="HJH32"/>
      <c r="HJI32"/>
      <c r="HJJ32"/>
      <c r="HJK32"/>
      <c r="HJL32"/>
      <c r="HJM32"/>
      <c r="HJN32"/>
      <c r="HJO32"/>
      <c r="HJP32"/>
      <c r="HJQ32"/>
      <c r="HJR32"/>
      <c r="HJS32"/>
      <c r="HJT32"/>
      <c r="HJU32"/>
      <c r="HJV32"/>
      <c r="HJW32"/>
      <c r="HJX32"/>
      <c r="HJY32"/>
      <c r="HJZ32"/>
      <c r="HKA32"/>
      <c r="HKB32"/>
      <c r="HKC32"/>
      <c r="HKD32"/>
      <c r="HKE32"/>
      <c r="HKF32"/>
      <c r="HKG32"/>
      <c r="HKH32"/>
      <c r="HKI32"/>
      <c r="HKJ32"/>
      <c r="HKK32"/>
      <c r="HKL32"/>
      <c r="HKM32"/>
      <c r="HKN32"/>
      <c r="HKO32"/>
      <c r="HKP32"/>
      <c r="HKQ32"/>
      <c r="HKR32"/>
      <c r="HKS32"/>
      <c r="HKT32"/>
      <c r="HKU32"/>
      <c r="HKV32"/>
      <c r="HKW32"/>
      <c r="HKX32"/>
      <c r="HKY32"/>
      <c r="HKZ32"/>
      <c r="HLA32"/>
      <c r="HLB32"/>
      <c r="HLC32"/>
      <c r="HLD32"/>
      <c r="HLE32"/>
      <c r="HLF32"/>
      <c r="HLG32"/>
      <c r="HLH32"/>
      <c r="HLI32"/>
      <c r="HLJ32"/>
      <c r="HLK32"/>
      <c r="HLL32"/>
      <c r="HLM32"/>
      <c r="HLN32"/>
      <c r="HLO32"/>
      <c r="HLP32"/>
      <c r="HLQ32"/>
      <c r="HLR32"/>
      <c r="HLS32"/>
      <c r="HLT32"/>
      <c r="HLU32"/>
      <c r="HLV32"/>
      <c r="HLW32"/>
      <c r="HLX32"/>
      <c r="HLY32"/>
      <c r="HLZ32"/>
      <c r="HMA32"/>
      <c r="HMB32"/>
      <c r="HMC32"/>
      <c r="HMD32"/>
      <c r="HME32"/>
      <c r="HMF32"/>
      <c r="HMG32"/>
      <c r="HMH32"/>
      <c r="HMI32"/>
      <c r="HMJ32"/>
      <c r="HMK32"/>
      <c r="HML32"/>
      <c r="HMM32"/>
      <c r="HMN32"/>
      <c r="HMO32"/>
      <c r="HMP32"/>
      <c r="HMQ32"/>
      <c r="HMR32"/>
      <c r="HMS32"/>
      <c r="HMT32"/>
      <c r="HMU32"/>
      <c r="HMV32"/>
      <c r="HMW32"/>
      <c r="HMX32"/>
      <c r="HMY32"/>
      <c r="HMZ32"/>
      <c r="HNA32"/>
      <c r="HNB32"/>
      <c r="HNC32"/>
      <c r="HND32"/>
      <c r="HNE32"/>
      <c r="HNF32"/>
      <c r="HNG32"/>
      <c r="HNH32"/>
      <c r="HNI32"/>
      <c r="HNJ32"/>
      <c r="HNK32"/>
      <c r="HNL32"/>
      <c r="HNM32"/>
      <c r="HNN32"/>
      <c r="HNO32"/>
      <c r="HNP32"/>
      <c r="HNQ32"/>
      <c r="HNR32"/>
      <c r="HNS32"/>
      <c r="HNT32"/>
      <c r="HNU32"/>
      <c r="HNV32"/>
      <c r="HNW32"/>
      <c r="HNX32"/>
      <c r="HNY32"/>
      <c r="HNZ32"/>
      <c r="HOA32"/>
      <c r="HOB32"/>
      <c r="HOC32"/>
      <c r="HOD32"/>
      <c r="HOE32"/>
      <c r="HOF32"/>
      <c r="HOG32"/>
      <c r="HOH32"/>
      <c r="HOI32"/>
      <c r="HOJ32"/>
      <c r="HOK32"/>
      <c r="HOL32"/>
      <c r="HOM32"/>
      <c r="HON32"/>
      <c r="HOO32"/>
      <c r="HOP32"/>
      <c r="HOQ32"/>
      <c r="HOR32"/>
      <c r="HOS32"/>
      <c r="HOT32"/>
      <c r="HOU32"/>
      <c r="HOV32"/>
      <c r="HOW32"/>
      <c r="HOX32"/>
      <c r="HOY32"/>
      <c r="HOZ32"/>
      <c r="HPA32"/>
      <c r="HPB32"/>
      <c r="HPC32"/>
      <c r="HPD32"/>
      <c r="HPE32"/>
      <c r="HPF32"/>
      <c r="HPG32"/>
      <c r="HPH32"/>
      <c r="HPI32"/>
      <c r="HPJ32"/>
      <c r="HPK32"/>
      <c r="HPL32"/>
      <c r="HPM32"/>
      <c r="HPN32"/>
      <c r="HPO32"/>
      <c r="HPP32"/>
      <c r="HPQ32"/>
      <c r="HPR32"/>
      <c r="HPS32"/>
      <c r="HPT32"/>
      <c r="HPU32"/>
      <c r="HPV32"/>
      <c r="HPW32"/>
      <c r="HPX32"/>
      <c r="HPY32"/>
      <c r="HPZ32"/>
      <c r="HQA32"/>
      <c r="HQB32"/>
      <c r="HQC32"/>
      <c r="HQD32"/>
      <c r="HQE32"/>
      <c r="HQF32"/>
      <c r="HQG32"/>
      <c r="HQH32"/>
      <c r="HQI32"/>
      <c r="HQJ32"/>
      <c r="HQK32"/>
      <c r="HQL32"/>
      <c r="HQM32"/>
      <c r="HQN32"/>
      <c r="HQO32"/>
      <c r="HQP32"/>
      <c r="HQQ32"/>
      <c r="HQR32"/>
      <c r="HQS32"/>
      <c r="HQT32"/>
      <c r="HQU32"/>
      <c r="HQV32"/>
      <c r="HQW32"/>
      <c r="HQX32"/>
      <c r="HQY32"/>
      <c r="HQZ32"/>
      <c r="HRA32"/>
      <c r="HRB32"/>
      <c r="HRC32"/>
      <c r="HRD32"/>
      <c r="HRE32"/>
      <c r="HRF32"/>
      <c r="HRG32"/>
      <c r="HRH32"/>
      <c r="HRI32"/>
      <c r="HRJ32"/>
      <c r="HRK32"/>
      <c r="HRL32"/>
      <c r="HRM32"/>
      <c r="HRN32"/>
      <c r="HRO32"/>
      <c r="HRP32"/>
      <c r="HRQ32"/>
      <c r="HRR32"/>
      <c r="HRS32"/>
      <c r="HRT32"/>
      <c r="HRU32"/>
      <c r="HRV32"/>
      <c r="HRW32"/>
      <c r="HRX32"/>
      <c r="HRY32"/>
      <c r="HRZ32"/>
      <c r="HSA32"/>
      <c r="HSB32"/>
      <c r="HSC32"/>
      <c r="HSD32"/>
      <c r="HSE32"/>
      <c r="HSF32"/>
      <c r="HSG32"/>
      <c r="HSH32"/>
      <c r="HSI32"/>
      <c r="HSJ32"/>
      <c r="HSK32"/>
      <c r="HSL32"/>
      <c r="HSM32"/>
      <c r="HSN32"/>
      <c r="HSO32"/>
      <c r="HSP32"/>
      <c r="HSQ32"/>
      <c r="HSR32"/>
      <c r="HSS32"/>
      <c r="HST32"/>
      <c r="HSU32"/>
      <c r="HSV32"/>
      <c r="HSW32"/>
      <c r="HSX32"/>
      <c r="HSY32"/>
      <c r="HSZ32"/>
      <c r="HTA32"/>
      <c r="HTB32"/>
      <c r="HTC32"/>
      <c r="HTD32"/>
      <c r="HTE32"/>
      <c r="HTF32"/>
      <c r="HTG32"/>
      <c r="HTH32"/>
      <c r="HTI32"/>
      <c r="HTJ32"/>
      <c r="HTK32"/>
      <c r="HTL32"/>
      <c r="HTM32"/>
      <c r="HTN32"/>
      <c r="HTO32"/>
      <c r="HTP32"/>
      <c r="HTQ32"/>
      <c r="HTR32"/>
      <c r="HTS32"/>
      <c r="HTT32"/>
      <c r="HTU32"/>
      <c r="HTV32"/>
      <c r="HTW32"/>
      <c r="HTX32"/>
      <c r="HTY32"/>
      <c r="HTZ32"/>
      <c r="HUA32"/>
      <c r="HUB32"/>
      <c r="HUC32"/>
      <c r="HUD32"/>
      <c r="HUE32"/>
      <c r="HUF32"/>
      <c r="HUG32"/>
      <c r="HUH32"/>
      <c r="HUI32"/>
      <c r="HUJ32"/>
      <c r="HUK32"/>
      <c r="HUL32"/>
      <c r="HUM32"/>
      <c r="HUN32"/>
      <c r="HUO32"/>
      <c r="HUP32"/>
      <c r="HUQ32"/>
      <c r="HUR32"/>
      <c r="HUS32"/>
      <c r="HUT32"/>
      <c r="HUU32"/>
      <c r="HUV32"/>
      <c r="HUW32"/>
      <c r="HUX32"/>
      <c r="HUY32"/>
      <c r="HUZ32"/>
      <c r="HVA32"/>
      <c r="HVB32"/>
      <c r="HVC32"/>
      <c r="HVD32"/>
      <c r="HVE32"/>
      <c r="HVF32"/>
      <c r="HVG32"/>
      <c r="HVH32"/>
      <c r="HVI32"/>
      <c r="HVJ32"/>
      <c r="HVK32"/>
      <c r="HVL32"/>
      <c r="HVM32"/>
      <c r="HVN32"/>
      <c r="HVO32"/>
      <c r="HVP32"/>
      <c r="HVQ32"/>
      <c r="HVR32"/>
      <c r="HVS32"/>
      <c r="HVT32"/>
      <c r="HVU32"/>
      <c r="HVV32"/>
      <c r="HVW32"/>
      <c r="HVX32"/>
      <c r="HVY32"/>
      <c r="HVZ32"/>
      <c r="HWA32"/>
      <c r="HWB32"/>
      <c r="HWC32"/>
      <c r="HWD32"/>
      <c r="HWE32"/>
      <c r="HWF32"/>
      <c r="HWG32"/>
      <c r="HWH32"/>
      <c r="HWI32"/>
      <c r="HWJ32"/>
      <c r="HWK32"/>
      <c r="HWL32"/>
      <c r="HWM32"/>
      <c r="HWN32"/>
      <c r="HWO32"/>
      <c r="HWP32"/>
      <c r="HWQ32"/>
      <c r="HWR32"/>
      <c r="HWS32"/>
      <c r="HWT32"/>
      <c r="HWU32"/>
      <c r="HWV32"/>
      <c r="HWW32"/>
      <c r="HWX32"/>
      <c r="HWY32"/>
      <c r="HWZ32"/>
      <c r="HXA32"/>
      <c r="HXB32"/>
      <c r="HXC32"/>
      <c r="HXD32"/>
      <c r="HXE32"/>
      <c r="HXF32"/>
      <c r="HXG32"/>
      <c r="HXH32"/>
      <c r="HXI32"/>
      <c r="HXJ32"/>
      <c r="HXK32"/>
      <c r="HXL32"/>
      <c r="HXM32"/>
      <c r="HXN32"/>
      <c r="HXO32"/>
      <c r="HXP32"/>
      <c r="HXQ32"/>
      <c r="HXR32"/>
      <c r="HXS32"/>
      <c r="HXT32"/>
      <c r="HXU32"/>
      <c r="HXV32"/>
      <c r="HXW32"/>
      <c r="HXX32"/>
      <c r="HXY32"/>
      <c r="HXZ32"/>
      <c r="HYA32"/>
      <c r="HYB32"/>
      <c r="HYC32"/>
      <c r="HYD32"/>
      <c r="HYE32"/>
      <c r="HYF32"/>
      <c r="HYG32"/>
      <c r="HYH32"/>
      <c r="HYI32"/>
      <c r="HYJ32"/>
      <c r="HYK32"/>
      <c r="HYL32"/>
      <c r="HYM32"/>
      <c r="HYN32"/>
      <c r="HYO32"/>
      <c r="HYP32"/>
      <c r="HYQ32"/>
      <c r="HYR32"/>
      <c r="HYS32"/>
      <c r="HYT32"/>
      <c r="HYU32"/>
      <c r="HYV32"/>
      <c r="HYW32"/>
      <c r="HYX32"/>
      <c r="HYY32"/>
      <c r="HYZ32"/>
      <c r="HZA32"/>
      <c r="HZB32"/>
      <c r="HZC32"/>
      <c r="HZD32"/>
      <c r="HZE32"/>
      <c r="HZF32"/>
      <c r="HZG32"/>
      <c r="HZH32"/>
      <c r="HZI32"/>
      <c r="HZJ32"/>
      <c r="HZK32"/>
      <c r="HZL32"/>
      <c r="HZM32"/>
      <c r="HZN32"/>
      <c r="HZO32"/>
      <c r="HZP32"/>
      <c r="HZQ32"/>
      <c r="HZR32"/>
      <c r="HZS32"/>
      <c r="HZT32"/>
      <c r="HZU32"/>
      <c r="HZV32"/>
      <c r="HZW32"/>
      <c r="HZX32"/>
      <c r="HZY32"/>
      <c r="HZZ32"/>
      <c r="IAA32"/>
      <c r="IAB32"/>
      <c r="IAC32"/>
      <c r="IAD32"/>
      <c r="IAE32"/>
      <c r="IAF32"/>
      <c r="IAG32"/>
      <c r="IAH32"/>
      <c r="IAI32"/>
      <c r="IAJ32"/>
      <c r="IAK32"/>
      <c r="IAL32"/>
      <c r="IAM32"/>
      <c r="IAN32"/>
      <c r="IAO32"/>
      <c r="IAP32"/>
      <c r="IAQ32"/>
      <c r="IAR32"/>
      <c r="IAS32"/>
      <c r="IAT32"/>
      <c r="IAU32"/>
      <c r="IAV32"/>
      <c r="IAW32"/>
      <c r="IAX32"/>
      <c r="IAY32"/>
      <c r="IAZ32"/>
      <c r="IBA32"/>
      <c r="IBB32"/>
      <c r="IBC32"/>
      <c r="IBD32"/>
      <c r="IBE32"/>
      <c r="IBF32"/>
      <c r="IBG32"/>
      <c r="IBH32"/>
      <c r="IBI32"/>
      <c r="IBJ32"/>
      <c r="IBK32"/>
      <c r="IBL32"/>
      <c r="IBM32"/>
      <c r="IBN32"/>
      <c r="IBO32"/>
      <c r="IBP32"/>
      <c r="IBQ32"/>
      <c r="IBR32"/>
      <c r="IBS32"/>
      <c r="IBT32"/>
      <c r="IBU32"/>
      <c r="IBV32"/>
      <c r="IBW32"/>
      <c r="IBX32"/>
      <c r="IBY32"/>
      <c r="IBZ32"/>
      <c r="ICA32"/>
      <c r="ICB32"/>
      <c r="ICC32"/>
      <c r="ICD32"/>
      <c r="ICE32"/>
      <c r="ICF32"/>
      <c r="ICG32"/>
      <c r="ICH32"/>
      <c r="ICI32"/>
      <c r="ICJ32"/>
      <c r="ICK32"/>
      <c r="ICL32"/>
      <c r="ICM32"/>
      <c r="ICN32"/>
      <c r="ICO32"/>
      <c r="ICP32"/>
      <c r="ICQ32"/>
      <c r="ICR32"/>
      <c r="ICS32"/>
      <c r="ICT32"/>
      <c r="ICU32"/>
      <c r="ICV32"/>
      <c r="ICW32"/>
      <c r="ICX32"/>
      <c r="ICY32"/>
      <c r="ICZ32"/>
      <c r="IDA32"/>
      <c r="IDB32"/>
      <c r="IDC32"/>
      <c r="IDD32"/>
      <c r="IDE32"/>
      <c r="IDF32"/>
      <c r="IDG32"/>
      <c r="IDH32"/>
      <c r="IDI32"/>
      <c r="IDJ32"/>
      <c r="IDK32"/>
      <c r="IDL32"/>
      <c r="IDM32"/>
      <c r="IDN32"/>
      <c r="IDO32"/>
      <c r="IDP32"/>
      <c r="IDQ32"/>
      <c r="IDR32"/>
      <c r="IDS32"/>
      <c r="IDT32"/>
      <c r="IDU32"/>
      <c r="IDV32"/>
      <c r="IDW32"/>
      <c r="IDX32"/>
      <c r="IDY32"/>
      <c r="IDZ32"/>
      <c r="IEA32"/>
      <c r="IEB32"/>
      <c r="IEC32"/>
      <c r="IED32"/>
      <c r="IEE32"/>
      <c r="IEF32"/>
      <c r="IEG32"/>
      <c r="IEH32"/>
      <c r="IEI32"/>
      <c r="IEJ32"/>
      <c r="IEK32"/>
      <c r="IEL32"/>
      <c r="IEM32"/>
      <c r="IEN32"/>
      <c r="IEO32"/>
      <c r="IEP32"/>
      <c r="IEQ32"/>
      <c r="IER32"/>
      <c r="IES32"/>
      <c r="IET32"/>
      <c r="IEU32"/>
      <c r="IEV32"/>
      <c r="IEW32"/>
      <c r="IEX32"/>
      <c r="IEY32"/>
      <c r="IEZ32"/>
      <c r="IFA32"/>
      <c r="IFB32"/>
      <c r="IFC32"/>
      <c r="IFD32"/>
      <c r="IFE32"/>
      <c r="IFF32"/>
      <c r="IFG32"/>
      <c r="IFH32"/>
      <c r="IFI32"/>
      <c r="IFJ32"/>
      <c r="IFK32"/>
      <c r="IFL32"/>
      <c r="IFM32"/>
      <c r="IFN32"/>
      <c r="IFO32"/>
      <c r="IFP32"/>
      <c r="IFQ32"/>
      <c r="IFR32"/>
      <c r="IFS32"/>
      <c r="IFT32"/>
      <c r="IFU32"/>
      <c r="IFV32"/>
      <c r="IFW32"/>
      <c r="IFX32"/>
      <c r="IFY32"/>
      <c r="IFZ32"/>
      <c r="IGA32"/>
      <c r="IGB32"/>
      <c r="IGC32"/>
      <c r="IGD32"/>
      <c r="IGE32"/>
      <c r="IGF32"/>
      <c r="IGG32"/>
      <c r="IGH32"/>
      <c r="IGI32"/>
      <c r="IGJ32"/>
      <c r="IGK32"/>
      <c r="IGL32"/>
      <c r="IGM32"/>
      <c r="IGN32"/>
      <c r="IGO32"/>
      <c r="IGP32"/>
      <c r="IGQ32"/>
      <c r="IGR32"/>
      <c r="IGS32"/>
      <c r="IGT32"/>
      <c r="IGU32"/>
      <c r="IGV32"/>
      <c r="IGW32"/>
      <c r="IGX32"/>
      <c r="IGY32"/>
      <c r="IGZ32"/>
      <c r="IHA32"/>
      <c r="IHB32"/>
      <c r="IHC32"/>
      <c r="IHD32"/>
      <c r="IHE32"/>
      <c r="IHF32"/>
      <c r="IHG32"/>
      <c r="IHH32"/>
      <c r="IHI32"/>
      <c r="IHJ32"/>
      <c r="IHK32"/>
      <c r="IHL32"/>
      <c r="IHM32"/>
      <c r="IHN32"/>
      <c r="IHO32"/>
      <c r="IHP32"/>
      <c r="IHQ32"/>
      <c r="IHR32"/>
      <c r="IHS32"/>
      <c r="IHT32"/>
      <c r="IHU32"/>
      <c r="IHV32"/>
      <c r="IHW32"/>
      <c r="IHX32"/>
      <c r="IHY32"/>
      <c r="IHZ32"/>
      <c r="IIA32"/>
      <c r="IIB32"/>
      <c r="IIC32"/>
      <c r="IID32"/>
      <c r="IIE32"/>
      <c r="IIF32"/>
      <c r="IIG32"/>
      <c r="IIH32"/>
      <c r="III32"/>
      <c r="IIJ32"/>
      <c r="IIK32"/>
      <c r="IIL32"/>
      <c r="IIM32"/>
      <c r="IIN32"/>
      <c r="IIO32"/>
      <c r="IIP32"/>
      <c r="IIQ32"/>
      <c r="IIR32"/>
      <c r="IIS32"/>
      <c r="IIT32"/>
      <c r="IIU32"/>
      <c r="IIV32"/>
      <c r="IIW32"/>
      <c r="IIX32"/>
      <c r="IIY32"/>
      <c r="IIZ32"/>
      <c r="IJA32"/>
      <c r="IJB32"/>
      <c r="IJC32"/>
      <c r="IJD32"/>
      <c r="IJE32"/>
      <c r="IJF32"/>
      <c r="IJG32"/>
      <c r="IJH32"/>
      <c r="IJI32"/>
      <c r="IJJ32"/>
      <c r="IJK32"/>
      <c r="IJL32"/>
      <c r="IJM32"/>
      <c r="IJN32"/>
      <c r="IJO32"/>
      <c r="IJP32"/>
      <c r="IJQ32"/>
      <c r="IJR32"/>
      <c r="IJS32"/>
      <c r="IJT32"/>
      <c r="IJU32"/>
      <c r="IJV32"/>
      <c r="IJW32"/>
      <c r="IJX32"/>
      <c r="IJY32"/>
      <c r="IJZ32"/>
      <c r="IKA32"/>
      <c r="IKB32"/>
      <c r="IKC32"/>
      <c r="IKD32"/>
      <c r="IKE32"/>
      <c r="IKF32"/>
      <c r="IKG32"/>
      <c r="IKH32"/>
      <c r="IKI32"/>
      <c r="IKJ32"/>
      <c r="IKK32"/>
      <c r="IKL32"/>
      <c r="IKM32"/>
      <c r="IKN32"/>
      <c r="IKO32"/>
      <c r="IKP32"/>
      <c r="IKQ32"/>
      <c r="IKR32"/>
      <c r="IKS32"/>
      <c r="IKT32"/>
      <c r="IKU32"/>
      <c r="IKV32"/>
      <c r="IKW32"/>
      <c r="IKX32"/>
      <c r="IKY32"/>
      <c r="IKZ32"/>
      <c r="ILA32"/>
      <c r="ILB32"/>
      <c r="ILC32"/>
      <c r="ILD32"/>
      <c r="ILE32"/>
      <c r="ILF32"/>
      <c r="ILG32"/>
      <c r="ILH32"/>
      <c r="ILI32"/>
      <c r="ILJ32"/>
      <c r="ILK32"/>
      <c r="ILL32"/>
      <c r="ILM32"/>
      <c r="ILN32"/>
      <c r="ILO32"/>
      <c r="ILP32"/>
      <c r="ILQ32"/>
      <c r="ILR32"/>
      <c r="ILS32"/>
      <c r="ILT32"/>
      <c r="ILU32"/>
      <c r="ILV32"/>
      <c r="ILW32"/>
      <c r="ILX32"/>
      <c r="ILY32"/>
      <c r="ILZ32"/>
      <c r="IMA32"/>
      <c r="IMB32"/>
      <c r="IMC32"/>
      <c r="IMD32"/>
      <c r="IME32"/>
      <c r="IMF32"/>
      <c r="IMG32"/>
      <c r="IMH32"/>
      <c r="IMI32"/>
      <c r="IMJ32"/>
      <c r="IMK32"/>
      <c r="IML32"/>
      <c r="IMM32"/>
      <c r="IMN32"/>
      <c r="IMO32"/>
      <c r="IMP32"/>
      <c r="IMQ32"/>
      <c r="IMR32"/>
      <c r="IMS32"/>
      <c r="IMT32"/>
      <c r="IMU32"/>
      <c r="IMV32"/>
      <c r="IMW32"/>
      <c r="IMX32"/>
      <c r="IMY32"/>
      <c r="IMZ32"/>
      <c r="INA32"/>
      <c r="INB32"/>
      <c r="INC32"/>
      <c r="IND32"/>
      <c r="INE32"/>
      <c r="INF32"/>
      <c r="ING32"/>
      <c r="INH32"/>
      <c r="INI32"/>
      <c r="INJ32"/>
      <c r="INK32"/>
      <c r="INL32"/>
      <c r="INM32"/>
      <c r="INN32"/>
      <c r="INO32"/>
      <c r="INP32"/>
      <c r="INQ32"/>
      <c r="INR32"/>
      <c r="INS32"/>
      <c r="INT32"/>
      <c r="INU32"/>
      <c r="INV32"/>
      <c r="INW32"/>
      <c r="INX32"/>
      <c r="INY32"/>
      <c r="INZ32"/>
      <c r="IOA32"/>
      <c r="IOB32"/>
      <c r="IOC32"/>
      <c r="IOD32"/>
      <c r="IOE32"/>
      <c r="IOF32"/>
      <c r="IOG32"/>
      <c r="IOH32"/>
      <c r="IOI32"/>
      <c r="IOJ32"/>
      <c r="IOK32"/>
      <c r="IOL32"/>
      <c r="IOM32"/>
      <c r="ION32"/>
      <c r="IOO32"/>
      <c r="IOP32"/>
      <c r="IOQ32"/>
      <c r="IOR32"/>
      <c r="IOS32"/>
      <c r="IOT32"/>
      <c r="IOU32"/>
      <c r="IOV32"/>
      <c r="IOW32"/>
      <c r="IOX32"/>
      <c r="IOY32"/>
      <c r="IOZ32"/>
      <c r="IPA32"/>
      <c r="IPB32"/>
      <c r="IPC32"/>
      <c r="IPD32"/>
      <c r="IPE32"/>
      <c r="IPF32"/>
      <c r="IPG32"/>
      <c r="IPH32"/>
      <c r="IPI32"/>
      <c r="IPJ32"/>
      <c r="IPK32"/>
      <c r="IPL32"/>
      <c r="IPM32"/>
      <c r="IPN32"/>
      <c r="IPO32"/>
      <c r="IPP32"/>
      <c r="IPQ32"/>
      <c r="IPR32"/>
      <c r="IPS32"/>
      <c r="IPT32"/>
      <c r="IPU32"/>
      <c r="IPV32"/>
      <c r="IPW32"/>
      <c r="IPX32"/>
      <c r="IPY32"/>
      <c r="IPZ32"/>
      <c r="IQA32"/>
      <c r="IQB32"/>
      <c r="IQC32"/>
      <c r="IQD32"/>
      <c r="IQE32"/>
      <c r="IQF32"/>
      <c r="IQG32"/>
      <c r="IQH32"/>
      <c r="IQI32"/>
      <c r="IQJ32"/>
      <c r="IQK32"/>
      <c r="IQL32"/>
      <c r="IQM32"/>
      <c r="IQN32"/>
      <c r="IQO32"/>
      <c r="IQP32"/>
      <c r="IQQ32"/>
      <c r="IQR32"/>
      <c r="IQS32"/>
      <c r="IQT32"/>
      <c r="IQU32"/>
      <c r="IQV32"/>
      <c r="IQW32"/>
      <c r="IQX32"/>
      <c r="IQY32"/>
      <c r="IQZ32"/>
      <c r="IRA32"/>
      <c r="IRB32"/>
      <c r="IRC32"/>
      <c r="IRD32"/>
      <c r="IRE32"/>
      <c r="IRF32"/>
      <c r="IRG32"/>
      <c r="IRH32"/>
      <c r="IRI32"/>
      <c r="IRJ32"/>
      <c r="IRK32"/>
      <c r="IRL32"/>
      <c r="IRM32"/>
      <c r="IRN32"/>
      <c r="IRO32"/>
      <c r="IRP32"/>
      <c r="IRQ32"/>
      <c r="IRR32"/>
      <c r="IRS32"/>
      <c r="IRT32"/>
      <c r="IRU32"/>
      <c r="IRV32"/>
      <c r="IRW32"/>
      <c r="IRX32"/>
      <c r="IRY32"/>
      <c r="IRZ32"/>
      <c r="ISA32"/>
      <c r="ISB32"/>
      <c r="ISC32"/>
      <c r="ISD32"/>
      <c r="ISE32"/>
      <c r="ISF32"/>
      <c r="ISG32"/>
      <c r="ISH32"/>
      <c r="ISI32"/>
      <c r="ISJ32"/>
      <c r="ISK32"/>
      <c r="ISL32"/>
      <c r="ISM32"/>
      <c r="ISN32"/>
      <c r="ISO32"/>
      <c r="ISP32"/>
      <c r="ISQ32"/>
      <c r="ISR32"/>
      <c r="ISS32"/>
      <c r="IST32"/>
      <c r="ISU32"/>
      <c r="ISV32"/>
      <c r="ISW32"/>
      <c r="ISX32"/>
      <c r="ISY32"/>
      <c r="ISZ32"/>
      <c r="ITA32"/>
      <c r="ITB32"/>
      <c r="ITC32"/>
      <c r="ITD32"/>
      <c r="ITE32"/>
      <c r="ITF32"/>
      <c r="ITG32"/>
      <c r="ITH32"/>
      <c r="ITI32"/>
      <c r="ITJ32"/>
      <c r="ITK32"/>
      <c r="ITL32"/>
      <c r="ITM32"/>
      <c r="ITN32"/>
      <c r="ITO32"/>
      <c r="ITP32"/>
      <c r="ITQ32"/>
      <c r="ITR32"/>
      <c r="ITS32"/>
      <c r="ITT32"/>
      <c r="ITU32"/>
      <c r="ITV32"/>
      <c r="ITW32"/>
      <c r="ITX32"/>
      <c r="ITY32"/>
      <c r="ITZ32"/>
      <c r="IUA32"/>
      <c r="IUB32"/>
      <c r="IUC32"/>
      <c r="IUD32"/>
      <c r="IUE32"/>
      <c r="IUF32"/>
      <c r="IUG32"/>
      <c r="IUH32"/>
      <c r="IUI32"/>
      <c r="IUJ32"/>
      <c r="IUK32"/>
      <c r="IUL32"/>
      <c r="IUM32"/>
      <c r="IUN32"/>
      <c r="IUO32"/>
      <c r="IUP32"/>
      <c r="IUQ32"/>
      <c r="IUR32"/>
      <c r="IUS32"/>
      <c r="IUT32"/>
      <c r="IUU32"/>
      <c r="IUV32"/>
      <c r="IUW32"/>
      <c r="IUX32"/>
      <c r="IUY32"/>
      <c r="IUZ32"/>
      <c r="IVA32"/>
      <c r="IVB32"/>
      <c r="IVC32"/>
      <c r="IVD32"/>
      <c r="IVE32"/>
      <c r="IVF32"/>
      <c r="IVG32"/>
      <c r="IVH32"/>
      <c r="IVI32"/>
      <c r="IVJ32"/>
      <c r="IVK32"/>
      <c r="IVL32"/>
      <c r="IVM32"/>
      <c r="IVN32"/>
      <c r="IVO32"/>
      <c r="IVP32"/>
      <c r="IVQ32"/>
      <c r="IVR32"/>
      <c r="IVS32"/>
      <c r="IVT32"/>
      <c r="IVU32"/>
      <c r="IVV32"/>
      <c r="IVW32"/>
      <c r="IVX32"/>
      <c r="IVY32"/>
      <c r="IVZ32"/>
      <c r="IWA32"/>
      <c r="IWB32"/>
      <c r="IWC32"/>
      <c r="IWD32"/>
      <c r="IWE32"/>
      <c r="IWF32"/>
      <c r="IWG32"/>
      <c r="IWH32"/>
      <c r="IWI32"/>
      <c r="IWJ32"/>
      <c r="IWK32"/>
      <c r="IWL32"/>
      <c r="IWM32"/>
      <c r="IWN32"/>
      <c r="IWO32"/>
      <c r="IWP32"/>
      <c r="IWQ32"/>
      <c r="IWR32"/>
      <c r="IWS32"/>
      <c r="IWT32"/>
      <c r="IWU32"/>
      <c r="IWV32"/>
      <c r="IWW32"/>
      <c r="IWX32"/>
      <c r="IWY32"/>
      <c r="IWZ32"/>
      <c r="IXA32"/>
      <c r="IXB32"/>
      <c r="IXC32"/>
      <c r="IXD32"/>
      <c r="IXE32"/>
      <c r="IXF32"/>
      <c r="IXG32"/>
      <c r="IXH32"/>
      <c r="IXI32"/>
      <c r="IXJ32"/>
      <c r="IXK32"/>
      <c r="IXL32"/>
      <c r="IXM32"/>
      <c r="IXN32"/>
      <c r="IXO32"/>
      <c r="IXP32"/>
      <c r="IXQ32"/>
      <c r="IXR32"/>
      <c r="IXS32"/>
      <c r="IXT32"/>
      <c r="IXU32"/>
      <c r="IXV32"/>
      <c r="IXW32"/>
      <c r="IXX32"/>
      <c r="IXY32"/>
      <c r="IXZ32"/>
      <c r="IYA32"/>
      <c r="IYB32"/>
      <c r="IYC32"/>
      <c r="IYD32"/>
      <c r="IYE32"/>
      <c r="IYF32"/>
      <c r="IYG32"/>
      <c r="IYH32"/>
      <c r="IYI32"/>
      <c r="IYJ32"/>
      <c r="IYK32"/>
      <c r="IYL32"/>
      <c r="IYM32"/>
      <c r="IYN32"/>
      <c r="IYO32"/>
      <c r="IYP32"/>
      <c r="IYQ32"/>
      <c r="IYR32"/>
      <c r="IYS32"/>
      <c r="IYT32"/>
      <c r="IYU32"/>
      <c r="IYV32"/>
      <c r="IYW32"/>
      <c r="IYX32"/>
      <c r="IYY32"/>
      <c r="IYZ32"/>
      <c r="IZA32"/>
      <c r="IZB32"/>
      <c r="IZC32"/>
      <c r="IZD32"/>
      <c r="IZE32"/>
      <c r="IZF32"/>
      <c r="IZG32"/>
      <c r="IZH32"/>
      <c r="IZI32"/>
      <c r="IZJ32"/>
      <c r="IZK32"/>
      <c r="IZL32"/>
      <c r="IZM32"/>
      <c r="IZN32"/>
      <c r="IZO32"/>
      <c r="IZP32"/>
      <c r="IZQ32"/>
      <c r="IZR32"/>
      <c r="IZS32"/>
      <c r="IZT32"/>
      <c r="IZU32"/>
      <c r="IZV32"/>
      <c r="IZW32"/>
      <c r="IZX32"/>
      <c r="IZY32"/>
      <c r="IZZ32"/>
      <c r="JAA32"/>
      <c r="JAB32"/>
      <c r="JAC32"/>
      <c r="JAD32"/>
      <c r="JAE32"/>
      <c r="JAF32"/>
      <c r="JAG32"/>
      <c r="JAH32"/>
      <c r="JAI32"/>
      <c r="JAJ32"/>
      <c r="JAK32"/>
      <c r="JAL32"/>
      <c r="JAM32"/>
      <c r="JAN32"/>
      <c r="JAO32"/>
      <c r="JAP32"/>
      <c r="JAQ32"/>
      <c r="JAR32"/>
      <c r="JAS32"/>
      <c r="JAT32"/>
      <c r="JAU32"/>
      <c r="JAV32"/>
      <c r="JAW32"/>
      <c r="JAX32"/>
      <c r="JAY32"/>
      <c r="JAZ32"/>
      <c r="JBA32"/>
      <c r="JBB32"/>
      <c r="JBC32"/>
      <c r="JBD32"/>
      <c r="JBE32"/>
      <c r="JBF32"/>
      <c r="JBG32"/>
      <c r="JBH32"/>
      <c r="JBI32"/>
      <c r="JBJ32"/>
      <c r="JBK32"/>
      <c r="JBL32"/>
      <c r="JBM32"/>
      <c r="JBN32"/>
      <c r="JBO32"/>
      <c r="JBP32"/>
      <c r="JBQ32"/>
      <c r="JBR32"/>
      <c r="JBS32"/>
      <c r="JBT32"/>
      <c r="JBU32"/>
      <c r="JBV32"/>
      <c r="JBW32"/>
      <c r="JBX32"/>
      <c r="JBY32"/>
      <c r="JBZ32"/>
      <c r="JCA32"/>
      <c r="JCB32"/>
      <c r="JCC32"/>
      <c r="JCD32"/>
      <c r="JCE32"/>
      <c r="JCF32"/>
      <c r="JCG32"/>
      <c r="JCH32"/>
      <c r="JCI32"/>
      <c r="JCJ32"/>
      <c r="JCK32"/>
      <c r="JCL32"/>
      <c r="JCM32"/>
      <c r="JCN32"/>
      <c r="JCO32"/>
      <c r="JCP32"/>
      <c r="JCQ32"/>
      <c r="JCR32"/>
      <c r="JCS32"/>
      <c r="JCT32"/>
      <c r="JCU32"/>
      <c r="JCV32"/>
      <c r="JCW32"/>
      <c r="JCX32"/>
      <c r="JCY32"/>
      <c r="JCZ32"/>
      <c r="JDA32"/>
      <c r="JDB32"/>
      <c r="JDC32"/>
      <c r="JDD32"/>
      <c r="JDE32"/>
      <c r="JDF32"/>
      <c r="JDG32"/>
      <c r="JDH32"/>
      <c r="JDI32"/>
      <c r="JDJ32"/>
      <c r="JDK32"/>
      <c r="JDL32"/>
      <c r="JDM32"/>
      <c r="JDN32"/>
      <c r="JDO32"/>
      <c r="JDP32"/>
      <c r="JDQ32"/>
      <c r="JDR32"/>
      <c r="JDS32"/>
      <c r="JDT32"/>
      <c r="JDU32"/>
      <c r="JDV32"/>
      <c r="JDW32"/>
      <c r="JDX32"/>
      <c r="JDY32"/>
      <c r="JDZ32"/>
      <c r="JEA32"/>
      <c r="JEB32"/>
      <c r="JEC32"/>
      <c r="JED32"/>
      <c r="JEE32"/>
      <c r="JEF32"/>
      <c r="JEG32"/>
      <c r="JEH32"/>
      <c r="JEI32"/>
      <c r="JEJ32"/>
      <c r="JEK32"/>
      <c r="JEL32"/>
      <c r="JEM32"/>
      <c r="JEN32"/>
      <c r="JEO32"/>
      <c r="JEP32"/>
      <c r="JEQ32"/>
      <c r="JER32"/>
      <c r="JES32"/>
      <c r="JET32"/>
      <c r="JEU32"/>
      <c r="JEV32"/>
      <c r="JEW32"/>
      <c r="JEX32"/>
      <c r="JEY32"/>
      <c r="JEZ32"/>
      <c r="JFA32"/>
      <c r="JFB32"/>
      <c r="JFC32"/>
      <c r="JFD32"/>
      <c r="JFE32"/>
      <c r="JFF32"/>
      <c r="JFG32"/>
      <c r="JFH32"/>
      <c r="JFI32"/>
      <c r="JFJ32"/>
      <c r="JFK32"/>
      <c r="JFL32"/>
      <c r="JFM32"/>
      <c r="JFN32"/>
      <c r="JFO32"/>
      <c r="JFP32"/>
      <c r="JFQ32"/>
      <c r="JFR32"/>
      <c r="JFS32"/>
      <c r="JFT32"/>
      <c r="JFU32"/>
      <c r="JFV32"/>
      <c r="JFW32"/>
      <c r="JFX32"/>
      <c r="JFY32"/>
      <c r="JFZ32"/>
      <c r="JGA32"/>
      <c r="JGB32"/>
      <c r="JGC32"/>
      <c r="JGD32"/>
      <c r="JGE32"/>
      <c r="JGF32"/>
      <c r="JGG32"/>
      <c r="JGH32"/>
      <c r="JGI32"/>
      <c r="JGJ32"/>
      <c r="JGK32"/>
      <c r="JGL32"/>
      <c r="JGM32"/>
      <c r="JGN32"/>
      <c r="JGO32"/>
      <c r="JGP32"/>
      <c r="JGQ32"/>
      <c r="JGR32"/>
      <c r="JGS32"/>
      <c r="JGT32"/>
      <c r="JGU32"/>
      <c r="JGV32"/>
      <c r="JGW32"/>
      <c r="JGX32"/>
      <c r="JGY32"/>
      <c r="JGZ32"/>
      <c r="JHA32"/>
      <c r="JHB32"/>
      <c r="JHC32"/>
      <c r="JHD32"/>
      <c r="JHE32"/>
      <c r="JHF32"/>
      <c r="JHG32"/>
      <c r="JHH32"/>
      <c r="JHI32"/>
      <c r="JHJ32"/>
      <c r="JHK32"/>
      <c r="JHL32"/>
      <c r="JHM32"/>
      <c r="JHN32"/>
      <c r="JHO32"/>
      <c r="JHP32"/>
      <c r="JHQ32"/>
      <c r="JHR32"/>
      <c r="JHS32"/>
      <c r="JHT32"/>
      <c r="JHU32"/>
      <c r="JHV32"/>
      <c r="JHW32"/>
      <c r="JHX32"/>
      <c r="JHY32"/>
      <c r="JHZ32"/>
      <c r="JIA32"/>
      <c r="JIB32"/>
      <c r="JIC32"/>
      <c r="JID32"/>
      <c r="JIE32"/>
      <c r="JIF32"/>
      <c r="JIG32"/>
      <c r="JIH32"/>
      <c r="JII32"/>
      <c r="JIJ32"/>
      <c r="JIK32"/>
      <c r="JIL32"/>
      <c r="JIM32"/>
      <c r="JIN32"/>
      <c r="JIO32"/>
      <c r="JIP32"/>
      <c r="JIQ32"/>
      <c r="JIR32"/>
      <c r="JIS32"/>
      <c r="JIT32"/>
      <c r="JIU32"/>
      <c r="JIV32"/>
      <c r="JIW32"/>
      <c r="JIX32"/>
      <c r="JIY32"/>
      <c r="JIZ32"/>
      <c r="JJA32"/>
      <c r="JJB32"/>
      <c r="JJC32"/>
      <c r="JJD32"/>
      <c r="JJE32"/>
      <c r="JJF32"/>
      <c r="JJG32"/>
      <c r="JJH32"/>
      <c r="JJI32"/>
      <c r="JJJ32"/>
      <c r="JJK32"/>
      <c r="JJL32"/>
      <c r="JJM32"/>
      <c r="JJN32"/>
      <c r="JJO32"/>
      <c r="JJP32"/>
      <c r="JJQ32"/>
      <c r="JJR32"/>
      <c r="JJS32"/>
      <c r="JJT32"/>
      <c r="JJU32"/>
      <c r="JJV32"/>
      <c r="JJW32"/>
      <c r="JJX32"/>
      <c r="JJY32"/>
      <c r="JJZ32"/>
      <c r="JKA32"/>
      <c r="JKB32"/>
      <c r="JKC32"/>
      <c r="JKD32"/>
      <c r="JKE32"/>
      <c r="JKF32"/>
      <c r="JKG32"/>
      <c r="JKH32"/>
      <c r="JKI32"/>
      <c r="JKJ32"/>
      <c r="JKK32"/>
      <c r="JKL32"/>
      <c r="JKM32"/>
      <c r="JKN32"/>
      <c r="JKO32"/>
      <c r="JKP32"/>
      <c r="JKQ32"/>
      <c r="JKR32"/>
      <c r="JKS32"/>
      <c r="JKT32"/>
      <c r="JKU32"/>
      <c r="JKV32"/>
      <c r="JKW32"/>
      <c r="JKX32"/>
      <c r="JKY32"/>
      <c r="JKZ32"/>
      <c r="JLA32"/>
      <c r="JLB32"/>
      <c r="JLC32"/>
      <c r="JLD32"/>
      <c r="JLE32"/>
      <c r="JLF32"/>
      <c r="JLG32"/>
      <c r="JLH32"/>
      <c r="JLI32"/>
      <c r="JLJ32"/>
      <c r="JLK32"/>
      <c r="JLL32"/>
      <c r="JLM32"/>
      <c r="JLN32"/>
      <c r="JLO32"/>
      <c r="JLP32"/>
      <c r="JLQ32"/>
      <c r="JLR32"/>
      <c r="JLS32"/>
      <c r="JLT32"/>
      <c r="JLU32"/>
      <c r="JLV32"/>
      <c r="JLW32"/>
      <c r="JLX32"/>
      <c r="JLY32"/>
      <c r="JLZ32"/>
      <c r="JMA32"/>
      <c r="JMB32"/>
      <c r="JMC32"/>
      <c r="JMD32"/>
      <c r="JME32"/>
      <c r="JMF32"/>
      <c r="JMG32"/>
      <c r="JMH32"/>
      <c r="JMI32"/>
      <c r="JMJ32"/>
      <c r="JMK32"/>
      <c r="JML32"/>
      <c r="JMM32"/>
      <c r="JMN32"/>
      <c r="JMO32"/>
      <c r="JMP32"/>
      <c r="JMQ32"/>
      <c r="JMR32"/>
      <c r="JMS32"/>
      <c r="JMT32"/>
      <c r="JMU32"/>
      <c r="JMV32"/>
      <c r="JMW32"/>
      <c r="JMX32"/>
      <c r="JMY32"/>
      <c r="JMZ32"/>
      <c r="JNA32"/>
      <c r="JNB32"/>
      <c r="JNC32"/>
      <c r="JND32"/>
      <c r="JNE32"/>
      <c r="JNF32"/>
      <c r="JNG32"/>
      <c r="JNH32"/>
      <c r="JNI32"/>
      <c r="JNJ32"/>
      <c r="JNK32"/>
      <c r="JNL32"/>
      <c r="JNM32"/>
      <c r="JNN32"/>
      <c r="JNO32"/>
      <c r="JNP32"/>
      <c r="JNQ32"/>
      <c r="JNR32"/>
      <c r="JNS32"/>
      <c r="JNT32"/>
      <c r="JNU32"/>
      <c r="JNV32"/>
      <c r="JNW32"/>
      <c r="JNX32"/>
      <c r="JNY32"/>
      <c r="JNZ32"/>
      <c r="JOA32"/>
      <c r="JOB32"/>
      <c r="JOC32"/>
      <c r="JOD32"/>
      <c r="JOE32"/>
      <c r="JOF32"/>
      <c r="JOG32"/>
      <c r="JOH32"/>
      <c r="JOI32"/>
      <c r="JOJ32"/>
      <c r="JOK32"/>
      <c r="JOL32"/>
      <c r="JOM32"/>
      <c r="JON32"/>
      <c r="JOO32"/>
      <c r="JOP32"/>
      <c r="JOQ32"/>
      <c r="JOR32"/>
      <c r="JOS32"/>
      <c r="JOT32"/>
      <c r="JOU32"/>
      <c r="JOV32"/>
      <c r="JOW32"/>
      <c r="JOX32"/>
      <c r="JOY32"/>
      <c r="JOZ32"/>
      <c r="JPA32"/>
      <c r="JPB32"/>
      <c r="JPC32"/>
      <c r="JPD32"/>
      <c r="JPE32"/>
      <c r="JPF32"/>
      <c r="JPG32"/>
      <c r="JPH32"/>
      <c r="JPI32"/>
      <c r="JPJ32"/>
      <c r="JPK32"/>
      <c r="JPL32"/>
      <c r="JPM32"/>
      <c r="JPN32"/>
      <c r="JPO32"/>
      <c r="JPP32"/>
      <c r="JPQ32"/>
      <c r="JPR32"/>
      <c r="JPS32"/>
      <c r="JPT32"/>
      <c r="JPU32"/>
      <c r="JPV32"/>
      <c r="JPW32"/>
      <c r="JPX32"/>
      <c r="JPY32"/>
      <c r="JPZ32"/>
      <c r="JQA32"/>
      <c r="JQB32"/>
      <c r="JQC32"/>
      <c r="JQD32"/>
      <c r="JQE32"/>
      <c r="JQF32"/>
      <c r="JQG32"/>
      <c r="JQH32"/>
      <c r="JQI32"/>
      <c r="JQJ32"/>
      <c r="JQK32"/>
      <c r="JQL32"/>
      <c r="JQM32"/>
      <c r="JQN32"/>
      <c r="JQO32"/>
      <c r="JQP32"/>
      <c r="JQQ32"/>
      <c r="JQR32"/>
      <c r="JQS32"/>
      <c r="JQT32"/>
      <c r="JQU32"/>
      <c r="JQV32"/>
      <c r="JQW32"/>
      <c r="JQX32"/>
      <c r="JQY32"/>
      <c r="JQZ32"/>
      <c r="JRA32"/>
      <c r="JRB32"/>
      <c r="JRC32"/>
      <c r="JRD32"/>
      <c r="JRE32"/>
      <c r="JRF32"/>
      <c r="JRG32"/>
      <c r="JRH32"/>
      <c r="JRI32"/>
      <c r="JRJ32"/>
      <c r="JRK32"/>
      <c r="JRL32"/>
      <c r="JRM32"/>
      <c r="JRN32"/>
      <c r="JRO32"/>
      <c r="JRP32"/>
      <c r="JRQ32"/>
      <c r="JRR32"/>
      <c r="JRS32"/>
      <c r="JRT32"/>
      <c r="JRU32"/>
      <c r="JRV32"/>
      <c r="JRW32"/>
      <c r="JRX32"/>
      <c r="JRY32"/>
      <c r="JRZ32"/>
      <c r="JSA32"/>
      <c r="JSB32"/>
      <c r="JSC32"/>
      <c r="JSD32"/>
      <c r="JSE32"/>
      <c r="JSF32"/>
      <c r="JSG32"/>
      <c r="JSH32"/>
      <c r="JSI32"/>
      <c r="JSJ32"/>
      <c r="JSK32"/>
      <c r="JSL32"/>
      <c r="JSM32"/>
      <c r="JSN32"/>
      <c r="JSO32"/>
      <c r="JSP32"/>
      <c r="JSQ32"/>
      <c r="JSR32"/>
      <c r="JSS32"/>
      <c r="JST32"/>
      <c r="JSU32"/>
      <c r="JSV32"/>
      <c r="JSW32"/>
      <c r="JSX32"/>
      <c r="JSY32"/>
      <c r="JSZ32"/>
      <c r="JTA32"/>
      <c r="JTB32"/>
      <c r="JTC32"/>
      <c r="JTD32"/>
      <c r="JTE32"/>
      <c r="JTF32"/>
      <c r="JTG32"/>
      <c r="JTH32"/>
      <c r="JTI32"/>
      <c r="JTJ32"/>
      <c r="JTK32"/>
      <c r="JTL32"/>
      <c r="JTM32"/>
      <c r="JTN32"/>
      <c r="JTO32"/>
      <c r="JTP32"/>
      <c r="JTQ32"/>
      <c r="JTR32"/>
      <c r="JTS32"/>
      <c r="JTT32"/>
      <c r="JTU32"/>
      <c r="JTV32"/>
      <c r="JTW32"/>
      <c r="JTX32"/>
      <c r="JTY32"/>
      <c r="JTZ32"/>
      <c r="JUA32"/>
      <c r="JUB32"/>
      <c r="JUC32"/>
      <c r="JUD32"/>
      <c r="JUE32"/>
      <c r="JUF32"/>
      <c r="JUG32"/>
      <c r="JUH32"/>
      <c r="JUI32"/>
      <c r="JUJ32"/>
      <c r="JUK32"/>
      <c r="JUL32"/>
      <c r="JUM32"/>
      <c r="JUN32"/>
      <c r="JUO32"/>
      <c r="JUP32"/>
      <c r="JUQ32"/>
      <c r="JUR32"/>
      <c r="JUS32"/>
      <c r="JUT32"/>
      <c r="JUU32"/>
      <c r="JUV32"/>
      <c r="JUW32"/>
      <c r="JUX32"/>
      <c r="JUY32"/>
      <c r="JUZ32"/>
      <c r="JVA32"/>
      <c r="JVB32"/>
      <c r="JVC32"/>
      <c r="JVD32"/>
      <c r="JVE32"/>
      <c r="JVF32"/>
      <c r="JVG32"/>
      <c r="JVH32"/>
      <c r="JVI32"/>
      <c r="JVJ32"/>
      <c r="JVK32"/>
      <c r="JVL32"/>
      <c r="JVM32"/>
      <c r="JVN32"/>
      <c r="JVO32"/>
      <c r="JVP32"/>
      <c r="JVQ32"/>
      <c r="JVR32"/>
      <c r="JVS32"/>
      <c r="JVT32"/>
      <c r="JVU32"/>
      <c r="JVV32"/>
      <c r="JVW32"/>
      <c r="JVX32"/>
      <c r="JVY32"/>
      <c r="JVZ32"/>
      <c r="JWA32"/>
      <c r="JWB32"/>
      <c r="JWC32"/>
      <c r="JWD32"/>
      <c r="JWE32"/>
      <c r="JWF32"/>
      <c r="JWG32"/>
      <c r="JWH32"/>
      <c r="JWI32"/>
      <c r="JWJ32"/>
      <c r="JWK32"/>
      <c r="JWL32"/>
      <c r="JWM32"/>
      <c r="JWN32"/>
      <c r="JWO32"/>
      <c r="JWP32"/>
      <c r="JWQ32"/>
      <c r="JWR32"/>
      <c r="JWS32"/>
      <c r="JWT32"/>
      <c r="JWU32"/>
      <c r="JWV32"/>
      <c r="JWW32"/>
      <c r="JWX32"/>
      <c r="JWY32"/>
      <c r="JWZ32"/>
      <c r="JXA32"/>
      <c r="JXB32"/>
      <c r="JXC32"/>
      <c r="JXD32"/>
      <c r="JXE32"/>
      <c r="JXF32"/>
      <c r="JXG32"/>
      <c r="JXH32"/>
      <c r="JXI32"/>
      <c r="JXJ32"/>
      <c r="JXK32"/>
      <c r="JXL32"/>
      <c r="JXM32"/>
      <c r="JXN32"/>
      <c r="JXO32"/>
      <c r="JXP32"/>
      <c r="JXQ32"/>
      <c r="JXR32"/>
      <c r="JXS32"/>
      <c r="JXT32"/>
      <c r="JXU32"/>
      <c r="JXV32"/>
      <c r="JXW32"/>
      <c r="JXX32"/>
      <c r="JXY32"/>
      <c r="JXZ32"/>
      <c r="JYA32"/>
      <c r="JYB32"/>
      <c r="JYC32"/>
      <c r="JYD32"/>
      <c r="JYE32"/>
      <c r="JYF32"/>
      <c r="JYG32"/>
      <c r="JYH32"/>
      <c r="JYI32"/>
      <c r="JYJ32"/>
      <c r="JYK32"/>
      <c r="JYL32"/>
      <c r="JYM32"/>
      <c r="JYN32"/>
      <c r="JYO32"/>
      <c r="JYP32"/>
      <c r="JYQ32"/>
      <c r="JYR32"/>
      <c r="JYS32"/>
      <c r="JYT32"/>
      <c r="JYU32"/>
      <c r="JYV32"/>
      <c r="JYW32"/>
      <c r="JYX32"/>
      <c r="JYY32"/>
      <c r="JYZ32"/>
      <c r="JZA32"/>
      <c r="JZB32"/>
      <c r="JZC32"/>
      <c r="JZD32"/>
      <c r="JZE32"/>
      <c r="JZF32"/>
      <c r="JZG32"/>
      <c r="JZH32"/>
      <c r="JZI32"/>
      <c r="JZJ32"/>
      <c r="JZK32"/>
      <c r="JZL32"/>
      <c r="JZM32"/>
      <c r="JZN32"/>
      <c r="JZO32"/>
      <c r="JZP32"/>
      <c r="JZQ32"/>
      <c r="JZR32"/>
      <c r="JZS32"/>
      <c r="JZT32"/>
      <c r="JZU32"/>
      <c r="JZV32"/>
      <c r="JZW32"/>
      <c r="JZX32"/>
      <c r="JZY32"/>
      <c r="JZZ32"/>
      <c r="KAA32"/>
      <c r="KAB32"/>
      <c r="KAC32"/>
      <c r="KAD32"/>
      <c r="KAE32"/>
      <c r="KAF32"/>
      <c r="KAG32"/>
      <c r="KAH32"/>
      <c r="KAI32"/>
      <c r="KAJ32"/>
      <c r="KAK32"/>
      <c r="KAL32"/>
      <c r="KAM32"/>
      <c r="KAN32"/>
      <c r="KAO32"/>
      <c r="KAP32"/>
      <c r="KAQ32"/>
      <c r="KAR32"/>
      <c r="KAS32"/>
      <c r="KAT32"/>
      <c r="KAU32"/>
      <c r="KAV32"/>
      <c r="KAW32"/>
      <c r="KAX32"/>
      <c r="KAY32"/>
      <c r="KAZ32"/>
      <c r="KBA32"/>
      <c r="KBB32"/>
      <c r="KBC32"/>
      <c r="KBD32"/>
      <c r="KBE32"/>
      <c r="KBF32"/>
      <c r="KBG32"/>
      <c r="KBH32"/>
      <c r="KBI32"/>
      <c r="KBJ32"/>
      <c r="KBK32"/>
      <c r="KBL32"/>
      <c r="KBM32"/>
      <c r="KBN32"/>
      <c r="KBO32"/>
      <c r="KBP32"/>
      <c r="KBQ32"/>
      <c r="KBR32"/>
      <c r="KBS32"/>
      <c r="KBT32"/>
      <c r="KBU32"/>
      <c r="KBV32"/>
      <c r="KBW32"/>
      <c r="KBX32"/>
      <c r="KBY32"/>
      <c r="KBZ32"/>
      <c r="KCA32"/>
      <c r="KCB32"/>
      <c r="KCC32"/>
      <c r="KCD32"/>
      <c r="KCE32"/>
      <c r="KCF32"/>
      <c r="KCG32"/>
      <c r="KCH32"/>
      <c r="KCI32"/>
      <c r="KCJ32"/>
      <c r="KCK32"/>
      <c r="KCL32"/>
      <c r="KCM32"/>
      <c r="KCN32"/>
      <c r="KCO32"/>
      <c r="KCP32"/>
      <c r="KCQ32"/>
      <c r="KCR32"/>
      <c r="KCS32"/>
      <c r="KCT32"/>
      <c r="KCU32"/>
      <c r="KCV32"/>
      <c r="KCW32"/>
      <c r="KCX32"/>
      <c r="KCY32"/>
      <c r="KCZ32"/>
      <c r="KDA32"/>
      <c r="KDB32"/>
      <c r="KDC32"/>
      <c r="KDD32"/>
      <c r="KDE32"/>
      <c r="KDF32"/>
      <c r="KDG32"/>
      <c r="KDH32"/>
      <c r="KDI32"/>
      <c r="KDJ32"/>
      <c r="KDK32"/>
      <c r="KDL32"/>
      <c r="KDM32"/>
      <c r="KDN32"/>
      <c r="KDO32"/>
      <c r="KDP32"/>
      <c r="KDQ32"/>
      <c r="KDR32"/>
      <c r="KDS32"/>
      <c r="KDT32"/>
      <c r="KDU32"/>
      <c r="KDV32"/>
      <c r="KDW32"/>
      <c r="KDX32"/>
      <c r="KDY32"/>
      <c r="KDZ32"/>
      <c r="KEA32"/>
      <c r="KEB32"/>
      <c r="KEC32"/>
      <c r="KED32"/>
      <c r="KEE32"/>
      <c r="KEF32"/>
      <c r="KEG32"/>
      <c r="KEH32"/>
      <c r="KEI32"/>
      <c r="KEJ32"/>
      <c r="KEK32"/>
      <c r="KEL32"/>
      <c r="KEM32"/>
      <c r="KEN32"/>
      <c r="KEO32"/>
      <c r="KEP32"/>
      <c r="KEQ32"/>
      <c r="KER32"/>
      <c r="KES32"/>
      <c r="KET32"/>
      <c r="KEU32"/>
      <c r="KEV32"/>
      <c r="KEW32"/>
      <c r="KEX32"/>
      <c r="KEY32"/>
      <c r="KEZ32"/>
      <c r="KFA32"/>
      <c r="KFB32"/>
      <c r="KFC32"/>
      <c r="KFD32"/>
      <c r="KFE32"/>
      <c r="KFF32"/>
      <c r="KFG32"/>
      <c r="KFH32"/>
      <c r="KFI32"/>
      <c r="KFJ32"/>
      <c r="KFK32"/>
      <c r="KFL32"/>
      <c r="KFM32"/>
      <c r="KFN32"/>
      <c r="KFO32"/>
      <c r="KFP32"/>
      <c r="KFQ32"/>
      <c r="KFR32"/>
      <c r="KFS32"/>
      <c r="KFT32"/>
      <c r="KFU32"/>
      <c r="KFV32"/>
      <c r="KFW32"/>
      <c r="KFX32"/>
      <c r="KFY32"/>
      <c r="KFZ32"/>
      <c r="KGA32"/>
      <c r="KGB32"/>
      <c r="KGC32"/>
      <c r="KGD32"/>
      <c r="KGE32"/>
      <c r="KGF32"/>
      <c r="KGG32"/>
      <c r="KGH32"/>
      <c r="KGI32"/>
      <c r="KGJ32"/>
      <c r="KGK32"/>
      <c r="KGL32"/>
      <c r="KGM32"/>
      <c r="KGN32"/>
      <c r="KGO32"/>
      <c r="KGP32"/>
      <c r="KGQ32"/>
      <c r="KGR32"/>
      <c r="KGS32"/>
      <c r="KGT32"/>
      <c r="KGU32"/>
      <c r="KGV32"/>
      <c r="KGW32"/>
      <c r="KGX32"/>
      <c r="KGY32"/>
      <c r="KGZ32"/>
      <c r="KHA32"/>
      <c r="KHB32"/>
      <c r="KHC32"/>
      <c r="KHD32"/>
      <c r="KHE32"/>
      <c r="KHF32"/>
      <c r="KHG32"/>
      <c r="KHH32"/>
      <c r="KHI32"/>
      <c r="KHJ32"/>
      <c r="KHK32"/>
      <c r="KHL32"/>
      <c r="KHM32"/>
      <c r="KHN32"/>
      <c r="KHO32"/>
      <c r="KHP32"/>
      <c r="KHQ32"/>
      <c r="KHR32"/>
      <c r="KHS32"/>
      <c r="KHT32"/>
      <c r="KHU32"/>
      <c r="KHV32"/>
      <c r="KHW32"/>
      <c r="KHX32"/>
      <c r="KHY32"/>
      <c r="KHZ32"/>
      <c r="KIA32"/>
      <c r="KIB32"/>
      <c r="KIC32"/>
      <c r="KID32"/>
      <c r="KIE32"/>
      <c r="KIF32"/>
      <c r="KIG32"/>
      <c r="KIH32"/>
      <c r="KII32"/>
      <c r="KIJ32"/>
      <c r="KIK32"/>
      <c r="KIL32"/>
      <c r="KIM32"/>
      <c r="KIN32"/>
      <c r="KIO32"/>
      <c r="KIP32"/>
      <c r="KIQ32"/>
      <c r="KIR32"/>
      <c r="KIS32"/>
      <c r="KIT32"/>
      <c r="KIU32"/>
      <c r="KIV32"/>
      <c r="KIW32"/>
      <c r="KIX32"/>
      <c r="KIY32"/>
      <c r="KIZ32"/>
      <c r="KJA32"/>
      <c r="KJB32"/>
      <c r="KJC32"/>
      <c r="KJD32"/>
      <c r="KJE32"/>
      <c r="KJF32"/>
      <c r="KJG32"/>
      <c r="KJH32"/>
      <c r="KJI32"/>
      <c r="KJJ32"/>
      <c r="KJK32"/>
      <c r="KJL32"/>
      <c r="KJM32"/>
      <c r="KJN32"/>
      <c r="KJO32"/>
      <c r="KJP32"/>
      <c r="KJQ32"/>
      <c r="KJR32"/>
      <c r="KJS32"/>
      <c r="KJT32"/>
      <c r="KJU32"/>
      <c r="KJV32"/>
      <c r="KJW32"/>
      <c r="KJX32"/>
      <c r="KJY32"/>
      <c r="KJZ32"/>
      <c r="KKA32"/>
      <c r="KKB32"/>
      <c r="KKC32"/>
      <c r="KKD32"/>
      <c r="KKE32"/>
      <c r="KKF32"/>
      <c r="KKG32"/>
      <c r="KKH32"/>
      <c r="KKI32"/>
      <c r="KKJ32"/>
      <c r="KKK32"/>
      <c r="KKL32"/>
      <c r="KKM32"/>
      <c r="KKN32"/>
      <c r="KKO32"/>
      <c r="KKP32"/>
      <c r="KKQ32"/>
      <c r="KKR32"/>
      <c r="KKS32"/>
      <c r="KKT32"/>
      <c r="KKU32"/>
      <c r="KKV32"/>
      <c r="KKW32"/>
      <c r="KKX32"/>
      <c r="KKY32"/>
      <c r="KKZ32"/>
      <c r="KLA32"/>
      <c r="KLB32"/>
      <c r="KLC32"/>
      <c r="KLD32"/>
      <c r="KLE32"/>
      <c r="KLF32"/>
      <c r="KLG32"/>
      <c r="KLH32"/>
      <c r="KLI32"/>
      <c r="KLJ32"/>
      <c r="KLK32"/>
      <c r="KLL32"/>
      <c r="KLM32"/>
      <c r="KLN32"/>
      <c r="KLO32"/>
      <c r="KLP32"/>
      <c r="KLQ32"/>
      <c r="KLR32"/>
      <c r="KLS32"/>
      <c r="KLT32"/>
      <c r="KLU32"/>
      <c r="KLV32"/>
      <c r="KLW32"/>
      <c r="KLX32"/>
      <c r="KLY32"/>
      <c r="KLZ32"/>
      <c r="KMA32"/>
      <c r="KMB32"/>
      <c r="KMC32"/>
      <c r="KMD32"/>
      <c r="KME32"/>
      <c r="KMF32"/>
      <c r="KMG32"/>
      <c r="KMH32"/>
      <c r="KMI32"/>
      <c r="KMJ32"/>
      <c r="KMK32"/>
      <c r="KML32"/>
      <c r="KMM32"/>
      <c r="KMN32"/>
      <c r="KMO32"/>
      <c r="KMP32"/>
      <c r="KMQ32"/>
      <c r="KMR32"/>
      <c r="KMS32"/>
      <c r="KMT32"/>
      <c r="KMU32"/>
      <c r="KMV32"/>
      <c r="KMW32"/>
      <c r="KMX32"/>
      <c r="KMY32"/>
      <c r="KMZ32"/>
      <c r="KNA32"/>
      <c r="KNB32"/>
      <c r="KNC32"/>
      <c r="KND32"/>
      <c r="KNE32"/>
      <c r="KNF32"/>
      <c r="KNG32"/>
      <c r="KNH32"/>
      <c r="KNI32"/>
      <c r="KNJ32"/>
      <c r="KNK32"/>
      <c r="KNL32"/>
      <c r="KNM32"/>
      <c r="KNN32"/>
      <c r="KNO32"/>
      <c r="KNP32"/>
      <c r="KNQ32"/>
      <c r="KNR32"/>
      <c r="KNS32"/>
      <c r="KNT32"/>
      <c r="KNU32"/>
      <c r="KNV32"/>
      <c r="KNW32"/>
      <c r="KNX32"/>
      <c r="KNY32"/>
      <c r="KNZ32"/>
      <c r="KOA32"/>
      <c r="KOB32"/>
      <c r="KOC32"/>
      <c r="KOD32"/>
      <c r="KOE32"/>
      <c r="KOF32"/>
      <c r="KOG32"/>
      <c r="KOH32"/>
      <c r="KOI32"/>
      <c r="KOJ32"/>
      <c r="KOK32"/>
      <c r="KOL32"/>
      <c r="KOM32"/>
      <c r="KON32"/>
      <c r="KOO32"/>
      <c r="KOP32"/>
      <c r="KOQ32"/>
      <c r="KOR32"/>
      <c r="KOS32"/>
      <c r="KOT32"/>
      <c r="KOU32"/>
      <c r="KOV32"/>
      <c r="KOW32"/>
      <c r="KOX32"/>
      <c r="KOY32"/>
      <c r="KOZ32"/>
      <c r="KPA32"/>
      <c r="KPB32"/>
      <c r="KPC32"/>
      <c r="KPD32"/>
      <c r="KPE32"/>
      <c r="KPF32"/>
      <c r="KPG32"/>
      <c r="KPH32"/>
      <c r="KPI32"/>
      <c r="KPJ32"/>
      <c r="KPK32"/>
      <c r="KPL32"/>
      <c r="KPM32"/>
      <c r="KPN32"/>
      <c r="KPO32"/>
      <c r="KPP32"/>
      <c r="KPQ32"/>
      <c r="KPR32"/>
      <c r="KPS32"/>
      <c r="KPT32"/>
      <c r="KPU32"/>
      <c r="KPV32"/>
      <c r="KPW32"/>
      <c r="KPX32"/>
      <c r="KPY32"/>
      <c r="KPZ32"/>
      <c r="KQA32"/>
      <c r="KQB32"/>
      <c r="KQC32"/>
      <c r="KQD32"/>
      <c r="KQE32"/>
      <c r="KQF32"/>
      <c r="KQG32"/>
      <c r="KQH32"/>
      <c r="KQI32"/>
      <c r="KQJ32"/>
      <c r="KQK32"/>
      <c r="KQL32"/>
      <c r="KQM32"/>
      <c r="KQN32"/>
      <c r="KQO32"/>
      <c r="KQP32"/>
      <c r="KQQ32"/>
      <c r="KQR32"/>
      <c r="KQS32"/>
      <c r="KQT32"/>
      <c r="KQU32"/>
      <c r="KQV32"/>
      <c r="KQW32"/>
      <c r="KQX32"/>
      <c r="KQY32"/>
      <c r="KQZ32"/>
      <c r="KRA32"/>
      <c r="KRB32"/>
      <c r="KRC32"/>
      <c r="KRD32"/>
      <c r="KRE32"/>
      <c r="KRF32"/>
      <c r="KRG32"/>
      <c r="KRH32"/>
      <c r="KRI32"/>
      <c r="KRJ32"/>
      <c r="KRK32"/>
      <c r="KRL32"/>
      <c r="KRM32"/>
      <c r="KRN32"/>
      <c r="KRO32"/>
      <c r="KRP32"/>
      <c r="KRQ32"/>
      <c r="KRR32"/>
      <c r="KRS32"/>
      <c r="KRT32"/>
      <c r="KRU32"/>
      <c r="KRV32"/>
      <c r="KRW32"/>
      <c r="KRX32"/>
      <c r="KRY32"/>
      <c r="KRZ32"/>
      <c r="KSA32"/>
      <c r="KSB32"/>
      <c r="KSC32"/>
      <c r="KSD32"/>
      <c r="KSE32"/>
      <c r="KSF32"/>
      <c r="KSG32"/>
      <c r="KSH32"/>
      <c r="KSI32"/>
      <c r="KSJ32"/>
      <c r="KSK32"/>
      <c r="KSL32"/>
      <c r="KSM32"/>
      <c r="KSN32"/>
      <c r="KSO32"/>
      <c r="KSP32"/>
      <c r="KSQ32"/>
      <c r="KSR32"/>
      <c r="KSS32"/>
      <c r="KST32"/>
      <c r="KSU32"/>
      <c r="KSV32"/>
      <c r="KSW32"/>
      <c r="KSX32"/>
      <c r="KSY32"/>
      <c r="KSZ32"/>
      <c r="KTA32"/>
      <c r="KTB32"/>
      <c r="KTC32"/>
      <c r="KTD32"/>
      <c r="KTE32"/>
      <c r="KTF32"/>
      <c r="KTG32"/>
      <c r="KTH32"/>
      <c r="KTI32"/>
      <c r="KTJ32"/>
      <c r="KTK32"/>
      <c r="KTL32"/>
      <c r="KTM32"/>
      <c r="KTN32"/>
      <c r="KTO32"/>
      <c r="KTP32"/>
      <c r="KTQ32"/>
      <c r="KTR32"/>
      <c r="KTS32"/>
      <c r="KTT32"/>
      <c r="KTU32"/>
      <c r="KTV32"/>
      <c r="KTW32"/>
      <c r="KTX32"/>
      <c r="KTY32"/>
      <c r="KTZ32"/>
      <c r="KUA32"/>
      <c r="KUB32"/>
      <c r="KUC32"/>
      <c r="KUD32"/>
      <c r="KUE32"/>
      <c r="KUF32"/>
      <c r="KUG32"/>
      <c r="KUH32"/>
      <c r="KUI32"/>
      <c r="KUJ32"/>
      <c r="KUK32"/>
      <c r="KUL32"/>
      <c r="KUM32"/>
      <c r="KUN32"/>
      <c r="KUO32"/>
      <c r="KUP32"/>
      <c r="KUQ32"/>
      <c r="KUR32"/>
      <c r="KUS32"/>
      <c r="KUT32"/>
      <c r="KUU32"/>
      <c r="KUV32"/>
      <c r="KUW32"/>
      <c r="KUX32"/>
      <c r="KUY32"/>
      <c r="KUZ32"/>
      <c r="KVA32"/>
      <c r="KVB32"/>
      <c r="KVC32"/>
      <c r="KVD32"/>
      <c r="KVE32"/>
      <c r="KVF32"/>
      <c r="KVG32"/>
      <c r="KVH32"/>
      <c r="KVI32"/>
      <c r="KVJ32"/>
      <c r="KVK32"/>
      <c r="KVL32"/>
      <c r="KVM32"/>
      <c r="KVN32"/>
      <c r="KVO32"/>
      <c r="KVP32"/>
      <c r="KVQ32"/>
      <c r="KVR32"/>
      <c r="KVS32"/>
      <c r="KVT32"/>
      <c r="KVU32"/>
      <c r="KVV32"/>
      <c r="KVW32"/>
      <c r="KVX32"/>
      <c r="KVY32"/>
      <c r="KVZ32"/>
      <c r="KWA32"/>
      <c r="KWB32"/>
      <c r="KWC32"/>
      <c r="KWD32"/>
      <c r="KWE32"/>
      <c r="KWF32"/>
      <c r="KWG32"/>
      <c r="KWH32"/>
      <c r="KWI32"/>
      <c r="KWJ32"/>
      <c r="KWK32"/>
      <c r="KWL32"/>
      <c r="KWM32"/>
      <c r="KWN32"/>
      <c r="KWO32"/>
      <c r="KWP32"/>
      <c r="KWQ32"/>
      <c r="KWR32"/>
      <c r="KWS32"/>
      <c r="KWT32"/>
      <c r="KWU32"/>
      <c r="KWV32"/>
      <c r="KWW32"/>
      <c r="KWX32"/>
      <c r="KWY32"/>
      <c r="KWZ32"/>
      <c r="KXA32"/>
      <c r="KXB32"/>
      <c r="KXC32"/>
      <c r="KXD32"/>
      <c r="KXE32"/>
      <c r="KXF32"/>
      <c r="KXG32"/>
      <c r="KXH32"/>
      <c r="KXI32"/>
      <c r="KXJ32"/>
      <c r="KXK32"/>
      <c r="KXL32"/>
      <c r="KXM32"/>
      <c r="KXN32"/>
      <c r="KXO32"/>
      <c r="KXP32"/>
      <c r="KXQ32"/>
      <c r="KXR32"/>
      <c r="KXS32"/>
      <c r="KXT32"/>
      <c r="KXU32"/>
      <c r="KXV32"/>
      <c r="KXW32"/>
      <c r="KXX32"/>
      <c r="KXY32"/>
      <c r="KXZ32"/>
      <c r="KYA32"/>
      <c r="KYB32"/>
      <c r="KYC32"/>
      <c r="KYD32"/>
      <c r="KYE32"/>
      <c r="KYF32"/>
      <c r="KYG32"/>
      <c r="KYH32"/>
      <c r="KYI32"/>
      <c r="KYJ32"/>
      <c r="KYK32"/>
      <c r="KYL32"/>
      <c r="KYM32"/>
      <c r="KYN32"/>
      <c r="KYO32"/>
      <c r="KYP32"/>
      <c r="KYQ32"/>
      <c r="KYR32"/>
      <c r="KYS32"/>
      <c r="KYT32"/>
      <c r="KYU32"/>
      <c r="KYV32"/>
      <c r="KYW32"/>
      <c r="KYX32"/>
      <c r="KYY32"/>
      <c r="KYZ32"/>
      <c r="KZA32"/>
      <c r="KZB32"/>
      <c r="KZC32"/>
      <c r="KZD32"/>
      <c r="KZE32"/>
      <c r="KZF32"/>
      <c r="KZG32"/>
      <c r="KZH32"/>
      <c r="KZI32"/>
      <c r="KZJ32"/>
      <c r="KZK32"/>
      <c r="KZL32"/>
      <c r="KZM32"/>
      <c r="KZN32"/>
      <c r="KZO32"/>
      <c r="KZP32"/>
      <c r="KZQ32"/>
      <c r="KZR32"/>
      <c r="KZS32"/>
      <c r="KZT32"/>
      <c r="KZU32"/>
      <c r="KZV32"/>
      <c r="KZW32"/>
      <c r="KZX32"/>
      <c r="KZY32"/>
      <c r="KZZ32"/>
      <c r="LAA32"/>
      <c r="LAB32"/>
      <c r="LAC32"/>
      <c r="LAD32"/>
      <c r="LAE32"/>
      <c r="LAF32"/>
      <c r="LAG32"/>
      <c r="LAH32"/>
      <c r="LAI32"/>
      <c r="LAJ32"/>
      <c r="LAK32"/>
      <c r="LAL32"/>
      <c r="LAM32"/>
      <c r="LAN32"/>
      <c r="LAO32"/>
      <c r="LAP32"/>
      <c r="LAQ32"/>
      <c r="LAR32"/>
      <c r="LAS32"/>
      <c r="LAT32"/>
      <c r="LAU32"/>
      <c r="LAV32"/>
      <c r="LAW32"/>
      <c r="LAX32"/>
      <c r="LAY32"/>
      <c r="LAZ32"/>
      <c r="LBA32"/>
      <c r="LBB32"/>
      <c r="LBC32"/>
      <c r="LBD32"/>
      <c r="LBE32"/>
      <c r="LBF32"/>
      <c r="LBG32"/>
      <c r="LBH32"/>
      <c r="LBI32"/>
      <c r="LBJ32"/>
      <c r="LBK32"/>
      <c r="LBL32"/>
      <c r="LBM32"/>
      <c r="LBN32"/>
      <c r="LBO32"/>
      <c r="LBP32"/>
      <c r="LBQ32"/>
      <c r="LBR32"/>
      <c r="LBS32"/>
      <c r="LBT32"/>
      <c r="LBU32"/>
      <c r="LBV32"/>
      <c r="LBW32"/>
      <c r="LBX32"/>
      <c r="LBY32"/>
      <c r="LBZ32"/>
      <c r="LCA32"/>
      <c r="LCB32"/>
      <c r="LCC32"/>
      <c r="LCD32"/>
      <c r="LCE32"/>
      <c r="LCF32"/>
      <c r="LCG32"/>
      <c r="LCH32"/>
      <c r="LCI32"/>
      <c r="LCJ32"/>
      <c r="LCK32"/>
      <c r="LCL32"/>
      <c r="LCM32"/>
      <c r="LCN32"/>
      <c r="LCO32"/>
      <c r="LCP32"/>
      <c r="LCQ32"/>
      <c r="LCR32"/>
      <c r="LCS32"/>
      <c r="LCT32"/>
      <c r="LCU32"/>
      <c r="LCV32"/>
      <c r="LCW32"/>
      <c r="LCX32"/>
      <c r="LCY32"/>
      <c r="LCZ32"/>
      <c r="LDA32"/>
      <c r="LDB32"/>
      <c r="LDC32"/>
      <c r="LDD32"/>
      <c r="LDE32"/>
      <c r="LDF32"/>
      <c r="LDG32"/>
      <c r="LDH32"/>
      <c r="LDI32"/>
      <c r="LDJ32"/>
      <c r="LDK32"/>
      <c r="LDL32"/>
      <c r="LDM32"/>
      <c r="LDN32"/>
      <c r="LDO32"/>
      <c r="LDP32"/>
      <c r="LDQ32"/>
      <c r="LDR32"/>
      <c r="LDS32"/>
      <c r="LDT32"/>
      <c r="LDU32"/>
      <c r="LDV32"/>
      <c r="LDW32"/>
      <c r="LDX32"/>
      <c r="LDY32"/>
      <c r="LDZ32"/>
      <c r="LEA32"/>
      <c r="LEB32"/>
      <c r="LEC32"/>
      <c r="LED32"/>
      <c r="LEE32"/>
      <c r="LEF32"/>
      <c r="LEG32"/>
      <c r="LEH32"/>
      <c r="LEI32"/>
      <c r="LEJ32"/>
      <c r="LEK32"/>
      <c r="LEL32"/>
      <c r="LEM32"/>
      <c r="LEN32"/>
      <c r="LEO32"/>
      <c r="LEP32"/>
      <c r="LEQ32"/>
      <c r="LER32"/>
      <c r="LES32"/>
      <c r="LET32"/>
      <c r="LEU32"/>
      <c r="LEV32"/>
      <c r="LEW32"/>
      <c r="LEX32"/>
      <c r="LEY32"/>
      <c r="LEZ32"/>
      <c r="LFA32"/>
      <c r="LFB32"/>
      <c r="LFC32"/>
      <c r="LFD32"/>
      <c r="LFE32"/>
      <c r="LFF32"/>
      <c r="LFG32"/>
      <c r="LFH32"/>
      <c r="LFI32"/>
      <c r="LFJ32"/>
      <c r="LFK32"/>
      <c r="LFL32"/>
      <c r="LFM32"/>
      <c r="LFN32"/>
      <c r="LFO32"/>
      <c r="LFP32"/>
      <c r="LFQ32"/>
      <c r="LFR32"/>
      <c r="LFS32"/>
      <c r="LFT32"/>
      <c r="LFU32"/>
      <c r="LFV32"/>
      <c r="LFW32"/>
      <c r="LFX32"/>
      <c r="LFY32"/>
      <c r="LFZ32"/>
      <c r="LGA32"/>
      <c r="LGB32"/>
      <c r="LGC32"/>
      <c r="LGD32"/>
      <c r="LGE32"/>
      <c r="LGF32"/>
      <c r="LGG32"/>
      <c r="LGH32"/>
      <c r="LGI32"/>
      <c r="LGJ32"/>
      <c r="LGK32"/>
      <c r="LGL32"/>
      <c r="LGM32"/>
      <c r="LGN32"/>
      <c r="LGO32"/>
      <c r="LGP32"/>
      <c r="LGQ32"/>
      <c r="LGR32"/>
      <c r="LGS32"/>
      <c r="LGT32"/>
      <c r="LGU32"/>
      <c r="LGV32"/>
      <c r="LGW32"/>
      <c r="LGX32"/>
      <c r="LGY32"/>
      <c r="LGZ32"/>
      <c r="LHA32"/>
      <c r="LHB32"/>
      <c r="LHC32"/>
      <c r="LHD32"/>
      <c r="LHE32"/>
      <c r="LHF32"/>
      <c r="LHG32"/>
      <c r="LHH32"/>
      <c r="LHI32"/>
      <c r="LHJ32"/>
      <c r="LHK32"/>
      <c r="LHL32"/>
      <c r="LHM32"/>
      <c r="LHN32"/>
      <c r="LHO32"/>
      <c r="LHP32"/>
      <c r="LHQ32"/>
      <c r="LHR32"/>
      <c r="LHS32"/>
      <c r="LHT32"/>
      <c r="LHU32"/>
      <c r="LHV32"/>
      <c r="LHW32"/>
      <c r="LHX32"/>
      <c r="LHY32"/>
      <c r="LHZ32"/>
      <c r="LIA32"/>
      <c r="LIB32"/>
      <c r="LIC32"/>
      <c r="LID32"/>
      <c r="LIE32"/>
      <c r="LIF32"/>
      <c r="LIG32"/>
      <c r="LIH32"/>
      <c r="LII32"/>
      <c r="LIJ32"/>
      <c r="LIK32"/>
      <c r="LIL32"/>
      <c r="LIM32"/>
      <c r="LIN32"/>
      <c r="LIO32"/>
      <c r="LIP32"/>
      <c r="LIQ32"/>
      <c r="LIR32"/>
      <c r="LIS32"/>
      <c r="LIT32"/>
      <c r="LIU32"/>
      <c r="LIV32"/>
      <c r="LIW32"/>
      <c r="LIX32"/>
      <c r="LIY32"/>
      <c r="LIZ32"/>
      <c r="LJA32"/>
      <c r="LJB32"/>
      <c r="LJC32"/>
      <c r="LJD32"/>
      <c r="LJE32"/>
      <c r="LJF32"/>
      <c r="LJG32"/>
      <c r="LJH32"/>
      <c r="LJI32"/>
      <c r="LJJ32"/>
      <c r="LJK32"/>
      <c r="LJL32"/>
      <c r="LJM32"/>
      <c r="LJN32"/>
      <c r="LJO32"/>
      <c r="LJP32"/>
      <c r="LJQ32"/>
      <c r="LJR32"/>
      <c r="LJS32"/>
      <c r="LJT32"/>
      <c r="LJU32"/>
      <c r="LJV32"/>
      <c r="LJW32"/>
      <c r="LJX32"/>
      <c r="LJY32"/>
      <c r="LJZ32"/>
      <c r="LKA32"/>
      <c r="LKB32"/>
      <c r="LKC32"/>
      <c r="LKD32"/>
      <c r="LKE32"/>
      <c r="LKF32"/>
      <c r="LKG32"/>
      <c r="LKH32"/>
      <c r="LKI32"/>
      <c r="LKJ32"/>
      <c r="LKK32"/>
      <c r="LKL32"/>
      <c r="LKM32"/>
      <c r="LKN32"/>
      <c r="LKO32"/>
      <c r="LKP32"/>
      <c r="LKQ32"/>
      <c r="LKR32"/>
      <c r="LKS32"/>
      <c r="LKT32"/>
      <c r="LKU32"/>
      <c r="LKV32"/>
      <c r="LKW32"/>
      <c r="LKX32"/>
      <c r="LKY32"/>
      <c r="LKZ32"/>
      <c r="LLA32"/>
      <c r="LLB32"/>
      <c r="LLC32"/>
      <c r="LLD32"/>
      <c r="LLE32"/>
      <c r="LLF32"/>
      <c r="LLG32"/>
      <c r="LLH32"/>
      <c r="LLI32"/>
      <c r="LLJ32"/>
      <c r="LLK32"/>
      <c r="LLL32"/>
      <c r="LLM32"/>
      <c r="LLN32"/>
      <c r="LLO32"/>
      <c r="LLP32"/>
      <c r="LLQ32"/>
      <c r="LLR32"/>
      <c r="LLS32"/>
      <c r="LLT32"/>
      <c r="LLU32"/>
      <c r="LLV32"/>
      <c r="LLW32"/>
      <c r="LLX32"/>
      <c r="LLY32"/>
      <c r="LLZ32"/>
      <c r="LMA32"/>
      <c r="LMB32"/>
      <c r="LMC32"/>
      <c r="LMD32"/>
      <c r="LME32"/>
      <c r="LMF32"/>
      <c r="LMG32"/>
      <c r="LMH32"/>
      <c r="LMI32"/>
      <c r="LMJ32"/>
      <c r="LMK32"/>
      <c r="LML32"/>
      <c r="LMM32"/>
      <c r="LMN32"/>
      <c r="LMO32"/>
      <c r="LMP32"/>
      <c r="LMQ32"/>
      <c r="LMR32"/>
      <c r="LMS32"/>
      <c r="LMT32"/>
      <c r="LMU32"/>
      <c r="LMV32"/>
      <c r="LMW32"/>
      <c r="LMX32"/>
      <c r="LMY32"/>
      <c r="LMZ32"/>
      <c r="LNA32"/>
      <c r="LNB32"/>
      <c r="LNC32"/>
      <c r="LND32"/>
      <c r="LNE32"/>
      <c r="LNF32"/>
      <c r="LNG32"/>
      <c r="LNH32"/>
      <c r="LNI32"/>
      <c r="LNJ32"/>
      <c r="LNK32"/>
      <c r="LNL32"/>
      <c r="LNM32"/>
      <c r="LNN32"/>
      <c r="LNO32"/>
      <c r="LNP32"/>
      <c r="LNQ32"/>
      <c r="LNR32"/>
      <c r="LNS32"/>
      <c r="LNT32"/>
      <c r="LNU32"/>
      <c r="LNV32"/>
      <c r="LNW32"/>
      <c r="LNX32"/>
      <c r="LNY32"/>
      <c r="LNZ32"/>
      <c r="LOA32"/>
      <c r="LOB32"/>
      <c r="LOC32"/>
      <c r="LOD32"/>
      <c r="LOE32"/>
      <c r="LOF32"/>
      <c r="LOG32"/>
      <c r="LOH32"/>
      <c r="LOI32"/>
      <c r="LOJ32"/>
      <c r="LOK32"/>
      <c r="LOL32"/>
      <c r="LOM32"/>
      <c r="LON32"/>
      <c r="LOO32"/>
      <c r="LOP32"/>
      <c r="LOQ32"/>
      <c r="LOR32"/>
      <c r="LOS32"/>
      <c r="LOT32"/>
      <c r="LOU32"/>
      <c r="LOV32"/>
      <c r="LOW32"/>
      <c r="LOX32"/>
      <c r="LOY32"/>
      <c r="LOZ32"/>
      <c r="LPA32"/>
      <c r="LPB32"/>
      <c r="LPC32"/>
      <c r="LPD32"/>
      <c r="LPE32"/>
      <c r="LPF32"/>
      <c r="LPG32"/>
      <c r="LPH32"/>
      <c r="LPI32"/>
      <c r="LPJ32"/>
      <c r="LPK32"/>
      <c r="LPL32"/>
      <c r="LPM32"/>
      <c r="LPN32"/>
      <c r="LPO32"/>
      <c r="LPP32"/>
      <c r="LPQ32"/>
      <c r="LPR32"/>
      <c r="LPS32"/>
      <c r="LPT32"/>
      <c r="LPU32"/>
      <c r="LPV32"/>
      <c r="LPW32"/>
      <c r="LPX32"/>
      <c r="LPY32"/>
      <c r="LPZ32"/>
      <c r="LQA32"/>
      <c r="LQB32"/>
      <c r="LQC32"/>
      <c r="LQD32"/>
      <c r="LQE32"/>
      <c r="LQF32"/>
      <c r="LQG32"/>
      <c r="LQH32"/>
      <c r="LQI32"/>
      <c r="LQJ32"/>
      <c r="LQK32"/>
      <c r="LQL32"/>
      <c r="LQM32"/>
      <c r="LQN32"/>
      <c r="LQO32"/>
      <c r="LQP32"/>
      <c r="LQQ32"/>
      <c r="LQR32"/>
      <c r="LQS32"/>
      <c r="LQT32"/>
      <c r="LQU32"/>
      <c r="LQV32"/>
      <c r="LQW32"/>
      <c r="LQX32"/>
      <c r="LQY32"/>
      <c r="LQZ32"/>
      <c r="LRA32"/>
      <c r="LRB32"/>
      <c r="LRC32"/>
      <c r="LRD32"/>
      <c r="LRE32"/>
      <c r="LRF32"/>
      <c r="LRG32"/>
      <c r="LRH32"/>
      <c r="LRI32"/>
      <c r="LRJ32"/>
      <c r="LRK32"/>
      <c r="LRL32"/>
      <c r="LRM32"/>
      <c r="LRN32"/>
      <c r="LRO32"/>
      <c r="LRP32"/>
      <c r="LRQ32"/>
      <c r="LRR32"/>
      <c r="LRS32"/>
      <c r="LRT32"/>
      <c r="LRU32"/>
      <c r="LRV32"/>
      <c r="LRW32"/>
      <c r="LRX32"/>
      <c r="LRY32"/>
      <c r="LRZ32"/>
      <c r="LSA32"/>
      <c r="LSB32"/>
      <c r="LSC32"/>
      <c r="LSD32"/>
      <c r="LSE32"/>
      <c r="LSF32"/>
      <c r="LSG32"/>
      <c r="LSH32"/>
      <c r="LSI32"/>
      <c r="LSJ32"/>
      <c r="LSK32"/>
      <c r="LSL32"/>
      <c r="LSM32"/>
      <c r="LSN32"/>
      <c r="LSO32"/>
      <c r="LSP32"/>
      <c r="LSQ32"/>
      <c r="LSR32"/>
      <c r="LSS32"/>
      <c r="LST32"/>
      <c r="LSU32"/>
      <c r="LSV32"/>
      <c r="LSW32"/>
      <c r="LSX32"/>
      <c r="LSY32"/>
      <c r="LSZ32"/>
      <c r="LTA32"/>
      <c r="LTB32"/>
      <c r="LTC32"/>
      <c r="LTD32"/>
      <c r="LTE32"/>
      <c r="LTF32"/>
      <c r="LTG32"/>
      <c r="LTH32"/>
      <c r="LTI32"/>
      <c r="LTJ32"/>
      <c r="LTK32"/>
      <c r="LTL32"/>
      <c r="LTM32"/>
      <c r="LTN32"/>
      <c r="LTO32"/>
      <c r="LTP32"/>
      <c r="LTQ32"/>
      <c r="LTR32"/>
      <c r="LTS32"/>
      <c r="LTT32"/>
      <c r="LTU32"/>
      <c r="LTV32"/>
      <c r="LTW32"/>
      <c r="LTX32"/>
      <c r="LTY32"/>
      <c r="LTZ32"/>
      <c r="LUA32"/>
      <c r="LUB32"/>
      <c r="LUC32"/>
      <c r="LUD32"/>
      <c r="LUE32"/>
      <c r="LUF32"/>
      <c r="LUG32"/>
      <c r="LUH32"/>
      <c r="LUI32"/>
      <c r="LUJ32"/>
      <c r="LUK32"/>
      <c r="LUL32"/>
      <c r="LUM32"/>
      <c r="LUN32"/>
      <c r="LUO32"/>
      <c r="LUP32"/>
      <c r="LUQ32"/>
      <c r="LUR32"/>
      <c r="LUS32"/>
      <c r="LUT32"/>
      <c r="LUU32"/>
      <c r="LUV32"/>
      <c r="LUW32"/>
      <c r="LUX32"/>
      <c r="LUY32"/>
      <c r="LUZ32"/>
      <c r="LVA32"/>
      <c r="LVB32"/>
      <c r="LVC32"/>
      <c r="LVD32"/>
      <c r="LVE32"/>
      <c r="LVF32"/>
      <c r="LVG32"/>
      <c r="LVH32"/>
      <c r="LVI32"/>
      <c r="LVJ32"/>
      <c r="LVK32"/>
      <c r="LVL32"/>
      <c r="LVM32"/>
      <c r="LVN32"/>
      <c r="LVO32"/>
      <c r="LVP32"/>
      <c r="LVQ32"/>
      <c r="LVR32"/>
      <c r="LVS32"/>
      <c r="LVT32"/>
      <c r="LVU32"/>
      <c r="LVV32"/>
      <c r="LVW32"/>
      <c r="LVX32"/>
      <c r="LVY32"/>
      <c r="LVZ32"/>
      <c r="LWA32"/>
      <c r="LWB32"/>
      <c r="LWC32"/>
      <c r="LWD32"/>
      <c r="LWE32"/>
      <c r="LWF32"/>
      <c r="LWG32"/>
      <c r="LWH32"/>
      <c r="LWI32"/>
      <c r="LWJ32"/>
      <c r="LWK32"/>
      <c r="LWL32"/>
      <c r="LWM32"/>
      <c r="LWN32"/>
      <c r="LWO32"/>
      <c r="LWP32"/>
      <c r="LWQ32"/>
      <c r="LWR32"/>
      <c r="LWS32"/>
      <c r="LWT32"/>
      <c r="LWU32"/>
      <c r="LWV32"/>
      <c r="LWW32"/>
      <c r="LWX32"/>
      <c r="LWY32"/>
      <c r="LWZ32"/>
      <c r="LXA32"/>
      <c r="LXB32"/>
      <c r="LXC32"/>
      <c r="LXD32"/>
      <c r="LXE32"/>
      <c r="LXF32"/>
      <c r="LXG32"/>
      <c r="LXH32"/>
      <c r="LXI32"/>
      <c r="LXJ32"/>
      <c r="LXK32"/>
      <c r="LXL32"/>
      <c r="LXM32"/>
      <c r="LXN32"/>
      <c r="LXO32"/>
      <c r="LXP32"/>
      <c r="LXQ32"/>
      <c r="LXR32"/>
      <c r="LXS32"/>
      <c r="LXT32"/>
      <c r="LXU32"/>
      <c r="LXV32"/>
      <c r="LXW32"/>
      <c r="LXX32"/>
      <c r="LXY32"/>
      <c r="LXZ32"/>
      <c r="LYA32"/>
      <c r="LYB32"/>
      <c r="LYC32"/>
      <c r="LYD32"/>
      <c r="LYE32"/>
      <c r="LYF32"/>
      <c r="LYG32"/>
      <c r="LYH32"/>
      <c r="LYI32"/>
      <c r="LYJ32"/>
      <c r="LYK32"/>
      <c r="LYL32"/>
      <c r="LYM32"/>
      <c r="LYN32"/>
      <c r="LYO32"/>
      <c r="LYP32"/>
      <c r="LYQ32"/>
      <c r="LYR32"/>
      <c r="LYS32"/>
      <c r="LYT32"/>
      <c r="LYU32"/>
      <c r="LYV32"/>
      <c r="LYW32"/>
      <c r="LYX32"/>
      <c r="LYY32"/>
      <c r="LYZ32"/>
      <c r="LZA32"/>
      <c r="LZB32"/>
      <c r="LZC32"/>
      <c r="LZD32"/>
      <c r="LZE32"/>
      <c r="LZF32"/>
      <c r="LZG32"/>
      <c r="LZH32"/>
      <c r="LZI32"/>
      <c r="LZJ32"/>
      <c r="LZK32"/>
      <c r="LZL32"/>
      <c r="LZM32"/>
      <c r="LZN32"/>
      <c r="LZO32"/>
      <c r="LZP32"/>
      <c r="LZQ32"/>
      <c r="LZR32"/>
      <c r="LZS32"/>
      <c r="LZT32"/>
      <c r="LZU32"/>
      <c r="LZV32"/>
      <c r="LZW32"/>
      <c r="LZX32"/>
      <c r="LZY32"/>
      <c r="LZZ32"/>
      <c r="MAA32"/>
      <c r="MAB32"/>
      <c r="MAC32"/>
      <c r="MAD32"/>
      <c r="MAE32"/>
      <c r="MAF32"/>
      <c r="MAG32"/>
      <c r="MAH32"/>
      <c r="MAI32"/>
      <c r="MAJ32"/>
      <c r="MAK32"/>
      <c r="MAL32"/>
      <c r="MAM32"/>
      <c r="MAN32"/>
      <c r="MAO32"/>
      <c r="MAP32"/>
      <c r="MAQ32"/>
      <c r="MAR32"/>
      <c r="MAS32"/>
      <c r="MAT32"/>
      <c r="MAU32"/>
      <c r="MAV32"/>
      <c r="MAW32"/>
      <c r="MAX32"/>
      <c r="MAY32"/>
      <c r="MAZ32"/>
      <c r="MBA32"/>
      <c r="MBB32"/>
      <c r="MBC32"/>
      <c r="MBD32"/>
      <c r="MBE32"/>
      <c r="MBF32"/>
      <c r="MBG32"/>
      <c r="MBH32"/>
      <c r="MBI32"/>
      <c r="MBJ32"/>
      <c r="MBK32"/>
      <c r="MBL32"/>
      <c r="MBM32"/>
      <c r="MBN32"/>
      <c r="MBO32"/>
      <c r="MBP32"/>
      <c r="MBQ32"/>
      <c r="MBR32"/>
      <c r="MBS32"/>
      <c r="MBT32"/>
      <c r="MBU32"/>
      <c r="MBV32"/>
      <c r="MBW32"/>
      <c r="MBX32"/>
      <c r="MBY32"/>
      <c r="MBZ32"/>
      <c r="MCA32"/>
      <c r="MCB32"/>
      <c r="MCC32"/>
      <c r="MCD32"/>
      <c r="MCE32"/>
      <c r="MCF32"/>
      <c r="MCG32"/>
      <c r="MCH32"/>
      <c r="MCI32"/>
      <c r="MCJ32"/>
      <c r="MCK32"/>
      <c r="MCL32"/>
      <c r="MCM32"/>
      <c r="MCN32"/>
      <c r="MCO32"/>
      <c r="MCP32"/>
      <c r="MCQ32"/>
      <c r="MCR32"/>
      <c r="MCS32"/>
      <c r="MCT32"/>
      <c r="MCU32"/>
      <c r="MCV32"/>
      <c r="MCW32"/>
      <c r="MCX32"/>
      <c r="MCY32"/>
      <c r="MCZ32"/>
      <c r="MDA32"/>
      <c r="MDB32"/>
      <c r="MDC32"/>
      <c r="MDD32"/>
      <c r="MDE32"/>
      <c r="MDF32"/>
      <c r="MDG32"/>
      <c r="MDH32"/>
      <c r="MDI32"/>
      <c r="MDJ32"/>
      <c r="MDK32"/>
      <c r="MDL32"/>
      <c r="MDM32"/>
      <c r="MDN32"/>
      <c r="MDO32"/>
      <c r="MDP32"/>
      <c r="MDQ32"/>
      <c r="MDR32"/>
      <c r="MDS32"/>
      <c r="MDT32"/>
      <c r="MDU32"/>
      <c r="MDV32"/>
      <c r="MDW32"/>
      <c r="MDX32"/>
      <c r="MDY32"/>
      <c r="MDZ32"/>
      <c r="MEA32"/>
      <c r="MEB32"/>
      <c r="MEC32"/>
      <c r="MED32"/>
      <c r="MEE32"/>
      <c r="MEF32"/>
      <c r="MEG32"/>
      <c r="MEH32"/>
      <c r="MEI32"/>
      <c r="MEJ32"/>
      <c r="MEK32"/>
      <c r="MEL32"/>
      <c r="MEM32"/>
      <c r="MEN32"/>
      <c r="MEO32"/>
      <c r="MEP32"/>
      <c r="MEQ32"/>
      <c r="MER32"/>
      <c r="MES32"/>
      <c r="MET32"/>
      <c r="MEU32"/>
      <c r="MEV32"/>
      <c r="MEW32"/>
      <c r="MEX32"/>
      <c r="MEY32"/>
      <c r="MEZ32"/>
      <c r="MFA32"/>
      <c r="MFB32"/>
      <c r="MFC32"/>
      <c r="MFD32"/>
      <c r="MFE32"/>
      <c r="MFF32"/>
      <c r="MFG32"/>
      <c r="MFH32"/>
      <c r="MFI32"/>
      <c r="MFJ32"/>
      <c r="MFK32"/>
      <c r="MFL32"/>
      <c r="MFM32"/>
      <c r="MFN32"/>
      <c r="MFO32"/>
      <c r="MFP32"/>
      <c r="MFQ32"/>
      <c r="MFR32"/>
      <c r="MFS32"/>
      <c r="MFT32"/>
      <c r="MFU32"/>
      <c r="MFV32"/>
      <c r="MFW32"/>
      <c r="MFX32"/>
      <c r="MFY32"/>
      <c r="MFZ32"/>
      <c r="MGA32"/>
      <c r="MGB32"/>
      <c r="MGC32"/>
      <c r="MGD32"/>
      <c r="MGE32"/>
      <c r="MGF32"/>
      <c r="MGG32"/>
      <c r="MGH32"/>
      <c r="MGI32"/>
      <c r="MGJ32"/>
      <c r="MGK32"/>
      <c r="MGL32"/>
      <c r="MGM32"/>
      <c r="MGN32"/>
      <c r="MGO32"/>
      <c r="MGP32"/>
      <c r="MGQ32"/>
      <c r="MGR32"/>
      <c r="MGS32"/>
      <c r="MGT32"/>
      <c r="MGU32"/>
      <c r="MGV32"/>
      <c r="MGW32"/>
      <c r="MGX32"/>
      <c r="MGY32"/>
      <c r="MGZ32"/>
      <c r="MHA32"/>
      <c r="MHB32"/>
      <c r="MHC32"/>
      <c r="MHD32"/>
      <c r="MHE32"/>
      <c r="MHF32"/>
      <c r="MHG32"/>
      <c r="MHH32"/>
      <c r="MHI32"/>
      <c r="MHJ32"/>
      <c r="MHK32"/>
      <c r="MHL32"/>
      <c r="MHM32"/>
      <c r="MHN32"/>
      <c r="MHO32"/>
      <c r="MHP32"/>
      <c r="MHQ32"/>
      <c r="MHR32"/>
      <c r="MHS32"/>
      <c r="MHT32"/>
      <c r="MHU32"/>
      <c r="MHV32"/>
      <c r="MHW32"/>
      <c r="MHX32"/>
      <c r="MHY32"/>
      <c r="MHZ32"/>
      <c r="MIA32"/>
      <c r="MIB32"/>
      <c r="MIC32"/>
      <c r="MID32"/>
      <c r="MIE32"/>
      <c r="MIF32"/>
      <c r="MIG32"/>
      <c r="MIH32"/>
      <c r="MII32"/>
      <c r="MIJ32"/>
      <c r="MIK32"/>
      <c r="MIL32"/>
      <c r="MIM32"/>
      <c r="MIN32"/>
      <c r="MIO32"/>
      <c r="MIP32"/>
      <c r="MIQ32"/>
      <c r="MIR32"/>
      <c r="MIS32"/>
      <c r="MIT32"/>
      <c r="MIU32"/>
      <c r="MIV32"/>
      <c r="MIW32"/>
      <c r="MIX32"/>
      <c r="MIY32"/>
      <c r="MIZ32"/>
      <c r="MJA32"/>
      <c r="MJB32"/>
      <c r="MJC32"/>
      <c r="MJD32"/>
      <c r="MJE32"/>
      <c r="MJF32"/>
      <c r="MJG32"/>
      <c r="MJH32"/>
      <c r="MJI32"/>
      <c r="MJJ32"/>
      <c r="MJK32"/>
      <c r="MJL32"/>
      <c r="MJM32"/>
      <c r="MJN32"/>
      <c r="MJO32"/>
      <c r="MJP32"/>
      <c r="MJQ32"/>
      <c r="MJR32"/>
      <c r="MJS32"/>
      <c r="MJT32"/>
      <c r="MJU32"/>
      <c r="MJV32"/>
      <c r="MJW32"/>
      <c r="MJX32"/>
      <c r="MJY32"/>
      <c r="MJZ32"/>
      <c r="MKA32"/>
      <c r="MKB32"/>
      <c r="MKC32"/>
      <c r="MKD32"/>
      <c r="MKE32"/>
      <c r="MKF32"/>
      <c r="MKG32"/>
      <c r="MKH32"/>
      <c r="MKI32"/>
      <c r="MKJ32"/>
      <c r="MKK32"/>
      <c r="MKL32"/>
      <c r="MKM32"/>
      <c r="MKN32"/>
      <c r="MKO32"/>
      <c r="MKP32"/>
      <c r="MKQ32"/>
      <c r="MKR32"/>
      <c r="MKS32"/>
      <c r="MKT32"/>
      <c r="MKU32"/>
      <c r="MKV32"/>
      <c r="MKW32"/>
      <c r="MKX32"/>
      <c r="MKY32"/>
      <c r="MKZ32"/>
      <c r="MLA32"/>
      <c r="MLB32"/>
      <c r="MLC32"/>
      <c r="MLD32"/>
      <c r="MLE32"/>
      <c r="MLF32"/>
      <c r="MLG32"/>
      <c r="MLH32"/>
      <c r="MLI32"/>
      <c r="MLJ32"/>
      <c r="MLK32"/>
      <c r="MLL32"/>
      <c r="MLM32"/>
      <c r="MLN32"/>
      <c r="MLO32"/>
      <c r="MLP32"/>
      <c r="MLQ32"/>
      <c r="MLR32"/>
      <c r="MLS32"/>
      <c r="MLT32"/>
      <c r="MLU32"/>
      <c r="MLV32"/>
      <c r="MLW32"/>
      <c r="MLX32"/>
      <c r="MLY32"/>
      <c r="MLZ32"/>
      <c r="MMA32"/>
      <c r="MMB32"/>
      <c r="MMC32"/>
      <c r="MMD32"/>
      <c r="MME32"/>
      <c r="MMF32"/>
      <c r="MMG32"/>
      <c r="MMH32"/>
      <c r="MMI32"/>
      <c r="MMJ32"/>
      <c r="MMK32"/>
      <c r="MML32"/>
      <c r="MMM32"/>
      <c r="MMN32"/>
      <c r="MMO32"/>
      <c r="MMP32"/>
      <c r="MMQ32"/>
      <c r="MMR32"/>
      <c r="MMS32"/>
      <c r="MMT32"/>
      <c r="MMU32"/>
      <c r="MMV32"/>
      <c r="MMW32"/>
      <c r="MMX32"/>
      <c r="MMY32"/>
      <c r="MMZ32"/>
      <c r="MNA32"/>
      <c r="MNB32"/>
      <c r="MNC32"/>
      <c r="MND32"/>
      <c r="MNE32"/>
      <c r="MNF32"/>
      <c r="MNG32"/>
      <c r="MNH32"/>
      <c r="MNI32"/>
      <c r="MNJ32"/>
      <c r="MNK32"/>
      <c r="MNL32"/>
      <c r="MNM32"/>
      <c r="MNN32"/>
      <c r="MNO32"/>
      <c r="MNP32"/>
      <c r="MNQ32"/>
      <c r="MNR32"/>
      <c r="MNS32"/>
      <c r="MNT32"/>
      <c r="MNU32"/>
      <c r="MNV32"/>
      <c r="MNW32"/>
      <c r="MNX32"/>
      <c r="MNY32"/>
      <c r="MNZ32"/>
      <c r="MOA32"/>
      <c r="MOB32"/>
      <c r="MOC32"/>
      <c r="MOD32"/>
      <c r="MOE32"/>
      <c r="MOF32"/>
      <c r="MOG32"/>
      <c r="MOH32"/>
      <c r="MOI32"/>
      <c r="MOJ32"/>
      <c r="MOK32"/>
      <c r="MOL32"/>
      <c r="MOM32"/>
      <c r="MON32"/>
      <c r="MOO32"/>
      <c r="MOP32"/>
      <c r="MOQ32"/>
      <c r="MOR32"/>
      <c r="MOS32"/>
      <c r="MOT32"/>
      <c r="MOU32"/>
      <c r="MOV32"/>
      <c r="MOW32"/>
      <c r="MOX32"/>
      <c r="MOY32"/>
      <c r="MOZ32"/>
      <c r="MPA32"/>
      <c r="MPB32"/>
      <c r="MPC32"/>
      <c r="MPD32"/>
      <c r="MPE32"/>
      <c r="MPF32"/>
      <c r="MPG32"/>
      <c r="MPH32"/>
      <c r="MPI32"/>
      <c r="MPJ32"/>
      <c r="MPK32"/>
      <c r="MPL32"/>
      <c r="MPM32"/>
      <c r="MPN32"/>
      <c r="MPO32"/>
      <c r="MPP32"/>
      <c r="MPQ32"/>
      <c r="MPR32"/>
      <c r="MPS32"/>
      <c r="MPT32"/>
      <c r="MPU32"/>
      <c r="MPV32"/>
      <c r="MPW32"/>
      <c r="MPX32"/>
      <c r="MPY32"/>
      <c r="MPZ32"/>
      <c r="MQA32"/>
      <c r="MQB32"/>
      <c r="MQC32"/>
      <c r="MQD32"/>
      <c r="MQE32"/>
      <c r="MQF32"/>
      <c r="MQG32"/>
      <c r="MQH32"/>
      <c r="MQI32"/>
      <c r="MQJ32"/>
      <c r="MQK32"/>
      <c r="MQL32"/>
      <c r="MQM32"/>
      <c r="MQN32"/>
      <c r="MQO32"/>
      <c r="MQP32"/>
      <c r="MQQ32"/>
      <c r="MQR32"/>
      <c r="MQS32"/>
      <c r="MQT32"/>
      <c r="MQU32"/>
      <c r="MQV32"/>
      <c r="MQW32"/>
      <c r="MQX32"/>
      <c r="MQY32"/>
      <c r="MQZ32"/>
      <c r="MRA32"/>
      <c r="MRB32"/>
      <c r="MRC32"/>
      <c r="MRD32"/>
      <c r="MRE32"/>
      <c r="MRF32"/>
      <c r="MRG32"/>
      <c r="MRH32"/>
      <c r="MRI32"/>
      <c r="MRJ32"/>
      <c r="MRK32"/>
      <c r="MRL32"/>
      <c r="MRM32"/>
      <c r="MRN32"/>
      <c r="MRO32"/>
      <c r="MRP32"/>
      <c r="MRQ32"/>
      <c r="MRR32"/>
      <c r="MRS32"/>
      <c r="MRT32"/>
      <c r="MRU32"/>
      <c r="MRV32"/>
      <c r="MRW32"/>
      <c r="MRX32"/>
      <c r="MRY32"/>
      <c r="MRZ32"/>
      <c r="MSA32"/>
      <c r="MSB32"/>
      <c r="MSC32"/>
      <c r="MSD32"/>
      <c r="MSE32"/>
      <c r="MSF32"/>
      <c r="MSG32"/>
      <c r="MSH32"/>
      <c r="MSI32"/>
      <c r="MSJ32"/>
      <c r="MSK32"/>
      <c r="MSL32"/>
      <c r="MSM32"/>
      <c r="MSN32"/>
      <c r="MSO32"/>
      <c r="MSP32"/>
      <c r="MSQ32"/>
      <c r="MSR32"/>
      <c r="MSS32"/>
      <c r="MST32"/>
      <c r="MSU32"/>
      <c r="MSV32"/>
      <c r="MSW32"/>
      <c r="MSX32"/>
      <c r="MSY32"/>
      <c r="MSZ32"/>
      <c r="MTA32"/>
      <c r="MTB32"/>
      <c r="MTC32"/>
      <c r="MTD32"/>
      <c r="MTE32"/>
      <c r="MTF32"/>
      <c r="MTG32"/>
      <c r="MTH32"/>
      <c r="MTI32"/>
      <c r="MTJ32"/>
      <c r="MTK32"/>
      <c r="MTL32"/>
      <c r="MTM32"/>
      <c r="MTN32"/>
      <c r="MTO32"/>
      <c r="MTP32"/>
      <c r="MTQ32"/>
      <c r="MTR32"/>
      <c r="MTS32"/>
      <c r="MTT32"/>
      <c r="MTU32"/>
      <c r="MTV32"/>
      <c r="MTW32"/>
      <c r="MTX32"/>
      <c r="MTY32"/>
      <c r="MTZ32"/>
      <c r="MUA32"/>
      <c r="MUB32"/>
      <c r="MUC32"/>
      <c r="MUD32"/>
      <c r="MUE32"/>
      <c r="MUF32"/>
      <c r="MUG32"/>
      <c r="MUH32"/>
      <c r="MUI32"/>
      <c r="MUJ32"/>
      <c r="MUK32"/>
      <c r="MUL32"/>
      <c r="MUM32"/>
      <c r="MUN32"/>
      <c r="MUO32"/>
      <c r="MUP32"/>
      <c r="MUQ32"/>
      <c r="MUR32"/>
      <c r="MUS32"/>
      <c r="MUT32"/>
      <c r="MUU32"/>
      <c r="MUV32"/>
      <c r="MUW32"/>
      <c r="MUX32"/>
      <c r="MUY32"/>
      <c r="MUZ32"/>
      <c r="MVA32"/>
      <c r="MVB32"/>
      <c r="MVC32"/>
      <c r="MVD32"/>
      <c r="MVE32"/>
      <c r="MVF32"/>
      <c r="MVG32"/>
      <c r="MVH32"/>
      <c r="MVI32"/>
      <c r="MVJ32"/>
      <c r="MVK32"/>
      <c r="MVL32"/>
      <c r="MVM32"/>
      <c r="MVN32"/>
      <c r="MVO32"/>
      <c r="MVP32"/>
      <c r="MVQ32"/>
      <c r="MVR32"/>
      <c r="MVS32"/>
      <c r="MVT32"/>
      <c r="MVU32"/>
      <c r="MVV32"/>
      <c r="MVW32"/>
      <c r="MVX32"/>
      <c r="MVY32"/>
      <c r="MVZ32"/>
      <c r="MWA32"/>
      <c r="MWB32"/>
      <c r="MWC32"/>
      <c r="MWD32"/>
      <c r="MWE32"/>
      <c r="MWF32"/>
      <c r="MWG32"/>
      <c r="MWH32"/>
      <c r="MWI32"/>
      <c r="MWJ32"/>
      <c r="MWK32"/>
      <c r="MWL32"/>
      <c r="MWM32"/>
      <c r="MWN32"/>
      <c r="MWO32"/>
      <c r="MWP32"/>
      <c r="MWQ32"/>
      <c r="MWR32"/>
      <c r="MWS32"/>
      <c r="MWT32"/>
      <c r="MWU32"/>
      <c r="MWV32"/>
      <c r="MWW32"/>
      <c r="MWX32"/>
      <c r="MWY32"/>
      <c r="MWZ32"/>
      <c r="MXA32"/>
      <c r="MXB32"/>
      <c r="MXC32"/>
      <c r="MXD32"/>
      <c r="MXE32"/>
      <c r="MXF32"/>
      <c r="MXG32"/>
      <c r="MXH32"/>
      <c r="MXI32"/>
      <c r="MXJ32"/>
      <c r="MXK32"/>
      <c r="MXL32"/>
      <c r="MXM32"/>
      <c r="MXN32"/>
      <c r="MXO32"/>
      <c r="MXP32"/>
      <c r="MXQ32"/>
      <c r="MXR32"/>
      <c r="MXS32"/>
      <c r="MXT32"/>
      <c r="MXU32"/>
      <c r="MXV32"/>
      <c r="MXW32"/>
      <c r="MXX32"/>
      <c r="MXY32"/>
      <c r="MXZ32"/>
      <c r="MYA32"/>
      <c r="MYB32"/>
      <c r="MYC32"/>
      <c r="MYD32"/>
      <c r="MYE32"/>
      <c r="MYF32"/>
      <c r="MYG32"/>
      <c r="MYH32"/>
      <c r="MYI32"/>
      <c r="MYJ32"/>
      <c r="MYK32"/>
      <c r="MYL32"/>
      <c r="MYM32"/>
      <c r="MYN32"/>
      <c r="MYO32"/>
      <c r="MYP32"/>
      <c r="MYQ32"/>
      <c r="MYR32"/>
      <c r="MYS32"/>
      <c r="MYT32"/>
      <c r="MYU32"/>
      <c r="MYV32"/>
      <c r="MYW32"/>
      <c r="MYX32"/>
      <c r="MYY32"/>
      <c r="MYZ32"/>
      <c r="MZA32"/>
      <c r="MZB32"/>
      <c r="MZC32"/>
      <c r="MZD32"/>
      <c r="MZE32"/>
      <c r="MZF32"/>
      <c r="MZG32"/>
      <c r="MZH32"/>
      <c r="MZI32"/>
      <c r="MZJ32"/>
      <c r="MZK32"/>
      <c r="MZL32"/>
      <c r="MZM32"/>
      <c r="MZN32"/>
      <c r="MZO32"/>
      <c r="MZP32"/>
      <c r="MZQ32"/>
      <c r="MZR32"/>
      <c r="MZS32"/>
      <c r="MZT32"/>
      <c r="MZU32"/>
      <c r="MZV32"/>
      <c r="MZW32"/>
      <c r="MZX32"/>
      <c r="MZY32"/>
      <c r="MZZ32"/>
      <c r="NAA32"/>
      <c r="NAB32"/>
      <c r="NAC32"/>
      <c r="NAD32"/>
      <c r="NAE32"/>
      <c r="NAF32"/>
      <c r="NAG32"/>
      <c r="NAH32"/>
      <c r="NAI32"/>
      <c r="NAJ32"/>
      <c r="NAK32"/>
      <c r="NAL32"/>
      <c r="NAM32"/>
      <c r="NAN32"/>
      <c r="NAO32"/>
      <c r="NAP32"/>
      <c r="NAQ32"/>
      <c r="NAR32"/>
      <c r="NAS32"/>
      <c r="NAT32"/>
      <c r="NAU32"/>
      <c r="NAV32"/>
      <c r="NAW32"/>
      <c r="NAX32"/>
      <c r="NAY32"/>
      <c r="NAZ32"/>
      <c r="NBA32"/>
      <c r="NBB32"/>
      <c r="NBC32"/>
      <c r="NBD32"/>
      <c r="NBE32"/>
      <c r="NBF32"/>
      <c r="NBG32"/>
      <c r="NBH32"/>
      <c r="NBI32"/>
      <c r="NBJ32"/>
      <c r="NBK32"/>
      <c r="NBL32"/>
      <c r="NBM32"/>
      <c r="NBN32"/>
      <c r="NBO32"/>
      <c r="NBP32"/>
      <c r="NBQ32"/>
      <c r="NBR32"/>
      <c r="NBS32"/>
      <c r="NBT32"/>
      <c r="NBU32"/>
      <c r="NBV32"/>
      <c r="NBW32"/>
      <c r="NBX32"/>
      <c r="NBY32"/>
      <c r="NBZ32"/>
      <c r="NCA32"/>
      <c r="NCB32"/>
      <c r="NCC32"/>
      <c r="NCD32"/>
      <c r="NCE32"/>
      <c r="NCF32"/>
      <c r="NCG32"/>
      <c r="NCH32"/>
      <c r="NCI32"/>
      <c r="NCJ32"/>
      <c r="NCK32"/>
      <c r="NCL32"/>
      <c r="NCM32"/>
      <c r="NCN32"/>
      <c r="NCO32"/>
      <c r="NCP32"/>
      <c r="NCQ32"/>
      <c r="NCR32"/>
      <c r="NCS32"/>
      <c r="NCT32"/>
      <c r="NCU32"/>
      <c r="NCV32"/>
      <c r="NCW32"/>
      <c r="NCX32"/>
      <c r="NCY32"/>
      <c r="NCZ32"/>
      <c r="NDA32"/>
      <c r="NDB32"/>
      <c r="NDC32"/>
      <c r="NDD32"/>
      <c r="NDE32"/>
      <c r="NDF32"/>
      <c r="NDG32"/>
      <c r="NDH32"/>
      <c r="NDI32"/>
      <c r="NDJ32"/>
      <c r="NDK32"/>
      <c r="NDL32"/>
      <c r="NDM32"/>
      <c r="NDN32"/>
      <c r="NDO32"/>
      <c r="NDP32"/>
      <c r="NDQ32"/>
      <c r="NDR32"/>
      <c r="NDS32"/>
      <c r="NDT32"/>
      <c r="NDU32"/>
      <c r="NDV32"/>
      <c r="NDW32"/>
      <c r="NDX32"/>
      <c r="NDY32"/>
      <c r="NDZ32"/>
      <c r="NEA32"/>
      <c r="NEB32"/>
      <c r="NEC32"/>
      <c r="NED32"/>
      <c r="NEE32"/>
      <c r="NEF32"/>
      <c r="NEG32"/>
      <c r="NEH32"/>
      <c r="NEI32"/>
      <c r="NEJ32"/>
      <c r="NEK32"/>
      <c r="NEL32"/>
      <c r="NEM32"/>
      <c r="NEN32"/>
      <c r="NEO32"/>
      <c r="NEP32"/>
      <c r="NEQ32"/>
      <c r="NER32"/>
      <c r="NES32"/>
      <c r="NET32"/>
      <c r="NEU32"/>
      <c r="NEV32"/>
      <c r="NEW32"/>
      <c r="NEX32"/>
      <c r="NEY32"/>
      <c r="NEZ32"/>
      <c r="NFA32"/>
      <c r="NFB32"/>
      <c r="NFC32"/>
      <c r="NFD32"/>
      <c r="NFE32"/>
      <c r="NFF32"/>
      <c r="NFG32"/>
      <c r="NFH32"/>
      <c r="NFI32"/>
      <c r="NFJ32"/>
      <c r="NFK32"/>
      <c r="NFL32"/>
      <c r="NFM32"/>
      <c r="NFN32"/>
      <c r="NFO32"/>
      <c r="NFP32"/>
      <c r="NFQ32"/>
      <c r="NFR32"/>
      <c r="NFS32"/>
      <c r="NFT32"/>
      <c r="NFU32"/>
      <c r="NFV32"/>
      <c r="NFW32"/>
      <c r="NFX32"/>
      <c r="NFY32"/>
      <c r="NFZ32"/>
      <c r="NGA32"/>
      <c r="NGB32"/>
      <c r="NGC32"/>
      <c r="NGD32"/>
      <c r="NGE32"/>
      <c r="NGF32"/>
      <c r="NGG32"/>
      <c r="NGH32"/>
      <c r="NGI32"/>
      <c r="NGJ32"/>
      <c r="NGK32"/>
      <c r="NGL32"/>
      <c r="NGM32"/>
      <c r="NGN32"/>
      <c r="NGO32"/>
      <c r="NGP32"/>
      <c r="NGQ32"/>
      <c r="NGR32"/>
      <c r="NGS32"/>
      <c r="NGT32"/>
      <c r="NGU32"/>
      <c r="NGV32"/>
      <c r="NGW32"/>
      <c r="NGX32"/>
      <c r="NGY32"/>
      <c r="NGZ32"/>
      <c r="NHA32"/>
      <c r="NHB32"/>
      <c r="NHC32"/>
      <c r="NHD32"/>
      <c r="NHE32"/>
      <c r="NHF32"/>
      <c r="NHG32"/>
      <c r="NHH32"/>
      <c r="NHI32"/>
      <c r="NHJ32"/>
      <c r="NHK32"/>
      <c r="NHL32"/>
      <c r="NHM32"/>
      <c r="NHN32"/>
      <c r="NHO32"/>
      <c r="NHP32"/>
      <c r="NHQ32"/>
      <c r="NHR32"/>
      <c r="NHS32"/>
      <c r="NHT32"/>
      <c r="NHU32"/>
      <c r="NHV32"/>
      <c r="NHW32"/>
      <c r="NHX32"/>
      <c r="NHY32"/>
      <c r="NHZ32"/>
      <c r="NIA32"/>
      <c r="NIB32"/>
      <c r="NIC32"/>
      <c r="NID32"/>
      <c r="NIE32"/>
      <c r="NIF32"/>
      <c r="NIG32"/>
      <c r="NIH32"/>
      <c r="NII32"/>
      <c r="NIJ32"/>
      <c r="NIK32"/>
      <c r="NIL32"/>
      <c r="NIM32"/>
      <c r="NIN32"/>
      <c r="NIO32"/>
      <c r="NIP32"/>
      <c r="NIQ32"/>
      <c r="NIR32"/>
      <c r="NIS32"/>
      <c r="NIT32"/>
      <c r="NIU32"/>
      <c r="NIV32"/>
      <c r="NIW32"/>
      <c r="NIX32"/>
      <c r="NIY32"/>
      <c r="NIZ32"/>
      <c r="NJA32"/>
      <c r="NJB32"/>
      <c r="NJC32"/>
      <c r="NJD32"/>
      <c r="NJE32"/>
      <c r="NJF32"/>
      <c r="NJG32"/>
      <c r="NJH32"/>
      <c r="NJI32"/>
      <c r="NJJ32"/>
      <c r="NJK32"/>
      <c r="NJL32"/>
      <c r="NJM32"/>
      <c r="NJN32"/>
      <c r="NJO32"/>
      <c r="NJP32"/>
      <c r="NJQ32"/>
      <c r="NJR32"/>
      <c r="NJS32"/>
      <c r="NJT32"/>
      <c r="NJU32"/>
      <c r="NJV32"/>
      <c r="NJW32"/>
      <c r="NJX32"/>
      <c r="NJY32"/>
      <c r="NJZ32"/>
      <c r="NKA32"/>
      <c r="NKB32"/>
      <c r="NKC32"/>
      <c r="NKD32"/>
      <c r="NKE32"/>
      <c r="NKF32"/>
      <c r="NKG32"/>
      <c r="NKH32"/>
      <c r="NKI32"/>
      <c r="NKJ32"/>
      <c r="NKK32"/>
      <c r="NKL32"/>
      <c r="NKM32"/>
      <c r="NKN32"/>
      <c r="NKO32"/>
      <c r="NKP32"/>
      <c r="NKQ32"/>
      <c r="NKR32"/>
      <c r="NKS32"/>
      <c r="NKT32"/>
      <c r="NKU32"/>
      <c r="NKV32"/>
      <c r="NKW32"/>
      <c r="NKX32"/>
      <c r="NKY32"/>
      <c r="NKZ32"/>
      <c r="NLA32"/>
      <c r="NLB32"/>
      <c r="NLC32"/>
      <c r="NLD32"/>
      <c r="NLE32"/>
      <c r="NLF32"/>
      <c r="NLG32"/>
      <c r="NLH32"/>
      <c r="NLI32"/>
      <c r="NLJ32"/>
      <c r="NLK32"/>
      <c r="NLL32"/>
      <c r="NLM32"/>
      <c r="NLN32"/>
      <c r="NLO32"/>
      <c r="NLP32"/>
      <c r="NLQ32"/>
      <c r="NLR32"/>
      <c r="NLS32"/>
      <c r="NLT32"/>
      <c r="NLU32"/>
      <c r="NLV32"/>
      <c r="NLW32"/>
      <c r="NLX32"/>
      <c r="NLY32"/>
      <c r="NLZ32"/>
      <c r="NMA32"/>
      <c r="NMB32"/>
      <c r="NMC32"/>
      <c r="NMD32"/>
      <c r="NME32"/>
      <c r="NMF32"/>
      <c r="NMG32"/>
      <c r="NMH32"/>
      <c r="NMI32"/>
      <c r="NMJ32"/>
      <c r="NMK32"/>
      <c r="NML32"/>
      <c r="NMM32"/>
      <c r="NMN32"/>
      <c r="NMO32"/>
      <c r="NMP32"/>
      <c r="NMQ32"/>
      <c r="NMR32"/>
      <c r="NMS32"/>
      <c r="NMT32"/>
      <c r="NMU32"/>
      <c r="NMV32"/>
      <c r="NMW32"/>
      <c r="NMX32"/>
      <c r="NMY32"/>
      <c r="NMZ32"/>
      <c r="NNA32"/>
      <c r="NNB32"/>
      <c r="NNC32"/>
      <c r="NND32"/>
      <c r="NNE32"/>
      <c r="NNF32"/>
      <c r="NNG32"/>
      <c r="NNH32"/>
      <c r="NNI32"/>
      <c r="NNJ32"/>
      <c r="NNK32"/>
      <c r="NNL32"/>
      <c r="NNM32"/>
      <c r="NNN32"/>
      <c r="NNO32"/>
      <c r="NNP32"/>
      <c r="NNQ32"/>
      <c r="NNR32"/>
      <c r="NNS32"/>
      <c r="NNT32"/>
      <c r="NNU32"/>
      <c r="NNV32"/>
      <c r="NNW32"/>
      <c r="NNX32"/>
      <c r="NNY32"/>
      <c r="NNZ32"/>
      <c r="NOA32"/>
      <c r="NOB32"/>
      <c r="NOC32"/>
      <c r="NOD32"/>
      <c r="NOE32"/>
      <c r="NOF32"/>
      <c r="NOG32"/>
      <c r="NOH32"/>
      <c r="NOI32"/>
      <c r="NOJ32"/>
      <c r="NOK32"/>
      <c r="NOL32"/>
      <c r="NOM32"/>
      <c r="NON32"/>
      <c r="NOO32"/>
      <c r="NOP32"/>
      <c r="NOQ32"/>
      <c r="NOR32"/>
      <c r="NOS32"/>
      <c r="NOT32"/>
      <c r="NOU32"/>
      <c r="NOV32"/>
      <c r="NOW32"/>
      <c r="NOX32"/>
      <c r="NOY32"/>
      <c r="NOZ32"/>
      <c r="NPA32"/>
      <c r="NPB32"/>
      <c r="NPC32"/>
      <c r="NPD32"/>
      <c r="NPE32"/>
      <c r="NPF32"/>
      <c r="NPG32"/>
      <c r="NPH32"/>
      <c r="NPI32"/>
      <c r="NPJ32"/>
      <c r="NPK32"/>
      <c r="NPL32"/>
      <c r="NPM32"/>
      <c r="NPN32"/>
      <c r="NPO32"/>
      <c r="NPP32"/>
      <c r="NPQ32"/>
      <c r="NPR32"/>
      <c r="NPS32"/>
      <c r="NPT32"/>
      <c r="NPU32"/>
      <c r="NPV32"/>
      <c r="NPW32"/>
      <c r="NPX32"/>
      <c r="NPY32"/>
      <c r="NPZ32"/>
      <c r="NQA32"/>
      <c r="NQB32"/>
      <c r="NQC32"/>
      <c r="NQD32"/>
      <c r="NQE32"/>
      <c r="NQF32"/>
      <c r="NQG32"/>
      <c r="NQH32"/>
      <c r="NQI32"/>
      <c r="NQJ32"/>
      <c r="NQK32"/>
      <c r="NQL32"/>
      <c r="NQM32"/>
      <c r="NQN32"/>
      <c r="NQO32"/>
      <c r="NQP32"/>
      <c r="NQQ32"/>
      <c r="NQR32"/>
      <c r="NQS32"/>
      <c r="NQT32"/>
      <c r="NQU32"/>
      <c r="NQV32"/>
      <c r="NQW32"/>
      <c r="NQX32"/>
      <c r="NQY32"/>
      <c r="NQZ32"/>
      <c r="NRA32"/>
      <c r="NRB32"/>
      <c r="NRC32"/>
      <c r="NRD32"/>
      <c r="NRE32"/>
      <c r="NRF32"/>
      <c r="NRG32"/>
      <c r="NRH32"/>
      <c r="NRI32"/>
    </row>
    <row r="33" spans="1:9941" s="54" customFormat="1" ht="12.2" customHeight="1" x14ac:dyDescent="0.2">
      <c r="A33" s="1182" t="s">
        <v>597</v>
      </c>
      <c r="B33" s="854" t="s">
        <v>230</v>
      </c>
      <c r="C33" s="486">
        <f>'1. mell.bevétel_össz'!C32-'26._önként_össz_bev'!C34-'26._államig_össz_bev'!C33</f>
        <v>0</v>
      </c>
      <c r="D33" s="411">
        <f>'1. mell.bevétel_össz'!D32-'26._önként_össz_bev'!D34-'26._államig_össz_bev'!D33</f>
        <v>0</v>
      </c>
      <c r="E33" s="694">
        <f>'1. mell.bevétel_össz'!E32-'26._önként_össz_bev'!E34-'26._államig_össz_bev'!E33</f>
        <v>0</v>
      </c>
      <c r="F33" s="694">
        <f>'1. mell.bevétel_össz'!F32-'26._önként_össz_bev'!F34-'26._államig_össz_bev'!F33</f>
        <v>0</v>
      </c>
      <c r="G33" s="694">
        <f>'1. mell.bevétel_össz'!G32-'26._önként_össz_bev'!G34-'26._államig_össz_bev'!G33</f>
        <v>20000000</v>
      </c>
      <c r="H33" s="413">
        <f t="shared" si="2"/>
        <v>20000000</v>
      </c>
      <c r="I33" s="757">
        <f>'1. mell.bevétel_össz'!I32-'26._önként_össz_bev'!I34-'26._államig_össz_bev'!I33</f>
        <v>0</v>
      </c>
      <c r="J33" s="413">
        <f>'1. mell.bevétel_össz'!J32-'26._önként_össz_bev'!J34-'26._államig_össz_bev'!J33</f>
        <v>0</v>
      </c>
      <c r="K33" s="413">
        <f>'1. mell.bevétel_össz'!K32-'26._önként_össz_bev'!K34-'26._államig_össz_bev'!K33</f>
        <v>0</v>
      </c>
      <c r="L33" s="413">
        <f>'1. mell.bevétel_össz'!L32-'26._önként_össz_bev'!L34</f>
        <v>0</v>
      </c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  <c r="TC33"/>
      <c r="TD33"/>
      <c r="TE33"/>
      <c r="TF33"/>
      <c r="TG33"/>
      <c r="TH33"/>
      <c r="TI33"/>
      <c r="TJ33"/>
      <c r="TK33"/>
      <c r="TL33"/>
      <c r="TM33"/>
      <c r="TN33"/>
      <c r="TO33"/>
      <c r="TP33"/>
      <c r="TQ33"/>
      <c r="TR33"/>
      <c r="TS33"/>
      <c r="TT33"/>
      <c r="TU33"/>
      <c r="TV33"/>
      <c r="TW33"/>
      <c r="TX33"/>
      <c r="TY33"/>
      <c r="TZ33"/>
      <c r="UA33"/>
      <c r="UB33"/>
      <c r="UC33"/>
      <c r="UD33"/>
      <c r="UE33"/>
      <c r="UF33"/>
      <c r="UG33"/>
      <c r="UH33"/>
      <c r="UI33"/>
      <c r="UJ33"/>
      <c r="UK33"/>
      <c r="UL33"/>
      <c r="UM33"/>
      <c r="UN33"/>
      <c r="UO33"/>
      <c r="UP33"/>
      <c r="UQ33"/>
      <c r="UR33"/>
      <c r="US33"/>
      <c r="UT33"/>
      <c r="UU33"/>
      <c r="UV33"/>
      <c r="UW33"/>
      <c r="UX33"/>
      <c r="UY33"/>
      <c r="UZ33"/>
      <c r="VA33"/>
      <c r="VB33"/>
      <c r="VC33"/>
      <c r="VD33"/>
      <c r="VE33"/>
      <c r="VF33"/>
      <c r="VG33"/>
      <c r="VH33"/>
      <c r="VI33"/>
      <c r="VJ33"/>
      <c r="VK33"/>
      <c r="VL33"/>
      <c r="VM33"/>
      <c r="VN33"/>
      <c r="VO33"/>
      <c r="VP33"/>
      <c r="VQ33"/>
      <c r="VR33"/>
      <c r="VS33"/>
      <c r="VT33"/>
      <c r="VU33"/>
      <c r="VV33"/>
      <c r="VW33"/>
      <c r="VX33"/>
      <c r="VY33"/>
      <c r="VZ33"/>
      <c r="WA33"/>
      <c r="WB33"/>
      <c r="WC33"/>
      <c r="WD33"/>
      <c r="WE33"/>
      <c r="WF33"/>
      <c r="WG33"/>
      <c r="WH33"/>
      <c r="WI33"/>
      <c r="WJ33"/>
      <c r="WK33"/>
      <c r="WL33"/>
      <c r="WM33"/>
      <c r="WN33"/>
      <c r="WO33"/>
      <c r="WP33"/>
      <c r="WQ33"/>
      <c r="WR33"/>
      <c r="WS33"/>
      <c r="WT33"/>
      <c r="WU33"/>
      <c r="WV33"/>
      <c r="WW33"/>
      <c r="WX33"/>
      <c r="WY33"/>
      <c r="WZ33"/>
      <c r="XA33"/>
      <c r="XB33"/>
      <c r="XC33"/>
      <c r="XD33"/>
      <c r="XE33"/>
      <c r="XF33"/>
      <c r="XG33"/>
      <c r="XH33"/>
      <c r="XI33"/>
      <c r="XJ33"/>
      <c r="XK33"/>
      <c r="XL33"/>
      <c r="XM33"/>
      <c r="XN33"/>
      <c r="XO33"/>
      <c r="XP33"/>
      <c r="XQ33"/>
      <c r="XR33"/>
      <c r="XS33"/>
      <c r="XT33"/>
      <c r="XU33"/>
      <c r="XV33"/>
      <c r="XW33"/>
      <c r="XX33"/>
      <c r="XY33"/>
      <c r="XZ33"/>
      <c r="YA33"/>
      <c r="YB33"/>
      <c r="YC33"/>
      <c r="YD33"/>
      <c r="YE33"/>
      <c r="YF33"/>
      <c r="YG33"/>
      <c r="YH33"/>
      <c r="YI33"/>
      <c r="YJ33"/>
      <c r="YK33"/>
      <c r="YL33"/>
      <c r="YM33"/>
      <c r="YN33"/>
      <c r="YO33"/>
      <c r="YP33"/>
      <c r="YQ33"/>
      <c r="YR33"/>
      <c r="YS33"/>
      <c r="YT33"/>
      <c r="YU33"/>
      <c r="YV33"/>
      <c r="YW33"/>
      <c r="YX33"/>
      <c r="YY33"/>
      <c r="YZ33"/>
      <c r="ZA33"/>
      <c r="ZB33"/>
      <c r="ZC33"/>
      <c r="ZD33"/>
      <c r="ZE33"/>
      <c r="ZF33"/>
      <c r="ZG33"/>
      <c r="ZH33"/>
      <c r="ZI33"/>
      <c r="ZJ33"/>
      <c r="ZK33"/>
      <c r="ZL33"/>
      <c r="ZM33"/>
      <c r="ZN33"/>
      <c r="ZO33"/>
      <c r="ZP33"/>
      <c r="ZQ33"/>
      <c r="ZR33"/>
      <c r="ZS33"/>
      <c r="ZT33"/>
      <c r="ZU33"/>
      <c r="ZV33"/>
      <c r="ZW33"/>
      <c r="ZX33"/>
      <c r="ZY33"/>
      <c r="ZZ33"/>
      <c r="AAA33"/>
      <c r="AAB33"/>
      <c r="AAC33"/>
      <c r="AAD33"/>
      <c r="AAE33"/>
      <c r="AAF33"/>
      <c r="AAG33"/>
      <c r="AAH33"/>
      <c r="AAI33"/>
      <c r="AAJ33"/>
      <c r="AAK33"/>
      <c r="AAL33"/>
      <c r="AAM33"/>
      <c r="AAN33"/>
      <c r="AAO33"/>
      <c r="AAP33"/>
      <c r="AAQ33"/>
      <c r="AAR33"/>
      <c r="AAS33"/>
      <c r="AAT33"/>
      <c r="AAU33"/>
      <c r="AAV33"/>
      <c r="AAW33"/>
      <c r="AAX33"/>
      <c r="AAY33"/>
      <c r="AAZ33"/>
      <c r="ABA33"/>
      <c r="ABB33"/>
      <c r="ABC33"/>
      <c r="ABD33"/>
      <c r="ABE33"/>
      <c r="ABF33"/>
      <c r="ABG33"/>
      <c r="ABH33"/>
      <c r="ABI33"/>
      <c r="ABJ33"/>
      <c r="ABK33"/>
      <c r="ABL33"/>
      <c r="ABM33"/>
      <c r="ABN33"/>
      <c r="ABO33"/>
      <c r="ABP33"/>
      <c r="ABQ33"/>
      <c r="ABR33"/>
      <c r="ABS33"/>
      <c r="ABT33"/>
      <c r="ABU33"/>
      <c r="ABV33"/>
      <c r="ABW33"/>
      <c r="ABX33"/>
      <c r="ABY33"/>
      <c r="ABZ33"/>
      <c r="ACA33"/>
      <c r="ACB33"/>
      <c r="ACC33"/>
      <c r="ACD33"/>
      <c r="ACE33"/>
      <c r="ACF33"/>
      <c r="ACG33"/>
      <c r="ACH33"/>
      <c r="ACI33"/>
      <c r="ACJ33"/>
      <c r="ACK33"/>
      <c r="ACL33"/>
      <c r="ACM33"/>
      <c r="ACN33"/>
      <c r="ACO33"/>
      <c r="ACP33"/>
      <c r="ACQ33"/>
      <c r="ACR33"/>
      <c r="ACS33"/>
      <c r="ACT33"/>
      <c r="ACU33"/>
      <c r="ACV33"/>
      <c r="ACW33"/>
      <c r="ACX33"/>
      <c r="ACY33"/>
      <c r="ACZ33"/>
      <c r="ADA33"/>
      <c r="ADB33"/>
      <c r="ADC33"/>
      <c r="ADD33"/>
      <c r="ADE33"/>
      <c r="ADF33"/>
      <c r="ADG33"/>
      <c r="ADH33"/>
      <c r="ADI33"/>
      <c r="ADJ33"/>
      <c r="ADK33"/>
      <c r="ADL33"/>
      <c r="ADM33"/>
      <c r="ADN33"/>
      <c r="ADO33"/>
      <c r="ADP33"/>
      <c r="ADQ33"/>
      <c r="ADR33"/>
      <c r="ADS33"/>
      <c r="ADT33"/>
      <c r="ADU33"/>
      <c r="ADV33"/>
      <c r="ADW33"/>
      <c r="ADX33"/>
      <c r="ADY33"/>
      <c r="ADZ33"/>
      <c r="AEA33"/>
      <c r="AEB33"/>
      <c r="AEC33"/>
      <c r="AED33"/>
      <c r="AEE33"/>
      <c r="AEF33"/>
      <c r="AEG33"/>
      <c r="AEH33"/>
      <c r="AEI33"/>
      <c r="AEJ33"/>
      <c r="AEK33"/>
      <c r="AEL33"/>
      <c r="AEM33"/>
      <c r="AEN33"/>
      <c r="AEO33"/>
      <c r="AEP33"/>
      <c r="AEQ33"/>
      <c r="AER33"/>
      <c r="AES33"/>
      <c r="AET33"/>
      <c r="AEU33"/>
      <c r="AEV33"/>
      <c r="AEW33"/>
      <c r="AEX33"/>
      <c r="AEY33"/>
      <c r="AEZ33"/>
      <c r="AFA33"/>
      <c r="AFB33"/>
      <c r="AFC33"/>
      <c r="AFD33"/>
      <c r="AFE33"/>
      <c r="AFF33"/>
      <c r="AFG33"/>
      <c r="AFH33"/>
      <c r="AFI33"/>
      <c r="AFJ33"/>
      <c r="AFK33"/>
      <c r="AFL33"/>
      <c r="AFM33"/>
      <c r="AFN33"/>
      <c r="AFO33"/>
      <c r="AFP33"/>
      <c r="AFQ33"/>
      <c r="AFR33"/>
      <c r="AFS33"/>
      <c r="AFT33"/>
      <c r="AFU33"/>
      <c r="AFV33"/>
      <c r="AFW33"/>
      <c r="AFX33"/>
      <c r="AFY33"/>
      <c r="AFZ33"/>
      <c r="AGA33"/>
      <c r="AGB33"/>
      <c r="AGC33"/>
      <c r="AGD33"/>
      <c r="AGE33"/>
      <c r="AGF33"/>
      <c r="AGG33"/>
      <c r="AGH33"/>
      <c r="AGI33"/>
      <c r="AGJ33"/>
      <c r="AGK33"/>
      <c r="AGL33"/>
      <c r="AGM33"/>
      <c r="AGN33"/>
      <c r="AGO33"/>
      <c r="AGP33"/>
      <c r="AGQ33"/>
      <c r="AGR33"/>
      <c r="AGS33"/>
      <c r="AGT33"/>
      <c r="AGU33"/>
      <c r="AGV33"/>
      <c r="AGW33"/>
      <c r="AGX33"/>
      <c r="AGY33"/>
      <c r="AGZ33"/>
      <c r="AHA33"/>
      <c r="AHB33"/>
      <c r="AHC33"/>
      <c r="AHD33"/>
      <c r="AHE33"/>
      <c r="AHF33"/>
      <c r="AHG33"/>
      <c r="AHH33"/>
      <c r="AHI33"/>
      <c r="AHJ33"/>
      <c r="AHK33"/>
      <c r="AHL33"/>
      <c r="AHM33"/>
      <c r="AHN33"/>
      <c r="AHO33"/>
      <c r="AHP33"/>
      <c r="AHQ33"/>
      <c r="AHR33"/>
      <c r="AHS33"/>
      <c r="AHT33"/>
      <c r="AHU33"/>
      <c r="AHV33"/>
      <c r="AHW33"/>
      <c r="AHX33"/>
      <c r="AHY33"/>
      <c r="AHZ33"/>
      <c r="AIA33"/>
      <c r="AIB33"/>
      <c r="AIC33"/>
      <c r="AID33"/>
      <c r="AIE33"/>
      <c r="AIF33"/>
      <c r="AIG33"/>
      <c r="AIH33"/>
      <c r="AII33"/>
      <c r="AIJ33"/>
      <c r="AIK33"/>
      <c r="AIL33"/>
      <c r="AIM33"/>
      <c r="AIN33"/>
      <c r="AIO33"/>
      <c r="AIP33"/>
      <c r="AIQ33"/>
      <c r="AIR33"/>
      <c r="AIS33"/>
      <c r="AIT33"/>
      <c r="AIU33"/>
      <c r="AIV33"/>
      <c r="AIW33"/>
      <c r="AIX33"/>
      <c r="AIY33"/>
      <c r="AIZ33"/>
      <c r="AJA33"/>
      <c r="AJB33"/>
      <c r="AJC33"/>
      <c r="AJD33"/>
      <c r="AJE33"/>
      <c r="AJF33"/>
      <c r="AJG33"/>
      <c r="AJH33"/>
      <c r="AJI33"/>
      <c r="AJJ33"/>
      <c r="AJK33"/>
      <c r="AJL33"/>
      <c r="AJM33"/>
      <c r="AJN33"/>
      <c r="AJO33"/>
      <c r="AJP33"/>
      <c r="AJQ33"/>
      <c r="AJR33"/>
      <c r="AJS33"/>
      <c r="AJT33"/>
      <c r="AJU33"/>
      <c r="AJV33"/>
      <c r="AJW33"/>
      <c r="AJX33"/>
      <c r="AJY33"/>
      <c r="AJZ33"/>
      <c r="AKA33"/>
      <c r="AKB33"/>
      <c r="AKC33"/>
      <c r="AKD33"/>
      <c r="AKE33"/>
      <c r="AKF33"/>
      <c r="AKG33"/>
      <c r="AKH33"/>
      <c r="AKI33"/>
      <c r="AKJ33"/>
      <c r="AKK33"/>
      <c r="AKL33"/>
      <c r="AKM33"/>
      <c r="AKN33"/>
      <c r="AKO33"/>
      <c r="AKP33"/>
      <c r="AKQ33"/>
      <c r="AKR33"/>
      <c r="AKS33"/>
      <c r="AKT33"/>
      <c r="AKU33"/>
      <c r="AKV33"/>
      <c r="AKW33"/>
      <c r="AKX33"/>
      <c r="AKY33"/>
      <c r="AKZ33"/>
      <c r="ALA33"/>
      <c r="ALB33"/>
      <c r="ALC33"/>
      <c r="ALD33"/>
      <c r="ALE33"/>
      <c r="ALF33"/>
      <c r="ALG33"/>
      <c r="ALH33"/>
      <c r="ALI33"/>
      <c r="ALJ33"/>
      <c r="ALK33"/>
      <c r="ALL33"/>
      <c r="ALM33"/>
      <c r="ALN33"/>
      <c r="ALO33"/>
      <c r="ALP33"/>
      <c r="ALQ33"/>
      <c r="ALR33"/>
      <c r="ALS33"/>
      <c r="ALT33"/>
      <c r="ALU33"/>
      <c r="ALV33"/>
      <c r="ALW33"/>
      <c r="ALX33"/>
      <c r="ALY33"/>
      <c r="ALZ33"/>
      <c r="AMA33"/>
      <c r="AMB33"/>
      <c r="AMC33"/>
      <c r="AMD33"/>
      <c r="AME33"/>
      <c r="AMF33"/>
      <c r="AMG33"/>
      <c r="AMH33"/>
      <c r="AMI33"/>
      <c r="AMJ33"/>
      <c r="AMK33"/>
      <c r="AML33"/>
      <c r="AMM33"/>
      <c r="AMN33"/>
      <c r="AMO33"/>
      <c r="AMP33"/>
      <c r="AMQ33"/>
      <c r="AMR33"/>
      <c r="AMS33"/>
      <c r="AMT33"/>
      <c r="AMU33"/>
      <c r="AMV33"/>
      <c r="AMW33"/>
      <c r="AMX33"/>
      <c r="AMY33"/>
      <c r="AMZ33"/>
      <c r="ANA33"/>
      <c r="ANB33"/>
      <c r="ANC33"/>
      <c r="AND33"/>
      <c r="ANE33"/>
      <c r="ANF33"/>
      <c r="ANG33"/>
      <c r="ANH33"/>
      <c r="ANI33"/>
      <c r="ANJ33"/>
      <c r="ANK33"/>
      <c r="ANL33"/>
      <c r="ANM33"/>
      <c r="ANN33"/>
      <c r="ANO33"/>
      <c r="ANP33"/>
      <c r="ANQ33"/>
      <c r="ANR33"/>
      <c r="ANS33"/>
      <c r="ANT33"/>
      <c r="ANU33"/>
      <c r="ANV33"/>
      <c r="ANW33"/>
      <c r="ANX33"/>
      <c r="ANY33"/>
      <c r="ANZ33"/>
      <c r="AOA33"/>
      <c r="AOB33"/>
      <c r="AOC33"/>
      <c r="AOD33"/>
      <c r="AOE33"/>
      <c r="AOF33"/>
      <c r="AOG33"/>
      <c r="AOH33"/>
      <c r="AOI33"/>
      <c r="AOJ33"/>
      <c r="AOK33"/>
      <c r="AOL33"/>
      <c r="AOM33"/>
      <c r="AON33"/>
      <c r="AOO33"/>
      <c r="AOP33"/>
      <c r="AOQ33"/>
      <c r="AOR33"/>
      <c r="AOS33"/>
      <c r="AOT33"/>
      <c r="AOU33"/>
      <c r="AOV33"/>
      <c r="AOW33"/>
      <c r="AOX33"/>
      <c r="AOY33"/>
      <c r="AOZ33"/>
      <c r="APA33"/>
      <c r="APB33"/>
      <c r="APC33"/>
      <c r="APD33"/>
      <c r="APE33"/>
      <c r="APF33"/>
      <c r="APG33"/>
      <c r="APH33"/>
      <c r="API33"/>
      <c r="APJ33"/>
      <c r="APK33"/>
      <c r="APL33"/>
      <c r="APM33"/>
      <c r="APN33"/>
      <c r="APO33"/>
      <c r="APP33"/>
      <c r="APQ33"/>
      <c r="APR33"/>
      <c r="APS33"/>
      <c r="APT33"/>
      <c r="APU33"/>
      <c r="APV33"/>
      <c r="APW33"/>
      <c r="APX33"/>
      <c r="APY33"/>
      <c r="APZ33"/>
      <c r="AQA33"/>
      <c r="AQB33"/>
      <c r="AQC33"/>
      <c r="AQD33"/>
      <c r="AQE33"/>
      <c r="AQF33"/>
      <c r="AQG33"/>
      <c r="AQH33"/>
      <c r="AQI33"/>
      <c r="AQJ33"/>
      <c r="AQK33"/>
      <c r="AQL33"/>
      <c r="AQM33"/>
      <c r="AQN33"/>
      <c r="AQO33"/>
      <c r="AQP33"/>
      <c r="AQQ33"/>
      <c r="AQR33"/>
      <c r="AQS33"/>
      <c r="AQT33"/>
      <c r="AQU33"/>
      <c r="AQV33"/>
      <c r="AQW33"/>
      <c r="AQX33"/>
      <c r="AQY33"/>
      <c r="AQZ33"/>
      <c r="ARA33"/>
      <c r="ARB33"/>
      <c r="ARC33"/>
      <c r="ARD33"/>
      <c r="ARE33"/>
      <c r="ARF33"/>
      <c r="ARG33"/>
      <c r="ARH33"/>
      <c r="ARI33"/>
      <c r="ARJ33"/>
      <c r="ARK33"/>
      <c r="ARL33"/>
      <c r="ARM33"/>
      <c r="ARN33"/>
      <c r="ARO33"/>
      <c r="ARP33"/>
      <c r="ARQ33"/>
      <c r="ARR33"/>
      <c r="ARS33"/>
      <c r="ART33"/>
      <c r="ARU33"/>
      <c r="ARV33"/>
      <c r="ARW33"/>
      <c r="ARX33"/>
      <c r="ARY33"/>
      <c r="ARZ33"/>
      <c r="ASA33"/>
      <c r="ASB33"/>
      <c r="ASC33"/>
      <c r="ASD33"/>
      <c r="ASE33"/>
      <c r="ASF33"/>
      <c r="ASG33"/>
      <c r="ASH33"/>
      <c r="ASI33"/>
      <c r="ASJ33"/>
      <c r="ASK33"/>
      <c r="ASL33"/>
      <c r="ASM33"/>
      <c r="ASN33"/>
      <c r="ASO33"/>
      <c r="ASP33"/>
      <c r="ASQ33"/>
      <c r="ASR33"/>
      <c r="ASS33"/>
      <c r="AST33"/>
      <c r="ASU33"/>
      <c r="ASV33"/>
      <c r="ASW33"/>
      <c r="ASX33"/>
      <c r="ASY33"/>
      <c r="ASZ33"/>
      <c r="ATA33"/>
      <c r="ATB33"/>
      <c r="ATC33"/>
      <c r="ATD33"/>
      <c r="ATE33"/>
      <c r="ATF33"/>
      <c r="ATG33"/>
      <c r="ATH33"/>
      <c r="ATI33"/>
      <c r="ATJ33"/>
      <c r="ATK33"/>
      <c r="ATL33"/>
      <c r="ATM33"/>
      <c r="ATN33"/>
      <c r="ATO33"/>
      <c r="ATP33"/>
      <c r="ATQ33"/>
      <c r="ATR33"/>
      <c r="ATS33"/>
      <c r="ATT33"/>
      <c r="ATU33"/>
      <c r="ATV33"/>
      <c r="ATW33"/>
      <c r="ATX33"/>
      <c r="ATY33"/>
      <c r="ATZ33"/>
      <c r="AUA33"/>
      <c r="AUB33"/>
      <c r="AUC33"/>
      <c r="AUD33"/>
      <c r="AUE33"/>
      <c r="AUF33"/>
      <c r="AUG33"/>
      <c r="AUH33"/>
      <c r="AUI33"/>
      <c r="AUJ33"/>
      <c r="AUK33"/>
      <c r="AUL33"/>
      <c r="AUM33"/>
      <c r="AUN33"/>
      <c r="AUO33"/>
      <c r="AUP33"/>
      <c r="AUQ33"/>
      <c r="AUR33"/>
      <c r="AUS33"/>
      <c r="AUT33"/>
      <c r="AUU33"/>
      <c r="AUV33"/>
      <c r="AUW33"/>
      <c r="AUX33"/>
      <c r="AUY33"/>
      <c r="AUZ33"/>
      <c r="AVA33"/>
      <c r="AVB33"/>
      <c r="AVC33"/>
      <c r="AVD33"/>
      <c r="AVE33"/>
      <c r="AVF33"/>
      <c r="AVG33"/>
      <c r="AVH33"/>
      <c r="AVI33"/>
      <c r="AVJ33"/>
      <c r="AVK33"/>
      <c r="AVL33"/>
      <c r="AVM33"/>
      <c r="AVN33"/>
      <c r="AVO33"/>
      <c r="AVP33"/>
      <c r="AVQ33"/>
      <c r="AVR33"/>
      <c r="AVS33"/>
      <c r="AVT33"/>
      <c r="AVU33"/>
      <c r="AVV33"/>
      <c r="AVW33"/>
      <c r="AVX33"/>
      <c r="AVY33"/>
      <c r="AVZ33"/>
      <c r="AWA33"/>
      <c r="AWB33"/>
      <c r="AWC33"/>
      <c r="AWD33"/>
      <c r="AWE33"/>
      <c r="AWF33"/>
      <c r="AWG33"/>
      <c r="AWH33"/>
      <c r="AWI33"/>
      <c r="AWJ33"/>
      <c r="AWK33"/>
      <c r="AWL33"/>
      <c r="AWM33"/>
      <c r="AWN33"/>
      <c r="AWO33"/>
      <c r="AWP33"/>
      <c r="AWQ33"/>
      <c r="AWR33"/>
      <c r="AWS33"/>
      <c r="AWT33"/>
      <c r="AWU33"/>
      <c r="AWV33"/>
      <c r="AWW33"/>
      <c r="AWX33"/>
      <c r="AWY33"/>
      <c r="AWZ33"/>
      <c r="AXA33"/>
      <c r="AXB33"/>
      <c r="AXC33"/>
      <c r="AXD33"/>
      <c r="AXE33"/>
      <c r="AXF33"/>
      <c r="AXG33"/>
      <c r="AXH33"/>
      <c r="AXI33"/>
      <c r="AXJ33"/>
      <c r="AXK33"/>
      <c r="AXL33"/>
      <c r="AXM33"/>
      <c r="AXN33"/>
      <c r="AXO33"/>
      <c r="AXP33"/>
      <c r="AXQ33"/>
      <c r="AXR33"/>
      <c r="AXS33"/>
      <c r="AXT33"/>
      <c r="AXU33"/>
      <c r="AXV33"/>
      <c r="AXW33"/>
      <c r="AXX33"/>
      <c r="AXY33"/>
      <c r="AXZ33"/>
      <c r="AYA33"/>
      <c r="AYB33"/>
      <c r="AYC33"/>
      <c r="AYD33"/>
      <c r="AYE33"/>
      <c r="AYF33"/>
      <c r="AYG33"/>
      <c r="AYH33"/>
      <c r="AYI33"/>
      <c r="AYJ33"/>
      <c r="AYK33"/>
      <c r="AYL33"/>
      <c r="AYM33"/>
      <c r="AYN33"/>
      <c r="AYO33"/>
      <c r="AYP33"/>
      <c r="AYQ33"/>
      <c r="AYR33"/>
      <c r="AYS33"/>
      <c r="AYT33"/>
      <c r="AYU33"/>
      <c r="AYV33"/>
      <c r="AYW33"/>
      <c r="AYX33"/>
      <c r="AYY33"/>
      <c r="AYZ33"/>
      <c r="AZA33"/>
      <c r="AZB33"/>
      <c r="AZC33"/>
      <c r="AZD33"/>
      <c r="AZE33"/>
      <c r="AZF33"/>
      <c r="AZG33"/>
      <c r="AZH33"/>
      <c r="AZI33"/>
      <c r="AZJ33"/>
      <c r="AZK33"/>
      <c r="AZL33"/>
      <c r="AZM33"/>
      <c r="AZN33"/>
      <c r="AZO33"/>
      <c r="AZP33"/>
      <c r="AZQ33"/>
      <c r="AZR33"/>
      <c r="AZS33"/>
      <c r="AZT33"/>
      <c r="AZU33"/>
      <c r="AZV33"/>
      <c r="AZW33"/>
      <c r="AZX33"/>
      <c r="AZY33"/>
      <c r="AZZ33"/>
      <c r="BAA33"/>
      <c r="BAB33"/>
      <c r="BAC33"/>
      <c r="BAD33"/>
      <c r="BAE33"/>
      <c r="BAF33"/>
      <c r="BAG33"/>
      <c r="BAH33"/>
      <c r="BAI33"/>
      <c r="BAJ33"/>
      <c r="BAK33"/>
      <c r="BAL33"/>
      <c r="BAM33"/>
      <c r="BAN33"/>
      <c r="BAO33"/>
      <c r="BAP33"/>
      <c r="BAQ33"/>
      <c r="BAR33"/>
      <c r="BAS33"/>
      <c r="BAT33"/>
      <c r="BAU33"/>
      <c r="BAV33"/>
      <c r="BAW33"/>
      <c r="BAX33"/>
      <c r="BAY33"/>
      <c r="BAZ33"/>
      <c r="BBA33"/>
      <c r="BBB33"/>
      <c r="BBC33"/>
      <c r="BBD33"/>
      <c r="BBE33"/>
      <c r="BBF33"/>
      <c r="BBG33"/>
      <c r="BBH33"/>
      <c r="BBI33"/>
      <c r="BBJ33"/>
      <c r="BBK33"/>
      <c r="BBL33"/>
      <c r="BBM33"/>
      <c r="BBN33"/>
      <c r="BBO33"/>
      <c r="BBP33"/>
      <c r="BBQ33"/>
      <c r="BBR33"/>
      <c r="BBS33"/>
      <c r="BBT33"/>
      <c r="BBU33"/>
      <c r="BBV33"/>
      <c r="BBW33"/>
      <c r="BBX33"/>
      <c r="BBY33"/>
      <c r="BBZ33"/>
      <c r="BCA33"/>
      <c r="BCB33"/>
      <c r="BCC33"/>
      <c r="BCD33"/>
      <c r="BCE33"/>
      <c r="BCF33"/>
      <c r="BCG33"/>
      <c r="BCH33"/>
      <c r="BCI33"/>
      <c r="BCJ33"/>
      <c r="BCK33"/>
      <c r="BCL33"/>
      <c r="BCM33"/>
      <c r="BCN33"/>
      <c r="BCO33"/>
      <c r="BCP33"/>
      <c r="BCQ33"/>
      <c r="BCR33"/>
      <c r="BCS33"/>
      <c r="BCT33"/>
      <c r="BCU33"/>
      <c r="BCV33"/>
      <c r="BCW33"/>
      <c r="BCX33"/>
      <c r="BCY33"/>
      <c r="BCZ33"/>
      <c r="BDA33"/>
      <c r="BDB33"/>
      <c r="BDC33"/>
      <c r="BDD33"/>
      <c r="BDE33"/>
      <c r="BDF33"/>
      <c r="BDG33"/>
      <c r="BDH33"/>
      <c r="BDI33"/>
      <c r="BDJ33"/>
      <c r="BDK33"/>
      <c r="BDL33"/>
      <c r="BDM33"/>
      <c r="BDN33"/>
      <c r="BDO33"/>
      <c r="BDP33"/>
      <c r="BDQ33"/>
      <c r="BDR33"/>
      <c r="BDS33"/>
      <c r="BDT33"/>
      <c r="BDU33"/>
      <c r="BDV33"/>
      <c r="BDW33"/>
      <c r="BDX33"/>
      <c r="BDY33"/>
      <c r="BDZ33"/>
      <c r="BEA33"/>
      <c r="BEB33"/>
      <c r="BEC33"/>
      <c r="BED33"/>
      <c r="BEE33"/>
      <c r="BEF33"/>
      <c r="BEG33"/>
      <c r="BEH33"/>
      <c r="BEI33"/>
      <c r="BEJ33"/>
      <c r="BEK33"/>
      <c r="BEL33"/>
      <c r="BEM33"/>
      <c r="BEN33"/>
      <c r="BEO33"/>
      <c r="BEP33"/>
      <c r="BEQ33"/>
      <c r="BER33"/>
      <c r="BES33"/>
      <c r="BET33"/>
      <c r="BEU33"/>
      <c r="BEV33"/>
      <c r="BEW33"/>
      <c r="BEX33"/>
      <c r="BEY33"/>
      <c r="BEZ33"/>
      <c r="BFA33"/>
      <c r="BFB33"/>
      <c r="BFC33"/>
      <c r="BFD33"/>
      <c r="BFE33"/>
      <c r="BFF33"/>
      <c r="BFG33"/>
      <c r="BFH33"/>
      <c r="BFI33"/>
      <c r="BFJ33"/>
      <c r="BFK33"/>
      <c r="BFL33"/>
      <c r="BFM33"/>
      <c r="BFN33"/>
      <c r="BFO33"/>
      <c r="BFP33"/>
      <c r="BFQ33"/>
      <c r="BFR33"/>
      <c r="BFS33"/>
      <c r="BFT33"/>
      <c r="BFU33"/>
      <c r="BFV33"/>
      <c r="BFW33"/>
      <c r="BFX33"/>
      <c r="BFY33"/>
      <c r="BFZ33"/>
      <c r="BGA33"/>
      <c r="BGB33"/>
      <c r="BGC33"/>
      <c r="BGD33"/>
      <c r="BGE33"/>
      <c r="BGF33"/>
      <c r="BGG33"/>
      <c r="BGH33"/>
      <c r="BGI33"/>
      <c r="BGJ33"/>
      <c r="BGK33"/>
      <c r="BGL33"/>
      <c r="BGM33"/>
      <c r="BGN33"/>
      <c r="BGO33"/>
      <c r="BGP33"/>
      <c r="BGQ33"/>
      <c r="BGR33"/>
      <c r="BGS33"/>
      <c r="BGT33"/>
      <c r="BGU33"/>
      <c r="BGV33"/>
      <c r="BGW33"/>
      <c r="BGX33"/>
      <c r="BGY33"/>
      <c r="BGZ33"/>
      <c r="BHA33"/>
      <c r="BHB33"/>
      <c r="BHC33"/>
      <c r="BHD33"/>
      <c r="BHE33"/>
      <c r="BHF33"/>
      <c r="BHG33"/>
      <c r="BHH33"/>
      <c r="BHI33"/>
      <c r="BHJ33"/>
      <c r="BHK33"/>
      <c r="BHL33"/>
      <c r="BHM33"/>
      <c r="BHN33"/>
      <c r="BHO33"/>
      <c r="BHP33"/>
      <c r="BHQ33"/>
      <c r="BHR33"/>
      <c r="BHS33"/>
      <c r="BHT33"/>
      <c r="BHU33"/>
      <c r="BHV33"/>
      <c r="BHW33"/>
      <c r="BHX33"/>
      <c r="BHY33"/>
      <c r="BHZ33"/>
      <c r="BIA33"/>
      <c r="BIB33"/>
      <c r="BIC33"/>
      <c r="BID33"/>
      <c r="BIE33"/>
      <c r="BIF33"/>
      <c r="BIG33"/>
      <c r="BIH33"/>
      <c r="BII33"/>
      <c r="BIJ33"/>
      <c r="BIK33"/>
      <c r="BIL33"/>
      <c r="BIM33"/>
      <c r="BIN33"/>
      <c r="BIO33"/>
      <c r="BIP33"/>
      <c r="BIQ33"/>
      <c r="BIR33"/>
      <c r="BIS33"/>
      <c r="BIT33"/>
      <c r="BIU33"/>
      <c r="BIV33"/>
      <c r="BIW33"/>
      <c r="BIX33"/>
      <c r="BIY33"/>
      <c r="BIZ33"/>
      <c r="BJA33"/>
      <c r="BJB33"/>
      <c r="BJC33"/>
      <c r="BJD33"/>
      <c r="BJE33"/>
      <c r="BJF33"/>
      <c r="BJG33"/>
      <c r="BJH33"/>
      <c r="BJI33"/>
      <c r="BJJ33"/>
      <c r="BJK33"/>
      <c r="BJL33"/>
      <c r="BJM33"/>
      <c r="BJN33"/>
      <c r="BJO33"/>
      <c r="BJP33"/>
      <c r="BJQ33"/>
      <c r="BJR33"/>
      <c r="BJS33"/>
      <c r="BJT33"/>
      <c r="BJU33"/>
      <c r="BJV33"/>
      <c r="BJW33"/>
      <c r="BJX33"/>
      <c r="BJY33"/>
      <c r="BJZ33"/>
      <c r="BKA33"/>
      <c r="BKB33"/>
      <c r="BKC33"/>
      <c r="BKD33"/>
      <c r="BKE33"/>
      <c r="BKF33"/>
      <c r="BKG33"/>
      <c r="BKH33"/>
      <c r="BKI33"/>
      <c r="BKJ33"/>
      <c r="BKK33"/>
      <c r="BKL33"/>
      <c r="BKM33"/>
      <c r="BKN33"/>
      <c r="BKO33"/>
      <c r="BKP33"/>
      <c r="BKQ33"/>
      <c r="BKR33"/>
      <c r="BKS33"/>
      <c r="BKT33"/>
      <c r="BKU33"/>
      <c r="BKV33"/>
      <c r="BKW33"/>
      <c r="BKX33"/>
      <c r="BKY33"/>
      <c r="BKZ33"/>
      <c r="BLA33"/>
      <c r="BLB33"/>
      <c r="BLC33"/>
      <c r="BLD33"/>
      <c r="BLE33"/>
      <c r="BLF33"/>
      <c r="BLG33"/>
      <c r="BLH33"/>
      <c r="BLI33"/>
      <c r="BLJ33"/>
      <c r="BLK33"/>
      <c r="BLL33"/>
      <c r="BLM33"/>
      <c r="BLN33"/>
      <c r="BLO33"/>
      <c r="BLP33"/>
      <c r="BLQ33"/>
      <c r="BLR33"/>
      <c r="BLS33"/>
      <c r="BLT33"/>
      <c r="BLU33"/>
      <c r="BLV33"/>
      <c r="BLW33"/>
      <c r="BLX33"/>
      <c r="BLY33"/>
      <c r="BLZ33"/>
      <c r="BMA33"/>
      <c r="BMB33"/>
      <c r="BMC33"/>
      <c r="BMD33"/>
      <c r="BME33"/>
      <c r="BMF33"/>
      <c r="BMG33"/>
      <c r="BMH33"/>
      <c r="BMI33"/>
      <c r="BMJ33"/>
      <c r="BMK33"/>
      <c r="BML33"/>
      <c r="BMM33"/>
      <c r="BMN33"/>
      <c r="BMO33"/>
      <c r="BMP33"/>
      <c r="BMQ33"/>
      <c r="BMR33"/>
      <c r="BMS33"/>
      <c r="BMT33"/>
      <c r="BMU33"/>
      <c r="BMV33"/>
      <c r="BMW33"/>
      <c r="BMX33"/>
      <c r="BMY33"/>
      <c r="BMZ33"/>
      <c r="BNA33"/>
      <c r="BNB33"/>
      <c r="BNC33"/>
      <c r="BND33"/>
      <c r="BNE33"/>
      <c r="BNF33"/>
      <c r="BNG33"/>
      <c r="BNH33"/>
      <c r="BNI33"/>
      <c r="BNJ33"/>
      <c r="BNK33"/>
      <c r="BNL33"/>
      <c r="BNM33"/>
      <c r="BNN33"/>
      <c r="BNO33"/>
      <c r="BNP33"/>
      <c r="BNQ33"/>
      <c r="BNR33"/>
      <c r="BNS33"/>
      <c r="BNT33"/>
      <c r="BNU33"/>
      <c r="BNV33"/>
      <c r="BNW33"/>
      <c r="BNX33"/>
      <c r="BNY33"/>
      <c r="BNZ33"/>
      <c r="BOA33"/>
      <c r="BOB33"/>
      <c r="BOC33"/>
      <c r="BOD33"/>
      <c r="BOE33"/>
      <c r="BOF33"/>
      <c r="BOG33"/>
      <c r="BOH33"/>
      <c r="BOI33"/>
      <c r="BOJ33"/>
      <c r="BOK33"/>
      <c r="BOL33"/>
      <c r="BOM33"/>
      <c r="BON33"/>
      <c r="BOO33"/>
      <c r="BOP33"/>
      <c r="BOQ33"/>
      <c r="BOR33"/>
      <c r="BOS33"/>
      <c r="BOT33"/>
      <c r="BOU33"/>
      <c r="BOV33"/>
      <c r="BOW33"/>
      <c r="BOX33"/>
      <c r="BOY33"/>
      <c r="BOZ33"/>
      <c r="BPA33"/>
      <c r="BPB33"/>
      <c r="BPC33"/>
      <c r="BPD33"/>
      <c r="BPE33"/>
      <c r="BPF33"/>
      <c r="BPG33"/>
      <c r="BPH33"/>
      <c r="BPI33"/>
      <c r="BPJ33"/>
      <c r="BPK33"/>
      <c r="BPL33"/>
      <c r="BPM33"/>
      <c r="BPN33"/>
      <c r="BPO33"/>
      <c r="BPP33"/>
      <c r="BPQ33"/>
      <c r="BPR33"/>
      <c r="BPS33"/>
      <c r="BPT33"/>
      <c r="BPU33"/>
      <c r="BPV33"/>
      <c r="BPW33"/>
      <c r="BPX33"/>
      <c r="BPY33"/>
      <c r="BPZ33"/>
      <c r="BQA33"/>
      <c r="BQB33"/>
      <c r="BQC33"/>
      <c r="BQD33"/>
      <c r="BQE33"/>
      <c r="BQF33"/>
      <c r="BQG33"/>
      <c r="BQH33"/>
      <c r="BQI33"/>
      <c r="BQJ33"/>
      <c r="BQK33"/>
      <c r="BQL33"/>
      <c r="BQM33"/>
      <c r="BQN33"/>
      <c r="BQO33"/>
      <c r="BQP33"/>
      <c r="BQQ33"/>
      <c r="BQR33"/>
      <c r="BQS33"/>
      <c r="BQT33"/>
      <c r="BQU33"/>
      <c r="BQV33"/>
      <c r="BQW33"/>
      <c r="BQX33"/>
      <c r="BQY33"/>
      <c r="BQZ33"/>
      <c r="BRA33"/>
      <c r="BRB33"/>
      <c r="BRC33"/>
      <c r="BRD33"/>
      <c r="BRE33"/>
      <c r="BRF33"/>
      <c r="BRG33"/>
      <c r="BRH33"/>
      <c r="BRI33"/>
      <c r="BRJ33"/>
      <c r="BRK33"/>
      <c r="BRL33"/>
      <c r="BRM33"/>
      <c r="BRN33"/>
      <c r="BRO33"/>
      <c r="BRP33"/>
      <c r="BRQ33"/>
      <c r="BRR33"/>
      <c r="BRS33"/>
      <c r="BRT33"/>
      <c r="BRU33"/>
      <c r="BRV33"/>
      <c r="BRW33"/>
      <c r="BRX33"/>
      <c r="BRY33"/>
      <c r="BRZ33"/>
      <c r="BSA33"/>
      <c r="BSB33"/>
      <c r="BSC33"/>
      <c r="BSD33"/>
      <c r="BSE33"/>
      <c r="BSF33"/>
      <c r="BSG33"/>
      <c r="BSH33"/>
      <c r="BSI33"/>
      <c r="BSJ33"/>
      <c r="BSK33"/>
      <c r="BSL33"/>
      <c r="BSM33"/>
      <c r="BSN33"/>
      <c r="BSO33"/>
      <c r="BSP33"/>
      <c r="BSQ33"/>
      <c r="BSR33"/>
      <c r="BSS33"/>
      <c r="BST33"/>
      <c r="BSU33"/>
      <c r="BSV33"/>
      <c r="BSW33"/>
      <c r="BSX33"/>
      <c r="BSY33"/>
      <c r="BSZ33"/>
      <c r="BTA33"/>
      <c r="BTB33"/>
      <c r="BTC33"/>
      <c r="BTD33"/>
      <c r="BTE33"/>
      <c r="BTF33"/>
      <c r="BTG33"/>
      <c r="BTH33"/>
      <c r="BTI33"/>
      <c r="BTJ33"/>
      <c r="BTK33"/>
      <c r="BTL33"/>
      <c r="BTM33"/>
      <c r="BTN33"/>
      <c r="BTO33"/>
      <c r="BTP33"/>
      <c r="BTQ33"/>
      <c r="BTR33"/>
      <c r="BTS33"/>
      <c r="BTT33"/>
      <c r="BTU33"/>
      <c r="BTV33"/>
      <c r="BTW33"/>
      <c r="BTX33"/>
      <c r="BTY33"/>
      <c r="BTZ33"/>
      <c r="BUA33"/>
      <c r="BUB33"/>
      <c r="BUC33"/>
      <c r="BUD33"/>
      <c r="BUE33"/>
      <c r="BUF33"/>
      <c r="BUG33"/>
      <c r="BUH33"/>
      <c r="BUI33"/>
      <c r="BUJ33"/>
      <c r="BUK33"/>
      <c r="BUL33"/>
      <c r="BUM33"/>
      <c r="BUN33"/>
      <c r="BUO33"/>
      <c r="BUP33"/>
      <c r="BUQ33"/>
      <c r="BUR33"/>
      <c r="BUS33"/>
      <c r="BUT33"/>
      <c r="BUU33"/>
      <c r="BUV33"/>
      <c r="BUW33"/>
      <c r="BUX33"/>
      <c r="BUY33"/>
      <c r="BUZ33"/>
      <c r="BVA33"/>
      <c r="BVB33"/>
      <c r="BVC33"/>
      <c r="BVD33"/>
      <c r="BVE33"/>
      <c r="BVF33"/>
      <c r="BVG33"/>
      <c r="BVH33"/>
      <c r="BVI33"/>
      <c r="BVJ33"/>
      <c r="BVK33"/>
      <c r="BVL33"/>
      <c r="BVM33"/>
      <c r="BVN33"/>
      <c r="BVO33"/>
      <c r="BVP33"/>
      <c r="BVQ33"/>
      <c r="BVR33"/>
      <c r="BVS33"/>
      <c r="BVT33"/>
      <c r="BVU33"/>
      <c r="BVV33"/>
      <c r="BVW33"/>
      <c r="BVX33"/>
      <c r="BVY33"/>
      <c r="BVZ33"/>
      <c r="BWA33"/>
      <c r="BWB33"/>
      <c r="BWC33"/>
      <c r="BWD33"/>
      <c r="BWE33"/>
      <c r="BWF33"/>
      <c r="BWG33"/>
      <c r="BWH33"/>
      <c r="BWI33"/>
      <c r="BWJ33"/>
      <c r="BWK33"/>
      <c r="BWL33"/>
      <c r="BWM33"/>
      <c r="BWN33"/>
      <c r="BWO33"/>
      <c r="BWP33"/>
      <c r="BWQ33"/>
      <c r="BWR33"/>
      <c r="BWS33"/>
      <c r="BWT33"/>
      <c r="BWU33"/>
      <c r="BWV33"/>
      <c r="BWW33"/>
      <c r="BWX33"/>
      <c r="BWY33"/>
      <c r="BWZ33"/>
      <c r="BXA33"/>
      <c r="BXB33"/>
      <c r="BXC33"/>
      <c r="BXD33"/>
      <c r="BXE33"/>
      <c r="BXF33"/>
      <c r="BXG33"/>
      <c r="BXH33"/>
      <c r="BXI33"/>
      <c r="BXJ33"/>
      <c r="BXK33"/>
      <c r="BXL33"/>
      <c r="BXM33"/>
      <c r="BXN33"/>
      <c r="BXO33"/>
      <c r="BXP33"/>
      <c r="BXQ33"/>
      <c r="BXR33"/>
      <c r="BXS33"/>
      <c r="BXT33"/>
      <c r="BXU33"/>
      <c r="BXV33"/>
      <c r="BXW33"/>
      <c r="BXX33"/>
      <c r="BXY33"/>
      <c r="BXZ33"/>
      <c r="BYA33"/>
      <c r="BYB33"/>
      <c r="BYC33"/>
      <c r="BYD33"/>
      <c r="BYE33"/>
      <c r="BYF33"/>
      <c r="BYG33"/>
      <c r="BYH33"/>
      <c r="BYI33"/>
      <c r="BYJ33"/>
      <c r="BYK33"/>
      <c r="BYL33"/>
      <c r="BYM33"/>
      <c r="BYN33"/>
      <c r="BYO33"/>
      <c r="BYP33"/>
      <c r="BYQ33"/>
      <c r="BYR33"/>
      <c r="BYS33"/>
      <c r="BYT33"/>
      <c r="BYU33"/>
      <c r="BYV33"/>
      <c r="BYW33"/>
      <c r="BYX33"/>
      <c r="BYY33"/>
      <c r="BYZ33"/>
      <c r="BZA33"/>
      <c r="BZB33"/>
      <c r="BZC33"/>
      <c r="BZD33"/>
      <c r="BZE33"/>
      <c r="BZF33"/>
      <c r="BZG33"/>
      <c r="BZH33"/>
      <c r="BZI33"/>
      <c r="BZJ33"/>
      <c r="BZK33"/>
      <c r="BZL33"/>
      <c r="BZM33"/>
      <c r="BZN33"/>
      <c r="BZO33"/>
      <c r="BZP33"/>
      <c r="BZQ33"/>
      <c r="BZR33"/>
      <c r="BZS33"/>
      <c r="BZT33"/>
      <c r="BZU33"/>
      <c r="BZV33"/>
      <c r="BZW33"/>
      <c r="BZX33"/>
      <c r="BZY33"/>
      <c r="BZZ33"/>
      <c r="CAA33"/>
      <c r="CAB33"/>
      <c r="CAC33"/>
      <c r="CAD33"/>
      <c r="CAE33"/>
      <c r="CAF33"/>
      <c r="CAG33"/>
      <c r="CAH33"/>
      <c r="CAI33"/>
      <c r="CAJ33"/>
      <c r="CAK33"/>
      <c r="CAL33"/>
      <c r="CAM33"/>
      <c r="CAN33"/>
      <c r="CAO33"/>
      <c r="CAP33"/>
      <c r="CAQ33"/>
      <c r="CAR33"/>
      <c r="CAS33"/>
      <c r="CAT33"/>
      <c r="CAU33"/>
      <c r="CAV33"/>
      <c r="CAW33"/>
      <c r="CAX33"/>
      <c r="CAY33"/>
      <c r="CAZ33"/>
      <c r="CBA33"/>
      <c r="CBB33"/>
      <c r="CBC33"/>
      <c r="CBD33"/>
      <c r="CBE33"/>
      <c r="CBF33"/>
      <c r="CBG33"/>
      <c r="CBH33"/>
      <c r="CBI33"/>
      <c r="CBJ33"/>
      <c r="CBK33"/>
      <c r="CBL33"/>
      <c r="CBM33"/>
      <c r="CBN33"/>
      <c r="CBO33"/>
      <c r="CBP33"/>
      <c r="CBQ33"/>
      <c r="CBR33"/>
      <c r="CBS33"/>
      <c r="CBT33"/>
      <c r="CBU33"/>
      <c r="CBV33"/>
      <c r="CBW33"/>
      <c r="CBX33"/>
      <c r="CBY33"/>
      <c r="CBZ33"/>
      <c r="CCA33"/>
      <c r="CCB33"/>
      <c r="CCC33"/>
      <c r="CCD33"/>
      <c r="CCE33"/>
      <c r="CCF33"/>
      <c r="CCG33"/>
      <c r="CCH33"/>
      <c r="CCI33"/>
      <c r="CCJ33"/>
      <c r="CCK33"/>
      <c r="CCL33"/>
      <c r="CCM33"/>
      <c r="CCN33"/>
      <c r="CCO33"/>
      <c r="CCP33"/>
      <c r="CCQ33"/>
      <c r="CCR33"/>
      <c r="CCS33"/>
      <c r="CCT33"/>
      <c r="CCU33"/>
      <c r="CCV33"/>
      <c r="CCW33"/>
      <c r="CCX33"/>
      <c r="CCY33"/>
      <c r="CCZ33"/>
      <c r="CDA33"/>
      <c r="CDB33"/>
      <c r="CDC33"/>
      <c r="CDD33"/>
      <c r="CDE33"/>
      <c r="CDF33"/>
      <c r="CDG33"/>
      <c r="CDH33"/>
      <c r="CDI33"/>
      <c r="CDJ33"/>
      <c r="CDK33"/>
      <c r="CDL33"/>
      <c r="CDM33"/>
      <c r="CDN33"/>
      <c r="CDO33"/>
      <c r="CDP33"/>
      <c r="CDQ33"/>
      <c r="CDR33"/>
      <c r="CDS33"/>
      <c r="CDT33"/>
      <c r="CDU33"/>
      <c r="CDV33"/>
      <c r="CDW33"/>
      <c r="CDX33"/>
      <c r="CDY33"/>
      <c r="CDZ33"/>
      <c r="CEA33"/>
      <c r="CEB33"/>
      <c r="CEC33"/>
      <c r="CED33"/>
      <c r="CEE33"/>
      <c r="CEF33"/>
      <c r="CEG33"/>
      <c r="CEH33"/>
      <c r="CEI33"/>
      <c r="CEJ33"/>
      <c r="CEK33"/>
      <c r="CEL33"/>
      <c r="CEM33"/>
      <c r="CEN33"/>
      <c r="CEO33"/>
      <c r="CEP33"/>
      <c r="CEQ33"/>
      <c r="CER33"/>
      <c r="CES33"/>
      <c r="CET33"/>
      <c r="CEU33"/>
      <c r="CEV33"/>
      <c r="CEW33"/>
      <c r="CEX33"/>
      <c r="CEY33"/>
      <c r="CEZ33"/>
      <c r="CFA33"/>
      <c r="CFB33"/>
      <c r="CFC33"/>
      <c r="CFD33"/>
      <c r="CFE33"/>
      <c r="CFF33"/>
      <c r="CFG33"/>
      <c r="CFH33"/>
      <c r="CFI33"/>
      <c r="CFJ33"/>
      <c r="CFK33"/>
      <c r="CFL33"/>
      <c r="CFM33"/>
      <c r="CFN33"/>
      <c r="CFO33"/>
      <c r="CFP33"/>
      <c r="CFQ33"/>
      <c r="CFR33"/>
      <c r="CFS33"/>
      <c r="CFT33"/>
      <c r="CFU33"/>
      <c r="CFV33"/>
      <c r="CFW33"/>
      <c r="CFX33"/>
      <c r="CFY33"/>
      <c r="CFZ33"/>
      <c r="CGA33"/>
      <c r="CGB33"/>
      <c r="CGC33"/>
      <c r="CGD33"/>
      <c r="CGE33"/>
      <c r="CGF33"/>
      <c r="CGG33"/>
      <c r="CGH33"/>
      <c r="CGI33"/>
      <c r="CGJ33"/>
      <c r="CGK33"/>
      <c r="CGL33"/>
      <c r="CGM33"/>
      <c r="CGN33"/>
      <c r="CGO33"/>
      <c r="CGP33"/>
      <c r="CGQ33"/>
      <c r="CGR33"/>
      <c r="CGS33"/>
      <c r="CGT33"/>
      <c r="CGU33"/>
      <c r="CGV33"/>
      <c r="CGW33"/>
      <c r="CGX33"/>
      <c r="CGY33"/>
      <c r="CGZ33"/>
      <c r="CHA33"/>
      <c r="CHB33"/>
      <c r="CHC33"/>
      <c r="CHD33"/>
      <c r="CHE33"/>
      <c r="CHF33"/>
      <c r="CHG33"/>
      <c r="CHH33"/>
      <c r="CHI33"/>
      <c r="CHJ33"/>
      <c r="CHK33"/>
      <c r="CHL33"/>
      <c r="CHM33"/>
      <c r="CHN33"/>
      <c r="CHO33"/>
      <c r="CHP33"/>
      <c r="CHQ33"/>
      <c r="CHR33"/>
      <c r="CHS33"/>
      <c r="CHT33"/>
      <c r="CHU33"/>
      <c r="CHV33"/>
      <c r="CHW33"/>
      <c r="CHX33"/>
      <c r="CHY33"/>
      <c r="CHZ33"/>
      <c r="CIA33"/>
      <c r="CIB33"/>
      <c r="CIC33"/>
      <c r="CID33"/>
      <c r="CIE33"/>
      <c r="CIF33"/>
      <c r="CIG33"/>
      <c r="CIH33"/>
      <c r="CII33"/>
      <c r="CIJ33"/>
      <c r="CIK33"/>
      <c r="CIL33"/>
      <c r="CIM33"/>
      <c r="CIN33"/>
      <c r="CIO33"/>
      <c r="CIP33"/>
      <c r="CIQ33"/>
      <c r="CIR33"/>
      <c r="CIS33"/>
      <c r="CIT33"/>
      <c r="CIU33"/>
      <c r="CIV33"/>
      <c r="CIW33"/>
      <c r="CIX33"/>
      <c r="CIY33"/>
      <c r="CIZ33"/>
      <c r="CJA33"/>
      <c r="CJB33"/>
      <c r="CJC33"/>
      <c r="CJD33"/>
      <c r="CJE33"/>
      <c r="CJF33"/>
      <c r="CJG33"/>
      <c r="CJH33"/>
      <c r="CJI33"/>
      <c r="CJJ33"/>
      <c r="CJK33"/>
      <c r="CJL33"/>
      <c r="CJM33"/>
      <c r="CJN33"/>
      <c r="CJO33"/>
      <c r="CJP33"/>
      <c r="CJQ33"/>
      <c r="CJR33"/>
      <c r="CJS33"/>
      <c r="CJT33"/>
      <c r="CJU33"/>
      <c r="CJV33"/>
      <c r="CJW33"/>
      <c r="CJX33"/>
      <c r="CJY33"/>
      <c r="CJZ33"/>
      <c r="CKA33"/>
      <c r="CKB33"/>
      <c r="CKC33"/>
      <c r="CKD33"/>
      <c r="CKE33"/>
      <c r="CKF33"/>
      <c r="CKG33"/>
      <c r="CKH33"/>
      <c r="CKI33"/>
      <c r="CKJ33"/>
      <c r="CKK33"/>
      <c r="CKL33"/>
      <c r="CKM33"/>
      <c r="CKN33"/>
      <c r="CKO33"/>
      <c r="CKP33"/>
      <c r="CKQ33"/>
      <c r="CKR33"/>
      <c r="CKS33"/>
      <c r="CKT33"/>
      <c r="CKU33"/>
      <c r="CKV33"/>
      <c r="CKW33"/>
      <c r="CKX33"/>
      <c r="CKY33"/>
      <c r="CKZ33"/>
      <c r="CLA33"/>
      <c r="CLB33"/>
      <c r="CLC33"/>
      <c r="CLD33"/>
      <c r="CLE33"/>
      <c r="CLF33"/>
      <c r="CLG33"/>
      <c r="CLH33"/>
      <c r="CLI33"/>
      <c r="CLJ33"/>
      <c r="CLK33"/>
      <c r="CLL33"/>
      <c r="CLM33"/>
      <c r="CLN33"/>
      <c r="CLO33"/>
      <c r="CLP33"/>
      <c r="CLQ33"/>
      <c r="CLR33"/>
      <c r="CLS33"/>
      <c r="CLT33"/>
      <c r="CLU33"/>
      <c r="CLV33"/>
      <c r="CLW33"/>
      <c r="CLX33"/>
      <c r="CLY33"/>
      <c r="CLZ33"/>
      <c r="CMA33"/>
      <c r="CMB33"/>
      <c r="CMC33"/>
      <c r="CMD33"/>
      <c r="CME33"/>
      <c r="CMF33"/>
      <c r="CMG33"/>
      <c r="CMH33"/>
      <c r="CMI33"/>
      <c r="CMJ33"/>
      <c r="CMK33"/>
      <c r="CML33"/>
      <c r="CMM33"/>
      <c r="CMN33"/>
      <c r="CMO33"/>
      <c r="CMP33"/>
      <c r="CMQ33"/>
      <c r="CMR33"/>
      <c r="CMS33"/>
      <c r="CMT33"/>
      <c r="CMU33"/>
      <c r="CMV33"/>
      <c r="CMW33"/>
      <c r="CMX33"/>
      <c r="CMY33"/>
      <c r="CMZ33"/>
      <c r="CNA33"/>
      <c r="CNB33"/>
      <c r="CNC33"/>
      <c r="CND33"/>
      <c r="CNE33"/>
      <c r="CNF33"/>
      <c r="CNG33"/>
      <c r="CNH33"/>
      <c r="CNI33"/>
      <c r="CNJ33"/>
      <c r="CNK33"/>
      <c r="CNL33"/>
      <c r="CNM33"/>
      <c r="CNN33"/>
      <c r="CNO33"/>
      <c r="CNP33"/>
      <c r="CNQ33"/>
      <c r="CNR33"/>
      <c r="CNS33"/>
      <c r="CNT33"/>
      <c r="CNU33"/>
      <c r="CNV33"/>
      <c r="CNW33"/>
      <c r="CNX33"/>
      <c r="CNY33"/>
      <c r="CNZ33"/>
      <c r="COA33"/>
      <c r="COB33"/>
      <c r="COC33"/>
      <c r="COD33"/>
      <c r="COE33"/>
      <c r="COF33"/>
      <c r="COG33"/>
      <c r="COH33"/>
      <c r="COI33"/>
      <c r="COJ33"/>
      <c r="COK33"/>
      <c r="COL33"/>
      <c r="COM33"/>
      <c r="CON33"/>
      <c r="COO33"/>
      <c r="COP33"/>
      <c r="COQ33"/>
      <c r="COR33"/>
      <c r="COS33"/>
      <c r="COT33"/>
      <c r="COU33"/>
      <c r="COV33"/>
      <c r="COW33"/>
      <c r="COX33"/>
      <c r="COY33"/>
      <c r="COZ33"/>
      <c r="CPA33"/>
      <c r="CPB33"/>
      <c r="CPC33"/>
      <c r="CPD33"/>
      <c r="CPE33"/>
      <c r="CPF33"/>
      <c r="CPG33"/>
      <c r="CPH33"/>
      <c r="CPI33"/>
      <c r="CPJ33"/>
      <c r="CPK33"/>
      <c r="CPL33"/>
      <c r="CPM33"/>
      <c r="CPN33"/>
      <c r="CPO33"/>
      <c r="CPP33"/>
      <c r="CPQ33"/>
      <c r="CPR33"/>
      <c r="CPS33"/>
      <c r="CPT33"/>
      <c r="CPU33"/>
      <c r="CPV33"/>
      <c r="CPW33"/>
      <c r="CPX33"/>
      <c r="CPY33"/>
      <c r="CPZ33"/>
      <c r="CQA33"/>
      <c r="CQB33"/>
      <c r="CQC33"/>
      <c r="CQD33"/>
      <c r="CQE33"/>
      <c r="CQF33"/>
      <c r="CQG33"/>
      <c r="CQH33"/>
      <c r="CQI33"/>
      <c r="CQJ33"/>
      <c r="CQK33"/>
      <c r="CQL33"/>
      <c r="CQM33"/>
      <c r="CQN33"/>
      <c r="CQO33"/>
      <c r="CQP33"/>
      <c r="CQQ33"/>
      <c r="CQR33"/>
      <c r="CQS33"/>
      <c r="CQT33"/>
      <c r="CQU33"/>
      <c r="CQV33"/>
      <c r="CQW33"/>
      <c r="CQX33"/>
      <c r="CQY33"/>
      <c r="CQZ33"/>
      <c r="CRA33"/>
      <c r="CRB33"/>
      <c r="CRC33"/>
      <c r="CRD33"/>
      <c r="CRE33"/>
      <c r="CRF33"/>
      <c r="CRG33"/>
      <c r="CRH33"/>
      <c r="CRI33"/>
      <c r="CRJ33"/>
      <c r="CRK33"/>
      <c r="CRL33"/>
      <c r="CRM33"/>
      <c r="CRN33"/>
      <c r="CRO33"/>
      <c r="CRP33"/>
      <c r="CRQ33"/>
      <c r="CRR33"/>
      <c r="CRS33"/>
      <c r="CRT33"/>
      <c r="CRU33"/>
      <c r="CRV33"/>
      <c r="CRW33"/>
      <c r="CRX33"/>
      <c r="CRY33"/>
      <c r="CRZ33"/>
      <c r="CSA33"/>
      <c r="CSB33"/>
      <c r="CSC33"/>
      <c r="CSD33"/>
      <c r="CSE33"/>
      <c r="CSF33"/>
      <c r="CSG33"/>
      <c r="CSH33"/>
      <c r="CSI33"/>
      <c r="CSJ33"/>
      <c r="CSK33"/>
      <c r="CSL33"/>
      <c r="CSM33"/>
      <c r="CSN33"/>
      <c r="CSO33"/>
      <c r="CSP33"/>
      <c r="CSQ33"/>
      <c r="CSR33"/>
      <c r="CSS33"/>
      <c r="CST33"/>
      <c r="CSU33"/>
      <c r="CSV33"/>
      <c r="CSW33"/>
      <c r="CSX33"/>
      <c r="CSY33"/>
      <c r="CSZ33"/>
      <c r="CTA33"/>
      <c r="CTB33"/>
      <c r="CTC33"/>
      <c r="CTD33"/>
      <c r="CTE33"/>
      <c r="CTF33"/>
      <c r="CTG33"/>
      <c r="CTH33"/>
      <c r="CTI33"/>
      <c r="CTJ33"/>
      <c r="CTK33"/>
      <c r="CTL33"/>
      <c r="CTM33"/>
      <c r="CTN33"/>
      <c r="CTO33"/>
      <c r="CTP33"/>
      <c r="CTQ33"/>
      <c r="CTR33"/>
      <c r="CTS33"/>
      <c r="CTT33"/>
      <c r="CTU33"/>
      <c r="CTV33"/>
      <c r="CTW33"/>
      <c r="CTX33"/>
      <c r="CTY33"/>
      <c r="CTZ33"/>
      <c r="CUA33"/>
      <c r="CUB33"/>
      <c r="CUC33"/>
      <c r="CUD33"/>
      <c r="CUE33"/>
      <c r="CUF33"/>
      <c r="CUG33"/>
      <c r="CUH33"/>
      <c r="CUI33"/>
      <c r="CUJ33"/>
      <c r="CUK33"/>
      <c r="CUL33"/>
      <c r="CUM33"/>
      <c r="CUN33"/>
      <c r="CUO33"/>
      <c r="CUP33"/>
      <c r="CUQ33"/>
      <c r="CUR33"/>
      <c r="CUS33"/>
      <c r="CUT33"/>
      <c r="CUU33"/>
      <c r="CUV33"/>
      <c r="CUW33"/>
      <c r="CUX33"/>
      <c r="CUY33"/>
      <c r="CUZ33"/>
      <c r="CVA33"/>
      <c r="CVB33"/>
      <c r="CVC33"/>
      <c r="CVD33"/>
      <c r="CVE33"/>
      <c r="CVF33"/>
      <c r="CVG33"/>
      <c r="CVH33"/>
      <c r="CVI33"/>
      <c r="CVJ33"/>
      <c r="CVK33"/>
      <c r="CVL33"/>
      <c r="CVM33"/>
      <c r="CVN33"/>
      <c r="CVO33"/>
      <c r="CVP33"/>
      <c r="CVQ33"/>
      <c r="CVR33"/>
      <c r="CVS33"/>
      <c r="CVT33"/>
      <c r="CVU33"/>
      <c r="CVV33"/>
      <c r="CVW33"/>
      <c r="CVX33"/>
      <c r="CVY33"/>
      <c r="CVZ33"/>
      <c r="CWA33"/>
      <c r="CWB33"/>
      <c r="CWC33"/>
      <c r="CWD33"/>
      <c r="CWE33"/>
      <c r="CWF33"/>
      <c r="CWG33"/>
      <c r="CWH33"/>
      <c r="CWI33"/>
      <c r="CWJ33"/>
      <c r="CWK33"/>
      <c r="CWL33"/>
      <c r="CWM33"/>
      <c r="CWN33"/>
      <c r="CWO33"/>
      <c r="CWP33"/>
      <c r="CWQ33"/>
      <c r="CWR33"/>
      <c r="CWS33"/>
      <c r="CWT33"/>
      <c r="CWU33"/>
      <c r="CWV33"/>
      <c r="CWW33"/>
      <c r="CWX33"/>
      <c r="CWY33"/>
      <c r="CWZ33"/>
      <c r="CXA33"/>
      <c r="CXB33"/>
      <c r="CXC33"/>
      <c r="CXD33"/>
      <c r="CXE33"/>
      <c r="CXF33"/>
      <c r="CXG33"/>
      <c r="CXH33"/>
      <c r="CXI33"/>
      <c r="CXJ33"/>
      <c r="CXK33"/>
      <c r="CXL33"/>
      <c r="CXM33"/>
      <c r="CXN33"/>
      <c r="CXO33"/>
      <c r="CXP33"/>
      <c r="CXQ33"/>
      <c r="CXR33"/>
      <c r="CXS33"/>
      <c r="CXT33"/>
      <c r="CXU33"/>
      <c r="CXV33"/>
      <c r="CXW33"/>
      <c r="CXX33"/>
      <c r="CXY33"/>
      <c r="CXZ33"/>
      <c r="CYA33"/>
      <c r="CYB33"/>
      <c r="CYC33"/>
      <c r="CYD33"/>
      <c r="CYE33"/>
      <c r="CYF33"/>
      <c r="CYG33"/>
      <c r="CYH33"/>
      <c r="CYI33"/>
      <c r="CYJ33"/>
      <c r="CYK33"/>
      <c r="CYL33"/>
      <c r="CYM33"/>
      <c r="CYN33"/>
      <c r="CYO33"/>
      <c r="CYP33"/>
      <c r="CYQ33"/>
      <c r="CYR33"/>
      <c r="CYS33"/>
      <c r="CYT33"/>
      <c r="CYU33"/>
      <c r="CYV33"/>
      <c r="CYW33"/>
      <c r="CYX33"/>
      <c r="CYY33"/>
      <c r="CYZ33"/>
      <c r="CZA33"/>
      <c r="CZB33"/>
      <c r="CZC33"/>
      <c r="CZD33"/>
      <c r="CZE33"/>
      <c r="CZF33"/>
      <c r="CZG33"/>
      <c r="CZH33"/>
      <c r="CZI33"/>
      <c r="CZJ33"/>
      <c r="CZK33"/>
      <c r="CZL33"/>
      <c r="CZM33"/>
      <c r="CZN33"/>
      <c r="CZO33"/>
      <c r="CZP33"/>
      <c r="CZQ33"/>
      <c r="CZR33"/>
      <c r="CZS33"/>
      <c r="CZT33"/>
      <c r="CZU33"/>
      <c r="CZV33"/>
      <c r="CZW33"/>
      <c r="CZX33"/>
      <c r="CZY33"/>
      <c r="CZZ33"/>
      <c r="DAA33"/>
      <c r="DAB33"/>
      <c r="DAC33"/>
      <c r="DAD33"/>
      <c r="DAE33"/>
      <c r="DAF33"/>
      <c r="DAG33"/>
      <c r="DAH33"/>
      <c r="DAI33"/>
      <c r="DAJ33"/>
      <c r="DAK33"/>
      <c r="DAL33"/>
      <c r="DAM33"/>
      <c r="DAN33"/>
      <c r="DAO33"/>
      <c r="DAP33"/>
      <c r="DAQ33"/>
      <c r="DAR33"/>
      <c r="DAS33"/>
      <c r="DAT33"/>
      <c r="DAU33"/>
      <c r="DAV33"/>
      <c r="DAW33"/>
      <c r="DAX33"/>
      <c r="DAY33"/>
      <c r="DAZ33"/>
      <c r="DBA33"/>
      <c r="DBB33"/>
      <c r="DBC33"/>
      <c r="DBD33"/>
      <c r="DBE33"/>
      <c r="DBF33"/>
      <c r="DBG33"/>
      <c r="DBH33"/>
      <c r="DBI33"/>
      <c r="DBJ33"/>
      <c r="DBK33"/>
      <c r="DBL33"/>
      <c r="DBM33"/>
      <c r="DBN33"/>
      <c r="DBO33"/>
      <c r="DBP33"/>
      <c r="DBQ33"/>
      <c r="DBR33"/>
      <c r="DBS33"/>
      <c r="DBT33"/>
      <c r="DBU33"/>
      <c r="DBV33"/>
      <c r="DBW33"/>
      <c r="DBX33"/>
      <c r="DBY33"/>
      <c r="DBZ33"/>
      <c r="DCA33"/>
      <c r="DCB33"/>
      <c r="DCC33"/>
      <c r="DCD33"/>
      <c r="DCE33"/>
      <c r="DCF33"/>
      <c r="DCG33"/>
      <c r="DCH33"/>
      <c r="DCI33"/>
      <c r="DCJ33"/>
      <c r="DCK33"/>
      <c r="DCL33"/>
      <c r="DCM33"/>
      <c r="DCN33"/>
      <c r="DCO33"/>
      <c r="DCP33"/>
      <c r="DCQ33"/>
      <c r="DCR33"/>
      <c r="DCS33"/>
      <c r="DCT33"/>
      <c r="DCU33"/>
      <c r="DCV33"/>
      <c r="DCW33"/>
      <c r="DCX33"/>
      <c r="DCY33"/>
      <c r="DCZ33"/>
      <c r="DDA33"/>
      <c r="DDB33"/>
      <c r="DDC33"/>
      <c r="DDD33"/>
      <c r="DDE33"/>
      <c r="DDF33"/>
      <c r="DDG33"/>
      <c r="DDH33"/>
      <c r="DDI33"/>
      <c r="DDJ33"/>
      <c r="DDK33"/>
      <c r="DDL33"/>
      <c r="DDM33"/>
      <c r="DDN33"/>
      <c r="DDO33"/>
      <c r="DDP33"/>
      <c r="DDQ33"/>
      <c r="DDR33"/>
      <c r="DDS33"/>
      <c r="DDT33"/>
      <c r="DDU33"/>
      <c r="DDV33"/>
      <c r="DDW33"/>
      <c r="DDX33"/>
      <c r="DDY33"/>
      <c r="DDZ33"/>
      <c r="DEA33"/>
      <c r="DEB33"/>
      <c r="DEC33"/>
      <c r="DED33"/>
      <c r="DEE33"/>
      <c r="DEF33"/>
      <c r="DEG33"/>
      <c r="DEH33"/>
      <c r="DEI33"/>
      <c r="DEJ33"/>
      <c r="DEK33"/>
      <c r="DEL33"/>
      <c r="DEM33"/>
      <c r="DEN33"/>
      <c r="DEO33"/>
      <c r="DEP33"/>
      <c r="DEQ33"/>
      <c r="DER33"/>
      <c r="DES33"/>
      <c r="DET33"/>
      <c r="DEU33"/>
      <c r="DEV33"/>
      <c r="DEW33"/>
      <c r="DEX33"/>
      <c r="DEY33"/>
      <c r="DEZ33"/>
      <c r="DFA33"/>
      <c r="DFB33"/>
      <c r="DFC33"/>
      <c r="DFD33"/>
      <c r="DFE33"/>
      <c r="DFF33"/>
      <c r="DFG33"/>
      <c r="DFH33"/>
      <c r="DFI33"/>
      <c r="DFJ33"/>
      <c r="DFK33"/>
      <c r="DFL33"/>
      <c r="DFM33"/>
      <c r="DFN33"/>
      <c r="DFO33"/>
      <c r="DFP33"/>
      <c r="DFQ33"/>
      <c r="DFR33"/>
      <c r="DFS33"/>
      <c r="DFT33"/>
      <c r="DFU33"/>
      <c r="DFV33"/>
      <c r="DFW33"/>
      <c r="DFX33"/>
      <c r="DFY33"/>
      <c r="DFZ33"/>
      <c r="DGA33"/>
      <c r="DGB33"/>
      <c r="DGC33"/>
      <c r="DGD33"/>
      <c r="DGE33"/>
      <c r="DGF33"/>
      <c r="DGG33"/>
      <c r="DGH33"/>
      <c r="DGI33"/>
      <c r="DGJ33"/>
      <c r="DGK33"/>
      <c r="DGL33"/>
      <c r="DGM33"/>
      <c r="DGN33"/>
      <c r="DGO33"/>
      <c r="DGP33"/>
      <c r="DGQ33"/>
      <c r="DGR33"/>
      <c r="DGS33"/>
      <c r="DGT33"/>
      <c r="DGU33"/>
      <c r="DGV33"/>
      <c r="DGW33"/>
      <c r="DGX33"/>
      <c r="DGY33"/>
      <c r="DGZ33"/>
      <c r="DHA33"/>
      <c r="DHB33"/>
      <c r="DHC33"/>
      <c r="DHD33"/>
      <c r="DHE33"/>
      <c r="DHF33"/>
      <c r="DHG33"/>
      <c r="DHH33"/>
      <c r="DHI33"/>
      <c r="DHJ33"/>
      <c r="DHK33"/>
      <c r="DHL33"/>
      <c r="DHM33"/>
      <c r="DHN33"/>
      <c r="DHO33"/>
      <c r="DHP33"/>
      <c r="DHQ33"/>
      <c r="DHR33"/>
      <c r="DHS33"/>
      <c r="DHT33"/>
      <c r="DHU33"/>
      <c r="DHV33"/>
      <c r="DHW33"/>
      <c r="DHX33"/>
      <c r="DHY33"/>
      <c r="DHZ33"/>
      <c r="DIA33"/>
      <c r="DIB33"/>
      <c r="DIC33"/>
      <c r="DID33"/>
      <c r="DIE33"/>
      <c r="DIF33"/>
      <c r="DIG33"/>
      <c r="DIH33"/>
      <c r="DII33"/>
      <c r="DIJ33"/>
      <c r="DIK33"/>
      <c r="DIL33"/>
      <c r="DIM33"/>
      <c r="DIN33"/>
      <c r="DIO33"/>
      <c r="DIP33"/>
      <c r="DIQ33"/>
      <c r="DIR33"/>
      <c r="DIS33"/>
      <c r="DIT33"/>
      <c r="DIU33"/>
      <c r="DIV33"/>
      <c r="DIW33"/>
      <c r="DIX33"/>
      <c r="DIY33"/>
      <c r="DIZ33"/>
      <c r="DJA33"/>
      <c r="DJB33"/>
      <c r="DJC33"/>
      <c r="DJD33"/>
      <c r="DJE33"/>
      <c r="DJF33"/>
      <c r="DJG33"/>
      <c r="DJH33"/>
      <c r="DJI33"/>
      <c r="DJJ33"/>
      <c r="DJK33"/>
      <c r="DJL33"/>
      <c r="DJM33"/>
      <c r="DJN33"/>
      <c r="DJO33"/>
      <c r="DJP33"/>
      <c r="DJQ33"/>
      <c r="DJR33"/>
      <c r="DJS33"/>
      <c r="DJT33"/>
      <c r="DJU33"/>
      <c r="DJV33"/>
      <c r="DJW33"/>
      <c r="DJX33"/>
      <c r="DJY33"/>
      <c r="DJZ33"/>
      <c r="DKA33"/>
      <c r="DKB33"/>
      <c r="DKC33"/>
      <c r="DKD33"/>
      <c r="DKE33"/>
      <c r="DKF33"/>
      <c r="DKG33"/>
      <c r="DKH33"/>
      <c r="DKI33"/>
      <c r="DKJ33"/>
      <c r="DKK33"/>
      <c r="DKL33"/>
      <c r="DKM33"/>
      <c r="DKN33"/>
      <c r="DKO33"/>
      <c r="DKP33"/>
      <c r="DKQ33"/>
      <c r="DKR33"/>
      <c r="DKS33"/>
      <c r="DKT33"/>
      <c r="DKU33"/>
      <c r="DKV33"/>
      <c r="DKW33"/>
      <c r="DKX33"/>
      <c r="DKY33"/>
      <c r="DKZ33"/>
      <c r="DLA33"/>
      <c r="DLB33"/>
      <c r="DLC33"/>
      <c r="DLD33"/>
      <c r="DLE33"/>
      <c r="DLF33"/>
      <c r="DLG33"/>
      <c r="DLH33"/>
      <c r="DLI33"/>
      <c r="DLJ33"/>
      <c r="DLK33"/>
      <c r="DLL33"/>
      <c r="DLM33"/>
      <c r="DLN33"/>
      <c r="DLO33"/>
      <c r="DLP33"/>
      <c r="DLQ33"/>
      <c r="DLR33"/>
      <c r="DLS33"/>
      <c r="DLT33"/>
      <c r="DLU33"/>
      <c r="DLV33"/>
      <c r="DLW33"/>
      <c r="DLX33"/>
      <c r="DLY33"/>
      <c r="DLZ33"/>
      <c r="DMA33"/>
      <c r="DMB33"/>
      <c r="DMC33"/>
      <c r="DMD33"/>
      <c r="DME33"/>
      <c r="DMF33"/>
      <c r="DMG33"/>
      <c r="DMH33"/>
      <c r="DMI33"/>
      <c r="DMJ33"/>
      <c r="DMK33"/>
      <c r="DML33"/>
      <c r="DMM33"/>
      <c r="DMN33"/>
      <c r="DMO33"/>
      <c r="DMP33"/>
      <c r="DMQ33"/>
      <c r="DMR33"/>
      <c r="DMS33"/>
      <c r="DMT33"/>
      <c r="DMU33"/>
      <c r="DMV33"/>
      <c r="DMW33"/>
      <c r="DMX33"/>
      <c r="DMY33"/>
      <c r="DMZ33"/>
      <c r="DNA33"/>
      <c r="DNB33"/>
      <c r="DNC33"/>
      <c r="DND33"/>
      <c r="DNE33"/>
      <c r="DNF33"/>
      <c r="DNG33"/>
      <c r="DNH33"/>
      <c r="DNI33"/>
      <c r="DNJ33"/>
      <c r="DNK33"/>
      <c r="DNL33"/>
      <c r="DNM33"/>
      <c r="DNN33"/>
      <c r="DNO33"/>
      <c r="DNP33"/>
      <c r="DNQ33"/>
      <c r="DNR33"/>
      <c r="DNS33"/>
      <c r="DNT33"/>
      <c r="DNU33"/>
      <c r="DNV33"/>
      <c r="DNW33"/>
      <c r="DNX33"/>
      <c r="DNY33"/>
      <c r="DNZ33"/>
      <c r="DOA33"/>
      <c r="DOB33"/>
      <c r="DOC33"/>
      <c r="DOD33"/>
      <c r="DOE33"/>
      <c r="DOF33"/>
      <c r="DOG33"/>
      <c r="DOH33"/>
      <c r="DOI33"/>
      <c r="DOJ33"/>
      <c r="DOK33"/>
      <c r="DOL33"/>
      <c r="DOM33"/>
      <c r="DON33"/>
      <c r="DOO33"/>
      <c r="DOP33"/>
      <c r="DOQ33"/>
      <c r="DOR33"/>
      <c r="DOS33"/>
      <c r="DOT33"/>
      <c r="DOU33"/>
      <c r="DOV33"/>
      <c r="DOW33"/>
      <c r="DOX33"/>
      <c r="DOY33"/>
      <c r="DOZ33"/>
      <c r="DPA33"/>
      <c r="DPB33"/>
      <c r="DPC33"/>
      <c r="DPD33"/>
      <c r="DPE33"/>
      <c r="DPF33"/>
      <c r="DPG33"/>
      <c r="DPH33"/>
      <c r="DPI33"/>
      <c r="DPJ33"/>
      <c r="DPK33"/>
      <c r="DPL33"/>
      <c r="DPM33"/>
      <c r="DPN33"/>
      <c r="DPO33"/>
      <c r="DPP33"/>
      <c r="DPQ33"/>
      <c r="DPR33"/>
      <c r="DPS33"/>
      <c r="DPT33"/>
      <c r="DPU33"/>
      <c r="DPV33"/>
      <c r="DPW33"/>
      <c r="DPX33"/>
      <c r="DPY33"/>
      <c r="DPZ33"/>
      <c r="DQA33"/>
      <c r="DQB33"/>
      <c r="DQC33"/>
      <c r="DQD33"/>
      <c r="DQE33"/>
      <c r="DQF33"/>
      <c r="DQG33"/>
      <c r="DQH33"/>
      <c r="DQI33"/>
      <c r="DQJ33"/>
      <c r="DQK33"/>
      <c r="DQL33"/>
      <c r="DQM33"/>
      <c r="DQN33"/>
      <c r="DQO33"/>
      <c r="DQP33"/>
      <c r="DQQ33"/>
      <c r="DQR33"/>
      <c r="DQS33"/>
      <c r="DQT33"/>
      <c r="DQU33"/>
      <c r="DQV33"/>
      <c r="DQW33"/>
      <c r="DQX33"/>
      <c r="DQY33"/>
      <c r="DQZ33"/>
      <c r="DRA33"/>
      <c r="DRB33"/>
      <c r="DRC33"/>
      <c r="DRD33"/>
      <c r="DRE33"/>
      <c r="DRF33"/>
      <c r="DRG33"/>
      <c r="DRH33"/>
      <c r="DRI33"/>
      <c r="DRJ33"/>
      <c r="DRK33"/>
      <c r="DRL33"/>
      <c r="DRM33"/>
      <c r="DRN33"/>
      <c r="DRO33"/>
      <c r="DRP33"/>
      <c r="DRQ33"/>
      <c r="DRR33"/>
      <c r="DRS33"/>
      <c r="DRT33"/>
      <c r="DRU33"/>
      <c r="DRV33"/>
      <c r="DRW33"/>
      <c r="DRX33"/>
      <c r="DRY33"/>
      <c r="DRZ33"/>
      <c r="DSA33"/>
      <c r="DSB33"/>
      <c r="DSC33"/>
      <c r="DSD33"/>
      <c r="DSE33"/>
      <c r="DSF33"/>
      <c r="DSG33"/>
      <c r="DSH33"/>
      <c r="DSI33"/>
      <c r="DSJ33"/>
      <c r="DSK33"/>
      <c r="DSL33"/>
      <c r="DSM33"/>
      <c r="DSN33"/>
      <c r="DSO33"/>
      <c r="DSP33"/>
      <c r="DSQ33"/>
      <c r="DSR33"/>
      <c r="DSS33"/>
      <c r="DST33"/>
      <c r="DSU33"/>
      <c r="DSV33"/>
      <c r="DSW33"/>
      <c r="DSX33"/>
      <c r="DSY33"/>
      <c r="DSZ33"/>
      <c r="DTA33"/>
      <c r="DTB33"/>
      <c r="DTC33"/>
      <c r="DTD33"/>
      <c r="DTE33"/>
      <c r="DTF33"/>
      <c r="DTG33"/>
      <c r="DTH33"/>
      <c r="DTI33"/>
      <c r="DTJ33"/>
      <c r="DTK33"/>
      <c r="DTL33"/>
      <c r="DTM33"/>
      <c r="DTN33"/>
      <c r="DTO33"/>
      <c r="DTP33"/>
      <c r="DTQ33"/>
      <c r="DTR33"/>
      <c r="DTS33"/>
      <c r="DTT33"/>
      <c r="DTU33"/>
      <c r="DTV33"/>
      <c r="DTW33"/>
      <c r="DTX33"/>
      <c r="DTY33"/>
      <c r="DTZ33"/>
      <c r="DUA33"/>
      <c r="DUB33"/>
      <c r="DUC33"/>
      <c r="DUD33"/>
      <c r="DUE33"/>
      <c r="DUF33"/>
      <c r="DUG33"/>
      <c r="DUH33"/>
      <c r="DUI33"/>
      <c r="DUJ33"/>
      <c r="DUK33"/>
      <c r="DUL33"/>
      <c r="DUM33"/>
      <c r="DUN33"/>
      <c r="DUO33"/>
      <c r="DUP33"/>
      <c r="DUQ33"/>
      <c r="DUR33"/>
      <c r="DUS33"/>
      <c r="DUT33"/>
      <c r="DUU33"/>
      <c r="DUV33"/>
      <c r="DUW33"/>
      <c r="DUX33"/>
      <c r="DUY33"/>
      <c r="DUZ33"/>
      <c r="DVA33"/>
      <c r="DVB33"/>
      <c r="DVC33"/>
      <c r="DVD33"/>
      <c r="DVE33"/>
      <c r="DVF33"/>
      <c r="DVG33"/>
      <c r="DVH33"/>
      <c r="DVI33"/>
      <c r="DVJ33"/>
      <c r="DVK33"/>
      <c r="DVL33"/>
      <c r="DVM33"/>
      <c r="DVN33"/>
      <c r="DVO33"/>
      <c r="DVP33"/>
      <c r="DVQ33"/>
      <c r="DVR33"/>
      <c r="DVS33"/>
      <c r="DVT33"/>
      <c r="DVU33"/>
      <c r="DVV33"/>
      <c r="DVW33"/>
      <c r="DVX33"/>
      <c r="DVY33"/>
      <c r="DVZ33"/>
      <c r="DWA33"/>
      <c r="DWB33"/>
      <c r="DWC33"/>
      <c r="DWD33"/>
      <c r="DWE33"/>
      <c r="DWF33"/>
      <c r="DWG33"/>
      <c r="DWH33"/>
      <c r="DWI33"/>
      <c r="DWJ33"/>
      <c r="DWK33"/>
      <c r="DWL33"/>
      <c r="DWM33"/>
      <c r="DWN33"/>
      <c r="DWO33"/>
      <c r="DWP33"/>
      <c r="DWQ33"/>
      <c r="DWR33"/>
      <c r="DWS33"/>
      <c r="DWT33"/>
      <c r="DWU33"/>
      <c r="DWV33"/>
      <c r="DWW33"/>
      <c r="DWX33"/>
      <c r="DWY33"/>
      <c r="DWZ33"/>
      <c r="DXA33"/>
      <c r="DXB33"/>
      <c r="DXC33"/>
      <c r="DXD33"/>
      <c r="DXE33"/>
      <c r="DXF33"/>
      <c r="DXG33"/>
      <c r="DXH33"/>
      <c r="DXI33"/>
      <c r="DXJ33"/>
      <c r="DXK33"/>
      <c r="DXL33"/>
      <c r="DXM33"/>
      <c r="DXN33"/>
      <c r="DXO33"/>
      <c r="DXP33"/>
      <c r="DXQ33"/>
      <c r="DXR33"/>
      <c r="DXS33"/>
      <c r="DXT33"/>
      <c r="DXU33"/>
      <c r="DXV33"/>
      <c r="DXW33"/>
      <c r="DXX33"/>
      <c r="DXY33"/>
      <c r="DXZ33"/>
      <c r="DYA33"/>
      <c r="DYB33"/>
      <c r="DYC33"/>
      <c r="DYD33"/>
      <c r="DYE33"/>
      <c r="DYF33"/>
      <c r="DYG33"/>
      <c r="DYH33"/>
      <c r="DYI33"/>
      <c r="DYJ33"/>
      <c r="DYK33"/>
      <c r="DYL33"/>
      <c r="DYM33"/>
      <c r="DYN33"/>
      <c r="DYO33"/>
      <c r="DYP33"/>
      <c r="DYQ33"/>
      <c r="DYR33"/>
      <c r="DYS33"/>
      <c r="DYT33"/>
      <c r="DYU33"/>
      <c r="DYV33"/>
      <c r="DYW33"/>
      <c r="DYX33"/>
      <c r="DYY33"/>
      <c r="DYZ33"/>
      <c r="DZA33"/>
      <c r="DZB33"/>
      <c r="DZC33"/>
      <c r="DZD33"/>
      <c r="DZE33"/>
      <c r="DZF33"/>
      <c r="DZG33"/>
      <c r="DZH33"/>
      <c r="DZI33"/>
      <c r="DZJ33"/>
      <c r="DZK33"/>
      <c r="DZL33"/>
      <c r="DZM33"/>
      <c r="DZN33"/>
      <c r="DZO33"/>
      <c r="DZP33"/>
      <c r="DZQ33"/>
      <c r="DZR33"/>
      <c r="DZS33"/>
      <c r="DZT33"/>
      <c r="DZU33"/>
      <c r="DZV33"/>
      <c r="DZW33"/>
      <c r="DZX33"/>
      <c r="DZY33"/>
      <c r="DZZ33"/>
      <c r="EAA33"/>
      <c r="EAB33"/>
      <c r="EAC33"/>
      <c r="EAD33"/>
      <c r="EAE33"/>
      <c r="EAF33"/>
      <c r="EAG33"/>
      <c r="EAH33"/>
      <c r="EAI33"/>
      <c r="EAJ33"/>
      <c r="EAK33"/>
      <c r="EAL33"/>
      <c r="EAM33"/>
      <c r="EAN33"/>
      <c r="EAO33"/>
      <c r="EAP33"/>
      <c r="EAQ33"/>
      <c r="EAR33"/>
      <c r="EAS33"/>
      <c r="EAT33"/>
      <c r="EAU33"/>
      <c r="EAV33"/>
      <c r="EAW33"/>
      <c r="EAX33"/>
      <c r="EAY33"/>
      <c r="EAZ33"/>
      <c r="EBA33"/>
      <c r="EBB33"/>
      <c r="EBC33"/>
      <c r="EBD33"/>
      <c r="EBE33"/>
      <c r="EBF33"/>
      <c r="EBG33"/>
      <c r="EBH33"/>
      <c r="EBI33"/>
      <c r="EBJ33"/>
      <c r="EBK33"/>
      <c r="EBL33"/>
      <c r="EBM33"/>
      <c r="EBN33"/>
      <c r="EBO33"/>
      <c r="EBP33"/>
      <c r="EBQ33"/>
      <c r="EBR33"/>
      <c r="EBS33"/>
      <c r="EBT33"/>
      <c r="EBU33"/>
      <c r="EBV33"/>
      <c r="EBW33"/>
      <c r="EBX33"/>
      <c r="EBY33"/>
      <c r="EBZ33"/>
      <c r="ECA33"/>
      <c r="ECB33"/>
      <c r="ECC33"/>
      <c r="ECD33"/>
      <c r="ECE33"/>
      <c r="ECF33"/>
      <c r="ECG33"/>
      <c r="ECH33"/>
      <c r="ECI33"/>
      <c r="ECJ33"/>
      <c r="ECK33"/>
      <c r="ECL33"/>
      <c r="ECM33"/>
      <c r="ECN33"/>
      <c r="ECO33"/>
      <c r="ECP33"/>
      <c r="ECQ33"/>
      <c r="ECR33"/>
      <c r="ECS33"/>
      <c r="ECT33"/>
      <c r="ECU33"/>
      <c r="ECV33"/>
      <c r="ECW33"/>
      <c r="ECX33"/>
      <c r="ECY33"/>
      <c r="ECZ33"/>
      <c r="EDA33"/>
      <c r="EDB33"/>
      <c r="EDC33"/>
      <c r="EDD33"/>
      <c r="EDE33"/>
      <c r="EDF33"/>
      <c r="EDG33"/>
      <c r="EDH33"/>
      <c r="EDI33"/>
      <c r="EDJ33"/>
      <c r="EDK33"/>
      <c r="EDL33"/>
      <c r="EDM33"/>
      <c r="EDN33"/>
      <c r="EDO33"/>
      <c r="EDP33"/>
      <c r="EDQ33"/>
      <c r="EDR33"/>
      <c r="EDS33"/>
      <c r="EDT33"/>
      <c r="EDU33"/>
      <c r="EDV33"/>
      <c r="EDW33"/>
      <c r="EDX33"/>
      <c r="EDY33"/>
      <c r="EDZ33"/>
      <c r="EEA33"/>
      <c r="EEB33"/>
      <c r="EEC33"/>
      <c r="EED33"/>
      <c r="EEE33"/>
      <c r="EEF33"/>
      <c r="EEG33"/>
      <c r="EEH33"/>
      <c r="EEI33"/>
      <c r="EEJ33"/>
      <c r="EEK33"/>
      <c r="EEL33"/>
      <c r="EEM33"/>
      <c r="EEN33"/>
      <c r="EEO33"/>
      <c r="EEP33"/>
      <c r="EEQ33"/>
      <c r="EER33"/>
      <c r="EES33"/>
      <c r="EET33"/>
      <c r="EEU33"/>
      <c r="EEV33"/>
      <c r="EEW33"/>
      <c r="EEX33"/>
      <c r="EEY33"/>
      <c r="EEZ33"/>
      <c r="EFA33"/>
      <c r="EFB33"/>
      <c r="EFC33"/>
      <c r="EFD33"/>
      <c r="EFE33"/>
      <c r="EFF33"/>
      <c r="EFG33"/>
      <c r="EFH33"/>
      <c r="EFI33"/>
      <c r="EFJ33"/>
      <c r="EFK33"/>
      <c r="EFL33"/>
      <c r="EFM33"/>
      <c r="EFN33"/>
      <c r="EFO33"/>
      <c r="EFP33"/>
      <c r="EFQ33"/>
      <c r="EFR33"/>
      <c r="EFS33"/>
      <c r="EFT33"/>
      <c r="EFU33"/>
      <c r="EFV33"/>
      <c r="EFW33"/>
      <c r="EFX33"/>
      <c r="EFY33"/>
      <c r="EFZ33"/>
      <c r="EGA33"/>
      <c r="EGB33"/>
      <c r="EGC33"/>
      <c r="EGD33"/>
      <c r="EGE33"/>
      <c r="EGF33"/>
      <c r="EGG33"/>
      <c r="EGH33"/>
      <c r="EGI33"/>
      <c r="EGJ33"/>
      <c r="EGK33"/>
      <c r="EGL33"/>
      <c r="EGM33"/>
      <c r="EGN33"/>
      <c r="EGO33"/>
      <c r="EGP33"/>
      <c r="EGQ33"/>
      <c r="EGR33"/>
      <c r="EGS33"/>
      <c r="EGT33"/>
      <c r="EGU33"/>
      <c r="EGV33"/>
      <c r="EGW33"/>
      <c r="EGX33"/>
      <c r="EGY33"/>
      <c r="EGZ33"/>
      <c r="EHA33"/>
      <c r="EHB33"/>
      <c r="EHC33"/>
      <c r="EHD33"/>
      <c r="EHE33"/>
      <c r="EHF33"/>
      <c r="EHG33"/>
      <c r="EHH33"/>
      <c r="EHI33"/>
      <c r="EHJ33"/>
      <c r="EHK33"/>
      <c r="EHL33"/>
      <c r="EHM33"/>
      <c r="EHN33"/>
      <c r="EHO33"/>
      <c r="EHP33"/>
      <c r="EHQ33"/>
      <c r="EHR33"/>
      <c r="EHS33"/>
      <c r="EHT33"/>
      <c r="EHU33"/>
      <c r="EHV33"/>
      <c r="EHW33"/>
      <c r="EHX33"/>
      <c r="EHY33"/>
      <c r="EHZ33"/>
      <c r="EIA33"/>
      <c r="EIB33"/>
      <c r="EIC33"/>
      <c r="EID33"/>
      <c r="EIE33"/>
      <c r="EIF33"/>
      <c r="EIG33"/>
      <c r="EIH33"/>
      <c r="EII33"/>
      <c r="EIJ33"/>
      <c r="EIK33"/>
      <c r="EIL33"/>
      <c r="EIM33"/>
      <c r="EIN33"/>
      <c r="EIO33"/>
      <c r="EIP33"/>
      <c r="EIQ33"/>
      <c r="EIR33"/>
      <c r="EIS33"/>
      <c r="EIT33"/>
      <c r="EIU33"/>
      <c r="EIV33"/>
      <c r="EIW33"/>
      <c r="EIX33"/>
      <c r="EIY33"/>
      <c r="EIZ33"/>
      <c r="EJA33"/>
      <c r="EJB33"/>
      <c r="EJC33"/>
      <c r="EJD33"/>
      <c r="EJE33"/>
      <c r="EJF33"/>
      <c r="EJG33"/>
      <c r="EJH33"/>
      <c r="EJI33"/>
      <c r="EJJ33"/>
      <c r="EJK33"/>
      <c r="EJL33"/>
      <c r="EJM33"/>
      <c r="EJN33"/>
      <c r="EJO33"/>
      <c r="EJP33"/>
      <c r="EJQ33"/>
      <c r="EJR33"/>
      <c r="EJS33"/>
      <c r="EJT33"/>
      <c r="EJU33"/>
      <c r="EJV33"/>
      <c r="EJW33"/>
      <c r="EJX33"/>
      <c r="EJY33"/>
      <c r="EJZ33"/>
      <c r="EKA33"/>
      <c r="EKB33"/>
      <c r="EKC33"/>
      <c r="EKD33"/>
      <c r="EKE33"/>
      <c r="EKF33"/>
      <c r="EKG33"/>
      <c r="EKH33"/>
      <c r="EKI33"/>
      <c r="EKJ33"/>
      <c r="EKK33"/>
      <c r="EKL33"/>
      <c r="EKM33"/>
      <c r="EKN33"/>
      <c r="EKO33"/>
      <c r="EKP33"/>
      <c r="EKQ33"/>
      <c r="EKR33"/>
      <c r="EKS33"/>
      <c r="EKT33"/>
      <c r="EKU33"/>
      <c r="EKV33"/>
      <c r="EKW33"/>
      <c r="EKX33"/>
      <c r="EKY33"/>
      <c r="EKZ33"/>
      <c r="ELA33"/>
      <c r="ELB33"/>
      <c r="ELC33"/>
      <c r="ELD33"/>
      <c r="ELE33"/>
      <c r="ELF33"/>
      <c r="ELG33"/>
      <c r="ELH33"/>
      <c r="ELI33"/>
      <c r="ELJ33"/>
      <c r="ELK33"/>
      <c r="ELL33"/>
      <c r="ELM33"/>
      <c r="ELN33"/>
      <c r="ELO33"/>
      <c r="ELP33"/>
      <c r="ELQ33"/>
      <c r="ELR33"/>
      <c r="ELS33"/>
      <c r="ELT33"/>
      <c r="ELU33"/>
      <c r="ELV33"/>
      <c r="ELW33"/>
      <c r="ELX33"/>
      <c r="ELY33"/>
      <c r="ELZ33"/>
      <c r="EMA33"/>
      <c r="EMB33"/>
      <c r="EMC33"/>
      <c r="EMD33"/>
      <c r="EME33"/>
      <c r="EMF33"/>
      <c r="EMG33"/>
      <c r="EMH33"/>
      <c r="EMI33"/>
      <c r="EMJ33"/>
      <c r="EMK33"/>
      <c r="EML33"/>
      <c r="EMM33"/>
      <c r="EMN33"/>
      <c r="EMO33"/>
      <c r="EMP33"/>
      <c r="EMQ33"/>
      <c r="EMR33"/>
      <c r="EMS33"/>
      <c r="EMT33"/>
      <c r="EMU33"/>
      <c r="EMV33"/>
      <c r="EMW33"/>
      <c r="EMX33"/>
      <c r="EMY33"/>
      <c r="EMZ33"/>
      <c r="ENA33"/>
      <c r="ENB33"/>
      <c r="ENC33"/>
      <c r="END33"/>
      <c r="ENE33"/>
      <c r="ENF33"/>
      <c r="ENG33"/>
      <c r="ENH33"/>
      <c r="ENI33"/>
      <c r="ENJ33"/>
      <c r="ENK33"/>
      <c r="ENL33"/>
      <c r="ENM33"/>
      <c r="ENN33"/>
      <c r="ENO33"/>
      <c r="ENP33"/>
      <c r="ENQ33"/>
      <c r="ENR33"/>
      <c r="ENS33"/>
      <c r="ENT33"/>
      <c r="ENU33"/>
      <c r="ENV33"/>
      <c r="ENW33"/>
      <c r="ENX33"/>
      <c r="ENY33"/>
      <c r="ENZ33"/>
      <c r="EOA33"/>
      <c r="EOB33"/>
      <c r="EOC33"/>
      <c r="EOD33"/>
      <c r="EOE33"/>
      <c r="EOF33"/>
      <c r="EOG33"/>
      <c r="EOH33"/>
      <c r="EOI33"/>
      <c r="EOJ33"/>
      <c r="EOK33"/>
      <c r="EOL33"/>
      <c r="EOM33"/>
      <c r="EON33"/>
      <c r="EOO33"/>
      <c r="EOP33"/>
      <c r="EOQ33"/>
      <c r="EOR33"/>
      <c r="EOS33"/>
      <c r="EOT33"/>
      <c r="EOU33"/>
      <c r="EOV33"/>
      <c r="EOW33"/>
      <c r="EOX33"/>
      <c r="EOY33"/>
      <c r="EOZ33"/>
      <c r="EPA33"/>
      <c r="EPB33"/>
      <c r="EPC33"/>
      <c r="EPD33"/>
      <c r="EPE33"/>
      <c r="EPF33"/>
      <c r="EPG33"/>
      <c r="EPH33"/>
      <c r="EPI33"/>
      <c r="EPJ33"/>
      <c r="EPK33"/>
      <c r="EPL33"/>
      <c r="EPM33"/>
      <c r="EPN33"/>
      <c r="EPO33"/>
      <c r="EPP33"/>
      <c r="EPQ33"/>
      <c r="EPR33"/>
      <c r="EPS33"/>
      <c r="EPT33"/>
      <c r="EPU33"/>
      <c r="EPV33"/>
      <c r="EPW33"/>
      <c r="EPX33"/>
      <c r="EPY33"/>
      <c r="EPZ33"/>
      <c r="EQA33"/>
      <c r="EQB33"/>
      <c r="EQC33"/>
      <c r="EQD33"/>
      <c r="EQE33"/>
      <c r="EQF33"/>
      <c r="EQG33"/>
      <c r="EQH33"/>
      <c r="EQI33"/>
      <c r="EQJ33"/>
      <c r="EQK33"/>
      <c r="EQL33"/>
      <c r="EQM33"/>
      <c r="EQN33"/>
      <c r="EQO33"/>
      <c r="EQP33"/>
      <c r="EQQ33"/>
      <c r="EQR33"/>
      <c r="EQS33"/>
      <c r="EQT33"/>
      <c r="EQU33"/>
      <c r="EQV33"/>
      <c r="EQW33"/>
      <c r="EQX33"/>
      <c r="EQY33"/>
      <c r="EQZ33"/>
      <c r="ERA33"/>
      <c r="ERB33"/>
      <c r="ERC33"/>
      <c r="ERD33"/>
      <c r="ERE33"/>
      <c r="ERF33"/>
      <c r="ERG33"/>
      <c r="ERH33"/>
      <c r="ERI33"/>
      <c r="ERJ33"/>
      <c r="ERK33"/>
      <c r="ERL33"/>
      <c r="ERM33"/>
      <c r="ERN33"/>
      <c r="ERO33"/>
      <c r="ERP33"/>
      <c r="ERQ33"/>
      <c r="ERR33"/>
      <c r="ERS33"/>
      <c r="ERT33"/>
      <c r="ERU33"/>
      <c r="ERV33"/>
      <c r="ERW33"/>
      <c r="ERX33"/>
      <c r="ERY33"/>
      <c r="ERZ33"/>
      <c r="ESA33"/>
      <c r="ESB33"/>
      <c r="ESC33"/>
      <c r="ESD33"/>
      <c r="ESE33"/>
      <c r="ESF33"/>
      <c r="ESG33"/>
      <c r="ESH33"/>
      <c r="ESI33"/>
      <c r="ESJ33"/>
      <c r="ESK33"/>
      <c r="ESL33"/>
      <c r="ESM33"/>
      <c r="ESN33"/>
      <c r="ESO33"/>
      <c r="ESP33"/>
      <c r="ESQ33"/>
      <c r="ESR33"/>
      <c r="ESS33"/>
      <c r="EST33"/>
      <c r="ESU33"/>
      <c r="ESV33"/>
      <c r="ESW33"/>
      <c r="ESX33"/>
      <c r="ESY33"/>
      <c r="ESZ33"/>
      <c r="ETA33"/>
      <c r="ETB33"/>
      <c r="ETC33"/>
      <c r="ETD33"/>
      <c r="ETE33"/>
      <c r="ETF33"/>
      <c r="ETG33"/>
      <c r="ETH33"/>
      <c r="ETI33"/>
      <c r="ETJ33"/>
      <c r="ETK33"/>
      <c r="ETL33"/>
      <c r="ETM33"/>
      <c r="ETN33"/>
      <c r="ETO33"/>
      <c r="ETP33"/>
      <c r="ETQ33"/>
      <c r="ETR33"/>
      <c r="ETS33"/>
      <c r="ETT33"/>
      <c r="ETU33"/>
      <c r="ETV33"/>
      <c r="ETW33"/>
      <c r="ETX33"/>
      <c r="ETY33"/>
      <c r="ETZ33"/>
      <c r="EUA33"/>
      <c r="EUB33"/>
      <c r="EUC33"/>
      <c r="EUD33"/>
      <c r="EUE33"/>
      <c r="EUF33"/>
      <c r="EUG33"/>
      <c r="EUH33"/>
      <c r="EUI33"/>
      <c r="EUJ33"/>
      <c r="EUK33"/>
      <c r="EUL33"/>
      <c r="EUM33"/>
      <c r="EUN33"/>
      <c r="EUO33"/>
      <c r="EUP33"/>
      <c r="EUQ33"/>
      <c r="EUR33"/>
      <c r="EUS33"/>
      <c r="EUT33"/>
      <c r="EUU33"/>
      <c r="EUV33"/>
      <c r="EUW33"/>
      <c r="EUX33"/>
      <c r="EUY33"/>
      <c r="EUZ33"/>
      <c r="EVA33"/>
      <c r="EVB33"/>
      <c r="EVC33"/>
      <c r="EVD33"/>
      <c r="EVE33"/>
      <c r="EVF33"/>
      <c r="EVG33"/>
      <c r="EVH33"/>
      <c r="EVI33"/>
      <c r="EVJ33"/>
      <c r="EVK33"/>
      <c r="EVL33"/>
      <c r="EVM33"/>
      <c r="EVN33"/>
      <c r="EVO33"/>
      <c r="EVP33"/>
      <c r="EVQ33"/>
      <c r="EVR33"/>
      <c r="EVS33"/>
      <c r="EVT33"/>
      <c r="EVU33"/>
      <c r="EVV33"/>
      <c r="EVW33"/>
      <c r="EVX33"/>
      <c r="EVY33"/>
      <c r="EVZ33"/>
      <c r="EWA33"/>
      <c r="EWB33"/>
      <c r="EWC33"/>
      <c r="EWD33"/>
      <c r="EWE33"/>
      <c r="EWF33"/>
      <c r="EWG33"/>
      <c r="EWH33"/>
      <c r="EWI33"/>
      <c r="EWJ33"/>
      <c r="EWK33"/>
      <c r="EWL33"/>
      <c r="EWM33"/>
      <c r="EWN33"/>
      <c r="EWO33"/>
      <c r="EWP33"/>
      <c r="EWQ33"/>
      <c r="EWR33"/>
      <c r="EWS33"/>
      <c r="EWT33"/>
      <c r="EWU33"/>
      <c r="EWV33"/>
      <c r="EWW33"/>
      <c r="EWX33"/>
      <c r="EWY33"/>
      <c r="EWZ33"/>
      <c r="EXA33"/>
      <c r="EXB33"/>
      <c r="EXC33"/>
      <c r="EXD33"/>
      <c r="EXE33"/>
      <c r="EXF33"/>
      <c r="EXG33"/>
      <c r="EXH33"/>
      <c r="EXI33"/>
      <c r="EXJ33"/>
      <c r="EXK33"/>
      <c r="EXL33"/>
      <c r="EXM33"/>
      <c r="EXN33"/>
      <c r="EXO33"/>
      <c r="EXP33"/>
      <c r="EXQ33"/>
      <c r="EXR33"/>
      <c r="EXS33"/>
      <c r="EXT33"/>
      <c r="EXU33"/>
      <c r="EXV33"/>
      <c r="EXW33"/>
      <c r="EXX33"/>
      <c r="EXY33"/>
      <c r="EXZ33"/>
      <c r="EYA33"/>
      <c r="EYB33"/>
      <c r="EYC33"/>
      <c r="EYD33"/>
      <c r="EYE33"/>
      <c r="EYF33"/>
      <c r="EYG33"/>
      <c r="EYH33"/>
      <c r="EYI33"/>
      <c r="EYJ33"/>
      <c r="EYK33"/>
      <c r="EYL33"/>
      <c r="EYM33"/>
      <c r="EYN33"/>
      <c r="EYO33"/>
      <c r="EYP33"/>
      <c r="EYQ33"/>
      <c r="EYR33"/>
      <c r="EYS33"/>
      <c r="EYT33"/>
      <c r="EYU33"/>
      <c r="EYV33"/>
      <c r="EYW33"/>
      <c r="EYX33"/>
      <c r="EYY33"/>
      <c r="EYZ33"/>
      <c r="EZA33"/>
      <c r="EZB33"/>
      <c r="EZC33"/>
      <c r="EZD33"/>
      <c r="EZE33"/>
      <c r="EZF33"/>
      <c r="EZG33"/>
      <c r="EZH33"/>
      <c r="EZI33"/>
      <c r="EZJ33"/>
      <c r="EZK33"/>
      <c r="EZL33"/>
      <c r="EZM33"/>
      <c r="EZN33"/>
      <c r="EZO33"/>
      <c r="EZP33"/>
      <c r="EZQ33"/>
      <c r="EZR33"/>
      <c r="EZS33"/>
      <c r="EZT33"/>
      <c r="EZU33"/>
      <c r="EZV33"/>
      <c r="EZW33"/>
      <c r="EZX33"/>
      <c r="EZY33"/>
      <c r="EZZ33"/>
      <c r="FAA33"/>
      <c r="FAB33"/>
      <c r="FAC33"/>
      <c r="FAD33"/>
      <c r="FAE33"/>
      <c r="FAF33"/>
      <c r="FAG33"/>
      <c r="FAH33"/>
      <c r="FAI33"/>
      <c r="FAJ33"/>
      <c r="FAK33"/>
      <c r="FAL33"/>
      <c r="FAM33"/>
      <c r="FAN33"/>
      <c r="FAO33"/>
      <c r="FAP33"/>
      <c r="FAQ33"/>
      <c r="FAR33"/>
      <c r="FAS33"/>
      <c r="FAT33"/>
      <c r="FAU33"/>
      <c r="FAV33"/>
      <c r="FAW33"/>
      <c r="FAX33"/>
      <c r="FAY33"/>
      <c r="FAZ33"/>
      <c r="FBA33"/>
      <c r="FBB33"/>
      <c r="FBC33"/>
      <c r="FBD33"/>
      <c r="FBE33"/>
      <c r="FBF33"/>
      <c r="FBG33"/>
      <c r="FBH33"/>
      <c r="FBI33"/>
      <c r="FBJ33"/>
      <c r="FBK33"/>
      <c r="FBL33"/>
      <c r="FBM33"/>
      <c r="FBN33"/>
      <c r="FBO33"/>
      <c r="FBP33"/>
      <c r="FBQ33"/>
      <c r="FBR33"/>
      <c r="FBS33"/>
      <c r="FBT33"/>
      <c r="FBU33"/>
      <c r="FBV33"/>
      <c r="FBW33"/>
      <c r="FBX33"/>
      <c r="FBY33"/>
      <c r="FBZ33"/>
      <c r="FCA33"/>
      <c r="FCB33"/>
      <c r="FCC33"/>
      <c r="FCD33"/>
      <c r="FCE33"/>
      <c r="FCF33"/>
      <c r="FCG33"/>
      <c r="FCH33"/>
      <c r="FCI33"/>
      <c r="FCJ33"/>
      <c r="FCK33"/>
      <c r="FCL33"/>
      <c r="FCM33"/>
      <c r="FCN33"/>
      <c r="FCO33"/>
      <c r="FCP33"/>
      <c r="FCQ33"/>
      <c r="FCR33"/>
      <c r="FCS33"/>
      <c r="FCT33"/>
      <c r="FCU33"/>
      <c r="FCV33"/>
      <c r="FCW33"/>
      <c r="FCX33"/>
      <c r="FCY33"/>
      <c r="FCZ33"/>
      <c r="FDA33"/>
      <c r="FDB33"/>
      <c r="FDC33"/>
      <c r="FDD33"/>
      <c r="FDE33"/>
      <c r="FDF33"/>
      <c r="FDG33"/>
      <c r="FDH33"/>
      <c r="FDI33"/>
      <c r="FDJ33"/>
      <c r="FDK33"/>
      <c r="FDL33"/>
      <c r="FDM33"/>
      <c r="FDN33"/>
      <c r="FDO33"/>
      <c r="FDP33"/>
      <c r="FDQ33"/>
      <c r="FDR33"/>
      <c r="FDS33"/>
      <c r="FDT33"/>
      <c r="FDU33"/>
      <c r="FDV33"/>
      <c r="FDW33"/>
      <c r="FDX33"/>
      <c r="FDY33"/>
      <c r="FDZ33"/>
      <c r="FEA33"/>
      <c r="FEB33"/>
      <c r="FEC33"/>
      <c r="FED33"/>
      <c r="FEE33"/>
      <c r="FEF33"/>
      <c r="FEG33"/>
      <c r="FEH33"/>
      <c r="FEI33"/>
      <c r="FEJ33"/>
      <c r="FEK33"/>
      <c r="FEL33"/>
      <c r="FEM33"/>
      <c r="FEN33"/>
      <c r="FEO33"/>
      <c r="FEP33"/>
      <c r="FEQ33"/>
      <c r="FER33"/>
      <c r="FES33"/>
      <c r="FET33"/>
      <c r="FEU33"/>
      <c r="FEV33"/>
      <c r="FEW33"/>
      <c r="FEX33"/>
      <c r="FEY33"/>
      <c r="FEZ33"/>
      <c r="FFA33"/>
      <c r="FFB33"/>
      <c r="FFC33"/>
      <c r="FFD33"/>
      <c r="FFE33"/>
      <c r="FFF33"/>
      <c r="FFG33"/>
      <c r="FFH33"/>
      <c r="FFI33"/>
      <c r="FFJ33"/>
      <c r="FFK33"/>
      <c r="FFL33"/>
      <c r="FFM33"/>
      <c r="FFN33"/>
      <c r="FFO33"/>
      <c r="FFP33"/>
      <c r="FFQ33"/>
      <c r="FFR33"/>
      <c r="FFS33"/>
      <c r="FFT33"/>
      <c r="FFU33"/>
      <c r="FFV33"/>
      <c r="FFW33"/>
      <c r="FFX33"/>
      <c r="FFY33"/>
      <c r="FFZ33"/>
      <c r="FGA33"/>
      <c r="FGB33"/>
      <c r="FGC33"/>
      <c r="FGD33"/>
      <c r="FGE33"/>
      <c r="FGF33"/>
      <c r="FGG33"/>
      <c r="FGH33"/>
      <c r="FGI33"/>
      <c r="FGJ33"/>
      <c r="FGK33"/>
      <c r="FGL33"/>
      <c r="FGM33"/>
      <c r="FGN33"/>
      <c r="FGO33"/>
      <c r="FGP33"/>
      <c r="FGQ33"/>
      <c r="FGR33"/>
      <c r="FGS33"/>
      <c r="FGT33"/>
      <c r="FGU33"/>
      <c r="FGV33"/>
      <c r="FGW33"/>
      <c r="FGX33"/>
      <c r="FGY33"/>
      <c r="FGZ33"/>
      <c r="FHA33"/>
      <c r="FHB33"/>
      <c r="FHC33"/>
      <c r="FHD33"/>
      <c r="FHE33"/>
      <c r="FHF33"/>
      <c r="FHG33"/>
      <c r="FHH33"/>
      <c r="FHI33"/>
      <c r="FHJ33"/>
      <c r="FHK33"/>
      <c r="FHL33"/>
      <c r="FHM33"/>
      <c r="FHN33"/>
      <c r="FHO33"/>
      <c r="FHP33"/>
      <c r="FHQ33"/>
      <c r="FHR33"/>
      <c r="FHS33"/>
      <c r="FHT33"/>
      <c r="FHU33"/>
      <c r="FHV33"/>
      <c r="FHW33"/>
      <c r="FHX33"/>
      <c r="FHY33"/>
      <c r="FHZ33"/>
      <c r="FIA33"/>
      <c r="FIB33"/>
      <c r="FIC33"/>
      <c r="FID33"/>
      <c r="FIE33"/>
      <c r="FIF33"/>
      <c r="FIG33"/>
      <c r="FIH33"/>
      <c r="FII33"/>
      <c r="FIJ33"/>
      <c r="FIK33"/>
      <c r="FIL33"/>
      <c r="FIM33"/>
      <c r="FIN33"/>
      <c r="FIO33"/>
      <c r="FIP33"/>
      <c r="FIQ33"/>
      <c r="FIR33"/>
      <c r="FIS33"/>
      <c r="FIT33"/>
      <c r="FIU33"/>
      <c r="FIV33"/>
      <c r="FIW33"/>
      <c r="FIX33"/>
      <c r="FIY33"/>
      <c r="FIZ33"/>
      <c r="FJA33"/>
      <c r="FJB33"/>
      <c r="FJC33"/>
      <c r="FJD33"/>
      <c r="FJE33"/>
      <c r="FJF33"/>
      <c r="FJG33"/>
      <c r="FJH33"/>
      <c r="FJI33"/>
      <c r="FJJ33"/>
      <c r="FJK33"/>
      <c r="FJL33"/>
      <c r="FJM33"/>
      <c r="FJN33"/>
      <c r="FJO33"/>
      <c r="FJP33"/>
      <c r="FJQ33"/>
      <c r="FJR33"/>
      <c r="FJS33"/>
      <c r="FJT33"/>
      <c r="FJU33"/>
      <c r="FJV33"/>
      <c r="FJW33"/>
      <c r="FJX33"/>
      <c r="FJY33"/>
      <c r="FJZ33"/>
      <c r="FKA33"/>
      <c r="FKB33"/>
      <c r="FKC33"/>
      <c r="FKD33"/>
      <c r="FKE33"/>
      <c r="FKF33"/>
      <c r="FKG33"/>
      <c r="FKH33"/>
      <c r="FKI33"/>
      <c r="FKJ33"/>
      <c r="FKK33"/>
      <c r="FKL33"/>
      <c r="FKM33"/>
      <c r="FKN33"/>
      <c r="FKO33"/>
      <c r="FKP33"/>
      <c r="FKQ33"/>
      <c r="FKR33"/>
      <c r="FKS33"/>
      <c r="FKT33"/>
      <c r="FKU33"/>
      <c r="FKV33"/>
      <c r="FKW33"/>
      <c r="FKX33"/>
      <c r="FKY33"/>
      <c r="FKZ33"/>
      <c r="FLA33"/>
      <c r="FLB33"/>
      <c r="FLC33"/>
      <c r="FLD33"/>
      <c r="FLE33"/>
      <c r="FLF33"/>
      <c r="FLG33"/>
      <c r="FLH33"/>
      <c r="FLI33"/>
      <c r="FLJ33"/>
      <c r="FLK33"/>
      <c r="FLL33"/>
      <c r="FLM33"/>
      <c r="FLN33"/>
      <c r="FLO33"/>
      <c r="FLP33"/>
      <c r="FLQ33"/>
      <c r="FLR33"/>
      <c r="FLS33"/>
      <c r="FLT33"/>
      <c r="FLU33"/>
      <c r="FLV33"/>
      <c r="FLW33"/>
      <c r="FLX33"/>
      <c r="FLY33"/>
      <c r="FLZ33"/>
      <c r="FMA33"/>
      <c r="FMB33"/>
      <c r="FMC33"/>
      <c r="FMD33"/>
      <c r="FME33"/>
      <c r="FMF33"/>
      <c r="FMG33"/>
      <c r="FMH33"/>
      <c r="FMI33"/>
      <c r="FMJ33"/>
      <c r="FMK33"/>
      <c r="FML33"/>
      <c r="FMM33"/>
      <c r="FMN33"/>
      <c r="FMO33"/>
      <c r="FMP33"/>
      <c r="FMQ33"/>
      <c r="FMR33"/>
      <c r="FMS33"/>
      <c r="FMT33"/>
      <c r="FMU33"/>
      <c r="FMV33"/>
      <c r="FMW33"/>
      <c r="FMX33"/>
      <c r="FMY33"/>
      <c r="FMZ33"/>
      <c r="FNA33"/>
      <c r="FNB33"/>
      <c r="FNC33"/>
      <c r="FND33"/>
      <c r="FNE33"/>
      <c r="FNF33"/>
      <c r="FNG33"/>
      <c r="FNH33"/>
      <c r="FNI33"/>
      <c r="FNJ33"/>
      <c r="FNK33"/>
      <c r="FNL33"/>
      <c r="FNM33"/>
      <c r="FNN33"/>
      <c r="FNO33"/>
      <c r="FNP33"/>
      <c r="FNQ33"/>
      <c r="FNR33"/>
      <c r="FNS33"/>
      <c r="FNT33"/>
      <c r="FNU33"/>
      <c r="FNV33"/>
      <c r="FNW33"/>
      <c r="FNX33"/>
      <c r="FNY33"/>
      <c r="FNZ33"/>
      <c r="FOA33"/>
      <c r="FOB33"/>
      <c r="FOC33"/>
      <c r="FOD33"/>
      <c r="FOE33"/>
      <c r="FOF33"/>
      <c r="FOG33"/>
      <c r="FOH33"/>
      <c r="FOI33"/>
      <c r="FOJ33"/>
      <c r="FOK33"/>
      <c r="FOL33"/>
      <c r="FOM33"/>
      <c r="FON33"/>
      <c r="FOO33"/>
      <c r="FOP33"/>
      <c r="FOQ33"/>
      <c r="FOR33"/>
      <c r="FOS33"/>
      <c r="FOT33"/>
      <c r="FOU33"/>
      <c r="FOV33"/>
      <c r="FOW33"/>
      <c r="FOX33"/>
      <c r="FOY33"/>
      <c r="FOZ33"/>
      <c r="FPA33"/>
      <c r="FPB33"/>
      <c r="FPC33"/>
      <c r="FPD33"/>
      <c r="FPE33"/>
      <c r="FPF33"/>
      <c r="FPG33"/>
      <c r="FPH33"/>
      <c r="FPI33"/>
      <c r="FPJ33"/>
      <c r="FPK33"/>
      <c r="FPL33"/>
      <c r="FPM33"/>
      <c r="FPN33"/>
      <c r="FPO33"/>
      <c r="FPP33"/>
      <c r="FPQ33"/>
      <c r="FPR33"/>
      <c r="FPS33"/>
      <c r="FPT33"/>
      <c r="FPU33"/>
      <c r="FPV33"/>
      <c r="FPW33"/>
      <c r="FPX33"/>
      <c r="FPY33"/>
      <c r="FPZ33"/>
      <c r="FQA33"/>
      <c r="FQB33"/>
      <c r="FQC33"/>
      <c r="FQD33"/>
      <c r="FQE33"/>
      <c r="FQF33"/>
      <c r="FQG33"/>
      <c r="FQH33"/>
      <c r="FQI33"/>
      <c r="FQJ33"/>
      <c r="FQK33"/>
      <c r="FQL33"/>
      <c r="FQM33"/>
      <c r="FQN33"/>
      <c r="FQO33"/>
      <c r="FQP33"/>
      <c r="FQQ33"/>
      <c r="FQR33"/>
      <c r="FQS33"/>
      <c r="FQT33"/>
      <c r="FQU33"/>
      <c r="FQV33"/>
      <c r="FQW33"/>
      <c r="FQX33"/>
      <c r="FQY33"/>
      <c r="FQZ33"/>
      <c r="FRA33"/>
      <c r="FRB33"/>
      <c r="FRC33"/>
      <c r="FRD33"/>
      <c r="FRE33"/>
      <c r="FRF33"/>
      <c r="FRG33"/>
      <c r="FRH33"/>
      <c r="FRI33"/>
      <c r="FRJ33"/>
      <c r="FRK33"/>
      <c r="FRL33"/>
      <c r="FRM33"/>
      <c r="FRN33"/>
      <c r="FRO33"/>
      <c r="FRP33"/>
      <c r="FRQ33"/>
      <c r="FRR33"/>
      <c r="FRS33"/>
      <c r="FRT33"/>
      <c r="FRU33"/>
      <c r="FRV33"/>
      <c r="FRW33"/>
      <c r="FRX33"/>
      <c r="FRY33"/>
      <c r="FRZ33"/>
      <c r="FSA33"/>
      <c r="FSB33"/>
      <c r="FSC33"/>
      <c r="FSD33"/>
      <c r="FSE33"/>
      <c r="FSF33"/>
      <c r="FSG33"/>
      <c r="FSH33"/>
      <c r="FSI33"/>
      <c r="FSJ33"/>
      <c r="FSK33"/>
      <c r="FSL33"/>
      <c r="FSM33"/>
      <c r="FSN33"/>
      <c r="FSO33"/>
      <c r="FSP33"/>
      <c r="FSQ33"/>
      <c r="FSR33"/>
      <c r="FSS33"/>
      <c r="FST33"/>
      <c r="FSU33"/>
      <c r="FSV33"/>
      <c r="FSW33"/>
      <c r="FSX33"/>
      <c r="FSY33"/>
      <c r="FSZ33"/>
      <c r="FTA33"/>
      <c r="FTB33"/>
      <c r="FTC33"/>
      <c r="FTD33"/>
      <c r="FTE33"/>
      <c r="FTF33"/>
      <c r="FTG33"/>
      <c r="FTH33"/>
      <c r="FTI33"/>
      <c r="FTJ33"/>
      <c r="FTK33"/>
      <c r="FTL33"/>
      <c r="FTM33"/>
      <c r="FTN33"/>
      <c r="FTO33"/>
      <c r="FTP33"/>
      <c r="FTQ33"/>
      <c r="FTR33"/>
      <c r="FTS33"/>
      <c r="FTT33"/>
      <c r="FTU33"/>
      <c r="FTV33"/>
      <c r="FTW33"/>
      <c r="FTX33"/>
      <c r="FTY33"/>
      <c r="FTZ33"/>
      <c r="FUA33"/>
      <c r="FUB33"/>
      <c r="FUC33"/>
      <c r="FUD33"/>
      <c r="FUE33"/>
      <c r="FUF33"/>
      <c r="FUG33"/>
      <c r="FUH33"/>
      <c r="FUI33"/>
      <c r="FUJ33"/>
      <c r="FUK33"/>
      <c r="FUL33"/>
      <c r="FUM33"/>
      <c r="FUN33"/>
      <c r="FUO33"/>
      <c r="FUP33"/>
      <c r="FUQ33"/>
      <c r="FUR33"/>
      <c r="FUS33"/>
      <c r="FUT33"/>
      <c r="FUU33"/>
      <c r="FUV33"/>
      <c r="FUW33"/>
      <c r="FUX33"/>
      <c r="FUY33"/>
      <c r="FUZ33"/>
      <c r="FVA33"/>
      <c r="FVB33"/>
      <c r="FVC33"/>
      <c r="FVD33"/>
      <c r="FVE33"/>
      <c r="FVF33"/>
      <c r="FVG33"/>
      <c r="FVH33"/>
      <c r="FVI33"/>
      <c r="FVJ33"/>
      <c r="FVK33"/>
      <c r="FVL33"/>
      <c r="FVM33"/>
      <c r="FVN33"/>
      <c r="FVO33"/>
      <c r="FVP33"/>
      <c r="FVQ33"/>
      <c r="FVR33"/>
      <c r="FVS33"/>
      <c r="FVT33"/>
      <c r="FVU33"/>
      <c r="FVV33"/>
      <c r="FVW33"/>
      <c r="FVX33"/>
      <c r="FVY33"/>
      <c r="FVZ33"/>
      <c r="FWA33"/>
      <c r="FWB33"/>
      <c r="FWC33"/>
      <c r="FWD33"/>
      <c r="FWE33"/>
      <c r="FWF33"/>
      <c r="FWG33"/>
      <c r="FWH33"/>
      <c r="FWI33"/>
      <c r="FWJ33"/>
      <c r="FWK33"/>
      <c r="FWL33"/>
      <c r="FWM33"/>
      <c r="FWN33"/>
      <c r="FWO33"/>
      <c r="FWP33"/>
      <c r="FWQ33"/>
      <c r="FWR33"/>
      <c r="FWS33"/>
      <c r="FWT33"/>
      <c r="FWU33"/>
      <c r="FWV33"/>
      <c r="FWW33"/>
      <c r="FWX33"/>
      <c r="FWY33"/>
      <c r="FWZ33"/>
      <c r="FXA33"/>
      <c r="FXB33"/>
      <c r="FXC33"/>
      <c r="FXD33"/>
      <c r="FXE33"/>
      <c r="FXF33"/>
      <c r="FXG33"/>
      <c r="FXH33"/>
      <c r="FXI33"/>
      <c r="FXJ33"/>
      <c r="FXK33"/>
      <c r="FXL33"/>
      <c r="FXM33"/>
      <c r="FXN33"/>
      <c r="FXO33"/>
      <c r="FXP33"/>
      <c r="FXQ33"/>
      <c r="FXR33"/>
      <c r="FXS33"/>
      <c r="FXT33"/>
      <c r="FXU33"/>
      <c r="FXV33"/>
      <c r="FXW33"/>
      <c r="FXX33"/>
      <c r="FXY33"/>
      <c r="FXZ33"/>
      <c r="FYA33"/>
      <c r="FYB33"/>
      <c r="FYC33"/>
      <c r="FYD33"/>
      <c r="FYE33"/>
      <c r="FYF33"/>
      <c r="FYG33"/>
      <c r="FYH33"/>
      <c r="FYI33"/>
      <c r="FYJ33"/>
      <c r="FYK33"/>
      <c r="FYL33"/>
      <c r="FYM33"/>
      <c r="FYN33"/>
      <c r="FYO33"/>
      <c r="FYP33"/>
      <c r="FYQ33"/>
      <c r="FYR33"/>
      <c r="FYS33"/>
      <c r="FYT33"/>
      <c r="FYU33"/>
      <c r="FYV33"/>
      <c r="FYW33"/>
      <c r="FYX33"/>
      <c r="FYY33"/>
      <c r="FYZ33"/>
      <c r="FZA33"/>
      <c r="FZB33"/>
      <c r="FZC33"/>
      <c r="FZD33"/>
      <c r="FZE33"/>
      <c r="FZF33"/>
      <c r="FZG33"/>
      <c r="FZH33"/>
      <c r="FZI33"/>
      <c r="FZJ33"/>
      <c r="FZK33"/>
      <c r="FZL33"/>
      <c r="FZM33"/>
      <c r="FZN33"/>
      <c r="FZO33"/>
      <c r="FZP33"/>
      <c r="FZQ33"/>
      <c r="FZR33"/>
      <c r="FZS33"/>
      <c r="FZT33"/>
      <c r="FZU33"/>
      <c r="FZV33"/>
      <c r="FZW33"/>
      <c r="FZX33"/>
      <c r="FZY33"/>
      <c r="FZZ33"/>
      <c r="GAA33"/>
      <c r="GAB33"/>
      <c r="GAC33"/>
      <c r="GAD33"/>
      <c r="GAE33"/>
      <c r="GAF33"/>
      <c r="GAG33"/>
      <c r="GAH33"/>
      <c r="GAI33"/>
      <c r="GAJ33"/>
      <c r="GAK33"/>
      <c r="GAL33"/>
      <c r="GAM33"/>
      <c r="GAN33"/>
      <c r="GAO33"/>
      <c r="GAP33"/>
      <c r="GAQ33"/>
      <c r="GAR33"/>
      <c r="GAS33"/>
      <c r="GAT33"/>
      <c r="GAU33"/>
      <c r="GAV33"/>
      <c r="GAW33"/>
      <c r="GAX33"/>
      <c r="GAY33"/>
      <c r="GAZ33"/>
      <c r="GBA33"/>
      <c r="GBB33"/>
      <c r="GBC33"/>
      <c r="GBD33"/>
      <c r="GBE33"/>
      <c r="GBF33"/>
      <c r="GBG33"/>
      <c r="GBH33"/>
      <c r="GBI33"/>
      <c r="GBJ33"/>
      <c r="GBK33"/>
      <c r="GBL33"/>
      <c r="GBM33"/>
      <c r="GBN33"/>
      <c r="GBO33"/>
      <c r="GBP33"/>
      <c r="GBQ33"/>
      <c r="GBR33"/>
      <c r="GBS33"/>
      <c r="GBT33"/>
      <c r="GBU33"/>
      <c r="GBV33"/>
      <c r="GBW33"/>
      <c r="GBX33"/>
      <c r="GBY33"/>
      <c r="GBZ33"/>
      <c r="GCA33"/>
      <c r="GCB33"/>
      <c r="GCC33"/>
      <c r="GCD33"/>
      <c r="GCE33"/>
      <c r="GCF33"/>
      <c r="GCG33"/>
      <c r="GCH33"/>
      <c r="GCI33"/>
      <c r="GCJ33"/>
      <c r="GCK33"/>
      <c r="GCL33"/>
      <c r="GCM33"/>
      <c r="GCN33"/>
      <c r="GCO33"/>
      <c r="GCP33"/>
      <c r="GCQ33"/>
      <c r="GCR33"/>
      <c r="GCS33"/>
      <c r="GCT33"/>
      <c r="GCU33"/>
      <c r="GCV33"/>
      <c r="GCW33"/>
      <c r="GCX33"/>
      <c r="GCY33"/>
      <c r="GCZ33"/>
      <c r="GDA33"/>
      <c r="GDB33"/>
      <c r="GDC33"/>
      <c r="GDD33"/>
      <c r="GDE33"/>
      <c r="GDF33"/>
      <c r="GDG33"/>
      <c r="GDH33"/>
      <c r="GDI33"/>
      <c r="GDJ33"/>
      <c r="GDK33"/>
      <c r="GDL33"/>
      <c r="GDM33"/>
      <c r="GDN33"/>
      <c r="GDO33"/>
      <c r="GDP33"/>
      <c r="GDQ33"/>
      <c r="GDR33"/>
      <c r="GDS33"/>
      <c r="GDT33"/>
      <c r="GDU33"/>
      <c r="GDV33"/>
      <c r="GDW33"/>
      <c r="GDX33"/>
      <c r="GDY33"/>
      <c r="GDZ33"/>
      <c r="GEA33"/>
      <c r="GEB33"/>
      <c r="GEC33"/>
      <c r="GED33"/>
      <c r="GEE33"/>
      <c r="GEF33"/>
      <c r="GEG33"/>
      <c r="GEH33"/>
      <c r="GEI33"/>
      <c r="GEJ33"/>
      <c r="GEK33"/>
      <c r="GEL33"/>
      <c r="GEM33"/>
      <c r="GEN33"/>
      <c r="GEO33"/>
      <c r="GEP33"/>
      <c r="GEQ33"/>
      <c r="GER33"/>
      <c r="GES33"/>
      <c r="GET33"/>
      <c r="GEU33"/>
      <c r="GEV33"/>
      <c r="GEW33"/>
      <c r="GEX33"/>
      <c r="GEY33"/>
      <c r="GEZ33"/>
      <c r="GFA33"/>
      <c r="GFB33"/>
      <c r="GFC33"/>
      <c r="GFD33"/>
      <c r="GFE33"/>
      <c r="GFF33"/>
      <c r="GFG33"/>
      <c r="GFH33"/>
      <c r="GFI33"/>
      <c r="GFJ33"/>
      <c r="GFK33"/>
      <c r="GFL33"/>
      <c r="GFM33"/>
      <c r="GFN33"/>
      <c r="GFO33"/>
      <c r="GFP33"/>
      <c r="GFQ33"/>
      <c r="GFR33"/>
      <c r="GFS33"/>
      <c r="GFT33"/>
      <c r="GFU33"/>
      <c r="GFV33"/>
      <c r="GFW33"/>
      <c r="GFX33"/>
      <c r="GFY33"/>
      <c r="GFZ33"/>
      <c r="GGA33"/>
      <c r="GGB33"/>
      <c r="GGC33"/>
      <c r="GGD33"/>
      <c r="GGE33"/>
      <c r="GGF33"/>
      <c r="GGG33"/>
      <c r="GGH33"/>
      <c r="GGI33"/>
      <c r="GGJ33"/>
      <c r="GGK33"/>
      <c r="GGL33"/>
      <c r="GGM33"/>
      <c r="GGN33"/>
      <c r="GGO33"/>
      <c r="GGP33"/>
      <c r="GGQ33"/>
      <c r="GGR33"/>
      <c r="GGS33"/>
      <c r="GGT33"/>
      <c r="GGU33"/>
      <c r="GGV33"/>
      <c r="GGW33"/>
      <c r="GGX33"/>
      <c r="GGY33"/>
      <c r="GGZ33"/>
      <c r="GHA33"/>
      <c r="GHB33"/>
      <c r="GHC33"/>
      <c r="GHD33"/>
      <c r="GHE33"/>
      <c r="GHF33"/>
      <c r="GHG33"/>
      <c r="GHH33"/>
      <c r="GHI33"/>
      <c r="GHJ33"/>
      <c r="GHK33"/>
      <c r="GHL33"/>
      <c r="GHM33"/>
      <c r="GHN33"/>
      <c r="GHO33"/>
      <c r="GHP33"/>
      <c r="GHQ33"/>
      <c r="GHR33"/>
      <c r="GHS33"/>
      <c r="GHT33"/>
      <c r="GHU33"/>
      <c r="GHV33"/>
      <c r="GHW33"/>
      <c r="GHX33"/>
      <c r="GHY33"/>
      <c r="GHZ33"/>
      <c r="GIA33"/>
      <c r="GIB33"/>
      <c r="GIC33"/>
      <c r="GID33"/>
      <c r="GIE33"/>
      <c r="GIF33"/>
      <c r="GIG33"/>
      <c r="GIH33"/>
      <c r="GII33"/>
      <c r="GIJ33"/>
      <c r="GIK33"/>
      <c r="GIL33"/>
      <c r="GIM33"/>
      <c r="GIN33"/>
      <c r="GIO33"/>
      <c r="GIP33"/>
      <c r="GIQ33"/>
      <c r="GIR33"/>
      <c r="GIS33"/>
      <c r="GIT33"/>
      <c r="GIU33"/>
      <c r="GIV33"/>
      <c r="GIW33"/>
      <c r="GIX33"/>
      <c r="GIY33"/>
      <c r="GIZ33"/>
      <c r="GJA33"/>
      <c r="GJB33"/>
      <c r="GJC33"/>
      <c r="GJD33"/>
      <c r="GJE33"/>
      <c r="GJF33"/>
      <c r="GJG33"/>
      <c r="GJH33"/>
      <c r="GJI33"/>
      <c r="GJJ33"/>
      <c r="GJK33"/>
      <c r="GJL33"/>
      <c r="GJM33"/>
      <c r="GJN33"/>
      <c r="GJO33"/>
      <c r="GJP33"/>
      <c r="GJQ33"/>
      <c r="GJR33"/>
      <c r="GJS33"/>
      <c r="GJT33"/>
      <c r="GJU33"/>
      <c r="GJV33"/>
      <c r="GJW33"/>
      <c r="GJX33"/>
      <c r="GJY33"/>
      <c r="GJZ33"/>
      <c r="GKA33"/>
      <c r="GKB33"/>
      <c r="GKC33"/>
      <c r="GKD33"/>
      <c r="GKE33"/>
      <c r="GKF33"/>
      <c r="GKG33"/>
      <c r="GKH33"/>
      <c r="GKI33"/>
      <c r="GKJ33"/>
      <c r="GKK33"/>
      <c r="GKL33"/>
      <c r="GKM33"/>
      <c r="GKN33"/>
      <c r="GKO33"/>
      <c r="GKP33"/>
      <c r="GKQ33"/>
      <c r="GKR33"/>
      <c r="GKS33"/>
      <c r="GKT33"/>
      <c r="GKU33"/>
      <c r="GKV33"/>
      <c r="GKW33"/>
      <c r="GKX33"/>
      <c r="GKY33"/>
      <c r="GKZ33"/>
      <c r="GLA33"/>
      <c r="GLB33"/>
      <c r="GLC33"/>
      <c r="GLD33"/>
      <c r="GLE33"/>
      <c r="GLF33"/>
      <c r="GLG33"/>
      <c r="GLH33"/>
      <c r="GLI33"/>
      <c r="GLJ33"/>
      <c r="GLK33"/>
      <c r="GLL33"/>
      <c r="GLM33"/>
      <c r="GLN33"/>
      <c r="GLO33"/>
      <c r="GLP33"/>
      <c r="GLQ33"/>
      <c r="GLR33"/>
      <c r="GLS33"/>
      <c r="GLT33"/>
      <c r="GLU33"/>
      <c r="GLV33"/>
      <c r="GLW33"/>
      <c r="GLX33"/>
      <c r="GLY33"/>
      <c r="GLZ33"/>
      <c r="GMA33"/>
      <c r="GMB33"/>
      <c r="GMC33"/>
      <c r="GMD33"/>
      <c r="GME33"/>
      <c r="GMF33"/>
      <c r="GMG33"/>
      <c r="GMH33"/>
      <c r="GMI33"/>
      <c r="GMJ33"/>
      <c r="GMK33"/>
      <c r="GML33"/>
      <c r="GMM33"/>
      <c r="GMN33"/>
      <c r="GMO33"/>
      <c r="GMP33"/>
      <c r="GMQ33"/>
      <c r="GMR33"/>
      <c r="GMS33"/>
      <c r="GMT33"/>
      <c r="GMU33"/>
      <c r="GMV33"/>
      <c r="GMW33"/>
      <c r="GMX33"/>
      <c r="GMY33"/>
      <c r="GMZ33"/>
      <c r="GNA33"/>
      <c r="GNB33"/>
      <c r="GNC33"/>
      <c r="GND33"/>
      <c r="GNE33"/>
      <c r="GNF33"/>
      <c r="GNG33"/>
      <c r="GNH33"/>
      <c r="GNI33"/>
      <c r="GNJ33"/>
      <c r="GNK33"/>
      <c r="GNL33"/>
      <c r="GNM33"/>
      <c r="GNN33"/>
      <c r="GNO33"/>
      <c r="GNP33"/>
      <c r="GNQ33"/>
      <c r="GNR33"/>
      <c r="GNS33"/>
      <c r="GNT33"/>
      <c r="GNU33"/>
      <c r="GNV33"/>
      <c r="GNW33"/>
      <c r="GNX33"/>
      <c r="GNY33"/>
      <c r="GNZ33"/>
      <c r="GOA33"/>
      <c r="GOB33"/>
      <c r="GOC33"/>
      <c r="GOD33"/>
      <c r="GOE33"/>
      <c r="GOF33"/>
      <c r="GOG33"/>
      <c r="GOH33"/>
      <c r="GOI33"/>
      <c r="GOJ33"/>
      <c r="GOK33"/>
      <c r="GOL33"/>
      <c r="GOM33"/>
      <c r="GON33"/>
      <c r="GOO33"/>
      <c r="GOP33"/>
      <c r="GOQ33"/>
      <c r="GOR33"/>
      <c r="GOS33"/>
      <c r="GOT33"/>
      <c r="GOU33"/>
      <c r="GOV33"/>
      <c r="GOW33"/>
      <c r="GOX33"/>
      <c r="GOY33"/>
      <c r="GOZ33"/>
      <c r="GPA33"/>
      <c r="GPB33"/>
      <c r="GPC33"/>
      <c r="GPD33"/>
      <c r="GPE33"/>
      <c r="GPF33"/>
      <c r="GPG33"/>
      <c r="GPH33"/>
      <c r="GPI33"/>
      <c r="GPJ33"/>
      <c r="GPK33"/>
      <c r="GPL33"/>
      <c r="GPM33"/>
      <c r="GPN33"/>
      <c r="GPO33"/>
      <c r="GPP33"/>
      <c r="GPQ33"/>
      <c r="GPR33"/>
      <c r="GPS33"/>
      <c r="GPT33"/>
      <c r="GPU33"/>
      <c r="GPV33"/>
      <c r="GPW33"/>
      <c r="GPX33"/>
      <c r="GPY33"/>
      <c r="GPZ33"/>
      <c r="GQA33"/>
      <c r="GQB33"/>
      <c r="GQC33"/>
      <c r="GQD33"/>
      <c r="GQE33"/>
      <c r="GQF33"/>
      <c r="GQG33"/>
      <c r="GQH33"/>
      <c r="GQI33"/>
      <c r="GQJ33"/>
      <c r="GQK33"/>
      <c r="GQL33"/>
      <c r="GQM33"/>
      <c r="GQN33"/>
      <c r="GQO33"/>
      <c r="GQP33"/>
      <c r="GQQ33"/>
      <c r="GQR33"/>
      <c r="GQS33"/>
      <c r="GQT33"/>
      <c r="GQU33"/>
      <c r="GQV33"/>
      <c r="GQW33"/>
      <c r="GQX33"/>
      <c r="GQY33"/>
      <c r="GQZ33"/>
      <c r="GRA33"/>
      <c r="GRB33"/>
      <c r="GRC33"/>
      <c r="GRD33"/>
      <c r="GRE33"/>
      <c r="GRF33"/>
      <c r="GRG33"/>
      <c r="GRH33"/>
      <c r="GRI33"/>
      <c r="GRJ33"/>
      <c r="GRK33"/>
      <c r="GRL33"/>
      <c r="GRM33"/>
      <c r="GRN33"/>
      <c r="GRO33"/>
      <c r="GRP33"/>
      <c r="GRQ33"/>
      <c r="GRR33"/>
      <c r="GRS33"/>
      <c r="GRT33"/>
      <c r="GRU33"/>
      <c r="GRV33"/>
      <c r="GRW33"/>
      <c r="GRX33"/>
      <c r="GRY33"/>
      <c r="GRZ33"/>
      <c r="GSA33"/>
      <c r="GSB33"/>
      <c r="GSC33"/>
      <c r="GSD33"/>
      <c r="GSE33"/>
      <c r="GSF33"/>
      <c r="GSG33"/>
      <c r="GSH33"/>
      <c r="GSI33"/>
      <c r="GSJ33"/>
      <c r="GSK33"/>
      <c r="GSL33"/>
      <c r="GSM33"/>
      <c r="GSN33"/>
      <c r="GSO33"/>
      <c r="GSP33"/>
      <c r="GSQ33"/>
      <c r="GSR33"/>
      <c r="GSS33"/>
      <c r="GST33"/>
      <c r="GSU33"/>
      <c r="GSV33"/>
      <c r="GSW33"/>
      <c r="GSX33"/>
      <c r="GSY33"/>
      <c r="GSZ33"/>
      <c r="GTA33"/>
      <c r="GTB33"/>
      <c r="GTC33"/>
      <c r="GTD33"/>
      <c r="GTE33"/>
      <c r="GTF33"/>
      <c r="GTG33"/>
      <c r="GTH33"/>
      <c r="GTI33"/>
      <c r="GTJ33"/>
      <c r="GTK33"/>
      <c r="GTL33"/>
      <c r="GTM33"/>
      <c r="GTN33"/>
      <c r="GTO33"/>
      <c r="GTP33"/>
      <c r="GTQ33"/>
      <c r="GTR33"/>
      <c r="GTS33"/>
      <c r="GTT33"/>
      <c r="GTU33"/>
      <c r="GTV33"/>
      <c r="GTW33"/>
      <c r="GTX33"/>
      <c r="GTY33"/>
      <c r="GTZ33"/>
      <c r="GUA33"/>
      <c r="GUB33"/>
      <c r="GUC33"/>
      <c r="GUD33"/>
      <c r="GUE33"/>
      <c r="GUF33"/>
      <c r="GUG33"/>
      <c r="GUH33"/>
      <c r="GUI33"/>
      <c r="GUJ33"/>
      <c r="GUK33"/>
      <c r="GUL33"/>
      <c r="GUM33"/>
      <c r="GUN33"/>
      <c r="GUO33"/>
      <c r="GUP33"/>
      <c r="GUQ33"/>
      <c r="GUR33"/>
      <c r="GUS33"/>
      <c r="GUT33"/>
      <c r="GUU33"/>
      <c r="GUV33"/>
      <c r="GUW33"/>
      <c r="GUX33"/>
      <c r="GUY33"/>
      <c r="GUZ33"/>
      <c r="GVA33"/>
      <c r="GVB33"/>
      <c r="GVC33"/>
      <c r="GVD33"/>
      <c r="GVE33"/>
      <c r="GVF33"/>
      <c r="GVG33"/>
      <c r="GVH33"/>
      <c r="GVI33"/>
      <c r="GVJ33"/>
      <c r="GVK33"/>
      <c r="GVL33"/>
      <c r="GVM33"/>
      <c r="GVN33"/>
      <c r="GVO33"/>
      <c r="GVP33"/>
      <c r="GVQ33"/>
      <c r="GVR33"/>
      <c r="GVS33"/>
      <c r="GVT33"/>
      <c r="GVU33"/>
      <c r="GVV33"/>
      <c r="GVW33"/>
      <c r="GVX33"/>
      <c r="GVY33"/>
      <c r="GVZ33"/>
      <c r="GWA33"/>
      <c r="GWB33"/>
      <c r="GWC33"/>
      <c r="GWD33"/>
      <c r="GWE33"/>
      <c r="GWF33"/>
      <c r="GWG33"/>
      <c r="GWH33"/>
      <c r="GWI33"/>
      <c r="GWJ33"/>
      <c r="GWK33"/>
      <c r="GWL33"/>
      <c r="GWM33"/>
      <c r="GWN33"/>
      <c r="GWO33"/>
      <c r="GWP33"/>
      <c r="GWQ33"/>
      <c r="GWR33"/>
      <c r="GWS33"/>
      <c r="GWT33"/>
      <c r="GWU33"/>
      <c r="GWV33"/>
      <c r="GWW33"/>
      <c r="GWX33"/>
      <c r="GWY33"/>
      <c r="GWZ33"/>
      <c r="GXA33"/>
      <c r="GXB33"/>
      <c r="GXC33"/>
      <c r="GXD33"/>
      <c r="GXE33"/>
      <c r="GXF33"/>
      <c r="GXG33"/>
      <c r="GXH33"/>
      <c r="GXI33"/>
      <c r="GXJ33"/>
      <c r="GXK33"/>
      <c r="GXL33"/>
      <c r="GXM33"/>
      <c r="GXN33"/>
      <c r="GXO33"/>
      <c r="GXP33"/>
      <c r="GXQ33"/>
      <c r="GXR33"/>
      <c r="GXS33"/>
      <c r="GXT33"/>
      <c r="GXU33"/>
      <c r="GXV33"/>
      <c r="GXW33"/>
      <c r="GXX33"/>
      <c r="GXY33"/>
      <c r="GXZ33"/>
      <c r="GYA33"/>
      <c r="GYB33"/>
      <c r="GYC33"/>
      <c r="GYD33"/>
      <c r="GYE33"/>
      <c r="GYF33"/>
      <c r="GYG33"/>
      <c r="GYH33"/>
      <c r="GYI33"/>
      <c r="GYJ33"/>
      <c r="GYK33"/>
      <c r="GYL33"/>
      <c r="GYM33"/>
      <c r="GYN33"/>
      <c r="GYO33"/>
      <c r="GYP33"/>
      <c r="GYQ33"/>
      <c r="GYR33"/>
      <c r="GYS33"/>
      <c r="GYT33"/>
      <c r="GYU33"/>
      <c r="GYV33"/>
      <c r="GYW33"/>
      <c r="GYX33"/>
      <c r="GYY33"/>
      <c r="GYZ33"/>
      <c r="GZA33"/>
      <c r="GZB33"/>
      <c r="GZC33"/>
      <c r="GZD33"/>
      <c r="GZE33"/>
      <c r="GZF33"/>
      <c r="GZG33"/>
      <c r="GZH33"/>
      <c r="GZI33"/>
      <c r="GZJ33"/>
      <c r="GZK33"/>
      <c r="GZL33"/>
      <c r="GZM33"/>
      <c r="GZN33"/>
      <c r="GZO33"/>
      <c r="GZP33"/>
      <c r="GZQ33"/>
      <c r="GZR33"/>
      <c r="GZS33"/>
      <c r="GZT33"/>
      <c r="GZU33"/>
      <c r="GZV33"/>
      <c r="GZW33"/>
      <c r="GZX33"/>
      <c r="GZY33"/>
      <c r="GZZ33"/>
      <c r="HAA33"/>
      <c r="HAB33"/>
      <c r="HAC33"/>
      <c r="HAD33"/>
      <c r="HAE33"/>
      <c r="HAF33"/>
      <c r="HAG33"/>
      <c r="HAH33"/>
      <c r="HAI33"/>
      <c r="HAJ33"/>
      <c r="HAK33"/>
      <c r="HAL33"/>
      <c r="HAM33"/>
      <c r="HAN33"/>
      <c r="HAO33"/>
      <c r="HAP33"/>
      <c r="HAQ33"/>
      <c r="HAR33"/>
      <c r="HAS33"/>
      <c r="HAT33"/>
      <c r="HAU33"/>
      <c r="HAV33"/>
      <c r="HAW33"/>
      <c r="HAX33"/>
      <c r="HAY33"/>
      <c r="HAZ33"/>
      <c r="HBA33"/>
      <c r="HBB33"/>
      <c r="HBC33"/>
      <c r="HBD33"/>
      <c r="HBE33"/>
      <c r="HBF33"/>
      <c r="HBG33"/>
      <c r="HBH33"/>
      <c r="HBI33"/>
      <c r="HBJ33"/>
      <c r="HBK33"/>
      <c r="HBL33"/>
      <c r="HBM33"/>
      <c r="HBN33"/>
      <c r="HBO33"/>
      <c r="HBP33"/>
      <c r="HBQ33"/>
      <c r="HBR33"/>
      <c r="HBS33"/>
      <c r="HBT33"/>
      <c r="HBU33"/>
      <c r="HBV33"/>
      <c r="HBW33"/>
      <c r="HBX33"/>
      <c r="HBY33"/>
      <c r="HBZ33"/>
      <c r="HCA33"/>
      <c r="HCB33"/>
      <c r="HCC33"/>
      <c r="HCD33"/>
      <c r="HCE33"/>
      <c r="HCF33"/>
      <c r="HCG33"/>
      <c r="HCH33"/>
      <c r="HCI33"/>
      <c r="HCJ33"/>
      <c r="HCK33"/>
      <c r="HCL33"/>
      <c r="HCM33"/>
      <c r="HCN33"/>
      <c r="HCO33"/>
      <c r="HCP33"/>
      <c r="HCQ33"/>
      <c r="HCR33"/>
      <c r="HCS33"/>
      <c r="HCT33"/>
      <c r="HCU33"/>
      <c r="HCV33"/>
      <c r="HCW33"/>
      <c r="HCX33"/>
      <c r="HCY33"/>
      <c r="HCZ33"/>
      <c r="HDA33"/>
      <c r="HDB33"/>
      <c r="HDC33"/>
      <c r="HDD33"/>
      <c r="HDE33"/>
      <c r="HDF33"/>
      <c r="HDG33"/>
      <c r="HDH33"/>
      <c r="HDI33"/>
      <c r="HDJ33"/>
      <c r="HDK33"/>
      <c r="HDL33"/>
      <c r="HDM33"/>
      <c r="HDN33"/>
      <c r="HDO33"/>
      <c r="HDP33"/>
      <c r="HDQ33"/>
      <c r="HDR33"/>
      <c r="HDS33"/>
      <c r="HDT33"/>
      <c r="HDU33"/>
      <c r="HDV33"/>
      <c r="HDW33"/>
      <c r="HDX33"/>
      <c r="HDY33"/>
      <c r="HDZ33"/>
      <c r="HEA33"/>
      <c r="HEB33"/>
      <c r="HEC33"/>
      <c r="HED33"/>
      <c r="HEE33"/>
      <c r="HEF33"/>
      <c r="HEG33"/>
      <c r="HEH33"/>
      <c r="HEI33"/>
      <c r="HEJ33"/>
      <c r="HEK33"/>
      <c r="HEL33"/>
      <c r="HEM33"/>
      <c r="HEN33"/>
      <c r="HEO33"/>
      <c r="HEP33"/>
      <c r="HEQ33"/>
      <c r="HER33"/>
      <c r="HES33"/>
      <c r="HET33"/>
      <c r="HEU33"/>
      <c r="HEV33"/>
      <c r="HEW33"/>
      <c r="HEX33"/>
      <c r="HEY33"/>
      <c r="HEZ33"/>
      <c r="HFA33"/>
      <c r="HFB33"/>
      <c r="HFC33"/>
      <c r="HFD33"/>
      <c r="HFE33"/>
      <c r="HFF33"/>
      <c r="HFG33"/>
      <c r="HFH33"/>
      <c r="HFI33"/>
      <c r="HFJ33"/>
      <c r="HFK33"/>
      <c r="HFL33"/>
      <c r="HFM33"/>
      <c r="HFN33"/>
      <c r="HFO33"/>
      <c r="HFP33"/>
      <c r="HFQ33"/>
      <c r="HFR33"/>
      <c r="HFS33"/>
      <c r="HFT33"/>
      <c r="HFU33"/>
      <c r="HFV33"/>
      <c r="HFW33"/>
      <c r="HFX33"/>
      <c r="HFY33"/>
      <c r="HFZ33"/>
      <c r="HGA33"/>
      <c r="HGB33"/>
      <c r="HGC33"/>
      <c r="HGD33"/>
      <c r="HGE33"/>
      <c r="HGF33"/>
      <c r="HGG33"/>
      <c r="HGH33"/>
      <c r="HGI33"/>
      <c r="HGJ33"/>
      <c r="HGK33"/>
      <c r="HGL33"/>
      <c r="HGM33"/>
      <c r="HGN33"/>
      <c r="HGO33"/>
      <c r="HGP33"/>
      <c r="HGQ33"/>
      <c r="HGR33"/>
      <c r="HGS33"/>
      <c r="HGT33"/>
      <c r="HGU33"/>
      <c r="HGV33"/>
      <c r="HGW33"/>
      <c r="HGX33"/>
      <c r="HGY33"/>
      <c r="HGZ33"/>
      <c r="HHA33"/>
      <c r="HHB33"/>
      <c r="HHC33"/>
      <c r="HHD33"/>
      <c r="HHE33"/>
      <c r="HHF33"/>
      <c r="HHG33"/>
      <c r="HHH33"/>
      <c r="HHI33"/>
      <c r="HHJ33"/>
      <c r="HHK33"/>
      <c r="HHL33"/>
      <c r="HHM33"/>
      <c r="HHN33"/>
      <c r="HHO33"/>
      <c r="HHP33"/>
      <c r="HHQ33"/>
      <c r="HHR33"/>
      <c r="HHS33"/>
      <c r="HHT33"/>
      <c r="HHU33"/>
      <c r="HHV33"/>
      <c r="HHW33"/>
      <c r="HHX33"/>
      <c r="HHY33"/>
      <c r="HHZ33"/>
      <c r="HIA33"/>
      <c r="HIB33"/>
      <c r="HIC33"/>
      <c r="HID33"/>
      <c r="HIE33"/>
      <c r="HIF33"/>
      <c r="HIG33"/>
      <c r="HIH33"/>
      <c r="HII33"/>
      <c r="HIJ33"/>
      <c r="HIK33"/>
      <c r="HIL33"/>
      <c r="HIM33"/>
      <c r="HIN33"/>
      <c r="HIO33"/>
      <c r="HIP33"/>
      <c r="HIQ33"/>
      <c r="HIR33"/>
      <c r="HIS33"/>
      <c r="HIT33"/>
      <c r="HIU33"/>
      <c r="HIV33"/>
      <c r="HIW33"/>
      <c r="HIX33"/>
      <c r="HIY33"/>
      <c r="HIZ33"/>
      <c r="HJA33"/>
      <c r="HJB33"/>
      <c r="HJC33"/>
      <c r="HJD33"/>
      <c r="HJE33"/>
      <c r="HJF33"/>
      <c r="HJG33"/>
      <c r="HJH33"/>
      <c r="HJI33"/>
      <c r="HJJ33"/>
      <c r="HJK33"/>
      <c r="HJL33"/>
      <c r="HJM33"/>
      <c r="HJN33"/>
      <c r="HJO33"/>
      <c r="HJP33"/>
      <c r="HJQ33"/>
      <c r="HJR33"/>
      <c r="HJS33"/>
      <c r="HJT33"/>
      <c r="HJU33"/>
      <c r="HJV33"/>
      <c r="HJW33"/>
      <c r="HJX33"/>
      <c r="HJY33"/>
      <c r="HJZ33"/>
      <c r="HKA33"/>
      <c r="HKB33"/>
      <c r="HKC33"/>
      <c r="HKD33"/>
      <c r="HKE33"/>
      <c r="HKF33"/>
      <c r="HKG33"/>
      <c r="HKH33"/>
      <c r="HKI33"/>
      <c r="HKJ33"/>
      <c r="HKK33"/>
      <c r="HKL33"/>
      <c r="HKM33"/>
      <c r="HKN33"/>
      <c r="HKO33"/>
      <c r="HKP33"/>
      <c r="HKQ33"/>
      <c r="HKR33"/>
      <c r="HKS33"/>
      <c r="HKT33"/>
      <c r="HKU33"/>
      <c r="HKV33"/>
      <c r="HKW33"/>
      <c r="HKX33"/>
      <c r="HKY33"/>
      <c r="HKZ33"/>
      <c r="HLA33"/>
      <c r="HLB33"/>
      <c r="HLC33"/>
      <c r="HLD33"/>
      <c r="HLE33"/>
      <c r="HLF33"/>
      <c r="HLG33"/>
      <c r="HLH33"/>
      <c r="HLI33"/>
      <c r="HLJ33"/>
      <c r="HLK33"/>
      <c r="HLL33"/>
      <c r="HLM33"/>
      <c r="HLN33"/>
      <c r="HLO33"/>
      <c r="HLP33"/>
      <c r="HLQ33"/>
      <c r="HLR33"/>
      <c r="HLS33"/>
      <c r="HLT33"/>
      <c r="HLU33"/>
      <c r="HLV33"/>
      <c r="HLW33"/>
      <c r="HLX33"/>
      <c r="HLY33"/>
      <c r="HLZ33"/>
      <c r="HMA33"/>
      <c r="HMB33"/>
      <c r="HMC33"/>
      <c r="HMD33"/>
      <c r="HME33"/>
      <c r="HMF33"/>
      <c r="HMG33"/>
      <c r="HMH33"/>
      <c r="HMI33"/>
      <c r="HMJ33"/>
      <c r="HMK33"/>
      <c r="HML33"/>
      <c r="HMM33"/>
      <c r="HMN33"/>
      <c r="HMO33"/>
      <c r="HMP33"/>
      <c r="HMQ33"/>
      <c r="HMR33"/>
      <c r="HMS33"/>
      <c r="HMT33"/>
      <c r="HMU33"/>
      <c r="HMV33"/>
      <c r="HMW33"/>
      <c r="HMX33"/>
      <c r="HMY33"/>
      <c r="HMZ33"/>
      <c r="HNA33"/>
      <c r="HNB33"/>
      <c r="HNC33"/>
      <c r="HND33"/>
      <c r="HNE33"/>
      <c r="HNF33"/>
      <c r="HNG33"/>
      <c r="HNH33"/>
      <c r="HNI33"/>
      <c r="HNJ33"/>
      <c r="HNK33"/>
      <c r="HNL33"/>
      <c r="HNM33"/>
      <c r="HNN33"/>
      <c r="HNO33"/>
      <c r="HNP33"/>
      <c r="HNQ33"/>
      <c r="HNR33"/>
      <c r="HNS33"/>
      <c r="HNT33"/>
      <c r="HNU33"/>
      <c r="HNV33"/>
      <c r="HNW33"/>
      <c r="HNX33"/>
      <c r="HNY33"/>
      <c r="HNZ33"/>
      <c r="HOA33"/>
      <c r="HOB33"/>
      <c r="HOC33"/>
      <c r="HOD33"/>
      <c r="HOE33"/>
      <c r="HOF33"/>
      <c r="HOG33"/>
      <c r="HOH33"/>
      <c r="HOI33"/>
      <c r="HOJ33"/>
      <c r="HOK33"/>
      <c r="HOL33"/>
      <c r="HOM33"/>
      <c r="HON33"/>
      <c r="HOO33"/>
      <c r="HOP33"/>
      <c r="HOQ33"/>
      <c r="HOR33"/>
      <c r="HOS33"/>
      <c r="HOT33"/>
      <c r="HOU33"/>
      <c r="HOV33"/>
      <c r="HOW33"/>
      <c r="HOX33"/>
      <c r="HOY33"/>
      <c r="HOZ33"/>
      <c r="HPA33"/>
      <c r="HPB33"/>
      <c r="HPC33"/>
      <c r="HPD33"/>
      <c r="HPE33"/>
      <c r="HPF33"/>
      <c r="HPG33"/>
      <c r="HPH33"/>
      <c r="HPI33"/>
      <c r="HPJ33"/>
      <c r="HPK33"/>
      <c r="HPL33"/>
      <c r="HPM33"/>
      <c r="HPN33"/>
      <c r="HPO33"/>
      <c r="HPP33"/>
      <c r="HPQ33"/>
      <c r="HPR33"/>
      <c r="HPS33"/>
      <c r="HPT33"/>
      <c r="HPU33"/>
      <c r="HPV33"/>
      <c r="HPW33"/>
      <c r="HPX33"/>
      <c r="HPY33"/>
      <c r="HPZ33"/>
      <c r="HQA33"/>
      <c r="HQB33"/>
      <c r="HQC33"/>
      <c r="HQD33"/>
      <c r="HQE33"/>
      <c r="HQF33"/>
      <c r="HQG33"/>
      <c r="HQH33"/>
      <c r="HQI33"/>
      <c r="HQJ33"/>
      <c r="HQK33"/>
      <c r="HQL33"/>
      <c r="HQM33"/>
      <c r="HQN33"/>
      <c r="HQO33"/>
      <c r="HQP33"/>
      <c r="HQQ33"/>
      <c r="HQR33"/>
      <c r="HQS33"/>
      <c r="HQT33"/>
      <c r="HQU33"/>
      <c r="HQV33"/>
      <c r="HQW33"/>
      <c r="HQX33"/>
      <c r="HQY33"/>
      <c r="HQZ33"/>
      <c r="HRA33"/>
      <c r="HRB33"/>
      <c r="HRC33"/>
      <c r="HRD33"/>
      <c r="HRE33"/>
      <c r="HRF33"/>
      <c r="HRG33"/>
      <c r="HRH33"/>
      <c r="HRI33"/>
      <c r="HRJ33"/>
      <c r="HRK33"/>
      <c r="HRL33"/>
      <c r="HRM33"/>
      <c r="HRN33"/>
      <c r="HRO33"/>
      <c r="HRP33"/>
      <c r="HRQ33"/>
      <c r="HRR33"/>
      <c r="HRS33"/>
      <c r="HRT33"/>
      <c r="HRU33"/>
      <c r="HRV33"/>
      <c r="HRW33"/>
      <c r="HRX33"/>
      <c r="HRY33"/>
      <c r="HRZ33"/>
      <c r="HSA33"/>
      <c r="HSB33"/>
      <c r="HSC33"/>
      <c r="HSD33"/>
      <c r="HSE33"/>
      <c r="HSF33"/>
      <c r="HSG33"/>
      <c r="HSH33"/>
      <c r="HSI33"/>
      <c r="HSJ33"/>
      <c r="HSK33"/>
      <c r="HSL33"/>
      <c r="HSM33"/>
      <c r="HSN33"/>
      <c r="HSO33"/>
      <c r="HSP33"/>
      <c r="HSQ33"/>
      <c r="HSR33"/>
      <c r="HSS33"/>
      <c r="HST33"/>
      <c r="HSU33"/>
      <c r="HSV33"/>
      <c r="HSW33"/>
      <c r="HSX33"/>
      <c r="HSY33"/>
      <c r="HSZ33"/>
      <c r="HTA33"/>
      <c r="HTB33"/>
      <c r="HTC33"/>
      <c r="HTD33"/>
      <c r="HTE33"/>
      <c r="HTF33"/>
      <c r="HTG33"/>
      <c r="HTH33"/>
      <c r="HTI33"/>
      <c r="HTJ33"/>
      <c r="HTK33"/>
      <c r="HTL33"/>
      <c r="HTM33"/>
      <c r="HTN33"/>
      <c r="HTO33"/>
      <c r="HTP33"/>
      <c r="HTQ33"/>
      <c r="HTR33"/>
      <c r="HTS33"/>
      <c r="HTT33"/>
      <c r="HTU33"/>
      <c r="HTV33"/>
      <c r="HTW33"/>
      <c r="HTX33"/>
      <c r="HTY33"/>
      <c r="HTZ33"/>
      <c r="HUA33"/>
      <c r="HUB33"/>
      <c r="HUC33"/>
      <c r="HUD33"/>
      <c r="HUE33"/>
      <c r="HUF33"/>
      <c r="HUG33"/>
      <c r="HUH33"/>
      <c r="HUI33"/>
      <c r="HUJ33"/>
      <c r="HUK33"/>
      <c r="HUL33"/>
      <c r="HUM33"/>
      <c r="HUN33"/>
      <c r="HUO33"/>
      <c r="HUP33"/>
      <c r="HUQ33"/>
      <c r="HUR33"/>
      <c r="HUS33"/>
      <c r="HUT33"/>
      <c r="HUU33"/>
      <c r="HUV33"/>
      <c r="HUW33"/>
      <c r="HUX33"/>
      <c r="HUY33"/>
      <c r="HUZ33"/>
      <c r="HVA33"/>
      <c r="HVB33"/>
      <c r="HVC33"/>
      <c r="HVD33"/>
      <c r="HVE33"/>
      <c r="HVF33"/>
      <c r="HVG33"/>
      <c r="HVH33"/>
      <c r="HVI33"/>
      <c r="HVJ33"/>
      <c r="HVK33"/>
      <c r="HVL33"/>
      <c r="HVM33"/>
      <c r="HVN33"/>
      <c r="HVO33"/>
      <c r="HVP33"/>
      <c r="HVQ33"/>
      <c r="HVR33"/>
      <c r="HVS33"/>
      <c r="HVT33"/>
      <c r="HVU33"/>
      <c r="HVV33"/>
      <c r="HVW33"/>
      <c r="HVX33"/>
      <c r="HVY33"/>
      <c r="HVZ33"/>
      <c r="HWA33"/>
      <c r="HWB33"/>
      <c r="HWC33"/>
      <c r="HWD33"/>
      <c r="HWE33"/>
      <c r="HWF33"/>
      <c r="HWG33"/>
      <c r="HWH33"/>
      <c r="HWI33"/>
      <c r="HWJ33"/>
      <c r="HWK33"/>
      <c r="HWL33"/>
      <c r="HWM33"/>
      <c r="HWN33"/>
      <c r="HWO33"/>
      <c r="HWP33"/>
      <c r="HWQ33"/>
      <c r="HWR33"/>
      <c r="HWS33"/>
      <c r="HWT33"/>
      <c r="HWU33"/>
      <c r="HWV33"/>
      <c r="HWW33"/>
      <c r="HWX33"/>
      <c r="HWY33"/>
      <c r="HWZ33"/>
      <c r="HXA33"/>
      <c r="HXB33"/>
      <c r="HXC33"/>
      <c r="HXD33"/>
      <c r="HXE33"/>
      <c r="HXF33"/>
      <c r="HXG33"/>
      <c r="HXH33"/>
      <c r="HXI33"/>
      <c r="HXJ33"/>
      <c r="HXK33"/>
      <c r="HXL33"/>
      <c r="HXM33"/>
      <c r="HXN33"/>
      <c r="HXO33"/>
      <c r="HXP33"/>
      <c r="HXQ33"/>
      <c r="HXR33"/>
      <c r="HXS33"/>
      <c r="HXT33"/>
      <c r="HXU33"/>
      <c r="HXV33"/>
      <c r="HXW33"/>
      <c r="HXX33"/>
      <c r="HXY33"/>
      <c r="HXZ33"/>
      <c r="HYA33"/>
      <c r="HYB33"/>
      <c r="HYC33"/>
      <c r="HYD33"/>
      <c r="HYE33"/>
      <c r="HYF33"/>
      <c r="HYG33"/>
      <c r="HYH33"/>
      <c r="HYI33"/>
      <c r="HYJ33"/>
      <c r="HYK33"/>
      <c r="HYL33"/>
      <c r="HYM33"/>
      <c r="HYN33"/>
      <c r="HYO33"/>
      <c r="HYP33"/>
      <c r="HYQ33"/>
      <c r="HYR33"/>
      <c r="HYS33"/>
      <c r="HYT33"/>
      <c r="HYU33"/>
      <c r="HYV33"/>
      <c r="HYW33"/>
      <c r="HYX33"/>
      <c r="HYY33"/>
      <c r="HYZ33"/>
      <c r="HZA33"/>
      <c r="HZB33"/>
      <c r="HZC33"/>
      <c r="HZD33"/>
      <c r="HZE33"/>
      <c r="HZF33"/>
      <c r="HZG33"/>
      <c r="HZH33"/>
      <c r="HZI33"/>
      <c r="HZJ33"/>
      <c r="HZK33"/>
      <c r="HZL33"/>
      <c r="HZM33"/>
      <c r="HZN33"/>
      <c r="HZO33"/>
      <c r="HZP33"/>
      <c r="HZQ33"/>
      <c r="HZR33"/>
      <c r="HZS33"/>
      <c r="HZT33"/>
      <c r="HZU33"/>
      <c r="HZV33"/>
      <c r="HZW33"/>
      <c r="HZX33"/>
      <c r="HZY33"/>
      <c r="HZZ33"/>
      <c r="IAA33"/>
      <c r="IAB33"/>
      <c r="IAC33"/>
      <c r="IAD33"/>
      <c r="IAE33"/>
      <c r="IAF33"/>
      <c r="IAG33"/>
      <c r="IAH33"/>
      <c r="IAI33"/>
      <c r="IAJ33"/>
      <c r="IAK33"/>
      <c r="IAL33"/>
      <c r="IAM33"/>
      <c r="IAN33"/>
      <c r="IAO33"/>
      <c r="IAP33"/>
      <c r="IAQ33"/>
      <c r="IAR33"/>
      <c r="IAS33"/>
      <c r="IAT33"/>
      <c r="IAU33"/>
      <c r="IAV33"/>
      <c r="IAW33"/>
      <c r="IAX33"/>
      <c r="IAY33"/>
      <c r="IAZ33"/>
      <c r="IBA33"/>
      <c r="IBB33"/>
      <c r="IBC33"/>
      <c r="IBD33"/>
      <c r="IBE33"/>
      <c r="IBF33"/>
      <c r="IBG33"/>
      <c r="IBH33"/>
      <c r="IBI33"/>
      <c r="IBJ33"/>
      <c r="IBK33"/>
      <c r="IBL33"/>
      <c r="IBM33"/>
      <c r="IBN33"/>
      <c r="IBO33"/>
      <c r="IBP33"/>
      <c r="IBQ33"/>
      <c r="IBR33"/>
      <c r="IBS33"/>
      <c r="IBT33"/>
      <c r="IBU33"/>
      <c r="IBV33"/>
      <c r="IBW33"/>
      <c r="IBX33"/>
      <c r="IBY33"/>
      <c r="IBZ33"/>
      <c r="ICA33"/>
      <c r="ICB33"/>
      <c r="ICC33"/>
      <c r="ICD33"/>
      <c r="ICE33"/>
      <c r="ICF33"/>
      <c r="ICG33"/>
      <c r="ICH33"/>
      <c r="ICI33"/>
      <c r="ICJ33"/>
      <c r="ICK33"/>
      <c r="ICL33"/>
      <c r="ICM33"/>
      <c r="ICN33"/>
      <c r="ICO33"/>
      <c r="ICP33"/>
      <c r="ICQ33"/>
      <c r="ICR33"/>
      <c r="ICS33"/>
      <c r="ICT33"/>
      <c r="ICU33"/>
      <c r="ICV33"/>
      <c r="ICW33"/>
      <c r="ICX33"/>
      <c r="ICY33"/>
      <c r="ICZ33"/>
      <c r="IDA33"/>
      <c r="IDB33"/>
      <c r="IDC33"/>
      <c r="IDD33"/>
      <c r="IDE33"/>
      <c r="IDF33"/>
      <c r="IDG33"/>
      <c r="IDH33"/>
      <c r="IDI33"/>
      <c r="IDJ33"/>
      <c r="IDK33"/>
      <c r="IDL33"/>
      <c r="IDM33"/>
      <c r="IDN33"/>
      <c r="IDO33"/>
      <c r="IDP33"/>
      <c r="IDQ33"/>
      <c r="IDR33"/>
      <c r="IDS33"/>
      <c r="IDT33"/>
      <c r="IDU33"/>
      <c r="IDV33"/>
      <c r="IDW33"/>
      <c r="IDX33"/>
      <c r="IDY33"/>
      <c r="IDZ33"/>
      <c r="IEA33"/>
      <c r="IEB33"/>
      <c r="IEC33"/>
      <c r="IED33"/>
      <c r="IEE33"/>
      <c r="IEF33"/>
      <c r="IEG33"/>
      <c r="IEH33"/>
      <c r="IEI33"/>
      <c r="IEJ33"/>
      <c r="IEK33"/>
      <c r="IEL33"/>
      <c r="IEM33"/>
      <c r="IEN33"/>
      <c r="IEO33"/>
      <c r="IEP33"/>
      <c r="IEQ33"/>
      <c r="IER33"/>
      <c r="IES33"/>
      <c r="IET33"/>
      <c r="IEU33"/>
      <c r="IEV33"/>
      <c r="IEW33"/>
      <c r="IEX33"/>
      <c r="IEY33"/>
      <c r="IEZ33"/>
      <c r="IFA33"/>
      <c r="IFB33"/>
      <c r="IFC33"/>
      <c r="IFD33"/>
      <c r="IFE33"/>
      <c r="IFF33"/>
      <c r="IFG33"/>
      <c r="IFH33"/>
      <c r="IFI33"/>
      <c r="IFJ33"/>
      <c r="IFK33"/>
      <c r="IFL33"/>
      <c r="IFM33"/>
      <c r="IFN33"/>
      <c r="IFO33"/>
      <c r="IFP33"/>
      <c r="IFQ33"/>
      <c r="IFR33"/>
      <c r="IFS33"/>
      <c r="IFT33"/>
      <c r="IFU33"/>
      <c r="IFV33"/>
      <c r="IFW33"/>
      <c r="IFX33"/>
      <c r="IFY33"/>
      <c r="IFZ33"/>
      <c r="IGA33"/>
      <c r="IGB33"/>
      <c r="IGC33"/>
      <c r="IGD33"/>
      <c r="IGE33"/>
      <c r="IGF33"/>
      <c r="IGG33"/>
      <c r="IGH33"/>
      <c r="IGI33"/>
      <c r="IGJ33"/>
      <c r="IGK33"/>
      <c r="IGL33"/>
      <c r="IGM33"/>
      <c r="IGN33"/>
      <c r="IGO33"/>
      <c r="IGP33"/>
      <c r="IGQ33"/>
      <c r="IGR33"/>
      <c r="IGS33"/>
      <c r="IGT33"/>
      <c r="IGU33"/>
      <c r="IGV33"/>
      <c r="IGW33"/>
      <c r="IGX33"/>
      <c r="IGY33"/>
      <c r="IGZ33"/>
      <c r="IHA33"/>
      <c r="IHB33"/>
      <c r="IHC33"/>
      <c r="IHD33"/>
      <c r="IHE33"/>
      <c r="IHF33"/>
      <c r="IHG33"/>
      <c r="IHH33"/>
      <c r="IHI33"/>
      <c r="IHJ33"/>
      <c r="IHK33"/>
      <c r="IHL33"/>
      <c r="IHM33"/>
      <c r="IHN33"/>
      <c r="IHO33"/>
      <c r="IHP33"/>
      <c r="IHQ33"/>
      <c r="IHR33"/>
      <c r="IHS33"/>
      <c r="IHT33"/>
      <c r="IHU33"/>
      <c r="IHV33"/>
      <c r="IHW33"/>
      <c r="IHX33"/>
      <c r="IHY33"/>
      <c r="IHZ33"/>
      <c r="IIA33"/>
      <c r="IIB33"/>
      <c r="IIC33"/>
      <c r="IID33"/>
      <c r="IIE33"/>
      <c r="IIF33"/>
      <c r="IIG33"/>
      <c r="IIH33"/>
      <c r="III33"/>
      <c r="IIJ33"/>
      <c r="IIK33"/>
      <c r="IIL33"/>
      <c r="IIM33"/>
      <c r="IIN33"/>
      <c r="IIO33"/>
      <c r="IIP33"/>
      <c r="IIQ33"/>
      <c r="IIR33"/>
      <c r="IIS33"/>
      <c r="IIT33"/>
      <c r="IIU33"/>
      <c r="IIV33"/>
      <c r="IIW33"/>
      <c r="IIX33"/>
      <c r="IIY33"/>
      <c r="IIZ33"/>
      <c r="IJA33"/>
      <c r="IJB33"/>
      <c r="IJC33"/>
      <c r="IJD33"/>
      <c r="IJE33"/>
      <c r="IJF33"/>
      <c r="IJG33"/>
      <c r="IJH33"/>
      <c r="IJI33"/>
      <c r="IJJ33"/>
      <c r="IJK33"/>
      <c r="IJL33"/>
      <c r="IJM33"/>
      <c r="IJN33"/>
      <c r="IJO33"/>
      <c r="IJP33"/>
      <c r="IJQ33"/>
      <c r="IJR33"/>
      <c r="IJS33"/>
      <c r="IJT33"/>
      <c r="IJU33"/>
      <c r="IJV33"/>
      <c r="IJW33"/>
      <c r="IJX33"/>
      <c r="IJY33"/>
      <c r="IJZ33"/>
      <c r="IKA33"/>
      <c r="IKB33"/>
      <c r="IKC33"/>
      <c r="IKD33"/>
      <c r="IKE33"/>
      <c r="IKF33"/>
      <c r="IKG33"/>
      <c r="IKH33"/>
      <c r="IKI33"/>
      <c r="IKJ33"/>
      <c r="IKK33"/>
      <c r="IKL33"/>
      <c r="IKM33"/>
      <c r="IKN33"/>
      <c r="IKO33"/>
      <c r="IKP33"/>
      <c r="IKQ33"/>
      <c r="IKR33"/>
      <c r="IKS33"/>
      <c r="IKT33"/>
      <c r="IKU33"/>
      <c r="IKV33"/>
      <c r="IKW33"/>
      <c r="IKX33"/>
      <c r="IKY33"/>
      <c r="IKZ33"/>
      <c r="ILA33"/>
      <c r="ILB33"/>
      <c r="ILC33"/>
      <c r="ILD33"/>
      <c r="ILE33"/>
      <c r="ILF33"/>
      <c r="ILG33"/>
      <c r="ILH33"/>
      <c r="ILI33"/>
      <c r="ILJ33"/>
      <c r="ILK33"/>
      <c r="ILL33"/>
      <c r="ILM33"/>
      <c r="ILN33"/>
      <c r="ILO33"/>
      <c r="ILP33"/>
      <c r="ILQ33"/>
      <c r="ILR33"/>
      <c r="ILS33"/>
      <c r="ILT33"/>
      <c r="ILU33"/>
      <c r="ILV33"/>
      <c r="ILW33"/>
      <c r="ILX33"/>
      <c r="ILY33"/>
      <c r="ILZ33"/>
      <c r="IMA33"/>
      <c r="IMB33"/>
      <c r="IMC33"/>
      <c r="IMD33"/>
      <c r="IME33"/>
      <c r="IMF33"/>
      <c r="IMG33"/>
      <c r="IMH33"/>
      <c r="IMI33"/>
      <c r="IMJ33"/>
      <c r="IMK33"/>
      <c r="IML33"/>
      <c r="IMM33"/>
      <c r="IMN33"/>
      <c r="IMO33"/>
      <c r="IMP33"/>
      <c r="IMQ33"/>
      <c r="IMR33"/>
      <c r="IMS33"/>
      <c r="IMT33"/>
      <c r="IMU33"/>
      <c r="IMV33"/>
      <c r="IMW33"/>
      <c r="IMX33"/>
      <c r="IMY33"/>
      <c r="IMZ33"/>
      <c r="INA33"/>
      <c r="INB33"/>
      <c r="INC33"/>
      <c r="IND33"/>
      <c r="INE33"/>
      <c r="INF33"/>
      <c r="ING33"/>
      <c r="INH33"/>
      <c r="INI33"/>
      <c r="INJ33"/>
      <c r="INK33"/>
      <c r="INL33"/>
      <c r="INM33"/>
      <c r="INN33"/>
      <c r="INO33"/>
      <c r="INP33"/>
      <c r="INQ33"/>
      <c r="INR33"/>
      <c r="INS33"/>
      <c r="INT33"/>
      <c r="INU33"/>
      <c r="INV33"/>
      <c r="INW33"/>
      <c r="INX33"/>
      <c r="INY33"/>
      <c r="INZ33"/>
      <c r="IOA33"/>
      <c r="IOB33"/>
      <c r="IOC33"/>
      <c r="IOD33"/>
      <c r="IOE33"/>
      <c r="IOF33"/>
      <c r="IOG33"/>
      <c r="IOH33"/>
      <c r="IOI33"/>
      <c r="IOJ33"/>
      <c r="IOK33"/>
      <c r="IOL33"/>
      <c r="IOM33"/>
      <c r="ION33"/>
      <c r="IOO33"/>
      <c r="IOP33"/>
      <c r="IOQ33"/>
      <c r="IOR33"/>
      <c r="IOS33"/>
      <c r="IOT33"/>
      <c r="IOU33"/>
      <c r="IOV33"/>
      <c r="IOW33"/>
      <c r="IOX33"/>
      <c r="IOY33"/>
      <c r="IOZ33"/>
      <c r="IPA33"/>
      <c r="IPB33"/>
      <c r="IPC33"/>
      <c r="IPD33"/>
      <c r="IPE33"/>
      <c r="IPF33"/>
      <c r="IPG33"/>
      <c r="IPH33"/>
      <c r="IPI33"/>
      <c r="IPJ33"/>
      <c r="IPK33"/>
      <c r="IPL33"/>
      <c r="IPM33"/>
      <c r="IPN33"/>
      <c r="IPO33"/>
      <c r="IPP33"/>
      <c r="IPQ33"/>
      <c r="IPR33"/>
      <c r="IPS33"/>
      <c r="IPT33"/>
      <c r="IPU33"/>
      <c r="IPV33"/>
      <c r="IPW33"/>
      <c r="IPX33"/>
      <c r="IPY33"/>
      <c r="IPZ33"/>
      <c r="IQA33"/>
      <c r="IQB33"/>
      <c r="IQC33"/>
      <c r="IQD33"/>
      <c r="IQE33"/>
      <c r="IQF33"/>
      <c r="IQG33"/>
      <c r="IQH33"/>
      <c r="IQI33"/>
      <c r="IQJ33"/>
      <c r="IQK33"/>
      <c r="IQL33"/>
      <c r="IQM33"/>
      <c r="IQN33"/>
      <c r="IQO33"/>
      <c r="IQP33"/>
      <c r="IQQ33"/>
      <c r="IQR33"/>
      <c r="IQS33"/>
      <c r="IQT33"/>
      <c r="IQU33"/>
      <c r="IQV33"/>
      <c r="IQW33"/>
      <c r="IQX33"/>
      <c r="IQY33"/>
      <c r="IQZ33"/>
      <c r="IRA33"/>
      <c r="IRB33"/>
      <c r="IRC33"/>
      <c r="IRD33"/>
      <c r="IRE33"/>
      <c r="IRF33"/>
      <c r="IRG33"/>
      <c r="IRH33"/>
      <c r="IRI33"/>
      <c r="IRJ33"/>
      <c r="IRK33"/>
      <c r="IRL33"/>
      <c r="IRM33"/>
      <c r="IRN33"/>
      <c r="IRO33"/>
      <c r="IRP33"/>
      <c r="IRQ33"/>
      <c r="IRR33"/>
      <c r="IRS33"/>
      <c r="IRT33"/>
      <c r="IRU33"/>
      <c r="IRV33"/>
      <c r="IRW33"/>
      <c r="IRX33"/>
      <c r="IRY33"/>
      <c r="IRZ33"/>
      <c r="ISA33"/>
      <c r="ISB33"/>
      <c r="ISC33"/>
      <c r="ISD33"/>
      <c r="ISE33"/>
      <c r="ISF33"/>
      <c r="ISG33"/>
      <c r="ISH33"/>
      <c r="ISI33"/>
      <c r="ISJ33"/>
      <c r="ISK33"/>
      <c r="ISL33"/>
      <c r="ISM33"/>
      <c r="ISN33"/>
      <c r="ISO33"/>
      <c r="ISP33"/>
      <c r="ISQ33"/>
      <c r="ISR33"/>
      <c r="ISS33"/>
      <c r="IST33"/>
      <c r="ISU33"/>
      <c r="ISV33"/>
      <c r="ISW33"/>
      <c r="ISX33"/>
      <c r="ISY33"/>
      <c r="ISZ33"/>
      <c r="ITA33"/>
      <c r="ITB33"/>
      <c r="ITC33"/>
      <c r="ITD33"/>
      <c r="ITE33"/>
      <c r="ITF33"/>
      <c r="ITG33"/>
      <c r="ITH33"/>
      <c r="ITI33"/>
      <c r="ITJ33"/>
      <c r="ITK33"/>
      <c r="ITL33"/>
      <c r="ITM33"/>
      <c r="ITN33"/>
      <c r="ITO33"/>
      <c r="ITP33"/>
      <c r="ITQ33"/>
      <c r="ITR33"/>
      <c r="ITS33"/>
      <c r="ITT33"/>
      <c r="ITU33"/>
      <c r="ITV33"/>
      <c r="ITW33"/>
      <c r="ITX33"/>
      <c r="ITY33"/>
      <c r="ITZ33"/>
      <c r="IUA33"/>
      <c r="IUB33"/>
      <c r="IUC33"/>
      <c r="IUD33"/>
      <c r="IUE33"/>
      <c r="IUF33"/>
      <c r="IUG33"/>
      <c r="IUH33"/>
      <c r="IUI33"/>
      <c r="IUJ33"/>
      <c r="IUK33"/>
      <c r="IUL33"/>
      <c r="IUM33"/>
      <c r="IUN33"/>
      <c r="IUO33"/>
      <c r="IUP33"/>
      <c r="IUQ33"/>
      <c r="IUR33"/>
      <c r="IUS33"/>
      <c r="IUT33"/>
      <c r="IUU33"/>
      <c r="IUV33"/>
      <c r="IUW33"/>
      <c r="IUX33"/>
      <c r="IUY33"/>
      <c r="IUZ33"/>
      <c r="IVA33"/>
      <c r="IVB33"/>
      <c r="IVC33"/>
      <c r="IVD33"/>
      <c r="IVE33"/>
      <c r="IVF33"/>
      <c r="IVG33"/>
      <c r="IVH33"/>
      <c r="IVI33"/>
      <c r="IVJ33"/>
      <c r="IVK33"/>
      <c r="IVL33"/>
      <c r="IVM33"/>
      <c r="IVN33"/>
      <c r="IVO33"/>
      <c r="IVP33"/>
      <c r="IVQ33"/>
      <c r="IVR33"/>
      <c r="IVS33"/>
      <c r="IVT33"/>
      <c r="IVU33"/>
      <c r="IVV33"/>
      <c r="IVW33"/>
      <c r="IVX33"/>
      <c r="IVY33"/>
      <c r="IVZ33"/>
      <c r="IWA33"/>
      <c r="IWB33"/>
      <c r="IWC33"/>
      <c r="IWD33"/>
      <c r="IWE33"/>
      <c r="IWF33"/>
      <c r="IWG33"/>
      <c r="IWH33"/>
      <c r="IWI33"/>
      <c r="IWJ33"/>
      <c r="IWK33"/>
      <c r="IWL33"/>
      <c r="IWM33"/>
      <c r="IWN33"/>
      <c r="IWO33"/>
      <c r="IWP33"/>
      <c r="IWQ33"/>
      <c r="IWR33"/>
      <c r="IWS33"/>
      <c r="IWT33"/>
      <c r="IWU33"/>
      <c r="IWV33"/>
      <c r="IWW33"/>
      <c r="IWX33"/>
      <c r="IWY33"/>
      <c r="IWZ33"/>
      <c r="IXA33"/>
      <c r="IXB33"/>
      <c r="IXC33"/>
      <c r="IXD33"/>
      <c r="IXE33"/>
      <c r="IXF33"/>
      <c r="IXG33"/>
      <c r="IXH33"/>
      <c r="IXI33"/>
      <c r="IXJ33"/>
      <c r="IXK33"/>
      <c r="IXL33"/>
      <c r="IXM33"/>
      <c r="IXN33"/>
      <c r="IXO33"/>
      <c r="IXP33"/>
      <c r="IXQ33"/>
      <c r="IXR33"/>
      <c r="IXS33"/>
      <c r="IXT33"/>
      <c r="IXU33"/>
      <c r="IXV33"/>
      <c r="IXW33"/>
      <c r="IXX33"/>
      <c r="IXY33"/>
      <c r="IXZ33"/>
      <c r="IYA33"/>
      <c r="IYB33"/>
      <c r="IYC33"/>
      <c r="IYD33"/>
      <c r="IYE33"/>
      <c r="IYF33"/>
      <c r="IYG33"/>
      <c r="IYH33"/>
      <c r="IYI33"/>
      <c r="IYJ33"/>
      <c r="IYK33"/>
      <c r="IYL33"/>
      <c r="IYM33"/>
      <c r="IYN33"/>
      <c r="IYO33"/>
      <c r="IYP33"/>
      <c r="IYQ33"/>
      <c r="IYR33"/>
      <c r="IYS33"/>
      <c r="IYT33"/>
      <c r="IYU33"/>
      <c r="IYV33"/>
      <c r="IYW33"/>
      <c r="IYX33"/>
      <c r="IYY33"/>
      <c r="IYZ33"/>
      <c r="IZA33"/>
      <c r="IZB33"/>
      <c r="IZC33"/>
      <c r="IZD33"/>
      <c r="IZE33"/>
      <c r="IZF33"/>
      <c r="IZG33"/>
      <c r="IZH33"/>
      <c r="IZI33"/>
      <c r="IZJ33"/>
      <c r="IZK33"/>
      <c r="IZL33"/>
      <c r="IZM33"/>
      <c r="IZN33"/>
      <c r="IZO33"/>
      <c r="IZP33"/>
      <c r="IZQ33"/>
      <c r="IZR33"/>
      <c r="IZS33"/>
      <c r="IZT33"/>
      <c r="IZU33"/>
      <c r="IZV33"/>
      <c r="IZW33"/>
      <c r="IZX33"/>
      <c r="IZY33"/>
      <c r="IZZ33"/>
      <c r="JAA33"/>
      <c r="JAB33"/>
      <c r="JAC33"/>
      <c r="JAD33"/>
      <c r="JAE33"/>
      <c r="JAF33"/>
      <c r="JAG33"/>
      <c r="JAH33"/>
      <c r="JAI33"/>
      <c r="JAJ33"/>
      <c r="JAK33"/>
      <c r="JAL33"/>
      <c r="JAM33"/>
      <c r="JAN33"/>
      <c r="JAO33"/>
      <c r="JAP33"/>
      <c r="JAQ33"/>
      <c r="JAR33"/>
      <c r="JAS33"/>
      <c r="JAT33"/>
      <c r="JAU33"/>
      <c r="JAV33"/>
      <c r="JAW33"/>
      <c r="JAX33"/>
      <c r="JAY33"/>
      <c r="JAZ33"/>
      <c r="JBA33"/>
      <c r="JBB33"/>
      <c r="JBC33"/>
      <c r="JBD33"/>
      <c r="JBE33"/>
      <c r="JBF33"/>
      <c r="JBG33"/>
      <c r="JBH33"/>
      <c r="JBI33"/>
      <c r="JBJ33"/>
      <c r="JBK33"/>
      <c r="JBL33"/>
      <c r="JBM33"/>
      <c r="JBN33"/>
      <c r="JBO33"/>
      <c r="JBP33"/>
      <c r="JBQ33"/>
      <c r="JBR33"/>
      <c r="JBS33"/>
      <c r="JBT33"/>
      <c r="JBU33"/>
      <c r="JBV33"/>
      <c r="JBW33"/>
      <c r="JBX33"/>
      <c r="JBY33"/>
      <c r="JBZ33"/>
      <c r="JCA33"/>
      <c r="JCB33"/>
      <c r="JCC33"/>
      <c r="JCD33"/>
      <c r="JCE33"/>
      <c r="JCF33"/>
      <c r="JCG33"/>
      <c r="JCH33"/>
      <c r="JCI33"/>
      <c r="JCJ33"/>
      <c r="JCK33"/>
      <c r="JCL33"/>
      <c r="JCM33"/>
      <c r="JCN33"/>
      <c r="JCO33"/>
      <c r="JCP33"/>
      <c r="JCQ33"/>
      <c r="JCR33"/>
      <c r="JCS33"/>
      <c r="JCT33"/>
      <c r="JCU33"/>
      <c r="JCV33"/>
      <c r="JCW33"/>
      <c r="JCX33"/>
      <c r="JCY33"/>
      <c r="JCZ33"/>
      <c r="JDA33"/>
      <c r="JDB33"/>
      <c r="JDC33"/>
      <c r="JDD33"/>
      <c r="JDE33"/>
      <c r="JDF33"/>
      <c r="JDG33"/>
      <c r="JDH33"/>
      <c r="JDI33"/>
      <c r="JDJ33"/>
      <c r="JDK33"/>
      <c r="JDL33"/>
      <c r="JDM33"/>
      <c r="JDN33"/>
      <c r="JDO33"/>
      <c r="JDP33"/>
      <c r="JDQ33"/>
      <c r="JDR33"/>
      <c r="JDS33"/>
      <c r="JDT33"/>
      <c r="JDU33"/>
      <c r="JDV33"/>
      <c r="JDW33"/>
      <c r="JDX33"/>
      <c r="JDY33"/>
      <c r="JDZ33"/>
      <c r="JEA33"/>
      <c r="JEB33"/>
      <c r="JEC33"/>
      <c r="JED33"/>
      <c r="JEE33"/>
      <c r="JEF33"/>
      <c r="JEG33"/>
      <c r="JEH33"/>
      <c r="JEI33"/>
      <c r="JEJ33"/>
      <c r="JEK33"/>
      <c r="JEL33"/>
      <c r="JEM33"/>
      <c r="JEN33"/>
      <c r="JEO33"/>
      <c r="JEP33"/>
      <c r="JEQ33"/>
      <c r="JER33"/>
      <c r="JES33"/>
      <c r="JET33"/>
      <c r="JEU33"/>
      <c r="JEV33"/>
      <c r="JEW33"/>
      <c r="JEX33"/>
      <c r="JEY33"/>
      <c r="JEZ33"/>
      <c r="JFA33"/>
      <c r="JFB33"/>
      <c r="JFC33"/>
      <c r="JFD33"/>
      <c r="JFE33"/>
      <c r="JFF33"/>
      <c r="JFG33"/>
      <c r="JFH33"/>
      <c r="JFI33"/>
      <c r="JFJ33"/>
      <c r="JFK33"/>
      <c r="JFL33"/>
      <c r="JFM33"/>
      <c r="JFN33"/>
      <c r="JFO33"/>
      <c r="JFP33"/>
      <c r="JFQ33"/>
      <c r="JFR33"/>
      <c r="JFS33"/>
      <c r="JFT33"/>
      <c r="JFU33"/>
      <c r="JFV33"/>
      <c r="JFW33"/>
      <c r="JFX33"/>
      <c r="JFY33"/>
      <c r="JFZ33"/>
      <c r="JGA33"/>
      <c r="JGB33"/>
      <c r="JGC33"/>
      <c r="JGD33"/>
      <c r="JGE33"/>
      <c r="JGF33"/>
      <c r="JGG33"/>
      <c r="JGH33"/>
      <c r="JGI33"/>
      <c r="JGJ33"/>
      <c r="JGK33"/>
      <c r="JGL33"/>
      <c r="JGM33"/>
      <c r="JGN33"/>
      <c r="JGO33"/>
      <c r="JGP33"/>
      <c r="JGQ33"/>
      <c r="JGR33"/>
      <c r="JGS33"/>
      <c r="JGT33"/>
      <c r="JGU33"/>
      <c r="JGV33"/>
      <c r="JGW33"/>
      <c r="JGX33"/>
      <c r="JGY33"/>
      <c r="JGZ33"/>
      <c r="JHA33"/>
      <c r="JHB33"/>
      <c r="JHC33"/>
      <c r="JHD33"/>
      <c r="JHE33"/>
      <c r="JHF33"/>
      <c r="JHG33"/>
      <c r="JHH33"/>
      <c r="JHI33"/>
      <c r="JHJ33"/>
      <c r="JHK33"/>
      <c r="JHL33"/>
      <c r="JHM33"/>
      <c r="JHN33"/>
      <c r="JHO33"/>
      <c r="JHP33"/>
      <c r="JHQ33"/>
      <c r="JHR33"/>
      <c r="JHS33"/>
      <c r="JHT33"/>
      <c r="JHU33"/>
      <c r="JHV33"/>
      <c r="JHW33"/>
      <c r="JHX33"/>
      <c r="JHY33"/>
      <c r="JHZ33"/>
      <c r="JIA33"/>
      <c r="JIB33"/>
      <c r="JIC33"/>
      <c r="JID33"/>
      <c r="JIE33"/>
      <c r="JIF33"/>
      <c r="JIG33"/>
      <c r="JIH33"/>
      <c r="JII33"/>
      <c r="JIJ33"/>
      <c r="JIK33"/>
      <c r="JIL33"/>
      <c r="JIM33"/>
      <c r="JIN33"/>
      <c r="JIO33"/>
      <c r="JIP33"/>
      <c r="JIQ33"/>
      <c r="JIR33"/>
      <c r="JIS33"/>
      <c r="JIT33"/>
      <c r="JIU33"/>
      <c r="JIV33"/>
      <c r="JIW33"/>
      <c r="JIX33"/>
      <c r="JIY33"/>
      <c r="JIZ33"/>
      <c r="JJA33"/>
      <c r="JJB33"/>
      <c r="JJC33"/>
      <c r="JJD33"/>
      <c r="JJE33"/>
      <c r="JJF33"/>
      <c r="JJG33"/>
      <c r="JJH33"/>
      <c r="JJI33"/>
      <c r="JJJ33"/>
      <c r="JJK33"/>
      <c r="JJL33"/>
      <c r="JJM33"/>
      <c r="JJN33"/>
      <c r="JJO33"/>
      <c r="JJP33"/>
      <c r="JJQ33"/>
      <c r="JJR33"/>
      <c r="JJS33"/>
      <c r="JJT33"/>
      <c r="JJU33"/>
      <c r="JJV33"/>
      <c r="JJW33"/>
      <c r="JJX33"/>
      <c r="JJY33"/>
      <c r="JJZ33"/>
      <c r="JKA33"/>
      <c r="JKB33"/>
      <c r="JKC33"/>
      <c r="JKD33"/>
      <c r="JKE33"/>
      <c r="JKF33"/>
      <c r="JKG33"/>
      <c r="JKH33"/>
      <c r="JKI33"/>
      <c r="JKJ33"/>
      <c r="JKK33"/>
      <c r="JKL33"/>
      <c r="JKM33"/>
      <c r="JKN33"/>
      <c r="JKO33"/>
      <c r="JKP33"/>
      <c r="JKQ33"/>
      <c r="JKR33"/>
      <c r="JKS33"/>
      <c r="JKT33"/>
      <c r="JKU33"/>
      <c r="JKV33"/>
      <c r="JKW33"/>
      <c r="JKX33"/>
      <c r="JKY33"/>
      <c r="JKZ33"/>
      <c r="JLA33"/>
      <c r="JLB33"/>
      <c r="JLC33"/>
      <c r="JLD33"/>
      <c r="JLE33"/>
      <c r="JLF33"/>
      <c r="JLG33"/>
      <c r="JLH33"/>
      <c r="JLI33"/>
      <c r="JLJ33"/>
      <c r="JLK33"/>
      <c r="JLL33"/>
      <c r="JLM33"/>
      <c r="JLN33"/>
      <c r="JLO33"/>
      <c r="JLP33"/>
      <c r="JLQ33"/>
      <c r="JLR33"/>
      <c r="JLS33"/>
      <c r="JLT33"/>
      <c r="JLU33"/>
      <c r="JLV33"/>
      <c r="JLW33"/>
      <c r="JLX33"/>
      <c r="JLY33"/>
      <c r="JLZ33"/>
      <c r="JMA33"/>
      <c r="JMB33"/>
      <c r="JMC33"/>
      <c r="JMD33"/>
      <c r="JME33"/>
      <c r="JMF33"/>
      <c r="JMG33"/>
      <c r="JMH33"/>
      <c r="JMI33"/>
      <c r="JMJ33"/>
      <c r="JMK33"/>
      <c r="JML33"/>
      <c r="JMM33"/>
      <c r="JMN33"/>
      <c r="JMO33"/>
      <c r="JMP33"/>
      <c r="JMQ33"/>
      <c r="JMR33"/>
      <c r="JMS33"/>
      <c r="JMT33"/>
      <c r="JMU33"/>
      <c r="JMV33"/>
      <c r="JMW33"/>
      <c r="JMX33"/>
      <c r="JMY33"/>
      <c r="JMZ33"/>
      <c r="JNA33"/>
      <c r="JNB33"/>
      <c r="JNC33"/>
      <c r="JND33"/>
      <c r="JNE33"/>
      <c r="JNF33"/>
      <c r="JNG33"/>
      <c r="JNH33"/>
      <c r="JNI33"/>
      <c r="JNJ33"/>
      <c r="JNK33"/>
      <c r="JNL33"/>
      <c r="JNM33"/>
      <c r="JNN33"/>
      <c r="JNO33"/>
      <c r="JNP33"/>
      <c r="JNQ33"/>
      <c r="JNR33"/>
      <c r="JNS33"/>
      <c r="JNT33"/>
      <c r="JNU33"/>
      <c r="JNV33"/>
      <c r="JNW33"/>
      <c r="JNX33"/>
      <c r="JNY33"/>
      <c r="JNZ33"/>
      <c r="JOA33"/>
      <c r="JOB33"/>
      <c r="JOC33"/>
      <c r="JOD33"/>
      <c r="JOE33"/>
      <c r="JOF33"/>
      <c r="JOG33"/>
      <c r="JOH33"/>
      <c r="JOI33"/>
      <c r="JOJ33"/>
      <c r="JOK33"/>
      <c r="JOL33"/>
      <c r="JOM33"/>
      <c r="JON33"/>
      <c r="JOO33"/>
      <c r="JOP33"/>
      <c r="JOQ33"/>
      <c r="JOR33"/>
      <c r="JOS33"/>
      <c r="JOT33"/>
      <c r="JOU33"/>
      <c r="JOV33"/>
      <c r="JOW33"/>
      <c r="JOX33"/>
      <c r="JOY33"/>
      <c r="JOZ33"/>
      <c r="JPA33"/>
      <c r="JPB33"/>
      <c r="JPC33"/>
      <c r="JPD33"/>
      <c r="JPE33"/>
      <c r="JPF33"/>
      <c r="JPG33"/>
      <c r="JPH33"/>
      <c r="JPI33"/>
      <c r="JPJ33"/>
      <c r="JPK33"/>
      <c r="JPL33"/>
      <c r="JPM33"/>
      <c r="JPN33"/>
      <c r="JPO33"/>
      <c r="JPP33"/>
      <c r="JPQ33"/>
      <c r="JPR33"/>
      <c r="JPS33"/>
      <c r="JPT33"/>
      <c r="JPU33"/>
      <c r="JPV33"/>
      <c r="JPW33"/>
      <c r="JPX33"/>
      <c r="JPY33"/>
      <c r="JPZ33"/>
      <c r="JQA33"/>
      <c r="JQB33"/>
      <c r="JQC33"/>
      <c r="JQD33"/>
      <c r="JQE33"/>
      <c r="JQF33"/>
      <c r="JQG33"/>
      <c r="JQH33"/>
      <c r="JQI33"/>
      <c r="JQJ33"/>
      <c r="JQK33"/>
      <c r="JQL33"/>
      <c r="JQM33"/>
      <c r="JQN33"/>
      <c r="JQO33"/>
      <c r="JQP33"/>
      <c r="JQQ33"/>
      <c r="JQR33"/>
      <c r="JQS33"/>
      <c r="JQT33"/>
      <c r="JQU33"/>
      <c r="JQV33"/>
      <c r="JQW33"/>
      <c r="JQX33"/>
      <c r="JQY33"/>
      <c r="JQZ33"/>
      <c r="JRA33"/>
      <c r="JRB33"/>
      <c r="JRC33"/>
      <c r="JRD33"/>
      <c r="JRE33"/>
      <c r="JRF33"/>
      <c r="JRG33"/>
      <c r="JRH33"/>
      <c r="JRI33"/>
      <c r="JRJ33"/>
      <c r="JRK33"/>
      <c r="JRL33"/>
      <c r="JRM33"/>
      <c r="JRN33"/>
      <c r="JRO33"/>
      <c r="JRP33"/>
      <c r="JRQ33"/>
      <c r="JRR33"/>
      <c r="JRS33"/>
      <c r="JRT33"/>
      <c r="JRU33"/>
      <c r="JRV33"/>
      <c r="JRW33"/>
      <c r="JRX33"/>
      <c r="JRY33"/>
      <c r="JRZ33"/>
      <c r="JSA33"/>
      <c r="JSB33"/>
      <c r="JSC33"/>
      <c r="JSD33"/>
      <c r="JSE33"/>
      <c r="JSF33"/>
      <c r="JSG33"/>
      <c r="JSH33"/>
      <c r="JSI33"/>
      <c r="JSJ33"/>
      <c r="JSK33"/>
      <c r="JSL33"/>
      <c r="JSM33"/>
      <c r="JSN33"/>
      <c r="JSO33"/>
      <c r="JSP33"/>
      <c r="JSQ33"/>
      <c r="JSR33"/>
      <c r="JSS33"/>
      <c r="JST33"/>
      <c r="JSU33"/>
      <c r="JSV33"/>
      <c r="JSW33"/>
      <c r="JSX33"/>
      <c r="JSY33"/>
      <c r="JSZ33"/>
      <c r="JTA33"/>
      <c r="JTB33"/>
      <c r="JTC33"/>
      <c r="JTD33"/>
      <c r="JTE33"/>
      <c r="JTF33"/>
      <c r="JTG33"/>
      <c r="JTH33"/>
      <c r="JTI33"/>
      <c r="JTJ33"/>
      <c r="JTK33"/>
      <c r="JTL33"/>
      <c r="JTM33"/>
      <c r="JTN33"/>
      <c r="JTO33"/>
      <c r="JTP33"/>
      <c r="JTQ33"/>
      <c r="JTR33"/>
      <c r="JTS33"/>
      <c r="JTT33"/>
      <c r="JTU33"/>
      <c r="JTV33"/>
      <c r="JTW33"/>
      <c r="JTX33"/>
      <c r="JTY33"/>
      <c r="JTZ33"/>
      <c r="JUA33"/>
      <c r="JUB33"/>
      <c r="JUC33"/>
      <c r="JUD33"/>
      <c r="JUE33"/>
      <c r="JUF33"/>
      <c r="JUG33"/>
      <c r="JUH33"/>
      <c r="JUI33"/>
      <c r="JUJ33"/>
      <c r="JUK33"/>
      <c r="JUL33"/>
      <c r="JUM33"/>
      <c r="JUN33"/>
      <c r="JUO33"/>
      <c r="JUP33"/>
      <c r="JUQ33"/>
      <c r="JUR33"/>
      <c r="JUS33"/>
      <c r="JUT33"/>
      <c r="JUU33"/>
      <c r="JUV33"/>
      <c r="JUW33"/>
      <c r="JUX33"/>
      <c r="JUY33"/>
      <c r="JUZ33"/>
      <c r="JVA33"/>
      <c r="JVB33"/>
      <c r="JVC33"/>
      <c r="JVD33"/>
      <c r="JVE33"/>
      <c r="JVF33"/>
      <c r="JVG33"/>
      <c r="JVH33"/>
      <c r="JVI33"/>
      <c r="JVJ33"/>
      <c r="JVK33"/>
      <c r="JVL33"/>
      <c r="JVM33"/>
      <c r="JVN33"/>
      <c r="JVO33"/>
      <c r="JVP33"/>
      <c r="JVQ33"/>
      <c r="JVR33"/>
      <c r="JVS33"/>
      <c r="JVT33"/>
      <c r="JVU33"/>
      <c r="JVV33"/>
      <c r="JVW33"/>
      <c r="JVX33"/>
      <c r="JVY33"/>
      <c r="JVZ33"/>
      <c r="JWA33"/>
      <c r="JWB33"/>
      <c r="JWC33"/>
      <c r="JWD33"/>
      <c r="JWE33"/>
      <c r="JWF33"/>
      <c r="JWG33"/>
      <c r="JWH33"/>
      <c r="JWI33"/>
      <c r="JWJ33"/>
      <c r="JWK33"/>
      <c r="JWL33"/>
      <c r="JWM33"/>
      <c r="JWN33"/>
      <c r="JWO33"/>
      <c r="JWP33"/>
      <c r="JWQ33"/>
      <c r="JWR33"/>
      <c r="JWS33"/>
      <c r="JWT33"/>
      <c r="JWU33"/>
      <c r="JWV33"/>
      <c r="JWW33"/>
      <c r="JWX33"/>
      <c r="JWY33"/>
      <c r="JWZ33"/>
      <c r="JXA33"/>
      <c r="JXB33"/>
      <c r="JXC33"/>
      <c r="JXD33"/>
      <c r="JXE33"/>
      <c r="JXF33"/>
      <c r="JXG33"/>
      <c r="JXH33"/>
      <c r="JXI33"/>
      <c r="JXJ33"/>
      <c r="JXK33"/>
      <c r="JXL33"/>
      <c r="JXM33"/>
      <c r="JXN33"/>
      <c r="JXO33"/>
      <c r="JXP33"/>
      <c r="JXQ33"/>
      <c r="JXR33"/>
      <c r="JXS33"/>
      <c r="JXT33"/>
      <c r="JXU33"/>
      <c r="JXV33"/>
      <c r="JXW33"/>
      <c r="JXX33"/>
      <c r="JXY33"/>
      <c r="JXZ33"/>
      <c r="JYA33"/>
      <c r="JYB33"/>
      <c r="JYC33"/>
      <c r="JYD33"/>
      <c r="JYE33"/>
      <c r="JYF33"/>
      <c r="JYG33"/>
      <c r="JYH33"/>
      <c r="JYI33"/>
      <c r="JYJ33"/>
      <c r="JYK33"/>
      <c r="JYL33"/>
      <c r="JYM33"/>
      <c r="JYN33"/>
      <c r="JYO33"/>
      <c r="JYP33"/>
      <c r="JYQ33"/>
      <c r="JYR33"/>
      <c r="JYS33"/>
      <c r="JYT33"/>
      <c r="JYU33"/>
      <c r="JYV33"/>
      <c r="JYW33"/>
      <c r="JYX33"/>
      <c r="JYY33"/>
      <c r="JYZ33"/>
      <c r="JZA33"/>
      <c r="JZB33"/>
      <c r="JZC33"/>
      <c r="JZD33"/>
      <c r="JZE33"/>
      <c r="JZF33"/>
      <c r="JZG33"/>
      <c r="JZH33"/>
      <c r="JZI33"/>
      <c r="JZJ33"/>
      <c r="JZK33"/>
      <c r="JZL33"/>
      <c r="JZM33"/>
      <c r="JZN33"/>
      <c r="JZO33"/>
      <c r="JZP33"/>
      <c r="JZQ33"/>
      <c r="JZR33"/>
      <c r="JZS33"/>
      <c r="JZT33"/>
      <c r="JZU33"/>
      <c r="JZV33"/>
      <c r="JZW33"/>
      <c r="JZX33"/>
      <c r="JZY33"/>
      <c r="JZZ33"/>
      <c r="KAA33"/>
      <c r="KAB33"/>
      <c r="KAC33"/>
      <c r="KAD33"/>
      <c r="KAE33"/>
      <c r="KAF33"/>
      <c r="KAG33"/>
      <c r="KAH33"/>
      <c r="KAI33"/>
      <c r="KAJ33"/>
      <c r="KAK33"/>
      <c r="KAL33"/>
      <c r="KAM33"/>
      <c r="KAN33"/>
      <c r="KAO33"/>
      <c r="KAP33"/>
      <c r="KAQ33"/>
      <c r="KAR33"/>
      <c r="KAS33"/>
      <c r="KAT33"/>
      <c r="KAU33"/>
      <c r="KAV33"/>
      <c r="KAW33"/>
      <c r="KAX33"/>
      <c r="KAY33"/>
      <c r="KAZ33"/>
      <c r="KBA33"/>
      <c r="KBB33"/>
      <c r="KBC33"/>
      <c r="KBD33"/>
      <c r="KBE33"/>
      <c r="KBF33"/>
      <c r="KBG33"/>
      <c r="KBH33"/>
      <c r="KBI33"/>
      <c r="KBJ33"/>
      <c r="KBK33"/>
      <c r="KBL33"/>
      <c r="KBM33"/>
      <c r="KBN33"/>
      <c r="KBO33"/>
      <c r="KBP33"/>
      <c r="KBQ33"/>
      <c r="KBR33"/>
      <c r="KBS33"/>
      <c r="KBT33"/>
      <c r="KBU33"/>
      <c r="KBV33"/>
      <c r="KBW33"/>
      <c r="KBX33"/>
      <c r="KBY33"/>
      <c r="KBZ33"/>
      <c r="KCA33"/>
      <c r="KCB33"/>
      <c r="KCC33"/>
      <c r="KCD33"/>
      <c r="KCE33"/>
      <c r="KCF33"/>
      <c r="KCG33"/>
      <c r="KCH33"/>
      <c r="KCI33"/>
      <c r="KCJ33"/>
      <c r="KCK33"/>
      <c r="KCL33"/>
      <c r="KCM33"/>
      <c r="KCN33"/>
      <c r="KCO33"/>
      <c r="KCP33"/>
      <c r="KCQ33"/>
      <c r="KCR33"/>
      <c r="KCS33"/>
      <c r="KCT33"/>
      <c r="KCU33"/>
      <c r="KCV33"/>
      <c r="KCW33"/>
      <c r="KCX33"/>
      <c r="KCY33"/>
      <c r="KCZ33"/>
      <c r="KDA33"/>
      <c r="KDB33"/>
      <c r="KDC33"/>
      <c r="KDD33"/>
      <c r="KDE33"/>
      <c r="KDF33"/>
      <c r="KDG33"/>
      <c r="KDH33"/>
      <c r="KDI33"/>
      <c r="KDJ33"/>
      <c r="KDK33"/>
      <c r="KDL33"/>
      <c r="KDM33"/>
      <c r="KDN33"/>
      <c r="KDO33"/>
      <c r="KDP33"/>
      <c r="KDQ33"/>
      <c r="KDR33"/>
      <c r="KDS33"/>
      <c r="KDT33"/>
      <c r="KDU33"/>
      <c r="KDV33"/>
      <c r="KDW33"/>
      <c r="KDX33"/>
      <c r="KDY33"/>
      <c r="KDZ33"/>
      <c r="KEA33"/>
      <c r="KEB33"/>
      <c r="KEC33"/>
      <c r="KED33"/>
      <c r="KEE33"/>
      <c r="KEF33"/>
      <c r="KEG33"/>
      <c r="KEH33"/>
      <c r="KEI33"/>
      <c r="KEJ33"/>
      <c r="KEK33"/>
      <c r="KEL33"/>
      <c r="KEM33"/>
      <c r="KEN33"/>
      <c r="KEO33"/>
      <c r="KEP33"/>
      <c r="KEQ33"/>
      <c r="KER33"/>
      <c r="KES33"/>
      <c r="KET33"/>
      <c r="KEU33"/>
      <c r="KEV33"/>
      <c r="KEW33"/>
      <c r="KEX33"/>
      <c r="KEY33"/>
      <c r="KEZ33"/>
      <c r="KFA33"/>
      <c r="KFB33"/>
      <c r="KFC33"/>
      <c r="KFD33"/>
      <c r="KFE33"/>
      <c r="KFF33"/>
      <c r="KFG33"/>
      <c r="KFH33"/>
      <c r="KFI33"/>
      <c r="KFJ33"/>
      <c r="KFK33"/>
      <c r="KFL33"/>
      <c r="KFM33"/>
      <c r="KFN33"/>
      <c r="KFO33"/>
      <c r="KFP33"/>
      <c r="KFQ33"/>
      <c r="KFR33"/>
      <c r="KFS33"/>
      <c r="KFT33"/>
      <c r="KFU33"/>
      <c r="KFV33"/>
      <c r="KFW33"/>
      <c r="KFX33"/>
      <c r="KFY33"/>
      <c r="KFZ33"/>
      <c r="KGA33"/>
      <c r="KGB33"/>
      <c r="KGC33"/>
      <c r="KGD33"/>
      <c r="KGE33"/>
      <c r="KGF33"/>
      <c r="KGG33"/>
      <c r="KGH33"/>
      <c r="KGI33"/>
      <c r="KGJ33"/>
      <c r="KGK33"/>
      <c r="KGL33"/>
      <c r="KGM33"/>
      <c r="KGN33"/>
      <c r="KGO33"/>
      <c r="KGP33"/>
      <c r="KGQ33"/>
      <c r="KGR33"/>
      <c r="KGS33"/>
      <c r="KGT33"/>
      <c r="KGU33"/>
      <c r="KGV33"/>
      <c r="KGW33"/>
      <c r="KGX33"/>
      <c r="KGY33"/>
      <c r="KGZ33"/>
      <c r="KHA33"/>
      <c r="KHB33"/>
      <c r="KHC33"/>
      <c r="KHD33"/>
      <c r="KHE33"/>
      <c r="KHF33"/>
      <c r="KHG33"/>
      <c r="KHH33"/>
      <c r="KHI33"/>
      <c r="KHJ33"/>
      <c r="KHK33"/>
      <c r="KHL33"/>
      <c r="KHM33"/>
      <c r="KHN33"/>
      <c r="KHO33"/>
      <c r="KHP33"/>
      <c r="KHQ33"/>
      <c r="KHR33"/>
      <c r="KHS33"/>
      <c r="KHT33"/>
      <c r="KHU33"/>
      <c r="KHV33"/>
      <c r="KHW33"/>
      <c r="KHX33"/>
      <c r="KHY33"/>
      <c r="KHZ33"/>
      <c r="KIA33"/>
      <c r="KIB33"/>
      <c r="KIC33"/>
      <c r="KID33"/>
      <c r="KIE33"/>
      <c r="KIF33"/>
      <c r="KIG33"/>
      <c r="KIH33"/>
      <c r="KII33"/>
      <c r="KIJ33"/>
      <c r="KIK33"/>
      <c r="KIL33"/>
      <c r="KIM33"/>
      <c r="KIN33"/>
      <c r="KIO33"/>
      <c r="KIP33"/>
      <c r="KIQ33"/>
      <c r="KIR33"/>
      <c r="KIS33"/>
      <c r="KIT33"/>
      <c r="KIU33"/>
      <c r="KIV33"/>
      <c r="KIW33"/>
      <c r="KIX33"/>
      <c r="KIY33"/>
      <c r="KIZ33"/>
      <c r="KJA33"/>
      <c r="KJB33"/>
      <c r="KJC33"/>
      <c r="KJD33"/>
      <c r="KJE33"/>
      <c r="KJF33"/>
      <c r="KJG33"/>
      <c r="KJH33"/>
      <c r="KJI33"/>
      <c r="KJJ33"/>
      <c r="KJK33"/>
      <c r="KJL33"/>
      <c r="KJM33"/>
      <c r="KJN33"/>
      <c r="KJO33"/>
      <c r="KJP33"/>
      <c r="KJQ33"/>
      <c r="KJR33"/>
      <c r="KJS33"/>
      <c r="KJT33"/>
      <c r="KJU33"/>
      <c r="KJV33"/>
      <c r="KJW33"/>
      <c r="KJX33"/>
      <c r="KJY33"/>
      <c r="KJZ33"/>
      <c r="KKA33"/>
      <c r="KKB33"/>
      <c r="KKC33"/>
      <c r="KKD33"/>
      <c r="KKE33"/>
      <c r="KKF33"/>
      <c r="KKG33"/>
      <c r="KKH33"/>
      <c r="KKI33"/>
      <c r="KKJ33"/>
      <c r="KKK33"/>
      <c r="KKL33"/>
      <c r="KKM33"/>
      <c r="KKN33"/>
      <c r="KKO33"/>
      <c r="KKP33"/>
      <c r="KKQ33"/>
      <c r="KKR33"/>
      <c r="KKS33"/>
      <c r="KKT33"/>
      <c r="KKU33"/>
      <c r="KKV33"/>
      <c r="KKW33"/>
      <c r="KKX33"/>
      <c r="KKY33"/>
      <c r="KKZ33"/>
      <c r="KLA33"/>
      <c r="KLB33"/>
      <c r="KLC33"/>
      <c r="KLD33"/>
      <c r="KLE33"/>
      <c r="KLF33"/>
      <c r="KLG33"/>
      <c r="KLH33"/>
      <c r="KLI33"/>
      <c r="KLJ33"/>
      <c r="KLK33"/>
      <c r="KLL33"/>
      <c r="KLM33"/>
      <c r="KLN33"/>
      <c r="KLO33"/>
      <c r="KLP33"/>
      <c r="KLQ33"/>
      <c r="KLR33"/>
      <c r="KLS33"/>
      <c r="KLT33"/>
      <c r="KLU33"/>
      <c r="KLV33"/>
      <c r="KLW33"/>
      <c r="KLX33"/>
      <c r="KLY33"/>
      <c r="KLZ33"/>
      <c r="KMA33"/>
      <c r="KMB33"/>
      <c r="KMC33"/>
      <c r="KMD33"/>
      <c r="KME33"/>
      <c r="KMF33"/>
      <c r="KMG33"/>
      <c r="KMH33"/>
      <c r="KMI33"/>
      <c r="KMJ33"/>
      <c r="KMK33"/>
      <c r="KML33"/>
      <c r="KMM33"/>
      <c r="KMN33"/>
      <c r="KMO33"/>
      <c r="KMP33"/>
      <c r="KMQ33"/>
      <c r="KMR33"/>
      <c r="KMS33"/>
      <c r="KMT33"/>
      <c r="KMU33"/>
      <c r="KMV33"/>
      <c r="KMW33"/>
      <c r="KMX33"/>
      <c r="KMY33"/>
      <c r="KMZ33"/>
      <c r="KNA33"/>
      <c r="KNB33"/>
      <c r="KNC33"/>
      <c r="KND33"/>
      <c r="KNE33"/>
      <c r="KNF33"/>
      <c r="KNG33"/>
      <c r="KNH33"/>
      <c r="KNI33"/>
      <c r="KNJ33"/>
      <c r="KNK33"/>
      <c r="KNL33"/>
      <c r="KNM33"/>
      <c r="KNN33"/>
      <c r="KNO33"/>
      <c r="KNP33"/>
      <c r="KNQ33"/>
      <c r="KNR33"/>
      <c r="KNS33"/>
      <c r="KNT33"/>
      <c r="KNU33"/>
      <c r="KNV33"/>
      <c r="KNW33"/>
      <c r="KNX33"/>
      <c r="KNY33"/>
      <c r="KNZ33"/>
      <c r="KOA33"/>
      <c r="KOB33"/>
      <c r="KOC33"/>
      <c r="KOD33"/>
      <c r="KOE33"/>
      <c r="KOF33"/>
      <c r="KOG33"/>
      <c r="KOH33"/>
      <c r="KOI33"/>
      <c r="KOJ33"/>
      <c r="KOK33"/>
      <c r="KOL33"/>
      <c r="KOM33"/>
      <c r="KON33"/>
      <c r="KOO33"/>
      <c r="KOP33"/>
      <c r="KOQ33"/>
      <c r="KOR33"/>
      <c r="KOS33"/>
      <c r="KOT33"/>
      <c r="KOU33"/>
      <c r="KOV33"/>
      <c r="KOW33"/>
      <c r="KOX33"/>
      <c r="KOY33"/>
      <c r="KOZ33"/>
      <c r="KPA33"/>
      <c r="KPB33"/>
      <c r="KPC33"/>
      <c r="KPD33"/>
      <c r="KPE33"/>
      <c r="KPF33"/>
      <c r="KPG33"/>
      <c r="KPH33"/>
      <c r="KPI33"/>
      <c r="KPJ33"/>
      <c r="KPK33"/>
      <c r="KPL33"/>
      <c r="KPM33"/>
      <c r="KPN33"/>
      <c r="KPO33"/>
      <c r="KPP33"/>
      <c r="KPQ33"/>
      <c r="KPR33"/>
      <c r="KPS33"/>
      <c r="KPT33"/>
      <c r="KPU33"/>
      <c r="KPV33"/>
      <c r="KPW33"/>
      <c r="KPX33"/>
      <c r="KPY33"/>
      <c r="KPZ33"/>
      <c r="KQA33"/>
      <c r="KQB33"/>
      <c r="KQC33"/>
      <c r="KQD33"/>
      <c r="KQE33"/>
      <c r="KQF33"/>
      <c r="KQG33"/>
      <c r="KQH33"/>
      <c r="KQI33"/>
      <c r="KQJ33"/>
      <c r="KQK33"/>
      <c r="KQL33"/>
      <c r="KQM33"/>
      <c r="KQN33"/>
      <c r="KQO33"/>
      <c r="KQP33"/>
      <c r="KQQ33"/>
      <c r="KQR33"/>
      <c r="KQS33"/>
      <c r="KQT33"/>
      <c r="KQU33"/>
      <c r="KQV33"/>
      <c r="KQW33"/>
      <c r="KQX33"/>
      <c r="KQY33"/>
      <c r="KQZ33"/>
      <c r="KRA33"/>
      <c r="KRB33"/>
      <c r="KRC33"/>
      <c r="KRD33"/>
      <c r="KRE33"/>
      <c r="KRF33"/>
      <c r="KRG33"/>
      <c r="KRH33"/>
      <c r="KRI33"/>
      <c r="KRJ33"/>
      <c r="KRK33"/>
      <c r="KRL33"/>
      <c r="KRM33"/>
      <c r="KRN33"/>
      <c r="KRO33"/>
      <c r="KRP33"/>
      <c r="KRQ33"/>
      <c r="KRR33"/>
      <c r="KRS33"/>
      <c r="KRT33"/>
      <c r="KRU33"/>
      <c r="KRV33"/>
      <c r="KRW33"/>
      <c r="KRX33"/>
      <c r="KRY33"/>
      <c r="KRZ33"/>
      <c r="KSA33"/>
      <c r="KSB33"/>
      <c r="KSC33"/>
      <c r="KSD33"/>
      <c r="KSE33"/>
      <c r="KSF33"/>
      <c r="KSG33"/>
      <c r="KSH33"/>
      <c r="KSI33"/>
      <c r="KSJ33"/>
      <c r="KSK33"/>
      <c r="KSL33"/>
      <c r="KSM33"/>
      <c r="KSN33"/>
      <c r="KSO33"/>
      <c r="KSP33"/>
      <c r="KSQ33"/>
      <c r="KSR33"/>
      <c r="KSS33"/>
      <c r="KST33"/>
      <c r="KSU33"/>
      <c r="KSV33"/>
      <c r="KSW33"/>
      <c r="KSX33"/>
      <c r="KSY33"/>
      <c r="KSZ33"/>
      <c r="KTA33"/>
      <c r="KTB33"/>
      <c r="KTC33"/>
      <c r="KTD33"/>
      <c r="KTE33"/>
      <c r="KTF33"/>
      <c r="KTG33"/>
      <c r="KTH33"/>
      <c r="KTI33"/>
      <c r="KTJ33"/>
      <c r="KTK33"/>
      <c r="KTL33"/>
      <c r="KTM33"/>
      <c r="KTN33"/>
      <c r="KTO33"/>
      <c r="KTP33"/>
      <c r="KTQ33"/>
      <c r="KTR33"/>
      <c r="KTS33"/>
      <c r="KTT33"/>
      <c r="KTU33"/>
      <c r="KTV33"/>
      <c r="KTW33"/>
      <c r="KTX33"/>
      <c r="KTY33"/>
      <c r="KTZ33"/>
      <c r="KUA33"/>
      <c r="KUB33"/>
      <c r="KUC33"/>
      <c r="KUD33"/>
      <c r="KUE33"/>
      <c r="KUF33"/>
      <c r="KUG33"/>
      <c r="KUH33"/>
      <c r="KUI33"/>
      <c r="KUJ33"/>
      <c r="KUK33"/>
      <c r="KUL33"/>
      <c r="KUM33"/>
      <c r="KUN33"/>
      <c r="KUO33"/>
      <c r="KUP33"/>
      <c r="KUQ33"/>
      <c r="KUR33"/>
      <c r="KUS33"/>
      <c r="KUT33"/>
      <c r="KUU33"/>
      <c r="KUV33"/>
      <c r="KUW33"/>
      <c r="KUX33"/>
      <c r="KUY33"/>
      <c r="KUZ33"/>
      <c r="KVA33"/>
      <c r="KVB33"/>
      <c r="KVC33"/>
      <c r="KVD33"/>
      <c r="KVE33"/>
      <c r="KVF33"/>
      <c r="KVG33"/>
      <c r="KVH33"/>
      <c r="KVI33"/>
      <c r="KVJ33"/>
      <c r="KVK33"/>
      <c r="KVL33"/>
      <c r="KVM33"/>
      <c r="KVN33"/>
      <c r="KVO33"/>
      <c r="KVP33"/>
      <c r="KVQ33"/>
      <c r="KVR33"/>
      <c r="KVS33"/>
      <c r="KVT33"/>
      <c r="KVU33"/>
      <c r="KVV33"/>
      <c r="KVW33"/>
      <c r="KVX33"/>
      <c r="KVY33"/>
      <c r="KVZ33"/>
      <c r="KWA33"/>
      <c r="KWB33"/>
      <c r="KWC33"/>
      <c r="KWD33"/>
      <c r="KWE33"/>
      <c r="KWF33"/>
      <c r="KWG33"/>
      <c r="KWH33"/>
      <c r="KWI33"/>
      <c r="KWJ33"/>
      <c r="KWK33"/>
      <c r="KWL33"/>
      <c r="KWM33"/>
      <c r="KWN33"/>
      <c r="KWO33"/>
      <c r="KWP33"/>
      <c r="KWQ33"/>
      <c r="KWR33"/>
      <c r="KWS33"/>
      <c r="KWT33"/>
      <c r="KWU33"/>
      <c r="KWV33"/>
      <c r="KWW33"/>
      <c r="KWX33"/>
      <c r="KWY33"/>
      <c r="KWZ33"/>
      <c r="KXA33"/>
      <c r="KXB33"/>
      <c r="KXC33"/>
      <c r="KXD33"/>
      <c r="KXE33"/>
      <c r="KXF33"/>
      <c r="KXG33"/>
      <c r="KXH33"/>
      <c r="KXI33"/>
      <c r="KXJ33"/>
      <c r="KXK33"/>
      <c r="KXL33"/>
      <c r="KXM33"/>
      <c r="KXN33"/>
      <c r="KXO33"/>
      <c r="KXP33"/>
      <c r="KXQ33"/>
      <c r="KXR33"/>
      <c r="KXS33"/>
      <c r="KXT33"/>
      <c r="KXU33"/>
      <c r="KXV33"/>
      <c r="KXW33"/>
      <c r="KXX33"/>
      <c r="KXY33"/>
      <c r="KXZ33"/>
      <c r="KYA33"/>
      <c r="KYB33"/>
      <c r="KYC33"/>
      <c r="KYD33"/>
      <c r="KYE33"/>
      <c r="KYF33"/>
      <c r="KYG33"/>
      <c r="KYH33"/>
      <c r="KYI33"/>
      <c r="KYJ33"/>
      <c r="KYK33"/>
      <c r="KYL33"/>
      <c r="KYM33"/>
      <c r="KYN33"/>
      <c r="KYO33"/>
      <c r="KYP33"/>
      <c r="KYQ33"/>
      <c r="KYR33"/>
      <c r="KYS33"/>
      <c r="KYT33"/>
      <c r="KYU33"/>
      <c r="KYV33"/>
      <c r="KYW33"/>
      <c r="KYX33"/>
      <c r="KYY33"/>
      <c r="KYZ33"/>
      <c r="KZA33"/>
      <c r="KZB33"/>
      <c r="KZC33"/>
      <c r="KZD33"/>
      <c r="KZE33"/>
      <c r="KZF33"/>
      <c r="KZG33"/>
      <c r="KZH33"/>
      <c r="KZI33"/>
      <c r="KZJ33"/>
      <c r="KZK33"/>
      <c r="KZL33"/>
      <c r="KZM33"/>
      <c r="KZN33"/>
      <c r="KZO33"/>
      <c r="KZP33"/>
      <c r="KZQ33"/>
      <c r="KZR33"/>
      <c r="KZS33"/>
      <c r="KZT33"/>
      <c r="KZU33"/>
      <c r="KZV33"/>
      <c r="KZW33"/>
      <c r="KZX33"/>
      <c r="KZY33"/>
      <c r="KZZ33"/>
      <c r="LAA33"/>
      <c r="LAB33"/>
      <c r="LAC33"/>
      <c r="LAD33"/>
      <c r="LAE33"/>
      <c r="LAF33"/>
      <c r="LAG33"/>
      <c r="LAH33"/>
      <c r="LAI33"/>
      <c r="LAJ33"/>
      <c r="LAK33"/>
      <c r="LAL33"/>
      <c r="LAM33"/>
      <c r="LAN33"/>
      <c r="LAO33"/>
      <c r="LAP33"/>
      <c r="LAQ33"/>
      <c r="LAR33"/>
      <c r="LAS33"/>
      <c r="LAT33"/>
      <c r="LAU33"/>
      <c r="LAV33"/>
      <c r="LAW33"/>
      <c r="LAX33"/>
      <c r="LAY33"/>
      <c r="LAZ33"/>
      <c r="LBA33"/>
      <c r="LBB33"/>
      <c r="LBC33"/>
      <c r="LBD33"/>
      <c r="LBE33"/>
      <c r="LBF33"/>
      <c r="LBG33"/>
      <c r="LBH33"/>
      <c r="LBI33"/>
      <c r="LBJ33"/>
      <c r="LBK33"/>
      <c r="LBL33"/>
      <c r="LBM33"/>
      <c r="LBN33"/>
      <c r="LBO33"/>
      <c r="LBP33"/>
      <c r="LBQ33"/>
      <c r="LBR33"/>
      <c r="LBS33"/>
      <c r="LBT33"/>
      <c r="LBU33"/>
      <c r="LBV33"/>
      <c r="LBW33"/>
      <c r="LBX33"/>
      <c r="LBY33"/>
      <c r="LBZ33"/>
      <c r="LCA33"/>
      <c r="LCB33"/>
      <c r="LCC33"/>
      <c r="LCD33"/>
      <c r="LCE33"/>
      <c r="LCF33"/>
      <c r="LCG33"/>
      <c r="LCH33"/>
      <c r="LCI33"/>
      <c r="LCJ33"/>
      <c r="LCK33"/>
      <c r="LCL33"/>
      <c r="LCM33"/>
      <c r="LCN33"/>
      <c r="LCO33"/>
      <c r="LCP33"/>
      <c r="LCQ33"/>
      <c r="LCR33"/>
      <c r="LCS33"/>
      <c r="LCT33"/>
      <c r="LCU33"/>
      <c r="LCV33"/>
      <c r="LCW33"/>
      <c r="LCX33"/>
      <c r="LCY33"/>
      <c r="LCZ33"/>
      <c r="LDA33"/>
      <c r="LDB33"/>
      <c r="LDC33"/>
      <c r="LDD33"/>
      <c r="LDE33"/>
      <c r="LDF33"/>
      <c r="LDG33"/>
      <c r="LDH33"/>
      <c r="LDI33"/>
      <c r="LDJ33"/>
      <c r="LDK33"/>
      <c r="LDL33"/>
      <c r="LDM33"/>
      <c r="LDN33"/>
      <c r="LDO33"/>
      <c r="LDP33"/>
      <c r="LDQ33"/>
      <c r="LDR33"/>
      <c r="LDS33"/>
      <c r="LDT33"/>
      <c r="LDU33"/>
      <c r="LDV33"/>
      <c r="LDW33"/>
      <c r="LDX33"/>
      <c r="LDY33"/>
      <c r="LDZ33"/>
      <c r="LEA33"/>
      <c r="LEB33"/>
      <c r="LEC33"/>
      <c r="LED33"/>
      <c r="LEE33"/>
      <c r="LEF33"/>
      <c r="LEG33"/>
      <c r="LEH33"/>
      <c r="LEI33"/>
      <c r="LEJ33"/>
      <c r="LEK33"/>
      <c r="LEL33"/>
      <c r="LEM33"/>
      <c r="LEN33"/>
      <c r="LEO33"/>
      <c r="LEP33"/>
      <c r="LEQ33"/>
      <c r="LER33"/>
      <c r="LES33"/>
      <c r="LET33"/>
      <c r="LEU33"/>
      <c r="LEV33"/>
      <c r="LEW33"/>
      <c r="LEX33"/>
      <c r="LEY33"/>
      <c r="LEZ33"/>
      <c r="LFA33"/>
      <c r="LFB33"/>
      <c r="LFC33"/>
      <c r="LFD33"/>
      <c r="LFE33"/>
      <c r="LFF33"/>
      <c r="LFG33"/>
      <c r="LFH33"/>
      <c r="LFI33"/>
      <c r="LFJ33"/>
      <c r="LFK33"/>
      <c r="LFL33"/>
      <c r="LFM33"/>
      <c r="LFN33"/>
      <c r="LFO33"/>
      <c r="LFP33"/>
      <c r="LFQ33"/>
      <c r="LFR33"/>
      <c r="LFS33"/>
      <c r="LFT33"/>
      <c r="LFU33"/>
      <c r="LFV33"/>
      <c r="LFW33"/>
      <c r="LFX33"/>
      <c r="LFY33"/>
      <c r="LFZ33"/>
      <c r="LGA33"/>
      <c r="LGB33"/>
      <c r="LGC33"/>
      <c r="LGD33"/>
      <c r="LGE33"/>
      <c r="LGF33"/>
      <c r="LGG33"/>
      <c r="LGH33"/>
      <c r="LGI33"/>
      <c r="LGJ33"/>
      <c r="LGK33"/>
      <c r="LGL33"/>
      <c r="LGM33"/>
      <c r="LGN33"/>
      <c r="LGO33"/>
      <c r="LGP33"/>
      <c r="LGQ33"/>
      <c r="LGR33"/>
      <c r="LGS33"/>
      <c r="LGT33"/>
      <c r="LGU33"/>
      <c r="LGV33"/>
      <c r="LGW33"/>
      <c r="LGX33"/>
      <c r="LGY33"/>
      <c r="LGZ33"/>
      <c r="LHA33"/>
      <c r="LHB33"/>
      <c r="LHC33"/>
      <c r="LHD33"/>
      <c r="LHE33"/>
      <c r="LHF33"/>
      <c r="LHG33"/>
      <c r="LHH33"/>
      <c r="LHI33"/>
      <c r="LHJ33"/>
      <c r="LHK33"/>
      <c r="LHL33"/>
      <c r="LHM33"/>
      <c r="LHN33"/>
      <c r="LHO33"/>
      <c r="LHP33"/>
      <c r="LHQ33"/>
      <c r="LHR33"/>
      <c r="LHS33"/>
      <c r="LHT33"/>
      <c r="LHU33"/>
      <c r="LHV33"/>
      <c r="LHW33"/>
      <c r="LHX33"/>
      <c r="LHY33"/>
      <c r="LHZ33"/>
      <c r="LIA33"/>
      <c r="LIB33"/>
      <c r="LIC33"/>
      <c r="LID33"/>
      <c r="LIE33"/>
      <c r="LIF33"/>
      <c r="LIG33"/>
      <c r="LIH33"/>
      <c r="LII33"/>
      <c r="LIJ33"/>
      <c r="LIK33"/>
      <c r="LIL33"/>
      <c r="LIM33"/>
      <c r="LIN33"/>
      <c r="LIO33"/>
      <c r="LIP33"/>
      <c r="LIQ33"/>
      <c r="LIR33"/>
      <c r="LIS33"/>
      <c r="LIT33"/>
      <c r="LIU33"/>
      <c r="LIV33"/>
      <c r="LIW33"/>
      <c r="LIX33"/>
      <c r="LIY33"/>
      <c r="LIZ33"/>
      <c r="LJA33"/>
      <c r="LJB33"/>
      <c r="LJC33"/>
      <c r="LJD33"/>
      <c r="LJE33"/>
      <c r="LJF33"/>
      <c r="LJG33"/>
      <c r="LJH33"/>
      <c r="LJI33"/>
      <c r="LJJ33"/>
      <c r="LJK33"/>
      <c r="LJL33"/>
      <c r="LJM33"/>
      <c r="LJN33"/>
      <c r="LJO33"/>
      <c r="LJP33"/>
      <c r="LJQ33"/>
      <c r="LJR33"/>
      <c r="LJS33"/>
      <c r="LJT33"/>
      <c r="LJU33"/>
      <c r="LJV33"/>
      <c r="LJW33"/>
      <c r="LJX33"/>
      <c r="LJY33"/>
      <c r="LJZ33"/>
      <c r="LKA33"/>
      <c r="LKB33"/>
      <c r="LKC33"/>
      <c r="LKD33"/>
      <c r="LKE33"/>
      <c r="LKF33"/>
      <c r="LKG33"/>
      <c r="LKH33"/>
      <c r="LKI33"/>
      <c r="LKJ33"/>
      <c r="LKK33"/>
      <c r="LKL33"/>
      <c r="LKM33"/>
      <c r="LKN33"/>
      <c r="LKO33"/>
      <c r="LKP33"/>
      <c r="LKQ33"/>
      <c r="LKR33"/>
      <c r="LKS33"/>
      <c r="LKT33"/>
      <c r="LKU33"/>
      <c r="LKV33"/>
      <c r="LKW33"/>
      <c r="LKX33"/>
      <c r="LKY33"/>
      <c r="LKZ33"/>
      <c r="LLA33"/>
      <c r="LLB33"/>
      <c r="LLC33"/>
      <c r="LLD33"/>
      <c r="LLE33"/>
      <c r="LLF33"/>
      <c r="LLG33"/>
      <c r="LLH33"/>
      <c r="LLI33"/>
      <c r="LLJ33"/>
      <c r="LLK33"/>
      <c r="LLL33"/>
      <c r="LLM33"/>
      <c r="LLN33"/>
      <c r="LLO33"/>
      <c r="LLP33"/>
      <c r="LLQ33"/>
      <c r="LLR33"/>
      <c r="LLS33"/>
      <c r="LLT33"/>
      <c r="LLU33"/>
      <c r="LLV33"/>
      <c r="LLW33"/>
      <c r="LLX33"/>
      <c r="LLY33"/>
      <c r="LLZ33"/>
      <c r="LMA33"/>
      <c r="LMB33"/>
      <c r="LMC33"/>
      <c r="LMD33"/>
      <c r="LME33"/>
      <c r="LMF33"/>
      <c r="LMG33"/>
      <c r="LMH33"/>
      <c r="LMI33"/>
      <c r="LMJ33"/>
      <c r="LMK33"/>
      <c r="LML33"/>
      <c r="LMM33"/>
      <c r="LMN33"/>
      <c r="LMO33"/>
      <c r="LMP33"/>
      <c r="LMQ33"/>
      <c r="LMR33"/>
      <c r="LMS33"/>
      <c r="LMT33"/>
      <c r="LMU33"/>
      <c r="LMV33"/>
      <c r="LMW33"/>
      <c r="LMX33"/>
      <c r="LMY33"/>
      <c r="LMZ33"/>
      <c r="LNA33"/>
      <c r="LNB33"/>
      <c r="LNC33"/>
      <c r="LND33"/>
      <c r="LNE33"/>
      <c r="LNF33"/>
      <c r="LNG33"/>
      <c r="LNH33"/>
      <c r="LNI33"/>
      <c r="LNJ33"/>
      <c r="LNK33"/>
      <c r="LNL33"/>
      <c r="LNM33"/>
      <c r="LNN33"/>
      <c r="LNO33"/>
      <c r="LNP33"/>
      <c r="LNQ33"/>
      <c r="LNR33"/>
      <c r="LNS33"/>
      <c r="LNT33"/>
      <c r="LNU33"/>
      <c r="LNV33"/>
      <c r="LNW33"/>
      <c r="LNX33"/>
      <c r="LNY33"/>
      <c r="LNZ33"/>
      <c r="LOA33"/>
      <c r="LOB33"/>
      <c r="LOC33"/>
      <c r="LOD33"/>
      <c r="LOE33"/>
      <c r="LOF33"/>
      <c r="LOG33"/>
      <c r="LOH33"/>
      <c r="LOI33"/>
      <c r="LOJ33"/>
      <c r="LOK33"/>
      <c r="LOL33"/>
      <c r="LOM33"/>
      <c r="LON33"/>
      <c r="LOO33"/>
      <c r="LOP33"/>
      <c r="LOQ33"/>
      <c r="LOR33"/>
      <c r="LOS33"/>
      <c r="LOT33"/>
      <c r="LOU33"/>
      <c r="LOV33"/>
      <c r="LOW33"/>
      <c r="LOX33"/>
      <c r="LOY33"/>
      <c r="LOZ33"/>
      <c r="LPA33"/>
      <c r="LPB33"/>
      <c r="LPC33"/>
      <c r="LPD33"/>
      <c r="LPE33"/>
      <c r="LPF33"/>
      <c r="LPG33"/>
      <c r="LPH33"/>
      <c r="LPI33"/>
      <c r="LPJ33"/>
      <c r="LPK33"/>
      <c r="LPL33"/>
      <c r="LPM33"/>
      <c r="LPN33"/>
      <c r="LPO33"/>
      <c r="LPP33"/>
      <c r="LPQ33"/>
      <c r="LPR33"/>
      <c r="LPS33"/>
      <c r="LPT33"/>
      <c r="LPU33"/>
      <c r="LPV33"/>
      <c r="LPW33"/>
      <c r="LPX33"/>
      <c r="LPY33"/>
      <c r="LPZ33"/>
      <c r="LQA33"/>
      <c r="LQB33"/>
      <c r="LQC33"/>
      <c r="LQD33"/>
      <c r="LQE33"/>
      <c r="LQF33"/>
      <c r="LQG33"/>
      <c r="LQH33"/>
      <c r="LQI33"/>
      <c r="LQJ33"/>
      <c r="LQK33"/>
      <c r="LQL33"/>
      <c r="LQM33"/>
      <c r="LQN33"/>
      <c r="LQO33"/>
      <c r="LQP33"/>
      <c r="LQQ33"/>
      <c r="LQR33"/>
      <c r="LQS33"/>
      <c r="LQT33"/>
      <c r="LQU33"/>
      <c r="LQV33"/>
      <c r="LQW33"/>
      <c r="LQX33"/>
      <c r="LQY33"/>
      <c r="LQZ33"/>
      <c r="LRA33"/>
      <c r="LRB33"/>
      <c r="LRC33"/>
      <c r="LRD33"/>
      <c r="LRE33"/>
      <c r="LRF33"/>
      <c r="LRG33"/>
      <c r="LRH33"/>
      <c r="LRI33"/>
      <c r="LRJ33"/>
      <c r="LRK33"/>
      <c r="LRL33"/>
      <c r="LRM33"/>
      <c r="LRN33"/>
      <c r="LRO33"/>
      <c r="LRP33"/>
      <c r="LRQ33"/>
      <c r="LRR33"/>
      <c r="LRS33"/>
      <c r="LRT33"/>
      <c r="LRU33"/>
      <c r="LRV33"/>
      <c r="LRW33"/>
      <c r="LRX33"/>
      <c r="LRY33"/>
      <c r="LRZ33"/>
      <c r="LSA33"/>
      <c r="LSB33"/>
      <c r="LSC33"/>
      <c r="LSD33"/>
      <c r="LSE33"/>
      <c r="LSF33"/>
      <c r="LSG33"/>
      <c r="LSH33"/>
      <c r="LSI33"/>
      <c r="LSJ33"/>
      <c r="LSK33"/>
      <c r="LSL33"/>
      <c r="LSM33"/>
      <c r="LSN33"/>
      <c r="LSO33"/>
      <c r="LSP33"/>
      <c r="LSQ33"/>
      <c r="LSR33"/>
      <c r="LSS33"/>
      <c r="LST33"/>
      <c r="LSU33"/>
      <c r="LSV33"/>
      <c r="LSW33"/>
      <c r="LSX33"/>
      <c r="LSY33"/>
      <c r="LSZ33"/>
      <c r="LTA33"/>
      <c r="LTB33"/>
      <c r="LTC33"/>
      <c r="LTD33"/>
      <c r="LTE33"/>
      <c r="LTF33"/>
      <c r="LTG33"/>
      <c r="LTH33"/>
      <c r="LTI33"/>
      <c r="LTJ33"/>
      <c r="LTK33"/>
      <c r="LTL33"/>
      <c r="LTM33"/>
      <c r="LTN33"/>
      <c r="LTO33"/>
      <c r="LTP33"/>
      <c r="LTQ33"/>
      <c r="LTR33"/>
      <c r="LTS33"/>
      <c r="LTT33"/>
      <c r="LTU33"/>
      <c r="LTV33"/>
      <c r="LTW33"/>
      <c r="LTX33"/>
      <c r="LTY33"/>
      <c r="LTZ33"/>
      <c r="LUA33"/>
      <c r="LUB33"/>
      <c r="LUC33"/>
      <c r="LUD33"/>
      <c r="LUE33"/>
      <c r="LUF33"/>
      <c r="LUG33"/>
      <c r="LUH33"/>
      <c r="LUI33"/>
      <c r="LUJ33"/>
      <c r="LUK33"/>
      <c r="LUL33"/>
      <c r="LUM33"/>
      <c r="LUN33"/>
      <c r="LUO33"/>
      <c r="LUP33"/>
      <c r="LUQ33"/>
      <c r="LUR33"/>
      <c r="LUS33"/>
      <c r="LUT33"/>
      <c r="LUU33"/>
      <c r="LUV33"/>
      <c r="LUW33"/>
      <c r="LUX33"/>
      <c r="LUY33"/>
      <c r="LUZ33"/>
      <c r="LVA33"/>
      <c r="LVB33"/>
      <c r="LVC33"/>
      <c r="LVD33"/>
      <c r="LVE33"/>
      <c r="LVF33"/>
      <c r="LVG33"/>
      <c r="LVH33"/>
      <c r="LVI33"/>
      <c r="LVJ33"/>
      <c r="LVK33"/>
      <c r="LVL33"/>
      <c r="LVM33"/>
      <c r="LVN33"/>
      <c r="LVO33"/>
      <c r="LVP33"/>
      <c r="LVQ33"/>
      <c r="LVR33"/>
      <c r="LVS33"/>
      <c r="LVT33"/>
      <c r="LVU33"/>
      <c r="LVV33"/>
      <c r="LVW33"/>
      <c r="LVX33"/>
      <c r="LVY33"/>
      <c r="LVZ33"/>
      <c r="LWA33"/>
      <c r="LWB33"/>
      <c r="LWC33"/>
      <c r="LWD33"/>
      <c r="LWE33"/>
      <c r="LWF33"/>
      <c r="LWG33"/>
      <c r="LWH33"/>
      <c r="LWI33"/>
      <c r="LWJ33"/>
      <c r="LWK33"/>
      <c r="LWL33"/>
      <c r="LWM33"/>
      <c r="LWN33"/>
      <c r="LWO33"/>
      <c r="LWP33"/>
      <c r="LWQ33"/>
      <c r="LWR33"/>
      <c r="LWS33"/>
      <c r="LWT33"/>
      <c r="LWU33"/>
      <c r="LWV33"/>
      <c r="LWW33"/>
      <c r="LWX33"/>
      <c r="LWY33"/>
      <c r="LWZ33"/>
      <c r="LXA33"/>
      <c r="LXB33"/>
      <c r="LXC33"/>
      <c r="LXD33"/>
      <c r="LXE33"/>
      <c r="LXF33"/>
      <c r="LXG33"/>
      <c r="LXH33"/>
      <c r="LXI33"/>
      <c r="LXJ33"/>
      <c r="LXK33"/>
      <c r="LXL33"/>
      <c r="LXM33"/>
      <c r="LXN33"/>
      <c r="LXO33"/>
      <c r="LXP33"/>
      <c r="LXQ33"/>
      <c r="LXR33"/>
      <c r="LXS33"/>
      <c r="LXT33"/>
      <c r="LXU33"/>
      <c r="LXV33"/>
      <c r="LXW33"/>
      <c r="LXX33"/>
      <c r="LXY33"/>
      <c r="LXZ33"/>
      <c r="LYA33"/>
      <c r="LYB33"/>
      <c r="LYC33"/>
      <c r="LYD33"/>
      <c r="LYE33"/>
      <c r="LYF33"/>
      <c r="LYG33"/>
      <c r="LYH33"/>
      <c r="LYI33"/>
      <c r="LYJ33"/>
      <c r="LYK33"/>
      <c r="LYL33"/>
      <c r="LYM33"/>
      <c r="LYN33"/>
      <c r="LYO33"/>
      <c r="LYP33"/>
      <c r="LYQ33"/>
      <c r="LYR33"/>
      <c r="LYS33"/>
      <c r="LYT33"/>
      <c r="LYU33"/>
      <c r="LYV33"/>
      <c r="LYW33"/>
      <c r="LYX33"/>
      <c r="LYY33"/>
      <c r="LYZ33"/>
      <c r="LZA33"/>
      <c r="LZB33"/>
      <c r="LZC33"/>
      <c r="LZD33"/>
      <c r="LZE33"/>
      <c r="LZF33"/>
      <c r="LZG33"/>
      <c r="LZH33"/>
      <c r="LZI33"/>
      <c r="LZJ33"/>
      <c r="LZK33"/>
      <c r="LZL33"/>
      <c r="LZM33"/>
      <c r="LZN33"/>
      <c r="LZO33"/>
      <c r="LZP33"/>
      <c r="LZQ33"/>
      <c r="LZR33"/>
      <c r="LZS33"/>
      <c r="LZT33"/>
      <c r="LZU33"/>
      <c r="LZV33"/>
      <c r="LZW33"/>
      <c r="LZX33"/>
      <c r="LZY33"/>
      <c r="LZZ33"/>
      <c r="MAA33"/>
      <c r="MAB33"/>
      <c r="MAC33"/>
      <c r="MAD33"/>
      <c r="MAE33"/>
      <c r="MAF33"/>
      <c r="MAG33"/>
      <c r="MAH33"/>
      <c r="MAI33"/>
      <c r="MAJ33"/>
      <c r="MAK33"/>
      <c r="MAL33"/>
      <c r="MAM33"/>
      <c r="MAN33"/>
      <c r="MAO33"/>
      <c r="MAP33"/>
      <c r="MAQ33"/>
      <c r="MAR33"/>
      <c r="MAS33"/>
      <c r="MAT33"/>
      <c r="MAU33"/>
      <c r="MAV33"/>
      <c r="MAW33"/>
      <c r="MAX33"/>
      <c r="MAY33"/>
      <c r="MAZ33"/>
      <c r="MBA33"/>
      <c r="MBB33"/>
      <c r="MBC33"/>
      <c r="MBD33"/>
      <c r="MBE33"/>
      <c r="MBF33"/>
      <c r="MBG33"/>
      <c r="MBH33"/>
      <c r="MBI33"/>
      <c r="MBJ33"/>
      <c r="MBK33"/>
      <c r="MBL33"/>
      <c r="MBM33"/>
      <c r="MBN33"/>
      <c r="MBO33"/>
      <c r="MBP33"/>
      <c r="MBQ33"/>
      <c r="MBR33"/>
      <c r="MBS33"/>
      <c r="MBT33"/>
      <c r="MBU33"/>
      <c r="MBV33"/>
      <c r="MBW33"/>
      <c r="MBX33"/>
      <c r="MBY33"/>
      <c r="MBZ33"/>
      <c r="MCA33"/>
      <c r="MCB33"/>
      <c r="MCC33"/>
      <c r="MCD33"/>
      <c r="MCE33"/>
      <c r="MCF33"/>
      <c r="MCG33"/>
      <c r="MCH33"/>
      <c r="MCI33"/>
      <c r="MCJ33"/>
      <c r="MCK33"/>
      <c r="MCL33"/>
      <c r="MCM33"/>
      <c r="MCN33"/>
      <c r="MCO33"/>
      <c r="MCP33"/>
      <c r="MCQ33"/>
      <c r="MCR33"/>
      <c r="MCS33"/>
      <c r="MCT33"/>
      <c r="MCU33"/>
      <c r="MCV33"/>
      <c r="MCW33"/>
      <c r="MCX33"/>
      <c r="MCY33"/>
      <c r="MCZ33"/>
      <c r="MDA33"/>
      <c r="MDB33"/>
      <c r="MDC33"/>
      <c r="MDD33"/>
      <c r="MDE33"/>
      <c r="MDF33"/>
      <c r="MDG33"/>
      <c r="MDH33"/>
      <c r="MDI33"/>
      <c r="MDJ33"/>
      <c r="MDK33"/>
      <c r="MDL33"/>
      <c r="MDM33"/>
      <c r="MDN33"/>
      <c r="MDO33"/>
      <c r="MDP33"/>
      <c r="MDQ33"/>
      <c r="MDR33"/>
      <c r="MDS33"/>
      <c r="MDT33"/>
      <c r="MDU33"/>
      <c r="MDV33"/>
      <c r="MDW33"/>
      <c r="MDX33"/>
      <c r="MDY33"/>
      <c r="MDZ33"/>
      <c r="MEA33"/>
      <c r="MEB33"/>
      <c r="MEC33"/>
      <c r="MED33"/>
      <c r="MEE33"/>
      <c r="MEF33"/>
      <c r="MEG33"/>
      <c r="MEH33"/>
      <c r="MEI33"/>
      <c r="MEJ33"/>
      <c r="MEK33"/>
      <c r="MEL33"/>
      <c r="MEM33"/>
      <c r="MEN33"/>
      <c r="MEO33"/>
      <c r="MEP33"/>
      <c r="MEQ33"/>
      <c r="MER33"/>
      <c r="MES33"/>
      <c r="MET33"/>
      <c r="MEU33"/>
      <c r="MEV33"/>
      <c r="MEW33"/>
      <c r="MEX33"/>
      <c r="MEY33"/>
      <c r="MEZ33"/>
      <c r="MFA33"/>
      <c r="MFB33"/>
      <c r="MFC33"/>
      <c r="MFD33"/>
      <c r="MFE33"/>
      <c r="MFF33"/>
      <c r="MFG33"/>
      <c r="MFH33"/>
      <c r="MFI33"/>
      <c r="MFJ33"/>
      <c r="MFK33"/>
      <c r="MFL33"/>
      <c r="MFM33"/>
      <c r="MFN33"/>
      <c r="MFO33"/>
      <c r="MFP33"/>
      <c r="MFQ33"/>
      <c r="MFR33"/>
      <c r="MFS33"/>
      <c r="MFT33"/>
      <c r="MFU33"/>
      <c r="MFV33"/>
      <c r="MFW33"/>
      <c r="MFX33"/>
      <c r="MFY33"/>
      <c r="MFZ33"/>
      <c r="MGA33"/>
      <c r="MGB33"/>
      <c r="MGC33"/>
      <c r="MGD33"/>
      <c r="MGE33"/>
      <c r="MGF33"/>
      <c r="MGG33"/>
      <c r="MGH33"/>
      <c r="MGI33"/>
      <c r="MGJ33"/>
      <c r="MGK33"/>
      <c r="MGL33"/>
      <c r="MGM33"/>
      <c r="MGN33"/>
      <c r="MGO33"/>
      <c r="MGP33"/>
      <c r="MGQ33"/>
      <c r="MGR33"/>
      <c r="MGS33"/>
      <c r="MGT33"/>
      <c r="MGU33"/>
      <c r="MGV33"/>
      <c r="MGW33"/>
      <c r="MGX33"/>
      <c r="MGY33"/>
      <c r="MGZ33"/>
      <c r="MHA33"/>
      <c r="MHB33"/>
      <c r="MHC33"/>
      <c r="MHD33"/>
      <c r="MHE33"/>
      <c r="MHF33"/>
      <c r="MHG33"/>
      <c r="MHH33"/>
      <c r="MHI33"/>
      <c r="MHJ33"/>
      <c r="MHK33"/>
      <c r="MHL33"/>
      <c r="MHM33"/>
      <c r="MHN33"/>
      <c r="MHO33"/>
      <c r="MHP33"/>
      <c r="MHQ33"/>
      <c r="MHR33"/>
      <c r="MHS33"/>
      <c r="MHT33"/>
      <c r="MHU33"/>
      <c r="MHV33"/>
      <c r="MHW33"/>
      <c r="MHX33"/>
      <c r="MHY33"/>
      <c r="MHZ33"/>
      <c r="MIA33"/>
      <c r="MIB33"/>
      <c r="MIC33"/>
      <c r="MID33"/>
      <c r="MIE33"/>
      <c r="MIF33"/>
      <c r="MIG33"/>
      <c r="MIH33"/>
      <c r="MII33"/>
      <c r="MIJ33"/>
      <c r="MIK33"/>
      <c r="MIL33"/>
      <c r="MIM33"/>
      <c r="MIN33"/>
      <c r="MIO33"/>
      <c r="MIP33"/>
      <c r="MIQ33"/>
      <c r="MIR33"/>
      <c r="MIS33"/>
      <c r="MIT33"/>
      <c r="MIU33"/>
      <c r="MIV33"/>
      <c r="MIW33"/>
      <c r="MIX33"/>
      <c r="MIY33"/>
      <c r="MIZ33"/>
      <c r="MJA33"/>
      <c r="MJB33"/>
      <c r="MJC33"/>
      <c r="MJD33"/>
      <c r="MJE33"/>
      <c r="MJF33"/>
      <c r="MJG33"/>
      <c r="MJH33"/>
      <c r="MJI33"/>
      <c r="MJJ33"/>
      <c r="MJK33"/>
      <c r="MJL33"/>
      <c r="MJM33"/>
      <c r="MJN33"/>
      <c r="MJO33"/>
      <c r="MJP33"/>
      <c r="MJQ33"/>
      <c r="MJR33"/>
      <c r="MJS33"/>
      <c r="MJT33"/>
      <c r="MJU33"/>
      <c r="MJV33"/>
      <c r="MJW33"/>
      <c r="MJX33"/>
      <c r="MJY33"/>
      <c r="MJZ33"/>
      <c r="MKA33"/>
      <c r="MKB33"/>
      <c r="MKC33"/>
      <c r="MKD33"/>
      <c r="MKE33"/>
      <c r="MKF33"/>
      <c r="MKG33"/>
      <c r="MKH33"/>
      <c r="MKI33"/>
      <c r="MKJ33"/>
      <c r="MKK33"/>
      <c r="MKL33"/>
      <c r="MKM33"/>
      <c r="MKN33"/>
      <c r="MKO33"/>
      <c r="MKP33"/>
      <c r="MKQ33"/>
      <c r="MKR33"/>
      <c r="MKS33"/>
      <c r="MKT33"/>
      <c r="MKU33"/>
      <c r="MKV33"/>
      <c r="MKW33"/>
      <c r="MKX33"/>
      <c r="MKY33"/>
      <c r="MKZ33"/>
      <c r="MLA33"/>
      <c r="MLB33"/>
      <c r="MLC33"/>
      <c r="MLD33"/>
      <c r="MLE33"/>
      <c r="MLF33"/>
      <c r="MLG33"/>
      <c r="MLH33"/>
      <c r="MLI33"/>
      <c r="MLJ33"/>
      <c r="MLK33"/>
      <c r="MLL33"/>
      <c r="MLM33"/>
      <c r="MLN33"/>
      <c r="MLO33"/>
      <c r="MLP33"/>
      <c r="MLQ33"/>
      <c r="MLR33"/>
      <c r="MLS33"/>
      <c r="MLT33"/>
      <c r="MLU33"/>
      <c r="MLV33"/>
      <c r="MLW33"/>
      <c r="MLX33"/>
      <c r="MLY33"/>
      <c r="MLZ33"/>
      <c r="MMA33"/>
      <c r="MMB33"/>
      <c r="MMC33"/>
      <c r="MMD33"/>
      <c r="MME33"/>
      <c r="MMF33"/>
      <c r="MMG33"/>
      <c r="MMH33"/>
      <c r="MMI33"/>
      <c r="MMJ33"/>
      <c r="MMK33"/>
      <c r="MML33"/>
      <c r="MMM33"/>
      <c r="MMN33"/>
      <c r="MMO33"/>
      <c r="MMP33"/>
      <c r="MMQ33"/>
      <c r="MMR33"/>
      <c r="MMS33"/>
      <c r="MMT33"/>
      <c r="MMU33"/>
      <c r="MMV33"/>
      <c r="MMW33"/>
      <c r="MMX33"/>
      <c r="MMY33"/>
      <c r="MMZ33"/>
      <c r="MNA33"/>
      <c r="MNB33"/>
      <c r="MNC33"/>
      <c r="MND33"/>
      <c r="MNE33"/>
      <c r="MNF33"/>
      <c r="MNG33"/>
      <c r="MNH33"/>
      <c r="MNI33"/>
      <c r="MNJ33"/>
      <c r="MNK33"/>
      <c r="MNL33"/>
      <c r="MNM33"/>
      <c r="MNN33"/>
      <c r="MNO33"/>
      <c r="MNP33"/>
      <c r="MNQ33"/>
      <c r="MNR33"/>
      <c r="MNS33"/>
      <c r="MNT33"/>
      <c r="MNU33"/>
      <c r="MNV33"/>
      <c r="MNW33"/>
      <c r="MNX33"/>
      <c r="MNY33"/>
      <c r="MNZ33"/>
      <c r="MOA33"/>
      <c r="MOB33"/>
      <c r="MOC33"/>
      <c r="MOD33"/>
      <c r="MOE33"/>
      <c r="MOF33"/>
      <c r="MOG33"/>
      <c r="MOH33"/>
      <c r="MOI33"/>
      <c r="MOJ33"/>
      <c r="MOK33"/>
      <c r="MOL33"/>
      <c r="MOM33"/>
      <c r="MON33"/>
      <c r="MOO33"/>
      <c r="MOP33"/>
      <c r="MOQ33"/>
      <c r="MOR33"/>
      <c r="MOS33"/>
      <c r="MOT33"/>
      <c r="MOU33"/>
      <c r="MOV33"/>
      <c r="MOW33"/>
      <c r="MOX33"/>
      <c r="MOY33"/>
      <c r="MOZ33"/>
      <c r="MPA33"/>
      <c r="MPB33"/>
      <c r="MPC33"/>
      <c r="MPD33"/>
      <c r="MPE33"/>
      <c r="MPF33"/>
      <c r="MPG33"/>
      <c r="MPH33"/>
      <c r="MPI33"/>
      <c r="MPJ33"/>
      <c r="MPK33"/>
      <c r="MPL33"/>
      <c r="MPM33"/>
      <c r="MPN33"/>
      <c r="MPO33"/>
      <c r="MPP33"/>
      <c r="MPQ33"/>
      <c r="MPR33"/>
      <c r="MPS33"/>
      <c r="MPT33"/>
      <c r="MPU33"/>
      <c r="MPV33"/>
      <c r="MPW33"/>
      <c r="MPX33"/>
      <c r="MPY33"/>
      <c r="MPZ33"/>
      <c r="MQA33"/>
      <c r="MQB33"/>
      <c r="MQC33"/>
      <c r="MQD33"/>
      <c r="MQE33"/>
      <c r="MQF33"/>
      <c r="MQG33"/>
      <c r="MQH33"/>
      <c r="MQI33"/>
      <c r="MQJ33"/>
      <c r="MQK33"/>
      <c r="MQL33"/>
      <c r="MQM33"/>
      <c r="MQN33"/>
      <c r="MQO33"/>
      <c r="MQP33"/>
      <c r="MQQ33"/>
      <c r="MQR33"/>
      <c r="MQS33"/>
      <c r="MQT33"/>
      <c r="MQU33"/>
      <c r="MQV33"/>
      <c r="MQW33"/>
      <c r="MQX33"/>
      <c r="MQY33"/>
      <c r="MQZ33"/>
      <c r="MRA33"/>
      <c r="MRB33"/>
      <c r="MRC33"/>
      <c r="MRD33"/>
      <c r="MRE33"/>
      <c r="MRF33"/>
      <c r="MRG33"/>
      <c r="MRH33"/>
      <c r="MRI33"/>
      <c r="MRJ33"/>
      <c r="MRK33"/>
      <c r="MRL33"/>
      <c r="MRM33"/>
      <c r="MRN33"/>
      <c r="MRO33"/>
      <c r="MRP33"/>
      <c r="MRQ33"/>
      <c r="MRR33"/>
      <c r="MRS33"/>
      <c r="MRT33"/>
      <c r="MRU33"/>
      <c r="MRV33"/>
      <c r="MRW33"/>
      <c r="MRX33"/>
      <c r="MRY33"/>
      <c r="MRZ33"/>
      <c r="MSA33"/>
      <c r="MSB33"/>
      <c r="MSC33"/>
      <c r="MSD33"/>
      <c r="MSE33"/>
      <c r="MSF33"/>
      <c r="MSG33"/>
      <c r="MSH33"/>
      <c r="MSI33"/>
      <c r="MSJ33"/>
      <c r="MSK33"/>
      <c r="MSL33"/>
      <c r="MSM33"/>
      <c r="MSN33"/>
      <c r="MSO33"/>
      <c r="MSP33"/>
      <c r="MSQ33"/>
      <c r="MSR33"/>
      <c r="MSS33"/>
      <c r="MST33"/>
      <c r="MSU33"/>
      <c r="MSV33"/>
      <c r="MSW33"/>
      <c r="MSX33"/>
      <c r="MSY33"/>
      <c r="MSZ33"/>
      <c r="MTA33"/>
      <c r="MTB33"/>
      <c r="MTC33"/>
      <c r="MTD33"/>
      <c r="MTE33"/>
      <c r="MTF33"/>
      <c r="MTG33"/>
      <c r="MTH33"/>
      <c r="MTI33"/>
      <c r="MTJ33"/>
      <c r="MTK33"/>
      <c r="MTL33"/>
      <c r="MTM33"/>
      <c r="MTN33"/>
      <c r="MTO33"/>
      <c r="MTP33"/>
      <c r="MTQ33"/>
      <c r="MTR33"/>
      <c r="MTS33"/>
      <c r="MTT33"/>
      <c r="MTU33"/>
      <c r="MTV33"/>
      <c r="MTW33"/>
      <c r="MTX33"/>
      <c r="MTY33"/>
      <c r="MTZ33"/>
      <c r="MUA33"/>
      <c r="MUB33"/>
      <c r="MUC33"/>
      <c r="MUD33"/>
      <c r="MUE33"/>
      <c r="MUF33"/>
      <c r="MUG33"/>
      <c r="MUH33"/>
      <c r="MUI33"/>
      <c r="MUJ33"/>
      <c r="MUK33"/>
      <c r="MUL33"/>
      <c r="MUM33"/>
      <c r="MUN33"/>
      <c r="MUO33"/>
      <c r="MUP33"/>
      <c r="MUQ33"/>
      <c r="MUR33"/>
      <c r="MUS33"/>
      <c r="MUT33"/>
      <c r="MUU33"/>
      <c r="MUV33"/>
      <c r="MUW33"/>
      <c r="MUX33"/>
      <c r="MUY33"/>
      <c r="MUZ33"/>
      <c r="MVA33"/>
      <c r="MVB33"/>
      <c r="MVC33"/>
      <c r="MVD33"/>
      <c r="MVE33"/>
      <c r="MVF33"/>
      <c r="MVG33"/>
      <c r="MVH33"/>
      <c r="MVI33"/>
      <c r="MVJ33"/>
      <c r="MVK33"/>
      <c r="MVL33"/>
      <c r="MVM33"/>
      <c r="MVN33"/>
      <c r="MVO33"/>
      <c r="MVP33"/>
      <c r="MVQ33"/>
      <c r="MVR33"/>
      <c r="MVS33"/>
      <c r="MVT33"/>
      <c r="MVU33"/>
      <c r="MVV33"/>
      <c r="MVW33"/>
      <c r="MVX33"/>
      <c r="MVY33"/>
      <c r="MVZ33"/>
      <c r="MWA33"/>
      <c r="MWB33"/>
      <c r="MWC33"/>
      <c r="MWD33"/>
      <c r="MWE33"/>
      <c r="MWF33"/>
      <c r="MWG33"/>
      <c r="MWH33"/>
      <c r="MWI33"/>
      <c r="MWJ33"/>
      <c r="MWK33"/>
      <c r="MWL33"/>
      <c r="MWM33"/>
      <c r="MWN33"/>
      <c r="MWO33"/>
      <c r="MWP33"/>
      <c r="MWQ33"/>
      <c r="MWR33"/>
      <c r="MWS33"/>
      <c r="MWT33"/>
      <c r="MWU33"/>
      <c r="MWV33"/>
      <c r="MWW33"/>
      <c r="MWX33"/>
      <c r="MWY33"/>
      <c r="MWZ33"/>
      <c r="MXA33"/>
      <c r="MXB33"/>
      <c r="MXC33"/>
      <c r="MXD33"/>
      <c r="MXE33"/>
      <c r="MXF33"/>
      <c r="MXG33"/>
      <c r="MXH33"/>
      <c r="MXI33"/>
      <c r="MXJ33"/>
      <c r="MXK33"/>
      <c r="MXL33"/>
      <c r="MXM33"/>
      <c r="MXN33"/>
      <c r="MXO33"/>
      <c r="MXP33"/>
      <c r="MXQ33"/>
      <c r="MXR33"/>
      <c r="MXS33"/>
      <c r="MXT33"/>
      <c r="MXU33"/>
      <c r="MXV33"/>
      <c r="MXW33"/>
      <c r="MXX33"/>
      <c r="MXY33"/>
      <c r="MXZ33"/>
      <c r="MYA33"/>
      <c r="MYB33"/>
      <c r="MYC33"/>
      <c r="MYD33"/>
      <c r="MYE33"/>
      <c r="MYF33"/>
      <c r="MYG33"/>
      <c r="MYH33"/>
      <c r="MYI33"/>
      <c r="MYJ33"/>
      <c r="MYK33"/>
      <c r="MYL33"/>
      <c r="MYM33"/>
      <c r="MYN33"/>
      <c r="MYO33"/>
      <c r="MYP33"/>
      <c r="MYQ33"/>
      <c r="MYR33"/>
      <c r="MYS33"/>
      <c r="MYT33"/>
      <c r="MYU33"/>
      <c r="MYV33"/>
      <c r="MYW33"/>
      <c r="MYX33"/>
      <c r="MYY33"/>
      <c r="MYZ33"/>
      <c r="MZA33"/>
      <c r="MZB33"/>
      <c r="MZC33"/>
      <c r="MZD33"/>
      <c r="MZE33"/>
      <c r="MZF33"/>
      <c r="MZG33"/>
      <c r="MZH33"/>
      <c r="MZI33"/>
      <c r="MZJ33"/>
      <c r="MZK33"/>
      <c r="MZL33"/>
      <c r="MZM33"/>
      <c r="MZN33"/>
      <c r="MZO33"/>
      <c r="MZP33"/>
      <c r="MZQ33"/>
      <c r="MZR33"/>
      <c r="MZS33"/>
      <c r="MZT33"/>
      <c r="MZU33"/>
      <c r="MZV33"/>
      <c r="MZW33"/>
      <c r="MZX33"/>
      <c r="MZY33"/>
      <c r="MZZ33"/>
      <c r="NAA33"/>
      <c r="NAB33"/>
      <c r="NAC33"/>
      <c r="NAD33"/>
      <c r="NAE33"/>
      <c r="NAF33"/>
      <c r="NAG33"/>
      <c r="NAH33"/>
      <c r="NAI33"/>
      <c r="NAJ33"/>
      <c r="NAK33"/>
      <c r="NAL33"/>
      <c r="NAM33"/>
      <c r="NAN33"/>
      <c r="NAO33"/>
      <c r="NAP33"/>
      <c r="NAQ33"/>
      <c r="NAR33"/>
      <c r="NAS33"/>
      <c r="NAT33"/>
      <c r="NAU33"/>
      <c r="NAV33"/>
      <c r="NAW33"/>
      <c r="NAX33"/>
      <c r="NAY33"/>
      <c r="NAZ33"/>
      <c r="NBA33"/>
      <c r="NBB33"/>
      <c r="NBC33"/>
      <c r="NBD33"/>
      <c r="NBE33"/>
      <c r="NBF33"/>
      <c r="NBG33"/>
      <c r="NBH33"/>
      <c r="NBI33"/>
      <c r="NBJ33"/>
      <c r="NBK33"/>
      <c r="NBL33"/>
      <c r="NBM33"/>
      <c r="NBN33"/>
      <c r="NBO33"/>
      <c r="NBP33"/>
      <c r="NBQ33"/>
      <c r="NBR33"/>
      <c r="NBS33"/>
      <c r="NBT33"/>
      <c r="NBU33"/>
      <c r="NBV33"/>
      <c r="NBW33"/>
      <c r="NBX33"/>
      <c r="NBY33"/>
      <c r="NBZ33"/>
      <c r="NCA33"/>
      <c r="NCB33"/>
      <c r="NCC33"/>
      <c r="NCD33"/>
      <c r="NCE33"/>
      <c r="NCF33"/>
      <c r="NCG33"/>
      <c r="NCH33"/>
      <c r="NCI33"/>
      <c r="NCJ33"/>
      <c r="NCK33"/>
      <c r="NCL33"/>
      <c r="NCM33"/>
      <c r="NCN33"/>
      <c r="NCO33"/>
      <c r="NCP33"/>
      <c r="NCQ33"/>
      <c r="NCR33"/>
      <c r="NCS33"/>
      <c r="NCT33"/>
      <c r="NCU33"/>
      <c r="NCV33"/>
      <c r="NCW33"/>
      <c r="NCX33"/>
      <c r="NCY33"/>
      <c r="NCZ33"/>
      <c r="NDA33"/>
      <c r="NDB33"/>
      <c r="NDC33"/>
      <c r="NDD33"/>
      <c r="NDE33"/>
      <c r="NDF33"/>
      <c r="NDG33"/>
      <c r="NDH33"/>
      <c r="NDI33"/>
      <c r="NDJ33"/>
      <c r="NDK33"/>
      <c r="NDL33"/>
      <c r="NDM33"/>
      <c r="NDN33"/>
      <c r="NDO33"/>
      <c r="NDP33"/>
      <c r="NDQ33"/>
      <c r="NDR33"/>
      <c r="NDS33"/>
      <c r="NDT33"/>
      <c r="NDU33"/>
      <c r="NDV33"/>
      <c r="NDW33"/>
      <c r="NDX33"/>
      <c r="NDY33"/>
      <c r="NDZ33"/>
      <c r="NEA33"/>
      <c r="NEB33"/>
      <c r="NEC33"/>
      <c r="NED33"/>
      <c r="NEE33"/>
      <c r="NEF33"/>
      <c r="NEG33"/>
      <c r="NEH33"/>
      <c r="NEI33"/>
      <c r="NEJ33"/>
      <c r="NEK33"/>
      <c r="NEL33"/>
      <c r="NEM33"/>
      <c r="NEN33"/>
      <c r="NEO33"/>
      <c r="NEP33"/>
      <c r="NEQ33"/>
      <c r="NER33"/>
      <c r="NES33"/>
      <c r="NET33"/>
      <c r="NEU33"/>
      <c r="NEV33"/>
      <c r="NEW33"/>
      <c r="NEX33"/>
      <c r="NEY33"/>
      <c r="NEZ33"/>
      <c r="NFA33"/>
      <c r="NFB33"/>
      <c r="NFC33"/>
      <c r="NFD33"/>
      <c r="NFE33"/>
      <c r="NFF33"/>
      <c r="NFG33"/>
      <c r="NFH33"/>
      <c r="NFI33"/>
      <c r="NFJ33"/>
      <c r="NFK33"/>
      <c r="NFL33"/>
      <c r="NFM33"/>
      <c r="NFN33"/>
      <c r="NFO33"/>
      <c r="NFP33"/>
      <c r="NFQ33"/>
      <c r="NFR33"/>
      <c r="NFS33"/>
      <c r="NFT33"/>
      <c r="NFU33"/>
      <c r="NFV33"/>
      <c r="NFW33"/>
      <c r="NFX33"/>
      <c r="NFY33"/>
      <c r="NFZ33"/>
      <c r="NGA33"/>
      <c r="NGB33"/>
      <c r="NGC33"/>
      <c r="NGD33"/>
      <c r="NGE33"/>
      <c r="NGF33"/>
      <c r="NGG33"/>
      <c r="NGH33"/>
      <c r="NGI33"/>
      <c r="NGJ33"/>
      <c r="NGK33"/>
      <c r="NGL33"/>
      <c r="NGM33"/>
      <c r="NGN33"/>
      <c r="NGO33"/>
      <c r="NGP33"/>
      <c r="NGQ33"/>
      <c r="NGR33"/>
      <c r="NGS33"/>
      <c r="NGT33"/>
      <c r="NGU33"/>
      <c r="NGV33"/>
      <c r="NGW33"/>
      <c r="NGX33"/>
      <c r="NGY33"/>
      <c r="NGZ33"/>
      <c r="NHA33"/>
      <c r="NHB33"/>
      <c r="NHC33"/>
      <c r="NHD33"/>
      <c r="NHE33"/>
      <c r="NHF33"/>
      <c r="NHG33"/>
      <c r="NHH33"/>
      <c r="NHI33"/>
      <c r="NHJ33"/>
      <c r="NHK33"/>
      <c r="NHL33"/>
      <c r="NHM33"/>
      <c r="NHN33"/>
      <c r="NHO33"/>
      <c r="NHP33"/>
      <c r="NHQ33"/>
      <c r="NHR33"/>
      <c r="NHS33"/>
      <c r="NHT33"/>
      <c r="NHU33"/>
      <c r="NHV33"/>
      <c r="NHW33"/>
      <c r="NHX33"/>
      <c r="NHY33"/>
      <c r="NHZ33"/>
      <c r="NIA33"/>
      <c r="NIB33"/>
      <c r="NIC33"/>
      <c r="NID33"/>
      <c r="NIE33"/>
      <c r="NIF33"/>
      <c r="NIG33"/>
      <c r="NIH33"/>
      <c r="NII33"/>
      <c r="NIJ33"/>
      <c r="NIK33"/>
      <c r="NIL33"/>
      <c r="NIM33"/>
      <c r="NIN33"/>
      <c r="NIO33"/>
      <c r="NIP33"/>
      <c r="NIQ33"/>
      <c r="NIR33"/>
      <c r="NIS33"/>
      <c r="NIT33"/>
      <c r="NIU33"/>
      <c r="NIV33"/>
      <c r="NIW33"/>
      <c r="NIX33"/>
      <c r="NIY33"/>
      <c r="NIZ33"/>
      <c r="NJA33"/>
      <c r="NJB33"/>
      <c r="NJC33"/>
      <c r="NJD33"/>
      <c r="NJE33"/>
      <c r="NJF33"/>
      <c r="NJG33"/>
      <c r="NJH33"/>
      <c r="NJI33"/>
      <c r="NJJ33"/>
      <c r="NJK33"/>
      <c r="NJL33"/>
      <c r="NJM33"/>
      <c r="NJN33"/>
      <c r="NJO33"/>
      <c r="NJP33"/>
      <c r="NJQ33"/>
      <c r="NJR33"/>
      <c r="NJS33"/>
      <c r="NJT33"/>
      <c r="NJU33"/>
      <c r="NJV33"/>
      <c r="NJW33"/>
      <c r="NJX33"/>
      <c r="NJY33"/>
      <c r="NJZ33"/>
      <c r="NKA33"/>
      <c r="NKB33"/>
      <c r="NKC33"/>
      <c r="NKD33"/>
      <c r="NKE33"/>
      <c r="NKF33"/>
      <c r="NKG33"/>
      <c r="NKH33"/>
      <c r="NKI33"/>
      <c r="NKJ33"/>
      <c r="NKK33"/>
      <c r="NKL33"/>
      <c r="NKM33"/>
      <c r="NKN33"/>
      <c r="NKO33"/>
      <c r="NKP33"/>
      <c r="NKQ33"/>
      <c r="NKR33"/>
      <c r="NKS33"/>
      <c r="NKT33"/>
      <c r="NKU33"/>
      <c r="NKV33"/>
      <c r="NKW33"/>
      <c r="NKX33"/>
      <c r="NKY33"/>
      <c r="NKZ33"/>
      <c r="NLA33"/>
      <c r="NLB33"/>
      <c r="NLC33"/>
      <c r="NLD33"/>
      <c r="NLE33"/>
      <c r="NLF33"/>
      <c r="NLG33"/>
      <c r="NLH33"/>
      <c r="NLI33"/>
      <c r="NLJ33"/>
      <c r="NLK33"/>
      <c r="NLL33"/>
      <c r="NLM33"/>
      <c r="NLN33"/>
      <c r="NLO33"/>
      <c r="NLP33"/>
      <c r="NLQ33"/>
      <c r="NLR33"/>
      <c r="NLS33"/>
      <c r="NLT33"/>
      <c r="NLU33"/>
      <c r="NLV33"/>
      <c r="NLW33"/>
      <c r="NLX33"/>
      <c r="NLY33"/>
      <c r="NLZ33"/>
      <c r="NMA33"/>
      <c r="NMB33"/>
      <c r="NMC33"/>
      <c r="NMD33"/>
      <c r="NME33"/>
      <c r="NMF33"/>
      <c r="NMG33"/>
      <c r="NMH33"/>
      <c r="NMI33"/>
      <c r="NMJ33"/>
      <c r="NMK33"/>
      <c r="NML33"/>
      <c r="NMM33"/>
      <c r="NMN33"/>
      <c r="NMO33"/>
      <c r="NMP33"/>
      <c r="NMQ33"/>
      <c r="NMR33"/>
      <c r="NMS33"/>
      <c r="NMT33"/>
      <c r="NMU33"/>
      <c r="NMV33"/>
      <c r="NMW33"/>
      <c r="NMX33"/>
      <c r="NMY33"/>
      <c r="NMZ33"/>
      <c r="NNA33"/>
      <c r="NNB33"/>
      <c r="NNC33"/>
      <c r="NND33"/>
      <c r="NNE33"/>
      <c r="NNF33"/>
      <c r="NNG33"/>
      <c r="NNH33"/>
      <c r="NNI33"/>
      <c r="NNJ33"/>
      <c r="NNK33"/>
      <c r="NNL33"/>
      <c r="NNM33"/>
      <c r="NNN33"/>
      <c r="NNO33"/>
      <c r="NNP33"/>
      <c r="NNQ33"/>
      <c r="NNR33"/>
      <c r="NNS33"/>
      <c r="NNT33"/>
      <c r="NNU33"/>
      <c r="NNV33"/>
      <c r="NNW33"/>
      <c r="NNX33"/>
      <c r="NNY33"/>
      <c r="NNZ33"/>
      <c r="NOA33"/>
      <c r="NOB33"/>
      <c r="NOC33"/>
      <c r="NOD33"/>
      <c r="NOE33"/>
      <c r="NOF33"/>
      <c r="NOG33"/>
      <c r="NOH33"/>
      <c r="NOI33"/>
      <c r="NOJ33"/>
      <c r="NOK33"/>
      <c r="NOL33"/>
      <c r="NOM33"/>
      <c r="NON33"/>
      <c r="NOO33"/>
      <c r="NOP33"/>
      <c r="NOQ33"/>
      <c r="NOR33"/>
      <c r="NOS33"/>
      <c r="NOT33"/>
      <c r="NOU33"/>
      <c r="NOV33"/>
      <c r="NOW33"/>
      <c r="NOX33"/>
      <c r="NOY33"/>
      <c r="NOZ33"/>
      <c r="NPA33"/>
      <c r="NPB33"/>
      <c r="NPC33"/>
      <c r="NPD33"/>
      <c r="NPE33"/>
      <c r="NPF33"/>
      <c r="NPG33"/>
      <c r="NPH33"/>
      <c r="NPI33"/>
      <c r="NPJ33"/>
      <c r="NPK33"/>
      <c r="NPL33"/>
      <c r="NPM33"/>
      <c r="NPN33"/>
      <c r="NPO33"/>
      <c r="NPP33"/>
      <c r="NPQ33"/>
      <c r="NPR33"/>
      <c r="NPS33"/>
      <c r="NPT33"/>
      <c r="NPU33"/>
      <c r="NPV33"/>
      <c r="NPW33"/>
      <c r="NPX33"/>
      <c r="NPY33"/>
      <c r="NPZ33"/>
      <c r="NQA33"/>
      <c r="NQB33"/>
      <c r="NQC33"/>
      <c r="NQD33"/>
      <c r="NQE33"/>
      <c r="NQF33"/>
      <c r="NQG33"/>
      <c r="NQH33"/>
      <c r="NQI33"/>
      <c r="NQJ33"/>
      <c r="NQK33"/>
      <c r="NQL33"/>
      <c r="NQM33"/>
      <c r="NQN33"/>
      <c r="NQO33"/>
      <c r="NQP33"/>
      <c r="NQQ33"/>
      <c r="NQR33"/>
      <c r="NQS33"/>
      <c r="NQT33"/>
      <c r="NQU33"/>
      <c r="NQV33"/>
      <c r="NQW33"/>
      <c r="NQX33"/>
      <c r="NQY33"/>
      <c r="NQZ33"/>
      <c r="NRA33"/>
      <c r="NRB33"/>
      <c r="NRC33"/>
      <c r="NRD33"/>
      <c r="NRE33"/>
      <c r="NRF33"/>
      <c r="NRG33"/>
      <c r="NRH33"/>
      <c r="NRI33"/>
    </row>
    <row r="34" spans="1:9941" s="54" customFormat="1" ht="12.2" customHeight="1" x14ac:dyDescent="0.2">
      <c r="A34" s="1182" t="s">
        <v>99</v>
      </c>
      <c r="B34" s="853" t="s">
        <v>279</v>
      </c>
      <c r="C34" s="486">
        <f>'1. mell.bevétel_össz'!C33-'26._önként_össz_bev'!C35-'26._államig_össz_bev'!C34</f>
        <v>988284785</v>
      </c>
      <c r="D34" s="411">
        <f>'1. mell.bevétel_össz'!D33-'26._önként_össz_bev'!D35-'26._államig_össz_bev'!D34</f>
        <v>1182367293</v>
      </c>
      <c r="E34" s="694">
        <f>'1. mell.bevétel_össz'!E33-'26._önként_össz_bev'!E35-'26._államig_össz_bev'!E34</f>
        <v>2215387937</v>
      </c>
      <c r="F34" s="694">
        <f>'1. mell.bevétel_össz'!F33-'26._önként_össz_bev'!F35-'26._államig_össz_bev'!F34</f>
        <v>3520472928</v>
      </c>
      <c r="G34" s="694">
        <f>'1. mell.bevétel_össz'!G33-'26._önként_össz_bev'!G35-'26._államig_össz_bev'!G34</f>
        <v>4096365725</v>
      </c>
      <c r="H34" s="413">
        <f t="shared" si="2"/>
        <v>575892797</v>
      </c>
      <c r="I34" s="757">
        <f>'1. mell.bevétel_össz'!I33-'26._önként_össz_bev'!I35-'26._államig_össz_bev'!I34</f>
        <v>0</v>
      </c>
      <c r="J34" s="413">
        <f>'1. mell.bevétel_össz'!J33-'26._önként_össz_bev'!J35-'26._államig_össz_bev'!J34</f>
        <v>0</v>
      </c>
      <c r="K34" s="413">
        <f>'1. mell.bevétel_össz'!K33-'26._önként_össz_bev'!K35-'26._államig_össz_bev'!K34</f>
        <v>0</v>
      </c>
      <c r="L34" s="413">
        <f>'1. mell.bevétel_össz'!L33-'26._önként_össz_bev'!L35</f>
        <v>0</v>
      </c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  <c r="TC34"/>
      <c r="TD34"/>
      <c r="TE34"/>
      <c r="TF34"/>
      <c r="TG34"/>
      <c r="TH34"/>
      <c r="TI34"/>
      <c r="TJ34"/>
      <c r="TK34"/>
      <c r="TL34"/>
      <c r="TM34"/>
      <c r="TN34"/>
      <c r="TO34"/>
      <c r="TP34"/>
      <c r="TQ34"/>
      <c r="TR34"/>
      <c r="TS34"/>
      <c r="TT34"/>
      <c r="TU34"/>
      <c r="TV34"/>
      <c r="TW34"/>
      <c r="TX34"/>
      <c r="TY34"/>
      <c r="TZ34"/>
      <c r="UA34"/>
      <c r="UB34"/>
      <c r="UC34"/>
      <c r="UD34"/>
      <c r="UE34"/>
      <c r="UF34"/>
      <c r="UG34"/>
      <c r="UH34"/>
      <c r="UI34"/>
      <c r="UJ34"/>
      <c r="UK34"/>
      <c r="UL34"/>
      <c r="UM34"/>
      <c r="UN34"/>
      <c r="UO34"/>
      <c r="UP34"/>
      <c r="UQ34"/>
      <c r="UR34"/>
      <c r="US34"/>
      <c r="UT34"/>
      <c r="UU34"/>
      <c r="UV34"/>
      <c r="UW34"/>
      <c r="UX34"/>
      <c r="UY34"/>
      <c r="UZ34"/>
      <c r="VA34"/>
      <c r="VB34"/>
      <c r="VC34"/>
      <c r="VD34"/>
      <c r="VE34"/>
      <c r="VF34"/>
      <c r="VG34"/>
      <c r="VH34"/>
      <c r="VI34"/>
      <c r="VJ34"/>
      <c r="VK34"/>
      <c r="VL34"/>
      <c r="VM34"/>
      <c r="VN34"/>
      <c r="VO34"/>
      <c r="VP34"/>
      <c r="VQ34"/>
      <c r="VR34"/>
      <c r="VS34"/>
      <c r="VT34"/>
      <c r="VU34"/>
      <c r="VV34"/>
      <c r="VW34"/>
      <c r="VX34"/>
      <c r="VY34"/>
      <c r="VZ34"/>
      <c r="WA34"/>
      <c r="WB34"/>
      <c r="WC34"/>
      <c r="WD34"/>
      <c r="WE34"/>
      <c r="WF34"/>
      <c r="WG34"/>
      <c r="WH34"/>
      <c r="WI34"/>
      <c r="WJ34"/>
      <c r="WK34"/>
      <c r="WL34"/>
      <c r="WM34"/>
      <c r="WN34"/>
      <c r="WO34"/>
      <c r="WP34"/>
      <c r="WQ34"/>
      <c r="WR34"/>
      <c r="WS34"/>
      <c r="WT34"/>
      <c r="WU34"/>
      <c r="WV34"/>
      <c r="WW34"/>
      <c r="WX34"/>
      <c r="WY34"/>
      <c r="WZ34"/>
      <c r="XA34"/>
      <c r="XB34"/>
      <c r="XC34"/>
      <c r="XD34"/>
      <c r="XE34"/>
      <c r="XF34"/>
      <c r="XG34"/>
      <c r="XH34"/>
      <c r="XI34"/>
      <c r="XJ34"/>
      <c r="XK34"/>
      <c r="XL34"/>
      <c r="XM34"/>
      <c r="XN34"/>
      <c r="XO34"/>
      <c r="XP34"/>
      <c r="XQ34"/>
      <c r="XR34"/>
      <c r="XS34"/>
      <c r="XT34"/>
      <c r="XU34"/>
      <c r="XV34"/>
      <c r="XW34"/>
      <c r="XX34"/>
      <c r="XY34"/>
      <c r="XZ34"/>
      <c r="YA34"/>
      <c r="YB34"/>
      <c r="YC34"/>
      <c r="YD34"/>
      <c r="YE34"/>
      <c r="YF34"/>
      <c r="YG34"/>
      <c r="YH34"/>
      <c r="YI34"/>
      <c r="YJ34"/>
      <c r="YK34"/>
      <c r="YL34"/>
      <c r="YM34"/>
      <c r="YN34"/>
      <c r="YO34"/>
      <c r="YP34"/>
      <c r="YQ34"/>
      <c r="YR34"/>
      <c r="YS34"/>
      <c r="YT34"/>
      <c r="YU34"/>
      <c r="YV34"/>
      <c r="YW34"/>
      <c r="YX34"/>
      <c r="YY34"/>
      <c r="YZ34"/>
      <c r="ZA34"/>
      <c r="ZB34"/>
      <c r="ZC34"/>
      <c r="ZD34"/>
      <c r="ZE34"/>
      <c r="ZF34"/>
      <c r="ZG34"/>
      <c r="ZH34"/>
      <c r="ZI34"/>
      <c r="ZJ34"/>
      <c r="ZK34"/>
      <c r="ZL34"/>
      <c r="ZM34"/>
      <c r="ZN34"/>
      <c r="ZO34"/>
      <c r="ZP34"/>
      <c r="ZQ34"/>
      <c r="ZR34"/>
      <c r="ZS34"/>
      <c r="ZT34"/>
      <c r="ZU34"/>
      <c r="ZV34"/>
      <c r="ZW34"/>
      <c r="ZX34"/>
      <c r="ZY34"/>
      <c r="ZZ34"/>
      <c r="AAA34"/>
      <c r="AAB34"/>
      <c r="AAC34"/>
      <c r="AAD34"/>
      <c r="AAE34"/>
      <c r="AAF34"/>
      <c r="AAG34"/>
      <c r="AAH34"/>
      <c r="AAI34"/>
      <c r="AAJ34"/>
      <c r="AAK34"/>
      <c r="AAL34"/>
      <c r="AAM34"/>
      <c r="AAN34"/>
      <c r="AAO34"/>
      <c r="AAP34"/>
      <c r="AAQ34"/>
      <c r="AAR34"/>
      <c r="AAS34"/>
      <c r="AAT34"/>
      <c r="AAU34"/>
      <c r="AAV34"/>
      <c r="AAW34"/>
      <c r="AAX34"/>
      <c r="AAY34"/>
      <c r="AAZ34"/>
      <c r="ABA34"/>
      <c r="ABB34"/>
      <c r="ABC34"/>
      <c r="ABD34"/>
      <c r="ABE34"/>
      <c r="ABF34"/>
      <c r="ABG34"/>
      <c r="ABH34"/>
      <c r="ABI34"/>
      <c r="ABJ34"/>
      <c r="ABK34"/>
      <c r="ABL34"/>
      <c r="ABM34"/>
      <c r="ABN34"/>
      <c r="ABO34"/>
      <c r="ABP34"/>
      <c r="ABQ34"/>
      <c r="ABR34"/>
      <c r="ABS34"/>
      <c r="ABT34"/>
      <c r="ABU34"/>
      <c r="ABV34"/>
      <c r="ABW34"/>
      <c r="ABX34"/>
      <c r="ABY34"/>
      <c r="ABZ34"/>
      <c r="ACA34"/>
      <c r="ACB34"/>
      <c r="ACC34"/>
      <c r="ACD34"/>
      <c r="ACE34"/>
      <c r="ACF34"/>
      <c r="ACG34"/>
      <c r="ACH34"/>
      <c r="ACI34"/>
      <c r="ACJ34"/>
      <c r="ACK34"/>
      <c r="ACL34"/>
      <c r="ACM34"/>
      <c r="ACN34"/>
      <c r="ACO34"/>
      <c r="ACP34"/>
      <c r="ACQ34"/>
      <c r="ACR34"/>
      <c r="ACS34"/>
      <c r="ACT34"/>
      <c r="ACU34"/>
      <c r="ACV34"/>
      <c r="ACW34"/>
      <c r="ACX34"/>
      <c r="ACY34"/>
      <c r="ACZ34"/>
      <c r="ADA34"/>
      <c r="ADB34"/>
      <c r="ADC34"/>
      <c r="ADD34"/>
      <c r="ADE34"/>
      <c r="ADF34"/>
      <c r="ADG34"/>
      <c r="ADH34"/>
      <c r="ADI34"/>
      <c r="ADJ34"/>
      <c r="ADK34"/>
      <c r="ADL34"/>
      <c r="ADM34"/>
      <c r="ADN34"/>
      <c r="ADO34"/>
      <c r="ADP34"/>
      <c r="ADQ34"/>
      <c r="ADR34"/>
      <c r="ADS34"/>
      <c r="ADT34"/>
      <c r="ADU34"/>
      <c r="ADV34"/>
      <c r="ADW34"/>
      <c r="ADX34"/>
      <c r="ADY34"/>
      <c r="ADZ34"/>
      <c r="AEA34"/>
      <c r="AEB34"/>
      <c r="AEC34"/>
      <c r="AED34"/>
      <c r="AEE34"/>
      <c r="AEF34"/>
      <c r="AEG34"/>
      <c r="AEH34"/>
      <c r="AEI34"/>
      <c r="AEJ34"/>
      <c r="AEK34"/>
      <c r="AEL34"/>
      <c r="AEM34"/>
      <c r="AEN34"/>
      <c r="AEO34"/>
      <c r="AEP34"/>
      <c r="AEQ34"/>
      <c r="AER34"/>
      <c r="AES34"/>
      <c r="AET34"/>
      <c r="AEU34"/>
      <c r="AEV34"/>
      <c r="AEW34"/>
      <c r="AEX34"/>
      <c r="AEY34"/>
      <c r="AEZ34"/>
      <c r="AFA34"/>
      <c r="AFB34"/>
      <c r="AFC34"/>
      <c r="AFD34"/>
      <c r="AFE34"/>
      <c r="AFF34"/>
      <c r="AFG34"/>
      <c r="AFH34"/>
      <c r="AFI34"/>
      <c r="AFJ34"/>
      <c r="AFK34"/>
      <c r="AFL34"/>
      <c r="AFM34"/>
      <c r="AFN34"/>
      <c r="AFO34"/>
      <c r="AFP34"/>
      <c r="AFQ34"/>
      <c r="AFR34"/>
      <c r="AFS34"/>
      <c r="AFT34"/>
      <c r="AFU34"/>
      <c r="AFV34"/>
      <c r="AFW34"/>
      <c r="AFX34"/>
      <c r="AFY34"/>
      <c r="AFZ34"/>
      <c r="AGA34"/>
      <c r="AGB34"/>
      <c r="AGC34"/>
      <c r="AGD34"/>
      <c r="AGE34"/>
      <c r="AGF34"/>
      <c r="AGG34"/>
      <c r="AGH34"/>
      <c r="AGI34"/>
      <c r="AGJ34"/>
      <c r="AGK34"/>
      <c r="AGL34"/>
      <c r="AGM34"/>
      <c r="AGN34"/>
      <c r="AGO34"/>
      <c r="AGP34"/>
      <c r="AGQ34"/>
      <c r="AGR34"/>
      <c r="AGS34"/>
      <c r="AGT34"/>
      <c r="AGU34"/>
      <c r="AGV34"/>
      <c r="AGW34"/>
      <c r="AGX34"/>
      <c r="AGY34"/>
      <c r="AGZ34"/>
      <c r="AHA34"/>
      <c r="AHB34"/>
      <c r="AHC34"/>
      <c r="AHD34"/>
      <c r="AHE34"/>
      <c r="AHF34"/>
      <c r="AHG34"/>
      <c r="AHH34"/>
      <c r="AHI34"/>
      <c r="AHJ34"/>
      <c r="AHK34"/>
      <c r="AHL34"/>
      <c r="AHM34"/>
      <c r="AHN34"/>
      <c r="AHO34"/>
      <c r="AHP34"/>
      <c r="AHQ34"/>
      <c r="AHR34"/>
      <c r="AHS34"/>
      <c r="AHT34"/>
      <c r="AHU34"/>
      <c r="AHV34"/>
      <c r="AHW34"/>
      <c r="AHX34"/>
      <c r="AHY34"/>
      <c r="AHZ34"/>
      <c r="AIA34"/>
      <c r="AIB34"/>
      <c r="AIC34"/>
      <c r="AID34"/>
      <c r="AIE34"/>
      <c r="AIF34"/>
      <c r="AIG34"/>
      <c r="AIH34"/>
      <c r="AII34"/>
      <c r="AIJ34"/>
      <c r="AIK34"/>
      <c r="AIL34"/>
      <c r="AIM34"/>
      <c r="AIN34"/>
      <c r="AIO34"/>
      <c r="AIP34"/>
      <c r="AIQ34"/>
      <c r="AIR34"/>
      <c r="AIS34"/>
      <c r="AIT34"/>
      <c r="AIU34"/>
      <c r="AIV34"/>
      <c r="AIW34"/>
      <c r="AIX34"/>
      <c r="AIY34"/>
      <c r="AIZ34"/>
      <c r="AJA34"/>
      <c r="AJB34"/>
      <c r="AJC34"/>
      <c r="AJD34"/>
      <c r="AJE34"/>
      <c r="AJF34"/>
      <c r="AJG34"/>
      <c r="AJH34"/>
      <c r="AJI34"/>
      <c r="AJJ34"/>
      <c r="AJK34"/>
      <c r="AJL34"/>
      <c r="AJM34"/>
      <c r="AJN34"/>
      <c r="AJO34"/>
      <c r="AJP34"/>
      <c r="AJQ34"/>
      <c r="AJR34"/>
      <c r="AJS34"/>
      <c r="AJT34"/>
      <c r="AJU34"/>
      <c r="AJV34"/>
      <c r="AJW34"/>
      <c r="AJX34"/>
      <c r="AJY34"/>
      <c r="AJZ34"/>
      <c r="AKA34"/>
      <c r="AKB34"/>
      <c r="AKC34"/>
      <c r="AKD34"/>
      <c r="AKE34"/>
      <c r="AKF34"/>
      <c r="AKG34"/>
      <c r="AKH34"/>
      <c r="AKI34"/>
      <c r="AKJ34"/>
      <c r="AKK34"/>
      <c r="AKL34"/>
      <c r="AKM34"/>
      <c r="AKN34"/>
      <c r="AKO34"/>
      <c r="AKP34"/>
      <c r="AKQ34"/>
      <c r="AKR34"/>
      <c r="AKS34"/>
      <c r="AKT34"/>
      <c r="AKU34"/>
      <c r="AKV34"/>
      <c r="AKW34"/>
      <c r="AKX34"/>
      <c r="AKY34"/>
      <c r="AKZ34"/>
      <c r="ALA34"/>
      <c r="ALB34"/>
      <c r="ALC34"/>
      <c r="ALD34"/>
      <c r="ALE34"/>
      <c r="ALF34"/>
      <c r="ALG34"/>
      <c r="ALH34"/>
      <c r="ALI34"/>
      <c r="ALJ34"/>
      <c r="ALK34"/>
      <c r="ALL34"/>
      <c r="ALM34"/>
      <c r="ALN34"/>
      <c r="ALO34"/>
      <c r="ALP34"/>
      <c r="ALQ34"/>
      <c r="ALR34"/>
      <c r="ALS34"/>
      <c r="ALT34"/>
      <c r="ALU34"/>
      <c r="ALV34"/>
      <c r="ALW34"/>
      <c r="ALX34"/>
      <c r="ALY34"/>
      <c r="ALZ34"/>
      <c r="AMA34"/>
      <c r="AMB34"/>
      <c r="AMC34"/>
      <c r="AMD34"/>
      <c r="AME34"/>
      <c r="AMF34"/>
      <c r="AMG34"/>
      <c r="AMH34"/>
      <c r="AMI34"/>
      <c r="AMJ34"/>
      <c r="AMK34"/>
      <c r="AML34"/>
      <c r="AMM34"/>
      <c r="AMN34"/>
      <c r="AMO34"/>
      <c r="AMP34"/>
      <c r="AMQ34"/>
      <c r="AMR34"/>
      <c r="AMS34"/>
      <c r="AMT34"/>
      <c r="AMU34"/>
      <c r="AMV34"/>
      <c r="AMW34"/>
      <c r="AMX34"/>
      <c r="AMY34"/>
      <c r="AMZ34"/>
      <c r="ANA34"/>
      <c r="ANB34"/>
      <c r="ANC34"/>
      <c r="AND34"/>
      <c r="ANE34"/>
      <c r="ANF34"/>
      <c r="ANG34"/>
      <c r="ANH34"/>
      <c r="ANI34"/>
      <c r="ANJ34"/>
      <c r="ANK34"/>
      <c r="ANL34"/>
      <c r="ANM34"/>
      <c r="ANN34"/>
      <c r="ANO34"/>
      <c r="ANP34"/>
      <c r="ANQ34"/>
      <c r="ANR34"/>
      <c r="ANS34"/>
      <c r="ANT34"/>
      <c r="ANU34"/>
      <c r="ANV34"/>
      <c r="ANW34"/>
      <c r="ANX34"/>
      <c r="ANY34"/>
      <c r="ANZ34"/>
      <c r="AOA34"/>
      <c r="AOB34"/>
      <c r="AOC34"/>
      <c r="AOD34"/>
      <c r="AOE34"/>
      <c r="AOF34"/>
      <c r="AOG34"/>
      <c r="AOH34"/>
      <c r="AOI34"/>
      <c r="AOJ34"/>
      <c r="AOK34"/>
      <c r="AOL34"/>
      <c r="AOM34"/>
      <c r="AON34"/>
      <c r="AOO34"/>
      <c r="AOP34"/>
      <c r="AOQ34"/>
      <c r="AOR34"/>
      <c r="AOS34"/>
      <c r="AOT34"/>
      <c r="AOU34"/>
      <c r="AOV34"/>
      <c r="AOW34"/>
      <c r="AOX34"/>
      <c r="AOY34"/>
      <c r="AOZ34"/>
      <c r="APA34"/>
      <c r="APB34"/>
      <c r="APC34"/>
      <c r="APD34"/>
      <c r="APE34"/>
      <c r="APF34"/>
      <c r="APG34"/>
      <c r="APH34"/>
      <c r="API34"/>
      <c r="APJ34"/>
      <c r="APK34"/>
      <c r="APL34"/>
      <c r="APM34"/>
      <c r="APN34"/>
      <c r="APO34"/>
      <c r="APP34"/>
      <c r="APQ34"/>
      <c r="APR34"/>
      <c r="APS34"/>
      <c r="APT34"/>
      <c r="APU34"/>
      <c r="APV34"/>
      <c r="APW34"/>
      <c r="APX34"/>
      <c r="APY34"/>
      <c r="APZ34"/>
      <c r="AQA34"/>
      <c r="AQB34"/>
      <c r="AQC34"/>
      <c r="AQD34"/>
      <c r="AQE34"/>
      <c r="AQF34"/>
      <c r="AQG34"/>
      <c r="AQH34"/>
      <c r="AQI34"/>
      <c r="AQJ34"/>
      <c r="AQK34"/>
      <c r="AQL34"/>
      <c r="AQM34"/>
      <c r="AQN34"/>
      <c r="AQO34"/>
      <c r="AQP34"/>
      <c r="AQQ34"/>
      <c r="AQR34"/>
      <c r="AQS34"/>
      <c r="AQT34"/>
      <c r="AQU34"/>
      <c r="AQV34"/>
      <c r="AQW34"/>
      <c r="AQX34"/>
      <c r="AQY34"/>
      <c r="AQZ34"/>
      <c r="ARA34"/>
      <c r="ARB34"/>
      <c r="ARC34"/>
      <c r="ARD34"/>
      <c r="ARE34"/>
      <c r="ARF34"/>
      <c r="ARG34"/>
      <c r="ARH34"/>
      <c r="ARI34"/>
      <c r="ARJ34"/>
      <c r="ARK34"/>
      <c r="ARL34"/>
      <c r="ARM34"/>
      <c r="ARN34"/>
      <c r="ARO34"/>
      <c r="ARP34"/>
      <c r="ARQ34"/>
      <c r="ARR34"/>
      <c r="ARS34"/>
      <c r="ART34"/>
      <c r="ARU34"/>
      <c r="ARV34"/>
      <c r="ARW34"/>
      <c r="ARX34"/>
      <c r="ARY34"/>
      <c r="ARZ34"/>
      <c r="ASA34"/>
      <c r="ASB34"/>
      <c r="ASC34"/>
      <c r="ASD34"/>
      <c r="ASE34"/>
      <c r="ASF34"/>
      <c r="ASG34"/>
      <c r="ASH34"/>
      <c r="ASI34"/>
      <c r="ASJ34"/>
      <c r="ASK34"/>
      <c r="ASL34"/>
      <c r="ASM34"/>
      <c r="ASN34"/>
      <c r="ASO34"/>
      <c r="ASP34"/>
      <c r="ASQ34"/>
      <c r="ASR34"/>
      <c r="ASS34"/>
      <c r="AST34"/>
      <c r="ASU34"/>
      <c r="ASV34"/>
      <c r="ASW34"/>
      <c r="ASX34"/>
      <c r="ASY34"/>
      <c r="ASZ34"/>
      <c r="ATA34"/>
      <c r="ATB34"/>
      <c r="ATC34"/>
      <c r="ATD34"/>
      <c r="ATE34"/>
      <c r="ATF34"/>
      <c r="ATG34"/>
      <c r="ATH34"/>
      <c r="ATI34"/>
      <c r="ATJ34"/>
      <c r="ATK34"/>
      <c r="ATL34"/>
      <c r="ATM34"/>
      <c r="ATN34"/>
      <c r="ATO34"/>
      <c r="ATP34"/>
      <c r="ATQ34"/>
      <c r="ATR34"/>
      <c r="ATS34"/>
      <c r="ATT34"/>
      <c r="ATU34"/>
      <c r="ATV34"/>
      <c r="ATW34"/>
      <c r="ATX34"/>
      <c r="ATY34"/>
      <c r="ATZ34"/>
      <c r="AUA34"/>
      <c r="AUB34"/>
      <c r="AUC34"/>
      <c r="AUD34"/>
      <c r="AUE34"/>
      <c r="AUF34"/>
      <c r="AUG34"/>
      <c r="AUH34"/>
      <c r="AUI34"/>
      <c r="AUJ34"/>
      <c r="AUK34"/>
      <c r="AUL34"/>
      <c r="AUM34"/>
      <c r="AUN34"/>
      <c r="AUO34"/>
      <c r="AUP34"/>
      <c r="AUQ34"/>
      <c r="AUR34"/>
      <c r="AUS34"/>
      <c r="AUT34"/>
      <c r="AUU34"/>
      <c r="AUV34"/>
      <c r="AUW34"/>
      <c r="AUX34"/>
      <c r="AUY34"/>
      <c r="AUZ34"/>
      <c r="AVA34"/>
      <c r="AVB34"/>
      <c r="AVC34"/>
      <c r="AVD34"/>
      <c r="AVE34"/>
      <c r="AVF34"/>
      <c r="AVG34"/>
      <c r="AVH34"/>
      <c r="AVI34"/>
      <c r="AVJ34"/>
      <c r="AVK34"/>
      <c r="AVL34"/>
      <c r="AVM34"/>
      <c r="AVN34"/>
      <c r="AVO34"/>
      <c r="AVP34"/>
      <c r="AVQ34"/>
      <c r="AVR34"/>
      <c r="AVS34"/>
      <c r="AVT34"/>
      <c r="AVU34"/>
      <c r="AVV34"/>
      <c r="AVW34"/>
      <c r="AVX34"/>
      <c r="AVY34"/>
      <c r="AVZ34"/>
      <c r="AWA34"/>
      <c r="AWB34"/>
      <c r="AWC34"/>
      <c r="AWD34"/>
      <c r="AWE34"/>
      <c r="AWF34"/>
      <c r="AWG34"/>
      <c r="AWH34"/>
      <c r="AWI34"/>
      <c r="AWJ34"/>
      <c r="AWK34"/>
      <c r="AWL34"/>
      <c r="AWM34"/>
      <c r="AWN34"/>
      <c r="AWO34"/>
      <c r="AWP34"/>
      <c r="AWQ34"/>
      <c r="AWR34"/>
      <c r="AWS34"/>
      <c r="AWT34"/>
      <c r="AWU34"/>
      <c r="AWV34"/>
      <c r="AWW34"/>
      <c r="AWX34"/>
      <c r="AWY34"/>
      <c r="AWZ34"/>
      <c r="AXA34"/>
      <c r="AXB34"/>
      <c r="AXC34"/>
      <c r="AXD34"/>
      <c r="AXE34"/>
      <c r="AXF34"/>
      <c r="AXG34"/>
      <c r="AXH34"/>
      <c r="AXI34"/>
      <c r="AXJ34"/>
      <c r="AXK34"/>
      <c r="AXL34"/>
      <c r="AXM34"/>
      <c r="AXN34"/>
      <c r="AXO34"/>
      <c r="AXP34"/>
      <c r="AXQ34"/>
      <c r="AXR34"/>
      <c r="AXS34"/>
      <c r="AXT34"/>
      <c r="AXU34"/>
      <c r="AXV34"/>
      <c r="AXW34"/>
      <c r="AXX34"/>
      <c r="AXY34"/>
      <c r="AXZ34"/>
      <c r="AYA34"/>
      <c r="AYB34"/>
      <c r="AYC34"/>
      <c r="AYD34"/>
      <c r="AYE34"/>
      <c r="AYF34"/>
      <c r="AYG34"/>
      <c r="AYH34"/>
      <c r="AYI34"/>
      <c r="AYJ34"/>
      <c r="AYK34"/>
      <c r="AYL34"/>
      <c r="AYM34"/>
      <c r="AYN34"/>
      <c r="AYO34"/>
      <c r="AYP34"/>
      <c r="AYQ34"/>
      <c r="AYR34"/>
      <c r="AYS34"/>
      <c r="AYT34"/>
      <c r="AYU34"/>
      <c r="AYV34"/>
      <c r="AYW34"/>
      <c r="AYX34"/>
      <c r="AYY34"/>
      <c r="AYZ34"/>
      <c r="AZA34"/>
      <c r="AZB34"/>
      <c r="AZC34"/>
      <c r="AZD34"/>
      <c r="AZE34"/>
      <c r="AZF34"/>
      <c r="AZG34"/>
      <c r="AZH34"/>
      <c r="AZI34"/>
      <c r="AZJ34"/>
      <c r="AZK34"/>
      <c r="AZL34"/>
      <c r="AZM34"/>
      <c r="AZN34"/>
      <c r="AZO34"/>
      <c r="AZP34"/>
      <c r="AZQ34"/>
      <c r="AZR34"/>
      <c r="AZS34"/>
      <c r="AZT34"/>
      <c r="AZU34"/>
      <c r="AZV34"/>
      <c r="AZW34"/>
      <c r="AZX34"/>
      <c r="AZY34"/>
      <c r="AZZ34"/>
      <c r="BAA34"/>
      <c r="BAB34"/>
      <c r="BAC34"/>
      <c r="BAD34"/>
      <c r="BAE34"/>
      <c r="BAF34"/>
      <c r="BAG34"/>
      <c r="BAH34"/>
      <c r="BAI34"/>
      <c r="BAJ34"/>
      <c r="BAK34"/>
      <c r="BAL34"/>
      <c r="BAM34"/>
      <c r="BAN34"/>
      <c r="BAO34"/>
      <c r="BAP34"/>
      <c r="BAQ34"/>
      <c r="BAR34"/>
      <c r="BAS34"/>
      <c r="BAT34"/>
      <c r="BAU34"/>
      <c r="BAV34"/>
      <c r="BAW34"/>
      <c r="BAX34"/>
      <c r="BAY34"/>
      <c r="BAZ34"/>
      <c r="BBA34"/>
      <c r="BBB34"/>
      <c r="BBC34"/>
      <c r="BBD34"/>
      <c r="BBE34"/>
      <c r="BBF34"/>
      <c r="BBG34"/>
      <c r="BBH34"/>
      <c r="BBI34"/>
      <c r="BBJ34"/>
      <c r="BBK34"/>
      <c r="BBL34"/>
      <c r="BBM34"/>
      <c r="BBN34"/>
      <c r="BBO34"/>
      <c r="BBP34"/>
      <c r="BBQ34"/>
      <c r="BBR34"/>
      <c r="BBS34"/>
      <c r="BBT34"/>
      <c r="BBU34"/>
      <c r="BBV34"/>
      <c r="BBW34"/>
      <c r="BBX34"/>
      <c r="BBY34"/>
      <c r="BBZ34"/>
      <c r="BCA34"/>
      <c r="BCB34"/>
      <c r="BCC34"/>
      <c r="BCD34"/>
      <c r="BCE34"/>
      <c r="BCF34"/>
      <c r="BCG34"/>
      <c r="BCH34"/>
      <c r="BCI34"/>
      <c r="BCJ34"/>
      <c r="BCK34"/>
      <c r="BCL34"/>
      <c r="BCM34"/>
      <c r="BCN34"/>
      <c r="BCO34"/>
      <c r="BCP34"/>
      <c r="BCQ34"/>
      <c r="BCR34"/>
      <c r="BCS34"/>
      <c r="BCT34"/>
      <c r="BCU34"/>
      <c r="BCV34"/>
      <c r="BCW34"/>
      <c r="BCX34"/>
      <c r="BCY34"/>
      <c r="BCZ34"/>
      <c r="BDA34"/>
      <c r="BDB34"/>
      <c r="BDC34"/>
      <c r="BDD34"/>
      <c r="BDE34"/>
      <c r="BDF34"/>
      <c r="BDG34"/>
      <c r="BDH34"/>
      <c r="BDI34"/>
      <c r="BDJ34"/>
      <c r="BDK34"/>
      <c r="BDL34"/>
      <c r="BDM34"/>
      <c r="BDN34"/>
      <c r="BDO34"/>
      <c r="BDP34"/>
      <c r="BDQ34"/>
      <c r="BDR34"/>
      <c r="BDS34"/>
      <c r="BDT34"/>
      <c r="BDU34"/>
      <c r="BDV34"/>
      <c r="BDW34"/>
      <c r="BDX34"/>
      <c r="BDY34"/>
      <c r="BDZ34"/>
      <c r="BEA34"/>
      <c r="BEB34"/>
      <c r="BEC34"/>
      <c r="BED34"/>
      <c r="BEE34"/>
      <c r="BEF34"/>
      <c r="BEG34"/>
      <c r="BEH34"/>
      <c r="BEI34"/>
      <c r="BEJ34"/>
      <c r="BEK34"/>
      <c r="BEL34"/>
      <c r="BEM34"/>
      <c r="BEN34"/>
      <c r="BEO34"/>
      <c r="BEP34"/>
      <c r="BEQ34"/>
      <c r="BER34"/>
      <c r="BES34"/>
      <c r="BET34"/>
      <c r="BEU34"/>
      <c r="BEV34"/>
      <c r="BEW34"/>
      <c r="BEX34"/>
      <c r="BEY34"/>
      <c r="BEZ34"/>
      <c r="BFA34"/>
      <c r="BFB34"/>
      <c r="BFC34"/>
      <c r="BFD34"/>
      <c r="BFE34"/>
      <c r="BFF34"/>
      <c r="BFG34"/>
      <c r="BFH34"/>
      <c r="BFI34"/>
      <c r="BFJ34"/>
      <c r="BFK34"/>
      <c r="BFL34"/>
      <c r="BFM34"/>
      <c r="BFN34"/>
      <c r="BFO34"/>
      <c r="BFP34"/>
      <c r="BFQ34"/>
      <c r="BFR34"/>
      <c r="BFS34"/>
      <c r="BFT34"/>
      <c r="BFU34"/>
      <c r="BFV34"/>
      <c r="BFW34"/>
      <c r="BFX34"/>
      <c r="BFY34"/>
      <c r="BFZ34"/>
      <c r="BGA34"/>
      <c r="BGB34"/>
      <c r="BGC34"/>
      <c r="BGD34"/>
      <c r="BGE34"/>
      <c r="BGF34"/>
      <c r="BGG34"/>
      <c r="BGH34"/>
      <c r="BGI34"/>
      <c r="BGJ34"/>
      <c r="BGK34"/>
      <c r="BGL34"/>
      <c r="BGM34"/>
      <c r="BGN34"/>
      <c r="BGO34"/>
      <c r="BGP34"/>
      <c r="BGQ34"/>
      <c r="BGR34"/>
      <c r="BGS34"/>
      <c r="BGT34"/>
      <c r="BGU34"/>
      <c r="BGV34"/>
      <c r="BGW34"/>
      <c r="BGX34"/>
      <c r="BGY34"/>
      <c r="BGZ34"/>
      <c r="BHA34"/>
      <c r="BHB34"/>
      <c r="BHC34"/>
      <c r="BHD34"/>
      <c r="BHE34"/>
      <c r="BHF34"/>
      <c r="BHG34"/>
      <c r="BHH34"/>
      <c r="BHI34"/>
      <c r="BHJ34"/>
      <c r="BHK34"/>
      <c r="BHL34"/>
      <c r="BHM34"/>
      <c r="BHN34"/>
      <c r="BHO34"/>
      <c r="BHP34"/>
      <c r="BHQ34"/>
      <c r="BHR34"/>
      <c r="BHS34"/>
      <c r="BHT34"/>
      <c r="BHU34"/>
      <c r="BHV34"/>
      <c r="BHW34"/>
      <c r="BHX34"/>
      <c r="BHY34"/>
      <c r="BHZ34"/>
      <c r="BIA34"/>
      <c r="BIB34"/>
      <c r="BIC34"/>
      <c r="BID34"/>
      <c r="BIE34"/>
      <c r="BIF34"/>
      <c r="BIG34"/>
      <c r="BIH34"/>
      <c r="BII34"/>
      <c r="BIJ34"/>
      <c r="BIK34"/>
      <c r="BIL34"/>
      <c r="BIM34"/>
      <c r="BIN34"/>
      <c r="BIO34"/>
      <c r="BIP34"/>
      <c r="BIQ34"/>
      <c r="BIR34"/>
      <c r="BIS34"/>
      <c r="BIT34"/>
      <c r="BIU34"/>
      <c r="BIV34"/>
      <c r="BIW34"/>
      <c r="BIX34"/>
      <c r="BIY34"/>
      <c r="BIZ34"/>
      <c r="BJA34"/>
      <c r="BJB34"/>
      <c r="BJC34"/>
      <c r="BJD34"/>
      <c r="BJE34"/>
      <c r="BJF34"/>
      <c r="BJG34"/>
      <c r="BJH34"/>
      <c r="BJI34"/>
      <c r="BJJ34"/>
      <c r="BJK34"/>
      <c r="BJL34"/>
      <c r="BJM34"/>
      <c r="BJN34"/>
      <c r="BJO34"/>
      <c r="BJP34"/>
      <c r="BJQ34"/>
      <c r="BJR34"/>
      <c r="BJS34"/>
      <c r="BJT34"/>
      <c r="BJU34"/>
      <c r="BJV34"/>
      <c r="BJW34"/>
      <c r="BJX34"/>
      <c r="BJY34"/>
      <c r="BJZ34"/>
      <c r="BKA34"/>
      <c r="BKB34"/>
      <c r="BKC34"/>
      <c r="BKD34"/>
      <c r="BKE34"/>
      <c r="BKF34"/>
      <c r="BKG34"/>
      <c r="BKH34"/>
      <c r="BKI34"/>
      <c r="BKJ34"/>
      <c r="BKK34"/>
      <c r="BKL34"/>
      <c r="BKM34"/>
      <c r="BKN34"/>
      <c r="BKO34"/>
      <c r="BKP34"/>
      <c r="BKQ34"/>
      <c r="BKR34"/>
      <c r="BKS34"/>
      <c r="BKT34"/>
      <c r="BKU34"/>
      <c r="BKV34"/>
      <c r="BKW34"/>
      <c r="BKX34"/>
      <c r="BKY34"/>
      <c r="BKZ34"/>
      <c r="BLA34"/>
      <c r="BLB34"/>
      <c r="BLC34"/>
      <c r="BLD34"/>
      <c r="BLE34"/>
      <c r="BLF34"/>
      <c r="BLG34"/>
      <c r="BLH34"/>
      <c r="BLI34"/>
      <c r="BLJ34"/>
      <c r="BLK34"/>
      <c r="BLL34"/>
      <c r="BLM34"/>
      <c r="BLN34"/>
      <c r="BLO34"/>
      <c r="BLP34"/>
      <c r="BLQ34"/>
      <c r="BLR34"/>
      <c r="BLS34"/>
      <c r="BLT34"/>
      <c r="BLU34"/>
      <c r="BLV34"/>
      <c r="BLW34"/>
      <c r="BLX34"/>
      <c r="BLY34"/>
      <c r="BLZ34"/>
      <c r="BMA34"/>
      <c r="BMB34"/>
      <c r="BMC34"/>
      <c r="BMD34"/>
      <c r="BME34"/>
      <c r="BMF34"/>
      <c r="BMG34"/>
      <c r="BMH34"/>
      <c r="BMI34"/>
      <c r="BMJ34"/>
      <c r="BMK34"/>
      <c r="BML34"/>
      <c r="BMM34"/>
      <c r="BMN34"/>
      <c r="BMO34"/>
      <c r="BMP34"/>
      <c r="BMQ34"/>
      <c r="BMR34"/>
      <c r="BMS34"/>
      <c r="BMT34"/>
      <c r="BMU34"/>
      <c r="BMV34"/>
      <c r="BMW34"/>
      <c r="BMX34"/>
      <c r="BMY34"/>
      <c r="BMZ34"/>
      <c r="BNA34"/>
      <c r="BNB34"/>
      <c r="BNC34"/>
      <c r="BND34"/>
      <c r="BNE34"/>
      <c r="BNF34"/>
      <c r="BNG34"/>
      <c r="BNH34"/>
      <c r="BNI34"/>
      <c r="BNJ34"/>
      <c r="BNK34"/>
      <c r="BNL34"/>
      <c r="BNM34"/>
      <c r="BNN34"/>
      <c r="BNO34"/>
      <c r="BNP34"/>
      <c r="BNQ34"/>
      <c r="BNR34"/>
      <c r="BNS34"/>
      <c r="BNT34"/>
      <c r="BNU34"/>
      <c r="BNV34"/>
      <c r="BNW34"/>
      <c r="BNX34"/>
      <c r="BNY34"/>
      <c r="BNZ34"/>
      <c r="BOA34"/>
      <c r="BOB34"/>
      <c r="BOC34"/>
      <c r="BOD34"/>
      <c r="BOE34"/>
      <c r="BOF34"/>
      <c r="BOG34"/>
      <c r="BOH34"/>
      <c r="BOI34"/>
      <c r="BOJ34"/>
      <c r="BOK34"/>
      <c r="BOL34"/>
      <c r="BOM34"/>
      <c r="BON34"/>
      <c r="BOO34"/>
      <c r="BOP34"/>
      <c r="BOQ34"/>
      <c r="BOR34"/>
      <c r="BOS34"/>
      <c r="BOT34"/>
      <c r="BOU34"/>
      <c r="BOV34"/>
      <c r="BOW34"/>
      <c r="BOX34"/>
      <c r="BOY34"/>
      <c r="BOZ34"/>
      <c r="BPA34"/>
      <c r="BPB34"/>
      <c r="BPC34"/>
      <c r="BPD34"/>
      <c r="BPE34"/>
      <c r="BPF34"/>
      <c r="BPG34"/>
      <c r="BPH34"/>
      <c r="BPI34"/>
      <c r="BPJ34"/>
      <c r="BPK34"/>
      <c r="BPL34"/>
      <c r="BPM34"/>
      <c r="BPN34"/>
      <c r="BPO34"/>
      <c r="BPP34"/>
      <c r="BPQ34"/>
      <c r="BPR34"/>
      <c r="BPS34"/>
      <c r="BPT34"/>
      <c r="BPU34"/>
      <c r="BPV34"/>
      <c r="BPW34"/>
      <c r="BPX34"/>
      <c r="BPY34"/>
      <c r="BPZ34"/>
      <c r="BQA34"/>
      <c r="BQB34"/>
      <c r="BQC34"/>
      <c r="BQD34"/>
      <c r="BQE34"/>
      <c r="BQF34"/>
      <c r="BQG34"/>
      <c r="BQH34"/>
      <c r="BQI34"/>
      <c r="BQJ34"/>
      <c r="BQK34"/>
      <c r="BQL34"/>
      <c r="BQM34"/>
      <c r="BQN34"/>
      <c r="BQO34"/>
      <c r="BQP34"/>
      <c r="BQQ34"/>
      <c r="BQR34"/>
      <c r="BQS34"/>
      <c r="BQT34"/>
      <c r="BQU34"/>
      <c r="BQV34"/>
      <c r="BQW34"/>
      <c r="BQX34"/>
      <c r="BQY34"/>
      <c r="BQZ34"/>
      <c r="BRA34"/>
      <c r="BRB34"/>
      <c r="BRC34"/>
      <c r="BRD34"/>
      <c r="BRE34"/>
      <c r="BRF34"/>
      <c r="BRG34"/>
      <c r="BRH34"/>
      <c r="BRI34"/>
      <c r="BRJ34"/>
      <c r="BRK34"/>
      <c r="BRL34"/>
      <c r="BRM34"/>
      <c r="BRN34"/>
      <c r="BRO34"/>
      <c r="BRP34"/>
      <c r="BRQ34"/>
      <c r="BRR34"/>
      <c r="BRS34"/>
      <c r="BRT34"/>
      <c r="BRU34"/>
      <c r="BRV34"/>
      <c r="BRW34"/>
      <c r="BRX34"/>
      <c r="BRY34"/>
      <c r="BRZ34"/>
      <c r="BSA34"/>
      <c r="BSB34"/>
      <c r="BSC34"/>
      <c r="BSD34"/>
      <c r="BSE34"/>
      <c r="BSF34"/>
      <c r="BSG34"/>
      <c r="BSH34"/>
      <c r="BSI34"/>
      <c r="BSJ34"/>
      <c r="BSK34"/>
      <c r="BSL34"/>
      <c r="BSM34"/>
      <c r="BSN34"/>
      <c r="BSO34"/>
      <c r="BSP34"/>
      <c r="BSQ34"/>
      <c r="BSR34"/>
      <c r="BSS34"/>
      <c r="BST34"/>
      <c r="BSU34"/>
      <c r="BSV34"/>
      <c r="BSW34"/>
      <c r="BSX34"/>
      <c r="BSY34"/>
      <c r="BSZ34"/>
      <c r="BTA34"/>
      <c r="BTB34"/>
      <c r="BTC34"/>
      <c r="BTD34"/>
      <c r="BTE34"/>
      <c r="BTF34"/>
      <c r="BTG34"/>
      <c r="BTH34"/>
      <c r="BTI34"/>
      <c r="BTJ34"/>
      <c r="BTK34"/>
      <c r="BTL34"/>
      <c r="BTM34"/>
      <c r="BTN34"/>
      <c r="BTO34"/>
      <c r="BTP34"/>
      <c r="BTQ34"/>
      <c r="BTR34"/>
      <c r="BTS34"/>
      <c r="BTT34"/>
      <c r="BTU34"/>
      <c r="BTV34"/>
      <c r="BTW34"/>
      <c r="BTX34"/>
      <c r="BTY34"/>
      <c r="BTZ34"/>
      <c r="BUA34"/>
      <c r="BUB34"/>
      <c r="BUC34"/>
      <c r="BUD34"/>
      <c r="BUE34"/>
      <c r="BUF34"/>
      <c r="BUG34"/>
      <c r="BUH34"/>
      <c r="BUI34"/>
      <c r="BUJ34"/>
      <c r="BUK34"/>
      <c r="BUL34"/>
      <c r="BUM34"/>
      <c r="BUN34"/>
      <c r="BUO34"/>
      <c r="BUP34"/>
      <c r="BUQ34"/>
      <c r="BUR34"/>
      <c r="BUS34"/>
      <c r="BUT34"/>
      <c r="BUU34"/>
      <c r="BUV34"/>
      <c r="BUW34"/>
      <c r="BUX34"/>
      <c r="BUY34"/>
      <c r="BUZ34"/>
      <c r="BVA34"/>
      <c r="BVB34"/>
      <c r="BVC34"/>
      <c r="BVD34"/>
      <c r="BVE34"/>
      <c r="BVF34"/>
      <c r="BVG34"/>
      <c r="BVH34"/>
      <c r="BVI34"/>
      <c r="BVJ34"/>
      <c r="BVK34"/>
      <c r="BVL34"/>
      <c r="BVM34"/>
      <c r="BVN34"/>
      <c r="BVO34"/>
      <c r="BVP34"/>
      <c r="BVQ34"/>
      <c r="BVR34"/>
      <c r="BVS34"/>
      <c r="BVT34"/>
      <c r="BVU34"/>
      <c r="BVV34"/>
      <c r="BVW34"/>
      <c r="BVX34"/>
      <c r="BVY34"/>
      <c r="BVZ34"/>
      <c r="BWA34"/>
      <c r="BWB34"/>
      <c r="BWC34"/>
      <c r="BWD34"/>
      <c r="BWE34"/>
      <c r="BWF34"/>
      <c r="BWG34"/>
      <c r="BWH34"/>
      <c r="BWI34"/>
      <c r="BWJ34"/>
      <c r="BWK34"/>
      <c r="BWL34"/>
      <c r="BWM34"/>
      <c r="BWN34"/>
      <c r="BWO34"/>
      <c r="BWP34"/>
      <c r="BWQ34"/>
      <c r="BWR34"/>
      <c r="BWS34"/>
      <c r="BWT34"/>
      <c r="BWU34"/>
      <c r="BWV34"/>
      <c r="BWW34"/>
      <c r="BWX34"/>
      <c r="BWY34"/>
      <c r="BWZ34"/>
      <c r="BXA34"/>
      <c r="BXB34"/>
      <c r="BXC34"/>
      <c r="BXD34"/>
      <c r="BXE34"/>
      <c r="BXF34"/>
      <c r="BXG34"/>
      <c r="BXH34"/>
      <c r="BXI34"/>
      <c r="BXJ34"/>
      <c r="BXK34"/>
      <c r="BXL34"/>
      <c r="BXM34"/>
      <c r="BXN34"/>
      <c r="BXO34"/>
      <c r="BXP34"/>
      <c r="BXQ34"/>
      <c r="BXR34"/>
      <c r="BXS34"/>
      <c r="BXT34"/>
      <c r="BXU34"/>
      <c r="BXV34"/>
      <c r="BXW34"/>
      <c r="BXX34"/>
      <c r="BXY34"/>
      <c r="BXZ34"/>
      <c r="BYA34"/>
      <c r="BYB34"/>
      <c r="BYC34"/>
      <c r="BYD34"/>
      <c r="BYE34"/>
      <c r="BYF34"/>
      <c r="BYG34"/>
      <c r="BYH34"/>
      <c r="BYI34"/>
      <c r="BYJ34"/>
      <c r="BYK34"/>
      <c r="BYL34"/>
      <c r="BYM34"/>
      <c r="BYN34"/>
      <c r="BYO34"/>
      <c r="BYP34"/>
      <c r="BYQ34"/>
      <c r="BYR34"/>
      <c r="BYS34"/>
      <c r="BYT34"/>
      <c r="BYU34"/>
      <c r="BYV34"/>
      <c r="BYW34"/>
      <c r="BYX34"/>
      <c r="BYY34"/>
      <c r="BYZ34"/>
      <c r="BZA34"/>
      <c r="BZB34"/>
      <c r="BZC34"/>
      <c r="BZD34"/>
      <c r="BZE34"/>
      <c r="BZF34"/>
      <c r="BZG34"/>
      <c r="BZH34"/>
      <c r="BZI34"/>
      <c r="BZJ34"/>
      <c r="BZK34"/>
      <c r="BZL34"/>
      <c r="BZM34"/>
      <c r="BZN34"/>
      <c r="BZO34"/>
      <c r="BZP34"/>
      <c r="BZQ34"/>
      <c r="BZR34"/>
      <c r="BZS34"/>
      <c r="BZT34"/>
      <c r="BZU34"/>
      <c r="BZV34"/>
      <c r="BZW34"/>
      <c r="BZX34"/>
      <c r="BZY34"/>
      <c r="BZZ34"/>
      <c r="CAA34"/>
      <c r="CAB34"/>
      <c r="CAC34"/>
      <c r="CAD34"/>
      <c r="CAE34"/>
      <c r="CAF34"/>
      <c r="CAG34"/>
      <c r="CAH34"/>
      <c r="CAI34"/>
      <c r="CAJ34"/>
      <c r="CAK34"/>
      <c r="CAL34"/>
      <c r="CAM34"/>
      <c r="CAN34"/>
      <c r="CAO34"/>
      <c r="CAP34"/>
      <c r="CAQ34"/>
      <c r="CAR34"/>
      <c r="CAS34"/>
      <c r="CAT34"/>
      <c r="CAU34"/>
      <c r="CAV34"/>
      <c r="CAW34"/>
      <c r="CAX34"/>
      <c r="CAY34"/>
      <c r="CAZ34"/>
      <c r="CBA34"/>
      <c r="CBB34"/>
      <c r="CBC34"/>
      <c r="CBD34"/>
      <c r="CBE34"/>
      <c r="CBF34"/>
      <c r="CBG34"/>
      <c r="CBH34"/>
      <c r="CBI34"/>
      <c r="CBJ34"/>
      <c r="CBK34"/>
      <c r="CBL34"/>
      <c r="CBM34"/>
      <c r="CBN34"/>
      <c r="CBO34"/>
      <c r="CBP34"/>
      <c r="CBQ34"/>
      <c r="CBR34"/>
      <c r="CBS34"/>
      <c r="CBT34"/>
      <c r="CBU34"/>
      <c r="CBV34"/>
      <c r="CBW34"/>
      <c r="CBX34"/>
      <c r="CBY34"/>
      <c r="CBZ34"/>
      <c r="CCA34"/>
      <c r="CCB34"/>
      <c r="CCC34"/>
      <c r="CCD34"/>
      <c r="CCE34"/>
      <c r="CCF34"/>
      <c r="CCG34"/>
      <c r="CCH34"/>
      <c r="CCI34"/>
      <c r="CCJ34"/>
      <c r="CCK34"/>
      <c r="CCL34"/>
      <c r="CCM34"/>
      <c r="CCN34"/>
      <c r="CCO34"/>
      <c r="CCP34"/>
      <c r="CCQ34"/>
      <c r="CCR34"/>
      <c r="CCS34"/>
      <c r="CCT34"/>
      <c r="CCU34"/>
      <c r="CCV34"/>
      <c r="CCW34"/>
      <c r="CCX34"/>
      <c r="CCY34"/>
      <c r="CCZ34"/>
      <c r="CDA34"/>
      <c r="CDB34"/>
      <c r="CDC34"/>
      <c r="CDD34"/>
      <c r="CDE34"/>
      <c r="CDF34"/>
      <c r="CDG34"/>
      <c r="CDH34"/>
      <c r="CDI34"/>
      <c r="CDJ34"/>
      <c r="CDK34"/>
      <c r="CDL34"/>
      <c r="CDM34"/>
      <c r="CDN34"/>
      <c r="CDO34"/>
      <c r="CDP34"/>
      <c r="CDQ34"/>
      <c r="CDR34"/>
      <c r="CDS34"/>
      <c r="CDT34"/>
      <c r="CDU34"/>
      <c r="CDV34"/>
      <c r="CDW34"/>
      <c r="CDX34"/>
      <c r="CDY34"/>
      <c r="CDZ34"/>
      <c r="CEA34"/>
      <c r="CEB34"/>
      <c r="CEC34"/>
      <c r="CED34"/>
      <c r="CEE34"/>
      <c r="CEF34"/>
      <c r="CEG34"/>
      <c r="CEH34"/>
      <c r="CEI34"/>
      <c r="CEJ34"/>
      <c r="CEK34"/>
      <c r="CEL34"/>
      <c r="CEM34"/>
      <c r="CEN34"/>
      <c r="CEO34"/>
      <c r="CEP34"/>
      <c r="CEQ34"/>
      <c r="CER34"/>
      <c r="CES34"/>
      <c r="CET34"/>
      <c r="CEU34"/>
      <c r="CEV34"/>
      <c r="CEW34"/>
      <c r="CEX34"/>
      <c r="CEY34"/>
      <c r="CEZ34"/>
      <c r="CFA34"/>
      <c r="CFB34"/>
      <c r="CFC34"/>
      <c r="CFD34"/>
      <c r="CFE34"/>
      <c r="CFF34"/>
      <c r="CFG34"/>
      <c r="CFH34"/>
      <c r="CFI34"/>
      <c r="CFJ34"/>
      <c r="CFK34"/>
      <c r="CFL34"/>
      <c r="CFM34"/>
      <c r="CFN34"/>
      <c r="CFO34"/>
      <c r="CFP34"/>
      <c r="CFQ34"/>
      <c r="CFR34"/>
      <c r="CFS34"/>
      <c r="CFT34"/>
      <c r="CFU34"/>
      <c r="CFV34"/>
      <c r="CFW34"/>
      <c r="CFX34"/>
      <c r="CFY34"/>
      <c r="CFZ34"/>
      <c r="CGA34"/>
      <c r="CGB34"/>
      <c r="CGC34"/>
      <c r="CGD34"/>
      <c r="CGE34"/>
      <c r="CGF34"/>
      <c r="CGG34"/>
      <c r="CGH34"/>
      <c r="CGI34"/>
      <c r="CGJ34"/>
      <c r="CGK34"/>
      <c r="CGL34"/>
      <c r="CGM34"/>
      <c r="CGN34"/>
      <c r="CGO34"/>
      <c r="CGP34"/>
      <c r="CGQ34"/>
      <c r="CGR34"/>
      <c r="CGS34"/>
      <c r="CGT34"/>
      <c r="CGU34"/>
      <c r="CGV34"/>
      <c r="CGW34"/>
      <c r="CGX34"/>
      <c r="CGY34"/>
      <c r="CGZ34"/>
      <c r="CHA34"/>
      <c r="CHB34"/>
      <c r="CHC34"/>
      <c r="CHD34"/>
      <c r="CHE34"/>
      <c r="CHF34"/>
      <c r="CHG34"/>
      <c r="CHH34"/>
      <c r="CHI34"/>
      <c r="CHJ34"/>
      <c r="CHK34"/>
      <c r="CHL34"/>
      <c r="CHM34"/>
      <c r="CHN34"/>
      <c r="CHO34"/>
      <c r="CHP34"/>
      <c r="CHQ34"/>
      <c r="CHR34"/>
      <c r="CHS34"/>
      <c r="CHT34"/>
      <c r="CHU34"/>
      <c r="CHV34"/>
      <c r="CHW34"/>
      <c r="CHX34"/>
      <c r="CHY34"/>
      <c r="CHZ34"/>
      <c r="CIA34"/>
      <c r="CIB34"/>
      <c r="CIC34"/>
      <c r="CID34"/>
      <c r="CIE34"/>
      <c r="CIF34"/>
      <c r="CIG34"/>
      <c r="CIH34"/>
      <c r="CII34"/>
      <c r="CIJ34"/>
      <c r="CIK34"/>
      <c r="CIL34"/>
      <c r="CIM34"/>
      <c r="CIN34"/>
      <c r="CIO34"/>
      <c r="CIP34"/>
      <c r="CIQ34"/>
      <c r="CIR34"/>
      <c r="CIS34"/>
      <c r="CIT34"/>
      <c r="CIU34"/>
      <c r="CIV34"/>
      <c r="CIW34"/>
      <c r="CIX34"/>
      <c r="CIY34"/>
      <c r="CIZ34"/>
      <c r="CJA34"/>
      <c r="CJB34"/>
      <c r="CJC34"/>
      <c r="CJD34"/>
      <c r="CJE34"/>
      <c r="CJF34"/>
      <c r="CJG34"/>
      <c r="CJH34"/>
      <c r="CJI34"/>
      <c r="CJJ34"/>
      <c r="CJK34"/>
      <c r="CJL34"/>
      <c r="CJM34"/>
      <c r="CJN34"/>
      <c r="CJO34"/>
      <c r="CJP34"/>
      <c r="CJQ34"/>
      <c r="CJR34"/>
      <c r="CJS34"/>
      <c r="CJT34"/>
      <c r="CJU34"/>
      <c r="CJV34"/>
      <c r="CJW34"/>
      <c r="CJX34"/>
      <c r="CJY34"/>
      <c r="CJZ34"/>
      <c r="CKA34"/>
      <c r="CKB34"/>
      <c r="CKC34"/>
      <c r="CKD34"/>
      <c r="CKE34"/>
      <c r="CKF34"/>
      <c r="CKG34"/>
      <c r="CKH34"/>
      <c r="CKI34"/>
      <c r="CKJ34"/>
      <c r="CKK34"/>
      <c r="CKL34"/>
      <c r="CKM34"/>
      <c r="CKN34"/>
      <c r="CKO34"/>
      <c r="CKP34"/>
      <c r="CKQ34"/>
      <c r="CKR34"/>
      <c r="CKS34"/>
      <c r="CKT34"/>
      <c r="CKU34"/>
      <c r="CKV34"/>
      <c r="CKW34"/>
      <c r="CKX34"/>
      <c r="CKY34"/>
      <c r="CKZ34"/>
      <c r="CLA34"/>
      <c r="CLB34"/>
      <c r="CLC34"/>
      <c r="CLD34"/>
      <c r="CLE34"/>
      <c r="CLF34"/>
      <c r="CLG34"/>
      <c r="CLH34"/>
      <c r="CLI34"/>
      <c r="CLJ34"/>
      <c r="CLK34"/>
      <c r="CLL34"/>
      <c r="CLM34"/>
      <c r="CLN34"/>
      <c r="CLO34"/>
      <c r="CLP34"/>
      <c r="CLQ34"/>
      <c r="CLR34"/>
      <c r="CLS34"/>
      <c r="CLT34"/>
      <c r="CLU34"/>
      <c r="CLV34"/>
      <c r="CLW34"/>
      <c r="CLX34"/>
      <c r="CLY34"/>
      <c r="CLZ34"/>
      <c r="CMA34"/>
      <c r="CMB34"/>
      <c r="CMC34"/>
      <c r="CMD34"/>
      <c r="CME34"/>
      <c r="CMF34"/>
      <c r="CMG34"/>
      <c r="CMH34"/>
      <c r="CMI34"/>
      <c r="CMJ34"/>
      <c r="CMK34"/>
      <c r="CML34"/>
      <c r="CMM34"/>
      <c r="CMN34"/>
      <c r="CMO34"/>
      <c r="CMP34"/>
      <c r="CMQ34"/>
      <c r="CMR34"/>
      <c r="CMS34"/>
      <c r="CMT34"/>
      <c r="CMU34"/>
      <c r="CMV34"/>
      <c r="CMW34"/>
      <c r="CMX34"/>
      <c r="CMY34"/>
      <c r="CMZ34"/>
      <c r="CNA34"/>
      <c r="CNB34"/>
      <c r="CNC34"/>
      <c r="CND34"/>
      <c r="CNE34"/>
      <c r="CNF34"/>
      <c r="CNG34"/>
      <c r="CNH34"/>
      <c r="CNI34"/>
      <c r="CNJ34"/>
      <c r="CNK34"/>
      <c r="CNL34"/>
      <c r="CNM34"/>
      <c r="CNN34"/>
      <c r="CNO34"/>
      <c r="CNP34"/>
      <c r="CNQ34"/>
      <c r="CNR34"/>
      <c r="CNS34"/>
      <c r="CNT34"/>
      <c r="CNU34"/>
      <c r="CNV34"/>
      <c r="CNW34"/>
      <c r="CNX34"/>
      <c r="CNY34"/>
      <c r="CNZ34"/>
      <c r="COA34"/>
      <c r="COB34"/>
      <c r="COC34"/>
      <c r="COD34"/>
      <c r="COE34"/>
      <c r="COF34"/>
      <c r="COG34"/>
      <c r="COH34"/>
      <c r="COI34"/>
      <c r="COJ34"/>
      <c r="COK34"/>
      <c r="COL34"/>
      <c r="COM34"/>
      <c r="CON34"/>
      <c r="COO34"/>
      <c r="COP34"/>
      <c r="COQ34"/>
      <c r="COR34"/>
      <c r="COS34"/>
      <c r="COT34"/>
      <c r="COU34"/>
      <c r="COV34"/>
      <c r="COW34"/>
      <c r="COX34"/>
      <c r="COY34"/>
      <c r="COZ34"/>
      <c r="CPA34"/>
      <c r="CPB34"/>
      <c r="CPC34"/>
      <c r="CPD34"/>
      <c r="CPE34"/>
      <c r="CPF34"/>
      <c r="CPG34"/>
      <c r="CPH34"/>
      <c r="CPI34"/>
      <c r="CPJ34"/>
      <c r="CPK34"/>
      <c r="CPL34"/>
      <c r="CPM34"/>
      <c r="CPN34"/>
      <c r="CPO34"/>
      <c r="CPP34"/>
      <c r="CPQ34"/>
      <c r="CPR34"/>
      <c r="CPS34"/>
      <c r="CPT34"/>
      <c r="CPU34"/>
      <c r="CPV34"/>
      <c r="CPW34"/>
      <c r="CPX34"/>
      <c r="CPY34"/>
      <c r="CPZ34"/>
      <c r="CQA34"/>
      <c r="CQB34"/>
      <c r="CQC34"/>
      <c r="CQD34"/>
      <c r="CQE34"/>
      <c r="CQF34"/>
      <c r="CQG34"/>
      <c r="CQH34"/>
      <c r="CQI34"/>
      <c r="CQJ34"/>
      <c r="CQK34"/>
      <c r="CQL34"/>
      <c r="CQM34"/>
      <c r="CQN34"/>
      <c r="CQO34"/>
      <c r="CQP34"/>
      <c r="CQQ34"/>
      <c r="CQR34"/>
      <c r="CQS34"/>
      <c r="CQT34"/>
      <c r="CQU34"/>
      <c r="CQV34"/>
      <c r="CQW34"/>
      <c r="CQX34"/>
      <c r="CQY34"/>
      <c r="CQZ34"/>
      <c r="CRA34"/>
      <c r="CRB34"/>
      <c r="CRC34"/>
      <c r="CRD34"/>
      <c r="CRE34"/>
      <c r="CRF34"/>
      <c r="CRG34"/>
      <c r="CRH34"/>
      <c r="CRI34"/>
      <c r="CRJ34"/>
      <c r="CRK34"/>
      <c r="CRL34"/>
      <c r="CRM34"/>
      <c r="CRN34"/>
      <c r="CRO34"/>
      <c r="CRP34"/>
      <c r="CRQ34"/>
      <c r="CRR34"/>
      <c r="CRS34"/>
      <c r="CRT34"/>
      <c r="CRU34"/>
      <c r="CRV34"/>
      <c r="CRW34"/>
      <c r="CRX34"/>
      <c r="CRY34"/>
      <c r="CRZ34"/>
      <c r="CSA34"/>
      <c r="CSB34"/>
      <c r="CSC34"/>
      <c r="CSD34"/>
      <c r="CSE34"/>
      <c r="CSF34"/>
      <c r="CSG34"/>
      <c r="CSH34"/>
      <c r="CSI34"/>
      <c r="CSJ34"/>
      <c r="CSK34"/>
      <c r="CSL34"/>
      <c r="CSM34"/>
      <c r="CSN34"/>
      <c r="CSO34"/>
      <c r="CSP34"/>
      <c r="CSQ34"/>
      <c r="CSR34"/>
      <c r="CSS34"/>
      <c r="CST34"/>
      <c r="CSU34"/>
      <c r="CSV34"/>
      <c r="CSW34"/>
      <c r="CSX34"/>
      <c r="CSY34"/>
      <c r="CSZ34"/>
      <c r="CTA34"/>
      <c r="CTB34"/>
      <c r="CTC34"/>
      <c r="CTD34"/>
      <c r="CTE34"/>
      <c r="CTF34"/>
      <c r="CTG34"/>
      <c r="CTH34"/>
      <c r="CTI34"/>
      <c r="CTJ34"/>
      <c r="CTK34"/>
      <c r="CTL34"/>
      <c r="CTM34"/>
      <c r="CTN34"/>
      <c r="CTO34"/>
      <c r="CTP34"/>
      <c r="CTQ34"/>
      <c r="CTR34"/>
      <c r="CTS34"/>
      <c r="CTT34"/>
      <c r="CTU34"/>
      <c r="CTV34"/>
      <c r="CTW34"/>
      <c r="CTX34"/>
      <c r="CTY34"/>
      <c r="CTZ34"/>
      <c r="CUA34"/>
      <c r="CUB34"/>
      <c r="CUC34"/>
      <c r="CUD34"/>
      <c r="CUE34"/>
      <c r="CUF34"/>
      <c r="CUG34"/>
      <c r="CUH34"/>
      <c r="CUI34"/>
      <c r="CUJ34"/>
      <c r="CUK34"/>
      <c r="CUL34"/>
      <c r="CUM34"/>
      <c r="CUN34"/>
      <c r="CUO34"/>
      <c r="CUP34"/>
      <c r="CUQ34"/>
      <c r="CUR34"/>
      <c r="CUS34"/>
      <c r="CUT34"/>
      <c r="CUU34"/>
      <c r="CUV34"/>
      <c r="CUW34"/>
      <c r="CUX34"/>
      <c r="CUY34"/>
      <c r="CUZ34"/>
      <c r="CVA34"/>
      <c r="CVB34"/>
      <c r="CVC34"/>
      <c r="CVD34"/>
      <c r="CVE34"/>
      <c r="CVF34"/>
      <c r="CVG34"/>
      <c r="CVH34"/>
      <c r="CVI34"/>
      <c r="CVJ34"/>
      <c r="CVK34"/>
      <c r="CVL34"/>
      <c r="CVM34"/>
      <c r="CVN34"/>
      <c r="CVO34"/>
      <c r="CVP34"/>
      <c r="CVQ34"/>
      <c r="CVR34"/>
      <c r="CVS34"/>
      <c r="CVT34"/>
      <c r="CVU34"/>
      <c r="CVV34"/>
      <c r="CVW34"/>
      <c r="CVX34"/>
      <c r="CVY34"/>
      <c r="CVZ34"/>
      <c r="CWA34"/>
      <c r="CWB34"/>
      <c r="CWC34"/>
      <c r="CWD34"/>
      <c r="CWE34"/>
      <c r="CWF34"/>
      <c r="CWG34"/>
      <c r="CWH34"/>
      <c r="CWI34"/>
      <c r="CWJ34"/>
      <c r="CWK34"/>
      <c r="CWL34"/>
      <c r="CWM34"/>
      <c r="CWN34"/>
      <c r="CWO34"/>
      <c r="CWP34"/>
      <c r="CWQ34"/>
      <c r="CWR34"/>
      <c r="CWS34"/>
      <c r="CWT34"/>
      <c r="CWU34"/>
      <c r="CWV34"/>
      <c r="CWW34"/>
      <c r="CWX34"/>
      <c r="CWY34"/>
      <c r="CWZ34"/>
      <c r="CXA34"/>
      <c r="CXB34"/>
      <c r="CXC34"/>
      <c r="CXD34"/>
      <c r="CXE34"/>
      <c r="CXF34"/>
      <c r="CXG34"/>
      <c r="CXH34"/>
      <c r="CXI34"/>
      <c r="CXJ34"/>
      <c r="CXK34"/>
      <c r="CXL34"/>
      <c r="CXM34"/>
      <c r="CXN34"/>
      <c r="CXO34"/>
      <c r="CXP34"/>
      <c r="CXQ34"/>
      <c r="CXR34"/>
      <c r="CXS34"/>
      <c r="CXT34"/>
      <c r="CXU34"/>
      <c r="CXV34"/>
      <c r="CXW34"/>
      <c r="CXX34"/>
      <c r="CXY34"/>
      <c r="CXZ34"/>
      <c r="CYA34"/>
      <c r="CYB34"/>
      <c r="CYC34"/>
      <c r="CYD34"/>
      <c r="CYE34"/>
      <c r="CYF34"/>
      <c r="CYG34"/>
      <c r="CYH34"/>
      <c r="CYI34"/>
      <c r="CYJ34"/>
      <c r="CYK34"/>
      <c r="CYL34"/>
      <c r="CYM34"/>
      <c r="CYN34"/>
      <c r="CYO34"/>
      <c r="CYP34"/>
      <c r="CYQ34"/>
      <c r="CYR34"/>
      <c r="CYS34"/>
      <c r="CYT34"/>
      <c r="CYU34"/>
      <c r="CYV34"/>
      <c r="CYW34"/>
      <c r="CYX34"/>
      <c r="CYY34"/>
      <c r="CYZ34"/>
      <c r="CZA34"/>
      <c r="CZB34"/>
      <c r="CZC34"/>
      <c r="CZD34"/>
      <c r="CZE34"/>
      <c r="CZF34"/>
      <c r="CZG34"/>
      <c r="CZH34"/>
      <c r="CZI34"/>
      <c r="CZJ34"/>
      <c r="CZK34"/>
      <c r="CZL34"/>
      <c r="CZM34"/>
      <c r="CZN34"/>
      <c r="CZO34"/>
      <c r="CZP34"/>
      <c r="CZQ34"/>
      <c r="CZR34"/>
      <c r="CZS34"/>
      <c r="CZT34"/>
      <c r="CZU34"/>
      <c r="CZV34"/>
      <c r="CZW34"/>
      <c r="CZX34"/>
      <c r="CZY34"/>
      <c r="CZZ34"/>
      <c r="DAA34"/>
      <c r="DAB34"/>
      <c r="DAC34"/>
      <c r="DAD34"/>
      <c r="DAE34"/>
      <c r="DAF34"/>
      <c r="DAG34"/>
      <c r="DAH34"/>
      <c r="DAI34"/>
      <c r="DAJ34"/>
      <c r="DAK34"/>
      <c r="DAL34"/>
      <c r="DAM34"/>
      <c r="DAN34"/>
      <c r="DAO34"/>
      <c r="DAP34"/>
      <c r="DAQ34"/>
      <c r="DAR34"/>
      <c r="DAS34"/>
      <c r="DAT34"/>
      <c r="DAU34"/>
      <c r="DAV34"/>
      <c r="DAW34"/>
      <c r="DAX34"/>
      <c r="DAY34"/>
      <c r="DAZ34"/>
      <c r="DBA34"/>
      <c r="DBB34"/>
      <c r="DBC34"/>
      <c r="DBD34"/>
      <c r="DBE34"/>
      <c r="DBF34"/>
      <c r="DBG34"/>
      <c r="DBH34"/>
      <c r="DBI34"/>
      <c r="DBJ34"/>
      <c r="DBK34"/>
      <c r="DBL34"/>
      <c r="DBM34"/>
      <c r="DBN34"/>
      <c r="DBO34"/>
      <c r="DBP34"/>
      <c r="DBQ34"/>
      <c r="DBR34"/>
      <c r="DBS34"/>
      <c r="DBT34"/>
      <c r="DBU34"/>
      <c r="DBV34"/>
      <c r="DBW34"/>
      <c r="DBX34"/>
      <c r="DBY34"/>
      <c r="DBZ34"/>
      <c r="DCA34"/>
      <c r="DCB34"/>
      <c r="DCC34"/>
      <c r="DCD34"/>
      <c r="DCE34"/>
      <c r="DCF34"/>
      <c r="DCG34"/>
      <c r="DCH34"/>
      <c r="DCI34"/>
      <c r="DCJ34"/>
      <c r="DCK34"/>
      <c r="DCL34"/>
      <c r="DCM34"/>
      <c r="DCN34"/>
      <c r="DCO34"/>
      <c r="DCP34"/>
      <c r="DCQ34"/>
      <c r="DCR34"/>
      <c r="DCS34"/>
      <c r="DCT34"/>
      <c r="DCU34"/>
      <c r="DCV34"/>
      <c r="DCW34"/>
      <c r="DCX34"/>
      <c r="DCY34"/>
      <c r="DCZ34"/>
      <c r="DDA34"/>
      <c r="DDB34"/>
      <c r="DDC34"/>
      <c r="DDD34"/>
      <c r="DDE34"/>
      <c r="DDF34"/>
      <c r="DDG34"/>
      <c r="DDH34"/>
      <c r="DDI34"/>
      <c r="DDJ34"/>
      <c r="DDK34"/>
      <c r="DDL34"/>
      <c r="DDM34"/>
      <c r="DDN34"/>
      <c r="DDO34"/>
      <c r="DDP34"/>
      <c r="DDQ34"/>
      <c r="DDR34"/>
      <c r="DDS34"/>
      <c r="DDT34"/>
      <c r="DDU34"/>
      <c r="DDV34"/>
      <c r="DDW34"/>
      <c r="DDX34"/>
      <c r="DDY34"/>
      <c r="DDZ34"/>
      <c r="DEA34"/>
      <c r="DEB34"/>
      <c r="DEC34"/>
      <c r="DED34"/>
      <c r="DEE34"/>
      <c r="DEF34"/>
      <c r="DEG34"/>
      <c r="DEH34"/>
      <c r="DEI34"/>
      <c r="DEJ34"/>
      <c r="DEK34"/>
      <c r="DEL34"/>
      <c r="DEM34"/>
      <c r="DEN34"/>
      <c r="DEO34"/>
      <c r="DEP34"/>
      <c r="DEQ34"/>
      <c r="DER34"/>
      <c r="DES34"/>
      <c r="DET34"/>
      <c r="DEU34"/>
      <c r="DEV34"/>
      <c r="DEW34"/>
      <c r="DEX34"/>
      <c r="DEY34"/>
      <c r="DEZ34"/>
      <c r="DFA34"/>
      <c r="DFB34"/>
      <c r="DFC34"/>
      <c r="DFD34"/>
      <c r="DFE34"/>
      <c r="DFF34"/>
      <c r="DFG34"/>
      <c r="DFH34"/>
      <c r="DFI34"/>
      <c r="DFJ34"/>
      <c r="DFK34"/>
      <c r="DFL34"/>
      <c r="DFM34"/>
      <c r="DFN34"/>
      <c r="DFO34"/>
      <c r="DFP34"/>
      <c r="DFQ34"/>
      <c r="DFR34"/>
      <c r="DFS34"/>
      <c r="DFT34"/>
      <c r="DFU34"/>
      <c r="DFV34"/>
      <c r="DFW34"/>
      <c r="DFX34"/>
      <c r="DFY34"/>
      <c r="DFZ34"/>
      <c r="DGA34"/>
      <c r="DGB34"/>
      <c r="DGC34"/>
      <c r="DGD34"/>
      <c r="DGE34"/>
      <c r="DGF34"/>
      <c r="DGG34"/>
      <c r="DGH34"/>
      <c r="DGI34"/>
      <c r="DGJ34"/>
      <c r="DGK34"/>
      <c r="DGL34"/>
      <c r="DGM34"/>
      <c r="DGN34"/>
      <c r="DGO34"/>
      <c r="DGP34"/>
      <c r="DGQ34"/>
      <c r="DGR34"/>
      <c r="DGS34"/>
      <c r="DGT34"/>
      <c r="DGU34"/>
      <c r="DGV34"/>
      <c r="DGW34"/>
      <c r="DGX34"/>
      <c r="DGY34"/>
      <c r="DGZ34"/>
      <c r="DHA34"/>
      <c r="DHB34"/>
      <c r="DHC34"/>
      <c r="DHD34"/>
      <c r="DHE34"/>
      <c r="DHF34"/>
      <c r="DHG34"/>
      <c r="DHH34"/>
      <c r="DHI34"/>
      <c r="DHJ34"/>
      <c r="DHK34"/>
      <c r="DHL34"/>
      <c r="DHM34"/>
      <c r="DHN34"/>
      <c r="DHO34"/>
      <c r="DHP34"/>
      <c r="DHQ34"/>
      <c r="DHR34"/>
      <c r="DHS34"/>
      <c r="DHT34"/>
      <c r="DHU34"/>
      <c r="DHV34"/>
      <c r="DHW34"/>
      <c r="DHX34"/>
      <c r="DHY34"/>
      <c r="DHZ34"/>
      <c r="DIA34"/>
      <c r="DIB34"/>
      <c r="DIC34"/>
      <c r="DID34"/>
      <c r="DIE34"/>
      <c r="DIF34"/>
      <c r="DIG34"/>
      <c r="DIH34"/>
      <c r="DII34"/>
      <c r="DIJ34"/>
      <c r="DIK34"/>
      <c r="DIL34"/>
      <c r="DIM34"/>
      <c r="DIN34"/>
      <c r="DIO34"/>
      <c r="DIP34"/>
      <c r="DIQ34"/>
      <c r="DIR34"/>
      <c r="DIS34"/>
      <c r="DIT34"/>
      <c r="DIU34"/>
      <c r="DIV34"/>
      <c r="DIW34"/>
      <c r="DIX34"/>
      <c r="DIY34"/>
      <c r="DIZ34"/>
      <c r="DJA34"/>
      <c r="DJB34"/>
      <c r="DJC34"/>
      <c r="DJD34"/>
      <c r="DJE34"/>
      <c r="DJF34"/>
      <c r="DJG34"/>
      <c r="DJH34"/>
      <c r="DJI34"/>
      <c r="DJJ34"/>
      <c r="DJK34"/>
      <c r="DJL34"/>
      <c r="DJM34"/>
      <c r="DJN34"/>
      <c r="DJO34"/>
      <c r="DJP34"/>
      <c r="DJQ34"/>
      <c r="DJR34"/>
      <c r="DJS34"/>
      <c r="DJT34"/>
      <c r="DJU34"/>
      <c r="DJV34"/>
      <c r="DJW34"/>
      <c r="DJX34"/>
      <c r="DJY34"/>
      <c r="DJZ34"/>
      <c r="DKA34"/>
      <c r="DKB34"/>
      <c r="DKC34"/>
      <c r="DKD34"/>
      <c r="DKE34"/>
      <c r="DKF34"/>
      <c r="DKG34"/>
      <c r="DKH34"/>
      <c r="DKI34"/>
      <c r="DKJ34"/>
      <c r="DKK34"/>
      <c r="DKL34"/>
      <c r="DKM34"/>
      <c r="DKN34"/>
      <c r="DKO34"/>
      <c r="DKP34"/>
      <c r="DKQ34"/>
      <c r="DKR34"/>
      <c r="DKS34"/>
      <c r="DKT34"/>
      <c r="DKU34"/>
      <c r="DKV34"/>
      <c r="DKW34"/>
      <c r="DKX34"/>
      <c r="DKY34"/>
      <c r="DKZ34"/>
      <c r="DLA34"/>
      <c r="DLB34"/>
      <c r="DLC34"/>
      <c r="DLD34"/>
      <c r="DLE34"/>
      <c r="DLF34"/>
      <c r="DLG34"/>
      <c r="DLH34"/>
      <c r="DLI34"/>
      <c r="DLJ34"/>
      <c r="DLK34"/>
      <c r="DLL34"/>
      <c r="DLM34"/>
      <c r="DLN34"/>
      <c r="DLO34"/>
      <c r="DLP34"/>
      <c r="DLQ34"/>
      <c r="DLR34"/>
      <c r="DLS34"/>
      <c r="DLT34"/>
      <c r="DLU34"/>
      <c r="DLV34"/>
      <c r="DLW34"/>
      <c r="DLX34"/>
      <c r="DLY34"/>
      <c r="DLZ34"/>
      <c r="DMA34"/>
      <c r="DMB34"/>
      <c r="DMC34"/>
      <c r="DMD34"/>
      <c r="DME34"/>
      <c r="DMF34"/>
      <c r="DMG34"/>
      <c r="DMH34"/>
      <c r="DMI34"/>
      <c r="DMJ34"/>
      <c r="DMK34"/>
      <c r="DML34"/>
      <c r="DMM34"/>
      <c r="DMN34"/>
      <c r="DMO34"/>
      <c r="DMP34"/>
      <c r="DMQ34"/>
      <c r="DMR34"/>
      <c r="DMS34"/>
      <c r="DMT34"/>
      <c r="DMU34"/>
      <c r="DMV34"/>
      <c r="DMW34"/>
      <c r="DMX34"/>
      <c r="DMY34"/>
      <c r="DMZ34"/>
      <c r="DNA34"/>
      <c r="DNB34"/>
      <c r="DNC34"/>
      <c r="DND34"/>
      <c r="DNE34"/>
      <c r="DNF34"/>
      <c r="DNG34"/>
      <c r="DNH34"/>
      <c r="DNI34"/>
      <c r="DNJ34"/>
      <c r="DNK34"/>
      <c r="DNL34"/>
      <c r="DNM34"/>
      <c r="DNN34"/>
      <c r="DNO34"/>
      <c r="DNP34"/>
      <c r="DNQ34"/>
      <c r="DNR34"/>
      <c r="DNS34"/>
      <c r="DNT34"/>
      <c r="DNU34"/>
      <c r="DNV34"/>
      <c r="DNW34"/>
      <c r="DNX34"/>
      <c r="DNY34"/>
      <c r="DNZ34"/>
      <c r="DOA34"/>
      <c r="DOB34"/>
      <c r="DOC34"/>
      <c r="DOD34"/>
      <c r="DOE34"/>
      <c r="DOF34"/>
      <c r="DOG34"/>
      <c r="DOH34"/>
      <c r="DOI34"/>
      <c r="DOJ34"/>
      <c r="DOK34"/>
      <c r="DOL34"/>
      <c r="DOM34"/>
      <c r="DON34"/>
      <c r="DOO34"/>
      <c r="DOP34"/>
      <c r="DOQ34"/>
      <c r="DOR34"/>
      <c r="DOS34"/>
      <c r="DOT34"/>
      <c r="DOU34"/>
      <c r="DOV34"/>
      <c r="DOW34"/>
      <c r="DOX34"/>
      <c r="DOY34"/>
      <c r="DOZ34"/>
      <c r="DPA34"/>
      <c r="DPB34"/>
      <c r="DPC34"/>
      <c r="DPD34"/>
      <c r="DPE34"/>
      <c r="DPF34"/>
      <c r="DPG34"/>
      <c r="DPH34"/>
      <c r="DPI34"/>
      <c r="DPJ34"/>
      <c r="DPK34"/>
      <c r="DPL34"/>
      <c r="DPM34"/>
      <c r="DPN34"/>
      <c r="DPO34"/>
      <c r="DPP34"/>
      <c r="DPQ34"/>
      <c r="DPR34"/>
      <c r="DPS34"/>
      <c r="DPT34"/>
      <c r="DPU34"/>
      <c r="DPV34"/>
      <c r="DPW34"/>
      <c r="DPX34"/>
      <c r="DPY34"/>
      <c r="DPZ34"/>
      <c r="DQA34"/>
      <c r="DQB34"/>
      <c r="DQC34"/>
      <c r="DQD34"/>
      <c r="DQE34"/>
      <c r="DQF34"/>
      <c r="DQG34"/>
      <c r="DQH34"/>
      <c r="DQI34"/>
      <c r="DQJ34"/>
      <c r="DQK34"/>
      <c r="DQL34"/>
      <c r="DQM34"/>
      <c r="DQN34"/>
      <c r="DQO34"/>
      <c r="DQP34"/>
      <c r="DQQ34"/>
      <c r="DQR34"/>
      <c r="DQS34"/>
      <c r="DQT34"/>
      <c r="DQU34"/>
      <c r="DQV34"/>
      <c r="DQW34"/>
      <c r="DQX34"/>
      <c r="DQY34"/>
      <c r="DQZ34"/>
      <c r="DRA34"/>
      <c r="DRB34"/>
      <c r="DRC34"/>
      <c r="DRD34"/>
      <c r="DRE34"/>
      <c r="DRF34"/>
      <c r="DRG34"/>
      <c r="DRH34"/>
      <c r="DRI34"/>
      <c r="DRJ34"/>
      <c r="DRK34"/>
      <c r="DRL34"/>
      <c r="DRM34"/>
      <c r="DRN34"/>
      <c r="DRO34"/>
      <c r="DRP34"/>
      <c r="DRQ34"/>
      <c r="DRR34"/>
      <c r="DRS34"/>
      <c r="DRT34"/>
      <c r="DRU34"/>
      <c r="DRV34"/>
      <c r="DRW34"/>
      <c r="DRX34"/>
      <c r="DRY34"/>
      <c r="DRZ34"/>
      <c r="DSA34"/>
      <c r="DSB34"/>
      <c r="DSC34"/>
      <c r="DSD34"/>
      <c r="DSE34"/>
      <c r="DSF34"/>
      <c r="DSG34"/>
      <c r="DSH34"/>
      <c r="DSI34"/>
      <c r="DSJ34"/>
      <c r="DSK34"/>
      <c r="DSL34"/>
      <c r="DSM34"/>
      <c r="DSN34"/>
      <c r="DSO34"/>
      <c r="DSP34"/>
      <c r="DSQ34"/>
      <c r="DSR34"/>
      <c r="DSS34"/>
      <c r="DST34"/>
      <c r="DSU34"/>
      <c r="DSV34"/>
      <c r="DSW34"/>
      <c r="DSX34"/>
      <c r="DSY34"/>
      <c r="DSZ34"/>
      <c r="DTA34"/>
      <c r="DTB34"/>
      <c r="DTC34"/>
      <c r="DTD34"/>
      <c r="DTE34"/>
      <c r="DTF34"/>
      <c r="DTG34"/>
      <c r="DTH34"/>
      <c r="DTI34"/>
      <c r="DTJ34"/>
      <c r="DTK34"/>
      <c r="DTL34"/>
      <c r="DTM34"/>
      <c r="DTN34"/>
      <c r="DTO34"/>
      <c r="DTP34"/>
      <c r="DTQ34"/>
      <c r="DTR34"/>
      <c r="DTS34"/>
      <c r="DTT34"/>
      <c r="DTU34"/>
      <c r="DTV34"/>
      <c r="DTW34"/>
      <c r="DTX34"/>
      <c r="DTY34"/>
      <c r="DTZ34"/>
      <c r="DUA34"/>
      <c r="DUB34"/>
      <c r="DUC34"/>
      <c r="DUD34"/>
      <c r="DUE34"/>
      <c r="DUF34"/>
      <c r="DUG34"/>
      <c r="DUH34"/>
      <c r="DUI34"/>
      <c r="DUJ34"/>
      <c r="DUK34"/>
      <c r="DUL34"/>
      <c r="DUM34"/>
      <c r="DUN34"/>
      <c r="DUO34"/>
      <c r="DUP34"/>
      <c r="DUQ34"/>
      <c r="DUR34"/>
      <c r="DUS34"/>
      <c r="DUT34"/>
      <c r="DUU34"/>
      <c r="DUV34"/>
      <c r="DUW34"/>
      <c r="DUX34"/>
      <c r="DUY34"/>
      <c r="DUZ34"/>
      <c r="DVA34"/>
      <c r="DVB34"/>
      <c r="DVC34"/>
      <c r="DVD34"/>
      <c r="DVE34"/>
      <c r="DVF34"/>
      <c r="DVG34"/>
      <c r="DVH34"/>
      <c r="DVI34"/>
      <c r="DVJ34"/>
      <c r="DVK34"/>
      <c r="DVL34"/>
      <c r="DVM34"/>
      <c r="DVN34"/>
      <c r="DVO34"/>
      <c r="DVP34"/>
      <c r="DVQ34"/>
      <c r="DVR34"/>
      <c r="DVS34"/>
      <c r="DVT34"/>
      <c r="DVU34"/>
      <c r="DVV34"/>
      <c r="DVW34"/>
      <c r="DVX34"/>
      <c r="DVY34"/>
      <c r="DVZ34"/>
      <c r="DWA34"/>
      <c r="DWB34"/>
      <c r="DWC34"/>
      <c r="DWD34"/>
      <c r="DWE34"/>
      <c r="DWF34"/>
      <c r="DWG34"/>
      <c r="DWH34"/>
      <c r="DWI34"/>
      <c r="DWJ34"/>
      <c r="DWK34"/>
      <c r="DWL34"/>
      <c r="DWM34"/>
      <c r="DWN34"/>
      <c r="DWO34"/>
      <c r="DWP34"/>
      <c r="DWQ34"/>
      <c r="DWR34"/>
      <c r="DWS34"/>
      <c r="DWT34"/>
      <c r="DWU34"/>
      <c r="DWV34"/>
      <c r="DWW34"/>
      <c r="DWX34"/>
      <c r="DWY34"/>
      <c r="DWZ34"/>
      <c r="DXA34"/>
      <c r="DXB34"/>
      <c r="DXC34"/>
      <c r="DXD34"/>
      <c r="DXE34"/>
      <c r="DXF34"/>
      <c r="DXG34"/>
      <c r="DXH34"/>
      <c r="DXI34"/>
      <c r="DXJ34"/>
      <c r="DXK34"/>
      <c r="DXL34"/>
      <c r="DXM34"/>
      <c r="DXN34"/>
      <c r="DXO34"/>
      <c r="DXP34"/>
      <c r="DXQ34"/>
      <c r="DXR34"/>
      <c r="DXS34"/>
      <c r="DXT34"/>
      <c r="DXU34"/>
      <c r="DXV34"/>
      <c r="DXW34"/>
      <c r="DXX34"/>
      <c r="DXY34"/>
      <c r="DXZ34"/>
      <c r="DYA34"/>
      <c r="DYB34"/>
      <c r="DYC34"/>
      <c r="DYD34"/>
      <c r="DYE34"/>
      <c r="DYF34"/>
      <c r="DYG34"/>
      <c r="DYH34"/>
      <c r="DYI34"/>
      <c r="DYJ34"/>
      <c r="DYK34"/>
      <c r="DYL34"/>
      <c r="DYM34"/>
      <c r="DYN34"/>
      <c r="DYO34"/>
      <c r="DYP34"/>
      <c r="DYQ34"/>
      <c r="DYR34"/>
      <c r="DYS34"/>
      <c r="DYT34"/>
      <c r="DYU34"/>
      <c r="DYV34"/>
      <c r="DYW34"/>
      <c r="DYX34"/>
      <c r="DYY34"/>
      <c r="DYZ34"/>
      <c r="DZA34"/>
      <c r="DZB34"/>
      <c r="DZC34"/>
      <c r="DZD34"/>
      <c r="DZE34"/>
      <c r="DZF34"/>
      <c r="DZG34"/>
      <c r="DZH34"/>
      <c r="DZI34"/>
      <c r="DZJ34"/>
      <c r="DZK34"/>
      <c r="DZL34"/>
      <c r="DZM34"/>
      <c r="DZN34"/>
      <c r="DZO34"/>
      <c r="DZP34"/>
      <c r="DZQ34"/>
      <c r="DZR34"/>
      <c r="DZS34"/>
      <c r="DZT34"/>
      <c r="DZU34"/>
      <c r="DZV34"/>
      <c r="DZW34"/>
      <c r="DZX34"/>
      <c r="DZY34"/>
      <c r="DZZ34"/>
      <c r="EAA34"/>
      <c r="EAB34"/>
      <c r="EAC34"/>
      <c r="EAD34"/>
      <c r="EAE34"/>
      <c r="EAF34"/>
      <c r="EAG34"/>
      <c r="EAH34"/>
      <c r="EAI34"/>
      <c r="EAJ34"/>
      <c r="EAK34"/>
      <c r="EAL34"/>
      <c r="EAM34"/>
      <c r="EAN34"/>
      <c r="EAO34"/>
      <c r="EAP34"/>
      <c r="EAQ34"/>
      <c r="EAR34"/>
      <c r="EAS34"/>
      <c r="EAT34"/>
      <c r="EAU34"/>
      <c r="EAV34"/>
      <c r="EAW34"/>
      <c r="EAX34"/>
      <c r="EAY34"/>
      <c r="EAZ34"/>
      <c r="EBA34"/>
      <c r="EBB34"/>
      <c r="EBC34"/>
      <c r="EBD34"/>
      <c r="EBE34"/>
      <c r="EBF34"/>
      <c r="EBG34"/>
      <c r="EBH34"/>
      <c r="EBI34"/>
      <c r="EBJ34"/>
      <c r="EBK34"/>
      <c r="EBL34"/>
      <c r="EBM34"/>
      <c r="EBN34"/>
      <c r="EBO34"/>
      <c r="EBP34"/>
      <c r="EBQ34"/>
      <c r="EBR34"/>
      <c r="EBS34"/>
      <c r="EBT34"/>
      <c r="EBU34"/>
      <c r="EBV34"/>
      <c r="EBW34"/>
      <c r="EBX34"/>
      <c r="EBY34"/>
      <c r="EBZ34"/>
      <c r="ECA34"/>
      <c r="ECB34"/>
      <c r="ECC34"/>
      <c r="ECD34"/>
      <c r="ECE34"/>
      <c r="ECF34"/>
      <c r="ECG34"/>
      <c r="ECH34"/>
      <c r="ECI34"/>
      <c r="ECJ34"/>
      <c r="ECK34"/>
      <c r="ECL34"/>
      <c r="ECM34"/>
      <c r="ECN34"/>
      <c r="ECO34"/>
      <c r="ECP34"/>
      <c r="ECQ34"/>
      <c r="ECR34"/>
      <c r="ECS34"/>
      <c r="ECT34"/>
      <c r="ECU34"/>
      <c r="ECV34"/>
      <c r="ECW34"/>
      <c r="ECX34"/>
      <c r="ECY34"/>
      <c r="ECZ34"/>
      <c r="EDA34"/>
      <c r="EDB34"/>
      <c r="EDC34"/>
      <c r="EDD34"/>
      <c r="EDE34"/>
      <c r="EDF34"/>
      <c r="EDG34"/>
      <c r="EDH34"/>
      <c r="EDI34"/>
      <c r="EDJ34"/>
      <c r="EDK34"/>
      <c r="EDL34"/>
      <c r="EDM34"/>
      <c r="EDN34"/>
      <c r="EDO34"/>
      <c r="EDP34"/>
      <c r="EDQ34"/>
      <c r="EDR34"/>
      <c r="EDS34"/>
      <c r="EDT34"/>
      <c r="EDU34"/>
      <c r="EDV34"/>
      <c r="EDW34"/>
      <c r="EDX34"/>
      <c r="EDY34"/>
      <c r="EDZ34"/>
      <c r="EEA34"/>
      <c r="EEB34"/>
      <c r="EEC34"/>
      <c r="EED34"/>
      <c r="EEE34"/>
      <c r="EEF34"/>
      <c r="EEG34"/>
      <c r="EEH34"/>
      <c r="EEI34"/>
      <c r="EEJ34"/>
      <c r="EEK34"/>
      <c r="EEL34"/>
      <c r="EEM34"/>
      <c r="EEN34"/>
      <c r="EEO34"/>
      <c r="EEP34"/>
      <c r="EEQ34"/>
      <c r="EER34"/>
      <c r="EES34"/>
      <c r="EET34"/>
      <c r="EEU34"/>
      <c r="EEV34"/>
      <c r="EEW34"/>
      <c r="EEX34"/>
      <c r="EEY34"/>
      <c r="EEZ34"/>
      <c r="EFA34"/>
      <c r="EFB34"/>
      <c r="EFC34"/>
      <c r="EFD34"/>
      <c r="EFE34"/>
      <c r="EFF34"/>
      <c r="EFG34"/>
      <c r="EFH34"/>
      <c r="EFI34"/>
      <c r="EFJ34"/>
      <c r="EFK34"/>
      <c r="EFL34"/>
      <c r="EFM34"/>
      <c r="EFN34"/>
      <c r="EFO34"/>
      <c r="EFP34"/>
      <c r="EFQ34"/>
      <c r="EFR34"/>
      <c r="EFS34"/>
      <c r="EFT34"/>
      <c r="EFU34"/>
      <c r="EFV34"/>
      <c r="EFW34"/>
      <c r="EFX34"/>
      <c r="EFY34"/>
      <c r="EFZ34"/>
      <c r="EGA34"/>
      <c r="EGB34"/>
      <c r="EGC34"/>
      <c r="EGD34"/>
      <c r="EGE34"/>
      <c r="EGF34"/>
      <c r="EGG34"/>
      <c r="EGH34"/>
      <c r="EGI34"/>
      <c r="EGJ34"/>
      <c r="EGK34"/>
      <c r="EGL34"/>
      <c r="EGM34"/>
      <c r="EGN34"/>
      <c r="EGO34"/>
      <c r="EGP34"/>
      <c r="EGQ34"/>
      <c r="EGR34"/>
      <c r="EGS34"/>
      <c r="EGT34"/>
      <c r="EGU34"/>
      <c r="EGV34"/>
      <c r="EGW34"/>
      <c r="EGX34"/>
      <c r="EGY34"/>
      <c r="EGZ34"/>
      <c r="EHA34"/>
      <c r="EHB34"/>
      <c r="EHC34"/>
      <c r="EHD34"/>
      <c r="EHE34"/>
      <c r="EHF34"/>
      <c r="EHG34"/>
      <c r="EHH34"/>
      <c r="EHI34"/>
      <c r="EHJ34"/>
      <c r="EHK34"/>
      <c r="EHL34"/>
      <c r="EHM34"/>
      <c r="EHN34"/>
      <c r="EHO34"/>
      <c r="EHP34"/>
      <c r="EHQ34"/>
      <c r="EHR34"/>
      <c r="EHS34"/>
      <c r="EHT34"/>
      <c r="EHU34"/>
      <c r="EHV34"/>
      <c r="EHW34"/>
      <c r="EHX34"/>
      <c r="EHY34"/>
      <c r="EHZ34"/>
      <c r="EIA34"/>
      <c r="EIB34"/>
      <c r="EIC34"/>
      <c r="EID34"/>
      <c r="EIE34"/>
      <c r="EIF34"/>
      <c r="EIG34"/>
      <c r="EIH34"/>
      <c r="EII34"/>
      <c r="EIJ34"/>
      <c r="EIK34"/>
      <c r="EIL34"/>
      <c r="EIM34"/>
      <c r="EIN34"/>
      <c r="EIO34"/>
      <c r="EIP34"/>
      <c r="EIQ34"/>
      <c r="EIR34"/>
      <c r="EIS34"/>
      <c r="EIT34"/>
      <c r="EIU34"/>
      <c r="EIV34"/>
      <c r="EIW34"/>
      <c r="EIX34"/>
      <c r="EIY34"/>
      <c r="EIZ34"/>
      <c r="EJA34"/>
      <c r="EJB34"/>
      <c r="EJC34"/>
      <c r="EJD34"/>
      <c r="EJE34"/>
      <c r="EJF34"/>
      <c r="EJG34"/>
      <c r="EJH34"/>
      <c r="EJI34"/>
      <c r="EJJ34"/>
      <c r="EJK34"/>
      <c r="EJL34"/>
      <c r="EJM34"/>
      <c r="EJN34"/>
      <c r="EJO34"/>
      <c r="EJP34"/>
      <c r="EJQ34"/>
      <c r="EJR34"/>
      <c r="EJS34"/>
      <c r="EJT34"/>
      <c r="EJU34"/>
      <c r="EJV34"/>
      <c r="EJW34"/>
      <c r="EJX34"/>
      <c r="EJY34"/>
      <c r="EJZ34"/>
      <c r="EKA34"/>
      <c r="EKB34"/>
      <c r="EKC34"/>
      <c r="EKD34"/>
      <c r="EKE34"/>
      <c r="EKF34"/>
      <c r="EKG34"/>
      <c r="EKH34"/>
      <c r="EKI34"/>
      <c r="EKJ34"/>
      <c r="EKK34"/>
      <c r="EKL34"/>
      <c r="EKM34"/>
      <c r="EKN34"/>
      <c r="EKO34"/>
      <c r="EKP34"/>
      <c r="EKQ34"/>
      <c r="EKR34"/>
      <c r="EKS34"/>
      <c r="EKT34"/>
      <c r="EKU34"/>
      <c r="EKV34"/>
      <c r="EKW34"/>
      <c r="EKX34"/>
      <c r="EKY34"/>
      <c r="EKZ34"/>
      <c r="ELA34"/>
      <c r="ELB34"/>
      <c r="ELC34"/>
      <c r="ELD34"/>
      <c r="ELE34"/>
      <c r="ELF34"/>
      <c r="ELG34"/>
      <c r="ELH34"/>
      <c r="ELI34"/>
      <c r="ELJ34"/>
      <c r="ELK34"/>
      <c r="ELL34"/>
      <c r="ELM34"/>
      <c r="ELN34"/>
      <c r="ELO34"/>
      <c r="ELP34"/>
      <c r="ELQ34"/>
      <c r="ELR34"/>
      <c r="ELS34"/>
      <c r="ELT34"/>
      <c r="ELU34"/>
      <c r="ELV34"/>
      <c r="ELW34"/>
      <c r="ELX34"/>
      <c r="ELY34"/>
      <c r="ELZ34"/>
      <c r="EMA34"/>
      <c r="EMB34"/>
      <c r="EMC34"/>
      <c r="EMD34"/>
      <c r="EME34"/>
      <c r="EMF34"/>
      <c r="EMG34"/>
      <c r="EMH34"/>
      <c r="EMI34"/>
      <c r="EMJ34"/>
      <c r="EMK34"/>
      <c r="EML34"/>
      <c r="EMM34"/>
      <c r="EMN34"/>
      <c r="EMO34"/>
      <c r="EMP34"/>
      <c r="EMQ34"/>
      <c r="EMR34"/>
      <c r="EMS34"/>
      <c r="EMT34"/>
      <c r="EMU34"/>
      <c r="EMV34"/>
      <c r="EMW34"/>
      <c r="EMX34"/>
      <c r="EMY34"/>
      <c r="EMZ34"/>
      <c r="ENA34"/>
      <c r="ENB34"/>
      <c r="ENC34"/>
      <c r="END34"/>
      <c r="ENE34"/>
      <c r="ENF34"/>
      <c r="ENG34"/>
      <c r="ENH34"/>
      <c r="ENI34"/>
      <c r="ENJ34"/>
      <c r="ENK34"/>
      <c r="ENL34"/>
      <c r="ENM34"/>
      <c r="ENN34"/>
      <c r="ENO34"/>
      <c r="ENP34"/>
      <c r="ENQ34"/>
      <c r="ENR34"/>
      <c r="ENS34"/>
      <c r="ENT34"/>
      <c r="ENU34"/>
      <c r="ENV34"/>
      <c r="ENW34"/>
      <c r="ENX34"/>
      <c r="ENY34"/>
      <c r="ENZ34"/>
      <c r="EOA34"/>
      <c r="EOB34"/>
      <c r="EOC34"/>
      <c r="EOD34"/>
      <c r="EOE34"/>
      <c r="EOF34"/>
      <c r="EOG34"/>
      <c r="EOH34"/>
      <c r="EOI34"/>
      <c r="EOJ34"/>
      <c r="EOK34"/>
      <c r="EOL34"/>
      <c r="EOM34"/>
      <c r="EON34"/>
      <c r="EOO34"/>
      <c r="EOP34"/>
      <c r="EOQ34"/>
      <c r="EOR34"/>
      <c r="EOS34"/>
      <c r="EOT34"/>
      <c r="EOU34"/>
      <c r="EOV34"/>
      <c r="EOW34"/>
      <c r="EOX34"/>
      <c r="EOY34"/>
      <c r="EOZ34"/>
      <c r="EPA34"/>
      <c r="EPB34"/>
      <c r="EPC34"/>
      <c r="EPD34"/>
      <c r="EPE34"/>
      <c r="EPF34"/>
      <c r="EPG34"/>
      <c r="EPH34"/>
      <c r="EPI34"/>
      <c r="EPJ34"/>
      <c r="EPK34"/>
      <c r="EPL34"/>
      <c r="EPM34"/>
      <c r="EPN34"/>
      <c r="EPO34"/>
      <c r="EPP34"/>
      <c r="EPQ34"/>
      <c r="EPR34"/>
      <c r="EPS34"/>
      <c r="EPT34"/>
      <c r="EPU34"/>
      <c r="EPV34"/>
      <c r="EPW34"/>
      <c r="EPX34"/>
      <c r="EPY34"/>
      <c r="EPZ34"/>
      <c r="EQA34"/>
      <c r="EQB34"/>
      <c r="EQC34"/>
      <c r="EQD34"/>
      <c r="EQE34"/>
      <c r="EQF34"/>
      <c r="EQG34"/>
      <c r="EQH34"/>
      <c r="EQI34"/>
      <c r="EQJ34"/>
      <c r="EQK34"/>
      <c r="EQL34"/>
      <c r="EQM34"/>
      <c r="EQN34"/>
      <c r="EQO34"/>
      <c r="EQP34"/>
      <c r="EQQ34"/>
      <c r="EQR34"/>
      <c r="EQS34"/>
      <c r="EQT34"/>
      <c r="EQU34"/>
      <c r="EQV34"/>
      <c r="EQW34"/>
      <c r="EQX34"/>
      <c r="EQY34"/>
      <c r="EQZ34"/>
      <c r="ERA34"/>
      <c r="ERB34"/>
      <c r="ERC34"/>
      <c r="ERD34"/>
      <c r="ERE34"/>
      <c r="ERF34"/>
      <c r="ERG34"/>
      <c r="ERH34"/>
      <c r="ERI34"/>
      <c r="ERJ34"/>
      <c r="ERK34"/>
      <c r="ERL34"/>
      <c r="ERM34"/>
      <c r="ERN34"/>
      <c r="ERO34"/>
      <c r="ERP34"/>
      <c r="ERQ34"/>
      <c r="ERR34"/>
      <c r="ERS34"/>
      <c r="ERT34"/>
      <c r="ERU34"/>
      <c r="ERV34"/>
      <c r="ERW34"/>
      <c r="ERX34"/>
      <c r="ERY34"/>
      <c r="ERZ34"/>
      <c r="ESA34"/>
      <c r="ESB34"/>
      <c r="ESC34"/>
      <c r="ESD34"/>
      <c r="ESE34"/>
      <c r="ESF34"/>
      <c r="ESG34"/>
      <c r="ESH34"/>
      <c r="ESI34"/>
      <c r="ESJ34"/>
      <c r="ESK34"/>
      <c r="ESL34"/>
      <c r="ESM34"/>
      <c r="ESN34"/>
      <c r="ESO34"/>
      <c r="ESP34"/>
      <c r="ESQ34"/>
      <c r="ESR34"/>
      <c r="ESS34"/>
      <c r="EST34"/>
      <c r="ESU34"/>
      <c r="ESV34"/>
      <c r="ESW34"/>
      <c r="ESX34"/>
      <c r="ESY34"/>
      <c r="ESZ34"/>
      <c r="ETA34"/>
      <c r="ETB34"/>
      <c r="ETC34"/>
      <c r="ETD34"/>
      <c r="ETE34"/>
      <c r="ETF34"/>
      <c r="ETG34"/>
      <c r="ETH34"/>
      <c r="ETI34"/>
      <c r="ETJ34"/>
      <c r="ETK34"/>
      <c r="ETL34"/>
      <c r="ETM34"/>
      <c r="ETN34"/>
      <c r="ETO34"/>
      <c r="ETP34"/>
      <c r="ETQ34"/>
      <c r="ETR34"/>
      <c r="ETS34"/>
      <c r="ETT34"/>
      <c r="ETU34"/>
      <c r="ETV34"/>
      <c r="ETW34"/>
      <c r="ETX34"/>
      <c r="ETY34"/>
      <c r="ETZ34"/>
      <c r="EUA34"/>
      <c r="EUB34"/>
      <c r="EUC34"/>
      <c r="EUD34"/>
      <c r="EUE34"/>
      <c r="EUF34"/>
      <c r="EUG34"/>
      <c r="EUH34"/>
      <c r="EUI34"/>
      <c r="EUJ34"/>
      <c r="EUK34"/>
      <c r="EUL34"/>
      <c r="EUM34"/>
      <c r="EUN34"/>
      <c r="EUO34"/>
      <c r="EUP34"/>
      <c r="EUQ34"/>
      <c r="EUR34"/>
      <c r="EUS34"/>
      <c r="EUT34"/>
      <c r="EUU34"/>
      <c r="EUV34"/>
      <c r="EUW34"/>
      <c r="EUX34"/>
      <c r="EUY34"/>
      <c r="EUZ34"/>
      <c r="EVA34"/>
      <c r="EVB34"/>
      <c r="EVC34"/>
      <c r="EVD34"/>
      <c r="EVE34"/>
      <c r="EVF34"/>
      <c r="EVG34"/>
      <c r="EVH34"/>
      <c r="EVI34"/>
      <c r="EVJ34"/>
      <c r="EVK34"/>
      <c r="EVL34"/>
      <c r="EVM34"/>
      <c r="EVN34"/>
      <c r="EVO34"/>
      <c r="EVP34"/>
      <c r="EVQ34"/>
      <c r="EVR34"/>
      <c r="EVS34"/>
      <c r="EVT34"/>
      <c r="EVU34"/>
      <c r="EVV34"/>
      <c r="EVW34"/>
      <c r="EVX34"/>
      <c r="EVY34"/>
      <c r="EVZ34"/>
      <c r="EWA34"/>
      <c r="EWB34"/>
      <c r="EWC34"/>
      <c r="EWD34"/>
      <c r="EWE34"/>
      <c r="EWF34"/>
      <c r="EWG34"/>
      <c r="EWH34"/>
      <c r="EWI34"/>
      <c r="EWJ34"/>
      <c r="EWK34"/>
      <c r="EWL34"/>
      <c r="EWM34"/>
      <c r="EWN34"/>
      <c r="EWO34"/>
      <c r="EWP34"/>
      <c r="EWQ34"/>
      <c r="EWR34"/>
      <c r="EWS34"/>
      <c r="EWT34"/>
      <c r="EWU34"/>
      <c r="EWV34"/>
      <c r="EWW34"/>
      <c r="EWX34"/>
      <c r="EWY34"/>
      <c r="EWZ34"/>
      <c r="EXA34"/>
      <c r="EXB34"/>
      <c r="EXC34"/>
      <c r="EXD34"/>
      <c r="EXE34"/>
      <c r="EXF34"/>
      <c r="EXG34"/>
      <c r="EXH34"/>
      <c r="EXI34"/>
      <c r="EXJ34"/>
      <c r="EXK34"/>
      <c r="EXL34"/>
      <c r="EXM34"/>
      <c r="EXN34"/>
      <c r="EXO34"/>
      <c r="EXP34"/>
      <c r="EXQ34"/>
      <c r="EXR34"/>
      <c r="EXS34"/>
      <c r="EXT34"/>
      <c r="EXU34"/>
      <c r="EXV34"/>
      <c r="EXW34"/>
      <c r="EXX34"/>
      <c r="EXY34"/>
      <c r="EXZ34"/>
      <c r="EYA34"/>
      <c r="EYB34"/>
      <c r="EYC34"/>
      <c r="EYD34"/>
      <c r="EYE34"/>
      <c r="EYF34"/>
      <c r="EYG34"/>
      <c r="EYH34"/>
      <c r="EYI34"/>
      <c r="EYJ34"/>
      <c r="EYK34"/>
      <c r="EYL34"/>
      <c r="EYM34"/>
      <c r="EYN34"/>
      <c r="EYO34"/>
      <c r="EYP34"/>
      <c r="EYQ34"/>
      <c r="EYR34"/>
      <c r="EYS34"/>
      <c r="EYT34"/>
      <c r="EYU34"/>
      <c r="EYV34"/>
      <c r="EYW34"/>
      <c r="EYX34"/>
      <c r="EYY34"/>
      <c r="EYZ34"/>
      <c r="EZA34"/>
      <c r="EZB34"/>
      <c r="EZC34"/>
      <c r="EZD34"/>
      <c r="EZE34"/>
      <c r="EZF34"/>
      <c r="EZG34"/>
      <c r="EZH34"/>
      <c r="EZI34"/>
      <c r="EZJ34"/>
      <c r="EZK34"/>
      <c r="EZL34"/>
      <c r="EZM34"/>
      <c r="EZN34"/>
      <c r="EZO34"/>
      <c r="EZP34"/>
      <c r="EZQ34"/>
      <c r="EZR34"/>
      <c r="EZS34"/>
      <c r="EZT34"/>
      <c r="EZU34"/>
      <c r="EZV34"/>
      <c r="EZW34"/>
      <c r="EZX34"/>
      <c r="EZY34"/>
      <c r="EZZ34"/>
      <c r="FAA34"/>
      <c r="FAB34"/>
      <c r="FAC34"/>
      <c r="FAD34"/>
      <c r="FAE34"/>
      <c r="FAF34"/>
      <c r="FAG34"/>
      <c r="FAH34"/>
      <c r="FAI34"/>
      <c r="FAJ34"/>
      <c r="FAK34"/>
      <c r="FAL34"/>
      <c r="FAM34"/>
      <c r="FAN34"/>
      <c r="FAO34"/>
      <c r="FAP34"/>
      <c r="FAQ34"/>
      <c r="FAR34"/>
      <c r="FAS34"/>
      <c r="FAT34"/>
      <c r="FAU34"/>
      <c r="FAV34"/>
      <c r="FAW34"/>
      <c r="FAX34"/>
      <c r="FAY34"/>
      <c r="FAZ34"/>
      <c r="FBA34"/>
      <c r="FBB34"/>
      <c r="FBC34"/>
      <c r="FBD34"/>
      <c r="FBE34"/>
      <c r="FBF34"/>
      <c r="FBG34"/>
      <c r="FBH34"/>
      <c r="FBI34"/>
      <c r="FBJ34"/>
      <c r="FBK34"/>
      <c r="FBL34"/>
      <c r="FBM34"/>
      <c r="FBN34"/>
      <c r="FBO34"/>
      <c r="FBP34"/>
      <c r="FBQ34"/>
      <c r="FBR34"/>
      <c r="FBS34"/>
      <c r="FBT34"/>
      <c r="FBU34"/>
      <c r="FBV34"/>
      <c r="FBW34"/>
      <c r="FBX34"/>
      <c r="FBY34"/>
      <c r="FBZ34"/>
      <c r="FCA34"/>
      <c r="FCB34"/>
      <c r="FCC34"/>
      <c r="FCD34"/>
      <c r="FCE34"/>
      <c r="FCF34"/>
      <c r="FCG34"/>
      <c r="FCH34"/>
      <c r="FCI34"/>
      <c r="FCJ34"/>
      <c r="FCK34"/>
      <c r="FCL34"/>
      <c r="FCM34"/>
      <c r="FCN34"/>
      <c r="FCO34"/>
      <c r="FCP34"/>
      <c r="FCQ34"/>
      <c r="FCR34"/>
      <c r="FCS34"/>
      <c r="FCT34"/>
      <c r="FCU34"/>
      <c r="FCV34"/>
      <c r="FCW34"/>
      <c r="FCX34"/>
      <c r="FCY34"/>
      <c r="FCZ34"/>
      <c r="FDA34"/>
      <c r="FDB34"/>
      <c r="FDC34"/>
      <c r="FDD34"/>
      <c r="FDE34"/>
      <c r="FDF34"/>
      <c r="FDG34"/>
      <c r="FDH34"/>
      <c r="FDI34"/>
      <c r="FDJ34"/>
      <c r="FDK34"/>
      <c r="FDL34"/>
      <c r="FDM34"/>
      <c r="FDN34"/>
      <c r="FDO34"/>
      <c r="FDP34"/>
      <c r="FDQ34"/>
      <c r="FDR34"/>
      <c r="FDS34"/>
      <c r="FDT34"/>
      <c r="FDU34"/>
      <c r="FDV34"/>
      <c r="FDW34"/>
      <c r="FDX34"/>
      <c r="FDY34"/>
      <c r="FDZ34"/>
      <c r="FEA34"/>
      <c r="FEB34"/>
      <c r="FEC34"/>
      <c r="FED34"/>
      <c r="FEE34"/>
      <c r="FEF34"/>
      <c r="FEG34"/>
      <c r="FEH34"/>
      <c r="FEI34"/>
      <c r="FEJ34"/>
      <c r="FEK34"/>
      <c r="FEL34"/>
      <c r="FEM34"/>
      <c r="FEN34"/>
      <c r="FEO34"/>
      <c r="FEP34"/>
      <c r="FEQ34"/>
      <c r="FER34"/>
      <c r="FES34"/>
      <c r="FET34"/>
      <c r="FEU34"/>
      <c r="FEV34"/>
      <c r="FEW34"/>
      <c r="FEX34"/>
      <c r="FEY34"/>
      <c r="FEZ34"/>
      <c r="FFA34"/>
      <c r="FFB34"/>
      <c r="FFC34"/>
      <c r="FFD34"/>
      <c r="FFE34"/>
      <c r="FFF34"/>
      <c r="FFG34"/>
      <c r="FFH34"/>
      <c r="FFI34"/>
      <c r="FFJ34"/>
      <c r="FFK34"/>
      <c r="FFL34"/>
      <c r="FFM34"/>
      <c r="FFN34"/>
      <c r="FFO34"/>
      <c r="FFP34"/>
      <c r="FFQ34"/>
      <c r="FFR34"/>
      <c r="FFS34"/>
      <c r="FFT34"/>
      <c r="FFU34"/>
      <c r="FFV34"/>
      <c r="FFW34"/>
      <c r="FFX34"/>
      <c r="FFY34"/>
      <c r="FFZ34"/>
      <c r="FGA34"/>
      <c r="FGB34"/>
      <c r="FGC34"/>
      <c r="FGD34"/>
      <c r="FGE34"/>
      <c r="FGF34"/>
      <c r="FGG34"/>
      <c r="FGH34"/>
      <c r="FGI34"/>
      <c r="FGJ34"/>
      <c r="FGK34"/>
      <c r="FGL34"/>
      <c r="FGM34"/>
      <c r="FGN34"/>
      <c r="FGO34"/>
      <c r="FGP34"/>
      <c r="FGQ34"/>
      <c r="FGR34"/>
      <c r="FGS34"/>
      <c r="FGT34"/>
      <c r="FGU34"/>
      <c r="FGV34"/>
      <c r="FGW34"/>
      <c r="FGX34"/>
      <c r="FGY34"/>
      <c r="FGZ34"/>
      <c r="FHA34"/>
      <c r="FHB34"/>
      <c r="FHC34"/>
      <c r="FHD34"/>
      <c r="FHE34"/>
      <c r="FHF34"/>
      <c r="FHG34"/>
      <c r="FHH34"/>
      <c r="FHI34"/>
      <c r="FHJ34"/>
      <c r="FHK34"/>
      <c r="FHL34"/>
      <c r="FHM34"/>
      <c r="FHN34"/>
      <c r="FHO34"/>
      <c r="FHP34"/>
      <c r="FHQ34"/>
      <c r="FHR34"/>
      <c r="FHS34"/>
      <c r="FHT34"/>
      <c r="FHU34"/>
      <c r="FHV34"/>
      <c r="FHW34"/>
      <c r="FHX34"/>
      <c r="FHY34"/>
      <c r="FHZ34"/>
      <c r="FIA34"/>
      <c r="FIB34"/>
      <c r="FIC34"/>
      <c r="FID34"/>
      <c r="FIE34"/>
      <c r="FIF34"/>
      <c r="FIG34"/>
      <c r="FIH34"/>
      <c r="FII34"/>
      <c r="FIJ34"/>
      <c r="FIK34"/>
      <c r="FIL34"/>
      <c r="FIM34"/>
      <c r="FIN34"/>
      <c r="FIO34"/>
      <c r="FIP34"/>
      <c r="FIQ34"/>
      <c r="FIR34"/>
      <c r="FIS34"/>
      <c r="FIT34"/>
      <c r="FIU34"/>
      <c r="FIV34"/>
      <c r="FIW34"/>
      <c r="FIX34"/>
      <c r="FIY34"/>
      <c r="FIZ34"/>
      <c r="FJA34"/>
      <c r="FJB34"/>
      <c r="FJC34"/>
      <c r="FJD34"/>
      <c r="FJE34"/>
      <c r="FJF34"/>
      <c r="FJG34"/>
      <c r="FJH34"/>
      <c r="FJI34"/>
      <c r="FJJ34"/>
      <c r="FJK34"/>
      <c r="FJL34"/>
      <c r="FJM34"/>
      <c r="FJN34"/>
      <c r="FJO34"/>
      <c r="FJP34"/>
      <c r="FJQ34"/>
      <c r="FJR34"/>
      <c r="FJS34"/>
      <c r="FJT34"/>
      <c r="FJU34"/>
      <c r="FJV34"/>
      <c r="FJW34"/>
      <c r="FJX34"/>
      <c r="FJY34"/>
      <c r="FJZ34"/>
      <c r="FKA34"/>
      <c r="FKB34"/>
      <c r="FKC34"/>
      <c r="FKD34"/>
      <c r="FKE34"/>
      <c r="FKF34"/>
      <c r="FKG34"/>
      <c r="FKH34"/>
      <c r="FKI34"/>
      <c r="FKJ34"/>
      <c r="FKK34"/>
      <c r="FKL34"/>
      <c r="FKM34"/>
      <c r="FKN34"/>
      <c r="FKO34"/>
      <c r="FKP34"/>
      <c r="FKQ34"/>
      <c r="FKR34"/>
      <c r="FKS34"/>
      <c r="FKT34"/>
      <c r="FKU34"/>
      <c r="FKV34"/>
      <c r="FKW34"/>
      <c r="FKX34"/>
      <c r="FKY34"/>
      <c r="FKZ34"/>
      <c r="FLA34"/>
      <c r="FLB34"/>
      <c r="FLC34"/>
      <c r="FLD34"/>
      <c r="FLE34"/>
      <c r="FLF34"/>
      <c r="FLG34"/>
      <c r="FLH34"/>
      <c r="FLI34"/>
      <c r="FLJ34"/>
      <c r="FLK34"/>
      <c r="FLL34"/>
      <c r="FLM34"/>
      <c r="FLN34"/>
      <c r="FLO34"/>
      <c r="FLP34"/>
      <c r="FLQ34"/>
      <c r="FLR34"/>
      <c r="FLS34"/>
      <c r="FLT34"/>
      <c r="FLU34"/>
      <c r="FLV34"/>
      <c r="FLW34"/>
      <c r="FLX34"/>
      <c r="FLY34"/>
      <c r="FLZ34"/>
      <c r="FMA34"/>
      <c r="FMB34"/>
      <c r="FMC34"/>
      <c r="FMD34"/>
      <c r="FME34"/>
      <c r="FMF34"/>
      <c r="FMG34"/>
      <c r="FMH34"/>
      <c r="FMI34"/>
      <c r="FMJ34"/>
      <c r="FMK34"/>
      <c r="FML34"/>
      <c r="FMM34"/>
      <c r="FMN34"/>
      <c r="FMO34"/>
      <c r="FMP34"/>
      <c r="FMQ34"/>
      <c r="FMR34"/>
      <c r="FMS34"/>
      <c r="FMT34"/>
      <c r="FMU34"/>
      <c r="FMV34"/>
      <c r="FMW34"/>
      <c r="FMX34"/>
      <c r="FMY34"/>
      <c r="FMZ34"/>
      <c r="FNA34"/>
      <c r="FNB34"/>
      <c r="FNC34"/>
      <c r="FND34"/>
      <c r="FNE34"/>
      <c r="FNF34"/>
      <c r="FNG34"/>
      <c r="FNH34"/>
      <c r="FNI34"/>
      <c r="FNJ34"/>
      <c r="FNK34"/>
      <c r="FNL34"/>
      <c r="FNM34"/>
      <c r="FNN34"/>
      <c r="FNO34"/>
      <c r="FNP34"/>
      <c r="FNQ34"/>
      <c r="FNR34"/>
      <c r="FNS34"/>
      <c r="FNT34"/>
      <c r="FNU34"/>
      <c r="FNV34"/>
      <c r="FNW34"/>
      <c r="FNX34"/>
      <c r="FNY34"/>
      <c r="FNZ34"/>
      <c r="FOA34"/>
      <c r="FOB34"/>
      <c r="FOC34"/>
      <c r="FOD34"/>
      <c r="FOE34"/>
      <c r="FOF34"/>
      <c r="FOG34"/>
      <c r="FOH34"/>
      <c r="FOI34"/>
      <c r="FOJ34"/>
      <c r="FOK34"/>
      <c r="FOL34"/>
      <c r="FOM34"/>
      <c r="FON34"/>
      <c r="FOO34"/>
      <c r="FOP34"/>
      <c r="FOQ34"/>
      <c r="FOR34"/>
      <c r="FOS34"/>
      <c r="FOT34"/>
      <c r="FOU34"/>
      <c r="FOV34"/>
      <c r="FOW34"/>
      <c r="FOX34"/>
      <c r="FOY34"/>
      <c r="FOZ34"/>
      <c r="FPA34"/>
      <c r="FPB34"/>
      <c r="FPC34"/>
      <c r="FPD34"/>
      <c r="FPE34"/>
      <c r="FPF34"/>
      <c r="FPG34"/>
      <c r="FPH34"/>
      <c r="FPI34"/>
      <c r="FPJ34"/>
      <c r="FPK34"/>
      <c r="FPL34"/>
      <c r="FPM34"/>
      <c r="FPN34"/>
      <c r="FPO34"/>
      <c r="FPP34"/>
      <c r="FPQ34"/>
      <c r="FPR34"/>
      <c r="FPS34"/>
      <c r="FPT34"/>
      <c r="FPU34"/>
      <c r="FPV34"/>
      <c r="FPW34"/>
      <c r="FPX34"/>
      <c r="FPY34"/>
      <c r="FPZ34"/>
      <c r="FQA34"/>
      <c r="FQB34"/>
      <c r="FQC34"/>
      <c r="FQD34"/>
      <c r="FQE34"/>
      <c r="FQF34"/>
      <c r="FQG34"/>
      <c r="FQH34"/>
      <c r="FQI34"/>
      <c r="FQJ34"/>
      <c r="FQK34"/>
      <c r="FQL34"/>
      <c r="FQM34"/>
      <c r="FQN34"/>
      <c r="FQO34"/>
      <c r="FQP34"/>
      <c r="FQQ34"/>
      <c r="FQR34"/>
      <c r="FQS34"/>
      <c r="FQT34"/>
      <c r="FQU34"/>
      <c r="FQV34"/>
      <c r="FQW34"/>
      <c r="FQX34"/>
      <c r="FQY34"/>
      <c r="FQZ34"/>
      <c r="FRA34"/>
      <c r="FRB34"/>
      <c r="FRC34"/>
      <c r="FRD34"/>
      <c r="FRE34"/>
      <c r="FRF34"/>
      <c r="FRG34"/>
      <c r="FRH34"/>
      <c r="FRI34"/>
      <c r="FRJ34"/>
      <c r="FRK34"/>
      <c r="FRL34"/>
      <c r="FRM34"/>
      <c r="FRN34"/>
      <c r="FRO34"/>
      <c r="FRP34"/>
      <c r="FRQ34"/>
      <c r="FRR34"/>
      <c r="FRS34"/>
      <c r="FRT34"/>
      <c r="FRU34"/>
      <c r="FRV34"/>
      <c r="FRW34"/>
      <c r="FRX34"/>
      <c r="FRY34"/>
      <c r="FRZ34"/>
      <c r="FSA34"/>
      <c r="FSB34"/>
      <c r="FSC34"/>
      <c r="FSD34"/>
      <c r="FSE34"/>
      <c r="FSF34"/>
      <c r="FSG34"/>
      <c r="FSH34"/>
      <c r="FSI34"/>
      <c r="FSJ34"/>
      <c r="FSK34"/>
      <c r="FSL34"/>
      <c r="FSM34"/>
      <c r="FSN34"/>
      <c r="FSO34"/>
      <c r="FSP34"/>
      <c r="FSQ34"/>
      <c r="FSR34"/>
      <c r="FSS34"/>
      <c r="FST34"/>
      <c r="FSU34"/>
      <c r="FSV34"/>
      <c r="FSW34"/>
      <c r="FSX34"/>
      <c r="FSY34"/>
      <c r="FSZ34"/>
      <c r="FTA34"/>
      <c r="FTB34"/>
      <c r="FTC34"/>
      <c r="FTD34"/>
      <c r="FTE34"/>
      <c r="FTF34"/>
      <c r="FTG34"/>
      <c r="FTH34"/>
      <c r="FTI34"/>
      <c r="FTJ34"/>
      <c r="FTK34"/>
      <c r="FTL34"/>
      <c r="FTM34"/>
      <c r="FTN34"/>
      <c r="FTO34"/>
      <c r="FTP34"/>
      <c r="FTQ34"/>
      <c r="FTR34"/>
      <c r="FTS34"/>
      <c r="FTT34"/>
      <c r="FTU34"/>
      <c r="FTV34"/>
      <c r="FTW34"/>
      <c r="FTX34"/>
      <c r="FTY34"/>
      <c r="FTZ34"/>
      <c r="FUA34"/>
      <c r="FUB34"/>
      <c r="FUC34"/>
      <c r="FUD34"/>
      <c r="FUE34"/>
      <c r="FUF34"/>
      <c r="FUG34"/>
      <c r="FUH34"/>
      <c r="FUI34"/>
      <c r="FUJ34"/>
      <c r="FUK34"/>
      <c r="FUL34"/>
      <c r="FUM34"/>
      <c r="FUN34"/>
      <c r="FUO34"/>
      <c r="FUP34"/>
      <c r="FUQ34"/>
      <c r="FUR34"/>
      <c r="FUS34"/>
      <c r="FUT34"/>
      <c r="FUU34"/>
      <c r="FUV34"/>
      <c r="FUW34"/>
      <c r="FUX34"/>
      <c r="FUY34"/>
      <c r="FUZ34"/>
      <c r="FVA34"/>
      <c r="FVB34"/>
      <c r="FVC34"/>
      <c r="FVD34"/>
      <c r="FVE34"/>
      <c r="FVF34"/>
      <c r="FVG34"/>
      <c r="FVH34"/>
      <c r="FVI34"/>
      <c r="FVJ34"/>
      <c r="FVK34"/>
      <c r="FVL34"/>
      <c r="FVM34"/>
      <c r="FVN34"/>
      <c r="FVO34"/>
      <c r="FVP34"/>
      <c r="FVQ34"/>
      <c r="FVR34"/>
      <c r="FVS34"/>
      <c r="FVT34"/>
      <c r="FVU34"/>
      <c r="FVV34"/>
      <c r="FVW34"/>
      <c r="FVX34"/>
      <c r="FVY34"/>
      <c r="FVZ34"/>
      <c r="FWA34"/>
      <c r="FWB34"/>
      <c r="FWC34"/>
      <c r="FWD34"/>
      <c r="FWE34"/>
      <c r="FWF34"/>
      <c r="FWG34"/>
      <c r="FWH34"/>
      <c r="FWI34"/>
      <c r="FWJ34"/>
      <c r="FWK34"/>
      <c r="FWL34"/>
      <c r="FWM34"/>
      <c r="FWN34"/>
      <c r="FWO34"/>
      <c r="FWP34"/>
      <c r="FWQ34"/>
      <c r="FWR34"/>
      <c r="FWS34"/>
      <c r="FWT34"/>
      <c r="FWU34"/>
      <c r="FWV34"/>
      <c r="FWW34"/>
      <c r="FWX34"/>
      <c r="FWY34"/>
      <c r="FWZ34"/>
      <c r="FXA34"/>
      <c r="FXB34"/>
      <c r="FXC34"/>
      <c r="FXD34"/>
      <c r="FXE34"/>
      <c r="FXF34"/>
      <c r="FXG34"/>
      <c r="FXH34"/>
      <c r="FXI34"/>
      <c r="FXJ34"/>
      <c r="FXK34"/>
      <c r="FXL34"/>
      <c r="FXM34"/>
      <c r="FXN34"/>
      <c r="FXO34"/>
      <c r="FXP34"/>
      <c r="FXQ34"/>
      <c r="FXR34"/>
      <c r="FXS34"/>
      <c r="FXT34"/>
      <c r="FXU34"/>
      <c r="FXV34"/>
      <c r="FXW34"/>
      <c r="FXX34"/>
      <c r="FXY34"/>
      <c r="FXZ34"/>
      <c r="FYA34"/>
      <c r="FYB34"/>
      <c r="FYC34"/>
      <c r="FYD34"/>
      <c r="FYE34"/>
      <c r="FYF34"/>
      <c r="FYG34"/>
      <c r="FYH34"/>
      <c r="FYI34"/>
      <c r="FYJ34"/>
      <c r="FYK34"/>
      <c r="FYL34"/>
      <c r="FYM34"/>
      <c r="FYN34"/>
      <c r="FYO34"/>
      <c r="FYP34"/>
      <c r="FYQ34"/>
      <c r="FYR34"/>
      <c r="FYS34"/>
      <c r="FYT34"/>
      <c r="FYU34"/>
      <c r="FYV34"/>
      <c r="FYW34"/>
      <c r="FYX34"/>
      <c r="FYY34"/>
      <c r="FYZ34"/>
      <c r="FZA34"/>
      <c r="FZB34"/>
      <c r="FZC34"/>
      <c r="FZD34"/>
      <c r="FZE34"/>
      <c r="FZF34"/>
      <c r="FZG34"/>
      <c r="FZH34"/>
      <c r="FZI34"/>
      <c r="FZJ34"/>
      <c r="FZK34"/>
      <c r="FZL34"/>
      <c r="FZM34"/>
      <c r="FZN34"/>
      <c r="FZO34"/>
      <c r="FZP34"/>
      <c r="FZQ34"/>
      <c r="FZR34"/>
      <c r="FZS34"/>
      <c r="FZT34"/>
      <c r="FZU34"/>
      <c r="FZV34"/>
      <c r="FZW34"/>
      <c r="FZX34"/>
      <c r="FZY34"/>
      <c r="FZZ34"/>
      <c r="GAA34"/>
      <c r="GAB34"/>
      <c r="GAC34"/>
      <c r="GAD34"/>
      <c r="GAE34"/>
      <c r="GAF34"/>
      <c r="GAG34"/>
      <c r="GAH34"/>
      <c r="GAI34"/>
      <c r="GAJ34"/>
      <c r="GAK34"/>
      <c r="GAL34"/>
      <c r="GAM34"/>
      <c r="GAN34"/>
      <c r="GAO34"/>
      <c r="GAP34"/>
      <c r="GAQ34"/>
      <c r="GAR34"/>
      <c r="GAS34"/>
      <c r="GAT34"/>
      <c r="GAU34"/>
      <c r="GAV34"/>
      <c r="GAW34"/>
      <c r="GAX34"/>
      <c r="GAY34"/>
      <c r="GAZ34"/>
      <c r="GBA34"/>
      <c r="GBB34"/>
      <c r="GBC34"/>
      <c r="GBD34"/>
      <c r="GBE34"/>
      <c r="GBF34"/>
      <c r="GBG34"/>
      <c r="GBH34"/>
      <c r="GBI34"/>
      <c r="GBJ34"/>
      <c r="GBK34"/>
      <c r="GBL34"/>
      <c r="GBM34"/>
      <c r="GBN34"/>
      <c r="GBO34"/>
      <c r="GBP34"/>
      <c r="GBQ34"/>
      <c r="GBR34"/>
      <c r="GBS34"/>
      <c r="GBT34"/>
      <c r="GBU34"/>
      <c r="GBV34"/>
      <c r="GBW34"/>
      <c r="GBX34"/>
      <c r="GBY34"/>
      <c r="GBZ34"/>
      <c r="GCA34"/>
      <c r="GCB34"/>
      <c r="GCC34"/>
      <c r="GCD34"/>
      <c r="GCE34"/>
      <c r="GCF34"/>
      <c r="GCG34"/>
      <c r="GCH34"/>
      <c r="GCI34"/>
      <c r="GCJ34"/>
      <c r="GCK34"/>
      <c r="GCL34"/>
      <c r="GCM34"/>
      <c r="GCN34"/>
      <c r="GCO34"/>
      <c r="GCP34"/>
      <c r="GCQ34"/>
      <c r="GCR34"/>
      <c r="GCS34"/>
      <c r="GCT34"/>
      <c r="GCU34"/>
      <c r="GCV34"/>
      <c r="GCW34"/>
      <c r="GCX34"/>
      <c r="GCY34"/>
      <c r="GCZ34"/>
      <c r="GDA34"/>
      <c r="GDB34"/>
      <c r="GDC34"/>
      <c r="GDD34"/>
      <c r="GDE34"/>
      <c r="GDF34"/>
      <c r="GDG34"/>
      <c r="GDH34"/>
      <c r="GDI34"/>
      <c r="GDJ34"/>
      <c r="GDK34"/>
      <c r="GDL34"/>
      <c r="GDM34"/>
      <c r="GDN34"/>
      <c r="GDO34"/>
      <c r="GDP34"/>
      <c r="GDQ34"/>
      <c r="GDR34"/>
      <c r="GDS34"/>
      <c r="GDT34"/>
      <c r="GDU34"/>
      <c r="GDV34"/>
      <c r="GDW34"/>
      <c r="GDX34"/>
      <c r="GDY34"/>
      <c r="GDZ34"/>
      <c r="GEA34"/>
      <c r="GEB34"/>
      <c r="GEC34"/>
      <c r="GED34"/>
      <c r="GEE34"/>
      <c r="GEF34"/>
      <c r="GEG34"/>
      <c r="GEH34"/>
      <c r="GEI34"/>
      <c r="GEJ34"/>
      <c r="GEK34"/>
      <c r="GEL34"/>
      <c r="GEM34"/>
      <c r="GEN34"/>
      <c r="GEO34"/>
      <c r="GEP34"/>
      <c r="GEQ34"/>
      <c r="GER34"/>
      <c r="GES34"/>
      <c r="GET34"/>
      <c r="GEU34"/>
      <c r="GEV34"/>
      <c r="GEW34"/>
      <c r="GEX34"/>
      <c r="GEY34"/>
      <c r="GEZ34"/>
      <c r="GFA34"/>
      <c r="GFB34"/>
      <c r="GFC34"/>
      <c r="GFD34"/>
      <c r="GFE34"/>
      <c r="GFF34"/>
      <c r="GFG34"/>
      <c r="GFH34"/>
      <c r="GFI34"/>
      <c r="GFJ34"/>
      <c r="GFK34"/>
      <c r="GFL34"/>
      <c r="GFM34"/>
      <c r="GFN34"/>
      <c r="GFO34"/>
      <c r="GFP34"/>
      <c r="GFQ34"/>
      <c r="GFR34"/>
      <c r="GFS34"/>
      <c r="GFT34"/>
      <c r="GFU34"/>
      <c r="GFV34"/>
      <c r="GFW34"/>
      <c r="GFX34"/>
      <c r="GFY34"/>
      <c r="GFZ34"/>
      <c r="GGA34"/>
      <c r="GGB34"/>
      <c r="GGC34"/>
      <c r="GGD34"/>
      <c r="GGE34"/>
      <c r="GGF34"/>
      <c r="GGG34"/>
      <c r="GGH34"/>
      <c r="GGI34"/>
      <c r="GGJ34"/>
      <c r="GGK34"/>
      <c r="GGL34"/>
      <c r="GGM34"/>
      <c r="GGN34"/>
      <c r="GGO34"/>
      <c r="GGP34"/>
      <c r="GGQ34"/>
      <c r="GGR34"/>
      <c r="GGS34"/>
      <c r="GGT34"/>
      <c r="GGU34"/>
      <c r="GGV34"/>
      <c r="GGW34"/>
      <c r="GGX34"/>
      <c r="GGY34"/>
      <c r="GGZ34"/>
      <c r="GHA34"/>
      <c r="GHB34"/>
      <c r="GHC34"/>
      <c r="GHD34"/>
      <c r="GHE34"/>
      <c r="GHF34"/>
      <c r="GHG34"/>
      <c r="GHH34"/>
      <c r="GHI34"/>
      <c r="GHJ34"/>
      <c r="GHK34"/>
      <c r="GHL34"/>
      <c r="GHM34"/>
      <c r="GHN34"/>
      <c r="GHO34"/>
      <c r="GHP34"/>
      <c r="GHQ34"/>
      <c r="GHR34"/>
      <c r="GHS34"/>
      <c r="GHT34"/>
      <c r="GHU34"/>
      <c r="GHV34"/>
      <c r="GHW34"/>
      <c r="GHX34"/>
      <c r="GHY34"/>
      <c r="GHZ34"/>
      <c r="GIA34"/>
      <c r="GIB34"/>
      <c r="GIC34"/>
      <c r="GID34"/>
      <c r="GIE34"/>
      <c r="GIF34"/>
      <c r="GIG34"/>
      <c r="GIH34"/>
      <c r="GII34"/>
      <c r="GIJ34"/>
      <c r="GIK34"/>
      <c r="GIL34"/>
      <c r="GIM34"/>
      <c r="GIN34"/>
      <c r="GIO34"/>
      <c r="GIP34"/>
      <c r="GIQ34"/>
      <c r="GIR34"/>
      <c r="GIS34"/>
      <c r="GIT34"/>
      <c r="GIU34"/>
      <c r="GIV34"/>
      <c r="GIW34"/>
      <c r="GIX34"/>
      <c r="GIY34"/>
      <c r="GIZ34"/>
      <c r="GJA34"/>
      <c r="GJB34"/>
      <c r="GJC34"/>
      <c r="GJD34"/>
      <c r="GJE34"/>
      <c r="GJF34"/>
      <c r="GJG34"/>
      <c r="GJH34"/>
      <c r="GJI34"/>
      <c r="GJJ34"/>
      <c r="GJK34"/>
      <c r="GJL34"/>
      <c r="GJM34"/>
      <c r="GJN34"/>
      <c r="GJO34"/>
      <c r="GJP34"/>
      <c r="GJQ34"/>
      <c r="GJR34"/>
      <c r="GJS34"/>
      <c r="GJT34"/>
      <c r="GJU34"/>
      <c r="GJV34"/>
      <c r="GJW34"/>
      <c r="GJX34"/>
      <c r="GJY34"/>
      <c r="GJZ34"/>
      <c r="GKA34"/>
      <c r="GKB34"/>
      <c r="GKC34"/>
      <c r="GKD34"/>
      <c r="GKE34"/>
      <c r="GKF34"/>
      <c r="GKG34"/>
      <c r="GKH34"/>
      <c r="GKI34"/>
      <c r="GKJ34"/>
      <c r="GKK34"/>
      <c r="GKL34"/>
      <c r="GKM34"/>
      <c r="GKN34"/>
      <c r="GKO34"/>
      <c r="GKP34"/>
      <c r="GKQ34"/>
      <c r="GKR34"/>
      <c r="GKS34"/>
      <c r="GKT34"/>
      <c r="GKU34"/>
      <c r="GKV34"/>
      <c r="GKW34"/>
      <c r="GKX34"/>
      <c r="GKY34"/>
      <c r="GKZ34"/>
      <c r="GLA34"/>
      <c r="GLB34"/>
      <c r="GLC34"/>
      <c r="GLD34"/>
      <c r="GLE34"/>
      <c r="GLF34"/>
      <c r="GLG34"/>
      <c r="GLH34"/>
      <c r="GLI34"/>
      <c r="GLJ34"/>
      <c r="GLK34"/>
      <c r="GLL34"/>
      <c r="GLM34"/>
      <c r="GLN34"/>
      <c r="GLO34"/>
      <c r="GLP34"/>
      <c r="GLQ34"/>
      <c r="GLR34"/>
      <c r="GLS34"/>
      <c r="GLT34"/>
      <c r="GLU34"/>
      <c r="GLV34"/>
      <c r="GLW34"/>
      <c r="GLX34"/>
      <c r="GLY34"/>
      <c r="GLZ34"/>
      <c r="GMA34"/>
      <c r="GMB34"/>
      <c r="GMC34"/>
      <c r="GMD34"/>
      <c r="GME34"/>
      <c r="GMF34"/>
      <c r="GMG34"/>
      <c r="GMH34"/>
      <c r="GMI34"/>
      <c r="GMJ34"/>
      <c r="GMK34"/>
      <c r="GML34"/>
      <c r="GMM34"/>
      <c r="GMN34"/>
      <c r="GMO34"/>
      <c r="GMP34"/>
      <c r="GMQ34"/>
      <c r="GMR34"/>
      <c r="GMS34"/>
      <c r="GMT34"/>
      <c r="GMU34"/>
      <c r="GMV34"/>
      <c r="GMW34"/>
      <c r="GMX34"/>
      <c r="GMY34"/>
      <c r="GMZ34"/>
      <c r="GNA34"/>
      <c r="GNB34"/>
      <c r="GNC34"/>
      <c r="GND34"/>
      <c r="GNE34"/>
      <c r="GNF34"/>
      <c r="GNG34"/>
      <c r="GNH34"/>
      <c r="GNI34"/>
      <c r="GNJ34"/>
      <c r="GNK34"/>
      <c r="GNL34"/>
      <c r="GNM34"/>
      <c r="GNN34"/>
      <c r="GNO34"/>
      <c r="GNP34"/>
      <c r="GNQ34"/>
      <c r="GNR34"/>
      <c r="GNS34"/>
      <c r="GNT34"/>
      <c r="GNU34"/>
      <c r="GNV34"/>
      <c r="GNW34"/>
      <c r="GNX34"/>
      <c r="GNY34"/>
      <c r="GNZ34"/>
      <c r="GOA34"/>
      <c r="GOB34"/>
      <c r="GOC34"/>
      <c r="GOD34"/>
      <c r="GOE34"/>
      <c r="GOF34"/>
      <c r="GOG34"/>
      <c r="GOH34"/>
      <c r="GOI34"/>
      <c r="GOJ34"/>
      <c r="GOK34"/>
      <c r="GOL34"/>
      <c r="GOM34"/>
      <c r="GON34"/>
      <c r="GOO34"/>
      <c r="GOP34"/>
      <c r="GOQ34"/>
      <c r="GOR34"/>
      <c r="GOS34"/>
      <c r="GOT34"/>
      <c r="GOU34"/>
      <c r="GOV34"/>
      <c r="GOW34"/>
      <c r="GOX34"/>
      <c r="GOY34"/>
      <c r="GOZ34"/>
      <c r="GPA34"/>
      <c r="GPB34"/>
      <c r="GPC34"/>
      <c r="GPD34"/>
      <c r="GPE34"/>
      <c r="GPF34"/>
      <c r="GPG34"/>
      <c r="GPH34"/>
      <c r="GPI34"/>
      <c r="GPJ34"/>
      <c r="GPK34"/>
      <c r="GPL34"/>
      <c r="GPM34"/>
      <c r="GPN34"/>
      <c r="GPO34"/>
      <c r="GPP34"/>
      <c r="GPQ34"/>
      <c r="GPR34"/>
      <c r="GPS34"/>
      <c r="GPT34"/>
      <c r="GPU34"/>
      <c r="GPV34"/>
      <c r="GPW34"/>
      <c r="GPX34"/>
      <c r="GPY34"/>
      <c r="GPZ34"/>
      <c r="GQA34"/>
      <c r="GQB34"/>
      <c r="GQC34"/>
      <c r="GQD34"/>
      <c r="GQE34"/>
      <c r="GQF34"/>
      <c r="GQG34"/>
      <c r="GQH34"/>
      <c r="GQI34"/>
      <c r="GQJ34"/>
      <c r="GQK34"/>
      <c r="GQL34"/>
      <c r="GQM34"/>
      <c r="GQN34"/>
      <c r="GQO34"/>
      <c r="GQP34"/>
      <c r="GQQ34"/>
      <c r="GQR34"/>
      <c r="GQS34"/>
      <c r="GQT34"/>
      <c r="GQU34"/>
      <c r="GQV34"/>
      <c r="GQW34"/>
      <c r="GQX34"/>
      <c r="GQY34"/>
      <c r="GQZ34"/>
      <c r="GRA34"/>
      <c r="GRB34"/>
      <c r="GRC34"/>
      <c r="GRD34"/>
      <c r="GRE34"/>
      <c r="GRF34"/>
      <c r="GRG34"/>
      <c r="GRH34"/>
      <c r="GRI34"/>
      <c r="GRJ34"/>
      <c r="GRK34"/>
      <c r="GRL34"/>
      <c r="GRM34"/>
      <c r="GRN34"/>
      <c r="GRO34"/>
      <c r="GRP34"/>
      <c r="GRQ34"/>
      <c r="GRR34"/>
      <c r="GRS34"/>
      <c r="GRT34"/>
      <c r="GRU34"/>
      <c r="GRV34"/>
      <c r="GRW34"/>
      <c r="GRX34"/>
      <c r="GRY34"/>
      <c r="GRZ34"/>
      <c r="GSA34"/>
      <c r="GSB34"/>
      <c r="GSC34"/>
      <c r="GSD34"/>
      <c r="GSE34"/>
      <c r="GSF34"/>
      <c r="GSG34"/>
      <c r="GSH34"/>
      <c r="GSI34"/>
      <c r="GSJ34"/>
      <c r="GSK34"/>
      <c r="GSL34"/>
      <c r="GSM34"/>
      <c r="GSN34"/>
      <c r="GSO34"/>
      <c r="GSP34"/>
      <c r="GSQ34"/>
      <c r="GSR34"/>
      <c r="GSS34"/>
      <c r="GST34"/>
      <c r="GSU34"/>
      <c r="GSV34"/>
      <c r="GSW34"/>
      <c r="GSX34"/>
      <c r="GSY34"/>
      <c r="GSZ34"/>
      <c r="GTA34"/>
      <c r="GTB34"/>
      <c r="GTC34"/>
      <c r="GTD34"/>
      <c r="GTE34"/>
      <c r="GTF34"/>
      <c r="GTG34"/>
      <c r="GTH34"/>
      <c r="GTI34"/>
      <c r="GTJ34"/>
      <c r="GTK34"/>
      <c r="GTL34"/>
      <c r="GTM34"/>
      <c r="GTN34"/>
      <c r="GTO34"/>
      <c r="GTP34"/>
      <c r="GTQ34"/>
      <c r="GTR34"/>
      <c r="GTS34"/>
      <c r="GTT34"/>
      <c r="GTU34"/>
      <c r="GTV34"/>
      <c r="GTW34"/>
      <c r="GTX34"/>
      <c r="GTY34"/>
      <c r="GTZ34"/>
      <c r="GUA34"/>
      <c r="GUB34"/>
      <c r="GUC34"/>
      <c r="GUD34"/>
      <c r="GUE34"/>
      <c r="GUF34"/>
      <c r="GUG34"/>
      <c r="GUH34"/>
      <c r="GUI34"/>
      <c r="GUJ34"/>
      <c r="GUK34"/>
      <c r="GUL34"/>
      <c r="GUM34"/>
      <c r="GUN34"/>
      <c r="GUO34"/>
      <c r="GUP34"/>
      <c r="GUQ34"/>
      <c r="GUR34"/>
      <c r="GUS34"/>
      <c r="GUT34"/>
      <c r="GUU34"/>
      <c r="GUV34"/>
      <c r="GUW34"/>
      <c r="GUX34"/>
      <c r="GUY34"/>
      <c r="GUZ34"/>
      <c r="GVA34"/>
      <c r="GVB34"/>
      <c r="GVC34"/>
      <c r="GVD34"/>
      <c r="GVE34"/>
      <c r="GVF34"/>
      <c r="GVG34"/>
      <c r="GVH34"/>
      <c r="GVI34"/>
      <c r="GVJ34"/>
      <c r="GVK34"/>
      <c r="GVL34"/>
      <c r="GVM34"/>
      <c r="GVN34"/>
      <c r="GVO34"/>
      <c r="GVP34"/>
      <c r="GVQ34"/>
      <c r="GVR34"/>
      <c r="GVS34"/>
      <c r="GVT34"/>
      <c r="GVU34"/>
      <c r="GVV34"/>
      <c r="GVW34"/>
      <c r="GVX34"/>
      <c r="GVY34"/>
      <c r="GVZ34"/>
      <c r="GWA34"/>
      <c r="GWB34"/>
      <c r="GWC34"/>
      <c r="GWD34"/>
      <c r="GWE34"/>
      <c r="GWF34"/>
      <c r="GWG34"/>
      <c r="GWH34"/>
      <c r="GWI34"/>
      <c r="GWJ34"/>
      <c r="GWK34"/>
      <c r="GWL34"/>
      <c r="GWM34"/>
      <c r="GWN34"/>
      <c r="GWO34"/>
      <c r="GWP34"/>
      <c r="GWQ34"/>
      <c r="GWR34"/>
      <c r="GWS34"/>
      <c r="GWT34"/>
      <c r="GWU34"/>
      <c r="GWV34"/>
      <c r="GWW34"/>
      <c r="GWX34"/>
      <c r="GWY34"/>
      <c r="GWZ34"/>
      <c r="GXA34"/>
      <c r="GXB34"/>
      <c r="GXC34"/>
      <c r="GXD34"/>
      <c r="GXE34"/>
      <c r="GXF34"/>
      <c r="GXG34"/>
      <c r="GXH34"/>
      <c r="GXI34"/>
      <c r="GXJ34"/>
      <c r="GXK34"/>
      <c r="GXL34"/>
      <c r="GXM34"/>
      <c r="GXN34"/>
      <c r="GXO34"/>
      <c r="GXP34"/>
      <c r="GXQ34"/>
      <c r="GXR34"/>
      <c r="GXS34"/>
      <c r="GXT34"/>
      <c r="GXU34"/>
      <c r="GXV34"/>
      <c r="GXW34"/>
      <c r="GXX34"/>
      <c r="GXY34"/>
      <c r="GXZ34"/>
      <c r="GYA34"/>
      <c r="GYB34"/>
      <c r="GYC34"/>
      <c r="GYD34"/>
      <c r="GYE34"/>
      <c r="GYF34"/>
      <c r="GYG34"/>
      <c r="GYH34"/>
      <c r="GYI34"/>
      <c r="GYJ34"/>
      <c r="GYK34"/>
      <c r="GYL34"/>
      <c r="GYM34"/>
      <c r="GYN34"/>
      <c r="GYO34"/>
      <c r="GYP34"/>
      <c r="GYQ34"/>
      <c r="GYR34"/>
      <c r="GYS34"/>
      <c r="GYT34"/>
      <c r="GYU34"/>
      <c r="GYV34"/>
      <c r="GYW34"/>
      <c r="GYX34"/>
      <c r="GYY34"/>
      <c r="GYZ34"/>
      <c r="GZA34"/>
      <c r="GZB34"/>
      <c r="GZC34"/>
      <c r="GZD34"/>
      <c r="GZE34"/>
      <c r="GZF34"/>
      <c r="GZG34"/>
      <c r="GZH34"/>
      <c r="GZI34"/>
      <c r="GZJ34"/>
      <c r="GZK34"/>
      <c r="GZL34"/>
      <c r="GZM34"/>
      <c r="GZN34"/>
      <c r="GZO34"/>
      <c r="GZP34"/>
      <c r="GZQ34"/>
      <c r="GZR34"/>
      <c r="GZS34"/>
      <c r="GZT34"/>
      <c r="GZU34"/>
      <c r="GZV34"/>
      <c r="GZW34"/>
      <c r="GZX34"/>
      <c r="GZY34"/>
      <c r="GZZ34"/>
      <c r="HAA34"/>
      <c r="HAB34"/>
      <c r="HAC34"/>
      <c r="HAD34"/>
      <c r="HAE34"/>
      <c r="HAF34"/>
      <c r="HAG34"/>
      <c r="HAH34"/>
      <c r="HAI34"/>
      <c r="HAJ34"/>
      <c r="HAK34"/>
      <c r="HAL34"/>
      <c r="HAM34"/>
      <c r="HAN34"/>
      <c r="HAO34"/>
      <c r="HAP34"/>
      <c r="HAQ34"/>
      <c r="HAR34"/>
      <c r="HAS34"/>
      <c r="HAT34"/>
      <c r="HAU34"/>
      <c r="HAV34"/>
      <c r="HAW34"/>
      <c r="HAX34"/>
      <c r="HAY34"/>
      <c r="HAZ34"/>
      <c r="HBA34"/>
      <c r="HBB34"/>
      <c r="HBC34"/>
      <c r="HBD34"/>
      <c r="HBE34"/>
      <c r="HBF34"/>
      <c r="HBG34"/>
      <c r="HBH34"/>
      <c r="HBI34"/>
      <c r="HBJ34"/>
      <c r="HBK34"/>
      <c r="HBL34"/>
      <c r="HBM34"/>
      <c r="HBN34"/>
      <c r="HBO34"/>
      <c r="HBP34"/>
      <c r="HBQ34"/>
      <c r="HBR34"/>
      <c r="HBS34"/>
      <c r="HBT34"/>
      <c r="HBU34"/>
      <c r="HBV34"/>
      <c r="HBW34"/>
      <c r="HBX34"/>
      <c r="HBY34"/>
      <c r="HBZ34"/>
      <c r="HCA34"/>
      <c r="HCB34"/>
      <c r="HCC34"/>
      <c r="HCD34"/>
      <c r="HCE34"/>
      <c r="HCF34"/>
      <c r="HCG34"/>
      <c r="HCH34"/>
      <c r="HCI34"/>
      <c r="HCJ34"/>
      <c r="HCK34"/>
      <c r="HCL34"/>
      <c r="HCM34"/>
      <c r="HCN34"/>
      <c r="HCO34"/>
      <c r="HCP34"/>
      <c r="HCQ34"/>
      <c r="HCR34"/>
      <c r="HCS34"/>
      <c r="HCT34"/>
      <c r="HCU34"/>
      <c r="HCV34"/>
      <c r="HCW34"/>
      <c r="HCX34"/>
      <c r="HCY34"/>
      <c r="HCZ34"/>
      <c r="HDA34"/>
      <c r="HDB34"/>
      <c r="HDC34"/>
      <c r="HDD34"/>
      <c r="HDE34"/>
      <c r="HDF34"/>
      <c r="HDG34"/>
      <c r="HDH34"/>
      <c r="HDI34"/>
      <c r="HDJ34"/>
      <c r="HDK34"/>
      <c r="HDL34"/>
      <c r="HDM34"/>
      <c r="HDN34"/>
      <c r="HDO34"/>
      <c r="HDP34"/>
      <c r="HDQ34"/>
      <c r="HDR34"/>
      <c r="HDS34"/>
      <c r="HDT34"/>
      <c r="HDU34"/>
      <c r="HDV34"/>
      <c r="HDW34"/>
      <c r="HDX34"/>
      <c r="HDY34"/>
      <c r="HDZ34"/>
      <c r="HEA34"/>
      <c r="HEB34"/>
      <c r="HEC34"/>
      <c r="HED34"/>
      <c r="HEE34"/>
      <c r="HEF34"/>
      <c r="HEG34"/>
      <c r="HEH34"/>
      <c r="HEI34"/>
      <c r="HEJ34"/>
      <c r="HEK34"/>
      <c r="HEL34"/>
      <c r="HEM34"/>
      <c r="HEN34"/>
      <c r="HEO34"/>
      <c r="HEP34"/>
      <c r="HEQ34"/>
      <c r="HER34"/>
      <c r="HES34"/>
      <c r="HET34"/>
      <c r="HEU34"/>
      <c r="HEV34"/>
      <c r="HEW34"/>
      <c r="HEX34"/>
      <c r="HEY34"/>
      <c r="HEZ34"/>
      <c r="HFA34"/>
      <c r="HFB34"/>
      <c r="HFC34"/>
      <c r="HFD34"/>
      <c r="HFE34"/>
      <c r="HFF34"/>
      <c r="HFG34"/>
      <c r="HFH34"/>
      <c r="HFI34"/>
      <c r="HFJ34"/>
      <c r="HFK34"/>
      <c r="HFL34"/>
      <c r="HFM34"/>
      <c r="HFN34"/>
      <c r="HFO34"/>
      <c r="HFP34"/>
      <c r="HFQ34"/>
      <c r="HFR34"/>
      <c r="HFS34"/>
      <c r="HFT34"/>
      <c r="HFU34"/>
      <c r="HFV34"/>
      <c r="HFW34"/>
      <c r="HFX34"/>
      <c r="HFY34"/>
      <c r="HFZ34"/>
      <c r="HGA34"/>
      <c r="HGB34"/>
      <c r="HGC34"/>
      <c r="HGD34"/>
      <c r="HGE34"/>
      <c r="HGF34"/>
      <c r="HGG34"/>
      <c r="HGH34"/>
      <c r="HGI34"/>
      <c r="HGJ34"/>
      <c r="HGK34"/>
      <c r="HGL34"/>
      <c r="HGM34"/>
      <c r="HGN34"/>
      <c r="HGO34"/>
      <c r="HGP34"/>
      <c r="HGQ34"/>
      <c r="HGR34"/>
      <c r="HGS34"/>
      <c r="HGT34"/>
      <c r="HGU34"/>
      <c r="HGV34"/>
      <c r="HGW34"/>
      <c r="HGX34"/>
      <c r="HGY34"/>
      <c r="HGZ34"/>
      <c r="HHA34"/>
      <c r="HHB34"/>
      <c r="HHC34"/>
      <c r="HHD34"/>
      <c r="HHE34"/>
      <c r="HHF34"/>
      <c r="HHG34"/>
      <c r="HHH34"/>
      <c r="HHI34"/>
      <c r="HHJ34"/>
      <c r="HHK34"/>
      <c r="HHL34"/>
      <c r="HHM34"/>
      <c r="HHN34"/>
      <c r="HHO34"/>
      <c r="HHP34"/>
      <c r="HHQ34"/>
      <c r="HHR34"/>
      <c r="HHS34"/>
      <c r="HHT34"/>
      <c r="HHU34"/>
      <c r="HHV34"/>
      <c r="HHW34"/>
      <c r="HHX34"/>
      <c r="HHY34"/>
      <c r="HHZ34"/>
      <c r="HIA34"/>
      <c r="HIB34"/>
      <c r="HIC34"/>
      <c r="HID34"/>
      <c r="HIE34"/>
      <c r="HIF34"/>
      <c r="HIG34"/>
      <c r="HIH34"/>
      <c r="HII34"/>
      <c r="HIJ34"/>
      <c r="HIK34"/>
      <c r="HIL34"/>
      <c r="HIM34"/>
      <c r="HIN34"/>
      <c r="HIO34"/>
      <c r="HIP34"/>
      <c r="HIQ34"/>
      <c r="HIR34"/>
      <c r="HIS34"/>
      <c r="HIT34"/>
      <c r="HIU34"/>
      <c r="HIV34"/>
      <c r="HIW34"/>
      <c r="HIX34"/>
      <c r="HIY34"/>
      <c r="HIZ34"/>
      <c r="HJA34"/>
      <c r="HJB34"/>
      <c r="HJC34"/>
      <c r="HJD34"/>
      <c r="HJE34"/>
      <c r="HJF34"/>
      <c r="HJG34"/>
      <c r="HJH34"/>
      <c r="HJI34"/>
      <c r="HJJ34"/>
      <c r="HJK34"/>
      <c r="HJL34"/>
      <c r="HJM34"/>
      <c r="HJN34"/>
      <c r="HJO34"/>
      <c r="HJP34"/>
      <c r="HJQ34"/>
      <c r="HJR34"/>
      <c r="HJS34"/>
      <c r="HJT34"/>
      <c r="HJU34"/>
      <c r="HJV34"/>
      <c r="HJW34"/>
      <c r="HJX34"/>
      <c r="HJY34"/>
      <c r="HJZ34"/>
      <c r="HKA34"/>
      <c r="HKB34"/>
      <c r="HKC34"/>
      <c r="HKD34"/>
      <c r="HKE34"/>
      <c r="HKF34"/>
      <c r="HKG34"/>
      <c r="HKH34"/>
      <c r="HKI34"/>
      <c r="HKJ34"/>
      <c r="HKK34"/>
      <c r="HKL34"/>
      <c r="HKM34"/>
      <c r="HKN34"/>
      <c r="HKO34"/>
      <c r="HKP34"/>
      <c r="HKQ34"/>
      <c r="HKR34"/>
      <c r="HKS34"/>
      <c r="HKT34"/>
      <c r="HKU34"/>
      <c r="HKV34"/>
      <c r="HKW34"/>
      <c r="HKX34"/>
      <c r="HKY34"/>
      <c r="HKZ34"/>
      <c r="HLA34"/>
      <c r="HLB34"/>
      <c r="HLC34"/>
      <c r="HLD34"/>
      <c r="HLE34"/>
      <c r="HLF34"/>
      <c r="HLG34"/>
      <c r="HLH34"/>
      <c r="HLI34"/>
      <c r="HLJ34"/>
      <c r="HLK34"/>
      <c r="HLL34"/>
      <c r="HLM34"/>
      <c r="HLN34"/>
      <c r="HLO34"/>
      <c r="HLP34"/>
      <c r="HLQ34"/>
      <c r="HLR34"/>
      <c r="HLS34"/>
      <c r="HLT34"/>
      <c r="HLU34"/>
      <c r="HLV34"/>
      <c r="HLW34"/>
      <c r="HLX34"/>
      <c r="HLY34"/>
      <c r="HLZ34"/>
      <c r="HMA34"/>
      <c r="HMB34"/>
      <c r="HMC34"/>
      <c r="HMD34"/>
      <c r="HME34"/>
      <c r="HMF34"/>
      <c r="HMG34"/>
      <c r="HMH34"/>
      <c r="HMI34"/>
      <c r="HMJ34"/>
      <c r="HMK34"/>
      <c r="HML34"/>
      <c r="HMM34"/>
      <c r="HMN34"/>
      <c r="HMO34"/>
      <c r="HMP34"/>
      <c r="HMQ34"/>
      <c r="HMR34"/>
      <c r="HMS34"/>
      <c r="HMT34"/>
      <c r="HMU34"/>
      <c r="HMV34"/>
      <c r="HMW34"/>
      <c r="HMX34"/>
      <c r="HMY34"/>
      <c r="HMZ34"/>
      <c r="HNA34"/>
      <c r="HNB34"/>
      <c r="HNC34"/>
      <c r="HND34"/>
      <c r="HNE34"/>
      <c r="HNF34"/>
      <c r="HNG34"/>
      <c r="HNH34"/>
      <c r="HNI34"/>
      <c r="HNJ34"/>
      <c r="HNK34"/>
      <c r="HNL34"/>
      <c r="HNM34"/>
      <c r="HNN34"/>
      <c r="HNO34"/>
      <c r="HNP34"/>
      <c r="HNQ34"/>
      <c r="HNR34"/>
      <c r="HNS34"/>
      <c r="HNT34"/>
      <c r="HNU34"/>
      <c r="HNV34"/>
      <c r="HNW34"/>
      <c r="HNX34"/>
      <c r="HNY34"/>
      <c r="HNZ34"/>
      <c r="HOA34"/>
      <c r="HOB34"/>
      <c r="HOC34"/>
      <c r="HOD34"/>
      <c r="HOE34"/>
      <c r="HOF34"/>
      <c r="HOG34"/>
      <c r="HOH34"/>
      <c r="HOI34"/>
      <c r="HOJ34"/>
      <c r="HOK34"/>
      <c r="HOL34"/>
      <c r="HOM34"/>
      <c r="HON34"/>
      <c r="HOO34"/>
      <c r="HOP34"/>
      <c r="HOQ34"/>
      <c r="HOR34"/>
      <c r="HOS34"/>
      <c r="HOT34"/>
      <c r="HOU34"/>
      <c r="HOV34"/>
      <c r="HOW34"/>
      <c r="HOX34"/>
      <c r="HOY34"/>
      <c r="HOZ34"/>
      <c r="HPA34"/>
      <c r="HPB34"/>
      <c r="HPC34"/>
      <c r="HPD34"/>
      <c r="HPE34"/>
      <c r="HPF34"/>
      <c r="HPG34"/>
      <c r="HPH34"/>
      <c r="HPI34"/>
      <c r="HPJ34"/>
      <c r="HPK34"/>
      <c r="HPL34"/>
      <c r="HPM34"/>
      <c r="HPN34"/>
      <c r="HPO34"/>
      <c r="HPP34"/>
      <c r="HPQ34"/>
      <c r="HPR34"/>
      <c r="HPS34"/>
      <c r="HPT34"/>
      <c r="HPU34"/>
      <c r="HPV34"/>
      <c r="HPW34"/>
      <c r="HPX34"/>
      <c r="HPY34"/>
      <c r="HPZ34"/>
      <c r="HQA34"/>
      <c r="HQB34"/>
      <c r="HQC34"/>
      <c r="HQD34"/>
      <c r="HQE34"/>
      <c r="HQF34"/>
      <c r="HQG34"/>
      <c r="HQH34"/>
      <c r="HQI34"/>
      <c r="HQJ34"/>
      <c r="HQK34"/>
      <c r="HQL34"/>
      <c r="HQM34"/>
      <c r="HQN34"/>
      <c r="HQO34"/>
      <c r="HQP34"/>
      <c r="HQQ34"/>
      <c r="HQR34"/>
      <c r="HQS34"/>
      <c r="HQT34"/>
      <c r="HQU34"/>
      <c r="HQV34"/>
      <c r="HQW34"/>
      <c r="HQX34"/>
      <c r="HQY34"/>
      <c r="HQZ34"/>
      <c r="HRA34"/>
      <c r="HRB34"/>
      <c r="HRC34"/>
      <c r="HRD34"/>
      <c r="HRE34"/>
      <c r="HRF34"/>
      <c r="HRG34"/>
      <c r="HRH34"/>
      <c r="HRI34"/>
      <c r="HRJ34"/>
      <c r="HRK34"/>
      <c r="HRL34"/>
      <c r="HRM34"/>
      <c r="HRN34"/>
      <c r="HRO34"/>
      <c r="HRP34"/>
      <c r="HRQ34"/>
      <c r="HRR34"/>
      <c r="HRS34"/>
      <c r="HRT34"/>
      <c r="HRU34"/>
      <c r="HRV34"/>
      <c r="HRW34"/>
      <c r="HRX34"/>
      <c r="HRY34"/>
      <c r="HRZ34"/>
      <c r="HSA34"/>
      <c r="HSB34"/>
      <c r="HSC34"/>
      <c r="HSD34"/>
      <c r="HSE34"/>
      <c r="HSF34"/>
      <c r="HSG34"/>
      <c r="HSH34"/>
      <c r="HSI34"/>
      <c r="HSJ34"/>
      <c r="HSK34"/>
      <c r="HSL34"/>
      <c r="HSM34"/>
      <c r="HSN34"/>
      <c r="HSO34"/>
      <c r="HSP34"/>
      <c r="HSQ34"/>
      <c r="HSR34"/>
      <c r="HSS34"/>
      <c r="HST34"/>
      <c r="HSU34"/>
      <c r="HSV34"/>
      <c r="HSW34"/>
      <c r="HSX34"/>
      <c r="HSY34"/>
      <c r="HSZ34"/>
      <c r="HTA34"/>
      <c r="HTB34"/>
      <c r="HTC34"/>
      <c r="HTD34"/>
      <c r="HTE34"/>
      <c r="HTF34"/>
      <c r="HTG34"/>
      <c r="HTH34"/>
      <c r="HTI34"/>
      <c r="HTJ34"/>
      <c r="HTK34"/>
      <c r="HTL34"/>
      <c r="HTM34"/>
      <c r="HTN34"/>
      <c r="HTO34"/>
      <c r="HTP34"/>
      <c r="HTQ34"/>
      <c r="HTR34"/>
      <c r="HTS34"/>
      <c r="HTT34"/>
      <c r="HTU34"/>
      <c r="HTV34"/>
      <c r="HTW34"/>
      <c r="HTX34"/>
      <c r="HTY34"/>
      <c r="HTZ34"/>
      <c r="HUA34"/>
      <c r="HUB34"/>
      <c r="HUC34"/>
      <c r="HUD34"/>
      <c r="HUE34"/>
      <c r="HUF34"/>
      <c r="HUG34"/>
      <c r="HUH34"/>
      <c r="HUI34"/>
      <c r="HUJ34"/>
      <c r="HUK34"/>
      <c r="HUL34"/>
      <c r="HUM34"/>
      <c r="HUN34"/>
      <c r="HUO34"/>
      <c r="HUP34"/>
      <c r="HUQ34"/>
      <c r="HUR34"/>
      <c r="HUS34"/>
      <c r="HUT34"/>
      <c r="HUU34"/>
      <c r="HUV34"/>
      <c r="HUW34"/>
      <c r="HUX34"/>
      <c r="HUY34"/>
      <c r="HUZ34"/>
      <c r="HVA34"/>
      <c r="HVB34"/>
      <c r="HVC34"/>
      <c r="HVD34"/>
      <c r="HVE34"/>
      <c r="HVF34"/>
      <c r="HVG34"/>
      <c r="HVH34"/>
      <c r="HVI34"/>
      <c r="HVJ34"/>
      <c r="HVK34"/>
      <c r="HVL34"/>
      <c r="HVM34"/>
      <c r="HVN34"/>
      <c r="HVO34"/>
      <c r="HVP34"/>
      <c r="HVQ34"/>
      <c r="HVR34"/>
      <c r="HVS34"/>
      <c r="HVT34"/>
      <c r="HVU34"/>
      <c r="HVV34"/>
      <c r="HVW34"/>
      <c r="HVX34"/>
      <c r="HVY34"/>
      <c r="HVZ34"/>
      <c r="HWA34"/>
      <c r="HWB34"/>
      <c r="HWC34"/>
      <c r="HWD34"/>
      <c r="HWE34"/>
      <c r="HWF34"/>
      <c r="HWG34"/>
      <c r="HWH34"/>
      <c r="HWI34"/>
      <c r="HWJ34"/>
      <c r="HWK34"/>
      <c r="HWL34"/>
      <c r="HWM34"/>
      <c r="HWN34"/>
      <c r="HWO34"/>
      <c r="HWP34"/>
      <c r="HWQ34"/>
      <c r="HWR34"/>
      <c r="HWS34"/>
      <c r="HWT34"/>
      <c r="HWU34"/>
      <c r="HWV34"/>
      <c r="HWW34"/>
      <c r="HWX34"/>
      <c r="HWY34"/>
      <c r="HWZ34"/>
      <c r="HXA34"/>
      <c r="HXB34"/>
      <c r="HXC34"/>
      <c r="HXD34"/>
      <c r="HXE34"/>
      <c r="HXF34"/>
      <c r="HXG34"/>
      <c r="HXH34"/>
      <c r="HXI34"/>
      <c r="HXJ34"/>
      <c r="HXK34"/>
      <c r="HXL34"/>
      <c r="HXM34"/>
      <c r="HXN34"/>
      <c r="HXO34"/>
      <c r="HXP34"/>
      <c r="HXQ34"/>
      <c r="HXR34"/>
      <c r="HXS34"/>
      <c r="HXT34"/>
      <c r="HXU34"/>
      <c r="HXV34"/>
      <c r="HXW34"/>
      <c r="HXX34"/>
      <c r="HXY34"/>
      <c r="HXZ34"/>
      <c r="HYA34"/>
      <c r="HYB34"/>
      <c r="HYC34"/>
      <c r="HYD34"/>
      <c r="HYE34"/>
      <c r="HYF34"/>
      <c r="HYG34"/>
      <c r="HYH34"/>
      <c r="HYI34"/>
      <c r="HYJ34"/>
      <c r="HYK34"/>
      <c r="HYL34"/>
      <c r="HYM34"/>
      <c r="HYN34"/>
      <c r="HYO34"/>
      <c r="HYP34"/>
      <c r="HYQ34"/>
      <c r="HYR34"/>
      <c r="HYS34"/>
      <c r="HYT34"/>
      <c r="HYU34"/>
      <c r="HYV34"/>
      <c r="HYW34"/>
      <c r="HYX34"/>
      <c r="HYY34"/>
      <c r="HYZ34"/>
      <c r="HZA34"/>
      <c r="HZB34"/>
      <c r="HZC34"/>
      <c r="HZD34"/>
      <c r="HZE34"/>
      <c r="HZF34"/>
      <c r="HZG34"/>
      <c r="HZH34"/>
      <c r="HZI34"/>
      <c r="HZJ34"/>
      <c r="HZK34"/>
      <c r="HZL34"/>
      <c r="HZM34"/>
      <c r="HZN34"/>
      <c r="HZO34"/>
      <c r="HZP34"/>
      <c r="HZQ34"/>
      <c r="HZR34"/>
      <c r="HZS34"/>
      <c r="HZT34"/>
      <c r="HZU34"/>
      <c r="HZV34"/>
      <c r="HZW34"/>
      <c r="HZX34"/>
      <c r="HZY34"/>
      <c r="HZZ34"/>
      <c r="IAA34"/>
      <c r="IAB34"/>
      <c r="IAC34"/>
      <c r="IAD34"/>
      <c r="IAE34"/>
      <c r="IAF34"/>
      <c r="IAG34"/>
      <c r="IAH34"/>
      <c r="IAI34"/>
      <c r="IAJ34"/>
      <c r="IAK34"/>
      <c r="IAL34"/>
      <c r="IAM34"/>
      <c r="IAN34"/>
      <c r="IAO34"/>
      <c r="IAP34"/>
      <c r="IAQ34"/>
      <c r="IAR34"/>
      <c r="IAS34"/>
      <c r="IAT34"/>
      <c r="IAU34"/>
      <c r="IAV34"/>
      <c r="IAW34"/>
      <c r="IAX34"/>
      <c r="IAY34"/>
      <c r="IAZ34"/>
      <c r="IBA34"/>
      <c r="IBB34"/>
      <c r="IBC34"/>
      <c r="IBD34"/>
      <c r="IBE34"/>
      <c r="IBF34"/>
      <c r="IBG34"/>
      <c r="IBH34"/>
      <c r="IBI34"/>
      <c r="IBJ34"/>
      <c r="IBK34"/>
      <c r="IBL34"/>
      <c r="IBM34"/>
      <c r="IBN34"/>
      <c r="IBO34"/>
      <c r="IBP34"/>
      <c r="IBQ34"/>
      <c r="IBR34"/>
      <c r="IBS34"/>
      <c r="IBT34"/>
      <c r="IBU34"/>
      <c r="IBV34"/>
      <c r="IBW34"/>
      <c r="IBX34"/>
      <c r="IBY34"/>
      <c r="IBZ34"/>
      <c r="ICA34"/>
      <c r="ICB34"/>
      <c r="ICC34"/>
      <c r="ICD34"/>
      <c r="ICE34"/>
      <c r="ICF34"/>
      <c r="ICG34"/>
      <c r="ICH34"/>
      <c r="ICI34"/>
      <c r="ICJ34"/>
      <c r="ICK34"/>
      <c r="ICL34"/>
      <c r="ICM34"/>
      <c r="ICN34"/>
      <c r="ICO34"/>
      <c r="ICP34"/>
      <c r="ICQ34"/>
      <c r="ICR34"/>
      <c r="ICS34"/>
      <c r="ICT34"/>
      <c r="ICU34"/>
      <c r="ICV34"/>
      <c r="ICW34"/>
      <c r="ICX34"/>
      <c r="ICY34"/>
      <c r="ICZ34"/>
      <c r="IDA34"/>
      <c r="IDB34"/>
      <c r="IDC34"/>
      <c r="IDD34"/>
      <c r="IDE34"/>
      <c r="IDF34"/>
      <c r="IDG34"/>
      <c r="IDH34"/>
      <c r="IDI34"/>
      <c r="IDJ34"/>
      <c r="IDK34"/>
      <c r="IDL34"/>
      <c r="IDM34"/>
      <c r="IDN34"/>
      <c r="IDO34"/>
      <c r="IDP34"/>
      <c r="IDQ34"/>
      <c r="IDR34"/>
      <c r="IDS34"/>
      <c r="IDT34"/>
      <c r="IDU34"/>
      <c r="IDV34"/>
      <c r="IDW34"/>
      <c r="IDX34"/>
      <c r="IDY34"/>
      <c r="IDZ34"/>
      <c r="IEA34"/>
      <c r="IEB34"/>
      <c r="IEC34"/>
      <c r="IED34"/>
      <c r="IEE34"/>
      <c r="IEF34"/>
      <c r="IEG34"/>
      <c r="IEH34"/>
      <c r="IEI34"/>
      <c r="IEJ34"/>
      <c r="IEK34"/>
      <c r="IEL34"/>
      <c r="IEM34"/>
      <c r="IEN34"/>
      <c r="IEO34"/>
      <c r="IEP34"/>
      <c r="IEQ34"/>
      <c r="IER34"/>
      <c r="IES34"/>
      <c r="IET34"/>
      <c r="IEU34"/>
      <c r="IEV34"/>
      <c r="IEW34"/>
      <c r="IEX34"/>
      <c r="IEY34"/>
      <c r="IEZ34"/>
      <c r="IFA34"/>
      <c r="IFB34"/>
      <c r="IFC34"/>
      <c r="IFD34"/>
      <c r="IFE34"/>
      <c r="IFF34"/>
      <c r="IFG34"/>
      <c r="IFH34"/>
      <c r="IFI34"/>
      <c r="IFJ34"/>
      <c r="IFK34"/>
      <c r="IFL34"/>
      <c r="IFM34"/>
      <c r="IFN34"/>
      <c r="IFO34"/>
      <c r="IFP34"/>
      <c r="IFQ34"/>
      <c r="IFR34"/>
      <c r="IFS34"/>
      <c r="IFT34"/>
      <c r="IFU34"/>
      <c r="IFV34"/>
      <c r="IFW34"/>
      <c r="IFX34"/>
      <c r="IFY34"/>
      <c r="IFZ34"/>
      <c r="IGA34"/>
      <c r="IGB34"/>
      <c r="IGC34"/>
      <c r="IGD34"/>
      <c r="IGE34"/>
      <c r="IGF34"/>
      <c r="IGG34"/>
      <c r="IGH34"/>
      <c r="IGI34"/>
      <c r="IGJ34"/>
      <c r="IGK34"/>
      <c r="IGL34"/>
      <c r="IGM34"/>
      <c r="IGN34"/>
      <c r="IGO34"/>
      <c r="IGP34"/>
      <c r="IGQ34"/>
      <c r="IGR34"/>
      <c r="IGS34"/>
      <c r="IGT34"/>
      <c r="IGU34"/>
      <c r="IGV34"/>
      <c r="IGW34"/>
      <c r="IGX34"/>
      <c r="IGY34"/>
      <c r="IGZ34"/>
      <c r="IHA34"/>
      <c r="IHB34"/>
      <c r="IHC34"/>
      <c r="IHD34"/>
      <c r="IHE34"/>
      <c r="IHF34"/>
      <c r="IHG34"/>
      <c r="IHH34"/>
      <c r="IHI34"/>
      <c r="IHJ34"/>
      <c r="IHK34"/>
      <c r="IHL34"/>
      <c r="IHM34"/>
      <c r="IHN34"/>
      <c r="IHO34"/>
      <c r="IHP34"/>
      <c r="IHQ34"/>
      <c r="IHR34"/>
      <c r="IHS34"/>
      <c r="IHT34"/>
      <c r="IHU34"/>
      <c r="IHV34"/>
      <c r="IHW34"/>
      <c r="IHX34"/>
      <c r="IHY34"/>
      <c r="IHZ34"/>
      <c r="IIA34"/>
      <c r="IIB34"/>
      <c r="IIC34"/>
      <c r="IID34"/>
      <c r="IIE34"/>
      <c r="IIF34"/>
      <c r="IIG34"/>
      <c r="IIH34"/>
      <c r="III34"/>
      <c r="IIJ34"/>
      <c r="IIK34"/>
      <c r="IIL34"/>
      <c r="IIM34"/>
      <c r="IIN34"/>
      <c r="IIO34"/>
      <c r="IIP34"/>
      <c r="IIQ34"/>
      <c r="IIR34"/>
      <c r="IIS34"/>
      <c r="IIT34"/>
      <c r="IIU34"/>
      <c r="IIV34"/>
      <c r="IIW34"/>
      <c r="IIX34"/>
      <c r="IIY34"/>
      <c r="IIZ34"/>
      <c r="IJA34"/>
      <c r="IJB34"/>
      <c r="IJC34"/>
      <c r="IJD34"/>
      <c r="IJE34"/>
      <c r="IJF34"/>
      <c r="IJG34"/>
      <c r="IJH34"/>
      <c r="IJI34"/>
      <c r="IJJ34"/>
      <c r="IJK34"/>
      <c r="IJL34"/>
      <c r="IJM34"/>
      <c r="IJN34"/>
      <c r="IJO34"/>
      <c r="IJP34"/>
      <c r="IJQ34"/>
      <c r="IJR34"/>
      <c r="IJS34"/>
      <c r="IJT34"/>
      <c r="IJU34"/>
      <c r="IJV34"/>
      <c r="IJW34"/>
      <c r="IJX34"/>
      <c r="IJY34"/>
      <c r="IJZ34"/>
      <c r="IKA34"/>
      <c r="IKB34"/>
      <c r="IKC34"/>
      <c r="IKD34"/>
      <c r="IKE34"/>
      <c r="IKF34"/>
      <c r="IKG34"/>
      <c r="IKH34"/>
      <c r="IKI34"/>
      <c r="IKJ34"/>
      <c r="IKK34"/>
      <c r="IKL34"/>
      <c r="IKM34"/>
      <c r="IKN34"/>
      <c r="IKO34"/>
      <c r="IKP34"/>
      <c r="IKQ34"/>
      <c r="IKR34"/>
      <c r="IKS34"/>
      <c r="IKT34"/>
      <c r="IKU34"/>
      <c r="IKV34"/>
      <c r="IKW34"/>
      <c r="IKX34"/>
      <c r="IKY34"/>
      <c r="IKZ34"/>
      <c r="ILA34"/>
      <c r="ILB34"/>
      <c r="ILC34"/>
      <c r="ILD34"/>
      <c r="ILE34"/>
      <c r="ILF34"/>
      <c r="ILG34"/>
      <c r="ILH34"/>
      <c r="ILI34"/>
      <c r="ILJ34"/>
      <c r="ILK34"/>
      <c r="ILL34"/>
      <c r="ILM34"/>
      <c r="ILN34"/>
      <c r="ILO34"/>
      <c r="ILP34"/>
      <c r="ILQ34"/>
      <c r="ILR34"/>
      <c r="ILS34"/>
      <c r="ILT34"/>
      <c r="ILU34"/>
      <c r="ILV34"/>
      <c r="ILW34"/>
      <c r="ILX34"/>
      <c r="ILY34"/>
      <c r="ILZ34"/>
      <c r="IMA34"/>
      <c r="IMB34"/>
      <c r="IMC34"/>
      <c r="IMD34"/>
      <c r="IME34"/>
      <c r="IMF34"/>
      <c r="IMG34"/>
      <c r="IMH34"/>
      <c r="IMI34"/>
      <c r="IMJ34"/>
      <c r="IMK34"/>
      <c r="IML34"/>
      <c r="IMM34"/>
      <c r="IMN34"/>
      <c r="IMO34"/>
      <c r="IMP34"/>
      <c r="IMQ34"/>
      <c r="IMR34"/>
      <c r="IMS34"/>
      <c r="IMT34"/>
      <c r="IMU34"/>
      <c r="IMV34"/>
      <c r="IMW34"/>
      <c r="IMX34"/>
      <c r="IMY34"/>
      <c r="IMZ34"/>
      <c r="INA34"/>
      <c r="INB34"/>
      <c r="INC34"/>
      <c r="IND34"/>
      <c r="INE34"/>
      <c r="INF34"/>
      <c r="ING34"/>
      <c r="INH34"/>
      <c r="INI34"/>
      <c r="INJ34"/>
      <c r="INK34"/>
      <c r="INL34"/>
      <c r="INM34"/>
      <c r="INN34"/>
      <c r="INO34"/>
      <c r="INP34"/>
      <c r="INQ34"/>
      <c r="INR34"/>
      <c r="INS34"/>
      <c r="INT34"/>
      <c r="INU34"/>
      <c r="INV34"/>
      <c r="INW34"/>
      <c r="INX34"/>
      <c r="INY34"/>
      <c r="INZ34"/>
      <c r="IOA34"/>
      <c r="IOB34"/>
      <c r="IOC34"/>
      <c r="IOD34"/>
      <c r="IOE34"/>
      <c r="IOF34"/>
      <c r="IOG34"/>
      <c r="IOH34"/>
      <c r="IOI34"/>
      <c r="IOJ34"/>
      <c r="IOK34"/>
      <c r="IOL34"/>
      <c r="IOM34"/>
      <c r="ION34"/>
      <c r="IOO34"/>
      <c r="IOP34"/>
      <c r="IOQ34"/>
      <c r="IOR34"/>
      <c r="IOS34"/>
      <c r="IOT34"/>
      <c r="IOU34"/>
      <c r="IOV34"/>
      <c r="IOW34"/>
      <c r="IOX34"/>
      <c r="IOY34"/>
      <c r="IOZ34"/>
      <c r="IPA34"/>
      <c r="IPB34"/>
      <c r="IPC34"/>
      <c r="IPD34"/>
      <c r="IPE34"/>
      <c r="IPF34"/>
      <c r="IPG34"/>
      <c r="IPH34"/>
      <c r="IPI34"/>
      <c r="IPJ34"/>
      <c r="IPK34"/>
      <c r="IPL34"/>
      <c r="IPM34"/>
      <c r="IPN34"/>
      <c r="IPO34"/>
      <c r="IPP34"/>
      <c r="IPQ34"/>
      <c r="IPR34"/>
      <c r="IPS34"/>
      <c r="IPT34"/>
      <c r="IPU34"/>
      <c r="IPV34"/>
      <c r="IPW34"/>
      <c r="IPX34"/>
      <c r="IPY34"/>
      <c r="IPZ34"/>
      <c r="IQA34"/>
      <c r="IQB34"/>
      <c r="IQC34"/>
      <c r="IQD34"/>
      <c r="IQE34"/>
      <c r="IQF34"/>
      <c r="IQG34"/>
      <c r="IQH34"/>
      <c r="IQI34"/>
      <c r="IQJ34"/>
      <c r="IQK34"/>
      <c r="IQL34"/>
      <c r="IQM34"/>
      <c r="IQN34"/>
      <c r="IQO34"/>
      <c r="IQP34"/>
      <c r="IQQ34"/>
      <c r="IQR34"/>
      <c r="IQS34"/>
      <c r="IQT34"/>
      <c r="IQU34"/>
      <c r="IQV34"/>
      <c r="IQW34"/>
      <c r="IQX34"/>
      <c r="IQY34"/>
      <c r="IQZ34"/>
      <c r="IRA34"/>
      <c r="IRB34"/>
      <c r="IRC34"/>
      <c r="IRD34"/>
      <c r="IRE34"/>
      <c r="IRF34"/>
      <c r="IRG34"/>
      <c r="IRH34"/>
      <c r="IRI34"/>
      <c r="IRJ34"/>
      <c r="IRK34"/>
      <c r="IRL34"/>
      <c r="IRM34"/>
      <c r="IRN34"/>
      <c r="IRO34"/>
      <c r="IRP34"/>
      <c r="IRQ34"/>
      <c r="IRR34"/>
      <c r="IRS34"/>
      <c r="IRT34"/>
      <c r="IRU34"/>
      <c r="IRV34"/>
      <c r="IRW34"/>
      <c r="IRX34"/>
      <c r="IRY34"/>
      <c r="IRZ34"/>
      <c r="ISA34"/>
      <c r="ISB34"/>
      <c r="ISC34"/>
      <c r="ISD34"/>
      <c r="ISE34"/>
      <c r="ISF34"/>
      <c r="ISG34"/>
      <c r="ISH34"/>
      <c r="ISI34"/>
      <c r="ISJ34"/>
      <c r="ISK34"/>
      <c r="ISL34"/>
      <c r="ISM34"/>
      <c r="ISN34"/>
      <c r="ISO34"/>
      <c r="ISP34"/>
      <c r="ISQ34"/>
      <c r="ISR34"/>
      <c r="ISS34"/>
      <c r="IST34"/>
      <c r="ISU34"/>
      <c r="ISV34"/>
      <c r="ISW34"/>
      <c r="ISX34"/>
      <c r="ISY34"/>
      <c r="ISZ34"/>
      <c r="ITA34"/>
      <c r="ITB34"/>
      <c r="ITC34"/>
      <c r="ITD34"/>
      <c r="ITE34"/>
      <c r="ITF34"/>
      <c r="ITG34"/>
      <c r="ITH34"/>
      <c r="ITI34"/>
      <c r="ITJ34"/>
      <c r="ITK34"/>
      <c r="ITL34"/>
      <c r="ITM34"/>
      <c r="ITN34"/>
      <c r="ITO34"/>
      <c r="ITP34"/>
      <c r="ITQ34"/>
      <c r="ITR34"/>
      <c r="ITS34"/>
      <c r="ITT34"/>
      <c r="ITU34"/>
      <c r="ITV34"/>
      <c r="ITW34"/>
      <c r="ITX34"/>
      <c r="ITY34"/>
      <c r="ITZ34"/>
      <c r="IUA34"/>
      <c r="IUB34"/>
      <c r="IUC34"/>
      <c r="IUD34"/>
      <c r="IUE34"/>
      <c r="IUF34"/>
      <c r="IUG34"/>
      <c r="IUH34"/>
      <c r="IUI34"/>
      <c r="IUJ34"/>
      <c r="IUK34"/>
      <c r="IUL34"/>
      <c r="IUM34"/>
      <c r="IUN34"/>
      <c r="IUO34"/>
      <c r="IUP34"/>
      <c r="IUQ34"/>
      <c r="IUR34"/>
      <c r="IUS34"/>
      <c r="IUT34"/>
      <c r="IUU34"/>
      <c r="IUV34"/>
      <c r="IUW34"/>
      <c r="IUX34"/>
      <c r="IUY34"/>
      <c r="IUZ34"/>
      <c r="IVA34"/>
      <c r="IVB34"/>
      <c r="IVC34"/>
      <c r="IVD34"/>
      <c r="IVE34"/>
      <c r="IVF34"/>
      <c r="IVG34"/>
      <c r="IVH34"/>
      <c r="IVI34"/>
      <c r="IVJ34"/>
      <c r="IVK34"/>
      <c r="IVL34"/>
      <c r="IVM34"/>
      <c r="IVN34"/>
      <c r="IVO34"/>
      <c r="IVP34"/>
      <c r="IVQ34"/>
      <c r="IVR34"/>
      <c r="IVS34"/>
      <c r="IVT34"/>
      <c r="IVU34"/>
      <c r="IVV34"/>
      <c r="IVW34"/>
      <c r="IVX34"/>
      <c r="IVY34"/>
      <c r="IVZ34"/>
      <c r="IWA34"/>
      <c r="IWB34"/>
      <c r="IWC34"/>
      <c r="IWD34"/>
      <c r="IWE34"/>
      <c r="IWF34"/>
      <c r="IWG34"/>
      <c r="IWH34"/>
      <c r="IWI34"/>
      <c r="IWJ34"/>
      <c r="IWK34"/>
      <c r="IWL34"/>
      <c r="IWM34"/>
      <c r="IWN34"/>
      <c r="IWO34"/>
      <c r="IWP34"/>
      <c r="IWQ34"/>
      <c r="IWR34"/>
      <c r="IWS34"/>
      <c r="IWT34"/>
      <c r="IWU34"/>
      <c r="IWV34"/>
      <c r="IWW34"/>
      <c r="IWX34"/>
      <c r="IWY34"/>
      <c r="IWZ34"/>
      <c r="IXA34"/>
      <c r="IXB34"/>
      <c r="IXC34"/>
      <c r="IXD34"/>
      <c r="IXE34"/>
      <c r="IXF34"/>
      <c r="IXG34"/>
      <c r="IXH34"/>
      <c r="IXI34"/>
      <c r="IXJ34"/>
      <c r="IXK34"/>
      <c r="IXL34"/>
      <c r="IXM34"/>
      <c r="IXN34"/>
      <c r="IXO34"/>
      <c r="IXP34"/>
      <c r="IXQ34"/>
      <c r="IXR34"/>
      <c r="IXS34"/>
      <c r="IXT34"/>
      <c r="IXU34"/>
      <c r="IXV34"/>
      <c r="IXW34"/>
      <c r="IXX34"/>
      <c r="IXY34"/>
      <c r="IXZ34"/>
      <c r="IYA34"/>
      <c r="IYB34"/>
      <c r="IYC34"/>
      <c r="IYD34"/>
      <c r="IYE34"/>
      <c r="IYF34"/>
      <c r="IYG34"/>
      <c r="IYH34"/>
      <c r="IYI34"/>
      <c r="IYJ34"/>
      <c r="IYK34"/>
      <c r="IYL34"/>
      <c r="IYM34"/>
      <c r="IYN34"/>
      <c r="IYO34"/>
      <c r="IYP34"/>
      <c r="IYQ34"/>
      <c r="IYR34"/>
      <c r="IYS34"/>
      <c r="IYT34"/>
      <c r="IYU34"/>
      <c r="IYV34"/>
      <c r="IYW34"/>
      <c r="IYX34"/>
      <c r="IYY34"/>
      <c r="IYZ34"/>
      <c r="IZA34"/>
      <c r="IZB34"/>
      <c r="IZC34"/>
      <c r="IZD34"/>
      <c r="IZE34"/>
      <c r="IZF34"/>
      <c r="IZG34"/>
      <c r="IZH34"/>
      <c r="IZI34"/>
      <c r="IZJ34"/>
      <c r="IZK34"/>
      <c r="IZL34"/>
      <c r="IZM34"/>
      <c r="IZN34"/>
      <c r="IZO34"/>
      <c r="IZP34"/>
      <c r="IZQ34"/>
      <c r="IZR34"/>
      <c r="IZS34"/>
      <c r="IZT34"/>
      <c r="IZU34"/>
      <c r="IZV34"/>
      <c r="IZW34"/>
      <c r="IZX34"/>
      <c r="IZY34"/>
      <c r="IZZ34"/>
      <c r="JAA34"/>
      <c r="JAB34"/>
      <c r="JAC34"/>
      <c r="JAD34"/>
      <c r="JAE34"/>
      <c r="JAF34"/>
      <c r="JAG34"/>
      <c r="JAH34"/>
      <c r="JAI34"/>
      <c r="JAJ34"/>
      <c r="JAK34"/>
      <c r="JAL34"/>
      <c r="JAM34"/>
      <c r="JAN34"/>
      <c r="JAO34"/>
      <c r="JAP34"/>
      <c r="JAQ34"/>
      <c r="JAR34"/>
      <c r="JAS34"/>
      <c r="JAT34"/>
      <c r="JAU34"/>
      <c r="JAV34"/>
      <c r="JAW34"/>
      <c r="JAX34"/>
      <c r="JAY34"/>
      <c r="JAZ34"/>
      <c r="JBA34"/>
      <c r="JBB34"/>
      <c r="JBC34"/>
      <c r="JBD34"/>
      <c r="JBE34"/>
      <c r="JBF34"/>
      <c r="JBG34"/>
      <c r="JBH34"/>
      <c r="JBI34"/>
      <c r="JBJ34"/>
      <c r="JBK34"/>
      <c r="JBL34"/>
      <c r="JBM34"/>
      <c r="JBN34"/>
      <c r="JBO34"/>
      <c r="JBP34"/>
      <c r="JBQ34"/>
      <c r="JBR34"/>
      <c r="JBS34"/>
      <c r="JBT34"/>
      <c r="JBU34"/>
      <c r="JBV34"/>
      <c r="JBW34"/>
      <c r="JBX34"/>
      <c r="JBY34"/>
      <c r="JBZ34"/>
      <c r="JCA34"/>
      <c r="JCB34"/>
      <c r="JCC34"/>
      <c r="JCD34"/>
      <c r="JCE34"/>
      <c r="JCF34"/>
      <c r="JCG34"/>
      <c r="JCH34"/>
      <c r="JCI34"/>
      <c r="JCJ34"/>
      <c r="JCK34"/>
      <c r="JCL34"/>
      <c r="JCM34"/>
      <c r="JCN34"/>
      <c r="JCO34"/>
      <c r="JCP34"/>
      <c r="JCQ34"/>
      <c r="JCR34"/>
      <c r="JCS34"/>
      <c r="JCT34"/>
      <c r="JCU34"/>
      <c r="JCV34"/>
      <c r="JCW34"/>
      <c r="JCX34"/>
      <c r="JCY34"/>
      <c r="JCZ34"/>
      <c r="JDA34"/>
      <c r="JDB34"/>
      <c r="JDC34"/>
      <c r="JDD34"/>
      <c r="JDE34"/>
      <c r="JDF34"/>
      <c r="JDG34"/>
      <c r="JDH34"/>
      <c r="JDI34"/>
      <c r="JDJ34"/>
      <c r="JDK34"/>
      <c r="JDL34"/>
      <c r="JDM34"/>
      <c r="JDN34"/>
      <c r="JDO34"/>
      <c r="JDP34"/>
      <c r="JDQ34"/>
      <c r="JDR34"/>
      <c r="JDS34"/>
      <c r="JDT34"/>
      <c r="JDU34"/>
      <c r="JDV34"/>
      <c r="JDW34"/>
      <c r="JDX34"/>
      <c r="JDY34"/>
      <c r="JDZ34"/>
      <c r="JEA34"/>
      <c r="JEB34"/>
      <c r="JEC34"/>
      <c r="JED34"/>
      <c r="JEE34"/>
      <c r="JEF34"/>
      <c r="JEG34"/>
      <c r="JEH34"/>
      <c r="JEI34"/>
      <c r="JEJ34"/>
      <c r="JEK34"/>
      <c r="JEL34"/>
      <c r="JEM34"/>
      <c r="JEN34"/>
      <c r="JEO34"/>
      <c r="JEP34"/>
      <c r="JEQ34"/>
      <c r="JER34"/>
      <c r="JES34"/>
      <c r="JET34"/>
      <c r="JEU34"/>
      <c r="JEV34"/>
      <c r="JEW34"/>
      <c r="JEX34"/>
      <c r="JEY34"/>
      <c r="JEZ34"/>
      <c r="JFA34"/>
      <c r="JFB34"/>
      <c r="JFC34"/>
      <c r="JFD34"/>
      <c r="JFE34"/>
      <c r="JFF34"/>
      <c r="JFG34"/>
      <c r="JFH34"/>
      <c r="JFI34"/>
      <c r="JFJ34"/>
      <c r="JFK34"/>
      <c r="JFL34"/>
      <c r="JFM34"/>
      <c r="JFN34"/>
      <c r="JFO34"/>
      <c r="JFP34"/>
      <c r="JFQ34"/>
      <c r="JFR34"/>
      <c r="JFS34"/>
      <c r="JFT34"/>
      <c r="JFU34"/>
      <c r="JFV34"/>
      <c r="JFW34"/>
      <c r="JFX34"/>
      <c r="JFY34"/>
      <c r="JFZ34"/>
      <c r="JGA34"/>
      <c r="JGB34"/>
      <c r="JGC34"/>
      <c r="JGD34"/>
      <c r="JGE34"/>
      <c r="JGF34"/>
      <c r="JGG34"/>
      <c r="JGH34"/>
      <c r="JGI34"/>
      <c r="JGJ34"/>
      <c r="JGK34"/>
      <c r="JGL34"/>
      <c r="JGM34"/>
      <c r="JGN34"/>
      <c r="JGO34"/>
      <c r="JGP34"/>
      <c r="JGQ34"/>
      <c r="JGR34"/>
      <c r="JGS34"/>
      <c r="JGT34"/>
      <c r="JGU34"/>
      <c r="JGV34"/>
      <c r="JGW34"/>
      <c r="JGX34"/>
      <c r="JGY34"/>
      <c r="JGZ34"/>
      <c r="JHA34"/>
      <c r="JHB34"/>
      <c r="JHC34"/>
      <c r="JHD34"/>
      <c r="JHE34"/>
      <c r="JHF34"/>
      <c r="JHG34"/>
      <c r="JHH34"/>
      <c r="JHI34"/>
      <c r="JHJ34"/>
      <c r="JHK34"/>
      <c r="JHL34"/>
      <c r="JHM34"/>
      <c r="JHN34"/>
      <c r="JHO34"/>
      <c r="JHP34"/>
      <c r="JHQ34"/>
      <c r="JHR34"/>
      <c r="JHS34"/>
      <c r="JHT34"/>
      <c r="JHU34"/>
      <c r="JHV34"/>
      <c r="JHW34"/>
      <c r="JHX34"/>
      <c r="JHY34"/>
      <c r="JHZ34"/>
      <c r="JIA34"/>
      <c r="JIB34"/>
      <c r="JIC34"/>
      <c r="JID34"/>
      <c r="JIE34"/>
      <c r="JIF34"/>
      <c r="JIG34"/>
      <c r="JIH34"/>
      <c r="JII34"/>
      <c r="JIJ34"/>
      <c r="JIK34"/>
      <c r="JIL34"/>
      <c r="JIM34"/>
      <c r="JIN34"/>
      <c r="JIO34"/>
      <c r="JIP34"/>
      <c r="JIQ34"/>
      <c r="JIR34"/>
      <c r="JIS34"/>
      <c r="JIT34"/>
      <c r="JIU34"/>
      <c r="JIV34"/>
      <c r="JIW34"/>
      <c r="JIX34"/>
      <c r="JIY34"/>
      <c r="JIZ34"/>
      <c r="JJA34"/>
      <c r="JJB34"/>
      <c r="JJC34"/>
      <c r="JJD34"/>
      <c r="JJE34"/>
      <c r="JJF34"/>
      <c r="JJG34"/>
      <c r="JJH34"/>
      <c r="JJI34"/>
      <c r="JJJ34"/>
      <c r="JJK34"/>
      <c r="JJL34"/>
      <c r="JJM34"/>
      <c r="JJN34"/>
      <c r="JJO34"/>
      <c r="JJP34"/>
      <c r="JJQ34"/>
      <c r="JJR34"/>
      <c r="JJS34"/>
      <c r="JJT34"/>
      <c r="JJU34"/>
      <c r="JJV34"/>
      <c r="JJW34"/>
      <c r="JJX34"/>
      <c r="JJY34"/>
      <c r="JJZ34"/>
      <c r="JKA34"/>
      <c r="JKB34"/>
      <c r="JKC34"/>
      <c r="JKD34"/>
      <c r="JKE34"/>
      <c r="JKF34"/>
      <c r="JKG34"/>
      <c r="JKH34"/>
      <c r="JKI34"/>
      <c r="JKJ34"/>
      <c r="JKK34"/>
      <c r="JKL34"/>
      <c r="JKM34"/>
      <c r="JKN34"/>
      <c r="JKO34"/>
      <c r="JKP34"/>
      <c r="JKQ34"/>
      <c r="JKR34"/>
      <c r="JKS34"/>
      <c r="JKT34"/>
      <c r="JKU34"/>
      <c r="JKV34"/>
      <c r="JKW34"/>
      <c r="JKX34"/>
      <c r="JKY34"/>
      <c r="JKZ34"/>
      <c r="JLA34"/>
      <c r="JLB34"/>
      <c r="JLC34"/>
      <c r="JLD34"/>
      <c r="JLE34"/>
      <c r="JLF34"/>
      <c r="JLG34"/>
      <c r="JLH34"/>
      <c r="JLI34"/>
      <c r="JLJ34"/>
      <c r="JLK34"/>
      <c r="JLL34"/>
      <c r="JLM34"/>
      <c r="JLN34"/>
      <c r="JLO34"/>
      <c r="JLP34"/>
      <c r="JLQ34"/>
      <c r="JLR34"/>
      <c r="JLS34"/>
      <c r="JLT34"/>
      <c r="JLU34"/>
      <c r="JLV34"/>
      <c r="JLW34"/>
      <c r="JLX34"/>
      <c r="JLY34"/>
      <c r="JLZ34"/>
      <c r="JMA34"/>
      <c r="JMB34"/>
      <c r="JMC34"/>
      <c r="JMD34"/>
      <c r="JME34"/>
      <c r="JMF34"/>
      <c r="JMG34"/>
      <c r="JMH34"/>
      <c r="JMI34"/>
      <c r="JMJ34"/>
      <c r="JMK34"/>
      <c r="JML34"/>
      <c r="JMM34"/>
      <c r="JMN34"/>
      <c r="JMO34"/>
      <c r="JMP34"/>
      <c r="JMQ34"/>
      <c r="JMR34"/>
      <c r="JMS34"/>
      <c r="JMT34"/>
      <c r="JMU34"/>
      <c r="JMV34"/>
      <c r="JMW34"/>
      <c r="JMX34"/>
      <c r="JMY34"/>
      <c r="JMZ34"/>
      <c r="JNA34"/>
      <c r="JNB34"/>
      <c r="JNC34"/>
      <c r="JND34"/>
      <c r="JNE34"/>
      <c r="JNF34"/>
      <c r="JNG34"/>
      <c r="JNH34"/>
      <c r="JNI34"/>
      <c r="JNJ34"/>
      <c r="JNK34"/>
      <c r="JNL34"/>
      <c r="JNM34"/>
      <c r="JNN34"/>
      <c r="JNO34"/>
      <c r="JNP34"/>
      <c r="JNQ34"/>
      <c r="JNR34"/>
      <c r="JNS34"/>
      <c r="JNT34"/>
      <c r="JNU34"/>
      <c r="JNV34"/>
      <c r="JNW34"/>
      <c r="JNX34"/>
      <c r="JNY34"/>
      <c r="JNZ34"/>
      <c r="JOA34"/>
      <c r="JOB34"/>
      <c r="JOC34"/>
      <c r="JOD34"/>
      <c r="JOE34"/>
      <c r="JOF34"/>
      <c r="JOG34"/>
      <c r="JOH34"/>
      <c r="JOI34"/>
      <c r="JOJ34"/>
      <c r="JOK34"/>
      <c r="JOL34"/>
      <c r="JOM34"/>
      <c r="JON34"/>
      <c r="JOO34"/>
      <c r="JOP34"/>
      <c r="JOQ34"/>
      <c r="JOR34"/>
      <c r="JOS34"/>
      <c r="JOT34"/>
      <c r="JOU34"/>
      <c r="JOV34"/>
      <c r="JOW34"/>
      <c r="JOX34"/>
      <c r="JOY34"/>
      <c r="JOZ34"/>
      <c r="JPA34"/>
      <c r="JPB34"/>
      <c r="JPC34"/>
      <c r="JPD34"/>
      <c r="JPE34"/>
      <c r="JPF34"/>
      <c r="JPG34"/>
      <c r="JPH34"/>
      <c r="JPI34"/>
      <c r="JPJ34"/>
      <c r="JPK34"/>
      <c r="JPL34"/>
      <c r="JPM34"/>
      <c r="JPN34"/>
      <c r="JPO34"/>
      <c r="JPP34"/>
      <c r="JPQ34"/>
      <c r="JPR34"/>
      <c r="JPS34"/>
      <c r="JPT34"/>
      <c r="JPU34"/>
      <c r="JPV34"/>
      <c r="JPW34"/>
      <c r="JPX34"/>
      <c r="JPY34"/>
      <c r="JPZ34"/>
      <c r="JQA34"/>
      <c r="JQB34"/>
      <c r="JQC34"/>
      <c r="JQD34"/>
      <c r="JQE34"/>
      <c r="JQF34"/>
      <c r="JQG34"/>
      <c r="JQH34"/>
      <c r="JQI34"/>
      <c r="JQJ34"/>
      <c r="JQK34"/>
      <c r="JQL34"/>
      <c r="JQM34"/>
      <c r="JQN34"/>
      <c r="JQO34"/>
      <c r="JQP34"/>
      <c r="JQQ34"/>
      <c r="JQR34"/>
      <c r="JQS34"/>
      <c r="JQT34"/>
      <c r="JQU34"/>
      <c r="JQV34"/>
      <c r="JQW34"/>
      <c r="JQX34"/>
      <c r="JQY34"/>
      <c r="JQZ34"/>
      <c r="JRA34"/>
      <c r="JRB34"/>
      <c r="JRC34"/>
      <c r="JRD34"/>
      <c r="JRE34"/>
      <c r="JRF34"/>
      <c r="JRG34"/>
      <c r="JRH34"/>
      <c r="JRI34"/>
      <c r="JRJ34"/>
      <c r="JRK34"/>
      <c r="JRL34"/>
      <c r="JRM34"/>
      <c r="JRN34"/>
      <c r="JRO34"/>
      <c r="JRP34"/>
      <c r="JRQ34"/>
      <c r="JRR34"/>
      <c r="JRS34"/>
      <c r="JRT34"/>
      <c r="JRU34"/>
      <c r="JRV34"/>
      <c r="JRW34"/>
      <c r="JRX34"/>
      <c r="JRY34"/>
      <c r="JRZ34"/>
      <c r="JSA34"/>
      <c r="JSB34"/>
      <c r="JSC34"/>
      <c r="JSD34"/>
      <c r="JSE34"/>
      <c r="JSF34"/>
      <c r="JSG34"/>
      <c r="JSH34"/>
      <c r="JSI34"/>
      <c r="JSJ34"/>
      <c r="JSK34"/>
      <c r="JSL34"/>
      <c r="JSM34"/>
      <c r="JSN34"/>
      <c r="JSO34"/>
      <c r="JSP34"/>
      <c r="JSQ34"/>
      <c r="JSR34"/>
      <c r="JSS34"/>
      <c r="JST34"/>
      <c r="JSU34"/>
      <c r="JSV34"/>
      <c r="JSW34"/>
      <c r="JSX34"/>
      <c r="JSY34"/>
      <c r="JSZ34"/>
      <c r="JTA34"/>
      <c r="JTB34"/>
      <c r="JTC34"/>
      <c r="JTD34"/>
      <c r="JTE34"/>
      <c r="JTF34"/>
      <c r="JTG34"/>
      <c r="JTH34"/>
      <c r="JTI34"/>
      <c r="JTJ34"/>
      <c r="JTK34"/>
      <c r="JTL34"/>
      <c r="JTM34"/>
      <c r="JTN34"/>
      <c r="JTO34"/>
      <c r="JTP34"/>
      <c r="JTQ34"/>
      <c r="JTR34"/>
      <c r="JTS34"/>
      <c r="JTT34"/>
      <c r="JTU34"/>
      <c r="JTV34"/>
      <c r="JTW34"/>
      <c r="JTX34"/>
      <c r="JTY34"/>
      <c r="JTZ34"/>
      <c r="JUA34"/>
      <c r="JUB34"/>
      <c r="JUC34"/>
      <c r="JUD34"/>
      <c r="JUE34"/>
      <c r="JUF34"/>
      <c r="JUG34"/>
      <c r="JUH34"/>
      <c r="JUI34"/>
      <c r="JUJ34"/>
      <c r="JUK34"/>
      <c r="JUL34"/>
      <c r="JUM34"/>
      <c r="JUN34"/>
      <c r="JUO34"/>
      <c r="JUP34"/>
      <c r="JUQ34"/>
      <c r="JUR34"/>
      <c r="JUS34"/>
      <c r="JUT34"/>
      <c r="JUU34"/>
      <c r="JUV34"/>
      <c r="JUW34"/>
      <c r="JUX34"/>
      <c r="JUY34"/>
      <c r="JUZ34"/>
      <c r="JVA34"/>
      <c r="JVB34"/>
      <c r="JVC34"/>
      <c r="JVD34"/>
      <c r="JVE34"/>
      <c r="JVF34"/>
      <c r="JVG34"/>
      <c r="JVH34"/>
      <c r="JVI34"/>
      <c r="JVJ34"/>
      <c r="JVK34"/>
      <c r="JVL34"/>
      <c r="JVM34"/>
      <c r="JVN34"/>
      <c r="JVO34"/>
      <c r="JVP34"/>
      <c r="JVQ34"/>
      <c r="JVR34"/>
      <c r="JVS34"/>
      <c r="JVT34"/>
      <c r="JVU34"/>
      <c r="JVV34"/>
      <c r="JVW34"/>
      <c r="JVX34"/>
      <c r="JVY34"/>
      <c r="JVZ34"/>
      <c r="JWA34"/>
      <c r="JWB34"/>
      <c r="JWC34"/>
      <c r="JWD34"/>
      <c r="JWE34"/>
      <c r="JWF34"/>
      <c r="JWG34"/>
      <c r="JWH34"/>
      <c r="JWI34"/>
      <c r="JWJ34"/>
      <c r="JWK34"/>
      <c r="JWL34"/>
      <c r="JWM34"/>
      <c r="JWN34"/>
      <c r="JWO34"/>
      <c r="JWP34"/>
      <c r="JWQ34"/>
      <c r="JWR34"/>
      <c r="JWS34"/>
      <c r="JWT34"/>
      <c r="JWU34"/>
      <c r="JWV34"/>
      <c r="JWW34"/>
      <c r="JWX34"/>
      <c r="JWY34"/>
      <c r="JWZ34"/>
      <c r="JXA34"/>
      <c r="JXB34"/>
      <c r="JXC34"/>
      <c r="JXD34"/>
      <c r="JXE34"/>
      <c r="JXF34"/>
      <c r="JXG34"/>
      <c r="JXH34"/>
      <c r="JXI34"/>
      <c r="JXJ34"/>
      <c r="JXK34"/>
      <c r="JXL34"/>
      <c r="JXM34"/>
      <c r="JXN34"/>
      <c r="JXO34"/>
      <c r="JXP34"/>
      <c r="JXQ34"/>
      <c r="JXR34"/>
      <c r="JXS34"/>
      <c r="JXT34"/>
      <c r="JXU34"/>
      <c r="JXV34"/>
      <c r="JXW34"/>
      <c r="JXX34"/>
      <c r="JXY34"/>
      <c r="JXZ34"/>
      <c r="JYA34"/>
      <c r="JYB34"/>
      <c r="JYC34"/>
      <c r="JYD34"/>
      <c r="JYE34"/>
      <c r="JYF34"/>
      <c r="JYG34"/>
      <c r="JYH34"/>
      <c r="JYI34"/>
      <c r="JYJ34"/>
      <c r="JYK34"/>
      <c r="JYL34"/>
      <c r="JYM34"/>
      <c r="JYN34"/>
      <c r="JYO34"/>
      <c r="JYP34"/>
      <c r="JYQ34"/>
      <c r="JYR34"/>
      <c r="JYS34"/>
      <c r="JYT34"/>
      <c r="JYU34"/>
      <c r="JYV34"/>
      <c r="JYW34"/>
      <c r="JYX34"/>
      <c r="JYY34"/>
      <c r="JYZ34"/>
      <c r="JZA34"/>
      <c r="JZB34"/>
      <c r="JZC34"/>
      <c r="JZD34"/>
      <c r="JZE34"/>
      <c r="JZF34"/>
      <c r="JZG34"/>
      <c r="JZH34"/>
      <c r="JZI34"/>
      <c r="JZJ34"/>
      <c r="JZK34"/>
      <c r="JZL34"/>
      <c r="JZM34"/>
      <c r="JZN34"/>
      <c r="JZO34"/>
      <c r="JZP34"/>
      <c r="JZQ34"/>
      <c r="JZR34"/>
      <c r="JZS34"/>
      <c r="JZT34"/>
      <c r="JZU34"/>
      <c r="JZV34"/>
      <c r="JZW34"/>
      <c r="JZX34"/>
      <c r="JZY34"/>
      <c r="JZZ34"/>
      <c r="KAA34"/>
      <c r="KAB34"/>
      <c r="KAC34"/>
      <c r="KAD34"/>
      <c r="KAE34"/>
      <c r="KAF34"/>
      <c r="KAG34"/>
      <c r="KAH34"/>
      <c r="KAI34"/>
      <c r="KAJ34"/>
      <c r="KAK34"/>
      <c r="KAL34"/>
      <c r="KAM34"/>
      <c r="KAN34"/>
      <c r="KAO34"/>
      <c r="KAP34"/>
      <c r="KAQ34"/>
      <c r="KAR34"/>
      <c r="KAS34"/>
      <c r="KAT34"/>
      <c r="KAU34"/>
      <c r="KAV34"/>
      <c r="KAW34"/>
      <c r="KAX34"/>
      <c r="KAY34"/>
      <c r="KAZ34"/>
      <c r="KBA34"/>
      <c r="KBB34"/>
      <c r="KBC34"/>
      <c r="KBD34"/>
      <c r="KBE34"/>
      <c r="KBF34"/>
      <c r="KBG34"/>
      <c r="KBH34"/>
      <c r="KBI34"/>
      <c r="KBJ34"/>
      <c r="KBK34"/>
      <c r="KBL34"/>
      <c r="KBM34"/>
      <c r="KBN34"/>
      <c r="KBO34"/>
      <c r="KBP34"/>
      <c r="KBQ34"/>
      <c r="KBR34"/>
      <c r="KBS34"/>
      <c r="KBT34"/>
      <c r="KBU34"/>
      <c r="KBV34"/>
      <c r="KBW34"/>
      <c r="KBX34"/>
      <c r="KBY34"/>
      <c r="KBZ34"/>
      <c r="KCA34"/>
      <c r="KCB34"/>
      <c r="KCC34"/>
      <c r="KCD34"/>
      <c r="KCE34"/>
      <c r="KCF34"/>
      <c r="KCG34"/>
      <c r="KCH34"/>
      <c r="KCI34"/>
      <c r="KCJ34"/>
      <c r="KCK34"/>
      <c r="KCL34"/>
      <c r="KCM34"/>
      <c r="KCN34"/>
      <c r="KCO34"/>
      <c r="KCP34"/>
      <c r="KCQ34"/>
      <c r="KCR34"/>
      <c r="KCS34"/>
      <c r="KCT34"/>
      <c r="KCU34"/>
      <c r="KCV34"/>
      <c r="KCW34"/>
      <c r="KCX34"/>
      <c r="KCY34"/>
      <c r="KCZ34"/>
      <c r="KDA34"/>
      <c r="KDB34"/>
      <c r="KDC34"/>
      <c r="KDD34"/>
      <c r="KDE34"/>
      <c r="KDF34"/>
      <c r="KDG34"/>
      <c r="KDH34"/>
      <c r="KDI34"/>
      <c r="KDJ34"/>
      <c r="KDK34"/>
      <c r="KDL34"/>
      <c r="KDM34"/>
      <c r="KDN34"/>
      <c r="KDO34"/>
      <c r="KDP34"/>
      <c r="KDQ34"/>
      <c r="KDR34"/>
      <c r="KDS34"/>
      <c r="KDT34"/>
      <c r="KDU34"/>
      <c r="KDV34"/>
      <c r="KDW34"/>
      <c r="KDX34"/>
      <c r="KDY34"/>
      <c r="KDZ34"/>
      <c r="KEA34"/>
      <c r="KEB34"/>
      <c r="KEC34"/>
      <c r="KED34"/>
      <c r="KEE34"/>
      <c r="KEF34"/>
      <c r="KEG34"/>
      <c r="KEH34"/>
      <c r="KEI34"/>
      <c r="KEJ34"/>
      <c r="KEK34"/>
      <c r="KEL34"/>
      <c r="KEM34"/>
      <c r="KEN34"/>
      <c r="KEO34"/>
      <c r="KEP34"/>
      <c r="KEQ34"/>
      <c r="KER34"/>
      <c r="KES34"/>
      <c r="KET34"/>
      <c r="KEU34"/>
      <c r="KEV34"/>
      <c r="KEW34"/>
      <c r="KEX34"/>
      <c r="KEY34"/>
      <c r="KEZ34"/>
      <c r="KFA34"/>
      <c r="KFB34"/>
      <c r="KFC34"/>
      <c r="KFD34"/>
      <c r="KFE34"/>
      <c r="KFF34"/>
      <c r="KFG34"/>
      <c r="KFH34"/>
      <c r="KFI34"/>
      <c r="KFJ34"/>
      <c r="KFK34"/>
      <c r="KFL34"/>
      <c r="KFM34"/>
      <c r="KFN34"/>
      <c r="KFO34"/>
      <c r="KFP34"/>
      <c r="KFQ34"/>
      <c r="KFR34"/>
      <c r="KFS34"/>
      <c r="KFT34"/>
      <c r="KFU34"/>
      <c r="KFV34"/>
      <c r="KFW34"/>
      <c r="KFX34"/>
      <c r="KFY34"/>
      <c r="KFZ34"/>
      <c r="KGA34"/>
      <c r="KGB34"/>
      <c r="KGC34"/>
      <c r="KGD34"/>
      <c r="KGE34"/>
      <c r="KGF34"/>
      <c r="KGG34"/>
      <c r="KGH34"/>
      <c r="KGI34"/>
      <c r="KGJ34"/>
      <c r="KGK34"/>
      <c r="KGL34"/>
      <c r="KGM34"/>
      <c r="KGN34"/>
      <c r="KGO34"/>
      <c r="KGP34"/>
      <c r="KGQ34"/>
      <c r="KGR34"/>
      <c r="KGS34"/>
      <c r="KGT34"/>
      <c r="KGU34"/>
      <c r="KGV34"/>
      <c r="KGW34"/>
      <c r="KGX34"/>
      <c r="KGY34"/>
      <c r="KGZ34"/>
      <c r="KHA34"/>
      <c r="KHB34"/>
      <c r="KHC34"/>
      <c r="KHD34"/>
      <c r="KHE34"/>
      <c r="KHF34"/>
      <c r="KHG34"/>
      <c r="KHH34"/>
      <c r="KHI34"/>
      <c r="KHJ34"/>
      <c r="KHK34"/>
      <c r="KHL34"/>
      <c r="KHM34"/>
      <c r="KHN34"/>
      <c r="KHO34"/>
      <c r="KHP34"/>
      <c r="KHQ34"/>
      <c r="KHR34"/>
      <c r="KHS34"/>
      <c r="KHT34"/>
      <c r="KHU34"/>
      <c r="KHV34"/>
      <c r="KHW34"/>
      <c r="KHX34"/>
      <c r="KHY34"/>
      <c r="KHZ34"/>
      <c r="KIA34"/>
      <c r="KIB34"/>
      <c r="KIC34"/>
      <c r="KID34"/>
      <c r="KIE34"/>
      <c r="KIF34"/>
      <c r="KIG34"/>
      <c r="KIH34"/>
      <c r="KII34"/>
      <c r="KIJ34"/>
      <c r="KIK34"/>
      <c r="KIL34"/>
      <c r="KIM34"/>
      <c r="KIN34"/>
      <c r="KIO34"/>
      <c r="KIP34"/>
      <c r="KIQ34"/>
      <c r="KIR34"/>
      <c r="KIS34"/>
      <c r="KIT34"/>
      <c r="KIU34"/>
      <c r="KIV34"/>
      <c r="KIW34"/>
      <c r="KIX34"/>
      <c r="KIY34"/>
      <c r="KIZ34"/>
      <c r="KJA34"/>
      <c r="KJB34"/>
      <c r="KJC34"/>
      <c r="KJD34"/>
      <c r="KJE34"/>
      <c r="KJF34"/>
      <c r="KJG34"/>
      <c r="KJH34"/>
      <c r="KJI34"/>
      <c r="KJJ34"/>
      <c r="KJK34"/>
      <c r="KJL34"/>
      <c r="KJM34"/>
      <c r="KJN34"/>
      <c r="KJO34"/>
      <c r="KJP34"/>
      <c r="KJQ34"/>
      <c r="KJR34"/>
      <c r="KJS34"/>
      <c r="KJT34"/>
      <c r="KJU34"/>
      <c r="KJV34"/>
      <c r="KJW34"/>
      <c r="KJX34"/>
      <c r="KJY34"/>
      <c r="KJZ34"/>
      <c r="KKA34"/>
      <c r="KKB34"/>
      <c r="KKC34"/>
      <c r="KKD34"/>
      <c r="KKE34"/>
      <c r="KKF34"/>
      <c r="KKG34"/>
      <c r="KKH34"/>
      <c r="KKI34"/>
      <c r="KKJ34"/>
      <c r="KKK34"/>
      <c r="KKL34"/>
      <c r="KKM34"/>
      <c r="KKN34"/>
      <c r="KKO34"/>
      <c r="KKP34"/>
      <c r="KKQ34"/>
      <c r="KKR34"/>
      <c r="KKS34"/>
      <c r="KKT34"/>
      <c r="KKU34"/>
      <c r="KKV34"/>
      <c r="KKW34"/>
      <c r="KKX34"/>
      <c r="KKY34"/>
      <c r="KKZ34"/>
      <c r="KLA34"/>
      <c r="KLB34"/>
      <c r="KLC34"/>
      <c r="KLD34"/>
      <c r="KLE34"/>
      <c r="KLF34"/>
      <c r="KLG34"/>
      <c r="KLH34"/>
      <c r="KLI34"/>
      <c r="KLJ34"/>
      <c r="KLK34"/>
      <c r="KLL34"/>
      <c r="KLM34"/>
      <c r="KLN34"/>
      <c r="KLO34"/>
      <c r="KLP34"/>
      <c r="KLQ34"/>
      <c r="KLR34"/>
      <c r="KLS34"/>
      <c r="KLT34"/>
      <c r="KLU34"/>
      <c r="KLV34"/>
      <c r="KLW34"/>
      <c r="KLX34"/>
      <c r="KLY34"/>
      <c r="KLZ34"/>
      <c r="KMA34"/>
      <c r="KMB34"/>
      <c r="KMC34"/>
      <c r="KMD34"/>
      <c r="KME34"/>
      <c r="KMF34"/>
      <c r="KMG34"/>
      <c r="KMH34"/>
      <c r="KMI34"/>
      <c r="KMJ34"/>
      <c r="KMK34"/>
      <c r="KML34"/>
      <c r="KMM34"/>
      <c r="KMN34"/>
      <c r="KMO34"/>
      <c r="KMP34"/>
      <c r="KMQ34"/>
      <c r="KMR34"/>
      <c r="KMS34"/>
      <c r="KMT34"/>
      <c r="KMU34"/>
      <c r="KMV34"/>
      <c r="KMW34"/>
      <c r="KMX34"/>
      <c r="KMY34"/>
      <c r="KMZ34"/>
      <c r="KNA34"/>
      <c r="KNB34"/>
      <c r="KNC34"/>
      <c r="KND34"/>
      <c r="KNE34"/>
      <c r="KNF34"/>
      <c r="KNG34"/>
      <c r="KNH34"/>
      <c r="KNI34"/>
      <c r="KNJ34"/>
      <c r="KNK34"/>
      <c r="KNL34"/>
      <c r="KNM34"/>
      <c r="KNN34"/>
      <c r="KNO34"/>
      <c r="KNP34"/>
      <c r="KNQ34"/>
      <c r="KNR34"/>
      <c r="KNS34"/>
      <c r="KNT34"/>
      <c r="KNU34"/>
      <c r="KNV34"/>
      <c r="KNW34"/>
      <c r="KNX34"/>
      <c r="KNY34"/>
      <c r="KNZ34"/>
      <c r="KOA34"/>
      <c r="KOB34"/>
      <c r="KOC34"/>
      <c r="KOD34"/>
      <c r="KOE34"/>
      <c r="KOF34"/>
      <c r="KOG34"/>
      <c r="KOH34"/>
      <c r="KOI34"/>
      <c r="KOJ34"/>
      <c r="KOK34"/>
      <c r="KOL34"/>
      <c r="KOM34"/>
      <c r="KON34"/>
      <c r="KOO34"/>
      <c r="KOP34"/>
      <c r="KOQ34"/>
      <c r="KOR34"/>
      <c r="KOS34"/>
      <c r="KOT34"/>
      <c r="KOU34"/>
      <c r="KOV34"/>
      <c r="KOW34"/>
      <c r="KOX34"/>
      <c r="KOY34"/>
      <c r="KOZ34"/>
      <c r="KPA34"/>
      <c r="KPB34"/>
      <c r="KPC34"/>
      <c r="KPD34"/>
      <c r="KPE34"/>
      <c r="KPF34"/>
      <c r="KPG34"/>
      <c r="KPH34"/>
      <c r="KPI34"/>
      <c r="KPJ34"/>
      <c r="KPK34"/>
      <c r="KPL34"/>
      <c r="KPM34"/>
      <c r="KPN34"/>
      <c r="KPO34"/>
      <c r="KPP34"/>
      <c r="KPQ34"/>
      <c r="KPR34"/>
      <c r="KPS34"/>
      <c r="KPT34"/>
      <c r="KPU34"/>
      <c r="KPV34"/>
      <c r="KPW34"/>
      <c r="KPX34"/>
      <c r="KPY34"/>
      <c r="KPZ34"/>
      <c r="KQA34"/>
      <c r="KQB34"/>
      <c r="KQC34"/>
      <c r="KQD34"/>
      <c r="KQE34"/>
      <c r="KQF34"/>
      <c r="KQG34"/>
      <c r="KQH34"/>
      <c r="KQI34"/>
      <c r="KQJ34"/>
      <c r="KQK34"/>
      <c r="KQL34"/>
      <c r="KQM34"/>
      <c r="KQN34"/>
      <c r="KQO34"/>
      <c r="KQP34"/>
      <c r="KQQ34"/>
      <c r="KQR34"/>
      <c r="KQS34"/>
      <c r="KQT34"/>
      <c r="KQU34"/>
      <c r="KQV34"/>
      <c r="KQW34"/>
      <c r="KQX34"/>
      <c r="KQY34"/>
      <c r="KQZ34"/>
      <c r="KRA34"/>
      <c r="KRB34"/>
      <c r="KRC34"/>
      <c r="KRD34"/>
      <c r="KRE34"/>
      <c r="KRF34"/>
      <c r="KRG34"/>
      <c r="KRH34"/>
      <c r="KRI34"/>
      <c r="KRJ34"/>
      <c r="KRK34"/>
      <c r="KRL34"/>
      <c r="KRM34"/>
      <c r="KRN34"/>
      <c r="KRO34"/>
      <c r="KRP34"/>
      <c r="KRQ34"/>
      <c r="KRR34"/>
      <c r="KRS34"/>
      <c r="KRT34"/>
      <c r="KRU34"/>
      <c r="KRV34"/>
      <c r="KRW34"/>
      <c r="KRX34"/>
      <c r="KRY34"/>
      <c r="KRZ34"/>
      <c r="KSA34"/>
      <c r="KSB34"/>
      <c r="KSC34"/>
      <c r="KSD34"/>
      <c r="KSE34"/>
      <c r="KSF34"/>
      <c r="KSG34"/>
      <c r="KSH34"/>
      <c r="KSI34"/>
      <c r="KSJ34"/>
      <c r="KSK34"/>
      <c r="KSL34"/>
      <c r="KSM34"/>
      <c r="KSN34"/>
      <c r="KSO34"/>
      <c r="KSP34"/>
      <c r="KSQ34"/>
      <c r="KSR34"/>
      <c r="KSS34"/>
      <c r="KST34"/>
      <c r="KSU34"/>
      <c r="KSV34"/>
      <c r="KSW34"/>
      <c r="KSX34"/>
      <c r="KSY34"/>
      <c r="KSZ34"/>
      <c r="KTA34"/>
      <c r="KTB34"/>
      <c r="KTC34"/>
      <c r="KTD34"/>
      <c r="KTE34"/>
      <c r="KTF34"/>
      <c r="KTG34"/>
      <c r="KTH34"/>
      <c r="KTI34"/>
      <c r="KTJ34"/>
      <c r="KTK34"/>
      <c r="KTL34"/>
      <c r="KTM34"/>
      <c r="KTN34"/>
      <c r="KTO34"/>
      <c r="KTP34"/>
      <c r="KTQ34"/>
      <c r="KTR34"/>
      <c r="KTS34"/>
      <c r="KTT34"/>
      <c r="KTU34"/>
      <c r="KTV34"/>
      <c r="KTW34"/>
      <c r="KTX34"/>
      <c r="KTY34"/>
      <c r="KTZ34"/>
      <c r="KUA34"/>
      <c r="KUB34"/>
      <c r="KUC34"/>
      <c r="KUD34"/>
      <c r="KUE34"/>
      <c r="KUF34"/>
      <c r="KUG34"/>
      <c r="KUH34"/>
      <c r="KUI34"/>
      <c r="KUJ34"/>
      <c r="KUK34"/>
      <c r="KUL34"/>
      <c r="KUM34"/>
      <c r="KUN34"/>
      <c r="KUO34"/>
      <c r="KUP34"/>
      <c r="KUQ34"/>
      <c r="KUR34"/>
      <c r="KUS34"/>
      <c r="KUT34"/>
      <c r="KUU34"/>
      <c r="KUV34"/>
      <c r="KUW34"/>
      <c r="KUX34"/>
      <c r="KUY34"/>
      <c r="KUZ34"/>
      <c r="KVA34"/>
      <c r="KVB34"/>
      <c r="KVC34"/>
      <c r="KVD34"/>
      <c r="KVE34"/>
      <c r="KVF34"/>
      <c r="KVG34"/>
      <c r="KVH34"/>
      <c r="KVI34"/>
      <c r="KVJ34"/>
      <c r="KVK34"/>
      <c r="KVL34"/>
      <c r="KVM34"/>
      <c r="KVN34"/>
      <c r="KVO34"/>
      <c r="KVP34"/>
      <c r="KVQ34"/>
      <c r="KVR34"/>
      <c r="KVS34"/>
      <c r="KVT34"/>
      <c r="KVU34"/>
      <c r="KVV34"/>
      <c r="KVW34"/>
      <c r="KVX34"/>
      <c r="KVY34"/>
      <c r="KVZ34"/>
      <c r="KWA34"/>
      <c r="KWB34"/>
      <c r="KWC34"/>
      <c r="KWD34"/>
      <c r="KWE34"/>
      <c r="KWF34"/>
      <c r="KWG34"/>
      <c r="KWH34"/>
      <c r="KWI34"/>
      <c r="KWJ34"/>
      <c r="KWK34"/>
      <c r="KWL34"/>
      <c r="KWM34"/>
      <c r="KWN34"/>
      <c r="KWO34"/>
      <c r="KWP34"/>
      <c r="KWQ34"/>
      <c r="KWR34"/>
      <c r="KWS34"/>
      <c r="KWT34"/>
      <c r="KWU34"/>
      <c r="KWV34"/>
      <c r="KWW34"/>
      <c r="KWX34"/>
      <c r="KWY34"/>
      <c r="KWZ34"/>
      <c r="KXA34"/>
      <c r="KXB34"/>
      <c r="KXC34"/>
      <c r="KXD34"/>
      <c r="KXE34"/>
      <c r="KXF34"/>
      <c r="KXG34"/>
      <c r="KXH34"/>
      <c r="KXI34"/>
      <c r="KXJ34"/>
      <c r="KXK34"/>
      <c r="KXL34"/>
      <c r="KXM34"/>
      <c r="KXN34"/>
      <c r="KXO34"/>
      <c r="KXP34"/>
      <c r="KXQ34"/>
      <c r="KXR34"/>
      <c r="KXS34"/>
      <c r="KXT34"/>
      <c r="KXU34"/>
      <c r="KXV34"/>
      <c r="KXW34"/>
      <c r="KXX34"/>
      <c r="KXY34"/>
      <c r="KXZ34"/>
      <c r="KYA34"/>
      <c r="KYB34"/>
      <c r="KYC34"/>
      <c r="KYD34"/>
      <c r="KYE34"/>
      <c r="KYF34"/>
      <c r="KYG34"/>
      <c r="KYH34"/>
      <c r="KYI34"/>
      <c r="KYJ34"/>
      <c r="KYK34"/>
      <c r="KYL34"/>
      <c r="KYM34"/>
      <c r="KYN34"/>
      <c r="KYO34"/>
      <c r="KYP34"/>
      <c r="KYQ34"/>
      <c r="KYR34"/>
      <c r="KYS34"/>
      <c r="KYT34"/>
      <c r="KYU34"/>
      <c r="KYV34"/>
      <c r="KYW34"/>
      <c r="KYX34"/>
      <c r="KYY34"/>
      <c r="KYZ34"/>
      <c r="KZA34"/>
      <c r="KZB34"/>
      <c r="KZC34"/>
      <c r="KZD34"/>
      <c r="KZE34"/>
      <c r="KZF34"/>
      <c r="KZG34"/>
      <c r="KZH34"/>
      <c r="KZI34"/>
      <c r="KZJ34"/>
      <c r="KZK34"/>
      <c r="KZL34"/>
      <c r="KZM34"/>
      <c r="KZN34"/>
      <c r="KZO34"/>
      <c r="KZP34"/>
      <c r="KZQ34"/>
      <c r="KZR34"/>
      <c r="KZS34"/>
      <c r="KZT34"/>
      <c r="KZU34"/>
      <c r="KZV34"/>
      <c r="KZW34"/>
      <c r="KZX34"/>
      <c r="KZY34"/>
      <c r="KZZ34"/>
      <c r="LAA34"/>
      <c r="LAB34"/>
      <c r="LAC34"/>
      <c r="LAD34"/>
      <c r="LAE34"/>
      <c r="LAF34"/>
      <c r="LAG34"/>
      <c r="LAH34"/>
      <c r="LAI34"/>
      <c r="LAJ34"/>
      <c r="LAK34"/>
      <c r="LAL34"/>
      <c r="LAM34"/>
      <c r="LAN34"/>
      <c r="LAO34"/>
      <c r="LAP34"/>
      <c r="LAQ34"/>
      <c r="LAR34"/>
      <c r="LAS34"/>
      <c r="LAT34"/>
      <c r="LAU34"/>
      <c r="LAV34"/>
      <c r="LAW34"/>
      <c r="LAX34"/>
      <c r="LAY34"/>
      <c r="LAZ34"/>
      <c r="LBA34"/>
      <c r="LBB34"/>
      <c r="LBC34"/>
      <c r="LBD34"/>
      <c r="LBE34"/>
      <c r="LBF34"/>
      <c r="LBG34"/>
      <c r="LBH34"/>
      <c r="LBI34"/>
      <c r="LBJ34"/>
      <c r="LBK34"/>
      <c r="LBL34"/>
      <c r="LBM34"/>
      <c r="LBN34"/>
      <c r="LBO34"/>
      <c r="LBP34"/>
      <c r="LBQ34"/>
      <c r="LBR34"/>
      <c r="LBS34"/>
      <c r="LBT34"/>
      <c r="LBU34"/>
      <c r="LBV34"/>
      <c r="LBW34"/>
      <c r="LBX34"/>
      <c r="LBY34"/>
      <c r="LBZ34"/>
      <c r="LCA34"/>
      <c r="LCB34"/>
      <c r="LCC34"/>
      <c r="LCD34"/>
      <c r="LCE34"/>
      <c r="LCF34"/>
      <c r="LCG34"/>
      <c r="LCH34"/>
      <c r="LCI34"/>
      <c r="LCJ34"/>
      <c r="LCK34"/>
      <c r="LCL34"/>
      <c r="LCM34"/>
      <c r="LCN34"/>
      <c r="LCO34"/>
      <c r="LCP34"/>
      <c r="LCQ34"/>
      <c r="LCR34"/>
      <c r="LCS34"/>
      <c r="LCT34"/>
      <c r="LCU34"/>
      <c r="LCV34"/>
      <c r="LCW34"/>
      <c r="LCX34"/>
      <c r="LCY34"/>
      <c r="LCZ34"/>
      <c r="LDA34"/>
      <c r="LDB34"/>
      <c r="LDC34"/>
      <c r="LDD34"/>
      <c r="LDE34"/>
      <c r="LDF34"/>
      <c r="LDG34"/>
      <c r="LDH34"/>
      <c r="LDI34"/>
      <c r="LDJ34"/>
      <c r="LDK34"/>
      <c r="LDL34"/>
      <c r="LDM34"/>
      <c r="LDN34"/>
      <c r="LDO34"/>
      <c r="LDP34"/>
      <c r="LDQ34"/>
      <c r="LDR34"/>
      <c r="LDS34"/>
      <c r="LDT34"/>
      <c r="LDU34"/>
      <c r="LDV34"/>
      <c r="LDW34"/>
      <c r="LDX34"/>
      <c r="LDY34"/>
      <c r="LDZ34"/>
      <c r="LEA34"/>
      <c r="LEB34"/>
      <c r="LEC34"/>
      <c r="LED34"/>
      <c r="LEE34"/>
      <c r="LEF34"/>
      <c r="LEG34"/>
      <c r="LEH34"/>
      <c r="LEI34"/>
      <c r="LEJ34"/>
      <c r="LEK34"/>
      <c r="LEL34"/>
      <c r="LEM34"/>
      <c r="LEN34"/>
      <c r="LEO34"/>
      <c r="LEP34"/>
      <c r="LEQ34"/>
      <c r="LER34"/>
      <c r="LES34"/>
      <c r="LET34"/>
      <c r="LEU34"/>
      <c r="LEV34"/>
      <c r="LEW34"/>
      <c r="LEX34"/>
      <c r="LEY34"/>
      <c r="LEZ34"/>
      <c r="LFA34"/>
      <c r="LFB34"/>
      <c r="LFC34"/>
      <c r="LFD34"/>
      <c r="LFE34"/>
      <c r="LFF34"/>
      <c r="LFG34"/>
      <c r="LFH34"/>
      <c r="LFI34"/>
      <c r="LFJ34"/>
      <c r="LFK34"/>
      <c r="LFL34"/>
      <c r="LFM34"/>
      <c r="LFN34"/>
      <c r="LFO34"/>
      <c r="LFP34"/>
      <c r="LFQ34"/>
      <c r="LFR34"/>
      <c r="LFS34"/>
      <c r="LFT34"/>
      <c r="LFU34"/>
      <c r="LFV34"/>
      <c r="LFW34"/>
      <c r="LFX34"/>
      <c r="LFY34"/>
      <c r="LFZ34"/>
      <c r="LGA34"/>
      <c r="LGB34"/>
      <c r="LGC34"/>
      <c r="LGD34"/>
      <c r="LGE34"/>
      <c r="LGF34"/>
      <c r="LGG34"/>
      <c r="LGH34"/>
      <c r="LGI34"/>
      <c r="LGJ34"/>
      <c r="LGK34"/>
      <c r="LGL34"/>
      <c r="LGM34"/>
      <c r="LGN34"/>
      <c r="LGO34"/>
      <c r="LGP34"/>
      <c r="LGQ34"/>
      <c r="LGR34"/>
      <c r="LGS34"/>
      <c r="LGT34"/>
      <c r="LGU34"/>
      <c r="LGV34"/>
      <c r="LGW34"/>
      <c r="LGX34"/>
      <c r="LGY34"/>
      <c r="LGZ34"/>
      <c r="LHA34"/>
      <c r="LHB34"/>
      <c r="LHC34"/>
      <c r="LHD34"/>
      <c r="LHE34"/>
      <c r="LHF34"/>
      <c r="LHG34"/>
      <c r="LHH34"/>
      <c r="LHI34"/>
      <c r="LHJ34"/>
      <c r="LHK34"/>
      <c r="LHL34"/>
      <c r="LHM34"/>
      <c r="LHN34"/>
      <c r="LHO34"/>
      <c r="LHP34"/>
      <c r="LHQ34"/>
      <c r="LHR34"/>
      <c r="LHS34"/>
      <c r="LHT34"/>
      <c r="LHU34"/>
      <c r="LHV34"/>
      <c r="LHW34"/>
      <c r="LHX34"/>
      <c r="LHY34"/>
      <c r="LHZ34"/>
      <c r="LIA34"/>
      <c r="LIB34"/>
      <c r="LIC34"/>
      <c r="LID34"/>
      <c r="LIE34"/>
      <c r="LIF34"/>
      <c r="LIG34"/>
      <c r="LIH34"/>
      <c r="LII34"/>
      <c r="LIJ34"/>
      <c r="LIK34"/>
      <c r="LIL34"/>
      <c r="LIM34"/>
      <c r="LIN34"/>
      <c r="LIO34"/>
      <c r="LIP34"/>
      <c r="LIQ34"/>
      <c r="LIR34"/>
      <c r="LIS34"/>
      <c r="LIT34"/>
      <c r="LIU34"/>
      <c r="LIV34"/>
      <c r="LIW34"/>
      <c r="LIX34"/>
      <c r="LIY34"/>
      <c r="LIZ34"/>
      <c r="LJA34"/>
      <c r="LJB34"/>
      <c r="LJC34"/>
      <c r="LJD34"/>
      <c r="LJE34"/>
      <c r="LJF34"/>
      <c r="LJG34"/>
      <c r="LJH34"/>
      <c r="LJI34"/>
      <c r="LJJ34"/>
      <c r="LJK34"/>
      <c r="LJL34"/>
      <c r="LJM34"/>
      <c r="LJN34"/>
      <c r="LJO34"/>
      <c r="LJP34"/>
      <c r="LJQ34"/>
      <c r="LJR34"/>
      <c r="LJS34"/>
      <c r="LJT34"/>
      <c r="LJU34"/>
      <c r="LJV34"/>
      <c r="LJW34"/>
      <c r="LJX34"/>
      <c r="LJY34"/>
      <c r="LJZ34"/>
      <c r="LKA34"/>
      <c r="LKB34"/>
      <c r="LKC34"/>
      <c r="LKD34"/>
      <c r="LKE34"/>
      <c r="LKF34"/>
      <c r="LKG34"/>
      <c r="LKH34"/>
      <c r="LKI34"/>
      <c r="LKJ34"/>
      <c r="LKK34"/>
      <c r="LKL34"/>
      <c r="LKM34"/>
      <c r="LKN34"/>
      <c r="LKO34"/>
      <c r="LKP34"/>
      <c r="LKQ34"/>
      <c r="LKR34"/>
      <c r="LKS34"/>
      <c r="LKT34"/>
      <c r="LKU34"/>
      <c r="LKV34"/>
      <c r="LKW34"/>
      <c r="LKX34"/>
      <c r="LKY34"/>
      <c r="LKZ34"/>
      <c r="LLA34"/>
      <c r="LLB34"/>
      <c r="LLC34"/>
      <c r="LLD34"/>
      <c r="LLE34"/>
      <c r="LLF34"/>
      <c r="LLG34"/>
      <c r="LLH34"/>
      <c r="LLI34"/>
      <c r="LLJ34"/>
      <c r="LLK34"/>
      <c r="LLL34"/>
      <c r="LLM34"/>
      <c r="LLN34"/>
      <c r="LLO34"/>
      <c r="LLP34"/>
      <c r="LLQ34"/>
      <c r="LLR34"/>
      <c r="LLS34"/>
      <c r="LLT34"/>
      <c r="LLU34"/>
      <c r="LLV34"/>
      <c r="LLW34"/>
      <c r="LLX34"/>
      <c r="LLY34"/>
      <c r="LLZ34"/>
      <c r="LMA34"/>
      <c r="LMB34"/>
      <c r="LMC34"/>
      <c r="LMD34"/>
      <c r="LME34"/>
      <c r="LMF34"/>
      <c r="LMG34"/>
      <c r="LMH34"/>
      <c r="LMI34"/>
      <c r="LMJ34"/>
      <c r="LMK34"/>
      <c r="LML34"/>
      <c r="LMM34"/>
      <c r="LMN34"/>
      <c r="LMO34"/>
      <c r="LMP34"/>
      <c r="LMQ34"/>
      <c r="LMR34"/>
      <c r="LMS34"/>
      <c r="LMT34"/>
      <c r="LMU34"/>
      <c r="LMV34"/>
      <c r="LMW34"/>
      <c r="LMX34"/>
      <c r="LMY34"/>
      <c r="LMZ34"/>
      <c r="LNA34"/>
      <c r="LNB34"/>
      <c r="LNC34"/>
      <c r="LND34"/>
      <c r="LNE34"/>
      <c r="LNF34"/>
      <c r="LNG34"/>
      <c r="LNH34"/>
      <c r="LNI34"/>
      <c r="LNJ34"/>
      <c r="LNK34"/>
      <c r="LNL34"/>
      <c r="LNM34"/>
      <c r="LNN34"/>
      <c r="LNO34"/>
      <c r="LNP34"/>
      <c r="LNQ34"/>
      <c r="LNR34"/>
      <c r="LNS34"/>
      <c r="LNT34"/>
      <c r="LNU34"/>
      <c r="LNV34"/>
      <c r="LNW34"/>
      <c r="LNX34"/>
      <c r="LNY34"/>
      <c r="LNZ34"/>
      <c r="LOA34"/>
      <c r="LOB34"/>
      <c r="LOC34"/>
      <c r="LOD34"/>
      <c r="LOE34"/>
      <c r="LOF34"/>
      <c r="LOG34"/>
      <c r="LOH34"/>
      <c r="LOI34"/>
      <c r="LOJ34"/>
      <c r="LOK34"/>
      <c r="LOL34"/>
      <c r="LOM34"/>
      <c r="LON34"/>
      <c r="LOO34"/>
      <c r="LOP34"/>
      <c r="LOQ34"/>
      <c r="LOR34"/>
      <c r="LOS34"/>
      <c r="LOT34"/>
      <c r="LOU34"/>
      <c r="LOV34"/>
      <c r="LOW34"/>
      <c r="LOX34"/>
      <c r="LOY34"/>
      <c r="LOZ34"/>
      <c r="LPA34"/>
      <c r="LPB34"/>
      <c r="LPC34"/>
      <c r="LPD34"/>
      <c r="LPE34"/>
      <c r="LPF34"/>
      <c r="LPG34"/>
      <c r="LPH34"/>
      <c r="LPI34"/>
      <c r="LPJ34"/>
      <c r="LPK34"/>
      <c r="LPL34"/>
      <c r="LPM34"/>
      <c r="LPN34"/>
      <c r="LPO34"/>
      <c r="LPP34"/>
      <c r="LPQ34"/>
      <c r="LPR34"/>
      <c r="LPS34"/>
      <c r="LPT34"/>
      <c r="LPU34"/>
      <c r="LPV34"/>
      <c r="LPW34"/>
      <c r="LPX34"/>
      <c r="LPY34"/>
      <c r="LPZ34"/>
      <c r="LQA34"/>
      <c r="LQB34"/>
      <c r="LQC34"/>
      <c r="LQD34"/>
      <c r="LQE34"/>
      <c r="LQF34"/>
      <c r="LQG34"/>
      <c r="LQH34"/>
      <c r="LQI34"/>
      <c r="LQJ34"/>
      <c r="LQK34"/>
      <c r="LQL34"/>
      <c r="LQM34"/>
      <c r="LQN34"/>
      <c r="LQO34"/>
      <c r="LQP34"/>
      <c r="LQQ34"/>
      <c r="LQR34"/>
      <c r="LQS34"/>
      <c r="LQT34"/>
      <c r="LQU34"/>
      <c r="LQV34"/>
      <c r="LQW34"/>
      <c r="LQX34"/>
      <c r="LQY34"/>
      <c r="LQZ34"/>
      <c r="LRA34"/>
      <c r="LRB34"/>
      <c r="LRC34"/>
      <c r="LRD34"/>
      <c r="LRE34"/>
      <c r="LRF34"/>
      <c r="LRG34"/>
      <c r="LRH34"/>
      <c r="LRI34"/>
      <c r="LRJ34"/>
      <c r="LRK34"/>
      <c r="LRL34"/>
      <c r="LRM34"/>
      <c r="LRN34"/>
      <c r="LRO34"/>
      <c r="LRP34"/>
      <c r="LRQ34"/>
      <c r="LRR34"/>
      <c r="LRS34"/>
      <c r="LRT34"/>
      <c r="LRU34"/>
      <c r="LRV34"/>
      <c r="LRW34"/>
      <c r="LRX34"/>
      <c r="LRY34"/>
      <c r="LRZ34"/>
      <c r="LSA34"/>
      <c r="LSB34"/>
      <c r="LSC34"/>
      <c r="LSD34"/>
      <c r="LSE34"/>
      <c r="LSF34"/>
      <c r="LSG34"/>
      <c r="LSH34"/>
      <c r="LSI34"/>
      <c r="LSJ34"/>
      <c r="LSK34"/>
      <c r="LSL34"/>
      <c r="LSM34"/>
      <c r="LSN34"/>
      <c r="LSO34"/>
      <c r="LSP34"/>
      <c r="LSQ34"/>
      <c r="LSR34"/>
      <c r="LSS34"/>
      <c r="LST34"/>
      <c r="LSU34"/>
      <c r="LSV34"/>
      <c r="LSW34"/>
      <c r="LSX34"/>
      <c r="LSY34"/>
      <c r="LSZ34"/>
      <c r="LTA34"/>
      <c r="LTB34"/>
      <c r="LTC34"/>
      <c r="LTD34"/>
      <c r="LTE34"/>
      <c r="LTF34"/>
      <c r="LTG34"/>
      <c r="LTH34"/>
      <c r="LTI34"/>
      <c r="LTJ34"/>
      <c r="LTK34"/>
      <c r="LTL34"/>
      <c r="LTM34"/>
      <c r="LTN34"/>
      <c r="LTO34"/>
      <c r="LTP34"/>
      <c r="LTQ34"/>
      <c r="LTR34"/>
      <c r="LTS34"/>
      <c r="LTT34"/>
      <c r="LTU34"/>
      <c r="LTV34"/>
      <c r="LTW34"/>
      <c r="LTX34"/>
      <c r="LTY34"/>
      <c r="LTZ34"/>
      <c r="LUA34"/>
      <c r="LUB34"/>
      <c r="LUC34"/>
      <c r="LUD34"/>
      <c r="LUE34"/>
      <c r="LUF34"/>
      <c r="LUG34"/>
      <c r="LUH34"/>
      <c r="LUI34"/>
      <c r="LUJ34"/>
      <c r="LUK34"/>
      <c r="LUL34"/>
      <c r="LUM34"/>
      <c r="LUN34"/>
      <c r="LUO34"/>
      <c r="LUP34"/>
      <c r="LUQ34"/>
      <c r="LUR34"/>
      <c r="LUS34"/>
      <c r="LUT34"/>
      <c r="LUU34"/>
      <c r="LUV34"/>
      <c r="LUW34"/>
      <c r="LUX34"/>
      <c r="LUY34"/>
      <c r="LUZ34"/>
      <c r="LVA34"/>
      <c r="LVB34"/>
      <c r="LVC34"/>
      <c r="LVD34"/>
      <c r="LVE34"/>
      <c r="LVF34"/>
      <c r="LVG34"/>
      <c r="LVH34"/>
      <c r="LVI34"/>
      <c r="LVJ34"/>
      <c r="LVK34"/>
      <c r="LVL34"/>
      <c r="LVM34"/>
      <c r="LVN34"/>
      <c r="LVO34"/>
      <c r="LVP34"/>
      <c r="LVQ34"/>
      <c r="LVR34"/>
      <c r="LVS34"/>
      <c r="LVT34"/>
      <c r="LVU34"/>
      <c r="LVV34"/>
      <c r="LVW34"/>
      <c r="LVX34"/>
      <c r="LVY34"/>
      <c r="LVZ34"/>
      <c r="LWA34"/>
      <c r="LWB34"/>
      <c r="LWC34"/>
      <c r="LWD34"/>
      <c r="LWE34"/>
      <c r="LWF34"/>
      <c r="LWG34"/>
      <c r="LWH34"/>
      <c r="LWI34"/>
      <c r="LWJ34"/>
      <c r="LWK34"/>
      <c r="LWL34"/>
      <c r="LWM34"/>
      <c r="LWN34"/>
      <c r="LWO34"/>
      <c r="LWP34"/>
      <c r="LWQ34"/>
      <c r="LWR34"/>
      <c r="LWS34"/>
      <c r="LWT34"/>
      <c r="LWU34"/>
      <c r="LWV34"/>
      <c r="LWW34"/>
      <c r="LWX34"/>
      <c r="LWY34"/>
      <c r="LWZ34"/>
      <c r="LXA34"/>
      <c r="LXB34"/>
      <c r="LXC34"/>
      <c r="LXD34"/>
      <c r="LXE34"/>
      <c r="LXF34"/>
      <c r="LXG34"/>
      <c r="LXH34"/>
      <c r="LXI34"/>
      <c r="LXJ34"/>
      <c r="LXK34"/>
      <c r="LXL34"/>
      <c r="LXM34"/>
      <c r="LXN34"/>
      <c r="LXO34"/>
      <c r="LXP34"/>
      <c r="LXQ34"/>
      <c r="LXR34"/>
      <c r="LXS34"/>
      <c r="LXT34"/>
      <c r="LXU34"/>
      <c r="LXV34"/>
      <c r="LXW34"/>
      <c r="LXX34"/>
      <c r="LXY34"/>
      <c r="LXZ34"/>
      <c r="LYA34"/>
      <c r="LYB34"/>
      <c r="LYC34"/>
      <c r="LYD34"/>
      <c r="LYE34"/>
      <c r="LYF34"/>
      <c r="LYG34"/>
      <c r="LYH34"/>
      <c r="LYI34"/>
      <c r="LYJ34"/>
      <c r="LYK34"/>
      <c r="LYL34"/>
      <c r="LYM34"/>
      <c r="LYN34"/>
      <c r="LYO34"/>
      <c r="LYP34"/>
      <c r="LYQ34"/>
      <c r="LYR34"/>
      <c r="LYS34"/>
      <c r="LYT34"/>
      <c r="LYU34"/>
      <c r="LYV34"/>
      <c r="LYW34"/>
      <c r="LYX34"/>
      <c r="LYY34"/>
      <c r="LYZ34"/>
      <c r="LZA34"/>
      <c r="LZB34"/>
      <c r="LZC34"/>
      <c r="LZD34"/>
      <c r="LZE34"/>
      <c r="LZF34"/>
      <c r="LZG34"/>
      <c r="LZH34"/>
      <c r="LZI34"/>
      <c r="LZJ34"/>
      <c r="LZK34"/>
      <c r="LZL34"/>
      <c r="LZM34"/>
      <c r="LZN34"/>
      <c r="LZO34"/>
      <c r="LZP34"/>
      <c r="LZQ34"/>
      <c r="LZR34"/>
      <c r="LZS34"/>
      <c r="LZT34"/>
      <c r="LZU34"/>
      <c r="LZV34"/>
      <c r="LZW34"/>
      <c r="LZX34"/>
      <c r="LZY34"/>
      <c r="LZZ34"/>
      <c r="MAA34"/>
      <c r="MAB34"/>
      <c r="MAC34"/>
      <c r="MAD34"/>
      <c r="MAE34"/>
      <c r="MAF34"/>
      <c r="MAG34"/>
      <c r="MAH34"/>
      <c r="MAI34"/>
      <c r="MAJ34"/>
      <c r="MAK34"/>
      <c r="MAL34"/>
      <c r="MAM34"/>
      <c r="MAN34"/>
      <c r="MAO34"/>
      <c r="MAP34"/>
      <c r="MAQ34"/>
      <c r="MAR34"/>
      <c r="MAS34"/>
      <c r="MAT34"/>
      <c r="MAU34"/>
      <c r="MAV34"/>
      <c r="MAW34"/>
      <c r="MAX34"/>
      <c r="MAY34"/>
      <c r="MAZ34"/>
      <c r="MBA34"/>
      <c r="MBB34"/>
      <c r="MBC34"/>
      <c r="MBD34"/>
      <c r="MBE34"/>
      <c r="MBF34"/>
      <c r="MBG34"/>
      <c r="MBH34"/>
      <c r="MBI34"/>
      <c r="MBJ34"/>
      <c r="MBK34"/>
      <c r="MBL34"/>
      <c r="MBM34"/>
      <c r="MBN34"/>
      <c r="MBO34"/>
      <c r="MBP34"/>
      <c r="MBQ34"/>
      <c r="MBR34"/>
      <c r="MBS34"/>
      <c r="MBT34"/>
      <c r="MBU34"/>
      <c r="MBV34"/>
      <c r="MBW34"/>
      <c r="MBX34"/>
      <c r="MBY34"/>
      <c r="MBZ34"/>
      <c r="MCA34"/>
      <c r="MCB34"/>
      <c r="MCC34"/>
      <c r="MCD34"/>
      <c r="MCE34"/>
      <c r="MCF34"/>
      <c r="MCG34"/>
      <c r="MCH34"/>
      <c r="MCI34"/>
      <c r="MCJ34"/>
      <c r="MCK34"/>
      <c r="MCL34"/>
      <c r="MCM34"/>
      <c r="MCN34"/>
      <c r="MCO34"/>
      <c r="MCP34"/>
      <c r="MCQ34"/>
      <c r="MCR34"/>
      <c r="MCS34"/>
      <c r="MCT34"/>
      <c r="MCU34"/>
      <c r="MCV34"/>
      <c r="MCW34"/>
      <c r="MCX34"/>
      <c r="MCY34"/>
      <c r="MCZ34"/>
      <c r="MDA34"/>
      <c r="MDB34"/>
      <c r="MDC34"/>
      <c r="MDD34"/>
      <c r="MDE34"/>
      <c r="MDF34"/>
      <c r="MDG34"/>
      <c r="MDH34"/>
      <c r="MDI34"/>
      <c r="MDJ34"/>
      <c r="MDK34"/>
      <c r="MDL34"/>
      <c r="MDM34"/>
      <c r="MDN34"/>
      <c r="MDO34"/>
      <c r="MDP34"/>
      <c r="MDQ34"/>
      <c r="MDR34"/>
      <c r="MDS34"/>
      <c r="MDT34"/>
      <c r="MDU34"/>
      <c r="MDV34"/>
      <c r="MDW34"/>
      <c r="MDX34"/>
      <c r="MDY34"/>
      <c r="MDZ34"/>
      <c r="MEA34"/>
      <c r="MEB34"/>
      <c r="MEC34"/>
      <c r="MED34"/>
      <c r="MEE34"/>
      <c r="MEF34"/>
      <c r="MEG34"/>
      <c r="MEH34"/>
      <c r="MEI34"/>
      <c r="MEJ34"/>
      <c r="MEK34"/>
      <c r="MEL34"/>
      <c r="MEM34"/>
      <c r="MEN34"/>
      <c r="MEO34"/>
      <c r="MEP34"/>
      <c r="MEQ34"/>
      <c r="MER34"/>
      <c r="MES34"/>
      <c r="MET34"/>
      <c r="MEU34"/>
      <c r="MEV34"/>
      <c r="MEW34"/>
      <c r="MEX34"/>
      <c r="MEY34"/>
      <c r="MEZ34"/>
      <c r="MFA34"/>
      <c r="MFB34"/>
      <c r="MFC34"/>
      <c r="MFD34"/>
      <c r="MFE34"/>
      <c r="MFF34"/>
      <c r="MFG34"/>
      <c r="MFH34"/>
      <c r="MFI34"/>
      <c r="MFJ34"/>
      <c r="MFK34"/>
      <c r="MFL34"/>
      <c r="MFM34"/>
      <c r="MFN34"/>
      <c r="MFO34"/>
      <c r="MFP34"/>
      <c r="MFQ34"/>
      <c r="MFR34"/>
      <c r="MFS34"/>
      <c r="MFT34"/>
      <c r="MFU34"/>
      <c r="MFV34"/>
      <c r="MFW34"/>
      <c r="MFX34"/>
      <c r="MFY34"/>
      <c r="MFZ34"/>
      <c r="MGA34"/>
      <c r="MGB34"/>
      <c r="MGC34"/>
      <c r="MGD34"/>
      <c r="MGE34"/>
      <c r="MGF34"/>
      <c r="MGG34"/>
      <c r="MGH34"/>
      <c r="MGI34"/>
      <c r="MGJ34"/>
      <c r="MGK34"/>
      <c r="MGL34"/>
      <c r="MGM34"/>
      <c r="MGN34"/>
      <c r="MGO34"/>
      <c r="MGP34"/>
      <c r="MGQ34"/>
      <c r="MGR34"/>
      <c r="MGS34"/>
      <c r="MGT34"/>
      <c r="MGU34"/>
      <c r="MGV34"/>
      <c r="MGW34"/>
      <c r="MGX34"/>
      <c r="MGY34"/>
      <c r="MGZ34"/>
      <c r="MHA34"/>
      <c r="MHB34"/>
      <c r="MHC34"/>
      <c r="MHD34"/>
      <c r="MHE34"/>
      <c r="MHF34"/>
      <c r="MHG34"/>
      <c r="MHH34"/>
      <c r="MHI34"/>
      <c r="MHJ34"/>
      <c r="MHK34"/>
      <c r="MHL34"/>
      <c r="MHM34"/>
      <c r="MHN34"/>
      <c r="MHO34"/>
      <c r="MHP34"/>
      <c r="MHQ34"/>
      <c r="MHR34"/>
      <c r="MHS34"/>
      <c r="MHT34"/>
      <c r="MHU34"/>
      <c r="MHV34"/>
      <c r="MHW34"/>
      <c r="MHX34"/>
      <c r="MHY34"/>
      <c r="MHZ34"/>
      <c r="MIA34"/>
      <c r="MIB34"/>
      <c r="MIC34"/>
      <c r="MID34"/>
      <c r="MIE34"/>
      <c r="MIF34"/>
      <c r="MIG34"/>
      <c r="MIH34"/>
      <c r="MII34"/>
      <c r="MIJ34"/>
      <c r="MIK34"/>
      <c r="MIL34"/>
      <c r="MIM34"/>
      <c r="MIN34"/>
      <c r="MIO34"/>
      <c r="MIP34"/>
      <c r="MIQ34"/>
      <c r="MIR34"/>
      <c r="MIS34"/>
      <c r="MIT34"/>
      <c r="MIU34"/>
      <c r="MIV34"/>
      <c r="MIW34"/>
      <c r="MIX34"/>
      <c r="MIY34"/>
      <c r="MIZ34"/>
      <c r="MJA34"/>
      <c r="MJB34"/>
      <c r="MJC34"/>
      <c r="MJD34"/>
      <c r="MJE34"/>
      <c r="MJF34"/>
      <c r="MJG34"/>
      <c r="MJH34"/>
      <c r="MJI34"/>
      <c r="MJJ34"/>
      <c r="MJK34"/>
      <c r="MJL34"/>
      <c r="MJM34"/>
      <c r="MJN34"/>
      <c r="MJO34"/>
      <c r="MJP34"/>
      <c r="MJQ34"/>
      <c r="MJR34"/>
      <c r="MJS34"/>
      <c r="MJT34"/>
      <c r="MJU34"/>
      <c r="MJV34"/>
      <c r="MJW34"/>
      <c r="MJX34"/>
      <c r="MJY34"/>
      <c r="MJZ34"/>
      <c r="MKA34"/>
      <c r="MKB34"/>
      <c r="MKC34"/>
      <c r="MKD34"/>
      <c r="MKE34"/>
      <c r="MKF34"/>
      <c r="MKG34"/>
      <c r="MKH34"/>
      <c r="MKI34"/>
      <c r="MKJ34"/>
      <c r="MKK34"/>
      <c r="MKL34"/>
      <c r="MKM34"/>
      <c r="MKN34"/>
      <c r="MKO34"/>
      <c r="MKP34"/>
      <c r="MKQ34"/>
      <c r="MKR34"/>
      <c r="MKS34"/>
      <c r="MKT34"/>
      <c r="MKU34"/>
      <c r="MKV34"/>
      <c r="MKW34"/>
      <c r="MKX34"/>
      <c r="MKY34"/>
      <c r="MKZ34"/>
      <c r="MLA34"/>
      <c r="MLB34"/>
      <c r="MLC34"/>
      <c r="MLD34"/>
      <c r="MLE34"/>
      <c r="MLF34"/>
      <c r="MLG34"/>
      <c r="MLH34"/>
      <c r="MLI34"/>
      <c r="MLJ34"/>
      <c r="MLK34"/>
      <c r="MLL34"/>
      <c r="MLM34"/>
      <c r="MLN34"/>
      <c r="MLO34"/>
      <c r="MLP34"/>
      <c r="MLQ34"/>
      <c r="MLR34"/>
      <c r="MLS34"/>
      <c r="MLT34"/>
      <c r="MLU34"/>
      <c r="MLV34"/>
      <c r="MLW34"/>
      <c r="MLX34"/>
      <c r="MLY34"/>
      <c r="MLZ34"/>
      <c r="MMA34"/>
      <c r="MMB34"/>
      <c r="MMC34"/>
      <c r="MMD34"/>
      <c r="MME34"/>
      <c r="MMF34"/>
      <c r="MMG34"/>
      <c r="MMH34"/>
      <c r="MMI34"/>
      <c r="MMJ34"/>
      <c r="MMK34"/>
      <c r="MML34"/>
      <c r="MMM34"/>
      <c r="MMN34"/>
      <c r="MMO34"/>
      <c r="MMP34"/>
      <c r="MMQ34"/>
      <c r="MMR34"/>
      <c r="MMS34"/>
      <c r="MMT34"/>
      <c r="MMU34"/>
      <c r="MMV34"/>
      <c r="MMW34"/>
      <c r="MMX34"/>
      <c r="MMY34"/>
      <c r="MMZ34"/>
      <c r="MNA34"/>
      <c r="MNB34"/>
      <c r="MNC34"/>
      <c r="MND34"/>
      <c r="MNE34"/>
      <c r="MNF34"/>
      <c r="MNG34"/>
      <c r="MNH34"/>
      <c r="MNI34"/>
      <c r="MNJ34"/>
      <c r="MNK34"/>
      <c r="MNL34"/>
      <c r="MNM34"/>
      <c r="MNN34"/>
      <c r="MNO34"/>
      <c r="MNP34"/>
      <c r="MNQ34"/>
      <c r="MNR34"/>
      <c r="MNS34"/>
      <c r="MNT34"/>
      <c r="MNU34"/>
      <c r="MNV34"/>
      <c r="MNW34"/>
      <c r="MNX34"/>
      <c r="MNY34"/>
      <c r="MNZ34"/>
      <c r="MOA34"/>
      <c r="MOB34"/>
      <c r="MOC34"/>
      <c r="MOD34"/>
      <c r="MOE34"/>
      <c r="MOF34"/>
      <c r="MOG34"/>
      <c r="MOH34"/>
      <c r="MOI34"/>
      <c r="MOJ34"/>
      <c r="MOK34"/>
      <c r="MOL34"/>
      <c r="MOM34"/>
      <c r="MON34"/>
      <c r="MOO34"/>
      <c r="MOP34"/>
      <c r="MOQ34"/>
      <c r="MOR34"/>
      <c r="MOS34"/>
      <c r="MOT34"/>
      <c r="MOU34"/>
      <c r="MOV34"/>
      <c r="MOW34"/>
      <c r="MOX34"/>
      <c r="MOY34"/>
      <c r="MOZ34"/>
      <c r="MPA34"/>
      <c r="MPB34"/>
      <c r="MPC34"/>
      <c r="MPD34"/>
      <c r="MPE34"/>
      <c r="MPF34"/>
      <c r="MPG34"/>
      <c r="MPH34"/>
      <c r="MPI34"/>
      <c r="MPJ34"/>
      <c r="MPK34"/>
      <c r="MPL34"/>
      <c r="MPM34"/>
      <c r="MPN34"/>
      <c r="MPO34"/>
      <c r="MPP34"/>
      <c r="MPQ34"/>
      <c r="MPR34"/>
      <c r="MPS34"/>
      <c r="MPT34"/>
      <c r="MPU34"/>
      <c r="MPV34"/>
      <c r="MPW34"/>
      <c r="MPX34"/>
      <c r="MPY34"/>
      <c r="MPZ34"/>
      <c r="MQA34"/>
      <c r="MQB34"/>
      <c r="MQC34"/>
      <c r="MQD34"/>
      <c r="MQE34"/>
      <c r="MQF34"/>
      <c r="MQG34"/>
      <c r="MQH34"/>
      <c r="MQI34"/>
      <c r="MQJ34"/>
      <c r="MQK34"/>
      <c r="MQL34"/>
      <c r="MQM34"/>
      <c r="MQN34"/>
      <c r="MQO34"/>
      <c r="MQP34"/>
      <c r="MQQ34"/>
      <c r="MQR34"/>
      <c r="MQS34"/>
      <c r="MQT34"/>
      <c r="MQU34"/>
      <c r="MQV34"/>
      <c r="MQW34"/>
      <c r="MQX34"/>
      <c r="MQY34"/>
      <c r="MQZ34"/>
      <c r="MRA34"/>
      <c r="MRB34"/>
      <c r="MRC34"/>
      <c r="MRD34"/>
      <c r="MRE34"/>
      <c r="MRF34"/>
      <c r="MRG34"/>
      <c r="MRH34"/>
      <c r="MRI34"/>
      <c r="MRJ34"/>
      <c r="MRK34"/>
      <c r="MRL34"/>
      <c r="MRM34"/>
      <c r="MRN34"/>
      <c r="MRO34"/>
      <c r="MRP34"/>
      <c r="MRQ34"/>
      <c r="MRR34"/>
      <c r="MRS34"/>
      <c r="MRT34"/>
      <c r="MRU34"/>
      <c r="MRV34"/>
      <c r="MRW34"/>
      <c r="MRX34"/>
      <c r="MRY34"/>
      <c r="MRZ34"/>
      <c r="MSA34"/>
      <c r="MSB34"/>
      <c r="MSC34"/>
      <c r="MSD34"/>
      <c r="MSE34"/>
      <c r="MSF34"/>
      <c r="MSG34"/>
      <c r="MSH34"/>
      <c r="MSI34"/>
      <c r="MSJ34"/>
      <c r="MSK34"/>
      <c r="MSL34"/>
      <c r="MSM34"/>
      <c r="MSN34"/>
      <c r="MSO34"/>
      <c r="MSP34"/>
      <c r="MSQ34"/>
      <c r="MSR34"/>
      <c r="MSS34"/>
      <c r="MST34"/>
      <c r="MSU34"/>
      <c r="MSV34"/>
      <c r="MSW34"/>
      <c r="MSX34"/>
      <c r="MSY34"/>
      <c r="MSZ34"/>
      <c r="MTA34"/>
      <c r="MTB34"/>
      <c r="MTC34"/>
      <c r="MTD34"/>
      <c r="MTE34"/>
      <c r="MTF34"/>
      <c r="MTG34"/>
      <c r="MTH34"/>
      <c r="MTI34"/>
      <c r="MTJ34"/>
      <c r="MTK34"/>
      <c r="MTL34"/>
      <c r="MTM34"/>
      <c r="MTN34"/>
      <c r="MTO34"/>
      <c r="MTP34"/>
      <c r="MTQ34"/>
      <c r="MTR34"/>
      <c r="MTS34"/>
      <c r="MTT34"/>
      <c r="MTU34"/>
      <c r="MTV34"/>
      <c r="MTW34"/>
      <c r="MTX34"/>
      <c r="MTY34"/>
      <c r="MTZ34"/>
      <c r="MUA34"/>
      <c r="MUB34"/>
      <c r="MUC34"/>
      <c r="MUD34"/>
      <c r="MUE34"/>
      <c r="MUF34"/>
      <c r="MUG34"/>
      <c r="MUH34"/>
      <c r="MUI34"/>
      <c r="MUJ34"/>
      <c r="MUK34"/>
      <c r="MUL34"/>
      <c r="MUM34"/>
      <c r="MUN34"/>
      <c r="MUO34"/>
      <c r="MUP34"/>
      <c r="MUQ34"/>
      <c r="MUR34"/>
      <c r="MUS34"/>
      <c r="MUT34"/>
      <c r="MUU34"/>
      <c r="MUV34"/>
      <c r="MUW34"/>
      <c r="MUX34"/>
      <c r="MUY34"/>
      <c r="MUZ34"/>
      <c r="MVA34"/>
      <c r="MVB34"/>
      <c r="MVC34"/>
      <c r="MVD34"/>
      <c r="MVE34"/>
      <c r="MVF34"/>
      <c r="MVG34"/>
      <c r="MVH34"/>
      <c r="MVI34"/>
      <c r="MVJ34"/>
      <c r="MVK34"/>
      <c r="MVL34"/>
      <c r="MVM34"/>
      <c r="MVN34"/>
      <c r="MVO34"/>
      <c r="MVP34"/>
      <c r="MVQ34"/>
      <c r="MVR34"/>
      <c r="MVS34"/>
      <c r="MVT34"/>
      <c r="MVU34"/>
      <c r="MVV34"/>
      <c r="MVW34"/>
      <c r="MVX34"/>
      <c r="MVY34"/>
      <c r="MVZ34"/>
      <c r="MWA34"/>
      <c r="MWB34"/>
      <c r="MWC34"/>
      <c r="MWD34"/>
      <c r="MWE34"/>
      <c r="MWF34"/>
      <c r="MWG34"/>
      <c r="MWH34"/>
      <c r="MWI34"/>
      <c r="MWJ34"/>
      <c r="MWK34"/>
      <c r="MWL34"/>
      <c r="MWM34"/>
      <c r="MWN34"/>
      <c r="MWO34"/>
      <c r="MWP34"/>
      <c r="MWQ34"/>
      <c r="MWR34"/>
      <c r="MWS34"/>
      <c r="MWT34"/>
      <c r="MWU34"/>
      <c r="MWV34"/>
      <c r="MWW34"/>
      <c r="MWX34"/>
      <c r="MWY34"/>
      <c r="MWZ34"/>
      <c r="MXA34"/>
      <c r="MXB34"/>
      <c r="MXC34"/>
      <c r="MXD34"/>
      <c r="MXE34"/>
      <c r="MXF34"/>
      <c r="MXG34"/>
      <c r="MXH34"/>
      <c r="MXI34"/>
      <c r="MXJ34"/>
      <c r="MXK34"/>
      <c r="MXL34"/>
      <c r="MXM34"/>
      <c r="MXN34"/>
      <c r="MXO34"/>
      <c r="MXP34"/>
      <c r="MXQ34"/>
      <c r="MXR34"/>
      <c r="MXS34"/>
      <c r="MXT34"/>
      <c r="MXU34"/>
      <c r="MXV34"/>
      <c r="MXW34"/>
      <c r="MXX34"/>
      <c r="MXY34"/>
      <c r="MXZ34"/>
      <c r="MYA34"/>
      <c r="MYB34"/>
      <c r="MYC34"/>
      <c r="MYD34"/>
      <c r="MYE34"/>
      <c r="MYF34"/>
      <c r="MYG34"/>
      <c r="MYH34"/>
      <c r="MYI34"/>
      <c r="MYJ34"/>
      <c r="MYK34"/>
      <c r="MYL34"/>
      <c r="MYM34"/>
      <c r="MYN34"/>
      <c r="MYO34"/>
      <c r="MYP34"/>
      <c r="MYQ34"/>
      <c r="MYR34"/>
      <c r="MYS34"/>
      <c r="MYT34"/>
      <c r="MYU34"/>
      <c r="MYV34"/>
      <c r="MYW34"/>
      <c r="MYX34"/>
      <c r="MYY34"/>
      <c r="MYZ34"/>
      <c r="MZA34"/>
      <c r="MZB34"/>
      <c r="MZC34"/>
      <c r="MZD34"/>
      <c r="MZE34"/>
      <c r="MZF34"/>
      <c r="MZG34"/>
      <c r="MZH34"/>
      <c r="MZI34"/>
      <c r="MZJ34"/>
      <c r="MZK34"/>
      <c r="MZL34"/>
      <c r="MZM34"/>
      <c r="MZN34"/>
      <c r="MZO34"/>
      <c r="MZP34"/>
      <c r="MZQ34"/>
      <c r="MZR34"/>
      <c r="MZS34"/>
      <c r="MZT34"/>
      <c r="MZU34"/>
      <c r="MZV34"/>
      <c r="MZW34"/>
      <c r="MZX34"/>
      <c r="MZY34"/>
      <c r="MZZ34"/>
      <c r="NAA34"/>
      <c r="NAB34"/>
      <c r="NAC34"/>
      <c r="NAD34"/>
      <c r="NAE34"/>
      <c r="NAF34"/>
      <c r="NAG34"/>
      <c r="NAH34"/>
      <c r="NAI34"/>
      <c r="NAJ34"/>
      <c r="NAK34"/>
      <c r="NAL34"/>
      <c r="NAM34"/>
      <c r="NAN34"/>
      <c r="NAO34"/>
      <c r="NAP34"/>
      <c r="NAQ34"/>
      <c r="NAR34"/>
      <c r="NAS34"/>
      <c r="NAT34"/>
      <c r="NAU34"/>
      <c r="NAV34"/>
      <c r="NAW34"/>
      <c r="NAX34"/>
      <c r="NAY34"/>
      <c r="NAZ34"/>
      <c r="NBA34"/>
      <c r="NBB34"/>
      <c r="NBC34"/>
      <c r="NBD34"/>
      <c r="NBE34"/>
      <c r="NBF34"/>
      <c r="NBG34"/>
      <c r="NBH34"/>
      <c r="NBI34"/>
      <c r="NBJ34"/>
      <c r="NBK34"/>
      <c r="NBL34"/>
      <c r="NBM34"/>
      <c r="NBN34"/>
      <c r="NBO34"/>
      <c r="NBP34"/>
      <c r="NBQ34"/>
      <c r="NBR34"/>
      <c r="NBS34"/>
      <c r="NBT34"/>
      <c r="NBU34"/>
      <c r="NBV34"/>
      <c r="NBW34"/>
      <c r="NBX34"/>
      <c r="NBY34"/>
      <c r="NBZ34"/>
      <c r="NCA34"/>
      <c r="NCB34"/>
      <c r="NCC34"/>
      <c r="NCD34"/>
      <c r="NCE34"/>
      <c r="NCF34"/>
      <c r="NCG34"/>
      <c r="NCH34"/>
      <c r="NCI34"/>
      <c r="NCJ34"/>
      <c r="NCK34"/>
      <c r="NCL34"/>
      <c r="NCM34"/>
      <c r="NCN34"/>
      <c r="NCO34"/>
      <c r="NCP34"/>
      <c r="NCQ34"/>
      <c r="NCR34"/>
      <c r="NCS34"/>
      <c r="NCT34"/>
      <c r="NCU34"/>
      <c r="NCV34"/>
      <c r="NCW34"/>
      <c r="NCX34"/>
      <c r="NCY34"/>
      <c r="NCZ34"/>
      <c r="NDA34"/>
      <c r="NDB34"/>
      <c r="NDC34"/>
      <c r="NDD34"/>
      <c r="NDE34"/>
      <c r="NDF34"/>
      <c r="NDG34"/>
      <c r="NDH34"/>
      <c r="NDI34"/>
      <c r="NDJ34"/>
      <c r="NDK34"/>
      <c r="NDL34"/>
      <c r="NDM34"/>
      <c r="NDN34"/>
      <c r="NDO34"/>
      <c r="NDP34"/>
      <c r="NDQ34"/>
      <c r="NDR34"/>
      <c r="NDS34"/>
      <c r="NDT34"/>
      <c r="NDU34"/>
      <c r="NDV34"/>
      <c r="NDW34"/>
      <c r="NDX34"/>
      <c r="NDY34"/>
      <c r="NDZ34"/>
      <c r="NEA34"/>
      <c r="NEB34"/>
      <c r="NEC34"/>
      <c r="NED34"/>
      <c r="NEE34"/>
      <c r="NEF34"/>
      <c r="NEG34"/>
      <c r="NEH34"/>
      <c r="NEI34"/>
      <c r="NEJ34"/>
      <c r="NEK34"/>
      <c r="NEL34"/>
      <c r="NEM34"/>
      <c r="NEN34"/>
      <c r="NEO34"/>
      <c r="NEP34"/>
      <c r="NEQ34"/>
      <c r="NER34"/>
      <c r="NES34"/>
      <c r="NET34"/>
      <c r="NEU34"/>
      <c r="NEV34"/>
      <c r="NEW34"/>
      <c r="NEX34"/>
      <c r="NEY34"/>
      <c r="NEZ34"/>
      <c r="NFA34"/>
      <c r="NFB34"/>
      <c r="NFC34"/>
      <c r="NFD34"/>
      <c r="NFE34"/>
      <c r="NFF34"/>
      <c r="NFG34"/>
      <c r="NFH34"/>
      <c r="NFI34"/>
      <c r="NFJ34"/>
      <c r="NFK34"/>
      <c r="NFL34"/>
      <c r="NFM34"/>
      <c r="NFN34"/>
      <c r="NFO34"/>
      <c r="NFP34"/>
      <c r="NFQ34"/>
      <c r="NFR34"/>
      <c r="NFS34"/>
      <c r="NFT34"/>
      <c r="NFU34"/>
      <c r="NFV34"/>
      <c r="NFW34"/>
      <c r="NFX34"/>
      <c r="NFY34"/>
      <c r="NFZ34"/>
      <c r="NGA34"/>
      <c r="NGB34"/>
      <c r="NGC34"/>
      <c r="NGD34"/>
      <c r="NGE34"/>
      <c r="NGF34"/>
      <c r="NGG34"/>
      <c r="NGH34"/>
      <c r="NGI34"/>
      <c r="NGJ34"/>
      <c r="NGK34"/>
      <c r="NGL34"/>
      <c r="NGM34"/>
      <c r="NGN34"/>
      <c r="NGO34"/>
      <c r="NGP34"/>
      <c r="NGQ34"/>
      <c r="NGR34"/>
      <c r="NGS34"/>
      <c r="NGT34"/>
      <c r="NGU34"/>
      <c r="NGV34"/>
      <c r="NGW34"/>
      <c r="NGX34"/>
      <c r="NGY34"/>
      <c r="NGZ34"/>
      <c r="NHA34"/>
      <c r="NHB34"/>
      <c r="NHC34"/>
      <c r="NHD34"/>
      <c r="NHE34"/>
      <c r="NHF34"/>
      <c r="NHG34"/>
      <c r="NHH34"/>
      <c r="NHI34"/>
      <c r="NHJ34"/>
      <c r="NHK34"/>
      <c r="NHL34"/>
      <c r="NHM34"/>
      <c r="NHN34"/>
      <c r="NHO34"/>
      <c r="NHP34"/>
      <c r="NHQ34"/>
      <c r="NHR34"/>
      <c r="NHS34"/>
      <c r="NHT34"/>
      <c r="NHU34"/>
      <c r="NHV34"/>
      <c r="NHW34"/>
      <c r="NHX34"/>
      <c r="NHY34"/>
      <c r="NHZ34"/>
      <c r="NIA34"/>
      <c r="NIB34"/>
      <c r="NIC34"/>
      <c r="NID34"/>
      <c r="NIE34"/>
      <c r="NIF34"/>
      <c r="NIG34"/>
      <c r="NIH34"/>
      <c r="NII34"/>
      <c r="NIJ34"/>
      <c r="NIK34"/>
      <c r="NIL34"/>
      <c r="NIM34"/>
      <c r="NIN34"/>
      <c r="NIO34"/>
      <c r="NIP34"/>
      <c r="NIQ34"/>
      <c r="NIR34"/>
      <c r="NIS34"/>
      <c r="NIT34"/>
      <c r="NIU34"/>
      <c r="NIV34"/>
      <c r="NIW34"/>
      <c r="NIX34"/>
      <c r="NIY34"/>
      <c r="NIZ34"/>
      <c r="NJA34"/>
      <c r="NJB34"/>
      <c r="NJC34"/>
      <c r="NJD34"/>
      <c r="NJE34"/>
      <c r="NJF34"/>
      <c r="NJG34"/>
      <c r="NJH34"/>
      <c r="NJI34"/>
      <c r="NJJ34"/>
      <c r="NJK34"/>
      <c r="NJL34"/>
      <c r="NJM34"/>
      <c r="NJN34"/>
      <c r="NJO34"/>
      <c r="NJP34"/>
      <c r="NJQ34"/>
      <c r="NJR34"/>
      <c r="NJS34"/>
      <c r="NJT34"/>
      <c r="NJU34"/>
      <c r="NJV34"/>
      <c r="NJW34"/>
      <c r="NJX34"/>
      <c r="NJY34"/>
      <c r="NJZ34"/>
      <c r="NKA34"/>
      <c r="NKB34"/>
      <c r="NKC34"/>
      <c r="NKD34"/>
      <c r="NKE34"/>
      <c r="NKF34"/>
      <c r="NKG34"/>
      <c r="NKH34"/>
      <c r="NKI34"/>
      <c r="NKJ34"/>
      <c r="NKK34"/>
      <c r="NKL34"/>
      <c r="NKM34"/>
      <c r="NKN34"/>
      <c r="NKO34"/>
      <c r="NKP34"/>
      <c r="NKQ34"/>
      <c r="NKR34"/>
      <c r="NKS34"/>
      <c r="NKT34"/>
      <c r="NKU34"/>
      <c r="NKV34"/>
      <c r="NKW34"/>
      <c r="NKX34"/>
      <c r="NKY34"/>
      <c r="NKZ34"/>
      <c r="NLA34"/>
      <c r="NLB34"/>
      <c r="NLC34"/>
      <c r="NLD34"/>
      <c r="NLE34"/>
      <c r="NLF34"/>
      <c r="NLG34"/>
      <c r="NLH34"/>
      <c r="NLI34"/>
      <c r="NLJ34"/>
      <c r="NLK34"/>
      <c r="NLL34"/>
      <c r="NLM34"/>
      <c r="NLN34"/>
      <c r="NLO34"/>
      <c r="NLP34"/>
      <c r="NLQ34"/>
      <c r="NLR34"/>
      <c r="NLS34"/>
      <c r="NLT34"/>
      <c r="NLU34"/>
      <c r="NLV34"/>
      <c r="NLW34"/>
      <c r="NLX34"/>
      <c r="NLY34"/>
      <c r="NLZ34"/>
      <c r="NMA34"/>
      <c r="NMB34"/>
      <c r="NMC34"/>
      <c r="NMD34"/>
      <c r="NME34"/>
      <c r="NMF34"/>
      <c r="NMG34"/>
      <c r="NMH34"/>
      <c r="NMI34"/>
      <c r="NMJ34"/>
      <c r="NMK34"/>
      <c r="NML34"/>
      <c r="NMM34"/>
      <c r="NMN34"/>
      <c r="NMO34"/>
      <c r="NMP34"/>
      <c r="NMQ34"/>
      <c r="NMR34"/>
      <c r="NMS34"/>
      <c r="NMT34"/>
      <c r="NMU34"/>
      <c r="NMV34"/>
      <c r="NMW34"/>
      <c r="NMX34"/>
      <c r="NMY34"/>
      <c r="NMZ34"/>
      <c r="NNA34"/>
      <c r="NNB34"/>
      <c r="NNC34"/>
      <c r="NND34"/>
      <c r="NNE34"/>
      <c r="NNF34"/>
      <c r="NNG34"/>
      <c r="NNH34"/>
      <c r="NNI34"/>
      <c r="NNJ34"/>
      <c r="NNK34"/>
      <c r="NNL34"/>
      <c r="NNM34"/>
      <c r="NNN34"/>
      <c r="NNO34"/>
      <c r="NNP34"/>
      <c r="NNQ34"/>
      <c r="NNR34"/>
      <c r="NNS34"/>
      <c r="NNT34"/>
      <c r="NNU34"/>
      <c r="NNV34"/>
      <c r="NNW34"/>
      <c r="NNX34"/>
      <c r="NNY34"/>
      <c r="NNZ34"/>
      <c r="NOA34"/>
      <c r="NOB34"/>
      <c r="NOC34"/>
      <c r="NOD34"/>
      <c r="NOE34"/>
      <c r="NOF34"/>
      <c r="NOG34"/>
      <c r="NOH34"/>
      <c r="NOI34"/>
      <c r="NOJ34"/>
      <c r="NOK34"/>
      <c r="NOL34"/>
      <c r="NOM34"/>
      <c r="NON34"/>
      <c r="NOO34"/>
      <c r="NOP34"/>
      <c r="NOQ34"/>
      <c r="NOR34"/>
      <c r="NOS34"/>
      <c r="NOT34"/>
      <c r="NOU34"/>
      <c r="NOV34"/>
      <c r="NOW34"/>
      <c r="NOX34"/>
      <c r="NOY34"/>
      <c r="NOZ34"/>
      <c r="NPA34"/>
      <c r="NPB34"/>
      <c r="NPC34"/>
      <c r="NPD34"/>
      <c r="NPE34"/>
      <c r="NPF34"/>
      <c r="NPG34"/>
      <c r="NPH34"/>
      <c r="NPI34"/>
      <c r="NPJ34"/>
      <c r="NPK34"/>
      <c r="NPL34"/>
      <c r="NPM34"/>
      <c r="NPN34"/>
      <c r="NPO34"/>
      <c r="NPP34"/>
      <c r="NPQ34"/>
      <c r="NPR34"/>
      <c r="NPS34"/>
      <c r="NPT34"/>
      <c r="NPU34"/>
      <c r="NPV34"/>
      <c r="NPW34"/>
      <c r="NPX34"/>
      <c r="NPY34"/>
      <c r="NPZ34"/>
      <c r="NQA34"/>
      <c r="NQB34"/>
      <c r="NQC34"/>
      <c r="NQD34"/>
      <c r="NQE34"/>
      <c r="NQF34"/>
      <c r="NQG34"/>
      <c r="NQH34"/>
      <c r="NQI34"/>
      <c r="NQJ34"/>
      <c r="NQK34"/>
      <c r="NQL34"/>
      <c r="NQM34"/>
      <c r="NQN34"/>
      <c r="NQO34"/>
      <c r="NQP34"/>
      <c r="NQQ34"/>
      <c r="NQR34"/>
      <c r="NQS34"/>
      <c r="NQT34"/>
      <c r="NQU34"/>
      <c r="NQV34"/>
      <c r="NQW34"/>
      <c r="NQX34"/>
      <c r="NQY34"/>
      <c r="NQZ34"/>
      <c r="NRA34"/>
      <c r="NRB34"/>
      <c r="NRC34"/>
      <c r="NRD34"/>
      <c r="NRE34"/>
      <c r="NRF34"/>
      <c r="NRG34"/>
      <c r="NRH34"/>
      <c r="NRI34"/>
    </row>
    <row r="35" spans="1:9941" s="54" customFormat="1" ht="12.2" customHeight="1" x14ac:dyDescent="0.2">
      <c r="A35" s="1182" t="s">
        <v>598</v>
      </c>
      <c r="B35" s="854" t="s">
        <v>280</v>
      </c>
      <c r="C35" s="486">
        <f>'1. mell.bevétel_össz'!C34-'26._önként_össz_bev'!C36-'26._államig_össz_bev'!C35</f>
        <v>988284785</v>
      </c>
      <c r="D35" s="411">
        <f>'1. mell.bevétel_össz'!D34-'26._önként_össz_bev'!D36-'26._államig_össz_bev'!D35</f>
        <v>1182367293</v>
      </c>
      <c r="E35" s="694">
        <f>'1. mell.bevétel_össz'!E34-'26._önként_össz_bev'!E36-'26._államig_össz_bev'!E35</f>
        <v>2215387937</v>
      </c>
      <c r="F35" s="694">
        <f>'1. mell.bevétel_össz'!F34-'26._önként_össz_bev'!F36-'26._államig_össz_bev'!F35</f>
        <v>3520472928</v>
      </c>
      <c r="G35" s="694">
        <f>'1. mell.bevétel_össz'!G34-'26._önként_össz_bev'!G36-'26._államig_össz_bev'!G35</f>
        <v>4096365725</v>
      </c>
      <c r="H35" s="413">
        <f t="shared" si="2"/>
        <v>575892797</v>
      </c>
      <c r="I35" s="757">
        <f>'1. mell.bevétel_össz'!I34-'26._önként_össz_bev'!I36-'26._államig_össz_bev'!I35</f>
        <v>0</v>
      </c>
      <c r="J35" s="413">
        <f>'1. mell.bevétel_össz'!J34-'26._önként_össz_bev'!J36-'26._államig_össz_bev'!J35</f>
        <v>0</v>
      </c>
      <c r="K35" s="413">
        <f>'1. mell.bevétel_össz'!K34-'26._önként_össz_bev'!K36-'26._államig_össz_bev'!K35</f>
        <v>0</v>
      </c>
      <c r="L35" s="413">
        <f>'1. mell.bevétel_össz'!L34-'26._önként_össz_bev'!L36</f>
        <v>0</v>
      </c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  <c r="TC35"/>
      <c r="TD35"/>
      <c r="TE35"/>
      <c r="TF35"/>
      <c r="TG35"/>
      <c r="TH35"/>
      <c r="TI35"/>
      <c r="TJ35"/>
      <c r="TK35"/>
      <c r="TL35"/>
      <c r="TM35"/>
      <c r="TN35"/>
      <c r="TO35"/>
      <c r="TP35"/>
      <c r="TQ35"/>
      <c r="TR35"/>
      <c r="TS35"/>
      <c r="TT35"/>
      <c r="TU35"/>
      <c r="TV35"/>
      <c r="TW35"/>
      <c r="TX35"/>
      <c r="TY35"/>
      <c r="TZ35"/>
      <c r="UA35"/>
      <c r="UB35"/>
      <c r="UC35"/>
      <c r="UD35"/>
      <c r="UE35"/>
      <c r="UF35"/>
      <c r="UG35"/>
      <c r="UH35"/>
      <c r="UI35"/>
      <c r="UJ35"/>
      <c r="UK35"/>
      <c r="UL35"/>
      <c r="UM35"/>
      <c r="UN35"/>
      <c r="UO35"/>
      <c r="UP35"/>
      <c r="UQ35"/>
      <c r="UR35"/>
      <c r="US35"/>
      <c r="UT35"/>
      <c r="UU35"/>
      <c r="UV35"/>
      <c r="UW35"/>
      <c r="UX35"/>
      <c r="UY35"/>
      <c r="UZ35"/>
      <c r="VA35"/>
      <c r="VB35"/>
      <c r="VC35"/>
      <c r="VD35"/>
      <c r="VE35"/>
      <c r="VF35"/>
      <c r="VG35"/>
      <c r="VH35"/>
      <c r="VI35"/>
      <c r="VJ35"/>
      <c r="VK35"/>
      <c r="VL35"/>
      <c r="VM35"/>
      <c r="VN35"/>
      <c r="VO35"/>
      <c r="VP35"/>
      <c r="VQ35"/>
      <c r="VR35"/>
      <c r="VS35"/>
      <c r="VT35"/>
      <c r="VU35"/>
      <c r="VV35"/>
      <c r="VW35"/>
      <c r="VX35"/>
      <c r="VY35"/>
      <c r="VZ35"/>
      <c r="WA35"/>
      <c r="WB35"/>
      <c r="WC35"/>
      <c r="WD35"/>
      <c r="WE35"/>
      <c r="WF35"/>
      <c r="WG35"/>
      <c r="WH35"/>
      <c r="WI35"/>
      <c r="WJ35"/>
      <c r="WK35"/>
      <c r="WL35"/>
      <c r="WM35"/>
      <c r="WN35"/>
      <c r="WO35"/>
      <c r="WP35"/>
      <c r="WQ35"/>
      <c r="WR35"/>
      <c r="WS35"/>
      <c r="WT35"/>
      <c r="WU35"/>
      <c r="WV35"/>
      <c r="WW35"/>
      <c r="WX35"/>
      <c r="WY35"/>
      <c r="WZ35"/>
      <c r="XA35"/>
      <c r="XB35"/>
      <c r="XC35"/>
      <c r="XD35"/>
      <c r="XE35"/>
      <c r="XF35"/>
      <c r="XG35"/>
      <c r="XH35"/>
      <c r="XI35"/>
      <c r="XJ35"/>
      <c r="XK35"/>
      <c r="XL35"/>
      <c r="XM35"/>
      <c r="XN35"/>
      <c r="XO35"/>
      <c r="XP35"/>
      <c r="XQ35"/>
      <c r="XR35"/>
      <c r="XS35"/>
      <c r="XT35"/>
      <c r="XU35"/>
      <c r="XV35"/>
      <c r="XW35"/>
      <c r="XX35"/>
      <c r="XY35"/>
      <c r="XZ35"/>
      <c r="YA35"/>
      <c r="YB35"/>
      <c r="YC35"/>
      <c r="YD35"/>
      <c r="YE35"/>
      <c r="YF35"/>
      <c r="YG35"/>
      <c r="YH35"/>
      <c r="YI35"/>
      <c r="YJ35"/>
      <c r="YK35"/>
      <c r="YL35"/>
      <c r="YM35"/>
      <c r="YN35"/>
      <c r="YO35"/>
      <c r="YP35"/>
      <c r="YQ35"/>
      <c r="YR35"/>
      <c r="YS35"/>
      <c r="YT35"/>
      <c r="YU35"/>
      <c r="YV35"/>
      <c r="YW35"/>
      <c r="YX35"/>
      <c r="YY35"/>
      <c r="YZ35"/>
      <c r="ZA35"/>
      <c r="ZB35"/>
      <c r="ZC35"/>
      <c r="ZD35"/>
      <c r="ZE35"/>
      <c r="ZF35"/>
      <c r="ZG35"/>
      <c r="ZH35"/>
      <c r="ZI35"/>
      <c r="ZJ35"/>
      <c r="ZK35"/>
      <c r="ZL35"/>
      <c r="ZM35"/>
      <c r="ZN35"/>
      <c r="ZO35"/>
      <c r="ZP35"/>
      <c r="ZQ35"/>
      <c r="ZR35"/>
      <c r="ZS35"/>
      <c r="ZT35"/>
      <c r="ZU35"/>
      <c r="ZV35"/>
      <c r="ZW35"/>
      <c r="ZX35"/>
      <c r="ZY35"/>
      <c r="ZZ35"/>
      <c r="AAA35"/>
      <c r="AAB35"/>
      <c r="AAC35"/>
      <c r="AAD35"/>
      <c r="AAE35"/>
      <c r="AAF35"/>
      <c r="AAG35"/>
      <c r="AAH35"/>
      <c r="AAI35"/>
      <c r="AAJ35"/>
      <c r="AAK35"/>
      <c r="AAL35"/>
      <c r="AAM35"/>
      <c r="AAN35"/>
      <c r="AAO35"/>
      <c r="AAP35"/>
      <c r="AAQ35"/>
      <c r="AAR35"/>
      <c r="AAS35"/>
      <c r="AAT35"/>
      <c r="AAU35"/>
      <c r="AAV35"/>
      <c r="AAW35"/>
      <c r="AAX35"/>
      <c r="AAY35"/>
      <c r="AAZ35"/>
      <c r="ABA35"/>
      <c r="ABB35"/>
      <c r="ABC35"/>
      <c r="ABD35"/>
      <c r="ABE35"/>
      <c r="ABF35"/>
      <c r="ABG35"/>
      <c r="ABH35"/>
      <c r="ABI35"/>
      <c r="ABJ35"/>
      <c r="ABK35"/>
      <c r="ABL35"/>
      <c r="ABM35"/>
      <c r="ABN35"/>
      <c r="ABO35"/>
      <c r="ABP35"/>
      <c r="ABQ35"/>
      <c r="ABR35"/>
      <c r="ABS35"/>
      <c r="ABT35"/>
      <c r="ABU35"/>
      <c r="ABV35"/>
      <c r="ABW35"/>
      <c r="ABX35"/>
      <c r="ABY35"/>
      <c r="ABZ35"/>
      <c r="ACA35"/>
      <c r="ACB35"/>
      <c r="ACC35"/>
      <c r="ACD35"/>
      <c r="ACE35"/>
      <c r="ACF35"/>
      <c r="ACG35"/>
      <c r="ACH35"/>
      <c r="ACI35"/>
      <c r="ACJ35"/>
      <c r="ACK35"/>
      <c r="ACL35"/>
      <c r="ACM35"/>
      <c r="ACN35"/>
      <c r="ACO35"/>
      <c r="ACP35"/>
      <c r="ACQ35"/>
      <c r="ACR35"/>
      <c r="ACS35"/>
      <c r="ACT35"/>
      <c r="ACU35"/>
      <c r="ACV35"/>
      <c r="ACW35"/>
      <c r="ACX35"/>
      <c r="ACY35"/>
      <c r="ACZ35"/>
      <c r="ADA35"/>
      <c r="ADB35"/>
      <c r="ADC35"/>
      <c r="ADD35"/>
      <c r="ADE35"/>
      <c r="ADF35"/>
      <c r="ADG35"/>
      <c r="ADH35"/>
      <c r="ADI35"/>
      <c r="ADJ35"/>
      <c r="ADK35"/>
      <c r="ADL35"/>
      <c r="ADM35"/>
      <c r="ADN35"/>
      <c r="ADO35"/>
      <c r="ADP35"/>
      <c r="ADQ35"/>
      <c r="ADR35"/>
      <c r="ADS35"/>
      <c r="ADT35"/>
      <c r="ADU35"/>
      <c r="ADV35"/>
      <c r="ADW35"/>
      <c r="ADX35"/>
      <c r="ADY35"/>
      <c r="ADZ35"/>
      <c r="AEA35"/>
      <c r="AEB35"/>
      <c r="AEC35"/>
      <c r="AED35"/>
      <c r="AEE35"/>
      <c r="AEF35"/>
      <c r="AEG35"/>
      <c r="AEH35"/>
      <c r="AEI35"/>
      <c r="AEJ35"/>
      <c r="AEK35"/>
      <c r="AEL35"/>
      <c r="AEM35"/>
      <c r="AEN35"/>
      <c r="AEO35"/>
      <c r="AEP35"/>
      <c r="AEQ35"/>
      <c r="AER35"/>
      <c r="AES35"/>
      <c r="AET35"/>
      <c r="AEU35"/>
      <c r="AEV35"/>
      <c r="AEW35"/>
      <c r="AEX35"/>
      <c r="AEY35"/>
      <c r="AEZ35"/>
      <c r="AFA35"/>
      <c r="AFB35"/>
      <c r="AFC35"/>
      <c r="AFD35"/>
      <c r="AFE35"/>
      <c r="AFF35"/>
      <c r="AFG35"/>
      <c r="AFH35"/>
      <c r="AFI35"/>
      <c r="AFJ35"/>
      <c r="AFK35"/>
      <c r="AFL35"/>
      <c r="AFM35"/>
      <c r="AFN35"/>
      <c r="AFO35"/>
      <c r="AFP35"/>
      <c r="AFQ35"/>
      <c r="AFR35"/>
      <c r="AFS35"/>
      <c r="AFT35"/>
      <c r="AFU35"/>
      <c r="AFV35"/>
      <c r="AFW35"/>
      <c r="AFX35"/>
      <c r="AFY35"/>
      <c r="AFZ35"/>
      <c r="AGA35"/>
      <c r="AGB35"/>
      <c r="AGC35"/>
      <c r="AGD35"/>
      <c r="AGE35"/>
      <c r="AGF35"/>
      <c r="AGG35"/>
      <c r="AGH35"/>
      <c r="AGI35"/>
      <c r="AGJ35"/>
      <c r="AGK35"/>
      <c r="AGL35"/>
      <c r="AGM35"/>
      <c r="AGN35"/>
      <c r="AGO35"/>
      <c r="AGP35"/>
      <c r="AGQ35"/>
      <c r="AGR35"/>
      <c r="AGS35"/>
      <c r="AGT35"/>
      <c r="AGU35"/>
      <c r="AGV35"/>
      <c r="AGW35"/>
      <c r="AGX35"/>
      <c r="AGY35"/>
      <c r="AGZ35"/>
      <c r="AHA35"/>
      <c r="AHB35"/>
      <c r="AHC35"/>
      <c r="AHD35"/>
      <c r="AHE35"/>
      <c r="AHF35"/>
      <c r="AHG35"/>
      <c r="AHH35"/>
      <c r="AHI35"/>
      <c r="AHJ35"/>
      <c r="AHK35"/>
      <c r="AHL35"/>
      <c r="AHM35"/>
      <c r="AHN35"/>
      <c r="AHO35"/>
      <c r="AHP35"/>
      <c r="AHQ35"/>
      <c r="AHR35"/>
      <c r="AHS35"/>
      <c r="AHT35"/>
      <c r="AHU35"/>
      <c r="AHV35"/>
      <c r="AHW35"/>
      <c r="AHX35"/>
      <c r="AHY35"/>
      <c r="AHZ35"/>
      <c r="AIA35"/>
      <c r="AIB35"/>
      <c r="AIC35"/>
      <c r="AID35"/>
      <c r="AIE35"/>
      <c r="AIF35"/>
      <c r="AIG35"/>
      <c r="AIH35"/>
      <c r="AII35"/>
      <c r="AIJ35"/>
      <c r="AIK35"/>
      <c r="AIL35"/>
      <c r="AIM35"/>
      <c r="AIN35"/>
      <c r="AIO35"/>
      <c r="AIP35"/>
      <c r="AIQ35"/>
      <c r="AIR35"/>
      <c r="AIS35"/>
      <c r="AIT35"/>
      <c r="AIU35"/>
      <c r="AIV35"/>
      <c r="AIW35"/>
      <c r="AIX35"/>
      <c r="AIY35"/>
      <c r="AIZ35"/>
      <c r="AJA35"/>
      <c r="AJB35"/>
      <c r="AJC35"/>
      <c r="AJD35"/>
      <c r="AJE35"/>
      <c r="AJF35"/>
      <c r="AJG35"/>
      <c r="AJH35"/>
      <c r="AJI35"/>
      <c r="AJJ35"/>
      <c r="AJK35"/>
      <c r="AJL35"/>
      <c r="AJM35"/>
      <c r="AJN35"/>
      <c r="AJO35"/>
      <c r="AJP35"/>
      <c r="AJQ35"/>
      <c r="AJR35"/>
      <c r="AJS35"/>
      <c r="AJT35"/>
      <c r="AJU35"/>
      <c r="AJV35"/>
      <c r="AJW35"/>
      <c r="AJX35"/>
      <c r="AJY35"/>
      <c r="AJZ35"/>
      <c r="AKA35"/>
      <c r="AKB35"/>
      <c r="AKC35"/>
      <c r="AKD35"/>
      <c r="AKE35"/>
      <c r="AKF35"/>
      <c r="AKG35"/>
      <c r="AKH35"/>
      <c r="AKI35"/>
      <c r="AKJ35"/>
      <c r="AKK35"/>
      <c r="AKL35"/>
      <c r="AKM35"/>
      <c r="AKN35"/>
      <c r="AKO35"/>
      <c r="AKP35"/>
      <c r="AKQ35"/>
      <c r="AKR35"/>
      <c r="AKS35"/>
      <c r="AKT35"/>
      <c r="AKU35"/>
      <c r="AKV35"/>
      <c r="AKW35"/>
      <c r="AKX35"/>
      <c r="AKY35"/>
      <c r="AKZ35"/>
      <c r="ALA35"/>
      <c r="ALB35"/>
      <c r="ALC35"/>
      <c r="ALD35"/>
      <c r="ALE35"/>
      <c r="ALF35"/>
      <c r="ALG35"/>
      <c r="ALH35"/>
      <c r="ALI35"/>
      <c r="ALJ35"/>
      <c r="ALK35"/>
      <c r="ALL35"/>
      <c r="ALM35"/>
      <c r="ALN35"/>
      <c r="ALO35"/>
      <c r="ALP35"/>
      <c r="ALQ35"/>
      <c r="ALR35"/>
      <c r="ALS35"/>
      <c r="ALT35"/>
      <c r="ALU35"/>
      <c r="ALV35"/>
      <c r="ALW35"/>
      <c r="ALX35"/>
      <c r="ALY35"/>
      <c r="ALZ35"/>
      <c r="AMA35"/>
      <c r="AMB35"/>
      <c r="AMC35"/>
      <c r="AMD35"/>
      <c r="AME35"/>
      <c r="AMF35"/>
      <c r="AMG35"/>
      <c r="AMH35"/>
      <c r="AMI35"/>
      <c r="AMJ35"/>
      <c r="AMK35"/>
      <c r="AML35"/>
      <c r="AMM35"/>
      <c r="AMN35"/>
      <c r="AMO35"/>
      <c r="AMP35"/>
      <c r="AMQ35"/>
      <c r="AMR35"/>
      <c r="AMS35"/>
      <c r="AMT35"/>
      <c r="AMU35"/>
      <c r="AMV35"/>
      <c r="AMW35"/>
      <c r="AMX35"/>
      <c r="AMY35"/>
      <c r="AMZ35"/>
      <c r="ANA35"/>
      <c r="ANB35"/>
      <c r="ANC35"/>
      <c r="AND35"/>
      <c r="ANE35"/>
      <c r="ANF35"/>
      <c r="ANG35"/>
      <c r="ANH35"/>
      <c r="ANI35"/>
      <c r="ANJ35"/>
      <c r="ANK35"/>
      <c r="ANL35"/>
      <c r="ANM35"/>
      <c r="ANN35"/>
      <c r="ANO35"/>
      <c r="ANP35"/>
      <c r="ANQ35"/>
      <c r="ANR35"/>
      <c r="ANS35"/>
      <c r="ANT35"/>
      <c r="ANU35"/>
      <c r="ANV35"/>
      <c r="ANW35"/>
      <c r="ANX35"/>
      <c r="ANY35"/>
      <c r="ANZ35"/>
      <c r="AOA35"/>
      <c r="AOB35"/>
      <c r="AOC35"/>
      <c r="AOD35"/>
      <c r="AOE35"/>
      <c r="AOF35"/>
      <c r="AOG35"/>
      <c r="AOH35"/>
      <c r="AOI35"/>
      <c r="AOJ35"/>
      <c r="AOK35"/>
      <c r="AOL35"/>
      <c r="AOM35"/>
      <c r="AON35"/>
      <c r="AOO35"/>
      <c r="AOP35"/>
      <c r="AOQ35"/>
      <c r="AOR35"/>
      <c r="AOS35"/>
      <c r="AOT35"/>
      <c r="AOU35"/>
      <c r="AOV35"/>
      <c r="AOW35"/>
      <c r="AOX35"/>
      <c r="AOY35"/>
      <c r="AOZ35"/>
      <c r="APA35"/>
      <c r="APB35"/>
      <c r="APC35"/>
      <c r="APD35"/>
      <c r="APE35"/>
      <c r="APF35"/>
      <c r="APG35"/>
      <c r="APH35"/>
      <c r="API35"/>
      <c r="APJ35"/>
      <c r="APK35"/>
      <c r="APL35"/>
      <c r="APM35"/>
      <c r="APN35"/>
      <c r="APO35"/>
      <c r="APP35"/>
      <c r="APQ35"/>
      <c r="APR35"/>
      <c r="APS35"/>
      <c r="APT35"/>
      <c r="APU35"/>
      <c r="APV35"/>
      <c r="APW35"/>
      <c r="APX35"/>
      <c r="APY35"/>
      <c r="APZ35"/>
      <c r="AQA35"/>
      <c r="AQB35"/>
      <c r="AQC35"/>
      <c r="AQD35"/>
      <c r="AQE35"/>
      <c r="AQF35"/>
      <c r="AQG35"/>
      <c r="AQH35"/>
      <c r="AQI35"/>
      <c r="AQJ35"/>
      <c r="AQK35"/>
      <c r="AQL35"/>
      <c r="AQM35"/>
      <c r="AQN35"/>
      <c r="AQO35"/>
      <c r="AQP35"/>
      <c r="AQQ35"/>
      <c r="AQR35"/>
      <c r="AQS35"/>
      <c r="AQT35"/>
      <c r="AQU35"/>
      <c r="AQV35"/>
      <c r="AQW35"/>
      <c r="AQX35"/>
      <c r="AQY35"/>
      <c r="AQZ35"/>
      <c r="ARA35"/>
      <c r="ARB35"/>
      <c r="ARC35"/>
      <c r="ARD35"/>
      <c r="ARE35"/>
      <c r="ARF35"/>
      <c r="ARG35"/>
      <c r="ARH35"/>
      <c r="ARI35"/>
      <c r="ARJ35"/>
      <c r="ARK35"/>
      <c r="ARL35"/>
      <c r="ARM35"/>
      <c r="ARN35"/>
      <c r="ARO35"/>
      <c r="ARP35"/>
      <c r="ARQ35"/>
      <c r="ARR35"/>
      <c r="ARS35"/>
      <c r="ART35"/>
      <c r="ARU35"/>
      <c r="ARV35"/>
      <c r="ARW35"/>
      <c r="ARX35"/>
      <c r="ARY35"/>
      <c r="ARZ35"/>
      <c r="ASA35"/>
      <c r="ASB35"/>
      <c r="ASC35"/>
      <c r="ASD35"/>
      <c r="ASE35"/>
      <c r="ASF35"/>
      <c r="ASG35"/>
      <c r="ASH35"/>
      <c r="ASI35"/>
      <c r="ASJ35"/>
      <c r="ASK35"/>
      <c r="ASL35"/>
      <c r="ASM35"/>
      <c r="ASN35"/>
      <c r="ASO35"/>
      <c r="ASP35"/>
      <c r="ASQ35"/>
      <c r="ASR35"/>
      <c r="ASS35"/>
      <c r="AST35"/>
      <c r="ASU35"/>
      <c r="ASV35"/>
      <c r="ASW35"/>
      <c r="ASX35"/>
      <c r="ASY35"/>
      <c r="ASZ35"/>
      <c r="ATA35"/>
      <c r="ATB35"/>
      <c r="ATC35"/>
      <c r="ATD35"/>
      <c r="ATE35"/>
      <c r="ATF35"/>
      <c r="ATG35"/>
      <c r="ATH35"/>
      <c r="ATI35"/>
      <c r="ATJ35"/>
      <c r="ATK35"/>
      <c r="ATL35"/>
      <c r="ATM35"/>
      <c r="ATN35"/>
      <c r="ATO35"/>
      <c r="ATP35"/>
      <c r="ATQ35"/>
      <c r="ATR35"/>
      <c r="ATS35"/>
      <c r="ATT35"/>
      <c r="ATU35"/>
      <c r="ATV35"/>
      <c r="ATW35"/>
      <c r="ATX35"/>
      <c r="ATY35"/>
      <c r="ATZ35"/>
      <c r="AUA35"/>
      <c r="AUB35"/>
      <c r="AUC35"/>
      <c r="AUD35"/>
      <c r="AUE35"/>
      <c r="AUF35"/>
      <c r="AUG35"/>
      <c r="AUH35"/>
      <c r="AUI35"/>
      <c r="AUJ35"/>
      <c r="AUK35"/>
      <c r="AUL35"/>
      <c r="AUM35"/>
      <c r="AUN35"/>
      <c r="AUO35"/>
      <c r="AUP35"/>
      <c r="AUQ35"/>
      <c r="AUR35"/>
      <c r="AUS35"/>
      <c r="AUT35"/>
      <c r="AUU35"/>
      <c r="AUV35"/>
      <c r="AUW35"/>
      <c r="AUX35"/>
      <c r="AUY35"/>
      <c r="AUZ35"/>
      <c r="AVA35"/>
      <c r="AVB35"/>
      <c r="AVC35"/>
      <c r="AVD35"/>
      <c r="AVE35"/>
      <c r="AVF35"/>
      <c r="AVG35"/>
      <c r="AVH35"/>
      <c r="AVI35"/>
      <c r="AVJ35"/>
      <c r="AVK35"/>
      <c r="AVL35"/>
      <c r="AVM35"/>
      <c r="AVN35"/>
      <c r="AVO35"/>
      <c r="AVP35"/>
      <c r="AVQ35"/>
      <c r="AVR35"/>
      <c r="AVS35"/>
      <c r="AVT35"/>
      <c r="AVU35"/>
      <c r="AVV35"/>
      <c r="AVW35"/>
      <c r="AVX35"/>
      <c r="AVY35"/>
      <c r="AVZ35"/>
      <c r="AWA35"/>
      <c r="AWB35"/>
      <c r="AWC35"/>
      <c r="AWD35"/>
      <c r="AWE35"/>
      <c r="AWF35"/>
      <c r="AWG35"/>
      <c r="AWH35"/>
      <c r="AWI35"/>
      <c r="AWJ35"/>
      <c r="AWK35"/>
      <c r="AWL35"/>
      <c r="AWM35"/>
      <c r="AWN35"/>
      <c r="AWO35"/>
      <c r="AWP35"/>
      <c r="AWQ35"/>
      <c r="AWR35"/>
      <c r="AWS35"/>
      <c r="AWT35"/>
      <c r="AWU35"/>
      <c r="AWV35"/>
      <c r="AWW35"/>
      <c r="AWX35"/>
      <c r="AWY35"/>
      <c r="AWZ35"/>
      <c r="AXA35"/>
      <c r="AXB35"/>
      <c r="AXC35"/>
      <c r="AXD35"/>
      <c r="AXE35"/>
      <c r="AXF35"/>
      <c r="AXG35"/>
      <c r="AXH35"/>
      <c r="AXI35"/>
      <c r="AXJ35"/>
      <c r="AXK35"/>
      <c r="AXL35"/>
      <c r="AXM35"/>
      <c r="AXN35"/>
      <c r="AXO35"/>
      <c r="AXP35"/>
      <c r="AXQ35"/>
      <c r="AXR35"/>
      <c r="AXS35"/>
      <c r="AXT35"/>
      <c r="AXU35"/>
      <c r="AXV35"/>
      <c r="AXW35"/>
      <c r="AXX35"/>
      <c r="AXY35"/>
      <c r="AXZ35"/>
      <c r="AYA35"/>
      <c r="AYB35"/>
      <c r="AYC35"/>
      <c r="AYD35"/>
      <c r="AYE35"/>
      <c r="AYF35"/>
      <c r="AYG35"/>
      <c r="AYH35"/>
      <c r="AYI35"/>
      <c r="AYJ35"/>
      <c r="AYK35"/>
      <c r="AYL35"/>
      <c r="AYM35"/>
      <c r="AYN35"/>
      <c r="AYO35"/>
      <c r="AYP35"/>
      <c r="AYQ35"/>
      <c r="AYR35"/>
      <c r="AYS35"/>
      <c r="AYT35"/>
      <c r="AYU35"/>
      <c r="AYV35"/>
      <c r="AYW35"/>
      <c r="AYX35"/>
      <c r="AYY35"/>
      <c r="AYZ35"/>
      <c r="AZA35"/>
      <c r="AZB35"/>
      <c r="AZC35"/>
      <c r="AZD35"/>
      <c r="AZE35"/>
      <c r="AZF35"/>
      <c r="AZG35"/>
      <c r="AZH35"/>
      <c r="AZI35"/>
      <c r="AZJ35"/>
      <c r="AZK35"/>
      <c r="AZL35"/>
      <c r="AZM35"/>
      <c r="AZN35"/>
      <c r="AZO35"/>
      <c r="AZP35"/>
      <c r="AZQ35"/>
      <c r="AZR35"/>
      <c r="AZS35"/>
      <c r="AZT35"/>
      <c r="AZU35"/>
      <c r="AZV35"/>
      <c r="AZW35"/>
      <c r="AZX35"/>
      <c r="AZY35"/>
      <c r="AZZ35"/>
      <c r="BAA35"/>
      <c r="BAB35"/>
      <c r="BAC35"/>
      <c r="BAD35"/>
      <c r="BAE35"/>
      <c r="BAF35"/>
      <c r="BAG35"/>
      <c r="BAH35"/>
      <c r="BAI35"/>
      <c r="BAJ35"/>
      <c r="BAK35"/>
      <c r="BAL35"/>
      <c r="BAM35"/>
      <c r="BAN35"/>
      <c r="BAO35"/>
      <c r="BAP35"/>
      <c r="BAQ35"/>
      <c r="BAR35"/>
      <c r="BAS35"/>
      <c r="BAT35"/>
      <c r="BAU35"/>
      <c r="BAV35"/>
      <c r="BAW35"/>
      <c r="BAX35"/>
      <c r="BAY35"/>
      <c r="BAZ35"/>
      <c r="BBA35"/>
      <c r="BBB35"/>
      <c r="BBC35"/>
      <c r="BBD35"/>
      <c r="BBE35"/>
      <c r="BBF35"/>
      <c r="BBG35"/>
      <c r="BBH35"/>
      <c r="BBI35"/>
      <c r="BBJ35"/>
      <c r="BBK35"/>
      <c r="BBL35"/>
      <c r="BBM35"/>
      <c r="BBN35"/>
      <c r="BBO35"/>
      <c r="BBP35"/>
      <c r="BBQ35"/>
      <c r="BBR35"/>
      <c r="BBS35"/>
      <c r="BBT35"/>
      <c r="BBU35"/>
      <c r="BBV35"/>
      <c r="BBW35"/>
      <c r="BBX35"/>
      <c r="BBY35"/>
      <c r="BBZ35"/>
      <c r="BCA35"/>
      <c r="BCB35"/>
      <c r="BCC35"/>
      <c r="BCD35"/>
      <c r="BCE35"/>
      <c r="BCF35"/>
      <c r="BCG35"/>
      <c r="BCH35"/>
      <c r="BCI35"/>
      <c r="BCJ35"/>
      <c r="BCK35"/>
      <c r="BCL35"/>
      <c r="BCM35"/>
      <c r="BCN35"/>
      <c r="BCO35"/>
      <c r="BCP35"/>
      <c r="BCQ35"/>
      <c r="BCR35"/>
      <c r="BCS35"/>
      <c r="BCT35"/>
      <c r="BCU35"/>
      <c r="BCV35"/>
      <c r="BCW35"/>
      <c r="BCX35"/>
      <c r="BCY35"/>
      <c r="BCZ35"/>
      <c r="BDA35"/>
      <c r="BDB35"/>
      <c r="BDC35"/>
      <c r="BDD35"/>
      <c r="BDE35"/>
      <c r="BDF35"/>
      <c r="BDG35"/>
      <c r="BDH35"/>
      <c r="BDI35"/>
      <c r="BDJ35"/>
      <c r="BDK35"/>
      <c r="BDL35"/>
      <c r="BDM35"/>
      <c r="BDN35"/>
      <c r="BDO35"/>
      <c r="BDP35"/>
      <c r="BDQ35"/>
      <c r="BDR35"/>
      <c r="BDS35"/>
      <c r="BDT35"/>
      <c r="BDU35"/>
      <c r="BDV35"/>
      <c r="BDW35"/>
      <c r="BDX35"/>
      <c r="BDY35"/>
      <c r="BDZ35"/>
      <c r="BEA35"/>
      <c r="BEB35"/>
      <c r="BEC35"/>
      <c r="BED35"/>
      <c r="BEE35"/>
      <c r="BEF35"/>
      <c r="BEG35"/>
      <c r="BEH35"/>
      <c r="BEI35"/>
      <c r="BEJ35"/>
      <c r="BEK35"/>
      <c r="BEL35"/>
      <c r="BEM35"/>
      <c r="BEN35"/>
      <c r="BEO35"/>
      <c r="BEP35"/>
      <c r="BEQ35"/>
      <c r="BER35"/>
      <c r="BES35"/>
      <c r="BET35"/>
      <c r="BEU35"/>
      <c r="BEV35"/>
      <c r="BEW35"/>
      <c r="BEX35"/>
      <c r="BEY35"/>
      <c r="BEZ35"/>
      <c r="BFA35"/>
      <c r="BFB35"/>
      <c r="BFC35"/>
      <c r="BFD35"/>
      <c r="BFE35"/>
      <c r="BFF35"/>
      <c r="BFG35"/>
      <c r="BFH35"/>
      <c r="BFI35"/>
      <c r="BFJ35"/>
      <c r="BFK35"/>
      <c r="BFL35"/>
      <c r="BFM35"/>
      <c r="BFN35"/>
      <c r="BFO35"/>
      <c r="BFP35"/>
      <c r="BFQ35"/>
      <c r="BFR35"/>
      <c r="BFS35"/>
      <c r="BFT35"/>
      <c r="BFU35"/>
      <c r="BFV35"/>
      <c r="BFW35"/>
      <c r="BFX35"/>
      <c r="BFY35"/>
      <c r="BFZ35"/>
      <c r="BGA35"/>
      <c r="BGB35"/>
      <c r="BGC35"/>
      <c r="BGD35"/>
      <c r="BGE35"/>
      <c r="BGF35"/>
      <c r="BGG35"/>
      <c r="BGH35"/>
      <c r="BGI35"/>
      <c r="BGJ35"/>
      <c r="BGK35"/>
      <c r="BGL35"/>
      <c r="BGM35"/>
      <c r="BGN35"/>
      <c r="BGO35"/>
      <c r="BGP35"/>
      <c r="BGQ35"/>
      <c r="BGR35"/>
      <c r="BGS35"/>
      <c r="BGT35"/>
      <c r="BGU35"/>
      <c r="BGV35"/>
      <c r="BGW35"/>
      <c r="BGX35"/>
      <c r="BGY35"/>
      <c r="BGZ35"/>
      <c r="BHA35"/>
      <c r="BHB35"/>
      <c r="BHC35"/>
      <c r="BHD35"/>
      <c r="BHE35"/>
      <c r="BHF35"/>
      <c r="BHG35"/>
      <c r="BHH35"/>
      <c r="BHI35"/>
      <c r="BHJ35"/>
      <c r="BHK35"/>
      <c r="BHL35"/>
      <c r="BHM35"/>
      <c r="BHN35"/>
      <c r="BHO35"/>
      <c r="BHP35"/>
      <c r="BHQ35"/>
      <c r="BHR35"/>
      <c r="BHS35"/>
      <c r="BHT35"/>
      <c r="BHU35"/>
      <c r="BHV35"/>
      <c r="BHW35"/>
      <c r="BHX35"/>
      <c r="BHY35"/>
      <c r="BHZ35"/>
      <c r="BIA35"/>
      <c r="BIB35"/>
      <c r="BIC35"/>
      <c r="BID35"/>
      <c r="BIE35"/>
      <c r="BIF35"/>
      <c r="BIG35"/>
      <c r="BIH35"/>
      <c r="BII35"/>
      <c r="BIJ35"/>
      <c r="BIK35"/>
      <c r="BIL35"/>
      <c r="BIM35"/>
      <c r="BIN35"/>
      <c r="BIO35"/>
      <c r="BIP35"/>
      <c r="BIQ35"/>
      <c r="BIR35"/>
      <c r="BIS35"/>
      <c r="BIT35"/>
      <c r="BIU35"/>
      <c r="BIV35"/>
      <c r="BIW35"/>
      <c r="BIX35"/>
      <c r="BIY35"/>
      <c r="BIZ35"/>
      <c r="BJA35"/>
      <c r="BJB35"/>
      <c r="BJC35"/>
      <c r="BJD35"/>
      <c r="BJE35"/>
      <c r="BJF35"/>
      <c r="BJG35"/>
      <c r="BJH35"/>
      <c r="BJI35"/>
      <c r="BJJ35"/>
      <c r="BJK35"/>
      <c r="BJL35"/>
      <c r="BJM35"/>
      <c r="BJN35"/>
      <c r="BJO35"/>
      <c r="BJP35"/>
      <c r="BJQ35"/>
      <c r="BJR35"/>
      <c r="BJS35"/>
      <c r="BJT35"/>
      <c r="BJU35"/>
      <c r="BJV35"/>
      <c r="BJW35"/>
      <c r="BJX35"/>
      <c r="BJY35"/>
      <c r="BJZ35"/>
      <c r="BKA35"/>
      <c r="BKB35"/>
      <c r="BKC35"/>
      <c r="BKD35"/>
      <c r="BKE35"/>
      <c r="BKF35"/>
      <c r="BKG35"/>
      <c r="BKH35"/>
      <c r="BKI35"/>
      <c r="BKJ35"/>
      <c r="BKK35"/>
      <c r="BKL35"/>
      <c r="BKM35"/>
      <c r="BKN35"/>
      <c r="BKO35"/>
      <c r="BKP35"/>
      <c r="BKQ35"/>
      <c r="BKR35"/>
      <c r="BKS35"/>
      <c r="BKT35"/>
      <c r="BKU35"/>
      <c r="BKV35"/>
      <c r="BKW35"/>
      <c r="BKX35"/>
      <c r="BKY35"/>
      <c r="BKZ35"/>
      <c r="BLA35"/>
      <c r="BLB35"/>
      <c r="BLC35"/>
      <c r="BLD35"/>
      <c r="BLE35"/>
      <c r="BLF35"/>
      <c r="BLG35"/>
      <c r="BLH35"/>
      <c r="BLI35"/>
      <c r="BLJ35"/>
      <c r="BLK35"/>
      <c r="BLL35"/>
      <c r="BLM35"/>
      <c r="BLN35"/>
      <c r="BLO35"/>
      <c r="BLP35"/>
      <c r="BLQ35"/>
      <c r="BLR35"/>
      <c r="BLS35"/>
      <c r="BLT35"/>
      <c r="BLU35"/>
      <c r="BLV35"/>
      <c r="BLW35"/>
      <c r="BLX35"/>
      <c r="BLY35"/>
      <c r="BLZ35"/>
      <c r="BMA35"/>
      <c r="BMB35"/>
      <c r="BMC35"/>
      <c r="BMD35"/>
      <c r="BME35"/>
      <c r="BMF35"/>
      <c r="BMG35"/>
      <c r="BMH35"/>
      <c r="BMI35"/>
      <c r="BMJ35"/>
      <c r="BMK35"/>
      <c r="BML35"/>
      <c r="BMM35"/>
      <c r="BMN35"/>
      <c r="BMO35"/>
      <c r="BMP35"/>
      <c r="BMQ35"/>
      <c r="BMR35"/>
      <c r="BMS35"/>
      <c r="BMT35"/>
      <c r="BMU35"/>
      <c r="BMV35"/>
      <c r="BMW35"/>
      <c r="BMX35"/>
      <c r="BMY35"/>
      <c r="BMZ35"/>
      <c r="BNA35"/>
      <c r="BNB35"/>
      <c r="BNC35"/>
      <c r="BND35"/>
      <c r="BNE35"/>
      <c r="BNF35"/>
      <c r="BNG35"/>
      <c r="BNH35"/>
      <c r="BNI35"/>
      <c r="BNJ35"/>
      <c r="BNK35"/>
      <c r="BNL35"/>
      <c r="BNM35"/>
      <c r="BNN35"/>
      <c r="BNO35"/>
      <c r="BNP35"/>
      <c r="BNQ35"/>
      <c r="BNR35"/>
      <c r="BNS35"/>
      <c r="BNT35"/>
      <c r="BNU35"/>
      <c r="BNV35"/>
      <c r="BNW35"/>
      <c r="BNX35"/>
      <c r="BNY35"/>
      <c r="BNZ35"/>
      <c r="BOA35"/>
      <c r="BOB35"/>
      <c r="BOC35"/>
      <c r="BOD35"/>
      <c r="BOE35"/>
      <c r="BOF35"/>
      <c r="BOG35"/>
      <c r="BOH35"/>
      <c r="BOI35"/>
      <c r="BOJ35"/>
      <c r="BOK35"/>
      <c r="BOL35"/>
      <c r="BOM35"/>
      <c r="BON35"/>
      <c r="BOO35"/>
      <c r="BOP35"/>
      <c r="BOQ35"/>
      <c r="BOR35"/>
      <c r="BOS35"/>
      <c r="BOT35"/>
      <c r="BOU35"/>
      <c r="BOV35"/>
      <c r="BOW35"/>
      <c r="BOX35"/>
      <c r="BOY35"/>
      <c r="BOZ35"/>
      <c r="BPA35"/>
      <c r="BPB35"/>
      <c r="BPC35"/>
      <c r="BPD35"/>
      <c r="BPE35"/>
      <c r="BPF35"/>
      <c r="BPG35"/>
      <c r="BPH35"/>
      <c r="BPI35"/>
      <c r="BPJ35"/>
      <c r="BPK35"/>
      <c r="BPL35"/>
      <c r="BPM35"/>
      <c r="BPN35"/>
      <c r="BPO35"/>
      <c r="BPP35"/>
      <c r="BPQ35"/>
      <c r="BPR35"/>
      <c r="BPS35"/>
      <c r="BPT35"/>
      <c r="BPU35"/>
      <c r="BPV35"/>
      <c r="BPW35"/>
      <c r="BPX35"/>
      <c r="BPY35"/>
      <c r="BPZ35"/>
      <c r="BQA35"/>
      <c r="BQB35"/>
      <c r="BQC35"/>
      <c r="BQD35"/>
      <c r="BQE35"/>
      <c r="BQF35"/>
      <c r="BQG35"/>
      <c r="BQH35"/>
      <c r="BQI35"/>
      <c r="BQJ35"/>
      <c r="BQK35"/>
      <c r="BQL35"/>
      <c r="BQM35"/>
      <c r="BQN35"/>
      <c r="BQO35"/>
      <c r="BQP35"/>
      <c r="BQQ35"/>
      <c r="BQR35"/>
      <c r="BQS35"/>
      <c r="BQT35"/>
      <c r="BQU35"/>
      <c r="BQV35"/>
      <c r="BQW35"/>
      <c r="BQX35"/>
      <c r="BQY35"/>
      <c r="BQZ35"/>
      <c r="BRA35"/>
      <c r="BRB35"/>
      <c r="BRC35"/>
      <c r="BRD35"/>
      <c r="BRE35"/>
      <c r="BRF35"/>
      <c r="BRG35"/>
      <c r="BRH35"/>
      <c r="BRI35"/>
      <c r="BRJ35"/>
      <c r="BRK35"/>
      <c r="BRL35"/>
      <c r="BRM35"/>
      <c r="BRN35"/>
      <c r="BRO35"/>
      <c r="BRP35"/>
      <c r="BRQ35"/>
      <c r="BRR35"/>
      <c r="BRS35"/>
      <c r="BRT35"/>
      <c r="BRU35"/>
      <c r="BRV35"/>
      <c r="BRW35"/>
      <c r="BRX35"/>
      <c r="BRY35"/>
      <c r="BRZ35"/>
      <c r="BSA35"/>
      <c r="BSB35"/>
      <c r="BSC35"/>
      <c r="BSD35"/>
      <c r="BSE35"/>
      <c r="BSF35"/>
      <c r="BSG35"/>
      <c r="BSH35"/>
      <c r="BSI35"/>
      <c r="BSJ35"/>
      <c r="BSK35"/>
      <c r="BSL35"/>
      <c r="BSM35"/>
      <c r="BSN35"/>
      <c r="BSO35"/>
      <c r="BSP35"/>
      <c r="BSQ35"/>
      <c r="BSR35"/>
      <c r="BSS35"/>
      <c r="BST35"/>
      <c r="BSU35"/>
      <c r="BSV35"/>
      <c r="BSW35"/>
      <c r="BSX35"/>
      <c r="BSY35"/>
      <c r="BSZ35"/>
      <c r="BTA35"/>
      <c r="BTB35"/>
      <c r="BTC35"/>
      <c r="BTD35"/>
      <c r="BTE35"/>
      <c r="BTF35"/>
      <c r="BTG35"/>
      <c r="BTH35"/>
      <c r="BTI35"/>
      <c r="BTJ35"/>
      <c r="BTK35"/>
      <c r="BTL35"/>
      <c r="BTM35"/>
      <c r="BTN35"/>
      <c r="BTO35"/>
      <c r="BTP35"/>
      <c r="BTQ35"/>
      <c r="BTR35"/>
      <c r="BTS35"/>
      <c r="BTT35"/>
      <c r="BTU35"/>
      <c r="BTV35"/>
      <c r="BTW35"/>
      <c r="BTX35"/>
      <c r="BTY35"/>
      <c r="BTZ35"/>
      <c r="BUA35"/>
      <c r="BUB35"/>
      <c r="BUC35"/>
      <c r="BUD35"/>
      <c r="BUE35"/>
      <c r="BUF35"/>
      <c r="BUG35"/>
      <c r="BUH35"/>
      <c r="BUI35"/>
      <c r="BUJ35"/>
      <c r="BUK35"/>
      <c r="BUL35"/>
      <c r="BUM35"/>
      <c r="BUN35"/>
      <c r="BUO35"/>
      <c r="BUP35"/>
      <c r="BUQ35"/>
      <c r="BUR35"/>
      <c r="BUS35"/>
      <c r="BUT35"/>
      <c r="BUU35"/>
      <c r="BUV35"/>
      <c r="BUW35"/>
      <c r="BUX35"/>
      <c r="BUY35"/>
      <c r="BUZ35"/>
      <c r="BVA35"/>
      <c r="BVB35"/>
      <c r="BVC35"/>
      <c r="BVD35"/>
      <c r="BVE35"/>
      <c r="BVF35"/>
      <c r="BVG35"/>
      <c r="BVH35"/>
      <c r="BVI35"/>
      <c r="BVJ35"/>
      <c r="BVK35"/>
      <c r="BVL35"/>
      <c r="BVM35"/>
      <c r="BVN35"/>
      <c r="BVO35"/>
      <c r="BVP35"/>
      <c r="BVQ35"/>
      <c r="BVR35"/>
      <c r="BVS35"/>
      <c r="BVT35"/>
      <c r="BVU35"/>
      <c r="BVV35"/>
      <c r="BVW35"/>
      <c r="BVX35"/>
      <c r="BVY35"/>
      <c r="BVZ35"/>
      <c r="BWA35"/>
      <c r="BWB35"/>
      <c r="BWC35"/>
      <c r="BWD35"/>
      <c r="BWE35"/>
      <c r="BWF35"/>
      <c r="BWG35"/>
      <c r="BWH35"/>
      <c r="BWI35"/>
      <c r="BWJ35"/>
      <c r="BWK35"/>
      <c r="BWL35"/>
      <c r="BWM35"/>
      <c r="BWN35"/>
      <c r="BWO35"/>
      <c r="BWP35"/>
      <c r="BWQ35"/>
      <c r="BWR35"/>
      <c r="BWS35"/>
      <c r="BWT35"/>
      <c r="BWU35"/>
      <c r="BWV35"/>
      <c r="BWW35"/>
      <c r="BWX35"/>
      <c r="BWY35"/>
      <c r="BWZ35"/>
      <c r="BXA35"/>
      <c r="BXB35"/>
      <c r="BXC35"/>
      <c r="BXD35"/>
      <c r="BXE35"/>
      <c r="BXF35"/>
      <c r="BXG35"/>
      <c r="BXH35"/>
      <c r="BXI35"/>
      <c r="BXJ35"/>
      <c r="BXK35"/>
      <c r="BXL35"/>
      <c r="BXM35"/>
      <c r="BXN35"/>
      <c r="BXO35"/>
      <c r="BXP35"/>
      <c r="BXQ35"/>
      <c r="BXR35"/>
      <c r="BXS35"/>
      <c r="BXT35"/>
      <c r="BXU35"/>
      <c r="BXV35"/>
      <c r="BXW35"/>
      <c r="BXX35"/>
      <c r="BXY35"/>
      <c r="BXZ35"/>
      <c r="BYA35"/>
      <c r="BYB35"/>
      <c r="BYC35"/>
      <c r="BYD35"/>
      <c r="BYE35"/>
      <c r="BYF35"/>
      <c r="BYG35"/>
      <c r="BYH35"/>
      <c r="BYI35"/>
      <c r="BYJ35"/>
      <c r="BYK35"/>
      <c r="BYL35"/>
      <c r="BYM35"/>
      <c r="BYN35"/>
      <c r="BYO35"/>
      <c r="BYP35"/>
      <c r="BYQ35"/>
      <c r="BYR35"/>
      <c r="BYS35"/>
      <c r="BYT35"/>
      <c r="BYU35"/>
      <c r="BYV35"/>
      <c r="BYW35"/>
      <c r="BYX35"/>
      <c r="BYY35"/>
      <c r="BYZ35"/>
      <c r="BZA35"/>
      <c r="BZB35"/>
      <c r="BZC35"/>
      <c r="BZD35"/>
      <c r="BZE35"/>
      <c r="BZF35"/>
      <c r="BZG35"/>
      <c r="BZH35"/>
      <c r="BZI35"/>
      <c r="BZJ35"/>
      <c r="BZK35"/>
      <c r="BZL35"/>
      <c r="BZM35"/>
      <c r="BZN35"/>
      <c r="BZO35"/>
      <c r="BZP35"/>
      <c r="BZQ35"/>
      <c r="BZR35"/>
      <c r="BZS35"/>
      <c r="BZT35"/>
      <c r="BZU35"/>
      <c r="BZV35"/>
      <c r="BZW35"/>
      <c r="BZX35"/>
      <c r="BZY35"/>
      <c r="BZZ35"/>
      <c r="CAA35"/>
      <c r="CAB35"/>
      <c r="CAC35"/>
      <c r="CAD35"/>
      <c r="CAE35"/>
      <c r="CAF35"/>
      <c r="CAG35"/>
      <c r="CAH35"/>
      <c r="CAI35"/>
      <c r="CAJ35"/>
      <c r="CAK35"/>
      <c r="CAL35"/>
      <c r="CAM35"/>
      <c r="CAN35"/>
      <c r="CAO35"/>
      <c r="CAP35"/>
      <c r="CAQ35"/>
      <c r="CAR35"/>
      <c r="CAS35"/>
      <c r="CAT35"/>
      <c r="CAU35"/>
      <c r="CAV35"/>
      <c r="CAW35"/>
      <c r="CAX35"/>
      <c r="CAY35"/>
      <c r="CAZ35"/>
      <c r="CBA35"/>
      <c r="CBB35"/>
      <c r="CBC35"/>
      <c r="CBD35"/>
      <c r="CBE35"/>
      <c r="CBF35"/>
      <c r="CBG35"/>
      <c r="CBH35"/>
      <c r="CBI35"/>
      <c r="CBJ35"/>
      <c r="CBK35"/>
      <c r="CBL35"/>
      <c r="CBM35"/>
      <c r="CBN35"/>
      <c r="CBO35"/>
      <c r="CBP35"/>
      <c r="CBQ35"/>
      <c r="CBR35"/>
      <c r="CBS35"/>
      <c r="CBT35"/>
      <c r="CBU35"/>
      <c r="CBV35"/>
      <c r="CBW35"/>
      <c r="CBX35"/>
      <c r="CBY35"/>
      <c r="CBZ35"/>
      <c r="CCA35"/>
      <c r="CCB35"/>
      <c r="CCC35"/>
      <c r="CCD35"/>
      <c r="CCE35"/>
      <c r="CCF35"/>
      <c r="CCG35"/>
      <c r="CCH35"/>
      <c r="CCI35"/>
      <c r="CCJ35"/>
      <c r="CCK35"/>
      <c r="CCL35"/>
      <c r="CCM35"/>
      <c r="CCN35"/>
      <c r="CCO35"/>
      <c r="CCP35"/>
      <c r="CCQ35"/>
      <c r="CCR35"/>
      <c r="CCS35"/>
      <c r="CCT35"/>
      <c r="CCU35"/>
      <c r="CCV35"/>
      <c r="CCW35"/>
      <c r="CCX35"/>
      <c r="CCY35"/>
      <c r="CCZ35"/>
      <c r="CDA35"/>
      <c r="CDB35"/>
      <c r="CDC35"/>
      <c r="CDD35"/>
      <c r="CDE35"/>
      <c r="CDF35"/>
      <c r="CDG35"/>
      <c r="CDH35"/>
      <c r="CDI35"/>
      <c r="CDJ35"/>
      <c r="CDK35"/>
      <c r="CDL35"/>
      <c r="CDM35"/>
      <c r="CDN35"/>
      <c r="CDO35"/>
      <c r="CDP35"/>
      <c r="CDQ35"/>
      <c r="CDR35"/>
      <c r="CDS35"/>
      <c r="CDT35"/>
      <c r="CDU35"/>
      <c r="CDV35"/>
      <c r="CDW35"/>
      <c r="CDX35"/>
      <c r="CDY35"/>
      <c r="CDZ35"/>
      <c r="CEA35"/>
      <c r="CEB35"/>
      <c r="CEC35"/>
      <c r="CED35"/>
      <c r="CEE35"/>
      <c r="CEF35"/>
      <c r="CEG35"/>
      <c r="CEH35"/>
      <c r="CEI35"/>
      <c r="CEJ35"/>
      <c r="CEK35"/>
      <c r="CEL35"/>
      <c r="CEM35"/>
      <c r="CEN35"/>
      <c r="CEO35"/>
      <c r="CEP35"/>
      <c r="CEQ35"/>
      <c r="CER35"/>
      <c r="CES35"/>
      <c r="CET35"/>
      <c r="CEU35"/>
      <c r="CEV35"/>
      <c r="CEW35"/>
      <c r="CEX35"/>
      <c r="CEY35"/>
      <c r="CEZ35"/>
      <c r="CFA35"/>
      <c r="CFB35"/>
      <c r="CFC35"/>
      <c r="CFD35"/>
      <c r="CFE35"/>
      <c r="CFF35"/>
      <c r="CFG35"/>
      <c r="CFH35"/>
      <c r="CFI35"/>
      <c r="CFJ35"/>
      <c r="CFK35"/>
      <c r="CFL35"/>
      <c r="CFM35"/>
      <c r="CFN35"/>
      <c r="CFO35"/>
      <c r="CFP35"/>
      <c r="CFQ35"/>
      <c r="CFR35"/>
      <c r="CFS35"/>
      <c r="CFT35"/>
      <c r="CFU35"/>
      <c r="CFV35"/>
      <c r="CFW35"/>
      <c r="CFX35"/>
      <c r="CFY35"/>
      <c r="CFZ35"/>
      <c r="CGA35"/>
      <c r="CGB35"/>
      <c r="CGC35"/>
      <c r="CGD35"/>
      <c r="CGE35"/>
      <c r="CGF35"/>
      <c r="CGG35"/>
      <c r="CGH35"/>
      <c r="CGI35"/>
      <c r="CGJ35"/>
      <c r="CGK35"/>
      <c r="CGL35"/>
      <c r="CGM35"/>
      <c r="CGN35"/>
      <c r="CGO35"/>
      <c r="CGP35"/>
      <c r="CGQ35"/>
      <c r="CGR35"/>
      <c r="CGS35"/>
      <c r="CGT35"/>
      <c r="CGU35"/>
      <c r="CGV35"/>
      <c r="CGW35"/>
      <c r="CGX35"/>
      <c r="CGY35"/>
      <c r="CGZ35"/>
      <c r="CHA35"/>
      <c r="CHB35"/>
      <c r="CHC35"/>
      <c r="CHD35"/>
      <c r="CHE35"/>
      <c r="CHF35"/>
      <c r="CHG35"/>
      <c r="CHH35"/>
      <c r="CHI35"/>
      <c r="CHJ35"/>
      <c r="CHK35"/>
      <c r="CHL35"/>
      <c r="CHM35"/>
      <c r="CHN35"/>
      <c r="CHO35"/>
      <c r="CHP35"/>
      <c r="CHQ35"/>
      <c r="CHR35"/>
      <c r="CHS35"/>
      <c r="CHT35"/>
      <c r="CHU35"/>
      <c r="CHV35"/>
      <c r="CHW35"/>
      <c r="CHX35"/>
      <c r="CHY35"/>
      <c r="CHZ35"/>
      <c r="CIA35"/>
      <c r="CIB35"/>
      <c r="CIC35"/>
      <c r="CID35"/>
      <c r="CIE35"/>
      <c r="CIF35"/>
      <c r="CIG35"/>
      <c r="CIH35"/>
      <c r="CII35"/>
      <c r="CIJ35"/>
      <c r="CIK35"/>
      <c r="CIL35"/>
      <c r="CIM35"/>
      <c r="CIN35"/>
      <c r="CIO35"/>
      <c r="CIP35"/>
      <c r="CIQ35"/>
      <c r="CIR35"/>
      <c r="CIS35"/>
      <c r="CIT35"/>
      <c r="CIU35"/>
      <c r="CIV35"/>
      <c r="CIW35"/>
      <c r="CIX35"/>
      <c r="CIY35"/>
      <c r="CIZ35"/>
      <c r="CJA35"/>
      <c r="CJB35"/>
      <c r="CJC35"/>
      <c r="CJD35"/>
      <c r="CJE35"/>
      <c r="CJF35"/>
      <c r="CJG35"/>
      <c r="CJH35"/>
      <c r="CJI35"/>
      <c r="CJJ35"/>
      <c r="CJK35"/>
      <c r="CJL35"/>
      <c r="CJM35"/>
      <c r="CJN35"/>
      <c r="CJO35"/>
      <c r="CJP35"/>
      <c r="CJQ35"/>
      <c r="CJR35"/>
      <c r="CJS35"/>
      <c r="CJT35"/>
      <c r="CJU35"/>
      <c r="CJV35"/>
      <c r="CJW35"/>
      <c r="CJX35"/>
      <c r="CJY35"/>
      <c r="CJZ35"/>
      <c r="CKA35"/>
      <c r="CKB35"/>
      <c r="CKC35"/>
      <c r="CKD35"/>
      <c r="CKE35"/>
      <c r="CKF35"/>
      <c r="CKG35"/>
      <c r="CKH35"/>
      <c r="CKI35"/>
      <c r="CKJ35"/>
      <c r="CKK35"/>
      <c r="CKL35"/>
      <c r="CKM35"/>
      <c r="CKN35"/>
      <c r="CKO35"/>
      <c r="CKP35"/>
      <c r="CKQ35"/>
      <c r="CKR35"/>
      <c r="CKS35"/>
      <c r="CKT35"/>
      <c r="CKU35"/>
      <c r="CKV35"/>
      <c r="CKW35"/>
      <c r="CKX35"/>
      <c r="CKY35"/>
      <c r="CKZ35"/>
      <c r="CLA35"/>
      <c r="CLB35"/>
      <c r="CLC35"/>
      <c r="CLD35"/>
      <c r="CLE35"/>
      <c r="CLF35"/>
      <c r="CLG35"/>
      <c r="CLH35"/>
      <c r="CLI35"/>
      <c r="CLJ35"/>
      <c r="CLK35"/>
      <c r="CLL35"/>
      <c r="CLM35"/>
      <c r="CLN35"/>
      <c r="CLO35"/>
      <c r="CLP35"/>
      <c r="CLQ35"/>
      <c r="CLR35"/>
      <c r="CLS35"/>
      <c r="CLT35"/>
      <c r="CLU35"/>
      <c r="CLV35"/>
      <c r="CLW35"/>
      <c r="CLX35"/>
      <c r="CLY35"/>
      <c r="CLZ35"/>
      <c r="CMA35"/>
      <c r="CMB35"/>
      <c r="CMC35"/>
      <c r="CMD35"/>
      <c r="CME35"/>
      <c r="CMF35"/>
      <c r="CMG35"/>
      <c r="CMH35"/>
      <c r="CMI35"/>
      <c r="CMJ35"/>
      <c r="CMK35"/>
      <c r="CML35"/>
      <c r="CMM35"/>
      <c r="CMN35"/>
      <c r="CMO35"/>
      <c r="CMP35"/>
      <c r="CMQ35"/>
      <c r="CMR35"/>
      <c r="CMS35"/>
      <c r="CMT35"/>
      <c r="CMU35"/>
      <c r="CMV35"/>
      <c r="CMW35"/>
      <c r="CMX35"/>
      <c r="CMY35"/>
      <c r="CMZ35"/>
      <c r="CNA35"/>
      <c r="CNB35"/>
      <c r="CNC35"/>
      <c r="CND35"/>
      <c r="CNE35"/>
      <c r="CNF35"/>
      <c r="CNG35"/>
      <c r="CNH35"/>
      <c r="CNI35"/>
      <c r="CNJ35"/>
      <c r="CNK35"/>
      <c r="CNL35"/>
      <c r="CNM35"/>
      <c r="CNN35"/>
      <c r="CNO35"/>
      <c r="CNP35"/>
      <c r="CNQ35"/>
      <c r="CNR35"/>
      <c r="CNS35"/>
      <c r="CNT35"/>
      <c r="CNU35"/>
      <c r="CNV35"/>
      <c r="CNW35"/>
      <c r="CNX35"/>
      <c r="CNY35"/>
      <c r="CNZ35"/>
      <c r="COA35"/>
      <c r="COB35"/>
      <c r="COC35"/>
      <c r="COD35"/>
      <c r="COE35"/>
      <c r="COF35"/>
      <c r="COG35"/>
      <c r="COH35"/>
      <c r="COI35"/>
      <c r="COJ35"/>
      <c r="COK35"/>
      <c r="COL35"/>
      <c r="COM35"/>
      <c r="CON35"/>
      <c r="COO35"/>
      <c r="COP35"/>
      <c r="COQ35"/>
      <c r="COR35"/>
      <c r="COS35"/>
      <c r="COT35"/>
      <c r="COU35"/>
      <c r="COV35"/>
      <c r="COW35"/>
      <c r="COX35"/>
      <c r="COY35"/>
      <c r="COZ35"/>
      <c r="CPA35"/>
      <c r="CPB35"/>
      <c r="CPC35"/>
      <c r="CPD35"/>
      <c r="CPE35"/>
      <c r="CPF35"/>
      <c r="CPG35"/>
      <c r="CPH35"/>
      <c r="CPI35"/>
      <c r="CPJ35"/>
      <c r="CPK35"/>
      <c r="CPL35"/>
      <c r="CPM35"/>
      <c r="CPN35"/>
      <c r="CPO35"/>
      <c r="CPP35"/>
      <c r="CPQ35"/>
      <c r="CPR35"/>
      <c r="CPS35"/>
      <c r="CPT35"/>
      <c r="CPU35"/>
      <c r="CPV35"/>
      <c r="CPW35"/>
      <c r="CPX35"/>
      <c r="CPY35"/>
      <c r="CPZ35"/>
      <c r="CQA35"/>
      <c r="CQB35"/>
      <c r="CQC35"/>
      <c r="CQD35"/>
      <c r="CQE35"/>
      <c r="CQF35"/>
      <c r="CQG35"/>
      <c r="CQH35"/>
      <c r="CQI35"/>
      <c r="CQJ35"/>
      <c r="CQK35"/>
      <c r="CQL35"/>
      <c r="CQM35"/>
      <c r="CQN35"/>
      <c r="CQO35"/>
      <c r="CQP35"/>
      <c r="CQQ35"/>
      <c r="CQR35"/>
      <c r="CQS35"/>
      <c r="CQT35"/>
      <c r="CQU35"/>
      <c r="CQV35"/>
      <c r="CQW35"/>
      <c r="CQX35"/>
      <c r="CQY35"/>
      <c r="CQZ35"/>
      <c r="CRA35"/>
      <c r="CRB35"/>
      <c r="CRC35"/>
      <c r="CRD35"/>
      <c r="CRE35"/>
      <c r="CRF35"/>
      <c r="CRG35"/>
      <c r="CRH35"/>
      <c r="CRI35"/>
      <c r="CRJ35"/>
      <c r="CRK35"/>
      <c r="CRL35"/>
      <c r="CRM35"/>
      <c r="CRN35"/>
      <c r="CRO35"/>
      <c r="CRP35"/>
      <c r="CRQ35"/>
      <c r="CRR35"/>
      <c r="CRS35"/>
      <c r="CRT35"/>
      <c r="CRU35"/>
      <c r="CRV35"/>
      <c r="CRW35"/>
      <c r="CRX35"/>
      <c r="CRY35"/>
      <c r="CRZ35"/>
      <c r="CSA35"/>
      <c r="CSB35"/>
      <c r="CSC35"/>
      <c r="CSD35"/>
      <c r="CSE35"/>
      <c r="CSF35"/>
      <c r="CSG35"/>
      <c r="CSH35"/>
      <c r="CSI35"/>
      <c r="CSJ35"/>
      <c r="CSK35"/>
      <c r="CSL35"/>
      <c r="CSM35"/>
      <c r="CSN35"/>
      <c r="CSO35"/>
      <c r="CSP35"/>
      <c r="CSQ35"/>
      <c r="CSR35"/>
      <c r="CSS35"/>
      <c r="CST35"/>
      <c r="CSU35"/>
      <c r="CSV35"/>
      <c r="CSW35"/>
      <c r="CSX35"/>
      <c r="CSY35"/>
      <c r="CSZ35"/>
      <c r="CTA35"/>
      <c r="CTB35"/>
      <c r="CTC35"/>
      <c r="CTD35"/>
      <c r="CTE35"/>
      <c r="CTF35"/>
      <c r="CTG35"/>
      <c r="CTH35"/>
      <c r="CTI35"/>
      <c r="CTJ35"/>
      <c r="CTK35"/>
      <c r="CTL35"/>
      <c r="CTM35"/>
      <c r="CTN35"/>
      <c r="CTO35"/>
      <c r="CTP35"/>
      <c r="CTQ35"/>
      <c r="CTR35"/>
      <c r="CTS35"/>
      <c r="CTT35"/>
      <c r="CTU35"/>
      <c r="CTV35"/>
      <c r="CTW35"/>
      <c r="CTX35"/>
      <c r="CTY35"/>
      <c r="CTZ35"/>
      <c r="CUA35"/>
      <c r="CUB35"/>
      <c r="CUC35"/>
      <c r="CUD35"/>
      <c r="CUE35"/>
      <c r="CUF35"/>
      <c r="CUG35"/>
      <c r="CUH35"/>
      <c r="CUI35"/>
      <c r="CUJ35"/>
      <c r="CUK35"/>
      <c r="CUL35"/>
      <c r="CUM35"/>
      <c r="CUN35"/>
      <c r="CUO35"/>
      <c r="CUP35"/>
      <c r="CUQ35"/>
      <c r="CUR35"/>
      <c r="CUS35"/>
      <c r="CUT35"/>
      <c r="CUU35"/>
      <c r="CUV35"/>
      <c r="CUW35"/>
      <c r="CUX35"/>
      <c r="CUY35"/>
      <c r="CUZ35"/>
      <c r="CVA35"/>
      <c r="CVB35"/>
      <c r="CVC35"/>
      <c r="CVD35"/>
      <c r="CVE35"/>
      <c r="CVF35"/>
      <c r="CVG35"/>
      <c r="CVH35"/>
      <c r="CVI35"/>
      <c r="CVJ35"/>
      <c r="CVK35"/>
      <c r="CVL35"/>
      <c r="CVM35"/>
      <c r="CVN35"/>
      <c r="CVO35"/>
      <c r="CVP35"/>
      <c r="CVQ35"/>
      <c r="CVR35"/>
      <c r="CVS35"/>
      <c r="CVT35"/>
      <c r="CVU35"/>
      <c r="CVV35"/>
      <c r="CVW35"/>
      <c r="CVX35"/>
      <c r="CVY35"/>
      <c r="CVZ35"/>
      <c r="CWA35"/>
      <c r="CWB35"/>
      <c r="CWC35"/>
      <c r="CWD35"/>
      <c r="CWE35"/>
      <c r="CWF35"/>
      <c r="CWG35"/>
      <c r="CWH35"/>
      <c r="CWI35"/>
      <c r="CWJ35"/>
      <c r="CWK35"/>
      <c r="CWL35"/>
      <c r="CWM35"/>
      <c r="CWN35"/>
      <c r="CWO35"/>
      <c r="CWP35"/>
      <c r="CWQ35"/>
      <c r="CWR35"/>
      <c r="CWS35"/>
      <c r="CWT35"/>
      <c r="CWU35"/>
      <c r="CWV35"/>
      <c r="CWW35"/>
      <c r="CWX35"/>
      <c r="CWY35"/>
      <c r="CWZ35"/>
      <c r="CXA35"/>
      <c r="CXB35"/>
      <c r="CXC35"/>
      <c r="CXD35"/>
      <c r="CXE35"/>
      <c r="CXF35"/>
      <c r="CXG35"/>
      <c r="CXH35"/>
      <c r="CXI35"/>
      <c r="CXJ35"/>
      <c r="CXK35"/>
      <c r="CXL35"/>
      <c r="CXM35"/>
      <c r="CXN35"/>
      <c r="CXO35"/>
      <c r="CXP35"/>
      <c r="CXQ35"/>
      <c r="CXR35"/>
      <c r="CXS35"/>
      <c r="CXT35"/>
      <c r="CXU35"/>
      <c r="CXV35"/>
      <c r="CXW35"/>
      <c r="CXX35"/>
      <c r="CXY35"/>
      <c r="CXZ35"/>
      <c r="CYA35"/>
      <c r="CYB35"/>
      <c r="CYC35"/>
      <c r="CYD35"/>
      <c r="CYE35"/>
      <c r="CYF35"/>
      <c r="CYG35"/>
      <c r="CYH35"/>
      <c r="CYI35"/>
      <c r="CYJ35"/>
      <c r="CYK35"/>
      <c r="CYL35"/>
      <c r="CYM35"/>
      <c r="CYN35"/>
      <c r="CYO35"/>
      <c r="CYP35"/>
      <c r="CYQ35"/>
      <c r="CYR35"/>
      <c r="CYS35"/>
      <c r="CYT35"/>
      <c r="CYU35"/>
      <c r="CYV35"/>
      <c r="CYW35"/>
      <c r="CYX35"/>
      <c r="CYY35"/>
      <c r="CYZ35"/>
      <c r="CZA35"/>
      <c r="CZB35"/>
      <c r="CZC35"/>
      <c r="CZD35"/>
      <c r="CZE35"/>
      <c r="CZF35"/>
      <c r="CZG35"/>
      <c r="CZH35"/>
      <c r="CZI35"/>
      <c r="CZJ35"/>
      <c r="CZK35"/>
      <c r="CZL35"/>
      <c r="CZM35"/>
      <c r="CZN35"/>
      <c r="CZO35"/>
      <c r="CZP35"/>
      <c r="CZQ35"/>
      <c r="CZR35"/>
      <c r="CZS35"/>
      <c r="CZT35"/>
      <c r="CZU35"/>
      <c r="CZV35"/>
      <c r="CZW35"/>
      <c r="CZX35"/>
      <c r="CZY35"/>
      <c r="CZZ35"/>
      <c r="DAA35"/>
      <c r="DAB35"/>
      <c r="DAC35"/>
      <c r="DAD35"/>
      <c r="DAE35"/>
      <c r="DAF35"/>
      <c r="DAG35"/>
      <c r="DAH35"/>
      <c r="DAI35"/>
      <c r="DAJ35"/>
      <c r="DAK35"/>
      <c r="DAL35"/>
      <c r="DAM35"/>
      <c r="DAN35"/>
      <c r="DAO35"/>
      <c r="DAP35"/>
      <c r="DAQ35"/>
      <c r="DAR35"/>
      <c r="DAS35"/>
      <c r="DAT35"/>
      <c r="DAU35"/>
      <c r="DAV35"/>
      <c r="DAW35"/>
      <c r="DAX35"/>
      <c r="DAY35"/>
      <c r="DAZ35"/>
      <c r="DBA35"/>
      <c r="DBB35"/>
      <c r="DBC35"/>
      <c r="DBD35"/>
      <c r="DBE35"/>
      <c r="DBF35"/>
      <c r="DBG35"/>
      <c r="DBH35"/>
      <c r="DBI35"/>
      <c r="DBJ35"/>
      <c r="DBK35"/>
      <c r="DBL35"/>
      <c r="DBM35"/>
      <c r="DBN35"/>
      <c r="DBO35"/>
      <c r="DBP35"/>
      <c r="DBQ35"/>
      <c r="DBR35"/>
      <c r="DBS35"/>
      <c r="DBT35"/>
      <c r="DBU35"/>
      <c r="DBV35"/>
      <c r="DBW35"/>
      <c r="DBX35"/>
      <c r="DBY35"/>
      <c r="DBZ35"/>
      <c r="DCA35"/>
      <c r="DCB35"/>
      <c r="DCC35"/>
      <c r="DCD35"/>
      <c r="DCE35"/>
      <c r="DCF35"/>
      <c r="DCG35"/>
      <c r="DCH35"/>
      <c r="DCI35"/>
      <c r="DCJ35"/>
      <c r="DCK35"/>
      <c r="DCL35"/>
      <c r="DCM35"/>
      <c r="DCN35"/>
      <c r="DCO35"/>
      <c r="DCP35"/>
      <c r="DCQ35"/>
      <c r="DCR35"/>
      <c r="DCS35"/>
      <c r="DCT35"/>
      <c r="DCU35"/>
      <c r="DCV35"/>
      <c r="DCW35"/>
      <c r="DCX35"/>
      <c r="DCY35"/>
      <c r="DCZ35"/>
      <c r="DDA35"/>
      <c r="DDB35"/>
      <c r="DDC35"/>
      <c r="DDD35"/>
      <c r="DDE35"/>
      <c r="DDF35"/>
      <c r="DDG35"/>
      <c r="DDH35"/>
      <c r="DDI35"/>
      <c r="DDJ35"/>
      <c r="DDK35"/>
      <c r="DDL35"/>
      <c r="DDM35"/>
      <c r="DDN35"/>
      <c r="DDO35"/>
      <c r="DDP35"/>
      <c r="DDQ35"/>
      <c r="DDR35"/>
      <c r="DDS35"/>
      <c r="DDT35"/>
      <c r="DDU35"/>
      <c r="DDV35"/>
      <c r="DDW35"/>
      <c r="DDX35"/>
      <c r="DDY35"/>
      <c r="DDZ35"/>
      <c r="DEA35"/>
      <c r="DEB35"/>
      <c r="DEC35"/>
      <c r="DED35"/>
      <c r="DEE35"/>
      <c r="DEF35"/>
      <c r="DEG35"/>
      <c r="DEH35"/>
      <c r="DEI35"/>
      <c r="DEJ35"/>
      <c r="DEK35"/>
      <c r="DEL35"/>
      <c r="DEM35"/>
      <c r="DEN35"/>
      <c r="DEO35"/>
      <c r="DEP35"/>
      <c r="DEQ35"/>
      <c r="DER35"/>
      <c r="DES35"/>
      <c r="DET35"/>
      <c r="DEU35"/>
      <c r="DEV35"/>
      <c r="DEW35"/>
      <c r="DEX35"/>
      <c r="DEY35"/>
      <c r="DEZ35"/>
      <c r="DFA35"/>
      <c r="DFB35"/>
      <c r="DFC35"/>
      <c r="DFD35"/>
      <c r="DFE35"/>
      <c r="DFF35"/>
      <c r="DFG35"/>
      <c r="DFH35"/>
      <c r="DFI35"/>
      <c r="DFJ35"/>
      <c r="DFK35"/>
      <c r="DFL35"/>
      <c r="DFM35"/>
      <c r="DFN35"/>
      <c r="DFO35"/>
      <c r="DFP35"/>
      <c r="DFQ35"/>
      <c r="DFR35"/>
      <c r="DFS35"/>
      <c r="DFT35"/>
      <c r="DFU35"/>
      <c r="DFV35"/>
      <c r="DFW35"/>
      <c r="DFX35"/>
      <c r="DFY35"/>
      <c r="DFZ35"/>
      <c r="DGA35"/>
      <c r="DGB35"/>
      <c r="DGC35"/>
      <c r="DGD35"/>
      <c r="DGE35"/>
      <c r="DGF35"/>
      <c r="DGG35"/>
      <c r="DGH35"/>
      <c r="DGI35"/>
      <c r="DGJ35"/>
      <c r="DGK35"/>
      <c r="DGL35"/>
      <c r="DGM35"/>
      <c r="DGN35"/>
      <c r="DGO35"/>
      <c r="DGP35"/>
      <c r="DGQ35"/>
      <c r="DGR35"/>
      <c r="DGS35"/>
      <c r="DGT35"/>
      <c r="DGU35"/>
      <c r="DGV35"/>
      <c r="DGW35"/>
      <c r="DGX35"/>
      <c r="DGY35"/>
      <c r="DGZ35"/>
      <c r="DHA35"/>
      <c r="DHB35"/>
      <c r="DHC35"/>
      <c r="DHD35"/>
      <c r="DHE35"/>
      <c r="DHF35"/>
      <c r="DHG35"/>
      <c r="DHH35"/>
      <c r="DHI35"/>
      <c r="DHJ35"/>
      <c r="DHK35"/>
      <c r="DHL35"/>
      <c r="DHM35"/>
      <c r="DHN35"/>
      <c r="DHO35"/>
      <c r="DHP35"/>
      <c r="DHQ35"/>
      <c r="DHR35"/>
      <c r="DHS35"/>
      <c r="DHT35"/>
      <c r="DHU35"/>
      <c r="DHV35"/>
      <c r="DHW35"/>
      <c r="DHX35"/>
      <c r="DHY35"/>
      <c r="DHZ35"/>
      <c r="DIA35"/>
      <c r="DIB35"/>
      <c r="DIC35"/>
      <c r="DID35"/>
      <c r="DIE35"/>
      <c r="DIF35"/>
      <c r="DIG35"/>
      <c r="DIH35"/>
      <c r="DII35"/>
      <c r="DIJ35"/>
      <c r="DIK35"/>
      <c r="DIL35"/>
      <c r="DIM35"/>
      <c r="DIN35"/>
      <c r="DIO35"/>
      <c r="DIP35"/>
      <c r="DIQ35"/>
      <c r="DIR35"/>
      <c r="DIS35"/>
      <c r="DIT35"/>
      <c r="DIU35"/>
      <c r="DIV35"/>
      <c r="DIW35"/>
      <c r="DIX35"/>
      <c r="DIY35"/>
      <c r="DIZ35"/>
      <c r="DJA35"/>
      <c r="DJB35"/>
      <c r="DJC35"/>
      <c r="DJD35"/>
      <c r="DJE35"/>
      <c r="DJF35"/>
      <c r="DJG35"/>
      <c r="DJH35"/>
      <c r="DJI35"/>
      <c r="DJJ35"/>
      <c r="DJK35"/>
      <c r="DJL35"/>
      <c r="DJM35"/>
      <c r="DJN35"/>
      <c r="DJO35"/>
      <c r="DJP35"/>
      <c r="DJQ35"/>
      <c r="DJR35"/>
      <c r="DJS35"/>
      <c r="DJT35"/>
      <c r="DJU35"/>
      <c r="DJV35"/>
      <c r="DJW35"/>
      <c r="DJX35"/>
      <c r="DJY35"/>
      <c r="DJZ35"/>
      <c r="DKA35"/>
      <c r="DKB35"/>
      <c r="DKC35"/>
      <c r="DKD35"/>
      <c r="DKE35"/>
      <c r="DKF35"/>
      <c r="DKG35"/>
      <c r="DKH35"/>
      <c r="DKI35"/>
      <c r="DKJ35"/>
      <c r="DKK35"/>
      <c r="DKL35"/>
      <c r="DKM35"/>
      <c r="DKN35"/>
      <c r="DKO35"/>
      <c r="DKP35"/>
      <c r="DKQ35"/>
      <c r="DKR35"/>
      <c r="DKS35"/>
      <c r="DKT35"/>
      <c r="DKU35"/>
      <c r="DKV35"/>
      <c r="DKW35"/>
      <c r="DKX35"/>
      <c r="DKY35"/>
      <c r="DKZ35"/>
      <c r="DLA35"/>
      <c r="DLB35"/>
      <c r="DLC35"/>
      <c r="DLD35"/>
      <c r="DLE35"/>
      <c r="DLF35"/>
      <c r="DLG35"/>
      <c r="DLH35"/>
      <c r="DLI35"/>
      <c r="DLJ35"/>
      <c r="DLK35"/>
      <c r="DLL35"/>
      <c r="DLM35"/>
      <c r="DLN35"/>
      <c r="DLO35"/>
      <c r="DLP35"/>
      <c r="DLQ35"/>
      <c r="DLR35"/>
      <c r="DLS35"/>
      <c r="DLT35"/>
      <c r="DLU35"/>
      <c r="DLV35"/>
      <c r="DLW35"/>
      <c r="DLX35"/>
      <c r="DLY35"/>
      <c r="DLZ35"/>
      <c r="DMA35"/>
      <c r="DMB35"/>
      <c r="DMC35"/>
      <c r="DMD35"/>
      <c r="DME35"/>
      <c r="DMF35"/>
      <c r="DMG35"/>
      <c r="DMH35"/>
      <c r="DMI35"/>
      <c r="DMJ35"/>
      <c r="DMK35"/>
      <c r="DML35"/>
      <c r="DMM35"/>
      <c r="DMN35"/>
      <c r="DMO35"/>
      <c r="DMP35"/>
      <c r="DMQ35"/>
      <c r="DMR35"/>
      <c r="DMS35"/>
      <c r="DMT35"/>
      <c r="DMU35"/>
      <c r="DMV35"/>
      <c r="DMW35"/>
      <c r="DMX35"/>
      <c r="DMY35"/>
      <c r="DMZ35"/>
      <c r="DNA35"/>
      <c r="DNB35"/>
      <c r="DNC35"/>
      <c r="DND35"/>
      <c r="DNE35"/>
      <c r="DNF35"/>
      <c r="DNG35"/>
      <c r="DNH35"/>
      <c r="DNI35"/>
      <c r="DNJ35"/>
      <c r="DNK35"/>
      <c r="DNL35"/>
      <c r="DNM35"/>
      <c r="DNN35"/>
      <c r="DNO35"/>
      <c r="DNP35"/>
      <c r="DNQ35"/>
      <c r="DNR35"/>
      <c r="DNS35"/>
      <c r="DNT35"/>
      <c r="DNU35"/>
      <c r="DNV35"/>
      <c r="DNW35"/>
      <c r="DNX35"/>
      <c r="DNY35"/>
      <c r="DNZ35"/>
      <c r="DOA35"/>
      <c r="DOB35"/>
      <c r="DOC35"/>
      <c r="DOD35"/>
      <c r="DOE35"/>
      <c r="DOF35"/>
      <c r="DOG35"/>
      <c r="DOH35"/>
      <c r="DOI35"/>
      <c r="DOJ35"/>
      <c r="DOK35"/>
      <c r="DOL35"/>
      <c r="DOM35"/>
      <c r="DON35"/>
      <c r="DOO35"/>
      <c r="DOP35"/>
      <c r="DOQ35"/>
      <c r="DOR35"/>
      <c r="DOS35"/>
      <c r="DOT35"/>
      <c r="DOU35"/>
      <c r="DOV35"/>
      <c r="DOW35"/>
      <c r="DOX35"/>
      <c r="DOY35"/>
      <c r="DOZ35"/>
      <c r="DPA35"/>
      <c r="DPB35"/>
      <c r="DPC35"/>
      <c r="DPD35"/>
      <c r="DPE35"/>
      <c r="DPF35"/>
      <c r="DPG35"/>
      <c r="DPH35"/>
      <c r="DPI35"/>
      <c r="DPJ35"/>
      <c r="DPK35"/>
      <c r="DPL35"/>
      <c r="DPM35"/>
      <c r="DPN35"/>
      <c r="DPO35"/>
      <c r="DPP35"/>
      <c r="DPQ35"/>
      <c r="DPR35"/>
      <c r="DPS35"/>
      <c r="DPT35"/>
      <c r="DPU35"/>
      <c r="DPV35"/>
      <c r="DPW35"/>
      <c r="DPX35"/>
      <c r="DPY35"/>
      <c r="DPZ35"/>
      <c r="DQA35"/>
      <c r="DQB35"/>
      <c r="DQC35"/>
      <c r="DQD35"/>
      <c r="DQE35"/>
      <c r="DQF35"/>
      <c r="DQG35"/>
      <c r="DQH35"/>
      <c r="DQI35"/>
      <c r="DQJ35"/>
      <c r="DQK35"/>
      <c r="DQL35"/>
      <c r="DQM35"/>
      <c r="DQN35"/>
      <c r="DQO35"/>
      <c r="DQP35"/>
      <c r="DQQ35"/>
      <c r="DQR35"/>
      <c r="DQS35"/>
      <c r="DQT35"/>
      <c r="DQU35"/>
      <c r="DQV35"/>
      <c r="DQW35"/>
      <c r="DQX35"/>
      <c r="DQY35"/>
      <c r="DQZ35"/>
      <c r="DRA35"/>
      <c r="DRB35"/>
      <c r="DRC35"/>
      <c r="DRD35"/>
      <c r="DRE35"/>
      <c r="DRF35"/>
      <c r="DRG35"/>
      <c r="DRH35"/>
      <c r="DRI35"/>
      <c r="DRJ35"/>
      <c r="DRK35"/>
      <c r="DRL35"/>
      <c r="DRM35"/>
      <c r="DRN35"/>
      <c r="DRO35"/>
      <c r="DRP35"/>
      <c r="DRQ35"/>
      <c r="DRR35"/>
      <c r="DRS35"/>
      <c r="DRT35"/>
      <c r="DRU35"/>
      <c r="DRV35"/>
      <c r="DRW35"/>
      <c r="DRX35"/>
      <c r="DRY35"/>
      <c r="DRZ35"/>
      <c r="DSA35"/>
      <c r="DSB35"/>
      <c r="DSC35"/>
      <c r="DSD35"/>
      <c r="DSE35"/>
      <c r="DSF35"/>
      <c r="DSG35"/>
      <c r="DSH35"/>
      <c r="DSI35"/>
      <c r="DSJ35"/>
      <c r="DSK35"/>
      <c r="DSL35"/>
      <c r="DSM35"/>
      <c r="DSN35"/>
      <c r="DSO35"/>
      <c r="DSP35"/>
      <c r="DSQ35"/>
      <c r="DSR35"/>
      <c r="DSS35"/>
      <c r="DST35"/>
      <c r="DSU35"/>
      <c r="DSV35"/>
      <c r="DSW35"/>
      <c r="DSX35"/>
      <c r="DSY35"/>
      <c r="DSZ35"/>
      <c r="DTA35"/>
      <c r="DTB35"/>
      <c r="DTC35"/>
      <c r="DTD35"/>
      <c r="DTE35"/>
      <c r="DTF35"/>
      <c r="DTG35"/>
      <c r="DTH35"/>
      <c r="DTI35"/>
      <c r="DTJ35"/>
      <c r="DTK35"/>
      <c r="DTL35"/>
      <c r="DTM35"/>
      <c r="DTN35"/>
      <c r="DTO35"/>
      <c r="DTP35"/>
      <c r="DTQ35"/>
      <c r="DTR35"/>
      <c r="DTS35"/>
      <c r="DTT35"/>
      <c r="DTU35"/>
      <c r="DTV35"/>
      <c r="DTW35"/>
      <c r="DTX35"/>
      <c r="DTY35"/>
      <c r="DTZ35"/>
      <c r="DUA35"/>
      <c r="DUB35"/>
      <c r="DUC35"/>
      <c r="DUD35"/>
      <c r="DUE35"/>
      <c r="DUF35"/>
      <c r="DUG35"/>
      <c r="DUH35"/>
      <c r="DUI35"/>
      <c r="DUJ35"/>
      <c r="DUK35"/>
      <c r="DUL35"/>
      <c r="DUM35"/>
      <c r="DUN35"/>
      <c r="DUO35"/>
      <c r="DUP35"/>
      <c r="DUQ35"/>
      <c r="DUR35"/>
      <c r="DUS35"/>
      <c r="DUT35"/>
      <c r="DUU35"/>
      <c r="DUV35"/>
      <c r="DUW35"/>
      <c r="DUX35"/>
      <c r="DUY35"/>
      <c r="DUZ35"/>
      <c r="DVA35"/>
      <c r="DVB35"/>
      <c r="DVC35"/>
      <c r="DVD35"/>
      <c r="DVE35"/>
      <c r="DVF35"/>
      <c r="DVG35"/>
      <c r="DVH35"/>
      <c r="DVI35"/>
      <c r="DVJ35"/>
      <c r="DVK35"/>
      <c r="DVL35"/>
      <c r="DVM35"/>
      <c r="DVN35"/>
      <c r="DVO35"/>
      <c r="DVP35"/>
      <c r="DVQ35"/>
      <c r="DVR35"/>
      <c r="DVS35"/>
      <c r="DVT35"/>
      <c r="DVU35"/>
      <c r="DVV35"/>
      <c r="DVW35"/>
      <c r="DVX35"/>
      <c r="DVY35"/>
      <c r="DVZ35"/>
      <c r="DWA35"/>
      <c r="DWB35"/>
      <c r="DWC35"/>
      <c r="DWD35"/>
      <c r="DWE35"/>
      <c r="DWF35"/>
      <c r="DWG35"/>
      <c r="DWH35"/>
      <c r="DWI35"/>
      <c r="DWJ35"/>
      <c r="DWK35"/>
      <c r="DWL35"/>
      <c r="DWM35"/>
      <c r="DWN35"/>
      <c r="DWO35"/>
      <c r="DWP35"/>
      <c r="DWQ35"/>
      <c r="DWR35"/>
      <c r="DWS35"/>
      <c r="DWT35"/>
      <c r="DWU35"/>
      <c r="DWV35"/>
      <c r="DWW35"/>
      <c r="DWX35"/>
      <c r="DWY35"/>
      <c r="DWZ35"/>
      <c r="DXA35"/>
      <c r="DXB35"/>
      <c r="DXC35"/>
      <c r="DXD35"/>
      <c r="DXE35"/>
      <c r="DXF35"/>
      <c r="DXG35"/>
      <c r="DXH35"/>
      <c r="DXI35"/>
      <c r="DXJ35"/>
      <c r="DXK35"/>
      <c r="DXL35"/>
      <c r="DXM35"/>
      <c r="DXN35"/>
      <c r="DXO35"/>
      <c r="DXP35"/>
      <c r="DXQ35"/>
      <c r="DXR35"/>
      <c r="DXS35"/>
      <c r="DXT35"/>
      <c r="DXU35"/>
      <c r="DXV35"/>
      <c r="DXW35"/>
      <c r="DXX35"/>
      <c r="DXY35"/>
      <c r="DXZ35"/>
      <c r="DYA35"/>
      <c r="DYB35"/>
      <c r="DYC35"/>
      <c r="DYD35"/>
      <c r="DYE35"/>
      <c r="DYF35"/>
      <c r="DYG35"/>
      <c r="DYH35"/>
      <c r="DYI35"/>
      <c r="DYJ35"/>
      <c r="DYK35"/>
      <c r="DYL35"/>
      <c r="DYM35"/>
      <c r="DYN35"/>
      <c r="DYO35"/>
      <c r="DYP35"/>
      <c r="DYQ35"/>
      <c r="DYR35"/>
      <c r="DYS35"/>
      <c r="DYT35"/>
      <c r="DYU35"/>
      <c r="DYV35"/>
      <c r="DYW35"/>
      <c r="DYX35"/>
      <c r="DYY35"/>
      <c r="DYZ35"/>
      <c r="DZA35"/>
      <c r="DZB35"/>
      <c r="DZC35"/>
      <c r="DZD35"/>
      <c r="DZE35"/>
      <c r="DZF35"/>
      <c r="DZG35"/>
      <c r="DZH35"/>
      <c r="DZI35"/>
      <c r="DZJ35"/>
      <c r="DZK35"/>
      <c r="DZL35"/>
      <c r="DZM35"/>
      <c r="DZN35"/>
      <c r="DZO35"/>
      <c r="DZP35"/>
      <c r="DZQ35"/>
      <c r="DZR35"/>
      <c r="DZS35"/>
      <c r="DZT35"/>
      <c r="DZU35"/>
      <c r="DZV35"/>
      <c r="DZW35"/>
      <c r="DZX35"/>
      <c r="DZY35"/>
      <c r="DZZ35"/>
      <c r="EAA35"/>
      <c r="EAB35"/>
      <c r="EAC35"/>
      <c r="EAD35"/>
      <c r="EAE35"/>
      <c r="EAF35"/>
      <c r="EAG35"/>
      <c r="EAH35"/>
      <c r="EAI35"/>
      <c r="EAJ35"/>
      <c r="EAK35"/>
      <c r="EAL35"/>
      <c r="EAM35"/>
      <c r="EAN35"/>
      <c r="EAO35"/>
      <c r="EAP35"/>
      <c r="EAQ35"/>
      <c r="EAR35"/>
      <c r="EAS35"/>
      <c r="EAT35"/>
      <c r="EAU35"/>
      <c r="EAV35"/>
      <c r="EAW35"/>
      <c r="EAX35"/>
      <c r="EAY35"/>
      <c r="EAZ35"/>
      <c r="EBA35"/>
      <c r="EBB35"/>
      <c r="EBC35"/>
      <c r="EBD35"/>
      <c r="EBE35"/>
      <c r="EBF35"/>
      <c r="EBG35"/>
      <c r="EBH35"/>
      <c r="EBI35"/>
      <c r="EBJ35"/>
      <c r="EBK35"/>
      <c r="EBL35"/>
      <c r="EBM35"/>
      <c r="EBN35"/>
      <c r="EBO35"/>
      <c r="EBP35"/>
      <c r="EBQ35"/>
      <c r="EBR35"/>
      <c r="EBS35"/>
      <c r="EBT35"/>
      <c r="EBU35"/>
      <c r="EBV35"/>
      <c r="EBW35"/>
      <c r="EBX35"/>
      <c r="EBY35"/>
      <c r="EBZ35"/>
      <c r="ECA35"/>
      <c r="ECB35"/>
      <c r="ECC35"/>
      <c r="ECD35"/>
      <c r="ECE35"/>
      <c r="ECF35"/>
      <c r="ECG35"/>
      <c r="ECH35"/>
      <c r="ECI35"/>
      <c r="ECJ35"/>
      <c r="ECK35"/>
      <c r="ECL35"/>
      <c r="ECM35"/>
      <c r="ECN35"/>
      <c r="ECO35"/>
      <c r="ECP35"/>
      <c r="ECQ35"/>
      <c r="ECR35"/>
      <c r="ECS35"/>
      <c r="ECT35"/>
      <c r="ECU35"/>
      <c r="ECV35"/>
      <c r="ECW35"/>
      <c r="ECX35"/>
      <c r="ECY35"/>
      <c r="ECZ35"/>
      <c r="EDA35"/>
      <c r="EDB35"/>
      <c r="EDC35"/>
      <c r="EDD35"/>
      <c r="EDE35"/>
      <c r="EDF35"/>
      <c r="EDG35"/>
      <c r="EDH35"/>
      <c r="EDI35"/>
      <c r="EDJ35"/>
      <c r="EDK35"/>
      <c r="EDL35"/>
      <c r="EDM35"/>
      <c r="EDN35"/>
      <c r="EDO35"/>
      <c r="EDP35"/>
      <c r="EDQ35"/>
      <c r="EDR35"/>
      <c r="EDS35"/>
      <c r="EDT35"/>
      <c r="EDU35"/>
      <c r="EDV35"/>
      <c r="EDW35"/>
      <c r="EDX35"/>
      <c r="EDY35"/>
      <c r="EDZ35"/>
      <c r="EEA35"/>
      <c r="EEB35"/>
      <c r="EEC35"/>
      <c r="EED35"/>
      <c r="EEE35"/>
      <c r="EEF35"/>
      <c r="EEG35"/>
      <c r="EEH35"/>
      <c r="EEI35"/>
      <c r="EEJ35"/>
      <c r="EEK35"/>
      <c r="EEL35"/>
      <c r="EEM35"/>
      <c r="EEN35"/>
      <c r="EEO35"/>
      <c r="EEP35"/>
      <c r="EEQ35"/>
      <c r="EER35"/>
      <c r="EES35"/>
      <c r="EET35"/>
      <c r="EEU35"/>
      <c r="EEV35"/>
      <c r="EEW35"/>
      <c r="EEX35"/>
      <c r="EEY35"/>
      <c r="EEZ35"/>
      <c r="EFA35"/>
      <c r="EFB35"/>
      <c r="EFC35"/>
      <c r="EFD35"/>
      <c r="EFE35"/>
      <c r="EFF35"/>
      <c r="EFG35"/>
      <c r="EFH35"/>
      <c r="EFI35"/>
      <c r="EFJ35"/>
      <c r="EFK35"/>
      <c r="EFL35"/>
      <c r="EFM35"/>
      <c r="EFN35"/>
      <c r="EFO35"/>
      <c r="EFP35"/>
      <c r="EFQ35"/>
      <c r="EFR35"/>
      <c r="EFS35"/>
      <c r="EFT35"/>
      <c r="EFU35"/>
      <c r="EFV35"/>
      <c r="EFW35"/>
      <c r="EFX35"/>
      <c r="EFY35"/>
      <c r="EFZ35"/>
      <c r="EGA35"/>
      <c r="EGB35"/>
      <c r="EGC35"/>
      <c r="EGD35"/>
      <c r="EGE35"/>
      <c r="EGF35"/>
      <c r="EGG35"/>
      <c r="EGH35"/>
      <c r="EGI35"/>
      <c r="EGJ35"/>
      <c r="EGK35"/>
      <c r="EGL35"/>
      <c r="EGM35"/>
      <c r="EGN35"/>
      <c r="EGO35"/>
      <c r="EGP35"/>
      <c r="EGQ35"/>
      <c r="EGR35"/>
      <c r="EGS35"/>
      <c r="EGT35"/>
      <c r="EGU35"/>
      <c r="EGV35"/>
      <c r="EGW35"/>
      <c r="EGX35"/>
      <c r="EGY35"/>
      <c r="EGZ35"/>
      <c r="EHA35"/>
      <c r="EHB35"/>
      <c r="EHC35"/>
      <c r="EHD35"/>
      <c r="EHE35"/>
      <c r="EHF35"/>
      <c r="EHG35"/>
      <c r="EHH35"/>
      <c r="EHI35"/>
      <c r="EHJ35"/>
      <c r="EHK35"/>
      <c r="EHL35"/>
      <c r="EHM35"/>
      <c r="EHN35"/>
      <c r="EHO35"/>
      <c r="EHP35"/>
      <c r="EHQ35"/>
      <c r="EHR35"/>
      <c r="EHS35"/>
      <c r="EHT35"/>
      <c r="EHU35"/>
      <c r="EHV35"/>
      <c r="EHW35"/>
      <c r="EHX35"/>
      <c r="EHY35"/>
      <c r="EHZ35"/>
      <c r="EIA35"/>
      <c r="EIB35"/>
      <c r="EIC35"/>
      <c r="EID35"/>
      <c r="EIE35"/>
      <c r="EIF35"/>
      <c r="EIG35"/>
      <c r="EIH35"/>
      <c r="EII35"/>
      <c r="EIJ35"/>
      <c r="EIK35"/>
      <c r="EIL35"/>
      <c r="EIM35"/>
      <c r="EIN35"/>
      <c r="EIO35"/>
      <c r="EIP35"/>
      <c r="EIQ35"/>
      <c r="EIR35"/>
      <c r="EIS35"/>
      <c r="EIT35"/>
      <c r="EIU35"/>
      <c r="EIV35"/>
      <c r="EIW35"/>
      <c r="EIX35"/>
      <c r="EIY35"/>
      <c r="EIZ35"/>
      <c r="EJA35"/>
      <c r="EJB35"/>
      <c r="EJC35"/>
      <c r="EJD35"/>
      <c r="EJE35"/>
      <c r="EJF35"/>
      <c r="EJG35"/>
      <c r="EJH35"/>
      <c r="EJI35"/>
      <c r="EJJ35"/>
      <c r="EJK35"/>
      <c r="EJL35"/>
      <c r="EJM35"/>
      <c r="EJN35"/>
      <c r="EJO35"/>
      <c r="EJP35"/>
      <c r="EJQ35"/>
      <c r="EJR35"/>
      <c r="EJS35"/>
      <c r="EJT35"/>
      <c r="EJU35"/>
      <c r="EJV35"/>
      <c r="EJW35"/>
      <c r="EJX35"/>
      <c r="EJY35"/>
      <c r="EJZ35"/>
      <c r="EKA35"/>
      <c r="EKB35"/>
      <c r="EKC35"/>
      <c r="EKD35"/>
      <c r="EKE35"/>
      <c r="EKF35"/>
      <c r="EKG35"/>
      <c r="EKH35"/>
      <c r="EKI35"/>
      <c r="EKJ35"/>
      <c r="EKK35"/>
      <c r="EKL35"/>
      <c r="EKM35"/>
      <c r="EKN35"/>
      <c r="EKO35"/>
      <c r="EKP35"/>
      <c r="EKQ35"/>
      <c r="EKR35"/>
      <c r="EKS35"/>
      <c r="EKT35"/>
      <c r="EKU35"/>
      <c r="EKV35"/>
      <c r="EKW35"/>
      <c r="EKX35"/>
      <c r="EKY35"/>
      <c r="EKZ35"/>
      <c r="ELA35"/>
      <c r="ELB35"/>
      <c r="ELC35"/>
      <c r="ELD35"/>
      <c r="ELE35"/>
      <c r="ELF35"/>
      <c r="ELG35"/>
      <c r="ELH35"/>
      <c r="ELI35"/>
      <c r="ELJ35"/>
      <c r="ELK35"/>
      <c r="ELL35"/>
      <c r="ELM35"/>
      <c r="ELN35"/>
      <c r="ELO35"/>
      <c r="ELP35"/>
      <c r="ELQ35"/>
      <c r="ELR35"/>
      <c r="ELS35"/>
      <c r="ELT35"/>
      <c r="ELU35"/>
      <c r="ELV35"/>
      <c r="ELW35"/>
      <c r="ELX35"/>
      <c r="ELY35"/>
      <c r="ELZ35"/>
      <c r="EMA35"/>
      <c r="EMB35"/>
      <c r="EMC35"/>
      <c r="EMD35"/>
      <c r="EME35"/>
      <c r="EMF35"/>
      <c r="EMG35"/>
      <c r="EMH35"/>
      <c r="EMI35"/>
      <c r="EMJ35"/>
      <c r="EMK35"/>
      <c r="EML35"/>
      <c r="EMM35"/>
      <c r="EMN35"/>
      <c r="EMO35"/>
      <c r="EMP35"/>
      <c r="EMQ35"/>
      <c r="EMR35"/>
      <c r="EMS35"/>
      <c r="EMT35"/>
      <c r="EMU35"/>
      <c r="EMV35"/>
      <c r="EMW35"/>
      <c r="EMX35"/>
      <c r="EMY35"/>
      <c r="EMZ35"/>
      <c r="ENA35"/>
      <c r="ENB35"/>
      <c r="ENC35"/>
      <c r="END35"/>
      <c r="ENE35"/>
      <c r="ENF35"/>
      <c r="ENG35"/>
      <c r="ENH35"/>
      <c r="ENI35"/>
      <c r="ENJ35"/>
      <c r="ENK35"/>
      <c r="ENL35"/>
      <c r="ENM35"/>
      <c r="ENN35"/>
      <c r="ENO35"/>
      <c r="ENP35"/>
      <c r="ENQ35"/>
      <c r="ENR35"/>
      <c r="ENS35"/>
      <c r="ENT35"/>
      <c r="ENU35"/>
      <c r="ENV35"/>
      <c r="ENW35"/>
      <c r="ENX35"/>
      <c r="ENY35"/>
      <c r="ENZ35"/>
      <c r="EOA35"/>
      <c r="EOB35"/>
      <c r="EOC35"/>
      <c r="EOD35"/>
      <c r="EOE35"/>
      <c r="EOF35"/>
      <c r="EOG35"/>
      <c r="EOH35"/>
      <c r="EOI35"/>
      <c r="EOJ35"/>
      <c r="EOK35"/>
      <c r="EOL35"/>
      <c r="EOM35"/>
      <c r="EON35"/>
      <c r="EOO35"/>
      <c r="EOP35"/>
      <c r="EOQ35"/>
      <c r="EOR35"/>
      <c r="EOS35"/>
      <c r="EOT35"/>
      <c r="EOU35"/>
      <c r="EOV35"/>
      <c r="EOW35"/>
      <c r="EOX35"/>
      <c r="EOY35"/>
      <c r="EOZ35"/>
      <c r="EPA35"/>
      <c r="EPB35"/>
      <c r="EPC35"/>
      <c r="EPD35"/>
      <c r="EPE35"/>
      <c r="EPF35"/>
      <c r="EPG35"/>
      <c r="EPH35"/>
      <c r="EPI35"/>
      <c r="EPJ35"/>
      <c r="EPK35"/>
      <c r="EPL35"/>
      <c r="EPM35"/>
      <c r="EPN35"/>
      <c r="EPO35"/>
      <c r="EPP35"/>
      <c r="EPQ35"/>
      <c r="EPR35"/>
      <c r="EPS35"/>
      <c r="EPT35"/>
      <c r="EPU35"/>
      <c r="EPV35"/>
      <c r="EPW35"/>
      <c r="EPX35"/>
      <c r="EPY35"/>
      <c r="EPZ35"/>
      <c r="EQA35"/>
      <c r="EQB35"/>
      <c r="EQC35"/>
      <c r="EQD35"/>
      <c r="EQE35"/>
      <c r="EQF35"/>
      <c r="EQG35"/>
      <c r="EQH35"/>
      <c r="EQI35"/>
      <c r="EQJ35"/>
      <c r="EQK35"/>
      <c r="EQL35"/>
      <c r="EQM35"/>
      <c r="EQN35"/>
      <c r="EQO35"/>
      <c r="EQP35"/>
      <c r="EQQ35"/>
      <c r="EQR35"/>
      <c r="EQS35"/>
      <c r="EQT35"/>
      <c r="EQU35"/>
      <c r="EQV35"/>
      <c r="EQW35"/>
      <c r="EQX35"/>
      <c r="EQY35"/>
      <c r="EQZ35"/>
      <c r="ERA35"/>
      <c r="ERB35"/>
      <c r="ERC35"/>
      <c r="ERD35"/>
      <c r="ERE35"/>
      <c r="ERF35"/>
      <c r="ERG35"/>
      <c r="ERH35"/>
      <c r="ERI35"/>
      <c r="ERJ35"/>
      <c r="ERK35"/>
      <c r="ERL35"/>
      <c r="ERM35"/>
      <c r="ERN35"/>
      <c r="ERO35"/>
      <c r="ERP35"/>
      <c r="ERQ35"/>
      <c r="ERR35"/>
      <c r="ERS35"/>
      <c r="ERT35"/>
      <c r="ERU35"/>
      <c r="ERV35"/>
      <c r="ERW35"/>
      <c r="ERX35"/>
      <c r="ERY35"/>
      <c r="ERZ35"/>
      <c r="ESA35"/>
      <c r="ESB35"/>
      <c r="ESC35"/>
      <c r="ESD35"/>
      <c r="ESE35"/>
      <c r="ESF35"/>
      <c r="ESG35"/>
      <c r="ESH35"/>
      <c r="ESI35"/>
      <c r="ESJ35"/>
      <c r="ESK35"/>
      <c r="ESL35"/>
      <c r="ESM35"/>
      <c r="ESN35"/>
      <c r="ESO35"/>
      <c r="ESP35"/>
      <c r="ESQ35"/>
      <c r="ESR35"/>
      <c r="ESS35"/>
      <c r="EST35"/>
      <c r="ESU35"/>
      <c r="ESV35"/>
      <c r="ESW35"/>
      <c r="ESX35"/>
      <c r="ESY35"/>
      <c r="ESZ35"/>
      <c r="ETA35"/>
      <c r="ETB35"/>
      <c r="ETC35"/>
      <c r="ETD35"/>
      <c r="ETE35"/>
      <c r="ETF35"/>
      <c r="ETG35"/>
      <c r="ETH35"/>
      <c r="ETI35"/>
      <c r="ETJ35"/>
      <c r="ETK35"/>
      <c r="ETL35"/>
      <c r="ETM35"/>
      <c r="ETN35"/>
      <c r="ETO35"/>
      <c r="ETP35"/>
      <c r="ETQ35"/>
      <c r="ETR35"/>
      <c r="ETS35"/>
      <c r="ETT35"/>
      <c r="ETU35"/>
      <c r="ETV35"/>
      <c r="ETW35"/>
      <c r="ETX35"/>
      <c r="ETY35"/>
      <c r="ETZ35"/>
      <c r="EUA35"/>
      <c r="EUB35"/>
      <c r="EUC35"/>
      <c r="EUD35"/>
      <c r="EUE35"/>
      <c r="EUF35"/>
      <c r="EUG35"/>
      <c r="EUH35"/>
      <c r="EUI35"/>
      <c r="EUJ35"/>
      <c r="EUK35"/>
      <c r="EUL35"/>
      <c r="EUM35"/>
      <c r="EUN35"/>
      <c r="EUO35"/>
      <c r="EUP35"/>
      <c r="EUQ35"/>
      <c r="EUR35"/>
      <c r="EUS35"/>
      <c r="EUT35"/>
      <c r="EUU35"/>
      <c r="EUV35"/>
      <c r="EUW35"/>
      <c r="EUX35"/>
      <c r="EUY35"/>
      <c r="EUZ35"/>
      <c r="EVA35"/>
      <c r="EVB35"/>
      <c r="EVC35"/>
      <c r="EVD35"/>
      <c r="EVE35"/>
      <c r="EVF35"/>
      <c r="EVG35"/>
      <c r="EVH35"/>
      <c r="EVI35"/>
      <c r="EVJ35"/>
      <c r="EVK35"/>
      <c r="EVL35"/>
      <c r="EVM35"/>
      <c r="EVN35"/>
      <c r="EVO35"/>
      <c r="EVP35"/>
      <c r="EVQ35"/>
      <c r="EVR35"/>
      <c r="EVS35"/>
      <c r="EVT35"/>
      <c r="EVU35"/>
      <c r="EVV35"/>
      <c r="EVW35"/>
      <c r="EVX35"/>
      <c r="EVY35"/>
      <c r="EVZ35"/>
      <c r="EWA35"/>
      <c r="EWB35"/>
      <c r="EWC35"/>
      <c r="EWD35"/>
      <c r="EWE35"/>
      <c r="EWF35"/>
      <c r="EWG35"/>
      <c r="EWH35"/>
      <c r="EWI35"/>
      <c r="EWJ35"/>
      <c r="EWK35"/>
      <c r="EWL35"/>
      <c r="EWM35"/>
      <c r="EWN35"/>
      <c r="EWO35"/>
      <c r="EWP35"/>
      <c r="EWQ35"/>
      <c r="EWR35"/>
      <c r="EWS35"/>
      <c r="EWT35"/>
      <c r="EWU35"/>
      <c r="EWV35"/>
      <c r="EWW35"/>
      <c r="EWX35"/>
      <c r="EWY35"/>
      <c r="EWZ35"/>
      <c r="EXA35"/>
      <c r="EXB35"/>
      <c r="EXC35"/>
      <c r="EXD35"/>
      <c r="EXE35"/>
      <c r="EXF35"/>
      <c r="EXG35"/>
      <c r="EXH35"/>
      <c r="EXI35"/>
      <c r="EXJ35"/>
      <c r="EXK35"/>
      <c r="EXL35"/>
      <c r="EXM35"/>
      <c r="EXN35"/>
      <c r="EXO35"/>
      <c r="EXP35"/>
      <c r="EXQ35"/>
      <c r="EXR35"/>
      <c r="EXS35"/>
      <c r="EXT35"/>
      <c r="EXU35"/>
      <c r="EXV35"/>
      <c r="EXW35"/>
      <c r="EXX35"/>
      <c r="EXY35"/>
      <c r="EXZ35"/>
      <c r="EYA35"/>
      <c r="EYB35"/>
      <c r="EYC35"/>
      <c r="EYD35"/>
      <c r="EYE35"/>
      <c r="EYF35"/>
      <c r="EYG35"/>
      <c r="EYH35"/>
      <c r="EYI35"/>
      <c r="EYJ35"/>
      <c r="EYK35"/>
      <c r="EYL35"/>
      <c r="EYM35"/>
      <c r="EYN35"/>
      <c r="EYO35"/>
      <c r="EYP35"/>
      <c r="EYQ35"/>
      <c r="EYR35"/>
      <c r="EYS35"/>
      <c r="EYT35"/>
      <c r="EYU35"/>
      <c r="EYV35"/>
      <c r="EYW35"/>
      <c r="EYX35"/>
      <c r="EYY35"/>
      <c r="EYZ35"/>
      <c r="EZA35"/>
      <c r="EZB35"/>
      <c r="EZC35"/>
      <c r="EZD35"/>
      <c r="EZE35"/>
      <c r="EZF35"/>
      <c r="EZG35"/>
      <c r="EZH35"/>
      <c r="EZI35"/>
      <c r="EZJ35"/>
      <c r="EZK35"/>
      <c r="EZL35"/>
      <c r="EZM35"/>
      <c r="EZN35"/>
      <c r="EZO35"/>
      <c r="EZP35"/>
      <c r="EZQ35"/>
      <c r="EZR35"/>
      <c r="EZS35"/>
      <c r="EZT35"/>
      <c r="EZU35"/>
      <c r="EZV35"/>
      <c r="EZW35"/>
      <c r="EZX35"/>
      <c r="EZY35"/>
      <c r="EZZ35"/>
      <c r="FAA35"/>
      <c r="FAB35"/>
      <c r="FAC35"/>
      <c r="FAD35"/>
      <c r="FAE35"/>
      <c r="FAF35"/>
      <c r="FAG35"/>
      <c r="FAH35"/>
      <c r="FAI35"/>
      <c r="FAJ35"/>
      <c r="FAK35"/>
      <c r="FAL35"/>
      <c r="FAM35"/>
      <c r="FAN35"/>
      <c r="FAO35"/>
      <c r="FAP35"/>
      <c r="FAQ35"/>
      <c r="FAR35"/>
      <c r="FAS35"/>
      <c r="FAT35"/>
      <c r="FAU35"/>
      <c r="FAV35"/>
      <c r="FAW35"/>
      <c r="FAX35"/>
      <c r="FAY35"/>
      <c r="FAZ35"/>
      <c r="FBA35"/>
      <c r="FBB35"/>
      <c r="FBC35"/>
      <c r="FBD35"/>
      <c r="FBE35"/>
      <c r="FBF35"/>
      <c r="FBG35"/>
      <c r="FBH35"/>
      <c r="FBI35"/>
      <c r="FBJ35"/>
      <c r="FBK35"/>
      <c r="FBL35"/>
      <c r="FBM35"/>
      <c r="FBN35"/>
      <c r="FBO35"/>
      <c r="FBP35"/>
      <c r="FBQ35"/>
      <c r="FBR35"/>
      <c r="FBS35"/>
      <c r="FBT35"/>
      <c r="FBU35"/>
      <c r="FBV35"/>
      <c r="FBW35"/>
      <c r="FBX35"/>
      <c r="FBY35"/>
      <c r="FBZ35"/>
      <c r="FCA35"/>
      <c r="FCB35"/>
      <c r="FCC35"/>
      <c r="FCD35"/>
      <c r="FCE35"/>
      <c r="FCF35"/>
      <c r="FCG35"/>
      <c r="FCH35"/>
      <c r="FCI35"/>
      <c r="FCJ35"/>
      <c r="FCK35"/>
      <c r="FCL35"/>
      <c r="FCM35"/>
      <c r="FCN35"/>
      <c r="FCO35"/>
      <c r="FCP35"/>
      <c r="FCQ35"/>
      <c r="FCR35"/>
      <c r="FCS35"/>
      <c r="FCT35"/>
      <c r="FCU35"/>
      <c r="FCV35"/>
      <c r="FCW35"/>
      <c r="FCX35"/>
      <c r="FCY35"/>
      <c r="FCZ35"/>
      <c r="FDA35"/>
      <c r="FDB35"/>
      <c r="FDC35"/>
      <c r="FDD35"/>
      <c r="FDE35"/>
      <c r="FDF35"/>
      <c r="FDG35"/>
      <c r="FDH35"/>
      <c r="FDI35"/>
      <c r="FDJ35"/>
      <c r="FDK35"/>
      <c r="FDL35"/>
      <c r="FDM35"/>
      <c r="FDN35"/>
      <c r="FDO35"/>
      <c r="FDP35"/>
      <c r="FDQ35"/>
      <c r="FDR35"/>
      <c r="FDS35"/>
      <c r="FDT35"/>
      <c r="FDU35"/>
      <c r="FDV35"/>
      <c r="FDW35"/>
      <c r="FDX35"/>
      <c r="FDY35"/>
      <c r="FDZ35"/>
      <c r="FEA35"/>
      <c r="FEB35"/>
      <c r="FEC35"/>
      <c r="FED35"/>
      <c r="FEE35"/>
      <c r="FEF35"/>
      <c r="FEG35"/>
      <c r="FEH35"/>
      <c r="FEI35"/>
      <c r="FEJ35"/>
      <c r="FEK35"/>
      <c r="FEL35"/>
      <c r="FEM35"/>
      <c r="FEN35"/>
      <c r="FEO35"/>
      <c r="FEP35"/>
      <c r="FEQ35"/>
      <c r="FER35"/>
      <c r="FES35"/>
      <c r="FET35"/>
      <c r="FEU35"/>
      <c r="FEV35"/>
      <c r="FEW35"/>
      <c r="FEX35"/>
      <c r="FEY35"/>
      <c r="FEZ35"/>
      <c r="FFA35"/>
      <c r="FFB35"/>
      <c r="FFC35"/>
      <c r="FFD35"/>
      <c r="FFE35"/>
      <c r="FFF35"/>
      <c r="FFG35"/>
      <c r="FFH35"/>
      <c r="FFI35"/>
      <c r="FFJ35"/>
      <c r="FFK35"/>
      <c r="FFL35"/>
      <c r="FFM35"/>
      <c r="FFN35"/>
      <c r="FFO35"/>
      <c r="FFP35"/>
      <c r="FFQ35"/>
      <c r="FFR35"/>
      <c r="FFS35"/>
      <c r="FFT35"/>
      <c r="FFU35"/>
      <c r="FFV35"/>
      <c r="FFW35"/>
      <c r="FFX35"/>
      <c r="FFY35"/>
      <c r="FFZ35"/>
      <c r="FGA35"/>
      <c r="FGB35"/>
      <c r="FGC35"/>
      <c r="FGD35"/>
      <c r="FGE35"/>
      <c r="FGF35"/>
      <c r="FGG35"/>
      <c r="FGH35"/>
      <c r="FGI35"/>
      <c r="FGJ35"/>
      <c r="FGK35"/>
      <c r="FGL35"/>
      <c r="FGM35"/>
      <c r="FGN35"/>
      <c r="FGO35"/>
      <c r="FGP35"/>
      <c r="FGQ35"/>
      <c r="FGR35"/>
      <c r="FGS35"/>
      <c r="FGT35"/>
      <c r="FGU35"/>
      <c r="FGV35"/>
      <c r="FGW35"/>
      <c r="FGX35"/>
      <c r="FGY35"/>
      <c r="FGZ35"/>
      <c r="FHA35"/>
      <c r="FHB35"/>
      <c r="FHC35"/>
      <c r="FHD35"/>
      <c r="FHE35"/>
      <c r="FHF35"/>
      <c r="FHG35"/>
      <c r="FHH35"/>
      <c r="FHI35"/>
      <c r="FHJ35"/>
      <c r="FHK35"/>
      <c r="FHL35"/>
      <c r="FHM35"/>
      <c r="FHN35"/>
      <c r="FHO35"/>
      <c r="FHP35"/>
      <c r="FHQ35"/>
      <c r="FHR35"/>
      <c r="FHS35"/>
      <c r="FHT35"/>
      <c r="FHU35"/>
      <c r="FHV35"/>
      <c r="FHW35"/>
      <c r="FHX35"/>
      <c r="FHY35"/>
      <c r="FHZ35"/>
      <c r="FIA35"/>
      <c r="FIB35"/>
      <c r="FIC35"/>
      <c r="FID35"/>
      <c r="FIE35"/>
      <c r="FIF35"/>
      <c r="FIG35"/>
      <c r="FIH35"/>
      <c r="FII35"/>
      <c r="FIJ35"/>
      <c r="FIK35"/>
      <c r="FIL35"/>
      <c r="FIM35"/>
      <c r="FIN35"/>
      <c r="FIO35"/>
      <c r="FIP35"/>
      <c r="FIQ35"/>
      <c r="FIR35"/>
      <c r="FIS35"/>
      <c r="FIT35"/>
      <c r="FIU35"/>
      <c r="FIV35"/>
      <c r="FIW35"/>
      <c r="FIX35"/>
      <c r="FIY35"/>
      <c r="FIZ35"/>
      <c r="FJA35"/>
      <c r="FJB35"/>
      <c r="FJC35"/>
      <c r="FJD35"/>
      <c r="FJE35"/>
      <c r="FJF35"/>
      <c r="FJG35"/>
      <c r="FJH35"/>
      <c r="FJI35"/>
      <c r="FJJ35"/>
      <c r="FJK35"/>
      <c r="FJL35"/>
      <c r="FJM35"/>
      <c r="FJN35"/>
      <c r="FJO35"/>
      <c r="FJP35"/>
      <c r="FJQ35"/>
      <c r="FJR35"/>
      <c r="FJS35"/>
      <c r="FJT35"/>
      <c r="FJU35"/>
      <c r="FJV35"/>
      <c r="FJW35"/>
      <c r="FJX35"/>
      <c r="FJY35"/>
      <c r="FJZ35"/>
      <c r="FKA35"/>
      <c r="FKB35"/>
      <c r="FKC35"/>
      <c r="FKD35"/>
      <c r="FKE35"/>
      <c r="FKF35"/>
      <c r="FKG35"/>
      <c r="FKH35"/>
      <c r="FKI35"/>
      <c r="FKJ35"/>
      <c r="FKK35"/>
      <c r="FKL35"/>
      <c r="FKM35"/>
      <c r="FKN35"/>
      <c r="FKO35"/>
      <c r="FKP35"/>
      <c r="FKQ35"/>
      <c r="FKR35"/>
      <c r="FKS35"/>
      <c r="FKT35"/>
      <c r="FKU35"/>
      <c r="FKV35"/>
      <c r="FKW35"/>
      <c r="FKX35"/>
      <c r="FKY35"/>
      <c r="FKZ35"/>
      <c r="FLA35"/>
      <c r="FLB35"/>
      <c r="FLC35"/>
      <c r="FLD35"/>
      <c r="FLE35"/>
      <c r="FLF35"/>
      <c r="FLG35"/>
      <c r="FLH35"/>
      <c r="FLI35"/>
      <c r="FLJ35"/>
      <c r="FLK35"/>
      <c r="FLL35"/>
      <c r="FLM35"/>
      <c r="FLN35"/>
      <c r="FLO35"/>
      <c r="FLP35"/>
      <c r="FLQ35"/>
      <c r="FLR35"/>
      <c r="FLS35"/>
      <c r="FLT35"/>
      <c r="FLU35"/>
      <c r="FLV35"/>
      <c r="FLW35"/>
      <c r="FLX35"/>
      <c r="FLY35"/>
      <c r="FLZ35"/>
      <c r="FMA35"/>
      <c r="FMB35"/>
      <c r="FMC35"/>
      <c r="FMD35"/>
      <c r="FME35"/>
      <c r="FMF35"/>
      <c r="FMG35"/>
      <c r="FMH35"/>
      <c r="FMI35"/>
      <c r="FMJ35"/>
      <c r="FMK35"/>
      <c r="FML35"/>
      <c r="FMM35"/>
      <c r="FMN35"/>
      <c r="FMO35"/>
      <c r="FMP35"/>
      <c r="FMQ35"/>
      <c r="FMR35"/>
      <c r="FMS35"/>
      <c r="FMT35"/>
      <c r="FMU35"/>
      <c r="FMV35"/>
      <c r="FMW35"/>
      <c r="FMX35"/>
      <c r="FMY35"/>
      <c r="FMZ35"/>
      <c r="FNA35"/>
      <c r="FNB35"/>
      <c r="FNC35"/>
      <c r="FND35"/>
      <c r="FNE35"/>
      <c r="FNF35"/>
      <c r="FNG35"/>
      <c r="FNH35"/>
      <c r="FNI35"/>
      <c r="FNJ35"/>
      <c r="FNK35"/>
      <c r="FNL35"/>
      <c r="FNM35"/>
      <c r="FNN35"/>
      <c r="FNO35"/>
      <c r="FNP35"/>
      <c r="FNQ35"/>
      <c r="FNR35"/>
      <c r="FNS35"/>
      <c r="FNT35"/>
      <c r="FNU35"/>
      <c r="FNV35"/>
      <c r="FNW35"/>
      <c r="FNX35"/>
      <c r="FNY35"/>
      <c r="FNZ35"/>
      <c r="FOA35"/>
      <c r="FOB35"/>
      <c r="FOC35"/>
      <c r="FOD35"/>
      <c r="FOE35"/>
      <c r="FOF35"/>
      <c r="FOG35"/>
      <c r="FOH35"/>
      <c r="FOI35"/>
      <c r="FOJ35"/>
      <c r="FOK35"/>
      <c r="FOL35"/>
      <c r="FOM35"/>
      <c r="FON35"/>
      <c r="FOO35"/>
      <c r="FOP35"/>
      <c r="FOQ35"/>
      <c r="FOR35"/>
      <c r="FOS35"/>
      <c r="FOT35"/>
      <c r="FOU35"/>
      <c r="FOV35"/>
      <c r="FOW35"/>
      <c r="FOX35"/>
      <c r="FOY35"/>
      <c r="FOZ35"/>
      <c r="FPA35"/>
      <c r="FPB35"/>
      <c r="FPC35"/>
      <c r="FPD35"/>
      <c r="FPE35"/>
      <c r="FPF35"/>
      <c r="FPG35"/>
      <c r="FPH35"/>
      <c r="FPI35"/>
      <c r="FPJ35"/>
      <c r="FPK35"/>
      <c r="FPL35"/>
      <c r="FPM35"/>
      <c r="FPN35"/>
      <c r="FPO35"/>
      <c r="FPP35"/>
      <c r="FPQ35"/>
      <c r="FPR35"/>
      <c r="FPS35"/>
      <c r="FPT35"/>
      <c r="FPU35"/>
      <c r="FPV35"/>
      <c r="FPW35"/>
      <c r="FPX35"/>
      <c r="FPY35"/>
      <c r="FPZ35"/>
      <c r="FQA35"/>
      <c r="FQB35"/>
      <c r="FQC35"/>
      <c r="FQD35"/>
      <c r="FQE35"/>
      <c r="FQF35"/>
      <c r="FQG35"/>
      <c r="FQH35"/>
      <c r="FQI35"/>
      <c r="FQJ35"/>
      <c r="FQK35"/>
      <c r="FQL35"/>
      <c r="FQM35"/>
      <c r="FQN35"/>
      <c r="FQO35"/>
      <c r="FQP35"/>
      <c r="FQQ35"/>
      <c r="FQR35"/>
      <c r="FQS35"/>
      <c r="FQT35"/>
      <c r="FQU35"/>
      <c r="FQV35"/>
      <c r="FQW35"/>
      <c r="FQX35"/>
      <c r="FQY35"/>
      <c r="FQZ35"/>
      <c r="FRA35"/>
      <c r="FRB35"/>
      <c r="FRC35"/>
      <c r="FRD35"/>
      <c r="FRE35"/>
      <c r="FRF35"/>
      <c r="FRG35"/>
      <c r="FRH35"/>
      <c r="FRI35"/>
      <c r="FRJ35"/>
      <c r="FRK35"/>
      <c r="FRL35"/>
      <c r="FRM35"/>
      <c r="FRN35"/>
      <c r="FRO35"/>
      <c r="FRP35"/>
      <c r="FRQ35"/>
      <c r="FRR35"/>
      <c r="FRS35"/>
      <c r="FRT35"/>
      <c r="FRU35"/>
      <c r="FRV35"/>
      <c r="FRW35"/>
      <c r="FRX35"/>
      <c r="FRY35"/>
      <c r="FRZ35"/>
      <c r="FSA35"/>
      <c r="FSB35"/>
      <c r="FSC35"/>
      <c r="FSD35"/>
      <c r="FSE35"/>
      <c r="FSF35"/>
      <c r="FSG35"/>
      <c r="FSH35"/>
      <c r="FSI35"/>
      <c r="FSJ35"/>
      <c r="FSK35"/>
      <c r="FSL35"/>
      <c r="FSM35"/>
      <c r="FSN35"/>
      <c r="FSO35"/>
      <c r="FSP35"/>
      <c r="FSQ35"/>
      <c r="FSR35"/>
      <c r="FSS35"/>
      <c r="FST35"/>
      <c r="FSU35"/>
      <c r="FSV35"/>
      <c r="FSW35"/>
      <c r="FSX35"/>
      <c r="FSY35"/>
      <c r="FSZ35"/>
      <c r="FTA35"/>
      <c r="FTB35"/>
      <c r="FTC35"/>
      <c r="FTD35"/>
      <c r="FTE35"/>
      <c r="FTF35"/>
      <c r="FTG35"/>
      <c r="FTH35"/>
      <c r="FTI35"/>
      <c r="FTJ35"/>
      <c r="FTK35"/>
      <c r="FTL35"/>
      <c r="FTM35"/>
      <c r="FTN35"/>
      <c r="FTO35"/>
      <c r="FTP35"/>
      <c r="FTQ35"/>
      <c r="FTR35"/>
      <c r="FTS35"/>
      <c r="FTT35"/>
      <c r="FTU35"/>
      <c r="FTV35"/>
      <c r="FTW35"/>
      <c r="FTX35"/>
      <c r="FTY35"/>
      <c r="FTZ35"/>
      <c r="FUA35"/>
      <c r="FUB35"/>
      <c r="FUC35"/>
      <c r="FUD35"/>
      <c r="FUE35"/>
      <c r="FUF35"/>
      <c r="FUG35"/>
      <c r="FUH35"/>
      <c r="FUI35"/>
      <c r="FUJ35"/>
      <c r="FUK35"/>
      <c r="FUL35"/>
      <c r="FUM35"/>
      <c r="FUN35"/>
      <c r="FUO35"/>
      <c r="FUP35"/>
      <c r="FUQ35"/>
      <c r="FUR35"/>
      <c r="FUS35"/>
      <c r="FUT35"/>
      <c r="FUU35"/>
      <c r="FUV35"/>
      <c r="FUW35"/>
      <c r="FUX35"/>
      <c r="FUY35"/>
      <c r="FUZ35"/>
      <c r="FVA35"/>
      <c r="FVB35"/>
      <c r="FVC35"/>
      <c r="FVD35"/>
      <c r="FVE35"/>
      <c r="FVF35"/>
      <c r="FVG35"/>
      <c r="FVH35"/>
      <c r="FVI35"/>
      <c r="FVJ35"/>
      <c r="FVK35"/>
      <c r="FVL35"/>
      <c r="FVM35"/>
      <c r="FVN35"/>
      <c r="FVO35"/>
      <c r="FVP35"/>
      <c r="FVQ35"/>
      <c r="FVR35"/>
      <c r="FVS35"/>
      <c r="FVT35"/>
      <c r="FVU35"/>
      <c r="FVV35"/>
      <c r="FVW35"/>
      <c r="FVX35"/>
      <c r="FVY35"/>
      <c r="FVZ35"/>
      <c r="FWA35"/>
      <c r="FWB35"/>
      <c r="FWC35"/>
      <c r="FWD35"/>
      <c r="FWE35"/>
      <c r="FWF35"/>
      <c r="FWG35"/>
      <c r="FWH35"/>
      <c r="FWI35"/>
      <c r="FWJ35"/>
      <c r="FWK35"/>
      <c r="FWL35"/>
      <c r="FWM35"/>
      <c r="FWN35"/>
      <c r="FWO35"/>
      <c r="FWP35"/>
      <c r="FWQ35"/>
      <c r="FWR35"/>
      <c r="FWS35"/>
      <c r="FWT35"/>
      <c r="FWU35"/>
      <c r="FWV35"/>
      <c r="FWW35"/>
      <c r="FWX35"/>
      <c r="FWY35"/>
      <c r="FWZ35"/>
      <c r="FXA35"/>
      <c r="FXB35"/>
      <c r="FXC35"/>
      <c r="FXD35"/>
      <c r="FXE35"/>
      <c r="FXF35"/>
      <c r="FXG35"/>
      <c r="FXH35"/>
      <c r="FXI35"/>
      <c r="FXJ35"/>
      <c r="FXK35"/>
      <c r="FXL35"/>
      <c r="FXM35"/>
      <c r="FXN35"/>
      <c r="FXO35"/>
      <c r="FXP35"/>
      <c r="FXQ35"/>
      <c r="FXR35"/>
      <c r="FXS35"/>
      <c r="FXT35"/>
      <c r="FXU35"/>
      <c r="FXV35"/>
      <c r="FXW35"/>
      <c r="FXX35"/>
      <c r="FXY35"/>
      <c r="FXZ35"/>
      <c r="FYA35"/>
      <c r="FYB35"/>
      <c r="FYC35"/>
      <c r="FYD35"/>
      <c r="FYE35"/>
      <c r="FYF35"/>
      <c r="FYG35"/>
      <c r="FYH35"/>
      <c r="FYI35"/>
      <c r="FYJ35"/>
      <c r="FYK35"/>
      <c r="FYL35"/>
      <c r="FYM35"/>
      <c r="FYN35"/>
      <c r="FYO35"/>
      <c r="FYP35"/>
      <c r="FYQ35"/>
      <c r="FYR35"/>
      <c r="FYS35"/>
      <c r="FYT35"/>
      <c r="FYU35"/>
      <c r="FYV35"/>
      <c r="FYW35"/>
      <c r="FYX35"/>
      <c r="FYY35"/>
      <c r="FYZ35"/>
      <c r="FZA35"/>
      <c r="FZB35"/>
      <c r="FZC35"/>
      <c r="FZD35"/>
      <c r="FZE35"/>
      <c r="FZF35"/>
      <c r="FZG35"/>
      <c r="FZH35"/>
      <c r="FZI35"/>
      <c r="FZJ35"/>
      <c r="FZK35"/>
      <c r="FZL35"/>
      <c r="FZM35"/>
      <c r="FZN35"/>
      <c r="FZO35"/>
      <c r="FZP35"/>
      <c r="FZQ35"/>
      <c r="FZR35"/>
      <c r="FZS35"/>
      <c r="FZT35"/>
      <c r="FZU35"/>
      <c r="FZV35"/>
      <c r="FZW35"/>
      <c r="FZX35"/>
      <c r="FZY35"/>
      <c r="FZZ35"/>
      <c r="GAA35"/>
      <c r="GAB35"/>
      <c r="GAC35"/>
      <c r="GAD35"/>
      <c r="GAE35"/>
      <c r="GAF35"/>
      <c r="GAG35"/>
      <c r="GAH35"/>
      <c r="GAI35"/>
      <c r="GAJ35"/>
      <c r="GAK35"/>
      <c r="GAL35"/>
      <c r="GAM35"/>
      <c r="GAN35"/>
      <c r="GAO35"/>
      <c r="GAP35"/>
      <c r="GAQ35"/>
      <c r="GAR35"/>
      <c r="GAS35"/>
      <c r="GAT35"/>
      <c r="GAU35"/>
      <c r="GAV35"/>
      <c r="GAW35"/>
      <c r="GAX35"/>
      <c r="GAY35"/>
      <c r="GAZ35"/>
      <c r="GBA35"/>
      <c r="GBB35"/>
      <c r="GBC35"/>
      <c r="GBD35"/>
      <c r="GBE35"/>
      <c r="GBF35"/>
      <c r="GBG35"/>
      <c r="GBH35"/>
      <c r="GBI35"/>
      <c r="GBJ35"/>
      <c r="GBK35"/>
      <c r="GBL35"/>
      <c r="GBM35"/>
      <c r="GBN35"/>
      <c r="GBO35"/>
      <c r="GBP35"/>
      <c r="GBQ35"/>
      <c r="GBR35"/>
      <c r="GBS35"/>
      <c r="GBT35"/>
      <c r="GBU35"/>
      <c r="GBV35"/>
      <c r="GBW35"/>
      <c r="GBX35"/>
      <c r="GBY35"/>
      <c r="GBZ35"/>
      <c r="GCA35"/>
      <c r="GCB35"/>
      <c r="GCC35"/>
      <c r="GCD35"/>
      <c r="GCE35"/>
      <c r="GCF35"/>
      <c r="GCG35"/>
      <c r="GCH35"/>
      <c r="GCI35"/>
      <c r="GCJ35"/>
      <c r="GCK35"/>
      <c r="GCL35"/>
      <c r="GCM35"/>
      <c r="GCN35"/>
      <c r="GCO35"/>
      <c r="GCP35"/>
      <c r="GCQ35"/>
      <c r="GCR35"/>
      <c r="GCS35"/>
      <c r="GCT35"/>
      <c r="GCU35"/>
      <c r="GCV35"/>
      <c r="GCW35"/>
      <c r="GCX35"/>
      <c r="GCY35"/>
      <c r="GCZ35"/>
      <c r="GDA35"/>
      <c r="GDB35"/>
      <c r="GDC35"/>
      <c r="GDD35"/>
      <c r="GDE35"/>
      <c r="GDF35"/>
      <c r="GDG35"/>
      <c r="GDH35"/>
      <c r="GDI35"/>
      <c r="GDJ35"/>
      <c r="GDK35"/>
      <c r="GDL35"/>
      <c r="GDM35"/>
      <c r="GDN35"/>
      <c r="GDO35"/>
      <c r="GDP35"/>
      <c r="GDQ35"/>
      <c r="GDR35"/>
      <c r="GDS35"/>
      <c r="GDT35"/>
      <c r="GDU35"/>
      <c r="GDV35"/>
      <c r="GDW35"/>
      <c r="GDX35"/>
      <c r="GDY35"/>
      <c r="GDZ35"/>
      <c r="GEA35"/>
      <c r="GEB35"/>
      <c r="GEC35"/>
      <c r="GED35"/>
      <c r="GEE35"/>
      <c r="GEF35"/>
      <c r="GEG35"/>
      <c r="GEH35"/>
      <c r="GEI35"/>
      <c r="GEJ35"/>
      <c r="GEK35"/>
      <c r="GEL35"/>
      <c r="GEM35"/>
      <c r="GEN35"/>
      <c r="GEO35"/>
      <c r="GEP35"/>
      <c r="GEQ35"/>
      <c r="GER35"/>
      <c r="GES35"/>
      <c r="GET35"/>
      <c r="GEU35"/>
      <c r="GEV35"/>
      <c r="GEW35"/>
      <c r="GEX35"/>
      <c r="GEY35"/>
      <c r="GEZ35"/>
      <c r="GFA35"/>
      <c r="GFB35"/>
      <c r="GFC35"/>
      <c r="GFD35"/>
      <c r="GFE35"/>
      <c r="GFF35"/>
      <c r="GFG35"/>
      <c r="GFH35"/>
      <c r="GFI35"/>
      <c r="GFJ35"/>
      <c r="GFK35"/>
      <c r="GFL35"/>
      <c r="GFM35"/>
      <c r="GFN35"/>
      <c r="GFO35"/>
      <c r="GFP35"/>
      <c r="GFQ35"/>
      <c r="GFR35"/>
      <c r="GFS35"/>
      <c r="GFT35"/>
      <c r="GFU35"/>
      <c r="GFV35"/>
      <c r="GFW35"/>
      <c r="GFX35"/>
      <c r="GFY35"/>
      <c r="GFZ35"/>
      <c r="GGA35"/>
      <c r="GGB35"/>
      <c r="GGC35"/>
      <c r="GGD35"/>
      <c r="GGE35"/>
      <c r="GGF35"/>
      <c r="GGG35"/>
      <c r="GGH35"/>
      <c r="GGI35"/>
      <c r="GGJ35"/>
      <c r="GGK35"/>
      <c r="GGL35"/>
      <c r="GGM35"/>
      <c r="GGN35"/>
      <c r="GGO35"/>
      <c r="GGP35"/>
      <c r="GGQ35"/>
      <c r="GGR35"/>
      <c r="GGS35"/>
      <c r="GGT35"/>
      <c r="GGU35"/>
      <c r="GGV35"/>
      <c r="GGW35"/>
      <c r="GGX35"/>
      <c r="GGY35"/>
      <c r="GGZ35"/>
      <c r="GHA35"/>
      <c r="GHB35"/>
      <c r="GHC35"/>
      <c r="GHD35"/>
      <c r="GHE35"/>
      <c r="GHF35"/>
      <c r="GHG35"/>
      <c r="GHH35"/>
      <c r="GHI35"/>
      <c r="GHJ35"/>
      <c r="GHK35"/>
      <c r="GHL35"/>
      <c r="GHM35"/>
      <c r="GHN35"/>
      <c r="GHO35"/>
      <c r="GHP35"/>
      <c r="GHQ35"/>
      <c r="GHR35"/>
      <c r="GHS35"/>
      <c r="GHT35"/>
      <c r="GHU35"/>
      <c r="GHV35"/>
      <c r="GHW35"/>
      <c r="GHX35"/>
      <c r="GHY35"/>
      <c r="GHZ35"/>
      <c r="GIA35"/>
      <c r="GIB35"/>
      <c r="GIC35"/>
      <c r="GID35"/>
      <c r="GIE35"/>
      <c r="GIF35"/>
      <c r="GIG35"/>
      <c r="GIH35"/>
      <c r="GII35"/>
      <c r="GIJ35"/>
      <c r="GIK35"/>
      <c r="GIL35"/>
      <c r="GIM35"/>
      <c r="GIN35"/>
      <c r="GIO35"/>
      <c r="GIP35"/>
      <c r="GIQ35"/>
      <c r="GIR35"/>
      <c r="GIS35"/>
      <c r="GIT35"/>
      <c r="GIU35"/>
      <c r="GIV35"/>
      <c r="GIW35"/>
      <c r="GIX35"/>
      <c r="GIY35"/>
      <c r="GIZ35"/>
      <c r="GJA35"/>
      <c r="GJB35"/>
      <c r="GJC35"/>
      <c r="GJD35"/>
      <c r="GJE35"/>
      <c r="GJF35"/>
      <c r="GJG35"/>
      <c r="GJH35"/>
      <c r="GJI35"/>
      <c r="GJJ35"/>
      <c r="GJK35"/>
      <c r="GJL35"/>
      <c r="GJM35"/>
      <c r="GJN35"/>
      <c r="GJO35"/>
      <c r="GJP35"/>
      <c r="GJQ35"/>
      <c r="GJR35"/>
      <c r="GJS35"/>
      <c r="GJT35"/>
      <c r="GJU35"/>
      <c r="GJV35"/>
      <c r="GJW35"/>
      <c r="GJX35"/>
      <c r="GJY35"/>
      <c r="GJZ35"/>
      <c r="GKA35"/>
      <c r="GKB35"/>
      <c r="GKC35"/>
      <c r="GKD35"/>
      <c r="GKE35"/>
      <c r="GKF35"/>
      <c r="GKG35"/>
      <c r="GKH35"/>
      <c r="GKI35"/>
      <c r="GKJ35"/>
      <c r="GKK35"/>
      <c r="GKL35"/>
      <c r="GKM35"/>
      <c r="GKN35"/>
      <c r="GKO35"/>
      <c r="GKP35"/>
      <c r="GKQ35"/>
      <c r="GKR35"/>
      <c r="GKS35"/>
      <c r="GKT35"/>
      <c r="GKU35"/>
      <c r="GKV35"/>
      <c r="GKW35"/>
      <c r="GKX35"/>
      <c r="GKY35"/>
      <c r="GKZ35"/>
      <c r="GLA35"/>
      <c r="GLB35"/>
      <c r="GLC35"/>
      <c r="GLD35"/>
      <c r="GLE35"/>
      <c r="GLF35"/>
      <c r="GLG35"/>
      <c r="GLH35"/>
      <c r="GLI35"/>
      <c r="GLJ35"/>
      <c r="GLK35"/>
      <c r="GLL35"/>
      <c r="GLM35"/>
      <c r="GLN35"/>
      <c r="GLO35"/>
      <c r="GLP35"/>
      <c r="GLQ35"/>
      <c r="GLR35"/>
      <c r="GLS35"/>
      <c r="GLT35"/>
      <c r="GLU35"/>
      <c r="GLV35"/>
      <c r="GLW35"/>
      <c r="GLX35"/>
      <c r="GLY35"/>
      <c r="GLZ35"/>
      <c r="GMA35"/>
      <c r="GMB35"/>
      <c r="GMC35"/>
      <c r="GMD35"/>
      <c r="GME35"/>
      <c r="GMF35"/>
      <c r="GMG35"/>
      <c r="GMH35"/>
      <c r="GMI35"/>
      <c r="GMJ35"/>
      <c r="GMK35"/>
      <c r="GML35"/>
      <c r="GMM35"/>
      <c r="GMN35"/>
      <c r="GMO35"/>
      <c r="GMP35"/>
      <c r="GMQ35"/>
      <c r="GMR35"/>
      <c r="GMS35"/>
      <c r="GMT35"/>
      <c r="GMU35"/>
      <c r="GMV35"/>
      <c r="GMW35"/>
      <c r="GMX35"/>
      <c r="GMY35"/>
      <c r="GMZ35"/>
      <c r="GNA35"/>
      <c r="GNB35"/>
      <c r="GNC35"/>
      <c r="GND35"/>
      <c r="GNE35"/>
      <c r="GNF35"/>
      <c r="GNG35"/>
      <c r="GNH35"/>
      <c r="GNI35"/>
      <c r="GNJ35"/>
      <c r="GNK35"/>
      <c r="GNL35"/>
      <c r="GNM35"/>
      <c r="GNN35"/>
      <c r="GNO35"/>
      <c r="GNP35"/>
      <c r="GNQ35"/>
      <c r="GNR35"/>
      <c r="GNS35"/>
      <c r="GNT35"/>
      <c r="GNU35"/>
      <c r="GNV35"/>
      <c r="GNW35"/>
      <c r="GNX35"/>
      <c r="GNY35"/>
      <c r="GNZ35"/>
      <c r="GOA35"/>
      <c r="GOB35"/>
      <c r="GOC35"/>
      <c r="GOD35"/>
      <c r="GOE35"/>
      <c r="GOF35"/>
      <c r="GOG35"/>
      <c r="GOH35"/>
      <c r="GOI35"/>
      <c r="GOJ35"/>
      <c r="GOK35"/>
      <c r="GOL35"/>
      <c r="GOM35"/>
      <c r="GON35"/>
      <c r="GOO35"/>
      <c r="GOP35"/>
      <c r="GOQ35"/>
      <c r="GOR35"/>
      <c r="GOS35"/>
      <c r="GOT35"/>
      <c r="GOU35"/>
      <c r="GOV35"/>
      <c r="GOW35"/>
      <c r="GOX35"/>
      <c r="GOY35"/>
      <c r="GOZ35"/>
      <c r="GPA35"/>
      <c r="GPB35"/>
      <c r="GPC35"/>
      <c r="GPD35"/>
      <c r="GPE35"/>
      <c r="GPF35"/>
      <c r="GPG35"/>
      <c r="GPH35"/>
      <c r="GPI35"/>
      <c r="GPJ35"/>
      <c r="GPK35"/>
      <c r="GPL35"/>
      <c r="GPM35"/>
      <c r="GPN35"/>
      <c r="GPO35"/>
      <c r="GPP35"/>
      <c r="GPQ35"/>
      <c r="GPR35"/>
      <c r="GPS35"/>
      <c r="GPT35"/>
      <c r="GPU35"/>
      <c r="GPV35"/>
      <c r="GPW35"/>
      <c r="GPX35"/>
      <c r="GPY35"/>
      <c r="GPZ35"/>
      <c r="GQA35"/>
      <c r="GQB35"/>
      <c r="GQC35"/>
      <c r="GQD35"/>
      <c r="GQE35"/>
      <c r="GQF35"/>
      <c r="GQG35"/>
      <c r="GQH35"/>
      <c r="GQI35"/>
      <c r="GQJ35"/>
      <c r="GQK35"/>
      <c r="GQL35"/>
      <c r="GQM35"/>
      <c r="GQN35"/>
      <c r="GQO35"/>
      <c r="GQP35"/>
      <c r="GQQ35"/>
      <c r="GQR35"/>
      <c r="GQS35"/>
      <c r="GQT35"/>
      <c r="GQU35"/>
      <c r="GQV35"/>
      <c r="GQW35"/>
      <c r="GQX35"/>
      <c r="GQY35"/>
      <c r="GQZ35"/>
      <c r="GRA35"/>
      <c r="GRB35"/>
      <c r="GRC35"/>
      <c r="GRD35"/>
      <c r="GRE35"/>
      <c r="GRF35"/>
      <c r="GRG35"/>
      <c r="GRH35"/>
      <c r="GRI35"/>
      <c r="GRJ35"/>
      <c r="GRK35"/>
      <c r="GRL35"/>
      <c r="GRM35"/>
      <c r="GRN35"/>
      <c r="GRO35"/>
      <c r="GRP35"/>
      <c r="GRQ35"/>
      <c r="GRR35"/>
      <c r="GRS35"/>
      <c r="GRT35"/>
      <c r="GRU35"/>
      <c r="GRV35"/>
      <c r="GRW35"/>
      <c r="GRX35"/>
      <c r="GRY35"/>
      <c r="GRZ35"/>
      <c r="GSA35"/>
      <c r="GSB35"/>
      <c r="GSC35"/>
      <c r="GSD35"/>
      <c r="GSE35"/>
      <c r="GSF35"/>
      <c r="GSG35"/>
      <c r="GSH35"/>
      <c r="GSI35"/>
      <c r="GSJ35"/>
      <c r="GSK35"/>
      <c r="GSL35"/>
      <c r="GSM35"/>
      <c r="GSN35"/>
      <c r="GSO35"/>
      <c r="GSP35"/>
      <c r="GSQ35"/>
      <c r="GSR35"/>
      <c r="GSS35"/>
      <c r="GST35"/>
      <c r="GSU35"/>
      <c r="GSV35"/>
      <c r="GSW35"/>
      <c r="GSX35"/>
      <c r="GSY35"/>
      <c r="GSZ35"/>
      <c r="GTA35"/>
      <c r="GTB35"/>
      <c r="GTC35"/>
      <c r="GTD35"/>
      <c r="GTE35"/>
      <c r="GTF35"/>
      <c r="GTG35"/>
      <c r="GTH35"/>
      <c r="GTI35"/>
      <c r="GTJ35"/>
      <c r="GTK35"/>
      <c r="GTL35"/>
      <c r="GTM35"/>
      <c r="GTN35"/>
      <c r="GTO35"/>
      <c r="GTP35"/>
      <c r="GTQ35"/>
      <c r="GTR35"/>
      <c r="GTS35"/>
      <c r="GTT35"/>
      <c r="GTU35"/>
      <c r="GTV35"/>
      <c r="GTW35"/>
      <c r="GTX35"/>
      <c r="GTY35"/>
      <c r="GTZ35"/>
      <c r="GUA35"/>
      <c r="GUB35"/>
      <c r="GUC35"/>
      <c r="GUD35"/>
      <c r="GUE35"/>
      <c r="GUF35"/>
      <c r="GUG35"/>
      <c r="GUH35"/>
      <c r="GUI35"/>
      <c r="GUJ35"/>
      <c r="GUK35"/>
      <c r="GUL35"/>
      <c r="GUM35"/>
      <c r="GUN35"/>
      <c r="GUO35"/>
      <c r="GUP35"/>
      <c r="GUQ35"/>
      <c r="GUR35"/>
      <c r="GUS35"/>
      <c r="GUT35"/>
      <c r="GUU35"/>
      <c r="GUV35"/>
      <c r="GUW35"/>
      <c r="GUX35"/>
      <c r="GUY35"/>
      <c r="GUZ35"/>
      <c r="GVA35"/>
      <c r="GVB35"/>
      <c r="GVC35"/>
      <c r="GVD35"/>
      <c r="GVE35"/>
      <c r="GVF35"/>
      <c r="GVG35"/>
      <c r="GVH35"/>
      <c r="GVI35"/>
      <c r="GVJ35"/>
      <c r="GVK35"/>
      <c r="GVL35"/>
      <c r="GVM35"/>
      <c r="GVN35"/>
      <c r="GVO35"/>
      <c r="GVP35"/>
      <c r="GVQ35"/>
      <c r="GVR35"/>
      <c r="GVS35"/>
      <c r="GVT35"/>
      <c r="GVU35"/>
      <c r="GVV35"/>
      <c r="GVW35"/>
      <c r="GVX35"/>
      <c r="GVY35"/>
      <c r="GVZ35"/>
      <c r="GWA35"/>
      <c r="GWB35"/>
      <c r="GWC35"/>
      <c r="GWD35"/>
      <c r="GWE35"/>
      <c r="GWF35"/>
      <c r="GWG35"/>
      <c r="GWH35"/>
      <c r="GWI35"/>
      <c r="GWJ35"/>
      <c r="GWK35"/>
      <c r="GWL35"/>
      <c r="GWM35"/>
      <c r="GWN35"/>
      <c r="GWO35"/>
      <c r="GWP35"/>
      <c r="GWQ35"/>
      <c r="GWR35"/>
      <c r="GWS35"/>
      <c r="GWT35"/>
      <c r="GWU35"/>
      <c r="GWV35"/>
      <c r="GWW35"/>
      <c r="GWX35"/>
      <c r="GWY35"/>
      <c r="GWZ35"/>
      <c r="GXA35"/>
      <c r="GXB35"/>
      <c r="GXC35"/>
      <c r="GXD35"/>
      <c r="GXE35"/>
      <c r="GXF35"/>
      <c r="GXG35"/>
      <c r="GXH35"/>
      <c r="GXI35"/>
      <c r="GXJ35"/>
      <c r="GXK35"/>
      <c r="GXL35"/>
      <c r="GXM35"/>
      <c r="GXN35"/>
      <c r="GXO35"/>
      <c r="GXP35"/>
      <c r="GXQ35"/>
      <c r="GXR35"/>
      <c r="GXS35"/>
      <c r="GXT35"/>
      <c r="GXU35"/>
      <c r="GXV35"/>
      <c r="GXW35"/>
      <c r="GXX35"/>
      <c r="GXY35"/>
      <c r="GXZ35"/>
      <c r="GYA35"/>
      <c r="GYB35"/>
      <c r="GYC35"/>
      <c r="GYD35"/>
      <c r="GYE35"/>
      <c r="GYF35"/>
      <c r="GYG35"/>
      <c r="GYH35"/>
      <c r="GYI35"/>
      <c r="GYJ35"/>
      <c r="GYK35"/>
      <c r="GYL35"/>
      <c r="GYM35"/>
      <c r="GYN35"/>
      <c r="GYO35"/>
      <c r="GYP35"/>
      <c r="GYQ35"/>
      <c r="GYR35"/>
      <c r="GYS35"/>
      <c r="GYT35"/>
      <c r="GYU35"/>
      <c r="GYV35"/>
      <c r="GYW35"/>
      <c r="GYX35"/>
      <c r="GYY35"/>
      <c r="GYZ35"/>
      <c r="GZA35"/>
      <c r="GZB35"/>
      <c r="GZC35"/>
      <c r="GZD35"/>
      <c r="GZE35"/>
      <c r="GZF35"/>
      <c r="GZG35"/>
      <c r="GZH35"/>
      <c r="GZI35"/>
      <c r="GZJ35"/>
      <c r="GZK35"/>
      <c r="GZL35"/>
      <c r="GZM35"/>
      <c r="GZN35"/>
      <c r="GZO35"/>
      <c r="GZP35"/>
      <c r="GZQ35"/>
      <c r="GZR35"/>
      <c r="GZS35"/>
      <c r="GZT35"/>
      <c r="GZU35"/>
      <c r="GZV35"/>
      <c r="GZW35"/>
      <c r="GZX35"/>
      <c r="GZY35"/>
      <c r="GZZ35"/>
      <c r="HAA35"/>
      <c r="HAB35"/>
      <c r="HAC35"/>
      <c r="HAD35"/>
      <c r="HAE35"/>
      <c r="HAF35"/>
      <c r="HAG35"/>
      <c r="HAH35"/>
      <c r="HAI35"/>
      <c r="HAJ35"/>
      <c r="HAK35"/>
      <c r="HAL35"/>
      <c r="HAM35"/>
      <c r="HAN35"/>
      <c r="HAO35"/>
      <c r="HAP35"/>
      <c r="HAQ35"/>
      <c r="HAR35"/>
      <c r="HAS35"/>
      <c r="HAT35"/>
      <c r="HAU35"/>
      <c r="HAV35"/>
      <c r="HAW35"/>
      <c r="HAX35"/>
      <c r="HAY35"/>
      <c r="HAZ35"/>
      <c r="HBA35"/>
      <c r="HBB35"/>
      <c r="HBC35"/>
      <c r="HBD35"/>
      <c r="HBE35"/>
      <c r="HBF35"/>
      <c r="HBG35"/>
      <c r="HBH35"/>
      <c r="HBI35"/>
      <c r="HBJ35"/>
      <c r="HBK35"/>
      <c r="HBL35"/>
      <c r="HBM35"/>
      <c r="HBN35"/>
      <c r="HBO35"/>
      <c r="HBP35"/>
      <c r="HBQ35"/>
      <c r="HBR35"/>
      <c r="HBS35"/>
      <c r="HBT35"/>
      <c r="HBU35"/>
      <c r="HBV35"/>
      <c r="HBW35"/>
      <c r="HBX35"/>
      <c r="HBY35"/>
      <c r="HBZ35"/>
      <c r="HCA35"/>
      <c r="HCB35"/>
      <c r="HCC35"/>
      <c r="HCD35"/>
      <c r="HCE35"/>
      <c r="HCF35"/>
      <c r="HCG35"/>
      <c r="HCH35"/>
      <c r="HCI35"/>
      <c r="HCJ35"/>
      <c r="HCK35"/>
      <c r="HCL35"/>
      <c r="HCM35"/>
      <c r="HCN35"/>
      <c r="HCO35"/>
      <c r="HCP35"/>
      <c r="HCQ35"/>
      <c r="HCR35"/>
      <c r="HCS35"/>
      <c r="HCT35"/>
      <c r="HCU35"/>
      <c r="HCV35"/>
      <c r="HCW35"/>
      <c r="HCX35"/>
      <c r="HCY35"/>
      <c r="HCZ35"/>
      <c r="HDA35"/>
      <c r="HDB35"/>
      <c r="HDC35"/>
      <c r="HDD35"/>
      <c r="HDE35"/>
      <c r="HDF35"/>
      <c r="HDG35"/>
      <c r="HDH35"/>
      <c r="HDI35"/>
      <c r="HDJ35"/>
      <c r="HDK35"/>
      <c r="HDL35"/>
      <c r="HDM35"/>
      <c r="HDN35"/>
      <c r="HDO35"/>
      <c r="HDP35"/>
      <c r="HDQ35"/>
      <c r="HDR35"/>
      <c r="HDS35"/>
      <c r="HDT35"/>
      <c r="HDU35"/>
      <c r="HDV35"/>
      <c r="HDW35"/>
      <c r="HDX35"/>
      <c r="HDY35"/>
      <c r="HDZ35"/>
      <c r="HEA35"/>
      <c r="HEB35"/>
      <c r="HEC35"/>
      <c r="HED35"/>
      <c r="HEE35"/>
      <c r="HEF35"/>
      <c r="HEG35"/>
      <c r="HEH35"/>
      <c r="HEI35"/>
      <c r="HEJ35"/>
      <c r="HEK35"/>
      <c r="HEL35"/>
      <c r="HEM35"/>
      <c r="HEN35"/>
      <c r="HEO35"/>
      <c r="HEP35"/>
      <c r="HEQ35"/>
      <c r="HER35"/>
      <c r="HES35"/>
      <c r="HET35"/>
      <c r="HEU35"/>
      <c r="HEV35"/>
      <c r="HEW35"/>
      <c r="HEX35"/>
      <c r="HEY35"/>
      <c r="HEZ35"/>
      <c r="HFA35"/>
      <c r="HFB35"/>
      <c r="HFC35"/>
      <c r="HFD35"/>
      <c r="HFE35"/>
      <c r="HFF35"/>
      <c r="HFG35"/>
      <c r="HFH35"/>
      <c r="HFI35"/>
      <c r="HFJ35"/>
      <c r="HFK35"/>
      <c r="HFL35"/>
      <c r="HFM35"/>
      <c r="HFN35"/>
      <c r="HFO35"/>
      <c r="HFP35"/>
      <c r="HFQ35"/>
      <c r="HFR35"/>
      <c r="HFS35"/>
      <c r="HFT35"/>
      <c r="HFU35"/>
      <c r="HFV35"/>
      <c r="HFW35"/>
      <c r="HFX35"/>
      <c r="HFY35"/>
      <c r="HFZ35"/>
      <c r="HGA35"/>
      <c r="HGB35"/>
      <c r="HGC35"/>
      <c r="HGD35"/>
      <c r="HGE35"/>
      <c r="HGF35"/>
      <c r="HGG35"/>
      <c r="HGH35"/>
      <c r="HGI35"/>
      <c r="HGJ35"/>
      <c r="HGK35"/>
      <c r="HGL35"/>
      <c r="HGM35"/>
      <c r="HGN35"/>
      <c r="HGO35"/>
      <c r="HGP35"/>
      <c r="HGQ35"/>
      <c r="HGR35"/>
      <c r="HGS35"/>
      <c r="HGT35"/>
      <c r="HGU35"/>
      <c r="HGV35"/>
      <c r="HGW35"/>
      <c r="HGX35"/>
      <c r="HGY35"/>
      <c r="HGZ35"/>
      <c r="HHA35"/>
      <c r="HHB35"/>
      <c r="HHC35"/>
      <c r="HHD35"/>
      <c r="HHE35"/>
      <c r="HHF35"/>
      <c r="HHG35"/>
      <c r="HHH35"/>
      <c r="HHI35"/>
      <c r="HHJ35"/>
      <c r="HHK35"/>
      <c r="HHL35"/>
      <c r="HHM35"/>
      <c r="HHN35"/>
      <c r="HHO35"/>
      <c r="HHP35"/>
      <c r="HHQ35"/>
      <c r="HHR35"/>
      <c r="HHS35"/>
      <c r="HHT35"/>
      <c r="HHU35"/>
      <c r="HHV35"/>
      <c r="HHW35"/>
      <c r="HHX35"/>
      <c r="HHY35"/>
      <c r="HHZ35"/>
      <c r="HIA35"/>
      <c r="HIB35"/>
      <c r="HIC35"/>
      <c r="HID35"/>
      <c r="HIE35"/>
      <c r="HIF35"/>
      <c r="HIG35"/>
      <c r="HIH35"/>
      <c r="HII35"/>
      <c r="HIJ35"/>
      <c r="HIK35"/>
      <c r="HIL35"/>
      <c r="HIM35"/>
      <c r="HIN35"/>
      <c r="HIO35"/>
      <c r="HIP35"/>
      <c r="HIQ35"/>
      <c r="HIR35"/>
      <c r="HIS35"/>
      <c r="HIT35"/>
      <c r="HIU35"/>
      <c r="HIV35"/>
      <c r="HIW35"/>
      <c r="HIX35"/>
      <c r="HIY35"/>
      <c r="HIZ35"/>
      <c r="HJA35"/>
      <c r="HJB35"/>
      <c r="HJC35"/>
      <c r="HJD35"/>
      <c r="HJE35"/>
      <c r="HJF35"/>
      <c r="HJG35"/>
      <c r="HJH35"/>
      <c r="HJI35"/>
      <c r="HJJ35"/>
      <c r="HJK35"/>
      <c r="HJL35"/>
      <c r="HJM35"/>
      <c r="HJN35"/>
      <c r="HJO35"/>
      <c r="HJP35"/>
      <c r="HJQ35"/>
      <c r="HJR35"/>
      <c r="HJS35"/>
      <c r="HJT35"/>
      <c r="HJU35"/>
      <c r="HJV35"/>
      <c r="HJW35"/>
      <c r="HJX35"/>
      <c r="HJY35"/>
      <c r="HJZ35"/>
      <c r="HKA35"/>
      <c r="HKB35"/>
      <c r="HKC35"/>
      <c r="HKD35"/>
      <c r="HKE35"/>
      <c r="HKF35"/>
      <c r="HKG35"/>
      <c r="HKH35"/>
      <c r="HKI35"/>
      <c r="HKJ35"/>
      <c r="HKK35"/>
      <c r="HKL35"/>
      <c r="HKM35"/>
      <c r="HKN35"/>
      <c r="HKO35"/>
      <c r="HKP35"/>
      <c r="HKQ35"/>
      <c r="HKR35"/>
      <c r="HKS35"/>
      <c r="HKT35"/>
      <c r="HKU35"/>
      <c r="HKV35"/>
      <c r="HKW35"/>
      <c r="HKX35"/>
      <c r="HKY35"/>
      <c r="HKZ35"/>
      <c r="HLA35"/>
      <c r="HLB35"/>
      <c r="HLC35"/>
      <c r="HLD35"/>
      <c r="HLE35"/>
      <c r="HLF35"/>
      <c r="HLG35"/>
      <c r="HLH35"/>
      <c r="HLI35"/>
      <c r="HLJ35"/>
      <c r="HLK35"/>
      <c r="HLL35"/>
      <c r="HLM35"/>
      <c r="HLN35"/>
      <c r="HLO35"/>
      <c r="HLP35"/>
      <c r="HLQ35"/>
      <c r="HLR35"/>
      <c r="HLS35"/>
      <c r="HLT35"/>
      <c r="HLU35"/>
      <c r="HLV35"/>
      <c r="HLW35"/>
      <c r="HLX35"/>
      <c r="HLY35"/>
      <c r="HLZ35"/>
      <c r="HMA35"/>
      <c r="HMB35"/>
      <c r="HMC35"/>
      <c r="HMD35"/>
      <c r="HME35"/>
      <c r="HMF35"/>
      <c r="HMG35"/>
      <c r="HMH35"/>
      <c r="HMI35"/>
      <c r="HMJ35"/>
      <c r="HMK35"/>
      <c r="HML35"/>
      <c r="HMM35"/>
      <c r="HMN35"/>
      <c r="HMO35"/>
      <c r="HMP35"/>
      <c r="HMQ35"/>
      <c r="HMR35"/>
      <c r="HMS35"/>
      <c r="HMT35"/>
      <c r="HMU35"/>
      <c r="HMV35"/>
      <c r="HMW35"/>
      <c r="HMX35"/>
      <c r="HMY35"/>
      <c r="HMZ35"/>
      <c r="HNA35"/>
      <c r="HNB35"/>
      <c r="HNC35"/>
      <c r="HND35"/>
      <c r="HNE35"/>
      <c r="HNF35"/>
      <c r="HNG35"/>
      <c r="HNH35"/>
      <c r="HNI35"/>
      <c r="HNJ35"/>
      <c r="HNK35"/>
      <c r="HNL35"/>
      <c r="HNM35"/>
      <c r="HNN35"/>
      <c r="HNO35"/>
      <c r="HNP35"/>
      <c r="HNQ35"/>
      <c r="HNR35"/>
      <c r="HNS35"/>
      <c r="HNT35"/>
      <c r="HNU35"/>
      <c r="HNV35"/>
      <c r="HNW35"/>
      <c r="HNX35"/>
      <c r="HNY35"/>
      <c r="HNZ35"/>
      <c r="HOA35"/>
      <c r="HOB35"/>
      <c r="HOC35"/>
      <c r="HOD35"/>
      <c r="HOE35"/>
      <c r="HOF35"/>
      <c r="HOG35"/>
      <c r="HOH35"/>
      <c r="HOI35"/>
      <c r="HOJ35"/>
      <c r="HOK35"/>
      <c r="HOL35"/>
      <c r="HOM35"/>
      <c r="HON35"/>
      <c r="HOO35"/>
      <c r="HOP35"/>
      <c r="HOQ35"/>
      <c r="HOR35"/>
      <c r="HOS35"/>
      <c r="HOT35"/>
      <c r="HOU35"/>
      <c r="HOV35"/>
      <c r="HOW35"/>
      <c r="HOX35"/>
      <c r="HOY35"/>
      <c r="HOZ35"/>
      <c r="HPA35"/>
      <c r="HPB35"/>
      <c r="HPC35"/>
      <c r="HPD35"/>
      <c r="HPE35"/>
      <c r="HPF35"/>
      <c r="HPG35"/>
      <c r="HPH35"/>
      <c r="HPI35"/>
      <c r="HPJ35"/>
      <c r="HPK35"/>
      <c r="HPL35"/>
      <c r="HPM35"/>
      <c r="HPN35"/>
      <c r="HPO35"/>
      <c r="HPP35"/>
      <c r="HPQ35"/>
      <c r="HPR35"/>
      <c r="HPS35"/>
      <c r="HPT35"/>
      <c r="HPU35"/>
      <c r="HPV35"/>
      <c r="HPW35"/>
      <c r="HPX35"/>
      <c r="HPY35"/>
      <c r="HPZ35"/>
      <c r="HQA35"/>
      <c r="HQB35"/>
      <c r="HQC35"/>
      <c r="HQD35"/>
      <c r="HQE35"/>
      <c r="HQF35"/>
      <c r="HQG35"/>
      <c r="HQH35"/>
      <c r="HQI35"/>
      <c r="HQJ35"/>
      <c r="HQK35"/>
      <c r="HQL35"/>
      <c r="HQM35"/>
      <c r="HQN35"/>
      <c r="HQO35"/>
      <c r="HQP35"/>
      <c r="HQQ35"/>
      <c r="HQR35"/>
      <c r="HQS35"/>
      <c r="HQT35"/>
      <c r="HQU35"/>
      <c r="HQV35"/>
      <c r="HQW35"/>
      <c r="HQX35"/>
      <c r="HQY35"/>
      <c r="HQZ35"/>
      <c r="HRA35"/>
      <c r="HRB35"/>
      <c r="HRC35"/>
      <c r="HRD35"/>
      <c r="HRE35"/>
      <c r="HRF35"/>
      <c r="HRG35"/>
      <c r="HRH35"/>
      <c r="HRI35"/>
      <c r="HRJ35"/>
      <c r="HRK35"/>
      <c r="HRL35"/>
      <c r="HRM35"/>
      <c r="HRN35"/>
      <c r="HRO35"/>
      <c r="HRP35"/>
      <c r="HRQ35"/>
      <c r="HRR35"/>
      <c r="HRS35"/>
      <c r="HRT35"/>
      <c r="HRU35"/>
      <c r="HRV35"/>
      <c r="HRW35"/>
      <c r="HRX35"/>
      <c r="HRY35"/>
      <c r="HRZ35"/>
      <c r="HSA35"/>
      <c r="HSB35"/>
      <c r="HSC35"/>
      <c r="HSD35"/>
      <c r="HSE35"/>
      <c r="HSF35"/>
      <c r="HSG35"/>
      <c r="HSH35"/>
      <c r="HSI35"/>
      <c r="HSJ35"/>
      <c r="HSK35"/>
      <c r="HSL35"/>
      <c r="HSM35"/>
      <c r="HSN35"/>
      <c r="HSO35"/>
      <c r="HSP35"/>
      <c r="HSQ35"/>
      <c r="HSR35"/>
      <c r="HSS35"/>
      <c r="HST35"/>
      <c r="HSU35"/>
      <c r="HSV35"/>
      <c r="HSW35"/>
      <c r="HSX35"/>
      <c r="HSY35"/>
      <c r="HSZ35"/>
      <c r="HTA35"/>
      <c r="HTB35"/>
      <c r="HTC35"/>
      <c r="HTD35"/>
      <c r="HTE35"/>
      <c r="HTF35"/>
      <c r="HTG35"/>
      <c r="HTH35"/>
      <c r="HTI35"/>
      <c r="HTJ35"/>
      <c r="HTK35"/>
      <c r="HTL35"/>
      <c r="HTM35"/>
      <c r="HTN35"/>
      <c r="HTO35"/>
      <c r="HTP35"/>
      <c r="HTQ35"/>
      <c r="HTR35"/>
      <c r="HTS35"/>
      <c r="HTT35"/>
      <c r="HTU35"/>
      <c r="HTV35"/>
      <c r="HTW35"/>
      <c r="HTX35"/>
      <c r="HTY35"/>
      <c r="HTZ35"/>
      <c r="HUA35"/>
      <c r="HUB35"/>
      <c r="HUC35"/>
      <c r="HUD35"/>
      <c r="HUE35"/>
      <c r="HUF35"/>
      <c r="HUG35"/>
      <c r="HUH35"/>
      <c r="HUI35"/>
      <c r="HUJ35"/>
      <c r="HUK35"/>
      <c r="HUL35"/>
      <c r="HUM35"/>
      <c r="HUN35"/>
      <c r="HUO35"/>
      <c r="HUP35"/>
      <c r="HUQ35"/>
      <c r="HUR35"/>
      <c r="HUS35"/>
      <c r="HUT35"/>
      <c r="HUU35"/>
      <c r="HUV35"/>
      <c r="HUW35"/>
      <c r="HUX35"/>
      <c r="HUY35"/>
      <c r="HUZ35"/>
      <c r="HVA35"/>
      <c r="HVB35"/>
      <c r="HVC35"/>
      <c r="HVD35"/>
      <c r="HVE35"/>
      <c r="HVF35"/>
      <c r="HVG35"/>
      <c r="HVH35"/>
      <c r="HVI35"/>
      <c r="HVJ35"/>
      <c r="HVK35"/>
      <c r="HVL35"/>
      <c r="HVM35"/>
      <c r="HVN35"/>
      <c r="HVO35"/>
      <c r="HVP35"/>
      <c r="HVQ35"/>
      <c r="HVR35"/>
      <c r="HVS35"/>
      <c r="HVT35"/>
      <c r="HVU35"/>
      <c r="HVV35"/>
      <c r="HVW35"/>
      <c r="HVX35"/>
      <c r="HVY35"/>
      <c r="HVZ35"/>
      <c r="HWA35"/>
      <c r="HWB35"/>
      <c r="HWC35"/>
      <c r="HWD35"/>
      <c r="HWE35"/>
      <c r="HWF35"/>
      <c r="HWG35"/>
      <c r="HWH35"/>
      <c r="HWI35"/>
      <c r="HWJ35"/>
      <c r="HWK35"/>
      <c r="HWL35"/>
      <c r="HWM35"/>
      <c r="HWN35"/>
      <c r="HWO35"/>
      <c r="HWP35"/>
      <c r="HWQ35"/>
      <c r="HWR35"/>
      <c r="HWS35"/>
      <c r="HWT35"/>
      <c r="HWU35"/>
      <c r="HWV35"/>
      <c r="HWW35"/>
      <c r="HWX35"/>
      <c r="HWY35"/>
      <c r="HWZ35"/>
      <c r="HXA35"/>
      <c r="HXB35"/>
      <c r="HXC35"/>
      <c r="HXD35"/>
      <c r="HXE35"/>
      <c r="HXF35"/>
      <c r="HXG35"/>
      <c r="HXH35"/>
      <c r="HXI35"/>
      <c r="HXJ35"/>
      <c r="HXK35"/>
      <c r="HXL35"/>
      <c r="HXM35"/>
      <c r="HXN35"/>
      <c r="HXO35"/>
      <c r="HXP35"/>
      <c r="HXQ35"/>
      <c r="HXR35"/>
      <c r="HXS35"/>
      <c r="HXT35"/>
      <c r="HXU35"/>
      <c r="HXV35"/>
      <c r="HXW35"/>
      <c r="HXX35"/>
      <c r="HXY35"/>
      <c r="HXZ35"/>
      <c r="HYA35"/>
      <c r="HYB35"/>
      <c r="HYC35"/>
      <c r="HYD35"/>
      <c r="HYE35"/>
      <c r="HYF35"/>
      <c r="HYG35"/>
      <c r="HYH35"/>
      <c r="HYI35"/>
      <c r="HYJ35"/>
      <c r="HYK35"/>
      <c r="HYL35"/>
      <c r="HYM35"/>
      <c r="HYN35"/>
      <c r="HYO35"/>
      <c r="HYP35"/>
      <c r="HYQ35"/>
      <c r="HYR35"/>
      <c r="HYS35"/>
      <c r="HYT35"/>
      <c r="HYU35"/>
      <c r="HYV35"/>
      <c r="HYW35"/>
      <c r="HYX35"/>
      <c r="HYY35"/>
      <c r="HYZ35"/>
      <c r="HZA35"/>
      <c r="HZB35"/>
      <c r="HZC35"/>
      <c r="HZD35"/>
      <c r="HZE35"/>
      <c r="HZF35"/>
      <c r="HZG35"/>
      <c r="HZH35"/>
      <c r="HZI35"/>
      <c r="HZJ35"/>
      <c r="HZK35"/>
      <c r="HZL35"/>
      <c r="HZM35"/>
      <c r="HZN35"/>
      <c r="HZO35"/>
      <c r="HZP35"/>
      <c r="HZQ35"/>
      <c r="HZR35"/>
      <c r="HZS35"/>
      <c r="HZT35"/>
      <c r="HZU35"/>
      <c r="HZV35"/>
      <c r="HZW35"/>
      <c r="HZX35"/>
      <c r="HZY35"/>
      <c r="HZZ35"/>
      <c r="IAA35"/>
      <c r="IAB35"/>
      <c r="IAC35"/>
      <c r="IAD35"/>
      <c r="IAE35"/>
      <c r="IAF35"/>
      <c r="IAG35"/>
      <c r="IAH35"/>
      <c r="IAI35"/>
      <c r="IAJ35"/>
      <c r="IAK35"/>
      <c r="IAL35"/>
      <c r="IAM35"/>
      <c r="IAN35"/>
      <c r="IAO35"/>
      <c r="IAP35"/>
      <c r="IAQ35"/>
      <c r="IAR35"/>
      <c r="IAS35"/>
      <c r="IAT35"/>
      <c r="IAU35"/>
      <c r="IAV35"/>
      <c r="IAW35"/>
      <c r="IAX35"/>
      <c r="IAY35"/>
      <c r="IAZ35"/>
      <c r="IBA35"/>
      <c r="IBB35"/>
      <c r="IBC35"/>
      <c r="IBD35"/>
      <c r="IBE35"/>
      <c r="IBF35"/>
      <c r="IBG35"/>
      <c r="IBH35"/>
      <c r="IBI35"/>
      <c r="IBJ35"/>
      <c r="IBK35"/>
      <c r="IBL35"/>
      <c r="IBM35"/>
      <c r="IBN35"/>
      <c r="IBO35"/>
      <c r="IBP35"/>
      <c r="IBQ35"/>
      <c r="IBR35"/>
      <c r="IBS35"/>
      <c r="IBT35"/>
      <c r="IBU35"/>
      <c r="IBV35"/>
      <c r="IBW35"/>
      <c r="IBX35"/>
      <c r="IBY35"/>
      <c r="IBZ35"/>
      <c r="ICA35"/>
      <c r="ICB35"/>
      <c r="ICC35"/>
      <c r="ICD35"/>
      <c r="ICE35"/>
      <c r="ICF35"/>
      <c r="ICG35"/>
      <c r="ICH35"/>
      <c r="ICI35"/>
      <c r="ICJ35"/>
      <c r="ICK35"/>
      <c r="ICL35"/>
      <c r="ICM35"/>
      <c r="ICN35"/>
      <c r="ICO35"/>
      <c r="ICP35"/>
      <c r="ICQ35"/>
      <c r="ICR35"/>
      <c r="ICS35"/>
      <c r="ICT35"/>
      <c r="ICU35"/>
      <c r="ICV35"/>
      <c r="ICW35"/>
      <c r="ICX35"/>
      <c r="ICY35"/>
      <c r="ICZ35"/>
      <c r="IDA35"/>
      <c r="IDB35"/>
      <c r="IDC35"/>
      <c r="IDD35"/>
      <c r="IDE35"/>
      <c r="IDF35"/>
      <c r="IDG35"/>
      <c r="IDH35"/>
      <c r="IDI35"/>
      <c r="IDJ35"/>
      <c r="IDK35"/>
      <c r="IDL35"/>
      <c r="IDM35"/>
      <c r="IDN35"/>
      <c r="IDO35"/>
      <c r="IDP35"/>
      <c r="IDQ35"/>
      <c r="IDR35"/>
      <c r="IDS35"/>
      <c r="IDT35"/>
      <c r="IDU35"/>
      <c r="IDV35"/>
      <c r="IDW35"/>
      <c r="IDX35"/>
      <c r="IDY35"/>
      <c r="IDZ35"/>
      <c r="IEA35"/>
      <c r="IEB35"/>
      <c r="IEC35"/>
      <c r="IED35"/>
      <c r="IEE35"/>
      <c r="IEF35"/>
      <c r="IEG35"/>
      <c r="IEH35"/>
      <c r="IEI35"/>
      <c r="IEJ35"/>
      <c r="IEK35"/>
      <c r="IEL35"/>
      <c r="IEM35"/>
      <c r="IEN35"/>
      <c r="IEO35"/>
      <c r="IEP35"/>
      <c r="IEQ35"/>
      <c r="IER35"/>
      <c r="IES35"/>
      <c r="IET35"/>
      <c r="IEU35"/>
      <c r="IEV35"/>
      <c r="IEW35"/>
      <c r="IEX35"/>
      <c r="IEY35"/>
      <c r="IEZ35"/>
      <c r="IFA35"/>
      <c r="IFB35"/>
      <c r="IFC35"/>
      <c r="IFD35"/>
      <c r="IFE35"/>
      <c r="IFF35"/>
      <c r="IFG35"/>
      <c r="IFH35"/>
      <c r="IFI35"/>
      <c r="IFJ35"/>
      <c r="IFK35"/>
      <c r="IFL35"/>
      <c r="IFM35"/>
      <c r="IFN35"/>
      <c r="IFO35"/>
      <c r="IFP35"/>
      <c r="IFQ35"/>
      <c r="IFR35"/>
      <c r="IFS35"/>
      <c r="IFT35"/>
      <c r="IFU35"/>
      <c r="IFV35"/>
      <c r="IFW35"/>
      <c r="IFX35"/>
      <c r="IFY35"/>
      <c r="IFZ35"/>
      <c r="IGA35"/>
      <c r="IGB35"/>
      <c r="IGC35"/>
      <c r="IGD35"/>
      <c r="IGE35"/>
      <c r="IGF35"/>
      <c r="IGG35"/>
      <c r="IGH35"/>
      <c r="IGI35"/>
      <c r="IGJ35"/>
      <c r="IGK35"/>
      <c r="IGL35"/>
      <c r="IGM35"/>
      <c r="IGN35"/>
      <c r="IGO35"/>
      <c r="IGP35"/>
      <c r="IGQ35"/>
      <c r="IGR35"/>
      <c r="IGS35"/>
      <c r="IGT35"/>
      <c r="IGU35"/>
      <c r="IGV35"/>
      <c r="IGW35"/>
      <c r="IGX35"/>
      <c r="IGY35"/>
      <c r="IGZ35"/>
      <c r="IHA35"/>
      <c r="IHB35"/>
      <c r="IHC35"/>
      <c r="IHD35"/>
      <c r="IHE35"/>
      <c r="IHF35"/>
      <c r="IHG35"/>
      <c r="IHH35"/>
      <c r="IHI35"/>
      <c r="IHJ35"/>
      <c r="IHK35"/>
      <c r="IHL35"/>
      <c r="IHM35"/>
      <c r="IHN35"/>
      <c r="IHO35"/>
      <c r="IHP35"/>
      <c r="IHQ35"/>
      <c r="IHR35"/>
      <c r="IHS35"/>
      <c r="IHT35"/>
      <c r="IHU35"/>
      <c r="IHV35"/>
      <c r="IHW35"/>
      <c r="IHX35"/>
      <c r="IHY35"/>
      <c r="IHZ35"/>
      <c r="IIA35"/>
      <c r="IIB35"/>
      <c r="IIC35"/>
      <c r="IID35"/>
      <c r="IIE35"/>
      <c r="IIF35"/>
      <c r="IIG35"/>
      <c r="IIH35"/>
      <c r="III35"/>
      <c r="IIJ35"/>
      <c r="IIK35"/>
      <c r="IIL35"/>
      <c r="IIM35"/>
      <c r="IIN35"/>
      <c r="IIO35"/>
      <c r="IIP35"/>
      <c r="IIQ35"/>
      <c r="IIR35"/>
      <c r="IIS35"/>
      <c r="IIT35"/>
      <c r="IIU35"/>
      <c r="IIV35"/>
      <c r="IIW35"/>
      <c r="IIX35"/>
      <c r="IIY35"/>
      <c r="IIZ35"/>
      <c r="IJA35"/>
      <c r="IJB35"/>
      <c r="IJC35"/>
      <c r="IJD35"/>
      <c r="IJE35"/>
      <c r="IJF35"/>
      <c r="IJG35"/>
      <c r="IJH35"/>
      <c r="IJI35"/>
      <c r="IJJ35"/>
      <c r="IJK35"/>
      <c r="IJL35"/>
      <c r="IJM35"/>
      <c r="IJN35"/>
      <c r="IJO35"/>
      <c r="IJP35"/>
      <c r="IJQ35"/>
      <c r="IJR35"/>
      <c r="IJS35"/>
      <c r="IJT35"/>
      <c r="IJU35"/>
      <c r="IJV35"/>
      <c r="IJW35"/>
      <c r="IJX35"/>
      <c r="IJY35"/>
      <c r="IJZ35"/>
      <c r="IKA35"/>
      <c r="IKB35"/>
      <c r="IKC35"/>
      <c r="IKD35"/>
      <c r="IKE35"/>
      <c r="IKF35"/>
      <c r="IKG35"/>
      <c r="IKH35"/>
      <c r="IKI35"/>
      <c r="IKJ35"/>
      <c r="IKK35"/>
      <c r="IKL35"/>
      <c r="IKM35"/>
      <c r="IKN35"/>
      <c r="IKO35"/>
      <c r="IKP35"/>
      <c r="IKQ35"/>
      <c r="IKR35"/>
      <c r="IKS35"/>
      <c r="IKT35"/>
      <c r="IKU35"/>
      <c r="IKV35"/>
      <c r="IKW35"/>
      <c r="IKX35"/>
      <c r="IKY35"/>
      <c r="IKZ35"/>
      <c r="ILA35"/>
      <c r="ILB35"/>
      <c r="ILC35"/>
      <c r="ILD35"/>
      <c r="ILE35"/>
      <c r="ILF35"/>
      <c r="ILG35"/>
      <c r="ILH35"/>
      <c r="ILI35"/>
      <c r="ILJ35"/>
      <c r="ILK35"/>
      <c r="ILL35"/>
      <c r="ILM35"/>
      <c r="ILN35"/>
      <c r="ILO35"/>
      <c r="ILP35"/>
      <c r="ILQ35"/>
      <c r="ILR35"/>
      <c r="ILS35"/>
      <c r="ILT35"/>
      <c r="ILU35"/>
      <c r="ILV35"/>
      <c r="ILW35"/>
      <c r="ILX35"/>
      <c r="ILY35"/>
      <c r="ILZ35"/>
      <c r="IMA35"/>
      <c r="IMB35"/>
      <c r="IMC35"/>
      <c r="IMD35"/>
      <c r="IME35"/>
      <c r="IMF35"/>
      <c r="IMG35"/>
      <c r="IMH35"/>
      <c r="IMI35"/>
      <c r="IMJ35"/>
      <c r="IMK35"/>
      <c r="IML35"/>
      <c r="IMM35"/>
      <c r="IMN35"/>
      <c r="IMO35"/>
      <c r="IMP35"/>
      <c r="IMQ35"/>
      <c r="IMR35"/>
      <c r="IMS35"/>
      <c r="IMT35"/>
      <c r="IMU35"/>
      <c r="IMV35"/>
      <c r="IMW35"/>
      <c r="IMX35"/>
      <c r="IMY35"/>
      <c r="IMZ35"/>
      <c r="INA35"/>
      <c r="INB35"/>
      <c r="INC35"/>
      <c r="IND35"/>
      <c r="INE35"/>
      <c r="INF35"/>
      <c r="ING35"/>
      <c r="INH35"/>
      <c r="INI35"/>
      <c r="INJ35"/>
      <c r="INK35"/>
      <c r="INL35"/>
      <c r="INM35"/>
      <c r="INN35"/>
      <c r="INO35"/>
      <c r="INP35"/>
      <c r="INQ35"/>
      <c r="INR35"/>
      <c r="INS35"/>
      <c r="INT35"/>
      <c r="INU35"/>
      <c r="INV35"/>
      <c r="INW35"/>
      <c r="INX35"/>
      <c r="INY35"/>
      <c r="INZ35"/>
      <c r="IOA35"/>
      <c r="IOB35"/>
      <c r="IOC35"/>
      <c r="IOD35"/>
      <c r="IOE35"/>
      <c r="IOF35"/>
      <c r="IOG35"/>
      <c r="IOH35"/>
      <c r="IOI35"/>
      <c r="IOJ35"/>
      <c r="IOK35"/>
      <c r="IOL35"/>
      <c r="IOM35"/>
      <c r="ION35"/>
      <c r="IOO35"/>
      <c r="IOP35"/>
      <c r="IOQ35"/>
      <c r="IOR35"/>
      <c r="IOS35"/>
      <c r="IOT35"/>
      <c r="IOU35"/>
      <c r="IOV35"/>
      <c r="IOW35"/>
      <c r="IOX35"/>
      <c r="IOY35"/>
      <c r="IOZ35"/>
      <c r="IPA35"/>
      <c r="IPB35"/>
      <c r="IPC35"/>
      <c r="IPD35"/>
      <c r="IPE35"/>
      <c r="IPF35"/>
      <c r="IPG35"/>
      <c r="IPH35"/>
      <c r="IPI35"/>
      <c r="IPJ35"/>
      <c r="IPK35"/>
      <c r="IPL35"/>
      <c r="IPM35"/>
      <c r="IPN35"/>
      <c r="IPO35"/>
      <c r="IPP35"/>
      <c r="IPQ35"/>
      <c r="IPR35"/>
      <c r="IPS35"/>
      <c r="IPT35"/>
      <c r="IPU35"/>
      <c r="IPV35"/>
      <c r="IPW35"/>
      <c r="IPX35"/>
      <c r="IPY35"/>
      <c r="IPZ35"/>
      <c r="IQA35"/>
      <c r="IQB35"/>
      <c r="IQC35"/>
      <c r="IQD35"/>
      <c r="IQE35"/>
      <c r="IQF35"/>
      <c r="IQG35"/>
      <c r="IQH35"/>
      <c r="IQI35"/>
      <c r="IQJ35"/>
      <c r="IQK35"/>
      <c r="IQL35"/>
      <c r="IQM35"/>
      <c r="IQN35"/>
      <c r="IQO35"/>
      <c r="IQP35"/>
      <c r="IQQ35"/>
      <c r="IQR35"/>
      <c r="IQS35"/>
      <c r="IQT35"/>
      <c r="IQU35"/>
      <c r="IQV35"/>
      <c r="IQW35"/>
      <c r="IQX35"/>
      <c r="IQY35"/>
      <c r="IQZ35"/>
      <c r="IRA35"/>
      <c r="IRB35"/>
      <c r="IRC35"/>
      <c r="IRD35"/>
      <c r="IRE35"/>
      <c r="IRF35"/>
      <c r="IRG35"/>
      <c r="IRH35"/>
      <c r="IRI35"/>
      <c r="IRJ35"/>
      <c r="IRK35"/>
      <c r="IRL35"/>
      <c r="IRM35"/>
      <c r="IRN35"/>
      <c r="IRO35"/>
      <c r="IRP35"/>
      <c r="IRQ35"/>
      <c r="IRR35"/>
      <c r="IRS35"/>
      <c r="IRT35"/>
      <c r="IRU35"/>
      <c r="IRV35"/>
      <c r="IRW35"/>
      <c r="IRX35"/>
      <c r="IRY35"/>
      <c r="IRZ35"/>
      <c r="ISA35"/>
      <c r="ISB35"/>
      <c r="ISC35"/>
      <c r="ISD35"/>
      <c r="ISE35"/>
      <c r="ISF35"/>
      <c r="ISG35"/>
      <c r="ISH35"/>
      <c r="ISI35"/>
      <c r="ISJ35"/>
      <c r="ISK35"/>
      <c r="ISL35"/>
      <c r="ISM35"/>
      <c r="ISN35"/>
      <c r="ISO35"/>
      <c r="ISP35"/>
      <c r="ISQ35"/>
      <c r="ISR35"/>
      <c r="ISS35"/>
      <c r="IST35"/>
      <c r="ISU35"/>
      <c r="ISV35"/>
      <c r="ISW35"/>
      <c r="ISX35"/>
      <c r="ISY35"/>
      <c r="ISZ35"/>
      <c r="ITA35"/>
      <c r="ITB35"/>
      <c r="ITC35"/>
      <c r="ITD35"/>
      <c r="ITE35"/>
      <c r="ITF35"/>
      <c r="ITG35"/>
      <c r="ITH35"/>
      <c r="ITI35"/>
      <c r="ITJ35"/>
      <c r="ITK35"/>
      <c r="ITL35"/>
      <c r="ITM35"/>
      <c r="ITN35"/>
      <c r="ITO35"/>
      <c r="ITP35"/>
      <c r="ITQ35"/>
      <c r="ITR35"/>
      <c r="ITS35"/>
      <c r="ITT35"/>
      <c r="ITU35"/>
      <c r="ITV35"/>
      <c r="ITW35"/>
      <c r="ITX35"/>
      <c r="ITY35"/>
      <c r="ITZ35"/>
      <c r="IUA35"/>
      <c r="IUB35"/>
      <c r="IUC35"/>
      <c r="IUD35"/>
      <c r="IUE35"/>
      <c r="IUF35"/>
      <c r="IUG35"/>
      <c r="IUH35"/>
      <c r="IUI35"/>
      <c r="IUJ35"/>
      <c r="IUK35"/>
      <c r="IUL35"/>
      <c r="IUM35"/>
      <c r="IUN35"/>
      <c r="IUO35"/>
      <c r="IUP35"/>
      <c r="IUQ35"/>
      <c r="IUR35"/>
      <c r="IUS35"/>
      <c r="IUT35"/>
      <c r="IUU35"/>
      <c r="IUV35"/>
      <c r="IUW35"/>
      <c r="IUX35"/>
      <c r="IUY35"/>
      <c r="IUZ35"/>
      <c r="IVA35"/>
      <c r="IVB35"/>
      <c r="IVC35"/>
      <c r="IVD35"/>
      <c r="IVE35"/>
      <c r="IVF35"/>
      <c r="IVG35"/>
      <c r="IVH35"/>
      <c r="IVI35"/>
      <c r="IVJ35"/>
      <c r="IVK35"/>
      <c r="IVL35"/>
      <c r="IVM35"/>
      <c r="IVN35"/>
      <c r="IVO35"/>
      <c r="IVP35"/>
      <c r="IVQ35"/>
      <c r="IVR35"/>
      <c r="IVS35"/>
      <c r="IVT35"/>
      <c r="IVU35"/>
      <c r="IVV35"/>
      <c r="IVW35"/>
      <c r="IVX35"/>
      <c r="IVY35"/>
      <c r="IVZ35"/>
      <c r="IWA35"/>
      <c r="IWB35"/>
      <c r="IWC35"/>
      <c r="IWD35"/>
      <c r="IWE35"/>
      <c r="IWF35"/>
      <c r="IWG35"/>
      <c r="IWH35"/>
      <c r="IWI35"/>
      <c r="IWJ35"/>
      <c r="IWK35"/>
      <c r="IWL35"/>
      <c r="IWM35"/>
      <c r="IWN35"/>
      <c r="IWO35"/>
      <c r="IWP35"/>
      <c r="IWQ35"/>
      <c r="IWR35"/>
      <c r="IWS35"/>
      <c r="IWT35"/>
      <c r="IWU35"/>
      <c r="IWV35"/>
      <c r="IWW35"/>
      <c r="IWX35"/>
      <c r="IWY35"/>
      <c r="IWZ35"/>
      <c r="IXA35"/>
      <c r="IXB35"/>
      <c r="IXC35"/>
      <c r="IXD35"/>
      <c r="IXE35"/>
      <c r="IXF35"/>
      <c r="IXG35"/>
      <c r="IXH35"/>
      <c r="IXI35"/>
      <c r="IXJ35"/>
      <c r="IXK35"/>
      <c r="IXL35"/>
      <c r="IXM35"/>
      <c r="IXN35"/>
      <c r="IXO35"/>
      <c r="IXP35"/>
      <c r="IXQ35"/>
      <c r="IXR35"/>
      <c r="IXS35"/>
      <c r="IXT35"/>
      <c r="IXU35"/>
      <c r="IXV35"/>
      <c r="IXW35"/>
      <c r="IXX35"/>
      <c r="IXY35"/>
      <c r="IXZ35"/>
      <c r="IYA35"/>
      <c r="IYB35"/>
      <c r="IYC35"/>
      <c r="IYD35"/>
      <c r="IYE35"/>
      <c r="IYF35"/>
      <c r="IYG35"/>
      <c r="IYH35"/>
      <c r="IYI35"/>
      <c r="IYJ35"/>
      <c r="IYK35"/>
      <c r="IYL35"/>
      <c r="IYM35"/>
      <c r="IYN35"/>
      <c r="IYO35"/>
      <c r="IYP35"/>
      <c r="IYQ35"/>
      <c r="IYR35"/>
      <c r="IYS35"/>
      <c r="IYT35"/>
      <c r="IYU35"/>
      <c r="IYV35"/>
      <c r="IYW35"/>
      <c r="IYX35"/>
      <c r="IYY35"/>
      <c r="IYZ35"/>
      <c r="IZA35"/>
      <c r="IZB35"/>
      <c r="IZC35"/>
      <c r="IZD35"/>
      <c r="IZE35"/>
      <c r="IZF35"/>
      <c r="IZG35"/>
      <c r="IZH35"/>
      <c r="IZI35"/>
      <c r="IZJ35"/>
      <c r="IZK35"/>
      <c r="IZL35"/>
      <c r="IZM35"/>
      <c r="IZN35"/>
      <c r="IZO35"/>
      <c r="IZP35"/>
      <c r="IZQ35"/>
      <c r="IZR35"/>
      <c r="IZS35"/>
      <c r="IZT35"/>
      <c r="IZU35"/>
      <c r="IZV35"/>
      <c r="IZW35"/>
      <c r="IZX35"/>
      <c r="IZY35"/>
      <c r="IZZ35"/>
      <c r="JAA35"/>
      <c r="JAB35"/>
      <c r="JAC35"/>
      <c r="JAD35"/>
      <c r="JAE35"/>
      <c r="JAF35"/>
      <c r="JAG35"/>
      <c r="JAH35"/>
      <c r="JAI35"/>
      <c r="JAJ35"/>
      <c r="JAK35"/>
      <c r="JAL35"/>
      <c r="JAM35"/>
      <c r="JAN35"/>
      <c r="JAO35"/>
      <c r="JAP35"/>
      <c r="JAQ35"/>
      <c r="JAR35"/>
      <c r="JAS35"/>
      <c r="JAT35"/>
      <c r="JAU35"/>
      <c r="JAV35"/>
      <c r="JAW35"/>
      <c r="JAX35"/>
      <c r="JAY35"/>
      <c r="JAZ35"/>
      <c r="JBA35"/>
      <c r="JBB35"/>
      <c r="JBC35"/>
      <c r="JBD35"/>
      <c r="JBE35"/>
      <c r="JBF35"/>
      <c r="JBG35"/>
      <c r="JBH35"/>
      <c r="JBI35"/>
      <c r="JBJ35"/>
      <c r="JBK35"/>
      <c r="JBL35"/>
      <c r="JBM35"/>
      <c r="JBN35"/>
      <c r="JBO35"/>
      <c r="JBP35"/>
      <c r="JBQ35"/>
      <c r="JBR35"/>
      <c r="JBS35"/>
      <c r="JBT35"/>
      <c r="JBU35"/>
      <c r="JBV35"/>
      <c r="JBW35"/>
      <c r="JBX35"/>
      <c r="JBY35"/>
      <c r="JBZ35"/>
      <c r="JCA35"/>
      <c r="JCB35"/>
      <c r="JCC35"/>
      <c r="JCD35"/>
      <c r="JCE35"/>
      <c r="JCF35"/>
      <c r="JCG35"/>
      <c r="JCH35"/>
      <c r="JCI35"/>
      <c r="JCJ35"/>
      <c r="JCK35"/>
      <c r="JCL35"/>
      <c r="JCM35"/>
      <c r="JCN35"/>
      <c r="JCO35"/>
      <c r="JCP35"/>
      <c r="JCQ35"/>
      <c r="JCR35"/>
      <c r="JCS35"/>
      <c r="JCT35"/>
      <c r="JCU35"/>
      <c r="JCV35"/>
      <c r="JCW35"/>
      <c r="JCX35"/>
      <c r="JCY35"/>
      <c r="JCZ35"/>
      <c r="JDA35"/>
      <c r="JDB35"/>
      <c r="JDC35"/>
      <c r="JDD35"/>
      <c r="JDE35"/>
      <c r="JDF35"/>
      <c r="JDG35"/>
      <c r="JDH35"/>
      <c r="JDI35"/>
      <c r="JDJ35"/>
      <c r="JDK35"/>
      <c r="JDL35"/>
      <c r="JDM35"/>
      <c r="JDN35"/>
      <c r="JDO35"/>
      <c r="JDP35"/>
      <c r="JDQ35"/>
      <c r="JDR35"/>
      <c r="JDS35"/>
      <c r="JDT35"/>
      <c r="JDU35"/>
      <c r="JDV35"/>
      <c r="JDW35"/>
      <c r="JDX35"/>
      <c r="JDY35"/>
      <c r="JDZ35"/>
      <c r="JEA35"/>
      <c r="JEB35"/>
      <c r="JEC35"/>
      <c r="JED35"/>
      <c r="JEE35"/>
      <c r="JEF35"/>
      <c r="JEG35"/>
      <c r="JEH35"/>
      <c r="JEI35"/>
      <c r="JEJ35"/>
      <c r="JEK35"/>
      <c r="JEL35"/>
      <c r="JEM35"/>
      <c r="JEN35"/>
      <c r="JEO35"/>
      <c r="JEP35"/>
      <c r="JEQ35"/>
      <c r="JER35"/>
      <c r="JES35"/>
      <c r="JET35"/>
      <c r="JEU35"/>
      <c r="JEV35"/>
      <c r="JEW35"/>
      <c r="JEX35"/>
      <c r="JEY35"/>
      <c r="JEZ35"/>
      <c r="JFA35"/>
      <c r="JFB35"/>
      <c r="JFC35"/>
      <c r="JFD35"/>
      <c r="JFE35"/>
      <c r="JFF35"/>
      <c r="JFG35"/>
      <c r="JFH35"/>
      <c r="JFI35"/>
      <c r="JFJ35"/>
      <c r="JFK35"/>
      <c r="JFL35"/>
      <c r="JFM35"/>
      <c r="JFN35"/>
      <c r="JFO35"/>
      <c r="JFP35"/>
      <c r="JFQ35"/>
      <c r="JFR35"/>
      <c r="JFS35"/>
      <c r="JFT35"/>
      <c r="JFU35"/>
      <c r="JFV35"/>
      <c r="JFW35"/>
      <c r="JFX35"/>
      <c r="JFY35"/>
      <c r="JFZ35"/>
      <c r="JGA35"/>
      <c r="JGB35"/>
      <c r="JGC35"/>
      <c r="JGD35"/>
      <c r="JGE35"/>
      <c r="JGF35"/>
      <c r="JGG35"/>
      <c r="JGH35"/>
      <c r="JGI35"/>
      <c r="JGJ35"/>
      <c r="JGK35"/>
      <c r="JGL35"/>
      <c r="JGM35"/>
      <c r="JGN35"/>
      <c r="JGO35"/>
      <c r="JGP35"/>
      <c r="JGQ35"/>
      <c r="JGR35"/>
      <c r="JGS35"/>
      <c r="JGT35"/>
      <c r="JGU35"/>
      <c r="JGV35"/>
      <c r="JGW35"/>
      <c r="JGX35"/>
      <c r="JGY35"/>
      <c r="JGZ35"/>
      <c r="JHA35"/>
      <c r="JHB35"/>
      <c r="JHC35"/>
      <c r="JHD35"/>
      <c r="JHE35"/>
      <c r="JHF35"/>
      <c r="JHG35"/>
      <c r="JHH35"/>
      <c r="JHI35"/>
      <c r="JHJ35"/>
      <c r="JHK35"/>
      <c r="JHL35"/>
      <c r="JHM35"/>
      <c r="JHN35"/>
      <c r="JHO35"/>
      <c r="JHP35"/>
      <c r="JHQ35"/>
      <c r="JHR35"/>
      <c r="JHS35"/>
      <c r="JHT35"/>
      <c r="JHU35"/>
      <c r="JHV35"/>
      <c r="JHW35"/>
      <c r="JHX35"/>
      <c r="JHY35"/>
      <c r="JHZ35"/>
      <c r="JIA35"/>
      <c r="JIB35"/>
      <c r="JIC35"/>
      <c r="JID35"/>
      <c r="JIE35"/>
      <c r="JIF35"/>
      <c r="JIG35"/>
      <c r="JIH35"/>
      <c r="JII35"/>
      <c r="JIJ35"/>
      <c r="JIK35"/>
      <c r="JIL35"/>
      <c r="JIM35"/>
      <c r="JIN35"/>
      <c r="JIO35"/>
      <c r="JIP35"/>
      <c r="JIQ35"/>
      <c r="JIR35"/>
      <c r="JIS35"/>
      <c r="JIT35"/>
      <c r="JIU35"/>
      <c r="JIV35"/>
      <c r="JIW35"/>
      <c r="JIX35"/>
      <c r="JIY35"/>
      <c r="JIZ35"/>
      <c r="JJA35"/>
      <c r="JJB35"/>
      <c r="JJC35"/>
      <c r="JJD35"/>
      <c r="JJE35"/>
      <c r="JJF35"/>
      <c r="JJG35"/>
      <c r="JJH35"/>
      <c r="JJI35"/>
      <c r="JJJ35"/>
      <c r="JJK35"/>
      <c r="JJL35"/>
      <c r="JJM35"/>
      <c r="JJN35"/>
      <c r="JJO35"/>
      <c r="JJP35"/>
      <c r="JJQ35"/>
      <c r="JJR35"/>
      <c r="JJS35"/>
      <c r="JJT35"/>
      <c r="JJU35"/>
      <c r="JJV35"/>
      <c r="JJW35"/>
      <c r="JJX35"/>
      <c r="JJY35"/>
      <c r="JJZ35"/>
      <c r="JKA35"/>
      <c r="JKB35"/>
      <c r="JKC35"/>
      <c r="JKD35"/>
      <c r="JKE35"/>
      <c r="JKF35"/>
      <c r="JKG35"/>
      <c r="JKH35"/>
      <c r="JKI35"/>
      <c r="JKJ35"/>
      <c r="JKK35"/>
      <c r="JKL35"/>
      <c r="JKM35"/>
      <c r="JKN35"/>
      <c r="JKO35"/>
      <c r="JKP35"/>
      <c r="JKQ35"/>
      <c r="JKR35"/>
      <c r="JKS35"/>
      <c r="JKT35"/>
      <c r="JKU35"/>
      <c r="JKV35"/>
      <c r="JKW35"/>
      <c r="JKX35"/>
      <c r="JKY35"/>
      <c r="JKZ35"/>
      <c r="JLA35"/>
      <c r="JLB35"/>
      <c r="JLC35"/>
      <c r="JLD35"/>
      <c r="JLE35"/>
      <c r="JLF35"/>
      <c r="JLG35"/>
      <c r="JLH35"/>
      <c r="JLI35"/>
      <c r="JLJ35"/>
      <c r="JLK35"/>
      <c r="JLL35"/>
      <c r="JLM35"/>
      <c r="JLN35"/>
      <c r="JLO35"/>
      <c r="JLP35"/>
      <c r="JLQ35"/>
      <c r="JLR35"/>
      <c r="JLS35"/>
      <c r="JLT35"/>
      <c r="JLU35"/>
      <c r="JLV35"/>
      <c r="JLW35"/>
      <c r="JLX35"/>
      <c r="JLY35"/>
      <c r="JLZ35"/>
      <c r="JMA35"/>
      <c r="JMB35"/>
      <c r="JMC35"/>
      <c r="JMD35"/>
      <c r="JME35"/>
      <c r="JMF35"/>
      <c r="JMG35"/>
      <c r="JMH35"/>
      <c r="JMI35"/>
      <c r="JMJ35"/>
      <c r="JMK35"/>
      <c r="JML35"/>
      <c r="JMM35"/>
      <c r="JMN35"/>
      <c r="JMO35"/>
      <c r="JMP35"/>
      <c r="JMQ35"/>
      <c r="JMR35"/>
      <c r="JMS35"/>
      <c r="JMT35"/>
      <c r="JMU35"/>
      <c r="JMV35"/>
      <c r="JMW35"/>
      <c r="JMX35"/>
      <c r="JMY35"/>
      <c r="JMZ35"/>
      <c r="JNA35"/>
      <c r="JNB35"/>
      <c r="JNC35"/>
      <c r="JND35"/>
      <c r="JNE35"/>
      <c r="JNF35"/>
      <c r="JNG35"/>
      <c r="JNH35"/>
      <c r="JNI35"/>
      <c r="JNJ35"/>
      <c r="JNK35"/>
      <c r="JNL35"/>
      <c r="JNM35"/>
      <c r="JNN35"/>
      <c r="JNO35"/>
      <c r="JNP35"/>
      <c r="JNQ35"/>
      <c r="JNR35"/>
      <c r="JNS35"/>
      <c r="JNT35"/>
      <c r="JNU35"/>
      <c r="JNV35"/>
      <c r="JNW35"/>
      <c r="JNX35"/>
      <c r="JNY35"/>
      <c r="JNZ35"/>
      <c r="JOA35"/>
      <c r="JOB35"/>
      <c r="JOC35"/>
      <c r="JOD35"/>
      <c r="JOE35"/>
      <c r="JOF35"/>
      <c r="JOG35"/>
      <c r="JOH35"/>
      <c r="JOI35"/>
      <c r="JOJ35"/>
      <c r="JOK35"/>
      <c r="JOL35"/>
      <c r="JOM35"/>
      <c r="JON35"/>
      <c r="JOO35"/>
      <c r="JOP35"/>
      <c r="JOQ35"/>
      <c r="JOR35"/>
      <c r="JOS35"/>
      <c r="JOT35"/>
      <c r="JOU35"/>
      <c r="JOV35"/>
      <c r="JOW35"/>
      <c r="JOX35"/>
      <c r="JOY35"/>
      <c r="JOZ35"/>
      <c r="JPA35"/>
      <c r="JPB35"/>
      <c r="JPC35"/>
      <c r="JPD35"/>
      <c r="JPE35"/>
      <c r="JPF35"/>
      <c r="JPG35"/>
      <c r="JPH35"/>
      <c r="JPI35"/>
      <c r="JPJ35"/>
      <c r="JPK35"/>
      <c r="JPL35"/>
      <c r="JPM35"/>
      <c r="JPN35"/>
      <c r="JPO35"/>
      <c r="JPP35"/>
      <c r="JPQ35"/>
      <c r="JPR35"/>
      <c r="JPS35"/>
      <c r="JPT35"/>
      <c r="JPU35"/>
      <c r="JPV35"/>
      <c r="JPW35"/>
      <c r="JPX35"/>
      <c r="JPY35"/>
      <c r="JPZ35"/>
      <c r="JQA35"/>
      <c r="JQB35"/>
      <c r="JQC35"/>
      <c r="JQD35"/>
      <c r="JQE35"/>
      <c r="JQF35"/>
      <c r="JQG35"/>
      <c r="JQH35"/>
      <c r="JQI35"/>
      <c r="JQJ35"/>
      <c r="JQK35"/>
      <c r="JQL35"/>
      <c r="JQM35"/>
      <c r="JQN35"/>
      <c r="JQO35"/>
      <c r="JQP35"/>
      <c r="JQQ35"/>
      <c r="JQR35"/>
      <c r="JQS35"/>
      <c r="JQT35"/>
      <c r="JQU35"/>
      <c r="JQV35"/>
      <c r="JQW35"/>
      <c r="JQX35"/>
      <c r="JQY35"/>
      <c r="JQZ35"/>
      <c r="JRA35"/>
      <c r="JRB35"/>
      <c r="JRC35"/>
      <c r="JRD35"/>
      <c r="JRE35"/>
      <c r="JRF35"/>
      <c r="JRG35"/>
      <c r="JRH35"/>
      <c r="JRI35"/>
      <c r="JRJ35"/>
      <c r="JRK35"/>
      <c r="JRL35"/>
      <c r="JRM35"/>
      <c r="JRN35"/>
      <c r="JRO35"/>
      <c r="JRP35"/>
      <c r="JRQ35"/>
      <c r="JRR35"/>
      <c r="JRS35"/>
      <c r="JRT35"/>
      <c r="JRU35"/>
      <c r="JRV35"/>
      <c r="JRW35"/>
      <c r="JRX35"/>
      <c r="JRY35"/>
      <c r="JRZ35"/>
      <c r="JSA35"/>
      <c r="JSB35"/>
      <c r="JSC35"/>
      <c r="JSD35"/>
      <c r="JSE35"/>
      <c r="JSF35"/>
      <c r="JSG35"/>
      <c r="JSH35"/>
      <c r="JSI35"/>
      <c r="JSJ35"/>
      <c r="JSK35"/>
      <c r="JSL35"/>
      <c r="JSM35"/>
      <c r="JSN35"/>
      <c r="JSO35"/>
      <c r="JSP35"/>
      <c r="JSQ35"/>
      <c r="JSR35"/>
      <c r="JSS35"/>
      <c r="JST35"/>
      <c r="JSU35"/>
      <c r="JSV35"/>
      <c r="JSW35"/>
      <c r="JSX35"/>
      <c r="JSY35"/>
      <c r="JSZ35"/>
      <c r="JTA35"/>
      <c r="JTB35"/>
      <c r="JTC35"/>
      <c r="JTD35"/>
      <c r="JTE35"/>
      <c r="JTF35"/>
      <c r="JTG35"/>
      <c r="JTH35"/>
      <c r="JTI35"/>
      <c r="JTJ35"/>
      <c r="JTK35"/>
      <c r="JTL35"/>
      <c r="JTM35"/>
      <c r="JTN35"/>
      <c r="JTO35"/>
      <c r="JTP35"/>
      <c r="JTQ35"/>
      <c r="JTR35"/>
      <c r="JTS35"/>
      <c r="JTT35"/>
      <c r="JTU35"/>
      <c r="JTV35"/>
      <c r="JTW35"/>
      <c r="JTX35"/>
      <c r="JTY35"/>
      <c r="JTZ35"/>
      <c r="JUA35"/>
      <c r="JUB35"/>
      <c r="JUC35"/>
      <c r="JUD35"/>
      <c r="JUE35"/>
      <c r="JUF35"/>
      <c r="JUG35"/>
      <c r="JUH35"/>
      <c r="JUI35"/>
      <c r="JUJ35"/>
      <c r="JUK35"/>
      <c r="JUL35"/>
      <c r="JUM35"/>
      <c r="JUN35"/>
      <c r="JUO35"/>
      <c r="JUP35"/>
      <c r="JUQ35"/>
      <c r="JUR35"/>
      <c r="JUS35"/>
      <c r="JUT35"/>
      <c r="JUU35"/>
      <c r="JUV35"/>
      <c r="JUW35"/>
      <c r="JUX35"/>
      <c r="JUY35"/>
      <c r="JUZ35"/>
      <c r="JVA35"/>
      <c r="JVB35"/>
      <c r="JVC35"/>
      <c r="JVD35"/>
      <c r="JVE35"/>
      <c r="JVF35"/>
      <c r="JVG35"/>
      <c r="JVH35"/>
      <c r="JVI35"/>
      <c r="JVJ35"/>
      <c r="JVK35"/>
      <c r="JVL35"/>
      <c r="JVM35"/>
      <c r="JVN35"/>
      <c r="JVO35"/>
      <c r="JVP35"/>
      <c r="JVQ35"/>
      <c r="JVR35"/>
      <c r="JVS35"/>
      <c r="JVT35"/>
      <c r="JVU35"/>
      <c r="JVV35"/>
      <c r="JVW35"/>
      <c r="JVX35"/>
      <c r="JVY35"/>
      <c r="JVZ35"/>
      <c r="JWA35"/>
      <c r="JWB35"/>
      <c r="JWC35"/>
      <c r="JWD35"/>
      <c r="JWE35"/>
      <c r="JWF35"/>
      <c r="JWG35"/>
      <c r="JWH35"/>
      <c r="JWI35"/>
      <c r="JWJ35"/>
      <c r="JWK35"/>
      <c r="JWL35"/>
      <c r="JWM35"/>
      <c r="JWN35"/>
      <c r="JWO35"/>
      <c r="JWP35"/>
      <c r="JWQ35"/>
      <c r="JWR35"/>
      <c r="JWS35"/>
      <c r="JWT35"/>
      <c r="JWU35"/>
      <c r="JWV35"/>
      <c r="JWW35"/>
      <c r="JWX35"/>
      <c r="JWY35"/>
      <c r="JWZ35"/>
      <c r="JXA35"/>
      <c r="JXB35"/>
      <c r="JXC35"/>
      <c r="JXD35"/>
      <c r="JXE35"/>
      <c r="JXF35"/>
      <c r="JXG35"/>
      <c r="JXH35"/>
      <c r="JXI35"/>
      <c r="JXJ35"/>
      <c r="JXK35"/>
      <c r="JXL35"/>
      <c r="JXM35"/>
      <c r="JXN35"/>
      <c r="JXO35"/>
      <c r="JXP35"/>
      <c r="JXQ35"/>
      <c r="JXR35"/>
      <c r="JXS35"/>
      <c r="JXT35"/>
      <c r="JXU35"/>
      <c r="JXV35"/>
      <c r="JXW35"/>
      <c r="JXX35"/>
      <c r="JXY35"/>
      <c r="JXZ35"/>
      <c r="JYA35"/>
      <c r="JYB35"/>
      <c r="JYC35"/>
      <c r="JYD35"/>
      <c r="JYE35"/>
      <c r="JYF35"/>
      <c r="JYG35"/>
      <c r="JYH35"/>
      <c r="JYI35"/>
      <c r="JYJ35"/>
      <c r="JYK35"/>
      <c r="JYL35"/>
      <c r="JYM35"/>
      <c r="JYN35"/>
      <c r="JYO35"/>
      <c r="JYP35"/>
      <c r="JYQ35"/>
      <c r="JYR35"/>
      <c r="JYS35"/>
      <c r="JYT35"/>
      <c r="JYU35"/>
      <c r="JYV35"/>
      <c r="JYW35"/>
      <c r="JYX35"/>
      <c r="JYY35"/>
      <c r="JYZ35"/>
      <c r="JZA35"/>
      <c r="JZB35"/>
      <c r="JZC35"/>
      <c r="JZD35"/>
      <c r="JZE35"/>
      <c r="JZF35"/>
      <c r="JZG35"/>
      <c r="JZH35"/>
      <c r="JZI35"/>
      <c r="JZJ35"/>
      <c r="JZK35"/>
      <c r="JZL35"/>
      <c r="JZM35"/>
      <c r="JZN35"/>
      <c r="JZO35"/>
      <c r="JZP35"/>
      <c r="JZQ35"/>
      <c r="JZR35"/>
      <c r="JZS35"/>
      <c r="JZT35"/>
      <c r="JZU35"/>
      <c r="JZV35"/>
      <c r="JZW35"/>
      <c r="JZX35"/>
      <c r="JZY35"/>
      <c r="JZZ35"/>
      <c r="KAA35"/>
      <c r="KAB35"/>
      <c r="KAC35"/>
      <c r="KAD35"/>
      <c r="KAE35"/>
      <c r="KAF35"/>
      <c r="KAG35"/>
      <c r="KAH35"/>
      <c r="KAI35"/>
      <c r="KAJ35"/>
      <c r="KAK35"/>
      <c r="KAL35"/>
      <c r="KAM35"/>
      <c r="KAN35"/>
      <c r="KAO35"/>
      <c r="KAP35"/>
      <c r="KAQ35"/>
      <c r="KAR35"/>
      <c r="KAS35"/>
      <c r="KAT35"/>
      <c r="KAU35"/>
      <c r="KAV35"/>
      <c r="KAW35"/>
      <c r="KAX35"/>
      <c r="KAY35"/>
      <c r="KAZ35"/>
      <c r="KBA35"/>
      <c r="KBB35"/>
      <c r="KBC35"/>
      <c r="KBD35"/>
      <c r="KBE35"/>
      <c r="KBF35"/>
      <c r="KBG35"/>
      <c r="KBH35"/>
      <c r="KBI35"/>
      <c r="KBJ35"/>
      <c r="KBK35"/>
      <c r="KBL35"/>
      <c r="KBM35"/>
      <c r="KBN35"/>
      <c r="KBO35"/>
      <c r="KBP35"/>
      <c r="KBQ35"/>
      <c r="KBR35"/>
      <c r="KBS35"/>
      <c r="KBT35"/>
      <c r="KBU35"/>
      <c r="KBV35"/>
      <c r="KBW35"/>
      <c r="KBX35"/>
      <c r="KBY35"/>
      <c r="KBZ35"/>
      <c r="KCA35"/>
      <c r="KCB35"/>
      <c r="KCC35"/>
      <c r="KCD35"/>
      <c r="KCE35"/>
      <c r="KCF35"/>
      <c r="KCG35"/>
      <c r="KCH35"/>
      <c r="KCI35"/>
      <c r="KCJ35"/>
      <c r="KCK35"/>
      <c r="KCL35"/>
      <c r="KCM35"/>
      <c r="KCN35"/>
      <c r="KCO35"/>
      <c r="KCP35"/>
      <c r="KCQ35"/>
      <c r="KCR35"/>
      <c r="KCS35"/>
      <c r="KCT35"/>
      <c r="KCU35"/>
      <c r="KCV35"/>
      <c r="KCW35"/>
      <c r="KCX35"/>
      <c r="KCY35"/>
      <c r="KCZ35"/>
      <c r="KDA35"/>
      <c r="KDB35"/>
      <c r="KDC35"/>
      <c r="KDD35"/>
      <c r="KDE35"/>
      <c r="KDF35"/>
      <c r="KDG35"/>
      <c r="KDH35"/>
      <c r="KDI35"/>
      <c r="KDJ35"/>
      <c r="KDK35"/>
      <c r="KDL35"/>
      <c r="KDM35"/>
      <c r="KDN35"/>
      <c r="KDO35"/>
      <c r="KDP35"/>
      <c r="KDQ35"/>
      <c r="KDR35"/>
      <c r="KDS35"/>
      <c r="KDT35"/>
      <c r="KDU35"/>
      <c r="KDV35"/>
      <c r="KDW35"/>
      <c r="KDX35"/>
      <c r="KDY35"/>
      <c r="KDZ35"/>
      <c r="KEA35"/>
      <c r="KEB35"/>
      <c r="KEC35"/>
      <c r="KED35"/>
      <c r="KEE35"/>
      <c r="KEF35"/>
      <c r="KEG35"/>
      <c r="KEH35"/>
      <c r="KEI35"/>
      <c r="KEJ35"/>
      <c r="KEK35"/>
      <c r="KEL35"/>
      <c r="KEM35"/>
      <c r="KEN35"/>
      <c r="KEO35"/>
      <c r="KEP35"/>
      <c r="KEQ35"/>
      <c r="KER35"/>
      <c r="KES35"/>
      <c r="KET35"/>
      <c r="KEU35"/>
      <c r="KEV35"/>
      <c r="KEW35"/>
      <c r="KEX35"/>
      <c r="KEY35"/>
      <c r="KEZ35"/>
      <c r="KFA35"/>
      <c r="KFB35"/>
      <c r="KFC35"/>
      <c r="KFD35"/>
      <c r="KFE35"/>
      <c r="KFF35"/>
      <c r="KFG35"/>
      <c r="KFH35"/>
      <c r="KFI35"/>
      <c r="KFJ35"/>
      <c r="KFK35"/>
      <c r="KFL35"/>
      <c r="KFM35"/>
      <c r="KFN35"/>
      <c r="KFO35"/>
      <c r="KFP35"/>
      <c r="KFQ35"/>
      <c r="KFR35"/>
      <c r="KFS35"/>
      <c r="KFT35"/>
      <c r="KFU35"/>
      <c r="KFV35"/>
      <c r="KFW35"/>
      <c r="KFX35"/>
      <c r="KFY35"/>
      <c r="KFZ35"/>
      <c r="KGA35"/>
      <c r="KGB35"/>
      <c r="KGC35"/>
      <c r="KGD35"/>
      <c r="KGE35"/>
      <c r="KGF35"/>
      <c r="KGG35"/>
      <c r="KGH35"/>
      <c r="KGI35"/>
      <c r="KGJ35"/>
      <c r="KGK35"/>
      <c r="KGL35"/>
      <c r="KGM35"/>
      <c r="KGN35"/>
      <c r="KGO35"/>
      <c r="KGP35"/>
      <c r="KGQ35"/>
      <c r="KGR35"/>
      <c r="KGS35"/>
      <c r="KGT35"/>
      <c r="KGU35"/>
      <c r="KGV35"/>
      <c r="KGW35"/>
      <c r="KGX35"/>
      <c r="KGY35"/>
      <c r="KGZ35"/>
      <c r="KHA35"/>
      <c r="KHB35"/>
      <c r="KHC35"/>
      <c r="KHD35"/>
      <c r="KHE35"/>
      <c r="KHF35"/>
      <c r="KHG35"/>
      <c r="KHH35"/>
      <c r="KHI35"/>
      <c r="KHJ35"/>
      <c r="KHK35"/>
      <c r="KHL35"/>
      <c r="KHM35"/>
      <c r="KHN35"/>
      <c r="KHO35"/>
      <c r="KHP35"/>
      <c r="KHQ35"/>
      <c r="KHR35"/>
      <c r="KHS35"/>
      <c r="KHT35"/>
      <c r="KHU35"/>
      <c r="KHV35"/>
      <c r="KHW35"/>
      <c r="KHX35"/>
      <c r="KHY35"/>
      <c r="KHZ35"/>
      <c r="KIA35"/>
      <c r="KIB35"/>
      <c r="KIC35"/>
      <c r="KID35"/>
      <c r="KIE35"/>
      <c r="KIF35"/>
      <c r="KIG35"/>
      <c r="KIH35"/>
      <c r="KII35"/>
      <c r="KIJ35"/>
      <c r="KIK35"/>
      <c r="KIL35"/>
      <c r="KIM35"/>
      <c r="KIN35"/>
      <c r="KIO35"/>
      <c r="KIP35"/>
      <c r="KIQ35"/>
      <c r="KIR35"/>
      <c r="KIS35"/>
      <c r="KIT35"/>
      <c r="KIU35"/>
      <c r="KIV35"/>
      <c r="KIW35"/>
      <c r="KIX35"/>
      <c r="KIY35"/>
      <c r="KIZ35"/>
      <c r="KJA35"/>
      <c r="KJB35"/>
      <c r="KJC35"/>
      <c r="KJD35"/>
      <c r="KJE35"/>
      <c r="KJF35"/>
      <c r="KJG35"/>
      <c r="KJH35"/>
      <c r="KJI35"/>
      <c r="KJJ35"/>
      <c r="KJK35"/>
      <c r="KJL35"/>
      <c r="KJM35"/>
      <c r="KJN35"/>
      <c r="KJO35"/>
      <c r="KJP35"/>
      <c r="KJQ35"/>
      <c r="KJR35"/>
      <c r="KJS35"/>
      <c r="KJT35"/>
      <c r="KJU35"/>
      <c r="KJV35"/>
      <c r="KJW35"/>
      <c r="KJX35"/>
      <c r="KJY35"/>
      <c r="KJZ35"/>
      <c r="KKA35"/>
      <c r="KKB35"/>
      <c r="KKC35"/>
      <c r="KKD35"/>
      <c r="KKE35"/>
      <c r="KKF35"/>
      <c r="KKG35"/>
      <c r="KKH35"/>
      <c r="KKI35"/>
      <c r="KKJ35"/>
      <c r="KKK35"/>
      <c r="KKL35"/>
      <c r="KKM35"/>
      <c r="KKN35"/>
      <c r="KKO35"/>
      <c r="KKP35"/>
      <c r="KKQ35"/>
      <c r="KKR35"/>
      <c r="KKS35"/>
      <c r="KKT35"/>
      <c r="KKU35"/>
      <c r="KKV35"/>
      <c r="KKW35"/>
      <c r="KKX35"/>
      <c r="KKY35"/>
      <c r="KKZ35"/>
      <c r="KLA35"/>
      <c r="KLB35"/>
      <c r="KLC35"/>
      <c r="KLD35"/>
      <c r="KLE35"/>
      <c r="KLF35"/>
      <c r="KLG35"/>
      <c r="KLH35"/>
      <c r="KLI35"/>
      <c r="KLJ35"/>
      <c r="KLK35"/>
      <c r="KLL35"/>
      <c r="KLM35"/>
      <c r="KLN35"/>
      <c r="KLO35"/>
      <c r="KLP35"/>
      <c r="KLQ35"/>
      <c r="KLR35"/>
      <c r="KLS35"/>
      <c r="KLT35"/>
      <c r="KLU35"/>
      <c r="KLV35"/>
      <c r="KLW35"/>
      <c r="KLX35"/>
      <c r="KLY35"/>
      <c r="KLZ35"/>
      <c r="KMA35"/>
      <c r="KMB35"/>
      <c r="KMC35"/>
      <c r="KMD35"/>
      <c r="KME35"/>
      <c r="KMF35"/>
      <c r="KMG35"/>
      <c r="KMH35"/>
      <c r="KMI35"/>
      <c r="KMJ35"/>
      <c r="KMK35"/>
      <c r="KML35"/>
      <c r="KMM35"/>
      <c r="KMN35"/>
      <c r="KMO35"/>
      <c r="KMP35"/>
      <c r="KMQ35"/>
      <c r="KMR35"/>
      <c r="KMS35"/>
      <c r="KMT35"/>
      <c r="KMU35"/>
      <c r="KMV35"/>
      <c r="KMW35"/>
      <c r="KMX35"/>
      <c r="KMY35"/>
      <c r="KMZ35"/>
      <c r="KNA35"/>
      <c r="KNB35"/>
      <c r="KNC35"/>
      <c r="KND35"/>
      <c r="KNE35"/>
      <c r="KNF35"/>
      <c r="KNG35"/>
      <c r="KNH35"/>
      <c r="KNI35"/>
      <c r="KNJ35"/>
      <c r="KNK35"/>
      <c r="KNL35"/>
      <c r="KNM35"/>
      <c r="KNN35"/>
      <c r="KNO35"/>
      <c r="KNP35"/>
      <c r="KNQ35"/>
      <c r="KNR35"/>
      <c r="KNS35"/>
      <c r="KNT35"/>
      <c r="KNU35"/>
      <c r="KNV35"/>
      <c r="KNW35"/>
      <c r="KNX35"/>
      <c r="KNY35"/>
      <c r="KNZ35"/>
      <c r="KOA35"/>
      <c r="KOB35"/>
      <c r="KOC35"/>
      <c r="KOD35"/>
      <c r="KOE35"/>
      <c r="KOF35"/>
      <c r="KOG35"/>
      <c r="KOH35"/>
      <c r="KOI35"/>
      <c r="KOJ35"/>
      <c r="KOK35"/>
      <c r="KOL35"/>
      <c r="KOM35"/>
      <c r="KON35"/>
      <c r="KOO35"/>
      <c r="KOP35"/>
      <c r="KOQ35"/>
      <c r="KOR35"/>
      <c r="KOS35"/>
      <c r="KOT35"/>
      <c r="KOU35"/>
      <c r="KOV35"/>
      <c r="KOW35"/>
      <c r="KOX35"/>
      <c r="KOY35"/>
      <c r="KOZ35"/>
      <c r="KPA35"/>
      <c r="KPB35"/>
      <c r="KPC35"/>
      <c r="KPD35"/>
      <c r="KPE35"/>
      <c r="KPF35"/>
      <c r="KPG35"/>
      <c r="KPH35"/>
      <c r="KPI35"/>
      <c r="KPJ35"/>
      <c r="KPK35"/>
      <c r="KPL35"/>
      <c r="KPM35"/>
      <c r="KPN35"/>
      <c r="KPO35"/>
      <c r="KPP35"/>
      <c r="KPQ35"/>
      <c r="KPR35"/>
      <c r="KPS35"/>
      <c r="KPT35"/>
      <c r="KPU35"/>
      <c r="KPV35"/>
      <c r="KPW35"/>
      <c r="KPX35"/>
      <c r="KPY35"/>
      <c r="KPZ35"/>
      <c r="KQA35"/>
      <c r="KQB35"/>
      <c r="KQC35"/>
      <c r="KQD35"/>
      <c r="KQE35"/>
      <c r="KQF35"/>
      <c r="KQG35"/>
      <c r="KQH35"/>
      <c r="KQI35"/>
      <c r="KQJ35"/>
      <c r="KQK35"/>
      <c r="KQL35"/>
      <c r="KQM35"/>
      <c r="KQN35"/>
      <c r="KQO35"/>
      <c r="KQP35"/>
      <c r="KQQ35"/>
      <c r="KQR35"/>
      <c r="KQS35"/>
      <c r="KQT35"/>
      <c r="KQU35"/>
      <c r="KQV35"/>
      <c r="KQW35"/>
      <c r="KQX35"/>
      <c r="KQY35"/>
      <c r="KQZ35"/>
      <c r="KRA35"/>
      <c r="KRB35"/>
      <c r="KRC35"/>
      <c r="KRD35"/>
      <c r="KRE35"/>
      <c r="KRF35"/>
      <c r="KRG35"/>
      <c r="KRH35"/>
      <c r="KRI35"/>
      <c r="KRJ35"/>
      <c r="KRK35"/>
      <c r="KRL35"/>
      <c r="KRM35"/>
      <c r="KRN35"/>
      <c r="KRO35"/>
      <c r="KRP35"/>
      <c r="KRQ35"/>
      <c r="KRR35"/>
      <c r="KRS35"/>
      <c r="KRT35"/>
      <c r="KRU35"/>
      <c r="KRV35"/>
      <c r="KRW35"/>
      <c r="KRX35"/>
      <c r="KRY35"/>
      <c r="KRZ35"/>
      <c r="KSA35"/>
      <c r="KSB35"/>
      <c r="KSC35"/>
      <c r="KSD35"/>
      <c r="KSE35"/>
      <c r="KSF35"/>
      <c r="KSG35"/>
      <c r="KSH35"/>
      <c r="KSI35"/>
      <c r="KSJ35"/>
      <c r="KSK35"/>
      <c r="KSL35"/>
      <c r="KSM35"/>
      <c r="KSN35"/>
      <c r="KSO35"/>
      <c r="KSP35"/>
      <c r="KSQ35"/>
      <c r="KSR35"/>
      <c r="KSS35"/>
      <c r="KST35"/>
      <c r="KSU35"/>
      <c r="KSV35"/>
      <c r="KSW35"/>
      <c r="KSX35"/>
      <c r="KSY35"/>
      <c r="KSZ35"/>
      <c r="KTA35"/>
      <c r="KTB35"/>
      <c r="KTC35"/>
      <c r="KTD35"/>
      <c r="KTE35"/>
      <c r="KTF35"/>
      <c r="KTG35"/>
      <c r="KTH35"/>
      <c r="KTI35"/>
      <c r="KTJ35"/>
      <c r="KTK35"/>
      <c r="KTL35"/>
      <c r="KTM35"/>
      <c r="KTN35"/>
      <c r="KTO35"/>
      <c r="KTP35"/>
      <c r="KTQ35"/>
      <c r="KTR35"/>
      <c r="KTS35"/>
      <c r="KTT35"/>
      <c r="KTU35"/>
      <c r="KTV35"/>
      <c r="KTW35"/>
      <c r="KTX35"/>
      <c r="KTY35"/>
      <c r="KTZ35"/>
      <c r="KUA35"/>
      <c r="KUB35"/>
      <c r="KUC35"/>
      <c r="KUD35"/>
      <c r="KUE35"/>
      <c r="KUF35"/>
      <c r="KUG35"/>
      <c r="KUH35"/>
      <c r="KUI35"/>
      <c r="KUJ35"/>
      <c r="KUK35"/>
      <c r="KUL35"/>
      <c r="KUM35"/>
      <c r="KUN35"/>
      <c r="KUO35"/>
      <c r="KUP35"/>
      <c r="KUQ35"/>
      <c r="KUR35"/>
      <c r="KUS35"/>
      <c r="KUT35"/>
      <c r="KUU35"/>
      <c r="KUV35"/>
      <c r="KUW35"/>
      <c r="KUX35"/>
      <c r="KUY35"/>
      <c r="KUZ35"/>
      <c r="KVA35"/>
      <c r="KVB35"/>
      <c r="KVC35"/>
      <c r="KVD35"/>
      <c r="KVE35"/>
      <c r="KVF35"/>
      <c r="KVG35"/>
      <c r="KVH35"/>
      <c r="KVI35"/>
      <c r="KVJ35"/>
      <c r="KVK35"/>
      <c r="KVL35"/>
      <c r="KVM35"/>
      <c r="KVN35"/>
      <c r="KVO35"/>
      <c r="KVP35"/>
      <c r="KVQ35"/>
      <c r="KVR35"/>
      <c r="KVS35"/>
      <c r="KVT35"/>
      <c r="KVU35"/>
      <c r="KVV35"/>
      <c r="KVW35"/>
      <c r="KVX35"/>
      <c r="KVY35"/>
      <c r="KVZ35"/>
      <c r="KWA35"/>
      <c r="KWB35"/>
      <c r="KWC35"/>
      <c r="KWD35"/>
      <c r="KWE35"/>
      <c r="KWF35"/>
      <c r="KWG35"/>
      <c r="KWH35"/>
      <c r="KWI35"/>
      <c r="KWJ35"/>
      <c r="KWK35"/>
      <c r="KWL35"/>
      <c r="KWM35"/>
      <c r="KWN35"/>
      <c r="KWO35"/>
      <c r="KWP35"/>
      <c r="KWQ35"/>
      <c r="KWR35"/>
      <c r="KWS35"/>
      <c r="KWT35"/>
      <c r="KWU35"/>
      <c r="KWV35"/>
      <c r="KWW35"/>
      <c r="KWX35"/>
      <c r="KWY35"/>
      <c r="KWZ35"/>
      <c r="KXA35"/>
      <c r="KXB35"/>
      <c r="KXC35"/>
      <c r="KXD35"/>
      <c r="KXE35"/>
      <c r="KXF35"/>
      <c r="KXG35"/>
      <c r="KXH35"/>
      <c r="KXI35"/>
      <c r="KXJ35"/>
      <c r="KXK35"/>
      <c r="KXL35"/>
      <c r="KXM35"/>
      <c r="KXN35"/>
      <c r="KXO35"/>
      <c r="KXP35"/>
      <c r="KXQ35"/>
      <c r="KXR35"/>
      <c r="KXS35"/>
      <c r="KXT35"/>
      <c r="KXU35"/>
      <c r="KXV35"/>
      <c r="KXW35"/>
      <c r="KXX35"/>
      <c r="KXY35"/>
      <c r="KXZ35"/>
      <c r="KYA35"/>
      <c r="KYB35"/>
      <c r="KYC35"/>
      <c r="KYD35"/>
      <c r="KYE35"/>
      <c r="KYF35"/>
      <c r="KYG35"/>
      <c r="KYH35"/>
      <c r="KYI35"/>
      <c r="KYJ35"/>
      <c r="KYK35"/>
      <c r="KYL35"/>
      <c r="KYM35"/>
      <c r="KYN35"/>
      <c r="KYO35"/>
      <c r="KYP35"/>
      <c r="KYQ35"/>
      <c r="KYR35"/>
      <c r="KYS35"/>
      <c r="KYT35"/>
      <c r="KYU35"/>
      <c r="KYV35"/>
      <c r="KYW35"/>
      <c r="KYX35"/>
      <c r="KYY35"/>
      <c r="KYZ35"/>
      <c r="KZA35"/>
      <c r="KZB35"/>
      <c r="KZC35"/>
      <c r="KZD35"/>
      <c r="KZE35"/>
      <c r="KZF35"/>
      <c r="KZG35"/>
      <c r="KZH35"/>
      <c r="KZI35"/>
      <c r="KZJ35"/>
      <c r="KZK35"/>
      <c r="KZL35"/>
      <c r="KZM35"/>
      <c r="KZN35"/>
      <c r="KZO35"/>
      <c r="KZP35"/>
      <c r="KZQ35"/>
      <c r="KZR35"/>
      <c r="KZS35"/>
      <c r="KZT35"/>
      <c r="KZU35"/>
      <c r="KZV35"/>
      <c r="KZW35"/>
      <c r="KZX35"/>
      <c r="KZY35"/>
      <c r="KZZ35"/>
      <c r="LAA35"/>
      <c r="LAB35"/>
      <c r="LAC35"/>
      <c r="LAD35"/>
      <c r="LAE35"/>
      <c r="LAF35"/>
      <c r="LAG35"/>
      <c r="LAH35"/>
      <c r="LAI35"/>
      <c r="LAJ35"/>
      <c r="LAK35"/>
      <c r="LAL35"/>
      <c r="LAM35"/>
      <c r="LAN35"/>
      <c r="LAO35"/>
      <c r="LAP35"/>
      <c r="LAQ35"/>
      <c r="LAR35"/>
      <c r="LAS35"/>
      <c r="LAT35"/>
      <c r="LAU35"/>
      <c r="LAV35"/>
      <c r="LAW35"/>
      <c r="LAX35"/>
      <c r="LAY35"/>
      <c r="LAZ35"/>
      <c r="LBA35"/>
      <c r="LBB35"/>
      <c r="LBC35"/>
      <c r="LBD35"/>
      <c r="LBE35"/>
      <c r="LBF35"/>
      <c r="LBG35"/>
      <c r="LBH35"/>
      <c r="LBI35"/>
      <c r="LBJ35"/>
      <c r="LBK35"/>
      <c r="LBL35"/>
      <c r="LBM35"/>
      <c r="LBN35"/>
      <c r="LBO35"/>
      <c r="LBP35"/>
      <c r="LBQ35"/>
      <c r="LBR35"/>
      <c r="LBS35"/>
      <c r="LBT35"/>
      <c r="LBU35"/>
      <c r="LBV35"/>
      <c r="LBW35"/>
      <c r="LBX35"/>
      <c r="LBY35"/>
      <c r="LBZ35"/>
      <c r="LCA35"/>
      <c r="LCB35"/>
      <c r="LCC35"/>
      <c r="LCD35"/>
      <c r="LCE35"/>
      <c r="LCF35"/>
      <c r="LCG35"/>
      <c r="LCH35"/>
      <c r="LCI35"/>
      <c r="LCJ35"/>
      <c r="LCK35"/>
      <c r="LCL35"/>
      <c r="LCM35"/>
      <c r="LCN35"/>
      <c r="LCO35"/>
      <c r="LCP35"/>
      <c r="LCQ35"/>
      <c r="LCR35"/>
      <c r="LCS35"/>
      <c r="LCT35"/>
      <c r="LCU35"/>
      <c r="LCV35"/>
      <c r="LCW35"/>
      <c r="LCX35"/>
      <c r="LCY35"/>
      <c r="LCZ35"/>
      <c r="LDA35"/>
      <c r="LDB35"/>
      <c r="LDC35"/>
      <c r="LDD35"/>
      <c r="LDE35"/>
      <c r="LDF35"/>
      <c r="LDG35"/>
      <c r="LDH35"/>
      <c r="LDI35"/>
      <c r="LDJ35"/>
      <c r="LDK35"/>
      <c r="LDL35"/>
      <c r="LDM35"/>
      <c r="LDN35"/>
      <c r="LDO35"/>
      <c r="LDP35"/>
      <c r="LDQ35"/>
      <c r="LDR35"/>
      <c r="LDS35"/>
      <c r="LDT35"/>
      <c r="LDU35"/>
      <c r="LDV35"/>
      <c r="LDW35"/>
      <c r="LDX35"/>
      <c r="LDY35"/>
      <c r="LDZ35"/>
      <c r="LEA35"/>
      <c r="LEB35"/>
      <c r="LEC35"/>
      <c r="LED35"/>
      <c r="LEE35"/>
      <c r="LEF35"/>
      <c r="LEG35"/>
      <c r="LEH35"/>
      <c r="LEI35"/>
      <c r="LEJ35"/>
      <c r="LEK35"/>
      <c r="LEL35"/>
      <c r="LEM35"/>
      <c r="LEN35"/>
      <c r="LEO35"/>
      <c r="LEP35"/>
      <c r="LEQ35"/>
      <c r="LER35"/>
      <c r="LES35"/>
      <c r="LET35"/>
      <c r="LEU35"/>
      <c r="LEV35"/>
      <c r="LEW35"/>
      <c r="LEX35"/>
      <c r="LEY35"/>
      <c r="LEZ35"/>
      <c r="LFA35"/>
      <c r="LFB35"/>
      <c r="LFC35"/>
      <c r="LFD35"/>
      <c r="LFE35"/>
      <c r="LFF35"/>
      <c r="LFG35"/>
      <c r="LFH35"/>
      <c r="LFI35"/>
      <c r="LFJ35"/>
      <c r="LFK35"/>
      <c r="LFL35"/>
      <c r="LFM35"/>
      <c r="LFN35"/>
      <c r="LFO35"/>
      <c r="LFP35"/>
      <c r="LFQ35"/>
      <c r="LFR35"/>
      <c r="LFS35"/>
      <c r="LFT35"/>
      <c r="LFU35"/>
      <c r="LFV35"/>
      <c r="LFW35"/>
      <c r="LFX35"/>
      <c r="LFY35"/>
      <c r="LFZ35"/>
      <c r="LGA35"/>
      <c r="LGB35"/>
      <c r="LGC35"/>
      <c r="LGD35"/>
      <c r="LGE35"/>
      <c r="LGF35"/>
      <c r="LGG35"/>
      <c r="LGH35"/>
      <c r="LGI35"/>
      <c r="LGJ35"/>
      <c r="LGK35"/>
      <c r="LGL35"/>
      <c r="LGM35"/>
      <c r="LGN35"/>
      <c r="LGO35"/>
      <c r="LGP35"/>
      <c r="LGQ35"/>
      <c r="LGR35"/>
      <c r="LGS35"/>
      <c r="LGT35"/>
      <c r="LGU35"/>
      <c r="LGV35"/>
      <c r="LGW35"/>
      <c r="LGX35"/>
      <c r="LGY35"/>
      <c r="LGZ35"/>
      <c r="LHA35"/>
      <c r="LHB35"/>
      <c r="LHC35"/>
      <c r="LHD35"/>
      <c r="LHE35"/>
      <c r="LHF35"/>
      <c r="LHG35"/>
      <c r="LHH35"/>
      <c r="LHI35"/>
      <c r="LHJ35"/>
      <c r="LHK35"/>
      <c r="LHL35"/>
      <c r="LHM35"/>
      <c r="LHN35"/>
      <c r="LHO35"/>
      <c r="LHP35"/>
      <c r="LHQ35"/>
      <c r="LHR35"/>
      <c r="LHS35"/>
      <c r="LHT35"/>
      <c r="LHU35"/>
      <c r="LHV35"/>
      <c r="LHW35"/>
      <c r="LHX35"/>
      <c r="LHY35"/>
      <c r="LHZ35"/>
      <c r="LIA35"/>
      <c r="LIB35"/>
      <c r="LIC35"/>
      <c r="LID35"/>
      <c r="LIE35"/>
      <c r="LIF35"/>
      <c r="LIG35"/>
      <c r="LIH35"/>
      <c r="LII35"/>
      <c r="LIJ35"/>
      <c r="LIK35"/>
      <c r="LIL35"/>
      <c r="LIM35"/>
      <c r="LIN35"/>
      <c r="LIO35"/>
      <c r="LIP35"/>
      <c r="LIQ35"/>
      <c r="LIR35"/>
      <c r="LIS35"/>
      <c r="LIT35"/>
      <c r="LIU35"/>
      <c r="LIV35"/>
      <c r="LIW35"/>
      <c r="LIX35"/>
      <c r="LIY35"/>
      <c r="LIZ35"/>
      <c r="LJA35"/>
      <c r="LJB35"/>
      <c r="LJC35"/>
      <c r="LJD35"/>
      <c r="LJE35"/>
      <c r="LJF35"/>
      <c r="LJG35"/>
      <c r="LJH35"/>
      <c r="LJI35"/>
      <c r="LJJ35"/>
      <c r="LJK35"/>
      <c r="LJL35"/>
      <c r="LJM35"/>
      <c r="LJN35"/>
      <c r="LJO35"/>
      <c r="LJP35"/>
      <c r="LJQ35"/>
      <c r="LJR35"/>
      <c r="LJS35"/>
      <c r="LJT35"/>
      <c r="LJU35"/>
      <c r="LJV35"/>
      <c r="LJW35"/>
      <c r="LJX35"/>
      <c r="LJY35"/>
      <c r="LJZ35"/>
      <c r="LKA35"/>
      <c r="LKB35"/>
      <c r="LKC35"/>
      <c r="LKD35"/>
      <c r="LKE35"/>
      <c r="LKF35"/>
      <c r="LKG35"/>
      <c r="LKH35"/>
      <c r="LKI35"/>
      <c r="LKJ35"/>
      <c r="LKK35"/>
      <c r="LKL35"/>
      <c r="LKM35"/>
      <c r="LKN35"/>
      <c r="LKO35"/>
      <c r="LKP35"/>
      <c r="LKQ35"/>
      <c r="LKR35"/>
      <c r="LKS35"/>
      <c r="LKT35"/>
      <c r="LKU35"/>
      <c r="LKV35"/>
      <c r="LKW35"/>
      <c r="LKX35"/>
      <c r="LKY35"/>
      <c r="LKZ35"/>
      <c r="LLA35"/>
      <c r="LLB35"/>
      <c r="LLC35"/>
      <c r="LLD35"/>
      <c r="LLE35"/>
      <c r="LLF35"/>
      <c r="LLG35"/>
      <c r="LLH35"/>
      <c r="LLI35"/>
      <c r="LLJ35"/>
      <c r="LLK35"/>
      <c r="LLL35"/>
      <c r="LLM35"/>
      <c r="LLN35"/>
      <c r="LLO35"/>
      <c r="LLP35"/>
      <c r="LLQ35"/>
      <c r="LLR35"/>
      <c r="LLS35"/>
      <c r="LLT35"/>
      <c r="LLU35"/>
      <c r="LLV35"/>
      <c r="LLW35"/>
      <c r="LLX35"/>
      <c r="LLY35"/>
      <c r="LLZ35"/>
      <c r="LMA35"/>
      <c r="LMB35"/>
      <c r="LMC35"/>
      <c r="LMD35"/>
      <c r="LME35"/>
      <c r="LMF35"/>
      <c r="LMG35"/>
      <c r="LMH35"/>
      <c r="LMI35"/>
      <c r="LMJ35"/>
      <c r="LMK35"/>
      <c r="LML35"/>
      <c r="LMM35"/>
      <c r="LMN35"/>
      <c r="LMO35"/>
      <c r="LMP35"/>
      <c r="LMQ35"/>
      <c r="LMR35"/>
      <c r="LMS35"/>
      <c r="LMT35"/>
      <c r="LMU35"/>
      <c r="LMV35"/>
      <c r="LMW35"/>
      <c r="LMX35"/>
      <c r="LMY35"/>
      <c r="LMZ35"/>
      <c r="LNA35"/>
      <c r="LNB35"/>
      <c r="LNC35"/>
      <c r="LND35"/>
      <c r="LNE35"/>
      <c r="LNF35"/>
      <c r="LNG35"/>
      <c r="LNH35"/>
      <c r="LNI35"/>
      <c r="LNJ35"/>
      <c r="LNK35"/>
      <c r="LNL35"/>
      <c r="LNM35"/>
      <c r="LNN35"/>
      <c r="LNO35"/>
      <c r="LNP35"/>
      <c r="LNQ35"/>
      <c r="LNR35"/>
      <c r="LNS35"/>
      <c r="LNT35"/>
      <c r="LNU35"/>
      <c r="LNV35"/>
      <c r="LNW35"/>
      <c r="LNX35"/>
      <c r="LNY35"/>
      <c r="LNZ35"/>
      <c r="LOA35"/>
      <c r="LOB35"/>
      <c r="LOC35"/>
      <c r="LOD35"/>
      <c r="LOE35"/>
      <c r="LOF35"/>
      <c r="LOG35"/>
      <c r="LOH35"/>
      <c r="LOI35"/>
      <c r="LOJ35"/>
      <c r="LOK35"/>
      <c r="LOL35"/>
      <c r="LOM35"/>
      <c r="LON35"/>
      <c r="LOO35"/>
      <c r="LOP35"/>
      <c r="LOQ35"/>
      <c r="LOR35"/>
      <c r="LOS35"/>
      <c r="LOT35"/>
      <c r="LOU35"/>
      <c r="LOV35"/>
      <c r="LOW35"/>
      <c r="LOX35"/>
      <c r="LOY35"/>
      <c r="LOZ35"/>
      <c r="LPA35"/>
      <c r="LPB35"/>
      <c r="LPC35"/>
      <c r="LPD35"/>
      <c r="LPE35"/>
      <c r="LPF35"/>
      <c r="LPG35"/>
      <c r="LPH35"/>
      <c r="LPI35"/>
      <c r="LPJ35"/>
      <c r="LPK35"/>
      <c r="LPL35"/>
      <c r="LPM35"/>
      <c r="LPN35"/>
      <c r="LPO35"/>
      <c r="LPP35"/>
      <c r="LPQ35"/>
      <c r="LPR35"/>
      <c r="LPS35"/>
      <c r="LPT35"/>
      <c r="LPU35"/>
      <c r="LPV35"/>
      <c r="LPW35"/>
      <c r="LPX35"/>
      <c r="LPY35"/>
      <c r="LPZ35"/>
      <c r="LQA35"/>
      <c r="LQB35"/>
      <c r="LQC35"/>
      <c r="LQD35"/>
      <c r="LQE35"/>
      <c r="LQF35"/>
      <c r="LQG35"/>
      <c r="LQH35"/>
      <c r="LQI35"/>
      <c r="LQJ35"/>
      <c r="LQK35"/>
      <c r="LQL35"/>
      <c r="LQM35"/>
      <c r="LQN35"/>
      <c r="LQO35"/>
      <c r="LQP35"/>
      <c r="LQQ35"/>
      <c r="LQR35"/>
      <c r="LQS35"/>
      <c r="LQT35"/>
      <c r="LQU35"/>
      <c r="LQV35"/>
      <c r="LQW35"/>
      <c r="LQX35"/>
      <c r="LQY35"/>
      <c r="LQZ35"/>
      <c r="LRA35"/>
      <c r="LRB35"/>
      <c r="LRC35"/>
      <c r="LRD35"/>
      <c r="LRE35"/>
      <c r="LRF35"/>
      <c r="LRG35"/>
      <c r="LRH35"/>
      <c r="LRI35"/>
      <c r="LRJ35"/>
      <c r="LRK35"/>
      <c r="LRL35"/>
      <c r="LRM35"/>
      <c r="LRN35"/>
      <c r="LRO35"/>
      <c r="LRP35"/>
      <c r="LRQ35"/>
      <c r="LRR35"/>
      <c r="LRS35"/>
      <c r="LRT35"/>
      <c r="LRU35"/>
      <c r="LRV35"/>
      <c r="LRW35"/>
      <c r="LRX35"/>
      <c r="LRY35"/>
      <c r="LRZ35"/>
      <c r="LSA35"/>
      <c r="LSB35"/>
      <c r="LSC35"/>
      <c r="LSD35"/>
      <c r="LSE35"/>
      <c r="LSF35"/>
      <c r="LSG35"/>
      <c r="LSH35"/>
      <c r="LSI35"/>
      <c r="LSJ35"/>
      <c r="LSK35"/>
      <c r="LSL35"/>
      <c r="LSM35"/>
      <c r="LSN35"/>
      <c r="LSO35"/>
      <c r="LSP35"/>
      <c r="LSQ35"/>
      <c r="LSR35"/>
      <c r="LSS35"/>
      <c r="LST35"/>
      <c r="LSU35"/>
      <c r="LSV35"/>
      <c r="LSW35"/>
      <c r="LSX35"/>
      <c r="LSY35"/>
      <c r="LSZ35"/>
      <c r="LTA35"/>
      <c r="LTB35"/>
      <c r="LTC35"/>
      <c r="LTD35"/>
      <c r="LTE35"/>
      <c r="LTF35"/>
      <c r="LTG35"/>
      <c r="LTH35"/>
      <c r="LTI35"/>
      <c r="LTJ35"/>
      <c r="LTK35"/>
      <c r="LTL35"/>
      <c r="LTM35"/>
      <c r="LTN35"/>
      <c r="LTO35"/>
      <c r="LTP35"/>
      <c r="LTQ35"/>
      <c r="LTR35"/>
      <c r="LTS35"/>
      <c r="LTT35"/>
      <c r="LTU35"/>
      <c r="LTV35"/>
      <c r="LTW35"/>
      <c r="LTX35"/>
      <c r="LTY35"/>
      <c r="LTZ35"/>
      <c r="LUA35"/>
      <c r="LUB35"/>
      <c r="LUC35"/>
      <c r="LUD35"/>
      <c r="LUE35"/>
      <c r="LUF35"/>
      <c r="LUG35"/>
      <c r="LUH35"/>
      <c r="LUI35"/>
      <c r="LUJ35"/>
      <c r="LUK35"/>
      <c r="LUL35"/>
      <c r="LUM35"/>
      <c r="LUN35"/>
      <c r="LUO35"/>
      <c r="LUP35"/>
      <c r="LUQ35"/>
      <c r="LUR35"/>
      <c r="LUS35"/>
      <c r="LUT35"/>
      <c r="LUU35"/>
      <c r="LUV35"/>
      <c r="LUW35"/>
      <c r="LUX35"/>
      <c r="LUY35"/>
      <c r="LUZ35"/>
      <c r="LVA35"/>
      <c r="LVB35"/>
      <c r="LVC35"/>
      <c r="LVD35"/>
      <c r="LVE35"/>
      <c r="LVF35"/>
      <c r="LVG35"/>
      <c r="LVH35"/>
      <c r="LVI35"/>
      <c r="LVJ35"/>
      <c r="LVK35"/>
      <c r="LVL35"/>
      <c r="LVM35"/>
      <c r="LVN35"/>
      <c r="LVO35"/>
      <c r="LVP35"/>
      <c r="LVQ35"/>
      <c r="LVR35"/>
      <c r="LVS35"/>
      <c r="LVT35"/>
      <c r="LVU35"/>
      <c r="LVV35"/>
      <c r="LVW35"/>
      <c r="LVX35"/>
      <c r="LVY35"/>
      <c r="LVZ35"/>
      <c r="LWA35"/>
      <c r="LWB35"/>
      <c r="LWC35"/>
      <c r="LWD35"/>
      <c r="LWE35"/>
      <c r="LWF35"/>
      <c r="LWG35"/>
      <c r="LWH35"/>
      <c r="LWI35"/>
      <c r="LWJ35"/>
      <c r="LWK35"/>
      <c r="LWL35"/>
      <c r="LWM35"/>
      <c r="LWN35"/>
      <c r="LWO35"/>
      <c r="LWP35"/>
      <c r="LWQ35"/>
      <c r="LWR35"/>
      <c r="LWS35"/>
      <c r="LWT35"/>
      <c r="LWU35"/>
      <c r="LWV35"/>
      <c r="LWW35"/>
      <c r="LWX35"/>
      <c r="LWY35"/>
      <c r="LWZ35"/>
      <c r="LXA35"/>
      <c r="LXB35"/>
      <c r="LXC35"/>
      <c r="LXD35"/>
      <c r="LXE35"/>
      <c r="LXF35"/>
      <c r="LXG35"/>
      <c r="LXH35"/>
      <c r="LXI35"/>
      <c r="LXJ35"/>
      <c r="LXK35"/>
      <c r="LXL35"/>
      <c r="LXM35"/>
      <c r="LXN35"/>
      <c r="LXO35"/>
      <c r="LXP35"/>
      <c r="LXQ35"/>
      <c r="LXR35"/>
      <c r="LXS35"/>
      <c r="LXT35"/>
      <c r="LXU35"/>
      <c r="LXV35"/>
      <c r="LXW35"/>
      <c r="LXX35"/>
      <c r="LXY35"/>
      <c r="LXZ35"/>
      <c r="LYA35"/>
      <c r="LYB35"/>
      <c r="LYC35"/>
      <c r="LYD35"/>
      <c r="LYE35"/>
      <c r="LYF35"/>
      <c r="LYG35"/>
      <c r="LYH35"/>
      <c r="LYI35"/>
      <c r="LYJ35"/>
      <c r="LYK35"/>
      <c r="LYL35"/>
      <c r="LYM35"/>
      <c r="LYN35"/>
      <c r="LYO35"/>
      <c r="LYP35"/>
      <c r="LYQ35"/>
      <c r="LYR35"/>
      <c r="LYS35"/>
      <c r="LYT35"/>
      <c r="LYU35"/>
      <c r="LYV35"/>
      <c r="LYW35"/>
      <c r="LYX35"/>
      <c r="LYY35"/>
      <c r="LYZ35"/>
      <c r="LZA35"/>
      <c r="LZB35"/>
      <c r="LZC35"/>
      <c r="LZD35"/>
      <c r="LZE35"/>
      <c r="LZF35"/>
      <c r="LZG35"/>
      <c r="LZH35"/>
      <c r="LZI35"/>
      <c r="LZJ35"/>
      <c r="LZK35"/>
      <c r="LZL35"/>
      <c r="LZM35"/>
      <c r="LZN35"/>
      <c r="LZO35"/>
      <c r="LZP35"/>
      <c r="LZQ35"/>
      <c r="LZR35"/>
      <c r="LZS35"/>
      <c r="LZT35"/>
      <c r="LZU35"/>
      <c r="LZV35"/>
      <c r="LZW35"/>
      <c r="LZX35"/>
      <c r="LZY35"/>
      <c r="LZZ35"/>
      <c r="MAA35"/>
      <c r="MAB35"/>
      <c r="MAC35"/>
      <c r="MAD35"/>
      <c r="MAE35"/>
      <c r="MAF35"/>
      <c r="MAG35"/>
      <c r="MAH35"/>
      <c r="MAI35"/>
      <c r="MAJ35"/>
      <c r="MAK35"/>
      <c r="MAL35"/>
      <c r="MAM35"/>
      <c r="MAN35"/>
      <c r="MAO35"/>
      <c r="MAP35"/>
      <c r="MAQ35"/>
      <c r="MAR35"/>
      <c r="MAS35"/>
      <c r="MAT35"/>
      <c r="MAU35"/>
      <c r="MAV35"/>
      <c r="MAW35"/>
      <c r="MAX35"/>
      <c r="MAY35"/>
      <c r="MAZ35"/>
      <c r="MBA35"/>
      <c r="MBB35"/>
      <c r="MBC35"/>
      <c r="MBD35"/>
      <c r="MBE35"/>
      <c r="MBF35"/>
      <c r="MBG35"/>
      <c r="MBH35"/>
      <c r="MBI35"/>
      <c r="MBJ35"/>
      <c r="MBK35"/>
      <c r="MBL35"/>
      <c r="MBM35"/>
      <c r="MBN35"/>
      <c r="MBO35"/>
      <c r="MBP35"/>
      <c r="MBQ35"/>
      <c r="MBR35"/>
      <c r="MBS35"/>
      <c r="MBT35"/>
      <c r="MBU35"/>
      <c r="MBV35"/>
      <c r="MBW35"/>
      <c r="MBX35"/>
      <c r="MBY35"/>
      <c r="MBZ35"/>
      <c r="MCA35"/>
      <c r="MCB35"/>
      <c r="MCC35"/>
      <c r="MCD35"/>
      <c r="MCE35"/>
      <c r="MCF35"/>
      <c r="MCG35"/>
      <c r="MCH35"/>
      <c r="MCI35"/>
      <c r="MCJ35"/>
      <c r="MCK35"/>
      <c r="MCL35"/>
      <c r="MCM35"/>
      <c r="MCN35"/>
      <c r="MCO35"/>
      <c r="MCP35"/>
      <c r="MCQ35"/>
      <c r="MCR35"/>
      <c r="MCS35"/>
      <c r="MCT35"/>
      <c r="MCU35"/>
      <c r="MCV35"/>
      <c r="MCW35"/>
      <c r="MCX35"/>
      <c r="MCY35"/>
      <c r="MCZ35"/>
      <c r="MDA35"/>
      <c r="MDB35"/>
      <c r="MDC35"/>
      <c r="MDD35"/>
      <c r="MDE35"/>
      <c r="MDF35"/>
      <c r="MDG35"/>
      <c r="MDH35"/>
      <c r="MDI35"/>
      <c r="MDJ35"/>
      <c r="MDK35"/>
      <c r="MDL35"/>
      <c r="MDM35"/>
      <c r="MDN35"/>
      <c r="MDO35"/>
      <c r="MDP35"/>
      <c r="MDQ35"/>
      <c r="MDR35"/>
      <c r="MDS35"/>
      <c r="MDT35"/>
      <c r="MDU35"/>
      <c r="MDV35"/>
      <c r="MDW35"/>
      <c r="MDX35"/>
      <c r="MDY35"/>
      <c r="MDZ35"/>
      <c r="MEA35"/>
      <c r="MEB35"/>
      <c r="MEC35"/>
      <c r="MED35"/>
      <c r="MEE35"/>
      <c r="MEF35"/>
      <c r="MEG35"/>
      <c r="MEH35"/>
      <c r="MEI35"/>
      <c r="MEJ35"/>
      <c r="MEK35"/>
      <c r="MEL35"/>
      <c r="MEM35"/>
      <c r="MEN35"/>
      <c r="MEO35"/>
      <c r="MEP35"/>
      <c r="MEQ35"/>
      <c r="MER35"/>
      <c r="MES35"/>
      <c r="MET35"/>
      <c r="MEU35"/>
      <c r="MEV35"/>
      <c r="MEW35"/>
      <c r="MEX35"/>
      <c r="MEY35"/>
      <c r="MEZ35"/>
      <c r="MFA35"/>
      <c r="MFB35"/>
      <c r="MFC35"/>
      <c r="MFD35"/>
      <c r="MFE35"/>
      <c r="MFF35"/>
      <c r="MFG35"/>
      <c r="MFH35"/>
      <c r="MFI35"/>
      <c r="MFJ35"/>
      <c r="MFK35"/>
      <c r="MFL35"/>
      <c r="MFM35"/>
      <c r="MFN35"/>
      <c r="MFO35"/>
      <c r="MFP35"/>
      <c r="MFQ35"/>
      <c r="MFR35"/>
      <c r="MFS35"/>
      <c r="MFT35"/>
      <c r="MFU35"/>
      <c r="MFV35"/>
      <c r="MFW35"/>
      <c r="MFX35"/>
      <c r="MFY35"/>
      <c r="MFZ35"/>
      <c r="MGA35"/>
      <c r="MGB35"/>
      <c r="MGC35"/>
      <c r="MGD35"/>
      <c r="MGE35"/>
      <c r="MGF35"/>
      <c r="MGG35"/>
      <c r="MGH35"/>
      <c r="MGI35"/>
      <c r="MGJ35"/>
      <c r="MGK35"/>
      <c r="MGL35"/>
      <c r="MGM35"/>
      <c r="MGN35"/>
      <c r="MGO35"/>
      <c r="MGP35"/>
      <c r="MGQ35"/>
      <c r="MGR35"/>
      <c r="MGS35"/>
      <c r="MGT35"/>
      <c r="MGU35"/>
      <c r="MGV35"/>
      <c r="MGW35"/>
      <c r="MGX35"/>
      <c r="MGY35"/>
      <c r="MGZ35"/>
      <c r="MHA35"/>
      <c r="MHB35"/>
      <c r="MHC35"/>
      <c r="MHD35"/>
      <c r="MHE35"/>
      <c r="MHF35"/>
      <c r="MHG35"/>
      <c r="MHH35"/>
      <c r="MHI35"/>
      <c r="MHJ35"/>
      <c r="MHK35"/>
      <c r="MHL35"/>
      <c r="MHM35"/>
      <c r="MHN35"/>
      <c r="MHO35"/>
      <c r="MHP35"/>
      <c r="MHQ35"/>
      <c r="MHR35"/>
      <c r="MHS35"/>
      <c r="MHT35"/>
      <c r="MHU35"/>
      <c r="MHV35"/>
      <c r="MHW35"/>
      <c r="MHX35"/>
      <c r="MHY35"/>
      <c r="MHZ35"/>
      <c r="MIA35"/>
      <c r="MIB35"/>
      <c r="MIC35"/>
      <c r="MID35"/>
      <c r="MIE35"/>
      <c r="MIF35"/>
      <c r="MIG35"/>
      <c r="MIH35"/>
      <c r="MII35"/>
      <c r="MIJ35"/>
      <c r="MIK35"/>
      <c r="MIL35"/>
      <c r="MIM35"/>
      <c r="MIN35"/>
      <c r="MIO35"/>
      <c r="MIP35"/>
      <c r="MIQ35"/>
      <c r="MIR35"/>
      <c r="MIS35"/>
      <c r="MIT35"/>
      <c r="MIU35"/>
      <c r="MIV35"/>
      <c r="MIW35"/>
      <c r="MIX35"/>
      <c r="MIY35"/>
      <c r="MIZ35"/>
      <c r="MJA35"/>
      <c r="MJB35"/>
      <c r="MJC35"/>
      <c r="MJD35"/>
      <c r="MJE35"/>
      <c r="MJF35"/>
      <c r="MJG35"/>
      <c r="MJH35"/>
      <c r="MJI35"/>
      <c r="MJJ35"/>
      <c r="MJK35"/>
      <c r="MJL35"/>
      <c r="MJM35"/>
      <c r="MJN35"/>
      <c r="MJO35"/>
      <c r="MJP35"/>
      <c r="MJQ35"/>
      <c r="MJR35"/>
      <c r="MJS35"/>
      <c r="MJT35"/>
      <c r="MJU35"/>
      <c r="MJV35"/>
      <c r="MJW35"/>
      <c r="MJX35"/>
      <c r="MJY35"/>
      <c r="MJZ35"/>
      <c r="MKA35"/>
      <c r="MKB35"/>
      <c r="MKC35"/>
      <c r="MKD35"/>
      <c r="MKE35"/>
      <c r="MKF35"/>
      <c r="MKG35"/>
      <c r="MKH35"/>
      <c r="MKI35"/>
      <c r="MKJ35"/>
      <c r="MKK35"/>
      <c r="MKL35"/>
      <c r="MKM35"/>
      <c r="MKN35"/>
      <c r="MKO35"/>
      <c r="MKP35"/>
      <c r="MKQ35"/>
      <c r="MKR35"/>
      <c r="MKS35"/>
      <c r="MKT35"/>
      <c r="MKU35"/>
      <c r="MKV35"/>
      <c r="MKW35"/>
      <c r="MKX35"/>
      <c r="MKY35"/>
      <c r="MKZ35"/>
      <c r="MLA35"/>
      <c r="MLB35"/>
      <c r="MLC35"/>
      <c r="MLD35"/>
      <c r="MLE35"/>
      <c r="MLF35"/>
      <c r="MLG35"/>
      <c r="MLH35"/>
      <c r="MLI35"/>
      <c r="MLJ35"/>
      <c r="MLK35"/>
      <c r="MLL35"/>
      <c r="MLM35"/>
      <c r="MLN35"/>
      <c r="MLO35"/>
      <c r="MLP35"/>
      <c r="MLQ35"/>
      <c r="MLR35"/>
      <c r="MLS35"/>
      <c r="MLT35"/>
      <c r="MLU35"/>
      <c r="MLV35"/>
      <c r="MLW35"/>
      <c r="MLX35"/>
      <c r="MLY35"/>
      <c r="MLZ35"/>
      <c r="MMA35"/>
      <c r="MMB35"/>
      <c r="MMC35"/>
      <c r="MMD35"/>
      <c r="MME35"/>
      <c r="MMF35"/>
      <c r="MMG35"/>
      <c r="MMH35"/>
      <c r="MMI35"/>
      <c r="MMJ35"/>
      <c r="MMK35"/>
      <c r="MML35"/>
      <c r="MMM35"/>
      <c r="MMN35"/>
      <c r="MMO35"/>
      <c r="MMP35"/>
      <c r="MMQ35"/>
      <c r="MMR35"/>
      <c r="MMS35"/>
      <c r="MMT35"/>
      <c r="MMU35"/>
      <c r="MMV35"/>
      <c r="MMW35"/>
      <c r="MMX35"/>
      <c r="MMY35"/>
      <c r="MMZ35"/>
      <c r="MNA35"/>
      <c r="MNB35"/>
      <c r="MNC35"/>
      <c r="MND35"/>
      <c r="MNE35"/>
      <c r="MNF35"/>
      <c r="MNG35"/>
      <c r="MNH35"/>
      <c r="MNI35"/>
      <c r="MNJ35"/>
      <c r="MNK35"/>
      <c r="MNL35"/>
      <c r="MNM35"/>
      <c r="MNN35"/>
      <c r="MNO35"/>
      <c r="MNP35"/>
      <c r="MNQ35"/>
      <c r="MNR35"/>
      <c r="MNS35"/>
      <c r="MNT35"/>
      <c r="MNU35"/>
      <c r="MNV35"/>
      <c r="MNW35"/>
      <c r="MNX35"/>
      <c r="MNY35"/>
      <c r="MNZ35"/>
      <c r="MOA35"/>
      <c r="MOB35"/>
      <c r="MOC35"/>
      <c r="MOD35"/>
      <c r="MOE35"/>
      <c r="MOF35"/>
      <c r="MOG35"/>
      <c r="MOH35"/>
      <c r="MOI35"/>
      <c r="MOJ35"/>
      <c r="MOK35"/>
      <c r="MOL35"/>
      <c r="MOM35"/>
      <c r="MON35"/>
      <c r="MOO35"/>
      <c r="MOP35"/>
      <c r="MOQ35"/>
      <c r="MOR35"/>
      <c r="MOS35"/>
      <c r="MOT35"/>
      <c r="MOU35"/>
      <c r="MOV35"/>
      <c r="MOW35"/>
      <c r="MOX35"/>
      <c r="MOY35"/>
      <c r="MOZ35"/>
      <c r="MPA35"/>
      <c r="MPB35"/>
      <c r="MPC35"/>
      <c r="MPD35"/>
      <c r="MPE35"/>
      <c r="MPF35"/>
      <c r="MPG35"/>
      <c r="MPH35"/>
      <c r="MPI35"/>
      <c r="MPJ35"/>
      <c r="MPK35"/>
      <c r="MPL35"/>
      <c r="MPM35"/>
      <c r="MPN35"/>
      <c r="MPO35"/>
      <c r="MPP35"/>
      <c r="MPQ35"/>
      <c r="MPR35"/>
      <c r="MPS35"/>
      <c r="MPT35"/>
      <c r="MPU35"/>
      <c r="MPV35"/>
      <c r="MPW35"/>
      <c r="MPX35"/>
      <c r="MPY35"/>
      <c r="MPZ35"/>
      <c r="MQA35"/>
      <c r="MQB35"/>
      <c r="MQC35"/>
      <c r="MQD35"/>
      <c r="MQE35"/>
      <c r="MQF35"/>
      <c r="MQG35"/>
      <c r="MQH35"/>
      <c r="MQI35"/>
      <c r="MQJ35"/>
      <c r="MQK35"/>
      <c r="MQL35"/>
      <c r="MQM35"/>
      <c r="MQN35"/>
      <c r="MQO35"/>
      <c r="MQP35"/>
      <c r="MQQ35"/>
      <c r="MQR35"/>
      <c r="MQS35"/>
      <c r="MQT35"/>
      <c r="MQU35"/>
      <c r="MQV35"/>
      <c r="MQW35"/>
      <c r="MQX35"/>
      <c r="MQY35"/>
      <c r="MQZ35"/>
      <c r="MRA35"/>
      <c r="MRB35"/>
      <c r="MRC35"/>
      <c r="MRD35"/>
      <c r="MRE35"/>
      <c r="MRF35"/>
      <c r="MRG35"/>
      <c r="MRH35"/>
      <c r="MRI35"/>
      <c r="MRJ35"/>
      <c r="MRK35"/>
      <c r="MRL35"/>
      <c r="MRM35"/>
      <c r="MRN35"/>
      <c r="MRO35"/>
      <c r="MRP35"/>
      <c r="MRQ35"/>
      <c r="MRR35"/>
      <c r="MRS35"/>
      <c r="MRT35"/>
      <c r="MRU35"/>
      <c r="MRV35"/>
      <c r="MRW35"/>
      <c r="MRX35"/>
      <c r="MRY35"/>
      <c r="MRZ35"/>
      <c r="MSA35"/>
      <c r="MSB35"/>
      <c r="MSC35"/>
      <c r="MSD35"/>
      <c r="MSE35"/>
      <c r="MSF35"/>
      <c r="MSG35"/>
      <c r="MSH35"/>
      <c r="MSI35"/>
      <c r="MSJ35"/>
      <c r="MSK35"/>
      <c r="MSL35"/>
      <c r="MSM35"/>
      <c r="MSN35"/>
      <c r="MSO35"/>
      <c r="MSP35"/>
      <c r="MSQ35"/>
      <c r="MSR35"/>
      <c r="MSS35"/>
      <c r="MST35"/>
      <c r="MSU35"/>
      <c r="MSV35"/>
      <c r="MSW35"/>
      <c r="MSX35"/>
      <c r="MSY35"/>
      <c r="MSZ35"/>
      <c r="MTA35"/>
      <c r="MTB35"/>
      <c r="MTC35"/>
      <c r="MTD35"/>
      <c r="MTE35"/>
      <c r="MTF35"/>
      <c r="MTG35"/>
      <c r="MTH35"/>
      <c r="MTI35"/>
      <c r="MTJ35"/>
      <c r="MTK35"/>
      <c r="MTL35"/>
      <c r="MTM35"/>
      <c r="MTN35"/>
      <c r="MTO35"/>
      <c r="MTP35"/>
      <c r="MTQ35"/>
      <c r="MTR35"/>
      <c r="MTS35"/>
      <c r="MTT35"/>
      <c r="MTU35"/>
      <c r="MTV35"/>
      <c r="MTW35"/>
      <c r="MTX35"/>
      <c r="MTY35"/>
      <c r="MTZ35"/>
      <c r="MUA35"/>
      <c r="MUB35"/>
      <c r="MUC35"/>
      <c r="MUD35"/>
      <c r="MUE35"/>
      <c r="MUF35"/>
      <c r="MUG35"/>
      <c r="MUH35"/>
      <c r="MUI35"/>
      <c r="MUJ35"/>
      <c r="MUK35"/>
      <c r="MUL35"/>
      <c r="MUM35"/>
      <c r="MUN35"/>
      <c r="MUO35"/>
      <c r="MUP35"/>
      <c r="MUQ35"/>
      <c r="MUR35"/>
      <c r="MUS35"/>
      <c r="MUT35"/>
      <c r="MUU35"/>
      <c r="MUV35"/>
      <c r="MUW35"/>
      <c r="MUX35"/>
      <c r="MUY35"/>
      <c r="MUZ35"/>
      <c r="MVA35"/>
      <c r="MVB35"/>
      <c r="MVC35"/>
      <c r="MVD35"/>
      <c r="MVE35"/>
      <c r="MVF35"/>
      <c r="MVG35"/>
      <c r="MVH35"/>
      <c r="MVI35"/>
      <c r="MVJ35"/>
      <c r="MVK35"/>
      <c r="MVL35"/>
      <c r="MVM35"/>
      <c r="MVN35"/>
      <c r="MVO35"/>
      <c r="MVP35"/>
      <c r="MVQ35"/>
      <c r="MVR35"/>
      <c r="MVS35"/>
      <c r="MVT35"/>
      <c r="MVU35"/>
      <c r="MVV35"/>
      <c r="MVW35"/>
      <c r="MVX35"/>
      <c r="MVY35"/>
      <c r="MVZ35"/>
      <c r="MWA35"/>
      <c r="MWB35"/>
      <c r="MWC35"/>
      <c r="MWD35"/>
      <c r="MWE35"/>
      <c r="MWF35"/>
      <c r="MWG35"/>
      <c r="MWH35"/>
      <c r="MWI35"/>
      <c r="MWJ35"/>
      <c r="MWK35"/>
      <c r="MWL35"/>
      <c r="MWM35"/>
      <c r="MWN35"/>
      <c r="MWO35"/>
      <c r="MWP35"/>
      <c r="MWQ35"/>
      <c r="MWR35"/>
      <c r="MWS35"/>
      <c r="MWT35"/>
      <c r="MWU35"/>
      <c r="MWV35"/>
      <c r="MWW35"/>
      <c r="MWX35"/>
      <c r="MWY35"/>
      <c r="MWZ35"/>
      <c r="MXA35"/>
      <c r="MXB35"/>
      <c r="MXC35"/>
      <c r="MXD35"/>
      <c r="MXE35"/>
      <c r="MXF35"/>
      <c r="MXG35"/>
      <c r="MXH35"/>
      <c r="MXI35"/>
      <c r="MXJ35"/>
      <c r="MXK35"/>
      <c r="MXL35"/>
      <c r="MXM35"/>
      <c r="MXN35"/>
      <c r="MXO35"/>
      <c r="MXP35"/>
      <c r="MXQ35"/>
      <c r="MXR35"/>
      <c r="MXS35"/>
      <c r="MXT35"/>
      <c r="MXU35"/>
      <c r="MXV35"/>
      <c r="MXW35"/>
      <c r="MXX35"/>
      <c r="MXY35"/>
      <c r="MXZ35"/>
      <c r="MYA35"/>
      <c r="MYB35"/>
      <c r="MYC35"/>
      <c r="MYD35"/>
      <c r="MYE35"/>
      <c r="MYF35"/>
      <c r="MYG35"/>
      <c r="MYH35"/>
      <c r="MYI35"/>
      <c r="MYJ35"/>
      <c r="MYK35"/>
      <c r="MYL35"/>
      <c r="MYM35"/>
      <c r="MYN35"/>
      <c r="MYO35"/>
      <c r="MYP35"/>
      <c r="MYQ35"/>
      <c r="MYR35"/>
      <c r="MYS35"/>
      <c r="MYT35"/>
      <c r="MYU35"/>
      <c r="MYV35"/>
      <c r="MYW35"/>
      <c r="MYX35"/>
      <c r="MYY35"/>
      <c r="MYZ35"/>
      <c r="MZA35"/>
      <c r="MZB35"/>
      <c r="MZC35"/>
      <c r="MZD35"/>
      <c r="MZE35"/>
      <c r="MZF35"/>
      <c r="MZG35"/>
      <c r="MZH35"/>
      <c r="MZI35"/>
      <c r="MZJ35"/>
      <c r="MZK35"/>
      <c r="MZL35"/>
      <c r="MZM35"/>
      <c r="MZN35"/>
      <c r="MZO35"/>
      <c r="MZP35"/>
      <c r="MZQ35"/>
      <c r="MZR35"/>
      <c r="MZS35"/>
      <c r="MZT35"/>
      <c r="MZU35"/>
      <c r="MZV35"/>
      <c r="MZW35"/>
      <c r="MZX35"/>
      <c r="MZY35"/>
      <c r="MZZ35"/>
      <c r="NAA35"/>
      <c r="NAB35"/>
      <c r="NAC35"/>
      <c r="NAD35"/>
      <c r="NAE35"/>
      <c r="NAF35"/>
      <c r="NAG35"/>
      <c r="NAH35"/>
      <c r="NAI35"/>
      <c r="NAJ35"/>
      <c r="NAK35"/>
      <c r="NAL35"/>
      <c r="NAM35"/>
      <c r="NAN35"/>
      <c r="NAO35"/>
      <c r="NAP35"/>
      <c r="NAQ35"/>
      <c r="NAR35"/>
      <c r="NAS35"/>
      <c r="NAT35"/>
      <c r="NAU35"/>
      <c r="NAV35"/>
      <c r="NAW35"/>
      <c r="NAX35"/>
      <c r="NAY35"/>
      <c r="NAZ35"/>
      <c r="NBA35"/>
      <c r="NBB35"/>
      <c r="NBC35"/>
      <c r="NBD35"/>
      <c r="NBE35"/>
      <c r="NBF35"/>
      <c r="NBG35"/>
      <c r="NBH35"/>
      <c r="NBI35"/>
      <c r="NBJ35"/>
      <c r="NBK35"/>
      <c r="NBL35"/>
      <c r="NBM35"/>
      <c r="NBN35"/>
      <c r="NBO35"/>
      <c r="NBP35"/>
      <c r="NBQ35"/>
      <c r="NBR35"/>
      <c r="NBS35"/>
      <c r="NBT35"/>
      <c r="NBU35"/>
      <c r="NBV35"/>
      <c r="NBW35"/>
      <c r="NBX35"/>
      <c r="NBY35"/>
      <c r="NBZ35"/>
      <c r="NCA35"/>
      <c r="NCB35"/>
      <c r="NCC35"/>
      <c r="NCD35"/>
      <c r="NCE35"/>
      <c r="NCF35"/>
      <c r="NCG35"/>
      <c r="NCH35"/>
      <c r="NCI35"/>
      <c r="NCJ35"/>
      <c r="NCK35"/>
      <c r="NCL35"/>
      <c r="NCM35"/>
      <c r="NCN35"/>
      <c r="NCO35"/>
      <c r="NCP35"/>
      <c r="NCQ35"/>
      <c r="NCR35"/>
      <c r="NCS35"/>
      <c r="NCT35"/>
      <c r="NCU35"/>
      <c r="NCV35"/>
      <c r="NCW35"/>
      <c r="NCX35"/>
      <c r="NCY35"/>
      <c r="NCZ35"/>
      <c r="NDA35"/>
      <c r="NDB35"/>
      <c r="NDC35"/>
      <c r="NDD35"/>
      <c r="NDE35"/>
      <c r="NDF35"/>
      <c r="NDG35"/>
      <c r="NDH35"/>
      <c r="NDI35"/>
      <c r="NDJ35"/>
      <c r="NDK35"/>
      <c r="NDL35"/>
      <c r="NDM35"/>
      <c r="NDN35"/>
      <c r="NDO35"/>
      <c r="NDP35"/>
      <c r="NDQ35"/>
      <c r="NDR35"/>
      <c r="NDS35"/>
      <c r="NDT35"/>
      <c r="NDU35"/>
      <c r="NDV35"/>
      <c r="NDW35"/>
      <c r="NDX35"/>
      <c r="NDY35"/>
      <c r="NDZ35"/>
      <c r="NEA35"/>
      <c r="NEB35"/>
      <c r="NEC35"/>
      <c r="NED35"/>
      <c r="NEE35"/>
      <c r="NEF35"/>
      <c r="NEG35"/>
      <c r="NEH35"/>
      <c r="NEI35"/>
      <c r="NEJ35"/>
      <c r="NEK35"/>
      <c r="NEL35"/>
      <c r="NEM35"/>
      <c r="NEN35"/>
      <c r="NEO35"/>
      <c r="NEP35"/>
      <c r="NEQ35"/>
      <c r="NER35"/>
      <c r="NES35"/>
      <c r="NET35"/>
      <c r="NEU35"/>
      <c r="NEV35"/>
      <c r="NEW35"/>
      <c r="NEX35"/>
      <c r="NEY35"/>
      <c r="NEZ35"/>
      <c r="NFA35"/>
      <c r="NFB35"/>
      <c r="NFC35"/>
      <c r="NFD35"/>
      <c r="NFE35"/>
      <c r="NFF35"/>
      <c r="NFG35"/>
      <c r="NFH35"/>
      <c r="NFI35"/>
      <c r="NFJ35"/>
      <c r="NFK35"/>
      <c r="NFL35"/>
      <c r="NFM35"/>
      <c r="NFN35"/>
      <c r="NFO35"/>
      <c r="NFP35"/>
      <c r="NFQ35"/>
      <c r="NFR35"/>
      <c r="NFS35"/>
      <c r="NFT35"/>
      <c r="NFU35"/>
      <c r="NFV35"/>
      <c r="NFW35"/>
      <c r="NFX35"/>
      <c r="NFY35"/>
      <c r="NFZ35"/>
      <c r="NGA35"/>
      <c r="NGB35"/>
      <c r="NGC35"/>
      <c r="NGD35"/>
      <c r="NGE35"/>
      <c r="NGF35"/>
      <c r="NGG35"/>
      <c r="NGH35"/>
      <c r="NGI35"/>
      <c r="NGJ35"/>
      <c r="NGK35"/>
      <c r="NGL35"/>
      <c r="NGM35"/>
      <c r="NGN35"/>
      <c r="NGO35"/>
      <c r="NGP35"/>
      <c r="NGQ35"/>
      <c r="NGR35"/>
      <c r="NGS35"/>
      <c r="NGT35"/>
      <c r="NGU35"/>
      <c r="NGV35"/>
      <c r="NGW35"/>
      <c r="NGX35"/>
      <c r="NGY35"/>
      <c r="NGZ35"/>
      <c r="NHA35"/>
      <c r="NHB35"/>
      <c r="NHC35"/>
      <c r="NHD35"/>
      <c r="NHE35"/>
      <c r="NHF35"/>
      <c r="NHG35"/>
      <c r="NHH35"/>
      <c r="NHI35"/>
      <c r="NHJ35"/>
      <c r="NHK35"/>
      <c r="NHL35"/>
      <c r="NHM35"/>
      <c r="NHN35"/>
      <c r="NHO35"/>
      <c r="NHP35"/>
      <c r="NHQ35"/>
      <c r="NHR35"/>
      <c r="NHS35"/>
      <c r="NHT35"/>
      <c r="NHU35"/>
      <c r="NHV35"/>
      <c r="NHW35"/>
      <c r="NHX35"/>
      <c r="NHY35"/>
      <c r="NHZ35"/>
      <c r="NIA35"/>
      <c r="NIB35"/>
      <c r="NIC35"/>
      <c r="NID35"/>
      <c r="NIE35"/>
      <c r="NIF35"/>
      <c r="NIG35"/>
      <c r="NIH35"/>
      <c r="NII35"/>
      <c r="NIJ35"/>
      <c r="NIK35"/>
      <c r="NIL35"/>
      <c r="NIM35"/>
      <c r="NIN35"/>
      <c r="NIO35"/>
      <c r="NIP35"/>
      <c r="NIQ35"/>
      <c r="NIR35"/>
      <c r="NIS35"/>
      <c r="NIT35"/>
      <c r="NIU35"/>
      <c r="NIV35"/>
      <c r="NIW35"/>
      <c r="NIX35"/>
      <c r="NIY35"/>
      <c r="NIZ35"/>
      <c r="NJA35"/>
      <c r="NJB35"/>
      <c r="NJC35"/>
      <c r="NJD35"/>
      <c r="NJE35"/>
      <c r="NJF35"/>
      <c r="NJG35"/>
      <c r="NJH35"/>
      <c r="NJI35"/>
      <c r="NJJ35"/>
      <c r="NJK35"/>
      <c r="NJL35"/>
      <c r="NJM35"/>
      <c r="NJN35"/>
      <c r="NJO35"/>
      <c r="NJP35"/>
      <c r="NJQ35"/>
      <c r="NJR35"/>
      <c r="NJS35"/>
      <c r="NJT35"/>
      <c r="NJU35"/>
      <c r="NJV35"/>
      <c r="NJW35"/>
      <c r="NJX35"/>
      <c r="NJY35"/>
      <c r="NJZ35"/>
      <c r="NKA35"/>
      <c r="NKB35"/>
      <c r="NKC35"/>
      <c r="NKD35"/>
      <c r="NKE35"/>
      <c r="NKF35"/>
      <c r="NKG35"/>
      <c r="NKH35"/>
      <c r="NKI35"/>
      <c r="NKJ35"/>
      <c r="NKK35"/>
      <c r="NKL35"/>
      <c r="NKM35"/>
      <c r="NKN35"/>
      <c r="NKO35"/>
      <c r="NKP35"/>
      <c r="NKQ35"/>
      <c r="NKR35"/>
      <c r="NKS35"/>
      <c r="NKT35"/>
      <c r="NKU35"/>
      <c r="NKV35"/>
      <c r="NKW35"/>
      <c r="NKX35"/>
      <c r="NKY35"/>
      <c r="NKZ35"/>
      <c r="NLA35"/>
      <c r="NLB35"/>
      <c r="NLC35"/>
      <c r="NLD35"/>
      <c r="NLE35"/>
      <c r="NLF35"/>
      <c r="NLG35"/>
      <c r="NLH35"/>
      <c r="NLI35"/>
      <c r="NLJ35"/>
      <c r="NLK35"/>
      <c r="NLL35"/>
      <c r="NLM35"/>
      <c r="NLN35"/>
      <c r="NLO35"/>
      <c r="NLP35"/>
      <c r="NLQ35"/>
      <c r="NLR35"/>
      <c r="NLS35"/>
      <c r="NLT35"/>
      <c r="NLU35"/>
      <c r="NLV35"/>
      <c r="NLW35"/>
      <c r="NLX35"/>
      <c r="NLY35"/>
      <c r="NLZ35"/>
      <c r="NMA35"/>
      <c r="NMB35"/>
      <c r="NMC35"/>
      <c r="NMD35"/>
      <c r="NME35"/>
      <c r="NMF35"/>
      <c r="NMG35"/>
      <c r="NMH35"/>
      <c r="NMI35"/>
      <c r="NMJ35"/>
      <c r="NMK35"/>
      <c r="NML35"/>
      <c r="NMM35"/>
      <c r="NMN35"/>
      <c r="NMO35"/>
      <c r="NMP35"/>
      <c r="NMQ35"/>
      <c r="NMR35"/>
      <c r="NMS35"/>
      <c r="NMT35"/>
      <c r="NMU35"/>
      <c r="NMV35"/>
      <c r="NMW35"/>
      <c r="NMX35"/>
      <c r="NMY35"/>
      <c r="NMZ35"/>
      <c r="NNA35"/>
      <c r="NNB35"/>
      <c r="NNC35"/>
      <c r="NND35"/>
      <c r="NNE35"/>
      <c r="NNF35"/>
      <c r="NNG35"/>
      <c r="NNH35"/>
      <c r="NNI35"/>
      <c r="NNJ35"/>
      <c r="NNK35"/>
      <c r="NNL35"/>
      <c r="NNM35"/>
      <c r="NNN35"/>
      <c r="NNO35"/>
      <c r="NNP35"/>
      <c r="NNQ35"/>
      <c r="NNR35"/>
      <c r="NNS35"/>
      <c r="NNT35"/>
      <c r="NNU35"/>
      <c r="NNV35"/>
      <c r="NNW35"/>
      <c r="NNX35"/>
      <c r="NNY35"/>
      <c r="NNZ35"/>
      <c r="NOA35"/>
      <c r="NOB35"/>
      <c r="NOC35"/>
      <c r="NOD35"/>
      <c r="NOE35"/>
      <c r="NOF35"/>
      <c r="NOG35"/>
      <c r="NOH35"/>
      <c r="NOI35"/>
      <c r="NOJ35"/>
      <c r="NOK35"/>
      <c r="NOL35"/>
      <c r="NOM35"/>
      <c r="NON35"/>
      <c r="NOO35"/>
      <c r="NOP35"/>
      <c r="NOQ35"/>
      <c r="NOR35"/>
      <c r="NOS35"/>
      <c r="NOT35"/>
      <c r="NOU35"/>
      <c r="NOV35"/>
      <c r="NOW35"/>
      <c r="NOX35"/>
      <c r="NOY35"/>
      <c r="NOZ35"/>
      <c r="NPA35"/>
      <c r="NPB35"/>
      <c r="NPC35"/>
      <c r="NPD35"/>
      <c r="NPE35"/>
      <c r="NPF35"/>
      <c r="NPG35"/>
      <c r="NPH35"/>
      <c r="NPI35"/>
      <c r="NPJ35"/>
      <c r="NPK35"/>
      <c r="NPL35"/>
      <c r="NPM35"/>
      <c r="NPN35"/>
      <c r="NPO35"/>
      <c r="NPP35"/>
      <c r="NPQ35"/>
      <c r="NPR35"/>
      <c r="NPS35"/>
      <c r="NPT35"/>
      <c r="NPU35"/>
      <c r="NPV35"/>
      <c r="NPW35"/>
      <c r="NPX35"/>
      <c r="NPY35"/>
      <c r="NPZ35"/>
      <c r="NQA35"/>
      <c r="NQB35"/>
      <c r="NQC35"/>
      <c r="NQD35"/>
      <c r="NQE35"/>
      <c r="NQF35"/>
      <c r="NQG35"/>
      <c r="NQH35"/>
      <c r="NQI35"/>
      <c r="NQJ35"/>
      <c r="NQK35"/>
      <c r="NQL35"/>
      <c r="NQM35"/>
      <c r="NQN35"/>
      <c r="NQO35"/>
      <c r="NQP35"/>
      <c r="NQQ35"/>
      <c r="NQR35"/>
      <c r="NQS35"/>
      <c r="NQT35"/>
      <c r="NQU35"/>
      <c r="NQV35"/>
      <c r="NQW35"/>
      <c r="NQX35"/>
      <c r="NQY35"/>
      <c r="NQZ35"/>
      <c r="NRA35"/>
      <c r="NRB35"/>
      <c r="NRC35"/>
      <c r="NRD35"/>
      <c r="NRE35"/>
      <c r="NRF35"/>
      <c r="NRG35"/>
      <c r="NRH35"/>
      <c r="NRI35"/>
    </row>
    <row r="36" spans="1:9941" s="54" customFormat="1" ht="12.2" customHeight="1" x14ac:dyDescent="0.2">
      <c r="A36" s="1182" t="s">
        <v>106</v>
      </c>
      <c r="B36" s="854" t="s">
        <v>198</v>
      </c>
      <c r="C36" s="486">
        <f>'1. mell.bevétel_össz'!C35-'26._önként_össz_bev'!C37-'26._államig_össz_bev'!C36</f>
        <v>0</v>
      </c>
      <c r="D36" s="411">
        <f>'1. mell.bevétel_össz'!D35-'26._önként_össz_bev'!D37-'26._államig_össz_bev'!D36</f>
        <v>0</v>
      </c>
      <c r="E36" s="694">
        <f>'1. mell.bevétel_össz'!E35-'26._önként_össz_bev'!E37-'26._államig_össz_bev'!E36</f>
        <v>0</v>
      </c>
      <c r="F36" s="694">
        <f>'1. mell.bevétel_össz'!F35-'26._önként_össz_bev'!F37-'26._államig_össz_bev'!F36</f>
        <v>0</v>
      </c>
      <c r="G36" s="694">
        <f>'1. mell.bevétel_össz'!G35-'26._önként_össz_bev'!G37-'26._államig_össz_bev'!G36</f>
        <v>0</v>
      </c>
      <c r="H36" s="413">
        <f t="shared" si="2"/>
        <v>0</v>
      </c>
      <c r="I36" s="757">
        <f>'1. mell.bevétel_össz'!I35-'26._önként_össz_bev'!I37-'26._államig_össz_bev'!I36</f>
        <v>0</v>
      </c>
      <c r="J36" s="413">
        <f>'1. mell.bevétel_össz'!J35-'26._önként_össz_bev'!J37-'26._államig_össz_bev'!J36</f>
        <v>0</v>
      </c>
      <c r="K36" s="413">
        <f>'1. mell.bevétel_össz'!K35-'26._önként_össz_bev'!K37-'26._államig_össz_bev'!K36</f>
        <v>0</v>
      </c>
      <c r="L36" s="413" t="e">
        <f>'1. mell.bevétel_össz'!L35-'26._önként_össz_bev'!L37</f>
        <v>#DIV/0!</v>
      </c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  <c r="RG36"/>
      <c r="RH36"/>
      <c r="RI36"/>
      <c r="RJ36"/>
      <c r="RK36"/>
      <c r="RL36"/>
      <c r="RM36"/>
      <c r="RN36"/>
      <c r="RO36"/>
      <c r="RP36"/>
      <c r="RQ36"/>
      <c r="RR36"/>
      <c r="RS36"/>
      <c r="RT36"/>
      <c r="RU36"/>
      <c r="RV36"/>
      <c r="RW36"/>
      <c r="RX36"/>
      <c r="RY36"/>
      <c r="RZ36"/>
      <c r="SA36"/>
      <c r="SB36"/>
      <c r="SC36"/>
      <c r="SD36"/>
      <c r="SE36"/>
      <c r="SF36"/>
      <c r="SG36"/>
      <c r="SH36"/>
      <c r="SI36"/>
      <c r="SJ36"/>
      <c r="SK36"/>
      <c r="SL36"/>
      <c r="SM36"/>
      <c r="SN36"/>
      <c r="SO36"/>
      <c r="SP36"/>
      <c r="SQ36"/>
      <c r="SR36"/>
      <c r="SS36"/>
      <c r="ST36"/>
      <c r="SU36"/>
      <c r="SV36"/>
      <c r="SW36"/>
      <c r="SX36"/>
      <c r="SY36"/>
      <c r="SZ36"/>
      <c r="TA36"/>
      <c r="TB36"/>
      <c r="TC36"/>
      <c r="TD36"/>
      <c r="TE36"/>
      <c r="TF36"/>
      <c r="TG36"/>
      <c r="TH36"/>
      <c r="TI36"/>
      <c r="TJ36"/>
      <c r="TK36"/>
      <c r="TL36"/>
      <c r="TM36"/>
      <c r="TN36"/>
      <c r="TO36"/>
      <c r="TP36"/>
      <c r="TQ36"/>
      <c r="TR36"/>
      <c r="TS36"/>
      <c r="TT36"/>
      <c r="TU36"/>
      <c r="TV36"/>
      <c r="TW36"/>
      <c r="TX36"/>
      <c r="TY36"/>
      <c r="TZ36"/>
      <c r="UA36"/>
      <c r="UB36"/>
      <c r="UC36"/>
      <c r="UD36"/>
      <c r="UE36"/>
      <c r="UF36"/>
      <c r="UG36"/>
      <c r="UH36"/>
      <c r="UI36"/>
      <c r="UJ36"/>
      <c r="UK36"/>
      <c r="UL36"/>
      <c r="UM36"/>
      <c r="UN36"/>
      <c r="UO36"/>
      <c r="UP36"/>
      <c r="UQ36"/>
      <c r="UR36"/>
      <c r="US36"/>
      <c r="UT36"/>
      <c r="UU36"/>
      <c r="UV36"/>
      <c r="UW36"/>
      <c r="UX36"/>
      <c r="UY36"/>
      <c r="UZ36"/>
      <c r="VA36"/>
      <c r="VB36"/>
      <c r="VC36"/>
      <c r="VD36"/>
      <c r="VE36"/>
      <c r="VF36"/>
      <c r="VG36"/>
      <c r="VH36"/>
      <c r="VI36"/>
      <c r="VJ36"/>
      <c r="VK36"/>
      <c r="VL36"/>
      <c r="VM36"/>
      <c r="VN36"/>
      <c r="VO36"/>
      <c r="VP36"/>
      <c r="VQ36"/>
      <c r="VR36"/>
      <c r="VS36"/>
      <c r="VT36"/>
      <c r="VU36"/>
      <c r="VV36"/>
      <c r="VW36"/>
      <c r="VX36"/>
      <c r="VY36"/>
      <c r="VZ36"/>
      <c r="WA36"/>
      <c r="WB36"/>
      <c r="WC36"/>
      <c r="WD36"/>
      <c r="WE36"/>
      <c r="WF36"/>
      <c r="WG36"/>
      <c r="WH36"/>
      <c r="WI36"/>
      <c r="WJ36"/>
      <c r="WK36"/>
      <c r="WL36"/>
      <c r="WM36"/>
      <c r="WN36"/>
      <c r="WO36"/>
      <c r="WP36"/>
      <c r="WQ36"/>
      <c r="WR36"/>
      <c r="WS36"/>
      <c r="WT36"/>
      <c r="WU36"/>
      <c r="WV36"/>
      <c r="WW36"/>
      <c r="WX36"/>
      <c r="WY36"/>
      <c r="WZ36"/>
      <c r="XA36"/>
      <c r="XB36"/>
      <c r="XC36"/>
      <c r="XD36"/>
      <c r="XE36"/>
      <c r="XF36"/>
      <c r="XG36"/>
      <c r="XH36"/>
      <c r="XI36"/>
      <c r="XJ36"/>
      <c r="XK36"/>
      <c r="XL36"/>
      <c r="XM36"/>
      <c r="XN36"/>
      <c r="XO36"/>
      <c r="XP36"/>
      <c r="XQ36"/>
      <c r="XR36"/>
      <c r="XS36"/>
      <c r="XT36"/>
      <c r="XU36"/>
      <c r="XV36"/>
      <c r="XW36"/>
      <c r="XX36"/>
      <c r="XY36"/>
      <c r="XZ36"/>
      <c r="YA36"/>
      <c r="YB36"/>
      <c r="YC36"/>
      <c r="YD36"/>
      <c r="YE36"/>
      <c r="YF36"/>
      <c r="YG36"/>
      <c r="YH36"/>
      <c r="YI36"/>
      <c r="YJ36"/>
      <c r="YK36"/>
      <c r="YL36"/>
      <c r="YM36"/>
      <c r="YN36"/>
      <c r="YO36"/>
      <c r="YP36"/>
      <c r="YQ36"/>
      <c r="YR36"/>
      <c r="YS36"/>
      <c r="YT36"/>
      <c r="YU36"/>
      <c r="YV36"/>
      <c r="YW36"/>
      <c r="YX36"/>
      <c r="YY36"/>
      <c r="YZ36"/>
      <c r="ZA36"/>
      <c r="ZB36"/>
      <c r="ZC36"/>
      <c r="ZD36"/>
      <c r="ZE36"/>
      <c r="ZF36"/>
      <c r="ZG36"/>
      <c r="ZH36"/>
      <c r="ZI36"/>
      <c r="ZJ36"/>
      <c r="ZK36"/>
      <c r="ZL36"/>
      <c r="ZM36"/>
      <c r="ZN36"/>
      <c r="ZO36"/>
      <c r="ZP36"/>
      <c r="ZQ36"/>
      <c r="ZR36"/>
      <c r="ZS36"/>
      <c r="ZT36"/>
      <c r="ZU36"/>
      <c r="ZV36"/>
      <c r="ZW36"/>
      <c r="ZX36"/>
      <c r="ZY36"/>
      <c r="ZZ36"/>
      <c r="AAA36"/>
      <c r="AAB36"/>
      <c r="AAC36"/>
      <c r="AAD36"/>
      <c r="AAE36"/>
      <c r="AAF36"/>
      <c r="AAG36"/>
      <c r="AAH36"/>
      <c r="AAI36"/>
      <c r="AAJ36"/>
      <c r="AAK36"/>
      <c r="AAL36"/>
      <c r="AAM36"/>
      <c r="AAN36"/>
      <c r="AAO36"/>
      <c r="AAP36"/>
      <c r="AAQ36"/>
      <c r="AAR36"/>
      <c r="AAS36"/>
      <c r="AAT36"/>
      <c r="AAU36"/>
      <c r="AAV36"/>
      <c r="AAW36"/>
      <c r="AAX36"/>
      <c r="AAY36"/>
      <c r="AAZ36"/>
      <c r="ABA36"/>
      <c r="ABB36"/>
      <c r="ABC36"/>
      <c r="ABD36"/>
      <c r="ABE36"/>
      <c r="ABF36"/>
      <c r="ABG36"/>
      <c r="ABH36"/>
      <c r="ABI36"/>
      <c r="ABJ36"/>
      <c r="ABK36"/>
      <c r="ABL36"/>
      <c r="ABM36"/>
      <c r="ABN36"/>
      <c r="ABO36"/>
      <c r="ABP36"/>
      <c r="ABQ36"/>
      <c r="ABR36"/>
      <c r="ABS36"/>
      <c r="ABT36"/>
      <c r="ABU36"/>
      <c r="ABV36"/>
      <c r="ABW36"/>
      <c r="ABX36"/>
      <c r="ABY36"/>
      <c r="ABZ36"/>
      <c r="ACA36"/>
      <c r="ACB36"/>
      <c r="ACC36"/>
      <c r="ACD36"/>
      <c r="ACE36"/>
      <c r="ACF36"/>
      <c r="ACG36"/>
      <c r="ACH36"/>
      <c r="ACI36"/>
      <c r="ACJ36"/>
      <c r="ACK36"/>
      <c r="ACL36"/>
      <c r="ACM36"/>
      <c r="ACN36"/>
      <c r="ACO36"/>
      <c r="ACP36"/>
      <c r="ACQ36"/>
      <c r="ACR36"/>
      <c r="ACS36"/>
      <c r="ACT36"/>
      <c r="ACU36"/>
      <c r="ACV36"/>
      <c r="ACW36"/>
      <c r="ACX36"/>
      <c r="ACY36"/>
      <c r="ACZ36"/>
      <c r="ADA36"/>
      <c r="ADB36"/>
      <c r="ADC36"/>
      <c r="ADD36"/>
      <c r="ADE36"/>
      <c r="ADF36"/>
      <c r="ADG36"/>
      <c r="ADH36"/>
      <c r="ADI36"/>
      <c r="ADJ36"/>
      <c r="ADK36"/>
      <c r="ADL36"/>
      <c r="ADM36"/>
      <c r="ADN36"/>
      <c r="ADO36"/>
      <c r="ADP36"/>
      <c r="ADQ36"/>
      <c r="ADR36"/>
      <c r="ADS36"/>
      <c r="ADT36"/>
      <c r="ADU36"/>
      <c r="ADV36"/>
      <c r="ADW36"/>
      <c r="ADX36"/>
      <c r="ADY36"/>
      <c r="ADZ36"/>
      <c r="AEA36"/>
      <c r="AEB36"/>
      <c r="AEC36"/>
      <c r="AED36"/>
      <c r="AEE36"/>
      <c r="AEF36"/>
      <c r="AEG36"/>
      <c r="AEH36"/>
      <c r="AEI36"/>
      <c r="AEJ36"/>
      <c r="AEK36"/>
      <c r="AEL36"/>
      <c r="AEM36"/>
      <c r="AEN36"/>
      <c r="AEO36"/>
      <c r="AEP36"/>
      <c r="AEQ36"/>
      <c r="AER36"/>
      <c r="AES36"/>
      <c r="AET36"/>
      <c r="AEU36"/>
      <c r="AEV36"/>
      <c r="AEW36"/>
      <c r="AEX36"/>
      <c r="AEY36"/>
      <c r="AEZ36"/>
      <c r="AFA36"/>
      <c r="AFB36"/>
      <c r="AFC36"/>
      <c r="AFD36"/>
      <c r="AFE36"/>
      <c r="AFF36"/>
      <c r="AFG36"/>
      <c r="AFH36"/>
      <c r="AFI36"/>
      <c r="AFJ36"/>
      <c r="AFK36"/>
      <c r="AFL36"/>
      <c r="AFM36"/>
      <c r="AFN36"/>
      <c r="AFO36"/>
      <c r="AFP36"/>
      <c r="AFQ36"/>
      <c r="AFR36"/>
      <c r="AFS36"/>
      <c r="AFT36"/>
      <c r="AFU36"/>
      <c r="AFV36"/>
      <c r="AFW36"/>
      <c r="AFX36"/>
      <c r="AFY36"/>
      <c r="AFZ36"/>
      <c r="AGA36"/>
      <c r="AGB36"/>
      <c r="AGC36"/>
      <c r="AGD36"/>
      <c r="AGE36"/>
      <c r="AGF36"/>
      <c r="AGG36"/>
      <c r="AGH36"/>
      <c r="AGI36"/>
      <c r="AGJ36"/>
      <c r="AGK36"/>
      <c r="AGL36"/>
      <c r="AGM36"/>
      <c r="AGN36"/>
      <c r="AGO36"/>
      <c r="AGP36"/>
      <c r="AGQ36"/>
      <c r="AGR36"/>
      <c r="AGS36"/>
      <c r="AGT36"/>
      <c r="AGU36"/>
      <c r="AGV36"/>
      <c r="AGW36"/>
      <c r="AGX36"/>
      <c r="AGY36"/>
      <c r="AGZ36"/>
      <c r="AHA36"/>
      <c r="AHB36"/>
      <c r="AHC36"/>
      <c r="AHD36"/>
      <c r="AHE36"/>
      <c r="AHF36"/>
      <c r="AHG36"/>
      <c r="AHH36"/>
      <c r="AHI36"/>
      <c r="AHJ36"/>
      <c r="AHK36"/>
      <c r="AHL36"/>
      <c r="AHM36"/>
      <c r="AHN36"/>
      <c r="AHO36"/>
      <c r="AHP36"/>
      <c r="AHQ36"/>
      <c r="AHR36"/>
      <c r="AHS36"/>
      <c r="AHT36"/>
      <c r="AHU36"/>
      <c r="AHV36"/>
      <c r="AHW36"/>
      <c r="AHX36"/>
      <c r="AHY36"/>
      <c r="AHZ36"/>
      <c r="AIA36"/>
      <c r="AIB36"/>
      <c r="AIC36"/>
      <c r="AID36"/>
      <c r="AIE36"/>
      <c r="AIF36"/>
      <c r="AIG36"/>
      <c r="AIH36"/>
      <c r="AII36"/>
      <c r="AIJ36"/>
      <c r="AIK36"/>
      <c r="AIL36"/>
      <c r="AIM36"/>
      <c r="AIN36"/>
      <c r="AIO36"/>
      <c r="AIP36"/>
      <c r="AIQ36"/>
      <c r="AIR36"/>
      <c r="AIS36"/>
      <c r="AIT36"/>
      <c r="AIU36"/>
      <c r="AIV36"/>
      <c r="AIW36"/>
      <c r="AIX36"/>
      <c r="AIY36"/>
      <c r="AIZ36"/>
      <c r="AJA36"/>
      <c r="AJB36"/>
      <c r="AJC36"/>
      <c r="AJD36"/>
      <c r="AJE36"/>
      <c r="AJF36"/>
      <c r="AJG36"/>
      <c r="AJH36"/>
      <c r="AJI36"/>
      <c r="AJJ36"/>
      <c r="AJK36"/>
      <c r="AJL36"/>
      <c r="AJM36"/>
      <c r="AJN36"/>
      <c r="AJO36"/>
      <c r="AJP36"/>
      <c r="AJQ36"/>
      <c r="AJR36"/>
      <c r="AJS36"/>
      <c r="AJT36"/>
      <c r="AJU36"/>
      <c r="AJV36"/>
      <c r="AJW36"/>
      <c r="AJX36"/>
      <c r="AJY36"/>
      <c r="AJZ36"/>
      <c r="AKA36"/>
      <c r="AKB36"/>
      <c r="AKC36"/>
      <c r="AKD36"/>
      <c r="AKE36"/>
      <c r="AKF36"/>
      <c r="AKG36"/>
      <c r="AKH36"/>
      <c r="AKI36"/>
      <c r="AKJ36"/>
      <c r="AKK36"/>
      <c r="AKL36"/>
      <c r="AKM36"/>
      <c r="AKN36"/>
      <c r="AKO36"/>
      <c r="AKP36"/>
      <c r="AKQ36"/>
      <c r="AKR36"/>
      <c r="AKS36"/>
      <c r="AKT36"/>
      <c r="AKU36"/>
      <c r="AKV36"/>
      <c r="AKW36"/>
      <c r="AKX36"/>
      <c r="AKY36"/>
      <c r="AKZ36"/>
      <c r="ALA36"/>
      <c r="ALB36"/>
      <c r="ALC36"/>
      <c r="ALD36"/>
      <c r="ALE36"/>
      <c r="ALF36"/>
      <c r="ALG36"/>
      <c r="ALH36"/>
      <c r="ALI36"/>
      <c r="ALJ36"/>
      <c r="ALK36"/>
      <c r="ALL36"/>
      <c r="ALM36"/>
      <c r="ALN36"/>
      <c r="ALO36"/>
      <c r="ALP36"/>
      <c r="ALQ36"/>
      <c r="ALR36"/>
      <c r="ALS36"/>
      <c r="ALT36"/>
      <c r="ALU36"/>
      <c r="ALV36"/>
      <c r="ALW36"/>
      <c r="ALX36"/>
      <c r="ALY36"/>
      <c r="ALZ36"/>
      <c r="AMA36"/>
      <c r="AMB36"/>
      <c r="AMC36"/>
      <c r="AMD36"/>
      <c r="AME36"/>
      <c r="AMF36"/>
      <c r="AMG36"/>
      <c r="AMH36"/>
      <c r="AMI36"/>
      <c r="AMJ36"/>
      <c r="AMK36"/>
      <c r="AML36"/>
      <c r="AMM36"/>
      <c r="AMN36"/>
      <c r="AMO36"/>
      <c r="AMP36"/>
      <c r="AMQ36"/>
      <c r="AMR36"/>
      <c r="AMS36"/>
      <c r="AMT36"/>
      <c r="AMU36"/>
      <c r="AMV36"/>
      <c r="AMW36"/>
      <c r="AMX36"/>
      <c r="AMY36"/>
      <c r="AMZ36"/>
      <c r="ANA36"/>
      <c r="ANB36"/>
      <c r="ANC36"/>
      <c r="AND36"/>
      <c r="ANE36"/>
      <c r="ANF36"/>
      <c r="ANG36"/>
      <c r="ANH36"/>
      <c r="ANI36"/>
      <c r="ANJ36"/>
      <c r="ANK36"/>
      <c r="ANL36"/>
      <c r="ANM36"/>
      <c r="ANN36"/>
      <c r="ANO36"/>
      <c r="ANP36"/>
      <c r="ANQ36"/>
      <c r="ANR36"/>
      <c r="ANS36"/>
      <c r="ANT36"/>
      <c r="ANU36"/>
      <c r="ANV36"/>
      <c r="ANW36"/>
      <c r="ANX36"/>
      <c r="ANY36"/>
      <c r="ANZ36"/>
      <c r="AOA36"/>
      <c r="AOB36"/>
      <c r="AOC36"/>
      <c r="AOD36"/>
      <c r="AOE36"/>
      <c r="AOF36"/>
      <c r="AOG36"/>
      <c r="AOH36"/>
      <c r="AOI36"/>
      <c r="AOJ36"/>
      <c r="AOK36"/>
      <c r="AOL36"/>
      <c r="AOM36"/>
      <c r="AON36"/>
      <c r="AOO36"/>
      <c r="AOP36"/>
      <c r="AOQ36"/>
      <c r="AOR36"/>
      <c r="AOS36"/>
      <c r="AOT36"/>
      <c r="AOU36"/>
      <c r="AOV36"/>
      <c r="AOW36"/>
      <c r="AOX36"/>
      <c r="AOY36"/>
      <c r="AOZ36"/>
      <c r="APA36"/>
      <c r="APB36"/>
      <c r="APC36"/>
      <c r="APD36"/>
      <c r="APE36"/>
      <c r="APF36"/>
      <c r="APG36"/>
      <c r="APH36"/>
      <c r="API36"/>
      <c r="APJ36"/>
      <c r="APK36"/>
      <c r="APL36"/>
      <c r="APM36"/>
      <c r="APN36"/>
      <c r="APO36"/>
      <c r="APP36"/>
      <c r="APQ36"/>
      <c r="APR36"/>
      <c r="APS36"/>
      <c r="APT36"/>
      <c r="APU36"/>
      <c r="APV36"/>
      <c r="APW36"/>
      <c r="APX36"/>
      <c r="APY36"/>
      <c r="APZ36"/>
      <c r="AQA36"/>
      <c r="AQB36"/>
      <c r="AQC36"/>
      <c r="AQD36"/>
      <c r="AQE36"/>
      <c r="AQF36"/>
      <c r="AQG36"/>
      <c r="AQH36"/>
      <c r="AQI36"/>
      <c r="AQJ36"/>
      <c r="AQK36"/>
      <c r="AQL36"/>
      <c r="AQM36"/>
      <c r="AQN36"/>
      <c r="AQO36"/>
      <c r="AQP36"/>
      <c r="AQQ36"/>
      <c r="AQR36"/>
      <c r="AQS36"/>
      <c r="AQT36"/>
      <c r="AQU36"/>
      <c r="AQV36"/>
      <c r="AQW36"/>
      <c r="AQX36"/>
      <c r="AQY36"/>
      <c r="AQZ36"/>
      <c r="ARA36"/>
      <c r="ARB36"/>
      <c r="ARC36"/>
      <c r="ARD36"/>
      <c r="ARE36"/>
      <c r="ARF36"/>
      <c r="ARG36"/>
      <c r="ARH36"/>
      <c r="ARI36"/>
      <c r="ARJ36"/>
      <c r="ARK36"/>
      <c r="ARL36"/>
      <c r="ARM36"/>
      <c r="ARN36"/>
      <c r="ARO36"/>
      <c r="ARP36"/>
      <c r="ARQ36"/>
      <c r="ARR36"/>
      <c r="ARS36"/>
      <c r="ART36"/>
      <c r="ARU36"/>
      <c r="ARV36"/>
      <c r="ARW36"/>
      <c r="ARX36"/>
      <c r="ARY36"/>
      <c r="ARZ36"/>
      <c r="ASA36"/>
      <c r="ASB36"/>
      <c r="ASC36"/>
      <c r="ASD36"/>
      <c r="ASE36"/>
      <c r="ASF36"/>
      <c r="ASG36"/>
      <c r="ASH36"/>
      <c r="ASI36"/>
      <c r="ASJ36"/>
      <c r="ASK36"/>
      <c r="ASL36"/>
      <c r="ASM36"/>
      <c r="ASN36"/>
      <c r="ASO36"/>
      <c r="ASP36"/>
      <c r="ASQ36"/>
      <c r="ASR36"/>
      <c r="ASS36"/>
      <c r="AST36"/>
      <c r="ASU36"/>
      <c r="ASV36"/>
      <c r="ASW36"/>
      <c r="ASX36"/>
      <c r="ASY36"/>
      <c r="ASZ36"/>
      <c r="ATA36"/>
      <c r="ATB36"/>
      <c r="ATC36"/>
      <c r="ATD36"/>
      <c r="ATE36"/>
      <c r="ATF36"/>
      <c r="ATG36"/>
      <c r="ATH36"/>
      <c r="ATI36"/>
      <c r="ATJ36"/>
      <c r="ATK36"/>
      <c r="ATL36"/>
      <c r="ATM36"/>
      <c r="ATN36"/>
      <c r="ATO36"/>
      <c r="ATP36"/>
      <c r="ATQ36"/>
      <c r="ATR36"/>
      <c r="ATS36"/>
      <c r="ATT36"/>
      <c r="ATU36"/>
      <c r="ATV36"/>
      <c r="ATW36"/>
      <c r="ATX36"/>
      <c r="ATY36"/>
      <c r="ATZ36"/>
      <c r="AUA36"/>
      <c r="AUB36"/>
      <c r="AUC36"/>
      <c r="AUD36"/>
      <c r="AUE36"/>
      <c r="AUF36"/>
      <c r="AUG36"/>
      <c r="AUH36"/>
      <c r="AUI36"/>
      <c r="AUJ36"/>
      <c r="AUK36"/>
      <c r="AUL36"/>
      <c r="AUM36"/>
      <c r="AUN36"/>
      <c r="AUO36"/>
      <c r="AUP36"/>
      <c r="AUQ36"/>
      <c r="AUR36"/>
      <c r="AUS36"/>
      <c r="AUT36"/>
      <c r="AUU36"/>
      <c r="AUV36"/>
      <c r="AUW36"/>
      <c r="AUX36"/>
      <c r="AUY36"/>
      <c r="AUZ36"/>
      <c r="AVA36"/>
      <c r="AVB36"/>
      <c r="AVC36"/>
      <c r="AVD36"/>
      <c r="AVE36"/>
      <c r="AVF36"/>
      <c r="AVG36"/>
      <c r="AVH36"/>
      <c r="AVI36"/>
      <c r="AVJ36"/>
      <c r="AVK36"/>
      <c r="AVL36"/>
      <c r="AVM36"/>
      <c r="AVN36"/>
      <c r="AVO36"/>
      <c r="AVP36"/>
      <c r="AVQ36"/>
      <c r="AVR36"/>
      <c r="AVS36"/>
      <c r="AVT36"/>
      <c r="AVU36"/>
      <c r="AVV36"/>
      <c r="AVW36"/>
      <c r="AVX36"/>
      <c r="AVY36"/>
      <c r="AVZ36"/>
      <c r="AWA36"/>
      <c r="AWB36"/>
      <c r="AWC36"/>
      <c r="AWD36"/>
      <c r="AWE36"/>
      <c r="AWF36"/>
      <c r="AWG36"/>
      <c r="AWH36"/>
      <c r="AWI36"/>
      <c r="AWJ36"/>
      <c r="AWK36"/>
      <c r="AWL36"/>
      <c r="AWM36"/>
      <c r="AWN36"/>
      <c r="AWO36"/>
      <c r="AWP36"/>
      <c r="AWQ36"/>
      <c r="AWR36"/>
      <c r="AWS36"/>
      <c r="AWT36"/>
      <c r="AWU36"/>
      <c r="AWV36"/>
      <c r="AWW36"/>
      <c r="AWX36"/>
      <c r="AWY36"/>
      <c r="AWZ36"/>
      <c r="AXA36"/>
      <c r="AXB36"/>
      <c r="AXC36"/>
      <c r="AXD36"/>
      <c r="AXE36"/>
      <c r="AXF36"/>
      <c r="AXG36"/>
      <c r="AXH36"/>
      <c r="AXI36"/>
      <c r="AXJ36"/>
      <c r="AXK36"/>
      <c r="AXL36"/>
      <c r="AXM36"/>
      <c r="AXN36"/>
      <c r="AXO36"/>
      <c r="AXP36"/>
      <c r="AXQ36"/>
      <c r="AXR36"/>
      <c r="AXS36"/>
      <c r="AXT36"/>
      <c r="AXU36"/>
      <c r="AXV36"/>
      <c r="AXW36"/>
      <c r="AXX36"/>
      <c r="AXY36"/>
      <c r="AXZ36"/>
      <c r="AYA36"/>
      <c r="AYB36"/>
      <c r="AYC36"/>
      <c r="AYD36"/>
      <c r="AYE36"/>
      <c r="AYF36"/>
      <c r="AYG36"/>
      <c r="AYH36"/>
      <c r="AYI36"/>
      <c r="AYJ36"/>
      <c r="AYK36"/>
      <c r="AYL36"/>
      <c r="AYM36"/>
      <c r="AYN36"/>
      <c r="AYO36"/>
      <c r="AYP36"/>
      <c r="AYQ36"/>
      <c r="AYR36"/>
      <c r="AYS36"/>
      <c r="AYT36"/>
      <c r="AYU36"/>
      <c r="AYV36"/>
      <c r="AYW36"/>
      <c r="AYX36"/>
      <c r="AYY36"/>
      <c r="AYZ36"/>
      <c r="AZA36"/>
      <c r="AZB36"/>
      <c r="AZC36"/>
      <c r="AZD36"/>
      <c r="AZE36"/>
      <c r="AZF36"/>
      <c r="AZG36"/>
      <c r="AZH36"/>
      <c r="AZI36"/>
      <c r="AZJ36"/>
      <c r="AZK36"/>
      <c r="AZL36"/>
      <c r="AZM36"/>
      <c r="AZN36"/>
      <c r="AZO36"/>
      <c r="AZP36"/>
      <c r="AZQ36"/>
      <c r="AZR36"/>
      <c r="AZS36"/>
      <c r="AZT36"/>
      <c r="AZU36"/>
      <c r="AZV36"/>
      <c r="AZW36"/>
      <c r="AZX36"/>
      <c r="AZY36"/>
      <c r="AZZ36"/>
      <c r="BAA36"/>
      <c r="BAB36"/>
      <c r="BAC36"/>
      <c r="BAD36"/>
      <c r="BAE36"/>
      <c r="BAF36"/>
      <c r="BAG36"/>
      <c r="BAH36"/>
      <c r="BAI36"/>
      <c r="BAJ36"/>
      <c r="BAK36"/>
      <c r="BAL36"/>
      <c r="BAM36"/>
      <c r="BAN36"/>
      <c r="BAO36"/>
      <c r="BAP36"/>
      <c r="BAQ36"/>
      <c r="BAR36"/>
      <c r="BAS36"/>
      <c r="BAT36"/>
      <c r="BAU36"/>
      <c r="BAV36"/>
      <c r="BAW36"/>
      <c r="BAX36"/>
      <c r="BAY36"/>
      <c r="BAZ36"/>
      <c r="BBA36"/>
      <c r="BBB36"/>
      <c r="BBC36"/>
      <c r="BBD36"/>
      <c r="BBE36"/>
      <c r="BBF36"/>
      <c r="BBG36"/>
      <c r="BBH36"/>
      <c r="BBI36"/>
      <c r="BBJ36"/>
      <c r="BBK36"/>
      <c r="BBL36"/>
      <c r="BBM36"/>
      <c r="BBN36"/>
      <c r="BBO36"/>
      <c r="BBP36"/>
      <c r="BBQ36"/>
      <c r="BBR36"/>
      <c r="BBS36"/>
      <c r="BBT36"/>
      <c r="BBU36"/>
      <c r="BBV36"/>
      <c r="BBW36"/>
      <c r="BBX36"/>
      <c r="BBY36"/>
      <c r="BBZ36"/>
      <c r="BCA36"/>
      <c r="BCB36"/>
      <c r="BCC36"/>
      <c r="BCD36"/>
      <c r="BCE36"/>
      <c r="BCF36"/>
      <c r="BCG36"/>
      <c r="BCH36"/>
      <c r="BCI36"/>
      <c r="BCJ36"/>
      <c r="BCK36"/>
      <c r="BCL36"/>
      <c r="BCM36"/>
      <c r="BCN36"/>
      <c r="BCO36"/>
      <c r="BCP36"/>
      <c r="BCQ36"/>
      <c r="BCR36"/>
      <c r="BCS36"/>
      <c r="BCT36"/>
      <c r="BCU36"/>
      <c r="BCV36"/>
      <c r="BCW36"/>
      <c r="BCX36"/>
      <c r="BCY36"/>
      <c r="BCZ36"/>
      <c r="BDA36"/>
      <c r="BDB36"/>
      <c r="BDC36"/>
      <c r="BDD36"/>
      <c r="BDE36"/>
      <c r="BDF36"/>
      <c r="BDG36"/>
      <c r="BDH36"/>
      <c r="BDI36"/>
      <c r="BDJ36"/>
      <c r="BDK36"/>
      <c r="BDL36"/>
      <c r="BDM36"/>
      <c r="BDN36"/>
      <c r="BDO36"/>
      <c r="BDP36"/>
      <c r="BDQ36"/>
      <c r="BDR36"/>
      <c r="BDS36"/>
      <c r="BDT36"/>
      <c r="BDU36"/>
      <c r="BDV36"/>
      <c r="BDW36"/>
      <c r="BDX36"/>
      <c r="BDY36"/>
      <c r="BDZ36"/>
      <c r="BEA36"/>
      <c r="BEB36"/>
      <c r="BEC36"/>
      <c r="BED36"/>
      <c r="BEE36"/>
      <c r="BEF36"/>
      <c r="BEG36"/>
      <c r="BEH36"/>
      <c r="BEI36"/>
      <c r="BEJ36"/>
      <c r="BEK36"/>
      <c r="BEL36"/>
      <c r="BEM36"/>
      <c r="BEN36"/>
      <c r="BEO36"/>
      <c r="BEP36"/>
      <c r="BEQ36"/>
      <c r="BER36"/>
      <c r="BES36"/>
      <c r="BET36"/>
      <c r="BEU36"/>
      <c r="BEV36"/>
      <c r="BEW36"/>
      <c r="BEX36"/>
      <c r="BEY36"/>
      <c r="BEZ36"/>
      <c r="BFA36"/>
      <c r="BFB36"/>
      <c r="BFC36"/>
      <c r="BFD36"/>
      <c r="BFE36"/>
      <c r="BFF36"/>
      <c r="BFG36"/>
      <c r="BFH36"/>
      <c r="BFI36"/>
      <c r="BFJ36"/>
      <c r="BFK36"/>
      <c r="BFL36"/>
      <c r="BFM36"/>
      <c r="BFN36"/>
      <c r="BFO36"/>
      <c r="BFP36"/>
      <c r="BFQ36"/>
      <c r="BFR36"/>
      <c r="BFS36"/>
      <c r="BFT36"/>
      <c r="BFU36"/>
      <c r="BFV36"/>
      <c r="BFW36"/>
      <c r="BFX36"/>
      <c r="BFY36"/>
      <c r="BFZ36"/>
      <c r="BGA36"/>
      <c r="BGB36"/>
      <c r="BGC36"/>
      <c r="BGD36"/>
      <c r="BGE36"/>
      <c r="BGF36"/>
      <c r="BGG36"/>
      <c r="BGH36"/>
      <c r="BGI36"/>
      <c r="BGJ36"/>
      <c r="BGK36"/>
      <c r="BGL36"/>
      <c r="BGM36"/>
      <c r="BGN36"/>
      <c r="BGO36"/>
      <c r="BGP36"/>
      <c r="BGQ36"/>
      <c r="BGR36"/>
      <c r="BGS36"/>
      <c r="BGT36"/>
      <c r="BGU36"/>
      <c r="BGV36"/>
      <c r="BGW36"/>
      <c r="BGX36"/>
      <c r="BGY36"/>
      <c r="BGZ36"/>
      <c r="BHA36"/>
      <c r="BHB36"/>
      <c r="BHC36"/>
      <c r="BHD36"/>
      <c r="BHE36"/>
      <c r="BHF36"/>
      <c r="BHG36"/>
      <c r="BHH36"/>
      <c r="BHI36"/>
      <c r="BHJ36"/>
      <c r="BHK36"/>
      <c r="BHL36"/>
      <c r="BHM36"/>
      <c r="BHN36"/>
      <c r="BHO36"/>
      <c r="BHP36"/>
      <c r="BHQ36"/>
      <c r="BHR36"/>
      <c r="BHS36"/>
      <c r="BHT36"/>
      <c r="BHU36"/>
      <c r="BHV36"/>
      <c r="BHW36"/>
      <c r="BHX36"/>
      <c r="BHY36"/>
      <c r="BHZ36"/>
      <c r="BIA36"/>
      <c r="BIB36"/>
      <c r="BIC36"/>
      <c r="BID36"/>
      <c r="BIE36"/>
      <c r="BIF36"/>
      <c r="BIG36"/>
      <c r="BIH36"/>
      <c r="BII36"/>
      <c r="BIJ36"/>
      <c r="BIK36"/>
      <c r="BIL36"/>
      <c r="BIM36"/>
      <c r="BIN36"/>
      <c r="BIO36"/>
      <c r="BIP36"/>
      <c r="BIQ36"/>
      <c r="BIR36"/>
      <c r="BIS36"/>
      <c r="BIT36"/>
      <c r="BIU36"/>
      <c r="BIV36"/>
      <c r="BIW36"/>
      <c r="BIX36"/>
      <c r="BIY36"/>
      <c r="BIZ36"/>
      <c r="BJA36"/>
      <c r="BJB36"/>
      <c r="BJC36"/>
      <c r="BJD36"/>
      <c r="BJE36"/>
      <c r="BJF36"/>
      <c r="BJG36"/>
      <c r="BJH36"/>
      <c r="BJI36"/>
      <c r="BJJ36"/>
      <c r="BJK36"/>
      <c r="BJL36"/>
      <c r="BJM36"/>
      <c r="BJN36"/>
      <c r="BJO36"/>
      <c r="BJP36"/>
      <c r="BJQ36"/>
      <c r="BJR36"/>
      <c r="BJS36"/>
      <c r="BJT36"/>
      <c r="BJU36"/>
      <c r="BJV36"/>
      <c r="BJW36"/>
      <c r="BJX36"/>
      <c r="BJY36"/>
      <c r="BJZ36"/>
      <c r="BKA36"/>
      <c r="BKB36"/>
      <c r="BKC36"/>
      <c r="BKD36"/>
      <c r="BKE36"/>
      <c r="BKF36"/>
      <c r="BKG36"/>
      <c r="BKH36"/>
      <c r="BKI36"/>
      <c r="BKJ36"/>
      <c r="BKK36"/>
      <c r="BKL36"/>
      <c r="BKM36"/>
      <c r="BKN36"/>
      <c r="BKO36"/>
      <c r="BKP36"/>
      <c r="BKQ36"/>
      <c r="BKR36"/>
      <c r="BKS36"/>
      <c r="BKT36"/>
      <c r="BKU36"/>
      <c r="BKV36"/>
      <c r="BKW36"/>
      <c r="BKX36"/>
      <c r="BKY36"/>
      <c r="BKZ36"/>
      <c r="BLA36"/>
      <c r="BLB36"/>
      <c r="BLC36"/>
      <c r="BLD36"/>
      <c r="BLE36"/>
      <c r="BLF36"/>
      <c r="BLG36"/>
      <c r="BLH36"/>
      <c r="BLI36"/>
      <c r="BLJ36"/>
      <c r="BLK36"/>
      <c r="BLL36"/>
      <c r="BLM36"/>
      <c r="BLN36"/>
      <c r="BLO36"/>
      <c r="BLP36"/>
      <c r="BLQ36"/>
      <c r="BLR36"/>
      <c r="BLS36"/>
      <c r="BLT36"/>
      <c r="BLU36"/>
      <c r="BLV36"/>
      <c r="BLW36"/>
      <c r="BLX36"/>
      <c r="BLY36"/>
      <c r="BLZ36"/>
      <c r="BMA36"/>
      <c r="BMB36"/>
      <c r="BMC36"/>
      <c r="BMD36"/>
      <c r="BME36"/>
      <c r="BMF36"/>
      <c r="BMG36"/>
      <c r="BMH36"/>
      <c r="BMI36"/>
      <c r="BMJ36"/>
      <c r="BMK36"/>
      <c r="BML36"/>
      <c r="BMM36"/>
      <c r="BMN36"/>
      <c r="BMO36"/>
      <c r="BMP36"/>
      <c r="BMQ36"/>
      <c r="BMR36"/>
      <c r="BMS36"/>
      <c r="BMT36"/>
      <c r="BMU36"/>
      <c r="BMV36"/>
      <c r="BMW36"/>
      <c r="BMX36"/>
      <c r="BMY36"/>
      <c r="BMZ36"/>
      <c r="BNA36"/>
      <c r="BNB36"/>
      <c r="BNC36"/>
      <c r="BND36"/>
      <c r="BNE36"/>
      <c r="BNF36"/>
      <c r="BNG36"/>
      <c r="BNH36"/>
      <c r="BNI36"/>
      <c r="BNJ36"/>
      <c r="BNK36"/>
      <c r="BNL36"/>
      <c r="BNM36"/>
      <c r="BNN36"/>
      <c r="BNO36"/>
      <c r="BNP36"/>
      <c r="BNQ36"/>
      <c r="BNR36"/>
      <c r="BNS36"/>
      <c r="BNT36"/>
      <c r="BNU36"/>
      <c r="BNV36"/>
      <c r="BNW36"/>
      <c r="BNX36"/>
      <c r="BNY36"/>
      <c r="BNZ36"/>
      <c r="BOA36"/>
      <c r="BOB36"/>
      <c r="BOC36"/>
      <c r="BOD36"/>
      <c r="BOE36"/>
      <c r="BOF36"/>
      <c r="BOG36"/>
      <c r="BOH36"/>
      <c r="BOI36"/>
      <c r="BOJ36"/>
      <c r="BOK36"/>
      <c r="BOL36"/>
      <c r="BOM36"/>
      <c r="BON36"/>
      <c r="BOO36"/>
      <c r="BOP36"/>
      <c r="BOQ36"/>
      <c r="BOR36"/>
      <c r="BOS36"/>
      <c r="BOT36"/>
      <c r="BOU36"/>
      <c r="BOV36"/>
      <c r="BOW36"/>
      <c r="BOX36"/>
      <c r="BOY36"/>
      <c r="BOZ36"/>
      <c r="BPA36"/>
      <c r="BPB36"/>
      <c r="BPC36"/>
      <c r="BPD36"/>
      <c r="BPE36"/>
      <c r="BPF36"/>
      <c r="BPG36"/>
      <c r="BPH36"/>
      <c r="BPI36"/>
      <c r="BPJ36"/>
      <c r="BPK36"/>
      <c r="BPL36"/>
      <c r="BPM36"/>
      <c r="BPN36"/>
      <c r="BPO36"/>
      <c r="BPP36"/>
      <c r="BPQ36"/>
      <c r="BPR36"/>
      <c r="BPS36"/>
      <c r="BPT36"/>
      <c r="BPU36"/>
      <c r="BPV36"/>
      <c r="BPW36"/>
      <c r="BPX36"/>
      <c r="BPY36"/>
      <c r="BPZ36"/>
      <c r="BQA36"/>
      <c r="BQB36"/>
      <c r="BQC36"/>
      <c r="BQD36"/>
      <c r="BQE36"/>
      <c r="BQF36"/>
      <c r="BQG36"/>
      <c r="BQH36"/>
      <c r="BQI36"/>
      <c r="BQJ36"/>
      <c r="BQK36"/>
      <c r="BQL36"/>
      <c r="BQM36"/>
      <c r="BQN36"/>
      <c r="BQO36"/>
      <c r="BQP36"/>
      <c r="BQQ36"/>
      <c r="BQR36"/>
      <c r="BQS36"/>
      <c r="BQT36"/>
      <c r="BQU36"/>
      <c r="BQV36"/>
      <c r="BQW36"/>
      <c r="BQX36"/>
      <c r="BQY36"/>
      <c r="BQZ36"/>
      <c r="BRA36"/>
      <c r="BRB36"/>
      <c r="BRC36"/>
      <c r="BRD36"/>
      <c r="BRE36"/>
      <c r="BRF36"/>
      <c r="BRG36"/>
      <c r="BRH36"/>
      <c r="BRI36"/>
      <c r="BRJ36"/>
      <c r="BRK36"/>
      <c r="BRL36"/>
      <c r="BRM36"/>
      <c r="BRN36"/>
      <c r="BRO36"/>
      <c r="BRP36"/>
      <c r="BRQ36"/>
      <c r="BRR36"/>
      <c r="BRS36"/>
      <c r="BRT36"/>
      <c r="BRU36"/>
      <c r="BRV36"/>
      <c r="BRW36"/>
      <c r="BRX36"/>
      <c r="BRY36"/>
      <c r="BRZ36"/>
      <c r="BSA36"/>
      <c r="BSB36"/>
      <c r="BSC36"/>
      <c r="BSD36"/>
      <c r="BSE36"/>
      <c r="BSF36"/>
      <c r="BSG36"/>
      <c r="BSH36"/>
      <c r="BSI36"/>
      <c r="BSJ36"/>
      <c r="BSK36"/>
      <c r="BSL36"/>
      <c r="BSM36"/>
      <c r="BSN36"/>
      <c r="BSO36"/>
      <c r="BSP36"/>
      <c r="BSQ36"/>
      <c r="BSR36"/>
      <c r="BSS36"/>
      <c r="BST36"/>
      <c r="BSU36"/>
      <c r="BSV36"/>
      <c r="BSW36"/>
      <c r="BSX36"/>
      <c r="BSY36"/>
      <c r="BSZ36"/>
      <c r="BTA36"/>
      <c r="BTB36"/>
      <c r="BTC36"/>
      <c r="BTD36"/>
      <c r="BTE36"/>
      <c r="BTF36"/>
      <c r="BTG36"/>
      <c r="BTH36"/>
      <c r="BTI36"/>
      <c r="BTJ36"/>
      <c r="BTK36"/>
      <c r="BTL36"/>
      <c r="BTM36"/>
      <c r="BTN36"/>
      <c r="BTO36"/>
      <c r="BTP36"/>
      <c r="BTQ36"/>
      <c r="BTR36"/>
      <c r="BTS36"/>
      <c r="BTT36"/>
      <c r="BTU36"/>
      <c r="BTV36"/>
      <c r="BTW36"/>
      <c r="BTX36"/>
      <c r="BTY36"/>
      <c r="BTZ36"/>
      <c r="BUA36"/>
      <c r="BUB36"/>
      <c r="BUC36"/>
      <c r="BUD36"/>
      <c r="BUE36"/>
      <c r="BUF36"/>
      <c r="BUG36"/>
      <c r="BUH36"/>
      <c r="BUI36"/>
      <c r="BUJ36"/>
      <c r="BUK36"/>
      <c r="BUL36"/>
      <c r="BUM36"/>
      <c r="BUN36"/>
      <c r="BUO36"/>
      <c r="BUP36"/>
      <c r="BUQ36"/>
      <c r="BUR36"/>
      <c r="BUS36"/>
      <c r="BUT36"/>
      <c r="BUU36"/>
      <c r="BUV36"/>
      <c r="BUW36"/>
      <c r="BUX36"/>
      <c r="BUY36"/>
      <c r="BUZ36"/>
      <c r="BVA36"/>
      <c r="BVB36"/>
      <c r="BVC36"/>
      <c r="BVD36"/>
      <c r="BVE36"/>
      <c r="BVF36"/>
      <c r="BVG36"/>
      <c r="BVH36"/>
      <c r="BVI36"/>
      <c r="BVJ36"/>
      <c r="BVK36"/>
      <c r="BVL36"/>
      <c r="BVM36"/>
      <c r="BVN36"/>
      <c r="BVO36"/>
      <c r="BVP36"/>
      <c r="BVQ36"/>
      <c r="BVR36"/>
      <c r="BVS36"/>
      <c r="BVT36"/>
      <c r="BVU36"/>
      <c r="BVV36"/>
      <c r="BVW36"/>
      <c r="BVX36"/>
      <c r="BVY36"/>
      <c r="BVZ36"/>
      <c r="BWA36"/>
      <c r="BWB36"/>
      <c r="BWC36"/>
      <c r="BWD36"/>
      <c r="BWE36"/>
      <c r="BWF36"/>
      <c r="BWG36"/>
      <c r="BWH36"/>
      <c r="BWI36"/>
      <c r="BWJ36"/>
      <c r="BWK36"/>
      <c r="BWL36"/>
      <c r="BWM36"/>
      <c r="BWN36"/>
      <c r="BWO36"/>
      <c r="BWP36"/>
      <c r="BWQ36"/>
      <c r="BWR36"/>
      <c r="BWS36"/>
      <c r="BWT36"/>
      <c r="BWU36"/>
      <c r="BWV36"/>
      <c r="BWW36"/>
      <c r="BWX36"/>
      <c r="BWY36"/>
      <c r="BWZ36"/>
      <c r="BXA36"/>
      <c r="BXB36"/>
      <c r="BXC36"/>
      <c r="BXD36"/>
      <c r="BXE36"/>
      <c r="BXF36"/>
      <c r="BXG36"/>
      <c r="BXH36"/>
      <c r="BXI36"/>
      <c r="BXJ36"/>
      <c r="BXK36"/>
      <c r="BXL36"/>
      <c r="BXM36"/>
      <c r="BXN36"/>
      <c r="BXO36"/>
      <c r="BXP36"/>
      <c r="BXQ36"/>
      <c r="BXR36"/>
      <c r="BXS36"/>
      <c r="BXT36"/>
      <c r="BXU36"/>
      <c r="BXV36"/>
      <c r="BXW36"/>
      <c r="BXX36"/>
      <c r="BXY36"/>
      <c r="BXZ36"/>
      <c r="BYA36"/>
      <c r="BYB36"/>
      <c r="BYC36"/>
      <c r="BYD36"/>
      <c r="BYE36"/>
      <c r="BYF36"/>
      <c r="BYG36"/>
      <c r="BYH36"/>
      <c r="BYI36"/>
      <c r="BYJ36"/>
      <c r="BYK36"/>
      <c r="BYL36"/>
      <c r="BYM36"/>
      <c r="BYN36"/>
      <c r="BYO36"/>
      <c r="BYP36"/>
      <c r="BYQ36"/>
      <c r="BYR36"/>
      <c r="BYS36"/>
      <c r="BYT36"/>
      <c r="BYU36"/>
      <c r="BYV36"/>
      <c r="BYW36"/>
      <c r="BYX36"/>
      <c r="BYY36"/>
      <c r="BYZ36"/>
      <c r="BZA36"/>
      <c r="BZB36"/>
      <c r="BZC36"/>
      <c r="BZD36"/>
      <c r="BZE36"/>
      <c r="BZF36"/>
      <c r="BZG36"/>
      <c r="BZH36"/>
      <c r="BZI36"/>
      <c r="BZJ36"/>
      <c r="BZK36"/>
      <c r="BZL36"/>
      <c r="BZM36"/>
      <c r="BZN36"/>
      <c r="BZO36"/>
      <c r="BZP36"/>
      <c r="BZQ36"/>
      <c r="BZR36"/>
      <c r="BZS36"/>
      <c r="BZT36"/>
      <c r="BZU36"/>
      <c r="BZV36"/>
      <c r="BZW36"/>
      <c r="BZX36"/>
      <c r="BZY36"/>
      <c r="BZZ36"/>
      <c r="CAA36"/>
      <c r="CAB36"/>
      <c r="CAC36"/>
      <c r="CAD36"/>
      <c r="CAE36"/>
      <c r="CAF36"/>
      <c r="CAG36"/>
      <c r="CAH36"/>
      <c r="CAI36"/>
      <c r="CAJ36"/>
      <c r="CAK36"/>
      <c r="CAL36"/>
      <c r="CAM36"/>
      <c r="CAN36"/>
      <c r="CAO36"/>
      <c r="CAP36"/>
      <c r="CAQ36"/>
      <c r="CAR36"/>
      <c r="CAS36"/>
      <c r="CAT36"/>
      <c r="CAU36"/>
      <c r="CAV36"/>
      <c r="CAW36"/>
      <c r="CAX36"/>
      <c r="CAY36"/>
      <c r="CAZ36"/>
      <c r="CBA36"/>
      <c r="CBB36"/>
      <c r="CBC36"/>
      <c r="CBD36"/>
      <c r="CBE36"/>
      <c r="CBF36"/>
      <c r="CBG36"/>
      <c r="CBH36"/>
      <c r="CBI36"/>
      <c r="CBJ36"/>
      <c r="CBK36"/>
      <c r="CBL36"/>
      <c r="CBM36"/>
      <c r="CBN36"/>
      <c r="CBO36"/>
      <c r="CBP36"/>
      <c r="CBQ36"/>
      <c r="CBR36"/>
      <c r="CBS36"/>
      <c r="CBT36"/>
      <c r="CBU36"/>
      <c r="CBV36"/>
      <c r="CBW36"/>
      <c r="CBX36"/>
      <c r="CBY36"/>
      <c r="CBZ36"/>
      <c r="CCA36"/>
      <c r="CCB36"/>
      <c r="CCC36"/>
      <c r="CCD36"/>
      <c r="CCE36"/>
      <c r="CCF36"/>
      <c r="CCG36"/>
      <c r="CCH36"/>
      <c r="CCI36"/>
      <c r="CCJ36"/>
      <c r="CCK36"/>
      <c r="CCL36"/>
      <c r="CCM36"/>
      <c r="CCN36"/>
      <c r="CCO36"/>
      <c r="CCP36"/>
      <c r="CCQ36"/>
      <c r="CCR36"/>
      <c r="CCS36"/>
      <c r="CCT36"/>
      <c r="CCU36"/>
      <c r="CCV36"/>
      <c r="CCW36"/>
      <c r="CCX36"/>
      <c r="CCY36"/>
      <c r="CCZ36"/>
      <c r="CDA36"/>
      <c r="CDB36"/>
      <c r="CDC36"/>
      <c r="CDD36"/>
      <c r="CDE36"/>
      <c r="CDF36"/>
      <c r="CDG36"/>
      <c r="CDH36"/>
      <c r="CDI36"/>
      <c r="CDJ36"/>
      <c r="CDK36"/>
      <c r="CDL36"/>
      <c r="CDM36"/>
      <c r="CDN36"/>
      <c r="CDO36"/>
      <c r="CDP36"/>
      <c r="CDQ36"/>
      <c r="CDR36"/>
      <c r="CDS36"/>
      <c r="CDT36"/>
      <c r="CDU36"/>
      <c r="CDV36"/>
      <c r="CDW36"/>
      <c r="CDX36"/>
      <c r="CDY36"/>
      <c r="CDZ36"/>
      <c r="CEA36"/>
      <c r="CEB36"/>
      <c r="CEC36"/>
      <c r="CED36"/>
      <c r="CEE36"/>
      <c r="CEF36"/>
      <c r="CEG36"/>
      <c r="CEH36"/>
      <c r="CEI36"/>
      <c r="CEJ36"/>
      <c r="CEK36"/>
      <c r="CEL36"/>
      <c r="CEM36"/>
      <c r="CEN36"/>
      <c r="CEO36"/>
      <c r="CEP36"/>
      <c r="CEQ36"/>
      <c r="CER36"/>
      <c r="CES36"/>
      <c r="CET36"/>
      <c r="CEU36"/>
      <c r="CEV36"/>
      <c r="CEW36"/>
      <c r="CEX36"/>
      <c r="CEY36"/>
      <c r="CEZ36"/>
      <c r="CFA36"/>
      <c r="CFB36"/>
      <c r="CFC36"/>
      <c r="CFD36"/>
      <c r="CFE36"/>
      <c r="CFF36"/>
      <c r="CFG36"/>
      <c r="CFH36"/>
      <c r="CFI36"/>
      <c r="CFJ36"/>
      <c r="CFK36"/>
      <c r="CFL36"/>
      <c r="CFM36"/>
      <c r="CFN36"/>
      <c r="CFO36"/>
      <c r="CFP36"/>
      <c r="CFQ36"/>
      <c r="CFR36"/>
      <c r="CFS36"/>
      <c r="CFT36"/>
      <c r="CFU36"/>
      <c r="CFV36"/>
      <c r="CFW36"/>
      <c r="CFX36"/>
      <c r="CFY36"/>
      <c r="CFZ36"/>
      <c r="CGA36"/>
      <c r="CGB36"/>
      <c r="CGC36"/>
      <c r="CGD36"/>
      <c r="CGE36"/>
      <c r="CGF36"/>
      <c r="CGG36"/>
      <c r="CGH36"/>
      <c r="CGI36"/>
      <c r="CGJ36"/>
      <c r="CGK36"/>
      <c r="CGL36"/>
      <c r="CGM36"/>
      <c r="CGN36"/>
      <c r="CGO36"/>
      <c r="CGP36"/>
      <c r="CGQ36"/>
      <c r="CGR36"/>
      <c r="CGS36"/>
      <c r="CGT36"/>
      <c r="CGU36"/>
      <c r="CGV36"/>
      <c r="CGW36"/>
      <c r="CGX36"/>
      <c r="CGY36"/>
      <c r="CGZ36"/>
      <c r="CHA36"/>
      <c r="CHB36"/>
      <c r="CHC36"/>
      <c r="CHD36"/>
      <c r="CHE36"/>
      <c r="CHF36"/>
      <c r="CHG36"/>
      <c r="CHH36"/>
      <c r="CHI36"/>
      <c r="CHJ36"/>
      <c r="CHK36"/>
      <c r="CHL36"/>
      <c r="CHM36"/>
      <c r="CHN36"/>
      <c r="CHO36"/>
      <c r="CHP36"/>
      <c r="CHQ36"/>
      <c r="CHR36"/>
      <c r="CHS36"/>
      <c r="CHT36"/>
      <c r="CHU36"/>
      <c r="CHV36"/>
      <c r="CHW36"/>
      <c r="CHX36"/>
      <c r="CHY36"/>
      <c r="CHZ36"/>
      <c r="CIA36"/>
      <c r="CIB36"/>
      <c r="CIC36"/>
      <c r="CID36"/>
      <c r="CIE36"/>
      <c r="CIF36"/>
      <c r="CIG36"/>
      <c r="CIH36"/>
      <c r="CII36"/>
      <c r="CIJ36"/>
      <c r="CIK36"/>
      <c r="CIL36"/>
      <c r="CIM36"/>
      <c r="CIN36"/>
      <c r="CIO36"/>
      <c r="CIP36"/>
      <c r="CIQ36"/>
      <c r="CIR36"/>
      <c r="CIS36"/>
      <c r="CIT36"/>
      <c r="CIU36"/>
      <c r="CIV36"/>
      <c r="CIW36"/>
      <c r="CIX36"/>
      <c r="CIY36"/>
      <c r="CIZ36"/>
      <c r="CJA36"/>
      <c r="CJB36"/>
      <c r="CJC36"/>
      <c r="CJD36"/>
      <c r="CJE36"/>
      <c r="CJF36"/>
      <c r="CJG36"/>
      <c r="CJH36"/>
      <c r="CJI36"/>
      <c r="CJJ36"/>
      <c r="CJK36"/>
      <c r="CJL36"/>
      <c r="CJM36"/>
      <c r="CJN36"/>
      <c r="CJO36"/>
      <c r="CJP36"/>
      <c r="CJQ36"/>
      <c r="CJR36"/>
      <c r="CJS36"/>
      <c r="CJT36"/>
      <c r="CJU36"/>
      <c r="CJV36"/>
      <c r="CJW36"/>
      <c r="CJX36"/>
      <c r="CJY36"/>
      <c r="CJZ36"/>
      <c r="CKA36"/>
      <c r="CKB36"/>
      <c r="CKC36"/>
      <c r="CKD36"/>
      <c r="CKE36"/>
      <c r="CKF36"/>
      <c r="CKG36"/>
      <c r="CKH36"/>
      <c r="CKI36"/>
      <c r="CKJ36"/>
      <c r="CKK36"/>
      <c r="CKL36"/>
      <c r="CKM36"/>
      <c r="CKN36"/>
      <c r="CKO36"/>
      <c r="CKP36"/>
      <c r="CKQ36"/>
      <c r="CKR36"/>
      <c r="CKS36"/>
      <c r="CKT36"/>
      <c r="CKU36"/>
      <c r="CKV36"/>
      <c r="CKW36"/>
      <c r="CKX36"/>
      <c r="CKY36"/>
      <c r="CKZ36"/>
      <c r="CLA36"/>
      <c r="CLB36"/>
      <c r="CLC36"/>
      <c r="CLD36"/>
      <c r="CLE36"/>
      <c r="CLF36"/>
      <c r="CLG36"/>
      <c r="CLH36"/>
      <c r="CLI36"/>
      <c r="CLJ36"/>
      <c r="CLK36"/>
      <c r="CLL36"/>
      <c r="CLM36"/>
      <c r="CLN36"/>
      <c r="CLO36"/>
      <c r="CLP36"/>
      <c r="CLQ36"/>
      <c r="CLR36"/>
      <c r="CLS36"/>
      <c r="CLT36"/>
      <c r="CLU36"/>
      <c r="CLV36"/>
      <c r="CLW36"/>
      <c r="CLX36"/>
      <c r="CLY36"/>
      <c r="CLZ36"/>
      <c r="CMA36"/>
      <c r="CMB36"/>
      <c r="CMC36"/>
      <c r="CMD36"/>
      <c r="CME36"/>
      <c r="CMF36"/>
      <c r="CMG36"/>
      <c r="CMH36"/>
      <c r="CMI36"/>
      <c r="CMJ36"/>
      <c r="CMK36"/>
      <c r="CML36"/>
      <c r="CMM36"/>
      <c r="CMN36"/>
      <c r="CMO36"/>
      <c r="CMP36"/>
      <c r="CMQ36"/>
      <c r="CMR36"/>
      <c r="CMS36"/>
      <c r="CMT36"/>
      <c r="CMU36"/>
      <c r="CMV36"/>
      <c r="CMW36"/>
      <c r="CMX36"/>
      <c r="CMY36"/>
      <c r="CMZ36"/>
      <c r="CNA36"/>
      <c r="CNB36"/>
      <c r="CNC36"/>
      <c r="CND36"/>
      <c r="CNE36"/>
      <c r="CNF36"/>
      <c r="CNG36"/>
      <c r="CNH36"/>
      <c r="CNI36"/>
      <c r="CNJ36"/>
      <c r="CNK36"/>
      <c r="CNL36"/>
      <c r="CNM36"/>
      <c r="CNN36"/>
      <c r="CNO36"/>
      <c r="CNP36"/>
      <c r="CNQ36"/>
      <c r="CNR36"/>
      <c r="CNS36"/>
      <c r="CNT36"/>
      <c r="CNU36"/>
      <c r="CNV36"/>
      <c r="CNW36"/>
      <c r="CNX36"/>
      <c r="CNY36"/>
      <c r="CNZ36"/>
      <c r="COA36"/>
      <c r="COB36"/>
      <c r="COC36"/>
      <c r="COD36"/>
      <c r="COE36"/>
      <c r="COF36"/>
      <c r="COG36"/>
      <c r="COH36"/>
      <c r="COI36"/>
      <c r="COJ36"/>
      <c r="COK36"/>
      <c r="COL36"/>
      <c r="COM36"/>
      <c r="CON36"/>
      <c r="COO36"/>
      <c r="COP36"/>
      <c r="COQ36"/>
      <c r="COR36"/>
      <c r="COS36"/>
      <c r="COT36"/>
      <c r="COU36"/>
      <c r="COV36"/>
      <c r="COW36"/>
      <c r="COX36"/>
      <c r="COY36"/>
      <c r="COZ36"/>
      <c r="CPA36"/>
      <c r="CPB36"/>
      <c r="CPC36"/>
      <c r="CPD36"/>
      <c r="CPE36"/>
      <c r="CPF36"/>
      <c r="CPG36"/>
      <c r="CPH36"/>
      <c r="CPI36"/>
      <c r="CPJ36"/>
      <c r="CPK36"/>
      <c r="CPL36"/>
      <c r="CPM36"/>
      <c r="CPN36"/>
      <c r="CPO36"/>
      <c r="CPP36"/>
      <c r="CPQ36"/>
      <c r="CPR36"/>
      <c r="CPS36"/>
      <c r="CPT36"/>
      <c r="CPU36"/>
      <c r="CPV36"/>
      <c r="CPW36"/>
      <c r="CPX36"/>
      <c r="CPY36"/>
      <c r="CPZ36"/>
      <c r="CQA36"/>
      <c r="CQB36"/>
      <c r="CQC36"/>
      <c r="CQD36"/>
      <c r="CQE36"/>
      <c r="CQF36"/>
      <c r="CQG36"/>
      <c r="CQH36"/>
      <c r="CQI36"/>
      <c r="CQJ36"/>
      <c r="CQK36"/>
      <c r="CQL36"/>
      <c r="CQM36"/>
      <c r="CQN36"/>
      <c r="CQO36"/>
      <c r="CQP36"/>
      <c r="CQQ36"/>
      <c r="CQR36"/>
      <c r="CQS36"/>
      <c r="CQT36"/>
      <c r="CQU36"/>
      <c r="CQV36"/>
      <c r="CQW36"/>
      <c r="CQX36"/>
      <c r="CQY36"/>
      <c r="CQZ36"/>
      <c r="CRA36"/>
      <c r="CRB36"/>
      <c r="CRC36"/>
      <c r="CRD36"/>
      <c r="CRE36"/>
      <c r="CRF36"/>
      <c r="CRG36"/>
      <c r="CRH36"/>
      <c r="CRI36"/>
      <c r="CRJ36"/>
      <c r="CRK36"/>
      <c r="CRL36"/>
      <c r="CRM36"/>
      <c r="CRN36"/>
      <c r="CRO36"/>
      <c r="CRP36"/>
      <c r="CRQ36"/>
      <c r="CRR36"/>
      <c r="CRS36"/>
      <c r="CRT36"/>
      <c r="CRU36"/>
      <c r="CRV36"/>
      <c r="CRW36"/>
      <c r="CRX36"/>
      <c r="CRY36"/>
      <c r="CRZ36"/>
      <c r="CSA36"/>
      <c r="CSB36"/>
      <c r="CSC36"/>
      <c r="CSD36"/>
      <c r="CSE36"/>
      <c r="CSF36"/>
      <c r="CSG36"/>
      <c r="CSH36"/>
      <c r="CSI36"/>
      <c r="CSJ36"/>
      <c r="CSK36"/>
      <c r="CSL36"/>
      <c r="CSM36"/>
      <c r="CSN36"/>
      <c r="CSO36"/>
      <c r="CSP36"/>
      <c r="CSQ36"/>
      <c r="CSR36"/>
      <c r="CSS36"/>
      <c r="CST36"/>
      <c r="CSU36"/>
      <c r="CSV36"/>
      <c r="CSW36"/>
      <c r="CSX36"/>
      <c r="CSY36"/>
      <c r="CSZ36"/>
      <c r="CTA36"/>
      <c r="CTB36"/>
      <c r="CTC36"/>
      <c r="CTD36"/>
      <c r="CTE36"/>
      <c r="CTF36"/>
      <c r="CTG36"/>
      <c r="CTH36"/>
      <c r="CTI36"/>
      <c r="CTJ36"/>
      <c r="CTK36"/>
      <c r="CTL36"/>
      <c r="CTM36"/>
      <c r="CTN36"/>
      <c r="CTO36"/>
      <c r="CTP36"/>
      <c r="CTQ36"/>
      <c r="CTR36"/>
      <c r="CTS36"/>
      <c r="CTT36"/>
      <c r="CTU36"/>
      <c r="CTV36"/>
      <c r="CTW36"/>
      <c r="CTX36"/>
      <c r="CTY36"/>
      <c r="CTZ36"/>
      <c r="CUA36"/>
      <c r="CUB36"/>
      <c r="CUC36"/>
      <c r="CUD36"/>
      <c r="CUE36"/>
      <c r="CUF36"/>
      <c r="CUG36"/>
      <c r="CUH36"/>
      <c r="CUI36"/>
      <c r="CUJ36"/>
      <c r="CUK36"/>
      <c r="CUL36"/>
      <c r="CUM36"/>
      <c r="CUN36"/>
      <c r="CUO36"/>
      <c r="CUP36"/>
      <c r="CUQ36"/>
      <c r="CUR36"/>
      <c r="CUS36"/>
      <c r="CUT36"/>
      <c r="CUU36"/>
      <c r="CUV36"/>
      <c r="CUW36"/>
      <c r="CUX36"/>
      <c r="CUY36"/>
      <c r="CUZ36"/>
      <c r="CVA36"/>
      <c r="CVB36"/>
      <c r="CVC36"/>
      <c r="CVD36"/>
      <c r="CVE36"/>
      <c r="CVF36"/>
      <c r="CVG36"/>
      <c r="CVH36"/>
      <c r="CVI36"/>
      <c r="CVJ36"/>
      <c r="CVK36"/>
      <c r="CVL36"/>
      <c r="CVM36"/>
      <c r="CVN36"/>
      <c r="CVO36"/>
      <c r="CVP36"/>
      <c r="CVQ36"/>
      <c r="CVR36"/>
      <c r="CVS36"/>
      <c r="CVT36"/>
      <c r="CVU36"/>
      <c r="CVV36"/>
      <c r="CVW36"/>
      <c r="CVX36"/>
      <c r="CVY36"/>
      <c r="CVZ36"/>
      <c r="CWA36"/>
      <c r="CWB36"/>
      <c r="CWC36"/>
      <c r="CWD36"/>
      <c r="CWE36"/>
      <c r="CWF36"/>
      <c r="CWG36"/>
      <c r="CWH36"/>
      <c r="CWI36"/>
      <c r="CWJ36"/>
      <c r="CWK36"/>
      <c r="CWL36"/>
      <c r="CWM36"/>
      <c r="CWN36"/>
      <c r="CWO36"/>
      <c r="CWP36"/>
      <c r="CWQ36"/>
      <c r="CWR36"/>
      <c r="CWS36"/>
      <c r="CWT36"/>
      <c r="CWU36"/>
      <c r="CWV36"/>
      <c r="CWW36"/>
      <c r="CWX36"/>
      <c r="CWY36"/>
      <c r="CWZ36"/>
      <c r="CXA36"/>
      <c r="CXB36"/>
      <c r="CXC36"/>
      <c r="CXD36"/>
      <c r="CXE36"/>
      <c r="CXF36"/>
      <c r="CXG36"/>
      <c r="CXH36"/>
      <c r="CXI36"/>
      <c r="CXJ36"/>
      <c r="CXK36"/>
      <c r="CXL36"/>
      <c r="CXM36"/>
      <c r="CXN36"/>
      <c r="CXO36"/>
      <c r="CXP36"/>
      <c r="CXQ36"/>
      <c r="CXR36"/>
      <c r="CXS36"/>
      <c r="CXT36"/>
      <c r="CXU36"/>
      <c r="CXV36"/>
      <c r="CXW36"/>
      <c r="CXX36"/>
      <c r="CXY36"/>
      <c r="CXZ36"/>
      <c r="CYA36"/>
      <c r="CYB36"/>
      <c r="CYC36"/>
      <c r="CYD36"/>
      <c r="CYE36"/>
      <c r="CYF36"/>
      <c r="CYG36"/>
      <c r="CYH36"/>
      <c r="CYI36"/>
      <c r="CYJ36"/>
      <c r="CYK36"/>
      <c r="CYL36"/>
      <c r="CYM36"/>
      <c r="CYN36"/>
      <c r="CYO36"/>
      <c r="CYP36"/>
      <c r="CYQ36"/>
      <c r="CYR36"/>
      <c r="CYS36"/>
      <c r="CYT36"/>
      <c r="CYU36"/>
      <c r="CYV36"/>
      <c r="CYW36"/>
      <c r="CYX36"/>
      <c r="CYY36"/>
      <c r="CYZ36"/>
      <c r="CZA36"/>
      <c r="CZB36"/>
      <c r="CZC36"/>
      <c r="CZD36"/>
      <c r="CZE36"/>
      <c r="CZF36"/>
      <c r="CZG36"/>
      <c r="CZH36"/>
      <c r="CZI36"/>
      <c r="CZJ36"/>
      <c r="CZK36"/>
      <c r="CZL36"/>
      <c r="CZM36"/>
      <c r="CZN36"/>
      <c r="CZO36"/>
      <c r="CZP36"/>
      <c r="CZQ36"/>
      <c r="CZR36"/>
      <c r="CZS36"/>
      <c r="CZT36"/>
      <c r="CZU36"/>
      <c r="CZV36"/>
      <c r="CZW36"/>
      <c r="CZX36"/>
      <c r="CZY36"/>
      <c r="CZZ36"/>
      <c r="DAA36"/>
      <c r="DAB36"/>
      <c r="DAC36"/>
      <c r="DAD36"/>
      <c r="DAE36"/>
      <c r="DAF36"/>
      <c r="DAG36"/>
      <c r="DAH36"/>
      <c r="DAI36"/>
      <c r="DAJ36"/>
      <c r="DAK36"/>
      <c r="DAL36"/>
      <c r="DAM36"/>
      <c r="DAN36"/>
      <c r="DAO36"/>
      <c r="DAP36"/>
      <c r="DAQ36"/>
      <c r="DAR36"/>
      <c r="DAS36"/>
      <c r="DAT36"/>
      <c r="DAU36"/>
      <c r="DAV36"/>
      <c r="DAW36"/>
      <c r="DAX36"/>
      <c r="DAY36"/>
      <c r="DAZ36"/>
      <c r="DBA36"/>
      <c r="DBB36"/>
      <c r="DBC36"/>
      <c r="DBD36"/>
      <c r="DBE36"/>
      <c r="DBF36"/>
      <c r="DBG36"/>
      <c r="DBH36"/>
      <c r="DBI36"/>
      <c r="DBJ36"/>
      <c r="DBK36"/>
      <c r="DBL36"/>
      <c r="DBM36"/>
      <c r="DBN36"/>
      <c r="DBO36"/>
      <c r="DBP36"/>
      <c r="DBQ36"/>
      <c r="DBR36"/>
      <c r="DBS36"/>
      <c r="DBT36"/>
      <c r="DBU36"/>
      <c r="DBV36"/>
      <c r="DBW36"/>
      <c r="DBX36"/>
      <c r="DBY36"/>
      <c r="DBZ36"/>
      <c r="DCA36"/>
      <c r="DCB36"/>
      <c r="DCC36"/>
      <c r="DCD36"/>
      <c r="DCE36"/>
      <c r="DCF36"/>
      <c r="DCG36"/>
      <c r="DCH36"/>
      <c r="DCI36"/>
      <c r="DCJ36"/>
      <c r="DCK36"/>
      <c r="DCL36"/>
      <c r="DCM36"/>
      <c r="DCN36"/>
      <c r="DCO36"/>
      <c r="DCP36"/>
      <c r="DCQ36"/>
      <c r="DCR36"/>
      <c r="DCS36"/>
      <c r="DCT36"/>
      <c r="DCU36"/>
      <c r="DCV36"/>
      <c r="DCW36"/>
      <c r="DCX36"/>
      <c r="DCY36"/>
      <c r="DCZ36"/>
      <c r="DDA36"/>
      <c r="DDB36"/>
      <c r="DDC36"/>
      <c r="DDD36"/>
      <c r="DDE36"/>
      <c r="DDF36"/>
      <c r="DDG36"/>
      <c r="DDH36"/>
      <c r="DDI36"/>
      <c r="DDJ36"/>
      <c r="DDK36"/>
      <c r="DDL36"/>
      <c r="DDM36"/>
      <c r="DDN36"/>
      <c r="DDO36"/>
      <c r="DDP36"/>
      <c r="DDQ36"/>
      <c r="DDR36"/>
      <c r="DDS36"/>
      <c r="DDT36"/>
      <c r="DDU36"/>
      <c r="DDV36"/>
      <c r="DDW36"/>
      <c r="DDX36"/>
      <c r="DDY36"/>
      <c r="DDZ36"/>
      <c r="DEA36"/>
      <c r="DEB36"/>
      <c r="DEC36"/>
      <c r="DED36"/>
      <c r="DEE36"/>
      <c r="DEF36"/>
      <c r="DEG36"/>
      <c r="DEH36"/>
      <c r="DEI36"/>
      <c r="DEJ36"/>
      <c r="DEK36"/>
      <c r="DEL36"/>
      <c r="DEM36"/>
      <c r="DEN36"/>
      <c r="DEO36"/>
      <c r="DEP36"/>
      <c r="DEQ36"/>
      <c r="DER36"/>
      <c r="DES36"/>
      <c r="DET36"/>
      <c r="DEU36"/>
      <c r="DEV36"/>
      <c r="DEW36"/>
      <c r="DEX36"/>
      <c r="DEY36"/>
      <c r="DEZ36"/>
      <c r="DFA36"/>
      <c r="DFB36"/>
      <c r="DFC36"/>
      <c r="DFD36"/>
      <c r="DFE36"/>
      <c r="DFF36"/>
      <c r="DFG36"/>
      <c r="DFH36"/>
      <c r="DFI36"/>
      <c r="DFJ36"/>
      <c r="DFK36"/>
      <c r="DFL36"/>
      <c r="DFM36"/>
      <c r="DFN36"/>
      <c r="DFO36"/>
      <c r="DFP36"/>
      <c r="DFQ36"/>
      <c r="DFR36"/>
      <c r="DFS36"/>
      <c r="DFT36"/>
      <c r="DFU36"/>
      <c r="DFV36"/>
      <c r="DFW36"/>
      <c r="DFX36"/>
      <c r="DFY36"/>
      <c r="DFZ36"/>
      <c r="DGA36"/>
      <c r="DGB36"/>
      <c r="DGC36"/>
      <c r="DGD36"/>
      <c r="DGE36"/>
      <c r="DGF36"/>
      <c r="DGG36"/>
      <c r="DGH36"/>
      <c r="DGI36"/>
      <c r="DGJ36"/>
      <c r="DGK36"/>
      <c r="DGL36"/>
      <c r="DGM36"/>
      <c r="DGN36"/>
      <c r="DGO36"/>
      <c r="DGP36"/>
      <c r="DGQ36"/>
      <c r="DGR36"/>
      <c r="DGS36"/>
      <c r="DGT36"/>
      <c r="DGU36"/>
      <c r="DGV36"/>
      <c r="DGW36"/>
      <c r="DGX36"/>
      <c r="DGY36"/>
      <c r="DGZ36"/>
      <c r="DHA36"/>
      <c r="DHB36"/>
      <c r="DHC36"/>
      <c r="DHD36"/>
      <c r="DHE36"/>
      <c r="DHF36"/>
      <c r="DHG36"/>
      <c r="DHH36"/>
      <c r="DHI36"/>
      <c r="DHJ36"/>
      <c r="DHK36"/>
      <c r="DHL36"/>
      <c r="DHM36"/>
      <c r="DHN36"/>
      <c r="DHO36"/>
      <c r="DHP36"/>
      <c r="DHQ36"/>
      <c r="DHR36"/>
      <c r="DHS36"/>
      <c r="DHT36"/>
      <c r="DHU36"/>
      <c r="DHV36"/>
      <c r="DHW36"/>
      <c r="DHX36"/>
      <c r="DHY36"/>
      <c r="DHZ36"/>
      <c r="DIA36"/>
      <c r="DIB36"/>
      <c r="DIC36"/>
      <c r="DID36"/>
      <c r="DIE36"/>
      <c r="DIF36"/>
      <c r="DIG36"/>
      <c r="DIH36"/>
      <c r="DII36"/>
      <c r="DIJ36"/>
      <c r="DIK36"/>
      <c r="DIL36"/>
      <c r="DIM36"/>
      <c r="DIN36"/>
      <c r="DIO36"/>
      <c r="DIP36"/>
      <c r="DIQ36"/>
      <c r="DIR36"/>
      <c r="DIS36"/>
      <c r="DIT36"/>
      <c r="DIU36"/>
      <c r="DIV36"/>
      <c r="DIW36"/>
      <c r="DIX36"/>
      <c r="DIY36"/>
      <c r="DIZ36"/>
      <c r="DJA36"/>
      <c r="DJB36"/>
      <c r="DJC36"/>
      <c r="DJD36"/>
      <c r="DJE36"/>
      <c r="DJF36"/>
      <c r="DJG36"/>
      <c r="DJH36"/>
      <c r="DJI36"/>
      <c r="DJJ36"/>
      <c r="DJK36"/>
      <c r="DJL36"/>
      <c r="DJM36"/>
      <c r="DJN36"/>
      <c r="DJO36"/>
      <c r="DJP36"/>
      <c r="DJQ36"/>
      <c r="DJR36"/>
      <c r="DJS36"/>
      <c r="DJT36"/>
      <c r="DJU36"/>
      <c r="DJV36"/>
      <c r="DJW36"/>
      <c r="DJX36"/>
      <c r="DJY36"/>
      <c r="DJZ36"/>
      <c r="DKA36"/>
      <c r="DKB36"/>
      <c r="DKC36"/>
      <c r="DKD36"/>
      <c r="DKE36"/>
      <c r="DKF36"/>
      <c r="DKG36"/>
      <c r="DKH36"/>
      <c r="DKI36"/>
      <c r="DKJ36"/>
      <c r="DKK36"/>
      <c r="DKL36"/>
      <c r="DKM36"/>
      <c r="DKN36"/>
      <c r="DKO36"/>
      <c r="DKP36"/>
      <c r="DKQ36"/>
      <c r="DKR36"/>
      <c r="DKS36"/>
      <c r="DKT36"/>
      <c r="DKU36"/>
      <c r="DKV36"/>
      <c r="DKW36"/>
      <c r="DKX36"/>
      <c r="DKY36"/>
      <c r="DKZ36"/>
      <c r="DLA36"/>
      <c r="DLB36"/>
      <c r="DLC36"/>
      <c r="DLD36"/>
      <c r="DLE36"/>
      <c r="DLF36"/>
      <c r="DLG36"/>
      <c r="DLH36"/>
      <c r="DLI36"/>
      <c r="DLJ36"/>
      <c r="DLK36"/>
      <c r="DLL36"/>
      <c r="DLM36"/>
      <c r="DLN36"/>
      <c r="DLO36"/>
      <c r="DLP36"/>
      <c r="DLQ36"/>
      <c r="DLR36"/>
      <c r="DLS36"/>
      <c r="DLT36"/>
      <c r="DLU36"/>
      <c r="DLV36"/>
      <c r="DLW36"/>
      <c r="DLX36"/>
      <c r="DLY36"/>
      <c r="DLZ36"/>
      <c r="DMA36"/>
      <c r="DMB36"/>
      <c r="DMC36"/>
      <c r="DMD36"/>
      <c r="DME36"/>
      <c r="DMF36"/>
      <c r="DMG36"/>
      <c r="DMH36"/>
      <c r="DMI36"/>
      <c r="DMJ36"/>
      <c r="DMK36"/>
      <c r="DML36"/>
      <c r="DMM36"/>
      <c r="DMN36"/>
      <c r="DMO36"/>
      <c r="DMP36"/>
      <c r="DMQ36"/>
      <c r="DMR36"/>
      <c r="DMS36"/>
      <c r="DMT36"/>
      <c r="DMU36"/>
      <c r="DMV36"/>
      <c r="DMW36"/>
      <c r="DMX36"/>
      <c r="DMY36"/>
      <c r="DMZ36"/>
      <c r="DNA36"/>
      <c r="DNB36"/>
      <c r="DNC36"/>
      <c r="DND36"/>
      <c r="DNE36"/>
      <c r="DNF36"/>
      <c r="DNG36"/>
      <c r="DNH36"/>
      <c r="DNI36"/>
      <c r="DNJ36"/>
      <c r="DNK36"/>
      <c r="DNL36"/>
      <c r="DNM36"/>
      <c r="DNN36"/>
      <c r="DNO36"/>
      <c r="DNP36"/>
      <c r="DNQ36"/>
      <c r="DNR36"/>
      <c r="DNS36"/>
      <c r="DNT36"/>
      <c r="DNU36"/>
      <c r="DNV36"/>
      <c r="DNW36"/>
      <c r="DNX36"/>
      <c r="DNY36"/>
      <c r="DNZ36"/>
      <c r="DOA36"/>
      <c r="DOB36"/>
      <c r="DOC36"/>
      <c r="DOD36"/>
      <c r="DOE36"/>
      <c r="DOF36"/>
      <c r="DOG36"/>
      <c r="DOH36"/>
      <c r="DOI36"/>
      <c r="DOJ36"/>
      <c r="DOK36"/>
      <c r="DOL36"/>
      <c r="DOM36"/>
      <c r="DON36"/>
      <c r="DOO36"/>
      <c r="DOP36"/>
      <c r="DOQ36"/>
      <c r="DOR36"/>
      <c r="DOS36"/>
      <c r="DOT36"/>
      <c r="DOU36"/>
      <c r="DOV36"/>
      <c r="DOW36"/>
      <c r="DOX36"/>
      <c r="DOY36"/>
      <c r="DOZ36"/>
      <c r="DPA36"/>
      <c r="DPB36"/>
      <c r="DPC36"/>
      <c r="DPD36"/>
      <c r="DPE36"/>
      <c r="DPF36"/>
      <c r="DPG36"/>
      <c r="DPH36"/>
      <c r="DPI36"/>
      <c r="DPJ36"/>
      <c r="DPK36"/>
      <c r="DPL36"/>
      <c r="DPM36"/>
      <c r="DPN36"/>
      <c r="DPO36"/>
      <c r="DPP36"/>
      <c r="DPQ36"/>
      <c r="DPR36"/>
      <c r="DPS36"/>
      <c r="DPT36"/>
      <c r="DPU36"/>
      <c r="DPV36"/>
      <c r="DPW36"/>
      <c r="DPX36"/>
      <c r="DPY36"/>
      <c r="DPZ36"/>
      <c r="DQA36"/>
      <c r="DQB36"/>
      <c r="DQC36"/>
      <c r="DQD36"/>
      <c r="DQE36"/>
      <c r="DQF36"/>
      <c r="DQG36"/>
      <c r="DQH36"/>
      <c r="DQI36"/>
      <c r="DQJ36"/>
      <c r="DQK36"/>
      <c r="DQL36"/>
      <c r="DQM36"/>
      <c r="DQN36"/>
      <c r="DQO36"/>
      <c r="DQP36"/>
      <c r="DQQ36"/>
      <c r="DQR36"/>
      <c r="DQS36"/>
      <c r="DQT36"/>
      <c r="DQU36"/>
      <c r="DQV36"/>
      <c r="DQW36"/>
      <c r="DQX36"/>
      <c r="DQY36"/>
      <c r="DQZ36"/>
      <c r="DRA36"/>
      <c r="DRB36"/>
      <c r="DRC36"/>
      <c r="DRD36"/>
      <c r="DRE36"/>
      <c r="DRF36"/>
      <c r="DRG36"/>
      <c r="DRH36"/>
      <c r="DRI36"/>
      <c r="DRJ36"/>
      <c r="DRK36"/>
      <c r="DRL36"/>
      <c r="DRM36"/>
      <c r="DRN36"/>
      <c r="DRO36"/>
      <c r="DRP36"/>
      <c r="DRQ36"/>
      <c r="DRR36"/>
      <c r="DRS36"/>
      <c r="DRT36"/>
      <c r="DRU36"/>
      <c r="DRV36"/>
      <c r="DRW36"/>
      <c r="DRX36"/>
      <c r="DRY36"/>
      <c r="DRZ36"/>
      <c r="DSA36"/>
      <c r="DSB36"/>
      <c r="DSC36"/>
      <c r="DSD36"/>
      <c r="DSE36"/>
      <c r="DSF36"/>
      <c r="DSG36"/>
      <c r="DSH36"/>
      <c r="DSI36"/>
      <c r="DSJ36"/>
      <c r="DSK36"/>
      <c r="DSL36"/>
      <c r="DSM36"/>
      <c r="DSN36"/>
      <c r="DSO36"/>
      <c r="DSP36"/>
      <c r="DSQ36"/>
      <c r="DSR36"/>
      <c r="DSS36"/>
      <c r="DST36"/>
      <c r="DSU36"/>
      <c r="DSV36"/>
      <c r="DSW36"/>
      <c r="DSX36"/>
      <c r="DSY36"/>
      <c r="DSZ36"/>
      <c r="DTA36"/>
      <c r="DTB36"/>
      <c r="DTC36"/>
      <c r="DTD36"/>
      <c r="DTE36"/>
      <c r="DTF36"/>
      <c r="DTG36"/>
      <c r="DTH36"/>
      <c r="DTI36"/>
      <c r="DTJ36"/>
      <c r="DTK36"/>
      <c r="DTL36"/>
      <c r="DTM36"/>
      <c r="DTN36"/>
      <c r="DTO36"/>
      <c r="DTP36"/>
      <c r="DTQ36"/>
      <c r="DTR36"/>
      <c r="DTS36"/>
      <c r="DTT36"/>
      <c r="DTU36"/>
      <c r="DTV36"/>
      <c r="DTW36"/>
      <c r="DTX36"/>
      <c r="DTY36"/>
      <c r="DTZ36"/>
      <c r="DUA36"/>
      <c r="DUB36"/>
      <c r="DUC36"/>
      <c r="DUD36"/>
      <c r="DUE36"/>
      <c r="DUF36"/>
      <c r="DUG36"/>
      <c r="DUH36"/>
      <c r="DUI36"/>
      <c r="DUJ36"/>
      <c r="DUK36"/>
      <c r="DUL36"/>
      <c r="DUM36"/>
      <c r="DUN36"/>
      <c r="DUO36"/>
      <c r="DUP36"/>
      <c r="DUQ36"/>
      <c r="DUR36"/>
      <c r="DUS36"/>
      <c r="DUT36"/>
      <c r="DUU36"/>
      <c r="DUV36"/>
      <c r="DUW36"/>
      <c r="DUX36"/>
      <c r="DUY36"/>
      <c r="DUZ36"/>
      <c r="DVA36"/>
      <c r="DVB36"/>
      <c r="DVC36"/>
      <c r="DVD36"/>
      <c r="DVE36"/>
      <c r="DVF36"/>
      <c r="DVG36"/>
      <c r="DVH36"/>
      <c r="DVI36"/>
      <c r="DVJ36"/>
      <c r="DVK36"/>
      <c r="DVL36"/>
      <c r="DVM36"/>
      <c r="DVN36"/>
      <c r="DVO36"/>
      <c r="DVP36"/>
      <c r="DVQ36"/>
      <c r="DVR36"/>
      <c r="DVS36"/>
      <c r="DVT36"/>
      <c r="DVU36"/>
      <c r="DVV36"/>
      <c r="DVW36"/>
      <c r="DVX36"/>
      <c r="DVY36"/>
      <c r="DVZ36"/>
      <c r="DWA36"/>
      <c r="DWB36"/>
      <c r="DWC36"/>
      <c r="DWD36"/>
      <c r="DWE36"/>
      <c r="DWF36"/>
      <c r="DWG36"/>
      <c r="DWH36"/>
      <c r="DWI36"/>
      <c r="DWJ36"/>
      <c r="DWK36"/>
      <c r="DWL36"/>
      <c r="DWM36"/>
      <c r="DWN36"/>
      <c r="DWO36"/>
      <c r="DWP36"/>
      <c r="DWQ36"/>
      <c r="DWR36"/>
      <c r="DWS36"/>
      <c r="DWT36"/>
      <c r="DWU36"/>
      <c r="DWV36"/>
      <c r="DWW36"/>
      <c r="DWX36"/>
      <c r="DWY36"/>
      <c r="DWZ36"/>
      <c r="DXA36"/>
      <c r="DXB36"/>
      <c r="DXC36"/>
      <c r="DXD36"/>
      <c r="DXE36"/>
      <c r="DXF36"/>
      <c r="DXG36"/>
      <c r="DXH36"/>
      <c r="DXI36"/>
      <c r="DXJ36"/>
      <c r="DXK36"/>
      <c r="DXL36"/>
      <c r="DXM36"/>
      <c r="DXN36"/>
      <c r="DXO36"/>
      <c r="DXP36"/>
      <c r="DXQ36"/>
      <c r="DXR36"/>
      <c r="DXS36"/>
      <c r="DXT36"/>
      <c r="DXU36"/>
      <c r="DXV36"/>
      <c r="DXW36"/>
      <c r="DXX36"/>
      <c r="DXY36"/>
      <c r="DXZ36"/>
      <c r="DYA36"/>
      <c r="DYB36"/>
      <c r="DYC36"/>
      <c r="DYD36"/>
      <c r="DYE36"/>
      <c r="DYF36"/>
      <c r="DYG36"/>
      <c r="DYH36"/>
      <c r="DYI36"/>
      <c r="DYJ36"/>
      <c r="DYK36"/>
      <c r="DYL36"/>
      <c r="DYM36"/>
      <c r="DYN36"/>
      <c r="DYO36"/>
      <c r="DYP36"/>
      <c r="DYQ36"/>
      <c r="DYR36"/>
      <c r="DYS36"/>
      <c r="DYT36"/>
      <c r="DYU36"/>
      <c r="DYV36"/>
      <c r="DYW36"/>
      <c r="DYX36"/>
      <c r="DYY36"/>
      <c r="DYZ36"/>
      <c r="DZA36"/>
      <c r="DZB36"/>
      <c r="DZC36"/>
      <c r="DZD36"/>
      <c r="DZE36"/>
      <c r="DZF36"/>
      <c r="DZG36"/>
      <c r="DZH36"/>
      <c r="DZI36"/>
      <c r="DZJ36"/>
      <c r="DZK36"/>
      <c r="DZL36"/>
      <c r="DZM36"/>
      <c r="DZN36"/>
      <c r="DZO36"/>
      <c r="DZP36"/>
      <c r="DZQ36"/>
      <c r="DZR36"/>
      <c r="DZS36"/>
      <c r="DZT36"/>
      <c r="DZU36"/>
      <c r="DZV36"/>
      <c r="DZW36"/>
      <c r="DZX36"/>
      <c r="DZY36"/>
      <c r="DZZ36"/>
      <c r="EAA36"/>
      <c r="EAB36"/>
      <c r="EAC36"/>
      <c r="EAD36"/>
      <c r="EAE36"/>
      <c r="EAF36"/>
      <c r="EAG36"/>
      <c r="EAH36"/>
      <c r="EAI36"/>
      <c r="EAJ36"/>
      <c r="EAK36"/>
      <c r="EAL36"/>
      <c r="EAM36"/>
      <c r="EAN36"/>
      <c r="EAO36"/>
      <c r="EAP36"/>
      <c r="EAQ36"/>
      <c r="EAR36"/>
      <c r="EAS36"/>
      <c r="EAT36"/>
      <c r="EAU36"/>
      <c r="EAV36"/>
      <c r="EAW36"/>
      <c r="EAX36"/>
      <c r="EAY36"/>
      <c r="EAZ36"/>
      <c r="EBA36"/>
      <c r="EBB36"/>
      <c r="EBC36"/>
      <c r="EBD36"/>
      <c r="EBE36"/>
      <c r="EBF36"/>
      <c r="EBG36"/>
      <c r="EBH36"/>
      <c r="EBI36"/>
      <c r="EBJ36"/>
      <c r="EBK36"/>
      <c r="EBL36"/>
      <c r="EBM36"/>
      <c r="EBN36"/>
      <c r="EBO36"/>
      <c r="EBP36"/>
      <c r="EBQ36"/>
      <c r="EBR36"/>
      <c r="EBS36"/>
      <c r="EBT36"/>
      <c r="EBU36"/>
      <c r="EBV36"/>
      <c r="EBW36"/>
      <c r="EBX36"/>
      <c r="EBY36"/>
      <c r="EBZ36"/>
      <c r="ECA36"/>
      <c r="ECB36"/>
      <c r="ECC36"/>
      <c r="ECD36"/>
      <c r="ECE36"/>
      <c r="ECF36"/>
      <c r="ECG36"/>
      <c r="ECH36"/>
      <c r="ECI36"/>
      <c r="ECJ36"/>
      <c r="ECK36"/>
      <c r="ECL36"/>
      <c r="ECM36"/>
      <c r="ECN36"/>
      <c r="ECO36"/>
      <c r="ECP36"/>
      <c r="ECQ36"/>
      <c r="ECR36"/>
      <c r="ECS36"/>
      <c r="ECT36"/>
      <c r="ECU36"/>
      <c r="ECV36"/>
      <c r="ECW36"/>
      <c r="ECX36"/>
      <c r="ECY36"/>
      <c r="ECZ36"/>
      <c r="EDA36"/>
      <c r="EDB36"/>
      <c r="EDC36"/>
      <c r="EDD36"/>
      <c r="EDE36"/>
      <c r="EDF36"/>
      <c r="EDG36"/>
      <c r="EDH36"/>
      <c r="EDI36"/>
      <c r="EDJ36"/>
      <c r="EDK36"/>
      <c r="EDL36"/>
      <c r="EDM36"/>
      <c r="EDN36"/>
      <c r="EDO36"/>
      <c r="EDP36"/>
      <c r="EDQ36"/>
      <c r="EDR36"/>
      <c r="EDS36"/>
      <c r="EDT36"/>
      <c r="EDU36"/>
      <c r="EDV36"/>
      <c r="EDW36"/>
      <c r="EDX36"/>
      <c r="EDY36"/>
      <c r="EDZ36"/>
      <c r="EEA36"/>
      <c r="EEB36"/>
      <c r="EEC36"/>
      <c r="EED36"/>
      <c r="EEE36"/>
      <c r="EEF36"/>
      <c r="EEG36"/>
      <c r="EEH36"/>
      <c r="EEI36"/>
      <c r="EEJ36"/>
      <c r="EEK36"/>
      <c r="EEL36"/>
      <c r="EEM36"/>
      <c r="EEN36"/>
      <c r="EEO36"/>
      <c r="EEP36"/>
      <c r="EEQ36"/>
      <c r="EER36"/>
      <c r="EES36"/>
      <c r="EET36"/>
      <c r="EEU36"/>
      <c r="EEV36"/>
      <c r="EEW36"/>
      <c r="EEX36"/>
      <c r="EEY36"/>
      <c r="EEZ36"/>
      <c r="EFA36"/>
      <c r="EFB36"/>
      <c r="EFC36"/>
      <c r="EFD36"/>
      <c r="EFE36"/>
      <c r="EFF36"/>
      <c r="EFG36"/>
      <c r="EFH36"/>
      <c r="EFI36"/>
      <c r="EFJ36"/>
      <c r="EFK36"/>
      <c r="EFL36"/>
      <c r="EFM36"/>
      <c r="EFN36"/>
      <c r="EFO36"/>
      <c r="EFP36"/>
      <c r="EFQ36"/>
      <c r="EFR36"/>
      <c r="EFS36"/>
      <c r="EFT36"/>
      <c r="EFU36"/>
      <c r="EFV36"/>
      <c r="EFW36"/>
      <c r="EFX36"/>
      <c r="EFY36"/>
      <c r="EFZ36"/>
      <c r="EGA36"/>
      <c r="EGB36"/>
      <c r="EGC36"/>
      <c r="EGD36"/>
      <c r="EGE36"/>
      <c r="EGF36"/>
      <c r="EGG36"/>
      <c r="EGH36"/>
      <c r="EGI36"/>
      <c r="EGJ36"/>
      <c r="EGK36"/>
      <c r="EGL36"/>
      <c r="EGM36"/>
      <c r="EGN36"/>
      <c r="EGO36"/>
      <c r="EGP36"/>
      <c r="EGQ36"/>
      <c r="EGR36"/>
      <c r="EGS36"/>
      <c r="EGT36"/>
      <c r="EGU36"/>
      <c r="EGV36"/>
      <c r="EGW36"/>
      <c r="EGX36"/>
      <c r="EGY36"/>
      <c r="EGZ36"/>
      <c r="EHA36"/>
      <c r="EHB36"/>
      <c r="EHC36"/>
      <c r="EHD36"/>
      <c r="EHE36"/>
      <c r="EHF36"/>
      <c r="EHG36"/>
      <c r="EHH36"/>
      <c r="EHI36"/>
      <c r="EHJ36"/>
      <c r="EHK36"/>
      <c r="EHL36"/>
      <c r="EHM36"/>
      <c r="EHN36"/>
      <c r="EHO36"/>
      <c r="EHP36"/>
      <c r="EHQ36"/>
      <c r="EHR36"/>
      <c r="EHS36"/>
      <c r="EHT36"/>
      <c r="EHU36"/>
      <c r="EHV36"/>
      <c r="EHW36"/>
      <c r="EHX36"/>
      <c r="EHY36"/>
      <c r="EHZ36"/>
      <c r="EIA36"/>
      <c r="EIB36"/>
      <c r="EIC36"/>
      <c r="EID36"/>
      <c r="EIE36"/>
      <c r="EIF36"/>
      <c r="EIG36"/>
      <c r="EIH36"/>
      <c r="EII36"/>
      <c r="EIJ36"/>
      <c r="EIK36"/>
      <c r="EIL36"/>
      <c r="EIM36"/>
      <c r="EIN36"/>
      <c r="EIO36"/>
      <c r="EIP36"/>
      <c r="EIQ36"/>
      <c r="EIR36"/>
      <c r="EIS36"/>
      <c r="EIT36"/>
      <c r="EIU36"/>
      <c r="EIV36"/>
      <c r="EIW36"/>
      <c r="EIX36"/>
      <c r="EIY36"/>
      <c r="EIZ36"/>
      <c r="EJA36"/>
      <c r="EJB36"/>
      <c r="EJC36"/>
      <c r="EJD36"/>
      <c r="EJE36"/>
      <c r="EJF36"/>
      <c r="EJG36"/>
      <c r="EJH36"/>
      <c r="EJI36"/>
      <c r="EJJ36"/>
      <c r="EJK36"/>
      <c r="EJL36"/>
      <c r="EJM36"/>
      <c r="EJN36"/>
      <c r="EJO36"/>
      <c r="EJP36"/>
      <c r="EJQ36"/>
      <c r="EJR36"/>
      <c r="EJS36"/>
      <c r="EJT36"/>
      <c r="EJU36"/>
      <c r="EJV36"/>
      <c r="EJW36"/>
      <c r="EJX36"/>
      <c r="EJY36"/>
      <c r="EJZ36"/>
      <c r="EKA36"/>
      <c r="EKB36"/>
      <c r="EKC36"/>
      <c r="EKD36"/>
      <c r="EKE36"/>
      <c r="EKF36"/>
      <c r="EKG36"/>
      <c r="EKH36"/>
      <c r="EKI36"/>
      <c r="EKJ36"/>
      <c r="EKK36"/>
      <c r="EKL36"/>
      <c r="EKM36"/>
      <c r="EKN36"/>
      <c r="EKO36"/>
      <c r="EKP36"/>
      <c r="EKQ36"/>
      <c r="EKR36"/>
      <c r="EKS36"/>
      <c r="EKT36"/>
      <c r="EKU36"/>
      <c r="EKV36"/>
      <c r="EKW36"/>
      <c r="EKX36"/>
      <c r="EKY36"/>
      <c r="EKZ36"/>
      <c r="ELA36"/>
      <c r="ELB36"/>
      <c r="ELC36"/>
      <c r="ELD36"/>
      <c r="ELE36"/>
      <c r="ELF36"/>
      <c r="ELG36"/>
      <c r="ELH36"/>
      <c r="ELI36"/>
      <c r="ELJ36"/>
      <c r="ELK36"/>
      <c r="ELL36"/>
      <c r="ELM36"/>
      <c r="ELN36"/>
      <c r="ELO36"/>
      <c r="ELP36"/>
      <c r="ELQ36"/>
      <c r="ELR36"/>
      <c r="ELS36"/>
      <c r="ELT36"/>
      <c r="ELU36"/>
      <c r="ELV36"/>
      <c r="ELW36"/>
      <c r="ELX36"/>
      <c r="ELY36"/>
      <c r="ELZ36"/>
      <c r="EMA36"/>
      <c r="EMB36"/>
      <c r="EMC36"/>
      <c r="EMD36"/>
      <c r="EME36"/>
      <c r="EMF36"/>
      <c r="EMG36"/>
      <c r="EMH36"/>
      <c r="EMI36"/>
      <c r="EMJ36"/>
      <c r="EMK36"/>
      <c r="EML36"/>
      <c r="EMM36"/>
      <c r="EMN36"/>
      <c r="EMO36"/>
      <c r="EMP36"/>
      <c r="EMQ36"/>
      <c r="EMR36"/>
      <c r="EMS36"/>
      <c r="EMT36"/>
      <c r="EMU36"/>
      <c r="EMV36"/>
      <c r="EMW36"/>
      <c r="EMX36"/>
      <c r="EMY36"/>
      <c r="EMZ36"/>
      <c r="ENA36"/>
      <c r="ENB36"/>
      <c r="ENC36"/>
      <c r="END36"/>
      <c r="ENE36"/>
      <c r="ENF36"/>
      <c r="ENG36"/>
      <c r="ENH36"/>
      <c r="ENI36"/>
      <c r="ENJ36"/>
      <c r="ENK36"/>
      <c r="ENL36"/>
      <c r="ENM36"/>
      <c r="ENN36"/>
      <c r="ENO36"/>
      <c r="ENP36"/>
      <c r="ENQ36"/>
      <c r="ENR36"/>
      <c r="ENS36"/>
      <c r="ENT36"/>
      <c r="ENU36"/>
      <c r="ENV36"/>
      <c r="ENW36"/>
      <c r="ENX36"/>
      <c r="ENY36"/>
      <c r="ENZ36"/>
      <c r="EOA36"/>
      <c r="EOB36"/>
      <c r="EOC36"/>
      <c r="EOD36"/>
      <c r="EOE36"/>
      <c r="EOF36"/>
      <c r="EOG36"/>
      <c r="EOH36"/>
      <c r="EOI36"/>
      <c r="EOJ36"/>
      <c r="EOK36"/>
      <c r="EOL36"/>
      <c r="EOM36"/>
      <c r="EON36"/>
      <c r="EOO36"/>
      <c r="EOP36"/>
      <c r="EOQ36"/>
      <c r="EOR36"/>
      <c r="EOS36"/>
      <c r="EOT36"/>
      <c r="EOU36"/>
      <c r="EOV36"/>
      <c r="EOW36"/>
      <c r="EOX36"/>
      <c r="EOY36"/>
      <c r="EOZ36"/>
      <c r="EPA36"/>
      <c r="EPB36"/>
      <c r="EPC36"/>
      <c r="EPD36"/>
      <c r="EPE36"/>
      <c r="EPF36"/>
      <c r="EPG36"/>
      <c r="EPH36"/>
      <c r="EPI36"/>
      <c r="EPJ36"/>
      <c r="EPK36"/>
      <c r="EPL36"/>
      <c r="EPM36"/>
      <c r="EPN36"/>
      <c r="EPO36"/>
      <c r="EPP36"/>
      <c r="EPQ36"/>
      <c r="EPR36"/>
      <c r="EPS36"/>
      <c r="EPT36"/>
      <c r="EPU36"/>
      <c r="EPV36"/>
      <c r="EPW36"/>
      <c r="EPX36"/>
      <c r="EPY36"/>
      <c r="EPZ36"/>
      <c r="EQA36"/>
      <c r="EQB36"/>
      <c r="EQC36"/>
      <c r="EQD36"/>
      <c r="EQE36"/>
      <c r="EQF36"/>
      <c r="EQG36"/>
      <c r="EQH36"/>
      <c r="EQI36"/>
      <c r="EQJ36"/>
      <c r="EQK36"/>
      <c r="EQL36"/>
      <c r="EQM36"/>
      <c r="EQN36"/>
      <c r="EQO36"/>
      <c r="EQP36"/>
      <c r="EQQ36"/>
      <c r="EQR36"/>
      <c r="EQS36"/>
      <c r="EQT36"/>
      <c r="EQU36"/>
      <c r="EQV36"/>
      <c r="EQW36"/>
      <c r="EQX36"/>
      <c r="EQY36"/>
      <c r="EQZ36"/>
      <c r="ERA36"/>
      <c r="ERB36"/>
      <c r="ERC36"/>
      <c r="ERD36"/>
      <c r="ERE36"/>
      <c r="ERF36"/>
      <c r="ERG36"/>
      <c r="ERH36"/>
      <c r="ERI36"/>
      <c r="ERJ36"/>
      <c r="ERK36"/>
      <c r="ERL36"/>
      <c r="ERM36"/>
      <c r="ERN36"/>
      <c r="ERO36"/>
      <c r="ERP36"/>
      <c r="ERQ36"/>
      <c r="ERR36"/>
      <c r="ERS36"/>
      <c r="ERT36"/>
      <c r="ERU36"/>
      <c r="ERV36"/>
      <c r="ERW36"/>
      <c r="ERX36"/>
      <c r="ERY36"/>
      <c r="ERZ36"/>
      <c r="ESA36"/>
      <c r="ESB36"/>
      <c r="ESC36"/>
      <c r="ESD36"/>
      <c r="ESE36"/>
      <c r="ESF36"/>
      <c r="ESG36"/>
      <c r="ESH36"/>
      <c r="ESI36"/>
      <c r="ESJ36"/>
      <c r="ESK36"/>
      <c r="ESL36"/>
      <c r="ESM36"/>
      <c r="ESN36"/>
      <c r="ESO36"/>
      <c r="ESP36"/>
      <c r="ESQ36"/>
      <c r="ESR36"/>
      <c r="ESS36"/>
      <c r="EST36"/>
      <c r="ESU36"/>
      <c r="ESV36"/>
      <c r="ESW36"/>
      <c r="ESX36"/>
      <c r="ESY36"/>
      <c r="ESZ36"/>
      <c r="ETA36"/>
      <c r="ETB36"/>
      <c r="ETC36"/>
      <c r="ETD36"/>
      <c r="ETE36"/>
      <c r="ETF36"/>
      <c r="ETG36"/>
      <c r="ETH36"/>
      <c r="ETI36"/>
      <c r="ETJ36"/>
      <c r="ETK36"/>
      <c r="ETL36"/>
      <c r="ETM36"/>
      <c r="ETN36"/>
      <c r="ETO36"/>
      <c r="ETP36"/>
      <c r="ETQ36"/>
      <c r="ETR36"/>
      <c r="ETS36"/>
      <c r="ETT36"/>
      <c r="ETU36"/>
      <c r="ETV36"/>
      <c r="ETW36"/>
      <c r="ETX36"/>
      <c r="ETY36"/>
      <c r="ETZ36"/>
      <c r="EUA36"/>
      <c r="EUB36"/>
      <c r="EUC36"/>
      <c r="EUD36"/>
      <c r="EUE36"/>
      <c r="EUF36"/>
      <c r="EUG36"/>
      <c r="EUH36"/>
      <c r="EUI36"/>
      <c r="EUJ36"/>
      <c r="EUK36"/>
      <c r="EUL36"/>
      <c r="EUM36"/>
      <c r="EUN36"/>
      <c r="EUO36"/>
      <c r="EUP36"/>
      <c r="EUQ36"/>
      <c r="EUR36"/>
      <c r="EUS36"/>
      <c r="EUT36"/>
      <c r="EUU36"/>
      <c r="EUV36"/>
      <c r="EUW36"/>
      <c r="EUX36"/>
      <c r="EUY36"/>
      <c r="EUZ36"/>
      <c r="EVA36"/>
      <c r="EVB36"/>
      <c r="EVC36"/>
      <c r="EVD36"/>
      <c r="EVE36"/>
      <c r="EVF36"/>
      <c r="EVG36"/>
      <c r="EVH36"/>
      <c r="EVI36"/>
      <c r="EVJ36"/>
      <c r="EVK36"/>
      <c r="EVL36"/>
      <c r="EVM36"/>
      <c r="EVN36"/>
      <c r="EVO36"/>
      <c r="EVP36"/>
      <c r="EVQ36"/>
      <c r="EVR36"/>
      <c r="EVS36"/>
      <c r="EVT36"/>
      <c r="EVU36"/>
      <c r="EVV36"/>
      <c r="EVW36"/>
      <c r="EVX36"/>
      <c r="EVY36"/>
      <c r="EVZ36"/>
      <c r="EWA36"/>
      <c r="EWB36"/>
      <c r="EWC36"/>
      <c r="EWD36"/>
      <c r="EWE36"/>
      <c r="EWF36"/>
      <c r="EWG36"/>
      <c r="EWH36"/>
      <c r="EWI36"/>
      <c r="EWJ36"/>
      <c r="EWK36"/>
      <c r="EWL36"/>
      <c r="EWM36"/>
      <c r="EWN36"/>
      <c r="EWO36"/>
      <c r="EWP36"/>
      <c r="EWQ36"/>
      <c r="EWR36"/>
      <c r="EWS36"/>
      <c r="EWT36"/>
      <c r="EWU36"/>
      <c r="EWV36"/>
      <c r="EWW36"/>
      <c r="EWX36"/>
      <c r="EWY36"/>
      <c r="EWZ36"/>
      <c r="EXA36"/>
      <c r="EXB36"/>
      <c r="EXC36"/>
      <c r="EXD36"/>
      <c r="EXE36"/>
      <c r="EXF36"/>
      <c r="EXG36"/>
      <c r="EXH36"/>
      <c r="EXI36"/>
      <c r="EXJ36"/>
      <c r="EXK36"/>
      <c r="EXL36"/>
      <c r="EXM36"/>
      <c r="EXN36"/>
      <c r="EXO36"/>
      <c r="EXP36"/>
      <c r="EXQ36"/>
      <c r="EXR36"/>
      <c r="EXS36"/>
      <c r="EXT36"/>
      <c r="EXU36"/>
      <c r="EXV36"/>
      <c r="EXW36"/>
      <c r="EXX36"/>
      <c r="EXY36"/>
      <c r="EXZ36"/>
      <c r="EYA36"/>
      <c r="EYB36"/>
      <c r="EYC36"/>
      <c r="EYD36"/>
      <c r="EYE36"/>
      <c r="EYF36"/>
      <c r="EYG36"/>
      <c r="EYH36"/>
      <c r="EYI36"/>
      <c r="EYJ36"/>
      <c r="EYK36"/>
      <c r="EYL36"/>
      <c r="EYM36"/>
      <c r="EYN36"/>
      <c r="EYO36"/>
      <c r="EYP36"/>
      <c r="EYQ36"/>
      <c r="EYR36"/>
      <c r="EYS36"/>
      <c r="EYT36"/>
      <c r="EYU36"/>
      <c r="EYV36"/>
      <c r="EYW36"/>
      <c r="EYX36"/>
      <c r="EYY36"/>
      <c r="EYZ36"/>
      <c r="EZA36"/>
      <c r="EZB36"/>
      <c r="EZC36"/>
      <c r="EZD36"/>
      <c r="EZE36"/>
      <c r="EZF36"/>
      <c r="EZG36"/>
      <c r="EZH36"/>
      <c r="EZI36"/>
      <c r="EZJ36"/>
      <c r="EZK36"/>
      <c r="EZL36"/>
      <c r="EZM36"/>
      <c r="EZN36"/>
      <c r="EZO36"/>
      <c r="EZP36"/>
      <c r="EZQ36"/>
      <c r="EZR36"/>
      <c r="EZS36"/>
      <c r="EZT36"/>
      <c r="EZU36"/>
      <c r="EZV36"/>
      <c r="EZW36"/>
      <c r="EZX36"/>
      <c r="EZY36"/>
      <c r="EZZ36"/>
      <c r="FAA36"/>
      <c r="FAB36"/>
      <c r="FAC36"/>
      <c r="FAD36"/>
      <c r="FAE36"/>
      <c r="FAF36"/>
      <c r="FAG36"/>
      <c r="FAH36"/>
      <c r="FAI36"/>
      <c r="FAJ36"/>
      <c r="FAK36"/>
      <c r="FAL36"/>
      <c r="FAM36"/>
      <c r="FAN36"/>
      <c r="FAO36"/>
      <c r="FAP36"/>
      <c r="FAQ36"/>
      <c r="FAR36"/>
      <c r="FAS36"/>
      <c r="FAT36"/>
      <c r="FAU36"/>
      <c r="FAV36"/>
      <c r="FAW36"/>
      <c r="FAX36"/>
      <c r="FAY36"/>
      <c r="FAZ36"/>
      <c r="FBA36"/>
      <c r="FBB36"/>
      <c r="FBC36"/>
      <c r="FBD36"/>
      <c r="FBE36"/>
      <c r="FBF36"/>
      <c r="FBG36"/>
      <c r="FBH36"/>
      <c r="FBI36"/>
      <c r="FBJ36"/>
      <c r="FBK36"/>
      <c r="FBL36"/>
      <c r="FBM36"/>
      <c r="FBN36"/>
      <c r="FBO36"/>
      <c r="FBP36"/>
      <c r="FBQ36"/>
      <c r="FBR36"/>
      <c r="FBS36"/>
      <c r="FBT36"/>
      <c r="FBU36"/>
      <c r="FBV36"/>
      <c r="FBW36"/>
      <c r="FBX36"/>
      <c r="FBY36"/>
      <c r="FBZ36"/>
      <c r="FCA36"/>
      <c r="FCB36"/>
      <c r="FCC36"/>
      <c r="FCD36"/>
      <c r="FCE36"/>
      <c r="FCF36"/>
      <c r="FCG36"/>
      <c r="FCH36"/>
      <c r="FCI36"/>
      <c r="FCJ36"/>
      <c r="FCK36"/>
      <c r="FCL36"/>
      <c r="FCM36"/>
      <c r="FCN36"/>
      <c r="FCO36"/>
      <c r="FCP36"/>
      <c r="FCQ36"/>
      <c r="FCR36"/>
      <c r="FCS36"/>
      <c r="FCT36"/>
      <c r="FCU36"/>
      <c r="FCV36"/>
      <c r="FCW36"/>
      <c r="FCX36"/>
      <c r="FCY36"/>
      <c r="FCZ36"/>
      <c r="FDA36"/>
      <c r="FDB36"/>
      <c r="FDC36"/>
      <c r="FDD36"/>
      <c r="FDE36"/>
      <c r="FDF36"/>
      <c r="FDG36"/>
      <c r="FDH36"/>
      <c r="FDI36"/>
      <c r="FDJ36"/>
      <c r="FDK36"/>
      <c r="FDL36"/>
      <c r="FDM36"/>
      <c r="FDN36"/>
      <c r="FDO36"/>
      <c r="FDP36"/>
      <c r="FDQ36"/>
      <c r="FDR36"/>
      <c r="FDS36"/>
      <c r="FDT36"/>
      <c r="FDU36"/>
      <c r="FDV36"/>
      <c r="FDW36"/>
      <c r="FDX36"/>
      <c r="FDY36"/>
      <c r="FDZ36"/>
      <c r="FEA36"/>
      <c r="FEB36"/>
      <c r="FEC36"/>
      <c r="FED36"/>
      <c r="FEE36"/>
      <c r="FEF36"/>
      <c r="FEG36"/>
      <c r="FEH36"/>
      <c r="FEI36"/>
      <c r="FEJ36"/>
      <c r="FEK36"/>
      <c r="FEL36"/>
      <c r="FEM36"/>
      <c r="FEN36"/>
      <c r="FEO36"/>
      <c r="FEP36"/>
      <c r="FEQ36"/>
      <c r="FER36"/>
      <c r="FES36"/>
      <c r="FET36"/>
      <c r="FEU36"/>
      <c r="FEV36"/>
      <c r="FEW36"/>
      <c r="FEX36"/>
      <c r="FEY36"/>
      <c r="FEZ36"/>
      <c r="FFA36"/>
      <c r="FFB36"/>
      <c r="FFC36"/>
      <c r="FFD36"/>
      <c r="FFE36"/>
      <c r="FFF36"/>
      <c r="FFG36"/>
      <c r="FFH36"/>
      <c r="FFI36"/>
      <c r="FFJ36"/>
      <c r="FFK36"/>
      <c r="FFL36"/>
      <c r="FFM36"/>
      <c r="FFN36"/>
      <c r="FFO36"/>
      <c r="FFP36"/>
      <c r="FFQ36"/>
      <c r="FFR36"/>
      <c r="FFS36"/>
      <c r="FFT36"/>
      <c r="FFU36"/>
      <c r="FFV36"/>
      <c r="FFW36"/>
      <c r="FFX36"/>
      <c r="FFY36"/>
      <c r="FFZ36"/>
      <c r="FGA36"/>
      <c r="FGB36"/>
      <c r="FGC36"/>
      <c r="FGD36"/>
      <c r="FGE36"/>
      <c r="FGF36"/>
      <c r="FGG36"/>
      <c r="FGH36"/>
      <c r="FGI36"/>
      <c r="FGJ36"/>
      <c r="FGK36"/>
      <c r="FGL36"/>
      <c r="FGM36"/>
      <c r="FGN36"/>
      <c r="FGO36"/>
      <c r="FGP36"/>
      <c r="FGQ36"/>
      <c r="FGR36"/>
      <c r="FGS36"/>
      <c r="FGT36"/>
      <c r="FGU36"/>
      <c r="FGV36"/>
      <c r="FGW36"/>
      <c r="FGX36"/>
      <c r="FGY36"/>
      <c r="FGZ36"/>
      <c r="FHA36"/>
      <c r="FHB36"/>
      <c r="FHC36"/>
      <c r="FHD36"/>
      <c r="FHE36"/>
      <c r="FHF36"/>
      <c r="FHG36"/>
      <c r="FHH36"/>
      <c r="FHI36"/>
      <c r="FHJ36"/>
      <c r="FHK36"/>
      <c r="FHL36"/>
      <c r="FHM36"/>
      <c r="FHN36"/>
      <c r="FHO36"/>
      <c r="FHP36"/>
      <c r="FHQ36"/>
      <c r="FHR36"/>
      <c r="FHS36"/>
      <c r="FHT36"/>
      <c r="FHU36"/>
      <c r="FHV36"/>
      <c r="FHW36"/>
      <c r="FHX36"/>
      <c r="FHY36"/>
      <c r="FHZ36"/>
      <c r="FIA36"/>
      <c r="FIB36"/>
      <c r="FIC36"/>
      <c r="FID36"/>
      <c r="FIE36"/>
      <c r="FIF36"/>
      <c r="FIG36"/>
      <c r="FIH36"/>
      <c r="FII36"/>
      <c r="FIJ36"/>
      <c r="FIK36"/>
      <c r="FIL36"/>
      <c r="FIM36"/>
      <c r="FIN36"/>
      <c r="FIO36"/>
      <c r="FIP36"/>
      <c r="FIQ36"/>
      <c r="FIR36"/>
      <c r="FIS36"/>
      <c r="FIT36"/>
      <c r="FIU36"/>
      <c r="FIV36"/>
      <c r="FIW36"/>
      <c r="FIX36"/>
      <c r="FIY36"/>
      <c r="FIZ36"/>
      <c r="FJA36"/>
      <c r="FJB36"/>
      <c r="FJC36"/>
      <c r="FJD36"/>
      <c r="FJE36"/>
      <c r="FJF36"/>
      <c r="FJG36"/>
      <c r="FJH36"/>
      <c r="FJI36"/>
      <c r="FJJ36"/>
      <c r="FJK36"/>
      <c r="FJL36"/>
      <c r="FJM36"/>
      <c r="FJN36"/>
      <c r="FJO36"/>
      <c r="FJP36"/>
      <c r="FJQ36"/>
      <c r="FJR36"/>
      <c r="FJS36"/>
      <c r="FJT36"/>
      <c r="FJU36"/>
      <c r="FJV36"/>
      <c r="FJW36"/>
      <c r="FJX36"/>
      <c r="FJY36"/>
      <c r="FJZ36"/>
      <c r="FKA36"/>
      <c r="FKB36"/>
      <c r="FKC36"/>
      <c r="FKD36"/>
      <c r="FKE36"/>
      <c r="FKF36"/>
      <c r="FKG36"/>
      <c r="FKH36"/>
      <c r="FKI36"/>
      <c r="FKJ36"/>
      <c r="FKK36"/>
      <c r="FKL36"/>
      <c r="FKM36"/>
      <c r="FKN36"/>
      <c r="FKO36"/>
      <c r="FKP36"/>
      <c r="FKQ36"/>
      <c r="FKR36"/>
      <c r="FKS36"/>
      <c r="FKT36"/>
      <c r="FKU36"/>
      <c r="FKV36"/>
      <c r="FKW36"/>
      <c r="FKX36"/>
      <c r="FKY36"/>
      <c r="FKZ36"/>
      <c r="FLA36"/>
      <c r="FLB36"/>
      <c r="FLC36"/>
      <c r="FLD36"/>
      <c r="FLE36"/>
      <c r="FLF36"/>
      <c r="FLG36"/>
      <c r="FLH36"/>
      <c r="FLI36"/>
      <c r="FLJ36"/>
      <c r="FLK36"/>
      <c r="FLL36"/>
      <c r="FLM36"/>
      <c r="FLN36"/>
      <c r="FLO36"/>
      <c r="FLP36"/>
      <c r="FLQ36"/>
      <c r="FLR36"/>
      <c r="FLS36"/>
      <c r="FLT36"/>
      <c r="FLU36"/>
      <c r="FLV36"/>
      <c r="FLW36"/>
      <c r="FLX36"/>
      <c r="FLY36"/>
      <c r="FLZ36"/>
      <c r="FMA36"/>
      <c r="FMB36"/>
      <c r="FMC36"/>
      <c r="FMD36"/>
      <c r="FME36"/>
      <c r="FMF36"/>
      <c r="FMG36"/>
      <c r="FMH36"/>
      <c r="FMI36"/>
      <c r="FMJ36"/>
      <c r="FMK36"/>
      <c r="FML36"/>
      <c r="FMM36"/>
      <c r="FMN36"/>
      <c r="FMO36"/>
      <c r="FMP36"/>
      <c r="FMQ36"/>
      <c r="FMR36"/>
      <c r="FMS36"/>
      <c r="FMT36"/>
      <c r="FMU36"/>
      <c r="FMV36"/>
      <c r="FMW36"/>
      <c r="FMX36"/>
      <c r="FMY36"/>
      <c r="FMZ36"/>
      <c r="FNA36"/>
      <c r="FNB36"/>
      <c r="FNC36"/>
      <c r="FND36"/>
      <c r="FNE36"/>
      <c r="FNF36"/>
      <c r="FNG36"/>
      <c r="FNH36"/>
      <c r="FNI36"/>
      <c r="FNJ36"/>
      <c r="FNK36"/>
      <c r="FNL36"/>
      <c r="FNM36"/>
      <c r="FNN36"/>
      <c r="FNO36"/>
      <c r="FNP36"/>
      <c r="FNQ36"/>
      <c r="FNR36"/>
      <c r="FNS36"/>
      <c r="FNT36"/>
      <c r="FNU36"/>
      <c r="FNV36"/>
      <c r="FNW36"/>
      <c r="FNX36"/>
      <c r="FNY36"/>
      <c r="FNZ36"/>
      <c r="FOA36"/>
      <c r="FOB36"/>
      <c r="FOC36"/>
      <c r="FOD36"/>
      <c r="FOE36"/>
      <c r="FOF36"/>
      <c r="FOG36"/>
      <c r="FOH36"/>
      <c r="FOI36"/>
      <c r="FOJ36"/>
      <c r="FOK36"/>
      <c r="FOL36"/>
      <c r="FOM36"/>
      <c r="FON36"/>
      <c r="FOO36"/>
      <c r="FOP36"/>
      <c r="FOQ36"/>
      <c r="FOR36"/>
      <c r="FOS36"/>
      <c r="FOT36"/>
      <c r="FOU36"/>
      <c r="FOV36"/>
      <c r="FOW36"/>
      <c r="FOX36"/>
      <c r="FOY36"/>
      <c r="FOZ36"/>
      <c r="FPA36"/>
      <c r="FPB36"/>
      <c r="FPC36"/>
      <c r="FPD36"/>
      <c r="FPE36"/>
      <c r="FPF36"/>
      <c r="FPG36"/>
      <c r="FPH36"/>
      <c r="FPI36"/>
      <c r="FPJ36"/>
      <c r="FPK36"/>
      <c r="FPL36"/>
      <c r="FPM36"/>
      <c r="FPN36"/>
      <c r="FPO36"/>
      <c r="FPP36"/>
      <c r="FPQ36"/>
      <c r="FPR36"/>
      <c r="FPS36"/>
      <c r="FPT36"/>
      <c r="FPU36"/>
      <c r="FPV36"/>
      <c r="FPW36"/>
      <c r="FPX36"/>
      <c r="FPY36"/>
      <c r="FPZ36"/>
      <c r="FQA36"/>
      <c r="FQB36"/>
      <c r="FQC36"/>
      <c r="FQD36"/>
      <c r="FQE36"/>
      <c r="FQF36"/>
      <c r="FQG36"/>
      <c r="FQH36"/>
      <c r="FQI36"/>
      <c r="FQJ36"/>
      <c r="FQK36"/>
      <c r="FQL36"/>
      <c r="FQM36"/>
      <c r="FQN36"/>
      <c r="FQO36"/>
      <c r="FQP36"/>
      <c r="FQQ36"/>
      <c r="FQR36"/>
      <c r="FQS36"/>
      <c r="FQT36"/>
      <c r="FQU36"/>
      <c r="FQV36"/>
      <c r="FQW36"/>
      <c r="FQX36"/>
      <c r="FQY36"/>
      <c r="FQZ36"/>
      <c r="FRA36"/>
      <c r="FRB36"/>
      <c r="FRC36"/>
      <c r="FRD36"/>
      <c r="FRE36"/>
      <c r="FRF36"/>
      <c r="FRG36"/>
      <c r="FRH36"/>
      <c r="FRI36"/>
      <c r="FRJ36"/>
      <c r="FRK36"/>
      <c r="FRL36"/>
      <c r="FRM36"/>
      <c r="FRN36"/>
      <c r="FRO36"/>
      <c r="FRP36"/>
      <c r="FRQ36"/>
      <c r="FRR36"/>
      <c r="FRS36"/>
      <c r="FRT36"/>
      <c r="FRU36"/>
      <c r="FRV36"/>
      <c r="FRW36"/>
      <c r="FRX36"/>
      <c r="FRY36"/>
      <c r="FRZ36"/>
      <c r="FSA36"/>
      <c r="FSB36"/>
      <c r="FSC36"/>
      <c r="FSD36"/>
      <c r="FSE36"/>
      <c r="FSF36"/>
      <c r="FSG36"/>
      <c r="FSH36"/>
      <c r="FSI36"/>
      <c r="FSJ36"/>
      <c r="FSK36"/>
      <c r="FSL36"/>
      <c r="FSM36"/>
      <c r="FSN36"/>
      <c r="FSO36"/>
      <c r="FSP36"/>
      <c r="FSQ36"/>
      <c r="FSR36"/>
      <c r="FSS36"/>
      <c r="FST36"/>
      <c r="FSU36"/>
      <c r="FSV36"/>
      <c r="FSW36"/>
      <c r="FSX36"/>
      <c r="FSY36"/>
      <c r="FSZ36"/>
      <c r="FTA36"/>
      <c r="FTB36"/>
      <c r="FTC36"/>
      <c r="FTD36"/>
      <c r="FTE36"/>
      <c r="FTF36"/>
      <c r="FTG36"/>
      <c r="FTH36"/>
      <c r="FTI36"/>
      <c r="FTJ36"/>
      <c r="FTK36"/>
      <c r="FTL36"/>
      <c r="FTM36"/>
      <c r="FTN36"/>
      <c r="FTO36"/>
      <c r="FTP36"/>
      <c r="FTQ36"/>
      <c r="FTR36"/>
      <c r="FTS36"/>
      <c r="FTT36"/>
      <c r="FTU36"/>
      <c r="FTV36"/>
      <c r="FTW36"/>
      <c r="FTX36"/>
      <c r="FTY36"/>
      <c r="FTZ36"/>
      <c r="FUA36"/>
      <c r="FUB36"/>
      <c r="FUC36"/>
      <c r="FUD36"/>
      <c r="FUE36"/>
      <c r="FUF36"/>
      <c r="FUG36"/>
      <c r="FUH36"/>
      <c r="FUI36"/>
      <c r="FUJ36"/>
      <c r="FUK36"/>
      <c r="FUL36"/>
      <c r="FUM36"/>
      <c r="FUN36"/>
      <c r="FUO36"/>
      <c r="FUP36"/>
      <c r="FUQ36"/>
      <c r="FUR36"/>
      <c r="FUS36"/>
      <c r="FUT36"/>
      <c r="FUU36"/>
      <c r="FUV36"/>
      <c r="FUW36"/>
      <c r="FUX36"/>
      <c r="FUY36"/>
      <c r="FUZ36"/>
      <c r="FVA36"/>
      <c r="FVB36"/>
      <c r="FVC36"/>
      <c r="FVD36"/>
      <c r="FVE36"/>
      <c r="FVF36"/>
      <c r="FVG36"/>
      <c r="FVH36"/>
      <c r="FVI36"/>
      <c r="FVJ36"/>
      <c r="FVK36"/>
      <c r="FVL36"/>
      <c r="FVM36"/>
      <c r="FVN36"/>
      <c r="FVO36"/>
      <c r="FVP36"/>
      <c r="FVQ36"/>
      <c r="FVR36"/>
      <c r="FVS36"/>
      <c r="FVT36"/>
      <c r="FVU36"/>
      <c r="FVV36"/>
      <c r="FVW36"/>
      <c r="FVX36"/>
      <c r="FVY36"/>
      <c r="FVZ36"/>
      <c r="FWA36"/>
      <c r="FWB36"/>
      <c r="FWC36"/>
      <c r="FWD36"/>
      <c r="FWE36"/>
      <c r="FWF36"/>
      <c r="FWG36"/>
      <c r="FWH36"/>
      <c r="FWI36"/>
      <c r="FWJ36"/>
      <c r="FWK36"/>
      <c r="FWL36"/>
      <c r="FWM36"/>
      <c r="FWN36"/>
      <c r="FWO36"/>
      <c r="FWP36"/>
      <c r="FWQ36"/>
      <c r="FWR36"/>
      <c r="FWS36"/>
      <c r="FWT36"/>
      <c r="FWU36"/>
      <c r="FWV36"/>
      <c r="FWW36"/>
      <c r="FWX36"/>
      <c r="FWY36"/>
      <c r="FWZ36"/>
      <c r="FXA36"/>
      <c r="FXB36"/>
      <c r="FXC36"/>
      <c r="FXD36"/>
      <c r="FXE36"/>
      <c r="FXF36"/>
      <c r="FXG36"/>
      <c r="FXH36"/>
      <c r="FXI36"/>
      <c r="FXJ36"/>
      <c r="FXK36"/>
      <c r="FXL36"/>
      <c r="FXM36"/>
      <c r="FXN36"/>
      <c r="FXO36"/>
      <c r="FXP36"/>
      <c r="FXQ36"/>
      <c r="FXR36"/>
      <c r="FXS36"/>
      <c r="FXT36"/>
      <c r="FXU36"/>
      <c r="FXV36"/>
      <c r="FXW36"/>
      <c r="FXX36"/>
      <c r="FXY36"/>
      <c r="FXZ36"/>
      <c r="FYA36"/>
      <c r="FYB36"/>
      <c r="FYC36"/>
      <c r="FYD36"/>
      <c r="FYE36"/>
      <c r="FYF36"/>
      <c r="FYG36"/>
      <c r="FYH36"/>
      <c r="FYI36"/>
      <c r="FYJ36"/>
      <c r="FYK36"/>
      <c r="FYL36"/>
      <c r="FYM36"/>
      <c r="FYN36"/>
      <c r="FYO36"/>
      <c r="FYP36"/>
      <c r="FYQ36"/>
      <c r="FYR36"/>
      <c r="FYS36"/>
      <c r="FYT36"/>
      <c r="FYU36"/>
      <c r="FYV36"/>
      <c r="FYW36"/>
      <c r="FYX36"/>
      <c r="FYY36"/>
      <c r="FYZ36"/>
      <c r="FZA36"/>
      <c r="FZB36"/>
      <c r="FZC36"/>
      <c r="FZD36"/>
      <c r="FZE36"/>
      <c r="FZF36"/>
      <c r="FZG36"/>
      <c r="FZH36"/>
      <c r="FZI36"/>
      <c r="FZJ36"/>
      <c r="FZK36"/>
      <c r="FZL36"/>
      <c r="FZM36"/>
      <c r="FZN36"/>
      <c r="FZO36"/>
      <c r="FZP36"/>
      <c r="FZQ36"/>
      <c r="FZR36"/>
      <c r="FZS36"/>
      <c r="FZT36"/>
      <c r="FZU36"/>
      <c r="FZV36"/>
      <c r="FZW36"/>
      <c r="FZX36"/>
      <c r="FZY36"/>
      <c r="FZZ36"/>
      <c r="GAA36"/>
      <c r="GAB36"/>
      <c r="GAC36"/>
      <c r="GAD36"/>
      <c r="GAE36"/>
      <c r="GAF36"/>
      <c r="GAG36"/>
      <c r="GAH36"/>
      <c r="GAI36"/>
      <c r="GAJ36"/>
      <c r="GAK36"/>
      <c r="GAL36"/>
      <c r="GAM36"/>
      <c r="GAN36"/>
      <c r="GAO36"/>
      <c r="GAP36"/>
      <c r="GAQ36"/>
      <c r="GAR36"/>
      <c r="GAS36"/>
      <c r="GAT36"/>
      <c r="GAU36"/>
      <c r="GAV36"/>
      <c r="GAW36"/>
      <c r="GAX36"/>
      <c r="GAY36"/>
      <c r="GAZ36"/>
      <c r="GBA36"/>
      <c r="GBB36"/>
      <c r="GBC36"/>
      <c r="GBD36"/>
      <c r="GBE36"/>
      <c r="GBF36"/>
      <c r="GBG36"/>
      <c r="GBH36"/>
      <c r="GBI36"/>
      <c r="GBJ36"/>
      <c r="GBK36"/>
      <c r="GBL36"/>
      <c r="GBM36"/>
      <c r="GBN36"/>
      <c r="GBO36"/>
      <c r="GBP36"/>
      <c r="GBQ36"/>
      <c r="GBR36"/>
      <c r="GBS36"/>
      <c r="GBT36"/>
      <c r="GBU36"/>
      <c r="GBV36"/>
      <c r="GBW36"/>
      <c r="GBX36"/>
      <c r="GBY36"/>
      <c r="GBZ36"/>
      <c r="GCA36"/>
      <c r="GCB36"/>
      <c r="GCC36"/>
      <c r="GCD36"/>
      <c r="GCE36"/>
      <c r="GCF36"/>
      <c r="GCG36"/>
      <c r="GCH36"/>
      <c r="GCI36"/>
      <c r="GCJ36"/>
      <c r="GCK36"/>
      <c r="GCL36"/>
      <c r="GCM36"/>
      <c r="GCN36"/>
      <c r="GCO36"/>
      <c r="GCP36"/>
      <c r="GCQ36"/>
      <c r="GCR36"/>
      <c r="GCS36"/>
      <c r="GCT36"/>
      <c r="GCU36"/>
      <c r="GCV36"/>
      <c r="GCW36"/>
      <c r="GCX36"/>
      <c r="GCY36"/>
      <c r="GCZ36"/>
      <c r="GDA36"/>
      <c r="GDB36"/>
      <c r="GDC36"/>
      <c r="GDD36"/>
      <c r="GDE36"/>
      <c r="GDF36"/>
      <c r="GDG36"/>
      <c r="GDH36"/>
      <c r="GDI36"/>
      <c r="GDJ36"/>
      <c r="GDK36"/>
      <c r="GDL36"/>
      <c r="GDM36"/>
      <c r="GDN36"/>
      <c r="GDO36"/>
      <c r="GDP36"/>
      <c r="GDQ36"/>
      <c r="GDR36"/>
      <c r="GDS36"/>
      <c r="GDT36"/>
      <c r="GDU36"/>
      <c r="GDV36"/>
      <c r="GDW36"/>
      <c r="GDX36"/>
      <c r="GDY36"/>
      <c r="GDZ36"/>
      <c r="GEA36"/>
      <c r="GEB36"/>
      <c r="GEC36"/>
      <c r="GED36"/>
      <c r="GEE36"/>
      <c r="GEF36"/>
      <c r="GEG36"/>
      <c r="GEH36"/>
      <c r="GEI36"/>
      <c r="GEJ36"/>
      <c r="GEK36"/>
      <c r="GEL36"/>
      <c r="GEM36"/>
      <c r="GEN36"/>
      <c r="GEO36"/>
      <c r="GEP36"/>
      <c r="GEQ36"/>
      <c r="GER36"/>
      <c r="GES36"/>
      <c r="GET36"/>
      <c r="GEU36"/>
      <c r="GEV36"/>
      <c r="GEW36"/>
      <c r="GEX36"/>
      <c r="GEY36"/>
      <c r="GEZ36"/>
      <c r="GFA36"/>
      <c r="GFB36"/>
      <c r="GFC36"/>
      <c r="GFD36"/>
      <c r="GFE36"/>
      <c r="GFF36"/>
      <c r="GFG36"/>
      <c r="GFH36"/>
      <c r="GFI36"/>
      <c r="GFJ36"/>
      <c r="GFK36"/>
      <c r="GFL36"/>
      <c r="GFM36"/>
      <c r="GFN36"/>
      <c r="GFO36"/>
      <c r="GFP36"/>
      <c r="GFQ36"/>
      <c r="GFR36"/>
      <c r="GFS36"/>
      <c r="GFT36"/>
      <c r="GFU36"/>
      <c r="GFV36"/>
      <c r="GFW36"/>
      <c r="GFX36"/>
      <c r="GFY36"/>
      <c r="GFZ36"/>
      <c r="GGA36"/>
      <c r="GGB36"/>
      <c r="GGC36"/>
      <c r="GGD36"/>
      <c r="GGE36"/>
      <c r="GGF36"/>
      <c r="GGG36"/>
      <c r="GGH36"/>
      <c r="GGI36"/>
      <c r="GGJ36"/>
      <c r="GGK36"/>
      <c r="GGL36"/>
      <c r="GGM36"/>
      <c r="GGN36"/>
      <c r="GGO36"/>
      <c r="GGP36"/>
      <c r="GGQ36"/>
      <c r="GGR36"/>
      <c r="GGS36"/>
      <c r="GGT36"/>
      <c r="GGU36"/>
      <c r="GGV36"/>
      <c r="GGW36"/>
      <c r="GGX36"/>
      <c r="GGY36"/>
      <c r="GGZ36"/>
      <c r="GHA36"/>
      <c r="GHB36"/>
      <c r="GHC36"/>
      <c r="GHD36"/>
      <c r="GHE36"/>
      <c r="GHF36"/>
      <c r="GHG36"/>
      <c r="GHH36"/>
      <c r="GHI36"/>
      <c r="GHJ36"/>
      <c r="GHK36"/>
      <c r="GHL36"/>
      <c r="GHM36"/>
      <c r="GHN36"/>
      <c r="GHO36"/>
      <c r="GHP36"/>
      <c r="GHQ36"/>
      <c r="GHR36"/>
      <c r="GHS36"/>
      <c r="GHT36"/>
      <c r="GHU36"/>
      <c r="GHV36"/>
      <c r="GHW36"/>
      <c r="GHX36"/>
      <c r="GHY36"/>
      <c r="GHZ36"/>
      <c r="GIA36"/>
      <c r="GIB36"/>
      <c r="GIC36"/>
      <c r="GID36"/>
      <c r="GIE36"/>
      <c r="GIF36"/>
      <c r="GIG36"/>
      <c r="GIH36"/>
      <c r="GII36"/>
      <c r="GIJ36"/>
      <c r="GIK36"/>
      <c r="GIL36"/>
      <c r="GIM36"/>
      <c r="GIN36"/>
      <c r="GIO36"/>
      <c r="GIP36"/>
      <c r="GIQ36"/>
      <c r="GIR36"/>
      <c r="GIS36"/>
      <c r="GIT36"/>
      <c r="GIU36"/>
      <c r="GIV36"/>
      <c r="GIW36"/>
      <c r="GIX36"/>
      <c r="GIY36"/>
      <c r="GIZ36"/>
      <c r="GJA36"/>
      <c r="GJB36"/>
      <c r="GJC36"/>
      <c r="GJD36"/>
      <c r="GJE36"/>
      <c r="GJF36"/>
      <c r="GJG36"/>
      <c r="GJH36"/>
      <c r="GJI36"/>
      <c r="GJJ36"/>
      <c r="GJK36"/>
      <c r="GJL36"/>
      <c r="GJM36"/>
      <c r="GJN36"/>
      <c r="GJO36"/>
      <c r="GJP36"/>
      <c r="GJQ36"/>
      <c r="GJR36"/>
      <c r="GJS36"/>
      <c r="GJT36"/>
      <c r="GJU36"/>
      <c r="GJV36"/>
      <c r="GJW36"/>
      <c r="GJX36"/>
      <c r="GJY36"/>
      <c r="GJZ36"/>
      <c r="GKA36"/>
      <c r="GKB36"/>
      <c r="GKC36"/>
      <c r="GKD36"/>
      <c r="GKE36"/>
      <c r="GKF36"/>
      <c r="GKG36"/>
      <c r="GKH36"/>
      <c r="GKI36"/>
      <c r="GKJ36"/>
      <c r="GKK36"/>
      <c r="GKL36"/>
      <c r="GKM36"/>
      <c r="GKN36"/>
      <c r="GKO36"/>
      <c r="GKP36"/>
      <c r="GKQ36"/>
      <c r="GKR36"/>
      <c r="GKS36"/>
      <c r="GKT36"/>
      <c r="GKU36"/>
      <c r="GKV36"/>
      <c r="GKW36"/>
      <c r="GKX36"/>
      <c r="GKY36"/>
      <c r="GKZ36"/>
      <c r="GLA36"/>
      <c r="GLB36"/>
      <c r="GLC36"/>
      <c r="GLD36"/>
      <c r="GLE36"/>
      <c r="GLF36"/>
      <c r="GLG36"/>
      <c r="GLH36"/>
      <c r="GLI36"/>
      <c r="GLJ36"/>
      <c r="GLK36"/>
      <c r="GLL36"/>
      <c r="GLM36"/>
      <c r="GLN36"/>
      <c r="GLO36"/>
      <c r="GLP36"/>
      <c r="GLQ36"/>
      <c r="GLR36"/>
      <c r="GLS36"/>
      <c r="GLT36"/>
      <c r="GLU36"/>
      <c r="GLV36"/>
      <c r="GLW36"/>
      <c r="GLX36"/>
      <c r="GLY36"/>
      <c r="GLZ36"/>
      <c r="GMA36"/>
      <c r="GMB36"/>
      <c r="GMC36"/>
      <c r="GMD36"/>
      <c r="GME36"/>
      <c r="GMF36"/>
      <c r="GMG36"/>
      <c r="GMH36"/>
      <c r="GMI36"/>
      <c r="GMJ36"/>
      <c r="GMK36"/>
      <c r="GML36"/>
      <c r="GMM36"/>
      <c r="GMN36"/>
      <c r="GMO36"/>
      <c r="GMP36"/>
      <c r="GMQ36"/>
      <c r="GMR36"/>
      <c r="GMS36"/>
      <c r="GMT36"/>
      <c r="GMU36"/>
      <c r="GMV36"/>
      <c r="GMW36"/>
      <c r="GMX36"/>
      <c r="GMY36"/>
      <c r="GMZ36"/>
      <c r="GNA36"/>
      <c r="GNB36"/>
      <c r="GNC36"/>
      <c r="GND36"/>
      <c r="GNE36"/>
      <c r="GNF36"/>
      <c r="GNG36"/>
      <c r="GNH36"/>
      <c r="GNI36"/>
      <c r="GNJ36"/>
      <c r="GNK36"/>
      <c r="GNL36"/>
      <c r="GNM36"/>
      <c r="GNN36"/>
      <c r="GNO36"/>
      <c r="GNP36"/>
      <c r="GNQ36"/>
      <c r="GNR36"/>
      <c r="GNS36"/>
      <c r="GNT36"/>
      <c r="GNU36"/>
      <c r="GNV36"/>
      <c r="GNW36"/>
      <c r="GNX36"/>
      <c r="GNY36"/>
      <c r="GNZ36"/>
      <c r="GOA36"/>
      <c r="GOB36"/>
      <c r="GOC36"/>
      <c r="GOD36"/>
      <c r="GOE36"/>
      <c r="GOF36"/>
      <c r="GOG36"/>
      <c r="GOH36"/>
      <c r="GOI36"/>
      <c r="GOJ36"/>
      <c r="GOK36"/>
      <c r="GOL36"/>
      <c r="GOM36"/>
      <c r="GON36"/>
      <c r="GOO36"/>
      <c r="GOP36"/>
      <c r="GOQ36"/>
      <c r="GOR36"/>
      <c r="GOS36"/>
      <c r="GOT36"/>
      <c r="GOU36"/>
      <c r="GOV36"/>
      <c r="GOW36"/>
      <c r="GOX36"/>
      <c r="GOY36"/>
      <c r="GOZ36"/>
      <c r="GPA36"/>
      <c r="GPB36"/>
      <c r="GPC36"/>
      <c r="GPD36"/>
      <c r="GPE36"/>
      <c r="GPF36"/>
      <c r="GPG36"/>
      <c r="GPH36"/>
      <c r="GPI36"/>
      <c r="GPJ36"/>
      <c r="GPK36"/>
      <c r="GPL36"/>
      <c r="GPM36"/>
      <c r="GPN36"/>
      <c r="GPO36"/>
      <c r="GPP36"/>
      <c r="GPQ36"/>
      <c r="GPR36"/>
      <c r="GPS36"/>
      <c r="GPT36"/>
      <c r="GPU36"/>
      <c r="GPV36"/>
      <c r="GPW36"/>
      <c r="GPX36"/>
      <c r="GPY36"/>
      <c r="GPZ36"/>
      <c r="GQA36"/>
      <c r="GQB36"/>
      <c r="GQC36"/>
      <c r="GQD36"/>
      <c r="GQE36"/>
      <c r="GQF36"/>
      <c r="GQG36"/>
      <c r="GQH36"/>
      <c r="GQI36"/>
      <c r="GQJ36"/>
      <c r="GQK36"/>
      <c r="GQL36"/>
      <c r="GQM36"/>
      <c r="GQN36"/>
      <c r="GQO36"/>
      <c r="GQP36"/>
      <c r="GQQ36"/>
      <c r="GQR36"/>
      <c r="GQS36"/>
      <c r="GQT36"/>
      <c r="GQU36"/>
      <c r="GQV36"/>
      <c r="GQW36"/>
      <c r="GQX36"/>
      <c r="GQY36"/>
      <c r="GQZ36"/>
      <c r="GRA36"/>
      <c r="GRB36"/>
      <c r="GRC36"/>
      <c r="GRD36"/>
      <c r="GRE36"/>
      <c r="GRF36"/>
      <c r="GRG36"/>
      <c r="GRH36"/>
      <c r="GRI36"/>
      <c r="GRJ36"/>
      <c r="GRK36"/>
      <c r="GRL36"/>
      <c r="GRM36"/>
      <c r="GRN36"/>
      <c r="GRO36"/>
      <c r="GRP36"/>
      <c r="GRQ36"/>
      <c r="GRR36"/>
      <c r="GRS36"/>
      <c r="GRT36"/>
      <c r="GRU36"/>
      <c r="GRV36"/>
      <c r="GRW36"/>
      <c r="GRX36"/>
      <c r="GRY36"/>
      <c r="GRZ36"/>
      <c r="GSA36"/>
      <c r="GSB36"/>
      <c r="GSC36"/>
      <c r="GSD36"/>
      <c r="GSE36"/>
      <c r="GSF36"/>
      <c r="GSG36"/>
      <c r="GSH36"/>
      <c r="GSI36"/>
      <c r="GSJ36"/>
      <c r="GSK36"/>
      <c r="GSL36"/>
      <c r="GSM36"/>
      <c r="GSN36"/>
      <c r="GSO36"/>
      <c r="GSP36"/>
      <c r="GSQ36"/>
      <c r="GSR36"/>
      <c r="GSS36"/>
      <c r="GST36"/>
      <c r="GSU36"/>
      <c r="GSV36"/>
      <c r="GSW36"/>
      <c r="GSX36"/>
      <c r="GSY36"/>
      <c r="GSZ36"/>
      <c r="GTA36"/>
      <c r="GTB36"/>
      <c r="GTC36"/>
      <c r="GTD36"/>
      <c r="GTE36"/>
      <c r="GTF36"/>
      <c r="GTG36"/>
      <c r="GTH36"/>
      <c r="GTI36"/>
      <c r="GTJ36"/>
      <c r="GTK36"/>
      <c r="GTL36"/>
      <c r="GTM36"/>
      <c r="GTN36"/>
      <c r="GTO36"/>
      <c r="GTP36"/>
      <c r="GTQ36"/>
      <c r="GTR36"/>
      <c r="GTS36"/>
      <c r="GTT36"/>
      <c r="GTU36"/>
      <c r="GTV36"/>
      <c r="GTW36"/>
      <c r="GTX36"/>
      <c r="GTY36"/>
      <c r="GTZ36"/>
      <c r="GUA36"/>
      <c r="GUB36"/>
      <c r="GUC36"/>
      <c r="GUD36"/>
      <c r="GUE36"/>
      <c r="GUF36"/>
      <c r="GUG36"/>
      <c r="GUH36"/>
      <c r="GUI36"/>
      <c r="GUJ36"/>
      <c r="GUK36"/>
      <c r="GUL36"/>
      <c r="GUM36"/>
      <c r="GUN36"/>
      <c r="GUO36"/>
      <c r="GUP36"/>
      <c r="GUQ36"/>
      <c r="GUR36"/>
      <c r="GUS36"/>
      <c r="GUT36"/>
      <c r="GUU36"/>
      <c r="GUV36"/>
      <c r="GUW36"/>
      <c r="GUX36"/>
      <c r="GUY36"/>
      <c r="GUZ36"/>
      <c r="GVA36"/>
      <c r="GVB36"/>
      <c r="GVC36"/>
      <c r="GVD36"/>
      <c r="GVE36"/>
      <c r="GVF36"/>
      <c r="GVG36"/>
      <c r="GVH36"/>
      <c r="GVI36"/>
      <c r="GVJ36"/>
      <c r="GVK36"/>
      <c r="GVL36"/>
      <c r="GVM36"/>
      <c r="GVN36"/>
      <c r="GVO36"/>
      <c r="GVP36"/>
      <c r="GVQ36"/>
      <c r="GVR36"/>
      <c r="GVS36"/>
      <c r="GVT36"/>
      <c r="GVU36"/>
      <c r="GVV36"/>
      <c r="GVW36"/>
      <c r="GVX36"/>
      <c r="GVY36"/>
      <c r="GVZ36"/>
      <c r="GWA36"/>
      <c r="GWB36"/>
      <c r="GWC36"/>
      <c r="GWD36"/>
      <c r="GWE36"/>
      <c r="GWF36"/>
      <c r="GWG36"/>
      <c r="GWH36"/>
      <c r="GWI36"/>
      <c r="GWJ36"/>
      <c r="GWK36"/>
      <c r="GWL36"/>
      <c r="GWM36"/>
      <c r="GWN36"/>
      <c r="GWO36"/>
      <c r="GWP36"/>
      <c r="GWQ36"/>
      <c r="GWR36"/>
      <c r="GWS36"/>
      <c r="GWT36"/>
      <c r="GWU36"/>
      <c r="GWV36"/>
      <c r="GWW36"/>
      <c r="GWX36"/>
      <c r="GWY36"/>
      <c r="GWZ36"/>
      <c r="GXA36"/>
      <c r="GXB36"/>
      <c r="GXC36"/>
      <c r="GXD36"/>
      <c r="GXE36"/>
      <c r="GXF36"/>
      <c r="GXG36"/>
      <c r="GXH36"/>
      <c r="GXI36"/>
      <c r="GXJ36"/>
      <c r="GXK36"/>
      <c r="GXL36"/>
      <c r="GXM36"/>
      <c r="GXN36"/>
      <c r="GXO36"/>
      <c r="GXP36"/>
      <c r="GXQ36"/>
      <c r="GXR36"/>
      <c r="GXS36"/>
      <c r="GXT36"/>
      <c r="GXU36"/>
      <c r="GXV36"/>
      <c r="GXW36"/>
      <c r="GXX36"/>
      <c r="GXY36"/>
      <c r="GXZ36"/>
      <c r="GYA36"/>
      <c r="GYB36"/>
      <c r="GYC36"/>
      <c r="GYD36"/>
      <c r="GYE36"/>
      <c r="GYF36"/>
      <c r="GYG36"/>
      <c r="GYH36"/>
      <c r="GYI36"/>
      <c r="GYJ36"/>
      <c r="GYK36"/>
      <c r="GYL36"/>
      <c r="GYM36"/>
      <c r="GYN36"/>
      <c r="GYO36"/>
      <c r="GYP36"/>
      <c r="GYQ36"/>
      <c r="GYR36"/>
      <c r="GYS36"/>
      <c r="GYT36"/>
      <c r="GYU36"/>
      <c r="GYV36"/>
      <c r="GYW36"/>
      <c r="GYX36"/>
      <c r="GYY36"/>
      <c r="GYZ36"/>
      <c r="GZA36"/>
      <c r="GZB36"/>
      <c r="GZC36"/>
      <c r="GZD36"/>
      <c r="GZE36"/>
      <c r="GZF36"/>
      <c r="GZG36"/>
      <c r="GZH36"/>
      <c r="GZI36"/>
      <c r="GZJ36"/>
      <c r="GZK36"/>
      <c r="GZL36"/>
      <c r="GZM36"/>
      <c r="GZN36"/>
      <c r="GZO36"/>
      <c r="GZP36"/>
      <c r="GZQ36"/>
      <c r="GZR36"/>
      <c r="GZS36"/>
      <c r="GZT36"/>
      <c r="GZU36"/>
      <c r="GZV36"/>
      <c r="GZW36"/>
      <c r="GZX36"/>
      <c r="GZY36"/>
      <c r="GZZ36"/>
      <c r="HAA36"/>
      <c r="HAB36"/>
      <c r="HAC36"/>
      <c r="HAD36"/>
      <c r="HAE36"/>
      <c r="HAF36"/>
      <c r="HAG36"/>
      <c r="HAH36"/>
      <c r="HAI36"/>
      <c r="HAJ36"/>
      <c r="HAK36"/>
      <c r="HAL36"/>
      <c r="HAM36"/>
      <c r="HAN36"/>
      <c r="HAO36"/>
      <c r="HAP36"/>
      <c r="HAQ36"/>
      <c r="HAR36"/>
      <c r="HAS36"/>
      <c r="HAT36"/>
      <c r="HAU36"/>
      <c r="HAV36"/>
      <c r="HAW36"/>
      <c r="HAX36"/>
      <c r="HAY36"/>
      <c r="HAZ36"/>
      <c r="HBA36"/>
      <c r="HBB36"/>
      <c r="HBC36"/>
      <c r="HBD36"/>
      <c r="HBE36"/>
      <c r="HBF36"/>
      <c r="HBG36"/>
      <c r="HBH36"/>
      <c r="HBI36"/>
      <c r="HBJ36"/>
      <c r="HBK36"/>
      <c r="HBL36"/>
      <c r="HBM36"/>
      <c r="HBN36"/>
      <c r="HBO36"/>
      <c r="HBP36"/>
      <c r="HBQ36"/>
      <c r="HBR36"/>
      <c r="HBS36"/>
      <c r="HBT36"/>
      <c r="HBU36"/>
      <c r="HBV36"/>
      <c r="HBW36"/>
      <c r="HBX36"/>
      <c r="HBY36"/>
      <c r="HBZ36"/>
      <c r="HCA36"/>
      <c r="HCB36"/>
      <c r="HCC36"/>
      <c r="HCD36"/>
      <c r="HCE36"/>
      <c r="HCF36"/>
      <c r="HCG36"/>
      <c r="HCH36"/>
      <c r="HCI36"/>
      <c r="HCJ36"/>
      <c r="HCK36"/>
      <c r="HCL36"/>
      <c r="HCM36"/>
      <c r="HCN36"/>
      <c r="HCO36"/>
      <c r="HCP36"/>
      <c r="HCQ36"/>
      <c r="HCR36"/>
      <c r="HCS36"/>
      <c r="HCT36"/>
      <c r="HCU36"/>
      <c r="HCV36"/>
      <c r="HCW36"/>
      <c r="HCX36"/>
      <c r="HCY36"/>
      <c r="HCZ36"/>
      <c r="HDA36"/>
      <c r="HDB36"/>
      <c r="HDC36"/>
      <c r="HDD36"/>
      <c r="HDE36"/>
      <c r="HDF36"/>
      <c r="HDG36"/>
      <c r="HDH36"/>
      <c r="HDI36"/>
      <c r="HDJ36"/>
      <c r="HDK36"/>
      <c r="HDL36"/>
      <c r="HDM36"/>
      <c r="HDN36"/>
      <c r="HDO36"/>
      <c r="HDP36"/>
      <c r="HDQ36"/>
      <c r="HDR36"/>
      <c r="HDS36"/>
      <c r="HDT36"/>
      <c r="HDU36"/>
      <c r="HDV36"/>
      <c r="HDW36"/>
      <c r="HDX36"/>
      <c r="HDY36"/>
      <c r="HDZ36"/>
      <c r="HEA36"/>
      <c r="HEB36"/>
      <c r="HEC36"/>
      <c r="HED36"/>
      <c r="HEE36"/>
      <c r="HEF36"/>
      <c r="HEG36"/>
      <c r="HEH36"/>
      <c r="HEI36"/>
      <c r="HEJ36"/>
      <c r="HEK36"/>
      <c r="HEL36"/>
      <c r="HEM36"/>
      <c r="HEN36"/>
      <c r="HEO36"/>
      <c r="HEP36"/>
      <c r="HEQ36"/>
      <c r="HER36"/>
      <c r="HES36"/>
      <c r="HET36"/>
      <c r="HEU36"/>
      <c r="HEV36"/>
      <c r="HEW36"/>
      <c r="HEX36"/>
      <c r="HEY36"/>
      <c r="HEZ36"/>
      <c r="HFA36"/>
      <c r="HFB36"/>
      <c r="HFC36"/>
      <c r="HFD36"/>
      <c r="HFE36"/>
      <c r="HFF36"/>
      <c r="HFG36"/>
      <c r="HFH36"/>
      <c r="HFI36"/>
      <c r="HFJ36"/>
      <c r="HFK36"/>
      <c r="HFL36"/>
      <c r="HFM36"/>
      <c r="HFN36"/>
      <c r="HFO36"/>
      <c r="HFP36"/>
      <c r="HFQ36"/>
      <c r="HFR36"/>
      <c r="HFS36"/>
      <c r="HFT36"/>
      <c r="HFU36"/>
      <c r="HFV36"/>
      <c r="HFW36"/>
      <c r="HFX36"/>
      <c r="HFY36"/>
      <c r="HFZ36"/>
      <c r="HGA36"/>
      <c r="HGB36"/>
      <c r="HGC36"/>
      <c r="HGD36"/>
      <c r="HGE36"/>
      <c r="HGF36"/>
      <c r="HGG36"/>
      <c r="HGH36"/>
      <c r="HGI36"/>
      <c r="HGJ36"/>
      <c r="HGK36"/>
      <c r="HGL36"/>
      <c r="HGM36"/>
      <c r="HGN36"/>
      <c r="HGO36"/>
      <c r="HGP36"/>
      <c r="HGQ36"/>
      <c r="HGR36"/>
      <c r="HGS36"/>
      <c r="HGT36"/>
      <c r="HGU36"/>
      <c r="HGV36"/>
      <c r="HGW36"/>
      <c r="HGX36"/>
      <c r="HGY36"/>
      <c r="HGZ36"/>
      <c r="HHA36"/>
      <c r="HHB36"/>
      <c r="HHC36"/>
      <c r="HHD36"/>
      <c r="HHE36"/>
      <c r="HHF36"/>
      <c r="HHG36"/>
      <c r="HHH36"/>
      <c r="HHI36"/>
      <c r="HHJ36"/>
      <c r="HHK36"/>
      <c r="HHL36"/>
      <c r="HHM36"/>
      <c r="HHN36"/>
      <c r="HHO36"/>
      <c r="HHP36"/>
      <c r="HHQ36"/>
      <c r="HHR36"/>
      <c r="HHS36"/>
      <c r="HHT36"/>
      <c r="HHU36"/>
      <c r="HHV36"/>
      <c r="HHW36"/>
      <c r="HHX36"/>
      <c r="HHY36"/>
      <c r="HHZ36"/>
      <c r="HIA36"/>
      <c r="HIB36"/>
      <c r="HIC36"/>
      <c r="HID36"/>
      <c r="HIE36"/>
      <c r="HIF36"/>
      <c r="HIG36"/>
      <c r="HIH36"/>
      <c r="HII36"/>
      <c r="HIJ36"/>
      <c r="HIK36"/>
      <c r="HIL36"/>
      <c r="HIM36"/>
      <c r="HIN36"/>
      <c r="HIO36"/>
      <c r="HIP36"/>
      <c r="HIQ36"/>
      <c r="HIR36"/>
      <c r="HIS36"/>
      <c r="HIT36"/>
      <c r="HIU36"/>
      <c r="HIV36"/>
      <c r="HIW36"/>
      <c r="HIX36"/>
      <c r="HIY36"/>
      <c r="HIZ36"/>
      <c r="HJA36"/>
      <c r="HJB36"/>
      <c r="HJC36"/>
      <c r="HJD36"/>
      <c r="HJE36"/>
      <c r="HJF36"/>
      <c r="HJG36"/>
      <c r="HJH36"/>
      <c r="HJI36"/>
      <c r="HJJ36"/>
      <c r="HJK36"/>
      <c r="HJL36"/>
      <c r="HJM36"/>
      <c r="HJN36"/>
      <c r="HJO36"/>
      <c r="HJP36"/>
      <c r="HJQ36"/>
      <c r="HJR36"/>
      <c r="HJS36"/>
      <c r="HJT36"/>
      <c r="HJU36"/>
      <c r="HJV36"/>
      <c r="HJW36"/>
      <c r="HJX36"/>
      <c r="HJY36"/>
      <c r="HJZ36"/>
      <c r="HKA36"/>
      <c r="HKB36"/>
      <c r="HKC36"/>
      <c r="HKD36"/>
      <c r="HKE36"/>
      <c r="HKF36"/>
      <c r="HKG36"/>
      <c r="HKH36"/>
      <c r="HKI36"/>
      <c r="HKJ36"/>
      <c r="HKK36"/>
      <c r="HKL36"/>
      <c r="HKM36"/>
      <c r="HKN36"/>
      <c r="HKO36"/>
      <c r="HKP36"/>
      <c r="HKQ36"/>
      <c r="HKR36"/>
      <c r="HKS36"/>
      <c r="HKT36"/>
      <c r="HKU36"/>
      <c r="HKV36"/>
      <c r="HKW36"/>
      <c r="HKX36"/>
      <c r="HKY36"/>
      <c r="HKZ36"/>
      <c r="HLA36"/>
      <c r="HLB36"/>
      <c r="HLC36"/>
      <c r="HLD36"/>
      <c r="HLE36"/>
      <c r="HLF36"/>
      <c r="HLG36"/>
      <c r="HLH36"/>
      <c r="HLI36"/>
      <c r="HLJ36"/>
      <c r="HLK36"/>
      <c r="HLL36"/>
      <c r="HLM36"/>
      <c r="HLN36"/>
      <c r="HLO36"/>
      <c r="HLP36"/>
      <c r="HLQ36"/>
      <c r="HLR36"/>
      <c r="HLS36"/>
      <c r="HLT36"/>
      <c r="HLU36"/>
      <c r="HLV36"/>
      <c r="HLW36"/>
      <c r="HLX36"/>
      <c r="HLY36"/>
      <c r="HLZ36"/>
      <c r="HMA36"/>
      <c r="HMB36"/>
      <c r="HMC36"/>
      <c r="HMD36"/>
      <c r="HME36"/>
      <c r="HMF36"/>
      <c r="HMG36"/>
      <c r="HMH36"/>
      <c r="HMI36"/>
      <c r="HMJ36"/>
      <c r="HMK36"/>
      <c r="HML36"/>
      <c r="HMM36"/>
      <c r="HMN36"/>
      <c r="HMO36"/>
      <c r="HMP36"/>
      <c r="HMQ36"/>
      <c r="HMR36"/>
      <c r="HMS36"/>
      <c r="HMT36"/>
      <c r="HMU36"/>
      <c r="HMV36"/>
      <c r="HMW36"/>
      <c r="HMX36"/>
      <c r="HMY36"/>
      <c r="HMZ36"/>
      <c r="HNA36"/>
      <c r="HNB36"/>
      <c r="HNC36"/>
      <c r="HND36"/>
      <c r="HNE36"/>
      <c r="HNF36"/>
      <c r="HNG36"/>
      <c r="HNH36"/>
      <c r="HNI36"/>
      <c r="HNJ36"/>
      <c r="HNK36"/>
      <c r="HNL36"/>
      <c r="HNM36"/>
      <c r="HNN36"/>
      <c r="HNO36"/>
      <c r="HNP36"/>
      <c r="HNQ36"/>
      <c r="HNR36"/>
      <c r="HNS36"/>
      <c r="HNT36"/>
      <c r="HNU36"/>
      <c r="HNV36"/>
      <c r="HNW36"/>
      <c r="HNX36"/>
      <c r="HNY36"/>
      <c r="HNZ36"/>
      <c r="HOA36"/>
      <c r="HOB36"/>
      <c r="HOC36"/>
      <c r="HOD36"/>
      <c r="HOE36"/>
      <c r="HOF36"/>
      <c r="HOG36"/>
      <c r="HOH36"/>
      <c r="HOI36"/>
      <c r="HOJ36"/>
      <c r="HOK36"/>
      <c r="HOL36"/>
      <c r="HOM36"/>
      <c r="HON36"/>
      <c r="HOO36"/>
      <c r="HOP36"/>
      <c r="HOQ36"/>
      <c r="HOR36"/>
      <c r="HOS36"/>
      <c r="HOT36"/>
      <c r="HOU36"/>
      <c r="HOV36"/>
      <c r="HOW36"/>
      <c r="HOX36"/>
      <c r="HOY36"/>
      <c r="HOZ36"/>
      <c r="HPA36"/>
      <c r="HPB36"/>
      <c r="HPC36"/>
      <c r="HPD36"/>
      <c r="HPE36"/>
      <c r="HPF36"/>
      <c r="HPG36"/>
      <c r="HPH36"/>
      <c r="HPI36"/>
      <c r="HPJ36"/>
      <c r="HPK36"/>
      <c r="HPL36"/>
      <c r="HPM36"/>
      <c r="HPN36"/>
      <c r="HPO36"/>
      <c r="HPP36"/>
      <c r="HPQ36"/>
      <c r="HPR36"/>
      <c r="HPS36"/>
      <c r="HPT36"/>
      <c r="HPU36"/>
      <c r="HPV36"/>
      <c r="HPW36"/>
      <c r="HPX36"/>
      <c r="HPY36"/>
      <c r="HPZ36"/>
      <c r="HQA36"/>
      <c r="HQB36"/>
      <c r="HQC36"/>
      <c r="HQD36"/>
      <c r="HQE36"/>
      <c r="HQF36"/>
      <c r="HQG36"/>
      <c r="HQH36"/>
      <c r="HQI36"/>
      <c r="HQJ36"/>
      <c r="HQK36"/>
      <c r="HQL36"/>
      <c r="HQM36"/>
      <c r="HQN36"/>
      <c r="HQO36"/>
      <c r="HQP36"/>
      <c r="HQQ36"/>
      <c r="HQR36"/>
      <c r="HQS36"/>
      <c r="HQT36"/>
      <c r="HQU36"/>
      <c r="HQV36"/>
      <c r="HQW36"/>
      <c r="HQX36"/>
      <c r="HQY36"/>
      <c r="HQZ36"/>
      <c r="HRA36"/>
      <c r="HRB36"/>
      <c r="HRC36"/>
      <c r="HRD36"/>
      <c r="HRE36"/>
      <c r="HRF36"/>
      <c r="HRG36"/>
      <c r="HRH36"/>
      <c r="HRI36"/>
      <c r="HRJ36"/>
      <c r="HRK36"/>
      <c r="HRL36"/>
      <c r="HRM36"/>
      <c r="HRN36"/>
      <c r="HRO36"/>
      <c r="HRP36"/>
      <c r="HRQ36"/>
      <c r="HRR36"/>
      <c r="HRS36"/>
      <c r="HRT36"/>
      <c r="HRU36"/>
      <c r="HRV36"/>
      <c r="HRW36"/>
      <c r="HRX36"/>
      <c r="HRY36"/>
      <c r="HRZ36"/>
      <c r="HSA36"/>
      <c r="HSB36"/>
      <c r="HSC36"/>
      <c r="HSD36"/>
      <c r="HSE36"/>
      <c r="HSF36"/>
      <c r="HSG36"/>
      <c r="HSH36"/>
      <c r="HSI36"/>
      <c r="HSJ36"/>
      <c r="HSK36"/>
      <c r="HSL36"/>
      <c r="HSM36"/>
      <c r="HSN36"/>
      <c r="HSO36"/>
      <c r="HSP36"/>
      <c r="HSQ36"/>
      <c r="HSR36"/>
      <c r="HSS36"/>
      <c r="HST36"/>
      <c r="HSU36"/>
      <c r="HSV36"/>
      <c r="HSW36"/>
      <c r="HSX36"/>
      <c r="HSY36"/>
      <c r="HSZ36"/>
      <c r="HTA36"/>
      <c r="HTB36"/>
      <c r="HTC36"/>
      <c r="HTD36"/>
      <c r="HTE36"/>
      <c r="HTF36"/>
      <c r="HTG36"/>
      <c r="HTH36"/>
      <c r="HTI36"/>
      <c r="HTJ36"/>
      <c r="HTK36"/>
      <c r="HTL36"/>
      <c r="HTM36"/>
      <c r="HTN36"/>
      <c r="HTO36"/>
      <c r="HTP36"/>
      <c r="HTQ36"/>
      <c r="HTR36"/>
      <c r="HTS36"/>
      <c r="HTT36"/>
      <c r="HTU36"/>
      <c r="HTV36"/>
      <c r="HTW36"/>
      <c r="HTX36"/>
      <c r="HTY36"/>
      <c r="HTZ36"/>
      <c r="HUA36"/>
      <c r="HUB36"/>
      <c r="HUC36"/>
      <c r="HUD36"/>
      <c r="HUE36"/>
      <c r="HUF36"/>
      <c r="HUG36"/>
      <c r="HUH36"/>
      <c r="HUI36"/>
      <c r="HUJ36"/>
      <c r="HUK36"/>
      <c r="HUL36"/>
      <c r="HUM36"/>
      <c r="HUN36"/>
      <c r="HUO36"/>
      <c r="HUP36"/>
      <c r="HUQ36"/>
      <c r="HUR36"/>
      <c r="HUS36"/>
      <c r="HUT36"/>
      <c r="HUU36"/>
      <c r="HUV36"/>
      <c r="HUW36"/>
      <c r="HUX36"/>
      <c r="HUY36"/>
      <c r="HUZ36"/>
      <c r="HVA36"/>
      <c r="HVB36"/>
      <c r="HVC36"/>
      <c r="HVD36"/>
      <c r="HVE36"/>
      <c r="HVF36"/>
      <c r="HVG36"/>
      <c r="HVH36"/>
      <c r="HVI36"/>
      <c r="HVJ36"/>
      <c r="HVK36"/>
      <c r="HVL36"/>
      <c r="HVM36"/>
      <c r="HVN36"/>
      <c r="HVO36"/>
      <c r="HVP36"/>
      <c r="HVQ36"/>
      <c r="HVR36"/>
      <c r="HVS36"/>
      <c r="HVT36"/>
      <c r="HVU36"/>
      <c r="HVV36"/>
      <c r="HVW36"/>
      <c r="HVX36"/>
      <c r="HVY36"/>
      <c r="HVZ36"/>
      <c r="HWA36"/>
      <c r="HWB36"/>
      <c r="HWC36"/>
      <c r="HWD36"/>
      <c r="HWE36"/>
      <c r="HWF36"/>
      <c r="HWG36"/>
      <c r="HWH36"/>
      <c r="HWI36"/>
      <c r="HWJ36"/>
      <c r="HWK36"/>
      <c r="HWL36"/>
      <c r="HWM36"/>
      <c r="HWN36"/>
      <c r="HWO36"/>
      <c r="HWP36"/>
      <c r="HWQ36"/>
      <c r="HWR36"/>
      <c r="HWS36"/>
      <c r="HWT36"/>
      <c r="HWU36"/>
      <c r="HWV36"/>
      <c r="HWW36"/>
      <c r="HWX36"/>
      <c r="HWY36"/>
      <c r="HWZ36"/>
      <c r="HXA36"/>
      <c r="HXB36"/>
      <c r="HXC36"/>
      <c r="HXD36"/>
      <c r="HXE36"/>
      <c r="HXF36"/>
      <c r="HXG36"/>
      <c r="HXH36"/>
      <c r="HXI36"/>
      <c r="HXJ36"/>
      <c r="HXK36"/>
      <c r="HXL36"/>
      <c r="HXM36"/>
      <c r="HXN36"/>
      <c r="HXO36"/>
      <c r="HXP36"/>
      <c r="HXQ36"/>
      <c r="HXR36"/>
      <c r="HXS36"/>
      <c r="HXT36"/>
      <c r="HXU36"/>
      <c r="HXV36"/>
      <c r="HXW36"/>
      <c r="HXX36"/>
      <c r="HXY36"/>
      <c r="HXZ36"/>
      <c r="HYA36"/>
      <c r="HYB36"/>
      <c r="HYC36"/>
      <c r="HYD36"/>
      <c r="HYE36"/>
      <c r="HYF36"/>
      <c r="HYG36"/>
      <c r="HYH36"/>
      <c r="HYI36"/>
      <c r="HYJ36"/>
      <c r="HYK36"/>
      <c r="HYL36"/>
      <c r="HYM36"/>
      <c r="HYN36"/>
      <c r="HYO36"/>
      <c r="HYP36"/>
      <c r="HYQ36"/>
      <c r="HYR36"/>
      <c r="HYS36"/>
      <c r="HYT36"/>
      <c r="HYU36"/>
      <c r="HYV36"/>
      <c r="HYW36"/>
      <c r="HYX36"/>
      <c r="HYY36"/>
      <c r="HYZ36"/>
      <c r="HZA36"/>
      <c r="HZB36"/>
      <c r="HZC36"/>
      <c r="HZD36"/>
      <c r="HZE36"/>
      <c r="HZF36"/>
      <c r="HZG36"/>
      <c r="HZH36"/>
      <c r="HZI36"/>
      <c r="HZJ36"/>
      <c r="HZK36"/>
      <c r="HZL36"/>
      <c r="HZM36"/>
      <c r="HZN36"/>
      <c r="HZO36"/>
      <c r="HZP36"/>
      <c r="HZQ36"/>
      <c r="HZR36"/>
      <c r="HZS36"/>
      <c r="HZT36"/>
      <c r="HZU36"/>
      <c r="HZV36"/>
      <c r="HZW36"/>
      <c r="HZX36"/>
      <c r="HZY36"/>
      <c r="HZZ36"/>
      <c r="IAA36"/>
      <c r="IAB36"/>
      <c r="IAC36"/>
      <c r="IAD36"/>
      <c r="IAE36"/>
      <c r="IAF36"/>
      <c r="IAG36"/>
      <c r="IAH36"/>
      <c r="IAI36"/>
      <c r="IAJ36"/>
      <c r="IAK36"/>
      <c r="IAL36"/>
      <c r="IAM36"/>
      <c r="IAN36"/>
      <c r="IAO36"/>
      <c r="IAP36"/>
      <c r="IAQ36"/>
      <c r="IAR36"/>
      <c r="IAS36"/>
      <c r="IAT36"/>
      <c r="IAU36"/>
      <c r="IAV36"/>
      <c r="IAW36"/>
      <c r="IAX36"/>
      <c r="IAY36"/>
      <c r="IAZ36"/>
      <c r="IBA36"/>
      <c r="IBB36"/>
      <c r="IBC36"/>
      <c r="IBD36"/>
      <c r="IBE36"/>
      <c r="IBF36"/>
      <c r="IBG36"/>
      <c r="IBH36"/>
      <c r="IBI36"/>
      <c r="IBJ36"/>
      <c r="IBK36"/>
      <c r="IBL36"/>
      <c r="IBM36"/>
      <c r="IBN36"/>
      <c r="IBO36"/>
      <c r="IBP36"/>
      <c r="IBQ36"/>
      <c r="IBR36"/>
      <c r="IBS36"/>
      <c r="IBT36"/>
      <c r="IBU36"/>
      <c r="IBV36"/>
      <c r="IBW36"/>
      <c r="IBX36"/>
      <c r="IBY36"/>
      <c r="IBZ36"/>
      <c r="ICA36"/>
      <c r="ICB36"/>
      <c r="ICC36"/>
      <c r="ICD36"/>
      <c r="ICE36"/>
      <c r="ICF36"/>
      <c r="ICG36"/>
      <c r="ICH36"/>
      <c r="ICI36"/>
      <c r="ICJ36"/>
      <c r="ICK36"/>
      <c r="ICL36"/>
      <c r="ICM36"/>
      <c r="ICN36"/>
      <c r="ICO36"/>
      <c r="ICP36"/>
      <c r="ICQ36"/>
      <c r="ICR36"/>
      <c r="ICS36"/>
      <c r="ICT36"/>
      <c r="ICU36"/>
      <c r="ICV36"/>
      <c r="ICW36"/>
      <c r="ICX36"/>
      <c r="ICY36"/>
      <c r="ICZ36"/>
      <c r="IDA36"/>
      <c r="IDB36"/>
      <c r="IDC36"/>
      <c r="IDD36"/>
      <c r="IDE36"/>
      <c r="IDF36"/>
      <c r="IDG36"/>
      <c r="IDH36"/>
      <c r="IDI36"/>
      <c r="IDJ36"/>
      <c r="IDK36"/>
      <c r="IDL36"/>
      <c r="IDM36"/>
      <c r="IDN36"/>
      <c r="IDO36"/>
      <c r="IDP36"/>
      <c r="IDQ36"/>
      <c r="IDR36"/>
      <c r="IDS36"/>
      <c r="IDT36"/>
      <c r="IDU36"/>
      <c r="IDV36"/>
      <c r="IDW36"/>
      <c r="IDX36"/>
      <c r="IDY36"/>
      <c r="IDZ36"/>
      <c r="IEA36"/>
      <c r="IEB36"/>
      <c r="IEC36"/>
      <c r="IED36"/>
      <c r="IEE36"/>
      <c r="IEF36"/>
      <c r="IEG36"/>
      <c r="IEH36"/>
      <c r="IEI36"/>
      <c r="IEJ36"/>
      <c r="IEK36"/>
      <c r="IEL36"/>
      <c r="IEM36"/>
      <c r="IEN36"/>
      <c r="IEO36"/>
      <c r="IEP36"/>
      <c r="IEQ36"/>
      <c r="IER36"/>
      <c r="IES36"/>
      <c r="IET36"/>
      <c r="IEU36"/>
      <c r="IEV36"/>
      <c r="IEW36"/>
      <c r="IEX36"/>
      <c r="IEY36"/>
      <c r="IEZ36"/>
      <c r="IFA36"/>
      <c r="IFB36"/>
      <c r="IFC36"/>
      <c r="IFD36"/>
      <c r="IFE36"/>
      <c r="IFF36"/>
      <c r="IFG36"/>
      <c r="IFH36"/>
      <c r="IFI36"/>
      <c r="IFJ36"/>
      <c r="IFK36"/>
      <c r="IFL36"/>
      <c r="IFM36"/>
      <c r="IFN36"/>
      <c r="IFO36"/>
      <c r="IFP36"/>
      <c r="IFQ36"/>
      <c r="IFR36"/>
      <c r="IFS36"/>
      <c r="IFT36"/>
      <c r="IFU36"/>
      <c r="IFV36"/>
      <c r="IFW36"/>
      <c r="IFX36"/>
      <c r="IFY36"/>
      <c r="IFZ36"/>
      <c r="IGA36"/>
      <c r="IGB36"/>
      <c r="IGC36"/>
      <c r="IGD36"/>
      <c r="IGE36"/>
      <c r="IGF36"/>
      <c r="IGG36"/>
      <c r="IGH36"/>
      <c r="IGI36"/>
      <c r="IGJ36"/>
      <c r="IGK36"/>
      <c r="IGL36"/>
      <c r="IGM36"/>
      <c r="IGN36"/>
      <c r="IGO36"/>
      <c r="IGP36"/>
      <c r="IGQ36"/>
      <c r="IGR36"/>
      <c r="IGS36"/>
      <c r="IGT36"/>
      <c r="IGU36"/>
      <c r="IGV36"/>
      <c r="IGW36"/>
      <c r="IGX36"/>
      <c r="IGY36"/>
      <c r="IGZ36"/>
      <c r="IHA36"/>
      <c r="IHB36"/>
      <c r="IHC36"/>
      <c r="IHD36"/>
      <c r="IHE36"/>
      <c r="IHF36"/>
      <c r="IHG36"/>
      <c r="IHH36"/>
      <c r="IHI36"/>
      <c r="IHJ36"/>
      <c r="IHK36"/>
      <c r="IHL36"/>
      <c r="IHM36"/>
      <c r="IHN36"/>
      <c r="IHO36"/>
      <c r="IHP36"/>
      <c r="IHQ36"/>
      <c r="IHR36"/>
      <c r="IHS36"/>
      <c r="IHT36"/>
      <c r="IHU36"/>
      <c r="IHV36"/>
      <c r="IHW36"/>
      <c r="IHX36"/>
      <c r="IHY36"/>
      <c r="IHZ36"/>
      <c r="IIA36"/>
      <c r="IIB36"/>
      <c r="IIC36"/>
      <c r="IID36"/>
      <c r="IIE36"/>
      <c r="IIF36"/>
      <c r="IIG36"/>
      <c r="IIH36"/>
      <c r="III36"/>
      <c r="IIJ36"/>
      <c r="IIK36"/>
      <c r="IIL36"/>
      <c r="IIM36"/>
      <c r="IIN36"/>
      <c r="IIO36"/>
      <c r="IIP36"/>
      <c r="IIQ36"/>
      <c r="IIR36"/>
      <c r="IIS36"/>
      <c r="IIT36"/>
      <c r="IIU36"/>
      <c r="IIV36"/>
      <c r="IIW36"/>
      <c r="IIX36"/>
      <c r="IIY36"/>
      <c r="IIZ36"/>
      <c r="IJA36"/>
      <c r="IJB36"/>
      <c r="IJC36"/>
      <c r="IJD36"/>
      <c r="IJE36"/>
      <c r="IJF36"/>
      <c r="IJG36"/>
      <c r="IJH36"/>
      <c r="IJI36"/>
      <c r="IJJ36"/>
      <c r="IJK36"/>
      <c r="IJL36"/>
      <c r="IJM36"/>
      <c r="IJN36"/>
      <c r="IJO36"/>
      <c r="IJP36"/>
      <c r="IJQ36"/>
      <c r="IJR36"/>
      <c r="IJS36"/>
      <c r="IJT36"/>
      <c r="IJU36"/>
      <c r="IJV36"/>
      <c r="IJW36"/>
      <c r="IJX36"/>
      <c r="IJY36"/>
      <c r="IJZ36"/>
      <c r="IKA36"/>
      <c r="IKB36"/>
      <c r="IKC36"/>
      <c r="IKD36"/>
      <c r="IKE36"/>
      <c r="IKF36"/>
      <c r="IKG36"/>
      <c r="IKH36"/>
      <c r="IKI36"/>
      <c r="IKJ36"/>
      <c r="IKK36"/>
      <c r="IKL36"/>
      <c r="IKM36"/>
      <c r="IKN36"/>
      <c r="IKO36"/>
      <c r="IKP36"/>
      <c r="IKQ36"/>
      <c r="IKR36"/>
      <c r="IKS36"/>
      <c r="IKT36"/>
      <c r="IKU36"/>
      <c r="IKV36"/>
      <c r="IKW36"/>
      <c r="IKX36"/>
      <c r="IKY36"/>
      <c r="IKZ36"/>
      <c r="ILA36"/>
      <c r="ILB36"/>
      <c r="ILC36"/>
      <c r="ILD36"/>
      <c r="ILE36"/>
      <c r="ILF36"/>
      <c r="ILG36"/>
      <c r="ILH36"/>
      <c r="ILI36"/>
      <c r="ILJ36"/>
      <c r="ILK36"/>
      <c r="ILL36"/>
      <c r="ILM36"/>
      <c r="ILN36"/>
      <c r="ILO36"/>
      <c r="ILP36"/>
      <c r="ILQ36"/>
      <c r="ILR36"/>
      <c r="ILS36"/>
      <c r="ILT36"/>
      <c r="ILU36"/>
      <c r="ILV36"/>
      <c r="ILW36"/>
      <c r="ILX36"/>
      <c r="ILY36"/>
      <c r="ILZ36"/>
      <c r="IMA36"/>
      <c r="IMB36"/>
      <c r="IMC36"/>
      <c r="IMD36"/>
      <c r="IME36"/>
      <c r="IMF36"/>
      <c r="IMG36"/>
      <c r="IMH36"/>
      <c r="IMI36"/>
      <c r="IMJ36"/>
      <c r="IMK36"/>
      <c r="IML36"/>
      <c r="IMM36"/>
      <c r="IMN36"/>
      <c r="IMO36"/>
      <c r="IMP36"/>
      <c r="IMQ36"/>
      <c r="IMR36"/>
      <c r="IMS36"/>
      <c r="IMT36"/>
      <c r="IMU36"/>
      <c r="IMV36"/>
      <c r="IMW36"/>
      <c r="IMX36"/>
      <c r="IMY36"/>
      <c r="IMZ36"/>
      <c r="INA36"/>
      <c r="INB36"/>
      <c r="INC36"/>
      <c r="IND36"/>
      <c r="INE36"/>
      <c r="INF36"/>
      <c r="ING36"/>
      <c r="INH36"/>
      <c r="INI36"/>
      <c r="INJ36"/>
      <c r="INK36"/>
      <c r="INL36"/>
      <c r="INM36"/>
      <c r="INN36"/>
      <c r="INO36"/>
      <c r="INP36"/>
      <c r="INQ36"/>
      <c r="INR36"/>
      <c r="INS36"/>
      <c r="INT36"/>
      <c r="INU36"/>
      <c r="INV36"/>
      <c r="INW36"/>
      <c r="INX36"/>
      <c r="INY36"/>
      <c r="INZ36"/>
      <c r="IOA36"/>
      <c r="IOB36"/>
      <c r="IOC36"/>
      <c r="IOD36"/>
      <c r="IOE36"/>
      <c r="IOF36"/>
      <c r="IOG36"/>
      <c r="IOH36"/>
      <c r="IOI36"/>
      <c r="IOJ36"/>
      <c r="IOK36"/>
      <c r="IOL36"/>
      <c r="IOM36"/>
      <c r="ION36"/>
      <c r="IOO36"/>
      <c r="IOP36"/>
      <c r="IOQ36"/>
      <c r="IOR36"/>
      <c r="IOS36"/>
      <c r="IOT36"/>
      <c r="IOU36"/>
      <c r="IOV36"/>
      <c r="IOW36"/>
      <c r="IOX36"/>
      <c r="IOY36"/>
      <c r="IOZ36"/>
      <c r="IPA36"/>
      <c r="IPB36"/>
      <c r="IPC36"/>
      <c r="IPD36"/>
      <c r="IPE36"/>
      <c r="IPF36"/>
      <c r="IPG36"/>
      <c r="IPH36"/>
      <c r="IPI36"/>
      <c r="IPJ36"/>
      <c r="IPK36"/>
      <c r="IPL36"/>
      <c r="IPM36"/>
      <c r="IPN36"/>
      <c r="IPO36"/>
      <c r="IPP36"/>
      <c r="IPQ36"/>
      <c r="IPR36"/>
      <c r="IPS36"/>
      <c r="IPT36"/>
      <c r="IPU36"/>
      <c r="IPV36"/>
      <c r="IPW36"/>
      <c r="IPX36"/>
      <c r="IPY36"/>
      <c r="IPZ36"/>
      <c r="IQA36"/>
      <c r="IQB36"/>
      <c r="IQC36"/>
      <c r="IQD36"/>
      <c r="IQE36"/>
      <c r="IQF36"/>
      <c r="IQG36"/>
      <c r="IQH36"/>
      <c r="IQI36"/>
      <c r="IQJ36"/>
      <c r="IQK36"/>
      <c r="IQL36"/>
      <c r="IQM36"/>
      <c r="IQN36"/>
      <c r="IQO36"/>
      <c r="IQP36"/>
      <c r="IQQ36"/>
      <c r="IQR36"/>
      <c r="IQS36"/>
      <c r="IQT36"/>
      <c r="IQU36"/>
      <c r="IQV36"/>
      <c r="IQW36"/>
      <c r="IQX36"/>
      <c r="IQY36"/>
      <c r="IQZ36"/>
      <c r="IRA36"/>
      <c r="IRB36"/>
      <c r="IRC36"/>
      <c r="IRD36"/>
      <c r="IRE36"/>
      <c r="IRF36"/>
      <c r="IRG36"/>
      <c r="IRH36"/>
      <c r="IRI36"/>
      <c r="IRJ36"/>
      <c r="IRK36"/>
      <c r="IRL36"/>
      <c r="IRM36"/>
      <c r="IRN36"/>
      <c r="IRO36"/>
      <c r="IRP36"/>
      <c r="IRQ36"/>
      <c r="IRR36"/>
      <c r="IRS36"/>
      <c r="IRT36"/>
      <c r="IRU36"/>
      <c r="IRV36"/>
      <c r="IRW36"/>
      <c r="IRX36"/>
      <c r="IRY36"/>
      <c r="IRZ36"/>
      <c r="ISA36"/>
      <c r="ISB36"/>
      <c r="ISC36"/>
      <c r="ISD36"/>
      <c r="ISE36"/>
      <c r="ISF36"/>
      <c r="ISG36"/>
      <c r="ISH36"/>
      <c r="ISI36"/>
      <c r="ISJ36"/>
      <c r="ISK36"/>
      <c r="ISL36"/>
      <c r="ISM36"/>
      <c r="ISN36"/>
      <c r="ISO36"/>
      <c r="ISP36"/>
      <c r="ISQ36"/>
      <c r="ISR36"/>
      <c r="ISS36"/>
      <c r="IST36"/>
      <c r="ISU36"/>
      <c r="ISV36"/>
      <c r="ISW36"/>
      <c r="ISX36"/>
      <c r="ISY36"/>
      <c r="ISZ36"/>
      <c r="ITA36"/>
      <c r="ITB36"/>
      <c r="ITC36"/>
      <c r="ITD36"/>
      <c r="ITE36"/>
      <c r="ITF36"/>
      <c r="ITG36"/>
      <c r="ITH36"/>
      <c r="ITI36"/>
      <c r="ITJ36"/>
      <c r="ITK36"/>
      <c r="ITL36"/>
      <c r="ITM36"/>
      <c r="ITN36"/>
      <c r="ITO36"/>
      <c r="ITP36"/>
      <c r="ITQ36"/>
      <c r="ITR36"/>
      <c r="ITS36"/>
      <c r="ITT36"/>
      <c r="ITU36"/>
      <c r="ITV36"/>
      <c r="ITW36"/>
      <c r="ITX36"/>
      <c r="ITY36"/>
      <c r="ITZ36"/>
      <c r="IUA36"/>
      <c r="IUB36"/>
      <c r="IUC36"/>
      <c r="IUD36"/>
      <c r="IUE36"/>
      <c r="IUF36"/>
      <c r="IUG36"/>
      <c r="IUH36"/>
      <c r="IUI36"/>
      <c r="IUJ36"/>
      <c r="IUK36"/>
      <c r="IUL36"/>
      <c r="IUM36"/>
      <c r="IUN36"/>
      <c r="IUO36"/>
      <c r="IUP36"/>
      <c r="IUQ36"/>
      <c r="IUR36"/>
      <c r="IUS36"/>
      <c r="IUT36"/>
      <c r="IUU36"/>
      <c r="IUV36"/>
      <c r="IUW36"/>
      <c r="IUX36"/>
      <c r="IUY36"/>
      <c r="IUZ36"/>
      <c r="IVA36"/>
      <c r="IVB36"/>
      <c r="IVC36"/>
      <c r="IVD36"/>
      <c r="IVE36"/>
      <c r="IVF36"/>
      <c r="IVG36"/>
      <c r="IVH36"/>
      <c r="IVI36"/>
      <c r="IVJ36"/>
      <c r="IVK36"/>
      <c r="IVL36"/>
      <c r="IVM36"/>
      <c r="IVN36"/>
      <c r="IVO36"/>
      <c r="IVP36"/>
      <c r="IVQ36"/>
      <c r="IVR36"/>
      <c r="IVS36"/>
      <c r="IVT36"/>
      <c r="IVU36"/>
      <c r="IVV36"/>
      <c r="IVW36"/>
      <c r="IVX36"/>
      <c r="IVY36"/>
      <c r="IVZ36"/>
      <c r="IWA36"/>
      <c r="IWB36"/>
      <c r="IWC36"/>
      <c r="IWD36"/>
      <c r="IWE36"/>
      <c r="IWF36"/>
      <c r="IWG36"/>
      <c r="IWH36"/>
      <c r="IWI36"/>
      <c r="IWJ36"/>
      <c r="IWK36"/>
      <c r="IWL36"/>
      <c r="IWM36"/>
      <c r="IWN36"/>
      <c r="IWO36"/>
      <c r="IWP36"/>
      <c r="IWQ36"/>
      <c r="IWR36"/>
      <c r="IWS36"/>
      <c r="IWT36"/>
      <c r="IWU36"/>
      <c r="IWV36"/>
      <c r="IWW36"/>
      <c r="IWX36"/>
      <c r="IWY36"/>
      <c r="IWZ36"/>
      <c r="IXA36"/>
      <c r="IXB36"/>
      <c r="IXC36"/>
      <c r="IXD36"/>
      <c r="IXE36"/>
      <c r="IXF36"/>
      <c r="IXG36"/>
      <c r="IXH36"/>
      <c r="IXI36"/>
      <c r="IXJ36"/>
      <c r="IXK36"/>
      <c r="IXL36"/>
      <c r="IXM36"/>
      <c r="IXN36"/>
      <c r="IXO36"/>
      <c r="IXP36"/>
      <c r="IXQ36"/>
      <c r="IXR36"/>
      <c r="IXS36"/>
      <c r="IXT36"/>
      <c r="IXU36"/>
      <c r="IXV36"/>
      <c r="IXW36"/>
      <c r="IXX36"/>
      <c r="IXY36"/>
      <c r="IXZ36"/>
      <c r="IYA36"/>
      <c r="IYB36"/>
      <c r="IYC36"/>
      <c r="IYD36"/>
      <c r="IYE36"/>
      <c r="IYF36"/>
      <c r="IYG36"/>
      <c r="IYH36"/>
      <c r="IYI36"/>
      <c r="IYJ36"/>
      <c r="IYK36"/>
      <c r="IYL36"/>
      <c r="IYM36"/>
      <c r="IYN36"/>
      <c r="IYO36"/>
      <c r="IYP36"/>
      <c r="IYQ36"/>
      <c r="IYR36"/>
      <c r="IYS36"/>
      <c r="IYT36"/>
      <c r="IYU36"/>
      <c r="IYV36"/>
      <c r="IYW36"/>
      <c r="IYX36"/>
      <c r="IYY36"/>
      <c r="IYZ36"/>
      <c r="IZA36"/>
      <c r="IZB36"/>
      <c r="IZC36"/>
      <c r="IZD36"/>
      <c r="IZE36"/>
      <c r="IZF36"/>
      <c r="IZG36"/>
      <c r="IZH36"/>
      <c r="IZI36"/>
      <c r="IZJ36"/>
      <c r="IZK36"/>
      <c r="IZL36"/>
      <c r="IZM36"/>
      <c r="IZN36"/>
      <c r="IZO36"/>
      <c r="IZP36"/>
      <c r="IZQ36"/>
      <c r="IZR36"/>
      <c r="IZS36"/>
      <c r="IZT36"/>
      <c r="IZU36"/>
      <c r="IZV36"/>
      <c r="IZW36"/>
      <c r="IZX36"/>
      <c r="IZY36"/>
      <c r="IZZ36"/>
      <c r="JAA36"/>
      <c r="JAB36"/>
      <c r="JAC36"/>
      <c r="JAD36"/>
      <c r="JAE36"/>
      <c r="JAF36"/>
      <c r="JAG36"/>
      <c r="JAH36"/>
      <c r="JAI36"/>
      <c r="JAJ36"/>
      <c r="JAK36"/>
      <c r="JAL36"/>
      <c r="JAM36"/>
      <c r="JAN36"/>
      <c r="JAO36"/>
      <c r="JAP36"/>
      <c r="JAQ36"/>
      <c r="JAR36"/>
      <c r="JAS36"/>
      <c r="JAT36"/>
      <c r="JAU36"/>
      <c r="JAV36"/>
      <c r="JAW36"/>
      <c r="JAX36"/>
      <c r="JAY36"/>
      <c r="JAZ36"/>
      <c r="JBA36"/>
      <c r="JBB36"/>
      <c r="JBC36"/>
      <c r="JBD36"/>
      <c r="JBE36"/>
      <c r="JBF36"/>
      <c r="JBG36"/>
      <c r="JBH36"/>
      <c r="JBI36"/>
      <c r="JBJ36"/>
      <c r="JBK36"/>
      <c r="JBL36"/>
      <c r="JBM36"/>
      <c r="JBN36"/>
      <c r="JBO36"/>
      <c r="JBP36"/>
      <c r="JBQ36"/>
      <c r="JBR36"/>
      <c r="JBS36"/>
      <c r="JBT36"/>
      <c r="JBU36"/>
      <c r="JBV36"/>
      <c r="JBW36"/>
      <c r="JBX36"/>
      <c r="JBY36"/>
      <c r="JBZ36"/>
      <c r="JCA36"/>
      <c r="JCB36"/>
      <c r="JCC36"/>
      <c r="JCD36"/>
      <c r="JCE36"/>
      <c r="JCF36"/>
      <c r="JCG36"/>
      <c r="JCH36"/>
      <c r="JCI36"/>
      <c r="JCJ36"/>
      <c r="JCK36"/>
      <c r="JCL36"/>
      <c r="JCM36"/>
      <c r="JCN36"/>
      <c r="JCO36"/>
      <c r="JCP36"/>
      <c r="JCQ36"/>
      <c r="JCR36"/>
      <c r="JCS36"/>
      <c r="JCT36"/>
      <c r="JCU36"/>
      <c r="JCV36"/>
      <c r="JCW36"/>
      <c r="JCX36"/>
      <c r="JCY36"/>
      <c r="JCZ36"/>
      <c r="JDA36"/>
      <c r="JDB36"/>
      <c r="JDC36"/>
      <c r="JDD36"/>
      <c r="JDE36"/>
      <c r="JDF36"/>
      <c r="JDG36"/>
      <c r="JDH36"/>
      <c r="JDI36"/>
      <c r="JDJ36"/>
      <c r="JDK36"/>
      <c r="JDL36"/>
      <c r="JDM36"/>
      <c r="JDN36"/>
      <c r="JDO36"/>
      <c r="JDP36"/>
      <c r="JDQ36"/>
      <c r="JDR36"/>
      <c r="JDS36"/>
      <c r="JDT36"/>
      <c r="JDU36"/>
      <c r="JDV36"/>
      <c r="JDW36"/>
      <c r="JDX36"/>
      <c r="JDY36"/>
      <c r="JDZ36"/>
      <c r="JEA36"/>
      <c r="JEB36"/>
      <c r="JEC36"/>
      <c r="JED36"/>
      <c r="JEE36"/>
      <c r="JEF36"/>
      <c r="JEG36"/>
      <c r="JEH36"/>
      <c r="JEI36"/>
      <c r="JEJ36"/>
      <c r="JEK36"/>
      <c r="JEL36"/>
      <c r="JEM36"/>
      <c r="JEN36"/>
      <c r="JEO36"/>
      <c r="JEP36"/>
      <c r="JEQ36"/>
      <c r="JER36"/>
      <c r="JES36"/>
      <c r="JET36"/>
      <c r="JEU36"/>
      <c r="JEV36"/>
      <c r="JEW36"/>
      <c r="JEX36"/>
      <c r="JEY36"/>
      <c r="JEZ36"/>
      <c r="JFA36"/>
      <c r="JFB36"/>
      <c r="JFC36"/>
      <c r="JFD36"/>
      <c r="JFE36"/>
      <c r="JFF36"/>
      <c r="JFG36"/>
      <c r="JFH36"/>
      <c r="JFI36"/>
      <c r="JFJ36"/>
      <c r="JFK36"/>
      <c r="JFL36"/>
      <c r="JFM36"/>
      <c r="JFN36"/>
      <c r="JFO36"/>
      <c r="JFP36"/>
      <c r="JFQ36"/>
      <c r="JFR36"/>
      <c r="JFS36"/>
      <c r="JFT36"/>
      <c r="JFU36"/>
      <c r="JFV36"/>
      <c r="JFW36"/>
      <c r="JFX36"/>
      <c r="JFY36"/>
      <c r="JFZ36"/>
      <c r="JGA36"/>
      <c r="JGB36"/>
      <c r="JGC36"/>
      <c r="JGD36"/>
      <c r="JGE36"/>
      <c r="JGF36"/>
      <c r="JGG36"/>
      <c r="JGH36"/>
      <c r="JGI36"/>
      <c r="JGJ36"/>
      <c r="JGK36"/>
      <c r="JGL36"/>
      <c r="JGM36"/>
      <c r="JGN36"/>
      <c r="JGO36"/>
      <c r="JGP36"/>
      <c r="JGQ36"/>
      <c r="JGR36"/>
      <c r="JGS36"/>
      <c r="JGT36"/>
      <c r="JGU36"/>
      <c r="JGV36"/>
      <c r="JGW36"/>
      <c r="JGX36"/>
      <c r="JGY36"/>
      <c r="JGZ36"/>
      <c r="JHA36"/>
      <c r="JHB36"/>
      <c r="JHC36"/>
      <c r="JHD36"/>
      <c r="JHE36"/>
      <c r="JHF36"/>
      <c r="JHG36"/>
      <c r="JHH36"/>
      <c r="JHI36"/>
      <c r="JHJ36"/>
      <c r="JHK36"/>
      <c r="JHL36"/>
      <c r="JHM36"/>
      <c r="JHN36"/>
      <c r="JHO36"/>
      <c r="JHP36"/>
      <c r="JHQ36"/>
      <c r="JHR36"/>
      <c r="JHS36"/>
      <c r="JHT36"/>
      <c r="JHU36"/>
      <c r="JHV36"/>
      <c r="JHW36"/>
      <c r="JHX36"/>
      <c r="JHY36"/>
      <c r="JHZ36"/>
      <c r="JIA36"/>
      <c r="JIB36"/>
      <c r="JIC36"/>
      <c r="JID36"/>
      <c r="JIE36"/>
      <c r="JIF36"/>
      <c r="JIG36"/>
      <c r="JIH36"/>
      <c r="JII36"/>
      <c r="JIJ36"/>
      <c r="JIK36"/>
      <c r="JIL36"/>
      <c r="JIM36"/>
      <c r="JIN36"/>
      <c r="JIO36"/>
      <c r="JIP36"/>
      <c r="JIQ36"/>
      <c r="JIR36"/>
      <c r="JIS36"/>
      <c r="JIT36"/>
      <c r="JIU36"/>
      <c r="JIV36"/>
      <c r="JIW36"/>
      <c r="JIX36"/>
      <c r="JIY36"/>
      <c r="JIZ36"/>
      <c r="JJA36"/>
      <c r="JJB36"/>
      <c r="JJC36"/>
      <c r="JJD36"/>
      <c r="JJE36"/>
      <c r="JJF36"/>
      <c r="JJG36"/>
      <c r="JJH36"/>
      <c r="JJI36"/>
      <c r="JJJ36"/>
      <c r="JJK36"/>
      <c r="JJL36"/>
      <c r="JJM36"/>
      <c r="JJN36"/>
      <c r="JJO36"/>
      <c r="JJP36"/>
      <c r="JJQ36"/>
      <c r="JJR36"/>
      <c r="JJS36"/>
      <c r="JJT36"/>
      <c r="JJU36"/>
      <c r="JJV36"/>
      <c r="JJW36"/>
      <c r="JJX36"/>
      <c r="JJY36"/>
      <c r="JJZ36"/>
      <c r="JKA36"/>
      <c r="JKB36"/>
      <c r="JKC36"/>
      <c r="JKD36"/>
      <c r="JKE36"/>
      <c r="JKF36"/>
      <c r="JKG36"/>
      <c r="JKH36"/>
      <c r="JKI36"/>
      <c r="JKJ36"/>
      <c r="JKK36"/>
      <c r="JKL36"/>
      <c r="JKM36"/>
      <c r="JKN36"/>
      <c r="JKO36"/>
      <c r="JKP36"/>
      <c r="JKQ36"/>
      <c r="JKR36"/>
      <c r="JKS36"/>
      <c r="JKT36"/>
      <c r="JKU36"/>
      <c r="JKV36"/>
      <c r="JKW36"/>
      <c r="JKX36"/>
      <c r="JKY36"/>
      <c r="JKZ36"/>
      <c r="JLA36"/>
      <c r="JLB36"/>
      <c r="JLC36"/>
      <c r="JLD36"/>
      <c r="JLE36"/>
      <c r="JLF36"/>
      <c r="JLG36"/>
      <c r="JLH36"/>
      <c r="JLI36"/>
      <c r="JLJ36"/>
      <c r="JLK36"/>
      <c r="JLL36"/>
      <c r="JLM36"/>
      <c r="JLN36"/>
      <c r="JLO36"/>
      <c r="JLP36"/>
      <c r="JLQ36"/>
      <c r="JLR36"/>
      <c r="JLS36"/>
      <c r="JLT36"/>
      <c r="JLU36"/>
      <c r="JLV36"/>
      <c r="JLW36"/>
      <c r="JLX36"/>
      <c r="JLY36"/>
      <c r="JLZ36"/>
      <c r="JMA36"/>
      <c r="JMB36"/>
      <c r="JMC36"/>
      <c r="JMD36"/>
      <c r="JME36"/>
      <c r="JMF36"/>
      <c r="JMG36"/>
      <c r="JMH36"/>
      <c r="JMI36"/>
      <c r="JMJ36"/>
      <c r="JMK36"/>
      <c r="JML36"/>
      <c r="JMM36"/>
      <c r="JMN36"/>
      <c r="JMO36"/>
      <c r="JMP36"/>
      <c r="JMQ36"/>
      <c r="JMR36"/>
      <c r="JMS36"/>
      <c r="JMT36"/>
      <c r="JMU36"/>
      <c r="JMV36"/>
      <c r="JMW36"/>
      <c r="JMX36"/>
      <c r="JMY36"/>
      <c r="JMZ36"/>
      <c r="JNA36"/>
      <c r="JNB36"/>
      <c r="JNC36"/>
      <c r="JND36"/>
      <c r="JNE36"/>
      <c r="JNF36"/>
      <c r="JNG36"/>
      <c r="JNH36"/>
      <c r="JNI36"/>
      <c r="JNJ36"/>
      <c r="JNK36"/>
      <c r="JNL36"/>
      <c r="JNM36"/>
      <c r="JNN36"/>
      <c r="JNO36"/>
      <c r="JNP36"/>
      <c r="JNQ36"/>
      <c r="JNR36"/>
      <c r="JNS36"/>
      <c r="JNT36"/>
      <c r="JNU36"/>
      <c r="JNV36"/>
      <c r="JNW36"/>
      <c r="JNX36"/>
      <c r="JNY36"/>
      <c r="JNZ36"/>
      <c r="JOA36"/>
      <c r="JOB36"/>
      <c r="JOC36"/>
      <c r="JOD36"/>
      <c r="JOE36"/>
      <c r="JOF36"/>
      <c r="JOG36"/>
      <c r="JOH36"/>
      <c r="JOI36"/>
      <c r="JOJ36"/>
      <c r="JOK36"/>
      <c r="JOL36"/>
      <c r="JOM36"/>
      <c r="JON36"/>
      <c r="JOO36"/>
      <c r="JOP36"/>
      <c r="JOQ36"/>
      <c r="JOR36"/>
      <c r="JOS36"/>
      <c r="JOT36"/>
      <c r="JOU36"/>
      <c r="JOV36"/>
      <c r="JOW36"/>
      <c r="JOX36"/>
      <c r="JOY36"/>
      <c r="JOZ36"/>
      <c r="JPA36"/>
      <c r="JPB36"/>
      <c r="JPC36"/>
      <c r="JPD36"/>
      <c r="JPE36"/>
      <c r="JPF36"/>
      <c r="JPG36"/>
      <c r="JPH36"/>
      <c r="JPI36"/>
      <c r="JPJ36"/>
      <c r="JPK36"/>
      <c r="JPL36"/>
      <c r="JPM36"/>
      <c r="JPN36"/>
      <c r="JPO36"/>
      <c r="JPP36"/>
      <c r="JPQ36"/>
      <c r="JPR36"/>
      <c r="JPS36"/>
      <c r="JPT36"/>
      <c r="JPU36"/>
      <c r="JPV36"/>
      <c r="JPW36"/>
      <c r="JPX36"/>
      <c r="JPY36"/>
      <c r="JPZ36"/>
      <c r="JQA36"/>
      <c r="JQB36"/>
      <c r="JQC36"/>
      <c r="JQD36"/>
      <c r="JQE36"/>
      <c r="JQF36"/>
      <c r="JQG36"/>
      <c r="JQH36"/>
      <c r="JQI36"/>
      <c r="JQJ36"/>
      <c r="JQK36"/>
      <c r="JQL36"/>
      <c r="JQM36"/>
      <c r="JQN36"/>
      <c r="JQO36"/>
      <c r="JQP36"/>
      <c r="JQQ36"/>
      <c r="JQR36"/>
      <c r="JQS36"/>
      <c r="JQT36"/>
      <c r="JQU36"/>
      <c r="JQV36"/>
      <c r="JQW36"/>
      <c r="JQX36"/>
      <c r="JQY36"/>
      <c r="JQZ36"/>
      <c r="JRA36"/>
      <c r="JRB36"/>
      <c r="JRC36"/>
      <c r="JRD36"/>
      <c r="JRE36"/>
      <c r="JRF36"/>
      <c r="JRG36"/>
      <c r="JRH36"/>
      <c r="JRI36"/>
      <c r="JRJ36"/>
      <c r="JRK36"/>
      <c r="JRL36"/>
      <c r="JRM36"/>
      <c r="JRN36"/>
      <c r="JRO36"/>
      <c r="JRP36"/>
      <c r="JRQ36"/>
      <c r="JRR36"/>
      <c r="JRS36"/>
      <c r="JRT36"/>
      <c r="JRU36"/>
      <c r="JRV36"/>
      <c r="JRW36"/>
      <c r="JRX36"/>
      <c r="JRY36"/>
      <c r="JRZ36"/>
      <c r="JSA36"/>
      <c r="JSB36"/>
      <c r="JSC36"/>
      <c r="JSD36"/>
      <c r="JSE36"/>
      <c r="JSF36"/>
      <c r="JSG36"/>
      <c r="JSH36"/>
      <c r="JSI36"/>
      <c r="JSJ36"/>
      <c r="JSK36"/>
      <c r="JSL36"/>
      <c r="JSM36"/>
      <c r="JSN36"/>
      <c r="JSO36"/>
      <c r="JSP36"/>
      <c r="JSQ36"/>
      <c r="JSR36"/>
      <c r="JSS36"/>
      <c r="JST36"/>
      <c r="JSU36"/>
      <c r="JSV36"/>
      <c r="JSW36"/>
      <c r="JSX36"/>
      <c r="JSY36"/>
      <c r="JSZ36"/>
      <c r="JTA36"/>
      <c r="JTB36"/>
      <c r="JTC36"/>
      <c r="JTD36"/>
      <c r="JTE36"/>
      <c r="JTF36"/>
      <c r="JTG36"/>
      <c r="JTH36"/>
      <c r="JTI36"/>
      <c r="JTJ36"/>
      <c r="JTK36"/>
      <c r="JTL36"/>
      <c r="JTM36"/>
      <c r="JTN36"/>
      <c r="JTO36"/>
      <c r="JTP36"/>
      <c r="JTQ36"/>
      <c r="JTR36"/>
      <c r="JTS36"/>
      <c r="JTT36"/>
      <c r="JTU36"/>
      <c r="JTV36"/>
      <c r="JTW36"/>
      <c r="JTX36"/>
      <c r="JTY36"/>
      <c r="JTZ36"/>
      <c r="JUA36"/>
      <c r="JUB36"/>
      <c r="JUC36"/>
      <c r="JUD36"/>
      <c r="JUE36"/>
      <c r="JUF36"/>
      <c r="JUG36"/>
      <c r="JUH36"/>
      <c r="JUI36"/>
      <c r="JUJ36"/>
      <c r="JUK36"/>
      <c r="JUL36"/>
      <c r="JUM36"/>
      <c r="JUN36"/>
      <c r="JUO36"/>
      <c r="JUP36"/>
      <c r="JUQ36"/>
      <c r="JUR36"/>
      <c r="JUS36"/>
      <c r="JUT36"/>
      <c r="JUU36"/>
      <c r="JUV36"/>
      <c r="JUW36"/>
      <c r="JUX36"/>
      <c r="JUY36"/>
      <c r="JUZ36"/>
      <c r="JVA36"/>
      <c r="JVB36"/>
      <c r="JVC36"/>
      <c r="JVD36"/>
      <c r="JVE36"/>
      <c r="JVF36"/>
      <c r="JVG36"/>
      <c r="JVH36"/>
      <c r="JVI36"/>
      <c r="JVJ36"/>
      <c r="JVK36"/>
      <c r="JVL36"/>
      <c r="JVM36"/>
      <c r="JVN36"/>
      <c r="JVO36"/>
      <c r="JVP36"/>
      <c r="JVQ36"/>
      <c r="JVR36"/>
      <c r="JVS36"/>
      <c r="JVT36"/>
      <c r="JVU36"/>
      <c r="JVV36"/>
      <c r="JVW36"/>
      <c r="JVX36"/>
      <c r="JVY36"/>
      <c r="JVZ36"/>
      <c r="JWA36"/>
      <c r="JWB36"/>
      <c r="JWC36"/>
      <c r="JWD36"/>
      <c r="JWE36"/>
      <c r="JWF36"/>
      <c r="JWG36"/>
      <c r="JWH36"/>
      <c r="JWI36"/>
      <c r="JWJ36"/>
      <c r="JWK36"/>
      <c r="JWL36"/>
      <c r="JWM36"/>
      <c r="JWN36"/>
      <c r="JWO36"/>
      <c r="JWP36"/>
      <c r="JWQ36"/>
      <c r="JWR36"/>
      <c r="JWS36"/>
      <c r="JWT36"/>
      <c r="JWU36"/>
      <c r="JWV36"/>
      <c r="JWW36"/>
      <c r="JWX36"/>
      <c r="JWY36"/>
      <c r="JWZ36"/>
      <c r="JXA36"/>
      <c r="JXB36"/>
      <c r="JXC36"/>
      <c r="JXD36"/>
      <c r="JXE36"/>
      <c r="JXF36"/>
      <c r="JXG36"/>
      <c r="JXH36"/>
      <c r="JXI36"/>
      <c r="JXJ36"/>
      <c r="JXK36"/>
      <c r="JXL36"/>
      <c r="JXM36"/>
      <c r="JXN36"/>
      <c r="JXO36"/>
      <c r="JXP36"/>
      <c r="JXQ36"/>
      <c r="JXR36"/>
      <c r="JXS36"/>
      <c r="JXT36"/>
      <c r="JXU36"/>
      <c r="JXV36"/>
      <c r="JXW36"/>
      <c r="JXX36"/>
      <c r="JXY36"/>
      <c r="JXZ36"/>
      <c r="JYA36"/>
      <c r="JYB36"/>
      <c r="JYC36"/>
      <c r="JYD36"/>
      <c r="JYE36"/>
      <c r="JYF36"/>
      <c r="JYG36"/>
      <c r="JYH36"/>
      <c r="JYI36"/>
      <c r="JYJ36"/>
      <c r="JYK36"/>
      <c r="JYL36"/>
      <c r="JYM36"/>
      <c r="JYN36"/>
      <c r="JYO36"/>
      <c r="JYP36"/>
      <c r="JYQ36"/>
      <c r="JYR36"/>
      <c r="JYS36"/>
      <c r="JYT36"/>
      <c r="JYU36"/>
      <c r="JYV36"/>
      <c r="JYW36"/>
      <c r="JYX36"/>
      <c r="JYY36"/>
      <c r="JYZ36"/>
      <c r="JZA36"/>
      <c r="JZB36"/>
      <c r="JZC36"/>
      <c r="JZD36"/>
      <c r="JZE36"/>
      <c r="JZF36"/>
      <c r="JZG36"/>
      <c r="JZH36"/>
      <c r="JZI36"/>
      <c r="JZJ36"/>
      <c r="JZK36"/>
      <c r="JZL36"/>
      <c r="JZM36"/>
      <c r="JZN36"/>
      <c r="JZO36"/>
      <c r="JZP36"/>
      <c r="JZQ36"/>
      <c r="JZR36"/>
      <c r="JZS36"/>
      <c r="JZT36"/>
      <c r="JZU36"/>
      <c r="JZV36"/>
      <c r="JZW36"/>
      <c r="JZX36"/>
      <c r="JZY36"/>
      <c r="JZZ36"/>
      <c r="KAA36"/>
      <c r="KAB36"/>
      <c r="KAC36"/>
      <c r="KAD36"/>
      <c r="KAE36"/>
      <c r="KAF36"/>
      <c r="KAG36"/>
      <c r="KAH36"/>
      <c r="KAI36"/>
      <c r="KAJ36"/>
      <c r="KAK36"/>
      <c r="KAL36"/>
      <c r="KAM36"/>
      <c r="KAN36"/>
      <c r="KAO36"/>
      <c r="KAP36"/>
      <c r="KAQ36"/>
      <c r="KAR36"/>
      <c r="KAS36"/>
      <c r="KAT36"/>
      <c r="KAU36"/>
      <c r="KAV36"/>
      <c r="KAW36"/>
      <c r="KAX36"/>
      <c r="KAY36"/>
      <c r="KAZ36"/>
      <c r="KBA36"/>
      <c r="KBB36"/>
      <c r="KBC36"/>
      <c r="KBD36"/>
      <c r="KBE36"/>
      <c r="KBF36"/>
      <c r="KBG36"/>
      <c r="KBH36"/>
      <c r="KBI36"/>
      <c r="KBJ36"/>
      <c r="KBK36"/>
      <c r="KBL36"/>
      <c r="KBM36"/>
      <c r="KBN36"/>
      <c r="KBO36"/>
      <c r="KBP36"/>
      <c r="KBQ36"/>
      <c r="KBR36"/>
      <c r="KBS36"/>
      <c r="KBT36"/>
      <c r="KBU36"/>
      <c r="KBV36"/>
      <c r="KBW36"/>
      <c r="KBX36"/>
      <c r="KBY36"/>
      <c r="KBZ36"/>
      <c r="KCA36"/>
      <c r="KCB36"/>
      <c r="KCC36"/>
      <c r="KCD36"/>
      <c r="KCE36"/>
      <c r="KCF36"/>
      <c r="KCG36"/>
      <c r="KCH36"/>
      <c r="KCI36"/>
      <c r="KCJ36"/>
      <c r="KCK36"/>
      <c r="KCL36"/>
      <c r="KCM36"/>
      <c r="KCN36"/>
      <c r="KCO36"/>
      <c r="KCP36"/>
      <c r="KCQ36"/>
      <c r="KCR36"/>
      <c r="KCS36"/>
      <c r="KCT36"/>
      <c r="KCU36"/>
      <c r="KCV36"/>
      <c r="KCW36"/>
      <c r="KCX36"/>
      <c r="KCY36"/>
      <c r="KCZ36"/>
      <c r="KDA36"/>
      <c r="KDB36"/>
      <c r="KDC36"/>
      <c r="KDD36"/>
      <c r="KDE36"/>
      <c r="KDF36"/>
      <c r="KDG36"/>
      <c r="KDH36"/>
      <c r="KDI36"/>
      <c r="KDJ36"/>
      <c r="KDK36"/>
      <c r="KDL36"/>
      <c r="KDM36"/>
      <c r="KDN36"/>
      <c r="KDO36"/>
      <c r="KDP36"/>
      <c r="KDQ36"/>
      <c r="KDR36"/>
      <c r="KDS36"/>
      <c r="KDT36"/>
      <c r="KDU36"/>
      <c r="KDV36"/>
      <c r="KDW36"/>
      <c r="KDX36"/>
      <c r="KDY36"/>
      <c r="KDZ36"/>
      <c r="KEA36"/>
      <c r="KEB36"/>
      <c r="KEC36"/>
      <c r="KED36"/>
      <c r="KEE36"/>
      <c r="KEF36"/>
      <c r="KEG36"/>
      <c r="KEH36"/>
      <c r="KEI36"/>
      <c r="KEJ36"/>
      <c r="KEK36"/>
      <c r="KEL36"/>
      <c r="KEM36"/>
      <c r="KEN36"/>
      <c r="KEO36"/>
      <c r="KEP36"/>
      <c r="KEQ36"/>
      <c r="KER36"/>
      <c r="KES36"/>
      <c r="KET36"/>
      <c r="KEU36"/>
      <c r="KEV36"/>
      <c r="KEW36"/>
      <c r="KEX36"/>
      <c r="KEY36"/>
      <c r="KEZ36"/>
      <c r="KFA36"/>
      <c r="KFB36"/>
      <c r="KFC36"/>
      <c r="KFD36"/>
      <c r="KFE36"/>
      <c r="KFF36"/>
      <c r="KFG36"/>
      <c r="KFH36"/>
      <c r="KFI36"/>
      <c r="KFJ36"/>
      <c r="KFK36"/>
      <c r="KFL36"/>
      <c r="KFM36"/>
      <c r="KFN36"/>
      <c r="KFO36"/>
      <c r="KFP36"/>
      <c r="KFQ36"/>
      <c r="KFR36"/>
      <c r="KFS36"/>
      <c r="KFT36"/>
      <c r="KFU36"/>
      <c r="KFV36"/>
      <c r="KFW36"/>
      <c r="KFX36"/>
      <c r="KFY36"/>
      <c r="KFZ36"/>
      <c r="KGA36"/>
      <c r="KGB36"/>
      <c r="KGC36"/>
      <c r="KGD36"/>
      <c r="KGE36"/>
      <c r="KGF36"/>
      <c r="KGG36"/>
      <c r="KGH36"/>
      <c r="KGI36"/>
      <c r="KGJ36"/>
      <c r="KGK36"/>
      <c r="KGL36"/>
      <c r="KGM36"/>
      <c r="KGN36"/>
      <c r="KGO36"/>
      <c r="KGP36"/>
      <c r="KGQ36"/>
      <c r="KGR36"/>
      <c r="KGS36"/>
      <c r="KGT36"/>
      <c r="KGU36"/>
      <c r="KGV36"/>
      <c r="KGW36"/>
      <c r="KGX36"/>
      <c r="KGY36"/>
      <c r="KGZ36"/>
      <c r="KHA36"/>
      <c r="KHB36"/>
      <c r="KHC36"/>
      <c r="KHD36"/>
      <c r="KHE36"/>
      <c r="KHF36"/>
      <c r="KHG36"/>
      <c r="KHH36"/>
      <c r="KHI36"/>
      <c r="KHJ36"/>
      <c r="KHK36"/>
      <c r="KHL36"/>
      <c r="KHM36"/>
      <c r="KHN36"/>
      <c r="KHO36"/>
      <c r="KHP36"/>
      <c r="KHQ36"/>
      <c r="KHR36"/>
      <c r="KHS36"/>
      <c r="KHT36"/>
      <c r="KHU36"/>
      <c r="KHV36"/>
      <c r="KHW36"/>
      <c r="KHX36"/>
      <c r="KHY36"/>
      <c r="KHZ36"/>
      <c r="KIA36"/>
      <c r="KIB36"/>
      <c r="KIC36"/>
      <c r="KID36"/>
      <c r="KIE36"/>
      <c r="KIF36"/>
      <c r="KIG36"/>
      <c r="KIH36"/>
      <c r="KII36"/>
      <c r="KIJ36"/>
      <c r="KIK36"/>
      <c r="KIL36"/>
      <c r="KIM36"/>
      <c r="KIN36"/>
      <c r="KIO36"/>
      <c r="KIP36"/>
      <c r="KIQ36"/>
      <c r="KIR36"/>
      <c r="KIS36"/>
      <c r="KIT36"/>
      <c r="KIU36"/>
      <c r="KIV36"/>
      <c r="KIW36"/>
      <c r="KIX36"/>
      <c r="KIY36"/>
      <c r="KIZ36"/>
      <c r="KJA36"/>
      <c r="KJB36"/>
      <c r="KJC36"/>
      <c r="KJD36"/>
      <c r="KJE36"/>
      <c r="KJF36"/>
      <c r="KJG36"/>
      <c r="KJH36"/>
      <c r="KJI36"/>
      <c r="KJJ36"/>
      <c r="KJK36"/>
      <c r="KJL36"/>
      <c r="KJM36"/>
      <c r="KJN36"/>
      <c r="KJO36"/>
      <c r="KJP36"/>
      <c r="KJQ36"/>
      <c r="KJR36"/>
      <c r="KJS36"/>
      <c r="KJT36"/>
      <c r="KJU36"/>
      <c r="KJV36"/>
      <c r="KJW36"/>
      <c r="KJX36"/>
      <c r="KJY36"/>
      <c r="KJZ36"/>
      <c r="KKA36"/>
      <c r="KKB36"/>
      <c r="KKC36"/>
      <c r="KKD36"/>
      <c r="KKE36"/>
      <c r="KKF36"/>
      <c r="KKG36"/>
      <c r="KKH36"/>
      <c r="KKI36"/>
      <c r="KKJ36"/>
      <c r="KKK36"/>
      <c r="KKL36"/>
      <c r="KKM36"/>
      <c r="KKN36"/>
      <c r="KKO36"/>
      <c r="KKP36"/>
      <c r="KKQ36"/>
      <c r="KKR36"/>
      <c r="KKS36"/>
      <c r="KKT36"/>
      <c r="KKU36"/>
      <c r="KKV36"/>
      <c r="KKW36"/>
      <c r="KKX36"/>
      <c r="KKY36"/>
      <c r="KKZ36"/>
      <c r="KLA36"/>
      <c r="KLB36"/>
      <c r="KLC36"/>
      <c r="KLD36"/>
      <c r="KLE36"/>
      <c r="KLF36"/>
      <c r="KLG36"/>
      <c r="KLH36"/>
      <c r="KLI36"/>
      <c r="KLJ36"/>
      <c r="KLK36"/>
      <c r="KLL36"/>
      <c r="KLM36"/>
      <c r="KLN36"/>
      <c r="KLO36"/>
      <c r="KLP36"/>
      <c r="KLQ36"/>
      <c r="KLR36"/>
      <c r="KLS36"/>
      <c r="KLT36"/>
      <c r="KLU36"/>
      <c r="KLV36"/>
      <c r="KLW36"/>
      <c r="KLX36"/>
      <c r="KLY36"/>
      <c r="KLZ36"/>
      <c r="KMA36"/>
      <c r="KMB36"/>
      <c r="KMC36"/>
      <c r="KMD36"/>
      <c r="KME36"/>
      <c r="KMF36"/>
      <c r="KMG36"/>
      <c r="KMH36"/>
      <c r="KMI36"/>
      <c r="KMJ36"/>
      <c r="KMK36"/>
      <c r="KML36"/>
      <c r="KMM36"/>
      <c r="KMN36"/>
      <c r="KMO36"/>
      <c r="KMP36"/>
      <c r="KMQ36"/>
      <c r="KMR36"/>
      <c r="KMS36"/>
      <c r="KMT36"/>
      <c r="KMU36"/>
      <c r="KMV36"/>
      <c r="KMW36"/>
      <c r="KMX36"/>
      <c r="KMY36"/>
      <c r="KMZ36"/>
      <c r="KNA36"/>
      <c r="KNB36"/>
      <c r="KNC36"/>
      <c r="KND36"/>
      <c r="KNE36"/>
      <c r="KNF36"/>
      <c r="KNG36"/>
      <c r="KNH36"/>
      <c r="KNI36"/>
      <c r="KNJ36"/>
      <c r="KNK36"/>
      <c r="KNL36"/>
      <c r="KNM36"/>
      <c r="KNN36"/>
      <c r="KNO36"/>
      <c r="KNP36"/>
      <c r="KNQ36"/>
      <c r="KNR36"/>
      <c r="KNS36"/>
      <c r="KNT36"/>
      <c r="KNU36"/>
      <c r="KNV36"/>
      <c r="KNW36"/>
      <c r="KNX36"/>
      <c r="KNY36"/>
      <c r="KNZ36"/>
      <c r="KOA36"/>
      <c r="KOB36"/>
      <c r="KOC36"/>
      <c r="KOD36"/>
      <c r="KOE36"/>
      <c r="KOF36"/>
      <c r="KOG36"/>
      <c r="KOH36"/>
      <c r="KOI36"/>
      <c r="KOJ36"/>
      <c r="KOK36"/>
      <c r="KOL36"/>
      <c r="KOM36"/>
      <c r="KON36"/>
      <c r="KOO36"/>
      <c r="KOP36"/>
      <c r="KOQ36"/>
      <c r="KOR36"/>
      <c r="KOS36"/>
      <c r="KOT36"/>
      <c r="KOU36"/>
      <c r="KOV36"/>
      <c r="KOW36"/>
      <c r="KOX36"/>
      <c r="KOY36"/>
      <c r="KOZ36"/>
      <c r="KPA36"/>
      <c r="KPB36"/>
      <c r="KPC36"/>
      <c r="KPD36"/>
      <c r="KPE36"/>
      <c r="KPF36"/>
      <c r="KPG36"/>
      <c r="KPH36"/>
      <c r="KPI36"/>
      <c r="KPJ36"/>
      <c r="KPK36"/>
      <c r="KPL36"/>
      <c r="KPM36"/>
      <c r="KPN36"/>
      <c r="KPO36"/>
      <c r="KPP36"/>
      <c r="KPQ36"/>
      <c r="KPR36"/>
      <c r="KPS36"/>
      <c r="KPT36"/>
      <c r="KPU36"/>
      <c r="KPV36"/>
      <c r="KPW36"/>
      <c r="KPX36"/>
      <c r="KPY36"/>
      <c r="KPZ36"/>
      <c r="KQA36"/>
      <c r="KQB36"/>
      <c r="KQC36"/>
      <c r="KQD36"/>
      <c r="KQE36"/>
      <c r="KQF36"/>
      <c r="KQG36"/>
      <c r="KQH36"/>
      <c r="KQI36"/>
      <c r="KQJ36"/>
      <c r="KQK36"/>
      <c r="KQL36"/>
      <c r="KQM36"/>
      <c r="KQN36"/>
      <c r="KQO36"/>
      <c r="KQP36"/>
      <c r="KQQ36"/>
      <c r="KQR36"/>
      <c r="KQS36"/>
      <c r="KQT36"/>
      <c r="KQU36"/>
      <c r="KQV36"/>
      <c r="KQW36"/>
      <c r="KQX36"/>
      <c r="KQY36"/>
      <c r="KQZ36"/>
      <c r="KRA36"/>
      <c r="KRB36"/>
      <c r="KRC36"/>
      <c r="KRD36"/>
      <c r="KRE36"/>
      <c r="KRF36"/>
      <c r="KRG36"/>
      <c r="KRH36"/>
      <c r="KRI36"/>
      <c r="KRJ36"/>
      <c r="KRK36"/>
      <c r="KRL36"/>
      <c r="KRM36"/>
      <c r="KRN36"/>
      <c r="KRO36"/>
      <c r="KRP36"/>
      <c r="KRQ36"/>
      <c r="KRR36"/>
      <c r="KRS36"/>
      <c r="KRT36"/>
      <c r="KRU36"/>
      <c r="KRV36"/>
      <c r="KRW36"/>
      <c r="KRX36"/>
      <c r="KRY36"/>
      <c r="KRZ36"/>
      <c r="KSA36"/>
      <c r="KSB36"/>
      <c r="KSC36"/>
      <c r="KSD36"/>
      <c r="KSE36"/>
      <c r="KSF36"/>
      <c r="KSG36"/>
      <c r="KSH36"/>
      <c r="KSI36"/>
      <c r="KSJ36"/>
      <c r="KSK36"/>
      <c r="KSL36"/>
      <c r="KSM36"/>
      <c r="KSN36"/>
      <c r="KSO36"/>
      <c r="KSP36"/>
      <c r="KSQ36"/>
      <c r="KSR36"/>
      <c r="KSS36"/>
      <c r="KST36"/>
      <c r="KSU36"/>
      <c r="KSV36"/>
      <c r="KSW36"/>
      <c r="KSX36"/>
      <c r="KSY36"/>
      <c r="KSZ36"/>
      <c r="KTA36"/>
      <c r="KTB36"/>
      <c r="KTC36"/>
      <c r="KTD36"/>
      <c r="KTE36"/>
      <c r="KTF36"/>
      <c r="KTG36"/>
      <c r="KTH36"/>
      <c r="KTI36"/>
      <c r="KTJ36"/>
      <c r="KTK36"/>
      <c r="KTL36"/>
      <c r="KTM36"/>
      <c r="KTN36"/>
      <c r="KTO36"/>
      <c r="KTP36"/>
      <c r="KTQ36"/>
      <c r="KTR36"/>
      <c r="KTS36"/>
      <c r="KTT36"/>
      <c r="KTU36"/>
      <c r="KTV36"/>
      <c r="KTW36"/>
      <c r="KTX36"/>
      <c r="KTY36"/>
      <c r="KTZ36"/>
      <c r="KUA36"/>
      <c r="KUB36"/>
      <c r="KUC36"/>
      <c r="KUD36"/>
      <c r="KUE36"/>
      <c r="KUF36"/>
      <c r="KUG36"/>
      <c r="KUH36"/>
      <c r="KUI36"/>
      <c r="KUJ36"/>
      <c r="KUK36"/>
      <c r="KUL36"/>
      <c r="KUM36"/>
      <c r="KUN36"/>
      <c r="KUO36"/>
      <c r="KUP36"/>
      <c r="KUQ36"/>
      <c r="KUR36"/>
      <c r="KUS36"/>
      <c r="KUT36"/>
      <c r="KUU36"/>
      <c r="KUV36"/>
      <c r="KUW36"/>
      <c r="KUX36"/>
      <c r="KUY36"/>
      <c r="KUZ36"/>
      <c r="KVA36"/>
      <c r="KVB36"/>
      <c r="KVC36"/>
      <c r="KVD36"/>
      <c r="KVE36"/>
      <c r="KVF36"/>
      <c r="KVG36"/>
      <c r="KVH36"/>
      <c r="KVI36"/>
      <c r="KVJ36"/>
      <c r="KVK36"/>
      <c r="KVL36"/>
      <c r="KVM36"/>
      <c r="KVN36"/>
      <c r="KVO36"/>
      <c r="KVP36"/>
      <c r="KVQ36"/>
      <c r="KVR36"/>
      <c r="KVS36"/>
      <c r="KVT36"/>
      <c r="KVU36"/>
      <c r="KVV36"/>
      <c r="KVW36"/>
      <c r="KVX36"/>
      <c r="KVY36"/>
      <c r="KVZ36"/>
      <c r="KWA36"/>
      <c r="KWB36"/>
      <c r="KWC36"/>
      <c r="KWD36"/>
      <c r="KWE36"/>
      <c r="KWF36"/>
      <c r="KWG36"/>
      <c r="KWH36"/>
      <c r="KWI36"/>
      <c r="KWJ36"/>
      <c r="KWK36"/>
      <c r="KWL36"/>
      <c r="KWM36"/>
      <c r="KWN36"/>
      <c r="KWO36"/>
      <c r="KWP36"/>
      <c r="KWQ36"/>
      <c r="KWR36"/>
      <c r="KWS36"/>
      <c r="KWT36"/>
      <c r="KWU36"/>
      <c r="KWV36"/>
      <c r="KWW36"/>
      <c r="KWX36"/>
      <c r="KWY36"/>
      <c r="KWZ36"/>
      <c r="KXA36"/>
      <c r="KXB36"/>
      <c r="KXC36"/>
      <c r="KXD36"/>
      <c r="KXE36"/>
      <c r="KXF36"/>
      <c r="KXG36"/>
      <c r="KXH36"/>
      <c r="KXI36"/>
      <c r="KXJ36"/>
      <c r="KXK36"/>
      <c r="KXL36"/>
      <c r="KXM36"/>
      <c r="KXN36"/>
      <c r="KXO36"/>
      <c r="KXP36"/>
      <c r="KXQ36"/>
      <c r="KXR36"/>
      <c r="KXS36"/>
      <c r="KXT36"/>
      <c r="KXU36"/>
      <c r="KXV36"/>
      <c r="KXW36"/>
      <c r="KXX36"/>
      <c r="KXY36"/>
      <c r="KXZ36"/>
      <c r="KYA36"/>
      <c r="KYB36"/>
      <c r="KYC36"/>
      <c r="KYD36"/>
      <c r="KYE36"/>
      <c r="KYF36"/>
      <c r="KYG36"/>
      <c r="KYH36"/>
      <c r="KYI36"/>
      <c r="KYJ36"/>
      <c r="KYK36"/>
      <c r="KYL36"/>
      <c r="KYM36"/>
      <c r="KYN36"/>
      <c r="KYO36"/>
      <c r="KYP36"/>
      <c r="KYQ36"/>
      <c r="KYR36"/>
      <c r="KYS36"/>
      <c r="KYT36"/>
      <c r="KYU36"/>
      <c r="KYV36"/>
      <c r="KYW36"/>
      <c r="KYX36"/>
      <c r="KYY36"/>
      <c r="KYZ36"/>
      <c r="KZA36"/>
      <c r="KZB36"/>
      <c r="KZC36"/>
      <c r="KZD36"/>
      <c r="KZE36"/>
      <c r="KZF36"/>
      <c r="KZG36"/>
      <c r="KZH36"/>
      <c r="KZI36"/>
      <c r="KZJ36"/>
      <c r="KZK36"/>
      <c r="KZL36"/>
      <c r="KZM36"/>
      <c r="KZN36"/>
      <c r="KZO36"/>
      <c r="KZP36"/>
      <c r="KZQ36"/>
      <c r="KZR36"/>
      <c r="KZS36"/>
      <c r="KZT36"/>
      <c r="KZU36"/>
      <c r="KZV36"/>
      <c r="KZW36"/>
      <c r="KZX36"/>
      <c r="KZY36"/>
      <c r="KZZ36"/>
      <c r="LAA36"/>
      <c r="LAB36"/>
      <c r="LAC36"/>
      <c r="LAD36"/>
      <c r="LAE36"/>
      <c r="LAF36"/>
      <c r="LAG36"/>
      <c r="LAH36"/>
      <c r="LAI36"/>
      <c r="LAJ36"/>
      <c r="LAK36"/>
      <c r="LAL36"/>
      <c r="LAM36"/>
      <c r="LAN36"/>
      <c r="LAO36"/>
      <c r="LAP36"/>
      <c r="LAQ36"/>
      <c r="LAR36"/>
      <c r="LAS36"/>
      <c r="LAT36"/>
      <c r="LAU36"/>
      <c r="LAV36"/>
      <c r="LAW36"/>
      <c r="LAX36"/>
      <c r="LAY36"/>
      <c r="LAZ36"/>
      <c r="LBA36"/>
      <c r="LBB36"/>
      <c r="LBC36"/>
      <c r="LBD36"/>
      <c r="LBE36"/>
      <c r="LBF36"/>
      <c r="LBG36"/>
      <c r="LBH36"/>
      <c r="LBI36"/>
      <c r="LBJ36"/>
      <c r="LBK36"/>
      <c r="LBL36"/>
      <c r="LBM36"/>
      <c r="LBN36"/>
      <c r="LBO36"/>
      <c r="LBP36"/>
      <c r="LBQ36"/>
      <c r="LBR36"/>
      <c r="LBS36"/>
      <c r="LBT36"/>
      <c r="LBU36"/>
      <c r="LBV36"/>
      <c r="LBW36"/>
      <c r="LBX36"/>
      <c r="LBY36"/>
      <c r="LBZ36"/>
      <c r="LCA36"/>
      <c r="LCB36"/>
      <c r="LCC36"/>
      <c r="LCD36"/>
      <c r="LCE36"/>
      <c r="LCF36"/>
      <c r="LCG36"/>
      <c r="LCH36"/>
      <c r="LCI36"/>
      <c r="LCJ36"/>
      <c r="LCK36"/>
      <c r="LCL36"/>
      <c r="LCM36"/>
      <c r="LCN36"/>
      <c r="LCO36"/>
      <c r="LCP36"/>
      <c r="LCQ36"/>
      <c r="LCR36"/>
      <c r="LCS36"/>
      <c r="LCT36"/>
      <c r="LCU36"/>
      <c r="LCV36"/>
      <c r="LCW36"/>
      <c r="LCX36"/>
      <c r="LCY36"/>
      <c r="LCZ36"/>
      <c r="LDA36"/>
      <c r="LDB36"/>
      <c r="LDC36"/>
      <c r="LDD36"/>
      <c r="LDE36"/>
      <c r="LDF36"/>
      <c r="LDG36"/>
      <c r="LDH36"/>
      <c r="LDI36"/>
      <c r="LDJ36"/>
      <c r="LDK36"/>
      <c r="LDL36"/>
      <c r="LDM36"/>
      <c r="LDN36"/>
      <c r="LDO36"/>
      <c r="LDP36"/>
      <c r="LDQ36"/>
      <c r="LDR36"/>
      <c r="LDS36"/>
      <c r="LDT36"/>
      <c r="LDU36"/>
      <c r="LDV36"/>
      <c r="LDW36"/>
      <c r="LDX36"/>
      <c r="LDY36"/>
      <c r="LDZ36"/>
      <c r="LEA36"/>
      <c r="LEB36"/>
      <c r="LEC36"/>
      <c r="LED36"/>
      <c r="LEE36"/>
      <c r="LEF36"/>
      <c r="LEG36"/>
      <c r="LEH36"/>
      <c r="LEI36"/>
      <c r="LEJ36"/>
      <c r="LEK36"/>
      <c r="LEL36"/>
      <c r="LEM36"/>
      <c r="LEN36"/>
      <c r="LEO36"/>
      <c r="LEP36"/>
      <c r="LEQ36"/>
      <c r="LER36"/>
      <c r="LES36"/>
      <c r="LET36"/>
      <c r="LEU36"/>
      <c r="LEV36"/>
      <c r="LEW36"/>
      <c r="LEX36"/>
      <c r="LEY36"/>
      <c r="LEZ36"/>
      <c r="LFA36"/>
      <c r="LFB36"/>
      <c r="LFC36"/>
      <c r="LFD36"/>
      <c r="LFE36"/>
      <c r="LFF36"/>
      <c r="LFG36"/>
      <c r="LFH36"/>
      <c r="LFI36"/>
      <c r="LFJ36"/>
      <c r="LFK36"/>
      <c r="LFL36"/>
      <c r="LFM36"/>
      <c r="LFN36"/>
      <c r="LFO36"/>
      <c r="LFP36"/>
      <c r="LFQ36"/>
      <c r="LFR36"/>
      <c r="LFS36"/>
      <c r="LFT36"/>
      <c r="LFU36"/>
      <c r="LFV36"/>
      <c r="LFW36"/>
      <c r="LFX36"/>
      <c r="LFY36"/>
      <c r="LFZ36"/>
      <c r="LGA36"/>
      <c r="LGB36"/>
      <c r="LGC36"/>
      <c r="LGD36"/>
      <c r="LGE36"/>
      <c r="LGF36"/>
      <c r="LGG36"/>
      <c r="LGH36"/>
      <c r="LGI36"/>
      <c r="LGJ36"/>
      <c r="LGK36"/>
      <c r="LGL36"/>
      <c r="LGM36"/>
      <c r="LGN36"/>
      <c r="LGO36"/>
      <c r="LGP36"/>
      <c r="LGQ36"/>
      <c r="LGR36"/>
      <c r="LGS36"/>
      <c r="LGT36"/>
      <c r="LGU36"/>
      <c r="LGV36"/>
      <c r="LGW36"/>
      <c r="LGX36"/>
      <c r="LGY36"/>
      <c r="LGZ36"/>
      <c r="LHA36"/>
      <c r="LHB36"/>
      <c r="LHC36"/>
      <c r="LHD36"/>
      <c r="LHE36"/>
      <c r="LHF36"/>
      <c r="LHG36"/>
      <c r="LHH36"/>
      <c r="LHI36"/>
      <c r="LHJ36"/>
      <c r="LHK36"/>
      <c r="LHL36"/>
      <c r="LHM36"/>
      <c r="LHN36"/>
      <c r="LHO36"/>
      <c r="LHP36"/>
      <c r="LHQ36"/>
      <c r="LHR36"/>
      <c r="LHS36"/>
      <c r="LHT36"/>
      <c r="LHU36"/>
      <c r="LHV36"/>
      <c r="LHW36"/>
      <c r="LHX36"/>
      <c r="LHY36"/>
      <c r="LHZ36"/>
      <c r="LIA36"/>
      <c r="LIB36"/>
      <c r="LIC36"/>
      <c r="LID36"/>
      <c r="LIE36"/>
      <c r="LIF36"/>
      <c r="LIG36"/>
      <c r="LIH36"/>
      <c r="LII36"/>
      <c r="LIJ36"/>
      <c r="LIK36"/>
      <c r="LIL36"/>
      <c r="LIM36"/>
      <c r="LIN36"/>
      <c r="LIO36"/>
      <c r="LIP36"/>
      <c r="LIQ36"/>
      <c r="LIR36"/>
      <c r="LIS36"/>
      <c r="LIT36"/>
      <c r="LIU36"/>
      <c r="LIV36"/>
      <c r="LIW36"/>
      <c r="LIX36"/>
      <c r="LIY36"/>
      <c r="LIZ36"/>
      <c r="LJA36"/>
      <c r="LJB36"/>
      <c r="LJC36"/>
      <c r="LJD36"/>
      <c r="LJE36"/>
      <c r="LJF36"/>
      <c r="LJG36"/>
      <c r="LJH36"/>
      <c r="LJI36"/>
      <c r="LJJ36"/>
      <c r="LJK36"/>
      <c r="LJL36"/>
      <c r="LJM36"/>
      <c r="LJN36"/>
      <c r="LJO36"/>
      <c r="LJP36"/>
      <c r="LJQ36"/>
      <c r="LJR36"/>
      <c r="LJS36"/>
      <c r="LJT36"/>
      <c r="LJU36"/>
      <c r="LJV36"/>
      <c r="LJW36"/>
      <c r="LJX36"/>
      <c r="LJY36"/>
      <c r="LJZ36"/>
      <c r="LKA36"/>
      <c r="LKB36"/>
      <c r="LKC36"/>
      <c r="LKD36"/>
      <c r="LKE36"/>
      <c r="LKF36"/>
      <c r="LKG36"/>
      <c r="LKH36"/>
      <c r="LKI36"/>
      <c r="LKJ36"/>
      <c r="LKK36"/>
      <c r="LKL36"/>
      <c r="LKM36"/>
      <c r="LKN36"/>
      <c r="LKO36"/>
      <c r="LKP36"/>
      <c r="LKQ36"/>
      <c r="LKR36"/>
      <c r="LKS36"/>
      <c r="LKT36"/>
      <c r="LKU36"/>
      <c r="LKV36"/>
      <c r="LKW36"/>
      <c r="LKX36"/>
      <c r="LKY36"/>
      <c r="LKZ36"/>
      <c r="LLA36"/>
      <c r="LLB36"/>
      <c r="LLC36"/>
      <c r="LLD36"/>
      <c r="LLE36"/>
      <c r="LLF36"/>
      <c r="LLG36"/>
      <c r="LLH36"/>
      <c r="LLI36"/>
      <c r="LLJ36"/>
      <c r="LLK36"/>
      <c r="LLL36"/>
      <c r="LLM36"/>
      <c r="LLN36"/>
      <c r="LLO36"/>
      <c r="LLP36"/>
      <c r="LLQ36"/>
      <c r="LLR36"/>
      <c r="LLS36"/>
      <c r="LLT36"/>
      <c r="LLU36"/>
      <c r="LLV36"/>
      <c r="LLW36"/>
      <c r="LLX36"/>
      <c r="LLY36"/>
      <c r="LLZ36"/>
      <c r="LMA36"/>
      <c r="LMB36"/>
      <c r="LMC36"/>
      <c r="LMD36"/>
      <c r="LME36"/>
      <c r="LMF36"/>
      <c r="LMG36"/>
      <c r="LMH36"/>
      <c r="LMI36"/>
      <c r="LMJ36"/>
      <c r="LMK36"/>
      <c r="LML36"/>
      <c r="LMM36"/>
      <c r="LMN36"/>
      <c r="LMO36"/>
      <c r="LMP36"/>
      <c r="LMQ36"/>
      <c r="LMR36"/>
      <c r="LMS36"/>
      <c r="LMT36"/>
      <c r="LMU36"/>
      <c r="LMV36"/>
      <c r="LMW36"/>
      <c r="LMX36"/>
      <c r="LMY36"/>
      <c r="LMZ36"/>
      <c r="LNA36"/>
      <c r="LNB36"/>
      <c r="LNC36"/>
      <c r="LND36"/>
      <c r="LNE36"/>
      <c r="LNF36"/>
      <c r="LNG36"/>
      <c r="LNH36"/>
      <c r="LNI36"/>
      <c r="LNJ36"/>
      <c r="LNK36"/>
      <c r="LNL36"/>
      <c r="LNM36"/>
      <c r="LNN36"/>
      <c r="LNO36"/>
      <c r="LNP36"/>
      <c r="LNQ36"/>
      <c r="LNR36"/>
      <c r="LNS36"/>
      <c r="LNT36"/>
      <c r="LNU36"/>
      <c r="LNV36"/>
      <c r="LNW36"/>
      <c r="LNX36"/>
      <c r="LNY36"/>
      <c r="LNZ36"/>
      <c r="LOA36"/>
      <c r="LOB36"/>
      <c r="LOC36"/>
      <c r="LOD36"/>
      <c r="LOE36"/>
      <c r="LOF36"/>
      <c r="LOG36"/>
      <c r="LOH36"/>
      <c r="LOI36"/>
      <c r="LOJ36"/>
      <c r="LOK36"/>
      <c r="LOL36"/>
      <c r="LOM36"/>
      <c r="LON36"/>
      <c r="LOO36"/>
      <c r="LOP36"/>
      <c r="LOQ36"/>
      <c r="LOR36"/>
      <c r="LOS36"/>
      <c r="LOT36"/>
      <c r="LOU36"/>
      <c r="LOV36"/>
      <c r="LOW36"/>
      <c r="LOX36"/>
      <c r="LOY36"/>
      <c r="LOZ36"/>
      <c r="LPA36"/>
      <c r="LPB36"/>
      <c r="LPC36"/>
      <c r="LPD36"/>
      <c r="LPE36"/>
      <c r="LPF36"/>
      <c r="LPG36"/>
      <c r="LPH36"/>
      <c r="LPI36"/>
      <c r="LPJ36"/>
      <c r="LPK36"/>
      <c r="LPL36"/>
      <c r="LPM36"/>
      <c r="LPN36"/>
      <c r="LPO36"/>
      <c r="LPP36"/>
      <c r="LPQ36"/>
      <c r="LPR36"/>
      <c r="LPS36"/>
      <c r="LPT36"/>
      <c r="LPU36"/>
      <c r="LPV36"/>
      <c r="LPW36"/>
      <c r="LPX36"/>
      <c r="LPY36"/>
      <c r="LPZ36"/>
      <c r="LQA36"/>
      <c r="LQB36"/>
      <c r="LQC36"/>
      <c r="LQD36"/>
      <c r="LQE36"/>
      <c r="LQF36"/>
      <c r="LQG36"/>
      <c r="LQH36"/>
      <c r="LQI36"/>
      <c r="LQJ36"/>
      <c r="LQK36"/>
      <c r="LQL36"/>
      <c r="LQM36"/>
      <c r="LQN36"/>
      <c r="LQO36"/>
      <c r="LQP36"/>
      <c r="LQQ36"/>
      <c r="LQR36"/>
      <c r="LQS36"/>
      <c r="LQT36"/>
      <c r="LQU36"/>
      <c r="LQV36"/>
      <c r="LQW36"/>
      <c r="LQX36"/>
      <c r="LQY36"/>
      <c r="LQZ36"/>
      <c r="LRA36"/>
      <c r="LRB36"/>
      <c r="LRC36"/>
      <c r="LRD36"/>
      <c r="LRE36"/>
      <c r="LRF36"/>
      <c r="LRG36"/>
      <c r="LRH36"/>
      <c r="LRI36"/>
      <c r="LRJ36"/>
      <c r="LRK36"/>
      <c r="LRL36"/>
      <c r="LRM36"/>
      <c r="LRN36"/>
      <c r="LRO36"/>
      <c r="LRP36"/>
      <c r="LRQ36"/>
      <c r="LRR36"/>
      <c r="LRS36"/>
      <c r="LRT36"/>
      <c r="LRU36"/>
      <c r="LRV36"/>
      <c r="LRW36"/>
      <c r="LRX36"/>
      <c r="LRY36"/>
      <c r="LRZ36"/>
      <c r="LSA36"/>
      <c r="LSB36"/>
      <c r="LSC36"/>
      <c r="LSD36"/>
      <c r="LSE36"/>
      <c r="LSF36"/>
      <c r="LSG36"/>
      <c r="LSH36"/>
      <c r="LSI36"/>
      <c r="LSJ36"/>
      <c r="LSK36"/>
      <c r="LSL36"/>
      <c r="LSM36"/>
      <c r="LSN36"/>
      <c r="LSO36"/>
      <c r="LSP36"/>
      <c r="LSQ36"/>
      <c r="LSR36"/>
      <c r="LSS36"/>
      <c r="LST36"/>
      <c r="LSU36"/>
      <c r="LSV36"/>
      <c r="LSW36"/>
      <c r="LSX36"/>
      <c r="LSY36"/>
      <c r="LSZ36"/>
      <c r="LTA36"/>
      <c r="LTB36"/>
      <c r="LTC36"/>
      <c r="LTD36"/>
      <c r="LTE36"/>
      <c r="LTF36"/>
      <c r="LTG36"/>
      <c r="LTH36"/>
      <c r="LTI36"/>
      <c r="LTJ36"/>
      <c r="LTK36"/>
      <c r="LTL36"/>
      <c r="LTM36"/>
      <c r="LTN36"/>
      <c r="LTO36"/>
      <c r="LTP36"/>
      <c r="LTQ36"/>
      <c r="LTR36"/>
      <c r="LTS36"/>
      <c r="LTT36"/>
      <c r="LTU36"/>
      <c r="LTV36"/>
      <c r="LTW36"/>
      <c r="LTX36"/>
      <c r="LTY36"/>
      <c r="LTZ36"/>
      <c r="LUA36"/>
      <c r="LUB36"/>
      <c r="LUC36"/>
      <c r="LUD36"/>
      <c r="LUE36"/>
      <c r="LUF36"/>
      <c r="LUG36"/>
      <c r="LUH36"/>
      <c r="LUI36"/>
      <c r="LUJ36"/>
      <c r="LUK36"/>
      <c r="LUL36"/>
      <c r="LUM36"/>
      <c r="LUN36"/>
      <c r="LUO36"/>
      <c r="LUP36"/>
      <c r="LUQ36"/>
      <c r="LUR36"/>
      <c r="LUS36"/>
      <c r="LUT36"/>
      <c r="LUU36"/>
      <c r="LUV36"/>
      <c r="LUW36"/>
      <c r="LUX36"/>
      <c r="LUY36"/>
      <c r="LUZ36"/>
      <c r="LVA36"/>
      <c r="LVB36"/>
      <c r="LVC36"/>
      <c r="LVD36"/>
      <c r="LVE36"/>
      <c r="LVF36"/>
      <c r="LVG36"/>
      <c r="LVH36"/>
      <c r="LVI36"/>
      <c r="LVJ36"/>
      <c r="LVK36"/>
      <c r="LVL36"/>
      <c r="LVM36"/>
      <c r="LVN36"/>
      <c r="LVO36"/>
      <c r="LVP36"/>
      <c r="LVQ36"/>
      <c r="LVR36"/>
      <c r="LVS36"/>
      <c r="LVT36"/>
      <c r="LVU36"/>
      <c r="LVV36"/>
      <c r="LVW36"/>
      <c r="LVX36"/>
      <c r="LVY36"/>
      <c r="LVZ36"/>
      <c r="LWA36"/>
      <c r="LWB36"/>
      <c r="LWC36"/>
      <c r="LWD36"/>
      <c r="LWE36"/>
      <c r="LWF36"/>
      <c r="LWG36"/>
      <c r="LWH36"/>
      <c r="LWI36"/>
      <c r="LWJ36"/>
      <c r="LWK36"/>
      <c r="LWL36"/>
      <c r="LWM36"/>
      <c r="LWN36"/>
      <c r="LWO36"/>
      <c r="LWP36"/>
      <c r="LWQ36"/>
      <c r="LWR36"/>
      <c r="LWS36"/>
      <c r="LWT36"/>
      <c r="LWU36"/>
      <c r="LWV36"/>
      <c r="LWW36"/>
      <c r="LWX36"/>
      <c r="LWY36"/>
      <c r="LWZ36"/>
      <c r="LXA36"/>
      <c r="LXB36"/>
      <c r="LXC36"/>
      <c r="LXD36"/>
      <c r="LXE36"/>
      <c r="LXF36"/>
      <c r="LXG36"/>
      <c r="LXH36"/>
      <c r="LXI36"/>
      <c r="LXJ36"/>
      <c r="LXK36"/>
      <c r="LXL36"/>
      <c r="LXM36"/>
      <c r="LXN36"/>
      <c r="LXO36"/>
      <c r="LXP36"/>
      <c r="LXQ36"/>
      <c r="LXR36"/>
      <c r="LXS36"/>
      <c r="LXT36"/>
      <c r="LXU36"/>
      <c r="LXV36"/>
      <c r="LXW36"/>
      <c r="LXX36"/>
      <c r="LXY36"/>
      <c r="LXZ36"/>
      <c r="LYA36"/>
      <c r="LYB36"/>
      <c r="LYC36"/>
      <c r="LYD36"/>
      <c r="LYE36"/>
      <c r="LYF36"/>
      <c r="LYG36"/>
      <c r="LYH36"/>
      <c r="LYI36"/>
      <c r="LYJ36"/>
      <c r="LYK36"/>
      <c r="LYL36"/>
      <c r="LYM36"/>
      <c r="LYN36"/>
      <c r="LYO36"/>
      <c r="LYP36"/>
      <c r="LYQ36"/>
      <c r="LYR36"/>
      <c r="LYS36"/>
      <c r="LYT36"/>
      <c r="LYU36"/>
      <c r="LYV36"/>
      <c r="LYW36"/>
      <c r="LYX36"/>
      <c r="LYY36"/>
      <c r="LYZ36"/>
      <c r="LZA36"/>
      <c r="LZB36"/>
      <c r="LZC36"/>
      <c r="LZD36"/>
      <c r="LZE36"/>
      <c r="LZF36"/>
      <c r="LZG36"/>
      <c r="LZH36"/>
      <c r="LZI36"/>
      <c r="LZJ36"/>
      <c r="LZK36"/>
      <c r="LZL36"/>
      <c r="LZM36"/>
      <c r="LZN36"/>
      <c r="LZO36"/>
      <c r="LZP36"/>
      <c r="LZQ36"/>
      <c r="LZR36"/>
      <c r="LZS36"/>
      <c r="LZT36"/>
      <c r="LZU36"/>
      <c r="LZV36"/>
      <c r="LZW36"/>
      <c r="LZX36"/>
      <c r="LZY36"/>
      <c r="LZZ36"/>
      <c r="MAA36"/>
      <c r="MAB36"/>
      <c r="MAC36"/>
      <c r="MAD36"/>
      <c r="MAE36"/>
      <c r="MAF36"/>
      <c r="MAG36"/>
      <c r="MAH36"/>
      <c r="MAI36"/>
      <c r="MAJ36"/>
      <c r="MAK36"/>
      <c r="MAL36"/>
      <c r="MAM36"/>
      <c r="MAN36"/>
      <c r="MAO36"/>
      <c r="MAP36"/>
      <c r="MAQ36"/>
      <c r="MAR36"/>
      <c r="MAS36"/>
      <c r="MAT36"/>
      <c r="MAU36"/>
      <c r="MAV36"/>
      <c r="MAW36"/>
      <c r="MAX36"/>
      <c r="MAY36"/>
      <c r="MAZ36"/>
      <c r="MBA36"/>
      <c r="MBB36"/>
      <c r="MBC36"/>
      <c r="MBD36"/>
      <c r="MBE36"/>
      <c r="MBF36"/>
      <c r="MBG36"/>
      <c r="MBH36"/>
      <c r="MBI36"/>
      <c r="MBJ36"/>
      <c r="MBK36"/>
      <c r="MBL36"/>
      <c r="MBM36"/>
      <c r="MBN36"/>
      <c r="MBO36"/>
      <c r="MBP36"/>
      <c r="MBQ36"/>
      <c r="MBR36"/>
      <c r="MBS36"/>
      <c r="MBT36"/>
      <c r="MBU36"/>
      <c r="MBV36"/>
      <c r="MBW36"/>
      <c r="MBX36"/>
      <c r="MBY36"/>
      <c r="MBZ36"/>
      <c r="MCA36"/>
      <c r="MCB36"/>
      <c r="MCC36"/>
      <c r="MCD36"/>
      <c r="MCE36"/>
      <c r="MCF36"/>
      <c r="MCG36"/>
      <c r="MCH36"/>
      <c r="MCI36"/>
      <c r="MCJ36"/>
      <c r="MCK36"/>
      <c r="MCL36"/>
      <c r="MCM36"/>
      <c r="MCN36"/>
      <c r="MCO36"/>
      <c r="MCP36"/>
      <c r="MCQ36"/>
      <c r="MCR36"/>
      <c r="MCS36"/>
      <c r="MCT36"/>
      <c r="MCU36"/>
      <c r="MCV36"/>
      <c r="MCW36"/>
      <c r="MCX36"/>
      <c r="MCY36"/>
      <c r="MCZ36"/>
      <c r="MDA36"/>
      <c r="MDB36"/>
      <c r="MDC36"/>
      <c r="MDD36"/>
      <c r="MDE36"/>
      <c r="MDF36"/>
      <c r="MDG36"/>
      <c r="MDH36"/>
      <c r="MDI36"/>
      <c r="MDJ36"/>
      <c r="MDK36"/>
      <c r="MDL36"/>
      <c r="MDM36"/>
      <c r="MDN36"/>
      <c r="MDO36"/>
      <c r="MDP36"/>
      <c r="MDQ36"/>
      <c r="MDR36"/>
      <c r="MDS36"/>
      <c r="MDT36"/>
      <c r="MDU36"/>
      <c r="MDV36"/>
      <c r="MDW36"/>
      <c r="MDX36"/>
      <c r="MDY36"/>
      <c r="MDZ36"/>
      <c r="MEA36"/>
      <c r="MEB36"/>
      <c r="MEC36"/>
      <c r="MED36"/>
      <c r="MEE36"/>
      <c r="MEF36"/>
      <c r="MEG36"/>
      <c r="MEH36"/>
      <c r="MEI36"/>
      <c r="MEJ36"/>
      <c r="MEK36"/>
      <c r="MEL36"/>
      <c r="MEM36"/>
      <c r="MEN36"/>
      <c r="MEO36"/>
      <c r="MEP36"/>
      <c r="MEQ36"/>
      <c r="MER36"/>
      <c r="MES36"/>
      <c r="MET36"/>
      <c r="MEU36"/>
      <c r="MEV36"/>
      <c r="MEW36"/>
      <c r="MEX36"/>
      <c r="MEY36"/>
      <c r="MEZ36"/>
      <c r="MFA36"/>
      <c r="MFB36"/>
      <c r="MFC36"/>
      <c r="MFD36"/>
      <c r="MFE36"/>
      <c r="MFF36"/>
      <c r="MFG36"/>
      <c r="MFH36"/>
      <c r="MFI36"/>
      <c r="MFJ36"/>
      <c r="MFK36"/>
      <c r="MFL36"/>
      <c r="MFM36"/>
      <c r="MFN36"/>
      <c r="MFO36"/>
      <c r="MFP36"/>
      <c r="MFQ36"/>
      <c r="MFR36"/>
      <c r="MFS36"/>
      <c r="MFT36"/>
      <c r="MFU36"/>
      <c r="MFV36"/>
      <c r="MFW36"/>
      <c r="MFX36"/>
      <c r="MFY36"/>
      <c r="MFZ36"/>
      <c r="MGA36"/>
      <c r="MGB36"/>
      <c r="MGC36"/>
      <c r="MGD36"/>
      <c r="MGE36"/>
      <c r="MGF36"/>
      <c r="MGG36"/>
      <c r="MGH36"/>
      <c r="MGI36"/>
      <c r="MGJ36"/>
      <c r="MGK36"/>
      <c r="MGL36"/>
      <c r="MGM36"/>
      <c r="MGN36"/>
      <c r="MGO36"/>
      <c r="MGP36"/>
      <c r="MGQ36"/>
      <c r="MGR36"/>
      <c r="MGS36"/>
      <c r="MGT36"/>
      <c r="MGU36"/>
      <c r="MGV36"/>
      <c r="MGW36"/>
      <c r="MGX36"/>
      <c r="MGY36"/>
      <c r="MGZ36"/>
      <c r="MHA36"/>
      <c r="MHB36"/>
      <c r="MHC36"/>
      <c r="MHD36"/>
      <c r="MHE36"/>
      <c r="MHF36"/>
      <c r="MHG36"/>
      <c r="MHH36"/>
      <c r="MHI36"/>
      <c r="MHJ36"/>
      <c r="MHK36"/>
      <c r="MHL36"/>
      <c r="MHM36"/>
      <c r="MHN36"/>
      <c r="MHO36"/>
      <c r="MHP36"/>
      <c r="MHQ36"/>
      <c r="MHR36"/>
      <c r="MHS36"/>
      <c r="MHT36"/>
      <c r="MHU36"/>
      <c r="MHV36"/>
      <c r="MHW36"/>
      <c r="MHX36"/>
      <c r="MHY36"/>
      <c r="MHZ36"/>
      <c r="MIA36"/>
      <c r="MIB36"/>
      <c r="MIC36"/>
      <c r="MID36"/>
      <c r="MIE36"/>
      <c r="MIF36"/>
      <c r="MIG36"/>
      <c r="MIH36"/>
      <c r="MII36"/>
      <c r="MIJ36"/>
      <c r="MIK36"/>
      <c r="MIL36"/>
      <c r="MIM36"/>
      <c r="MIN36"/>
      <c r="MIO36"/>
      <c r="MIP36"/>
      <c r="MIQ36"/>
      <c r="MIR36"/>
      <c r="MIS36"/>
      <c r="MIT36"/>
      <c r="MIU36"/>
      <c r="MIV36"/>
      <c r="MIW36"/>
      <c r="MIX36"/>
      <c r="MIY36"/>
      <c r="MIZ36"/>
      <c r="MJA36"/>
      <c r="MJB36"/>
      <c r="MJC36"/>
      <c r="MJD36"/>
      <c r="MJE36"/>
      <c r="MJF36"/>
      <c r="MJG36"/>
      <c r="MJH36"/>
      <c r="MJI36"/>
      <c r="MJJ36"/>
      <c r="MJK36"/>
      <c r="MJL36"/>
      <c r="MJM36"/>
      <c r="MJN36"/>
      <c r="MJO36"/>
      <c r="MJP36"/>
      <c r="MJQ36"/>
      <c r="MJR36"/>
      <c r="MJS36"/>
      <c r="MJT36"/>
      <c r="MJU36"/>
      <c r="MJV36"/>
      <c r="MJW36"/>
      <c r="MJX36"/>
      <c r="MJY36"/>
      <c r="MJZ36"/>
      <c r="MKA36"/>
      <c r="MKB36"/>
      <c r="MKC36"/>
      <c r="MKD36"/>
      <c r="MKE36"/>
      <c r="MKF36"/>
      <c r="MKG36"/>
      <c r="MKH36"/>
      <c r="MKI36"/>
      <c r="MKJ36"/>
      <c r="MKK36"/>
      <c r="MKL36"/>
      <c r="MKM36"/>
      <c r="MKN36"/>
      <c r="MKO36"/>
      <c r="MKP36"/>
      <c r="MKQ36"/>
      <c r="MKR36"/>
      <c r="MKS36"/>
      <c r="MKT36"/>
      <c r="MKU36"/>
      <c r="MKV36"/>
      <c r="MKW36"/>
      <c r="MKX36"/>
      <c r="MKY36"/>
      <c r="MKZ36"/>
      <c r="MLA36"/>
      <c r="MLB36"/>
      <c r="MLC36"/>
      <c r="MLD36"/>
      <c r="MLE36"/>
      <c r="MLF36"/>
      <c r="MLG36"/>
      <c r="MLH36"/>
      <c r="MLI36"/>
      <c r="MLJ36"/>
      <c r="MLK36"/>
      <c r="MLL36"/>
      <c r="MLM36"/>
      <c r="MLN36"/>
      <c r="MLO36"/>
      <c r="MLP36"/>
      <c r="MLQ36"/>
      <c r="MLR36"/>
      <c r="MLS36"/>
      <c r="MLT36"/>
      <c r="MLU36"/>
      <c r="MLV36"/>
      <c r="MLW36"/>
      <c r="MLX36"/>
      <c r="MLY36"/>
      <c r="MLZ36"/>
      <c r="MMA36"/>
      <c r="MMB36"/>
      <c r="MMC36"/>
      <c r="MMD36"/>
      <c r="MME36"/>
      <c r="MMF36"/>
      <c r="MMG36"/>
      <c r="MMH36"/>
      <c r="MMI36"/>
      <c r="MMJ36"/>
      <c r="MMK36"/>
      <c r="MML36"/>
      <c r="MMM36"/>
      <c r="MMN36"/>
      <c r="MMO36"/>
      <c r="MMP36"/>
      <c r="MMQ36"/>
      <c r="MMR36"/>
      <c r="MMS36"/>
      <c r="MMT36"/>
      <c r="MMU36"/>
      <c r="MMV36"/>
      <c r="MMW36"/>
      <c r="MMX36"/>
      <c r="MMY36"/>
      <c r="MMZ36"/>
      <c r="MNA36"/>
      <c r="MNB36"/>
      <c r="MNC36"/>
      <c r="MND36"/>
      <c r="MNE36"/>
      <c r="MNF36"/>
      <c r="MNG36"/>
      <c r="MNH36"/>
      <c r="MNI36"/>
      <c r="MNJ36"/>
      <c r="MNK36"/>
      <c r="MNL36"/>
      <c r="MNM36"/>
      <c r="MNN36"/>
      <c r="MNO36"/>
      <c r="MNP36"/>
      <c r="MNQ36"/>
      <c r="MNR36"/>
      <c r="MNS36"/>
      <c r="MNT36"/>
      <c r="MNU36"/>
      <c r="MNV36"/>
      <c r="MNW36"/>
      <c r="MNX36"/>
      <c r="MNY36"/>
      <c r="MNZ36"/>
      <c r="MOA36"/>
      <c r="MOB36"/>
      <c r="MOC36"/>
      <c r="MOD36"/>
      <c r="MOE36"/>
      <c r="MOF36"/>
      <c r="MOG36"/>
      <c r="MOH36"/>
      <c r="MOI36"/>
      <c r="MOJ36"/>
      <c r="MOK36"/>
      <c r="MOL36"/>
      <c r="MOM36"/>
      <c r="MON36"/>
      <c r="MOO36"/>
      <c r="MOP36"/>
      <c r="MOQ36"/>
      <c r="MOR36"/>
      <c r="MOS36"/>
      <c r="MOT36"/>
      <c r="MOU36"/>
      <c r="MOV36"/>
      <c r="MOW36"/>
      <c r="MOX36"/>
      <c r="MOY36"/>
      <c r="MOZ36"/>
      <c r="MPA36"/>
      <c r="MPB36"/>
      <c r="MPC36"/>
      <c r="MPD36"/>
      <c r="MPE36"/>
      <c r="MPF36"/>
      <c r="MPG36"/>
      <c r="MPH36"/>
      <c r="MPI36"/>
      <c r="MPJ36"/>
      <c r="MPK36"/>
      <c r="MPL36"/>
      <c r="MPM36"/>
      <c r="MPN36"/>
      <c r="MPO36"/>
      <c r="MPP36"/>
      <c r="MPQ36"/>
      <c r="MPR36"/>
      <c r="MPS36"/>
      <c r="MPT36"/>
      <c r="MPU36"/>
      <c r="MPV36"/>
      <c r="MPW36"/>
      <c r="MPX36"/>
      <c r="MPY36"/>
      <c r="MPZ36"/>
      <c r="MQA36"/>
      <c r="MQB36"/>
      <c r="MQC36"/>
      <c r="MQD36"/>
      <c r="MQE36"/>
      <c r="MQF36"/>
      <c r="MQG36"/>
      <c r="MQH36"/>
      <c r="MQI36"/>
      <c r="MQJ36"/>
      <c r="MQK36"/>
      <c r="MQL36"/>
      <c r="MQM36"/>
      <c r="MQN36"/>
      <c r="MQO36"/>
      <c r="MQP36"/>
      <c r="MQQ36"/>
      <c r="MQR36"/>
      <c r="MQS36"/>
      <c r="MQT36"/>
      <c r="MQU36"/>
      <c r="MQV36"/>
      <c r="MQW36"/>
      <c r="MQX36"/>
      <c r="MQY36"/>
      <c r="MQZ36"/>
      <c r="MRA36"/>
      <c r="MRB36"/>
      <c r="MRC36"/>
      <c r="MRD36"/>
      <c r="MRE36"/>
      <c r="MRF36"/>
      <c r="MRG36"/>
      <c r="MRH36"/>
      <c r="MRI36"/>
      <c r="MRJ36"/>
      <c r="MRK36"/>
      <c r="MRL36"/>
      <c r="MRM36"/>
      <c r="MRN36"/>
      <c r="MRO36"/>
      <c r="MRP36"/>
      <c r="MRQ36"/>
      <c r="MRR36"/>
      <c r="MRS36"/>
      <c r="MRT36"/>
      <c r="MRU36"/>
      <c r="MRV36"/>
      <c r="MRW36"/>
      <c r="MRX36"/>
      <c r="MRY36"/>
      <c r="MRZ36"/>
      <c r="MSA36"/>
      <c r="MSB36"/>
      <c r="MSC36"/>
      <c r="MSD36"/>
      <c r="MSE36"/>
      <c r="MSF36"/>
      <c r="MSG36"/>
      <c r="MSH36"/>
      <c r="MSI36"/>
      <c r="MSJ36"/>
      <c r="MSK36"/>
      <c r="MSL36"/>
      <c r="MSM36"/>
      <c r="MSN36"/>
      <c r="MSO36"/>
      <c r="MSP36"/>
      <c r="MSQ36"/>
      <c r="MSR36"/>
      <c r="MSS36"/>
      <c r="MST36"/>
      <c r="MSU36"/>
      <c r="MSV36"/>
      <c r="MSW36"/>
      <c r="MSX36"/>
      <c r="MSY36"/>
      <c r="MSZ36"/>
      <c r="MTA36"/>
      <c r="MTB36"/>
      <c r="MTC36"/>
      <c r="MTD36"/>
      <c r="MTE36"/>
      <c r="MTF36"/>
      <c r="MTG36"/>
      <c r="MTH36"/>
      <c r="MTI36"/>
      <c r="MTJ36"/>
      <c r="MTK36"/>
      <c r="MTL36"/>
      <c r="MTM36"/>
      <c r="MTN36"/>
      <c r="MTO36"/>
      <c r="MTP36"/>
      <c r="MTQ36"/>
      <c r="MTR36"/>
      <c r="MTS36"/>
      <c r="MTT36"/>
      <c r="MTU36"/>
      <c r="MTV36"/>
      <c r="MTW36"/>
      <c r="MTX36"/>
      <c r="MTY36"/>
      <c r="MTZ36"/>
      <c r="MUA36"/>
      <c r="MUB36"/>
      <c r="MUC36"/>
      <c r="MUD36"/>
      <c r="MUE36"/>
      <c r="MUF36"/>
      <c r="MUG36"/>
      <c r="MUH36"/>
      <c r="MUI36"/>
      <c r="MUJ36"/>
      <c r="MUK36"/>
      <c r="MUL36"/>
      <c r="MUM36"/>
      <c r="MUN36"/>
      <c r="MUO36"/>
      <c r="MUP36"/>
      <c r="MUQ36"/>
      <c r="MUR36"/>
      <c r="MUS36"/>
      <c r="MUT36"/>
      <c r="MUU36"/>
      <c r="MUV36"/>
      <c r="MUW36"/>
      <c r="MUX36"/>
      <c r="MUY36"/>
      <c r="MUZ36"/>
      <c r="MVA36"/>
      <c r="MVB36"/>
      <c r="MVC36"/>
      <c r="MVD36"/>
      <c r="MVE36"/>
      <c r="MVF36"/>
      <c r="MVG36"/>
      <c r="MVH36"/>
      <c r="MVI36"/>
      <c r="MVJ36"/>
      <c r="MVK36"/>
      <c r="MVL36"/>
      <c r="MVM36"/>
      <c r="MVN36"/>
      <c r="MVO36"/>
      <c r="MVP36"/>
      <c r="MVQ36"/>
      <c r="MVR36"/>
      <c r="MVS36"/>
      <c r="MVT36"/>
      <c r="MVU36"/>
      <c r="MVV36"/>
      <c r="MVW36"/>
      <c r="MVX36"/>
      <c r="MVY36"/>
      <c r="MVZ36"/>
      <c r="MWA36"/>
      <c r="MWB36"/>
      <c r="MWC36"/>
      <c r="MWD36"/>
      <c r="MWE36"/>
      <c r="MWF36"/>
      <c r="MWG36"/>
      <c r="MWH36"/>
      <c r="MWI36"/>
      <c r="MWJ36"/>
      <c r="MWK36"/>
      <c r="MWL36"/>
      <c r="MWM36"/>
      <c r="MWN36"/>
      <c r="MWO36"/>
      <c r="MWP36"/>
      <c r="MWQ36"/>
      <c r="MWR36"/>
      <c r="MWS36"/>
      <c r="MWT36"/>
      <c r="MWU36"/>
      <c r="MWV36"/>
      <c r="MWW36"/>
      <c r="MWX36"/>
      <c r="MWY36"/>
      <c r="MWZ36"/>
      <c r="MXA36"/>
      <c r="MXB36"/>
      <c r="MXC36"/>
      <c r="MXD36"/>
      <c r="MXE36"/>
      <c r="MXF36"/>
      <c r="MXG36"/>
      <c r="MXH36"/>
      <c r="MXI36"/>
      <c r="MXJ36"/>
      <c r="MXK36"/>
      <c r="MXL36"/>
      <c r="MXM36"/>
      <c r="MXN36"/>
      <c r="MXO36"/>
      <c r="MXP36"/>
      <c r="MXQ36"/>
      <c r="MXR36"/>
      <c r="MXS36"/>
      <c r="MXT36"/>
      <c r="MXU36"/>
      <c r="MXV36"/>
      <c r="MXW36"/>
      <c r="MXX36"/>
      <c r="MXY36"/>
      <c r="MXZ36"/>
      <c r="MYA36"/>
      <c r="MYB36"/>
      <c r="MYC36"/>
      <c r="MYD36"/>
      <c r="MYE36"/>
      <c r="MYF36"/>
      <c r="MYG36"/>
      <c r="MYH36"/>
      <c r="MYI36"/>
      <c r="MYJ36"/>
      <c r="MYK36"/>
      <c r="MYL36"/>
      <c r="MYM36"/>
      <c r="MYN36"/>
      <c r="MYO36"/>
      <c r="MYP36"/>
      <c r="MYQ36"/>
      <c r="MYR36"/>
      <c r="MYS36"/>
      <c r="MYT36"/>
      <c r="MYU36"/>
      <c r="MYV36"/>
      <c r="MYW36"/>
      <c r="MYX36"/>
      <c r="MYY36"/>
      <c r="MYZ36"/>
      <c r="MZA36"/>
      <c r="MZB36"/>
      <c r="MZC36"/>
      <c r="MZD36"/>
      <c r="MZE36"/>
      <c r="MZF36"/>
      <c r="MZG36"/>
      <c r="MZH36"/>
      <c r="MZI36"/>
      <c r="MZJ36"/>
      <c r="MZK36"/>
      <c r="MZL36"/>
      <c r="MZM36"/>
      <c r="MZN36"/>
      <c r="MZO36"/>
      <c r="MZP36"/>
      <c r="MZQ36"/>
      <c r="MZR36"/>
      <c r="MZS36"/>
      <c r="MZT36"/>
      <c r="MZU36"/>
      <c r="MZV36"/>
      <c r="MZW36"/>
      <c r="MZX36"/>
      <c r="MZY36"/>
      <c r="MZZ36"/>
      <c r="NAA36"/>
      <c r="NAB36"/>
      <c r="NAC36"/>
      <c r="NAD36"/>
      <c r="NAE36"/>
      <c r="NAF36"/>
      <c r="NAG36"/>
      <c r="NAH36"/>
      <c r="NAI36"/>
      <c r="NAJ36"/>
      <c r="NAK36"/>
      <c r="NAL36"/>
      <c r="NAM36"/>
      <c r="NAN36"/>
      <c r="NAO36"/>
      <c r="NAP36"/>
      <c r="NAQ36"/>
      <c r="NAR36"/>
      <c r="NAS36"/>
      <c r="NAT36"/>
      <c r="NAU36"/>
      <c r="NAV36"/>
      <c r="NAW36"/>
      <c r="NAX36"/>
      <c r="NAY36"/>
      <c r="NAZ36"/>
      <c r="NBA36"/>
      <c r="NBB36"/>
      <c r="NBC36"/>
      <c r="NBD36"/>
      <c r="NBE36"/>
      <c r="NBF36"/>
      <c r="NBG36"/>
      <c r="NBH36"/>
      <c r="NBI36"/>
      <c r="NBJ36"/>
      <c r="NBK36"/>
      <c r="NBL36"/>
      <c r="NBM36"/>
      <c r="NBN36"/>
      <c r="NBO36"/>
      <c r="NBP36"/>
      <c r="NBQ36"/>
      <c r="NBR36"/>
      <c r="NBS36"/>
      <c r="NBT36"/>
      <c r="NBU36"/>
      <c r="NBV36"/>
      <c r="NBW36"/>
      <c r="NBX36"/>
      <c r="NBY36"/>
      <c r="NBZ36"/>
      <c r="NCA36"/>
      <c r="NCB36"/>
      <c r="NCC36"/>
      <c r="NCD36"/>
      <c r="NCE36"/>
      <c r="NCF36"/>
      <c r="NCG36"/>
      <c r="NCH36"/>
      <c r="NCI36"/>
      <c r="NCJ36"/>
      <c r="NCK36"/>
      <c r="NCL36"/>
      <c r="NCM36"/>
      <c r="NCN36"/>
      <c r="NCO36"/>
      <c r="NCP36"/>
      <c r="NCQ36"/>
      <c r="NCR36"/>
      <c r="NCS36"/>
      <c r="NCT36"/>
      <c r="NCU36"/>
      <c r="NCV36"/>
      <c r="NCW36"/>
      <c r="NCX36"/>
      <c r="NCY36"/>
      <c r="NCZ36"/>
      <c r="NDA36"/>
      <c r="NDB36"/>
      <c r="NDC36"/>
      <c r="NDD36"/>
      <c r="NDE36"/>
      <c r="NDF36"/>
      <c r="NDG36"/>
      <c r="NDH36"/>
      <c r="NDI36"/>
      <c r="NDJ36"/>
      <c r="NDK36"/>
      <c r="NDL36"/>
      <c r="NDM36"/>
      <c r="NDN36"/>
      <c r="NDO36"/>
      <c r="NDP36"/>
      <c r="NDQ36"/>
      <c r="NDR36"/>
      <c r="NDS36"/>
      <c r="NDT36"/>
      <c r="NDU36"/>
      <c r="NDV36"/>
      <c r="NDW36"/>
      <c r="NDX36"/>
      <c r="NDY36"/>
      <c r="NDZ36"/>
      <c r="NEA36"/>
      <c r="NEB36"/>
      <c r="NEC36"/>
      <c r="NED36"/>
      <c r="NEE36"/>
      <c r="NEF36"/>
      <c r="NEG36"/>
      <c r="NEH36"/>
      <c r="NEI36"/>
      <c r="NEJ36"/>
      <c r="NEK36"/>
      <c r="NEL36"/>
      <c r="NEM36"/>
      <c r="NEN36"/>
      <c r="NEO36"/>
      <c r="NEP36"/>
      <c r="NEQ36"/>
      <c r="NER36"/>
      <c r="NES36"/>
      <c r="NET36"/>
      <c r="NEU36"/>
      <c r="NEV36"/>
      <c r="NEW36"/>
      <c r="NEX36"/>
      <c r="NEY36"/>
      <c r="NEZ36"/>
      <c r="NFA36"/>
      <c r="NFB36"/>
      <c r="NFC36"/>
      <c r="NFD36"/>
      <c r="NFE36"/>
      <c r="NFF36"/>
      <c r="NFG36"/>
      <c r="NFH36"/>
      <c r="NFI36"/>
      <c r="NFJ36"/>
      <c r="NFK36"/>
      <c r="NFL36"/>
      <c r="NFM36"/>
      <c r="NFN36"/>
      <c r="NFO36"/>
      <c r="NFP36"/>
      <c r="NFQ36"/>
      <c r="NFR36"/>
      <c r="NFS36"/>
      <c r="NFT36"/>
      <c r="NFU36"/>
      <c r="NFV36"/>
      <c r="NFW36"/>
      <c r="NFX36"/>
      <c r="NFY36"/>
      <c r="NFZ36"/>
      <c r="NGA36"/>
      <c r="NGB36"/>
      <c r="NGC36"/>
      <c r="NGD36"/>
      <c r="NGE36"/>
      <c r="NGF36"/>
      <c r="NGG36"/>
      <c r="NGH36"/>
      <c r="NGI36"/>
      <c r="NGJ36"/>
      <c r="NGK36"/>
      <c r="NGL36"/>
      <c r="NGM36"/>
      <c r="NGN36"/>
      <c r="NGO36"/>
      <c r="NGP36"/>
      <c r="NGQ36"/>
      <c r="NGR36"/>
      <c r="NGS36"/>
      <c r="NGT36"/>
      <c r="NGU36"/>
      <c r="NGV36"/>
      <c r="NGW36"/>
      <c r="NGX36"/>
      <c r="NGY36"/>
      <c r="NGZ36"/>
      <c r="NHA36"/>
      <c r="NHB36"/>
      <c r="NHC36"/>
      <c r="NHD36"/>
      <c r="NHE36"/>
      <c r="NHF36"/>
      <c r="NHG36"/>
      <c r="NHH36"/>
      <c r="NHI36"/>
      <c r="NHJ36"/>
      <c r="NHK36"/>
      <c r="NHL36"/>
      <c r="NHM36"/>
      <c r="NHN36"/>
      <c r="NHO36"/>
      <c r="NHP36"/>
      <c r="NHQ36"/>
      <c r="NHR36"/>
      <c r="NHS36"/>
      <c r="NHT36"/>
      <c r="NHU36"/>
      <c r="NHV36"/>
      <c r="NHW36"/>
      <c r="NHX36"/>
      <c r="NHY36"/>
      <c r="NHZ36"/>
      <c r="NIA36"/>
      <c r="NIB36"/>
      <c r="NIC36"/>
      <c r="NID36"/>
      <c r="NIE36"/>
      <c r="NIF36"/>
      <c r="NIG36"/>
      <c r="NIH36"/>
      <c r="NII36"/>
      <c r="NIJ36"/>
      <c r="NIK36"/>
      <c r="NIL36"/>
      <c r="NIM36"/>
      <c r="NIN36"/>
      <c r="NIO36"/>
      <c r="NIP36"/>
      <c r="NIQ36"/>
      <c r="NIR36"/>
      <c r="NIS36"/>
      <c r="NIT36"/>
      <c r="NIU36"/>
      <c r="NIV36"/>
      <c r="NIW36"/>
      <c r="NIX36"/>
      <c r="NIY36"/>
      <c r="NIZ36"/>
      <c r="NJA36"/>
      <c r="NJB36"/>
      <c r="NJC36"/>
      <c r="NJD36"/>
      <c r="NJE36"/>
      <c r="NJF36"/>
      <c r="NJG36"/>
      <c r="NJH36"/>
      <c r="NJI36"/>
      <c r="NJJ36"/>
      <c r="NJK36"/>
      <c r="NJL36"/>
      <c r="NJM36"/>
      <c r="NJN36"/>
      <c r="NJO36"/>
      <c r="NJP36"/>
      <c r="NJQ36"/>
      <c r="NJR36"/>
      <c r="NJS36"/>
      <c r="NJT36"/>
      <c r="NJU36"/>
      <c r="NJV36"/>
      <c r="NJW36"/>
      <c r="NJX36"/>
      <c r="NJY36"/>
      <c r="NJZ36"/>
      <c r="NKA36"/>
      <c r="NKB36"/>
      <c r="NKC36"/>
      <c r="NKD36"/>
      <c r="NKE36"/>
      <c r="NKF36"/>
      <c r="NKG36"/>
      <c r="NKH36"/>
      <c r="NKI36"/>
      <c r="NKJ36"/>
      <c r="NKK36"/>
      <c r="NKL36"/>
      <c r="NKM36"/>
      <c r="NKN36"/>
      <c r="NKO36"/>
      <c r="NKP36"/>
      <c r="NKQ36"/>
      <c r="NKR36"/>
      <c r="NKS36"/>
      <c r="NKT36"/>
      <c r="NKU36"/>
      <c r="NKV36"/>
      <c r="NKW36"/>
      <c r="NKX36"/>
      <c r="NKY36"/>
      <c r="NKZ36"/>
      <c r="NLA36"/>
      <c r="NLB36"/>
      <c r="NLC36"/>
      <c r="NLD36"/>
      <c r="NLE36"/>
      <c r="NLF36"/>
      <c r="NLG36"/>
      <c r="NLH36"/>
      <c r="NLI36"/>
      <c r="NLJ36"/>
      <c r="NLK36"/>
      <c r="NLL36"/>
      <c r="NLM36"/>
      <c r="NLN36"/>
      <c r="NLO36"/>
      <c r="NLP36"/>
      <c r="NLQ36"/>
      <c r="NLR36"/>
      <c r="NLS36"/>
      <c r="NLT36"/>
      <c r="NLU36"/>
      <c r="NLV36"/>
      <c r="NLW36"/>
      <c r="NLX36"/>
      <c r="NLY36"/>
      <c r="NLZ36"/>
      <c r="NMA36"/>
      <c r="NMB36"/>
      <c r="NMC36"/>
      <c r="NMD36"/>
      <c r="NME36"/>
      <c r="NMF36"/>
      <c r="NMG36"/>
      <c r="NMH36"/>
      <c r="NMI36"/>
      <c r="NMJ36"/>
      <c r="NMK36"/>
      <c r="NML36"/>
      <c r="NMM36"/>
      <c r="NMN36"/>
      <c r="NMO36"/>
      <c r="NMP36"/>
      <c r="NMQ36"/>
      <c r="NMR36"/>
      <c r="NMS36"/>
      <c r="NMT36"/>
      <c r="NMU36"/>
      <c r="NMV36"/>
      <c r="NMW36"/>
      <c r="NMX36"/>
      <c r="NMY36"/>
      <c r="NMZ36"/>
      <c r="NNA36"/>
      <c r="NNB36"/>
      <c r="NNC36"/>
      <c r="NND36"/>
      <c r="NNE36"/>
      <c r="NNF36"/>
      <c r="NNG36"/>
      <c r="NNH36"/>
      <c r="NNI36"/>
      <c r="NNJ36"/>
      <c r="NNK36"/>
      <c r="NNL36"/>
      <c r="NNM36"/>
      <c r="NNN36"/>
      <c r="NNO36"/>
      <c r="NNP36"/>
      <c r="NNQ36"/>
      <c r="NNR36"/>
      <c r="NNS36"/>
      <c r="NNT36"/>
      <c r="NNU36"/>
      <c r="NNV36"/>
      <c r="NNW36"/>
      <c r="NNX36"/>
      <c r="NNY36"/>
      <c r="NNZ36"/>
      <c r="NOA36"/>
      <c r="NOB36"/>
      <c r="NOC36"/>
      <c r="NOD36"/>
      <c r="NOE36"/>
      <c r="NOF36"/>
      <c r="NOG36"/>
      <c r="NOH36"/>
      <c r="NOI36"/>
      <c r="NOJ36"/>
      <c r="NOK36"/>
      <c r="NOL36"/>
      <c r="NOM36"/>
      <c r="NON36"/>
      <c r="NOO36"/>
      <c r="NOP36"/>
      <c r="NOQ36"/>
      <c r="NOR36"/>
      <c r="NOS36"/>
      <c r="NOT36"/>
      <c r="NOU36"/>
      <c r="NOV36"/>
      <c r="NOW36"/>
      <c r="NOX36"/>
      <c r="NOY36"/>
      <c r="NOZ36"/>
      <c r="NPA36"/>
      <c r="NPB36"/>
      <c r="NPC36"/>
      <c r="NPD36"/>
      <c r="NPE36"/>
      <c r="NPF36"/>
      <c r="NPG36"/>
      <c r="NPH36"/>
      <c r="NPI36"/>
      <c r="NPJ36"/>
      <c r="NPK36"/>
      <c r="NPL36"/>
      <c r="NPM36"/>
      <c r="NPN36"/>
      <c r="NPO36"/>
      <c r="NPP36"/>
      <c r="NPQ36"/>
      <c r="NPR36"/>
      <c r="NPS36"/>
      <c r="NPT36"/>
      <c r="NPU36"/>
      <c r="NPV36"/>
      <c r="NPW36"/>
      <c r="NPX36"/>
      <c r="NPY36"/>
      <c r="NPZ36"/>
      <c r="NQA36"/>
      <c r="NQB36"/>
      <c r="NQC36"/>
      <c r="NQD36"/>
      <c r="NQE36"/>
      <c r="NQF36"/>
      <c r="NQG36"/>
      <c r="NQH36"/>
      <c r="NQI36"/>
      <c r="NQJ36"/>
      <c r="NQK36"/>
      <c r="NQL36"/>
      <c r="NQM36"/>
      <c r="NQN36"/>
      <c r="NQO36"/>
      <c r="NQP36"/>
      <c r="NQQ36"/>
      <c r="NQR36"/>
      <c r="NQS36"/>
      <c r="NQT36"/>
      <c r="NQU36"/>
      <c r="NQV36"/>
      <c r="NQW36"/>
      <c r="NQX36"/>
      <c r="NQY36"/>
      <c r="NQZ36"/>
      <c r="NRA36"/>
      <c r="NRB36"/>
      <c r="NRC36"/>
      <c r="NRD36"/>
      <c r="NRE36"/>
      <c r="NRF36"/>
      <c r="NRG36"/>
      <c r="NRH36"/>
      <c r="NRI36"/>
    </row>
    <row r="37" spans="1:9941" s="54" customFormat="1" ht="12.2" customHeight="1" x14ac:dyDescent="0.2">
      <c r="A37" s="1182" t="s">
        <v>195</v>
      </c>
      <c r="B37" s="854" t="s">
        <v>199</v>
      </c>
      <c r="C37" s="486">
        <f>'1. mell.bevétel_össz'!C36-'26._önként_össz_bev'!C38-'26._államig_össz_bev'!C37</f>
        <v>0</v>
      </c>
      <c r="D37" s="411">
        <f>'1. mell.bevétel_össz'!D36-'26._önként_össz_bev'!D38-'26._államig_össz_bev'!D37</f>
        <v>0</v>
      </c>
      <c r="E37" s="694">
        <f>'1. mell.bevétel_össz'!E36-'26._önként_össz_bev'!E38-'26._államig_össz_bev'!E37</f>
        <v>0</v>
      </c>
      <c r="F37" s="694">
        <f>'1. mell.bevétel_össz'!F36-'26._önként_össz_bev'!F38-'26._államig_össz_bev'!F37</f>
        <v>0</v>
      </c>
      <c r="G37" s="694">
        <f>'1. mell.bevétel_össz'!G36-'26._önként_össz_bev'!G38-'26._államig_össz_bev'!G37</f>
        <v>2000000</v>
      </c>
      <c r="H37" s="413">
        <f t="shared" si="2"/>
        <v>2000000</v>
      </c>
      <c r="I37" s="757">
        <f>'1. mell.bevétel_össz'!I36-'26._önként_össz_bev'!I38-'26._államig_össz_bev'!I37</f>
        <v>0</v>
      </c>
      <c r="J37" s="413">
        <f>'1. mell.bevétel_össz'!J36-'26._önként_össz_bev'!J38-'26._államig_össz_bev'!J37</f>
        <v>0</v>
      </c>
      <c r="K37" s="413">
        <f>'1. mell.bevétel_össz'!K36-'26._önként_össz_bev'!K38-'26._államig_össz_bev'!K37</f>
        <v>0</v>
      </c>
      <c r="L37" s="413">
        <f>'1. mell.bevétel_össz'!L36-'26._önként_össz_bev'!L38</f>
        <v>0</v>
      </c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  <c r="RG37"/>
      <c r="RH37"/>
      <c r="RI37"/>
      <c r="RJ37"/>
      <c r="RK37"/>
      <c r="RL37"/>
      <c r="RM37"/>
      <c r="RN37"/>
      <c r="RO37"/>
      <c r="RP37"/>
      <c r="RQ37"/>
      <c r="RR37"/>
      <c r="RS37"/>
      <c r="RT37"/>
      <c r="RU37"/>
      <c r="RV37"/>
      <c r="RW37"/>
      <c r="RX37"/>
      <c r="RY37"/>
      <c r="RZ37"/>
      <c r="SA37"/>
      <c r="SB37"/>
      <c r="SC37"/>
      <c r="SD37"/>
      <c r="SE37"/>
      <c r="SF37"/>
      <c r="SG37"/>
      <c r="SH37"/>
      <c r="SI37"/>
      <c r="SJ37"/>
      <c r="SK37"/>
      <c r="SL37"/>
      <c r="SM37"/>
      <c r="SN37"/>
      <c r="SO37"/>
      <c r="SP37"/>
      <c r="SQ37"/>
      <c r="SR37"/>
      <c r="SS37"/>
      <c r="ST37"/>
      <c r="SU37"/>
      <c r="SV37"/>
      <c r="SW37"/>
      <c r="SX37"/>
      <c r="SY37"/>
      <c r="SZ37"/>
      <c r="TA37"/>
      <c r="TB37"/>
      <c r="TC37"/>
      <c r="TD37"/>
      <c r="TE37"/>
      <c r="TF37"/>
      <c r="TG37"/>
      <c r="TH37"/>
      <c r="TI37"/>
      <c r="TJ37"/>
      <c r="TK37"/>
      <c r="TL37"/>
      <c r="TM37"/>
      <c r="TN37"/>
      <c r="TO37"/>
      <c r="TP37"/>
      <c r="TQ37"/>
      <c r="TR37"/>
      <c r="TS37"/>
      <c r="TT37"/>
      <c r="TU37"/>
      <c r="TV37"/>
      <c r="TW37"/>
      <c r="TX37"/>
      <c r="TY37"/>
      <c r="TZ37"/>
      <c r="UA37"/>
      <c r="UB37"/>
      <c r="UC37"/>
      <c r="UD37"/>
      <c r="UE37"/>
      <c r="UF37"/>
      <c r="UG37"/>
      <c r="UH37"/>
      <c r="UI37"/>
      <c r="UJ37"/>
      <c r="UK37"/>
      <c r="UL37"/>
      <c r="UM37"/>
      <c r="UN37"/>
      <c r="UO37"/>
      <c r="UP37"/>
      <c r="UQ37"/>
      <c r="UR37"/>
      <c r="US37"/>
      <c r="UT37"/>
      <c r="UU37"/>
      <c r="UV37"/>
      <c r="UW37"/>
      <c r="UX37"/>
      <c r="UY37"/>
      <c r="UZ37"/>
      <c r="VA37"/>
      <c r="VB37"/>
      <c r="VC37"/>
      <c r="VD37"/>
      <c r="VE37"/>
      <c r="VF37"/>
      <c r="VG37"/>
      <c r="VH37"/>
      <c r="VI37"/>
      <c r="VJ37"/>
      <c r="VK37"/>
      <c r="VL37"/>
      <c r="VM37"/>
      <c r="VN37"/>
      <c r="VO37"/>
      <c r="VP37"/>
      <c r="VQ37"/>
      <c r="VR37"/>
      <c r="VS37"/>
      <c r="VT37"/>
      <c r="VU37"/>
      <c r="VV37"/>
      <c r="VW37"/>
      <c r="VX37"/>
      <c r="VY37"/>
      <c r="VZ37"/>
      <c r="WA37"/>
      <c r="WB37"/>
      <c r="WC37"/>
      <c r="WD37"/>
      <c r="WE37"/>
      <c r="WF37"/>
      <c r="WG37"/>
      <c r="WH37"/>
      <c r="WI37"/>
      <c r="WJ37"/>
      <c r="WK37"/>
      <c r="WL37"/>
      <c r="WM37"/>
      <c r="WN37"/>
      <c r="WO37"/>
      <c r="WP37"/>
      <c r="WQ37"/>
      <c r="WR37"/>
      <c r="WS37"/>
      <c r="WT37"/>
      <c r="WU37"/>
      <c r="WV37"/>
      <c r="WW37"/>
      <c r="WX37"/>
      <c r="WY37"/>
      <c r="WZ37"/>
      <c r="XA37"/>
      <c r="XB37"/>
      <c r="XC37"/>
      <c r="XD37"/>
      <c r="XE37"/>
      <c r="XF37"/>
      <c r="XG37"/>
      <c r="XH37"/>
      <c r="XI37"/>
      <c r="XJ37"/>
      <c r="XK37"/>
      <c r="XL37"/>
      <c r="XM37"/>
      <c r="XN37"/>
      <c r="XO37"/>
      <c r="XP37"/>
      <c r="XQ37"/>
      <c r="XR37"/>
      <c r="XS37"/>
      <c r="XT37"/>
      <c r="XU37"/>
      <c r="XV37"/>
      <c r="XW37"/>
      <c r="XX37"/>
      <c r="XY37"/>
      <c r="XZ37"/>
      <c r="YA37"/>
      <c r="YB37"/>
      <c r="YC37"/>
      <c r="YD37"/>
      <c r="YE37"/>
      <c r="YF37"/>
      <c r="YG37"/>
      <c r="YH37"/>
      <c r="YI37"/>
      <c r="YJ37"/>
      <c r="YK37"/>
      <c r="YL37"/>
      <c r="YM37"/>
      <c r="YN37"/>
      <c r="YO37"/>
      <c r="YP37"/>
      <c r="YQ37"/>
      <c r="YR37"/>
      <c r="YS37"/>
      <c r="YT37"/>
      <c r="YU37"/>
      <c r="YV37"/>
      <c r="YW37"/>
      <c r="YX37"/>
      <c r="YY37"/>
      <c r="YZ37"/>
      <c r="ZA37"/>
      <c r="ZB37"/>
      <c r="ZC37"/>
      <c r="ZD37"/>
      <c r="ZE37"/>
      <c r="ZF37"/>
      <c r="ZG37"/>
      <c r="ZH37"/>
      <c r="ZI37"/>
      <c r="ZJ37"/>
      <c r="ZK37"/>
      <c r="ZL37"/>
      <c r="ZM37"/>
      <c r="ZN37"/>
      <c r="ZO37"/>
      <c r="ZP37"/>
      <c r="ZQ37"/>
      <c r="ZR37"/>
      <c r="ZS37"/>
      <c r="ZT37"/>
      <c r="ZU37"/>
      <c r="ZV37"/>
      <c r="ZW37"/>
      <c r="ZX37"/>
      <c r="ZY37"/>
      <c r="ZZ37"/>
      <c r="AAA37"/>
      <c r="AAB37"/>
      <c r="AAC37"/>
      <c r="AAD37"/>
      <c r="AAE37"/>
      <c r="AAF37"/>
      <c r="AAG37"/>
      <c r="AAH37"/>
      <c r="AAI37"/>
      <c r="AAJ37"/>
      <c r="AAK37"/>
      <c r="AAL37"/>
      <c r="AAM37"/>
      <c r="AAN37"/>
      <c r="AAO37"/>
      <c r="AAP37"/>
      <c r="AAQ37"/>
      <c r="AAR37"/>
      <c r="AAS37"/>
      <c r="AAT37"/>
      <c r="AAU37"/>
      <c r="AAV37"/>
      <c r="AAW37"/>
      <c r="AAX37"/>
      <c r="AAY37"/>
      <c r="AAZ37"/>
      <c r="ABA37"/>
      <c r="ABB37"/>
      <c r="ABC37"/>
      <c r="ABD37"/>
      <c r="ABE37"/>
      <c r="ABF37"/>
      <c r="ABG37"/>
      <c r="ABH37"/>
      <c r="ABI37"/>
      <c r="ABJ37"/>
      <c r="ABK37"/>
      <c r="ABL37"/>
      <c r="ABM37"/>
      <c r="ABN37"/>
      <c r="ABO37"/>
      <c r="ABP37"/>
      <c r="ABQ37"/>
      <c r="ABR37"/>
      <c r="ABS37"/>
      <c r="ABT37"/>
      <c r="ABU37"/>
      <c r="ABV37"/>
      <c r="ABW37"/>
      <c r="ABX37"/>
      <c r="ABY37"/>
      <c r="ABZ37"/>
      <c r="ACA37"/>
      <c r="ACB37"/>
      <c r="ACC37"/>
      <c r="ACD37"/>
      <c r="ACE37"/>
      <c r="ACF37"/>
      <c r="ACG37"/>
      <c r="ACH37"/>
      <c r="ACI37"/>
      <c r="ACJ37"/>
      <c r="ACK37"/>
      <c r="ACL37"/>
      <c r="ACM37"/>
      <c r="ACN37"/>
      <c r="ACO37"/>
      <c r="ACP37"/>
      <c r="ACQ37"/>
      <c r="ACR37"/>
      <c r="ACS37"/>
      <c r="ACT37"/>
      <c r="ACU37"/>
      <c r="ACV37"/>
      <c r="ACW37"/>
      <c r="ACX37"/>
      <c r="ACY37"/>
      <c r="ACZ37"/>
      <c r="ADA37"/>
      <c r="ADB37"/>
      <c r="ADC37"/>
      <c r="ADD37"/>
      <c r="ADE37"/>
      <c r="ADF37"/>
      <c r="ADG37"/>
      <c r="ADH37"/>
      <c r="ADI37"/>
      <c r="ADJ37"/>
      <c r="ADK37"/>
      <c r="ADL37"/>
      <c r="ADM37"/>
      <c r="ADN37"/>
      <c r="ADO37"/>
      <c r="ADP37"/>
      <c r="ADQ37"/>
      <c r="ADR37"/>
      <c r="ADS37"/>
      <c r="ADT37"/>
      <c r="ADU37"/>
      <c r="ADV37"/>
      <c r="ADW37"/>
      <c r="ADX37"/>
      <c r="ADY37"/>
      <c r="ADZ37"/>
      <c r="AEA37"/>
      <c r="AEB37"/>
      <c r="AEC37"/>
      <c r="AED37"/>
      <c r="AEE37"/>
      <c r="AEF37"/>
      <c r="AEG37"/>
      <c r="AEH37"/>
      <c r="AEI37"/>
      <c r="AEJ37"/>
      <c r="AEK37"/>
      <c r="AEL37"/>
      <c r="AEM37"/>
      <c r="AEN37"/>
      <c r="AEO37"/>
      <c r="AEP37"/>
      <c r="AEQ37"/>
      <c r="AER37"/>
      <c r="AES37"/>
      <c r="AET37"/>
      <c r="AEU37"/>
      <c r="AEV37"/>
      <c r="AEW37"/>
      <c r="AEX37"/>
      <c r="AEY37"/>
      <c r="AEZ37"/>
      <c r="AFA37"/>
      <c r="AFB37"/>
      <c r="AFC37"/>
      <c r="AFD37"/>
      <c r="AFE37"/>
      <c r="AFF37"/>
      <c r="AFG37"/>
      <c r="AFH37"/>
      <c r="AFI37"/>
      <c r="AFJ37"/>
      <c r="AFK37"/>
      <c r="AFL37"/>
      <c r="AFM37"/>
      <c r="AFN37"/>
      <c r="AFO37"/>
      <c r="AFP37"/>
      <c r="AFQ37"/>
      <c r="AFR37"/>
      <c r="AFS37"/>
      <c r="AFT37"/>
      <c r="AFU37"/>
      <c r="AFV37"/>
      <c r="AFW37"/>
      <c r="AFX37"/>
      <c r="AFY37"/>
      <c r="AFZ37"/>
      <c r="AGA37"/>
      <c r="AGB37"/>
      <c r="AGC37"/>
      <c r="AGD37"/>
      <c r="AGE37"/>
      <c r="AGF37"/>
      <c r="AGG37"/>
      <c r="AGH37"/>
      <c r="AGI37"/>
      <c r="AGJ37"/>
      <c r="AGK37"/>
      <c r="AGL37"/>
      <c r="AGM37"/>
      <c r="AGN37"/>
      <c r="AGO37"/>
      <c r="AGP37"/>
      <c r="AGQ37"/>
      <c r="AGR37"/>
      <c r="AGS37"/>
      <c r="AGT37"/>
      <c r="AGU37"/>
      <c r="AGV37"/>
      <c r="AGW37"/>
      <c r="AGX37"/>
      <c r="AGY37"/>
      <c r="AGZ37"/>
      <c r="AHA37"/>
      <c r="AHB37"/>
      <c r="AHC37"/>
      <c r="AHD37"/>
      <c r="AHE37"/>
      <c r="AHF37"/>
      <c r="AHG37"/>
      <c r="AHH37"/>
      <c r="AHI37"/>
      <c r="AHJ37"/>
      <c r="AHK37"/>
      <c r="AHL37"/>
      <c r="AHM37"/>
      <c r="AHN37"/>
      <c r="AHO37"/>
      <c r="AHP37"/>
      <c r="AHQ37"/>
      <c r="AHR37"/>
      <c r="AHS37"/>
      <c r="AHT37"/>
      <c r="AHU37"/>
      <c r="AHV37"/>
      <c r="AHW37"/>
      <c r="AHX37"/>
      <c r="AHY37"/>
      <c r="AHZ37"/>
      <c r="AIA37"/>
      <c r="AIB37"/>
      <c r="AIC37"/>
      <c r="AID37"/>
      <c r="AIE37"/>
      <c r="AIF37"/>
      <c r="AIG37"/>
      <c r="AIH37"/>
      <c r="AII37"/>
      <c r="AIJ37"/>
      <c r="AIK37"/>
      <c r="AIL37"/>
      <c r="AIM37"/>
      <c r="AIN37"/>
      <c r="AIO37"/>
      <c r="AIP37"/>
      <c r="AIQ37"/>
      <c r="AIR37"/>
      <c r="AIS37"/>
      <c r="AIT37"/>
      <c r="AIU37"/>
      <c r="AIV37"/>
      <c r="AIW37"/>
      <c r="AIX37"/>
      <c r="AIY37"/>
      <c r="AIZ37"/>
      <c r="AJA37"/>
      <c r="AJB37"/>
      <c r="AJC37"/>
      <c r="AJD37"/>
      <c r="AJE37"/>
      <c r="AJF37"/>
      <c r="AJG37"/>
      <c r="AJH37"/>
      <c r="AJI37"/>
      <c r="AJJ37"/>
      <c r="AJK37"/>
      <c r="AJL37"/>
      <c r="AJM37"/>
      <c r="AJN37"/>
      <c r="AJO37"/>
      <c r="AJP37"/>
      <c r="AJQ37"/>
      <c r="AJR37"/>
      <c r="AJS37"/>
      <c r="AJT37"/>
      <c r="AJU37"/>
      <c r="AJV37"/>
      <c r="AJW37"/>
      <c r="AJX37"/>
      <c r="AJY37"/>
      <c r="AJZ37"/>
      <c r="AKA37"/>
      <c r="AKB37"/>
      <c r="AKC37"/>
      <c r="AKD37"/>
      <c r="AKE37"/>
      <c r="AKF37"/>
      <c r="AKG37"/>
      <c r="AKH37"/>
      <c r="AKI37"/>
      <c r="AKJ37"/>
      <c r="AKK37"/>
      <c r="AKL37"/>
      <c r="AKM37"/>
      <c r="AKN37"/>
      <c r="AKO37"/>
      <c r="AKP37"/>
      <c r="AKQ37"/>
      <c r="AKR37"/>
      <c r="AKS37"/>
      <c r="AKT37"/>
      <c r="AKU37"/>
      <c r="AKV37"/>
      <c r="AKW37"/>
      <c r="AKX37"/>
      <c r="AKY37"/>
      <c r="AKZ37"/>
      <c r="ALA37"/>
      <c r="ALB37"/>
      <c r="ALC37"/>
      <c r="ALD37"/>
      <c r="ALE37"/>
      <c r="ALF37"/>
      <c r="ALG37"/>
      <c r="ALH37"/>
      <c r="ALI37"/>
      <c r="ALJ37"/>
      <c r="ALK37"/>
      <c r="ALL37"/>
      <c r="ALM37"/>
      <c r="ALN37"/>
      <c r="ALO37"/>
      <c r="ALP37"/>
      <c r="ALQ37"/>
      <c r="ALR37"/>
      <c r="ALS37"/>
      <c r="ALT37"/>
      <c r="ALU37"/>
      <c r="ALV37"/>
      <c r="ALW37"/>
      <c r="ALX37"/>
      <c r="ALY37"/>
      <c r="ALZ37"/>
      <c r="AMA37"/>
      <c r="AMB37"/>
      <c r="AMC37"/>
      <c r="AMD37"/>
      <c r="AME37"/>
      <c r="AMF37"/>
      <c r="AMG37"/>
      <c r="AMH37"/>
      <c r="AMI37"/>
      <c r="AMJ37"/>
      <c r="AMK37"/>
      <c r="AML37"/>
      <c r="AMM37"/>
      <c r="AMN37"/>
      <c r="AMO37"/>
      <c r="AMP37"/>
      <c r="AMQ37"/>
      <c r="AMR37"/>
      <c r="AMS37"/>
      <c r="AMT37"/>
      <c r="AMU37"/>
      <c r="AMV37"/>
      <c r="AMW37"/>
      <c r="AMX37"/>
      <c r="AMY37"/>
      <c r="AMZ37"/>
      <c r="ANA37"/>
      <c r="ANB37"/>
      <c r="ANC37"/>
      <c r="AND37"/>
      <c r="ANE37"/>
      <c r="ANF37"/>
      <c r="ANG37"/>
      <c r="ANH37"/>
      <c r="ANI37"/>
      <c r="ANJ37"/>
      <c r="ANK37"/>
      <c r="ANL37"/>
      <c r="ANM37"/>
      <c r="ANN37"/>
      <c r="ANO37"/>
      <c r="ANP37"/>
      <c r="ANQ37"/>
      <c r="ANR37"/>
      <c r="ANS37"/>
      <c r="ANT37"/>
      <c r="ANU37"/>
      <c r="ANV37"/>
      <c r="ANW37"/>
      <c r="ANX37"/>
      <c r="ANY37"/>
      <c r="ANZ37"/>
      <c r="AOA37"/>
      <c r="AOB37"/>
      <c r="AOC37"/>
      <c r="AOD37"/>
      <c r="AOE37"/>
      <c r="AOF37"/>
      <c r="AOG37"/>
      <c r="AOH37"/>
      <c r="AOI37"/>
      <c r="AOJ37"/>
      <c r="AOK37"/>
      <c r="AOL37"/>
      <c r="AOM37"/>
      <c r="AON37"/>
      <c r="AOO37"/>
      <c r="AOP37"/>
      <c r="AOQ37"/>
      <c r="AOR37"/>
      <c r="AOS37"/>
      <c r="AOT37"/>
      <c r="AOU37"/>
      <c r="AOV37"/>
      <c r="AOW37"/>
      <c r="AOX37"/>
      <c r="AOY37"/>
      <c r="AOZ37"/>
      <c r="APA37"/>
      <c r="APB37"/>
      <c r="APC37"/>
      <c r="APD37"/>
      <c r="APE37"/>
      <c r="APF37"/>
      <c r="APG37"/>
      <c r="APH37"/>
      <c r="API37"/>
      <c r="APJ37"/>
      <c r="APK37"/>
      <c r="APL37"/>
      <c r="APM37"/>
      <c r="APN37"/>
      <c r="APO37"/>
      <c r="APP37"/>
      <c r="APQ37"/>
      <c r="APR37"/>
      <c r="APS37"/>
      <c r="APT37"/>
      <c r="APU37"/>
      <c r="APV37"/>
      <c r="APW37"/>
      <c r="APX37"/>
      <c r="APY37"/>
      <c r="APZ37"/>
      <c r="AQA37"/>
      <c r="AQB37"/>
      <c r="AQC37"/>
      <c r="AQD37"/>
      <c r="AQE37"/>
      <c r="AQF37"/>
      <c r="AQG37"/>
      <c r="AQH37"/>
      <c r="AQI37"/>
      <c r="AQJ37"/>
      <c r="AQK37"/>
      <c r="AQL37"/>
      <c r="AQM37"/>
      <c r="AQN37"/>
      <c r="AQO37"/>
      <c r="AQP37"/>
      <c r="AQQ37"/>
      <c r="AQR37"/>
      <c r="AQS37"/>
      <c r="AQT37"/>
      <c r="AQU37"/>
      <c r="AQV37"/>
      <c r="AQW37"/>
      <c r="AQX37"/>
      <c r="AQY37"/>
      <c r="AQZ37"/>
      <c r="ARA37"/>
      <c r="ARB37"/>
      <c r="ARC37"/>
      <c r="ARD37"/>
      <c r="ARE37"/>
      <c r="ARF37"/>
      <c r="ARG37"/>
      <c r="ARH37"/>
      <c r="ARI37"/>
      <c r="ARJ37"/>
      <c r="ARK37"/>
      <c r="ARL37"/>
      <c r="ARM37"/>
      <c r="ARN37"/>
      <c r="ARO37"/>
      <c r="ARP37"/>
      <c r="ARQ37"/>
      <c r="ARR37"/>
      <c r="ARS37"/>
      <c r="ART37"/>
      <c r="ARU37"/>
      <c r="ARV37"/>
      <c r="ARW37"/>
      <c r="ARX37"/>
      <c r="ARY37"/>
      <c r="ARZ37"/>
      <c r="ASA37"/>
      <c r="ASB37"/>
      <c r="ASC37"/>
      <c r="ASD37"/>
      <c r="ASE37"/>
      <c r="ASF37"/>
      <c r="ASG37"/>
      <c r="ASH37"/>
      <c r="ASI37"/>
      <c r="ASJ37"/>
      <c r="ASK37"/>
      <c r="ASL37"/>
      <c r="ASM37"/>
      <c r="ASN37"/>
      <c r="ASO37"/>
      <c r="ASP37"/>
      <c r="ASQ37"/>
      <c r="ASR37"/>
      <c r="ASS37"/>
      <c r="AST37"/>
      <c r="ASU37"/>
      <c r="ASV37"/>
      <c r="ASW37"/>
      <c r="ASX37"/>
      <c r="ASY37"/>
      <c r="ASZ37"/>
      <c r="ATA37"/>
      <c r="ATB37"/>
      <c r="ATC37"/>
      <c r="ATD37"/>
      <c r="ATE37"/>
      <c r="ATF37"/>
      <c r="ATG37"/>
      <c r="ATH37"/>
      <c r="ATI37"/>
      <c r="ATJ37"/>
      <c r="ATK37"/>
      <c r="ATL37"/>
      <c r="ATM37"/>
      <c r="ATN37"/>
      <c r="ATO37"/>
      <c r="ATP37"/>
      <c r="ATQ37"/>
      <c r="ATR37"/>
      <c r="ATS37"/>
      <c r="ATT37"/>
      <c r="ATU37"/>
      <c r="ATV37"/>
      <c r="ATW37"/>
      <c r="ATX37"/>
      <c r="ATY37"/>
      <c r="ATZ37"/>
      <c r="AUA37"/>
      <c r="AUB37"/>
      <c r="AUC37"/>
      <c r="AUD37"/>
      <c r="AUE37"/>
      <c r="AUF37"/>
      <c r="AUG37"/>
      <c r="AUH37"/>
      <c r="AUI37"/>
      <c r="AUJ37"/>
      <c r="AUK37"/>
      <c r="AUL37"/>
      <c r="AUM37"/>
      <c r="AUN37"/>
      <c r="AUO37"/>
      <c r="AUP37"/>
      <c r="AUQ37"/>
      <c r="AUR37"/>
      <c r="AUS37"/>
      <c r="AUT37"/>
      <c r="AUU37"/>
      <c r="AUV37"/>
      <c r="AUW37"/>
      <c r="AUX37"/>
      <c r="AUY37"/>
      <c r="AUZ37"/>
      <c r="AVA37"/>
      <c r="AVB37"/>
      <c r="AVC37"/>
      <c r="AVD37"/>
      <c r="AVE37"/>
      <c r="AVF37"/>
      <c r="AVG37"/>
      <c r="AVH37"/>
      <c r="AVI37"/>
      <c r="AVJ37"/>
      <c r="AVK37"/>
      <c r="AVL37"/>
      <c r="AVM37"/>
      <c r="AVN37"/>
      <c r="AVO37"/>
      <c r="AVP37"/>
      <c r="AVQ37"/>
      <c r="AVR37"/>
      <c r="AVS37"/>
      <c r="AVT37"/>
      <c r="AVU37"/>
      <c r="AVV37"/>
      <c r="AVW37"/>
      <c r="AVX37"/>
      <c r="AVY37"/>
      <c r="AVZ37"/>
      <c r="AWA37"/>
      <c r="AWB37"/>
      <c r="AWC37"/>
      <c r="AWD37"/>
      <c r="AWE37"/>
      <c r="AWF37"/>
      <c r="AWG37"/>
      <c r="AWH37"/>
      <c r="AWI37"/>
      <c r="AWJ37"/>
      <c r="AWK37"/>
      <c r="AWL37"/>
      <c r="AWM37"/>
      <c r="AWN37"/>
      <c r="AWO37"/>
      <c r="AWP37"/>
      <c r="AWQ37"/>
      <c r="AWR37"/>
      <c r="AWS37"/>
      <c r="AWT37"/>
      <c r="AWU37"/>
      <c r="AWV37"/>
      <c r="AWW37"/>
      <c r="AWX37"/>
      <c r="AWY37"/>
      <c r="AWZ37"/>
      <c r="AXA37"/>
      <c r="AXB37"/>
      <c r="AXC37"/>
      <c r="AXD37"/>
      <c r="AXE37"/>
      <c r="AXF37"/>
      <c r="AXG37"/>
      <c r="AXH37"/>
      <c r="AXI37"/>
      <c r="AXJ37"/>
      <c r="AXK37"/>
      <c r="AXL37"/>
      <c r="AXM37"/>
      <c r="AXN37"/>
      <c r="AXO37"/>
      <c r="AXP37"/>
      <c r="AXQ37"/>
      <c r="AXR37"/>
      <c r="AXS37"/>
      <c r="AXT37"/>
      <c r="AXU37"/>
      <c r="AXV37"/>
      <c r="AXW37"/>
      <c r="AXX37"/>
      <c r="AXY37"/>
      <c r="AXZ37"/>
      <c r="AYA37"/>
      <c r="AYB37"/>
      <c r="AYC37"/>
      <c r="AYD37"/>
      <c r="AYE37"/>
      <c r="AYF37"/>
      <c r="AYG37"/>
      <c r="AYH37"/>
      <c r="AYI37"/>
      <c r="AYJ37"/>
      <c r="AYK37"/>
      <c r="AYL37"/>
      <c r="AYM37"/>
      <c r="AYN37"/>
      <c r="AYO37"/>
      <c r="AYP37"/>
      <c r="AYQ37"/>
      <c r="AYR37"/>
      <c r="AYS37"/>
      <c r="AYT37"/>
      <c r="AYU37"/>
      <c r="AYV37"/>
      <c r="AYW37"/>
      <c r="AYX37"/>
      <c r="AYY37"/>
      <c r="AYZ37"/>
      <c r="AZA37"/>
      <c r="AZB37"/>
      <c r="AZC37"/>
      <c r="AZD37"/>
      <c r="AZE37"/>
      <c r="AZF37"/>
      <c r="AZG37"/>
      <c r="AZH37"/>
      <c r="AZI37"/>
      <c r="AZJ37"/>
      <c r="AZK37"/>
      <c r="AZL37"/>
      <c r="AZM37"/>
      <c r="AZN37"/>
      <c r="AZO37"/>
      <c r="AZP37"/>
      <c r="AZQ37"/>
      <c r="AZR37"/>
      <c r="AZS37"/>
      <c r="AZT37"/>
      <c r="AZU37"/>
      <c r="AZV37"/>
      <c r="AZW37"/>
      <c r="AZX37"/>
      <c r="AZY37"/>
      <c r="AZZ37"/>
      <c r="BAA37"/>
      <c r="BAB37"/>
      <c r="BAC37"/>
      <c r="BAD37"/>
      <c r="BAE37"/>
      <c r="BAF37"/>
      <c r="BAG37"/>
      <c r="BAH37"/>
      <c r="BAI37"/>
      <c r="BAJ37"/>
      <c r="BAK37"/>
      <c r="BAL37"/>
      <c r="BAM37"/>
      <c r="BAN37"/>
      <c r="BAO37"/>
      <c r="BAP37"/>
      <c r="BAQ37"/>
      <c r="BAR37"/>
      <c r="BAS37"/>
      <c r="BAT37"/>
      <c r="BAU37"/>
      <c r="BAV37"/>
      <c r="BAW37"/>
      <c r="BAX37"/>
      <c r="BAY37"/>
      <c r="BAZ37"/>
      <c r="BBA37"/>
      <c r="BBB37"/>
      <c r="BBC37"/>
      <c r="BBD37"/>
      <c r="BBE37"/>
      <c r="BBF37"/>
      <c r="BBG37"/>
      <c r="BBH37"/>
      <c r="BBI37"/>
      <c r="BBJ37"/>
      <c r="BBK37"/>
      <c r="BBL37"/>
      <c r="BBM37"/>
      <c r="BBN37"/>
      <c r="BBO37"/>
      <c r="BBP37"/>
      <c r="BBQ37"/>
      <c r="BBR37"/>
      <c r="BBS37"/>
      <c r="BBT37"/>
      <c r="BBU37"/>
      <c r="BBV37"/>
      <c r="BBW37"/>
      <c r="BBX37"/>
      <c r="BBY37"/>
      <c r="BBZ37"/>
      <c r="BCA37"/>
      <c r="BCB37"/>
      <c r="BCC37"/>
      <c r="BCD37"/>
      <c r="BCE37"/>
      <c r="BCF37"/>
      <c r="BCG37"/>
      <c r="BCH37"/>
      <c r="BCI37"/>
      <c r="BCJ37"/>
      <c r="BCK37"/>
      <c r="BCL37"/>
      <c r="BCM37"/>
      <c r="BCN37"/>
      <c r="BCO37"/>
      <c r="BCP37"/>
      <c r="BCQ37"/>
      <c r="BCR37"/>
      <c r="BCS37"/>
      <c r="BCT37"/>
      <c r="BCU37"/>
      <c r="BCV37"/>
      <c r="BCW37"/>
      <c r="BCX37"/>
      <c r="BCY37"/>
      <c r="BCZ37"/>
      <c r="BDA37"/>
      <c r="BDB37"/>
      <c r="BDC37"/>
      <c r="BDD37"/>
      <c r="BDE37"/>
      <c r="BDF37"/>
      <c r="BDG37"/>
      <c r="BDH37"/>
      <c r="BDI37"/>
      <c r="BDJ37"/>
      <c r="BDK37"/>
      <c r="BDL37"/>
      <c r="BDM37"/>
      <c r="BDN37"/>
      <c r="BDO37"/>
      <c r="BDP37"/>
      <c r="BDQ37"/>
      <c r="BDR37"/>
      <c r="BDS37"/>
      <c r="BDT37"/>
      <c r="BDU37"/>
      <c r="BDV37"/>
      <c r="BDW37"/>
      <c r="BDX37"/>
      <c r="BDY37"/>
      <c r="BDZ37"/>
      <c r="BEA37"/>
      <c r="BEB37"/>
      <c r="BEC37"/>
      <c r="BED37"/>
      <c r="BEE37"/>
      <c r="BEF37"/>
      <c r="BEG37"/>
      <c r="BEH37"/>
      <c r="BEI37"/>
      <c r="BEJ37"/>
      <c r="BEK37"/>
      <c r="BEL37"/>
      <c r="BEM37"/>
      <c r="BEN37"/>
      <c r="BEO37"/>
      <c r="BEP37"/>
      <c r="BEQ37"/>
      <c r="BER37"/>
      <c r="BES37"/>
      <c r="BET37"/>
      <c r="BEU37"/>
      <c r="BEV37"/>
      <c r="BEW37"/>
      <c r="BEX37"/>
      <c r="BEY37"/>
      <c r="BEZ37"/>
      <c r="BFA37"/>
      <c r="BFB37"/>
      <c r="BFC37"/>
      <c r="BFD37"/>
      <c r="BFE37"/>
      <c r="BFF37"/>
      <c r="BFG37"/>
      <c r="BFH37"/>
      <c r="BFI37"/>
      <c r="BFJ37"/>
      <c r="BFK37"/>
      <c r="BFL37"/>
      <c r="BFM37"/>
      <c r="BFN37"/>
      <c r="BFO37"/>
      <c r="BFP37"/>
      <c r="BFQ37"/>
      <c r="BFR37"/>
      <c r="BFS37"/>
      <c r="BFT37"/>
      <c r="BFU37"/>
      <c r="BFV37"/>
      <c r="BFW37"/>
      <c r="BFX37"/>
      <c r="BFY37"/>
      <c r="BFZ37"/>
      <c r="BGA37"/>
      <c r="BGB37"/>
      <c r="BGC37"/>
      <c r="BGD37"/>
      <c r="BGE37"/>
      <c r="BGF37"/>
      <c r="BGG37"/>
      <c r="BGH37"/>
      <c r="BGI37"/>
      <c r="BGJ37"/>
      <c r="BGK37"/>
      <c r="BGL37"/>
      <c r="BGM37"/>
      <c r="BGN37"/>
      <c r="BGO37"/>
      <c r="BGP37"/>
      <c r="BGQ37"/>
      <c r="BGR37"/>
      <c r="BGS37"/>
      <c r="BGT37"/>
      <c r="BGU37"/>
      <c r="BGV37"/>
      <c r="BGW37"/>
      <c r="BGX37"/>
      <c r="BGY37"/>
      <c r="BGZ37"/>
      <c r="BHA37"/>
      <c r="BHB37"/>
      <c r="BHC37"/>
      <c r="BHD37"/>
      <c r="BHE37"/>
      <c r="BHF37"/>
      <c r="BHG37"/>
      <c r="BHH37"/>
      <c r="BHI37"/>
      <c r="BHJ37"/>
      <c r="BHK37"/>
      <c r="BHL37"/>
      <c r="BHM37"/>
      <c r="BHN37"/>
      <c r="BHO37"/>
      <c r="BHP37"/>
      <c r="BHQ37"/>
      <c r="BHR37"/>
      <c r="BHS37"/>
      <c r="BHT37"/>
      <c r="BHU37"/>
      <c r="BHV37"/>
      <c r="BHW37"/>
      <c r="BHX37"/>
      <c r="BHY37"/>
      <c r="BHZ37"/>
      <c r="BIA37"/>
      <c r="BIB37"/>
      <c r="BIC37"/>
      <c r="BID37"/>
      <c r="BIE37"/>
      <c r="BIF37"/>
      <c r="BIG37"/>
      <c r="BIH37"/>
      <c r="BII37"/>
      <c r="BIJ37"/>
      <c r="BIK37"/>
      <c r="BIL37"/>
      <c r="BIM37"/>
      <c r="BIN37"/>
      <c r="BIO37"/>
      <c r="BIP37"/>
      <c r="BIQ37"/>
      <c r="BIR37"/>
      <c r="BIS37"/>
      <c r="BIT37"/>
      <c r="BIU37"/>
      <c r="BIV37"/>
      <c r="BIW37"/>
      <c r="BIX37"/>
      <c r="BIY37"/>
      <c r="BIZ37"/>
      <c r="BJA37"/>
      <c r="BJB37"/>
      <c r="BJC37"/>
      <c r="BJD37"/>
      <c r="BJE37"/>
      <c r="BJF37"/>
      <c r="BJG37"/>
      <c r="BJH37"/>
      <c r="BJI37"/>
      <c r="BJJ37"/>
      <c r="BJK37"/>
      <c r="BJL37"/>
      <c r="BJM37"/>
      <c r="BJN37"/>
      <c r="BJO37"/>
      <c r="BJP37"/>
      <c r="BJQ37"/>
      <c r="BJR37"/>
      <c r="BJS37"/>
      <c r="BJT37"/>
      <c r="BJU37"/>
      <c r="BJV37"/>
      <c r="BJW37"/>
      <c r="BJX37"/>
      <c r="BJY37"/>
      <c r="BJZ37"/>
      <c r="BKA37"/>
      <c r="BKB37"/>
      <c r="BKC37"/>
      <c r="BKD37"/>
      <c r="BKE37"/>
      <c r="BKF37"/>
      <c r="BKG37"/>
      <c r="BKH37"/>
      <c r="BKI37"/>
      <c r="BKJ37"/>
      <c r="BKK37"/>
      <c r="BKL37"/>
      <c r="BKM37"/>
      <c r="BKN37"/>
      <c r="BKO37"/>
      <c r="BKP37"/>
      <c r="BKQ37"/>
      <c r="BKR37"/>
      <c r="BKS37"/>
      <c r="BKT37"/>
      <c r="BKU37"/>
      <c r="BKV37"/>
      <c r="BKW37"/>
      <c r="BKX37"/>
      <c r="BKY37"/>
      <c r="BKZ37"/>
      <c r="BLA37"/>
      <c r="BLB37"/>
      <c r="BLC37"/>
      <c r="BLD37"/>
      <c r="BLE37"/>
      <c r="BLF37"/>
      <c r="BLG37"/>
      <c r="BLH37"/>
      <c r="BLI37"/>
      <c r="BLJ37"/>
      <c r="BLK37"/>
      <c r="BLL37"/>
      <c r="BLM37"/>
      <c r="BLN37"/>
      <c r="BLO37"/>
      <c r="BLP37"/>
      <c r="BLQ37"/>
      <c r="BLR37"/>
      <c r="BLS37"/>
      <c r="BLT37"/>
      <c r="BLU37"/>
      <c r="BLV37"/>
      <c r="BLW37"/>
      <c r="BLX37"/>
      <c r="BLY37"/>
      <c r="BLZ37"/>
      <c r="BMA37"/>
      <c r="BMB37"/>
      <c r="BMC37"/>
      <c r="BMD37"/>
      <c r="BME37"/>
      <c r="BMF37"/>
      <c r="BMG37"/>
      <c r="BMH37"/>
      <c r="BMI37"/>
      <c r="BMJ37"/>
      <c r="BMK37"/>
      <c r="BML37"/>
      <c r="BMM37"/>
      <c r="BMN37"/>
      <c r="BMO37"/>
      <c r="BMP37"/>
      <c r="BMQ37"/>
      <c r="BMR37"/>
      <c r="BMS37"/>
      <c r="BMT37"/>
      <c r="BMU37"/>
      <c r="BMV37"/>
      <c r="BMW37"/>
      <c r="BMX37"/>
      <c r="BMY37"/>
      <c r="BMZ37"/>
      <c r="BNA37"/>
      <c r="BNB37"/>
      <c r="BNC37"/>
      <c r="BND37"/>
      <c r="BNE37"/>
      <c r="BNF37"/>
      <c r="BNG37"/>
      <c r="BNH37"/>
      <c r="BNI37"/>
      <c r="BNJ37"/>
      <c r="BNK37"/>
      <c r="BNL37"/>
      <c r="BNM37"/>
      <c r="BNN37"/>
      <c r="BNO37"/>
      <c r="BNP37"/>
      <c r="BNQ37"/>
      <c r="BNR37"/>
      <c r="BNS37"/>
      <c r="BNT37"/>
      <c r="BNU37"/>
      <c r="BNV37"/>
      <c r="BNW37"/>
      <c r="BNX37"/>
      <c r="BNY37"/>
      <c r="BNZ37"/>
      <c r="BOA37"/>
      <c r="BOB37"/>
      <c r="BOC37"/>
      <c r="BOD37"/>
      <c r="BOE37"/>
      <c r="BOF37"/>
      <c r="BOG37"/>
      <c r="BOH37"/>
      <c r="BOI37"/>
      <c r="BOJ37"/>
      <c r="BOK37"/>
      <c r="BOL37"/>
      <c r="BOM37"/>
      <c r="BON37"/>
      <c r="BOO37"/>
      <c r="BOP37"/>
      <c r="BOQ37"/>
      <c r="BOR37"/>
      <c r="BOS37"/>
      <c r="BOT37"/>
      <c r="BOU37"/>
      <c r="BOV37"/>
      <c r="BOW37"/>
      <c r="BOX37"/>
      <c r="BOY37"/>
      <c r="BOZ37"/>
      <c r="BPA37"/>
      <c r="BPB37"/>
      <c r="BPC37"/>
      <c r="BPD37"/>
      <c r="BPE37"/>
      <c r="BPF37"/>
      <c r="BPG37"/>
      <c r="BPH37"/>
      <c r="BPI37"/>
      <c r="BPJ37"/>
      <c r="BPK37"/>
      <c r="BPL37"/>
      <c r="BPM37"/>
      <c r="BPN37"/>
      <c r="BPO37"/>
      <c r="BPP37"/>
      <c r="BPQ37"/>
      <c r="BPR37"/>
      <c r="BPS37"/>
      <c r="BPT37"/>
      <c r="BPU37"/>
      <c r="BPV37"/>
      <c r="BPW37"/>
      <c r="BPX37"/>
      <c r="BPY37"/>
      <c r="BPZ37"/>
      <c r="BQA37"/>
      <c r="BQB37"/>
      <c r="BQC37"/>
      <c r="BQD37"/>
      <c r="BQE37"/>
      <c r="BQF37"/>
      <c r="BQG37"/>
      <c r="BQH37"/>
      <c r="BQI37"/>
      <c r="BQJ37"/>
      <c r="BQK37"/>
      <c r="BQL37"/>
      <c r="BQM37"/>
      <c r="BQN37"/>
      <c r="BQO37"/>
      <c r="BQP37"/>
      <c r="BQQ37"/>
      <c r="BQR37"/>
      <c r="BQS37"/>
      <c r="BQT37"/>
      <c r="BQU37"/>
      <c r="BQV37"/>
      <c r="BQW37"/>
      <c r="BQX37"/>
      <c r="BQY37"/>
      <c r="BQZ37"/>
      <c r="BRA37"/>
      <c r="BRB37"/>
      <c r="BRC37"/>
      <c r="BRD37"/>
      <c r="BRE37"/>
      <c r="BRF37"/>
      <c r="BRG37"/>
      <c r="BRH37"/>
      <c r="BRI37"/>
      <c r="BRJ37"/>
      <c r="BRK37"/>
      <c r="BRL37"/>
      <c r="BRM37"/>
      <c r="BRN37"/>
      <c r="BRO37"/>
      <c r="BRP37"/>
      <c r="BRQ37"/>
      <c r="BRR37"/>
      <c r="BRS37"/>
      <c r="BRT37"/>
      <c r="BRU37"/>
      <c r="BRV37"/>
      <c r="BRW37"/>
      <c r="BRX37"/>
      <c r="BRY37"/>
      <c r="BRZ37"/>
      <c r="BSA37"/>
      <c r="BSB37"/>
      <c r="BSC37"/>
      <c r="BSD37"/>
      <c r="BSE37"/>
      <c r="BSF37"/>
      <c r="BSG37"/>
      <c r="BSH37"/>
      <c r="BSI37"/>
      <c r="BSJ37"/>
      <c r="BSK37"/>
      <c r="BSL37"/>
      <c r="BSM37"/>
      <c r="BSN37"/>
      <c r="BSO37"/>
      <c r="BSP37"/>
      <c r="BSQ37"/>
      <c r="BSR37"/>
      <c r="BSS37"/>
      <c r="BST37"/>
      <c r="BSU37"/>
      <c r="BSV37"/>
      <c r="BSW37"/>
      <c r="BSX37"/>
      <c r="BSY37"/>
      <c r="BSZ37"/>
      <c r="BTA37"/>
      <c r="BTB37"/>
      <c r="BTC37"/>
      <c r="BTD37"/>
      <c r="BTE37"/>
      <c r="BTF37"/>
      <c r="BTG37"/>
      <c r="BTH37"/>
      <c r="BTI37"/>
      <c r="BTJ37"/>
      <c r="BTK37"/>
      <c r="BTL37"/>
      <c r="BTM37"/>
      <c r="BTN37"/>
      <c r="BTO37"/>
      <c r="BTP37"/>
      <c r="BTQ37"/>
      <c r="BTR37"/>
      <c r="BTS37"/>
      <c r="BTT37"/>
      <c r="BTU37"/>
      <c r="BTV37"/>
      <c r="BTW37"/>
      <c r="BTX37"/>
      <c r="BTY37"/>
      <c r="BTZ37"/>
      <c r="BUA37"/>
      <c r="BUB37"/>
      <c r="BUC37"/>
      <c r="BUD37"/>
      <c r="BUE37"/>
      <c r="BUF37"/>
      <c r="BUG37"/>
      <c r="BUH37"/>
      <c r="BUI37"/>
      <c r="BUJ37"/>
      <c r="BUK37"/>
      <c r="BUL37"/>
      <c r="BUM37"/>
      <c r="BUN37"/>
      <c r="BUO37"/>
      <c r="BUP37"/>
      <c r="BUQ37"/>
      <c r="BUR37"/>
      <c r="BUS37"/>
      <c r="BUT37"/>
      <c r="BUU37"/>
      <c r="BUV37"/>
      <c r="BUW37"/>
      <c r="BUX37"/>
      <c r="BUY37"/>
      <c r="BUZ37"/>
      <c r="BVA37"/>
      <c r="BVB37"/>
      <c r="BVC37"/>
      <c r="BVD37"/>
      <c r="BVE37"/>
      <c r="BVF37"/>
      <c r="BVG37"/>
      <c r="BVH37"/>
      <c r="BVI37"/>
      <c r="BVJ37"/>
      <c r="BVK37"/>
      <c r="BVL37"/>
      <c r="BVM37"/>
      <c r="BVN37"/>
      <c r="BVO37"/>
      <c r="BVP37"/>
      <c r="BVQ37"/>
      <c r="BVR37"/>
      <c r="BVS37"/>
      <c r="BVT37"/>
      <c r="BVU37"/>
      <c r="BVV37"/>
      <c r="BVW37"/>
      <c r="BVX37"/>
      <c r="BVY37"/>
      <c r="BVZ37"/>
      <c r="BWA37"/>
      <c r="BWB37"/>
      <c r="BWC37"/>
      <c r="BWD37"/>
      <c r="BWE37"/>
      <c r="BWF37"/>
      <c r="BWG37"/>
      <c r="BWH37"/>
      <c r="BWI37"/>
      <c r="BWJ37"/>
      <c r="BWK37"/>
      <c r="BWL37"/>
      <c r="BWM37"/>
      <c r="BWN37"/>
      <c r="BWO37"/>
      <c r="BWP37"/>
      <c r="BWQ37"/>
      <c r="BWR37"/>
      <c r="BWS37"/>
      <c r="BWT37"/>
      <c r="BWU37"/>
      <c r="BWV37"/>
      <c r="BWW37"/>
      <c r="BWX37"/>
      <c r="BWY37"/>
      <c r="BWZ37"/>
      <c r="BXA37"/>
      <c r="BXB37"/>
      <c r="BXC37"/>
      <c r="BXD37"/>
      <c r="BXE37"/>
      <c r="BXF37"/>
      <c r="BXG37"/>
      <c r="BXH37"/>
      <c r="BXI37"/>
      <c r="BXJ37"/>
      <c r="BXK37"/>
      <c r="BXL37"/>
      <c r="BXM37"/>
      <c r="BXN37"/>
      <c r="BXO37"/>
      <c r="BXP37"/>
      <c r="BXQ37"/>
      <c r="BXR37"/>
      <c r="BXS37"/>
      <c r="BXT37"/>
      <c r="BXU37"/>
      <c r="BXV37"/>
      <c r="BXW37"/>
      <c r="BXX37"/>
      <c r="BXY37"/>
      <c r="BXZ37"/>
      <c r="BYA37"/>
      <c r="BYB37"/>
      <c r="BYC37"/>
      <c r="BYD37"/>
      <c r="BYE37"/>
      <c r="BYF37"/>
      <c r="BYG37"/>
      <c r="BYH37"/>
      <c r="BYI37"/>
      <c r="BYJ37"/>
      <c r="BYK37"/>
      <c r="BYL37"/>
      <c r="BYM37"/>
      <c r="BYN37"/>
      <c r="BYO37"/>
      <c r="BYP37"/>
      <c r="BYQ37"/>
      <c r="BYR37"/>
      <c r="BYS37"/>
      <c r="BYT37"/>
      <c r="BYU37"/>
      <c r="BYV37"/>
      <c r="BYW37"/>
      <c r="BYX37"/>
      <c r="BYY37"/>
      <c r="BYZ37"/>
      <c r="BZA37"/>
      <c r="BZB37"/>
      <c r="BZC37"/>
      <c r="BZD37"/>
      <c r="BZE37"/>
      <c r="BZF37"/>
      <c r="BZG37"/>
      <c r="BZH37"/>
      <c r="BZI37"/>
      <c r="BZJ37"/>
      <c r="BZK37"/>
      <c r="BZL37"/>
      <c r="BZM37"/>
      <c r="BZN37"/>
      <c r="BZO37"/>
      <c r="BZP37"/>
      <c r="BZQ37"/>
      <c r="BZR37"/>
      <c r="BZS37"/>
      <c r="BZT37"/>
      <c r="BZU37"/>
      <c r="BZV37"/>
      <c r="BZW37"/>
      <c r="BZX37"/>
      <c r="BZY37"/>
      <c r="BZZ37"/>
      <c r="CAA37"/>
      <c r="CAB37"/>
      <c r="CAC37"/>
      <c r="CAD37"/>
      <c r="CAE37"/>
      <c r="CAF37"/>
      <c r="CAG37"/>
      <c r="CAH37"/>
      <c r="CAI37"/>
      <c r="CAJ37"/>
      <c r="CAK37"/>
      <c r="CAL37"/>
      <c r="CAM37"/>
      <c r="CAN37"/>
      <c r="CAO37"/>
      <c r="CAP37"/>
      <c r="CAQ37"/>
      <c r="CAR37"/>
      <c r="CAS37"/>
      <c r="CAT37"/>
      <c r="CAU37"/>
      <c r="CAV37"/>
      <c r="CAW37"/>
      <c r="CAX37"/>
      <c r="CAY37"/>
      <c r="CAZ37"/>
      <c r="CBA37"/>
      <c r="CBB37"/>
      <c r="CBC37"/>
      <c r="CBD37"/>
      <c r="CBE37"/>
      <c r="CBF37"/>
      <c r="CBG37"/>
      <c r="CBH37"/>
      <c r="CBI37"/>
      <c r="CBJ37"/>
      <c r="CBK37"/>
      <c r="CBL37"/>
      <c r="CBM37"/>
      <c r="CBN37"/>
      <c r="CBO37"/>
      <c r="CBP37"/>
      <c r="CBQ37"/>
      <c r="CBR37"/>
      <c r="CBS37"/>
      <c r="CBT37"/>
      <c r="CBU37"/>
      <c r="CBV37"/>
      <c r="CBW37"/>
      <c r="CBX37"/>
      <c r="CBY37"/>
      <c r="CBZ37"/>
      <c r="CCA37"/>
      <c r="CCB37"/>
      <c r="CCC37"/>
      <c r="CCD37"/>
      <c r="CCE37"/>
      <c r="CCF37"/>
      <c r="CCG37"/>
      <c r="CCH37"/>
      <c r="CCI37"/>
      <c r="CCJ37"/>
      <c r="CCK37"/>
      <c r="CCL37"/>
      <c r="CCM37"/>
      <c r="CCN37"/>
      <c r="CCO37"/>
      <c r="CCP37"/>
      <c r="CCQ37"/>
      <c r="CCR37"/>
      <c r="CCS37"/>
      <c r="CCT37"/>
      <c r="CCU37"/>
      <c r="CCV37"/>
      <c r="CCW37"/>
      <c r="CCX37"/>
      <c r="CCY37"/>
      <c r="CCZ37"/>
      <c r="CDA37"/>
      <c r="CDB37"/>
      <c r="CDC37"/>
      <c r="CDD37"/>
      <c r="CDE37"/>
      <c r="CDF37"/>
      <c r="CDG37"/>
      <c r="CDH37"/>
      <c r="CDI37"/>
      <c r="CDJ37"/>
      <c r="CDK37"/>
      <c r="CDL37"/>
      <c r="CDM37"/>
      <c r="CDN37"/>
      <c r="CDO37"/>
      <c r="CDP37"/>
      <c r="CDQ37"/>
      <c r="CDR37"/>
      <c r="CDS37"/>
      <c r="CDT37"/>
      <c r="CDU37"/>
      <c r="CDV37"/>
      <c r="CDW37"/>
      <c r="CDX37"/>
      <c r="CDY37"/>
      <c r="CDZ37"/>
      <c r="CEA37"/>
      <c r="CEB37"/>
      <c r="CEC37"/>
      <c r="CED37"/>
      <c r="CEE37"/>
      <c r="CEF37"/>
      <c r="CEG37"/>
      <c r="CEH37"/>
      <c r="CEI37"/>
      <c r="CEJ37"/>
      <c r="CEK37"/>
      <c r="CEL37"/>
      <c r="CEM37"/>
      <c r="CEN37"/>
      <c r="CEO37"/>
      <c r="CEP37"/>
      <c r="CEQ37"/>
      <c r="CER37"/>
      <c r="CES37"/>
      <c r="CET37"/>
      <c r="CEU37"/>
      <c r="CEV37"/>
      <c r="CEW37"/>
      <c r="CEX37"/>
      <c r="CEY37"/>
      <c r="CEZ37"/>
      <c r="CFA37"/>
      <c r="CFB37"/>
      <c r="CFC37"/>
      <c r="CFD37"/>
      <c r="CFE37"/>
      <c r="CFF37"/>
      <c r="CFG37"/>
      <c r="CFH37"/>
      <c r="CFI37"/>
      <c r="CFJ37"/>
      <c r="CFK37"/>
      <c r="CFL37"/>
      <c r="CFM37"/>
      <c r="CFN37"/>
      <c r="CFO37"/>
      <c r="CFP37"/>
      <c r="CFQ37"/>
      <c r="CFR37"/>
      <c r="CFS37"/>
      <c r="CFT37"/>
      <c r="CFU37"/>
      <c r="CFV37"/>
      <c r="CFW37"/>
      <c r="CFX37"/>
      <c r="CFY37"/>
      <c r="CFZ37"/>
      <c r="CGA37"/>
      <c r="CGB37"/>
      <c r="CGC37"/>
      <c r="CGD37"/>
      <c r="CGE37"/>
      <c r="CGF37"/>
      <c r="CGG37"/>
      <c r="CGH37"/>
      <c r="CGI37"/>
      <c r="CGJ37"/>
      <c r="CGK37"/>
      <c r="CGL37"/>
      <c r="CGM37"/>
      <c r="CGN37"/>
      <c r="CGO37"/>
      <c r="CGP37"/>
      <c r="CGQ37"/>
      <c r="CGR37"/>
      <c r="CGS37"/>
      <c r="CGT37"/>
      <c r="CGU37"/>
      <c r="CGV37"/>
      <c r="CGW37"/>
      <c r="CGX37"/>
      <c r="CGY37"/>
      <c r="CGZ37"/>
      <c r="CHA37"/>
      <c r="CHB37"/>
      <c r="CHC37"/>
      <c r="CHD37"/>
      <c r="CHE37"/>
      <c r="CHF37"/>
      <c r="CHG37"/>
      <c r="CHH37"/>
      <c r="CHI37"/>
      <c r="CHJ37"/>
      <c r="CHK37"/>
      <c r="CHL37"/>
      <c r="CHM37"/>
      <c r="CHN37"/>
      <c r="CHO37"/>
      <c r="CHP37"/>
      <c r="CHQ37"/>
      <c r="CHR37"/>
      <c r="CHS37"/>
      <c r="CHT37"/>
      <c r="CHU37"/>
      <c r="CHV37"/>
      <c r="CHW37"/>
      <c r="CHX37"/>
      <c r="CHY37"/>
      <c r="CHZ37"/>
      <c r="CIA37"/>
      <c r="CIB37"/>
      <c r="CIC37"/>
      <c r="CID37"/>
      <c r="CIE37"/>
      <c r="CIF37"/>
      <c r="CIG37"/>
      <c r="CIH37"/>
      <c r="CII37"/>
      <c r="CIJ37"/>
      <c r="CIK37"/>
      <c r="CIL37"/>
      <c r="CIM37"/>
      <c r="CIN37"/>
      <c r="CIO37"/>
      <c r="CIP37"/>
      <c r="CIQ37"/>
      <c r="CIR37"/>
      <c r="CIS37"/>
      <c r="CIT37"/>
      <c r="CIU37"/>
      <c r="CIV37"/>
      <c r="CIW37"/>
      <c r="CIX37"/>
      <c r="CIY37"/>
      <c r="CIZ37"/>
      <c r="CJA37"/>
      <c r="CJB37"/>
      <c r="CJC37"/>
      <c r="CJD37"/>
      <c r="CJE37"/>
      <c r="CJF37"/>
      <c r="CJG37"/>
      <c r="CJH37"/>
      <c r="CJI37"/>
      <c r="CJJ37"/>
      <c r="CJK37"/>
      <c r="CJL37"/>
      <c r="CJM37"/>
      <c r="CJN37"/>
      <c r="CJO37"/>
      <c r="CJP37"/>
      <c r="CJQ37"/>
      <c r="CJR37"/>
      <c r="CJS37"/>
      <c r="CJT37"/>
      <c r="CJU37"/>
      <c r="CJV37"/>
      <c r="CJW37"/>
      <c r="CJX37"/>
      <c r="CJY37"/>
      <c r="CJZ37"/>
      <c r="CKA37"/>
      <c r="CKB37"/>
      <c r="CKC37"/>
      <c r="CKD37"/>
      <c r="CKE37"/>
      <c r="CKF37"/>
      <c r="CKG37"/>
      <c r="CKH37"/>
      <c r="CKI37"/>
      <c r="CKJ37"/>
      <c r="CKK37"/>
      <c r="CKL37"/>
      <c r="CKM37"/>
      <c r="CKN37"/>
      <c r="CKO37"/>
      <c r="CKP37"/>
      <c r="CKQ37"/>
      <c r="CKR37"/>
      <c r="CKS37"/>
      <c r="CKT37"/>
      <c r="CKU37"/>
      <c r="CKV37"/>
      <c r="CKW37"/>
      <c r="CKX37"/>
      <c r="CKY37"/>
      <c r="CKZ37"/>
      <c r="CLA37"/>
      <c r="CLB37"/>
      <c r="CLC37"/>
      <c r="CLD37"/>
      <c r="CLE37"/>
      <c r="CLF37"/>
      <c r="CLG37"/>
      <c r="CLH37"/>
      <c r="CLI37"/>
      <c r="CLJ37"/>
      <c r="CLK37"/>
      <c r="CLL37"/>
      <c r="CLM37"/>
      <c r="CLN37"/>
      <c r="CLO37"/>
      <c r="CLP37"/>
      <c r="CLQ37"/>
      <c r="CLR37"/>
      <c r="CLS37"/>
      <c r="CLT37"/>
      <c r="CLU37"/>
      <c r="CLV37"/>
      <c r="CLW37"/>
      <c r="CLX37"/>
      <c r="CLY37"/>
      <c r="CLZ37"/>
      <c r="CMA37"/>
      <c r="CMB37"/>
      <c r="CMC37"/>
      <c r="CMD37"/>
      <c r="CME37"/>
      <c r="CMF37"/>
      <c r="CMG37"/>
      <c r="CMH37"/>
      <c r="CMI37"/>
      <c r="CMJ37"/>
      <c r="CMK37"/>
      <c r="CML37"/>
      <c r="CMM37"/>
      <c r="CMN37"/>
      <c r="CMO37"/>
      <c r="CMP37"/>
      <c r="CMQ37"/>
      <c r="CMR37"/>
      <c r="CMS37"/>
      <c r="CMT37"/>
      <c r="CMU37"/>
      <c r="CMV37"/>
      <c r="CMW37"/>
      <c r="CMX37"/>
      <c r="CMY37"/>
      <c r="CMZ37"/>
      <c r="CNA37"/>
      <c r="CNB37"/>
      <c r="CNC37"/>
      <c r="CND37"/>
      <c r="CNE37"/>
      <c r="CNF37"/>
      <c r="CNG37"/>
      <c r="CNH37"/>
      <c r="CNI37"/>
      <c r="CNJ37"/>
      <c r="CNK37"/>
      <c r="CNL37"/>
      <c r="CNM37"/>
      <c r="CNN37"/>
      <c r="CNO37"/>
      <c r="CNP37"/>
      <c r="CNQ37"/>
      <c r="CNR37"/>
      <c r="CNS37"/>
      <c r="CNT37"/>
      <c r="CNU37"/>
      <c r="CNV37"/>
      <c r="CNW37"/>
      <c r="CNX37"/>
      <c r="CNY37"/>
      <c r="CNZ37"/>
      <c r="COA37"/>
      <c r="COB37"/>
      <c r="COC37"/>
      <c r="COD37"/>
      <c r="COE37"/>
      <c r="COF37"/>
      <c r="COG37"/>
      <c r="COH37"/>
      <c r="COI37"/>
      <c r="COJ37"/>
      <c r="COK37"/>
      <c r="COL37"/>
      <c r="COM37"/>
      <c r="CON37"/>
      <c r="COO37"/>
      <c r="COP37"/>
      <c r="COQ37"/>
      <c r="COR37"/>
      <c r="COS37"/>
      <c r="COT37"/>
      <c r="COU37"/>
      <c r="COV37"/>
      <c r="COW37"/>
      <c r="COX37"/>
      <c r="COY37"/>
      <c r="COZ37"/>
      <c r="CPA37"/>
      <c r="CPB37"/>
      <c r="CPC37"/>
      <c r="CPD37"/>
      <c r="CPE37"/>
      <c r="CPF37"/>
      <c r="CPG37"/>
      <c r="CPH37"/>
      <c r="CPI37"/>
      <c r="CPJ37"/>
      <c r="CPK37"/>
      <c r="CPL37"/>
      <c r="CPM37"/>
      <c r="CPN37"/>
      <c r="CPO37"/>
      <c r="CPP37"/>
      <c r="CPQ37"/>
      <c r="CPR37"/>
      <c r="CPS37"/>
      <c r="CPT37"/>
      <c r="CPU37"/>
      <c r="CPV37"/>
      <c r="CPW37"/>
      <c r="CPX37"/>
      <c r="CPY37"/>
      <c r="CPZ37"/>
      <c r="CQA37"/>
      <c r="CQB37"/>
      <c r="CQC37"/>
      <c r="CQD37"/>
      <c r="CQE37"/>
      <c r="CQF37"/>
      <c r="CQG37"/>
      <c r="CQH37"/>
      <c r="CQI37"/>
      <c r="CQJ37"/>
      <c r="CQK37"/>
      <c r="CQL37"/>
      <c r="CQM37"/>
      <c r="CQN37"/>
      <c r="CQO37"/>
      <c r="CQP37"/>
      <c r="CQQ37"/>
      <c r="CQR37"/>
      <c r="CQS37"/>
      <c r="CQT37"/>
      <c r="CQU37"/>
      <c r="CQV37"/>
      <c r="CQW37"/>
      <c r="CQX37"/>
      <c r="CQY37"/>
      <c r="CQZ37"/>
      <c r="CRA37"/>
      <c r="CRB37"/>
      <c r="CRC37"/>
      <c r="CRD37"/>
      <c r="CRE37"/>
      <c r="CRF37"/>
      <c r="CRG37"/>
      <c r="CRH37"/>
      <c r="CRI37"/>
      <c r="CRJ37"/>
      <c r="CRK37"/>
      <c r="CRL37"/>
      <c r="CRM37"/>
      <c r="CRN37"/>
      <c r="CRO37"/>
      <c r="CRP37"/>
      <c r="CRQ37"/>
      <c r="CRR37"/>
      <c r="CRS37"/>
      <c r="CRT37"/>
      <c r="CRU37"/>
      <c r="CRV37"/>
      <c r="CRW37"/>
      <c r="CRX37"/>
      <c r="CRY37"/>
      <c r="CRZ37"/>
      <c r="CSA37"/>
      <c r="CSB37"/>
      <c r="CSC37"/>
      <c r="CSD37"/>
      <c r="CSE37"/>
      <c r="CSF37"/>
      <c r="CSG37"/>
      <c r="CSH37"/>
      <c r="CSI37"/>
      <c r="CSJ37"/>
      <c r="CSK37"/>
      <c r="CSL37"/>
      <c r="CSM37"/>
      <c r="CSN37"/>
      <c r="CSO37"/>
      <c r="CSP37"/>
      <c r="CSQ37"/>
      <c r="CSR37"/>
      <c r="CSS37"/>
      <c r="CST37"/>
      <c r="CSU37"/>
      <c r="CSV37"/>
      <c r="CSW37"/>
      <c r="CSX37"/>
      <c r="CSY37"/>
      <c r="CSZ37"/>
      <c r="CTA37"/>
      <c r="CTB37"/>
      <c r="CTC37"/>
      <c r="CTD37"/>
      <c r="CTE37"/>
      <c r="CTF37"/>
      <c r="CTG37"/>
      <c r="CTH37"/>
      <c r="CTI37"/>
      <c r="CTJ37"/>
      <c r="CTK37"/>
      <c r="CTL37"/>
      <c r="CTM37"/>
      <c r="CTN37"/>
      <c r="CTO37"/>
      <c r="CTP37"/>
      <c r="CTQ37"/>
      <c r="CTR37"/>
      <c r="CTS37"/>
      <c r="CTT37"/>
      <c r="CTU37"/>
      <c r="CTV37"/>
      <c r="CTW37"/>
      <c r="CTX37"/>
      <c r="CTY37"/>
      <c r="CTZ37"/>
      <c r="CUA37"/>
      <c r="CUB37"/>
      <c r="CUC37"/>
      <c r="CUD37"/>
      <c r="CUE37"/>
      <c r="CUF37"/>
      <c r="CUG37"/>
      <c r="CUH37"/>
      <c r="CUI37"/>
      <c r="CUJ37"/>
      <c r="CUK37"/>
      <c r="CUL37"/>
      <c r="CUM37"/>
      <c r="CUN37"/>
      <c r="CUO37"/>
      <c r="CUP37"/>
      <c r="CUQ37"/>
      <c r="CUR37"/>
      <c r="CUS37"/>
      <c r="CUT37"/>
      <c r="CUU37"/>
      <c r="CUV37"/>
      <c r="CUW37"/>
      <c r="CUX37"/>
      <c r="CUY37"/>
      <c r="CUZ37"/>
      <c r="CVA37"/>
      <c r="CVB37"/>
      <c r="CVC37"/>
      <c r="CVD37"/>
      <c r="CVE37"/>
      <c r="CVF37"/>
      <c r="CVG37"/>
      <c r="CVH37"/>
      <c r="CVI37"/>
      <c r="CVJ37"/>
      <c r="CVK37"/>
      <c r="CVL37"/>
      <c r="CVM37"/>
      <c r="CVN37"/>
      <c r="CVO37"/>
      <c r="CVP37"/>
      <c r="CVQ37"/>
      <c r="CVR37"/>
      <c r="CVS37"/>
      <c r="CVT37"/>
      <c r="CVU37"/>
      <c r="CVV37"/>
      <c r="CVW37"/>
      <c r="CVX37"/>
      <c r="CVY37"/>
      <c r="CVZ37"/>
      <c r="CWA37"/>
      <c r="CWB37"/>
      <c r="CWC37"/>
      <c r="CWD37"/>
      <c r="CWE37"/>
      <c r="CWF37"/>
      <c r="CWG37"/>
      <c r="CWH37"/>
      <c r="CWI37"/>
      <c r="CWJ37"/>
      <c r="CWK37"/>
      <c r="CWL37"/>
      <c r="CWM37"/>
      <c r="CWN37"/>
      <c r="CWO37"/>
      <c r="CWP37"/>
      <c r="CWQ37"/>
      <c r="CWR37"/>
      <c r="CWS37"/>
      <c r="CWT37"/>
      <c r="CWU37"/>
      <c r="CWV37"/>
      <c r="CWW37"/>
      <c r="CWX37"/>
      <c r="CWY37"/>
      <c r="CWZ37"/>
      <c r="CXA37"/>
      <c r="CXB37"/>
      <c r="CXC37"/>
      <c r="CXD37"/>
      <c r="CXE37"/>
      <c r="CXF37"/>
      <c r="CXG37"/>
      <c r="CXH37"/>
      <c r="CXI37"/>
      <c r="CXJ37"/>
      <c r="CXK37"/>
      <c r="CXL37"/>
      <c r="CXM37"/>
      <c r="CXN37"/>
      <c r="CXO37"/>
      <c r="CXP37"/>
      <c r="CXQ37"/>
      <c r="CXR37"/>
      <c r="CXS37"/>
      <c r="CXT37"/>
      <c r="CXU37"/>
      <c r="CXV37"/>
      <c r="CXW37"/>
      <c r="CXX37"/>
      <c r="CXY37"/>
      <c r="CXZ37"/>
      <c r="CYA37"/>
      <c r="CYB37"/>
      <c r="CYC37"/>
      <c r="CYD37"/>
      <c r="CYE37"/>
      <c r="CYF37"/>
      <c r="CYG37"/>
      <c r="CYH37"/>
      <c r="CYI37"/>
      <c r="CYJ37"/>
      <c r="CYK37"/>
      <c r="CYL37"/>
      <c r="CYM37"/>
      <c r="CYN37"/>
      <c r="CYO37"/>
      <c r="CYP37"/>
      <c r="CYQ37"/>
      <c r="CYR37"/>
      <c r="CYS37"/>
      <c r="CYT37"/>
      <c r="CYU37"/>
      <c r="CYV37"/>
      <c r="CYW37"/>
      <c r="CYX37"/>
      <c r="CYY37"/>
      <c r="CYZ37"/>
      <c r="CZA37"/>
      <c r="CZB37"/>
      <c r="CZC37"/>
      <c r="CZD37"/>
      <c r="CZE37"/>
      <c r="CZF37"/>
      <c r="CZG37"/>
      <c r="CZH37"/>
      <c r="CZI37"/>
      <c r="CZJ37"/>
      <c r="CZK37"/>
      <c r="CZL37"/>
      <c r="CZM37"/>
      <c r="CZN37"/>
      <c r="CZO37"/>
      <c r="CZP37"/>
      <c r="CZQ37"/>
      <c r="CZR37"/>
      <c r="CZS37"/>
      <c r="CZT37"/>
      <c r="CZU37"/>
      <c r="CZV37"/>
      <c r="CZW37"/>
      <c r="CZX37"/>
      <c r="CZY37"/>
      <c r="CZZ37"/>
      <c r="DAA37"/>
      <c r="DAB37"/>
      <c r="DAC37"/>
      <c r="DAD37"/>
      <c r="DAE37"/>
      <c r="DAF37"/>
      <c r="DAG37"/>
      <c r="DAH37"/>
      <c r="DAI37"/>
      <c r="DAJ37"/>
      <c r="DAK37"/>
      <c r="DAL37"/>
      <c r="DAM37"/>
      <c r="DAN37"/>
      <c r="DAO37"/>
      <c r="DAP37"/>
      <c r="DAQ37"/>
      <c r="DAR37"/>
      <c r="DAS37"/>
      <c r="DAT37"/>
      <c r="DAU37"/>
      <c r="DAV37"/>
      <c r="DAW37"/>
      <c r="DAX37"/>
      <c r="DAY37"/>
      <c r="DAZ37"/>
      <c r="DBA37"/>
      <c r="DBB37"/>
      <c r="DBC37"/>
      <c r="DBD37"/>
      <c r="DBE37"/>
      <c r="DBF37"/>
      <c r="DBG37"/>
      <c r="DBH37"/>
      <c r="DBI37"/>
      <c r="DBJ37"/>
      <c r="DBK37"/>
      <c r="DBL37"/>
      <c r="DBM37"/>
      <c r="DBN37"/>
      <c r="DBO37"/>
      <c r="DBP37"/>
      <c r="DBQ37"/>
      <c r="DBR37"/>
      <c r="DBS37"/>
      <c r="DBT37"/>
      <c r="DBU37"/>
      <c r="DBV37"/>
      <c r="DBW37"/>
      <c r="DBX37"/>
      <c r="DBY37"/>
      <c r="DBZ37"/>
      <c r="DCA37"/>
      <c r="DCB37"/>
      <c r="DCC37"/>
      <c r="DCD37"/>
      <c r="DCE37"/>
      <c r="DCF37"/>
      <c r="DCG37"/>
      <c r="DCH37"/>
      <c r="DCI37"/>
      <c r="DCJ37"/>
      <c r="DCK37"/>
      <c r="DCL37"/>
      <c r="DCM37"/>
      <c r="DCN37"/>
      <c r="DCO37"/>
      <c r="DCP37"/>
      <c r="DCQ37"/>
      <c r="DCR37"/>
      <c r="DCS37"/>
      <c r="DCT37"/>
      <c r="DCU37"/>
      <c r="DCV37"/>
      <c r="DCW37"/>
      <c r="DCX37"/>
      <c r="DCY37"/>
      <c r="DCZ37"/>
      <c r="DDA37"/>
      <c r="DDB37"/>
      <c r="DDC37"/>
      <c r="DDD37"/>
      <c r="DDE37"/>
      <c r="DDF37"/>
      <c r="DDG37"/>
      <c r="DDH37"/>
      <c r="DDI37"/>
      <c r="DDJ37"/>
      <c r="DDK37"/>
      <c r="DDL37"/>
      <c r="DDM37"/>
      <c r="DDN37"/>
      <c r="DDO37"/>
      <c r="DDP37"/>
      <c r="DDQ37"/>
      <c r="DDR37"/>
      <c r="DDS37"/>
      <c r="DDT37"/>
      <c r="DDU37"/>
      <c r="DDV37"/>
      <c r="DDW37"/>
      <c r="DDX37"/>
      <c r="DDY37"/>
      <c r="DDZ37"/>
      <c r="DEA37"/>
      <c r="DEB37"/>
      <c r="DEC37"/>
      <c r="DED37"/>
      <c r="DEE37"/>
      <c r="DEF37"/>
      <c r="DEG37"/>
      <c r="DEH37"/>
      <c r="DEI37"/>
      <c r="DEJ37"/>
      <c r="DEK37"/>
      <c r="DEL37"/>
      <c r="DEM37"/>
      <c r="DEN37"/>
      <c r="DEO37"/>
      <c r="DEP37"/>
      <c r="DEQ37"/>
      <c r="DER37"/>
      <c r="DES37"/>
      <c r="DET37"/>
      <c r="DEU37"/>
      <c r="DEV37"/>
      <c r="DEW37"/>
      <c r="DEX37"/>
      <c r="DEY37"/>
      <c r="DEZ37"/>
      <c r="DFA37"/>
      <c r="DFB37"/>
      <c r="DFC37"/>
      <c r="DFD37"/>
      <c r="DFE37"/>
      <c r="DFF37"/>
      <c r="DFG37"/>
      <c r="DFH37"/>
      <c r="DFI37"/>
      <c r="DFJ37"/>
      <c r="DFK37"/>
      <c r="DFL37"/>
      <c r="DFM37"/>
      <c r="DFN37"/>
      <c r="DFO37"/>
      <c r="DFP37"/>
      <c r="DFQ37"/>
      <c r="DFR37"/>
      <c r="DFS37"/>
      <c r="DFT37"/>
      <c r="DFU37"/>
      <c r="DFV37"/>
      <c r="DFW37"/>
      <c r="DFX37"/>
      <c r="DFY37"/>
      <c r="DFZ37"/>
      <c r="DGA37"/>
      <c r="DGB37"/>
      <c r="DGC37"/>
      <c r="DGD37"/>
      <c r="DGE37"/>
      <c r="DGF37"/>
      <c r="DGG37"/>
      <c r="DGH37"/>
      <c r="DGI37"/>
      <c r="DGJ37"/>
      <c r="DGK37"/>
      <c r="DGL37"/>
      <c r="DGM37"/>
      <c r="DGN37"/>
      <c r="DGO37"/>
      <c r="DGP37"/>
      <c r="DGQ37"/>
      <c r="DGR37"/>
      <c r="DGS37"/>
      <c r="DGT37"/>
      <c r="DGU37"/>
      <c r="DGV37"/>
      <c r="DGW37"/>
      <c r="DGX37"/>
      <c r="DGY37"/>
      <c r="DGZ37"/>
      <c r="DHA37"/>
      <c r="DHB37"/>
      <c r="DHC37"/>
      <c r="DHD37"/>
      <c r="DHE37"/>
      <c r="DHF37"/>
      <c r="DHG37"/>
      <c r="DHH37"/>
      <c r="DHI37"/>
      <c r="DHJ37"/>
      <c r="DHK37"/>
      <c r="DHL37"/>
      <c r="DHM37"/>
      <c r="DHN37"/>
      <c r="DHO37"/>
      <c r="DHP37"/>
      <c r="DHQ37"/>
      <c r="DHR37"/>
      <c r="DHS37"/>
      <c r="DHT37"/>
      <c r="DHU37"/>
      <c r="DHV37"/>
      <c r="DHW37"/>
      <c r="DHX37"/>
      <c r="DHY37"/>
      <c r="DHZ37"/>
      <c r="DIA37"/>
      <c r="DIB37"/>
      <c r="DIC37"/>
      <c r="DID37"/>
      <c r="DIE37"/>
      <c r="DIF37"/>
      <c r="DIG37"/>
      <c r="DIH37"/>
      <c r="DII37"/>
      <c r="DIJ37"/>
      <c r="DIK37"/>
      <c r="DIL37"/>
      <c r="DIM37"/>
      <c r="DIN37"/>
      <c r="DIO37"/>
      <c r="DIP37"/>
      <c r="DIQ37"/>
      <c r="DIR37"/>
      <c r="DIS37"/>
      <c r="DIT37"/>
      <c r="DIU37"/>
      <c r="DIV37"/>
      <c r="DIW37"/>
      <c r="DIX37"/>
      <c r="DIY37"/>
      <c r="DIZ37"/>
      <c r="DJA37"/>
      <c r="DJB37"/>
      <c r="DJC37"/>
      <c r="DJD37"/>
      <c r="DJE37"/>
      <c r="DJF37"/>
      <c r="DJG37"/>
      <c r="DJH37"/>
      <c r="DJI37"/>
      <c r="DJJ37"/>
      <c r="DJK37"/>
      <c r="DJL37"/>
      <c r="DJM37"/>
      <c r="DJN37"/>
      <c r="DJO37"/>
      <c r="DJP37"/>
      <c r="DJQ37"/>
      <c r="DJR37"/>
      <c r="DJS37"/>
      <c r="DJT37"/>
      <c r="DJU37"/>
      <c r="DJV37"/>
      <c r="DJW37"/>
      <c r="DJX37"/>
      <c r="DJY37"/>
      <c r="DJZ37"/>
      <c r="DKA37"/>
      <c r="DKB37"/>
      <c r="DKC37"/>
      <c r="DKD37"/>
      <c r="DKE37"/>
      <c r="DKF37"/>
      <c r="DKG37"/>
      <c r="DKH37"/>
      <c r="DKI37"/>
      <c r="DKJ37"/>
      <c r="DKK37"/>
      <c r="DKL37"/>
      <c r="DKM37"/>
      <c r="DKN37"/>
      <c r="DKO37"/>
      <c r="DKP37"/>
      <c r="DKQ37"/>
      <c r="DKR37"/>
      <c r="DKS37"/>
      <c r="DKT37"/>
      <c r="DKU37"/>
      <c r="DKV37"/>
      <c r="DKW37"/>
      <c r="DKX37"/>
      <c r="DKY37"/>
      <c r="DKZ37"/>
      <c r="DLA37"/>
      <c r="DLB37"/>
      <c r="DLC37"/>
      <c r="DLD37"/>
      <c r="DLE37"/>
      <c r="DLF37"/>
      <c r="DLG37"/>
      <c r="DLH37"/>
      <c r="DLI37"/>
      <c r="DLJ37"/>
      <c r="DLK37"/>
      <c r="DLL37"/>
      <c r="DLM37"/>
      <c r="DLN37"/>
      <c r="DLO37"/>
      <c r="DLP37"/>
      <c r="DLQ37"/>
      <c r="DLR37"/>
      <c r="DLS37"/>
      <c r="DLT37"/>
      <c r="DLU37"/>
      <c r="DLV37"/>
      <c r="DLW37"/>
      <c r="DLX37"/>
      <c r="DLY37"/>
      <c r="DLZ37"/>
      <c r="DMA37"/>
      <c r="DMB37"/>
      <c r="DMC37"/>
      <c r="DMD37"/>
      <c r="DME37"/>
      <c r="DMF37"/>
      <c r="DMG37"/>
      <c r="DMH37"/>
      <c r="DMI37"/>
      <c r="DMJ37"/>
      <c r="DMK37"/>
      <c r="DML37"/>
      <c r="DMM37"/>
      <c r="DMN37"/>
      <c r="DMO37"/>
      <c r="DMP37"/>
      <c r="DMQ37"/>
      <c r="DMR37"/>
      <c r="DMS37"/>
      <c r="DMT37"/>
      <c r="DMU37"/>
      <c r="DMV37"/>
      <c r="DMW37"/>
      <c r="DMX37"/>
      <c r="DMY37"/>
      <c r="DMZ37"/>
      <c r="DNA37"/>
      <c r="DNB37"/>
      <c r="DNC37"/>
      <c r="DND37"/>
      <c r="DNE37"/>
      <c r="DNF37"/>
      <c r="DNG37"/>
      <c r="DNH37"/>
      <c r="DNI37"/>
      <c r="DNJ37"/>
      <c r="DNK37"/>
      <c r="DNL37"/>
      <c r="DNM37"/>
      <c r="DNN37"/>
      <c r="DNO37"/>
      <c r="DNP37"/>
      <c r="DNQ37"/>
      <c r="DNR37"/>
      <c r="DNS37"/>
      <c r="DNT37"/>
      <c r="DNU37"/>
      <c r="DNV37"/>
      <c r="DNW37"/>
      <c r="DNX37"/>
      <c r="DNY37"/>
      <c r="DNZ37"/>
      <c r="DOA37"/>
      <c r="DOB37"/>
      <c r="DOC37"/>
      <c r="DOD37"/>
      <c r="DOE37"/>
      <c r="DOF37"/>
      <c r="DOG37"/>
      <c r="DOH37"/>
      <c r="DOI37"/>
      <c r="DOJ37"/>
      <c r="DOK37"/>
      <c r="DOL37"/>
      <c r="DOM37"/>
      <c r="DON37"/>
      <c r="DOO37"/>
      <c r="DOP37"/>
      <c r="DOQ37"/>
      <c r="DOR37"/>
      <c r="DOS37"/>
      <c r="DOT37"/>
      <c r="DOU37"/>
      <c r="DOV37"/>
      <c r="DOW37"/>
      <c r="DOX37"/>
      <c r="DOY37"/>
      <c r="DOZ37"/>
      <c r="DPA37"/>
      <c r="DPB37"/>
      <c r="DPC37"/>
      <c r="DPD37"/>
      <c r="DPE37"/>
      <c r="DPF37"/>
      <c r="DPG37"/>
      <c r="DPH37"/>
      <c r="DPI37"/>
      <c r="DPJ37"/>
      <c r="DPK37"/>
      <c r="DPL37"/>
      <c r="DPM37"/>
      <c r="DPN37"/>
      <c r="DPO37"/>
      <c r="DPP37"/>
      <c r="DPQ37"/>
      <c r="DPR37"/>
      <c r="DPS37"/>
      <c r="DPT37"/>
      <c r="DPU37"/>
      <c r="DPV37"/>
      <c r="DPW37"/>
      <c r="DPX37"/>
      <c r="DPY37"/>
      <c r="DPZ37"/>
      <c r="DQA37"/>
      <c r="DQB37"/>
      <c r="DQC37"/>
      <c r="DQD37"/>
      <c r="DQE37"/>
      <c r="DQF37"/>
      <c r="DQG37"/>
      <c r="DQH37"/>
      <c r="DQI37"/>
      <c r="DQJ37"/>
      <c r="DQK37"/>
      <c r="DQL37"/>
      <c r="DQM37"/>
      <c r="DQN37"/>
      <c r="DQO37"/>
      <c r="DQP37"/>
      <c r="DQQ37"/>
      <c r="DQR37"/>
      <c r="DQS37"/>
      <c r="DQT37"/>
      <c r="DQU37"/>
      <c r="DQV37"/>
      <c r="DQW37"/>
      <c r="DQX37"/>
      <c r="DQY37"/>
      <c r="DQZ37"/>
      <c r="DRA37"/>
      <c r="DRB37"/>
      <c r="DRC37"/>
      <c r="DRD37"/>
      <c r="DRE37"/>
      <c r="DRF37"/>
      <c r="DRG37"/>
      <c r="DRH37"/>
      <c r="DRI37"/>
      <c r="DRJ37"/>
      <c r="DRK37"/>
      <c r="DRL37"/>
      <c r="DRM37"/>
      <c r="DRN37"/>
      <c r="DRO37"/>
      <c r="DRP37"/>
      <c r="DRQ37"/>
      <c r="DRR37"/>
      <c r="DRS37"/>
      <c r="DRT37"/>
      <c r="DRU37"/>
      <c r="DRV37"/>
      <c r="DRW37"/>
      <c r="DRX37"/>
      <c r="DRY37"/>
      <c r="DRZ37"/>
      <c r="DSA37"/>
      <c r="DSB37"/>
      <c r="DSC37"/>
      <c r="DSD37"/>
      <c r="DSE37"/>
      <c r="DSF37"/>
      <c r="DSG37"/>
      <c r="DSH37"/>
      <c r="DSI37"/>
      <c r="DSJ37"/>
      <c r="DSK37"/>
      <c r="DSL37"/>
      <c r="DSM37"/>
      <c r="DSN37"/>
      <c r="DSO37"/>
      <c r="DSP37"/>
      <c r="DSQ37"/>
      <c r="DSR37"/>
      <c r="DSS37"/>
      <c r="DST37"/>
      <c r="DSU37"/>
      <c r="DSV37"/>
      <c r="DSW37"/>
      <c r="DSX37"/>
      <c r="DSY37"/>
      <c r="DSZ37"/>
      <c r="DTA37"/>
      <c r="DTB37"/>
      <c r="DTC37"/>
      <c r="DTD37"/>
      <c r="DTE37"/>
      <c r="DTF37"/>
      <c r="DTG37"/>
      <c r="DTH37"/>
      <c r="DTI37"/>
      <c r="DTJ37"/>
      <c r="DTK37"/>
      <c r="DTL37"/>
      <c r="DTM37"/>
      <c r="DTN37"/>
      <c r="DTO37"/>
      <c r="DTP37"/>
      <c r="DTQ37"/>
      <c r="DTR37"/>
      <c r="DTS37"/>
      <c r="DTT37"/>
      <c r="DTU37"/>
      <c r="DTV37"/>
      <c r="DTW37"/>
      <c r="DTX37"/>
      <c r="DTY37"/>
      <c r="DTZ37"/>
      <c r="DUA37"/>
      <c r="DUB37"/>
      <c r="DUC37"/>
      <c r="DUD37"/>
      <c r="DUE37"/>
      <c r="DUF37"/>
      <c r="DUG37"/>
      <c r="DUH37"/>
      <c r="DUI37"/>
      <c r="DUJ37"/>
      <c r="DUK37"/>
      <c r="DUL37"/>
      <c r="DUM37"/>
      <c r="DUN37"/>
      <c r="DUO37"/>
      <c r="DUP37"/>
      <c r="DUQ37"/>
      <c r="DUR37"/>
      <c r="DUS37"/>
      <c r="DUT37"/>
      <c r="DUU37"/>
      <c r="DUV37"/>
      <c r="DUW37"/>
      <c r="DUX37"/>
      <c r="DUY37"/>
      <c r="DUZ37"/>
      <c r="DVA37"/>
      <c r="DVB37"/>
      <c r="DVC37"/>
      <c r="DVD37"/>
      <c r="DVE37"/>
      <c r="DVF37"/>
      <c r="DVG37"/>
      <c r="DVH37"/>
      <c r="DVI37"/>
      <c r="DVJ37"/>
      <c r="DVK37"/>
      <c r="DVL37"/>
      <c r="DVM37"/>
      <c r="DVN37"/>
      <c r="DVO37"/>
      <c r="DVP37"/>
      <c r="DVQ37"/>
      <c r="DVR37"/>
      <c r="DVS37"/>
      <c r="DVT37"/>
      <c r="DVU37"/>
      <c r="DVV37"/>
      <c r="DVW37"/>
      <c r="DVX37"/>
      <c r="DVY37"/>
      <c r="DVZ37"/>
      <c r="DWA37"/>
      <c r="DWB37"/>
      <c r="DWC37"/>
      <c r="DWD37"/>
      <c r="DWE37"/>
      <c r="DWF37"/>
      <c r="DWG37"/>
      <c r="DWH37"/>
      <c r="DWI37"/>
      <c r="DWJ37"/>
      <c r="DWK37"/>
      <c r="DWL37"/>
      <c r="DWM37"/>
      <c r="DWN37"/>
      <c r="DWO37"/>
      <c r="DWP37"/>
      <c r="DWQ37"/>
      <c r="DWR37"/>
      <c r="DWS37"/>
      <c r="DWT37"/>
      <c r="DWU37"/>
      <c r="DWV37"/>
      <c r="DWW37"/>
      <c r="DWX37"/>
      <c r="DWY37"/>
      <c r="DWZ37"/>
      <c r="DXA37"/>
      <c r="DXB37"/>
      <c r="DXC37"/>
      <c r="DXD37"/>
      <c r="DXE37"/>
      <c r="DXF37"/>
      <c r="DXG37"/>
      <c r="DXH37"/>
      <c r="DXI37"/>
      <c r="DXJ37"/>
      <c r="DXK37"/>
      <c r="DXL37"/>
      <c r="DXM37"/>
      <c r="DXN37"/>
      <c r="DXO37"/>
      <c r="DXP37"/>
      <c r="DXQ37"/>
      <c r="DXR37"/>
      <c r="DXS37"/>
      <c r="DXT37"/>
      <c r="DXU37"/>
      <c r="DXV37"/>
      <c r="DXW37"/>
      <c r="DXX37"/>
      <c r="DXY37"/>
      <c r="DXZ37"/>
      <c r="DYA37"/>
      <c r="DYB37"/>
      <c r="DYC37"/>
      <c r="DYD37"/>
      <c r="DYE37"/>
      <c r="DYF37"/>
      <c r="DYG37"/>
      <c r="DYH37"/>
      <c r="DYI37"/>
      <c r="DYJ37"/>
      <c r="DYK37"/>
      <c r="DYL37"/>
      <c r="DYM37"/>
      <c r="DYN37"/>
      <c r="DYO37"/>
      <c r="DYP37"/>
      <c r="DYQ37"/>
      <c r="DYR37"/>
      <c r="DYS37"/>
      <c r="DYT37"/>
      <c r="DYU37"/>
      <c r="DYV37"/>
      <c r="DYW37"/>
      <c r="DYX37"/>
      <c r="DYY37"/>
      <c r="DYZ37"/>
      <c r="DZA37"/>
      <c r="DZB37"/>
      <c r="DZC37"/>
      <c r="DZD37"/>
      <c r="DZE37"/>
      <c r="DZF37"/>
      <c r="DZG37"/>
      <c r="DZH37"/>
      <c r="DZI37"/>
      <c r="DZJ37"/>
      <c r="DZK37"/>
      <c r="DZL37"/>
      <c r="DZM37"/>
      <c r="DZN37"/>
      <c r="DZO37"/>
      <c r="DZP37"/>
      <c r="DZQ37"/>
      <c r="DZR37"/>
      <c r="DZS37"/>
      <c r="DZT37"/>
      <c r="DZU37"/>
      <c r="DZV37"/>
      <c r="DZW37"/>
      <c r="DZX37"/>
      <c r="DZY37"/>
      <c r="DZZ37"/>
      <c r="EAA37"/>
      <c r="EAB37"/>
      <c r="EAC37"/>
      <c r="EAD37"/>
      <c r="EAE37"/>
      <c r="EAF37"/>
      <c r="EAG37"/>
      <c r="EAH37"/>
      <c r="EAI37"/>
      <c r="EAJ37"/>
      <c r="EAK37"/>
      <c r="EAL37"/>
      <c r="EAM37"/>
      <c r="EAN37"/>
      <c r="EAO37"/>
      <c r="EAP37"/>
      <c r="EAQ37"/>
      <c r="EAR37"/>
      <c r="EAS37"/>
      <c r="EAT37"/>
      <c r="EAU37"/>
      <c r="EAV37"/>
      <c r="EAW37"/>
      <c r="EAX37"/>
      <c r="EAY37"/>
      <c r="EAZ37"/>
      <c r="EBA37"/>
      <c r="EBB37"/>
      <c r="EBC37"/>
      <c r="EBD37"/>
      <c r="EBE37"/>
      <c r="EBF37"/>
      <c r="EBG37"/>
      <c r="EBH37"/>
      <c r="EBI37"/>
      <c r="EBJ37"/>
      <c r="EBK37"/>
      <c r="EBL37"/>
      <c r="EBM37"/>
      <c r="EBN37"/>
      <c r="EBO37"/>
      <c r="EBP37"/>
      <c r="EBQ37"/>
      <c r="EBR37"/>
      <c r="EBS37"/>
      <c r="EBT37"/>
      <c r="EBU37"/>
      <c r="EBV37"/>
      <c r="EBW37"/>
      <c r="EBX37"/>
      <c r="EBY37"/>
      <c r="EBZ37"/>
      <c r="ECA37"/>
      <c r="ECB37"/>
      <c r="ECC37"/>
      <c r="ECD37"/>
      <c r="ECE37"/>
      <c r="ECF37"/>
      <c r="ECG37"/>
      <c r="ECH37"/>
      <c r="ECI37"/>
      <c r="ECJ37"/>
      <c r="ECK37"/>
      <c r="ECL37"/>
      <c r="ECM37"/>
      <c r="ECN37"/>
      <c r="ECO37"/>
      <c r="ECP37"/>
      <c r="ECQ37"/>
      <c r="ECR37"/>
      <c r="ECS37"/>
      <c r="ECT37"/>
      <c r="ECU37"/>
      <c r="ECV37"/>
      <c r="ECW37"/>
      <c r="ECX37"/>
      <c r="ECY37"/>
      <c r="ECZ37"/>
      <c r="EDA37"/>
      <c r="EDB37"/>
      <c r="EDC37"/>
      <c r="EDD37"/>
      <c r="EDE37"/>
      <c r="EDF37"/>
      <c r="EDG37"/>
      <c r="EDH37"/>
      <c r="EDI37"/>
      <c r="EDJ37"/>
      <c r="EDK37"/>
      <c r="EDL37"/>
      <c r="EDM37"/>
      <c r="EDN37"/>
      <c r="EDO37"/>
      <c r="EDP37"/>
      <c r="EDQ37"/>
      <c r="EDR37"/>
      <c r="EDS37"/>
      <c r="EDT37"/>
      <c r="EDU37"/>
      <c r="EDV37"/>
      <c r="EDW37"/>
      <c r="EDX37"/>
      <c r="EDY37"/>
      <c r="EDZ37"/>
      <c r="EEA37"/>
      <c r="EEB37"/>
      <c r="EEC37"/>
      <c r="EED37"/>
      <c r="EEE37"/>
      <c r="EEF37"/>
      <c r="EEG37"/>
      <c r="EEH37"/>
      <c r="EEI37"/>
      <c r="EEJ37"/>
      <c r="EEK37"/>
      <c r="EEL37"/>
      <c r="EEM37"/>
      <c r="EEN37"/>
      <c r="EEO37"/>
      <c r="EEP37"/>
      <c r="EEQ37"/>
      <c r="EER37"/>
      <c r="EES37"/>
      <c r="EET37"/>
      <c r="EEU37"/>
      <c r="EEV37"/>
      <c r="EEW37"/>
      <c r="EEX37"/>
      <c r="EEY37"/>
      <c r="EEZ37"/>
      <c r="EFA37"/>
      <c r="EFB37"/>
      <c r="EFC37"/>
      <c r="EFD37"/>
      <c r="EFE37"/>
      <c r="EFF37"/>
      <c r="EFG37"/>
      <c r="EFH37"/>
      <c r="EFI37"/>
      <c r="EFJ37"/>
      <c r="EFK37"/>
      <c r="EFL37"/>
      <c r="EFM37"/>
      <c r="EFN37"/>
      <c r="EFO37"/>
      <c r="EFP37"/>
      <c r="EFQ37"/>
      <c r="EFR37"/>
      <c r="EFS37"/>
      <c r="EFT37"/>
      <c r="EFU37"/>
      <c r="EFV37"/>
      <c r="EFW37"/>
      <c r="EFX37"/>
      <c r="EFY37"/>
      <c r="EFZ37"/>
      <c r="EGA37"/>
      <c r="EGB37"/>
      <c r="EGC37"/>
      <c r="EGD37"/>
      <c r="EGE37"/>
      <c r="EGF37"/>
      <c r="EGG37"/>
      <c r="EGH37"/>
      <c r="EGI37"/>
      <c r="EGJ37"/>
      <c r="EGK37"/>
      <c r="EGL37"/>
      <c r="EGM37"/>
      <c r="EGN37"/>
      <c r="EGO37"/>
      <c r="EGP37"/>
      <c r="EGQ37"/>
      <c r="EGR37"/>
      <c r="EGS37"/>
      <c r="EGT37"/>
      <c r="EGU37"/>
      <c r="EGV37"/>
      <c r="EGW37"/>
      <c r="EGX37"/>
      <c r="EGY37"/>
      <c r="EGZ37"/>
      <c r="EHA37"/>
      <c r="EHB37"/>
      <c r="EHC37"/>
      <c r="EHD37"/>
      <c r="EHE37"/>
      <c r="EHF37"/>
      <c r="EHG37"/>
      <c r="EHH37"/>
      <c r="EHI37"/>
      <c r="EHJ37"/>
      <c r="EHK37"/>
      <c r="EHL37"/>
      <c r="EHM37"/>
      <c r="EHN37"/>
      <c r="EHO37"/>
      <c r="EHP37"/>
      <c r="EHQ37"/>
      <c r="EHR37"/>
      <c r="EHS37"/>
      <c r="EHT37"/>
      <c r="EHU37"/>
      <c r="EHV37"/>
      <c r="EHW37"/>
      <c r="EHX37"/>
      <c r="EHY37"/>
      <c r="EHZ37"/>
      <c r="EIA37"/>
      <c r="EIB37"/>
      <c r="EIC37"/>
      <c r="EID37"/>
      <c r="EIE37"/>
      <c r="EIF37"/>
      <c r="EIG37"/>
      <c r="EIH37"/>
      <c r="EII37"/>
      <c r="EIJ37"/>
      <c r="EIK37"/>
      <c r="EIL37"/>
      <c r="EIM37"/>
      <c r="EIN37"/>
      <c r="EIO37"/>
      <c r="EIP37"/>
      <c r="EIQ37"/>
      <c r="EIR37"/>
      <c r="EIS37"/>
      <c r="EIT37"/>
      <c r="EIU37"/>
      <c r="EIV37"/>
      <c r="EIW37"/>
      <c r="EIX37"/>
      <c r="EIY37"/>
      <c r="EIZ37"/>
      <c r="EJA37"/>
      <c r="EJB37"/>
      <c r="EJC37"/>
      <c r="EJD37"/>
      <c r="EJE37"/>
      <c r="EJF37"/>
      <c r="EJG37"/>
      <c r="EJH37"/>
      <c r="EJI37"/>
      <c r="EJJ37"/>
      <c r="EJK37"/>
      <c r="EJL37"/>
      <c r="EJM37"/>
      <c r="EJN37"/>
      <c r="EJO37"/>
      <c r="EJP37"/>
      <c r="EJQ37"/>
      <c r="EJR37"/>
      <c r="EJS37"/>
      <c r="EJT37"/>
      <c r="EJU37"/>
      <c r="EJV37"/>
      <c r="EJW37"/>
      <c r="EJX37"/>
      <c r="EJY37"/>
      <c r="EJZ37"/>
      <c r="EKA37"/>
      <c r="EKB37"/>
      <c r="EKC37"/>
      <c r="EKD37"/>
      <c r="EKE37"/>
      <c r="EKF37"/>
      <c r="EKG37"/>
      <c r="EKH37"/>
      <c r="EKI37"/>
      <c r="EKJ37"/>
      <c r="EKK37"/>
      <c r="EKL37"/>
      <c r="EKM37"/>
      <c r="EKN37"/>
      <c r="EKO37"/>
      <c r="EKP37"/>
      <c r="EKQ37"/>
      <c r="EKR37"/>
      <c r="EKS37"/>
      <c r="EKT37"/>
      <c r="EKU37"/>
      <c r="EKV37"/>
      <c r="EKW37"/>
      <c r="EKX37"/>
      <c r="EKY37"/>
      <c r="EKZ37"/>
      <c r="ELA37"/>
      <c r="ELB37"/>
      <c r="ELC37"/>
      <c r="ELD37"/>
      <c r="ELE37"/>
      <c r="ELF37"/>
      <c r="ELG37"/>
      <c r="ELH37"/>
      <c r="ELI37"/>
      <c r="ELJ37"/>
      <c r="ELK37"/>
      <c r="ELL37"/>
      <c r="ELM37"/>
      <c r="ELN37"/>
      <c r="ELO37"/>
      <c r="ELP37"/>
      <c r="ELQ37"/>
      <c r="ELR37"/>
      <c r="ELS37"/>
      <c r="ELT37"/>
      <c r="ELU37"/>
      <c r="ELV37"/>
      <c r="ELW37"/>
      <c r="ELX37"/>
      <c r="ELY37"/>
      <c r="ELZ37"/>
      <c r="EMA37"/>
      <c r="EMB37"/>
      <c r="EMC37"/>
      <c r="EMD37"/>
      <c r="EME37"/>
      <c r="EMF37"/>
      <c r="EMG37"/>
      <c r="EMH37"/>
      <c r="EMI37"/>
      <c r="EMJ37"/>
      <c r="EMK37"/>
      <c r="EML37"/>
      <c r="EMM37"/>
      <c r="EMN37"/>
      <c r="EMO37"/>
      <c r="EMP37"/>
      <c r="EMQ37"/>
      <c r="EMR37"/>
      <c r="EMS37"/>
      <c r="EMT37"/>
      <c r="EMU37"/>
      <c r="EMV37"/>
      <c r="EMW37"/>
      <c r="EMX37"/>
      <c r="EMY37"/>
      <c r="EMZ37"/>
      <c r="ENA37"/>
      <c r="ENB37"/>
      <c r="ENC37"/>
      <c r="END37"/>
      <c r="ENE37"/>
      <c r="ENF37"/>
      <c r="ENG37"/>
      <c r="ENH37"/>
      <c r="ENI37"/>
      <c r="ENJ37"/>
      <c r="ENK37"/>
      <c r="ENL37"/>
      <c r="ENM37"/>
      <c r="ENN37"/>
      <c r="ENO37"/>
      <c r="ENP37"/>
      <c r="ENQ37"/>
      <c r="ENR37"/>
      <c r="ENS37"/>
      <c r="ENT37"/>
      <c r="ENU37"/>
      <c r="ENV37"/>
      <c r="ENW37"/>
      <c r="ENX37"/>
      <c r="ENY37"/>
      <c r="ENZ37"/>
      <c r="EOA37"/>
      <c r="EOB37"/>
      <c r="EOC37"/>
      <c r="EOD37"/>
      <c r="EOE37"/>
      <c r="EOF37"/>
      <c r="EOG37"/>
      <c r="EOH37"/>
      <c r="EOI37"/>
      <c r="EOJ37"/>
      <c r="EOK37"/>
      <c r="EOL37"/>
      <c r="EOM37"/>
      <c r="EON37"/>
      <c r="EOO37"/>
      <c r="EOP37"/>
      <c r="EOQ37"/>
      <c r="EOR37"/>
      <c r="EOS37"/>
      <c r="EOT37"/>
      <c r="EOU37"/>
      <c r="EOV37"/>
      <c r="EOW37"/>
      <c r="EOX37"/>
      <c r="EOY37"/>
      <c r="EOZ37"/>
      <c r="EPA37"/>
      <c r="EPB37"/>
      <c r="EPC37"/>
      <c r="EPD37"/>
      <c r="EPE37"/>
      <c r="EPF37"/>
      <c r="EPG37"/>
      <c r="EPH37"/>
      <c r="EPI37"/>
      <c r="EPJ37"/>
      <c r="EPK37"/>
      <c r="EPL37"/>
      <c r="EPM37"/>
      <c r="EPN37"/>
      <c r="EPO37"/>
      <c r="EPP37"/>
      <c r="EPQ37"/>
      <c r="EPR37"/>
      <c r="EPS37"/>
      <c r="EPT37"/>
      <c r="EPU37"/>
      <c r="EPV37"/>
      <c r="EPW37"/>
      <c r="EPX37"/>
      <c r="EPY37"/>
      <c r="EPZ37"/>
      <c r="EQA37"/>
      <c r="EQB37"/>
      <c r="EQC37"/>
      <c r="EQD37"/>
      <c r="EQE37"/>
      <c r="EQF37"/>
      <c r="EQG37"/>
      <c r="EQH37"/>
      <c r="EQI37"/>
      <c r="EQJ37"/>
      <c r="EQK37"/>
      <c r="EQL37"/>
      <c r="EQM37"/>
      <c r="EQN37"/>
      <c r="EQO37"/>
      <c r="EQP37"/>
      <c r="EQQ37"/>
      <c r="EQR37"/>
      <c r="EQS37"/>
      <c r="EQT37"/>
      <c r="EQU37"/>
      <c r="EQV37"/>
      <c r="EQW37"/>
      <c r="EQX37"/>
      <c r="EQY37"/>
      <c r="EQZ37"/>
      <c r="ERA37"/>
      <c r="ERB37"/>
      <c r="ERC37"/>
      <c r="ERD37"/>
      <c r="ERE37"/>
      <c r="ERF37"/>
      <c r="ERG37"/>
      <c r="ERH37"/>
      <c r="ERI37"/>
      <c r="ERJ37"/>
      <c r="ERK37"/>
      <c r="ERL37"/>
      <c r="ERM37"/>
      <c r="ERN37"/>
      <c r="ERO37"/>
      <c r="ERP37"/>
      <c r="ERQ37"/>
      <c r="ERR37"/>
      <c r="ERS37"/>
      <c r="ERT37"/>
      <c r="ERU37"/>
      <c r="ERV37"/>
      <c r="ERW37"/>
      <c r="ERX37"/>
      <c r="ERY37"/>
      <c r="ERZ37"/>
      <c r="ESA37"/>
      <c r="ESB37"/>
      <c r="ESC37"/>
      <c r="ESD37"/>
      <c r="ESE37"/>
      <c r="ESF37"/>
      <c r="ESG37"/>
      <c r="ESH37"/>
      <c r="ESI37"/>
      <c r="ESJ37"/>
      <c r="ESK37"/>
      <c r="ESL37"/>
      <c r="ESM37"/>
      <c r="ESN37"/>
      <c r="ESO37"/>
      <c r="ESP37"/>
      <c r="ESQ37"/>
      <c r="ESR37"/>
      <c r="ESS37"/>
      <c r="EST37"/>
      <c r="ESU37"/>
      <c r="ESV37"/>
      <c r="ESW37"/>
      <c r="ESX37"/>
      <c r="ESY37"/>
      <c r="ESZ37"/>
      <c r="ETA37"/>
      <c r="ETB37"/>
      <c r="ETC37"/>
      <c r="ETD37"/>
      <c r="ETE37"/>
      <c r="ETF37"/>
      <c r="ETG37"/>
      <c r="ETH37"/>
      <c r="ETI37"/>
      <c r="ETJ37"/>
      <c r="ETK37"/>
      <c r="ETL37"/>
      <c r="ETM37"/>
      <c r="ETN37"/>
      <c r="ETO37"/>
      <c r="ETP37"/>
      <c r="ETQ37"/>
      <c r="ETR37"/>
      <c r="ETS37"/>
      <c r="ETT37"/>
      <c r="ETU37"/>
      <c r="ETV37"/>
      <c r="ETW37"/>
      <c r="ETX37"/>
      <c r="ETY37"/>
      <c r="ETZ37"/>
      <c r="EUA37"/>
      <c r="EUB37"/>
      <c r="EUC37"/>
      <c r="EUD37"/>
      <c r="EUE37"/>
      <c r="EUF37"/>
      <c r="EUG37"/>
      <c r="EUH37"/>
      <c r="EUI37"/>
      <c r="EUJ37"/>
      <c r="EUK37"/>
      <c r="EUL37"/>
      <c r="EUM37"/>
      <c r="EUN37"/>
      <c r="EUO37"/>
      <c r="EUP37"/>
      <c r="EUQ37"/>
      <c r="EUR37"/>
      <c r="EUS37"/>
      <c r="EUT37"/>
      <c r="EUU37"/>
      <c r="EUV37"/>
      <c r="EUW37"/>
      <c r="EUX37"/>
      <c r="EUY37"/>
      <c r="EUZ37"/>
      <c r="EVA37"/>
      <c r="EVB37"/>
      <c r="EVC37"/>
      <c r="EVD37"/>
      <c r="EVE37"/>
      <c r="EVF37"/>
      <c r="EVG37"/>
      <c r="EVH37"/>
      <c r="EVI37"/>
      <c r="EVJ37"/>
      <c r="EVK37"/>
      <c r="EVL37"/>
      <c r="EVM37"/>
      <c r="EVN37"/>
      <c r="EVO37"/>
      <c r="EVP37"/>
      <c r="EVQ37"/>
      <c r="EVR37"/>
      <c r="EVS37"/>
      <c r="EVT37"/>
      <c r="EVU37"/>
      <c r="EVV37"/>
      <c r="EVW37"/>
      <c r="EVX37"/>
      <c r="EVY37"/>
      <c r="EVZ37"/>
      <c r="EWA37"/>
      <c r="EWB37"/>
      <c r="EWC37"/>
      <c r="EWD37"/>
      <c r="EWE37"/>
      <c r="EWF37"/>
      <c r="EWG37"/>
      <c r="EWH37"/>
      <c r="EWI37"/>
      <c r="EWJ37"/>
      <c r="EWK37"/>
      <c r="EWL37"/>
      <c r="EWM37"/>
      <c r="EWN37"/>
      <c r="EWO37"/>
      <c r="EWP37"/>
      <c r="EWQ37"/>
      <c r="EWR37"/>
      <c r="EWS37"/>
      <c r="EWT37"/>
      <c r="EWU37"/>
      <c r="EWV37"/>
      <c r="EWW37"/>
      <c r="EWX37"/>
      <c r="EWY37"/>
      <c r="EWZ37"/>
      <c r="EXA37"/>
      <c r="EXB37"/>
      <c r="EXC37"/>
      <c r="EXD37"/>
      <c r="EXE37"/>
      <c r="EXF37"/>
      <c r="EXG37"/>
      <c r="EXH37"/>
      <c r="EXI37"/>
      <c r="EXJ37"/>
      <c r="EXK37"/>
      <c r="EXL37"/>
      <c r="EXM37"/>
      <c r="EXN37"/>
      <c r="EXO37"/>
      <c r="EXP37"/>
      <c r="EXQ37"/>
      <c r="EXR37"/>
      <c r="EXS37"/>
      <c r="EXT37"/>
      <c r="EXU37"/>
      <c r="EXV37"/>
      <c r="EXW37"/>
      <c r="EXX37"/>
      <c r="EXY37"/>
      <c r="EXZ37"/>
      <c r="EYA37"/>
      <c r="EYB37"/>
      <c r="EYC37"/>
      <c r="EYD37"/>
      <c r="EYE37"/>
      <c r="EYF37"/>
      <c r="EYG37"/>
      <c r="EYH37"/>
      <c r="EYI37"/>
      <c r="EYJ37"/>
      <c r="EYK37"/>
      <c r="EYL37"/>
      <c r="EYM37"/>
      <c r="EYN37"/>
      <c r="EYO37"/>
      <c r="EYP37"/>
      <c r="EYQ37"/>
      <c r="EYR37"/>
      <c r="EYS37"/>
      <c r="EYT37"/>
      <c r="EYU37"/>
      <c r="EYV37"/>
      <c r="EYW37"/>
      <c r="EYX37"/>
      <c r="EYY37"/>
      <c r="EYZ37"/>
      <c r="EZA37"/>
      <c r="EZB37"/>
      <c r="EZC37"/>
      <c r="EZD37"/>
      <c r="EZE37"/>
      <c r="EZF37"/>
      <c r="EZG37"/>
      <c r="EZH37"/>
      <c r="EZI37"/>
      <c r="EZJ37"/>
      <c r="EZK37"/>
      <c r="EZL37"/>
      <c r="EZM37"/>
      <c r="EZN37"/>
      <c r="EZO37"/>
      <c r="EZP37"/>
      <c r="EZQ37"/>
      <c r="EZR37"/>
      <c r="EZS37"/>
      <c r="EZT37"/>
      <c r="EZU37"/>
      <c r="EZV37"/>
      <c r="EZW37"/>
      <c r="EZX37"/>
      <c r="EZY37"/>
      <c r="EZZ37"/>
      <c r="FAA37"/>
      <c r="FAB37"/>
      <c r="FAC37"/>
      <c r="FAD37"/>
      <c r="FAE37"/>
      <c r="FAF37"/>
      <c r="FAG37"/>
      <c r="FAH37"/>
      <c r="FAI37"/>
      <c r="FAJ37"/>
      <c r="FAK37"/>
      <c r="FAL37"/>
      <c r="FAM37"/>
      <c r="FAN37"/>
      <c r="FAO37"/>
      <c r="FAP37"/>
      <c r="FAQ37"/>
      <c r="FAR37"/>
      <c r="FAS37"/>
      <c r="FAT37"/>
      <c r="FAU37"/>
      <c r="FAV37"/>
      <c r="FAW37"/>
      <c r="FAX37"/>
      <c r="FAY37"/>
      <c r="FAZ37"/>
      <c r="FBA37"/>
      <c r="FBB37"/>
      <c r="FBC37"/>
      <c r="FBD37"/>
      <c r="FBE37"/>
      <c r="FBF37"/>
      <c r="FBG37"/>
      <c r="FBH37"/>
      <c r="FBI37"/>
      <c r="FBJ37"/>
      <c r="FBK37"/>
      <c r="FBL37"/>
      <c r="FBM37"/>
      <c r="FBN37"/>
      <c r="FBO37"/>
      <c r="FBP37"/>
      <c r="FBQ37"/>
      <c r="FBR37"/>
      <c r="FBS37"/>
      <c r="FBT37"/>
      <c r="FBU37"/>
      <c r="FBV37"/>
      <c r="FBW37"/>
      <c r="FBX37"/>
      <c r="FBY37"/>
      <c r="FBZ37"/>
      <c r="FCA37"/>
      <c r="FCB37"/>
      <c r="FCC37"/>
      <c r="FCD37"/>
      <c r="FCE37"/>
      <c r="FCF37"/>
      <c r="FCG37"/>
      <c r="FCH37"/>
      <c r="FCI37"/>
      <c r="FCJ37"/>
      <c r="FCK37"/>
      <c r="FCL37"/>
      <c r="FCM37"/>
      <c r="FCN37"/>
      <c r="FCO37"/>
      <c r="FCP37"/>
      <c r="FCQ37"/>
      <c r="FCR37"/>
      <c r="FCS37"/>
      <c r="FCT37"/>
      <c r="FCU37"/>
      <c r="FCV37"/>
      <c r="FCW37"/>
      <c r="FCX37"/>
      <c r="FCY37"/>
      <c r="FCZ37"/>
      <c r="FDA37"/>
      <c r="FDB37"/>
      <c r="FDC37"/>
      <c r="FDD37"/>
      <c r="FDE37"/>
      <c r="FDF37"/>
      <c r="FDG37"/>
      <c r="FDH37"/>
      <c r="FDI37"/>
      <c r="FDJ37"/>
      <c r="FDK37"/>
      <c r="FDL37"/>
      <c r="FDM37"/>
      <c r="FDN37"/>
      <c r="FDO37"/>
      <c r="FDP37"/>
      <c r="FDQ37"/>
      <c r="FDR37"/>
      <c r="FDS37"/>
      <c r="FDT37"/>
      <c r="FDU37"/>
      <c r="FDV37"/>
      <c r="FDW37"/>
      <c r="FDX37"/>
      <c r="FDY37"/>
      <c r="FDZ37"/>
      <c r="FEA37"/>
      <c r="FEB37"/>
      <c r="FEC37"/>
      <c r="FED37"/>
      <c r="FEE37"/>
      <c r="FEF37"/>
      <c r="FEG37"/>
      <c r="FEH37"/>
      <c r="FEI37"/>
      <c r="FEJ37"/>
      <c r="FEK37"/>
      <c r="FEL37"/>
      <c r="FEM37"/>
      <c r="FEN37"/>
      <c r="FEO37"/>
      <c r="FEP37"/>
      <c r="FEQ37"/>
      <c r="FER37"/>
      <c r="FES37"/>
      <c r="FET37"/>
      <c r="FEU37"/>
      <c r="FEV37"/>
      <c r="FEW37"/>
      <c r="FEX37"/>
      <c r="FEY37"/>
      <c r="FEZ37"/>
      <c r="FFA37"/>
      <c r="FFB37"/>
      <c r="FFC37"/>
      <c r="FFD37"/>
      <c r="FFE37"/>
      <c r="FFF37"/>
      <c r="FFG37"/>
      <c r="FFH37"/>
      <c r="FFI37"/>
      <c r="FFJ37"/>
      <c r="FFK37"/>
      <c r="FFL37"/>
      <c r="FFM37"/>
      <c r="FFN37"/>
      <c r="FFO37"/>
      <c r="FFP37"/>
      <c r="FFQ37"/>
      <c r="FFR37"/>
      <c r="FFS37"/>
      <c r="FFT37"/>
      <c r="FFU37"/>
      <c r="FFV37"/>
      <c r="FFW37"/>
      <c r="FFX37"/>
      <c r="FFY37"/>
      <c r="FFZ37"/>
      <c r="FGA37"/>
      <c r="FGB37"/>
      <c r="FGC37"/>
      <c r="FGD37"/>
      <c r="FGE37"/>
      <c r="FGF37"/>
      <c r="FGG37"/>
      <c r="FGH37"/>
      <c r="FGI37"/>
      <c r="FGJ37"/>
      <c r="FGK37"/>
      <c r="FGL37"/>
      <c r="FGM37"/>
      <c r="FGN37"/>
      <c r="FGO37"/>
      <c r="FGP37"/>
      <c r="FGQ37"/>
      <c r="FGR37"/>
      <c r="FGS37"/>
      <c r="FGT37"/>
      <c r="FGU37"/>
      <c r="FGV37"/>
      <c r="FGW37"/>
      <c r="FGX37"/>
      <c r="FGY37"/>
      <c r="FGZ37"/>
      <c r="FHA37"/>
      <c r="FHB37"/>
      <c r="FHC37"/>
      <c r="FHD37"/>
      <c r="FHE37"/>
      <c r="FHF37"/>
      <c r="FHG37"/>
      <c r="FHH37"/>
      <c r="FHI37"/>
      <c r="FHJ37"/>
      <c r="FHK37"/>
      <c r="FHL37"/>
      <c r="FHM37"/>
      <c r="FHN37"/>
      <c r="FHO37"/>
      <c r="FHP37"/>
      <c r="FHQ37"/>
      <c r="FHR37"/>
      <c r="FHS37"/>
      <c r="FHT37"/>
      <c r="FHU37"/>
      <c r="FHV37"/>
      <c r="FHW37"/>
      <c r="FHX37"/>
      <c r="FHY37"/>
      <c r="FHZ37"/>
      <c r="FIA37"/>
      <c r="FIB37"/>
      <c r="FIC37"/>
      <c r="FID37"/>
      <c r="FIE37"/>
      <c r="FIF37"/>
      <c r="FIG37"/>
      <c r="FIH37"/>
      <c r="FII37"/>
      <c r="FIJ37"/>
      <c r="FIK37"/>
      <c r="FIL37"/>
      <c r="FIM37"/>
      <c r="FIN37"/>
      <c r="FIO37"/>
      <c r="FIP37"/>
      <c r="FIQ37"/>
      <c r="FIR37"/>
      <c r="FIS37"/>
      <c r="FIT37"/>
      <c r="FIU37"/>
      <c r="FIV37"/>
      <c r="FIW37"/>
      <c r="FIX37"/>
      <c r="FIY37"/>
      <c r="FIZ37"/>
      <c r="FJA37"/>
      <c r="FJB37"/>
      <c r="FJC37"/>
      <c r="FJD37"/>
      <c r="FJE37"/>
      <c r="FJF37"/>
      <c r="FJG37"/>
      <c r="FJH37"/>
      <c r="FJI37"/>
      <c r="FJJ37"/>
      <c r="FJK37"/>
      <c r="FJL37"/>
      <c r="FJM37"/>
      <c r="FJN37"/>
      <c r="FJO37"/>
      <c r="FJP37"/>
      <c r="FJQ37"/>
      <c r="FJR37"/>
      <c r="FJS37"/>
      <c r="FJT37"/>
      <c r="FJU37"/>
      <c r="FJV37"/>
      <c r="FJW37"/>
      <c r="FJX37"/>
      <c r="FJY37"/>
      <c r="FJZ37"/>
      <c r="FKA37"/>
      <c r="FKB37"/>
      <c r="FKC37"/>
      <c r="FKD37"/>
      <c r="FKE37"/>
      <c r="FKF37"/>
      <c r="FKG37"/>
      <c r="FKH37"/>
      <c r="FKI37"/>
      <c r="FKJ37"/>
      <c r="FKK37"/>
      <c r="FKL37"/>
      <c r="FKM37"/>
      <c r="FKN37"/>
      <c r="FKO37"/>
      <c r="FKP37"/>
      <c r="FKQ37"/>
      <c r="FKR37"/>
      <c r="FKS37"/>
      <c r="FKT37"/>
      <c r="FKU37"/>
      <c r="FKV37"/>
      <c r="FKW37"/>
      <c r="FKX37"/>
      <c r="FKY37"/>
      <c r="FKZ37"/>
      <c r="FLA37"/>
      <c r="FLB37"/>
      <c r="FLC37"/>
      <c r="FLD37"/>
      <c r="FLE37"/>
      <c r="FLF37"/>
      <c r="FLG37"/>
      <c r="FLH37"/>
      <c r="FLI37"/>
      <c r="FLJ37"/>
      <c r="FLK37"/>
      <c r="FLL37"/>
      <c r="FLM37"/>
      <c r="FLN37"/>
      <c r="FLO37"/>
      <c r="FLP37"/>
      <c r="FLQ37"/>
      <c r="FLR37"/>
      <c r="FLS37"/>
      <c r="FLT37"/>
      <c r="FLU37"/>
      <c r="FLV37"/>
      <c r="FLW37"/>
      <c r="FLX37"/>
      <c r="FLY37"/>
      <c r="FLZ37"/>
      <c r="FMA37"/>
      <c r="FMB37"/>
      <c r="FMC37"/>
      <c r="FMD37"/>
      <c r="FME37"/>
      <c r="FMF37"/>
      <c r="FMG37"/>
      <c r="FMH37"/>
      <c r="FMI37"/>
      <c r="FMJ37"/>
      <c r="FMK37"/>
      <c r="FML37"/>
      <c r="FMM37"/>
      <c r="FMN37"/>
      <c r="FMO37"/>
      <c r="FMP37"/>
      <c r="FMQ37"/>
      <c r="FMR37"/>
      <c r="FMS37"/>
      <c r="FMT37"/>
      <c r="FMU37"/>
      <c r="FMV37"/>
      <c r="FMW37"/>
      <c r="FMX37"/>
      <c r="FMY37"/>
      <c r="FMZ37"/>
      <c r="FNA37"/>
      <c r="FNB37"/>
      <c r="FNC37"/>
      <c r="FND37"/>
      <c r="FNE37"/>
      <c r="FNF37"/>
      <c r="FNG37"/>
      <c r="FNH37"/>
      <c r="FNI37"/>
      <c r="FNJ37"/>
      <c r="FNK37"/>
      <c r="FNL37"/>
      <c r="FNM37"/>
      <c r="FNN37"/>
      <c r="FNO37"/>
      <c r="FNP37"/>
      <c r="FNQ37"/>
      <c r="FNR37"/>
      <c r="FNS37"/>
      <c r="FNT37"/>
      <c r="FNU37"/>
      <c r="FNV37"/>
      <c r="FNW37"/>
      <c r="FNX37"/>
      <c r="FNY37"/>
      <c r="FNZ37"/>
      <c r="FOA37"/>
      <c r="FOB37"/>
      <c r="FOC37"/>
      <c r="FOD37"/>
      <c r="FOE37"/>
      <c r="FOF37"/>
      <c r="FOG37"/>
      <c r="FOH37"/>
      <c r="FOI37"/>
      <c r="FOJ37"/>
      <c r="FOK37"/>
      <c r="FOL37"/>
      <c r="FOM37"/>
      <c r="FON37"/>
      <c r="FOO37"/>
      <c r="FOP37"/>
      <c r="FOQ37"/>
      <c r="FOR37"/>
      <c r="FOS37"/>
      <c r="FOT37"/>
      <c r="FOU37"/>
      <c r="FOV37"/>
      <c r="FOW37"/>
      <c r="FOX37"/>
      <c r="FOY37"/>
      <c r="FOZ37"/>
      <c r="FPA37"/>
      <c r="FPB37"/>
      <c r="FPC37"/>
      <c r="FPD37"/>
      <c r="FPE37"/>
      <c r="FPF37"/>
      <c r="FPG37"/>
      <c r="FPH37"/>
      <c r="FPI37"/>
      <c r="FPJ37"/>
      <c r="FPK37"/>
      <c r="FPL37"/>
      <c r="FPM37"/>
      <c r="FPN37"/>
      <c r="FPO37"/>
      <c r="FPP37"/>
      <c r="FPQ37"/>
      <c r="FPR37"/>
      <c r="FPS37"/>
      <c r="FPT37"/>
      <c r="FPU37"/>
      <c r="FPV37"/>
      <c r="FPW37"/>
      <c r="FPX37"/>
      <c r="FPY37"/>
      <c r="FPZ37"/>
      <c r="FQA37"/>
      <c r="FQB37"/>
      <c r="FQC37"/>
      <c r="FQD37"/>
      <c r="FQE37"/>
      <c r="FQF37"/>
      <c r="FQG37"/>
      <c r="FQH37"/>
      <c r="FQI37"/>
      <c r="FQJ37"/>
      <c r="FQK37"/>
      <c r="FQL37"/>
      <c r="FQM37"/>
      <c r="FQN37"/>
      <c r="FQO37"/>
      <c r="FQP37"/>
      <c r="FQQ37"/>
      <c r="FQR37"/>
      <c r="FQS37"/>
      <c r="FQT37"/>
      <c r="FQU37"/>
      <c r="FQV37"/>
      <c r="FQW37"/>
      <c r="FQX37"/>
      <c r="FQY37"/>
      <c r="FQZ37"/>
      <c r="FRA37"/>
      <c r="FRB37"/>
      <c r="FRC37"/>
      <c r="FRD37"/>
      <c r="FRE37"/>
      <c r="FRF37"/>
      <c r="FRG37"/>
      <c r="FRH37"/>
      <c r="FRI37"/>
      <c r="FRJ37"/>
      <c r="FRK37"/>
      <c r="FRL37"/>
      <c r="FRM37"/>
      <c r="FRN37"/>
      <c r="FRO37"/>
      <c r="FRP37"/>
      <c r="FRQ37"/>
      <c r="FRR37"/>
      <c r="FRS37"/>
      <c r="FRT37"/>
      <c r="FRU37"/>
      <c r="FRV37"/>
      <c r="FRW37"/>
      <c r="FRX37"/>
      <c r="FRY37"/>
      <c r="FRZ37"/>
      <c r="FSA37"/>
      <c r="FSB37"/>
      <c r="FSC37"/>
      <c r="FSD37"/>
      <c r="FSE37"/>
      <c r="FSF37"/>
      <c r="FSG37"/>
      <c r="FSH37"/>
      <c r="FSI37"/>
      <c r="FSJ37"/>
      <c r="FSK37"/>
      <c r="FSL37"/>
      <c r="FSM37"/>
      <c r="FSN37"/>
      <c r="FSO37"/>
      <c r="FSP37"/>
      <c r="FSQ37"/>
      <c r="FSR37"/>
      <c r="FSS37"/>
      <c r="FST37"/>
      <c r="FSU37"/>
      <c r="FSV37"/>
      <c r="FSW37"/>
      <c r="FSX37"/>
      <c r="FSY37"/>
      <c r="FSZ37"/>
      <c r="FTA37"/>
      <c r="FTB37"/>
      <c r="FTC37"/>
      <c r="FTD37"/>
      <c r="FTE37"/>
      <c r="FTF37"/>
      <c r="FTG37"/>
      <c r="FTH37"/>
      <c r="FTI37"/>
      <c r="FTJ37"/>
      <c r="FTK37"/>
      <c r="FTL37"/>
      <c r="FTM37"/>
      <c r="FTN37"/>
      <c r="FTO37"/>
      <c r="FTP37"/>
      <c r="FTQ37"/>
      <c r="FTR37"/>
      <c r="FTS37"/>
      <c r="FTT37"/>
      <c r="FTU37"/>
      <c r="FTV37"/>
      <c r="FTW37"/>
      <c r="FTX37"/>
      <c r="FTY37"/>
      <c r="FTZ37"/>
      <c r="FUA37"/>
      <c r="FUB37"/>
      <c r="FUC37"/>
      <c r="FUD37"/>
      <c r="FUE37"/>
      <c r="FUF37"/>
      <c r="FUG37"/>
      <c r="FUH37"/>
      <c r="FUI37"/>
      <c r="FUJ37"/>
      <c r="FUK37"/>
      <c r="FUL37"/>
      <c r="FUM37"/>
      <c r="FUN37"/>
      <c r="FUO37"/>
      <c r="FUP37"/>
      <c r="FUQ37"/>
      <c r="FUR37"/>
      <c r="FUS37"/>
      <c r="FUT37"/>
      <c r="FUU37"/>
      <c r="FUV37"/>
      <c r="FUW37"/>
      <c r="FUX37"/>
      <c r="FUY37"/>
      <c r="FUZ37"/>
      <c r="FVA37"/>
      <c r="FVB37"/>
      <c r="FVC37"/>
      <c r="FVD37"/>
      <c r="FVE37"/>
      <c r="FVF37"/>
      <c r="FVG37"/>
      <c r="FVH37"/>
      <c r="FVI37"/>
      <c r="FVJ37"/>
      <c r="FVK37"/>
      <c r="FVL37"/>
      <c r="FVM37"/>
      <c r="FVN37"/>
      <c r="FVO37"/>
      <c r="FVP37"/>
      <c r="FVQ37"/>
      <c r="FVR37"/>
      <c r="FVS37"/>
      <c r="FVT37"/>
      <c r="FVU37"/>
      <c r="FVV37"/>
      <c r="FVW37"/>
      <c r="FVX37"/>
      <c r="FVY37"/>
      <c r="FVZ37"/>
      <c r="FWA37"/>
      <c r="FWB37"/>
      <c r="FWC37"/>
      <c r="FWD37"/>
      <c r="FWE37"/>
      <c r="FWF37"/>
      <c r="FWG37"/>
      <c r="FWH37"/>
      <c r="FWI37"/>
      <c r="FWJ37"/>
      <c r="FWK37"/>
      <c r="FWL37"/>
      <c r="FWM37"/>
      <c r="FWN37"/>
      <c r="FWO37"/>
      <c r="FWP37"/>
      <c r="FWQ37"/>
      <c r="FWR37"/>
      <c r="FWS37"/>
      <c r="FWT37"/>
      <c r="FWU37"/>
      <c r="FWV37"/>
      <c r="FWW37"/>
      <c r="FWX37"/>
      <c r="FWY37"/>
      <c r="FWZ37"/>
      <c r="FXA37"/>
      <c r="FXB37"/>
      <c r="FXC37"/>
      <c r="FXD37"/>
      <c r="FXE37"/>
      <c r="FXF37"/>
      <c r="FXG37"/>
      <c r="FXH37"/>
      <c r="FXI37"/>
      <c r="FXJ37"/>
      <c r="FXK37"/>
      <c r="FXL37"/>
      <c r="FXM37"/>
      <c r="FXN37"/>
      <c r="FXO37"/>
      <c r="FXP37"/>
      <c r="FXQ37"/>
      <c r="FXR37"/>
      <c r="FXS37"/>
      <c r="FXT37"/>
      <c r="FXU37"/>
      <c r="FXV37"/>
      <c r="FXW37"/>
      <c r="FXX37"/>
      <c r="FXY37"/>
      <c r="FXZ37"/>
      <c r="FYA37"/>
      <c r="FYB37"/>
      <c r="FYC37"/>
      <c r="FYD37"/>
      <c r="FYE37"/>
      <c r="FYF37"/>
      <c r="FYG37"/>
      <c r="FYH37"/>
      <c r="FYI37"/>
      <c r="FYJ37"/>
      <c r="FYK37"/>
      <c r="FYL37"/>
      <c r="FYM37"/>
      <c r="FYN37"/>
      <c r="FYO37"/>
      <c r="FYP37"/>
      <c r="FYQ37"/>
      <c r="FYR37"/>
      <c r="FYS37"/>
      <c r="FYT37"/>
      <c r="FYU37"/>
      <c r="FYV37"/>
      <c r="FYW37"/>
      <c r="FYX37"/>
      <c r="FYY37"/>
      <c r="FYZ37"/>
      <c r="FZA37"/>
      <c r="FZB37"/>
      <c r="FZC37"/>
      <c r="FZD37"/>
      <c r="FZE37"/>
      <c r="FZF37"/>
      <c r="FZG37"/>
      <c r="FZH37"/>
      <c r="FZI37"/>
      <c r="FZJ37"/>
      <c r="FZK37"/>
      <c r="FZL37"/>
      <c r="FZM37"/>
      <c r="FZN37"/>
      <c r="FZO37"/>
      <c r="FZP37"/>
      <c r="FZQ37"/>
      <c r="FZR37"/>
      <c r="FZS37"/>
      <c r="FZT37"/>
      <c r="FZU37"/>
      <c r="FZV37"/>
      <c r="FZW37"/>
      <c r="FZX37"/>
      <c r="FZY37"/>
      <c r="FZZ37"/>
      <c r="GAA37"/>
      <c r="GAB37"/>
      <c r="GAC37"/>
      <c r="GAD37"/>
      <c r="GAE37"/>
      <c r="GAF37"/>
      <c r="GAG37"/>
      <c r="GAH37"/>
      <c r="GAI37"/>
      <c r="GAJ37"/>
      <c r="GAK37"/>
      <c r="GAL37"/>
      <c r="GAM37"/>
      <c r="GAN37"/>
      <c r="GAO37"/>
      <c r="GAP37"/>
      <c r="GAQ37"/>
      <c r="GAR37"/>
      <c r="GAS37"/>
      <c r="GAT37"/>
      <c r="GAU37"/>
      <c r="GAV37"/>
      <c r="GAW37"/>
      <c r="GAX37"/>
      <c r="GAY37"/>
      <c r="GAZ37"/>
      <c r="GBA37"/>
      <c r="GBB37"/>
      <c r="GBC37"/>
      <c r="GBD37"/>
      <c r="GBE37"/>
      <c r="GBF37"/>
      <c r="GBG37"/>
      <c r="GBH37"/>
      <c r="GBI37"/>
      <c r="GBJ37"/>
      <c r="GBK37"/>
      <c r="GBL37"/>
      <c r="GBM37"/>
      <c r="GBN37"/>
      <c r="GBO37"/>
      <c r="GBP37"/>
      <c r="GBQ37"/>
      <c r="GBR37"/>
      <c r="GBS37"/>
      <c r="GBT37"/>
      <c r="GBU37"/>
      <c r="GBV37"/>
      <c r="GBW37"/>
      <c r="GBX37"/>
      <c r="GBY37"/>
      <c r="GBZ37"/>
      <c r="GCA37"/>
      <c r="GCB37"/>
      <c r="GCC37"/>
      <c r="GCD37"/>
      <c r="GCE37"/>
      <c r="GCF37"/>
      <c r="GCG37"/>
      <c r="GCH37"/>
      <c r="GCI37"/>
      <c r="GCJ37"/>
      <c r="GCK37"/>
      <c r="GCL37"/>
      <c r="GCM37"/>
      <c r="GCN37"/>
      <c r="GCO37"/>
      <c r="GCP37"/>
      <c r="GCQ37"/>
      <c r="GCR37"/>
      <c r="GCS37"/>
      <c r="GCT37"/>
      <c r="GCU37"/>
      <c r="GCV37"/>
      <c r="GCW37"/>
      <c r="GCX37"/>
      <c r="GCY37"/>
      <c r="GCZ37"/>
      <c r="GDA37"/>
      <c r="GDB37"/>
      <c r="GDC37"/>
      <c r="GDD37"/>
      <c r="GDE37"/>
      <c r="GDF37"/>
      <c r="GDG37"/>
      <c r="GDH37"/>
      <c r="GDI37"/>
      <c r="GDJ37"/>
      <c r="GDK37"/>
      <c r="GDL37"/>
      <c r="GDM37"/>
      <c r="GDN37"/>
      <c r="GDO37"/>
      <c r="GDP37"/>
      <c r="GDQ37"/>
      <c r="GDR37"/>
      <c r="GDS37"/>
      <c r="GDT37"/>
      <c r="GDU37"/>
      <c r="GDV37"/>
      <c r="GDW37"/>
      <c r="GDX37"/>
      <c r="GDY37"/>
      <c r="GDZ37"/>
      <c r="GEA37"/>
      <c r="GEB37"/>
      <c r="GEC37"/>
      <c r="GED37"/>
      <c r="GEE37"/>
      <c r="GEF37"/>
      <c r="GEG37"/>
      <c r="GEH37"/>
      <c r="GEI37"/>
      <c r="GEJ37"/>
      <c r="GEK37"/>
      <c r="GEL37"/>
      <c r="GEM37"/>
      <c r="GEN37"/>
      <c r="GEO37"/>
      <c r="GEP37"/>
      <c r="GEQ37"/>
      <c r="GER37"/>
      <c r="GES37"/>
      <c r="GET37"/>
      <c r="GEU37"/>
      <c r="GEV37"/>
      <c r="GEW37"/>
      <c r="GEX37"/>
      <c r="GEY37"/>
      <c r="GEZ37"/>
      <c r="GFA37"/>
      <c r="GFB37"/>
      <c r="GFC37"/>
      <c r="GFD37"/>
      <c r="GFE37"/>
      <c r="GFF37"/>
      <c r="GFG37"/>
      <c r="GFH37"/>
      <c r="GFI37"/>
      <c r="GFJ37"/>
      <c r="GFK37"/>
      <c r="GFL37"/>
      <c r="GFM37"/>
      <c r="GFN37"/>
      <c r="GFO37"/>
      <c r="GFP37"/>
      <c r="GFQ37"/>
      <c r="GFR37"/>
      <c r="GFS37"/>
      <c r="GFT37"/>
      <c r="GFU37"/>
      <c r="GFV37"/>
      <c r="GFW37"/>
      <c r="GFX37"/>
      <c r="GFY37"/>
      <c r="GFZ37"/>
      <c r="GGA37"/>
      <c r="GGB37"/>
      <c r="GGC37"/>
      <c r="GGD37"/>
      <c r="GGE37"/>
      <c r="GGF37"/>
      <c r="GGG37"/>
      <c r="GGH37"/>
      <c r="GGI37"/>
      <c r="GGJ37"/>
      <c r="GGK37"/>
      <c r="GGL37"/>
      <c r="GGM37"/>
      <c r="GGN37"/>
      <c r="GGO37"/>
      <c r="GGP37"/>
      <c r="GGQ37"/>
      <c r="GGR37"/>
      <c r="GGS37"/>
      <c r="GGT37"/>
      <c r="GGU37"/>
      <c r="GGV37"/>
      <c r="GGW37"/>
      <c r="GGX37"/>
      <c r="GGY37"/>
      <c r="GGZ37"/>
      <c r="GHA37"/>
      <c r="GHB37"/>
      <c r="GHC37"/>
      <c r="GHD37"/>
      <c r="GHE37"/>
      <c r="GHF37"/>
      <c r="GHG37"/>
      <c r="GHH37"/>
      <c r="GHI37"/>
      <c r="GHJ37"/>
      <c r="GHK37"/>
      <c r="GHL37"/>
      <c r="GHM37"/>
      <c r="GHN37"/>
      <c r="GHO37"/>
      <c r="GHP37"/>
      <c r="GHQ37"/>
      <c r="GHR37"/>
      <c r="GHS37"/>
      <c r="GHT37"/>
      <c r="GHU37"/>
      <c r="GHV37"/>
      <c r="GHW37"/>
      <c r="GHX37"/>
      <c r="GHY37"/>
      <c r="GHZ37"/>
      <c r="GIA37"/>
      <c r="GIB37"/>
      <c r="GIC37"/>
      <c r="GID37"/>
      <c r="GIE37"/>
      <c r="GIF37"/>
      <c r="GIG37"/>
      <c r="GIH37"/>
      <c r="GII37"/>
      <c r="GIJ37"/>
      <c r="GIK37"/>
      <c r="GIL37"/>
      <c r="GIM37"/>
      <c r="GIN37"/>
      <c r="GIO37"/>
      <c r="GIP37"/>
      <c r="GIQ37"/>
      <c r="GIR37"/>
      <c r="GIS37"/>
      <c r="GIT37"/>
      <c r="GIU37"/>
      <c r="GIV37"/>
      <c r="GIW37"/>
      <c r="GIX37"/>
      <c r="GIY37"/>
      <c r="GIZ37"/>
      <c r="GJA37"/>
      <c r="GJB37"/>
      <c r="GJC37"/>
      <c r="GJD37"/>
      <c r="GJE37"/>
      <c r="GJF37"/>
      <c r="GJG37"/>
      <c r="GJH37"/>
      <c r="GJI37"/>
      <c r="GJJ37"/>
      <c r="GJK37"/>
      <c r="GJL37"/>
      <c r="GJM37"/>
      <c r="GJN37"/>
      <c r="GJO37"/>
      <c r="GJP37"/>
      <c r="GJQ37"/>
      <c r="GJR37"/>
      <c r="GJS37"/>
      <c r="GJT37"/>
      <c r="GJU37"/>
      <c r="GJV37"/>
      <c r="GJW37"/>
      <c r="GJX37"/>
      <c r="GJY37"/>
      <c r="GJZ37"/>
      <c r="GKA37"/>
      <c r="GKB37"/>
      <c r="GKC37"/>
      <c r="GKD37"/>
      <c r="GKE37"/>
      <c r="GKF37"/>
      <c r="GKG37"/>
      <c r="GKH37"/>
      <c r="GKI37"/>
      <c r="GKJ37"/>
      <c r="GKK37"/>
      <c r="GKL37"/>
      <c r="GKM37"/>
      <c r="GKN37"/>
      <c r="GKO37"/>
      <c r="GKP37"/>
      <c r="GKQ37"/>
      <c r="GKR37"/>
      <c r="GKS37"/>
      <c r="GKT37"/>
      <c r="GKU37"/>
      <c r="GKV37"/>
      <c r="GKW37"/>
      <c r="GKX37"/>
      <c r="GKY37"/>
      <c r="GKZ37"/>
      <c r="GLA37"/>
      <c r="GLB37"/>
      <c r="GLC37"/>
      <c r="GLD37"/>
      <c r="GLE37"/>
      <c r="GLF37"/>
      <c r="GLG37"/>
      <c r="GLH37"/>
      <c r="GLI37"/>
      <c r="GLJ37"/>
      <c r="GLK37"/>
      <c r="GLL37"/>
      <c r="GLM37"/>
      <c r="GLN37"/>
      <c r="GLO37"/>
      <c r="GLP37"/>
      <c r="GLQ37"/>
      <c r="GLR37"/>
      <c r="GLS37"/>
      <c r="GLT37"/>
      <c r="GLU37"/>
      <c r="GLV37"/>
      <c r="GLW37"/>
      <c r="GLX37"/>
      <c r="GLY37"/>
      <c r="GLZ37"/>
      <c r="GMA37"/>
      <c r="GMB37"/>
      <c r="GMC37"/>
      <c r="GMD37"/>
      <c r="GME37"/>
      <c r="GMF37"/>
      <c r="GMG37"/>
      <c r="GMH37"/>
      <c r="GMI37"/>
      <c r="GMJ37"/>
      <c r="GMK37"/>
      <c r="GML37"/>
      <c r="GMM37"/>
      <c r="GMN37"/>
      <c r="GMO37"/>
      <c r="GMP37"/>
      <c r="GMQ37"/>
      <c r="GMR37"/>
      <c r="GMS37"/>
      <c r="GMT37"/>
      <c r="GMU37"/>
      <c r="GMV37"/>
      <c r="GMW37"/>
      <c r="GMX37"/>
      <c r="GMY37"/>
      <c r="GMZ37"/>
      <c r="GNA37"/>
      <c r="GNB37"/>
      <c r="GNC37"/>
      <c r="GND37"/>
      <c r="GNE37"/>
      <c r="GNF37"/>
      <c r="GNG37"/>
      <c r="GNH37"/>
      <c r="GNI37"/>
      <c r="GNJ37"/>
      <c r="GNK37"/>
      <c r="GNL37"/>
      <c r="GNM37"/>
      <c r="GNN37"/>
      <c r="GNO37"/>
      <c r="GNP37"/>
      <c r="GNQ37"/>
      <c r="GNR37"/>
      <c r="GNS37"/>
      <c r="GNT37"/>
      <c r="GNU37"/>
      <c r="GNV37"/>
      <c r="GNW37"/>
      <c r="GNX37"/>
      <c r="GNY37"/>
      <c r="GNZ37"/>
      <c r="GOA37"/>
      <c r="GOB37"/>
      <c r="GOC37"/>
      <c r="GOD37"/>
      <c r="GOE37"/>
      <c r="GOF37"/>
      <c r="GOG37"/>
      <c r="GOH37"/>
      <c r="GOI37"/>
      <c r="GOJ37"/>
      <c r="GOK37"/>
      <c r="GOL37"/>
      <c r="GOM37"/>
      <c r="GON37"/>
      <c r="GOO37"/>
      <c r="GOP37"/>
      <c r="GOQ37"/>
      <c r="GOR37"/>
      <c r="GOS37"/>
      <c r="GOT37"/>
      <c r="GOU37"/>
      <c r="GOV37"/>
      <c r="GOW37"/>
      <c r="GOX37"/>
      <c r="GOY37"/>
      <c r="GOZ37"/>
      <c r="GPA37"/>
      <c r="GPB37"/>
      <c r="GPC37"/>
      <c r="GPD37"/>
      <c r="GPE37"/>
      <c r="GPF37"/>
      <c r="GPG37"/>
      <c r="GPH37"/>
      <c r="GPI37"/>
      <c r="GPJ37"/>
      <c r="GPK37"/>
      <c r="GPL37"/>
      <c r="GPM37"/>
      <c r="GPN37"/>
      <c r="GPO37"/>
      <c r="GPP37"/>
      <c r="GPQ37"/>
      <c r="GPR37"/>
      <c r="GPS37"/>
      <c r="GPT37"/>
      <c r="GPU37"/>
      <c r="GPV37"/>
      <c r="GPW37"/>
      <c r="GPX37"/>
      <c r="GPY37"/>
      <c r="GPZ37"/>
      <c r="GQA37"/>
      <c r="GQB37"/>
      <c r="GQC37"/>
      <c r="GQD37"/>
      <c r="GQE37"/>
      <c r="GQF37"/>
      <c r="GQG37"/>
      <c r="GQH37"/>
      <c r="GQI37"/>
      <c r="GQJ37"/>
      <c r="GQK37"/>
      <c r="GQL37"/>
      <c r="GQM37"/>
      <c r="GQN37"/>
      <c r="GQO37"/>
      <c r="GQP37"/>
      <c r="GQQ37"/>
      <c r="GQR37"/>
      <c r="GQS37"/>
      <c r="GQT37"/>
      <c r="GQU37"/>
      <c r="GQV37"/>
      <c r="GQW37"/>
      <c r="GQX37"/>
      <c r="GQY37"/>
      <c r="GQZ37"/>
      <c r="GRA37"/>
      <c r="GRB37"/>
      <c r="GRC37"/>
      <c r="GRD37"/>
      <c r="GRE37"/>
      <c r="GRF37"/>
      <c r="GRG37"/>
      <c r="GRH37"/>
      <c r="GRI37"/>
      <c r="GRJ37"/>
      <c r="GRK37"/>
      <c r="GRL37"/>
      <c r="GRM37"/>
      <c r="GRN37"/>
      <c r="GRO37"/>
      <c r="GRP37"/>
      <c r="GRQ37"/>
      <c r="GRR37"/>
      <c r="GRS37"/>
      <c r="GRT37"/>
      <c r="GRU37"/>
      <c r="GRV37"/>
      <c r="GRW37"/>
      <c r="GRX37"/>
      <c r="GRY37"/>
      <c r="GRZ37"/>
      <c r="GSA37"/>
      <c r="GSB37"/>
      <c r="GSC37"/>
      <c r="GSD37"/>
      <c r="GSE37"/>
      <c r="GSF37"/>
      <c r="GSG37"/>
      <c r="GSH37"/>
      <c r="GSI37"/>
      <c r="GSJ37"/>
      <c r="GSK37"/>
      <c r="GSL37"/>
      <c r="GSM37"/>
      <c r="GSN37"/>
      <c r="GSO37"/>
      <c r="GSP37"/>
      <c r="GSQ37"/>
      <c r="GSR37"/>
      <c r="GSS37"/>
      <c r="GST37"/>
      <c r="GSU37"/>
      <c r="GSV37"/>
      <c r="GSW37"/>
      <c r="GSX37"/>
      <c r="GSY37"/>
      <c r="GSZ37"/>
      <c r="GTA37"/>
      <c r="GTB37"/>
      <c r="GTC37"/>
      <c r="GTD37"/>
      <c r="GTE37"/>
      <c r="GTF37"/>
      <c r="GTG37"/>
      <c r="GTH37"/>
      <c r="GTI37"/>
      <c r="GTJ37"/>
      <c r="GTK37"/>
      <c r="GTL37"/>
      <c r="GTM37"/>
      <c r="GTN37"/>
      <c r="GTO37"/>
      <c r="GTP37"/>
      <c r="GTQ37"/>
      <c r="GTR37"/>
      <c r="GTS37"/>
      <c r="GTT37"/>
      <c r="GTU37"/>
      <c r="GTV37"/>
      <c r="GTW37"/>
      <c r="GTX37"/>
      <c r="GTY37"/>
      <c r="GTZ37"/>
      <c r="GUA37"/>
      <c r="GUB37"/>
      <c r="GUC37"/>
      <c r="GUD37"/>
      <c r="GUE37"/>
      <c r="GUF37"/>
      <c r="GUG37"/>
      <c r="GUH37"/>
      <c r="GUI37"/>
      <c r="GUJ37"/>
      <c r="GUK37"/>
      <c r="GUL37"/>
      <c r="GUM37"/>
      <c r="GUN37"/>
      <c r="GUO37"/>
      <c r="GUP37"/>
      <c r="GUQ37"/>
      <c r="GUR37"/>
      <c r="GUS37"/>
      <c r="GUT37"/>
      <c r="GUU37"/>
      <c r="GUV37"/>
      <c r="GUW37"/>
      <c r="GUX37"/>
      <c r="GUY37"/>
      <c r="GUZ37"/>
      <c r="GVA37"/>
      <c r="GVB37"/>
      <c r="GVC37"/>
      <c r="GVD37"/>
      <c r="GVE37"/>
      <c r="GVF37"/>
      <c r="GVG37"/>
      <c r="GVH37"/>
      <c r="GVI37"/>
      <c r="GVJ37"/>
      <c r="GVK37"/>
      <c r="GVL37"/>
      <c r="GVM37"/>
      <c r="GVN37"/>
      <c r="GVO37"/>
      <c r="GVP37"/>
      <c r="GVQ37"/>
      <c r="GVR37"/>
      <c r="GVS37"/>
      <c r="GVT37"/>
      <c r="GVU37"/>
      <c r="GVV37"/>
      <c r="GVW37"/>
      <c r="GVX37"/>
      <c r="GVY37"/>
      <c r="GVZ37"/>
      <c r="GWA37"/>
      <c r="GWB37"/>
      <c r="GWC37"/>
      <c r="GWD37"/>
      <c r="GWE37"/>
      <c r="GWF37"/>
      <c r="GWG37"/>
      <c r="GWH37"/>
      <c r="GWI37"/>
      <c r="GWJ37"/>
      <c r="GWK37"/>
      <c r="GWL37"/>
      <c r="GWM37"/>
      <c r="GWN37"/>
      <c r="GWO37"/>
      <c r="GWP37"/>
      <c r="GWQ37"/>
      <c r="GWR37"/>
      <c r="GWS37"/>
      <c r="GWT37"/>
      <c r="GWU37"/>
      <c r="GWV37"/>
      <c r="GWW37"/>
      <c r="GWX37"/>
      <c r="GWY37"/>
      <c r="GWZ37"/>
      <c r="GXA37"/>
      <c r="GXB37"/>
      <c r="GXC37"/>
      <c r="GXD37"/>
      <c r="GXE37"/>
      <c r="GXF37"/>
      <c r="GXG37"/>
      <c r="GXH37"/>
      <c r="GXI37"/>
      <c r="GXJ37"/>
      <c r="GXK37"/>
      <c r="GXL37"/>
      <c r="GXM37"/>
      <c r="GXN37"/>
      <c r="GXO37"/>
      <c r="GXP37"/>
      <c r="GXQ37"/>
      <c r="GXR37"/>
      <c r="GXS37"/>
      <c r="GXT37"/>
      <c r="GXU37"/>
      <c r="GXV37"/>
      <c r="GXW37"/>
      <c r="GXX37"/>
      <c r="GXY37"/>
      <c r="GXZ37"/>
      <c r="GYA37"/>
      <c r="GYB37"/>
      <c r="GYC37"/>
      <c r="GYD37"/>
      <c r="GYE37"/>
      <c r="GYF37"/>
      <c r="GYG37"/>
      <c r="GYH37"/>
      <c r="GYI37"/>
      <c r="GYJ37"/>
      <c r="GYK37"/>
      <c r="GYL37"/>
      <c r="GYM37"/>
      <c r="GYN37"/>
      <c r="GYO37"/>
      <c r="GYP37"/>
      <c r="GYQ37"/>
      <c r="GYR37"/>
      <c r="GYS37"/>
      <c r="GYT37"/>
      <c r="GYU37"/>
      <c r="GYV37"/>
      <c r="GYW37"/>
      <c r="GYX37"/>
      <c r="GYY37"/>
      <c r="GYZ37"/>
      <c r="GZA37"/>
      <c r="GZB37"/>
      <c r="GZC37"/>
      <c r="GZD37"/>
      <c r="GZE37"/>
      <c r="GZF37"/>
      <c r="GZG37"/>
      <c r="GZH37"/>
      <c r="GZI37"/>
      <c r="GZJ37"/>
      <c r="GZK37"/>
      <c r="GZL37"/>
      <c r="GZM37"/>
      <c r="GZN37"/>
      <c r="GZO37"/>
      <c r="GZP37"/>
      <c r="GZQ37"/>
      <c r="GZR37"/>
      <c r="GZS37"/>
      <c r="GZT37"/>
      <c r="GZU37"/>
      <c r="GZV37"/>
      <c r="GZW37"/>
      <c r="GZX37"/>
      <c r="GZY37"/>
      <c r="GZZ37"/>
      <c r="HAA37"/>
      <c r="HAB37"/>
      <c r="HAC37"/>
      <c r="HAD37"/>
      <c r="HAE37"/>
      <c r="HAF37"/>
      <c r="HAG37"/>
      <c r="HAH37"/>
      <c r="HAI37"/>
      <c r="HAJ37"/>
      <c r="HAK37"/>
      <c r="HAL37"/>
      <c r="HAM37"/>
      <c r="HAN37"/>
      <c r="HAO37"/>
      <c r="HAP37"/>
      <c r="HAQ37"/>
      <c r="HAR37"/>
      <c r="HAS37"/>
      <c r="HAT37"/>
      <c r="HAU37"/>
      <c r="HAV37"/>
      <c r="HAW37"/>
      <c r="HAX37"/>
      <c r="HAY37"/>
      <c r="HAZ37"/>
      <c r="HBA37"/>
      <c r="HBB37"/>
      <c r="HBC37"/>
      <c r="HBD37"/>
      <c r="HBE37"/>
      <c r="HBF37"/>
      <c r="HBG37"/>
      <c r="HBH37"/>
      <c r="HBI37"/>
      <c r="HBJ37"/>
      <c r="HBK37"/>
      <c r="HBL37"/>
      <c r="HBM37"/>
      <c r="HBN37"/>
      <c r="HBO37"/>
      <c r="HBP37"/>
      <c r="HBQ37"/>
      <c r="HBR37"/>
      <c r="HBS37"/>
      <c r="HBT37"/>
      <c r="HBU37"/>
      <c r="HBV37"/>
      <c r="HBW37"/>
      <c r="HBX37"/>
      <c r="HBY37"/>
      <c r="HBZ37"/>
      <c r="HCA37"/>
      <c r="HCB37"/>
      <c r="HCC37"/>
      <c r="HCD37"/>
      <c r="HCE37"/>
      <c r="HCF37"/>
      <c r="HCG37"/>
      <c r="HCH37"/>
      <c r="HCI37"/>
      <c r="HCJ37"/>
      <c r="HCK37"/>
      <c r="HCL37"/>
      <c r="HCM37"/>
      <c r="HCN37"/>
      <c r="HCO37"/>
      <c r="HCP37"/>
      <c r="HCQ37"/>
      <c r="HCR37"/>
      <c r="HCS37"/>
      <c r="HCT37"/>
      <c r="HCU37"/>
      <c r="HCV37"/>
      <c r="HCW37"/>
      <c r="HCX37"/>
      <c r="HCY37"/>
      <c r="HCZ37"/>
      <c r="HDA37"/>
      <c r="HDB37"/>
      <c r="HDC37"/>
      <c r="HDD37"/>
      <c r="HDE37"/>
      <c r="HDF37"/>
      <c r="HDG37"/>
      <c r="HDH37"/>
      <c r="HDI37"/>
      <c r="HDJ37"/>
      <c r="HDK37"/>
      <c r="HDL37"/>
      <c r="HDM37"/>
      <c r="HDN37"/>
      <c r="HDO37"/>
      <c r="HDP37"/>
      <c r="HDQ37"/>
      <c r="HDR37"/>
      <c r="HDS37"/>
      <c r="HDT37"/>
      <c r="HDU37"/>
      <c r="HDV37"/>
      <c r="HDW37"/>
      <c r="HDX37"/>
      <c r="HDY37"/>
      <c r="HDZ37"/>
      <c r="HEA37"/>
      <c r="HEB37"/>
      <c r="HEC37"/>
      <c r="HED37"/>
      <c r="HEE37"/>
      <c r="HEF37"/>
      <c r="HEG37"/>
      <c r="HEH37"/>
      <c r="HEI37"/>
      <c r="HEJ37"/>
      <c r="HEK37"/>
      <c r="HEL37"/>
      <c r="HEM37"/>
      <c r="HEN37"/>
      <c r="HEO37"/>
      <c r="HEP37"/>
      <c r="HEQ37"/>
      <c r="HER37"/>
      <c r="HES37"/>
      <c r="HET37"/>
      <c r="HEU37"/>
      <c r="HEV37"/>
      <c r="HEW37"/>
      <c r="HEX37"/>
      <c r="HEY37"/>
      <c r="HEZ37"/>
      <c r="HFA37"/>
      <c r="HFB37"/>
      <c r="HFC37"/>
      <c r="HFD37"/>
      <c r="HFE37"/>
      <c r="HFF37"/>
      <c r="HFG37"/>
      <c r="HFH37"/>
      <c r="HFI37"/>
      <c r="HFJ37"/>
      <c r="HFK37"/>
      <c r="HFL37"/>
      <c r="HFM37"/>
      <c r="HFN37"/>
      <c r="HFO37"/>
      <c r="HFP37"/>
      <c r="HFQ37"/>
      <c r="HFR37"/>
      <c r="HFS37"/>
      <c r="HFT37"/>
      <c r="HFU37"/>
      <c r="HFV37"/>
      <c r="HFW37"/>
      <c r="HFX37"/>
      <c r="HFY37"/>
      <c r="HFZ37"/>
      <c r="HGA37"/>
      <c r="HGB37"/>
      <c r="HGC37"/>
      <c r="HGD37"/>
      <c r="HGE37"/>
      <c r="HGF37"/>
      <c r="HGG37"/>
      <c r="HGH37"/>
      <c r="HGI37"/>
      <c r="HGJ37"/>
      <c r="HGK37"/>
      <c r="HGL37"/>
      <c r="HGM37"/>
      <c r="HGN37"/>
      <c r="HGO37"/>
      <c r="HGP37"/>
      <c r="HGQ37"/>
      <c r="HGR37"/>
      <c r="HGS37"/>
      <c r="HGT37"/>
      <c r="HGU37"/>
      <c r="HGV37"/>
      <c r="HGW37"/>
      <c r="HGX37"/>
      <c r="HGY37"/>
      <c r="HGZ37"/>
      <c r="HHA37"/>
      <c r="HHB37"/>
      <c r="HHC37"/>
      <c r="HHD37"/>
      <c r="HHE37"/>
      <c r="HHF37"/>
      <c r="HHG37"/>
      <c r="HHH37"/>
      <c r="HHI37"/>
      <c r="HHJ37"/>
      <c r="HHK37"/>
      <c r="HHL37"/>
      <c r="HHM37"/>
      <c r="HHN37"/>
      <c r="HHO37"/>
      <c r="HHP37"/>
      <c r="HHQ37"/>
      <c r="HHR37"/>
      <c r="HHS37"/>
      <c r="HHT37"/>
      <c r="HHU37"/>
      <c r="HHV37"/>
      <c r="HHW37"/>
      <c r="HHX37"/>
      <c r="HHY37"/>
      <c r="HHZ37"/>
      <c r="HIA37"/>
      <c r="HIB37"/>
      <c r="HIC37"/>
      <c r="HID37"/>
      <c r="HIE37"/>
      <c r="HIF37"/>
      <c r="HIG37"/>
      <c r="HIH37"/>
      <c r="HII37"/>
      <c r="HIJ37"/>
      <c r="HIK37"/>
      <c r="HIL37"/>
      <c r="HIM37"/>
      <c r="HIN37"/>
      <c r="HIO37"/>
      <c r="HIP37"/>
      <c r="HIQ37"/>
      <c r="HIR37"/>
      <c r="HIS37"/>
      <c r="HIT37"/>
      <c r="HIU37"/>
      <c r="HIV37"/>
      <c r="HIW37"/>
      <c r="HIX37"/>
      <c r="HIY37"/>
      <c r="HIZ37"/>
      <c r="HJA37"/>
      <c r="HJB37"/>
      <c r="HJC37"/>
      <c r="HJD37"/>
      <c r="HJE37"/>
      <c r="HJF37"/>
      <c r="HJG37"/>
      <c r="HJH37"/>
      <c r="HJI37"/>
      <c r="HJJ37"/>
      <c r="HJK37"/>
      <c r="HJL37"/>
      <c r="HJM37"/>
      <c r="HJN37"/>
      <c r="HJO37"/>
      <c r="HJP37"/>
      <c r="HJQ37"/>
      <c r="HJR37"/>
      <c r="HJS37"/>
      <c r="HJT37"/>
      <c r="HJU37"/>
      <c r="HJV37"/>
      <c r="HJW37"/>
      <c r="HJX37"/>
      <c r="HJY37"/>
      <c r="HJZ37"/>
      <c r="HKA37"/>
      <c r="HKB37"/>
      <c r="HKC37"/>
      <c r="HKD37"/>
      <c r="HKE37"/>
      <c r="HKF37"/>
      <c r="HKG37"/>
      <c r="HKH37"/>
      <c r="HKI37"/>
      <c r="HKJ37"/>
      <c r="HKK37"/>
      <c r="HKL37"/>
      <c r="HKM37"/>
      <c r="HKN37"/>
      <c r="HKO37"/>
      <c r="HKP37"/>
      <c r="HKQ37"/>
      <c r="HKR37"/>
      <c r="HKS37"/>
      <c r="HKT37"/>
      <c r="HKU37"/>
      <c r="HKV37"/>
      <c r="HKW37"/>
      <c r="HKX37"/>
      <c r="HKY37"/>
      <c r="HKZ37"/>
      <c r="HLA37"/>
      <c r="HLB37"/>
      <c r="HLC37"/>
      <c r="HLD37"/>
      <c r="HLE37"/>
      <c r="HLF37"/>
      <c r="HLG37"/>
      <c r="HLH37"/>
      <c r="HLI37"/>
      <c r="HLJ37"/>
      <c r="HLK37"/>
      <c r="HLL37"/>
      <c r="HLM37"/>
      <c r="HLN37"/>
      <c r="HLO37"/>
      <c r="HLP37"/>
      <c r="HLQ37"/>
      <c r="HLR37"/>
      <c r="HLS37"/>
      <c r="HLT37"/>
      <c r="HLU37"/>
      <c r="HLV37"/>
      <c r="HLW37"/>
      <c r="HLX37"/>
      <c r="HLY37"/>
      <c r="HLZ37"/>
      <c r="HMA37"/>
      <c r="HMB37"/>
      <c r="HMC37"/>
      <c r="HMD37"/>
      <c r="HME37"/>
      <c r="HMF37"/>
      <c r="HMG37"/>
      <c r="HMH37"/>
      <c r="HMI37"/>
      <c r="HMJ37"/>
      <c r="HMK37"/>
      <c r="HML37"/>
      <c r="HMM37"/>
      <c r="HMN37"/>
      <c r="HMO37"/>
      <c r="HMP37"/>
      <c r="HMQ37"/>
      <c r="HMR37"/>
      <c r="HMS37"/>
      <c r="HMT37"/>
      <c r="HMU37"/>
      <c r="HMV37"/>
      <c r="HMW37"/>
      <c r="HMX37"/>
      <c r="HMY37"/>
      <c r="HMZ37"/>
      <c r="HNA37"/>
      <c r="HNB37"/>
      <c r="HNC37"/>
      <c r="HND37"/>
      <c r="HNE37"/>
      <c r="HNF37"/>
      <c r="HNG37"/>
      <c r="HNH37"/>
      <c r="HNI37"/>
      <c r="HNJ37"/>
      <c r="HNK37"/>
      <c r="HNL37"/>
      <c r="HNM37"/>
      <c r="HNN37"/>
      <c r="HNO37"/>
      <c r="HNP37"/>
      <c r="HNQ37"/>
      <c r="HNR37"/>
      <c r="HNS37"/>
      <c r="HNT37"/>
      <c r="HNU37"/>
      <c r="HNV37"/>
      <c r="HNW37"/>
      <c r="HNX37"/>
      <c r="HNY37"/>
      <c r="HNZ37"/>
      <c r="HOA37"/>
      <c r="HOB37"/>
      <c r="HOC37"/>
      <c r="HOD37"/>
      <c r="HOE37"/>
      <c r="HOF37"/>
      <c r="HOG37"/>
      <c r="HOH37"/>
      <c r="HOI37"/>
      <c r="HOJ37"/>
      <c r="HOK37"/>
      <c r="HOL37"/>
      <c r="HOM37"/>
      <c r="HON37"/>
      <c r="HOO37"/>
      <c r="HOP37"/>
      <c r="HOQ37"/>
      <c r="HOR37"/>
      <c r="HOS37"/>
      <c r="HOT37"/>
      <c r="HOU37"/>
      <c r="HOV37"/>
      <c r="HOW37"/>
      <c r="HOX37"/>
      <c r="HOY37"/>
      <c r="HOZ37"/>
      <c r="HPA37"/>
      <c r="HPB37"/>
      <c r="HPC37"/>
      <c r="HPD37"/>
      <c r="HPE37"/>
      <c r="HPF37"/>
      <c r="HPG37"/>
      <c r="HPH37"/>
      <c r="HPI37"/>
      <c r="HPJ37"/>
      <c r="HPK37"/>
      <c r="HPL37"/>
      <c r="HPM37"/>
      <c r="HPN37"/>
      <c r="HPO37"/>
      <c r="HPP37"/>
      <c r="HPQ37"/>
      <c r="HPR37"/>
      <c r="HPS37"/>
      <c r="HPT37"/>
      <c r="HPU37"/>
      <c r="HPV37"/>
      <c r="HPW37"/>
      <c r="HPX37"/>
      <c r="HPY37"/>
      <c r="HPZ37"/>
      <c r="HQA37"/>
      <c r="HQB37"/>
      <c r="HQC37"/>
      <c r="HQD37"/>
      <c r="HQE37"/>
      <c r="HQF37"/>
      <c r="HQG37"/>
      <c r="HQH37"/>
      <c r="HQI37"/>
      <c r="HQJ37"/>
      <c r="HQK37"/>
      <c r="HQL37"/>
      <c r="HQM37"/>
      <c r="HQN37"/>
      <c r="HQO37"/>
      <c r="HQP37"/>
      <c r="HQQ37"/>
      <c r="HQR37"/>
      <c r="HQS37"/>
      <c r="HQT37"/>
      <c r="HQU37"/>
      <c r="HQV37"/>
      <c r="HQW37"/>
      <c r="HQX37"/>
      <c r="HQY37"/>
      <c r="HQZ37"/>
      <c r="HRA37"/>
      <c r="HRB37"/>
      <c r="HRC37"/>
      <c r="HRD37"/>
      <c r="HRE37"/>
      <c r="HRF37"/>
      <c r="HRG37"/>
      <c r="HRH37"/>
      <c r="HRI37"/>
      <c r="HRJ37"/>
      <c r="HRK37"/>
      <c r="HRL37"/>
      <c r="HRM37"/>
      <c r="HRN37"/>
      <c r="HRO37"/>
      <c r="HRP37"/>
      <c r="HRQ37"/>
      <c r="HRR37"/>
      <c r="HRS37"/>
      <c r="HRT37"/>
      <c r="HRU37"/>
      <c r="HRV37"/>
      <c r="HRW37"/>
      <c r="HRX37"/>
      <c r="HRY37"/>
      <c r="HRZ37"/>
      <c r="HSA37"/>
      <c r="HSB37"/>
      <c r="HSC37"/>
      <c r="HSD37"/>
      <c r="HSE37"/>
      <c r="HSF37"/>
      <c r="HSG37"/>
      <c r="HSH37"/>
      <c r="HSI37"/>
      <c r="HSJ37"/>
      <c r="HSK37"/>
      <c r="HSL37"/>
      <c r="HSM37"/>
      <c r="HSN37"/>
      <c r="HSO37"/>
      <c r="HSP37"/>
      <c r="HSQ37"/>
      <c r="HSR37"/>
      <c r="HSS37"/>
      <c r="HST37"/>
      <c r="HSU37"/>
      <c r="HSV37"/>
      <c r="HSW37"/>
      <c r="HSX37"/>
      <c r="HSY37"/>
      <c r="HSZ37"/>
      <c r="HTA37"/>
      <c r="HTB37"/>
      <c r="HTC37"/>
      <c r="HTD37"/>
      <c r="HTE37"/>
      <c r="HTF37"/>
      <c r="HTG37"/>
      <c r="HTH37"/>
      <c r="HTI37"/>
      <c r="HTJ37"/>
      <c r="HTK37"/>
      <c r="HTL37"/>
      <c r="HTM37"/>
      <c r="HTN37"/>
      <c r="HTO37"/>
      <c r="HTP37"/>
      <c r="HTQ37"/>
      <c r="HTR37"/>
      <c r="HTS37"/>
      <c r="HTT37"/>
      <c r="HTU37"/>
      <c r="HTV37"/>
      <c r="HTW37"/>
      <c r="HTX37"/>
      <c r="HTY37"/>
      <c r="HTZ37"/>
      <c r="HUA37"/>
      <c r="HUB37"/>
      <c r="HUC37"/>
      <c r="HUD37"/>
      <c r="HUE37"/>
      <c r="HUF37"/>
      <c r="HUG37"/>
      <c r="HUH37"/>
      <c r="HUI37"/>
      <c r="HUJ37"/>
      <c r="HUK37"/>
      <c r="HUL37"/>
      <c r="HUM37"/>
      <c r="HUN37"/>
      <c r="HUO37"/>
      <c r="HUP37"/>
      <c r="HUQ37"/>
      <c r="HUR37"/>
      <c r="HUS37"/>
      <c r="HUT37"/>
      <c r="HUU37"/>
      <c r="HUV37"/>
      <c r="HUW37"/>
      <c r="HUX37"/>
      <c r="HUY37"/>
      <c r="HUZ37"/>
      <c r="HVA37"/>
      <c r="HVB37"/>
      <c r="HVC37"/>
      <c r="HVD37"/>
      <c r="HVE37"/>
      <c r="HVF37"/>
      <c r="HVG37"/>
      <c r="HVH37"/>
      <c r="HVI37"/>
      <c r="HVJ37"/>
      <c r="HVK37"/>
      <c r="HVL37"/>
      <c r="HVM37"/>
      <c r="HVN37"/>
      <c r="HVO37"/>
      <c r="HVP37"/>
      <c r="HVQ37"/>
      <c r="HVR37"/>
      <c r="HVS37"/>
      <c r="HVT37"/>
      <c r="HVU37"/>
      <c r="HVV37"/>
      <c r="HVW37"/>
      <c r="HVX37"/>
      <c r="HVY37"/>
      <c r="HVZ37"/>
      <c r="HWA37"/>
      <c r="HWB37"/>
      <c r="HWC37"/>
      <c r="HWD37"/>
      <c r="HWE37"/>
      <c r="HWF37"/>
      <c r="HWG37"/>
      <c r="HWH37"/>
      <c r="HWI37"/>
      <c r="HWJ37"/>
      <c r="HWK37"/>
      <c r="HWL37"/>
      <c r="HWM37"/>
      <c r="HWN37"/>
      <c r="HWO37"/>
      <c r="HWP37"/>
      <c r="HWQ37"/>
      <c r="HWR37"/>
      <c r="HWS37"/>
      <c r="HWT37"/>
      <c r="HWU37"/>
      <c r="HWV37"/>
      <c r="HWW37"/>
      <c r="HWX37"/>
      <c r="HWY37"/>
      <c r="HWZ37"/>
      <c r="HXA37"/>
      <c r="HXB37"/>
      <c r="HXC37"/>
      <c r="HXD37"/>
      <c r="HXE37"/>
      <c r="HXF37"/>
      <c r="HXG37"/>
      <c r="HXH37"/>
      <c r="HXI37"/>
      <c r="HXJ37"/>
      <c r="HXK37"/>
      <c r="HXL37"/>
      <c r="HXM37"/>
      <c r="HXN37"/>
      <c r="HXO37"/>
      <c r="HXP37"/>
      <c r="HXQ37"/>
      <c r="HXR37"/>
      <c r="HXS37"/>
      <c r="HXT37"/>
      <c r="HXU37"/>
      <c r="HXV37"/>
      <c r="HXW37"/>
      <c r="HXX37"/>
      <c r="HXY37"/>
      <c r="HXZ37"/>
      <c r="HYA37"/>
      <c r="HYB37"/>
      <c r="HYC37"/>
      <c r="HYD37"/>
      <c r="HYE37"/>
      <c r="HYF37"/>
      <c r="HYG37"/>
      <c r="HYH37"/>
      <c r="HYI37"/>
      <c r="HYJ37"/>
      <c r="HYK37"/>
      <c r="HYL37"/>
      <c r="HYM37"/>
      <c r="HYN37"/>
      <c r="HYO37"/>
      <c r="HYP37"/>
      <c r="HYQ37"/>
      <c r="HYR37"/>
      <c r="HYS37"/>
      <c r="HYT37"/>
      <c r="HYU37"/>
      <c r="HYV37"/>
      <c r="HYW37"/>
      <c r="HYX37"/>
      <c r="HYY37"/>
      <c r="HYZ37"/>
      <c r="HZA37"/>
      <c r="HZB37"/>
      <c r="HZC37"/>
      <c r="HZD37"/>
      <c r="HZE37"/>
      <c r="HZF37"/>
      <c r="HZG37"/>
      <c r="HZH37"/>
      <c r="HZI37"/>
      <c r="HZJ37"/>
      <c r="HZK37"/>
      <c r="HZL37"/>
      <c r="HZM37"/>
      <c r="HZN37"/>
      <c r="HZO37"/>
      <c r="HZP37"/>
      <c r="HZQ37"/>
      <c r="HZR37"/>
      <c r="HZS37"/>
      <c r="HZT37"/>
      <c r="HZU37"/>
      <c r="HZV37"/>
      <c r="HZW37"/>
      <c r="HZX37"/>
      <c r="HZY37"/>
      <c r="HZZ37"/>
      <c r="IAA37"/>
      <c r="IAB37"/>
      <c r="IAC37"/>
      <c r="IAD37"/>
      <c r="IAE37"/>
      <c r="IAF37"/>
      <c r="IAG37"/>
      <c r="IAH37"/>
      <c r="IAI37"/>
      <c r="IAJ37"/>
      <c r="IAK37"/>
      <c r="IAL37"/>
      <c r="IAM37"/>
      <c r="IAN37"/>
      <c r="IAO37"/>
      <c r="IAP37"/>
      <c r="IAQ37"/>
      <c r="IAR37"/>
      <c r="IAS37"/>
      <c r="IAT37"/>
      <c r="IAU37"/>
      <c r="IAV37"/>
      <c r="IAW37"/>
      <c r="IAX37"/>
      <c r="IAY37"/>
      <c r="IAZ37"/>
      <c r="IBA37"/>
      <c r="IBB37"/>
      <c r="IBC37"/>
      <c r="IBD37"/>
      <c r="IBE37"/>
      <c r="IBF37"/>
      <c r="IBG37"/>
      <c r="IBH37"/>
      <c r="IBI37"/>
      <c r="IBJ37"/>
      <c r="IBK37"/>
      <c r="IBL37"/>
      <c r="IBM37"/>
      <c r="IBN37"/>
      <c r="IBO37"/>
      <c r="IBP37"/>
      <c r="IBQ37"/>
      <c r="IBR37"/>
      <c r="IBS37"/>
      <c r="IBT37"/>
      <c r="IBU37"/>
      <c r="IBV37"/>
      <c r="IBW37"/>
      <c r="IBX37"/>
      <c r="IBY37"/>
      <c r="IBZ37"/>
      <c r="ICA37"/>
      <c r="ICB37"/>
      <c r="ICC37"/>
      <c r="ICD37"/>
      <c r="ICE37"/>
      <c r="ICF37"/>
      <c r="ICG37"/>
      <c r="ICH37"/>
      <c r="ICI37"/>
      <c r="ICJ37"/>
      <c r="ICK37"/>
      <c r="ICL37"/>
      <c r="ICM37"/>
      <c r="ICN37"/>
      <c r="ICO37"/>
      <c r="ICP37"/>
      <c r="ICQ37"/>
      <c r="ICR37"/>
      <c r="ICS37"/>
      <c r="ICT37"/>
      <c r="ICU37"/>
      <c r="ICV37"/>
      <c r="ICW37"/>
      <c r="ICX37"/>
      <c r="ICY37"/>
      <c r="ICZ37"/>
      <c r="IDA37"/>
      <c r="IDB37"/>
      <c r="IDC37"/>
      <c r="IDD37"/>
      <c r="IDE37"/>
      <c r="IDF37"/>
      <c r="IDG37"/>
      <c r="IDH37"/>
      <c r="IDI37"/>
      <c r="IDJ37"/>
      <c r="IDK37"/>
      <c r="IDL37"/>
      <c r="IDM37"/>
      <c r="IDN37"/>
      <c r="IDO37"/>
      <c r="IDP37"/>
      <c r="IDQ37"/>
      <c r="IDR37"/>
      <c r="IDS37"/>
      <c r="IDT37"/>
      <c r="IDU37"/>
      <c r="IDV37"/>
      <c r="IDW37"/>
      <c r="IDX37"/>
      <c r="IDY37"/>
      <c r="IDZ37"/>
      <c r="IEA37"/>
      <c r="IEB37"/>
      <c r="IEC37"/>
      <c r="IED37"/>
      <c r="IEE37"/>
      <c r="IEF37"/>
      <c r="IEG37"/>
      <c r="IEH37"/>
      <c r="IEI37"/>
      <c r="IEJ37"/>
      <c r="IEK37"/>
      <c r="IEL37"/>
      <c r="IEM37"/>
      <c r="IEN37"/>
      <c r="IEO37"/>
      <c r="IEP37"/>
      <c r="IEQ37"/>
      <c r="IER37"/>
      <c r="IES37"/>
      <c r="IET37"/>
      <c r="IEU37"/>
      <c r="IEV37"/>
      <c r="IEW37"/>
      <c r="IEX37"/>
      <c r="IEY37"/>
      <c r="IEZ37"/>
      <c r="IFA37"/>
      <c r="IFB37"/>
      <c r="IFC37"/>
      <c r="IFD37"/>
      <c r="IFE37"/>
      <c r="IFF37"/>
      <c r="IFG37"/>
      <c r="IFH37"/>
      <c r="IFI37"/>
      <c r="IFJ37"/>
      <c r="IFK37"/>
      <c r="IFL37"/>
      <c r="IFM37"/>
      <c r="IFN37"/>
      <c r="IFO37"/>
      <c r="IFP37"/>
      <c r="IFQ37"/>
      <c r="IFR37"/>
      <c r="IFS37"/>
      <c r="IFT37"/>
      <c r="IFU37"/>
      <c r="IFV37"/>
      <c r="IFW37"/>
      <c r="IFX37"/>
      <c r="IFY37"/>
      <c r="IFZ37"/>
      <c r="IGA37"/>
      <c r="IGB37"/>
      <c r="IGC37"/>
      <c r="IGD37"/>
      <c r="IGE37"/>
      <c r="IGF37"/>
      <c r="IGG37"/>
      <c r="IGH37"/>
      <c r="IGI37"/>
      <c r="IGJ37"/>
      <c r="IGK37"/>
      <c r="IGL37"/>
      <c r="IGM37"/>
      <c r="IGN37"/>
      <c r="IGO37"/>
      <c r="IGP37"/>
      <c r="IGQ37"/>
      <c r="IGR37"/>
      <c r="IGS37"/>
      <c r="IGT37"/>
      <c r="IGU37"/>
      <c r="IGV37"/>
      <c r="IGW37"/>
      <c r="IGX37"/>
      <c r="IGY37"/>
      <c r="IGZ37"/>
      <c r="IHA37"/>
      <c r="IHB37"/>
      <c r="IHC37"/>
      <c r="IHD37"/>
      <c r="IHE37"/>
      <c r="IHF37"/>
      <c r="IHG37"/>
      <c r="IHH37"/>
      <c r="IHI37"/>
      <c r="IHJ37"/>
      <c r="IHK37"/>
      <c r="IHL37"/>
      <c r="IHM37"/>
      <c r="IHN37"/>
      <c r="IHO37"/>
      <c r="IHP37"/>
      <c r="IHQ37"/>
      <c r="IHR37"/>
      <c r="IHS37"/>
      <c r="IHT37"/>
      <c r="IHU37"/>
      <c r="IHV37"/>
      <c r="IHW37"/>
      <c r="IHX37"/>
      <c r="IHY37"/>
      <c r="IHZ37"/>
      <c r="IIA37"/>
      <c r="IIB37"/>
      <c r="IIC37"/>
      <c r="IID37"/>
      <c r="IIE37"/>
      <c r="IIF37"/>
      <c r="IIG37"/>
      <c r="IIH37"/>
      <c r="III37"/>
      <c r="IIJ37"/>
      <c r="IIK37"/>
      <c r="IIL37"/>
      <c r="IIM37"/>
      <c r="IIN37"/>
      <c r="IIO37"/>
      <c r="IIP37"/>
      <c r="IIQ37"/>
      <c r="IIR37"/>
      <c r="IIS37"/>
      <c r="IIT37"/>
      <c r="IIU37"/>
      <c r="IIV37"/>
      <c r="IIW37"/>
      <c r="IIX37"/>
      <c r="IIY37"/>
      <c r="IIZ37"/>
      <c r="IJA37"/>
      <c r="IJB37"/>
      <c r="IJC37"/>
      <c r="IJD37"/>
      <c r="IJE37"/>
      <c r="IJF37"/>
      <c r="IJG37"/>
      <c r="IJH37"/>
      <c r="IJI37"/>
      <c r="IJJ37"/>
      <c r="IJK37"/>
      <c r="IJL37"/>
      <c r="IJM37"/>
      <c r="IJN37"/>
      <c r="IJO37"/>
      <c r="IJP37"/>
      <c r="IJQ37"/>
      <c r="IJR37"/>
      <c r="IJS37"/>
      <c r="IJT37"/>
      <c r="IJU37"/>
      <c r="IJV37"/>
      <c r="IJW37"/>
      <c r="IJX37"/>
      <c r="IJY37"/>
      <c r="IJZ37"/>
      <c r="IKA37"/>
      <c r="IKB37"/>
      <c r="IKC37"/>
      <c r="IKD37"/>
      <c r="IKE37"/>
      <c r="IKF37"/>
      <c r="IKG37"/>
      <c r="IKH37"/>
      <c r="IKI37"/>
      <c r="IKJ37"/>
      <c r="IKK37"/>
      <c r="IKL37"/>
      <c r="IKM37"/>
      <c r="IKN37"/>
      <c r="IKO37"/>
      <c r="IKP37"/>
      <c r="IKQ37"/>
      <c r="IKR37"/>
      <c r="IKS37"/>
      <c r="IKT37"/>
      <c r="IKU37"/>
      <c r="IKV37"/>
      <c r="IKW37"/>
      <c r="IKX37"/>
      <c r="IKY37"/>
      <c r="IKZ37"/>
      <c r="ILA37"/>
      <c r="ILB37"/>
      <c r="ILC37"/>
      <c r="ILD37"/>
      <c r="ILE37"/>
      <c r="ILF37"/>
      <c r="ILG37"/>
      <c r="ILH37"/>
      <c r="ILI37"/>
      <c r="ILJ37"/>
      <c r="ILK37"/>
      <c r="ILL37"/>
      <c r="ILM37"/>
      <c r="ILN37"/>
      <c r="ILO37"/>
      <c r="ILP37"/>
      <c r="ILQ37"/>
      <c r="ILR37"/>
      <c r="ILS37"/>
      <c r="ILT37"/>
      <c r="ILU37"/>
      <c r="ILV37"/>
      <c r="ILW37"/>
      <c r="ILX37"/>
      <c r="ILY37"/>
      <c r="ILZ37"/>
      <c r="IMA37"/>
      <c r="IMB37"/>
      <c r="IMC37"/>
      <c r="IMD37"/>
      <c r="IME37"/>
      <c r="IMF37"/>
      <c r="IMG37"/>
      <c r="IMH37"/>
      <c r="IMI37"/>
      <c r="IMJ37"/>
      <c r="IMK37"/>
      <c r="IML37"/>
      <c r="IMM37"/>
      <c r="IMN37"/>
      <c r="IMO37"/>
      <c r="IMP37"/>
      <c r="IMQ37"/>
      <c r="IMR37"/>
      <c r="IMS37"/>
      <c r="IMT37"/>
      <c r="IMU37"/>
      <c r="IMV37"/>
      <c r="IMW37"/>
      <c r="IMX37"/>
      <c r="IMY37"/>
      <c r="IMZ37"/>
      <c r="INA37"/>
      <c r="INB37"/>
      <c r="INC37"/>
      <c r="IND37"/>
      <c r="INE37"/>
      <c r="INF37"/>
      <c r="ING37"/>
      <c r="INH37"/>
      <c r="INI37"/>
      <c r="INJ37"/>
      <c r="INK37"/>
      <c r="INL37"/>
      <c r="INM37"/>
      <c r="INN37"/>
      <c r="INO37"/>
      <c r="INP37"/>
      <c r="INQ37"/>
      <c r="INR37"/>
      <c r="INS37"/>
      <c r="INT37"/>
      <c r="INU37"/>
      <c r="INV37"/>
      <c r="INW37"/>
      <c r="INX37"/>
      <c r="INY37"/>
      <c r="INZ37"/>
      <c r="IOA37"/>
      <c r="IOB37"/>
      <c r="IOC37"/>
      <c r="IOD37"/>
      <c r="IOE37"/>
      <c r="IOF37"/>
      <c r="IOG37"/>
      <c r="IOH37"/>
      <c r="IOI37"/>
      <c r="IOJ37"/>
      <c r="IOK37"/>
      <c r="IOL37"/>
      <c r="IOM37"/>
      <c r="ION37"/>
      <c r="IOO37"/>
      <c r="IOP37"/>
      <c r="IOQ37"/>
      <c r="IOR37"/>
      <c r="IOS37"/>
      <c r="IOT37"/>
      <c r="IOU37"/>
      <c r="IOV37"/>
      <c r="IOW37"/>
      <c r="IOX37"/>
      <c r="IOY37"/>
      <c r="IOZ37"/>
      <c r="IPA37"/>
      <c r="IPB37"/>
      <c r="IPC37"/>
      <c r="IPD37"/>
      <c r="IPE37"/>
      <c r="IPF37"/>
      <c r="IPG37"/>
      <c r="IPH37"/>
      <c r="IPI37"/>
      <c r="IPJ37"/>
      <c r="IPK37"/>
      <c r="IPL37"/>
      <c r="IPM37"/>
      <c r="IPN37"/>
      <c r="IPO37"/>
      <c r="IPP37"/>
      <c r="IPQ37"/>
      <c r="IPR37"/>
      <c r="IPS37"/>
      <c r="IPT37"/>
      <c r="IPU37"/>
      <c r="IPV37"/>
      <c r="IPW37"/>
      <c r="IPX37"/>
      <c r="IPY37"/>
      <c r="IPZ37"/>
      <c r="IQA37"/>
      <c r="IQB37"/>
      <c r="IQC37"/>
      <c r="IQD37"/>
      <c r="IQE37"/>
      <c r="IQF37"/>
      <c r="IQG37"/>
      <c r="IQH37"/>
      <c r="IQI37"/>
      <c r="IQJ37"/>
      <c r="IQK37"/>
      <c r="IQL37"/>
      <c r="IQM37"/>
      <c r="IQN37"/>
      <c r="IQO37"/>
      <c r="IQP37"/>
      <c r="IQQ37"/>
      <c r="IQR37"/>
      <c r="IQS37"/>
      <c r="IQT37"/>
      <c r="IQU37"/>
      <c r="IQV37"/>
      <c r="IQW37"/>
      <c r="IQX37"/>
      <c r="IQY37"/>
      <c r="IQZ37"/>
      <c r="IRA37"/>
      <c r="IRB37"/>
      <c r="IRC37"/>
      <c r="IRD37"/>
      <c r="IRE37"/>
      <c r="IRF37"/>
      <c r="IRG37"/>
      <c r="IRH37"/>
      <c r="IRI37"/>
      <c r="IRJ37"/>
      <c r="IRK37"/>
      <c r="IRL37"/>
      <c r="IRM37"/>
      <c r="IRN37"/>
      <c r="IRO37"/>
      <c r="IRP37"/>
      <c r="IRQ37"/>
      <c r="IRR37"/>
      <c r="IRS37"/>
      <c r="IRT37"/>
      <c r="IRU37"/>
      <c r="IRV37"/>
      <c r="IRW37"/>
      <c r="IRX37"/>
      <c r="IRY37"/>
      <c r="IRZ37"/>
      <c r="ISA37"/>
      <c r="ISB37"/>
      <c r="ISC37"/>
      <c r="ISD37"/>
      <c r="ISE37"/>
      <c r="ISF37"/>
      <c r="ISG37"/>
      <c r="ISH37"/>
      <c r="ISI37"/>
      <c r="ISJ37"/>
      <c r="ISK37"/>
      <c r="ISL37"/>
      <c r="ISM37"/>
      <c r="ISN37"/>
      <c r="ISO37"/>
      <c r="ISP37"/>
      <c r="ISQ37"/>
      <c r="ISR37"/>
      <c r="ISS37"/>
      <c r="IST37"/>
      <c r="ISU37"/>
      <c r="ISV37"/>
      <c r="ISW37"/>
      <c r="ISX37"/>
      <c r="ISY37"/>
      <c r="ISZ37"/>
      <c r="ITA37"/>
      <c r="ITB37"/>
      <c r="ITC37"/>
      <c r="ITD37"/>
      <c r="ITE37"/>
      <c r="ITF37"/>
      <c r="ITG37"/>
      <c r="ITH37"/>
      <c r="ITI37"/>
      <c r="ITJ37"/>
      <c r="ITK37"/>
      <c r="ITL37"/>
      <c r="ITM37"/>
      <c r="ITN37"/>
      <c r="ITO37"/>
      <c r="ITP37"/>
      <c r="ITQ37"/>
      <c r="ITR37"/>
      <c r="ITS37"/>
      <c r="ITT37"/>
      <c r="ITU37"/>
      <c r="ITV37"/>
      <c r="ITW37"/>
      <c r="ITX37"/>
      <c r="ITY37"/>
      <c r="ITZ37"/>
      <c r="IUA37"/>
      <c r="IUB37"/>
      <c r="IUC37"/>
      <c r="IUD37"/>
      <c r="IUE37"/>
      <c r="IUF37"/>
      <c r="IUG37"/>
      <c r="IUH37"/>
      <c r="IUI37"/>
      <c r="IUJ37"/>
      <c r="IUK37"/>
      <c r="IUL37"/>
      <c r="IUM37"/>
      <c r="IUN37"/>
      <c r="IUO37"/>
      <c r="IUP37"/>
      <c r="IUQ37"/>
      <c r="IUR37"/>
      <c r="IUS37"/>
      <c r="IUT37"/>
      <c r="IUU37"/>
      <c r="IUV37"/>
      <c r="IUW37"/>
      <c r="IUX37"/>
      <c r="IUY37"/>
      <c r="IUZ37"/>
      <c r="IVA37"/>
      <c r="IVB37"/>
      <c r="IVC37"/>
      <c r="IVD37"/>
      <c r="IVE37"/>
      <c r="IVF37"/>
      <c r="IVG37"/>
      <c r="IVH37"/>
      <c r="IVI37"/>
      <c r="IVJ37"/>
      <c r="IVK37"/>
      <c r="IVL37"/>
      <c r="IVM37"/>
      <c r="IVN37"/>
      <c r="IVO37"/>
      <c r="IVP37"/>
      <c r="IVQ37"/>
      <c r="IVR37"/>
      <c r="IVS37"/>
      <c r="IVT37"/>
      <c r="IVU37"/>
      <c r="IVV37"/>
      <c r="IVW37"/>
      <c r="IVX37"/>
      <c r="IVY37"/>
      <c r="IVZ37"/>
      <c r="IWA37"/>
      <c r="IWB37"/>
      <c r="IWC37"/>
      <c r="IWD37"/>
      <c r="IWE37"/>
      <c r="IWF37"/>
      <c r="IWG37"/>
      <c r="IWH37"/>
      <c r="IWI37"/>
      <c r="IWJ37"/>
      <c r="IWK37"/>
      <c r="IWL37"/>
      <c r="IWM37"/>
      <c r="IWN37"/>
      <c r="IWO37"/>
      <c r="IWP37"/>
      <c r="IWQ37"/>
      <c r="IWR37"/>
      <c r="IWS37"/>
      <c r="IWT37"/>
      <c r="IWU37"/>
      <c r="IWV37"/>
      <c r="IWW37"/>
      <c r="IWX37"/>
      <c r="IWY37"/>
      <c r="IWZ37"/>
      <c r="IXA37"/>
      <c r="IXB37"/>
      <c r="IXC37"/>
      <c r="IXD37"/>
      <c r="IXE37"/>
      <c r="IXF37"/>
      <c r="IXG37"/>
      <c r="IXH37"/>
      <c r="IXI37"/>
      <c r="IXJ37"/>
      <c r="IXK37"/>
      <c r="IXL37"/>
      <c r="IXM37"/>
      <c r="IXN37"/>
      <c r="IXO37"/>
      <c r="IXP37"/>
      <c r="IXQ37"/>
      <c r="IXR37"/>
      <c r="IXS37"/>
      <c r="IXT37"/>
      <c r="IXU37"/>
      <c r="IXV37"/>
      <c r="IXW37"/>
      <c r="IXX37"/>
      <c r="IXY37"/>
      <c r="IXZ37"/>
      <c r="IYA37"/>
      <c r="IYB37"/>
      <c r="IYC37"/>
      <c r="IYD37"/>
      <c r="IYE37"/>
      <c r="IYF37"/>
      <c r="IYG37"/>
      <c r="IYH37"/>
      <c r="IYI37"/>
      <c r="IYJ37"/>
      <c r="IYK37"/>
      <c r="IYL37"/>
      <c r="IYM37"/>
      <c r="IYN37"/>
      <c r="IYO37"/>
      <c r="IYP37"/>
      <c r="IYQ37"/>
      <c r="IYR37"/>
      <c r="IYS37"/>
      <c r="IYT37"/>
      <c r="IYU37"/>
      <c r="IYV37"/>
      <c r="IYW37"/>
      <c r="IYX37"/>
      <c r="IYY37"/>
      <c r="IYZ37"/>
      <c r="IZA37"/>
      <c r="IZB37"/>
      <c r="IZC37"/>
      <c r="IZD37"/>
      <c r="IZE37"/>
      <c r="IZF37"/>
      <c r="IZG37"/>
      <c r="IZH37"/>
      <c r="IZI37"/>
      <c r="IZJ37"/>
      <c r="IZK37"/>
      <c r="IZL37"/>
      <c r="IZM37"/>
      <c r="IZN37"/>
      <c r="IZO37"/>
      <c r="IZP37"/>
      <c r="IZQ37"/>
      <c r="IZR37"/>
      <c r="IZS37"/>
      <c r="IZT37"/>
      <c r="IZU37"/>
      <c r="IZV37"/>
      <c r="IZW37"/>
      <c r="IZX37"/>
      <c r="IZY37"/>
      <c r="IZZ37"/>
      <c r="JAA37"/>
      <c r="JAB37"/>
      <c r="JAC37"/>
      <c r="JAD37"/>
      <c r="JAE37"/>
      <c r="JAF37"/>
      <c r="JAG37"/>
      <c r="JAH37"/>
      <c r="JAI37"/>
      <c r="JAJ37"/>
      <c r="JAK37"/>
      <c r="JAL37"/>
      <c r="JAM37"/>
      <c r="JAN37"/>
      <c r="JAO37"/>
      <c r="JAP37"/>
      <c r="JAQ37"/>
      <c r="JAR37"/>
      <c r="JAS37"/>
      <c r="JAT37"/>
      <c r="JAU37"/>
      <c r="JAV37"/>
      <c r="JAW37"/>
      <c r="JAX37"/>
      <c r="JAY37"/>
      <c r="JAZ37"/>
      <c r="JBA37"/>
      <c r="JBB37"/>
      <c r="JBC37"/>
      <c r="JBD37"/>
      <c r="JBE37"/>
      <c r="JBF37"/>
      <c r="JBG37"/>
      <c r="JBH37"/>
      <c r="JBI37"/>
      <c r="JBJ37"/>
      <c r="JBK37"/>
      <c r="JBL37"/>
      <c r="JBM37"/>
      <c r="JBN37"/>
      <c r="JBO37"/>
      <c r="JBP37"/>
      <c r="JBQ37"/>
      <c r="JBR37"/>
      <c r="JBS37"/>
      <c r="JBT37"/>
      <c r="JBU37"/>
      <c r="JBV37"/>
      <c r="JBW37"/>
      <c r="JBX37"/>
      <c r="JBY37"/>
      <c r="JBZ37"/>
      <c r="JCA37"/>
      <c r="JCB37"/>
      <c r="JCC37"/>
      <c r="JCD37"/>
      <c r="JCE37"/>
      <c r="JCF37"/>
      <c r="JCG37"/>
      <c r="JCH37"/>
      <c r="JCI37"/>
      <c r="JCJ37"/>
      <c r="JCK37"/>
      <c r="JCL37"/>
      <c r="JCM37"/>
      <c r="JCN37"/>
      <c r="JCO37"/>
      <c r="JCP37"/>
      <c r="JCQ37"/>
      <c r="JCR37"/>
      <c r="JCS37"/>
      <c r="JCT37"/>
      <c r="JCU37"/>
      <c r="JCV37"/>
      <c r="JCW37"/>
      <c r="JCX37"/>
      <c r="JCY37"/>
      <c r="JCZ37"/>
      <c r="JDA37"/>
      <c r="JDB37"/>
      <c r="JDC37"/>
      <c r="JDD37"/>
      <c r="JDE37"/>
      <c r="JDF37"/>
      <c r="JDG37"/>
      <c r="JDH37"/>
      <c r="JDI37"/>
      <c r="JDJ37"/>
      <c r="JDK37"/>
      <c r="JDL37"/>
      <c r="JDM37"/>
      <c r="JDN37"/>
      <c r="JDO37"/>
      <c r="JDP37"/>
      <c r="JDQ37"/>
      <c r="JDR37"/>
      <c r="JDS37"/>
      <c r="JDT37"/>
      <c r="JDU37"/>
      <c r="JDV37"/>
      <c r="JDW37"/>
      <c r="JDX37"/>
      <c r="JDY37"/>
      <c r="JDZ37"/>
      <c r="JEA37"/>
      <c r="JEB37"/>
      <c r="JEC37"/>
      <c r="JED37"/>
      <c r="JEE37"/>
      <c r="JEF37"/>
      <c r="JEG37"/>
      <c r="JEH37"/>
      <c r="JEI37"/>
      <c r="JEJ37"/>
      <c r="JEK37"/>
      <c r="JEL37"/>
      <c r="JEM37"/>
      <c r="JEN37"/>
      <c r="JEO37"/>
      <c r="JEP37"/>
      <c r="JEQ37"/>
      <c r="JER37"/>
      <c r="JES37"/>
      <c r="JET37"/>
      <c r="JEU37"/>
      <c r="JEV37"/>
      <c r="JEW37"/>
      <c r="JEX37"/>
      <c r="JEY37"/>
      <c r="JEZ37"/>
      <c r="JFA37"/>
      <c r="JFB37"/>
      <c r="JFC37"/>
      <c r="JFD37"/>
      <c r="JFE37"/>
      <c r="JFF37"/>
      <c r="JFG37"/>
      <c r="JFH37"/>
      <c r="JFI37"/>
      <c r="JFJ37"/>
      <c r="JFK37"/>
      <c r="JFL37"/>
      <c r="JFM37"/>
      <c r="JFN37"/>
      <c r="JFO37"/>
      <c r="JFP37"/>
      <c r="JFQ37"/>
      <c r="JFR37"/>
      <c r="JFS37"/>
      <c r="JFT37"/>
      <c r="JFU37"/>
      <c r="JFV37"/>
      <c r="JFW37"/>
      <c r="JFX37"/>
      <c r="JFY37"/>
      <c r="JFZ37"/>
      <c r="JGA37"/>
      <c r="JGB37"/>
      <c r="JGC37"/>
      <c r="JGD37"/>
      <c r="JGE37"/>
      <c r="JGF37"/>
      <c r="JGG37"/>
      <c r="JGH37"/>
      <c r="JGI37"/>
      <c r="JGJ37"/>
      <c r="JGK37"/>
      <c r="JGL37"/>
      <c r="JGM37"/>
      <c r="JGN37"/>
      <c r="JGO37"/>
      <c r="JGP37"/>
      <c r="JGQ37"/>
      <c r="JGR37"/>
      <c r="JGS37"/>
      <c r="JGT37"/>
      <c r="JGU37"/>
      <c r="JGV37"/>
      <c r="JGW37"/>
      <c r="JGX37"/>
      <c r="JGY37"/>
      <c r="JGZ37"/>
      <c r="JHA37"/>
      <c r="JHB37"/>
      <c r="JHC37"/>
      <c r="JHD37"/>
      <c r="JHE37"/>
      <c r="JHF37"/>
      <c r="JHG37"/>
      <c r="JHH37"/>
      <c r="JHI37"/>
      <c r="JHJ37"/>
      <c r="JHK37"/>
      <c r="JHL37"/>
      <c r="JHM37"/>
      <c r="JHN37"/>
      <c r="JHO37"/>
      <c r="JHP37"/>
      <c r="JHQ37"/>
      <c r="JHR37"/>
      <c r="JHS37"/>
      <c r="JHT37"/>
      <c r="JHU37"/>
      <c r="JHV37"/>
      <c r="JHW37"/>
      <c r="JHX37"/>
      <c r="JHY37"/>
      <c r="JHZ37"/>
      <c r="JIA37"/>
      <c r="JIB37"/>
      <c r="JIC37"/>
      <c r="JID37"/>
      <c r="JIE37"/>
      <c r="JIF37"/>
      <c r="JIG37"/>
      <c r="JIH37"/>
      <c r="JII37"/>
      <c r="JIJ37"/>
      <c r="JIK37"/>
      <c r="JIL37"/>
      <c r="JIM37"/>
      <c r="JIN37"/>
      <c r="JIO37"/>
      <c r="JIP37"/>
      <c r="JIQ37"/>
      <c r="JIR37"/>
      <c r="JIS37"/>
      <c r="JIT37"/>
      <c r="JIU37"/>
      <c r="JIV37"/>
      <c r="JIW37"/>
      <c r="JIX37"/>
      <c r="JIY37"/>
      <c r="JIZ37"/>
      <c r="JJA37"/>
      <c r="JJB37"/>
      <c r="JJC37"/>
      <c r="JJD37"/>
      <c r="JJE37"/>
      <c r="JJF37"/>
      <c r="JJG37"/>
      <c r="JJH37"/>
      <c r="JJI37"/>
      <c r="JJJ37"/>
      <c r="JJK37"/>
      <c r="JJL37"/>
      <c r="JJM37"/>
      <c r="JJN37"/>
      <c r="JJO37"/>
      <c r="JJP37"/>
      <c r="JJQ37"/>
      <c r="JJR37"/>
      <c r="JJS37"/>
      <c r="JJT37"/>
      <c r="JJU37"/>
      <c r="JJV37"/>
      <c r="JJW37"/>
      <c r="JJX37"/>
      <c r="JJY37"/>
      <c r="JJZ37"/>
      <c r="JKA37"/>
      <c r="JKB37"/>
      <c r="JKC37"/>
      <c r="JKD37"/>
      <c r="JKE37"/>
      <c r="JKF37"/>
      <c r="JKG37"/>
      <c r="JKH37"/>
      <c r="JKI37"/>
      <c r="JKJ37"/>
      <c r="JKK37"/>
      <c r="JKL37"/>
      <c r="JKM37"/>
      <c r="JKN37"/>
      <c r="JKO37"/>
      <c r="JKP37"/>
      <c r="JKQ37"/>
      <c r="JKR37"/>
      <c r="JKS37"/>
      <c r="JKT37"/>
      <c r="JKU37"/>
      <c r="JKV37"/>
      <c r="JKW37"/>
      <c r="JKX37"/>
      <c r="JKY37"/>
      <c r="JKZ37"/>
      <c r="JLA37"/>
      <c r="JLB37"/>
      <c r="JLC37"/>
      <c r="JLD37"/>
      <c r="JLE37"/>
      <c r="JLF37"/>
      <c r="JLG37"/>
      <c r="JLH37"/>
      <c r="JLI37"/>
      <c r="JLJ37"/>
      <c r="JLK37"/>
      <c r="JLL37"/>
      <c r="JLM37"/>
      <c r="JLN37"/>
      <c r="JLO37"/>
      <c r="JLP37"/>
      <c r="JLQ37"/>
      <c r="JLR37"/>
      <c r="JLS37"/>
      <c r="JLT37"/>
      <c r="JLU37"/>
      <c r="JLV37"/>
      <c r="JLW37"/>
      <c r="JLX37"/>
      <c r="JLY37"/>
      <c r="JLZ37"/>
      <c r="JMA37"/>
      <c r="JMB37"/>
      <c r="JMC37"/>
      <c r="JMD37"/>
      <c r="JME37"/>
      <c r="JMF37"/>
      <c r="JMG37"/>
      <c r="JMH37"/>
      <c r="JMI37"/>
      <c r="JMJ37"/>
      <c r="JMK37"/>
      <c r="JML37"/>
      <c r="JMM37"/>
      <c r="JMN37"/>
      <c r="JMO37"/>
      <c r="JMP37"/>
      <c r="JMQ37"/>
      <c r="JMR37"/>
      <c r="JMS37"/>
      <c r="JMT37"/>
      <c r="JMU37"/>
      <c r="JMV37"/>
      <c r="JMW37"/>
      <c r="JMX37"/>
      <c r="JMY37"/>
      <c r="JMZ37"/>
      <c r="JNA37"/>
      <c r="JNB37"/>
      <c r="JNC37"/>
      <c r="JND37"/>
      <c r="JNE37"/>
      <c r="JNF37"/>
      <c r="JNG37"/>
      <c r="JNH37"/>
      <c r="JNI37"/>
      <c r="JNJ37"/>
      <c r="JNK37"/>
      <c r="JNL37"/>
      <c r="JNM37"/>
      <c r="JNN37"/>
      <c r="JNO37"/>
      <c r="JNP37"/>
      <c r="JNQ37"/>
      <c r="JNR37"/>
      <c r="JNS37"/>
      <c r="JNT37"/>
      <c r="JNU37"/>
      <c r="JNV37"/>
      <c r="JNW37"/>
      <c r="JNX37"/>
      <c r="JNY37"/>
      <c r="JNZ37"/>
      <c r="JOA37"/>
      <c r="JOB37"/>
      <c r="JOC37"/>
      <c r="JOD37"/>
      <c r="JOE37"/>
      <c r="JOF37"/>
      <c r="JOG37"/>
      <c r="JOH37"/>
      <c r="JOI37"/>
      <c r="JOJ37"/>
      <c r="JOK37"/>
      <c r="JOL37"/>
      <c r="JOM37"/>
      <c r="JON37"/>
      <c r="JOO37"/>
      <c r="JOP37"/>
      <c r="JOQ37"/>
      <c r="JOR37"/>
      <c r="JOS37"/>
      <c r="JOT37"/>
      <c r="JOU37"/>
      <c r="JOV37"/>
      <c r="JOW37"/>
      <c r="JOX37"/>
      <c r="JOY37"/>
      <c r="JOZ37"/>
      <c r="JPA37"/>
      <c r="JPB37"/>
      <c r="JPC37"/>
      <c r="JPD37"/>
      <c r="JPE37"/>
      <c r="JPF37"/>
      <c r="JPG37"/>
      <c r="JPH37"/>
      <c r="JPI37"/>
      <c r="JPJ37"/>
      <c r="JPK37"/>
      <c r="JPL37"/>
      <c r="JPM37"/>
      <c r="JPN37"/>
      <c r="JPO37"/>
      <c r="JPP37"/>
      <c r="JPQ37"/>
      <c r="JPR37"/>
      <c r="JPS37"/>
      <c r="JPT37"/>
      <c r="JPU37"/>
      <c r="JPV37"/>
      <c r="JPW37"/>
      <c r="JPX37"/>
      <c r="JPY37"/>
      <c r="JPZ37"/>
      <c r="JQA37"/>
      <c r="JQB37"/>
      <c r="JQC37"/>
      <c r="JQD37"/>
      <c r="JQE37"/>
      <c r="JQF37"/>
      <c r="JQG37"/>
      <c r="JQH37"/>
      <c r="JQI37"/>
      <c r="JQJ37"/>
      <c r="JQK37"/>
      <c r="JQL37"/>
      <c r="JQM37"/>
      <c r="JQN37"/>
      <c r="JQO37"/>
      <c r="JQP37"/>
      <c r="JQQ37"/>
      <c r="JQR37"/>
      <c r="JQS37"/>
      <c r="JQT37"/>
      <c r="JQU37"/>
      <c r="JQV37"/>
      <c r="JQW37"/>
      <c r="JQX37"/>
      <c r="JQY37"/>
      <c r="JQZ37"/>
      <c r="JRA37"/>
      <c r="JRB37"/>
      <c r="JRC37"/>
      <c r="JRD37"/>
      <c r="JRE37"/>
      <c r="JRF37"/>
      <c r="JRG37"/>
      <c r="JRH37"/>
      <c r="JRI37"/>
      <c r="JRJ37"/>
      <c r="JRK37"/>
      <c r="JRL37"/>
      <c r="JRM37"/>
      <c r="JRN37"/>
      <c r="JRO37"/>
      <c r="JRP37"/>
      <c r="JRQ37"/>
      <c r="JRR37"/>
      <c r="JRS37"/>
      <c r="JRT37"/>
      <c r="JRU37"/>
      <c r="JRV37"/>
      <c r="JRW37"/>
      <c r="JRX37"/>
      <c r="JRY37"/>
      <c r="JRZ37"/>
      <c r="JSA37"/>
      <c r="JSB37"/>
      <c r="JSC37"/>
      <c r="JSD37"/>
      <c r="JSE37"/>
      <c r="JSF37"/>
      <c r="JSG37"/>
      <c r="JSH37"/>
      <c r="JSI37"/>
      <c r="JSJ37"/>
      <c r="JSK37"/>
      <c r="JSL37"/>
      <c r="JSM37"/>
      <c r="JSN37"/>
      <c r="JSO37"/>
      <c r="JSP37"/>
      <c r="JSQ37"/>
      <c r="JSR37"/>
      <c r="JSS37"/>
      <c r="JST37"/>
      <c r="JSU37"/>
      <c r="JSV37"/>
      <c r="JSW37"/>
      <c r="JSX37"/>
      <c r="JSY37"/>
      <c r="JSZ37"/>
      <c r="JTA37"/>
      <c r="JTB37"/>
      <c r="JTC37"/>
      <c r="JTD37"/>
      <c r="JTE37"/>
      <c r="JTF37"/>
      <c r="JTG37"/>
      <c r="JTH37"/>
      <c r="JTI37"/>
      <c r="JTJ37"/>
      <c r="JTK37"/>
      <c r="JTL37"/>
      <c r="JTM37"/>
      <c r="JTN37"/>
      <c r="JTO37"/>
      <c r="JTP37"/>
      <c r="JTQ37"/>
      <c r="JTR37"/>
      <c r="JTS37"/>
      <c r="JTT37"/>
      <c r="JTU37"/>
      <c r="JTV37"/>
      <c r="JTW37"/>
      <c r="JTX37"/>
      <c r="JTY37"/>
      <c r="JTZ37"/>
      <c r="JUA37"/>
      <c r="JUB37"/>
      <c r="JUC37"/>
      <c r="JUD37"/>
      <c r="JUE37"/>
      <c r="JUF37"/>
      <c r="JUG37"/>
      <c r="JUH37"/>
      <c r="JUI37"/>
      <c r="JUJ37"/>
      <c r="JUK37"/>
      <c r="JUL37"/>
      <c r="JUM37"/>
      <c r="JUN37"/>
      <c r="JUO37"/>
      <c r="JUP37"/>
      <c r="JUQ37"/>
      <c r="JUR37"/>
      <c r="JUS37"/>
      <c r="JUT37"/>
      <c r="JUU37"/>
      <c r="JUV37"/>
      <c r="JUW37"/>
      <c r="JUX37"/>
      <c r="JUY37"/>
      <c r="JUZ37"/>
      <c r="JVA37"/>
      <c r="JVB37"/>
      <c r="JVC37"/>
      <c r="JVD37"/>
      <c r="JVE37"/>
      <c r="JVF37"/>
      <c r="JVG37"/>
      <c r="JVH37"/>
      <c r="JVI37"/>
      <c r="JVJ37"/>
      <c r="JVK37"/>
      <c r="JVL37"/>
      <c r="JVM37"/>
      <c r="JVN37"/>
      <c r="JVO37"/>
      <c r="JVP37"/>
      <c r="JVQ37"/>
      <c r="JVR37"/>
      <c r="JVS37"/>
      <c r="JVT37"/>
      <c r="JVU37"/>
      <c r="JVV37"/>
      <c r="JVW37"/>
      <c r="JVX37"/>
      <c r="JVY37"/>
      <c r="JVZ37"/>
      <c r="JWA37"/>
      <c r="JWB37"/>
      <c r="JWC37"/>
      <c r="JWD37"/>
      <c r="JWE37"/>
      <c r="JWF37"/>
      <c r="JWG37"/>
      <c r="JWH37"/>
      <c r="JWI37"/>
      <c r="JWJ37"/>
      <c r="JWK37"/>
      <c r="JWL37"/>
      <c r="JWM37"/>
      <c r="JWN37"/>
      <c r="JWO37"/>
      <c r="JWP37"/>
      <c r="JWQ37"/>
      <c r="JWR37"/>
      <c r="JWS37"/>
      <c r="JWT37"/>
      <c r="JWU37"/>
      <c r="JWV37"/>
      <c r="JWW37"/>
      <c r="JWX37"/>
      <c r="JWY37"/>
      <c r="JWZ37"/>
      <c r="JXA37"/>
      <c r="JXB37"/>
      <c r="JXC37"/>
      <c r="JXD37"/>
      <c r="JXE37"/>
      <c r="JXF37"/>
      <c r="JXG37"/>
      <c r="JXH37"/>
      <c r="JXI37"/>
      <c r="JXJ37"/>
      <c r="JXK37"/>
      <c r="JXL37"/>
      <c r="JXM37"/>
      <c r="JXN37"/>
      <c r="JXO37"/>
      <c r="JXP37"/>
      <c r="JXQ37"/>
      <c r="JXR37"/>
      <c r="JXS37"/>
      <c r="JXT37"/>
      <c r="JXU37"/>
      <c r="JXV37"/>
      <c r="JXW37"/>
      <c r="JXX37"/>
      <c r="JXY37"/>
      <c r="JXZ37"/>
      <c r="JYA37"/>
      <c r="JYB37"/>
      <c r="JYC37"/>
      <c r="JYD37"/>
      <c r="JYE37"/>
      <c r="JYF37"/>
      <c r="JYG37"/>
      <c r="JYH37"/>
      <c r="JYI37"/>
      <c r="JYJ37"/>
      <c r="JYK37"/>
      <c r="JYL37"/>
      <c r="JYM37"/>
      <c r="JYN37"/>
      <c r="JYO37"/>
      <c r="JYP37"/>
      <c r="JYQ37"/>
      <c r="JYR37"/>
      <c r="JYS37"/>
      <c r="JYT37"/>
      <c r="JYU37"/>
      <c r="JYV37"/>
      <c r="JYW37"/>
      <c r="JYX37"/>
      <c r="JYY37"/>
      <c r="JYZ37"/>
      <c r="JZA37"/>
      <c r="JZB37"/>
      <c r="JZC37"/>
      <c r="JZD37"/>
      <c r="JZE37"/>
      <c r="JZF37"/>
      <c r="JZG37"/>
      <c r="JZH37"/>
      <c r="JZI37"/>
      <c r="JZJ37"/>
      <c r="JZK37"/>
      <c r="JZL37"/>
      <c r="JZM37"/>
      <c r="JZN37"/>
      <c r="JZO37"/>
      <c r="JZP37"/>
      <c r="JZQ37"/>
      <c r="JZR37"/>
      <c r="JZS37"/>
      <c r="JZT37"/>
      <c r="JZU37"/>
      <c r="JZV37"/>
      <c r="JZW37"/>
      <c r="JZX37"/>
      <c r="JZY37"/>
      <c r="JZZ37"/>
      <c r="KAA37"/>
      <c r="KAB37"/>
      <c r="KAC37"/>
      <c r="KAD37"/>
      <c r="KAE37"/>
      <c r="KAF37"/>
      <c r="KAG37"/>
      <c r="KAH37"/>
      <c r="KAI37"/>
      <c r="KAJ37"/>
      <c r="KAK37"/>
      <c r="KAL37"/>
      <c r="KAM37"/>
      <c r="KAN37"/>
      <c r="KAO37"/>
      <c r="KAP37"/>
      <c r="KAQ37"/>
      <c r="KAR37"/>
      <c r="KAS37"/>
      <c r="KAT37"/>
      <c r="KAU37"/>
      <c r="KAV37"/>
      <c r="KAW37"/>
      <c r="KAX37"/>
      <c r="KAY37"/>
      <c r="KAZ37"/>
      <c r="KBA37"/>
      <c r="KBB37"/>
      <c r="KBC37"/>
      <c r="KBD37"/>
      <c r="KBE37"/>
      <c r="KBF37"/>
      <c r="KBG37"/>
      <c r="KBH37"/>
      <c r="KBI37"/>
      <c r="KBJ37"/>
      <c r="KBK37"/>
      <c r="KBL37"/>
      <c r="KBM37"/>
      <c r="KBN37"/>
      <c r="KBO37"/>
      <c r="KBP37"/>
      <c r="KBQ37"/>
      <c r="KBR37"/>
      <c r="KBS37"/>
      <c r="KBT37"/>
      <c r="KBU37"/>
      <c r="KBV37"/>
      <c r="KBW37"/>
      <c r="KBX37"/>
      <c r="KBY37"/>
      <c r="KBZ37"/>
      <c r="KCA37"/>
      <c r="KCB37"/>
      <c r="KCC37"/>
      <c r="KCD37"/>
      <c r="KCE37"/>
      <c r="KCF37"/>
      <c r="KCG37"/>
      <c r="KCH37"/>
      <c r="KCI37"/>
      <c r="KCJ37"/>
      <c r="KCK37"/>
      <c r="KCL37"/>
      <c r="KCM37"/>
      <c r="KCN37"/>
      <c r="KCO37"/>
      <c r="KCP37"/>
      <c r="KCQ37"/>
      <c r="KCR37"/>
      <c r="KCS37"/>
      <c r="KCT37"/>
      <c r="KCU37"/>
      <c r="KCV37"/>
      <c r="KCW37"/>
      <c r="KCX37"/>
      <c r="KCY37"/>
      <c r="KCZ37"/>
      <c r="KDA37"/>
      <c r="KDB37"/>
      <c r="KDC37"/>
      <c r="KDD37"/>
      <c r="KDE37"/>
      <c r="KDF37"/>
      <c r="KDG37"/>
      <c r="KDH37"/>
      <c r="KDI37"/>
      <c r="KDJ37"/>
      <c r="KDK37"/>
      <c r="KDL37"/>
      <c r="KDM37"/>
      <c r="KDN37"/>
      <c r="KDO37"/>
      <c r="KDP37"/>
      <c r="KDQ37"/>
      <c r="KDR37"/>
      <c r="KDS37"/>
      <c r="KDT37"/>
      <c r="KDU37"/>
      <c r="KDV37"/>
      <c r="KDW37"/>
      <c r="KDX37"/>
      <c r="KDY37"/>
      <c r="KDZ37"/>
      <c r="KEA37"/>
      <c r="KEB37"/>
      <c r="KEC37"/>
      <c r="KED37"/>
      <c r="KEE37"/>
      <c r="KEF37"/>
      <c r="KEG37"/>
      <c r="KEH37"/>
      <c r="KEI37"/>
      <c r="KEJ37"/>
      <c r="KEK37"/>
      <c r="KEL37"/>
      <c r="KEM37"/>
      <c r="KEN37"/>
      <c r="KEO37"/>
      <c r="KEP37"/>
      <c r="KEQ37"/>
      <c r="KER37"/>
      <c r="KES37"/>
      <c r="KET37"/>
      <c r="KEU37"/>
      <c r="KEV37"/>
      <c r="KEW37"/>
      <c r="KEX37"/>
      <c r="KEY37"/>
      <c r="KEZ37"/>
      <c r="KFA37"/>
      <c r="KFB37"/>
      <c r="KFC37"/>
      <c r="KFD37"/>
      <c r="KFE37"/>
      <c r="KFF37"/>
      <c r="KFG37"/>
      <c r="KFH37"/>
      <c r="KFI37"/>
      <c r="KFJ37"/>
      <c r="KFK37"/>
      <c r="KFL37"/>
      <c r="KFM37"/>
      <c r="KFN37"/>
      <c r="KFO37"/>
      <c r="KFP37"/>
      <c r="KFQ37"/>
      <c r="KFR37"/>
      <c r="KFS37"/>
      <c r="KFT37"/>
      <c r="KFU37"/>
      <c r="KFV37"/>
      <c r="KFW37"/>
      <c r="KFX37"/>
      <c r="KFY37"/>
      <c r="KFZ37"/>
      <c r="KGA37"/>
      <c r="KGB37"/>
      <c r="KGC37"/>
      <c r="KGD37"/>
      <c r="KGE37"/>
      <c r="KGF37"/>
      <c r="KGG37"/>
      <c r="KGH37"/>
      <c r="KGI37"/>
      <c r="KGJ37"/>
      <c r="KGK37"/>
      <c r="KGL37"/>
      <c r="KGM37"/>
      <c r="KGN37"/>
      <c r="KGO37"/>
      <c r="KGP37"/>
      <c r="KGQ37"/>
      <c r="KGR37"/>
      <c r="KGS37"/>
      <c r="KGT37"/>
      <c r="KGU37"/>
      <c r="KGV37"/>
      <c r="KGW37"/>
      <c r="KGX37"/>
      <c r="KGY37"/>
      <c r="KGZ37"/>
      <c r="KHA37"/>
      <c r="KHB37"/>
      <c r="KHC37"/>
      <c r="KHD37"/>
      <c r="KHE37"/>
      <c r="KHF37"/>
      <c r="KHG37"/>
      <c r="KHH37"/>
      <c r="KHI37"/>
      <c r="KHJ37"/>
      <c r="KHK37"/>
      <c r="KHL37"/>
      <c r="KHM37"/>
      <c r="KHN37"/>
      <c r="KHO37"/>
      <c r="KHP37"/>
      <c r="KHQ37"/>
      <c r="KHR37"/>
      <c r="KHS37"/>
      <c r="KHT37"/>
      <c r="KHU37"/>
      <c r="KHV37"/>
      <c r="KHW37"/>
      <c r="KHX37"/>
      <c r="KHY37"/>
      <c r="KHZ37"/>
      <c r="KIA37"/>
      <c r="KIB37"/>
      <c r="KIC37"/>
      <c r="KID37"/>
      <c r="KIE37"/>
      <c r="KIF37"/>
      <c r="KIG37"/>
      <c r="KIH37"/>
      <c r="KII37"/>
      <c r="KIJ37"/>
      <c r="KIK37"/>
      <c r="KIL37"/>
      <c r="KIM37"/>
      <c r="KIN37"/>
      <c r="KIO37"/>
      <c r="KIP37"/>
      <c r="KIQ37"/>
      <c r="KIR37"/>
      <c r="KIS37"/>
      <c r="KIT37"/>
      <c r="KIU37"/>
      <c r="KIV37"/>
      <c r="KIW37"/>
      <c r="KIX37"/>
      <c r="KIY37"/>
      <c r="KIZ37"/>
      <c r="KJA37"/>
      <c r="KJB37"/>
      <c r="KJC37"/>
      <c r="KJD37"/>
      <c r="KJE37"/>
      <c r="KJF37"/>
      <c r="KJG37"/>
      <c r="KJH37"/>
      <c r="KJI37"/>
      <c r="KJJ37"/>
      <c r="KJK37"/>
      <c r="KJL37"/>
      <c r="KJM37"/>
      <c r="KJN37"/>
      <c r="KJO37"/>
      <c r="KJP37"/>
      <c r="KJQ37"/>
      <c r="KJR37"/>
      <c r="KJS37"/>
      <c r="KJT37"/>
      <c r="KJU37"/>
      <c r="KJV37"/>
      <c r="KJW37"/>
      <c r="KJX37"/>
      <c r="KJY37"/>
      <c r="KJZ37"/>
      <c r="KKA37"/>
      <c r="KKB37"/>
      <c r="KKC37"/>
      <c r="KKD37"/>
      <c r="KKE37"/>
      <c r="KKF37"/>
      <c r="KKG37"/>
      <c r="KKH37"/>
      <c r="KKI37"/>
      <c r="KKJ37"/>
      <c r="KKK37"/>
      <c r="KKL37"/>
      <c r="KKM37"/>
      <c r="KKN37"/>
      <c r="KKO37"/>
      <c r="KKP37"/>
      <c r="KKQ37"/>
      <c r="KKR37"/>
      <c r="KKS37"/>
      <c r="KKT37"/>
      <c r="KKU37"/>
      <c r="KKV37"/>
      <c r="KKW37"/>
      <c r="KKX37"/>
      <c r="KKY37"/>
      <c r="KKZ37"/>
      <c r="KLA37"/>
      <c r="KLB37"/>
      <c r="KLC37"/>
      <c r="KLD37"/>
      <c r="KLE37"/>
      <c r="KLF37"/>
      <c r="KLG37"/>
      <c r="KLH37"/>
      <c r="KLI37"/>
      <c r="KLJ37"/>
      <c r="KLK37"/>
      <c r="KLL37"/>
      <c r="KLM37"/>
      <c r="KLN37"/>
      <c r="KLO37"/>
      <c r="KLP37"/>
      <c r="KLQ37"/>
      <c r="KLR37"/>
      <c r="KLS37"/>
      <c r="KLT37"/>
      <c r="KLU37"/>
      <c r="KLV37"/>
      <c r="KLW37"/>
      <c r="KLX37"/>
      <c r="KLY37"/>
      <c r="KLZ37"/>
      <c r="KMA37"/>
      <c r="KMB37"/>
      <c r="KMC37"/>
      <c r="KMD37"/>
      <c r="KME37"/>
      <c r="KMF37"/>
      <c r="KMG37"/>
      <c r="KMH37"/>
      <c r="KMI37"/>
      <c r="KMJ37"/>
      <c r="KMK37"/>
      <c r="KML37"/>
      <c r="KMM37"/>
      <c r="KMN37"/>
      <c r="KMO37"/>
      <c r="KMP37"/>
      <c r="KMQ37"/>
      <c r="KMR37"/>
      <c r="KMS37"/>
      <c r="KMT37"/>
      <c r="KMU37"/>
      <c r="KMV37"/>
      <c r="KMW37"/>
      <c r="KMX37"/>
      <c r="KMY37"/>
      <c r="KMZ37"/>
      <c r="KNA37"/>
      <c r="KNB37"/>
      <c r="KNC37"/>
      <c r="KND37"/>
      <c r="KNE37"/>
      <c r="KNF37"/>
      <c r="KNG37"/>
      <c r="KNH37"/>
      <c r="KNI37"/>
      <c r="KNJ37"/>
      <c r="KNK37"/>
      <c r="KNL37"/>
      <c r="KNM37"/>
      <c r="KNN37"/>
      <c r="KNO37"/>
      <c r="KNP37"/>
      <c r="KNQ37"/>
      <c r="KNR37"/>
      <c r="KNS37"/>
      <c r="KNT37"/>
      <c r="KNU37"/>
      <c r="KNV37"/>
      <c r="KNW37"/>
      <c r="KNX37"/>
      <c r="KNY37"/>
      <c r="KNZ37"/>
      <c r="KOA37"/>
      <c r="KOB37"/>
      <c r="KOC37"/>
      <c r="KOD37"/>
      <c r="KOE37"/>
      <c r="KOF37"/>
      <c r="KOG37"/>
      <c r="KOH37"/>
      <c r="KOI37"/>
      <c r="KOJ37"/>
      <c r="KOK37"/>
      <c r="KOL37"/>
      <c r="KOM37"/>
      <c r="KON37"/>
      <c r="KOO37"/>
      <c r="KOP37"/>
      <c r="KOQ37"/>
      <c r="KOR37"/>
      <c r="KOS37"/>
      <c r="KOT37"/>
      <c r="KOU37"/>
      <c r="KOV37"/>
      <c r="KOW37"/>
      <c r="KOX37"/>
      <c r="KOY37"/>
      <c r="KOZ37"/>
      <c r="KPA37"/>
      <c r="KPB37"/>
      <c r="KPC37"/>
      <c r="KPD37"/>
      <c r="KPE37"/>
      <c r="KPF37"/>
      <c r="KPG37"/>
      <c r="KPH37"/>
      <c r="KPI37"/>
      <c r="KPJ37"/>
      <c r="KPK37"/>
      <c r="KPL37"/>
      <c r="KPM37"/>
      <c r="KPN37"/>
      <c r="KPO37"/>
      <c r="KPP37"/>
      <c r="KPQ37"/>
      <c r="KPR37"/>
      <c r="KPS37"/>
      <c r="KPT37"/>
      <c r="KPU37"/>
      <c r="KPV37"/>
      <c r="KPW37"/>
      <c r="KPX37"/>
      <c r="KPY37"/>
      <c r="KPZ37"/>
      <c r="KQA37"/>
      <c r="KQB37"/>
      <c r="KQC37"/>
      <c r="KQD37"/>
      <c r="KQE37"/>
      <c r="KQF37"/>
      <c r="KQG37"/>
      <c r="KQH37"/>
      <c r="KQI37"/>
      <c r="KQJ37"/>
      <c r="KQK37"/>
      <c r="KQL37"/>
      <c r="KQM37"/>
      <c r="KQN37"/>
      <c r="KQO37"/>
      <c r="KQP37"/>
      <c r="KQQ37"/>
      <c r="KQR37"/>
      <c r="KQS37"/>
      <c r="KQT37"/>
      <c r="KQU37"/>
      <c r="KQV37"/>
      <c r="KQW37"/>
      <c r="KQX37"/>
      <c r="KQY37"/>
      <c r="KQZ37"/>
      <c r="KRA37"/>
      <c r="KRB37"/>
      <c r="KRC37"/>
      <c r="KRD37"/>
      <c r="KRE37"/>
      <c r="KRF37"/>
      <c r="KRG37"/>
      <c r="KRH37"/>
      <c r="KRI37"/>
      <c r="KRJ37"/>
      <c r="KRK37"/>
      <c r="KRL37"/>
      <c r="KRM37"/>
      <c r="KRN37"/>
      <c r="KRO37"/>
      <c r="KRP37"/>
      <c r="KRQ37"/>
      <c r="KRR37"/>
      <c r="KRS37"/>
      <c r="KRT37"/>
      <c r="KRU37"/>
      <c r="KRV37"/>
      <c r="KRW37"/>
      <c r="KRX37"/>
      <c r="KRY37"/>
      <c r="KRZ37"/>
      <c r="KSA37"/>
      <c r="KSB37"/>
      <c r="KSC37"/>
      <c r="KSD37"/>
      <c r="KSE37"/>
      <c r="KSF37"/>
      <c r="KSG37"/>
      <c r="KSH37"/>
      <c r="KSI37"/>
      <c r="KSJ37"/>
      <c r="KSK37"/>
      <c r="KSL37"/>
      <c r="KSM37"/>
      <c r="KSN37"/>
      <c r="KSO37"/>
      <c r="KSP37"/>
      <c r="KSQ37"/>
      <c r="KSR37"/>
      <c r="KSS37"/>
      <c r="KST37"/>
      <c r="KSU37"/>
      <c r="KSV37"/>
      <c r="KSW37"/>
      <c r="KSX37"/>
      <c r="KSY37"/>
      <c r="KSZ37"/>
      <c r="KTA37"/>
      <c r="KTB37"/>
      <c r="KTC37"/>
      <c r="KTD37"/>
      <c r="KTE37"/>
      <c r="KTF37"/>
      <c r="KTG37"/>
      <c r="KTH37"/>
      <c r="KTI37"/>
      <c r="KTJ37"/>
      <c r="KTK37"/>
      <c r="KTL37"/>
      <c r="KTM37"/>
      <c r="KTN37"/>
      <c r="KTO37"/>
      <c r="KTP37"/>
      <c r="KTQ37"/>
      <c r="KTR37"/>
      <c r="KTS37"/>
      <c r="KTT37"/>
      <c r="KTU37"/>
      <c r="KTV37"/>
      <c r="KTW37"/>
      <c r="KTX37"/>
      <c r="KTY37"/>
      <c r="KTZ37"/>
      <c r="KUA37"/>
      <c r="KUB37"/>
      <c r="KUC37"/>
      <c r="KUD37"/>
      <c r="KUE37"/>
      <c r="KUF37"/>
      <c r="KUG37"/>
      <c r="KUH37"/>
      <c r="KUI37"/>
      <c r="KUJ37"/>
      <c r="KUK37"/>
      <c r="KUL37"/>
      <c r="KUM37"/>
      <c r="KUN37"/>
      <c r="KUO37"/>
      <c r="KUP37"/>
      <c r="KUQ37"/>
      <c r="KUR37"/>
      <c r="KUS37"/>
      <c r="KUT37"/>
      <c r="KUU37"/>
      <c r="KUV37"/>
      <c r="KUW37"/>
      <c r="KUX37"/>
      <c r="KUY37"/>
      <c r="KUZ37"/>
      <c r="KVA37"/>
      <c r="KVB37"/>
      <c r="KVC37"/>
      <c r="KVD37"/>
      <c r="KVE37"/>
      <c r="KVF37"/>
      <c r="KVG37"/>
      <c r="KVH37"/>
      <c r="KVI37"/>
      <c r="KVJ37"/>
      <c r="KVK37"/>
      <c r="KVL37"/>
      <c r="KVM37"/>
      <c r="KVN37"/>
      <c r="KVO37"/>
      <c r="KVP37"/>
      <c r="KVQ37"/>
      <c r="KVR37"/>
      <c r="KVS37"/>
      <c r="KVT37"/>
      <c r="KVU37"/>
      <c r="KVV37"/>
      <c r="KVW37"/>
      <c r="KVX37"/>
      <c r="KVY37"/>
      <c r="KVZ37"/>
      <c r="KWA37"/>
      <c r="KWB37"/>
      <c r="KWC37"/>
      <c r="KWD37"/>
      <c r="KWE37"/>
      <c r="KWF37"/>
      <c r="KWG37"/>
      <c r="KWH37"/>
      <c r="KWI37"/>
      <c r="KWJ37"/>
      <c r="KWK37"/>
      <c r="KWL37"/>
      <c r="KWM37"/>
      <c r="KWN37"/>
      <c r="KWO37"/>
      <c r="KWP37"/>
      <c r="KWQ37"/>
      <c r="KWR37"/>
      <c r="KWS37"/>
      <c r="KWT37"/>
      <c r="KWU37"/>
      <c r="KWV37"/>
      <c r="KWW37"/>
      <c r="KWX37"/>
      <c r="KWY37"/>
      <c r="KWZ37"/>
      <c r="KXA37"/>
      <c r="KXB37"/>
      <c r="KXC37"/>
      <c r="KXD37"/>
      <c r="KXE37"/>
      <c r="KXF37"/>
      <c r="KXG37"/>
      <c r="KXH37"/>
      <c r="KXI37"/>
      <c r="KXJ37"/>
      <c r="KXK37"/>
      <c r="KXL37"/>
      <c r="KXM37"/>
      <c r="KXN37"/>
      <c r="KXO37"/>
      <c r="KXP37"/>
      <c r="KXQ37"/>
      <c r="KXR37"/>
      <c r="KXS37"/>
      <c r="KXT37"/>
      <c r="KXU37"/>
      <c r="KXV37"/>
      <c r="KXW37"/>
      <c r="KXX37"/>
      <c r="KXY37"/>
      <c r="KXZ37"/>
      <c r="KYA37"/>
      <c r="KYB37"/>
      <c r="KYC37"/>
      <c r="KYD37"/>
      <c r="KYE37"/>
      <c r="KYF37"/>
      <c r="KYG37"/>
      <c r="KYH37"/>
      <c r="KYI37"/>
      <c r="KYJ37"/>
      <c r="KYK37"/>
      <c r="KYL37"/>
      <c r="KYM37"/>
      <c r="KYN37"/>
      <c r="KYO37"/>
      <c r="KYP37"/>
      <c r="KYQ37"/>
      <c r="KYR37"/>
      <c r="KYS37"/>
      <c r="KYT37"/>
      <c r="KYU37"/>
      <c r="KYV37"/>
      <c r="KYW37"/>
      <c r="KYX37"/>
      <c r="KYY37"/>
      <c r="KYZ37"/>
      <c r="KZA37"/>
      <c r="KZB37"/>
      <c r="KZC37"/>
      <c r="KZD37"/>
      <c r="KZE37"/>
      <c r="KZF37"/>
      <c r="KZG37"/>
      <c r="KZH37"/>
      <c r="KZI37"/>
      <c r="KZJ37"/>
      <c r="KZK37"/>
      <c r="KZL37"/>
      <c r="KZM37"/>
      <c r="KZN37"/>
      <c r="KZO37"/>
      <c r="KZP37"/>
      <c r="KZQ37"/>
      <c r="KZR37"/>
      <c r="KZS37"/>
      <c r="KZT37"/>
      <c r="KZU37"/>
      <c r="KZV37"/>
      <c r="KZW37"/>
      <c r="KZX37"/>
      <c r="KZY37"/>
      <c r="KZZ37"/>
      <c r="LAA37"/>
      <c r="LAB37"/>
      <c r="LAC37"/>
      <c r="LAD37"/>
      <c r="LAE37"/>
      <c r="LAF37"/>
      <c r="LAG37"/>
      <c r="LAH37"/>
      <c r="LAI37"/>
      <c r="LAJ37"/>
      <c r="LAK37"/>
      <c r="LAL37"/>
      <c r="LAM37"/>
      <c r="LAN37"/>
      <c r="LAO37"/>
      <c r="LAP37"/>
      <c r="LAQ37"/>
      <c r="LAR37"/>
      <c r="LAS37"/>
      <c r="LAT37"/>
      <c r="LAU37"/>
      <c r="LAV37"/>
      <c r="LAW37"/>
      <c r="LAX37"/>
      <c r="LAY37"/>
      <c r="LAZ37"/>
      <c r="LBA37"/>
      <c r="LBB37"/>
      <c r="LBC37"/>
      <c r="LBD37"/>
      <c r="LBE37"/>
      <c r="LBF37"/>
      <c r="LBG37"/>
      <c r="LBH37"/>
      <c r="LBI37"/>
      <c r="LBJ37"/>
      <c r="LBK37"/>
      <c r="LBL37"/>
      <c r="LBM37"/>
      <c r="LBN37"/>
      <c r="LBO37"/>
      <c r="LBP37"/>
      <c r="LBQ37"/>
      <c r="LBR37"/>
      <c r="LBS37"/>
      <c r="LBT37"/>
      <c r="LBU37"/>
      <c r="LBV37"/>
      <c r="LBW37"/>
      <c r="LBX37"/>
      <c r="LBY37"/>
      <c r="LBZ37"/>
      <c r="LCA37"/>
      <c r="LCB37"/>
      <c r="LCC37"/>
      <c r="LCD37"/>
      <c r="LCE37"/>
      <c r="LCF37"/>
      <c r="LCG37"/>
      <c r="LCH37"/>
      <c r="LCI37"/>
      <c r="LCJ37"/>
      <c r="LCK37"/>
      <c r="LCL37"/>
      <c r="LCM37"/>
      <c r="LCN37"/>
      <c r="LCO37"/>
      <c r="LCP37"/>
      <c r="LCQ37"/>
      <c r="LCR37"/>
      <c r="LCS37"/>
      <c r="LCT37"/>
      <c r="LCU37"/>
      <c r="LCV37"/>
      <c r="LCW37"/>
      <c r="LCX37"/>
      <c r="LCY37"/>
      <c r="LCZ37"/>
      <c r="LDA37"/>
      <c r="LDB37"/>
      <c r="LDC37"/>
      <c r="LDD37"/>
      <c r="LDE37"/>
      <c r="LDF37"/>
      <c r="LDG37"/>
      <c r="LDH37"/>
      <c r="LDI37"/>
      <c r="LDJ37"/>
      <c r="LDK37"/>
      <c r="LDL37"/>
      <c r="LDM37"/>
      <c r="LDN37"/>
      <c r="LDO37"/>
      <c r="LDP37"/>
      <c r="LDQ37"/>
      <c r="LDR37"/>
      <c r="LDS37"/>
      <c r="LDT37"/>
      <c r="LDU37"/>
      <c r="LDV37"/>
      <c r="LDW37"/>
      <c r="LDX37"/>
      <c r="LDY37"/>
      <c r="LDZ37"/>
      <c r="LEA37"/>
      <c r="LEB37"/>
      <c r="LEC37"/>
      <c r="LED37"/>
      <c r="LEE37"/>
      <c r="LEF37"/>
      <c r="LEG37"/>
      <c r="LEH37"/>
      <c r="LEI37"/>
      <c r="LEJ37"/>
      <c r="LEK37"/>
      <c r="LEL37"/>
      <c r="LEM37"/>
      <c r="LEN37"/>
      <c r="LEO37"/>
      <c r="LEP37"/>
      <c r="LEQ37"/>
      <c r="LER37"/>
      <c r="LES37"/>
      <c r="LET37"/>
      <c r="LEU37"/>
      <c r="LEV37"/>
      <c r="LEW37"/>
      <c r="LEX37"/>
      <c r="LEY37"/>
      <c r="LEZ37"/>
      <c r="LFA37"/>
      <c r="LFB37"/>
      <c r="LFC37"/>
      <c r="LFD37"/>
      <c r="LFE37"/>
      <c r="LFF37"/>
      <c r="LFG37"/>
      <c r="LFH37"/>
      <c r="LFI37"/>
      <c r="LFJ37"/>
      <c r="LFK37"/>
      <c r="LFL37"/>
      <c r="LFM37"/>
      <c r="LFN37"/>
      <c r="LFO37"/>
      <c r="LFP37"/>
      <c r="LFQ37"/>
      <c r="LFR37"/>
      <c r="LFS37"/>
      <c r="LFT37"/>
      <c r="LFU37"/>
      <c r="LFV37"/>
      <c r="LFW37"/>
      <c r="LFX37"/>
      <c r="LFY37"/>
      <c r="LFZ37"/>
      <c r="LGA37"/>
      <c r="LGB37"/>
      <c r="LGC37"/>
      <c r="LGD37"/>
      <c r="LGE37"/>
      <c r="LGF37"/>
      <c r="LGG37"/>
      <c r="LGH37"/>
      <c r="LGI37"/>
      <c r="LGJ37"/>
      <c r="LGK37"/>
      <c r="LGL37"/>
      <c r="LGM37"/>
      <c r="LGN37"/>
      <c r="LGO37"/>
      <c r="LGP37"/>
      <c r="LGQ37"/>
      <c r="LGR37"/>
      <c r="LGS37"/>
      <c r="LGT37"/>
      <c r="LGU37"/>
      <c r="LGV37"/>
      <c r="LGW37"/>
      <c r="LGX37"/>
      <c r="LGY37"/>
      <c r="LGZ37"/>
      <c r="LHA37"/>
      <c r="LHB37"/>
      <c r="LHC37"/>
      <c r="LHD37"/>
      <c r="LHE37"/>
      <c r="LHF37"/>
      <c r="LHG37"/>
      <c r="LHH37"/>
      <c r="LHI37"/>
      <c r="LHJ37"/>
      <c r="LHK37"/>
      <c r="LHL37"/>
      <c r="LHM37"/>
      <c r="LHN37"/>
      <c r="LHO37"/>
      <c r="LHP37"/>
      <c r="LHQ37"/>
      <c r="LHR37"/>
      <c r="LHS37"/>
      <c r="LHT37"/>
      <c r="LHU37"/>
      <c r="LHV37"/>
      <c r="LHW37"/>
      <c r="LHX37"/>
      <c r="LHY37"/>
      <c r="LHZ37"/>
      <c r="LIA37"/>
      <c r="LIB37"/>
      <c r="LIC37"/>
      <c r="LID37"/>
      <c r="LIE37"/>
      <c r="LIF37"/>
      <c r="LIG37"/>
      <c r="LIH37"/>
      <c r="LII37"/>
      <c r="LIJ37"/>
      <c r="LIK37"/>
      <c r="LIL37"/>
      <c r="LIM37"/>
      <c r="LIN37"/>
      <c r="LIO37"/>
      <c r="LIP37"/>
      <c r="LIQ37"/>
      <c r="LIR37"/>
      <c r="LIS37"/>
      <c r="LIT37"/>
      <c r="LIU37"/>
      <c r="LIV37"/>
      <c r="LIW37"/>
      <c r="LIX37"/>
      <c r="LIY37"/>
      <c r="LIZ37"/>
      <c r="LJA37"/>
      <c r="LJB37"/>
      <c r="LJC37"/>
      <c r="LJD37"/>
      <c r="LJE37"/>
      <c r="LJF37"/>
      <c r="LJG37"/>
      <c r="LJH37"/>
      <c r="LJI37"/>
      <c r="LJJ37"/>
      <c r="LJK37"/>
      <c r="LJL37"/>
      <c r="LJM37"/>
      <c r="LJN37"/>
      <c r="LJO37"/>
      <c r="LJP37"/>
      <c r="LJQ37"/>
      <c r="LJR37"/>
      <c r="LJS37"/>
      <c r="LJT37"/>
      <c r="LJU37"/>
      <c r="LJV37"/>
      <c r="LJW37"/>
      <c r="LJX37"/>
      <c r="LJY37"/>
      <c r="LJZ37"/>
      <c r="LKA37"/>
      <c r="LKB37"/>
      <c r="LKC37"/>
      <c r="LKD37"/>
      <c r="LKE37"/>
      <c r="LKF37"/>
      <c r="LKG37"/>
      <c r="LKH37"/>
      <c r="LKI37"/>
      <c r="LKJ37"/>
      <c r="LKK37"/>
      <c r="LKL37"/>
      <c r="LKM37"/>
      <c r="LKN37"/>
      <c r="LKO37"/>
      <c r="LKP37"/>
      <c r="LKQ37"/>
      <c r="LKR37"/>
      <c r="LKS37"/>
      <c r="LKT37"/>
      <c r="LKU37"/>
      <c r="LKV37"/>
      <c r="LKW37"/>
      <c r="LKX37"/>
      <c r="LKY37"/>
      <c r="LKZ37"/>
      <c r="LLA37"/>
      <c r="LLB37"/>
      <c r="LLC37"/>
      <c r="LLD37"/>
      <c r="LLE37"/>
      <c r="LLF37"/>
      <c r="LLG37"/>
      <c r="LLH37"/>
      <c r="LLI37"/>
      <c r="LLJ37"/>
      <c r="LLK37"/>
      <c r="LLL37"/>
      <c r="LLM37"/>
      <c r="LLN37"/>
      <c r="LLO37"/>
      <c r="LLP37"/>
      <c r="LLQ37"/>
      <c r="LLR37"/>
      <c r="LLS37"/>
      <c r="LLT37"/>
      <c r="LLU37"/>
      <c r="LLV37"/>
      <c r="LLW37"/>
      <c r="LLX37"/>
      <c r="LLY37"/>
      <c r="LLZ37"/>
      <c r="LMA37"/>
      <c r="LMB37"/>
      <c r="LMC37"/>
      <c r="LMD37"/>
      <c r="LME37"/>
      <c r="LMF37"/>
      <c r="LMG37"/>
      <c r="LMH37"/>
      <c r="LMI37"/>
      <c r="LMJ37"/>
      <c r="LMK37"/>
      <c r="LML37"/>
      <c r="LMM37"/>
      <c r="LMN37"/>
      <c r="LMO37"/>
      <c r="LMP37"/>
      <c r="LMQ37"/>
      <c r="LMR37"/>
      <c r="LMS37"/>
      <c r="LMT37"/>
      <c r="LMU37"/>
      <c r="LMV37"/>
      <c r="LMW37"/>
      <c r="LMX37"/>
      <c r="LMY37"/>
      <c r="LMZ37"/>
      <c r="LNA37"/>
      <c r="LNB37"/>
      <c r="LNC37"/>
      <c r="LND37"/>
      <c r="LNE37"/>
      <c r="LNF37"/>
      <c r="LNG37"/>
      <c r="LNH37"/>
      <c r="LNI37"/>
      <c r="LNJ37"/>
      <c r="LNK37"/>
      <c r="LNL37"/>
      <c r="LNM37"/>
      <c r="LNN37"/>
      <c r="LNO37"/>
      <c r="LNP37"/>
      <c r="LNQ37"/>
      <c r="LNR37"/>
      <c r="LNS37"/>
      <c r="LNT37"/>
      <c r="LNU37"/>
      <c r="LNV37"/>
      <c r="LNW37"/>
      <c r="LNX37"/>
      <c r="LNY37"/>
      <c r="LNZ37"/>
      <c r="LOA37"/>
      <c r="LOB37"/>
      <c r="LOC37"/>
      <c r="LOD37"/>
      <c r="LOE37"/>
      <c r="LOF37"/>
      <c r="LOG37"/>
      <c r="LOH37"/>
      <c r="LOI37"/>
      <c r="LOJ37"/>
      <c r="LOK37"/>
      <c r="LOL37"/>
      <c r="LOM37"/>
      <c r="LON37"/>
      <c r="LOO37"/>
      <c r="LOP37"/>
      <c r="LOQ37"/>
      <c r="LOR37"/>
      <c r="LOS37"/>
      <c r="LOT37"/>
      <c r="LOU37"/>
      <c r="LOV37"/>
      <c r="LOW37"/>
      <c r="LOX37"/>
      <c r="LOY37"/>
      <c r="LOZ37"/>
      <c r="LPA37"/>
      <c r="LPB37"/>
      <c r="LPC37"/>
      <c r="LPD37"/>
      <c r="LPE37"/>
      <c r="LPF37"/>
      <c r="LPG37"/>
      <c r="LPH37"/>
      <c r="LPI37"/>
      <c r="LPJ37"/>
      <c r="LPK37"/>
      <c r="LPL37"/>
      <c r="LPM37"/>
      <c r="LPN37"/>
      <c r="LPO37"/>
      <c r="LPP37"/>
      <c r="LPQ37"/>
      <c r="LPR37"/>
      <c r="LPS37"/>
      <c r="LPT37"/>
      <c r="LPU37"/>
      <c r="LPV37"/>
      <c r="LPW37"/>
      <c r="LPX37"/>
      <c r="LPY37"/>
      <c r="LPZ37"/>
      <c r="LQA37"/>
      <c r="LQB37"/>
      <c r="LQC37"/>
      <c r="LQD37"/>
      <c r="LQE37"/>
      <c r="LQF37"/>
      <c r="LQG37"/>
      <c r="LQH37"/>
      <c r="LQI37"/>
      <c r="LQJ37"/>
      <c r="LQK37"/>
      <c r="LQL37"/>
      <c r="LQM37"/>
      <c r="LQN37"/>
      <c r="LQO37"/>
      <c r="LQP37"/>
      <c r="LQQ37"/>
      <c r="LQR37"/>
      <c r="LQS37"/>
      <c r="LQT37"/>
      <c r="LQU37"/>
      <c r="LQV37"/>
      <c r="LQW37"/>
      <c r="LQX37"/>
      <c r="LQY37"/>
      <c r="LQZ37"/>
      <c r="LRA37"/>
      <c r="LRB37"/>
      <c r="LRC37"/>
      <c r="LRD37"/>
      <c r="LRE37"/>
      <c r="LRF37"/>
      <c r="LRG37"/>
      <c r="LRH37"/>
      <c r="LRI37"/>
      <c r="LRJ37"/>
      <c r="LRK37"/>
      <c r="LRL37"/>
      <c r="LRM37"/>
      <c r="LRN37"/>
      <c r="LRO37"/>
      <c r="LRP37"/>
      <c r="LRQ37"/>
      <c r="LRR37"/>
      <c r="LRS37"/>
      <c r="LRT37"/>
      <c r="LRU37"/>
      <c r="LRV37"/>
      <c r="LRW37"/>
      <c r="LRX37"/>
      <c r="LRY37"/>
      <c r="LRZ37"/>
      <c r="LSA37"/>
      <c r="LSB37"/>
      <c r="LSC37"/>
      <c r="LSD37"/>
      <c r="LSE37"/>
      <c r="LSF37"/>
      <c r="LSG37"/>
      <c r="LSH37"/>
      <c r="LSI37"/>
      <c r="LSJ37"/>
      <c r="LSK37"/>
      <c r="LSL37"/>
      <c r="LSM37"/>
      <c r="LSN37"/>
      <c r="LSO37"/>
      <c r="LSP37"/>
      <c r="LSQ37"/>
      <c r="LSR37"/>
      <c r="LSS37"/>
      <c r="LST37"/>
      <c r="LSU37"/>
      <c r="LSV37"/>
      <c r="LSW37"/>
      <c r="LSX37"/>
      <c r="LSY37"/>
      <c r="LSZ37"/>
      <c r="LTA37"/>
      <c r="LTB37"/>
      <c r="LTC37"/>
      <c r="LTD37"/>
      <c r="LTE37"/>
      <c r="LTF37"/>
      <c r="LTG37"/>
      <c r="LTH37"/>
      <c r="LTI37"/>
      <c r="LTJ37"/>
      <c r="LTK37"/>
      <c r="LTL37"/>
      <c r="LTM37"/>
      <c r="LTN37"/>
      <c r="LTO37"/>
      <c r="LTP37"/>
      <c r="LTQ37"/>
      <c r="LTR37"/>
      <c r="LTS37"/>
      <c r="LTT37"/>
      <c r="LTU37"/>
      <c r="LTV37"/>
      <c r="LTW37"/>
      <c r="LTX37"/>
      <c r="LTY37"/>
      <c r="LTZ37"/>
      <c r="LUA37"/>
      <c r="LUB37"/>
      <c r="LUC37"/>
      <c r="LUD37"/>
      <c r="LUE37"/>
      <c r="LUF37"/>
      <c r="LUG37"/>
      <c r="LUH37"/>
      <c r="LUI37"/>
      <c r="LUJ37"/>
      <c r="LUK37"/>
      <c r="LUL37"/>
      <c r="LUM37"/>
      <c r="LUN37"/>
      <c r="LUO37"/>
      <c r="LUP37"/>
      <c r="LUQ37"/>
      <c r="LUR37"/>
      <c r="LUS37"/>
      <c r="LUT37"/>
      <c r="LUU37"/>
      <c r="LUV37"/>
      <c r="LUW37"/>
      <c r="LUX37"/>
      <c r="LUY37"/>
      <c r="LUZ37"/>
      <c r="LVA37"/>
      <c r="LVB37"/>
      <c r="LVC37"/>
      <c r="LVD37"/>
      <c r="LVE37"/>
      <c r="LVF37"/>
      <c r="LVG37"/>
      <c r="LVH37"/>
      <c r="LVI37"/>
      <c r="LVJ37"/>
      <c r="LVK37"/>
      <c r="LVL37"/>
      <c r="LVM37"/>
      <c r="LVN37"/>
      <c r="LVO37"/>
      <c r="LVP37"/>
      <c r="LVQ37"/>
      <c r="LVR37"/>
      <c r="LVS37"/>
      <c r="LVT37"/>
      <c r="LVU37"/>
      <c r="LVV37"/>
      <c r="LVW37"/>
      <c r="LVX37"/>
      <c r="LVY37"/>
      <c r="LVZ37"/>
      <c r="LWA37"/>
      <c r="LWB37"/>
      <c r="LWC37"/>
      <c r="LWD37"/>
      <c r="LWE37"/>
      <c r="LWF37"/>
      <c r="LWG37"/>
      <c r="LWH37"/>
      <c r="LWI37"/>
      <c r="LWJ37"/>
      <c r="LWK37"/>
      <c r="LWL37"/>
      <c r="LWM37"/>
      <c r="LWN37"/>
      <c r="LWO37"/>
      <c r="LWP37"/>
      <c r="LWQ37"/>
      <c r="LWR37"/>
      <c r="LWS37"/>
      <c r="LWT37"/>
      <c r="LWU37"/>
      <c r="LWV37"/>
      <c r="LWW37"/>
      <c r="LWX37"/>
      <c r="LWY37"/>
      <c r="LWZ37"/>
      <c r="LXA37"/>
      <c r="LXB37"/>
      <c r="LXC37"/>
      <c r="LXD37"/>
      <c r="LXE37"/>
      <c r="LXF37"/>
      <c r="LXG37"/>
      <c r="LXH37"/>
      <c r="LXI37"/>
      <c r="LXJ37"/>
      <c r="LXK37"/>
      <c r="LXL37"/>
      <c r="LXM37"/>
      <c r="LXN37"/>
      <c r="LXO37"/>
      <c r="LXP37"/>
      <c r="LXQ37"/>
      <c r="LXR37"/>
      <c r="LXS37"/>
      <c r="LXT37"/>
      <c r="LXU37"/>
      <c r="LXV37"/>
      <c r="LXW37"/>
      <c r="LXX37"/>
      <c r="LXY37"/>
      <c r="LXZ37"/>
      <c r="LYA37"/>
      <c r="LYB37"/>
      <c r="LYC37"/>
      <c r="LYD37"/>
      <c r="LYE37"/>
      <c r="LYF37"/>
      <c r="LYG37"/>
      <c r="LYH37"/>
      <c r="LYI37"/>
      <c r="LYJ37"/>
      <c r="LYK37"/>
      <c r="LYL37"/>
      <c r="LYM37"/>
      <c r="LYN37"/>
      <c r="LYO37"/>
      <c r="LYP37"/>
      <c r="LYQ37"/>
      <c r="LYR37"/>
      <c r="LYS37"/>
      <c r="LYT37"/>
      <c r="LYU37"/>
      <c r="LYV37"/>
      <c r="LYW37"/>
      <c r="LYX37"/>
      <c r="LYY37"/>
      <c r="LYZ37"/>
      <c r="LZA37"/>
      <c r="LZB37"/>
      <c r="LZC37"/>
      <c r="LZD37"/>
      <c r="LZE37"/>
      <c r="LZF37"/>
      <c r="LZG37"/>
      <c r="LZH37"/>
      <c r="LZI37"/>
      <c r="LZJ37"/>
      <c r="LZK37"/>
      <c r="LZL37"/>
      <c r="LZM37"/>
      <c r="LZN37"/>
      <c r="LZO37"/>
      <c r="LZP37"/>
      <c r="LZQ37"/>
      <c r="LZR37"/>
      <c r="LZS37"/>
      <c r="LZT37"/>
      <c r="LZU37"/>
      <c r="LZV37"/>
      <c r="LZW37"/>
      <c r="LZX37"/>
      <c r="LZY37"/>
      <c r="LZZ37"/>
      <c r="MAA37"/>
      <c r="MAB37"/>
      <c r="MAC37"/>
      <c r="MAD37"/>
      <c r="MAE37"/>
      <c r="MAF37"/>
      <c r="MAG37"/>
      <c r="MAH37"/>
      <c r="MAI37"/>
      <c r="MAJ37"/>
      <c r="MAK37"/>
      <c r="MAL37"/>
      <c r="MAM37"/>
      <c r="MAN37"/>
      <c r="MAO37"/>
      <c r="MAP37"/>
      <c r="MAQ37"/>
      <c r="MAR37"/>
      <c r="MAS37"/>
      <c r="MAT37"/>
      <c r="MAU37"/>
      <c r="MAV37"/>
      <c r="MAW37"/>
      <c r="MAX37"/>
      <c r="MAY37"/>
      <c r="MAZ37"/>
      <c r="MBA37"/>
      <c r="MBB37"/>
      <c r="MBC37"/>
      <c r="MBD37"/>
      <c r="MBE37"/>
      <c r="MBF37"/>
      <c r="MBG37"/>
      <c r="MBH37"/>
      <c r="MBI37"/>
      <c r="MBJ37"/>
      <c r="MBK37"/>
      <c r="MBL37"/>
      <c r="MBM37"/>
      <c r="MBN37"/>
      <c r="MBO37"/>
      <c r="MBP37"/>
      <c r="MBQ37"/>
      <c r="MBR37"/>
      <c r="MBS37"/>
      <c r="MBT37"/>
      <c r="MBU37"/>
      <c r="MBV37"/>
      <c r="MBW37"/>
      <c r="MBX37"/>
      <c r="MBY37"/>
      <c r="MBZ37"/>
      <c r="MCA37"/>
      <c r="MCB37"/>
      <c r="MCC37"/>
      <c r="MCD37"/>
      <c r="MCE37"/>
      <c r="MCF37"/>
      <c r="MCG37"/>
      <c r="MCH37"/>
      <c r="MCI37"/>
      <c r="MCJ37"/>
      <c r="MCK37"/>
      <c r="MCL37"/>
      <c r="MCM37"/>
      <c r="MCN37"/>
      <c r="MCO37"/>
      <c r="MCP37"/>
      <c r="MCQ37"/>
      <c r="MCR37"/>
      <c r="MCS37"/>
      <c r="MCT37"/>
      <c r="MCU37"/>
      <c r="MCV37"/>
      <c r="MCW37"/>
      <c r="MCX37"/>
      <c r="MCY37"/>
      <c r="MCZ37"/>
      <c r="MDA37"/>
      <c r="MDB37"/>
      <c r="MDC37"/>
      <c r="MDD37"/>
      <c r="MDE37"/>
      <c r="MDF37"/>
      <c r="MDG37"/>
      <c r="MDH37"/>
      <c r="MDI37"/>
      <c r="MDJ37"/>
      <c r="MDK37"/>
      <c r="MDL37"/>
      <c r="MDM37"/>
      <c r="MDN37"/>
      <c r="MDO37"/>
      <c r="MDP37"/>
      <c r="MDQ37"/>
      <c r="MDR37"/>
      <c r="MDS37"/>
      <c r="MDT37"/>
      <c r="MDU37"/>
      <c r="MDV37"/>
      <c r="MDW37"/>
      <c r="MDX37"/>
      <c r="MDY37"/>
      <c r="MDZ37"/>
      <c r="MEA37"/>
      <c r="MEB37"/>
      <c r="MEC37"/>
      <c r="MED37"/>
      <c r="MEE37"/>
      <c r="MEF37"/>
      <c r="MEG37"/>
      <c r="MEH37"/>
      <c r="MEI37"/>
      <c r="MEJ37"/>
      <c r="MEK37"/>
      <c r="MEL37"/>
      <c r="MEM37"/>
      <c r="MEN37"/>
      <c r="MEO37"/>
      <c r="MEP37"/>
      <c r="MEQ37"/>
      <c r="MER37"/>
      <c r="MES37"/>
      <c r="MET37"/>
      <c r="MEU37"/>
      <c r="MEV37"/>
      <c r="MEW37"/>
      <c r="MEX37"/>
      <c r="MEY37"/>
      <c r="MEZ37"/>
      <c r="MFA37"/>
      <c r="MFB37"/>
      <c r="MFC37"/>
      <c r="MFD37"/>
      <c r="MFE37"/>
      <c r="MFF37"/>
      <c r="MFG37"/>
      <c r="MFH37"/>
      <c r="MFI37"/>
      <c r="MFJ37"/>
      <c r="MFK37"/>
      <c r="MFL37"/>
      <c r="MFM37"/>
      <c r="MFN37"/>
      <c r="MFO37"/>
      <c r="MFP37"/>
      <c r="MFQ37"/>
      <c r="MFR37"/>
      <c r="MFS37"/>
      <c r="MFT37"/>
      <c r="MFU37"/>
      <c r="MFV37"/>
      <c r="MFW37"/>
      <c r="MFX37"/>
      <c r="MFY37"/>
      <c r="MFZ37"/>
      <c r="MGA37"/>
      <c r="MGB37"/>
      <c r="MGC37"/>
      <c r="MGD37"/>
      <c r="MGE37"/>
      <c r="MGF37"/>
      <c r="MGG37"/>
      <c r="MGH37"/>
      <c r="MGI37"/>
      <c r="MGJ37"/>
      <c r="MGK37"/>
      <c r="MGL37"/>
      <c r="MGM37"/>
      <c r="MGN37"/>
      <c r="MGO37"/>
      <c r="MGP37"/>
      <c r="MGQ37"/>
      <c r="MGR37"/>
      <c r="MGS37"/>
      <c r="MGT37"/>
      <c r="MGU37"/>
      <c r="MGV37"/>
      <c r="MGW37"/>
      <c r="MGX37"/>
      <c r="MGY37"/>
      <c r="MGZ37"/>
      <c r="MHA37"/>
      <c r="MHB37"/>
      <c r="MHC37"/>
      <c r="MHD37"/>
      <c r="MHE37"/>
      <c r="MHF37"/>
      <c r="MHG37"/>
      <c r="MHH37"/>
      <c r="MHI37"/>
      <c r="MHJ37"/>
      <c r="MHK37"/>
      <c r="MHL37"/>
      <c r="MHM37"/>
      <c r="MHN37"/>
      <c r="MHO37"/>
      <c r="MHP37"/>
      <c r="MHQ37"/>
      <c r="MHR37"/>
      <c r="MHS37"/>
      <c r="MHT37"/>
      <c r="MHU37"/>
      <c r="MHV37"/>
      <c r="MHW37"/>
      <c r="MHX37"/>
      <c r="MHY37"/>
      <c r="MHZ37"/>
      <c r="MIA37"/>
      <c r="MIB37"/>
      <c r="MIC37"/>
      <c r="MID37"/>
      <c r="MIE37"/>
      <c r="MIF37"/>
      <c r="MIG37"/>
      <c r="MIH37"/>
      <c r="MII37"/>
      <c r="MIJ37"/>
      <c r="MIK37"/>
      <c r="MIL37"/>
      <c r="MIM37"/>
      <c r="MIN37"/>
      <c r="MIO37"/>
      <c r="MIP37"/>
      <c r="MIQ37"/>
      <c r="MIR37"/>
      <c r="MIS37"/>
      <c r="MIT37"/>
      <c r="MIU37"/>
      <c r="MIV37"/>
      <c r="MIW37"/>
      <c r="MIX37"/>
      <c r="MIY37"/>
      <c r="MIZ37"/>
      <c r="MJA37"/>
      <c r="MJB37"/>
      <c r="MJC37"/>
      <c r="MJD37"/>
      <c r="MJE37"/>
      <c r="MJF37"/>
      <c r="MJG37"/>
      <c r="MJH37"/>
      <c r="MJI37"/>
      <c r="MJJ37"/>
      <c r="MJK37"/>
      <c r="MJL37"/>
      <c r="MJM37"/>
      <c r="MJN37"/>
      <c r="MJO37"/>
      <c r="MJP37"/>
      <c r="MJQ37"/>
      <c r="MJR37"/>
      <c r="MJS37"/>
      <c r="MJT37"/>
      <c r="MJU37"/>
      <c r="MJV37"/>
      <c r="MJW37"/>
      <c r="MJX37"/>
      <c r="MJY37"/>
      <c r="MJZ37"/>
      <c r="MKA37"/>
      <c r="MKB37"/>
      <c r="MKC37"/>
      <c r="MKD37"/>
      <c r="MKE37"/>
      <c r="MKF37"/>
      <c r="MKG37"/>
      <c r="MKH37"/>
      <c r="MKI37"/>
      <c r="MKJ37"/>
      <c r="MKK37"/>
      <c r="MKL37"/>
      <c r="MKM37"/>
      <c r="MKN37"/>
      <c r="MKO37"/>
      <c r="MKP37"/>
      <c r="MKQ37"/>
      <c r="MKR37"/>
      <c r="MKS37"/>
      <c r="MKT37"/>
      <c r="MKU37"/>
      <c r="MKV37"/>
      <c r="MKW37"/>
      <c r="MKX37"/>
      <c r="MKY37"/>
      <c r="MKZ37"/>
      <c r="MLA37"/>
      <c r="MLB37"/>
      <c r="MLC37"/>
      <c r="MLD37"/>
      <c r="MLE37"/>
      <c r="MLF37"/>
      <c r="MLG37"/>
      <c r="MLH37"/>
      <c r="MLI37"/>
      <c r="MLJ37"/>
      <c r="MLK37"/>
      <c r="MLL37"/>
      <c r="MLM37"/>
      <c r="MLN37"/>
      <c r="MLO37"/>
      <c r="MLP37"/>
      <c r="MLQ37"/>
      <c r="MLR37"/>
      <c r="MLS37"/>
      <c r="MLT37"/>
      <c r="MLU37"/>
      <c r="MLV37"/>
      <c r="MLW37"/>
      <c r="MLX37"/>
      <c r="MLY37"/>
      <c r="MLZ37"/>
      <c r="MMA37"/>
      <c r="MMB37"/>
      <c r="MMC37"/>
      <c r="MMD37"/>
      <c r="MME37"/>
      <c r="MMF37"/>
      <c r="MMG37"/>
      <c r="MMH37"/>
      <c r="MMI37"/>
      <c r="MMJ37"/>
      <c r="MMK37"/>
      <c r="MML37"/>
      <c r="MMM37"/>
      <c r="MMN37"/>
      <c r="MMO37"/>
      <c r="MMP37"/>
      <c r="MMQ37"/>
      <c r="MMR37"/>
      <c r="MMS37"/>
      <c r="MMT37"/>
      <c r="MMU37"/>
      <c r="MMV37"/>
      <c r="MMW37"/>
      <c r="MMX37"/>
      <c r="MMY37"/>
      <c r="MMZ37"/>
      <c r="MNA37"/>
      <c r="MNB37"/>
      <c r="MNC37"/>
      <c r="MND37"/>
      <c r="MNE37"/>
      <c r="MNF37"/>
      <c r="MNG37"/>
      <c r="MNH37"/>
      <c r="MNI37"/>
      <c r="MNJ37"/>
      <c r="MNK37"/>
      <c r="MNL37"/>
      <c r="MNM37"/>
      <c r="MNN37"/>
      <c r="MNO37"/>
      <c r="MNP37"/>
      <c r="MNQ37"/>
      <c r="MNR37"/>
      <c r="MNS37"/>
      <c r="MNT37"/>
      <c r="MNU37"/>
      <c r="MNV37"/>
      <c r="MNW37"/>
      <c r="MNX37"/>
      <c r="MNY37"/>
      <c r="MNZ37"/>
      <c r="MOA37"/>
      <c r="MOB37"/>
      <c r="MOC37"/>
      <c r="MOD37"/>
      <c r="MOE37"/>
      <c r="MOF37"/>
      <c r="MOG37"/>
      <c r="MOH37"/>
      <c r="MOI37"/>
      <c r="MOJ37"/>
      <c r="MOK37"/>
      <c r="MOL37"/>
      <c r="MOM37"/>
      <c r="MON37"/>
      <c r="MOO37"/>
      <c r="MOP37"/>
      <c r="MOQ37"/>
      <c r="MOR37"/>
      <c r="MOS37"/>
      <c r="MOT37"/>
      <c r="MOU37"/>
      <c r="MOV37"/>
      <c r="MOW37"/>
      <c r="MOX37"/>
      <c r="MOY37"/>
      <c r="MOZ37"/>
      <c r="MPA37"/>
      <c r="MPB37"/>
      <c r="MPC37"/>
      <c r="MPD37"/>
      <c r="MPE37"/>
      <c r="MPF37"/>
      <c r="MPG37"/>
      <c r="MPH37"/>
      <c r="MPI37"/>
      <c r="MPJ37"/>
      <c r="MPK37"/>
      <c r="MPL37"/>
      <c r="MPM37"/>
      <c r="MPN37"/>
      <c r="MPO37"/>
      <c r="MPP37"/>
      <c r="MPQ37"/>
      <c r="MPR37"/>
      <c r="MPS37"/>
      <c r="MPT37"/>
      <c r="MPU37"/>
      <c r="MPV37"/>
      <c r="MPW37"/>
      <c r="MPX37"/>
      <c r="MPY37"/>
      <c r="MPZ37"/>
      <c r="MQA37"/>
      <c r="MQB37"/>
      <c r="MQC37"/>
      <c r="MQD37"/>
      <c r="MQE37"/>
      <c r="MQF37"/>
      <c r="MQG37"/>
      <c r="MQH37"/>
      <c r="MQI37"/>
      <c r="MQJ37"/>
      <c r="MQK37"/>
      <c r="MQL37"/>
      <c r="MQM37"/>
      <c r="MQN37"/>
      <c r="MQO37"/>
      <c r="MQP37"/>
      <c r="MQQ37"/>
      <c r="MQR37"/>
      <c r="MQS37"/>
      <c r="MQT37"/>
      <c r="MQU37"/>
      <c r="MQV37"/>
      <c r="MQW37"/>
      <c r="MQX37"/>
      <c r="MQY37"/>
      <c r="MQZ37"/>
      <c r="MRA37"/>
      <c r="MRB37"/>
      <c r="MRC37"/>
      <c r="MRD37"/>
      <c r="MRE37"/>
      <c r="MRF37"/>
      <c r="MRG37"/>
      <c r="MRH37"/>
      <c r="MRI37"/>
      <c r="MRJ37"/>
      <c r="MRK37"/>
      <c r="MRL37"/>
      <c r="MRM37"/>
      <c r="MRN37"/>
      <c r="MRO37"/>
      <c r="MRP37"/>
      <c r="MRQ37"/>
      <c r="MRR37"/>
      <c r="MRS37"/>
      <c r="MRT37"/>
      <c r="MRU37"/>
      <c r="MRV37"/>
      <c r="MRW37"/>
      <c r="MRX37"/>
      <c r="MRY37"/>
      <c r="MRZ37"/>
      <c r="MSA37"/>
      <c r="MSB37"/>
      <c r="MSC37"/>
      <c r="MSD37"/>
      <c r="MSE37"/>
      <c r="MSF37"/>
      <c r="MSG37"/>
      <c r="MSH37"/>
      <c r="MSI37"/>
      <c r="MSJ37"/>
      <c r="MSK37"/>
      <c r="MSL37"/>
      <c r="MSM37"/>
      <c r="MSN37"/>
      <c r="MSO37"/>
      <c r="MSP37"/>
      <c r="MSQ37"/>
      <c r="MSR37"/>
      <c r="MSS37"/>
      <c r="MST37"/>
      <c r="MSU37"/>
      <c r="MSV37"/>
      <c r="MSW37"/>
      <c r="MSX37"/>
      <c r="MSY37"/>
      <c r="MSZ37"/>
      <c r="MTA37"/>
      <c r="MTB37"/>
      <c r="MTC37"/>
      <c r="MTD37"/>
      <c r="MTE37"/>
      <c r="MTF37"/>
      <c r="MTG37"/>
      <c r="MTH37"/>
      <c r="MTI37"/>
      <c r="MTJ37"/>
      <c r="MTK37"/>
      <c r="MTL37"/>
      <c r="MTM37"/>
      <c r="MTN37"/>
      <c r="MTO37"/>
      <c r="MTP37"/>
      <c r="MTQ37"/>
      <c r="MTR37"/>
      <c r="MTS37"/>
      <c r="MTT37"/>
      <c r="MTU37"/>
      <c r="MTV37"/>
      <c r="MTW37"/>
      <c r="MTX37"/>
      <c r="MTY37"/>
      <c r="MTZ37"/>
      <c r="MUA37"/>
      <c r="MUB37"/>
      <c r="MUC37"/>
      <c r="MUD37"/>
      <c r="MUE37"/>
      <c r="MUF37"/>
      <c r="MUG37"/>
      <c r="MUH37"/>
      <c r="MUI37"/>
      <c r="MUJ37"/>
      <c r="MUK37"/>
      <c r="MUL37"/>
      <c r="MUM37"/>
      <c r="MUN37"/>
      <c r="MUO37"/>
      <c r="MUP37"/>
      <c r="MUQ37"/>
      <c r="MUR37"/>
      <c r="MUS37"/>
      <c r="MUT37"/>
      <c r="MUU37"/>
      <c r="MUV37"/>
      <c r="MUW37"/>
      <c r="MUX37"/>
      <c r="MUY37"/>
      <c r="MUZ37"/>
      <c r="MVA37"/>
      <c r="MVB37"/>
      <c r="MVC37"/>
      <c r="MVD37"/>
      <c r="MVE37"/>
      <c r="MVF37"/>
      <c r="MVG37"/>
      <c r="MVH37"/>
      <c r="MVI37"/>
      <c r="MVJ37"/>
      <c r="MVK37"/>
      <c r="MVL37"/>
      <c r="MVM37"/>
      <c r="MVN37"/>
      <c r="MVO37"/>
      <c r="MVP37"/>
      <c r="MVQ37"/>
      <c r="MVR37"/>
      <c r="MVS37"/>
      <c r="MVT37"/>
      <c r="MVU37"/>
      <c r="MVV37"/>
      <c r="MVW37"/>
      <c r="MVX37"/>
      <c r="MVY37"/>
      <c r="MVZ37"/>
      <c r="MWA37"/>
      <c r="MWB37"/>
      <c r="MWC37"/>
      <c r="MWD37"/>
      <c r="MWE37"/>
      <c r="MWF37"/>
      <c r="MWG37"/>
      <c r="MWH37"/>
      <c r="MWI37"/>
      <c r="MWJ37"/>
      <c r="MWK37"/>
      <c r="MWL37"/>
      <c r="MWM37"/>
      <c r="MWN37"/>
      <c r="MWO37"/>
      <c r="MWP37"/>
      <c r="MWQ37"/>
      <c r="MWR37"/>
      <c r="MWS37"/>
      <c r="MWT37"/>
      <c r="MWU37"/>
      <c r="MWV37"/>
      <c r="MWW37"/>
      <c r="MWX37"/>
      <c r="MWY37"/>
      <c r="MWZ37"/>
      <c r="MXA37"/>
      <c r="MXB37"/>
      <c r="MXC37"/>
      <c r="MXD37"/>
      <c r="MXE37"/>
      <c r="MXF37"/>
      <c r="MXG37"/>
      <c r="MXH37"/>
      <c r="MXI37"/>
      <c r="MXJ37"/>
      <c r="MXK37"/>
      <c r="MXL37"/>
      <c r="MXM37"/>
      <c r="MXN37"/>
      <c r="MXO37"/>
      <c r="MXP37"/>
      <c r="MXQ37"/>
      <c r="MXR37"/>
      <c r="MXS37"/>
      <c r="MXT37"/>
      <c r="MXU37"/>
      <c r="MXV37"/>
      <c r="MXW37"/>
      <c r="MXX37"/>
      <c r="MXY37"/>
      <c r="MXZ37"/>
      <c r="MYA37"/>
      <c r="MYB37"/>
      <c r="MYC37"/>
      <c r="MYD37"/>
      <c r="MYE37"/>
      <c r="MYF37"/>
      <c r="MYG37"/>
      <c r="MYH37"/>
      <c r="MYI37"/>
      <c r="MYJ37"/>
      <c r="MYK37"/>
      <c r="MYL37"/>
      <c r="MYM37"/>
      <c r="MYN37"/>
      <c r="MYO37"/>
      <c r="MYP37"/>
      <c r="MYQ37"/>
      <c r="MYR37"/>
      <c r="MYS37"/>
      <c r="MYT37"/>
      <c r="MYU37"/>
      <c r="MYV37"/>
      <c r="MYW37"/>
      <c r="MYX37"/>
      <c r="MYY37"/>
      <c r="MYZ37"/>
      <c r="MZA37"/>
      <c r="MZB37"/>
      <c r="MZC37"/>
      <c r="MZD37"/>
      <c r="MZE37"/>
      <c r="MZF37"/>
      <c r="MZG37"/>
      <c r="MZH37"/>
      <c r="MZI37"/>
      <c r="MZJ37"/>
      <c r="MZK37"/>
      <c r="MZL37"/>
      <c r="MZM37"/>
      <c r="MZN37"/>
      <c r="MZO37"/>
      <c r="MZP37"/>
      <c r="MZQ37"/>
      <c r="MZR37"/>
      <c r="MZS37"/>
      <c r="MZT37"/>
      <c r="MZU37"/>
      <c r="MZV37"/>
      <c r="MZW37"/>
      <c r="MZX37"/>
      <c r="MZY37"/>
      <c r="MZZ37"/>
      <c r="NAA37"/>
      <c r="NAB37"/>
      <c r="NAC37"/>
      <c r="NAD37"/>
      <c r="NAE37"/>
      <c r="NAF37"/>
      <c r="NAG37"/>
      <c r="NAH37"/>
      <c r="NAI37"/>
      <c r="NAJ37"/>
      <c r="NAK37"/>
      <c r="NAL37"/>
      <c r="NAM37"/>
      <c r="NAN37"/>
      <c r="NAO37"/>
      <c r="NAP37"/>
      <c r="NAQ37"/>
      <c r="NAR37"/>
      <c r="NAS37"/>
      <c r="NAT37"/>
      <c r="NAU37"/>
      <c r="NAV37"/>
      <c r="NAW37"/>
      <c r="NAX37"/>
      <c r="NAY37"/>
      <c r="NAZ37"/>
      <c r="NBA37"/>
      <c r="NBB37"/>
      <c r="NBC37"/>
      <c r="NBD37"/>
      <c r="NBE37"/>
      <c r="NBF37"/>
      <c r="NBG37"/>
      <c r="NBH37"/>
      <c r="NBI37"/>
      <c r="NBJ37"/>
      <c r="NBK37"/>
      <c r="NBL37"/>
      <c r="NBM37"/>
      <c r="NBN37"/>
      <c r="NBO37"/>
      <c r="NBP37"/>
      <c r="NBQ37"/>
      <c r="NBR37"/>
      <c r="NBS37"/>
      <c r="NBT37"/>
      <c r="NBU37"/>
      <c r="NBV37"/>
      <c r="NBW37"/>
      <c r="NBX37"/>
      <c r="NBY37"/>
      <c r="NBZ37"/>
      <c r="NCA37"/>
      <c r="NCB37"/>
      <c r="NCC37"/>
      <c r="NCD37"/>
      <c r="NCE37"/>
      <c r="NCF37"/>
      <c r="NCG37"/>
      <c r="NCH37"/>
      <c r="NCI37"/>
      <c r="NCJ37"/>
      <c r="NCK37"/>
      <c r="NCL37"/>
      <c r="NCM37"/>
      <c r="NCN37"/>
      <c r="NCO37"/>
      <c r="NCP37"/>
      <c r="NCQ37"/>
      <c r="NCR37"/>
      <c r="NCS37"/>
      <c r="NCT37"/>
      <c r="NCU37"/>
      <c r="NCV37"/>
      <c r="NCW37"/>
      <c r="NCX37"/>
      <c r="NCY37"/>
      <c r="NCZ37"/>
      <c r="NDA37"/>
      <c r="NDB37"/>
      <c r="NDC37"/>
      <c r="NDD37"/>
      <c r="NDE37"/>
      <c r="NDF37"/>
      <c r="NDG37"/>
      <c r="NDH37"/>
      <c r="NDI37"/>
      <c r="NDJ37"/>
      <c r="NDK37"/>
      <c r="NDL37"/>
      <c r="NDM37"/>
      <c r="NDN37"/>
      <c r="NDO37"/>
      <c r="NDP37"/>
      <c r="NDQ37"/>
      <c r="NDR37"/>
      <c r="NDS37"/>
      <c r="NDT37"/>
      <c r="NDU37"/>
      <c r="NDV37"/>
      <c r="NDW37"/>
      <c r="NDX37"/>
      <c r="NDY37"/>
      <c r="NDZ37"/>
      <c r="NEA37"/>
      <c r="NEB37"/>
      <c r="NEC37"/>
      <c r="NED37"/>
      <c r="NEE37"/>
      <c r="NEF37"/>
      <c r="NEG37"/>
      <c r="NEH37"/>
      <c r="NEI37"/>
      <c r="NEJ37"/>
      <c r="NEK37"/>
      <c r="NEL37"/>
      <c r="NEM37"/>
      <c r="NEN37"/>
      <c r="NEO37"/>
      <c r="NEP37"/>
      <c r="NEQ37"/>
      <c r="NER37"/>
      <c r="NES37"/>
      <c r="NET37"/>
      <c r="NEU37"/>
      <c r="NEV37"/>
      <c r="NEW37"/>
      <c r="NEX37"/>
      <c r="NEY37"/>
      <c r="NEZ37"/>
      <c r="NFA37"/>
      <c r="NFB37"/>
      <c r="NFC37"/>
      <c r="NFD37"/>
      <c r="NFE37"/>
      <c r="NFF37"/>
      <c r="NFG37"/>
      <c r="NFH37"/>
      <c r="NFI37"/>
      <c r="NFJ37"/>
      <c r="NFK37"/>
      <c r="NFL37"/>
      <c r="NFM37"/>
      <c r="NFN37"/>
      <c r="NFO37"/>
      <c r="NFP37"/>
      <c r="NFQ37"/>
      <c r="NFR37"/>
      <c r="NFS37"/>
      <c r="NFT37"/>
      <c r="NFU37"/>
      <c r="NFV37"/>
      <c r="NFW37"/>
      <c r="NFX37"/>
      <c r="NFY37"/>
      <c r="NFZ37"/>
      <c r="NGA37"/>
      <c r="NGB37"/>
      <c r="NGC37"/>
      <c r="NGD37"/>
      <c r="NGE37"/>
      <c r="NGF37"/>
      <c r="NGG37"/>
      <c r="NGH37"/>
      <c r="NGI37"/>
      <c r="NGJ37"/>
      <c r="NGK37"/>
      <c r="NGL37"/>
      <c r="NGM37"/>
      <c r="NGN37"/>
      <c r="NGO37"/>
      <c r="NGP37"/>
      <c r="NGQ37"/>
      <c r="NGR37"/>
      <c r="NGS37"/>
      <c r="NGT37"/>
      <c r="NGU37"/>
      <c r="NGV37"/>
      <c r="NGW37"/>
      <c r="NGX37"/>
      <c r="NGY37"/>
      <c r="NGZ37"/>
      <c r="NHA37"/>
      <c r="NHB37"/>
      <c r="NHC37"/>
      <c r="NHD37"/>
      <c r="NHE37"/>
      <c r="NHF37"/>
      <c r="NHG37"/>
      <c r="NHH37"/>
      <c r="NHI37"/>
      <c r="NHJ37"/>
      <c r="NHK37"/>
      <c r="NHL37"/>
      <c r="NHM37"/>
      <c r="NHN37"/>
      <c r="NHO37"/>
      <c r="NHP37"/>
      <c r="NHQ37"/>
      <c r="NHR37"/>
      <c r="NHS37"/>
      <c r="NHT37"/>
      <c r="NHU37"/>
      <c r="NHV37"/>
      <c r="NHW37"/>
      <c r="NHX37"/>
      <c r="NHY37"/>
      <c r="NHZ37"/>
      <c r="NIA37"/>
      <c r="NIB37"/>
      <c r="NIC37"/>
      <c r="NID37"/>
      <c r="NIE37"/>
      <c r="NIF37"/>
      <c r="NIG37"/>
      <c r="NIH37"/>
      <c r="NII37"/>
      <c r="NIJ37"/>
      <c r="NIK37"/>
      <c r="NIL37"/>
      <c r="NIM37"/>
      <c r="NIN37"/>
      <c r="NIO37"/>
      <c r="NIP37"/>
      <c r="NIQ37"/>
      <c r="NIR37"/>
      <c r="NIS37"/>
      <c r="NIT37"/>
      <c r="NIU37"/>
      <c r="NIV37"/>
      <c r="NIW37"/>
      <c r="NIX37"/>
      <c r="NIY37"/>
      <c r="NIZ37"/>
      <c r="NJA37"/>
      <c r="NJB37"/>
      <c r="NJC37"/>
      <c r="NJD37"/>
      <c r="NJE37"/>
      <c r="NJF37"/>
      <c r="NJG37"/>
      <c r="NJH37"/>
      <c r="NJI37"/>
      <c r="NJJ37"/>
      <c r="NJK37"/>
      <c r="NJL37"/>
      <c r="NJM37"/>
      <c r="NJN37"/>
      <c r="NJO37"/>
      <c r="NJP37"/>
      <c r="NJQ37"/>
      <c r="NJR37"/>
      <c r="NJS37"/>
      <c r="NJT37"/>
      <c r="NJU37"/>
      <c r="NJV37"/>
      <c r="NJW37"/>
      <c r="NJX37"/>
      <c r="NJY37"/>
      <c r="NJZ37"/>
      <c r="NKA37"/>
      <c r="NKB37"/>
      <c r="NKC37"/>
      <c r="NKD37"/>
      <c r="NKE37"/>
      <c r="NKF37"/>
      <c r="NKG37"/>
      <c r="NKH37"/>
      <c r="NKI37"/>
      <c r="NKJ37"/>
      <c r="NKK37"/>
      <c r="NKL37"/>
      <c r="NKM37"/>
      <c r="NKN37"/>
      <c r="NKO37"/>
      <c r="NKP37"/>
      <c r="NKQ37"/>
      <c r="NKR37"/>
      <c r="NKS37"/>
      <c r="NKT37"/>
      <c r="NKU37"/>
      <c r="NKV37"/>
      <c r="NKW37"/>
      <c r="NKX37"/>
      <c r="NKY37"/>
      <c r="NKZ37"/>
      <c r="NLA37"/>
      <c r="NLB37"/>
      <c r="NLC37"/>
      <c r="NLD37"/>
      <c r="NLE37"/>
      <c r="NLF37"/>
      <c r="NLG37"/>
      <c r="NLH37"/>
      <c r="NLI37"/>
      <c r="NLJ37"/>
      <c r="NLK37"/>
      <c r="NLL37"/>
      <c r="NLM37"/>
      <c r="NLN37"/>
      <c r="NLO37"/>
      <c r="NLP37"/>
      <c r="NLQ37"/>
      <c r="NLR37"/>
      <c r="NLS37"/>
      <c r="NLT37"/>
      <c r="NLU37"/>
      <c r="NLV37"/>
      <c r="NLW37"/>
      <c r="NLX37"/>
      <c r="NLY37"/>
      <c r="NLZ37"/>
      <c r="NMA37"/>
      <c r="NMB37"/>
      <c r="NMC37"/>
      <c r="NMD37"/>
      <c r="NME37"/>
      <c r="NMF37"/>
      <c r="NMG37"/>
      <c r="NMH37"/>
      <c r="NMI37"/>
      <c r="NMJ37"/>
      <c r="NMK37"/>
      <c r="NML37"/>
      <c r="NMM37"/>
      <c r="NMN37"/>
      <c r="NMO37"/>
      <c r="NMP37"/>
      <c r="NMQ37"/>
      <c r="NMR37"/>
      <c r="NMS37"/>
      <c r="NMT37"/>
      <c r="NMU37"/>
      <c r="NMV37"/>
      <c r="NMW37"/>
      <c r="NMX37"/>
      <c r="NMY37"/>
      <c r="NMZ37"/>
      <c r="NNA37"/>
      <c r="NNB37"/>
      <c r="NNC37"/>
      <c r="NND37"/>
      <c r="NNE37"/>
      <c r="NNF37"/>
      <c r="NNG37"/>
      <c r="NNH37"/>
      <c r="NNI37"/>
      <c r="NNJ37"/>
      <c r="NNK37"/>
      <c r="NNL37"/>
      <c r="NNM37"/>
      <c r="NNN37"/>
      <c r="NNO37"/>
      <c r="NNP37"/>
      <c r="NNQ37"/>
      <c r="NNR37"/>
      <c r="NNS37"/>
      <c r="NNT37"/>
      <c r="NNU37"/>
      <c r="NNV37"/>
      <c r="NNW37"/>
      <c r="NNX37"/>
      <c r="NNY37"/>
      <c r="NNZ37"/>
      <c r="NOA37"/>
      <c r="NOB37"/>
      <c r="NOC37"/>
      <c r="NOD37"/>
      <c r="NOE37"/>
      <c r="NOF37"/>
      <c r="NOG37"/>
      <c r="NOH37"/>
      <c r="NOI37"/>
      <c r="NOJ37"/>
      <c r="NOK37"/>
      <c r="NOL37"/>
      <c r="NOM37"/>
      <c r="NON37"/>
      <c r="NOO37"/>
      <c r="NOP37"/>
      <c r="NOQ37"/>
      <c r="NOR37"/>
      <c r="NOS37"/>
      <c r="NOT37"/>
      <c r="NOU37"/>
      <c r="NOV37"/>
      <c r="NOW37"/>
      <c r="NOX37"/>
      <c r="NOY37"/>
      <c r="NOZ37"/>
      <c r="NPA37"/>
      <c r="NPB37"/>
      <c r="NPC37"/>
      <c r="NPD37"/>
      <c r="NPE37"/>
      <c r="NPF37"/>
      <c r="NPG37"/>
      <c r="NPH37"/>
      <c r="NPI37"/>
      <c r="NPJ37"/>
      <c r="NPK37"/>
      <c r="NPL37"/>
      <c r="NPM37"/>
      <c r="NPN37"/>
      <c r="NPO37"/>
      <c r="NPP37"/>
      <c r="NPQ37"/>
      <c r="NPR37"/>
      <c r="NPS37"/>
      <c r="NPT37"/>
      <c r="NPU37"/>
      <c r="NPV37"/>
      <c r="NPW37"/>
      <c r="NPX37"/>
      <c r="NPY37"/>
      <c r="NPZ37"/>
      <c r="NQA37"/>
      <c r="NQB37"/>
      <c r="NQC37"/>
      <c r="NQD37"/>
      <c r="NQE37"/>
      <c r="NQF37"/>
      <c r="NQG37"/>
      <c r="NQH37"/>
      <c r="NQI37"/>
      <c r="NQJ37"/>
      <c r="NQK37"/>
      <c r="NQL37"/>
      <c r="NQM37"/>
      <c r="NQN37"/>
      <c r="NQO37"/>
      <c r="NQP37"/>
      <c r="NQQ37"/>
      <c r="NQR37"/>
      <c r="NQS37"/>
      <c r="NQT37"/>
      <c r="NQU37"/>
      <c r="NQV37"/>
      <c r="NQW37"/>
      <c r="NQX37"/>
      <c r="NQY37"/>
      <c r="NQZ37"/>
      <c r="NRA37"/>
      <c r="NRB37"/>
      <c r="NRC37"/>
      <c r="NRD37"/>
      <c r="NRE37"/>
      <c r="NRF37"/>
      <c r="NRG37"/>
      <c r="NRH37"/>
      <c r="NRI37"/>
    </row>
    <row r="38" spans="1:9941" s="54" customFormat="1" ht="12.2" customHeight="1" x14ac:dyDescent="0.2">
      <c r="A38" s="1184" t="s">
        <v>322</v>
      </c>
      <c r="B38" s="854" t="s">
        <v>231</v>
      </c>
      <c r="C38" s="636">
        <f>'1. mell.bevétel_össz'!C37-'26._önként_össz_bev'!C39-'26._államig_össz_bev'!C38</f>
        <v>0</v>
      </c>
      <c r="D38" s="755">
        <f>'1. mell.bevétel_össz'!D37-'26._önként_össz_bev'!D39-'26._államig_össz_bev'!D38</f>
        <v>0</v>
      </c>
      <c r="E38" s="695">
        <f>'1. mell.bevétel_össz'!E37-'26._önként_össz_bev'!E39-'26._államig_össz_bev'!E38</f>
        <v>0</v>
      </c>
      <c r="F38" s="695">
        <f>'1. mell.bevétel_össz'!F37-'26._önként_össz_bev'!F39-'26._államig_össz_bev'!F38</f>
        <v>0</v>
      </c>
      <c r="G38" s="695">
        <f>'1. mell.bevétel_össz'!G37-'26._önként_össz_bev'!G39-'26._államig_össz_bev'!G38</f>
        <v>2000000</v>
      </c>
      <c r="H38" s="652">
        <f t="shared" si="2"/>
        <v>2000000</v>
      </c>
      <c r="I38" s="759">
        <f>'1. mell.bevétel_össz'!I37-'26._önként_össz_bev'!I39-'26._államig_össz_bev'!I38</f>
        <v>0</v>
      </c>
      <c r="J38" s="652">
        <f>'1. mell.bevétel_össz'!J37-'26._önként_össz_bev'!J39-'26._államig_össz_bev'!J38</f>
        <v>0</v>
      </c>
      <c r="K38" s="652">
        <f>'1. mell.bevétel_össz'!K37-'26._önként_össz_bev'!K39-'26._államig_össz_bev'!K38</f>
        <v>0</v>
      </c>
      <c r="L38" s="652">
        <f>'1. mell.bevétel_össz'!L37-'26._önként_össz_bev'!L39</f>
        <v>0</v>
      </c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  <c r="RG38"/>
      <c r="RH38"/>
      <c r="RI38"/>
      <c r="RJ38"/>
      <c r="RK38"/>
      <c r="RL38"/>
      <c r="RM38"/>
      <c r="RN38"/>
      <c r="RO38"/>
      <c r="RP38"/>
      <c r="RQ38"/>
      <c r="RR38"/>
      <c r="RS38"/>
      <c r="RT38"/>
      <c r="RU38"/>
      <c r="RV38"/>
      <c r="RW38"/>
      <c r="RX38"/>
      <c r="RY38"/>
      <c r="RZ38"/>
      <c r="SA38"/>
      <c r="SB38"/>
      <c r="SC38"/>
      <c r="SD38"/>
      <c r="SE38"/>
      <c r="SF38"/>
      <c r="SG38"/>
      <c r="SH38"/>
      <c r="SI38"/>
      <c r="SJ38"/>
      <c r="SK38"/>
      <c r="SL38"/>
      <c r="SM38"/>
      <c r="SN38"/>
      <c r="SO38"/>
      <c r="SP38"/>
      <c r="SQ38"/>
      <c r="SR38"/>
      <c r="SS38"/>
      <c r="ST38"/>
      <c r="SU38"/>
      <c r="SV38"/>
      <c r="SW38"/>
      <c r="SX38"/>
      <c r="SY38"/>
      <c r="SZ38"/>
      <c r="TA38"/>
      <c r="TB38"/>
      <c r="TC38"/>
      <c r="TD38"/>
      <c r="TE38"/>
      <c r="TF38"/>
      <c r="TG38"/>
      <c r="TH38"/>
      <c r="TI38"/>
      <c r="TJ38"/>
      <c r="TK38"/>
      <c r="TL38"/>
      <c r="TM38"/>
      <c r="TN38"/>
      <c r="TO38"/>
      <c r="TP38"/>
      <c r="TQ38"/>
      <c r="TR38"/>
      <c r="TS38"/>
      <c r="TT38"/>
      <c r="TU38"/>
      <c r="TV38"/>
      <c r="TW38"/>
      <c r="TX38"/>
      <c r="TY38"/>
      <c r="TZ38"/>
      <c r="UA38"/>
      <c r="UB38"/>
      <c r="UC38"/>
      <c r="UD38"/>
      <c r="UE38"/>
      <c r="UF38"/>
      <c r="UG38"/>
      <c r="UH38"/>
      <c r="UI38"/>
      <c r="UJ38"/>
      <c r="UK38"/>
      <c r="UL38"/>
      <c r="UM38"/>
      <c r="UN38"/>
      <c r="UO38"/>
      <c r="UP38"/>
      <c r="UQ38"/>
      <c r="UR38"/>
      <c r="US38"/>
      <c r="UT38"/>
      <c r="UU38"/>
      <c r="UV38"/>
      <c r="UW38"/>
      <c r="UX38"/>
      <c r="UY38"/>
      <c r="UZ38"/>
      <c r="VA38"/>
      <c r="VB38"/>
      <c r="VC38"/>
      <c r="VD38"/>
      <c r="VE38"/>
      <c r="VF38"/>
      <c r="VG38"/>
      <c r="VH38"/>
      <c r="VI38"/>
      <c r="VJ38"/>
      <c r="VK38"/>
      <c r="VL38"/>
      <c r="VM38"/>
      <c r="VN38"/>
      <c r="VO38"/>
      <c r="VP38"/>
      <c r="VQ38"/>
      <c r="VR38"/>
      <c r="VS38"/>
      <c r="VT38"/>
      <c r="VU38"/>
      <c r="VV38"/>
      <c r="VW38"/>
      <c r="VX38"/>
      <c r="VY38"/>
      <c r="VZ38"/>
      <c r="WA38"/>
      <c r="WB38"/>
      <c r="WC38"/>
      <c r="WD38"/>
      <c r="WE38"/>
      <c r="WF38"/>
      <c r="WG38"/>
      <c r="WH38"/>
      <c r="WI38"/>
      <c r="WJ38"/>
      <c r="WK38"/>
      <c r="WL38"/>
      <c r="WM38"/>
      <c r="WN38"/>
      <c r="WO38"/>
      <c r="WP38"/>
      <c r="WQ38"/>
      <c r="WR38"/>
      <c r="WS38"/>
      <c r="WT38"/>
      <c r="WU38"/>
      <c r="WV38"/>
      <c r="WW38"/>
      <c r="WX38"/>
      <c r="WY38"/>
      <c r="WZ38"/>
      <c r="XA38"/>
      <c r="XB38"/>
      <c r="XC38"/>
      <c r="XD38"/>
      <c r="XE38"/>
      <c r="XF38"/>
      <c r="XG38"/>
      <c r="XH38"/>
      <c r="XI38"/>
      <c r="XJ38"/>
      <c r="XK38"/>
      <c r="XL38"/>
      <c r="XM38"/>
      <c r="XN38"/>
      <c r="XO38"/>
      <c r="XP38"/>
      <c r="XQ38"/>
      <c r="XR38"/>
      <c r="XS38"/>
      <c r="XT38"/>
      <c r="XU38"/>
      <c r="XV38"/>
      <c r="XW38"/>
      <c r="XX38"/>
      <c r="XY38"/>
      <c r="XZ38"/>
      <c r="YA38"/>
      <c r="YB38"/>
      <c r="YC38"/>
      <c r="YD38"/>
      <c r="YE38"/>
      <c r="YF38"/>
      <c r="YG38"/>
      <c r="YH38"/>
      <c r="YI38"/>
      <c r="YJ38"/>
      <c r="YK38"/>
      <c r="YL38"/>
      <c r="YM38"/>
      <c r="YN38"/>
      <c r="YO38"/>
      <c r="YP38"/>
      <c r="YQ38"/>
      <c r="YR38"/>
      <c r="YS38"/>
      <c r="YT38"/>
      <c r="YU38"/>
      <c r="YV38"/>
      <c r="YW38"/>
      <c r="YX38"/>
      <c r="YY38"/>
      <c r="YZ38"/>
      <c r="ZA38"/>
      <c r="ZB38"/>
      <c r="ZC38"/>
      <c r="ZD38"/>
      <c r="ZE38"/>
      <c r="ZF38"/>
      <c r="ZG38"/>
      <c r="ZH38"/>
      <c r="ZI38"/>
      <c r="ZJ38"/>
      <c r="ZK38"/>
      <c r="ZL38"/>
      <c r="ZM38"/>
      <c r="ZN38"/>
      <c r="ZO38"/>
      <c r="ZP38"/>
      <c r="ZQ38"/>
      <c r="ZR38"/>
      <c r="ZS38"/>
      <c r="ZT38"/>
      <c r="ZU38"/>
      <c r="ZV38"/>
      <c r="ZW38"/>
      <c r="ZX38"/>
      <c r="ZY38"/>
      <c r="ZZ38"/>
      <c r="AAA38"/>
      <c r="AAB38"/>
      <c r="AAC38"/>
      <c r="AAD38"/>
      <c r="AAE38"/>
      <c r="AAF38"/>
      <c r="AAG38"/>
      <c r="AAH38"/>
      <c r="AAI38"/>
      <c r="AAJ38"/>
      <c r="AAK38"/>
      <c r="AAL38"/>
      <c r="AAM38"/>
      <c r="AAN38"/>
      <c r="AAO38"/>
      <c r="AAP38"/>
      <c r="AAQ38"/>
      <c r="AAR38"/>
      <c r="AAS38"/>
      <c r="AAT38"/>
      <c r="AAU38"/>
      <c r="AAV38"/>
      <c r="AAW38"/>
      <c r="AAX38"/>
      <c r="AAY38"/>
      <c r="AAZ38"/>
      <c r="ABA38"/>
      <c r="ABB38"/>
      <c r="ABC38"/>
      <c r="ABD38"/>
      <c r="ABE38"/>
      <c r="ABF38"/>
      <c r="ABG38"/>
      <c r="ABH38"/>
      <c r="ABI38"/>
      <c r="ABJ38"/>
      <c r="ABK38"/>
      <c r="ABL38"/>
      <c r="ABM38"/>
      <c r="ABN38"/>
      <c r="ABO38"/>
      <c r="ABP38"/>
      <c r="ABQ38"/>
      <c r="ABR38"/>
      <c r="ABS38"/>
      <c r="ABT38"/>
      <c r="ABU38"/>
      <c r="ABV38"/>
      <c r="ABW38"/>
      <c r="ABX38"/>
      <c r="ABY38"/>
      <c r="ABZ38"/>
      <c r="ACA38"/>
      <c r="ACB38"/>
      <c r="ACC38"/>
      <c r="ACD38"/>
      <c r="ACE38"/>
      <c r="ACF38"/>
      <c r="ACG38"/>
      <c r="ACH38"/>
      <c r="ACI38"/>
      <c r="ACJ38"/>
      <c r="ACK38"/>
      <c r="ACL38"/>
      <c r="ACM38"/>
      <c r="ACN38"/>
      <c r="ACO38"/>
      <c r="ACP38"/>
      <c r="ACQ38"/>
      <c r="ACR38"/>
      <c r="ACS38"/>
      <c r="ACT38"/>
      <c r="ACU38"/>
      <c r="ACV38"/>
      <c r="ACW38"/>
      <c r="ACX38"/>
      <c r="ACY38"/>
      <c r="ACZ38"/>
      <c r="ADA38"/>
      <c r="ADB38"/>
      <c r="ADC38"/>
      <c r="ADD38"/>
      <c r="ADE38"/>
      <c r="ADF38"/>
      <c r="ADG38"/>
      <c r="ADH38"/>
      <c r="ADI38"/>
      <c r="ADJ38"/>
      <c r="ADK38"/>
      <c r="ADL38"/>
      <c r="ADM38"/>
      <c r="ADN38"/>
      <c r="ADO38"/>
      <c r="ADP38"/>
      <c r="ADQ38"/>
      <c r="ADR38"/>
      <c r="ADS38"/>
      <c r="ADT38"/>
      <c r="ADU38"/>
      <c r="ADV38"/>
      <c r="ADW38"/>
      <c r="ADX38"/>
      <c r="ADY38"/>
      <c r="ADZ38"/>
      <c r="AEA38"/>
      <c r="AEB38"/>
      <c r="AEC38"/>
      <c r="AED38"/>
      <c r="AEE38"/>
      <c r="AEF38"/>
      <c r="AEG38"/>
      <c r="AEH38"/>
      <c r="AEI38"/>
      <c r="AEJ38"/>
      <c r="AEK38"/>
      <c r="AEL38"/>
      <c r="AEM38"/>
      <c r="AEN38"/>
      <c r="AEO38"/>
      <c r="AEP38"/>
      <c r="AEQ38"/>
      <c r="AER38"/>
      <c r="AES38"/>
      <c r="AET38"/>
      <c r="AEU38"/>
      <c r="AEV38"/>
      <c r="AEW38"/>
      <c r="AEX38"/>
      <c r="AEY38"/>
      <c r="AEZ38"/>
      <c r="AFA38"/>
      <c r="AFB38"/>
      <c r="AFC38"/>
      <c r="AFD38"/>
      <c r="AFE38"/>
      <c r="AFF38"/>
      <c r="AFG38"/>
      <c r="AFH38"/>
      <c r="AFI38"/>
      <c r="AFJ38"/>
      <c r="AFK38"/>
      <c r="AFL38"/>
      <c r="AFM38"/>
      <c r="AFN38"/>
      <c r="AFO38"/>
      <c r="AFP38"/>
      <c r="AFQ38"/>
      <c r="AFR38"/>
      <c r="AFS38"/>
      <c r="AFT38"/>
      <c r="AFU38"/>
      <c r="AFV38"/>
      <c r="AFW38"/>
      <c r="AFX38"/>
      <c r="AFY38"/>
      <c r="AFZ38"/>
      <c r="AGA38"/>
      <c r="AGB38"/>
      <c r="AGC38"/>
      <c r="AGD38"/>
      <c r="AGE38"/>
      <c r="AGF38"/>
      <c r="AGG38"/>
      <c r="AGH38"/>
      <c r="AGI38"/>
      <c r="AGJ38"/>
      <c r="AGK38"/>
      <c r="AGL38"/>
      <c r="AGM38"/>
      <c r="AGN38"/>
      <c r="AGO38"/>
      <c r="AGP38"/>
      <c r="AGQ38"/>
      <c r="AGR38"/>
      <c r="AGS38"/>
      <c r="AGT38"/>
      <c r="AGU38"/>
      <c r="AGV38"/>
      <c r="AGW38"/>
      <c r="AGX38"/>
      <c r="AGY38"/>
      <c r="AGZ38"/>
      <c r="AHA38"/>
      <c r="AHB38"/>
      <c r="AHC38"/>
      <c r="AHD38"/>
      <c r="AHE38"/>
      <c r="AHF38"/>
      <c r="AHG38"/>
      <c r="AHH38"/>
      <c r="AHI38"/>
      <c r="AHJ38"/>
      <c r="AHK38"/>
      <c r="AHL38"/>
      <c r="AHM38"/>
      <c r="AHN38"/>
      <c r="AHO38"/>
      <c r="AHP38"/>
      <c r="AHQ38"/>
      <c r="AHR38"/>
      <c r="AHS38"/>
      <c r="AHT38"/>
      <c r="AHU38"/>
      <c r="AHV38"/>
      <c r="AHW38"/>
      <c r="AHX38"/>
      <c r="AHY38"/>
      <c r="AHZ38"/>
      <c r="AIA38"/>
      <c r="AIB38"/>
      <c r="AIC38"/>
      <c r="AID38"/>
      <c r="AIE38"/>
      <c r="AIF38"/>
      <c r="AIG38"/>
      <c r="AIH38"/>
      <c r="AII38"/>
      <c r="AIJ38"/>
      <c r="AIK38"/>
      <c r="AIL38"/>
      <c r="AIM38"/>
      <c r="AIN38"/>
      <c r="AIO38"/>
      <c r="AIP38"/>
      <c r="AIQ38"/>
      <c r="AIR38"/>
      <c r="AIS38"/>
      <c r="AIT38"/>
      <c r="AIU38"/>
      <c r="AIV38"/>
      <c r="AIW38"/>
      <c r="AIX38"/>
      <c r="AIY38"/>
      <c r="AIZ38"/>
      <c r="AJA38"/>
      <c r="AJB38"/>
      <c r="AJC38"/>
      <c r="AJD38"/>
      <c r="AJE38"/>
      <c r="AJF38"/>
      <c r="AJG38"/>
      <c r="AJH38"/>
      <c r="AJI38"/>
      <c r="AJJ38"/>
      <c r="AJK38"/>
      <c r="AJL38"/>
      <c r="AJM38"/>
      <c r="AJN38"/>
      <c r="AJO38"/>
      <c r="AJP38"/>
      <c r="AJQ38"/>
      <c r="AJR38"/>
      <c r="AJS38"/>
      <c r="AJT38"/>
      <c r="AJU38"/>
      <c r="AJV38"/>
      <c r="AJW38"/>
      <c r="AJX38"/>
      <c r="AJY38"/>
      <c r="AJZ38"/>
      <c r="AKA38"/>
      <c r="AKB38"/>
      <c r="AKC38"/>
      <c r="AKD38"/>
      <c r="AKE38"/>
      <c r="AKF38"/>
      <c r="AKG38"/>
      <c r="AKH38"/>
      <c r="AKI38"/>
      <c r="AKJ38"/>
      <c r="AKK38"/>
      <c r="AKL38"/>
      <c r="AKM38"/>
      <c r="AKN38"/>
      <c r="AKO38"/>
      <c r="AKP38"/>
      <c r="AKQ38"/>
      <c r="AKR38"/>
      <c r="AKS38"/>
      <c r="AKT38"/>
      <c r="AKU38"/>
      <c r="AKV38"/>
      <c r="AKW38"/>
      <c r="AKX38"/>
      <c r="AKY38"/>
      <c r="AKZ38"/>
      <c r="ALA38"/>
      <c r="ALB38"/>
      <c r="ALC38"/>
      <c r="ALD38"/>
      <c r="ALE38"/>
      <c r="ALF38"/>
      <c r="ALG38"/>
      <c r="ALH38"/>
      <c r="ALI38"/>
      <c r="ALJ38"/>
      <c r="ALK38"/>
      <c r="ALL38"/>
      <c r="ALM38"/>
      <c r="ALN38"/>
      <c r="ALO38"/>
      <c r="ALP38"/>
      <c r="ALQ38"/>
      <c r="ALR38"/>
      <c r="ALS38"/>
      <c r="ALT38"/>
      <c r="ALU38"/>
      <c r="ALV38"/>
      <c r="ALW38"/>
      <c r="ALX38"/>
      <c r="ALY38"/>
      <c r="ALZ38"/>
      <c r="AMA38"/>
      <c r="AMB38"/>
      <c r="AMC38"/>
      <c r="AMD38"/>
      <c r="AME38"/>
      <c r="AMF38"/>
      <c r="AMG38"/>
      <c r="AMH38"/>
      <c r="AMI38"/>
      <c r="AMJ38"/>
      <c r="AMK38"/>
      <c r="AML38"/>
      <c r="AMM38"/>
      <c r="AMN38"/>
      <c r="AMO38"/>
      <c r="AMP38"/>
      <c r="AMQ38"/>
      <c r="AMR38"/>
      <c r="AMS38"/>
      <c r="AMT38"/>
      <c r="AMU38"/>
      <c r="AMV38"/>
      <c r="AMW38"/>
      <c r="AMX38"/>
      <c r="AMY38"/>
      <c r="AMZ38"/>
      <c r="ANA38"/>
      <c r="ANB38"/>
      <c r="ANC38"/>
      <c r="AND38"/>
      <c r="ANE38"/>
      <c r="ANF38"/>
      <c r="ANG38"/>
      <c r="ANH38"/>
      <c r="ANI38"/>
      <c r="ANJ38"/>
      <c r="ANK38"/>
      <c r="ANL38"/>
      <c r="ANM38"/>
      <c r="ANN38"/>
      <c r="ANO38"/>
      <c r="ANP38"/>
      <c r="ANQ38"/>
      <c r="ANR38"/>
      <c r="ANS38"/>
      <c r="ANT38"/>
      <c r="ANU38"/>
      <c r="ANV38"/>
      <c r="ANW38"/>
      <c r="ANX38"/>
      <c r="ANY38"/>
      <c r="ANZ38"/>
      <c r="AOA38"/>
      <c r="AOB38"/>
      <c r="AOC38"/>
      <c r="AOD38"/>
      <c r="AOE38"/>
      <c r="AOF38"/>
      <c r="AOG38"/>
      <c r="AOH38"/>
      <c r="AOI38"/>
      <c r="AOJ38"/>
      <c r="AOK38"/>
      <c r="AOL38"/>
      <c r="AOM38"/>
      <c r="AON38"/>
      <c r="AOO38"/>
      <c r="AOP38"/>
      <c r="AOQ38"/>
      <c r="AOR38"/>
      <c r="AOS38"/>
      <c r="AOT38"/>
      <c r="AOU38"/>
      <c r="AOV38"/>
      <c r="AOW38"/>
      <c r="AOX38"/>
      <c r="AOY38"/>
      <c r="AOZ38"/>
      <c r="APA38"/>
      <c r="APB38"/>
      <c r="APC38"/>
      <c r="APD38"/>
      <c r="APE38"/>
      <c r="APF38"/>
      <c r="APG38"/>
      <c r="APH38"/>
      <c r="API38"/>
      <c r="APJ38"/>
      <c r="APK38"/>
      <c r="APL38"/>
      <c r="APM38"/>
      <c r="APN38"/>
      <c r="APO38"/>
      <c r="APP38"/>
      <c r="APQ38"/>
      <c r="APR38"/>
      <c r="APS38"/>
      <c r="APT38"/>
      <c r="APU38"/>
      <c r="APV38"/>
      <c r="APW38"/>
      <c r="APX38"/>
      <c r="APY38"/>
      <c r="APZ38"/>
      <c r="AQA38"/>
      <c r="AQB38"/>
      <c r="AQC38"/>
      <c r="AQD38"/>
      <c r="AQE38"/>
      <c r="AQF38"/>
      <c r="AQG38"/>
      <c r="AQH38"/>
      <c r="AQI38"/>
      <c r="AQJ38"/>
      <c r="AQK38"/>
      <c r="AQL38"/>
      <c r="AQM38"/>
      <c r="AQN38"/>
      <c r="AQO38"/>
      <c r="AQP38"/>
      <c r="AQQ38"/>
      <c r="AQR38"/>
      <c r="AQS38"/>
      <c r="AQT38"/>
      <c r="AQU38"/>
      <c r="AQV38"/>
      <c r="AQW38"/>
      <c r="AQX38"/>
      <c r="AQY38"/>
      <c r="AQZ38"/>
      <c r="ARA38"/>
      <c r="ARB38"/>
      <c r="ARC38"/>
      <c r="ARD38"/>
      <c r="ARE38"/>
      <c r="ARF38"/>
      <c r="ARG38"/>
      <c r="ARH38"/>
      <c r="ARI38"/>
      <c r="ARJ38"/>
      <c r="ARK38"/>
      <c r="ARL38"/>
      <c r="ARM38"/>
      <c r="ARN38"/>
      <c r="ARO38"/>
      <c r="ARP38"/>
      <c r="ARQ38"/>
      <c r="ARR38"/>
      <c r="ARS38"/>
      <c r="ART38"/>
      <c r="ARU38"/>
      <c r="ARV38"/>
      <c r="ARW38"/>
      <c r="ARX38"/>
      <c r="ARY38"/>
      <c r="ARZ38"/>
      <c r="ASA38"/>
      <c r="ASB38"/>
      <c r="ASC38"/>
      <c r="ASD38"/>
      <c r="ASE38"/>
      <c r="ASF38"/>
      <c r="ASG38"/>
      <c r="ASH38"/>
      <c r="ASI38"/>
      <c r="ASJ38"/>
      <c r="ASK38"/>
      <c r="ASL38"/>
      <c r="ASM38"/>
      <c r="ASN38"/>
      <c r="ASO38"/>
      <c r="ASP38"/>
      <c r="ASQ38"/>
      <c r="ASR38"/>
      <c r="ASS38"/>
      <c r="AST38"/>
      <c r="ASU38"/>
      <c r="ASV38"/>
      <c r="ASW38"/>
      <c r="ASX38"/>
      <c r="ASY38"/>
      <c r="ASZ38"/>
      <c r="ATA38"/>
      <c r="ATB38"/>
      <c r="ATC38"/>
      <c r="ATD38"/>
      <c r="ATE38"/>
      <c r="ATF38"/>
      <c r="ATG38"/>
      <c r="ATH38"/>
      <c r="ATI38"/>
      <c r="ATJ38"/>
      <c r="ATK38"/>
      <c r="ATL38"/>
      <c r="ATM38"/>
      <c r="ATN38"/>
      <c r="ATO38"/>
      <c r="ATP38"/>
      <c r="ATQ38"/>
      <c r="ATR38"/>
      <c r="ATS38"/>
      <c r="ATT38"/>
      <c r="ATU38"/>
      <c r="ATV38"/>
      <c r="ATW38"/>
      <c r="ATX38"/>
      <c r="ATY38"/>
      <c r="ATZ38"/>
      <c r="AUA38"/>
      <c r="AUB38"/>
      <c r="AUC38"/>
      <c r="AUD38"/>
      <c r="AUE38"/>
      <c r="AUF38"/>
      <c r="AUG38"/>
      <c r="AUH38"/>
      <c r="AUI38"/>
      <c r="AUJ38"/>
      <c r="AUK38"/>
      <c r="AUL38"/>
      <c r="AUM38"/>
      <c r="AUN38"/>
      <c r="AUO38"/>
      <c r="AUP38"/>
      <c r="AUQ38"/>
      <c r="AUR38"/>
      <c r="AUS38"/>
      <c r="AUT38"/>
      <c r="AUU38"/>
      <c r="AUV38"/>
      <c r="AUW38"/>
      <c r="AUX38"/>
      <c r="AUY38"/>
      <c r="AUZ38"/>
      <c r="AVA38"/>
      <c r="AVB38"/>
      <c r="AVC38"/>
      <c r="AVD38"/>
      <c r="AVE38"/>
      <c r="AVF38"/>
      <c r="AVG38"/>
      <c r="AVH38"/>
      <c r="AVI38"/>
      <c r="AVJ38"/>
      <c r="AVK38"/>
      <c r="AVL38"/>
      <c r="AVM38"/>
      <c r="AVN38"/>
      <c r="AVO38"/>
      <c r="AVP38"/>
      <c r="AVQ38"/>
      <c r="AVR38"/>
      <c r="AVS38"/>
      <c r="AVT38"/>
      <c r="AVU38"/>
      <c r="AVV38"/>
      <c r="AVW38"/>
      <c r="AVX38"/>
      <c r="AVY38"/>
      <c r="AVZ38"/>
      <c r="AWA38"/>
      <c r="AWB38"/>
      <c r="AWC38"/>
      <c r="AWD38"/>
      <c r="AWE38"/>
      <c r="AWF38"/>
      <c r="AWG38"/>
      <c r="AWH38"/>
      <c r="AWI38"/>
      <c r="AWJ38"/>
      <c r="AWK38"/>
      <c r="AWL38"/>
      <c r="AWM38"/>
      <c r="AWN38"/>
      <c r="AWO38"/>
      <c r="AWP38"/>
      <c r="AWQ38"/>
      <c r="AWR38"/>
      <c r="AWS38"/>
      <c r="AWT38"/>
      <c r="AWU38"/>
      <c r="AWV38"/>
      <c r="AWW38"/>
      <c r="AWX38"/>
      <c r="AWY38"/>
      <c r="AWZ38"/>
      <c r="AXA38"/>
      <c r="AXB38"/>
      <c r="AXC38"/>
      <c r="AXD38"/>
      <c r="AXE38"/>
      <c r="AXF38"/>
      <c r="AXG38"/>
      <c r="AXH38"/>
      <c r="AXI38"/>
      <c r="AXJ38"/>
      <c r="AXK38"/>
      <c r="AXL38"/>
      <c r="AXM38"/>
      <c r="AXN38"/>
      <c r="AXO38"/>
      <c r="AXP38"/>
      <c r="AXQ38"/>
      <c r="AXR38"/>
      <c r="AXS38"/>
      <c r="AXT38"/>
      <c r="AXU38"/>
      <c r="AXV38"/>
      <c r="AXW38"/>
      <c r="AXX38"/>
      <c r="AXY38"/>
      <c r="AXZ38"/>
      <c r="AYA38"/>
      <c r="AYB38"/>
      <c r="AYC38"/>
      <c r="AYD38"/>
      <c r="AYE38"/>
      <c r="AYF38"/>
      <c r="AYG38"/>
      <c r="AYH38"/>
      <c r="AYI38"/>
      <c r="AYJ38"/>
      <c r="AYK38"/>
      <c r="AYL38"/>
      <c r="AYM38"/>
      <c r="AYN38"/>
      <c r="AYO38"/>
      <c r="AYP38"/>
      <c r="AYQ38"/>
      <c r="AYR38"/>
      <c r="AYS38"/>
      <c r="AYT38"/>
      <c r="AYU38"/>
      <c r="AYV38"/>
      <c r="AYW38"/>
      <c r="AYX38"/>
      <c r="AYY38"/>
      <c r="AYZ38"/>
      <c r="AZA38"/>
      <c r="AZB38"/>
      <c r="AZC38"/>
      <c r="AZD38"/>
      <c r="AZE38"/>
      <c r="AZF38"/>
      <c r="AZG38"/>
      <c r="AZH38"/>
      <c r="AZI38"/>
      <c r="AZJ38"/>
      <c r="AZK38"/>
      <c r="AZL38"/>
      <c r="AZM38"/>
      <c r="AZN38"/>
      <c r="AZO38"/>
      <c r="AZP38"/>
      <c r="AZQ38"/>
      <c r="AZR38"/>
      <c r="AZS38"/>
      <c r="AZT38"/>
      <c r="AZU38"/>
      <c r="AZV38"/>
      <c r="AZW38"/>
      <c r="AZX38"/>
      <c r="AZY38"/>
      <c r="AZZ38"/>
      <c r="BAA38"/>
      <c r="BAB38"/>
      <c r="BAC38"/>
      <c r="BAD38"/>
      <c r="BAE38"/>
      <c r="BAF38"/>
      <c r="BAG38"/>
      <c r="BAH38"/>
      <c r="BAI38"/>
      <c r="BAJ38"/>
      <c r="BAK38"/>
      <c r="BAL38"/>
      <c r="BAM38"/>
      <c r="BAN38"/>
      <c r="BAO38"/>
      <c r="BAP38"/>
      <c r="BAQ38"/>
      <c r="BAR38"/>
      <c r="BAS38"/>
      <c r="BAT38"/>
      <c r="BAU38"/>
      <c r="BAV38"/>
      <c r="BAW38"/>
      <c r="BAX38"/>
      <c r="BAY38"/>
      <c r="BAZ38"/>
      <c r="BBA38"/>
      <c r="BBB38"/>
      <c r="BBC38"/>
      <c r="BBD38"/>
      <c r="BBE38"/>
      <c r="BBF38"/>
      <c r="BBG38"/>
      <c r="BBH38"/>
      <c r="BBI38"/>
      <c r="BBJ38"/>
      <c r="BBK38"/>
      <c r="BBL38"/>
      <c r="BBM38"/>
      <c r="BBN38"/>
      <c r="BBO38"/>
      <c r="BBP38"/>
      <c r="BBQ38"/>
      <c r="BBR38"/>
      <c r="BBS38"/>
      <c r="BBT38"/>
      <c r="BBU38"/>
      <c r="BBV38"/>
      <c r="BBW38"/>
      <c r="BBX38"/>
      <c r="BBY38"/>
      <c r="BBZ38"/>
      <c r="BCA38"/>
      <c r="BCB38"/>
      <c r="BCC38"/>
      <c r="BCD38"/>
      <c r="BCE38"/>
      <c r="BCF38"/>
      <c r="BCG38"/>
      <c r="BCH38"/>
      <c r="BCI38"/>
      <c r="BCJ38"/>
      <c r="BCK38"/>
      <c r="BCL38"/>
      <c r="BCM38"/>
      <c r="BCN38"/>
      <c r="BCO38"/>
      <c r="BCP38"/>
      <c r="BCQ38"/>
      <c r="BCR38"/>
      <c r="BCS38"/>
      <c r="BCT38"/>
      <c r="BCU38"/>
      <c r="BCV38"/>
      <c r="BCW38"/>
      <c r="BCX38"/>
      <c r="BCY38"/>
      <c r="BCZ38"/>
      <c r="BDA38"/>
      <c r="BDB38"/>
      <c r="BDC38"/>
      <c r="BDD38"/>
      <c r="BDE38"/>
      <c r="BDF38"/>
      <c r="BDG38"/>
      <c r="BDH38"/>
      <c r="BDI38"/>
      <c r="BDJ38"/>
      <c r="BDK38"/>
      <c r="BDL38"/>
      <c r="BDM38"/>
      <c r="BDN38"/>
      <c r="BDO38"/>
      <c r="BDP38"/>
      <c r="BDQ38"/>
      <c r="BDR38"/>
      <c r="BDS38"/>
      <c r="BDT38"/>
      <c r="BDU38"/>
      <c r="BDV38"/>
      <c r="BDW38"/>
      <c r="BDX38"/>
      <c r="BDY38"/>
      <c r="BDZ38"/>
      <c r="BEA38"/>
      <c r="BEB38"/>
      <c r="BEC38"/>
      <c r="BED38"/>
      <c r="BEE38"/>
      <c r="BEF38"/>
      <c r="BEG38"/>
      <c r="BEH38"/>
      <c r="BEI38"/>
      <c r="BEJ38"/>
      <c r="BEK38"/>
      <c r="BEL38"/>
      <c r="BEM38"/>
      <c r="BEN38"/>
      <c r="BEO38"/>
      <c r="BEP38"/>
      <c r="BEQ38"/>
      <c r="BER38"/>
      <c r="BES38"/>
      <c r="BET38"/>
      <c r="BEU38"/>
      <c r="BEV38"/>
      <c r="BEW38"/>
      <c r="BEX38"/>
      <c r="BEY38"/>
      <c r="BEZ38"/>
      <c r="BFA38"/>
      <c r="BFB38"/>
      <c r="BFC38"/>
      <c r="BFD38"/>
      <c r="BFE38"/>
      <c r="BFF38"/>
      <c r="BFG38"/>
      <c r="BFH38"/>
      <c r="BFI38"/>
      <c r="BFJ38"/>
      <c r="BFK38"/>
      <c r="BFL38"/>
      <c r="BFM38"/>
      <c r="BFN38"/>
      <c r="BFO38"/>
      <c r="BFP38"/>
      <c r="BFQ38"/>
      <c r="BFR38"/>
      <c r="BFS38"/>
      <c r="BFT38"/>
      <c r="BFU38"/>
      <c r="BFV38"/>
      <c r="BFW38"/>
      <c r="BFX38"/>
      <c r="BFY38"/>
      <c r="BFZ38"/>
      <c r="BGA38"/>
      <c r="BGB38"/>
      <c r="BGC38"/>
      <c r="BGD38"/>
      <c r="BGE38"/>
      <c r="BGF38"/>
      <c r="BGG38"/>
      <c r="BGH38"/>
      <c r="BGI38"/>
      <c r="BGJ38"/>
      <c r="BGK38"/>
      <c r="BGL38"/>
      <c r="BGM38"/>
      <c r="BGN38"/>
      <c r="BGO38"/>
      <c r="BGP38"/>
      <c r="BGQ38"/>
      <c r="BGR38"/>
      <c r="BGS38"/>
      <c r="BGT38"/>
      <c r="BGU38"/>
      <c r="BGV38"/>
      <c r="BGW38"/>
      <c r="BGX38"/>
      <c r="BGY38"/>
      <c r="BGZ38"/>
      <c r="BHA38"/>
      <c r="BHB38"/>
      <c r="BHC38"/>
      <c r="BHD38"/>
      <c r="BHE38"/>
      <c r="BHF38"/>
      <c r="BHG38"/>
      <c r="BHH38"/>
      <c r="BHI38"/>
      <c r="BHJ38"/>
      <c r="BHK38"/>
      <c r="BHL38"/>
      <c r="BHM38"/>
      <c r="BHN38"/>
      <c r="BHO38"/>
      <c r="BHP38"/>
      <c r="BHQ38"/>
      <c r="BHR38"/>
      <c r="BHS38"/>
      <c r="BHT38"/>
      <c r="BHU38"/>
      <c r="BHV38"/>
      <c r="BHW38"/>
      <c r="BHX38"/>
      <c r="BHY38"/>
      <c r="BHZ38"/>
      <c r="BIA38"/>
      <c r="BIB38"/>
      <c r="BIC38"/>
      <c r="BID38"/>
      <c r="BIE38"/>
      <c r="BIF38"/>
      <c r="BIG38"/>
      <c r="BIH38"/>
      <c r="BII38"/>
      <c r="BIJ38"/>
      <c r="BIK38"/>
      <c r="BIL38"/>
      <c r="BIM38"/>
      <c r="BIN38"/>
      <c r="BIO38"/>
      <c r="BIP38"/>
      <c r="BIQ38"/>
      <c r="BIR38"/>
      <c r="BIS38"/>
      <c r="BIT38"/>
      <c r="BIU38"/>
      <c r="BIV38"/>
      <c r="BIW38"/>
      <c r="BIX38"/>
      <c r="BIY38"/>
      <c r="BIZ38"/>
      <c r="BJA38"/>
      <c r="BJB38"/>
      <c r="BJC38"/>
      <c r="BJD38"/>
      <c r="BJE38"/>
      <c r="BJF38"/>
      <c r="BJG38"/>
      <c r="BJH38"/>
      <c r="BJI38"/>
      <c r="BJJ38"/>
      <c r="BJK38"/>
      <c r="BJL38"/>
      <c r="BJM38"/>
      <c r="BJN38"/>
      <c r="BJO38"/>
      <c r="BJP38"/>
      <c r="BJQ38"/>
      <c r="BJR38"/>
      <c r="BJS38"/>
      <c r="BJT38"/>
      <c r="BJU38"/>
      <c r="BJV38"/>
      <c r="BJW38"/>
      <c r="BJX38"/>
      <c r="BJY38"/>
      <c r="BJZ38"/>
      <c r="BKA38"/>
      <c r="BKB38"/>
      <c r="BKC38"/>
      <c r="BKD38"/>
      <c r="BKE38"/>
      <c r="BKF38"/>
      <c r="BKG38"/>
      <c r="BKH38"/>
      <c r="BKI38"/>
      <c r="BKJ38"/>
      <c r="BKK38"/>
      <c r="BKL38"/>
      <c r="BKM38"/>
      <c r="BKN38"/>
      <c r="BKO38"/>
      <c r="BKP38"/>
      <c r="BKQ38"/>
      <c r="BKR38"/>
      <c r="BKS38"/>
      <c r="BKT38"/>
      <c r="BKU38"/>
      <c r="BKV38"/>
      <c r="BKW38"/>
      <c r="BKX38"/>
      <c r="BKY38"/>
      <c r="BKZ38"/>
      <c r="BLA38"/>
      <c r="BLB38"/>
      <c r="BLC38"/>
      <c r="BLD38"/>
      <c r="BLE38"/>
      <c r="BLF38"/>
      <c r="BLG38"/>
      <c r="BLH38"/>
      <c r="BLI38"/>
      <c r="BLJ38"/>
      <c r="BLK38"/>
      <c r="BLL38"/>
      <c r="BLM38"/>
      <c r="BLN38"/>
      <c r="BLO38"/>
      <c r="BLP38"/>
      <c r="BLQ38"/>
      <c r="BLR38"/>
      <c r="BLS38"/>
      <c r="BLT38"/>
      <c r="BLU38"/>
      <c r="BLV38"/>
      <c r="BLW38"/>
      <c r="BLX38"/>
      <c r="BLY38"/>
      <c r="BLZ38"/>
      <c r="BMA38"/>
      <c r="BMB38"/>
      <c r="BMC38"/>
      <c r="BMD38"/>
      <c r="BME38"/>
      <c r="BMF38"/>
      <c r="BMG38"/>
      <c r="BMH38"/>
      <c r="BMI38"/>
      <c r="BMJ38"/>
      <c r="BMK38"/>
      <c r="BML38"/>
      <c r="BMM38"/>
      <c r="BMN38"/>
      <c r="BMO38"/>
      <c r="BMP38"/>
      <c r="BMQ38"/>
      <c r="BMR38"/>
      <c r="BMS38"/>
      <c r="BMT38"/>
      <c r="BMU38"/>
      <c r="BMV38"/>
      <c r="BMW38"/>
      <c r="BMX38"/>
      <c r="BMY38"/>
      <c r="BMZ38"/>
      <c r="BNA38"/>
      <c r="BNB38"/>
      <c r="BNC38"/>
      <c r="BND38"/>
      <c r="BNE38"/>
      <c r="BNF38"/>
      <c r="BNG38"/>
      <c r="BNH38"/>
      <c r="BNI38"/>
      <c r="BNJ38"/>
      <c r="BNK38"/>
      <c r="BNL38"/>
      <c r="BNM38"/>
      <c r="BNN38"/>
      <c r="BNO38"/>
      <c r="BNP38"/>
      <c r="BNQ38"/>
      <c r="BNR38"/>
      <c r="BNS38"/>
      <c r="BNT38"/>
      <c r="BNU38"/>
      <c r="BNV38"/>
      <c r="BNW38"/>
      <c r="BNX38"/>
      <c r="BNY38"/>
      <c r="BNZ38"/>
      <c r="BOA38"/>
      <c r="BOB38"/>
      <c r="BOC38"/>
      <c r="BOD38"/>
      <c r="BOE38"/>
      <c r="BOF38"/>
      <c r="BOG38"/>
      <c r="BOH38"/>
      <c r="BOI38"/>
      <c r="BOJ38"/>
      <c r="BOK38"/>
      <c r="BOL38"/>
      <c r="BOM38"/>
      <c r="BON38"/>
      <c r="BOO38"/>
      <c r="BOP38"/>
      <c r="BOQ38"/>
      <c r="BOR38"/>
      <c r="BOS38"/>
      <c r="BOT38"/>
      <c r="BOU38"/>
      <c r="BOV38"/>
      <c r="BOW38"/>
      <c r="BOX38"/>
      <c r="BOY38"/>
      <c r="BOZ38"/>
      <c r="BPA38"/>
      <c r="BPB38"/>
      <c r="BPC38"/>
      <c r="BPD38"/>
      <c r="BPE38"/>
      <c r="BPF38"/>
      <c r="BPG38"/>
      <c r="BPH38"/>
      <c r="BPI38"/>
      <c r="BPJ38"/>
      <c r="BPK38"/>
      <c r="BPL38"/>
      <c r="BPM38"/>
      <c r="BPN38"/>
      <c r="BPO38"/>
      <c r="BPP38"/>
      <c r="BPQ38"/>
      <c r="BPR38"/>
      <c r="BPS38"/>
      <c r="BPT38"/>
      <c r="BPU38"/>
      <c r="BPV38"/>
      <c r="BPW38"/>
      <c r="BPX38"/>
      <c r="BPY38"/>
      <c r="BPZ38"/>
      <c r="BQA38"/>
      <c r="BQB38"/>
      <c r="BQC38"/>
      <c r="BQD38"/>
      <c r="BQE38"/>
      <c r="BQF38"/>
      <c r="BQG38"/>
      <c r="BQH38"/>
      <c r="BQI38"/>
      <c r="BQJ38"/>
      <c r="BQK38"/>
      <c r="BQL38"/>
      <c r="BQM38"/>
      <c r="BQN38"/>
      <c r="BQO38"/>
      <c r="BQP38"/>
      <c r="BQQ38"/>
      <c r="BQR38"/>
      <c r="BQS38"/>
      <c r="BQT38"/>
      <c r="BQU38"/>
      <c r="BQV38"/>
      <c r="BQW38"/>
      <c r="BQX38"/>
      <c r="BQY38"/>
      <c r="BQZ38"/>
      <c r="BRA38"/>
      <c r="BRB38"/>
      <c r="BRC38"/>
      <c r="BRD38"/>
      <c r="BRE38"/>
      <c r="BRF38"/>
      <c r="BRG38"/>
      <c r="BRH38"/>
      <c r="BRI38"/>
      <c r="BRJ38"/>
      <c r="BRK38"/>
      <c r="BRL38"/>
      <c r="BRM38"/>
      <c r="BRN38"/>
      <c r="BRO38"/>
      <c r="BRP38"/>
      <c r="BRQ38"/>
      <c r="BRR38"/>
      <c r="BRS38"/>
      <c r="BRT38"/>
      <c r="BRU38"/>
      <c r="BRV38"/>
      <c r="BRW38"/>
      <c r="BRX38"/>
      <c r="BRY38"/>
      <c r="BRZ38"/>
      <c r="BSA38"/>
      <c r="BSB38"/>
      <c r="BSC38"/>
      <c r="BSD38"/>
      <c r="BSE38"/>
      <c r="BSF38"/>
      <c r="BSG38"/>
      <c r="BSH38"/>
      <c r="BSI38"/>
      <c r="BSJ38"/>
      <c r="BSK38"/>
      <c r="BSL38"/>
      <c r="BSM38"/>
      <c r="BSN38"/>
      <c r="BSO38"/>
      <c r="BSP38"/>
      <c r="BSQ38"/>
      <c r="BSR38"/>
      <c r="BSS38"/>
      <c r="BST38"/>
      <c r="BSU38"/>
      <c r="BSV38"/>
      <c r="BSW38"/>
      <c r="BSX38"/>
      <c r="BSY38"/>
      <c r="BSZ38"/>
      <c r="BTA38"/>
      <c r="BTB38"/>
      <c r="BTC38"/>
      <c r="BTD38"/>
      <c r="BTE38"/>
      <c r="BTF38"/>
      <c r="BTG38"/>
      <c r="BTH38"/>
      <c r="BTI38"/>
      <c r="BTJ38"/>
      <c r="BTK38"/>
      <c r="BTL38"/>
      <c r="BTM38"/>
      <c r="BTN38"/>
      <c r="BTO38"/>
      <c r="BTP38"/>
      <c r="BTQ38"/>
      <c r="BTR38"/>
      <c r="BTS38"/>
      <c r="BTT38"/>
      <c r="BTU38"/>
      <c r="BTV38"/>
      <c r="BTW38"/>
      <c r="BTX38"/>
      <c r="BTY38"/>
      <c r="BTZ38"/>
      <c r="BUA38"/>
      <c r="BUB38"/>
      <c r="BUC38"/>
      <c r="BUD38"/>
      <c r="BUE38"/>
      <c r="BUF38"/>
      <c r="BUG38"/>
      <c r="BUH38"/>
      <c r="BUI38"/>
      <c r="BUJ38"/>
      <c r="BUK38"/>
      <c r="BUL38"/>
      <c r="BUM38"/>
      <c r="BUN38"/>
      <c r="BUO38"/>
      <c r="BUP38"/>
      <c r="BUQ38"/>
      <c r="BUR38"/>
      <c r="BUS38"/>
      <c r="BUT38"/>
      <c r="BUU38"/>
      <c r="BUV38"/>
      <c r="BUW38"/>
      <c r="BUX38"/>
      <c r="BUY38"/>
      <c r="BUZ38"/>
      <c r="BVA38"/>
      <c r="BVB38"/>
      <c r="BVC38"/>
      <c r="BVD38"/>
      <c r="BVE38"/>
      <c r="BVF38"/>
      <c r="BVG38"/>
      <c r="BVH38"/>
      <c r="BVI38"/>
      <c r="BVJ38"/>
      <c r="BVK38"/>
      <c r="BVL38"/>
      <c r="BVM38"/>
      <c r="BVN38"/>
      <c r="BVO38"/>
      <c r="BVP38"/>
      <c r="BVQ38"/>
      <c r="BVR38"/>
      <c r="BVS38"/>
      <c r="BVT38"/>
      <c r="BVU38"/>
      <c r="BVV38"/>
      <c r="BVW38"/>
      <c r="BVX38"/>
      <c r="BVY38"/>
      <c r="BVZ38"/>
      <c r="BWA38"/>
      <c r="BWB38"/>
      <c r="BWC38"/>
      <c r="BWD38"/>
      <c r="BWE38"/>
      <c r="BWF38"/>
      <c r="BWG38"/>
      <c r="BWH38"/>
      <c r="BWI38"/>
      <c r="BWJ38"/>
      <c r="BWK38"/>
      <c r="BWL38"/>
      <c r="BWM38"/>
      <c r="BWN38"/>
      <c r="BWO38"/>
      <c r="BWP38"/>
      <c r="BWQ38"/>
      <c r="BWR38"/>
      <c r="BWS38"/>
      <c r="BWT38"/>
      <c r="BWU38"/>
      <c r="BWV38"/>
      <c r="BWW38"/>
      <c r="BWX38"/>
      <c r="BWY38"/>
      <c r="BWZ38"/>
      <c r="BXA38"/>
      <c r="BXB38"/>
      <c r="BXC38"/>
      <c r="BXD38"/>
      <c r="BXE38"/>
      <c r="BXF38"/>
      <c r="BXG38"/>
      <c r="BXH38"/>
      <c r="BXI38"/>
      <c r="BXJ38"/>
      <c r="BXK38"/>
      <c r="BXL38"/>
      <c r="BXM38"/>
      <c r="BXN38"/>
      <c r="BXO38"/>
      <c r="BXP38"/>
      <c r="BXQ38"/>
      <c r="BXR38"/>
      <c r="BXS38"/>
      <c r="BXT38"/>
      <c r="BXU38"/>
      <c r="BXV38"/>
      <c r="BXW38"/>
      <c r="BXX38"/>
      <c r="BXY38"/>
      <c r="BXZ38"/>
      <c r="BYA38"/>
      <c r="BYB38"/>
      <c r="BYC38"/>
      <c r="BYD38"/>
      <c r="BYE38"/>
      <c r="BYF38"/>
      <c r="BYG38"/>
      <c r="BYH38"/>
      <c r="BYI38"/>
      <c r="BYJ38"/>
      <c r="BYK38"/>
      <c r="BYL38"/>
      <c r="BYM38"/>
      <c r="BYN38"/>
      <c r="BYO38"/>
      <c r="BYP38"/>
      <c r="BYQ38"/>
      <c r="BYR38"/>
      <c r="BYS38"/>
      <c r="BYT38"/>
      <c r="BYU38"/>
      <c r="BYV38"/>
      <c r="BYW38"/>
      <c r="BYX38"/>
      <c r="BYY38"/>
      <c r="BYZ38"/>
      <c r="BZA38"/>
      <c r="BZB38"/>
      <c r="BZC38"/>
      <c r="BZD38"/>
      <c r="BZE38"/>
      <c r="BZF38"/>
      <c r="BZG38"/>
      <c r="BZH38"/>
      <c r="BZI38"/>
      <c r="BZJ38"/>
      <c r="BZK38"/>
      <c r="BZL38"/>
      <c r="BZM38"/>
      <c r="BZN38"/>
      <c r="BZO38"/>
      <c r="BZP38"/>
      <c r="BZQ38"/>
      <c r="BZR38"/>
      <c r="BZS38"/>
      <c r="BZT38"/>
      <c r="BZU38"/>
      <c r="BZV38"/>
      <c r="BZW38"/>
      <c r="BZX38"/>
      <c r="BZY38"/>
      <c r="BZZ38"/>
      <c r="CAA38"/>
      <c r="CAB38"/>
      <c r="CAC38"/>
      <c r="CAD38"/>
      <c r="CAE38"/>
      <c r="CAF38"/>
      <c r="CAG38"/>
      <c r="CAH38"/>
      <c r="CAI38"/>
      <c r="CAJ38"/>
      <c r="CAK38"/>
      <c r="CAL38"/>
      <c r="CAM38"/>
      <c r="CAN38"/>
      <c r="CAO38"/>
      <c r="CAP38"/>
      <c r="CAQ38"/>
      <c r="CAR38"/>
      <c r="CAS38"/>
      <c r="CAT38"/>
      <c r="CAU38"/>
      <c r="CAV38"/>
      <c r="CAW38"/>
      <c r="CAX38"/>
      <c r="CAY38"/>
      <c r="CAZ38"/>
      <c r="CBA38"/>
      <c r="CBB38"/>
      <c r="CBC38"/>
      <c r="CBD38"/>
      <c r="CBE38"/>
      <c r="CBF38"/>
      <c r="CBG38"/>
      <c r="CBH38"/>
      <c r="CBI38"/>
      <c r="CBJ38"/>
      <c r="CBK38"/>
      <c r="CBL38"/>
      <c r="CBM38"/>
      <c r="CBN38"/>
      <c r="CBO38"/>
      <c r="CBP38"/>
      <c r="CBQ38"/>
      <c r="CBR38"/>
      <c r="CBS38"/>
      <c r="CBT38"/>
      <c r="CBU38"/>
      <c r="CBV38"/>
      <c r="CBW38"/>
      <c r="CBX38"/>
      <c r="CBY38"/>
      <c r="CBZ38"/>
      <c r="CCA38"/>
      <c r="CCB38"/>
      <c r="CCC38"/>
      <c r="CCD38"/>
      <c r="CCE38"/>
      <c r="CCF38"/>
      <c r="CCG38"/>
      <c r="CCH38"/>
      <c r="CCI38"/>
      <c r="CCJ38"/>
      <c r="CCK38"/>
      <c r="CCL38"/>
      <c r="CCM38"/>
      <c r="CCN38"/>
      <c r="CCO38"/>
      <c r="CCP38"/>
      <c r="CCQ38"/>
      <c r="CCR38"/>
      <c r="CCS38"/>
      <c r="CCT38"/>
      <c r="CCU38"/>
      <c r="CCV38"/>
      <c r="CCW38"/>
      <c r="CCX38"/>
      <c r="CCY38"/>
      <c r="CCZ38"/>
      <c r="CDA38"/>
      <c r="CDB38"/>
      <c r="CDC38"/>
      <c r="CDD38"/>
      <c r="CDE38"/>
      <c r="CDF38"/>
      <c r="CDG38"/>
      <c r="CDH38"/>
      <c r="CDI38"/>
      <c r="CDJ38"/>
      <c r="CDK38"/>
      <c r="CDL38"/>
      <c r="CDM38"/>
      <c r="CDN38"/>
      <c r="CDO38"/>
      <c r="CDP38"/>
      <c r="CDQ38"/>
      <c r="CDR38"/>
      <c r="CDS38"/>
      <c r="CDT38"/>
      <c r="CDU38"/>
      <c r="CDV38"/>
      <c r="CDW38"/>
      <c r="CDX38"/>
      <c r="CDY38"/>
      <c r="CDZ38"/>
      <c r="CEA38"/>
      <c r="CEB38"/>
      <c r="CEC38"/>
      <c r="CED38"/>
      <c r="CEE38"/>
      <c r="CEF38"/>
      <c r="CEG38"/>
      <c r="CEH38"/>
      <c r="CEI38"/>
      <c r="CEJ38"/>
      <c r="CEK38"/>
      <c r="CEL38"/>
      <c r="CEM38"/>
      <c r="CEN38"/>
      <c r="CEO38"/>
      <c r="CEP38"/>
      <c r="CEQ38"/>
      <c r="CER38"/>
      <c r="CES38"/>
      <c r="CET38"/>
      <c r="CEU38"/>
      <c r="CEV38"/>
      <c r="CEW38"/>
      <c r="CEX38"/>
      <c r="CEY38"/>
      <c r="CEZ38"/>
      <c r="CFA38"/>
      <c r="CFB38"/>
      <c r="CFC38"/>
      <c r="CFD38"/>
      <c r="CFE38"/>
      <c r="CFF38"/>
      <c r="CFG38"/>
      <c r="CFH38"/>
      <c r="CFI38"/>
      <c r="CFJ38"/>
      <c r="CFK38"/>
      <c r="CFL38"/>
      <c r="CFM38"/>
      <c r="CFN38"/>
      <c r="CFO38"/>
      <c r="CFP38"/>
      <c r="CFQ38"/>
      <c r="CFR38"/>
      <c r="CFS38"/>
      <c r="CFT38"/>
      <c r="CFU38"/>
      <c r="CFV38"/>
      <c r="CFW38"/>
      <c r="CFX38"/>
      <c r="CFY38"/>
      <c r="CFZ38"/>
      <c r="CGA38"/>
      <c r="CGB38"/>
      <c r="CGC38"/>
      <c r="CGD38"/>
      <c r="CGE38"/>
      <c r="CGF38"/>
      <c r="CGG38"/>
      <c r="CGH38"/>
      <c r="CGI38"/>
      <c r="CGJ38"/>
      <c r="CGK38"/>
      <c r="CGL38"/>
      <c r="CGM38"/>
      <c r="CGN38"/>
      <c r="CGO38"/>
      <c r="CGP38"/>
      <c r="CGQ38"/>
      <c r="CGR38"/>
      <c r="CGS38"/>
      <c r="CGT38"/>
      <c r="CGU38"/>
      <c r="CGV38"/>
      <c r="CGW38"/>
      <c r="CGX38"/>
      <c r="CGY38"/>
      <c r="CGZ38"/>
      <c r="CHA38"/>
      <c r="CHB38"/>
      <c r="CHC38"/>
      <c r="CHD38"/>
      <c r="CHE38"/>
      <c r="CHF38"/>
      <c r="CHG38"/>
      <c r="CHH38"/>
      <c r="CHI38"/>
      <c r="CHJ38"/>
      <c r="CHK38"/>
      <c r="CHL38"/>
      <c r="CHM38"/>
      <c r="CHN38"/>
      <c r="CHO38"/>
      <c r="CHP38"/>
      <c r="CHQ38"/>
      <c r="CHR38"/>
      <c r="CHS38"/>
      <c r="CHT38"/>
      <c r="CHU38"/>
      <c r="CHV38"/>
      <c r="CHW38"/>
      <c r="CHX38"/>
      <c r="CHY38"/>
      <c r="CHZ38"/>
      <c r="CIA38"/>
      <c r="CIB38"/>
      <c r="CIC38"/>
      <c r="CID38"/>
      <c r="CIE38"/>
      <c r="CIF38"/>
      <c r="CIG38"/>
      <c r="CIH38"/>
      <c r="CII38"/>
      <c r="CIJ38"/>
      <c r="CIK38"/>
      <c r="CIL38"/>
      <c r="CIM38"/>
      <c r="CIN38"/>
      <c r="CIO38"/>
      <c r="CIP38"/>
      <c r="CIQ38"/>
      <c r="CIR38"/>
      <c r="CIS38"/>
      <c r="CIT38"/>
      <c r="CIU38"/>
      <c r="CIV38"/>
      <c r="CIW38"/>
      <c r="CIX38"/>
      <c r="CIY38"/>
      <c r="CIZ38"/>
      <c r="CJA38"/>
      <c r="CJB38"/>
      <c r="CJC38"/>
      <c r="CJD38"/>
      <c r="CJE38"/>
      <c r="CJF38"/>
      <c r="CJG38"/>
      <c r="CJH38"/>
      <c r="CJI38"/>
      <c r="CJJ38"/>
      <c r="CJK38"/>
      <c r="CJL38"/>
      <c r="CJM38"/>
      <c r="CJN38"/>
      <c r="CJO38"/>
      <c r="CJP38"/>
      <c r="CJQ38"/>
      <c r="CJR38"/>
      <c r="CJS38"/>
      <c r="CJT38"/>
      <c r="CJU38"/>
      <c r="CJV38"/>
      <c r="CJW38"/>
      <c r="CJX38"/>
      <c r="CJY38"/>
      <c r="CJZ38"/>
      <c r="CKA38"/>
      <c r="CKB38"/>
      <c r="CKC38"/>
      <c r="CKD38"/>
      <c r="CKE38"/>
      <c r="CKF38"/>
      <c r="CKG38"/>
      <c r="CKH38"/>
      <c r="CKI38"/>
      <c r="CKJ38"/>
      <c r="CKK38"/>
      <c r="CKL38"/>
      <c r="CKM38"/>
      <c r="CKN38"/>
      <c r="CKO38"/>
      <c r="CKP38"/>
      <c r="CKQ38"/>
      <c r="CKR38"/>
      <c r="CKS38"/>
      <c r="CKT38"/>
      <c r="CKU38"/>
      <c r="CKV38"/>
      <c r="CKW38"/>
      <c r="CKX38"/>
      <c r="CKY38"/>
      <c r="CKZ38"/>
      <c r="CLA38"/>
      <c r="CLB38"/>
      <c r="CLC38"/>
      <c r="CLD38"/>
      <c r="CLE38"/>
      <c r="CLF38"/>
      <c r="CLG38"/>
      <c r="CLH38"/>
      <c r="CLI38"/>
      <c r="CLJ38"/>
      <c r="CLK38"/>
      <c r="CLL38"/>
      <c r="CLM38"/>
      <c r="CLN38"/>
      <c r="CLO38"/>
      <c r="CLP38"/>
      <c r="CLQ38"/>
      <c r="CLR38"/>
      <c r="CLS38"/>
      <c r="CLT38"/>
      <c r="CLU38"/>
      <c r="CLV38"/>
      <c r="CLW38"/>
      <c r="CLX38"/>
      <c r="CLY38"/>
      <c r="CLZ38"/>
      <c r="CMA38"/>
      <c r="CMB38"/>
      <c r="CMC38"/>
      <c r="CMD38"/>
      <c r="CME38"/>
      <c r="CMF38"/>
      <c r="CMG38"/>
      <c r="CMH38"/>
      <c r="CMI38"/>
      <c r="CMJ38"/>
      <c r="CMK38"/>
      <c r="CML38"/>
      <c r="CMM38"/>
      <c r="CMN38"/>
      <c r="CMO38"/>
      <c r="CMP38"/>
      <c r="CMQ38"/>
      <c r="CMR38"/>
      <c r="CMS38"/>
      <c r="CMT38"/>
      <c r="CMU38"/>
      <c r="CMV38"/>
      <c r="CMW38"/>
      <c r="CMX38"/>
      <c r="CMY38"/>
      <c r="CMZ38"/>
      <c r="CNA38"/>
      <c r="CNB38"/>
      <c r="CNC38"/>
      <c r="CND38"/>
      <c r="CNE38"/>
      <c r="CNF38"/>
      <c r="CNG38"/>
      <c r="CNH38"/>
      <c r="CNI38"/>
      <c r="CNJ38"/>
      <c r="CNK38"/>
      <c r="CNL38"/>
      <c r="CNM38"/>
      <c r="CNN38"/>
      <c r="CNO38"/>
      <c r="CNP38"/>
      <c r="CNQ38"/>
      <c r="CNR38"/>
      <c r="CNS38"/>
      <c r="CNT38"/>
      <c r="CNU38"/>
      <c r="CNV38"/>
      <c r="CNW38"/>
      <c r="CNX38"/>
      <c r="CNY38"/>
      <c r="CNZ38"/>
      <c r="COA38"/>
      <c r="COB38"/>
      <c r="COC38"/>
      <c r="COD38"/>
      <c r="COE38"/>
      <c r="COF38"/>
      <c r="COG38"/>
      <c r="COH38"/>
      <c r="COI38"/>
      <c r="COJ38"/>
      <c r="COK38"/>
      <c r="COL38"/>
      <c r="COM38"/>
      <c r="CON38"/>
      <c r="COO38"/>
      <c r="COP38"/>
      <c r="COQ38"/>
      <c r="COR38"/>
      <c r="COS38"/>
      <c r="COT38"/>
      <c r="COU38"/>
      <c r="COV38"/>
      <c r="COW38"/>
      <c r="COX38"/>
      <c r="COY38"/>
      <c r="COZ38"/>
      <c r="CPA38"/>
      <c r="CPB38"/>
      <c r="CPC38"/>
      <c r="CPD38"/>
      <c r="CPE38"/>
      <c r="CPF38"/>
      <c r="CPG38"/>
      <c r="CPH38"/>
      <c r="CPI38"/>
      <c r="CPJ38"/>
      <c r="CPK38"/>
      <c r="CPL38"/>
      <c r="CPM38"/>
      <c r="CPN38"/>
      <c r="CPO38"/>
      <c r="CPP38"/>
      <c r="CPQ38"/>
      <c r="CPR38"/>
      <c r="CPS38"/>
      <c r="CPT38"/>
      <c r="CPU38"/>
      <c r="CPV38"/>
      <c r="CPW38"/>
      <c r="CPX38"/>
      <c r="CPY38"/>
      <c r="CPZ38"/>
      <c r="CQA38"/>
      <c r="CQB38"/>
      <c r="CQC38"/>
      <c r="CQD38"/>
      <c r="CQE38"/>
      <c r="CQF38"/>
      <c r="CQG38"/>
      <c r="CQH38"/>
      <c r="CQI38"/>
      <c r="CQJ38"/>
      <c r="CQK38"/>
      <c r="CQL38"/>
      <c r="CQM38"/>
      <c r="CQN38"/>
      <c r="CQO38"/>
      <c r="CQP38"/>
      <c r="CQQ38"/>
      <c r="CQR38"/>
      <c r="CQS38"/>
      <c r="CQT38"/>
      <c r="CQU38"/>
      <c r="CQV38"/>
      <c r="CQW38"/>
      <c r="CQX38"/>
      <c r="CQY38"/>
      <c r="CQZ38"/>
      <c r="CRA38"/>
      <c r="CRB38"/>
      <c r="CRC38"/>
      <c r="CRD38"/>
      <c r="CRE38"/>
      <c r="CRF38"/>
      <c r="CRG38"/>
      <c r="CRH38"/>
      <c r="CRI38"/>
      <c r="CRJ38"/>
      <c r="CRK38"/>
      <c r="CRL38"/>
      <c r="CRM38"/>
      <c r="CRN38"/>
      <c r="CRO38"/>
      <c r="CRP38"/>
      <c r="CRQ38"/>
      <c r="CRR38"/>
      <c r="CRS38"/>
      <c r="CRT38"/>
      <c r="CRU38"/>
      <c r="CRV38"/>
      <c r="CRW38"/>
      <c r="CRX38"/>
      <c r="CRY38"/>
      <c r="CRZ38"/>
      <c r="CSA38"/>
      <c r="CSB38"/>
      <c r="CSC38"/>
      <c r="CSD38"/>
      <c r="CSE38"/>
      <c r="CSF38"/>
      <c r="CSG38"/>
      <c r="CSH38"/>
      <c r="CSI38"/>
      <c r="CSJ38"/>
      <c r="CSK38"/>
      <c r="CSL38"/>
      <c r="CSM38"/>
      <c r="CSN38"/>
      <c r="CSO38"/>
      <c r="CSP38"/>
      <c r="CSQ38"/>
      <c r="CSR38"/>
      <c r="CSS38"/>
      <c r="CST38"/>
      <c r="CSU38"/>
      <c r="CSV38"/>
      <c r="CSW38"/>
      <c r="CSX38"/>
      <c r="CSY38"/>
      <c r="CSZ38"/>
      <c r="CTA38"/>
      <c r="CTB38"/>
      <c r="CTC38"/>
      <c r="CTD38"/>
      <c r="CTE38"/>
      <c r="CTF38"/>
      <c r="CTG38"/>
      <c r="CTH38"/>
      <c r="CTI38"/>
      <c r="CTJ38"/>
      <c r="CTK38"/>
      <c r="CTL38"/>
      <c r="CTM38"/>
      <c r="CTN38"/>
      <c r="CTO38"/>
      <c r="CTP38"/>
      <c r="CTQ38"/>
      <c r="CTR38"/>
      <c r="CTS38"/>
      <c r="CTT38"/>
      <c r="CTU38"/>
      <c r="CTV38"/>
      <c r="CTW38"/>
      <c r="CTX38"/>
      <c r="CTY38"/>
      <c r="CTZ38"/>
      <c r="CUA38"/>
      <c r="CUB38"/>
      <c r="CUC38"/>
      <c r="CUD38"/>
      <c r="CUE38"/>
      <c r="CUF38"/>
      <c r="CUG38"/>
      <c r="CUH38"/>
      <c r="CUI38"/>
      <c r="CUJ38"/>
      <c r="CUK38"/>
      <c r="CUL38"/>
      <c r="CUM38"/>
      <c r="CUN38"/>
      <c r="CUO38"/>
      <c r="CUP38"/>
      <c r="CUQ38"/>
      <c r="CUR38"/>
      <c r="CUS38"/>
      <c r="CUT38"/>
      <c r="CUU38"/>
      <c r="CUV38"/>
      <c r="CUW38"/>
      <c r="CUX38"/>
      <c r="CUY38"/>
      <c r="CUZ38"/>
      <c r="CVA38"/>
      <c r="CVB38"/>
      <c r="CVC38"/>
      <c r="CVD38"/>
      <c r="CVE38"/>
      <c r="CVF38"/>
      <c r="CVG38"/>
      <c r="CVH38"/>
      <c r="CVI38"/>
      <c r="CVJ38"/>
      <c r="CVK38"/>
      <c r="CVL38"/>
      <c r="CVM38"/>
      <c r="CVN38"/>
      <c r="CVO38"/>
      <c r="CVP38"/>
      <c r="CVQ38"/>
      <c r="CVR38"/>
      <c r="CVS38"/>
      <c r="CVT38"/>
      <c r="CVU38"/>
      <c r="CVV38"/>
      <c r="CVW38"/>
      <c r="CVX38"/>
      <c r="CVY38"/>
      <c r="CVZ38"/>
      <c r="CWA38"/>
      <c r="CWB38"/>
      <c r="CWC38"/>
      <c r="CWD38"/>
      <c r="CWE38"/>
      <c r="CWF38"/>
      <c r="CWG38"/>
      <c r="CWH38"/>
      <c r="CWI38"/>
      <c r="CWJ38"/>
      <c r="CWK38"/>
      <c r="CWL38"/>
      <c r="CWM38"/>
      <c r="CWN38"/>
      <c r="CWO38"/>
      <c r="CWP38"/>
      <c r="CWQ38"/>
      <c r="CWR38"/>
      <c r="CWS38"/>
      <c r="CWT38"/>
      <c r="CWU38"/>
      <c r="CWV38"/>
      <c r="CWW38"/>
      <c r="CWX38"/>
      <c r="CWY38"/>
      <c r="CWZ38"/>
      <c r="CXA38"/>
      <c r="CXB38"/>
      <c r="CXC38"/>
      <c r="CXD38"/>
      <c r="CXE38"/>
      <c r="CXF38"/>
      <c r="CXG38"/>
      <c r="CXH38"/>
      <c r="CXI38"/>
      <c r="CXJ38"/>
      <c r="CXK38"/>
      <c r="CXL38"/>
      <c r="CXM38"/>
      <c r="CXN38"/>
      <c r="CXO38"/>
      <c r="CXP38"/>
      <c r="CXQ38"/>
      <c r="CXR38"/>
      <c r="CXS38"/>
      <c r="CXT38"/>
      <c r="CXU38"/>
      <c r="CXV38"/>
      <c r="CXW38"/>
      <c r="CXX38"/>
      <c r="CXY38"/>
      <c r="CXZ38"/>
      <c r="CYA38"/>
      <c r="CYB38"/>
      <c r="CYC38"/>
      <c r="CYD38"/>
      <c r="CYE38"/>
      <c r="CYF38"/>
      <c r="CYG38"/>
      <c r="CYH38"/>
      <c r="CYI38"/>
      <c r="CYJ38"/>
      <c r="CYK38"/>
      <c r="CYL38"/>
      <c r="CYM38"/>
      <c r="CYN38"/>
      <c r="CYO38"/>
      <c r="CYP38"/>
      <c r="CYQ38"/>
      <c r="CYR38"/>
      <c r="CYS38"/>
      <c r="CYT38"/>
      <c r="CYU38"/>
      <c r="CYV38"/>
      <c r="CYW38"/>
      <c r="CYX38"/>
      <c r="CYY38"/>
      <c r="CYZ38"/>
      <c r="CZA38"/>
      <c r="CZB38"/>
      <c r="CZC38"/>
      <c r="CZD38"/>
      <c r="CZE38"/>
      <c r="CZF38"/>
      <c r="CZG38"/>
      <c r="CZH38"/>
      <c r="CZI38"/>
      <c r="CZJ38"/>
      <c r="CZK38"/>
      <c r="CZL38"/>
      <c r="CZM38"/>
      <c r="CZN38"/>
      <c r="CZO38"/>
      <c r="CZP38"/>
      <c r="CZQ38"/>
      <c r="CZR38"/>
      <c r="CZS38"/>
      <c r="CZT38"/>
      <c r="CZU38"/>
      <c r="CZV38"/>
      <c r="CZW38"/>
      <c r="CZX38"/>
      <c r="CZY38"/>
      <c r="CZZ38"/>
      <c r="DAA38"/>
      <c r="DAB38"/>
      <c r="DAC38"/>
      <c r="DAD38"/>
      <c r="DAE38"/>
      <c r="DAF38"/>
      <c r="DAG38"/>
      <c r="DAH38"/>
      <c r="DAI38"/>
      <c r="DAJ38"/>
      <c r="DAK38"/>
      <c r="DAL38"/>
      <c r="DAM38"/>
      <c r="DAN38"/>
      <c r="DAO38"/>
      <c r="DAP38"/>
      <c r="DAQ38"/>
      <c r="DAR38"/>
      <c r="DAS38"/>
      <c r="DAT38"/>
      <c r="DAU38"/>
      <c r="DAV38"/>
      <c r="DAW38"/>
      <c r="DAX38"/>
      <c r="DAY38"/>
      <c r="DAZ38"/>
      <c r="DBA38"/>
      <c r="DBB38"/>
      <c r="DBC38"/>
      <c r="DBD38"/>
      <c r="DBE38"/>
      <c r="DBF38"/>
      <c r="DBG38"/>
      <c r="DBH38"/>
      <c r="DBI38"/>
      <c r="DBJ38"/>
      <c r="DBK38"/>
      <c r="DBL38"/>
      <c r="DBM38"/>
      <c r="DBN38"/>
      <c r="DBO38"/>
      <c r="DBP38"/>
      <c r="DBQ38"/>
      <c r="DBR38"/>
      <c r="DBS38"/>
      <c r="DBT38"/>
      <c r="DBU38"/>
      <c r="DBV38"/>
      <c r="DBW38"/>
      <c r="DBX38"/>
      <c r="DBY38"/>
      <c r="DBZ38"/>
      <c r="DCA38"/>
      <c r="DCB38"/>
      <c r="DCC38"/>
      <c r="DCD38"/>
      <c r="DCE38"/>
      <c r="DCF38"/>
      <c r="DCG38"/>
      <c r="DCH38"/>
      <c r="DCI38"/>
      <c r="DCJ38"/>
      <c r="DCK38"/>
      <c r="DCL38"/>
      <c r="DCM38"/>
      <c r="DCN38"/>
      <c r="DCO38"/>
      <c r="DCP38"/>
      <c r="DCQ38"/>
      <c r="DCR38"/>
      <c r="DCS38"/>
      <c r="DCT38"/>
      <c r="DCU38"/>
      <c r="DCV38"/>
      <c r="DCW38"/>
      <c r="DCX38"/>
      <c r="DCY38"/>
      <c r="DCZ38"/>
      <c r="DDA38"/>
      <c r="DDB38"/>
      <c r="DDC38"/>
      <c r="DDD38"/>
      <c r="DDE38"/>
      <c r="DDF38"/>
      <c r="DDG38"/>
      <c r="DDH38"/>
      <c r="DDI38"/>
      <c r="DDJ38"/>
      <c r="DDK38"/>
      <c r="DDL38"/>
      <c r="DDM38"/>
      <c r="DDN38"/>
      <c r="DDO38"/>
      <c r="DDP38"/>
      <c r="DDQ38"/>
      <c r="DDR38"/>
      <c r="DDS38"/>
      <c r="DDT38"/>
      <c r="DDU38"/>
      <c r="DDV38"/>
      <c r="DDW38"/>
      <c r="DDX38"/>
      <c r="DDY38"/>
      <c r="DDZ38"/>
      <c r="DEA38"/>
      <c r="DEB38"/>
      <c r="DEC38"/>
      <c r="DED38"/>
      <c r="DEE38"/>
      <c r="DEF38"/>
      <c r="DEG38"/>
      <c r="DEH38"/>
      <c r="DEI38"/>
      <c r="DEJ38"/>
      <c r="DEK38"/>
      <c r="DEL38"/>
      <c r="DEM38"/>
      <c r="DEN38"/>
      <c r="DEO38"/>
      <c r="DEP38"/>
      <c r="DEQ38"/>
      <c r="DER38"/>
      <c r="DES38"/>
      <c r="DET38"/>
      <c r="DEU38"/>
      <c r="DEV38"/>
      <c r="DEW38"/>
      <c r="DEX38"/>
      <c r="DEY38"/>
      <c r="DEZ38"/>
      <c r="DFA38"/>
      <c r="DFB38"/>
      <c r="DFC38"/>
      <c r="DFD38"/>
      <c r="DFE38"/>
      <c r="DFF38"/>
      <c r="DFG38"/>
      <c r="DFH38"/>
      <c r="DFI38"/>
      <c r="DFJ38"/>
      <c r="DFK38"/>
      <c r="DFL38"/>
      <c r="DFM38"/>
      <c r="DFN38"/>
      <c r="DFO38"/>
      <c r="DFP38"/>
      <c r="DFQ38"/>
      <c r="DFR38"/>
      <c r="DFS38"/>
      <c r="DFT38"/>
      <c r="DFU38"/>
      <c r="DFV38"/>
      <c r="DFW38"/>
      <c r="DFX38"/>
      <c r="DFY38"/>
      <c r="DFZ38"/>
      <c r="DGA38"/>
      <c r="DGB38"/>
      <c r="DGC38"/>
      <c r="DGD38"/>
      <c r="DGE38"/>
      <c r="DGF38"/>
      <c r="DGG38"/>
      <c r="DGH38"/>
      <c r="DGI38"/>
      <c r="DGJ38"/>
      <c r="DGK38"/>
      <c r="DGL38"/>
      <c r="DGM38"/>
      <c r="DGN38"/>
      <c r="DGO38"/>
      <c r="DGP38"/>
      <c r="DGQ38"/>
      <c r="DGR38"/>
      <c r="DGS38"/>
      <c r="DGT38"/>
      <c r="DGU38"/>
      <c r="DGV38"/>
      <c r="DGW38"/>
      <c r="DGX38"/>
      <c r="DGY38"/>
      <c r="DGZ38"/>
      <c r="DHA38"/>
      <c r="DHB38"/>
      <c r="DHC38"/>
      <c r="DHD38"/>
      <c r="DHE38"/>
      <c r="DHF38"/>
      <c r="DHG38"/>
      <c r="DHH38"/>
      <c r="DHI38"/>
      <c r="DHJ38"/>
      <c r="DHK38"/>
      <c r="DHL38"/>
      <c r="DHM38"/>
      <c r="DHN38"/>
      <c r="DHO38"/>
      <c r="DHP38"/>
      <c r="DHQ38"/>
      <c r="DHR38"/>
      <c r="DHS38"/>
      <c r="DHT38"/>
      <c r="DHU38"/>
      <c r="DHV38"/>
      <c r="DHW38"/>
      <c r="DHX38"/>
      <c r="DHY38"/>
      <c r="DHZ38"/>
      <c r="DIA38"/>
      <c r="DIB38"/>
      <c r="DIC38"/>
      <c r="DID38"/>
      <c r="DIE38"/>
      <c r="DIF38"/>
      <c r="DIG38"/>
      <c r="DIH38"/>
      <c r="DII38"/>
      <c r="DIJ38"/>
      <c r="DIK38"/>
      <c r="DIL38"/>
      <c r="DIM38"/>
      <c r="DIN38"/>
      <c r="DIO38"/>
      <c r="DIP38"/>
      <c r="DIQ38"/>
      <c r="DIR38"/>
      <c r="DIS38"/>
      <c r="DIT38"/>
      <c r="DIU38"/>
      <c r="DIV38"/>
      <c r="DIW38"/>
      <c r="DIX38"/>
      <c r="DIY38"/>
      <c r="DIZ38"/>
      <c r="DJA38"/>
      <c r="DJB38"/>
      <c r="DJC38"/>
      <c r="DJD38"/>
      <c r="DJE38"/>
      <c r="DJF38"/>
      <c r="DJG38"/>
      <c r="DJH38"/>
      <c r="DJI38"/>
      <c r="DJJ38"/>
      <c r="DJK38"/>
      <c r="DJL38"/>
      <c r="DJM38"/>
      <c r="DJN38"/>
      <c r="DJO38"/>
      <c r="DJP38"/>
      <c r="DJQ38"/>
      <c r="DJR38"/>
      <c r="DJS38"/>
      <c r="DJT38"/>
      <c r="DJU38"/>
      <c r="DJV38"/>
      <c r="DJW38"/>
      <c r="DJX38"/>
      <c r="DJY38"/>
      <c r="DJZ38"/>
      <c r="DKA38"/>
      <c r="DKB38"/>
      <c r="DKC38"/>
      <c r="DKD38"/>
      <c r="DKE38"/>
      <c r="DKF38"/>
      <c r="DKG38"/>
      <c r="DKH38"/>
      <c r="DKI38"/>
      <c r="DKJ38"/>
      <c r="DKK38"/>
      <c r="DKL38"/>
      <c r="DKM38"/>
      <c r="DKN38"/>
      <c r="DKO38"/>
      <c r="DKP38"/>
      <c r="DKQ38"/>
      <c r="DKR38"/>
      <c r="DKS38"/>
      <c r="DKT38"/>
      <c r="DKU38"/>
      <c r="DKV38"/>
      <c r="DKW38"/>
      <c r="DKX38"/>
      <c r="DKY38"/>
      <c r="DKZ38"/>
      <c r="DLA38"/>
      <c r="DLB38"/>
      <c r="DLC38"/>
      <c r="DLD38"/>
      <c r="DLE38"/>
      <c r="DLF38"/>
      <c r="DLG38"/>
      <c r="DLH38"/>
      <c r="DLI38"/>
      <c r="DLJ38"/>
      <c r="DLK38"/>
      <c r="DLL38"/>
      <c r="DLM38"/>
      <c r="DLN38"/>
      <c r="DLO38"/>
      <c r="DLP38"/>
      <c r="DLQ38"/>
      <c r="DLR38"/>
      <c r="DLS38"/>
      <c r="DLT38"/>
      <c r="DLU38"/>
      <c r="DLV38"/>
      <c r="DLW38"/>
      <c r="DLX38"/>
      <c r="DLY38"/>
      <c r="DLZ38"/>
      <c r="DMA38"/>
      <c r="DMB38"/>
      <c r="DMC38"/>
      <c r="DMD38"/>
      <c r="DME38"/>
      <c r="DMF38"/>
      <c r="DMG38"/>
      <c r="DMH38"/>
      <c r="DMI38"/>
      <c r="DMJ38"/>
      <c r="DMK38"/>
      <c r="DML38"/>
      <c r="DMM38"/>
      <c r="DMN38"/>
      <c r="DMO38"/>
      <c r="DMP38"/>
      <c r="DMQ38"/>
      <c r="DMR38"/>
      <c r="DMS38"/>
      <c r="DMT38"/>
      <c r="DMU38"/>
      <c r="DMV38"/>
      <c r="DMW38"/>
      <c r="DMX38"/>
      <c r="DMY38"/>
      <c r="DMZ38"/>
      <c r="DNA38"/>
      <c r="DNB38"/>
      <c r="DNC38"/>
      <c r="DND38"/>
      <c r="DNE38"/>
      <c r="DNF38"/>
      <c r="DNG38"/>
      <c r="DNH38"/>
      <c r="DNI38"/>
      <c r="DNJ38"/>
      <c r="DNK38"/>
      <c r="DNL38"/>
      <c r="DNM38"/>
      <c r="DNN38"/>
      <c r="DNO38"/>
      <c r="DNP38"/>
      <c r="DNQ38"/>
      <c r="DNR38"/>
      <c r="DNS38"/>
      <c r="DNT38"/>
      <c r="DNU38"/>
      <c r="DNV38"/>
      <c r="DNW38"/>
      <c r="DNX38"/>
      <c r="DNY38"/>
      <c r="DNZ38"/>
      <c r="DOA38"/>
      <c r="DOB38"/>
      <c r="DOC38"/>
      <c r="DOD38"/>
      <c r="DOE38"/>
      <c r="DOF38"/>
      <c r="DOG38"/>
      <c r="DOH38"/>
      <c r="DOI38"/>
      <c r="DOJ38"/>
      <c r="DOK38"/>
      <c r="DOL38"/>
      <c r="DOM38"/>
      <c r="DON38"/>
      <c r="DOO38"/>
      <c r="DOP38"/>
      <c r="DOQ38"/>
      <c r="DOR38"/>
      <c r="DOS38"/>
      <c r="DOT38"/>
      <c r="DOU38"/>
      <c r="DOV38"/>
      <c r="DOW38"/>
      <c r="DOX38"/>
      <c r="DOY38"/>
      <c r="DOZ38"/>
      <c r="DPA38"/>
      <c r="DPB38"/>
      <c r="DPC38"/>
      <c r="DPD38"/>
      <c r="DPE38"/>
      <c r="DPF38"/>
      <c r="DPG38"/>
      <c r="DPH38"/>
      <c r="DPI38"/>
      <c r="DPJ38"/>
      <c r="DPK38"/>
      <c r="DPL38"/>
      <c r="DPM38"/>
      <c r="DPN38"/>
      <c r="DPO38"/>
      <c r="DPP38"/>
      <c r="DPQ38"/>
      <c r="DPR38"/>
      <c r="DPS38"/>
      <c r="DPT38"/>
      <c r="DPU38"/>
      <c r="DPV38"/>
      <c r="DPW38"/>
      <c r="DPX38"/>
      <c r="DPY38"/>
      <c r="DPZ38"/>
      <c r="DQA38"/>
      <c r="DQB38"/>
      <c r="DQC38"/>
      <c r="DQD38"/>
      <c r="DQE38"/>
      <c r="DQF38"/>
      <c r="DQG38"/>
      <c r="DQH38"/>
      <c r="DQI38"/>
      <c r="DQJ38"/>
      <c r="DQK38"/>
      <c r="DQL38"/>
      <c r="DQM38"/>
      <c r="DQN38"/>
      <c r="DQO38"/>
      <c r="DQP38"/>
      <c r="DQQ38"/>
      <c r="DQR38"/>
      <c r="DQS38"/>
      <c r="DQT38"/>
      <c r="DQU38"/>
      <c r="DQV38"/>
      <c r="DQW38"/>
      <c r="DQX38"/>
      <c r="DQY38"/>
      <c r="DQZ38"/>
      <c r="DRA38"/>
      <c r="DRB38"/>
      <c r="DRC38"/>
      <c r="DRD38"/>
      <c r="DRE38"/>
      <c r="DRF38"/>
      <c r="DRG38"/>
      <c r="DRH38"/>
      <c r="DRI38"/>
      <c r="DRJ38"/>
      <c r="DRK38"/>
      <c r="DRL38"/>
      <c r="DRM38"/>
      <c r="DRN38"/>
      <c r="DRO38"/>
      <c r="DRP38"/>
      <c r="DRQ38"/>
      <c r="DRR38"/>
      <c r="DRS38"/>
      <c r="DRT38"/>
      <c r="DRU38"/>
      <c r="DRV38"/>
      <c r="DRW38"/>
      <c r="DRX38"/>
      <c r="DRY38"/>
      <c r="DRZ38"/>
      <c r="DSA38"/>
      <c r="DSB38"/>
      <c r="DSC38"/>
      <c r="DSD38"/>
      <c r="DSE38"/>
      <c r="DSF38"/>
      <c r="DSG38"/>
      <c r="DSH38"/>
      <c r="DSI38"/>
      <c r="DSJ38"/>
      <c r="DSK38"/>
      <c r="DSL38"/>
      <c r="DSM38"/>
      <c r="DSN38"/>
      <c r="DSO38"/>
      <c r="DSP38"/>
      <c r="DSQ38"/>
      <c r="DSR38"/>
      <c r="DSS38"/>
      <c r="DST38"/>
      <c r="DSU38"/>
      <c r="DSV38"/>
      <c r="DSW38"/>
      <c r="DSX38"/>
      <c r="DSY38"/>
      <c r="DSZ38"/>
      <c r="DTA38"/>
      <c r="DTB38"/>
      <c r="DTC38"/>
      <c r="DTD38"/>
      <c r="DTE38"/>
      <c r="DTF38"/>
      <c r="DTG38"/>
      <c r="DTH38"/>
      <c r="DTI38"/>
      <c r="DTJ38"/>
      <c r="DTK38"/>
      <c r="DTL38"/>
      <c r="DTM38"/>
      <c r="DTN38"/>
      <c r="DTO38"/>
      <c r="DTP38"/>
      <c r="DTQ38"/>
      <c r="DTR38"/>
      <c r="DTS38"/>
      <c r="DTT38"/>
      <c r="DTU38"/>
      <c r="DTV38"/>
      <c r="DTW38"/>
      <c r="DTX38"/>
      <c r="DTY38"/>
      <c r="DTZ38"/>
      <c r="DUA38"/>
      <c r="DUB38"/>
      <c r="DUC38"/>
      <c r="DUD38"/>
      <c r="DUE38"/>
      <c r="DUF38"/>
      <c r="DUG38"/>
      <c r="DUH38"/>
      <c r="DUI38"/>
      <c r="DUJ38"/>
      <c r="DUK38"/>
      <c r="DUL38"/>
      <c r="DUM38"/>
      <c r="DUN38"/>
      <c r="DUO38"/>
      <c r="DUP38"/>
      <c r="DUQ38"/>
      <c r="DUR38"/>
      <c r="DUS38"/>
      <c r="DUT38"/>
      <c r="DUU38"/>
      <c r="DUV38"/>
      <c r="DUW38"/>
      <c r="DUX38"/>
      <c r="DUY38"/>
      <c r="DUZ38"/>
      <c r="DVA38"/>
      <c r="DVB38"/>
      <c r="DVC38"/>
      <c r="DVD38"/>
      <c r="DVE38"/>
      <c r="DVF38"/>
      <c r="DVG38"/>
      <c r="DVH38"/>
      <c r="DVI38"/>
      <c r="DVJ38"/>
      <c r="DVK38"/>
      <c r="DVL38"/>
      <c r="DVM38"/>
      <c r="DVN38"/>
      <c r="DVO38"/>
      <c r="DVP38"/>
      <c r="DVQ38"/>
      <c r="DVR38"/>
      <c r="DVS38"/>
      <c r="DVT38"/>
      <c r="DVU38"/>
      <c r="DVV38"/>
      <c r="DVW38"/>
      <c r="DVX38"/>
      <c r="DVY38"/>
      <c r="DVZ38"/>
      <c r="DWA38"/>
      <c r="DWB38"/>
      <c r="DWC38"/>
      <c r="DWD38"/>
      <c r="DWE38"/>
      <c r="DWF38"/>
      <c r="DWG38"/>
      <c r="DWH38"/>
      <c r="DWI38"/>
      <c r="DWJ38"/>
      <c r="DWK38"/>
      <c r="DWL38"/>
      <c r="DWM38"/>
      <c r="DWN38"/>
      <c r="DWO38"/>
      <c r="DWP38"/>
      <c r="DWQ38"/>
      <c r="DWR38"/>
      <c r="DWS38"/>
      <c r="DWT38"/>
      <c r="DWU38"/>
      <c r="DWV38"/>
      <c r="DWW38"/>
      <c r="DWX38"/>
      <c r="DWY38"/>
      <c r="DWZ38"/>
      <c r="DXA38"/>
      <c r="DXB38"/>
      <c r="DXC38"/>
      <c r="DXD38"/>
      <c r="DXE38"/>
      <c r="DXF38"/>
      <c r="DXG38"/>
      <c r="DXH38"/>
      <c r="DXI38"/>
      <c r="DXJ38"/>
      <c r="DXK38"/>
      <c r="DXL38"/>
      <c r="DXM38"/>
      <c r="DXN38"/>
      <c r="DXO38"/>
      <c r="DXP38"/>
      <c r="DXQ38"/>
      <c r="DXR38"/>
      <c r="DXS38"/>
      <c r="DXT38"/>
      <c r="DXU38"/>
      <c r="DXV38"/>
      <c r="DXW38"/>
      <c r="DXX38"/>
      <c r="DXY38"/>
      <c r="DXZ38"/>
      <c r="DYA38"/>
      <c r="DYB38"/>
      <c r="DYC38"/>
      <c r="DYD38"/>
      <c r="DYE38"/>
      <c r="DYF38"/>
      <c r="DYG38"/>
      <c r="DYH38"/>
      <c r="DYI38"/>
      <c r="DYJ38"/>
      <c r="DYK38"/>
      <c r="DYL38"/>
      <c r="DYM38"/>
      <c r="DYN38"/>
      <c r="DYO38"/>
      <c r="DYP38"/>
      <c r="DYQ38"/>
      <c r="DYR38"/>
      <c r="DYS38"/>
      <c r="DYT38"/>
      <c r="DYU38"/>
      <c r="DYV38"/>
      <c r="DYW38"/>
      <c r="DYX38"/>
      <c r="DYY38"/>
      <c r="DYZ38"/>
      <c r="DZA38"/>
      <c r="DZB38"/>
      <c r="DZC38"/>
      <c r="DZD38"/>
      <c r="DZE38"/>
      <c r="DZF38"/>
      <c r="DZG38"/>
      <c r="DZH38"/>
      <c r="DZI38"/>
      <c r="DZJ38"/>
      <c r="DZK38"/>
      <c r="DZL38"/>
      <c r="DZM38"/>
      <c r="DZN38"/>
      <c r="DZO38"/>
      <c r="DZP38"/>
      <c r="DZQ38"/>
      <c r="DZR38"/>
      <c r="DZS38"/>
      <c r="DZT38"/>
      <c r="DZU38"/>
      <c r="DZV38"/>
      <c r="DZW38"/>
      <c r="DZX38"/>
      <c r="DZY38"/>
      <c r="DZZ38"/>
      <c r="EAA38"/>
      <c r="EAB38"/>
      <c r="EAC38"/>
      <c r="EAD38"/>
      <c r="EAE38"/>
      <c r="EAF38"/>
      <c r="EAG38"/>
      <c r="EAH38"/>
      <c r="EAI38"/>
      <c r="EAJ38"/>
      <c r="EAK38"/>
      <c r="EAL38"/>
      <c r="EAM38"/>
      <c r="EAN38"/>
      <c r="EAO38"/>
      <c r="EAP38"/>
      <c r="EAQ38"/>
      <c r="EAR38"/>
      <c r="EAS38"/>
      <c r="EAT38"/>
      <c r="EAU38"/>
      <c r="EAV38"/>
      <c r="EAW38"/>
      <c r="EAX38"/>
      <c r="EAY38"/>
      <c r="EAZ38"/>
      <c r="EBA38"/>
      <c r="EBB38"/>
      <c r="EBC38"/>
      <c r="EBD38"/>
      <c r="EBE38"/>
      <c r="EBF38"/>
      <c r="EBG38"/>
      <c r="EBH38"/>
      <c r="EBI38"/>
      <c r="EBJ38"/>
      <c r="EBK38"/>
      <c r="EBL38"/>
      <c r="EBM38"/>
      <c r="EBN38"/>
      <c r="EBO38"/>
      <c r="EBP38"/>
      <c r="EBQ38"/>
      <c r="EBR38"/>
      <c r="EBS38"/>
      <c r="EBT38"/>
      <c r="EBU38"/>
      <c r="EBV38"/>
      <c r="EBW38"/>
      <c r="EBX38"/>
      <c r="EBY38"/>
      <c r="EBZ38"/>
      <c r="ECA38"/>
      <c r="ECB38"/>
      <c r="ECC38"/>
      <c r="ECD38"/>
      <c r="ECE38"/>
      <c r="ECF38"/>
      <c r="ECG38"/>
      <c r="ECH38"/>
      <c r="ECI38"/>
      <c r="ECJ38"/>
      <c r="ECK38"/>
      <c r="ECL38"/>
      <c r="ECM38"/>
      <c r="ECN38"/>
      <c r="ECO38"/>
      <c r="ECP38"/>
      <c r="ECQ38"/>
      <c r="ECR38"/>
      <c r="ECS38"/>
      <c r="ECT38"/>
      <c r="ECU38"/>
      <c r="ECV38"/>
      <c r="ECW38"/>
      <c r="ECX38"/>
      <c r="ECY38"/>
      <c r="ECZ38"/>
      <c r="EDA38"/>
      <c r="EDB38"/>
      <c r="EDC38"/>
      <c r="EDD38"/>
      <c r="EDE38"/>
      <c r="EDF38"/>
      <c r="EDG38"/>
      <c r="EDH38"/>
      <c r="EDI38"/>
      <c r="EDJ38"/>
      <c r="EDK38"/>
      <c r="EDL38"/>
      <c r="EDM38"/>
      <c r="EDN38"/>
      <c r="EDO38"/>
      <c r="EDP38"/>
      <c r="EDQ38"/>
      <c r="EDR38"/>
      <c r="EDS38"/>
      <c r="EDT38"/>
      <c r="EDU38"/>
      <c r="EDV38"/>
      <c r="EDW38"/>
      <c r="EDX38"/>
      <c r="EDY38"/>
      <c r="EDZ38"/>
      <c r="EEA38"/>
      <c r="EEB38"/>
      <c r="EEC38"/>
      <c r="EED38"/>
      <c r="EEE38"/>
      <c r="EEF38"/>
      <c r="EEG38"/>
      <c r="EEH38"/>
      <c r="EEI38"/>
      <c r="EEJ38"/>
      <c r="EEK38"/>
      <c r="EEL38"/>
      <c r="EEM38"/>
      <c r="EEN38"/>
      <c r="EEO38"/>
      <c r="EEP38"/>
      <c r="EEQ38"/>
      <c r="EER38"/>
      <c r="EES38"/>
      <c r="EET38"/>
      <c r="EEU38"/>
      <c r="EEV38"/>
      <c r="EEW38"/>
      <c r="EEX38"/>
      <c r="EEY38"/>
      <c r="EEZ38"/>
      <c r="EFA38"/>
      <c r="EFB38"/>
      <c r="EFC38"/>
      <c r="EFD38"/>
      <c r="EFE38"/>
      <c r="EFF38"/>
      <c r="EFG38"/>
      <c r="EFH38"/>
      <c r="EFI38"/>
      <c r="EFJ38"/>
      <c r="EFK38"/>
      <c r="EFL38"/>
      <c r="EFM38"/>
      <c r="EFN38"/>
      <c r="EFO38"/>
      <c r="EFP38"/>
      <c r="EFQ38"/>
      <c r="EFR38"/>
      <c r="EFS38"/>
      <c r="EFT38"/>
      <c r="EFU38"/>
      <c r="EFV38"/>
      <c r="EFW38"/>
      <c r="EFX38"/>
      <c r="EFY38"/>
      <c r="EFZ38"/>
      <c r="EGA38"/>
      <c r="EGB38"/>
      <c r="EGC38"/>
      <c r="EGD38"/>
      <c r="EGE38"/>
      <c r="EGF38"/>
      <c r="EGG38"/>
      <c r="EGH38"/>
      <c r="EGI38"/>
      <c r="EGJ38"/>
      <c r="EGK38"/>
      <c r="EGL38"/>
      <c r="EGM38"/>
      <c r="EGN38"/>
      <c r="EGO38"/>
      <c r="EGP38"/>
      <c r="EGQ38"/>
      <c r="EGR38"/>
      <c r="EGS38"/>
      <c r="EGT38"/>
      <c r="EGU38"/>
      <c r="EGV38"/>
      <c r="EGW38"/>
      <c r="EGX38"/>
      <c r="EGY38"/>
      <c r="EGZ38"/>
      <c r="EHA38"/>
      <c r="EHB38"/>
      <c r="EHC38"/>
      <c r="EHD38"/>
      <c r="EHE38"/>
      <c r="EHF38"/>
      <c r="EHG38"/>
      <c r="EHH38"/>
      <c r="EHI38"/>
      <c r="EHJ38"/>
      <c r="EHK38"/>
      <c r="EHL38"/>
      <c r="EHM38"/>
      <c r="EHN38"/>
      <c r="EHO38"/>
      <c r="EHP38"/>
      <c r="EHQ38"/>
      <c r="EHR38"/>
      <c r="EHS38"/>
      <c r="EHT38"/>
      <c r="EHU38"/>
      <c r="EHV38"/>
      <c r="EHW38"/>
      <c r="EHX38"/>
      <c r="EHY38"/>
      <c r="EHZ38"/>
      <c r="EIA38"/>
      <c r="EIB38"/>
      <c r="EIC38"/>
      <c r="EID38"/>
      <c r="EIE38"/>
      <c r="EIF38"/>
      <c r="EIG38"/>
      <c r="EIH38"/>
      <c r="EII38"/>
      <c r="EIJ38"/>
      <c r="EIK38"/>
      <c r="EIL38"/>
      <c r="EIM38"/>
      <c r="EIN38"/>
      <c r="EIO38"/>
      <c r="EIP38"/>
      <c r="EIQ38"/>
      <c r="EIR38"/>
      <c r="EIS38"/>
      <c r="EIT38"/>
      <c r="EIU38"/>
      <c r="EIV38"/>
      <c r="EIW38"/>
      <c r="EIX38"/>
      <c r="EIY38"/>
      <c r="EIZ38"/>
      <c r="EJA38"/>
      <c r="EJB38"/>
      <c r="EJC38"/>
      <c r="EJD38"/>
      <c r="EJE38"/>
      <c r="EJF38"/>
      <c r="EJG38"/>
      <c r="EJH38"/>
      <c r="EJI38"/>
      <c r="EJJ38"/>
      <c r="EJK38"/>
      <c r="EJL38"/>
      <c r="EJM38"/>
      <c r="EJN38"/>
      <c r="EJO38"/>
      <c r="EJP38"/>
      <c r="EJQ38"/>
      <c r="EJR38"/>
      <c r="EJS38"/>
      <c r="EJT38"/>
      <c r="EJU38"/>
      <c r="EJV38"/>
      <c r="EJW38"/>
      <c r="EJX38"/>
      <c r="EJY38"/>
      <c r="EJZ38"/>
      <c r="EKA38"/>
      <c r="EKB38"/>
      <c r="EKC38"/>
      <c r="EKD38"/>
      <c r="EKE38"/>
      <c r="EKF38"/>
      <c r="EKG38"/>
      <c r="EKH38"/>
      <c r="EKI38"/>
      <c r="EKJ38"/>
      <c r="EKK38"/>
      <c r="EKL38"/>
      <c r="EKM38"/>
      <c r="EKN38"/>
      <c r="EKO38"/>
      <c r="EKP38"/>
      <c r="EKQ38"/>
      <c r="EKR38"/>
      <c r="EKS38"/>
      <c r="EKT38"/>
      <c r="EKU38"/>
      <c r="EKV38"/>
      <c r="EKW38"/>
      <c r="EKX38"/>
      <c r="EKY38"/>
      <c r="EKZ38"/>
      <c r="ELA38"/>
      <c r="ELB38"/>
      <c r="ELC38"/>
      <c r="ELD38"/>
      <c r="ELE38"/>
      <c r="ELF38"/>
      <c r="ELG38"/>
      <c r="ELH38"/>
      <c r="ELI38"/>
      <c r="ELJ38"/>
      <c r="ELK38"/>
      <c r="ELL38"/>
      <c r="ELM38"/>
      <c r="ELN38"/>
      <c r="ELO38"/>
      <c r="ELP38"/>
      <c r="ELQ38"/>
      <c r="ELR38"/>
      <c r="ELS38"/>
      <c r="ELT38"/>
      <c r="ELU38"/>
      <c r="ELV38"/>
      <c r="ELW38"/>
      <c r="ELX38"/>
      <c r="ELY38"/>
      <c r="ELZ38"/>
      <c r="EMA38"/>
      <c r="EMB38"/>
      <c r="EMC38"/>
      <c r="EMD38"/>
      <c r="EME38"/>
      <c r="EMF38"/>
      <c r="EMG38"/>
      <c r="EMH38"/>
      <c r="EMI38"/>
      <c r="EMJ38"/>
      <c r="EMK38"/>
      <c r="EML38"/>
      <c r="EMM38"/>
      <c r="EMN38"/>
      <c r="EMO38"/>
      <c r="EMP38"/>
      <c r="EMQ38"/>
      <c r="EMR38"/>
      <c r="EMS38"/>
      <c r="EMT38"/>
      <c r="EMU38"/>
      <c r="EMV38"/>
      <c r="EMW38"/>
      <c r="EMX38"/>
      <c r="EMY38"/>
      <c r="EMZ38"/>
      <c r="ENA38"/>
      <c r="ENB38"/>
      <c r="ENC38"/>
      <c r="END38"/>
      <c r="ENE38"/>
      <c r="ENF38"/>
      <c r="ENG38"/>
      <c r="ENH38"/>
      <c r="ENI38"/>
      <c r="ENJ38"/>
      <c r="ENK38"/>
      <c r="ENL38"/>
      <c r="ENM38"/>
      <c r="ENN38"/>
      <c r="ENO38"/>
      <c r="ENP38"/>
      <c r="ENQ38"/>
      <c r="ENR38"/>
      <c r="ENS38"/>
      <c r="ENT38"/>
      <c r="ENU38"/>
      <c r="ENV38"/>
      <c r="ENW38"/>
      <c r="ENX38"/>
      <c r="ENY38"/>
      <c r="ENZ38"/>
      <c r="EOA38"/>
      <c r="EOB38"/>
      <c r="EOC38"/>
      <c r="EOD38"/>
      <c r="EOE38"/>
      <c r="EOF38"/>
      <c r="EOG38"/>
      <c r="EOH38"/>
      <c r="EOI38"/>
      <c r="EOJ38"/>
      <c r="EOK38"/>
      <c r="EOL38"/>
      <c r="EOM38"/>
      <c r="EON38"/>
      <c r="EOO38"/>
      <c r="EOP38"/>
      <c r="EOQ38"/>
      <c r="EOR38"/>
      <c r="EOS38"/>
      <c r="EOT38"/>
      <c r="EOU38"/>
      <c r="EOV38"/>
      <c r="EOW38"/>
      <c r="EOX38"/>
      <c r="EOY38"/>
      <c r="EOZ38"/>
      <c r="EPA38"/>
      <c r="EPB38"/>
      <c r="EPC38"/>
      <c r="EPD38"/>
      <c r="EPE38"/>
      <c r="EPF38"/>
      <c r="EPG38"/>
      <c r="EPH38"/>
      <c r="EPI38"/>
      <c r="EPJ38"/>
      <c r="EPK38"/>
      <c r="EPL38"/>
      <c r="EPM38"/>
      <c r="EPN38"/>
      <c r="EPO38"/>
      <c r="EPP38"/>
      <c r="EPQ38"/>
      <c r="EPR38"/>
      <c r="EPS38"/>
      <c r="EPT38"/>
      <c r="EPU38"/>
      <c r="EPV38"/>
      <c r="EPW38"/>
      <c r="EPX38"/>
      <c r="EPY38"/>
      <c r="EPZ38"/>
      <c r="EQA38"/>
      <c r="EQB38"/>
      <c r="EQC38"/>
      <c r="EQD38"/>
      <c r="EQE38"/>
      <c r="EQF38"/>
      <c r="EQG38"/>
      <c r="EQH38"/>
      <c r="EQI38"/>
      <c r="EQJ38"/>
      <c r="EQK38"/>
      <c r="EQL38"/>
      <c r="EQM38"/>
      <c r="EQN38"/>
      <c r="EQO38"/>
      <c r="EQP38"/>
      <c r="EQQ38"/>
      <c r="EQR38"/>
      <c r="EQS38"/>
      <c r="EQT38"/>
      <c r="EQU38"/>
      <c r="EQV38"/>
      <c r="EQW38"/>
      <c r="EQX38"/>
      <c r="EQY38"/>
      <c r="EQZ38"/>
      <c r="ERA38"/>
      <c r="ERB38"/>
      <c r="ERC38"/>
      <c r="ERD38"/>
      <c r="ERE38"/>
      <c r="ERF38"/>
      <c r="ERG38"/>
      <c r="ERH38"/>
      <c r="ERI38"/>
      <c r="ERJ38"/>
      <c r="ERK38"/>
      <c r="ERL38"/>
      <c r="ERM38"/>
      <c r="ERN38"/>
      <c r="ERO38"/>
      <c r="ERP38"/>
      <c r="ERQ38"/>
      <c r="ERR38"/>
      <c r="ERS38"/>
      <c r="ERT38"/>
      <c r="ERU38"/>
      <c r="ERV38"/>
      <c r="ERW38"/>
      <c r="ERX38"/>
      <c r="ERY38"/>
      <c r="ERZ38"/>
      <c r="ESA38"/>
      <c r="ESB38"/>
      <c r="ESC38"/>
      <c r="ESD38"/>
      <c r="ESE38"/>
      <c r="ESF38"/>
      <c r="ESG38"/>
      <c r="ESH38"/>
      <c r="ESI38"/>
      <c r="ESJ38"/>
      <c r="ESK38"/>
      <c r="ESL38"/>
      <c r="ESM38"/>
      <c r="ESN38"/>
      <c r="ESO38"/>
      <c r="ESP38"/>
      <c r="ESQ38"/>
      <c r="ESR38"/>
      <c r="ESS38"/>
      <c r="EST38"/>
      <c r="ESU38"/>
      <c r="ESV38"/>
      <c r="ESW38"/>
      <c r="ESX38"/>
      <c r="ESY38"/>
      <c r="ESZ38"/>
      <c r="ETA38"/>
      <c r="ETB38"/>
      <c r="ETC38"/>
      <c r="ETD38"/>
      <c r="ETE38"/>
      <c r="ETF38"/>
      <c r="ETG38"/>
      <c r="ETH38"/>
      <c r="ETI38"/>
      <c r="ETJ38"/>
      <c r="ETK38"/>
      <c r="ETL38"/>
      <c r="ETM38"/>
      <c r="ETN38"/>
      <c r="ETO38"/>
      <c r="ETP38"/>
      <c r="ETQ38"/>
      <c r="ETR38"/>
      <c r="ETS38"/>
      <c r="ETT38"/>
      <c r="ETU38"/>
      <c r="ETV38"/>
      <c r="ETW38"/>
      <c r="ETX38"/>
      <c r="ETY38"/>
      <c r="ETZ38"/>
      <c r="EUA38"/>
      <c r="EUB38"/>
      <c r="EUC38"/>
      <c r="EUD38"/>
      <c r="EUE38"/>
      <c r="EUF38"/>
      <c r="EUG38"/>
      <c r="EUH38"/>
      <c r="EUI38"/>
      <c r="EUJ38"/>
      <c r="EUK38"/>
      <c r="EUL38"/>
      <c r="EUM38"/>
      <c r="EUN38"/>
      <c r="EUO38"/>
      <c r="EUP38"/>
      <c r="EUQ38"/>
      <c r="EUR38"/>
      <c r="EUS38"/>
      <c r="EUT38"/>
      <c r="EUU38"/>
      <c r="EUV38"/>
      <c r="EUW38"/>
      <c r="EUX38"/>
      <c r="EUY38"/>
      <c r="EUZ38"/>
      <c r="EVA38"/>
      <c r="EVB38"/>
      <c r="EVC38"/>
      <c r="EVD38"/>
      <c r="EVE38"/>
      <c r="EVF38"/>
      <c r="EVG38"/>
      <c r="EVH38"/>
      <c r="EVI38"/>
      <c r="EVJ38"/>
      <c r="EVK38"/>
      <c r="EVL38"/>
      <c r="EVM38"/>
      <c r="EVN38"/>
      <c r="EVO38"/>
      <c r="EVP38"/>
      <c r="EVQ38"/>
      <c r="EVR38"/>
      <c r="EVS38"/>
      <c r="EVT38"/>
      <c r="EVU38"/>
      <c r="EVV38"/>
      <c r="EVW38"/>
      <c r="EVX38"/>
      <c r="EVY38"/>
      <c r="EVZ38"/>
      <c r="EWA38"/>
      <c r="EWB38"/>
      <c r="EWC38"/>
      <c r="EWD38"/>
      <c r="EWE38"/>
      <c r="EWF38"/>
      <c r="EWG38"/>
      <c r="EWH38"/>
      <c r="EWI38"/>
      <c r="EWJ38"/>
      <c r="EWK38"/>
      <c r="EWL38"/>
      <c r="EWM38"/>
      <c r="EWN38"/>
      <c r="EWO38"/>
      <c r="EWP38"/>
      <c r="EWQ38"/>
      <c r="EWR38"/>
      <c r="EWS38"/>
      <c r="EWT38"/>
      <c r="EWU38"/>
      <c r="EWV38"/>
      <c r="EWW38"/>
      <c r="EWX38"/>
      <c r="EWY38"/>
      <c r="EWZ38"/>
      <c r="EXA38"/>
      <c r="EXB38"/>
      <c r="EXC38"/>
      <c r="EXD38"/>
      <c r="EXE38"/>
      <c r="EXF38"/>
      <c r="EXG38"/>
      <c r="EXH38"/>
      <c r="EXI38"/>
      <c r="EXJ38"/>
      <c r="EXK38"/>
      <c r="EXL38"/>
      <c r="EXM38"/>
      <c r="EXN38"/>
      <c r="EXO38"/>
      <c r="EXP38"/>
      <c r="EXQ38"/>
      <c r="EXR38"/>
      <c r="EXS38"/>
      <c r="EXT38"/>
      <c r="EXU38"/>
      <c r="EXV38"/>
      <c r="EXW38"/>
      <c r="EXX38"/>
      <c r="EXY38"/>
      <c r="EXZ38"/>
      <c r="EYA38"/>
      <c r="EYB38"/>
      <c r="EYC38"/>
      <c r="EYD38"/>
      <c r="EYE38"/>
      <c r="EYF38"/>
      <c r="EYG38"/>
      <c r="EYH38"/>
      <c r="EYI38"/>
      <c r="EYJ38"/>
      <c r="EYK38"/>
      <c r="EYL38"/>
      <c r="EYM38"/>
      <c r="EYN38"/>
      <c r="EYO38"/>
      <c r="EYP38"/>
      <c r="EYQ38"/>
      <c r="EYR38"/>
      <c r="EYS38"/>
      <c r="EYT38"/>
      <c r="EYU38"/>
      <c r="EYV38"/>
      <c r="EYW38"/>
      <c r="EYX38"/>
      <c r="EYY38"/>
      <c r="EYZ38"/>
      <c r="EZA38"/>
      <c r="EZB38"/>
      <c r="EZC38"/>
      <c r="EZD38"/>
      <c r="EZE38"/>
      <c r="EZF38"/>
      <c r="EZG38"/>
      <c r="EZH38"/>
      <c r="EZI38"/>
      <c r="EZJ38"/>
      <c r="EZK38"/>
      <c r="EZL38"/>
      <c r="EZM38"/>
      <c r="EZN38"/>
      <c r="EZO38"/>
      <c r="EZP38"/>
      <c r="EZQ38"/>
      <c r="EZR38"/>
      <c r="EZS38"/>
      <c r="EZT38"/>
      <c r="EZU38"/>
      <c r="EZV38"/>
      <c r="EZW38"/>
      <c r="EZX38"/>
      <c r="EZY38"/>
      <c r="EZZ38"/>
      <c r="FAA38"/>
      <c r="FAB38"/>
      <c r="FAC38"/>
      <c r="FAD38"/>
      <c r="FAE38"/>
      <c r="FAF38"/>
      <c r="FAG38"/>
      <c r="FAH38"/>
      <c r="FAI38"/>
      <c r="FAJ38"/>
      <c r="FAK38"/>
      <c r="FAL38"/>
      <c r="FAM38"/>
      <c r="FAN38"/>
      <c r="FAO38"/>
      <c r="FAP38"/>
      <c r="FAQ38"/>
      <c r="FAR38"/>
      <c r="FAS38"/>
      <c r="FAT38"/>
      <c r="FAU38"/>
      <c r="FAV38"/>
      <c r="FAW38"/>
      <c r="FAX38"/>
      <c r="FAY38"/>
      <c r="FAZ38"/>
      <c r="FBA38"/>
      <c r="FBB38"/>
      <c r="FBC38"/>
      <c r="FBD38"/>
      <c r="FBE38"/>
      <c r="FBF38"/>
      <c r="FBG38"/>
      <c r="FBH38"/>
      <c r="FBI38"/>
      <c r="FBJ38"/>
      <c r="FBK38"/>
      <c r="FBL38"/>
      <c r="FBM38"/>
      <c r="FBN38"/>
      <c r="FBO38"/>
      <c r="FBP38"/>
      <c r="FBQ38"/>
      <c r="FBR38"/>
      <c r="FBS38"/>
      <c r="FBT38"/>
      <c r="FBU38"/>
      <c r="FBV38"/>
      <c r="FBW38"/>
      <c r="FBX38"/>
      <c r="FBY38"/>
      <c r="FBZ38"/>
      <c r="FCA38"/>
      <c r="FCB38"/>
      <c r="FCC38"/>
      <c r="FCD38"/>
      <c r="FCE38"/>
      <c r="FCF38"/>
      <c r="FCG38"/>
      <c r="FCH38"/>
      <c r="FCI38"/>
      <c r="FCJ38"/>
      <c r="FCK38"/>
      <c r="FCL38"/>
      <c r="FCM38"/>
      <c r="FCN38"/>
      <c r="FCO38"/>
      <c r="FCP38"/>
      <c r="FCQ38"/>
      <c r="FCR38"/>
      <c r="FCS38"/>
      <c r="FCT38"/>
      <c r="FCU38"/>
      <c r="FCV38"/>
      <c r="FCW38"/>
      <c r="FCX38"/>
      <c r="FCY38"/>
      <c r="FCZ38"/>
      <c r="FDA38"/>
      <c r="FDB38"/>
      <c r="FDC38"/>
      <c r="FDD38"/>
      <c r="FDE38"/>
      <c r="FDF38"/>
      <c r="FDG38"/>
      <c r="FDH38"/>
      <c r="FDI38"/>
      <c r="FDJ38"/>
      <c r="FDK38"/>
      <c r="FDL38"/>
      <c r="FDM38"/>
      <c r="FDN38"/>
      <c r="FDO38"/>
      <c r="FDP38"/>
      <c r="FDQ38"/>
      <c r="FDR38"/>
      <c r="FDS38"/>
      <c r="FDT38"/>
      <c r="FDU38"/>
      <c r="FDV38"/>
      <c r="FDW38"/>
      <c r="FDX38"/>
      <c r="FDY38"/>
      <c r="FDZ38"/>
      <c r="FEA38"/>
      <c r="FEB38"/>
      <c r="FEC38"/>
      <c r="FED38"/>
      <c r="FEE38"/>
      <c r="FEF38"/>
      <c r="FEG38"/>
      <c r="FEH38"/>
      <c r="FEI38"/>
      <c r="FEJ38"/>
      <c r="FEK38"/>
      <c r="FEL38"/>
      <c r="FEM38"/>
      <c r="FEN38"/>
      <c r="FEO38"/>
      <c r="FEP38"/>
      <c r="FEQ38"/>
      <c r="FER38"/>
      <c r="FES38"/>
      <c r="FET38"/>
      <c r="FEU38"/>
      <c r="FEV38"/>
      <c r="FEW38"/>
      <c r="FEX38"/>
      <c r="FEY38"/>
      <c r="FEZ38"/>
      <c r="FFA38"/>
      <c r="FFB38"/>
      <c r="FFC38"/>
      <c r="FFD38"/>
      <c r="FFE38"/>
      <c r="FFF38"/>
      <c r="FFG38"/>
      <c r="FFH38"/>
      <c r="FFI38"/>
      <c r="FFJ38"/>
      <c r="FFK38"/>
      <c r="FFL38"/>
      <c r="FFM38"/>
      <c r="FFN38"/>
      <c r="FFO38"/>
      <c r="FFP38"/>
      <c r="FFQ38"/>
      <c r="FFR38"/>
      <c r="FFS38"/>
      <c r="FFT38"/>
      <c r="FFU38"/>
      <c r="FFV38"/>
      <c r="FFW38"/>
      <c r="FFX38"/>
      <c r="FFY38"/>
      <c r="FFZ38"/>
      <c r="FGA38"/>
      <c r="FGB38"/>
      <c r="FGC38"/>
      <c r="FGD38"/>
      <c r="FGE38"/>
      <c r="FGF38"/>
      <c r="FGG38"/>
      <c r="FGH38"/>
      <c r="FGI38"/>
      <c r="FGJ38"/>
      <c r="FGK38"/>
      <c r="FGL38"/>
      <c r="FGM38"/>
      <c r="FGN38"/>
      <c r="FGO38"/>
      <c r="FGP38"/>
      <c r="FGQ38"/>
      <c r="FGR38"/>
      <c r="FGS38"/>
      <c r="FGT38"/>
      <c r="FGU38"/>
      <c r="FGV38"/>
      <c r="FGW38"/>
      <c r="FGX38"/>
      <c r="FGY38"/>
      <c r="FGZ38"/>
      <c r="FHA38"/>
      <c r="FHB38"/>
      <c r="FHC38"/>
      <c r="FHD38"/>
      <c r="FHE38"/>
      <c r="FHF38"/>
      <c r="FHG38"/>
      <c r="FHH38"/>
      <c r="FHI38"/>
      <c r="FHJ38"/>
      <c r="FHK38"/>
      <c r="FHL38"/>
      <c r="FHM38"/>
      <c r="FHN38"/>
      <c r="FHO38"/>
      <c r="FHP38"/>
      <c r="FHQ38"/>
      <c r="FHR38"/>
      <c r="FHS38"/>
      <c r="FHT38"/>
      <c r="FHU38"/>
      <c r="FHV38"/>
      <c r="FHW38"/>
      <c r="FHX38"/>
      <c r="FHY38"/>
      <c r="FHZ38"/>
      <c r="FIA38"/>
      <c r="FIB38"/>
      <c r="FIC38"/>
      <c r="FID38"/>
      <c r="FIE38"/>
      <c r="FIF38"/>
      <c r="FIG38"/>
      <c r="FIH38"/>
      <c r="FII38"/>
      <c r="FIJ38"/>
      <c r="FIK38"/>
      <c r="FIL38"/>
      <c r="FIM38"/>
      <c r="FIN38"/>
      <c r="FIO38"/>
      <c r="FIP38"/>
      <c r="FIQ38"/>
      <c r="FIR38"/>
      <c r="FIS38"/>
      <c r="FIT38"/>
      <c r="FIU38"/>
      <c r="FIV38"/>
      <c r="FIW38"/>
      <c r="FIX38"/>
      <c r="FIY38"/>
      <c r="FIZ38"/>
      <c r="FJA38"/>
      <c r="FJB38"/>
      <c r="FJC38"/>
      <c r="FJD38"/>
      <c r="FJE38"/>
      <c r="FJF38"/>
      <c r="FJG38"/>
      <c r="FJH38"/>
      <c r="FJI38"/>
      <c r="FJJ38"/>
      <c r="FJK38"/>
      <c r="FJL38"/>
      <c r="FJM38"/>
      <c r="FJN38"/>
      <c r="FJO38"/>
      <c r="FJP38"/>
      <c r="FJQ38"/>
      <c r="FJR38"/>
      <c r="FJS38"/>
      <c r="FJT38"/>
      <c r="FJU38"/>
      <c r="FJV38"/>
      <c r="FJW38"/>
      <c r="FJX38"/>
      <c r="FJY38"/>
      <c r="FJZ38"/>
      <c r="FKA38"/>
      <c r="FKB38"/>
      <c r="FKC38"/>
      <c r="FKD38"/>
      <c r="FKE38"/>
      <c r="FKF38"/>
      <c r="FKG38"/>
      <c r="FKH38"/>
      <c r="FKI38"/>
      <c r="FKJ38"/>
      <c r="FKK38"/>
      <c r="FKL38"/>
      <c r="FKM38"/>
      <c r="FKN38"/>
      <c r="FKO38"/>
      <c r="FKP38"/>
      <c r="FKQ38"/>
      <c r="FKR38"/>
      <c r="FKS38"/>
      <c r="FKT38"/>
      <c r="FKU38"/>
      <c r="FKV38"/>
      <c r="FKW38"/>
      <c r="FKX38"/>
      <c r="FKY38"/>
      <c r="FKZ38"/>
      <c r="FLA38"/>
      <c r="FLB38"/>
      <c r="FLC38"/>
      <c r="FLD38"/>
      <c r="FLE38"/>
      <c r="FLF38"/>
      <c r="FLG38"/>
      <c r="FLH38"/>
      <c r="FLI38"/>
      <c r="FLJ38"/>
      <c r="FLK38"/>
      <c r="FLL38"/>
      <c r="FLM38"/>
      <c r="FLN38"/>
      <c r="FLO38"/>
      <c r="FLP38"/>
      <c r="FLQ38"/>
      <c r="FLR38"/>
      <c r="FLS38"/>
      <c r="FLT38"/>
      <c r="FLU38"/>
      <c r="FLV38"/>
      <c r="FLW38"/>
      <c r="FLX38"/>
      <c r="FLY38"/>
      <c r="FLZ38"/>
      <c r="FMA38"/>
      <c r="FMB38"/>
      <c r="FMC38"/>
      <c r="FMD38"/>
      <c r="FME38"/>
      <c r="FMF38"/>
      <c r="FMG38"/>
      <c r="FMH38"/>
      <c r="FMI38"/>
      <c r="FMJ38"/>
      <c r="FMK38"/>
      <c r="FML38"/>
      <c r="FMM38"/>
      <c r="FMN38"/>
      <c r="FMO38"/>
      <c r="FMP38"/>
      <c r="FMQ38"/>
      <c r="FMR38"/>
      <c r="FMS38"/>
      <c r="FMT38"/>
      <c r="FMU38"/>
      <c r="FMV38"/>
      <c r="FMW38"/>
      <c r="FMX38"/>
      <c r="FMY38"/>
      <c r="FMZ38"/>
      <c r="FNA38"/>
      <c r="FNB38"/>
      <c r="FNC38"/>
      <c r="FND38"/>
      <c r="FNE38"/>
      <c r="FNF38"/>
      <c r="FNG38"/>
      <c r="FNH38"/>
      <c r="FNI38"/>
      <c r="FNJ38"/>
      <c r="FNK38"/>
      <c r="FNL38"/>
      <c r="FNM38"/>
      <c r="FNN38"/>
      <c r="FNO38"/>
      <c r="FNP38"/>
      <c r="FNQ38"/>
      <c r="FNR38"/>
      <c r="FNS38"/>
      <c r="FNT38"/>
      <c r="FNU38"/>
      <c r="FNV38"/>
      <c r="FNW38"/>
      <c r="FNX38"/>
      <c r="FNY38"/>
      <c r="FNZ38"/>
      <c r="FOA38"/>
      <c r="FOB38"/>
      <c r="FOC38"/>
      <c r="FOD38"/>
      <c r="FOE38"/>
      <c r="FOF38"/>
      <c r="FOG38"/>
      <c r="FOH38"/>
      <c r="FOI38"/>
      <c r="FOJ38"/>
      <c r="FOK38"/>
      <c r="FOL38"/>
      <c r="FOM38"/>
      <c r="FON38"/>
      <c r="FOO38"/>
      <c r="FOP38"/>
      <c r="FOQ38"/>
      <c r="FOR38"/>
      <c r="FOS38"/>
      <c r="FOT38"/>
      <c r="FOU38"/>
      <c r="FOV38"/>
      <c r="FOW38"/>
      <c r="FOX38"/>
      <c r="FOY38"/>
      <c r="FOZ38"/>
      <c r="FPA38"/>
      <c r="FPB38"/>
      <c r="FPC38"/>
      <c r="FPD38"/>
      <c r="FPE38"/>
      <c r="FPF38"/>
      <c r="FPG38"/>
      <c r="FPH38"/>
      <c r="FPI38"/>
      <c r="FPJ38"/>
      <c r="FPK38"/>
      <c r="FPL38"/>
      <c r="FPM38"/>
      <c r="FPN38"/>
      <c r="FPO38"/>
      <c r="FPP38"/>
      <c r="FPQ38"/>
      <c r="FPR38"/>
      <c r="FPS38"/>
      <c r="FPT38"/>
      <c r="FPU38"/>
      <c r="FPV38"/>
      <c r="FPW38"/>
      <c r="FPX38"/>
      <c r="FPY38"/>
      <c r="FPZ38"/>
      <c r="FQA38"/>
      <c r="FQB38"/>
      <c r="FQC38"/>
      <c r="FQD38"/>
      <c r="FQE38"/>
      <c r="FQF38"/>
      <c r="FQG38"/>
      <c r="FQH38"/>
      <c r="FQI38"/>
      <c r="FQJ38"/>
      <c r="FQK38"/>
      <c r="FQL38"/>
      <c r="FQM38"/>
      <c r="FQN38"/>
      <c r="FQO38"/>
      <c r="FQP38"/>
      <c r="FQQ38"/>
      <c r="FQR38"/>
      <c r="FQS38"/>
      <c r="FQT38"/>
      <c r="FQU38"/>
      <c r="FQV38"/>
      <c r="FQW38"/>
      <c r="FQX38"/>
      <c r="FQY38"/>
      <c r="FQZ38"/>
      <c r="FRA38"/>
      <c r="FRB38"/>
      <c r="FRC38"/>
      <c r="FRD38"/>
      <c r="FRE38"/>
      <c r="FRF38"/>
      <c r="FRG38"/>
      <c r="FRH38"/>
      <c r="FRI38"/>
      <c r="FRJ38"/>
      <c r="FRK38"/>
      <c r="FRL38"/>
      <c r="FRM38"/>
      <c r="FRN38"/>
      <c r="FRO38"/>
      <c r="FRP38"/>
      <c r="FRQ38"/>
      <c r="FRR38"/>
      <c r="FRS38"/>
      <c r="FRT38"/>
      <c r="FRU38"/>
      <c r="FRV38"/>
      <c r="FRW38"/>
      <c r="FRX38"/>
      <c r="FRY38"/>
      <c r="FRZ38"/>
      <c r="FSA38"/>
      <c r="FSB38"/>
      <c r="FSC38"/>
      <c r="FSD38"/>
      <c r="FSE38"/>
      <c r="FSF38"/>
      <c r="FSG38"/>
      <c r="FSH38"/>
      <c r="FSI38"/>
      <c r="FSJ38"/>
      <c r="FSK38"/>
      <c r="FSL38"/>
      <c r="FSM38"/>
      <c r="FSN38"/>
      <c r="FSO38"/>
      <c r="FSP38"/>
      <c r="FSQ38"/>
      <c r="FSR38"/>
      <c r="FSS38"/>
      <c r="FST38"/>
      <c r="FSU38"/>
      <c r="FSV38"/>
      <c r="FSW38"/>
      <c r="FSX38"/>
      <c r="FSY38"/>
      <c r="FSZ38"/>
      <c r="FTA38"/>
      <c r="FTB38"/>
      <c r="FTC38"/>
      <c r="FTD38"/>
      <c r="FTE38"/>
      <c r="FTF38"/>
      <c r="FTG38"/>
      <c r="FTH38"/>
      <c r="FTI38"/>
      <c r="FTJ38"/>
      <c r="FTK38"/>
      <c r="FTL38"/>
      <c r="FTM38"/>
      <c r="FTN38"/>
      <c r="FTO38"/>
      <c r="FTP38"/>
      <c r="FTQ38"/>
      <c r="FTR38"/>
      <c r="FTS38"/>
      <c r="FTT38"/>
      <c r="FTU38"/>
      <c r="FTV38"/>
      <c r="FTW38"/>
      <c r="FTX38"/>
      <c r="FTY38"/>
      <c r="FTZ38"/>
      <c r="FUA38"/>
      <c r="FUB38"/>
      <c r="FUC38"/>
      <c r="FUD38"/>
      <c r="FUE38"/>
      <c r="FUF38"/>
      <c r="FUG38"/>
      <c r="FUH38"/>
      <c r="FUI38"/>
      <c r="FUJ38"/>
      <c r="FUK38"/>
      <c r="FUL38"/>
      <c r="FUM38"/>
      <c r="FUN38"/>
      <c r="FUO38"/>
      <c r="FUP38"/>
      <c r="FUQ38"/>
      <c r="FUR38"/>
      <c r="FUS38"/>
      <c r="FUT38"/>
      <c r="FUU38"/>
      <c r="FUV38"/>
      <c r="FUW38"/>
      <c r="FUX38"/>
      <c r="FUY38"/>
      <c r="FUZ38"/>
      <c r="FVA38"/>
      <c r="FVB38"/>
      <c r="FVC38"/>
      <c r="FVD38"/>
      <c r="FVE38"/>
      <c r="FVF38"/>
      <c r="FVG38"/>
      <c r="FVH38"/>
      <c r="FVI38"/>
      <c r="FVJ38"/>
      <c r="FVK38"/>
      <c r="FVL38"/>
      <c r="FVM38"/>
      <c r="FVN38"/>
      <c r="FVO38"/>
      <c r="FVP38"/>
      <c r="FVQ38"/>
      <c r="FVR38"/>
      <c r="FVS38"/>
      <c r="FVT38"/>
      <c r="FVU38"/>
      <c r="FVV38"/>
      <c r="FVW38"/>
      <c r="FVX38"/>
      <c r="FVY38"/>
      <c r="FVZ38"/>
      <c r="FWA38"/>
      <c r="FWB38"/>
      <c r="FWC38"/>
      <c r="FWD38"/>
      <c r="FWE38"/>
      <c r="FWF38"/>
      <c r="FWG38"/>
      <c r="FWH38"/>
      <c r="FWI38"/>
      <c r="FWJ38"/>
      <c r="FWK38"/>
      <c r="FWL38"/>
      <c r="FWM38"/>
      <c r="FWN38"/>
      <c r="FWO38"/>
      <c r="FWP38"/>
      <c r="FWQ38"/>
      <c r="FWR38"/>
      <c r="FWS38"/>
      <c r="FWT38"/>
      <c r="FWU38"/>
      <c r="FWV38"/>
      <c r="FWW38"/>
      <c r="FWX38"/>
      <c r="FWY38"/>
      <c r="FWZ38"/>
      <c r="FXA38"/>
      <c r="FXB38"/>
      <c r="FXC38"/>
      <c r="FXD38"/>
      <c r="FXE38"/>
      <c r="FXF38"/>
      <c r="FXG38"/>
      <c r="FXH38"/>
      <c r="FXI38"/>
      <c r="FXJ38"/>
      <c r="FXK38"/>
      <c r="FXL38"/>
      <c r="FXM38"/>
      <c r="FXN38"/>
      <c r="FXO38"/>
      <c r="FXP38"/>
      <c r="FXQ38"/>
      <c r="FXR38"/>
      <c r="FXS38"/>
      <c r="FXT38"/>
      <c r="FXU38"/>
      <c r="FXV38"/>
      <c r="FXW38"/>
      <c r="FXX38"/>
      <c r="FXY38"/>
      <c r="FXZ38"/>
      <c r="FYA38"/>
      <c r="FYB38"/>
      <c r="FYC38"/>
      <c r="FYD38"/>
      <c r="FYE38"/>
      <c r="FYF38"/>
      <c r="FYG38"/>
      <c r="FYH38"/>
      <c r="FYI38"/>
      <c r="FYJ38"/>
      <c r="FYK38"/>
      <c r="FYL38"/>
      <c r="FYM38"/>
      <c r="FYN38"/>
      <c r="FYO38"/>
      <c r="FYP38"/>
      <c r="FYQ38"/>
      <c r="FYR38"/>
      <c r="FYS38"/>
      <c r="FYT38"/>
      <c r="FYU38"/>
      <c r="FYV38"/>
      <c r="FYW38"/>
      <c r="FYX38"/>
      <c r="FYY38"/>
      <c r="FYZ38"/>
      <c r="FZA38"/>
      <c r="FZB38"/>
      <c r="FZC38"/>
      <c r="FZD38"/>
      <c r="FZE38"/>
      <c r="FZF38"/>
      <c r="FZG38"/>
      <c r="FZH38"/>
      <c r="FZI38"/>
      <c r="FZJ38"/>
      <c r="FZK38"/>
      <c r="FZL38"/>
      <c r="FZM38"/>
      <c r="FZN38"/>
      <c r="FZO38"/>
      <c r="FZP38"/>
      <c r="FZQ38"/>
      <c r="FZR38"/>
      <c r="FZS38"/>
      <c r="FZT38"/>
      <c r="FZU38"/>
      <c r="FZV38"/>
      <c r="FZW38"/>
      <c r="FZX38"/>
      <c r="FZY38"/>
      <c r="FZZ38"/>
      <c r="GAA38"/>
      <c r="GAB38"/>
      <c r="GAC38"/>
      <c r="GAD38"/>
      <c r="GAE38"/>
      <c r="GAF38"/>
      <c r="GAG38"/>
      <c r="GAH38"/>
      <c r="GAI38"/>
      <c r="GAJ38"/>
      <c r="GAK38"/>
      <c r="GAL38"/>
      <c r="GAM38"/>
      <c r="GAN38"/>
      <c r="GAO38"/>
      <c r="GAP38"/>
      <c r="GAQ38"/>
      <c r="GAR38"/>
      <c r="GAS38"/>
      <c r="GAT38"/>
      <c r="GAU38"/>
      <c r="GAV38"/>
      <c r="GAW38"/>
      <c r="GAX38"/>
      <c r="GAY38"/>
      <c r="GAZ38"/>
      <c r="GBA38"/>
      <c r="GBB38"/>
      <c r="GBC38"/>
      <c r="GBD38"/>
      <c r="GBE38"/>
      <c r="GBF38"/>
      <c r="GBG38"/>
      <c r="GBH38"/>
      <c r="GBI38"/>
      <c r="GBJ38"/>
      <c r="GBK38"/>
      <c r="GBL38"/>
      <c r="GBM38"/>
      <c r="GBN38"/>
      <c r="GBO38"/>
      <c r="GBP38"/>
      <c r="GBQ38"/>
      <c r="GBR38"/>
      <c r="GBS38"/>
      <c r="GBT38"/>
      <c r="GBU38"/>
      <c r="GBV38"/>
      <c r="GBW38"/>
      <c r="GBX38"/>
      <c r="GBY38"/>
      <c r="GBZ38"/>
      <c r="GCA38"/>
      <c r="GCB38"/>
      <c r="GCC38"/>
      <c r="GCD38"/>
      <c r="GCE38"/>
      <c r="GCF38"/>
      <c r="GCG38"/>
      <c r="GCH38"/>
      <c r="GCI38"/>
      <c r="GCJ38"/>
      <c r="GCK38"/>
      <c r="GCL38"/>
      <c r="GCM38"/>
      <c r="GCN38"/>
      <c r="GCO38"/>
      <c r="GCP38"/>
      <c r="GCQ38"/>
      <c r="GCR38"/>
      <c r="GCS38"/>
      <c r="GCT38"/>
      <c r="GCU38"/>
      <c r="GCV38"/>
      <c r="GCW38"/>
      <c r="GCX38"/>
      <c r="GCY38"/>
      <c r="GCZ38"/>
      <c r="GDA38"/>
      <c r="GDB38"/>
      <c r="GDC38"/>
      <c r="GDD38"/>
      <c r="GDE38"/>
      <c r="GDF38"/>
      <c r="GDG38"/>
      <c r="GDH38"/>
      <c r="GDI38"/>
      <c r="GDJ38"/>
      <c r="GDK38"/>
      <c r="GDL38"/>
      <c r="GDM38"/>
      <c r="GDN38"/>
      <c r="GDO38"/>
      <c r="GDP38"/>
      <c r="GDQ38"/>
      <c r="GDR38"/>
      <c r="GDS38"/>
      <c r="GDT38"/>
      <c r="GDU38"/>
      <c r="GDV38"/>
      <c r="GDW38"/>
      <c r="GDX38"/>
      <c r="GDY38"/>
      <c r="GDZ38"/>
      <c r="GEA38"/>
      <c r="GEB38"/>
      <c r="GEC38"/>
      <c r="GED38"/>
      <c r="GEE38"/>
      <c r="GEF38"/>
      <c r="GEG38"/>
      <c r="GEH38"/>
      <c r="GEI38"/>
      <c r="GEJ38"/>
      <c r="GEK38"/>
      <c r="GEL38"/>
      <c r="GEM38"/>
      <c r="GEN38"/>
      <c r="GEO38"/>
      <c r="GEP38"/>
      <c r="GEQ38"/>
      <c r="GER38"/>
      <c r="GES38"/>
      <c r="GET38"/>
      <c r="GEU38"/>
      <c r="GEV38"/>
      <c r="GEW38"/>
      <c r="GEX38"/>
      <c r="GEY38"/>
      <c r="GEZ38"/>
      <c r="GFA38"/>
      <c r="GFB38"/>
      <c r="GFC38"/>
      <c r="GFD38"/>
      <c r="GFE38"/>
      <c r="GFF38"/>
      <c r="GFG38"/>
      <c r="GFH38"/>
      <c r="GFI38"/>
      <c r="GFJ38"/>
      <c r="GFK38"/>
      <c r="GFL38"/>
      <c r="GFM38"/>
      <c r="GFN38"/>
      <c r="GFO38"/>
      <c r="GFP38"/>
      <c r="GFQ38"/>
      <c r="GFR38"/>
      <c r="GFS38"/>
      <c r="GFT38"/>
      <c r="GFU38"/>
      <c r="GFV38"/>
      <c r="GFW38"/>
      <c r="GFX38"/>
      <c r="GFY38"/>
      <c r="GFZ38"/>
      <c r="GGA38"/>
      <c r="GGB38"/>
      <c r="GGC38"/>
      <c r="GGD38"/>
      <c r="GGE38"/>
      <c r="GGF38"/>
      <c r="GGG38"/>
      <c r="GGH38"/>
      <c r="GGI38"/>
      <c r="GGJ38"/>
      <c r="GGK38"/>
      <c r="GGL38"/>
      <c r="GGM38"/>
      <c r="GGN38"/>
      <c r="GGO38"/>
      <c r="GGP38"/>
      <c r="GGQ38"/>
      <c r="GGR38"/>
      <c r="GGS38"/>
      <c r="GGT38"/>
      <c r="GGU38"/>
      <c r="GGV38"/>
      <c r="GGW38"/>
      <c r="GGX38"/>
      <c r="GGY38"/>
      <c r="GGZ38"/>
      <c r="GHA38"/>
      <c r="GHB38"/>
      <c r="GHC38"/>
      <c r="GHD38"/>
      <c r="GHE38"/>
      <c r="GHF38"/>
      <c r="GHG38"/>
      <c r="GHH38"/>
      <c r="GHI38"/>
      <c r="GHJ38"/>
      <c r="GHK38"/>
      <c r="GHL38"/>
      <c r="GHM38"/>
      <c r="GHN38"/>
      <c r="GHO38"/>
      <c r="GHP38"/>
      <c r="GHQ38"/>
      <c r="GHR38"/>
      <c r="GHS38"/>
      <c r="GHT38"/>
      <c r="GHU38"/>
      <c r="GHV38"/>
      <c r="GHW38"/>
      <c r="GHX38"/>
      <c r="GHY38"/>
      <c r="GHZ38"/>
      <c r="GIA38"/>
      <c r="GIB38"/>
      <c r="GIC38"/>
      <c r="GID38"/>
      <c r="GIE38"/>
      <c r="GIF38"/>
      <c r="GIG38"/>
      <c r="GIH38"/>
      <c r="GII38"/>
      <c r="GIJ38"/>
      <c r="GIK38"/>
      <c r="GIL38"/>
      <c r="GIM38"/>
      <c r="GIN38"/>
      <c r="GIO38"/>
      <c r="GIP38"/>
      <c r="GIQ38"/>
      <c r="GIR38"/>
      <c r="GIS38"/>
      <c r="GIT38"/>
      <c r="GIU38"/>
      <c r="GIV38"/>
      <c r="GIW38"/>
      <c r="GIX38"/>
      <c r="GIY38"/>
      <c r="GIZ38"/>
      <c r="GJA38"/>
      <c r="GJB38"/>
      <c r="GJC38"/>
      <c r="GJD38"/>
      <c r="GJE38"/>
      <c r="GJF38"/>
      <c r="GJG38"/>
      <c r="GJH38"/>
      <c r="GJI38"/>
      <c r="GJJ38"/>
      <c r="GJK38"/>
      <c r="GJL38"/>
      <c r="GJM38"/>
      <c r="GJN38"/>
      <c r="GJO38"/>
      <c r="GJP38"/>
      <c r="GJQ38"/>
      <c r="GJR38"/>
      <c r="GJS38"/>
      <c r="GJT38"/>
      <c r="GJU38"/>
      <c r="GJV38"/>
      <c r="GJW38"/>
      <c r="GJX38"/>
      <c r="GJY38"/>
      <c r="GJZ38"/>
      <c r="GKA38"/>
      <c r="GKB38"/>
      <c r="GKC38"/>
      <c r="GKD38"/>
      <c r="GKE38"/>
      <c r="GKF38"/>
      <c r="GKG38"/>
      <c r="GKH38"/>
      <c r="GKI38"/>
      <c r="GKJ38"/>
      <c r="GKK38"/>
      <c r="GKL38"/>
      <c r="GKM38"/>
      <c r="GKN38"/>
      <c r="GKO38"/>
      <c r="GKP38"/>
      <c r="GKQ38"/>
      <c r="GKR38"/>
      <c r="GKS38"/>
      <c r="GKT38"/>
      <c r="GKU38"/>
      <c r="GKV38"/>
      <c r="GKW38"/>
      <c r="GKX38"/>
      <c r="GKY38"/>
      <c r="GKZ38"/>
      <c r="GLA38"/>
      <c r="GLB38"/>
      <c r="GLC38"/>
      <c r="GLD38"/>
      <c r="GLE38"/>
      <c r="GLF38"/>
      <c r="GLG38"/>
      <c r="GLH38"/>
      <c r="GLI38"/>
      <c r="GLJ38"/>
      <c r="GLK38"/>
      <c r="GLL38"/>
      <c r="GLM38"/>
      <c r="GLN38"/>
      <c r="GLO38"/>
      <c r="GLP38"/>
      <c r="GLQ38"/>
      <c r="GLR38"/>
      <c r="GLS38"/>
      <c r="GLT38"/>
      <c r="GLU38"/>
      <c r="GLV38"/>
      <c r="GLW38"/>
      <c r="GLX38"/>
      <c r="GLY38"/>
      <c r="GLZ38"/>
      <c r="GMA38"/>
      <c r="GMB38"/>
      <c r="GMC38"/>
      <c r="GMD38"/>
      <c r="GME38"/>
      <c r="GMF38"/>
      <c r="GMG38"/>
      <c r="GMH38"/>
      <c r="GMI38"/>
      <c r="GMJ38"/>
      <c r="GMK38"/>
      <c r="GML38"/>
      <c r="GMM38"/>
      <c r="GMN38"/>
      <c r="GMO38"/>
      <c r="GMP38"/>
      <c r="GMQ38"/>
      <c r="GMR38"/>
      <c r="GMS38"/>
      <c r="GMT38"/>
      <c r="GMU38"/>
      <c r="GMV38"/>
      <c r="GMW38"/>
      <c r="GMX38"/>
      <c r="GMY38"/>
      <c r="GMZ38"/>
      <c r="GNA38"/>
      <c r="GNB38"/>
      <c r="GNC38"/>
      <c r="GND38"/>
      <c r="GNE38"/>
      <c r="GNF38"/>
      <c r="GNG38"/>
      <c r="GNH38"/>
      <c r="GNI38"/>
      <c r="GNJ38"/>
      <c r="GNK38"/>
      <c r="GNL38"/>
      <c r="GNM38"/>
      <c r="GNN38"/>
      <c r="GNO38"/>
      <c r="GNP38"/>
      <c r="GNQ38"/>
      <c r="GNR38"/>
      <c r="GNS38"/>
      <c r="GNT38"/>
      <c r="GNU38"/>
      <c r="GNV38"/>
      <c r="GNW38"/>
      <c r="GNX38"/>
      <c r="GNY38"/>
      <c r="GNZ38"/>
      <c r="GOA38"/>
      <c r="GOB38"/>
      <c r="GOC38"/>
      <c r="GOD38"/>
      <c r="GOE38"/>
      <c r="GOF38"/>
      <c r="GOG38"/>
      <c r="GOH38"/>
      <c r="GOI38"/>
      <c r="GOJ38"/>
      <c r="GOK38"/>
      <c r="GOL38"/>
      <c r="GOM38"/>
      <c r="GON38"/>
      <c r="GOO38"/>
      <c r="GOP38"/>
      <c r="GOQ38"/>
      <c r="GOR38"/>
      <c r="GOS38"/>
      <c r="GOT38"/>
      <c r="GOU38"/>
      <c r="GOV38"/>
      <c r="GOW38"/>
      <c r="GOX38"/>
      <c r="GOY38"/>
      <c r="GOZ38"/>
      <c r="GPA38"/>
      <c r="GPB38"/>
      <c r="GPC38"/>
      <c r="GPD38"/>
      <c r="GPE38"/>
      <c r="GPF38"/>
      <c r="GPG38"/>
      <c r="GPH38"/>
      <c r="GPI38"/>
      <c r="GPJ38"/>
      <c r="GPK38"/>
      <c r="GPL38"/>
      <c r="GPM38"/>
      <c r="GPN38"/>
      <c r="GPO38"/>
      <c r="GPP38"/>
      <c r="GPQ38"/>
      <c r="GPR38"/>
      <c r="GPS38"/>
      <c r="GPT38"/>
      <c r="GPU38"/>
      <c r="GPV38"/>
      <c r="GPW38"/>
      <c r="GPX38"/>
      <c r="GPY38"/>
      <c r="GPZ38"/>
      <c r="GQA38"/>
      <c r="GQB38"/>
      <c r="GQC38"/>
      <c r="GQD38"/>
      <c r="GQE38"/>
      <c r="GQF38"/>
      <c r="GQG38"/>
      <c r="GQH38"/>
      <c r="GQI38"/>
      <c r="GQJ38"/>
      <c r="GQK38"/>
      <c r="GQL38"/>
      <c r="GQM38"/>
      <c r="GQN38"/>
      <c r="GQO38"/>
      <c r="GQP38"/>
      <c r="GQQ38"/>
      <c r="GQR38"/>
      <c r="GQS38"/>
      <c r="GQT38"/>
      <c r="GQU38"/>
      <c r="GQV38"/>
      <c r="GQW38"/>
      <c r="GQX38"/>
      <c r="GQY38"/>
      <c r="GQZ38"/>
      <c r="GRA38"/>
      <c r="GRB38"/>
      <c r="GRC38"/>
      <c r="GRD38"/>
      <c r="GRE38"/>
      <c r="GRF38"/>
      <c r="GRG38"/>
      <c r="GRH38"/>
      <c r="GRI38"/>
      <c r="GRJ38"/>
      <c r="GRK38"/>
      <c r="GRL38"/>
      <c r="GRM38"/>
      <c r="GRN38"/>
      <c r="GRO38"/>
      <c r="GRP38"/>
      <c r="GRQ38"/>
      <c r="GRR38"/>
      <c r="GRS38"/>
      <c r="GRT38"/>
      <c r="GRU38"/>
      <c r="GRV38"/>
      <c r="GRW38"/>
      <c r="GRX38"/>
      <c r="GRY38"/>
      <c r="GRZ38"/>
      <c r="GSA38"/>
      <c r="GSB38"/>
      <c r="GSC38"/>
      <c r="GSD38"/>
      <c r="GSE38"/>
      <c r="GSF38"/>
      <c r="GSG38"/>
      <c r="GSH38"/>
      <c r="GSI38"/>
      <c r="GSJ38"/>
      <c r="GSK38"/>
      <c r="GSL38"/>
      <c r="GSM38"/>
      <c r="GSN38"/>
      <c r="GSO38"/>
      <c r="GSP38"/>
      <c r="GSQ38"/>
      <c r="GSR38"/>
      <c r="GSS38"/>
      <c r="GST38"/>
      <c r="GSU38"/>
      <c r="GSV38"/>
      <c r="GSW38"/>
      <c r="GSX38"/>
      <c r="GSY38"/>
      <c r="GSZ38"/>
      <c r="GTA38"/>
      <c r="GTB38"/>
      <c r="GTC38"/>
      <c r="GTD38"/>
      <c r="GTE38"/>
      <c r="GTF38"/>
      <c r="GTG38"/>
      <c r="GTH38"/>
      <c r="GTI38"/>
      <c r="GTJ38"/>
      <c r="GTK38"/>
      <c r="GTL38"/>
      <c r="GTM38"/>
      <c r="GTN38"/>
      <c r="GTO38"/>
      <c r="GTP38"/>
      <c r="GTQ38"/>
      <c r="GTR38"/>
      <c r="GTS38"/>
      <c r="GTT38"/>
      <c r="GTU38"/>
      <c r="GTV38"/>
      <c r="GTW38"/>
      <c r="GTX38"/>
      <c r="GTY38"/>
      <c r="GTZ38"/>
      <c r="GUA38"/>
      <c r="GUB38"/>
      <c r="GUC38"/>
      <c r="GUD38"/>
      <c r="GUE38"/>
      <c r="GUF38"/>
      <c r="GUG38"/>
      <c r="GUH38"/>
      <c r="GUI38"/>
      <c r="GUJ38"/>
      <c r="GUK38"/>
      <c r="GUL38"/>
      <c r="GUM38"/>
      <c r="GUN38"/>
      <c r="GUO38"/>
      <c r="GUP38"/>
      <c r="GUQ38"/>
      <c r="GUR38"/>
      <c r="GUS38"/>
      <c r="GUT38"/>
      <c r="GUU38"/>
      <c r="GUV38"/>
      <c r="GUW38"/>
      <c r="GUX38"/>
      <c r="GUY38"/>
      <c r="GUZ38"/>
      <c r="GVA38"/>
      <c r="GVB38"/>
      <c r="GVC38"/>
      <c r="GVD38"/>
      <c r="GVE38"/>
      <c r="GVF38"/>
      <c r="GVG38"/>
      <c r="GVH38"/>
      <c r="GVI38"/>
      <c r="GVJ38"/>
      <c r="GVK38"/>
      <c r="GVL38"/>
      <c r="GVM38"/>
      <c r="GVN38"/>
      <c r="GVO38"/>
      <c r="GVP38"/>
      <c r="GVQ38"/>
      <c r="GVR38"/>
      <c r="GVS38"/>
      <c r="GVT38"/>
      <c r="GVU38"/>
      <c r="GVV38"/>
      <c r="GVW38"/>
      <c r="GVX38"/>
      <c r="GVY38"/>
      <c r="GVZ38"/>
      <c r="GWA38"/>
      <c r="GWB38"/>
      <c r="GWC38"/>
      <c r="GWD38"/>
      <c r="GWE38"/>
      <c r="GWF38"/>
      <c r="GWG38"/>
      <c r="GWH38"/>
      <c r="GWI38"/>
      <c r="GWJ38"/>
      <c r="GWK38"/>
      <c r="GWL38"/>
      <c r="GWM38"/>
      <c r="GWN38"/>
      <c r="GWO38"/>
      <c r="GWP38"/>
      <c r="GWQ38"/>
      <c r="GWR38"/>
      <c r="GWS38"/>
      <c r="GWT38"/>
      <c r="GWU38"/>
      <c r="GWV38"/>
      <c r="GWW38"/>
      <c r="GWX38"/>
      <c r="GWY38"/>
      <c r="GWZ38"/>
      <c r="GXA38"/>
      <c r="GXB38"/>
      <c r="GXC38"/>
      <c r="GXD38"/>
      <c r="GXE38"/>
      <c r="GXF38"/>
      <c r="GXG38"/>
      <c r="GXH38"/>
      <c r="GXI38"/>
      <c r="GXJ38"/>
      <c r="GXK38"/>
      <c r="GXL38"/>
      <c r="GXM38"/>
      <c r="GXN38"/>
      <c r="GXO38"/>
      <c r="GXP38"/>
      <c r="GXQ38"/>
      <c r="GXR38"/>
      <c r="GXS38"/>
      <c r="GXT38"/>
      <c r="GXU38"/>
      <c r="GXV38"/>
      <c r="GXW38"/>
      <c r="GXX38"/>
      <c r="GXY38"/>
      <c r="GXZ38"/>
      <c r="GYA38"/>
      <c r="GYB38"/>
      <c r="GYC38"/>
      <c r="GYD38"/>
      <c r="GYE38"/>
      <c r="GYF38"/>
      <c r="GYG38"/>
      <c r="GYH38"/>
      <c r="GYI38"/>
      <c r="GYJ38"/>
      <c r="GYK38"/>
      <c r="GYL38"/>
      <c r="GYM38"/>
      <c r="GYN38"/>
      <c r="GYO38"/>
      <c r="GYP38"/>
      <c r="GYQ38"/>
      <c r="GYR38"/>
      <c r="GYS38"/>
      <c r="GYT38"/>
      <c r="GYU38"/>
      <c r="GYV38"/>
      <c r="GYW38"/>
      <c r="GYX38"/>
      <c r="GYY38"/>
      <c r="GYZ38"/>
      <c r="GZA38"/>
      <c r="GZB38"/>
      <c r="GZC38"/>
      <c r="GZD38"/>
      <c r="GZE38"/>
      <c r="GZF38"/>
      <c r="GZG38"/>
      <c r="GZH38"/>
      <c r="GZI38"/>
      <c r="GZJ38"/>
      <c r="GZK38"/>
      <c r="GZL38"/>
      <c r="GZM38"/>
      <c r="GZN38"/>
      <c r="GZO38"/>
      <c r="GZP38"/>
      <c r="GZQ38"/>
      <c r="GZR38"/>
      <c r="GZS38"/>
      <c r="GZT38"/>
      <c r="GZU38"/>
      <c r="GZV38"/>
      <c r="GZW38"/>
      <c r="GZX38"/>
      <c r="GZY38"/>
      <c r="GZZ38"/>
      <c r="HAA38"/>
      <c r="HAB38"/>
      <c r="HAC38"/>
      <c r="HAD38"/>
      <c r="HAE38"/>
      <c r="HAF38"/>
      <c r="HAG38"/>
      <c r="HAH38"/>
      <c r="HAI38"/>
      <c r="HAJ38"/>
      <c r="HAK38"/>
      <c r="HAL38"/>
      <c r="HAM38"/>
      <c r="HAN38"/>
      <c r="HAO38"/>
      <c r="HAP38"/>
      <c r="HAQ38"/>
      <c r="HAR38"/>
      <c r="HAS38"/>
      <c r="HAT38"/>
      <c r="HAU38"/>
      <c r="HAV38"/>
      <c r="HAW38"/>
      <c r="HAX38"/>
      <c r="HAY38"/>
      <c r="HAZ38"/>
      <c r="HBA38"/>
      <c r="HBB38"/>
      <c r="HBC38"/>
      <c r="HBD38"/>
      <c r="HBE38"/>
      <c r="HBF38"/>
      <c r="HBG38"/>
      <c r="HBH38"/>
      <c r="HBI38"/>
      <c r="HBJ38"/>
      <c r="HBK38"/>
      <c r="HBL38"/>
      <c r="HBM38"/>
      <c r="HBN38"/>
      <c r="HBO38"/>
      <c r="HBP38"/>
      <c r="HBQ38"/>
      <c r="HBR38"/>
      <c r="HBS38"/>
      <c r="HBT38"/>
      <c r="HBU38"/>
      <c r="HBV38"/>
      <c r="HBW38"/>
      <c r="HBX38"/>
      <c r="HBY38"/>
      <c r="HBZ38"/>
      <c r="HCA38"/>
      <c r="HCB38"/>
      <c r="HCC38"/>
      <c r="HCD38"/>
      <c r="HCE38"/>
      <c r="HCF38"/>
      <c r="HCG38"/>
      <c r="HCH38"/>
      <c r="HCI38"/>
      <c r="HCJ38"/>
      <c r="HCK38"/>
      <c r="HCL38"/>
      <c r="HCM38"/>
      <c r="HCN38"/>
      <c r="HCO38"/>
      <c r="HCP38"/>
      <c r="HCQ38"/>
      <c r="HCR38"/>
      <c r="HCS38"/>
      <c r="HCT38"/>
      <c r="HCU38"/>
      <c r="HCV38"/>
      <c r="HCW38"/>
      <c r="HCX38"/>
      <c r="HCY38"/>
      <c r="HCZ38"/>
      <c r="HDA38"/>
      <c r="HDB38"/>
      <c r="HDC38"/>
      <c r="HDD38"/>
      <c r="HDE38"/>
      <c r="HDF38"/>
      <c r="HDG38"/>
      <c r="HDH38"/>
      <c r="HDI38"/>
      <c r="HDJ38"/>
      <c r="HDK38"/>
      <c r="HDL38"/>
      <c r="HDM38"/>
      <c r="HDN38"/>
      <c r="HDO38"/>
      <c r="HDP38"/>
      <c r="HDQ38"/>
      <c r="HDR38"/>
      <c r="HDS38"/>
      <c r="HDT38"/>
      <c r="HDU38"/>
      <c r="HDV38"/>
      <c r="HDW38"/>
      <c r="HDX38"/>
      <c r="HDY38"/>
      <c r="HDZ38"/>
      <c r="HEA38"/>
      <c r="HEB38"/>
      <c r="HEC38"/>
      <c r="HED38"/>
      <c r="HEE38"/>
      <c r="HEF38"/>
      <c r="HEG38"/>
      <c r="HEH38"/>
      <c r="HEI38"/>
      <c r="HEJ38"/>
      <c r="HEK38"/>
      <c r="HEL38"/>
      <c r="HEM38"/>
      <c r="HEN38"/>
      <c r="HEO38"/>
      <c r="HEP38"/>
      <c r="HEQ38"/>
      <c r="HER38"/>
      <c r="HES38"/>
      <c r="HET38"/>
      <c r="HEU38"/>
      <c r="HEV38"/>
      <c r="HEW38"/>
      <c r="HEX38"/>
      <c r="HEY38"/>
      <c r="HEZ38"/>
      <c r="HFA38"/>
      <c r="HFB38"/>
      <c r="HFC38"/>
      <c r="HFD38"/>
      <c r="HFE38"/>
      <c r="HFF38"/>
      <c r="HFG38"/>
      <c r="HFH38"/>
      <c r="HFI38"/>
      <c r="HFJ38"/>
      <c r="HFK38"/>
      <c r="HFL38"/>
      <c r="HFM38"/>
      <c r="HFN38"/>
      <c r="HFO38"/>
      <c r="HFP38"/>
      <c r="HFQ38"/>
      <c r="HFR38"/>
      <c r="HFS38"/>
      <c r="HFT38"/>
      <c r="HFU38"/>
      <c r="HFV38"/>
      <c r="HFW38"/>
      <c r="HFX38"/>
      <c r="HFY38"/>
      <c r="HFZ38"/>
      <c r="HGA38"/>
      <c r="HGB38"/>
      <c r="HGC38"/>
      <c r="HGD38"/>
      <c r="HGE38"/>
      <c r="HGF38"/>
      <c r="HGG38"/>
      <c r="HGH38"/>
      <c r="HGI38"/>
      <c r="HGJ38"/>
      <c r="HGK38"/>
      <c r="HGL38"/>
      <c r="HGM38"/>
      <c r="HGN38"/>
      <c r="HGO38"/>
      <c r="HGP38"/>
      <c r="HGQ38"/>
      <c r="HGR38"/>
      <c r="HGS38"/>
      <c r="HGT38"/>
      <c r="HGU38"/>
      <c r="HGV38"/>
      <c r="HGW38"/>
      <c r="HGX38"/>
      <c r="HGY38"/>
      <c r="HGZ38"/>
      <c r="HHA38"/>
      <c r="HHB38"/>
      <c r="HHC38"/>
      <c r="HHD38"/>
      <c r="HHE38"/>
      <c r="HHF38"/>
      <c r="HHG38"/>
      <c r="HHH38"/>
      <c r="HHI38"/>
      <c r="HHJ38"/>
      <c r="HHK38"/>
      <c r="HHL38"/>
      <c r="HHM38"/>
      <c r="HHN38"/>
      <c r="HHO38"/>
      <c r="HHP38"/>
      <c r="HHQ38"/>
      <c r="HHR38"/>
      <c r="HHS38"/>
      <c r="HHT38"/>
      <c r="HHU38"/>
      <c r="HHV38"/>
      <c r="HHW38"/>
      <c r="HHX38"/>
      <c r="HHY38"/>
      <c r="HHZ38"/>
      <c r="HIA38"/>
      <c r="HIB38"/>
      <c r="HIC38"/>
      <c r="HID38"/>
      <c r="HIE38"/>
      <c r="HIF38"/>
      <c r="HIG38"/>
      <c r="HIH38"/>
      <c r="HII38"/>
      <c r="HIJ38"/>
      <c r="HIK38"/>
      <c r="HIL38"/>
      <c r="HIM38"/>
      <c r="HIN38"/>
      <c r="HIO38"/>
      <c r="HIP38"/>
      <c r="HIQ38"/>
      <c r="HIR38"/>
      <c r="HIS38"/>
      <c r="HIT38"/>
      <c r="HIU38"/>
      <c r="HIV38"/>
      <c r="HIW38"/>
      <c r="HIX38"/>
      <c r="HIY38"/>
      <c r="HIZ38"/>
      <c r="HJA38"/>
      <c r="HJB38"/>
      <c r="HJC38"/>
      <c r="HJD38"/>
      <c r="HJE38"/>
      <c r="HJF38"/>
      <c r="HJG38"/>
      <c r="HJH38"/>
      <c r="HJI38"/>
      <c r="HJJ38"/>
      <c r="HJK38"/>
      <c r="HJL38"/>
      <c r="HJM38"/>
      <c r="HJN38"/>
      <c r="HJO38"/>
      <c r="HJP38"/>
      <c r="HJQ38"/>
      <c r="HJR38"/>
      <c r="HJS38"/>
      <c r="HJT38"/>
      <c r="HJU38"/>
      <c r="HJV38"/>
      <c r="HJW38"/>
      <c r="HJX38"/>
      <c r="HJY38"/>
      <c r="HJZ38"/>
      <c r="HKA38"/>
      <c r="HKB38"/>
      <c r="HKC38"/>
      <c r="HKD38"/>
      <c r="HKE38"/>
      <c r="HKF38"/>
      <c r="HKG38"/>
      <c r="HKH38"/>
      <c r="HKI38"/>
      <c r="HKJ38"/>
      <c r="HKK38"/>
      <c r="HKL38"/>
      <c r="HKM38"/>
      <c r="HKN38"/>
      <c r="HKO38"/>
      <c r="HKP38"/>
      <c r="HKQ38"/>
      <c r="HKR38"/>
      <c r="HKS38"/>
      <c r="HKT38"/>
      <c r="HKU38"/>
      <c r="HKV38"/>
      <c r="HKW38"/>
      <c r="HKX38"/>
      <c r="HKY38"/>
      <c r="HKZ38"/>
      <c r="HLA38"/>
      <c r="HLB38"/>
      <c r="HLC38"/>
      <c r="HLD38"/>
      <c r="HLE38"/>
      <c r="HLF38"/>
      <c r="HLG38"/>
      <c r="HLH38"/>
      <c r="HLI38"/>
      <c r="HLJ38"/>
      <c r="HLK38"/>
      <c r="HLL38"/>
      <c r="HLM38"/>
      <c r="HLN38"/>
      <c r="HLO38"/>
      <c r="HLP38"/>
      <c r="HLQ38"/>
      <c r="HLR38"/>
      <c r="HLS38"/>
      <c r="HLT38"/>
      <c r="HLU38"/>
      <c r="HLV38"/>
      <c r="HLW38"/>
      <c r="HLX38"/>
      <c r="HLY38"/>
      <c r="HLZ38"/>
      <c r="HMA38"/>
      <c r="HMB38"/>
      <c r="HMC38"/>
      <c r="HMD38"/>
      <c r="HME38"/>
      <c r="HMF38"/>
      <c r="HMG38"/>
      <c r="HMH38"/>
      <c r="HMI38"/>
      <c r="HMJ38"/>
      <c r="HMK38"/>
      <c r="HML38"/>
      <c r="HMM38"/>
      <c r="HMN38"/>
      <c r="HMO38"/>
      <c r="HMP38"/>
      <c r="HMQ38"/>
      <c r="HMR38"/>
      <c r="HMS38"/>
      <c r="HMT38"/>
      <c r="HMU38"/>
      <c r="HMV38"/>
      <c r="HMW38"/>
      <c r="HMX38"/>
      <c r="HMY38"/>
      <c r="HMZ38"/>
      <c r="HNA38"/>
      <c r="HNB38"/>
      <c r="HNC38"/>
      <c r="HND38"/>
      <c r="HNE38"/>
      <c r="HNF38"/>
      <c r="HNG38"/>
      <c r="HNH38"/>
      <c r="HNI38"/>
      <c r="HNJ38"/>
      <c r="HNK38"/>
      <c r="HNL38"/>
      <c r="HNM38"/>
      <c r="HNN38"/>
      <c r="HNO38"/>
      <c r="HNP38"/>
      <c r="HNQ38"/>
      <c r="HNR38"/>
      <c r="HNS38"/>
      <c r="HNT38"/>
      <c r="HNU38"/>
      <c r="HNV38"/>
      <c r="HNW38"/>
      <c r="HNX38"/>
      <c r="HNY38"/>
      <c r="HNZ38"/>
      <c r="HOA38"/>
      <c r="HOB38"/>
      <c r="HOC38"/>
      <c r="HOD38"/>
      <c r="HOE38"/>
      <c r="HOF38"/>
      <c r="HOG38"/>
      <c r="HOH38"/>
      <c r="HOI38"/>
      <c r="HOJ38"/>
      <c r="HOK38"/>
      <c r="HOL38"/>
      <c r="HOM38"/>
      <c r="HON38"/>
      <c r="HOO38"/>
      <c r="HOP38"/>
      <c r="HOQ38"/>
      <c r="HOR38"/>
      <c r="HOS38"/>
      <c r="HOT38"/>
      <c r="HOU38"/>
      <c r="HOV38"/>
      <c r="HOW38"/>
      <c r="HOX38"/>
      <c r="HOY38"/>
      <c r="HOZ38"/>
      <c r="HPA38"/>
      <c r="HPB38"/>
      <c r="HPC38"/>
      <c r="HPD38"/>
      <c r="HPE38"/>
      <c r="HPF38"/>
      <c r="HPG38"/>
      <c r="HPH38"/>
      <c r="HPI38"/>
      <c r="HPJ38"/>
      <c r="HPK38"/>
      <c r="HPL38"/>
      <c r="HPM38"/>
      <c r="HPN38"/>
      <c r="HPO38"/>
      <c r="HPP38"/>
      <c r="HPQ38"/>
      <c r="HPR38"/>
      <c r="HPS38"/>
      <c r="HPT38"/>
      <c r="HPU38"/>
      <c r="HPV38"/>
      <c r="HPW38"/>
      <c r="HPX38"/>
      <c r="HPY38"/>
      <c r="HPZ38"/>
      <c r="HQA38"/>
      <c r="HQB38"/>
      <c r="HQC38"/>
      <c r="HQD38"/>
      <c r="HQE38"/>
      <c r="HQF38"/>
      <c r="HQG38"/>
      <c r="HQH38"/>
      <c r="HQI38"/>
      <c r="HQJ38"/>
      <c r="HQK38"/>
      <c r="HQL38"/>
      <c r="HQM38"/>
      <c r="HQN38"/>
      <c r="HQO38"/>
      <c r="HQP38"/>
      <c r="HQQ38"/>
      <c r="HQR38"/>
      <c r="HQS38"/>
      <c r="HQT38"/>
      <c r="HQU38"/>
      <c r="HQV38"/>
      <c r="HQW38"/>
      <c r="HQX38"/>
      <c r="HQY38"/>
      <c r="HQZ38"/>
      <c r="HRA38"/>
      <c r="HRB38"/>
      <c r="HRC38"/>
      <c r="HRD38"/>
      <c r="HRE38"/>
      <c r="HRF38"/>
      <c r="HRG38"/>
      <c r="HRH38"/>
      <c r="HRI38"/>
      <c r="HRJ38"/>
      <c r="HRK38"/>
      <c r="HRL38"/>
      <c r="HRM38"/>
      <c r="HRN38"/>
      <c r="HRO38"/>
      <c r="HRP38"/>
      <c r="HRQ38"/>
      <c r="HRR38"/>
      <c r="HRS38"/>
      <c r="HRT38"/>
      <c r="HRU38"/>
      <c r="HRV38"/>
      <c r="HRW38"/>
      <c r="HRX38"/>
      <c r="HRY38"/>
      <c r="HRZ38"/>
      <c r="HSA38"/>
      <c r="HSB38"/>
      <c r="HSC38"/>
      <c r="HSD38"/>
      <c r="HSE38"/>
      <c r="HSF38"/>
      <c r="HSG38"/>
      <c r="HSH38"/>
      <c r="HSI38"/>
      <c r="HSJ38"/>
      <c r="HSK38"/>
      <c r="HSL38"/>
      <c r="HSM38"/>
      <c r="HSN38"/>
      <c r="HSO38"/>
      <c r="HSP38"/>
      <c r="HSQ38"/>
      <c r="HSR38"/>
      <c r="HSS38"/>
      <c r="HST38"/>
      <c r="HSU38"/>
      <c r="HSV38"/>
      <c r="HSW38"/>
      <c r="HSX38"/>
      <c r="HSY38"/>
      <c r="HSZ38"/>
      <c r="HTA38"/>
      <c r="HTB38"/>
      <c r="HTC38"/>
      <c r="HTD38"/>
      <c r="HTE38"/>
      <c r="HTF38"/>
      <c r="HTG38"/>
      <c r="HTH38"/>
      <c r="HTI38"/>
      <c r="HTJ38"/>
      <c r="HTK38"/>
      <c r="HTL38"/>
      <c r="HTM38"/>
      <c r="HTN38"/>
      <c r="HTO38"/>
      <c r="HTP38"/>
      <c r="HTQ38"/>
      <c r="HTR38"/>
      <c r="HTS38"/>
      <c r="HTT38"/>
      <c r="HTU38"/>
      <c r="HTV38"/>
      <c r="HTW38"/>
      <c r="HTX38"/>
      <c r="HTY38"/>
      <c r="HTZ38"/>
      <c r="HUA38"/>
      <c r="HUB38"/>
      <c r="HUC38"/>
      <c r="HUD38"/>
      <c r="HUE38"/>
      <c r="HUF38"/>
      <c r="HUG38"/>
      <c r="HUH38"/>
      <c r="HUI38"/>
      <c r="HUJ38"/>
      <c r="HUK38"/>
      <c r="HUL38"/>
      <c r="HUM38"/>
      <c r="HUN38"/>
      <c r="HUO38"/>
      <c r="HUP38"/>
      <c r="HUQ38"/>
      <c r="HUR38"/>
      <c r="HUS38"/>
      <c r="HUT38"/>
      <c r="HUU38"/>
      <c r="HUV38"/>
      <c r="HUW38"/>
      <c r="HUX38"/>
      <c r="HUY38"/>
      <c r="HUZ38"/>
      <c r="HVA38"/>
      <c r="HVB38"/>
      <c r="HVC38"/>
      <c r="HVD38"/>
      <c r="HVE38"/>
      <c r="HVF38"/>
      <c r="HVG38"/>
      <c r="HVH38"/>
      <c r="HVI38"/>
      <c r="HVJ38"/>
      <c r="HVK38"/>
      <c r="HVL38"/>
      <c r="HVM38"/>
      <c r="HVN38"/>
      <c r="HVO38"/>
      <c r="HVP38"/>
      <c r="HVQ38"/>
      <c r="HVR38"/>
      <c r="HVS38"/>
      <c r="HVT38"/>
      <c r="HVU38"/>
      <c r="HVV38"/>
      <c r="HVW38"/>
      <c r="HVX38"/>
      <c r="HVY38"/>
      <c r="HVZ38"/>
      <c r="HWA38"/>
      <c r="HWB38"/>
      <c r="HWC38"/>
      <c r="HWD38"/>
      <c r="HWE38"/>
      <c r="HWF38"/>
      <c r="HWG38"/>
      <c r="HWH38"/>
      <c r="HWI38"/>
      <c r="HWJ38"/>
      <c r="HWK38"/>
      <c r="HWL38"/>
      <c r="HWM38"/>
      <c r="HWN38"/>
      <c r="HWO38"/>
      <c r="HWP38"/>
      <c r="HWQ38"/>
      <c r="HWR38"/>
      <c r="HWS38"/>
      <c r="HWT38"/>
      <c r="HWU38"/>
      <c r="HWV38"/>
      <c r="HWW38"/>
      <c r="HWX38"/>
      <c r="HWY38"/>
      <c r="HWZ38"/>
      <c r="HXA38"/>
      <c r="HXB38"/>
      <c r="HXC38"/>
      <c r="HXD38"/>
      <c r="HXE38"/>
      <c r="HXF38"/>
      <c r="HXG38"/>
      <c r="HXH38"/>
      <c r="HXI38"/>
      <c r="HXJ38"/>
      <c r="HXK38"/>
      <c r="HXL38"/>
      <c r="HXM38"/>
      <c r="HXN38"/>
      <c r="HXO38"/>
      <c r="HXP38"/>
      <c r="HXQ38"/>
      <c r="HXR38"/>
      <c r="HXS38"/>
      <c r="HXT38"/>
      <c r="HXU38"/>
      <c r="HXV38"/>
      <c r="HXW38"/>
      <c r="HXX38"/>
      <c r="HXY38"/>
      <c r="HXZ38"/>
      <c r="HYA38"/>
      <c r="HYB38"/>
      <c r="HYC38"/>
      <c r="HYD38"/>
      <c r="HYE38"/>
      <c r="HYF38"/>
      <c r="HYG38"/>
      <c r="HYH38"/>
      <c r="HYI38"/>
      <c r="HYJ38"/>
      <c r="HYK38"/>
      <c r="HYL38"/>
      <c r="HYM38"/>
      <c r="HYN38"/>
      <c r="HYO38"/>
      <c r="HYP38"/>
      <c r="HYQ38"/>
      <c r="HYR38"/>
      <c r="HYS38"/>
      <c r="HYT38"/>
      <c r="HYU38"/>
      <c r="HYV38"/>
      <c r="HYW38"/>
      <c r="HYX38"/>
      <c r="HYY38"/>
      <c r="HYZ38"/>
      <c r="HZA38"/>
      <c r="HZB38"/>
      <c r="HZC38"/>
      <c r="HZD38"/>
      <c r="HZE38"/>
      <c r="HZF38"/>
      <c r="HZG38"/>
      <c r="HZH38"/>
      <c r="HZI38"/>
      <c r="HZJ38"/>
      <c r="HZK38"/>
      <c r="HZL38"/>
      <c r="HZM38"/>
      <c r="HZN38"/>
      <c r="HZO38"/>
      <c r="HZP38"/>
      <c r="HZQ38"/>
      <c r="HZR38"/>
      <c r="HZS38"/>
      <c r="HZT38"/>
      <c r="HZU38"/>
      <c r="HZV38"/>
      <c r="HZW38"/>
      <c r="HZX38"/>
      <c r="HZY38"/>
      <c r="HZZ38"/>
      <c r="IAA38"/>
      <c r="IAB38"/>
      <c r="IAC38"/>
      <c r="IAD38"/>
      <c r="IAE38"/>
      <c r="IAF38"/>
      <c r="IAG38"/>
      <c r="IAH38"/>
      <c r="IAI38"/>
      <c r="IAJ38"/>
      <c r="IAK38"/>
      <c r="IAL38"/>
      <c r="IAM38"/>
      <c r="IAN38"/>
      <c r="IAO38"/>
      <c r="IAP38"/>
      <c r="IAQ38"/>
      <c r="IAR38"/>
      <c r="IAS38"/>
      <c r="IAT38"/>
      <c r="IAU38"/>
      <c r="IAV38"/>
      <c r="IAW38"/>
      <c r="IAX38"/>
      <c r="IAY38"/>
      <c r="IAZ38"/>
      <c r="IBA38"/>
      <c r="IBB38"/>
      <c r="IBC38"/>
      <c r="IBD38"/>
      <c r="IBE38"/>
      <c r="IBF38"/>
      <c r="IBG38"/>
      <c r="IBH38"/>
      <c r="IBI38"/>
      <c r="IBJ38"/>
      <c r="IBK38"/>
      <c r="IBL38"/>
      <c r="IBM38"/>
      <c r="IBN38"/>
      <c r="IBO38"/>
      <c r="IBP38"/>
      <c r="IBQ38"/>
      <c r="IBR38"/>
      <c r="IBS38"/>
      <c r="IBT38"/>
      <c r="IBU38"/>
      <c r="IBV38"/>
      <c r="IBW38"/>
      <c r="IBX38"/>
      <c r="IBY38"/>
      <c r="IBZ38"/>
      <c r="ICA38"/>
      <c r="ICB38"/>
      <c r="ICC38"/>
      <c r="ICD38"/>
      <c r="ICE38"/>
      <c r="ICF38"/>
      <c r="ICG38"/>
      <c r="ICH38"/>
      <c r="ICI38"/>
      <c r="ICJ38"/>
      <c r="ICK38"/>
      <c r="ICL38"/>
      <c r="ICM38"/>
      <c r="ICN38"/>
      <c r="ICO38"/>
      <c r="ICP38"/>
      <c r="ICQ38"/>
      <c r="ICR38"/>
      <c r="ICS38"/>
      <c r="ICT38"/>
      <c r="ICU38"/>
      <c r="ICV38"/>
      <c r="ICW38"/>
      <c r="ICX38"/>
      <c r="ICY38"/>
      <c r="ICZ38"/>
      <c r="IDA38"/>
      <c r="IDB38"/>
      <c r="IDC38"/>
      <c r="IDD38"/>
      <c r="IDE38"/>
      <c r="IDF38"/>
      <c r="IDG38"/>
      <c r="IDH38"/>
      <c r="IDI38"/>
      <c r="IDJ38"/>
      <c r="IDK38"/>
      <c r="IDL38"/>
      <c r="IDM38"/>
      <c r="IDN38"/>
      <c r="IDO38"/>
      <c r="IDP38"/>
      <c r="IDQ38"/>
      <c r="IDR38"/>
      <c r="IDS38"/>
      <c r="IDT38"/>
      <c r="IDU38"/>
      <c r="IDV38"/>
      <c r="IDW38"/>
      <c r="IDX38"/>
      <c r="IDY38"/>
      <c r="IDZ38"/>
      <c r="IEA38"/>
      <c r="IEB38"/>
      <c r="IEC38"/>
      <c r="IED38"/>
      <c r="IEE38"/>
      <c r="IEF38"/>
      <c r="IEG38"/>
      <c r="IEH38"/>
      <c r="IEI38"/>
      <c r="IEJ38"/>
      <c r="IEK38"/>
      <c r="IEL38"/>
      <c r="IEM38"/>
      <c r="IEN38"/>
      <c r="IEO38"/>
      <c r="IEP38"/>
      <c r="IEQ38"/>
      <c r="IER38"/>
      <c r="IES38"/>
      <c r="IET38"/>
      <c r="IEU38"/>
      <c r="IEV38"/>
      <c r="IEW38"/>
      <c r="IEX38"/>
      <c r="IEY38"/>
      <c r="IEZ38"/>
      <c r="IFA38"/>
      <c r="IFB38"/>
      <c r="IFC38"/>
      <c r="IFD38"/>
      <c r="IFE38"/>
      <c r="IFF38"/>
      <c r="IFG38"/>
      <c r="IFH38"/>
      <c r="IFI38"/>
      <c r="IFJ38"/>
      <c r="IFK38"/>
      <c r="IFL38"/>
      <c r="IFM38"/>
      <c r="IFN38"/>
      <c r="IFO38"/>
      <c r="IFP38"/>
      <c r="IFQ38"/>
      <c r="IFR38"/>
      <c r="IFS38"/>
      <c r="IFT38"/>
      <c r="IFU38"/>
      <c r="IFV38"/>
      <c r="IFW38"/>
      <c r="IFX38"/>
      <c r="IFY38"/>
      <c r="IFZ38"/>
      <c r="IGA38"/>
      <c r="IGB38"/>
      <c r="IGC38"/>
      <c r="IGD38"/>
      <c r="IGE38"/>
      <c r="IGF38"/>
      <c r="IGG38"/>
      <c r="IGH38"/>
      <c r="IGI38"/>
      <c r="IGJ38"/>
      <c r="IGK38"/>
      <c r="IGL38"/>
      <c r="IGM38"/>
      <c r="IGN38"/>
      <c r="IGO38"/>
      <c r="IGP38"/>
      <c r="IGQ38"/>
      <c r="IGR38"/>
      <c r="IGS38"/>
      <c r="IGT38"/>
      <c r="IGU38"/>
      <c r="IGV38"/>
      <c r="IGW38"/>
      <c r="IGX38"/>
      <c r="IGY38"/>
      <c r="IGZ38"/>
      <c r="IHA38"/>
      <c r="IHB38"/>
      <c r="IHC38"/>
      <c r="IHD38"/>
      <c r="IHE38"/>
      <c r="IHF38"/>
      <c r="IHG38"/>
      <c r="IHH38"/>
      <c r="IHI38"/>
      <c r="IHJ38"/>
      <c r="IHK38"/>
      <c r="IHL38"/>
      <c r="IHM38"/>
      <c r="IHN38"/>
      <c r="IHO38"/>
      <c r="IHP38"/>
      <c r="IHQ38"/>
      <c r="IHR38"/>
      <c r="IHS38"/>
      <c r="IHT38"/>
      <c r="IHU38"/>
      <c r="IHV38"/>
      <c r="IHW38"/>
      <c r="IHX38"/>
      <c r="IHY38"/>
      <c r="IHZ38"/>
      <c r="IIA38"/>
      <c r="IIB38"/>
      <c r="IIC38"/>
      <c r="IID38"/>
      <c r="IIE38"/>
      <c r="IIF38"/>
      <c r="IIG38"/>
      <c r="IIH38"/>
      <c r="III38"/>
      <c r="IIJ38"/>
      <c r="IIK38"/>
      <c r="IIL38"/>
      <c r="IIM38"/>
      <c r="IIN38"/>
      <c r="IIO38"/>
      <c r="IIP38"/>
      <c r="IIQ38"/>
      <c r="IIR38"/>
      <c r="IIS38"/>
      <c r="IIT38"/>
      <c r="IIU38"/>
      <c r="IIV38"/>
      <c r="IIW38"/>
      <c r="IIX38"/>
      <c r="IIY38"/>
      <c r="IIZ38"/>
      <c r="IJA38"/>
      <c r="IJB38"/>
      <c r="IJC38"/>
      <c r="IJD38"/>
      <c r="IJE38"/>
      <c r="IJF38"/>
      <c r="IJG38"/>
      <c r="IJH38"/>
      <c r="IJI38"/>
      <c r="IJJ38"/>
      <c r="IJK38"/>
      <c r="IJL38"/>
      <c r="IJM38"/>
      <c r="IJN38"/>
      <c r="IJO38"/>
      <c r="IJP38"/>
      <c r="IJQ38"/>
      <c r="IJR38"/>
      <c r="IJS38"/>
      <c r="IJT38"/>
      <c r="IJU38"/>
      <c r="IJV38"/>
      <c r="IJW38"/>
      <c r="IJX38"/>
      <c r="IJY38"/>
      <c r="IJZ38"/>
      <c r="IKA38"/>
      <c r="IKB38"/>
      <c r="IKC38"/>
      <c r="IKD38"/>
      <c r="IKE38"/>
      <c r="IKF38"/>
      <c r="IKG38"/>
      <c r="IKH38"/>
      <c r="IKI38"/>
      <c r="IKJ38"/>
      <c r="IKK38"/>
      <c r="IKL38"/>
      <c r="IKM38"/>
      <c r="IKN38"/>
      <c r="IKO38"/>
      <c r="IKP38"/>
      <c r="IKQ38"/>
      <c r="IKR38"/>
      <c r="IKS38"/>
      <c r="IKT38"/>
      <c r="IKU38"/>
      <c r="IKV38"/>
      <c r="IKW38"/>
      <c r="IKX38"/>
      <c r="IKY38"/>
      <c r="IKZ38"/>
      <c r="ILA38"/>
      <c r="ILB38"/>
      <c r="ILC38"/>
      <c r="ILD38"/>
      <c r="ILE38"/>
      <c r="ILF38"/>
      <c r="ILG38"/>
      <c r="ILH38"/>
      <c r="ILI38"/>
      <c r="ILJ38"/>
      <c r="ILK38"/>
      <c r="ILL38"/>
      <c r="ILM38"/>
      <c r="ILN38"/>
      <c r="ILO38"/>
      <c r="ILP38"/>
      <c r="ILQ38"/>
      <c r="ILR38"/>
      <c r="ILS38"/>
      <c r="ILT38"/>
      <c r="ILU38"/>
      <c r="ILV38"/>
      <c r="ILW38"/>
      <c r="ILX38"/>
      <c r="ILY38"/>
      <c r="ILZ38"/>
      <c r="IMA38"/>
      <c r="IMB38"/>
      <c r="IMC38"/>
      <c r="IMD38"/>
      <c r="IME38"/>
      <c r="IMF38"/>
      <c r="IMG38"/>
      <c r="IMH38"/>
      <c r="IMI38"/>
      <c r="IMJ38"/>
      <c r="IMK38"/>
      <c r="IML38"/>
      <c r="IMM38"/>
      <c r="IMN38"/>
      <c r="IMO38"/>
      <c r="IMP38"/>
      <c r="IMQ38"/>
      <c r="IMR38"/>
      <c r="IMS38"/>
      <c r="IMT38"/>
      <c r="IMU38"/>
      <c r="IMV38"/>
      <c r="IMW38"/>
      <c r="IMX38"/>
      <c r="IMY38"/>
      <c r="IMZ38"/>
      <c r="INA38"/>
      <c r="INB38"/>
      <c r="INC38"/>
      <c r="IND38"/>
      <c r="INE38"/>
      <c r="INF38"/>
      <c r="ING38"/>
      <c r="INH38"/>
      <c r="INI38"/>
      <c r="INJ38"/>
      <c r="INK38"/>
      <c r="INL38"/>
      <c r="INM38"/>
      <c r="INN38"/>
      <c r="INO38"/>
      <c r="INP38"/>
      <c r="INQ38"/>
      <c r="INR38"/>
      <c r="INS38"/>
      <c r="INT38"/>
      <c r="INU38"/>
      <c r="INV38"/>
      <c r="INW38"/>
      <c r="INX38"/>
      <c r="INY38"/>
      <c r="INZ38"/>
      <c r="IOA38"/>
      <c r="IOB38"/>
      <c r="IOC38"/>
      <c r="IOD38"/>
      <c r="IOE38"/>
      <c r="IOF38"/>
      <c r="IOG38"/>
      <c r="IOH38"/>
      <c r="IOI38"/>
      <c r="IOJ38"/>
      <c r="IOK38"/>
      <c r="IOL38"/>
      <c r="IOM38"/>
      <c r="ION38"/>
      <c r="IOO38"/>
      <c r="IOP38"/>
      <c r="IOQ38"/>
      <c r="IOR38"/>
      <c r="IOS38"/>
      <c r="IOT38"/>
      <c r="IOU38"/>
      <c r="IOV38"/>
      <c r="IOW38"/>
      <c r="IOX38"/>
      <c r="IOY38"/>
      <c r="IOZ38"/>
      <c r="IPA38"/>
      <c r="IPB38"/>
      <c r="IPC38"/>
      <c r="IPD38"/>
      <c r="IPE38"/>
      <c r="IPF38"/>
      <c r="IPG38"/>
      <c r="IPH38"/>
      <c r="IPI38"/>
      <c r="IPJ38"/>
      <c r="IPK38"/>
      <c r="IPL38"/>
      <c r="IPM38"/>
      <c r="IPN38"/>
      <c r="IPO38"/>
      <c r="IPP38"/>
      <c r="IPQ38"/>
      <c r="IPR38"/>
      <c r="IPS38"/>
      <c r="IPT38"/>
      <c r="IPU38"/>
      <c r="IPV38"/>
      <c r="IPW38"/>
      <c r="IPX38"/>
      <c r="IPY38"/>
      <c r="IPZ38"/>
      <c r="IQA38"/>
      <c r="IQB38"/>
      <c r="IQC38"/>
      <c r="IQD38"/>
      <c r="IQE38"/>
      <c r="IQF38"/>
      <c r="IQG38"/>
      <c r="IQH38"/>
      <c r="IQI38"/>
      <c r="IQJ38"/>
      <c r="IQK38"/>
      <c r="IQL38"/>
      <c r="IQM38"/>
      <c r="IQN38"/>
      <c r="IQO38"/>
      <c r="IQP38"/>
      <c r="IQQ38"/>
      <c r="IQR38"/>
      <c r="IQS38"/>
      <c r="IQT38"/>
      <c r="IQU38"/>
      <c r="IQV38"/>
      <c r="IQW38"/>
      <c r="IQX38"/>
      <c r="IQY38"/>
      <c r="IQZ38"/>
      <c r="IRA38"/>
      <c r="IRB38"/>
      <c r="IRC38"/>
      <c r="IRD38"/>
      <c r="IRE38"/>
      <c r="IRF38"/>
      <c r="IRG38"/>
      <c r="IRH38"/>
      <c r="IRI38"/>
      <c r="IRJ38"/>
      <c r="IRK38"/>
      <c r="IRL38"/>
      <c r="IRM38"/>
      <c r="IRN38"/>
      <c r="IRO38"/>
      <c r="IRP38"/>
      <c r="IRQ38"/>
      <c r="IRR38"/>
      <c r="IRS38"/>
      <c r="IRT38"/>
      <c r="IRU38"/>
      <c r="IRV38"/>
      <c r="IRW38"/>
      <c r="IRX38"/>
      <c r="IRY38"/>
      <c r="IRZ38"/>
      <c r="ISA38"/>
      <c r="ISB38"/>
      <c r="ISC38"/>
      <c r="ISD38"/>
      <c r="ISE38"/>
      <c r="ISF38"/>
      <c r="ISG38"/>
      <c r="ISH38"/>
      <c r="ISI38"/>
      <c r="ISJ38"/>
      <c r="ISK38"/>
      <c r="ISL38"/>
      <c r="ISM38"/>
      <c r="ISN38"/>
      <c r="ISO38"/>
      <c r="ISP38"/>
      <c r="ISQ38"/>
      <c r="ISR38"/>
      <c r="ISS38"/>
      <c r="IST38"/>
      <c r="ISU38"/>
      <c r="ISV38"/>
      <c r="ISW38"/>
      <c r="ISX38"/>
      <c r="ISY38"/>
      <c r="ISZ38"/>
      <c r="ITA38"/>
      <c r="ITB38"/>
      <c r="ITC38"/>
      <c r="ITD38"/>
      <c r="ITE38"/>
      <c r="ITF38"/>
      <c r="ITG38"/>
      <c r="ITH38"/>
      <c r="ITI38"/>
      <c r="ITJ38"/>
      <c r="ITK38"/>
      <c r="ITL38"/>
      <c r="ITM38"/>
      <c r="ITN38"/>
      <c r="ITO38"/>
      <c r="ITP38"/>
      <c r="ITQ38"/>
      <c r="ITR38"/>
      <c r="ITS38"/>
      <c r="ITT38"/>
      <c r="ITU38"/>
      <c r="ITV38"/>
      <c r="ITW38"/>
      <c r="ITX38"/>
      <c r="ITY38"/>
      <c r="ITZ38"/>
      <c r="IUA38"/>
      <c r="IUB38"/>
      <c r="IUC38"/>
      <c r="IUD38"/>
      <c r="IUE38"/>
      <c r="IUF38"/>
      <c r="IUG38"/>
      <c r="IUH38"/>
      <c r="IUI38"/>
      <c r="IUJ38"/>
      <c r="IUK38"/>
      <c r="IUL38"/>
      <c r="IUM38"/>
      <c r="IUN38"/>
      <c r="IUO38"/>
      <c r="IUP38"/>
      <c r="IUQ38"/>
      <c r="IUR38"/>
      <c r="IUS38"/>
      <c r="IUT38"/>
      <c r="IUU38"/>
      <c r="IUV38"/>
      <c r="IUW38"/>
      <c r="IUX38"/>
      <c r="IUY38"/>
      <c r="IUZ38"/>
      <c r="IVA38"/>
      <c r="IVB38"/>
      <c r="IVC38"/>
      <c r="IVD38"/>
      <c r="IVE38"/>
      <c r="IVF38"/>
      <c r="IVG38"/>
      <c r="IVH38"/>
      <c r="IVI38"/>
      <c r="IVJ38"/>
      <c r="IVK38"/>
      <c r="IVL38"/>
      <c r="IVM38"/>
      <c r="IVN38"/>
      <c r="IVO38"/>
      <c r="IVP38"/>
      <c r="IVQ38"/>
      <c r="IVR38"/>
      <c r="IVS38"/>
      <c r="IVT38"/>
      <c r="IVU38"/>
      <c r="IVV38"/>
      <c r="IVW38"/>
      <c r="IVX38"/>
      <c r="IVY38"/>
      <c r="IVZ38"/>
      <c r="IWA38"/>
      <c r="IWB38"/>
      <c r="IWC38"/>
      <c r="IWD38"/>
      <c r="IWE38"/>
      <c r="IWF38"/>
      <c r="IWG38"/>
      <c r="IWH38"/>
      <c r="IWI38"/>
      <c r="IWJ38"/>
      <c r="IWK38"/>
      <c r="IWL38"/>
      <c r="IWM38"/>
      <c r="IWN38"/>
      <c r="IWO38"/>
      <c r="IWP38"/>
      <c r="IWQ38"/>
      <c r="IWR38"/>
      <c r="IWS38"/>
      <c r="IWT38"/>
      <c r="IWU38"/>
      <c r="IWV38"/>
      <c r="IWW38"/>
      <c r="IWX38"/>
      <c r="IWY38"/>
      <c r="IWZ38"/>
      <c r="IXA38"/>
      <c r="IXB38"/>
      <c r="IXC38"/>
      <c r="IXD38"/>
      <c r="IXE38"/>
      <c r="IXF38"/>
      <c r="IXG38"/>
      <c r="IXH38"/>
      <c r="IXI38"/>
      <c r="IXJ38"/>
      <c r="IXK38"/>
      <c r="IXL38"/>
      <c r="IXM38"/>
      <c r="IXN38"/>
      <c r="IXO38"/>
      <c r="IXP38"/>
      <c r="IXQ38"/>
      <c r="IXR38"/>
      <c r="IXS38"/>
      <c r="IXT38"/>
      <c r="IXU38"/>
      <c r="IXV38"/>
      <c r="IXW38"/>
      <c r="IXX38"/>
      <c r="IXY38"/>
      <c r="IXZ38"/>
      <c r="IYA38"/>
      <c r="IYB38"/>
      <c r="IYC38"/>
      <c r="IYD38"/>
      <c r="IYE38"/>
      <c r="IYF38"/>
      <c r="IYG38"/>
      <c r="IYH38"/>
      <c r="IYI38"/>
      <c r="IYJ38"/>
      <c r="IYK38"/>
      <c r="IYL38"/>
      <c r="IYM38"/>
      <c r="IYN38"/>
      <c r="IYO38"/>
      <c r="IYP38"/>
      <c r="IYQ38"/>
      <c r="IYR38"/>
      <c r="IYS38"/>
      <c r="IYT38"/>
      <c r="IYU38"/>
      <c r="IYV38"/>
      <c r="IYW38"/>
      <c r="IYX38"/>
      <c r="IYY38"/>
      <c r="IYZ38"/>
      <c r="IZA38"/>
      <c r="IZB38"/>
      <c r="IZC38"/>
      <c r="IZD38"/>
      <c r="IZE38"/>
      <c r="IZF38"/>
      <c r="IZG38"/>
      <c r="IZH38"/>
      <c r="IZI38"/>
      <c r="IZJ38"/>
      <c r="IZK38"/>
      <c r="IZL38"/>
      <c r="IZM38"/>
      <c r="IZN38"/>
      <c r="IZO38"/>
      <c r="IZP38"/>
      <c r="IZQ38"/>
      <c r="IZR38"/>
      <c r="IZS38"/>
      <c r="IZT38"/>
      <c r="IZU38"/>
      <c r="IZV38"/>
      <c r="IZW38"/>
      <c r="IZX38"/>
      <c r="IZY38"/>
      <c r="IZZ38"/>
      <c r="JAA38"/>
      <c r="JAB38"/>
      <c r="JAC38"/>
      <c r="JAD38"/>
      <c r="JAE38"/>
      <c r="JAF38"/>
      <c r="JAG38"/>
      <c r="JAH38"/>
      <c r="JAI38"/>
      <c r="JAJ38"/>
      <c r="JAK38"/>
      <c r="JAL38"/>
      <c r="JAM38"/>
      <c r="JAN38"/>
      <c r="JAO38"/>
      <c r="JAP38"/>
      <c r="JAQ38"/>
      <c r="JAR38"/>
      <c r="JAS38"/>
      <c r="JAT38"/>
      <c r="JAU38"/>
      <c r="JAV38"/>
      <c r="JAW38"/>
      <c r="JAX38"/>
      <c r="JAY38"/>
      <c r="JAZ38"/>
      <c r="JBA38"/>
      <c r="JBB38"/>
      <c r="JBC38"/>
      <c r="JBD38"/>
      <c r="JBE38"/>
      <c r="JBF38"/>
      <c r="JBG38"/>
      <c r="JBH38"/>
      <c r="JBI38"/>
      <c r="JBJ38"/>
      <c r="JBK38"/>
      <c r="JBL38"/>
      <c r="JBM38"/>
      <c r="JBN38"/>
      <c r="JBO38"/>
      <c r="JBP38"/>
      <c r="JBQ38"/>
      <c r="JBR38"/>
      <c r="JBS38"/>
      <c r="JBT38"/>
      <c r="JBU38"/>
      <c r="JBV38"/>
      <c r="JBW38"/>
      <c r="JBX38"/>
      <c r="JBY38"/>
      <c r="JBZ38"/>
      <c r="JCA38"/>
      <c r="JCB38"/>
      <c r="JCC38"/>
      <c r="JCD38"/>
      <c r="JCE38"/>
      <c r="JCF38"/>
      <c r="JCG38"/>
      <c r="JCH38"/>
      <c r="JCI38"/>
      <c r="JCJ38"/>
      <c r="JCK38"/>
      <c r="JCL38"/>
      <c r="JCM38"/>
      <c r="JCN38"/>
      <c r="JCO38"/>
      <c r="JCP38"/>
      <c r="JCQ38"/>
      <c r="JCR38"/>
      <c r="JCS38"/>
      <c r="JCT38"/>
      <c r="JCU38"/>
      <c r="JCV38"/>
      <c r="JCW38"/>
      <c r="JCX38"/>
      <c r="JCY38"/>
      <c r="JCZ38"/>
      <c r="JDA38"/>
      <c r="JDB38"/>
      <c r="JDC38"/>
      <c r="JDD38"/>
      <c r="JDE38"/>
      <c r="JDF38"/>
      <c r="JDG38"/>
      <c r="JDH38"/>
      <c r="JDI38"/>
      <c r="JDJ38"/>
      <c r="JDK38"/>
      <c r="JDL38"/>
      <c r="JDM38"/>
      <c r="JDN38"/>
      <c r="JDO38"/>
      <c r="JDP38"/>
      <c r="JDQ38"/>
      <c r="JDR38"/>
      <c r="JDS38"/>
      <c r="JDT38"/>
      <c r="JDU38"/>
      <c r="JDV38"/>
      <c r="JDW38"/>
      <c r="JDX38"/>
      <c r="JDY38"/>
      <c r="JDZ38"/>
      <c r="JEA38"/>
      <c r="JEB38"/>
      <c r="JEC38"/>
      <c r="JED38"/>
      <c r="JEE38"/>
      <c r="JEF38"/>
      <c r="JEG38"/>
      <c r="JEH38"/>
      <c r="JEI38"/>
      <c r="JEJ38"/>
      <c r="JEK38"/>
      <c r="JEL38"/>
      <c r="JEM38"/>
      <c r="JEN38"/>
      <c r="JEO38"/>
      <c r="JEP38"/>
      <c r="JEQ38"/>
      <c r="JER38"/>
      <c r="JES38"/>
      <c r="JET38"/>
      <c r="JEU38"/>
      <c r="JEV38"/>
      <c r="JEW38"/>
      <c r="JEX38"/>
      <c r="JEY38"/>
      <c r="JEZ38"/>
      <c r="JFA38"/>
      <c r="JFB38"/>
      <c r="JFC38"/>
      <c r="JFD38"/>
      <c r="JFE38"/>
      <c r="JFF38"/>
      <c r="JFG38"/>
      <c r="JFH38"/>
      <c r="JFI38"/>
      <c r="JFJ38"/>
      <c r="JFK38"/>
      <c r="JFL38"/>
      <c r="JFM38"/>
      <c r="JFN38"/>
      <c r="JFO38"/>
      <c r="JFP38"/>
      <c r="JFQ38"/>
      <c r="JFR38"/>
      <c r="JFS38"/>
      <c r="JFT38"/>
      <c r="JFU38"/>
      <c r="JFV38"/>
      <c r="JFW38"/>
      <c r="JFX38"/>
      <c r="JFY38"/>
      <c r="JFZ38"/>
      <c r="JGA38"/>
      <c r="JGB38"/>
      <c r="JGC38"/>
      <c r="JGD38"/>
      <c r="JGE38"/>
      <c r="JGF38"/>
      <c r="JGG38"/>
      <c r="JGH38"/>
      <c r="JGI38"/>
      <c r="JGJ38"/>
      <c r="JGK38"/>
      <c r="JGL38"/>
      <c r="JGM38"/>
      <c r="JGN38"/>
      <c r="JGO38"/>
      <c r="JGP38"/>
      <c r="JGQ38"/>
      <c r="JGR38"/>
      <c r="JGS38"/>
      <c r="JGT38"/>
      <c r="JGU38"/>
      <c r="JGV38"/>
      <c r="JGW38"/>
      <c r="JGX38"/>
      <c r="JGY38"/>
      <c r="JGZ38"/>
      <c r="JHA38"/>
      <c r="JHB38"/>
      <c r="JHC38"/>
      <c r="JHD38"/>
      <c r="JHE38"/>
      <c r="JHF38"/>
      <c r="JHG38"/>
      <c r="JHH38"/>
      <c r="JHI38"/>
      <c r="JHJ38"/>
      <c r="JHK38"/>
      <c r="JHL38"/>
      <c r="JHM38"/>
      <c r="JHN38"/>
      <c r="JHO38"/>
      <c r="JHP38"/>
      <c r="JHQ38"/>
      <c r="JHR38"/>
      <c r="JHS38"/>
      <c r="JHT38"/>
      <c r="JHU38"/>
      <c r="JHV38"/>
      <c r="JHW38"/>
      <c r="JHX38"/>
      <c r="JHY38"/>
      <c r="JHZ38"/>
      <c r="JIA38"/>
      <c r="JIB38"/>
      <c r="JIC38"/>
      <c r="JID38"/>
      <c r="JIE38"/>
      <c r="JIF38"/>
      <c r="JIG38"/>
      <c r="JIH38"/>
      <c r="JII38"/>
      <c r="JIJ38"/>
      <c r="JIK38"/>
      <c r="JIL38"/>
      <c r="JIM38"/>
      <c r="JIN38"/>
      <c r="JIO38"/>
      <c r="JIP38"/>
      <c r="JIQ38"/>
      <c r="JIR38"/>
      <c r="JIS38"/>
      <c r="JIT38"/>
      <c r="JIU38"/>
      <c r="JIV38"/>
      <c r="JIW38"/>
      <c r="JIX38"/>
      <c r="JIY38"/>
      <c r="JIZ38"/>
      <c r="JJA38"/>
      <c r="JJB38"/>
      <c r="JJC38"/>
      <c r="JJD38"/>
      <c r="JJE38"/>
      <c r="JJF38"/>
      <c r="JJG38"/>
      <c r="JJH38"/>
      <c r="JJI38"/>
      <c r="JJJ38"/>
      <c r="JJK38"/>
      <c r="JJL38"/>
      <c r="JJM38"/>
      <c r="JJN38"/>
      <c r="JJO38"/>
      <c r="JJP38"/>
      <c r="JJQ38"/>
      <c r="JJR38"/>
      <c r="JJS38"/>
      <c r="JJT38"/>
      <c r="JJU38"/>
      <c r="JJV38"/>
      <c r="JJW38"/>
      <c r="JJX38"/>
      <c r="JJY38"/>
      <c r="JJZ38"/>
      <c r="JKA38"/>
      <c r="JKB38"/>
      <c r="JKC38"/>
      <c r="JKD38"/>
      <c r="JKE38"/>
      <c r="JKF38"/>
      <c r="JKG38"/>
      <c r="JKH38"/>
      <c r="JKI38"/>
      <c r="JKJ38"/>
      <c r="JKK38"/>
      <c r="JKL38"/>
      <c r="JKM38"/>
      <c r="JKN38"/>
      <c r="JKO38"/>
      <c r="JKP38"/>
      <c r="JKQ38"/>
      <c r="JKR38"/>
      <c r="JKS38"/>
      <c r="JKT38"/>
      <c r="JKU38"/>
      <c r="JKV38"/>
      <c r="JKW38"/>
      <c r="JKX38"/>
      <c r="JKY38"/>
      <c r="JKZ38"/>
      <c r="JLA38"/>
      <c r="JLB38"/>
      <c r="JLC38"/>
      <c r="JLD38"/>
      <c r="JLE38"/>
      <c r="JLF38"/>
      <c r="JLG38"/>
      <c r="JLH38"/>
      <c r="JLI38"/>
      <c r="JLJ38"/>
      <c r="JLK38"/>
      <c r="JLL38"/>
      <c r="JLM38"/>
      <c r="JLN38"/>
      <c r="JLO38"/>
      <c r="JLP38"/>
      <c r="JLQ38"/>
      <c r="JLR38"/>
      <c r="JLS38"/>
      <c r="JLT38"/>
      <c r="JLU38"/>
      <c r="JLV38"/>
      <c r="JLW38"/>
      <c r="JLX38"/>
      <c r="JLY38"/>
      <c r="JLZ38"/>
      <c r="JMA38"/>
      <c r="JMB38"/>
      <c r="JMC38"/>
      <c r="JMD38"/>
      <c r="JME38"/>
      <c r="JMF38"/>
      <c r="JMG38"/>
      <c r="JMH38"/>
      <c r="JMI38"/>
      <c r="JMJ38"/>
      <c r="JMK38"/>
      <c r="JML38"/>
      <c r="JMM38"/>
      <c r="JMN38"/>
      <c r="JMO38"/>
      <c r="JMP38"/>
      <c r="JMQ38"/>
      <c r="JMR38"/>
      <c r="JMS38"/>
      <c r="JMT38"/>
      <c r="JMU38"/>
      <c r="JMV38"/>
      <c r="JMW38"/>
      <c r="JMX38"/>
      <c r="JMY38"/>
      <c r="JMZ38"/>
      <c r="JNA38"/>
      <c r="JNB38"/>
      <c r="JNC38"/>
      <c r="JND38"/>
      <c r="JNE38"/>
      <c r="JNF38"/>
      <c r="JNG38"/>
      <c r="JNH38"/>
      <c r="JNI38"/>
      <c r="JNJ38"/>
      <c r="JNK38"/>
      <c r="JNL38"/>
      <c r="JNM38"/>
      <c r="JNN38"/>
      <c r="JNO38"/>
      <c r="JNP38"/>
      <c r="JNQ38"/>
      <c r="JNR38"/>
      <c r="JNS38"/>
      <c r="JNT38"/>
      <c r="JNU38"/>
      <c r="JNV38"/>
      <c r="JNW38"/>
      <c r="JNX38"/>
      <c r="JNY38"/>
      <c r="JNZ38"/>
      <c r="JOA38"/>
      <c r="JOB38"/>
      <c r="JOC38"/>
      <c r="JOD38"/>
      <c r="JOE38"/>
      <c r="JOF38"/>
      <c r="JOG38"/>
      <c r="JOH38"/>
      <c r="JOI38"/>
      <c r="JOJ38"/>
      <c r="JOK38"/>
      <c r="JOL38"/>
      <c r="JOM38"/>
      <c r="JON38"/>
      <c r="JOO38"/>
      <c r="JOP38"/>
      <c r="JOQ38"/>
      <c r="JOR38"/>
      <c r="JOS38"/>
      <c r="JOT38"/>
      <c r="JOU38"/>
      <c r="JOV38"/>
      <c r="JOW38"/>
      <c r="JOX38"/>
      <c r="JOY38"/>
      <c r="JOZ38"/>
      <c r="JPA38"/>
      <c r="JPB38"/>
      <c r="JPC38"/>
      <c r="JPD38"/>
      <c r="JPE38"/>
      <c r="JPF38"/>
      <c r="JPG38"/>
      <c r="JPH38"/>
      <c r="JPI38"/>
      <c r="JPJ38"/>
      <c r="JPK38"/>
      <c r="JPL38"/>
      <c r="JPM38"/>
      <c r="JPN38"/>
      <c r="JPO38"/>
      <c r="JPP38"/>
      <c r="JPQ38"/>
      <c r="JPR38"/>
      <c r="JPS38"/>
      <c r="JPT38"/>
      <c r="JPU38"/>
      <c r="JPV38"/>
      <c r="JPW38"/>
      <c r="JPX38"/>
      <c r="JPY38"/>
      <c r="JPZ38"/>
      <c r="JQA38"/>
      <c r="JQB38"/>
      <c r="JQC38"/>
      <c r="JQD38"/>
      <c r="JQE38"/>
      <c r="JQF38"/>
      <c r="JQG38"/>
      <c r="JQH38"/>
      <c r="JQI38"/>
      <c r="JQJ38"/>
      <c r="JQK38"/>
      <c r="JQL38"/>
      <c r="JQM38"/>
      <c r="JQN38"/>
      <c r="JQO38"/>
      <c r="JQP38"/>
      <c r="JQQ38"/>
      <c r="JQR38"/>
      <c r="JQS38"/>
      <c r="JQT38"/>
      <c r="JQU38"/>
      <c r="JQV38"/>
      <c r="JQW38"/>
      <c r="JQX38"/>
      <c r="JQY38"/>
      <c r="JQZ38"/>
      <c r="JRA38"/>
      <c r="JRB38"/>
      <c r="JRC38"/>
      <c r="JRD38"/>
      <c r="JRE38"/>
      <c r="JRF38"/>
      <c r="JRG38"/>
      <c r="JRH38"/>
      <c r="JRI38"/>
      <c r="JRJ38"/>
      <c r="JRK38"/>
      <c r="JRL38"/>
      <c r="JRM38"/>
      <c r="JRN38"/>
      <c r="JRO38"/>
      <c r="JRP38"/>
      <c r="JRQ38"/>
      <c r="JRR38"/>
      <c r="JRS38"/>
      <c r="JRT38"/>
      <c r="JRU38"/>
      <c r="JRV38"/>
      <c r="JRW38"/>
      <c r="JRX38"/>
      <c r="JRY38"/>
      <c r="JRZ38"/>
      <c r="JSA38"/>
      <c r="JSB38"/>
      <c r="JSC38"/>
      <c r="JSD38"/>
      <c r="JSE38"/>
      <c r="JSF38"/>
      <c r="JSG38"/>
      <c r="JSH38"/>
      <c r="JSI38"/>
      <c r="JSJ38"/>
      <c r="JSK38"/>
      <c r="JSL38"/>
      <c r="JSM38"/>
      <c r="JSN38"/>
      <c r="JSO38"/>
      <c r="JSP38"/>
      <c r="JSQ38"/>
      <c r="JSR38"/>
      <c r="JSS38"/>
      <c r="JST38"/>
      <c r="JSU38"/>
      <c r="JSV38"/>
      <c r="JSW38"/>
      <c r="JSX38"/>
      <c r="JSY38"/>
      <c r="JSZ38"/>
      <c r="JTA38"/>
      <c r="JTB38"/>
      <c r="JTC38"/>
      <c r="JTD38"/>
      <c r="JTE38"/>
      <c r="JTF38"/>
      <c r="JTG38"/>
      <c r="JTH38"/>
      <c r="JTI38"/>
      <c r="JTJ38"/>
      <c r="JTK38"/>
      <c r="JTL38"/>
      <c r="JTM38"/>
      <c r="JTN38"/>
      <c r="JTO38"/>
      <c r="JTP38"/>
      <c r="JTQ38"/>
      <c r="JTR38"/>
      <c r="JTS38"/>
      <c r="JTT38"/>
      <c r="JTU38"/>
      <c r="JTV38"/>
      <c r="JTW38"/>
      <c r="JTX38"/>
      <c r="JTY38"/>
      <c r="JTZ38"/>
      <c r="JUA38"/>
      <c r="JUB38"/>
      <c r="JUC38"/>
      <c r="JUD38"/>
      <c r="JUE38"/>
      <c r="JUF38"/>
      <c r="JUG38"/>
      <c r="JUH38"/>
      <c r="JUI38"/>
      <c r="JUJ38"/>
      <c r="JUK38"/>
      <c r="JUL38"/>
      <c r="JUM38"/>
      <c r="JUN38"/>
      <c r="JUO38"/>
      <c r="JUP38"/>
      <c r="JUQ38"/>
      <c r="JUR38"/>
      <c r="JUS38"/>
      <c r="JUT38"/>
      <c r="JUU38"/>
      <c r="JUV38"/>
      <c r="JUW38"/>
      <c r="JUX38"/>
      <c r="JUY38"/>
      <c r="JUZ38"/>
      <c r="JVA38"/>
      <c r="JVB38"/>
      <c r="JVC38"/>
      <c r="JVD38"/>
      <c r="JVE38"/>
      <c r="JVF38"/>
      <c r="JVG38"/>
      <c r="JVH38"/>
      <c r="JVI38"/>
      <c r="JVJ38"/>
      <c r="JVK38"/>
      <c r="JVL38"/>
      <c r="JVM38"/>
      <c r="JVN38"/>
      <c r="JVO38"/>
      <c r="JVP38"/>
      <c r="JVQ38"/>
      <c r="JVR38"/>
      <c r="JVS38"/>
      <c r="JVT38"/>
      <c r="JVU38"/>
      <c r="JVV38"/>
      <c r="JVW38"/>
      <c r="JVX38"/>
      <c r="JVY38"/>
      <c r="JVZ38"/>
      <c r="JWA38"/>
      <c r="JWB38"/>
      <c r="JWC38"/>
      <c r="JWD38"/>
      <c r="JWE38"/>
      <c r="JWF38"/>
      <c r="JWG38"/>
      <c r="JWH38"/>
      <c r="JWI38"/>
      <c r="JWJ38"/>
      <c r="JWK38"/>
      <c r="JWL38"/>
      <c r="JWM38"/>
      <c r="JWN38"/>
      <c r="JWO38"/>
      <c r="JWP38"/>
      <c r="JWQ38"/>
      <c r="JWR38"/>
      <c r="JWS38"/>
      <c r="JWT38"/>
      <c r="JWU38"/>
      <c r="JWV38"/>
      <c r="JWW38"/>
      <c r="JWX38"/>
      <c r="JWY38"/>
      <c r="JWZ38"/>
      <c r="JXA38"/>
      <c r="JXB38"/>
      <c r="JXC38"/>
      <c r="JXD38"/>
      <c r="JXE38"/>
      <c r="JXF38"/>
      <c r="JXG38"/>
      <c r="JXH38"/>
      <c r="JXI38"/>
      <c r="JXJ38"/>
      <c r="JXK38"/>
      <c r="JXL38"/>
      <c r="JXM38"/>
      <c r="JXN38"/>
      <c r="JXO38"/>
      <c r="JXP38"/>
      <c r="JXQ38"/>
      <c r="JXR38"/>
      <c r="JXS38"/>
      <c r="JXT38"/>
      <c r="JXU38"/>
      <c r="JXV38"/>
      <c r="JXW38"/>
      <c r="JXX38"/>
      <c r="JXY38"/>
      <c r="JXZ38"/>
      <c r="JYA38"/>
      <c r="JYB38"/>
      <c r="JYC38"/>
      <c r="JYD38"/>
      <c r="JYE38"/>
      <c r="JYF38"/>
      <c r="JYG38"/>
      <c r="JYH38"/>
      <c r="JYI38"/>
      <c r="JYJ38"/>
      <c r="JYK38"/>
      <c r="JYL38"/>
      <c r="JYM38"/>
      <c r="JYN38"/>
      <c r="JYO38"/>
      <c r="JYP38"/>
      <c r="JYQ38"/>
      <c r="JYR38"/>
      <c r="JYS38"/>
      <c r="JYT38"/>
      <c r="JYU38"/>
      <c r="JYV38"/>
      <c r="JYW38"/>
      <c r="JYX38"/>
      <c r="JYY38"/>
      <c r="JYZ38"/>
      <c r="JZA38"/>
      <c r="JZB38"/>
      <c r="JZC38"/>
      <c r="JZD38"/>
      <c r="JZE38"/>
      <c r="JZF38"/>
      <c r="JZG38"/>
      <c r="JZH38"/>
      <c r="JZI38"/>
      <c r="JZJ38"/>
      <c r="JZK38"/>
      <c r="JZL38"/>
      <c r="JZM38"/>
      <c r="JZN38"/>
      <c r="JZO38"/>
      <c r="JZP38"/>
      <c r="JZQ38"/>
      <c r="JZR38"/>
      <c r="JZS38"/>
      <c r="JZT38"/>
      <c r="JZU38"/>
      <c r="JZV38"/>
      <c r="JZW38"/>
      <c r="JZX38"/>
      <c r="JZY38"/>
      <c r="JZZ38"/>
      <c r="KAA38"/>
      <c r="KAB38"/>
      <c r="KAC38"/>
      <c r="KAD38"/>
      <c r="KAE38"/>
      <c r="KAF38"/>
      <c r="KAG38"/>
      <c r="KAH38"/>
      <c r="KAI38"/>
      <c r="KAJ38"/>
      <c r="KAK38"/>
      <c r="KAL38"/>
      <c r="KAM38"/>
      <c r="KAN38"/>
      <c r="KAO38"/>
      <c r="KAP38"/>
      <c r="KAQ38"/>
      <c r="KAR38"/>
      <c r="KAS38"/>
      <c r="KAT38"/>
      <c r="KAU38"/>
      <c r="KAV38"/>
      <c r="KAW38"/>
      <c r="KAX38"/>
      <c r="KAY38"/>
      <c r="KAZ38"/>
      <c r="KBA38"/>
      <c r="KBB38"/>
      <c r="KBC38"/>
      <c r="KBD38"/>
      <c r="KBE38"/>
      <c r="KBF38"/>
      <c r="KBG38"/>
      <c r="KBH38"/>
      <c r="KBI38"/>
      <c r="KBJ38"/>
      <c r="KBK38"/>
      <c r="KBL38"/>
      <c r="KBM38"/>
      <c r="KBN38"/>
      <c r="KBO38"/>
      <c r="KBP38"/>
      <c r="KBQ38"/>
      <c r="KBR38"/>
      <c r="KBS38"/>
      <c r="KBT38"/>
      <c r="KBU38"/>
      <c r="KBV38"/>
      <c r="KBW38"/>
      <c r="KBX38"/>
      <c r="KBY38"/>
      <c r="KBZ38"/>
      <c r="KCA38"/>
      <c r="KCB38"/>
      <c r="KCC38"/>
      <c r="KCD38"/>
      <c r="KCE38"/>
      <c r="KCF38"/>
      <c r="KCG38"/>
      <c r="KCH38"/>
      <c r="KCI38"/>
      <c r="KCJ38"/>
      <c r="KCK38"/>
      <c r="KCL38"/>
      <c r="KCM38"/>
      <c r="KCN38"/>
      <c r="KCO38"/>
      <c r="KCP38"/>
      <c r="KCQ38"/>
      <c r="KCR38"/>
      <c r="KCS38"/>
      <c r="KCT38"/>
      <c r="KCU38"/>
      <c r="KCV38"/>
      <c r="KCW38"/>
      <c r="KCX38"/>
      <c r="KCY38"/>
      <c r="KCZ38"/>
      <c r="KDA38"/>
      <c r="KDB38"/>
      <c r="KDC38"/>
      <c r="KDD38"/>
      <c r="KDE38"/>
      <c r="KDF38"/>
      <c r="KDG38"/>
      <c r="KDH38"/>
      <c r="KDI38"/>
      <c r="KDJ38"/>
      <c r="KDK38"/>
      <c r="KDL38"/>
      <c r="KDM38"/>
      <c r="KDN38"/>
      <c r="KDO38"/>
      <c r="KDP38"/>
      <c r="KDQ38"/>
      <c r="KDR38"/>
      <c r="KDS38"/>
      <c r="KDT38"/>
      <c r="KDU38"/>
      <c r="KDV38"/>
      <c r="KDW38"/>
      <c r="KDX38"/>
      <c r="KDY38"/>
      <c r="KDZ38"/>
      <c r="KEA38"/>
      <c r="KEB38"/>
      <c r="KEC38"/>
      <c r="KED38"/>
      <c r="KEE38"/>
      <c r="KEF38"/>
      <c r="KEG38"/>
      <c r="KEH38"/>
      <c r="KEI38"/>
      <c r="KEJ38"/>
      <c r="KEK38"/>
      <c r="KEL38"/>
      <c r="KEM38"/>
      <c r="KEN38"/>
      <c r="KEO38"/>
      <c r="KEP38"/>
      <c r="KEQ38"/>
      <c r="KER38"/>
      <c r="KES38"/>
      <c r="KET38"/>
      <c r="KEU38"/>
      <c r="KEV38"/>
      <c r="KEW38"/>
      <c r="KEX38"/>
      <c r="KEY38"/>
      <c r="KEZ38"/>
      <c r="KFA38"/>
      <c r="KFB38"/>
      <c r="KFC38"/>
      <c r="KFD38"/>
      <c r="KFE38"/>
      <c r="KFF38"/>
      <c r="KFG38"/>
      <c r="KFH38"/>
      <c r="KFI38"/>
      <c r="KFJ38"/>
      <c r="KFK38"/>
      <c r="KFL38"/>
      <c r="KFM38"/>
      <c r="KFN38"/>
      <c r="KFO38"/>
      <c r="KFP38"/>
      <c r="KFQ38"/>
      <c r="KFR38"/>
      <c r="KFS38"/>
      <c r="KFT38"/>
      <c r="KFU38"/>
      <c r="KFV38"/>
      <c r="KFW38"/>
      <c r="KFX38"/>
      <c r="KFY38"/>
      <c r="KFZ38"/>
      <c r="KGA38"/>
      <c r="KGB38"/>
      <c r="KGC38"/>
      <c r="KGD38"/>
      <c r="KGE38"/>
      <c r="KGF38"/>
      <c r="KGG38"/>
      <c r="KGH38"/>
      <c r="KGI38"/>
      <c r="KGJ38"/>
      <c r="KGK38"/>
      <c r="KGL38"/>
      <c r="KGM38"/>
      <c r="KGN38"/>
      <c r="KGO38"/>
      <c r="KGP38"/>
      <c r="KGQ38"/>
      <c r="KGR38"/>
      <c r="KGS38"/>
      <c r="KGT38"/>
      <c r="KGU38"/>
      <c r="KGV38"/>
      <c r="KGW38"/>
      <c r="KGX38"/>
      <c r="KGY38"/>
      <c r="KGZ38"/>
      <c r="KHA38"/>
      <c r="KHB38"/>
      <c r="KHC38"/>
      <c r="KHD38"/>
      <c r="KHE38"/>
      <c r="KHF38"/>
      <c r="KHG38"/>
      <c r="KHH38"/>
      <c r="KHI38"/>
      <c r="KHJ38"/>
      <c r="KHK38"/>
      <c r="KHL38"/>
      <c r="KHM38"/>
      <c r="KHN38"/>
      <c r="KHO38"/>
      <c r="KHP38"/>
      <c r="KHQ38"/>
      <c r="KHR38"/>
      <c r="KHS38"/>
      <c r="KHT38"/>
      <c r="KHU38"/>
      <c r="KHV38"/>
      <c r="KHW38"/>
      <c r="KHX38"/>
      <c r="KHY38"/>
      <c r="KHZ38"/>
      <c r="KIA38"/>
      <c r="KIB38"/>
      <c r="KIC38"/>
      <c r="KID38"/>
      <c r="KIE38"/>
      <c r="KIF38"/>
      <c r="KIG38"/>
      <c r="KIH38"/>
      <c r="KII38"/>
      <c r="KIJ38"/>
      <c r="KIK38"/>
      <c r="KIL38"/>
      <c r="KIM38"/>
      <c r="KIN38"/>
      <c r="KIO38"/>
      <c r="KIP38"/>
      <c r="KIQ38"/>
      <c r="KIR38"/>
      <c r="KIS38"/>
      <c r="KIT38"/>
      <c r="KIU38"/>
      <c r="KIV38"/>
      <c r="KIW38"/>
      <c r="KIX38"/>
      <c r="KIY38"/>
      <c r="KIZ38"/>
      <c r="KJA38"/>
      <c r="KJB38"/>
      <c r="KJC38"/>
      <c r="KJD38"/>
      <c r="KJE38"/>
      <c r="KJF38"/>
      <c r="KJG38"/>
      <c r="KJH38"/>
      <c r="KJI38"/>
      <c r="KJJ38"/>
      <c r="KJK38"/>
      <c r="KJL38"/>
      <c r="KJM38"/>
      <c r="KJN38"/>
      <c r="KJO38"/>
      <c r="KJP38"/>
      <c r="KJQ38"/>
      <c r="KJR38"/>
      <c r="KJS38"/>
      <c r="KJT38"/>
      <c r="KJU38"/>
      <c r="KJV38"/>
      <c r="KJW38"/>
      <c r="KJX38"/>
      <c r="KJY38"/>
      <c r="KJZ38"/>
      <c r="KKA38"/>
      <c r="KKB38"/>
      <c r="KKC38"/>
      <c r="KKD38"/>
      <c r="KKE38"/>
      <c r="KKF38"/>
      <c r="KKG38"/>
      <c r="KKH38"/>
      <c r="KKI38"/>
      <c r="KKJ38"/>
      <c r="KKK38"/>
      <c r="KKL38"/>
      <c r="KKM38"/>
      <c r="KKN38"/>
      <c r="KKO38"/>
      <c r="KKP38"/>
      <c r="KKQ38"/>
      <c r="KKR38"/>
      <c r="KKS38"/>
      <c r="KKT38"/>
      <c r="KKU38"/>
      <c r="KKV38"/>
      <c r="KKW38"/>
      <c r="KKX38"/>
      <c r="KKY38"/>
      <c r="KKZ38"/>
      <c r="KLA38"/>
      <c r="KLB38"/>
      <c r="KLC38"/>
      <c r="KLD38"/>
      <c r="KLE38"/>
      <c r="KLF38"/>
      <c r="KLG38"/>
      <c r="KLH38"/>
      <c r="KLI38"/>
      <c r="KLJ38"/>
      <c r="KLK38"/>
      <c r="KLL38"/>
      <c r="KLM38"/>
      <c r="KLN38"/>
      <c r="KLO38"/>
      <c r="KLP38"/>
      <c r="KLQ38"/>
      <c r="KLR38"/>
      <c r="KLS38"/>
      <c r="KLT38"/>
      <c r="KLU38"/>
      <c r="KLV38"/>
      <c r="KLW38"/>
      <c r="KLX38"/>
      <c r="KLY38"/>
      <c r="KLZ38"/>
      <c r="KMA38"/>
      <c r="KMB38"/>
      <c r="KMC38"/>
      <c r="KMD38"/>
      <c r="KME38"/>
      <c r="KMF38"/>
      <c r="KMG38"/>
      <c r="KMH38"/>
      <c r="KMI38"/>
      <c r="KMJ38"/>
      <c r="KMK38"/>
      <c r="KML38"/>
      <c r="KMM38"/>
      <c r="KMN38"/>
      <c r="KMO38"/>
      <c r="KMP38"/>
      <c r="KMQ38"/>
      <c r="KMR38"/>
      <c r="KMS38"/>
      <c r="KMT38"/>
      <c r="KMU38"/>
      <c r="KMV38"/>
      <c r="KMW38"/>
      <c r="KMX38"/>
      <c r="KMY38"/>
      <c r="KMZ38"/>
      <c r="KNA38"/>
      <c r="KNB38"/>
      <c r="KNC38"/>
      <c r="KND38"/>
      <c r="KNE38"/>
      <c r="KNF38"/>
      <c r="KNG38"/>
      <c r="KNH38"/>
      <c r="KNI38"/>
      <c r="KNJ38"/>
      <c r="KNK38"/>
      <c r="KNL38"/>
      <c r="KNM38"/>
      <c r="KNN38"/>
      <c r="KNO38"/>
      <c r="KNP38"/>
      <c r="KNQ38"/>
      <c r="KNR38"/>
      <c r="KNS38"/>
      <c r="KNT38"/>
      <c r="KNU38"/>
      <c r="KNV38"/>
      <c r="KNW38"/>
      <c r="KNX38"/>
      <c r="KNY38"/>
      <c r="KNZ38"/>
      <c r="KOA38"/>
      <c r="KOB38"/>
      <c r="KOC38"/>
      <c r="KOD38"/>
      <c r="KOE38"/>
      <c r="KOF38"/>
      <c r="KOG38"/>
      <c r="KOH38"/>
      <c r="KOI38"/>
      <c r="KOJ38"/>
      <c r="KOK38"/>
      <c r="KOL38"/>
      <c r="KOM38"/>
      <c r="KON38"/>
      <c r="KOO38"/>
      <c r="KOP38"/>
      <c r="KOQ38"/>
      <c r="KOR38"/>
      <c r="KOS38"/>
      <c r="KOT38"/>
      <c r="KOU38"/>
      <c r="KOV38"/>
      <c r="KOW38"/>
      <c r="KOX38"/>
      <c r="KOY38"/>
      <c r="KOZ38"/>
      <c r="KPA38"/>
      <c r="KPB38"/>
      <c r="KPC38"/>
      <c r="KPD38"/>
      <c r="KPE38"/>
      <c r="KPF38"/>
      <c r="KPG38"/>
      <c r="KPH38"/>
      <c r="KPI38"/>
      <c r="KPJ38"/>
      <c r="KPK38"/>
      <c r="KPL38"/>
      <c r="KPM38"/>
      <c r="KPN38"/>
      <c r="KPO38"/>
      <c r="KPP38"/>
      <c r="KPQ38"/>
      <c r="KPR38"/>
      <c r="KPS38"/>
      <c r="KPT38"/>
      <c r="KPU38"/>
      <c r="KPV38"/>
      <c r="KPW38"/>
      <c r="KPX38"/>
      <c r="KPY38"/>
      <c r="KPZ38"/>
      <c r="KQA38"/>
      <c r="KQB38"/>
      <c r="KQC38"/>
      <c r="KQD38"/>
      <c r="KQE38"/>
      <c r="KQF38"/>
      <c r="KQG38"/>
      <c r="KQH38"/>
      <c r="KQI38"/>
      <c r="KQJ38"/>
      <c r="KQK38"/>
      <c r="KQL38"/>
      <c r="KQM38"/>
      <c r="KQN38"/>
      <c r="KQO38"/>
      <c r="KQP38"/>
      <c r="KQQ38"/>
      <c r="KQR38"/>
      <c r="KQS38"/>
      <c r="KQT38"/>
      <c r="KQU38"/>
      <c r="KQV38"/>
      <c r="KQW38"/>
      <c r="KQX38"/>
      <c r="KQY38"/>
      <c r="KQZ38"/>
      <c r="KRA38"/>
      <c r="KRB38"/>
      <c r="KRC38"/>
      <c r="KRD38"/>
      <c r="KRE38"/>
      <c r="KRF38"/>
      <c r="KRG38"/>
      <c r="KRH38"/>
      <c r="KRI38"/>
      <c r="KRJ38"/>
      <c r="KRK38"/>
      <c r="KRL38"/>
      <c r="KRM38"/>
      <c r="KRN38"/>
      <c r="KRO38"/>
      <c r="KRP38"/>
      <c r="KRQ38"/>
      <c r="KRR38"/>
      <c r="KRS38"/>
      <c r="KRT38"/>
      <c r="KRU38"/>
      <c r="KRV38"/>
      <c r="KRW38"/>
      <c r="KRX38"/>
      <c r="KRY38"/>
      <c r="KRZ38"/>
      <c r="KSA38"/>
      <c r="KSB38"/>
      <c r="KSC38"/>
      <c r="KSD38"/>
      <c r="KSE38"/>
      <c r="KSF38"/>
      <c r="KSG38"/>
      <c r="KSH38"/>
      <c r="KSI38"/>
      <c r="KSJ38"/>
      <c r="KSK38"/>
      <c r="KSL38"/>
      <c r="KSM38"/>
      <c r="KSN38"/>
      <c r="KSO38"/>
      <c r="KSP38"/>
      <c r="KSQ38"/>
      <c r="KSR38"/>
      <c r="KSS38"/>
      <c r="KST38"/>
      <c r="KSU38"/>
      <c r="KSV38"/>
      <c r="KSW38"/>
      <c r="KSX38"/>
      <c r="KSY38"/>
      <c r="KSZ38"/>
      <c r="KTA38"/>
      <c r="KTB38"/>
      <c r="KTC38"/>
      <c r="KTD38"/>
      <c r="KTE38"/>
      <c r="KTF38"/>
      <c r="KTG38"/>
      <c r="KTH38"/>
      <c r="KTI38"/>
      <c r="KTJ38"/>
      <c r="KTK38"/>
      <c r="KTL38"/>
      <c r="KTM38"/>
      <c r="KTN38"/>
      <c r="KTO38"/>
      <c r="KTP38"/>
      <c r="KTQ38"/>
      <c r="KTR38"/>
      <c r="KTS38"/>
      <c r="KTT38"/>
      <c r="KTU38"/>
      <c r="KTV38"/>
      <c r="KTW38"/>
      <c r="KTX38"/>
      <c r="KTY38"/>
      <c r="KTZ38"/>
      <c r="KUA38"/>
      <c r="KUB38"/>
      <c r="KUC38"/>
      <c r="KUD38"/>
      <c r="KUE38"/>
      <c r="KUF38"/>
      <c r="KUG38"/>
      <c r="KUH38"/>
      <c r="KUI38"/>
      <c r="KUJ38"/>
      <c r="KUK38"/>
      <c r="KUL38"/>
      <c r="KUM38"/>
      <c r="KUN38"/>
      <c r="KUO38"/>
      <c r="KUP38"/>
      <c r="KUQ38"/>
      <c r="KUR38"/>
      <c r="KUS38"/>
      <c r="KUT38"/>
      <c r="KUU38"/>
      <c r="KUV38"/>
      <c r="KUW38"/>
      <c r="KUX38"/>
      <c r="KUY38"/>
      <c r="KUZ38"/>
      <c r="KVA38"/>
      <c r="KVB38"/>
      <c r="KVC38"/>
      <c r="KVD38"/>
      <c r="KVE38"/>
      <c r="KVF38"/>
      <c r="KVG38"/>
      <c r="KVH38"/>
      <c r="KVI38"/>
      <c r="KVJ38"/>
      <c r="KVK38"/>
      <c r="KVL38"/>
      <c r="KVM38"/>
      <c r="KVN38"/>
      <c r="KVO38"/>
      <c r="KVP38"/>
      <c r="KVQ38"/>
      <c r="KVR38"/>
      <c r="KVS38"/>
      <c r="KVT38"/>
      <c r="KVU38"/>
      <c r="KVV38"/>
      <c r="KVW38"/>
      <c r="KVX38"/>
      <c r="KVY38"/>
      <c r="KVZ38"/>
      <c r="KWA38"/>
      <c r="KWB38"/>
      <c r="KWC38"/>
      <c r="KWD38"/>
      <c r="KWE38"/>
      <c r="KWF38"/>
      <c r="KWG38"/>
      <c r="KWH38"/>
      <c r="KWI38"/>
      <c r="KWJ38"/>
      <c r="KWK38"/>
      <c r="KWL38"/>
      <c r="KWM38"/>
      <c r="KWN38"/>
      <c r="KWO38"/>
      <c r="KWP38"/>
      <c r="KWQ38"/>
      <c r="KWR38"/>
      <c r="KWS38"/>
      <c r="KWT38"/>
      <c r="KWU38"/>
      <c r="KWV38"/>
      <c r="KWW38"/>
      <c r="KWX38"/>
      <c r="KWY38"/>
      <c r="KWZ38"/>
      <c r="KXA38"/>
      <c r="KXB38"/>
      <c r="KXC38"/>
      <c r="KXD38"/>
      <c r="KXE38"/>
      <c r="KXF38"/>
      <c r="KXG38"/>
      <c r="KXH38"/>
      <c r="KXI38"/>
      <c r="KXJ38"/>
      <c r="KXK38"/>
      <c r="KXL38"/>
      <c r="KXM38"/>
      <c r="KXN38"/>
      <c r="KXO38"/>
      <c r="KXP38"/>
      <c r="KXQ38"/>
      <c r="KXR38"/>
      <c r="KXS38"/>
      <c r="KXT38"/>
      <c r="KXU38"/>
      <c r="KXV38"/>
      <c r="KXW38"/>
      <c r="KXX38"/>
      <c r="KXY38"/>
      <c r="KXZ38"/>
      <c r="KYA38"/>
      <c r="KYB38"/>
      <c r="KYC38"/>
      <c r="KYD38"/>
      <c r="KYE38"/>
      <c r="KYF38"/>
      <c r="KYG38"/>
      <c r="KYH38"/>
      <c r="KYI38"/>
      <c r="KYJ38"/>
      <c r="KYK38"/>
      <c r="KYL38"/>
      <c r="KYM38"/>
      <c r="KYN38"/>
      <c r="KYO38"/>
      <c r="KYP38"/>
      <c r="KYQ38"/>
      <c r="KYR38"/>
      <c r="KYS38"/>
      <c r="KYT38"/>
      <c r="KYU38"/>
      <c r="KYV38"/>
      <c r="KYW38"/>
      <c r="KYX38"/>
      <c r="KYY38"/>
      <c r="KYZ38"/>
      <c r="KZA38"/>
      <c r="KZB38"/>
      <c r="KZC38"/>
      <c r="KZD38"/>
      <c r="KZE38"/>
      <c r="KZF38"/>
      <c r="KZG38"/>
      <c r="KZH38"/>
      <c r="KZI38"/>
      <c r="KZJ38"/>
      <c r="KZK38"/>
      <c r="KZL38"/>
      <c r="KZM38"/>
      <c r="KZN38"/>
      <c r="KZO38"/>
      <c r="KZP38"/>
      <c r="KZQ38"/>
      <c r="KZR38"/>
      <c r="KZS38"/>
      <c r="KZT38"/>
      <c r="KZU38"/>
      <c r="KZV38"/>
      <c r="KZW38"/>
      <c r="KZX38"/>
      <c r="KZY38"/>
      <c r="KZZ38"/>
      <c r="LAA38"/>
      <c r="LAB38"/>
      <c r="LAC38"/>
      <c r="LAD38"/>
      <c r="LAE38"/>
      <c r="LAF38"/>
      <c r="LAG38"/>
      <c r="LAH38"/>
      <c r="LAI38"/>
      <c r="LAJ38"/>
      <c r="LAK38"/>
      <c r="LAL38"/>
      <c r="LAM38"/>
      <c r="LAN38"/>
      <c r="LAO38"/>
      <c r="LAP38"/>
      <c r="LAQ38"/>
      <c r="LAR38"/>
      <c r="LAS38"/>
      <c r="LAT38"/>
      <c r="LAU38"/>
      <c r="LAV38"/>
      <c r="LAW38"/>
      <c r="LAX38"/>
      <c r="LAY38"/>
      <c r="LAZ38"/>
      <c r="LBA38"/>
      <c r="LBB38"/>
      <c r="LBC38"/>
      <c r="LBD38"/>
      <c r="LBE38"/>
      <c r="LBF38"/>
      <c r="LBG38"/>
      <c r="LBH38"/>
      <c r="LBI38"/>
      <c r="LBJ38"/>
      <c r="LBK38"/>
      <c r="LBL38"/>
      <c r="LBM38"/>
      <c r="LBN38"/>
      <c r="LBO38"/>
      <c r="LBP38"/>
      <c r="LBQ38"/>
      <c r="LBR38"/>
      <c r="LBS38"/>
      <c r="LBT38"/>
      <c r="LBU38"/>
      <c r="LBV38"/>
      <c r="LBW38"/>
      <c r="LBX38"/>
      <c r="LBY38"/>
      <c r="LBZ38"/>
      <c r="LCA38"/>
      <c r="LCB38"/>
      <c r="LCC38"/>
      <c r="LCD38"/>
      <c r="LCE38"/>
      <c r="LCF38"/>
      <c r="LCG38"/>
      <c r="LCH38"/>
      <c r="LCI38"/>
      <c r="LCJ38"/>
      <c r="LCK38"/>
      <c r="LCL38"/>
      <c r="LCM38"/>
      <c r="LCN38"/>
      <c r="LCO38"/>
      <c r="LCP38"/>
      <c r="LCQ38"/>
      <c r="LCR38"/>
      <c r="LCS38"/>
      <c r="LCT38"/>
      <c r="LCU38"/>
      <c r="LCV38"/>
      <c r="LCW38"/>
      <c r="LCX38"/>
      <c r="LCY38"/>
      <c r="LCZ38"/>
      <c r="LDA38"/>
      <c r="LDB38"/>
      <c r="LDC38"/>
      <c r="LDD38"/>
      <c r="LDE38"/>
      <c r="LDF38"/>
      <c r="LDG38"/>
      <c r="LDH38"/>
      <c r="LDI38"/>
      <c r="LDJ38"/>
      <c r="LDK38"/>
      <c r="LDL38"/>
      <c r="LDM38"/>
      <c r="LDN38"/>
      <c r="LDO38"/>
      <c r="LDP38"/>
      <c r="LDQ38"/>
      <c r="LDR38"/>
      <c r="LDS38"/>
      <c r="LDT38"/>
      <c r="LDU38"/>
      <c r="LDV38"/>
      <c r="LDW38"/>
      <c r="LDX38"/>
      <c r="LDY38"/>
      <c r="LDZ38"/>
      <c r="LEA38"/>
      <c r="LEB38"/>
      <c r="LEC38"/>
      <c r="LED38"/>
      <c r="LEE38"/>
      <c r="LEF38"/>
      <c r="LEG38"/>
      <c r="LEH38"/>
      <c r="LEI38"/>
      <c r="LEJ38"/>
      <c r="LEK38"/>
      <c r="LEL38"/>
      <c r="LEM38"/>
      <c r="LEN38"/>
      <c r="LEO38"/>
      <c r="LEP38"/>
      <c r="LEQ38"/>
      <c r="LER38"/>
      <c r="LES38"/>
      <c r="LET38"/>
      <c r="LEU38"/>
      <c r="LEV38"/>
      <c r="LEW38"/>
      <c r="LEX38"/>
      <c r="LEY38"/>
      <c r="LEZ38"/>
      <c r="LFA38"/>
      <c r="LFB38"/>
      <c r="LFC38"/>
      <c r="LFD38"/>
      <c r="LFE38"/>
      <c r="LFF38"/>
      <c r="LFG38"/>
      <c r="LFH38"/>
      <c r="LFI38"/>
      <c r="LFJ38"/>
      <c r="LFK38"/>
      <c r="LFL38"/>
      <c r="LFM38"/>
      <c r="LFN38"/>
      <c r="LFO38"/>
      <c r="LFP38"/>
      <c r="LFQ38"/>
      <c r="LFR38"/>
      <c r="LFS38"/>
      <c r="LFT38"/>
      <c r="LFU38"/>
      <c r="LFV38"/>
      <c r="LFW38"/>
      <c r="LFX38"/>
      <c r="LFY38"/>
      <c r="LFZ38"/>
      <c r="LGA38"/>
      <c r="LGB38"/>
      <c r="LGC38"/>
      <c r="LGD38"/>
      <c r="LGE38"/>
      <c r="LGF38"/>
      <c r="LGG38"/>
      <c r="LGH38"/>
      <c r="LGI38"/>
      <c r="LGJ38"/>
      <c r="LGK38"/>
      <c r="LGL38"/>
      <c r="LGM38"/>
      <c r="LGN38"/>
      <c r="LGO38"/>
      <c r="LGP38"/>
      <c r="LGQ38"/>
      <c r="LGR38"/>
      <c r="LGS38"/>
      <c r="LGT38"/>
      <c r="LGU38"/>
      <c r="LGV38"/>
      <c r="LGW38"/>
      <c r="LGX38"/>
      <c r="LGY38"/>
      <c r="LGZ38"/>
      <c r="LHA38"/>
      <c r="LHB38"/>
      <c r="LHC38"/>
      <c r="LHD38"/>
      <c r="LHE38"/>
      <c r="LHF38"/>
      <c r="LHG38"/>
      <c r="LHH38"/>
      <c r="LHI38"/>
      <c r="LHJ38"/>
      <c r="LHK38"/>
      <c r="LHL38"/>
      <c r="LHM38"/>
      <c r="LHN38"/>
      <c r="LHO38"/>
      <c r="LHP38"/>
      <c r="LHQ38"/>
      <c r="LHR38"/>
      <c r="LHS38"/>
      <c r="LHT38"/>
      <c r="LHU38"/>
      <c r="LHV38"/>
      <c r="LHW38"/>
      <c r="LHX38"/>
      <c r="LHY38"/>
      <c r="LHZ38"/>
      <c r="LIA38"/>
      <c r="LIB38"/>
      <c r="LIC38"/>
      <c r="LID38"/>
      <c r="LIE38"/>
      <c r="LIF38"/>
      <c r="LIG38"/>
      <c r="LIH38"/>
      <c r="LII38"/>
      <c r="LIJ38"/>
      <c r="LIK38"/>
      <c r="LIL38"/>
      <c r="LIM38"/>
      <c r="LIN38"/>
      <c r="LIO38"/>
      <c r="LIP38"/>
      <c r="LIQ38"/>
      <c r="LIR38"/>
      <c r="LIS38"/>
      <c r="LIT38"/>
      <c r="LIU38"/>
      <c r="LIV38"/>
      <c r="LIW38"/>
      <c r="LIX38"/>
      <c r="LIY38"/>
      <c r="LIZ38"/>
      <c r="LJA38"/>
      <c r="LJB38"/>
      <c r="LJC38"/>
      <c r="LJD38"/>
      <c r="LJE38"/>
      <c r="LJF38"/>
      <c r="LJG38"/>
      <c r="LJH38"/>
      <c r="LJI38"/>
      <c r="LJJ38"/>
      <c r="LJK38"/>
      <c r="LJL38"/>
      <c r="LJM38"/>
      <c r="LJN38"/>
      <c r="LJO38"/>
      <c r="LJP38"/>
      <c r="LJQ38"/>
      <c r="LJR38"/>
      <c r="LJS38"/>
      <c r="LJT38"/>
      <c r="LJU38"/>
      <c r="LJV38"/>
      <c r="LJW38"/>
      <c r="LJX38"/>
      <c r="LJY38"/>
      <c r="LJZ38"/>
      <c r="LKA38"/>
      <c r="LKB38"/>
      <c r="LKC38"/>
      <c r="LKD38"/>
      <c r="LKE38"/>
      <c r="LKF38"/>
      <c r="LKG38"/>
      <c r="LKH38"/>
      <c r="LKI38"/>
      <c r="LKJ38"/>
      <c r="LKK38"/>
      <c r="LKL38"/>
      <c r="LKM38"/>
      <c r="LKN38"/>
      <c r="LKO38"/>
      <c r="LKP38"/>
      <c r="LKQ38"/>
      <c r="LKR38"/>
      <c r="LKS38"/>
      <c r="LKT38"/>
      <c r="LKU38"/>
      <c r="LKV38"/>
      <c r="LKW38"/>
      <c r="LKX38"/>
      <c r="LKY38"/>
      <c r="LKZ38"/>
      <c r="LLA38"/>
      <c r="LLB38"/>
      <c r="LLC38"/>
      <c r="LLD38"/>
      <c r="LLE38"/>
      <c r="LLF38"/>
      <c r="LLG38"/>
      <c r="LLH38"/>
      <c r="LLI38"/>
      <c r="LLJ38"/>
      <c r="LLK38"/>
      <c r="LLL38"/>
      <c r="LLM38"/>
      <c r="LLN38"/>
      <c r="LLO38"/>
      <c r="LLP38"/>
      <c r="LLQ38"/>
      <c r="LLR38"/>
      <c r="LLS38"/>
      <c r="LLT38"/>
      <c r="LLU38"/>
      <c r="LLV38"/>
      <c r="LLW38"/>
      <c r="LLX38"/>
      <c r="LLY38"/>
      <c r="LLZ38"/>
      <c r="LMA38"/>
      <c r="LMB38"/>
      <c r="LMC38"/>
      <c r="LMD38"/>
      <c r="LME38"/>
      <c r="LMF38"/>
      <c r="LMG38"/>
      <c r="LMH38"/>
      <c r="LMI38"/>
      <c r="LMJ38"/>
      <c r="LMK38"/>
      <c r="LML38"/>
      <c r="LMM38"/>
      <c r="LMN38"/>
      <c r="LMO38"/>
      <c r="LMP38"/>
      <c r="LMQ38"/>
      <c r="LMR38"/>
      <c r="LMS38"/>
      <c r="LMT38"/>
      <c r="LMU38"/>
      <c r="LMV38"/>
      <c r="LMW38"/>
      <c r="LMX38"/>
      <c r="LMY38"/>
      <c r="LMZ38"/>
      <c r="LNA38"/>
      <c r="LNB38"/>
      <c r="LNC38"/>
      <c r="LND38"/>
      <c r="LNE38"/>
      <c r="LNF38"/>
      <c r="LNG38"/>
      <c r="LNH38"/>
      <c r="LNI38"/>
      <c r="LNJ38"/>
      <c r="LNK38"/>
      <c r="LNL38"/>
      <c r="LNM38"/>
      <c r="LNN38"/>
      <c r="LNO38"/>
      <c r="LNP38"/>
      <c r="LNQ38"/>
      <c r="LNR38"/>
      <c r="LNS38"/>
      <c r="LNT38"/>
      <c r="LNU38"/>
      <c r="LNV38"/>
      <c r="LNW38"/>
      <c r="LNX38"/>
      <c r="LNY38"/>
      <c r="LNZ38"/>
      <c r="LOA38"/>
      <c r="LOB38"/>
      <c r="LOC38"/>
      <c r="LOD38"/>
      <c r="LOE38"/>
      <c r="LOF38"/>
      <c r="LOG38"/>
      <c r="LOH38"/>
      <c r="LOI38"/>
      <c r="LOJ38"/>
      <c r="LOK38"/>
      <c r="LOL38"/>
      <c r="LOM38"/>
      <c r="LON38"/>
      <c r="LOO38"/>
      <c r="LOP38"/>
      <c r="LOQ38"/>
      <c r="LOR38"/>
      <c r="LOS38"/>
      <c r="LOT38"/>
      <c r="LOU38"/>
      <c r="LOV38"/>
      <c r="LOW38"/>
      <c r="LOX38"/>
      <c r="LOY38"/>
      <c r="LOZ38"/>
      <c r="LPA38"/>
      <c r="LPB38"/>
      <c r="LPC38"/>
      <c r="LPD38"/>
      <c r="LPE38"/>
      <c r="LPF38"/>
      <c r="LPG38"/>
      <c r="LPH38"/>
      <c r="LPI38"/>
      <c r="LPJ38"/>
      <c r="LPK38"/>
      <c r="LPL38"/>
      <c r="LPM38"/>
      <c r="LPN38"/>
      <c r="LPO38"/>
      <c r="LPP38"/>
      <c r="LPQ38"/>
      <c r="LPR38"/>
      <c r="LPS38"/>
      <c r="LPT38"/>
      <c r="LPU38"/>
      <c r="LPV38"/>
      <c r="LPW38"/>
      <c r="LPX38"/>
      <c r="LPY38"/>
      <c r="LPZ38"/>
      <c r="LQA38"/>
      <c r="LQB38"/>
      <c r="LQC38"/>
      <c r="LQD38"/>
      <c r="LQE38"/>
      <c r="LQF38"/>
      <c r="LQG38"/>
      <c r="LQH38"/>
      <c r="LQI38"/>
      <c r="LQJ38"/>
      <c r="LQK38"/>
      <c r="LQL38"/>
      <c r="LQM38"/>
      <c r="LQN38"/>
      <c r="LQO38"/>
      <c r="LQP38"/>
      <c r="LQQ38"/>
      <c r="LQR38"/>
      <c r="LQS38"/>
      <c r="LQT38"/>
      <c r="LQU38"/>
      <c r="LQV38"/>
      <c r="LQW38"/>
      <c r="LQX38"/>
      <c r="LQY38"/>
      <c r="LQZ38"/>
      <c r="LRA38"/>
      <c r="LRB38"/>
      <c r="LRC38"/>
      <c r="LRD38"/>
      <c r="LRE38"/>
      <c r="LRF38"/>
      <c r="LRG38"/>
      <c r="LRH38"/>
      <c r="LRI38"/>
      <c r="LRJ38"/>
      <c r="LRK38"/>
      <c r="LRL38"/>
      <c r="LRM38"/>
      <c r="LRN38"/>
      <c r="LRO38"/>
      <c r="LRP38"/>
      <c r="LRQ38"/>
      <c r="LRR38"/>
      <c r="LRS38"/>
      <c r="LRT38"/>
      <c r="LRU38"/>
      <c r="LRV38"/>
      <c r="LRW38"/>
      <c r="LRX38"/>
      <c r="LRY38"/>
      <c r="LRZ38"/>
      <c r="LSA38"/>
      <c r="LSB38"/>
      <c r="LSC38"/>
      <c r="LSD38"/>
      <c r="LSE38"/>
      <c r="LSF38"/>
      <c r="LSG38"/>
      <c r="LSH38"/>
      <c r="LSI38"/>
      <c r="LSJ38"/>
      <c r="LSK38"/>
      <c r="LSL38"/>
      <c r="LSM38"/>
      <c r="LSN38"/>
      <c r="LSO38"/>
      <c r="LSP38"/>
      <c r="LSQ38"/>
      <c r="LSR38"/>
      <c r="LSS38"/>
      <c r="LST38"/>
      <c r="LSU38"/>
      <c r="LSV38"/>
      <c r="LSW38"/>
      <c r="LSX38"/>
      <c r="LSY38"/>
      <c r="LSZ38"/>
      <c r="LTA38"/>
      <c r="LTB38"/>
      <c r="LTC38"/>
      <c r="LTD38"/>
      <c r="LTE38"/>
      <c r="LTF38"/>
      <c r="LTG38"/>
      <c r="LTH38"/>
      <c r="LTI38"/>
      <c r="LTJ38"/>
      <c r="LTK38"/>
      <c r="LTL38"/>
      <c r="LTM38"/>
      <c r="LTN38"/>
      <c r="LTO38"/>
      <c r="LTP38"/>
      <c r="LTQ38"/>
      <c r="LTR38"/>
      <c r="LTS38"/>
      <c r="LTT38"/>
      <c r="LTU38"/>
      <c r="LTV38"/>
      <c r="LTW38"/>
      <c r="LTX38"/>
      <c r="LTY38"/>
      <c r="LTZ38"/>
      <c r="LUA38"/>
      <c r="LUB38"/>
      <c r="LUC38"/>
      <c r="LUD38"/>
      <c r="LUE38"/>
      <c r="LUF38"/>
      <c r="LUG38"/>
      <c r="LUH38"/>
      <c r="LUI38"/>
      <c r="LUJ38"/>
      <c r="LUK38"/>
      <c r="LUL38"/>
      <c r="LUM38"/>
      <c r="LUN38"/>
      <c r="LUO38"/>
      <c r="LUP38"/>
      <c r="LUQ38"/>
      <c r="LUR38"/>
      <c r="LUS38"/>
      <c r="LUT38"/>
      <c r="LUU38"/>
      <c r="LUV38"/>
      <c r="LUW38"/>
      <c r="LUX38"/>
      <c r="LUY38"/>
      <c r="LUZ38"/>
      <c r="LVA38"/>
      <c r="LVB38"/>
      <c r="LVC38"/>
      <c r="LVD38"/>
      <c r="LVE38"/>
      <c r="LVF38"/>
      <c r="LVG38"/>
      <c r="LVH38"/>
      <c r="LVI38"/>
      <c r="LVJ38"/>
      <c r="LVK38"/>
      <c r="LVL38"/>
      <c r="LVM38"/>
      <c r="LVN38"/>
      <c r="LVO38"/>
      <c r="LVP38"/>
      <c r="LVQ38"/>
      <c r="LVR38"/>
      <c r="LVS38"/>
      <c r="LVT38"/>
      <c r="LVU38"/>
      <c r="LVV38"/>
      <c r="LVW38"/>
      <c r="LVX38"/>
      <c r="LVY38"/>
      <c r="LVZ38"/>
      <c r="LWA38"/>
      <c r="LWB38"/>
      <c r="LWC38"/>
      <c r="LWD38"/>
      <c r="LWE38"/>
      <c r="LWF38"/>
      <c r="LWG38"/>
      <c r="LWH38"/>
      <c r="LWI38"/>
      <c r="LWJ38"/>
      <c r="LWK38"/>
      <c r="LWL38"/>
      <c r="LWM38"/>
      <c r="LWN38"/>
      <c r="LWO38"/>
      <c r="LWP38"/>
      <c r="LWQ38"/>
      <c r="LWR38"/>
      <c r="LWS38"/>
      <c r="LWT38"/>
      <c r="LWU38"/>
      <c r="LWV38"/>
      <c r="LWW38"/>
      <c r="LWX38"/>
      <c r="LWY38"/>
      <c r="LWZ38"/>
      <c r="LXA38"/>
      <c r="LXB38"/>
      <c r="LXC38"/>
      <c r="LXD38"/>
      <c r="LXE38"/>
      <c r="LXF38"/>
      <c r="LXG38"/>
      <c r="LXH38"/>
      <c r="LXI38"/>
      <c r="LXJ38"/>
      <c r="LXK38"/>
      <c r="LXL38"/>
      <c r="LXM38"/>
      <c r="LXN38"/>
      <c r="LXO38"/>
      <c r="LXP38"/>
      <c r="LXQ38"/>
      <c r="LXR38"/>
      <c r="LXS38"/>
      <c r="LXT38"/>
      <c r="LXU38"/>
      <c r="LXV38"/>
      <c r="LXW38"/>
      <c r="LXX38"/>
      <c r="LXY38"/>
      <c r="LXZ38"/>
      <c r="LYA38"/>
      <c r="LYB38"/>
      <c r="LYC38"/>
      <c r="LYD38"/>
      <c r="LYE38"/>
      <c r="LYF38"/>
      <c r="LYG38"/>
      <c r="LYH38"/>
      <c r="LYI38"/>
      <c r="LYJ38"/>
      <c r="LYK38"/>
      <c r="LYL38"/>
      <c r="LYM38"/>
      <c r="LYN38"/>
      <c r="LYO38"/>
      <c r="LYP38"/>
      <c r="LYQ38"/>
      <c r="LYR38"/>
      <c r="LYS38"/>
      <c r="LYT38"/>
      <c r="LYU38"/>
      <c r="LYV38"/>
      <c r="LYW38"/>
      <c r="LYX38"/>
      <c r="LYY38"/>
      <c r="LYZ38"/>
      <c r="LZA38"/>
      <c r="LZB38"/>
      <c r="LZC38"/>
      <c r="LZD38"/>
      <c r="LZE38"/>
      <c r="LZF38"/>
      <c r="LZG38"/>
      <c r="LZH38"/>
      <c r="LZI38"/>
      <c r="LZJ38"/>
      <c r="LZK38"/>
      <c r="LZL38"/>
      <c r="LZM38"/>
      <c r="LZN38"/>
      <c r="LZO38"/>
      <c r="LZP38"/>
      <c r="LZQ38"/>
      <c r="LZR38"/>
      <c r="LZS38"/>
      <c r="LZT38"/>
      <c r="LZU38"/>
      <c r="LZV38"/>
      <c r="LZW38"/>
      <c r="LZX38"/>
      <c r="LZY38"/>
      <c r="LZZ38"/>
      <c r="MAA38"/>
      <c r="MAB38"/>
      <c r="MAC38"/>
      <c r="MAD38"/>
      <c r="MAE38"/>
      <c r="MAF38"/>
      <c r="MAG38"/>
      <c r="MAH38"/>
      <c r="MAI38"/>
      <c r="MAJ38"/>
      <c r="MAK38"/>
      <c r="MAL38"/>
      <c r="MAM38"/>
      <c r="MAN38"/>
      <c r="MAO38"/>
      <c r="MAP38"/>
      <c r="MAQ38"/>
      <c r="MAR38"/>
      <c r="MAS38"/>
      <c r="MAT38"/>
      <c r="MAU38"/>
      <c r="MAV38"/>
      <c r="MAW38"/>
      <c r="MAX38"/>
      <c r="MAY38"/>
      <c r="MAZ38"/>
      <c r="MBA38"/>
      <c r="MBB38"/>
      <c r="MBC38"/>
      <c r="MBD38"/>
      <c r="MBE38"/>
      <c r="MBF38"/>
      <c r="MBG38"/>
      <c r="MBH38"/>
      <c r="MBI38"/>
      <c r="MBJ38"/>
      <c r="MBK38"/>
      <c r="MBL38"/>
      <c r="MBM38"/>
      <c r="MBN38"/>
      <c r="MBO38"/>
      <c r="MBP38"/>
      <c r="MBQ38"/>
      <c r="MBR38"/>
      <c r="MBS38"/>
      <c r="MBT38"/>
      <c r="MBU38"/>
      <c r="MBV38"/>
      <c r="MBW38"/>
      <c r="MBX38"/>
      <c r="MBY38"/>
      <c r="MBZ38"/>
      <c r="MCA38"/>
      <c r="MCB38"/>
      <c r="MCC38"/>
      <c r="MCD38"/>
      <c r="MCE38"/>
      <c r="MCF38"/>
      <c r="MCG38"/>
      <c r="MCH38"/>
      <c r="MCI38"/>
      <c r="MCJ38"/>
      <c r="MCK38"/>
      <c r="MCL38"/>
      <c r="MCM38"/>
      <c r="MCN38"/>
      <c r="MCO38"/>
      <c r="MCP38"/>
      <c r="MCQ38"/>
      <c r="MCR38"/>
      <c r="MCS38"/>
      <c r="MCT38"/>
      <c r="MCU38"/>
      <c r="MCV38"/>
      <c r="MCW38"/>
      <c r="MCX38"/>
      <c r="MCY38"/>
      <c r="MCZ38"/>
      <c r="MDA38"/>
      <c r="MDB38"/>
      <c r="MDC38"/>
      <c r="MDD38"/>
      <c r="MDE38"/>
      <c r="MDF38"/>
      <c r="MDG38"/>
      <c r="MDH38"/>
      <c r="MDI38"/>
      <c r="MDJ38"/>
      <c r="MDK38"/>
      <c r="MDL38"/>
      <c r="MDM38"/>
      <c r="MDN38"/>
      <c r="MDO38"/>
      <c r="MDP38"/>
      <c r="MDQ38"/>
      <c r="MDR38"/>
      <c r="MDS38"/>
      <c r="MDT38"/>
      <c r="MDU38"/>
      <c r="MDV38"/>
      <c r="MDW38"/>
      <c r="MDX38"/>
      <c r="MDY38"/>
      <c r="MDZ38"/>
      <c r="MEA38"/>
      <c r="MEB38"/>
      <c r="MEC38"/>
      <c r="MED38"/>
      <c r="MEE38"/>
      <c r="MEF38"/>
      <c r="MEG38"/>
      <c r="MEH38"/>
      <c r="MEI38"/>
      <c r="MEJ38"/>
      <c r="MEK38"/>
      <c r="MEL38"/>
      <c r="MEM38"/>
      <c r="MEN38"/>
      <c r="MEO38"/>
      <c r="MEP38"/>
      <c r="MEQ38"/>
      <c r="MER38"/>
      <c r="MES38"/>
      <c r="MET38"/>
      <c r="MEU38"/>
      <c r="MEV38"/>
      <c r="MEW38"/>
      <c r="MEX38"/>
      <c r="MEY38"/>
      <c r="MEZ38"/>
      <c r="MFA38"/>
      <c r="MFB38"/>
      <c r="MFC38"/>
      <c r="MFD38"/>
      <c r="MFE38"/>
      <c r="MFF38"/>
      <c r="MFG38"/>
      <c r="MFH38"/>
      <c r="MFI38"/>
      <c r="MFJ38"/>
      <c r="MFK38"/>
      <c r="MFL38"/>
      <c r="MFM38"/>
      <c r="MFN38"/>
      <c r="MFO38"/>
      <c r="MFP38"/>
      <c r="MFQ38"/>
      <c r="MFR38"/>
      <c r="MFS38"/>
      <c r="MFT38"/>
      <c r="MFU38"/>
      <c r="MFV38"/>
      <c r="MFW38"/>
      <c r="MFX38"/>
      <c r="MFY38"/>
      <c r="MFZ38"/>
      <c r="MGA38"/>
      <c r="MGB38"/>
      <c r="MGC38"/>
      <c r="MGD38"/>
      <c r="MGE38"/>
      <c r="MGF38"/>
      <c r="MGG38"/>
      <c r="MGH38"/>
      <c r="MGI38"/>
      <c r="MGJ38"/>
      <c r="MGK38"/>
      <c r="MGL38"/>
      <c r="MGM38"/>
      <c r="MGN38"/>
      <c r="MGO38"/>
      <c r="MGP38"/>
      <c r="MGQ38"/>
      <c r="MGR38"/>
      <c r="MGS38"/>
      <c r="MGT38"/>
      <c r="MGU38"/>
      <c r="MGV38"/>
      <c r="MGW38"/>
      <c r="MGX38"/>
      <c r="MGY38"/>
      <c r="MGZ38"/>
      <c r="MHA38"/>
      <c r="MHB38"/>
      <c r="MHC38"/>
      <c r="MHD38"/>
      <c r="MHE38"/>
      <c r="MHF38"/>
      <c r="MHG38"/>
      <c r="MHH38"/>
      <c r="MHI38"/>
      <c r="MHJ38"/>
      <c r="MHK38"/>
      <c r="MHL38"/>
      <c r="MHM38"/>
      <c r="MHN38"/>
      <c r="MHO38"/>
      <c r="MHP38"/>
      <c r="MHQ38"/>
      <c r="MHR38"/>
      <c r="MHS38"/>
      <c r="MHT38"/>
      <c r="MHU38"/>
      <c r="MHV38"/>
      <c r="MHW38"/>
      <c r="MHX38"/>
      <c r="MHY38"/>
      <c r="MHZ38"/>
      <c r="MIA38"/>
      <c r="MIB38"/>
      <c r="MIC38"/>
      <c r="MID38"/>
      <c r="MIE38"/>
      <c r="MIF38"/>
      <c r="MIG38"/>
      <c r="MIH38"/>
      <c r="MII38"/>
      <c r="MIJ38"/>
      <c r="MIK38"/>
      <c r="MIL38"/>
      <c r="MIM38"/>
      <c r="MIN38"/>
      <c r="MIO38"/>
      <c r="MIP38"/>
      <c r="MIQ38"/>
      <c r="MIR38"/>
      <c r="MIS38"/>
      <c r="MIT38"/>
      <c r="MIU38"/>
      <c r="MIV38"/>
      <c r="MIW38"/>
      <c r="MIX38"/>
      <c r="MIY38"/>
      <c r="MIZ38"/>
      <c r="MJA38"/>
      <c r="MJB38"/>
      <c r="MJC38"/>
      <c r="MJD38"/>
      <c r="MJE38"/>
      <c r="MJF38"/>
      <c r="MJG38"/>
      <c r="MJH38"/>
      <c r="MJI38"/>
      <c r="MJJ38"/>
      <c r="MJK38"/>
      <c r="MJL38"/>
      <c r="MJM38"/>
      <c r="MJN38"/>
      <c r="MJO38"/>
      <c r="MJP38"/>
      <c r="MJQ38"/>
      <c r="MJR38"/>
      <c r="MJS38"/>
      <c r="MJT38"/>
      <c r="MJU38"/>
      <c r="MJV38"/>
      <c r="MJW38"/>
      <c r="MJX38"/>
      <c r="MJY38"/>
      <c r="MJZ38"/>
      <c r="MKA38"/>
      <c r="MKB38"/>
      <c r="MKC38"/>
      <c r="MKD38"/>
      <c r="MKE38"/>
      <c r="MKF38"/>
      <c r="MKG38"/>
      <c r="MKH38"/>
      <c r="MKI38"/>
      <c r="MKJ38"/>
      <c r="MKK38"/>
      <c r="MKL38"/>
      <c r="MKM38"/>
      <c r="MKN38"/>
      <c r="MKO38"/>
      <c r="MKP38"/>
      <c r="MKQ38"/>
      <c r="MKR38"/>
      <c r="MKS38"/>
      <c r="MKT38"/>
      <c r="MKU38"/>
      <c r="MKV38"/>
      <c r="MKW38"/>
      <c r="MKX38"/>
      <c r="MKY38"/>
      <c r="MKZ38"/>
      <c r="MLA38"/>
      <c r="MLB38"/>
      <c r="MLC38"/>
      <c r="MLD38"/>
      <c r="MLE38"/>
      <c r="MLF38"/>
      <c r="MLG38"/>
      <c r="MLH38"/>
      <c r="MLI38"/>
      <c r="MLJ38"/>
      <c r="MLK38"/>
      <c r="MLL38"/>
      <c r="MLM38"/>
      <c r="MLN38"/>
      <c r="MLO38"/>
      <c r="MLP38"/>
      <c r="MLQ38"/>
      <c r="MLR38"/>
      <c r="MLS38"/>
      <c r="MLT38"/>
      <c r="MLU38"/>
      <c r="MLV38"/>
      <c r="MLW38"/>
      <c r="MLX38"/>
      <c r="MLY38"/>
      <c r="MLZ38"/>
      <c r="MMA38"/>
      <c r="MMB38"/>
      <c r="MMC38"/>
      <c r="MMD38"/>
      <c r="MME38"/>
      <c r="MMF38"/>
      <c r="MMG38"/>
      <c r="MMH38"/>
      <c r="MMI38"/>
      <c r="MMJ38"/>
      <c r="MMK38"/>
      <c r="MML38"/>
      <c r="MMM38"/>
      <c r="MMN38"/>
      <c r="MMO38"/>
      <c r="MMP38"/>
      <c r="MMQ38"/>
      <c r="MMR38"/>
      <c r="MMS38"/>
      <c r="MMT38"/>
      <c r="MMU38"/>
      <c r="MMV38"/>
      <c r="MMW38"/>
      <c r="MMX38"/>
      <c r="MMY38"/>
      <c r="MMZ38"/>
      <c r="MNA38"/>
      <c r="MNB38"/>
      <c r="MNC38"/>
      <c r="MND38"/>
      <c r="MNE38"/>
      <c r="MNF38"/>
      <c r="MNG38"/>
      <c r="MNH38"/>
      <c r="MNI38"/>
      <c r="MNJ38"/>
      <c r="MNK38"/>
      <c r="MNL38"/>
      <c r="MNM38"/>
      <c r="MNN38"/>
      <c r="MNO38"/>
      <c r="MNP38"/>
      <c r="MNQ38"/>
      <c r="MNR38"/>
      <c r="MNS38"/>
      <c r="MNT38"/>
      <c r="MNU38"/>
      <c r="MNV38"/>
      <c r="MNW38"/>
      <c r="MNX38"/>
      <c r="MNY38"/>
      <c r="MNZ38"/>
      <c r="MOA38"/>
      <c r="MOB38"/>
      <c r="MOC38"/>
      <c r="MOD38"/>
      <c r="MOE38"/>
      <c r="MOF38"/>
      <c r="MOG38"/>
      <c r="MOH38"/>
      <c r="MOI38"/>
      <c r="MOJ38"/>
      <c r="MOK38"/>
      <c r="MOL38"/>
      <c r="MOM38"/>
      <c r="MON38"/>
      <c r="MOO38"/>
      <c r="MOP38"/>
      <c r="MOQ38"/>
      <c r="MOR38"/>
      <c r="MOS38"/>
      <c r="MOT38"/>
      <c r="MOU38"/>
      <c r="MOV38"/>
      <c r="MOW38"/>
      <c r="MOX38"/>
      <c r="MOY38"/>
      <c r="MOZ38"/>
      <c r="MPA38"/>
      <c r="MPB38"/>
      <c r="MPC38"/>
      <c r="MPD38"/>
      <c r="MPE38"/>
      <c r="MPF38"/>
      <c r="MPG38"/>
      <c r="MPH38"/>
      <c r="MPI38"/>
      <c r="MPJ38"/>
      <c r="MPK38"/>
      <c r="MPL38"/>
      <c r="MPM38"/>
      <c r="MPN38"/>
      <c r="MPO38"/>
      <c r="MPP38"/>
      <c r="MPQ38"/>
      <c r="MPR38"/>
      <c r="MPS38"/>
      <c r="MPT38"/>
      <c r="MPU38"/>
      <c r="MPV38"/>
      <c r="MPW38"/>
      <c r="MPX38"/>
      <c r="MPY38"/>
      <c r="MPZ38"/>
      <c r="MQA38"/>
      <c r="MQB38"/>
      <c r="MQC38"/>
      <c r="MQD38"/>
      <c r="MQE38"/>
      <c r="MQF38"/>
      <c r="MQG38"/>
      <c r="MQH38"/>
      <c r="MQI38"/>
      <c r="MQJ38"/>
      <c r="MQK38"/>
      <c r="MQL38"/>
      <c r="MQM38"/>
      <c r="MQN38"/>
      <c r="MQO38"/>
      <c r="MQP38"/>
      <c r="MQQ38"/>
      <c r="MQR38"/>
      <c r="MQS38"/>
      <c r="MQT38"/>
      <c r="MQU38"/>
      <c r="MQV38"/>
      <c r="MQW38"/>
      <c r="MQX38"/>
      <c r="MQY38"/>
      <c r="MQZ38"/>
      <c r="MRA38"/>
      <c r="MRB38"/>
      <c r="MRC38"/>
      <c r="MRD38"/>
      <c r="MRE38"/>
      <c r="MRF38"/>
      <c r="MRG38"/>
      <c r="MRH38"/>
      <c r="MRI38"/>
      <c r="MRJ38"/>
      <c r="MRK38"/>
      <c r="MRL38"/>
      <c r="MRM38"/>
      <c r="MRN38"/>
      <c r="MRO38"/>
      <c r="MRP38"/>
      <c r="MRQ38"/>
      <c r="MRR38"/>
      <c r="MRS38"/>
      <c r="MRT38"/>
      <c r="MRU38"/>
      <c r="MRV38"/>
      <c r="MRW38"/>
      <c r="MRX38"/>
      <c r="MRY38"/>
      <c r="MRZ38"/>
      <c r="MSA38"/>
      <c r="MSB38"/>
      <c r="MSC38"/>
      <c r="MSD38"/>
      <c r="MSE38"/>
      <c r="MSF38"/>
      <c r="MSG38"/>
      <c r="MSH38"/>
      <c r="MSI38"/>
      <c r="MSJ38"/>
      <c r="MSK38"/>
      <c r="MSL38"/>
      <c r="MSM38"/>
      <c r="MSN38"/>
      <c r="MSO38"/>
      <c r="MSP38"/>
      <c r="MSQ38"/>
      <c r="MSR38"/>
      <c r="MSS38"/>
      <c r="MST38"/>
      <c r="MSU38"/>
      <c r="MSV38"/>
      <c r="MSW38"/>
      <c r="MSX38"/>
      <c r="MSY38"/>
      <c r="MSZ38"/>
      <c r="MTA38"/>
      <c r="MTB38"/>
      <c r="MTC38"/>
      <c r="MTD38"/>
      <c r="MTE38"/>
      <c r="MTF38"/>
      <c r="MTG38"/>
      <c r="MTH38"/>
      <c r="MTI38"/>
      <c r="MTJ38"/>
      <c r="MTK38"/>
      <c r="MTL38"/>
      <c r="MTM38"/>
      <c r="MTN38"/>
      <c r="MTO38"/>
      <c r="MTP38"/>
      <c r="MTQ38"/>
      <c r="MTR38"/>
      <c r="MTS38"/>
      <c r="MTT38"/>
      <c r="MTU38"/>
      <c r="MTV38"/>
      <c r="MTW38"/>
      <c r="MTX38"/>
      <c r="MTY38"/>
      <c r="MTZ38"/>
      <c r="MUA38"/>
      <c r="MUB38"/>
      <c r="MUC38"/>
      <c r="MUD38"/>
      <c r="MUE38"/>
      <c r="MUF38"/>
      <c r="MUG38"/>
      <c r="MUH38"/>
      <c r="MUI38"/>
      <c r="MUJ38"/>
      <c r="MUK38"/>
      <c r="MUL38"/>
      <c r="MUM38"/>
      <c r="MUN38"/>
      <c r="MUO38"/>
      <c r="MUP38"/>
      <c r="MUQ38"/>
      <c r="MUR38"/>
      <c r="MUS38"/>
      <c r="MUT38"/>
      <c r="MUU38"/>
      <c r="MUV38"/>
      <c r="MUW38"/>
      <c r="MUX38"/>
      <c r="MUY38"/>
      <c r="MUZ38"/>
      <c r="MVA38"/>
      <c r="MVB38"/>
      <c r="MVC38"/>
      <c r="MVD38"/>
      <c r="MVE38"/>
      <c r="MVF38"/>
      <c r="MVG38"/>
      <c r="MVH38"/>
      <c r="MVI38"/>
      <c r="MVJ38"/>
      <c r="MVK38"/>
      <c r="MVL38"/>
      <c r="MVM38"/>
      <c r="MVN38"/>
      <c r="MVO38"/>
      <c r="MVP38"/>
      <c r="MVQ38"/>
      <c r="MVR38"/>
      <c r="MVS38"/>
      <c r="MVT38"/>
      <c r="MVU38"/>
      <c r="MVV38"/>
      <c r="MVW38"/>
      <c r="MVX38"/>
      <c r="MVY38"/>
      <c r="MVZ38"/>
      <c r="MWA38"/>
      <c r="MWB38"/>
      <c r="MWC38"/>
      <c r="MWD38"/>
      <c r="MWE38"/>
      <c r="MWF38"/>
      <c r="MWG38"/>
      <c r="MWH38"/>
      <c r="MWI38"/>
      <c r="MWJ38"/>
      <c r="MWK38"/>
      <c r="MWL38"/>
      <c r="MWM38"/>
      <c r="MWN38"/>
      <c r="MWO38"/>
      <c r="MWP38"/>
      <c r="MWQ38"/>
      <c r="MWR38"/>
      <c r="MWS38"/>
      <c r="MWT38"/>
      <c r="MWU38"/>
      <c r="MWV38"/>
      <c r="MWW38"/>
      <c r="MWX38"/>
      <c r="MWY38"/>
      <c r="MWZ38"/>
      <c r="MXA38"/>
      <c r="MXB38"/>
      <c r="MXC38"/>
      <c r="MXD38"/>
      <c r="MXE38"/>
      <c r="MXF38"/>
      <c r="MXG38"/>
      <c r="MXH38"/>
      <c r="MXI38"/>
      <c r="MXJ38"/>
      <c r="MXK38"/>
      <c r="MXL38"/>
      <c r="MXM38"/>
      <c r="MXN38"/>
      <c r="MXO38"/>
      <c r="MXP38"/>
      <c r="MXQ38"/>
      <c r="MXR38"/>
      <c r="MXS38"/>
      <c r="MXT38"/>
      <c r="MXU38"/>
      <c r="MXV38"/>
      <c r="MXW38"/>
      <c r="MXX38"/>
      <c r="MXY38"/>
      <c r="MXZ38"/>
      <c r="MYA38"/>
      <c r="MYB38"/>
      <c r="MYC38"/>
      <c r="MYD38"/>
      <c r="MYE38"/>
      <c r="MYF38"/>
      <c r="MYG38"/>
      <c r="MYH38"/>
      <c r="MYI38"/>
      <c r="MYJ38"/>
      <c r="MYK38"/>
      <c r="MYL38"/>
      <c r="MYM38"/>
      <c r="MYN38"/>
      <c r="MYO38"/>
      <c r="MYP38"/>
      <c r="MYQ38"/>
      <c r="MYR38"/>
      <c r="MYS38"/>
      <c r="MYT38"/>
      <c r="MYU38"/>
      <c r="MYV38"/>
      <c r="MYW38"/>
      <c r="MYX38"/>
      <c r="MYY38"/>
      <c r="MYZ38"/>
      <c r="MZA38"/>
      <c r="MZB38"/>
      <c r="MZC38"/>
      <c r="MZD38"/>
      <c r="MZE38"/>
      <c r="MZF38"/>
      <c r="MZG38"/>
      <c r="MZH38"/>
      <c r="MZI38"/>
      <c r="MZJ38"/>
      <c r="MZK38"/>
      <c r="MZL38"/>
      <c r="MZM38"/>
      <c r="MZN38"/>
      <c r="MZO38"/>
      <c r="MZP38"/>
      <c r="MZQ38"/>
      <c r="MZR38"/>
      <c r="MZS38"/>
      <c r="MZT38"/>
      <c r="MZU38"/>
      <c r="MZV38"/>
      <c r="MZW38"/>
      <c r="MZX38"/>
      <c r="MZY38"/>
      <c r="MZZ38"/>
      <c r="NAA38"/>
      <c r="NAB38"/>
      <c r="NAC38"/>
      <c r="NAD38"/>
      <c r="NAE38"/>
      <c r="NAF38"/>
      <c r="NAG38"/>
      <c r="NAH38"/>
      <c r="NAI38"/>
      <c r="NAJ38"/>
      <c r="NAK38"/>
      <c r="NAL38"/>
      <c r="NAM38"/>
      <c r="NAN38"/>
      <c r="NAO38"/>
      <c r="NAP38"/>
      <c r="NAQ38"/>
      <c r="NAR38"/>
      <c r="NAS38"/>
      <c r="NAT38"/>
      <c r="NAU38"/>
      <c r="NAV38"/>
      <c r="NAW38"/>
      <c r="NAX38"/>
      <c r="NAY38"/>
      <c r="NAZ38"/>
      <c r="NBA38"/>
      <c r="NBB38"/>
      <c r="NBC38"/>
      <c r="NBD38"/>
      <c r="NBE38"/>
      <c r="NBF38"/>
      <c r="NBG38"/>
      <c r="NBH38"/>
      <c r="NBI38"/>
      <c r="NBJ38"/>
      <c r="NBK38"/>
      <c r="NBL38"/>
      <c r="NBM38"/>
      <c r="NBN38"/>
      <c r="NBO38"/>
      <c r="NBP38"/>
      <c r="NBQ38"/>
      <c r="NBR38"/>
      <c r="NBS38"/>
      <c r="NBT38"/>
      <c r="NBU38"/>
      <c r="NBV38"/>
      <c r="NBW38"/>
      <c r="NBX38"/>
      <c r="NBY38"/>
      <c r="NBZ38"/>
      <c r="NCA38"/>
      <c r="NCB38"/>
      <c r="NCC38"/>
      <c r="NCD38"/>
      <c r="NCE38"/>
      <c r="NCF38"/>
      <c r="NCG38"/>
      <c r="NCH38"/>
      <c r="NCI38"/>
      <c r="NCJ38"/>
      <c r="NCK38"/>
      <c r="NCL38"/>
      <c r="NCM38"/>
      <c r="NCN38"/>
      <c r="NCO38"/>
      <c r="NCP38"/>
      <c r="NCQ38"/>
      <c r="NCR38"/>
      <c r="NCS38"/>
      <c r="NCT38"/>
      <c r="NCU38"/>
      <c r="NCV38"/>
      <c r="NCW38"/>
      <c r="NCX38"/>
      <c r="NCY38"/>
      <c r="NCZ38"/>
      <c r="NDA38"/>
      <c r="NDB38"/>
      <c r="NDC38"/>
      <c r="NDD38"/>
      <c r="NDE38"/>
      <c r="NDF38"/>
      <c r="NDG38"/>
      <c r="NDH38"/>
      <c r="NDI38"/>
      <c r="NDJ38"/>
      <c r="NDK38"/>
      <c r="NDL38"/>
      <c r="NDM38"/>
      <c r="NDN38"/>
      <c r="NDO38"/>
      <c r="NDP38"/>
      <c r="NDQ38"/>
      <c r="NDR38"/>
      <c r="NDS38"/>
      <c r="NDT38"/>
      <c r="NDU38"/>
      <c r="NDV38"/>
      <c r="NDW38"/>
      <c r="NDX38"/>
      <c r="NDY38"/>
      <c r="NDZ38"/>
      <c r="NEA38"/>
      <c r="NEB38"/>
      <c r="NEC38"/>
      <c r="NED38"/>
      <c r="NEE38"/>
      <c r="NEF38"/>
      <c r="NEG38"/>
      <c r="NEH38"/>
      <c r="NEI38"/>
      <c r="NEJ38"/>
      <c r="NEK38"/>
      <c r="NEL38"/>
      <c r="NEM38"/>
      <c r="NEN38"/>
      <c r="NEO38"/>
      <c r="NEP38"/>
      <c r="NEQ38"/>
      <c r="NER38"/>
      <c r="NES38"/>
      <c r="NET38"/>
      <c r="NEU38"/>
      <c r="NEV38"/>
      <c r="NEW38"/>
      <c r="NEX38"/>
      <c r="NEY38"/>
      <c r="NEZ38"/>
      <c r="NFA38"/>
      <c r="NFB38"/>
      <c r="NFC38"/>
      <c r="NFD38"/>
      <c r="NFE38"/>
      <c r="NFF38"/>
      <c r="NFG38"/>
      <c r="NFH38"/>
      <c r="NFI38"/>
      <c r="NFJ38"/>
      <c r="NFK38"/>
      <c r="NFL38"/>
      <c r="NFM38"/>
      <c r="NFN38"/>
      <c r="NFO38"/>
      <c r="NFP38"/>
      <c r="NFQ38"/>
      <c r="NFR38"/>
      <c r="NFS38"/>
      <c r="NFT38"/>
      <c r="NFU38"/>
      <c r="NFV38"/>
      <c r="NFW38"/>
      <c r="NFX38"/>
      <c r="NFY38"/>
      <c r="NFZ38"/>
      <c r="NGA38"/>
      <c r="NGB38"/>
      <c r="NGC38"/>
      <c r="NGD38"/>
      <c r="NGE38"/>
      <c r="NGF38"/>
      <c r="NGG38"/>
      <c r="NGH38"/>
      <c r="NGI38"/>
      <c r="NGJ38"/>
      <c r="NGK38"/>
      <c r="NGL38"/>
      <c r="NGM38"/>
      <c r="NGN38"/>
      <c r="NGO38"/>
      <c r="NGP38"/>
      <c r="NGQ38"/>
      <c r="NGR38"/>
      <c r="NGS38"/>
      <c r="NGT38"/>
      <c r="NGU38"/>
      <c r="NGV38"/>
      <c r="NGW38"/>
      <c r="NGX38"/>
      <c r="NGY38"/>
      <c r="NGZ38"/>
      <c r="NHA38"/>
      <c r="NHB38"/>
      <c r="NHC38"/>
      <c r="NHD38"/>
      <c r="NHE38"/>
      <c r="NHF38"/>
      <c r="NHG38"/>
      <c r="NHH38"/>
      <c r="NHI38"/>
      <c r="NHJ38"/>
      <c r="NHK38"/>
      <c r="NHL38"/>
      <c r="NHM38"/>
      <c r="NHN38"/>
      <c r="NHO38"/>
      <c r="NHP38"/>
      <c r="NHQ38"/>
      <c r="NHR38"/>
      <c r="NHS38"/>
      <c r="NHT38"/>
      <c r="NHU38"/>
      <c r="NHV38"/>
      <c r="NHW38"/>
      <c r="NHX38"/>
      <c r="NHY38"/>
      <c r="NHZ38"/>
      <c r="NIA38"/>
      <c r="NIB38"/>
      <c r="NIC38"/>
      <c r="NID38"/>
      <c r="NIE38"/>
      <c r="NIF38"/>
      <c r="NIG38"/>
      <c r="NIH38"/>
      <c r="NII38"/>
      <c r="NIJ38"/>
      <c r="NIK38"/>
      <c r="NIL38"/>
      <c r="NIM38"/>
      <c r="NIN38"/>
      <c r="NIO38"/>
      <c r="NIP38"/>
      <c r="NIQ38"/>
      <c r="NIR38"/>
      <c r="NIS38"/>
      <c r="NIT38"/>
      <c r="NIU38"/>
      <c r="NIV38"/>
      <c r="NIW38"/>
      <c r="NIX38"/>
      <c r="NIY38"/>
      <c r="NIZ38"/>
      <c r="NJA38"/>
      <c r="NJB38"/>
      <c r="NJC38"/>
      <c r="NJD38"/>
      <c r="NJE38"/>
      <c r="NJF38"/>
      <c r="NJG38"/>
      <c r="NJH38"/>
      <c r="NJI38"/>
      <c r="NJJ38"/>
      <c r="NJK38"/>
      <c r="NJL38"/>
      <c r="NJM38"/>
      <c r="NJN38"/>
      <c r="NJO38"/>
      <c r="NJP38"/>
      <c r="NJQ38"/>
      <c r="NJR38"/>
      <c r="NJS38"/>
      <c r="NJT38"/>
      <c r="NJU38"/>
      <c r="NJV38"/>
      <c r="NJW38"/>
      <c r="NJX38"/>
      <c r="NJY38"/>
      <c r="NJZ38"/>
      <c r="NKA38"/>
      <c r="NKB38"/>
      <c r="NKC38"/>
      <c r="NKD38"/>
      <c r="NKE38"/>
      <c r="NKF38"/>
      <c r="NKG38"/>
      <c r="NKH38"/>
      <c r="NKI38"/>
      <c r="NKJ38"/>
      <c r="NKK38"/>
      <c r="NKL38"/>
      <c r="NKM38"/>
      <c r="NKN38"/>
      <c r="NKO38"/>
      <c r="NKP38"/>
      <c r="NKQ38"/>
      <c r="NKR38"/>
      <c r="NKS38"/>
      <c r="NKT38"/>
      <c r="NKU38"/>
      <c r="NKV38"/>
      <c r="NKW38"/>
      <c r="NKX38"/>
      <c r="NKY38"/>
      <c r="NKZ38"/>
      <c r="NLA38"/>
      <c r="NLB38"/>
      <c r="NLC38"/>
      <c r="NLD38"/>
      <c r="NLE38"/>
      <c r="NLF38"/>
      <c r="NLG38"/>
      <c r="NLH38"/>
      <c r="NLI38"/>
      <c r="NLJ38"/>
      <c r="NLK38"/>
      <c r="NLL38"/>
      <c r="NLM38"/>
      <c r="NLN38"/>
      <c r="NLO38"/>
      <c r="NLP38"/>
      <c r="NLQ38"/>
      <c r="NLR38"/>
      <c r="NLS38"/>
      <c r="NLT38"/>
      <c r="NLU38"/>
      <c r="NLV38"/>
      <c r="NLW38"/>
      <c r="NLX38"/>
      <c r="NLY38"/>
      <c r="NLZ38"/>
      <c r="NMA38"/>
      <c r="NMB38"/>
      <c r="NMC38"/>
      <c r="NMD38"/>
      <c r="NME38"/>
      <c r="NMF38"/>
      <c r="NMG38"/>
      <c r="NMH38"/>
      <c r="NMI38"/>
      <c r="NMJ38"/>
      <c r="NMK38"/>
      <c r="NML38"/>
      <c r="NMM38"/>
      <c r="NMN38"/>
      <c r="NMO38"/>
      <c r="NMP38"/>
      <c r="NMQ38"/>
      <c r="NMR38"/>
      <c r="NMS38"/>
      <c r="NMT38"/>
      <c r="NMU38"/>
      <c r="NMV38"/>
      <c r="NMW38"/>
      <c r="NMX38"/>
      <c r="NMY38"/>
      <c r="NMZ38"/>
      <c r="NNA38"/>
      <c r="NNB38"/>
      <c r="NNC38"/>
      <c r="NND38"/>
      <c r="NNE38"/>
      <c r="NNF38"/>
      <c r="NNG38"/>
      <c r="NNH38"/>
      <c r="NNI38"/>
      <c r="NNJ38"/>
      <c r="NNK38"/>
      <c r="NNL38"/>
      <c r="NNM38"/>
      <c r="NNN38"/>
      <c r="NNO38"/>
      <c r="NNP38"/>
      <c r="NNQ38"/>
      <c r="NNR38"/>
      <c r="NNS38"/>
      <c r="NNT38"/>
      <c r="NNU38"/>
      <c r="NNV38"/>
      <c r="NNW38"/>
      <c r="NNX38"/>
      <c r="NNY38"/>
      <c r="NNZ38"/>
      <c r="NOA38"/>
      <c r="NOB38"/>
      <c r="NOC38"/>
      <c r="NOD38"/>
      <c r="NOE38"/>
      <c r="NOF38"/>
      <c r="NOG38"/>
      <c r="NOH38"/>
      <c r="NOI38"/>
      <c r="NOJ38"/>
      <c r="NOK38"/>
      <c r="NOL38"/>
      <c r="NOM38"/>
      <c r="NON38"/>
      <c r="NOO38"/>
      <c r="NOP38"/>
      <c r="NOQ38"/>
      <c r="NOR38"/>
      <c r="NOS38"/>
      <c r="NOT38"/>
      <c r="NOU38"/>
      <c r="NOV38"/>
      <c r="NOW38"/>
      <c r="NOX38"/>
      <c r="NOY38"/>
      <c r="NOZ38"/>
      <c r="NPA38"/>
      <c r="NPB38"/>
      <c r="NPC38"/>
      <c r="NPD38"/>
      <c r="NPE38"/>
      <c r="NPF38"/>
      <c r="NPG38"/>
      <c r="NPH38"/>
      <c r="NPI38"/>
      <c r="NPJ38"/>
      <c r="NPK38"/>
      <c r="NPL38"/>
      <c r="NPM38"/>
      <c r="NPN38"/>
      <c r="NPO38"/>
      <c r="NPP38"/>
      <c r="NPQ38"/>
      <c r="NPR38"/>
      <c r="NPS38"/>
      <c r="NPT38"/>
      <c r="NPU38"/>
      <c r="NPV38"/>
      <c r="NPW38"/>
      <c r="NPX38"/>
      <c r="NPY38"/>
      <c r="NPZ38"/>
      <c r="NQA38"/>
      <c r="NQB38"/>
      <c r="NQC38"/>
      <c r="NQD38"/>
      <c r="NQE38"/>
      <c r="NQF38"/>
      <c r="NQG38"/>
      <c r="NQH38"/>
      <c r="NQI38"/>
      <c r="NQJ38"/>
      <c r="NQK38"/>
      <c r="NQL38"/>
      <c r="NQM38"/>
      <c r="NQN38"/>
      <c r="NQO38"/>
      <c r="NQP38"/>
      <c r="NQQ38"/>
      <c r="NQR38"/>
      <c r="NQS38"/>
      <c r="NQT38"/>
      <c r="NQU38"/>
      <c r="NQV38"/>
      <c r="NQW38"/>
      <c r="NQX38"/>
      <c r="NQY38"/>
      <c r="NQZ38"/>
      <c r="NRA38"/>
      <c r="NRB38"/>
      <c r="NRC38"/>
      <c r="NRD38"/>
      <c r="NRE38"/>
      <c r="NRF38"/>
      <c r="NRG38"/>
      <c r="NRH38"/>
      <c r="NRI38"/>
    </row>
    <row r="39" spans="1:9941" s="54" customFormat="1" ht="12.2" customHeight="1" x14ac:dyDescent="0.2">
      <c r="A39" s="1184" t="s">
        <v>599</v>
      </c>
      <c r="B39" s="854" t="s">
        <v>801</v>
      </c>
      <c r="C39" s="636">
        <f>'1. mell.bevétel_össz'!C38-'26._önként_össz_bev'!C40-'26._államig_össz_bev'!C39</f>
        <v>0</v>
      </c>
      <c r="D39" s="755">
        <f>'1. mell.bevétel_össz'!D38-'26._önként_össz_bev'!D40-'26._államig_össz_bev'!D39</f>
        <v>0</v>
      </c>
      <c r="E39" s="695">
        <f>'1. mell.bevétel_össz'!E38-'26._önként_össz_bev'!E40-'26._államig_össz_bev'!E39</f>
        <v>0</v>
      </c>
      <c r="F39" s="695">
        <f>'1. mell.bevétel_össz'!F38-'26._önként_össz_bev'!F40-'26._államig_össz_bev'!F39</f>
        <v>0</v>
      </c>
      <c r="G39" s="695">
        <f>'1. mell.bevétel_össz'!G38-'26._önként_össz_bev'!G40-'26._államig_össz_bev'!G39</f>
        <v>0</v>
      </c>
      <c r="H39" s="652">
        <f t="shared" si="2"/>
        <v>0</v>
      </c>
      <c r="I39" s="759">
        <f>'1. mell.bevétel_össz'!I38-'26._önként_össz_bev'!I40-'26._államig_össz_bev'!I39</f>
        <v>0</v>
      </c>
      <c r="J39" s="652">
        <f>'1. mell.bevétel_össz'!J38-'26._önként_össz_bev'!J40-'26._államig_össz_bev'!J39</f>
        <v>0</v>
      </c>
      <c r="K39" s="652">
        <f>'1. mell.bevétel_össz'!K38-'26._önként_össz_bev'!K40-'26._államig_össz_bev'!K39</f>
        <v>0</v>
      </c>
      <c r="L39" s="652" t="e">
        <f>'1. mell.bevétel_össz'!L38-'26._önként_össz_bev'!L40</f>
        <v>#DIV/0!</v>
      </c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  <c r="RG39"/>
      <c r="RH39"/>
      <c r="RI39"/>
      <c r="RJ39"/>
      <c r="RK39"/>
      <c r="RL39"/>
      <c r="RM39"/>
      <c r="RN39"/>
      <c r="RO39"/>
      <c r="RP39"/>
      <c r="RQ39"/>
      <c r="RR39"/>
      <c r="RS39"/>
      <c r="RT39"/>
      <c r="RU39"/>
      <c r="RV39"/>
      <c r="RW39"/>
      <c r="RX39"/>
      <c r="RY39"/>
      <c r="RZ39"/>
      <c r="SA39"/>
      <c r="SB39"/>
      <c r="SC39"/>
      <c r="SD39"/>
      <c r="SE39"/>
      <c r="SF39"/>
      <c r="SG39"/>
      <c r="SH39"/>
      <c r="SI39"/>
      <c r="SJ39"/>
      <c r="SK39"/>
      <c r="SL39"/>
      <c r="SM39"/>
      <c r="SN39"/>
      <c r="SO39"/>
      <c r="SP39"/>
      <c r="SQ39"/>
      <c r="SR39"/>
      <c r="SS39"/>
      <c r="ST39"/>
      <c r="SU39"/>
      <c r="SV39"/>
      <c r="SW39"/>
      <c r="SX39"/>
      <c r="SY39"/>
      <c r="SZ39"/>
      <c r="TA39"/>
      <c r="TB39"/>
      <c r="TC39"/>
      <c r="TD39"/>
      <c r="TE39"/>
      <c r="TF39"/>
      <c r="TG39"/>
      <c r="TH39"/>
      <c r="TI39"/>
      <c r="TJ39"/>
      <c r="TK39"/>
      <c r="TL39"/>
      <c r="TM39"/>
      <c r="TN39"/>
      <c r="TO39"/>
      <c r="TP39"/>
      <c r="TQ39"/>
      <c r="TR39"/>
      <c r="TS39"/>
      <c r="TT39"/>
      <c r="TU39"/>
      <c r="TV39"/>
      <c r="TW39"/>
      <c r="TX39"/>
      <c r="TY39"/>
      <c r="TZ39"/>
      <c r="UA39"/>
      <c r="UB39"/>
      <c r="UC39"/>
      <c r="UD39"/>
      <c r="UE39"/>
      <c r="UF39"/>
      <c r="UG39"/>
      <c r="UH39"/>
      <c r="UI39"/>
      <c r="UJ39"/>
      <c r="UK39"/>
      <c r="UL39"/>
      <c r="UM39"/>
      <c r="UN39"/>
      <c r="UO39"/>
      <c r="UP39"/>
      <c r="UQ39"/>
      <c r="UR39"/>
      <c r="US39"/>
      <c r="UT39"/>
      <c r="UU39"/>
      <c r="UV39"/>
      <c r="UW39"/>
      <c r="UX39"/>
      <c r="UY39"/>
      <c r="UZ39"/>
      <c r="VA39"/>
      <c r="VB39"/>
      <c r="VC39"/>
      <c r="VD39"/>
      <c r="VE39"/>
      <c r="VF39"/>
      <c r="VG39"/>
      <c r="VH39"/>
      <c r="VI39"/>
      <c r="VJ39"/>
      <c r="VK39"/>
      <c r="VL39"/>
      <c r="VM39"/>
      <c r="VN39"/>
      <c r="VO39"/>
      <c r="VP39"/>
      <c r="VQ39"/>
      <c r="VR39"/>
      <c r="VS39"/>
      <c r="VT39"/>
      <c r="VU39"/>
      <c r="VV39"/>
      <c r="VW39"/>
      <c r="VX39"/>
      <c r="VY39"/>
      <c r="VZ39"/>
      <c r="WA39"/>
      <c r="WB39"/>
      <c r="WC39"/>
      <c r="WD39"/>
      <c r="WE39"/>
      <c r="WF39"/>
      <c r="WG39"/>
      <c r="WH39"/>
      <c r="WI39"/>
      <c r="WJ39"/>
      <c r="WK39"/>
      <c r="WL39"/>
      <c r="WM39"/>
      <c r="WN39"/>
      <c r="WO39"/>
      <c r="WP39"/>
      <c r="WQ39"/>
      <c r="WR39"/>
      <c r="WS39"/>
      <c r="WT39"/>
      <c r="WU39"/>
      <c r="WV39"/>
      <c r="WW39"/>
      <c r="WX39"/>
      <c r="WY39"/>
      <c r="WZ39"/>
      <c r="XA39"/>
      <c r="XB39"/>
      <c r="XC39"/>
      <c r="XD39"/>
      <c r="XE39"/>
      <c r="XF39"/>
      <c r="XG39"/>
      <c r="XH39"/>
      <c r="XI39"/>
      <c r="XJ39"/>
      <c r="XK39"/>
      <c r="XL39"/>
      <c r="XM39"/>
      <c r="XN39"/>
      <c r="XO39"/>
      <c r="XP39"/>
      <c r="XQ39"/>
      <c r="XR39"/>
      <c r="XS39"/>
      <c r="XT39"/>
      <c r="XU39"/>
      <c r="XV39"/>
      <c r="XW39"/>
      <c r="XX39"/>
      <c r="XY39"/>
      <c r="XZ39"/>
      <c r="YA39"/>
      <c r="YB39"/>
      <c r="YC39"/>
      <c r="YD39"/>
      <c r="YE39"/>
      <c r="YF39"/>
      <c r="YG39"/>
      <c r="YH39"/>
      <c r="YI39"/>
      <c r="YJ39"/>
      <c r="YK39"/>
      <c r="YL39"/>
      <c r="YM39"/>
      <c r="YN39"/>
      <c r="YO39"/>
      <c r="YP39"/>
      <c r="YQ39"/>
      <c r="YR39"/>
      <c r="YS39"/>
      <c r="YT39"/>
      <c r="YU39"/>
      <c r="YV39"/>
      <c r="YW39"/>
      <c r="YX39"/>
      <c r="YY39"/>
      <c r="YZ39"/>
      <c r="ZA39"/>
      <c r="ZB39"/>
      <c r="ZC39"/>
      <c r="ZD39"/>
      <c r="ZE39"/>
      <c r="ZF39"/>
      <c r="ZG39"/>
      <c r="ZH39"/>
      <c r="ZI39"/>
      <c r="ZJ39"/>
      <c r="ZK39"/>
      <c r="ZL39"/>
      <c r="ZM39"/>
      <c r="ZN39"/>
      <c r="ZO39"/>
      <c r="ZP39"/>
      <c r="ZQ39"/>
      <c r="ZR39"/>
      <c r="ZS39"/>
      <c r="ZT39"/>
      <c r="ZU39"/>
      <c r="ZV39"/>
      <c r="ZW39"/>
      <c r="ZX39"/>
      <c r="ZY39"/>
      <c r="ZZ39"/>
      <c r="AAA39"/>
      <c r="AAB39"/>
      <c r="AAC39"/>
      <c r="AAD39"/>
      <c r="AAE39"/>
      <c r="AAF39"/>
      <c r="AAG39"/>
      <c r="AAH39"/>
      <c r="AAI39"/>
      <c r="AAJ39"/>
      <c r="AAK39"/>
      <c r="AAL39"/>
      <c r="AAM39"/>
      <c r="AAN39"/>
      <c r="AAO39"/>
      <c r="AAP39"/>
      <c r="AAQ39"/>
      <c r="AAR39"/>
      <c r="AAS39"/>
      <c r="AAT39"/>
      <c r="AAU39"/>
      <c r="AAV39"/>
      <c r="AAW39"/>
      <c r="AAX39"/>
      <c r="AAY39"/>
      <c r="AAZ39"/>
      <c r="ABA39"/>
      <c r="ABB39"/>
      <c r="ABC39"/>
      <c r="ABD39"/>
      <c r="ABE39"/>
      <c r="ABF39"/>
      <c r="ABG39"/>
      <c r="ABH39"/>
      <c r="ABI39"/>
      <c r="ABJ39"/>
      <c r="ABK39"/>
      <c r="ABL39"/>
      <c r="ABM39"/>
      <c r="ABN39"/>
      <c r="ABO39"/>
      <c r="ABP39"/>
      <c r="ABQ39"/>
      <c r="ABR39"/>
      <c r="ABS39"/>
      <c r="ABT39"/>
      <c r="ABU39"/>
      <c r="ABV39"/>
      <c r="ABW39"/>
      <c r="ABX39"/>
      <c r="ABY39"/>
      <c r="ABZ39"/>
      <c r="ACA39"/>
      <c r="ACB39"/>
      <c r="ACC39"/>
      <c r="ACD39"/>
      <c r="ACE39"/>
      <c r="ACF39"/>
      <c r="ACG39"/>
      <c r="ACH39"/>
      <c r="ACI39"/>
      <c r="ACJ39"/>
      <c r="ACK39"/>
      <c r="ACL39"/>
      <c r="ACM39"/>
      <c r="ACN39"/>
      <c r="ACO39"/>
      <c r="ACP39"/>
      <c r="ACQ39"/>
      <c r="ACR39"/>
      <c r="ACS39"/>
      <c r="ACT39"/>
      <c r="ACU39"/>
      <c r="ACV39"/>
      <c r="ACW39"/>
      <c r="ACX39"/>
      <c r="ACY39"/>
      <c r="ACZ39"/>
      <c r="ADA39"/>
      <c r="ADB39"/>
      <c r="ADC39"/>
      <c r="ADD39"/>
      <c r="ADE39"/>
      <c r="ADF39"/>
      <c r="ADG39"/>
      <c r="ADH39"/>
      <c r="ADI39"/>
      <c r="ADJ39"/>
      <c r="ADK39"/>
      <c r="ADL39"/>
      <c r="ADM39"/>
      <c r="ADN39"/>
      <c r="ADO39"/>
      <c r="ADP39"/>
      <c r="ADQ39"/>
      <c r="ADR39"/>
      <c r="ADS39"/>
      <c r="ADT39"/>
      <c r="ADU39"/>
      <c r="ADV39"/>
      <c r="ADW39"/>
      <c r="ADX39"/>
      <c r="ADY39"/>
      <c r="ADZ39"/>
      <c r="AEA39"/>
      <c r="AEB39"/>
      <c r="AEC39"/>
      <c r="AED39"/>
      <c r="AEE39"/>
      <c r="AEF39"/>
      <c r="AEG39"/>
      <c r="AEH39"/>
      <c r="AEI39"/>
      <c r="AEJ39"/>
      <c r="AEK39"/>
      <c r="AEL39"/>
      <c r="AEM39"/>
      <c r="AEN39"/>
      <c r="AEO39"/>
      <c r="AEP39"/>
      <c r="AEQ39"/>
      <c r="AER39"/>
      <c r="AES39"/>
      <c r="AET39"/>
      <c r="AEU39"/>
      <c r="AEV39"/>
      <c r="AEW39"/>
      <c r="AEX39"/>
      <c r="AEY39"/>
      <c r="AEZ39"/>
      <c r="AFA39"/>
      <c r="AFB39"/>
      <c r="AFC39"/>
      <c r="AFD39"/>
      <c r="AFE39"/>
      <c r="AFF39"/>
      <c r="AFG39"/>
      <c r="AFH39"/>
      <c r="AFI39"/>
      <c r="AFJ39"/>
      <c r="AFK39"/>
      <c r="AFL39"/>
      <c r="AFM39"/>
      <c r="AFN39"/>
      <c r="AFO39"/>
      <c r="AFP39"/>
      <c r="AFQ39"/>
      <c r="AFR39"/>
      <c r="AFS39"/>
      <c r="AFT39"/>
      <c r="AFU39"/>
      <c r="AFV39"/>
      <c r="AFW39"/>
      <c r="AFX39"/>
      <c r="AFY39"/>
      <c r="AFZ39"/>
      <c r="AGA39"/>
      <c r="AGB39"/>
      <c r="AGC39"/>
      <c r="AGD39"/>
      <c r="AGE39"/>
      <c r="AGF39"/>
      <c r="AGG39"/>
      <c r="AGH39"/>
      <c r="AGI39"/>
      <c r="AGJ39"/>
      <c r="AGK39"/>
      <c r="AGL39"/>
      <c r="AGM39"/>
      <c r="AGN39"/>
      <c r="AGO39"/>
      <c r="AGP39"/>
      <c r="AGQ39"/>
      <c r="AGR39"/>
      <c r="AGS39"/>
      <c r="AGT39"/>
      <c r="AGU39"/>
      <c r="AGV39"/>
      <c r="AGW39"/>
      <c r="AGX39"/>
      <c r="AGY39"/>
      <c r="AGZ39"/>
      <c r="AHA39"/>
      <c r="AHB39"/>
      <c r="AHC39"/>
      <c r="AHD39"/>
      <c r="AHE39"/>
      <c r="AHF39"/>
      <c r="AHG39"/>
      <c r="AHH39"/>
      <c r="AHI39"/>
      <c r="AHJ39"/>
      <c r="AHK39"/>
      <c r="AHL39"/>
      <c r="AHM39"/>
      <c r="AHN39"/>
      <c r="AHO39"/>
      <c r="AHP39"/>
      <c r="AHQ39"/>
      <c r="AHR39"/>
      <c r="AHS39"/>
      <c r="AHT39"/>
      <c r="AHU39"/>
      <c r="AHV39"/>
      <c r="AHW39"/>
      <c r="AHX39"/>
      <c r="AHY39"/>
      <c r="AHZ39"/>
      <c r="AIA39"/>
      <c r="AIB39"/>
      <c r="AIC39"/>
      <c r="AID39"/>
      <c r="AIE39"/>
      <c r="AIF39"/>
      <c r="AIG39"/>
      <c r="AIH39"/>
      <c r="AII39"/>
      <c r="AIJ39"/>
      <c r="AIK39"/>
      <c r="AIL39"/>
      <c r="AIM39"/>
      <c r="AIN39"/>
      <c r="AIO39"/>
      <c r="AIP39"/>
      <c r="AIQ39"/>
      <c r="AIR39"/>
      <c r="AIS39"/>
      <c r="AIT39"/>
      <c r="AIU39"/>
      <c r="AIV39"/>
      <c r="AIW39"/>
      <c r="AIX39"/>
      <c r="AIY39"/>
      <c r="AIZ39"/>
      <c r="AJA39"/>
      <c r="AJB39"/>
      <c r="AJC39"/>
      <c r="AJD39"/>
      <c r="AJE39"/>
      <c r="AJF39"/>
      <c r="AJG39"/>
      <c r="AJH39"/>
      <c r="AJI39"/>
      <c r="AJJ39"/>
      <c r="AJK39"/>
      <c r="AJL39"/>
      <c r="AJM39"/>
      <c r="AJN39"/>
      <c r="AJO39"/>
      <c r="AJP39"/>
      <c r="AJQ39"/>
      <c r="AJR39"/>
      <c r="AJS39"/>
      <c r="AJT39"/>
      <c r="AJU39"/>
      <c r="AJV39"/>
      <c r="AJW39"/>
      <c r="AJX39"/>
      <c r="AJY39"/>
      <c r="AJZ39"/>
      <c r="AKA39"/>
      <c r="AKB39"/>
      <c r="AKC39"/>
      <c r="AKD39"/>
      <c r="AKE39"/>
      <c r="AKF39"/>
      <c r="AKG39"/>
      <c r="AKH39"/>
      <c r="AKI39"/>
      <c r="AKJ39"/>
      <c r="AKK39"/>
      <c r="AKL39"/>
      <c r="AKM39"/>
      <c r="AKN39"/>
      <c r="AKO39"/>
      <c r="AKP39"/>
      <c r="AKQ39"/>
      <c r="AKR39"/>
      <c r="AKS39"/>
      <c r="AKT39"/>
      <c r="AKU39"/>
      <c r="AKV39"/>
      <c r="AKW39"/>
      <c r="AKX39"/>
      <c r="AKY39"/>
      <c r="AKZ39"/>
      <c r="ALA39"/>
      <c r="ALB39"/>
      <c r="ALC39"/>
      <c r="ALD39"/>
      <c r="ALE39"/>
      <c r="ALF39"/>
      <c r="ALG39"/>
      <c r="ALH39"/>
      <c r="ALI39"/>
      <c r="ALJ39"/>
      <c r="ALK39"/>
      <c r="ALL39"/>
      <c r="ALM39"/>
      <c r="ALN39"/>
      <c r="ALO39"/>
      <c r="ALP39"/>
      <c r="ALQ39"/>
      <c r="ALR39"/>
      <c r="ALS39"/>
      <c r="ALT39"/>
      <c r="ALU39"/>
      <c r="ALV39"/>
      <c r="ALW39"/>
      <c r="ALX39"/>
      <c r="ALY39"/>
      <c r="ALZ39"/>
      <c r="AMA39"/>
      <c r="AMB39"/>
      <c r="AMC39"/>
      <c r="AMD39"/>
      <c r="AME39"/>
      <c r="AMF39"/>
      <c r="AMG39"/>
      <c r="AMH39"/>
      <c r="AMI39"/>
      <c r="AMJ39"/>
      <c r="AMK39"/>
      <c r="AML39"/>
      <c r="AMM39"/>
      <c r="AMN39"/>
      <c r="AMO39"/>
      <c r="AMP39"/>
      <c r="AMQ39"/>
      <c r="AMR39"/>
      <c r="AMS39"/>
      <c r="AMT39"/>
      <c r="AMU39"/>
      <c r="AMV39"/>
      <c r="AMW39"/>
      <c r="AMX39"/>
      <c r="AMY39"/>
      <c r="AMZ39"/>
      <c r="ANA39"/>
      <c r="ANB39"/>
      <c r="ANC39"/>
      <c r="AND39"/>
      <c r="ANE39"/>
      <c r="ANF39"/>
      <c r="ANG39"/>
      <c r="ANH39"/>
      <c r="ANI39"/>
      <c r="ANJ39"/>
      <c r="ANK39"/>
      <c r="ANL39"/>
      <c r="ANM39"/>
      <c r="ANN39"/>
      <c r="ANO39"/>
      <c r="ANP39"/>
      <c r="ANQ39"/>
      <c r="ANR39"/>
      <c r="ANS39"/>
      <c r="ANT39"/>
      <c r="ANU39"/>
      <c r="ANV39"/>
      <c r="ANW39"/>
      <c r="ANX39"/>
      <c r="ANY39"/>
      <c r="ANZ39"/>
      <c r="AOA39"/>
      <c r="AOB39"/>
      <c r="AOC39"/>
      <c r="AOD39"/>
      <c r="AOE39"/>
      <c r="AOF39"/>
      <c r="AOG39"/>
      <c r="AOH39"/>
      <c r="AOI39"/>
      <c r="AOJ39"/>
      <c r="AOK39"/>
      <c r="AOL39"/>
      <c r="AOM39"/>
      <c r="AON39"/>
      <c r="AOO39"/>
      <c r="AOP39"/>
      <c r="AOQ39"/>
      <c r="AOR39"/>
      <c r="AOS39"/>
      <c r="AOT39"/>
      <c r="AOU39"/>
      <c r="AOV39"/>
      <c r="AOW39"/>
      <c r="AOX39"/>
      <c r="AOY39"/>
      <c r="AOZ39"/>
      <c r="APA39"/>
      <c r="APB39"/>
      <c r="APC39"/>
      <c r="APD39"/>
      <c r="APE39"/>
      <c r="APF39"/>
      <c r="APG39"/>
      <c r="APH39"/>
      <c r="API39"/>
      <c r="APJ39"/>
      <c r="APK39"/>
      <c r="APL39"/>
      <c r="APM39"/>
      <c r="APN39"/>
      <c r="APO39"/>
      <c r="APP39"/>
      <c r="APQ39"/>
      <c r="APR39"/>
      <c r="APS39"/>
      <c r="APT39"/>
      <c r="APU39"/>
      <c r="APV39"/>
      <c r="APW39"/>
      <c r="APX39"/>
      <c r="APY39"/>
      <c r="APZ39"/>
      <c r="AQA39"/>
      <c r="AQB39"/>
      <c r="AQC39"/>
      <c r="AQD39"/>
      <c r="AQE39"/>
      <c r="AQF39"/>
      <c r="AQG39"/>
      <c r="AQH39"/>
      <c r="AQI39"/>
      <c r="AQJ39"/>
      <c r="AQK39"/>
      <c r="AQL39"/>
      <c r="AQM39"/>
      <c r="AQN39"/>
      <c r="AQO39"/>
      <c r="AQP39"/>
      <c r="AQQ39"/>
      <c r="AQR39"/>
      <c r="AQS39"/>
      <c r="AQT39"/>
      <c r="AQU39"/>
      <c r="AQV39"/>
      <c r="AQW39"/>
      <c r="AQX39"/>
      <c r="AQY39"/>
      <c r="AQZ39"/>
      <c r="ARA39"/>
      <c r="ARB39"/>
      <c r="ARC39"/>
      <c r="ARD39"/>
      <c r="ARE39"/>
      <c r="ARF39"/>
      <c r="ARG39"/>
      <c r="ARH39"/>
      <c r="ARI39"/>
      <c r="ARJ39"/>
      <c r="ARK39"/>
      <c r="ARL39"/>
      <c r="ARM39"/>
      <c r="ARN39"/>
      <c r="ARO39"/>
      <c r="ARP39"/>
      <c r="ARQ39"/>
      <c r="ARR39"/>
      <c r="ARS39"/>
      <c r="ART39"/>
      <c r="ARU39"/>
      <c r="ARV39"/>
      <c r="ARW39"/>
      <c r="ARX39"/>
      <c r="ARY39"/>
      <c r="ARZ39"/>
      <c r="ASA39"/>
      <c r="ASB39"/>
      <c r="ASC39"/>
      <c r="ASD39"/>
      <c r="ASE39"/>
      <c r="ASF39"/>
      <c r="ASG39"/>
      <c r="ASH39"/>
      <c r="ASI39"/>
      <c r="ASJ39"/>
      <c r="ASK39"/>
      <c r="ASL39"/>
      <c r="ASM39"/>
      <c r="ASN39"/>
      <c r="ASO39"/>
      <c r="ASP39"/>
      <c r="ASQ39"/>
      <c r="ASR39"/>
      <c r="ASS39"/>
      <c r="AST39"/>
      <c r="ASU39"/>
      <c r="ASV39"/>
      <c r="ASW39"/>
      <c r="ASX39"/>
      <c r="ASY39"/>
      <c r="ASZ39"/>
      <c r="ATA39"/>
      <c r="ATB39"/>
      <c r="ATC39"/>
      <c r="ATD39"/>
      <c r="ATE39"/>
      <c r="ATF39"/>
      <c r="ATG39"/>
      <c r="ATH39"/>
      <c r="ATI39"/>
      <c r="ATJ39"/>
      <c r="ATK39"/>
      <c r="ATL39"/>
      <c r="ATM39"/>
      <c r="ATN39"/>
      <c r="ATO39"/>
      <c r="ATP39"/>
      <c r="ATQ39"/>
      <c r="ATR39"/>
      <c r="ATS39"/>
      <c r="ATT39"/>
      <c r="ATU39"/>
      <c r="ATV39"/>
      <c r="ATW39"/>
      <c r="ATX39"/>
      <c r="ATY39"/>
      <c r="ATZ39"/>
      <c r="AUA39"/>
      <c r="AUB39"/>
      <c r="AUC39"/>
      <c r="AUD39"/>
      <c r="AUE39"/>
      <c r="AUF39"/>
      <c r="AUG39"/>
      <c r="AUH39"/>
      <c r="AUI39"/>
      <c r="AUJ39"/>
      <c r="AUK39"/>
      <c r="AUL39"/>
      <c r="AUM39"/>
      <c r="AUN39"/>
      <c r="AUO39"/>
      <c r="AUP39"/>
      <c r="AUQ39"/>
      <c r="AUR39"/>
      <c r="AUS39"/>
      <c r="AUT39"/>
      <c r="AUU39"/>
      <c r="AUV39"/>
      <c r="AUW39"/>
      <c r="AUX39"/>
      <c r="AUY39"/>
      <c r="AUZ39"/>
      <c r="AVA39"/>
      <c r="AVB39"/>
      <c r="AVC39"/>
      <c r="AVD39"/>
      <c r="AVE39"/>
      <c r="AVF39"/>
      <c r="AVG39"/>
      <c r="AVH39"/>
      <c r="AVI39"/>
      <c r="AVJ39"/>
      <c r="AVK39"/>
      <c r="AVL39"/>
      <c r="AVM39"/>
      <c r="AVN39"/>
      <c r="AVO39"/>
      <c r="AVP39"/>
      <c r="AVQ39"/>
      <c r="AVR39"/>
      <c r="AVS39"/>
      <c r="AVT39"/>
      <c r="AVU39"/>
      <c r="AVV39"/>
      <c r="AVW39"/>
      <c r="AVX39"/>
      <c r="AVY39"/>
      <c r="AVZ39"/>
      <c r="AWA39"/>
      <c r="AWB39"/>
      <c r="AWC39"/>
      <c r="AWD39"/>
      <c r="AWE39"/>
      <c r="AWF39"/>
      <c r="AWG39"/>
      <c r="AWH39"/>
      <c r="AWI39"/>
      <c r="AWJ39"/>
      <c r="AWK39"/>
      <c r="AWL39"/>
      <c r="AWM39"/>
      <c r="AWN39"/>
      <c r="AWO39"/>
      <c r="AWP39"/>
      <c r="AWQ39"/>
      <c r="AWR39"/>
      <c r="AWS39"/>
      <c r="AWT39"/>
      <c r="AWU39"/>
      <c r="AWV39"/>
      <c r="AWW39"/>
      <c r="AWX39"/>
      <c r="AWY39"/>
      <c r="AWZ39"/>
      <c r="AXA39"/>
      <c r="AXB39"/>
      <c r="AXC39"/>
      <c r="AXD39"/>
      <c r="AXE39"/>
      <c r="AXF39"/>
      <c r="AXG39"/>
      <c r="AXH39"/>
      <c r="AXI39"/>
      <c r="AXJ39"/>
      <c r="AXK39"/>
      <c r="AXL39"/>
      <c r="AXM39"/>
      <c r="AXN39"/>
      <c r="AXO39"/>
      <c r="AXP39"/>
      <c r="AXQ39"/>
      <c r="AXR39"/>
      <c r="AXS39"/>
      <c r="AXT39"/>
      <c r="AXU39"/>
      <c r="AXV39"/>
      <c r="AXW39"/>
      <c r="AXX39"/>
      <c r="AXY39"/>
      <c r="AXZ39"/>
      <c r="AYA39"/>
      <c r="AYB39"/>
      <c r="AYC39"/>
      <c r="AYD39"/>
      <c r="AYE39"/>
      <c r="AYF39"/>
      <c r="AYG39"/>
      <c r="AYH39"/>
      <c r="AYI39"/>
      <c r="AYJ39"/>
      <c r="AYK39"/>
      <c r="AYL39"/>
      <c r="AYM39"/>
      <c r="AYN39"/>
      <c r="AYO39"/>
      <c r="AYP39"/>
      <c r="AYQ39"/>
      <c r="AYR39"/>
      <c r="AYS39"/>
      <c r="AYT39"/>
      <c r="AYU39"/>
      <c r="AYV39"/>
      <c r="AYW39"/>
      <c r="AYX39"/>
      <c r="AYY39"/>
      <c r="AYZ39"/>
      <c r="AZA39"/>
      <c r="AZB39"/>
      <c r="AZC39"/>
      <c r="AZD39"/>
      <c r="AZE39"/>
      <c r="AZF39"/>
      <c r="AZG39"/>
      <c r="AZH39"/>
      <c r="AZI39"/>
      <c r="AZJ39"/>
      <c r="AZK39"/>
      <c r="AZL39"/>
      <c r="AZM39"/>
      <c r="AZN39"/>
      <c r="AZO39"/>
      <c r="AZP39"/>
      <c r="AZQ39"/>
      <c r="AZR39"/>
      <c r="AZS39"/>
      <c r="AZT39"/>
      <c r="AZU39"/>
      <c r="AZV39"/>
      <c r="AZW39"/>
      <c r="AZX39"/>
      <c r="AZY39"/>
      <c r="AZZ39"/>
      <c r="BAA39"/>
      <c r="BAB39"/>
      <c r="BAC39"/>
      <c r="BAD39"/>
      <c r="BAE39"/>
      <c r="BAF39"/>
      <c r="BAG39"/>
      <c r="BAH39"/>
      <c r="BAI39"/>
      <c r="BAJ39"/>
      <c r="BAK39"/>
      <c r="BAL39"/>
      <c r="BAM39"/>
      <c r="BAN39"/>
      <c r="BAO39"/>
      <c r="BAP39"/>
      <c r="BAQ39"/>
      <c r="BAR39"/>
      <c r="BAS39"/>
      <c r="BAT39"/>
      <c r="BAU39"/>
      <c r="BAV39"/>
      <c r="BAW39"/>
      <c r="BAX39"/>
      <c r="BAY39"/>
      <c r="BAZ39"/>
      <c r="BBA39"/>
      <c r="BBB39"/>
      <c r="BBC39"/>
      <c r="BBD39"/>
      <c r="BBE39"/>
      <c r="BBF39"/>
      <c r="BBG39"/>
      <c r="BBH39"/>
      <c r="BBI39"/>
      <c r="BBJ39"/>
      <c r="BBK39"/>
      <c r="BBL39"/>
      <c r="BBM39"/>
      <c r="BBN39"/>
      <c r="BBO39"/>
      <c r="BBP39"/>
      <c r="BBQ39"/>
      <c r="BBR39"/>
      <c r="BBS39"/>
      <c r="BBT39"/>
      <c r="BBU39"/>
      <c r="BBV39"/>
      <c r="BBW39"/>
      <c r="BBX39"/>
      <c r="BBY39"/>
      <c r="BBZ39"/>
      <c r="BCA39"/>
      <c r="BCB39"/>
      <c r="BCC39"/>
      <c r="BCD39"/>
      <c r="BCE39"/>
      <c r="BCF39"/>
      <c r="BCG39"/>
      <c r="BCH39"/>
      <c r="BCI39"/>
      <c r="BCJ39"/>
      <c r="BCK39"/>
      <c r="BCL39"/>
      <c r="BCM39"/>
      <c r="BCN39"/>
      <c r="BCO39"/>
      <c r="BCP39"/>
      <c r="BCQ39"/>
      <c r="BCR39"/>
      <c r="BCS39"/>
      <c r="BCT39"/>
      <c r="BCU39"/>
      <c r="BCV39"/>
      <c r="BCW39"/>
      <c r="BCX39"/>
      <c r="BCY39"/>
      <c r="BCZ39"/>
      <c r="BDA39"/>
      <c r="BDB39"/>
      <c r="BDC39"/>
      <c r="BDD39"/>
      <c r="BDE39"/>
      <c r="BDF39"/>
      <c r="BDG39"/>
      <c r="BDH39"/>
      <c r="BDI39"/>
      <c r="BDJ39"/>
      <c r="BDK39"/>
      <c r="BDL39"/>
      <c r="BDM39"/>
      <c r="BDN39"/>
      <c r="BDO39"/>
      <c r="BDP39"/>
      <c r="BDQ39"/>
      <c r="BDR39"/>
      <c r="BDS39"/>
      <c r="BDT39"/>
      <c r="BDU39"/>
      <c r="BDV39"/>
      <c r="BDW39"/>
      <c r="BDX39"/>
      <c r="BDY39"/>
      <c r="BDZ39"/>
      <c r="BEA39"/>
      <c r="BEB39"/>
      <c r="BEC39"/>
      <c r="BED39"/>
      <c r="BEE39"/>
      <c r="BEF39"/>
      <c r="BEG39"/>
      <c r="BEH39"/>
      <c r="BEI39"/>
      <c r="BEJ39"/>
      <c r="BEK39"/>
      <c r="BEL39"/>
      <c r="BEM39"/>
      <c r="BEN39"/>
      <c r="BEO39"/>
      <c r="BEP39"/>
      <c r="BEQ39"/>
      <c r="BER39"/>
      <c r="BES39"/>
      <c r="BET39"/>
      <c r="BEU39"/>
      <c r="BEV39"/>
      <c r="BEW39"/>
      <c r="BEX39"/>
      <c r="BEY39"/>
      <c r="BEZ39"/>
      <c r="BFA39"/>
      <c r="BFB39"/>
      <c r="BFC39"/>
      <c r="BFD39"/>
      <c r="BFE39"/>
      <c r="BFF39"/>
      <c r="BFG39"/>
      <c r="BFH39"/>
      <c r="BFI39"/>
      <c r="BFJ39"/>
      <c r="BFK39"/>
      <c r="BFL39"/>
      <c r="BFM39"/>
      <c r="BFN39"/>
      <c r="BFO39"/>
      <c r="BFP39"/>
      <c r="BFQ39"/>
      <c r="BFR39"/>
      <c r="BFS39"/>
      <c r="BFT39"/>
      <c r="BFU39"/>
      <c r="BFV39"/>
      <c r="BFW39"/>
      <c r="BFX39"/>
      <c r="BFY39"/>
      <c r="BFZ39"/>
      <c r="BGA39"/>
      <c r="BGB39"/>
      <c r="BGC39"/>
      <c r="BGD39"/>
      <c r="BGE39"/>
      <c r="BGF39"/>
      <c r="BGG39"/>
      <c r="BGH39"/>
      <c r="BGI39"/>
      <c r="BGJ39"/>
      <c r="BGK39"/>
      <c r="BGL39"/>
      <c r="BGM39"/>
      <c r="BGN39"/>
      <c r="BGO39"/>
      <c r="BGP39"/>
      <c r="BGQ39"/>
      <c r="BGR39"/>
      <c r="BGS39"/>
      <c r="BGT39"/>
      <c r="BGU39"/>
      <c r="BGV39"/>
      <c r="BGW39"/>
      <c r="BGX39"/>
      <c r="BGY39"/>
      <c r="BGZ39"/>
      <c r="BHA39"/>
      <c r="BHB39"/>
      <c r="BHC39"/>
      <c r="BHD39"/>
      <c r="BHE39"/>
      <c r="BHF39"/>
      <c r="BHG39"/>
      <c r="BHH39"/>
      <c r="BHI39"/>
      <c r="BHJ39"/>
      <c r="BHK39"/>
      <c r="BHL39"/>
      <c r="BHM39"/>
      <c r="BHN39"/>
      <c r="BHO39"/>
      <c r="BHP39"/>
      <c r="BHQ39"/>
      <c r="BHR39"/>
      <c r="BHS39"/>
      <c r="BHT39"/>
      <c r="BHU39"/>
      <c r="BHV39"/>
      <c r="BHW39"/>
      <c r="BHX39"/>
      <c r="BHY39"/>
      <c r="BHZ39"/>
      <c r="BIA39"/>
      <c r="BIB39"/>
      <c r="BIC39"/>
      <c r="BID39"/>
      <c r="BIE39"/>
      <c r="BIF39"/>
      <c r="BIG39"/>
      <c r="BIH39"/>
      <c r="BII39"/>
      <c r="BIJ39"/>
      <c r="BIK39"/>
      <c r="BIL39"/>
      <c r="BIM39"/>
      <c r="BIN39"/>
      <c r="BIO39"/>
      <c r="BIP39"/>
      <c r="BIQ39"/>
      <c r="BIR39"/>
      <c r="BIS39"/>
      <c r="BIT39"/>
      <c r="BIU39"/>
      <c r="BIV39"/>
      <c r="BIW39"/>
      <c r="BIX39"/>
      <c r="BIY39"/>
      <c r="BIZ39"/>
      <c r="BJA39"/>
      <c r="BJB39"/>
      <c r="BJC39"/>
      <c r="BJD39"/>
      <c r="BJE39"/>
      <c r="BJF39"/>
      <c r="BJG39"/>
      <c r="BJH39"/>
      <c r="BJI39"/>
      <c r="BJJ39"/>
      <c r="BJK39"/>
      <c r="BJL39"/>
      <c r="BJM39"/>
      <c r="BJN39"/>
      <c r="BJO39"/>
      <c r="BJP39"/>
      <c r="BJQ39"/>
      <c r="BJR39"/>
      <c r="BJS39"/>
      <c r="BJT39"/>
      <c r="BJU39"/>
      <c r="BJV39"/>
      <c r="BJW39"/>
      <c r="BJX39"/>
      <c r="BJY39"/>
      <c r="BJZ39"/>
      <c r="BKA39"/>
      <c r="BKB39"/>
      <c r="BKC39"/>
      <c r="BKD39"/>
      <c r="BKE39"/>
      <c r="BKF39"/>
      <c r="BKG39"/>
      <c r="BKH39"/>
      <c r="BKI39"/>
      <c r="BKJ39"/>
      <c r="BKK39"/>
      <c r="BKL39"/>
      <c r="BKM39"/>
      <c r="BKN39"/>
      <c r="BKO39"/>
      <c r="BKP39"/>
      <c r="BKQ39"/>
      <c r="BKR39"/>
      <c r="BKS39"/>
      <c r="BKT39"/>
      <c r="BKU39"/>
      <c r="BKV39"/>
      <c r="BKW39"/>
      <c r="BKX39"/>
      <c r="BKY39"/>
      <c r="BKZ39"/>
      <c r="BLA39"/>
      <c r="BLB39"/>
      <c r="BLC39"/>
      <c r="BLD39"/>
      <c r="BLE39"/>
      <c r="BLF39"/>
      <c r="BLG39"/>
      <c r="BLH39"/>
      <c r="BLI39"/>
      <c r="BLJ39"/>
      <c r="BLK39"/>
      <c r="BLL39"/>
      <c r="BLM39"/>
      <c r="BLN39"/>
      <c r="BLO39"/>
      <c r="BLP39"/>
      <c r="BLQ39"/>
      <c r="BLR39"/>
      <c r="BLS39"/>
      <c r="BLT39"/>
      <c r="BLU39"/>
      <c r="BLV39"/>
      <c r="BLW39"/>
      <c r="BLX39"/>
      <c r="BLY39"/>
      <c r="BLZ39"/>
      <c r="BMA39"/>
      <c r="BMB39"/>
      <c r="BMC39"/>
      <c r="BMD39"/>
      <c r="BME39"/>
      <c r="BMF39"/>
      <c r="BMG39"/>
      <c r="BMH39"/>
      <c r="BMI39"/>
      <c r="BMJ39"/>
      <c r="BMK39"/>
      <c r="BML39"/>
      <c r="BMM39"/>
      <c r="BMN39"/>
      <c r="BMO39"/>
      <c r="BMP39"/>
      <c r="BMQ39"/>
      <c r="BMR39"/>
      <c r="BMS39"/>
      <c r="BMT39"/>
      <c r="BMU39"/>
      <c r="BMV39"/>
      <c r="BMW39"/>
      <c r="BMX39"/>
      <c r="BMY39"/>
      <c r="BMZ39"/>
      <c r="BNA39"/>
      <c r="BNB39"/>
      <c r="BNC39"/>
      <c r="BND39"/>
      <c r="BNE39"/>
      <c r="BNF39"/>
      <c r="BNG39"/>
      <c r="BNH39"/>
      <c r="BNI39"/>
      <c r="BNJ39"/>
      <c r="BNK39"/>
      <c r="BNL39"/>
      <c r="BNM39"/>
      <c r="BNN39"/>
      <c r="BNO39"/>
      <c r="BNP39"/>
      <c r="BNQ39"/>
      <c r="BNR39"/>
      <c r="BNS39"/>
      <c r="BNT39"/>
      <c r="BNU39"/>
      <c r="BNV39"/>
      <c r="BNW39"/>
      <c r="BNX39"/>
      <c r="BNY39"/>
      <c r="BNZ39"/>
      <c r="BOA39"/>
      <c r="BOB39"/>
      <c r="BOC39"/>
      <c r="BOD39"/>
      <c r="BOE39"/>
      <c r="BOF39"/>
      <c r="BOG39"/>
      <c r="BOH39"/>
      <c r="BOI39"/>
      <c r="BOJ39"/>
      <c r="BOK39"/>
      <c r="BOL39"/>
      <c r="BOM39"/>
      <c r="BON39"/>
      <c r="BOO39"/>
      <c r="BOP39"/>
      <c r="BOQ39"/>
      <c r="BOR39"/>
      <c r="BOS39"/>
      <c r="BOT39"/>
      <c r="BOU39"/>
      <c r="BOV39"/>
      <c r="BOW39"/>
      <c r="BOX39"/>
      <c r="BOY39"/>
      <c r="BOZ39"/>
      <c r="BPA39"/>
      <c r="BPB39"/>
      <c r="BPC39"/>
      <c r="BPD39"/>
      <c r="BPE39"/>
      <c r="BPF39"/>
      <c r="BPG39"/>
      <c r="BPH39"/>
      <c r="BPI39"/>
      <c r="BPJ39"/>
      <c r="BPK39"/>
      <c r="BPL39"/>
      <c r="BPM39"/>
      <c r="BPN39"/>
      <c r="BPO39"/>
      <c r="BPP39"/>
      <c r="BPQ39"/>
      <c r="BPR39"/>
      <c r="BPS39"/>
      <c r="BPT39"/>
      <c r="BPU39"/>
      <c r="BPV39"/>
      <c r="BPW39"/>
      <c r="BPX39"/>
      <c r="BPY39"/>
      <c r="BPZ39"/>
      <c r="BQA39"/>
      <c r="BQB39"/>
      <c r="BQC39"/>
      <c r="BQD39"/>
      <c r="BQE39"/>
      <c r="BQF39"/>
      <c r="BQG39"/>
      <c r="BQH39"/>
      <c r="BQI39"/>
      <c r="BQJ39"/>
      <c r="BQK39"/>
      <c r="BQL39"/>
      <c r="BQM39"/>
      <c r="BQN39"/>
      <c r="BQO39"/>
      <c r="BQP39"/>
      <c r="BQQ39"/>
      <c r="BQR39"/>
      <c r="BQS39"/>
      <c r="BQT39"/>
      <c r="BQU39"/>
      <c r="BQV39"/>
      <c r="BQW39"/>
      <c r="BQX39"/>
      <c r="BQY39"/>
      <c r="BQZ39"/>
      <c r="BRA39"/>
      <c r="BRB39"/>
      <c r="BRC39"/>
      <c r="BRD39"/>
      <c r="BRE39"/>
      <c r="BRF39"/>
      <c r="BRG39"/>
      <c r="BRH39"/>
      <c r="BRI39"/>
      <c r="BRJ39"/>
      <c r="BRK39"/>
      <c r="BRL39"/>
      <c r="BRM39"/>
      <c r="BRN39"/>
      <c r="BRO39"/>
      <c r="BRP39"/>
      <c r="BRQ39"/>
      <c r="BRR39"/>
      <c r="BRS39"/>
      <c r="BRT39"/>
      <c r="BRU39"/>
      <c r="BRV39"/>
      <c r="BRW39"/>
      <c r="BRX39"/>
      <c r="BRY39"/>
      <c r="BRZ39"/>
      <c r="BSA39"/>
      <c r="BSB39"/>
      <c r="BSC39"/>
      <c r="BSD39"/>
      <c r="BSE39"/>
      <c r="BSF39"/>
      <c r="BSG39"/>
      <c r="BSH39"/>
      <c r="BSI39"/>
      <c r="BSJ39"/>
      <c r="BSK39"/>
      <c r="BSL39"/>
      <c r="BSM39"/>
      <c r="BSN39"/>
      <c r="BSO39"/>
      <c r="BSP39"/>
      <c r="BSQ39"/>
      <c r="BSR39"/>
      <c r="BSS39"/>
      <c r="BST39"/>
      <c r="BSU39"/>
      <c r="BSV39"/>
      <c r="BSW39"/>
      <c r="BSX39"/>
      <c r="BSY39"/>
      <c r="BSZ39"/>
      <c r="BTA39"/>
      <c r="BTB39"/>
      <c r="BTC39"/>
      <c r="BTD39"/>
      <c r="BTE39"/>
      <c r="BTF39"/>
      <c r="BTG39"/>
      <c r="BTH39"/>
      <c r="BTI39"/>
      <c r="BTJ39"/>
      <c r="BTK39"/>
      <c r="BTL39"/>
      <c r="BTM39"/>
      <c r="BTN39"/>
      <c r="BTO39"/>
      <c r="BTP39"/>
      <c r="BTQ39"/>
      <c r="BTR39"/>
      <c r="BTS39"/>
      <c r="BTT39"/>
      <c r="BTU39"/>
      <c r="BTV39"/>
      <c r="BTW39"/>
      <c r="BTX39"/>
      <c r="BTY39"/>
      <c r="BTZ39"/>
      <c r="BUA39"/>
      <c r="BUB39"/>
      <c r="BUC39"/>
      <c r="BUD39"/>
      <c r="BUE39"/>
      <c r="BUF39"/>
      <c r="BUG39"/>
      <c r="BUH39"/>
      <c r="BUI39"/>
      <c r="BUJ39"/>
      <c r="BUK39"/>
      <c r="BUL39"/>
      <c r="BUM39"/>
      <c r="BUN39"/>
      <c r="BUO39"/>
      <c r="BUP39"/>
      <c r="BUQ39"/>
      <c r="BUR39"/>
      <c r="BUS39"/>
      <c r="BUT39"/>
      <c r="BUU39"/>
      <c r="BUV39"/>
      <c r="BUW39"/>
      <c r="BUX39"/>
      <c r="BUY39"/>
      <c r="BUZ39"/>
      <c r="BVA39"/>
      <c r="BVB39"/>
      <c r="BVC39"/>
      <c r="BVD39"/>
      <c r="BVE39"/>
      <c r="BVF39"/>
      <c r="BVG39"/>
      <c r="BVH39"/>
      <c r="BVI39"/>
      <c r="BVJ39"/>
      <c r="BVK39"/>
      <c r="BVL39"/>
      <c r="BVM39"/>
      <c r="BVN39"/>
      <c r="BVO39"/>
      <c r="BVP39"/>
      <c r="BVQ39"/>
      <c r="BVR39"/>
      <c r="BVS39"/>
      <c r="BVT39"/>
      <c r="BVU39"/>
      <c r="BVV39"/>
      <c r="BVW39"/>
      <c r="BVX39"/>
      <c r="BVY39"/>
      <c r="BVZ39"/>
      <c r="BWA39"/>
      <c r="BWB39"/>
      <c r="BWC39"/>
      <c r="BWD39"/>
      <c r="BWE39"/>
      <c r="BWF39"/>
      <c r="BWG39"/>
      <c r="BWH39"/>
      <c r="BWI39"/>
      <c r="BWJ39"/>
      <c r="BWK39"/>
      <c r="BWL39"/>
      <c r="BWM39"/>
      <c r="BWN39"/>
      <c r="BWO39"/>
      <c r="BWP39"/>
      <c r="BWQ39"/>
      <c r="BWR39"/>
      <c r="BWS39"/>
      <c r="BWT39"/>
      <c r="BWU39"/>
      <c r="BWV39"/>
      <c r="BWW39"/>
      <c r="BWX39"/>
      <c r="BWY39"/>
      <c r="BWZ39"/>
      <c r="BXA39"/>
      <c r="BXB39"/>
      <c r="BXC39"/>
      <c r="BXD39"/>
      <c r="BXE39"/>
      <c r="BXF39"/>
      <c r="BXG39"/>
      <c r="BXH39"/>
      <c r="BXI39"/>
      <c r="BXJ39"/>
      <c r="BXK39"/>
      <c r="BXL39"/>
      <c r="BXM39"/>
      <c r="BXN39"/>
      <c r="BXO39"/>
      <c r="BXP39"/>
      <c r="BXQ39"/>
      <c r="BXR39"/>
      <c r="BXS39"/>
      <c r="BXT39"/>
      <c r="BXU39"/>
      <c r="BXV39"/>
      <c r="BXW39"/>
      <c r="BXX39"/>
      <c r="BXY39"/>
      <c r="BXZ39"/>
      <c r="BYA39"/>
      <c r="BYB39"/>
      <c r="BYC39"/>
      <c r="BYD39"/>
      <c r="BYE39"/>
      <c r="BYF39"/>
      <c r="BYG39"/>
      <c r="BYH39"/>
      <c r="BYI39"/>
      <c r="BYJ39"/>
      <c r="BYK39"/>
      <c r="BYL39"/>
      <c r="BYM39"/>
      <c r="BYN39"/>
      <c r="BYO39"/>
      <c r="BYP39"/>
      <c r="BYQ39"/>
      <c r="BYR39"/>
      <c r="BYS39"/>
      <c r="BYT39"/>
      <c r="BYU39"/>
      <c r="BYV39"/>
      <c r="BYW39"/>
      <c r="BYX39"/>
      <c r="BYY39"/>
      <c r="BYZ39"/>
      <c r="BZA39"/>
      <c r="BZB39"/>
      <c r="BZC39"/>
      <c r="BZD39"/>
      <c r="BZE39"/>
      <c r="BZF39"/>
      <c r="BZG39"/>
      <c r="BZH39"/>
      <c r="BZI39"/>
      <c r="BZJ39"/>
      <c r="BZK39"/>
      <c r="BZL39"/>
      <c r="BZM39"/>
      <c r="BZN39"/>
      <c r="BZO39"/>
      <c r="BZP39"/>
      <c r="BZQ39"/>
      <c r="BZR39"/>
      <c r="BZS39"/>
      <c r="BZT39"/>
      <c r="BZU39"/>
      <c r="BZV39"/>
      <c r="BZW39"/>
      <c r="BZX39"/>
      <c r="BZY39"/>
      <c r="BZZ39"/>
      <c r="CAA39"/>
      <c r="CAB39"/>
      <c r="CAC39"/>
      <c r="CAD39"/>
      <c r="CAE39"/>
      <c r="CAF39"/>
      <c r="CAG39"/>
      <c r="CAH39"/>
      <c r="CAI39"/>
      <c r="CAJ39"/>
      <c r="CAK39"/>
      <c r="CAL39"/>
      <c r="CAM39"/>
      <c r="CAN39"/>
      <c r="CAO39"/>
      <c r="CAP39"/>
      <c r="CAQ39"/>
      <c r="CAR39"/>
      <c r="CAS39"/>
      <c r="CAT39"/>
      <c r="CAU39"/>
      <c r="CAV39"/>
      <c r="CAW39"/>
      <c r="CAX39"/>
      <c r="CAY39"/>
      <c r="CAZ39"/>
      <c r="CBA39"/>
      <c r="CBB39"/>
      <c r="CBC39"/>
      <c r="CBD39"/>
      <c r="CBE39"/>
      <c r="CBF39"/>
      <c r="CBG39"/>
      <c r="CBH39"/>
      <c r="CBI39"/>
      <c r="CBJ39"/>
      <c r="CBK39"/>
      <c r="CBL39"/>
      <c r="CBM39"/>
      <c r="CBN39"/>
      <c r="CBO39"/>
      <c r="CBP39"/>
      <c r="CBQ39"/>
      <c r="CBR39"/>
      <c r="CBS39"/>
      <c r="CBT39"/>
      <c r="CBU39"/>
      <c r="CBV39"/>
      <c r="CBW39"/>
      <c r="CBX39"/>
      <c r="CBY39"/>
      <c r="CBZ39"/>
      <c r="CCA39"/>
      <c r="CCB39"/>
      <c r="CCC39"/>
      <c r="CCD39"/>
      <c r="CCE39"/>
      <c r="CCF39"/>
      <c r="CCG39"/>
      <c r="CCH39"/>
      <c r="CCI39"/>
      <c r="CCJ39"/>
      <c r="CCK39"/>
      <c r="CCL39"/>
      <c r="CCM39"/>
      <c r="CCN39"/>
      <c r="CCO39"/>
      <c r="CCP39"/>
      <c r="CCQ39"/>
      <c r="CCR39"/>
      <c r="CCS39"/>
      <c r="CCT39"/>
      <c r="CCU39"/>
      <c r="CCV39"/>
      <c r="CCW39"/>
      <c r="CCX39"/>
      <c r="CCY39"/>
      <c r="CCZ39"/>
      <c r="CDA39"/>
      <c r="CDB39"/>
      <c r="CDC39"/>
      <c r="CDD39"/>
      <c r="CDE39"/>
      <c r="CDF39"/>
      <c r="CDG39"/>
      <c r="CDH39"/>
      <c r="CDI39"/>
      <c r="CDJ39"/>
      <c r="CDK39"/>
      <c r="CDL39"/>
      <c r="CDM39"/>
      <c r="CDN39"/>
      <c r="CDO39"/>
      <c r="CDP39"/>
      <c r="CDQ39"/>
      <c r="CDR39"/>
      <c r="CDS39"/>
      <c r="CDT39"/>
      <c r="CDU39"/>
      <c r="CDV39"/>
      <c r="CDW39"/>
      <c r="CDX39"/>
      <c r="CDY39"/>
      <c r="CDZ39"/>
      <c r="CEA39"/>
      <c r="CEB39"/>
      <c r="CEC39"/>
      <c r="CED39"/>
      <c r="CEE39"/>
      <c r="CEF39"/>
      <c r="CEG39"/>
      <c r="CEH39"/>
      <c r="CEI39"/>
      <c r="CEJ39"/>
      <c r="CEK39"/>
      <c r="CEL39"/>
      <c r="CEM39"/>
      <c r="CEN39"/>
      <c r="CEO39"/>
      <c r="CEP39"/>
      <c r="CEQ39"/>
      <c r="CER39"/>
      <c r="CES39"/>
      <c r="CET39"/>
      <c r="CEU39"/>
      <c r="CEV39"/>
      <c r="CEW39"/>
      <c r="CEX39"/>
      <c r="CEY39"/>
      <c r="CEZ39"/>
      <c r="CFA39"/>
      <c r="CFB39"/>
      <c r="CFC39"/>
      <c r="CFD39"/>
      <c r="CFE39"/>
      <c r="CFF39"/>
      <c r="CFG39"/>
      <c r="CFH39"/>
      <c r="CFI39"/>
      <c r="CFJ39"/>
      <c r="CFK39"/>
      <c r="CFL39"/>
      <c r="CFM39"/>
      <c r="CFN39"/>
      <c r="CFO39"/>
      <c r="CFP39"/>
      <c r="CFQ39"/>
      <c r="CFR39"/>
      <c r="CFS39"/>
      <c r="CFT39"/>
      <c r="CFU39"/>
      <c r="CFV39"/>
      <c r="CFW39"/>
      <c r="CFX39"/>
      <c r="CFY39"/>
      <c r="CFZ39"/>
      <c r="CGA39"/>
      <c r="CGB39"/>
      <c r="CGC39"/>
      <c r="CGD39"/>
      <c r="CGE39"/>
      <c r="CGF39"/>
      <c r="CGG39"/>
      <c r="CGH39"/>
      <c r="CGI39"/>
      <c r="CGJ39"/>
      <c r="CGK39"/>
      <c r="CGL39"/>
      <c r="CGM39"/>
      <c r="CGN39"/>
      <c r="CGO39"/>
      <c r="CGP39"/>
      <c r="CGQ39"/>
      <c r="CGR39"/>
      <c r="CGS39"/>
      <c r="CGT39"/>
      <c r="CGU39"/>
      <c r="CGV39"/>
      <c r="CGW39"/>
      <c r="CGX39"/>
      <c r="CGY39"/>
      <c r="CGZ39"/>
      <c r="CHA39"/>
      <c r="CHB39"/>
      <c r="CHC39"/>
      <c r="CHD39"/>
      <c r="CHE39"/>
      <c r="CHF39"/>
      <c r="CHG39"/>
      <c r="CHH39"/>
      <c r="CHI39"/>
      <c r="CHJ39"/>
      <c r="CHK39"/>
      <c r="CHL39"/>
      <c r="CHM39"/>
      <c r="CHN39"/>
      <c r="CHO39"/>
      <c r="CHP39"/>
      <c r="CHQ39"/>
      <c r="CHR39"/>
      <c r="CHS39"/>
      <c r="CHT39"/>
      <c r="CHU39"/>
      <c r="CHV39"/>
      <c r="CHW39"/>
      <c r="CHX39"/>
      <c r="CHY39"/>
      <c r="CHZ39"/>
      <c r="CIA39"/>
      <c r="CIB39"/>
      <c r="CIC39"/>
      <c r="CID39"/>
      <c r="CIE39"/>
      <c r="CIF39"/>
      <c r="CIG39"/>
      <c r="CIH39"/>
      <c r="CII39"/>
      <c r="CIJ39"/>
      <c r="CIK39"/>
      <c r="CIL39"/>
      <c r="CIM39"/>
      <c r="CIN39"/>
      <c r="CIO39"/>
      <c r="CIP39"/>
      <c r="CIQ39"/>
      <c r="CIR39"/>
      <c r="CIS39"/>
      <c r="CIT39"/>
      <c r="CIU39"/>
      <c r="CIV39"/>
      <c r="CIW39"/>
      <c r="CIX39"/>
      <c r="CIY39"/>
      <c r="CIZ39"/>
      <c r="CJA39"/>
      <c r="CJB39"/>
      <c r="CJC39"/>
      <c r="CJD39"/>
      <c r="CJE39"/>
      <c r="CJF39"/>
      <c r="CJG39"/>
      <c r="CJH39"/>
      <c r="CJI39"/>
      <c r="CJJ39"/>
      <c r="CJK39"/>
      <c r="CJL39"/>
      <c r="CJM39"/>
      <c r="CJN39"/>
      <c r="CJO39"/>
      <c r="CJP39"/>
      <c r="CJQ39"/>
      <c r="CJR39"/>
      <c r="CJS39"/>
      <c r="CJT39"/>
      <c r="CJU39"/>
      <c r="CJV39"/>
      <c r="CJW39"/>
      <c r="CJX39"/>
      <c r="CJY39"/>
      <c r="CJZ39"/>
      <c r="CKA39"/>
      <c r="CKB39"/>
      <c r="CKC39"/>
      <c r="CKD39"/>
      <c r="CKE39"/>
      <c r="CKF39"/>
      <c r="CKG39"/>
      <c r="CKH39"/>
      <c r="CKI39"/>
      <c r="CKJ39"/>
      <c r="CKK39"/>
      <c r="CKL39"/>
      <c r="CKM39"/>
      <c r="CKN39"/>
      <c r="CKO39"/>
      <c r="CKP39"/>
      <c r="CKQ39"/>
      <c r="CKR39"/>
      <c r="CKS39"/>
      <c r="CKT39"/>
      <c r="CKU39"/>
      <c r="CKV39"/>
      <c r="CKW39"/>
      <c r="CKX39"/>
      <c r="CKY39"/>
      <c r="CKZ39"/>
      <c r="CLA39"/>
      <c r="CLB39"/>
      <c r="CLC39"/>
      <c r="CLD39"/>
      <c r="CLE39"/>
      <c r="CLF39"/>
      <c r="CLG39"/>
      <c r="CLH39"/>
      <c r="CLI39"/>
      <c r="CLJ39"/>
      <c r="CLK39"/>
      <c r="CLL39"/>
      <c r="CLM39"/>
      <c r="CLN39"/>
      <c r="CLO39"/>
      <c r="CLP39"/>
      <c r="CLQ39"/>
      <c r="CLR39"/>
      <c r="CLS39"/>
      <c r="CLT39"/>
      <c r="CLU39"/>
      <c r="CLV39"/>
      <c r="CLW39"/>
      <c r="CLX39"/>
      <c r="CLY39"/>
      <c r="CLZ39"/>
      <c r="CMA39"/>
      <c r="CMB39"/>
      <c r="CMC39"/>
      <c r="CMD39"/>
      <c r="CME39"/>
      <c r="CMF39"/>
      <c r="CMG39"/>
      <c r="CMH39"/>
      <c r="CMI39"/>
      <c r="CMJ39"/>
      <c r="CMK39"/>
      <c r="CML39"/>
      <c r="CMM39"/>
      <c r="CMN39"/>
      <c r="CMO39"/>
      <c r="CMP39"/>
      <c r="CMQ39"/>
      <c r="CMR39"/>
      <c r="CMS39"/>
      <c r="CMT39"/>
      <c r="CMU39"/>
      <c r="CMV39"/>
      <c r="CMW39"/>
      <c r="CMX39"/>
      <c r="CMY39"/>
      <c r="CMZ39"/>
      <c r="CNA39"/>
      <c r="CNB39"/>
      <c r="CNC39"/>
      <c r="CND39"/>
      <c r="CNE39"/>
      <c r="CNF39"/>
      <c r="CNG39"/>
      <c r="CNH39"/>
      <c r="CNI39"/>
      <c r="CNJ39"/>
      <c r="CNK39"/>
      <c r="CNL39"/>
      <c r="CNM39"/>
      <c r="CNN39"/>
      <c r="CNO39"/>
      <c r="CNP39"/>
      <c r="CNQ39"/>
      <c r="CNR39"/>
      <c r="CNS39"/>
      <c r="CNT39"/>
      <c r="CNU39"/>
      <c r="CNV39"/>
      <c r="CNW39"/>
      <c r="CNX39"/>
      <c r="CNY39"/>
      <c r="CNZ39"/>
      <c r="COA39"/>
      <c r="COB39"/>
      <c r="COC39"/>
      <c r="COD39"/>
      <c r="COE39"/>
      <c r="COF39"/>
      <c r="COG39"/>
      <c r="COH39"/>
      <c r="COI39"/>
      <c r="COJ39"/>
      <c r="COK39"/>
      <c r="COL39"/>
      <c r="COM39"/>
      <c r="CON39"/>
      <c r="COO39"/>
      <c r="COP39"/>
      <c r="COQ39"/>
      <c r="COR39"/>
      <c r="COS39"/>
      <c r="COT39"/>
      <c r="COU39"/>
      <c r="COV39"/>
      <c r="COW39"/>
      <c r="COX39"/>
      <c r="COY39"/>
      <c r="COZ39"/>
      <c r="CPA39"/>
      <c r="CPB39"/>
      <c r="CPC39"/>
      <c r="CPD39"/>
      <c r="CPE39"/>
      <c r="CPF39"/>
      <c r="CPG39"/>
      <c r="CPH39"/>
      <c r="CPI39"/>
      <c r="CPJ39"/>
      <c r="CPK39"/>
      <c r="CPL39"/>
      <c r="CPM39"/>
      <c r="CPN39"/>
      <c r="CPO39"/>
      <c r="CPP39"/>
      <c r="CPQ39"/>
      <c r="CPR39"/>
      <c r="CPS39"/>
      <c r="CPT39"/>
      <c r="CPU39"/>
      <c r="CPV39"/>
      <c r="CPW39"/>
      <c r="CPX39"/>
      <c r="CPY39"/>
      <c r="CPZ39"/>
      <c r="CQA39"/>
      <c r="CQB39"/>
      <c r="CQC39"/>
      <c r="CQD39"/>
      <c r="CQE39"/>
      <c r="CQF39"/>
      <c r="CQG39"/>
      <c r="CQH39"/>
      <c r="CQI39"/>
      <c r="CQJ39"/>
      <c r="CQK39"/>
      <c r="CQL39"/>
      <c r="CQM39"/>
      <c r="CQN39"/>
      <c r="CQO39"/>
      <c r="CQP39"/>
      <c r="CQQ39"/>
      <c r="CQR39"/>
      <c r="CQS39"/>
      <c r="CQT39"/>
      <c r="CQU39"/>
      <c r="CQV39"/>
      <c r="CQW39"/>
      <c r="CQX39"/>
      <c r="CQY39"/>
      <c r="CQZ39"/>
      <c r="CRA39"/>
      <c r="CRB39"/>
      <c r="CRC39"/>
      <c r="CRD39"/>
      <c r="CRE39"/>
      <c r="CRF39"/>
      <c r="CRG39"/>
      <c r="CRH39"/>
      <c r="CRI39"/>
      <c r="CRJ39"/>
      <c r="CRK39"/>
      <c r="CRL39"/>
      <c r="CRM39"/>
      <c r="CRN39"/>
      <c r="CRO39"/>
      <c r="CRP39"/>
      <c r="CRQ39"/>
      <c r="CRR39"/>
      <c r="CRS39"/>
      <c r="CRT39"/>
      <c r="CRU39"/>
      <c r="CRV39"/>
      <c r="CRW39"/>
      <c r="CRX39"/>
      <c r="CRY39"/>
      <c r="CRZ39"/>
      <c r="CSA39"/>
      <c r="CSB39"/>
      <c r="CSC39"/>
      <c r="CSD39"/>
      <c r="CSE39"/>
      <c r="CSF39"/>
      <c r="CSG39"/>
      <c r="CSH39"/>
      <c r="CSI39"/>
      <c r="CSJ39"/>
      <c r="CSK39"/>
      <c r="CSL39"/>
      <c r="CSM39"/>
      <c r="CSN39"/>
      <c r="CSO39"/>
      <c r="CSP39"/>
      <c r="CSQ39"/>
      <c r="CSR39"/>
      <c r="CSS39"/>
      <c r="CST39"/>
      <c r="CSU39"/>
      <c r="CSV39"/>
      <c r="CSW39"/>
      <c r="CSX39"/>
      <c r="CSY39"/>
      <c r="CSZ39"/>
      <c r="CTA39"/>
      <c r="CTB39"/>
      <c r="CTC39"/>
      <c r="CTD39"/>
      <c r="CTE39"/>
      <c r="CTF39"/>
      <c r="CTG39"/>
      <c r="CTH39"/>
      <c r="CTI39"/>
      <c r="CTJ39"/>
      <c r="CTK39"/>
      <c r="CTL39"/>
      <c r="CTM39"/>
      <c r="CTN39"/>
      <c r="CTO39"/>
      <c r="CTP39"/>
      <c r="CTQ39"/>
      <c r="CTR39"/>
      <c r="CTS39"/>
      <c r="CTT39"/>
      <c r="CTU39"/>
      <c r="CTV39"/>
      <c r="CTW39"/>
      <c r="CTX39"/>
      <c r="CTY39"/>
      <c r="CTZ39"/>
      <c r="CUA39"/>
      <c r="CUB39"/>
      <c r="CUC39"/>
      <c r="CUD39"/>
      <c r="CUE39"/>
      <c r="CUF39"/>
      <c r="CUG39"/>
      <c r="CUH39"/>
      <c r="CUI39"/>
      <c r="CUJ39"/>
      <c r="CUK39"/>
      <c r="CUL39"/>
      <c r="CUM39"/>
      <c r="CUN39"/>
      <c r="CUO39"/>
      <c r="CUP39"/>
      <c r="CUQ39"/>
      <c r="CUR39"/>
      <c r="CUS39"/>
      <c r="CUT39"/>
      <c r="CUU39"/>
      <c r="CUV39"/>
      <c r="CUW39"/>
      <c r="CUX39"/>
      <c r="CUY39"/>
      <c r="CUZ39"/>
      <c r="CVA39"/>
      <c r="CVB39"/>
      <c r="CVC39"/>
      <c r="CVD39"/>
      <c r="CVE39"/>
      <c r="CVF39"/>
      <c r="CVG39"/>
      <c r="CVH39"/>
      <c r="CVI39"/>
      <c r="CVJ39"/>
      <c r="CVK39"/>
      <c r="CVL39"/>
      <c r="CVM39"/>
      <c r="CVN39"/>
      <c r="CVO39"/>
      <c r="CVP39"/>
      <c r="CVQ39"/>
      <c r="CVR39"/>
      <c r="CVS39"/>
      <c r="CVT39"/>
      <c r="CVU39"/>
      <c r="CVV39"/>
      <c r="CVW39"/>
      <c r="CVX39"/>
      <c r="CVY39"/>
      <c r="CVZ39"/>
      <c r="CWA39"/>
      <c r="CWB39"/>
      <c r="CWC39"/>
      <c r="CWD39"/>
      <c r="CWE39"/>
      <c r="CWF39"/>
      <c r="CWG39"/>
      <c r="CWH39"/>
      <c r="CWI39"/>
      <c r="CWJ39"/>
      <c r="CWK39"/>
      <c r="CWL39"/>
      <c r="CWM39"/>
      <c r="CWN39"/>
      <c r="CWO39"/>
      <c r="CWP39"/>
      <c r="CWQ39"/>
      <c r="CWR39"/>
      <c r="CWS39"/>
      <c r="CWT39"/>
      <c r="CWU39"/>
      <c r="CWV39"/>
      <c r="CWW39"/>
      <c r="CWX39"/>
      <c r="CWY39"/>
      <c r="CWZ39"/>
      <c r="CXA39"/>
      <c r="CXB39"/>
      <c r="CXC39"/>
      <c r="CXD39"/>
      <c r="CXE39"/>
      <c r="CXF39"/>
      <c r="CXG39"/>
      <c r="CXH39"/>
      <c r="CXI39"/>
      <c r="CXJ39"/>
      <c r="CXK39"/>
      <c r="CXL39"/>
      <c r="CXM39"/>
      <c r="CXN39"/>
      <c r="CXO39"/>
      <c r="CXP39"/>
      <c r="CXQ39"/>
      <c r="CXR39"/>
      <c r="CXS39"/>
      <c r="CXT39"/>
      <c r="CXU39"/>
      <c r="CXV39"/>
      <c r="CXW39"/>
      <c r="CXX39"/>
      <c r="CXY39"/>
      <c r="CXZ39"/>
      <c r="CYA39"/>
      <c r="CYB39"/>
      <c r="CYC39"/>
      <c r="CYD39"/>
      <c r="CYE39"/>
      <c r="CYF39"/>
      <c r="CYG39"/>
      <c r="CYH39"/>
      <c r="CYI39"/>
      <c r="CYJ39"/>
      <c r="CYK39"/>
      <c r="CYL39"/>
      <c r="CYM39"/>
      <c r="CYN39"/>
      <c r="CYO39"/>
      <c r="CYP39"/>
      <c r="CYQ39"/>
      <c r="CYR39"/>
      <c r="CYS39"/>
      <c r="CYT39"/>
      <c r="CYU39"/>
      <c r="CYV39"/>
      <c r="CYW39"/>
      <c r="CYX39"/>
      <c r="CYY39"/>
      <c r="CYZ39"/>
      <c r="CZA39"/>
      <c r="CZB39"/>
      <c r="CZC39"/>
      <c r="CZD39"/>
      <c r="CZE39"/>
      <c r="CZF39"/>
      <c r="CZG39"/>
      <c r="CZH39"/>
      <c r="CZI39"/>
      <c r="CZJ39"/>
      <c r="CZK39"/>
      <c r="CZL39"/>
      <c r="CZM39"/>
      <c r="CZN39"/>
      <c r="CZO39"/>
      <c r="CZP39"/>
      <c r="CZQ39"/>
      <c r="CZR39"/>
      <c r="CZS39"/>
      <c r="CZT39"/>
      <c r="CZU39"/>
      <c r="CZV39"/>
      <c r="CZW39"/>
      <c r="CZX39"/>
      <c r="CZY39"/>
      <c r="CZZ39"/>
      <c r="DAA39"/>
      <c r="DAB39"/>
      <c r="DAC39"/>
      <c r="DAD39"/>
      <c r="DAE39"/>
      <c r="DAF39"/>
      <c r="DAG39"/>
      <c r="DAH39"/>
      <c r="DAI39"/>
      <c r="DAJ39"/>
      <c r="DAK39"/>
      <c r="DAL39"/>
      <c r="DAM39"/>
      <c r="DAN39"/>
      <c r="DAO39"/>
      <c r="DAP39"/>
      <c r="DAQ39"/>
      <c r="DAR39"/>
      <c r="DAS39"/>
      <c r="DAT39"/>
      <c r="DAU39"/>
      <c r="DAV39"/>
      <c r="DAW39"/>
      <c r="DAX39"/>
      <c r="DAY39"/>
      <c r="DAZ39"/>
      <c r="DBA39"/>
      <c r="DBB39"/>
      <c r="DBC39"/>
      <c r="DBD39"/>
      <c r="DBE39"/>
      <c r="DBF39"/>
      <c r="DBG39"/>
      <c r="DBH39"/>
      <c r="DBI39"/>
      <c r="DBJ39"/>
      <c r="DBK39"/>
      <c r="DBL39"/>
      <c r="DBM39"/>
      <c r="DBN39"/>
      <c r="DBO39"/>
      <c r="DBP39"/>
      <c r="DBQ39"/>
      <c r="DBR39"/>
      <c r="DBS39"/>
      <c r="DBT39"/>
      <c r="DBU39"/>
      <c r="DBV39"/>
      <c r="DBW39"/>
      <c r="DBX39"/>
      <c r="DBY39"/>
      <c r="DBZ39"/>
      <c r="DCA39"/>
      <c r="DCB39"/>
      <c r="DCC39"/>
      <c r="DCD39"/>
      <c r="DCE39"/>
      <c r="DCF39"/>
      <c r="DCG39"/>
      <c r="DCH39"/>
      <c r="DCI39"/>
      <c r="DCJ39"/>
      <c r="DCK39"/>
      <c r="DCL39"/>
      <c r="DCM39"/>
      <c r="DCN39"/>
      <c r="DCO39"/>
      <c r="DCP39"/>
      <c r="DCQ39"/>
      <c r="DCR39"/>
      <c r="DCS39"/>
      <c r="DCT39"/>
      <c r="DCU39"/>
      <c r="DCV39"/>
      <c r="DCW39"/>
      <c r="DCX39"/>
      <c r="DCY39"/>
      <c r="DCZ39"/>
      <c r="DDA39"/>
      <c r="DDB39"/>
      <c r="DDC39"/>
      <c r="DDD39"/>
      <c r="DDE39"/>
      <c r="DDF39"/>
      <c r="DDG39"/>
      <c r="DDH39"/>
      <c r="DDI39"/>
      <c r="DDJ39"/>
      <c r="DDK39"/>
      <c r="DDL39"/>
      <c r="DDM39"/>
      <c r="DDN39"/>
      <c r="DDO39"/>
      <c r="DDP39"/>
      <c r="DDQ39"/>
      <c r="DDR39"/>
      <c r="DDS39"/>
      <c r="DDT39"/>
      <c r="DDU39"/>
      <c r="DDV39"/>
      <c r="DDW39"/>
      <c r="DDX39"/>
      <c r="DDY39"/>
      <c r="DDZ39"/>
      <c r="DEA39"/>
      <c r="DEB39"/>
      <c r="DEC39"/>
      <c r="DED39"/>
      <c r="DEE39"/>
      <c r="DEF39"/>
      <c r="DEG39"/>
      <c r="DEH39"/>
      <c r="DEI39"/>
      <c r="DEJ39"/>
      <c r="DEK39"/>
      <c r="DEL39"/>
      <c r="DEM39"/>
      <c r="DEN39"/>
      <c r="DEO39"/>
      <c r="DEP39"/>
      <c r="DEQ39"/>
      <c r="DER39"/>
      <c r="DES39"/>
      <c r="DET39"/>
      <c r="DEU39"/>
      <c r="DEV39"/>
      <c r="DEW39"/>
      <c r="DEX39"/>
      <c r="DEY39"/>
      <c r="DEZ39"/>
      <c r="DFA39"/>
      <c r="DFB39"/>
      <c r="DFC39"/>
      <c r="DFD39"/>
      <c r="DFE39"/>
      <c r="DFF39"/>
      <c r="DFG39"/>
      <c r="DFH39"/>
      <c r="DFI39"/>
      <c r="DFJ39"/>
      <c r="DFK39"/>
      <c r="DFL39"/>
      <c r="DFM39"/>
      <c r="DFN39"/>
      <c r="DFO39"/>
      <c r="DFP39"/>
      <c r="DFQ39"/>
      <c r="DFR39"/>
      <c r="DFS39"/>
      <c r="DFT39"/>
      <c r="DFU39"/>
      <c r="DFV39"/>
      <c r="DFW39"/>
      <c r="DFX39"/>
      <c r="DFY39"/>
      <c r="DFZ39"/>
      <c r="DGA39"/>
      <c r="DGB39"/>
      <c r="DGC39"/>
      <c r="DGD39"/>
      <c r="DGE39"/>
      <c r="DGF39"/>
      <c r="DGG39"/>
      <c r="DGH39"/>
      <c r="DGI39"/>
      <c r="DGJ39"/>
      <c r="DGK39"/>
      <c r="DGL39"/>
      <c r="DGM39"/>
      <c r="DGN39"/>
      <c r="DGO39"/>
      <c r="DGP39"/>
      <c r="DGQ39"/>
      <c r="DGR39"/>
      <c r="DGS39"/>
      <c r="DGT39"/>
      <c r="DGU39"/>
      <c r="DGV39"/>
      <c r="DGW39"/>
      <c r="DGX39"/>
      <c r="DGY39"/>
      <c r="DGZ39"/>
      <c r="DHA39"/>
      <c r="DHB39"/>
      <c r="DHC39"/>
      <c r="DHD39"/>
      <c r="DHE39"/>
      <c r="DHF39"/>
      <c r="DHG39"/>
      <c r="DHH39"/>
      <c r="DHI39"/>
      <c r="DHJ39"/>
      <c r="DHK39"/>
      <c r="DHL39"/>
      <c r="DHM39"/>
      <c r="DHN39"/>
      <c r="DHO39"/>
      <c r="DHP39"/>
      <c r="DHQ39"/>
      <c r="DHR39"/>
      <c r="DHS39"/>
      <c r="DHT39"/>
      <c r="DHU39"/>
      <c r="DHV39"/>
      <c r="DHW39"/>
      <c r="DHX39"/>
      <c r="DHY39"/>
      <c r="DHZ39"/>
      <c r="DIA39"/>
      <c r="DIB39"/>
      <c r="DIC39"/>
      <c r="DID39"/>
      <c r="DIE39"/>
      <c r="DIF39"/>
      <c r="DIG39"/>
      <c r="DIH39"/>
      <c r="DII39"/>
      <c r="DIJ39"/>
      <c r="DIK39"/>
      <c r="DIL39"/>
      <c r="DIM39"/>
      <c r="DIN39"/>
      <c r="DIO39"/>
      <c r="DIP39"/>
      <c r="DIQ39"/>
      <c r="DIR39"/>
      <c r="DIS39"/>
      <c r="DIT39"/>
      <c r="DIU39"/>
      <c r="DIV39"/>
      <c r="DIW39"/>
      <c r="DIX39"/>
      <c r="DIY39"/>
      <c r="DIZ39"/>
      <c r="DJA39"/>
      <c r="DJB39"/>
      <c r="DJC39"/>
      <c r="DJD39"/>
      <c r="DJE39"/>
      <c r="DJF39"/>
      <c r="DJG39"/>
      <c r="DJH39"/>
      <c r="DJI39"/>
      <c r="DJJ39"/>
      <c r="DJK39"/>
      <c r="DJL39"/>
      <c r="DJM39"/>
      <c r="DJN39"/>
      <c r="DJO39"/>
      <c r="DJP39"/>
      <c r="DJQ39"/>
      <c r="DJR39"/>
      <c r="DJS39"/>
      <c r="DJT39"/>
      <c r="DJU39"/>
      <c r="DJV39"/>
      <c r="DJW39"/>
      <c r="DJX39"/>
      <c r="DJY39"/>
      <c r="DJZ39"/>
      <c r="DKA39"/>
      <c r="DKB39"/>
      <c r="DKC39"/>
      <c r="DKD39"/>
      <c r="DKE39"/>
      <c r="DKF39"/>
      <c r="DKG39"/>
      <c r="DKH39"/>
      <c r="DKI39"/>
      <c r="DKJ39"/>
      <c r="DKK39"/>
      <c r="DKL39"/>
      <c r="DKM39"/>
      <c r="DKN39"/>
      <c r="DKO39"/>
      <c r="DKP39"/>
      <c r="DKQ39"/>
      <c r="DKR39"/>
      <c r="DKS39"/>
      <c r="DKT39"/>
      <c r="DKU39"/>
      <c r="DKV39"/>
      <c r="DKW39"/>
      <c r="DKX39"/>
      <c r="DKY39"/>
      <c r="DKZ39"/>
      <c r="DLA39"/>
      <c r="DLB39"/>
      <c r="DLC39"/>
      <c r="DLD39"/>
      <c r="DLE39"/>
      <c r="DLF39"/>
      <c r="DLG39"/>
      <c r="DLH39"/>
      <c r="DLI39"/>
      <c r="DLJ39"/>
      <c r="DLK39"/>
      <c r="DLL39"/>
      <c r="DLM39"/>
      <c r="DLN39"/>
      <c r="DLO39"/>
      <c r="DLP39"/>
      <c r="DLQ39"/>
      <c r="DLR39"/>
      <c r="DLS39"/>
      <c r="DLT39"/>
      <c r="DLU39"/>
      <c r="DLV39"/>
      <c r="DLW39"/>
      <c r="DLX39"/>
      <c r="DLY39"/>
      <c r="DLZ39"/>
      <c r="DMA39"/>
      <c r="DMB39"/>
      <c r="DMC39"/>
      <c r="DMD39"/>
      <c r="DME39"/>
      <c r="DMF39"/>
      <c r="DMG39"/>
      <c r="DMH39"/>
      <c r="DMI39"/>
      <c r="DMJ39"/>
      <c r="DMK39"/>
      <c r="DML39"/>
      <c r="DMM39"/>
      <c r="DMN39"/>
      <c r="DMO39"/>
      <c r="DMP39"/>
      <c r="DMQ39"/>
      <c r="DMR39"/>
      <c r="DMS39"/>
      <c r="DMT39"/>
      <c r="DMU39"/>
      <c r="DMV39"/>
      <c r="DMW39"/>
      <c r="DMX39"/>
      <c r="DMY39"/>
      <c r="DMZ39"/>
      <c r="DNA39"/>
      <c r="DNB39"/>
      <c r="DNC39"/>
      <c r="DND39"/>
      <c r="DNE39"/>
      <c r="DNF39"/>
      <c r="DNG39"/>
      <c r="DNH39"/>
      <c r="DNI39"/>
      <c r="DNJ39"/>
      <c r="DNK39"/>
      <c r="DNL39"/>
      <c r="DNM39"/>
      <c r="DNN39"/>
      <c r="DNO39"/>
      <c r="DNP39"/>
      <c r="DNQ39"/>
      <c r="DNR39"/>
      <c r="DNS39"/>
      <c r="DNT39"/>
      <c r="DNU39"/>
      <c r="DNV39"/>
      <c r="DNW39"/>
      <c r="DNX39"/>
      <c r="DNY39"/>
      <c r="DNZ39"/>
      <c r="DOA39"/>
      <c r="DOB39"/>
      <c r="DOC39"/>
      <c r="DOD39"/>
      <c r="DOE39"/>
      <c r="DOF39"/>
      <c r="DOG39"/>
      <c r="DOH39"/>
      <c r="DOI39"/>
      <c r="DOJ39"/>
      <c r="DOK39"/>
      <c r="DOL39"/>
      <c r="DOM39"/>
      <c r="DON39"/>
      <c r="DOO39"/>
      <c r="DOP39"/>
      <c r="DOQ39"/>
      <c r="DOR39"/>
      <c r="DOS39"/>
      <c r="DOT39"/>
      <c r="DOU39"/>
      <c r="DOV39"/>
      <c r="DOW39"/>
      <c r="DOX39"/>
      <c r="DOY39"/>
      <c r="DOZ39"/>
      <c r="DPA39"/>
      <c r="DPB39"/>
      <c r="DPC39"/>
      <c r="DPD39"/>
      <c r="DPE39"/>
      <c r="DPF39"/>
      <c r="DPG39"/>
      <c r="DPH39"/>
      <c r="DPI39"/>
      <c r="DPJ39"/>
      <c r="DPK39"/>
      <c r="DPL39"/>
      <c r="DPM39"/>
      <c r="DPN39"/>
      <c r="DPO39"/>
      <c r="DPP39"/>
      <c r="DPQ39"/>
      <c r="DPR39"/>
      <c r="DPS39"/>
      <c r="DPT39"/>
      <c r="DPU39"/>
      <c r="DPV39"/>
      <c r="DPW39"/>
      <c r="DPX39"/>
      <c r="DPY39"/>
      <c r="DPZ39"/>
      <c r="DQA39"/>
      <c r="DQB39"/>
      <c r="DQC39"/>
      <c r="DQD39"/>
      <c r="DQE39"/>
      <c r="DQF39"/>
      <c r="DQG39"/>
      <c r="DQH39"/>
      <c r="DQI39"/>
      <c r="DQJ39"/>
      <c r="DQK39"/>
      <c r="DQL39"/>
      <c r="DQM39"/>
      <c r="DQN39"/>
      <c r="DQO39"/>
      <c r="DQP39"/>
      <c r="DQQ39"/>
      <c r="DQR39"/>
      <c r="DQS39"/>
      <c r="DQT39"/>
      <c r="DQU39"/>
      <c r="DQV39"/>
      <c r="DQW39"/>
      <c r="DQX39"/>
      <c r="DQY39"/>
      <c r="DQZ39"/>
      <c r="DRA39"/>
      <c r="DRB39"/>
      <c r="DRC39"/>
      <c r="DRD39"/>
      <c r="DRE39"/>
      <c r="DRF39"/>
      <c r="DRG39"/>
      <c r="DRH39"/>
      <c r="DRI39"/>
      <c r="DRJ39"/>
      <c r="DRK39"/>
      <c r="DRL39"/>
      <c r="DRM39"/>
      <c r="DRN39"/>
      <c r="DRO39"/>
      <c r="DRP39"/>
      <c r="DRQ39"/>
      <c r="DRR39"/>
      <c r="DRS39"/>
      <c r="DRT39"/>
      <c r="DRU39"/>
      <c r="DRV39"/>
      <c r="DRW39"/>
      <c r="DRX39"/>
      <c r="DRY39"/>
      <c r="DRZ39"/>
      <c r="DSA39"/>
      <c r="DSB39"/>
      <c r="DSC39"/>
      <c r="DSD39"/>
      <c r="DSE39"/>
      <c r="DSF39"/>
      <c r="DSG39"/>
      <c r="DSH39"/>
      <c r="DSI39"/>
      <c r="DSJ39"/>
      <c r="DSK39"/>
      <c r="DSL39"/>
      <c r="DSM39"/>
      <c r="DSN39"/>
      <c r="DSO39"/>
      <c r="DSP39"/>
      <c r="DSQ39"/>
      <c r="DSR39"/>
      <c r="DSS39"/>
      <c r="DST39"/>
      <c r="DSU39"/>
      <c r="DSV39"/>
      <c r="DSW39"/>
      <c r="DSX39"/>
      <c r="DSY39"/>
      <c r="DSZ39"/>
      <c r="DTA39"/>
      <c r="DTB39"/>
      <c r="DTC39"/>
      <c r="DTD39"/>
      <c r="DTE39"/>
      <c r="DTF39"/>
      <c r="DTG39"/>
      <c r="DTH39"/>
      <c r="DTI39"/>
      <c r="DTJ39"/>
      <c r="DTK39"/>
      <c r="DTL39"/>
      <c r="DTM39"/>
      <c r="DTN39"/>
      <c r="DTO39"/>
      <c r="DTP39"/>
      <c r="DTQ39"/>
      <c r="DTR39"/>
      <c r="DTS39"/>
      <c r="DTT39"/>
      <c r="DTU39"/>
      <c r="DTV39"/>
      <c r="DTW39"/>
      <c r="DTX39"/>
      <c r="DTY39"/>
      <c r="DTZ39"/>
      <c r="DUA39"/>
      <c r="DUB39"/>
      <c r="DUC39"/>
      <c r="DUD39"/>
      <c r="DUE39"/>
      <c r="DUF39"/>
      <c r="DUG39"/>
      <c r="DUH39"/>
      <c r="DUI39"/>
      <c r="DUJ39"/>
      <c r="DUK39"/>
      <c r="DUL39"/>
      <c r="DUM39"/>
      <c r="DUN39"/>
      <c r="DUO39"/>
      <c r="DUP39"/>
      <c r="DUQ39"/>
      <c r="DUR39"/>
      <c r="DUS39"/>
      <c r="DUT39"/>
      <c r="DUU39"/>
      <c r="DUV39"/>
      <c r="DUW39"/>
      <c r="DUX39"/>
      <c r="DUY39"/>
      <c r="DUZ39"/>
      <c r="DVA39"/>
      <c r="DVB39"/>
      <c r="DVC39"/>
      <c r="DVD39"/>
      <c r="DVE39"/>
      <c r="DVF39"/>
      <c r="DVG39"/>
      <c r="DVH39"/>
      <c r="DVI39"/>
      <c r="DVJ39"/>
      <c r="DVK39"/>
      <c r="DVL39"/>
      <c r="DVM39"/>
      <c r="DVN39"/>
      <c r="DVO39"/>
      <c r="DVP39"/>
      <c r="DVQ39"/>
      <c r="DVR39"/>
      <c r="DVS39"/>
      <c r="DVT39"/>
      <c r="DVU39"/>
      <c r="DVV39"/>
      <c r="DVW39"/>
      <c r="DVX39"/>
      <c r="DVY39"/>
      <c r="DVZ39"/>
      <c r="DWA39"/>
      <c r="DWB39"/>
      <c r="DWC39"/>
      <c r="DWD39"/>
      <c r="DWE39"/>
      <c r="DWF39"/>
      <c r="DWG39"/>
      <c r="DWH39"/>
      <c r="DWI39"/>
      <c r="DWJ39"/>
      <c r="DWK39"/>
      <c r="DWL39"/>
      <c r="DWM39"/>
      <c r="DWN39"/>
      <c r="DWO39"/>
      <c r="DWP39"/>
      <c r="DWQ39"/>
      <c r="DWR39"/>
      <c r="DWS39"/>
      <c r="DWT39"/>
      <c r="DWU39"/>
      <c r="DWV39"/>
      <c r="DWW39"/>
      <c r="DWX39"/>
      <c r="DWY39"/>
      <c r="DWZ39"/>
      <c r="DXA39"/>
      <c r="DXB39"/>
      <c r="DXC39"/>
      <c r="DXD39"/>
      <c r="DXE39"/>
      <c r="DXF39"/>
      <c r="DXG39"/>
      <c r="DXH39"/>
      <c r="DXI39"/>
      <c r="DXJ39"/>
      <c r="DXK39"/>
      <c r="DXL39"/>
      <c r="DXM39"/>
      <c r="DXN39"/>
      <c r="DXO39"/>
      <c r="DXP39"/>
      <c r="DXQ39"/>
      <c r="DXR39"/>
      <c r="DXS39"/>
      <c r="DXT39"/>
      <c r="DXU39"/>
      <c r="DXV39"/>
      <c r="DXW39"/>
      <c r="DXX39"/>
      <c r="DXY39"/>
      <c r="DXZ39"/>
      <c r="DYA39"/>
      <c r="DYB39"/>
      <c r="DYC39"/>
      <c r="DYD39"/>
      <c r="DYE39"/>
      <c r="DYF39"/>
      <c r="DYG39"/>
      <c r="DYH39"/>
      <c r="DYI39"/>
      <c r="DYJ39"/>
      <c r="DYK39"/>
      <c r="DYL39"/>
      <c r="DYM39"/>
      <c r="DYN39"/>
      <c r="DYO39"/>
      <c r="DYP39"/>
      <c r="DYQ39"/>
      <c r="DYR39"/>
      <c r="DYS39"/>
      <c r="DYT39"/>
      <c r="DYU39"/>
      <c r="DYV39"/>
      <c r="DYW39"/>
      <c r="DYX39"/>
      <c r="DYY39"/>
      <c r="DYZ39"/>
      <c r="DZA39"/>
      <c r="DZB39"/>
      <c r="DZC39"/>
      <c r="DZD39"/>
      <c r="DZE39"/>
      <c r="DZF39"/>
      <c r="DZG39"/>
      <c r="DZH39"/>
      <c r="DZI39"/>
      <c r="DZJ39"/>
      <c r="DZK39"/>
      <c r="DZL39"/>
      <c r="DZM39"/>
      <c r="DZN39"/>
      <c r="DZO39"/>
      <c r="DZP39"/>
      <c r="DZQ39"/>
      <c r="DZR39"/>
      <c r="DZS39"/>
      <c r="DZT39"/>
      <c r="DZU39"/>
      <c r="DZV39"/>
      <c r="DZW39"/>
      <c r="DZX39"/>
      <c r="DZY39"/>
      <c r="DZZ39"/>
      <c r="EAA39"/>
      <c r="EAB39"/>
      <c r="EAC39"/>
      <c r="EAD39"/>
      <c r="EAE39"/>
      <c r="EAF39"/>
      <c r="EAG39"/>
      <c r="EAH39"/>
      <c r="EAI39"/>
      <c r="EAJ39"/>
      <c r="EAK39"/>
      <c r="EAL39"/>
      <c r="EAM39"/>
      <c r="EAN39"/>
      <c r="EAO39"/>
      <c r="EAP39"/>
      <c r="EAQ39"/>
      <c r="EAR39"/>
      <c r="EAS39"/>
      <c r="EAT39"/>
      <c r="EAU39"/>
      <c r="EAV39"/>
      <c r="EAW39"/>
      <c r="EAX39"/>
      <c r="EAY39"/>
      <c r="EAZ39"/>
      <c r="EBA39"/>
      <c r="EBB39"/>
      <c r="EBC39"/>
      <c r="EBD39"/>
      <c r="EBE39"/>
      <c r="EBF39"/>
      <c r="EBG39"/>
      <c r="EBH39"/>
      <c r="EBI39"/>
      <c r="EBJ39"/>
      <c r="EBK39"/>
      <c r="EBL39"/>
      <c r="EBM39"/>
      <c r="EBN39"/>
      <c r="EBO39"/>
      <c r="EBP39"/>
      <c r="EBQ39"/>
      <c r="EBR39"/>
      <c r="EBS39"/>
      <c r="EBT39"/>
      <c r="EBU39"/>
      <c r="EBV39"/>
      <c r="EBW39"/>
      <c r="EBX39"/>
      <c r="EBY39"/>
      <c r="EBZ39"/>
      <c r="ECA39"/>
      <c r="ECB39"/>
      <c r="ECC39"/>
      <c r="ECD39"/>
      <c r="ECE39"/>
      <c r="ECF39"/>
      <c r="ECG39"/>
      <c r="ECH39"/>
      <c r="ECI39"/>
      <c r="ECJ39"/>
      <c r="ECK39"/>
      <c r="ECL39"/>
      <c r="ECM39"/>
      <c r="ECN39"/>
      <c r="ECO39"/>
      <c r="ECP39"/>
      <c r="ECQ39"/>
      <c r="ECR39"/>
      <c r="ECS39"/>
      <c r="ECT39"/>
      <c r="ECU39"/>
      <c r="ECV39"/>
      <c r="ECW39"/>
      <c r="ECX39"/>
      <c r="ECY39"/>
      <c r="ECZ39"/>
      <c r="EDA39"/>
      <c r="EDB39"/>
      <c r="EDC39"/>
      <c r="EDD39"/>
      <c r="EDE39"/>
      <c r="EDF39"/>
      <c r="EDG39"/>
      <c r="EDH39"/>
      <c r="EDI39"/>
      <c r="EDJ39"/>
      <c r="EDK39"/>
      <c r="EDL39"/>
      <c r="EDM39"/>
      <c r="EDN39"/>
      <c r="EDO39"/>
      <c r="EDP39"/>
      <c r="EDQ39"/>
      <c r="EDR39"/>
      <c r="EDS39"/>
      <c r="EDT39"/>
      <c r="EDU39"/>
      <c r="EDV39"/>
      <c r="EDW39"/>
      <c r="EDX39"/>
      <c r="EDY39"/>
      <c r="EDZ39"/>
      <c r="EEA39"/>
      <c r="EEB39"/>
      <c r="EEC39"/>
      <c r="EED39"/>
      <c r="EEE39"/>
      <c r="EEF39"/>
      <c r="EEG39"/>
      <c r="EEH39"/>
      <c r="EEI39"/>
      <c r="EEJ39"/>
      <c r="EEK39"/>
      <c r="EEL39"/>
      <c r="EEM39"/>
      <c r="EEN39"/>
      <c r="EEO39"/>
      <c r="EEP39"/>
      <c r="EEQ39"/>
      <c r="EER39"/>
      <c r="EES39"/>
      <c r="EET39"/>
      <c r="EEU39"/>
      <c r="EEV39"/>
      <c r="EEW39"/>
      <c r="EEX39"/>
      <c r="EEY39"/>
      <c r="EEZ39"/>
      <c r="EFA39"/>
      <c r="EFB39"/>
      <c r="EFC39"/>
      <c r="EFD39"/>
      <c r="EFE39"/>
      <c r="EFF39"/>
      <c r="EFG39"/>
      <c r="EFH39"/>
      <c r="EFI39"/>
      <c r="EFJ39"/>
      <c r="EFK39"/>
      <c r="EFL39"/>
      <c r="EFM39"/>
      <c r="EFN39"/>
      <c r="EFO39"/>
      <c r="EFP39"/>
      <c r="EFQ39"/>
      <c r="EFR39"/>
      <c r="EFS39"/>
      <c r="EFT39"/>
      <c r="EFU39"/>
      <c r="EFV39"/>
      <c r="EFW39"/>
      <c r="EFX39"/>
      <c r="EFY39"/>
      <c r="EFZ39"/>
      <c r="EGA39"/>
      <c r="EGB39"/>
      <c r="EGC39"/>
      <c r="EGD39"/>
      <c r="EGE39"/>
      <c r="EGF39"/>
      <c r="EGG39"/>
      <c r="EGH39"/>
      <c r="EGI39"/>
      <c r="EGJ39"/>
      <c r="EGK39"/>
      <c r="EGL39"/>
      <c r="EGM39"/>
      <c r="EGN39"/>
      <c r="EGO39"/>
      <c r="EGP39"/>
      <c r="EGQ39"/>
      <c r="EGR39"/>
      <c r="EGS39"/>
      <c r="EGT39"/>
      <c r="EGU39"/>
      <c r="EGV39"/>
      <c r="EGW39"/>
      <c r="EGX39"/>
      <c r="EGY39"/>
      <c r="EGZ39"/>
      <c r="EHA39"/>
      <c r="EHB39"/>
      <c r="EHC39"/>
      <c r="EHD39"/>
      <c r="EHE39"/>
      <c r="EHF39"/>
      <c r="EHG39"/>
      <c r="EHH39"/>
      <c r="EHI39"/>
      <c r="EHJ39"/>
      <c r="EHK39"/>
      <c r="EHL39"/>
      <c r="EHM39"/>
      <c r="EHN39"/>
      <c r="EHO39"/>
      <c r="EHP39"/>
      <c r="EHQ39"/>
      <c r="EHR39"/>
      <c r="EHS39"/>
      <c r="EHT39"/>
      <c r="EHU39"/>
      <c r="EHV39"/>
      <c r="EHW39"/>
      <c r="EHX39"/>
      <c r="EHY39"/>
      <c r="EHZ39"/>
      <c r="EIA39"/>
      <c r="EIB39"/>
      <c r="EIC39"/>
      <c r="EID39"/>
      <c r="EIE39"/>
      <c r="EIF39"/>
      <c r="EIG39"/>
      <c r="EIH39"/>
      <c r="EII39"/>
      <c r="EIJ39"/>
      <c r="EIK39"/>
      <c r="EIL39"/>
      <c r="EIM39"/>
      <c r="EIN39"/>
      <c r="EIO39"/>
      <c r="EIP39"/>
      <c r="EIQ39"/>
      <c r="EIR39"/>
      <c r="EIS39"/>
      <c r="EIT39"/>
      <c r="EIU39"/>
      <c r="EIV39"/>
      <c r="EIW39"/>
      <c r="EIX39"/>
      <c r="EIY39"/>
      <c r="EIZ39"/>
      <c r="EJA39"/>
      <c r="EJB39"/>
      <c r="EJC39"/>
      <c r="EJD39"/>
      <c r="EJE39"/>
      <c r="EJF39"/>
      <c r="EJG39"/>
      <c r="EJH39"/>
      <c r="EJI39"/>
      <c r="EJJ39"/>
      <c r="EJK39"/>
      <c r="EJL39"/>
      <c r="EJM39"/>
      <c r="EJN39"/>
      <c r="EJO39"/>
      <c r="EJP39"/>
      <c r="EJQ39"/>
      <c r="EJR39"/>
      <c r="EJS39"/>
      <c r="EJT39"/>
      <c r="EJU39"/>
      <c r="EJV39"/>
      <c r="EJW39"/>
      <c r="EJX39"/>
      <c r="EJY39"/>
      <c r="EJZ39"/>
      <c r="EKA39"/>
      <c r="EKB39"/>
      <c r="EKC39"/>
      <c r="EKD39"/>
      <c r="EKE39"/>
      <c r="EKF39"/>
      <c r="EKG39"/>
      <c r="EKH39"/>
      <c r="EKI39"/>
      <c r="EKJ39"/>
      <c r="EKK39"/>
      <c r="EKL39"/>
      <c r="EKM39"/>
      <c r="EKN39"/>
      <c r="EKO39"/>
      <c r="EKP39"/>
      <c r="EKQ39"/>
      <c r="EKR39"/>
      <c r="EKS39"/>
      <c r="EKT39"/>
      <c r="EKU39"/>
      <c r="EKV39"/>
      <c r="EKW39"/>
      <c r="EKX39"/>
      <c r="EKY39"/>
      <c r="EKZ39"/>
      <c r="ELA39"/>
      <c r="ELB39"/>
      <c r="ELC39"/>
      <c r="ELD39"/>
      <c r="ELE39"/>
      <c r="ELF39"/>
      <c r="ELG39"/>
      <c r="ELH39"/>
      <c r="ELI39"/>
      <c r="ELJ39"/>
      <c r="ELK39"/>
      <c r="ELL39"/>
      <c r="ELM39"/>
      <c r="ELN39"/>
      <c r="ELO39"/>
      <c r="ELP39"/>
      <c r="ELQ39"/>
      <c r="ELR39"/>
      <c r="ELS39"/>
      <c r="ELT39"/>
      <c r="ELU39"/>
      <c r="ELV39"/>
      <c r="ELW39"/>
      <c r="ELX39"/>
      <c r="ELY39"/>
      <c r="ELZ39"/>
      <c r="EMA39"/>
      <c r="EMB39"/>
      <c r="EMC39"/>
      <c r="EMD39"/>
      <c r="EME39"/>
      <c r="EMF39"/>
      <c r="EMG39"/>
      <c r="EMH39"/>
      <c r="EMI39"/>
      <c r="EMJ39"/>
      <c r="EMK39"/>
      <c r="EML39"/>
      <c r="EMM39"/>
      <c r="EMN39"/>
      <c r="EMO39"/>
      <c r="EMP39"/>
      <c r="EMQ39"/>
      <c r="EMR39"/>
      <c r="EMS39"/>
      <c r="EMT39"/>
      <c r="EMU39"/>
      <c r="EMV39"/>
      <c r="EMW39"/>
      <c r="EMX39"/>
      <c r="EMY39"/>
      <c r="EMZ39"/>
      <c r="ENA39"/>
      <c r="ENB39"/>
      <c r="ENC39"/>
      <c r="END39"/>
      <c r="ENE39"/>
      <c r="ENF39"/>
      <c r="ENG39"/>
      <c r="ENH39"/>
      <c r="ENI39"/>
      <c r="ENJ39"/>
      <c r="ENK39"/>
      <c r="ENL39"/>
      <c r="ENM39"/>
      <c r="ENN39"/>
      <c r="ENO39"/>
      <c r="ENP39"/>
      <c r="ENQ39"/>
      <c r="ENR39"/>
      <c r="ENS39"/>
      <c r="ENT39"/>
      <c r="ENU39"/>
      <c r="ENV39"/>
      <c r="ENW39"/>
      <c r="ENX39"/>
      <c r="ENY39"/>
      <c r="ENZ39"/>
      <c r="EOA39"/>
      <c r="EOB39"/>
      <c r="EOC39"/>
      <c r="EOD39"/>
      <c r="EOE39"/>
      <c r="EOF39"/>
      <c r="EOG39"/>
      <c r="EOH39"/>
      <c r="EOI39"/>
      <c r="EOJ39"/>
      <c r="EOK39"/>
      <c r="EOL39"/>
      <c r="EOM39"/>
      <c r="EON39"/>
      <c r="EOO39"/>
      <c r="EOP39"/>
      <c r="EOQ39"/>
      <c r="EOR39"/>
      <c r="EOS39"/>
      <c r="EOT39"/>
      <c r="EOU39"/>
      <c r="EOV39"/>
      <c r="EOW39"/>
      <c r="EOX39"/>
      <c r="EOY39"/>
      <c r="EOZ39"/>
      <c r="EPA39"/>
      <c r="EPB39"/>
      <c r="EPC39"/>
      <c r="EPD39"/>
      <c r="EPE39"/>
      <c r="EPF39"/>
      <c r="EPG39"/>
      <c r="EPH39"/>
      <c r="EPI39"/>
      <c r="EPJ39"/>
      <c r="EPK39"/>
      <c r="EPL39"/>
      <c r="EPM39"/>
      <c r="EPN39"/>
      <c r="EPO39"/>
      <c r="EPP39"/>
      <c r="EPQ39"/>
      <c r="EPR39"/>
      <c r="EPS39"/>
      <c r="EPT39"/>
      <c r="EPU39"/>
      <c r="EPV39"/>
      <c r="EPW39"/>
      <c r="EPX39"/>
      <c r="EPY39"/>
      <c r="EPZ39"/>
      <c r="EQA39"/>
      <c r="EQB39"/>
      <c r="EQC39"/>
      <c r="EQD39"/>
      <c r="EQE39"/>
      <c r="EQF39"/>
      <c r="EQG39"/>
      <c r="EQH39"/>
      <c r="EQI39"/>
      <c r="EQJ39"/>
      <c r="EQK39"/>
      <c r="EQL39"/>
      <c r="EQM39"/>
      <c r="EQN39"/>
      <c r="EQO39"/>
      <c r="EQP39"/>
      <c r="EQQ39"/>
      <c r="EQR39"/>
      <c r="EQS39"/>
      <c r="EQT39"/>
      <c r="EQU39"/>
      <c r="EQV39"/>
      <c r="EQW39"/>
      <c r="EQX39"/>
      <c r="EQY39"/>
      <c r="EQZ39"/>
      <c r="ERA39"/>
      <c r="ERB39"/>
      <c r="ERC39"/>
      <c r="ERD39"/>
      <c r="ERE39"/>
      <c r="ERF39"/>
      <c r="ERG39"/>
      <c r="ERH39"/>
      <c r="ERI39"/>
      <c r="ERJ39"/>
      <c r="ERK39"/>
      <c r="ERL39"/>
      <c r="ERM39"/>
      <c r="ERN39"/>
      <c r="ERO39"/>
      <c r="ERP39"/>
      <c r="ERQ39"/>
      <c r="ERR39"/>
      <c r="ERS39"/>
      <c r="ERT39"/>
      <c r="ERU39"/>
      <c r="ERV39"/>
      <c r="ERW39"/>
      <c r="ERX39"/>
      <c r="ERY39"/>
      <c r="ERZ39"/>
      <c r="ESA39"/>
      <c r="ESB39"/>
      <c r="ESC39"/>
      <c r="ESD39"/>
      <c r="ESE39"/>
      <c r="ESF39"/>
      <c r="ESG39"/>
      <c r="ESH39"/>
      <c r="ESI39"/>
      <c r="ESJ39"/>
      <c r="ESK39"/>
      <c r="ESL39"/>
      <c r="ESM39"/>
      <c r="ESN39"/>
      <c r="ESO39"/>
      <c r="ESP39"/>
      <c r="ESQ39"/>
      <c r="ESR39"/>
      <c r="ESS39"/>
      <c r="EST39"/>
      <c r="ESU39"/>
      <c r="ESV39"/>
      <c r="ESW39"/>
      <c r="ESX39"/>
      <c r="ESY39"/>
      <c r="ESZ39"/>
      <c r="ETA39"/>
      <c r="ETB39"/>
      <c r="ETC39"/>
      <c r="ETD39"/>
      <c r="ETE39"/>
      <c r="ETF39"/>
      <c r="ETG39"/>
      <c r="ETH39"/>
      <c r="ETI39"/>
      <c r="ETJ39"/>
      <c r="ETK39"/>
      <c r="ETL39"/>
      <c r="ETM39"/>
      <c r="ETN39"/>
      <c r="ETO39"/>
      <c r="ETP39"/>
      <c r="ETQ39"/>
      <c r="ETR39"/>
      <c r="ETS39"/>
      <c r="ETT39"/>
      <c r="ETU39"/>
      <c r="ETV39"/>
      <c r="ETW39"/>
      <c r="ETX39"/>
      <c r="ETY39"/>
      <c r="ETZ39"/>
      <c r="EUA39"/>
      <c r="EUB39"/>
      <c r="EUC39"/>
      <c r="EUD39"/>
      <c r="EUE39"/>
      <c r="EUF39"/>
      <c r="EUG39"/>
      <c r="EUH39"/>
      <c r="EUI39"/>
      <c r="EUJ39"/>
      <c r="EUK39"/>
      <c r="EUL39"/>
      <c r="EUM39"/>
      <c r="EUN39"/>
      <c r="EUO39"/>
      <c r="EUP39"/>
      <c r="EUQ39"/>
      <c r="EUR39"/>
      <c r="EUS39"/>
      <c r="EUT39"/>
      <c r="EUU39"/>
      <c r="EUV39"/>
      <c r="EUW39"/>
      <c r="EUX39"/>
      <c r="EUY39"/>
      <c r="EUZ39"/>
      <c r="EVA39"/>
      <c r="EVB39"/>
      <c r="EVC39"/>
      <c r="EVD39"/>
      <c r="EVE39"/>
      <c r="EVF39"/>
      <c r="EVG39"/>
      <c r="EVH39"/>
      <c r="EVI39"/>
      <c r="EVJ39"/>
      <c r="EVK39"/>
      <c r="EVL39"/>
      <c r="EVM39"/>
      <c r="EVN39"/>
      <c r="EVO39"/>
      <c r="EVP39"/>
      <c r="EVQ39"/>
      <c r="EVR39"/>
      <c r="EVS39"/>
      <c r="EVT39"/>
      <c r="EVU39"/>
      <c r="EVV39"/>
      <c r="EVW39"/>
      <c r="EVX39"/>
      <c r="EVY39"/>
      <c r="EVZ39"/>
      <c r="EWA39"/>
      <c r="EWB39"/>
      <c r="EWC39"/>
      <c r="EWD39"/>
      <c r="EWE39"/>
      <c r="EWF39"/>
      <c r="EWG39"/>
      <c r="EWH39"/>
      <c r="EWI39"/>
      <c r="EWJ39"/>
      <c r="EWK39"/>
      <c r="EWL39"/>
      <c r="EWM39"/>
      <c r="EWN39"/>
      <c r="EWO39"/>
      <c r="EWP39"/>
      <c r="EWQ39"/>
      <c r="EWR39"/>
      <c r="EWS39"/>
      <c r="EWT39"/>
      <c r="EWU39"/>
      <c r="EWV39"/>
      <c r="EWW39"/>
      <c r="EWX39"/>
      <c r="EWY39"/>
      <c r="EWZ39"/>
      <c r="EXA39"/>
      <c r="EXB39"/>
      <c r="EXC39"/>
      <c r="EXD39"/>
      <c r="EXE39"/>
      <c r="EXF39"/>
      <c r="EXG39"/>
      <c r="EXH39"/>
      <c r="EXI39"/>
      <c r="EXJ39"/>
      <c r="EXK39"/>
      <c r="EXL39"/>
      <c r="EXM39"/>
      <c r="EXN39"/>
      <c r="EXO39"/>
      <c r="EXP39"/>
      <c r="EXQ39"/>
      <c r="EXR39"/>
      <c r="EXS39"/>
      <c r="EXT39"/>
      <c r="EXU39"/>
      <c r="EXV39"/>
      <c r="EXW39"/>
      <c r="EXX39"/>
      <c r="EXY39"/>
      <c r="EXZ39"/>
      <c r="EYA39"/>
      <c r="EYB39"/>
      <c r="EYC39"/>
      <c r="EYD39"/>
      <c r="EYE39"/>
      <c r="EYF39"/>
      <c r="EYG39"/>
      <c r="EYH39"/>
      <c r="EYI39"/>
      <c r="EYJ39"/>
      <c r="EYK39"/>
      <c r="EYL39"/>
      <c r="EYM39"/>
      <c r="EYN39"/>
      <c r="EYO39"/>
      <c r="EYP39"/>
      <c r="EYQ39"/>
      <c r="EYR39"/>
      <c r="EYS39"/>
      <c r="EYT39"/>
      <c r="EYU39"/>
      <c r="EYV39"/>
      <c r="EYW39"/>
      <c r="EYX39"/>
      <c r="EYY39"/>
      <c r="EYZ39"/>
      <c r="EZA39"/>
      <c r="EZB39"/>
      <c r="EZC39"/>
      <c r="EZD39"/>
      <c r="EZE39"/>
      <c r="EZF39"/>
      <c r="EZG39"/>
      <c r="EZH39"/>
      <c r="EZI39"/>
      <c r="EZJ39"/>
      <c r="EZK39"/>
      <c r="EZL39"/>
      <c r="EZM39"/>
      <c r="EZN39"/>
      <c r="EZO39"/>
      <c r="EZP39"/>
      <c r="EZQ39"/>
      <c r="EZR39"/>
      <c r="EZS39"/>
      <c r="EZT39"/>
      <c r="EZU39"/>
      <c r="EZV39"/>
      <c r="EZW39"/>
      <c r="EZX39"/>
      <c r="EZY39"/>
      <c r="EZZ39"/>
      <c r="FAA39"/>
      <c r="FAB39"/>
      <c r="FAC39"/>
      <c r="FAD39"/>
      <c r="FAE39"/>
      <c r="FAF39"/>
      <c r="FAG39"/>
      <c r="FAH39"/>
      <c r="FAI39"/>
      <c r="FAJ39"/>
      <c r="FAK39"/>
      <c r="FAL39"/>
      <c r="FAM39"/>
      <c r="FAN39"/>
      <c r="FAO39"/>
      <c r="FAP39"/>
      <c r="FAQ39"/>
      <c r="FAR39"/>
      <c r="FAS39"/>
      <c r="FAT39"/>
      <c r="FAU39"/>
      <c r="FAV39"/>
      <c r="FAW39"/>
      <c r="FAX39"/>
      <c r="FAY39"/>
      <c r="FAZ39"/>
      <c r="FBA39"/>
      <c r="FBB39"/>
      <c r="FBC39"/>
      <c r="FBD39"/>
      <c r="FBE39"/>
      <c r="FBF39"/>
      <c r="FBG39"/>
      <c r="FBH39"/>
      <c r="FBI39"/>
      <c r="FBJ39"/>
      <c r="FBK39"/>
      <c r="FBL39"/>
      <c r="FBM39"/>
      <c r="FBN39"/>
      <c r="FBO39"/>
      <c r="FBP39"/>
      <c r="FBQ39"/>
      <c r="FBR39"/>
      <c r="FBS39"/>
      <c r="FBT39"/>
      <c r="FBU39"/>
      <c r="FBV39"/>
      <c r="FBW39"/>
      <c r="FBX39"/>
      <c r="FBY39"/>
      <c r="FBZ39"/>
      <c r="FCA39"/>
      <c r="FCB39"/>
      <c r="FCC39"/>
      <c r="FCD39"/>
      <c r="FCE39"/>
      <c r="FCF39"/>
      <c r="FCG39"/>
      <c r="FCH39"/>
      <c r="FCI39"/>
      <c r="FCJ39"/>
      <c r="FCK39"/>
      <c r="FCL39"/>
      <c r="FCM39"/>
      <c r="FCN39"/>
      <c r="FCO39"/>
      <c r="FCP39"/>
      <c r="FCQ39"/>
      <c r="FCR39"/>
      <c r="FCS39"/>
      <c r="FCT39"/>
      <c r="FCU39"/>
      <c r="FCV39"/>
      <c r="FCW39"/>
      <c r="FCX39"/>
      <c r="FCY39"/>
      <c r="FCZ39"/>
      <c r="FDA39"/>
      <c r="FDB39"/>
      <c r="FDC39"/>
      <c r="FDD39"/>
      <c r="FDE39"/>
      <c r="FDF39"/>
      <c r="FDG39"/>
      <c r="FDH39"/>
      <c r="FDI39"/>
      <c r="FDJ39"/>
      <c r="FDK39"/>
      <c r="FDL39"/>
      <c r="FDM39"/>
      <c r="FDN39"/>
      <c r="FDO39"/>
      <c r="FDP39"/>
      <c r="FDQ39"/>
      <c r="FDR39"/>
      <c r="FDS39"/>
      <c r="FDT39"/>
      <c r="FDU39"/>
      <c r="FDV39"/>
      <c r="FDW39"/>
      <c r="FDX39"/>
      <c r="FDY39"/>
      <c r="FDZ39"/>
      <c r="FEA39"/>
      <c r="FEB39"/>
      <c r="FEC39"/>
      <c r="FED39"/>
      <c r="FEE39"/>
      <c r="FEF39"/>
      <c r="FEG39"/>
      <c r="FEH39"/>
      <c r="FEI39"/>
      <c r="FEJ39"/>
      <c r="FEK39"/>
      <c r="FEL39"/>
      <c r="FEM39"/>
      <c r="FEN39"/>
      <c r="FEO39"/>
      <c r="FEP39"/>
      <c r="FEQ39"/>
      <c r="FER39"/>
      <c r="FES39"/>
      <c r="FET39"/>
      <c r="FEU39"/>
      <c r="FEV39"/>
      <c r="FEW39"/>
      <c r="FEX39"/>
      <c r="FEY39"/>
      <c r="FEZ39"/>
      <c r="FFA39"/>
      <c r="FFB39"/>
      <c r="FFC39"/>
      <c r="FFD39"/>
      <c r="FFE39"/>
      <c r="FFF39"/>
      <c r="FFG39"/>
      <c r="FFH39"/>
      <c r="FFI39"/>
      <c r="FFJ39"/>
      <c r="FFK39"/>
      <c r="FFL39"/>
      <c r="FFM39"/>
      <c r="FFN39"/>
      <c r="FFO39"/>
      <c r="FFP39"/>
      <c r="FFQ39"/>
      <c r="FFR39"/>
      <c r="FFS39"/>
      <c r="FFT39"/>
      <c r="FFU39"/>
      <c r="FFV39"/>
      <c r="FFW39"/>
      <c r="FFX39"/>
      <c r="FFY39"/>
      <c r="FFZ39"/>
      <c r="FGA39"/>
      <c r="FGB39"/>
      <c r="FGC39"/>
      <c r="FGD39"/>
      <c r="FGE39"/>
      <c r="FGF39"/>
      <c r="FGG39"/>
      <c r="FGH39"/>
      <c r="FGI39"/>
      <c r="FGJ39"/>
      <c r="FGK39"/>
      <c r="FGL39"/>
      <c r="FGM39"/>
      <c r="FGN39"/>
      <c r="FGO39"/>
      <c r="FGP39"/>
      <c r="FGQ39"/>
      <c r="FGR39"/>
      <c r="FGS39"/>
      <c r="FGT39"/>
      <c r="FGU39"/>
      <c r="FGV39"/>
      <c r="FGW39"/>
      <c r="FGX39"/>
      <c r="FGY39"/>
      <c r="FGZ39"/>
      <c r="FHA39"/>
      <c r="FHB39"/>
      <c r="FHC39"/>
      <c r="FHD39"/>
      <c r="FHE39"/>
      <c r="FHF39"/>
      <c r="FHG39"/>
      <c r="FHH39"/>
      <c r="FHI39"/>
      <c r="FHJ39"/>
      <c r="FHK39"/>
      <c r="FHL39"/>
      <c r="FHM39"/>
      <c r="FHN39"/>
      <c r="FHO39"/>
      <c r="FHP39"/>
      <c r="FHQ39"/>
      <c r="FHR39"/>
      <c r="FHS39"/>
      <c r="FHT39"/>
      <c r="FHU39"/>
      <c r="FHV39"/>
      <c r="FHW39"/>
      <c r="FHX39"/>
      <c r="FHY39"/>
      <c r="FHZ39"/>
      <c r="FIA39"/>
      <c r="FIB39"/>
      <c r="FIC39"/>
      <c r="FID39"/>
      <c r="FIE39"/>
      <c r="FIF39"/>
      <c r="FIG39"/>
      <c r="FIH39"/>
      <c r="FII39"/>
      <c r="FIJ39"/>
      <c r="FIK39"/>
      <c r="FIL39"/>
      <c r="FIM39"/>
      <c r="FIN39"/>
      <c r="FIO39"/>
      <c r="FIP39"/>
      <c r="FIQ39"/>
      <c r="FIR39"/>
      <c r="FIS39"/>
      <c r="FIT39"/>
      <c r="FIU39"/>
      <c r="FIV39"/>
      <c r="FIW39"/>
      <c r="FIX39"/>
      <c r="FIY39"/>
      <c r="FIZ39"/>
      <c r="FJA39"/>
      <c r="FJB39"/>
      <c r="FJC39"/>
      <c r="FJD39"/>
      <c r="FJE39"/>
      <c r="FJF39"/>
      <c r="FJG39"/>
      <c r="FJH39"/>
      <c r="FJI39"/>
      <c r="FJJ39"/>
      <c r="FJK39"/>
      <c r="FJL39"/>
      <c r="FJM39"/>
      <c r="FJN39"/>
      <c r="FJO39"/>
      <c r="FJP39"/>
      <c r="FJQ39"/>
      <c r="FJR39"/>
      <c r="FJS39"/>
      <c r="FJT39"/>
      <c r="FJU39"/>
      <c r="FJV39"/>
      <c r="FJW39"/>
      <c r="FJX39"/>
      <c r="FJY39"/>
      <c r="FJZ39"/>
      <c r="FKA39"/>
      <c r="FKB39"/>
      <c r="FKC39"/>
      <c r="FKD39"/>
      <c r="FKE39"/>
      <c r="FKF39"/>
      <c r="FKG39"/>
      <c r="FKH39"/>
      <c r="FKI39"/>
      <c r="FKJ39"/>
      <c r="FKK39"/>
      <c r="FKL39"/>
      <c r="FKM39"/>
      <c r="FKN39"/>
      <c r="FKO39"/>
      <c r="FKP39"/>
      <c r="FKQ39"/>
      <c r="FKR39"/>
      <c r="FKS39"/>
      <c r="FKT39"/>
      <c r="FKU39"/>
      <c r="FKV39"/>
      <c r="FKW39"/>
      <c r="FKX39"/>
      <c r="FKY39"/>
      <c r="FKZ39"/>
      <c r="FLA39"/>
      <c r="FLB39"/>
      <c r="FLC39"/>
      <c r="FLD39"/>
      <c r="FLE39"/>
      <c r="FLF39"/>
      <c r="FLG39"/>
      <c r="FLH39"/>
      <c r="FLI39"/>
      <c r="FLJ39"/>
      <c r="FLK39"/>
      <c r="FLL39"/>
      <c r="FLM39"/>
      <c r="FLN39"/>
      <c r="FLO39"/>
      <c r="FLP39"/>
      <c r="FLQ39"/>
      <c r="FLR39"/>
      <c r="FLS39"/>
      <c r="FLT39"/>
      <c r="FLU39"/>
      <c r="FLV39"/>
      <c r="FLW39"/>
      <c r="FLX39"/>
      <c r="FLY39"/>
      <c r="FLZ39"/>
      <c r="FMA39"/>
      <c r="FMB39"/>
      <c r="FMC39"/>
      <c r="FMD39"/>
      <c r="FME39"/>
      <c r="FMF39"/>
      <c r="FMG39"/>
      <c r="FMH39"/>
      <c r="FMI39"/>
      <c r="FMJ39"/>
      <c r="FMK39"/>
      <c r="FML39"/>
      <c r="FMM39"/>
      <c r="FMN39"/>
      <c r="FMO39"/>
      <c r="FMP39"/>
      <c r="FMQ39"/>
      <c r="FMR39"/>
      <c r="FMS39"/>
      <c r="FMT39"/>
      <c r="FMU39"/>
      <c r="FMV39"/>
      <c r="FMW39"/>
      <c r="FMX39"/>
      <c r="FMY39"/>
      <c r="FMZ39"/>
      <c r="FNA39"/>
      <c r="FNB39"/>
      <c r="FNC39"/>
      <c r="FND39"/>
      <c r="FNE39"/>
      <c r="FNF39"/>
      <c r="FNG39"/>
      <c r="FNH39"/>
      <c r="FNI39"/>
      <c r="FNJ39"/>
      <c r="FNK39"/>
      <c r="FNL39"/>
      <c r="FNM39"/>
      <c r="FNN39"/>
      <c r="FNO39"/>
      <c r="FNP39"/>
      <c r="FNQ39"/>
      <c r="FNR39"/>
      <c r="FNS39"/>
      <c r="FNT39"/>
      <c r="FNU39"/>
      <c r="FNV39"/>
      <c r="FNW39"/>
      <c r="FNX39"/>
      <c r="FNY39"/>
      <c r="FNZ39"/>
      <c r="FOA39"/>
      <c r="FOB39"/>
      <c r="FOC39"/>
      <c r="FOD39"/>
      <c r="FOE39"/>
      <c r="FOF39"/>
      <c r="FOG39"/>
      <c r="FOH39"/>
      <c r="FOI39"/>
      <c r="FOJ39"/>
      <c r="FOK39"/>
      <c r="FOL39"/>
      <c r="FOM39"/>
      <c r="FON39"/>
      <c r="FOO39"/>
      <c r="FOP39"/>
      <c r="FOQ39"/>
      <c r="FOR39"/>
      <c r="FOS39"/>
      <c r="FOT39"/>
      <c r="FOU39"/>
      <c r="FOV39"/>
      <c r="FOW39"/>
      <c r="FOX39"/>
      <c r="FOY39"/>
      <c r="FOZ39"/>
      <c r="FPA39"/>
      <c r="FPB39"/>
      <c r="FPC39"/>
      <c r="FPD39"/>
      <c r="FPE39"/>
      <c r="FPF39"/>
      <c r="FPG39"/>
      <c r="FPH39"/>
      <c r="FPI39"/>
      <c r="FPJ39"/>
      <c r="FPK39"/>
      <c r="FPL39"/>
      <c r="FPM39"/>
      <c r="FPN39"/>
      <c r="FPO39"/>
      <c r="FPP39"/>
      <c r="FPQ39"/>
      <c r="FPR39"/>
      <c r="FPS39"/>
      <c r="FPT39"/>
      <c r="FPU39"/>
      <c r="FPV39"/>
      <c r="FPW39"/>
      <c r="FPX39"/>
      <c r="FPY39"/>
      <c r="FPZ39"/>
      <c r="FQA39"/>
      <c r="FQB39"/>
      <c r="FQC39"/>
      <c r="FQD39"/>
      <c r="FQE39"/>
      <c r="FQF39"/>
      <c r="FQG39"/>
      <c r="FQH39"/>
      <c r="FQI39"/>
      <c r="FQJ39"/>
      <c r="FQK39"/>
      <c r="FQL39"/>
      <c r="FQM39"/>
      <c r="FQN39"/>
      <c r="FQO39"/>
      <c r="FQP39"/>
      <c r="FQQ39"/>
      <c r="FQR39"/>
      <c r="FQS39"/>
      <c r="FQT39"/>
      <c r="FQU39"/>
      <c r="FQV39"/>
      <c r="FQW39"/>
      <c r="FQX39"/>
      <c r="FQY39"/>
      <c r="FQZ39"/>
      <c r="FRA39"/>
      <c r="FRB39"/>
      <c r="FRC39"/>
      <c r="FRD39"/>
      <c r="FRE39"/>
      <c r="FRF39"/>
      <c r="FRG39"/>
      <c r="FRH39"/>
      <c r="FRI39"/>
      <c r="FRJ39"/>
      <c r="FRK39"/>
      <c r="FRL39"/>
      <c r="FRM39"/>
      <c r="FRN39"/>
      <c r="FRO39"/>
      <c r="FRP39"/>
      <c r="FRQ39"/>
      <c r="FRR39"/>
      <c r="FRS39"/>
      <c r="FRT39"/>
      <c r="FRU39"/>
      <c r="FRV39"/>
      <c r="FRW39"/>
      <c r="FRX39"/>
      <c r="FRY39"/>
      <c r="FRZ39"/>
      <c r="FSA39"/>
      <c r="FSB39"/>
      <c r="FSC39"/>
      <c r="FSD39"/>
      <c r="FSE39"/>
      <c r="FSF39"/>
      <c r="FSG39"/>
      <c r="FSH39"/>
      <c r="FSI39"/>
      <c r="FSJ39"/>
      <c r="FSK39"/>
      <c r="FSL39"/>
      <c r="FSM39"/>
      <c r="FSN39"/>
      <c r="FSO39"/>
      <c r="FSP39"/>
      <c r="FSQ39"/>
      <c r="FSR39"/>
      <c r="FSS39"/>
      <c r="FST39"/>
      <c r="FSU39"/>
      <c r="FSV39"/>
      <c r="FSW39"/>
      <c r="FSX39"/>
      <c r="FSY39"/>
      <c r="FSZ39"/>
      <c r="FTA39"/>
      <c r="FTB39"/>
      <c r="FTC39"/>
      <c r="FTD39"/>
      <c r="FTE39"/>
      <c r="FTF39"/>
      <c r="FTG39"/>
      <c r="FTH39"/>
      <c r="FTI39"/>
      <c r="FTJ39"/>
      <c r="FTK39"/>
      <c r="FTL39"/>
      <c r="FTM39"/>
      <c r="FTN39"/>
      <c r="FTO39"/>
      <c r="FTP39"/>
      <c r="FTQ39"/>
      <c r="FTR39"/>
      <c r="FTS39"/>
      <c r="FTT39"/>
      <c r="FTU39"/>
      <c r="FTV39"/>
      <c r="FTW39"/>
      <c r="FTX39"/>
      <c r="FTY39"/>
      <c r="FTZ39"/>
      <c r="FUA39"/>
      <c r="FUB39"/>
      <c r="FUC39"/>
      <c r="FUD39"/>
      <c r="FUE39"/>
      <c r="FUF39"/>
      <c r="FUG39"/>
      <c r="FUH39"/>
      <c r="FUI39"/>
      <c r="FUJ39"/>
      <c r="FUK39"/>
      <c r="FUL39"/>
      <c r="FUM39"/>
      <c r="FUN39"/>
      <c r="FUO39"/>
      <c r="FUP39"/>
      <c r="FUQ39"/>
      <c r="FUR39"/>
      <c r="FUS39"/>
      <c r="FUT39"/>
      <c r="FUU39"/>
      <c r="FUV39"/>
      <c r="FUW39"/>
      <c r="FUX39"/>
      <c r="FUY39"/>
      <c r="FUZ39"/>
      <c r="FVA39"/>
      <c r="FVB39"/>
      <c r="FVC39"/>
      <c r="FVD39"/>
      <c r="FVE39"/>
      <c r="FVF39"/>
      <c r="FVG39"/>
      <c r="FVH39"/>
      <c r="FVI39"/>
      <c r="FVJ39"/>
      <c r="FVK39"/>
      <c r="FVL39"/>
      <c r="FVM39"/>
      <c r="FVN39"/>
      <c r="FVO39"/>
      <c r="FVP39"/>
      <c r="FVQ39"/>
      <c r="FVR39"/>
      <c r="FVS39"/>
      <c r="FVT39"/>
      <c r="FVU39"/>
      <c r="FVV39"/>
      <c r="FVW39"/>
      <c r="FVX39"/>
      <c r="FVY39"/>
      <c r="FVZ39"/>
      <c r="FWA39"/>
      <c r="FWB39"/>
      <c r="FWC39"/>
      <c r="FWD39"/>
      <c r="FWE39"/>
      <c r="FWF39"/>
      <c r="FWG39"/>
      <c r="FWH39"/>
      <c r="FWI39"/>
      <c r="FWJ39"/>
      <c r="FWK39"/>
      <c r="FWL39"/>
      <c r="FWM39"/>
      <c r="FWN39"/>
      <c r="FWO39"/>
      <c r="FWP39"/>
      <c r="FWQ39"/>
      <c r="FWR39"/>
      <c r="FWS39"/>
      <c r="FWT39"/>
      <c r="FWU39"/>
      <c r="FWV39"/>
      <c r="FWW39"/>
      <c r="FWX39"/>
      <c r="FWY39"/>
      <c r="FWZ39"/>
      <c r="FXA39"/>
      <c r="FXB39"/>
      <c r="FXC39"/>
      <c r="FXD39"/>
      <c r="FXE39"/>
      <c r="FXF39"/>
      <c r="FXG39"/>
      <c r="FXH39"/>
      <c r="FXI39"/>
      <c r="FXJ39"/>
      <c r="FXK39"/>
      <c r="FXL39"/>
      <c r="FXM39"/>
      <c r="FXN39"/>
      <c r="FXO39"/>
      <c r="FXP39"/>
      <c r="FXQ39"/>
      <c r="FXR39"/>
      <c r="FXS39"/>
      <c r="FXT39"/>
      <c r="FXU39"/>
      <c r="FXV39"/>
      <c r="FXW39"/>
      <c r="FXX39"/>
      <c r="FXY39"/>
      <c r="FXZ39"/>
      <c r="FYA39"/>
      <c r="FYB39"/>
      <c r="FYC39"/>
      <c r="FYD39"/>
      <c r="FYE39"/>
      <c r="FYF39"/>
      <c r="FYG39"/>
      <c r="FYH39"/>
      <c r="FYI39"/>
      <c r="FYJ39"/>
      <c r="FYK39"/>
      <c r="FYL39"/>
      <c r="FYM39"/>
      <c r="FYN39"/>
      <c r="FYO39"/>
      <c r="FYP39"/>
      <c r="FYQ39"/>
      <c r="FYR39"/>
      <c r="FYS39"/>
      <c r="FYT39"/>
      <c r="FYU39"/>
      <c r="FYV39"/>
      <c r="FYW39"/>
      <c r="FYX39"/>
      <c r="FYY39"/>
      <c r="FYZ39"/>
      <c r="FZA39"/>
      <c r="FZB39"/>
      <c r="FZC39"/>
      <c r="FZD39"/>
      <c r="FZE39"/>
      <c r="FZF39"/>
      <c r="FZG39"/>
      <c r="FZH39"/>
      <c r="FZI39"/>
      <c r="FZJ39"/>
      <c r="FZK39"/>
      <c r="FZL39"/>
      <c r="FZM39"/>
      <c r="FZN39"/>
      <c r="FZO39"/>
      <c r="FZP39"/>
      <c r="FZQ39"/>
      <c r="FZR39"/>
      <c r="FZS39"/>
      <c r="FZT39"/>
      <c r="FZU39"/>
      <c r="FZV39"/>
      <c r="FZW39"/>
      <c r="FZX39"/>
      <c r="FZY39"/>
      <c r="FZZ39"/>
      <c r="GAA39"/>
      <c r="GAB39"/>
      <c r="GAC39"/>
      <c r="GAD39"/>
      <c r="GAE39"/>
      <c r="GAF39"/>
      <c r="GAG39"/>
      <c r="GAH39"/>
      <c r="GAI39"/>
      <c r="GAJ39"/>
      <c r="GAK39"/>
      <c r="GAL39"/>
      <c r="GAM39"/>
      <c r="GAN39"/>
      <c r="GAO39"/>
      <c r="GAP39"/>
      <c r="GAQ39"/>
      <c r="GAR39"/>
      <c r="GAS39"/>
      <c r="GAT39"/>
      <c r="GAU39"/>
      <c r="GAV39"/>
      <c r="GAW39"/>
      <c r="GAX39"/>
      <c r="GAY39"/>
      <c r="GAZ39"/>
      <c r="GBA39"/>
      <c r="GBB39"/>
      <c r="GBC39"/>
      <c r="GBD39"/>
      <c r="GBE39"/>
      <c r="GBF39"/>
      <c r="GBG39"/>
      <c r="GBH39"/>
      <c r="GBI39"/>
      <c r="GBJ39"/>
      <c r="GBK39"/>
      <c r="GBL39"/>
      <c r="GBM39"/>
      <c r="GBN39"/>
      <c r="GBO39"/>
      <c r="GBP39"/>
      <c r="GBQ39"/>
      <c r="GBR39"/>
      <c r="GBS39"/>
      <c r="GBT39"/>
      <c r="GBU39"/>
      <c r="GBV39"/>
      <c r="GBW39"/>
      <c r="GBX39"/>
      <c r="GBY39"/>
      <c r="GBZ39"/>
      <c r="GCA39"/>
      <c r="GCB39"/>
      <c r="GCC39"/>
      <c r="GCD39"/>
      <c r="GCE39"/>
      <c r="GCF39"/>
      <c r="GCG39"/>
      <c r="GCH39"/>
      <c r="GCI39"/>
      <c r="GCJ39"/>
      <c r="GCK39"/>
      <c r="GCL39"/>
      <c r="GCM39"/>
      <c r="GCN39"/>
      <c r="GCO39"/>
      <c r="GCP39"/>
      <c r="GCQ39"/>
      <c r="GCR39"/>
      <c r="GCS39"/>
      <c r="GCT39"/>
      <c r="GCU39"/>
      <c r="GCV39"/>
      <c r="GCW39"/>
      <c r="GCX39"/>
      <c r="GCY39"/>
      <c r="GCZ39"/>
      <c r="GDA39"/>
      <c r="GDB39"/>
      <c r="GDC39"/>
      <c r="GDD39"/>
      <c r="GDE39"/>
      <c r="GDF39"/>
      <c r="GDG39"/>
      <c r="GDH39"/>
      <c r="GDI39"/>
      <c r="GDJ39"/>
      <c r="GDK39"/>
      <c r="GDL39"/>
      <c r="GDM39"/>
      <c r="GDN39"/>
      <c r="GDO39"/>
      <c r="GDP39"/>
      <c r="GDQ39"/>
      <c r="GDR39"/>
      <c r="GDS39"/>
      <c r="GDT39"/>
      <c r="GDU39"/>
      <c r="GDV39"/>
      <c r="GDW39"/>
      <c r="GDX39"/>
      <c r="GDY39"/>
      <c r="GDZ39"/>
      <c r="GEA39"/>
      <c r="GEB39"/>
      <c r="GEC39"/>
      <c r="GED39"/>
      <c r="GEE39"/>
      <c r="GEF39"/>
      <c r="GEG39"/>
      <c r="GEH39"/>
      <c r="GEI39"/>
      <c r="GEJ39"/>
      <c r="GEK39"/>
      <c r="GEL39"/>
      <c r="GEM39"/>
      <c r="GEN39"/>
      <c r="GEO39"/>
      <c r="GEP39"/>
      <c r="GEQ39"/>
      <c r="GER39"/>
      <c r="GES39"/>
      <c r="GET39"/>
      <c r="GEU39"/>
      <c r="GEV39"/>
      <c r="GEW39"/>
      <c r="GEX39"/>
      <c r="GEY39"/>
      <c r="GEZ39"/>
      <c r="GFA39"/>
      <c r="GFB39"/>
      <c r="GFC39"/>
      <c r="GFD39"/>
      <c r="GFE39"/>
      <c r="GFF39"/>
      <c r="GFG39"/>
      <c r="GFH39"/>
      <c r="GFI39"/>
      <c r="GFJ39"/>
      <c r="GFK39"/>
      <c r="GFL39"/>
      <c r="GFM39"/>
      <c r="GFN39"/>
      <c r="GFO39"/>
      <c r="GFP39"/>
      <c r="GFQ39"/>
      <c r="GFR39"/>
      <c r="GFS39"/>
      <c r="GFT39"/>
      <c r="GFU39"/>
      <c r="GFV39"/>
      <c r="GFW39"/>
      <c r="GFX39"/>
      <c r="GFY39"/>
      <c r="GFZ39"/>
      <c r="GGA39"/>
      <c r="GGB39"/>
      <c r="GGC39"/>
      <c r="GGD39"/>
      <c r="GGE39"/>
      <c r="GGF39"/>
      <c r="GGG39"/>
      <c r="GGH39"/>
      <c r="GGI39"/>
      <c r="GGJ39"/>
      <c r="GGK39"/>
      <c r="GGL39"/>
      <c r="GGM39"/>
      <c r="GGN39"/>
      <c r="GGO39"/>
      <c r="GGP39"/>
      <c r="GGQ39"/>
      <c r="GGR39"/>
      <c r="GGS39"/>
      <c r="GGT39"/>
      <c r="GGU39"/>
      <c r="GGV39"/>
      <c r="GGW39"/>
      <c r="GGX39"/>
      <c r="GGY39"/>
      <c r="GGZ39"/>
      <c r="GHA39"/>
      <c r="GHB39"/>
      <c r="GHC39"/>
      <c r="GHD39"/>
      <c r="GHE39"/>
      <c r="GHF39"/>
      <c r="GHG39"/>
      <c r="GHH39"/>
      <c r="GHI39"/>
      <c r="GHJ39"/>
      <c r="GHK39"/>
      <c r="GHL39"/>
      <c r="GHM39"/>
      <c r="GHN39"/>
      <c r="GHO39"/>
      <c r="GHP39"/>
      <c r="GHQ39"/>
      <c r="GHR39"/>
      <c r="GHS39"/>
      <c r="GHT39"/>
      <c r="GHU39"/>
      <c r="GHV39"/>
      <c r="GHW39"/>
      <c r="GHX39"/>
      <c r="GHY39"/>
      <c r="GHZ39"/>
      <c r="GIA39"/>
      <c r="GIB39"/>
      <c r="GIC39"/>
      <c r="GID39"/>
      <c r="GIE39"/>
      <c r="GIF39"/>
      <c r="GIG39"/>
      <c r="GIH39"/>
      <c r="GII39"/>
      <c r="GIJ39"/>
      <c r="GIK39"/>
      <c r="GIL39"/>
      <c r="GIM39"/>
      <c r="GIN39"/>
      <c r="GIO39"/>
      <c r="GIP39"/>
      <c r="GIQ39"/>
      <c r="GIR39"/>
      <c r="GIS39"/>
      <c r="GIT39"/>
      <c r="GIU39"/>
      <c r="GIV39"/>
      <c r="GIW39"/>
      <c r="GIX39"/>
      <c r="GIY39"/>
      <c r="GIZ39"/>
      <c r="GJA39"/>
      <c r="GJB39"/>
      <c r="GJC39"/>
      <c r="GJD39"/>
      <c r="GJE39"/>
      <c r="GJF39"/>
      <c r="GJG39"/>
      <c r="GJH39"/>
      <c r="GJI39"/>
      <c r="GJJ39"/>
      <c r="GJK39"/>
      <c r="GJL39"/>
      <c r="GJM39"/>
      <c r="GJN39"/>
      <c r="GJO39"/>
      <c r="GJP39"/>
      <c r="GJQ39"/>
      <c r="GJR39"/>
      <c r="GJS39"/>
      <c r="GJT39"/>
      <c r="GJU39"/>
      <c r="GJV39"/>
      <c r="GJW39"/>
      <c r="GJX39"/>
      <c r="GJY39"/>
      <c r="GJZ39"/>
      <c r="GKA39"/>
      <c r="GKB39"/>
      <c r="GKC39"/>
      <c r="GKD39"/>
      <c r="GKE39"/>
      <c r="GKF39"/>
      <c r="GKG39"/>
      <c r="GKH39"/>
      <c r="GKI39"/>
      <c r="GKJ39"/>
      <c r="GKK39"/>
      <c r="GKL39"/>
      <c r="GKM39"/>
      <c r="GKN39"/>
      <c r="GKO39"/>
      <c r="GKP39"/>
      <c r="GKQ39"/>
      <c r="GKR39"/>
      <c r="GKS39"/>
      <c r="GKT39"/>
      <c r="GKU39"/>
      <c r="GKV39"/>
      <c r="GKW39"/>
      <c r="GKX39"/>
      <c r="GKY39"/>
      <c r="GKZ39"/>
      <c r="GLA39"/>
      <c r="GLB39"/>
      <c r="GLC39"/>
      <c r="GLD39"/>
      <c r="GLE39"/>
      <c r="GLF39"/>
      <c r="GLG39"/>
      <c r="GLH39"/>
      <c r="GLI39"/>
      <c r="GLJ39"/>
      <c r="GLK39"/>
      <c r="GLL39"/>
      <c r="GLM39"/>
      <c r="GLN39"/>
      <c r="GLO39"/>
      <c r="GLP39"/>
      <c r="GLQ39"/>
      <c r="GLR39"/>
      <c r="GLS39"/>
      <c r="GLT39"/>
      <c r="GLU39"/>
      <c r="GLV39"/>
      <c r="GLW39"/>
      <c r="GLX39"/>
      <c r="GLY39"/>
      <c r="GLZ39"/>
      <c r="GMA39"/>
      <c r="GMB39"/>
      <c r="GMC39"/>
      <c r="GMD39"/>
      <c r="GME39"/>
      <c r="GMF39"/>
      <c r="GMG39"/>
      <c r="GMH39"/>
      <c r="GMI39"/>
      <c r="GMJ39"/>
      <c r="GMK39"/>
      <c r="GML39"/>
      <c r="GMM39"/>
      <c r="GMN39"/>
      <c r="GMO39"/>
      <c r="GMP39"/>
      <c r="GMQ39"/>
      <c r="GMR39"/>
      <c r="GMS39"/>
      <c r="GMT39"/>
      <c r="GMU39"/>
      <c r="GMV39"/>
      <c r="GMW39"/>
      <c r="GMX39"/>
      <c r="GMY39"/>
      <c r="GMZ39"/>
      <c r="GNA39"/>
      <c r="GNB39"/>
      <c r="GNC39"/>
      <c r="GND39"/>
      <c r="GNE39"/>
      <c r="GNF39"/>
      <c r="GNG39"/>
      <c r="GNH39"/>
      <c r="GNI39"/>
      <c r="GNJ39"/>
      <c r="GNK39"/>
      <c r="GNL39"/>
      <c r="GNM39"/>
      <c r="GNN39"/>
      <c r="GNO39"/>
      <c r="GNP39"/>
      <c r="GNQ39"/>
      <c r="GNR39"/>
      <c r="GNS39"/>
      <c r="GNT39"/>
      <c r="GNU39"/>
      <c r="GNV39"/>
      <c r="GNW39"/>
      <c r="GNX39"/>
      <c r="GNY39"/>
      <c r="GNZ39"/>
      <c r="GOA39"/>
      <c r="GOB39"/>
      <c r="GOC39"/>
      <c r="GOD39"/>
      <c r="GOE39"/>
      <c r="GOF39"/>
      <c r="GOG39"/>
      <c r="GOH39"/>
      <c r="GOI39"/>
      <c r="GOJ39"/>
      <c r="GOK39"/>
      <c r="GOL39"/>
      <c r="GOM39"/>
      <c r="GON39"/>
      <c r="GOO39"/>
      <c r="GOP39"/>
      <c r="GOQ39"/>
      <c r="GOR39"/>
      <c r="GOS39"/>
      <c r="GOT39"/>
      <c r="GOU39"/>
      <c r="GOV39"/>
      <c r="GOW39"/>
      <c r="GOX39"/>
      <c r="GOY39"/>
      <c r="GOZ39"/>
      <c r="GPA39"/>
      <c r="GPB39"/>
      <c r="GPC39"/>
      <c r="GPD39"/>
      <c r="GPE39"/>
      <c r="GPF39"/>
      <c r="GPG39"/>
      <c r="GPH39"/>
      <c r="GPI39"/>
      <c r="GPJ39"/>
      <c r="GPK39"/>
      <c r="GPL39"/>
      <c r="GPM39"/>
      <c r="GPN39"/>
      <c r="GPO39"/>
      <c r="GPP39"/>
      <c r="GPQ39"/>
      <c r="GPR39"/>
      <c r="GPS39"/>
      <c r="GPT39"/>
      <c r="GPU39"/>
      <c r="GPV39"/>
      <c r="GPW39"/>
      <c r="GPX39"/>
      <c r="GPY39"/>
      <c r="GPZ39"/>
      <c r="GQA39"/>
      <c r="GQB39"/>
      <c r="GQC39"/>
      <c r="GQD39"/>
      <c r="GQE39"/>
      <c r="GQF39"/>
      <c r="GQG39"/>
      <c r="GQH39"/>
      <c r="GQI39"/>
      <c r="GQJ39"/>
      <c r="GQK39"/>
      <c r="GQL39"/>
      <c r="GQM39"/>
      <c r="GQN39"/>
      <c r="GQO39"/>
      <c r="GQP39"/>
      <c r="GQQ39"/>
      <c r="GQR39"/>
      <c r="GQS39"/>
      <c r="GQT39"/>
      <c r="GQU39"/>
      <c r="GQV39"/>
      <c r="GQW39"/>
      <c r="GQX39"/>
      <c r="GQY39"/>
      <c r="GQZ39"/>
      <c r="GRA39"/>
      <c r="GRB39"/>
      <c r="GRC39"/>
      <c r="GRD39"/>
      <c r="GRE39"/>
      <c r="GRF39"/>
      <c r="GRG39"/>
      <c r="GRH39"/>
      <c r="GRI39"/>
      <c r="GRJ39"/>
      <c r="GRK39"/>
      <c r="GRL39"/>
      <c r="GRM39"/>
      <c r="GRN39"/>
      <c r="GRO39"/>
      <c r="GRP39"/>
      <c r="GRQ39"/>
      <c r="GRR39"/>
      <c r="GRS39"/>
      <c r="GRT39"/>
      <c r="GRU39"/>
      <c r="GRV39"/>
      <c r="GRW39"/>
      <c r="GRX39"/>
      <c r="GRY39"/>
      <c r="GRZ39"/>
      <c r="GSA39"/>
      <c r="GSB39"/>
      <c r="GSC39"/>
      <c r="GSD39"/>
      <c r="GSE39"/>
      <c r="GSF39"/>
      <c r="GSG39"/>
      <c r="GSH39"/>
      <c r="GSI39"/>
      <c r="GSJ39"/>
      <c r="GSK39"/>
      <c r="GSL39"/>
      <c r="GSM39"/>
      <c r="GSN39"/>
      <c r="GSO39"/>
      <c r="GSP39"/>
      <c r="GSQ39"/>
      <c r="GSR39"/>
      <c r="GSS39"/>
      <c r="GST39"/>
      <c r="GSU39"/>
      <c r="GSV39"/>
      <c r="GSW39"/>
      <c r="GSX39"/>
      <c r="GSY39"/>
      <c r="GSZ39"/>
      <c r="GTA39"/>
      <c r="GTB39"/>
      <c r="GTC39"/>
      <c r="GTD39"/>
      <c r="GTE39"/>
      <c r="GTF39"/>
      <c r="GTG39"/>
      <c r="GTH39"/>
      <c r="GTI39"/>
      <c r="GTJ39"/>
      <c r="GTK39"/>
      <c r="GTL39"/>
      <c r="GTM39"/>
      <c r="GTN39"/>
      <c r="GTO39"/>
      <c r="GTP39"/>
      <c r="GTQ39"/>
      <c r="GTR39"/>
      <c r="GTS39"/>
      <c r="GTT39"/>
      <c r="GTU39"/>
      <c r="GTV39"/>
      <c r="GTW39"/>
      <c r="GTX39"/>
      <c r="GTY39"/>
      <c r="GTZ39"/>
      <c r="GUA39"/>
      <c r="GUB39"/>
      <c r="GUC39"/>
      <c r="GUD39"/>
      <c r="GUE39"/>
      <c r="GUF39"/>
      <c r="GUG39"/>
      <c r="GUH39"/>
      <c r="GUI39"/>
      <c r="GUJ39"/>
      <c r="GUK39"/>
      <c r="GUL39"/>
      <c r="GUM39"/>
      <c r="GUN39"/>
      <c r="GUO39"/>
      <c r="GUP39"/>
      <c r="GUQ39"/>
      <c r="GUR39"/>
      <c r="GUS39"/>
      <c r="GUT39"/>
      <c r="GUU39"/>
      <c r="GUV39"/>
      <c r="GUW39"/>
      <c r="GUX39"/>
      <c r="GUY39"/>
      <c r="GUZ39"/>
      <c r="GVA39"/>
      <c r="GVB39"/>
      <c r="GVC39"/>
      <c r="GVD39"/>
      <c r="GVE39"/>
      <c r="GVF39"/>
      <c r="GVG39"/>
      <c r="GVH39"/>
      <c r="GVI39"/>
      <c r="GVJ39"/>
      <c r="GVK39"/>
      <c r="GVL39"/>
      <c r="GVM39"/>
      <c r="GVN39"/>
      <c r="GVO39"/>
      <c r="GVP39"/>
      <c r="GVQ39"/>
      <c r="GVR39"/>
      <c r="GVS39"/>
      <c r="GVT39"/>
      <c r="GVU39"/>
      <c r="GVV39"/>
      <c r="GVW39"/>
      <c r="GVX39"/>
      <c r="GVY39"/>
      <c r="GVZ39"/>
      <c r="GWA39"/>
      <c r="GWB39"/>
      <c r="GWC39"/>
      <c r="GWD39"/>
      <c r="GWE39"/>
      <c r="GWF39"/>
      <c r="GWG39"/>
      <c r="GWH39"/>
      <c r="GWI39"/>
      <c r="GWJ39"/>
      <c r="GWK39"/>
      <c r="GWL39"/>
      <c r="GWM39"/>
      <c r="GWN39"/>
      <c r="GWO39"/>
      <c r="GWP39"/>
      <c r="GWQ39"/>
      <c r="GWR39"/>
      <c r="GWS39"/>
      <c r="GWT39"/>
      <c r="GWU39"/>
      <c r="GWV39"/>
      <c r="GWW39"/>
      <c r="GWX39"/>
      <c r="GWY39"/>
      <c r="GWZ39"/>
      <c r="GXA39"/>
      <c r="GXB39"/>
      <c r="GXC39"/>
      <c r="GXD39"/>
      <c r="GXE39"/>
      <c r="GXF39"/>
      <c r="GXG39"/>
      <c r="GXH39"/>
      <c r="GXI39"/>
      <c r="GXJ39"/>
      <c r="GXK39"/>
      <c r="GXL39"/>
      <c r="GXM39"/>
      <c r="GXN39"/>
      <c r="GXO39"/>
      <c r="GXP39"/>
      <c r="GXQ39"/>
      <c r="GXR39"/>
      <c r="GXS39"/>
      <c r="GXT39"/>
      <c r="GXU39"/>
      <c r="GXV39"/>
      <c r="GXW39"/>
      <c r="GXX39"/>
      <c r="GXY39"/>
      <c r="GXZ39"/>
      <c r="GYA39"/>
      <c r="GYB39"/>
      <c r="GYC39"/>
      <c r="GYD39"/>
      <c r="GYE39"/>
      <c r="GYF39"/>
      <c r="GYG39"/>
      <c r="GYH39"/>
      <c r="GYI39"/>
      <c r="GYJ39"/>
      <c r="GYK39"/>
      <c r="GYL39"/>
      <c r="GYM39"/>
      <c r="GYN39"/>
      <c r="GYO39"/>
      <c r="GYP39"/>
      <c r="GYQ39"/>
      <c r="GYR39"/>
      <c r="GYS39"/>
      <c r="GYT39"/>
      <c r="GYU39"/>
      <c r="GYV39"/>
      <c r="GYW39"/>
      <c r="GYX39"/>
      <c r="GYY39"/>
      <c r="GYZ39"/>
      <c r="GZA39"/>
      <c r="GZB39"/>
      <c r="GZC39"/>
      <c r="GZD39"/>
      <c r="GZE39"/>
      <c r="GZF39"/>
      <c r="GZG39"/>
      <c r="GZH39"/>
      <c r="GZI39"/>
      <c r="GZJ39"/>
      <c r="GZK39"/>
      <c r="GZL39"/>
      <c r="GZM39"/>
      <c r="GZN39"/>
      <c r="GZO39"/>
      <c r="GZP39"/>
      <c r="GZQ39"/>
      <c r="GZR39"/>
      <c r="GZS39"/>
      <c r="GZT39"/>
      <c r="GZU39"/>
      <c r="GZV39"/>
      <c r="GZW39"/>
      <c r="GZX39"/>
      <c r="GZY39"/>
      <c r="GZZ39"/>
      <c r="HAA39"/>
      <c r="HAB39"/>
      <c r="HAC39"/>
      <c r="HAD39"/>
      <c r="HAE39"/>
      <c r="HAF39"/>
      <c r="HAG39"/>
      <c r="HAH39"/>
      <c r="HAI39"/>
      <c r="HAJ39"/>
      <c r="HAK39"/>
      <c r="HAL39"/>
      <c r="HAM39"/>
      <c r="HAN39"/>
      <c r="HAO39"/>
      <c r="HAP39"/>
      <c r="HAQ39"/>
      <c r="HAR39"/>
      <c r="HAS39"/>
      <c r="HAT39"/>
      <c r="HAU39"/>
      <c r="HAV39"/>
      <c r="HAW39"/>
      <c r="HAX39"/>
      <c r="HAY39"/>
      <c r="HAZ39"/>
      <c r="HBA39"/>
      <c r="HBB39"/>
      <c r="HBC39"/>
      <c r="HBD39"/>
      <c r="HBE39"/>
      <c r="HBF39"/>
      <c r="HBG39"/>
      <c r="HBH39"/>
      <c r="HBI39"/>
      <c r="HBJ39"/>
      <c r="HBK39"/>
      <c r="HBL39"/>
      <c r="HBM39"/>
      <c r="HBN39"/>
      <c r="HBO39"/>
      <c r="HBP39"/>
      <c r="HBQ39"/>
      <c r="HBR39"/>
      <c r="HBS39"/>
      <c r="HBT39"/>
      <c r="HBU39"/>
      <c r="HBV39"/>
      <c r="HBW39"/>
      <c r="HBX39"/>
      <c r="HBY39"/>
      <c r="HBZ39"/>
      <c r="HCA39"/>
      <c r="HCB39"/>
      <c r="HCC39"/>
      <c r="HCD39"/>
      <c r="HCE39"/>
      <c r="HCF39"/>
      <c r="HCG39"/>
      <c r="HCH39"/>
      <c r="HCI39"/>
      <c r="HCJ39"/>
      <c r="HCK39"/>
      <c r="HCL39"/>
      <c r="HCM39"/>
      <c r="HCN39"/>
      <c r="HCO39"/>
      <c r="HCP39"/>
      <c r="HCQ39"/>
      <c r="HCR39"/>
      <c r="HCS39"/>
      <c r="HCT39"/>
      <c r="HCU39"/>
      <c r="HCV39"/>
      <c r="HCW39"/>
      <c r="HCX39"/>
      <c r="HCY39"/>
      <c r="HCZ39"/>
      <c r="HDA39"/>
      <c r="HDB39"/>
      <c r="HDC39"/>
      <c r="HDD39"/>
      <c r="HDE39"/>
      <c r="HDF39"/>
      <c r="HDG39"/>
      <c r="HDH39"/>
      <c r="HDI39"/>
      <c r="HDJ39"/>
      <c r="HDK39"/>
      <c r="HDL39"/>
      <c r="HDM39"/>
      <c r="HDN39"/>
      <c r="HDO39"/>
      <c r="HDP39"/>
      <c r="HDQ39"/>
      <c r="HDR39"/>
      <c r="HDS39"/>
      <c r="HDT39"/>
      <c r="HDU39"/>
      <c r="HDV39"/>
      <c r="HDW39"/>
      <c r="HDX39"/>
      <c r="HDY39"/>
      <c r="HDZ39"/>
      <c r="HEA39"/>
      <c r="HEB39"/>
      <c r="HEC39"/>
      <c r="HED39"/>
      <c r="HEE39"/>
      <c r="HEF39"/>
      <c r="HEG39"/>
      <c r="HEH39"/>
      <c r="HEI39"/>
      <c r="HEJ39"/>
      <c r="HEK39"/>
      <c r="HEL39"/>
      <c r="HEM39"/>
      <c r="HEN39"/>
      <c r="HEO39"/>
      <c r="HEP39"/>
      <c r="HEQ39"/>
      <c r="HER39"/>
      <c r="HES39"/>
      <c r="HET39"/>
      <c r="HEU39"/>
      <c r="HEV39"/>
      <c r="HEW39"/>
      <c r="HEX39"/>
      <c r="HEY39"/>
      <c r="HEZ39"/>
      <c r="HFA39"/>
      <c r="HFB39"/>
      <c r="HFC39"/>
      <c r="HFD39"/>
      <c r="HFE39"/>
      <c r="HFF39"/>
      <c r="HFG39"/>
      <c r="HFH39"/>
      <c r="HFI39"/>
      <c r="HFJ39"/>
      <c r="HFK39"/>
      <c r="HFL39"/>
      <c r="HFM39"/>
      <c r="HFN39"/>
      <c r="HFO39"/>
      <c r="HFP39"/>
      <c r="HFQ39"/>
      <c r="HFR39"/>
      <c r="HFS39"/>
      <c r="HFT39"/>
      <c r="HFU39"/>
      <c r="HFV39"/>
      <c r="HFW39"/>
      <c r="HFX39"/>
      <c r="HFY39"/>
      <c r="HFZ39"/>
      <c r="HGA39"/>
      <c r="HGB39"/>
      <c r="HGC39"/>
      <c r="HGD39"/>
      <c r="HGE39"/>
      <c r="HGF39"/>
      <c r="HGG39"/>
      <c r="HGH39"/>
      <c r="HGI39"/>
      <c r="HGJ39"/>
      <c r="HGK39"/>
      <c r="HGL39"/>
      <c r="HGM39"/>
      <c r="HGN39"/>
      <c r="HGO39"/>
      <c r="HGP39"/>
      <c r="HGQ39"/>
      <c r="HGR39"/>
      <c r="HGS39"/>
      <c r="HGT39"/>
      <c r="HGU39"/>
      <c r="HGV39"/>
      <c r="HGW39"/>
      <c r="HGX39"/>
      <c r="HGY39"/>
      <c r="HGZ39"/>
      <c r="HHA39"/>
      <c r="HHB39"/>
      <c r="HHC39"/>
      <c r="HHD39"/>
      <c r="HHE39"/>
      <c r="HHF39"/>
      <c r="HHG39"/>
      <c r="HHH39"/>
      <c r="HHI39"/>
      <c r="HHJ39"/>
      <c r="HHK39"/>
      <c r="HHL39"/>
      <c r="HHM39"/>
      <c r="HHN39"/>
      <c r="HHO39"/>
      <c r="HHP39"/>
      <c r="HHQ39"/>
      <c r="HHR39"/>
      <c r="HHS39"/>
      <c r="HHT39"/>
      <c r="HHU39"/>
      <c r="HHV39"/>
      <c r="HHW39"/>
      <c r="HHX39"/>
      <c r="HHY39"/>
      <c r="HHZ39"/>
      <c r="HIA39"/>
      <c r="HIB39"/>
      <c r="HIC39"/>
      <c r="HID39"/>
      <c r="HIE39"/>
      <c r="HIF39"/>
      <c r="HIG39"/>
      <c r="HIH39"/>
      <c r="HII39"/>
      <c r="HIJ39"/>
      <c r="HIK39"/>
      <c r="HIL39"/>
      <c r="HIM39"/>
      <c r="HIN39"/>
      <c r="HIO39"/>
      <c r="HIP39"/>
      <c r="HIQ39"/>
      <c r="HIR39"/>
      <c r="HIS39"/>
      <c r="HIT39"/>
      <c r="HIU39"/>
      <c r="HIV39"/>
      <c r="HIW39"/>
      <c r="HIX39"/>
      <c r="HIY39"/>
      <c r="HIZ39"/>
      <c r="HJA39"/>
      <c r="HJB39"/>
      <c r="HJC39"/>
      <c r="HJD39"/>
      <c r="HJE39"/>
      <c r="HJF39"/>
      <c r="HJG39"/>
      <c r="HJH39"/>
      <c r="HJI39"/>
      <c r="HJJ39"/>
      <c r="HJK39"/>
      <c r="HJL39"/>
      <c r="HJM39"/>
      <c r="HJN39"/>
      <c r="HJO39"/>
      <c r="HJP39"/>
      <c r="HJQ39"/>
      <c r="HJR39"/>
      <c r="HJS39"/>
      <c r="HJT39"/>
      <c r="HJU39"/>
      <c r="HJV39"/>
      <c r="HJW39"/>
      <c r="HJX39"/>
      <c r="HJY39"/>
      <c r="HJZ39"/>
      <c r="HKA39"/>
      <c r="HKB39"/>
      <c r="HKC39"/>
      <c r="HKD39"/>
      <c r="HKE39"/>
      <c r="HKF39"/>
      <c r="HKG39"/>
      <c r="HKH39"/>
      <c r="HKI39"/>
      <c r="HKJ39"/>
      <c r="HKK39"/>
      <c r="HKL39"/>
      <c r="HKM39"/>
      <c r="HKN39"/>
      <c r="HKO39"/>
      <c r="HKP39"/>
      <c r="HKQ39"/>
      <c r="HKR39"/>
      <c r="HKS39"/>
      <c r="HKT39"/>
      <c r="HKU39"/>
      <c r="HKV39"/>
      <c r="HKW39"/>
      <c r="HKX39"/>
      <c r="HKY39"/>
      <c r="HKZ39"/>
      <c r="HLA39"/>
      <c r="HLB39"/>
      <c r="HLC39"/>
      <c r="HLD39"/>
      <c r="HLE39"/>
      <c r="HLF39"/>
      <c r="HLG39"/>
      <c r="HLH39"/>
      <c r="HLI39"/>
      <c r="HLJ39"/>
      <c r="HLK39"/>
      <c r="HLL39"/>
      <c r="HLM39"/>
      <c r="HLN39"/>
      <c r="HLO39"/>
      <c r="HLP39"/>
      <c r="HLQ39"/>
      <c r="HLR39"/>
      <c r="HLS39"/>
      <c r="HLT39"/>
      <c r="HLU39"/>
      <c r="HLV39"/>
      <c r="HLW39"/>
      <c r="HLX39"/>
      <c r="HLY39"/>
      <c r="HLZ39"/>
      <c r="HMA39"/>
      <c r="HMB39"/>
      <c r="HMC39"/>
      <c r="HMD39"/>
      <c r="HME39"/>
      <c r="HMF39"/>
      <c r="HMG39"/>
      <c r="HMH39"/>
      <c r="HMI39"/>
      <c r="HMJ39"/>
      <c r="HMK39"/>
      <c r="HML39"/>
      <c r="HMM39"/>
      <c r="HMN39"/>
      <c r="HMO39"/>
      <c r="HMP39"/>
      <c r="HMQ39"/>
      <c r="HMR39"/>
      <c r="HMS39"/>
      <c r="HMT39"/>
      <c r="HMU39"/>
      <c r="HMV39"/>
      <c r="HMW39"/>
      <c r="HMX39"/>
      <c r="HMY39"/>
      <c r="HMZ39"/>
      <c r="HNA39"/>
      <c r="HNB39"/>
      <c r="HNC39"/>
      <c r="HND39"/>
      <c r="HNE39"/>
      <c r="HNF39"/>
      <c r="HNG39"/>
      <c r="HNH39"/>
      <c r="HNI39"/>
      <c r="HNJ39"/>
      <c r="HNK39"/>
      <c r="HNL39"/>
      <c r="HNM39"/>
      <c r="HNN39"/>
      <c r="HNO39"/>
      <c r="HNP39"/>
      <c r="HNQ39"/>
      <c r="HNR39"/>
      <c r="HNS39"/>
      <c r="HNT39"/>
      <c r="HNU39"/>
      <c r="HNV39"/>
      <c r="HNW39"/>
      <c r="HNX39"/>
      <c r="HNY39"/>
      <c r="HNZ39"/>
      <c r="HOA39"/>
      <c r="HOB39"/>
      <c r="HOC39"/>
      <c r="HOD39"/>
      <c r="HOE39"/>
      <c r="HOF39"/>
      <c r="HOG39"/>
      <c r="HOH39"/>
      <c r="HOI39"/>
      <c r="HOJ39"/>
      <c r="HOK39"/>
      <c r="HOL39"/>
      <c r="HOM39"/>
      <c r="HON39"/>
      <c r="HOO39"/>
      <c r="HOP39"/>
      <c r="HOQ39"/>
      <c r="HOR39"/>
      <c r="HOS39"/>
      <c r="HOT39"/>
      <c r="HOU39"/>
      <c r="HOV39"/>
      <c r="HOW39"/>
      <c r="HOX39"/>
      <c r="HOY39"/>
      <c r="HOZ39"/>
      <c r="HPA39"/>
      <c r="HPB39"/>
      <c r="HPC39"/>
      <c r="HPD39"/>
      <c r="HPE39"/>
      <c r="HPF39"/>
      <c r="HPG39"/>
      <c r="HPH39"/>
      <c r="HPI39"/>
      <c r="HPJ39"/>
      <c r="HPK39"/>
      <c r="HPL39"/>
      <c r="HPM39"/>
      <c r="HPN39"/>
      <c r="HPO39"/>
      <c r="HPP39"/>
      <c r="HPQ39"/>
      <c r="HPR39"/>
      <c r="HPS39"/>
      <c r="HPT39"/>
      <c r="HPU39"/>
      <c r="HPV39"/>
      <c r="HPW39"/>
      <c r="HPX39"/>
      <c r="HPY39"/>
      <c r="HPZ39"/>
      <c r="HQA39"/>
      <c r="HQB39"/>
      <c r="HQC39"/>
      <c r="HQD39"/>
      <c r="HQE39"/>
      <c r="HQF39"/>
      <c r="HQG39"/>
      <c r="HQH39"/>
      <c r="HQI39"/>
      <c r="HQJ39"/>
      <c r="HQK39"/>
      <c r="HQL39"/>
      <c r="HQM39"/>
      <c r="HQN39"/>
      <c r="HQO39"/>
      <c r="HQP39"/>
      <c r="HQQ39"/>
      <c r="HQR39"/>
      <c r="HQS39"/>
      <c r="HQT39"/>
      <c r="HQU39"/>
      <c r="HQV39"/>
      <c r="HQW39"/>
      <c r="HQX39"/>
      <c r="HQY39"/>
      <c r="HQZ39"/>
      <c r="HRA39"/>
      <c r="HRB39"/>
      <c r="HRC39"/>
      <c r="HRD39"/>
      <c r="HRE39"/>
      <c r="HRF39"/>
      <c r="HRG39"/>
      <c r="HRH39"/>
      <c r="HRI39"/>
      <c r="HRJ39"/>
      <c r="HRK39"/>
      <c r="HRL39"/>
      <c r="HRM39"/>
      <c r="HRN39"/>
      <c r="HRO39"/>
      <c r="HRP39"/>
      <c r="HRQ39"/>
      <c r="HRR39"/>
      <c r="HRS39"/>
      <c r="HRT39"/>
      <c r="HRU39"/>
      <c r="HRV39"/>
      <c r="HRW39"/>
      <c r="HRX39"/>
      <c r="HRY39"/>
      <c r="HRZ39"/>
      <c r="HSA39"/>
      <c r="HSB39"/>
      <c r="HSC39"/>
      <c r="HSD39"/>
      <c r="HSE39"/>
      <c r="HSF39"/>
      <c r="HSG39"/>
      <c r="HSH39"/>
      <c r="HSI39"/>
      <c r="HSJ39"/>
      <c r="HSK39"/>
      <c r="HSL39"/>
      <c r="HSM39"/>
      <c r="HSN39"/>
      <c r="HSO39"/>
      <c r="HSP39"/>
      <c r="HSQ39"/>
      <c r="HSR39"/>
      <c r="HSS39"/>
      <c r="HST39"/>
      <c r="HSU39"/>
      <c r="HSV39"/>
      <c r="HSW39"/>
      <c r="HSX39"/>
      <c r="HSY39"/>
      <c r="HSZ39"/>
      <c r="HTA39"/>
      <c r="HTB39"/>
      <c r="HTC39"/>
      <c r="HTD39"/>
      <c r="HTE39"/>
      <c r="HTF39"/>
      <c r="HTG39"/>
      <c r="HTH39"/>
      <c r="HTI39"/>
      <c r="HTJ39"/>
      <c r="HTK39"/>
      <c r="HTL39"/>
      <c r="HTM39"/>
      <c r="HTN39"/>
      <c r="HTO39"/>
      <c r="HTP39"/>
      <c r="HTQ39"/>
      <c r="HTR39"/>
      <c r="HTS39"/>
      <c r="HTT39"/>
      <c r="HTU39"/>
      <c r="HTV39"/>
      <c r="HTW39"/>
      <c r="HTX39"/>
      <c r="HTY39"/>
      <c r="HTZ39"/>
      <c r="HUA39"/>
      <c r="HUB39"/>
      <c r="HUC39"/>
      <c r="HUD39"/>
      <c r="HUE39"/>
      <c r="HUF39"/>
      <c r="HUG39"/>
      <c r="HUH39"/>
      <c r="HUI39"/>
      <c r="HUJ39"/>
      <c r="HUK39"/>
      <c r="HUL39"/>
      <c r="HUM39"/>
      <c r="HUN39"/>
      <c r="HUO39"/>
      <c r="HUP39"/>
      <c r="HUQ39"/>
      <c r="HUR39"/>
      <c r="HUS39"/>
      <c r="HUT39"/>
      <c r="HUU39"/>
      <c r="HUV39"/>
      <c r="HUW39"/>
      <c r="HUX39"/>
      <c r="HUY39"/>
      <c r="HUZ39"/>
      <c r="HVA39"/>
      <c r="HVB39"/>
      <c r="HVC39"/>
      <c r="HVD39"/>
      <c r="HVE39"/>
      <c r="HVF39"/>
      <c r="HVG39"/>
      <c r="HVH39"/>
      <c r="HVI39"/>
      <c r="HVJ39"/>
      <c r="HVK39"/>
      <c r="HVL39"/>
      <c r="HVM39"/>
      <c r="HVN39"/>
      <c r="HVO39"/>
      <c r="HVP39"/>
      <c r="HVQ39"/>
      <c r="HVR39"/>
      <c r="HVS39"/>
      <c r="HVT39"/>
      <c r="HVU39"/>
      <c r="HVV39"/>
      <c r="HVW39"/>
      <c r="HVX39"/>
      <c r="HVY39"/>
      <c r="HVZ39"/>
      <c r="HWA39"/>
      <c r="HWB39"/>
      <c r="HWC39"/>
      <c r="HWD39"/>
      <c r="HWE39"/>
      <c r="HWF39"/>
      <c r="HWG39"/>
      <c r="HWH39"/>
      <c r="HWI39"/>
      <c r="HWJ39"/>
      <c r="HWK39"/>
      <c r="HWL39"/>
      <c r="HWM39"/>
      <c r="HWN39"/>
      <c r="HWO39"/>
      <c r="HWP39"/>
      <c r="HWQ39"/>
      <c r="HWR39"/>
      <c r="HWS39"/>
      <c r="HWT39"/>
      <c r="HWU39"/>
      <c r="HWV39"/>
      <c r="HWW39"/>
      <c r="HWX39"/>
      <c r="HWY39"/>
      <c r="HWZ39"/>
      <c r="HXA39"/>
      <c r="HXB39"/>
      <c r="HXC39"/>
      <c r="HXD39"/>
      <c r="HXE39"/>
      <c r="HXF39"/>
      <c r="HXG39"/>
      <c r="HXH39"/>
      <c r="HXI39"/>
      <c r="HXJ39"/>
      <c r="HXK39"/>
      <c r="HXL39"/>
      <c r="HXM39"/>
      <c r="HXN39"/>
      <c r="HXO39"/>
      <c r="HXP39"/>
      <c r="HXQ39"/>
      <c r="HXR39"/>
      <c r="HXS39"/>
      <c r="HXT39"/>
      <c r="HXU39"/>
      <c r="HXV39"/>
      <c r="HXW39"/>
      <c r="HXX39"/>
      <c r="HXY39"/>
      <c r="HXZ39"/>
      <c r="HYA39"/>
      <c r="HYB39"/>
      <c r="HYC39"/>
      <c r="HYD39"/>
      <c r="HYE39"/>
      <c r="HYF39"/>
      <c r="HYG39"/>
      <c r="HYH39"/>
      <c r="HYI39"/>
      <c r="HYJ39"/>
      <c r="HYK39"/>
      <c r="HYL39"/>
      <c r="HYM39"/>
      <c r="HYN39"/>
      <c r="HYO39"/>
      <c r="HYP39"/>
      <c r="HYQ39"/>
      <c r="HYR39"/>
      <c r="HYS39"/>
      <c r="HYT39"/>
      <c r="HYU39"/>
      <c r="HYV39"/>
      <c r="HYW39"/>
      <c r="HYX39"/>
      <c r="HYY39"/>
      <c r="HYZ39"/>
      <c r="HZA39"/>
      <c r="HZB39"/>
      <c r="HZC39"/>
      <c r="HZD39"/>
      <c r="HZE39"/>
      <c r="HZF39"/>
      <c r="HZG39"/>
      <c r="HZH39"/>
      <c r="HZI39"/>
      <c r="HZJ39"/>
      <c r="HZK39"/>
      <c r="HZL39"/>
      <c r="HZM39"/>
      <c r="HZN39"/>
      <c r="HZO39"/>
      <c r="HZP39"/>
      <c r="HZQ39"/>
      <c r="HZR39"/>
      <c r="HZS39"/>
      <c r="HZT39"/>
      <c r="HZU39"/>
      <c r="HZV39"/>
      <c r="HZW39"/>
      <c r="HZX39"/>
      <c r="HZY39"/>
      <c r="HZZ39"/>
      <c r="IAA39"/>
      <c r="IAB39"/>
      <c r="IAC39"/>
      <c r="IAD39"/>
      <c r="IAE39"/>
      <c r="IAF39"/>
      <c r="IAG39"/>
      <c r="IAH39"/>
      <c r="IAI39"/>
      <c r="IAJ39"/>
      <c r="IAK39"/>
      <c r="IAL39"/>
      <c r="IAM39"/>
      <c r="IAN39"/>
      <c r="IAO39"/>
      <c r="IAP39"/>
      <c r="IAQ39"/>
      <c r="IAR39"/>
      <c r="IAS39"/>
      <c r="IAT39"/>
      <c r="IAU39"/>
      <c r="IAV39"/>
      <c r="IAW39"/>
      <c r="IAX39"/>
      <c r="IAY39"/>
      <c r="IAZ39"/>
      <c r="IBA39"/>
      <c r="IBB39"/>
      <c r="IBC39"/>
      <c r="IBD39"/>
      <c r="IBE39"/>
      <c r="IBF39"/>
      <c r="IBG39"/>
      <c r="IBH39"/>
      <c r="IBI39"/>
      <c r="IBJ39"/>
      <c r="IBK39"/>
      <c r="IBL39"/>
      <c r="IBM39"/>
      <c r="IBN39"/>
      <c r="IBO39"/>
      <c r="IBP39"/>
      <c r="IBQ39"/>
      <c r="IBR39"/>
      <c r="IBS39"/>
      <c r="IBT39"/>
      <c r="IBU39"/>
      <c r="IBV39"/>
      <c r="IBW39"/>
      <c r="IBX39"/>
      <c r="IBY39"/>
      <c r="IBZ39"/>
      <c r="ICA39"/>
      <c r="ICB39"/>
      <c r="ICC39"/>
      <c r="ICD39"/>
      <c r="ICE39"/>
      <c r="ICF39"/>
      <c r="ICG39"/>
      <c r="ICH39"/>
      <c r="ICI39"/>
      <c r="ICJ39"/>
      <c r="ICK39"/>
      <c r="ICL39"/>
      <c r="ICM39"/>
      <c r="ICN39"/>
      <c r="ICO39"/>
      <c r="ICP39"/>
      <c r="ICQ39"/>
      <c r="ICR39"/>
      <c r="ICS39"/>
      <c r="ICT39"/>
      <c r="ICU39"/>
      <c r="ICV39"/>
      <c r="ICW39"/>
      <c r="ICX39"/>
      <c r="ICY39"/>
      <c r="ICZ39"/>
      <c r="IDA39"/>
      <c r="IDB39"/>
      <c r="IDC39"/>
      <c r="IDD39"/>
      <c r="IDE39"/>
      <c r="IDF39"/>
      <c r="IDG39"/>
      <c r="IDH39"/>
      <c r="IDI39"/>
      <c r="IDJ39"/>
      <c r="IDK39"/>
      <c r="IDL39"/>
      <c r="IDM39"/>
      <c r="IDN39"/>
      <c r="IDO39"/>
      <c r="IDP39"/>
      <c r="IDQ39"/>
      <c r="IDR39"/>
      <c r="IDS39"/>
      <c r="IDT39"/>
      <c r="IDU39"/>
      <c r="IDV39"/>
      <c r="IDW39"/>
      <c r="IDX39"/>
      <c r="IDY39"/>
      <c r="IDZ39"/>
      <c r="IEA39"/>
      <c r="IEB39"/>
      <c r="IEC39"/>
      <c r="IED39"/>
      <c r="IEE39"/>
      <c r="IEF39"/>
      <c r="IEG39"/>
      <c r="IEH39"/>
      <c r="IEI39"/>
      <c r="IEJ39"/>
      <c r="IEK39"/>
      <c r="IEL39"/>
      <c r="IEM39"/>
      <c r="IEN39"/>
      <c r="IEO39"/>
      <c r="IEP39"/>
      <c r="IEQ39"/>
      <c r="IER39"/>
      <c r="IES39"/>
      <c r="IET39"/>
      <c r="IEU39"/>
      <c r="IEV39"/>
      <c r="IEW39"/>
      <c r="IEX39"/>
      <c r="IEY39"/>
      <c r="IEZ39"/>
      <c r="IFA39"/>
      <c r="IFB39"/>
      <c r="IFC39"/>
      <c r="IFD39"/>
      <c r="IFE39"/>
      <c r="IFF39"/>
      <c r="IFG39"/>
      <c r="IFH39"/>
      <c r="IFI39"/>
      <c r="IFJ39"/>
      <c r="IFK39"/>
      <c r="IFL39"/>
      <c r="IFM39"/>
      <c r="IFN39"/>
      <c r="IFO39"/>
      <c r="IFP39"/>
      <c r="IFQ39"/>
      <c r="IFR39"/>
      <c r="IFS39"/>
      <c r="IFT39"/>
      <c r="IFU39"/>
      <c r="IFV39"/>
      <c r="IFW39"/>
      <c r="IFX39"/>
      <c r="IFY39"/>
      <c r="IFZ39"/>
      <c r="IGA39"/>
      <c r="IGB39"/>
      <c r="IGC39"/>
      <c r="IGD39"/>
      <c r="IGE39"/>
      <c r="IGF39"/>
      <c r="IGG39"/>
      <c r="IGH39"/>
      <c r="IGI39"/>
      <c r="IGJ39"/>
      <c r="IGK39"/>
      <c r="IGL39"/>
      <c r="IGM39"/>
      <c r="IGN39"/>
      <c r="IGO39"/>
      <c r="IGP39"/>
      <c r="IGQ39"/>
      <c r="IGR39"/>
      <c r="IGS39"/>
      <c r="IGT39"/>
      <c r="IGU39"/>
      <c r="IGV39"/>
      <c r="IGW39"/>
      <c r="IGX39"/>
      <c r="IGY39"/>
      <c r="IGZ39"/>
      <c r="IHA39"/>
      <c r="IHB39"/>
      <c r="IHC39"/>
      <c r="IHD39"/>
      <c r="IHE39"/>
      <c r="IHF39"/>
      <c r="IHG39"/>
      <c r="IHH39"/>
      <c r="IHI39"/>
      <c r="IHJ39"/>
      <c r="IHK39"/>
      <c r="IHL39"/>
      <c r="IHM39"/>
      <c r="IHN39"/>
      <c r="IHO39"/>
      <c r="IHP39"/>
      <c r="IHQ39"/>
      <c r="IHR39"/>
      <c r="IHS39"/>
      <c r="IHT39"/>
      <c r="IHU39"/>
      <c r="IHV39"/>
      <c r="IHW39"/>
      <c r="IHX39"/>
      <c r="IHY39"/>
      <c r="IHZ39"/>
      <c r="IIA39"/>
      <c r="IIB39"/>
      <c r="IIC39"/>
      <c r="IID39"/>
      <c r="IIE39"/>
      <c r="IIF39"/>
      <c r="IIG39"/>
      <c r="IIH39"/>
      <c r="III39"/>
      <c r="IIJ39"/>
      <c r="IIK39"/>
      <c r="IIL39"/>
      <c r="IIM39"/>
      <c r="IIN39"/>
      <c r="IIO39"/>
      <c r="IIP39"/>
      <c r="IIQ39"/>
      <c r="IIR39"/>
      <c r="IIS39"/>
      <c r="IIT39"/>
      <c r="IIU39"/>
      <c r="IIV39"/>
      <c r="IIW39"/>
      <c r="IIX39"/>
      <c r="IIY39"/>
      <c r="IIZ39"/>
      <c r="IJA39"/>
      <c r="IJB39"/>
      <c r="IJC39"/>
      <c r="IJD39"/>
      <c r="IJE39"/>
      <c r="IJF39"/>
      <c r="IJG39"/>
      <c r="IJH39"/>
      <c r="IJI39"/>
      <c r="IJJ39"/>
      <c r="IJK39"/>
      <c r="IJL39"/>
      <c r="IJM39"/>
      <c r="IJN39"/>
      <c r="IJO39"/>
      <c r="IJP39"/>
      <c r="IJQ39"/>
      <c r="IJR39"/>
      <c r="IJS39"/>
      <c r="IJT39"/>
      <c r="IJU39"/>
      <c r="IJV39"/>
      <c r="IJW39"/>
      <c r="IJX39"/>
      <c r="IJY39"/>
      <c r="IJZ39"/>
      <c r="IKA39"/>
      <c r="IKB39"/>
      <c r="IKC39"/>
      <c r="IKD39"/>
      <c r="IKE39"/>
      <c r="IKF39"/>
      <c r="IKG39"/>
      <c r="IKH39"/>
      <c r="IKI39"/>
      <c r="IKJ39"/>
      <c r="IKK39"/>
      <c r="IKL39"/>
      <c r="IKM39"/>
      <c r="IKN39"/>
      <c r="IKO39"/>
      <c r="IKP39"/>
      <c r="IKQ39"/>
      <c r="IKR39"/>
      <c r="IKS39"/>
      <c r="IKT39"/>
      <c r="IKU39"/>
      <c r="IKV39"/>
      <c r="IKW39"/>
      <c r="IKX39"/>
      <c r="IKY39"/>
      <c r="IKZ39"/>
      <c r="ILA39"/>
      <c r="ILB39"/>
      <c r="ILC39"/>
      <c r="ILD39"/>
      <c r="ILE39"/>
      <c r="ILF39"/>
      <c r="ILG39"/>
      <c r="ILH39"/>
      <c r="ILI39"/>
      <c r="ILJ39"/>
      <c r="ILK39"/>
      <c r="ILL39"/>
      <c r="ILM39"/>
      <c r="ILN39"/>
      <c r="ILO39"/>
      <c r="ILP39"/>
      <c r="ILQ39"/>
      <c r="ILR39"/>
      <c r="ILS39"/>
      <c r="ILT39"/>
      <c r="ILU39"/>
      <c r="ILV39"/>
      <c r="ILW39"/>
      <c r="ILX39"/>
      <c r="ILY39"/>
      <c r="ILZ39"/>
      <c r="IMA39"/>
      <c r="IMB39"/>
      <c r="IMC39"/>
      <c r="IMD39"/>
      <c r="IME39"/>
      <c r="IMF39"/>
      <c r="IMG39"/>
      <c r="IMH39"/>
      <c r="IMI39"/>
      <c r="IMJ39"/>
      <c r="IMK39"/>
      <c r="IML39"/>
      <c r="IMM39"/>
      <c r="IMN39"/>
      <c r="IMO39"/>
      <c r="IMP39"/>
      <c r="IMQ39"/>
      <c r="IMR39"/>
      <c r="IMS39"/>
      <c r="IMT39"/>
      <c r="IMU39"/>
      <c r="IMV39"/>
      <c r="IMW39"/>
      <c r="IMX39"/>
      <c r="IMY39"/>
      <c r="IMZ39"/>
      <c r="INA39"/>
      <c r="INB39"/>
      <c r="INC39"/>
      <c r="IND39"/>
      <c r="INE39"/>
      <c r="INF39"/>
      <c r="ING39"/>
      <c r="INH39"/>
      <c r="INI39"/>
      <c r="INJ39"/>
      <c r="INK39"/>
      <c r="INL39"/>
      <c r="INM39"/>
      <c r="INN39"/>
      <c r="INO39"/>
      <c r="INP39"/>
      <c r="INQ39"/>
      <c r="INR39"/>
      <c r="INS39"/>
      <c r="INT39"/>
      <c r="INU39"/>
      <c r="INV39"/>
      <c r="INW39"/>
      <c r="INX39"/>
      <c r="INY39"/>
      <c r="INZ39"/>
      <c r="IOA39"/>
      <c r="IOB39"/>
      <c r="IOC39"/>
      <c r="IOD39"/>
      <c r="IOE39"/>
      <c r="IOF39"/>
      <c r="IOG39"/>
      <c r="IOH39"/>
      <c r="IOI39"/>
      <c r="IOJ39"/>
      <c r="IOK39"/>
      <c r="IOL39"/>
      <c r="IOM39"/>
      <c r="ION39"/>
      <c r="IOO39"/>
      <c r="IOP39"/>
      <c r="IOQ39"/>
      <c r="IOR39"/>
      <c r="IOS39"/>
      <c r="IOT39"/>
      <c r="IOU39"/>
      <c r="IOV39"/>
      <c r="IOW39"/>
      <c r="IOX39"/>
      <c r="IOY39"/>
      <c r="IOZ39"/>
      <c r="IPA39"/>
      <c r="IPB39"/>
      <c r="IPC39"/>
      <c r="IPD39"/>
      <c r="IPE39"/>
      <c r="IPF39"/>
      <c r="IPG39"/>
      <c r="IPH39"/>
      <c r="IPI39"/>
      <c r="IPJ39"/>
      <c r="IPK39"/>
      <c r="IPL39"/>
      <c r="IPM39"/>
      <c r="IPN39"/>
      <c r="IPO39"/>
      <c r="IPP39"/>
      <c r="IPQ39"/>
      <c r="IPR39"/>
      <c r="IPS39"/>
      <c r="IPT39"/>
      <c r="IPU39"/>
      <c r="IPV39"/>
      <c r="IPW39"/>
      <c r="IPX39"/>
      <c r="IPY39"/>
      <c r="IPZ39"/>
      <c r="IQA39"/>
      <c r="IQB39"/>
      <c r="IQC39"/>
      <c r="IQD39"/>
      <c r="IQE39"/>
      <c r="IQF39"/>
      <c r="IQG39"/>
      <c r="IQH39"/>
      <c r="IQI39"/>
      <c r="IQJ39"/>
      <c r="IQK39"/>
      <c r="IQL39"/>
      <c r="IQM39"/>
      <c r="IQN39"/>
      <c r="IQO39"/>
      <c r="IQP39"/>
      <c r="IQQ39"/>
      <c r="IQR39"/>
      <c r="IQS39"/>
      <c r="IQT39"/>
      <c r="IQU39"/>
      <c r="IQV39"/>
      <c r="IQW39"/>
      <c r="IQX39"/>
      <c r="IQY39"/>
      <c r="IQZ39"/>
      <c r="IRA39"/>
      <c r="IRB39"/>
      <c r="IRC39"/>
      <c r="IRD39"/>
      <c r="IRE39"/>
      <c r="IRF39"/>
      <c r="IRG39"/>
      <c r="IRH39"/>
      <c r="IRI39"/>
      <c r="IRJ39"/>
      <c r="IRK39"/>
      <c r="IRL39"/>
      <c r="IRM39"/>
      <c r="IRN39"/>
      <c r="IRO39"/>
      <c r="IRP39"/>
      <c r="IRQ39"/>
      <c r="IRR39"/>
      <c r="IRS39"/>
      <c r="IRT39"/>
      <c r="IRU39"/>
      <c r="IRV39"/>
      <c r="IRW39"/>
      <c r="IRX39"/>
      <c r="IRY39"/>
      <c r="IRZ39"/>
      <c r="ISA39"/>
      <c r="ISB39"/>
      <c r="ISC39"/>
      <c r="ISD39"/>
      <c r="ISE39"/>
      <c r="ISF39"/>
      <c r="ISG39"/>
      <c r="ISH39"/>
      <c r="ISI39"/>
      <c r="ISJ39"/>
      <c r="ISK39"/>
      <c r="ISL39"/>
      <c r="ISM39"/>
      <c r="ISN39"/>
      <c r="ISO39"/>
      <c r="ISP39"/>
      <c r="ISQ39"/>
      <c r="ISR39"/>
      <c r="ISS39"/>
      <c r="IST39"/>
      <c r="ISU39"/>
      <c r="ISV39"/>
      <c r="ISW39"/>
      <c r="ISX39"/>
      <c r="ISY39"/>
      <c r="ISZ39"/>
      <c r="ITA39"/>
      <c r="ITB39"/>
      <c r="ITC39"/>
      <c r="ITD39"/>
      <c r="ITE39"/>
      <c r="ITF39"/>
      <c r="ITG39"/>
      <c r="ITH39"/>
      <c r="ITI39"/>
      <c r="ITJ39"/>
      <c r="ITK39"/>
      <c r="ITL39"/>
      <c r="ITM39"/>
      <c r="ITN39"/>
      <c r="ITO39"/>
      <c r="ITP39"/>
      <c r="ITQ39"/>
      <c r="ITR39"/>
      <c r="ITS39"/>
      <c r="ITT39"/>
      <c r="ITU39"/>
      <c r="ITV39"/>
      <c r="ITW39"/>
      <c r="ITX39"/>
      <c r="ITY39"/>
      <c r="ITZ39"/>
      <c r="IUA39"/>
      <c r="IUB39"/>
      <c r="IUC39"/>
      <c r="IUD39"/>
      <c r="IUE39"/>
      <c r="IUF39"/>
      <c r="IUG39"/>
      <c r="IUH39"/>
      <c r="IUI39"/>
      <c r="IUJ39"/>
      <c r="IUK39"/>
      <c r="IUL39"/>
      <c r="IUM39"/>
      <c r="IUN39"/>
      <c r="IUO39"/>
      <c r="IUP39"/>
      <c r="IUQ39"/>
      <c r="IUR39"/>
      <c r="IUS39"/>
      <c r="IUT39"/>
      <c r="IUU39"/>
      <c r="IUV39"/>
      <c r="IUW39"/>
      <c r="IUX39"/>
      <c r="IUY39"/>
      <c r="IUZ39"/>
      <c r="IVA39"/>
      <c r="IVB39"/>
      <c r="IVC39"/>
      <c r="IVD39"/>
      <c r="IVE39"/>
      <c r="IVF39"/>
      <c r="IVG39"/>
      <c r="IVH39"/>
      <c r="IVI39"/>
      <c r="IVJ39"/>
      <c r="IVK39"/>
      <c r="IVL39"/>
      <c r="IVM39"/>
      <c r="IVN39"/>
      <c r="IVO39"/>
      <c r="IVP39"/>
      <c r="IVQ39"/>
      <c r="IVR39"/>
      <c r="IVS39"/>
      <c r="IVT39"/>
      <c r="IVU39"/>
      <c r="IVV39"/>
      <c r="IVW39"/>
      <c r="IVX39"/>
      <c r="IVY39"/>
      <c r="IVZ39"/>
      <c r="IWA39"/>
      <c r="IWB39"/>
      <c r="IWC39"/>
      <c r="IWD39"/>
      <c r="IWE39"/>
      <c r="IWF39"/>
      <c r="IWG39"/>
      <c r="IWH39"/>
      <c r="IWI39"/>
      <c r="IWJ39"/>
      <c r="IWK39"/>
      <c r="IWL39"/>
      <c r="IWM39"/>
      <c r="IWN39"/>
      <c r="IWO39"/>
      <c r="IWP39"/>
      <c r="IWQ39"/>
      <c r="IWR39"/>
      <c r="IWS39"/>
      <c r="IWT39"/>
      <c r="IWU39"/>
      <c r="IWV39"/>
      <c r="IWW39"/>
      <c r="IWX39"/>
      <c r="IWY39"/>
      <c r="IWZ39"/>
      <c r="IXA39"/>
      <c r="IXB39"/>
      <c r="IXC39"/>
      <c r="IXD39"/>
      <c r="IXE39"/>
      <c r="IXF39"/>
      <c r="IXG39"/>
      <c r="IXH39"/>
      <c r="IXI39"/>
      <c r="IXJ39"/>
      <c r="IXK39"/>
      <c r="IXL39"/>
      <c r="IXM39"/>
      <c r="IXN39"/>
      <c r="IXO39"/>
      <c r="IXP39"/>
      <c r="IXQ39"/>
      <c r="IXR39"/>
      <c r="IXS39"/>
      <c r="IXT39"/>
      <c r="IXU39"/>
      <c r="IXV39"/>
      <c r="IXW39"/>
      <c r="IXX39"/>
      <c r="IXY39"/>
      <c r="IXZ39"/>
      <c r="IYA39"/>
      <c r="IYB39"/>
      <c r="IYC39"/>
      <c r="IYD39"/>
      <c r="IYE39"/>
      <c r="IYF39"/>
      <c r="IYG39"/>
      <c r="IYH39"/>
      <c r="IYI39"/>
      <c r="IYJ39"/>
      <c r="IYK39"/>
      <c r="IYL39"/>
      <c r="IYM39"/>
      <c r="IYN39"/>
      <c r="IYO39"/>
      <c r="IYP39"/>
      <c r="IYQ39"/>
      <c r="IYR39"/>
      <c r="IYS39"/>
      <c r="IYT39"/>
      <c r="IYU39"/>
      <c r="IYV39"/>
      <c r="IYW39"/>
      <c r="IYX39"/>
      <c r="IYY39"/>
      <c r="IYZ39"/>
      <c r="IZA39"/>
      <c r="IZB39"/>
      <c r="IZC39"/>
      <c r="IZD39"/>
      <c r="IZE39"/>
      <c r="IZF39"/>
      <c r="IZG39"/>
      <c r="IZH39"/>
      <c r="IZI39"/>
      <c r="IZJ39"/>
      <c r="IZK39"/>
      <c r="IZL39"/>
      <c r="IZM39"/>
      <c r="IZN39"/>
      <c r="IZO39"/>
      <c r="IZP39"/>
      <c r="IZQ39"/>
      <c r="IZR39"/>
      <c r="IZS39"/>
      <c r="IZT39"/>
      <c r="IZU39"/>
      <c r="IZV39"/>
      <c r="IZW39"/>
      <c r="IZX39"/>
      <c r="IZY39"/>
      <c r="IZZ39"/>
      <c r="JAA39"/>
      <c r="JAB39"/>
      <c r="JAC39"/>
      <c r="JAD39"/>
      <c r="JAE39"/>
      <c r="JAF39"/>
      <c r="JAG39"/>
      <c r="JAH39"/>
      <c r="JAI39"/>
      <c r="JAJ39"/>
      <c r="JAK39"/>
      <c r="JAL39"/>
      <c r="JAM39"/>
      <c r="JAN39"/>
      <c r="JAO39"/>
      <c r="JAP39"/>
      <c r="JAQ39"/>
      <c r="JAR39"/>
      <c r="JAS39"/>
      <c r="JAT39"/>
      <c r="JAU39"/>
      <c r="JAV39"/>
      <c r="JAW39"/>
      <c r="JAX39"/>
      <c r="JAY39"/>
      <c r="JAZ39"/>
      <c r="JBA39"/>
      <c r="JBB39"/>
      <c r="JBC39"/>
      <c r="JBD39"/>
      <c r="JBE39"/>
      <c r="JBF39"/>
      <c r="JBG39"/>
      <c r="JBH39"/>
      <c r="JBI39"/>
      <c r="JBJ39"/>
      <c r="JBK39"/>
      <c r="JBL39"/>
      <c r="JBM39"/>
      <c r="JBN39"/>
      <c r="JBO39"/>
      <c r="JBP39"/>
      <c r="JBQ39"/>
      <c r="JBR39"/>
      <c r="JBS39"/>
      <c r="JBT39"/>
      <c r="JBU39"/>
      <c r="JBV39"/>
      <c r="JBW39"/>
      <c r="JBX39"/>
      <c r="JBY39"/>
      <c r="JBZ39"/>
      <c r="JCA39"/>
      <c r="JCB39"/>
      <c r="JCC39"/>
      <c r="JCD39"/>
      <c r="JCE39"/>
      <c r="JCF39"/>
      <c r="JCG39"/>
      <c r="JCH39"/>
      <c r="JCI39"/>
      <c r="JCJ39"/>
      <c r="JCK39"/>
      <c r="JCL39"/>
      <c r="JCM39"/>
      <c r="JCN39"/>
      <c r="JCO39"/>
      <c r="JCP39"/>
      <c r="JCQ39"/>
      <c r="JCR39"/>
      <c r="JCS39"/>
      <c r="JCT39"/>
      <c r="JCU39"/>
      <c r="JCV39"/>
      <c r="JCW39"/>
      <c r="JCX39"/>
      <c r="JCY39"/>
      <c r="JCZ39"/>
      <c r="JDA39"/>
      <c r="JDB39"/>
      <c r="JDC39"/>
      <c r="JDD39"/>
      <c r="JDE39"/>
      <c r="JDF39"/>
      <c r="JDG39"/>
      <c r="JDH39"/>
      <c r="JDI39"/>
      <c r="JDJ39"/>
      <c r="JDK39"/>
      <c r="JDL39"/>
      <c r="JDM39"/>
      <c r="JDN39"/>
      <c r="JDO39"/>
      <c r="JDP39"/>
      <c r="JDQ39"/>
      <c r="JDR39"/>
      <c r="JDS39"/>
      <c r="JDT39"/>
      <c r="JDU39"/>
      <c r="JDV39"/>
      <c r="JDW39"/>
      <c r="JDX39"/>
      <c r="JDY39"/>
      <c r="JDZ39"/>
      <c r="JEA39"/>
      <c r="JEB39"/>
      <c r="JEC39"/>
      <c r="JED39"/>
      <c r="JEE39"/>
      <c r="JEF39"/>
      <c r="JEG39"/>
      <c r="JEH39"/>
      <c r="JEI39"/>
      <c r="JEJ39"/>
      <c r="JEK39"/>
      <c r="JEL39"/>
      <c r="JEM39"/>
      <c r="JEN39"/>
      <c r="JEO39"/>
      <c r="JEP39"/>
      <c r="JEQ39"/>
      <c r="JER39"/>
      <c r="JES39"/>
      <c r="JET39"/>
      <c r="JEU39"/>
      <c r="JEV39"/>
      <c r="JEW39"/>
      <c r="JEX39"/>
      <c r="JEY39"/>
      <c r="JEZ39"/>
      <c r="JFA39"/>
      <c r="JFB39"/>
      <c r="JFC39"/>
      <c r="JFD39"/>
      <c r="JFE39"/>
      <c r="JFF39"/>
      <c r="JFG39"/>
      <c r="JFH39"/>
      <c r="JFI39"/>
      <c r="JFJ39"/>
      <c r="JFK39"/>
      <c r="JFL39"/>
      <c r="JFM39"/>
      <c r="JFN39"/>
      <c r="JFO39"/>
      <c r="JFP39"/>
      <c r="JFQ39"/>
      <c r="JFR39"/>
      <c r="JFS39"/>
      <c r="JFT39"/>
      <c r="JFU39"/>
      <c r="JFV39"/>
      <c r="JFW39"/>
      <c r="JFX39"/>
      <c r="JFY39"/>
      <c r="JFZ39"/>
      <c r="JGA39"/>
      <c r="JGB39"/>
      <c r="JGC39"/>
      <c r="JGD39"/>
      <c r="JGE39"/>
      <c r="JGF39"/>
      <c r="JGG39"/>
      <c r="JGH39"/>
      <c r="JGI39"/>
      <c r="JGJ39"/>
      <c r="JGK39"/>
      <c r="JGL39"/>
      <c r="JGM39"/>
      <c r="JGN39"/>
      <c r="JGO39"/>
      <c r="JGP39"/>
      <c r="JGQ39"/>
      <c r="JGR39"/>
      <c r="JGS39"/>
      <c r="JGT39"/>
      <c r="JGU39"/>
      <c r="JGV39"/>
      <c r="JGW39"/>
      <c r="JGX39"/>
      <c r="JGY39"/>
      <c r="JGZ39"/>
      <c r="JHA39"/>
      <c r="JHB39"/>
      <c r="JHC39"/>
      <c r="JHD39"/>
      <c r="JHE39"/>
      <c r="JHF39"/>
      <c r="JHG39"/>
      <c r="JHH39"/>
      <c r="JHI39"/>
      <c r="JHJ39"/>
      <c r="JHK39"/>
      <c r="JHL39"/>
      <c r="JHM39"/>
      <c r="JHN39"/>
      <c r="JHO39"/>
      <c r="JHP39"/>
      <c r="JHQ39"/>
      <c r="JHR39"/>
      <c r="JHS39"/>
      <c r="JHT39"/>
      <c r="JHU39"/>
      <c r="JHV39"/>
      <c r="JHW39"/>
      <c r="JHX39"/>
      <c r="JHY39"/>
      <c r="JHZ39"/>
      <c r="JIA39"/>
      <c r="JIB39"/>
      <c r="JIC39"/>
      <c r="JID39"/>
      <c r="JIE39"/>
      <c r="JIF39"/>
      <c r="JIG39"/>
      <c r="JIH39"/>
      <c r="JII39"/>
      <c r="JIJ39"/>
      <c r="JIK39"/>
      <c r="JIL39"/>
      <c r="JIM39"/>
      <c r="JIN39"/>
      <c r="JIO39"/>
      <c r="JIP39"/>
      <c r="JIQ39"/>
      <c r="JIR39"/>
      <c r="JIS39"/>
      <c r="JIT39"/>
      <c r="JIU39"/>
      <c r="JIV39"/>
      <c r="JIW39"/>
      <c r="JIX39"/>
      <c r="JIY39"/>
      <c r="JIZ39"/>
      <c r="JJA39"/>
      <c r="JJB39"/>
      <c r="JJC39"/>
      <c r="JJD39"/>
      <c r="JJE39"/>
      <c r="JJF39"/>
      <c r="JJG39"/>
      <c r="JJH39"/>
      <c r="JJI39"/>
      <c r="JJJ39"/>
      <c r="JJK39"/>
      <c r="JJL39"/>
      <c r="JJM39"/>
      <c r="JJN39"/>
      <c r="JJO39"/>
      <c r="JJP39"/>
      <c r="JJQ39"/>
      <c r="JJR39"/>
      <c r="JJS39"/>
      <c r="JJT39"/>
      <c r="JJU39"/>
      <c r="JJV39"/>
      <c r="JJW39"/>
      <c r="JJX39"/>
      <c r="JJY39"/>
      <c r="JJZ39"/>
      <c r="JKA39"/>
      <c r="JKB39"/>
      <c r="JKC39"/>
      <c r="JKD39"/>
      <c r="JKE39"/>
      <c r="JKF39"/>
      <c r="JKG39"/>
      <c r="JKH39"/>
      <c r="JKI39"/>
      <c r="JKJ39"/>
      <c r="JKK39"/>
      <c r="JKL39"/>
      <c r="JKM39"/>
      <c r="JKN39"/>
      <c r="JKO39"/>
      <c r="JKP39"/>
      <c r="JKQ39"/>
      <c r="JKR39"/>
      <c r="JKS39"/>
      <c r="JKT39"/>
      <c r="JKU39"/>
      <c r="JKV39"/>
      <c r="JKW39"/>
      <c r="JKX39"/>
      <c r="JKY39"/>
      <c r="JKZ39"/>
      <c r="JLA39"/>
      <c r="JLB39"/>
      <c r="JLC39"/>
      <c r="JLD39"/>
      <c r="JLE39"/>
      <c r="JLF39"/>
      <c r="JLG39"/>
      <c r="JLH39"/>
      <c r="JLI39"/>
      <c r="JLJ39"/>
      <c r="JLK39"/>
      <c r="JLL39"/>
      <c r="JLM39"/>
      <c r="JLN39"/>
      <c r="JLO39"/>
      <c r="JLP39"/>
      <c r="JLQ39"/>
      <c r="JLR39"/>
      <c r="JLS39"/>
      <c r="JLT39"/>
      <c r="JLU39"/>
      <c r="JLV39"/>
      <c r="JLW39"/>
      <c r="JLX39"/>
      <c r="JLY39"/>
      <c r="JLZ39"/>
      <c r="JMA39"/>
      <c r="JMB39"/>
      <c r="JMC39"/>
      <c r="JMD39"/>
      <c r="JME39"/>
      <c r="JMF39"/>
      <c r="JMG39"/>
      <c r="JMH39"/>
      <c r="JMI39"/>
      <c r="JMJ39"/>
      <c r="JMK39"/>
      <c r="JML39"/>
      <c r="JMM39"/>
      <c r="JMN39"/>
      <c r="JMO39"/>
      <c r="JMP39"/>
      <c r="JMQ39"/>
      <c r="JMR39"/>
      <c r="JMS39"/>
      <c r="JMT39"/>
      <c r="JMU39"/>
      <c r="JMV39"/>
      <c r="JMW39"/>
      <c r="JMX39"/>
      <c r="JMY39"/>
      <c r="JMZ39"/>
      <c r="JNA39"/>
      <c r="JNB39"/>
      <c r="JNC39"/>
      <c r="JND39"/>
      <c r="JNE39"/>
      <c r="JNF39"/>
      <c r="JNG39"/>
      <c r="JNH39"/>
      <c r="JNI39"/>
      <c r="JNJ39"/>
      <c r="JNK39"/>
      <c r="JNL39"/>
      <c r="JNM39"/>
      <c r="JNN39"/>
      <c r="JNO39"/>
      <c r="JNP39"/>
      <c r="JNQ39"/>
      <c r="JNR39"/>
      <c r="JNS39"/>
      <c r="JNT39"/>
      <c r="JNU39"/>
      <c r="JNV39"/>
      <c r="JNW39"/>
      <c r="JNX39"/>
      <c r="JNY39"/>
      <c r="JNZ39"/>
      <c r="JOA39"/>
      <c r="JOB39"/>
      <c r="JOC39"/>
      <c r="JOD39"/>
      <c r="JOE39"/>
      <c r="JOF39"/>
      <c r="JOG39"/>
      <c r="JOH39"/>
      <c r="JOI39"/>
      <c r="JOJ39"/>
      <c r="JOK39"/>
      <c r="JOL39"/>
      <c r="JOM39"/>
      <c r="JON39"/>
      <c r="JOO39"/>
      <c r="JOP39"/>
      <c r="JOQ39"/>
      <c r="JOR39"/>
      <c r="JOS39"/>
      <c r="JOT39"/>
      <c r="JOU39"/>
      <c r="JOV39"/>
      <c r="JOW39"/>
      <c r="JOX39"/>
      <c r="JOY39"/>
      <c r="JOZ39"/>
      <c r="JPA39"/>
      <c r="JPB39"/>
      <c r="JPC39"/>
      <c r="JPD39"/>
      <c r="JPE39"/>
      <c r="JPF39"/>
      <c r="JPG39"/>
      <c r="JPH39"/>
      <c r="JPI39"/>
      <c r="JPJ39"/>
      <c r="JPK39"/>
      <c r="JPL39"/>
      <c r="JPM39"/>
      <c r="JPN39"/>
      <c r="JPO39"/>
      <c r="JPP39"/>
      <c r="JPQ39"/>
      <c r="JPR39"/>
      <c r="JPS39"/>
      <c r="JPT39"/>
      <c r="JPU39"/>
      <c r="JPV39"/>
      <c r="JPW39"/>
      <c r="JPX39"/>
      <c r="JPY39"/>
      <c r="JPZ39"/>
      <c r="JQA39"/>
      <c r="JQB39"/>
      <c r="JQC39"/>
      <c r="JQD39"/>
      <c r="JQE39"/>
      <c r="JQF39"/>
      <c r="JQG39"/>
      <c r="JQH39"/>
      <c r="JQI39"/>
      <c r="JQJ39"/>
      <c r="JQK39"/>
      <c r="JQL39"/>
      <c r="JQM39"/>
      <c r="JQN39"/>
      <c r="JQO39"/>
      <c r="JQP39"/>
      <c r="JQQ39"/>
      <c r="JQR39"/>
      <c r="JQS39"/>
      <c r="JQT39"/>
      <c r="JQU39"/>
      <c r="JQV39"/>
      <c r="JQW39"/>
      <c r="JQX39"/>
      <c r="JQY39"/>
      <c r="JQZ39"/>
      <c r="JRA39"/>
      <c r="JRB39"/>
      <c r="JRC39"/>
      <c r="JRD39"/>
      <c r="JRE39"/>
      <c r="JRF39"/>
      <c r="JRG39"/>
      <c r="JRH39"/>
      <c r="JRI39"/>
      <c r="JRJ39"/>
      <c r="JRK39"/>
      <c r="JRL39"/>
      <c r="JRM39"/>
      <c r="JRN39"/>
      <c r="JRO39"/>
      <c r="JRP39"/>
      <c r="JRQ39"/>
      <c r="JRR39"/>
      <c r="JRS39"/>
      <c r="JRT39"/>
      <c r="JRU39"/>
      <c r="JRV39"/>
      <c r="JRW39"/>
      <c r="JRX39"/>
      <c r="JRY39"/>
      <c r="JRZ39"/>
      <c r="JSA39"/>
      <c r="JSB39"/>
      <c r="JSC39"/>
      <c r="JSD39"/>
      <c r="JSE39"/>
      <c r="JSF39"/>
      <c r="JSG39"/>
      <c r="JSH39"/>
      <c r="JSI39"/>
      <c r="JSJ39"/>
      <c r="JSK39"/>
      <c r="JSL39"/>
      <c r="JSM39"/>
      <c r="JSN39"/>
      <c r="JSO39"/>
      <c r="JSP39"/>
      <c r="JSQ39"/>
      <c r="JSR39"/>
      <c r="JSS39"/>
      <c r="JST39"/>
      <c r="JSU39"/>
      <c r="JSV39"/>
      <c r="JSW39"/>
      <c r="JSX39"/>
      <c r="JSY39"/>
      <c r="JSZ39"/>
      <c r="JTA39"/>
      <c r="JTB39"/>
      <c r="JTC39"/>
      <c r="JTD39"/>
      <c r="JTE39"/>
      <c r="JTF39"/>
      <c r="JTG39"/>
      <c r="JTH39"/>
      <c r="JTI39"/>
      <c r="JTJ39"/>
      <c r="JTK39"/>
      <c r="JTL39"/>
      <c r="JTM39"/>
      <c r="JTN39"/>
      <c r="JTO39"/>
      <c r="JTP39"/>
      <c r="JTQ39"/>
      <c r="JTR39"/>
      <c r="JTS39"/>
      <c r="JTT39"/>
      <c r="JTU39"/>
      <c r="JTV39"/>
      <c r="JTW39"/>
      <c r="JTX39"/>
      <c r="JTY39"/>
      <c r="JTZ39"/>
      <c r="JUA39"/>
      <c r="JUB39"/>
      <c r="JUC39"/>
      <c r="JUD39"/>
      <c r="JUE39"/>
      <c r="JUF39"/>
      <c r="JUG39"/>
      <c r="JUH39"/>
      <c r="JUI39"/>
      <c r="JUJ39"/>
      <c r="JUK39"/>
      <c r="JUL39"/>
      <c r="JUM39"/>
      <c r="JUN39"/>
      <c r="JUO39"/>
      <c r="JUP39"/>
      <c r="JUQ39"/>
      <c r="JUR39"/>
      <c r="JUS39"/>
      <c r="JUT39"/>
      <c r="JUU39"/>
      <c r="JUV39"/>
      <c r="JUW39"/>
      <c r="JUX39"/>
      <c r="JUY39"/>
      <c r="JUZ39"/>
      <c r="JVA39"/>
      <c r="JVB39"/>
      <c r="JVC39"/>
      <c r="JVD39"/>
      <c r="JVE39"/>
      <c r="JVF39"/>
      <c r="JVG39"/>
      <c r="JVH39"/>
      <c r="JVI39"/>
      <c r="JVJ39"/>
      <c r="JVK39"/>
      <c r="JVL39"/>
      <c r="JVM39"/>
      <c r="JVN39"/>
      <c r="JVO39"/>
      <c r="JVP39"/>
      <c r="JVQ39"/>
      <c r="JVR39"/>
      <c r="JVS39"/>
      <c r="JVT39"/>
      <c r="JVU39"/>
      <c r="JVV39"/>
      <c r="JVW39"/>
      <c r="JVX39"/>
      <c r="JVY39"/>
      <c r="JVZ39"/>
      <c r="JWA39"/>
      <c r="JWB39"/>
      <c r="JWC39"/>
      <c r="JWD39"/>
      <c r="JWE39"/>
      <c r="JWF39"/>
      <c r="JWG39"/>
      <c r="JWH39"/>
      <c r="JWI39"/>
      <c r="JWJ39"/>
      <c r="JWK39"/>
      <c r="JWL39"/>
      <c r="JWM39"/>
      <c r="JWN39"/>
      <c r="JWO39"/>
      <c r="JWP39"/>
      <c r="JWQ39"/>
      <c r="JWR39"/>
      <c r="JWS39"/>
      <c r="JWT39"/>
      <c r="JWU39"/>
      <c r="JWV39"/>
      <c r="JWW39"/>
      <c r="JWX39"/>
      <c r="JWY39"/>
      <c r="JWZ39"/>
      <c r="JXA39"/>
      <c r="JXB39"/>
      <c r="JXC39"/>
      <c r="JXD39"/>
      <c r="JXE39"/>
      <c r="JXF39"/>
      <c r="JXG39"/>
      <c r="JXH39"/>
      <c r="JXI39"/>
      <c r="JXJ39"/>
      <c r="JXK39"/>
      <c r="JXL39"/>
      <c r="JXM39"/>
      <c r="JXN39"/>
      <c r="JXO39"/>
      <c r="JXP39"/>
      <c r="JXQ39"/>
      <c r="JXR39"/>
      <c r="JXS39"/>
      <c r="JXT39"/>
      <c r="JXU39"/>
      <c r="JXV39"/>
      <c r="JXW39"/>
      <c r="JXX39"/>
      <c r="JXY39"/>
      <c r="JXZ39"/>
      <c r="JYA39"/>
      <c r="JYB39"/>
      <c r="JYC39"/>
      <c r="JYD39"/>
      <c r="JYE39"/>
      <c r="JYF39"/>
      <c r="JYG39"/>
      <c r="JYH39"/>
      <c r="JYI39"/>
      <c r="JYJ39"/>
      <c r="JYK39"/>
      <c r="JYL39"/>
      <c r="JYM39"/>
      <c r="JYN39"/>
      <c r="JYO39"/>
      <c r="JYP39"/>
      <c r="JYQ39"/>
      <c r="JYR39"/>
      <c r="JYS39"/>
      <c r="JYT39"/>
      <c r="JYU39"/>
      <c r="JYV39"/>
      <c r="JYW39"/>
      <c r="JYX39"/>
      <c r="JYY39"/>
      <c r="JYZ39"/>
      <c r="JZA39"/>
      <c r="JZB39"/>
      <c r="JZC39"/>
      <c r="JZD39"/>
      <c r="JZE39"/>
      <c r="JZF39"/>
      <c r="JZG39"/>
      <c r="JZH39"/>
      <c r="JZI39"/>
      <c r="JZJ39"/>
      <c r="JZK39"/>
      <c r="JZL39"/>
      <c r="JZM39"/>
      <c r="JZN39"/>
      <c r="JZO39"/>
      <c r="JZP39"/>
      <c r="JZQ39"/>
      <c r="JZR39"/>
      <c r="JZS39"/>
      <c r="JZT39"/>
      <c r="JZU39"/>
      <c r="JZV39"/>
      <c r="JZW39"/>
      <c r="JZX39"/>
      <c r="JZY39"/>
      <c r="JZZ39"/>
      <c r="KAA39"/>
      <c r="KAB39"/>
      <c r="KAC39"/>
      <c r="KAD39"/>
      <c r="KAE39"/>
      <c r="KAF39"/>
      <c r="KAG39"/>
      <c r="KAH39"/>
      <c r="KAI39"/>
      <c r="KAJ39"/>
      <c r="KAK39"/>
      <c r="KAL39"/>
      <c r="KAM39"/>
      <c r="KAN39"/>
      <c r="KAO39"/>
      <c r="KAP39"/>
      <c r="KAQ39"/>
      <c r="KAR39"/>
      <c r="KAS39"/>
      <c r="KAT39"/>
      <c r="KAU39"/>
      <c r="KAV39"/>
      <c r="KAW39"/>
      <c r="KAX39"/>
      <c r="KAY39"/>
      <c r="KAZ39"/>
      <c r="KBA39"/>
      <c r="KBB39"/>
      <c r="KBC39"/>
      <c r="KBD39"/>
      <c r="KBE39"/>
      <c r="KBF39"/>
      <c r="KBG39"/>
      <c r="KBH39"/>
      <c r="KBI39"/>
      <c r="KBJ39"/>
      <c r="KBK39"/>
      <c r="KBL39"/>
      <c r="KBM39"/>
      <c r="KBN39"/>
      <c r="KBO39"/>
      <c r="KBP39"/>
      <c r="KBQ39"/>
      <c r="KBR39"/>
      <c r="KBS39"/>
      <c r="KBT39"/>
      <c r="KBU39"/>
      <c r="KBV39"/>
      <c r="KBW39"/>
      <c r="KBX39"/>
      <c r="KBY39"/>
      <c r="KBZ39"/>
      <c r="KCA39"/>
      <c r="KCB39"/>
      <c r="KCC39"/>
      <c r="KCD39"/>
      <c r="KCE39"/>
      <c r="KCF39"/>
      <c r="KCG39"/>
      <c r="KCH39"/>
      <c r="KCI39"/>
      <c r="KCJ39"/>
      <c r="KCK39"/>
      <c r="KCL39"/>
      <c r="KCM39"/>
      <c r="KCN39"/>
      <c r="KCO39"/>
      <c r="KCP39"/>
      <c r="KCQ39"/>
      <c r="KCR39"/>
      <c r="KCS39"/>
      <c r="KCT39"/>
      <c r="KCU39"/>
      <c r="KCV39"/>
      <c r="KCW39"/>
      <c r="KCX39"/>
      <c r="KCY39"/>
      <c r="KCZ39"/>
      <c r="KDA39"/>
      <c r="KDB39"/>
      <c r="KDC39"/>
      <c r="KDD39"/>
      <c r="KDE39"/>
      <c r="KDF39"/>
      <c r="KDG39"/>
      <c r="KDH39"/>
      <c r="KDI39"/>
      <c r="KDJ39"/>
      <c r="KDK39"/>
      <c r="KDL39"/>
      <c r="KDM39"/>
      <c r="KDN39"/>
      <c r="KDO39"/>
      <c r="KDP39"/>
      <c r="KDQ39"/>
      <c r="KDR39"/>
      <c r="KDS39"/>
      <c r="KDT39"/>
      <c r="KDU39"/>
      <c r="KDV39"/>
      <c r="KDW39"/>
      <c r="KDX39"/>
      <c r="KDY39"/>
      <c r="KDZ39"/>
      <c r="KEA39"/>
      <c r="KEB39"/>
      <c r="KEC39"/>
      <c r="KED39"/>
      <c r="KEE39"/>
      <c r="KEF39"/>
      <c r="KEG39"/>
      <c r="KEH39"/>
      <c r="KEI39"/>
      <c r="KEJ39"/>
      <c r="KEK39"/>
      <c r="KEL39"/>
      <c r="KEM39"/>
      <c r="KEN39"/>
      <c r="KEO39"/>
      <c r="KEP39"/>
      <c r="KEQ39"/>
      <c r="KER39"/>
      <c r="KES39"/>
      <c r="KET39"/>
      <c r="KEU39"/>
      <c r="KEV39"/>
      <c r="KEW39"/>
      <c r="KEX39"/>
      <c r="KEY39"/>
      <c r="KEZ39"/>
      <c r="KFA39"/>
      <c r="KFB39"/>
      <c r="KFC39"/>
      <c r="KFD39"/>
      <c r="KFE39"/>
      <c r="KFF39"/>
      <c r="KFG39"/>
      <c r="KFH39"/>
      <c r="KFI39"/>
      <c r="KFJ39"/>
      <c r="KFK39"/>
      <c r="KFL39"/>
      <c r="KFM39"/>
      <c r="KFN39"/>
      <c r="KFO39"/>
      <c r="KFP39"/>
      <c r="KFQ39"/>
      <c r="KFR39"/>
      <c r="KFS39"/>
      <c r="KFT39"/>
      <c r="KFU39"/>
      <c r="KFV39"/>
      <c r="KFW39"/>
      <c r="KFX39"/>
      <c r="KFY39"/>
      <c r="KFZ39"/>
      <c r="KGA39"/>
      <c r="KGB39"/>
      <c r="KGC39"/>
      <c r="KGD39"/>
      <c r="KGE39"/>
      <c r="KGF39"/>
      <c r="KGG39"/>
      <c r="KGH39"/>
      <c r="KGI39"/>
      <c r="KGJ39"/>
      <c r="KGK39"/>
      <c r="KGL39"/>
      <c r="KGM39"/>
      <c r="KGN39"/>
      <c r="KGO39"/>
      <c r="KGP39"/>
      <c r="KGQ39"/>
      <c r="KGR39"/>
      <c r="KGS39"/>
      <c r="KGT39"/>
      <c r="KGU39"/>
      <c r="KGV39"/>
      <c r="KGW39"/>
      <c r="KGX39"/>
      <c r="KGY39"/>
      <c r="KGZ39"/>
      <c r="KHA39"/>
      <c r="KHB39"/>
      <c r="KHC39"/>
      <c r="KHD39"/>
      <c r="KHE39"/>
      <c r="KHF39"/>
      <c r="KHG39"/>
      <c r="KHH39"/>
      <c r="KHI39"/>
      <c r="KHJ39"/>
      <c r="KHK39"/>
      <c r="KHL39"/>
      <c r="KHM39"/>
      <c r="KHN39"/>
      <c r="KHO39"/>
      <c r="KHP39"/>
      <c r="KHQ39"/>
      <c r="KHR39"/>
      <c r="KHS39"/>
      <c r="KHT39"/>
      <c r="KHU39"/>
      <c r="KHV39"/>
      <c r="KHW39"/>
      <c r="KHX39"/>
      <c r="KHY39"/>
      <c r="KHZ39"/>
      <c r="KIA39"/>
      <c r="KIB39"/>
      <c r="KIC39"/>
      <c r="KID39"/>
      <c r="KIE39"/>
      <c r="KIF39"/>
      <c r="KIG39"/>
      <c r="KIH39"/>
      <c r="KII39"/>
      <c r="KIJ39"/>
      <c r="KIK39"/>
      <c r="KIL39"/>
      <c r="KIM39"/>
      <c r="KIN39"/>
      <c r="KIO39"/>
      <c r="KIP39"/>
      <c r="KIQ39"/>
      <c r="KIR39"/>
      <c r="KIS39"/>
      <c r="KIT39"/>
      <c r="KIU39"/>
      <c r="KIV39"/>
      <c r="KIW39"/>
      <c r="KIX39"/>
      <c r="KIY39"/>
      <c r="KIZ39"/>
      <c r="KJA39"/>
      <c r="KJB39"/>
      <c r="KJC39"/>
      <c r="KJD39"/>
      <c r="KJE39"/>
      <c r="KJF39"/>
      <c r="KJG39"/>
      <c r="KJH39"/>
      <c r="KJI39"/>
      <c r="KJJ39"/>
      <c r="KJK39"/>
      <c r="KJL39"/>
      <c r="KJM39"/>
      <c r="KJN39"/>
      <c r="KJO39"/>
      <c r="KJP39"/>
      <c r="KJQ39"/>
      <c r="KJR39"/>
      <c r="KJS39"/>
      <c r="KJT39"/>
      <c r="KJU39"/>
      <c r="KJV39"/>
      <c r="KJW39"/>
      <c r="KJX39"/>
      <c r="KJY39"/>
      <c r="KJZ39"/>
      <c r="KKA39"/>
      <c r="KKB39"/>
      <c r="KKC39"/>
      <c r="KKD39"/>
      <c r="KKE39"/>
      <c r="KKF39"/>
      <c r="KKG39"/>
      <c r="KKH39"/>
      <c r="KKI39"/>
      <c r="KKJ39"/>
      <c r="KKK39"/>
      <c r="KKL39"/>
      <c r="KKM39"/>
      <c r="KKN39"/>
      <c r="KKO39"/>
      <c r="KKP39"/>
      <c r="KKQ39"/>
      <c r="KKR39"/>
      <c r="KKS39"/>
      <c r="KKT39"/>
      <c r="KKU39"/>
      <c r="KKV39"/>
      <c r="KKW39"/>
      <c r="KKX39"/>
      <c r="KKY39"/>
      <c r="KKZ39"/>
      <c r="KLA39"/>
      <c r="KLB39"/>
      <c r="KLC39"/>
      <c r="KLD39"/>
      <c r="KLE39"/>
      <c r="KLF39"/>
      <c r="KLG39"/>
      <c r="KLH39"/>
      <c r="KLI39"/>
      <c r="KLJ39"/>
      <c r="KLK39"/>
      <c r="KLL39"/>
      <c r="KLM39"/>
      <c r="KLN39"/>
      <c r="KLO39"/>
      <c r="KLP39"/>
      <c r="KLQ39"/>
      <c r="KLR39"/>
      <c r="KLS39"/>
      <c r="KLT39"/>
      <c r="KLU39"/>
      <c r="KLV39"/>
      <c r="KLW39"/>
      <c r="KLX39"/>
      <c r="KLY39"/>
      <c r="KLZ39"/>
      <c r="KMA39"/>
      <c r="KMB39"/>
      <c r="KMC39"/>
      <c r="KMD39"/>
      <c r="KME39"/>
      <c r="KMF39"/>
      <c r="KMG39"/>
      <c r="KMH39"/>
      <c r="KMI39"/>
      <c r="KMJ39"/>
      <c r="KMK39"/>
      <c r="KML39"/>
      <c r="KMM39"/>
      <c r="KMN39"/>
      <c r="KMO39"/>
      <c r="KMP39"/>
      <c r="KMQ39"/>
      <c r="KMR39"/>
      <c r="KMS39"/>
      <c r="KMT39"/>
      <c r="KMU39"/>
      <c r="KMV39"/>
      <c r="KMW39"/>
      <c r="KMX39"/>
      <c r="KMY39"/>
      <c r="KMZ39"/>
      <c r="KNA39"/>
      <c r="KNB39"/>
      <c r="KNC39"/>
      <c r="KND39"/>
      <c r="KNE39"/>
      <c r="KNF39"/>
      <c r="KNG39"/>
      <c r="KNH39"/>
      <c r="KNI39"/>
      <c r="KNJ39"/>
      <c r="KNK39"/>
      <c r="KNL39"/>
      <c r="KNM39"/>
      <c r="KNN39"/>
      <c r="KNO39"/>
      <c r="KNP39"/>
      <c r="KNQ39"/>
      <c r="KNR39"/>
      <c r="KNS39"/>
      <c r="KNT39"/>
      <c r="KNU39"/>
      <c r="KNV39"/>
      <c r="KNW39"/>
      <c r="KNX39"/>
      <c r="KNY39"/>
      <c r="KNZ39"/>
      <c r="KOA39"/>
      <c r="KOB39"/>
      <c r="KOC39"/>
      <c r="KOD39"/>
      <c r="KOE39"/>
      <c r="KOF39"/>
      <c r="KOG39"/>
      <c r="KOH39"/>
      <c r="KOI39"/>
      <c r="KOJ39"/>
      <c r="KOK39"/>
      <c r="KOL39"/>
      <c r="KOM39"/>
      <c r="KON39"/>
      <c r="KOO39"/>
      <c r="KOP39"/>
      <c r="KOQ39"/>
      <c r="KOR39"/>
      <c r="KOS39"/>
      <c r="KOT39"/>
      <c r="KOU39"/>
      <c r="KOV39"/>
      <c r="KOW39"/>
      <c r="KOX39"/>
      <c r="KOY39"/>
      <c r="KOZ39"/>
      <c r="KPA39"/>
      <c r="KPB39"/>
      <c r="KPC39"/>
      <c r="KPD39"/>
      <c r="KPE39"/>
      <c r="KPF39"/>
      <c r="KPG39"/>
      <c r="KPH39"/>
      <c r="KPI39"/>
      <c r="KPJ39"/>
      <c r="KPK39"/>
      <c r="KPL39"/>
      <c r="KPM39"/>
      <c r="KPN39"/>
      <c r="KPO39"/>
      <c r="KPP39"/>
      <c r="KPQ39"/>
      <c r="KPR39"/>
      <c r="KPS39"/>
      <c r="KPT39"/>
      <c r="KPU39"/>
      <c r="KPV39"/>
      <c r="KPW39"/>
      <c r="KPX39"/>
      <c r="KPY39"/>
      <c r="KPZ39"/>
      <c r="KQA39"/>
      <c r="KQB39"/>
      <c r="KQC39"/>
      <c r="KQD39"/>
      <c r="KQE39"/>
      <c r="KQF39"/>
      <c r="KQG39"/>
      <c r="KQH39"/>
      <c r="KQI39"/>
      <c r="KQJ39"/>
      <c r="KQK39"/>
      <c r="KQL39"/>
      <c r="KQM39"/>
      <c r="KQN39"/>
      <c r="KQO39"/>
      <c r="KQP39"/>
      <c r="KQQ39"/>
      <c r="KQR39"/>
      <c r="KQS39"/>
      <c r="KQT39"/>
      <c r="KQU39"/>
      <c r="KQV39"/>
      <c r="KQW39"/>
      <c r="KQX39"/>
      <c r="KQY39"/>
      <c r="KQZ39"/>
      <c r="KRA39"/>
      <c r="KRB39"/>
      <c r="KRC39"/>
      <c r="KRD39"/>
      <c r="KRE39"/>
      <c r="KRF39"/>
      <c r="KRG39"/>
      <c r="KRH39"/>
      <c r="KRI39"/>
      <c r="KRJ39"/>
      <c r="KRK39"/>
      <c r="KRL39"/>
      <c r="KRM39"/>
      <c r="KRN39"/>
      <c r="KRO39"/>
      <c r="KRP39"/>
      <c r="KRQ39"/>
      <c r="KRR39"/>
      <c r="KRS39"/>
      <c r="KRT39"/>
      <c r="KRU39"/>
      <c r="KRV39"/>
      <c r="KRW39"/>
      <c r="KRX39"/>
      <c r="KRY39"/>
      <c r="KRZ39"/>
      <c r="KSA39"/>
      <c r="KSB39"/>
      <c r="KSC39"/>
      <c r="KSD39"/>
      <c r="KSE39"/>
      <c r="KSF39"/>
      <c r="KSG39"/>
      <c r="KSH39"/>
      <c r="KSI39"/>
      <c r="KSJ39"/>
      <c r="KSK39"/>
      <c r="KSL39"/>
      <c r="KSM39"/>
      <c r="KSN39"/>
      <c r="KSO39"/>
      <c r="KSP39"/>
      <c r="KSQ39"/>
      <c r="KSR39"/>
      <c r="KSS39"/>
      <c r="KST39"/>
      <c r="KSU39"/>
      <c r="KSV39"/>
      <c r="KSW39"/>
      <c r="KSX39"/>
      <c r="KSY39"/>
      <c r="KSZ39"/>
      <c r="KTA39"/>
      <c r="KTB39"/>
      <c r="KTC39"/>
      <c r="KTD39"/>
      <c r="KTE39"/>
      <c r="KTF39"/>
      <c r="KTG39"/>
      <c r="KTH39"/>
      <c r="KTI39"/>
      <c r="KTJ39"/>
      <c r="KTK39"/>
      <c r="KTL39"/>
      <c r="KTM39"/>
      <c r="KTN39"/>
      <c r="KTO39"/>
      <c r="KTP39"/>
      <c r="KTQ39"/>
      <c r="KTR39"/>
      <c r="KTS39"/>
      <c r="KTT39"/>
      <c r="KTU39"/>
      <c r="KTV39"/>
      <c r="KTW39"/>
      <c r="KTX39"/>
      <c r="KTY39"/>
      <c r="KTZ39"/>
      <c r="KUA39"/>
      <c r="KUB39"/>
      <c r="KUC39"/>
      <c r="KUD39"/>
      <c r="KUE39"/>
      <c r="KUF39"/>
      <c r="KUG39"/>
      <c r="KUH39"/>
      <c r="KUI39"/>
      <c r="KUJ39"/>
      <c r="KUK39"/>
      <c r="KUL39"/>
      <c r="KUM39"/>
      <c r="KUN39"/>
      <c r="KUO39"/>
      <c r="KUP39"/>
      <c r="KUQ39"/>
      <c r="KUR39"/>
      <c r="KUS39"/>
      <c r="KUT39"/>
      <c r="KUU39"/>
      <c r="KUV39"/>
      <c r="KUW39"/>
      <c r="KUX39"/>
      <c r="KUY39"/>
      <c r="KUZ39"/>
      <c r="KVA39"/>
      <c r="KVB39"/>
      <c r="KVC39"/>
      <c r="KVD39"/>
      <c r="KVE39"/>
      <c r="KVF39"/>
      <c r="KVG39"/>
      <c r="KVH39"/>
      <c r="KVI39"/>
      <c r="KVJ39"/>
      <c r="KVK39"/>
      <c r="KVL39"/>
      <c r="KVM39"/>
      <c r="KVN39"/>
      <c r="KVO39"/>
      <c r="KVP39"/>
      <c r="KVQ39"/>
      <c r="KVR39"/>
      <c r="KVS39"/>
      <c r="KVT39"/>
      <c r="KVU39"/>
      <c r="KVV39"/>
      <c r="KVW39"/>
      <c r="KVX39"/>
      <c r="KVY39"/>
      <c r="KVZ39"/>
      <c r="KWA39"/>
      <c r="KWB39"/>
      <c r="KWC39"/>
      <c r="KWD39"/>
      <c r="KWE39"/>
      <c r="KWF39"/>
      <c r="KWG39"/>
      <c r="KWH39"/>
      <c r="KWI39"/>
      <c r="KWJ39"/>
      <c r="KWK39"/>
      <c r="KWL39"/>
      <c r="KWM39"/>
      <c r="KWN39"/>
      <c r="KWO39"/>
      <c r="KWP39"/>
      <c r="KWQ39"/>
      <c r="KWR39"/>
      <c r="KWS39"/>
      <c r="KWT39"/>
      <c r="KWU39"/>
      <c r="KWV39"/>
      <c r="KWW39"/>
      <c r="KWX39"/>
      <c r="KWY39"/>
      <c r="KWZ39"/>
      <c r="KXA39"/>
      <c r="KXB39"/>
      <c r="KXC39"/>
      <c r="KXD39"/>
      <c r="KXE39"/>
      <c r="KXF39"/>
      <c r="KXG39"/>
      <c r="KXH39"/>
      <c r="KXI39"/>
      <c r="KXJ39"/>
      <c r="KXK39"/>
      <c r="KXL39"/>
      <c r="KXM39"/>
      <c r="KXN39"/>
      <c r="KXO39"/>
      <c r="KXP39"/>
      <c r="KXQ39"/>
      <c r="KXR39"/>
      <c r="KXS39"/>
      <c r="KXT39"/>
      <c r="KXU39"/>
      <c r="KXV39"/>
      <c r="KXW39"/>
      <c r="KXX39"/>
      <c r="KXY39"/>
      <c r="KXZ39"/>
      <c r="KYA39"/>
      <c r="KYB39"/>
      <c r="KYC39"/>
      <c r="KYD39"/>
      <c r="KYE39"/>
      <c r="KYF39"/>
      <c r="KYG39"/>
      <c r="KYH39"/>
      <c r="KYI39"/>
      <c r="KYJ39"/>
      <c r="KYK39"/>
      <c r="KYL39"/>
      <c r="KYM39"/>
      <c r="KYN39"/>
      <c r="KYO39"/>
      <c r="KYP39"/>
      <c r="KYQ39"/>
      <c r="KYR39"/>
      <c r="KYS39"/>
      <c r="KYT39"/>
      <c r="KYU39"/>
      <c r="KYV39"/>
      <c r="KYW39"/>
      <c r="KYX39"/>
      <c r="KYY39"/>
      <c r="KYZ39"/>
      <c r="KZA39"/>
      <c r="KZB39"/>
      <c r="KZC39"/>
      <c r="KZD39"/>
      <c r="KZE39"/>
      <c r="KZF39"/>
      <c r="KZG39"/>
      <c r="KZH39"/>
      <c r="KZI39"/>
      <c r="KZJ39"/>
      <c r="KZK39"/>
      <c r="KZL39"/>
      <c r="KZM39"/>
      <c r="KZN39"/>
      <c r="KZO39"/>
      <c r="KZP39"/>
      <c r="KZQ39"/>
      <c r="KZR39"/>
      <c r="KZS39"/>
      <c r="KZT39"/>
      <c r="KZU39"/>
      <c r="KZV39"/>
      <c r="KZW39"/>
      <c r="KZX39"/>
      <c r="KZY39"/>
      <c r="KZZ39"/>
      <c r="LAA39"/>
      <c r="LAB39"/>
      <c r="LAC39"/>
      <c r="LAD39"/>
      <c r="LAE39"/>
      <c r="LAF39"/>
      <c r="LAG39"/>
      <c r="LAH39"/>
      <c r="LAI39"/>
      <c r="LAJ39"/>
      <c r="LAK39"/>
      <c r="LAL39"/>
      <c r="LAM39"/>
      <c r="LAN39"/>
      <c r="LAO39"/>
      <c r="LAP39"/>
      <c r="LAQ39"/>
      <c r="LAR39"/>
      <c r="LAS39"/>
      <c r="LAT39"/>
      <c r="LAU39"/>
      <c r="LAV39"/>
      <c r="LAW39"/>
      <c r="LAX39"/>
      <c r="LAY39"/>
      <c r="LAZ39"/>
      <c r="LBA39"/>
      <c r="LBB39"/>
      <c r="LBC39"/>
      <c r="LBD39"/>
      <c r="LBE39"/>
      <c r="LBF39"/>
      <c r="LBG39"/>
      <c r="LBH39"/>
      <c r="LBI39"/>
      <c r="LBJ39"/>
      <c r="LBK39"/>
      <c r="LBL39"/>
      <c r="LBM39"/>
      <c r="LBN39"/>
      <c r="LBO39"/>
      <c r="LBP39"/>
      <c r="LBQ39"/>
      <c r="LBR39"/>
      <c r="LBS39"/>
      <c r="LBT39"/>
      <c r="LBU39"/>
      <c r="LBV39"/>
      <c r="LBW39"/>
      <c r="LBX39"/>
      <c r="LBY39"/>
      <c r="LBZ39"/>
      <c r="LCA39"/>
      <c r="LCB39"/>
      <c r="LCC39"/>
      <c r="LCD39"/>
      <c r="LCE39"/>
      <c r="LCF39"/>
      <c r="LCG39"/>
      <c r="LCH39"/>
      <c r="LCI39"/>
      <c r="LCJ39"/>
      <c r="LCK39"/>
      <c r="LCL39"/>
      <c r="LCM39"/>
      <c r="LCN39"/>
      <c r="LCO39"/>
      <c r="LCP39"/>
      <c r="LCQ39"/>
      <c r="LCR39"/>
      <c r="LCS39"/>
      <c r="LCT39"/>
      <c r="LCU39"/>
      <c r="LCV39"/>
      <c r="LCW39"/>
      <c r="LCX39"/>
      <c r="LCY39"/>
      <c r="LCZ39"/>
      <c r="LDA39"/>
      <c r="LDB39"/>
      <c r="LDC39"/>
      <c r="LDD39"/>
      <c r="LDE39"/>
      <c r="LDF39"/>
      <c r="LDG39"/>
      <c r="LDH39"/>
      <c r="LDI39"/>
      <c r="LDJ39"/>
      <c r="LDK39"/>
      <c r="LDL39"/>
      <c r="LDM39"/>
      <c r="LDN39"/>
      <c r="LDO39"/>
      <c r="LDP39"/>
      <c r="LDQ39"/>
      <c r="LDR39"/>
      <c r="LDS39"/>
      <c r="LDT39"/>
      <c r="LDU39"/>
      <c r="LDV39"/>
      <c r="LDW39"/>
      <c r="LDX39"/>
      <c r="LDY39"/>
      <c r="LDZ39"/>
      <c r="LEA39"/>
      <c r="LEB39"/>
      <c r="LEC39"/>
      <c r="LED39"/>
      <c r="LEE39"/>
      <c r="LEF39"/>
      <c r="LEG39"/>
      <c r="LEH39"/>
      <c r="LEI39"/>
      <c r="LEJ39"/>
      <c r="LEK39"/>
      <c r="LEL39"/>
      <c r="LEM39"/>
      <c r="LEN39"/>
      <c r="LEO39"/>
      <c r="LEP39"/>
      <c r="LEQ39"/>
      <c r="LER39"/>
      <c r="LES39"/>
      <c r="LET39"/>
      <c r="LEU39"/>
      <c r="LEV39"/>
      <c r="LEW39"/>
      <c r="LEX39"/>
      <c r="LEY39"/>
      <c r="LEZ39"/>
      <c r="LFA39"/>
      <c r="LFB39"/>
      <c r="LFC39"/>
      <c r="LFD39"/>
      <c r="LFE39"/>
      <c r="LFF39"/>
      <c r="LFG39"/>
      <c r="LFH39"/>
      <c r="LFI39"/>
      <c r="LFJ39"/>
      <c r="LFK39"/>
      <c r="LFL39"/>
      <c r="LFM39"/>
      <c r="LFN39"/>
      <c r="LFO39"/>
      <c r="LFP39"/>
      <c r="LFQ39"/>
      <c r="LFR39"/>
      <c r="LFS39"/>
      <c r="LFT39"/>
      <c r="LFU39"/>
      <c r="LFV39"/>
      <c r="LFW39"/>
      <c r="LFX39"/>
      <c r="LFY39"/>
      <c r="LFZ39"/>
      <c r="LGA39"/>
      <c r="LGB39"/>
      <c r="LGC39"/>
      <c r="LGD39"/>
      <c r="LGE39"/>
      <c r="LGF39"/>
      <c r="LGG39"/>
      <c r="LGH39"/>
      <c r="LGI39"/>
      <c r="LGJ39"/>
      <c r="LGK39"/>
      <c r="LGL39"/>
      <c r="LGM39"/>
      <c r="LGN39"/>
      <c r="LGO39"/>
      <c r="LGP39"/>
      <c r="LGQ39"/>
      <c r="LGR39"/>
      <c r="LGS39"/>
      <c r="LGT39"/>
      <c r="LGU39"/>
      <c r="LGV39"/>
      <c r="LGW39"/>
      <c r="LGX39"/>
      <c r="LGY39"/>
      <c r="LGZ39"/>
      <c r="LHA39"/>
      <c r="LHB39"/>
      <c r="LHC39"/>
      <c r="LHD39"/>
      <c r="LHE39"/>
      <c r="LHF39"/>
      <c r="LHG39"/>
      <c r="LHH39"/>
      <c r="LHI39"/>
      <c r="LHJ39"/>
      <c r="LHK39"/>
      <c r="LHL39"/>
      <c r="LHM39"/>
      <c r="LHN39"/>
      <c r="LHO39"/>
      <c r="LHP39"/>
      <c r="LHQ39"/>
      <c r="LHR39"/>
      <c r="LHS39"/>
      <c r="LHT39"/>
      <c r="LHU39"/>
      <c r="LHV39"/>
      <c r="LHW39"/>
      <c r="LHX39"/>
      <c r="LHY39"/>
      <c r="LHZ39"/>
      <c r="LIA39"/>
      <c r="LIB39"/>
      <c r="LIC39"/>
      <c r="LID39"/>
      <c r="LIE39"/>
      <c r="LIF39"/>
      <c r="LIG39"/>
      <c r="LIH39"/>
      <c r="LII39"/>
      <c r="LIJ39"/>
      <c r="LIK39"/>
      <c r="LIL39"/>
      <c r="LIM39"/>
      <c r="LIN39"/>
      <c r="LIO39"/>
      <c r="LIP39"/>
      <c r="LIQ39"/>
      <c r="LIR39"/>
      <c r="LIS39"/>
      <c r="LIT39"/>
      <c r="LIU39"/>
      <c r="LIV39"/>
      <c r="LIW39"/>
      <c r="LIX39"/>
      <c r="LIY39"/>
      <c r="LIZ39"/>
      <c r="LJA39"/>
      <c r="LJB39"/>
      <c r="LJC39"/>
      <c r="LJD39"/>
      <c r="LJE39"/>
      <c r="LJF39"/>
      <c r="LJG39"/>
      <c r="LJH39"/>
      <c r="LJI39"/>
      <c r="LJJ39"/>
      <c r="LJK39"/>
      <c r="LJL39"/>
      <c r="LJM39"/>
      <c r="LJN39"/>
      <c r="LJO39"/>
      <c r="LJP39"/>
      <c r="LJQ39"/>
      <c r="LJR39"/>
      <c r="LJS39"/>
      <c r="LJT39"/>
      <c r="LJU39"/>
      <c r="LJV39"/>
      <c r="LJW39"/>
      <c r="LJX39"/>
      <c r="LJY39"/>
      <c r="LJZ39"/>
      <c r="LKA39"/>
      <c r="LKB39"/>
      <c r="LKC39"/>
      <c r="LKD39"/>
      <c r="LKE39"/>
      <c r="LKF39"/>
      <c r="LKG39"/>
      <c r="LKH39"/>
      <c r="LKI39"/>
      <c r="LKJ39"/>
      <c r="LKK39"/>
      <c r="LKL39"/>
      <c r="LKM39"/>
      <c r="LKN39"/>
      <c r="LKO39"/>
      <c r="LKP39"/>
      <c r="LKQ39"/>
      <c r="LKR39"/>
      <c r="LKS39"/>
      <c r="LKT39"/>
      <c r="LKU39"/>
      <c r="LKV39"/>
      <c r="LKW39"/>
      <c r="LKX39"/>
      <c r="LKY39"/>
      <c r="LKZ39"/>
      <c r="LLA39"/>
      <c r="LLB39"/>
      <c r="LLC39"/>
      <c r="LLD39"/>
      <c r="LLE39"/>
      <c r="LLF39"/>
      <c r="LLG39"/>
      <c r="LLH39"/>
      <c r="LLI39"/>
      <c r="LLJ39"/>
      <c r="LLK39"/>
      <c r="LLL39"/>
      <c r="LLM39"/>
      <c r="LLN39"/>
      <c r="LLO39"/>
      <c r="LLP39"/>
      <c r="LLQ39"/>
      <c r="LLR39"/>
      <c r="LLS39"/>
      <c r="LLT39"/>
      <c r="LLU39"/>
      <c r="LLV39"/>
      <c r="LLW39"/>
      <c r="LLX39"/>
      <c r="LLY39"/>
      <c r="LLZ39"/>
      <c r="LMA39"/>
      <c r="LMB39"/>
      <c r="LMC39"/>
      <c r="LMD39"/>
      <c r="LME39"/>
      <c r="LMF39"/>
      <c r="LMG39"/>
      <c r="LMH39"/>
      <c r="LMI39"/>
      <c r="LMJ39"/>
      <c r="LMK39"/>
      <c r="LML39"/>
      <c r="LMM39"/>
      <c r="LMN39"/>
      <c r="LMO39"/>
      <c r="LMP39"/>
      <c r="LMQ39"/>
      <c r="LMR39"/>
      <c r="LMS39"/>
      <c r="LMT39"/>
      <c r="LMU39"/>
      <c r="LMV39"/>
      <c r="LMW39"/>
      <c r="LMX39"/>
      <c r="LMY39"/>
      <c r="LMZ39"/>
      <c r="LNA39"/>
      <c r="LNB39"/>
      <c r="LNC39"/>
      <c r="LND39"/>
      <c r="LNE39"/>
      <c r="LNF39"/>
      <c r="LNG39"/>
      <c r="LNH39"/>
      <c r="LNI39"/>
      <c r="LNJ39"/>
      <c r="LNK39"/>
      <c r="LNL39"/>
      <c r="LNM39"/>
      <c r="LNN39"/>
      <c r="LNO39"/>
      <c r="LNP39"/>
      <c r="LNQ39"/>
      <c r="LNR39"/>
      <c r="LNS39"/>
      <c r="LNT39"/>
      <c r="LNU39"/>
      <c r="LNV39"/>
      <c r="LNW39"/>
      <c r="LNX39"/>
      <c r="LNY39"/>
      <c r="LNZ39"/>
      <c r="LOA39"/>
      <c r="LOB39"/>
      <c r="LOC39"/>
      <c r="LOD39"/>
      <c r="LOE39"/>
      <c r="LOF39"/>
      <c r="LOG39"/>
      <c r="LOH39"/>
      <c r="LOI39"/>
      <c r="LOJ39"/>
      <c r="LOK39"/>
      <c r="LOL39"/>
      <c r="LOM39"/>
      <c r="LON39"/>
      <c r="LOO39"/>
      <c r="LOP39"/>
      <c r="LOQ39"/>
      <c r="LOR39"/>
      <c r="LOS39"/>
      <c r="LOT39"/>
      <c r="LOU39"/>
      <c r="LOV39"/>
      <c r="LOW39"/>
      <c r="LOX39"/>
      <c r="LOY39"/>
      <c r="LOZ39"/>
      <c r="LPA39"/>
      <c r="LPB39"/>
      <c r="LPC39"/>
      <c r="LPD39"/>
      <c r="LPE39"/>
      <c r="LPF39"/>
      <c r="LPG39"/>
      <c r="LPH39"/>
      <c r="LPI39"/>
      <c r="LPJ39"/>
      <c r="LPK39"/>
      <c r="LPL39"/>
      <c r="LPM39"/>
      <c r="LPN39"/>
      <c r="LPO39"/>
      <c r="LPP39"/>
      <c r="LPQ39"/>
      <c r="LPR39"/>
      <c r="LPS39"/>
      <c r="LPT39"/>
      <c r="LPU39"/>
      <c r="LPV39"/>
      <c r="LPW39"/>
      <c r="LPX39"/>
      <c r="LPY39"/>
      <c r="LPZ39"/>
      <c r="LQA39"/>
      <c r="LQB39"/>
      <c r="LQC39"/>
      <c r="LQD39"/>
      <c r="LQE39"/>
      <c r="LQF39"/>
      <c r="LQG39"/>
      <c r="LQH39"/>
      <c r="LQI39"/>
      <c r="LQJ39"/>
      <c r="LQK39"/>
      <c r="LQL39"/>
      <c r="LQM39"/>
      <c r="LQN39"/>
      <c r="LQO39"/>
      <c r="LQP39"/>
      <c r="LQQ39"/>
      <c r="LQR39"/>
      <c r="LQS39"/>
      <c r="LQT39"/>
      <c r="LQU39"/>
      <c r="LQV39"/>
      <c r="LQW39"/>
      <c r="LQX39"/>
      <c r="LQY39"/>
      <c r="LQZ39"/>
      <c r="LRA39"/>
      <c r="LRB39"/>
      <c r="LRC39"/>
      <c r="LRD39"/>
      <c r="LRE39"/>
      <c r="LRF39"/>
      <c r="LRG39"/>
      <c r="LRH39"/>
      <c r="LRI39"/>
      <c r="LRJ39"/>
      <c r="LRK39"/>
      <c r="LRL39"/>
      <c r="LRM39"/>
      <c r="LRN39"/>
      <c r="LRO39"/>
      <c r="LRP39"/>
      <c r="LRQ39"/>
      <c r="LRR39"/>
      <c r="LRS39"/>
      <c r="LRT39"/>
      <c r="LRU39"/>
      <c r="LRV39"/>
      <c r="LRW39"/>
      <c r="LRX39"/>
      <c r="LRY39"/>
      <c r="LRZ39"/>
      <c r="LSA39"/>
      <c r="LSB39"/>
      <c r="LSC39"/>
      <c r="LSD39"/>
      <c r="LSE39"/>
      <c r="LSF39"/>
      <c r="LSG39"/>
      <c r="LSH39"/>
      <c r="LSI39"/>
      <c r="LSJ39"/>
      <c r="LSK39"/>
      <c r="LSL39"/>
      <c r="LSM39"/>
      <c r="LSN39"/>
      <c r="LSO39"/>
      <c r="LSP39"/>
      <c r="LSQ39"/>
      <c r="LSR39"/>
      <c r="LSS39"/>
      <c r="LST39"/>
      <c r="LSU39"/>
      <c r="LSV39"/>
      <c r="LSW39"/>
      <c r="LSX39"/>
      <c r="LSY39"/>
      <c r="LSZ39"/>
      <c r="LTA39"/>
      <c r="LTB39"/>
      <c r="LTC39"/>
      <c r="LTD39"/>
      <c r="LTE39"/>
      <c r="LTF39"/>
      <c r="LTG39"/>
      <c r="LTH39"/>
      <c r="LTI39"/>
      <c r="LTJ39"/>
      <c r="LTK39"/>
      <c r="LTL39"/>
      <c r="LTM39"/>
      <c r="LTN39"/>
      <c r="LTO39"/>
      <c r="LTP39"/>
      <c r="LTQ39"/>
      <c r="LTR39"/>
      <c r="LTS39"/>
      <c r="LTT39"/>
      <c r="LTU39"/>
      <c r="LTV39"/>
      <c r="LTW39"/>
      <c r="LTX39"/>
      <c r="LTY39"/>
      <c r="LTZ39"/>
      <c r="LUA39"/>
      <c r="LUB39"/>
      <c r="LUC39"/>
      <c r="LUD39"/>
      <c r="LUE39"/>
      <c r="LUF39"/>
      <c r="LUG39"/>
      <c r="LUH39"/>
      <c r="LUI39"/>
      <c r="LUJ39"/>
      <c r="LUK39"/>
      <c r="LUL39"/>
      <c r="LUM39"/>
      <c r="LUN39"/>
      <c r="LUO39"/>
      <c r="LUP39"/>
      <c r="LUQ39"/>
      <c r="LUR39"/>
      <c r="LUS39"/>
      <c r="LUT39"/>
      <c r="LUU39"/>
      <c r="LUV39"/>
      <c r="LUW39"/>
      <c r="LUX39"/>
      <c r="LUY39"/>
      <c r="LUZ39"/>
      <c r="LVA39"/>
      <c r="LVB39"/>
      <c r="LVC39"/>
      <c r="LVD39"/>
      <c r="LVE39"/>
      <c r="LVF39"/>
      <c r="LVG39"/>
      <c r="LVH39"/>
      <c r="LVI39"/>
      <c r="LVJ39"/>
      <c r="LVK39"/>
      <c r="LVL39"/>
      <c r="LVM39"/>
      <c r="LVN39"/>
      <c r="LVO39"/>
      <c r="LVP39"/>
      <c r="LVQ39"/>
      <c r="LVR39"/>
      <c r="LVS39"/>
      <c r="LVT39"/>
      <c r="LVU39"/>
      <c r="LVV39"/>
      <c r="LVW39"/>
      <c r="LVX39"/>
      <c r="LVY39"/>
      <c r="LVZ39"/>
      <c r="LWA39"/>
      <c r="LWB39"/>
      <c r="LWC39"/>
      <c r="LWD39"/>
      <c r="LWE39"/>
      <c r="LWF39"/>
      <c r="LWG39"/>
      <c r="LWH39"/>
      <c r="LWI39"/>
      <c r="LWJ39"/>
      <c r="LWK39"/>
      <c r="LWL39"/>
      <c r="LWM39"/>
      <c r="LWN39"/>
      <c r="LWO39"/>
      <c r="LWP39"/>
      <c r="LWQ39"/>
      <c r="LWR39"/>
      <c r="LWS39"/>
      <c r="LWT39"/>
      <c r="LWU39"/>
      <c r="LWV39"/>
      <c r="LWW39"/>
      <c r="LWX39"/>
      <c r="LWY39"/>
      <c r="LWZ39"/>
      <c r="LXA39"/>
      <c r="LXB39"/>
      <c r="LXC39"/>
      <c r="LXD39"/>
      <c r="LXE39"/>
      <c r="LXF39"/>
      <c r="LXG39"/>
      <c r="LXH39"/>
      <c r="LXI39"/>
      <c r="LXJ39"/>
      <c r="LXK39"/>
      <c r="LXL39"/>
      <c r="LXM39"/>
      <c r="LXN39"/>
      <c r="LXO39"/>
      <c r="LXP39"/>
      <c r="LXQ39"/>
      <c r="LXR39"/>
      <c r="LXS39"/>
      <c r="LXT39"/>
      <c r="LXU39"/>
      <c r="LXV39"/>
      <c r="LXW39"/>
      <c r="LXX39"/>
      <c r="LXY39"/>
      <c r="LXZ39"/>
      <c r="LYA39"/>
      <c r="LYB39"/>
      <c r="LYC39"/>
      <c r="LYD39"/>
      <c r="LYE39"/>
      <c r="LYF39"/>
      <c r="LYG39"/>
      <c r="LYH39"/>
      <c r="LYI39"/>
      <c r="LYJ39"/>
      <c r="LYK39"/>
      <c r="LYL39"/>
      <c r="LYM39"/>
      <c r="LYN39"/>
      <c r="LYO39"/>
      <c r="LYP39"/>
      <c r="LYQ39"/>
      <c r="LYR39"/>
      <c r="LYS39"/>
      <c r="LYT39"/>
      <c r="LYU39"/>
      <c r="LYV39"/>
      <c r="LYW39"/>
      <c r="LYX39"/>
      <c r="LYY39"/>
      <c r="LYZ39"/>
      <c r="LZA39"/>
      <c r="LZB39"/>
      <c r="LZC39"/>
      <c r="LZD39"/>
      <c r="LZE39"/>
      <c r="LZF39"/>
      <c r="LZG39"/>
      <c r="LZH39"/>
      <c r="LZI39"/>
      <c r="LZJ39"/>
      <c r="LZK39"/>
      <c r="LZL39"/>
      <c r="LZM39"/>
      <c r="LZN39"/>
      <c r="LZO39"/>
      <c r="LZP39"/>
      <c r="LZQ39"/>
      <c r="LZR39"/>
      <c r="LZS39"/>
      <c r="LZT39"/>
      <c r="LZU39"/>
      <c r="LZV39"/>
      <c r="LZW39"/>
      <c r="LZX39"/>
      <c r="LZY39"/>
      <c r="LZZ39"/>
      <c r="MAA39"/>
      <c r="MAB39"/>
      <c r="MAC39"/>
      <c r="MAD39"/>
      <c r="MAE39"/>
      <c r="MAF39"/>
      <c r="MAG39"/>
      <c r="MAH39"/>
      <c r="MAI39"/>
      <c r="MAJ39"/>
      <c r="MAK39"/>
      <c r="MAL39"/>
      <c r="MAM39"/>
      <c r="MAN39"/>
      <c r="MAO39"/>
      <c r="MAP39"/>
      <c r="MAQ39"/>
      <c r="MAR39"/>
      <c r="MAS39"/>
      <c r="MAT39"/>
      <c r="MAU39"/>
      <c r="MAV39"/>
      <c r="MAW39"/>
      <c r="MAX39"/>
      <c r="MAY39"/>
      <c r="MAZ39"/>
      <c r="MBA39"/>
      <c r="MBB39"/>
      <c r="MBC39"/>
      <c r="MBD39"/>
      <c r="MBE39"/>
      <c r="MBF39"/>
      <c r="MBG39"/>
      <c r="MBH39"/>
      <c r="MBI39"/>
      <c r="MBJ39"/>
      <c r="MBK39"/>
      <c r="MBL39"/>
      <c r="MBM39"/>
      <c r="MBN39"/>
      <c r="MBO39"/>
      <c r="MBP39"/>
      <c r="MBQ39"/>
      <c r="MBR39"/>
      <c r="MBS39"/>
      <c r="MBT39"/>
      <c r="MBU39"/>
      <c r="MBV39"/>
      <c r="MBW39"/>
      <c r="MBX39"/>
      <c r="MBY39"/>
      <c r="MBZ39"/>
      <c r="MCA39"/>
      <c r="MCB39"/>
      <c r="MCC39"/>
      <c r="MCD39"/>
      <c r="MCE39"/>
      <c r="MCF39"/>
      <c r="MCG39"/>
      <c r="MCH39"/>
      <c r="MCI39"/>
      <c r="MCJ39"/>
      <c r="MCK39"/>
      <c r="MCL39"/>
      <c r="MCM39"/>
      <c r="MCN39"/>
      <c r="MCO39"/>
      <c r="MCP39"/>
      <c r="MCQ39"/>
      <c r="MCR39"/>
      <c r="MCS39"/>
      <c r="MCT39"/>
      <c r="MCU39"/>
      <c r="MCV39"/>
      <c r="MCW39"/>
      <c r="MCX39"/>
      <c r="MCY39"/>
      <c r="MCZ39"/>
      <c r="MDA39"/>
      <c r="MDB39"/>
      <c r="MDC39"/>
      <c r="MDD39"/>
      <c r="MDE39"/>
      <c r="MDF39"/>
      <c r="MDG39"/>
      <c r="MDH39"/>
      <c r="MDI39"/>
      <c r="MDJ39"/>
      <c r="MDK39"/>
      <c r="MDL39"/>
      <c r="MDM39"/>
      <c r="MDN39"/>
      <c r="MDO39"/>
      <c r="MDP39"/>
      <c r="MDQ39"/>
      <c r="MDR39"/>
      <c r="MDS39"/>
      <c r="MDT39"/>
      <c r="MDU39"/>
      <c r="MDV39"/>
      <c r="MDW39"/>
      <c r="MDX39"/>
      <c r="MDY39"/>
      <c r="MDZ39"/>
      <c r="MEA39"/>
      <c r="MEB39"/>
      <c r="MEC39"/>
      <c r="MED39"/>
      <c r="MEE39"/>
      <c r="MEF39"/>
      <c r="MEG39"/>
      <c r="MEH39"/>
      <c r="MEI39"/>
      <c r="MEJ39"/>
      <c r="MEK39"/>
      <c r="MEL39"/>
      <c r="MEM39"/>
      <c r="MEN39"/>
      <c r="MEO39"/>
      <c r="MEP39"/>
      <c r="MEQ39"/>
      <c r="MER39"/>
      <c r="MES39"/>
      <c r="MET39"/>
      <c r="MEU39"/>
      <c r="MEV39"/>
      <c r="MEW39"/>
      <c r="MEX39"/>
      <c r="MEY39"/>
      <c r="MEZ39"/>
      <c r="MFA39"/>
      <c r="MFB39"/>
      <c r="MFC39"/>
      <c r="MFD39"/>
      <c r="MFE39"/>
      <c r="MFF39"/>
      <c r="MFG39"/>
      <c r="MFH39"/>
      <c r="MFI39"/>
      <c r="MFJ39"/>
      <c r="MFK39"/>
      <c r="MFL39"/>
      <c r="MFM39"/>
      <c r="MFN39"/>
      <c r="MFO39"/>
      <c r="MFP39"/>
      <c r="MFQ39"/>
      <c r="MFR39"/>
      <c r="MFS39"/>
      <c r="MFT39"/>
      <c r="MFU39"/>
      <c r="MFV39"/>
      <c r="MFW39"/>
      <c r="MFX39"/>
      <c r="MFY39"/>
      <c r="MFZ39"/>
      <c r="MGA39"/>
      <c r="MGB39"/>
      <c r="MGC39"/>
      <c r="MGD39"/>
      <c r="MGE39"/>
      <c r="MGF39"/>
      <c r="MGG39"/>
      <c r="MGH39"/>
      <c r="MGI39"/>
      <c r="MGJ39"/>
      <c r="MGK39"/>
      <c r="MGL39"/>
      <c r="MGM39"/>
      <c r="MGN39"/>
      <c r="MGO39"/>
      <c r="MGP39"/>
      <c r="MGQ39"/>
      <c r="MGR39"/>
      <c r="MGS39"/>
      <c r="MGT39"/>
      <c r="MGU39"/>
      <c r="MGV39"/>
      <c r="MGW39"/>
      <c r="MGX39"/>
      <c r="MGY39"/>
      <c r="MGZ39"/>
      <c r="MHA39"/>
      <c r="MHB39"/>
      <c r="MHC39"/>
      <c r="MHD39"/>
      <c r="MHE39"/>
      <c r="MHF39"/>
      <c r="MHG39"/>
      <c r="MHH39"/>
      <c r="MHI39"/>
      <c r="MHJ39"/>
      <c r="MHK39"/>
      <c r="MHL39"/>
      <c r="MHM39"/>
      <c r="MHN39"/>
      <c r="MHO39"/>
      <c r="MHP39"/>
      <c r="MHQ39"/>
      <c r="MHR39"/>
      <c r="MHS39"/>
      <c r="MHT39"/>
      <c r="MHU39"/>
      <c r="MHV39"/>
      <c r="MHW39"/>
      <c r="MHX39"/>
      <c r="MHY39"/>
      <c r="MHZ39"/>
      <c r="MIA39"/>
      <c r="MIB39"/>
      <c r="MIC39"/>
      <c r="MID39"/>
      <c r="MIE39"/>
      <c r="MIF39"/>
      <c r="MIG39"/>
      <c r="MIH39"/>
      <c r="MII39"/>
      <c r="MIJ39"/>
      <c r="MIK39"/>
      <c r="MIL39"/>
      <c r="MIM39"/>
      <c r="MIN39"/>
      <c r="MIO39"/>
      <c r="MIP39"/>
      <c r="MIQ39"/>
      <c r="MIR39"/>
      <c r="MIS39"/>
      <c r="MIT39"/>
      <c r="MIU39"/>
      <c r="MIV39"/>
      <c r="MIW39"/>
      <c r="MIX39"/>
      <c r="MIY39"/>
      <c r="MIZ39"/>
      <c r="MJA39"/>
      <c r="MJB39"/>
      <c r="MJC39"/>
      <c r="MJD39"/>
      <c r="MJE39"/>
      <c r="MJF39"/>
      <c r="MJG39"/>
      <c r="MJH39"/>
      <c r="MJI39"/>
      <c r="MJJ39"/>
      <c r="MJK39"/>
      <c r="MJL39"/>
      <c r="MJM39"/>
      <c r="MJN39"/>
      <c r="MJO39"/>
      <c r="MJP39"/>
      <c r="MJQ39"/>
      <c r="MJR39"/>
      <c r="MJS39"/>
      <c r="MJT39"/>
      <c r="MJU39"/>
      <c r="MJV39"/>
      <c r="MJW39"/>
      <c r="MJX39"/>
      <c r="MJY39"/>
      <c r="MJZ39"/>
      <c r="MKA39"/>
      <c r="MKB39"/>
      <c r="MKC39"/>
      <c r="MKD39"/>
      <c r="MKE39"/>
      <c r="MKF39"/>
      <c r="MKG39"/>
      <c r="MKH39"/>
      <c r="MKI39"/>
      <c r="MKJ39"/>
      <c r="MKK39"/>
      <c r="MKL39"/>
      <c r="MKM39"/>
      <c r="MKN39"/>
      <c r="MKO39"/>
      <c r="MKP39"/>
      <c r="MKQ39"/>
      <c r="MKR39"/>
      <c r="MKS39"/>
      <c r="MKT39"/>
      <c r="MKU39"/>
      <c r="MKV39"/>
      <c r="MKW39"/>
      <c r="MKX39"/>
      <c r="MKY39"/>
      <c r="MKZ39"/>
      <c r="MLA39"/>
      <c r="MLB39"/>
      <c r="MLC39"/>
      <c r="MLD39"/>
      <c r="MLE39"/>
      <c r="MLF39"/>
      <c r="MLG39"/>
      <c r="MLH39"/>
      <c r="MLI39"/>
      <c r="MLJ39"/>
      <c r="MLK39"/>
      <c r="MLL39"/>
      <c r="MLM39"/>
      <c r="MLN39"/>
      <c r="MLO39"/>
      <c r="MLP39"/>
      <c r="MLQ39"/>
      <c r="MLR39"/>
      <c r="MLS39"/>
      <c r="MLT39"/>
      <c r="MLU39"/>
      <c r="MLV39"/>
      <c r="MLW39"/>
      <c r="MLX39"/>
      <c r="MLY39"/>
      <c r="MLZ39"/>
      <c r="MMA39"/>
      <c r="MMB39"/>
      <c r="MMC39"/>
      <c r="MMD39"/>
      <c r="MME39"/>
      <c r="MMF39"/>
      <c r="MMG39"/>
      <c r="MMH39"/>
      <c r="MMI39"/>
      <c r="MMJ39"/>
      <c r="MMK39"/>
      <c r="MML39"/>
      <c r="MMM39"/>
      <c r="MMN39"/>
      <c r="MMO39"/>
      <c r="MMP39"/>
      <c r="MMQ39"/>
      <c r="MMR39"/>
      <c r="MMS39"/>
      <c r="MMT39"/>
      <c r="MMU39"/>
      <c r="MMV39"/>
      <c r="MMW39"/>
      <c r="MMX39"/>
      <c r="MMY39"/>
      <c r="MMZ39"/>
      <c r="MNA39"/>
      <c r="MNB39"/>
      <c r="MNC39"/>
      <c r="MND39"/>
      <c r="MNE39"/>
      <c r="MNF39"/>
      <c r="MNG39"/>
      <c r="MNH39"/>
      <c r="MNI39"/>
      <c r="MNJ39"/>
      <c r="MNK39"/>
      <c r="MNL39"/>
      <c r="MNM39"/>
      <c r="MNN39"/>
      <c r="MNO39"/>
      <c r="MNP39"/>
      <c r="MNQ39"/>
      <c r="MNR39"/>
      <c r="MNS39"/>
      <c r="MNT39"/>
      <c r="MNU39"/>
      <c r="MNV39"/>
      <c r="MNW39"/>
      <c r="MNX39"/>
      <c r="MNY39"/>
      <c r="MNZ39"/>
      <c r="MOA39"/>
      <c r="MOB39"/>
      <c r="MOC39"/>
      <c r="MOD39"/>
      <c r="MOE39"/>
      <c r="MOF39"/>
      <c r="MOG39"/>
      <c r="MOH39"/>
      <c r="MOI39"/>
      <c r="MOJ39"/>
      <c r="MOK39"/>
      <c r="MOL39"/>
      <c r="MOM39"/>
      <c r="MON39"/>
      <c r="MOO39"/>
      <c r="MOP39"/>
      <c r="MOQ39"/>
      <c r="MOR39"/>
      <c r="MOS39"/>
      <c r="MOT39"/>
      <c r="MOU39"/>
      <c r="MOV39"/>
      <c r="MOW39"/>
      <c r="MOX39"/>
      <c r="MOY39"/>
      <c r="MOZ39"/>
      <c r="MPA39"/>
      <c r="MPB39"/>
      <c r="MPC39"/>
      <c r="MPD39"/>
      <c r="MPE39"/>
      <c r="MPF39"/>
      <c r="MPG39"/>
      <c r="MPH39"/>
      <c r="MPI39"/>
      <c r="MPJ39"/>
      <c r="MPK39"/>
      <c r="MPL39"/>
      <c r="MPM39"/>
      <c r="MPN39"/>
      <c r="MPO39"/>
      <c r="MPP39"/>
      <c r="MPQ39"/>
      <c r="MPR39"/>
      <c r="MPS39"/>
      <c r="MPT39"/>
      <c r="MPU39"/>
      <c r="MPV39"/>
      <c r="MPW39"/>
      <c r="MPX39"/>
      <c r="MPY39"/>
      <c r="MPZ39"/>
      <c r="MQA39"/>
      <c r="MQB39"/>
      <c r="MQC39"/>
      <c r="MQD39"/>
      <c r="MQE39"/>
      <c r="MQF39"/>
      <c r="MQG39"/>
      <c r="MQH39"/>
      <c r="MQI39"/>
      <c r="MQJ39"/>
      <c r="MQK39"/>
      <c r="MQL39"/>
      <c r="MQM39"/>
      <c r="MQN39"/>
      <c r="MQO39"/>
      <c r="MQP39"/>
      <c r="MQQ39"/>
      <c r="MQR39"/>
      <c r="MQS39"/>
      <c r="MQT39"/>
      <c r="MQU39"/>
      <c r="MQV39"/>
      <c r="MQW39"/>
      <c r="MQX39"/>
      <c r="MQY39"/>
      <c r="MQZ39"/>
      <c r="MRA39"/>
      <c r="MRB39"/>
      <c r="MRC39"/>
      <c r="MRD39"/>
      <c r="MRE39"/>
      <c r="MRF39"/>
      <c r="MRG39"/>
      <c r="MRH39"/>
      <c r="MRI39"/>
      <c r="MRJ39"/>
      <c r="MRK39"/>
      <c r="MRL39"/>
      <c r="MRM39"/>
      <c r="MRN39"/>
      <c r="MRO39"/>
      <c r="MRP39"/>
      <c r="MRQ39"/>
      <c r="MRR39"/>
      <c r="MRS39"/>
      <c r="MRT39"/>
      <c r="MRU39"/>
      <c r="MRV39"/>
      <c r="MRW39"/>
      <c r="MRX39"/>
      <c r="MRY39"/>
      <c r="MRZ39"/>
      <c r="MSA39"/>
      <c r="MSB39"/>
      <c r="MSC39"/>
      <c r="MSD39"/>
      <c r="MSE39"/>
      <c r="MSF39"/>
      <c r="MSG39"/>
      <c r="MSH39"/>
      <c r="MSI39"/>
      <c r="MSJ39"/>
      <c r="MSK39"/>
      <c r="MSL39"/>
      <c r="MSM39"/>
      <c r="MSN39"/>
      <c r="MSO39"/>
      <c r="MSP39"/>
      <c r="MSQ39"/>
      <c r="MSR39"/>
      <c r="MSS39"/>
      <c r="MST39"/>
      <c r="MSU39"/>
      <c r="MSV39"/>
      <c r="MSW39"/>
      <c r="MSX39"/>
      <c r="MSY39"/>
      <c r="MSZ39"/>
      <c r="MTA39"/>
      <c r="MTB39"/>
      <c r="MTC39"/>
      <c r="MTD39"/>
      <c r="MTE39"/>
      <c r="MTF39"/>
      <c r="MTG39"/>
      <c r="MTH39"/>
      <c r="MTI39"/>
      <c r="MTJ39"/>
      <c r="MTK39"/>
      <c r="MTL39"/>
      <c r="MTM39"/>
      <c r="MTN39"/>
      <c r="MTO39"/>
      <c r="MTP39"/>
      <c r="MTQ39"/>
      <c r="MTR39"/>
      <c r="MTS39"/>
      <c r="MTT39"/>
      <c r="MTU39"/>
      <c r="MTV39"/>
      <c r="MTW39"/>
      <c r="MTX39"/>
      <c r="MTY39"/>
      <c r="MTZ39"/>
      <c r="MUA39"/>
      <c r="MUB39"/>
      <c r="MUC39"/>
      <c r="MUD39"/>
      <c r="MUE39"/>
      <c r="MUF39"/>
      <c r="MUG39"/>
      <c r="MUH39"/>
      <c r="MUI39"/>
      <c r="MUJ39"/>
      <c r="MUK39"/>
      <c r="MUL39"/>
      <c r="MUM39"/>
      <c r="MUN39"/>
      <c r="MUO39"/>
      <c r="MUP39"/>
      <c r="MUQ39"/>
      <c r="MUR39"/>
      <c r="MUS39"/>
      <c r="MUT39"/>
      <c r="MUU39"/>
      <c r="MUV39"/>
      <c r="MUW39"/>
      <c r="MUX39"/>
      <c r="MUY39"/>
      <c r="MUZ39"/>
      <c r="MVA39"/>
      <c r="MVB39"/>
      <c r="MVC39"/>
      <c r="MVD39"/>
      <c r="MVE39"/>
      <c r="MVF39"/>
      <c r="MVG39"/>
      <c r="MVH39"/>
      <c r="MVI39"/>
      <c r="MVJ39"/>
      <c r="MVK39"/>
      <c r="MVL39"/>
      <c r="MVM39"/>
      <c r="MVN39"/>
      <c r="MVO39"/>
      <c r="MVP39"/>
      <c r="MVQ39"/>
      <c r="MVR39"/>
      <c r="MVS39"/>
      <c r="MVT39"/>
      <c r="MVU39"/>
      <c r="MVV39"/>
      <c r="MVW39"/>
      <c r="MVX39"/>
      <c r="MVY39"/>
      <c r="MVZ39"/>
      <c r="MWA39"/>
      <c r="MWB39"/>
      <c r="MWC39"/>
      <c r="MWD39"/>
      <c r="MWE39"/>
      <c r="MWF39"/>
      <c r="MWG39"/>
      <c r="MWH39"/>
      <c r="MWI39"/>
      <c r="MWJ39"/>
      <c r="MWK39"/>
      <c r="MWL39"/>
      <c r="MWM39"/>
      <c r="MWN39"/>
      <c r="MWO39"/>
      <c r="MWP39"/>
      <c r="MWQ39"/>
      <c r="MWR39"/>
      <c r="MWS39"/>
      <c r="MWT39"/>
      <c r="MWU39"/>
      <c r="MWV39"/>
      <c r="MWW39"/>
      <c r="MWX39"/>
      <c r="MWY39"/>
      <c r="MWZ39"/>
      <c r="MXA39"/>
      <c r="MXB39"/>
      <c r="MXC39"/>
      <c r="MXD39"/>
      <c r="MXE39"/>
      <c r="MXF39"/>
      <c r="MXG39"/>
      <c r="MXH39"/>
      <c r="MXI39"/>
      <c r="MXJ39"/>
      <c r="MXK39"/>
      <c r="MXL39"/>
      <c r="MXM39"/>
      <c r="MXN39"/>
      <c r="MXO39"/>
      <c r="MXP39"/>
      <c r="MXQ39"/>
      <c r="MXR39"/>
      <c r="MXS39"/>
      <c r="MXT39"/>
      <c r="MXU39"/>
      <c r="MXV39"/>
      <c r="MXW39"/>
      <c r="MXX39"/>
      <c r="MXY39"/>
      <c r="MXZ39"/>
      <c r="MYA39"/>
      <c r="MYB39"/>
      <c r="MYC39"/>
      <c r="MYD39"/>
      <c r="MYE39"/>
      <c r="MYF39"/>
      <c r="MYG39"/>
      <c r="MYH39"/>
      <c r="MYI39"/>
      <c r="MYJ39"/>
      <c r="MYK39"/>
      <c r="MYL39"/>
      <c r="MYM39"/>
      <c r="MYN39"/>
      <c r="MYO39"/>
      <c r="MYP39"/>
      <c r="MYQ39"/>
      <c r="MYR39"/>
      <c r="MYS39"/>
      <c r="MYT39"/>
      <c r="MYU39"/>
      <c r="MYV39"/>
      <c r="MYW39"/>
      <c r="MYX39"/>
      <c r="MYY39"/>
      <c r="MYZ39"/>
      <c r="MZA39"/>
      <c r="MZB39"/>
      <c r="MZC39"/>
      <c r="MZD39"/>
      <c r="MZE39"/>
      <c r="MZF39"/>
      <c r="MZG39"/>
      <c r="MZH39"/>
      <c r="MZI39"/>
      <c r="MZJ39"/>
      <c r="MZK39"/>
      <c r="MZL39"/>
      <c r="MZM39"/>
      <c r="MZN39"/>
      <c r="MZO39"/>
      <c r="MZP39"/>
      <c r="MZQ39"/>
      <c r="MZR39"/>
      <c r="MZS39"/>
      <c r="MZT39"/>
      <c r="MZU39"/>
      <c r="MZV39"/>
      <c r="MZW39"/>
      <c r="MZX39"/>
      <c r="MZY39"/>
      <c r="MZZ39"/>
      <c r="NAA39"/>
      <c r="NAB39"/>
      <c r="NAC39"/>
      <c r="NAD39"/>
      <c r="NAE39"/>
      <c r="NAF39"/>
      <c r="NAG39"/>
      <c r="NAH39"/>
      <c r="NAI39"/>
      <c r="NAJ39"/>
      <c r="NAK39"/>
      <c r="NAL39"/>
      <c r="NAM39"/>
      <c r="NAN39"/>
      <c r="NAO39"/>
      <c r="NAP39"/>
      <c r="NAQ39"/>
      <c r="NAR39"/>
      <c r="NAS39"/>
      <c r="NAT39"/>
      <c r="NAU39"/>
      <c r="NAV39"/>
      <c r="NAW39"/>
      <c r="NAX39"/>
      <c r="NAY39"/>
      <c r="NAZ39"/>
      <c r="NBA39"/>
      <c r="NBB39"/>
      <c r="NBC39"/>
      <c r="NBD39"/>
      <c r="NBE39"/>
      <c r="NBF39"/>
      <c r="NBG39"/>
      <c r="NBH39"/>
      <c r="NBI39"/>
      <c r="NBJ39"/>
      <c r="NBK39"/>
      <c r="NBL39"/>
      <c r="NBM39"/>
      <c r="NBN39"/>
      <c r="NBO39"/>
      <c r="NBP39"/>
      <c r="NBQ39"/>
      <c r="NBR39"/>
      <c r="NBS39"/>
      <c r="NBT39"/>
      <c r="NBU39"/>
      <c r="NBV39"/>
      <c r="NBW39"/>
      <c r="NBX39"/>
      <c r="NBY39"/>
      <c r="NBZ39"/>
      <c r="NCA39"/>
      <c r="NCB39"/>
      <c r="NCC39"/>
      <c r="NCD39"/>
      <c r="NCE39"/>
      <c r="NCF39"/>
      <c r="NCG39"/>
      <c r="NCH39"/>
      <c r="NCI39"/>
      <c r="NCJ39"/>
      <c r="NCK39"/>
      <c r="NCL39"/>
      <c r="NCM39"/>
      <c r="NCN39"/>
      <c r="NCO39"/>
      <c r="NCP39"/>
      <c r="NCQ39"/>
      <c r="NCR39"/>
      <c r="NCS39"/>
      <c r="NCT39"/>
      <c r="NCU39"/>
      <c r="NCV39"/>
      <c r="NCW39"/>
      <c r="NCX39"/>
      <c r="NCY39"/>
      <c r="NCZ39"/>
      <c r="NDA39"/>
      <c r="NDB39"/>
      <c r="NDC39"/>
      <c r="NDD39"/>
      <c r="NDE39"/>
      <c r="NDF39"/>
      <c r="NDG39"/>
      <c r="NDH39"/>
      <c r="NDI39"/>
      <c r="NDJ39"/>
      <c r="NDK39"/>
      <c r="NDL39"/>
      <c r="NDM39"/>
      <c r="NDN39"/>
      <c r="NDO39"/>
      <c r="NDP39"/>
      <c r="NDQ39"/>
      <c r="NDR39"/>
      <c r="NDS39"/>
      <c r="NDT39"/>
      <c r="NDU39"/>
      <c r="NDV39"/>
      <c r="NDW39"/>
      <c r="NDX39"/>
      <c r="NDY39"/>
      <c r="NDZ39"/>
      <c r="NEA39"/>
      <c r="NEB39"/>
      <c r="NEC39"/>
      <c r="NED39"/>
      <c r="NEE39"/>
      <c r="NEF39"/>
      <c r="NEG39"/>
      <c r="NEH39"/>
      <c r="NEI39"/>
      <c r="NEJ39"/>
      <c r="NEK39"/>
      <c r="NEL39"/>
      <c r="NEM39"/>
      <c r="NEN39"/>
      <c r="NEO39"/>
      <c r="NEP39"/>
      <c r="NEQ39"/>
      <c r="NER39"/>
      <c r="NES39"/>
      <c r="NET39"/>
      <c r="NEU39"/>
      <c r="NEV39"/>
      <c r="NEW39"/>
      <c r="NEX39"/>
      <c r="NEY39"/>
      <c r="NEZ39"/>
      <c r="NFA39"/>
      <c r="NFB39"/>
      <c r="NFC39"/>
      <c r="NFD39"/>
      <c r="NFE39"/>
      <c r="NFF39"/>
      <c r="NFG39"/>
      <c r="NFH39"/>
      <c r="NFI39"/>
      <c r="NFJ39"/>
      <c r="NFK39"/>
      <c r="NFL39"/>
      <c r="NFM39"/>
      <c r="NFN39"/>
      <c r="NFO39"/>
      <c r="NFP39"/>
      <c r="NFQ39"/>
      <c r="NFR39"/>
      <c r="NFS39"/>
      <c r="NFT39"/>
      <c r="NFU39"/>
      <c r="NFV39"/>
      <c r="NFW39"/>
      <c r="NFX39"/>
      <c r="NFY39"/>
      <c r="NFZ39"/>
      <c r="NGA39"/>
      <c r="NGB39"/>
      <c r="NGC39"/>
      <c r="NGD39"/>
      <c r="NGE39"/>
      <c r="NGF39"/>
      <c r="NGG39"/>
      <c r="NGH39"/>
      <c r="NGI39"/>
      <c r="NGJ39"/>
      <c r="NGK39"/>
      <c r="NGL39"/>
      <c r="NGM39"/>
      <c r="NGN39"/>
      <c r="NGO39"/>
      <c r="NGP39"/>
      <c r="NGQ39"/>
      <c r="NGR39"/>
      <c r="NGS39"/>
      <c r="NGT39"/>
      <c r="NGU39"/>
      <c r="NGV39"/>
      <c r="NGW39"/>
      <c r="NGX39"/>
      <c r="NGY39"/>
      <c r="NGZ39"/>
      <c r="NHA39"/>
      <c r="NHB39"/>
      <c r="NHC39"/>
      <c r="NHD39"/>
      <c r="NHE39"/>
      <c r="NHF39"/>
      <c r="NHG39"/>
      <c r="NHH39"/>
      <c r="NHI39"/>
      <c r="NHJ39"/>
      <c r="NHK39"/>
      <c r="NHL39"/>
      <c r="NHM39"/>
      <c r="NHN39"/>
      <c r="NHO39"/>
      <c r="NHP39"/>
      <c r="NHQ39"/>
      <c r="NHR39"/>
      <c r="NHS39"/>
      <c r="NHT39"/>
      <c r="NHU39"/>
      <c r="NHV39"/>
      <c r="NHW39"/>
      <c r="NHX39"/>
      <c r="NHY39"/>
      <c r="NHZ39"/>
      <c r="NIA39"/>
      <c r="NIB39"/>
      <c r="NIC39"/>
      <c r="NID39"/>
      <c r="NIE39"/>
      <c r="NIF39"/>
      <c r="NIG39"/>
      <c r="NIH39"/>
      <c r="NII39"/>
      <c r="NIJ39"/>
      <c r="NIK39"/>
      <c r="NIL39"/>
      <c r="NIM39"/>
      <c r="NIN39"/>
      <c r="NIO39"/>
      <c r="NIP39"/>
      <c r="NIQ39"/>
      <c r="NIR39"/>
      <c r="NIS39"/>
      <c r="NIT39"/>
      <c r="NIU39"/>
      <c r="NIV39"/>
      <c r="NIW39"/>
      <c r="NIX39"/>
      <c r="NIY39"/>
      <c r="NIZ39"/>
      <c r="NJA39"/>
      <c r="NJB39"/>
      <c r="NJC39"/>
      <c r="NJD39"/>
      <c r="NJE39"/>
      <c r="NJF39"/>
      <c r="NJG39"/>
      <c r="NJH39"/>
      <c r="NJI39"/>
      <c r="NJJ39"/>
      <c r="NJK39"/>
      <c r="NJL39"/>
      <c r="NJM39"/>
      <c r="NJN39"/>
      <c r="NJO39"/>
      <c r="NJP39"/>
      <c r="NJQ39"/>
      <c r="NJR39"/>
      <c r="NJS39"/>
      <c r="NJT39"/>
      <c r="NJU39"/>
      <c r="NJV39"/>
      <c r="NJW39"/>
      <c r="NJX39"/>
      <c r="NJY39"/>
      <c r="NJZ39"/>
      <c r="NKA39"/>
      <c r="NKB39"/>
      <c r="NKC39"/>
      <c r="NKD39"/>
      <c r="NKE39"/>
      <c r="NKF39"/>
      <c r="NKG39"/>
      <c r="NKH39"/>
      <c r="NKI39"/>
      <c r="NKJ39"/>
      <c r="NKK39"/>
      <c r="NKL39"/>
      <c r="NKM39"/>
      <c r="NKN39"/>
      <c r="NKO39"/>
      <c r="NKP39"/>
      <c r="NKQ39"/>
      <c r="NKR39"/>
      <c r="NKS39"/>
      <c r="NKT39"/>
      <c r="NKU39"/>
      <c r="NKV39"/>
      <c r="NKW39"/>
      <c r="NKX39"/>
      <c r="NKY39"/>
      <c r="NKZ39"/>
      <c r="NLA39"/>
      <c r="NLB39"/>
      <c r="NLC39"/>
      <c r="NLD39"/>
      <c r="NLE39"/>
      <c r="NLF39"/>
      <c r="NLG39"/>
      <c r="NLH39"/>
      <c r="NLI39"/>
      <c r="NLJ39"/>
      <c r="NLK39"/>
      <c r="NLL39"/>
      <c r="NLM39"/>
      <c r="NLN39"/>
      <c r="NLO39"/>
      <c r="NLP39"/>
      <c r="NLQ39"/>
      <c r="NLR39"/>
      <c r="NLS39"/>
      <c r="NLT39"/>
      <c r="NLU39"/>
      <c r="NLV39"/>
      <c r="NLW39"/>
      <c r="NLX39"/>
      <c r="NLY39"/>
      <c r="NLZ39"/>
      <c r="NMA39"/>
      <c r="NMB39"/>
      <c r="NMC39"/>
      <c r="NMD39"/>
      <c r="NME39"/>
      <c r="NMF39"/>
      <c r="NMG39"/>
      <c r="NMH39"/>
      <c r="NMI39"/>
      <c r="NMJ39"/>
      <c r="NMK39"/>
      <c r="NML39"/>
      <c r="NMM39"/>
      <c r="NMN39"/>
      <c r="NMO39"/>
      <c r="NMP39"/>
      <c r="NMQ39"/>
      <c r="NMR39"/>
      <c r="NMS39"/>
      <c r="NMT39"/>
      <c r="NMU39"/>
      <c r="NMV39"/>
      <c r="NMW39"/>
      <c r="NMX39"/>
      <c r="NMY39"/>
      <c r="NMZ39"/>
      <c r="NNA39"/>
      <c r="NNB39"/>
      <c r="NNC39"/>
      <c r="NND39"/>
      <c r="NNE39"/>
      <c r="NNF39"/>
      <c r="NNG39"/>
      <c r="NNH39"/>
      <c r="NNI39"/>
      <c r="NNJ39"/>
      <c r="NNK39"/>
      <c r="NNL39"/>
      <c r="NNM39"/>
      <c r="NNN39"/>
      <c r="NNO39"/>
      <c r="NNP39"/>
      <c r="NNQ39"/>
      <c r="NNR39"/>
      <c r="NNS39"/>
      <c r="NNT39"/>
      <c r="NNU39"/>
      <c r="NNV39"/>
      <c r="NNW39"/>
      <c r="NNX39"/>
      <c r="NNY39"/>
      <c r="NNZ39"/>
      <c r="NOA39"/>
      <c r="NOB39"/>
      <c r="NOC39"/>
      <c r="NOD39"/>
      <c r="NOE39"/>
      <c r="NOF39"/>
      <c r="NOG39"/>
      <c r="NOH39"/>
      <c r="NOI39"/>
      <c r="NOJ39"/>
      <c r="NOK39"/>
      <c r="NOL39"/>
      <c r="NOM39"/>
      <c r="NON39"/>
      <c r="NOO39"/>
      <c r="NOP39"/>
      <c r="NOQ39"/>
      <c r="NOR39"/>
      <c r="NOS39"/>
      <c r="NOT39"/>
      <c r="NOU39"/>
      <c r="NOV39"/>
      <c r="NOW39"/>
      <c r="NOX39"/>
      <c r="NOY39"/>
      <c r="NOZ39"/>
      <c r="NPA39"/>
      <c r="NPB39"/>
      <c r="NPC39"/>
      <c r="NPD39"/>
      <c r="NPE39"/>
      <c r="NPF39"/>
      <c r="NPG39"/>
      <c r="NPH39"/>
      <c r="NPI39"/>
      <c r="NPJ39"/>
      <c r="NPK39"/>
      <c r="NPL39"/>
      <c r="NPM39"/>
      <c r="NPN39"/>
      <c r="NPO39"/>
      <c r="NPP39"/>
      <c r="NPQ39"/>
      <c r="NPR39"/>
      <c r="NPS39"/>
      <c r="NPT39"/>
      <c r="NPU39"/>
      <c r="NPV39"/>
      <c r="NPW39"/>
      <c r="NPX39"/>
      <c r="NPY39"/>
      <c r="NPZ39"/>
      <c r="NQA39"/>
      <c r="NQB39"/>
      <c r="NQC39"/>
      <c r="NQD39"/>
      <c r="NQE39"/>
      <c r="NQF39"/>
      <c r="NQG39"/>
      <c r="NQH39"/>
      <c r="NQI39"/>
      <c r="NQJ39"/>
      <c r="NQK39"/>
      <c r="NQL39"/>
      <c r="NQM39"/>
      <c r="NQN39"/>
      <c r="NQO39"/>
      <c r="NQP39"/>
      <c r="NQQ39"/>
      <c r="NQR39"/>
      <c r="NQS39"/>
      <c r="NQT39"/>
      <c r="NQU39"/>
      <c r="NQV39"/>
      <c r="NQW39"/>
      <c r="NQX39"/>
      <c r="NQY39"/>
      <c r="NQZ39"/>
      <c r="NRA39"/>
      <c r="NRB39"/>
      <c r="NRC39"/>
      <c r="NRD39"/>
      <c r="NRE39"/>
      <c r="NRF39"/>
      <c r="NRG39"/>
      <c r="NRH39"/>
      <c r="NRI39"/>
    </row>
    <row r="40" spans="1:9941" s="54" customFormat="1" ht="12.2" customHeight="1" thickBot="1" x14ac:dyDescent="0.25">
      <c r="A40" s="1184" t="s">
        <v>600</v>
      </c>
      <c r="B40" s="618" t="s">
        <v>118</v>
      </c>
      <c r="C40" s="636">
        <f>'1. mell.bevétel_össz'!C39-'26._önként_össz_bev'!C41-'26._államig_össz_bev'!C40</f>
        <v>0</v>
      </c>
      <c r="D40" s="755">
        <f>'1. mell.bevétel_össz'!D39-'26._önként_össz_bev'!D41-'26._államig_össz_bev'!D40</f>
        <v>0</v>
      </c>
      <c r="E40" s="695">
        <f>'1. mell.bevétel_össz'!E39-'26._önként_össz_bev'!E41-'26._államig_össz_bev'!E40</f>
        <v>0</v>
      </c>
      <c r="F40" s="695">
        <f>'1. mell.bevétel_össz'!F39-'26._önként_össz_bev'!F41-'26._államig_össz_bev'!F40</f>
        <v>0</v>
      </c>
      <c r="G40" s="695">
        <f>'1. mell.bevétel_össz'!G39-'26._önként_össz_bev'!G41-'26._államig_össz_bev'!G40</f>
        <v>7000000</v>
      </c>
      <c r="H40" s="652">
        <f t="shared" si="2"/>
        <v>7000000</v>
      </c>
      <c r="I40" s="759">
        <f>'1. mell.bevétel_össz'!I39-'26._önként_össz_bev'!I41-'26._államig_össz_bev'!I40</f>
        <v>0</v>
      </c>
      <c r="J40" s="652">
        <f>'1. mell.bevétel_össz'!J39-'26._önként_össz_bev'!J41-'26._államig_össz_bev'!J40</f>
        <v>0</v>
      </c>
      <c r="K40" s="652">
        <f>'1. mell.bevétel_össz'!K39-'26._önként_össz_bev'!K41-'26._államig_össz_bev'!K40</f>
        <v>0</v>
      </c>
      <c r="L40" s="652">
        <f>'1. mell.bevétel_össz'!L39-'26._önként_össz_bev'!L41</f>
        <v>0</v>
      </c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  <c r="RG40"/>
      <c r="RH40"/>
      <c r="RI40"/>
      <c r="RJ40"/>
      <c r="RK40"/>
      <c r="RL40"/>
      <c r="RM40"/>
      <c r="RN40"/>
      <c r="RO40"/>
      <c r="RP40"/>
      <c r="RQ40"/>
      <c r="RR40"/>
      <c r="RS40"/>
      <c r="RT40"/>
      <c r="RU40"/>
      <c r="RV40"/>
      <c r="RW40"/>
      <c r="RX40"/>
      <c r="RY40"/>
      <c r="RZ40"/>
      <c r="SA40"/>
      <c r="SB40"/>
      <c r="SC40"/>
      <c r="SD40"/>
      <c r="SE40"/>
      <c r="SF40"/>
      <c r="SG40"/>
      <c r="SH40"/>
      <c r="SI40"/>
      <c r="SJ40"/>
      <c r="SK40"/>
      <c r="SL40"/>
      <c r="SM40"/>
      <c r="SN40"/>
      <c r="SO40"/>
      <c r="SP40"/>
      <c r="SQ40"/>
      <c r="SR40"/>
      <c r="SS40"/>
      <c r="ST40"/>
      <c r="SU40"/>
      <c r="SV40"/>
      <c r="SW40"/>
      <c r="SX40"/>
      <c r="SY40"/>
      <c r="SZ40"/>
      <c r="TA40"/>
      <c r="TB40"/>
      <c r="TC40"/>
      <c r="TD40"/>
      <c r="TE40"/>
      <c r="TF40"/>
      <c r="TG40"/>
      <c r="TH40"/>
      <c r="TI40"/>
      <c r="TJ40"/>
      <c r="TK40"/>
      <c r="TL40"/>
      <c r="TM40"/>
      <c r="TN40"/>
      <c r="TO40"/>
      <c r="TP40"/>
      <c r="TQ40"/>
      <c r="TR40"/>
      <c r="TS40"/>
      <c r="TT40"/>
      <c r="TU40"/>
      <c r="TV40"/>
      <c r="TW40"/>
      <c r="TX40"/>
      <c r="TY40"/>
      <c r="TZ40"/>
      <c r="UA40"/>
      <c r="UB40"/>
      <c r="UC40"/>
      <c r="UD40"/>
      <c r="UE40"/>
      <c r="UF40"/>
      <c r="UG40"/>
      <c r="UH40"/>
      <c r="UI40"/>
      <c r="UJ40"/>
      <c r="UK40"/>
      <c r="UL40"/>
      <c r="UM40"/>
      <c r="UN40"/>
      <c r="UO40"/>
      <c r="UP40"/>
      <c r="UQ40"/>
      <c r="UR40"/>
      <c r="US40"/>
      <c r="UT40"/>
      <c r="UU40"/>
      <c r="UV40"/>
      <c r="UW40"/>
      <c r="UX40"/>
      <c r="UY40"/>
      <c r="UZ40"/>
      <c r="VA40"/>
      <c r="VB40"/>
      <c r="VC40"/>
      <c r="VD40"/>
      <c r="VE40"/>
      <c r="VF40"/>
      <c r="VG40"/>
      <c r="VH40"/>
      <c r="VI40"/>
      <c r="VJ40"/>
      <c r="VK40"/>
      <c r="VL40"/>
      <c r="VM40"/>
      <c r="VN40"/>
      <c r="VO40"/>
      <c r="VP40"/>
      <c r="VQ40"/>
      <c r="VR40"/>
      <c r="VS40"/>
      <c r="VT40"/>
      <c r="VU40"/>
      <c r="VV40"/>
      <c r="VW40"/>
      <c r="VX40"/>
      <c r="VY40"/>
      <c r="VZ40"/>
      <c r="WA40"/>
      <c r="WB40"/>
      <c r="WC40"/>
      <c r="WD40"/>
      <c r="WE40"/>
      <c r="WF40"/>
      <c r="WG40"/>
      <c r="WH40"/>
      <c r="WI40"/>
      <c r="WJ40"/>
      <c r="WK40"/>
      <c r="WL40"/>
      <c r="WM40"/>
      <c r="WN40"/>
      <c r="WO40"/>
      <c r="WP40"/>
      <c r="WQ40"/>
      <c r="WR40"/>
      <c r="WS40"/>
      <c r="WT40"/>
      <c r="WU40"/>
      <c r="WV40"/>
      <c r="WW40"/>
      <c r="WX40"/>
      <c r="WY40"/>
      <c r="WZ40"/>
      <c r="XA40"/>
      <c r="XB40"/>
      <c r="XC40"/>
      <c r="XD40"/>
      <c r="XE40"/>
      <c r="XF40"/>
      <c r="XG40"/>
      <c r="XH40"/>
      <c r="XI40"/>
      <c r="XJ40"/>
      <c r="XK40"/>
      <c r="XL40"/>
      <c r="XM40"/>
      <c r="XN40"/>
      <c r="XO40"/>
      <c r="XP40"/>
      <c r="XQ40"/>
      <c r="XR40"/>
      <c r="XS40"/>
      <c r="XT40"/>
      <c r="XU40"/>
      <c r="XV40"/>
      <c r="XW40"/>
      <c r="XX40"/>
      <c r="XY40"/>
      <c r="XZ40"/>
      <c r="YA40"/>
      <c r="YB40"/>
      <c r="YC40"/>
      <c r="YD40"/>
      <c r="YE40"/>
      <c r="YF40"/>
      <c r="YG40"/>
      <c r="YH40"/>
      <c r="YI40"/>
      <c r="YJ40"/>
      <c r="YK40"/>
      <c r="YL40"/>
      <c r="YM40"/>
      <c r="YN40"/>
      <c r="YO40"/>
      <c r="YP40"/>
      <c r="YQ40"/>
      <c r="YR40"/>
      <c r="YS40"/>
      <c r="YT40"/>
      <c r="YU40"/>
      <c r="YV40"/>
      <c r="YW40"/>
      <c r="YX40"/>
      <c r="YY40"/>
      <c r="YZ40"/>
      <c r="ZA40"/>
      <c r="ZB40"/>
      <c r="ZC40"/>
      <c r="ZD40"/>
      <c r="ZE40"/>
      <c r="ZF40"/>
      <c r="ZG40"/>
      <c r="ZH40"/>
      <c r="ZI40"/>
      <c r="ZJ40"/>
      <c r="ZK40"/>
      <c r="ZL40"/>
      <c r="ZM40"/>
      <c r="ZN40"/>
      <c r="ZO40"/>
      <c r="ZP40"/>
      <c r="ZQ40"/>
      <c r="ZR40"/>
      <c r="ZS40"/>
      <c r="ZT40"/>
      <c r="ZU40"/>
      <c r="ZV40"/>
      <c r="ZW40"/>
      <c r="ZX40"/>
      <c r="ZY40"/>
      <c r="ZZ40"/>
      <c r="AAA40"/>
      <c r="AAB40"/>
      <c r="AAC40"/>
      <c r="AAD40"/>
      <c r="AAE40"/>
      <c r="AAF40"/>
      <c r="AAG40"/>
      <c r="AAH40"/>
      <c r="AAI40"/>
      <c r="AAJ40"/>
      <c r="AAK40"/>
      <c r="AAL40"/>
      <c r="AAM40"/>
      <c r="AAN40"/>
      <c r="AAO40"/>
      <c r="AAP40"/>
      <c r="AAQ40"/>
      <c r="AAR40"/>
      <c r="AAS40"/>
      <c r="AAT40"/>
      <c r="AAU40"/>
      <c r="AAV40"/>
      <c r="AAW40"/>
      <c r="AAX40"/>
      <c r="AAY40"/>
      <c r="AAZ40"/>
      <c r="ABA40"/>
      <c r="ABB40"/>
      <c r="ABC40"/>
      <c r="ABD40"/>
      <c r="ABE40"/>
      <c r="ABF40"/>
      <c r="ABG40"/>
      <c r="ABH40"/>
      <c r="ABI40"/>
      <c r="ABJ40"/>
      <c r="ABK40"/>
      <c r="ABL40"/>
      <c r="ABM40"/>
      <c r="ABN40"/>
      <c r="ABO40"/>
      <c r="ABP40"/>
      <c r="ABQ40"/>
      <c r="ABR40"/>
      <c r="ABS40"/>
      <c r="ABT40"/>
      <c r="ABU40"/>
      <c r="ABV40"/>
      <c r="ABW40"/>
      <c r="ABX40"/>
      <c r="ABY40"/>
      <c r="ABZ40"/>
      <c r="ACA40"/>
      <c r="ACB40"/>
      <c r="ACC40"/>
      <c r="ACD40"/>
      <c r="ACE40"/>
      <c r="ACF40"/>
      <c r="ACG40"/>
      <c r="ACH40"/>
      <c r="ACI40"/>
      <c r="ACJ40"/>
      <c r="ACK40"/>
      <c r="ACL40"/>
      <c r="ACM40"/>
      <c r="ACN40"/>
      <c r="ACO40"/>
      <c r="ACP40"/>
      <c r="ACQ40"/>
      <c r="ACR40"/>
      <c r="ACS40"/>
      <c r="ACT40"/>
      <c r="ACU40"/>
      <c r="ACV40"/>
      <c r="ACW40"/>
      <c r="ACX40"/>
      <c r="ACY40"/>
      <c r="ACZ40"/>
      <c r="ADA40"/>
      <c r="ADB40"/>
      <c r="ADC40"/>
      <c r="ADD40"/>
      <c r="ADE40"/>
      <c r="ADF40"/>
      <c r="ADG40"/>
      <c r="ADH40"/>
      <c r="ADI40"/>
      <c r="ADJ40"/>
      <c r="ADK40"/>
      <c r="ADL40"/>
      <c r="ADM40"/>
      <c r="ADN40"/>
      <c r="ADO40"/>
      <c r="ADP40"/>
      <c r="ADQ40"/>
      <c r="ADR40"/>
      <c r="ADS40"/>
      <c r="ADT40"/>
      <c r="ADU40"/>
      <c r="ADV40"/>
      <c r="ADW40"/>
      <c r="ADX40"/>
      <c r="ADY40"/>
      <c r="ADZ40"/>
      <c r="AEA40"/>
      <c r="AEB40"/>
      <c r="AEC40"/>
      <c r="AED40"/>
      <c r="AEE40"/>
      <c r="AEF40"/>
      <c r="AEG40"/>
      <c r="AEH40"/>
      <c r="AEI40"/>
      <c r="AEJ40"/>
      <c r="AEK40"/>
      <c r="AEL40"/>
      <c r="AEM40"/>
      <c r="AEN40"/>
      <c r="AEO40"/>
      <c r="AEP40"/>
      <c r="AEQ40"/>
      <c r="AER40"/>
      <c r="AES40"/>
      <c r="AET40"/>
      <c r="AEU40"/>
      <c r="AEV40"/>
      <c r="AEW40"/>
      <c r="AEX40"/>
      <c r="AEY40"/>
      <c r="AEZ40"/>
      <c r="AFA40"/>
      <c r="AFB40"/>
      <c r="AFC40"/>
      <c r="AFD40"/>
      <c r="AFE40"/>
      <c r="AFF40"/>
      <c r="AFG40"/>
      <c r="AFH40"/>
      <c r="AFI40"/>
      <c r="AFJ40"/>
      <c r="AFK40"/>
      <c r="AFL40"/>
      <c r="AFM40"/>
      <c r="AFN40"/>
      <c r="AFO40"/>
      <c r="AFP40"/>
      <c r="AFQ40"/>
      <c r="AFR40"/>
      <c r="AFS40"/>
      <c r="AFT40"/>
      <c r="AFU40"/>
      <c r="AFV40"/>
      <c r="AFW40"/>
      <c r="AFX40"/>
      <c r="AFY40"/>
      <c r="AFZ40"/>
      <c r="AGA40"/>
      <c r="AGB40"/>
      <c r="AGC40"/>
      <c r="AGD40"/>
      <c r="AGE40"/>
      <c r="AGF40"/>
      <c r="AGG40"/>
      <c r="AGH40"/>
      <c r="AGI40"/>
      <c r="AGJ40"/>
      <c r="AGK40"/>
      <c r="AGL40"/>
      <c r="AGM40"/>
      <c r="AGN40"/>
      <c r="AGO40"/>
      <c r="AGP40"/>
      <c r="AGQ40"/>
      <c r="AGR40"/>
      <c r="AGS40"/>
      <c r="AGT40"/>
      <c r="AGU40"/>
      <c r="AGV40"/>
      <c r="AGW40"/>
      <c r="AGX40"/>
      <c r="AGY40"/>
      <c r="AGZ40"/>
      <c r="AHA40"/>
      <c r="AHB40"/>
      <c r="AHC40"/>
      <c r="AHD40"/>
      <c r="AHE40"/>
      <c r="AHF40"/>
      <c r="AHG40"/>
      <c r="AHH40"/>
      <c r="AHI40"/>
      <c r="AHJ40"/>
      <c r="AHK40"/>
      <c r="AHL40"/>
      <c r="AHM40"/>
      <c r="AHN40"/>
      <c r="AHO40"/>
      <c r="AHP40"/>
      <c r="AHQ40"/>
      <c r="AHR40"/>
      <c r="AHS40"/>
      <c r="AHT40"/>
      <c r="AHU40"/>
      <c r="AHV40"/>
      <c r="AHW40"/>
      <c r="AHX40"/>
      <c r="AHY40"/>
      <c r="AHZ40"/>
      <c r="AIA40"/>
      <c r="AIB40"/>
      <c r="AIC40"/>
      <c r="AID40"/>
      <c r="AIE40"/>
      <c r="AIF40"/>
      <c r="AIG40"/>
      <c r="AIH40"/>
      <c r="AII40"/>
      <c r="AIJ40"/>
      <c r="AIK40"/>
      <c r="AIL40"/>
      <c r="AIM40"/>
      <c r="AIN40"/>
      <c r="AIO40"/>
      <c r="AIP40"/>
      <c r="AIQ40"/>
      <c r="AIR40"/>
      <c r="AIS40"/>
      <c r="AIT40"/>
      <c r="AIU40"/>
      <c r="AIV40"/>
      <c r="AIW40"/>
      <c r="AIX40"/>
      <c r="AIY40"/>
      <c r="AIZ40"/>
      <c r="AJA40"/>
      <c r="AJB40"/>
      <c r="AJC40"/>
      <c r="AJD40"/>
      <c r="AJE40"/>
      <c r="AJF40"/>
      <c r="AJG40"/>
      <c r="AJH40"/>
      <c r="AJI40"/>
      <c r="AJJ40"/>
      <c r="AJK40"/>
      <c r="AJL40"/>
      <c r="AJM40"/>
      <c r="AJN40"/>
      <c r="AJO40"/>
      <c r="AJP40"/>
      <c r="AJQ40"/>
      <c r="AJR40"/>
      <c r="AJS40"/>
      <c r="AJT40"/>
      <c r="AJU40"/>
      <c r="AJV40"/>
      <c r="AJW40"/>
      <c r="AJX40"/>
      <c r="AJY40"/>
      <c r="AJZ40"/>
      <c r="AKA40"/>
      <c r="AKB40"/>
      <c r="AKC40"/>
      <c r="AKD40"/>
      <c r="AKE40"/>
      <c r="AKF40"/>
      <c r="AKG40"/>
      <c r="AKH40"/>
      <c r="AKI40"/>
      <c r="AKJ40"/>
      <c r="AKK40"/>
      <c r="AKL40"/>
      <c r="AKM40"/>
      <c r="AKN40"/>
      <c r="AKO40"/>
      <c r="AKP40"/>
      <c r="AKQ40"/>
      <c r="AKR40"/>
      <c r="AKS40"/>
      <c r="AKT40"/>
      <c r="AKU40"/>
      <c r="AKV40"/>
      <c r="AKW40"/>
      <c r="AKX40"/>
      <c r="AKY40"/>
      <c r="AKZ40"/>
      <c r="ALA40"/>
      <c r="ALB40"/>
      <c r="ALC40"/>
      <c r="ALD40"/>
      <c r="ALE40"/>
      <c r="ALF40"/>
      <c r="ALG40"/>
      <c r="ALH40"/>
      <c r="ALI40"/>
      <c r="ALJ40"/>
      <c r="ALK40"/>
      <c r="ALL40"/>
      <c r="ALM40"/>
      <c r="ALN40"/>
      <c r="ALO40"/>
      <c r="ALP40"/>
      <c r="ALQ40"/>
      <c r="ALR40"/>
      <c r="ALS40"/>
      <c r="ALT40"/>
      <c r="ALU40"/>
      <c r="ALV40"/>
      <c r="ALW40"/>
      <c r="ALX40"/>
      <c r="ALY40"/>
      <c r="ALZ40"/>
      <c r="AMA40"/>
      <c r="AMB40"/>
      <c r="AMC40"/>
      <c r="AMD40"/>
      <c r="AME40"/>
      <c r="AMF40"/>
      <c r="AMG40"/>
      <c r="AMH40"/>
      <c r="AMI40"/>
      <c r="AMJ40"/>
      <c r="AMK40"/>
      <c r="AML40"/>
      <c r="AMM40"/>
      <c r="AMN40"/>
      <c r="AMO40"/>
      <c r="AMP40"/>
      <c r="AMQ40"/>
      <c r="AMR40"/>
      <c r="AMS40"/>
      <c r="AMT40"/>
      <c r="AMU40"/>
      <c r="AMV40"/>
      <c r="AMW40"/>
      <c r="AMX40"/>
      <c r="AMY40"/>
      <c r="AMZ40"/>
      <c r="ANA40"/>
      <c r="ANB40"/>
      <c r="ANC40"/>
      <c r="AND40"/>
      <c r="ANE40"/>
      <c r="ANF40"/>
      <c r="ANG40"/>
      <c r="ANH40"/>
      <c r="ANI40"/>
      <c r="ANJ40"/>
      <c r="ANK40"/>
      <c r="ANL40"/>
      <c r="ANM40"/>
      <c r="ANN40"/>
      <c r="ANO40"/>
      <c r="ANP40"/>
      <c r="ANQ40"/>
      <c r="ANR40"/>
      <c r="ANS40"/>
      <c r="ANT40"/>
      <c r="ANU40"/>
      <c r="ANV40"/>
      <c r="ANW40"/>
      <c r="ANX40"/>
      <c r="ANY40"/>
      <c r="ANZ40"/>
      <c r="AOA40"/>
      <c r="AOB40"/>
      <c r="AOC40"/>
      <c r="AOD40"/>
      <c r="AOE40"/>
      <c r="AOF40"/>
      <c r="AOG40"/>
      <c r="AOH40"/>
      <c r="AOI40"/>
      <c r="AOJ40"/>
      <c r="AOK40"/>
      <c r="AOL40"/>
      <c r="AOM40"/>
      <c r="AON40"/>
      <c r="AOO40"/>
      <c r="AOP40"/>
      <c r="AOQ40"/>
      <c r="AOR40"/>
      <c r="AOS40"/>
      <c r="AOT40"/>
      <c r="AOU40"/>
      <c r="AOV40"/>
      <c r="AOW40"/>
      <c r="AOX40"/>
      <c r="AOY40"/>
      <c r="AOZ40"/>
      <c r="APA40"/>
      <c r="APB40"/>
      <c r="APC40"/>
      <c r="APD40"/>
      <c r="APE40"/>
      <c r="APF40"/>
      <c r="APG40"/>
      <c r="APH40"/>
      <c r="API40"/>
      <c r="APJ40"/>
      <c r="APK40"/>
      <c r="APL40"/>
      <c r="APM40"/>
      <c r="APN40"/>
      <c r="APO40"/>
      <c r="APP40"/>
      <c r="APQ40"/>
      <c r="APR40"/>
      <c r="APS40"/>
      <c r="APT40"/>
      <c r="APU40"/>
      <c r="APV40"/>
      <c r="APW40"/>
      <c r="APX40"/>
      <c r="APY40"/>
      <c r="APZ40"/>
      <c r="AQA40"/>
      <c r="AQB40"/>
      <c r="AQC40"/>
      <c r="AQD40"/>
      <c r="AQE40"/>
      <c r="AQF40"/>
      <c r="AQG40"/>
      <c r="AQH40"/>
      <c r="AQI40"/>
      <c r="AQJ40"/>
      <c r="AQK40"/>
      <c r="AQL40"/>
      <c r="AQM40"/>
      <c r="AQN40"/>
      <c r="AQO40"/>
      <c r="AQP40"/>
      <c r="AQQ40"/>
      <c r="AQR40"/>
      <c r="AQS40"/>
      <c r="AQT40"/>
      <c r="AQU40"/>
      <c r="AQV40"/>
      <c r="AQW40"/>
      <c r="AQX40"/>
      <c r="AQY40"/>
      <c r="AQZ40"/>
      <c r="ARA40"/>
      <c r="ARB40"/>
      <c r="ARC40"/>
      <c r="ARD40"/>
      <c r="ARE40"/>
      <c r="ARF40"/>
      <c r="ARG40"/>
      <c r="ARH40"/>
      <c r="ARI40"/>
      <c r="ARJ40"/>
      <c r="ARK40"/>
      <c r="ARL40"/>
      <c r="ARM40"/>
      <c r="ARN40"/>
      <c r="ARO40"/>
      <c r="ARP40"/>
      <c r="ARQ40"/>
      <c r="ARR40"/>
      <c r="ARS40"/>
      <c r="ART40"/>
      <c r="ARU40"/>
      <c r="ARV40"/>
      <c r="ARW40"/>
      <c r="ARX40"/>
      <c r="ARY40"/>
      <c r="ARZ40"/>
      <c r="ASA40"/>
      <c r="ASB40"/>
      <c r="ASC40"/>
      <c r="ASD40"/>
      <c r="ASE40"/>
      <c r="ASF40"/>
      <c r="ASG40"/>
      <c r="ASH40"/>
      <c r="ASI40"/>
      <c r="ASJ40"/>
      <c r="ASK40"/>
      <c r="ASL40"/>
      <c r="ASM40"/>
      <c r="ASN40"/>
      <c r="ASO40"/>
      <c r="ASP40"/>
      <c r="ASQ40"/>
      <c r="ASR40"/>
      <c r="ASS40"/>
      <c r="AST40"/>
      <c r="ASU40"/>
      <c r="ASV40"/>
      <c r="ASW40"/>
      <c r="ASX40"/>
      <c r="ASY40"/>
      <c r="ASZ40"/>
      <c r="ATA40"/>
      <c r="ATB40"/>
      <c r="ATC40"/>
      <c r="ATD40"/>
      <c r="ATE40"/>
      <c r="ATF40"/>
      <c r="ATG40"/>
      <c r="ATH40"/>
      <c r="ATI40"/>
      <c r="ATJ40"/>
      <c r="ATK40"/>
      <c r="ATL40"/>
      <c r="ATM40"/>
      <c r="ATN40"/>
      <c r="ATO40"/>
      <c r="ATP40"/>
      <c r="ATQ40"/>
      <c r="ATR40"/>
      <c r="ATS40"/>
      <c r="ATT40"/>
      <c r="ATU40"/>
      <c r="ATV40"/>
      <c r="ATW40"/>
      <c r="ATX40"/>
      <c r="ATY40"/>
      <c r="ATZ40"/>
      <c r="AUA40"/>
      <c r="AUB40"/>
      <c r="AUC40"/>
      <c r="AUD40"/>
      <c r="AUE40"/>
      <c r="AUF40"/>
      <c r="AUG40"/>
      <c r="AUH40"/>
      <c r="AUI40"/>
      <c r="AUJ40"/>
      <c r="AUK40"/>
      <c r="AUL40"/>
      <c r="AUM40"/>
      <c r="AUN40"/>
      <c r="AUO40"/>
      <c r="AUP40"/>
      <c r="AUQ40"/>
      <c r="AUR40"/>
      <c r="AUS40"/>
      <c r="AUT40"/>
      <c r="AUU40"/>
      <c r="AUV40"/>
      <c r="AUW40"/>
      <c r="AUX40"/>
      <c r="AUY40"/>
      <c r="AUZ40"/>
      <c r="AVA40"/>
      <c r="AVB40"/>
      <c r="AVC40"/>
      <c r="AVD40"/>
      <c r="AVE40"/>
      <c r="AVF40"/>
      <c r="AVG40"/>
      <c r="AVH40"/>
      <c r="AVI40"/>
      <c r="AVJ40"/>
      <c r="AVK40"/>
      <c r="AVL40"/>
      <c r="AVM40"/>
      <c r="AVN40"/>
      <c r="AVO40"/>
      <c r="AVP40"/>
      <c r="AVQ40"/>
      <c r="AVR40"/>
      <c r="AVS40"/>
      <c r="AVT40"/>
      <c r="AVU40"/>
      <c r="AVV40"/>
      <c r="AVW40"/>
      <c r="AVX40"/>
      <c r="AVY40"/>
      <c r="AVZ40"/>
      <c r="AWA40"/>
      <c r="AWB40"/>
      <c r="AWC40"/>
      <c r="AWD40"/>
      <c r="AWE40"/>
      <c r="AWF40"/>
      <c r="AWG40"/>
      <c r="AWH40"/>
      <c r="AWI40"/>
      <c r="AWJ40"/>
      <c r="AWK40"/>
      <c r="AWL40"/>
      <c r="AWM40"/>
      <c r="AWN40"/>
      <c r="AWO40"/>
      <c r="AWP40"/>
      <c r="AWQ40"/>
      <c r="AWR40"/>
      <c r="AWS40"/>
      <c r="AWT40"/>
      <c r="AWU40"/>
      <c r="AWV40"/>
      <c r="AWW40"/>
      <c r="AWX40"/>
      <c r="AWY40"/>
      <c r="AWZ40"/>
      <c r="AXA40"/>
      <c r="AXB40"/>
      <c r="AXC40"/>
      <c r="AXD40"/>
      <c r="AXE40"/>
      <c r="AXF40"/>
      <c r="AXG40"/>
      <c r="AXH40"/>
      <c r="AXI40"/>
      <c r="AXJ40"/>
      <c r="AXK40"/>
      <c r="AXL40"/>
      <c r="AXM40"/>
      <c r="AXN40"/>
      <c r="AXO40"/>
      <c r="AXP40"/>
      <c r="AXQ40"/>
      <c r="AXR40"/>
      <c r="AXS40"/>
      <c r="AXT40"/>
      <c r="AXU40"/>
      <c r="AXV40"/>
      <c r="AXW40"/>
      <c r="AXX40"/>
      <c r="AXY40"/>
      <c r="AXZ40"/>
      <c r="AYA40"/>
      <c r="AYB40"/>
      <c r="AYC40"/>
      <c r="AYD40"/>
      <c r="AYE40"/>
      <c r="AYF40"/>
      <c r="AYG40"/>
      <c r="AYH40"/>
      <c r="AYI40"/>
      <c r="AYJ40"/>
      <c r="AYK40"/>
      <c r="AYL40"/>
      <c r="AYM40"/>
      <c r="AYN40"/>
      <c r="AYO40"/>
      <c r="AYP40"/>
      <c r="AYQ40"/>
      <c r="AYR40"/>
      <c r="AYS40"/>
      <c r="AYT40"/>
      <c r="AYU40"/>
      <c r="AYV40"/>
      <c r="AYW40"/>
      <c r="AYX40"/>
      <c r="AYY40"/>
      <c r="AYZ40"/>
      <c r="AZA40"/>
      <c r="AZB40"/>
      <c r="AZC40"/>
      <c r="AZD40"/>
      <c r="AZE40"/>
      <c r="AZF40"/>
      <c r="AZG40"/>
      <c r="AZH40"/>
      <c r="AZI40"/>
      <c r="AZJ40"/>
      <c r="AZK40"/>
      <c r="AZL40"/>
      <c r="AZM40"/>
      <c r="AZN40"/>
      <c r="AZO40"/>
      <c r="AZP40"/>
      <c r="AZQ40"/>
      <c r="AZR40"/>
      <c r="AZS40"/>
      <c r="AZT40"/>
      <c r="AZU40"/>
      <c r="AZV40"/>
      <c r="AZW40"/>
      <c r="AZX40"/>
      <c r="AZY40"/>
      <c r="AZZ40"/>
      <c r="BAA40"/>
      <c r="BAB40"/>
      <c r="BAC40"/>
      <c r="BAD40"/>
      <c r="BAE40"/>
      <c r="BAF40"/>
      <c r="BAG40"/>
      <c r="BAH40"/>
      <c r="BAI40"/>
      <c r="BAJ40"/>
      <c r="BAK40"/>
      <c r="BAL40"/>
      <c r="BAM40"/>
      <c r="BAN40"/>
      <c r="BAO40"/>
      <c r="BAP40"/>
      <c r="BAQ40"/>
      <c r="BAR40"/>
      <c r="BAS40"/>
      <c r="BAT40"/>
      <c r="BAU40"/>
      <c r="BAV40"/>
      <c r="BAW40"/>
      <c r="BAX40"/>
      <c r="BAY40"/>
      <c r="BAZ40"/>
      <c r="BBA40"/>
      <c r="BBB40"/>
      <c r="BBC40"/>
      <c r="BBD40"/>
      <c r="BBE40"/>
      <c r="BBF40"/>
      <c r="BBG40"/>
      <c r="BBH40"/>
      <c r="BBI40"/>
      <c r="BBJ40"/>
      <c r="BBK40"/>
      <c r="BBL40"/>
      <c r="BBM40"/>
      <c r="BBN40"/>
      <c r="BBO40"/>
      <c r="BBP40"/>
      <c r="BBQ40"/>
      <c r="BBR40"/>
      <c r="BBS40"/>
      <c r="BBT40"/>
      <c r="BBU40"/>
      <c r="BBV40"/>
      <c r="BBW40"/>
      <c r="BBX40"/>
      <c r="BBY40"/>
      <c r="BBZ40"/>
      <c r="BCA40"/>
      <c r="BCB40"/>
      <c r="BCC40"/>
      <c r="BCD40"/>
      <c r="BCE40"/>
      <c r="BCF40"/>
      <c r="BCG40"/>
      <c r="BCH40"/>
      <c r="BCI40"/>
      <c r="BCJ40"/>
      <c r="BCK40"/>
      <c r="BCL40"/>
      <c r="BCM40"/>
      <c r="BCN40"/>
      <c r="BCO40"/>
      <c r="BCP40"/>
      <c r="BCQ40"/>
      <c r="BCR40"/>
      <c r="BCS40"/>
      <c r="BCT40"/>
      <c r="BCU40"/>
      <c r="BCV40"/>
      <c r="BCW40"/>
      <c r="BCX40"/>
      <c r="BCY40"/>
      <c r="BCZ40"/>
      <c r="BDA40"/>
      <c r="BDB40"/>
      <c r="BDC40"/>
      <c r="BDD40"/>
      <c r="BDE40"/>
      <c r="BDF40"/>
      <c r="BDG40"/>
      <c r="BDH40"/>
      <c r="BDI40"/>
      <c r="BDJ40"/>
      <c r="BDK40"/>
      <c r="BDL40"/>
      <c r="BDM40"/>
      <c r="BDN40"/>
      <c r="BDO40"/>
      <c r="BDP40"/>
      <c r="BDQ40"/>
      <c r="BDR40"/>
      <c r="BDS40"/>
      <c r="BDT40"/>
      <c r="BDU40"/>
      <c r="BDV40"/>
      <c r="BDW40"/>
      <c r="BDX40"/>
      <c r="BDY40"/>
      <c r="BDZ40"/>
      <c r="BEA40"/>
      <c r="BEB40"/>
      <c r="BEC40"/>
      <c r="BED40"/>
      <c r="BEE40"/>
      <c r="BEF40"/>
      <c r="BEG40"/>
      <c r="BEH40"/>
      <c r="BEI40"/>
      <c r="BEJ40"/>
      <c r="BEK40"/>
      <c r="BEL40"/>
      <c r="BEM40"/>
      <c r="BEN40"/>
      <c r="BEO40"/>
      <c r="BEP40"/>
      <c r="BEQ40"/>
      <c r="BER40"/>
      <c r="BES40"/>
      <c r="BET40"/>
      <c r="BEU40"/>
      <c r="BEV40"/>
      <c r="BEW40"/>
      <c r="BEX40"/>
      <c r="BEY40"/>
      <c r="BEZ40"/>
      <c r="BFA40"/>
      <c r="BFB40"/>
      <c r="BFC40"/>
      <c r="BFD40"/>
      <c r="BFE40"/>
      <c r="BFF40"/>
      <c r="BFG40"/>
      <c r="BFH40"/>
      <c r="BFI40"/>
      <c r="BFJ40"/>
      <c r="BFK40"/>
      <c r="BFL40"/>
      <c r="BFM40"/>
      <c r="BFN40"/>
      <c r="BFO40"/>
      <c r="BFP40"/>
      <c r="BFQ40"/>
      <c r="BFR40"/>
      <c r="BFS40"/>
      <c r="BFT40"/>
      <c r="BFU40"/>
      <c r="BFV40"/>
      <c r="BFW40"/>
      <c r="BFX40"/>
      <c r="BFY40"/>
      <c r="BFZ40"/>
      <c r="BGA40"/>
      <c r="BGB40"/>
      <c r="BGC40"/>
      <c r="BGD40"/>
      <c r="BGE40"/>
      <c r="BGF40"/>
      <c r="BGG40"/>
      <c r="BGH40"/>
      <c r="BGI40"/>
      <c r="BGJ40"/>
      <c r="BGK40"/>
      <c r="BGL40"/>
      <c r="BGM40"/>
      <c r="BGN40"/>
      <c r="BGO40"/>
      <c r="BGP40"/>
      <c r="BGQ40"/>
      <c r="BGR40"/>
      <c r="BGS40"/>
      <c r="BGT40"/>
      <c r="BGU40"/>
      <c r="BGV40"/>
      <c r="BGW40"/>
      <c r="BGX40"/>
      <c r="BGY40"/>
      <c r="BGZ40"/>
      <c r="BHA40"/>
      <c r="BHB40"/>
      <c r="BHC40"/>
      <c r="BHD40"/>
      <c r="BHE40"/>
      <c r="BHF40"/>
      <c r="BHG40"/>
      <c r="BHH40"/>
      <c r="BHI40"/>
      <c r="BHJ40"/>
      <c r="BHK40"/>
      <c r="BHL40"/>
      <c r="BHM40"/>
      <c r="BHN40"/>
      <c r="BHO40"/>
      <c r="BHP40"/>
      <c r="BHQ40"/>
      <c r="BHR40"/>
      <c r="BHS40"/>
      <c r="BHT40"/>
      <c r="BHU40"/>
      <c r="BHV40"/>
      <c r="BHW40"/>
      <c r="BHX40"/>
      <c r="BHY40"/>
      <c r="BHZ40"/>
      <c r="BIA40"/>
      <c r="BIB40"/>
      <c r="BIC40"/>
      <c r="BID40"/>
      <c r="BIE40"/>
      <c r="BIF40"/>
      <c r="BIG40"/>
      <c r="BIH40"/>
      <c r="BII40"/>
      <c r="BIJ40"/>
      <c r="BIK40"/>
      <c r="BIL40"/>
      <c r="BIM40"/>
      <c r="BIN40"/>
      <c r="BIO40"/>
      <c r="BIP40"/>
      <c r="BIQ40"/>
      <c r="BIR40"/>
      <c r="BIS40"/>
      <c r="BIT40"/>
      <c r="BIU40"/>
      <c r="BIV40"/>
      <c r="BIW40"/>
      <c r="BIX40"/>
      <c r="BIY40"/>
      <c r="BIZ40"/>
      <c r="BJA40"/>
      <c r="BJB40"/>
      <c r="BJC40"/>
      <c r="BJD40"/>
      <c r="BJE40"/>
      <c r="BJF40"/>
      <c r="BJG40"/>
      <c r="BJH40"/>
      <c r="BJI40"/>
      <c r="BJJ40"/>
      <c r="BJK40"/>
      <c r="BJL40"/>
      <c r="BJM40"/>
      <c r="BJN40"/>
      <c r="BJO40"/>
      <c r="BJP40"/>
      <c r="BJQ40"/>
      <c r="BJR40"/>
      <c r="BJS40"/>
      <c r="BJT40"/>
      <c r="BJU40"/>
      <c r="BJV40"/>
      <c r="BJW40"/>
      <c r="BJX40"/>
      <c r="BJY40"/>
      <c r="BJZ40"/>
      <c r="BKA40"/>
      <c r="BKB40"/>
      <c r="BKC40"/>
      <c r="BKD40"/>
      <c r="BKE40"/>
      <c r="BKF40"/>
      <c r="BKG40"/>
      <c r="BKH40"/>
      <c r="BKI40"/>
      <c r="BKJ40"/>
      <c r="BKK40"/>
      <c r="BKL40"/>
      <c r="BKM40"/>
      <c r="BKN40"/>
      <c r="BKO40"/>
      <c r="BKP40"/>
      <c r="BKQ40"/>
      <c r="BKR40"/>
      <c r="BKS40"/>
      <c r="BKT40"/>
      <c r="BKU40"/>
      <c r="BKV40"/>
      <c r="BKW40"/>
      <c r="BKX40"/>
      <c r="BKY40"/>
      <c r="BKZ40"/>
      <c r="BLA40"/>
      <c r="BLB40"/>
      <c r="BLC40"/>
      <c r="BLD40"/>
      <c r="BLE40"/>
      <c r="BLF40"/>
      <c r="BLG40"/>
      <c r="BLH40"/>
      <c r="BLI40"/>
      <c r="BLJ40"/>
      <c r="BLK40"/>
      <c r="BLL40"/>
      <c r="BLM40"/>
      <c r="BLN40"/>
      <c r="BLO40"/>
      <c r="BLP40"/>
      <c r="BLQ40"/>
      <c r="BLR40"/>
      <c r="BLS40"/>
      <c r="BLT40"/>
      <c r="BLU40"/>
      <c r="BLV40"/>
      <c r="BLW40"/>
      <c r="BLX40"/>
      <c r="BLY40"/>
      <c r="BLZ40"/>
      <c r="BMA40"/>
      <c r="BMB40"/>
      <c r="BMC40"/>
      <c r="BMD40"/>
      <c r="BME40"/>
      <c r="BMF40"/>
      <c r="BMG40"/>
      <c r="BMH40"/>
      <c r="BMI40"/>
      <c r="BMJ40"/>
      <c r="BMK40"/>
      <c r="BML40"/>
      <c r="BMM40"/>
      <c r="BMN40"/>
      <c r="BMO40"/>
      <c r="BMP40"/>
      <c r="BMQ40"/>
      <c r="BMR40"/>
      <c r="BMS40"/>
      <c r="BMT40"/>
      <c r="BMU40"/>
      <c r="BMV40"/>
      <c r="BMW40"/>
      <c r="BMX40"/>
      <c r="BMY40"/>
      <c r="BMZ40"/>
      <c r="BNA40"/>
      <c r="BNB40"/>
      <c r="BNC40"/>
      <c r="BND40"/>
      <c r="BNE40"/>
      <c r="BNF40"/>
      <c r="BNG40"/>
      <c r="BNH40"/>
      <c r="BNI40"/>
      <c r="BNJ40"/>
      <c r="BNK40"/>
      <c r="BNL40"/>
      <c r="BNM40"/>
      <c r="BNN40"/>
      <c r="BNO40"/>
      <c r="BNP40"/>
      <c r="BNQ40"/>
      <c r="BNR40"/>
      <c r="BNS40"/>
      <c r="BNT40"/>
      <c r="BNU40"/>
      <c r="BNV40"/>
      <c r="BNW40"/>
      <c r="BNX40"/>
      <c r="BNY40"/>
      <c r="BNZ40"/>
      <c r="BOA40"/>
      <c r="BOB40"/>
      <c r="BOC40"/>
      <c r="BOD40"/>
      <c r="BOE40"/>
      <c r="BOF40"/>
      <c r="BOG40"/>
      <c r="BOH40"/>
      <c r="BOI40"/>
      <c r="BOJ40"/>
      <c r="BOK40"/>
      <c r="BOL40"/>
      <c r="BOM40"/>
      <c r="BON40"/>
      <c r="BOO40"/>
      <c r="BOP40"/>
      <c r="BOQ40"/>
      <c r="BOR40"/>
      <c r="BOS40"/>
      <c r="BOT40"/>
      <c r="BOU40"/>
      <c r="BOV40"/>
      <c r="BOW40"/>
      <c r="BOX40"/>
      <c r="BOY40"/>
      <c r="BOZ40"/>
      <c r="BPA40"/>
      <c r="BPB40"/>
      <c r="BPC40"/>
      <c r="BPD40"/>
      <c r="BPE40"/>
      <c r="BPF40"/>
      <c r="BPG40"/>
      <c r="BPH40"/>
      <c r="BPI40"/>
      <c r="BPJ40"/>
      <c r="BPK40"/>
      <c r="BPL40"/>
      <c r="BPM40"/>
      <c r="BPN40"/>
      <c r="BPO40"/>
      <c r="BPP40"/>
      <c r="BPQ40"/>
      <c r="BPR40"/>
      <c r="BPS40"/>
      <c r="BPT40"/>
      <c r="BPU40"/>
      <c r="BPV40"/>
      <c r="BPW40"/>
      <c r="BPX40"/>
      <c r="BPY40"/>
      <c r="BPZ40"/>
      <c r="BQA40"/>
      <c r="BQB40"/>
      <c r="BQC40"/>
      <c r="BQD40"/>
      <c r="BQE40"/>
      <c r="BQF40"/>
      <c r="BQG40"/>
      <c r="BQH40"/>
      <c r="BQI40"/>
      <c r="BQJ40"/>
      <c r="BQK40"/>
      <c r="BQL40"/>
      <c r="BQM40"/>
      <c r="BQN40"/>
      <c r="BQO40"/>
      <c r="BQP40"/>
      <c r="BQQ40"/>
      <c r="BQR40"/>
      <c r="BQS40"/>
      <c r="BQT40"/>
      <c r="BQU40"/>
      <c r="BQV40"/>
      <c r="BQW40"/>
      <c r="BQX40"/>
      <c r="BQY40"/>
      <c r="BQZ40"/>
      <c r="BRA40"/>
      <c r="BRB40"/>
      <c r="BRC40"/>
      <c r="BRD40"/>
      <c r="BRE40"/>
      <c r="BRF40"/>
      <c r="BRG40"/>
      <c r="BRH40"/>
      <c r="BRI40"/>
      <c r="BRJ40"/>
      <c r="BRK40"/>
      <c r="BRL40"/>
      <c r="BRM40"/>
      <c r="BRN40"/>
      <c r="BRO40"/>
      <c r="BRP40"/>
      <c r="BRQ40"/>
      <c r="BRR40"/>
      <c r="BRS40"/>
      <c r="BRT40"/>
      <c r="BRU40"/>
      <c r="BRV40"/>
      <c r="BRW40"/>
      <c r="BRX40"/>
      <c r="BRY40"/>
      <c r="BRZ40"/>
      <c r="BSA40"/>
      <c r="BSB40"/>
      <c r="BSC40"/>
      <c r="BSD40"/>
      <c r="BSE40"/>
      <c r="BSF40"/>
      <c r="BSG40"/>
      <c r="BSH40"/>
      <c r="BSI40"/>
      <c r="BSJ40"/>
      <c r="BSK40"/>
      <c r="BSL40"/>
      <c r="BSM40"/>
      <c r="BSN40"/>
      <c r="BSO40"/>
      <c r="BSP40"/>
      <c r="BSQ40"/>
      <c r="BSR40"/>
      <c r="BSS40"/>
      <c r="BST40"/>
      <c r="BSU40"/>
      <c r="BSV40"/>
      <c r="BSW40"/>
      <c r="BSX40"/>
      <c r="BSY40"/>
      <c r="BSZ40"/>
      <c r="BTA40"/>
      <c r="BTB40"/>
      <c r="BTC40"/>
      <c r="BTD40"/>
      <c r="BTE40"/>
      <c r="BTF40"/>
      <c r="BTG40"/>
      <c r="BTH40"/>
      <c r="BTI40"/>
      <c r="BTJ40"/>
      <c r="BTK40"/>
      <c r="BTL40"/>
      <c r="BTM40"/>
      <c r="BTN40"/>
      <c r="BTO40"/>
      <c r="BTP40"/>
      <c r="BTQ40"/>
      <c r="BTR40"/>
      <c r="BTS40"/>
      <c r="BTT40"/>
      <c r="BTU40"/>
      <c r="BTV40"/>
      <c r="BTW40"/>
      <c r="BTX40"/>
      <c r="BTY40"/>
      <c r="BTZ40"/>
      <c r="BUA40"/>
      <c r="BUB40"/>
      <c r="BUC40"/>
      <c r="BUD40"/>
      <c r="BUE40"/>
      <c r="BUF40"/>
      <c r="BUG40"/>
      <c r="BUH40"/>
      <c r="BUI40"/>
      <c r="BUJ40"/>
      <c r="BUK40"/>
      <c r="BUL40"/>
      <c r="BUM40"/>
      <c r="BUN40"/>
      <c r="BUO40"/>
      <c r="BUP40"/>
      <c r="BUQ40"/>
      <c r="BUR40"/>
      <c r="BUS40"/>
      <c r="BUT40"/>
      <c r="BUU40"/>
      <c r="BUV40"/>
      <c r="BUW40"/>
      <c r="BUX40"/>
      <c r="BUY40"/>
      <c r="BUZ40"/>
      <c r="BVA40"/>
      <c r="BVB40"/>
      <c r="BVC40"/>
      <c r="BVD40"/>
      <c r="BVE40"/>
      <c r="BVF40"/>
      <c r="BVG40"/>
      <c r="BVH40"/>
      <c r="BVI40"/>
      <c r="BVJ40"/>
      <c r="BVK40"/>
      <c r="BVL40"/>
      <c r="BVM40"/>
      <c r="BVN40"/>
      <c r="BVO40"/>
      <c r="BVP40"/>
      <c r="BVQ40"/>
      <c r="BVR40"/>
      <c r="BVS40"/>
      <c r="BVT40"/>
      <c r="BVU40"/>
      <c r="BVV40"/>
      <c r="BVW40"/>
      <c r="BVX40"/>
      <c r="BVY40"/>
      <c r="BVZ40"/>
      <c r="BWA40"/>
      <c r="BWB40"/>
      <c r="BWC40"/>
      <c r="BWD40"/>
      <c r="BWE40"/>
      <c r="BWF40"/>
      <c r="BWG40"/>
      <c r="BWH40"/>
      <c r="BWI40"/>
      <c r="BWJ40"/>
      <c r="BWK40"/>
      <c r="BWL40"/>
      <c r="BWM40"/>
      <c r="BWN40"/>
      <c r="BWO40"/>
      <c r="BWP40"/>
      <c r="BWQ40"/>
      <c r="BWR40"/>
      <c r="BWS40"/>
      <c r="BWT40"/>
      <c r="BWU40"/>
      <c r="BWV40"/>
      <c r="BWW40"/>
      <c r="BWX40"/>
      <c r="BWY40"/>
      <c r="BWZ40"/>
      <c r="BXA40"/>
      <c r="BXB40"/>
      <c r="BXC40"/>
      <c r="BXD40"/>
      <c r="BXE40"/>
      <c r="BXF40"/>
      <c r="BXG40"/>
      <c r="BXH40"/>
      <c r="BXI40"/>
      <c r="BXJ40"/>
      <c r="BXK40"/>
      <c r="BXL40"/>
      <c r="BXM40"/>
      <c r="BXN40"/>
      <c r="BXO40"/>
      <c r="BXP40"/>
      <c r="BXQ40"/>
      <c r="BXR40"/>
      <c r="BXS40"/>
      <c r="BXT40"/>
      <c r="BXU40"/>
      <c r="BXV40"/>
      <c r="BXW40"/>
      <c r="BXX40"/>
      <c r="BXY40"/>
      <c r="BXZ40"/>
      <c r="BYA40"/>
      <c r="BYB40"/>
      <c r="BYC40"/>
      <c r="BYD40"/>
      <c r="BYE40"/>
      <c r="BYF40"/>
      <c r="BYG40"/>
      <c r="BYH40"/>
      <c r="BYI40"/>
      <c r="BYJ40"/>
      <c r="BYK40"/>
      <c r="BYL40"/>
      <c r="BYM40"/>
      <c r="BYN40"/>
      <c r="BYO40"/>
      <c r="BYP40"/>
      <c r="BYQ40"/>
      <c r="BYR40"/>
      <c r="BYS40"/>
      <c r="BYT40"/>
      <c r="BYU40"/>
      <c r="BYV40"/>
      <c r="BYW40"/>
      <c r="BYX40"/>
      <c r="BYY40"/>
      <c r="BYZ40"/>
      <c r="BZA40"/>
      <c r="BZB40"/>
      <c r="BZC40"/>
      <c r="BZD40"/>
      <c r="BZE40"/>
      <c r="BZF40"/>
      <c r="BZG40"/>
      <c r="BZH40"/>
      <c r="BZI40"/>
      <c r="BZJ40"/>
      <c r="BZK40"/>
      <c r="BZL40"/>
      <c r="BZM40"/>
      <c r="BZN40"/>
      <c r="BZO40"/>
      <c r="BZP40"/>
      <c r="BZQ40"/>
      <c r="BZR40"/>
      <c r="BZS40"/>
      <c r="BZT40"/>
      <c r="BZU40"/>
      <c r="BZV40"/>
      <c r="BZW40"/>
      <c r="BZX40"/>
      <c r="BZY40"/>
      <c r="BZZ40"/>
      <c r="CAA40"/>
      <c r="CAB40"/>
      <c r="CAC40"/>
      <c r="CAD40"/>
      <c r="CAE40"/>
      <c r="CAF40"/>
      <c r="CAG40"/>
      <c r="CAH40"/>
      <c r="CAI40"/>
      <c r="CAJ40"/>
      <c r="CAK40"/>
      <c r="CAL40"/>
      <c r="CAM40"/>
      <c r="CAN40"/>
      <c r="CAO40"/>
      <c r="CAP40"/>
      <c r="CAQ40"/>
      <c r="CAR40"/>
      <c r="CAS40"/>
      <c r="CAT40"/>
      <c r="CAU40"/>
      <c r="CAV40"/>
      <c r="CAW40"/>
      <c r="CAX40"/>
      <c r="CAY40"/>
      <c r="CAZ40"/>
      <c r="CBA40"/>
      <c r="CBB40"/>
      <c r="CBC40"/>
      <c r="CBD40"/>
      <c r="CBE40"/>
      <c r="CBF40"/>
      <c r="CBG40"/>
      <c r="CBH40"/>
      <c r="CBI40"/>
      <c r="CBJ40"/>
      <c r="CBK40"/>
      <c r="CBL40"/>
      <c r="CBM40"/>
      <c r="CBN40"/>
      <c r="CBO40"/>
      <c r="CBP40"/>
      <c r="CBQ40"/>
      <c r="CBR40"/>
      <c r="CBS40"/>
      <c r="CBT40"/>
      <c r="CBU40"/>
      <c r="CBV40"/>
      <c r="CBW40"/>
      <c r="CBX40"/>
      <c r="CBY40"/>
      <c r="CBZ40"/>
      <c r="CCA40"/>
      <c r="CCB40"/>
      <c r="CCC40"/>
      <c r="CCD40"/>
      <c r="CCE40"/>
      <c r="CCF40"/>
      <c r="CCG40"/>
      <c r="CCH40"/>
      <c r="CCI40"/>
      <c r="CCJ40"/>
      <c r="CCK40"/>
      <c r="CCL40"/>
      <c r="CCM40"/>
      <c r="CCN40"/>
      <c r="CCO40"/>
      <c r="CCP40"/>
      <c r="CCQ40"/>
      <c r="CCR40"/>
      <c r="CCS40"/>
      <c r="CCT40"/>
      <c r="CCU40"/>
      <c r="CCV40"/>
      <c r="CCW40"/>
      <c r="CCX40"/>
      <c r="CCY40"/>
      <c r="CCZ40"/>
      <c r="CDA40"/>
      <c r="CDB40"/>
      <c r="CDC40"/>
      <c r="CDD40"/>
      <c r="CDE40"/>
      <c r="CDF40"/>
      <c r="CDG40"/>
      <c r="CDH40"/>
      <c r="CDI40"/>
      <c r="CDJ40"/>
      <c r="CDK40"/>
      <c r="CDL40"/>
      <c r="CDM40"/>
      <c r="CDN40"/>
      <c r="CDO40"/>
      <c r="CDP40"/>
      <c r="CDQ40"/>
      <c r="CDR40"/>
      <c r="CDS40"/>
      <c r="CDT40"/>
      <c r="CDU40"/>
      <c r="CDV40"/>
      <c r="CDW40"/>
      <c r="CDX40"/>
      <c r="CDY40"/>
      <c r="CDZ40"/>
      <c r="CEA40"/>
      <c r="CEB40"/>
      <c r="CEC40"/>
      <c r="CED40"/>
      <c r="CEE40"/>
      <c r="CEF40"/>
      <c r="CEG40"/>
      <c r="CEH40"/>
      <c r="CEI40"/>
      <c r="CEJ40"/>
      <c r="CEK40"/>
      <c r="CEL40"/>
      <c r="CEM40"/>
      <c r="CEN40"/>
      <c r="CEO40"/>
      <c r="CEP40"/>
      <c r="CEQ40"/>
      <c r="CER40"/>
      <c r="CES40"/>
      <c r="CET40"/>
      <c r="CEU40"/>
      <c r="CEV40"/>
      <c r="CEW40"/>
      <c r="CEX40"/>
      <c r="CEY40"/>
      <c r="CEZ40"/>
      <c r="CFA40"/>
      <c r="CFB40"/>
      <c r="CFC40"/>
      <c r="CFD40"/>
      <c r="CFE40"/>
      <c r="CFF40"/>
      <c r="CFG40"/>
      <c r="CFH40"/>
      <c r="CFI40"/>
      <c r="CFJ40"/>
      <c r="CFK40"/>
      <c r="CFL40"/>
      <c r="CFM40"/>
      <c r="CFN40"/>
      <c r="CFO40"/>
      <c r="CFP40"/>
      <c r="CFQ40"/>
      <c r="CFR40"/>
      <c r="CFS40"/>
      <c r="CFT40"/>
      <c r="CFU40"/>
      <c r="CFV40"/>
      <c r="CFW40"/>
      <c r="CFX40"/>
      <c r="CFY40"/>
      <c r="CFZ40"/>
      <c r="CGA40"/>
      <c r="CGB40"/>
      <c r="CGC40"/>
      <c r="CGD40"/>
      <c r="CGE40"/>
      <c r="CGF40"/>
      <c r="CGG40"/>
      <c r="CGH40"/>
      <c r="CGI40"/>
      <c r="CGJ40"/>
      <c r="CGK40"/>
      <c r="CGL40"/>
      <c r="CGM40"/>
      <c r="CGN40"/>
      <c r="CGO40"/>
      <c r="CGP40"/>
      <c r="CGQ40"/>
      <c r="CGR40"/>
      <c r="CGS40"/>
      <c r="CGT40"/>
      <c r="CGU40"/>
      <c r="CGV40"/>
      <c r="CGW40"/>
      <c r="CGX40"/>
      <c r="CGY40"/>
      <c r="CGZ40"/>
      <c r="CHA40"/>
      <c r="CHB40"/>
      <c r="CHC40"/>
      <c r="CHD40"/>
      <c r="CHE40"/>
      <c r="CHF40"/>
      <c r="CHG40"/>
      <c r="CHH40"/>
      <c r="CHI40"/>
      <c r="CHJ40"/>
      <c r="CHK40"/>
      <c r="CHL40"/>
      <c r="CHM40"/>
      <c r="CHN40"/>
      <c r="CHO40"/>
      <c r="CHP40"/>
      <c r="CHQ40"/>
      <c r="CHR40"/>
      <c r="CHS40"/>
      <c r="CHT40"/>
      <c r="CHU40"/>
      <c r="CHV40"/>
      <c r="CHW40"/>
      <c r="CHX40"/>
      <c r="CHY40"/>
      <c r="CHZ40"/>
      <c r="CIA40"/>
      <c r="CIB40"/>
      <c r="CIC40"/>
      <c r="CID40"/>
      <c r="CIE40"/>
      <c r="CIF40"/>
      <c r="CIG40"/>
      <c r="CIH40"/>
      <c r="CII40"/>
      <c r="CIJ40"/>
      <c r="CIK40"/>
      <c r="CIL40"/>
      <c r="CIM40"/>
      <c r="CIN40"/>
      <c r="CIO40"/>
      <c r="CIP40"/>
      <c r="CIQ40"/>
      <c r="CIR40"/>
      <c r="CIS40"/>
      <c r="CIT40"/>
      <c r="CIU40"/>
      <c r="CIV40"/>
      <c r="CIW40"/>
      <c r="CIX40"/>
      <c r="CIY40"/>
      <c r="CIZ40"/>
      <c r="CJA40"/>
      <c r="CJB40"/>
      <c r="CJC40"/>
      <c r="CJD40"/>
      <c r="CJE40"/>
      <c r="CJF40"/>
      <c r="CJG40"/>
      <c r="CJH40"/>
      <c r="CJI40"/>
      <c r="CJJ40"/>
      <c r="CJK40"/>
      <c r="CJL40"/>
      <c r="CJM40"/>
      <c r="CJN40"/>
      <c r="CJO40"/>
      <c r="CJP40"/>
      <c r="CJQ40"/>
      <c r="CJR40"/>
      <c r="CJS40"/>
      <c r="CJT40"/>
      <c r="CJU40"/>
      <c r="CJV40"/>
      <c r="CJW40"/>
      <c r="CJX40"/>
      <c r="CJY40"/>
      <c r="CJZ40"/>
      <c r="CKA40"/>
      <c r="CKB40"/>
      <c r="CKC40"/>
      <c r="CKD40"/>
      <c r="CKE40"/>
      <c r="CKF40"/>
      <c r="CKG40"/>
      <c r="CKH40"/>
      <c r="CKI40"/>
      <c r="CKJ40"/>
      <c r="CKK40"/>
      <c r="CKL40"/>
      <c r="CKM40"/>
      <c r="CKN40"/>
      <c r="CKO40"/>
      <c r="CKP40"/>
      <c r="CKQ40"/>
      <c r="CKR40"/>
      <c r="CKS40"/>
      <c r="CKT40"/>
      <c r="CKU40"/>
      <c r="CKV40"/>
      <c r="CKW40"/>
      <c r="CKX40"/>
      <c r="CKY40"/>
      <c r="CKZ40"/>
      <c r="CLA40"/>
      <c r="CLB40"/>
      <c r="CLC40"/>
      <c r="CLD40"/>
      <c r="CLE40"/>
      <c r="CLF40"/>
      <c r="CLG40"/>
      <c r="CLH40"/>
      <c r="CLI40"/>
      <c r="CLJ40"/>
      <c r="CLK40"/>
      <c r="CLL40"/>
      <c r="CLM40"/>
      <c r="CLN40"/>
      <c r="CLO40"/>
      <c r="CLP40"/>
      <c r="CLQ40"/>
      <c r="CLR40"/>
      <c r="CLS40"/>
      <c r="CLT40"/>
      <c r="CLU40"/>
      <c r="CLV40"/>
      <c r="CLW40"/>
      <c r="CLX40"/>
      <c r="CLY40"/>
      <c r="CLZ40"/>
      <c r="CMA40"/>
      <c r="CMB40"/>
      <c r="CMC40"/>
      <c r="CMD40"/>
      <c r="CME40"/>
      <c r="CMF40"/>
      <c r="CMG40"/>
      <c r="CMH40"/>
      <c r="CMI40"/>
      <c r="CMJ40"/>
      <c r="CMK40"/>
      <c r="CML40"/>
      <c r="CMM40"/>
      <c r="CMN40"/>
      <c r="CMO40"/>
      <c r="CMP40"/>
      <c r="CMQ40"/>
      <c r="CMR40"/>
      <c r="CMS40"/>
      <c r="CMT40"/>
      <c r="CMU40"/>
      <c r="CMV40"/>
      <c r="CMW40"/>
      <c r="CMX40"/>
      <c r="CMY40"/>
      <c r="CMZ40"/>
      <c r="CNA40"/>
      <c r="CNB40"/>
      <c r="CNC40"/>
      <c r="CND40"/>
      <c r="CNE40"/>
      <c r="CNF40"/>
      <c r="CNG40"/>
      <c r="CNH40"/>
      <c r="CNI40"/>
      <c r="CNJ40"/>
      <c r="CNK40"/>
      <c r="CNL40"/>
      <c r="CNM40"/>
      <c r="CNN40"/>
      <c r="CNO40"/>
      <c r="CNP40"/>
      <c r="CNQ40"/>
      <c r="CNR40"/>
      <c r="CNS40"/>
      <c r="CNT40"/>
      <c r="CNU40"/>
      <c r="CNV40"/>
      <c r="CNW40"/>
      <c r="CNX40"/>
      <c r="CNY40"/>
      <c r="CNZ40"/>
      <c r="COA40"/>
      <c r="COB40"/>
      <c r="COC40"/>
      <c r="COD40"/>
      <c r="COE40"/>
      <c r="COF40"/>
      <c r="COG40"/>
      <c r="COH40"/>
      <c r="COI40"/>
      <c r="COJ40"/>
      <c r="COK40"/>
      <c r="COL40"/>
      <c r="COM40"/>
      <c r="CON40"/>
      <c r="COO40"/>
      <c r="COP40"/>
      <c r="COQ40"/>
      <c r="COR40"/>
      <c r="COS40"/>
      <c r="COT40"/>
      <c r="COU40"/>
      <c r="COV40"/>
      <c r="COW40"/>
      <c r="COX40"/>
      <c r="COY40"/>
      <c r="COZ40"/>
      <c r="CPA40"/>
      <c r="CPB40"/>
      <c r="CPC40"/>
      <c r="CPD40"/>
      <c r="CPE40"/>
      <c r="CPF40"/>
      <c r="CPG40"/>
      <c r="CPH40"/>
      <c r="CPI40"/>
      <c r="CPJ40"/>
      <c r="CPK40"/>
      <c r="CPL40"/>
      <c r="CPM40"/>
      <c r="CPN40"/>
      <c r="CPO40"/>
      <c r="CPP40"/>
      <c r="CPQ40"/>
      <c r="CPR40"/>
      <c r="CPS40"/>
      <c r="CPT40"/>
      <c r="CPU40"/>
      <c r="CPV40"/>
      <c r="CPW40"/>
      <c r="CPX40"/>
      <c r="CPY40"/>
      <c r="CPZ40"/>
      <c r="CQA40"/>
      <c r="CQB40"/>
      <c r="CQC40"/>
      <c r="CQD40"/>
      <c r="CQE40"/>
      <c r="CQF40"/>
      <c r="CQG40"/>
      <c r="CQH40"/>
      <c r="CQI40"/>
      <c r="CQJ40"/>
      <c r="CQK40"/>
      <c r="CQL40"/>
      <c r="CQM40"/>
      <c r="CQN40"/>
      <c r="CQO40"/>
      <c r="CQP40"/>
      <c r="CQQ40"/>
      <c r="CQR40"/>
      <c r="CQS40"/>
      <c r="CQT40"/>
      <c r="CQU40"/>
      <c r="CQV40"/>
      <c r="CQW40"/>
      <c r="CQX40"/>
      <c r="CQY40"/>
      <c r="CQZ40"/>
      <c r="CRA40"/>
      <c r="CRB40"/>
      <c r="CRC40"/>
      <c r="CRD40"/>
      <c r="CRE40"/>
      <c r="CRF40"/>
      <c r="CRG40"/>
      <c r="CRH40"/>
      <c r="CRI40"/>
      <c r="CRJ40"/>
      <c r="CRK40"/>
      <c r="CRL40"/>
      <c r="CRM40"/>
      <c r="CRN40"/>
      <c r="CRO40"/>
      <c r="CRP40"/>
      <c r="CRQ40"/>
      <c r="CRR40"/>
      <c r="CRS40"/>
      <c r="CRT40"/>
      <c r="CRU40"/>
      <c r="CRV40"/>
      <c r="CRW40"/>
      <c r="CRX40"/>
      <c r="CRY40"/>
      <c r="CRZ40"/>
      <c r="CSA40"/>
      <c r="CSB40"/>
      <c r="CSC40"/>
      <c r="CSD40"/>
      <c r="CSE40"/>
      <c r="CSF40"/>
      <c r="CSG40"/>
      <c r="CSH40"/>
      <c r="CSI40"/>
      <c r="CSJ40"/>
      <c r="CSK40"/>
      <c r="CSL40"/>
      <c r="CSM40"/>
      <c r="CSN40"/>
      <c r="CSO40"/>
      <c r="CSP40"/>
      <c r="CSQ40"/>
      <c r="CSR40"/>
      <c r="CSS40"/>
      <c r="CST40"/>
      <c r="CSU40"/>
      <c r="CSV40"/>
      <c r="CSW40"/>
      <c r="CSX40"/>
      <c r="CSY40"/>
      <c r="CSZ40"/>
      <c r="CTA40"/>
      <c r="CTB40"/>
      <c r="CTC40"/>
      <c r="CTD40"/>
      <c r="CTE40"/>
      <c r="CTF40"/>
      <c r="CTG40"/>
      <c r="CTH40"/>
      <c r="CTI40"/>
      <c r="CTJ40"/>
      <c r="CTK40"/>
      <c r="CTL40"/>
      <c r="CTM40"/>
      <c r="CTN40"/>
      <c r="CTO40"/>
      <c r="CTP40"/>
      <c r="CTQ40"/>
      <c r="CTR40"/>
      <c r="CTS40"/>
      <c r="CTT40"/>
      <c r="CTU40"/>
      <c r="CTV40"/>
      <c r="CTW40"/>
      <c r="CTX40"/>
      <c r="CTY40"/>
      <c r="CTZ40"/>
      <c r="CUA40"/>
      <c r="CUB40"/>
      <c r="CUC40"/>
      <c r="CUD40"/>
      <c r="CUE40"/>
      <c r="CUF40"/>
      <c r="CUG40"/>
      <c r="CUH40"/>
      <c r="CUI40"/>
      <c r="CUJ40"/>
      <c r="CUK40"/>
      <c r="CUL40"/>
      <c r="CUM40"/>
      <c r="CUN40"/>
      <c r="CUO40"/>
      <c r="CUP40"/>
      <c r="CUQ40"/>
      <c r="CUR40"/>
      <c r="CUS40"/>
      <c r="CUT40"/>
      <c r="CUU40"/>
      <c r="CUV40"/>
      <c r="CUW40"/>
      <c r="CUX40"/>
      <c r="CUY40"/>
      <c r="CUZ40"/>
      <c r="CVA40"/>
      <c r="CVB40"/>
      <c r="CVC40"/>
      <c r="CVD40"/>
      <c r="CVE40"/>
      <c r="CVF40"/>
      <c r="CVG40"/>
      <c r="CVH40"/>
      <c r="CVI40"/>
      <c r="CVJ40"/>
      <c r="CVK40"/>
      <c r="CVL40"/>
      <c r="CVM40"/>
      <c r="CVN40"/>
      <c r="CVO40"/>
      <c r="CVP40"/>
      <c r="CVQ40"/>
      <c r="CVR40"/>
      <c r="CVS40"/>
      <c r="CVT40"/>
      <c r="CVU40"/>
      <c r="CVV40"/>
      <c r="CVW40"/>
      <c r="CVX40"/>
      <c r="CVY40"/>
      <c r="CVZ40"/>
      <c r="CWA40"/>
      <c r="CWB40"/>
      <c r="CWC40"/>
      <c r="CWD40"/>
      <c r="CWE40"/>
      <c r="CWF40"/>
      <c r="CWG40"/>
      <c r="CWH40"/>
      <c r="CWI40"/>
      <c r="CWJ40"/>
      <c r="CWK40"/>
      <c r="CWL40"/>
      <c r="CWM40"/>
      <c r="CWN40"/>
      <c r="CWO40"/>
      <c r="CWP40"/>
      <c r="CWQ40"/>
      <c r="CWR40"/>
      <c r="CWS40"/>
      <c r="CWT40"/>
      <c r="CWU40"/>
      <c r="CWV40"/>
      <c r="CWW40"/>
      <c r="CWX40"/>
      <c r="CWY40"/>
      <c r="CWZ40"/>
      <c r="CXA40"/>
      <c r="CXB40"/>
      <c r="CXC40"/>
      <c r="CXD40"/>
      <c r="CXE40"/>
      <c r="CXF40"/>
      <c r="CXG40"/>
      <c r="CXH40"/>
      <c r="CXI40"/>
      <c r="CXJ40"/>
      <c r="CXK40"/>
      <c r="CXL40"/>
      <c r="CXM40"/>
      <c r="CXN40"/>
      <c r="CXO40"/>
      <c r="CXP40"/>
      <c r="CXQ40"/>
      <c r="CXR40"/>
      <c r="CXS40"/>
      <c r="CXT40"/>
      <c r="CXU40"/>
      <c r="CXV40"/>
      <c r="CXW40"/>
      <c r="CXX40"/>
      <c r="CXY40"/>
      <c r="CXZ40"/>
      <c r="CYA40"/>
      <c r="CYB40"/>
      <c r="CYC40"/>
      <c r="CYD40"/>
      <c r="CYE40"/>
      <c r="CYF40"/>
      <c r="CYG40"/>
      <c r="CYH40"/>
      <c r="CYI40"/>
      <c r="CYJ40"/>
      <c r="CYK40"/>
      <c r="CYL40"/>
      <c r="CYM40"/>
      <c r="CYN40"/>
      <c r="CYO40"/>
      <c r="CYP40"/>
      <c r="CYQ40"/>
      <c r="CYR40"/>
      <c r="CYS40"/>
      <c r="CYT40"/>
      <c r="CYU40"/>
      <c r="CYV40"/>
      <c r="CYW40"/>
      <c r="CYX40"/>
      <c r="CYY40"/>
      <c r="CYZ40"/>
      <c r="CZA40"/>
      <c r="CZB40"/>
      <c r="CZC40"/>
      <c r="CZD40"/>
      <c r="CZE40"/>
      <c r="CZF40"/>
      <c r="CZG40"/>
      <c r="CZH40"/>
      <c r="CZI40"/>
      <c r="CZJ40"/>
      <c r="CZK40"/>
      <c r="CZL40"/>
      <c r="CZM40"/>
      <c r="CZN40"/>
      <c r="CZO40"/>
      <c r="CZP40"/>
      <c r="CZQ40"/>
      <c r="CZR40"/>
      <c r="CZS40"/>
      <c r="CZT40"/>
      <c r="CZU40"/>
      <c r="CZV40"/>
      <c r="CZW40"/>
      <c r="CZX40"/>
      <c r="CZY40"/>
      <c r="CZZ40"/>
      <c r="DAA40"/>
      <c r="DAB40"/>
      <c r="DAC40"/>
      <c r="DAD40"/>
      <c r="DAE40"/>
      <c r="DAF40"/>
      <c r="DAG40"/>
      <c r="DAH40"/>
      <c r="DAI40"/>
      <c r="DAJ40"/>
      <c r="DAK40"/>
      <c r="DAL40"/>
      <c r="DAM40"/>
      <c r="DAN40"/>
      <c r="DAO40"/>
      <c r="DAP40"/>
      <c r="DAQ40"/>
      <c r="DAR40"/>
      <c r="DAS40"/>
      <c r="DAT40"/>
      <c r="DAU40"/>
      <c r="DAV40"/>
      <c r="DAW40"/>
      <c r="DAX40"/>
      <c r="DAY40"/>
      <c r="DAZ40"/>
      <c r="DBA40"/>
      <c r="DBB40"/>
      <c r="DBC40"/>
      <c r="DBD40"/>
      <c r="DBE40"/>
      <c r="DBF40"/>
      <c r="DBG40"/>
      <c r="DBH40"/>
      <c r="DBI40"/>
      <c r="DBJ40"/>
      <c r="DBK40"/>
      <c r="DBL40"/>
      <c r="DBM40"/>
      <c r="DBN40"/>
      <c r="DBO40"/>
      <c r="DBP40"/>
      <c r="DBQ40"/>
      <c r="DBR40"/>
      <c r="DBS40"/>
      <c r="DBT40"/>
      <c r="DBU40"/>
      <c r="DBV40"/>
      <c r="DBW40"/>
      <c r="DBX40"/>
      <c r="DBY40"/>
      <c r="DBZ40"/>
      <c r="DCA40"/>
      <c r="DCB40"/>
      <c r="DCC40"/>
      <c r="DCD40"/>
      <c r="DCE40"/>
      <c r="DCF40"/>
      <c r="DCG40"/>
      <c r="DCH40"/>
      <c r="DCI40"/>
      <c r="DCJ40"/>
      <c r="DCK40"/>
      <c r="DCL40"/>
      <c r="DCM40"/>
      <c r="DCN40"/>
      <c r="DCO40"/>
      <c r="DCP40"/>
      <c r="DCQ40"/>
      <c r="DCR40"/>
      <c r="DCS40"/>
      <c r="DCT40"/>
      <c r="DCU40"/>
      <c r="DCV40"/>
      <c r="DCW40"/>
      <c r="DCX40"/>
      <c r="DCY40"/>
      <c r="DCZ40"/>
      <c r="DDA40"/>
      <c r="DDB40"/>
      <c r="DDC40"/>
      <c r="DDD40"/>
      <c r="DDE40"/>
      <c r="DDF40"/>
      <c r="DDG40"/>
      <c r="DDH40"/>
      <c r="DDI40"/>
      <c r="DDJ40"/>
      <c r="DDK40"/>
      <c r="DDL40"/>
      <c r="DDM40"/>
      <c r="DDN40"/>
      <c r="DDO40"/>
      <c r="DDP40"/>
      <c r="DDQ40"/>
      <c r="DDR40"/>
      <c r="DDS40"/>
      <c r="DDT40"/>
      <c r="DDU40"/>
      <c r="DDV40"/>
      <c r="DDW40"/>
      <c r="DDX40"/>
      <c r="DDY40"/>
      <c r="DDZ40"/>
      <c r="DEA40"/>
      <c r="DEB40"/>
      <c r="DEC40"/>
      <c r="DED40"/>
      <c r="DEE40"/>
      <c r="DEF40"/>
      <c r="DEG40"/>
      <c r="DEH40"/>
      <c r="DEI40"/>
      <c r="DEJ40"/>
      <c r="DEK40"/>
      <c r="DEL40"/>
      <c r="DEM40"/>
      <c r="DEN40"/>
      <c r="DEO40"/>
      <c r="DEP40"/>
      <c r="DEQ40"/>
      <c r="DER40"/>
      <c r="DES40"/>
      <c r="DET40"/>
      <c r="DEU40"/>
      <c r="DEV40"/>
      <c r="DEW40"/>
      <c r="DEX40"/>
      <c r="DEY40"/>
      <c r="DEZ40"/>
      <c r="DFA40"/>
      <c r="DFB40"/>
      <c r="DFC40"/>
      <c r="DFD40"/>
      <c r="DFE40"/>
      <c r="DFF40"/>
      <c r="DFG40"/>
      <c r="DFH40"/>
      <c r="DFI40"/>
      <c r="DFJ40"/>
      <c r="DFK40"/>
      <c r="DFL40"/>
      <c r="DFM40"/>
      <c r="DFN40"/>
      <c r="DFO40"/>
      <c r="DFP40"/>
      <c r="DFQ40"/>
      <c r="DFR40"/>
      <c r="DFS40"/>
      <c r="DFT40"/>
      <c r="DFU40"/>
      <c r="DFV40"/>
      <c r="DFW40"/>
      <c r="DFX40"/>
      <c r="DFY40"/>
      <c r="DFZ40"/>
      <c r="DGA40"/>
      <c r="DGB40"/>
      <c r="DGC40"/>
      <c r="DGD40"/>
      <c r="DGE40"/>
      <c r="DGF40"/>
      <c r="DGG40"/>
      <c r="DGH40"/>
      <c r="DGI40"/>
      <c r="DGJ40"/>
      <c r="DGK40"/>
      <c r="DGL40"/>
      <c r="DGM40"/>
      <c r="DGN40"/>
      <c r="DGO40"/>
      <c r="DGP40"/>
      <c r="DGQ40"/>
      <c r="DGR40"/>
      <c r="DGS40"/>
      <c r="DGT40"/>
      <c r="DGU40"/>
      <c r="DGV40"/>
      <c r="DGW40"/>
      <c r="DGX40"/>
      <c r="DGY40"/>
      <c r="DGZ40"/>
      <c r="DHA40"/>
      <c r="DHB40"/>
      <c r="DHC40"/>
      <c r="DHD40"/>
      <c r="DHE40"/>
      <c r="DHF40"/>
      <c r="DHG40"/>
      <c r="DHH40"/>
      <c r="DHI40"/>
      <c r="DHJ40"/>
      <c r="DHK40"/>
      <c r="DHL40"/>
      <c r="DHM40"/>
      <c r="DHN40"/>
      <c r="DHO40"/>
      <c r="DHP40"/>
      <c r="DHQ40"/>
      <c r="DHR40"/>
      <c r="DHS40"/>
      <c r="DHT40"/>
      <c r="DHU40"/>
      <c r="DHV40"/>
      <c r="DHW40"/>
      <c r="DHX40"/>
      <c r="DHY40"/>
      <c r="DHZ40"/>
      <c r="DIA40"/>
      <c r="DIB40"/>
      <c r="DIC40"/>
      <c r="DID40"/>
      <c r="DIE40"/>
      <c r="DIF40"/>
      <c r="DIG40"/>
      <c r="DIH40"/>
      <c r="DII40"/>
      <c r="DIJ40"/>
      <c r="DIK40"/>
      <c r="DIL40"/>
      <c r="DIM40"/>
      <c r="DIN40"/>
      <c r="DIO40"/>
      <c r="DIP40"/>
      <c r="DIQ40"/>
      <c r="DIR40"/>
      <c r="DIS40"/>
      <c r="DIT40"/>
      <c r="DIU40"/>
      <c r="DIV40"/>
      <c r="DIW40"/>
      <c r="DIX40"/>
      <c r="DIY40"/>
      <c r="DIZ40"/>
      <c r="DJA40"/>
      <c r="DJB40"/>
      <c r="DJC40"/>
      <c r="DJD40"/>
      <c r="DJE40"/>
      <c r="DJF40"/>
      <c r="DJG40"/>
      <c r="DJH40"/>
      <c r="DJI40"/>
      <c r="DJJ40"/>
      <c r="DJK40"/>
      <c r="DJL40"/>
      <c r="DJM40"/>
      <c r="DJN40"/>
      <c r="DJO40"/>
      <c r="DJP40"/>
      <c r="DJQ40"/>
      <c r="DJR40"/>
      <c r="DJS40"/>
      <c r="DJT40"/>
      <c r="DJU40"/>
      <c r="DJV40"/>
      <c r="DJW40"/>
      <c r="DJX40"/>
      <c r="DJY40"/>
      <c r="DJZ40"/>
      <c r="DKA40"/>
      <c r="DKB40"/>
      <c r="DKC40"/>
      <c r="DKD40"/>
      <c r="DKE40"/>
      <c r="DKF40"/>
      <c r="DKG40"/>
      <c r="DKH40"/>
      <c r="DKI40"/>
      <c r="DKJ40"/>
      <c r="DKK40"/>
      <c r="DKL40"/>
      <c r="DKM40"/>
      <c r="DKN40"/>
      <c r="DKO40"/>
      <c r="DKP40"/>
      <c r="DKQ40"/>
      <c r="DKR40"/>
      <c r="DKS40"/>
      <c r="DKT40"/>
      <c r="DKU40"/>
      <c r="DKV40"/>
      <c r="DKW40"/>
      <c r="DKX40"/>
      <c r="DKY40"/>
      <c r="DKZ40"/>
      <c r="DLA40"/>
      <c r="DLB40"/>
      <c r="DLC40"/>
      <c r="DLD40"/>
      <c r="DLE40"/>
      <c r="DLF40"/>
      <c r="DLG40"/>
      <c r="DLH40"/>
      <c r="DLI40"/>
      <c r="DLJ40"/>
      <c r="DLK40"/>
      <c r="DLL40"/>
      <c r="DLM40"/>
      <c r="DLN40"/>
      <c r="DLO40"/>
      <c r="DLP40"/>
      <c r="DLQ40"/>
      <c r="DLR40"/>
      <c r="DLS40"/>
      <c r="DLT40"/>
      <c r="DLU40"/>
      <c r="DLV40"/>
      <c r="DLW40"/>
      <c r="DLX40"/>
      <c r="DLY40"/>
      <c r="DLZ40"/>
      <c r="DMA40"/>
      <c r="DMB40"/>
      <c r="DMC40"/>
      <c r="DMD40"/>
      <c r="DME40"/>
      <c r="DMF40"/>
      <c r="DMG40"/>
      <c r="DMH40"/>
      <c r="DMI40"/>
      <c r="DMJ40"/>
      <c r="DMK40"/>
      <c r="DML40"/>
      <c r="DMM40"/>
      <c r="DMN40"/>
      <c r="DMO40"/>
      <c r="DMP40"/>
      <c r="DMQ40"/>
      <c r="DMR40"/>
      <c r="DMS40"/>
      <c r="DMT40"/>
      <c r="DMU40"/>
      <c r="DMV40"/>
      <c r="DMW40"/>
      <c r="DMX40"/>
      <c r="DMY40"/>
      <c r="DMZ40"/>
      <c r="DNA40"/>
      <c r="DNB40"/>
      <c r="DNC40"/>
      <c r="DND40"/>
      <c r="DNE40"/>
      <c r="DNF40"/>
      <c r="DNG40"/>
      <c r="DNH40"/>
      <c r="DNI40"/>
      <c r="DNJ40"/>
      <c r="DNK40"/>
      <c r="DNL40"/>
      <c r="DNM40"/>
      <c r="DNN40"/>
      <c r="DNO40"/>
      <c r="DNP40"/>
      <c r="DNQ40"/>
      <c r="DNR40"/>
      <c r="DNS40"/>
      <c r="DNT40"/>
      <c r="DNU40"/>
      <c r="DNV40"/>
      <c r="DNW40"/>
      <c r="DNX40"/>
      <c r="DNY40"/>
      <c r="DNZ40"/>
      <c r="DOA40"/>
      <c r="DOB40"/>
      <c r="DOC40"/>
      <c r="DOD40"/>
      <c r="DOE40"/>
      <c r="DOF40"/>
      <c r="DOG40"/>
      <c r="DOH40"/>
      <c r="DOI40"/>
      <c r="DOJ40"/>
      <c r="DOK40"/>
      <c r="DOL40"/>
      <c r="DOM40"/>
      <c r="DON40"/>
      <c r="DOO40"/>
      <c r="DOP40"/>
      <c r="DOQ40"/>
      <c r="DOR40"/>
      <c r="DOS40"/>
      <c r="DOT40"/>
      <c r="DOU40"/>
      <c r="DOV40"/>
      <c r="DOW40"/>
      <c r="DOX40"/>
      <c r="DOY40"/>
      <c r="DOZ40"/>
      <c r="DPA40"/>
      <c r="DPB40"/>
      <c r="DPC40"/>
      <c r="DPD40"/>
      <c r="DPE40"/>
      <c r="DPF40"/>
      <c r="DPG40"/>
      <c r="DPH40"/>
      <c r="DPI40"/>
      <c r="DPJ40"/>
      <c r="DPK40"/>
      <c r="DPL40"/>
      <c r="DPM40"/>
      <c r="DPN40"/>
      <c r="DPO40"/>
      <c r="DPP40"/>
      <c r="DPQ40"/>
      <c r="DPR40"/>
      <c r="DPS40"/>
      <c r="DPT40"/>
      <c r="DPU40"/>
      <c r="DPV40"/>
      <c r="DPW40"/>
      <c r="DPX40"/>
      <c r="DPY40"/>
      <c r="DPZ40"/>
      <c r="DQA40"/>
      <c r="DQB40"/>
      <c r="DQC40"/>
      <c r="DQD40"/>
      <c r="DQE40"/>
      <c r="DQF40"/>
      <c r="DQG40"/>
      <c r="DQH40"/>
      <c r="DQI40"/>
      <c r="DQJ40"/>
      <c r="DQK40"/>
      <c r="DQL40"/>
      <c r="DQM40"/>
      <c r="DQN40"/>
      <c r="DQO40"/>
      <c r="DQP40"/>
      <c r="DQQ40"/>
      <c r="DQR40"/>
      <c r="DQS40"/>
      <c r="DQT40"/>
      <c r="DQU40"/>
      <c r="DQV40"/>
      <c r="DQW40"/>
      <c r="DQX40"/>
      <c r="DQY40"/>
      <c r="DQZ40"/>
      <c r="DRA40"/>
      <c r="DRB40"/>
      <c r="DRC40"/>
      <c r="DRD40"/>
      <c r="DRE40"/>
      <c r="DRF40"/>
      <c r="DRG40"/>
      <c r="DRH40"/>
      <c r="DRI40"/>
      <c r="DRJ40"/>
      <c r="DRK40"/>
      <c r="DRL40"/>
      <c r="DRM40"/>
      <c r="DRN40"/>
      <c r="DRO40"/>
      <c r="DRP40"/>
      <c r="DRQ40"/>
      <c r="DRR40"/>
      <c r="DRS40"/>
      <c r="DRT40"/>
      <c r="DRU40"/>
      <c r="DRV40"/>
      <c r="DRW40"/>
      <c r="DRX40"/>
      <c r="DRY40"/>
      <c r="DRZ40"/>
      <c r="DSA40"/>
      <c r="DSB40"/>
      <c r="DSC40"/>
      <c r="DSD40"/>
      <c r="DSE40"/>
      <c r="DSF40"/>
      <c r="DSG40"/>
      <c r="DSH40"/>
      <c r="DSI40"/>
      <c r="DSJ40"/>
      <c r="DSK40"/>
      <c r="DSL40"/>
      <c r="DSM40"/>
      <c r="DSN40"/>
      <c r="DSO40"/>
      <c r="DSP40"/>
      <c r="DSQ40"/>
      <c r="DSR40"/>
      <c r="DSS40"/>
      <c r="DST40"/>
      <c r="DSU40"/>
      <c r="DSV40"/>
      <c r="DSW40"/>
      <c r="DSX40"/>
      <c r="DSY40"/>
      <c r="DSZ40"/>
      <c r="DTA40"/>
      <c r="DTB40"/>
      <c r="DTC40"/>
      <c r="DTD40"/>
      <c r="DTE40"/>
      <c r="DTF40"/>
      <c r="DTG40"/>
      <c r="DTH40"/>
      <c r="DTI40"/>
      <c r="DTJ40"/>
      <c r="DTK40"/>
      <c r="DTL40"/>
      <c r="DTM40"/>
      <c r="DTN40"/>
      <c r="DTO40"/>
      <c r="DTP40"/>
      <c r="DTQ40"/>
      <c r="DTR40"/>
      <c r="DTS40"/>
      <c r="DTT40"/>
      <c r="DTU40"/>
      <c r="DTV40"/>
      <c r="DTW40"/>
      <c r="DTX40"/>
      <c r="DTY40"/>
      <c r="DTZ40"/>
      <c r="DUA40"/>
      <c r="DUB40"/>
      <c r="DUC40"/>
      <c r="DUD40"/>
      <c r="DUE40"/>
      <c r="DUF40"/>
      <c r="DUG40"/>
      <c r="DUH40"/>
      <c r="DUI40"/>
      <c r="DUJ40"/>
      <c r="DUK40"/>
      <c r="DUL40"/>
      <c r="DUM40"/>
      <c r="DUN40"/>
      <c r="DUO40"/>
      <c r="DUP40"/>
      <c r="DUQ40"/>
      <c r="DUR40"/>
      <c r="DUS40"/>
      <c r="DUT40"/>
      <c r="DUU40"/>
      <c r="DUV40"/>
      <c r="DUW40"/>
      <c r="DUX40"/>
      <c r="DUY40"/>
      <c r="DUZ40"/>
      <c r="DVA40"/>
      <c r="DVB40"/>
      <c r="DVC40"/>
      <c r="DVD40"/>
      <c r="DVE40"/>
      <c r="DVF40"/>
      <c r="DVG40"/>
      <c r="DVH40"/>
      <c r="DVI40"/>
      <c r="DVJ40"/>
      <c r="DVK40"/>
      <c r="DVL40"/>
      <c r="DVM40"/>
      <c r="DVN40"/>
      <c r="DVO40"/>
      <c r="DVP40"/>
      <c r="DVQ40"/>
      <c r="DVR40"/>
      <c r="DVS40"/>
      <c r="DVT40"/>
      <c r="DVU40"/>
      <c r="DVV40"/>
      <c r="DVW40"/>
      <c r="DVX40"/>
      <c r="DVY40"/>
      <c r="DVZ40"/>
      <c r="DWA40"/>
      <c r="DWB40"/>
      <c r="DWC40"/>
      <c r="DWD40"/>
      <c r="DWE40"/>
      <c r="DWF40"/>
      <c r="DWG40"/>
      <c r="DWH40"/>
      <c r="DWI40"/>
      <c r="DWJ40"/>
      <c r="DWK40"/>
      <c r="DWL40"/>
      <c r="DWM40"/>
      <c r="DWN40"/>
      <c r="DWO40"/>
      <c r="DWP40"/>
      <c r="DWQ40"/>
      <c r="DWR40"/>
      <c r="DWS40"/>
      <c r="DWT40"/>
      <c r="DWU40"/>
      <c r="DWV40"/>
      <c r="DWW40"/>
      <c r="DWX40"/>
      <c r="DWY40"/>
      <c r="DWZ40"/>
      <c r="DXA40"/>
      <c r="DXB40"/>
      <c r="DXC40"/>
      <c r="DXD40"/>
      <c r="DXE40"/>
      <c r="DXF40"/>
      <c r="DXG40"/>
      <c r="DXH40"/>
      <c r="DXI40"/>
      <c r="DXJ40"/>
      <c r="DXK40"/>
      <c r="DXL40"/>
      <c r="DXM40"/>
      <c r="DXN40"/>
      <c r="DXO40"/>
      <c r="DXP40"/>
      <c r="DXQ40"/>
      <c r="DXR40"/>
      <c r="DXS40"/>
      <c r="DXT40"/>
      <c r="DXU40"/>
      <c r="DXV40"/>
      <c r="DXW40"/>
      <c r="DXX40"/>
      <c r="DXY40"/>
      <c r="DXZ40"/>
      <c r="DYA40"/>
      <c r="DYB40"/>
      <c r="DYC40"/>
      <c r="DYD40"/>
      <c r="DYE40"/>
      <c r="DYF40"/>
      <c r="DYG40"/>
      <c r="DYH40"/>
      <c r="DYI40"/>
      <c r="DYJ40"/>
      <c r="DYK40"/>
      <c r="DYL40"/>
      <c r="DYM40"/>
      <c r="DYN40"/>
      <c r="DYO40"/>
      <c r="DYP40"/>
      <c r="DYQ40"/>
      <c r="DYR40"/>
      <c r="DYS40"/>
      <c r="DYT40"/>
      <c r="DYU40"/>
      <c r="DYV40"/>
      <c r="DYW40"/>
      <c r="DYX40"/>
      <c r="DYY40"/>
      <c r="DYZ40"/>
      <c r="DZA40"/>
      <c r="DZB40"/>
      <c r="DZC40"/>
      <c r="DZD40"/>
      <c r="DZE40"/>
      <c r="DZF40"/>
      <c r="DZG40"/>
      <c r="DZH40"/>
      <c r="DZI40"/>
      <c r="DZJ40"/>
      <c r="DZK40"/>
      <c r="DZL40"/>
      <c r="DZM40"/>
      <c r="DZN40"/>
      <c r="DZO40"/>
      <c r="DZP40"/>
      <c r="DZQ40"/>
      <c r="DZR40"/>
      <c r="DZS40"/>
      <c r="DZT40"/>
      <c r="DZU40"/>
      <c r="DZV40"/>
      <c r="DZW40"/>
      <c r="DZX40"/>
      <c r="DZY40"/>
      <c r="DZZ40"/>
      <c r="EAA40"/>
      <c r="EAB40"/>
      <c r="EAC40"/>
      <c r="EAD40"/>
      <c r="EAE40"/>
      <c r="EAF40"/>
      <c r="EAG40"/>
      <c r="EAH40"/>
      <c r="EAI40"/>
      <c r="EAJ40"/>
      <c r="EAK40"/>
      <c r="EAL40"/>
      <c r="EAM40"/>
      <c r="EAN40"/>
      <c r="EAO40"/>
      <c r="EAP40"/>
      <c r="EAQ40"/>
      <c r="EAR40"/>
      <c r="EAS40"/>
      <c r="EAT40"/>
      <c r="EAU40"/>
      <c r="EAV40"/>
      <c r="EAW40"/>
      <c r="EAX40"/>
      <c r="EAY40"/>
      <c r="EAZ40"/>
      <c r="EBA40"/>
      <c r="EBB40"/>
      <c r="EBC40"/>
      <c r="EBD40"/>
      <c r="EBE40"/>
      <c r="EBF40"/>
      <c r="EBG40"/>
      <c r="EBH40"/>
      <c r="EBI40"/>
      <c r="EBJ40"/>
      <c r="EBK40"/>
      <c r="EBL40"/>
      <c r="EBM40"/>
      <c r="EBN40"/>
      <c r="EBO40"/>
      <c r="EBP40"/>
      <c r="EBQ40"/>
      <c r="EBR40"/>
      <c r="EBS40"/>
      <c r="EBT40"/>
      <c r="EBU40"/>
      <c r="EBV40"/>
      <c r="EBW40"/>
      <c r="EBX40"/>
      <c r="EBY40"/>
      <c r="EBZ40"/>
      <c r="ECA40"/>
      <c r="ECB40"/>
      <c r="ECC40"/>
      <c r="ECD40"/>
      <c r="ECE40"/>
      <c r="ECF40"/>
      <c r="ECG40"/>
      <c r="ECH40"/>
      <c r="ECI40"/>
      <c r="ECJ40"/>
      <c r="ECK40"/>
      <c r="ECL40"/>
      <c r="ECM40"/>
      <c r="ECN40"/>
      <c r="ECO40"/>
      <c r="ECP40"/>
      <c r="ECQ40"/>
      <c r="ECR40"/>
      <c r="ECS40"/>
      <c r="ECT40"/>
      <c r="ECU40"/>
      <c r="ECV40"/>
      <c r="ECW40"/>
      <c r="ECX40"/>
      <c r="ECY40"/>
      <c r="ECZ40"/>
      <c r="EDA40"/>
      <c r="EDB40"/>
      <c r="EDC40"/>
      <c r="EDD40"/>
      <c r="EDE40"/>
      <c r="EDF40"/>
      <c r="EDG40"/>
      <c r="EDH40"/>
      <c r="EDI40"/>
      <c r="EDJ40"/>
      <c r="EDK40"/>
      <c r="EDL40"/>
      <c r="EDM40"/>
      <c r="EDN40"/>
      <c r="EDO40"/>
      <c r="EDP40"/>
      <c r="EDQ40"/>
      <c r="EDR40"/>
      <c r="EDS40"/>
      <c r="EDT40"/>
      <c r="EDU40"/>
      <c r="EDV40"/>
      <c r="EDW40"/>
      <c r="EDX40"/>
      <c r="EDY40"/>
      <c r="EDZ40"/>
      <c r="EEA40"/>
      <c r="EEB40"/>
      <c r="EEC40"/>
      <c r="EED40"/>
      <c r="EEE40"/>
      <c r="EEF40"/>
      <c r="EEG40"/>
      <c r="EEH40"/>
      <c r="EEI40"/>
      <c r="EEJ40"/>
      <c r="EEK40"/>
      <c r="EEL40"/>
      <c r="EEM40"/>
      <c r="EEN40"/>
      <c r="EEO40"/>
      <c r="EEP40"/>
      <c r="EEQ40"/>
      <c r="EER40"/>
      <c r="EES40"/>
      <c r="EET40"/>
      <c r="EEU40"/>
      <c r="EEV40"/>
      <c r="EEW40"/>
      <c r="EEX40"/>
      <c r="EEY40"/>
      <c r="EEZ40"/>
      <c r="EFA40"/>
      <c r="EFB40"/>
      <c r="EFC40"/>
      <c r="EFD40"/>
      <c r="EFE40"/>
      <c r="EFF40"/>
      <c r="EFG40"/>
      <c r="EFH40"/>
      <c r="EFI40"/>
      <c r="EFJ40"/>
      <c r="EFK40"/>
      <c r="EFL40"/>
      <c r="EFM40"/>
      <c r="EFN40"/>
      <c r="EFO40"/>
      <c r="EFP40"/>
      <c r="EFQ40"/>
      <c r="EFR40"/>
      <c r="EFS40"/>
      <c r="EFT40"/>
      <c r="EFU40"/>
      <c r="EFV40"/>
      <c r="EFW40"/>
      <c r="EFX40"/>
      <c r="EFY40"/>
      <c r="EFZ40"/>
      <c r="EGA40"/>
      <c r="EGB40"/>
      <c r="EGC40"/>
      <c r="EGD40"/>
      <c r="EGE40"/>
      <c r="EGF40"/>
      <c r="EGG40"/>
      <c r="EGH40"/>
      <c r="EGI40"/>
      <c r="EGJ40"/>
      <c r="EGK40"/>
      <c r="EGL40"/>
      <c r="EGM40"/>
      <c r="EGN40"/>
      <c r="EGO40"/>
      <c r="EGP40"/>
      <c r="EGQ40"/>
      <c r="EGR40"/>
      <c r="EGS40"/>
      <c r="EGT40"/>
      <c r="EGU40"/>
      <c r="EGV40"/>
      <c r="EGW40"/>
      <c r="EGX40"/>
      <c r="EGY40"/>
      <c r="EGZ40"/>
      <c r="EHA40"/>
      <c r="EHB40"/>
      <c r="EHC40"/>
      <c r="EHD40"/>
      <c r="EHE40"/>
      <c r="EHF40"/>
      <c r="EHG40"/>
      <c r="EHH40"/>
      <c r="EHI40"/>
      <c r="EHJ40"/>
      <c r="EHK40"/>
      <c r="EHL40"/>
      <c r="EHM40"/>
      <c r="EHN40"/>
      <c r="EHO40"/>
      <c r="EHP40"/>
      <c r="EHQ40"/>
      <c r="EHR40"/>
      <c r="EHS40"/>
      <c r="EHT40"/>
      <c r="EHU40"/>
      <c r="EHV40"/>
      <c r="EHW40"/>
      <c r="EHX40"/>
      <c r="EHY40"/>
      <c r="EHZ40"/>
      <c r="EIA40"/>
      <c r="EIB40"/>
      <c r="EIC40"/>
      <c r="EID40"/>
      <c r="EIE40"/>
      <c r="EIF40"/>
      <c r="EIG40"/>
      <c r="EIH40"/>
      <c r="EII40"/>
      <c r="EIJ40"/>
      <c r="EIK40"/>
      <c r="EIL40"/>
      <c r="EIM40"/>
      <c r="EIN40"/>
      <c r="EIO40"/>
      <c r="EIP40"/>
      <c r="EIQ40"/>
      <c r="EIR40"/>
      <c r="EIS40"/>
      <c r="EIT40"/>
      <c r="EIU40"/>
      <c r="EIV40"/>
      <c r="EIW40"/>
      <c r="EIX40"/>
      <c r="EIY40"/>
      <c r="EIZ40"/>
      <c r="EJA40"/>
      <c r="EJB40"/>
      <c r="EJC40"/>
      <c r="EJD40"/>
      <c r="EJE40"/>
      <c r="EJF40"/>
      <c r="EJG40"/>
      <c r="EJH40"/>
      <c r="EJI40"/>
      <c r="EJJ40"/>
      <c r="EJK40"/>
      <c r="EJL40"/>
      <c r="EJM40"/>
      <c r="EJN40"/>
      <c r="EJO40"/>
      <c r="EJP40"/>
      <c r="EJQ40"/>
      <c r="EJR40"/>
      <c r="EJS40"/>
      <c r="EJT40"/>
      <c r="EJU40"/>
      <c r="EJV40"/>
      <c r="EJW40"/>
      <c r="EJX40"/>
      <c r="EJY40"/>
      <c r="EJZ40"/>
      <c r="EKA40"/>
      <c r="EKB40"/>
      <c r="EKC40"/>
      <c r="EKD40"/>
      <c r="EKE40"/>
      <c r="EKF40"/>
      <c r="EKG40"/>
      <c r="EKH40"/>
      <c r="EKI40"/>
      <c r="EKJ40"/>
      <c r="EKK40"/>
      <c r="EKL40"/>
      <c r="EKM40"/>
      <c r="EKN40"/>
      <c r="EKO40"/>
      <c r="EKP40"/>
      <c r="EKQ40"/>
      <c r="EKR40"/>
      <c r="EKS40"/>
      <c r="EKT40"/>
      <c r="EKU40"/>
      <c r="EKV40"/>
      <c r="EKW40"/>
      <c r="EKX40"/>
      <c r="EKY40"/>
      <c r="EKZ40"/>
      <c r="ELA40"/>
      <c r="ELB40"/>
      <c r="ELC40"/>
      <c r="ELD40"/>
      <c r="ELE40"/>
      <c r="ELF40"/>
      <c r="ELG40"/>
      <c r="ELH40"/>
      <c r="ELI40"/>
      <c r="ELJ40"/>
      <c r="ELK40"/>
      <c r="ELL40"/>
      <c r="ELM40"/>
      <c r="ELN40"/>
      <c r="ELO40"/>
      <c r="ELP40"/>
      <c r="ELQ40"/>
      <c r="ELR40"/>
      <c r="ELS40"/>
      <c r="ELT40"/>
      <c r="ELU40"/>
      <c r="ELV40"/>
      <c r="ELW40"/>
      <c r="ELX40"/>
      <c r="ELY40"/>
      <c r="ELZ40"/>
      <c r="EMA40"/>
      <c r="EMB40"/>
      <c r="EMC40"/>
      <c r="EMD40"/>
      <c r="EME40"/>
      <c r="EMF40"/>
      <c r="EMG40"/>
      <c r="EMH40"/>
      <c r="EMI40"/>
      <c r="EMJ40"/>
      <c r="EMK40"/>
      <c r="EML40"/>
      <c r="EMM40"/>
      <c r="EMN40"/>
      <c r="EMO40"/>
      <c r="EMP40"/>
      <c r="EMQ40"/>
      <c r="EMR40"/>
      <c r="EMS40"/>
      <c r="EMT40"/>
      <c r="EMU40"/>
      <c r="EMV40"/>
      <c r="EMW40"/>
      <c r="EMX40"/>
      <c r="EMY40"/>
      <c r="EMZ40"/>
      <c r="ENA40"/>
      <c r="ENB40"/>
      <c r="ENC40"/>
      <c r="END40"/>
      <c r="ENE40"/>
      <c r="ENF40"/>
      <c r="ENG40"/>
      <c r="ENH40"/>
      <c r="ENI40"/>
      <c r="ENJ40"/>
      <c r="ENK40"/>
      <c r="ENL40"/>
      <c r="ENM40"/>
      <c r="ENN40"/>
      <c r="ENO40"/>
      <c r="ENP40"/>
      <c r="ENQ40"/>
      <c r="ENR40"/>
      <c r="ENS40"/>
      <c r="ENT40"/>
      <c r="ENU40"/>
      <c r="ENV40"/>
      <c r="ENW40"/>
      <c r="ENX40"/>
      <c r="ENY40"/>
      <c r="ENZ40"/>
      <c r="EOA40"/>
      <c r="EOB40"/>
      <c r="EOC40"/>
      <c r="EOD40"/>
      <c r="EOE40"/>
      <c r="EOF40"/>
      <c r="EOG40"/>
      <c r="EOH40"/>
      <c r="EOI40"/>
      <c r="EOJ40"/>
      <c r="EOK40"/>
      <c r="EOL40"/>
      <c r="EOM40"/>
      <c r="EON40"/>
      <c r="EOO40"/>
      <c r="EOP40"/>
      <c r="EOQ40"/>
      <c r="EOR40"/>
      <c r="EOS40"/>
      <c r="EOT40"/>
      <c r="EOU40"/>
      <c r="EOV40"/>
      <c r="EOW40"/>
      <c r="EOX40"/>
      <c r="EOY40"/>
      <c r="EOZ40"/>
      <c r="EPA40"/>
      <c r="EPB40"/>
      <c r="EPC40"/>
      <c r="EPD40"/>
      <c r="EPE40"/>
      <c r="EPF40"/>
      <c r="EPG40"/>
      <c r="EPH40"/>
      <c r="EPI40"/>
      <c r="EPJ40"/>
      <c r="EPK40"/>
      <c r="EPL40"/>
      <c r="EPM40"/>
      <c r="EPN40"/>
      <c r="EPO40"/>
      <c r="EPP40"/>
      <c r="EPQ40"/>
      <c r="EPR40"/>
      <c r="EPS40"/>
      <c r="EPT40"/>
      <c r="EPU40"/>
      <c r="EPV40"/>
      <c r="EPW40"/>
      <c r="EPX40"/>
      <c r="EPY40"/>
      <c r="EPZ40"/>
      <c r="EQA40"/>
      <c r="EQB40"/>
      <c r="EQC40"/>
      <c r="EQD40"/>
      <c r="EQE40"/>
      <c r="EQF40"/>
      <c r="EQG40"/>
      <c r="EQH40"/>
      <c r="EQI40"/>
      <c r="EQJ40"/>
      <c r="EQK40"/>
      <c r="EQL40"/>
      <c r="EQM40"/>
      <c r="EQN40"/>
      <c r="EQO40"/>
      <c r="EQP40"/>
      <c r="EQQ40"/>
      <c r="EQR40"/>
      <c r="EQS40"/>
      <c r="EQT40"/>
      <c r="EQU40"/>
      <c r="EQV40"/>
      <c r="EQW40"/>
      <c r="EQX40"/>
      <c r="EQY40"/>
      <c r="EQZ40"/>
      <c r="ERA40"/>
      <c r="ERB40"/>
      <c r="ERC40"/>
      <c r="ERD40"/>
      <c r="ERE40"/>
      <c r="ERF40"/>
      <c r="ERG40"/>
      <c r="ERH40"/>
      <c r="ERI40"/>
      <c r="ERJ40"/>
      <c r="ERK40"/>
      <c r="ERL40"/>
      <c r="ERM40"/>
      <c r="ERN40"/>
      <c r="ERO40"/>
      <c r="ERP40"/>
      <c r="ERQ40"/>
      <c r="ERR40"/>
      <c r="ERS40"/>
      <c r="ERT40"/>
      <c r="ERU40"/>
      <c r="ERV40"/>
      <c r="ERW40"/>
      <c r="ERX40"/>
      <c r="ERY40"/>
      <c r="ERZ40"/>
      <c r="ESA40"/>
      <c r="ESB40"/>
      <c r="ESC40"/>
      <c r="ESD40"/>
      <c r="ESE40"/>
      <c r="ESF40"/>
      <c r="ESG40"/>
      <c r="ESH40"/>
      <c r="ESI40"/>
      <c r="ESJ40"/>
      <c r="ESK40"/>
      <c r="ESL40"/>
      <c r="ESM40"/>
      <c r="ESN40"/>
      <c r="ESO40"/>
      <c r="ESP40"/>
      <c r="ESQ40"/>
      <c r="ESR40"/>
      <c r="ESS40"/>
      <c r="EST40"/>
      <c r="ESU40"/>
      <c r="ESV40"/>
      <c r="ESW40"/>
      <c r="ESX40"/>
      <c r="ESY40"/>
      <c r="ESZ40"/>
      <c r="ETA40"/>
      <c r="ETB40"/>
      <c r="ETC40"/>
      <c r="ETD40"/>
      <c r="ETE40"/>
      <c r="ETF40"/>
      <c r="ETG40"/>
      <c r="ETH40"/>
      <c r="ETI40"/>
      <c r="ETJ40"/>
      <c r="ETK40"/>
      <c r="ETL40"/>
      <c r="ETM40"/>
      <c r="ETN40"/>
      <c r="ETO40"/>
      <c r="ETP40"/>
      <c r="ETQ40"/>
      <c r="ETR40"/>
      <c r="ETS40"/>
      <c r="ETT40"/>
      <c r="ETU40"/>
      <c r="ETV40"/>
      <c r="ETW40"/>
      <c r="ETX40"/>
      <c r="ETY40"/>
      <c r="ETZ40"/>
      <c r="EUA40"/>
      <c r="EUB40"/>
      <c r="EUC40"/>
      <c r="EUD40"/>
      <c r="EUE40"/>
      <c r="EUF40"/>
      <c r="EUG40"/>
      <c r="EUH40"/>
      <c r="EUI40"/>
      <c r="EUJ40"/>
      <c r="EUK40"/>
      <c r="EUL40"/>
      <c r="EUM40"/>
      <c r="EUN40"/>
      <c r="EUO40"/>
      <c r="EUP40"/>
      <c r="EUQ40"/>
      <c r="EUR40"/>
      <c r="EUS40"/>
      <c r="EUT40"/>
      <c r="EUU40"/>
      <c r="EUV40"/>
      <c r="EUW40"/>
      <c r="EUX40"/>
      <c r="EUY40"/>
      <c r="EUZ40"/>
      <c r="EVA40"/>
      <c r="EVB40"/>
      <c r="EVC40"/>
      <c r="EVD40"/>
      <c r="EVE40"/>
      <c r="EVF40"/>
      <c r="EVG40"/>
      <c r="EVH40"/>
      <c r="EVI40"/>
      <c r="EVJ40"/>
      <c r="EVK40"/>
      <c r="EVL40"/>
      <c r="EVM40"/>
      <c r="EVN40"/>
      <c r="EVO40"/>
      <c r="EVP40"/>
      <c r="EVQ40"/>
      <c r="EVR40"/>
      <c r="EVS40"/>
      <c r="EVT40"/>
      <c r="EVU40"/>
      <c r="EVV40"/>
      <c r="EVW40"/>
      <c r="EVX40"/>
      <c r="EVY40"/>
      <c r="EVZ40"/>
      <c r="EWA40"/>
      <c r="EWB40"/>
      <c r="EWC40"/>
      <c r="EWD40"/>
      <c r="EWE40"/>
      <c r="EWF40"/>
      <c r="EWG40"/>
      <c r="EWH40"/>
      <c r="EWI40"/>
      <c r="EWJ40"/>
      <c r="EWK40"/>
      <c r="EWL40"/>
      <c r="EWM40"/>
      <c r="EWN40"/>
      <c r="EWO40"/>
      <c r="EWP40"/>
      <c r="EWQ40"/>
      <c r="EWR40"/>
      <c r="EWS40"/>
      <c r="EWT40"/>
      <c r="EWU40"/>
      <c r="EWV40"/>
      <c r="EWW40"/>
      <c r="EWX40"/>
      <c r="EWY40"/>
      <c r="EWZ40"/>
      <c r="EXA40"/>
      <c r="EXB40"/>
      <c r="EXC40"/>
      <c r="EXD40"/>
      <c r="EXE40"/>
      <c r="EXF40"/>
      <c r="EXG40"/>
      <c r="EXH40"/>
      <c r="EXI40"/>
      <c r="EXJ40"/>
      <c r="EXK40"/>
      <c r="EXL40"/>
      <c r="EXM40"/>
      <c r="EXN40"/>
      <c r="EXO40"/>
      <c r="EXP40"/>
      <c r="EXQ40"/>
      <c r="EXR40"/>
      <c r="EXS40"/>
      <c r="EXT40"/>
      <c r="EXU40"/>
      <c r="EXV40"/>
      <c r="EXW40"/>
      <c r="EXX40"/>
      <c r="EXY40"/>
      <c r="EXZ40"/>
      <c r="EYA40"/>
      <c r="EYB40"/>
      <c r="EYC40"/>
      <c r="EYD40"/>
      <c r="EYE40"/>
      <c r="EYF40"/>
      <c r="EYG40"/>
      <c r="EYH40"/>
      <c r="EYI40"/>
      <c r="EYJ40"/>
      <c r="EYK40"/>
      <c r="EYL40"/>
      <c r="EYM40"/>
      <c r="EYN40"/>
      <c r="EYO40"/>
      <c r="EYP40"/>
      <c r="EYQ40"/>
      <c r="EYR40"/>
      <c r="EYS40"/>
      <c r="EYT40"/>
      <c r="EYU40"/>
      <c r="EYV40"/>
      <c r="EYW40"/>
      <c r="EYX40"/>
      <c r="EYY40"/>
      <c r="EYZ40"/>
      <c r="EZA40"/>
      <c r="EZB40"/>
      <c r="EZC40"/>
      <c r="EZD40"/>
      <c r="EZE40"/>
      <c r="EZF40"/>
      <c r="EZG40"/>
      <c r="EZH40"/>
      <c r="EZI40"/>
      <c r="EZJ40"/>
      <c r="EZK40"/>
      <c r="EZL40"/>
      <c r="EZM40"/>
      <c r="EZN40"/>
      <c r="EZO40"/>
      <c r="EZP40"/>
      <c r="EZQ40"/>
      <c r="EZR40"/>
      <c r="EZS40"/>
      <c r="EZT40"/>
      <c r="EZU40"/>
      <c r="EZV40"/>
      <c r="EZW40"/>
      <c r="EZX40"/>
      <c r="EZY40"/>
      <c r="EZZ40"/>
      <c r="FAA40"/>
      <c r="FAB40"/>
      <c r="FAC40"/>
      <c r="FAD40"/>
      <c r="FAE40"/>
      <c r="FAF40"/>
      <c r="FAG40"/>
      <c r="FAH40"/>
      <c r="FAI40"/>
      <c r="FAJ40"/>
      <c r="FAK40"/>
      <c r="FAL40"/>
      <c r="FAM40"/>
      <c r="FAN40"/>
      <c r="FAO40"/>
      <c r="FAP40"/>
      <c r="FAQ40"/>
      <c r="FAR40"/>
      <c r="FAS40"/>
      <c r="FAT40"/>
      <c r="FAU40"/>
      <c r="FAV40"/>
      <c r="FAW40"/>
      <c r="FAX40"/>
      <c r="FAY40"/>
      <c r="FAZ40"/>
      <c r="FBA40"/>
      <c r="FBB40"/>
      <c r="FBC40"/>
      <c r="FBD40"/>
      <c r="FBE40"/>
      <c r="FBF40"/>
      <c r="FBG40"/>
      <c r="FBH40"/>
      <c r="FBI40"/>
      <c r="FBJ40"/>
      <c r="FBK40"/>
      <c r="FBL40"/>
      <c r="FBM40"/>
      <c r="FBN40"/>
      <c r="FBO40"/>
      <c r="FBP40"/>
      <c r="FBQ40"/>
      <c r="FBR40"/>
      <c r="FBS40"/>
      <c r="FBT40"/>
      <c r="FBU40"/>
      <c r="FBV40"/>
      <c r="FBW40"/>
      <c r="FBX40"/>
      <c r="FBY40"/>
      <c r="FBZ40"/>
      <c r="FCA40"/>
      <c r="FCB40"/>
      <c r="FCC40"/>
      <c r="FCD40"/>
      <c r="FCE40"/>
      <c r="FCF40"/>
      <c r="FCG40"/>
      <c r="FCH40"/>
      <c r="FCI40"/>
      <c r="FCJ40"/>
      <c r="FCK40"/>
      <c r="FCL40"/>
      <c r="FCM40"/>
      <c r="FCN40"/>
      <c r="FCO40"/>
      <c r="FCP40"/>
      <c r="FCQ40"/>
      <c r="FCR40"/>
      <c r="FCS40"/>
      <c r="FCT40"/>
      <c r="FCU40"/>
      <c r="FCV40"/>
      <c r="FCW40"/>
      <c r="FCX40"/>
      <c r="FCY40"/>
      <c r="FCZ40"/>
      <c r="FDA40"/>
      <c r="FDB40"/>
      <c r="FDC40"/>
      <c r="FDD40"/>
      <c r="FDE40"/>
      <c r="FDF40"/>
      <c r="FDG40"/>
      <c r="FDH40"/>
      <c r="FDI40"/>
      <c r="FDJ40"/>
      <c r="FDK40"/>
      <c r="FDL40"/>
      <c r="FDM40"/>
      <c r="FDN40"/>
      <c r="FDO40"/>
      <c r="FDP40"/>
      <c r="FDQ40"/>
      <c r="FDR40"/>
      <c r="FDS40"/>
      <c r="FDT40"/>
      <c r="FDU40"/>
      <c r="FDV40"/>
      <c r="FDW40"/>
      <c r="FDX40"/>
      <c r="FDY40"/>
      <c r="FDZ40"/>
      <c r="FEA40"/>
      <c r="FEB40"/>
      <c r="FEC40"/>
      <c r="FED40"/>
      <c r="FEE40"/>
      <c r="FEF40"/>
      <c r="FEG40"/>
      <c r="FEH40"/>
      <c r="FEI40"/>
      <c r="FEJ40"/>
      <c r="FEK40"/>
      <c r="FEL40"/>
      <c r="FEM40"/>
      <c r="FEN40"/>
      <c r="FEO40"/>
      <c r="FEP40"/>
      <c r="FEQ40"/>
      <c r="FER40"/>
      <c r="FES40"/>
      <c r="FET40"/>
      <c r="FEU40"/>
      <c r="FEV40"/>
      <c r="FEW40"/>
      <c r="FEX40"/>
      <c r="FEY40"/>
      <c r="FEZ40"/>
      <c r="FFA40"/>
      <c r="FFB40"/>
      <c r="FFC40"/>
      <c r="FFD40"/>
      <c r="FFE40"/>
      <c r="FFF40"/>
      <c r="FFG40"/>
      <c r="FFH40"/>
      <c r="FFI40"/>
      <c r="FFJ40"/>
      <c r="FFK40"/>
      <c r="FFL40"/>
      <c r="FFM40"/>
      <c r="FFN40"/>
      <c r="FFO40"/>
      <c r="FFP40"/>
      <c r="FFQ40"/>
      <c r="FFR40"/>
      <c r="FFS40"/>
      <c r="FFT40"/>
      <c r="FFU40"/>
      <c r="FFV40"/>
      <c r="FFW40"/>
      <c r="FFX40"/>
      <c r="FFY40"/>
      <c r="FFZ40"/>
      <c r="FGA40"/>
      <c r="FGB40"/>
      <c r="FGC40"/>
      <c r="FGD40"/>
      <c r="FGE40"/>
      <c r="FGF40"/>
      <c r="FGG40"/>
      <c r="FGH40"/>
      <c r="FGI40"/>
      <c r="FGJ40"/>
      <c r="FGK40"/>
      <c r="FGL40"/>
      <c r="FGM40"/>
      <c r="FGN40"/>
      <c r="FGO40"/>
      <c r="FGP40"/>
      <c r="FGQ40"/>
      <c r="FGR40"/>
      <c r="FGS40"/>
      <c r="FGT40"/>
      <c r="FGU40"/>
      <c r="FGV40"/>
      <c r="FGW40"/>
      <c r="FGX40"/>
      <c r="FGY40"/>
      <c r="FGZ40"/>
      <c r="FHA40"/>
      <c r="FHB40"/>
      <c r="FHC40"/>
      <c r="FHD40"/>
      <c r="FHE40"/>
      <c r="FHF40"/>
      <c r="FHG40"/>
      <c r="FHH40"/>
      <c r="FHI40"/>
      <c r="FHJ40"/>
      <c r="FHK40"/>
      <c r="FHL40"/>
      <c r="FHM40"/>
      <c r="FHN40"/>
      <c r="FHO40"/>
      <c r="FHP40"/>
      <c r="FHQ40"/>
      <c r="FHR40"/>
      <c r="FHS40"/>
      <c r="FHT40"/>
      <c r="FHU40"/>
      <c r="FHV40"/>
      <c r="FHW40"/>
      <c r="FHX40"/>
      <c r="FHY40"/>
      <c r="FHZ40"/>
      <c r="FIA40"/>
      <c r="FIB40"/>
      <c r="FIC40"/>
      <c r="FID40"/>
      <c r="FIE40"/>
      <c r="FIF40"/>
      <c r="FIG40"/>
      <c r="FIH40"/>
      <c r="FII40"/>
      <c r="FIJ40"/>
      <c r="FIK40"/>
      <c r="FIL40"/>
      <c r="FIM40"/>
      <c r="FIN40"/>
      <c r="FIO40"/>
      <c r="FIP40"/>
      <c r="FIQ40"/>
      <c r="FIR40"/>
      <c r="FIS40"/>
      <c r="FIT40"/>
      <c r="FIU40"/>
      <c r="FIV40"/>
      <c r="FIW40"/>
      <c r="FIX40"/>
      <c r="FIY40"/>
      <c r="FIZ40"/>
      <c r="FJA40"/>
      <c r="FJB40"/>
      <c r="FJC40"/>
      <c r="FJD40"/>
      <c r="FJE40"/>
      <c r="FJF40"/>
      <c r="FJG40"/>
      <c r="FJH40"/>
      <c r="FJI40"/>
      <c r="FJJ40"/>
      <c r="FJK40"/>
      <c r="FJL40"/>
      <c r="FJM40"/>
      <c r="FJN40"/>
      <c r="FJO40"/>
      <c r="FJP40"/>
      <c r="FJQ40"/>
      <c r="FJR40"/>
      <c r="FJS40"/>
      <c r="FJT40"/>
      <c r="FJU40"/>
      <c r="FJV40"/>
      <c r="FJW40"/>
      <c r="FJX40"/>
      <c r="FJY40"/>
      <c r="FJZ40"/>
      <c r="FKA40"/>
      <c r="FKB40"/>
      <c r="FKC40"/>
      <c r="FKD40"/>
      <c r="FKE40"/>
      <c r="FKF40"/>
      <c r="FKG40"/>
      <c r="FKH40"/>
      <c r="FKI40"/>
      <c r="FKJ40"/>
      <c r="FKK40"/>
      <c r="FKL40"/>
      <c r="FKM40"/>
      <c r="FKN40"/>
      <c r="FKO40"/>
      <c r="FKP40"/>
      <c r="FKQ40"/>
      <c r="FKR40"/>
      <c r="FKS40"/>
      <c r="FKT40"/>
      <c r="FKU40"/>
      <c r="FKV40"/>
      <c r="FKW40"/>
      <c r="FKX40"/>
      <c r="FKY40"/>
      <c r="FKZ40"/>
      <c r="FLA40"/>
      <c r="FLB40"/>
      <c r="FLC40"/>
      <c r="FLD40"/>
      <c r="FLE40"/>
      <c r="FLF40"/>
      <c r="FLG40"/>
      <c r="FLH40"/>
      <c r="FLI40"/>
      <c r="FLJ40"/>
      <c r="FLK40"/>
      <c r="FLL40"/>
      <c r="FLM40"/>
      <c r="FLN40"/>
      <c r="FLO40"/>
      <c r="FLP40"/>
      <c r="FLQ40"/>
      <c r="FLR40"/>
      <c r="FLS40"/>
      <c r="FLT40"/>
      <c r="FLU40"/>
      <c r="FLV40"/>
      <c r="FLW40"/>
      <c r="FLX40"/>
      <c r="FLY40"/>
      <c r="FLZ40"/>
      <c r="FMA40"/>
      <c r="FMB40"/>
      <c r="FMC40"/>
      <c r="FMD40"/>
      <c r="FME40"/>
      <c r="FMF40"/>
      <c r="FMG40"/>
      <c r="FMH40"/>
      <c r="FMI40"/>
      <c r="FMJ40"/>
      <c r="FMK40"/>
      <c r="FML40"/>
      <c r="FMM40"/>
      <c r="FMN40"/>
      <c r="FMO40"/>
      <c r="FMP40"/>
      <c r="FMQ40"/>
      <c r="FMR40"/>
      <c r="FMS40"/>
      <c r="FMT40"/>
      <c r="FMU40"/>
      <c r="FMV40"/>
      <c r="FMW40"/>
      <c r="FMX40"/>
      <c r="FMY40"/>
      <c r="FMZ40"/>
      <c r="FNA40"/>
      <c r="FNB40"/>
      <c r="FNC40"/>
      <c r="FND40"/>
      <c r="FNE40"/>
      <c r="FNF40"/>
      <c r="FNG40"/>
      <c r="FNH40"/>
      <c r="FNI40"/>
      <c r="FNJ40"/>
      <c r="FNK40"/>
      <c r="FNL40"/>
      <c r="FNM40"/>
      <c r="FNN40"/>
      <c r="FNO40"/>
      <c r="FNP40"/>
      <c r="FNQ40"/>
      <c r="FNR40"/>
      <c r="FNS40"/>
      <c r="FNT40"/>
      <c r="FNU40"/>
      <c r="FNV40"/>
      <c r="FNW40"/>
      <c r="FNX40"/>
      <c r="FNY40"/>
      <c r="FNZ40"/>
      <c r="FOA40"/>
      <c r="FOB40"/>
      <c r="FOC40"/>
      <c r="FOD40"/>
      <c r="FOE40"/>
      <c r="FOF40"/>
      <c r="FOG40"/>
      <c r="FOH40"/>
      <c r="FOI40"/>
      <c r="FOJ40"/>
      <c r="FOK40"/>
      <c r="FOL40"/>
      <c r="FOM40"/>
      <c r="FON40"/>
      <c r="FOO40"/>
      <c r="FOP40"/>
      <c r="FOQ40"/>
      <c r="FOR40"/>
      <c r="FOS40"/>
      <c r="FOT40"/>
      <c r="FOU40"/>
      <c r="FOV40"/>
      <c r="FOW40"/>
      <c r="FOX40"/>
      <c r="FOY40"/>
      <c r="FOZ40"/>
      <c r="FPA40"/>
      <c r="FPB40"/>
      <c r="FPC40"/>
      <c r="FPD40"/>
      <c r="FPE40"/>
      <c r="FPF40"/>
      <c r="FPG40"/>
      <c r="FPH40"/>
      <c r="FPI40"/>
      <c r="FPJ40"/>
      <c r="FPK40"/>
      <c r="FPL40"/>
      <c r="FPM40"/>
      <c r="FPN40"/>
      <c r="FPO40"/>
      <c r="FPP40"/>
      <c r="FPQ40"/>
      <c r="FPR40"/>
      <c r="FPS40"/>
      <c r="FPT40"/>
      <c r="FPU40"/>
      <c r="FPV40"/>
      <c r="FPW40"/>
      <c r="FPX40"/>
      <c r="FPY40"/>
      <c r="FPZ40"/>
      <c r="FQA40"/>
      <c r="FQB40"/>
      <c r="FQC40"/>
      <c r="FQD40"/>
      <c r="FQE40"/>
      <c r="FQF40"/>
      <c r="FQG40"/>
      <c r="FQH40"/>
      <c r="FQI40"/>
      <c r="FQJ40"/>
      <c r="FQK40"/>
      <c r="FQL40"/>
      <c r="FQM40"/>
      <c r="FQN40"/>
      <c r="FQO40"/>
      <c r="FQP40"/>
      <c r="FQQ40"/>
      <c r="FQR40"/>
      <c r="FQS40"/>
      <c r="FQT40"/>
      <c r="FQU40"/>
      <c r="FQV40"/>
      <c r="FQW40"/>
      <c r="FQX40"/>
      <c r="FQY40"/>
      <c r="FQZ40"/>
      <c r="FRA40"/>
      <c r="FRB40"/>
      <c r="FRC40"/>
      <c r="FRD40"/>
      <c r="FRE40"/>
      <c r="FRF40"/>
      <c r="FRG40"/>
      <c r="FRH40"/>
      <c r="FRI40"/>
      <c r="FRJ40"/>
      <c r="FRK40"/>
      <c r="FRL40"/>
      <c r="FRM40"/>
      <c r="FRN40"/>
      <c r="FRO40"/>
      <c r="FRP40"/>
      <c r="FRQ40"/>
      <c r="FRR40"/>
      <c r="FRS40"/>
      <c r="FRT40"/>
      <c r="FRU40"/>
      <c r="FRV40"/>
      <c r="FRW40"/>
      <c r="FRX40"/>
      <c r="FRY40"/>
      <c r="FRZ40"/>
      <c r="FSA40"/>
      <c r="FSB40"/>
      <c r="FSC40"/>
      <c r="FSD40"/>
      <c r="FSE40"/>
      <c r="FSF40"/>
      <c r="FSG40"/>
      <c r="FSH40"/>
      <c r="FSI40"/>
      <c r="FSJ40"/>
      <c r="FSK40"/>
      <c r="FSL40"/>
      <c r="FSM40"/>
      <c r="FSN40"/>
      <c r="FSO40"/>
      <c r="FSP40"/>
      <c r="FSQ40"/>
      <c r="FSR40"/>
      <c r="FSS40"/>
      <c r="FST40"/>
      <c r="FSU40"/>
      <c r="FSV40"/>
      <c r="FSW40"/>
      <c r="FSX40"/>
      <c r="FSY40"/>
      <c r="FSZ40"/>
      <c r="FTA40"/>
      <c r="FTB40"/>
      <c r="FTC40"/>
      <c r="FTD40"/>
      <c r="FTE40"/>
      <c r="FTF40"/>
      <c r="FTG40"/>
      <c r="FTH40"/>
      <c r="FTI40"/>
      <c r="FTJ40"/>
      <c r="FTK40"/>
      <c r="FTL40"/>
      <c r="FTM40"/>
      <c r="FTN40"/>
      <c r="FTO40"/>
      <c r="FTP40"/>
      <c r="FTQ40"/>
      <c r="FTR40"/>
      <c r="FTS40"/>
      <c r="FTT40"/>
      <c r="FTU40"/>
      <c r="FTV40"/>
      <c r="FTW40"/>
      <c r="FTX40"/>
      <c r="FTY40"/>
      <c r="FTZ40"/>
      <c r="FUA40"/>
      <c r="FUB40"/>
      <c r="FUC40"/>
      <c r="FUD40"/>
      <c r="FUE40"/>
      <c r="FUF40"/>
      <c r="FUG40"/>
      <c r="FUH40"/>
      <c r="FUI40"/>
      <c r="FUJ40"/>
      <c r="FUK40"/>
      <c r="FUL40"/>
      <c r="FUM40"/>
      <c r="FUN40"/>
      <c r="FUO40"/>
      <c r="FUP40"/>
      <c r="FUQ40"/>
      <c r="FUR40"/>
      <c r="FUS40"/>
      <c r="FUT40"/>
      <c r="FUU40"/>
      <c r="FUV40"/>
      <c r="FUW40"/>
      <c r="FUX40"/>
      <c r="FUY40"/>
      <c r="FUZ40"/>
      <c r="FVA40"/>
      <c r="FVB40"/>
      <c r="FVC40"/>
      <c r="FVD40"/>
      <c r="FVE40"/>
      <c r="FVF40"/>
      <c r="FVG40"/>
      <c r="FVH40"/>
      <c r="FVI40"/>
      <c r="FVJ40"/>
      <c r="FVK40"/>
      <c r="FVL40"/>
      <c r="FVM40"/>
      <c r="FVN40"/>
      <c r="FVO40"/>
      <c r="FVP40"/>
      <c r="FVQ40"/>
      <c r="FVR40"/>
      <c r="FVS40"/>
      <c r="FVT40"/>
      <c r="FVU40"/>
      <c r="FVV40"/>
      <c r="FVW40"/>
      <c r="FVX40"/>
      <c r="FVY40"/>
      <c r="FVZ40"/>
      <c r="FWA40"/>
      <c r="FWB40"/>
      <c r="FWC40"/>
      <c r="FWD40"/>
      <c r="FWE40"/>
      <c r="FWF40"/>
      <c r="FWG40"/>
      <c r="FWH40"/>
      <c r="FWI40"/>
      <c r="FWJ40"/>
      <c r="FWK40"/>
      <c r="FWL40"/>
      <c r="FWM40"/>
      <c r="FWN40"/>
      <c r="FWO40"/>
      <c r="FWP40"/>
      <c r="FWQ40"/>
      <c r="FWR40"/>
      <c r="FWS40"/>
      <c r="FWT40"/>
      <c r="FWU40"/>
      <c r="FWV40"/>
      <c r="FWW40"/>
      <c r="FWX40"/>
      <c r="FWY40"/>
      <c r="FWZ40"/>
      <c r="FXA40"/>
      <c r="FXB40"/>
      <c r="FXC40"/>
      <c r="FXD40"/>
      <c r="FXE40"/>
      <c r="FXF40"/>
      <c r="FXG40"/>
      <c r="FXH40"/>
      <c r="FXI40"/>
      <c r="FXJ40"/>
      <c r="FXK40"/>
      <c r="FXL40"/>
      <c r="FXM40"/>
      <c r="FXN40"/>
      <c r="FXO40"/>
      <c r="FXP40"/>
      <c r="FXQ40"/>
      <c r="FXR40"/>
      <c r="FXS40"/>
      <c r="FXT40"/>
      <c r="FXU40"/>
      <c r="FXV40"/>
      <c r="FXW40"/>
      <c r="FXX40"/>
      <c r="FXY40"/>
      <c r="FXZ40"/>
      <c r="FYA40"/>
      <c r="FYB40"/>
      <c r="FYC40"/>
      <c r="FYD40"/>
      <c r="FYE40"/>
      <c r="FYF40"/>
      <c r="FYG40"/>
      <c r="FYH40"/>
      <c r="FYI40"/>
      <c r="FYJ40"/>
      <c r="FYK40"/>
      <c r="FYL40"/>
      <c r="FYM40"/>
      <c r="FYN40"/>
      <c r="FYO40"/>
      <c r="FYP40"/>
      <c r="FYQ40"/>
      <c r="FYR40"/>
      <c r="FYS40"/>
      <c r="FYT40"/>
      <c r="FYU40"/>
      <c r="FYV40"/>
      <c r="FYW40"/>
      <c r="FYX40"/>
      <c r="FYY40"/>
      <c r="FYZ40"/>
      <c r="FZA40"/>
      <c r="FZB40"/>
      <c r="FZC40"/>
      <c r="FZD40"/>
      <c r="FZE40"/>
      <c r="FZF40"/>
      <c r="FZG40"/>
      <c r="FZH40"/>
      <c r="FZI40"/>
      <c r="FZJ40"/>
      <c r="FZK40"/>
      <c r="FZL40"/>
      <c r="FZM40"/>
      <c r="FZN40"/>
      <c r="FZO40"/>
      <c r="FZP40"/>
      <c r="FZQ40"/>
      <c r="FZR40"/>
      <c r="FZS40"/>
      <c r="FZT40"/>
      <c r="FZU40"/>
      <c r="FZV40"/>
      <c r="FZW40"/>
      <c r="FZX40"/>
      <c r="FZY40"/>
      <c r="FZZ40"/>
      <c r="GAA40"/>
      <c r="GAB40"/>
      <c r="GAC40"/>
      <c r="GAD40"/>
      <c r="GAE40"/>
      <c r="GAF40"/>
      <c r="GAG40"/>
      <c r="GAH40"/>
      <c r="GAI40"/>
      <c r="GAJ40"/>
      <c r="GAK40"/>
      <c r="GAL40"/>
      <c r="GAM40"/>
      <c r="GAN40"/>
      <c r="GAO40"/>
      <c r="GAP40"/>
      <c r="GAQ40"/>
      <c r="GAR40"/>
      <c r="GAS40"/>
      <c r="GAT40"/>
      <c r="GAU40"/>
      <c r="GAV40"/>
      <c r="GAW40"/>
      <c r="GAX40"/>
      <c r="GAY40"/>
      <c r="GAZ40"/>
      <c r="GBA40"/>
      <c r="GBB40"/>
      <c r="GBC40"/>
      <c r="GBD40"/>
      <c r="GBE40"/>
      <c r="GBF40"/>
      <c r="GBG40"/>
      <c r="GBH40"/>
      <c r="GBI40"/>
      <c r="GBJ40"/>
      <c r="GBK40"/>
      <c r="GBL40"/>
      <c r="GBM40"/>
      <c r="GBN40"/>
      <c r="GBO40"/>
      <c r="GBP40"/>
      <c r="GBQ40"/>
      <c r="GBR40"/>
      <c r="GBS40"/>
      <c r="GBT40"/>
      <c r="GBU40"/>
      <c r="GBV40"/>
      <c r="GBW40"/>
      <c r="GBX40"/>
      <c r="GBY40"/>
      <c r="GBZ40"/>
      <c r="GCA40"/>
      <c r="GCB40"/>
      <c r="GCC40"/>
      <c r="GCD40"/>
      <c r="GCE40"/>
      <c r="GCF40"/>
      <c r="GCG40"/>
      <c r="GCH40"/>
      <c r="GCI40"/>
      <c r="GCJ40"/>
      <c r="GCK40"/>
      <c r="GCL40"/>
      <c r="GCM40"/>
      <c r="GCN40"/>
      <c r="GCO40"/>
      <c r="GCP40"/>
      <c r="GCQ40"/>
      <c r="GCR40"/>
      <c r="GCS40"/>
      <c r="GCT40"/>
      <c r="GCU40"/>
      <c r="GCV40"/>
      <c r="GCW40"/>
      <c r="GCX40"/>
      <c r="GCY40"/>
      <c r="GCZ40"/>
      <c r="GDA40"/>
      <c r="GDB40"/>
      <c r="GDC40"/>
      <c r="GDD40"/>
      <c r="GDE40"/>
      <c r="GDF40"/>
      <c r="GDG40"/>
      <c r="GDH40"/>
      <c r="GDI40"/>
      <c r="GDJ40"/>
      <c r="GDK40"/>
      <c r="GDL40"/>
      <c r="GDM40"/>
      <c r="GDN40"/>
      <c r="GDO40"/>
      <c r="GDP40"/>
      <c r="GDQ40"/>
      <c r="GDR40"/>
      <c r="GDS40"/>
      <c r="GDT40"/>
      <c r="GDU40"/>
      <c r="GDV40"/>
      <c r="GDW40"/>
      <c r="GDX40"/>
      <c r="GDY40"/>
      <c r="GDZ40"/>
      <c r="GEA40"/>
      <c r="GEB40"/>
      <c r="GEC40"/>
      <c r="GED40"/>
      <c r="GEE40"/>
      <c r="GEF40"/>
      <c r="GEG40"/>
      <c r="GEH40"/>
      <c r="GEI40"/>
      <c r="GEJ40"/>
      <c r="GEK40"/>
      <c r="GEL40"/>
      <c r="GEM40"/>
      <c r="GEN40"/>
      <c r="GEO40"/>
      <c r="GEP40"/>
      <c r="GEQ40"/>
      <c r="GER40"/>
      <c r="GES40"/>
      <c r="GET40"/>
      <c r="GEU40"/>
      <c r="GEV40"/>
      <c r="GEW40"/>
      <c r="GEX40"/>
      <c r="GEY40"/>
      <c r="GEZ40"/>
      <c r="GFA40"/>
      <c r="GFB40"/>
      <c r="GFC40"/>
      <c r="GFD40"/>
      <c r="GFE40"/>
      <c r="GFF40"/>
      <c r="GFG40"/>
      <c r="GFH40"/>
      <c r="GFI40"/>
      <c r="GFJ40"/>
      <c r="GFK40"/>
      <c r="GFL40"/>
      <c r="GFM40"/>
      <c r="GFN40"/>
      <c r="GFO40"/>
      <c r="GFP40"/>
      <c r="GFQ40"/>
      <c r="GFR40"/>
      <c r="GFS40"/>
      <c r="GFT40"/>
      <c r="GFU40"/>
      <c r="GFV40"/>
      <c r="GFW40"/>
      <c r="GFX40"/>
      <c r="GFY40"/>
      <c r="GFZ40"/>
      <c r="GGA40"/>
      <c r="GGB40"/>
      <c r="GGC40"/>
      <c r="GGD40"/>
      <c r="GGE40"/>
      <c r="GGF40"/>
      <c r="GGG40"/>
      <c r="GGH40"/>
      <c r="GGI40"/>
      <c r="GGJ40"/>
      <c r="GGK40"/>
      <c r="GGL40"/>
      <c r="GGM40"/>
      <c r="GGN40"/>
      <c r="GGO40"/>
      <c r="GGP40"/>
      <c r="GGQ40"/>
      <c r="GGR40"/>
      <c r="GGS40"/>
      <c r="GGT40"/>
      <c r="GGU40"/>
      <c r="GGV40"/>
      <c r="GGW40"/>
      <c r="GGX40"/>
      <c r="GGY40"/>
      <c r="GGZ40"/>
      <c r="GHA40"/>
      <c r="GHB40"/>
      <c r="GHC40"/>
      <c r="GHD40"/>
      <c r="GHE40"/>
      <c r="GHF40"/>
      <c r="GHG40"/>
      <c r="GHH40"/>
      <c r="GHI40"/>
      <c r="GHJ40"/>
      <c r="GHK40"/>
      <c r="GHL40"/>
      <c r="GHM40"/>
      <c r="GHN40"/>
      <c r="GHO40"/>
      <c r="GHP40"/>
      <c r="GHQ40"/>
      <c r="GHR40"/>
      <c r="GHS40"/>
      <c r="GHT40"/>
      <c r="GHU40"/>
      <c r="GHV40"/>
      <c r="GHW40"/>
      <c r="GHX40"/>
      <c r="GHY40"/>
      <c r="GHZ40"/>
      <c r="GIA40"/>
      <c r="GIB40"/>
      <c r="GIC40"/>
      <c r="GID40"/>
      <c r="GIE40"/>
      <c r="GIF40"/>
      <c r="GIG40"/>
      <c r="GIH40"/>
      <c r="GII40"/>
      <c r="GIJ40"/>
      <c r="GIK40"/>
      <c r="GIL40"/>
      <c r="GIM40"/>
      <c r="GIN40"/>
      <c r="GIO40"/>
      <c r="GIP40"/>
      <c r="GIQ40"/>
      <c r="GIR40"/>
      <c r="GIS40"/>
      <c r="GIT40"/>
      <c r="GIU40"/>
      <c r="GIV40"/>
      <c r="GIW40"/>
      <c r="GIX40"/>
      <c r="GIY40"/>
      <c r="GIZ40"/>
      <c r="GJA40"/>
      <c r="GJB40"/>
      <c r="GJC40"/>
      <c r="GJD40"/>
      <c r="GJE40"/>
      <c r="GJF40"/>
      <c r="GJG40"/>
      <c r="GJH40"/>
      <c r="GJI40"/>
      <c r="GJJ40"/>
      <c r="GJK40"/>
      <c r="GJL40"/>
      <c r="GJM40"/>
      <c r="GJN40"/>
      <c r="GJO40"/>
      <c r="GJP40"/>
      <c r="GJQ40"/>
      <c r="GJR40"/>
      <c r="GJS40"/>
      <c r="GJT40"/>
      <c r="GJU40"/>
      <c r="GJV40"/>
      <c r="GJW40"/>
      <c r="GJX40"/>
      <c r="GJY40"/>
      <c r="GJZ40"/>
      <c r="GKA40"/>
      <c r="GKB40"/>
      <c r="GKC40"/>
      <c r="GKD40"/>
      <c r="GKE40"/>
      <c r="GKF40"/>
      <c r="GKG40"/>
      <c r="GKH40"/>
      <c r="GKI40"/>
      <c r="GKJ40"/>
      <c r="GKK40"/>
      <c r="GKL40"/>
      <c r="GKM40"/>
      <c r="GKN40"/>
      <c r="GKO40"/>
      <c r="GKP40"/>
      <c r="GKQ40"/>
      <c r="GKR40"/>
      <c r="GKS40"/>
      <c r="GKT40"/>
      <c r="GKU40"/>
      <c r="GKV40"/>
      <c r="GKW40"/>
      <c r="GKX40"/>
      <c r="GKY40"/>
      <c r="GKZ40"/>
      <c r="GLA40"/>
      <c r="GLB40"/>
      <c r="GLC40"/>
      <c r="GLD40"/>
      <c r="GLE40"/>
      <c r="GLF40"/>
      <c r="GLG40"/>
      <c r="GLH40"/>
      <c r="GLI40"/>
      <c r="GLJ40"/>
      <c r="GLK40"/>
      <c r="GLL40"/>
      <c r="GLM40"/>
      <c r="GLN40"/>
      <c r="GLO40"/>
      <c r="GLP40"/>
      <c r="GLQ40"/>
      <c r="GLR40"/>
      <c r="GLS40"/>
      <c r="GLT40"/>
      <c r="GLU40"/>
      <c r="GLV40"/>
      <c r="GLW40"/>
      <c r="GLX40"/>
      <c r="GLY40"/>
      <c r="GLZ40"/>
      <c r="GMA40"/>
      <c r="GMB40"/>
      <c r="GMC40"/>
      <c r="GMD40"/>
      <c r="GME40"/>
      <c r="GMF40"/>
      <c r="GMG40"/>
      <c r="GMH40"/>
      <c r="GMI40"/>
      <c r="GMJ40"/>
      <c r="GMK40"/>
      <c r="GML40"/>
      <c r="GMM40"/>
      <c r="GMN40"/>
      <c r="GMO40"/>
      <c r="GMP40"/>
      <c r="GMQ40"/>
      <c r="GMR40"/>
      <c r="GMS40"/>
      <c r="GMT40"/>
      <c r="GMU40"/>
      <c r="GMV40"/>
      <c r="GMW40"/>
      <c r="GMX40"/>
      <c r="GMY40"/>
      <c r="GMZ40"/>
      <c r="GNA40"/>
      <c r="GNB40"/>
      <c r="GNC40"/>
      <c r="GND40"/>
      <c r="GNE40"/>
      <c r="GNF40"/>
      <c r="GNG40"/>
      <c r="GNH40"/>
      <c r="GNI40"/>
      <c r="GNJ40"/>
      <c r="GNK40"/>
      <c r="GNL40"/>
      <c r="GNM40"/>
      <c r="GNN40"/>
      <c r="GNO40"/>
      <c r="GNP40"/>
      <c r="GNQ40"/>
      <c r="GNR40"/>
      <c r="GNS40"/>
      <c r="GNT40"/>
      <c r="GNU40"/>
      <c r="GNV40"/>
      <c r="GNW40"/>
      <c r="GNX40"/>
      <c r="GNY40"/>
      <c r="GNZ40"/>
      <c r="GOA40"/>
      <c r="GOB40"/>
      <c r="GOC40"/>
      <c r="GOD40"/>
      <c r="GOE40"/>
      <c r="GOF40"/>
      <c r="GOG40"/>
      <c r="GOH40"/>
      <c r="GOI40"/>
      <c r="GOJ40"/>
      <c r="GOK40"/>
      <c r="GOL40"/>
      <c r="GOM40"/>
      <c r="GON40"/>
      <c r="GOO40"/>
      <c r="GOP40"/>
      <c r="GOQ40"/>
      <c r="GOR40"/>
      <c r="GOS40"/>
      <c r="GOT40"/>
      <c r="GOU40"/>
      <c r="GOV40"/>
      <c r="GOW40"/>
      <c r="GOX40"/>
      <c r="GOY40"/>
      <c r="GOZ40"/>
      <c r="GPA40"/>
      <c r="GPB40"/>
      <c r="GPC40"/>
      <c r="GPD40"/>
      <c r="GPE40"/>
      <c r="GPF40"/>
      <c r="GPG40"/>
      <c r="GPH40"/>
      <c r="GPI40"/>
      <c r="GPJ40"/>
      <c r="GPK40"/>
      <c r="GPL40"/>
      <c r="GPM40"/>
      <c r="GPN40"/>
      <c r="GPO40"/>
      <c r="GPP40"/>
      <c r="GPQ40"/>
      <c r="GPR40"/>
      <c r="GPS40"/>
      <c r="GPT40"/>
      <c r="GPU40"/>
      <c r="GPV40"/>
      <c r="GPW40"/>
      <c r="GPX40"/>
      <c r="GPY40"/>
      <c r="GPZ40"/>
      <c r="GQA40"/>
      <c r="GQB40"/>
      <c r="GQC40"/>
      <c r="GQD40"/>
      <c r="GQE40"/>
      <c r="GQF40"/>
      <c r="GQG40"/>
      <c r="GQH40"/>
      <c r="GQI40"/>
      <c r="GQJ40"/>
      <c r="GQK40"/>
      <c r="GQL40"/>
      <c r="GQM40"/>
      <c r="GQN40"/>
      <c r="GQO40"/>
      <c r="GQP40"/>
      <c r="GQQ40"/>
      <c r="GQR40"/>
      <c r="GQS40"/>
      <c r="GQT40"/>
      <c r="GQU40"/>
      <c r="GQV40"/>
      <c r="GQW40"/>
      <c r="GQX40"/>
      <c r="GQY40"/>
      <c r="GQZ40"/>
      <c r="GRA40"/>
      <c r="GRB40"/>
      <c r="GRC40"/>
      <c r="GRD40"/>
      <c r="GRE40"/>
      <c r="GRF40"/>
      <c r="GRG40"/>
      <c r="GRH40"/>
      <c r="GRI40"/>
      <c r="GRJ40"/>
      <c r="GRK40"/>
      <c r="GRL40"/>
      <c r="GRM40"/>
      <c r="GRN40"/>
      <c r="GRO40"/>
      <c r="GRP40"/>
      <c r="GRQ40"/>
      <c r="GRR40"/>
      <c r="GRS40"/>
      <c r="GRT40"/>
      <c r="GRU40"/>
      <c r="GRV40"/>
      <c r="GRW40"/>
      <c r="GRX40"/>
      <c r="GRY40"/>
      <c r="GRZ40"/>
      <c r="GSA40"/>
      <c r="GSB40"/>
      <c r="GSC40"/>
      <c r="GSD40"/>
      <c r="GSE40"/>
      <c r="GSF40"/>
      <c r="GSG40"/>
      <c r="GSH40"/>
      <c r="GSI40"/>
      <c r="GSJ40"/>
      <c r="GSK40"/>
      <c r="GSL40"/>
      <c r="GSM40"/>
      <c r="GSN40"/>
      <c r="GSO40"/>
      <c r="GSP40"/>
      <c r="GSQ40"/>
      <c r="GSR40"/>
      <c r="GSS40"/>
      <c r="GST40"/>
      <c r="GSU40"/>
      <c r="GSV40"/>
      <c r="GSW40"/>
      <c r="GSX40"/>
      <c r="GSY40"/>
      <c r="GSZ40"/>
      <c r="GTA40"/>
      <c r="GTB40"/>
      <c r="GTC40"/>
      <c r="GTD40"/>
      <c r="GTE40"/>
      <c r="GTF40"/>
      <c r="GTG40"/>
      <c r="GTH40"/>
      <c r="GTI40"/>
      <c r="GTJ40"/>
      <c r="GTK40"/>
      <c r="GTL40"/>
      <c r="GTM40"/>
      <c r="GTN40"/>
      <c r="GTO40"/>
      <c r="GTP40"/>
      <c r="GTQ40"/>
      <c r="GTR40"/>
      <c r="GTS40"/>
      <c r="GTT40"/>
      <c r="GTU40"/>
      <c r="GTV40"/>
      <c r="GTW40"/>
      <c r="GTX40"/>
      <c r="GTY40"/>
      <c r="GTZ40"/>
      <c r="GUA40"/>
      <c r="GUB40"/>
      <c r="GUC40"/>
      <c r="GUD40"/>
      <c r="GUE40"/>
      <c r="GUF40"/>
      <c r="GUG40"/>
      <c r="GUH40"/>
      <c r="GUI40"/>
      <c r="GUJ40"/>
      <c r="GUK40"/>
      <c r="GUL40"/>
      <c r="GUM40"/>
      <c r="GUN40"/>
      <c r="GUO40"/>
      <c r="GUP40"/>
      <c r="GUQ40"/>
      <c r="GUR40"/>
      <c r="GUS40"/>
      <c r="GUT40"/>
      <c r="GUU40"/>
      <c r="GUV40"/>
      <c r="GUW40"/>
      <c r="GUX40"/>
      <c r="GUY40"/>
      <c r="GUZ40"/>
      <c r="GVA40"/>
      <c r="GVB40"/>
      <c r="GVC40"/>
      <c r="GVD40"/>
      <c r="GVE40"/>
      <c r="GVF40"/>
      <c r="GVG40"/>
      <c r="GVH40"/>
      <c r="GVI40"/>
      <c r="GVJ40"/>
      <c r="GVK40"/>
      <c r="GVL40"/>
      <c r="GVM40"/>
      <c r="GVN40"/>
      <c r="GVO40"/>
      <c r="GVP40"/>
      <c r="GVQ40"/>
      <c r="GVR40"/>
      <c r="GVS40"/>
      <c r="GVT40"/>
      <c r="GVU40"/>
      <c r="GVV40"/>
      <c r="GVW40"/>
      <c r="GVX40"/>
      <c r="GVY40"/>
      <c r="GVZ40"/>
      <c r="GWA40"/>
      <c r="GWB40"/>
      <c r="GWC40"/>
      <c r="GWD40"/>
      <c r="GWE40"/>
      <c r="GWF40"/>
      <c r="GWG40"/>
      <c r="GWH40"/>
      <c r="GWI40"/>
      <c r="GWJ40"/>
      <c r="GWK40"/>
      <c r="GWL40"/>
      <c r="GWM40"/>
      <c r="GWN40"/>
      <c r="GWO40"/>
      <c r="GWP40"/>
      <c r="GWQ40"/>
      <c r="GWR40"/>
      <c r="GWS40"/>
      <c r="GWT40"/>
      <c r="GWU40"/>
      <c r="GWV40"/>
      <c r="GWW40"/>
      <c r="GWX40"/>
      <c r="GWY40"/>
      <c r="GWZ40"/>
      <c r="GXA40"/>
      <c r="GXB40"/>
      <c r="GXC40"/>
      <c r="GXD40"/>
      <c r="GXE40"/>
      <c r="GXF40"/>
      <c r="GXG40"/>
      <c r="GXH40"/>
      <c r="GXI40"/>
      <c r="GXJ40"/>
      <c r="GXK40"/>
      <c r="GXL40"/>
      <c r="GXM40"/>
      <c r="GXN40"/>
      <c r="GXO40"/>
      <c r="GXP40"/>
      <c r="GXQ40"/>
      <c r="GXR40"/>
      <c r="GXS40"/>
      <c r="GXT40"/>
      <c r="GXU40"/>
      <c r="GXV40"/>
      <c r="GXW40"/>
      <c r="GXX40"/>
      <c r="GXY40"/>
      <c r="GXZ40"/>
      <c r="GYA40"/>
      <c r="GYB40"/>
      <c r="GYC40"/>
      <c r="GYD40"/>
      <c r="GYE40"/>
      <c r="GYF40"/>
      <c r="GYG40"/>
      <c r="GYH40"/>
      <c r="GYI40"/>
      <c r="GYJ40"/>
      <c r="GYK40"/>
      <c r="GYL40"/>
      <c r="GYM40"/>
      <c r="GYN40"/>
      <c r="GYO40"/>
      <c r="GYP40"/>
      <c r="GYQ40"/>
      <c r="GYR40"/>
      <c r="GYS40"/>
      <c r="GYT40"/>
      <c r="GYU40"/>
      <c r="GYV40"/>
      <c r="GYW40"/>
      <c r="GYX40"/>
      <c r="GYY40"/>
      <c r="GYZ40"/>
      <c r="GZA40"/>
      <c r="GZB40"/>
      <c r="GZC40"/>
      <c r="GZD40"/>
      <c r="GZE40"/>
      <c r="GZF40"/>
      <c r="GZG40"/>
      <c r="GZH40"/>
      <c r="GZI40"/>
      <c r="GZJ40"/>
      <c r="GZK40"/>
      <c r="GZL40"/>
      <c r="GZM40"/>
      <c r="GZN40"/>
      <c r="GZO40"/>
      <c r="GZP40"/>
      <c r="GZQ40"/>
      <c r="GZR40"/>
      <c r="GZS40"/>
      <c r="GZT40"/>
      <c r="GZU40"/>
      <c r="GZV40"/>
      <c r="GZW40"/>
      <c r="GZX40"/>
      <c r="GZY40"/>
      <c r="GZZ40"/>
      <c r="HAA40"/>
      <c r="HAB40"/>
      <c r="HAC40"/>
      <c r="HAD40"/>
      <c r="HAE40"/>
      <c r="HAF40"/>
      <c r="HAG40"/>
      <c r="HAH40"/>
      <c r="HAI40"/>
      <c r="HAJ40"/>
      <c r="HAK40"/>
      <c r="HAL40"/>
      <c r="HAM40"/>
      <c r="HAN40"/>
      <c r="HAO40"/>
      <c r="HAP40"/>
      <c r="HAQ40"/>
      <c r="HAR40"/>
      <c r="HAS40"/>
      <c r="HAT40"/>
      <c r="HAU40"/>
      <c r="HAV40"/>
      <c r="HAW40"/>
      <c r="HAX40"/>
      <c r="HAY40"/>
      <c r="HAZ40"/>
      <c r="HBA40"/>
      <c r="HBB40"/>
      <c r="HBC40"/>
      <c r="HBD40"/>
      <c r="HBE40"/>
      <c r="HBF40"/>
      <c r="HBG40"/>
      <c r="HBH40"/>
      <c r="HBI40"/>
      <c r="HBJ40"/>
      <c r="HBK40"/>
      <c r="HBL40"/>
      <c r="HBM40"/>
      <c r="HBN40"/>
      <c r="HBO40"/>
      <c r="HBP40"/>
      <c r="HBQ40"/>
      <c r="HBR40"/>
      <c r="HBS40"/>
      <c r="HBT40"/>
      <c r="HBU40"/>
      <c r="HBV40"/>
      <c r="HBW40"/>
      <c r="HBX40"/>
      <c r="HBY40"/>
      <c r="HBZ40"/>
      <c r="HCA40"/>
      <c r="HCB40"/>
      <c r="HCC40"/>
      <c r="HCD40"/>
      <c r="HCE40"/>
      <c r="HCF40"/>
      <c r="HCG40"/>
      <c r="HCH40"/>
      <c r="HCI40"/>
      <c r="HCJ40"/>
      <c r="HCK40"/>
      <c r="HCL40"/>
      <c r="HCM40"/>
      <c r="HCN40"/>
      <c r="HCO40"/>
      <c r="HCP40"/>
      <c r="HCQ40"/>
      <c r="HCR40"/>
      <c r="HCS40"/>
      <c r="HCT40"/>
      <c r="HCU40"/>
      <c r="HCV40"/>
      <c r="HCW40"/>
      <c r="HCX40"/>
      <c r="HCY40"/>
      <c r="HCZ40"/>
      <c r="HDA40"/>
      <c r="HDB40"/>
      <c r="HDC40"/>
      <c r="HDD40"/>
      <c r="HDE40"/>
      <c r="HDF40"/>
      <c r="HDG40"/>
      <c r="HDH40"/>
      <c r="HDI40"/>
      <c r="HDJ40"/>
      <c r="HDK40"/>
      <c r="HDL40"/>
      <c r="HDM40"/>
      <c r="HDN40"/>
      <c r="HDO40"/>
      <c r="HDP40"/>
      <c r="HDQ40"/>
      <c r="HDR40"/>
      <c r="HDS40"/>
      <c r="HDT40"/>
      <c r="HDU40"/>
      <c r="HDV40"/>
      <c r="HDW40"/>
      <c r="HDX40"/>
      <c r="HDY40"/>
      <c r="HDZ40"/>
      <c r="HEA40"/>
      <c r="HEB40"/>
      <c r="HEC40"/>
      <c r="HED40"/>
      <c r="HEE40"/>
      <c r="HEF40"/>
      <c r="HEG40"/>
      <c r="HEH40"/>
      <c r="HEI40"/>
      <c r="HEJ40"/>
      <c r="HEK40"/>
      <c r="HEL40"/>
      <c r="HEM40"/>
      <c r="HEN40"/>
      <c r="HEO40"/>
      <c r="HEP40"/>
      <c r="HEQ40"/>
      <c r="HER40"/>
      <c r="HES40"/>
      <c r="HET40"/>
      <c r="HEU40"/>
      <c r="HEV40"/>
      <c r="HEW40"/>
      <c r="HEX40"/>
      <c r="HEY40"/>
      <c r="HEZ40"/>
      <c r="HFA40"/>
      <c r="HFB40"/>
      <c r="HFC40"/>
      <c r="HFD40"/>
      <c r="HFE40"/>
      <c r="HFF40"/>
      <c r="HFG40"/>
      <c r="HFH40"/>
      <c r="HFI40"/>
      <c r="HFJ40"/>
      <c r="HFK40"/>
      <c r="HFL40"/>
      <c r="HFM40"/>
      <c r="HFN40"/>
      <c r="HFO40"/>
      <c r="HFP40"/>
      <c r="HFQ40"/>
      <c r="HFR40"/>
      <c r="HFS40"/>
      <c r="HFT40"/>
      <c r="HFU40"/>
      <c r="HFV40"/>
      <c r="HFW40"/>
      <c r="HFX40"/>
      <c r="HFY40"/>
      <c r="HFZ40"/>
      <c r="HGA40"/>
      <c r="HGB40"/>
      <c r="HGC40"/>
      <c r="HGD40"/>
      <c r="HGE40"/>
      <c r="HGF40"/>
      <c r="HGG40"/>
      <c r="HGH40"/>
      <c r="HGI40"/>
      <c r="HGJ40"/>
      <c r="HGK40"/>
      <c r="HGL40"/>
      <c r="HGM40"/>
      <c r="HGN40"/>
      <c r="HGO40"/>
      <c r="HGP40"/>
      <c r="HGQ40"/>
      <c r="HGR40"/>
      <c r="HGS40"/>
      <c r="HGT40"/>
      <c r="HGU40"/>
      <c r="HGV40"/>
      <c r="HGW40"/>
      <c r="HGX40"/>
      <c r="HGY40"/>
      <c r="HGZ40"/>
      <c r="HHA40"/>
      <c r="HHB40"/>
      <c r="HHC40"/>
      <c r="HHD40"/>
      <c r="HHE40"/>
      <c r="HHF40"/>
      <c r="HHG40"/>
      <c r="HHH40"/>
      <c r="HHI40"/>
      <c r="HHJ40"/>
      <c r="HHK40"/>
      <c r="HHL40"/>
      <c r="HHM40"/>
      <c r="HHN40"/>
      <c r="HHO40"/>
      <c r="HHP40"/>
      <c r="HHQ40"/>
      <c r="HHR40"/>
      <c r="HHS40"/>
      <c r="HHT40"/>
      <c r="HHU40"/>
      <c r="HHV40"/>
      <c r="HHW40"/>
      <c r="HHX40"/>
      <c r="HHY40"/>
      <c r="HHZ40"/>
      <c r="HIA40"/>
      <c r="HIB40"/>
      <c r="HIC40"/>
      <c r="HID40"/>
      <c r="HIE40"/>
      <c r="HIF40"/>
      <c r="HIG40"/>
      <c r="HIH40"/>
      <c r="HII40"/>
      <c r="HIJ40"/>
      <c r="HIK40"/>
      <c r="HIL40"/>
      <c r="HIM40"/>
      <c r="HIN40"/>
      <c r="HIO40"/>
      <c r="HIP40"/>
      <c r="HIQ40"/>
      <c r="HIR40"/>
      <c r="HIS40"/>
      <c r="HIT40"/>
      <c r="HIU40"/>
      <c r="HIV40"/>
      <c r="HIW40"/>
      <c r="HIX40"/>
      <c r="HIY40"/>
      <c r="HIZ40"/>
      <c r="HJA40"/>
      <c r="HJB40"/>
      <c r="HJC40"/>
      <c r="HJD40"/>
      <c r="HJE40"/>
      <c r="HJF40"/>
      <c r="HJG40"/>
      <c r="HJH40"/>
      <c r="HJI40"/>
      <c r="HJJ40"/>
      <c r="HJK40"/>
      <c r="HJL40"/>
      <c r="HJM40"/>
      <c r="HJN40"/>
      <c r="HJO40"/>
      <c r="HJP40"/>
      <c r="HJQ40"/>
      <c r="HJR40"/>
      <c r="HJS40"/>
      <c r="HJT40"/>
      <c r="HJU40"/>
      <c r="HJV40"/>
      <c r="HJW40"/>
      <c r="HJX40"/>
      <c r="HJY40"/>
      <c r="HJZ40"/>
      <c r="HKA40"/>
      <c r="HKB40"/>
      <c r="HKC40"/>
      <c r="HKD40"/>
      <c r="HKE40"/>
      <c r="HKF40"/>
      <c r="HKG40"/>
      <c r="HKH40"/>
      <c r="HKI40"/>
      <c r="HKJ40"/>
      <c r="HKK40"/>
      <c r="HKL40"/>
      <c r="HKM40"/>
      <c r="HKN40"/>
      <c r="HKO40"/>
      <c r="HKP40"/>
      <c r="HKQ40"/>
      <c r="HKR40"/>
      <c r="HKS40"/>
      <c r="HKT40"/>
      <c r="HKU40"/>
      <c r="HKV40"/>
      <c r="HKW40"/>
      <c r="HKX40"/>
      <c r="HKY40"/>
      <c r="HKZ40"/>
      <c r="HLA40"/>
      <c r="HLB40"/>
      <c r="HLC40"/>
      <c r="HLD40"/>
      <c r="HLE40"/>
      <c r="HLF40"/>
      <c r="HLG40"/>
      <c r="HLH40"/>
      <c r="HLI40"/>
      <c r="HLJ40"/>
      <c r="HLK40"/>
      <c r="HLL40"/>
      <c r="HLM40"/>
      <c r="HLN40"/>
      <c r="HLO40"/>
      <c r="HLP40"/>
      <c r="HLQ40"/>
      <c r="HLR40"/>
      <c r="HLS40"/>
      <c r="HLT40"/>
      <c r="HLU40"/>
      <c r="HLV40"/>
      <c r="HLW40"/>
      <c r="HLX40"/>
      <c r="HLY40"/>
      <c r="HLZ40"/>
      <c r="HMA40"/>
      <c r="HMB40"/>
      <c r="HMC40"/>
      <c r="HMD40"/>
      <c r="HME40"/>
      <c r="HMF40"/>
      <c r="HMG40"/>
      <c r="HMH40"/>
      <c r="HMI40"/>
      <c r="HMJ40"/>
      <c r="HMK40"/>
      <c r="HML40"/>
      <c r="HMM40"/>
      <c r="HMN40"/>
      <c r="HMO40"/>
      <c r="HMP40"/>
      <c r="HMQ40"/>
      <c r="HMR40"/>
      <c r="HMS40"/>
      <c r="HMT40"/>
      <c r="HMU40"/>
      <c r="HMV40"/>
      <c r="HMW40"/>
      <c r="HMX40"/>
      <c r="HMY40"/>
      <c r="HMZ40"/>
      <c r="HNA40"/>
      <c r="HNB40"/>
      <c r="HNC40"/>
      <c r="HND40"/>
      <c r="HNE40"/>
      <c r="HNF40"/>
      <c r="HNG40"/>
      <c r="HNH40"/>
      <c r="HNI40"/>
      <c r="HNJ40"/>
      <c r="HNK40"/>
      <c r="HNL40"/>
      <c r="HNM40"/>
      <c r="HNN40"/>
      <c r="HNO40"/>
      <c r="HNP40"/>
      <c r="HNQ40"/>
      <c r="HNR40"/>
      <c r="HNS40"/>
      <c r="HNT40"/>
      <c r="HNU40"/>
      <c r="HNV40"/>
      <c r="HNW40"/>
      <c r="HNX40"/>
      <c r="HNY40"/>
      <c r="HNZ40"/>
      <c r="HOA40"/>
      <c r="HOB40"/>
      <c r="HOC40"/>
      <c r="HOD40"/>
      <c r="HOE40"/>
      <c r="HOF40"/>
      <c r="HOG40"/>
      <c r="HOH40"/>
      <c r="HOI40"/>
      <c r="HOJ40"/>
      <c r="HOK40"/>
      <c r="HOL40"/>
      <c r="HOM40"/>
      <c r="HON40"/>
      <c r="HOO40"/>
      <c r="HOP40"/>
      <c r="HOQ40"/>
      <c r="HOR40"/>
      <c r="HOS40"/>
      <c r="HOT40"/>
      <c r="HOU40"/>
      <c r="HOV40"/>
      <c r="HOW40"/>
      <c r="HOX40"/>
      <c r="HOY40"/>
      <c r="HOZ40"/>
      <c r="HPA40"/>
      <c r="HPB40"/>
      <c r="HPC40"/>
      <c r="HPD40"/>
      <c r="HPE40"/>
      <c r="HPF40"/>
      <c r="HPG40"/>
      <c r="HPH40"/>
      <c r="HPI40"/>
      <c r="HPJ40"/>
      <c r="HPK40"/>
      <c r="HPL40"/>
      <c r="HPM40"/>
      <c r="HPN40"/>
      <c r="HPO40"/>
      <c r="HPP40"/>
      <c r="HPQ40"/>
      <c r="HPR40"/>
      <c r="HPS40"/>
      <c r="HPT40"/>
      <c r="HPU40"/>
      <c r="HPV40"/>
      <c r="HPW40"/>
      <c r="HPX40"/>
      <c r="HPY40"/>
      <c r="HPZ40"/>
      <c r="HQA40"/>
      <c r="HQB40"/>
      <c r="HQC40"/>
      <c r="HQD40"/>
      <c r="HQE40"/>
      <c r="HQF40"/>
      <c r="HQG40"/>
      <c r="HQH40"/>
      <c r="HQI40"/>
      <c r="HQJ40"/>
      <c r="HQK40"/>
      <c r="HQL40"/>
      <c r="HQM40"/>
      <c r="HQN40"/>
      <c r="HQO40"/>
      <c r="HQP40"/>
      <c r="HQQ40"/>
      <c r="HQR40"/>
      <c r="HQS40"/>
      <c r="HQT40"/>
      <c r="HQU40"/>
      <c r="HQV40"/>
      <c r="HQW40"/>
      <c r="HQX40"/>
      <c r="HQY40"/>
      <c r="HQZ40"/>
      <c r="HRA40"/>
      <c r="HRB40"/>
      <c r="HRC40"/>
      <c r="HRD40"/>
      <c r="HRE40"/>
      <c r="HRF40"/>
      <c r="HRG40"/>
      <c r="HRH40"/>
      <c r="HRI40"/>
      <c r="HRJ40"/>
      <c r="HRK40"/>
      <c r="HRL40"/>
      <c r="HRM40"/>
      <c r="HRN40"/>
      <c r="HRO40"/>
      <c r="HRP40"/>
      <c r="HRQ40"/>
      <c r="HRR40"/>
      <c r="HRS40"/>
      <c r="HRT40"/>
      <c r="HRU40"/>
      <c r="HRV40"/>
      <c r="HRW40"/>
      <c r="HRX40"/>
      <c r="HRY40"/>
      <c r="HRZ40"/>
      <c r="HSA40"/>
      <c r="HSB40"/>
      <c r="HSC40"/>
      <c r="HSD40"/>
      <c r="HSE40"/>
      <c r="HSF40"/>
      <c r="HSG40"/>
      <c r="HSH40"/>
      <c r="HSI40"/>
      <c r="HSJ40"/>
      <c r="HSK40"/>
      <c r="HSL40"/>
      <c r="HSM40"/>
      <c r="HSN40"/>
      <c r="HSO40"/>
      <c r="HSP40"/>
      <c r="HSQ40"/>
      <c r="HSR40"/>
      <c r="HSS40"/>
      <c r="HST40"/>
      <c r="HSU40"/>
      <c r="HSV40"/>
      <c r="HSW40"/>
      <c r="HSX40"/>
      <c r="HSY40"/>
      <c r="HSZ40"/>
      <c r="HTA40"/>
      <c r="HTB40"/>
      <c r="HTC40"/>
      <c r="HTD40"/>
      <c r="HTE40"/>
      <c r="HTF40"/>
      <c r="HTG40"/>
      <c r="HTH40"/>
      <c r="HTI40"/>
      <c r="HTJ40"/>
      <c r="HTK40"/>
      <c r="HTL40"/>
      <c r="HTM40"/>
      <c r="HTN40"/>
      <c r="HTO40"/>
      <c r="HTP40"/>
      <c r="HTQ40"/>
      <c r="HTR40"/>
      <c r="HTS40"/>
      <c r="HTT40"/>
      <c r="HTU40"/>
      <c r="HTV40"/>
      <c r="HTW40"/>
      <c r="HTX40"/>
      <c r="HTY40"/>
      <c r="HTZ40"/>
      <c r="HUA40"/>
      <c r="HUB40"/>
      <c r="HUC40"/>
      <c r="HUD40"/>
      <c r="HUE40"/>
      <c r="HUF40"/>
      <c r="HUG40"/>
      <c r="HUH40"/>
      <c r="HUI40"/>
      <c r="HUJ40"/>
      <c r="HUK40"/>
      <c r="HUL40"/>
      <c r="HUM40"/>
      <c r="HUN40"/>
      <c r="HUO40"/>
      <c r="HUP40"/>
      <c r="HUQ40"/>
      <c r="HUR40"/>
      <c r="HUS40"/>
      <c r="HUT40"/>
      <c r="HUU40"/>
      <c r="HUV40"/>
      <c r="HUW40"/>
      <c r="HUX40"/>
      <c r="HUY40"/>
      <c r="HUZ40"/>
      <c r="HVA40"/>
      <c r="HVB40"/>
      <c r="HVC40"/>
      <c r="HVD40"/>
      <c r="HVE40"/>
      <c r="HVF40"/>
      <c r="HVG40"/>
      <c r="HVH40"/>
      <c r="HVI40"/>
      <c r="HVJ40"/>
      <c r="HVK40"/>
      <c r="HVL40"/>
      <c r="HVM40"/>
      <c r="HVN40"/>
      <c r="HVO40"/>
      <c r="HVP40"/>
      <c r="HVQ40"/>
      <c r="HVR40"/>
      <c r="HVS40"/>
      <c r="HVT40"/>
      <c r="HVU40"/>
      <c r="HVV40"/>
      <c r="HVW40"/>
      <c r="HVX40"/>
      <c r="HVY40"/>
      <c r="HVZ40"/>
      <c r="HWA40"/>
      <c r="HWB40"/>
      <c r="HWC40"/>
      <c r="HWD40"/>
      <c r="HWE40"/>
      <c r="HWF40"/>
      <c r="HWG40"/>
      <c r="HWH40"/>
      <c r="HWI40"/>
      <c r="HWJ40"/>
      <c r="HWK40"/>
      <c r="HWL40"/>
      <c r="HWM40"/>
      <c r="HWN40"/>
      <c r="HWO40"/>
      <c r="HWP40"/>
      <c r="HWQ40"/>
      <c r="HWR40"/>
      <c r="HWS40"/>
      <c r="HWT40"/>
      <c r="HWU40"/>
      <c r="HWV40"/>
      <c r="HWW40"/>
      <c r="HWX40"/>
      <c r="HWY40"/>
      <c r="HWZ40"/>
      <c r="HXA40"/>
      <c r="HXB40"/>
      <c r="HXC40"/>
      <c r="HXD40"/>
      <c r="HXE40"/>
      <c r="HXF40"/>
      <c r="HXG40"/>
      <c r="HXH40"/>
      <c r="HXI40"/>
      <c r="HXJ40"/>
      <c r="HXK40"/>
      <c r="HXL40"/>
      <c r="HXM40"/>
      <c r="HXN40"/>
      <c r="HXO40"/>
      <c r="HXP40"/>
      <c r="HXQ40"/>
      <c r="HXR40"/>
      <c r="HXS40"/>
      <c r="HXT40"/>
      <c r="HXU40"/>
      <c r="HXV40"/>
      <c r="HXW40"/>
      <c r="HXX40"/>
      <c r="HXY40"/>
      <c r="HXZ40"/>
      <c r="HYA40"/>
      <c r="HYB40"/>
      <c r="HYC40"/>
      <c r="HYD40"/>
      <c r="HYE40"/>
      <c r="HYF40"/>
      <c r="HYG40"/>
      <c r="HYH40"/>
      <c r="HYI40"/>
      <c r="HYJ40"/>
      <c r="HYK40"/>
      <c r="HYL40"/>
      <c r="HYM40"/>
      <c r="HYN40"/>
      <c r="HYO40"/>
      <c r="HYP40"/>
      <c r="HYQ40"/>
      <c r="HYR40"/>
      <c r="HYS40"/>
      <c r="HYT40"/>
      <c r="HYU40"/>
      <c r="HYV40"/>
      <c r="HYW40"/>
      <c r="HYX40"/>
      <c r="HYY40"/>
      <c r="HYZ40"/>
      <c r="HZA40"/>
      <c r="HZB40"/>
      <c r="HZC40"/>
      <c r="HZD40"/>
      <c r="HZE40"/>
      <c r="HZF40"/>
      <c r="HZG40"/>
      <c r="HZH40"/>
      <c r="HZI40"/>
      <c r="HZJ40"/>
      <c r="HZK40"/>
      <c r="HZL40"/>
      <c r="HZM40"/>
      <c r="HZN40"/>
      <c r="HZO40"/>
      <c r="HZP40"/>
      <c r="HZQ40"/>
      <c r="HZR40"/>
      <c r="HZS40"/>
      <c r="HZT40"/>
      <c r="HZU40"/>
      <c r="HZV40"/>
      <c r="HZW40"/>
      <c r="HZX40"/>
      <c r="HZY40"/>
      <c r="HZZ40"/>
      <c r="IAA40"/>
      <c r="IAB40"/>
      <c r="IAC40"/>
      <c r="IAD40"/>
      <c r="IAE40"/>
      <c r="IAF40"/>
      <c r="IAG40"/>
      <c r="IAH40"/>
      <c r="IAI40"/>
      <c r="IAJ40"/>
      <c r="IAK40"/>
      <c r="IAL40"/>
      <c r="IAM40"/>
      <c r="IAN40"/>
      <c r="IAO40"/>
      <c r="IAP40"/>
      <c r="IAQ40"/>
      <c r="IAR40"/>
      <c r="IAS40"/>
      <c r="IAT40"/>
      <c r="IAU40"/>
      <c r="IAV40"/>
      <c r="IAW40"/>
      <c r="IAX40"/>
      <c r="IAY40"/>
      <c r="IAZ40"/>
      <c r="IBA40"/>
      <c r="IBB40"/>
      <c r="IBC40"/>
      <c r="IBD40"/>
      <c r="IBE40"/>
      <c r="IBF40"/>
      <c r="IBG40"/>
      <c r="IBH40"/>
      <c r="IBI40"/>
      <c r="IBJ40"/>
      <c r="IBK40"/>
      <c r="IBL40"/>
      <c r="IBM40"/>
      <c r="IBN40"/>
      <c r="IBO40"/>
      <c r="IBP40"/>
      <c r="IBQ40"/>
      <c r="IBR40"/>
      <c r="IBS40"/>
      <c r="IBT40"/>
      <c r="IBU40"/>
      <c r="IBV40"/>
      <c r="IBW40"/>
      <c r="IBX40"/>
      <c r="IBY40"/>
      <c r="IBZ40"/>
      <c r="ICA40"/>
      <c r="ICB40"/>
      <c r="ICC40"/>
      <c r="ICD40"/>
      <c r="ICE40"/>
      <c r="ICF40"/>
      <c r="ICG40"/>
      <c r="ICH40"/>
      <c r="ICI40"/>
      <c r="ICJ40"/>
      <c r="ICK40"/>
      <c r="ICL40"/>
      <c r="ICM40"/>
      <c r="ICN40"/>
      <c r="ICO40"/>
      <c r="ICP40"/>
      <c r="ICQ40"/>
      <c r="ICR40"/>
      <c r="ICS40"/>
      <c r="ICT40"/>
      <c r="ICU40"/>
      <c r="ICV40"/>
      <c r="ICW40"/>
      <c r="ICX40"/>
      <c r="ICY40"/>
      <c r="ICZ40"/>
      <c r="IDA40"/>
      <c r="IDB40"/>
      <c r="IDC40"/>
      <c r="IDD40"/>
      <c r="IDE40"/>
      <c r="IDF40"/>
      <c r="IDG40"/>
      <c r="IDH40"/>
      <c r="IDI40"/>
      <c r="IDJ40"/>
      <c r="IDK40"/>
      <c r="IDL40"/>
      <c r="IDM40"/>
      <c r="IDN40"/>
      <c r="IDO40"/>
      <c r="IDP40"/>
      <c r="IDQ40"/>
      <c r="IDR40"/>
      <c r="IDS40"/>
      <c r="IDT40"/>
      <c r="IDU40"/>
      <c r="IDV40"/>
      <c r="IDW40"/>
      <c r="IDX40"/>
      <c r="IDY40"/>
      <c r="IDZ40"/>
      <c r="IEA40"/>
      <c r="IEB40"/>
      <c r="IEC40"/>
      <c r="IED40"/>
      <c r="IEE40"/>
      <c r="IEF40"/>
      <c r="IEG40"/>
      <c r="IEH40"/>
      <c r="IEI40"/>
      <c r="IEJ40"/>
      <c r="IEK40"/>
      <c r="IEL40"/>
      <c r="IEM40"/>
      <c r="IEN40"/>
      <c r="IEO40"/>
      <c r="IEP40"/>
      <c r="IEQ40"/>
      <c r="IER40"/>
      <c r="IES40"/>
      <c r="IET40"/>
      <c r="IEU40"/>
      <c r="IEV40"/>
      <c r="IEW40"/>
      <c r="IEX40"/>
      <c r="IEY40"/>
      <c r="IEZ40"/>
      <c r="IFA40"/>
      <c r="IFB40"/>
      <c r="IFC40"/>
      <c r="IFD40"/>
      <c r="IFE40"/>
      <c r="IFF40"/>
      <c r="IFG40"/>
      <c r="IFH40"/>
      <c r="IFI40"/>
      <c r="IFJ40"/>
      <c r="IFK40"/>
      <c r="IFL40"/>
      <c r="IFM40"/>
      <c r="IFN40"/>
      <c r="IFO40"/>
      <c r="IFP40"/>
      <c r="IFQ40"/>
      <c r="IFR40"/>
      <c r="IFS40"/>
      <c r="IFT40"/>
      <c r="IFU40"/>
      <c r="IFV40"/>
      <c r="IFW40"/>
      <c r="IFX40"/>
      <c r="IFY40"/>
      <c r="IFZ40"/>
      <c r="IGA40"/>
      <c r="IGB40"/>
      <c r="IGC40"/>
      <c r="IGD40"/>
      <c r="IGE40"/>
      <c r="IGF40"/>
      <c r="IGG40"/>
      <c r="IGH40"/>
      <c r="IGI40"/>
      <c r="IGJ40"/>
      <c r="IGK40"/>
      <c r="IGL40"/>
      <c r="IGM40"/>
      <c r="IGN40"/>
      <c r="IGO40"/>
      <c r="IGP40"/>
      <c r="IGQ40"/>
      <c r="IGR40"/>
      <c r="IGS40"/>
      <c r="IGT40"/>
      <c r="IGU40"/>
      <c r="IGV40"/>
      <c r="IGW40"/>
      <c r="IGX40"/>
      <c r="IGY40"/>
      <c r="IGZ40"/>
      <c r="IHA40"/>
      <c r="IHB40"/>
      <c r="IHC40"/>
      <c r="IHD40"/>
      <c r="IHE40"/>
      <c r="IHF40"/>
      <c r="IHG40"/>
      <c r="IHH40"/>
      <c r="IHI40"/>
      <c r="IHJ40"/>
      <c r="IHK40"/>
      <c r="IHL40"/>
      <c r="IHM40"/>
      <c r="IHN40"/>
      <c r="IHO40"/>
      <c r="IHP40"/>
      <c r="IHQ40"/>
      <c r="IHR40"/>
      <c r="IHS40"/>
      <c r="IHT40"/>
      <c r="IHU40"/>
      <c r="IHV40"/>
      <c r="IHW40"/>
      <c r="IHX40"/>
      <c r="IHY40"/>
      <c r="IHZ40"/>
      <c r="IIA40"/>
      <c r="IIB40"/>
      <c r="IIC40"/>
      <c r="IID40"/>
      <c r="IIE40"/>
      <c r="IIF40"/>
      <c r="IIG40"/>
      <c r="IIH40"/>
      <c r="III40"/>
      <c r="IIJ40"/>
      <c r="IIK40"/>
      <c r="IIL40"/>
      <c r="IIM40"/>
      <c r="IIN40"/>
      <c r="IIO40"/>
      <c r="IIP40"/>
      <c r="IIQ40"/>
      <c r="IIR40"/>
      <c r="IIS40"/>
      <c r="IIT40"/>
      <c r="IIU40"/>
      <c r="IIV40"/>
      <c r="IIW40"/>
      <c r="IIX40"/>
      <c r="IIY40"/>
      <c r="IIZ40"/>
      <c r="IJA40"/>
      <c r="IJB40"/>
      <c r="IJC40"/>
      <c r="IJD40"/>
      <c r="IJE40"/>
      <c r="IJF40"/>
      <c r="IJG40"/>
      <c r="IJH40"/>
      <c r="IJI40"/>
      <c r="IJJ40"/>
      <c r="IJK40"/>
      <c r="IJL40"/>
      <c r="IJM40"/>
      <c r="IJN40"/>
      <c r="IJO40"/>
      <c r="IJP40"/>
      <c r="IJQ40"/>
      <c r="IJR40"/>
      <c r="IJS40"/>
      <c r="IJT40"/>
      <c r="IJU40"/>
      <c r="IJV40"/>
      <c r="IJW40"/>
      <c r="IJX40"/>
      <c r="IJY40"/>
      <c r="IJZ40"/>
      <c r="IKA40"/>
      <c r="IKB40"/>
      <c r="IKC40"/>
      <c r="IKD40"/>
      <c r="IKE40"/>
      <c r="IKF40"/>
      <c r="IKG40"/>
      <c r="IKH40"/>
      <c r="IKI40"/>
      <c r="IKJ40"/>
      <c r="IKK40"/>
      <c r="IKL40"/>
      <c r="IKM40"/>
      <c r="IKN40"/>
      <c r="IKO40"/>
      <c r="IKP40"/>
      <c r="IKQ40"/>
      <c r="IKR40"/>
      <c r="IKS40"/>
      <c r="IKT40"/>
      <c r="IKU40"/>
      <c r="IKV40"/>
      <c r="IKW40"/>
      <c r="IKX40"/>
      <c r="IKY40"/>
      <c r="IKZ40"/>
      <c r="ILA40"/>
      <c r="ILB40"/>
      <c r="ILC40"/>
      <c r="ILD40"/>
      <c r="ILE40"/>
      <c r="ILF40"/>
      <c r="ILG40"/>
      <c r="ILH40"/>
      <c r="ILI40"/>
      <c r="ILJ40"/>
      <c r="ILK40"/>
      <c r="ILL40"/>
      <c r="ILM40"/>
      <c r="ILN40"/>
      <c r="ILO40"/>
      <c r="ILP40"/>
      <c r="ILQ40"/>
      <c r="ILR40"/>
      <c r="ILS40"/>
      <c r="ILT40"/>
      <c r="ILU40"/>
      <c r="ILV40"/>
      <c r="ILW40"/>
      <c r="ILX40"/>
      <c r="ILY40"/>
      <c r="ILZ40"/>
      <c r="IMA40"/>
      <c r="IMB40"/>
      <c r="IMC40"/>
      <c r="IMD40"/>
      <c r="IME40"/>
      <c r="IMF40"/>
      <c r="IMG40"/>
      <c r="IMH40"/>
      <c r="IMI40"/>
      <c r="IMJ40"/>
      <c r="IMK40"/>
      <c r="IML40"/>
      <c r="IMM40"/>
      <c r="IMN40"/>
      <c r="IMO40"/>
      <c r="IMP40"/>
      <c r="IMQ40"/>
      <c r="IMR40"/>
      <c r="IMS40"/>
      <c r="IMT40"/>
      <c r="IMU40"/>
      <c r="IMV40"/>
      <c r="IMW40"/>
      <c r="IMX40"/>
      <c r="IMY40"/>
      <c r="IMZ40"/>
      <c r="INA40"/>
      <c r="INB40"/>
      <c r="INC40"/>
      <c r="IND40"/>
      <c r="INE40"/>
      <c r="INF40"/>
      <c r="ING40"/>
      <c r="INH40"/>
      <c r="INI40"/>
      <c r="INJ40"/>
      <c r="INK40"/>
      <c r="INL40"/>
      <c r="INM40"/>
      <c r="INN40"/>
      <c r="INO40"/>
      <c r="INP40"/>
      <c r="INQ40"/>
      <c r="INR40"/>
      <c r="INS40"/>
      <c r="INT40"/>
      <c r="INU40"/>
      <c r="INV40"/>
      <c r="INW40"/>
      <c r="INX40"/>
      <c r="INY40"/>
      <c r="INZ40"/>
      <c r="IOA40"/>
      <c r="IOB40"/>
      <c r="IOC40"/>
      <c r="IOD40"/>
      <c r="IOE40"/>
      <c r="IOF40"/>
      <c r="IOG40"/>
      <c r="IOH40"/>
      <c r="IOI40"/>
      <c r="IOJ40"/>
      <c r="IOK40"/>
      <c r="IOL40"/>
      <c r="IOM40"/>
      <c r="ION40"/>
      <c r="IOO40"/>
      <c r="IOP40"/>
      <c r="IOQ40"/>
      <c r="IOR40"/>
      <c r="IOS40"/>
      <c r="IOT40"/>
      <c r="IOU40"/>
      <c r="IOV40"/>
      <c r="IOW40"/>
      <c r="IOX40"/>
      <c r="IOY40"/>
      <c r="IOZ40"/>
      <c r="IPA40"/>
      <c r="IPB40"/>
      <c r="IPC40"/>
      <c r="IPD40"/>
      <c r="IPE40"/>
      <c r="IPF40"/>
      <c r="IPG40"/>
      <c r="IPH40"/>
      <c r="IPI40"/>
      <c r="IPJ40"/>
      <c r="IPK40"/>
      <c r="IPL40"/>
      <c r="IPM40"/>
      <c r="IPN40"/>
      <c r="IPO40"/>
      <c r="IPP40"/>
      <c r="IPQ40"/>
      <c r="IPR40"/>
      <c r="IPS40"/>
      <c r="IPT40"/>
      <c r="IPU40"/>
      <c r="IPV40"/>
      <c r="IPW40"/>
      <c r="IPX40"/>
      <c r="IPY40"/>
      <c r="IPZ40"/>
      <c r="IQA40"/>
      <c r="IQB40"/>
      <c r="IQC40"/>
      <c r="IQD40"/>
      <c r="IQE40"/>
      <c r="IQF40"/>
      <c r="IQG40"/>
      <c r="IQH40"/>
      <c r="IQI40"/>
      <c r="IQJ40"/>
      <c r="IQK40"/>
      <c r="IQL40"/>
      <c r="IQM40"/>
      <c r="IQN40"/>
      <c r="IQO40"/>
      <c r="IQP40"/>
      <c r="IQQ40"/>
      <c r="IQR40"/>
      <c r="IQS40"/>
      <c r="IQT40"/>
      <c r="IQU40"/>
      <c r="IQV40"/>
      <c r="IQW40"/>
      <c r="IQX40"/>
      <c r="IQY40"/>
      <c r="IQZ40"/>
      <c r="IRA40"/>
      <c r="IRB40"/>
      <c r="IRC40"/>
      <c r="IRD40"/>
      <c r="IRE40"/>
      <c r="IRF40"/>
      <c r="IRG40"/>
      <c r="IRH40"/>
      <c r="IRI40"/>
      <c r="IRJ40"/>
      <c r="IRK40"/>
      <c r="IRL40"/>
      <c r="IRM40"/>
      <c r="IRN40"/>
      <c r="IRO40"/>
      <c r="IRP40"/>
      <c r="IRQ40"/>
      <c r="IRR40"/>
      <c r="IRS40"/>
      <c r="IRT40"/>
      <c r="IRU40"/>
      <c r="IRV40"/>
      <c r="IRW40"/>
      <c r="IRX40"/>
      <c r="IRY40"/>
      <c r="IRZ40"/>
      <c r="ISA40"/>
      <c r="ISB40"/>
      <c r="ISC40"/>
      <c r="ISD40"/>
      <c r="ISE40"/>
      <c r="ISF40"/>
      <c r="ISG40"/>
      <c r="ISH40"/>
      <c r="ISI40"/>
      <c r="ISJ40"/>
      <c r="ISK40"/>
      <c r="ISL40"/>
      <c r="ISM40"/>
      <c r="ISN40"/>
      <c r="ISO40"/>
      <c r="ISP40"/>
      <c r="ISQ40"/>
      <c r="ISR40"/>
      <c r="ISS40"/>
      <c r="IST40"/>
      <c r="ISU40"/>
      <c r="ISV40"/>
      <c r="ISW40"/>
      <c r="ISX40"/>
      <c r="ISY40"/>
      <c r="ISZ40"/>
      <c r="ITA40"/>
      <c r="ITB40"/>
      <c r="ITC40"/>
      <c r="ITD40"/>
      <c r="ITE40"/>
      <c r="ITF40"/>
      <c r="ITG40"/>
      <c r="ITH40"/>
      <c r="ITI40"/>
      <c r="ITJ40"/>
      <c r="ITK40"/>
      <c r="ITL40"/>
      <c r="ITM40"/>
      <c r="ITN40"/>
      <c r="ITO40"/>
      <c r="ITP40"/>
      <c r="ITQ40"/>
      <c r="ITR40"/>
      <c r="ITS40"/>
      <c r="ITT40"/>
      <c r="ITU40"/>
      <c r="ITV40"/>
      <c r="ITW40"/>
      <c r="ITX40"/>
      <c r="ITY40"/>
      <c r="ITZ40"/>
      <c r="IUA40"/>
      <c r="IUB40"/>
      <c r="IUC40"/>
      <c r="IUD40"/>
      <c r="IUE40"/>
      <c r="IUF40"/>
      <c r="IUG40"/>
      <c r="IUH40"/>
      <c r="IUI40"/>
      <c r="IUJ40"/>
      <c r="IUK40"/>
      <c r="IUL40"/>
      <c r="IUM40"/>
      <c r="IUN40"/>
      <c r="IUO40"/>
      <c r="IUP40"/>
      <c r="IUQ40"/>
      <c r="IUR40"/>
      <c r="IUS40"/>
      <c r="IUT40"/>
      <c r="IUU40"/>
      <c r="IUV40"/>
      <c r="IUW40"/>
      <c r="IUX40"/>
      <c r="IUY40"/>
      <c r="IUZ40"/>
      <c r="IVA40"/>
      <c r="IVB40"/>
      <c r="IVC40"/>
      <c r="IVD40"/>
      <c r="IVE40"/>
      <c r="IVF40"/>
      <c r="IVG40"/>
      <c r="IVH40"/>
      <c r="IVI40"/>
      <c r="IVJ40"/>
      <c r="IVK40"/>
      <c r="IVL40"/>
      <c r="IVM40"/>
      <c r="IVN40"/>
      <c r="IVO40"/>
      <c r="IVP40"/>
      <c r="IVQ40"/>
      <c r="IVR40"/>
      <c r="IVS40"/>
      <c r="IVT40"/>
      <c r="IVU40"/>
      <c r="IVV40"/>
      <c r="IVW40"/>
      <c r="IVX40"/>
      <c r="IVY40"/>
      <c r="IVZ40"/>
      <c r="IWA40"/>
      <c r="IWB40"/>
      <c r="IWC40"/>
      <c r="IWD40"/>
      <c r="IWE40"/>
      <c r="IWF40"/>
      <c r="IWG40"/>
      <c r="IWH40"/>
      <c r="IWI40"/>
      <c r="IWJ40"/>
      <c r="IWK40"/>
      <c r="IWL40"/>
      <c r="IWM40"/>
      <c r="IWN40"/>
      <c r="IWO40"/>
      <c r="IWP40"/>
      <c r="IWQ40"/>
      <c r="IWR40"/>
      <c r="IWS40"/>
      <c r="IWT40"/>
      <c r="IWU40"/>
      <c r="IWV40"/>
      <c r="IWW40"/>
      <c r="IWX40"/>
      <c r="IWY40"/>
      <c r="IWZ40"/>
      <c r="IXA40"/>
      <c r="IXB40"/>
      <c r="IXC40"/>
      <c r="IXD40"/>
      <c r="IXE40"/>
      <c r="IXF40"/>
      <c r="IXG40"/>
      <c r="IXH40"/>
      <c r="IXI40"/>
      <c r="IXJ40"/>
      <c r="IXK40"/>
      <c r="IXL40"/>
      <c r="IXM40"/>
      <c r="IXN40"/>
      <c r="IXO40"/>
      <c r="IXP40"/>
      <c r="IXQ40"/>
      <c r="IXR40"/>
      <c r="IXS40"/>
      <c r="IXT40"/>
      <c r="IXU40"/>
      <c r="IXV40"/>
      <c r="IXW40"/>
      <c r="IXX40"/>
      <c r="IXY40"/>
      <c r="IXZ40"/>
      <c r="IYA40"/>
      <c r="IYB40"/>
      <c r="IYC40"/>
      <c r="IYD40"/>
      <c r="IYE40"/>
      <c r="IYF40"/>
      <c r="IYG40"/>
      <c r="IYH40"/>
      <c r="IYI40"/>
      <c r="IYJ40"/>
      <c r="IYK40"/>
      <c r="IYL40"/>
      <c r="IYM40"/>
      <c r="IYN40"/>
      <c r="IYO40"/>
      <c r="IYP40"/>
      <c r="IYQ40"/>
      <c r="IYR40"/>
      <c r="IYS40"/>
      <c r="IYT40"/>
      <c r="IYU40"/>
      <c r="IYV40"/>
      <c r="IYW40"/>
      <c r="IYX40"/>
      <c r="IYY40"/>
      <c r="IYZ40"/>
      <c r="IZA40"/>
      <c r="IZB40"/>
      <c r="IZC40"/>
      <c r="IZD40"/>
      <c r="IZE40"/>
      <c r="IZF40"/>
      <c r="IZG40"/>
      <c r="IZH40"/>
      <c r="IZI40"/>
      <c r="IZJ40"/>
      <c r="IZK40"/>
      <c r="IZL40"/>
      <c r="IZM40"/>
      <c r="IZN40"/>
      <c r="IZO40"/>
      <c r="IZP40"/>
      <c r="IZQ40"/>
      <c r="IZR40"/>
      <c r="IZS40"/>
      <c r="IZT40"/>
      <c r="IZU40"/>
      <c r="IZV40"/>
      <c r="IZW40"/>
      <c r="IZX40"/>
      <c r="IZY40"/>
      <c r="IZZ40"/>
      <c r="JAA40"/>
      <c r="JAB40"/>
      <c r="JAC40"/>
      <c r="JAD40"/>
      <c r="JAE40"/>
      <c r="JAF40"/>
      <c r="JAG40"/>
      <c r="JAH40"/>
      <c r="JAI40"/>
      <c r="JAJ40"/>
      <c r="JAK40"/>
      <c r="JAL40"/>
      <c r="JAM40"/>
      <c r="JAN40"/>
      <c r="JAO40"/>
      <c r="JAP40"/>
      <c r="JAQ40"/>
      <c r="JAR40"/>
      <c r="JAS40"/>
      <c r="JAT40"/>
      <c r="JAU40"/>
      <c r="JAV40"/>
      <c r="JAW40"/>
      <c r="JAX40"/>
      <c r="JAY40"/>
      <c r="JAZ40"/>
      <c r="JBA40"/>
      <c r="JBB40"/>
      <c r="JBC40"/>
      <c r="JBD40"/>
      <c r="JBE40"/>
      <c r="JBF40"/>
      <c r="JBG40"/>
      <c r="JBH40"/>
      <c r="JBI40"/>
      <c r="JBJ40"/>
      <c r="JBK40"/>
      <c r="JBL40"/>
      <c r="JBM40"/>
      <c r="JBN40"/>
      <c r="JBO40"/>
      <c r="JBP40"/>
      <c r="JBQ40"/>
      <c r="JBR40"/>
      <c r="JBS40"/>
      <c r="JBT40"/>
      <c r="JBU40"/>
      <c r="JBV40"/>
      <c r="JBW40"/>
      <c r="JBX40"/>
      <c r="JBY40"/>
      <c r="JBZ40"/>
      <c r="JCA40"/>
      <c r="JCB40"/>
      <c r="JCC40"/>
      <c r="JCD40"/>
      <c r="JCE40"/>
      <c r="JCF40"/>
      <c r="JCG40"/>
      <c r="JCH40"/>
      <c r="JCI40"/>
      <c r="JCJ40"/>
      <c r="JCK40"/>
      <c r="JCL40"/>
      <c r="JCM40"/>
      <c r="JCN40"/>
      <c r="JCO40"/>
      <c r="JCP40"/>
      <c r="JCQ40"/>
      <c r="JCR40"/>
      <c r="JCS40"/>
      <c r="JCT40"/>
      <c r="JCU40"/>
      <c r="JCV40"/>
      <c r="JCW40"/>
      <c r="JCX40"/>
      <c r="JCY40"/>
      <c r="JCZ40"/>
      <c r="JDA40"/>
      <c r="JDB40"/>
      <c r="JDC40"/>
      <c r="JDD40"/>
      <c r="JDE40"/>
      <c r="JDF40"/>
      <c r="JDG40"/>
      <c r="JDH40"/>
      <c r="JDI40"/>
      <c r="JDJ40"/>
      <c r="JDK40"/>
      <c r="JDL40"/>
      <c r="JDM40"/>
      <c r="JDN40"/>
      <c r="JDO40"/>
      <c r="JDP40"/>
      <c r="JDQ40"/>
      <c r="JDR40"/>
      <c r="JDS40"/>
      <c r="JDT40"/>
      <c r="JDU40"/>
      <c r="JDV40"/>
      <c r="JDW40"/>
      <c r="JDX40"/>
      <c r="JDY40"/>
      <c r="JDZ40"/>
      <c r="JEA40"/>
      <c r="JEB40"/>
      <c r="JEC40"/>
      <c r="JED40"/>
      <c r="JEE40"/>
      <c r="JEF40"/>
      <c r="JEG40"/>
      <c r="JEH40"/>
      <c r="JEI40"/>
      <c r="JEJ40"/>
      <c r="JEK40"/>
      <c r="JEL40"/>
      <c r="JEM40"/>
      <c r="JEN40"/>
      <c r="JEO40"/>
      <c r="JEP40"/>
      <c r="JEQ40"/>
      <c r="JER40"/>
      <c r="JES40"/>
      <c r="JET40"/>
      <c r="JEU40"/>
      <c r="JEV40"/>
      <c r="JEW40"/>
      <c r="JEX40"/>
      <c r="JEY40"/>
      <c r="JEZ40"/>
      <c r="JFA40"/>
      <c r="JFB40"/>
      <c r="JFC40"/>
      <c r="JFD40"/>
      <c r="JFE40"/>
      <c r="JFF40"/>
      <c r="JFG40"/>
      <c r="JFH40"/>
      <c r="JFI40"/>
      <c r="JFJ40"/>
      <c r="JFK40"/>
      <c r="JFL40"/>
      <c r="JFM40"/>
      <c r="JFN40"/>
      <c r="JFO40"/>
      <c r="JFP40"/>
      <c r="JFQ40"/>
      <c r="JFR40"/>
      <c r="JFS40"/>
      <c r="JFT40"/>
      <c r="JFU40"/>
      <c r="JFV40"/>
      <c r="JFW40"/>
      <c r="JFX40"/>
      <c r="JFY40"/>
      <c r="JFZ40"/>
      <c r="JGA40"/>
      <c r="JGB40"/>
      <c r="JGC40"/>
      <c r="JGD40"/>
      <c r="JGE40"/>
      <c r="JGF40"/>
      <c r="JGG40"/>
      <c r="JGH40"/>
      <c r="JGI40"/>
      <c r="JGJ40"/>
      <c r="JGK40"/>
      <c r="JGL40"/>
      <c r="JGM40"/>
      <c r="JGN40"/>
      <c r="JGO40"/>
      <c r="JGP40"/>
      <c r="JGQ40"/>
      <c r="JGR40"/>
      <c r="JGS40"/>
      <c r="JGT40"/>
      <c r="JGU40"/>
      <c r="JGV40"/>
      <c r="JGW40"/>
      <c r="JGX40"/>
      <c r="JGY40"/>
      <c r="JGZ40"/>
      <c r="JHA40"/>
      <c r="JHB40"/>
      <c r="JHC40"/>
      <c r="JHD40"/>
      <c r="JHE40"/>
      <c r="JHF40"/>
      <c r="JHG40"/>
      <c r="JHH40"/>
      <c r="JHI40"/>
      <c r="JHJ40"/>
      <c r="JHK40"/>
      <c r="JHL40"/>
      <c r="JHM40"/>
      <c r="JHN40"/>
      <c r="JHO40"/>
      <c r="JHP40"/>
      <c r="JHQ40"/>
      <c r="JHR40"/>
      <c r="JHS40"/>
      <c r="JHT40"/>
      <c r="JHU40"/>
      <c r="JHV40"/>
      <c r="JHW40"/>
      <c r="JHX40"/>
      <c r="JHY40"/>
      <c r="JHZ40"/>
      <c r="JIA40"/>
      <c r="JIB40"/>
      <c r="JIC40"/>
      <c r="JID40"/>
      <c r="JIE40"/>
      <c r="JIF40"/>
      <c r="JIG40"/>
      <c r="JIH40"/>
      <c r="JII40"/>
      <c r="JIJ40"/>
      <c r="JIK40"/>
      <c r="JIL40"/>
      <c r="JIM40"/>
      <c r="JIN40"/>
      <c r="JIO40"/>
      <c r="JIP40"/>
      <c r="JIQ40"/>
      <c r="JIR40"/>
      <c r="JIS40"/>
      <c r="JIT40"/>
      <c r="JIU40"/>
      <c r="JIV40"/>
      <c r="JIW40"/>
      <c r="JIX40"/>
      <c r="JIY40"/>
      <c r="JIZ40"/>
      <c r="JJA40"/>
      <c r="JJB40"/>
      <c r="JJC40"/>
      <c r="JJD40"/>
      <c r="JJE40"/>
      <c r="JJF40"/>
      <c r="JJG40"/>
      <c r="JJH40"/>
      <c r="JJI40"/>
      <c r="JJJ40"/>
      <c r="JJK40"/>
      <c r="JJL40"/>
      <c r="JJM40"/>
      <c r="JJN40"/>
      <c r="JJO40"/>
      <c r="JJP40"/>
      <c r="JJQ40"/>
      <c r="JJR40"/>
      <c r="JJS40"/>
      <c r="JJT40"/>
      <c r="JJU40"/>
      <c r="JJV40"/>
      <c r="JJW40"/>
      <c r="JJX40"/>
      <c r="JJY40"/>
      <c r="JJZ40"/>
      <c r="JKA40"/>
      <c r="JKB40"/>
      <c r="JKC40"/>
      <c r="JKD40"/>
      <c r="JKE40"/>
      <c r="JKF40"/>
      <c r="JKG40"/>
      <c r="JKH40"/>
      <c r="JKI40"/>
      <c r="JKJ40"/>
      <c r="JKK40"/>
      <c r="JKL40"/>
      <c r="JKM40"/>
      <c r="JKN40"/>
      <c r="JKO40"/>
      <c r="JKP40"/>
      <c r="JKQ40"/>
      <c r="JKR40"/>
      <c r="JKS40"/>
      <c r="JKT40"/>
      <c r="JKU40"/>
      <c r="JKV40"/>
      <c r="JKW40"/>
      <c r="JKX40"/>
      <c r="JKY40"/>
      <c r="JKZ40"/>
      <c r="JLA40"/>
      <c r="JLB40"/>
      <c r="JLC40"/>
      <c r="JLD40"/>
      <c r="JLE40"/>
      <c r="JLF40"/>
      <c r="JLG40"/>
      <c r="JLH40"/>
      <c r="JLI40"/>
      <c r="JLJ40"/>
      <c r="JLK40"/>
      <c r="JLL40"/>
      <c r="JLM40"/>
      <c r="JLN40"/>
      <c r="JLO40"/>
      <c r="JLP40"/>
      <c r="JLQ40"/>
      <c r="JLR40"/>
      <c r="JLS40"/>
      <c r="JLT40"/>
      <c r="JLU40"/>
      <c r="JLV40"/>
      <c r="JLW40"/>
      <c r="JLX40"/>
      <c r="JLY40"/>
      <c r="JLZ40"/>
      <c r="JMA40"/>
      <c r="JMB40"/>
      <c r="JMC40"/>
      <c r="JMD40"/>
      <c r="JME40"/>
      <c r="JMF40"/>
      <c r="JMG40"/>
      <c r="JMH40"/>
      <c r="JMI40"/>
      <c r="JMJ40"/>
      <c r="JMK40"/>
      <c r="JML40"/>
      <c r="JMM40"/>
      <c r="JMN40"/>
      <c r="JMO40"/>
      <c r="JMP40"/>
      <c r="JMQ40"/>
      <c r="JMR40"/>
      <c r="JMS40"/>
      <c r="JMT40"/>
      <c r="JMU40"/>
      <c r="JMV40"/>
      <c r="JMW40"/>
      <c r="JMX40"/>
      <c r="JMY40"/>
      <c r="JMZ40"/>
      <c r="JNA40"/>
      <c r="JNB40"/>
      <c r="JNC40"/>
      <c r="JND40"/>
      <c r="JNE40"/>
      <c r="JNF40"/>
      <c r="JNG40"/>
      <c r="JNH40"/>
      <c r="JNI40"/>
      <c r="JNJ40"/>
      <c r="JNK40"/>
      <c r="JNL40"/>
      <c r="JNM40"/>
      <c r="JNN40"/>
      <c r="JNO40"/>
      <c r="JNP40"/>
      <c r="JNQ40"/>
      <c r="JNR40"/>
      <c r="JNS40"/>
      <c r="JNT40"/>
      <c r="JNU40"/>
      <c r="JNV40"/>
      <c r="JNW40"/>
      <c r="JNX40"/>
      <c r="JNY40"/>
      <c r="JNZ40"/>
      <c r="JOA40"/>
      <c r="JOB40"/>
      <c r="JOC40"/>
      <c r="JOD40"/>
      <c r="JOE40"/>
      <c r="JOF40"/>
      <c r="JOG40"/>
      <c r="JOH40"/>
      <c r="JOI40"/>
      <c r="JOJ40"/>
      <c r="JOK40"/>
      <c r="JOL40"/>
      <c r="JOM40"/>
      <c r="JON40"/>
      <c r="JOO40"/>
      <c r="JOP40"/>
      <c r="JOQ40"/>
      <c r="JOR40"/>
      <c r="JOS40"/>
      <c r="JOT40"/>
      <c r="JOU40"/>
      <c r="JOV40"/>
      <c r="JOW40"/>
      <c r="JOX40"/>
      <c r="JOY40"/>
      <c r="JOZ40"/>
      <c r="JPA40"/>
      <c r="JPB40"/>
      <c r="JPC40"/>
      <c r="JPD40"/>
      <c r="JPE40"/>
      <c r="JPF40"/>
      <c r="JPG40"/>
      <c r="JPH40"/>
      <c r="JPI40"/>
      <c r="JPJ40"/>
      <c r="JPK40"/>
      <c r="JPL40"/>
      <c r="JPM40"/>
      <c r="JPN40"/>
      <c r="JPO40"/>
      <c r="JPP40"/>
      <c r="JPQ40"/>
      <c r="JPR40"/>
      <c r="JPS40"/>
      <c r="JPT40"/>
      <c r="JPU40"/>
      <c r="JPV40"/>
      <c r="JPW40"/>
      <c r="JPX40"/>
      <c r="JPY40"/>
      <c r="JPZ40"/>
      <c r="JQA40"/>
      <c r="JQB40"/>
      <c r="JQC40"/>
      <c r="JQD40"/>
      <c r="JQE40"/>
      <c r="JQF40"/>
      <c r="JQG40"/>
      <c r="JQH40"/>
      <c r="JQI40"/>
      <c r="JQJ40"/>
      <c r="JQK40"/>
      <c r="JQL40"/>
      <c r="JQM40"/>
      <c r="JQN40"/>
      <c r="JQO40"/>
      <c r="JQP40"/>
      <c r="JQQ40"/>
      <c r="JQR40"/>
      <c r="JQS40"/>
      <c r="JQT40"/>
      <c r="JQU40"/>
      <c r="JQV40"/>
      <c r="JQW40"/>
      <c r="JQX40"/>
      <c r="JQY40"/>
      <c r="JQZ40"/>
      <c r="JRA40"/>
      <c r="JRB40"/>
      <c r="JRC40"/>
      <c r="JRD40"/>
      <c r="JRE40"/>
      <c r="JRF40"/>
      <c r="JRG40"/>
      <c r="JRH40"/>
      <c r="JRI40"/>
      <c r="JRJ40"/>
      <c r="JRK40"/>
      <c r="JRL40"/>
      <c r="JRM40"/>
      <c r="JRN40"/>
      <c r="JRO40"/>
      <c r="JRP40"/>
      <c r="JRQ40"/>
      <c r="JRR40"/>
      <c r="JRS40"/>
      <c r="JRT40"/>
      <c r="JRU40"/>
      <c r="JRV40"/>
      <c r="JRW40"/>
      <c r="JRX40"/>
      <c r="JRY40"/>
      <c r="JRZ40"/>
      <c r="JSA40"/>
      <c r="JSB40"/>
      <c r="JSC40"/>
      <c r="JSD40"/>
      <c r="JSE40"/>
      <c r="JSF40"/>
      <c r="JSG40"/>
      <c r="JSH40"/>
      <c r="JSI40"/>
      <c r="JSJ40"/>
      <c r="JSK40"/>
      <c r="JSL40"/>
      <c r="JSM40"/>
      <c r="JSN40"/>
      <c r="JSO40"/>
      <c r="JSP40"/>
      <c r="JSQ40"/>
      <c r="JSR40"/>
      <c r="JSS40"/>
      <c r="JST40"/>
      <c r="JSU40"/>
      <c r="JSV40"/>
      <c r="JSW40"/>
      <c r="JSX40"/>
      <c r="JSY40"/>
      <c r="JSZ40"/>
      <c r="JTA40"/>
      <c r="JTB40"/>
      <c r="JTC40"/>
      <c r="JTD40"/>
      <c r="JTE40"/>
      <c r="JTF40"/>
      <c r="JTG40"/>
      <c r="JTH40"/>
      <c r="JTI40"/>
      <c r="JTJ40"/>
      <c r="JTK40"/>
      <c r="JTL40"/>
      <c r="JTM40"/>
      <c r="JTN40"/>
      <c r="JTO40"/>
      <c r="JTP40"/>
      <c r="JTQ40"/>
      <c r="JTR40"/>
      <c r="JTS40"/>
      <c r="JTT40"/>
      <c r="JTU40"/>
      <c r="JTV40"/>
      <c r="JTW40"/>
      <c r="JTX40"/>
      <c r="JTY40"/>
      <c r="JTZ40"/>
      <c r="JUA40"/>
      <c r="JUB40"/>
      <c r="JUC40"/>
      <c r="JUD40"/>
      <c r="JUE40"/>
      <c r="JUF40"/>
      <c r="JUG40"/>
      <c r="JUH40"/>
      <c r="JUI40"/>
      <c r="JUJ40"/>
      <c r="JUK40"/>
      <c r="JUL40"/>
      <c r="JUM40"/>
      <c r="JUN40"/>
      <c r="JUO40"/>
      <c r="JUP40"/>
      <c r="JUQ40"/>
      <c r="JUR40"/>
      <c r="JUS40"/>
      <c r="JUT40"/>
      <c r="JUU40"/>
      <c r="JUV40"/>
      <c r="JUW40"/>
      <c r="JUX40"/>
      <c r="JUY40"/>
      <c r="JUZ40"/>
      <c r="JVA40"/>
      <c r="JVB40"/>
      <c r="JVC40"/>
      <c r="JVD40"/>
      <c r="JVE40"/>
      <c r="JVF40"/>
      <c r="JVG40"/>
      <c r="JVH40"/>
      <c r="JVI40"/>
      <c r="JVJ40"/>
      <c r="JVK40"/>
      <c r="JVL40"/>
      <c r="JVM40"/>
      <c r="JVN40"/>
      <c r="JVO40"/>
      <c r="JVP40"/>
      <c r="JVQ40"/>
      <c r="JVR40"/>
      <c r="JVS40"/>
      <c r="JVT40"/>
      <c r="JVU40"/>
      <c r="JVV40"/>
      <c r="JVW40"/>
      <c r="JVX40"/>
      <c r="JVY40"/>
      <c r="JVZ40"/>
      <c r="JWA40"/>
      <c r="JWB40"/>
      <c r="JWC40"/>
      <c r="JWD40"/>
      <c r="JWE40"/>
      <c r="JWF40"/>
      <c r="JWG40"/>
      <c r="JWH40"/>
      <c r="JWI40"/>
      <c r="JWJ40"/>
      <c r="JWK40"/>
      <c r="JWL40"/>
      <c r="JWM40"/>
      <c r="JWN40"/>
      <c r="JWO40"/>
      <c r="JWP40"/>
      <c r="JWQ40"/>
      <c r="JWR40"/>
      <c r="JWS40"/>
      <c r="JWT40"/>
      <c r="JWU40"/>
      <c r="JWV40"/>
      <c r="JWW40"/>
      <c r="JWX40"/>
      <c r="JWY40"/>
      <c r="JWZ40"/>
      <c r="JXA40"/>
      <c r="JXB40"/>
      <c r="JXC40"/>
      <c r="JXD40"/>
      <c r="JXE40"/>
      <c r="JXF40"/>
      <c r="JXG40"/>
      <c r="JXH40"/>
      <c r="JXI40"/>
      <c r="JXJ40"/>
      <c r="JXK40"/>
      <c r="JXL40"/>
      <c r="JXM40"/>
      <c r="JXN40"/>
      <c r="JXO40"/>
      <c r="JXP40"/>
      <c r="JXQ40"/>
      <c r="JXR40"/>
      <c r="JXS40"/>
      <c r="JXT40"/>
      <c r="JXU40"/>
      <c r="JXV40"/>
      <c r="JXW40"/>
      <c r="JXX40"/>
      <c r="JXY40"/>
      <c r="JXZ40"/>
      <c r="JYA40"/>
      <c r="JYB40"/>
      <c r="JYC40"/>
      <c r="JYD40"/>
      <c r="JYE40"/>
      <c r="JYF40"/>
      <c r="JYG40"/>
      <c r="JYH40"/>
      <c r="JYI40"/>
      <c r="JYJ40"/>
      <c r="JYK40"/>
      <c r="JYL40"/>
      <c r="JYM40"/>
      <c r="JYN40"/>
      <c r="JYO40"/>
      <c r="JYP40"/>
      <c r="JYQ40"/>
      <c r="JYR40"/>
      <c r="JYS40"/>
      <c r="JYT40"/>
      <c r="JYU40"/>
      <c r="JYV40"/>
      <c r="JYW40"/>
      <c r="JYX40"/>
      <c r="JYY40"/>
      <c r="JYZ40"/>
      <c r="JZA40"/>
      <c r="JZB40"/>
      <c r="JZC40"/>
      <c r="JZD40"/>
      <c r="JZE40"/>
      <c r="JZF40"/>
      <c r="JZG40"/>
      <c r="JZH40"/>
      <c r="JZI40"/>
      <c r="JZJ40"/>
      <c r="JZK40"/>
      <c r="JZL40"/>
      <c r="JZM40"/>
      <c r="JZN40"/>
      <c r="JZO40"/>
      <c r="JZP40"/>
      <c r="JZQ40"/>
      <c r="JZR40"/>
      <c r="JZS40"/>
      <c r="JZT40"/>
      <c r="JZU40"/>
      <c r="JZV40"/>
      <c r="JZW40"/>
      <c r="JZX40"/>
      <c r="JZY40"/>
      <c r="JZZ40"/>
      <c r="KAA40"/>
      <c r="KAB40"/>
      <c r="KAC40"/>
      <c r="KAD40"/>
      <c r="KAE40"/>
      <c r="KAF40"/>
      <c r="KAG40"/>
      <c r="KAH40"/>
      <c r="KAI40"/>
      <c r="KAJ40"/>
      <c r="KAK40"/>
      <c r="KAL40"/>
      <c r="KAM40"/>
      <c r="KAN40"/>
      <c r="KAO40"/>
      <c r="KAP40"/>
      <c r="KAQ40"/>
      <c r="KAR40"/>
      <c r="KAS40"/>
      <c r="KAT40"/>
      <c r="KAU40"/>
      <c r="KAV40"/>
      <c r="KAW40"/>
      <c r="KAX40"/>
      <c r="KAY40"/>
      <c r="KAZ40"/>
      <c r="KBA40"/>
      <c r="KBB40"/>
      <c r="KBC40"/>
      <c r="KBD40"/>
      <c r="KBE40"/>
      <c r="KBF40"/>
      <c r="KBG40"/>
      <c r="KBH40"/>
      <c r="KBI40"/>
      <c r="KBJ40"/>
      <c r="KBK40"/>
      <c r="KBL40"/>
      <c r="KBM40"/>
      <c r="KBN40"/>
      <c r="KBO40"/>
      <c r="KBP40"/>
      <c r="KBQ40"/>
      <c r="KBR40"/>
      <c r="KBS40"/>
      <c r="KBT40"/>
      <c r="KBU40"/>
      <c r="KBV40"/>
      <c r="KBW40"/>
      <c r="KBX40"/>
      <c r="KBY40"/>
      <c r="KBZ40"/>
      <c r="KCA40"/>
      <c r="KCB40"/>
      <c r="KCC40"/>
      <c r="KCD40"/>
      <c r="KCE40"/>
      <c r="KCF40"/>
      <c r="KCG40"/>
      <c r="KCH40"/>
      <c r="KCI40"/>
      <c r="KCJ40"/>
      <c r="KCK40"/>
      <c r="KCL40"/>
      <c r="KCM40"/>
      <c r="KCN40"/>
      <c r="KCO40"/>
      <c r="KCP40"/>
      <c r="KCQ40"/>
      <c r="KCR40"/>
      <c r="KCS40"/>
      <c r="KCT40"/>
      <c r="KCU40"/>
      <c r="KCV40"/>
      <c r="KCW40"/>
      <c r="KCX40"/>
      <c r="KCY40"/>
      <c r="KCZ40"/>
      <c r="KDA40"/>
      <c r="KDB40"/>
      <c r="KDC40"/>
      <c r="KDD40"/>
      <c r="KDE40"/>
      <c r="KDF40"/>
      <c r="KDG40"/>
      <c r="KDH40"/>
      <c r="KDI40"/>
      <c r="KDJ40"/>
      <c r="KDK40"/>
      <c r="KDL40"/>
      <c r="KDM40"/>
      <c r="KDN40"/>
      <c r="KDO40"/>
      <c r="KDP40"/>
      <c r="KDQ40"/>
      <c r="KDR40"/>
      <c r="KDS40"/>
      <c r="KDT40"/>
      <c r="KDU40"/>
      <c r="KDV40"/>
      <c r="KDW40"/>
      <c r="KDX40"/>
      <c r="KDY40"/>
      <c r="KDZ40"/>
      <c r="KEA40"/>
      <c r="KEB40"/>
      <c r="KEC40"/>
      <c r="KED40"/>
      <c r="KEE40"/>
      <c r="KEF40"/>
      <c r="KEG40"/>
      <c r="KEH40"/>
      <c r="KEI40"/>
      <c r="KEJ40"/>
      <c r="KEK40"/>
      <c r="KEL40"/>
      <c r="KEM40"/>
      <c r="KEN40"/>
      <c r="KEO40"/>
      <c r="KEP40"/>
      <c r="KEQ40"/>
      <c r="KER40"/>
      <c r="KES40"/>
      <c r="KET40"/>
      <c r="KEU40"/>
      <c r="KEV40"/>
      <c r="KEW40"/>
      <c r="KEX40"/>
      <c r="KEY40"/>
      <c r="KEZ40"/>
      <c r="KFA40"/>
      <c r="KFB40"/>
      <c r="KFC40"/>
      <c r="KFD40"/>
      <c r="KFE40"/>
      <c r="KFF40"/>
      <c r="KFG40"/>
      <c r="KFH40"/>
      <c r="KFI40"/>
      <c r="KFJ40"/>
      <c r="KFK40"/>
      <c r="KFL40"/>
      <c r="KFM40"/>
      <c r="KFN40"/>
      <c r="KFO40"/>
      <c r="KFP40"/>
      <c r="KFQ40"/>
      <c r="KFR40"/>
      <c r="KFS40"/>
      <c r="KFT40"/>
      <c r="KFU40"/>
      <c r="KFV40"/>
      <c r="KFW40"/>
      <c r="KFX40"/>
      <c r="KFY40"/>
      <c r="KFZ40"/>
      <c r="KGA40"/>
      <c r="KGB40"/>
      <c r="KGC40"/>
      <c r="KGD40"/>
      <c r="KGE40"/>
      <c r="KGF40"/>
      <c r="KGG40"/>
      <c r="KGH40"/>
      <c r="KGI40"/>
      <c r="KGJ40"/>
      <c r="KGK40"/>
      <c r="KGL40"/>
      <c r="KGM40"/>
      <c r="KGN40"/>
      <c r="KGO40"/>
      <c r="KGP40"/>
      <c r="KGQ40"/>
      <c r="KGR40"/>
      <c r="KGS40"/>
      <c r="KGT40"/>
      <c r="KGU40"/>
      <c r="KGV40"/>
      <c r="KGW40"/>
      <c r="KGX40"/>
      <c r="KGY40"/>
      <c r="KGZ40"/>
      <c r="KHA40"/>
      <c r="KHB40"/>
      <c r="KHC40"/>
      <c r="KHD40"/>
      <c r="KHE40"/>
      <c r="KHF40"/>
      <c r="KHG40"/>
      <c r="KHH40"/>
      <c r="KHI40"/>
      <c r="KHJ40"/>
      <c r="KHK40"/>
      <c r="KHL40"/>
      <c r="KHM40"/>
      <c r="KHN40"/>
      <c r="KHO40"/>
      <c r="KHP40"/>
      <c r="KHQ40"/>
      <c r="KHR40"/>
      <c r="KHS40"/>
      <c r="KHT40"/>
      <c r="KHU40"/>
      <c r="KHV40"/>
      <c r="KHW40"/>
      <c r="KHX40"/>
      <c r="KHY40"/>
      <c r="KHZ40"/>
      <c r="KIA40"/>
      <c r="KIB40"/>
      <c r="KIC40"/>
      <c r="KID40"/>
      <c r="KIE40"/>
      <c r="KIF40"/>
      <c r="KIG40"/>
      <c r="KIH40"/>
      <c r="KII40"/>
      <c r="KIJ40"/>
      <c r="KIK40"/>
      <c r="KIL40"/>
      <c r="KIM40"/>
      <c r="KIN40"/>
      <c r="KIO40"/>
      <c r="KIP40"/>
      <c r="KIQ40"/>
      <c r="KIR40"/>
      <c r="KIS40"/>
      <c r="KIT40"/>
      <c r="KIU40"/>
      <c r="KIV40"/>
      <c r="KIW40"/>
      <c r="KIX40"/>
      <c r="KIY40"/>
      <c r="KIZ40"/>
      <c r="KJA40"/>
      <c r="KJB40"/>
      <c r="KJC40"/>
      <c r="KJD40"/>
      <c r="KJE40"/>
      <c r="KJF40"/>
      <c r="KJG40"/>
      <c r="KJH40"/>
      <c r="KJI40"/>
      <c r="KJJ40"/>
      <c r="KJK40"/>
      <c r="KJL40"/>
      <c r="KJM40"/>
      <c r="KJN40"/>
      <c r="KJO40"/>
      <c r="KJP40"/>
      <c r="KJQ40"/>
      <c r="KJR40"/>
      <c r="KJS40"/>
      <c r="KJT40"/>
      <c r="KJU40"/>
      <c r="KJV40"/>
      <c r="KJW40"/>
      <c r="KJX40"/>
      <c r="KJY40"/>
      <c r="KJZ40"/>
      <c r="KKA40"/>
      <c r="KKB40"/>
      <c r="KKC40"/>
      <c r="KKD40"/>
      <c r="KKE40"/>
      <c r="KKF40"/>
      <c r="KKG40"/>
      <c r="KKH40"/>
      <c r="KKI40"/>
      <c r="KKJ40"/>
      <c r="KKK40"/>
      <c r="KKL40"/>
      <c r="KKM40"/>
      <c r="KKN40"/>
      <c r="KKO40"/>
      <c r="KKP40"/>
      <c r="KKQ40"/>
      <c r="KKR40"/>
      <c r="KKS40"/>
      <c r="KKT40"/>
      <c r="KKU40"/>
      <c r="KKV40"/>
      <c r="KKW40"/>
      <c r="KKX40"/>
      <c r="KKY40"/>
      <c r="KKZ40"/>
      <c r="KLA40"/>
      <c r="KLB40"/>
      <c r="KLC40"/>
      <c r="KLD40"/>
      <c r="KLE40"/>
      <c r="KLF40"/>
      <c r="KLG40"/>
      <c r="KLH40"/>
      <c r="KLI40"/>
      <c r="KLJ40"/>
      <c r="KLK40"/>
      <c r="KLL40"/>
      <c r="KLM40"/>
      <c r="KLN40"/>
      <c r="KLO40"/>
      <c r="KLP40"/>
      <c r="KLQ40"/>
      <c r="KLR40"/>
      <c r="KLS40"/>
      <c r="KLT40"/>
      <c r="KLU40"/>
      <c r="KLV40"/>
      <c r="KLW40"/>
      <c r="KLX40"/>
      <c r="KLY40"/>
      <c r="KLZ40"/>
      <c r="KMA40"/>
      <c r="KMB40"/>
      <c r="KMC40"/>
      <c r="KMD40"/>
      <c r="KME40"/>
      <c r="KMF40"/>
      <c r="KMG40"/>
      <c r="KMH40"/>
      <c r="KMI40"/>
      <c r="KMJ40"/>
      <c r="KMK40"/>
      <c r="KML40"/>
      <c r="KMM40"/>
      <c r="KMN40"/>
      <c r="KMO40"/>
      <c r="KMP40"/>
      <c r="KMQ40"/>
      <c r="KMR40"/>
      <c r="KMS40"/>
      <c r="KMT40"/>
      <c r="KMU40"/>
      <c r="KMV40"/>
      <c r="KMW40"/>
      <c r="KMX40"/>
      <c r="KMY40"/>
      <c r="KMZ40"/>
      <c r="KNA40"/>
      <c r="KNB40"/>
      <c r="KNC40"/>
      <c r="KND40"/>
      <c r="KNE40"/>
      <c r="KNF40"/>
      <c r="KNG40"/>
      <c r="KNH40"/>
      <c r="KNI40"/>
      <c r="KNJ40"/>
      <c r="KNK40"/>
      <c r="KNL40"/>
      <c r="KNM40"/>
      <c r="KNN40"/>
      <c r="KNO40"/>
      <c r="KNP40"/>
      <c r="KNQ40"/>
      <c r="KNR40"/>
      <c r="KNS40"/>
      <c r="KNT40"/>
      <c r="KNU40"/>
      <c r="KNV40"/>
      <c r="KNW40"/>
      <c r="KNX40"/>
      <c r="KNY40"/>
      <c r="KNZ40"/>
      <c r="KOA40"/>
      <c r="KOB40"/>
      <c r="KOC40"/>
      <c r="KOD40"/>
      <c r="KOE40"/>
      <c r="KOF40"/>
      <c r="KOG40"/>
      <c r="KOH40"/>
      <c r="KOI40"/>
      <c r="KOJ40"/>
      <c r="KOK40"/>
      <c r="KOL40"/>
      <c r="KOM40"/>
      <c r="KON40"/>
      <c r="KOO40"/>
      <c r="KOP40"/>
      <c r="KOQ40"/>
      <c r="KOR40"/>
      <c r="KOS40"/>
      <c r="KOT40"/>
      <c r="KOU40"/>
      <c r="KOV40"/>
      <c r="KOW40"/>
      <c r="KOX40"/>
      <c r="KOY40"/>
      <c r="KOZ40"/>
      <c r="KPA40"/>
      <c r="KPB40"/>
      <c r="KPC40"/>
      <c r="KPD40"/>
      <c r="KPE40"/>
      <c r="KPF40"/>
      <c r="KPG40"/>
      <c r="KPH40"/>
      <c r="KPI40"/>
      <c r="KPJ40"/>
      <c r="KPK40"/>
      <c r="KPL40"/>
      <c r="KPM40"/>
      <c r="KPN40"/>
      <c r="KPO40"/>
      <c r="KPP40"/>
      <c r="KPQ40"/>
      <c r="KPR40"/>
      <c r="KPS40"/>
      <c r="KPT40"/>
      <c r="KPU40"/>
      <c r="KPV40"/>
      <c r="KPW40"/>
      <c r="KPX40"/>
      <c r="KPY40"/>
      <c r="KPZ40"/>
      <c r="KQA40"/>
      <c r="KQB40"/>
      <c r="KQC40"/>
      <c r="KQD40"/>
      <c r="KQE40"/>
      <c r="KQF40"/>
      <c r="KQG40"/>
      <c r="KQH40"/>
      <c r="KQI40"/>
      <c r="KQJ40"/>
      <c r="KQK40"/>
      <c r="KQL40"/>
      <c r="KQM40"/>
      <c r="KQN40"/>
      <c r="KQO40"/>
      <c r="KQP40"/>
      <c r="KQQ40"/>
      <c r="KQR40"/>
      <c r="KQS40"/>
      <c r="KQT40"/>
      <c r="KQU40"/>
      <c r="KQV40"/>
      <c r="KQW40"/>
      <c r="KQX40"/>
      <c r="KQY40"/>
      <c r="KQZ40"/>
      <c r="KRA40"/>
      <c r="KRB40"/>
      <c r="KRC40"/>
      <c r="KRD40"/>
      <c r="KRE40"/>
      <c r="KRF40"/>
      <c r="KRG40"/>
      <c r="KRH40"/>
      <c r="KRI40"/>
      <c r="KRJ40"/>
      <c r="KRK40"/>
      <c r="KRL40"/>
      <c r="KRM40"/>
      <c r="KRN40"/>
      <c r="KRO40"/>
      <c r="KRP40"/>
      <c r="KRQ40"/>
      <c r="KRR40"/>
      <c r="KRS40"/>
      <c r="KRT40"/>
      <c r="KRU40"/>
      <c r="KRV40"/>
      <c r="KRW40"/>
      <c r="KRX40"/>
      <c r="KRY40"/>
      <c r="KRZ40"/>
      <c r="KSA40"/>
      <c r="KSB40"/>
      <c r="KSC40"/>
      <c r="KSD40"/>
      <c r="KSE40"/>
      <c r="KSF40"/>
      <c r="KSG40"/>
      <c r="KSH40"/>
      <c r="KSI40"/>
      <c r="KSJ40"/>
      <c r="KSK40"/>
      <c r="KSL40"/>
      <c r="KSM40"/>
      <c r="KSN40"/>
      <c r="KSO40"/>
      <c r="KSP40"/>
      <c r="KSQ40"/>
      <c r="KSR40"/>
      <c r="KSS40"/>
      <c r="KST40"/>
      <c r="KSU40"/>
      <c r="KSV40"/>
      <c r="KSW40"/>
      <c r="KSX40"/>
      <c r="KSY40"/>
      <c r="KSZ40"/>
      <c r="KTA40"/>
      <c r="KTB40"/>
      <c r="KTC40"/>
      <c r="KTD40"/>
      <c r="KTE40"/>
      <c r="KTF40"/>
      <c r="KTG40"/>
      <c r="KTH40"/>
      <c r="KTI40"/>
      <c r="KTJ40"/>
      <c r="KTK40"/>
      <c r="KTL40"/>
      <c r="KTM40"/>
      <c r="KTN40"/>
      <c r="KTO40"/>
      <c r="KTP40"/>
      <c r="KTQ40"/>
      <c r="KTR40"/>
      <c r="KTS40"/>
      <c r="KTT40"/>
      <c r="KTU40"/>
      <c r="KTV40"/>
      <c r="KTW40"/>
      <c r="KTX40"/>
      <c r="KTY40"/>
      <c r="KTZ40"/>
      <c r="KUA40"/>
      <c r="KUB40"/>
      <c r="KUC40"/>
      <c r="KUD40"/>
      <c r="KUE40"/>
      <c r="KUF40"/>
      <c r="KUG40"/>
      <c r="KUH40"/>
      <c r="KUI40"/>
      <c r="KUJ40"/>
      <c r="KUK40"/>
      <c r="KUL40"/>
      <c r="KUM40"/>
      <c r="KUN40"/>
      <c r="KUO40"/>
      <c r="KUP40"/>
      <c r="KUQ40"/>
      <c r="KUR40"/>
      <c r="KUS40"/>
      <c r="KUT40"/>
      <c r="KUU40"/>
      <c r="KUV40"/>
      <c r="KUW40"/>
      <c r="KUX40"/>
      <c r="KUY40"/>
      <c r="KUZ40"/>
      <c r="KVA40"/>
      <c r="KVB40"/>
      <c r="KVC40"/>
      <c r="KVD40"/>
      <c r="KVE40"/>
      <c r="KVF40"/>
      <c r="KVG40"/>
      <c r="KVH40"/>
      <c r="KVI40"/>
      <c r="KVJ40"/>
      <c r="KVK40"/>
      <c r="KVL40"/>
      <c r="KVM40"/>
      <c r="KVN40"/>
      <c r="KVO40"/>
      <c r="KVP40"/>
      <c r="KVQ40"/>
      <c r="KVR40"/>
      <c r="KVS40"/>
      <c r="KVT40"/>
      <c r="KVU40"/>
      <c r="KVV40"/>
      <c r="KVW40"/>
      <c r="KVX40"/>
      <c r="KVY40"/>
      <c r="KVZ40"/>
      <c r="KWA40"/>
      <c r="KWB40"/>
      <c r="KWC40"/>
      <c r="KWD40"/>
      <c r="KWE40"/>
      <c r="KWF40"/>
      <c r="KWG40"/>
      <c r="KWH40"/>
      <c r="KWI40"/>
      <c r="KWJ40"/>
      <c r="KWK40"/>
      <c r="KWL40"/>
      <c r="KWM40"/>
      <c r="KWN40"/>
      <c r="KWO40"/>
      <c r="KWP40"/>
      <c r="KWQ40"/>
      <c r="KWR40"/>
      <c r="KWS40"/>
      <c r="KWT40"/>
      <c r="KWU40"/>
      <c r="KWV40"/>
      <c r="KWW40"/>
      <c r="KWX40"/>
      <c r="KWY40"/>
      <c r="KWZ40"/>
      <c r="KXA40"/>
      <c r="KXB40"/>
      <c r="KXC40"/>
      <c r="KXD40"/>
      <c r="KXE40"/>
      <c r="KXF40"/>
      <c r="KXG40"/>
      <c r="KXH40"/>
      <c r="KXI40"/>
      <c r="KXJ40"/>
      <c r="KXK40"/>
      <c r="KXL40"/>
      <c r="KXM40"/>
      <c r="KXN40"/>
      <c r="KXO40"/>
      <c r="KXP40"/>
      <c r="KXQ40"/>
      <c r="KXR40"/>
      <c r="KXS40"/>
      <c r="KXT40"/>
      <c r="KXU40"/>
      <c r="KXV40"/>
      <c r="KXW40"/>
      <c r="KXX40"/>
      <c r="KXY40"/>
      <c r="KXZ40"/>
      <c r="KYA40"/>
      <c r="KYB40"/>
      <c r="KYC40"/>
      <c r="KYD40"/>
      <c r="KYE40"/>
      <c r="KYF40"/>
      <c r="KYG40"/>
      <c r="KYH40"/>
      <c r="KYI40"/>
      <c r="KYJ40"/>
      <c r="KYK40"/>
      <c r="KYL40"/>
      <c r="KYM40"/>
      <c r="KYN40"/>
      <c r="KYO40"/>
      <c r="KYP40"/>
      <c r="KYQ40"/>
      <c r="KYR40"/>
      <c r="KYS40"/>
      <c r="KYT40"/>
      <c r="KYU40"/>
      <c r="KYV40"/>
      <c r="KYW40"/>
      <c r="KYX40"/>
      <c r="KYY40"/>
      <c r="KYZ40"/>
      <c r="KZA40"/>
      <c r="KZB40"/>
      <c r="KZC40"/>
      <c r="KZD40"/>
      <c r="KZE40"/>
      <c r="KZF40"/>
      <c r="KZG40"/>
      <c r="KZH40"/>
      <c r="KZI40"/>
      <c r="KZJ40"/>
      <c r="KZK40"/>
      <c r="KZL40"/>
      <c r="KZM40"/>
      <c r="KZN40"/>
      <c r="KZO40"/>
      <c r="KZP40"/>
      <c r="KZQ40"/>
      <c r="KZR40"/>
      <c r="KZS40"/>
      <c r="KZT40"/>
      <c r="KZU40"/>
      <c r="KZV40"/>
      <c r="KZW40"/>
      <c r="KZX40"/>
      <c r="KZY40"/>
      <c r="KZZ40"/>
      <c r="LAA40"/>
      <c r="LAB40"/>
      <c r="LAC40"/>
      <c r="LAD40"/>
      <c r="LAE40"/>
      <c r="LAF40"/>
      <c r="LAG40"/>
      <c r="LAH40"/>
      <c r="LAI40"/>
      <c r="LAJ40"/>
      <c r="LAK40"/>
      <c r="LAL40"/>
      <c r="LAM40"/>
      <c r="LAN40"/>
      <c r="LAO40"/>
      <c r="LAP40"/>
      <c r="LAQ40"/>
      <c r="LAR40"/>
      <c r="LAS40"/>
      <c r="LAT40"/>
      <c r="LAU40"/>
      <c r="LAV40"/>
      <c r="LAW40"/>
      <c r="LAX40"/>
      <c r="LAY40"/>
      <c r="LAZ40"/>
      <c r="LBA40"/>
      <c r="LBB40"/>
      <c r="LBC40"/>
      <c r="LBD40"/>
      <c r="LBE40"/>
      <c r="LBF40"/>
      <c r="LBG40"/>
      <c r="LBH40"/>
      <c r="LBI40"/>
      <c r="LBJ40"/>
      <c r="LBK40"/>
      <c r="LBL40"/>
      <c r="LBM40"/>
      <c r="LBN40"/>
      <c r="LBO40"/>
      <c r="LBP40"/>
      <c r="LBQ40"/>
      <c r="LBR40"/>
      <c r="LBS40"/>
      <c r="LBT40"/>
      <c r="LBU40"/>
      <c r="LBV40"/>
      <c r="LBW40"/>
      <c r="LBX40"/>
      <c r="LBY40"/>
      <c r="LBZ40"/>
      <c r="LCA40"/>
      <c r="LCB40"/>
      <c r="LCC40"/>
      <c r="LCD40"/>
      <c r="LCE40"/>
      <c r="LCF40"/>
      <c r="LCG40"/>
      <c r="LCH40"/>
      <c r="LCI40"/>
      <c r="LCJ40"/>
      <c r="LCK40"/>
      <c r="LCL40"/>
      <c r="LCM40"/>
      <c r="LCN40"/>
      <c r="LCO40"/>
      <c r="LCP40"/>
      <c r="LCQ40"/>
      <c r="LCR40"/>
      <c r="LCS40"/>
      <c r="LCT40"/>
      <c r="LCU40"/>
      <c r="LCV40"/>
      <c r="LCW40"/>
      <c r="LCX40"/>
      <c r="LCY40"/>
      <c r="LCZ40"/>
      <c r="LDA40"/>
      <c r="LDB40"/>
      <c r="LDC40"/>
      <c r="LDD40"/>
      <c r="LDE40"/>
      <c r="LDF40"/>
      <c r="LDG40"/>
      <c r="LDH40"/>
      <c r="LDI40"/>
      <c r="LDJ40"/>
      <c r="LDK40"/>
      <c r="LDL40"/>
      <c r="LDM40"/>
      <c r="LDN40"/>
      <c r="LDO40"/>
      <c r="LDP40"/>
      <c r="LDQ40"/>
      <c r="LDR40"/>
      <c r="LDS40"/>
      <c r="LDT40"/>
      <c r="LDU40"/>
      <c r="LDV40"/>
      <c r="LDW40"/>
      <c r="LDX40"/>
      <c r="LDY40"/>
      <c r="LDZ40"/>
      <c r="LEA40"/>
      <c r="LEB40"/>
      <c r="LEC40"/>
      <c r="LED40"/>
      <c r="LEE40"/>
      <c r="LEF40"/>
      <c r="LEG40"/>
      <c r="LEH40"/>
      <c r="LEI40"/>
      <c r="LEJ40"/>
      <c r="LEK40"/>
      <c r="LEL40"/>
      <c r="LEM40"/>
      <c r="LEN40"/>
      <c r="LEO40"/>
      <c r="LEP40"/>
      <c r="LEQ40"/>
      <c r="LER40"/>
      <c r="LES40"/>
      <c r="LET40"/>
      <c r="LEU40"/>
      <c r="LEV40"/>
      <c r="LEW40"/>
      <c r="LEX40"/>
      <c r="LEY40"/>
      <c r="LEZ40"/>
      <c r="LFA40"/>
      <c r="LFB40"/>
      <c r="LFC40"/>
      <c r="LFD40"/>
      <c r="LFE40"/>
      <c r="LFF40"/>
      <c r="LFG40"/>
      <c r="LFH40"/>
      <c r="LFI40"/>
      <c r="LFJ40"/>
      <c r="LFK40"/>
      <c r="LFL40"/>
      <c r="LFM40"/>
      <c r="LFN40"/>
      <c r="LFO40"/>
      <c r="LFP40"/>
      <c r="LFQ40"/>
      <c r="LFR40"/>
      <c r="LFS40"/>
      <c r="LFT40"/>
      <c r="LFU40"/>
      <c r="LFV40"/>
      <c r="LFW40"/>
      <c r="LFX40"/>
      <c r="LFY40"/>
      <c r="LFZ40"/>
      <c r="LGA40"/>
      <c r="LGB40"/>
      <c r="LGC40"/>
      <c r="LGD40"/>
      <c r="LGE40"/>
      <c r="LGF40"/>
      <c r="LGG40"/>
      <c r="LGH40"/>
      <c r="LGI40"/>
      <c r="LGJ40"/>
      <c r="LGK40"/>
      <c r="LGL40"/>
      <c r="LGM40"/>
      <c r="LGN40"/>
      <c r="LGO40"/>
      <c r="LGP40"/>
      <c r="LGQ40"/>
      <c r="LGR40"/>
      <c r="LGS40"/>
      <c r="LGT40"/>
      <c r="LGU40"/>
      <c r="LGV40"/>
      <c r="LGW40"/>
      <c r="LGX40"/>
      <c r="LGY40"/>
      <c r="LGZ40"/>
      <c r="LHA40"/>
      <c r="LHB40"/>
      <c r="LHC40"/>
      <c r="LHD40"/>
      <c r="LHE40"/>
      <c r="LHF40"/>
      <c r="LHG40"/>
      <c r="LHH40"/>
      <c r="LHI40"/>
      <c r="LHJ40"/>
      <c r="LHK40"/>
      <c r="LHL40"/>
      <c r="LHM40"/>
      <c r="LHN40"/>
      <c r="LHO40"/>
      <c r="LHP40"/>
      <c r="LHQ40"/>
      <c r="LHR40"/>
      <c r="LHS40"/>
      <c r="LHT40"/>
      <c r="LHU40"/>
      <c r="LHV40"/>
      <c r="LHW40"/>
      <c r="LHX40"/>
      <c r="LHY40"/>
      <c r="LHZ40"/>
      <c r="LIA40"/>
      <c r="LIB40"/>
      <c r="LIC40"/>
      <c r="LID40"/>
      <c r="LIE40"/>
      <c r="LIF40"/>
      <c r="LIG40"/>
      <c r="LIH40"/>
      <c r="LII40"/>
      <c r="LIJ40"/>
      <c r="LIK40"/>
      <c r="LIL40"/>
      <c r="LIM40"/>
      <c r="LIN40"/>
      <c r="LIO40"/>
      <c r="LIP40"/>
      <c r="LIQ40"/>
      <c r="LIR40"/>
      <c r="LIS40"/>
      <c r="LIT40"/>
      <c r="LIU40"/>
      <c r="LIV40"/>
      <c r="LIW40"/>
      <c r="LIX40"/>
      <c r="LIY40"/>
      <c r="LIZ40"/>
      <c r="LJA40"/>
      <c r="LJB40"/>
      <c r="LJC40"/>
      <c r="LJD40"/>
      <c r="LJE40"/>
      <c r="LJF40"/>
      <c r="LJG40"/>
      <c r="LJH40"/>
      <c r="LJI40"/>
      <c r="LJJ40"/>
      <c r="LJK40"/>
      <c r="LJL40"/>
      <c r="LJM40"/>
      <c r="LJN40"/>
      <c r="LJO40"/>
      <c r="LJP40"/>
      <c r="LJQ40"/>
      <c r="LJR40"/>
      <c r="LJS40"/>
      <c r="LJT40"/>
      <c r="LJU40"/>
      <c r="LJV40"/>
      <c r="LJW40"/>
      <c r="LJX40"/>
      <c r="LJY40"/>
      <c r="LJZ40"/>
      <c r="LKA40"/>
      <c r="LKB40"/>
      <c r="LKC40"/>
      <c r="LKD40"/>
      <c r="LKE40"/>
      <c r="LKF40"/>
      <c r="LKG40"/>
      <c r="LKH40"/>
      <c r="LKI40"/>
      <c r="LKJ40"/>
      <c r="LKK40"/>
      <c r="LKL40"/>
      <c r="LKM40"/>
      <c r="LKN40"/>
      <c r="LKO40"/>
      <c r="LKP40"/>
      <c r="LKQ40"/>
      <c r="LKR40"/>
      <c r="LKS40"/>
      <c r="LKT40"/>
      <c r="LKU40"/>
      <c r="LKV40"/>
      <c r="LKW40"/>
      <c r="LKX40"/>
      <c r="LKY40"/>
      <c r="LKZ40"/>
      <c r="LLA40"/>
      <c r="LLB40"/>
      <c r="LLC40"/>
      <c r="LLD40"/>
      <c r="LLE40"/>
      <c r="LLF40"/>
      <c r="LLG40"/>
      <c r="LLH40"/>
      <c r="LLI40"/>
      <c r="LLJ40"/>
      <c r="LLK40"/>
      <c r="LLL40"/>
      <c r="LLM40"/>
      <c r="LLN40"/>
      <c r="LLO40"/>
      <c r="LLP40"/>
      <c r="LLQ40"/>
      <c r="LLR40"/>
      <c r="LLS40"/>
      <c r="LLT40"/>
      <c r="LLU40"/>
      <c r="LLV40"/>
      <c r="LLW40"/>
      <c r="LLX40"/>
      <c r="LLY40"/>
      <c r="LLZ40"/>
      <c r="LMA40"/>
      <c r="LMB40"/>
      <c r="LMC40"/>
      <c r="LMD40"/>
      <c r="LME40"/>
      <c r="LMF40"/>
      <c r="LMG40"/>
      <c r="LMH40"/>
      <c r="LMI40"/>
      <c r="LMJ40"/>
      <c r="LMK40"/>
      <c r="LML40"/>
      <c r="LMM40"/>
      <c r="LMN40"/>
      <c r="LMO40"/>
      <c r="LMP40"/>
      <c r="LMQ40"/>
      <c r="LMR40"/>
      <c r="LMS40"/>
      <c r="LMT40"/>
      <c r="LMU40"/>
      <c r="LMV40"/>
      <c r="LMW40"/>
      <c r="LMX40"/>
      <c r="LMY40"/>
      <c r="LMZ40"/>
      <c r="LNA40"/>
      <c r="LNB40"/>
      <c r="LNC40"/>
      <c r="LND40"/>
      <c r="LNE40"/>
      <c r="LNF40"/>
      <c r="LNG40"/>
      <c r="LNH40"/>
      <c r="LNI40"/>
      <c r="LNJ40"/>
      <c r="LNK40"/>
      <c r="LNL40"/>
      <c r="LNM40"/>
      <c r="LNN40"/>
      <c r="LNO40"/>
      <c r="LNP40"/>
      <c r="LNQ40"/>
      <c r="LNR40"/>
      <c r="LNS40"/>
      <c r="LNT40"/>
      <c r="LNU40"/>
      <c r="LNV40"/>
      <c r="LNW40"/>
      <c r="LNX40"/>
      <c r="LNY40"/>
      <c r="LNZ40"/>
      <c r="LOA40"/>
      <c r="LOB40"/>
      <c r="LOC40"/>
      <c r="LOD40"/>
      <c r="LOE40"/>
      <c r="LOF40"/>
      <c r="LOG40"/>
      <c r="LOH40"/>
      <c r="LOI40"/>
      <c r="LOJ40"/>
      <c r="LOK40"/>
      <c r="LOL40"/>
      <c r="LOM40"/>
      <c r="LON40"/>
      <c r="LOO40"/>
      <c r="LOP40"/>
      <c r="LOQ40"/>
      <c r="LOR40"/>
      <c r="LOS40"/>
      <c r="LOT40"/>
      <c r="LOU40"/>
      <c r="LOV40"/>
      <c r="LOW40"/>
      <c r="LOX40"/>
      <c r="LOY40"/>
      <c r="LOZ40"/>
      <c r="LPA40"/>
      <c r="LPB40"/>
      <c r="LPC40"/>
      <c r="LPD40"/>
      <c r="LPE40"/>
      <c r="LPF40"/>
      <c r="LPG40"/>
      <c r="LPH40"/>
      <c r="LPI40"/>
      <c r="LPJ40"/>
      <c r="LPK40"/>
      <c r="LPL40"/>
      <c r="LPM40"/>
      <c r="LPN40"/>
      <c r="LPO40"/>
      <c r="LPP40"/>
      <c r="LPQ40"/>
      <c r="LPR40"/>
      <c r="LPS40"/>
      <c r="LPT40"/>
      <c r="LPU40"/>
      <c r="LPV40"/>
      <c r="LPW40"/>
      <c r="LPX40"/>
      <c r="LPY40"/>
      <c r="LPZ40"/>
      <c r="LQA40"/>
      <c r="LQB40"/>
      <c r="LQC40"/>
      <c r="LQD40"/>
      <c r="LQE40"/>
      <c r="LQF40"/>
      <c r="LQG40"/>
      <c r="LQH40"/>
      <c r="LQI40"/>
      <c r="LQJ40"/>
      <c r="LQK40"/>
      <c r="LQL40"/>
      <c r="LQM40"/>
      <c r="LQN40"/>
      <c r="LQO40"/>
      <c r="LQP40"/>
      <c r="LQQ40"/>
      <c r="LQR40"/>
      <c r="LQS40"/>
      <c r="LQT40"/>
      <c r="LQU40"/>
      <c r="LQV40"/>
      <c r="LQW40"/>
      <c r="LQX40"/>
      <c r="LQY40"/>
      <c r="LQZ40"/>
      <c r="LRA40"/>
      <c r="LRB40"/>
      <c r="LRC40"/>
      <c r="LRD40"/>
      <c r="LRE40"/>
      <c r="LRF40"/>
      <c r="LRG40"/>
      <c r="LRH40"/>
      <c r="LRI40"/>
      <c r="LRJ40"/>
      <c r="LRK40"/>
      <c r="LRL40"/>
      <c r="LRM40"/>
      <c r="LRN40"/>
      <c r="LRO40"/>
      <c r="LRP40"/>
      <c r="LRQ40"/>
      <c r="LRR40"/>
      <c r="LRS40"/>
      <c r="LRT40"/>
      <c r="LRU40"/>
      <c r="LRV40"/>
      <c r="LRW40"/>
      <c r="LRX40"/>
      <c r="LRY40"/>
      <c r="LRZ40"/>
      <c r="LSA40"/>
      <c r="LSB40"/>
      <c r="LSC40"/>
      <c r="LSD40"/>
      <c r="LSE40"/>
      <c r="LSF40"/>
      <c r="LSG40"/>
      <c r="LSH40"/>
      <c r="LSI40"/>
      <c r="LSJ40"/>
      <c r="LSK40"/>
      <c r="LSL40"/>
      <c r="LSM40"/>
      <c r="LSN40"/>
      <c r="LSO40"/>
      <c r="LSP40"/>
      <c r="LSQ40"/>
      <c r="LSR40"/>
      <c r="LSS40"/>
      <c r="LST40"/>
      <c r="LSU40"/>
      <c r="LSV40"/>
      <c r="LSW40"/>
      <c r="LSX40"/>
      <c r="LSY40"/>
      <c r="LSZ40"/>
      <c r="LTA40"/>
      <c r="LTB40"/>
      <c r="LTC40"/>
      <c r="LTD40"/>
      <c r="LTE40"/>
      <c r="LTF40"/>
      <c r="LTG40"/>
      <c r="LTH40"/>
      <c r="LTI40"/>
      <c r="LTJ40"/>
      <c r="LTK40"/>
      <c r="LTL40"/>
      <c r="LTM40"/>
      <c r="LTN40"/>
      <c r="LTO40"/>
      <c r="LTP40"/>
      <c r="LTQ40"/>
      <c r="LTR40"/>
      <c r="LTS40"/>
      <c r="LTT40"/>
      <c r="LTU40"/>
      <c r="LTV40"/>
      <c r="LTW40"/>
      <c r="LTX40"/>
      <c r="LTY40"/>
      <c r="LTZ40"/>
      <c r="LUA40"/>
      <c r="LUB40"/>
      <c r="LUC40"/>
      <c r="LUD40"/>
      <c r="LUE40"/>
      <c r="LUF40"/>
      <c r="LUG40"/>
      <c r="LUH40"/>
      <c r="LUI40"/>
      <c r="LUJ40"/>
      <c r="LUK40"/>
      <c r="LUL40"/>
      <c r="LUM40"/>
      <c r="LUN40"/>
      <c r="LUO40"/>
      <c r="LUP40"/>
      <c r="LUQ40"/>
      <c r="LUR40"/>
      <c r="LUS40"/>
      <c r="LUT40"/>
      <c r="LUU40"/>
      <c r="LUV40"/>
      <c r="LUW40"/>
      <c r="LUX40"/>
      <c r="LUY40"/>
      <c r="LUZ40"/>
      <c r="LVA40"/>
      <c r="LVB40"/>
      <c r="LVC40"/>
      <c r="LVD40"/>
      <c r="LVE40"/>
      <c r="LVF40"/>
      <c r="LVG40"/>
      <c r="LVH40"/>
      <c r="LVI40"/>
      <c r="LVJ40"/>
      <c r="LVK40"/>
      <c r="LVL40"/>
      <c r="LVM40"/>
      <c r="LVN40"/>
      <c r="LVO40"/>
      <c r="LVP40"/>
      <c r="LVQ40"/>
      <c r="LVR40"/>
      <c r="LVS40"/>
      <c r="LVT40"/>
      <c r="LVU40"/>
      <c r="LVV40"/>
      <c r="LVW40"/>
      <c r="LVX40"/>
      <c r="LVY40"/>
      <c r="LVZ40"/>
      <c r="LWA40"/>
      <c r="LWB40"/>
      <c r="LWC40"/>
      <c r="LWD40"/>
      <c r="LWE40"/>
      <c r="LWF40"/>
      <c r="LWG40"/>
      <c r="LWH40"/>
      <c r="LWI40"/>
      <c r="LWJ40"/>
      <c r="LWK40"/>
      <c r="LWL40"/>
      <c r="LWM40"/>
      <c r="LWN40"/>
      <c r="LWO40"/>
      <c r="LWP40"/>
      <c r="LWQ40"/>
      <c r="LWR40"/>
      <c r="LWS40"/>
      <c r="LWT40"/>
      <c r="LWU40"/>
      <c r="LWV40"/>
      <c r="LWW40"/>
      <c r="LWX40"/>
      <c r="LWY40"/>
      <c r="LWZ40"/>
      <c r="LXA40"/>
      <c r="LXB40"/>
      <c r="LXC40"/>
      <c r="LXD40"/>
      <c r="LXE40"/>
      <c r="LXF40"/>
      <c r="LXG40"/>
      <c r="LXH40"/>
      <c r="LXI40"/>
      <c r="LXJ40"/>
      <c r="LXK40"/>
      <c r="LXL40"/>
      <c r="LXM40"/>
      <c r="LXN40"/>
      <c r="LXO40"/>
      <c r="LXP40"/>
      <c r="LXQ40"/>
      <c r="LXR40"/>
      <c r="LXS40"/>
      <c r="LXT40"/>
      <c r="LXU40"/>
      <c r="LXV40"/>
      <c r="LXW40"/>
      <c r="LXX40"/>
      <c r="LXY40"/>
      <c r="LXZ40"/>
      <c r="LYA40"/>
      <c r="LYB40"/>
      <c r="LYC40"/>
      <c r="LYD40"/>
      <c r="LYE40"/>
      <c r="LYF40"/>
      <c r="LYG40"/>
      <c r="LYH40"/>
      <c r="LYI40"/>
      <c r="LYJ40"/>
      <c r="LYK40"/>
      <c r="LYL40"/>
      <c r="LYM40"/>
      <c r="LYN40"/>
      <c r="LYO40"/>
      <c r="LYP40"/>
      <c r="LYQ40"/>
      <c r="LYR40"/>
      <c r="LYS40"/>
      <c r="LYT40"/>
      <c r="LYU40"/>
      <c r="LYV40"/>
      <c r="LYW40"/>
      <c r="LYX40"/>
      <c r="LYY40"/>
      <c r="LYZ40"/>
      <c r="LZA40"/>
      <c r="LZB40"/>
      <c r="LZC40"/>
      <c r="LZD40"/>
      <c r="LZE40"/>
      <c r="LZF40"/>
      <c r="LZG40"/>
      <c r="LZH40"/>
      <c r="LZI40"/>
      <c r="LZJ40"/>
      <c r="LZK40"/>
      <c r="LZL40"/>
      <c r="LZM40"/>
      <c r="LZN40"/>
      <c r="LZO40"/>
      <c r="LZP40"/>
      <c r="LZQ40"/>
      <c r="LZR40"/>
      <c r="LZS40"/>
      <c r="LZT40"/>
      <c r="LZU40"/>
      <c r="LZV40"/>
      <c r="LZW40"/>
      <c r="LZX40"/>
      <c r="LZY40"/>
      <c r="LZZ40"/>
      <c r="MAA40"/>
      <c r="MAB40"/>
      <c r="MAC40"/>
      <c r="MAD40"/>
      <c r="MAE40"/>
      <c r="MAF40"/>
      <c r="MAG40"/>
      <c r="MAH40"/>
      <c r="MAI40"/>
      <c r="MAJ40"/>
      <c r="MAK40"/>
      <c r="MAL40"/>
      <c r="MAM40"/>
      <c r="MAN40"/>
      <c r="MAO40"/>
      <c r="MAP40"/>
      <c r="MAQ40"/>
      <c r="MAR40"/>
      <c r="MAS40"/>
      <c r="MAT40"/>
      <c r="MAU40"/>
      <c r="MAV40"/>
      <c r="MAW40"/>
      <c r="MAX40"/>
      <c r="MAY40"/>
      <c r="MAZ40"/>
      <c r="MBA40"/>
      <c r="MBB40"/>
      <c r="MBC40"/>
      <c r="MBD40"/>
      <c r="MBE40"/>
      <c r="MBF40"/>
      <c r="MBG40"/>
      <c r="MBH40"/>
      <c r="MBI40"/>
      <c r="MBJ40"/>
      <c r="MBK40"/>
      <c r="MBL40"/>
      <c r="MBM40"/>
      <c r="MBN40"/>
      <c r="MBO40"/>
      <c r="MBP40"/>
      <c r="MBQ40"/>
      <c r="MBR40"/>
      <c r="MBS40"/>
      <c r="MBT40"/>
      <c r="MBU40"/>
      <c r="MBV40"/>
      <c r="MBW40"/>
      <c r="MBX40"/>
      <c r="MBY40"/>
      <c r="MBZ40"/>
      <c r="MCA40"/>
      <c r="MCB40"/>
      <c r="MCC40"/>
      <c r="MCD40"/>
      <c r="MCE40"/>
      <c r="MCF40"/>
      <c r="MCG40"/>
      <c r="MCH40"/>
      <c r="MCI40"/>
      <c r="MCJ40"/>
      <c r="MCK40"/>
      <c r="MCL40"/>
      <c r="MCM40"/>
      <c r="MCN40"/>
      <c r="MCO40"/>
      <c r="MCP40"/>
      <c r="MCQ40"/>
      <c r="MCR40"/>
      <c r="MCS40"/>
      <c r="MCT40"/>
      <c r="MCU40"/>
      <c r="MCV40"/>
      <c r="MCW40"/>
      <c r="MCX40"/>
      <c r="MCY40"/>
      <c r="MCZ40"/>
      <c r="MDA40"/>
      <c r="MDB40"/>
      <c r="MDC40"/>
      <c r="MDD40"/>
      <c r="MDE40"/>
      <c r="MDF40"/>
      <c r="MDG40"/>
      <c r="MDH40"/>
      <c r="MDI40"/>
      <c r="MDJ40"/>
      <c r="MDK40"/>
      <c r="MDL40"/>
      <c r="MDM40"/>
      <c r="MDN40"/>
      <c r="MDO40"/>
      <c r="MDP40"/>
      <c r="MDQ40"/>
      <c r="MDR40"/>
      <c r="MDS40"/>
      <c r="MDT40"/>
      <c r="MDU40"/>
      <c r="MDV40"/>
      <c r="MDW40"/>
      <c r="MDX40"/>
      <c r="MDY40"/>
      <c r="MDZ40"/>
      <c r="MEA40"/>
      <c r="MEB40"/>
      <c r="MEC40"/>
      <c r="MED40"/>
      <c r="MEE40"/>
      <c r="MEF40"/>
      <c r="MEG40"/>
      <c r="MEH40"/>
      <c r="MEI40"/>
      <c r="MEJ40"/>
      <c r="MEK40"/>
      <c r="MEL40"/>
      <c r="MEM40"/>
      <c r="MEN40"/>
      <c r="MEO40"/>
      <c r="MEP40"/>
      <c r="MEQ40"/>
      <c r="MER40"/>
      <c r="MES40"/>
      <c r="MET40"/>
      <c r="MEU40"/>
      <c r="MEV40"/>
      <c r="MEW40"/>
      <c r="MEX40"/>
      <c r="MEY40"/>
      <c r="MEZ40"/>
      <c r="MFA40"/>
      <c r="MFB40"/>
      <c r="MFC40"/>
      <c r="MFD40"/>
      <c r="MFE40"/>
      <c r="MFF40"/>
      <c r="MFG40"/>
      <c r="MFH40"/>
      <c r="MFI40"/>
      <c r="MFJ40"/>
      <c r="MFK40"/>
      <c r="MFL40"/>
      <c r="MFM40"/>
      <c r="MFN40"/>
      <c r="MFO40"/>
      <c r="MFP40"/>
      <c r="MFQ40"/>
      <c r="MFR40"/>
      <c r="MFS40"/>
      <c r="MFT40"/>
      <c r="MFU40"/>
      <c r="MFV40"/>
      <c r="MFW40"/>
      <c r="MFX40"/>
      <c r="MFY40"/>
      <c r="MFZ40"/>
      <c r="MGA40"/>
      <c r="MGB40"/>
      <c r="MGC40"/>
      <c r="MGD40"/>
      <c r="MGE40"/>
      <c r="MGF40"/>
      <c r="MGG40"/>
      <c r="MGH40"/>
      <c r="MGI40"/>
      <c r="MGJ40"/>
      <c r="MGK40"/>
      <c r="MGL40"/>
      <c r="MGM40"/>
      <c r="MGN40"/>
      <c r="MGO40"/>
      <c r="MGP40"/>
      <c r="MGQ40"/>
      <c r="MGR40"/>
      <c r="MGS40"/>
      <c r="MGT40"/>
      <c r="MGU40"/>
      <c r="MGV40"/>
      <c r="MGW40"/>
      <c r="MGX40"/>
      <c r="MGY40"/>
      <c r="MGZ40"/>
      <c r="MHA40"/>
      <c r="MHB40"/>
      <c r="MHC40"/>
      <c r="MHD40"/>
      <c r="MHE40"/>
      <c r="MHF40"/>
      <c r="MHG40"/>
      <c r="MHH40"/>
      <c r="MHI40"/>
      <c r="MHJ40"/>
      <c r="MHK40"/>
      <c r="MHL40"/>
      <c r="MHM40"/>
      <c r="MHN40"/>
      <c r="MHO40"/>
      <c r="MHP40"/>
      <c r="MHQ40"/>
      <c r="MHR40"/>
      <c r="MHS40"/>
      <c r="MHT40"/>
      <c r="MHU40"/>
      <c r="MHV40"/>
      <c r="MHW40"/>
      <c r="MHX40"/>
      <c r="MHY40"/>
      <c r="MHZ40"/>
      <c r="MIA40"/>
      <c r="MIB40"/>
      <c r="MIC40"/>
      <c r="MID40"/>
      <c r="MIE40"/>
      <c r="MIF40"/>
      <c r="MIG40"/>
      <c r="MIH40"/>
      <c r="MII40"/>
      <c r="MIJ40"/>
      <c r="MIK40"/>
      <c r="MIL40"/>
      <c r="MIM40"/>
      <c r="MIN40"/>
      <c r="MIO40"/>
      <c r="MIP40"/>
      <c r="MIQ40"/>
      <c r="MIR40"/>
      <c r="MIS40"/>
      <c r="MIT40"/>
      <c r="MIU40"/>
      <c r="MIV40"/>
      <c r="MIW40"/>
      <c r="MIX40"/>
      <c r="MIY40"/>
      <c r="MIZ40"/>
      <c r="MJA40"/>
      <c r="MJB40"/>
      <c r="MJC40"/>
      <c r="MJD40"/>
      <c r="MJE40"/>
      <c r="MJF40"/>
      <c r="MJG40"/>
      <c r="MJH40"/>
      <c r="MJI40"/>
      <c r="MJJ40"/>
      <c r="MJK40"/>
      <c r="MJL40"/>
      <c r="MJM40"/>
      <c r="MJN40"/>
      <c r="MJO40"/>
      <c r="MJP40"/>
      <c r="MJQ40"/>
      <c r="MJR40"/>
      <c r="MJS40"/>
      <c r="MJT40"/>
      <c r="MJU40"/>
      <c r="MJV40"/>
      <c r="MJW40"/>
      <c r="MJX40"/>
      <c r="MJY40"/>
      <c r="MJZ40"/>
      <c r="MKA40"/>
      <c r="MKB40"/>
      <c r="MKC40"/>
      <c r="MKD40"/>
      <c r="MKE40"/>
      <c r="MKF40"/>
      <c r="MKG40"/>
      <c r="MKH40"/>
      <c r="MKI40"/>
      <c r="MKJ40"/>
      <c r="MKK40"/>
      <c r="MKL40"/>
      <c r="MKM40"/>
      <c r="MKN40"/>
      <c r="MKO40"/>
      <c r="MKP40"/>
      <c r="MKQ40"/>
      <c r="MKR40"/>
      <c r="MKS40"/>
      <c r="MKT40"/>
      <c r="MKU40"/>
      <c r="MKV40"/>
      <c r="MKW40"/>
      <c r="MKX40"/>
      <c r="MKY40"/>
      <c r="MKZ40"/>
      <c r="MLA40"/>
      <c r="MLB40"/>
      <c r="MLC40"/>
      <c r="MLD40"/>
      <c r="MLE40"/>
      <c r="MLF40"/>
      <c r="MLG40"/>
      <c r="MLH40"/>
      <c r="MLI40"/>
      <c r="MLJ40"/>
      <c r="MLK40"/>
      <c r="MLL40"/>
      <c r="MLM40"/>
      <c r="MLN40"/>
      <c r="MLO40"/>
      <c r="MLP40"/>
      <c r="MLQ40"/>
      <c r="MLR40"/>
      <c r="MLS40"/>
      <c r="MLT40"/>
      <c r="MLU40"/>
      <c r="MLV40"/>
      <c r="MLW40"/>
      <c r="MLX40"/>
      <c r="MLY40"/>
      <c r="MLZ40"/>
      <c r="MMA40"/>
      <c r="MMB40"/>
      <c r="MMC40"/>
      <c r="MMD40"/>
      <c r="MME40"/>
      <c r="MMF40"/>
      <c r="MMG40"/>
      <c r="MMH40"/>
      <c r="MMI40"/>
      <c r="MMJ40"/>
      <c r="MMK40"/>
      <c r="MML40"/>
      <c r="MMM40"/>
      <c r="MMN40"/>
      <c r="MMO40"/>
      <c r="MMP40"/>
      <c r="MMQ40"/>
      <c r="MMR40"/>
      <c r="MMS40"/>
      <c r="MMT40"/>
      <c r="MMU40"/>
      <c r="MMV40"/>
      <c r="MMW40"/>
      <c r="MMX40"/>
      <c r="MMY40"/>
      <c r="MMZ40"/>
      <c r="MNA40"/>
      <c r="MNB40"/>
      <c r="MNC40"/>
      <c r="MND40"/>
      <c r="MNE40"/>
      <c r="MNF40"/>
      <c r="MNG40"/>
      <c r="MNH40"/>
      <c r="MNI40"/>
      <c r="MNJ40"/>
      <c r="MNK40"/>
      <c r="MNL40"/>
      <c r="MNM40"/>
      <c r="MNN40"/>
      <c r="MNO40"/>
      <c r="MNP40"/>
      <c r="MNQ40"/>
      <c r="MNR40"/>
      <c r="MNS40"/>
      <c r="MNT40"/>
      <c r="MNU40"/>
      <c r="MNV40"/>
      <c r="MNW40"/>
      <c r="MNX40"/>
      <c r="MNY40"/>
      <c r="MNZ40"/>
      <c r="MOA40"/>
      <c r="MOB40"/>
      <c r="MOC40"/>
      <c r="MOD40"/>
      <c r="MOE40"/>
      <c r="MOF40"/>
      <c r="MOG40"/>
      <c r="MOH40"/>
      <c r="MOI40"/>
      <c r="MOJ40"/>
      <c r="MOK40"/>
      <c r="MOL40"/>
      <c r="MOM40"/>
      <c r="MON40"/>
      <c r="MOO40"/>
      <c r="MOP40"/>
      <c r="MOQ40"/>
      <c r="MOR40"/>
      <c r="MOS40"/>
      <c r="MOT40"/>
      <c r="MOU40"/>
      <c r="MOV40"/>
      <c r="MOW40"/>
      <c r="MOX40"/>
      <c r="MOY40"/>
      <c r="MOZ40"/>
      <c r="MPA40"/>
      <c r="MPB40"/>
      <c r="MPC40"/>
      <c r="MPD40"/>
      <c r="MPE40"/>
      <c r="MPF40"/>
      <c r="MPG40"/>
      <c r="MPH40"/>
      <c r="MPI40"/>
      <c r="MPJ40"/>
      <c r="MPK40"/>
      <c r="MPL40"/>
      <c r="MPM40"/>
      <c r="MPN40"/>
      <c r="MPO40"/>
      <c r="MPP40"/>
      <c r="MPQ40"/>
      <c r="MPR40"/>
      <c r="MPS40"/>
      <c r="MPT40"/>
      <c r="MPU40"/>
      <c r="MPV40"/>
      <c r="MPW40"/>
      <c r="MPX40"/>
      <c r="MPY40"/>
      <c r="MPZ40"/>
      <c r="MQA40"/>
      <c r="MQB40"/>
      <c r="MQC40"/>
      <c r="MQD40"/>
      <c r="MQE40"/>
      <c r="MQF40"/>
      <c r="MQG40"/>
      <c r="MQH40"/>
      <c r="MQI40"/>
      <c r="MQJ40"/>
      <c r="MQK40"/>
      <c r="MQL40"/>
      <c r="MQM40"/>
      <c r="MQN40"/>
      <c r="MQO40"/>
      <c r="MQP40"/>
      <c r="MQQ40"/>
      <c r="MQR40"/>
      <c r="MQS40"/>
      <c r="MQT40"/>
      <c r="MQU40"/>
      <c r="MQV40"/>
      <c r="MQW40"/>
      <c r="MQX40"/>
      <c r="MQY40"/>
      <c r="MQZ40"/>
      <c r="MRA40"/>
      <c r="MRB40"/>
      <c r="MRC40"/>
      <c r="MRD40"/>
      <c r="MRE40"/>
      <c r="MRF40"/>
      <c r="MRG40"/>
      <c r="MRH40"/>
      <c r="MRI40"/>
      <c r="MRJ40"/>
      <c r="MRK40"/>
      <c r="MRL40"/>
      <c r="MRM40"/>
      <c r="MRN40"/>
      <c r="MRO40"/>
      <c r="MRP40"/>
      <c r="MRQ40"/>
      <c r="MRR40"/>
      <c r="MRS40"/>
      <c r="MRT40"/>
      <c r="MRU40"/>
      <c r="MRV40"/>
      <c r="MRW40"/>
      <c r="MRX40"/>
      <c r="MRY40"/>
      <c r="MRZ40"/>
      <c r="MSA40"/>
      <c r="MSB40"/>
      <c r="MSC40"/>
      <c r="MSD40"/>
      <c r="MSE40"/>
      <c r="MSF40"/>
      <c r="MSG40"/>
      <c r="MSH40"/>
      <c r="MSI40"/>
      <c r="MSJ40"/>
      <c r="MSK40"/>
      <c r="MSL40"/>
      <c r="MSM40"/>
      <c r="MSN40"/>
      <c r="MSO40"/>
      <c r="MSP40"/>
      <c r="MSQ40"/>
      <c r="MSR40"/>
      <c r="MSS40"/>
      <c r="MST40"/>
      <c r="MSU40"/>
      <c r="MSV40"/>
      <c r="MSW40"/>
      <c r="MSX40"/>
      <c r="MSY40"/>
      <c r="MSZ40"/>
      <c r="MTA40"/>
      <c r="MTB40"/>
      <c r="MTC40"/>
      <c r="MTD40"/>
      <c r="MTE40"/>
      <c r="MTF40"/>
      <c r="MTG40"/>
      <c r="MTH40"/>
      <c r="MTI40"/>
      <c r="MTJ40"/>
      <c r="MTK40"/>
      <c r="MTL40"/>
      <c r="MTM40"/>
      <c r="MTN40"/>
      <c r="MTO40"/>
      <c r="MTP40"/>
      <c r="MTQ40"/>
      <c r="MTR40"/>
      <c r="MTS40"/>
      <c r="MTT40"/>
      <c r="MTU40"/>
      <c r="MTV40"/>
      <c r="MTW40"/>
      <c r="MTX40"/>
      <c r="MTY40"/>
      <c r="MTZ40"/>
      <c r="MUA40"/>
      <c r="MUB40"/>
      <c r="MUC40"/>
      <c r="MUD40"/>
      <c r="MUE40"/>
      <c r="MUF40"/>
      <c r="MUG40"/>
      <c r="MUH40"/>
      <c r="MUI40"/>
      <c r="MUJ40"/>
      <c r="MUK40"/>
      <c r="MUL40"/>
      <c r="MUM40"/>
      <c r="MUN40"/>
      <c r="MUO40"/>
      <c r="MUP40"/>
      <c r="MUQ40"/>
      <c r="MUR40"/>
      <c r="MUS40"/>
      <c r="MUT40"/>
      <c r="MUU40"/>
      <c r="MUV40"/>
      <c r="MUW40"/>
      <c r="MUX40"/>
      <c r="MUY40"/>
      <c r="MUZ40"/>
      <c r="MVA40"/>
      <c r="MVB40"/>
      <c r="MVC40"/>
      <c r="MVD40"/>
      <c r="MVE40"/>
      <c r="MVF40"/>
      <c r="MVG40"/>
      <c r="MVH40"/>
      <c r="MVI40"/>
      <c r="MVJ40"/>
      <c r="MVK40"/>
      <c r="MVL40"/>
      <c r="MVM40"/>
      <c r="MVN40"/>
      <c r="MVO40"/>
      <c r="MVP40"/>
      <c r="MVQ40"/>
      <c r="MVR40"/>
      <c r="MVS40"/>
      <c r="MVT40"/>
      <c r="MVU40"/>
      <c r="MVV40"/>
      <c r="MVW40"/>
      <c r="MVX40"/>
      <c r="MVY40"/>
      <c r="MVZ40"/>
      <c r="MWA40"/>
      <c r="MWB40"/>
      <c r="MWC40"/>
      <c r="MWD40"/>
      <c r="MWE40"/>
      <c r="MWF40"/>
      <c r="MWG40"/>
      <c r="MWH40"/>
      <c r="MWI40"/>
      <c r="MWJ40"/>
      <c r="MWK40"/>
      <c r="MWL40"/>
      <c r="MWM40"/>
      <c r="MWN40"/>
      <c r="MWO40"/>
      <c r="MWP40"/>
      <c r="MWQ40"/>
      <c r="MWR40"/>
      <c r="MWS40"/>
      <c r="MWT40"/>
      <c r="MWU40"/>
      <c r="MWV40"/>
      <c r="MWW40"/>
      <c r="MWX40"/>
      <c r="MWY40"/>
      <c r="MWZ40"/>
      <c r="MXA40"/>
      <c r="MXB40"/>
      <c r="MXC40"/>
      <c r="MXD40"/>
      <c r="MXE40"/>
      <c r="MXF40"/>
      <c r="MXG40"/>
      <c r="MXH40"/>
      <c r="MXI40"/>
      <c r="MXJ40"/>
      <c r="MXK40"/>
      <c r="MXL40"/>
      <c r="MXM40"/>
      <c r="MXN40"/>
      <c r="MXO40"/>
      <c r="MXP40"/>
      <c r="MXQ40"/>
      <c r="MXR40"/>
      <c r="MXS40"/>
      <c r="MXT40"/>
      <c r="MXU40"/>
      <c r="MXV40"/>
      <c r="MXW40"/>
      <c r="MXX40"/>
      <c r="MXY40"/>
      <c r="MXZ40"/>
      <c r="MYA40"/>
      <c r="MYB40"/>
      <c r="MYC40"/>
      <c r="MYD40"/>
      <c r="MYE40"/>
      <c r="MYF40"/>
      <c r="MYG40"/>
      <c r="MYH40"/>
      <c r="MYI40"/>
      <c r="MYJ40"/>
      <c r="MYK40"/>
      <c r="MYL40"/>
      <c r="MYM40"/>
      <c r="MYN40"/>
      <c r="MYO40"/>
      <c r="MYP40"/>
      <c r="MYQ40"/>
      <c r="MYR40"/>
      <c r="MYS40"/>
      <c r="MYT40"/>
      <c r="MYU40"/>
      <c r="MYV40"/>
      <c r="MYW40"/>
      <c r="MYX40"/>
      <c r="MYY40"/>
      <c r="MYZ40"/>
      <c r="MZA40"/>
      <c r="MZB40"/>
      <c r="MZC40"/>
      <c r="MZD40"/>
      <c r="MZE40"/>
      <c r="MZF40"/>
      <c r="MZG40"/>
      <c r="MZH40"/>
      <c r="MZI40"/>
      <c r="MZJ40"/>
      <c r="MZK40"/>
      <c r="MZL40"/>
      <c r="MZM40"/>
      <c r="MZN40"/>
      <c r="MZO40"/>
      <c r="MZP40"/>
      <c r="MZQ40"/>
      <c r="MZR40"/>
      <c r="MZS40"/>
      <c r="MZT40"/>
      <c r="MZU40"/>
      <c r="MZV40"/>
      <c r="MZW40"/>
      <c r="MZX40"/>
      <c r="MZY40"/>
      <c r="MZZ40"/>
      <c r="NAA40"/>
      <c r="NAB40"/>
      <c r="NAC40"/>
      <c r="NAD40"/>
      <c r="NAE40"/>
      <c r="NAF40"/>
      <c r="NAG40"/>
      <c r="NAH40"/>
      <c r="NAI40"/>
      <c r="NAJ40"/>
      <c r="NAK40"/>
      <c r="NAL40"/>
      <c r="NAM40"/>
      <c r="NAN40"/>
      <c r="NAO40"/>
      <c r="NAP40"/>
      <c r="NAQ40"/>
      <c r="NAR40"/>
      <c r="NAS40"/>
      <c r="NAT40"/>
      <c r="NAU40"/>
      <c r="NAV40"/>
      <c r="NAW40"/>
      <c r="NAX40"/>
      <c r="NAY40"/>
      <c r="NAZ40"/>
      <c r="NBA40"/>
      <c r="NBB40"/>
      <c r="NBC40"/>
      <c r="NBD40"/>
      <c r="NBE40"/>
      <c r="NBF40"/>
      <c r="NBG40"/>
      <c r="NBH40"/>
      <c r="NBI40"/>
      <c r="NBJ40"/>
      <c r="NBK40"/>
      <c r="NBL40"/>
      <c r="NBM40"/>
      <c r="NBN40"/>
      <c r="NBO40"/>
      <c r="NBP40"/>
      <c r="NBQ40"/>
      <c r="NBR40"/>
      <c r="NBS40"/>
      <c r="NBT40"/>
      <c r="NBU40"/>
      <c r="NBV40"/>
      <c r="NBW40"/>
      <c r="NBX40"/>
      <c r="NBY40"/>
      <c r="NBZ40"/>
      <c r="NCA40"/>
      <c r="NCB40"/>
      <c r="NCC40"/>
      <c r="NCD40"/>
      <c r="NCE40"/>
      <c r="NCF40"/>
      <c r="NCG40"/>
      <c r="NCH40"/>
      <c r="NCI40"/>
      <c r="NCJ40"/>
      <c r="NCK40"/>
      <c r="NCL40"/>
      <c r="NCM40"/>
      <c r="NCN40"/>
      <c r="NCO40"/>
      <c r="NCP40"/>
      <c r="NCQ40"/>
      <c r="NCR40"/>
      <c r="NCS40"/>
      <c r="NCT40"/>
      <c r="NCU40"/>
      <c r="NCV40"/>
      <c r="NCW40"/>
      <c r="NCX40"/>
      <c r="NCY40"/>
      <c r="NCZ40"/>
      <c r="NDA40"/>
      <c r="NDB40"/>
      <c r="NDC40"/>
      <c r="NDD40"/>
      <c r="NDE40"/>
      <c r="NDF40"/>
      <c r="NDG40"/>
      <c r="NDH40"/>
      <c r="NDI40"/>
      <c r="NDJ40"/>
      <c r="NDK40"/>
      <c r="NDL40"/>
      <c r="NDM40"/>
      <c r="NDN40"/>
      <c r="NDO40"/>
      <c r="NDP40"/>
      <c r="NDQ40"/>
      <c r="NDR40"/>
      <c r="NDS40"/>
      <c r="NDT40"/>
      <c r="NDU40"/>
      <c r="NDV40"/>
      <c r="NDW40"/>
      <c r="NDX40"/>
      <c r="NDY40"/>
      <c r="NDZ40"/>
      <c r="NEA40"/>
      <c r="NEB40"/>
      <c r="NEC40"/>
      <c r="NED40"/>
      <c r="NEE40"/>
      <c r="NEF40"/>
      <c r="NEG40"/>
      <c r="NEH40"/>
      <c r="NEI40"/>
      <c r="NEJ40"/>
      <c r="NEK40"/>
      <c r="NEL40"/>
      <c r="NEM40"/>
      <c r="NEN40"/>
      <c r="NEO40"/>
      <c r="NEP40"/>
      <c r="NEQ40"/>
      <c r="NER40"/>
      <c r="NES40"/>
      <c r="NET40"/>
      <c r="NEU40"/>
      <c r="NEV40"/>
      <c r="NEW40"/>
      <c r="NEX40"/>
      <c r="NEY40"/>
      <c r="NEZ40"/>
      <c r="NFA40"/>
      <c r="NFB40"/>
      <c r="NFC40"/>
      <c r="NFD40"/>
      <c r="NFE40"/>
      <c r="NFF40"/>
      <c r="NFG40"/>
      <c r="NFH40"/>
      <c r="NFI40"/>
      <c r="NFJ40"/>
      <c r="NFK40"/>
      <c r="NFL40"/>
      <c r="NFM40"/>
      <c r="NFN40"/>
      <c r="NFO40"/>
      <c r="NFP40"/>
      <c r="NFQ40"/>
      <c r="NFR40"/>
      <c r="NFS40"/>
      <c r="NFT40"/>
      <c r="NFU40"/>
      <c r="NFV40"/>
      <c r="NFW40"/>
      <c r="NFX40"/>
      <c r="NFY40"/>
      <c r="NFZ40"/>
      <c r="NGA40"/>
      <c r="NGB40"/>
      <c r="NGC40"/>
      <c r="NGD40"/>
      <c r="NGE40"/>
      <c r="NGF40"/>
      <c r="NGG40"/>
      <c r="NGH40"/>
      <c r="NGI40"/>
      <c r="NGJ40"/>
      <c r="NGK40"/>
      <c r="NGL40"/>
      <c r="NGM40"/>
      <c r="NGN40"/>
      <c r="NGO40"/>
      <c r="NGP40"/>
      <c r="NGQ40"/>
      <c r="NGR40"/>
      <c r="NGS40"/>
      <c r="NGT40"/>
      <c r="NGU40"/>
      <c r="NGV40"/>
      <c r="NGW40"/>
      <c r="NGX40"/>
      <c r="NGY40"/>
      <c r="NGZ40"/>
      <c r="NHA40"/>
      <c r="NHB40"/>
      <c r="NHC40"/>
      <c r="NHD40"/>
      <c r="NHE40"/>
      <c r="NHF40"/>
      <c r="NHG40"/>
      <c r="NHH40"/>
      <c r="NHI40"/>
      <c r="NHJ40"/>
      <c r="NHK40"/>
      <c r="NHL40"/>
      <c r="NHM40"/>
      <c r="NHN40"/>
      <c r="NHO40"/>
      <c r="NHP40"/>
      <c r="NHQ40"/>
      <c r="NHR40"/>
      <c r="NHS40"/>
      <c r="NHT40"/>
      <c r="NHU40"/>
      <c r="NHV40"/>
      <c r="NHW40"/>
      <c r="NHX40"/>
      <c r="NHY40"/>
      <c r="NHZ40"/>
      <c r="NIA40"/>
      <c r="NIB40"/>
      <c r="NIC40"/>
      <c r="NID40"/>
      <c r="NIE40"/>
      <c r="NIF40"/>
      <c r="NIG40"/>
      <c r="NIH40"/>
      <c r="NII40"/>
      <c r="NIJ40"/>
      <c r="NIK40"/>
      <c r="NIL40"/>
      <c r="NIM40"/>
      <c r="NIN40"/>
      <c r="NIO40"/>
      <c r="NIP40"/>
      <c r="NIQ40"/>
      <c r="NIR40"/>
      <c r="NIS40"/>
      <c r="NIT40"/>
      <c r="NIU40"/>
      <c r="NIV40"/>
      <c r="NIW40"/>
      <c r="NIX40"/>
      <c r="NIY40"/>
      <c r="NIZ40"/>
      <c r="NJA40"/>
      <c r="NJB40"/>
      <c r="NJC40"/>
      <c r="NJD40"/>
      <c r="NJE40"/>
      <c r="NJF40"/>
      <c r="NJG40"/>
      <c r="NJH40"/>
      <c r="NJI40"/>
      <c r="NJJ40"/>
      <c r="NJK40"/>
      <c r="NJL40"/>
      <c r="NJM40"/>
      <c r="NJN40"/>
      <c r="NJO40"/>
      <c r="NJP40"/>
      <c r="NJQ40"/>
      <c r="NJR40"/>
      <c r="NJS40"/>
      <c r="NJT40"/>
      <c r="NJU40"/>
      <c r="NJV40"/>
      <c r="NJW40"/>
      <c r="NJX40"/>
      <c r="NJY40"/>
      <c r="NJZ40"/>
      <c r="NKA40"/>
      <c r="NKB40"/>
      <c r="NKC40"/>
      <c r="NKD40"/>
      <c r="NKE40"/>
      <c r="NKF40"/>
      <c r="NKG40"/>
      <c r="NKH40"/>
      <c r="NKI40"/>
      <c r="NKJ40"/>
      <c r="NKK40"/>
      <c r="NKL40"/>
      <c r="NKM40"/>
      <c r="NKN40"/>
      <c r="NKO40"/>
      <c r="NKP40"/>
      <c r="NKQ40"/>
      <c r="NKR40"/>
      <c r="NKS40"/>
      <c r="NKT40"/>
      <c r="NKU40"/>
      <c r="NKV40"/>
      <c r="NKW40"/>
      <c r="NKX40"/>
      <c r="NKY40"/>
      <c r="NKZ40"/>
      <c r="NLA40"/>
      <c r="NLB40"/>
      <c r="NLC40"/>
      <c r="NLD40"/>
      <c r="NLE40"/>
      <c r="NLF40"/>
      <c r="NLG40"/>
      <c r="NLH40"/>
      <c r="NLI40"/>
      <c r="NLJ40"/>
      <c r="NLK40"/>
      <c r="NLL40"/>
      <c r="NLM40"/>
      <c r="NLN40"/>
      <c r="NLO40"/>
      <c r="NLP40"/>
      <c r="NLQ40"/>
      <c r="NLR40"/>
      <c r="NLS40"/>
      <c r="NLT40"/>
      <c r="NLU40"/>
      <c r="NLV40"/>
      <c r="NLW40"/>
      <c r="NLX40"/>
      <c r="NLY40"/>
      <c r="NLZ40"/>
      <c r="NMA40"/>
      <c r="NMB40"/>
      <c r="NMC40"/>
      <c r="NMD40"/>
      <c r="NME40"/>
      <c r="NMF40"/>
      <c r="NMG40"/>
      <c r="NMH40"/>
      <c r="NMI40"/>
      <c r="NMJ40"/>
      <c r="NMK40"/>
      <c r="NML40"/>
      <c r="NMM40"/>
      <c r="NMN40"/>
      <c r="NMO40"/>
      <c r="NMP40"/>
      <c r="NMQ40"/>
      <c r="NMR40"/>
      <c r="NMS40"/>
      <c r="NMT40"/>
      <c r="NMU40"/>
      <c r="NMV40"/>
      <c r="NMW40"/>
      <c r="NMX40"/>
      <c r="NMY40"/>
      <c r="NMZ40"/>
      <c r="NNA40"/>
      <c r="NNB40"/>
      <c r="NNC40"/>
      <c r="NND40"/>
      <c r="NNE40"/>
      <c r="NNF40"/>
      <c r="NNG40"/>
      <c r="NNH40"/>
      <c r="NNI40"/>
      <c r="NNJ40"/>
      <c r="NNK40"/>
      <c r="NNL40"/>
      <c r="NNM40"/>
      <c r="NNN40"/>
      <c r="NNO40"/>
      <c r="NNP40"/>
      <c r="NNQ40"/>
      <c r="NNR40"/>
      <c r="NNS40"/>
      <c r="NNT40"/>
      <c r="NNU40"/>
      <c r="NNV40"/>
      <c r="NNW40"/>
      <c r="NNX40"/>
      <c r="NNY40"/>
      <c r="NNZ40"/>
      <c r="NOA40"/>
      <c r="NOB40"/>
      <c r="NOC40"/>
      <c r="NOD40"/>
      <c r="NOE40"/>
      <c r="NOF40"/>
      <c r="NOG40"/>
      <c r="NOH40"/>
      <c r="NOI40"/>
      <c r="NOJ40"/>
      <c r="NOK40"/>
      <c r="NOL40"/>
      <c r="NOM40"/>
      <c r="NON40"/>
      <c r="NOO40"/>
      <c r="NOP40"/>
      <c r="NOQ40"/>
      <c r="NOR40"/>
      <c r="NOS40"/>
      <c r="NOT40"/>
      <c r="NOU40"/>
      <c r="NOV40"/>
      <c r="NOW40"/>
      <c r="NOX40"/>
      <c r="NOY40"/>
      <c r="NOZ40"/>
      <c r="NPA40"/>
      <c r="NPB40"/>
      <c r="NPC40"/>
      <c r="NPD40"/>
      <c r="NPE40"/>
      <c r="NPF40"/>
      <c r="NPG40"/>
      <c r="NPH40"/>
      <c r="NPI40"/>
      <c r="NPJ40"/>
      <c r="NPK40"/>
      <c r="NPL40"/>
      <c r="NPM40"/>
      <c r="NPN40"/>
      <c r="NPO40"/>
      <c r="NPP40"/>
      <c r="NPQ40"/>
      <c r="NPR40"/>
      <c r="NPS40"/>
      <c r="NPT40"/>
      <c r="NPU40"/>
      <c r="NPV40"/>
      <c r="NPW40"/>
      <c r="NPX40"/>
      <c r="NPY40"/>
      <c r="NPZ40"/>
      <c r="NQA40"/>
      <c r="NQB40"/>
      <c r="NQC40"/>
      <c r="NQD40"/>
      <c r="NQE40"/>
      <c r="NQF40"/>
      <c r="NQG40"/>
      <c r="NQH40"/>
      <c r="NQI40"/>
      <c r="NQJ40"/>
      <c r="NQK40"/>
      <c r="NQL40"/>
      <c r="NQM40"/>
      <c r="NQN40"/>
      <c r="NQO40"/>
      <c r="NQP40"/>
      <c r="NQQ40"/>
      <c r="NQR40"/>
      <c r="NQS40"/>
      <c r="NQT40"/>
      <c r="NQU40"/>
      <c r="NQV40"/>
      <c r="NQW40"/>
      <c r="NQX40"/>
      <c r="NQY40"/>
      <c r="NQZ40"/>
      <c r="NRA40"/>
      <c r="NRB40"/>
      <c r="NRC40"/>
      <c r="NRD40"/>
      <c r="NRE40"/>
      <c r="NRF40"/>
      <c r="NRG40"/>
      <c r="NRH40"/>
      <c r="NRI40"/>
    </row>
    <row r="41" spans="1:9941" s="54" customFormat="1" ht="12.2" customHeight="1" thickBot="1" x14ac:dyDescent="0.25">
      <c r="A41" s="14" t="s">
        <v>15</v>
      </c>
      <c r="B41" s="70" t="s">
        <v>624</v>
      </c>
      <c r="C41" s="1269">
        <f>SUM(C42:C52)</f>
        <v>614524163</v>
      </c>
      <c r="D41" s="268">
        <f t="shared" ref="D41:K41" si="8">SUM(D42:D52)</f>
        <v>628458163</v>
      </c>
      <c r="E41" s="692">
        <f t="shared" si="8"/>
        <v>878458163</v>
      </c>
      <c r="F41" s="692">
        <f t="shared" si="8"/>
        <v>951767213</v>
      </c>
      <c r="G41" s="692">
        <f t="shared" si="8"/>
        <v>944086573</v>
      </c>
      <c r="H41" s="28">
        <f t="shared" si="2"/>
        <v>-7680640</v>
      </c>
      <c r="I41" s="758">
        <f t="shared" si="8"/>
        <v>0</v>
      </c>
      <c r="J41" s="28">
        <f t="shared" si="8"/>
        <v>0</v>
      </c>
      <c r="K41" s="28">
        <f t="shared" si="8"/>
        <v>0</v>
      </c>
      <c r="L41" s="28" t="e">
        <f t="shared" ref="L41" si="9">SUM(L42:L52)</f>
        <v>#DIV/0!</v>
      </c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  <c r="RG41"/>
      <c r="RH41"/>
      <c r="RI41"/>
      <c r="RJ41"/>
      <c r="RK41"/>
      <c r="RL41"/>
      <c r="RM41"/>
      <c r="RN41"/>
      <c r="RO41"/>
      <c r="RP41"/>
      <c r="RQ41"/>
      <c r="RR41"/>
      <c r="RS41"/>
      <c r="RT41"/>
      <c r="RU41"/>
      <c r="RV41"/>
      <c r="RW41"/>
      <c r="RX41"/>
      <c r="RY41"/>
      <c r="RZ41"/>
      <c r="SA41"/>
      <c r="SB41"/>
      <c r="SC41"/>
      <c r="SD41"/>
      <c r="SE41"/>
      <c r="SF41"/>
      <c r="SG41"/>
      <c r="SH41"/>
      <c r="SI41"/>
      <c r="SJ41"/>
      <c r="SK41"/>
      <c r="SL41"/>
      <c r="SM41"/>
      <c r="SN41"/>
      <c r="SO41"/>
      <c r="SP41"/>
      <c r="SQ41"/>
      <c r="SR41"/>
      <c r="SS41"/>
      <c r="ST41"/>
      <c r="SU41"/>
      <c r="SV41"/>
      <c r="SW41"/>
      <c r="SX41"/>
      <c r="SY41"/>
      <c r="SZ41"/>
      <c r="TA41"/>
      <c r="TB41"/>
      <c r="TC41"/>
      <c r="TD41"/>
      <c r="TE41"/>
      <c r="TF41"/>
      <c r="TG41"/>
      <c r="TH41"/>
      <c r="TI41"/>
      <c r="TJ41"/>
      <c r="TK41"/>
      <c r="TL41"/>
      <c r="TM41"/>
      <c r="TN41"/>
      <c r="TO41"/>
      <c r="TP41"/>
      <c r="TQ41"/>
      <c r="TR41"/>
      <c r="TS41"/>
      <c r="TT41"/>
      <c r="TU41"/>
      <c r="TV41"/>
      <c r="TW41"/>
      <c r="TX41"/>
      <c r="TY41"/>
      <c r="TZ41"/>
      <c r="UA41"/>
      <c r="UB41"/>
      <c r="UC41"/>
      <c r="UD41"/>
      <c r="UE41"/>
      <c r="UF41"/>
      <c r="UG41"/>
      <c r="UH41"/>
      <c r="UI41"/>
      <c r="UJ41"/>
      <c r="UK41"/>
      <c r="UL41"/>
      <c r="UM41"/>
      <c r="UN41"/>
      <c r="UO41"/>
      <c r="UP41"/>
      <c r="UQ41"/>
      <c r="UR41"/>
      <c r="US41"/>
      <c r="UT41"/>
      <c r="UU41"/>
      <c r="UV41"/>
      <c r="UW41"/>
      <c r="UX41"/>
      <c r="UY41"/>
      <c r="UZ41"/>
      <c r="VA41"/>
      <c r="VB41"/>
      <c r="VC41"/>
      <c r="VD41"/>
      <c r="VE41"/>
      <c r="VF41"/>
      <c r="VG41"/>
      <c r="VH41"/>
      <c r="VI41"/>
      <c r="VJ41"/>
      <c r="VK41"/>
      <c r="VL41"/>
      <c r="VM41"/>
      <c r="VN41"/>
      <c r="VO41"/>
      <c r="VP41"/>
      <c r="VQ41"/>
      <c r="VR41"/>
      <c r="VS41"/>
      <c r="VT41"/>
      <c r="VU41"/>
      <c r="VV41"/>
      <c r="VW41"/>
      <c r="VX41"/>
      <c r="VY41"/>
      <c r="VZ41"/>
      <c r="WA41"/>
      <c r="WB41"/>
      <c r="WC41"/>
      <c r="WD41"/>
      <c r="WE41"/>
      <c r="WF41"/>
      <c r="WG41"/>
      <c r="WH41"/>
      <c r="WI41"/>
      <c r="WJ41"/>
      <c r="WK41"/>
      <c r="WL41"/>
      <c r="WM41"/>
      <c r="WN41"/>
      <c r="WO41"/>
      <c r="WP41"/>
      <c r="WQ41"/>
      <c r="WR41"/>
      <c r="WS41"/>
      <c r="WT41"/>
      <c r="WU41"/>
      <c r="WV41"/>
      <c r="WW41"/>
      <c r="WX41"/>
      <c r="WY41"/>
      <c r="WZ41"/>
      <c r="XA41"/>
      <c r="XB41"/>
      <c r="XC41"/>
      <c r="XD41"/>
      <c r="XE41"/>
      <c r="XF41"/>
      <c r="XG41"/>
      <c r="XH41"/>
      <c r="XI41"/>
      <c r="XJ41"/>
      <c r="XK41"/>
      <c r="XL41"/>
      <c r="XM41"/>
      <c r="XN41"/>
      <c r="XO41"/>
      <c r="XP41"/>
      <c r="XQ41"/>
      <c r="XR41"/>
      <c r="XS41"/>
      <c r="XT41"/>
      <c r="XU41"/>
      <c r="XV41"/>
      <c r="XW41"/>
      <c r="XX41"/>
      <c r="XY41"/>
      <c r="XZ41"/>
      <c r="YA41"/>
      <c r="YB41"/>
      <c r="YC41"/>
      <c r="YD41"/>
      <c r="YE41"/>
      <c r="YF41"/>
      <c r="YG41"/>
      <c r="YH41"/>
      <c r="YI41"/>
      <c r="YJ41"/>
      <c r="YK41"/>
      <c r="YL41"/>
      <c r="YM41"/>
      <c r="YN41"/>
      <c r="YO41"/>
      <c r="YP41"/>
      <c r="YQ41"/>
      <c r="YR41"/>
      <c r="YS41"/>
      <c r="YT41"/>
      <c r="YU41"/>
      <c r="YV41"/>
      <c r="YW41"/>
      <c r="YX41"/>
      <c r="YY41"/>
      <c r="YZ41"/>
      <c r="ZA41"/>
      <c r="ZB41"/>
      <c r="ZC41"/>
      <c r="ZD41"/>
      <c r="ZE41"/>
      <c r="ZF41"/>
      <c r="ZG41"/>
      <c r="ZH41"/>
      <c r="ZI41"/>
      <c r="ZJ41"/>
      <c r="ZK41"/>
      <c r="ZL41"/>
      <c r="ZM41"/>
      <c r="ZN41"/>
      <c r="ZO41"/>
      <c r="ZP41"/>
      <c r="ZQ41"/>
      <c r="ZR41"/>
      <c r="ZS41"/>
      <c r="ZT41"/>
      <c r="ZU41"/>
      <c r="ZV41"/>
      <c r="ZW41"/>
      <c r="ZX41"/>
      <c r="ZY41"/>
      <c r="ZZ41"/>
      <c r="AAA41"/>
      <c r="AAB41"/>
      <c r="AAC41"/>
      <c r="AAD41"/>
      <c r="AAE41"/>
      <c r="AAF41"/>
      <c r="AAG41"/>
      <c r="AAH41"/>
      <c r="AAI41"/>
      <c r="AAJ41"/>
      <c r="AAK41"/>
      <c r="AAL41"/>
      <c r="AAM41"/>
      <c r="AAN41"/>
      <c r="AAO41"/>
      <c r="AAP41"/>
      <c r="AAQ41"/>
      <c r="AAR41"/>
      <c r="AAS41"/>
      <c r="AAT41"/>
      <c r="AAU41"/>
      <c r="AAV41"/>
      <c r="AAW41"/>
      <c r="AAX41"/>
      <c r="AAY41"/>
      <c r="AAZ41"/>
      <c r="ABA41"/>
      <c r="ABB41"/>
      <c r="ABC41"/>
      <c r="ABD41"/>
      <c r="ABE41"/>
      <c r="ABF41"/>
      <c r="ABG41"/>
      <c r="ABH41"/>
      <c r="ABI41"/>
      <c r="ABJ41"/>
      <c r="ABK41"/>
      <c r="ABL41"/>
      <c r="ABM41"/>
      <c r="ABN41"/>
      <c r="ABO41"/>
      <c r="ABP41"/>
      <c r="ABQ41"/>
      <c r="ABR41"/>
      <c r="ABS41"/>
      <c r="ABT41"/>
      <c r="ABU41"/>
      <c r="ABV41"/>
      <c r="ABW41"/>
      <c r="ABX41"/>
      <c r="ABY41"/>
      <c r="ABZ41"/>
      <c r="ACA41"/>
      <c r="ACB41"/>
      <c r="ACC41"/>
      <c r="ACD41"/>
      <c r="ACE41"/>
      <c r="ACF41"/>
      <c r="ACG41"/>
      <c r="ACH41"/>
      <c r="ACI41"/>
      <c r="ACJ41"/>
      <c r="ACK41"/>
      <c r="ACL41"/>
      <c r="ACM41"/>
      <c r="ACN41"/>
      <c r="ACO41"/>
      <c r="ACP41"/>
      <c r="ACQ41"/>
      <c r="ACR41"/>
      <c r="ACS41"/>
      <c r="ACT41"/>
      <c r="ACU41"/>
      <c r="ACV41"/>
      <c r="ACW41"/>
      <c r="ACX41"/>
      <c r="ACY41"/>
      <c r="ACZ41"/>
      <c r="ADA41"/>
      <c r="ADB41"/>
      <c r="ADC41"/>
      <c r="ADD41"/>
      <c r="ADE41"/>
      <c r="ADF41"/>
      <c r="ADG41"/>
      <c r="ADH41"/>
      <c r="ADI41"/>
      <c r="ADJ41"/>
      <c r="ADK41"/>
      <c r="ADL41"/>
      <c r="ADM41"/>
      <c r="ADN41"/>
      <c r="ADO41"/>
      <c r="ADP41"/>
      <c r="ADQ41"/>
      <c r="ADR41"/>
      <c r="ADS41"/>
      <c r="ADT41"/>
      <c r="ADU41"/>
      <c r="ADV41"/>
      <c r="ADW41"/>
      <c r="ADX41"/>
      <c r="ADY41"/>
      <c r="ADZ41"/>
      <c r="AEA41"/>
      <c r="AEB41"/>
      <c r="AEC41"/>
      <c r="AED41"/>
      <c r="AEE41"/>
      <c r="AEF41"/>
      <c r="AEG41"/>
      <c r="AEH41"/>
      <c r="AEI41"/>
      <c r="AEJ41"/>
      <c r="AEK41"/>
      <c r="AEL41"/>
      <c r="AEM41"/>
      <c r="AEN41"/>
      <c r="AEO41"/>
      <c r="AEP41"/>
      <c r="AEQ41"/>
      <c r="AER41"/>
      <c r="AES41"/>
      <c r="AET41"/>
      <c r="AEU41"/>
      <c r="AEV41"/>
      <c r="AEW41"/>
      <c r="AEX41"/>
      <c r="AEY41"/>
      <c r="AEZ41"/>
      <c r="AFA41"/>
      <c r="AFB41"/>
      <c r="AFC41"/>
      <c r="AFD41"/>
      <c r="AFE41"/>
      <c r="AFF41"/>
      <c r="AFG41"/>
      <c r="AFH41"/>
      <c r="AFI41"/>
      <c r="AFJ41"/>
      <c r="AFK41"/>
      <c r="AFL41"/>
      <c r="AFM41"/>
      <c r="AFN41"/>
      <c r="AFO41"/>
      <c r="AFP41"/>
      <c r="AFQ41"/>
      <c r="AFR41"/>
      <c r="AFS41"/>
      <c r="AFT41"/>
      <c r="AFU41"/>
      <c r="AFV41"/>
      <c r="AFW41"/>
      <c r="AFX41"/>
      <c r="AFY41"/>
      <c r="AFZ41"/>
      <c r="AGA41"/>
      <c r="AGB41"/>
      <c r="AGC41"/>
      <c r="AGD41"/>
      <c r="AGE41"/>
      <c r="AGF41"/>
      <c r="AGG41"/>
      <c r="AGH41"/>
      <c r="AGI41"/>
      <c r="AGJ41"/>
      <c r="AGK41"/>
      <c r="AGL41"/>
      <c r="AGM41"/>
      <c r="AGN41"/>
      <c r="AGO41"/>
      <c r="AGP41"/>
      <c r="AGQ41"/>
      <c r="AGR41"/>
      <c r="AGS41"/>
      <c r="AGT41"/>
      <c r="AGU41"/>
      <c r="AGV41"/>
      <c r="AGW41"/>
      <c r="AGX41"/>
      <c r="AGY41"/>
      <c r="AGZ41"/>
      <c r="AHA41"/>
      <c r="AHB41"/>
      <c r="AHC41"/>
      <c r="AHD41"/>
      <c r="AHE41"/>
      <c r="AHF41"/>
      <c r="AHG41"/>
      <c r="AHH41"/>
      <c r="AHI41"/>
      <c r="AHJ41"/>
      <c r="AHK41"/>
      <c r="AHL41"/>
      <c r="AHM41"/>
      <c r="AHN41"/>
      <c r="AHO41"/>
      <c r="AHP41"/>
      <c r="AHQ41"/>
      <c r="AHR41"/>
      <c r="AHS41"/>
      <c r="AHT41"/>
      <c r="AHU41"/>
      <c r="AHV41"/>
      <c r="AHW41"/>
      <c r="AHX41"/>
      <c r="AHY41"/>
      <c r="AHZ41"/>
      <c r="AIA41"/>
      <c r="AIB41"/>
      <c r="AIC41"/>
      <c r="AID41"/>
      <c r="AIE41"/>
      <c r="AIF41"/>
      <c r="AIG41"/>
      <c r="AIH41"/>
      <c r="AII41"/>
      <c r="AIJ41"/>
      <c r="AIK41"/>
      <c r="AIL41"/>
      <c r="AIM41"/>
      <c r="AIN41"/>
      <c r="AIO41"/>
      <c r="AIP41"/>
      <c r="AIQ41"/>
      <c r="AIR41"/>
      <c r="AIS41"/>
      <c r="AIT41"/>
      <c r="AIU41"/>
      <c r="AIV41"/>
      <c r="AIW41"/>
      <c r="AIX41"/>
      <c r="AIY41"/>
      <c r="AIZ41"/>
      <c r="AJA41"/>
      <c r="AJB41"/>
      <c r="AJC41"/>
      <c r="AJD41"/>
      <c r="AJE41"/>
      <c r="AJF41"/>
      <c r="AJG41"/>
      <c r="AJH41"/>
      <c r="AJI41"/>
      <c r="AJJ41"/>
      <c r="AJK41"/>
      <c r="AJL41"/>
      <c r="AJM41"/>
      <c r="AJN41"/>
      <c r="AJO41"/>
      <c r="AJP41"/>
      <c r="AJQ41"/>
      <c r="AJR41"/>
      <c r="AJS41"/>
      <c r="AJT41"/>
      <c r="AJU41"/>
      <c r="AJV41"/>
      <c r="AJW41"/>
      <c r="AJX41"/>
      <c r="AJY41"/>
      <c r="AJZ41"/>
      <c r="AKA41"/>
      <c r="AKB41"/>
      <c r="AKC41"/>
      <c r="AKD41"/>
      <c r="AKE41"/>
      <c r="AKF41"/>
      <c r="AKG41"/>
      <c r="AKH41"/>
      <c r="AKI41"/>
      <c r="AKJ41"/>
      <c r="AKK41"/>
      <c r="AKL41"/>
      <c r="AKM41"/>
      <c r="AKN41"/>
      <c r="AKO41"/>
      <c r="AKP41"/>
      <c r="AKQ41"/>
      <c r="AKR41"/>
      <c r="AKS41"/>
      <c r="AKT41"/>
      <c r="AKU41"/>
      <c r="AKV41"/>
      <c r="AKW41"/>
      <c r="AKX41"/>
      <c r="AKY41"/>
      <c r="AKZ41"/>
      <c r="ALA41"/>
      <c r="ALB41"/>
      <c r="ALC41"/>
      <c r="ALD41"/>
      <c r="ALE41"/>
      <c r="ALF41"/>
      <c r="ALG41"/>
      <c r="ALH41"/>
      <c r="ALI41"/>
      <c r="ALJ41"/>
      <c r="ALK41"/>
      <c r="ALL41"/>
      <c r="ALM41"/>
      <c r="ALN41"/>
      <c r="ALO41"/>
      <c r="ALP41"/>
      <c r="ALQ41"/>
      <c r="ALR41"/>
      <c r="ALS41"/>
      <c r="ALT41"/>
      <c r="ALU41"/>
      <c r="ALV41"/>
      <c r="ALW41"/>
      <c r="ALX41"/>
      <c r="ALY41"/>
      <c r="ALZ41"/>
      <c r="AMA41"/>
      <c r="AMB41"/>
      <c r="AMC41"/>
      <c r="AMD41"/>
      <c r="AME41"/>
      <c r="AMF41"/>
      <c r="AMG41"/>
      <c r="AMH41"/>
      <c r="AMI41"/>
      <c r="AMJ41"/>
      <c r="AMK41"/>
      <c r="AML41"/>
      <c r="AMM41"/>
      <c r="AMN41"/>
      <c r="AMO41"/>
      <c r="AMP41"/>
      <c r="AMQ41"/>
      <c r="AMR41"/>
      <c r="AMS41"/>
      <c r="AMT41"/>
      <c r="AMU41"/>
      <c r="AMV41"/>
      <c r="AMW41"/>
      <c r="AMX41"/>
      <c r="AMY41"/>
      <c r="AMZ41"/>
      <c r="ANA41"/>
      <c r="ANB41"/>
      <c r="ANC41"/>
      <c r="AND41"/>
      <c r="ANE41"/>
      <c r="ANF41"/>
      <c r="ANG41"/>
      <c r="ANH41"/>
      <c r="ANI41"/>
      <c r="ANJ41"/>
      <c r="ANK41"/>
      <c r="ANL41"/>
      <c r="ANM41"/>
      <c r="ANN41"/>
      <c r="ANO41"/>
      <c r="ANP41"/>
      <c r="ANQ41"/>
      <c r="ANR41"/>
      <c r="ANS41"/>
      <c r="ANT41"/>
      <c r="ANU41"/>
      <c r="ANV41"/>
      <c r="ANW41"/>
      <c r="ANX41"/>
      <c r="ANY41"/>
      <c r="ANZ41"/>
      <c r="AOA41"/>
      <c r="AOB41"/>
      <c r="AOC41"/>
      <c r="AOD41"/>
      <c r="AOE41"/>
      <c r="AOF41"/>
      <c r="AOG41"/>
      <c r="AOH41"/>
      <c r="AOI41"/>
      <c r="AOJ41"/>
      <c r="AOK41"/>
      <c r="AOL41"/>
      <c r="AOM41"/>
      <c r="AON41"/>
      <c r="AOO41"/>
      <c r="AOP41"/>
      <c r="AOQ41"/>
      <c r="AOR41"/>
      <c r="AOS41"/>
      <c r="AOT41"/>
      <c r="AOU41"/>
      <c r="AOV41"/>
      <c r="AOW41"/>
      <c r="AOX41"/>
      <c r="AOY41"/>
      <c r="AOZ41"/>
      <c r="APA41"/>
      <c r="APB41"/>
      <c r="APC41"/>
      <c r="APD41"/>
      <c r="APE41"/>
      <c r="APF41"/>
      <c r="APG41"/>
      <c r="APH41"/>
      <c r="API41"/>
      <c r="APJ41"/>
      <c r="APK41"/>
      <c r="APL41"/>
      <c r="APM41"/>
      <c r="APN41"/>
      <c r="APO41"/>
      <c r="APP41"/>
      <c r="APQ41"/>
      <c r="APR41"/>
      <c r="APS41"/>
      <c r="APT41"/>
      <c r="APU41"/>
      <c r="APV41"/>
      <c r="APW41"/>
      <c r="APX41"/>
      <c r="APY41"/>
      <c r="APZ41"/>
      <c r="AQA41"/>
      <c r="AQB41"/>
      <c r="AQC41"/>
      <c r="AQD41"/>
      <c r="AQE41"/>
      <c r="AQF41"/>
      <c r="AQG41"/>
      <c r="AQH41"/>
      <c r="AQI41"/>
      <c r="AQJ41"/>
      <c r="AQK41"/>
      <c r="AQL41"/>
      <c r="AQM41"/>
      <c r="AQN41"/>
      <c r="AQO41"/>
      <c r="AQP41"/>
      <c r="AQQ41"/>
      <c r="AQR41"/>
      <c r="AQS41"/>
      <c r="AQT41"/>
      <c r="AQU41"/>
      <c r="AQV41"/>
      <c r="AQW41"/>
      <c r="AQX41"/>
      <c r="AQY41"/>
      <c r="AQZ41"/>
      <c r="ARA41"/>
      <c r="ARB41"/>
      <c r="ARC41"/>
      <c r="ARD41"/>
      <c r="ARE41"/>
      <c r="ARF41"/>
      <c r="ARG41"/>
      <c r="ARH41"/>
      <c r="ARI41"/>
      <c r="ARJ41"/>
      <c r="ARK41"/>
      <c r="ARL41"/>
      <c r="ARM41"/>
      <c r="ARN41"/>
      <c r="ARO41"/>
      <c r="ARP41"/>
      <c r="ARQ41"/>
      <c r="ARR41"/>
      <c r="ARS41"/>
      <c r="ART41"/>
      <c r="ARU41"/>
      <c r="ARV41"/>
      <c r="ARW41"/>
      <c r="ARX41"/>
      <c r="ARY41"/>
      <c r="ARZ41"/>
      <c r="ASA41"/>
      <c r="ASB41"/>
      <c r="ASC41"/>
      <c r="ASD41"/>
      <c r="ASE41"/>
      <c r="ASF41"/>
      <c r="ASG41"/>
      <c r="ASH41"/>
      <c r="ASI41"/>
      <c r="ASJ41"/>
      <c r="ASK41"/>
      <c r="ASL41"/>
      <c r="ASM41"/>
      <c r="ASN41"/>
      <c r="ASO41"/>
      <c r="ASP41"/>
      <c r="ASQ41"/>
      <c r="ASR41"/>
      <c r="ASS41"/>
      <c r="AST41"/>
      <c r="ASU41"/>
      <c r="ASV41"/>
      <c r="ASW41"/>
      <c r="ASX41"/>
      <c r="ASY41"/>
      <c r="ASZ41"/>
      <c r="ATA41"/>
      <c r="ATB41"/>
      <c r="ATC41"/>
      <c r="ATD41"/>
      <c r="ATE41"/>
      <c r="ATF41"/>
      <c r="ATG41"/>
      <c r="ATH41"/>
      <c r="ATI41"/>
      <c r="ATJ41"/>
      <c r="ATK41"/>
      <c r="ATL41"/>
      <c r="ATM41"/>
      <c r="ATN41"/>
      <c r="ATO41"/>
      <c r="ATP41"/>
      <c r="ATQ41"/>
      <c r="ATR41"/>
      <c r="ATS41"/>
      <c r="ATT41"/>
      <c r="ATU41"/>
      <c r="ATV41"/>
      <c r="ATW41"/>
      <c r="ATX41"/>
      <c r="ATY41"/>
      <c r="ATZ41"/>
      <c r="AUA41"/>
      <c r="AUB41"/>
      <c r="AUC41"/>
      <c r="AUD41"/>
      <c r="AUE41"/>
      <c r="AUF41"/>
      <c r="AUG41"/>
      <c r="AUH41"/>
      <c r="AUI41"/>
      <c r="AUJ41"/>
      <c r="AUK41"/>
      <c r="AUL41"/>
      <c r="AUM41"/>
      <c r="AUN41"/>
      <c r="AUO41"/>
      <c r="AUP41"/>
      <c r="AUQ41"/>
      <c r="AUR41"/>
      <c r="AUS41"/>
      <c r="AUT41"/>
      <c r="AUU41"/>
      <c r="AUV41"/>
      <c r="AUW41"/>
      <c r="AUX41"/>
      <c r="AUY41"/>
      <c r="AUZ41"/>
      <c r="AVA41"/>
      <c r="AVB41"/>
      <c r="AVC41"/>
      <c r="AVD41"/>
      <c r="AVE41"/>
      <c r="AVF41"/>
      <c r="AVG41"/>
      <c r="AVH41"/>
      <c r="AVI41"/>
      <c r="AVJ41"/>
      <c r="AVK41"/>
      <c r="AVL41"/>
      <c r="AVM41"/>
      <c r="AVN41"/>
      <c r="AVO41"/>
      <c r="AVP41"/>
      <c r="AVQ41"/>
      <c r="AVR41"/>
      <c r="AVS41"/>
      <c r="AVT41"/>
      <c r="AVU41"/>
      <c r="AVV41"/>
      <c r="AVW41"/>
      <c r="AVX41"/>
      <c r="AVY41"/>
      <c r="AVZ41"/>
      <c r="AWA41"/>
      <c r="AWB41"/>
      <c r="AWC41"/>
      <c r="AWD41"/>
      <c r="AWE41"/>
      <c r="AWF41"/>
      <c r="AWG41"/>
      <c r="AWH41"/>
      <c r="AWI41"/>
      <c r="AWJ41"/>
      <c r="AWK41"/>
      <c r="AWL41"/>
      <c r="AWM41"/>
      <c r="AWN41"/>
      <c r="AWO41"/>
      <c r="AWP41"/>
      <c r="AWQ41"/>
      <c r="AWR41"/>
      <c r="AWS41"/>
      <c r="AWT41"/>
      <c r="AWU41"/>
      <c r="AWV41"/>
      <c r="AWW41"/>
      <c r="AWX41"/>
      <c r="AWY41"/>
      <c r="AWZ41"/>
      <c r="AXA41"/>
      <c r="AXB41"/>
      <c r="AXC41"/>
      <c r="AXD41"/>
      <c r="AXE41"/>
      <c r="AXF41"/>
      <c r="AXG41"/>
      <c r="AXH41"/>
      <c r="AXI41"/>
      <c r="AXJ41"/>
      <c r="AXK41"/>
      <c r="AXL41"/>
      <c r="AXM41"/>
      <c r="AXN41"/>
      <c r="AXO41"/>
      <c r="AXP41"/>
      <c r="AXQ41"/>
      <c r="AXR41"/>
      <c r="AXS41"/>
      <c r="AXT41"/>
      <c r="AXU41"/>
      <c r="AXV41"/>
      <c r="AXW41"/>
      <c r="AXX41"/>
      <c r="AXY41"/>
      <c r="AXZ41"/>
      <c r="AYA41"/>
      <c r="AYB41"/>
      <c r="AYC41"/>
      <c r="AYD41"/>
      <c r="AYE41"/>
      <c r="AYF41"/>
      <c r="AYG41"/>
      <c r="AYH41"/>
      <c r="AYI41"/>
      <c r="AYJ41"/>
      <c r="AYK41"/>
      <c r="AYL41"/>
      <c r="AYM41"/>
      <c r="AYN41"/>
      <c r="AYO41"/>
      <c r="AYP41"/>
      <c r="AYQ41"/>
      <c r="AYR41"/>
      <c r="AYS41"/>
      <c r="AYT41"/>
      <c r="AYU41"/>
      <c r="AYV41"/>
      <c r="AYW41"/>
      <c r="AYX41"/>
      <c r="AYY41"/>
      <c r="AYZ41"/>
      <c r="AZA41"/>
      <c r="AZB41"/>
      <c r="AZC41"/>
      <c r="AZD41"/>
      <c r="AZE41"/>
      <c r="AZF41"/>
      <c r="AZG41"/>
      <c r="AZH41"/>
      <c r="AZI41"/>
      <c r="AZJ41"/>
      <c r="AZK41"/>
      <c r="AZL41"/>
      <c r="AZM41"/>
      <c r="AZN41"/>
      <c r="AZO41"/>
      <c r="AZP41"/>
      <c r="AZQ41"/>
      <c r="AZR41"/>
      <c r="AZS41"/>
      <c r="AZT41"/>
      <c r="AZU41"/>
      <c r="AZV41"/>
      <c r="AZW41"/>
      <c r="AZX41"/>
      <c r="AZY41"/>
      <c r="AZZ41"/>
      <c r="BAA41"/>
      <c r="BAB41"/>
      <c r="BAC41"/>
      <c r="BAD41"/>
      <c r="BAE41"/>
      <c r="BAF41"/>
      <c r="BAG41"/>
      <c r="BAH41"/>
      <c r="BAI41"/>
      <c r="BAJ41"/>
      <c r="BAK41"/>
      <c r="BAL41"/>
      <c r="BAM41"/>
      <c r="BAN41"/>
      <c r="BAO41"/>
      <c r="BAP41"/>
      <c r="BAQ41"/>
      <c r="BAR41"/>
      <c r="BAS41"/>
      <c r="BAT41"/>
      <c r="BAU41"/>
      <c r="BAV41"/>
      <c r="BAW41"/>
      <c r="BAX41"/>
      <c r="BAY41"/>
      <c r="BAZ41"/>
      <c r="BBA41"/>
      <c r="BBB41"/>
      <c r="BBC41"/>
      <c r="BBD41"/>
      <c r="BBE41"/>
      <c r="BBF41"/>
      <c r="BBG41"/>
      <c r="BBH41"/>
      <c r="BBI41"/>
      <c r="BBJ41"/>
      <c r="BBK41"/>
      <c r="BBL41"/>
      <c r="BBM41"/>
      <c r="BBN41"/>
      <c r="BBO41"/>
      <c r="BBP41"/>
      <c r="BBQ41"/>
      <c r="BBR41"/>
      <c r="BBS41"/>
      <c r="BBT41"/>
      <c r="BBU41"/>
      <c r="BBV41"/>
      <c r="BBW41"/>
      <c r="BBX41"/>
      <c r="BBY41"/>
      <c r="BBZ41"/>
      <c r="BCA41"/>
      <c r="BCB41"/>
      <c r="BCC41"/>
      <c r="BCD41"/>
      <c r="BCE41"/>
      <c r="BCF41"/>
      <c r="BCG41"/>
      <c r="BCH41"/>
      <c r="BCI41"/>
      <c r="BCJ41"/>
      <c r="BCK41"/>
      <c r="BCL41"/>
      <c r="BCM41"/>
      <c r="BCN41"/>
      <c r="BCO41"/>
      <c r="BCP41"/>
      <c r="BCQ41"/>
      <c r="BCR41"/>
      <c r="BCS41"/>
      <c r="BCT41"/>
      <c r="BCU41"/>
      <c r="BCV41"/>
      <c r="BCW41"/>
      <c r="BCX41"/>
      <c r="BCY41"/>
      <c r="BCZ41"/>
      <c r="BDA41"/>
      <c r="BDB41"/>
      <c r="BDC41"/>
      <c r="BDD41"/>
      <c r="BDE41"/>
      <c r="BDF41"/>
      <c r="BDG41"/>
      <c r="BDH41"/>
      <c r="BDI41"/>
      <c r="BDJ41"/>
      <c r="BDK41"/>
      <c r="BDL41"/>
      <c r="BDM41"/>
      <c r="BDN41"/>
      <c r="BDO41"/>
      <c r="BDP41"/>
      <c r="BDQ41"/>
      <c r="BDR41"/>
      <c r="BDS41"/>
      <c r="BDT41"/>
      <c r="BDU41"/>
      <c r="BDV41"/>
      <c r="BDW41"/>
      <c r="BDX41"/>
      <c r="BDY41"/>
      <c r="BDZ41"/>
      <c r="BEA41"/>
      <c r="BEB41"/>
      <c r="BEC41"/>
      <c r="BED41"/>
      <c r="BEE41"/>
      <c r="BEF41"/>
      <c r="BEG41"/>
      <c r="BEH41"/>
      <c r="BEI41"/>
      <c r="BEJ41"/>
      <c r="BEK41"/>
      <c r="BEL41"/>
      <c r="BEM41"/>
      <c r="BEN41"/>
      <c r="BEO41"/>
      <c r="BEP41"/>
      <c r="BEQ41"/>
      <c r="BER41"/>
      <c r="BES41"/>
      <c r="BET41"/>
      <c r="BEU41"/>
      <c r="BEV41"/>
      <c r="BEW41"/>
      <c r="BEX41"/>
      <c r="BEY41"/>
      <c r="BEZ41"/>
      <c r="BFA41"/>
      <c r="BFB41"/>
      <c r="BFC41"/>
      <c r="BFD41"/>
      <c r="BFE41"/>
      <c r="BFF41"/>
      <c r="BFG41"/>
      <c r="BFH41"/>
      <c r="BFI41"/>
      <c r="BFJ41"/>
      <c r="BFK41"/>
      <c r="BFL41"/>
      <c r="BFM41"/>
      <c r="BFN41"/>
      <c r="BFO41"/>
      <c r="BFP41"/>
      <c r="BFQ41"/>
      <c r="BFR41"/>
      <c r="BFS41"/>
      <c r="BFT41"/>
      <c r="BFU41"/>
      <c r="BFV41"/>
      <c r="BFW41"/>
      <c r="BFX41"/>
      <c r="BFY41"/>
      <c r="BFZ41"/>
      <c r="BGA41"/>
      <c r="BGB41"/>
      <c r="BGC41"/>
      <c r="BGD41"/>
      <c r="BGE41"/>
      <c r="BGF41"/>
      <c r="BGG41"/>
      <c r="BGH41"/>
      <c r="BGI41"/>
      <c r="BGJ41"/>
      <c r="BGK41"/>
      <c r="BGL41"/>
      <c r="BGM41"/>
      <c r="BGN41"/>
      <c r="BGO41"/>
      <c r="BGP41"/>
      <c r="BGQ41"/>
      <c r="BGR41"/>
      <c r="BGS41"/>
      <c r="BGT41"/>
      <c r="BGU41"/>
      <c r="BGV41"/>
      <c r="BGW41"/>
      <c r="BGX41"/>
      <c r="BGY41"/>
      <c r="BGZ41"/>
      <c r="BHA41"/>
      <c r="BHB41"/>
      <c r="BHC41"/>
      <c r="BHD41"/>
      <c r="BHE41"/>
      <c r="BHF41"/>
      <c r="BHG41"/>
      <c r="BHH41"/>
      <c r="BHI41"/>
      <c r="BHJ41"/>
      <c r="BHK41"/>
      <c r="BHL41"/>
      <c r="BHM41"/>
      <c r="BHN41"/>
      <c r="BHO41"/>
      <c r="BHP41"/>
      <c r="BHQ41"/>
      <c r="BHR41"/>
      <c r="BHS41"/>
      <c r="BHT41"/>
      <c r="BHU41"/>
      <c r="BHV41"/>
      <c r="BHW41"/>
      <c r="BHX41"/>
      <c r="BHY41"/>
      <c r="BHZ41"/>
      <c r="BIA41"/>
      <c r="BIB41"/>
      <c r="BIC41"/>
      <c r="BID41"/>
      <c r="BIE41"/>
      <c r="BIF41"/>
      <c r="BIG41"/>
      <c r="BIH41"/>
      <c r="BII41"/>
      <c r="BIJ41"/>
      <c r="BIK41"/>
      <c r="BIL41"/>
      <c r="BIM41"/>
      <c r="BIN41"/>
      <c r="BIO41"/>
      <c r="BIP41"/>
      <c r="BIQ41"/>
      <c r="BIR41"/>
      <c r="BIS41"/>
      <c r="BIT41"/>
      <c r="BIU41"/>
      <c r="BIV41"/>
      <c r="BIW41"/>
      <c r="BIX41"/>
      <c r="BIY41"/>
      <c r="BIZ41"/>
      <c r="BJA41"/>
      <c r="BJB41"/>
      <c r="BJC41"/>
      <c r="BJD41"/>
      <c r="BJE41"/>
      <c r="BJF41"/>
      <c r="BJG41"/>
      <c r="BJH41"/>
      <c r="BJI41"/>
      <c r="BJJ41"/>
      <c r="BJK41"/>
      <c r="BJL41"/>
      <c r="BJM41"/>
      <c r="BJN41"/>
      <c r="BJO41"/>
      <c r="BJP41"/>
      <c r="BJQ41"/>
      <c r="BJR41"/>
      <c r="BJS41"/>
      <c r="BJT41"/>
      <c r="BJU41"/>
      <c r="BJV41"/>
      <c r="BJW41"/>
      <c r="BJX41"/>
      <c r="BJY41"/>
      <c r="BJZ41"/>
      <c r="BKA41"/>
      <c r="BKB41"/>
      <c r="BKC41"/>
      <c r="BKD41"/>
      <c r="BKE41"/>
      <c r="BKF41"/>
      <c r="BKG41"/>
      <c r="BKH41"/>
      <c r="BKI41"/>
      <c r="BKJ41"/>
      <c r="BKK41"/>
      <c r="BKL41"/>
      <c r="BKM41"/>
      <c r="BKN41"/>
      <c r="BKO41"/>
      <c r="BKP41"/>
      <c r="BKQ41"/>
      <c r="BKR41"/>
      <c r="BKS41"/>
      <c r="BKT41"/>
      <c r="BKU41"/>
      <c r="BKV41"/>
      <c r="BKW41"/>
      <c r="BKX41"/>
      <c r="BKY41"/>
      <c r="BKZ41"/>
      <c r="BLA41"/>
      <c r="BLB41"/>
      <c r="BLC41"/>
      <c r="BLD41"/>
      <c r="BLE41"/>
      <c r="BLF41"/>
      <c r="BLG41"/>
      <c r="BLH41"/>
      <c r="BLI41"/>
      <c r="BLJ41"/>
      <c r="BLK41"/>
      <c r="BLL41"/>
      <c r="BLM41"/>
      <c r="BLN41"/>
      <c r="BLO41"/>
      <c r="BLP41"/>
      <c r="BLQ41"/>
      <c r="BLR41"/>
      <c r="BLS41"/>
      <c r="BLT41"/>
      <c r="BLU41"/>
      <c r="BLV41"/>
      <c r="BLW41"/>
      <c r="BLX41"/>
      <c r="BLY41"/>
      <c r="BLZ41"/>
      <c r="BMA41"/>
      <c r="BMB41"/>
      <c r="BMC41"/>
      <c r="BMD41"/>
      <c r="BME41"/>
      <c r="BMF41"/>
      <c r="BMG41"/>
      <c r="BMH41"/>
      <c r="BMI41"/>
      <c r="BMJ41"/>
      <c r="BMK41"/>
      <c r="BML41"/>
      <c r="BMM41"/>
      <c r="BMN41"/>
      <c r="BMO41"/>
      <c r="BMP41"/>
      <c r="BMQ41"/>
      <c r="BMR41"/>
      <c r="BMS41"/>
      <c r="BMT41"/>
      <c r="BMU41"/>
      <c r="BMV41"/>
      <c r="BMW41"/>
      <c r="BMX41"/>
      <c r="BMY41"/>
      <c r="BMZ41"/>
      <c r="BNA41"/>
      <c r="BNB41"/>
      <c r="BNC41"/>
      <c r="BND41"/>
      <c r="BNE41"/>
      <c r="BNF41"/>
      <c r="BNG41"/>
      <c r="BNH41"/>
      <c r="BNI41"/>
      <c r="BNJ41"/>
      <c r="BNK41"/>
      <c r="BNL41"/>
      <c r="BNM41"/>
      <c r="BNN41"/>
      <c r="BNO41"/>
      <c r="BNP41"/>
      <c r="BNQ41"/>
      <c r="BNR41"/>
      <c r="BNS41"/>
      <c r="BNT41"/>
      <c r="BNU41"/>
      <c r="BNV41"/>
      <c r="BNW41"/>
      <c r="BNX41"/>
      <c r="BNY41"/>
      <c r="BNZ41"/>
      <c r="BOA41"/>
      <c r="BOB41"/>
      <c r="BOC41"/>
      <c r="BOD41"/>
      <c r="BOE41"/>
      <c r="BOF41"/>
      <c r="BOG41"/>
      <c r="BOH41"/>
      <c r="BOI41"/>
      <c r="BOJ41"/>
      <c r="BOK41"/>
      <c r="BOL41"/>
      <c r="BOM41"/>
      <c r="BON41"/>
      <c r="BOO41"/>
      <c r="BOP41"/>
      <c r="BOQ41"/>
      <c r="BOR41"/>
      <c r="BOS41"/>
      <c r="BOT41"/>
      <c r="BOU41"/>
      <c r="BOV41"/>
      <c r="BOW41"/>
      <c r="BOX41"/>
      <c r="BOY41"/>
      <c r="BOZ41"/>
      <c r="BPA41"/>
      <c r="BPB41"/>
      <c r="BPC41"/>
      <c r="BPD41"/>
      <c r="BPE41"/>
      <c r="BPF41"/>
      <c r="BPG41"/>
      <c r="BPH41"/>
      <c r="BPI41"/>
      <c r="BPJ41"/>
      <c r="BPK41"/>
      <c r="BPL41"/>
      <c r="BPM41"/>
      <c r="BPN41"/>
      <c r="BPO41"/>
      <c r="BPP41"/>
      <c r="BPQ41"/>
      <c r="BPR41"/>
      <c r="BPS41"/>
      <c r="BPT41"/>
      <c r="BPU41"/>
      <c r="BPV41"/>
      <c r="BPW41"/>
      <c r="BPX41"/>
      <c r="BPY41"/>
      <c r="BPZ41"/>
      <c r="BQA41"/>
      <c r="BQB41"/>
      <c r="BQC41"/>
      <c r="BQD41"/>
      <c r="BQE41"/>
      <c r="BQF41"/>
      <c r="BQG41"/>
      <c r="BQH41"/>
      <c r="BQI41"/>
      <c r="BQJ41"/>
      <c r="BQK41"/>
      <c r="BQL41"/>
      <c r="BQM41"/>
      <c r="BQN41"/>
      <c r="BQO41"/>
      <c r="BQP41"/>
      <c r="BQQ41"/>
      <c r="BQR41"/>
      <c r="BQS41"/>
      <c r="BQT41"/>
      <c r="BQU41"/>
      <c r="BQV41"/>
      <c r="BQW41"/>
      <c r="BQX41"/>
      <c r="BQY41"/>
      <c r="BQZ41"/>
      <c r="BRA41"/>
      <c r="BRB41"/>
      <c r="BRC41"/>
      <c r="BRD41"/>
      <c r="BRE41"/>
      <c r="BRF41"/>
      <c r="BRG41"/>
      <c r="BRH41"/>
      <c r="BRI41"/>
      <c r="BRJ41"/>
      <c r="BRK41"/>
      <c r="BRL41"/>
      <c r="BRM41"/>
      <c r="BRN41"/>
      <c r="BRO41"/>
      <c r="BRP41"/>
      <c r="BRQ41"/>
      <c r="BRR41"/>
      <c r="BRS41"/>
      <c r="BRT41"/>
      <c r="BRU41"/>
      <c r="BRV41"/>
      <c r="BRW41"/>
      <c r="BRX41"/>
      <c r="BRY41"/>
      <c r="BRZ41"/>
      <c r="BSA41"/>
      <c r="BSB41"/>
      <c r="BSC41"/>
      <c r="BSD41"/>
      <c r="BSE41"/>
      <c r="BSF41"/>
      <c r="BSG41"/>
      <c r="BSH41"/>
      <c r="BSI41"/>
      <c r="BSJ41"/>
      <c r="BSK41"/>
      <c r="BSL41"/>
      <c r="BSM41"/>
      <c r="BSN41"/>
      <c r="BSO41"/>
      <c r="BSP41"/>
      <c r="BSQ41"/>
      <c r="BSR41"/>
      <c r="BSS41"/>
      <c r="BST41"/>
      <c r="BSU41"/>
      <c r="BSV41"/>
      <c r="BSW41"/>
      <c r="BSX41"/>
      <c r="BSY41"/>
      <c r="BSZ41"/>
      <c r="BTA41"/>
      <c r="BTB41"/>
      <c r="BTC41"/>
      <c r="BTD41"/>
      <c r="BTE41"/>
      <c r="BTF41"/>
      <c r="BTG41"/>
      <c r="BTH41"/>
      <c r="BTI41"/>
      <c r="BTJ41"/>
      <c r="BTK41"/>
      <c r="BTL41"/>
      <c r="BTM41"/>
      <c r="BTN41"/>
      <c r="BTO41"/>
      <c r="BTP41"/>
      <c r="BTQ41"/>
      <c r="BTR41"/>
      <c r="BTS41"/>
      <c r="BTT41"/>
      <c r="BTU41"/>
      <c r="BTV41"/>
      <c r="BTW41"/>
      <c r="BTX41"/>
      <c r="BTY41"/>
      <c r="BTZ41"/>
      <c r="BUA41"/>
      <c r="BUB41"/>
      <c r="BUC41"/>
      <c r="BUD41"/>
      <c r="BUE41"/>
      <c r="BUF41"/>
      <c r="BUG41"/>
      <c r="BUH41"/>
      <c r="BUI41"/>
      <c r="BUJ41"/>
      <c r="BUK41"/>
      <c r="BUL41"/>
      <c r="BUM41"/>
      <c r="BUN41"/>
      <c r="BUO41"/>
      <c r="BUP41"/>
      <c r="BUQ41"/>
      <c r="BUR41"/>
      <c r="BUS41"/>
      <c r="BUT41"/>
      <c r="BUU41"/>
      <c r="BUV41"/>
      <c r="BUW41"/>
      <c r="BUX41"/>
      <c r="BUY41"/>
      <c r="BUZ41"/>
      <c r="BVA41"/>
      <c r="BVB41"/>
      <c r="BVC41"/>
      <c r="BVD41"/>
      <c r="BVE41"/>
      <c r="BVF41"/>
      <c r="BVG41"/>
      <c r="BVH41"/>
      <c r="BVI41"/>
      <c r="BVJ41"/>
      <c r="BVK41"/>
      <c r="BVL41"/>
      <c r="BVM41"/>
      <c r="BVN41"/>
      <c r="BVO41"/>
      <c r="BVP41"/>
      <c r="BVQ41"/>
      <c r="BVR41"/>
      <c r="BVS41"/>
      <c r="BVT41"/>
      <c r="BVU41"/>
      <c r="BVV41"/>
      <c r="BVW41"/>
      <c r="BVX41"/>
      <c r="BVY41"/>
      <c r="BVZ41"/>
      <c r="BWA41"/>
      <c r="BWB41"/>
      <c r="BWC41"/>
      <c r="BWD41"/>
      <c r="BWE41"/>
      <c r="BWF41"/>
      <c r="BWG41"/>
      <c r="BWH41"/>
      <c r="BWI41"/>
      <c r="BWJ41"/>
      <c r="BWK41"/>
      <c r="BWL41"/>
      <c r="BWM41"/>
      <c r="BWN41"/>
      <c r="BWO41"/>
      <c r="BWP41"/>
      <c r="BWQ41"/>
      <c r="BWR41"/>
      <c r="BWS41"/>
      <c r="BWT41"/>
      <c r="BWU41"/>
      <c r="BWV41"/>
      <c r="BWW41"/>
      <c r="BWX41"/>
      <c r="BWY41"/>
      <c r="BWZ41"/>
      <c r="BXA41"/>
      <c r="BXB41"/>
      <c r="BXC41"/>
      <c r="BXD41"/>
      <c r="BXE41"/>
      <c r="BXF41"/>
      <c r="BXG41"/>
      <c r="BXH41"/>
      <c r="BXI41"/>
      <c r="BXJ41"/>
      <c r="BXK41"/>
      <c r="BXL41"/>
      <c r="BXM41"/>
      <c r="BXN41"/>
      <c r="BXO41"/>
      <c r="BXP41"/>
      <c r="BXQ41"/>
      <c r="BXR41"/>
      <c r="BXS41"/>
      <c r="BXT41"/>
      <c r="BXU41"/>
      <c r="BXV41"/>
      <c r="BXW41"/>
      <c r="BXX41"/>
      <c r="BXY41"/>
      <c r="BXZ41"/>
      <c r="BYA41"/>
      <c r="BYB41"/>
      <c r="BYC41"/>
      <c r="BYD41"/>
      <c r="BYE41"/>
      <c r="BYF41"/>
      <c r="BYG41"/>
      <c r="BYH41"/>
      <c r="BYI41"/>
      <c r="BYJ41"/>
      <c r="BYK41"/>
      <c r="BYL41"/>
      <c r="BYM41"/>
      <c r="BYN41"/>
      <c r="BYO41"/>
      <c r="BYP41"/>
      <c r="BYQ41"/>
      <c r="BYR41"/>
      <c r="BYS41"/>
      <c r="BYT41"/>
      <c r="BYU41"/>
      <c r="BYV41"/>
      <c r="BYW41"/>
      <c r="BYX41"/>
      <c r="BYY41"/>
      <c r="BYZ41"/>
      <c r="BZA41"/>
      <c r="BZB41"/>
      <c r="BZC41"/>
      <c r="BZD41"/>
      <c r="BZE41"/>
      <c r="BZF41"/>
      <c r="BZG41"/>
      <c r="BZH41"/>
      <c r="BZI41"/>
      <c r="BZJ41"/>
      <c r="BZK41"/>
      <c r="BZL41"/>
      <c r="BZM41"/>
      <c r="BZN41"/>
      <c r="BZO41"/>
      <c r="BZP41"/>
      <c r="BZQ41"/>
      <c r="BZR41"/>
      <c r="BZS41"/>
      <c r="BZT41"/>
      <c r="BZU41"/>
      <c r="BZV41"/>
      <c r="BZW41"/>
      <c r="BZX41"/>
      <c r="BZY41"/>
      <c r="BZZ41"/>
      <c r="CAA41"/>
      <c r="CAB41"/>
      <c r="CAC41"/>
      <c r="CAD41"/>
      <c r="CAE41"/>
      <c r="CAF41"/>
      <c r="CAG41"/>
      <c r="CAH41"/>
      <c r="CAI41"/>
      <c r="CAJ41"/>
      <c r="CAK41"/>
      <c r="CAL41"/>
      <c r="CAM41"/>
      <c r="CAN41"/>
      <c r="CAO41"/>
      <c r="CAP41"/>
      <c r="CAQ41"/>
      <c r="CAR41"/>
      <c r="CAS41"/>
      <c r="CAT41"/>
      <c r="CAU41"/>
      <c r="CAV41"/>
      <c r="CAW41"/>
      <c r="CAX41"/>
      <c r="CAY41"/>
      <c r="CAZ41"/>
      <c r="CBA41"/>
      <c r="CBB41"/>
      <c r="CBC41"/>
      <c r="CBD41"/>
      <c r="CBE41"/>
      <c r="CBF41"/>
      <c r="CBG41"/>
      <c r="CBH41"/>
      <c r="CBI41"/>
      <c r="CBJ41"/>
      <c r="CBK41"/>
      <c r="CBL41"/>
      <c r="CBM41"/>
      <c r="CBN41"/>
      <c r="CBO41"/>
      <c r="CBP41"/>
      <c r="CBQ41"/>
      <c r="CBR41"/>
      <c r="CBS41"/>
      <c r="CBT41"/>
      <c r="CBU41"/>
      <c r="CBV41"/>
      <c r="CBW41"/>
      <c r="CBX41"/>
      <c r="CBY41"/>
      <c r="CBZ41"/>
      <c r="CCA41"/>
      <c r="CCB41"/>
      <c r="CCC41"/>
      <c r="CCD41"/>
      <c r="CCE41"/>
      <c r="CCF41"/>
      <c r="CCG41"/>
      <c r="CCH41"/>
      <c r="CCI41"/>
      <c r="CCJ41"/>
      <c r="CCK41"/>
      <c r="CCL41"/>
      <c r="CCM41"/>
      <c r="CCN41"/>
      <c r="CCO41"/>
      <c r="CCP41"/>
      <c r="CCQ41"/>
      <c r="CCR41"/>
      <c r="CCS41"/>
      <c r="CCT41"/>
      <c r="CCU41"/>
      <c r="CCV41"/>
      <c r="CCW41"/>
      <c r="CCX41"/>
      <c r="CCY41"/>
      <c r="CCZ41"/>
      <c r="CDA41"/>
      <c r="CDB41"/>
      <c r="CDC41"/>
      <c r="CDD41"/>
      <c r="CDE41"/>
      <c r="CDF41"/>
      <c r="CDG41"/>
      <c r="CDH41"/>
      <c r="CDI41"/>
      <c r="CDJ41"/>
      <c r="CDK41"/>
      <c r="CDL41"/>
      <c r="CDM41"/>
      <c r="CDN41"/>
      <c r="CDO41"/>
      <c r="CDP41"/>
      <c r="CDQ41"/>
      <c r="CDR41"/>
      <c r="CDS41"/>
      <c r="CDT41"/>
      <c r="CDU41"/>
      <c r="CDV41"/>
      <c r="CDW41"/>
      <c r="CDX41"/>
      <c r="CDY41"/>
      <c r="CDZ41"/>
      <c r="CEA41"/>
      <c r="CEB41"/>
      <c r="CEC41"/>
      <c r="CED41"/>
      <c r="CEE41"/>
      <c r="CEF41"/>
      <c r="CEG41"/>
      <c r="CEH41"/>
      <c r="CEI41"/>
      <c r="CEJ41"/>
      <c r="CEK41"/>
      <c r="CEL41"/>
      <c r="CEM41"/>
      <c r="CEN41"/>
      <c r="CEO41"/>
      <c r="CEP41"/>
      <c r="CEQ41"/>
      <c r="CER41"/>
      <c r="CES41"/>
      <c r="CET41"/>
      <c r="CEU41"/>
      <c r="CEV41"/>
      <c r="CEW41"/>
      <c r="CEX41"/>
      <c r="CEY41"/>
      <c r="CEZ41"/>
      <c r="CFA41"/>
      <c r="CFB41"/>
      <c r="CFC41"/>
      <c r="CFD41"/>
      <c r="CFE41"/>
      <c r="CFF41"/>
      <c r="CFG41"/>
      <c r="CFH41"/>
      <c r="CFI41"/>
      <c r="CFJ41"/>
      <c r="CFK41"/>
      <c r="CFL41"/>
      <c r="CFM41"/>
      <c r="CFN41"/>
      <c r="CFO41"/>
      <c r="CFP41"/>
      <c r="CFQ41"/>
      <c r="CFR41"/>
      <c r="CFS41"/>
      <c r="CFT41"/>
      <c r="CFU41"/>
      <c r="CFV41"/>
      <c r="CFW41"/>
      <c r="CFX41"/>
      <c r="CFY41"/>
      <c r="CFZ41"/>
      <c r="CGA41"/>
      <c r="CGB41"/>
      <c r="CGC41"/>
      <c r="CGD41"/>
      <c r="CGE41"/>
      <c r="CGF41"/>
      <c r="CGG41"/>
      <c r="CGH41"/>
      <c r="CGI41"/>
      <c r="CGJ41"/>
      <c r="CGK41"/>
      <c r="CGL41"/>
      <c r="CGM41"/>
      <c r="CGN41"/>
      <c r="CGO41"/>
      <c r="CGP41"/>
      <c r="CGQ41"/>
      <c r="CGR41"/>
      <c r="CGS41"/>
      <c r="CGT41"/>
      <c r="CGU41"/>
      <c r="CGV41"/>
      <c r="CGW41"/>
      <c r="CGX41"/>
      <c r="CGY41"/>
      <c r="CGZ41"/>
      <c r="CHA41"/>
      <c r="CHB41"/>
      <c r="CHC41"/>
      <c r="CHD41"/>
      <c r="CHE41"/>
      <c r="CHF41"/>
      <c r="CHG41"/>
      <c r="CHH41"/>
      <c r="CHI41"/>
      <c r="CHJ41"/>
      <c r="CHK41"/>
      <c r="CHL41"/>
      <c r="CHM41"/>
      <c r="CHN41"/>
      <c r="CHO41"/>
      <c r="CHP41"/>
      <c r="CHQ41"/>
      <c r="CHR41"/>
      <c r="CHS41"/>
      <c r="CHT41"/>
      <c r="CHU41"/>
      <c r="CHV41"/>
      <c r="CHW41"/>
      <c r="CHX41"/>
      <c r="CHY41"/>
      <c r="CHZ41"/>
      <c r="CIA41"/>
      <c r="CIB41"/>
      <c r="CIC41"/>
      <c r="CID41"/>
      <c r="CIE41"/>
      <c r="CIF41"/>
      <c r="CIG41"/>
      <c r="CIH41"/>
      <c r="CII41"/>
      <c r="CIJ41"/>
      <c r="CIK41"/>
      <c r="CIL41"/>
      <c r="CIM41"/>
      <c r="CIN41"/>
      <c r="CIO41"/>
      <c r="CIP41"/>
      <c r="CIQ41"/>
      <c r="CIR41"/>
      <c r="CIS41"/>
      <c r="CIT41"/>
      <c r="CIU41"/>
      <c r="CIV41"/>
      <c r="CIW41"/>
      <c r="CIX41"/>
      <c r="CIY41"/>
      <c r="CIZ41"/>
      <c r="CJA41"/>
      <c r="CJB41"/>
      <c r="CJC41"/>
      <c r="CJD41"/>
      <c r="CJE41"/>
      <c r="CJF41"/>
      <c r="CJG41"/>
      <c r="CJH41"/>
      <c r="CJI41"/>
      <c r="CJJ41"/>
      <c r="CJK41"/>
      <c r="CJL41"/>
      <c r="CJM41"/>
      <c r="CJN41"/>
      <c r="CJO41"/>
      <c r="CJP41"/>
      <c r="CJQ41"/>
      <c r="CJR41"/>
      <c r="CJS41"/>
      <c r="CJT41"/>
      <c r="CJU41"/>
      <c r="CJV41"/>
      <c r="CJW41"/>
      <c r="CJX41"/>
      <c r="CJY41"/>
      <c r="CJZ41"/>
      <c r="CKA41"/>
      <c r="CKB41"/>
      <c r="CKC41"/>
      <c r="CKD41"/>
      <c r="CKE41"/>
      <c r="CKF41"/>
      <c r="CKG41"/>
      <c r="CKH41"/>
      <c r="CKI41"/>
      <c r="CKJ41"/>
      <c r="CKK41"/>
      <c r="CKL41"/>
      <c r="CKM41"/>
      <c r="CKN41"/>
      <c r="CKO41"/>
      <c r="CKP41"/>
      <c r="CKQ41"/>
      <c r="CKR41"/>
      <c r="CKS41"/>
      <c r="CKT41"/>
      <c r="CKU41"/>
      <c r="CKV41"/>
      <c r="CKW41"/>
      <c r="CKX41"/>
      <c r="CKY41"/>
      <c r="CKZ41"/>
      <c r="CLA41"/>
      <c r="CLB41"/>
      <c r="CLC41"/>
      <c r="CLD41"/>
      <c r="CLE41"/>
      <c r="CLF41"/>
      <c r="CLG41"/>
      <c r="CLH41"/>
      <c r="CLI41"/>
      <c r="CLJ41"/>
      <c r="CLK41"/>
      <c r="CLL41"/>
      <c r="CLM41"/>
      <c r="CLN41"/>
      <c r="CLO41"/>
      <c r="CLP41"/>
      <c r="CLQ41"/>
      <c r="CLR41"/>
      <c r="CLS41"/>
      <c r="CLT41"/>
      <c r="CLU41"/>
      <c r="CLV41"/>
      <c r="CLW41"/>
      <c r="CLX41"/>
      <c r="CLY41"/>
      <c r="CLZ41"/>
      <c r="CMA41"/>
      <c r="CMB41"/>
      <c r="CMC41"/>
      <c r="CMD41"/>
      <c r="CME41"/>
      <c r="CMF41"/>
      <c r="CMG41"/>
      <c r="CMH41"/>
      <c r="CMI41"/>
      <c r="CMJ41"/>
      <c r="CMK41"/>
      <c r="CML41"/>
      <c r="CMM41"/>
      <c r="CMN41"/>
      <c r="CMO41"/>
      <c r="CMP41"/>
      <c r="CMQ41"/>
      <c r="CMR41"/>
      <c r="CMS41"/>
      <c r="CMT41"/>
      <c r="CMU41"/>
      <c r="CMV41"/>
      <c r="CMW41"/>
      <c r="CMX41"/>
      <c r="CMY41"/>
      <c r="CMZ41"/>
      <c r="CNA41"/>
      <c r="CNB41"/>
      <c r="CNC41"/>
      <c r="CND41"/>
      <c r="CNE41"/>
      <c r="CNF41"/>
      <c r="CNG41"/>
      <c r="CNH41"/>
      <c r="CNI41"/>
      <c r="CNJ41"/>
      <c r="CNK41"/>
      <c r="CNL41"/>
      <c r="CNM41"/>
      <c r="CNN41"/>
      <c r="CNO41"/>
      <c r="CNP41"/>
      <c r="CNQ41"/>
      <c r="CNR41"/>
      <c r="CNS41"/>
      <c r="CNT41"/>
      <c r="CNU41"/>
      <c r="CNV41"/>
      <c r="CNW41"/>
      <c r="CNX41"/>
      <c r="CNY41"/>
      <c r="CNZ41"/>
      <c r="COA41"/>
      <c r="COB41"/>
      <c r="COC41"/>
      <c r="COD41"/>
      <c r="COE41"/>
      <c r="COF41"/>
      <c r="COG41"/>
      <c r="COH41"/>
      <c r="COI41"/>
      <c r="COJ41"/>
      <c r="COK41"/>
      <c r="COL41"/>
      <c r="COM41"/>
      <c r="CON41"/>
      <c r="COO41"/>
      <c r="COP41"/>
      <c r="COQ41"/>
      <c r="COR41"/>
      <c r="COS41"/>
      <c r="COT41"/>
      <c r="COU41"/>
      <c r="COV41"/>
      <c r="COW41"/>
      <c r="COX41"/>
      <c r="COY41"/>
      <c r="COZ41"/>
      <c r="CPA41"/>
      <c r="CPB41"/>
      <c r="CPC41"/>
      <c r="CPD41"/>
      <c r="CPE41"/>
      <c r="CPF41"/>
      <c r="CPG41"/>
      <c r="CPH41"/>
      <c r="CPI41"/>
      <c r="CPJ41"/>
      <c r="CPK41"/>
      <c r="CPL41"/>
      <c r="CPM41"/>
      <c r="CPN41"/>
      <c r="CPO41"/>
      <c r="CPP41"/>
      <c r="CPQ41"/>
      <c r="CPR41"/>
      <c r="CPS41"/>
      <c r="CPT41"/>
      <c r="CPU41"/>
      <c r="CPV41"/>
      <c r="CPW41"/>
      <c r="CPX41"/>
      <c r="CPY41"/>
      <c r="CPZ41"/>
      <c r="CQA41"/>
      <c r="CQB41"/>
      <c r="CQC41"/>
      <c r="CQD41"/>
      <c r="CQE41"/>
      <c r="CQF41"/>
      <c r="CQG41"/>
      <c r="CQH41"/>
      <c r="CQI41"/>
      <c r="CQJ41"/>
      <c r="CQK41"/>
      <c r="CQL41"/>
      <c r="CQM41"/>
      <c r="CQN41"/>
      <c r="CQO41"/>
      <c r="CQP41"/>
      <c r="CQQ41"/>
      <c r="CQR41"/>
      <c r="CQS41"/>
      <c r="CQT41"/>
      <c r="CQU41"/>
      <c r="CQV41"/>
      <c r="CQW41"/>
      <c r="CQX41"/>
      <c r="CQY41"/>
      <c r="CQZ41"/>
      <c r="CRA41"/>
      <c r="CRB41"/>
      <c r="CRC41"/>
      <c r="CRD41"/>
      <c r="CRE41"/>
      <c r="CRF41"/>
      <c r="CRG41"/>
      <c r="CRH41"/>
      <c r="CRI41"/>
      <c r="CRJ41"/>
      <c r="CRK41"/>
      <c r="CRL41"/>
      <c r="CRM41"/>
      <c r="CRN41"/>
      <c r="CRO41"/>
      <c r="CRP41"/>
      <c r="CRQ41"/>
      <c r="CRR41"/>
      <c r="CRS41"/>
      <c r="CRT41"/>
      <c r="CRU41"/>
      <c r="CRV41"/>
      <c r="CRW41"/>
      <c r="CRX41"/>
      <c r="CRY41"/>
      <c r="CRZ41"/>
      <c r="CSA41"/>
      <c r="CSB41"/>
      <c r="CSC41"/>
      <c r="CSD41"/>
      <c r="CSE41"/>
      <c r="CSF41"/>
      <c r="CSG41"/>
      <c r="CSH41"/>
      <c r="CSI41"/>
      <c r="CSJ41"/>
      <c r="CSK41"/>
      <c r="CSL41"/>
      <c r="CSM41"/>
      <c r="CSN41"/>
      <c r="CSO41"/>
      <c r="CSP41"/>
      <c r="CSQ41"/>
      <c r="CSR41"/>
      <c r="CSS41"/>
      <c r="CST41"/>
      <c r="CSU41"/>
      <c r="CSV41"/>
      <c r="CSW41"/>
      <c r="CSX41"/>
      <c r="CSY41"/>
      <c r="CSZ41"/>
      <c r="CTA41"/>
      <c r="CTB41"/>
      <c r="CTC41"/>
      <c r="CTD41"/>
      <c r="CTE41"/>
      <c r="CTF41"/>
      <c r="CTG41"/>
      <c r="CTH41"/>
      <c r="CTI41"/>
      <c r="CTJ41"/>
      <c r="CTK41"/>
      <c r="CTL41"/>
      <c r="CTM41"/>
      <c r="CTN41"/>
      <c r="CTO41"/>
      <c r="CTP41"/>
      <c r="CTQ41"/>
      <c r="CTR41"/>
      <c r="CTS41"/>
      <c r="CTT41"/>
      <c r="CTU41"/>
      <c r="CTV41"/>
      <c r="CTW41"/>
      <c r="CTX41"/>
      <c r="CTY41"/>
      <c r="CTZ41"/>
      <c r="CUA41"/>
      <c r="CUB41"/>
      <c r="CUC41"/>
      <c r="CUD41"/>
      <c r="CUE41"/>
      <c r="CUF41"/>
      <c r="CUG41"/>
      <c r="CUH41"/>
      <c r="CUI41"/>
      <c r="CUJ41"/>
      <c r="CUK41"/>
      <c r="CUL41"/>
      <c r="CUM41"/>
      <c r="CUN41"/>
      <c r="CUO41"/>
      <c r="CUP41"/>
      <c r="CUQ41"/>
      <c r="CUR41"/>
      <c r="CUS41"/>
      <c r="CUT41"/>
      <c r="CUU41"/>
      <c r="CUV41"/>
      <c r="CUW41"/>
      <c r="CUX41"/>
      <c r="CUY41"/>
      <c r="CUZ41"/>
      <c r="CVA41"/>
      <c r="CVB41"/>
      <c r="CVC41"/>
      <c r="CVD41"/>
      <c r="CVE41"/>
      <c r="CVF41"/>
      <c r="CVG41"/>
      <c r="CVH41"/>
      <c r="CVI41"/>
      <c r="CVJ41"/>
      <c r="CVK41"/>
      <c r="CVL41"/>
      <c r="CVM41"/>
      <c r="CVN41"/>
      <c r="CVO41"/>
      <c r="CVP41"/>
      <c r="CVQ41"/>
      <c r="CVR41"/>
      <c r="CVS41"/>
      <c r="CVT41"/>
      <c r="CVU41"/>
      <c r="CVV41"/>
      <c r="CVW41"/>
      <c r="CVX41"/>
      <c r="CVY41"/>
      <c r="CVZ41"/>
      <c r="CWA41"/>
      <c r="CWB41"/>
      <c r="CWC41"/>
      <c r="CWD41"/>
      <c r="CWE41"/>
      <c r="CWF41"/>
      <c r="CWG41"/>
      <c r="CWH41"/>
      <c r="CWI41"/>
      <c r="CWJ41"/>
      <c r="CWK41"/>
      <c r="CWL41"/>
      <c r="CWM41"/>
      <c r="CWN41"/>
      <c r="CWO41"/>
      <c r="CWP41"/>
      <c r="CWQ41"/>
      <c r="CWR41"/>
      <c r="CWS41"/>
      <c r="CWT41"/>
      <c r="CWU41"/>
      <c r="CWV41"/>
      <c r="CWW41"/>
      <c r="CWX41"/>
      <c r="CWY41"/>
      <c r="CWZ41"/>
      <c r="CXA41"/>
      <c r="CXB41"/>
      <c r="CXC41"/>
      <c r="CXD41"/>
      <c r="CXE41"/>
      <c r="CXF41"/>
      <c r="CXG41"/>
      <c r="CXH41"/>
      <c r="CXI41"/>
      <c r="CXJ41"/>
      <c r="CXK41"/>
      <c r="CXL41"/>
      <c r="CXM41"/>
      <c r="CXN41"/>
      <c r="CXO41"/>
      <c r="CXP41"/>
      <c r="CXQ41"/>
      <c r="CXR41"/>
      <c r="CXS41"/>
      <c r="CXT41"/>
      <c r="CXU41"/>
      <c r="CXV41"/>
      <c r="CXW41"/>
      <c r="CXX41"/>
      <c r="CXY41"/>
      <c r="CXZ41"/>
      <c r="CYA41"/>
      <c r="CYB41"/>
      <c r="CYC41"/>
      <c r="CYD41"/>
      <c r="CYE41"/>
      <c r="CYF41"/>
      <c r="CYG41"/>
      <c r="CYH41"/>
      <c r="CYI41"/>
      <c r="CYJ41"/>
      <c r="CYK41"/>
      <c r="CYL41"/>
      <c r="CYM41"/>
      <c r="CYN41"/>
      <c r="CYO41"/>
      <c r="CYP41"/>
      <c r="CYQ41"/>
      <c r="CYR41"/>
      <c r="CYS41"/>
      <c r="CYT41"/>
      <c r="CYU41"/>
      <c r="CYV41"/>
      <c r="CYW41"/>
      <c r="CYX41"/>
      <c r="CYY41"/>
      <c r="CYZ41"/>
      <c r="CZA41"/>
      <c r="CZB41"/>
      <c r="CZC41"/>
      <c r="CZD41"/>
      <c r="CZE41"/>
      <c r="CZF41"/>
      <c r="CZG41"/>
      <c r="CZH41"/>
      <c r="CZI41"/>
      <c r="CZJ41"/>
      <c r="CZK41"/>
      <c r="CZL41"/>
      <c r="CZM41"/>
      <c r="CZN41"/>
      <c r="CZO41"/>
      <c r="CZP41"/>
      <c r="CZQ41"/>
      <c r="CZR41"/>
      <c r="CZS41"/>
      <c r="CZT41"/>
      <c r="CZU41"/>
      <c r="CZV41"/>
      <c r="CZW41"/>
      <c r="CZX41"/>
      <c r="CZY41"/>
      <c r="CZZ41"/>
      <c r="DAA41"/>
      <c r="DAB41"/>
      <c r="DAC41"/>
      <c r="DAD41"/>
      <c r="DAE41"/>
      <c r="DAF41"/>
      <c r="DAG41"/>
      <c r="DAH41"/>
      <c r="DAI41"/>
      <c r="DAJ41"/>
      <c r="DAK41"/>
      <c r="DAL41"/>
      <c r="DAM41"/>
      <c r="DAN41"/>
      <c r="DAO41"/>
      <c r="DAP41"/>
      <c r="DAQ41"/>
      <c r="DAR41"/>
      <c r="DAS41"/>
      <c r="DAT41"/>
      <c r="DAU41"/>
      <c r="DAV41"/>
      <c r="DAW41"/>
      <c r="DAX41"/>
      <c r="DAY41"/>
      <c r="DAZ41"/>
      <c r="DBA41"/>
      <c r="DBB41"/>
      <c r="DBC41"/>
      <c r="DBD41"/>
      <c r="DBE41"/>
      <c r="DBF41"/>
      <c r="DBG41"/>
      <c r="DBH41"/>
      <c r="DBI41"/>
      <c r="DBJ41"/>
      <c r="DBK41"/>
      <c r="DBL41"/>
      <c r="DBM41"/>
      <c r="DBN41"/>
      <c r="DBO41"/>
      <c r="DBP41"/>
      <c r="DBQ41"/>
      <c r="DBR41"/>
      <c r="DBS41"/>
      <c r="DBT41"/>
      <c r="DBU41"/>
      <c r="DBV41"/>
      <c r="DBW41"/>
      <c r="DBX41"/>
      <c r="DBY41"/>
      <c r="DBZ41"/>
      <c r="DCA41"/>
      <c r="DCB41"/>
      <c r="DCC41"/>
      <c r="DCD41"/>
      <c r="DCE41"/>
      <c r="DCF41"/>
      <c r="DCG41"/>
      <c r="DCH41"/>
      <c r="DCI41"/>
      <c r="DCJ41"/>
      <c r="DCK41"/>
      <c r="DCL41"/>
      <c r="DCM41"/>
      <c r="DCN41"/>
      <c r="DCO41"/>
      <c r="DCP41"/>
      <c r="DCQ41"/>
      <c r="DCR41"/>
      <c r="DCS41"/>
      <c r="DCT41"/>
      <c r="DCU41"/>
      <c r="DCV41"/>
      <c r="DCW41"/>
      <c r="DCX41"/>
      <c r="DCY41"/>
      <c r="DCZ41"/>
      <c r="DDA41"/>
      <c r="DDB41"/>
      <c r="DDC41"/>
      <c r="DDD41"/>
      <c r="DDE41"/>
      <c r="DDF41"/>
      <c r="DDG41"/>
      <c r="DDH41"/>
      <c r="DDI41"/>
      <c r="DDJ41"/>
      <c r="DDK41"/>
      <c r="DDL41"/>
      <c r="DDM41"/>
      <c r="DDN41"/>
      <c r="DDO41"/>
      <c r="DDP41"/>
      <c r="DDQ41"/>
      <c r="DDR41"/>
      <c r="DDS41"/>
      <c r="DDT41"/>
      <c r="DDU41"/>
      <c r="DDV41"/>
      <c r="DDW41"/>
      <c r="DDX41"/>
      <c r="DDY41"/>
      <c r="DDZ41"/>
      <c r="DEA41"/>
      <c r="DEB41"/>
      <c r="DEC41"/>
      <c r="DED41"/>
      <c r="DEE41"/>
      <c r="DEF41"/>
      <c r="DEG41"/>
      <c r="DEH41"/>
      <c r="DEI41"/>
      <c r="DEJ41"/>
      <c r="DEK41"/>
      <c r="DEL41"/>
      <c r="DEM41"/>
      <c r="DEN41"/>
      <c r="DEO41"/>
      <c r="DEP41"/>
      <c r="DEQ41"/>
      <c r="DER41"/>
      <c r="DES41"/>
      <c r="DET41"/>
      <c r="DEU41"/>
      <c r="DEV41"/>
      <c r="DEW41"/>
      <c r="DEX41"/>
      <c r="DEY41"/>
      <c r="DEZ41"/>
      <c r="DFA41"/>
      <c r="DFB41"/>
      <c r="DFC41"/>
      <c r="DFD41"/>
      <c r="DFE41"/>
      <c r="DFF41"/>
      <c r="DFG41"/>
      <c r="DFH41"/>
      <c r="DFI41"/>
      <c r="DFJ41"/>
      <c r="DFK41"/>
      <c r="DFL41"/>
      <c r="DFM41"/>
      <c r="DFN41"/>
      <c r="DFO41"/>
      <c r="DFP41"/>
      <c r="DFQ41"/>
      <c r="DFR41"/>
      <c r="DFS41"/>
      <c r="DFT41"/>
      <c r="DFU41"/>
      <c r="DFV41"/>
      <c r="DFW41"/>
      <c r="DFX41"/>
      <c r="DFY41"/>
      <c r="DFZ41"/>
      <c r="DGA41"/>
      <c r="DGB41"/>
      <c r="DGC41"/>
      <c r="DGD41"/>
      <c r="DGE41"/>
      <c r="DGF41"/>
      <c r="DGG41"/>
      <c r="DGH41"/>
      <c r="DGI41"/>
      <c r="DGJ41"/>
      <c r="DGK41"/>
      <c r="DGL41"/>
      <c r="DGM41"/>
      <c r="DGN41"/>
      <c r="DGO41"/>
      <c r="DGP41"/>
      <c r="DGQ41"/>
      <c r="DGR41"/>
      <c r="DGS41"/>
      <c r="DGT41"/>
      <c r="DGU41"/>
      <c r="DGV41"/>
      <c r="DGW41"/>
      <c r="DGX41"/>
      <c r="DGY41"/>
      <c r="DGZ41"/>
      <c r="DHA41"/>
      <c r="DHB41"/>
      <c r="DHC41"/>
      <c r="DHD41"/>
      <c r="DHE41"/>
      <c r="DHF41"/>
      <c r="DHG41"/>
      <c r="DHH41"/>
      <c r="DHI41"/>
      <c r="DHJ41"/>
      <c r="DHK41"/>
      <c r="DHL41"/>
      <c r="DHM41"/>
      <c r="DHN41"/>
      <c r="DHO41"/>
      <c r="DHP41"/>
      <c r="DHQ41"/>
      <c r="DHR41"/>
      <c r="DHS41"/>
      <c r="DHT41"/>
      <c r="DHU41"/>
      <c r="DHV41"/>
      <c r="DHW41"/>
      <c r="DHX41"/>
      <c r="DHY41"/>
      <c r="DHZ41"/>
      <c r="DIA41"/>
      <c r="DIB41"/>
      <c r="DIC41"/>
      <c r="DID41"/>
      <c r="DIE41"/>
      <c r="DIF41"/>
      <c r="DIG41"/>
      <c r="DIH41"/>
      <c r="DII41"/>
      <c r="DIJ41"/>
      <c r="DIK41"/>
      <c r="DIL41"/>
      <c r="DIM41"/>
      <c r="DIN41"/>
      <c r="DIO41"/>
      <c r="DIP41"/>
      <c r="DIQ41"/>
      <c r="DIR41"/>
      <c r="DIS41"/>
      <c r="DIT41"/>
      <c r="DIU41"/>
      <c r="DIV41"/>
      <c r="DIW41"/>
      <c r="DIX41"/>
      <c r="DIY41"/>
      <c r="DIZ41"/>
      <c r="DJA41"/>
      <c r="DJB41"/>
      <c r="DJC41"/>
      <c r="DJD41"/>
      <c r="DJE41"/>
      <c r="DJF41"/>
      <c r="DJG41"/>
      <c r="DJH41"/>
      <c r="DJI41"/>
      <c r="DJJ41"/>
      <c r="DJK41"/>
      <c r="DJL41"/>
      <c r="DJM41"/>
      <c r="DJN41"/>
      <c r="DJO41"/>
      <c r="DJP41"/>
      <c r="DJQ41"/>
      <c r="DJR41"/>
      <c r="DJS41"/>
      <c r="DJT41"/>
      <c r="DJU41"/>
      <c r="DJV41"/>
      <c r="DJW41"/>
      <c r="DJX41"/>
      <c r="DJY41"/>
      <c r="DJZ41"/>
      <c r="DKA41"/>
      <c r="DKB41"/>
      <c r="DKC41"/>
      <c r="DKD41"/>
      <c r="DKE41"/>
      <c r="DKF41"/>
      <c r="DKG41"/>
      <c r="DKH41"/>
      <c r="DKI41"/>
      <c r="DKJ41"/>
      <c r="DKK41"/>
      <c r="DKL41"/>
      <c r="DKM41"/>
      <c r="DKN41"/>
      <c r="DKO41"/>
      <c r="DKP41"/>
      <c r="DKQ41"/>
      <c r="DKR41"/>
      <c r="DKS41"/>
      <c r="DKT41"/>
      <c r="DKU41"/>
      <c r="DKV41"/>
      <c r="DKW41"/>
      <c r="DKX41"/>
      <c r="DKY41"/>
      <c r="DKZ41"/>
      <c r="DLA41"/>
      <c r="DLB41"/>
      <c r="DLC41"/>
      <c r="DLD41"/>
      <c r="DLE41"/>
      <c r="DLF41"/>
      <c r="DLG41"/>
      <c r="DLH41"/>
      <c r="DLI41"/>
      <c r="DLJ41"/>
      <c r="DLK41"/>
      <c r="DLL41"/>
      <c r="DLM41"/>
      <c r="DLN41"/>
      <c r="DLO41"/>
      <c r="DLP41"/>
      <c r="DLQ41"/>
      <c r="DLR41"/>
      <c r="DLS41"/>
      <c r="DLT41"/>
      <c r="DLU41"/>
      <c r="DLV41"/>
      <c r="DLW41"/>
      <c r="DLX41"/>
      <c r="DLY41"/>
      <c r="DLZ41"/>
      <c r="DMA41"/>
      <c r="DMB41"/>
      <c r="DMC41"/>
      <c r="DMD41"/>
      <c r="DME41"/>
      <c r="DMF41"/>
      <c r="DMG41"/>
      <c r="DMH41"/>
      <c r="DMI41"/>
      <c r="DMJ41"/>
      <c r="DMK41"/>
      <c r="DML41"/>
      <c r="DMM41"/>
      <c r="DMN41"/>
      <c r="DMO41"/>
      <c r="DMP41"/>
      <c r="DMQ41"/>
      <c r="DMR41"/>
      <c r="DMS41"/>
      <c r="DMT41"/>
      <c r="DMU41"/>
      <c r="DMV41"/>
      <c r="DMW41"/>
      <c r="DMX41"/>
      <c r="DMY41"/>
      <c r="DMZ41"/>
      <c r="DNA41"/>
      <c r="DNB41"/>
      <c r="DNC41"/>
      <c r="DND41"/>
      <c r="DNE41"/>
      <c r="DNF41"/>
      <c r="DNG41"/>
      <c r="DNH41"/>
      <c r="DNI41"/>
      <c r="DNJ41"/>
      <c r="DNK41"/>
      <c r="DNL41"/>
      <c r="DNM41"/>
      <c r="DNN41"/>
      <c r="DNO41"/>
      <c r="DNP41"/>
      <c r="DNQ41"/>
      <c r="DNR41"/>
      <c r="DNS41"/>
      <c r="DNT41"/>
      <c r="DNU41"/>
      <c r="DNV41"/>
      <c r="DNW41"/>
      <c r="DNX41"/>
      <c r="DNY41"/>
      <c r="DNZ41"/>
      <c r="DOA41"/>
      <c r="DOB41"/>
      <c r="DOC41"/>
      <c r="DOD41"/>
      <c r="DOE41"/>
      <c r="DOF41"/>
      <c r="DOG41"/>
      <c r="DOH41"/>
      <c r="DOI41"/>
      <c r="DOJ41"/>
      <c r="DOK41"/>
      <c r="DOL41"/>
      <c r="DOM41"/>
      <c r="DON41"/>
      <c r="DOO41"/>
      <c r="DOP41"/>
      <c r="DOQ41"/>
      <c r="DOR41"/>
      <c r="DOS41"/>
      <c r="DOT41"/>
      <c r="DOU41"/>
      <c r="DOV41"/>
      <c r="DOW41"/>
      <c r="DOX41"/>
      <c r="DOY41"/>
      <c r="DOZ41"/>
      <c r="DPA41"/>
      <c r="DPB41"/>
      <c r="DPC41"/>
      <c r="DPD41"/>
      <c r="DPE41"/>
      <c r="DPF41"/>
      <c r="DPG41"/>
      <c r="DPH41"/>
      <c r="DPI41"/>
      <c r="DPJ41"/>
      <c r="DPK41"/>
      <c r="DPL41"/>
      <c r="DPM41"/>
      <c r="DPN41"/>
      <c r="DPO41"/>
      <c r="DPP41"/>
      <c r="DPQ41"/>
      <c r="DPR41"/>
      <c r="DPS41"/>
      <c r="DPT41"/>
      <c r="DPU41"/>
      <c r="DPV41"/>
      <c r="DPW41"/>
      <c r="DPX41"/>
      <c r="DPY41"/>
      <c r="DPZ41"/>
      <c r="DQA41"/>
      <c r="DQB41"/>
      <c r="DQC41"/>
      <c r="DQD41"/>
      <c r="DQE41"/>
      <c r="DQF41"/>
      <c r="DQG41"/>
      <c r="DQH41"/>
      <c r="DQI41"/>
      <c r="DQJ41"/>
      <c r="DQK41"/>
      <c r="DQL41"/>
      <c r="DQM41"/>
      <c r="DQN41"/>
      <c r="DQO41"/>
      <c r="DQP41"/>
      <c r="DQQ41"/>
      <c r="DQR41"/>
      <c r="DQS41"/>
      <c r="DQT41"/>
      <c r="DQU41"/>
      <c r="DQV41"/>
      <c r="DQW41"/>
      <c r="DQX41"/>
      <c r="DQY41"/>
      <c r="DQZ41"/>
      <c r="DRA41"/>
      <c r="DRB41"/>
      <c r="DRC41"/>
      <c r="DRD41"/>
      <c r="DRE41"/>
      <c r="DRF41"/>
      <c r="DRG41"/>
      <c r="DRH41"/>
      <c r="DRI41"/>
      <c r="DRJ41"/>
      <c r="DRK41"/>
      <c r="DRL41"/>
      <c r="DRM41"/>
      <c r="DRN41"/>
      <c r="DRO41"/>
      <c r="DRP41"/>
      <c r="DRQ41"/>
      <c r="DRR41"/>
      <c r="DRS41"/>
      <c r="DRT41"/>
      <c r="DRU41"/>
      <c r="DRV41"/>
      <c r="DRW41"/>
      <c r="DRX41"/>
      <c r="DRY41"/>
      <c r="DRZ41"/>
      <c r="DSA41"/>
      <c r="DSB41"/>
      <c r="DSC41"/>
      <c r="DSD41"/>
      <c r="DSE41"/>
      <c r="DSF41"/>
      <c r="DSG41"/>
      <c r="DSH41"/>
      <c r="DSI41"/>
      <c r="DSJ41"/>
      <c r="DSK41"/>
      <c r="DSL41"/>
      <c r="DSM41"/>
      <c r="DSN41"/>
      <c r="DSO41"/>
      <c r="DSP41"/>
      <c r="DSQ41"/>
      <c r="DSR41"/>
      <c r="DSS41"/>
      <c r="DST41"/>
      <c r="DSU41"/>
      <c r="DSV41"/>
      <c r="DSW41"/>
      <c r="DSX41"/>
      <c r="DSY41"/>
      <c r="DSZ41"/>
      <c r="DTA41"/>
      <c r="DTB41"/>
      <c r="DTC41"/>
      <c r="DTD41"/>
      <c r="DTE41"/>
      <c r="DTF41"/>
      <c r="DTG41"/>
      <c r="DTH41"/>
      <c r="DTI41"/>
      <c r="DTJ41"/>
      <c r="DTK41"/>
      <c r="DTL41"/>
      <c r="DTM41"/>
      <c r="DTN41"/>
      <c r="DTO41"/>
      <c r="DTP41"/>
      <c r="DTQ41"/>
      <c r="DTR41"/>
      <c r="DTS41"/>
      <c r="DTT41"/>
      <c r="DTU41"/>
      <c r="DTV41"/>
      <c r="DTW41"/>
      <c r="DTX41"/>
      <c r="DTY41"/>
      <c r="DTZ41"/>
      <c r="DUA41"/>
      <c r="DUB41"/>
      <c r="DUC41"/>
      <c r="DUD41"/>
      <c r="DUE41"/>
      <c r="DUF41"/>
      <c r="DUG41"/>
      <c r="DUH41"/>
      <c r="DUI41"/>
      <c r="DUJ41"/>
      <c r="DUK41"/>
      <c r="DUL41"/>
      <c r="DUM41"/>
      <c r="DUN41"/>
      <c r="DUO41"/>
      <c r="DUP41"/>
      <c r="DUQ41"/>
      <c r="DUR41"/>
      <c r="DUS41"/>
      <c r="DUT41"/>
      <c r="DUU41"/>
      <c r="DUV41"/>
      <c r="DUW41"/>
      <c r="DUX41"/>
      <c r="DUY41"/>
      <c r="DUZ41"/>
      <c r="DVA41"/>
      <c r="DVB41"/>
      <c r="DVC41"/>
      <c r="DVD41"/>
      <c r="DVE41"/>
      <c r="DVF41"/>
      <c r="DVG41"/>
      <c r="DVH41"/>
      <c r="DVI41"/>
      <c r="DVJ41"/>
      <c r="DVK41"/>
      <c r="DVL41"/>
      <c r="DVM41"/>
      <c r="DVN41"/>
      <c r="DVO41"/>
      <c r="DVP41"/>
      <c r="DVQ41"/>
      <c r="DVR41"/>
      <c r="DVS41"/>
      <c r="DVT41"/>
      <c r="DVU41"/>
      <c r="DVV41"/>
      <c r="DVW41"/>
      <c r="DVX41"/>
      <c r="DVY41"/>
      <c r="DVZ41"/>
      <c r="DWA41"/>
      <c r="DWB41"/>
      <c r="DWC41"/>
      <c r="DWD41"/>
      <c r="DWE41"/>
      <c r="DWF41"/>
      <c r="DWG41"/>
      <c r="DWH41"/>
      <c r="DWI41"/>
      <c r="DWJ41"/>
      <c r="DWK41"/>
      <c r="DWL41"/>
      <c r="DWM41"/>
      <c r="DWN41"/>
      <c r="DWO41"/>
      <c r="DWP41"/>
      <c r="DWQ41"/>
      <c r="DWR41"/>
      <c r="DWS41"/>
      <c r="DWT41"/>
      <c r="DWU41"/>
      <c r="DWV41"/>
      <c r="DWW41"/>
      <c r="DWX41"/>
      <c r="DWY41"/>
      <c r="DWZ41"/>
      <c r="DXA41"/>
      <c r="DXB41"/>
      <c r="DXC41"/>
      <c r="DXD41"/>
      <c r="DXE41"/>
      <c r="DXF41"/>
      <c r="DXG41"/>
      <c r="DXH41"/>
      <c r="DXI41"/>
      <c r="DXJ41"/>
      <c r="DXK41"/>
      <c r="DXL41"/>
      <c r="DXM41"/>
      <c r="DXN41"/>
      <c r="DXO41"/>
      <c r="DXP41"/>
      <c r="DXQ41"/>
      <c r="DXR41"/>
      <c r="DXS41"/>
      <c r="DXT41"/>
      <c r="DXU41"/>
      <c r="DXV41"/>
      <c r="DXW41"/>
      <c r="DXX41"/>
      <c r="DXY41"/>
      <c r="DXZ41"/>
      <c r="DYA41"/>
      <c r="DYB41"/>
      <c r="DYC41"/>
      <c r="DYD41"/>
      <c r="DYE41"/>
      <c r="DYF41"/>
      <c r="DYG41"/>
      <c r="DYH41"/>
      <c r="DYI41"/>
      <c r="DYJ41"/>
      <c r="DYK41"/>
      <c r="DYL41"/>
      <c r="DYM41"/>
      <c r="DYN41"/>
      <c r="DYO41"/>
      <c r="DYP41"/>
      <c r="DYQ41"/>
      <c r="DYR41"/>
      <c r="DYS41"/>
      <c r="DYT41"/>
      <c r="DYU41"/>
      <c r="DYV41"/>
      <c r="DYW41"/>
      <c r="DYX41"/>
      <c r="DYY41"/>
      <c r="DYZ41"/>
      <c r="DZA41"/>
      <c r="DZB41"/>
      <c r="DZC41"/>
      <c r="DZD41"/>
      <c r="DZE41"/>
      <c r="DZF41"/>
      <c r="DZG41"/>
      <c r="DZH41"/>
      <c r="DZI41"/>
      <c r="DZJ41"/>
      <c r="DZK41"/>
      <c r="DZL41"/>
      <c r="DZM41"/>
      <c r="DZN41"/>
      <c r="DZO41"/>
      <c r="DZP41"/>
      <c r="DZQ41"/>
      <c r="DZR41"/>
      <c r="DZS41"/>
      <c r="DZT41"/>
      <c r="DZU41"/>
      <c r="DZV41"/>
      <c r="DZW41"/>
      <c r="DZX41"/>
      <c r="DZY41"/>
      <c r="DZZ41"/>
      <c r="EAA41"/>
      <c r="EAB41"/>
      <c r="EAC41"/>
      <c r="EAD41"/>
      <c r="EAE41"/>
      <c r="EAF41"/>
      <c r="EAG41"/>
      <c r="EAH41"/>
      <c r="EAI41"/>
      <c r="EAJ41"/>
      <c r="EAK41"/>
      <c r="EAL41"/>
      <c r="EAM41"/>
      <c r="EAN41"/>
      <c r="EAO41"/>
      <c r="EAP41"/>
      <c r="EAQ41"/>
      <c r="EAR41"/>
      <c r="EAS41"/>
      <c r="EAT41"/>
      <c r="EAU41"/>
      <c r="EAV41"/>
      <c r="EAW41"/>
      <c r="EAX41"/>
      <c r="EAY41"/>
      <c r="EAZ41"/>
      <c r="EBA41"/>
      <c r="EBB41"/>
      <c r="EBC41"/>
      <c r="EBD41"/>
      <c r="EBE41"/>
      <c r="EBF41"/>
      <c r="EBG41"/>
      <c r="EBH41"/>
      <c r="EBI41"/>
      <c r="EBJ41"/>
      <c r="EBK41"/>
      <c r="EBL41"/>
      <c r="EBM41"/>
      <c r="EBN41"/>
      <c r="EBO41"/>
      <c r="EBP41"/>
      <c r="EBQ41"/>
      <c r="EBR41"/>
      <c r="EBS41"/>
      <c r="EBT41"/>
      <c r="EBU41"/>
      <c r="EBV41"/>
      <c r="EBW41"/>
      <c r="EBX41"/>
      <c r="EBY41"/>
      <c r="EBZ41"/>
      <c r="ECA41"/>
      <c r="ECB41"/>
      <c r="ECC41"/>
      <c r="ECD41"/>
      <c r="ECE41"/>
      <c r="ECF41"/>
      <c r="ECG41"/>
      <c r="ECH41"/>
      <c r="ECI41"/>
      <c r="ECJ41"/>
      <c r="ECK41"/>
      <c r="ECL41"/>
      <c r="ECM41"/>
      <c r="ECN41"/>
      <c r="ECO41"/>
      <c r="ECP41"/>
      <c r="ECQ41"/>
      <c r="ECR41"/>
      <c r="ECS41"/>
      <c r="ECT41"/>
      <c r="ECU41"/>
      <c r="ECV41"/>
      <c r="ECW41"/>
      <c r="ECX41"/>
      <c r="ECY41"/>
      <c r="ECZ41"/>
      <c r="EDA41"/>
      <c r="EDB41"/>
      <c r="EDC41"/>
      <c r="EDD41"/>
      <c r="EDE41"/>
      <c r="EDF41"/>
      <c r="EDG41"/>
      <c r="EDH41"/>
      <c r="EDI41"/>
      <c r="EDJ41"/>
      <c r="EDK41"/>
      <c r="EDL41"/>
      <c r="EDM41"/>
      <c r="EDN41"/>
      <c r="EDO41"/>
      <c r="EDP41"/>
      <c r="EDQ41"/>
      <c r="EDR41"/>
      <c r="EDS41"/>
      <c r="EDT41"/>
      <c r="EDU41"/>
      <c r="EDV41"/>
      <c r="EDW41"/>
      <c r="EDX41"/>
      <c r="EDY41"/>
      <c r="EDZ41"/>
      <c r="EEA41"/>
      <c r="EEB41"/>
      <c r="EEC41"/>
      <c r="EED41"/>
      <c r="EEE41"/>
      <c r="EEF41"/>
      <c r="EEG41"/>
      <c r="EEH41"/>
      <c r="EEI41"/>
      <c r="EEJ41"/>
      <c r="EEK41"/>
      <c r="EEL41"/>
      <c r="EEM41"/>
      <c r="EEN41"/>
      <c r="EEO41"/>
      <c r="EEP41"/>
      <c r="EEQ41"/>
      <c r="EER41"/>
      <c r="EES41"/>
      <c r="EET41"/>
      <c r="EEU41"/>
      <c r="EEV41"/>
      <c r="EEW41"/>
      <c r="EEX41"/>
      <c r="EEY41"/>
      <c r="EEZ41"/>
      <c r="EFA41"/>
      <c r="EFB41"/>
      <c r="EFC41"/>
      <c r="EFD41"/>
      <c r="EFE41"/>
      <c r="EFF41"/>
      <c r="EFG41"/>
      <c r="EFH41"/>
      <c r="EFI41"/>
      <c r="EFJ41"/>
      <c r="EFK41"/>
      <c r="EFL41"/>
      <c r="EFM41"/>
      <c r="EFN41"/>
      <c r="EFO41"/>
      <c r="EFP41"/>
      <c r="EFQ41"/>
      <c r="EFR41"/>
      <c r="EFS41"/>
      <c r="EFT41"/>
      <c r="EFU41"/>
      <c r="EFV41"/>
      <c r="EFW41"/>
      <c r="EFX41"/>
      <c r="EFY41"/>
      <c r="EFZ41"/>
      <c r="EGA41"/>
      <c r="EGB41"/>
      <c r="EGC41"/>
      <c r="EGD41"/>
      <c r="EGE41"/>
      <c r="EGF41"/>
      <c r="EGG41"/>
      <c r="EGH41"/>
      <c r="EGI41"/>
      <c r="EGJ41"/>
      <c r="EGK41"/>
      <c r="EGL41"/>
      <c r="EGM41"/>
      <c r="EGN41"/>
      <c r="EGO41"/>
      <c r="EGP41"/>
      <c r="EGQ41"/>
      <c r="EGR41"/>
      <c r="EGS41"/>
      <c r="EGT41"/>
      <c r="EGU41"/>
      <c r="EGV41"/>
      <c r="EGW41"/>
      <c r="EGX41"/>
      <c r="EGY41"/>
      <c r="EGZ41"/>
      <c r="EHA41"/>
      <c r="EHB41"/>
      <c r="EHC41"/>
      <c r="EHD41"/>
      <c r="EHE41"/>
      <c r="EHF41"/>
      <c r="EHG41"/>
      <c r="EHH41"/>
      <c r="EHI41"/>
      <c r="EHJ41"/>
      <c r="EHK41"/>
      <c r="EHL41"/>
      <c r="EHM41"/>
      <c r="EHN41"/>
      <c r="EHO41"/>
      <c r="EHP41"/>
      <c r="EHQ41"/>
      <c r="EHR41"/>
      <c r="EHS41"/>
      <c r="EHT41"/>
      <c r="EHU41"/>
      <c r="EHV41"/>
      <c r="EHW41"/>
      <c r="EHX41"/>
      <c r="EHY41"/>
      <c r="EHZ41"/>
      <c r="EIA41"/>
      <c r="EIB41"/>
      <c r="EIC41"/>
      <c r="EID41"/>
      <c r="EIE41"/>
      <c r="EIF41"/>
      <c r="EIG41"/>
      <c r="EIH41"/>
      <c r="EII41"/>
      <c r="EIJ41"/>
      <c r="EIK41"/>
      <c r="EIL41"/>
      <c r="EIM41"/>
      <c r="EIN41"/>
      <c r="EIO41"/>
      <c r="EIP41"/>
      <c r="EIQ41"/>
      <c r="EIR41"/>
      <c r="EIS41"/>
      <c r="EIT41"/>
      <c r="EIU41"/>
      <c r="EIV41"/>
      <c r="EIW41"/>
      <c r="EIX41"/>
      <c r="EIY41"/>
      <c r="EIZ41"/>
      <c r="EJA41"/>
      <c r="EJB41"/>
      <c r="EJC41"/>
      <c r="EJD41"/>
      <c r="EJE41"/>
      <c r="EJF41"/>
      <c r="EJG41"/>
      <c r="EJH41"/>
      <c r="EJI41"/>
      <c r="EJJ41"/>
      <c r="EJK41"/>
      <c r="EJL41"/>
      <c r="EJM41"/>
      <c r="EJN41"/>
      <c r="EJO41"/>
      <c r="EJP41"/>
      <c r="EJQ41"/>
      <c r="EJR41"/>
      <c r="EJS41"/>
      <c r="EJT41"/>
      <c r="EJU41"/>
      <c r="EJV41"/>
      <c r="EJW41"/>
      <c r="EJX41"/>
      <c r="EJY41"/>
      <c r="EJZ41"/>
      <c r="EKA41"/>
      <c r="EKB41"/>
      <c r="EKC41"/>
      <c r="EKD41"/>
      <c r="EKE41"/>
      <c r="EKF41"/>
      <c r="EKG41"/>
      <c r="EKH41"/>
      <c r="EKI41"/>
      <c r="EKJ41"/>
      <c r="EKK41"/>
      <c r="EKL41"/>
      <c r="EKM41"/>
      <c r="EKN41"/>
      <c r="EKO41"/>
      <c r="EKP41"/>
      <c r="EKQ41"/>
      <c r="EKR41"/>
      <c r="EKS41"/>
      <c r="EKT41"/>
      <c r="EKU41"/>
      <c r="EKV41"/>
      <c r="EKW41"/>
      <c r="EKX41"/>
      <c r="EKY41"/>
      <c r="EKZ41"/>
      <c r="ELA41"/>
      <c r="ELB41"/>
      <c r="ELC41"/>
      <c r="ELD41"/>
      <c r="ELE41"/>
      <c r="ELF41"/>
      <c r="ELG41"/>
      <c r="ELH41"/>
      <c r="ELI41"/>
      <c r="ELJ41"/>
      <c r="ELK41"/>
      <c r="ELL41"/>
      <c r="ELM41"/>
      <c r="ELN41"/>
      <c r="ELO41"/>
      <c r="ELP41"/>
      <c r="ELQ41"/>
      <c r="ELR41"/>
      <c r="ELS41"/>
      <c r="ELT41"/>
      <c r="ELU41"/>
      <c r="ELV41"/>
      <c r="ELW41"/>
      <c r="ELX41"/>
      <c r="ELY41"/>
      <c r="ELZ41"/>
      <c r="EMA41"/>
      <c r="EMB41"/>
      <c r="EMC41"/>
      <c r="EMD41"/>
      <c r="EME41"/>
      <c r="EMF41"/>
      <c r="EMG41"/>
      <c r="EMH41"/>
      <c r="EMI41"/>
      <c r="EMJ41"/>
      <c r="EMK41"/>
      <c r="EML41"/>
      <c r="EMM41"/>
      <c r="EMN41"/>
      <c r="EMO41"/>
      <c r="EMP41"/>
      <c r="EMQ41"/>
      <c r="EMR41"/>
      <c r="EMS41"/>
      <c r="EMT41"/>
      <c r="EMU41"/>
      <c r="EMV41"/>
      <c r="EMW41"/>
      <c r="EMX41"/>
      <c r="EMY41"/>
      <c r="EMZ41"/>
      <c r="ENA41"/>
      <c r="ENB41"/>
      <c r="ENC41"/>
      <c r="END41"/>
      <c r="ENE41"/>
      <c r="ENF41"/>
      <c r="ENG41"/>
      <c r="ENH41"/>
      <c r="ENI41"/>
      <c r="ENJ41"/>
      <c r="ENK41"/>
      <c r="ENL41"/>
      <c r="ENM41"/>
      <c r="ENN41"/>
      <c r="ENO41"/>
      <c r="ENP41"/>
      <c r="ENQ41"/>
      <c r="ENR41"/>
      <c r="ENS41"/>
      <c r="ENT41"/>
      <c r="ENU41"/>
      <c r="ENV41"/>
      <c r="ENW41"/>
      <c r="ENX41"/>
      <c r="ENY41"/>
      <c r="ENZ41"/>
      <c r="EOA41"/>
      <c r="EOB41"/>
      <c r="EOC41"/>
      <c r="EOD41"/>
      <c r="EOE41"/>
      <c r="EOF41"/>
      <c r="EOG41"/>
      <c r="EOH41"/>
      <c r="EOI41"/>
      <c r="EOJ41"/>
      <c r="EOK41"/>
      <c r="EOL41"/>
      <c r="EOM41"/>
      <c r="EON41"/>
      <c r="EOO41"/>
      <c r="EOP41"/>
      <c r="EOQ41"/>
      <c r="EOR41"/>
      <c r="EOS41"/>
      <c r="EOT41"/>
      <c r="EOU41"/>
      <c r="EOV41"/>
      <c r="EOW41"/>
      <c r="EOX41"/>
      <c r="EOY41"/>
      <c r="EOZ41"/>
      <c r="EPA41"/>
      <c r="EPB41"/>
      <c r="EPC41"/>
      <c r="EPD41"/>
      <c r="EPE41"/>
      <c r="EPF41"/>
      <c r="EPG41"/>
      <c r="EPH41"/>
      <c r="EPI41"/>
      <c r="EPJ41"/>
      <c r="EPK41"/>
      <c r="EPL41"/>
      <c r="EPM41"/>
      <c r="EPN41"/>
      <c r="EPO41"/>
      <c r="EPP41"/>
      <c r="EPQ41"/>
      <c r="EPR41"/>
      <c r="EPS41"/>
      <c r="EPT41"/>
      <c r="EPU41"/>
      <c r="EPV41"/>
      <c r="EPW41"/>
      <c r="EPX41"/>
      <c r="EPY41"/>
      <c r="EPZ41"/>
      <c r="EQA41"/>
      <c r="EQB41"/>
      <c r="EQC41"/>
      <c r="EQD41"/>
      <c r="EQE41"/>
      <c r="EQF41"/>
      <c r="EQG41"/>
      <c r="EQH41"/>
      <c r="EQI41"/>
      <c r="EQJ41"/>
      <c r="EQK41"/>
      <c r="EQL41"/>
      <c r="EQM41"/>
      <c r="EQN41"/>
      <c r="EQO41"/>
      <c r="EQP41"/>
      <c r="EQQ41"/>
      <c r="EQR41"/>
      <c r="EQS41"/>
      <c r="EQT41"/>
      <c r="EQU41"/>
      <c r="EQV41"/>
      <c r="EQW41"/>
      <c r="EQX41"/>
      <c r="EQY41"/>
      <c r="EQZ41"/>
      <c r="ERA41"/>
      <c r="ERB41"/>
      <c r="ERC41"/>
      <c r="ERD41"/>
      <c r="ERE41"/>
      <c r="ERF41"/>
      <c r="ERG41"/>
      <c r="ERH41"/>
      <c r="ERI41"/>
      <c r="ERJ41"/>
      <c r="ERK41"/>
      <c r="ERL41"/>
      <c r="ERM41"/>
      <c r="ERN41"/>
      <c r="ERO41"/>
      <c r="ERP41"/>
      <c r="ERQ41"/>
      <c r="ERR41"/>
      <c r="ERS41"/>
      <c r="ERT41"/>
      <c r="ERU41"/>
      <c r="ERV41"/>
      <c r="ERW41"/>
      <c r="ERX41"/>
      <c r="ERY41"/>
      <c r="ERZ41"/>
      <c r="ESA41"/>
      <c r="ESB41"/>
      <c r="ESC41"/>
      <c r="ESD41"/>
      <c r="ESE41"/>
      <c r="ESF41"/>
      <c r="ESG41"/>
      <c r="ESH41"/>
      <c r="ESI41"/>
      <c r="ESJ41"/>
      <c r="ESK41"/>
      <c r="ESL41"/>
      <c r="ESM41"/>
      <c r="ESN41"/>
      <c r="ESO41"/>
      <c r="ESP41"/>
      <c r="ESQ41"/>
      <c r="ESR41"/>
      <c r="ESS41"/>
      <c r="EST41"/>
      <c r="ESU41"/>
      <c r="ESV41"/>
      <c r="ESW41"/>
      <c r="ESX41"/>
      <c r="ESY41"/>
      <c r="ESZ41"/>
      <c r="ETA41"/>
      <c r="ETB41"/>
      <c r="ETC41"/>
      <c r="ETD41"/>
      <c r="ETE41"/>
      <c r="ETF41"/>
      <c r="ETG41"/>
      <c r="ETH41"/>
      <c r="ETI41"/>
      <c r="ETJ41"/>
      <c r="ETK41"/>
      <c r="ETL41"/>
      <c r="ETM41"/>
      <c r="ETN41"/>
      <c r="ETO41"/>
      <c r="ETP41"/>
      <c r="ETQ41"/>
      <c r="ETR41"/>
      <c r="ETS41"/>
      <c r="ETT41"/>
      <c r="ETU41"/>
      <c r="ETV41"/>
      <c r="ETW41"/>
      <c r="ETX41"/>
      <c r="ETY41"/>
      <c r="ETZ41"/>
      <c r="EUA41"/>
      <c r="EUB41"/>
      <c r="EUC41"/>
      <c r="EUD41"/>
      <c r="EUE41"/>
      <c r="EUF41"/>
      <c r="EUG41"/>
      <c r="EUH41"/>
      <c r="EUI41"/>
      <c r="EUJ41"/>
      <c r="EUK41"/>
      <c r="EUL41"/>
      <c r="EUM41"/>
      <c r="EUN41"/>
      <c r="EUO41"/>
      <c r="EUP41"/>
      <c r="EUQ41"/>
      <c r="EUR41"/>
      <c r="EUS41"/>
      <c r="EUT41"/>
      <c r="EUU41"/>
      <c r="EUV41"/>
      <c r="EUW41"/>
      <c r="EUX41"/>
      <c r="EUY41"/>
      <c r="EUZ41"/>
      <c r="EVA41"/>
      <c r="EVB41"/>
      <c r="EVC41"/>
      <c r="EVD41"/>
      <c r="EVE41"/>
      <c r="EVF41"/>
      <c r="EVG41"/>
      <c r="EVH41"/>
      <c r="EVI41"/>
      <c r="EVJ41"/>
      <c r="EVK41"/>
      <c r="EVL41"/>
      <c r="EVM41"/>
      <c r="EVN41"/>
      <c r="EVO41"/>
      <c r="EVP41"/>
      <c r="EVQ41"/>
      <c r="EVR41"/>
      <c r="EVS41"/>
      <c r="EVT41"/>
      <c r="EVU41"/>
      <c r="EVV41"/>
      <c r="EVW41"/>
      <c r="EVX41"/>
      <c r="EVY41"/>
      <c r="EVZ41"/>
      <c r="EWA41"/>
      <c r="EWB41"/>
      <c r="EWC41"/>
      <c r="EWD41"/>
      <c r="EWE41"/>
      <c r="EWF41"/>
      <c r="EWG41"/>
      <c r="EWH41"/>
      <c r="EWI41"/>
      <c r="EWJ41"/>
      <c r="EWK41"/>
      <c r="EWL41"/>
      <c r="EWM41"/>
      <c r="EWN41"/>
      <c r="EWO41"/>
      <c r="EWP41"/>
      <c r="EWQ41"/>
      <c r="EWR41"/>
      <c r="EWS41"/>
      <c r="EWT41"/>
      <c r="EWU41"/>
      <c r="EWV41"/>
      <c r="EWW41"/>
      <c r="EWX41"/>
      <c r="EWY41"/>
      <c r="EWZ41"/>
      <c r="EXA41"/>
      <c r="EXB41"/>
      <c r="EXC41"/>
      <c r="EXD41"/>
      <c r="EXE41"/>
      <c r="EXF41"/>
      <c r="EXG41"/>
      <c r="EXH41"/>
      <c r="EXI41"/>
      <c r="EXJ41"/>
      <c r="EXK41"/>
      <c r="EXL41"/>
      <c r="EXM41"/>
      <c r="EXN41"/>
      <c r="EXO41"/>
      <c r="EXP41"/>
      <c r="EXQ41"/>
      <c r="EXR41"/>
      <c r="EXS41"/>
      <c r="EXT41"/>
      <c r="EXU41"/>
      <c r="EXV41"/>
      <c r="EXW41"/>
      <c r="EXX41"/>
      <c r="EXY41"/>
      <c r="EXZ41"/>
      <c r="EYA41"/>
      <c r="EYB41"/>
      <c r="EYC41"/>
      <c r="EYD41"/>
      <c r="EYE41"/>
      <c r="EYF41"/>
      <c r="EYG41"/>
      <c r="EYH41"/>
      <c r="EYI41"/>
      <c r="EYJ41"/>
      <c r="EYK41"/>
      <c r="EYL41"/>
      <c r="EYM41"/>
      <c r="EYN41"/>
      <c r="EYO41"/>
      <c r="EYP41"/>
      <c r="EYQ41"/>
      <c r="EYR41"/>
      <c r="EYS41"/>
      <c r="EYT41"/>
      <c r="EYU41"/>
      <c r="EYV41"/>
      <c r="EYW41"/>
      <c r="EYX41"/>
      <c r="EYY41"/>
      <c r="EYZ41"/>
      <c r="EZA41"/>
      <c r="EZB41"/>
      <c r="EZC41"/>
      <c r="EZD41"/>
      <c r="EZE41"/>
      <c r="EZF41"/>
      <c r="EZG41"/>
      <c r="EZH41"/>
      <c r="EZI41"/>
      <c r="EZJ41"/>
      <c r="EZK41"/>
      <c r="EZL41"/>
      <c r="EZM41"/>
      <c r="EZN41"/>
      <c r="EZO41"/>
      <c r="EZP41"/>
      <c r="EZQ41"/>
      <c r="EZR41"/>
      <c r="EZS41"/>
      <c r="EZT41"/>
      <c r="EZU41"/>
      <c r="EZV41"/>
      <c r="EZW41"/>
      <c r="EZX41"/>
      <c r="EZY41"/>
      <c r="EZZ41"/>
      <c r="FAA41"/>
      <c r="FAB41"/>
      <c r="FAC41"/>
      <c r="FAD41"/>
      <c r="FAE41"/>
      <c r="FAF41"/>
      <c r="FAG41"/>
      <c r="FAH41"/>
      <c r="FAI41"/>
      <c r="FAJ41"/>
      <c r="FAK41"/>
      <c r="FAL41"/>
      <c r="FAM41"/>
      <c r="FAN41"/>
      <c r="FAO41"/>
      <c r="FAP41"/>
      <c r="FAQ41"/>
      <c r="FAR41"/>
      <c r="FAS41"/>
      <c r="FAT41"/>
      <c r="FAU41"/>
      <c r="FAV41"/>
      <c r="FAW41"/>
      <c r="FAX41"/>
      <c r="FAY41"/>
      <c r="FAZ41"/>
      <c r="FBA41"/>
      <c r="FBB41"/>
      <c r="FBC41"/>
      <c r="FBD41"/>
      <c r="FBE41"/>
      <c r="FBF41"/>
      <c r="FBG41"/>
      <c r="FBH41"/>
      <c r="FBI41"/>
      <c r="FBJ41"/>
      <c r="FBK41"/>
      <c r="FBL41"/>
      <c r="FBM41"/>
      <c r="FBN41"/>
      <c r="FBO41"/>
      <c r="FBP41"/>
      <c r="FBQ41"/>
      <c r="FBR41"/>
      <c r="FBS41"/>
      <c r="FBT41"/>
      <c r="FBU41"/>
      <c r="FBV41"/>
      <c r="FBW41"/>
      <c r="FBX41"/>
      <c r="FBY41"/>
      <c r="FBZ41"/>
      <c r="FCA41"/>
      <c r="FCB41"/>
      <c r="FCC41"/>
      <c r="FCD41"/>
      <c r="FCE41"/>
      <c r="FCF41"/>
      <c r="FCG41"/>
      <c r="FCH41"/>
      <c r="FCI41"/>
      <c r="FCJ41"/>
      <c r="FCK41"/>
      <c r="FCL41"/>
      <c r="FCM41"/>
      <c r="FCN41"/>
      <c r="FCO41"/>
      <c r="FCP41"/>
      <c r="FCQ41"/>
      <c r="FCR41"/>
      <c r="FCS41"/>
      <c r="FCT41"/>
      <c r="FCU41"/>
      <c r="FCV41"/>
      <c r="FCW41"/>
      <c r="FCX41"/>
      <c r="FCY41"/>
      <c r="FCZ41"/>
      <c r="FDA41"/>
      <c r="FDB41"/>
      <c r="FDC41"/>
      <c r="FDD41"/>
      <c r="FDE41"/>
      <c r="FDF41"/>
      <c r="FDG41"/>
      <c r="FDH41"/>
      <c r="FDI41"/>
      <c r="FDJ41"/>
      <c r="FDK41"/>
      <c r="FDL41"/>
      <c r="FDM41"/>
      <c r="FDN41"/>
      <c r="FDO41"/>
      <c r="FDP41"/>
      <c r="FDQ41"/>
      <c r="FDR41"/>
      <c r="FDS41"/>
      <c r="FDT41"/>
      <c r="FDU41"/>
      <c r="FDV41"/>
      <c r="FDW41"/>
      <c r="FDX41"/>
      <c r="FDY41"/>
      <c r="FDZ41"/>
      <c r="FEA41"/>
      <c r="FEB41"/>
      <c r="FEC41"/>
      <c r="FED41"/>
      <c r="FEE41"/>
      <c r="FEF41"/>
      <c r="FEG41"/>
      <c r="FEH41"/>
      <c r="FEI41"/>
      <c r="FEJ41"/>
      <c r="FEK41"/>
      <c r="FEL41"/>
      <c r="FEM41"/>
      <c r="FEN41"/>
      <c r="FEO41"/>
      <c r="FEP41"/>
      <c r="FEQ41"/>
      <c r="FER41"/>
      <c r="FES41"/>
      <c r="FET41"/>
      <c r="FEU41"/>
      <c r="FEV41"/>
      <c r="FEW41"/>
      <c r="FEX41"/>
      <c r="FEY41"/>
      <c r="FEZ41"/>
      <c r="FFA41"/>
      <c r="FFB41"/>
      <c r="FFC41"/>
      <c r="FFD41"/>
      <c r="FFE41"/>
      <c r="FFF41"/>
      <c r="FFG41"/>
      <c r="FFH41"/>
      <c r="FFI41"/>
      <c r="FFJ41"/>
      <c r="FFK41"/>
      <c r="FFL41"/>
      <c r="FFM41"/>
      <c r="FFN41"/>
      <c r="FFO41"/>
      <c r="FFP41"/>
      <c r="FFQ41"/>
      <c r="FFR41"/>
      <c r="FFS41"/>
      <c r="FFT41"/>
      <c r="FFU41"/>
      <c r="FFV41"/>
      <c r="FFW41"/>
      <c r="FFX41"/>
      <c r="FFY41"/>
      <c r="FFZ41"/>
      <c r="FGA41"/>
      <c r="FGB41"/>
      <c r="FGC41"/>
      <c r="FGD41"/>
      <c r="FGE41"/>
      <c r="FGF41"/>
      <c r="FGG41"/>
      <c r="FGH41"/>
      <c r="FGI41"/>
      <c r="FGJ41"/>
      <c r="FGK41"/>
      <c r="FGL41"/>
      <c r="FGM41"/>
      <c r="FGN41"/>
      <c r="FGO41"/>
      <c r="FGP41"/>
      <c r="FGQ41"/>
      <c r="FGR41"/>
      <c r="FGS41"/>
      <c r="FGT41"/>
      <c r="FGU41"/>
      <c r="FGV41"/>
      <c r="FGW41"/>
      <c r="FGX41"/>
      <c r="FGY41"/>
      <c r="FGZ41"/>
      <c r="FHA41"/>
      <c r="FHB41"/>
      <c r="FHC41"/>
      <c r="FHD41"/>
      <c r="FHE41"/>
      <c r="FHF41"/>
      <c r="FHG41"/>
      <c r="FHH41"/>
      <c r="FHI41"/>
      <c r="FHJ41"/>
      <c r="FHK41"/>
      <c r="FHL41"/>
      <c r="FHM41"/>
      <c r="FHN41"/>
      <c r="FHO41"/>
      <c r="FHP41"/>
      <c r="FHQ41"/>
      <c r="FHR41"/>
      <c r="FHS41"/>
      <c r="FHT41"/>
      <c r="FHU41"/>
      <c r="FHV41"/>
      <c r="FHW41"/>
      <c r="FHX41"/>
      <c r="FHY41"/>
      <c r="FHZ41"/>
      <c r="FIA41"/>
      <c r="FIB41"/>
      <c r="FIC41"/>
      <c r="FID41"/>
      <c r="FIE41"/>
      <c r="FIF41"/>
      <c r="FIG41"/>
      <c r="FIH41"/>
      <c r="FII41"/>
      <c r="FIJ41"/>
      <c r="FIK41"/>
      <c r="FIL41"/>
      <c r="FIM41"/>
      <c r="FIN41"/>
      <c r="FIO41"/>
      <c r="FIP41"/>
      <c r="FIQ41"/>
      <c r="FIR41"/>
      <c r="FIS41"/>
      <c r="FIT41"/>
      <c r="FIU41"/>
      <c r="FIV41"/>
      <c r="FIW41"/>
      <c r="FIX41"/>
      <c r="FIY41"/>
      <c r="FIZ41"/>
      <c r="FJA41"/>
      <c r="FJB41"/>
      <c r="FJC41"/>
      <c r="FJD41"/>
      <c r="FJE41"/>
      <c r="FJF41"/>
      <c r="FJG41"/>
      <c r="FJH41"/>
      <c r="FJI41"/>
      <c r="FJJ41"/>
      <c r="FJK41"/>
      <c r="FJL41"/>
      <c r="FJM41"/>
      <c r="FJN41"/>
      <c r="FJO41"/>
      <c r="FJP41"/>
      <c r="FJQ41"/>
      <c r="FJR41"/>
      <c r="FJS41"/>
      <c r="FJT41"/>
      <c r="FJU41"/>
      <c r="FJV41"/>
      <c r="FJW41"/>
      <c r="FJX41"/>
      <c r="FJY41"/>
      <c r="FJZ41"/>
      <c r="FKA41"/>
      <c r="FKB41"/>
      <c r="FKC41"/>
      <c r="FKD41"/>
      <c r="FKE41"/>
      <c r="FKF41"/>
      <c r="FKG41"/>
      <c r="FKH41"/>
      <c r="FKI41"/>
      <c r="FKJ41"/>
      <c r="FKK41"/>
      <c r="FKL41"/>
      <c r="FKM41"/>
      <c r="FKN41"/>
      <c r="FKO41"/>
      <c r="FKP41"/>
      <c r="FKQ41"/>
      <c r="FKR41"/>
      <c r="FKS41"/>
      <c r="FKT41"/>
      <c r="FKU41"/>
      <c r="FKV41"/>
      <c r="FKW41"/>
      <c r="FKX41"/>
      <c r="FKY41"/>
      <c r="FKZ41"/>
      <c r="FLA41"/>
      <c r="FLB41"/>
      <c r="FLC41"/>
      <c r="FLD41"/>
      <c r="FLE41"/>
      <c r="FLF41"/>
      <c r="FLG41"/>
      <c r="FLH41"/>
      <c r="FLI41"/>
      <c r="FLJ41"/>
      <c r="FLK41"/>
      <c r="FLL41"/>
      <c r="FLM41"/>
      <c r="FLN41"/>
      <c r="FLO41"/>
      <c r="FLP41"/>
      <c r="FLQ41"/>
      <c r="FLR41"/>
      <c r="FLS41"/>
      <c r="FLT41"/>
      <c r="FLU41"/>
      <c r="FLV41"/>
      <c r="FLW41"/>
      <c r="FLX41"/>
      <c r="FLY41"/>
      <c r="FLZ41"/>
      <c r="FMA41"/>
      <c r="FMB41"/>
      <c r="FMC41"/>
      <c r="FMD41"/>
      <c r="FME41"/>
      <c r="FMF41"/>
      <c r="FMG41"/>
      <c r="FMH41"/>
      <c r="FMI41"/>
      <c r="FMJ41"/>
      <c r="FMK41"/>
      <c r="FML41"/>
      <c r="FMM41"/>
      <c r="FMN41"/>
      <c r="FMO41"/>
      <c r="FMP41"/>
      <c r="FMQ41"/>
      <c r="FMR41"/>
      <c r="FMS41"/>
      <c r="FMT41"/>
      <c r="FMU41"/>
      <c r="FMV41"/>
      <c r="FMW41"/>
      <c r="FMX41"/>
      <c r="FMY41"/>
      <c r="FMZ41"/>
      <c r="FNA41"/>
      <c r="FNB41"/>
      <c r="FNC41"/>
      <c r="FND41"/>
      <c r="FNE41"/>
      <c r="FNF41"/>
      <c r="FNG41"/>
      <c r="FNH41"/>
      <c r="FNI41"/>
      <c r="FNJ41"/>
      <c r="FNK41"/>
      <c r="FNL41"/>
      <c r="FNM41"/>
      <c r="FNN41"/>
      <c r="FNO41"/>
      <c r="FNP41"/>
      <c r="FNQ41"/>
      <c r="FNR41"/>
      <c r="FNS41"/>
      <c r="FNT41"/>
      <c r="FNU41"/>
      <c r="FNV41"/>
      <c r="FNW41"/>
      <c r="FNX41"/>
      <c r="FNY41"/>
      <c r="FNZ41"/>
      <c r="FOA41"/>
      <c r="FOB41"/>
      <c r="FOC41"/>
      <c r="FOD41"/>
      <c r="FOE41"/>
      <c r="FOF41"/>
      <c r="FOG41"/>
      <c r="FOH41"/>
      <c r="FOI41"/>
      <c r="FOJ41"/>
      <c r="FOK41"/>
      <c r="FOL41"/>
      <c r="FOM41"/>
      <c r="FON41"/>
      <c r="FOO41"/>
      <c r="FOP41"/>
      <c r="FOQ41"/>
      <c r="FOR41"/>
      <c r="FOS41"/>
      <c r="FOT41"/>
      <c r="FOU41"/>
      <c r="FOV41"/>
      <c r="FOW41"/>
      <c r="FOX41"/>
      <c r="FOY41"/>
      <c r="FOZ41"/>
      <c r="FPA41"/>
      <c r="FPB41"/>
      <c r="FPC41"/>
      <c r="FPD41"/>
      <c r="FPE41"/>
      <c r="FPF41"/>
      <c r="FPG41"/>
      <c r="FPH41"/>
      <c r="FPI41"/>
      <c r="FPJ41"/>
      <c r="FPK41"/>
      <c r="FPL41"/>
      <c r="FPM41"/>
      <c r="FPN41"/>
      <c r="FPO41"/>
      <c r="FPP41"/>
      <c r="FPQ41"/>
      <c r="FPR41"/>
      <c r="FPS41"/>
      <c r="FPT41"/>
      <c r="FPU41"/>
      <c r="FPV41"/>
      <c r="FPW41"/>
      <c r="FPX41"/>
      <c r="FPY41"/>
      <c r="FPZ41"/>
      <c r="FQA41"/>
      <c r="FQB41"/>
      <c r="FQC41"/>
      <c r="FQD41"/>
      <c r="FQE41"/>
      <c r="FQF41"/>
      <c r="FQG41"/>
      <c r="FQH41"/>
      <c r="FQI41"/>
      <c r="FQJ41"/>
      <c r="FQK41"/>
      <c r="FQL41"/>
      <c r="FQM41"/>
      <c r="FQN41"/>
      <c r="FQO41"/>
      <c r="FQP41"/>
      <c r="FQQ41"/>
      <c r="FQR41"/>
      <c r="FQS41"/>
      <c r="FQT41"/>
      <c r="FQU41"/>
      <c r="FQV41"/>
      <c r="FQW41"/>
      <c r="FQX41"/>
      <c r="FQY41"/>
      <c r="FQZ41"/>
      <c r="FRA41"/>
      <c r="FRB41"/>
      <c r="FRC41"/>
      <c r="FRD41"/>
      <c r="FRE41"/>
      <c r="FRF41"/>
      <c r="FRG41"/>
      <c r="FRH41"/>
      <c r="FRI41"/>
      <c r="FRJ41"/>
      <c r="FRK41"/>
      <c r="FRL41"/>
      <c r="FRM41"/>
      <c r="FRN41"/>
      <c r="FRO41"/>
      <c r="FRP41"/>
      <c r="FRQ41"/>
      <c r="FRR41"/>
      <c r="FRS41"/>
      <c r="FRT41"/>
      <c r="FRU41"/>
      <c r="FRV41"/>
      <c r="FRW41"/>
      <c r="FRX41"/>
      <c r="FRY41"/>
      <c r="FRZ41"/>
      <c r="FSA41"/>
      <c r="FSB41"/>
      <c r="FSC41"/>
      <c r="FSD41"/>
      <c r="FSE41"/>
      <c r="FSF41"/>
      <c r="FSG41"/>
      <c r="FSH41"/>
      <c r="FSI41"/>
      <c r="FSJ41"/>
      <c r="FSK41"/>
      <c r="FSL41"/>
      <c r="FSM41"/>
      <c r="FSN41"/>
      <c r="FSO41"/>
      <c r="FSP41"/>
      <c r="FSQ41"/>
      <c r="FSR41"/>
      <c r="FSS41"/>
      <c r="FST41"/>
      <c r="FSU41"/>
      <c r="FSV41"/>
      <c r="FSW41"/>
      <c r="FSX41"/>
      <c r="FSY41"/>
      <c r="FSZ41"/>
      <c r="FTA41"/>
      <c r="FTB41"/>
      <c r="FTC41"/>
      <c r="FTD41"/>
      <c r="FTE41"/>
      <c r="FTF41"/>
      <c r="FTG41"/>
      <c r="FTH41"/>
      <c r="FTI41"/>
      <c r="FTJ41"/>
      <c r="FTK41"/>
      <c r="FTL41"/>
      <c r="FTM41"/>
      <c r="FTN41"/>
      <c r="FTO41"/>
      <c r="FTP41"/>
      <c r="FTQ41"/>
      <c r="FTR41"/>
      <c r="FTS41"/>
      <c r="FTT41"/>
      <c r="FTU41"/>
      <c r="FTV41"/>
      <c r="FTW41"/>
      <c r="FTX41"/>
      <c r="FTY41"/>
      <c r="FTZ41"/>
      <c r="FUA41"/>
      <c r="FUB41"/>
      <c r="FUC41"/>
      <c r="FUD41"/>
      <c r="FUE41"/>
      <c r="FUF41"/>
      <c r="FUG41"/>
      <c r="FUH41"/>
      <c r="FUI41"/>
      <c r="FUJ41"/>
      <c r="FUK41"/>
      <c r="FUL41"/>
      <c r="FUM41"/>
      <c r="FUN41"/>
      <c r="FUO41"/>
      <c r="FUP41"/>
      <c r="FUQ41"/>
      <c r="FUR41"/>
      <c r="FUS41"/>
      <c r="FUT41"/>
      <c r="FUU41"/>
      <c r="FUV41"/>
      <c r="FUW41"/>
      <c r="FUX41"/>
      <c r="FUY41"/>
      <c r="FUZ41"/>
      <c r="FVA41"/>
      <c r="FVB41"/>
      <c r="FVC41"/>
      <c r="FVD41"/>
      <c r="FVE41"/>
      <c r="FVF41"/>
      <c r="FVG41"/>
      <c r="FVH41"/>
      <c r="FVI41"/>
      <c r="FVJ41"/>
      <c r="FVK41"/>
      <c r="FVL41"/>
      <c r="FVM41"/>
      <c r="FVN41"/>
      <c r="FVO41"/>
      <c r="FVP41"/>
      <c r="FVQ41"/>
      <c r="FVR41"/>
      <c r="FVS41"/>
      <c r="FVT41"/>
      <c r="FVU41"/>
      <c r="FVV41"/>
      <c r="FVW41"/>
      <c r="FVX41"/>
      <c r="FVY41"/>
      <c r="FVZ41"/>
      <c r="FWA41"/>
      <c r="FWB41"/>
      <c r="FWC41"/>
      <c r="FWD41"/>
      <c r="FWE41"/>
      <c r="FWF41"/>
      <c r="FWG41"/>
      <c r="FWH41"/>
      <c r="FWI41"/>
      <c r="FWJ41"/>
      <c r="FWK41"/>
      <c r="FWL41"/>
      <c r="FWM41"/>
      <c r="FWN41"/>
      <c r="FWO41"/>
      <c r="FWP41"/>
      <c r="FWQ41"/>
      <c r="FWR41"/>
      <c r="FWS41"/>
      <c r="FWT41"/>
      <c r="FWU41"/>
      <c r="FWV41"/>
      <c r="FWW41"/>
      <c r="FWX41"/>
      <c r="FWY41"/>
      <c r="FWZ41"/>
      <c r="FXA41"/>
      <c r="FXB41"/>
      <c r="FXC41"/>
      <c r="FXD41"/>
      <c r="FXE41"/>
      <c r="FXF41"/>
      <c r="FXG41"/>
      <c r="FXH41"/>
      <c r="FXI41"/>
      <c r="FXJ41"/>
      <c r="FXK41"/>
      <c r="FXL41"/>
      <c r="FXM41"/>
      <c r="FXN41"/>
      <c r="FXO41"/>
      <c r="FXP41"/>
      <c r="FXQ41"/>
      <c r="FXR41"/>
      <c r="FXS41"/>
      <c r="FXT41"/>
      <c r="FXU41"/>
      <c r="FXV41"/>
      <c r="FXW41"/>
      <c r="FXX41"/>
      <c r="FXY41"/>
      <c r="FXZ41"/>
      <c r="FYA41"/>
      <c r="FYB41"/>
      <c r="FYC41"/>
      <c r="FYD41"/>
      <c r="FYE41"/>
      <c r="FYF41"/>
      <c r="FYG41"/>
      <c r="FYH41"/>
      <c r="FYI41"/>
      <c r="FYJ41"/>
      <c r="FYK41"/>
      <c r="FYL41"/>
      <c r="FYM41"/>
      <c r="FYN41"/>
      <c r="FYO41"/>
      <c r="FYP41"/>
      <c r="FYQ41"/>
      <c r="FYR41"/>
      <c r="FYS41"/>
      <c r="FYT41"/>
      <c r="FYU41"/>
      <c r="FYV41"/>
      <c r="FYW41"/>
      <c r="FYX41"/>
      <c r="FYY41"/>
      <c r="FYZ41"/>
      <c r="FZA41"/>
      <c r="FZB41"/>
      <c r="FZC41"/>
      <c r="FZD41"/>
      <c r="FZE41"/>
      <c r="FZF41"/>
      <c r="FZG41"/>
      <c r="FZH41"/>
      <c r="FZI41"/>
      <c r="FZJ41"/>
      <c r="FZK41"/>
      <c r="FZL41"/>
      <c r="FZM41"/>
      <c r="FZN41"/>
      <c r="FZO41"/>
      <c r="FZP41"/>
      <c r="FZQ41"/>
      <c r="FZR41"/>
      <c r="FZS41"/>
      <c r="FZT41"/>
      <c r="FZU41"/>
      <c r="FZV41"/>
      <c r="FZW41"/>
      <c r="FZX41"/>
      <c r="FZY41"/>
      <c r="FZZ41"/>
      <c r="GAA41"/>
      <c r="GAB41"/>
      <c r="GAC41"/>
      <c r="GAD41"/>
      <c r="GAE41"/>
      <c r="GAF41"/>
      <c r="GAG41"/>
      <c r="GAH41"/>
      <c r="GAI41"/>
      <c r="GAJ41"/>
      <c r="GAK41"/>
      <c r="GAL41"/>
      <c r="GAM41"/>
      <c r="GAN41"/>
      <c r="GAO41"/>
      <c r="GAP41"/>
      <c r="GAQ41"/>
      <c r="GAR41"/>
      <c r="GAS41"/>
      <c r="GAT41"/>
      <c r="GAU41"/>
      <c r="GAV41"/>
      <c r="GAW41"/>
      <c r="GAX41"/>
      <c r="GAY41"/>
      <c r="GAZ41"/>
      <c r="GBA41"/>
      <c r="GBB41"/>
      <c r="GBC41"/>
      <c r="GBD41"/>
      <c r="GBE41"/>
      <c r="GBF41"/>
      <c r="GBG41"/>
      <c r="GBH41"/>
      <c r="GBI41"/>
      <c r="GBJ41"/>
      <c r="GBK41"/>
      <c r="GBL41"/>
      <c r="GBM41"/>
      <c r="GBN41"/>
      <c r="GBO41"/>
      <c r="GBP41"/>
      <c r="GBQ41"/>
      <c r="GBR41"/>
      <c r="GBS41"/>
      <c r="GBT41"/>
      <c r="GBU41"/>
      <c r="GBV41"/>
      <c r="GBW41"/>
      <c r="GBX41"/>
      <c r="GBY41"/>
      <c r="GBZ41"/>
      <c r="GCA41"/>
      <c r="GCB41"/>
      <c r="GCC41"/>
      <c r="GCD41"/>
      <c r="GCE41"/>
      <c r="GCF41"/>
      <c r="GCG41"/>
      <c r="GCH41"/>
      <c r="GCI41"/>
      <c r="GCJ41"/>
      <c r="GCK41"/>
      <c r="GCL41"/>
      <c r="GCM41"/>
      <c r="GCN41"/>
      <c r="GCO41"/>
      <c r="GCP41"/>
      <c r="GCQ41"/>
      <c r="GCR41"/>
      <c r="GCS41"/>
      <c r="GCT41"/>
      <c r="GCU41"/>
      <c r="GCV41"/>
      <c r="GCW41"/>
      <c r="GCX41"/>
      <c r="GCY41"/>
      <c r="GCZ41"/>
      <c r="GDA41"/>
      <c r="GDB41"/>
      <c r="GDC41"/>
      <c r="GDD41"/>
      <c r="GDE41"/>
      <c r="GDF41"/>
      <c r="GDG41"/>
      <c r="GDH41"/>
      <c r="GDI41"/>
      <c r="GDJ41"/>
      <c r="GDK41"/>
      <c r="GDL41"/>
      <c r="GDM41"/>
      <c r="GDN41"/>
      <c r="GDO41"/>
      <c r="GDP41"/>
      <c r="GDQ41"/>
      <c r="GDR41"/>
      <c r="GDS41"/>
      <c r="GDT41"/>
      <c r="GDU41"/>
      <c r="GDV41"/>
      <c r="GDW41"/>
      <c r="GDX41"/>
      <c r="GDY41"/>
      <c r="GDZ41"/>
      <c r="GEA41"/>
      <c r="GEB41"/>
      <c r="GEC41"/>
      <c r="GED41"/>
      <c r="GEE41"/>
      <c r="GEF41"/>
      <c r="GEG41"/>
      <c r="GEH41"/>
      <c r="GEI41"/>
      <c r="GEJ41"/>
      <c r="GEK41"/>
      <c r="GEL41"/>
      <c r="GEM41"/>
      <c r="GEN41"/>
      <c r="GEO41"/>
      <c r="GEP41"/>
      <c r="GEQ41"/>
      <c r="GER41"/>
      <c r="GES41"/>
      <c r="GET41"/>
      <c r="GEU41"/>
      <c r="GEV41"/>
      <c r="GEW41"/>
      <c r="GEX41"/>
      <c r="GEY41"/>
      <c r="GEZ41"/>
      <c r="GFA41"/>
      <c r="GFB41"/>
      <c r="GFC41"/>
      <c r="GFD41"/>
      <c r="GFE41"/>
      <c r="GFF41"/>
      <c r="GFG41"/>
      <c r="GFH41"/>
      <c r="GFI41"/>
      <c r="GFJ41"/>
      <c r="GFK41"/>
      <c r="GFL41"/>
      <c r="GFM41"/>
      <c r="GFN41"/>
      <c r="GFO41"/>
      <c r="GFP41"/>
      <c r="GFQ41"/>
      <c r="GFR41"/>
      <c r="GFS41"/>
      <c r="GFT41"/>
      <c r="GFU41"/>
      <c r="GFV41"/>
      <c r="GFW41"/>
      <c r="GFX41"/>
      <c r="GFY41"/>
      <c r="GFZ41"/>
      <c r="GGA41"/>
      <c r="GGB41"/>
      <c r="GGC41"/>
      <c r="GGD41"/>
      <c r="GGE41"/>
      <c r="GGF41"/>
      <c r="GGG41"/>
      <c r="GGH41"/>
      <c r="GGI41"/>
      <c r="GGJ41"/>
      <c r="GGK41"/>
      <c r="GGL41"/>
      <c r="GGM41"/>
      <c r="GGN41"/>
      <c r="GGO41"/>
      <c r="GGP41"/>
      <c r="GGQ41"/>
      <c r="GGR41"/>
      <c r="GGS41"/>
      <c r="GGT41"/>
      <c r="GGU41"/>
      <c r="GGV41"/>
      <c r="GGW41"/>
      <c r="GGX41"/>
      <c r="GGY41"/>
      <c r="GGZ41"/>
      <c r="GHA41"/>
      <c r="GHB41"/>
      <c r="GHC41"/>
      <c r="GHD41"/>
      <c r="GHE41"/>
      <c r="GHF41"/>
      <c r="GHG41"/>
      <c r="GHH41"/>
      <c r="GHI41"/>
      <c r="GHJ41"/>
      <c r="GHK41"/>
      <c r="GHL41"/>
      <c r="GHM41"/>
      <c r="GHN41"/>
      <c r="GHO41"/>
      <c r="GHP41"/>
      <c r="GHQ41"/>
      <c r="GHR41"/>
      <c r="GHS41"/>
      <c r="GHT41"/>
      <c r="GHU41"/>
      <c r="GHV41"/>
      <c r="GHW41"/>
      <c r="GHX41"/>
      <c r="GHY41"/>
      <c r="GHZ41"/>
      <c r="GIA41"/>
      <c r="GIB41"/>
      <c r="GIC41"/>
      <c r="GID41"/>
      <c r="GIE41"/>
      <c r="GIF41"/>
      <c r="GIG41"/>
      <c r="GIH41"/>
      <c r="GII41"/>
      <c r="GIJ41"/>
      <c r="GIK41"/>
      <c r="GIL41"/>
      <c r="GIM41"/>
      <c r="GIN41"/>
      <c r="GIO41"/>
      <c r="GIP41"/>
      <c r="GIQ41"/>
      <c r="GIR41"/>
      <c r="GIS41"/>
      <c r="GIT41"/>
      <c r="GIU41"/>
      <c r="GIV41"/>
      <c r="GIW41"/>
      <c r="GIX41"/>
      <c r="GIY41"/>
      <c r="GIZ41"/>
      <c r="GJA41"/>
      <c r="GJB41"/>
      <c r="GJC41"/>
      <c r="GJD41"/>
      <c r="GJE41"/>
      <c r="GJF41"/>
      <c r="GJG41"/>
      <c r="GJH41"/>
      <c r="GJI41"/>
      <c r="GJJ41"/>
      <c r="GJK41"/>
      <c r="GJL41"/>
      <c r="GJM41"/>
      <c r="GJN41"/>
      <c r="GJO41"/>
      <c r="GJP41"/>
      <c r="GJQ41"/>
      <c r="GJR41"/>
      <c r="GJS41"/>
      <c r="GJT41"/>
      <c r="GJU41"/>
      <c r="GJV41"/>
      <c r="GJW41"/>
      <c r="GJX41"/>
      <c r="GJY41"/>
      <c r="GJZ41"/>
      <c r="GKA41"/>
      <c r="GKB41"/>
      <c r="GKC41"/>
      <c r="GKD41"/>
      <c r="GKE41"/>
      <c r="GKF41"/>
      <c r="GKG41"/>
      <c r="GKH41"/>
      <c r="GKI41"/>
      <c r="GKJ41"/>
      <c r="GKK41"/>
      <c r="GKL41"/>
      <c r="GKM41"/>
      <c r="GKN41"/>
      <c r="GKO41"/>
      <c r="GKP41"/>
      <c r="GKQ41"/>
      <c r="GKR41"/>
      <c r="GKS41"/>
      <c r="GKT41"/>
      <c r="GKU41"/>
      <c r="GKV41"/>
      <c r="GKW41"/>
      <c r="GKX41"/>
      <c r="GKY41"/>
      <c r="GKZ41"/>
      <c r="GLA41"/>
      <c r="GLB41"/>
      <c r="GLC41"/>
      <c r="GLD41"/>
      <c r="GLE41"/>
      <c r="GLF41"/>
      <c r="GLG41"/>
      <c r="GLH41"/>
      <c r="GLI41"/>
      <c r="GLJ41"/>
      <c r="GLK41"/>
      <c r="GLL41"/>
      <c r="GLM41"/>
      <c r="GLN41"/>
      <c r="GLO41"/>
      <c r="GLP41"/>
      <c r="GLQ41"/>
      <c r="GLR41"/>
      <c r="GLS41"/>
      <c r="GLT41"/>
      <c r="GLU41"/>
      <c r="GLV41"/>
      <c r="GLW41"/>
      <c r="GLX41"/>
      <c r="GLY41"/>
      <c r="GLZ41"/>
      <c r="GMA41"/>
      <c r="GMB41"/>
      <c r="GMC41"/>
      <c r="GMD41"/>
      <c r="GME41"/>
      <c r="GMF41"/>
      <c r="GMG41"/>
      <c r="GMH41"/>
      <c r="GMI41"/>
      <c r="GMJ41"/>
      <c r="GMK41"/>
      <c r="GML41"/>
      <c r="GMM41"/>
      <c r="GMN41"/>
      <c r="GMO41"/>
      <c r="GMP41"/>
      <c r="GMQ41"/>
      <c r="GMR41"/>
      <c r="GMS41"/>
      <c r="GMT41"/>
      <c r="GMU41"/>
      <c r="GMV41"/>
      <c r="GMW41"/>
      <c r="GMX41"/>
      <c r="GMY41"/>
      <c r="GMZ41"/>
      <c r="GNA41"/>
      <c r="GNB41"/>
      <c r="GNC41"/>
      <c r="GND41"/>
      <c r="GNE41"/>
      <c r="GNF41"/>
      <c r="GNG41"/>
      <c r="GNH41"/>
      <c r="GNI41"/>
      <c r="GNJ41"/>
      <c r="GNK41"/>
      <c r="GNL41"/>
      <c r="GNM41"/>
      <c r="GNN41"/>
      <c r="GNO41"/>
      <c r="GNP41"/>
      <c r="GNQ41"/>
      <c r="GNR41"/>
      <c r="GNS41"/>
      <c r="GNT41"/>
      <c r="GNU41"/>
      <c r="GNV41"/>
      <c r="GNW41"/>
      <c r="GNX41"/>
      <c r="GNY41"/>
      <c r="GNZ41"/>
      <c r="GOA41"/>
      <c r="GOB41"/>
      <c r="GOC41"/>
      <c r="GOD41"/>
      <c r="GOE41"/>
      <c r="GOF41"/>
      <c r="GOG41"/>
      <c r="GOH41"/>
      <c r="GOI41"/>
      <c r="GOJ41"/>
      <c r="GOK41"/>
      <c r="GOL41"/>
      <c r="GOM41"/>
      <c r="GON41"/>
      <c r="GOO41"/>
      <c r="GOP41"/>
      <c r="GOQ41"/>
      <c r="GOR41"/>
      <c r="GOS41"/>
      <c r="GOT41"/>
      <c r="GOU41"/>
      <c r="GOV41"/>
      <c r="GOW41"/>
      <c r="GOX41"/>
      <c r="GOY41"/>
      <c r="GOZ41"/>
      <c r="GPA41"/>
      <c r="GPB41"/>
      <c r="GPC41"/>
      <c r="GPD41"/>
      <c r="GPE41"/>
      <c r="GPF41"/>
      <c r="GPG41"/>
      <c r="GPH41"/>
      <c r="GPI41"/>
      <c r="GPJ41"/>
      <c r="GPK41"/>
      <c r="GPL41"/>
      <c r="GPM41"/>
      <c r="GPN41"/>
      <c r="GPO41"/>
      <c r="GPP41"/>
      <c r="GPQ41"/>
      <c r="GPR41"/>
      <c r="GPS41"/>
      <c r="GPT41"/>
      <c r="GPU41"/>
      <c r="GPV41"/>
      <c r="GPW41"/>
      <c r="GPX41"/>
      <c r="GPY41"/>
      <c r="GPZ41"/>
      <c r="GQA41"/>
      <c r="GQB41"/>
      <c r="GQC41"/>
      <c r="GQD41"/>
      <c r="GQE41"/>
      <c r="GQF41"/>
      <c r="GQG41"/>
      <c r="GQH41"/>
      <c r="GQI41"/>
      <c r="GQJ41"/>
      <c r="GQK41"/>
      <c r="GQL41"/>
      <c r="GQM41"/>
      <c r="GQN41"/>
      <c r="GQO41"/>
      <c r="GQP41"/>
      <c r="GQQ41"/>
      <c r="GQR41"/>
      <c r="GQS41"/>
      <c r="GQT41"/>
      <c r="GQU41"/>
      <c r="GQV41"/>
      <c r="GQW41"/>
      <c r="GQX41"/>
      <c r="GQY41"/>
      <c r="GQZ41"/>
      <c r="GRA41"/>
      <c r="GRB41"/>
      <c r="GRC41"/>
      <c r="GRD41"/>
      <c r="GRE41"/>
      <c r="GRF41"/>
      <c r="GRG41"/>
      <c r="GRH41"/>
      <c r="GRI41"/>
      <c r="GRJ41"/>
      <c r="GRK41"/>
      <c r="GRL41"/>
      <c r="GRM41"/>
      <c r="GRN41"/>
      <c r="GRO41"/>
      <c r="GRP41"/>
      <c r="GRQ41"/>
      <c r="GRR41"/>
      <c r="GRS41"/>
      <c r="GRT41"/>
      <c r="GRU41"/>
      <c r="GRV41"/>
      <c r="GRW41"/>
      <c r="GRX41"/>
      <c r="GRY41"/>
      <c r="GRZ41"/>
      <c r="GSA41"/>
      <c r="GSB41"/>
      <c r="GSC41"/>
      <c r="GSD41"/>
      <c r="GSE41"/>
      <c r="GSF41"/>
      <c r="GSG41"/>
      <c r="GSH41"/>
      <c r="GSI41"/>
      <c r="GSJ41"/>
      <c r="GSK41"/>
      <c r="GSL41"/>
      <c r="GSM41"/>
      <c r="GSN41"/>
      <c r="GSO41"/>
      <c r="GSP41"/>
      <c r="GSQ41"/>
      <c r="GSR41"/>
      <c r="GSS41"/>
      <c r="GST41"/>
      <c r="GSU41"/>
      <c r="GSV41"/>
      <c r="GSW41"/>
      <c r="GSX41"/>
      <c r="GSY41"/>
      <c r="GSZ41"/>
      <c r="GTA41"/>
      <c r="GTB41"/>
      <c r="GTC41"/>
      <c r="GTD41"/>
      <c r="GTE41"/>
      <c r="GTF41"/>
      <c r="GTG41"/>
      <c r="GTH41"/>
      <c r="GTI41"/>
      <c r="GTJ41"/>
      <c r="GTK41"/>
      <c r="GTL41"/>
      <c r="GTM41"/>
      <c r="GTN41"/>
      <c r="GTO41"/>
      <c r="GTP41"/>
      <c r="GTQ41"/>
      <c r="GTR41"/>
      <c r="GTS41"/>
      <c r="GTT41"/>
      <c r="GTU41"/>
      <c r="GTV41"/>
      <c r="GTW41"/>
      <c r="GTX41"/>
      <c r="GTY41"/>
      <c r="GTZ41"/>
      <c r="GUA41"/>
      <c r="GUB41"/>
      <c r="GUC41"/>
      <c r="GUD41"/>
      <c r="GUE41"/>
      <c r="GUF41"/>
      <c r="GUG41"/>
      <c r="GUH41"/>
      <c r="GUI41"/>
      <c r="GUJ41"/>
      <c r="GUK41"/>
      <c r="GUL41"/>
      <c r="GUM41"/>
      <c r="GUN41"/>
      <c r="GUO41"/>
      <c r="GUP41"/>
      <c r="GUQ41"/>
      <c r="GUR41"/>
      <c r="GUS41"/>
      <c r="GUT41"/>
      <c r="GUU41"/>
      <c r="GUV41"/>
      <c r="GUW41"/>
      <c r="GUX41"/>
      <c r="GUY41"/>
      <c r="GUZ41"/>
      <c r="GVA41"/>
      <c r="GVB41"/>
      <c r="GVC41"/>
      <c r="GVD41"/>
      <c r="GVE41"/>
      <c r="GVF41"/>
      <c r="GVG41"/>
      <c r="GVH41"/>
      <c r="GVI41"/>
      <c r="GVJ41"/>
      <c r="GVK41"/>
      <c r="GVL41"/>
      <c r="GVM41"/>
      <c r="GVN41"/>
      <c r="GVO41"/>
      <c r="GVP41"/>
      <c r="GVQ41"/>
      <c r="GVR41"/>
      <c r="GVS41"/>
      <c r="GVT41"/>
      <c r="GVU41"/>
      <c r="GVV41"/>
      <c r="GVW41"/>
      <c r="GVX41"/>
      <c r="GVY41"/>
      <c r="GVZ41"/>
      <c r="GWA41"/>
      <c r="GWB41"/>
      <c r="GWC41"/>
      <c r="GWD41"/>
      <c r="GWE41"/>
      <c r="GWF41"/>
      <c r="GWG41"/>
      <c r="GWH41"/>
      <c r="GWI41"/>
      <c r="GWJ41"/>
      <c r="GWK41"/>
      <c r="GWL41"/>
      <c r="GWM41"/>
      <c r="GWN41"/>
      <c r="GWO41"/>
      <c r="GWP41"/>
      <c r="GWQ41"/>
      <c r="GWR41"/>
      <c r="GWS41"/>
      <c r="GWT41"/>
      <c r="GWU41"/>
      <c r="GWV41"/>
      <c r="GWW41"/>
      <c r="GWX41"/>
      <c r="GWY41"/>
      <c r="GWZ41"/>
      <c r="GXA41"/>
      <c r="GXB41"/>
      <c r="GXC41"/>
      <c r="GXD41"/>
      <c r="GXE41"/>
      <c r="GXF41"/>
      <c r="GXG41"/>
      <c r="GXH41"/>
      <c r="GXI41"/>
      <c r="GXJ41"/>
      <c r="GXK41"/>
      <c r="GXL41"/>
      <c r="GXM41"/>
      <c r="GXN41"/>
      <c r="GXO41"/>
      <c r="GXP41"/>
      <c r="GXQ41"/>
      <c r="GXR41"/>
      <c r="GXS41"/>
      <c r="GXT41"/>
      <c r="GXU41"/>
      <c r="GXV41"/>
      <c r="GXW41"/>
      <c r="GXX41"/>
      <c r="GXY41"/>
      <c r="GXZ41"/>
      <c r="GYA41"/>
      <c r="GYB41"/>
      <c r="GYC41"/>
      <c r="GYD41"/>
      <c r="GYE41"/>
      <c r="GYF41"/>
      <c r="GYG41"/>
      <c r="GYH41"/>
      <c r="GYI41"/>
      <c r="GYJ41"/>
      <c r="GYK41"/>
      <c r="GYL41"/>
      <c r="GYM41"/>
      <c r="GYN41"/>
      <c r="GYO41"/>
      <c r="GYP41"/>
      <c r="GYQ41"/>
      <c r="GYR41"/>
      <c r="GYS41"/>
      <c r="GYT41"/>
      <c r="GYU41"/>
      <c r="GYV41"/>
      <c r="GYW41"/>
      <c r="GYX41"/>
      <c r="GYY41"/>
      <c r="GYZ41"/>
      <c r="GZA41"/>
      <c r="GZB41"/>
      <c r="GZC41"/>
      <c r="GZD41"/>
      <c r="GZE41"/>
      <c r="GZF41"/>
      <c r="GZG41"/>
      <c r="GZH41"/>
      <c r="GZI41"/>
      <c r="GZJ41"/>
      <c r="GZK41"/>
      <c r="GZL41"/>
      <c r="GZM41"/>
      <c r="GZN41"/>
      <c r="GZO41"/>
      <c r="GZP41"/>
      <c r="GZQ41"/>
      <c r="GZR41"/>
      <c r="GZS41"/>
      <c r="GZT41"/>
      <c r="GZU41"/>
      <c r="GZV41"/>
      <c r="GZW41"/>
      <c r="GZX41"/>
      <c r="GZY41"/>
      <c r="GZZ41"/>
      <c r="HAA41"/>
      <c r="HAB41"/>
      <c r="HAC41"/>
      <c r="HAD41"/>
      <c r="HAE41"/>
      <c r="HAF41"/>
      <c r="HAG41"/>
      <c r="HAH41"/>
      <c r="HAI41"/>
      <c r="HAJ41"/>
      <c r="HAK41"/>
      <c r="HAL41"/>
      <c r="HAM41"/>
      <c r="HAN41"/>
      <c r="HAO41"/>
      <c r="HAP41"/>
      <c r="HAQ41"/>
      <c r="HAR41"/>
      <c r="HAS41"/>
      <c r="HAT41"/>
      <c r="HAU41"/>
      <c r="HAV41"/>
      <c r="HAW41"/>
      <c r="HAX41"/>
      <c r="HAY41"/>
      <c r="HAZ41"/>
      <c r="HBA41"/>
      <c r="HBB41"/>
      <c r="HBC41"/>
      <c r="HBD41"/>
      <c r="HBE41"/>
      <c r="HBF41"/>
      <c r="HBG41"/>
      <c r="HBH41"/>
      <c r="HBI41"/>
      <c r="HBJ41"/>
      <c r="HBK41"/>
      <c r="HBL41"/>
      <c r="HBM41"/>
      <c r="HBN41"/>
      <c r="HBO41"/>
      <c r="HBP41"/>
      <c r="HBQ41"/>
      <c r="HBR41"/>
      <c r="HBS41"/>
      <c r="HBT41"/>
      <c r="HBU41"/>
      <c r="HBV41"/>
      <c r="HBW41"/>
      <c r="HBX41"/>
      <c r="HBY41"/>
      <c r="HBZ41"/>
      <c r="HCA41"/>
      <c r="HCB41"/>
      <c r="HCC41"/>
      <c r="HCD41"/>
      <c r="HCE41"/>
      <c r="HCF41"/>
      <c r="HCG41"/>
      <c r="HCH41"/>
      <c r="HCI41"/>
      <c r="HCJ41"/>
      <c r="HCK41"/>
      <c r="HCL41"/>
      <c r="HCM41"/>
      <c r="HCN41"/>
      <c r="HCO41"/>
      <c r="HCP41"/>
      <c r="HCQ41"/>
      <c r="HCR41"/>
      <c r="HCS41"/>
      <c r="HCT41"/>
      <c r="HCU41"/>
      <c r="HCV41"/>
      <c r="HCW41"/>
      <c r="HCX41"/>
      <c r="HCY41"/>
      <c r="HCZ41"/>
      <c r="HDA41"/>
      <c r="HDB41"/>
      <c r="HDC41"/>
      <c r="HDD41"/>
      <c r="HDE41"/>
      <c r="HDF41"/>
      <c r="HDG41"/>
      <c r="HDH41"/>
      <c r="HDI41"/>
      <c r="HDJ41"/>
      <c r="HDK41"/>
      <c r="HDL41"/>
      <c r="HDM41"/>
      <c r="HDN41"/>
      <c r="HDO41"/>
      <c r="HDP41"/>
      <c r="HDQ41"/>
      <c r="HDR41"/>
      <c r="HDS41"/>
      <c r="HDT41"/>
      <c r="HDU41"/>
      <c r="HDV41"/>
      <c r="HDW41"/>
      <c r="HDX41"/>
      <c r="HDY41"/>
      <c r="HDZ41"/>
      <c r="HEA41"/>
      <c r="HEB41"/>
      <c r="HEC41"/>
      <c r="HED41"/>
      <c r="HEE41"/>
      <c r="HEF41"/>
      <c r="HEG41"/>
      <c r="HEH41"/>
      <c r="HEI41"/>
      <c r="HEJ41"/>
      <c r="HEK41"/>
      <c r="HEL41"/>
      <c r="HEM41"/>
      <c r="HEN41"/>
      <c r="HEO41"/>
      <c r="HEP41"/>
      <c r="HEQ41"/>
      <c r="HER41"/>
      <c r="HES41"/>
      <c r="HET41"/>
      <c r="HEU41"/>
      <c r="HEV41"/>
      <c r="HEW41"/>
      <c r="HEX41"/>
      <c r="HEY41"/>
      <c r="HEZ41"/>
      <c r="HFA41"/>
      <c r="HFB41"/>
      <c r="HFC41"/>
      <c r="HFD41"/>
      <c r="HFE41"/>
      <c r="HFF41"/>
      <c r="HFG41"/>
      <c r="HFH41"/>
      <c r="HFI41"/>
      <c r="HFJ41"/>
      <c r="HFK41"/>
      <c r="HFL41"/>
      <c r="HFM41"/>
      <c r="HFN41"/>
      <c r="HFO41"/>
      <c r="HFP41"/>
      <c r="HFQ41"/>
      <c r="HFR41"/>
      <c r="HFS41"/>
      <c r="HFT41"/>
      <c r="HFU41"/>
      <c r="HFV41"/>
      <c r="HFW41"/>
      <c r="HFX41"/>
      <c r="HFY41"/>
      <c r="HFZ41"/>
      <c r="HGA41"/>
      <c r="HGB41"/>
      <c r="HGC41"/>
      <c r="HGD41"/>
      <c r="HGE41"/>
      <c r="HGF41"/>
      <c r="HGG41"/>
      <c r="HGH41"/>
      <c r="HGI41"/>
      <c r="HGJ41"/>
      <c r="HGK41"/>
      <c r="HGL41"/>
      <c r="HGM41"/>
      <c r="HGN41"/>
      <c r="HGO41"/>
      <c r="HGP41"/>
      <c r="HGQ41"/>
      <c r="HGR41"/>
      <c r="HGS41"/>
      <c r="HGT41"/>
      <c r="HGU41"/>
      <c r="HGV41"/>
      <c r="HGW41"/>
      <c r="HGX41"/>
      <c r="HGY41"/>
      <c r="HGZ41"/>
      <c r="HHA41"/>
      <c r="HHB41"/>
      <c r="HHC41"/>
      <c r="HHD41"/>
      <c r="HHE41"/>
      <c r="HHF41"/>
      <c r="HHG41"/>
      <c r="HHH41"/>
      <c r="HHI41"/>
      <c r="HHJ41"/>
      <c r="HHK41"/>
      <c r="HHL41"/>
      <c r="HHM41"/>
      <c r="HHN41"/>
      <c r="HHO41"/>
      <c r="HHP41"/>
      <c r="HHQ41"/>
      <c r="HHR41"/>
      <c r="HHS41"/>
      <c r="HHT41"/>
      <c r="HHU41"/>
      <c r="HHV41"/>
      <c r="HHW41"/>
      <c r="HHX41"/>
      <c r="HHY41"/>
      <c r="HHZ41"/>
      <c r="HIA41"/>
      <c r="HIB41"/>
      <c r="HIC41"/>
      <c r="HID41"/>
      <c r="HIE41"/>
      <c r="HIF41"/>
      <c r="HIG41"/>
      <c r="HIH41"/>
      <c r="HII41"/>
      <c r="HIJ41"/>
      <c r="HIK41"/>
      <c r="HIL41"/>
      <c r="HIM41"/>
      <c r="HIN41"/>
      <c r="HIO41"/>
      <c r="HIP41"/>
      <c r="HIQ41"/>
      <c r="HIR41"/>
      <c r="HIS41"/>
      <c r="HIT41"/>
      <c r="HIU41"/>
      <c r="HIV41"/>
      <c r="HIW41"/>
      <c r="HIX41"/>
      <c r="HIY41"/>
      <c r="HIZ41"/>
      <c r="HJA41"/>
      <c r="HJB41"/>
      <c r="HJC41"/>
      <c r="HJD41"/>
      <c r="HJE41"/>
      <c r="HJF41"/>
      <c r="HJG41"/>
      <c r="HJH41"/>
      <c r="HJI41"/>
      <c r="HJJ41"/>
      <c r="HJK41"/>
      <c r="HJL41"/>
      <c r="HJM41"/>
      <c r="HJN41"/>
      <c r="HJO41"/>
      <c r="HJP41"/>
      <c r="HJQ41"/>
      <c r="HJR41"/>
      <c r="HJS41"/>
      <c r="HJT41"/>
      <c r="HJU41"/>
      <c r="HJV41"/>
      <c r="HJW41"/>
      <c r="HJX41"/>
      <c r="HJY41"/>
      <c r="HJZ41"/>
      <c r="HKA41"/>
      <c r="HKB41"/>
      <c r="HKC41"/>
      <c r="HKD41"/>
      <c r="HKE41"/>
      <c r="HKF41"/>
      <c r="HKG41"/>
      <c r="HKH41"/>
      <c r="HKI41"/>
      <c r="HKJ41"/>
      <c r="HKK41"/>
      <c r="HKL41"/>
      <c r="HKM41"/>
      <c r="HKN41"/>
      <c r="HKO41"/>
      <c r="HKP41"/>
      <c r="HKQ41"/>
      <c r="HKR41"/>
      <c r="HKS41"/>
      <c r="HKT41"/>
      <c r="HKU41"/>
      <c r="HKV41"/>
      <c r="HKW41"/>
      <c r="HKX41"/>
      <c r="HKY41"/>
      <c r="HKZ41"/>
      <c r="HLA41"/>
      <c r="HLB41"/>
      <c r="HLC41"/>
      <c r="HLD41"/>
      <c r="HLE41"/>
      <c r="HLF41"/>
      <c r="HLG41"/>
      <c r="HLH41"/>
      <c r="HLI41"/>
      <c r="HLJ41"/>
      <c r="HLK41"/>
      <c r="HLL41"/>
      <c r="HLM41"/>
      <c r="HLN41"/>
      <c r="HLO41"/>
      <c r="HLP41"/>
      <c r="HLQ41"/>
      <c r="HLR41"/>
      <c r="HLS41"/>
      <c r="HLT41"/>
      <c r="HLU41"/>
      <c r="HLV41"/>
      <c r="HLW41"/>
      <c r="HLX41"/>
      <c r="HLY41"/>
      <c r="HLZ41"/>
      <c r="HMA41"/>
      <c r="HMB41"/>
      <c r="HMC41"/>
      <c r="HMD41"/>
      <c r="HME41"/>
      <c r="HMF41"/>
      <c r="HMG41"/>
      <c r="HMH41"/>
      <c r="HMI41"/>
      <c r="HMJ41"/>
      <c r="HMK41"/>
      <c r="HML41"/>
      <c r="HMM41"/>
      <c r="HMN41"/>
      <c r="HMO41"/>
      <c r="HMP41"/>
      <c r="HMQ41"/>
      <c r="HMR41"/>
      <c r="HMS41"/>
      <c r="HMT41"/>
      <c r="HMU41"/>
      <c r="HMV41"/>
      <c r="HMW41"/>
      <c r="HMX41"/>
      <c r="HMY41"/>
      <c r="HMZ41"/>
      <c r="HNA41"/>
      <c r="HNB41"/>
      <c r="HNC41"/>
      <c r="HND41"/>
      <c r="HNE41"/>
      <c r="HNF41"/>
      <c r="HNG41"/>
      <c r="HNH41"/>
      <c r="HNI41"/>
      <c r="HNJ41"/>
      <c r="HNK41"/>
      <c r="HNL41"/>
      <c r="HNM41"/>
      <c r="HNN41"/>
      <c r="HNO41"/>
      <c r="HNP41"/>
      <c r="HNQ41"/>
      <c r="HNR41"/>
      <c r="HNS41"/>
      <c r="HNT41"/>
      <c r="HNU41"/>
      <c r="HNV41"/>
      <c r="HNW41"/>
      <c r="HNX41"/>
      <c r="HNY41"/>
      <c r="HNZ41"/>
      <c r="HOA41"/>
      <c r="HOB41"/>
      <c r="HOC41"/>
      <c r="HOD41"/>
      <c r="HOE41"/>
      <c r="HOF41"/>
      <c r="HOG41"/>
      <c r="HOH41"/>
      <c r="HOI41"/>
      <c r="HOJ41"/>
      <c r="HOK41"/>
      <c r="HOL41"/>
      <c r="HOM41"/>
      <c r="HON41"/>
      <c r="HOO41"/>
      <c r="HOP41"/>
      <c r="HOQ41"/>
      <c r="HOR41"/>
      <c r="HOS41"/>
      <c r="HOT41"/>
      <c r="HOU41"/>
      <c r="HOV41"/>
      <c r="HOW41"/>
      <c r="HOX41"/>
      <c r="HOY41"/>
      <c r="HOZ41"/>
      <c r="HPA41"/>
      <c r="HPB41"/>
      <c r="HPC41"/>
      <c r="HPD41"/>
      <c r="HPE41"/>
      <c r="HPF41"/>
      <c r="HPG41"/>
      <c r="HPH41"/>
      <c r="HPI41"/>
      <c r="HPJ41"/>
      <c r="HPK41"/>
      <c r="HPL41"/>
      <c r="HPM41"/>
      <c r="HPN41"/>
      <c r="HPO41"/>
      <c r="HPP41"/>
      <c r="HPQ41"/>
      <c r="HPR41"/>
      <c r="HPS41"/>
      <c r="HPT41"/>
      <c r="HPU41"/>
      <c r="HPV41"/>
      <c r="HPW41"/>
      <c r="HPX41"/>
      <c r="HPY41"/>
      <c r="HPZ41"/>
      <c r="HQA41"/>
      <c r="HQB41"/>
      <c r="HQC41"/>
      <c r="HQD41"/>
      <c r="HQE41"/>
      <c r="HQF41"/>
      <c r="HQG41"/>
      <c r="HQH41"/>
      <c r="HQI41"/>
      <c r="HQJ41"/>
      <c r="HQK41"/>
      <c r="HQL41"/>
      <c r="HQM41"/>
      <c r="HQN41"/>
      <c r="HQO41"/>
      <c r="HQP41"/>
      <c r="HQQ41"/>
      <c r="HQR41"/>
      <c r="HQS41"/>
      <c r="HQT41"/>
      <c r="HQU41"/>
      <c r="HQV41"/>
      <c r="HQW41"/>
      <c r="HQX41"/>
      <c r="HQY41"/>
      <c r="HQZ41"/>
      <c r="HRA41"/>
      <c r="HRB41"/>
      <c r="HRC41"/>
      <c r="HRD41"/>
      <c r="HRE41"/>
      <c r="HRF41"/>
      <c r="HRG41"/>
      <c r="HRH41"/>
      <c r="HRI41"/>
      <c r="HRJ41"/>
      <c r="HRK41"/>
      <c r="HRL41"/>
      <c r="HRM41"/>
      <c r="HRN41"/>
      <c r="HRO41"/>
      <c r="HRP41"/>
      <c r="HRQ41"/>
      <c r="HRR41"/>
      <c r="HRS41"/>
      <c r="HRT41"/>
      <c r="HRU41"/>
      <c r="HRV41"/>
      <c r="HRW41"/>
      <c r="HRX41"/>
      <c r="HRY41"/>
      <c r="HRZ41"/>
      <c r="HSA41"/>
      <c r="HSB41"/>
      <c r="HSC41"/>
      <c r="HSD41"/>
      <c r="HSE41"/>
      <c r="HSF41"/>
      <c r="HSG41"/>
      <c r="HSH41"/>
      <c r="HSI41"/>
      <c r="HSJ41"/>
      <c r="HSK41"/>
      <c r="HSL41"/>
      <c r="HSM41"/>
      <c r="HSN41"/>
      <c r="HSO41"/>
      <c r="HSP41"/>
      <c r="HSQ41"/>
      <c r="HSR41"/>
      <c r="HSS41"/>
      <c r="HST41"/>
      <c r="HSU41"/>
      <c r="HSV41"/>
      <c r="HSW41"/>
      <c r="HSX41"/>
      <c r="HSY41"/>
      <c r="HSZ41"/>
      <c r="HTA41"/>
      <c r="HTB41"/>
      <c r="HTC41"/>
      <c r="HTD41"/>
      <c r="HTE41"/>
      <c r="HTF41"/>
      <c r="HTG41"/>
      <c r="HTH41"/>
      <c r="HTI41"/>
      <c r="HTJ41"/>
      <c r="HTK41"/>
      <c r="HTL41"/>
      <c r="HTM41"/>
      <c r="HTN41"/>
      <c r="HTO41"/>
      <c r="HTP41"/>
      <c r="HTQ41"/>
      <c r="HTR41"/>
      <c r="HTS41"/>
      <c r="HTT41"/>
      <c r="HTU41"/>
      <c r="HTV41"/>
      <c r="HTW41"/>
      <c r="HTX41"/>
      <c r="HTY41"/>
      <c r="HTZ41"/>
      <c r="HUA41"/>
      <c r="HUB41"/>
      <c r="HUC41"/>
      <c r="HUD41"/>
      <c r="HUE41"/>
      <c r="HUF41"/>
      <c r="HUG41"/>
      <c r="HUH41"/>
      <c r="HUI41"/>
      <c r="HUJ41"/>
      <c r="HUK41"/>
      <c r="HUL41"/>
      <c r="HUM41"/>
      <c r="HUN41"/>
      <c r="HUO41"/>
      <c r="HUP41"/>
      <c r="HUQ41"/>
      <c r="HUR41"/>
      <c r="HUS41"/>
      <c r="HUT41"/>
      <c r="HUU41"/>
      <c r="HUV41"/>
      <c r="HUW41"/>
      <c r="HUX41"/>
      <c r="HUY41"/>
      <c r="HUZ41"/>
      <c r="HVA41"/>
      <c r="HVB41"/>
      <c r="HVC41"/>
      <c r="HVD41"/>
      <c r="HVE41"/>
      <c r="HVF41"/>
      <c r="HVG41"/>
      <c r="HVH41"/>
      <c r="HVI41"/>
      <c r="HVJ41"/>
      <c r="HVK41"/>
      <c r="HVL41"/>
      <c r="HVM41"/>
      <c r="HVN41"/>
      <c r="HVO41"/>
      <c r="HVP41"/>
      <c r="HVQ41"/>
      <c r="HVR41"/>
      <c r="HVS41"/>
      <c r="HVT41"/>
      <c r="HVU41"/>
      <c r="HVV41"/>
      <c r="HVW41"/>
      <c r="HVX41"/>
      <c r="HVY41"/>
      <c r="HVZ41"/>
      <c r="HWA41"/>
      <c r="HWB41"/>
      <c r="HWC41"/>
      <c r="HWD41"/>
      <c r="HWE41"/>
      <c r="HWF41"/>
      <c r="HWG41"/>
      <c r="HWH41"/>
      <c r="HWI41"/>
      <c r="HWJ41"/>
      <c r="HWK41"/>
      <c r="HWL41"/>
      <c r="HWM41"/>
      <c r="HWN41"/>
      <c r="HWO41"/>
      <c r="HWP41"/>
      <c r="HWQ41"/>
      <c r="HWR41"/>
      <c r="HWS41"/>
      <c r="HWT41"/>
      <c r="HWU41"/>
      <c r="HWV41"/>
      <c r="HWW41"/>
      <c r="HWX41"/>
      <c r="HWY41"/>
      <c r="HWZ41"/>
      <c r="HXA41"/>
      <c r="HXB41"/>
      <c r="HXC41"/>
      <c r="HXD41"/>
      <c r="HXE41"/>
      <c r="HXF41"/>
      <c r="HXG41"/>
      <c r="HXH41"/>
      <c r="HXI41"/>
      <c r="HXJ41"/>
      <c r="HXK41"/>
      <c r="HXL41"/>
      <c r="HXM41"/>
      <c r="HXN41"/>
      <c r="HXO41"/>
      <c r="HXP41"/>
      <c r="HXQ41"/>
      <c r="HXR41"/>
      <c r="HXS41"/>
      <c r="HXT41"/>
      <c r="HXU41"/>
      <c r="HXV41"/>
      <c r="HXW41"/>
      <c r="HXX41"/>
      <c r="HXY41"/>
      <c r="HXZ41"/>
      <c r="HYA41"/>
      <c r="HYB41"/>
      <c r="HYC41"/>
      <c r="HYD41"/>
      <c r="HYE41"/>
      <c r="HYF41"/>
      <c r="HYG41"/>
      <c r="HYH41"/>
      <c r="HYI41"/>
      <c r="HYJ41"/>
      <c r="HYK41"/>
      <c r="HYL41"/>
      <c r="HYM41"/>
      <c r="HYN41"/>
      <c r="HYO41"/>
      <c r="HYP41"/>
      <c r="HYQ41"/>
      <c r="HYR41"/>
      <c r="HYS41"/>
      <c r="HYT41"/>
      <c r="HYU41"/>
      <c r="HYV41"/>
      <c r="HYW41"/>
      <c r="HYX41"/>
      <c r="HYY41"/>
      <c r="HYZ41"/>
      <c r="HZA41"/>
      <c r="HZB41"/>
      <c r="HZC41"/>
      <c r="HZD41"/>
      <c r="HZE41"/>
      <c r="HZF41"/>
      <c r="HZG41"/>
      <c r="HZH41"/>
      <c r="HZI41"/>
      <c r="HZJ41"/>
      <c r="HZK41"/>
      <c r="HZL41"/>
      <c r="HZM41"/>
      <c r="HZN41"/>
      <c r="HZO41"/>
      <c r="HZP41"/>
      <c r="HZQ41"/>
      <c r="HZR41"/>
      <c r="HZS41"/>
      <c r="HZT41"/>
      <c r="HZU41"/>
      <c r="HZV41"/>
      <c r="HZW41"/>
      <c r="HZX41"/>
      <c r="HZY41"/>
      <c r="HZZ41"/>
      <c r="IAA41"/>
      <c r="IAB41"/>
      <c r="IAC41"/>
      <c r="IAD41"/>
      <c r="IAE41"/>
      <c r="IAF41"/>
      <c r="IAG41"/>
      <c r="IAH41"/>
      <c r="IAI41"/>
      <c r="IAJ41"/>
      <c r="IAK41"/>
      <c r="IAL41"/>
      <c r="IAM41"/>
      <c r="IAN41"/>
      <c r="IAO41"/>
      <c r="IAP41"/>
      <c r="IAQ41"/>
      <c r="IAR41"/>
      <c r="IAS41"/>
      <c r="IAT41"/>
      <c r="IAU41"/>
      <c r="IAV41"/>
      <c r="IAW41"/>
      <c r="IAX41"/>
      <c r="IAY41"/>
      <c r="IAZ41"/>
      <c r="IBA41"/>
      <c r="IBB41"/>
      <c r="IBC41"/>
      <c r="IBD41"/>
      <c r="IBE41"/>
      <c r="IBF41"/>
      <c r="IBG41"/>
      <c r="IBH41"/>
      <c r="IBI41"/>
      <c r="IBJ41"/>
      <c r="IBK41"/>
      <c r="IBL41"/>
      <c r="IBM41"/>
      <c r="IBN41"/>
      <c r="IBO41"/>
      <c r="IBP41"/>
      <c r="IBQ41"/>
      <c r="IBR41"/>
      <c r="IBS41"/>
      <c r="IBT41"/>
      <c r="IBU41"/>
      <c r="IBV41"/>
      <c r="IBW41"/>
      <c r="IBX41"/>
      <c r="IBY41"/>
      <c r="IBZ41"/>
      <c r="ICA41"/>
      <c r="ICB41"/>
      <c r="ICC41"/>
      <c r="ICD41"/>
      <c r="ICE41"/>
      <c r="ICF41"/>
      <c r="ICG41"/>
      <c r="ICH41"/>
      <c r="ICI41"/>
      <c r="ICJ41"/>
      <c r="ICK41"/>
      <c r="ICL41"/>
      <c r="ICM41"/>
      <c r="ICN41"/>
      <c r="ICO41"/>
      <c r="ICP41"/>
      <c r="ICQ41"/>
      <c r="ICR41"/>
      <c r="ICS41"/>
      <c r="ICT41"/>
      <c r="ICU41"/>
      <c r="ICV41"/>
      <c r="ICW41"/>
      <c r="ICX41"/>
      <c r="ICY41"/>
      <c r="ICZ41"/>
      <c r="IDA41"/>
      <c r="IDB41"/>
      <c r="IDC41"/>
      <c r="IDD41"/>
      <c r="IDE41"/>
      <c r="IDF41"/>
      <c r="IDG41"/>
      <c r="IDH41"/>
      <c r="IDI41"/>
      <c r="IDJ41"/>
      <c r="IDK41"/>
      <c r="IDL41"/>
      <c r="IDM41"/>
      <c r="IDN41"/>
      <c r="IDO41"/>
      <c r="IDP41"/>
      <c r="IDQ41"/>
      <c r="IDR41"/>
      <c r="IDS41"/>
      <c r="IDT41"/>
      <c r="IDU41"/>
      <c r="IDV41"/>
      <c r="IDW41"/>
      <c r="IDX41"/>
      <c r="IDY41"/>
      <c r="IDZ41"/>
      <c r="IEA41"/>
      <c r="IEB41"/>
      <c r="IEC41"/>
      <c r="IED41"/>
      <c r="IEE41"/>
      <c r="IEF41"/>
      <c r="IEG41"/>
      <c r="IEH41"/>
      <c r="IEI41"/>
      <c r="IEJ41"/>
      <c r="IEK41"/>
      <c r="IEL41"/>
      <c r="IEM41"/>
      <c r="IEN41"/>
      <c r="IEO41"/>
      <c r="IEP41"/>
      <c r="IEQ41"/>
      <c r="IER41"/>
      <c r="IES41"/>
      <c r="IET41"/>
      <c r="IEU41"/>
      <c r="IEV41"/>
      <c r="IEW41"/>
      <c r="IEX41"/>
      <c r="IEY41"/>
      <c r="IEZ41"/>
      <c r="IFA41"/>
      <c r="IFB41"/>
      <c r="IFC41"/>
      <c r="IFD41"/>
      <c r="IFE41"/>
      <c r="IFF41"/>
      <c r="IFG41"/>
      <c r="IFH41"/>
      <c r="IFI41"/>
      <c r="IFJ41"/>
      <c r="IFK41"/>
      <c r="IFL41"/>
      <c r="IFM41"/>
      <c r="IFN41"/>
      <c r="IFO41"/>
      <c r="IFP41"/>
      <c r="IFQ41"/>
      <c r="IFR41"/>
      <c r="IFS41"/>
      <c r="IFT41"/>
      <c r="IFU41"/>
      <c r="IFV41"/>
      <c r="IFW41"/>
      <c r="IFX41"/>
      <c r="IFY41"/>
      <c r="IFZ41"/>
      <c r="IGA41"/>
      <c r="IGB41"/>
      <c r="IGC41"/>
      <c r="IGD41"/>
      <c r="IGE41"/>
      <c r="IGF41"/>
      <c r="IGG41"/>
      <c r="IGH41"/>
      <c r="IGI41"/>
      <c r="IGJ41"/>
      <c r="IGK41"/>
      <c r="IGL41"/>
      <c r="IGM41"/>
      <c r="IGN41"/>
      <c r="IGO41"/>
      <c r="IGP41"/>
      <c r="IGQ41"/>
      <c r="IGR41"/>
      <c r="IGS41"/>
      <c r="IGT41"/>
      <c r="IGU41"/>
      <c r="IGV41"/>
      <c r="IGW41"/>
      <c r="IGX41"/>
      <c r="IGY41"/>
      <c r="IGZ41"/>
      <c r="IHA41"/>
      <c r="IHB41"/>
      <c r="IHC41"/>
      <c r="IHD41"/>
      <c r="IHE41"/>
      <c r="IHF41"/>
      <c r="IHG41"/>
      <c r="IHH41"/>
      <c r="IHI41"/>
      <c r="IHJ41"/>
      <c r="IHK41"/>
      <c r="IHL41"/>
      <c r="IHM41"/>
      <c r="IHN41"/>
      <c r="IHO41"/>
      <c r="IHP41"/>
      <c r="IHQ41"/>
      <c r="IHR41"/>
      <c r="IHS41"/>
      <c r="IHT41"/>
      <c r="IHU41"/>
      <c r="IHV41"/>
      <c r="IHW41"/>
      <c r="IHX41"/>
      <c r="IHY41"/>
      <c r="IHZ41"/>
      <c r="IIA41"/>
      <c r="IIB41"/>
      <c r="IIC41"/>
      <c r="IID41"/>
      <c r="IIE41"/>
      <c r="IIF41"/>
      <c r="IIG41"/>
      <c r="IIH41"/>
      <c r="III41"/>
      <c r="IIJ41"/>
      <c r="IIK41"/>
      <c r="IIL41"/>
      <c r="IIM41"/>
      <c r="IIN41"/>
      <c r="IIO41"/>
      <c r="IIP41"/>
      <c r="IIQ41"/>
      <c r="IIR41"/>
      <c r="IIS41"/>
      <c r="IIT41"/>
      <c r="IIU41"/>
      <c r="IIV41"/>
      <c r="IIW41"/>
      <c r="IIX41"/>
      <c r="IIY41"/>
      <c r="IIZ41"/>
      <c r="IJA41"/>
      <c r="IJB41"/>
      <c r="IJC41"/>
      <c r="IJD41"/>
      <c r="IJE41"/>
      <c r="IJF41"/>
      <c r="IJG41"/>
      <c r="IJH41"/>
      <c r="IJI41"/>
      <c r="IJJ41"/>
      <c r="IJK41"/>
      <c r="IJL41"/>
      <c r="IJM41"/>
      <c r="IJN41"/>
      <c r="IJO41"/>
      <c r="IJP41"/>
      <c r="IJQ41"/>
      <c r="IJR41"/>
      <c r="IJS41"/>
      <c r="IJT41"/>
      <c r="IJU41"/>
      <c r="IJV41"/>
      <c r="IJW41"/>
      <c r="IJX41"/>
      <c r="IJY41"/>
      <c r="IJZ41"/>
      <c r="IKA41"/>
      <c r="IKB41"/>
      <c r="IKC41"/>
      <c r="IKD41"/>
      <c r="IKE41"/>
      <c r="IKF41"/>
      <c r="IKG41"/>
      <c r="IKH41"/>
      <c r="IKI41"/>
      <c r="IKJ41"/>
      <c r="IKK41"/>
      <c r="IKL41"/>
      <c r="IKM41"/>
      <c r="IKN41"/>
      <c r="IKO41"/>
      <c r="IKP41"/>
      <c r="IKQ41"/>
      <c r="IKR41"/>
      <c r="IKS41"/>
      <c r="IKT41"/>
      <c r="IKU41"/>
      <c r="IKV41"/>
      <c r="IKW41"/>
      <c r="IKX41"/>
      <c r="IKY41"/>
      <c r="IKZ41"/>
      <c r="ILA41"/>
      <c r="ILB41"/>
      <c r="ILC41"/>
      <c r="ILD41"/>
      <c r="ILE41"/>
      <c r="ILF41"/>
      <c r="ILG41"/>
      <c r="ILH41"/>
      <c r="ILI41"/>
      <c r="ILJ41"/>
      <c r="ILK41"/>
      <c r="ILL41"/>
      <c r="ILM41"/>
      <c r="ILN41"/>
      <c r="ILO41"/>
      <c r="ILP41"/>
      <c r="ILQ41"/>
      <c r="ILR41"/>
      <c r="ILS41"/>
      <c r="ILT41"/>
      <c r="ILU41"/>
      <c r="ILV41"/>
      <c r="ILW41"/>
      <c r="ILX41"/>
      <c r="ILY41"/>
      <c r="ILZ41"/>
      <c r="IMA41"/>
      <c r="IMB41"/>
      <c r="IMC41"/>
      <c r="IMD41"/>
      <c r="IME41"/>
      <c r="IMF41"/>
      <c r="IMG41"/>
      <c r="IMH41"/>
      <c r="IMI41"/>
      <c r="IMJ41"/>
      <c r="IMK41"/>
      <c r="IML41"/>
      <c r="IMM41"/>
      <c r="IMN41"/>
      <c r="IMO41"/>
      <c r="IMP41"/>
      <c r="IMQ41"/>
      <c r="IMR41"/>
      <c r="IMS41"/>
      <c r="IMT41"/>
      <c r="IMU41"/>
      <c r="IMV41"/>
      <c r="IMW41"/>
      <c r="IMX41"/>
      <c r="IMY41"/>
      <c r="IMZ41"/>
      <c r="INA41"/>
      <c r="INB41"/>
      <c r="INC41"/>
      <c r="IND41"/>
      <c r="INE41"/>
      <c r="INF41"/>
      <c r="ING41"/>
      <c r="INH41"/>
      <c r="INI41"/>
      <c r="INJ41"/>
      <c r="INK41"/>
      <c r="INL41"/>
      <c r="INM41"/>
      <c r="INN41"/>
      <c r="INO41"/>
      <c r="INP41"/>
      <c r="INQ41"/>
      <c r="INR41"/>
      <c r="INS41"/>
      <c r="INT41"/>
      <c r="INU41"/>
      <c r="INV41"/>
      <c r="INW41"/>
      <c r="INX41"/>
      <c r="INY41"/>
      <c r="INZ41"/>
      <c r="IOA41"/>
      <c r="IOB41"/>
      <c r="IOC41"/>
      <c r="IOD41"/>
      <c r="IOE41"/>
      <c r="IOF41"/>
      <c r="IOG41"/>
      <c r="IOH41"/>
      <c r="IOI41"/>
      <c r="IOJ41"/>
      <c r="IOK41"/>
      <c r="IOL41"/>
      <c r="IOM41"/>
      <c r="ION41"/>
      <c r="IOO41"/>
      <c r="IOP41"/>
      <c r="IOQ41"/>
      <c r="IOR41"/>
      <c r="IOS41"/>
      <c r="IOT41"/>
      <c r="IOU41"/>
      <c r="IOV41"/>
      <c r="IOW41"/>
      <c r="IOX41"/>
      <c r="IOY41"/>
      <c r="IOZ41"/>
      <c r="IPA41"/>
      <c r="IPB41"/>
      <c r="IPC41"/>
      <c r="IPD41"/>
      <c r="IPE41"/>
      <c r="IPF41"/>
      <c r="IPG41"/>
      <c r="IPH41"/>
      <c r="IPI41"/>
      <c r="IPJ41"/>
      <c r="IPK41"/>
      <c r="IPL41"/>
      <c r="IPM41"/>
      <c r="IPN41"/>
      <c r="IPO41"/>
      <c r="IPP41"/>
      <c r="IPQ41"/>
      <c r="IPR41"/>
      <c r="IPS41"/>
      <c r="IPT41"/>
      <c r="IPU41"/>
      <c r="IPV41"/>
      <c r="IPW41"/>
      <c r="IPX41"/>
      <c r="IPY41"/>
      <c r="IPZ41"/>
      <c r="IQA41"/>
      <c r="IQB41"/>
      <c r="IQC41"/>
      <c r="IQD41"/>
      <c r="IQE41"/>
      <c r="IQF41"/>
      <c r="IQG41"/>
      <c r="IQH41"/>
      <c r="IQI41"/>
      <c r="IQJ41"/>
      <c r="IQK41"/>
      <c r="IQL41"/>
      <c r="IQM41"/>
      <c r="IQN41"/>
      <c r="IQO41"/>
      <c r="IQP41"/>
      <c r="IQQ41"/>
      <c r="IQR41"/>
      <c r="IQS41"/>
      <c r="IQT41"/>
      <c r="IQU41"/>
      <c r="IQV41"/>
      <c r="IQW41"/>
      <c r="IQX41"/>
      <c r="IQY41"/>
      <c r="IQZ41"/>
      <c r="IRA41"/>
      <c r="IRB41"/>
      <c r="IRC41"/>
      <c r="IRD41"/>
      <c r="IRE41"/>
      <c r="IRF41"/>
      <c r="IRG41"/>
      <c r="IRH41"/>
      <c r="IRI41"/>
      <c r="IRJ41"/>
      <c r="IRK41"/>
      <c r="IRL41"/>
      <c r="IRM41"/>
      <c r="IRN41"/>
      <c r="IRO41"/>
      <c r="IRP41"/>
      <c r="IRQ41"/>
      <c r="IRR41"/>
      <c r="IRS41"/>
      <c r="IRT41"/>
      <c r="IRU41"/>
      <c r="IRV41"/>
      <c r="IRW41"/>
      <c r="IRX41"/>
      <c r="IRY41"/>
      <c r="IRZ41"/>
      <c r="ISA41"/>
      <c r="ISB41"/>
      <c r="ISC41"/>
      <c r="ISD41"/>
      <c r="ISE41"/>
      <c r="ISF41"/>
      <c r="ISG41"/>
      <c r="ISH41"/>
      <c r="ISI41"/>
      <c r="ISJ41"/>
      <c r="ISK41"/>
      <c r="ISL41"/>
      <c r="ISM41"/>
      <c r="ISN41"/>
      <c r="ISO41"/>
      <c r="ISP41"/>
      <c r="ISQ41"/>
      <c r="ISR41"/>
      <c r="ISS41"/>
      <c r="IST41"/>
      <c r="ISU41"/>
      <c r="ISV41"/>
      <c r="ISW41"/>
      <c r="ISX41"/>
      <c r="ISY41"/>
      <c r="ISZ41"/>
      <c r="ITA41"/>
      <c r="ITB41"/>
      <c r="ITC41"/>
      <c r="ITD41"/>
      <c r="ITE41"/>
      <c r="ITF41"/>
      <c r="ITG41"/>
      <c r="ITH41"/>
      <c r="ITI41"/>
      <c r="ITJ41"/>
      <c r="ITK41"/>
      <c r="ITL41"/>
      <c r="ITM41"/>
      <c r="ITN41"/>
      <c r="ITO41"/>
      <c r="ITP41"/>
      <c r="ITQ41"/>
      <c r="ITR41"/>
      <c r="ITS41"/>
      <c r="ITT41"/>
      <c r="ITU41"/>
      <c r="ITV41"/>
      <c r="ITW41"/>
      <c r="ITX41"/>
      <c r="ITY41"/>
      <c r="ITZ41"/>
      <c r="IUA41"/>
      <c r="IUB41"/>
      <c r="IUC41"/>
      <c r="IUD41"/>
      <c r="IUE41"/>
      <c r="IUF41"/>
      <c r="IUG41"/>
      <c r="IUH41"/>
      <c r="IUI41"/>
      <c r="IUJ41"/>
      <c r="IUK41"/>
      <c r="IUL41"/>
      <c r="IUM41"/>
      <c r="IUN41"/>
      <c r="IUO41"/>
      <c r="IUP41"/>
      <c r="IUQ41"/>
      <c r="IUR41"/>
      <c r="IUS41"/>
      <c r="IUT41"/>
      <c r="IUU41"/>
      <c r="IUV41"/>
      <c r="IUW41"/>
      <c r="IUX41"/>
      <c r="IUY41"/>
      <c r="IUZ41"/>
      <c r="IVA41"/>
      <c r="IVB41"/>
      <c r="IVC41"/>
      <c r="IVD41"/>
      <c r="IVE41"/>
      <c r="IVF41"/>
      <c r="IVG41"/>
      <c r="IVH41"/>
      <c r="IVI41"/>
      <c r="IVJ41"/>
      <c r="IVK41"/>
      <c r="IVL41"/>
      <c r="IVM41"/>
      <c r="IVN41"/>
      <c r="IVO41"/>
      <c r="IVP41"/>
      <c r="IVQ41"/>
      <c r="IVR41"/>
      <c r="IVS41"/>
      <c r="IVT41"/>
      <c r="IVU41"/>
      <c r="IVV41"/>
      <c r="IVW41"/>
      <c r="IVX41"/>
      <c r="IVY41"/>
      <c r="IVZ41"/>
      <c r="IWA41"/>
      <c r="IWB41"/>
      <c r="IWC41"/>
      <c r="IWD41"/>
      <c r="IWE41"/>
      <c r="IWF41"/>
      <c r="IWG41"/>
      <c r="IWH41"/>
      <c r="IWI41"/>
      <c r="IWJ41"/>
      <c r="IWK41"/>
      <c r="IWL41"/>
      <c r="IWM41"/>
      <c r="IWN41"/>
      <c r="IWO41"/>
      <c r="IWP41"/>
      <c r="IWQ41"/>
      <c r="IWR41"/>
      <c r="IWS41"/>
      <c r="IWT41"/>
      <c r="IWU41"/>
      <c r="IWV41"/>
      <c r="IWW41"/>
      <c r="IWX41"/>
      <c r="IWY41"/>
      <c r="IWZ41"/>
      <c r="IXA41"/>
      <c r="IXB41"/>
      <c r="IXC41"/>
      <c r="IXD41"/>
      <c r="IXE41"/>
      <c r="IXF41"/>
      <c r="IXG41"/>
      <c r="IXH41"/>
      <c r="IXI41"/>
      <c r="IXJ41"/>
      <c r="IXK41"/>
      <c r="IXL41"/>
      <c r="IXM41"/>
      <c r="IXN41"/>
      <c r="IXO41"/>
      <c r="IXP41"/>
      <c r="IXQ41"/>
      <c r="IXR41"/>
      <c r="IXS41"/>
      <c r="IXT41"/>
      <c r="IXU41"/>
      <c r="IXV41"/>
      <c r="IXW41"/>
      <c r="IXX41"/>
      <c r="IXY41"/>
      <c r="IXZ41"/>
      <c r="IYA41"/>
      <c r="IYB41"/>
      <c r="IYC41"/>
      <c r="IYD41"/>
      <c r="IYE41"/>
      <c r="IYF41"/>
      <c r="IYG41"/>
      <c r="IYH41"/>
      <c r="IYI41"/>
      <c r="IYJ41"/>
      <c r="IYK41"/>
      <c r="IYL41"/>
      <c r="IYM41"/>
      <c r="IYN41"/>
      <c r="IYO41"/>
      <c r="IYP41"/>
      <c r="IYQ41"/>
      <c r="IYR41"/>
      <c r="IYS41"/>
      <c r="IYT41"/>
      <c r="IYU41"/>
      <c r="IYV41"/>
      <c r="IYW41"/>
      <c r="IYX41"/>
      <c r="IYY41"/>
      <c r="IYZ41"/>
      <c r="IZA41"/>
      <c r="IZB41"/>
      <c r="IZC41"/>
      <c r="IZD41"/>
      <c r="IZE41"/>
      <c r="IZF41"/>
      <c r="IZG41"/>
      <c r="IZH41"/>
      <c r="IZI41"/>
      <c r="IZJ41"/>
      <c r="IZK41"/>
      <c r="IZL41"/>
      <c r="IZM41"/>
      <c r="IZN41"/>
      <c r="IZO41"/>
      <c r="IZP41"/>
      <c r="IZQ41"/>
      <c r="IZR41"/>
      <c r="IZS41"/>
      <c r="IZT41"/>
      <c r="IZU41"/>
      <c r="IZV41"/>
      <c r="IZW41"/>
      <c r="IZX41"/>
      <c r="IZY41"/>
      <c r="IZZ41"/>
      <c r="JAA41"/>
      <c r="JAB41"/>
      <c r="JAC41"/>
      <c r="JAD41"/>
      <c r="JAE41"/>
      <c r="JAF41"/>
      <c r="JAG41"/>
      <c r="JAH41"/>
      <c r="JAI41"/>
      <c r="JAJ41"/>
      <c r="JAK41"/>
      <c r="JAL41"/>
      <c r="JAM41"/>
      <c r="JAN41"/>
      <c r="JAO41"/>
      <c r="JAP41"/>
      <c r="JAQ41"/>
      <c r="JAR41"/>
      <c r="JAS41"/>
      <c r="JAT41"/>
      <c r="JAU41"/>
      <c r="JAV41"/>
      <c r="JAW41"/>
      <c r="JAX41"/>
      <c r="JAY41"/>
      <c r="JAZ41"/>
      <c r="JBA41"/>
      <c r="JBB41"/>
      <c r="JBC41"/>
      <c r="JBD41"/>
      <c r="JBE41"/>
      <c r="JBF41"/>
      <c r="JBG41"/>
      <c r="JBH41"/>
      <c r="JBI41"/>
      <c r="JBJ41"/>
      <c r="JBK41"/>
      <c r="JBL41"/>
      <c r="JBM41"/>
      <c r="JBN41"/>
      <c r="JBO41"/>
      <c r="JBP41"/>
      <c r="JBQ41"/>
      <c r="JBR41"/>
      <c r="JBS41"/>
      <c r="JBT41"/>
      <c r="JBU41"/>
      <c r="JBV41"/>
      <c r="JBW41"/>
      <c r="JBX41"/>
      <c r="JBY41"/>
      <c r="JBZ41"/>
      <c r="JCA41"/>
      <c r="JCB41"/>
      <c r="JCC41"/>
      <c r="JCD41"/>
      <c r="JCE41"/>
      <c r="JCF41"/>
      <c r="JCG41"/>
      <c r="JCH41"/>
      <c r="JCI41"/>
      <c r="JCJ41"/>
      <c r="JCK41"/>
      <c r="JCL41"/>
      <c r="JCM41"/>
      <c r="JCN41"/>
      <c r="JCO41"/>
      <c r="JCP41"/>
      <c r="JCQ41"/>
      <c r="JCR41"/>
      <c r="JCS41"/>
      <c r="JCT41"/>
      <c r="JCU41"/>
      <c r="JCV41"/>
      <c r="JCW41"/>
      <c r="JCX41"/>
      <c r="JCY41"/>
      <c r="JCZ41"/>
      <c r="JDA41"/>
      <c r="JDB41"/>
      <c r="JDC41"/>
      <c r="JDD41"/>
      <c r="JDE41"/>
      <c r="JDF41"/>
      <c r="JDG41"/>
      <c r="JDH41"/>
      <c r="JDI41"/>
      <c r="JDJ41"/>
      <c r="JDK41"/>
      <c r="JDL41"/>
      <c r="JDM41"/>
      <c r="JDN41"/>
      <c r="JDO41"/>
      <c r="JDP41"/>
      <c r="JDQ41"/>
      <c r="JDR41"/>
      <c r="JDS41"/>
      <c r="JDT41"/>
      <c r="JDU41"/>
      <c r="JDV41"/>
      <c r="JDW41"/>
      <c r="JDX41"/>
      <c r="JDY41"/>
      <c r="JDZ41"/>
      <c r="JEA41"/>
      <c r="JEB41"/>
      <c r="JEC41"/>
      <c r="JED41"/>
      <c r="JEE41"/>
      <c r="JEF41"/>
      <c r="JEG41"/>
      <c r="JEH41"/>
      <c r="JEI41"/>
      <c r="JEJ41"/>
      <c r="JEK41"/>
      <c r="JEL41"/>
      <c r="JEM41"/>
      <c r="JEN41"/>
      <c r="JEO41"/>
      <c r="JEP41"/>
      <c r="JEQ41"/>
      <c r="JER41"/>
      <c r="JES41"/>
      <c r="JET41"/>
      <c r="JEU41"/>
      <c r="JEV41"/>
      <c r="JEW41"/>
      <c r="JEX41"/>
      <c r="JEY41"/>
      <c r="JEZ41"/>
      <c r="JFA41"/>
      <c r="JFB41"/>
      <c r="JFC41"/>
      <c r="JFD41"/>
      <c r="JFE41"/>
      <c r="JFF41"/>
      <c r="JFG41"/>
      <c r="JFH41"/>
      <c r="JFI41"/>
      <c r="JFJ41"/>
      <c r="JFK41"/>
      <c r="JFL41"/>
      <c r="JFM41"/>
      <c r="JFN41"/>
      <c r="JFO41"/>
      <c r="JFP41"/>
      <c r="JFQ41"/>
      <c r="JFR41"/>
      <c r="JFS41"/>
      <c r="JFT41"/>
      <c r="JFU41"/>
      <c r="JFV41"/>
      <c r="JFW41"/>
      <c r="JFX41"/>
      <c r="JFY41"/>
      <c r="JFZ41"/>
      <c r="JGA41"/>
      <c r="JGB41"/>
      <c r="JGC41"/>
      <c r="JGD41"/>
      <c r="JGE41"/>
      <c r="JGF41"/>
      <c r="JGG41"/>
      <c r="JGH41"/>
      <c r="JGI41"/>
      <c r="JGJ41"/>
      <c r="JGK41"/>
      <c r="JGL41"/>
      <c r="JGM41"/>
      <c r="JGN41"/>
      <c r="JGO41"/>
      <c r="JGP41"/>
      <c r="JGQ41"/>
      <c r="JGR41"/>
      <c r="JGS41"/>
      <c r="JGT41"/>
      <c r="JGU41"/>
      <c r="JGV41"/>
      <c r="JGW41"/>
      <c r="JGX41"/>
      <c r="JGY41"/>
      <c r="JGZ41"/>
      <c r="JHA41"/>
      <c r="JHB41"/>
      <c r="JHC41"/>
      <c r="JHD41"/>
      <c r="JHE41"/>
      <c r="JHF41"/>
      <c r="JHG41"/>
      <c r="JHH41"/>
      <c r="JHI41"/>
      <c r="JHJ41"/>
      <c r="JHK41"/>
      <c r="JHL41"/>
      <c r="JHM41"/>
      <c r="JHN41"/>
      <c r="JHO41"/>
      <c r="JHP41"/>
      <c r="JHQ41"/>
      <c r="JHR41"/>
      <c r="JHS41"/>
      <c r="JHT41"/>
      <c r="JHU41"/>
      <c r="JHV41"/>
      <c r="JHW41"/>
      <c r="JHX41"/>
      <c r="JHY41"/>
      <c r="JHZ41"/>
      <c r="JIA41"/>
      <c r="JIB41"/>
      <c r="JIC41"/>
      <c r="JID41"/>
      <c r="JIE41"/>
      <c r="JIF41"/>
      <c r="JIG41"/>
      <c r="JIH41"/>
      <c r="JII41"/>
      <c r="JIJ41"/>
      <c r="JIK41"/>
      <c r="JIL41"/>
      <c r="JIM41"/>
      <c r="JIN41"/>
      <c r="JIO41"/>
      <c r="JIP41"/>
      <c r="JIQ41"/>
      <c r="JIR41"/>
      <c r="JIS41"/>
      <c r="JIT41"/>
      <c r="JIU41"/>
      <c r="JIV41"/>
      <c r="JIW41"/>
      <c r="JIX41"/>
      <c r="JIY41"/>
      <c r="JIZ41"/>
      <c r="JJA41"/>
      <c r="JJB41"/>
      <c r="JJC41"/>
      <c r="JJD41"/>
      <c r="JJE41"/>
      <c r="JJF41"/>
      <c r="JJG41"/>
      <c r="JJH41"/>
      <c r="JJI41"/>
      <c r="JJJ41"/>
      <c r="JJK41"/>
      <c r="JJL41"/>
      <c r="JJM41"/>
      <c r="JJN41"/>
      <c r="JJO41"/>
      <c r="JJP41"/>
      <c r="JJQ41"/>
      <c r="JJR41"/>
      <c r="JJS41"/>
      <c r="JJT41"/>
      <c r="JJU41"/>
      <c r="JJV41"/>
      <c r="JJW41"/>
      <c r="JJX41"/>
      <c r="JJY41"/>
      <c r="JJZ41"/>
      <c r="JKA41"/>
      <c r="JKB41"/>
      <c r="JKC41"/>
      <c r="JKD41"/>
      <c r="JKE41"/>
      <c r="JKF41"/>
      <c r="JKG41"/>
      <c r="JKH41"/>
      <c r="JKI41"/>
      <c r="JKJ41"/>
      <c r="JKK41"/>
      <c r="JKL41"/>
      <c r="JKM41"/>
      <c r="JKN41"/>
      <c r="JKO41"/>
      <c r="JKP41"/>
      <c r="JKQ41"/>
      <c r="JKR41"/>
      <c r="JKS41"/>
      <c r="JKT41"/>
      <c r="JKU41"/>
      <c r="JKV41"/>
      <c r="JKW41"/>
      <c r="JKX41"/>
      <c r="JKY41"/>
      <c r="JKZ41"/>
      <c r="JLA41"/>
      <c r="JLB41"/>
      <c r="JLC41"/>
      <c r="JLD41"/>
      <c r="JLE41"/>
      <c r="JLF41"/>
      <c r="JLG41"/>
      <c r="JLH41"/>
      <c r="JLI41"/>
      <c r="JLJ41"/>
      <c r="JLK41"/>
      <c r="JLL41"/>
      <c r="JLM41"/>
      <c r="JLN41"/>
      <c r="JLO41"/>
      <c r="JLP41"/>
      <c r="JLQ41"/>
      <c r="JLR41"/>
      <c r="JLS41"/>
      <c r="JLT41"/>
      <c r="JLU41"/>
      <c r="JLV41"/>
      <c r="JLW41"/>
      <c r="JLX41"/>
      <c r="JLY41"/>
      <c r="JLZ41"/>
      <c r="JMA41"/>
      <c r="JMB41"/>
      <c r="JMC41"/>
      <c r="JMD41"/>
      <c r="JME41"/>
      <c r="JMF41"/>
      <c r="JMG41"/>
      <c r="JMH41"/>
      <c r="JMI41"/>
      <c r="JMJ41"/>
      <c r="JMK41"/>
      <c r="JML41"/>
      <c r="JMM41"/>
      <c r="JMN41"/>
      <c r="JMO41"/>
      <c r="JMP41"/>
      <c r="JMQ41"/>
      <c r="JMR41"/>
      <c r="JMS41"/>
      <c r="JMT41"/>
      <c r="JMU41"/>
      <c r="JMV41"/>
      <c r="JMW41"/>
      <c r="JMX41"/>
      <c r="JMY41"/>
      <c r="JMZ41"/>
      <c r="JNA41"/>
      <c r="JNB41"/>
      <c r="JNC41"/>
      <c r="JND41"/>
      <c r="JNE41"/>
      <c r="JNF41"/>
      <c r="JNG41"/>
      <c r="JNH41"/>
      <c r="JNI41"/>
      <c r="JNJ41"/>
      <c r="JNK41"/>
      <c r="JNL41"/>
      <c r="JNM41"/>
      <c r="JNN41"/>
      <c r="JNO41"/>
      <c r="JNP41"/>
      <c r="JNQ41"/>
      <c r="JNR41"/>
      <c r="JNS41"/>
      <c r="JNT41"/>
      <c r="JNU41"/>
      <c r="JNV41"/>
      <c r="JNW41"/>
      <c r="JNX41"/>
      <c r="JNY41"/>
      <c r="JNZ41"/>
      <c r="JOA41"/>
      <c r="JOB41"/>
      <c r="JOC41"/>
      <c r="JOD41"/>
      <c r="JOE41"/>
      <c r="JOF41"/>
      <c r="JOG41"/>
      <c r="JOH41"/>
      <c r="JOI41"/>
      <c r="JOJ41"/>
      <c r="JOK41"/>
      <c r="JOL41"/>
      <c r="JOM41"/>
      <c r="JON41"/>
      <c r="JOO41"/>
      <c r="JOP41"/>
      <c r="JOQ41"/>
      <c r="JOR41"/>
      <c r="JOS41"/>
      <c r="JOT41"/>
      <c r="JOU41"/>
      <c r="JOV41"/>
      <c r="JOW41"/>
      <c r="JOX41"/>
      <c r="JOY41"/>
      <c r="JOZ41"/>
      <c r="JPA41"/>
      <c r="JPB41"/>
      <c r="JPC41"/>
      <c r="JPD41"/>
      <c r="JPE41"/>
      <c r="JPF41"/>
      <c r="JPG41"/>
      <c r="JPH41"/>
      <c r="JPI41"/>
      <c r="JPJ41"/>
      <c r="JPK41"/>
      <c r="JPL41"/>
      <c r="JPM41"/>
      <c r="JPN41"/>
      <c r="JPO41"/>
      <c r="JPP41"/>
      <c r="JPQ41"/>
      <c r="JPR41"/>
      <c r="JPS41"/>
      <c r="JPT41"/>
      <c r="JPU41"/>
      <c r="JPV41"/>
      <c r="JPW41"/>
      <c r="JPX41"/>
      <c r="JPY41"/>
      <c r="JPZ41"/>
      <c r="JQA41"/>
      <c r="JQB41"/>
      <c r="JQC41"/>
      <c r="JQD41"/>
      <c r="JQE41"/>
      <c r="JQF41"/>
      <c r="JQG41"/>
      <c r="JQH41"/>
      <c r="JQI41"/>
      <c r="JQJ41"/>
      <c r="JQK41"/>
      <c r="JQL41"/>
      <c r="JQM41"/>
      <c r="JQN41"/>
      <c r="JQO41"/>
      <c r="JQP41"/>
      <c r="JQQ41"/>
      <c r="JQR41"/>
      <c r="JQS41"/>
      <c r="JQT41"/>
      <c r="JQU41"/>
      <c r="JQV41"/>
      <c r="JQW41"/>
      <c r="JQX41"/>
      <c r="JQY41"/>
      <c r="JQZ41"/>
      <c r="JRA41"/>
      <c r="JRB41"/>
      <c r="JRC41"/>
      <c r="JRD41"/>
      <c r="JRE41"/>
      <c r="JRF41"/>
      <c r="JRG41"/>
      <c r="JRH41"/>
      <c r="JRI41"/>
      <c r="JRJ41"/>
      <c r="JRK41"/>
      <c r="JRL41"/>
      <c r="JRM41"/>
      <c r="JRN41"/>
      <c r="JRO41"/>
      <c r="JRP41"/>
      <c r="JRQ41"/>
      <c r="JRR41"/>
      <c r="JRS41"/>
      <c r="JRT41"/>
      <c r="JRU41"/>
      <c r="JRV41"/>
      <c r="JRW41"/>
      <c r="JRX41"/>
      <c r="JRY41"/>
      <c r="JRZ41"/>
      <c r="JSA41"/>
      <c r="JSB41"/>
      <c r="JSC41"/>
      <c r="JSD41"/>
      <c r="JSE41"/>
      <c r="JSF41"/>
      <c r="JSG41"/>
      <c r="JSH41"/>
      <c r="JSI41"/>
      <c r="JSJ41"/>
      <c r="JSK41"/>
      <c r="JSL41"/>
      <c r="JSM41"/>
      <c r="JSN41"/>
      <c r="JSO41"/>
      <c r="JSP41"/>
      <c r="JSQ41"/>
      <c r="JSR41"/>
      <c r="JSS41"/>
      <c r="JST41"/>
      <c r="JSU41"/>
      <c r="JSV41"/>
      <c r="JSW41"/>
      <c r="JSX41"/>
      <c r="JSY41"/>
      <c r="JSZ41"/>
      <c r="JTA41"/>
      <c r="JTB41"/>
      <c r="JTC41"/>
      <c r="JTD41"/>
      <c r="JTE41"/>
      <c r="JTF41"/>
      <c r="JTG41"/>
      <c r="JTH41"/>
      <c r="JTI41"/>
      <c r="JTJ41"/>
      <c r="JTK41"/>
      <c r="JTL41"/>
      <c r="JTM41"/>
      <c r="JTN41"/>
      <c r="JTO41"/>
      <c r="JTP41"/>
      <c r="JTQ41"/>
      <c r="JTR41"/>
      <c r="JTS41"/>
      <c r="JTT41"/>
      <c r="JTU41"/>
      <c r="JTV41"/>
      <c r="JTW41"/>
      <c r="JTX41"/>
      <c r="JTY41"/>
      <c r="JTZ41"/>
      <c r="JUA41"/>
      <c r="JUB41"/>
      <c r="JUC41"/>
      <c r="JUD41"/>
      <c r="JUE41"/>
      <c r="JUF41"/>
      <c r="JUG41"/>
      <c r="JUH41"/>
      <c r="JUI41"/>
      <c r="JUJ41"/>
      <c r="JUK41"/>
      <c r="JUL41"/>
      <c r="JUM41"/>
      <c r="JUN41"/>
      <c r="JUO41"/>
      <c r="JUP41"/>
      <c r="JUQ41"/>
      <c r="JUR41"/>
      <c r="JUS41"/>
      <c r="JUT41"/>
      <c r="JUU41"/>
      <c r="JUV41"/>
      <c r="JUW41"/>
      <c r="JUX41"/>
      <c r="JUY41"/>
      <c r="JUZ41"/>
      <c r="JVA41"/>
      <c r="JVB41"/>
      <c r="JVC41"/>
      <c r="JVD41"/>
      <c r="JVE41"/>
      <c r="JVF41"/>
      <c r="JVG41"/>
      <c r="JVH41"/>
      <c r="JVI41"/>
      <c r="JVJ41"/>
      <c r="JVK41"/>
      <c r="JVL41"/>
      <c r="JVM41"/>
      <c r="JVN41"/>
      <c r="JVO41"/>
      <c r="JVP41"/>
      <c r="JVQ41"/>
      <c r="JVR41"/>
      <c r="JVS41"/>
      <c r="JVT41"/>
      <c r="JVU41"/>
      <c r="JVV41"/>
      <c r="JVW41"/>
      <c r="JVX41"/>
      <c r="JVY41"/>
      <c r="JVZ41"/>
      <c r="JWA41"/>
      <c r="JWB41"/>
      <c r="JWC41"/>
      <c r="JWD41"/>
      <c r="JWE41"/>
      <c r="JWF41"/>
      <c r="JWG41"/>
      <c r="JWH41"/>
      <c r="JWI41"/>
      <c r="JWJ41"/>
      <c r="JWK41"/>
      <c r="JWL41"/>
      <c r="JWM41"/>
      <c r="JWN41"/>
      <c r="JWO41"/>
      <c r="JWP41"/>
      <c r="JWQ41"/>
      <c r="JWR41"/>
      <c r="JWS41"/>
      <c r="JWT41"/>
      <c r="JWU41"/>
      <c r="JWV41"/>
      <c r="JWW41"/>
      <c r="JWX41"/>
      <c r="JWY41"/>
      <c r="JWZ41"/>
      <c r="JXA41"/>
      <c r="JXB41"/>
      <c r="JXC41"/>
      <c r="JXD41"/>
      <c r="JXE41"/>
      <c r="JXF41"/>
      <c r="JXG41"/>
      <c r="JXH41"/>
      <c r="JXI41"/>
      <c r="JXJ41"/>
      <c r="JXK41"/>
      <c r="JXL41"/>
      <c r="JXM41"/>
      <c r="JXN41"/>
      <c r="JXO41"/>
      <c r="JXP41"/>
      <c r="JXQ41"/>
      <c r="JXR41"/>
      <c r="JXS41"/>
      <c r="JXT41"/>
      <c r="JXU41"/>
      <c r="JXV41"/>
      <c r="JXW41"/>
      <c r="JXX41"/>
      <c r="JXY41"/>
      <c r="JXZ41"/>
      <c r="JYA41"/>
      <c r="JYB41"/>
      <c r="JYC41"/>
      <c r="JYD41"/>
      <c r="JYE41"/>
      <c r="JYF41"/>
      <c r="JYG41"/>
      <c r="JYH41"/>
      <c r="JYI41"/>
      <c r="JYJ41"/>
      <c r="JYK41"/>
      <c r="JYL41"/>
      <c r="JYM41"/>
      <c r="JYN41"/>
      <c r="JYO41"/>
      <c r="JYP41"/>
      <c r="JYQ41"/>
      <c r="JYR41"/>
      <c r="JYS41"/>
      <c r="JYT41"/>
      <c r="JYU41"/>
      <c r="JYV41"/>
      <c r="JYW41"/>
      <c r="JYX41"/>
      <c r="JYY41"/>
      <c r="JYZ41"/>
      <c r="JZA41"/>
      <c r="JZB41"/>
      <c r="JZC41"/>
      <c r="JZD41"/>
      <c r="JZE41"/>
      <c r="JZF41"/>
      <c r="JZG41"/>
      <c r="JZH41"/>
      <c r="JZI41"/>
      <c r="JZJ41"/>
      <c r="JZK41"/>
      <c r="JZL41"/>
      <c r="JZM41"/>
      <c r="JZN41"/>
      <c r="JZO41"/>
      <c r="JZP41"/>
      <c r="JZQ41"/>
      <c r="JZR41"/>
      <c r="JZS41"/>
      <c r="JZT41"/>
      <c r="JZU41"/>
      <c r="JZV41"/>
      <c r="JZW41"/>
      <c r="JZX41"/>
      <c r="JZY41"/>
      <c r="JZZ41"/>
      <c r="KAA41"/>
      <c r="KAB41"/>
      <c r="KAC41"/>
      <c r="KAD41"/>
      <c r="KAE41"/>
      <c r="KAF41"/>
      <c r="KAG41"/>
      <c r="KAH41"/>
      <c r="KAI41"/>
      <c r="KAJ41"/>
      <c r="KAK41"/>
      <c r="KAL41"/>
      <c r="KAM41"/>
      <c r="KAN41"/>
      <c r="KAO41"/>
      <c r="KAP41"/>
      <c r="KAQ41"/>
      <c r="KAR41"/>
      <c r="KAS41"/>
      <c r="KAT41"/>
      <c r="KAU41"/>
      <c r="KAV41"/>
      <c r="KAW41"/>
      <c r="KAX41"/>
      <c r="KAY41"/>
      <c r="KAZ41"/>
      <c r="KBA41"/>
      <c r="KBB41"/>
      <c r="KBC41"/>
      <c r="KBD41"/>
      <c r="KBE41"/>
      <c r="KBF41"/>
      <c r="KBG41"/>
      <c r="KBH41"/>
      <c r="KBI41"/>
      <c r="KBJ41"/>
      <c r="KBK41"/>
      <c r="KBL41"/>
      <c r="KBM41"/>
      <c r="KBN41"/>
      <c r="KBO41"/>
      <c r="KBP41"/>
      <c r="KBQ41"/>
      <c r="KBR41"/>
      <c r="KBS41"/>
      <c r="KBT41"/>
      <c r="KBU41"/>
      <c r="KBV41"/>
      <c r="KBW41"/>
      <c r="KBX41"/>
      <c r="KBY41"/>
      <c r="KBZ41"/>
      <c r="KCA41"/>
      <c r="KCB41"/>
      <c r="KCC41"/>
      <c r="KCD41"/>
      <c r="KCE41"/>
      <c r="KCF41"/>
      <c r="KCG41"/>
      <c r="KCH41"/>
      <c r="KCI41"/>
      <c r="KCJ41"/>
      <c r="KCK41"/>
      <c r="KCL41"/>
      <c r="KCM41"/>
      <c r="KCN41"/>
      <c r="KCO41"/>
      <c r="KCP41"/>
      <c r="KCQ41"/>
      <c r="KCR41"/>
      <c r="KCS41"/>
      <c r="KCT41"/>
      <c r="KCU41"/>
      <c r="KCV41"/>
      <c r="KCW41"/>
      <c r="KCX41"/>
      <c r="KCY41"/>
      <c r="KCZ41"/>
      <c r="KDA41"/>
      <c r="KDB41"/>
      <c r="KDC41"/>
      <c r="KDD41"/>
      <c r="KDE41"/>
      <c r="KDF41"/>
      <c r="KDG41"/>
      <c r="KDH41"/>
      <c r="KDI41"/>
      <c r="KDJ41"/>
      <c r="KDK41"/>
      <c r="KDL41"/>
      <c r="KDM41"/>
      <c r="KDN41"/>
      <c r="KDO41"/>
      <c r="KDP41"/>
      <c r="KDQ41"/>
      <c r="KDR41"/>
      <c r="KDS41"/>
      <c r="KDT41"/>
      <c r="KDU41"/>
      <c r="KDV41"/>
      <c r="KDW41"/>
      <c r="KDX41"/>
      <c r="KDY41"/>
      <c r="KDZ41"/>
      <c r="KEA41"/>
      <c r="KEB41"/>
      <c r="KEC41"/>
      <c r="KED41"/>
      <c r="KEE41"/>
      <c r="KEF41"/>
      <c r="KEG41"/>
      <c r="KEH41"/>
      <c r="KEI41"/>
      <c r="KEJ41"/>
      <c r="KEK41"/>
      <c r="KEL41"/>
      <c r="KEM41"/>
      <c r="KEN41"/>
      <c r="KEO41"/>
      <c r="KEP41"/>
      <c r="KEQ41"/>
      <c r="KER41"/>
      <c r="KES41"/>
      <c r="KET41"/>
      <c r="KEU41"/>
      <c r="KEV41"/>
      <c r="KEW41"/>
      <c r="KEX41"/>
      <c r="KEY41"/>
      <c r="KEZ41"/>
      <c r="KFA41"/>
      <c r="KFB41"/>
      <c r="KFC41"/>
      <c r="KFD41"/>
      <c r="KFE41"/>
      <c r="KFF41"/>
      <c r="KFG41"/>
      <c r="KFH41"/>
      <c r="KFI41"/>
      <c r="KFJ41"/>
      <c r="KFK41"/>
      <c r="KFL41"/>
      <c r="KFM41"/>
      <c r="KFN41"/>
      <c r="KFO41"/>
      <c r="KFP41"/>
      <c r="KFQ41"/>
      <c r="KFR41"/>
      <c r="KFS41"/>
      <c r="KFT41"/>
      <c r="KFU41"/>
      <c r="KFV41"/>
      <c r="KFW41"/>
      <c r="KFX41"/>
      <c r="KFY41"/>
      <c r="KFZ41"/>
      <c r="KGA41"/>
      <c r="KGB41"/>
      <c r="KGC41"/>
      <c r="KGD41"/>
      <c r="KGE41"/>
      <c r="KGF41"/>
      <c r="KGG41"/>
      <c r="KGH41"/>
      <c r="KGI41"/>
      <c r="KGJ41"/>
      <c r="KGK41"/>
      <c r="KGL41"/>
      <c r="KGM41"/>
      <c r="KGN41"/>
      <c r="KGO41"/>
      <c r="KGP41"/>
      <c r="KGQ41"/>
      <c r="KGR41"/>
      <c r="KGS41"/>
      <c r="KGT41"/>
      <c r="KGU41"/>
      <c r="KGV41"/>
      <c r="KGW41"/>
      <c r="KGX41"/>
      <c r="KGY41"/>
      <c r="KGZ41"/>
      <c r="KHA41"/>
      <c r="KHB41"/>
      <c r="KHC41"/>
      <c r="KHD41"/>
      <c r="KHE41"/>
      <c r="KHF41"/>
      <c r="KHG41"/>
      <c r="KHH41"/>
      <c r="KHI41"/>
      <c r="KHJ41"/>
      <c r="KHK41"/>
      <c r="KHL41"/>
      <c r="KHM41"/>
      <c r="KHN41"/>
      <c r="KHO41"/>
      <c r="KHP41"/>
      <c r="KHQ41"/>
      <c r="KHR41"/>
      <c r="KHS41"/>
      <c r="KHT41"/>
      <c r="KHU41"/>
      <c r="KHV41"/>
      <c r="KHW41"/>
      <c r="KHX41"/>
      <c r="KHY41"/>
      <c r="KHZ41"/>
      <c r="KIA41"/>
      <c r="KIB41"/>
      <c r="KIC41"/>
      <c r="KID41"/>
      <c r="KIE41"/>
      <c r="KIF41"/>
      <c r="KIG41"/>
      <c r="KIH41"/>
      <c r="KII41"/>
      <c r="KIJ41"/>
      <c r="KIK41"/>
      <c r="KIL41"/>
      <c r="KIM41"/>
      <c r="KIN41"/>
      <c r="KIO41"/>
      <c r="KIP41"/>
      <c r="KIQ41"/>
      <c r="KIR41"/>
      <c r="KIS41"/>
      <c r="KIT41"/>
      <c r="KIU41"/>
      <c r="KIV41"/>
      <c r="KIW41"/>
      <c r="KIX41"/>
      <c r="KIY41"/>
      <c r="KIZ41"/>
      <c r="KJA41"/>
      <c r="KJB41"/>
      <c r="KJC41"/>
      <c r="KJD41"/>
      <c r="KJE41"/>
      <c r="KJF41"/>
      <c r="KJG41"/>
      <c r="KJH41"/>
      <c r="KJI41"/>
      <c r="KJJ41"/>
      <c r="KJK41"/>
      <c r="KJL41"/>
      <c r="KJM41"/>
      <c r="KJN41"/>
      <c r="KJO41"/>
      <c r="KJP41"/>
      <c r="KJQ41"/>
      <c r="KJR41"/>
      <c r="KJS41"/>
      <c r="KJT41"/>
      <c r="KJU41"/>
      <c r="KJV41"/>
      <c r="KJW41"/>
      <c r="KJX41"/>
      <c r="KJY41"/>
      <c r="KJZ41"/>
      <c r="KKA41"/>
      <c r="KKB41"/>
      <c r="KKC41"/>
      <c r="KKD41"/>
      <c r="KKE41"/>
      <c r="KKF41"/>
      <c r="KKG41"/>
      <c r="KKH41"/>
      <c r="KKI41"/>
      <c r="KKJ41"/>
      <c r="KKK41"/>
      <c r="KKL41"/>
      <c r="KKM41"/>
      <c r="KKN41"/>
      <c r="KKO41"/>
      <c r="KKP41"/>
      <c r="KKQ41"/>
      <c r="KKR41"/>
      <c r="KKS41"/>
      <c r="KKT41"/>
      <c r="KKU41"/>
      <c r="KKV41"/>
      <c r="KKW41"/>
      <c r="KKX41"/>
      <c r="KKY41"/>
      <c r="KKZ41"/>
      <c r="KLA41"/>
      <c r="KLB41"/>
      <c r="KLC41"/>
      <c r="KLD41"/>
      <c r="KLE41"/>
      <c r="KLF41"/>
      <c r="KLG41"/>
      <c r="KLH41"/>
      <c r="KLI41"/>
      <c r="KLJ41"/>
      <c r="KLK41"/>
      <c r="KLL41"/>
      <c r="KLM41"/>
      <c r="KLN41"/>
      <c r="KLO41"/>
      <c r="KLP41"/>
      <c r="KLQ41"/>
      <c r="KLR41"/>
      <c r="KLS41"/>
      <c r="KLT41"/>
      <c r="KLU41"/>
      <c r="KLV41"/>
      <c r="KLW41"/>
      <c r="KLX41"/>
      <c r="KLY41"/>
      <c r="KLZ41"/>
      <c r="KMA41"/>
      <c r="KMB41"/>
      <c r="KMC41"/>
      <c r="KMD41"/>
      <c r="KME41"/>
      <c r="KMF41"/>
      <c r="KMG41"/>
      <c r="KMH41"/>
      <c r="KMI41"/>
      <c r="KMJ41"/>
      <c r="KMK41"/>
      <c r="KML41"/>
      <c r="KMM41"/>
      <c r="KMN41"/>
      <c r="KMO41"/>
      <c r="KMP41"/>
      <c r="KMQ41"/>
      <c r="KMR41"/>
      <c r="KMS41"/>
      <c r="KMT41"/>
      <c r="KMU41"/>
      <c r="KMV41"/>
      <c r="KMW41"/>
      <c r="KMX41"/>
      <c r="KMY41"/>
      <c r="KMZ41"/>
      <c r="KNA41"/>
      <c r="KNB41"/>
      <c r="KNC41"/>
      <c r="KND41"/>
      <c r="KNE41"/>
      <c r="KNF41"/>
      <c r="KNG41"/>
      <c r="KNH41"/>
      <c r="KNI41"/>
      <c r="KNJ41"/>
      <c r="KNK41"/>
      <c r="KNL41"/>
      <c r="KNM41"/>
      <c r="KNN41"/>
      <c r="KNO41"/>
      <c r="KNP41"/>
      <c r="KNQ41"/>
      <c r="KNR41"/>
      <c r="KNS41"/>
      <c r="KNT41"/>
      <c r="KNU41"/>
      <c r="KNV41"/>
      <c r="KNW41"/>
      <c r="KNX41"/>
      <c r="KNY41"/>
      <c r="KNZ41"/>
      <c r="KOA41"/>
      <c r="KOB41"/>
      <c r="KOC41"/>
      <c r="KOD41"/>
      <c r="KOE41"/>
      <c r="KOF41"/>
      <c r="KOG41"/>
      <c r="KOH41"/>
      <c r="KOI41"/>
      <c r="KOJ41"/>
      <c r="KOK41"/>
      <c r="KOL41"/>
      <c r="KOM41"/>
      <c r="KON41"/>
      <c r="KOO41"/>
      <c r="KOP41"/>
      <c r="KOQ41"/>
      <c r="KOR41"/>
      <c r="KOS41"/>
      <c r="KOT41"/>
      <c r="KOU41"/>
      <c r="KOV41"/>
      <c r="KOW41"/>
      <c r="KOX41"/>
      <c r="KOY41"/>
      <c r="KOZ41"/>
      <c r="KPA41"/>
      <c r="KPB41"/>
      <c r="KPC41"/>
      <c r="KPD41"/>
      <c r="KPE41"/>
      <c r="KPF41"/>
      <c r="KPG41"/>
      <c r="KPH41"/>
      <c r="KPI41"/>
      <c r="KPJ41"/>
      <c r="KPK41"/>
      <c r="KPL41"/>
      <c r="KPM41"/>
      <c r="KPN41"/>
      <c r="KPO41"/>
      <c r="KPP41"/>
      <c r="KPQ41"/>
      <c r="KPR41"/>
      <c r="KPS41"/>
      <c r="KPT41"/>
      <c r="KPU41"/>
      <c r="KPV41"/>
      <c r="KPW41"/>
      <c r="KPX41"/>
      <c r="KPY41"/>
      <c r="KPZ41"/>
      <c r="KQA41"/>
      <c r="KQB41"/>
      <c r="KQC41"/>
      <c r="KQD41"/>
      <c r="KQE41"/>
      <c r="KQF41"/>
      <c r="KQG41"/>
      <c r="KQH41"/>
      <c r="KQI41"/>
      <c r="KQJ41"/>
      <c r="KQK41"/>
      <c r="KQL41"/>
      <c r="KQM41"/>
      <c r="KQN41"/>
      <c r="KQO41"/>
      <c r="KQP41"/>
      <c r="KQQ41"/>
      <c r="KQR41"/>
      <c r="KQS41"/>
      <c r="KQT41"/>
      <c r="KQU41"/>
      <c r="KQV41"/>
      <c r="KQW41"/>
      <c r="KQX41"/>
      <c r="KQY41"/>
      <c r="KQZ41"/>
      <c r="KRA41"/>
      <c r="KRB41"/>
      <c r="KRC41"/>
      <c r="KRD41"/>
      <c r="KRE41"/>
      <c r="KRF41"/>
      <c r="KRG41"/>
      <c r="KRH41"/>
      <c r="KRI41"/>
      <c r="KRJ41"/>
      <c r="KRK41"/>
      <c r="KRL41"/>
      <c r="KRM41"/>
      <c r="KRN41"/>
      <c r="KRO41"/>
      <c r="KRP41"/>
      <c r="KRQ41"/>
      <c r="KRR41"/>
      <c r="KRS41"/>
      <c r="KRT41"/>
      <c r="KRU41"/>
      <c r="KRV41"/>
      <c r="KRW41"/>
      <c r="KRX41"/>
      <c r="KRY41"/>
      <c r="KRZ41"/>
      <c r="KSA41"/>
      <c r="KSB41"/>
      <c r="KSC41"/>
      <c r="KSD41"/>
      <c r="KSE41"/>
      <c r="KSF41"/>
      <c r="KSG41"/>
      <c r="KSH41"/>
      <c r="KSI41"/>
      <c r="KSJ41"/>
      <c r="KSK41"/>
      <c r="KSL41"/>
      <c r="KSM41"/>
      <c r="KSN41"/>
      <c r="KSO41"/>
      <c r="KSP41"/>
      <c r="KSQ41"/>
      <c r="KSR41"/>
      <c r="KSS41"/>
      <c r="KST41"/>
      <c r="KSU41"/>
      <c r="KSV41"/>
      <c r="KSW41"/>
      <c r="KSX41"/>
      <c r="KSY41"/>
      <c r="KSZ41"/>
      <c r="KTA41"/>
      <c r="KTB41"/>
      <c r="KTC41"/>
      <c r="KTD41"/>
      <c r="KTE41"/>
      <c r="KTF41"/>
      <c r="KTG41"/>
      <c r="KTH41"/>
      <c r="KTI41"/>
      <c r="KTJ41"/>
      <c r="KTK41"/>
      <c r="KTL41"/>
      <c r="KTM41"/>
      <c r="KTN41"/>
      <c r="KTO41"/>
      <c r="KTP41"/>
      <c r="KTQ41"/>
      <c r="KTR41"/>
      <c r="KTS41"/>
      <c r="KTT41"/>
      <c r="KTU41"/>
      <c r="KTV41"/>
      <c r="KTW41"/>
      <c r="KTX41"/>
      <c r="KTY41"/>
      <c r="KTZ41"/>
      <c r="KUA41"/>
      <c r="KUB41"/>
      <c r="KUC41"/>
      <c r="KUD41"/>
      <c r="KUE41"/>
      <c r="KUF41"/>
      <c r="KUG41"/>
      <c r="KUH41"/>
      <c r="KUI41"/>
      <c r="KUJ41"/>
      <c r="KUK41"/>
      <c r="KUL41"/>
      <c r="KUM41"/>
      <c r="KUN41"/>
      <c r="KUO41"/>
      <c r="KUP41"/>
      <c r="KUQ41"/>
      <c r="KUR41"/>
      <c r="KUS41"/>
      <c r="KUT41"/>
      <c r="KUU41"/>
      <c r="KUV41"/>
      <c r="KUW41"/>
      <c r="KUX41"/>
      <c r="KUY41"/>
      <c r="KUZ41"/>
      <c r="KVA41"/>
      <c r="KVB41"/>
      <c r="KVC41"/>
      <c r="KVD41"/>
      <c r="KVE41"/>
      <c r="KVF41"/>
      <c r="KVG41"/>
      <c r="KVH41"/>
      <c r="KVI41"/>
      <c r="KVJ41"/>
      <c r="KVK41"/>
      <c r="KVL41"/>
      <c r="KVM41"/>
      <c r="KVN41"/>
      <c r="KVO41"/>
      <c r="KVP41"/>
      <c r="KVQ41"/>
      <c r="KVR41"/>
      <c r="KVS41"/>
      <c r="KVT41"/>
      <c r="KVU41"/>
      <c r="KVV41"/>
      <c r="KVW41"/>
      <c r="KVX41"/>
      <c r="KVY41"/>
      <c r="KVZ41"/>
      <c r="KWA41"/>
      <c r="KWB41"/>
      <c r="KWC41"/>
      <c r="KWD41"/>
      <c r="KWE41"/>
      <c r="KWF41"/>
      <c r="KWG41"/>
      <c r="KWH41"/>
      <c r="KWI41"/>
      <c r="KWJ41"/>
      <c r="KWK41"/>
      <c r="KWL41"/>
      <c r="KWM41"/>
      <c r="KWN41"/>
      <c r="KWO41"/>
      <c r="KWP41"/>
      <c r="KWQ41"/>
      <c r="KWR41"/>
      <c r="KWS41"/>
      <c r="KWT41"/>
      <c r="KWU41"/>
      <c r="KWV41"/>
      <c r="KWW41"/>
      <c r="KWX41"/>
      <c r="KWY41"/>
      <c r="KWZ41"/>
      <c r="KXA41"/>
      <c r="KXB41"/>
      <c r="KXC41"/>
      <c r="KXD41"/>
      <c r="KXE41"/>
      <c r="KXF41"/>
      <c r="KXG41"/>
      <c r="KXH41"/>
      <c r="KXI41"/>
      <c r="KXJ41"/>
      <c r="KXK41"/>
      <c r="KXL41"/>
      <c r="KXM41"/>
      <c r="KXN41"/>
      <c r="KXO41"/>
      <c r="KXP41"/>
      <c r="KXQ41"/>
      <c r="KXR41"/>
      <c r="KXS41"/>
      <c r="KXT41"/>
      <c r="KXU41"/>
      <c r="KXV41"/>
      <c r="KXW41"/>
      <c r="KXX41"/>
      <c r="KXY41"/>
      <c r="KXZ41"/>
      <c r="KYA41"/>
      <c r="KYB41"/>
      <c r="KYC41"/>
      <c r="KYD41"/>
      <c r="KYE41"/>
      <c r="KYF41"/>
      <c r="KYG41"/>
      <c r="KYH41"/>
      <c r="KYI41"/>
      <c r="KYJ41"/>
      <c r="KYK41"/>
      <c r="KYL41"/>
      <c r="KYM41"/>
      <c r="KYN41"/>
      <c r="KYO41"/>
      <c r="KYP41"/>
      <c r="KYQ41"/>
      <c r="KYR41"/>
      <c r="KYS41"/>
      <c r="KYT41"/>
      <c r="KYU41"/>
      <c r="KYV41"/>
      <c r="KYW41"/>
      <c r="KYX41"/>
      <c r="KYY41"/>
      <c r="KYZ41"/>
      <c r="KZA41"/>
      <c r="KZB41"/>
      <c r="KZC41"/>
      <c r="KZD41"/>
      <c r="KZE41"/>
      <c r="KZF41"/>
      <c r="KZG41"/>
      <c r="KZH41"/>
      <c r="KZI41"/>
      <c r="KZJ41"/>
      <c r="KZK41"/>
      <c r="KZL41"/>
      <c r="KZM41"/>
      <c r="KZN41"/>
      <c r="KZO41"/>
      <c r="KZP41"/>
      <c r="KZQ41"/>
      <c r="KZR41"/>
      <c r="KZS41"/>
      <c r="KZT41"/>
      <c r="KZU41"/>
      <c r="KZV41"/>
      <c r="KZW41"/>
      <c r="KZX41"/>
      <c r="KZY41"/>
      <c r="KZZ41"/>
      <c r="LAA41"/>
      <c r="LAB41"/>
      <c r="LAC41"/>
      <c r="LAD41"/>
      <c r="LAE41"/>
      <c r="LAF41"/>
      <c r="LAG41"/>
      <c r="LAH41"/>
      <c r="LAI41"/>
      <c r="LAJ41"/>
      <c r="LAK41"/>
      <c r="LAL41"/>
      <c r="LAM41"/>
      <c r="LAN41"/>
      <c r="LAO41"/>
      <c r="LAP41"/>
      <c r="LAQ41"/>
      <c r="LAR41"/>
      <c r="LAS41"/>
      <c r="LAT41"/>
      <c r="LAU41"/>
      <c r="LAV41"/>
      <c r="LAW41"/>
      <c r="LAX41"/>
      <c r="LAY41"/>
      <c r="LAZ41"/>
      <c r="LBA41"/>
      <c r="LBB41"/>
      <c r="LBC41"/>
      <c r="LBD41"/>
      <c r="LBE41"/>
      <c r="LBF41"/>
      <c r="LBG41"/>
      <c r="LBH41"/>
      <c r="LBI41"/>
      <c r="LBJ41"/>
      <c r="LBK41"/>
      <c r="LBL41"/>
      <c r="LBM41"/>
      <c r="LBN41"/>
      <c r="LBO41"/>
      <c r="LBP41"/>
      <c r="LBQ41"/>
      <c r="LBR41"/>
      <c r="LBS41"/>
      <c r="LBT41"/>
      <c r="LBU41"/>
      <c r="LBV41"/>
      <c r="LBW41"/>
      <c r="LBX41"/>
      <c r="LBY41"/>
      <c r="LBZ41"/>
      <c r="LCA41"/>
      <c r="LCB41"/>
      <c r="LCC41"/>
      <c r="LCD41"/>
      <c r="LCE41"/>
      <c r="LCF41"/>
      <c r="LCG41"/>
      <c r="LCH41"/>
      <c r="LCI41"/>
      <c r="LCJ41"/>
      <c r="LCK41"/>
      <c r="LCL41"/>
      <c r="LCM41"/>
      <c r="LCN41"/>
      <c r="LCO41"/>
      <c r="LCP41"/>
      <c r="LCQ41"/>
      <c r="LCR41"/>
      <c r="LCS41"/>
      <c r="LCT41"/>
      <c r="LCU41"/>
      <c r="LCV41"/>
      <c r="LCW41"/>
      <c r="LCX41"/>
      <c r="LCY41"/>
      <c r="LCZ41"/>
      <c r="LDA41"/>
      <c r="LDB41"/>
      <c r="LDC41"/>
      <c r="LDD41"/>
      <c r="LDE41"/>
      <c r="LDF41"/>
      <c r="LDG41"/>
      <c r="LDH41"/>
      <c r="LDI41"/>
      <c r="LDJ41"/>
      <c r="LDK41"/>
      <c r="LDL41"/>
      <c r="LDM41"/>
      <c r="LDN41"/>
      <c r="LDO41"/>
      <c r="LDP41"/>
      <c r="LDQ41"/>
      <c r="LDR41"/>
      <c r="LDS41"/>
      <c r="LDT41"/>
      <c r="LDU41"/>
      <c r="LDV41"/>
      <c r="LDW41"/>
      <c r="LDX41"/>
      <c r="LDY41"/>
      <c r="LDZ41"/>
      <c r="LEA41"/>
      <c r="LEB41"/>
      <c r="LEC41"/>
      <c r="LED41"/>
      <c r="LEE41"/>
      <c r="LEF41"/>
      <c r="LEG41"/>
      <c r="LEH41"/>
      <c r="LEI41"/>
      <c r="LEJ41"/>
      <c r="LEK41"/>
      <c r="LEL41"/>
      <c r="LEM41"/>
      <c r="LEN41"/>
      <c r="LEO41"/>
      <c r="LEP41"/>
      <c r="LEQ41"/>
      <c r="LER41"/>
      <c r="LES41"/>
      <c r="LET41"/>
      <c r="LEU41"/>
      <c r="LEV41"/>
      <c r="LEW41"/>
      <c r="LEX41"/>
      <c r="LEY41"/>
      <c r="LEZ41"/>
      <c r="LFA41"/>
      <c r="LFB41"/>
      <c r="LFC41"/>
      <c r="LFD41"/>
      <c r="LFE41"/>
      <c r="LFF41"/>
      <c r="LFG41"/>
      <c r="LFH41"/>
      <c r="LFI41"/>
      <c r="LFJ41"/>
      <c r="LFK41"/>
      <c r="LFL41"/>
      <c r="LFM41"/>
      <c r="LFN41"/>
      <c r="LFO41"/>
      <c r="LFP41"/>
      <c r="LFQ41"/>
      <c r="LFR41"/>
      <c r="LFS41"/>
      <c r="LFT41"/>
      <c r="LFU41"/>
      <c r="LFV41"/>
      <c r="LFW41"/>
      <c r="LFX41"/>
      <c r="LFY41"/>
      <c r="LFZ41"/>
      <c r="LGA41"/>
      <c r="LGB41"/>
      <c r="LGC41"/>
      <c r="LGD41"/>
      <c r="LGE41"/>
      <c r="LGF41"/>
      <c r="LGG41"/>
      <c r="LGH41"/>
      <c r="LGI41"/>
      <c r="LGJ41"/>
      <c r="LGK41"/>
      <c r="LGL41"/>
      <c r="LGM41"/>
      <c r="LGN41"/>
      <c r="LGO41"/>
      <c r="LGP41"/>
      <c r="LGQ41"/>
      <c r="LGR41"/>
      <c r="LGS41"/>
      <c r="LGT41"/>
      <c r="LGU41"/>
      <c r="LGV41"/>
      <c r="LGW41"/>
      <c r="LGX41"/>
      <c r="LGY41"/>
      <c r="LGZ41"/>
      <c r="LHA41"/>
      <c r="LHB41"/>
      <c r="LHC41"/>
      <c r="LHD41"/>
      <c r="LHE41"/>
      <c r="LHF41"/>
      <c r="LHG41"/>
      <c r="LHH41"/>
      <c r="LHI41"/>
      <c r="LHJ41"/>
      <c r="LHK41"/>
      <c r="LHL41"/>
      <c r="LHM41"/>
      <c r="LHN41"/>
      <c r="LHO41"/>
      <c r="LHP41"/>
      <c r="LHQ41"/>
      <c r="LHR41"/>
      <c r="LHS41"/>
      <c r="LHT41"/>
      <c r="LHU41"/>
      <c r="LHV41"/>
      <c r="LHW41"/>
      <c r="LHX41"/>
      <c r="LHY41"/>
      <c r="LHZ41"/>
      <c r="LIA41"/>
      <c r="LIB41"/>
      <c r="LIC41"/>
      <c r="LID41"/>
      <c r="LIE41"/>
      <c r="LIF41"/>
      <c r="LIG41"/>
      <c r="LIH41"/>
      <c r="LII41"/>
      <c r="LIJ41"/>
      <c r="LIK41"/>
      <c r="LIL41"/>
      <c r="LIM41"/>
      <c r="LIN41"/>
      <c r="LIO41"/>
      <c r="LIP41"/>
      <c r="LIQ41"/>
      <c r="LIR41"/>
      <c r="LIS41"/>
      <c r="LIT41"/>
      <c r="LIU41"/>
      <c r="LIV41"/>
      <c r="LIW41"/>
      <c r="LIX41"/>
      <c r="LIY41"/>
      <c r="LIZ41"/>
      <c r="LJA41"/>
      <c r="LJB41"/>
      <c r="LJC41"/>
      <c r="LJD41"/>
      <c r="LJE41"/>
      <c r="LJF41"/>
      <c r="LJG41"/>
      <c r="LJH41"/>
      <c r="LJI41"/>
      <c r="LJJ41"/>
      <c r="LJK41"/>
      <c r="LJL41"/>
      <c r="LJM41"/>
      <c r="LJN41"/>
      <c r="LJO41"/>
      <c r="LJP41"/>
      <c r="LJQ41"/>
      <c r="LJR41"/>
      <c r="LJS41"/>
      <c r="LJT41"/>
      <c r="LJU41"/>
      <c r="LJV41"/>
      <c r="LJW41"/>
      <c r="LJX41"/>
      <c r="LJY41"/>
      <c r="LJZ41"/>
      <c r="LKA41"/>
      <c r="LKB41"/>
      <c r="LKC41"/>
      <c r="LKD41"/>
      <c r="LKE41"/>
      <c r="LKF41"/>
      <c r="LKG41"/>
      <c r="LKH41"/>
      <c r="LKI41"/>
      <c r="LKJ41"/>
      <c r="LKK41"/>
      <c r="LKL41"/>
      <c r="LKM41"/>
      <c r="LKN41"/>
      <c r="LKO41"/>
      <c r="LKP41"/>
      <c r="LKQ41"/>
      <c r="LKR41"/>
      <c r="LKS41"/>
      <c r="LKT41"/>
      <c r="LKU41"/>
      <c r="LKV41"/>
      <c r="LKW41"/>
      <c r="LKX41"/>
      <c r="LKY41"/>
      <c r="LKZ41"/>
      <c r="LLA41"/>
      <c r="LLB41"/>
      <c r="LLC41"/>
      <c r="LLD41"/>
      <c r="LLE41"/>
      <c r="LLF41"/>
      <c r="LLG41"/>
      <c r="LLH41"/>
      <c r="LLI41"/>
      <c r="LLJ41"/>
      <c r="LLK41"/>
      <c r="LLL41"/>
      <c r="LLM41"/>
      <c r="LLN41"/>
      <c r="LLO41"/>
      <c r="LLP41"/>
      <c r="LLQ41"/>
      <c r="LLR41"/>
      <c r="LLS41"/>
      <c r="LLT41"/>
      <c r="LLU41"/>
      <c r="LLV41"/>
      <c r="LLW41"/>
      <c r="LLX41"/>
      <c r="LLY41"/>
      <c r="LLZ41"/>
      <c r="LMA41"/>
      <c r="LMB41"/>
      <c r="LMC41"/>
      <c r="LMD41"/>
      <c r="LME41"/>
      <c r="LMF41"/>
      <c r="LMG41"/>
      <c r="LMH41"/>
      <c r="LMI41"/>
      <c r="LMJ41"/>
      <c r="LMK41"/>
      <c r="LML41"/>
      <c r="LMM41"/>
      <c r="LMN41"/>
      <c r="LMO41"/>
      <c r="LMP41"/>
      <c r="LMQ41"/>
      <c r="LMR41"/>
      <c r="LMS41"/>
      <c r="LMT41"/>
      <c r="LMU41"/>
      <c r="LMV41"/>
      <c r="LMW41"/>
      <c r="LMX41"/>
      <c r="LMY41"/>
      <c r="LMZ41"/>
      <c r="LNA41"/>
      <c r="LNB41"/>
      <c r="LNC41"/>
      <c r="LND41"/>
      <c r="LNE41"/>
      <c r="LNF41"/>
      <c r="LNG41"/>
      <c r="LNH41"/>
      <c r="LNI41"/>
      <c r="LNJ41"/>
      <c r="LNK41"/>
      <c r="LNL41"/>
      <c r="LNM41"/>
      <c r="LNN41"/>
      <c r="LNO41"/>
      <c r="LNP41"/>
      <c r="LNQ41"/>
      <c r="LNR41"/>
      <c r="LNS41"/>
      <c r="LNT41"/>
      <c r="LNU41"/>
      <c r="LNV41"/>
      <c r="LNW41"/>
      <c r="LNX41"/>
      <c r="LNY41"/>
      <c r="LNZ41"/>
      <c r="LOA41"/>
      <c r="LOB41"/>
      <c r="LOC41"/>
      <c r="LOD41"/>
      <c r="LOE41"/>
      <c r="LOF41"/>
      <c r="LOG41"/>
      <c r="LOH41"/>
      <c r="LOI41"/>
      <c r="LOJ41"/>
      <c r="LOK41"/>
      <c r="LOL41"/>
      <c r="LOM41"/>
      <c r="LON41"/>
      <c r="LOO41"/>
      <c r="LOP41"/>
      <c r="LOQ41"/>
      <c r="LOR41"/>
      <c r="LOS41"/>
      <c r="LOT41"/>
      <c r="LOU41"/>
      <c r="LOV41"/>
      <c r="LOW41"/>
      <c r="LOX41"/>
      <c r="LOY41"/>
      <c r="LOZ41"/>
      <c r="LPA41"/>
      <c r="LPB41"/>
      <c r="LPC41"/>
      <c r="LPD41"/>
      <c r="LPE41"/>
      <c r="LPF41"/>
      <c r="LPG41"/>
      <c r="LPH41"/>
      <c r="LPI41"/>
      <c r="LPJ41"/>
      <c r="LPK41"/>
      <c r="LPL41"/>
      <c r="LPM41"/>
      <c r="LPN41"/>
      <c r="LPO41"/>
      <c r="LPP41"/>
      <c r="LPQ41"/>
      <c r="LPR41"/>
      <c r="LPS41"/>
      <c r="LPT41"/>
      <c r="LPU41"/>
      <c r="LPV41"/>
      <c r="LPW41"/>
      <c r="LPX41"/>
      <c r="LPY41"/>
      <c r="LPZ41"/>
      <c r="LQA41"/>
      <c r="LQB41"/>
      <c r="LQC41"/>
      <c r="LQD41"/>
      <c r="LQE41"/>
      <c r="LQF41"/>
      <c r="LQG41"/>
      <c r="LQH41"/>
      <c r="LQI41"/>
      <c r="LQJ41"/>
      <c r="LQK41"/>
      <c r="LQL41"/>
      <c r="LQM41"/>
      <c r="LQN41"/>
      <c r="LQO41"/>
      <c r="LQP41"/>
      <c r="LQQ41"/>
      <c r="LQR41"/>
      <c r="LQS41"/>
      <c r="LQT41"/>
      <c r="LQU41"/>
      <c r="LQV41"/>
      <c r="LQW41"/>
      <c r="LQX41"/>
      <c r="LQY41"/>
      <c r="LQZ41"/>
      <c r="LRA41"/>
      <c r="LRB41"/>
      <c r="LRC41"/>
      <c r="LRD41"/>
      <c r="LRE41"/>
      <c r="LRF41"/>
      <c r="LRG41"/>
      <c r="LRH41"/>
      <c r="LRI41"/>
      <c r="LRJ41"/>
      <c r="LRK41"/>
      <c r="LRL41"/>
      <c r="LRM41"/>
      <c r="LRN41"/>
      <c r="LRO41"/>
      <c r="LRP41"/>
      <c r="LRQ41"/>
      <c r="LRR41"/>
      <c r="LRS41"/>
      <c r="LRT41"/>
      <c r="LRU41"/>
      <c r="LRV41"/>
      <c r="LRW41"/>
      <c r="LRX41"/>
      <c r="LRY41"/>
      <c r="LRZ41"/>
      <c r="LSA41"/>
      <c r="LSB41"/>
      <c r="LSC41"/>
      <c r="LSD41"/>
      <c r="LSE41"/>
      <c r="LSF41"/>
      <c r="LSG41"/>
      <c r="LSH41"/>
      <c r="LSI41"/>
      <c r="LSJ41"/>
      <c r="LSK41"/>
      <c r="LSL41"/>
      <c r="LSM41"/>
      <c r="LSN41"/>
      <c r="LSO41"/>
      <c r="LSP41"/>
      <c r="LSQ41"/>
      <c r="LSR41"/>
      <c r="LSS41"/>
      <c r="LST41"/>
      <c r="LSU41"/>
      <c r="LSV41"/>
      <c r="LSW41"/>
      <c r="LSX41"/>
      <c r="LSY41"/>
      <c r="LSZ41"/>
      <c r="LTA41"/>
      <c r="LTB41"/>
      <c r="LTC41"/>
      <c r="LTD41"/>
      <c r="LTE41"/>
      <c r="LTF41"/>
      <c r="LTG41"/>
      <c r="LTH41"/>
      <c r="LTI41"/>
      <c r="LTJ41"/>
      <c r="LTK41"/>
      <c r="LTL41"/>
      <c r="LTM41"/>
      <c r="LTN41"/>
      <c r="LTO41"/>
      <c r="LTP41"/>
      <c r="LTQ41"/>
      <c r="LTR41"/>
      <c r="LTS41"/>
      <c r="LTT41"/>
      <c r="LTU41"/>
      <c r="LTV41"/>
      <c r="LTW41"/>
      <c r="LTX41"/>
      <c r="LTY41"/>
      <c r="LTZ41"/>
      <c r="LUA41"/>
      <c r="LUB41"/>
      <c r="LUC41"/>
      <c r="LUD41"/>
      <c r="LUE41"/>
      <c r="LUF41"/>
      <c r="LUG41"/>
      <c r="LUH41"/>
      <c r="LUI41"/>
      <c r="LUJ41"/>
      <c r="LUK41"/>
      <c r="LUL41"/>
      <c r="LUM41"/>
      <c r="LUN41"/>
      <c r="LUO41"/>
      <c r="LUP41"/>
      <c r="LUQ41"/>
      <c r="LUR41"/>
      <c r="LUS41"/>
      <c r="LUT41"/>
      <c r="LUU41"/>
      <c r="LUV41"/>
      <c r="LUW41"/>
      <c r="LUX41"/>
      <c r="LUY41"/>
      <c r="LUZ41"/>
      <c r="LVA41"/>
      <c r="LVB41"/>
      <c r="LVC41"/>
      <c r="LVD41"/>
      <c r="LVE41"/>
      <c r="LVF41"/>
      <c r="LVG41"/>
      <c r="LVH41"/>
      <c r="LVI41"/>
      <c r="LVJ41"/>
      <c r="LVK41"/>
      <c r="LVL41"/>
      <c r="LVM41"/>
      <c r="LVN41"/>
      <c r="LVO41"/>
      <c r="LVP41"/>
      <c r="LVQ41"/>
      <c r="LVR41"/>
      <c r="LVS41"/>
      <c r="LVT41"/>
      <c r="LVU41"/>
      <c r="LVV41"/>
      <c r="LVW41"/>
      <c r="LVX41"/>
      <c r="LVY41"/>
      <c r="LVZ41"/>
      <c r="LWA41"/>
      <c r="LWB41"/>
      <c r="LWC41"/>
      <c r="LWD41"/>
      <c r="LWE41"/>
      <c r="LWF41"/>
      <c r="LWG41"/>
      <c r="LWH41"/>
      <c r="LWI41"/>
      <c r="LWJ41"/>
      <c r="LWK41"/>
      <c r="LWL41"/>
      <c r="LWM41"/>
      <c r="LWN41"/>
      <c r="LWO41"/>
      <c r="LWP41"/>
      <c r="LWQ41"/>
      <c r="LWR41"/>
      <c r="LWS41"/>
      <c r="LWT41"/>
      <c r="LWU41"/>
      <c r="LWV41"/>
      <c r="LWW41"/>
      <c r="LWX41"/>
      <c r="LWY41"/>
      <c r="LWZ41"/>
      <c r="LXA41"/>
      <c r="LXB41"/>
      <c r="LXC41"/>
      <c r="LXD41"/>
      <c r="LXE41"/>
      <c r="LXF41"/>
      <c r="LXG41"/>
      <c r="LXH41"/>
      <c r="LXI41"/>
      <c r="LXJ41"/>
      <c r="LXK41"/>
      <c r="LXL41"/>
      <c r="LXM41"/>
      <c r="LXN41"/>
      <c r="LXO41"/>
      <c r="LXP41"/>
      <c r="LXQ41"/>
      <c r="LXR41"/>
      <c r="LXS41"/>
      <c r="LXT41"/>
      <c r="LXU41"/>
      <c r="LXV41"/>
      <c r="LXW41"/>
      <c r="LXX41"/>
      <c r="LXY41"/>
      <c r="LXZ41"/>
      <c r="LYA41"/>
      <c r="LYB41"/>
      <c r="LYC41"/>
      <c r="LYD41"/>
      <c r="LYE41"/>
      <c r="LYF41"/>
      <c r="LYG41"/>
      <c r="LYH41"/>
      <c r="LYI41"/>
      <c r="LYJ41"/>
      <c r="LYK41"/>
      <c r="LYL41"/>
      <c r="LYM41"/>
      <c r="LYN41"/>
      <c r="LYO41"/>
      <c r="LYP41"/>
      <c r="LYQ41"/>
      <c r="LYR41"/>
      <c r="LYS41"/>
      <c r="LYT41"/>
      <c r="LYU41"/>
      <c r="LYV41"/>
      <c r="LYW41"/>
      <c r="LYX41"/>
      <c r="LYY41"/>
      <c r="LYZ41"/>
      <c r="LZA41"/>
      <c r="LZB41"/>
      <c r="LZC41"/>
      <c r="LZD41"/>
      <c r="LZE41"/>
      <c r="LZF41"/>
      <c r="LZG41"/>
      <c r="LZH41"/>
      <c r="LZI41"/>
      <c r="LZJ41"/>
      <c r="LZK41"/>
      <c r="LZL41"/>
      <c r="LZM41"/>
      <c r="LZN41"/>
      <c r="LZO41"/>
      <c r="LZP41"/>
      <c r="LZQ41"/>
      <c r="LZR41"/>
      <c r="LZS41"/>
      <c r="LZT41"/>
      <c r="LZU41"/>
      <c r="LZV41"/>
      <c r="LZW41"/>
      <c r="LZX41"/>
      <c r="LZY41"/>
      <c r="LZZ41"/>
      <c r="MAA41"/>
      <c r="MAB41"/>
      <c r="MAC41"/>
      <c r="MAD41"/>
      <c r="MAE41"/>
      <c r="MAF41"/>
      <c r="MAG41"/>
      <c r="MAH41"/>
      <c r="MAI41"/>
      <c r="MAJ41"/>
      <c r="MAK41"/>
      <c r="MAL41"/>
      <c r="MAM41"/>
      <c r="MAN41"/>
      <c r="MAO41"/>
      <c r="MAP41"/>
      <c r="MAQ41"/>
      <c r="MAR41"/>
      <c r="MAS41"/>
      <c r="MAT41"/>
      <c r="MAU41"/>
      <c r="MAV41"/>
      <c r="MAW41"/>
      <c r="MAX41"/>
      <c r="MAY41"/>
      <c r="MAZ41"/>
      <c r="MBA41"/>
      <c r="MBB41"/>
      <c r="MBC41"/>
      <c r="MBD41"/>
      <c r="MBE41"/>
      <c r="MBF41"/>
      <c r="MBG41"/>
      <c r="MBH41"/>
      <c r="MBI41"/>
      <c r="MBJ41"/>
      <c r="MBK41"/>
      <c r="MBL41"/>
      <c r="MBM41"/>
      <c r="MBN41"/>
      <c r="MBO41"/>
      <c r="MBP41"/>
      <c r="MBQ41"/>
      <c r="MBR41"/>
      <c r="MBS41"/>
      <c r="MBT41"/>
      <c r="MBU41"/>
      <c r="MBV41"/>
      <c r="MBW41"/>
      <c r="MBX41"/>
      <c r="MBY41"/>
      <c r="MBZ41"/>
      <c r="MCA41"/>
      <c r="MCB41"/>
      <c r="MCC41"/>
      <c r="MCD41"/>
      <c r="MCE41"/>
      <c r="MCF41"/>
      <c r="MCG41"/>
      <c r="MCH41"/>
      <c r="MCI41"/>
      <c r="MCJ41"/>
      <c r="MCK41"/>
      <c r="MCL41"/>
      <c r="MCM41"/>
      <c r="MCN41"/>
      <c r="MCO41"/>
      <c r="MCP41"/>
      <c r="MCQ41"/>
      <c r="MCR41"/>
      <c r="MCS41"/>
      <c r="MCT41"/>
      <c r="MCU41"/>
      <c r="MCV41"/>
      <c r="MCW41"/>
      <c r="MCX41"/>
      <c r="MCY41"/>
      <c r="MCZ41"/>
      <c r="MDA41"/>
      <c r="MDB41"/>
      <c r="MDC41"/>
      <c r="MDD41"/>
      <c r="MDE41"/>
      <c r="MDF41"/>
      <c r="MDG41"/>
      <c r="MDH41"/>
      <c r="MDI41"/>
      <c r="MDJ41"/>
      <c r="MDK41"/>
      <c r="MDL41"/>
      <c r="MDM41"/>
      <c r="MDN41"/>
      <c r="MDO41"/>
      <c r="MDP41"/>
      <c r="MDQ41"/>
      <c r="MDR41"/>
      <c r="MDS41"/>
      <c r="MDT41"/>
      <c r="MDU41"/>
      <c r="MDV41"/>
      <c r="MDW41"/>
      <c r="MDX41"/>
      <c r="MDY41"/>
      <c r="MDZ41"/>
      <c r="MEA41"/>
      <c r="MEB41"/>
      <c r="MEC41"/>
      <c r="MED41"/>
      <c r="MEE41"/>
      <c r="MEF41"/>
      <c r="MEG41"/>
      <c r="MEH41"/>
      <c r="MEI41"/>
      <c r="MEJ41"/>
      <c r="MEK41"/>
      <c r="MEL41"/>
      <c r="MEM41"/>
      <c r="MEN41"/>
      <c r="MEO41"/>
      <c r="MEP41"/>
      <c r="MEQ41"/>
      <c r="MER41"/>
      <c r="MES41"/>
      <c r="MET41"/>
      <c r="MEU41"/>
      <c r="MEV41"/>
      <c r="MEW41"/>
      <c r="MEX41"/>
      <c r="MEY41"/>
      <c r="MEZ41"/>
      <c r="MFA41"/>
      <c r="MFB41"/>
      <c r="MFC41"/>
      <c r="MFD41"/>
      <c r="MFE41"/>
      <c r="MFF41"/>
      <c r="MFG41"/>
      <c r="MFH41"/>
      <c r="MFI41"/>
      <c r="MFJ41"/>
      <c r="MFK41"/>
      <c r="MFL41"/>
      <c r="MFM41"/>
      <c r="MFN41"/>
      <c r="MFO41"/>
      <c r="MFP41"/>
      <c r="MFQ41"/>
      <c r="MFR41"/>
      <c r="MFS41"/>
      <c r="MFT41"/>
      <c r="MFU41"/>
      <c r="MFV41"/>
      <c r="MFW41"/>
      <c r="MFX41"/>
      <c r="MFY41"/>
      <c r="MFZ41"/>
      <c r="MGA41"/>
      <c r="MGB41"/>
      <c r="MGC41"/>
      <c r="MGD41"/>
      <c r="MGE41"/>
      <c r="MGF41"/>
      <c r="MGG41"/>
      <c r="MGH41"/>
      <c r="MGI41"/>
      <c r="MGJ41"/>
      <c r="MGK41"/>
      <c r="MGL41"/>
      <c r="MGM41"/>
      <c r="MGN41"/>
      <c r="MGO41"/>
      <c r="MGP41"/>
      <c r="MGQ41"/>
      <c r="MGR41"/>
      <c r="MGS41"/>
      <c r="MGT41"/>
      <c r="MGU41"/>
      <c r="MGV41"/>
      <c r="MGW41"/>
      <c r="MGX41"/>
      <c r="MGY41"/>
      <c r="MGZ41"/>
      <c r="MHA41"/>
      <c r="MHB41"/>
      <c r="MHC41"/>
      <c r="MHD41"/>
      <c r="MHE41"/>
      <c r="MHF41"/>
      <c r="MHG41"/>
      <c r="MHH41"/>
      <c r="MHI41"/>
      <c r="MHJ41"/>
      <c r="MHK41"/>
      <c r="MHL41"/>
      <c r="MHM41"/>
      <c r="MHN41"/>
      <c r="MHO41"/>
      <c r="MHP41"/>
      <c r="MHQ41"/>
      <c r="MHR41"/>
      <c r="MHS41"/>
      <c r="MHT41"/>
      <c r="MHU41"/>
      <c r="MHV41"/>
      <c r="MHW41"/>
      <c r="MHX41"/>
      <c r="MHY41"/>
      <c r="MHZ41"/>
      <c r="MIA41"/>
      <c r="MIB41"/>
      <c r="MIC41"/>
      <c r="MID41"/>
      <c r="MIE41"/>
      <c r="MIF41"/>
      <c r="MIG41"/>
      <c r="MIH41"/>
      <c r="MII41"/>
      <c r="MIJ41"/>
      <c r="MIK41"/>
      <c r="MIL41"/>
      <c r="MIM41"/>
      <c r="MIN41"/>
      <c r="MIO41"/>
      <c r="MIP41"/>
      <c r="MIQ41"/>
      <c r="MIR41"/>
      <c r="MIS41"/>
      <c r="MIT41"/>
      <c r="MIU41"/>
      <c r="MIV41"/>
      <c r="MIW41"/>
      <c r="MIX41"/>
      <c r="MIY41"/>
      <c r="MIZ41"/>
      <c r="MJA41"/>
      <c r="MJB41"/>
      <c r="MJC41"/>
      <c r="MJD41"/>
      <c r="MJE41"/>
      <c r="MJF41"/>
      <c r="MJG41"/>
      <c r="MJH41"/>
      <c r="MJI41"/>
      <c r="MJJ41"/>
      <c r="MJK41"/>
      <c r="MJL41"/>
      <c r="MJM41"/>
      <c r="MJN41"/>
      <c r="MJO41"/>
      <c r="MJP41"/>
      <c r="MJQ41"/>
      <c r="MJR41"/>
      <c r="MJS41"/>
      <c r="MJT41"/>
      <c r="MJU41"/>
      <c r="MJV41"/>
      <c r="MJW41"/>
      <c r="MJX41"/>
      <c r="MJY41"/>
      <c r="MJZ41"/>
      <c r="MKA41"/>
      <c r="MKB41"/>
      <c r="MKC41"/>
      <c r="MKD41"/>
      <c r="MKE41"/>
      <c r="MKF41"/>
      <c r="MKG41"/>
      <c r="MKH41"/>
      <c r="MKI41"/>
      <c r="MKJ41"/>
      <c r="MKK41"/>
      <c r="MKL41"/>
      <c r="MKM41"/>
      <c r="MKN41"/>
      <c r="MKO41"/>
      <c r="MKP41"/>
      <c r="MKQ41"/>
      <c r="MKR41"/>
      <c r="MKS41"/>
      <c r="MKT41"/>
      <c r="MKU41"/>
      <c r="MKV41"/>
      <c r="MKW41"/>
      <c r="MKX41"/>
      <c r="MKY41"/>
      <c r="MKZ41"/>
      <c r="MLA41"/>
      <c r="MLB41"/>
      <c r="MLC41"/>
      <c r="MLD41"/>
      <c r="MLE41"/>
      <c r="MLF41"/>
      <c r="MLG41"/>
      <c r="MLH41"/>
      <c r="MLI41"/>
      <c r="MLJ41"/>
      <c r="MLK41"/>
      <c r="MLL41"/>
      <c r="MLM41"/>
      <c r="MLN41"/>
      <c r="MLO41"/>
      <c r="MLP41"/>
      <c r="MLQ41"/>
      <c r="MLR41"/>
      <c r="MLS41"/>
      <c r="MLT41"/>
      <c r="MLU41"/>
      <c r="MLV41"/>
      <c r="MLW41"/>
      <c r="MLX41"/>
      <c r="MLY41"/>
      <c r="MLZ41"/>
      <c r="MMA41"/>
      <c r="MMB41"/>
      <c r="MMC41"/>
      <c r="MMD41"/>
      <c r="MME41"/>
      <c r="MMF41"/>
      <c r="MMG41"/>
      <c r="MMH41"/>
      <c r="MMI41"/>
      <c r="MMJ41"/>
      <c r="MMK41"/>
      <c r="MML41"/>
      <c r="MMM41"/>
      <c r="MMN41"/>
      <c r="MMO41"/>
      <c r="MMP41"/>
      <c r="MMQ41"/>
      <c r="MMR41"/>
      <c r="MMS41"/>
      <c r="MMT41"/>
      <c r="MMU41"/>
      <c r="MMV41"/>
      <c r="MMW41"/>
      <c r="MMX41"/>
      <c r="MMY41"/>
      <c r="MMZ41"/>
      <c r="MNA41"/>
      <c r="MNB41"/>
      <c r="MNC41"/>
      <c r="MND41"/>
      <c r="MNE41"/>
      <c r="MNF41"/>
      <c r="MNG41"/>
      <c r="MNH41"/>
      <c r="MNI41"/>
      <c r="MNJ41"/>
      <c r="MNK41"/>
      <c r="MNL41"/>
      <c r="MNM41"/>
      <c r="MNN41"/>
      <c r="MNO41"/>
      <c r="MNP41"/>
      <c r="MNQ41"/>
      <c r="MNR41"/>
      <c r="MNS41"/>
      <c r="MNT41"/>
      <c r="MNU41"/>
      <c r="MNV41"/>
      <c r="MNW41"/>
      <c r="MNX41"/>
      <c r="MNY41"/>
      <c r="MNZ41"/>
      <c r="MOA41"/>
      <c r="MOB41"/>
      <c r="MOC41"/>
      <c r="MOD41"/>
      <c r="MOE41"/>
      <c r="MOF41"/>
      <c r="MOG41"/>
      <c r="MOH41"/>
      <c r="MOI41"/>
      <c r="MOJ41"/>
      <c r="MOK41"/>
      <c r="MOL41"/>
      <c r="MOM41"/>
      <c r="MON41"/>
      <c r="MOO41"/>
      <c r="MOP41"/>
      <c r="MOQ41"/>
      <c r="MOR41"/>
      <c r="MOS41"/>
      <c r="MOT41"/>
      <c r="MOU41"/>
      <c r="MOV41"/>
      <c r="MOW41"/>
      <c r="MOX41"/>
      <c r="MOY41"/>
      <c r="MOZ41"/>
      <c r="MPA41"/>
      <c r="MPB41"/>
      <c r="MPC41"/>
      <c r="MPD41"/>
      <c r="MPE41"/>
      <c r="MPF41"/>
      <c r="MPG41"/>
      <c r="MPH41"/>
      <c r="MPI41"/>
      <c r="MPJ41"/>
      <c r="MPK41"/>
      <c r="MPL41"/>
      <c r="MPM41"/>
      <c r="MPN41"/>
      <c r="MPO41"/>
      <c r="MPP41"/>
      <c r="MPQ41"/>
      <c r="MPR41"/>
      <c r="MPS41"/>
      <c r="MPT41"/>
      <c r="MPU41"/>
      <c r="MPV41"/>
      <c r="MPW41"/>
      <c r="MPX41"/>
      <c r="MPY41"/>
      <c r="MPZ41"/>
      <c r="MQA41"/>
      <c r="MQB41"/>
      <c r="MQC41"/>
      <c r="MQD41"/>
      <c r="MQE41"/>
      <c r="MQF41"/>
      <c r="MQG41"/>
      <c r="MQH41"/>
      <c r="MQI41"/>
      <c r="MQJ41"/>
      <c r="MQK41"/>
      <c r="MQL41"/>
      <c r="MQM41"/>
      <c r="MQN41"/>
      <c r="MQO41"/>
      <c r="MQP41"/>
      <c r="MQQ41"/>
      <c r="MQR41"/>
      <c r="MQS41"/>
      <c r="MQT41"/>
      <c r="MQU41"/>
      <c r="MQV41"/>
      <c r="MQW41"/>
      <c r="MQX41"/>
      <c r="MQY41"/>
      <c r="MQZ41"/>
      <c r="MRA41"/>
      <c r="MRB41"/>
      <c r="MRC41"/>
      <c r="MRD41"/>
      <c r="MRE41"/>
      <c r="MRF41"/>
      <c r="MRG41"/>
      <c r="MRH41"/>
      <c r="MRI41"/>
      <c r="MRJ41"/>
      <c r="MRK41"/>
      <c r="MRL41"/>
      <c r="MRM41"/>
      <c r="MRN41"/>
      <c r="MRO41"/>
      <c r="MRP41"/>
      <c r="MRQ41"/>
      <c r="MRR41"/>
      <c r="MRS41"/>
      <c r="MRT41"/>
      <c r="MRU41"/>
      <c r="MRV41"/>
      <c r="MRW41"/>
      <c r="MRX41"/>
      <c r="MRY41"/>
      <c r="MRZ41"/>
      <c r="MSA41"/>
      <c r="MSB41"/>
      <c r="MSC41"/>
      <c r="MSD41"/>
      <c r="MSE41"/>
      <c r="MSF41"/>
      <c r="MSG41"/>
      <c r="MSH41"/>
      <c r="MSI41"/>
      <c r="MSJ41"/>
      <c r="MSK41"/>
      <c r="MSL41"/>
      <c r="MSM41"/>
      <c r="MSN41"/>
      <c r="MSO41"/>
      <c r="MSP41"/>
      <c r="MSQ41"/>
      <c r="MSR41"/>
      <c r="MSS41"/>
      <c r="MST41"/>
      <c r="MSU41"/>
      <c r="MSV41"/>
      <c r="MSW41"/>
      <c r="MSX41"/>
      <c r="MSY41"/>
      <c r="MSZ41"/>
      <c r="MTA41"/>
      <c r="MTB41"/>
      <c r="MTC41"/>
      <c r="MTD41"/>
      <c r="MTE41"/>
      <c r="MTF41"/>
      <c r="MTG41"/>
      <c r="MTH41"/>
      <c r="MTI41"/>
      <c r="MTJ41"/>
      <c r="MTK41"/>
      <c r="MTL41"/>
      <c r="MTM41"/>
      <c r="MTN41"/>
      <c r="MTO41"/>
      <c r="MTP41"/>
      <c r="MTQ41"/>
      <c r="MTR41"/>
      <c r="MTS41"/>
      <c r="MTT41"/>
      <c r="MTU41"/>
      <c r="MTV41"/>
      <c r="MTW41"/>
      <c r="MTX41"/>
      <c r="MTY41"/>
      <c r="MTZ41"/>
      <c r="MUA41"/>
      <c r="MUB41"/>
      <c r="MUC41"/>
      <c r="MUD41"/>
      <c r="MUE41"/>
      <c r="MUF41"/>
      <c r="MUG41"/>
      <c r="MUH41"/>
      <c r="MUI41"/>
      <c r="MUJ41"/>
      <c r="MUK41"/>
      <c r="MUL41"/>
      <c r="MUM41"/>
      <c r="MUN41"/>
      <c r="MUO41"/>
      <c r="MUP41"/>
      <c r="MUQ41"/>
      <c r="MUR41"/>
      <c r="MUS41"/>
      <c r="MUT41"/>
      <c r="MUU41"/>
      <c r="MUV41"/>
      <c r="MUW41"/>
      <c r="MUX41"/>
      <c r="MUY41"/>
      <c r="MUZ41"/>
      <c r="MVA41"/>
      <c r="MVB41"/>
      <c r="MVC41"/>
      <c r="MVD41"/>
      <c r="MVE41"/>
      <c r="MVF41"/>
      <c r="MVG41"/>
      <c r="MVH41"/>
      <c r="MVI41"/>
      <c r="MVJ41"/>
      <c r="MVK41"/>
      <c r="MVL41"/>
      <c r="MVM41"/>
      <c r="MVN41"/>
      <c r="MVO41"/>
      <c r="MVP41"/>
      <c r="MVQ41"/>
      <c r="MVR41"/>
      <c r="MVS41"/>
      <c r="MVT41"/>
      <c r="MVU41"/>
      <c r="MVV41"/>
      <c r="MVW41"/>
      <c r="MVX41"/>
      <c r="MVY41"/>
      <c r="MVZ41"/>
      <c r="MWA41"/>
      <c r="MWB41"/>
      <c r="MWC41"/>
      <c r="MWD41"/>
      <c r="MWE41"/>
      <c r="MWF41"/>
      <c r="MWG41"/>
      <c r="MWH41"/>
      <c r="MWI41"/>
      <c r="MWJ41"/>
      <c r="MWK41"/>
      <c r="MWL41"/>
      <c r="MWM41"/>
      <c r="MWN41"/>
      <c r="MWO41"/>
      <c r="MWP41"/>
      <c r="MWQ41"/>
      <c r="MWR41"/>
      <c r="MWS41"/>
      <c r="MWT41"/>
      <c r="MWU41"/>
      <c r="MWV41"/>
      <c r="MWW41"/>
      <c r="MWX41"/>
      <c r="MWY41"/>
      <c r="MWZ41"/>
      <c r="MXA41"/>
      <c r="MXB41"/>
      <c r="MXC41"/>
      <c r="MXD41"/>
      <c r="MXE41"/>
      <c r="MXF41"/>
      <c r="MXG41"/>
      <c r="MXH41"/>
      <c r="MXI41"/>
      <c r="MXJ41"/>
      <c r="MXK41"/>
      <c r="MXL41"/>
      <c r="MXM41"/>
      <c r="MXN41"/>
      <c r="MXO41"/>
      <c r="MXP41"/>
      <c r="MXQ41"/>
      <c r="MXR41"/>
      <c r="MXS41"/>
      <c r="MXT41"/>
      <c r="MXU41"/>
      <c r="MXV41"/>
      <c r="MXW41"/>
      <c r="MXX41"/>
      <c r="MXY41"/>
      <c r="MXZ41"/>
      <c r="MYA41"/>
      <c r="MYB41"/>
      <c r="MYC41"/>
      <c r="MYD41"/>
      <c r="MYE41"/>
      <c r="MYF41"/>
      <c r="MYG41"/>
      <c r="MYH41"/>
      <c r="MYI41"/>
      <c r="MYJ41"/>
      <c r="MYK41"/>
      <c r="MYL41"/>
      <c r="MYM41"/>
      <c r="MYN41"/>
      <c r="MYO41"/>
      <c r="MYP41"/>
      <c r="MYQ41"/>
      <c r="MYR41"/>
      <c r="MYS41"/>
      <c r="MYT41"/>
      <c r="MYU41"/>
      <c r="MYV41"/>
      <c r="MYW41"/>
      <c r="MYX41"/>
      <c r="MYY41"/>
      <c r="MYZ41"/>
      <c r="MZA41"/>
      <c r="MZB41"/>
      <c r="MZC41"/>
      <c r="MZD41"/>
      <c r="MZE41"/>
      <c r="MZF41"/>
      <c r="MZG41"/>
      <c r="MZH41"/>
      <c r="MZI41"/>
      <c r="MZJ41"/>
      <c r="MZK41"/>
      <c r="MZL41"/>
      <c r="MZM41"/>
      <c r="MZN41"/>
      <c r="MZO41"/>
      <c r="MZP41"/>
      <c r="MZQ41"/>
      <c r="MZR41"/>
      <c r="MZS41"/>
      <c r="MZT41"/>
      <c r="MZU41"/>
      <c r="MZV41"/>
      <c r="MZW41"/>
      <c r="MZX41"/>
      <c r="MZY41"/>
      <c r="MZZ41"/>
      <c r="NAA41"/>
      <c r="NAB41"/>
      <c r="NAC41"/>
      <c r="NAD41"/>
      <c r="NAE41"/>
      <c r="NAF41"/>
      <c r="NAG41"/>
      <c r="NAH41"/>
      <c r="NAI41"/>
      <c r="NAJ41"/>
      <c r="NAK41"/>
      <c r="NAL41"/>
      <c r="NAM41"/>
      <c r="NAN41"/>
      <c r="NAO41"/>
      <c r="NAP41"/>
      <c r="NAQ41"/>
      <c r="NAR41"/>
      <c r="NAS41"/>
      <c r="NAT41"/>
      <c r="NAU41"/>
      <c r="NAV41"/>
      <c r="NAW41"/>
      <c r="NAX41"/>
      <c r="NAY41"/>
      <c r="NAZ41"/>
      <c r="NBA41"/>
      <c r="NBB41"/>
      <c r="NBC41"/>
      <c r="NBD41"/>
      <c r="NBE41"/>
      <c r="NBF41"/>
      <c r="NBG41"/>
      <c r="NBH41"/>
      <c r="NBI41"/>
      <c r="NBJ41"/>
      <c r="NBK41"/>
      <c r="NBL41"/>
      <c r="NBM41"/>
      <c r="NBN41"/>
      <c r="NBO41"/>
      <c r="NBP41"/>
      <c r="NBQ41"/>
      <c r="NBR41"/>
      <c r="NBS41"/>
      <c r="NBT41"/>
      <c r="NBU41"/>
      <c r="NBV41"/>
      <c r="NBW41"/>
      <c r="NBX41"/>
      <c r="NBY41"/>
      <c r="NBZ41"/>
      <c r="NCA41"/>
      <c r="NCB41"/>
      <c r="NCC41"/>
      <c r="NCD41"/>
      <c r="NCE41"/>
      <c r="NCF41"/>
      <c r="NCG41"/>
      <c r="NCH41"/>
      <c r="NCI41"/>
      <c r="NCJ41"/>
      <c r="NCK41"/>
      <c r="NCL41"/>
      <c r="NCM41"/>
      <c r="NCN41"/>
      <c r="NCO41"/>
      <c r="NCP41"/>
      <c r="NCQ41"/>
      <c r="NCR41"/>
      <c r="NCS41"/>
      <c r="NCT41"/>
      <c r="NCU41"/>
      <c r="NCV41"/>
      <c r="NCW41"/>
      <c r="NCX41"/>
      <c r="NCY41"/>
      <c r="NCZ41"/>
      <c r="NDA41"/>
      <c r="NDB41"/>
      <c r="NDC41"/>
      <c r="NDD41"/>
      <c r="NDE41"/>
      <c r="NDF41"/>
      <c r="NDG41"/>
      <c r="NDH41"/>
      <c r="NDI41"/>
      <c r="NDJ41"/>
      <c r="NDK41"/>
      <c r="NDL41"/>
      <c r="NDM41"/>
      <c r="NDN41"/>
      <c r="NDO41"/>
      <c r="NDP41"/>
      <c r="NDQ41"/>
      <c r="NDR41"/>
      <c r="NDS41"/>
      <c r="NDT41"/>
      <c r="NDU41"/>
      <c r="NDV41"/>
      <c r="NDW41"/>
      <c r="NDX41"/>
      <c r="NDY41"/>
      <c r="NDZ41"/>
      <c r="NEA41"/>
      <c r="NEB41"/>
      <c r="NEC41"/>
      <c r="NED41"/>
      <c r="NEE41"/>
      <c r="NEF41"/>
      <c r="NEG41"/>
      <c r="NEH41"/>
      <c r="NEI41"/>
      <c r="NEJ41"/>
      <c r="NEK41"/>
      <c r="NEL41"/>
      <c r="NEM41"/>
      <c r="NEN41"/>
      <c r="NEO41"/>
      <c r="NEP41"/>
      <c r="NEQ41"/>
      <c r="NER41"/>
      <c r="NES41"/>
      <c r="NET41"/>
      <c r="NEU41"/>
      <c r="NEV41"/>
      <c r="NEW41"/>
      <c r="NEX41"/>
      <c r="NEY41"/>
      <c r="NEZ41"/>
      <c r="NFA41"/>
      <c r="NFB41"/>
      <c r="NFC41"/>
      <c r="NFD41"/>
      <c r="NFE41"/>
      <c r="NFF41"/>
      <c r="NFG41"/>
      <c r="NFH41"/>
      <c r="NFI41"/>
      <c r="NFJ41"/>
      <c r="NFK41"/>
      <c r="NFL41"/>
      <c r="NFM41"/>
      <c r="NFN41"/>
      <c r="NFO41"/>
      <c r="NFP41"/>
      <c r="NFQ41"/>
      <c r="NFR41"/>
      <c r="NFS41"/>
      <c r="NFT41"/>
      <c r="NFU41"/>
      <c r="NFV41"/>
      <c r="NFW41"/>
      <c r="NFX41"/>
      <c r="NFY41"/>
      <c r="NFZ41"/>
      <c r="NGA41"/>
      <c r="NGB41"/>
      <c r="NGC41"/>
      <c r="NGD41"/>
      <c r="NGE41"/>
      <c r="NGF41"/>
      <c r="NGG41"/>
      <c r="NGH41"/>
      <c r="NGI41"/>
      <c r="NGJ41"/>
      <c r="NGK41"/>
      <c r="NGL41"/>
      <c r="NGM41"/>
      <c r="NGN41"/>
      <c r="NGO41"/>
      <c r="NGP41"/>
      <c r="NGQ41"/>
      <c r="NGR41"/>
      <c r="NGS41"/>
      <c r="NGT41"/>
      <c r="NGU41"/>
      <c r="NGV41"/>
      <c r="NGW41"/>
      <c r="NGX41"/>
      <c r="NGY41"/>
      <c r="NGZ41"/>
      <c r="NHA41"/>
      <c r="NHB41"/>
      <c r="NHC41"/>
      <c r="NHD41"/>
      <c r="NHE41"/>
      <c r="NHF41"/>
      <c r="NHG41"/>
      <c r="NHH41"/>
      <c r="NHI41"/>
      <c r="NHJ41"/>
      <c r="NHK41"/>
      <c r="NHL41"/>
      <c r="NHM41"/>
      <c r="NHN41"/>
      <c r="NHO41"/>
      <c r="NHP41"/>
      <c r="NHQ41"/>
      <c r="NHR41"/>
      <c r="NHS41"/>
      <c r="NHT41"/>
      <c r="NHU41"/>
      <c r="NHV41"/>
      <c r="NHW41"/>
      <c r="NHX41"/>
      <c r="NHY41"/>
      <c r="NHZ41"/>
      <c r="NIA41"/>
      <c r="NIB41"/>
      <c r="NIC41"/>
      <c r="NID41"/>
      <c r="NIE41"/>
      <c r="NIF41"/>
      <c r="NIG41"/>
      <c r="NIH41"/>
      <c r="NII41"/>
      <c r="NIJ41"/>
      <c r="NIK41"/>
      <c r="NIL41"/>
      <c r="NIM41"/>
      <c r="NIN41"/>
      <c r="NIO41"/>
      <c r="NIP41"/>
      <c r="NIQ41"/>
      <c r="NIR41"/>
      <c r="NIS41"/>
      <c r="NIT41"/>
      <c r="NIU41"/>
      <c r="NIV41"/>
      <c r="NIW41"/>
      <c r="NIX41"/>
      <c r="NIY41"/>
      <c r="NIZ41"/>
      <c r="NJA41"/>
      <c r="NJB41"/>
      <c r="NJC41"/>
      <c r="NJD41"/>
      <c r="NJE41"/>
      <c r="NJF41"/>
      <c r="NJG41"/>
      <c r="NJH41"/>
      <c r="NJI41"/>
      <c r="NJJ41"/>
      <c r="NJK41"/>
      <c r="NJL41"/>
      <c r="NJM41"/>
      <c r="NJN41"/>
      <c r="NJO41"/>
      <c r="NJP41"/>
      <c r="NJQ41"/>
      <c r="NJR41"/>
      <c r="NJS41"/>
      <c r="NJT41"/>
      <c r="NJU41"/>
      <c r="NJV41"/>
      <c r="NJW41"/>
      <c r="NJX41"/>
      <c r="NJY41"/>
      <c r="NJZ41"/>
      <c r="NKA41"/>
      <c r="NKB41"/>
      <c r="NKC41"/>
      <c r="NKD41"/>
      <c r="NKE41"/>
      <c r="NKF41"/>
      <c r="NKG41"/>
      <c r="NKH41"/>
      <c r="NKI41"/>
      <c r="NKJ41"/>
      <c r="NKK41"/>
      <c r="NKL41"/>
      <c r="NKM41"/>
      <c r="NKN41"/>
      <c r="NKO41"/>
      <c r="NKP41"/>
      <c r="NKQ41"/>
      <c r="NKR41"/>
      <c r="NKS41"/>
      <c r="NKT41"/>
      <c r="NKU41"/>
      <c r="NKV41"/>
      <c r="NKW41"/>
      <c r="NKX41"/>
      <c r="NKY41"/>
      <c r="NKZ41"/>
      <c r="NLA41"/>
      <c r="NLB41"/>
      <c r="NLC41"/>
      <c r="NLD41"/>
      <c r="NLE41"/>
      <c r="NLF41"/>
      <c r="NLG41"/>
      <c r="NLH41"/>
      <c r="NLI41"/>
      <c r="NLJ41"/>
      <c r="NLK41"/>
      <c r="NLL41"/>
      <c r="NLM41"/>
      <c r="NLN41"/>
      <c r="NLO41"/>
      <c r="NLP41"/>
      <c r="NLQ41"/>
      <c r="NLR41"/>
      <c r="NLS41"/>
      <c r="NLT41"/>
      <c r="NLU41"/>
      <c r="NLV41"/>
      <c r="NLW41"/>
      <c r="NLX41"/>
      <c r="NLY41"/>
      <c r="NLZ41"/>
      <c r="NMA41"/>
      <c r="NMB41"/>
      <c r="NMC41"/>
      <c r="NMD41"/>
      <c r="NME41"/>
      <c r="NMF41"/>
      <c r="NMG41"/>
      <c r="NMH41"/>
      <c r="NMI41"/>
      <c r="NMJ41"/>
      <c r="NMK41"/>
      <c r="NML41"/>
      <c r="NMM41"/>
      <c r="NMN41"/>
      <c r="NMO41"/>
      <c r="NMP41"/>
      <c r="NMQ41"/>
      <c r="NMR41"/>
      <c r="NMS41"/>
      <c r="NMT41"/>
      <c r="NMU41"/>
      <c r="NMV41"/>
      <c r="NMW41"/>
      <c r="NMX41"/>
      <c r="NMY41"/>
      <c r="NMZ41"/>
      <c r="NNA41"/>
      <c r="NNB41"/>
      <c r="NNC41"/>
      <c r="NND41"/>
      <c r="NNE41"/>
      <c r="NNF41"/>
      <c r="NNG41"/>
      <c r="NNH41"/>
      <c r="NNI41"/>
      <c r="NNJ41"/>
      <c r="NNK41"/>
      <c r="NNL41"/>
      <c r="NNM41"/>
      <c r="NNN41"/>
      <c r="NNO41"/>
      <c r="NNP41"/>
      <c r="NNQ41"/>
      <c r="NNR41"/>
      <c r="NNS41"/>
      <c r="NNT41"/>
      <c r="NNU41"/>
      <c r="NNV41"/>
      <c r="NNW41"/>
      <c r="NNX41"/>
      <c r="NNY41"/>
      <c r="NNZ41"/>
      <c r="NOA41"/>
      <c r="NOB41"/>
      <c r="NOC41"/>
      <c r="NOD41"/>
      <c r="NOE41"/>
      <c r="NOF41"/>
      <c r="NOG41"/>
      <c r="NOH41"/>
      <c r="NOI41"/>
      <c r="NOJ41"/>
      <c r="NOK41"/>
      <c r="NOL41"/>
      <c r="NOM41"/>
      <c r="NON41"/>
      <c r="NOO41"/>
      <c r="NOP41"/>
      <c r="NOQ41"/>
      <c r="NOR41"/>
      <c r="NOS41"/>
      <c r="NOT41"/>
      <c r="NOU41"/>
      <c r="NOV41"/>
      <c r="NOW41"/>
      <c r="NOX41"/>
      <c r="NOY41"/>
      <c r="NOZ41"/>
      <c r="NPA41"/>
      <c r="NPB41"/>
      <c r="NPC41"/>
      <c r="NPD41"/>
      <c r="NPE41"/>
      <c r="NPF41"/>
      <c r="NPG41"/>
      <c r="NPH41"/>
      <c r="NPI41"/>
      <c r="NPJ41"/>
      <c r="NPK41"/>
      <c r="NPL41"/>
      <c r="NPM41"/>
      <c r="NPN41"/>
      <c r="NPO41"/>
      <c r="NPP41"/>
      <c r="NPQ41"/>
      <c r="NPR41"/>
      <c r="NPS41"/>
      <c r="NPT41"/>
      <c r="NPU41"/>
      <c r="NPV41"/>
      <c r="NPW41"/>
      <c r="NPX41"/>
      <c r="NPY41"/>
      <c r="NPZ41"/>
      <c r="NQA41"/>
      <c r="NQB41"/>
      <c r="NQC41"/>
      <c r="NQD41"/>
      <c r="NQE41"/>
      <c r="NQF41"/>
      <c r="NQG41"/>
      <c r="NQH41"/>
      <c r="NQI41"/>
      <c r="NQJ41"/>
      <c r="NQK41"/>
      <c r="NQL41"/>
      <c r="NQM41"/>
      <c r="NQN41"/>
      <c r="NQO41"/>
      <c r="NQP41"/>
      <c r="NQQ41"/>
      <c r="NQR41"/>
      <c r="NQS41"/>
      <c r="NQT41"/>
      <c r="NQU41"/>
      <c r="NQV41"/>
      <c r="NQW41"/>
      <c r="NQX41"/>
      <c r="NQY41"/>
      <c r="NQZ41"/>
      <c r="NRA41"/>
      <c r="NRB41"/>
      <c r="NRC41"/>
      <c r="NRD41"/>
      <c r="NRE41"/>
      <c r="NRF41"/>
      <c r="NRG41"/>
      <c r="NRH41"/>
      <c r="NRI41"/>
    </row>
    <row r="42" spans="1:9941" s="54" customFormat="1" ht="12.2" customHeight="1" x14ac:dyDescent="0.2">
      <c r="A42" s="12" t="s">
        <v>100</v>
      </c>
      <c r="B42" s="853" t="s">
        <v>143</v>
      </c>
      <c r="C42" s="636">
        <f>'1. mell.bevétel_össz'!C41-'26._önként_össz_bev'!C43-'26._államig_össz_bev'!C42</f>
        <v>0</v>
      </c>
      <c r="D42" s="266">
        <f>'1. mell.bevétel_össz'!D41-'26._önként_össz_bev'!D43-'26._államig_össz_bev'!D42</f>
        <v>0</v>
      </c>
      <c r="E42" s="693">
        <f>'1. mell.bevétel_össz'!E41-'26._önként_össz_bev'!E43-'26._államig_össz_bev'!E42</f>
        <v>0</v>
      </c>
      <c r="F42" s="693">
        <f>'1. mell.bevétel_össz'!F41-'26._önként_össz_bev'!F43-'26._államig_össz_bev'!F42</f>
        <v>37619</v>
      </c>
      <c r="G42" s="693">
        <f>'1. mell.bevétel_össz'!G41-'26._önként_össz_bev'!G43-'26._államig_össz_bev'!G42</f>
        <v>37619</v>
      </c>
      <c r="H42" s="16">
        <f t="shared" si="2"/>
        <v>0</v>
      </c>
      <c r="I42" s="756">
        <f>'1. mell.bevétel_össz'!I41-'26._önként_össz_bev'!I43-'26._államig_össz_bev'!I42</f>
        <v>0</v>
      </c>
      <c r="J42" s="16">
        <f>'1. mell.bevétel_össz'!J41-'26._önként_össz_bev'!J43-'26._államig_össz_bev'!J42</f>
        <v>0</v>
      </c>
      <c r="K42" s="16">
        <f>'1. mell.bevétel_össz'!K41-'26._önként_össz_bev'!K43-'26._államig_össz_bev'!K42</f>
        <v>0</v>
      </c>
      <c r="L42" s="16" t="e">
        <f>'1. mell.bevétel_össz'!L41-'26._önként_össz_bev'!L43</f>
        <v>#DIV/0!</v>
      </c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  <c r="RG42"/>
      <c r="RH42"/>
      <c r="RI42"/>
      <c r="RJ42"/>
      <c r="RK42"/>
      <c r="RL42"/>
      <c r="RM42"/>
      <c r="RN42"/>
      <c r="RO42"/>
      <c r="RP42"/>
      <c r="RQ42"/>
      <c r="RR42"/>
      <c r="RS42"/>
      <c r="RT42"/>
      <c r="RU42"/>
      <c r="RV42"/>
      <c r="RW42"/>
      <c r="RX42"/>
      <c r="RY42"/>
      <c r="RZ42"/>
      <c r="SA42"/>
      <c r="SB42"/>
      <c r="SC42"/>
      <c r="SD42"/>
      <c r="SE42"/>
      <c r="SF42"/>
      <c r="SG42"/>
      <c r="SH42"/>
      <c r="SI42"/>
      <c r="SJ42"/>
      <c r="SK42"/>
      <c r="SL42"/>
      <c r="SM42"/>
      <c r="SN42"/>
      <c r="SO42"/>
      <c r="SP42"/>
      <c r="SQ42"/>
      <c r="SR42"/>
      <c r="SS42"/>
      <c r="ST42"/>
      <c r="SU42"/>
      <c r="SV42"/>
      <c r="SW42"/>
      <c r="SX42"/>
      <c r="SY42"/>
      <c r="SZ42"/>
      <c r="TA42"/>
      <c r="TB42"/>
      <c r="TC42"/>
      <c r="TD42"/>
      <c r="TE42"/>
      <c r="TF42"/>
      <c r="TG42"/>
      <c r="TH42"/>
      <c r="TI42"/>
      <c r="TJ42"/>
      <c r="TK42"/>
      <c r="TL42"/>
      <c r="TM42"/>
      <c r="TN42"/>
      <c r="TO42"/>
      <c r="TP42"/>
      <c r="TQ42"/>
      <c r="TR42"/>
      <c r="TS42"/>
      <c r="TT42"/>
      <c r="TU42"/>
      <c r="TV42"/>
      <c r="TW42"/>
      <c r="TX42"/>
      <c r="TY42"/>
      <c r="TZ42"/>
      <c r="UA42"/>
      <c r="UB42"/>
      <c r="UC42"/>
      <c r="UD42"/>
      <c r="UE42"/>
      <c r="UF42"/>
      <c r="UG42"/>
      <c r="UH42"/>
      <c r="UI42"/>
      <c r="UJ42"/>
      <c r="UK42"/>
      <c r="UL42"/>
      <c r="UM42"/>
      <c r="UN42"/>
      <c r="UO42"/>
      <c r="UP42"/>
      <c r="UQ42"/>
      <c r="UR42"/>
      <c r="US42"/>
      <c r="UT42"/>
      <c r="UU42"/>
      <c r="UV42"/>
      <c r="UW42"/>
      <c r="UX42"/>
      <c r="UY42"/>
      <c r="UZ42"/>
      <c r="VA42"/>
      <c r="VB42"/>
      <c r="VC42"/>
      <c r="VD42"/>
      <c r="VE42"/>
      <c r="VF42"/>
      <c r="VG42"/>
      <c r="VH42"/>
      <c r="VI42"/>
      <c r="VJ42"/>
      <c r="VK42"/>
      <c r="VL42"/>
      <c r="VM42"/>
      <c r="VN42"/>
      <c r="VO42"/>
      <c r="VP42"/>
      <c r="VQ42"/>
      <c r="VR42"/>
      <c r="VS42"/>
      <c r="VT42"/>
      <c r="VU42"/>
      <c r="VV42"/>
      <c r="VW42"/>
      <c r="VX42"/>
      <c r="VY42"/>
      <c r="VZ42"/>
      <c r="WA42"/>
      <c r="WB42"/>
      <c r="WC42"/>
      <c r="WD42"/>
      <c r="WE42"/>
      <c r="WF42"/>
      <c r="WG42"/>
      <c r="WH42"/>
      <c r="WI42"/>
      <c r="WJ42"/>
      <c r="WK42"/>
      <c r="WL42"/>
      <c r="WM42"/>
      <c r="WN42"/>
      <c r="WO42"/>
      <c r="WP42"/>
      <c r="WQ42"/>
      <c r="WR42"/>
      <c r="WS42"/>
      <c r="WT42"/>
      <c r="WU42"/>
      <c r="WV42"/>
      <c r="WW42"/>
      <c r="WX42"/>
      <c r="WY42"/>
      <c r="WZ42"/>
      <c r="XA42"/>
      <c r="XB42"/>
      <c r="XC42"/>
      <c r="XD42"/>
      <c r="XE42"/>
      <c r="XF42"/>
      <c r="XG42"/>
      <c r="XH42"/>
      <c r="XI42"/>
      <c r="XJ42"/>
      <c r="XK42"/>
      <c r="XL42"/>
      <c r="XM42"/>
      <c r="XN42"/>
      <c r="XO42"/>
      <c r="XP42"/>
      <c r="XQ42"/>
      <c r="XR42"/>
      <c r="XS42"/>
      <c r="XT42"/>
      <c r="XU42"/>
      <c r="XV42"/>
      <c r="XW42"/>
      <c r="XX42"/>
      <c r="XY42"/>
      <c r="XZ42"/>
      <c r="YA42"/>
      <c r="YB42"/>
      <c r="YC42"/>
      <c r="YD42"/>
      <c r="YE42"/>
      <c r="YF42"/>
      <c r="YG42"/>
      <c r="YH42"/>
      <c r="YI42"/>
      <c r="YJ42"/>
      <c r="YK42"/>
      <c r="YL42"/>
      <c r="YM42"/>
      <c r="YN42"/>
      <c r="YO42"/>
      <c r="YP42"/>
      <c r="YQ42"/>
      <c r="YR42"/>
      <c r="YS42"/>
      <c r="YT42"/>
      <c r="YU42"/>
      <c r="YV42"/>
      <c r="YW42"/>
      <c r="YX42"/>
      <c r="YY42"/>
      <c r="YZ42"/>
      <c r="ZA42"/>
      <c r="ZB42"/>
      <c r="ZC42"/>
      <c r="ZD42"/>
      <c r="ZE42"/>
      <c r="ZF42"/>
      <c r="ZG42"/>
      <c r="ZH42"/>
      <c r="ZI42"/>
      <c r="ZJ42"/>
      <c r="ZK42"/>
      <c r="ZL42"/>
      <c r="ZM42"/>
      <c r="ZN42"/>
      <c r="ZO42"/>
      <c r="ZP42"/>
      <c r="ZQ42"/>
      <c r="ZR42"/>
      <c r="ZS42"/>
      <c r="ZT42"/>
      <c r="ZU42"/>
      <c r="ZV42"/>
      <c r="ZW42"/>
      <c r="ZX42"/>
      <c r="ZY42"/>
      <c r="ZZ42"/>
      <c r="AAA42"/>
      <c r="AAB42"/>
      <c r="AAC42"/>
      <c r="AAD42"/>
      <c r="AAE42"/>
      <c r="AAF42"/>
      <c r="AAG42"/>
      <c r="AAH42"/>
      <c r="AAI42"/>
      <c r="AAJ42"/>
      <c r="AAK42"/>
      <c r="AAL42"/>
      <c r="AAM42"/>
      <c r="AAN42"/>
      <c r="AAO42"/>
      <c r="AAP42"/>
      <c r="AAQ42"/>
      <c r="AAR42"/>
      <c r="AAS42"/>
      <c r="AAT42"/>
      <c r="AAU42"/>
      <c r="AAV42"/>
      <c r="AAW42"/>
      <c r="AAX42"/>
      <c r="AAY42"/>
      <c r="AAZ42"/>
      <c r="ABA42"/>
      <c r="ABB42"/>
      <c r="ABC42"/>
      <c r="ABD42"/>
      <c r="ABE42"/>
      <c r="ABF42"/>
      <c r="ABG42"/>
      <c r="ABH42"/>
      <c r="ABI42"/>
      <c r="ABJ42"/>
      <c r="ABK42"/>
      <c r="ABL42"/>
      <c r="ABM42"/>
      <c r="ABN42"/>
      <c r="ABO42"/>
      <c r="ABP42"/>
      <c r="ABQ42"/>
      <c r="ABR42"/>
      <c r="ABS42"/>
      <c r="ABT42"/>
      <c r="ABU42"/>
      <c r="ABV42"/>
      <c r="ABW42"/>
      <c r="ABX42"/>
      <c r="ABY42"/>
      <c r="ABZ42"/>
      <c r="ACA42"/>
      <c r="ACB42"/>
      <c r="ACC42"/>
      <c r="ACD42"/>
      <c r="ACE42"/>
      <c r="ACF42"/>
      <c r="ACG42"/>
      <c r="ACH42"/>
      <c r="ACI42"/>
      <c r="ACJ42"/>
      <c r="ACK42"/>
      <c r="ACL42"/>
      <c r="ACM42"/>
      <c r="ACN42"/>
      <c r="ACO42"/>
      <c r="ACP42"/>
      <c r="ACQ42"/>
      <c r="ACR42"/>
      <c r="ACS42"/>
      <c r="ACT42"/>
      <c r="ACU42"/>
      <c r="ACV42"/>
      <c r="ACW42"/>
      <c r="ACX42"/>
      <c r="ACY42"/>
      <c r="ACZ42"/>
      <c r="ADA42"/>
      <c r="ADB42"/>
      <c r="ADC42"/>
      <c r="ADD42"/>
      <c r="ADE42"/>
      <c r="ADF42"/>
      <c r="ADG42"/>
      <c r="ADH42"/>
      <c r="ADI42"/>
      <c r="ADJ42"/>
      <c r="ADK42"/>
      <c r="ADL42"/>
      <c r="ADM42"/>
      <c r="ADN42"/>
      <c r="ADO42"/>
      <c r="ADP42"/>
      <c r="ADQ42"/>
      <c r="ADR42"/>
      <c r="ADS42"/>
      <c r="ADT42"/>
      <c r="ADU42"/>
      <c r="ADV42"/>
      <c r="ADW42"/>
      <c r="ADX42"/>
      <c r="ADY42"/>
      <c r="ADZ42"/>
      <c r="AEA42"/>
      <c r="AEB42"/>
      <c r="AEC42"/>
      <c r="AED42"/>
      <c r="AEE42"/>
      <c r="AEF42"/>
      <c r="AEG42"/>
      <c r="AEH42"/>
      <c r="AEI42"/>
      <c r="AEJ42"/>
      <c r="AEK42"/>
      <c r="AEL42"/>
      <c r="AEM42"/>
      <c r="AEN42"/>
      <c r="AEO42"/>
      <c r="AEP42"/>
      <c r="AEQ42"/>
      <c r="AER42"/>
      <c r="AES42"/>
      <c r="AET42"/>
      <c r="AEU42"/>
      <c r="AEV42"/>
      <c r="AEW42"/>
      <c r="AEX42"/>
      <c r="AEY42"/>
      <c r="AEZ42"/>
      <c r="AFA42"/>
      <c r="AFB42"/>
      <c r="AFC42"/>
      <c r="AFD42"/>
      <c r="AFE42"/>
      <c r="AFF42"/>
      <c r="AFG42"/>
      <c r="AFH42"/>
      <c r="AFI42"/>
      <c r="AFJ42"/>
      <c r="AFK42"/>
      <c r="AFL42"/>
      <c r="AFM42"/>
      <c r="AFN42"/>
      <c r="AFO42"/>
      <c r="AFP42"/>
      <c r="AFQ42"/>
      <c r="AFR42"/>
      <c r="AFS42"/>
      <c r="AFT42"/>
      <c r="AFU42"/>
      <c r="AFV42"/>
      <c r="AFW42"/>
      <c r="AFX42"/>
      <c r="AFY42"/>
      <c r="AFZ42"/>
      <c r="AGA42"/>
      <c r="AGB42"/>
      <c r="AGC42"/>
      <c r="AGD42"/>
      <c r="AGE42"/>
      <c r="AGF42"/>
      <c r="AGG42"/>
      <c r="AGH42"/>
      <c r="AGI42"/>
      <c r="AGJ42"/>
      <c r="AGK42"/>
      <c r="AGL42"/>
      <c r="AGM42"/>
      <c r="AGN42"/>
      <c r="AGO42"/>
      <c r="AGP42"/>
      <c r="AGQ42"/>
      <c r="AGR42"/>
      <c r="AGS42"/>
      <c r="AGT42"/>
      <c r="AGU42"/>
      <c r="AGV42"/>
      <c r="AGW42"/>
      <c r="AGX42"/>
      <c r="AGY42"/>
      <c r="AGZ42"/>
      <c r="AHA42"/>
      <c r="AHB42"/>
      <c r="AHC42"/>
      <c r="AHD42"/>
      <c r="AHE42"/>
      <c r="AHF42"/>
      <c r="AHG42"/>
      <c r="AHH42"/>
      <c r="AHI42"/>
      <c r="AHJ42"/>
      <c r="AHK42"/>
      <c r="AHL42"/>
      <c r="AHM42"/>
      <c r="AHN42"/>
      <c r="AHO42"/>
      <c r="AHP42"/>
      <c r="AHQ42"/>
      <c r="AHR42"/>
      <c r="AHS42"/>
      <c r="AHT42"/>
      <c r="AHU42"/>
      <c r="AHV42"/>
      <c r="AHW42"/>
      <c r="AHX42"/>
      <c r="AHY42"/>
      <c r="AHZ42"/>
      <c r="AIA42"/>
      <c r="AIB42"/>
      <c r="AIC42"/>
      <c r="AID42"/>
      <c r="AIE42"/>
      <c r="AIF42"/>
      <c r="AIG42"/>
      <c r="AIH42"/>
      <c r="AII42"/>
      <c r="AIJ42"/>
      <c r="AIK42"/>
      <c r="AIL42"/>
      <c r="AIM42"/>
      <c r="AIN42"/>
      <c r="AIO42"/>
      <c r="AIP42"/>
      <c r="AIQ42"/>
      <c r="AIR42"/>
      <c r="AIS42"/>
      <c r="AIT42"/>
      <c r="AIU42"/>
      <c r="AIV42"/>
      <c r="AIW42"/>
      <c r="AIX42"/>
      <c r="AIY42"/>
      <c r="AIZ42"/>
      <c r="AJA42"/>
      <c r="AJB42"/>
      <c r="AJC42"/>
      <c r="AJD42"/>
      <c r="AJE42"/>
      <c r="AJF42"/>
      <c r="AJG42"/>
      <c r="AJH42"/>
      <c r="AJI42"/>
      <c r="AJJ42"/>
      <c r="AJK42"/>
      <c r="AJL42"/>
      <c r="AJM42"/>
      <c r="AJN42"/>
      <c r="AJO42"/>
      <c r="AJP42"/>
      <c r="AJQ42"/>
      <c r="AJR42"/>
      <c r="AJS42"/>
      <c r="AJT42"/>
      <c r="AJU42"/>
      <c r="AJV42"/>
      <c r="AJW42"/>
      <c r="AJX42"/>
      <c r="AJY42"/>
      <c r="AJZ42"/>
      <c r="AKA42"/>
      <c r="AKB42"/>
      <c r="AKC42"/>
      <c r="AKD42"/>
      <c r="AKE42"/>
      <c r="AKF42"/>
      <c r="AKG42"/>
      <c r="AKH42"/>
      <c r="AKI42"/>
      <c r="AKJ42"/>
      <c r="AKK42"/>
      <c r="AKL42"/>
      <c r="AKM42"/>
      <c r="AKN42"/>
      <c r="AKO42"/>
      <c r="AKP42"/>
      <c r="AKQ42"/>
      <c r="AKR42"/>
      <c r="AKS42"/>
      <c r="AKT42"/>
      <c r="AKU42"/>
      <c r="AKV42"/>
      <c r="AKW42"/>
      <c r="AKX42"/>
      <c r="AKY42"/>
      <c r="AKZ42"/>
      <c r="ALA42"/>
      <c r="ALB42"/>
      <c r="ALC42"/>
      <c r="ALD42"/>
      <c r="ALE42"/>
      <c r="ALF42"/>
      <c r="ALG42"/>
      <c r="ALH42"/>
      <c r="ALI42"/>
      <c r="ALJ42"/>
      <c r="ALK42"/>
      <c r="ALL42"/>
      <c r="ALM42"/>
      <c r="ALN42"/>
      <c r="ALO42"/>
      <c r="ALP42"/>
      <c r="ALQ42"/>
      <c r="ALR42"/>
      <c r="ALS42"/>
      <c r="ALT42"/>
      <c r="ALU42"/>
      <c r="ALV42"/>
      <c r="ALW42"/>
      <c r="ALX42"/>
      <c r="ALY42"/>
      <c r="ALZ42"/>
      <c r="AMA42"/>
      <c r="AMB42"/>
      <c r="AMC42"/>
      <c r="AMD42"/>
      <c r="AME42"/>
      <c r="AMF42"/>
      <c r="AMG42"/>
      <c r="AMH42"/>
      <c r="AMI42"/>
      <c r="AMJ42"/>
      <c r="AMK42"/>
      <c r="AML42"/>
      <c r="AMM42"/>
      <c r="AMN42"/>
      <c r="AMO42"/>
      <c r="AMP42"/>
      <c r="AMQ42"/>
      <c r="AMR42"/>
      <c r="AMS42"/>
      <c r="AMT42"/>
      <c r="AMU42"/>
      <c r="AMV42"/>
      <c r="AMW42"/>
      <c r="AMX42"/>
      <c r="AMY42"/>
      <c r="AMZ42"/>
      <c r="ANA42"/>
      <c r="ANB42"/>
      <c r="ANC42"/>
      <c r="AND42"/>
      <c r="ANE42"/>
      <c r="ANF42"/>
      <c r="ANG42"/>
      <c r="ANH42"/>
      <c r="ANI42"/>
      <c r="ANJ42"/>
      <c r="ANK42"/>
      <c r="ANL42"/>
      <c r="ANM42"/>
      <c r="ANN42"/>
      <c r="ANO42"/>
      <c r="ANP42"/>
      <c r="ANQ42"/>
      <c r="ANR42"/>
      <c r="ANS42"/>
      <c r="ANT42"/>
      <c r="ANU42"/>
      <c r="ANV42"/>
      <c r="ANW42"/>
      <c r="ANX42"/>
      <c r="ANY42"/>
      <c r="ANZ42"/>
      <c r="AOA42"/>
      <c r="AOB42"/>
      <c r="AOC42"/>
      <c r="AOD42"/>
      <c r="AOE42"/>
      <c r="AOF42"/>
      <c r="AOG42"/>
      <c r="AOH42"/>
      <c r="AOI42"/>
      <c r="AOJ42"/>
      <c r="AOK42"/>
      <c r="AOL42"/>
      <c r="AOM42"/>
      <c r="AON42"/>
      <c r="AOO42"/>
      <c r="AOP42"/>
      <c r="AOQ42"/>
      <c r="AOR42"/>
      <c r="AOS42"/>
      <c r="AOT42"/>
      <c r="AOU42"/>
      <c r="AOV42"/>
      <c r="AOW42"/>
      <c r="AOX42"/>
      <c r="AOY42"/>
      <c r="AOZ42"/>
      <c r="APA42"/>
      <c r="APB42"/>
      <c r="APC42"/>
      <c r="APD42"/>
      <c r="APE42"/>
      <c r="APF42"/>
      <c r="APG42"/>
      <c r="APH42"/>
      <c r="API42"/>
      <c r="APJ42"/>
      <c r="APK42"/>
      <c r="APL42"/>
      <c r="APM42"/>
      <c r="APN42"/>
      <c r="APO42"/>
      <c r="APP42"/>
      <c r="APQ42"/>
      <c r="APR42"/>
      <c r="APS42"/>
      <c r="APT42"/>
      <c r="APU42"/>
      <c r="APV42"/>
      <c r="APW42"/>
      <c r="APX42"/>
      <c r="APY42"/>
      <c r="APZ42"/>
      <c r="AQA42"/>
      <c r="AQB42"/>
      <c r="AQC42"/>
      <c r="AQD42"/>
      <c r="AQE42"/>
      <c r="AQF42"/>
      <c r="AQG42"/>
      <c r="AQH42"/>
      <c r="AQI42"/>
      <c r="AQJ42"/>
      <c r="AQK42"/>
      <c r="AQL42"/>
      <c r="AQM42"/>
      <c r="AQN42"/>
      <c r="AQO42"/>
      <c r="AQP42"/>
      <c r="AQQ42"/>
      <c r="AQR42"/>
      <c r="AQS42"/>
      <c r="AQT42"/>
      <c r="AQU42"/>
      <c r="AQV42"/>
      <c r="AQW42"/>
      <c r="AQX42"/>
      <c r="AQY42"/>
      <c r="AQZ42"/>
      <c r="ARA42"/>
      <c r="ARB42"/>
      <c r="ARC42"/>
      <c r="ARD42"/>
      <c r="ARE42"/>
      <c r="ARF42"/>
      <c r="ARG42"/>
      <c r="ARH42"/>
      <c r="ARI42"/>
      <c r="ARJ42"/>
      <c r="ARK42"/>
      <c r="ARL42"/>
      <c r="ARM42"/>
      <c r="ARN42"/>
      <c r="ARO42"/>
      <c r="ARP42"/>
      <c r="ARQ42"/>
      <c r="ARR42"/>
      <c r="ARS42"/>
      <c r="ART42"/>
      <c r="ARU42"/>
      <c r="ARV42"/>
      <c r="ARW42"/>
      <c r="ARX42"/>
      <c r="ARY42"/>
      <c r="ARZ42"/>
      <c r="ASA42"/>
      <c r="ASB42"/>
      <c r="ASC42"/>
      <c r="ASD42"/>
      <c r="ASE42"/>
      <c r="ASF42"/>
      <c r="ASG42"/>
      <c r="ASH42"/>
      <c r="ASI42"/>
      <c r="ASJ42"/>
      <c r="ASK42"/>
      <c r="ASL42"/>
      <c r="ASM42"/>
      <c r="ASN42"/>
      <c r="ASO42"/>
      <c r="ASP42"/>
      <c r="ASQ42"/>
      <c r="ASR42"/>
      <c r="ASS42"/>
      <c r="AST42"/>
      <c r="ASU42"/>
      <c r="ASV42"/>
      <c r="ASW42"/>
      <c r="ASX42"/>
      <c r="ASY42"/>
      <c r="ASZ42"/>
      <c r="ATA42"/>
      <c r="ATB42"/>
      <c r="ATC42"/>
      <c r="ATD42"/>
      <c r="ATE42"/>
      <c r="ATF42"/>
      <c r="ATG42"/>
      <c r="ATH42"/>
      <c r="ATI42"/>
      <c r="ATJ42"/>
      <c r="ATK42"/>
      <c r="ATL42"/>
      <c r="ATM42"/>
      <c r="ATN42"/>
      <c r="ATO42"/>
      <c r="ATP42"/>
      <c r="ATQ42"/>
      <c r="ATR42"/>
      <c r="ATS42"/>
      <c r="ATT42"/>
      <c r="ATU42"/>
      <c r="ATV42"/>
      <c r="ATW42"/>
      <c r="ATX42"/>
      <c r="ATY42"/>
      <c r="ATZ42"/>
      <c r="AUA42"/>
      <c r="AUB42"/>
      <c r="AUC42"/>
      <c r="AUD42"/>
      <c r="AUE42"/>
      <c r="AUF42"/>
      <c r="AUG42"/>
      <c r="AUH42"/>
      <c r="AUI42"/>
      <c r="AUJ42"/>
      <c r="AUK42"/>
      <c r="AUL42"/>
      <c r="AUM42"/>
      <c r="AUN42"/>
      <c r="AUO42"/>
      <c r="AUP42"/>
      <c r="AUQ42"/>
      <c r="AUR42"/>
      <c r="AUS42"/>
      <c r="AUT42"/>
      <c r="AUU42"/>
      <c r="AUV42"/>
      <c r="AUW42"/>
      <c r="AUX42"/>
      <c r="AUY42"/>
      <c r="AUZ42"/>
      <c r="AVA42"/>
      <c r="AVB42"/>
      <c r="AVC42"/>
      <c r="AVD42"/>
      <c r="AVE42"/>
      <c r="AVF42"/>
      <c r="AVG42"/>
      <c r="AVH42"/>
      <c r="AVI42"/>
      <c r="AVJ42"/>
      <c r="AVK42"/>
      <c r="AVL42"/>
      <c r="AVM42"/>
      <c r="AVN42"/>
      <c r="AVO42"/>
      <c r="AVP42"/>
      <c r="AVQ42"/>
      <c r="AVR42"/>
      <c r="AVS42"/>
      <c r="AVT42"/>
      <c r="AVU42"/>
      <c r="AVV42"/>
      <c r="AVW42"/>
      <c r="AVX42"/>
      <c r="AVY42"/>
      <c r="AVZ42"/>
      <c r="AWA42"/>
      <c r="AWB42"/>
      <c r="AWC42"/>
      <c r="AWD42"/>
      <c r="AWE42"/>
      <c r="AWF42"/>
      <c r="AWG42"/>
      <c r="AWH42"/>
      <c r="AWI42"/>
      <c r="AWJ42"/>
      <c r="AWK42"/>
      <c r="AWL42"/>
      <c r="AWM42"/>
      <c r="AWN42"/>
      <c r="AWO42"/>
      <c r="AWP42"/>
      <c r="AWQ42"/>
      <c r="AWR42"/>
      <c r="AWS42"/>
      <c r="AWT42"/>
      <c r="AWU42"/>
      <c r="AWV42"/>
      <c r="AWW42"/>
      <c r="AWX42"/>
      <c r="AWY42"/>
      <c r="AWZ42"/>
      <c r="AXA42"/>
      <c r="AXB42"/>
      <c r="AXC42"/>
      <c r="AXD42"/>
      <c r="AXE42"/>
      <c r="AXF42"/>
      <c r="AXG42"/>
      <c r="AXH42"/>
      <c r="AXI42"/>
      <c r="AXJ42"/>
      <c r="AXK42"/>
      <c r="AXL42"/>
      <c r="AXM42"/>
      <c r="AXN42"/>
      <c r="AXO42"/>
      <c r="AXP42"/>
      <c r="AXQ42"/>
      <c r="AXR42"/>
      <c r="AXS42"/>
      <c r="AXT42"/>
      <c r="AXU42"/>
      <c r="AXV42"/>
      <c r="AXW42"/>
      <c r="AXX42"/>
      <c r="AXY42"/>
      <c r="AXZ42"/>
      <c r="AYA42"/>
      <c r="AYB42"/>
      <c r="AYC42"/>
      <c r="AYD42"/>
      <c r="AYE42"/>
      <c r="AYF42"/>
      <c r="AYG42"/>
      <c r="AYH42"/>
      <c r="AYI42"/>
      <c r="AYJ42"/>
      <c r="AYK42"/>
      <c r="AYL42"/>
      <c r="AYM42"/>
      <c r="AYN42"/>
      <c r="AYO42"/>
      <c r="AYP42"/>
      <c r="AYQ42"/>
      <c r="AYR42"/>
      <c r="AYS42"/>
      <c r="AYT42"/>
      <c r="AYU42"/>
      <c r="AYV42"/>
      <c r="AYW42"/>
      <c r="AYX42"/>
      <c r="AYY42"/>
      <c r="AYZ42"/>
      <c r="AZA42"/>
      <c r="AZB42"/>
      <c r="AZC42"/>
      <c r="AZD42"/>
      <c r="AZE42"/>
      <c r="AZF42"/>
      <c r="AZG42"/>
      <c r="AZH42"/>
      <c r="AZI42"/>
      <c r="AZJ42"/>
      <c r="AZK42"/>
      <c r="AZL42"/>
      <c r="AZM42"/>
      <c r="AZN42"/>
      <c r="AZO42"/>
      <c r="AZP42"/>
      <c r="AZQ42"/>
      <c r="AZR42"/>
      <c r="AZS42"/>
      <c r="AZT42"/>
      <c r="AZU42"/>
      <c r="AZV42"/>
      <c r="AZW42"/>
      <c r="AZX42"/>
      <c r="AZY42"/>
      <c r="AZZ42"/>
      <c r="BAA42"/>
      <c r="BAB42"/>
      <c r="BAC42"/>
      <c r="BAD42"/>
      <c r="BAE42"/>
      <c r="BAF42"/>
      <c r="BAG42"/>
      <c r="BAH42"/>
      <c r="BAI42"/>
      <c r="BAJ42"/>
      <c r="BAK42"/>
      <c r="BAL42"/>
      <c r="BAM42"/>
      <c r="BAN42"/>
      <c r="BAO42"/>
      <c r="BAP42"/>
      <c r="BAQ42"/>
      <c r="BAR42"/>
      <c r="BAS42"/>
      <c r="BAT42"/>
      <c r="BAU42"/>
      <c r="BAV42"/>
      <c r="BAW42"/>
      <c r="BAX42"/>
      <c r="BAY42"/>
      <c r="BAZ42"/>
      <c r="BBA42"/>
      <c r="BBB42"/>
      <c r="BBC42"/>
      <c r="BBD42"/>
      <c r="BBE42"/>
      <c r="BBF42"/>
      <c r="BBG42"/>
      <c r="BBH42"/>
      <c r="BBI42"/>
      <c r="BBJ42"/>
      <c r="BBK42"/>
      <c r="BBL42"/>
      <c r="BBM42"/>
      <c r="BBN42"/>
      <c r="BBO42"/>
      <c r="BBP42"/>
      <c r="BBQ42"/>
      <c r="BBR42"/>
      <c r="BBS42"/>
      <c r="BBT42"/>
      <c r="BBU42"/>
      <c r="BBV42"/>
      <c r="BBW42"/>
      <c r="BBX42"/>
      <c r="BBY42"/>
      <c r="BBZ42"/>
      <c r="BCA42"/>
      <c r="BCB42"/>
      <c r="BCC42"/>
      <c r="BCD42"/>
      <c r="BCE42"/>
      <c r="BCF42"/>
      <c r="BCG42"/>
      <c r="BCH42"/>
      <c r="BCI42"/>
      <c r="BCJ42"/>
      <c r="BCK42"/>
      <c r="BCL42"/>
      <c r="BCM42"/>
      <c r="BCN42"/>
      <c r="BCO42"/>
      <c r="BCP42"/>
      <c r="BCQ42"/>
      <c r="BCR42"/>
      <c r="BCS42"/>
      <c r="BCT42"/>
      <c r="BCU42"/>
      <c r="BCV42"/>
      <c r="BCW42"/>
      <c r="BCX42"/>
      <c r="BCY42"/>
      <c r="BCZ42"/>
      <c r="BDA42"/>
      <c r="BDB42"/>
      <c r="BDC42"/>
      <c r="BDD42"/>
      <c r="BDE42"/>
      <c r="BDF42"/>
      <c r="BDG42"/>
      <c r="BDH42"/>
      <c r="BDI42"/>
      <c r="BDJ42"/>
      <c r="BDK42"/>
      <c r="BDL42"/>
      <c r="BDM42"/>
      <c r="BDN42"/>
      <c r="BDO42"/>
      <c r="BDP42"/>
      <c r="BDQ42"/>
      <c r="BDR42"/>
      <c r="BDS42"/>
      <c r="BDT42"/>
      <c r="BDU42"/>
      <c r="BDV42"/>
      <c r="BDW42"/>
      <c r="BDX42"/>
      <c r="BDY42"/>
      <c r="BDZ42"/>
      <c r="BEA42"/>
      <c r="BEB42"/>
      <c r="BEC42"/>
      <c r="BED42"/>
      <c r="BEE42"/>
      <c r="BEF42"/>
      <c r="BEG42"/>
      <c r="BEH42"/>
      <c r="BEI42"/>
      <c r="BEJ42"/>
      <c r="BEK42"/>
      <c r="BEL42"/>
      <c r="BEM42"/>
      <c r="BEN42"/>
      <c r="BEO42"/>
      <c r="BEP42"/>
      <c r="BEQ42"/>
      <c r="BER42"/>
      <c r="BES42"/>
      <c r="BET42"/>
      <c r="BEU42"/>
      <c r="BEV42"/>
      <c r="BEW42"/>
      <c r="BEX42"/>
      <c r="BEY42"/>
      <c r="BEZ42"/>
      <c r="BFA42"/>
      <c r="BFB42"/>
      <c r="BFC42"/>
      <c r="BFD42"/>
      <c r="BFE42"/>
      <c r="BFF42"/>
      <c r="BFG42"/>
      <c r="BFH42"/>
      <c r="BFI42"/>
      <c r="BFJ42"/>
      <c r="BFK42"/>
      <c r="BFL42"/>
      <c r="BFM42"/>
      <c r="BFN42"/>
      <c r="BFO42"/>
      <c r="BFP42"/>
      <c r="BFQ42"/>
      <c r="BFR42"/>
      <c r="BFS42"/>
      <c r="BFT42"/>
      <c r="BFU42"/>
      <c r="BFV42"/>
      <c r="BFW42"/>
      <c r="BFX42"/>
      <c r="BFY42"/>
      <c r="BFZ42"/>
      <c r="BGA42"/>
      <c r="BGB42"/>
      <c r="BGC42"/>
      <c r="BGD42"/>
      <c r="BGE42"/>
      <c r="BGF42"/>
      <c r="BGG42"/>
      <c r="BGH42"/>
      <c r="BGI42"/>
      <c r="BGJ42"/>
      <c r="BGK42"/>
      <c r="BGL42"/>
      <c r="BGM42"/>
      <c r="BGN42"/>
      <c r="BGO42"/>
      <c r="BGP42"/>
      <c r="BGQ42"/>
      <c r="BGR42"/>
      <c r="BGS42"/>
      <c r="BGT42"/>
      <c r="BGU42"/>
      <c r="BGV42"/>
      <c r="BGW42"/>
      <c r="BGX42"/>
      <c r="BGY42"/>
      <c r="BGZ42"/>
      <c r="BHA42"/>
      <c r="BHB42"/>
      <c r="BHC42"/>
      <c r="BHD42"/>
      <c r="BHE42"/>
      <c r="BHF42"/>
      <c r="BHG42"/>
      <c r="BHH42"/>
      <c r="BHI42"/>
      <c r="BHJ42"/>
      <c r="BHK42"/>
      <c r="BHL42"/>
      <c r="BHM42"/>
      <c r="BHN42"/>
      <c r="BHO42"/>
      <c r="BHP42"/>
      <c r="BHQ42"/>
      <c r="BHR42"/>
      <c r="BHS42"/>
      <c r="BHT42"/>
      <c r="BHU42"/>
      <c r="BHV42"/>
      <c r="BHW42"/>
      <c r="BHX42"/>
      <c r="BHY42"/>
      <c r="BHZ42"/>
      <c r="BIA42"/>
      <c r="BIB42"/>
      <c r="BIC42"/>
      <c r="BID42"/>
      <c r="BIE42"/>
      <c r="BIF42"/>
      <c r="BIG42"/>
      <c r="BIH42"/>
      <c r="BII42"/>
      <c r="BIJ42"/>
      <c r="BIK42"/>
      <c r="BIL42"/>
      <c r="BIM42"/>
      <c r="BIN42"/>
      <c r="BIO42"/>
      <c r="BIP42"/>
      <c r="BIQ42"/>
      <c r="BIR42"/>
      <c r="BIS42"/>
      <c r="BIT42"/>
      <c r="BIU42"/>
      <c r="BIV42"/>
      <c r="BIW42"/>
      <c r="BIX42"/>
      <c r="BIY42"/>
      <c r="BIZ42"/>
      <c r="BJA42"/>
      <c r="BJB42"/>
      <c r="BJC42"/>
      <c r="BJD42"/>
      <c r="BJE42"/>
      <c r="BJF42"/>
      <c r="BJG42"/>
      <c r="BJH42"/>
      <c r="BJI42"/>
      <c r="BJJ42"/>
      <c r="BJK42"/>
      <c r="BJL42"/>
      <c r="BJM42"/>
      <c r="BJN42"/>
      <c r="BJO42"/>
      <c r="BJP42"/>
      <c r="BJQ42"/>
      <c r="BJR42"/>
      <c r="BJS42"/>
      <c r="BJT42"/>
      <c r="BJU42"/>
      <c r="BJV42"/>
      <c r="BJW42"/>
      <c r="BJX42"/>
      <c r="BJY42"/>
      <c r="BJZ42"/>
      <c r="BKA42"/>
      <c r="BKB42"/>
      <c r="BKC42"/>
      <c r="BKD42"/>
      <c r="BKE42"/>
      <c r="BKF42"/>
      <c r="BKG42"/>
      <c r="BKH42"/>
      <c r="BKI42"/>
      <c r="BKJ42"/>
      <c r="BKK42"/>
      <c r="BKL42"/>
      <c r="BKM42"/>
      <c r="BKN42"/>
      <c r="BKO42"/>
      <c r="BKP42"/>
      <c r="BKQ42"/>
      <c r="BKR42"/>
      <c r="BKS42"/>
      <c r="BKT42"/>
      <c r="BKU42"/>
      <c r="BKV42"/>
      <c r="BKW42"/>
      <c r="BKX42"/>
      <c r="BKY42"/>
      <c r="BKZ42"/>
      <c r="BLA42"/>
      <c r="BLB42"/>
      <c r="BLC42"/>
      <c r="BLD42"/>
      <c r="BLE42"/>
      <c r="BLF42"/>
      <c r="BLG42"/>
      <c r="BLH42"/>
      <c r="BLI42"/>
      <c r="BLJ42"/>
      <c r="BLK42"/>
      <c r="BLL42"/>
      <c r="BLM42"/>
      <c r="BLN42"/>
      <c r="BLO42"/>
      <c r="BLP42"/>
      <c r="BLQ42"/>
      <c r="BLR42"/>
      <c r="BLS42"/>
      <c r="BLT42"/>
      <c r="BLU42"/>
      <c r="BLV42"/>
      <c r="BLW42"/>
      <c r="BLX42"/>
      <c r="BLY42"/>
      <c r="BLZ42"/>
      <c r="BMA42"/>
      <c r="BMB42"/>
      <c r="BMC42"/>
      <c r="BMD42"/>
      <c r="BME42"/>
      <c r="BMF42"/>
      <c r="BMG42"/>
      <c r="BMH42"/>
      <c r="BMI42"/>
      <c r="BMJ42"/>
      <c r="BMK42"/>
      <c r="BML42"/>
      <c r="BMM42"/>
      <c r="BMN42"/>
      <c r="BMO42"/>
      <c r="BMP42"/>
      <c r="BMQ42"/>
      <c r="BMR42"/>
      <c r="BMS42"/>
      <c r="BMT42"/>
      <c r="BMU42"/>
      <c r="BMV42"/>
      <c r="BMW42"/>
      <c r="BMX42"/>
      <c r="BMY42"/>
      <c r="BMZ42"/>
      <c r="BNA42"/>
      <c r="BNB42"/>
      <c r="BNC42"/>
      <c r="BND42"/>
      <c r="BNE42"/>
      <c r="BNF42"/>
      <c r="BNG42"/>
      <c r="BNH42"/>
      <c r="BNI42"/>
      <c r="BNJ42"/>
      <c r="BNK42"/>
      <c r="BNL42"/>
      <c r="BNM42"/>
      <c r="BNN42"/>
      <c r="BNO42"/>
      <c r="BNP42"/>
      <c r="BNQ42"/>
      <c r="BNR42"/>
      <c r="BNS42"/>
      <c r="BNT42"/>
      <c r="BNU42"/>
      <c r="BNV42"/>
      <c r="BNW42"/>
      <c r="BNX42"/>
      <c r="BNY42"/>
      <c r="BNZ42"/>
      <c r="BOA42"/>
      <c r="BOB42"/>
      <c r="BOC42"/>
      <c r="BOD42"/>
      <c r="BOE42"/>
      <c r="BOF42"/>
      <c r="BOG42"/>
      <c r="BOH42"/>
      <c r="BOI42"/>
      <c r="BOJ42"/>
      <c r="BOK42"/>
      <c r="BOL42"/>
      <c r="BOM42"/>
      <c r="BON42"/>
      <c r="BOO42"/>
      <c r="BOP42"/>
      <c r="BOQ42"/>
      <c r="BOR42"/>
      <c r="BOS42"/>
      <c r="BOT42"/>
      <c r="BOU42"/>
      <c r="BOV42"/>
      <c r="BOW42"/>
      <c r="BOX42"/>
      <c r="BOY42"/>
      <c r="BOZ42"/>
      <c r="BPA42"/>
      <c r="BPB42"/>
      <c r="BPC42"/>
      <c r="BPD42"/>
      <c r="BPE42"/>
      <c r="BPF42"/>
      <c r="BPG42"/>
      <c r="BPH42"/>
      <c r="BPI42"/>
      <c r="BPJ42"/>
      <c r="BPK42"/>
      <c r="BPL42"/>
      <c r="BPM42"/>
      <c r="BPN42"/>
      <c r="BPO42"/>
      <c r="BPP42"/>
      <c r="BPQ42"/>
      <c r="BPR42"/>
      <c r="BPS42"/>
      <c r="BPT42"/>
      <c r="BPU42"/>
      <c r="BPV42"/>
      <c r="BPW42"/>
      <c r="BPX42"/>
      <c r="BPY42"/>
      <c r="BPZ42"/>
      <c r="BQA42"/>
      <c r="BQB42"/>
      <c r="BQC42"/>
      <c r="BQD42"/>
      <c r="BQE42"/>
      <c r="BQF42"/>
      <c r="BQG42"/>
      <c r="BQH42"/>
      <c r="BQI42"/>
      <c r="BQJ42"/>
      <c r="BQK42"/>
      <c r="BQL42"/>
      <c r="BQM42"/>
      <c r="BQN42"/>
      <c r="BQO42"/>
      <c r="BQP42"/>
      <c r="BQQ42"/>
      <c r="BQR42"/>
      <c r="BQS42"/>
      <c r="BQT42"/>
      <c r="BQU42"/>
      <c r="BQV42"/>
      <c r="BQW42"/>
      <c r="BQX42"/>
      <c r="BQY42"/>
      <c r="BQZ42"/>
      <c r="BRA42"/>
      <c r="BRB42"/>
      <c r="BRC42"/>
      <c r="BRD42"/>
      <c r="BRE42"/>
      <c r="BRF42"/>
      <c r="BRG42"/>
      <c r="BRH42"/>
      <c r="BRI42"/>
      <c r="BRJ42"/>
      <c r="BRK42"/>
      <c r="BRL42"/>
      <c r="BRM42"/>
      <c r="BRN42"/>
      <c r="BRO42"/>
      <c r="BRP42"/>
      <c r="BRQ42"/>
      <c r="BRR42"/>
      <c r="BRS42"/>
      <c r="BRT42"/>
      <c r="BRU42"/>
      <c r="BRV42"/>
      <c r="BRW42"/>
      <c r="BRX42"/>
      <c r="BRY42"/>
      <c r="BRZ42"/>
      <c r="BSA42"/>
      <c r="BSB42"/>
      <c r="BSC42"/>
      <c r="BSD42"/>
      <c r="BSE42"/>
      <c r="BSF42"/>
      <c r="BSG42"/>
      <c r="BSH42"/>
      <c r="BSI42"/>
      <c r="BSJ42"/>
      <c r="BSK42"/>
      <c r="BSL42"/>
      <c r="BSM42"/>
      <c r="BSN42"/>
      <c r="BSO42"/>
      <c r="BSP42"/>
      <c r="BSQ42"/>
      <c r="BSR42"/>
      <c r="BSS42"/>
      <c r="BST42"/>
      <c r="BSU42"/>
      <c r="BSV42"/>
      <c r="BSW42"/>
      <c r="BSX42"/>
      <c r="BSY42"/>
      <c r="BSZ42"/>
      <c r="BTA42"/>
      <c r="BTB42"/>
      <c r="BTC42"/>
      <c r="BTD42"/>
      <c r="BTE42"/>
      <c r="BTF42"/>
      <c r="BTG42"/>
      <c r="BTH42"/>
      <c r="BTI42"/>
      <c r="BTJ42"/>
      <c r="BTK42"/>
      <c r="BTL42"/>
      <c r="BTM42"/>
      <c r="BTN42"/>
      <c r="BTO42"/>
      <c r="BTP42"/>
      <c r="BTQ42"/>
      <c r="BTR42"/>
      <c r="BTS42"/>
      <c r="BTT42"/>
      <c r="BTU42"/>
      <c r="BTV42"/>
      <c r="BTW42"/>
      <c r="BTX42"/>
      <c r="BTY42"/>
      <c r="BTZ42"/>
      <c r="BUA42"/>
      <c r="BUB42"/>
      <c r="BUC42"/>
      <c r="BUD42"/>
      <c r="BUE42"/>
      <c r="BUF42"/>
      <c r="BUG42"/>
      <c r="BUH42"/>
      <c r="BUI42"/>
      <c r="BUJ42"/>
      <c r="BUK42"/>
      <c r="BUL42"/>
      <c r="BUM42"/>
      <c r="BUN42"/>
      <c r="BUO42"/>
      <c r="BUP42"/>
      <c r="BUQ42"/>
      <c r="BUR42"/>
      <c r="BUS42"/>
      <c r="BUT42"/>
      <c r="BUU42"/>
      <c r="BUV42"/>
      <c r="BUW42"/>
      <c r="BUX42"/>
      <c r="BUY42"/>
      <c r="BUZ42"/>
      <c r="BVA42"/>
      <c r="BVB42"/>
      <c r="BVC42"/>
      <c r="BVD42"/>
      <c r="BVE42"/>
      <c r="BVF42"/>
      <c r="BVG42"/>
      <c r="BVH42"/>
      <c r="BVI42"/>
      <c r="BVJ42"/>
      <c r="BVK42"/>
      <c r="BVL42"/>
      <c r="BVM42"/>
      <c r="BVN42"/>
      <c r="BVO42"/>
      <c r="BVP42"/>
      <c r="BVQ42"/>
      <c r="BVR42"/>
      <c r="BVS42"/>
      <c r="BVT42"/>
      <c r="BVU42"/>
      <c r="BVV42"/>
      <c r="BVW42"/>
      <c r="BVX42"/>
      <c r="BVY42"/>
      <c r="BVZ42"/>
      <c r="BWA42"/>
      <c r="BWB42"/>
      <c r="BWC42"/>
      <c r="BWD42"/>
      <c r="BWE42"/>
      <c r="BWF42"/>
      <c r="BWG42"/>
      <c r="BWH42"/>
      <c r="BWI42"/>
      <c r="BWJ42"/>
      <c r="BWK42"/>
      <c r="BWL42"/>
      <c r="BWM42"/>
      <c r="BWN42"/>
      <c r="BWO42"/>
      <c r="BWP42"/>
      <c r="BWQ42"/>
      <c r="BWR42"/>
      <c r="BWS42"/>
      <c r="BWT42"/>
      <c r="BWU42"/>
      <c r="BWV42"/>
      <c r="BWW42"/>
      <c r="BWX42"/>
      <c r="BWY42"/>
      <c r="BWZ42"/>
      <c r="BXA42"/>
      <c r="BXB42"/>
      <c r="BXC42"/>
      <c r="BXD42"/>
      <c r="BXE42"/>
      <c r="BXF42"/>
      <c r="BXG42"/>
      <c r="BXH42"/>
      <c r="BXI42"/>
      <c r="BXJ42"/>
      <c r="BXK42"/>
      <c r="BXL42"/>
      <c r="BXM42"/>
      <c r="BXN42"/>
      <c r="BXO42"/>
      <c r="BXP42"/>
      <c r="BXQ42"/>
      <c r="BXR42"/>
      <c r="BXS42"/>
      <c r="BXT42"/>
      <c r="BXU42"/>
      <c r="BXV42"/>
      <c r="BXW42"/>
      <c r="BXX42"/>
      <c r="BXY42"/>
      <c r="BXZ42"/>
      <c r="BYA42"/>
      <c r="BYB42"/>
      <c r="BYC42"/>
      <c r="BYD42"/>
      <c r="BYE42"/>
      <c r="BYF42"/>
      <c r="BYG42"/>
      <c r="BYH42"/>
      <c r="BYI42"/>
      <c r="BYJ42"/>
      <c r="BYK42"/>
      <c r="BYL42"/>
      <c r="BYM42"/>
      <c r="BYN42"/>
      <c r="BYO42"/>
      <c r="BYP42"/>
      <c r="BYQ42"/>
      <c r="BYR42"/>
      <c r="BYS42"/>
      <c r="BYT42"/>
      <c r="BYU42"/>
      <c r="BYV42"/>
      <c r="BYW42"/>
      <c r="BYX42"/>
      <c r="BYY42"/>
      <c r="BYZ42"/>
      <c r="BZA42"/>
      <c r="BZB42"/>
      <c r="BZC42"/>
      <c r="BZD42"/>
      <c r="BZE42"/>
      <c r="BZF42"/>
      <c r="BZG42"/>
      <c r="BZH42"/>
      <c r="BZI42"/>
      <c r="BZJ42"/>
      <c r="BZK42"/>
      <c r="BZL42"/>
      <c r="BZM42"/>
      <c r="BZN42"/>
      <c r="BZO42"/>
      <c r="BZP42"/>
      <c r="BZQ42"/>
      <c r="BZR42"/>
      <c r="BZS42"/>
      <c r="BZT42"/>
      <c r="BZU42"/>
      <c r="BZV42"/>
      <c r="BZW42"/>
      <c r="BZX42"/>
      <c r="BZY42"/>
      <c r="BZZ42"/>
      <c r="CAA42"/>
      <c r="CAB42"/>
      <c r="CAC42"/>
      <c r="CAD42"/>
      <c r="CAE42"/>
      <c r="CAF42"/>
      <c r="CAG42"/>
      <c r="CAH42"/>
      <c r="CAI42"/>
      <c r="CAJ42"/>
      <c r="CAK42"/>
      <c r="CAL42"/>
      <c r="CAM42"/>
      <c r="CAN42"/>
      <c r="CAO42"/>
      <c r="CAP42"/>
      <c r="CAQ42"/>
      <c r="CAR42"/>
      <c r="CAS42"/>
      <c r="CAT42"/>
      <c r="CAU42"/>
      <c r="CAV42"/>
      <c r="CAW42"/>
      <c r="CAX42"/>
      <c r="CAY42"/>
      <c r="CAZ42"/>
      <c r="CBA42"/>
      <c r="CBB42"/>
      <c r="CBC42"/>
      <c r="CBD42"/>
      <c r="CBE42"/>
      <c r="CBF42"/>
      <c r="CBG42"/>
      <c r="CBH42"/>
      <c r="CBI42"/>
      <c r="CBJ42"/>
      <c r="CBK42"/>
      <c r="CBL42"/>
      <c r="CBM42"/>
      <c r="CBN42"/>
      <c r="CBO42"/>
      <c r="CBP42"/>
      <c r="CBQ42"/>
      <c r="CBR42"/>
      <c r="CBS42"/>
      <c r="CBT42"/>
      <c r="CBU42"/>
      <c r="CBV42"/>
      <c r="CBW42"/>
      <c r="CBX42"/>
      <c r="CBY42"/>
      <c r="CBZ42"/>
      <c r="CCA42"/>
      <c r="CCB42"/>
      <c r="CCC42"/>
      <c r="CCD42"/>
      <c r="CCE42"/>
      <c r="CCF42"/>
      <c r="CCG42"/>
      <c r="CCH42"/>
      <c r="CCI42"/>
      <c r="CCJ42"/>
      <c r="CCK42"/>
      <c r="CCL42"/>
      <c r="CCM42"/>
      <c r="CCN42"/>
      <c r="CCO42"/>
      <c r="CCP42"/>
      <c r="CCQ42"/>
      <c r="CCR42"/>
      <c r="CCS42"/>
      <c r="CCT42"/>
      <c r="CCU42"/>
      <c r="CCV42"/>
      <c r="CCW42"/>
      <c r="CCX42"/>
      <c r="CCY42"/>
      <c r="CCZ42"/>
      <c r="CDA42"/>
      <c r="CDB42"/>
      <c r="CDC42"/>
      <c r="CDD42"/>
      <c r="CDE42"/>
      <c r="CDF42"/>
      <c r="CDG42"/>
      <c r="CDH42"/>
      <c r="CDI42"/>
      <c r="CDJ42"/>
      <c r="CDK42"/>
      <c r="CDL42"/>
      <c r="CDM42"/>
      <c r="CDN42"/>
      <c r="CDO42"/>
      <c r="CDP42"/>
      <c r="CDQ42"/>
      <c r="CDR42"/>
      <c r="CDS42"/>
      <c r="CDT42"/>
      <c r="CDU42"/>
      <c r="CDV42"/>
      <c r="CDW42"/>
      <c r="CDX42"/>
      <c r="CDY42"/>
      <c r="CDZ42"/>
      <c r="CEA42"/>
      <c r="CEB42"/>
      <c r="CEC42"/>
      <c r="CED42"/>
      <c r="CEE42"/>
      <c r="CEF42"/>
      <c r="CEG42"/>
      <c r="CEH42"/>
      <c r="CEI42"/>
      <c r="CEJ42"/>
      <c r="CEK42"/>
      <c r="CEL42"/>
      <c r="CEM42"/>
      <c r="CEN42"/>
      <c r="CEO42"/>
      <c r="CEP42"/>
      <c r="CEQ42"/>
      <c r="CER42"/>
      <c r="CES42"/>
      <c r="CET42"/>
      <c r="CEU42"/>
      <c r="CEV42"/>
      <c r="CEW42"/>
      <c r="CEX42"/>
      <c r="CEY42"/>
      <c r="CEZ42"/>
      <c r="CFA42"/>
      <c r="CFB42"/>
      <c r="CFC42"/>
      <c r="CFD42"/>
      <c r="CFE42"/>
      <c r="CFF42"/>
      <c r="CFG42"/>
      <c r="CFH42"/>
      <c r="CFI42"/>
      <c r="CFJ42"/>
      <c r="CFK42"/>
      <c r="CFL42"/>
      <c r="CFM42"/>
      <c r="CFN42"/>
      <c r="CFO42"/>
      <c r="CFP42"/>
      <c r="CFQ42"/>
      <c r="CFR42"/>
      <c r="CFS42"/>
      <c r="CFT42"/>
      <c r="CFU42"/>
      <c r="CFV42"/>
      <c r="CFW42"/>
      <c r="CFX42"/>
      <c r="CFY42"/>
      <c r="CFZ42"/>
      <c r="CGA42"/>
      <c r="CGB42"/>
      <c r="CGC42"/>
      <c r="CGD42"/>
      <c r="CGE42"/>
      <c r="CGF42"/>
      <c r="CGG42"/>
      <c r="CGH42"/>
      <c r="CGI42"/>
      <c r="CGJ42"/>
      <c r="CGK42"/>
      <c r="CGL42"/>
      <c r="CGM42"/>
      <c r="CGN42"/>
      <c r="CGO42"/>
      <c r="CGP42"/>
      <c r="CGQ42"/>
      <c r="CGR42"/>
      <c r="CGS42"/>
      <c r="CGT42"/>
      <c r="CGU42"/>
      <c r="CGV42"/>
      <c r="CGW42"/>
      <c r="CGX42"/>
      <c r="CGY42"/>
      <c r="CGZ42"/>
      <c r="CHA42"/>
      <c r="CHB42"/>
      <c r="CHC42"/>
      <c r="CHD42"/>
      <c r="CHE42"/>
      <c r="CHF42"/>
      <c r="CHG42"/>
      <c r="CHH42"/>
      <c r="CHI42"/>
      <c r="CHJ42"/>
      <c r="CHK42"/>
      <c r="CHL42"/>
      <c r="CHM42"/>
      <c r="CHN42"/>
      <c r="CHO42"/>
      <c r="CHP42"/>
      <c r="CHQ42"/>
      <c r="CHR42"/>
      <c r="CHS42"/>
      <c r="CHT42"/>
      <c r="CHU42"/>
      <c r="CHV42"/>
      <c r="CHW42"/>
      <c r="CHX42"/>
      <c r="CHY42"/>
      <c r="CHZ42"/>
      <c r="CIA42"/>
      <c r="CIB42"/>
      <c r="CIC42"/>
      <c r="CID42"/>
      <c r="CIE42"/>
      <c r="CIF42"/>
      <c r="CIG42"/>
      <c r="CIH42"/>
      <c r="CII42"/>
      <c r="CIJ42"/>
      <c r="CIK42"/>
      <c r="CIL42"/>
      <c r="CIM42"/>
      <c r="CIN42"/>
      <c r="CIO42"/>
      <c r="CIP42"/>
      <c r="CIQ42"/>
      <c r="CIR42"/>
      <c r="CIS42"/>
      <c r="CIT42"/>
      <c r="CIU42"/>
      <c r="CIV42"/>
      <c r="CIW42"/>
      <c r="CIX42"/>
      <c r="CIY42"/>
      <c r="CIZ42"/>
      <c r="CJA42"/>
      <c r="CJB42"/>
      <c r="CJC42"/>
      <c r="CJD42"/>
      <c r="CJE42"/>
      <c r="CJF42"/>
      <c r="CJG42"/>
      <c r="CJH42"/>
      <c r="CJI42"/>
      <c r="CJJ42"/>
      <c r="CJK42"/>
      <c r="CJL42"/>
      <c r="CJM42"/>
      <c r="CJN42"/>
      <c r="CJO42"/>
      <c r="CJP42"/>
      <c r="CJQ42"/>
      <c r="CJR42"/>
      <c r="CJS42"/>
      <c r="CJT42"/>
      <c r="CJU42"/>
      <c r="CJV42"/>
      <c r="CJW42"/>
      <c r="CJX42"/>
      <c r="CJY42"/>
      <c r="CJZ42"/>
      <c r="CKA42"/>
      <c r="CKB42"/>
      <c r="CKC42"/>
      <c r="CKD42"/>
      <c r="CKE42"/>
      <c r="CKF42"/>
      <c r="CKG42"/>
      <c r="CKH42"/>
      <c r="CKI42"/>
      <c r="CKJ42"/>
      <c r="CKK42"/>
      <c r="CKL42"/>
      <c r="CKM42"/>
      <c r="CKN42"/>
      <c r="CKO42"/>
      <c r="CKP42"/>
      <c r="CKQ42"/>
      <c r="CKR42"/>
      <c r="CKS42"/>
      <c r="CKT42"/>
      <c r="CKU42"/>
      <c r="CKV42"/>
      <c r="CKW42"/>
      <c r="CKX42"/>
      <c r="CKY42"/>
      <c r="CKZ42"/>
      <c r="CLA42"/>
      <c r="CLB42"/>
      <c r="CLC42"/>
      <c r="CLD42"/>
      <c r="CLE42"/>
      <c r="CLF42"/>
      <c r="CLG42"/>
      <c r="CLH42"/>
      <c r="CLI42"/>
      <c r="CLJ42"/>
      <c r="CLK42"/>
      <c r="CLL42"/>
      <c r="CLM42"/>
      <c r="CLN42"/>
      <c r="CLO42"/>
      <c r="CLP42"/>
      <c r="CLQ42"/>
      <c r="CLR42"/>
      <c r="CLS42"/>
      <c r="CLT42"/>
      <c r="CLU42"/>
      <c r="CLV42"/>
      <c r="CLW42"/>
      <c r="CLX42"/>
      <c r="CLY42"/>
      <c r="CLZ42"/>
      <c r="CMA42"/>
      <c r="CMB42"/>
      <c r="CMC42"/>
      <c r="CMD42"/>
      <c r="CME42"/>
      <c r="CMF42"/>
      <c r="CMG42"/>
      <c r="CMH42"/>
      <c r="CMI42"/>
      <c r="CMJ42"/>
      <c r="CMK42"/>
      <c r="CML42"/>
      <c r="CMM42"/>
      <c r="CMN42"/>
      <c r="CMO42"/>
      <c r="CMP42"/>
      <c r="CMQ42"/>
      <c r="CMR42"/>
      <c r="CMS42"/>
      <c r="CMT42"/>
      <c r="CMU42"/>
      <c r="CMV42"/>
      <c r="CMW42"/>
      <c r="CMX42"/>
      <c r="CMY42"/>
      <c r="CMZ42"/>
      <c r="CNA42"/>
      <c r="CNB42"/>
      <c r="CNC42"/>
      <c r="CND42"/>
      <c r="CNE42"/>
      <c r="CNF42"/>
      <c r="CNG42"/>
      <c r="CNH42"/>
      <c r="CNI42"/>
      <c r="CNJ42"/>
      <c r="CNK42"/>
      <c r="CNL42"/>
      <c r="CNM42"/>
      <c r="CNN42"/>
      <c r="CNO42"/>
      <c r="CNP42"/>
      <c r="CNQ42"/>
      <c r="CNR42"/>
      <c r="CNS42"/>
      <c r="CNT42"/>
      <c r="CNU42"/>
      <c r="CNV42"/>
      <c r="CNW42"/>
      <c r="CNX42"/>
      <c r="CNY42"/>
      <c r="CNZ42"/>
      <c r="COA42"/>
      <c r="COB42"/>
      <c r="COC42"/>
      <c r="COD42"/>
      <c r="COE42"/>
      <c r="COF42"/>
      <c r="COG42"/>
      <c r="COH42"/>
      <c r="COI42"/>
      <c r="COJ42"/>
      <c r="COK42"/>
      <c r="COL42"/>
      <c r="COM42"/>
      <c r="CON42"/>
      <c r="COO42"/>
      <c r="COP42"/>
      <c r="COQ42"/>
      <c r="COR42"/>
      <c r="COS42"/>
      <c r="COT42"/>
      <c r="COU42"/>
      <c r="COV42"/>
      <c r="COW42"/>
      <c r="COX42"/>
      <c r="COY42"/>
      <c r="COZ42"/>
      <c r="CPA42"/>
      <c r="CPB42"/>
      <c r="CPC42"/>
      <c r="CPD42"/>
      <c r="CPE42"/>
      <c r="CPF42"/>
      <c r="CPG42"/>
      <c r="CPH42"/>
      <c r="CPI42"/>
      <c r="CPJ42"/>
      <c r="CPK42"/>
      <c r="CPL42"/>
      <c r="CPM42"/>
      <c r="CPN42"/>
      <c r="CPO42"/>
      <c r="CPP42"/>
      <c r="CPQ42"/>
      <c r="CPR42"/>
      <c r="CPS42"/>
      <c r="CPT42"/>
      <c r="CPU42"/>
      <c r="CPV42"/>
      <c r="CPW42"/>
      <c r="CPX42"/>
      <c r="CPY42"/>
      <c r="CPZ42"/>
      <c r="CQA42"/>
      <c r="CQB42"/>
      <c r="CQC42"/>
      <c r="CQD42"/>
      <c r="CQE42"/>
      <c r="CQF42"/>
      <c r="CQG42"/>
      <c r="CQH42"/>
      <c r="CQI42"/>
      <c r="CQJ42"/>
      <c r="CQK42"/>
      <c r="CQL42"/>
      <c r="CQM42"/>
      <c r="CQN42"/>
      <c r="CQO42"/>
      <c r="CQP42"/>
      <c r="CQQ42"/>
      <c r="CQR42"/>
      <c r="CQS42"/>
      <c r="CQT42"/>
      <c r="CQU42"/>
      <c r="CQV42"/>
      <c r="CQW42"/>
      <c r="CQX42"/>
      <c r="CQY42"/>
      <c r="CQZ42"/>
      <c r="CRA42"/>
      <c r="CRB42"/>
      <c r="CRC42"/>
      <c r="CRD42"/>
      <c r="CRE42"/>
      <c r="CRF42"/>
      <c r="CRG42"/>
      <c r="CRH42"/>
      <c r="CRI42"/>
      <c r="CRJ42"/>
      <c r="CRK42"/>
      <c r="CRL42"/>
      <c r="CRM42"/>
      <c r="CRN42"/>
      <c r="CRO42"/>
      <c r="CRP42"/>
      <c r="CRQ42"/>
      <c r="CRR42"/>
      <c r="CRS42"/>
      <c r="CRT42"/>
      <c r="CRU42"/>
      <c r="CRV42"/>
      <c r="CRW42"/>
      <c r="CRX42"/>
      <c r="CRY42"/>
      <c r="CRZ42"/>
      <c r="CSA42"/>
      <c r="CSB42"/>
      <c r="CSC42"/>
      <c r="CSD42"/>
      <c r="CSE42"/>
      <c r="CSF42"/>
      <c r="CSG42"/>
      <c r="CSH42"/>
      <c r="CSI42"/>
      <c r="CSJ42"/>
      <c r="CSK42"/>
      <c r="CSL42"/>
      <c r="CSM42"/>
      <c r="CSN42"/>
      <c r="CSO42"/>
      <c r="CSP42"/>
      <c r="CSQ42"/>
      <c r="CSR42"/>
      <c r="CSS42"/>
      <c r="CST42"/>
      <c r="CSU42"/>
      <c r="CSV42"/>
      <c r="CSW42"/>
      <c r="CSX42"/>
      <c r="CSY42"/>
      <c r="CSZ42"/>
      <c r="CTA42"/>
      <c r="CTB42"/>
      <c r="CTC42"/>
      <c r="CTD42"/>
      <c r="CTE42"/>
      <c r="CTF42"/>
      <c r="CTG42"/>
      <c r="CTH42"/>
      <c r="CTI42"/>
      <c r="CTJ42"/>
      <c r="CTK42"/>
      <c r="CTL42"/>
      <c r="CTM42"/>
      <c r="CTN42"/>
      <c r="CTO42"/>
      <c r="CTP42"/>
      <c r="CTQ42"/>
      <c r="CTR42"/>
      <c r="CTS42"/>
      <c r="CTT42"/>
      <c r="CTU42"/>
      <c r="CTV42"/>
      <c r="CTW42"/>
      <c r="CTX42"/>
      <c r="CTY42"/>
      <c r="CTZ42"/>
      <c r="CUA42"/>
      <c r="CUB42"/>
      <c r="CUC42"/>
      <c r="CUD42"/>
      <c r="CUE42"/>
      <c r="CUF42"/>
      <c r="CUG42"/>
      <c r="CUH42"/>
      <c r="CUI42"/>
      <c r="CUJ42"/>
      <c r="CUK42"/>
      <c r="CUL42"/>
      <c r="CUM42"/>
      <c r="CUN42"/>
      <c r="CUO42"/>
      <c r="CUP42"/>
      <c r="CUQ42"/>
      <c r="CUR42"/>
      <c r="CUS42"/>
      <c r="CUT42"/>
      <c r="CUU42"/>
      <c r="CUV42"/>
      <c r="CUW42"/>
      <c r="CUX42"/>
      <c r="CUY42"/>
      <c r="CUZ42"/>
      <c r="CVA42"/>
      <c r="CVB42"/>
      <c r="CVC42"/>
      <c r="CVD42"/>
      <c r="CVE42"/>
      <c r="CVF42"/>
      <c r="CVG42"/>
      <c r="CVH42"/>
      <c r="CVI42"/>
      <c r="CVJ42"/>
      <c r="CVK42"/>
      <c r="CVL42"/>
      <c r="CVM42"/>
      <c r="CVN42"/>
      <c r="CVO42"/>
      <c r="CVP42"/>
      <c r="CVQ42"/>
      <c r="CVR42"/>
      <c r="CVS42"/>
      <c r="CVT42"/>
      <c r="CVU42"/>
      <c r="CVV42"/>
      <c r="CVW42"/>
      <c r="CVX42"/>
      <c r="CVY42"/>
      <c r="CVZ42"/>
      <c r="CWA42"/>
      <c r="CWB42"/>
      <c r="CWC42"/>
      <c r="CWD42"/>
      <c r="CWE42"/>
      <c r="CWF42"/>
      <c r="CWG42"/>
      <c r="CWH42"/>
      <c r="CWI42"/>
      <c r="CWJ42"/>
      <c r="CWK42"/>
      <c r="CWL42"/>
      <c r="CWM42"/>
      <c r="CWN42"/>
      <c r="CWO42"/>
      <c r="CWP42"/>
      <c r="CWQ42"/>
      <c r="CWR42"/>
      <c r="CWS42"/>
      <c r="CWT42"/>
      <c r="CWU42"/>
      <c r="CWV42"/>
      <c r="CWW42"/>
      <c r="CWX42"/>
      <c r="CWY42"/>
      <c r="CWZ42"/>
      <c r="CXA42"/>
      <c r="CXB42"/>
      <c r="CXC42"/>
      <c r="CXD42"/>
      <c r="CXE42"/>
      <c r="CXF42"/>
      <c r="CXG42"/>
      <c r="CXH42"/>
      <c r="CXI42"/>
      <c r="CXJ42"/>
      <c r="CXK42"/>
      <c r="CXL42"/>
      <c r="CXM42"/>
      <c r="CXN42"/>
      <c r="CXO42"/>
      <c r="CXP42"/>
      <c r="CXQ42"/>
      <c r="CXR42"/>
      <c r="CXS42"/>
      <c r="CXT42"/>
      <c r="CXU42"/>
      <c r="CXV42"/>
      <c r="CXW42"/>
      <c r="CXX42"/>
      <c r="CXY42"/>
      <c r="CXZ42"/>
      <c r="CYA42"/>
      <c r="CYB42"/>
      <c r="CYC42"/>
      <c r="CYD42"/>
      <c r="CYE42"/>
      <c r="CYF42"/>
      <c r="CYG42"/>
      <c r="CYH42"/>
      <c r="CYI42"/>
      <c r="CYJ42"/>
      <c r="CYK42"/>
      <c r="CYL42"/>
      <c r="CYM42"/>
      <c r="CYN42"/>
      <c r="CYO42"/>
      <c r="CYP42"/>
      <c r="CYQ42"/>
      <c r="CYR42"/>
      <c r="CYS42"/>
      <c r="CYT42"/>
      <c r="CYU42"/>
      <c r="CYV42"/>
      <c r="CYW42"/>
      <c r="CYX42"/>
      <c r="CYY42"/>
      <c r="CYZ42"/>
      <c r="CZA42"/>
      <c r="CZB42"/>
      <c r="CZC42"/>
      <c r="CZD42"/>
      <c r="CZE42"/>
      <c r="CZF42"/>
      <c r="CZG42"/>
      <c r="CZH42"/>
      <c r="CZI42"/>
      <c r="CZJ42"/>
      <c r="CZK42"/>
      <c r="CZL42"/>
      <c r="CZM42"/>
      <c r="CZN42"/>
      <c r="CZO42"/>
      <c r="CZP42"/>
      <c r="CZQ42"/>
      <c r="CZR42"/>
      <c r="CZS42"/>
      <c r="CZT42"/>
      <c r="CZU42"/>
      <c r="CZV42"/>
      <c r="CZW42"/>
      <c r="CZX42"/>
      <c r="CZY42"/>
      <c r="CZZ42"/>
      <c r="DAA42"/>
      <c r="DAB42"/>
      <c r="DAC42"/>
      <c r="DAD42"/>
      <c r="DAE42"/>
      <c r="DAF42"/>
      <c r="DAG42"/>
      <c r="DAH42"/>
      <c r="DAI42"/>
      <c r="DAJ42"/>
      <c r="DAK42"/>
      <c r="DAL42"/>
      <c r="DAM42"/>
      <c r="DAN42"/>
      <c r="DAO42"/>
      <c r="DAP42"/>
      <c r="DAQ42"/>
      <c r="DAR42"/>
      <c r="DAS42"/>
      <c r="DAT42"/>
      <c r="DAU42"/>
      <c r="DAV42"/>
      <c r="DAW42"/>
      <c r="DAX42"/>
      <c r="DAY42"/>
      <c r="DAZ42"/>
      <c r="DBA42"/>
      <c r="DBB42"/>
      <c r="DBC42"/>
      <c r="DBD42"/>
      <c r="DBE42"/>
      <c r="DBF42"/>
      <c r="DBG42"/>
      <c r="DBH42"/>
      <c r="DBI42"/>
      <c r="DBJ42"/>
      <c r="DBK42"/>
      <c r="DBL42"/>
      <c r="DBM42"/>
      <c r="DBN42"/>
      <c r="DBO42"/>
      <c r="DBP42"/>
      <c r="DBQ42"/>
      <c r="DBR42"/>
      <c r="DBS42"/>
      <c r="DBT42"/>
      <c r="DBU42"/>
      <c r="DBV42"/>
      <c r="DBW42"/>
      <c r="DBX42"/>
      <c r="DBY42"/>
      <c r="DBZ42"/>
      <c r="DCA42"/>
      <c r="DCB42"/>
      <c r="DCC42"/>
      <c r="DCD42"/>
      <c r="DCE42"/>
      <c r="DCF42"/>
      <c r="DCG42"/>
      <c r="DCH42"/>
      <c r="DCI42"/>
      <c r="DCJ42"/>
      <c r="DCK42"/>
      <c r="DCL42"/>
      <c r="DCM42"/>
      <c r="DCN42"/>
      <c r="DCO42"/>
      <c r="DCP42"/>
      <c r="DCQ42"/>
      <c r="DCR42"/>
      <c r="DCS42"/>
      <c r="DCT42"/>
      <c r="DCU42"/>
      <c r="DCV42"/>
      <c r="DCW42"/>
      <c r="DCX42"/>
      <c r="DCY42"/>
      <c r="DCZ42"/>
      <c r="DDA42"/>
      <c r="DDB42"/>
      <c r="DDC42"/>
      <c r="DDD42"/>
      <c r="DDE42"/>
      <c r="DDF42"/>
      <c r="DDG42"/>
      <c r="DDH42"/>
      <c r="DDI42"/>
      <c r="DDJ42"/>
      <c r="DDK42"/>
      <c r="DDL42"/>
      <c r="DDM42"/>
      <c r="DDN42"/>
      <c r="DDO42"/>
      <c r="DDP42"/>
      <c r="DDQ42"/>
      <c r="DDR42"/>
      <c r="DDS42"/>
      <c r="DDT42"/>
      <c r="DDU42"/>
      <c r="DDV42"/>
      <c r="DDW42"/>
      <c r="DDX42"/>
      <c r="DDY42"/>
      <c r="DDZ42"/>
      <c r="DEA42"/>
      <c r="DEB42"/>
      <c r="DEC42"/>
      <c r="DED42"/>
      <c r="DEE42"/>
      <c r="DEF42"/>
      <c r="DEG42"/>
      <c r="DEH42"/>
      <c r="DEI42"/>
      <c r="DEJ42"/>
      <c r="DEK42"/>
      <c r="DEL42"/>
      <c r="DEM42"/>
      <c r="DEN42"/>
      <c r="DEO42"/>
      <c r="DEP42"/>
      <c r="DEQ42"/>
      <c r="DER42"/>
      <c r="DES42"/>
      <c r="DET42"/>
      <c r="DEU42"/>
      <c r="DEV42"/>
      <c r="DEW42"/>
      <c r="DEX42"/>
      <c r="DEY42"/>
      <c r="DEZ42"/>
      <c r="DFA42"/>
      <c r="DFB42"/>
      <c r="DFC42"/>
      <c r="DFD42"/>
      <c r="DFE42"/>
      <c r="DFF42"/>
      <c r="DFG42"/>
      <c r="DFH42"/>
      <c r="DFI42"/>
      <c r="DFJ42"/>
      <c r="DFK42"/>
      <c r="DFL42"/>
      <c r="DFM42"/>
      <c r="DFN42"/>
      <c r="DFO42"/>
      <c r="DFP42"/>
      <c r="DFQ42"/>
      <c r="DFR42"/>
      <c r="DFS42"/>
      <c r="DFT42"/>
      <c r="DFU42"/>
      <c r="DFV42"/>
      <c r="DFW42"/>
      <c r="DFX42"/>
      <c r="DFY42"/>
      <c r="DFZ42"/>
      <c r="DGA42"/>
      <c r="DGB42"/>
      <c r="DGC42"/>
      <c r="DGD42"/>
      <c r="DGE42"/>
      <c r="DGF42"/>
      <c r="DGG42"/>
      <c r="DGH42"/>
      <c r="DGI42"/>
      <c r="DGJ42"/>
      <c r="DGK42"/>
      <c r="DGL42"/>
      <c r="DGM42"/>
      <c r="DGN42"/>
      <c r="DGO42"/>
      <c r="DGP42"/>
      <c r="DGQ42"/>
      <c r="DGR42"/>
      <c r="DGS42"/>
      <c r="DGT42"/>
      <c r="DGU42"/>
      <c r="DGV42"/>
      <c r="DGW42"/>
      <c r="DGX42"/>
      <c r="DGY42"/>
      <c r="DGZ42"/>
      <c r="DHA42"/>
      <c r="DHB42"/>
      <c r="DHC42"/>
      <c r="DHD42"/>
      <c r="DHE42"/>
      <c r="DHF42"/>
      <c r="DHG42"/>
      <c r="DHH42"/>
      <c r="DHI42"/>
      <c r="DHJ42"/>
      <c r="DHK42"/>
      <c r="DHL42"/>
      <c r="DHM42"/>
      <c r="DHN42"/>
      <c r="DHO42"/>
      <c r="DHP42"/>
      <c r="DHQ42"/>
      <c r="DHR42"/>
      <c r="DHS42"/>
      <c r="DHT42"/>
      <c r="DHU42"/>
      <c r="DHV42"/>
      <c r="DHW42"/>
      <c r="DHX42"/>
      <c r="DHY42"/>
      <c r="DHZ42"/>
      <c r="DIA42"/>
      <c r="DIB42"/>
      <c r="DIC42"/>
      <c r="DID42"/>
      <c r="DIE42"/>
      <c r="DIF42"/>
      <c r="DIG42"/>
      <c r="DIH42"/>
      <c r="DII42"/>
      <c r="DIJ42"/>
      <c r="DIK42"/>
      <c r="DIL42"/>
      <c r="DIM42"/>
      <c r="DIN42"/>
      <c r="DIO42"/>
      <c r="DIP42"/>
      <c r="DIQ42"/>
      <c r="DIR42"/>
      <c r="DIS42"/>
      <c r="DIT42"/>
      <c r="DIU42"/>
      <c r="DIV42"/>
      <c r="DIW42"/>
      <c r="DIX42"/>
      <c r="DIY42"/>
      <c r="DIZ42"/>
      <c r="DJA42"/>
      <c r="DJB42"/>
      <c r="DJC42"/>
      <c r="DJD42"/>
      <c r="DJE42"/>
      <c r="DJF42"/>
      <c r="DJG42"/>
      <c r="DJH42"/>
      <c r="DJI42"/>
      <c r="DJJ42"/>
      <c r="DJK42"/>
      <c r="DJL42"/>
      <c r="DJM42"/>
      <c r="DJN42"/>
      <c r="DJO42"/>
      <c r="DJP42"/>
      <c r="DJQ42"/>
      <c r="DJR42"/>
      <c r="DJS42"/>
      <c r="DJT42"/>
      <c r="DJU42"/>
      <c r="DJV42"/>
      <c r="DJW42"/>
      <c r="DJX42"/>
      <c r="DJY42"/>
      <c r="DJZ42"/>
      <c r="DKA42"/>
      <c r="DKB42"/>
      <c r="DKC42"/>
      <c r="DKD42"/>
      <c r="DKE42"/>
      <c r="DKF42"/>
      <c r="DKG42"/>
      <c r="DKH42"/>
      <c r="DKI42"/>
      <c r="DKJ42"/>
      <c r="DKK42"/>
      <c r="DKL42"/>
      <c r="DKM42"/>
      <c r="DKN42"/>
      <c r="DKO42"/>
      <c r="DKP42"/>
      <c r="DKQ42"/>
      <c r="DKR42"/>
      <c r="DKS42"/>
      <c r="DKT42"/>
      <c r="DKU42"/>
      <c r="DKV42"/>
      <c r="DKW42"/>
      <c r="DKX42"/>
      <c r="DKY42"/>
      <c r="DKZ42"/>
      <c r="DLA42"/>
      <c r="DLB42"/>
      <c r="DLC42"/>
      <c r="DLD42"/>
      <c r="DLE42"/>
      <c r="DLF42"/>
      <c r="DLG42"/>
      <c r="DLH42"/>
      <c r="DLI42"/>
      <c r="DLJ42"/>
      <c r="DLK42"/>
      <c r="DLL42"/>
      <c r="DLM42"/>
      <c r="DLN42"/>
      <c r="DLO42"/>
      <c r="DLP42"/>
      <c r="DLQ42"/>
      <c r="DLR42"/>
      <c r="DLS42"/>
      <c r="DLT42"/>
      <c r="DLU42"/>
      <c r="DLV42"/>
      <c r="DLW42"/>
      <c r="DLX42"/>
      <c r="DLY42"/>
      <c r="DLZ42"/>
      <c r="DMA42"/>
      <c r="DMB42"/>
      <c r="DMC42"/>
      <c r="DMD42"/>
      <c r="DME42"/>
      <c r="DMF42"/>
      <c r="DMG42"/>
      <c r="DMH42"/>
      <c r="DMI42"/>
      <c r="DMJ42"/>
      <c r="DMK42"/>
      <c r="DML42"/>
      <c r="DMM42"/>
      <c r="DMN42"/>
      <c r="DMO42"/>
      <c r="DMP42"/>
      <c r="DMQ42"/>
      <c r="DMR42"/>
      <c r="DMS42"/>
      <c r="DMT42"/>
      <c r="DMU42"/>
      <c r="DMV42"/>
      <c r="DMW42"/>
      <c r="DMX42"/>
      <c r="DMY42"/>
      <c r="DMZ42"/>
      <c r="DNA42"/>
      <c r="DNB42"/>
      <c r="DNC42"/>
      <c r="DND42"/>
      <c r="DNE42"/>
      <c r="DNF42"/>
      <c r="DNG42"/>
      <c r="DNH42"/>
      <c r="DNI42"/>
      <c r="DNJ42"/>
      <c r="DNK42"/>
      <c r="DNL42"/>
      <c r="DNM42"/>
      <c r="DNN42"/>
      <c r="DNO42"/>
      <c r="DNP42"/>
      <c r="DNQ42"/>
      <c r="DNR42"/>
      <c r="DNS42"/>
      <c r="DNT42"/>
      <c r="DNU42"/>
      <c r="DNV42"/>
      <c r="DNW42"/>
      <c r="DNX42"/>
      <c r="DNY42"/>
      <c r="DNZ42"/>
      <c r="DOA42"/>
      <c r="DOB42"/>
      <c r="DOC42"/>
      <c r="DOD42"/>
      <c r="DOE42"/>
      <c r="DOF42"/>
      <c r="DOG42"/>
      <c r="DOH42"/>
      <c r="DOI42"/>
      <c r="DOJ42"/>
      <c r="DOK42"/>
      <c r="DOL42"/>
      <c r="DOM42"/>
      <c r="DON42"/>
      <c r="DOO42"/>
      <c r="DOP42"/>
      <c r="DOQ42"/>
      <c r="DOR42"/>
      <c r="DOS42"/>
      <c r="DOT42"/>
      <c r="DOU42"/>
      <c r="DOV42"/>
      <c r="DOW42"/>
      <c r="DOX42"/>
      <c r="DOY42"/>
      <c r="DOZ42"/>
      <c r="DPA42"/>
      <c r="DPB42"/>
      <c r="DPC42"/>
      <c r="DPD42"/>
      <c r="DPE42"/>
      <c r="DPF42"/>
      <c r="DPG42"/>
      <c r="DPH42"/>
      <c r="DPI42"/>
      <c r="DPJ42"/>
      <c r="DPK42"/>
      <c r="DPL42"/>
      <c r="DPM42"/>
      <c r="DPN42"/>
      <c r="DPO42"/>
      <c r="DPP42"/>
      <c r="DPQ42"/>
      <c r="DPR42"/>
      <c r="DPS42"/>
      <c r="DPT42"/>
      <c r="DPU42"/>
      <c r="DPV42"/>
      <c r="DPW42"/>
      <c r="DPX42"/>
      <c r="DPY42"/>
      <c r="DPZ42"/>
      <c r="DQA42"/>
      <c r="DQB42"/>
      <c r="DQC42"/>
      <c r="DQD42"/>
      <c r="DQE42"/>
      <c r="DQF42"/>
      <c r="DQG42"/>
      <c r="DQH42"/>
      <c r="DQI42"/>
      <c r="DQJ42"/>
      <c r="DQK42"/>
      <c r="DQL42"/>
      <c r="DQM42"/>
      <c r="DQN42"/>
      <c r="DQO42"/>
      <c r="DQP42"/>
      <c r="DQQ42"/>
      <c r="DQR42"/>
      <c r="DQS42"/>
      <c r="DQT42"/>
      <c r="DQU42"/>
      <c r="DQV42"/>
      <c r="DQW42"/>
      <c r="DQX42"/>
      <c r="DQY42"/>
      <c r="DQZ42"/>
      <c r="DRA42"/>
      <c r="DRB42"/>
      <c r="DRC42"/>
      <c r="DRD42"/>
      <c r="DRE42"/>
      <c r="DRF42"/>
      <c r="DRG42"/>
      <c r="DRH42"/>
      <c r="DRI42"/>
      <c r="DRJ42"/>
      <c r="DRK42"/>
      <c r="DRL42"/>
      <c r="DRM42"/>
      <c r="DRN42"/>
      <c r="DRO42"/>
      <c r="DRP42"/>
      <c r="DRQ42"/>
      <c r="DRR42"/>
      <c r="DRS42"/>
      <c r="DRT42"/>
      <c r="DRU42"/>
      <c r="DRV42"/>
      <c r="DRW42"/>
      <c r="DRX42"/>
      <c r="DRY42"/>
      <c r="DRZ42"/>
      <c r="DSA42"/>
      <c r="DSB42"/>
      <c r="DSC42"/>
      <c r="DSD42"/>
      <c r="DSE42"/>
      <c r="DSF42"/>
      <c r="DSG42"/>
      <c r="DSH42"/>
      <c r="DSI42"/>
      <c r="DSJ42"/>
      <c r="DSK42"/>
      <c r="DSL42"/>
      <c r="DSM42"/>
      <c r="DSN42"/>
      <c r="DSO42"/>
      <c r="DSP42"/>
      <c r="DSQ42"/>
      <c r="DSR42"/>
      <c r="DSS42"/>
      <c r="DST42"/>
      <c r="DSU42"/>
      <c r="DSV42"/>
      <c r="DSW42"/>
      <c r="DSX42"/>
      <c r="DSY42"/>
      <c r="DSZ42"/>
      <c r="DTA42"/>
      <c r="DTB42"/>
      <c r="DTC42"/>
      <c r="DTD42"/>
      <c r="DTE42"/>
      <c r="DTF42"/>
      <c r="DTG42"/>
      <c r="DTH42"/>
      <c r="DTI42"/>
      <c r="DTJ42"/>
      <c r="DTK42"/>
      <c r="DTL42"/>
      <c r="DTM42"/>
      <c r="DTN42"/>
      <c r="DTO42"/>
      <c r="DTP42"/>
      <c r="DTQ42"/>
      <c r="DTR42"/>
      <c r="DTS42"/>
      <c r="DTT42"/>
      <c r="DTU42"/>
      <c r="DTV42"/>
      <c r="DTW42"/>
      <c r="DTX42"/>
      <c r="DTY42"/>
      <c r="DTZ42"/>
      <c r="DUA42"/>
      <c r="DUB42"/>
      <c r="DUC42"/>
      <c r="DUD42"/>
      <c r="DUE42"/>
      <c r="DUF42"/>
      <c r="DUG42"/>
      <c r="DUH42"/>
      <c r="DUI42"/>
      <c r="DUJ42"/>
      <c r="DUK42"/>
      <c r="DUL42"/>
      <c r="DUM42"/>
      <c r="DUN42"/>
      <c r="DUO42"/>
      <c r="DUP42"/>
      <c r="DUQ42"/>
      <c r="DUR42"/>
      <c r="DUS42"/>
      <c r="DUT42"/>
      <c r="DUU42"/>
      <c r="DUV42"/>
      <c r="DUW42"/>
      <c r="DUX42"/>
      <c r="DUY42"/>
      <c r="DUZ42"/>
      <c r="DVA42"/>
      <c r="DVB42"/>
      <c r="DVC42"/>
      <c r="DVD42"/>
      <c r="DVE42"/>
      <c r="DVF42"/>
      <c r="DVG42"/>
      <c r="DVH42"/>
      <c r="DVI42"/>
      <c r="DVJ42"/>
      <c r="DVK42"/>
      <c r="DVL42"/>
      <c r="DVM42"/>
      <c r="DVN42"/>
      <c r="DVO42"/>
      <c r="DVP42"/>
      <c r="DVQ42"/>
      <c r="DVR42"/>
      <c r="DVS42"/>
      <c r="DVT42"/>
      <c r="DVU42"/>
      <c r="DVV42"/>
      <c r="DVW42"/>
      <c r="DVX42"/>
      <c r="DVY42"/>
      <c r="DVZ42"/>
      <c r="DWA42"/>
      <c r="DWB42"/>
      <c r="DWC42"/>
      <c r="DWD42"/>
      <c r="DWE42"/>
      <c r="DWF42"/>
      <c r="DWG42"/>
      <c r="DWH42"/>
      <c r="DWI42"/>
      <c r="DWJ42"/>
      <c r="DWK42"/>
      <c r="DWL42"/>
      <c r="DWM42"/>
      <c r="DWN42"/>
      <c r="DWO42"/>
      <c r="DWP42"/>
      <c r="DWQ42"/>
      <c r="DWR42"/>
      <c r="DWS42"/>
      <c r="DWT42"/>
      <c r="DWU42"/>
      <c r="DWV42"/>
      <c r="DWW42"/>
      <c r="DWX42"/>
      <c r="DWY42"/>
      <c r="DWZ42"/>
      <c r="DXA42"/>
      <c r="DXB42"/>
      <c r="DXC42"/>
      <c r="DXD42"/>
      <c r="DXE42"/>
      <c r="DXF42"/>
      <c r="DXG42"/>
      <c r="DXH42"/>
      <c r="DXI42"/>
      <c r="DXJ42"/>
      <c r="DXK42"/>
      <c r="DXL42"/>
      <c r="DXM42"/>
      <c r="DXN42"/>
      <c r="DXO42"/>
      <c r="DXP42"/>
      <c r="DXQ42"/>
      <c r="DXR42"/>
      <c r="DXS42"/>
      <c r="DXT42"/>
      <c r="DXU42"/>
      <c r="DXV42"/>
      <c r="DXW42"/>
      <c r="DXX42"/>
      <c r="DXY42"/>
      <c r="DXZ42"/>
      <c r="DYA42"/>
      <c r="DYB42"/>
      <c r="DYC42"/>
      <c r="DYD42"/>
      <c r="DYE42"/>
      <c r="DYF42"/>
      <c r="DYG42"/>
      <c r="DYH42"/>
      <c r="DYI42"/>
      <c r="DYJ42"/>
      <c r="DYK42"/>
      <c r="DYL42"/>
      <c r="DYM42"/>
      <c r="DYN42"/>
      <c r="DYO42"/>
      <c r="DYP42"/>
      <c r="DYQ42"/>
      <c r="DYR42"/>
      <c r="DYS42"/>
      <c r="DYT42"/>
      <c r="DYU42"/>
      <c r="DYV42"/>
      <c r="DYW42"/>
      <c r="DYX42"/>
      <c r="DYY42"/>
      <c r="DYZ42"/>
      <c r="DZA42"/>
      <c r="DZB42"/>
      <c r="DZC42"/>
      <c r="DZD42"/>
      <c r="DZE42"/>
      <c r="DZF42"/>
      <c r="DZG42"/>
      <c r="DZH42"/>
      <c r="DZI42"/>
      <c r="DZJ42"/>
      <c r="DZK42"/>
      <c r="DZL42"/>
      <c r="DZM42"/>
      <c r="DZN42"/>
      <c r="DZO42"/>
      <c r="DZP42"/>
      <c r="DZQ42"/>
      <c r="DZR42"/>
      <c r="DZS42"/>
      <c r="DZT42"/>
      <c r="DZU42"/>
      <c r="DZV42"/>
      <c r="DZW42"/>
      <c r="DZX42"/>
      <c r="DZY42"/>
      <c r="DZZ42"/>
      <c r="EAA42"/>
      <c r="EAB42"/>
      <c r="EAC42"/>
      <c r="EAD42"/>
      <c r="EAE42"/>
      <c r="EAF42"/>
      <c r="EAG42"/>
      <c r="EAH42"/>
      <c r="EAI42"/>
      <c r="EAJ42"/>
      <c r="EAK42"/>
      <c r="EAL42"/>
      <c r="EAM42"/>
      <c r="EAN42"/>
      <c r="EAO42"/>
      <c r="EAP42"/>
      <c r="EAQ42"/>
      <c r="EAR42"/>
      <c r="EAS42"/>
      <c r="EAT42"/>
      <c r="EAU42"/>
      <c r="EAV42"/>
      <c r="EAW42"/>
      <c r="EAX42"/>
      <c r="EAY42"/>
      <c r="EAZ42"/>
      <c r="EBA42"/>
      <c r="EBB42"/>
      <c r="EBC42"/>
      <c r="EBD42"/>
      <c r="EBE42"/>
      <c r="EBF42"/>
      <c r="EBG42"/>
      <c r="EBH42"/>
      <c r="EBI42"/>
      <c r="EBJ42"/>
      <c r="EBK42"/>
      <c r="EBL42"/>
      <c r="EBM42"/>
      <c r="EBN42"/>
      <c r="EBO42"/>
      <c r="EBP42"/>
      <c r="EBQ42"/>
      <c r="EBR42"/>
      <c r="EBS42"/>
      <c r="EBT42"/>
      <c r="EBU42"/>
      <c r="EBV42"/>
      <c r="EBW42"/>
      <c r="EBX42"/>
      <c r="EBY42"/>
      <c r="EBZ42"/>
      <c r="ECA42"/>
      <c r="ECB42"/>
      <c r="ECC42"/>
      <c r="ECD42"/>
      <c r="ECE42"/>
      <c r="ECF42"/>
      <c r="ECG42"/>
      <c r="ECH42"/>
      <c r="ECI42"/>
      <c r="ECJ42"/>
      <c r="ECK42"/>
      <c r="ECL42"/>
      <c r="ECM42"/>
      <c r="ECN42"/>
      <c r="ECO42"/>
      <c r="ECP42"/>
      <c r="ECQ42"/>
      <c r="ECR42"/>
      <c r="ECS42"/>
      <c r="ECT42"/>
      <c r="ECU42"/>
      <c r="ECV42"/>
      <c r="ECW42"/>
      <c r="ECX42"/>
      <c r="ECY42"/>
      <c r="ECZ42"/>
      <c r="EDA42"/>
      <c r="EDB42"/>
      <c r="EDC42"/>
      <c r="EDD42"/>
      <c r="EDE42"/>
      <c r="EDF42"/>
      <c r="EDG42"/>
      <c r="EDH42"/>
      <c r="EDI42"/>
      <c r="EDJ42"/>
      <c r="EDK42"/>
      <c r="EDL42"/>
      <c r="EDM42"/>
      <c r="EDN42"/>
      <c r="EDO42"/>
      <c r="EDP42"/>
      <c r="EDQ42"/>
      <c r="EDR42"/>
      <c r="EDS42"/>
      <c r="EDT42"/>
      <c r="EDU42"/>
      <c r="EDV42"/>
      <c r="EDW42"/>
      <c r="EDX42"/>
      <c r="EDY42"/>
      <c r="EDZ42"/>
      <c r="EEA42"/>
      <c r="EEB42"/>
      <c r="EEC42"/>
      <c r="EED42"/>
      <c r="EEE42"/>
      <c r="EEF42"/>
      <c r="EEG42"/>
      <c r="EEH42"/>
      <c r="EEI42"/>
      <c r="EEJ42"/>
      <c r="EEK42"/>
      <c r="EEL42"/>
      <c r="EEM42"/>
      <c r="EEN42"/>
      <c r="EEO42"/>
      <c r="EEP42"/>
      <c r="EEQ42"/>
      <c r="EER42"/>
      <c r="EES42"/>
      <c r="EET42"/>
      <c r="EEU42"/>
      <c r="EEV42"/>
      <c r="EEW42"/>
      <c r="EEX42"/>
      <c r="EEY42"/>
      <c r="EEZ42"/>
      <c r="EFA42"/>
      <c r="EFB42"/>
      <c r="EFC42"/>
      <c r="EFD42"/>
      <c r="EFE42"/>
      <c r="EFF42"/>
      <c r="EFG42"/>
      <c r="EFH42"/>
      <c r="EFI42"/>
      <c r="EFJ42"/>
      <c r="EFK42"/>
      <c r="EFL42"/>
      <c r="EFM42"/>
      <c r="EFN42"/>
      <c r="EFO42"/>
      <c r="EFP42"/>
      <c r="EFQ42"/>
      <c r="EFR42"/>
      <c r="EFS42"/>
      <c r="EFT42"/>
      <c r="EFU42"/>
      <c r="EFV42"/>
      <c r="EFW42"/>
      <c r="EFX42"/>
      <c r="EFY42"/>
      <c r="EFZ42"/>
      <c r="EGA42"/>
      <c r="EGB42"/>
      <c r="EGC42"/>
      <c r="EGD42"/>
      <c r="EGE42"/>
      <c r="EGF42"/>
      <c r="EGG42"/>
      <c r="EGH42"/>
      <c r="EGI42"/>
      <c r="EGJ42"/>
      <c r="EGK42"/>
      <c r="EGL42"/>
      <c r="EGM42"/>
      <c r="EGN42"/>
      <c r="EGO42"/>
      <c r="EGP42"/>
      <c r="EGQ42"/>
      <c r="EGR42"/>
      <c r="EGS42"/>
      <c r="EGT42"/>
      <c r="EGU42"/>
      <c r="EGV42"/>
      <c r="EGW42"/>
      <c r="EGX42"/>
      <c r="EGY42"/>
      <c r="EGZ42"/>
      <c r="EHA42"/>
      <c r="EHB42"/>
      <c r="EHC42"/>
      <c r="EHD42"/>
      <c r="EHE42"/>
      <c r="EHF42"/>
      <c r="EHG42"/>
      <c r="EHH42"/>
      <c r="EHI42"/>
      <c r="EHJ42"/>
      <c r="EHK42"/>
      <c r="EHL42"/>
      <c r="EHM42"/>
      <c r="EHN42"/>
      <c r="EHO42"/>
      <c r="EHP42"/>
      <c r="EHQ42"/>
      <c r="EHR42"/>
      <c r="EHS42"/>
      <c r="EHT42"/>
      <c r="EHU42"/>
      <c r="EHV42"/>
      <c r="EHW42"/>
      <c r="EHX42"/>
      <c r="EHY42"/>
      <c r="EHZ42"/>
      <c r="EIA42"/>
      <c r="EIB42"/>
      <c r="EIC42"/>
      <c r="EID42"/>
      <c r="EIE42"/>
      <c r="EIF42"/>
      <c r="EIG42"/>
      <c r="EIH42"/>
      <c r="EII42"/>
      <c r="EIJ42"/>
      <c r="EIK42"/>
      <c r="EIL42"/>
      <c r="EIM42"/>
      <c r="EIN42"/>
      <c r="EIO42"/>
      <c r="EIP42"/>
      <c r="EIQ42"/>
      <c r="EIR42"/>
      <c r="EIS42"/>
      <c r="EIT42"/>
      <c r="EIU42"/>
      <c r="EIV42"/>
      <c r="EIW42"/>
      <c r="EIX42"/>
      <c r="EIY42"/>
      <c r="EIZ42"/>
      <c r="EJA42"/>
      <c r="EJB42"/>
      <c r="EJC42"/>
      <c r="EJD42"/>
      <c r="EJE42"/>
      <c r="EJF42"/>
      <c r="EJG42"/>
      <c r="EJH42"/>
      <c r="EJI42"/>
      <c r="EJJ42"/>
      <c r="EJK42"/>
      <c r="EJL42"/>
      <c r="EJM42"/>
      <c r="EJN42"/>
      <c r="EJO42"/>
      <c r="EJP42"/>
      <c r="EJQ42"/>
      <c r="EJR42"/>
      <c r="EJS42"/>
      <c r="EJT42"/>
      <c r="EJU42"/>
      <c r="EJV42"/>
      <c r="EJW42"/>
      <c r="EJX42"/>
      <c r="EJY42"/>
      <c r="EJZ42"/>
      <c r="EKA42"/>
      <c r="EKB42"/>
      <c r="EKC42"/>
      <c r="EKD42"/>
      <c r="EKE42"/>
      <c r="EKF42"/>
      <c r="EKG42"/>
      <c r="EKH42"/>
      <c r="EKI42"/>
      <c r="EKJ42"/>
      <c r="EKK42"/>
      <c r="EKL42"/>
      <c r="EKM42"/>
      <c r="EKN42"/>
      <c r="EKO42"/>
      <c r="EKP42"/>
      <c r="EKQ42"/>
      <c r="EKR42"/>
      <c r="EKS42"/>
      <c r="EKT42"/>
      <c r="EKU42"/>
      <c r="EKV42"/>
      <c r="EKW42"/>
      <c r="EKX42"/>
      <c r="EKY42"/>
      <c r="EKZ42"/>
      <c r="ELA42"/>
      <c r="ELB42"/>
      <c r="ELC42"/>
      <c r="ELD42"/>
      <c r="ELE42"/>
      <c r="ELF42"/>
      <c r="ELG42"/>
      <c r="ELH42"/>
      <c r="ELI42"/>
      <c r="ELJ42"/>
      <c r="ELK42"/>
      <c r="ELL42"/>
      <c r="ELM42"/>
      <c r="ELN42"/>
      <c r="ELO42"/>
      <c r="ELP42"/>
      <c r="ELQ42"/>
      <c r="ELR42"/>
      <c r="ELS42"/>
      <c r="ELT42"/>
      <c r="ELU42"/>
      <c r="ELV42"/>
      <c r="ELW42"/>
      <c r="ELX42"/>
      <c r="ELY42"/>
      <c r="ELZ42"/>
      <c r="EMA42"/>
      <c r="EMB42"/>
      <c r="EMC42"/>
      <c r="EMD42"/>
      <c r="EME42"/>
      <c r="EMF42"/>
      <c r="EMG42"/>
      <c r="EMH42"/>
      <c r="EMI42"/>
      <c r="EMJ42"/>
      <c r="EMK42"/>
      <c r="EML42"/>
      <c r="EMM42"/>
      <c r="EMN42"/>
      <c r="EMO42"/>
      <c r="EMP42"/>
      <c r="EMQ42"/>
      <c r="EMR42"/>
      <c r="EMS42"/>
      <c r="EMT42"/>
      <c r="EMU42"/>
      <c r="EMV42"/>
      <c r="EMW42"/>
      <c r="EMX42"/>
      <c r="EMY42"/>
      <c r="EMZ42"/>
      <c r="ENA42"/>
      <c r="ENB42"/>
      <c r="ENC42"/>
      <c r="END42"/>
      <c r="ENE42"/>
      <c r="ENF42"/>
      <c r="ENG42"/>
      <c r="ENH42"/>
      <c r="ENI42"/>
      <c r="ENJ42"/>
      <c r="ENK42"/>
      <c r="ENL42"/>
      <c r="ENM42"/>
      <c r="ENN42"/>
      <c r="ENO42"/>
      <c r="ENP42"/>
      <c r="ENQ42"/>
      <c r="ENR42"/>
      <c r="ENS42"/>
      <c r="ENT42"/>
      <c r="ENU42"/>
      <c r="ENV42"/>
      <c r="ENW42"/>
      <c r="ENX42"/>
      <c r="ENY42"/>
      <c r="ENZ42"/>
      <c r="EOA42"/>
      <c r="EOB42"/>
      <c r="EOC42"/>
      <c r="EOD42"/>
      <c r="EOE42"/>
      <c r="EOF42"/>
      <c r="EOG42"/>
      <c r="EOH42"/>
      <c r="EOI42"/>
      <c r="EOJ42"/>
      <c r="EOK42"/>
      <c r="EOL42"/>
      <c r="EOM42"/>
      <c r="EON42"/>
      <c r="EOO42"/>
      <c r="EOP42"/>
      <c r="EOQ42"/>
      <c r="EOR42"/>
      <c r="EOS42"/>
      <c r="EOT42"/>
      <c r="EOU42"/>
      <c r="EOV42"/>
      <c r="EOW42"/>
      <c r="EOX42"/>
      <c r="EOY42"/>
      <c r="EOZ42"/>
      <c r="EPA42"/>
      <c r="EPB42"/>
      <c r="EPC42"/>
      <c r="EPD42"/>
      <c r="EPE42"/>
      <c r="EPF42"/>
      <c r="EPG42"/>
      <c r="EPH42"/>
      <c r="EPI42"/>
      <c r="EPJ42"/>
      <c r="EPK42"/>
      <c r="EPL42"/>
      <c r="EPM42"/>
      <c r="EPN42"/>
      <c r="EPO42"/>
      <c r="EPP42"/>
      <c r="EPQ42"/>
      <c r="EPR42"/>
      <c r="EPS42"/>
      <c r="EPT42"/>
      <c r="EPU42"/>
      <c r="EPV42"/>
      <c r="EPW42"/>
      <c r="EPX42"/>
      <c r="EPY42"/>
      <c r="EPZ42"/>
      <c r="EQA42"/>
      <c r="EQB42"/>
      <c r="EQC42"/>
      <c r="EQD42"/>
      <c r="EQE42"/>
      <c r="EQF42"/>
      <c r="EQG42"/>
      <c r="EQH42"/>
      <c r="EQI42"/>
      <c r="EQJ42"/>
      <c r="EQK42"/>
      <c r="EQL42"/>
      <c r="EQM42"/>
      <c r="EQN42"/>
      <c r="EQO42"/>
      <c r="EQP42"/>
      <c r="EQQ42"/>
      <c r="EQR42"/>
      <c r="EQS42"/>
      <c r="EQT42"/>
      <c r="EQU42"/>
      <c r="EQV42"/>
      <c r="EQW42"/>
      <c r="EQX42"/>
      <c r="EQY42"/>
      <c r="EQZ42"/>
      <c r="ERA42"/>
      <c r="ERB42"/>
      <c r="ERC42"/>
      <c r="ERD42"/>
      <c r="ERE42"/>
      <c r="ERF42"/>
      <c r="ERG42"/>
      <c r="ERH42"/>
      <c r="ERI42"/>
      <c r="ERJ42"/>
      <c r="ERK42"/>
      <c r="ERL42"/>
      <c r="ERM42"/>
      <c r="ERN42"/>
      <c r="ERO42"/>
      <c r="ERP42"/>
      <c r="ERQ42"/>
      <c r="ERR42"/>
      <c r="ERS42"/>
      <c r="ERT42"/>
      <c r="ERU42"/>
      <c r="ERV42"/>
      <c r="ERW42"/>
      <c r="ERX42"/>
      <c r="ERY42"/>
      <c r="ERZ42"/>
      <c r="ESA42"/>
      <c r="ESB42"/>
      <c r="ESC42"/>
      <c r="ESD42"/>
      <c r="ESE42"/>
      <c r="ESF42"/>
      <c r="ESG42"/>
      <c r="ESH42"/>
      <c r="ESI42"/>
      <c r="ESJ42"/>
      <c r="ESK42"/>
      <c r="ESL42"/>
      <c r="ESM42"/>
      <c r="ESN42"/>
      <c r="ESO42"/>
      <c r="ESP42"/>
      <c r="ESQ42"/>
      <c r="ESR42"/>
      <c r="ESS42"/>
      <c r="EST42"/>
      <c r="ESU42"/>
      <c r="ESV42"/>
      <c r="ESW42"/>
      <c r="ESX42"/>
      <c r="ESY42"/>
      <c r="ESZ42"/>
      <c r="ETA42"/>
      <c r="ETB42"/>
      <c r="ETC42"/>
      <c r="ETD42"/>
      <c r="ETE42"/>
      <c r="ETF42"/>
      <c r="ETG42"/>
      <c r="ETH42"/>
      <c r="ETI42"/>
      <c r="ETJ42"/>
      <c r="ETK42"/>
      <c r="ETL42"/>
      <c r="ETM42"/>
      <c r="ETN42"/>
      <c r="ETO42"/>
      <c r="ETP42"/>
      <c r="ETQ42"/>
      <c r="ETR42"/>
      <c r="ETS42"/>
      <c r="ETT42"/>
      <c r="ETU42"/>
      <c r="ETV42"/>
      <c r="ETW42"/>
      <c r="ETX42"/>
      <c r="ETY42"/>
      <c r="ETZ42"/>
      <c r="EUA42"/>
      <c r="EUB42"/>
      <c r="EUC42"/>
      <c r="EUD42"/>
      <c r="EUE42"/>
      <c r="EUF42"/>
      <c r="EUG42"/>
      <c r="EUH42"/>
      <c r="EUI42"/>
      <c r="EUJ42"/>
      <c r="EUK42"/>
      <c r="EUL42"/>
      <c r="EUM42"/>
      <c r="EUN42"/>
      <c r="EUO42"/>
      <c r="EUP42"/>
      <c r="EUQ42"/>
      <c r="EUR42"/>
      <c r="EUS42"/>
      <c r="EUT42"/>
      <c r="EUU42"/>
      <c r="EUV42"/>
      <c r="EUW42"/>
      <c r="EUX42"/>
      <c r="EUY42"/>
      <c r="EUZ42"/>
      <c r="EVA42"/>
      <c r="EVB42"/>
      <c r="EVC42"/>
      <c r="EVD42"/>
      <c r="EVE42"/>
      <c r="EVF42"/>
      <c r="EVG42"/>
      <c r="EVH42"/>
      <c r="EVI42"/>
      <c r="EVJ42"/>
      <c r="EVK42"/>
      <c r="EVL42"/>
      <c r="EVM42"/>
      <c r="EVN42"/>
      <c r="EVO42"/>
      <c r="EVP42"/>
      <c r="EVQ42"/>
      <c r="EVR42"/>
      <c r="EVS42"/>
      <c r="EVT42"/>
      <c r="EVU42"/>
      <c r="EVV42"/>
      <c r="EVW42"/>
      <c r="EVX42"/>
      <c r="EVY42"/>
      <c r="EVZ42"/>
      <c r="EWA42"/>
      <c r="EWB42"/>
      <c r="EWC42"/>
      <c r="EWD42"/>
      <c r="EWE42"/>
      <c r="EWF42"/>
      <c r="EWG42"/>
      <c r="EWH42"/>
      <c r="EWI42"/>
      <c r="EWJ42"/>
      <c r="EWK42"/>
      <c r="EWL42"/>
      <c r="EWM42"/>
      <c r="EWN42"/>
      <c r="EWO42"/>
      <c r="EWP42"/>
      <c r="EWQ42"/>
      <c r="EWR42"/>
      <c r="EWS42"/>
      <c r="EWT42"/>
      <c r="EWU42"/>
      <c r="EWV42"/>
      <c r="EWW42"/>
      <c r="EWX42"/>
      <c r="EWY42"/>
      <c r="EWZ42"/>
      <c r="EXA42"/>
      <c r="EXB42"/>
      <c r="EXC42"/>
      <c r="EXD42"/>
      <c r="EXE42"/>
      <c r="EXF42"/>
      <c r="EXG42"/>
      <c r="EXH42"/>
      <c r="EXI42"/>
      <c r="EXJ42"/>
      <c r="EXK42"/>
      <c r="EXL42"/>
      <c r="EXM42"/>
      <c r="EXN42"/>
      <c r="EXO42"/>
      <c r="EXP42"/>
      <c r="EXQ42"/>
      <c r="EXR42"/>
      <c r="EXS42"/>
      <c r="EXT42"/>
      <c r="EXU42"/>
      <c r="EXV42"/>
      <c r="EXW42"/>
      <c r="EXX42"/>
      <c r="EXY42"/>
      <c r="EXZ42"/>
      <c r="EYA42"/>
      <c r="EYB42"/>
      <c r="EYC42"/>
      <c r="EYD42"/>
      <c r="EYE42"/>
      <c r="EYF42"/>
      <c r="EYG42"/>
      <c r="EYH42"/>
      <c r="EYI42"/>
      <c r="EYJ42"/>
      <c r="EYK42"/>
      <c r="EYL42"/>
      <c r="EYM42"/>
      <c r="EYN42"/>
      <c r="EYO42"/>
      <c r="EYP42"/>
      <c r="EYQ42"/>
      <c r="EYR42"/>
      <c r="EYS42"/>
      <c r="EYT42"/>
      <c r="EYU42"/>
      <c r="EYV42"/>
      <c r="EYW42"/>
      <c r="EYX42"/>
      <c r="EYY42"/>
      <c r="EYZ42"/>
      <c r="EZA42"/>
      <c r="EZB42"/>
      <c r="EZC42"/>
      <c r="EZD42"/>
      <c r="EZE42"/>
      <c r="EZF42"/>
      <c r="EZG42"/>
      <c r="EZH42"/>
      <c r="EZI42"/>
      <c r="EZJ42"/>
      <c r="EZK42"/>
      <c r="EZL42"/>
      <c r="EZM42"/>
      <c r="EZN42"/>
      <c r="EZO42"/>
      <c r="EZP42"/>
      <c r="EZQ42"/>
      <c r="EZR42"/>
      <c r="EZS42"/>
      <c r="EZT42"/>
      <c r="EZU42"/>
      <c r="EZV42"/>
      <c r="EZW42"/>
      <c r="EZX42"/>
      <c r="EZY42"/>
      <c r="EZZ42"/>
      <c r="FAA42"/>
      <c r="FAB42"/>
      <c r="FAC42"/>
      <c r="FAD42"/>
      <c r="FAE42"/>
      <c r="FAF42"/>
      <c r="FAG42"/>
      <c r="FAH42"/>
      <c r="FAI42"/>
      <c r="FAJ42"/>
      <c r="FAK42"/>
      <c r="FAL42"/>
      <c r="FAM42"/>
      <c r="FAN42"/>
      <c r="FAO42"/>
      <c r="FAP42"/>
      <c r="FAQ42"/>
      <c r="FAR42"/>
      <c r="FAS42"/>
      <c r="FAT42"/>
      <c r="FAU42"/>
      <c r="FAV42"/>
      <c r="FAW42"/>
      <c r="FAX42"/>
      <c r="FAY42"/>
      <c r="FAZ42"/>
      <c r="FBA42"/>
      <c r="FBB42"/>
      <c r="FBC42"/>
      <c r="FBD42"/>
      <c r="FBE42"/>
      <c r="FBF42"/>
      <c r="FBG42"/>
      <c r="FBH42"/>
      <c r="FBI42"/>
      <c r="FBJ42"/>
      <c r="FBK42"/>
      <c r="FBL42"/>
      <c r="FBM42"/>
      <c r="FBN42"/>
      <c r="FBO42"/>
      <c r="FBP42"/>
      <c r="FBQ42"/>
      <c r="FBR42"/>
      <c r="FBS42"/>
      <c r="FBT42"/>
      <c r="FBU42"/>
      <c r="FBV42"/>
      <c r="FBW42"/>
      <c r="FBX42"/>
      <c r="FBY42"/>
      <c r="FBZ42"/>
      <c r="FCA42"/>
      <c r="FCB42"/>
      <c r="FCC42"/>
      <c r="FCD42"/>
      <c r="FCE42"/>
      <c r="FCF42"/>
      <c r="FCG42"/>
      <c r="FCH42"/>
      <c r="FCI42"/>
      <c r="FCJ42"/>
      <c r="FCK42"/>
      <c r="FCL42"/>
      <c r="FCM42"/>
      <c r="FCN42"/>
      <c r="FCO42"/>
      <c r="FCP42"/>
      <c r="FCQ42"/>
      <c r="FCR42"/>
      <c r="FCS42"/>
      <c r="FCT42"/>
      <c r="FCU42"/>
      <c r="FCV42"/>
      <c r="FCW42"/>
      <c r="FCX42"/>
      <c r="FCY42"/>
      <c r="FCZ42"/>
      <c r="FDA42"/>
      <c r="FDB42"/>
      <c r="FDC42"/>
      <c r="FDD42"/>
      <c r="FDE42"/>
      <c r="FDF42"/>
      <c r="FDG42"/>
      <c r="FDH42"/>
      <c r="FDI42"/>
      <c r="FDJ42"/>
      <c r="FDK42"/>
      <c r="FDL42"/>
      <c r="FDM42"/>
      <c r="FDN42"/>
      <c r="FDO42"/>
      <c r="FDP42"/>
      <c r="FDQ42"/>
      <c r="FDR42"/>
      <c r="FDS42"/>
      <c r="FDT42"/>
      <c r="FDU42"/>
      <c r="FDV42"/>
      <c r="FDW42"/>
      <c r="FDX42"/>
      <c r="FDY42"/>
      <c r="FDZ42"/>
      <c r="FEA42"/>
      <c r="FEB42"/>
      <c r="FEC42"/>
      <c r="FED42"/>
      <c r="FEE42"/>
      <c r="FEF42"/>
      <c r="FEG42"/>
      <c r="FEH42"/>
      <c r="FEI42"/>
      <c r="FEJ42"/>
      <c r="FEK42"/>
      <c r="FEL42"/>
      <c r="FEM42"/>
      <c r="FEN42"/>
      <c r="FEO42"/>
      <c r="FEP42"/>
      <c r="FEQ42"/>
      <c r="FER42"/>
      <c r="FES42"/>
      <c r="FET42"/>
      <c r="FEU42"/>
      <c r="FEV42"/>
      <c r="FEW42"/>
      <c r="FEX42"/>
      <c r="FEY42"/>
      <c r="FEZ42"/>
      <c r="FFA42"/>
      <c r="FFB42"/>
      <c r="FFC42"/>
      <c r="FFD42"/>
      <c r="FFE42"/>
      <c r="FFF42"/>
      <c r="FFG42"/>
      <c r="FFH42"/>
      <c r="FFI42"/>
      <c r="FFJ42"/>
      <c r="FFK42"/>
      <c r="FFL42"/>
      <c r="FFM42"/>
      <c r="FFN42"/>
      <c r="FFO42"/>
      <c r="FFP42"/>
      <c r="FFQ42"/>
      <c r="FFR42"/>
      <c r="FFS42"/>
      <c r="FFT42"/>
      <c r="FFU42"/>
      <c r="FFV42"/>
      <c r="FFW42"/>
      <c r="FFX42"/>
      <c r="FFY42"/>
      <c r="FFZ42"/>
      <c r="FGA42"/>
      <c r="FGB42"/>
      <c r="FGC42"/>
      <c r="FGD42"/>
      <c r="FGE42"/>
      <c r="FGF42"/>
      <c r="FGG42"/>
      <c r="FGH42"/>
      <c r="FGI42"/>
      <c r="FGJ42"/>
      <c r="FGK42"/>
      <c r="FGL42"/>
      <c r="FGM42"/>
      <c r="FGN42"/>
      <c r="FGO42"/>
      <c r="FGP42"/>
      <c r="FGQ42"/>
      <c r="FGR42"/>
      <c r="FGS42"/>
      <c r="FGT42"/>
      <c r="FGU42"/>
      <c r="FGV42"/>
      <c r="FGW42"/>
      <c r="FGX42"/>
      <c r="FGY42"/>
      <c r="FGZ42"/>
      <c r="FHA42"/>
      <c r="FHB42"/>
      <c r="FHC42"/>
      <c r="FHD42"/>
      <c r="FHE42"/>
      <c r="FHF42"/>
      <c r="FHG42"/>
      <c r="FHH42"/>
      <c r="FHI42"/>
      <c r="FHJ42"/>
      <c r="FHK42"/>
      <c r="FHL42"/>
      <c r="FHM42"/>
      <c r="FHN42"/>
      <c r="FHO42"/>
      <c r="FHP42"/>
      <c r="FHQ42"/>
      <c r="FHR42"/>
      <c r="FHS42"/>
      <c r="FHT42"/>
      <c r="FHU42"/>
      <c r="FHV42"/>
      <c r="FHW42"/>
      <c r="FHX42"/>
      <c r="FHY42"/>
      <c r="FHZ42"/>
      <c r="FIA42"/>
      <c r="FIB42"/>
      <c r="FIC42"/>
      <c r="FID42"/>
      <c r="FIE42"/>
      <c r="FIF42"/>
      <c r="FIG42"/>
      <c r="FIH42"/>
      <c r="FII42"/>
      <c r="FIJ42"/>
      <c r="FIK42"/>
      <c r="FIL42"/>
      <c r="FIM42"/>
      <c r="FIN42"/>
      <c r="FIO42"/>
      <c r="FIP42"/>
      <c r="FIQ42"/>
      <c r="FIR42"/>
      <c r="FIS42"/>
      <c r="FIT42"/>
      <c r="FIU42"/>
      <c r="FIV42"/>
      <c r="FIW42"/>
      <c r="FIX42"/>
      <c r="FIY42"/>
      <c r="FIZ42"/>
      <c r="FJA42"/>
      <c r="FJB42"/>
      <c r="FJC42"/>
      <c r="FJD42"/>
      <c r="FJE42"/>
      <c r="FJF42"/>
      <c r="FJG42"/>
      <c r="FJH42"/>
      <c r="FJI42"/>
      <c r="FJJ42"/>
      <c r="FJK42"/>
      <c r="FJL42"/>
      <c r="FJM42"/>
      <c r="FJN42"/>
      <c r="FJO42"/>
      <c r="FJP42"/>
      <c r="FJQ42"/>
      <c r="FJR42"/>
      <c r="FJS42"/>
      <c r="FJT42"/>
      <c r="FJU42"/>
      <c r="FJV42"/>
      <c r="FJW42"/>
      <c r="FJX42"/>
      <c r="FJY42"/>
      <c r="FJZ42"/>
      <c r="FKA42"/>
      <c r="FKB42"/>
      <c r="FKC42"/>
      <c r="FKD42"/>
      <c r="FKE42"/>
      <c r="FKF42"/>
      <c r="FKG42"/>
      <c r="FKH42"/>
      <c r="FKI42"/>
      <c r="FKJ42"/>
      <c r="FKK42"/>
      <c r="FKL42"/>
      <c r="FKM42"/>
      <c r="FKN42"/>
      <c r="FKO42"/>
      <c r="FKP42"/>
      <c r="FKQ42"/>
      <c r="FKR42"/>
      <c r="FKS42"/>
      <c r="FKT42"/>
      <c r="FKU42"/>
      <c r="FKV42"/>
      <c r="FKW42"/>
      <c r="FKX42"/>
      <c r="FKY42"/>
      <c r="FKZ42"/>
      <c r="FLA42"/>
      <c r="FLB42"/>
      <c r="FLC42"/>
      <c r="FLD42"/>
      <c r="FLE42"/>
      <c r="FLF42"/>
      <c r="FLG42"/>
      <c r="FLH42"/>
      <c r="FLI42"/>
      <c r="FLJ42"/>
      <c r="FLK42"/>
      <c r="FLL42"/>
      <c r="FLM42"/>
      <c r="FLN42"/>
      <c r="FLO42"/>
      <c r="FLP42"/>
      <c r="FLQ42"/>
      <c r="FLR42"/>
      <c r="FLS42"/>
      <c r="FLT42"/>
      <c r="FLU42"/>
      <c r="FLV42"/>
      <c r="FLW42"/>
      <c r="FLX42"/>
      <c r="FLY42"/>
      <c r="FLZ42"/>
      <c r="FMA42"/>
      <c r="FMB42"/>
      <c r="FMC42"/>
      <c r="FMD42"/>
      <c r="FME42"/>
      <c r="FMF42"/>
      <c r="FMG42"/>
      <c r="FMH42"/>
      <c r="FMI42"/>
      <c r="FMJ42"/>
      <c r="FMK42"/>
      <c r="FML42"/>
      <c r="FMM42"/>
      <c r="FMN42"/>
      <c r="FMO42"/>
      <c r="FMP42"/>
      <c r="FMQ42"/>
      <c r="FMR42"/>
      <c r="FMS42"/>
      <c r="FMT42"/>
      <c r="FMU42"/>
      <c r="FMV42"/>
      <c r="FMW42"/>
      <c r="FMX42"/>
      <c r="FMY42"/>
      <c r="FMZ42"/>
      <c r="FNA42"/>
      <c r="FNB42"/>
      <c r="FNC42"/>
      <c r="FND42"/>
      <c r="FNE42"/>
      <c r="FNF42"/>
      <c r="FNG42"/>
      <c r="FNH42"/>
      <c r="FNI42"/>
      <c r="FNJ42"/>
      <c r="FNK42"/>
      <c r="FNL42"/>
      <c r="FNM42"/>
      <c r="FNN42"/>
      <c r="FNO42"/>
      <c r="FNP42"/>
      <c r="FNQ42"/>
      <c r="FNR42"/>
      <c r="FNS42"/>
      <c r="FNT42"/>
      <c r="FNU42"/>
      <c r="FNV42"/>
      <c r="FNW42"/>
      <c r="FNX42"/>
      <c r="FNY42"/>
      <c r="FNZ42"/>
      <c r="FOA42"/>
      <c r="FOB42"/>
      <c r="FOC42"/>
      <c r="FOD42"/>
      <c r="FOE42"/>
      <c r="FOF42"/>
      <c r="FOG42"/>
      <c r="FOH42"/>
      <c r="FOI42"/>
      <c r="FOJ42"/>
      <c r="FOK42"/>
      <c r="FOL42"/>
      <c r="FOM42"/>
      <c r="FON42"/>
      <c r="FOO42"/>
      <c r="FOP42"/>
      <c r="FOQ42"/>
      <c r="FOR42"/>
      <c r="FOS42"/>
      <c r="FOT42"/>
      <c r="FOU42"/>
      <c r="FOV42"/>
      <c r="FOW42"/>
      <c r="FOX42"/>
      <c r="FOY42"/>
      <c r="FOZ42"/>
      <c r="FPA42"/>
      <c r="FPB42"/>
      <c r="FPC42"/>
      <c r="FPD42"/>
      <c r="FPE42"/>
      <c r="FPF42"/>
      <c r="FPG42"/>
      <c r="FPH42"/>
      <c r="FPI42"/>
      <c r="FPJ42"/>
      <c r="FPK42"/>
      <c r="FPL42"/>
      <c r="FPM42"/>
      <c r="FPN42"/>
      <c r="FPO42"/>
      <c r="FPP42"/>
      <c r="FPQ42"/>
      <c r="FPR42"/>
      <c r="FPS42"/>
      <c r="FPT42"/>
      <c r="FPU42"/>
      <c r="FPV42"/>
      <c r="FPW42"/>
      <c r="FPX42"/>
      <c r="FPY42"/>
      <c r="FPZ42"/>
      <c r="FQA42"/>
      <c r="FQB42"/>
      <c r="FQC42"/>
      <c r="FQD42"/>
      <c r="FQE42"/>
      <c r="FQF42"/>
      <c r="FQG42"/>
      <c r="FQH42"/>
      <c r="FQI42"/>
      <c r="FQJ42"/>
      <c r="FQK42"/>
      <c r="FQL42"/>
      <c r="FQM42"/>
      <c r="FQN42"/>
      <c r="FQO42"/>
      <c r="FQP42"/>
      <c r="FQQ42"/>
      <c r="FQR42"/>
      <c r="FQS42"/>
      <c r="FQT42"/>
      <c r="FQU42"/>
      <c r="FQV42"/>
      <c r="FQW42"/>
      <c r="FQX42"/>
      <c r="FQY42"/>
      <c r="FQZ42"/>
      <c r="FRA42"/>
      <c r="FRB42"/>
      <c r="FRC42"/>
      <c r="FRD42"/>
      <c r="FRE42"/>
      <c r="FRF42"/>
      <c r="FRG42"/>
      <c r="FRH42"/>
      <c r="FRI42"/>
      <c r="FRJ42"/>
      <c r="FRK42"/>
      <c r="FRL42"/>
      <c r="FRM42"/>
      <c r="FRN42"/>
      <c r="FRO42"/>
      <c r="FRP42"/>
      <c r="FRQ42"/>
      <c r="FRR42"/>
      <c r="FRS42"/>
      <c r="FRT42"/>
      <c r="FRU42"/>
      <c r="FRV42"/>
      <c r="FRW42"/>
      <c r="FRX42"/>
      <c r="FRY42"/>
      <c r="FRZ42"/>
      <c r="FSA42"/>
      <c r="FSB42"/>
      <c r="FSC42"/>
      <c r="FSD42"/>
      <c r="FSE42"/>
      <c r="FSF42"/>
      <c r="FSG42"/>
      <c r="FSH42"/>
      <c r="FSI42"/>
      <c r="FSJ42"/>
      <c r="FSK42"/>
      <c r="FSL42"/>
      <c r="FSM42"/>
      <c r="FSN42"/>
      <c r="FSO42"/>
      <c r="FSP42"/>
      <c r="FSQ42"/>
      <c r="FSR42"/>
      <c r="FSS42"/>
      <c r="FST42"/>
      <c r="FSU42"/>
      <c r="FSV42"/>
      <c r="FSW42"/>
      <c r="FSX42"/>
      <c r="FSY42"/>
      <c r="FSZ42"/>
      <c r="FTA42"/>
      <c r="FTB42"/>
      <c r="FTC42"/>
      <c r="FTD42"/>
      <c r="FTE42"/>
      <c r="FTF42"/>
      <c r="FTG42"/>
      <c r="FTH42"/>
      <c r="FTI42"/>
      <c r="FTJ42"/>
      <c r="FTK42"/>
      <c r="FTL42"/>
      <c r="FTM42"/>
      <c r="FTN42"/>
      <c r="FTO42"/>
      <c r="FTP42"/>
      <c r="FTQ42"/>
      <c r="FTR42"/>
      <c r="FTS42"/>
      <c r="FTT42"/>
      <c r="FTU42"/>
      <c r="FTV42"/>
      <c r="FTW42"/>
      <c r="FTX42"/>
      <c r="FTY42"/>
      <c r="FTZ42"/>
      <c r="FUA42"/>
      <c r="FUB42"/>
      <c r="FUC42"/>
      <c r="FUD42"/>
      <c r="FUE42"/>
      <c r="FUF42"/>
      <c r="FUG42"/>
      <c r="FUH42"/>
      <c r="FUI42"/>
      <c r="FUJ42"/>
      <c r="FUK42"/>
      <c r="FUL42"/>
      <c r="FUM42"/>
      <c r="FUN42"/>
      <c r="FUO42"/>
      <c r="FUP42"/>
      <c r="FUQ42"/>
      <c r="FUR42"/>
      <c r="FUS42"/>
      <c r="FUT42"/>
      <c r="FUU42"/>
      <c r="FUV42"/>
      <c r="FUW42"/>
      <c r="FUX42"/>
      <c r="FUY42"/>
      <c r="FUZ42"/>
      <c r="FVA42"/>
      <c r="FVB42"/>
      <c r="FVC42"/>
      <c r="FVD42"/>
      <c r="FVE42"/>
      <c r="FVF42"/>
      <c r="FVG42"/>
      <c r="FVH42"/>
      <c r="FVI42"/>
      <c r="FVJ42"/>
      <c r="FVK42"/>
      <c r="FVL42"/>
      <c r="FVM42"/>
      <c r="FVN42"/>
      <c r="FVO42"/>
      <c r="FVP42"/>
      <c r="FVQ42"/>
      <c r="FVR42"/>
      <c r="FVS42"/>
      <c r="FVT42"/>
      <c r="FVU42"/>
      <c r="FVV42"/>
      <c r="FVW42"/>
      <c r="FVX42"/>
      <c r="FVY42"/>
      <c r="FVZ42"/>
      <c r="FWA42"/>
      <c r="FWB42"/>
      <c r="FWC42"/>
      <c r="FWD42"/>
      <c r="FWE42"/>
      <c r="FWF42"/>
      <c r="FWG42"/>
      <c r="FWH42"/>
      <c r="FWI42"/>
      <c r="FWJ42"/>
      <c r="FWK42"/>
      <c r="FWL42"/>
      <c r="FWM42"/>
      <c r="FWN42"/>
      <c r="FWO42"/>
      <c r="FWP42"/>
      <c r="FWQ42"/>
      <c r="FWR42"/>
      <c r="FWS42"/>
      <c r="FWT42"/>
      <c r="FWU42"/>
      <c r="FWV42"/>
      <c r="FWW42"/>
      <c r="FWX42"/>
      <c r="FWY42"/>
      <c r="FWZ42"/>
      <c r="FXA42"/>
      <c r="FXB42"/>
      <c r="FXC42"/>
      <c r="FXD42"/>
      <c r="FXE42"/>
      <c r="FXF42"/>
      <c r="FXG42"/>
      <c r="FXH42"/>
      <c r="FXI42"/>
      <c r="FXJ42"/>
      <c r="FXK42"/>
      <c r="FXL42"/>
      <c r="FXM42"/>
      <c r="FXN42"/>
      <c r="FXO42"/>
      <c r="FXP42"/>
      <c r="FXQ42"/>
      <c r="FXR42"/>
      <c r="FXS42"/>
      <c r="FXT42"/>
      <c r="FXU42"/>
      <c r="FXV42"/>
      <c r="FXW42"/>
      <c r="FXX42"/>
      <c r="FXY42"/>
      <c r="FXZ42"/>
      <c r="FYA42"/>
      <c r="FYB42"/>
      <c r="FYC42"/>
      <c r="FYD42"/>
      <c r="FYE42"/>
      <c r="FYF42"/>
      <c r="FYG42"/>
      <c r="FYH42"/>
      <c r="FYI42"/>
      <c r="FYJ42"/>
      <c r="FYK42"/>
      <c r="FYL42"/>
      <c r="FYM42"/>
      <c r="FYN42"/>
      <c r="FYO42"/>
      <c r="FYP42"/>
      <c r="FYQ42"/>
      <c r="FYR42"/>
      <c r="FYS42"/>
      <c r="FYT42"/>
      <c r="FYU42"/>
      <c r="FYV42"/>
      <c r="FYW42"/>
      <c r="FYX42"/>
      <c r="FYY42"/>
      <c r="FYZ42"/>
      <c r="FZA42"/>
      <c r="FZB42"/>
      <c r="FZC42"/>
      <c r="FZD42"/>
      <c r="FZE42"/>
      <c r="FZF42"/>
      <c r="FZG42"/>
      <c r="FZH42"/>
      <c r="FZI42"/>
      <c r="FZJ42"/>
      <c r="FZK42"/>
      <c r="FZL42"/>
      <c r="FZM42"/>
      <c r="FZN42"/>
      <c r="FZO42"/>
      <c r="FZP42"/>
      <c r="FZQ42"/>
      <c r="FZR42"/>
      <c r="FZS42"/>
      <c r="FZT42"/>
      <c r="FZU42"/>
      <c r="FZV42"/>
      <c r="FZW42"/>
      <c r="FZX42"/>
      <c r="FZY42"/>
      <c r="FZZ42"/>
      <c r="GAA42"/>
      <c r="GAB42"/>
      <c r="GAC42"/>
      <c r="GAD42"/>
      <c r="GAE42"/>
      <c r="GAF42"/>
      <c r="GAG42"/>
      <c r="GAH42"/>
      <c r="GAI42"/>
      <c r="GAJ42"/>
      <c r="GAK42"/>
      <c r="GAL42"/>
      <c r="GAM42"/>
      <c r="GAN42"/>
      <c r="GAO42"/>
      <c r="GAP42"/>
      <c r="GAQ42"/>
      <c r="GAR42"/>
      <c r="GAS42"/>
      <c r="GAT42"/>
      <c r="GAU42"/>
      <c r="GAV42"/>
      <c r="GAW42"/>
      <c r="GAX42"/>
      <c r="GAY42"/>
      <c r="GAZ42"/>
      <c r="GBA42"/>
      <c r="GBB42"/>
      <c r="GBC42"/>
      <c r="GBD42"/>
      <c r="GBE42"/>
      <c r="GBF42"/>
      <c r="GBG42"/>
      <c r="GBH42"/>
      <c r="GBI42"/>
      <c r="GBJ42"/>
      <c r="GBK42"/>
      <c r="GBL42"/>
      <c r="GBM42"/>
      <c r="GBN42"/>
      <c r="GBO42"/>
      <c r="GBP42"/>
      <c r="GBQ42"/>
      <c r="GBR42"/>
      <c r="GBS42"/>
      <c r="GBT42"/>
      <c r="GBU42"/>
      <c r="GBV42"/>
      <c r="GBW42"/>
      <c r="GBX42"/>
      <c r="GBY42"/>
      <c r="GBZ42"/>
      <c r="GCA42"/>
      <c r="GCB42"/>
      <c r="GCC42"/>
      <c r="GCD42"/>
      <c r="GCE42"/>
      <c r="GCF42"/>
      <c r="GCG42"/>
      <c r="GCH42"/>
      <c r="GCI42"/>
      <c r="GCJ42"/>
      <c r="GCK42"/>
      <c r="GCL42"/>
      <c r="GCM42"/>
      <c r="GCN42"/>
      <c r="GCO42"/>
      <c r="GCP42"/>
      <c r="GCQ42"/>
      <c r="GCR42"/>
      <c r="GCS42"/>
      <c r="GCT42"/>
      <c r="GCU42"/>
      <c r="GCV42"/>
      <c r="GCW42"/>
      <c r="GCX42"/>
      <c r="GCY42"/>
      <c r="GCZ42"/>
      <c r="GDA42"/>
      <c r="GDB42"/>
      <c r="GDC42"/>
      <c r="GDD42"/>
      <c r="GDE42"/>
      <c r="GDF42"/>
      <c r="GDG42"/>
      <c r="GDH42"/>
      <c r="GDI42"/>
      <c r="GDJ42"/>
      <c r="GDK42"/>
      <c r="GDL42"/>
      <c r="GDM42"/>
      <c r="GDN42"/>
      <c r="GDO42"/>
      <c r="GDP42"/>
      <c r="GDQ42"/>
      <c r="GDR42"/>
      <c r="GDS42"/>
      <c r="GDT42"/>
      <c r="GDU42"/>
      <c r="GDV42"/>
      <c r="GDW42"/>
      <c r="GDX42"/>
      <c r="GDY42"/>
      <c r="GDZ42"/>
      <c r="GEA42"/>
      <c r="GEB42"/>
      <c r="GEC42"/>
      <c r="GED42"/>
      <c r="GEE42"/>
      <c r="GEF42"/>
      <c r="GEG42"/>
      <c r="GEH42"/>
      <c r="GEI42"/>
      <c r="GEJ42"/>
      <c r="GEK42"/>
      <c r="GEL42"/>
      <c r="GEM42"/>
      <c r="GEN42"/>
      <c r="GEO42"/>
      <c r="GEP42"/>
      <c r="GEQ42"/>
      <c r="GER42"/>
      <c r="GES42"/>
      <c r="GET42"/>
      <c r="GEU42"/>
      <c r="GEV42"/>
      <c r="GEW42"/>
      <c r="GEX42"/>
      <c r="GEY42"/>
      <c r="GEZ42"/>
      <c r="GFA42"/>
      <c r="GFB42"/>
      <c r="GFC42"/>
      <c r="GFD42"/>
      <c r="GFE42"/>
      <c r="GFF42"/>
      <c r="GFG42"/>
      <c r="GFH42"/>
      <c r="GFI42"/>
      <c r="GFJ42"/>
      <c r="GFK42"/>
      <c r="GFL42"/>
      <c r="GFM42"/>
      <c r="GFN42"/>
      <c r="GFO42"/>
      <c r="GFP42"/>
      <c r="GFQ42"/>
      <c r="GFR42"/>
      <c r="GFS42"/>
      <c r="GFT42"/>
      <c r="GFU42"/>
      <c r="GFV42"/>
      <c r="GFW42"/>
      <c r="GFX42"/>
      <c r="GFY42"/>
      <c r="GFZ42"/>
      <c r="GGA42"/>
      <c r="GGB42"/>
      <c r="GGC42"/>
      <c r="GGD42"/>
      <c r="GGE42"/>
      <c r="GGF42"/>
      <c r="GGG42"/>
      <c r="GGH42"/>
      <c r="GGI42"/>
      <c r="GGJ42"/>
      <c r="GGK42"/>
      <c r="GGL42"/>
      <c r="GGM42"/>
      <c r="GGN42"/>
      <c r="GGO42"/>
      <c r="GGP42"/>
      <c r="GGQ42"/>
      <c r="GGR42"/>
      <c r="GGS42"/>
      <c r="GGT42"/>
      <c r="GGU42"/>
      <c r="GGV42"/>
      <c r="GGW42"/>
      <c r="GGX42"/>
      <c r="GGY42"/>
      <c r="GGZ42"/>
      <c r="GHA42"/>
      <c r="GHB42"/>
      <c r="GHC42"/>
      <c r="GHD42"/>
      <c r="GHE42"/>
      <c r="GHF42"/>
      <c r="GHG42"/>
      <c r="GHH42"/>
      <c r="GHI42"/>
      <c r="GHJ42"/>
      <c r="GHK42"/>
      <c r="GHL42"/>
      <c r="GHM42"/>
      <c r="GHN42"/>
      <c r="GHO42"/>
      <c r="GHP42"/>
      <c r="GHQ42"/>
      <c r="GHR42"/>
      <c r="GHS42"/>
      <c r="GHT42"/>
      <c r="GHU42"/>
      <c r="GHV42"/>
      <c r="GHW42"/>
      <c r="GHX42"/>
      <c r="GHY42"/>
      <c r="GHZ42"/>
      <c r="GIA42"/>
      <c r="GIB42"/>
      <c r="GIC42"/>
      <c r="GID42"/>
      <c r="GIE42"/>
      <c r="GIF42"/>
      <c r="GIG42"/>
      <c r="GIH42"/>
      <c r="GII42"/>
      <c r="GIJ42"/>
      <c r="GIK42"/>
      <c r="GIL42"/>
      <c r="GIM42"/>
      <c r="GIN42"/>
      <c r="GIO42"/>
      <c r="GIP42"/>
      <c r="GIQ42"/>
      <c r="GIR42"/>
      <c r="GIS42"/>
      <c r="GIT42"/>
      <c r="GIU42"/>
      <c r="GIV42"/>
      <c r="GIW42"/>
      <c r="GIX42"/>
      <c r="GIY42"/>
      <c r="GIZ42"/>
      <c r="GJA42"/>
      <c r="GJB42"/>
      <c r="GJC42"/>
      <c r="GJD42"/>
      <c r="GJE42"/>
      <c r="GJF42"/>
      <c r="GJG42"/>
      <c r="GJH42"/>
      <c r="GJI42"/>
      <c r="GJJ42"/>
      <c r="GJK42"/>
      <c r="GJL42"/>
      <c r="GJM42"/>
      <c r="GJN42"/>
      <c r="GJO42"/>
      <c r="GJP42"/>
      <c r="GJQ42"/>
      <c r="GJR42"/>
      <c r="GJS42"/>
      <c r="GJT42"/>
      <c r="GJU42"/>
      <c r="GJV42"/>
      <c r="GJW42"/>
      <c r="GJX42"/>
      <c r="GJY42"/>
      <c r="GJZ42"/>
      <c r="GKA42"/>
      <c r="GKB42"/>
      <c r="GKC42"/>
      <c r="GKD42"/>
      <c r="GKE42"/>
      <c r="GKF42"/>
      <c r="GKG42"/>
      <c r="GKH42"/>
      <c r="GKI42"/>
      <c r="GKJ42"/>
      <c r="GKK42"/>
      <c r="GKL42"/>
      <c r="GKM42"/>
      <c r="GKN42"/>
      <c r="GKO42"/>
      <c r="GKP42"/>
      <c r="GKQ42"/>
      <c r="GKR42"/>
      <c r="GKS42"/>
      <c r="GKT42"/>
      <c r="GKU42"/>
      <c r="GKV42"/>
      <c r="GKW42"/>
      <c r="GKX42"/>
      <c r="GKY42"/>
      <c r="GKZ42"/>
      <c r="GLA42"/>
      <c r="GLB42"/>
      <c r="GLC42"/>
      <c r="GLD42"/>
      <c r="GLE42"/>
      <c r="GLF42"/>
      <c r="GLG42"/>
      <c r="GLH42"/>
      <c r="GLI42"/>
      <c r="GLJ42"/>
      <c r="GLK42"/>
      <c r="GLL42"/>
      <c r="GLM42"/>
      <c r="GLN42"/>
      <c r="GLO42"/>
      <c r="GLP42"/>
      <c r="GLQ42"/>
      <c r="GLR42"/>
      <c r="GLS42"/>
      <c r="GLT42"/>
      <c r="GLU42"/>
      <c r="GLV42"/>
      <c r="GLW42"/>
      <c r="GLX42"/>
      <c r="GLY42"/>
      <c r="GLZ42"/>
      <c r="GMA42"/>
      <c r="GMB42"/>
      <c r="GMC42"/>
      <c r="GMD42"/>
      <c r="GME42"/>
      <c r="GMF42"/>
      <c r="GMG42"/>
      <c r="GMH42"/>
      <c r="GMI42"/>
      <c r="GMJ42"/>
      <c r="GMK42"/>
      <c r="GML42"/>
      <c r="GMM42"/>
      <c r="GMN42"/>
      <c r="GMO42"/>
      <c r="GMP42"/>
      <c r="GMQ42"/>
      <c r="GMR42"/>
      <c r="GMS42"/>
      <c r="GMT42"/>
      <c r="GMU42"/>
      <c r="GMV42"/>
      <c r="GMW42"/>
      <c r="GMX42"/>
      <c r="GMY42"/>
      <c r="GMZ42"/>
      <c r="GNA42"/>
      <c r="GNB42"/>
      <c r="GNC42"/>
      <c r="GND42"/>
      <c r="GNE42"/>
      <c r="GNF42"/>
      <c r="GNG42"/>
      <c r="GNH42"/>
      <c r="GNI42"/>
      <c r="GNJ42"/>
      <c r="GNK42"/>
      <c r="GNL42"/>
      <c r="GNM42"/>
      <c r="GNN42"/>
      <c r="GNO42"/>
      <c r="GNP42"/>
      <c r="GNQ42"/>
      <c r="GNR42"/>
      <c r="GNS42"/>
      <c r="GNT42"/>
      <c r="GNU42"/>
      <c r="GNV42"/>
      <c r="GNW42"/>
      <c r="GNX42"/>
      <c r="GNY42"/>
      <c r="GNZ42"/>
      <c r="GOA42"/>
      <c r="GOB42"/>
      <c r="GOC42"/>
      <c r="GOD42"/>
      <c r="GOE42"/>
      <c r="GOF42"/>
      <c r="GOG42"/>
      <c r="GOH42"/>
      <c r="GOI42"/>
      <c r="GOJ42"/>
      <c r="GOK42"/>
      <c r="GOL42"/>
      <c r="GOM42"/>
      <c r="GON42"/>
      <c r="GOO42"/>
      <c r="GOP42"/>
      <c r="GOQ42"/>
      <c r="GOR42"/>
      <c r="GOS42"/>
      <c r="GOT42"/>
      <c r="GOU42"/>
      <c r="GOV42"/>
      <c r="GOW42"/>
      <c r="GOX42"/>
      <c r="GOY42"/>
      <c r="GOZ42"/>
      <c r="GPA42"/>
      <c r="GPB42"/>
      <c r="GPC42"/>
      <c r="GPD42"/>
      <c r="GPE42"/>
      <c r="GPF42"/>
      <c r="GPG42"/>
      <c r="GPH42"/>
      <c r="GPI42"/>
      <c r="GPJ42"/>
      <c r="GPK42"/>
      <c r="GPL42"/>
      <c r="GPM42"/>
      <c r="GPN42"/>
      <c r="GPO42"/>
      <c r="GPP42"/>
      <c r="GPQ42"/>
      <c r="GPR42"/>
      <c r="GPS42"/>
      <c r="GPT42"/>
      <c r="GPU42"/>
      <c r="GPV42"/>
      <c r="GPW42"/>
      <c r="GPX42"/>
      <c r="GPY42"/>
      <c r="GPZ42"/>
      <c r="GQA42"/>
      <c r="GQB42"/>
      <c r="GQC42"/>
      <c r="GQD42"/>
      <c r="GQE42"/>
      <c r="GQF42"/>
      <c r="GQG42"/>
      <c r="GQH42"/>
      <c r="GQI42"/>
      <c r="GQJ42"/>
      <c r="GQK42"/>
      <c r="GQL42"/>
      <c r="GQM42"/>
      <c r="GQN42"/>
      <c r="GQO42"/>
      <c r="GQP42"/>
      <c r="GQQ42"/>
      <c r="GQR42"/>
      <c r="GQS42"/>
      <c r="GQT42"/>
      <c r="GQU42"/>
      <c r="GQV42"/>
      <c r="GQW42"/>
      <c r="GQX42"/>
      <c r="GQY42"/>
      <c r="GQZ42"/>
      <c r="GRA42"/>
      <c r="GRB42"/>
      <c r="GRC42"/>
      <c r="GRD42"/>
      <c r="GRE42"/>
      <c r="GRF42"/>
      <c r="GRG42"/>
      <c r="GRH42"/>
      <c r="GRI42"/>
      <c r="GRJ42"/>
      <c r="GRK42"/>
      <c r="GRL42"/>
      <c r="GRM42"/>
      <c r="GRN42"/>
      <c r="GRO42"/>
      <c r="GRP42"/>
      <c r="GRQ42"/>
      <c r="GRR42"/>
      <c r="GRS42"/>
      <c r="GRT42"/>
      <c r="GRU42"/>
      <c r="GRV42"/>
      <c r="GRW42"/>
      <c r="GRX42"/>
      <c r="GRY42"/>
      <c r="GRZ42"/>
      <c r="GSA42"/>
      <c r="GSB42"/>
      <c r="GSC42"/>
      <c r="GSD42"/>
      <c r="GSE42"/>
      <c r="GSF42"/>
      <c r="GSG42"/>
      <c r="GSH42"/>
      <c r="GSI42"/>
      <c r="GSJ42"/>
      <c r="GSK42"/>
      <c r="GSL42"/>
      <c r="GSM42"/>
      <c r="GSN42"/>
      <c r="GSO42"/>
      <c r="GSP42"/>
      <c r="GSQ42"/>
      <c r="GSR42"/>
      <c r="GSS42"/>
      <c r="GST42"/>
      <c r="GSU42"/>
      <c r="GSV42"/>
      <c r="GSW42"/>
      <c r="GSX42"/>
      <c r="GSY42"/>
      <c r="GSZ42"/>
      <c r="GTA42"/>
      <c r="GTB42"/>
      <c r="GTC42"/>
      <c r="GTD42"/>
      <c r="GTE42"/>
      <c r="GTF42"/>
      <c r="GTG42"/>
      <c r="GTH42"/>
      <c r="GTI42"/>
      <c r="GTJ42"/>
      <c r="GTK42"/>
      <c r="GTL42"/>
      <c r="GTM42"/>
      <c r="GTN42"/>
      <c r="GTO42"/>
      <c r="GTP42"/>
      <c r="GTQ42"/>
      <c r="GTR42"/>
      <c r="GTS42"/>
      <c r="GTT42"/>
      <c r="GTU42"/>
      <c r="GTV42"/>
      <c r="GTW42"/>
      <c r="GTX42"/>
      <c r="GTY42"/>
      <c r="GTZ42"/>
      <c r="GUA42"/>
      <c r="GUB42"/>
      <c r="GUC42"/>
      <c r="GUD42"/>
      <c r="GUE42"/>
      <c r="GUF42"/>
      <c r="GUG42"/>
      <c r="GUH42"/>
      <c r="GUI42"/>
      <c r="GUJ42"/>
      <c r="GUK42"/>
      <c r="GUL42"/>
      <c r="GUM42"/>
      <c r="GUN42"/>
      <c r="GUO42"/>
      <c r="GUP42"/>
      <c r="GUQ42"/>
      <c r="GUR42"/>
      <c r="GUS42"/>
      <c r="GUT42"/>
      <c r="GUU42"/>
      <c r="GUV42"/>
      <c r="GUW42"/>
      <c r="GUX42"/>
      <c r="GUY42"/>
      <c r="GUZ42"/>
      <c r="GVA42"/>
      <c r="GVB42"/>
      <c r="GVC42"/>
      <c r="GVD42"/>
      <c r="GVE42"/>
      <c r="GVF42"/>
      <c r="GVG42"/>
      <c r="GVH42"/>
      <c r="GVI42"/>
      <c r="GVJ42"/>
      <c r="GVK42"/>
      <c r="GVL42"/>
      <c r="GVM42"/>
      <c r="GVN42"/>
      <c r="GVO42"/>
      <c r="GVP42"/>
      <c r="GVQ42"/>
      <c r="GVR42"/>
      <c r="GVS42"/>
      <c r="GVT42"/>
      <c r="GVU42"/>
      <c r="GVV42"/>
      <c r="GVW42"/>
      <c r="GVX42"/>
      <c r="GVY42"/>
      <c r="GVZ42"/>
      <c r="GWA42"/>
      <c r="GWB42"/>
      <c r="GWC42"/>
      <c r="GWD42"/>
      <c r="GWE42"/>
      <c r="GWF42"/>
      <c r="GWG42"/>
      <c r="GWH42"/>
      <c r="GWI42"/>
      <c r="GWJ42"/>
      <c r="GWK42"/>
      <c r="GWL42"/>
      <c r="GWM42"/>
      <c r="GWN42"/>
      <c r="GWO42"/>
      <c r="GWP42"/>
      <c r="GWQ42"/>
      <c r="GWR42"/>
      <c r="GWS42"/>
      <c r="GWT42"/>
      <c r="GWU42"/>
      <c r="GWV42"/>
      <c r="GWW42"/>
      <c r="GWX42"/>
      <c r="GWY42"/>
      <c r="GWZ42"/>
      <c r="GXA42"/>
      <c r="GXB42"/>
      <c r="GXC42"/>
      <c r="GXD42"/>
      <c r="GXE42"/>
      <c r="GXF42"/>
      <c r="GXG42"/>
      <c r="GXH42"/>
      <c r="GXI42"/>
      <c r="GXJ42"/>
      <c r="GXK42"/>
      <c r="GXL42"/>
      <c r="GXM42"/>
      <c r="GXN42"/>
      <c r="GXO42"/>
      <c r="GXP42"/>
      <c r="GXQ42"/>
      <c r="GXR42"/>
      <c r="GXS42"/>
      <c r="GXT42"/>
      <c r="GXU42"/>
      <c r="GXV42"/>
      <c r="GXW42"/>
      <c r="GXX42"/>
      <c r="GXY42"/>
      <c r="GXZ42"/>
      <c r="GYA42"/>
      <c r="GYB42"/>
      <c r="GYC42"/>
      <c r="GYD42"/>
      <c r="GYE42"/>
      <c r="GYF42"/>
      <c r="GYG42"/>
      <c r="GYH42"/>
      <c r="GYI42"/>
      <c r="GYJ42"/>
      <c r="GYK42"/>
      <c r="GYL42"/>
      <c r="GYM42"/>
      <c r="GYN42"/>
      <c r="GYO42"/>
      <c r="GYP42"/>
      <c r="GYQ42"/>
      <c r="GYR42"/>
      <c r="GYS42"/>
      <c r="GYT42"/>
      <c r="GYU42"/>
      <c r="GYV42"/>
      <c r="GYW42"/>
      <c r="GYX42"/>
      <c r="GYY42"/>
      <c r="GYZ42"/>
      <c r="GZA42"/>
      <c r="GZB42"/>
      <c r="GZC42"/>
      <c r="GZD42"/>
      <c r="GZE42"/>
      <c r="GZF42"/>
      <c r="GZG42"/>
      <c r="GZH42"/>
      <c r="GZI42"/>
      <c r="GZJ42"/>
      <c r="GZK42"/>
      <c r="GZL42"/>
      <c r="GZM42"/>
      <c r="GZN42"/>
      <c r="GZO42"/>
      <c r="GZP42"/>
      <c r="GZQ42"/>
      <c r="GZR42"/>
      <c r="GZS42"/>
      <c r="GZT42"/>
      <c r="GZU42"/>
      <c r="GZV42"/>
      <c r="GZW42"/>
      <c r="GZX42"/>
      <c r="GZY42"/>
      <c r="GZZ42"/>
      <c r="HAA42"/>
      <c r="HAB42"/>
      <c r="HAC42"/>
      <c r="HAD42"/>
      <c r="HAE42"/>
      <c r="HAF42"/>
      <c r="HAG42"/>
      <c r="HAH42"/>
      <c r="HAI42"/>
      <c r="HAJ42"/>
      <c r="HAK42"/>
      <c r="HAL42"/>
      <c r="HAM42"/>
      <c r="HAN42"/>
      <c r="HAO42"/>
      <c r="HAP42"/>
      <c r="HAQ42"/>
      <c r="HAR42"/>
      <c r="HAS42"/>
      <c r="HAT42"/>
      <c r="HAU42"/>
      <c r="HAV42"/>
      <c r="HAW42"/>
      <c r="HAX42"/>
      <c r="HAY42"/>
      <c r="HAZ42"/>
      <c r="HBA42"/>
      <c r="HBB42"/>
      <c r="HBC42"/>
      <c r="HBD42"/>
      <c r="HBE42"/>
      <c r="HBF42"/>
      <c r="HBG42"/>
      <c r="HBH42"/>
      <c r="HBI42"/>
      <c r="HBJ42"/>
      <c r="HBK42"/>
      <c r="HBL42"/>
      <c r="HBM42"/>
      <c r="HBN42"/>
      <c r="HBO42"/>
      <c r="HBP42"/>
      <c r="HBQ42"/>
      <c r="HBR42"/>
      <c r="HBS42"/>
      <c r="HBT42"/>
      <c r="HBU42"/>
      <c r="HBV42"/>
      <c r="HBW42"/>
      <c r="HBX42"/>
      <c r="HBY42"/>
      <c r="HBZ42"/>
      <c r="HCA42"/>
      <c r="HCB42"/>
      <c r="HCC42"/>
      <c r="HCD42"/>
      <c r="HCE42"/>
      <c r="HCF42"/>
      <c r="HCG42"/>
      <c r="HCH42"/>
      <c r="HCI42"/>
      <c r="HCJ42"/>
      <c r="HCK42"/>
      <c r="HCL42"/>
      <c r="HCM42"/>
      <c r="HCN42"/>
      <c r="HCO42"/>
      <c r="HCP42"/>
      <c r="HCQ42"/>
      <c r="HCR42"/>
      <c r="HCS42"/>
      <c r="HCT42"/>
      <c r="HCU42"/>
      <c r="HCV42"/>
      <c r="HCW42"/>
      <c r="HCX42"/>
      <c r="HCY42"/>
      <c r="HCZ42"/>
      <c r="HDA42"/>
      <c r="HDB42"/>
      <c r="HDC42"/>
      <c r="HDD42"/>
      <c r="HDE42"/>
      <c r="HDF42"/>
      <c r="HDG42"/>
      <c r="HDH42"/>
      <c r="HDI42"/>
      <c r="HDJ42"/>
      <c r="HDK42"/>
      <c r="HDL42"/>
      <c r="HDM42"/>
      <c r="HDN42"/>
      <c r="HDO42"/>
      <c r="HDP42"/>
      <c r="HDQ42"/>
      <c r="HDR42"/>
      <c r="HDS42"/>
      <c r="HDT42"/>
      <c r="HDU42"/>
      <c r="HDV42"/>
      <c r="HDW42"/>
      <c r="HDX42"/>
      <c r="HDY42"/>
      <c r="HDZ42"/>
      <c r="HEA42"/>
      <c r="HEB42"/>
      <c r="HEC42"/>
      <c r="HED42"/>
      <c r="HEE42"/>
      <c r="HEF42"/>
      <c r="HEG42"/>
      <c r="HEH42"/>
      <c r="HEI42"/>
      <c r="HEJ42"/>
      <c r="HEK42"/>
      <c r="HEL42"/>
      <c r="HEM42"/>
      <c r="HEN42"/>
      <c r="HEO42"/>
      <c r="HEP42"/>
      <c r="HEQ42"/>
      <c r="HER42"/>
      <c r="HES42"/>
      <c r="HET42"/>
      <c r="HEU42"/>
      <c r="HEV42"/>
      <c r="HEW42"/>
      <c r="HEX42"/>
      <c r="HEY42"/>
      <c r="HEZ42"/>
      <c r="HFA42"/>
      <c r="HFB42"/>
      <c r="HFC42"/>
      <c r="HFD42"/>
      <c r="HFE42"/>
      <c r="HFF42"/>
      <c r="HFG42"/>
      <c r="HFH42"/>
      <c r="HFI42"/>
      <c r="HFJ42"/>
      <c r="HFK42"/>
      <c r="HFL42"/>
      <c r="HFM42"/>
      <c r="HFN42"/>
      <c r="HFO42"/>
      <c r="HFP42"/>
      <c r="HFQ42"/>
      <c r="HFR42"/>
      <c r="HFS42"/>
      <c r="HFT42"/>
      <c r="HFU42"/>
      <c r="HFV42"/>
      <c r="HFW42"/>
      <c r="HFX42"/>
      <c r="HFY42"/>
      <c r="HFZ42"/>
      <c r="HGA42"/>
      <c r="HGB42"/>
      <c r="HGC42"/>
      <c r="HGD42"/>
      <c r="HGE42"/>
      <c r="HGF42"/>
      <c r="HGG42"/>
      <c r="HGH42"/>
      <c r="HGI42"/>
      <c r="HGJ42"/>
      <c r="HGK42"/>
      <c r="HGL42"/>
      <c r="HGM42"/>
      <c r="HGN42"/>
      <c r="HGO42"/>
      <c r="HGP42"/>
      <c r="HGQ42"/>
      <c r="HGR42"/>
      <c r="HGS42"/>
      <c r="HGT42"/>
      <c r="HGU42"/>
      <c r="HGV42"/>
      <c r="HGW42"/>
      <c r="HGX42"/>
      <c r="HGY42"/>
      <c r="HGZ42"/>
      <c r="HHA42"/>
      <c r="HHB42"/>
      <c r="HHC42"/>
      <c r="HHD42"/>
      <c r="HHE42"/>
      <c r="HHF42"/>
      <c r="HHG42"/>
      <c r="HHH42"/>
      <c r="HHI42"/>
      <c r="HHJ42"/>
      <c r="HHK42"/>
      <c r="HHL42"/>
      <c r="HHM42"/>
      <c r="HHN42"/>
      <c r="HHO42"/>
      <c r="HHP42"/>
      <c r="HHQ42"/>
      <c r="HHR42"/>
      <c r="HHS42"/>
      <c r="HHT42"/>
      <c r="HHU42"/>
      <c r="HHV42"/>
      <c r="HHW42"/>
      <c r="HHX42"/>
      <c r="HHY42"/>
      <c r="HHZ42"/>
      <c r="HIA42"/>
      <c r="HIB42"/>
      <c r="HIC42"/>
      <c r="HID42"/>
      <c r="HIE42"/>
      <c r="HIF42"/>
      <c r="HIG42"/>
      <c r="HIH42"/>
      <c r="HII42"/>
      <c r="HIJ42"/>
      <c r="HIK42"/>
      <c r="HIL42"/>
      <c r="HIM42"/>
      <c r="HIN42"/>
      <c r="HIO42"/>
      <c r="HIP42"/>
      <c r="HIQ42"/>
      <c r="HIR42"/>
      <c r="HIS42"/>
      <c r="HIT42"/>
      <c r="HIU42"/>
      <c r="HIV42"/>
      <c r="HIW42"/>
      <c r="HIX42"/>
      <c r="HIY42"/>
      <c r="HIZ42"/>
      <c r="HJA42"/>
      <c r="HJB42"/>
      <c r="HJC42"/>
      <c r="HJD42"/>
      <c r="HJE42"/>
      <c r="HJF42"/>
      <c r="HJG42"/>
      <c r="HJH42"/>
      <c r="HJI42"/>
      <c r="HJJ42"/>
      <c r="HJK42"/>
      <c r="HJL42"/>
      <c r="HJM42"/>
      <c r="HJN42"/>
      <c r="HJO42"/>
      <c r="HJP42"/>
      <c r="HJQ42"/>
      <c r="HJR42"/>
      <c r="HJS42"/>
      <c r="HJT42"/>
      <c r="HJU42"/>
      <c r="HJV42"/>
      <c r="HJW42"/>
      <c r="HJX42"/>
      <c r="HJY42"/>
      <c r="HJZ42"/>
      <c r="HKA42"/>
      <c r="HKB42"/>
      <c r="HKC42"/>
      <c r="HKD42"/>
      <c r="HKE42"/>
      <c r="HKF42"/>
      <c r="HKG42"/>
      <c r="HKH42"/>
      <c r="HKI42"/>
      <c r="HKJ42"/>
      <c r="HKK42"/>
      <c r="HKL42"/>
      <c r="HKM42"/>
      <c r="HKN42"/>
      <c r="HKO42"/>
      <c r="HKP42"/>
      <c r="HKQ42"/>
      <c r="HKR42"/>
      <c r="HKS42"/>
      <c r="HKT42"/>
      <c r="HKU42"/>
      <c r="HKV42"/>
      <c r="HKW42"/>
      <c r="HKX42"/>
      <c r="HKY42"/>
      <c r="HKZ42"/>
      <c r="HLA42"/>
      <c r="HLB42"/>
      <c r="HLC42"/>
      <c r="HLD42"/>
      <c r="HLE42"/>
      <c r="HLF42"/>
      <c r="HLG42"/>
      <c r="HLH42"/>
      <c r="HLI42"/>
      <c r="HLJ42"/>
      <c r="HLK42"/>
      <c r="HLL42"/>
      <c r="HLM42"/>
      <c r="HLN42"/>
      <c r="HLO42"/>
      <c r="HLP42"/>
      <c r="HLQ42"/>
      <c r="HLR42"/>
      <c r="HLS42"/>
      <c r="HLT42"/>
      <c r="HLU42"/>
      <c r="HLV42"/>
      <c r="HLW42"/>
      <c r="HLX42"/>
      <c r="HLY42"/>
      <c r="HLZ42"/>
      <c r="HMA42"/>
      <c r="HMB42"/>
      <c r="HMC42"/>
      <c r="HMD42"/>
      <c r="HME42"/>
      <c r="HMF42"/>
      <c r="HMG42"/>
      <c r="HMH42"/>
      <c r="HMI42"/>
      <c r="HMJ42"/>
      <c r="HMK42"/>
      <c r="HML42"/>
      <c r="HMM42"/>
      <c r="HMN42"/>
      <c r="HMO42"/>
      <c r="HMP42"/>
      <c r="HMQ42"/>
      <c r="HMR42"/>
      <c r="HMS42"/>
      <c r="HMT42"/>
      <c r="HMU42"/>
      <c r="HMV42"/>
      <c r="HMW42"/>
      <c r="HMX42"/>
      <c r="HMY42"/>
      <c r="HMZ42"/>
      <c r="HNA42"/>
      <c r="HNB42"/>
      <c r="HNC42"/>
      <c r="HND42"/>
      <c r="HNE42"/>
      <c r="HNF42"/>
      <c r="HNG42"/>
      <c r="HNH42"/>
      <c r="HNI42"/>
      <c r="HNJ42"/>
      <c r="HNK42"/>
      <c r="HNL42"/>
      <c r="HNM42"/>
      <c r="HNN42"/>
      <c r="HNO42"/>
      <c r="HNP42"/>
      <c r="HNQ42"/>
      <c r="HNR42"/>
      <c r="HNS42"/>
      <c r="HNT42"/>
      <c r="HNU42"/>
      <c r="HNV42"/>
      <c r="HNW42"/>
      <c r="HNX42"/>
      <c r="HNY42"/>
      <c r="HNZ42"/>
      <c r="HOA42"/>
      <c r="HOB42"/>
      <c r="HOC42"/>
      <c r="HOD42"/>
      <c r="HOE42"/>
      <c r="HOF42"/>
      <c r="HOG42"/>
      <c r="HOH42"/>
      <c r="HOI42"/>
      <c r="HOJ42"/>
      <c r="HOK42"/>
      <c r="HOL42"/>
      <c r="HOM42"/>
      <c r="HON42"/>
      <c r="HOO42"/>
      <c r="HOP42"/>
      <c r="HOQ42"/>
      <c r="HOR42"/>
      <c r="HOS42"/>
      <c r="HOT42"/>
      <c r="HOU42"/>
      <c r="HOV42"/>
      <c r="HOW42"/>
      <c r="HOX42"/>
      <c r="HOY42"/>
      <c r="HOZ42"/>
      <c r="HPA42"/>
      <c r="HPB42"/>
      <c r="HPC42"/>
      <c r="HPD42"/>
      <c r="HPE42"/>
      <c r="HPF42"/>
      <c r="HPG42"/>
      <c r="HPH42"/>
      <c r="HPI42"/>
      <c r="HPJ42"/>
      <c r="HPK42"/>
      <c r="HPL42"/>
      <c r="HPM42"/>
      <c r="HPN42"/>
      <c r="HPO42"/>
      <c r="HPP42"/>
      <c r="HPQ42"/>
      <c r="HPR42"/>
      <c r="HPS42"/>
      <c r="HPT42"/>
      <c r="HPU42"/>
      <c r="HPV42"/>
      <c r="HPW42"/>
      <c r="HPX42"/>
      <c r="HPY42"/>
      <c r="HPZ42"/>
      <c r="HQA42"/>
      <c r="HQB42"/>
      <c r="HQC42"/>
      <c r="HQD42"/>
      <c r="HQE42"/>
      <c r="HQF42"/>
      <c r="HQG42"/>
      <c r="HQH42"/>
      <c r="HQI42"/>
      <c r="HQJ42"/>
      <c r="HQK42"/>
      <c r="HQL42"/>
      <c r="HQM42"/>
      <c r="HQN42"/>
      <c r="HQO42"/>
      <c r="HQP42"/>
      <c r="HQQ42"/>
      <c r="HQR42"/>
      <c r="HQS42"/>
      <c r="HQT42"/>
      <c r="HQU42"/>
      <c r="HQV42"/>
      <c r="HQW42"/>
      <c r="HQX42"/>
      <c r="HQY42"/>
      <c r="HQZ42"/>
      <c r="HRA42"/>
      <c r="HRB42"/>
      <c r="HRC42"/>
      <c r="HRD42"/>
      <c r="HRE42"/>
      <c r="HRF42"/>
      <c r="HRG42"/>
      <c r="HRH42"/>
      <c r="HRI42"/>
      <c r="HRJ42"/>
      <c r="HRK42"/>
      <c r="HRL42"/>
      <c r="HRM42"/>
      <c r="HRN42"/>
      <c r="HRO42"/>
      <c r="HRP42"/>
      <c r="HRQ42"/>
      <c r="HRR42"/>
      <c r="HRS42"/>
      <c r="HRT42"/>
      <c r="HRU42"/>
      <c r="HRV42"/>
      <c r="HRW42"/>
      <c r="HRX42"/>
      <c r="HRY42"/>
      <c r="HRZ42"/>
      <c r="HSA42"/>
      <c r="HSB42"/>
      <c r="HSC42"/>
      <c r="HSD42"/>
      <c r="HSE42"/>
      <c r="HSF42"/>
      <c r="HSG42"/>
      <c r="HSH42"/>
      <c r="HSI42"/>
      <c r="HSJ42"/>
      <c r="HSK42"/>
      <c r="HSL42"/>
      <c r="HSM42"/>
      <c r="HSN42"/>
      <c r="HSO42"/>
      <c r="HSP42"/>
      <c r="HSQ42"/>
      <c r="HSR42"/>
      <c r="HSS42"/>
      <c r="HST42"/>
      <c r="HSU42"/>
      <c r="HSV42"/>
      <c r="HSW42"/>
      <c r="HSX42"/>
      <c r="HSY42"/>
      <c r="HSZ42"/>
      <c r="HTA42"/>
      <c r="HTB42"/>
      <c r="HTC42"/>
      <c r="HTD42"/>
      <c r="HTE42"/>
      <c r="HTF42"/>
      <c r="HTG42"/>
      <c r="HTH42"/>
      <c r="HTI42"/>
      <c r="HTJ42"/>
      <c r="HTK42"/>
      <c r="HTL42"/>
      <c r="HTM42"/>
      <c r="HTN42"/>
      <c r="HTO42"/>
      <c r="HTP42"/>
      <c r="HTQ42"/>
      <c r="HTR42"/>
      <c r="HTS42"/>
      <c r="HTT42"/>
      <c r="HTU42"/>
      <c r="HTV42"/>
      <c r="HTW42"/>
      <c r="HTX42"/>
      <c r="HTY42"/>
      <c r="HTZ42"/>
      <c r="HUA42"/>
      <c r="HUB42"/>
      <c r="HUC42"/>
      <c r="HUD42"/>
      <c r="HUE42"/>
      <c r="HUF42"/>
      <c r="HUG42"/>
      <c r="HUH42"/>
      <c r="HUI42"/>
      <c r="HUJ42"/>
      <c r="HUK42"/>
      <c r="HUL42"/>
      <c r="HUM42"/>
      <c r="HUN42"/>
      <c r="HUO42"/>
      <c r="HUP42"/>
      <c r="HUQ42"/>
      <c r="HUR42"/>
      <c r="HUS42"/>
      <c r="HUT42"/>
      <c r="HUU42"/>
      <c r="HUV42"/>
      <c r="HUW42"/>
      <c r="HUX42"/>
      <c r="HUY42"/>
      <c r="HUZ42"/>
      <c r="HVA42"/>
      <c r="HVB42"/>
      <c r="HVC42"/>
      <c r="HVD42"/>
      <c r="HVE42"/>
      <c r="HVF42"/>
      <c r="HVG42"/>
      <c r="HVH42"/>
      <c r="HVI42"/>
      <c r="HVJ42"/>
      <c r="HVK42"/>
      <c r="HVL42"/>
      <c r="HVM42"/>
      <c r="HVN42"/>
      <c r="HVO42"/>
      <c r="HVP42"/>
      <c r="HVQ42"/>
      <c r="HVR42"/>
      <c r="HVS42"/>
      <c r="HVT42"/>
      <c r="HVU42"/>
      <c r="HVV42"/>
      <c r="HVW42"/>
      <c r="HVX42"/>
      <c r="HVY42"/>
      <c r="HVZ42"/>
      <c r="HWA42"/>
      <c r="HWB42"/>
      <c r="HWC42"/>
      <c r="HWD42"/>
      <c r="HWE42"/>
      <c r="HWF42"/>
      <c r="HWG42"/>
      <c r="HWH42"/>
      <c r="HWI42"/>
      <c r="HWJ42"/>
      <c r="HWK42"/>
      <c r="HWL42"/>
      <c r="HWM42"/>
      <c r="HWN42"/>
      <c r="HWO42"/>
      <c r="HWP42"/>
      <c r="HWQ42"/>
      <c r="HWR42"/>
      <c r="HWS42"/>
      <c r="HWT42"/>
      <c r="HWU42"/>
      <c r="HWV42"/>
      <c r="HWW42"/>
      <c r="HWX42"/>
      <c r="HWY42"/>
      <c r="HWZ42"/>
      <c r="HXA42"/>
      <c r="HXB42"/>
      <c r="HXC42"/>
      <c r="HXD42"/>
      <c r="HXE42"/>
      <c r="HXF42"/>
      <c r="HXG42"/>
      <c r="HXH42"/>
      <c r="HXI42"/>
      <c r="HXJ42"/>
      <c r="HXK42"/>
      <c r="HXL42"/>
      <c r="HXM42"/>
      <c r="HXN42"/>
      <c r="HXO42"/>
      <c r="HXP42"/>
      <c r="HXQ42"/>
      <c r="HXR42"/>
      <c r="HXS42"/>
      <c r="HXT42"/>
      <c r="HXU42"/>
      <c r="HXV42"/>
      <c r="HXW42"/>
      <c r="HXX42"/>
      <c r="HXY42"/>
      <c r="HXZ42"/>
      <c r="HYA42"/>
      <c r="HYB42"/>
      <c r="HYC42"/>
      <c r="HYD42"/>
      <c r="HYE42"/>
      <c r="HYF42"/>
      <c r="HYG42"/>
      <c r="HYH42"/>
      <c r="HYI42"/>
      <c r="HYJ42"/>
      <c r="HYK42"/>
      <c r="HYL42"/>
      <c r="HYM42"/>
      <c r="HYN42"/>
      <c r="HYO42"/>
      <c r="HYP42"/>
      <c r="HYQ42"/>
      <c r="HYR42"/>
      <c r="HYS42"/>
      <c r="HYT42"/>
      <c r="HYU42"/>
      <c r="HYV42"/>
      <c r="HYW42"/>
      <c r="HYX42"/>
      <c r="HYY42"/>
      <c r="HYZ42"/>
      <c r="HZA42"/>
      <c r="HZB42"/>
      <c r="HZC42"/>
      <c r="HZD42"/>
      <c r="HZE42"/>
      <c r="HZF42"/>
      <c r="HZG42"/>
      <c r="HZH42"/>
      <c r="HZI42"/>
      <c r="HZJ42"/>
      <c r="HZK42"/>
      <c r="HZL42"/>
      <c r="HZM42"/>
      <c r="HZN42"/>
      <c r="HZO42"/>
      <c r="HZP42"/>
      <c r="HZQ42"/>
      <c r="HZR42"/>
      <c r="HZS42"/>
      <c r="HZT42"/>
      <c r="HZU42"/>
      <c r="HZV42"/>
      <c r="HZW42"/>
      <c r="HZX42"/>
      <c r="HZY42"/>
      <c r="HZZ42"/>
      <c r="IAA42"/>
      <c r="IAB42"/>
      <c r="IAC42"/>
      <c r="IAD42"/>
      <c r="IAE42"/>
      <c r="IAF42"/>
      <c r="IAG42"/>
      <c r="IAH42"/>
      <c r="IAI42"/>
      <c r="IAJ42"/>
      <c r="IAK42"/>
      <c r="IAL42"/>
      <c r="IAM42"/>
      <c r="IAN42"/>
      <c r="IAO42"/>
      <c r="IAP42"/>
      <c r="IAQ42"/>
      <c r="IAR42"/>
      <c r="IAS42"/>
      <c r="IAT42"/>
      <c r="IAU42"/>
      <c r="IAV42"/>
      <c r="IAW42"/>
      <c r="IAX42"/>
      <c r="IAY42"/>
      <c r="IAZ42"/>
      <c r="IBA42"/>
      <c r="IBB42"/>
      <c r="IBC42"/>
      <c r="IBD42"/>
      <c r="IBE42"/>
      <c r="IBF42"/>
      <c r="IBG42"/>
      <c r="IBH42"/>
      <c r="IBI42"/>
      <c r="IBJ42"/>
      <c r="IBK42"/>
      <c r="IBL42"/>
      <c r="IBM42"/>
      <c r="IBN42"/>
      <c r="IBO42"/>
      <c r="IBP42"/>
      <c r="IBQ42"/>
      <c r="IBR42"/>
      <c r="IBS42"/>
      <c r="IBT42"/>
      <c r="IBU42"/>
      <c r="IBV42"/>
      <c r="IBW42"/>
      <c r="IBX42"/>
      <c r="IBY42"/>
      <c r="IBZ42"/>
      <c r="ICA42"/>
      <c r="ICB42"/>
      <c r="ICC42"/>
      <c r="ICD42"/>
      <c r="ICE42"/>
      <c r="ICF42"/>
      <c r="ICG42"/>
      <c r="ICH42"/>
      <c r="ICI42"/>
      <c r="ICJ42"/>
      <c r="ICK42"/>
      <c r="ICL42"/>
      <c r="ICM42"/>
      <c r="ICN42"/>
      <c r="ICO42"/>
      <c r="ICP42"/>
      <c r="ICQ42"/>
      <c r="ICR42"/>
      <c r="ICS42"/>
      <c r="ICT42"/>
      <c r="ICU42"/>
      <c r="ICV42"/>
      <c r="ICW42"/>
      <c r="ICX42"/>
      <c r="ICY42"/>
      <c r="ICZ42"/>
      <c r="IDA42"/>
      <c r="IDB42"/>
      <c r="IDC42"/>
      <c r="IDD42"/>
      <c r="IDE42"/>
      <c r="IDF42"/>
      <c r="IDG42"/>
      <c r="IDH42"/>
      <c r="IDI42"/>
      <c r="IDJ42"/>
      <c r="IDK42"/>
      <c r="IDL42"/>
      <c r="IDM42"/>
      <c r="IDN42"/>
      <c r="IDO42"/>
      <c r="IDP42"/>
      <c r="IDQ42"/>
      <c r="IDR42"/>
      <c r="IDS42"/>
      <c r="IDT42"/>
      <c r="IDU42"/>
      <c r="IDV42"/>
      <c r="IDW42"/>
      <c r="IDX42"/>
      <c r="IDY42"/>
      <c r="IDZ42"/>
      <c r="IEA42"/>
      <c r="IEB42"/>
      <c r="IEC42"/>
      <c r="IED42"/>
      <c r="IEE42"/>
      <c r="IEF42"/>
      <c r="IEG42"/>
      <c r="IEH42"/>
      <c r="IEI42"/>
      <c r="IEJ42"/>
      <c r="IEK42"/>
      <c r="IEL42"/>
      <c r="IEM42"/>
      <c r="IEN42"/>
      <c r="IEO42"/>
      <c r="IEP42"/>
      <c r="IEQ42"/>
      <c r="IER42"/>
      <c r="IES42"/>
      <c r="IET42"/>
      <c r="IEU42"/>
      <c r="IEV42"/>
      <c r="IEW42"/>
      <c r="IEX42"/>
      <c r="IEY42"/>
      <c r="IEZ42"/>
      <c r="IFA42"/>
      <c r="IFB42"/>
      <c r="IFC42"/>
      <c r="IFD42"/>
      <c r="IFE42"/>
      <c r="IFF42"/>
      <c r="IFG42"/>
      <c r="IFH42"/>
      <c r="IFI42"/>
      <c r="IFJ42"/>
      <c r="IFK42"/>
      <c r="IFL42"/>
      <c r="IFM42"/>
      <c r="IFN42"/>
      <c r="IFO42"/>
      <c r="IFP42"/>
      <c r="IFQ42"/>
      <c r="IFR42"/>
      <c r="IFS42"/>
      <c r="IFT42"/>
      <c r="IFU42"/>
      <c r="IFV42"/>
      <c r="IFW42"/>
      <c r="IFX42"/>
      <c r="IFY42"/>
      <c r="IFZ42"/>
      <c r="IGA42"/>
      <c r="IGB42"/>
      <c r="IGC42"/>
      <c r="IGD42"/>
      <c r="IGE42"/>
      <c r="IGF42"/>
      <c r="IGG42"/>
      <c r="IGH42"/>
      <c r="IGI42"/>
      <c r="IGJ42"/>
      <c r="IGK42"/>
      <c r="IGL42"/>
      <c r="IGM42"/>
      <c r="IGN42"/>
      <c r="IGO42"/>
      <c r="IGP42"/>
      <c r="IGQ42"/>
      <c r="IGR42"/>
      <c r="IGS42"/>
      <c r="IGT42"/>
      <c r="IGU42"/>
      <c r="IGV42"/>
      <c r="IGW42"/>
      <c r="IGX42"/>
      <c r="IGY42"/>
      <c r="IGZ42"/>
      <c r="IHA42"/>
      <c r="IHB42"/>
      <c r="IHC42"/>
      <c r="IHD42"/>
      <c r="IHE42"/>
      <c r="IHF42"/>
      <c r="IHG42"/>
      <c r="IHH42"/>
      <c r="IHI42"/>
      <c r="IHJ42"/>
      <c r="IHK42"/>
      <c r="IHL42"/>
      <c r="IHM42"/>
      <c r="IHN42"/>
      <c r="IHO42"/>
      <c r="IHP42"/>
      <c r="IHQ42"/>
      <c r="IHR42"/>
      <c r="IHS42"/>
      <c r="IHT42"/>
      <c r="IHU42"/>
      <c r="IHV42"/>
      <c r="IHW42"/>
      <c r="IHX42"/>
      <c r="IHY42"/>
      <c r="IHZ42"/>
      <c r="IIA42"/>
      <c r="IIB42"/>
      <c r="IIC42"/>
      <c r="IID42"/>
      <c r="IIE42"/>
      <c r="IIF42"/>
      <c r="IIG42"/>
      <c r="IIH42"/>
      <c r="III42"/>
      <c r="IIJ42"/>
      <c r="IIK42"/>
      <c r="IIL42"/>
      <c r="IIM42"/>
      <c r="IIN42"/>
      <c r="IIO42"/>
      <c r="IIP42"/>
      <c r="IIQ42"/>
      <c r="IIR42"/>
      <c r="IIS42"/>
      <c r="IIT42"/>
      <c r="IIU42"/>
      <c r="IIV42"/>
      <c r="IIW42"/>
      <c r="IIX42"/>
      <c r="IIY42"/>
      <c r="IIZ42"/>
      <c r="IJA42"/>
      <c r="IJB42"/>
      <c r="IJC42"/>
      <c r="IJD42"/>
      <c r="IJE42"/>
      <c r="IJF42"/>
      <c r="IJG42"/>
      <c r="IJH42"/>
      <c r="IJI42"/>
      <c r="IJJ42"/>
      <c r="IJK42"/>
      <c r="IJL42"/>
      <c r="IJM42"/>
      <c r="IJN42"/>
      <c r="IJO42"/>
      <c r="IJP42"/>
      <c r="IJQ42"/>
      <c r="IJR42"/>
      <c r="IJS42"/>
      <c r="IJT42"/>
      <c r="IJU42"/>
      <c r="IJV42"/>
      <c r="IJW42"/>
      <c r="IJX42"/>
      <c r="IJY42"/>
      <c r="IJZ42"/>
      <c r="IKA42"/>
      <c r="IKB42"/>
      <c r="IKC42"/>
      <c r="IKD42"/>
      <c r="IKE42"/>
      <c r="IKF42"/>
      <c r="IKG42"/>
      <c r="IKH42"/>
      <c r="IKI42"/>
      <c r="IKJ42"/>
      <c r="IKK42"/>
      <c r="IKL42"/>
      <c r="IKM42"/>
      <c r="IKN42"/>
      <c r="IKO42"/>
      <c r="IKP42"/>
      <c r="IKQ42"/>
      <c r="IKR42"/>
      <c r="IKS42"/>
      <c r="IKT42"/>
      <c r="IKU42"/>
      <c r="IKV42"/>
      <c r="IKW42"/>
      <c r="IKX42"/>
      <c r="IKY42"/>
      <c r="IKZ42"/>
      <c r="ILA42"/>
      <c r="ILB42"/>
      <c r="ILC42"/>
      <c r="ILD42"/>
      <c r="ILE42"/>
      <c r="ILF42"/>
      <c r="ILG42"/>
      <c r="ILH42"/>
      <c r="ILI42"/>
      <c r="ILJ42"/>
      <c r="ILK42"/>
      <c r="ILL42"/>
      <c r="ILM42"/>
      <c r="ILN42"/>
      <c r="ILO42"/>
      <c r="ILP42"/>
      <c r="ILQ42"/>
      <c r="ILR42"/>
      <c r="ILS42"/>
      <c r="ILT42"/>
      <c r="ILU42"/>
      <c r="ILV42"/>
      <c r="ILW42"/>
      <c r="ILX42"/>
      <c r="ILY42"/>
      <c r="ILZ42"/>
      <c r="IMA42"/>
      <c r="IMB42"/>
      <c r="IMC42"/>
      <c r="IMD42"/>
      <c r="IME42"/>
      <c r="IMF42"/>
      <c r="IMG42"/>
      <c r="IMH42"/>
      <c r="IMI42"/>
      <c r="IMJ42"/>
      <c r="IMK42"/>
      <c r="IML42"/>
      <c r="IMM42"/>
      <c r="IMN42"/>
      <c r="IMO42"/>
      <c r="IMP42"/>
      <c r="IMQ42"/>
      <c r="IMR42"/>
      <c r="IMS42"/>
      <c r="IMT42"/>
      <c r="IMU42"/>
      <c r="IMV42"/>
      <c r="IMW42"/>
      <c r="IMX42"/>
      <c r="IMY42"/>
      <c r="IMZ42"/>
      <c r="INA42"/>
      <c r="INB42"/>
      <c r="INC42"/>
      <c r="IND42"/>
      <c r="INE42"/>
      <c r="INF42"/>
      <c r="ING42"/>
      <c r="INH42"/>
      <c r="INI42"/>
      <c r="INJ42"/>
      <c r="INK42"/>
      <c r="INL42"/>
      <c r="INM42"/>
      <c r="INN42"/>
      <c r="INO42"/>
      <c r="INP42"/>
      <c r="INQ42"/>
      <c r="INR42"/>
      <c r="INS42"/>
      <c r="INT42"/>
      <c r="INU42"/>
      <c r="INV42"/>
      <c r="INW42"/>
      <c r="INX42"/>
      <c r="INY42"/>
      <c r="INZ42"/>
      <c r="IOA42"/>
      <c r="IOB42"/>
      <c r="IOC42"/>
      <c r="IOD42"/>
      <c r="IOE42"/>
      <c r="IOF42"/>
      <c r="IOG42"/>
      <c r="IOH42"/>
      <c r="IOI42"/>
      <c r="IOJ42"/>
      <c r="IOK42"/>
      <c r="IOL42"/>
      <c r="IOM42"/>
      <c r="ION42"/>
      <c r="IOO42"/>
      <c r="IOP42"/>
      <c r="IOQ42"/>
      <c r="IOR42"/>
      <c r="IOS42"/>
      <c r="IOT42"/>
      <c r="IOU42"/>
      <c r="IOV42"/>
      <c r="IOW42"/>
      <c r="IOX42"/>
      <c r="IOY42"/>
      <c r="IOZ42"/>
      <c r="IPA42"/>
      <c r="IPB42"/>
      <c r="IPC42"/>
      <c r="IPD42"/>
      <c r="IPE42"/>
      <c r="IPF42"/>
      <c r="IPG42"/>
      <c r="IPH42"/>
      <c r="IPI42"/>
      <c r="IPJ42"/>
      <c r="IPK42"/>
      <c r="IPL42"/>
      <c r="IPM42"/>
      <c r="IPN42"/>
      <c r="IPO42"/>
      <c r="IPP42"/>
      <c r="IPQ42"/>
      <c r="IPR42"/>
      <c r="IPS42"/>
      <c r="IPT42"/>
      <c r="IPU42"/>
      <c r="IPV42"/>
      <c r="IPW42"/>
      <c r="IPX42"/>
      <c r="IPY42"/>
      <c r="IPZ42"/>
      <c r="IQA42"/>
      <c r="IQB42"/>
      <c r="IQC42"/>
      <c r="IQD42"/>
      <c r="IQE42"/>
      <c r="IQF42"/>
      <c r="IQG42"/>
      <c r="IQH42"/>
      <c r="IQI42"/>
      <c r="IQJ42"/>
      <c r="IQK42"/>
      <c r="IQL42"/>
      <c r="IQM42"/>
      <c r="IQN42"/>
      <c r="IQO42"/>
      <c r="IQP42"/>
      <c r="IQQ42"/>
      <c r="IQR42"/>
      <c r="IQS42"/>
      <c r="IQT42"/>
      <c r="IQU42"/>
      <c r="IQV42"/>
      <c r="IQW42"/>
      <c r="IQX42"/>
      <c r="IQY42"/>
      <c r="IQZ42"/>
      <c r="IRA42"/>
      <c r="IRB42"/>
      <c r="IRC42"/>
      <c r="IRD42"/>
      <c r="IRE42"/>
      <c r="IRF42"/>
      <c r="IRG42"/>
      <c r="IRH42"/>
      <c r="IRI42"/>
      <c r="IRJ42"/>
      <c r="IRK42"/>
      <c r="IRL42"/>
      <c r="IRM42"/>
      <c r="IRN42"/>
      <c r="IRO42"/>
      <c r="IRP42"/>
      <c r="IRQ42"/>
      <c r="IRR42"/>
      <c r="IRS42"/>
      <c r="IRT42"/>
      <c r="IRU42"/>
      <c r="IRV42"/>
      <c r="IRW42"/>
      <c r="IRX42"/>
      <c r="IRY42"/>
      <c r="IRZ42"/>
      <c r="ISA42"/>
      <c r="ISB42"/>
      <c r="ISC42"/>
      <c r="ISD42"/>
      <c r="ISE42"/>
      <c r="ISF42"/>
      <c r="ISG42"/>
      <c r="ISH42"/>
      <c r="ISI42"/>
      <c r="ISJ42"/>
      <c r="ISK42"/>
      <c r="ISL42"/>
      <c r="ISM42"/>
      <c r="ISN42"/>
      <c r="ISO42"/>
      <c r="ISP42"/>
      <c r="ISQ42"/>
      <c r="ISR42"/>
      <c r="ISS42"/>
      <c r="IST42"/>
      <c r="ISU42"/>
      <c r="ISV42"/>
      <c r="ISW42"/>
      <c r="ISX42"/>
      <c r="ISY42"/>
      <c r="ISZ42"/>
      <c r="ITA42"/>
      <c r="ITB42"/>
      <c r="ITC42"/>
      <c r="ITD42"/>
      <c r="ITE42"/>
      <c r="ITF42"/>
      <c r="ITG42"/>
      <c r="ITH42"/>
      <c r="ITI42"/>
      <c r="ITJ42"/>
      <c r="ITK42"/>
      <c r="ITL42"/>
      <c r="ITM42"/>
      <c r="ITN42"/>
      <c r="ITO42"/>
      <c r="ITP42"/>
      <c r="ITQ42"/>
      <c r="ITR42"/>
      <c r="ITS42"/>
      <c r="ITT42"/>
      <c r="ITU42"/>
      <c r="ITV42"/>
      <c r="ITW42"/>
      <c r="ITX42"/>
      <c r="ITY42"/>
      <c r="ITZ42"/>
      <c r="IUA42"/>
      <c r="IUB42"/>
      <c r="IUC42"/>
      <c r="IUD42"/>
      <c r="IUE42"/>
      <c r="IUF42"/>
      <c r="IUG42"/>
      <c r="IUH42"/>
      <c r="IUI42"/>
      <c r="IUJ42"/>
      <c r="IUK42"/>
      <c r="IUL42"/>
      <c r="IUM42"/>
      <c r="IUN42"/>
      <c r="IUO42"/>
      <c r="IUP42"/>
      <c r="IUQ42"/>
      <c r="IUR42"/>
      <c r="IUS42"/>
      <c r="IUT42"/>
      <c r="IUU42"/>
      <c r="IUV42"/>
      <c r="IUW42"/>
      <c r="IUX42"/>
      <c r="IUY42"/>
      <c r="IUZ42"/>
      <c r="IVA42"/>
      <c r="IVB42"/>
      <c r="IVC42"/>
      <c r="IVD42"/>
      <c r="IVE42"/>
      <c r="IVF42"/>
      <c r="IVG42"/>
      <c r="IVH42"/>
      <c r="IVI42"/>
      <c r="IVJ42"/>
      <c r="IVK42"/>
      <c r="IVL42"/>
      <c r="IVM42"/>
      <c r="IVN42"/>
      <c r="IVO42"/>
      <c r="IVP42"/>
      <c r="IVQ42"/>
      <c r="IVR42"/>
      <c r="IVS42"/>
      <c r="IVT42"/>
      <c r="IVU42"/>
      <c r="IVV42"/>
      <c r="IVW42"/>
      <c r="IVX42"/>
      <c r="IVY42"/>
      <c r="IVZ42"/>
      <c r="IWA42"/>
      <c r="IWB42"/>
      <c r="IWC42"/>
      <c r="IWD42"/>
      <c r="IWE42"/>
      <c r="IWF42"/>
      <c r="IWG42"/>
      <c r="IWH42"/>
      <c r="IWI42"/>
      <c r="IWJ42"/>
      <c r="IWK42"/>
      <c r="IWL42"/>
      <c r="IWM42"/>
      <c r="IWN42"/>
      <c r="IWO42"/>
      <c r="IWP42"/>
      <c r="IWQ42"/>
      <c r="IWR42"/>
      <c r="IWS42"/>
      <c r="IWT42"/>
      <c r="IWU42"/>
      <c r="IWV42"/>
      <c r="IWW42"/>
      <c r="IWX42"/>
      <c r="IWY42"/>
      <c r="IWZ42"/>
      <c r="IXA42"/>
      <c r="IXB42"/>
      <c r="IXC42"/>
      <c r="IXD42"/>
      <c r="IXE42"/>
      <c r="IXF42"/>
      <c r="IXG42"/>
      <c r="IXH42"/>
      <c r="IXI42"/>
      <c r="IXJ42"/>
      <c r="IXK42"/>
      <c r="IXL42"/>
      <c r="IXM42"/>
      <c r="IXN42"/>
      <c r="IXO42"/>
      <c r="IXP42"/>
      <c r="IXQ42"/>
      <c r="IXR42"/>
      <c r="IXS42"/>
      <c r="IXT42"/>
      <c r="IXU42"/>
      <c r="IXV42"/>
      <c r="IXW42"/>
      <c r="IXX42"/>
      <c r="IXY42"/>
      <c r="IXZ42"/>
      <c r="IYA42"/>
      <c r="IYB42"/>
      <c r="IYC42"/>
      <c r="IYD42"/>
      <c r="IYE42"/>
      <c r="IYF42"/>
      <c r="IYG42"/>
      <c r="IYH42"/>
      <c r="IYI42"/>
      <c r="IYJ42"/>
      <c r="IYK42"/>
      <c r="IYL42"/>
      <c r="IYM42"/>
      <c r="IYN42"/>
      <c r="IYO42"/>
      <c r="IYP42"/>
      <c r="IYQ42"/>
      <c r="IYR42"/>
      <c r="IYS42"/>
      <c r="IYT42"/>
      <c r="IYU42"/>
      <c r="IYV42"/>
      <c r="IYW42"/>
      <c r="IYX42"/>
      <c r="IYY42"/>
      <c r="IYZ42"/>
      <c r="IZA42"/>
      <c r="IZB42"/>
      <c r="IZC42"/>
      <c r="IZD42"/>
      <c r="IZE42"/>
      <c r="IZF42"/>
      <c r="IZG42"/>
      <c r="IZH42"/>
      <c r="IZI42"/>
      <c r="IZJ42"/>
      <c r="IZK42"/>
      <c r="IZL42"/>
      <c r="IZM42"/>
      <c r="IZN42"/>
      <c r="IZO42"/>
      <c r="IZP42"/>
      <c r="IZQ42"/>
      <c r="IZR42"/>
      <c r="IZS42"/>
      <c r="IZT42"/>
      <c r="IZU42"/>
      <c r="IZV42"/>
      <c r="IZW42"/>
      <c r="IZX42"/>
      <c r="IZY42"/>
      <c r="IZZ42"/>
      <c r="JAA42"/>
      <c r="JAB42"/>
      <c r="JAC42"/>
      <c r="JAD42"/>
      <c r="JAE42"/>
      <c r="JAF42"/>
      <c r="JAG42"/>
      <c r="JAH42"/>
      <c r="JAI42"/>
      <c r="JAJ42"/>
      <c r="JAK42"/>
      <c r="JAL42"/>
      <c r="JAM42"/>
      <c r="JAN42"/>
      <c r="JAO42"/>
      <c r="JAP42"/>
      <c r="JAQ42"/>
      <c r="JAR42"/>
      <c r="JAS42"/>
      <c r="JAT42"/>
      <c r="JAU42"/>
      <c r="JAV42"/>
      <c r="JAW42"/>
      <c r="JAX42"/>
      <c r="JAY42"/>
      <c r="JAZ42"/>
      <c r="JBA42"/>
      <c r="JBB42"/>
      <c r="JBC42"/>
      <c r="JBD42"/>
      <c r="JBE42"/>
      <c r="JBF42"/>
      <c r="JBG42"/>
      <c r="JBH42"/>
      <c r="JBI42"/>
      <c r="JBJ42"/>
      <c r="JBK42"/>
      <c r="JBL42"/>
      <c r="JBM42"/>
      <c r="JBN42"/>
      <c r="JBO42"/>
      <c r="JBP42"/>
      <c r="JBQ42"/>
      <c r="JBR42"/>
      <c r="JBS42"/>
      <c r="JBT42"/>
      <c r="JBU42"/>
      <c r="JBV42"/>
      <c r="JBW42"/>
      <c r="JBX42"/>
      <c r="JBY42"/>
      <c r="JBZ42"/>
      <c r="JCA42"/>
      <c r="JCB42"/>
      <c r="JCC42"/>
      <c r="JCD42"/>
      <c r="JCE42"/>
      <c r="JCF42"/>
      <c r="JCG42"/>
      <c r="JCH42"/>
      <c r="JCI42"/>
      <c r="JCJ42"/>
      <c r="JCK42"/>
      <c r="JCL42"/>
      <c r="JCM42"/>
      <c r="JCN42"/>
      <c r="JCO42"/>
      <c r="JCP42"/>
      <c r="JCQ42"/>
      <c r="JCR42"/>
      <c r="JCS42"/>
      <c r="JCT42"/>
      <c r="JCU42"/>
      <c r="JCV42"/>
      <c r="JCW42"/>
      <c r="JCX42"/>
      <c r="JCY42"/>
      <c r="JCZ42"/>
      <c r="JDA42"/>
      <c r="JDB42"/>
      <c r="JDC42"/>
      <c r="JDD42"/>
      <c r="JDE42"/>
      <c r="JDF42"/>
      <c r="JDG42"/>
      <c r="JDH42"/>
      <c r="JDI42"/>
      <c r="JDJ42"/>
      <c r="JDK42"/>
      <c r="JDL42"/>
      <c r="JDM42"/>
      <c r="JDN42"/>
      <c r="JDO42"/>
      <c r="JDP42"/>
      <c r="JDQ42"/>
      <c r="JDR42"/>
      <c r="JDS42"/>
      <c r="JDT42"/>
      <c r="JDU42"/>
      <c r="JDV42"/>
      <c r="JDW42"/>
      <c r="JDX42"/>
      <c r="JDY42"/>
      <c r="JDZ42"/>
      <c r="JEA42"/>
      <c r="JEB42"/>
      <c r="JEC42"/>
      <c r="JED42"/>
      <c r="JEE42"/>
      <c r="JEF42"/>
      <c r="JEG42"/>
      <c r="JEH42"/>
      <c r="JEI42"/>
      <c r="JEJ42"/>
      <c r="JEK42"/>
      <c r="JEL42"/>
      <c r="JEM42"/>
      <c r="JEN42"/>
      <c r="JEO42"/>
      <c r="JEP42"/>
      <c r="JEQ42"/>
      <c r="JER42"/>
      <c r="JES42"/>
      <c r="JET42"/>
      <c r="JEU42"/>
      <c r="JEV42"/>
      <c r="JEW42"/>
      <c r="JEX42"/>
      <c r="JEY42"/>
      <c r="JEZ42"/>
      <c r="JFA42"/>
      <c r="JFB42"/>
      <c r="JFC42"/>
      <c r="JFD42"/>
      <c r="JFE42"/>
      <c r="JFF42"/>
      <c r="JFG42"/>
      <c r="JFH42"/>
      <c r="JFI42"/>
      <c r="JFJ42"/>
      <c r="JFK42"/>
      <c r="JFL42"/>
      <c r="JFM42"/>
      <c r="JFN42"/>
      <c r="JFO42"/>
      <c r="JFP42"/>
      <c r="JFQ42"/>
      <c r="JFR42"/>
      <c r="JFS42"/>
      <c r="JFT42"/>
      <c r="JFU42"/>
      <c r="JFV42"/>
      <c r="JFW42"/>
      <c r="JFX42"/>
      <c r="JFY42"/>
      <c r="JFZ42"/>
      <c r="JGA42"/>
      <c r="JGB42"/>
      <c r="JGC42"/>
      <c r="JGD42"/>
      <c r="JGE42"/>
      <c r="JGF42"/>
      <c r="JGG42"/>
      <c r="JGH42"/>
      <c r="JGI42"/>
      <c r="JGJ42"/>
      <c r="JGK42"/>
      <c r="JGL42"/>
      <c r="JGM42"/>
      <c r="JGN42"/>
      <c r="JGO42"/>
      <c r="JGP42"/>
      <c r="JGQ42"/>
      <c r="JGR42"/>
      <c r="JGS42"/>
      <c r="JGT42"/>
      <c r="JGU42"/>
      <c r="JGV42"/>
      <c r="JGW42"/>
      <c r="JGX42"/>
      <c r="JGY42"/>
      <c r="JGZ42"/>
      <c r="JHA42"/>
      <c r="JHB42"/>
      <c r="JHC42"/>
      <c r="JHD42"/>
      <c r="JHE42"/>
      <c r="JHF42"/>
      <c r="JHG42"/>
      <c r="JHH42"/>
      <c r="JHI42"/>
      <c r="JHJ42"/>
      <c r="JHK42"/>
      <c r="JHL42"/>
      <c r="JHM42"/>
      <c r="JHN42"/>
      <c r="JHO42"/>
      <c r="JHP42"/>
      <c r="JHQ42"/>
      <c r="JHR42"/>
      <c r="JHS42"/>
      <c r="JHT42"/>
      <c r="JHU42"/>
      <c r="JHV42"/>
      <c r="JHW42"/>
      <c r="JHX42"/>
      <c r="JHY42"/>
      <c r="JHZ42"/>
      <c r="JIA42"/>
      <c r="JIB42"/>
      <c r="JIC42"/>
      <c r="JID42"/>
      <c r="JIE42"/>
      <c r="JIF42"/>
      <c r="JIG42"/>
      <c r="JIH42"/>
      <c r="JII42"/>
      <c r="JIJ42"/>
      <c r="JIK42"/>
      <c r="JIL42"/>
      <c r="JIM42"/>
      <c r="JIN42"/>
      <c r="JIO42"/>
      <c r="JIP42"/>
      <c r="JIQ42"/>
      <c r="JIR42"/>
      <c r="JIS42"/>
      <c r="JIT42"/>
      <c r="JIU42"/>
      <c r="JIV42"/>
      <c r="JIW42"/>
      <c r="JIX42"/>
      <c r="JIY42"/>
      <c r="JIZ42"/>
      <c r="JJA42"/>
      <c r="JJB42"/>
      <c r="JJC42"/>
      <c r="JJD42"/>
      <c r="JJE42"/>
      <c r="JJF42"/>
      <c r="JJG42"/>
      <c r="JJH42"/>
      <c r="JJI42"/>
      <c r="JJJ42"/>
      <c r="JJK42"/>
      <c r="JJL42"/>
      <c r="JJM42"/>
      <c r="JJN42"/>
      <c r="JJO42"/>
      <c r="JJP42"/>
      <c r="JJQ42"/>
      <c r="JJR42"/>
      <c r="JJS42"/>
      <c r="JJT42"/>
      <c r="JJU42"/>
      <c r="JJV42"/>
      <c r="JJW42"/>
      <c r="JJX42"/>
      <c r="JJY42"/>
      <c r="JJZ42"/>
      <c r="JKA42"/>
      <c r="JKB42"/>
      <c r="JKC42"/>
      <c r="JKD42"/>
      <c r="JKE42"/>
      <c r="JKF42"/>
      <c r="JKG42"/>
      <c r="JKH42"/>
      <c r="JKI42"/>
      <c r="JKJ42"/>
      <c r="JKK42"/>
      <c r="JKL42"/>
      <c r="JKM42"/>
      <c r="JKN42"/>
      <c r="JKO42"/>
      <c r="JKP42"/>
      <c r="JKQ42"/>
      <c r="JKR42"/>
      <c r="JKS42"/>
      <c r="JKT42"/>
      <c r="JKU42"/>
      <c r="JKV42"/>
      <c r="JKW42"/>
      <c r="JKX42"/>
      <c r="JKY42"/>
      <c r="JKZ42"/>
      <c r="JLA42"/>
      <c r="JLB42"/>
      <c r="JLC42"/>
      <c r="JLD42"/>
      <c r="JLE42"/>
      <c r="JLF42"/>
      <c r="JLG42"/>
      <c r="JLH42"/>
      <c r="JLI42"/>
      <c r="JLJ42"/>
      <c r="JLK42"/>
      <c r="JLL42"/>
      <c r="JLM42"/>
      <c r="JLN42"/>
      <c r="JLO42"/>
      <c r="JLP42"/>
      <c r="JLQ42"/>
      <c r="JLR42"/>
      <c r="JLS42"/>
      <c r="JLT42"/>
      <c r="JLU42"/>
      <c r="JLV42"/>
      <c r="JLW42"/>
      <c r="JLX42"/>
      <c r="JLY42"/>
      <c r="JLZ42"/>
      <c r="JMA42"/>
      <c r="JMB42"/>
      <c r="JMC42"/>
      <c r="JMD42"/>
      <c r="JME42"/>
      <c r="JMF42"/>
      <c r="JMG42"/>
      <c r="JMH42"/>
      <c r="JMI42"/>
      <c r="JMJ42"/>
      <c r="JMK42"/>
      <c r="JML42"/>
      <c r="JMM42"/>
      <c r="JMN42"/>
      <c r="JMO42"/>
      <c r="JMP42"/>
      <c r="JMQ42"/>
      <c r="JMR42"/>
      <c r="JMS42"/>
      <c r="JMT42"/>
      <c r="JMU42"/>
      <c r="JMV42"/>
      <c r="JMW42"/>
      <c r="JMX42"/>
      <c r="JMY42"/>
      <c r="JMZ42"/>
      <c r="JNA42"/>
      <c r="JNB42"/>
      <c r="JNC42"/>
      <c r="JND42"/>
      <c r="JNE42"/>
      <c r="JNF42"/>
      <c r="JNG42"/>
      <c r="JNH42"/>
      <c r="JNI42"/>
      <c r="JNJ42"/>
      <c r="JNK42"/>
      <c r="JNL42"/>
      <c r="JNM42"/>
      <c r="JNN42"/>
      <c r="JNO42"/>
      <c r="JNP42"/>
      <c r="JNQ42"/>
      <c r="JNR42"/>
      <c r="JNS42"/>
      <c r="JNT42"/>
      <c r="JNU42"/>
      <c r="JNV42"/>
      <c r="JNW42"/>
      <c r="JNX42"/>
      <c r="JNY42"/>
      <c r="JNZ42"/>
      <c r="JOA42"/>
      <c r="JOB42"/>
      <c r="JOC42"/>
      <c r="JOD42"/>
      <c r="JOE42"/>
      <c r="JOF42"/>
      <c r="JOG42"/>
      <c r="JOH42"/>
      <c r="JOI42"/>
      <c r="JOJ42"/>
      <c r="JOK42"/>
      <c r="JOL42"/>
      <c r="JOM42"/>
      <c r="JON42"/>
      <c r="JOO42"/>
      <c r="JOP42"/>
      <c r="JOQ42"/>
      <c r="JOR42"/>
      <c r="JOS42"/>
      <c r="JOT42"/>
      <c r="JOU42"/>
      <c r="JOV42"/>
      <c r="JOW42"/>
      <c r="JOX42"/>
      <c r="JOY42"/>
      <c r="JOZ42"/>
      <c r="JPA42"/>
      <c r="JPB42"/>
      <c r="JPC42"/>
      <c r="JPD42"/>
      <c r="JPE42"/>
      <c r="JPF42"/>
      <c r="JPG42"/>
      <c r="JPH42"/>
      <c r="JPI42"/>
      <c r="JPJ42"/>
      <c r="JPK42"/>
      <c r="JPL42"/>
      <c r="JPM42"/>
      <c r="JPN42"/>
      <c r="JPO42"/>
      <c r="JPP42"/>
      <c r="JPQ42"/>
      <c r="JPR42"/>
      <c r="JPS42"/>
      <c r="JPT42"/>
      <c r="JPU42"/>
      <c r="JPV42"/>
      <c r="JPW42"/>
      <c r="JPX42"/>
      <c r="JPY42"/>
      <c r="JPZ42"/>
      <c r="JQA42"/>
      <c r="JQB42"/>
      <c r="JQC42"/>
      <c r="JQD42"/>
      <c r="JQE42"/>
      <c r="JQF42"/>
      <c r="JQG42"/>
      <c r="JQH42"/>
      <c r="JQI42"/>
      <c r="JQJ42"/>
      <c r="JQK42"/>
      <c r="JQL42"/>
      <c r="JQM42"/>
      <c r="JQN42"/>
      <c r="JQO42"/>
      <c r="JQP42"/>
      <c r="JQQ42"/>
      <c r="JQR42"/>
      <c r="JQS42"/>
      <c r="JQT42"/>
      <c r="JQU42"/>
      <c r="JQV42"/>
      <c r="JQW42"/>
      <c r="JQX42"/>
      <c r="JQY42"/>
      <c r="JQZ42"/>
      <c r="JRA42"/>
      <c r="JRB42"/>
      <c r="JRC42"/>
      <c r="JRD42"/>
      <c r="JRE42"/>
      <c r="JRF42"/>
      <c r="JRG42"/>
      <c r="JRH42"/>
      <c r="JRI42"/>
      <c r="JRJ42"/>
      <c r="JRK42"/>
      <c r="JRL42"/>
      <c r="JRM42"/>
      <c r="JRN42"/>
      <c r="JRO42"/>
      <c r="JRP42"/>
      <c r="JRQ42"/>
      <c r="JRR42"/>
      <c r="JRS42"/>
      <c r="JRT42"/>
      <c r="JRU42"/>
      <c r="JRV42"/>
      <c r="JRW42"/>
      <c r="JRX42"/>
      <c r="JRY42"/>
      <c r="JRZ42"/>
      <c r="JSA42"/>
      <c r="JSB42"/>
      <c r="JSC42"/>
      <c r="JSD42"/>
      <c r="JSE42"/>
      <c r="JSF42"/>
      <c r="JSG42"/>
      <c r="JSH42"/>
      <c r="JSI42"/>
      <c r="JSJ42"/>
      <c r="JSK42"/>
      <c r="JSL42"/>
      <c r="JSM42"/>
      <c r="JSN42"/>
      <c r="JSO42"/>
      <c r="JSP42"/>
      <c r="JSQ42"/>
      <c r="JSR42"/>
      <c r="JSS42"/>
      <c r="JST42"/>
      <c r="JSU42"/>
      <c r="JSV42"/>
      <c r="JSW42"/>
      <c r="JSX42"/>
      <c r="JSY42"/>
      <c r="JSZ42"/>
      <c r="JTA42"/>
      <c r="JTB42"/>
      <c r="JTC42"/>
      <c r="JTD42"/>
      <c r="JTE42"/>
      <c r="JTF42"/>
      <c r="JTG42"/>
      <c r="JTH42"/>
      <c r="JTI42"/>
      <c r="JTJ42"/>
      <c r="JTK42"/>
      <c r="JTL42"/>
      <c r="JTM42"/>
      <c r="JTN42"/>
      <c r="JTO42"/>
      <c r="JTP42"/>
      <c r="JTQ42"/>
      <c r="JTR42"/>
      <c r="JTS42"/>
      <c r="JTT42"/>
      <c r="JTU42"/>
      <c r="JTV42"/>
      <c r="JTW42"/>
      <c r="JTX42"/>
      <c r="JTY42"/>
      <c r="JTZ42"/>
      <c r="JUA42"/>
      <c r="JUB42"/>
      <c r="JUC42"/>
      <c r="JUD42"/>
      <c r="JUE42"/>
      <c r="JUF42"/>
      <c r="JUG42"/>
      <c r="JUH42"/>
      <c r="JUI42"/>
      <c r="JUJ42"/>
      <c r="JUK42"/>
      <c r="JUL42"/>
      <c r="JUM42"/>
      <c r="JUN42"/>
      <c r="JUO42"/>
      <c r="JUP42"/>
      <c r="JUQ42"/>
      <c r="JUR42"/>
      <c r="JUS42"/>
      <c r="JUT42"/>
      <c r="JUU42"/>
      <c r="JUV42"/>
      <c r="JUW42"/>
      <c r="JUX42"/>
      <c r="JUY42"/>
      <c r="JUZ42"/>
      <c r="JVA42"/>
      <c r="JVB42"/>
      <c r="JVC42"/>
      <c r="JVD42"/>
      <c r="JVE42"/>
      <c r="JVF42"/>
      <c r="JVG42"/>
      <c r="JVH42"/>
      <c r="JVI42"/>
      <c r="JVJ42"/>
      <c r="JVK42"/>
      <c r="JVL42"/>
      <c r="JVM42"/>
      <c r="JVN42"/>
      <c r="JVO42"/>
      <c r="JVP42"/>
      <c r="JVQ42"/>
      <c r="JVR42"/>
      <c r="JVS42"/>
      <c r="JVT42"/>
      <c r="JVU42"/>
      <c r="JVV42"/>
      <c r="JVW42"/>
      <c r="JVX42"/>
      <c r="JVY42"/>
      <c r="JVZ42"/>
      <c r="JWA42"/>
      <c r="JWB42"/>
      <c r="JWC42"/>
      <c r="JWD42"/>
      <c r="JWE42"/>
      <c r="JWF42"/>
      <c r="JWG42"/>
      <c r="JWH42"/>
      <c r="JWI42"/>
      <c r="JWJ42"/>
      <c r="JWK42"/>
      <c r="JWL42"/>
      <c r="JWM42"/>
      <c r="JWN42"/>
      <c r="JWO42"/>
      <c r="JWP42"/>
      <c r="JWQ42"/>
      <c r="JWR42"/>
      <c r="JWS42"/>
      <c r="JWT42"/>
      <c r="JWU42"/>
      <c r="JWV42"/>
      <c r="JWW42"/>
      <c r="JWX42"/>
      <c r="JWY42"/>
      <c r="JWZ42"/>
      <c r="JXA42"/>
      <c r="JXB42"/>
      <c r="JXC42"/>
      <c r="JXD42"/>
      <c r="JXE42"/>
      <c r="JXF42"/>
      <c r="JXG42"/>
      <c r="JXH42"/>
      <c r="JXI42"/>
      <c r="JXJ42"/>
      <c r="JXK42"/>
      <c r="JXL42"/>
      <c r="JXM42"/>
      <c r="JXN42"/>
      <c r="JXO42"/>
      <c r="JXP42"/>
      <c r="JXQ42"/>
      <c r="JXR42"/>
      <c r="JXS42"/>
      <c r="JXT42"/>
      <c r="JXU42"/>
      <c r="JXV42"/>
      <c r="JXW42"/>
      <c r="JXX42"/>
      <c r="JXY42"/>
      <c r="JXZ42"/>
      <c r="JYA42"/>
      <c r="JYB42"/>
      <c r="JYC42"/>
      <c r="JYD42"/>
      <c r="JYE42"/>
      <c r="JYF42"/>
      <c r="JYG42"/>
      <c r="JYH42"/>
      <c r="JYI42"/>
      <c r="JYJ42"/>
      <c r="JYK42"/>
      <c r="JYL42"/>
      <c r="JYM42"/>
      <c r="JYN42"/>
      <c r="JYO42"/>
      <c r="JYP42"/>
      <c r="JYQ42"/>
      <c r="JYR42"/>
      <c r="JYS42"/>
      <c r="JYT42"/>
      <c r="JYU42"/>
      <c r="JYV42"/>
      <c r="JYW42"/>
      <c r="JYX42"/>
      <c r="JYY42"/>
      <c r="JYZ42"/>
      <c r="JZA42"/>
      <c r="JZB42"/>
      <c r="JZC42"/>
      <c r="JZD42"/>
      <c r="JZE42"/>
      <c r="JZF42"/>
      <c r="JZG42"/>
      <c r="JZH42"/>
      <c r="JZI42"/>
      <c r="JZJ42"/>
      <c r="JZK42"/>
      <c r="JZL42"/>
      <c r="JZM42"/>
      <c r="JZN42"/>
      <c r="JZO42"/>
      <c r="JZP42"/>
      <c r="JZQ42"/>
      <c r="JZR42"/>
      <c r="JZS42"/>
      <c r="JZT42"/>
      <c r="JZU42"/>
      <c r="JZV42"/>
      <c r="JZW42"/>
      <c r="JZX42"/>
      <c r="JZY42"/>
      <c r="JZZ42"/>
      <c r="KAA42"/>
      <c r="KAB42"/>
      <c r="KAC42"/>
      <c r="KAD42"/>
      <c r="KAE42"/>
      <c r="KAF42"/>
      <c r="KAG42"/>
      <c r="KAH42"/>
      <c r="KAI42"/>
      <c r="KAJ42"/>
      <c r="KAK42"/>
      <c r="KAL42"/>
      <c r="KAM42"/>
      <c r="KAN42"/>
      <c r="KAO42"/>
      <c r="KAP42"/>
      <c r="KAQ42"/>
      <c r="KAR42"/>
      <c r="KAS42"/>
      <c r="KAT42"/>
      <c r="KAU42"/>
      <c r="KAV42"/>
      <c r="KAW42"/>
      <c r="KAX42"/>
      <c r="KAY42"/>
      <c r="KAZ42"/>
      <c r="KBA42"/>
      <c r="KBB42"/>
      <c r="KBC42"/>
      <c r="KBD42"/>
      <c r="KBE42"/>
      <c r="KBF42"/>
      <c r="KBG42"/>
      <c r="KBH42"/>
      <c r="KBI42"/>
      <c r="KBJ42"/>
      <c r="KBK42"/>
      <c r="KBL42"/>
      <c r="KBM42"/>
      <c r="KBN42"/>
      <c r="KBO42"/>
      <c r="KBP42"/>
      <c r="KBQ42"/>
      <c r="KBR42"/>
      <c r="KBS42"/>
      <c r="KBT42"/>
      <c r="KBU42"/>
      <c r="KBV42"/>
      <c r="KBW42"/>
      <c r="KBX42"/>
      <c r="KBY42"/>
      <c r="KBZ42"/>
      <c r="KCA42"/>
      <c r="KCB42"/>
      <c r="KCC42"/>
      <c r="KCD42"/>
      <c r="KCE42"/>
      <c r="KCF42"/>
      <c r="KCG42"/>
      <c r="KCH42"/>
      <c r="KCI42"/>
      <c r="KCJ42"/>
      <c r="KCK42"/>
      <c r="KCL42"/>
      <c r="KCM42"/>
      <c r="KCN42"/>
      <c r="KCO42"/>
      <c r="KCP42"/>
      <c r="KCQ42"/>
      <c r="KCR42"/>
      <c r="KCS42"/>
      <c r="KCT42"/>
      <c r="KCU42"/>
      <c r="KCV42"/>
      <c r="KCW42"/>
      <c r="KCX42"/>
      <c r="KCY42"/>
      <c r="KCZ42"/>
      <c r="KDA42"/>
      <c r="KDB42"/>
      <c r="KDC42"/>
      <c r="KDD42"/>
      <c r="KDE42"/>
      <c r="KDF42"/>
      <c r="KDG42"/>
      <c r="KDH42"/>
      <c r="KDI42"/>
      <c r="KDJ42"/>
      <c r="KDK42"/>
      <c r="KDL42"/>
      <c r="KDM42"/>
      <c r="KDN42"/>
      <c r="KDO42"/>
      <c r="KDP42"/>
      <c r="KDQ42"/>
      <c r="KDR42"/>
      <c r="KDS42"/>
      <c r="KDT42"/>
      <c r="KDU42"/>
      <c r="KDV42"/>
      <c r="KDW42"/>
      <c r="KDX42"/>
      <c r="KDY42"/>
      <c r="KDZ42"/>
      <c r="KEA42"/>
      <c r="KEB42"/>
      <c r="KEC42"/>
      <c r="KED42"/>
      <c r="KEE42"/>
      <c r="KEF42"/>
      <c r="KEG42"/>
      <c r="KEH42"/>
      <c r="KEI42"/>
      <c r="KEJ42"/>
      <c r="KEK42"/>
      <c r="KEL42"/>
      <c r="KEM42"/>
      <c r="KEN42"/>
      <c r="KEO42"/>
      <c r="KEP42"/>
      <c r="KEQ42"/>
      <c r="KER42"/>
      <c r="KES42"/>
      <c r="KET42"/>
      <c r="KEU42"/>
      <c r="KEV42"/>
      <c r="KEW42"/>
      <c r="KEX42"/>
      <c r="KEY42"/>
      <c r="KEZ42"/>
      <c r="KFA42"/>
      <c r="KFB42"/>
      <c r="KFC42"/>
      <c r="KFD42"/>
      <c r="KFE42"/>
      <c r="KFF42"/>
      <c r="KFG42"/>
      <c r="KFH42"/>
      <c r="KFI42"/>
      <c r="KFJ42"/>
      <c r="KFK42"/>
      <c r="KFL42"/>
      <c r="KFM42"/>
      <c r="KFN42"/>
      <c r="KFO42"/>
      <c r="KFP42"/>
      <c r="KFQ42"/>
      <c r="KFR42"/>
      <c r="KFS42"/>
      <c r="KFT42"/>
      <c r="KFU42"/>
      <c r="KFV42"/>
      <c r="KFW42"/>
      <c r="KFX42"/>
      <c r="KFY42"/>
      <c r="KFZ42"/>
      <c r="KGA42"/>
      <c r="KGB42"/>
      <c r="KGC42"/>
      <c r="KGD42"/>
      <c r="KGE42"/>
      <c r="KGF42"/>
      <c r="KGG42"/>
      <c r="KGH42"/>
      <c r="KGI42"/>
      <c r="KGJ42"/>
      <c r="KGK42"/>
      <c r="KGL42"/>
      <c r="KGM42"/>
      <c r="KGN42"/>
      <c r="KGO42"/>
      <c r="KGP42"/>
      <c r="KGQ42"/>
      <c r="KGR42"/>
      <c r="KGS42"/>
      <c r="KGT42"/>
      <c r="KGU42"/>
      <c r="KGV42"/>
      <c r="KGW42"/>
      <c r="KGX42"/>
      <c r="KGY42"/>
      <c r="KGZ42"/>
      <c r="KHA42"/>
      <c r="KHB42"/>
      <c r="KHC42"/>
      <c r="KHD42"/>
      <c r="KHE42"/>
      <c r="KHF42"/>
      <c r="KHG42"/>
      <c r="KHH42"/>
      <c r="KHI42"/>
      <c r="KHJ42"/>
      <c r="KHK42"/>
      <c r="KHL42"/>
      <c r="KHM42"/>
      <c r="KHN42"/>
      <c r="KHO42"/>
      <c r="KHP42"/>
      <c r="KHQ42"/>
      <c r="KHR42"/>
      <c r="KHS42"/>
      <c r="KHT42"/>
      <c r="KHU42"/>
      <c r="KHV42"/>
      <c r="KHW42"/>
      <c r="KHX42"/>
      <c r="KHY42"/>
      <c r="KHZ42"/>
      <c r="KIA42"/>
      <c r="KIB42"/>
      <c r="KIC42"/>
      <c r="KID42"/>
      <c r="KIE42"/>
      <c r="KIF42"/>
      <c r="KIG42"/>
      <c r="KIH42"/>
      <c r="KII42"/>
      <c r="KIJ42"/>
      <c r="KIK42"/>
      <c r="KIL42"/>
      <c r="KIM42"/>
      <c r="KIN42"/>
      <c r="KIO42"/>
      <c r="KIP42"/>
      <c r="KIQ42"/>
      <c r="KIR42"/>
      <c r="KIS42"/>
      <c r="KIT42"/>
      <c r="KIU42"/>
      <c r="KIV42"/>
      <c r="KIW42"/>
      <c r="KIX42"/>
      <c r="KIY42"/>
      <c r="KIZ42"/>
      <c r="KJA42"/>
      <c r="KJB42"/>
      <c r="KJC42"/>
      <c r="KJD42"/>
      <c r="KJE42"/>
      <c r="KJF42"/>
      <c r="KJG42"/>
      <c r="KJH42"/>
      <c r="KJI42"/>
      <c r="KJJ42"/>
      <c r="KJK42"/>
      <c r="KJL42"/>
      <c r="KJM42"/>
      <c r="KJN42"/>
      <c r="KJO42"/>
      <c r="KJP42"/>
      <c r="KJQ42"/>
      <c r="KJR42"/>
      <c r="KJS42"/>
      <c r="KJT42"/>
      <c r="KJU42"/>
      <c r="KJV42"/>
      <c r="KJW42"/>
      <c r="KJX42"/>
      <c r="KJY42"/>
      <c r="KJZ42"/>
      <c r="KKA42"/>
      <c r="KKB42"/>
      <c r="KKC42"/>
      <c r="KKD42"/>
      <c r="KKE42"/>
      <c r="KKF42"/>
      <c r="KKG42"/>
      <c r="KKH42"/>
      <c r="KKI42"/>
      <c r="KKJ42"/>
      <c r="KKK42"/>
      <c r="KKL42"/>
      <c r="KKM42"/>
      <c r="KKN42"/>
      <c r="KKO42"/>
      <c r="KKP42"/>
      <c r="KKQ42"/>
      <c r="KKR42"/>
      <c r="KKS42"/>
      <c r="KKT42"/>
      <c r="KKU42"/>
      <c r="KKV42"/>
      <c r="KKW42"/>
      <c r="KKX42"/>
      <c r="KKY42"/>
      <c r="KKZ42"/>
      <c r="KLA42"/>
      <c r="KLB42"/>
      <c r="KLC42"/>
      <c r="KLD42"/>
      <c r="KLE42"/>
      <c r="KLF42"/>
      <c r="KLG42"/>
      <c r="KLH42"/>
      <c r="KLI42"/>
      <c r="KLJ42"/>
      <c r="KLK42"/>
      <c r="KLL42"/>
      <c r="KLM42"/>
      <c r="KLN42"/>
      <c r="KLO42"/>
      <c r="KLP42"/>
      <c r="KLQ42"/>
      <c r="KLR42"/>
      <c r="KLS42"/>
      <c r="KLT42"/>
      <c r="KLU42"/>
      <c r="KLV42"/>
      <c r="KLW42"/>
      <c r="KLX42"/>
      <c r="KLY42"/>
      <c r="KLZ42"/>
      <c r="KMA42"/>
      <c r="KMB42"/>
      <c r="KMC42"/>
      <c r="KMD42"/>
      <c r="KME42"/>
      <c r="KMF42"/>
      <c r="KMG42"/>
      <c r="KMH42"/>
      <c r="KMI42"/>
      <c r="KMJ42"/>
      <c r="KMK42"/>
      <c r="KML42"/>
      <c r="KMM42"/>
      <c r="KMN42"/>
      <c r="KMO42"/>
      <c r="KMP42"/>
      <c r="KMQ42"/>
      <c r="KMR42"/>
      <c r="KMS42"/>
      <c r="KMT42"/>
      <c r="KMU42"/>
      <c r="KMV42"/>
      <c r="KMW42"/>
      <c r="KMX42"/>
      <c r="KMY42"/>
      <c r="KMZ42"/>
      <c r="KNA42"/>
      <c r="KNB42"/>
      <c r="KNC42"/>
      <c r="KND42"/>
      <c r="KNE42"/>
      <c r="KNF42"/>
      <c r="KNG42"/>
      <c r="KNH42"/>
      <c r="KNI42"/>
      <c r="KNJ42"/>
      <c r="KNK42"/>
      <c r="KNL42"/>
      <c r="KNM42"/>
      <c r="KNN42"/>
      <c r="KNO42"/>
      <c r="KNP42"/>
      <c r="KNQ42"/>
      <c r="KNR42"/>
      <c r="KNS42"/>
      <c r="KNT42"/>
      <c r="KNU42"/>
      <c r="KNV42"/>
      <c r="KNW42"/>
      <c r="KNX42"/>
      <c r="KNY42"/>
      <c r="KNZ42"/>
      <c r="KOA42"/>
      <c r="KOB42"/>
      <c r="KOC42"/>
      <c r="KOD42"/>
      <c r="KOE42"/>
      <c r="KOF42"/>
      <c r="KOG42"/>
      <c r="KOH42"/>
      <c r="KOI42"/>
      <c r="KOJ42"/>
      <c r="KOK42"/>
      <c r="KOL42"/>
      <c r="KOM42"/>
      <c r="KON42"/>
      <c r="KOO42"/>
      <c r="KOP42"/>
      <c r="KOQ42"/>
      <c r="KOR42"/>
      <c r="KOS42"/>
      <c r="KOT42"/>
      <c r="KOU42"/>
      <c r="KOV42"/>
      <c r="KOW42"/>
      <c r="KOX42"/>
      <c r="KOY42"/>
      <c r="KOZ42"/>
      <c r="KPA42"/>
      <c r="KPB42"/>
      <c r="KPC42"/>
      <c r="KPD42"/>
      <c r="KPE42"/>
      <c r="KPF42"/>
      <c r="KPG42"/>
      <c r="KPH42"/>
      <c r="KPI42"/>
      <c r="KPJ42"/>
      <c r="KPK42"/>
      <c r="KPL42"/>
      <c r="KPM42"/>
      <c r="KPN42"/>
      <c r="KPO42"/>
      <c r="KPP42"/>
      <c r="KPQ42"/>
      <c r="KPR42"/>
      <c r="KPS42"/>
      <c r="KPT42"/>
      <c r="KPU42"/>
      <c r="KPV42"/>
      <c r="KPW42"/>
      <c r="KPX42"/>
      <c r="KPY42"/>
      <c r="KPZ42"/>
      <c r="KQA42"/>
      <c r="KQB42"/>
      <c r="KQC42"/>
      <c r="KQD42"/>
      <c r="KQE42"/>
      <c r="KQF42"/>
      <c r="KQG42"/>
      <c r="KQH42"/>
      <c r="KQI42"/>
      <c r="KQJ42"/>
      <c r="KQK42"/>
      <c r="KQL42"/>
      <c r="KQM42"/>
      <c r="KQN42"/>
      <c r="KQO42"/>
      <c r="KQP42"/>
      <c r="KQQ42"/>
      <c r="KQR42"/>
      <c r="KQS42"/>
      <c r="KQT42"/>
      <c r="KQU42"/>
      <c r="KQV42"/>
      <c r="KQW42"/>
      <c r="KQX42"/>
      <c r="KQY42"/>
      <c r="KQZ42"/>
      <c r="KRA42"/>
      <c r="KRB42"/>
      <c r="KRC42"/>
      <c r="KRD42"/>
      <c r="KRE42"/>
      <c r="KRF42"/>
      <c r="KRG42"/>
      <c r="KRH42"/>
      <c r="KRI42"/>
      <c r="KRJ42"/>
      <c r="KRK42"/>
      <c r="KRL42"/>
      <c r="KRM42"/>
      <c r="KRN42"/>
      <c r="KRO42"/>
      <c r="KRP42"/>
      <c r="KRQ42"/>
      <c r="KRR42"/>
      <c r="KRS42"/>
      <c r="KRT42"/>
      <c r="KRU42"/>
      <c r="KRV42"/>
      <c r="KRW42"/>
      <c r="KRX42"/>
      <c r="KRY42"/>
      <c r="KRZ42"/>
      <c r="KSA42"/>
      <c r="KSB42"/>
      <c r="KSC42"/>
      <c r="KSD42"/>
      <c r="KSE42"/>
      <c r="KSF42"/>
      <c r="KSG42"/>
      <c r="KSH42"/>
      <c r="KSI42"/>
      <c r="KSJ42"/>
      <c r="KSK42"/>
      <c r="KSL42"/>
      <c r="KSM42"/>
      <c r="KSN42"/>
      <c r="KSO42"/>
      <c r="KSP42"/>
      <c r="KSQ42"/>
      <c r="KSR42"/>
      <c r="KSS42"/>
      <c r="KST42"/>
      <c r="KSU42"/>
      <c r="KSV42"/>
      <c r="KSW42"/>
      <c r="KSX42"/>
      <c r="KSY42"/>
      <c r="KSZ42"/>
      <c r="KTA42"/>
      <c r="KTB42"/>
      <c r="KTC42"/>
      <c r="KTD42"/>
      <c r="KTE42"/>
      <c r="KTF42"/>
      <c r="KTG42"/>
      <c r="KTH42"/>
      <c r="KTI42"/>
      <c r="KTJ42"/>
      <c r="KTK42"/>
      <c r="KTL42"/>
      <c r="KTM42"/>
      <c r="KTN42"/>
      <c r="KTO42"/>
      <c r="KTP42"/>
      <c r="KTQ42"/>
      <c r="KTR42"/>
      <c r="KTS42"/>
      <c r="KTT42"/>
      <c r="KTU42"/>
      <c r="KTV42"/>
      <c r="KTW42"/>
      <c r="KTX42"/>
      <c r="KTY42"/>
      <c r="KTZ42"/>
      <c r="KUA42"/>
      <c r="KUB42"/>
      <c r="KUC42"/>
      <c r="KUD42"/>
      <c r="KUE42"/>
      <c r="KUF42"/>
      <c r="KUG42"/>
      <c r="KUH42"/>
      <c r="KUI42"/>
      <c r="KUJ42"/>
      <c r="KUK42"/>
      <c r="KUL42"/>
      <c r="KUM42"/>
      <c r="KUN42"/>
      <c r="KUO42"/>
      <c r="KUP42"/>
      <c r="KUQ42"/>
      <c r="KUR42"/>
      <c r="KUS42"/>
      <c r="KUT42"/>
      <c r="KUU42"/>
      <c r="KUV42"/>
      <c r="KUW42"/>
      <c r="KUX42"/>
      <c r="KUY42"/>
      <c r="KUZ42"/>
      <c r="KVA42"/>
      <c r="KVB42"/>
      <c r="KVC42"/>
      <c r="KVD42"/>
      <c r="KVE42"/>
      <c r="KVF42"/>
      <c r="KVG42"/>
      <c r="KVH42"/>
      <c r="KVI42"/>
      <c r="KVJ42"/>
      <c r="KVK42"/>
      <c r="KVL42"/>
      <c r="KVM42"/>
      <c r="KVN42"/>
      <c r="KVO42"/>
      <c r="KVP42"/>
      <c r="KVQ42"/>
      <c r="KVR42"/>
      <c r="KVS42"/>
      <c r="KVT42"/>
      <c r="KVU42"/>
      <c r="KVV42"/>
      <c r="KVW42"/>
      <c r="KVX42"/>
      <c r="KVY42"/>
      <c r="KVZ42"/>
      <c r="KWA42"/>
      <c r="KWB42"/>
      <c r="KWC42"/>
      <c r="KWD42"/>
      <c r="KWE42"/>
      <c r="KWF42"/>
      <c r="KWG42"/>
      <c r="KWH42"/>
      <c r="KWI42"/>
      <c r="KWJ42"/>
      <c r="KWK42"/>
      <c r="KWL42"/>
      <c r="KWM42"/>
      <c r="KWN42"/>
      <c r="KWO42"/>
      <c r="KWP42"/>
      <c r="KWQ42"/>
      <c r="KWR42"/>
      <c r="KWS42"/>
      <c r="KWT42"/>
      <c r="KWU42"/>
      <c r="KWV42"/>
      <c r="KWW42"/>
      <c r="KWX42"/>
      <c r="KWY42"/>
      <c r="KWZ42"/>
      <c r="KXA42"/>
      <c r="KXB42"/>
      <c r="KXC42"/>
      <c r="KXD42"/>
      <c r="KXE42"/>
      <c r="KXF42"/>
      <c r="KXG42"/>
      <c r="KXH42"/>
      <c r="KXI42"/>
      <c r="KXJ42"/>
      <c r="KXK42"/>
      <c r="KXL42"/>
      <c r="KXM42"/>
      <c r="KXN42"/>
      <c r="KXO42"/>
      <c r="KXP42"/>
      <c r="KXQ42"/>
      <c r="KXR42"/>
      <c r="KXS42"/>
      <c r="KXT42"/>
      <c r="KXU42"/>
      <c r="KXV42"/>
      <c r="KXW42"/>
      <c r="KXX42"/>
      <c r="KXY42"/>
      <c r="KXZ42"/>
      <c r="KYA42"/>
      <c r="KYB42"/>
      <c r="KYC42"/>
      <c r="KYD42"/>
      <c r="KYE42"/>
      <c r="KYF42"/>
      <c r="KYG42"/>
      <c r="KYH42"/>
      <c r="KYI42"/>
      <c r="KYJ42"/>
      <c r="KYK42"/>
      <c r="KYL42"/>
      <c r="KYM42"/>
      <c r="KYN42"/>
      <c r="KYO42"/>
      <c r="KYP42"/>
      <c r="KYQ42"/>
      <c r="KYR42"/>
      <c r="KYS42"/>
      <c r="KYT42"/>
      <c r="KYU42"/>
      <c r="KYV42"/>
      <c r="KYW42"/>
      <c r="KYX42"/>
      <c r="KYY42"/>
      <c r="KYZ42"/>
      <c r="KZA42"/>
      <c r="KZB42"/>
      <c r="KZC42"/>
      <c r="KZD42"/>
      <c r="KZE42"/>
      <c r="KZF42"/>
      <c r="KZG42"/>
      <c r="KZH42"/>
      <c r="KZI42"/>
      <c r="KZJ42"/>
      <c r="KZK42"/>
      <c r="KZL42"/>
      <c r="KZM42"/>
      <c r="KZN42"/>
      <c r="KZO42"/>
      <c r="KZP42"/>
      <c r="KZQ42"/>
      <c r="KZR42"/>
      <c r="KZS42"/>
      <c r="KZT42"/>
      <c r="KZU42"/>
      <c r="KZV42"/>
      <c r="KZW42"/>
      <c r="KZX42"/>
      <c r="KZY42"/>
      <c r="KZZ42"/>
      <c r="LAA42"/>
      <c r="LAB42"/>
      <c r="LAC42"/>
      <c r="LAD42"/>
      <c r="LAE42"/>
      <c r="LAF42"/>
      <c r="LAG42"/>
      <c r="LAH42"/>
      <c r="LAI42"/>
      <c r="LAJ42"/>
      <c r="LAK42"/>
      <c r="LAL42"/>
      <c r="LAM42"/>
      <c r="LAN42"/>
      <c r="LAO42"/>
      <c r="LAP42"/>
      <c r="LAQ42"/>
      <c r="LAR42"/>
      <c r="LAS42"/>
      <c r="LAT42"/>
      <c r="LAU42"/>
      <c r="LAV42"/>
      <c r="LAW42"/>
      <c r="LAX42"/>
      <c r="LAY42"/>
      <c r="LAZ42"/>
      <c r="LBA42"/>
      <c r="LBB42"/>
      <c r="LBC42"/>
      <c r="LBD42"/>
      <c r="LBE42"/>
      <c r="LBF42"/>
      <c r="LBG42"/>
      <c r="LBH42"/>
      <c r="LBI42"/>
      <c r="LBJ42"/>
      <c r="LBK42"/>
      <c r="LBL42"/>
      <c r="LBM42"/>
      <c r="LBN42"/>
      <c r="LBO42"/>
      <c r="LBP42"/>
      <c r="LBQ42"/>
      <c r="LBR42"/>
      <c r="LBS42"/>
      <c r="LBT42"/>
      <c r="LBU42"/>
      <c r="LBV42"/>
      <c r="LBW42"/>
      <c r="LBX42"/>
      <c r="LBY42"/>
      <c r="LBZ42"/>
      <c r="LCA42"/>
      <c r="LCB42"/>
      <c r="LCC42"/>
      <c r="LCD42"/>
      <c r="LCE42"/>
      <c r="LCF42"/>
      <c r="LCG42"/>
      <c r="LCH42"/>
      <c r="LCI42"/>
      <c r="LCJ42"/>
      <c r="LCK42"/>
      <c r="LCL42"/>
      <c r="LCM42"/>
      <c r="LCN42"/>
      <c r="LCO42"/>
      <c r="LCP42"/>
      <c r="LCQ42"/>
      <c r="LCR42"/>
      <c r="LCS42"/>
      <c r="LCT42"/>
      <c r="LCU42"/>
      <c r="LCV42"/>
      <c r="LCW42"/>
      <c r="LCX42"/>
      <c r="LCY42"/>
      <c r="LCZ42"/>
      <c r="LDA42"/>
      <c r="LDB42"/>
      <c r="LDC42"/>
      <c r="LDD42"/>
      <c r="LDE42"/>
      <c r="LDF42"/>
      <c r="LDG42"/>
      <c r="LDH42"/>
      <c r="LDI42"/>
      <c r="LDJ42"/>
      <c r="LDK42"/>
      <c r="LDL42"/>
      <c r="LDM42"/>
      <c r="LDN42"/>
      <c r="LDO42"/>
      <c r="LDP42"/>
      <c r="LDQ42"/>
      <c r="LDR42"/>
      <c r="LDS42"/>
      <c r="LDT42"/>
      <c r="LDU42"/>
      <c r="LDV42"/>
      <c r="LDW42"/>
      <c r="LDX42"/>
      <c r="LDY42"/>
      <c r="LDZ42"/>
      <c r="LEA42"/>
      <c r="LEB42"/>
      <c r="LEC42"/>
      <c r="LED42"/>
      <c r="LEE42"/>
      <c r="LEF42"/>
      <c r="LEG42"/>
      <c r="LEH42"/>
      <c r="LEI42"/>
      <c r="LEJ42"/>
      <c r="LEK42"/>
      <c r="LEL42"/>
      <c r="LEM42"/>
      <c r="LEN42"/>
      <c r="LEO42"/>
      <c r="LEP42"/>
      <c r="LEQ42"/>
      <c r="LER42"/>
      <c r="LES42"/>
      <c r="LET42"/>
      <c r="LEU42"/>
      <c r="LEV42"/>
      <c r="LEW42"/>
      <c r="LEX42"/>
      <c r="LEY42"/>
      <c r="LEZ42"/>
      <c r="LFA42"/>
      <c r="LFB42"/>
      <c r="LFC42"/>
      <c r="LFD42"/>
      <c r="LFE42"/>
      <c r="LFF42"/>
      <c r="LFG42"/>
      <c r="LFH42"/>
      <c r="LFI42"/>
      <c r="LFJ42"/>
      <c r="LFK42"/>
      <c r="LFL42"/>
      <c r="LFM42"/>
      <c r="LFN42"/>
      <c r="LFO42"/>
      <c r="LFP42"/>
      <c r="LFQ42"/>
      <c r="LFR42"/>
      <c r="LFS42"/>
      <c r="LFT42"/>
      <c r="LFU42"/>
      <c r="LFV42"/>
      <c r="LFW42"/>
      <c r="LFX42"/>
      <c r="LFY42"/>
      <c r="LFZ42"/>
      <c r="LGA42"/>
      <c r="LGB42"/>
      <c r="LGC42"/>
      <c r="LGD42"/>
      <c r="LGE42"/>
      <c r="LGF42"/>
      <c r="LGG42"/>
      <c r="LGH42"/>
      <c r="LGI42"/>
      <c r="LGJ42"/>
      <c r="LGK42"/>
      <c r="LGL42"/>
      <c r="LGM42"/>
      <c r="LGN42"/>
      <c r="LGO42"/>
      <c r="LGP42"/>
      <c r="LGQ42"/>
      <c r="LGR42"/>
      <c r="LGS42"/>
      <c r="LGT42"/>
      <c r="LGU42"/>
      <c r="LGV42"/>
      <c r="LGW42"/>
      <c r="LGX42"/>
      <c r="LGY42"/>
      <c r="LGZ42"/>
      <c r="LHA42"/>
      <c r="LHB42"/>
      <c r="LHC42"/>
      <c r="LHD42"/>
      <c r="LHE42"/>
      <c r="LHF42"/>
      <c r="LHG42"/>
      <c r="LHH42"/>
      <c r="LHI42"/>
      <c r="LHJ42"/>
      <c r="LHK42"/>
      <c r="LHL42"/>
      <c r="LHM42"/>
      <c r="LHN42"/>
      <c r="LHO42"/>
      <c r="LHP42"/>
      <c r="LHQ42"/>
      <c r="LHR42"/>
      <c r="LHS42"/>
      <c r="LHT42"/>
      <c r="LHU42"/>
      <c r="LHV42"/>
      <c r="LHW42"/>
      <c r="LHX42"/>
      <c r="LHY42"/>
      <c r="LHZ42"/>
      <c r="LIA42"/>
      <c r="LIB42"/>
      <c r="LIC42"/>
      <c r="LID42"/>
      <c r="LIE42"/>
      <c r="LIF42"/>
      <c r="LIG42"/>
      <c r="LIH42"/>
      <c r="LII42"/>
      <c r="LIJ42"/>
      <c r="LIK42"/>
      <c r="LIL42"/>
      <c r="LIM42"/>
      <c r="LIN42"/>
      <c r="LIO42"/>
      <c r="LIP42"/>
      <c r="LIQ42"/>
      <c r="LIR42"/>
      <c r="LIS42"/>
      <c r="LIT42"/>
      <c r="LIU42"/>
      <c r="LIV42"/>
      <c r="LIW42"/>
      <c r="LIX42"/>
      <c r="LIY42"/>
      <c r="LIZ42"/>
      <c r="LJA42"/>
      <c r="LJB42"/>
      <c r="LJC42"/>
      <c r="LJD42"/>
      <c r="LJE42"/>
      <c r="LJF42"/>
      <c r="LJG42"/>
      <c r="LJH42"/>
      <c r="LJI42"/>
      <c r="LJJ42"/>
      <c r="LJK42"/>
      <c r="LJL42"/>
      <c r="LJM42"/>
      <c r="LJN42"/>
      <c r="LJO42"/>
      <c r="LJP42"/>
      <c r="LJQ42"/>
      <c r="LJR42"/>
      <c r="LJS42"/>
      <c r="LJT42"/>
      <c r="LJU42"/>
      <c r="LJV42"/>
      <c r="LJW42"/>
      <c r="LJX42"/>
      <c r="LJY42"/>
      <c r="LJZ42"/>
      <c r="LKA42"/>
      <c r="LKB42"/>
      <c r="LKC42"/>
      <c r="LKD42"/>
      <c r="LKE42"/>
      <c r="LKF42"/>
      <c r="LKG42"/>
      <c r="LKH42"/>
      <c r="LKI42"/>
      <c r="LKJ42"/>
      <c r="LKK42"/>
      <c r="LKL42"/>
      <c r="LKM42"/>
      <c r="LKN42"/>
      <c r="LKO42"/>
      <c r="LKP42"/>
      <c r="LKQ42"/>
      <c r="LKR42"/>
      <c r="LKS42"/>
      <c r="LKT42"/>
      <c r="LKU42"/>
      <c r="LKV42"/>
      <c r="LKW42"/>
      <c r="LKX42"/>
      <c r="LKY42"/>
      <c r="LKZ42"/>
      <c r="LLA42"/>
      <c r="LLB42"/>
      <c r="LLC42"/>
      <c r="LLD42"/>
      <c r="LLE42"/>
      <c r="LLF42"/>
      <c r="LLG42"/>
      <c r="LLH42"/>
      <c r="LLI42"/>
      <c r="LLJ42"/>
      <c r="LLK42"/>
      <c r="LLL42"/>
      <c r="LLM42"/>
      <c r="LLN42"/>
      <c r="LLO42"/>
      <c r="LLP42"/>
      <c r="LLQ42"/>
      <c r="LLR42"/>
      <c r="LLS42"/>
      <c r="LLT42"/>
      <c r="LLU42"/>
      <c r="LLV42"/>
      <c r="LLW42"/>
      <c r="LLX42"/>
      <c r="LLY42"/>
      <c r="LLZ42"/>
      <c r="LMA42"/>
      <c r="LMB42"/>
      <c r="LMC42"/>
      <c r="LMD42"/>
      <c r="LME42"/>
      <c r="LMF42"/>
      <c r="LMG42"/>
      <c r="LMH42"/>
      <c r="LMI42"/>
      <c r="LMJ42"/>
      <c r="LMK42"/>
      <c r="LML42"/>
      <c r="LMM42"/>
      <c r="LMN42"/>
      <c r="LMO42"/>
      <c r="LMP42"/>
      <c r="LMQ42"/>
      <c r="LMR42"/>
      <c r="LMS42"/>
      <c r="LMT42"/>
      <c r="LMU42"/>
      <c r="LMV42"/>
      <c r="LMW42"/>
      <c r="LMX42"/>
      <c r="LMY42"/>
      <c r="LMZ42"/>
      <c r="LNA42"/>
      <c r="LNB42"/>
      <c r="LNC42"/>
      <c r="LND42"/>
      <c r="LNE42"/>
      <c r="LNF42"/>
      <c r="LNG42"/>
      <c r="LNH42"/>
      <c r="LNI42"/>
      <c r="LNJ42"/>
      <c r="LNK42"/>
      <c r="LNL42"/>
      <c r="LNM42"/>
      <c r="LNN42"/>
      <c r="LNO42"/>
      <c r="LNP42"/>
      <c r="LNQ42"/>
      <c r="LNR42"/>
      <c r="LNS42"/>
      <c r="LNT42"/>
      <c r="LNU42"/>
      <c r="LNV42"/>
      <c r="LNW42"/>
      <c r="LNX42"/>
      <c r="LNY42"/>
      <c r="LNZ42"/>
      <c r="LOA42"/>
      <c r="LOB42"/>
      <c r="LOC42"/>
      <c r="LOD42"/>
      <c r="LOE42"/>
      <c r="LOF42"/>
      <c r="LOG42"/>
      <c r="LOH42"/>
      <c r="LOI42"/>
      <c r="LOJ42"/>
      <c r="LOK42"/>
      <c r="LOL42"/>
      <c r="LOM42"/>
      <c r="LON42"/>
      <c r="LOO42"/>
      <c r="LOP42"/>
      <c r="LOQ42"/>
      <c r="LOR42"/>
      <c r="LOS42"/>
      <c r="LOT42"/>
      <c r="LOU42"/>
      <c r="LOV42"/>
      <c r="LOW42"/>
      <c r="LOX42"/>
      <c r="LOY42"/>
      <c r="LOZ42"/>
      <c r="LPA42"/>
      <c r="LPB42"/>
      <c r="LPC42"/>
      <c r="LPD42"/>
      <c r="LPE42"/>
      <c r="LPF42"/>
      <c r="LPG42"/>
      <c r="LPH42"/>
      <c r="LPI42"/>
      <c r="LPJ42"/>
      <c r="LPK42"/>
      <c r="LPL42"/>
      <c r="LPM42"/>
      <c r="LPN42"/>
      <c r="LPO42"/>
      <c r="LPP42"/>
      <c r="LPQ42"/>
      <c r="LPR42"/>
      <c r="LPS42"/>
      <c r="LPT42"/>
      <c r="LPU42"/>
      <c r="LPV42"/>
      <c r="LPW42"/>
      <c r="LPX42"/>
      <c r="LPY42"/>
      <c r="LPZ42"/>
      <c r="LQA42"/>
      <c r="LQB42"/>
      <c r="LQC42"/>
      <c r="LQD42"/>
      <c r="LQE42"/>
      <c r="LQF42"/>
      <c r="LQG42"/>
      <c r="LQH42"/>
      <c r="LQI42"/>
      <c r="LQJ42"/>
      <c r="LQK42"/>
      <c r="LQL42"/>
      <c r="LQM42"/>
      <c r="LQN42"/>
      <c r="LQO42"/>
      <c r="LQP42"/>
      <c r="LQQ42"/>
      <c r="LQR42"/>
      <c r="LQS42"/>
      <c r="LQT42"/>
      <c r="LQU42"/>
      <c r="LQV42"/>
      <c r="LQW42"/>
      <c r="LQX42"/>
      <c r="LQY42"/>
      <c r="LQZ42"/>
      <c r="LRA42"/>
      <c r="LRB42"/>
      <c r="LRC42"/>
      <c r="LRD42"/>
      <c r="LRE42"/>
      <c r="LRF42"/>
      <c r="LRG42"/>
      <c r="LRH42"/>
      <c r="LRI42"/>
      <c r="LRJ42"/>
      <c r="LRK42"/>
      <c r="LRL42"/>
      <c r="LRM42"/>
      <c r="LRN42"/>
      <c r="LRO42"/>
      <c r="LRP42"/>
      <c r="LRQ42"/>
      <c r="LRR42"/>
      <c r="LRS42"/>
      <c r="LRT42"/>
      <c r="LRU42"/>
      <c r="LRV42"/>
      <c r="LRW42"/>
      <c r="LRX42"/>
      <c r="LRY42"/>
      <c r="LRZ42"/>
      <c r="LSA42"/>
      <c r="LSB42"/>
      <c r="LSC42"/>
      <c r="LSD42"/>
      <c r="LSE42"/>
      <c r="LSF42"/>
      <c r="LSG42"/>
      <c r="LSH42"/>
      <c r="LSI42"/>
      <c r="LSJ42"/>
      <c r="LSK42"/>
      <c r="LSL42"/>
      <c r="LSM42"/>
      <c r="LSN42"/>
      <c r="LSO42"/>
      <c r="LSP42"/>
      <c r="LSQ42"/>
      <c r="LSR42"/>
      <c r="LSS42"/>
      <c r="LST42"/>
      <c r="LSU42"/>
      <c r="LSV42"/>
      <c r="LSW42"/>
      <c r="LSX42"/>
      <c r="LSY42"/>
      <c r="LSZ42"/>
      <c r="LTA42"/>
      <c r="LTB42"/>
      <c r="LTC42"/>
      <c r="LTD42"/>
      <c r="LTE42"/>
      <c r="LTF42"/>
      <c r="LTG42"/>
      <c r="LTH42"/>
      <c r="LTI42"/>
      <c r="LTJ42"/>
      <c r="LTK42"/>
      <c r="LTL42"/>
      <c r="LTM42"/>
      <c r="LTN42"/>
      <c r="LTO42"/>
      <c r="LTP42"/>
      <c r="LTQ42"/>
      <c r="LTR42"/>
      <c r="LTS42"/>
      <c r="LTT42"/>
      <c r="LTU42"/>
      <c r="LTV42"/>
      <c r="LTW42"/>
      <c r="LTX42"/>
      <c r="LTY42"/>
      <c r="LTZ42"/>
      <c r="LUA42"/>
      <c r="LUB42"/>
      <c r="LUC42"/>
      <c r="LUD42"/>
      <c r="LUE42"/>
      <c r="LUF42"/>
      <c r="LUG42"/>
      <c r="LUH42"/>
      <c r="LUI42"/>
      <c r="LUJ42"/>
      <c r="LUK42"/>
      <c r="LUL42"/>
      <c r="LUM42"/>
      <c r="LUN42"/>
      <c r="LUO42"/>
      <c r="LUP42"/>
      <c r="LUQ42"/>
      <c r="LUR42"/>
      <c r="LUS42"/>
      <c r="LUT42"/>
      <c r="LUU42"/>
      <c r="LUV42"/>
      <c r="LUW42"/>
      <c r="LUX42"/>
      <c r="LUY42"/>
      <c r="LUZ42"/>
      <c r="LVA42"/>
      <c r="LVB42"/>
      <c r="LVC42"/>
      <c r="LVD42"/>
      <c r="LVE42"/>
      <c r="LVF42"/>
      <c r="LVG42"/>
      <c r="LVH42"/>
      <c r="LVI42"/>
      <c r="LVJ42"/>
      <c r="LVK42"/>
      <c r="LVL42"/>
      <c r="LVM42"/>
      <c r="LVN42"/>
      <c r="LVO42"/>
      <c r="LVP42"/>
      <c r="LVQ42"/>
      <c r="LVR42"/>
      <c r="LVS42"/>
      <c r="LVT42"/>
      <c r="LVU42"/>
      <c r="LVV42"/>
      <c r="LVW42"/>
      <c r="LVX42"/>
      <c r="LVY42"/>
      <c r="LVZ42"/>
      <c r="LWA42"/>
      <c r="LWB42"/>
      <c r="LWC42"/>
      <c r="LWD42"/>
      <c r="LWE42"/>
      <c r="LWF42"/>
      <c r="LWG42"/>
      <c r="LWH42"/>
      <c r="LWI42"/>
      <c r="LWJ42"/>
      <c r="LWK42"/>
      <c r="LWL42"/>
      <c r="LWM42"/>
      <c r="LWN42"/>
      <c r="LWO42"/>
      <c r="LWP42"/>
      <c r="LWQ42"/>
      <c r="LWR42"/>
      <c r="LWS42"/>
      <c r="LWT42"/>
      <c r="LWU42"/>
      <c r="LWV42"/>
      <c r="LWW42"/>
      <c r="LWX42"/>
      <c r="LWY42"/>
      <c r="LWZ42"/>
      <c r="LXA42"/>
      <c r="LXB42"/>
      <c r="LXC42"/>
      <c r="LXD42"/>
      <c r="LXE42"/>
      <c r="LXF42"/>
      <c r="LXG42"/>
      <c r="LXH42"/>
      <c r="LXI42"/>
      <c r="LXJ42"/>
      <c r="LXK42"/>
      <c r="LXL42"/>
      <c r="LXM42"/>
      <c r="LXN42"/>
      <c r="LXO42"/>
      <c r="LXP42"/>
      <c r="LXQ42"/>
      <c r="LXR42"/>
      <c r="LXS42"/>
      <c r="LXT42"/>
      <c r="LXU42"/>
      <c r="LXV42"/>
      <c r="LXW42"/>
      <c r="LXX42"/>
      <c r="LXY42"/>
      <c r="LXZ42"/>
      <c r="LYA42"/>
      <c r="LYB42"/>
      <c r="LYC42"/>
      <c r="LYD42"/>
      <c r="LYE42"/>
      <c r="LYF42"/>
      <c r="LYG42"/>
      <c r="LYH42"/>
      <c r="LYI42"/>
      <c r="LYJ42"/>
      <c r="LYK42"/>
      <c r="LYL42"/>
      <c r="LYM42"/>
      <c r="LYN42"/>
      <c r="LYO42"/>
      <c r="LYP42"/>
      <c r="LYQ42"/>
      <c r="LYR42"/>
      <c r="LYS42"/>
      <c r="LYT42"/>
      <c r="LYU42"/>
      <c r="LYV42"/>
      <c r="LYW42"/>
      <c r="LYX42"/>
      <c r="LYY42"/>
      <c r="LYZ42"/>
      <c r="LZA42"/>
      <c r="LZB42"/>
      <c r="LZC42"/>
      <c r="LZD42"/>
      <c r="LZE42"/>
      <c r="LZF42"/>
      <c r="LZG42"/>
      <c r="LZH42"/>
      <c r="LZI42"/>
      <c r="LZJ42"/>
      <c r="LZK42"/>
      <c r="LZL42"/>
      <c r="LZM42"/>
      <c r="LZN42"/>
      <c r="LZO42"/>
      <c r="LZP42"/>
      <c r="LZQ42"/>
      <c r="LZR42"/>
      <c r="LZS42"/>
      <c r="LZT42"/>
      <c r="LZU42"/>
      <c r="LZV42"/>
      <c r="LZW42"/>
      <c r="LZX42"/>
      <c r="LZY42"/>
      <c r="LZZ42"/>
      <c r="MAA42"/>
      <c r="MAB42"/>
      <c r="MAC42"/>
      <c r="MAD42"/>
      <c r="MAE42"/>
      <c r="MAF42"/>
      <c r="MAG42"/>
      <c r="MAH42"/>
      <c r="MAI42"/>
      <c r="MAJ42"/>
      <c r="MAK42"/>
      <c r="MAL42"/>
      <c r="MAM42"/>
      <c r="MAN42"/>
      <c r="MAO42"/>
      <c r="MAP42"/>
      <c r="MAQ42"/>
      <c r="MAR42"/>
      <c r="MAS42"/>
      <c r="MAT42"/>
      <c r="MAU42"/>
      <c r="MAV42"/>
      <c r="MAW42"/>
      <c r="MAX42"/>
      <c r="MAY42"/>
      <c r="MAZ42"/>
      <c r="MBA42"/>
      <c r="MBB42"/>
      <c r="MBC42"/>
      <c r="MBD42"/>
      <c r="MBE42"/>
      <c r="MBF42"/>
      <c r="MBG42"/>
      <c r="MBH42"/>
      <c r="MBI42"/>
      <c r="MBJ42"/>
      <c r="MBK42"/>
      <c r="MBL42"/>
      <c r="MBM42"/>
      <c r="MBN42"/>
      <c r="MBO42"/>
      <c r="MBP42"/>
      <c r="MBQ42"/>
      <c r="MBR42"/>
      <c r="MBS42"/>
      <c r="MBT42"/>
      <c r="MBU42"/>
      <c r="MBV42"/>
      <c r="MBW42"/>
      <c r="MBX42"/>
      <c r="MBY42"/>
      <c r="MBZ42"/>
      <c r="MCA42"/>
      <c r="MCB42"/>
      <c r="MCC42"/>
      <c r="MCD42"/>
      <c r="MCE42"/>
      <c r="MCF42"/>
      <c r="MCG42"/>
      <c r="MCH42"/>
      <c r="MCI42"/>
      <c r="MCJ42"/>
      <c r="MCK42"/>
      <c r="MCL42"/>
      <c r="MCM42"/>
      <c r="MCN42"/>
      <c r="MCO42"/>
      <c r="MCP42"/>
      <c r="MCQ42"/>
      <c r="MCR42"/>
      <c r="MCS42"/>
      <c r="MCT42"/>
      <c r="MCU42"/>
      <c r="MCV42"/>
      <c r="MCW42"/>
      <c r="MCX42"/>
      <c r="MCY42"/>
      <c r="MCZ42"/>
      <c r="MDA42"/>
      <c r="MDB42"/>
      <c r="MDC42"/>
      <c r="MDD42"/>
      <c r="MDE42"/>
      <c r="MDF42"/>
      <c r="MDG42"/>
      <c r="MDH42"/>
      <c r="MDI42"/>
      <c r="MDJ42"/>
      <c r="MDK42"/>
      <c r="MDL42"/>
      <c r="MDM42"/>
      <c r="MDN42"/>
      <c r="MDO42"/>
      <c r="MDP42"/>
      <c r="MDQ42"/>
      <c r="MDR42"/>
      <c r="MDS42"/>
      <c r="MDT42"/>
      <c r="MDU42"/>
      <c r="MDV42"/>
      <c r="MDW42"/>
      <c r="MDX42"/>
      <c r="MDY42"/>
      <c r="MDZ42"/>
      <c r="MEA42"/>
      <c r="MEB42"/>
      <c r="MEC42"/>
      <c r="MED42"/>
      <c r="MEE42"/>
      <c r="MEF42"/>
      <c r="MEG42"/>
      <c r="MEH42"/>
      <c r="MEI42"/>
      <c r="MEJ42"/>
      <c r="MEK42"/>
      <c r="MEL42"/>
      <c r="MEM42"/>
      <c r="MEN42"/>
      <c r="MEO42"/>
      <c r="MEP42"/>
      <c r="MEQ42"/>
      <c r="MER42"/>
      <c r="MES42"/>
      <c r="MET42"/>
      <c r="MEU42"/>
      <c r="MEV42"/>
      <c r="MEW42"/>
      <c r="MEX42"/>
      <c r="MEY42"/>
      <c r="MEZ42"/>
      <c r="MFA42"/>
      <c r="MFB42"/>
      <c r="MFC42"/>
      <c r="MFD42"/>
      <c r="MFE42"/>
      <c r="MFF42"/>
      <c r="MFG42"/>
      <c r="MFH42"/>
      <c r="MFI42"/>
      <c r="MFJ42"/>
      <c r="MFK42"/>
      <c r="MFL42"/>
      <c r="MFM42"/>
      <c r="MFN42"/>
      <c r="MFO42"/>
      <c r="MFP42"/>
      <c r="MFQ42"/>
      <c r="MFR42"/>
      <c r="MFS42"/>
      <c r="MFT42"/>
      <c r="MFU42"/>
      <c r="MFV42"/>
      <c r="MFW42"/>
      <c r="MFX42"/>
      <c r="MFY42"/>
      <c r="MFZ42"/>
      <c r="MGA42"/>
      <c r="MGB42"/>
      <c r="MGC42"/>
      <c r="MGD42"/>
      <c r="MGE42"/>
      <c r="MGF42"/>
      <c r="MGG42"/>
      <c r="MGH42"/>
      <c r="MGI42"/>
      <c r="MGJ42"/>
      <c r="MGK42"/>
      <c r="MGL42"/>
      <c r="MGM42"/>
      <c r="MGN42"/>
      <c r="MGO42"/>
      <c r="MGP42"/>
      <c r="MGQ42"/>
      <c r="MGR42"/>
      <c r="MGS42"/>
      <c r="MGT42"/>
      <c r="MGU42"/>
      <c r="MGV42"/>
      <c r="MGW42"/>
      <c r="MGX42"/>
      <c r="MGY42"/>
      <c r="MGZ42"/>
      <c r="MHA42"/>
      <c r="MHB42"/>
      <c r="MHC42"/>
      <c r="MHD42"/>
      <c r="MHE42"/>
      <c r="MHF42"/>
      <c r="MHG42"/>
      <c r="MHH42"/>
      <c r="MHI42"/>
      <c r="MHJ42"/>
      <c r="MHK42"/>
      <c r="MHL42"/>
      <c r="MHM42"/>
      <c r="MHN42"/>
      <c r="MHO42"/>
      <c r="MHP42"/>
      <c r="MHQ42"/>
      <c r="MHR42"/>
      <c r="MHS42"/>
      <c r="MHT42"/>
      <c r="MHU42"/>
      <c r="MHV42"/>
      <c r="MHW42"/>
      <c r="MHX42"/>
      <c r="MHY42"/>
      <c r="MHZ42"/>
      <c r="MIA42"/>
      <c r="MIB42"/>
      <c r="MIC42"/>
      <c r="MID42"/>
      <c r="MIE42"/>
      <c r="MIF42"/>
      <c r="MIG42"/>
      <c r="MIH42"/>
      <c r="MII42"/>
      <c r="MIJ42"/>
      <c r="MIK42"/>
      <c r="MIL42"/>
      <c r="MIM42"/>
      <c r="MIN42"/>
      <c r="MIO42"/>
      <c r="MIP42"/>
      <c r="MIQ42"/>
      <c r="MIR42"/>
      <c r="MIS42"/>
      <c r="MIT42"/>
      <c r="MIU42"/>
      <c r="MIV42"/>
      <c r="MIW42"/>
      <c r="MIX42"/>
      <c r="MIY42"/>
      <c r="MIZ42"/>
      <c r="MJA42"/>
      <c r="MJB42"/>
      <c r="MJC42"/>
      <c r="MJD42"/>
      <c r="MJE42"/>
      <c r="MJF42"/>
      <c r="MJG42"/>
      <c r="MJH42"/>
      <c r="MJI42"/>
      <c r="MJJ42"/>
      <c r="MJK42"/>
      <c r="MJL42"/>
      <c r="MJM42"/>
      <c r="MJN42"/>
      <c r="MJO42"/>
      <c r="MJP42"/>
      <c r="MJQ42"/>
      <c r="MJR42"/>
      <c r="MJS42"/>
      <c r="MJT42"/>
      <c r="MJU42"/>
      <c r="MJV42"/>
      <c r="MJW42"/>
      <c r="MJX42"/>
      <c r="MJY42"/>
      <c r="MJZ42"/>
      <c r="MKA42"/>
      <c r="MKB42"/>
      <c r="MKC42"/>
      <c r="MKD42"/>
      <c r="MKE42"/>
      <c r="MKF42"/>
      <c r="MKG42"/>
      <c r="MKH42"/>
      <c r="MKI42"/>
      <c r="MKJ42"/>
      <c r="MKK42"/>
      <c r="MKL42"/>
      <c r="MKM42"/>
      <c r="MKN42"/>
      <c r="MKO42"/>
      <c r="MKP42"/>
      <c r="MKQ42"/>
      <c r="MKR42"/>
      <c r="MKS42"/>
      <c r="MKT42"/>
      <c r="MKU42"/>
      <c r="MKV42"/>
      <c r="MKW42"/>
      <c r="MKX42"/>
      <c r="MKY42"/>
      <c r="MKZ42"/>
      <c r="MLA42"/>
      <c r="MLB42"/>
      <c r="MLC42"/>
      <c r="MLD42"/>
      <c r="MLE42"/>
      <c r="MLF42"/>
      <c r="MLG42"/>
      <c r="MLH42"/>
      <c r="MLI42"/>
      <c r="MLJ42"/>
      <c r="MLK42"/>
      <c r="MLL42"/>
      <c r="MLM42"/>
      <c r="MLN42"/>
      <c r="MLO42"/>
      <c r="MLP42"/>
      <c r="MLQ42"/>
      <c r="MLR42"/>
      <c r="MLS42"/>
      <c r="MLT42"/>
      <c r="MLU42"/>
      <c r="MLV42"/>
      <c r="MLW42"/>
      <c r="MLX42"/>
      <c r="MLY42"/>
      <c r="MLZ42"/>
      <c r="MMA42"/>
      <c r="MMB42"/>
      <c r="MMC42"/>
      <c r="MMD42"/>
      <c r="MME42"/>
      <c r="MMF42"/>
      <c r="MMG42"/>
      <c r="MMH42"/>
      <c r="MMI42"/>
      <c r="MMJ42"/>
      <c r="MMK42"/>
      <c r="MML42"/>
      <c r="MMM42"/>
      <c r="MMN42"/>
      <c r="MMO42"/>
      <c r="MMP42"/>
      <c r="MMQ42"/>
      <c r="MMR42"/>
      <c r="MMS42"/>
      <c r="MMT42"/>
      <c r="MMU42"/>
      <c r="MMV42"/>
      <c r="MMW42"/>
      <c r="MMX42"/>
      <c r="MMY42"/>
      <c r="MMZ42"/>
      <c r="MNA42"/>
      <c r="MNB42"/>
      <c r="MNC42"/>
      <c r="MND42"/>
      <c r="MNE42"/>
      <c r="MNF42"/>
      <c r="MNG42"/>
      <c r="MNH42"/>
      <c r="MNI42"/>
      <c r="MNJ42"/>
      <c r="MNK42"/>
      <c r="MNL42"/>
      <c r="MNM42"/>
      <c r="MNN42"/>
      <c r="MNO42"/>
      <c r="MNP42"/>
      <c r="MNQ42"/>
      <c r="MNR42"/>
      <c r="MNS42"/>
      <c r="MNT42"/>
      <c r="MNU42"/>
      <c r="MNV42"/>
      <c r="MNW42"/>
      <c r="MNX42"/>
      <c r="MNY42"/>
      <c r="MNZ42"/>
      <c r="MOA42"/>
      <c r="MOB42"/>
      <c r="MOC42"/>
      <c r="MOD42"/>
      <c r="MOE42"/>
      <c r="MOF42"/>
      <c r="MOG42"/>
      <c r="MOH42"/>
      <c r="MOI42"/>
      <c r="MOJ42"/>
      <c r="MOK42"/>
      <c r="MOL42"/>
      <c r="MOM42"/>
      <c r="MON42"/>
      <c r="MOO42"/>
      <c r="MOP42"/>
      <c r="MOQ42"/>
      <c r="MOR42"/>
      <c r="MOS42"/>
      <c r="MOT42"/>
      <c r="MOU42"/>
      <c r="MOV42"/>
      <c r="MOW42"/>
      <c r="MOX42"/>
      <c r="MOY42"/>
      <c r="MOZ42"/>
      <c r="MPA42"/>
      <c r="MPB42"/>
      <c r="MPC42"/>
      <c r="MPD42"/>
      <c r="MPE42"/>
      <c r="MPF42"/>
      <c r="MPG42"/>
      <c r="MPH42"/>
      <c r="MPI42"/>
      <c r="MPJ42"/>
      <c r="MPK42"/>
      <c r="MPL42"/>
      <c r="MPM42"/>
      <c r="MPN42"/>
      <c r="MPO42"/>
      <c r="MPP42"/>
      <c r="MPQ42"/>
      <c r="MPR42"/>
      <c r="MPS42"/>
      <c r="MPT42"/>
      <c r="MPU42"/>
      <c r="MPV42"/>
      <c r="MPW42"/>
      <c r="MPX42"/>
      <c r="MPY42"/>
      <c r="MPZ42"/>
      <c r="MQA42"/>
      <c r="MQB42"/>
      <c r="MQC42"/>
      <c r="MQD42"/>
      <c r="MQE42"/>
      <c r="MQF42"/>
      <c r="MQG42"/>
      <c r="MQH42"/>
      <c r="MQI42"/>
      <c r="MQJ42"/>
      <c r="MQK42"/>
      <c r="MQL42"/>
      <c r="MQM42"/>
      <c r="MQN42"/>
      <c r="MQO42"/>
      <c r="MQP42"/>
      <c r="MQQ42"/>
      <c r="MQR42"/>
      <c r="MQS42"/>
      <c r="MQT42"/>
      <c r="MQU42"/>
      <c r="MQV42"/>
      <c r="MQW42"/>
      <c r="MQX42"/>
      <c r="MQY42"/>
      <c r="MQZ42"/>
      <c r="MRA42"/>
      <c r="MRB42"/>
      <c r="MRC42"/>
      <c r="MRD42"/>
      <c r="MRE42"/>
      <c r="MRF42"/>
      <c r="MRG42"/>
      <c r="MRH42"/>
      <c r="MRI42"/>
      <c r="MRJ42"/>
      <c r="MRK42"/>
      <c r="MRL42"/>
      <c r="MRM42"/>
      <c r="MRN42"/>
      <c r="MRO42"/>
      <c r="MRP42"/>
      <c r="MRQ42"/>
      <c r="MRR42"/>
      <c r="MRS42"/>
      <c r="MRT42"/>
      <c r="MRU42"/>
      <c r="MRV42"/>
      <c r="MRW42"/>
      <c r="MRX42"/>
      <c r="MRY42"/>
      <c r="MRZ42"/>
      <c r="MSA42"/>
      <c r="MSB42"/>
      <c r="MSC42"/>
      <c r="MSD42"/>
      <c r="MSE42"/>
      <c r="MSF42"/>
      <c r="MSG42"/>
      <c r="MSH42"/>
      <c r="MSI42"/>
      <c r="MSJ42"/>
      <c r="MSK42"/>
      <c r="MSL42"/>
      <c r="MSM42"/>
      <c r="MSN42"/>
      <c r="MSO42"/>
      <c r="MSP42"/>
      <c r="MSQ42"/>
      <c r="MSR42"/>
      <c r="MSS42"/>
      <c r="MST42"/>
      <c r="MSU42"/>
      <c r="MSV42"/>
      <c r="MSW42"/>
      <c r="MSX42"/>
      <c r="MSY42"/>
      <c r="MSZ42"/>
      <c r="MTA42"/>
      <c r="MTB42"/>
      <c r="MTC42"/>
      <c r="MTD42"/>
      <c r="MTE42"/>
      <c r="MTF42"/>
      <c r="MTG42"/>
      <c r="MTH42"/>
      <c r="MTI42"/>
      <c r="MTJ42"/>
      <c r="MTK42"/>
      <c r="MTL42"/>
      <c r="MTM42"/>
      <c r="MTN42"/>
      <c r="MTO42"/>
      <c r="MTP42"/>
      <c r="MTQ42"/>
      <c r="MTR42"/>
      <c r="MTS42"/>
      <c r="MTT42"/>
      <c r="MTU42"/>
      <c r="MTV42"/>
      <c r="MTW42"/>
      <c r="MTX42"/>
      <c r="MTY42"/>
      <c r="MTZ42"/>
      <c r="MUA42"/>
      <c r="MUB42"/>
      <c r="MUC42"/>
      <c r="MUD42"/>
      <c r="MUE42"/>
      <c r="MUF42"/>
      <c r="MUG42"/>
      <c r="MUH42"/>
      <c r="MUI42"/>
      <c r="MUJ42"/>
      <c r="MUK42"/>
      <c r="MUL42"/>
      <c r="MUM42"/>
      <c r="MUN42"/>
      <c r="MUO42"/>
      <c r="MUP42"/>
      <c r="MUQ42"/>
      <c r="MUR42"/>
      <c r="MUS42"/>
      <c r="MUT42"/>
      <c r="MUU42"/>
      <c r="MUV42"/>
      <c r="MUW42"/>
      <c r="MUX42"/>
      <c r="MUY42"/>
      <c r="MUZ42"/>
      <c r="MVA42"/>
      <c r="MVB42"/>
      <c r="MVC42"/>
      <c r="MVD42"/>
      <c r="MVE42"/>
      <c r="MVF42"/>
      <c r="MVG42"/>
      <c r="MVH42"/>
      <c r="MVI42"/>
      <c r="MVJ42"/>
      <c r="MVK42"/>
      <c r="MVL42"/>
      <c r="MVM42"/>
      <c r="MVN42"/>
      <c r="MVO42"/>
      <c r="MVP42"/>
      <c r="MVQ42"/>
      <c r="MVR42"/>
      <c r="MVS42"/>
      <c r="MVT42"/>
      <c r="MVU42"/>
      <c r="MVV42"/>
      <c r="MVW42"/>
      <c r="MVX42"/>
      <c r="MVY42"/>
      <c r="MVZ42"/>
      <c r="MWA42"/>
      <c r="MWB42"/>
      <c r="MWC42"/>
      <c r="MWD42"/>
      <c r="MWE42"/>
      <c r="MWF42"/>
      <c r="MWG42"/>
      <c r="MWH42"/>
      <c r="MWI42"/>
      <c r="MWJ42"/>
      <c r="MWK42"/>
      <c r="MWL42"/>
      <c r="MWM42"/>
      <c r="MWN42"/>
      <c r="MWO42"/>
      <c r="MWP42"/>
      <c r="MWQ42"/>
      <c r="MWR42"/>
      <c r="MWS42"/>
      <c r="MWT42"/>
      <c r="MWU42"/>
      <c r="MWV42"/>
      <c r="MWW42"/>
      <c r="MWX42"/>
      <c r="MWY42"/>
      <c r="MWZ42"/>
      <c r="MXA42"/>
      <c r="MXB42"/>
      <c r="MXC42"/>
      <c r="MXD42"/>
      <c r="MXE42"/>
      <c r="MXF42"/>
      <c r="MXG42"/>
      <c r="MXH42"/>
      <c r="MXI42"/>
      <c r="MXJ42"/>
      <c r="MXK42"/>
      <c r="MXL42"/>
      <c r="MXM42"/>
      <c r="MXN42"/>
      <c r="MXO42"/>
      <c r="MXP42"/>
      <c r="MXQ42"/>
      <c r="MXR42"/>
      <c r="MXS42"/>
      <c r="MXT42"/>
      <c r="MXU42"/>
      <c r="MXV42"/>
      <c r="MXW42"/>
      <c r="MXX42"/>
      <c r="MXY42"/>
      <c r="MXZ42"/>
      <c r="MYA42"/>
      <c r="MYB42"/>
      <c r="MYC42"/>
      <c r="MYD42"/>
      <c r="MYE42"/>
      <c r="MYF42"/>
      <c r="MYG42"/>
      <c r="MYH42"/>
      <c r="MYI42"/>
      <c r="MYJ42"/>
      <c r="MYK42"/>
      <c r="MYL42"/>
      <c r="MYM42"/>
      <c r="MYN42"/>
      <c r="MYO42"/>
      <c r="MYP42"/>
      <c r="MYQ42"/>
      <c r="MYR42"/>
      <c r="MYS42"/>
      <c r="MYT42"/>
      <c r="MYU42"/>
      <c r="MYV42"/>
      <c r="MYW42"/>
      <c r="MYX42"/>
      <c r="MYY42"/>
      <c r="MYZ42"/>
      <c r="MZA42"/>
      <c r="MZB42"/>
      <c r="MZC42"/>
      <c r="MZD42"/>
      <c r="MZE42"/>
      <c r="MZF42"/>
      <c r="MZG42"/>
      <c r="MZH42"/>
      <c r="MZI42"/>
      <c r="MZJ42"/>
      <c r="MZK42"/>
      <c r="MZL42"/>
      <c r="MZM42"/>
      <c r="MZN42"/>
      <c r="MZO42"/>
      <c r="MZP42"/>
      <c r="MZQ42"/>
      <c r="MZR42"/>
      <c r="MZS42"/>
      <c r="MZT42"/>
      <c r="MZU42"/>
      <c r="MZV42"/>
      <c r="MZW42"/>
      <c r="MZX42"/>
      <c r="MZY42"/>
      <c r="MZZ42"/>
      <c r="NAA42"/>
      <c r="NAB42"/>
      <c r="NAC42"/>
      <c r="NAD42"/>
      <c r="NAE42"/>
      <c r="NAF42"/>
      <c r="NAG42"/>
      <c r="NAH42"/>
      <c r="NAI42"/>
      <c r="NAJ42"/>
      <c r="NAK42"/>
      <c r="NAL42"/>
      <c r="NAM42"/>
      <c r="NAN42"/>
      <c r="NAO42"/>
      <c r="NAP42"/>
      <c r="NAQ42"/>
      <c r="NAR42"/>
      <c r="NAS42"/>
      <c r="NAT42"/>
      <c r="NAU42"/>
      <c r="NAV42"/>
      <c r="NAW42"/>
      <c r="NAX42"/>
      <c r="NAY42"/>
      <c r="NAZ42"/>
      <c r="NBA42"/>
      <c r="NBB42"/>
      <c r="NBC42"/>
      <c r="NBD42"/>
      <c r="NBE42"/>
      <c r="NBF42"/>
      <c r="NBG42"/>
      <c r="NBH42"/>
      <c r="NBI42"/>
      <c r="NBJ42"/>
      <c r="NBK42"/>
      <c r="NBL42"/>
      <c r="NBM42"/>
      <c r="NBN42"/>
      <c r="NBO42"/>
      <c r="NBP42"/>
      <c r="NBQ42"/>
      <c r="NBR42"/>
      <c r="NBS42"/>
      <c r="NBT42"/>
      <c r="NBU42"/>
      <c r="NBV42"/>
      <c r="NBW42"/>
      <c r="NBX42"/>
      <c r="NBY42"/>
      <c r="NBZ42"/>
      <c r="NCA42"/>
      <c r="NCB42"/>
      <c r="NCC42"/>
      <c r="NCD42"/>
      <c r="NCE42"/>
      <c r="NCF42"/>
      <c r="NCG42"/>
      <c r="NCH42"/>
      <c r="NCI42"/>
      <c r="NCJ42"/>
      <c r="NCK42"/>
      <c r="NCL42"/>
      <c r="NCM42"/>
      <c r="NCN42"/>
      <c r="NCO42"/>
      <c r="NCP42"/>
      <c r="NCQ42"/>
      <c r="NCR42"/>
      <c r="NCS42"/>
      <c r="NCT42"/>
      <c r="NCU42"/>
      <c r="NCV42"/>
      <c r="NCW42"/>
      <c r="NCX42"/>
      <c r="NCY42"/>
      <c r="NCZ42"/>
      <c r="NDA42"/>
      <c r="NDB42"/>
      <c r="NDC42"/>
      <c r="NDD42"/>
      <c r="NDE42"/>
      <c r="NDF42"/>
      <c r="NDG42"/>
      <c r="NDH42"/>
      <c r="NDI42"/>
      <c r="NDJ42"/>
      <c r="NDK42"/>
      <c r="NDL42"/>
      <c r="NDM42"/>
      <c r="NDN42"/>
      <c r="NDO42"/>
      <c r="NDP42"/>
      <c r="NDQ42"/>
      <c r="NDR42"/>
      <c r="NDS42"/>
      <c r="NDT42"/>
      <c r="NDU42"/>
      <c r="NDV42"/>
      <c r="NDW42"/>
      <c r="NDX42"/>
      <c r="NDY42"/>
      <c r="NDZ42"/>
      <c r="NEA42"/>
      <c r="NEB42"/>
      <c r="NEC42"/>
      <c r="NED42"/>
      <c r="NEE42"/>
      <c r="NEF42"/>
      <c r="NEG42"/>
      <c r="NEH42"/>
      <c r="NEI42"/>
      <c r="NEJ42"/>
      <c r="NEK42"/>
      <c r="NEL42"/>
      <c r="NEM42"/>
      <c r="NEN42"/>
      <c r="NEO42"/>
      <c r="NEP42"/>
      <c r="NEQ42"/>
      <c r="NER42"/>
      <c r="NES42"/>
      <c r="NET42"/>
      <c r="NEU42"/>
      <c r="NEV42"/>
      <c r="NEW42"/>
      <c r="NEX42"/>
      <c r="NEY42"/>
      <c r="NEZ42"/>
      <c r="NFA42"/>
      <c r="NFB42"/>
      <c r="NFC42"/>
      <c r="NFD42"/>
      <c r="NFE42"/>
      <c r="NFF42"/>
      <c r="NFG42"/>
      <c r="NFH42"/>
      <c r="NFI42"/>
      <c r="NFJ42"/>
      <c r="NFK42"/>
      <c r="NFL42"/>
      <c r="NFM42"/>
      <c r="NFN42"/>
      <c r="NFO42"/>
      <c r="NFP42"/>
      <c r="NFQ42"/>
      <c r="NFR42"/>
      <c r="NFS42"/>
      <c r="NFT42"/>
      <c r="NFU42"/>
      <c r="NFV42"/>
      <c r="NFW42"/>
      <c r="NFX42"/>
      <c r="NFY42"/>
      <c r="NFZ42"/>
      <c r="NGA42"/>
      <c r="NGB42"/>
      <c r="NGC42"/>
      <c r="NGD42"/>
      <c r="NGE42"/>
      <c r="NGF42"/>
      <c r="NGG42"/>
      <c r="NGH42"/>
      <c r="NGI42"/>
      <c r="NGJ42"/>
      <c r="NGK42"/>
      <c r="NGL42"/>
      <c r="NGM42"/>
      <c r="NGN42"/>
      <c r="NGO42"/>
      <c r="NGP42"/>
      <c r="NGQ42"/>
      <c r="NGR42"/>
      <c r="NGS42"/>
      <c r="NGT42"/>
      <c r="NGU42"/>
      <c r="NGV42"/>
      <c r="NGW42"/>
      <c r="NGX42"/>
      <c r="NGY42"/>
      <c r="NGZ42"/>
      <c r="NHA42"/>
      <c r="NHB42"/>
      <c r="NHC42"/>
      <c r="NHD42"/>
      <c r="NHE42"/>
      <c r="NHF42"/>
      <c r="NHG42"/>
      <c r="NHH42"/>
      <c r="NHI42"/>
      <c r="NHJ42"/>
      <c r="NHK42"/>
      <c r="NHL42"/>
      <c r="NHM42"/>
      <c r="NHN42"/>
      <c r="NHO42"/>
      <c r="NHP42"/>
      <c r="NHQ42"/>
      <c r="NHR42"/>
      <c r="NHS42"/>
      <c r="NHT42"/>
      <c r="NHU42"/>
      <c r="NHV42"/>
      <c r="NHW42"/>
      <c r="NHX42"/>
      <c r="NHY42"/>
      <c r="NHZ42"/>
      <c r="NIA42"/>
      <c r="NIB42"/>
      <c r="NIC42"/>
      <c r="NID42"/>
      <c r="NIE42"/>
      <c r="NIF42"/>
      <c r="NIG42"/>
      <c r="NIH42"/>
      <c r="NII42"/>
      <c r="NIJ42"/>
      <c r="NIK42"/>
      <c r="NIL42"/>
      <c r="NIM42"/>
      <c r="NIN42"/>
      <c r="NIO42"/>
      <c r="NIP42"/>
      <c r="NIQ42"/>
      <c r="NIR42"/>
      <c r="NIS42"/>
      <c r="NIT42"/>
      <c r="NIU42"/>
      <c r="NIV42"/>
      <c r="NIW42"/>
      <c r="NIX42"/>
      <c r="NIY42"/>
      <c r="NIZ42"/>
      <c r="NJA42"/>
      <c r="NJB42"/>
      <c r="NJC42"/>
      <c r="NJD42"/>
      <c r="NJE42"/>
      <c r="NJF42"/>
      <c r="NJG42"/>
      <c r="NJH42"/>
      <c r="NJI42"/>
      <c r="NJJ42"/>
      <c r="NJK42"/>
      <c r="NJL42"/>
      <c r="NJM42"/>
      <c r="NJN42"/>
      <c r="NJO42"/>
      <c r="NJP42"/>
      <c r="NJQ42"/>
      <c r="NJR42"/>
      <c r="NJS42"/>
      <c r="NJT42"/>
      <c r="NJU42"/>
      <c r="NJV42"/>
      <c r="NJW42"/>
      <c r="NJX42"/>
      <c r="NJY42"/>
      <c r="NJZ42"/>
      <c r="NKA42"/>
      <c r="NKB42"/>
      <c r="NKC42"/>
      <c r="NKD42"/>
      <c r="NKE42"/>
      <c r="NKF42"/>
      <c r="NKG42"/>
      <c r="NKH42"/>
      <c r="NKI42"/>
      <c r="NKJ42"/>
      <c r="NKK42"/>
      <c r="NKL42"/>
      <c r="NKM42"/>
      <c r="NKN42"/>
      <c r="NKO42"/>
      <c r="NKP42"/>
      <c r="NKQ42"/>
      <c r="NKR42"/>
      <c r="NKS42"/>
      <c r="NKT42"/>
      <c r="NKU42"/>
      <c r="NKV42"/>
      <c r="NKW42"/>
      <c r="NKX42"/>
      <c r="NKY42"/>
      <c r="NKZ42"/>
      <c r="NLA42"/>
      <c r="NLB42"/>
      <c r="NLC42"/>
      <c r="NLD42"/>
      <c r="NLE42"/>
      <c r="NLF42"/>
      <c r="NLG42"/>
      <c r="NLH42"/>
      <c r="NLI42"/>
      <c r="NLJ42"/>
      <c r="NLK42"/>
      <c r="NLL42"/>
      <c r="NLM42"/>
      <c r="NLN42"/>
      <c r="NLO42"/>
      <c r="NLP42"/>
      <c r="NLQ42"/>
      <c r="NLR42"/>
      <c r="NLS42"/>
      <c r="NLT42"/>
      <c r="NLU42"/>
      <c r="NLV42"/>
      <c r="NLW42"/>
      <c r="NLX42"/>
      <c r="NLY42"/>
      <c r="NLZ42"/>
      <c r="NMA42"/>
      <c r="NMB42"/>
      <c r="NMC42"/>
      <c r="NMD42"/>
      <c r="NME42"/>
      <c r="NMF42"/>
      <c r="NMG42"/>
      <c r="NMH42"/>
      <c r="NMI42"/>
      <c r="NMJ42"/>
      <c r="NMK42"/>
      <c r="NML42"/>
      <c r="NMM42"/>
      <c r="NMN42"/>
      <c r="NMO42"/>
      <c r="NMP42"/>
      <c r="NMQ42"/>
      <c r="NMR42"/>
      <c r="NMS42"/>
      <c r="NMT42"/>
      <c r="NMU42"/>
      <c r="NMV42"/>
      <c r="NMW42"/>
      <c r="NMX42"/>
      <c r="NMY42"/>
      <c r="NMZ42"/>
      <c r="NNA42"/>
      <c r="NNB42"/>
      <c r="NNC42"/>
      <c r="NND42"/>
      <c r="NNE42"/>
      <c r="NNF42"/>
      <c r="NNG42"/>
      <c r="NNH42"/>
      <c r="NNI42"/>
      <c r="NNJ42"/>
      <c r="NNK42"/>
      <c r="NNL42"/>
      <c r="NNM42"/>
      <c r="NNN42"/>
      <c r="NNO42"/>
      <c r="NNP42"/>
      <c r="NNQ42"/>
      <c r="NNR42"/>
      <c r="NNS42"/>
      <c r="NNT42"/>
      <c r="NNU42"/>
      <c r="NNV42"/>
      <c r="NNW42"/>
      <c r="NNX42"/>
      <c r="NNY42"/>
      <c r="NNZ42"/>
      <c r="NOA42"/>
      <c r="NOB42"/>
      <c r="NOC42"/>
      <c r="NOD42"/>
      <c r="NOE42"/>
      <c r="NOF42"/>
      <c r="NOG42"/>
      <c r="NOH42"/>
      <c r="NOI42"/>
      <c r="NOJ42"/>
      <c r="NOK42"/>
      <c r="NOL42"/>
      <c r="NOM42"/>
      <c r="NON42"/>
      <c r="NOO42"/>
      <c r="NOP42"/>
      <c r="NOQ42"/>
      <c r="NOR42"/>
      <c r="NOS42"/>
      <c r="NOT42"/>
      <c r="NOU42"/>
      <c r="NOV42"/>
      <c r="NOW42"/>
      <c r="NOX42"/>
      <c r="NOY42"/>
      <c r="NOZ42"/>
      <c r="NPA42"/>
      <c r="NPB42"/>
      <c r="NPC42"/>
      <c r="NPD42"/>
      <c r="NPE42"/>
      <c r="NPF42"/>
      <c r="NPG42"/>
      <c r="NPH42"/>
      <c r="NPI42"/>
      <c r="NPJ42"/>
      <c r="NPK42"/>
      <c r="NPL42"/>
      <c r="NPM42"/>
      <c r="NPN42"/>
      <c r="NPO42"/>
      <c r="NPP42"/>
      <c r="NPQ42"/>
      <c r="NPR42"/>
      <c r="NPS42"/>
      <c r="NPT42"/>
      <c r="NPU42"/>
      <c r="NPV42"/>
      <c r="NPW42"/>
      <c r="NPX42"/>
      <c r="NPY42"/>
      <c r="NPZ42"/>
      <c r="NQA42"/>
      <c r="NQB42"/>
      <c r="NQC42"/>
      <c r="NQD42"/>
      <c r="NQE42"/>
      <c r="NQF42"/>
      <c r="NQG42"/>
      <c r="NQH42"/>
      <c r="NQI42"/>
      <c r="NQJ42"/>
      <c r="NQK42"/>
      <c r="NQL42"/>
      <c r="NQM42"/>
      <c r="NQN42"/>
      <c r="NQO42"/>
      <c r="NQP42"/>
      <c r="NQQ42"/>
      <c r="NQR42"/>
      <c r="NQS42"/>
      <c r="NQT42"/>
      <c r="NQU42"/>
      <c r="NQV42"/>
      <c r="NQW42"/>
      <c r="NQX42"/>
      <c r="NQY42"/>
      <c r="NQZ42"/>
      <c r="NRA42"/>
      <c r="NRB42"/>
      <c r="NRC42"/>
      <c r="NRD42"/>
      <c r="NRE42"/>
      <c r="NRF42"/>
      <c r="NRG42"/>
      <c r="NRH42"/>
      <c r="NRI42"/>
    </row>
    <row r="43" spans="1:9941" s="54" customFormat="1" ht="12.2" customHeight="1" x14ac:dyDescent="0.2">
      <c r="A43" s="1182" t="s">
        <v>101</v>
      </c>
      <c r="B43" s="854" t="s">
        <v>144</v>
      </c>
      <c r="C43" s="636">
        <f>'1. mell.bevétel_össz'!C42-'26._önként_össz_bev'!C44-'26._államig_össz_bev'!C43</f>
        <v>44586585</v>
      </c>
      <c r="D43" s="411">
        <f>'1. mell.bevétel_össz'!D42-'26._önként_össz_bev'!D44-'26._államig_össz_bev'!D43</f>
        <v>44586585</v>
      </c>
      <c r="E43" s="694">
        <f>'1. mell.bevétel_össz'!E42-'26._önként_össz_bev'!E44-'26._államig_össz_bev'!E43</f>
        <v>44586585</v>
      </c>
      <c r="F43" s="694">
        <f>'1. mell.bevétel_össz'!F42-'26._önként_össz_bev'!F44-'26._államig_össz_bev'!F43</f>
        <v>74244090</v>
      </c>
      <c r="G43" s="694">
        <f>'1. mell.bevétel_össz'!G42-'26._önként_össz_bev'!G44-'26._államig_össz_bev'!G43</f>
        <v>74316560</v>
      </c>
      <c r="H43" s="413">
        <f t="shared" si="2"/>
        <v>72470</v>
      </c>
      <c r="I43" s="757">
        <f>'1. mell.bevétel_össz'!I42-'26._önként_össz_bev'!I44-'26._államig_össz_bev'!I43</f>
        <v>0</v>
      </c>
      <c r="J43" s="413">
        <f>'1. mell.bevétel_össz'!J42-'26._önként_össz_bev'!J44-'26._államig_össz_bev'!J43</f>
        <v>0</v>
      </c>
      <c r="K43" s="413">
        <f>'1. mell.bevétel_össz'!K42-'26._önként_össz_bev'!K44-'26._államig_össz_bev'!K43</f>
        <v>0</v>
      </c>
      <c r="L43" s="413">
        <f>'1. mell.bevétel_össz'!L42-'26._önként_össz_bev'!L44</f>
        <v>0</v>
      </c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  <c r="RG43"/>
      <c r="RH43"/>
      <c r="RI43"/>
      <c r="RJ43"/>
      <c r="RK43"/>
      <c r="RL43"/>
      <c r="RM43"/>
      <c r="RN43"/>
      <c r="RO43"/>
      <c r="RP43"/>
      <c r="RQ43"/>
      <c r="RR43"/>
      <c r="RS43"/>
      <c r="RT43"/>
      <c r="RU43"/>
      <c r="RV43"/>
      <c r="RW43"/>
      <c r="RX43"/>
      <c r="RY43"/>
      <c r="RZ43"/>
      <c r="SA43"/>
      <c r="SB43"/>
      <c r="SC43"/>
      <c r="SD43"/>
      <c r="SE43"/>
      <c r="SF43"/>
      <c r="SG43"/>
      <c r="SH43"/>
      <c r="SI43"/>
      <c r="SJ43"/>
      <c r="SK43"/>
      <c r="SL43"/>
      <c r="SM43"/>
      <c r="SN43"/>
      <c r="SO43"/>
      <c r="SP43"/>
      <c r="SQ43"/>
      <c r="SR43"/>
      <c r="SS43"/>
      <c r="ST43"/>
      <c r="SU43"/>
      <c r="SV43"/>
      <c r="SW43"/>
      <c r="SX43"/>
      <c r="SY43"/>
      <c r="SZ43"/>
      <c r="TA43"/>
      <c r="TB43"/>
      <c r="TC43"/>
      <c r="TD43"/>
      <c r="TE43"/>
      <c r="TF43"/>
      <c r="TG43"/>
      <c r="TH43"/>
      <c r="TI43"/>
      <c r="TJ43"/>
      <c r="TK43"/>
      <c r="TL43"/>
      <c r="TM43"/>
      <c r="TN43"/>
      <c r="TO43"/>
      <c r="TP43"/>
      <c r="TQ43"/>
      <c r="TR43"/>
      <c r="TS43"/>
      <c r="TT43"/>
      <c r="TU43"/>
      <c r="TV43"/>
      <c r="TW43"/>
      <c r="TX43"/>
      <c r="TY43"/>
      <c r="TZ43"/>
      <c r="UA43"/>
      <c r="UB43"/>
      <c r="UC43"/>
      <c r="UD43"/>
      <c r="UE43"/>
      <c r="UF43"/>
      <c r="UG43"/>
      <c r="UH43"/>
      <c r="UI43"/>
      <c r="UJ43"/>
      <c r="UK43"/>
      <c r="UL43"/>
      <c r="UM43"/>
      <c r="UN43"/>
      <c r="UO43"/>
      <c r="UP43"/>
      <c r="UQ43"/>
      <c r="UR43"/>
      <c r="US43"/>
      <c r="UT43"/>
      <c r="UU43"/>
      <c r="UV43"/>
      <c r="UW43"/>
      <c r="UX43"/>
      <c r="UY43"/>
      <c r="UZ43"/>
      <c r="VA43"/>
      <c r="VB43"/>
      <c r="VC43"/>
      <c r="VD43"/>
      <c r="VE43"/>
      <c r="VF43"/>
      <c r="VG43"/>
      <c r="VH43"/>
      <c r="VI43"/>
      <c r="VJ43"/>
      <c r="VK43"/>
      <c r="VL43"/>
      <c r="VM43"/>
      <c r="VN43"/>
      <c r="VO43"/>
      <c r="VP43"/>
      <c r="VQ43"/>
      <c r="VR43"/>
      <c r="VS43"/>
      <c r="VT43"/>
      <c r="VU43"/>
      <c r="VV43"/>
      <c r="VW43"/>
      <c r="VX43"/>
      <c r="VY43"/>
      <c r="VZ43"/>
      <c r="WA43"/>
      <c r="WB43"/>
      <c r="WC43"/>
      <c r="WD43"/>
      <c r="WE43"/>
      <c r="WF43"/>
      <c r="WG43"/>
      <c r="WH43"/>
      <c r="WI43"/>
      <c r="WJ43"/>
      <c r="WK43"/>
      <c r="WL43"/>
      <c r="WM43"/>
      <c r="WN43"/>
      <c r="WO43"/>
      <c r="WP43"/>
      <c r="WQ43"/>
      <c r="WR43"/>
      <c r="WS43"/>
      <c r="WT43"/>
      <c r="WU43"/>
      <c r="WV43"/>
      <c r="WW43"/>
      <c r="WX43"/>
      <c r="WY43"/>
      <c r="WZ43"/>
      <c r="XA43"/>
      <c r="XB43"/>
      <c r="XC43"/>
      <c r="XD43"/>
      <c r="XE43"/>
      <c r="XF43"/>
      <c r="XG43"/>
      <c r="XH43"/>
      <c r="XI43"/>
      <c r="XJ43"/>
      <c r="XK43"/>
      <c r="XL43"/>
      <c r="XM43"/>
      <c r="XN43"/>
      <c r="XO43"/>
      <c r="XP43"/>
      <c r="XQ43"/>
      <c r="XR43"/>
      <c r="XS43"/>
      <c r="XT43"/>
      <c r="XU43"/>
      <c r="XV43"/>
      <c r="XW43"/>
      <c r="XX43"/>
      <c r="XY43"/>
      <c r="XZ43"/>
      <c r="YA43"/>
      <c r="YB43"/>
      <c r="YC43"/>
      <c r="YD43"/>
      <c r="YE43"/>
      <c r="YF43"/>
      <c r="YG43"/>
      <c r="YH43"/>
      <c r="YI43"/>
      <c r="YJ43"/>
      <c r="YK43"/>
      <c r="YL43"/>
      <c r="YM43"/>
      <c r="YN43"/>
      <c r="YO43"/>
      <c r="YP43"/>
      <c r="YQ43"/>
      <c r="YR43"/>
      <c r="YS43"/>
      <c r="YT43"/>
      <c r="YU43"/>
      <c r="YV43"/>
      <c r="YW43"/>
      <c r="YX43"/>
      <c r="YY43"/>
      <c r="YZ43"/>
      <c r="ZA43"/>
      <c r="ZB43"/>
      <c r="ZC43"/>
      <c r="ZD43"/>
      <c r="ZE43"/>
      <c r="ZF43"/>
      <c r="ZG43"/>
      <c r="ZH43"/>
      <c r="ZI43"/>
      <c r="ZJ43"/>
      <c r="ZK43"/>
      <c r="ZL43"/>
      <c r="ZM43"/>
      <c r="ZN43"/>
      <c r="ZO43"/>
      <c r="ZP43"/>
      <c r="ZQ43"/>
      <c r="ZR43"/>
      <c r="ZS43"/>
      <c r="ZT43"/>
      <c r="ZU43"/>
      <c r="ZV43"/>
      <c r="ZW43"/>
      <c r="ZX43"/>
      <c r="ZY43"/>
      <c r="ZZ43"/>
      <c r="AAA43"/>
      <c r="AAB43"/>
      <c r="AAC43"/>
      <c r="AAD43"/>
      <c r="AAE43"/>
      <c r="AAF43"/>
      <c r="AAG43"/>
      <c r="AAH43"/>
      <c r="AAI43"/>
      <c r="AAJ43"/>
      <c r="AAK43"/>
      <c r="AAL43"/>
      <c r="AAM43"/>
      <c r="AAN43"/>
      <c r="AAO43"/>
      <c r="AAP43"/>
      <c r="AAQ43"/>
      <c r="AAR43"/>
      <c r="AAS43"/>
      <c r="AAT43"/>
      <c r="AAU43"/>
      <c r="AAV43"/>
      <c r="AAW43"/>
      <c r="AAX43"/>
      <c r="AAY43"/>
      <c r="AAZ43"/>
      <c r="ABA43"/>
      <c r="ABB43"/>
      <c r="ABC43"/>
      <c r="ABD43"/>
      <c r="ABE43"/>
      <c r="ABF43"/>
      <c r="ABG43"/>
      <c r="ABH43"/>
      <c r="ABI43"/>
      <c r="ABJ43"/>
      <c r="ABK43"/>
      <c r="ABL43"/>
      <c r="ABM43"/>
      <c r="ABN43"/>
      <c r="ABO43"/>
      <c r="ABP43"/>
      <c r="ABQ43"/>
      <c r="ABR43"/>
      <c r="ABS43"/>
      <c r="ABT43"/>
      <c r="ABU43"/>
      <c r="ABV43"/>
      <c r="ABW43"/>
      <c r="ABX43"/>
      <c r="ABY43"/>
      <c r="ABZ43"/>
      <c r="ACA43"/>
      <c r="ACB43"/>
      <c r="ACC43"/>
      <c r="ACD43"/>
      <c r="ACE43"/>
      <c r="ACF43"/>
      <c r="ACG43"/>
      <c r="ACH43"/>
      <c r="ACI43"/>
      <c r="ACJ43"/>
      <c r="ACK43"/>
      <c r="ACL43"/>
      <c r="ACM43"/>
      <c r="ACN43"/>
      <c r="ACO43"/>
      <c r="ACP43"/>
      <c r="ACQ43"/>
      <c r="ACR43"/>
      <c r="ACS43"/>
      <c r="ACT43"/>
      <c r="ACU43"/>
      <c r="ACV43"/>
      <c r="ACW43"/>
      <c r="ACX43"/>
      <c r="ACY43"/>
      <c r="ACZ43"/>
      <c r="ADA43"/>
      <c r="ADB43"/>
      <c r="ADC43"/>
      <c r="ADD43"/>
      <c r="ADE43"/>
      <c r="ADF43"/>
      <c r="ADG43"/>
      <c r="ADH43"/>
      <c r="ADI43"/>
      <c r="ADJ43"/>
      <c r="ADK43"/>
      <c r="ADL43"/>
      <c r="ADM43"/>
      <c r="ADN43"/>
      <c r="ADO43"/>
      <c r="ADP43"/>
      <c r="ADQ43"/>
      <c r="ADR43"/>
      <c r="ADS43"/>
      <c r="ADT43"/>
      <c r="ADU43"/>
      <c r="ADV43"/>
      <c r="ADW43"/>
      <c r="ADX43"/>
      <c r="ADY43"/>
      <c r="ADZ43"/>
      <c r="AEA43"/>
      <c r="AEB43"/>
      <c r="AEC43"/>
      <c r="AED43"/>
      <c r="AEE43"/>
      <c r="AEF43"/>
      <c r="AEG43"/>
      <c r="AEH43"/>
      <c r="AEI43"/>
      <c r="AEJ43"/>
      <c r="AEK43"/>
      <c r="AEL43"/>
      <c r="AEM43"/>
      <c r="AEN43"/>
      <c r="AEO43"/>
      <c r="AEP43"/>
      <c r="AEQ43"/>
      <c r="AER43"/>
      <c r="AES43"/>
      <c r="AET43"/>
      <c r="AEU43"/>
      <c r="AEV43"/>
      <c r="AEW43"/>
      <c r="AEX43"/>
      <c r="AEY43"/>
      <c r="AEZ43"/>
      <c r="AFA43"/>
      <c r="AFB43"/>
      <c r="AFC43"/>
      <c r="AFD43"/>
      <c r="AFE43"/>
      <c r="AFF43"/>
      <c r="AFG43"/>
      <c r="AFH43"/>
      <c r="AFI43"/>
      <c r="AFJ43"/>
      <c r="AFK43"/>
      <c r="AFL43"/>
      <c r="AFM43"/>
      <c r="AFN43"/>
      <c r="AFO43"/>
      <c r="AFP43"/>
      <c r="AFQ43"/>
      <c r="AFR43"/>
      <c r="AFS43"/>
      <c r="AFT43"/>
      <c r="AFU43"/>
      <c r="AFV43"/>
      <c r="AFW43"/>
      <c r="AFX43"/>
      <c r="AFY43"/>
      <c r="AFZ43"/>
      <c r="AGA43"/>
      <c r="AGB43"/>
      <c r="AGC43"/>
      <c r="AGD43"/>
      <c r="AGE43"/>
      <c r="AGF43"/>
      <c r="AGG43"/>
      <c r="AGH43"/>
      <c r="AGI43"/>
      <c r="AGJ43"/>
      <c r="AGK43"/>
      <c r="AGL43"/>
      <c r="AGM43"/>
      <c r="AGN43"/>
      <c r="AGO43"/>
      <c r="AGP43"/>
      <c r="AGQ43"/>
      <c r="AGR43"/>
      <c r="AGS43"/>
      <c r="AGT43"/>
      <c r="AGU43"/>
      <c r="AGV43"/>
      <c r="AGW43"/>
      <c r="AGX43"/>
      <c r="AGY43"/>
      <c r="AGZ43"/>
      <c r="AHA43"/>
      <c r="AHB43"/>
      <c r="AHC43"/>
      <c r="AHD43"/>
      <c r="AHE43"/>
      <c r="AHF43"/>
      <c r="AHG43"/>
      <c r="AHH43"/>
      <c r="AHI43"/>
      <c r="AHJ43"/>
      <c r="AHK43"/>
      <c r="AHL43"/>
      <c r="AHM43"/>
      <c r="AHN43"/>
      <c r="AHO43"/>
      <c r="AHP43"/>
      <c r="AHQ43"/>
      <c r="AHR43"/>
      <c r="AHS43"/>
      <c r="AHT43"/>
      <c r="AHU43"/>
      <c r="AHV43"/>
      <c r="AHW43"/>
      <c r="AHX43"/>
      <c r="AHY43"/>
      <c r="AHZ43"/>
      <c r="AIA43"/>
      <c r="AIB43"/>
      <c r="AIC43"/>
      <c r="AID43"/>
      <c r="AIE43"/>
      <c r="AIF43"/>
      <c r="AIG43"/>
      <c r="AIH43"/>
      <c r="AII43"/>
      <c r="AIJ43"/>
      <c r="AIK43"/>
      <c r="AIL43"/>
      <c r="AIM43"/>
      <c r="AIN43"/>
      <c r="AIO43"/>
      <c r="AIP43"/>
      <c r="AIQ43"/>
      <c r="AIR43"/>
      <c r="AIS43"/>
      <c r="AIT43"/>
      <c r="AIU43"/>
      <c r="AIV43"/>
      <c r="AIW43"/>
      <c r="AIX43"/>
      <c r="AIY43"/>
      <c r="AIZ43"/>
      <c r="AJA43"/>
      <c r="AJB43"/>
      <c r="AJC43"/>
      <c r="AJD43"/>
      <c r="AJE43"/>
      <c r="AJF43"/>
      <c r="AJG43"/>
      <c r="AJH43"/>
      <c r="AJI43"/>
      <c r="AJJ43"/>
      <c r="AJK43"/>
      <c r="AJL43"/>
      <c r="AJM43"/>
      <c r="AJN43"/>
      <c r="AJO43"/>
      <c r="AJP43"/>
      <c r="AJQ43"/>
      <c r="AJR43"/>
      <c r="AJS43"/>
      <c r="AJT43"/>
      <c r="AJU43"/>
      <c r="AJV43"/>
      <c r="AJW43"/>
      <c r="AJX43"/>
      <c r="AJY43"/>
      <c r="AJZ43"/>
      <c r="AKA43"/>
      <c r="AKB43"/>
      <c r="AKC43"/>
      <c r="AKD43"/>
      <c r="AKE43"/>
      <c r="AKF43"/>
      <c r="AKG43"/>
      <c r="AKH43"/>
      <c r="AKI43"/>
      <c r="AKJ43"/>
      <c r="AKK43"/>
      <c r="AKL43"/>
      <c r="AKM43"/>
      <c r="AKN43"/>
      <c r="AKO43"/>
      <c r="AKP43"/>
      <c r="AKQ43"/>
      <c r="AKR43"/>
      <c r="AKS43"/>
      <c r="AKT43"/>
      <c r="AKU43"/>
      <c r="AKV43"/>
      <c r="AKW43"/>
      <c r="AKX43"/>
      <c r="AKY43"/>
      <c r="AKZ43"/>
      <c r="ALA43"/>
      <c r="ALB43"/>
      <c r="ALC43"/>
      <c r="ALD43"/>
      <c r="ALE43"/>
      <c r="ALF43"/>
      <c r="ALG43"/>
      <c r="ALH43"/>
      <c r="ALI43"/>
      <c r="ALJ43"/>
      <c r="ALK43"/>
      <c r="ALL43"/>
      <c r="ALM43"/>
      <c r="ALN43"/>
      <c r="ALO43"/>
      <c r="ALP43"/>
      <c r="ALQ43"/>
      <c r="ALR43"/>
      <c r="ALS43"/>
      <c r="ALT43"/>
      <c r="ALU43"/>
      <c r="ALV43"/>
      <c r="ALW43"/>
      <c r="ALX43"/>
      <c r="ALY43"/>
      <c r="ALZ43"/>
      <c r="AMA43"/>
      <c r="AMB43"/>
      <c r="AMC43"/>
      <c r="AMD43"/>
      <c r="AME43"/>
      <c r="AMF43"/>
      <c r="AMG43"/>
      <c r="AMH43"/>
      <c r="AMI43"/>
      <c r="AMJ43"/>
      <c r="AMK43"/>
      <c r="AML43"/>
      <c r="AMM43"/>
      <c r="AMN43"/>
      <c r="AMO43"/>
      <c r="AMP43"/>
      <c r="AMQ43"/>
      <c r="AMR43"/>
      <c r="AMS43"/>
      <c r="AMT43"/>
      <c r="AMU43"/>
      <c r="AMV43"/>
      <c r="AMW43"/>
      <c r="AMX43"/>
      <c r="AMY43"/>
      <c r="AMZ43"/>
      <c r="ANA43"/>
      <c r="ANB43"/>
      <c r="ANC43"/>
      <c r="AND43"/>
      <c r="ANE43"/>
      <c r="ANF43"/>
      <c r="ANG43"/>
      <c r="ANH43"/>
      <c r="ANI43"/>
      <c r="ANJ43"/>
      <c r="ANK43"/>
      <c r="ANL43"/>
      <c r="ANM43"/>
      <c r="ANN43"/>
      <c r="ANO43"/>
      <c r="ANP43"/>
      <c r="ANQ43"/>
      <c r="ANR43"/>
      <c r="ANS43"/>
      <c r="ANT43"/>
      <c r="ANU43"/>
      <c r="ANV43"/>
      <c r="ANW43"/>
      <c r="ANX43"/>
      <c r="ANY43"/>
      <c r="ANZ43"/>
      <c r="AOA43"/>
      <c r="AOB43"/>
      <c r="AOC43"/>
      <c r="AOD43"/>
      <c r="AOE43"/>
      <c r="AOF43"/>
      <c r="AOG43"/>
      <c r="AOH43"/>
      <c r="AOI43"/>
      <c r="AOJ43"/>
      <c r="AOK43"/>
      <c r="AOL43"/>
      <c r="AOM43"/>
      <c r="AON43"/>
      <c r="AOO43"/>
      <c r="AOP43"/>
      <c r="AOQ43"/>
      <c r="AOR43"/>
      <c r="AOS43"/>
      <c r="AOT43"/>
      <c r="AOU43"/>
      <c r="AOV43"/>
      <c r="AOW43"/>
      <c r="AOX43"/>
      <c r="AOY43"/>
      <c r="AOZ43"/>
      <c r="APA43"/>
      <c r="APB43"/>
      <c r="APC43"/>
      <c r="APD43"/>
      <c r="APE43"/>
      <c r="APF43"/>
      <c r="APG43"/>
      <c r="APH43"/>
      <c r="API43"/>
      <c r="APJ43"/>
      <c r="APK43"/>
      <c r="APL43"/>
      <c r="APM43"/>
      <c r="APN43"/>
      <c r="APO43"/>
      <c r="APP43"/>
      <c r="APQ43"/>
      <c r="APR43"/>
      <c r="APS43"/>
      <c r="APT43"/>
      <c r="APU43"/>
      <c r="APV43"/>
      <c r="APW43"/>
      <c r="APX43"/>
      <c r="APY43"/>
      <c r="APZ43"/>
      <c r="AQA43"/>
      <c r="AQB43"/>
      <c r="AQC43"/>
      <c r="AQD43"/>
      <c r="AQE43"/>
      <c r="AQF43"/>
      <c r="AQG43"/>
      <c r="AQH43"/>
      <c r="AQI43"/>
      <c r="AQJ43"/>
      <c r="AQK43"/>
      <c r="AQL43"/>
      <c r="AQM43"/>
      <c r="AQN43"/>
      <c r="AQO43"/>
      <c r="AQP43"/>
      <c r="AQQ43"/>
      <c r="AQR43"/>
      <c r="AQS43"/>
      <c r="AQT43"/>
      <c r="AQU43"/>
      <c r="AQV43"/>
      <c r="AQW43"/>
      <c r="AQX43"/>
      <c r="AQY43"/>
      <c r="AQZ43"/>
      <c r="ARA43"/>
      <c r="ARB43"/>
      <c r="ARC43"/>
      <c r="ARD43"/>
      <c r="ARE43"/>
      <c r="ARF43"/>
      <c r="ARG43"/>
      <c r="ARH43"/>
      <c r="ARI43"/>
      <c r="ARJ43"/>
      <c r="ARK43"/>
      <c r="ARL43"/>
      <c r="ARM43"/>
      <c r="ARN43"/>
      <c r="ARO43"/>
      <c r="ARP43"/>
      <c r="ARQ43"/>
      <c r="ARR43"/>
      <c r="ARS43"/>
      <c r="ART43"/>
      <c r="ARU43"/>
      <c r="ARV43"/>
      <c r="ARW43"/>
      <c r="ARX43"/>
      <c r="ARY43"/>
      <c r="ARZ43"/>
      <c r="ASA43"/>
      <c r="ASB43"/>
      <c r="ASC43"/>
      <c r="ASD43"/>
      <c r="ASE43"/>
      <c r="ASF43"/>
      <c r="ASG43"/>
      <c r="ASH43"/>
      <c r="ASI43"/>
      <c r="ASJ43"/>
      <c r="ASK43"/>
      <c r="ASL43"/>
      <c r="ASM43"/>
      <c r="ASN43"/>
      <c r="ASO43"/>
      <c r="ASP43"/>
      <c r="ASQ43"/>
      <c r="ASR43"/>
      <c r="ASS43"/>
      <c r="AST43"/>
      <c r="ASU43"/>
      <c r="ASV43"/>
      <c r="ASW43"/>
      <c r="ASX43"/>
      <c r="ASY43"/>
      <c r="ASZ43"/>
      <c r="ATA43"/>
      <c r="ATB43"/>
      <c r="ATC43"/>
      <c r="ATD43"/>
      <c r="ATE43"/>
      <c r="ATF43"/>
      <c r="ATG43"/>
      <c r="ATH43"/>
      <c r="ATI43"/>
      <c r="ATJ43"/>
      <c r="ATK43"/>
      <c r="ATL43"/>
      <c r="ATM43"/>
      <c r="ATN43"/>
      <c r="ATO43"/>
      <c r="ATP43"/>
      <c r="ATQ43"/>
      <c r="ATR43"/>
      <c r="ATS43"/>
      <c r="ATT43"/>
      <c r="ATU43"/>
      <c r="ATV43"/>
      <c r="ATW43"/>
      <c r="ATX43"/>
      <c r="ATY43"/>
      <c r="ATZ43"/>
      <c r="AUA43"/>
      <c r="AUB43"/>
      <c r="AUC43"/>
      <c r="AUD43"/>
      <c r="AUE43"/>
      <c r="AUF43"/>
      <c r="AUG43"/>
      <c r="AUH43"/>
      <c r="AUI43"/>
      <c r="AUJ43"/>
      <c r="AUK43"/>
      <c r="AUL43"/>
      <c r="AUM43"/>
      <c r="AUN43"/>
      <c r="AUO43"/>
      <c r="AUP43"/>
      <c r="AUQ43"/>
      <c r="AUR43"/>
      <c r="AUS43"/>
      <c r="AUT43"/>
      <c r="AUU43"/>
      <c r="AUV43"/>
      <c r="AUW43"/>
      <c r="AUX43"/>
      <c r="AUY43"/>
      <c r="AUZ43"/>
      <c r="AVA43"/>
      <c r="AVB43"/>
      <c r="AVC43"/>
      <c r="AVD43"/>
      <c r="AVE43"/>
      <c r="AVF43"/>
      <c r="AVG43"/>
      <c r="AVH43"/>
      <c r="AVI43"/>
      <c r="AVJ43"/>
      <c r="AVK43"/>
      <c r="AVL43"/>
      <c r="AVM43"/>
      <c r="AVN43"/>
      <c r="AVO43"/>
      <c r="AVP43"/>
      <c r="AVQ43"/>
      <c r="AVR43"/>
      <c r="AVS43"/>
      <c r="AVT43"/>
      <c r="AVU43"/>
      <c r="AVV43"/>
      <c r="AVW43"/>
      <c r="AVX43"/>
      <c r="AVY43"/>
      <c r="AVZ43"/>
      <c r="AWA43"/>
      <c r="AWB43"/>
      <c r="AWC43"/>
      <c r="AWD43"/>
      <c r="AWE43"/>
      <c r="AWF43"/>
      <c r="AWG43"/>
      <c r="AWH43"/>
      <c r="AWI43"/>
      <c r="AWJ43"/>
      <c r="AWK43"/>
      <c r="AWL43"/>
      <c r="AWM43"/>
      <c r="AWN43"/>
      <c r="AWO43"/>
      <c r="AWP43"/>
      <c r="AWQ43"/>
      <c r="AWR43"/>
      <c r="AWS43"/>
      <c r="AWT43"/>
      <c r="AWU43"/>
      <c r="AWV43"/>
      <c r="AWW43"/>
      <c r="AWX43"/>
      <c r="AWY43"/>
      <c r="AWZ43"/>
      <c r="AXA43"/>
      <c r="AXB43"/>
      <c r="AXC43"/>
      <c r="AXD43"/>
      <c r="AXE43"/>
      <c r="AXF43"/>
      <c r="AXG43"/>
      <c r="AXH43"/>
      <c r="AXI43"/>
      <c r="AXJ43"/>
      <c r="AXK43"/>
      <c r="AXL43"/>
      <c r="AXM43"/>
      <c r="AXN43"/>
      <c r="AXO43"/>
      <c r="AXP43"/>
      <c r="AXQ43"/>
      <c r="AXR43"/>
      <c r="AXS43"/>
      <c r="AXT43"/>
      <c r="AXU43"/>
      <c r="AXV43"/>
      <c r="AXW43"/>
      <c r="AXX43"/>
      <c r="AXY43"/>
      <c r="AXZ43"/>
      <c r="AYA43"/>
      <c r="AYB43"/>
      <c r="AYC43"/>
      <c r="AYD43"/>
      <c r="AYE43"/>
      <c r="AYF43"/>
      <c r="AYG43"/>
      <c r="AYH43"/>
      <c r="AYI43"/>
      <c r="AYJ43"/>
      <c r="AYK43"/>
      <c r="AYL43"/>
      <c r="AYM43"/>
      <c r="AYN43"/>
      <c r="AYO43"/>
      <c r="AYP43"/>
      <c r="AYQ43"/>
      <c r="AYR43"/>
      <c r="AYS43"/>
      <c r="AYT43"/>
      <c r="AYU43"/>
      <c r="AYV43"/>
      <c r="AYW43"/>
      <c r="AYX43"/>
      <c r="AYY43"/>
      <c r="AYZ43"/>
      <c r="AZA43"/>
      <c r="AZB43"/>
      <c r="AZC43"/>
      <c r="AZD43"/>
      <c r="AZE43"/>
      <c r="AZF43"/>
      <c r="AZG43"/>
      <c r="AZH43"/>
      <c r="AZI43"/>
      <c r="AZJ43"/>
      <c r="AZK43"/>
      <c r="AZL43"/>
      <c r="AZM43"/>
      <c r="AZN43"/>
      <c r="AZO43"/>
      <c r="AZP43"/>
      <c r="AZQ43"/>
      <c r="AZR43"/>
      <c r="AZS43"/>
      <c r="AZT43"/>
      <c r="AZU43"/>
      <c r="AZV43"/>
      <c r="AZW43"/>
      <c r="AZX43"/>
      <c r="AZY43"/>
      <c r="AZZ43"/>
      <c r="BAA43"/>
      <c r="BAB43"/>
      <c r="BAC43"/>
      <c r="BAD43"/>
      <c r="BAE43"/>
      <c r="BAF43"/>
      <c r="BAG43"/>
      <c r="BAH43"/>
      <c r="BAI43"/>
      <c r="BAJ43"/>
      <c r="BAK43"/>
      <c r="BAL43"/>
      <c r="BAM43"/>
      <c r="BAN43"/>
      <c r="BAO43"/>
      <c r="BAP43"/>
      <c r="BAQ43"/>
      <c r="BAR43"/>
      <c r="BAS43"/>
      <c r="BAT43"/>
      <c r="BAU43"/>
      <c r="BAV43"/>
      <c r="BAW43"/>
      <c r="BAX43"/>
      <c r="BAY43"/>
      <c r="BAZ43"/>
      <c r="BBA43"/>
      <c r="BBB43"/>
      <c r="BBC43"/>
      <c r="BBD43"/>
      <c r="BBE43"/>
      <c r="BBF43"/>
      <c r="BBG43"/>
      <c r="BBH43"/>
      <c r="BBI43"/>
      <c r="BBJ43"/>
      <c r="BBK43"/>
      <c r="BBL43"/>
      <c r="BBM43"/>
      <c r="BBN43"/>
      <c r="BBO43"/>
      <c r="BBP43"/>
      <c r="BBQ43"/>
      <c r="BBR43"/>
      <c r="BBS43"/>
      <c r="BBT43"/>
      <c r="BBU43"/>
      <c r="BBV43"/>
      <c r="BBW43"/>
      <c r="BBX43"/>
      <c r="BBY43"/>
      <c r="BBZ43"/>
      <c r="BCA43"/>
      <c r="BCB43"/>
      <c r="BCC43"/>
      <c r="BCD43"/>
      <c r="BCE43"/>
      <c r="BCF43"/>
      <c r="BCG43"/>
      <c r="BCH43"/>
      <c r="BCI43"/>
      <c r="BCJ43"/>
      <c r="BCK43"/>
      <c r="BCL43"/>
      <c r="BCM43"/>
      <c r="BCN43"/>
      <c r="BCO43"/>
      <c r="BCP43"/>
      <c r="BCQ43"/>
      <c r="BCR43"/>
      <c r="BCS43"/>
      <c r="BCT43"/>
      <c r="BCU43"/>
      <c r="BCV43"/>
      <c r="BCW43"/>
      <c r="BCX43"/>
      <c r="BCY43"/>
      <c r="BCZ43"/>
      <c r="BDA43"/>
      <c r="BDB43"/>
      <c r="BDC43"/>
      <c r="BDD43"/>
      <c r="BDE43"/>
      <c r="BDF43"/>
      <c r="BDG43"/>
      <c r="BDH43"/>
      <c r="BDI43"/>
      <c r="BDJ43"/>
      <c r="BDK43"/>
      <c r="BDL43"/>
      <c r="BDM43"/>
      <c r="BDN43"/>
      <c r="BDO43"/>
      <c r="BDP43"/>
      <c r="BDQ43"/>
      <c r="BDR43"/>
      <c r="BDS43"/>
      <c r="BDT43"/>
      <c r="BDU43"/>
      <c r="BDV43"/>
      <c r="BDW43"/>
      <c r="BDX43"/>
      <c r="BDY43"/>
      <c r="BDZ43"/>
      <c r="BEA43"/>
      <c r="BEB43"/>
      <c r="BEC43"/>
      <c r="BED43"/>
      <c r="BEE43"/>
      <c r="BEF43"/>
      <c r="BEG43"/>
      <c r="BEH43"/>
      <c r="BEI43"/>
      <c r="BEJ43"/>
      <c r="BEK43"/>
      <c r="BEL43"/>
      <c r="BEM43"/>
      <c r="BEN43"/>
      <c r="BEO43"/>
      <c r="BEP43"/>
      <c r="BEQ43"/>
      <c r="BER43"/>
      <c r="BES43"/>
      <c r="BET43"/>
      <c r="BEU43"/>
      <c r="BEV43"/>
      <c r="BEW43"/>
      <c r="BEX43"/>
      <c r="BEY43"/>
      <c r="BEZ43"/>
      <c r="BFA43"/>
      <c r="BFB43"/>
      <c r="BFC43"/>
      <c r="BFD43"/>
      <c r="BFE43"/>
      <c r="BFF43"/>
      <c r="BFG43"/>
      <c r="BFH43"/>
      <c r="BFI43"/>
      <c r="BFJ43"/>
      <c r="BFK43"/>
      <c r="BFL43"/>
      <c r="BFM43"/>
      <c r="BFN43"/>
      <c r="BFO43"/>
      <c r="BFP43"/>
      <c r="BFQ43"/>
      <c r="BFR43"/>
      <c r="BFS43"/>
      <c r="BFT43"/>
      <c r="BFU43"/>
      <c r="BFV43"/>
      <c r="BFW43"/>
      <c r="BFX43"/>
      <c r="BFY43"/>
      <c r="BFZ43"/>
      <c r="BGA43"/>
      <c r="BGB43"/>
      <c r="BGC43"/>
      <c r="BGD43"/>
      <c r="BGE43"/>
      <c r="BGF43"/>
      <c r="BGG43"/>
      <c r="BGH43"/>
      <c r="BGI43"/>
      <c r="BGJ43"/>
      <c r="BGK43"/>
      <c r="BGL43"/>
      <c r="BGM43"/>
      <c r="BGN43"/>
      <c r="BGO43"/>
      <c r="BGP43"/>
      <c r="BGQ43"/>
      <c r="BGR43"/>
      <c r="BGS43"/>
      <c r="BGT43"/>
      <c r="BGU43"/>
      <c r="BGV43"/>
      <c r="BGW43"/>
      <c r="BGX43"/>
      <c r="BGY43"/>
      <c r="BGZ43"/>
      <c r="BHA43"/>
      <c r="BHB43"/>
      <c r="BHC43"/>
      <c r="BHD43"/>
      <c r="BHE43"/>
      <c r="BHF43"/>
      <c r="BHG43"/>
      <c r="BHH43"/>
      <c r="BHI43"/>
      <c r="BHJ43"/>
      <c r="BHK43"/>
      <c r="BHL43"/>
      <c r="BHM43"/>
      <c r="BHN43"/>
      <c r="BHO43"/>
      <c r="BHP43"/>
      <c r="BHQ43"/>
      <c r="BHR43"/>
      <c r="BHS43"/>
      <c r="BHT43"/>
      <c r="BHU43"/>
      <c r="BHV43"/>
      <c r="BHW43"/>
      <c r="BHX43"/>
      <c r="BHY43"/>
      <c r="BHZ43"/>
      <c r="BIA43"/>
      <c r="BIB43"/>
      <c r="BIC43"/>
      <c r="BID43"/>
      <c r="BIE43"/>
      <c r="BIF43"/>
      <c r="BIG43"/>
      <c r="BIH43"/>
      <c r="BII43"/>
      <c r="BIJ43"/>
      <c r="BIK43"/>
      <c r="BIL43"/>
      <c r="BIM43"/>
      <c r="BIN43"/>
      <c r="BIO43"/>
      <c r="BIP43"/>
      <c r="BIQ43"/>
      <c r="BIR43"/>
      <c r="BIS43"/>
      <c r="BIT43"/>
      <c r="BIU43"/>
      <c r="BIV43"/>
      <c r="BIW43"/>
      <c r="BIX43"/>
      <c r="BIY43"/>
      <c r="BIZ43"/>
      <c r="BJA43"/>
      <c r="BJB43"/>
      <c r="BJC43"/>
      <c r="BJD43"/>
      <c r="BJE43"/>
      <c r="BJF43"/>
      <c r="BJG43"/>
      <c r="BJH43"/>
      <c r="BJI43"/>
      <c r="BJJ43"/>
      <c r="BJK43"/>
      <c r="BJL43"/>
      <c r="BJM43"/>
      <c r="BJN43"/>
      <c r="BJO43"/>
      <c r="BJP43"/>
      <c r="BJQ43"/>
      <c r="BJR43"/>
      <c r="BJS43"/>
      <c r="BJT43"/>
      <c r="BJU43"/>
      <c r="BJV43"/>
      <c r="BJW43"/>
      <c r="BJX43"/>
      <c r="BJY43"/>
      <c r="BJZ43"/>
      <c r="BKA43"/>
      <c r="BKB43"/>
      <c r="BKC43"/>
      <c r="BKD43"/>
      <c r="BKE43"/>
      <c r="BKF43"/>
      <c r="BKG43"/>
      <c r="BKH43"/>
      <c r="BKI43"/>
      <c r="BKJ43"/>
      <c r="BKK43"/>
      <c r="BKL43"/>
      <c r="BKM43"/>
      <c r="BKN43"/>
      <c r="BKO43"/>
      <c r="BKP43"/>
      <c r="BKQ43"/>
      <c r="BKR43"/>
      <c r="BKS43"/>
      <c r="BKT43"/>
      <c r="BKU43"/>
      <c r="BKV43"/>
      <c r="BKW43"/>
      <c r="BKX43"/>
      <c r="BKY43"/>
      <c r="BKZ43"/>
      <c r="BLA43"/>
      <c r="BLB43"/>
      <c r="BLC43"/>
      <c r="BLD43"/>
      <c r="BLE43"/>
      <c r="BLF43"/>
      <c r="BLG43"/>
      <c r="BLH43"/>
      <c r="BLI43"/>
      <c r="BLJ43"/>
      <c r="BLK43"/>
      <c r="BLL43"/>
      <c r="BLM43"/>
      <c r="BLN43"/>
      <c r="BLO43"/>
      <c r="BLP43"/>
      <c r="BLQ43"/>
      <c r="BLR43"/>
      <c r="BLS43"/>
      <c r="BLT43"/>
      <c r="BLU43"/>
      <c r="BLV43"/>
      <c r="BLW43"/>
      <c r="BLX43"/>
      <c r="BLY43"/>
      <c r="BLZ43"/>
      <c r="BMA43"/>
      <c r="BMB43"/>
      <c r="BMC43"/>
      <c r="BMD43"/>
      <c r="BME43"/>
      <c r="BMF43"/>
      <c r="BMG43"/>
      <c r="BMH43"/>
      <c r="BMI43"/>
      <c r="BMJ43"/>
      <c r="BMK43"/>
      <c r="BML43"/>
      <c r="BMM43"/>
      <c r="BMN43"/>
      <c r="BMO43"/>
      <c r="BMP43"/>
      <c r="BMQ43"/>
      <c r="BMR43"/>
      <c r="BMS43"/>
      <c r="BMT43"/>
      <c r="BMU43"/>
      <c r="BMV43"/>
      <c r="BMW43"/>
      <c r="BMX43"/>
      <c r="BMY43"/>
      <c r="BMZ43"/>
      <c r="BNA43"/>
      <c r="BNB43"/>
      <c r="BNC43"/>
      <c r="BND43"/>
      <c r="BNE43"/>
      <c r="BNF43"/>
      <c r="BNG43"/>
      <c r="BNH43"/>
      <c r="BNI43"/>
      <c r="BNJ43"/>
      <c r="BNK43"/>
      <c r="BNL43"/>
      <c r="BNM43"/>
      <c r="BNN43"/>
      <c r="BNO43"/>
      <c r="BNP43"/>
      <c r="BNQ43"/>
      <c r="BNR43"/>
      <c r="BNS43"/>
      <c r="BNT43"/>
      <c r="BNU43"/>
      <c r="BNV43"/>
      <c r="BNW43"/>
      <c r="BNX43"/>
      <c r="BNY43"/>
      <c r="BNZ43"/>
      <c r="BOA43"/>
      <c r="BOB43"/>
      <c r="BOC43"/>
      <c r="BOD43"/>
      <c r="BOE43"/>
      <c r="BOF43"/>
      <c r="BOG43"/>
      <c r="BOH43"/>
      <c r="BOI43"/>
      <c r="BOJ43"/>
      <c r="BOK43"/>
      <c r="BOL43"/>
      <c r="BOM43"/>
      <c r="BON43"/>
      <c r="BOO43"/>
      <c r="BOP43"/>
      <c r="BOQ43"/>
      <c r="BOR43"/>
      <c r="BOS43"/>
      <c r="BOT43"/>
      <c r="BOU43"/>
      <c r="BOV43"/>
      <c r="BOW43"/>
      <c r="BOX43"/>
      <c r="BOY43"/>
      <c r="BOZ43"/>
      <c r="BPA43"/>
      <c r="BPB43"/>
      <c r="BPC43"/>
      <c r="BPD43"/>
      <c r="BPE43"/>
      <c r="BPF43"/>
      <c r="BPG43"/>
      <c r="BPH43"/>
      <c r="BPI43"/>
      <c r="BPJ43"/>
      <c r="BPK43"/>
      <c r="BPL43"/>
      <c r="BPM43"/>
      <c r="BPN43"/>
      <c r="BPO43"/>
      <c r="BPP43"/>
      <c r="BPQ43"/>
      <c r="BPR43"/>
      <c r="BPS43"/>
      <c r="BPT43"/>
      <c r="BPU43"/>
      <c r="BPV43"/>
      <c r="BPW43"/>
      <c r="BPX43"/>
      <c r="BPY43"/>
      <c r="BPZ43"/>
      <c r="BQA43"/>
      <c r="BQB43"/>
      <c r="BQC43"/>
      <c r="BQD43"/>
      <c r="BQE43"/>
      <c r="BQF43"/>
      <c r="BQG43"/>
      <c r="BQH43"/>
      <c r="BQI43"/>
      <c r="BQJ43"/>
      <c r="BQK43"/>
      <c r="BQL43"/>
      <c r="BQM43"/>
      <c r="BQN43"/>
      <c r="BQO43"/>
      <c r="BQP43"/>
      <c r="BQQ43"/>
      <c r="BQR43"/>
      <c r="BQS43"/>
      <c r="BQT43"/>
      <c r="BQU43"/>
      <c r="BQV43"/>
      <c r="BQW43"/>
      <c r="BQX43"/>
      <c r="BQY43"/>
      <c r="BQZ43"/>
      <c r="BRA43"/>
      <c r="BRB43"/>
      <c r="BRC43"/>
      <c r="BRD43"/>
      <c r="BRE43"/>
      <c r="BRF43"/>
      <c r="BRG43"/>
      <c r="BRH43"/>
      <c r="BRI43"/>
      <c r="BRJ43"/>
      <c r="BRK43"/>
      <c r="BRL43"/>
      <c r="BRM43"/>
      <c r="BRN43"/>
      <c r="BRO43"/>
      <c r="BRP43"/>
      <c r="BRQ43"/>
      <c r="BRR43"/>
      <c r="BRS43"/>
      <c r="BRT43"/>
      <c r="BRU43"/>
      <c r="BRV43"/>
      <c r="BRW43"/>
      <c r="BRX43"/>
      <c r="BRY43"/>
      <c r="BRZ43"/>
      <c r="BSA43"/>
      <c r="BSB43"/>
      <c r="BSC43"/>
      <c r="BSD43"/>
      <c r="BSE43"/>
      <c r="BSF43"/>
      <c r="BSG43"/>
      <c r="BSH43"/>
      <c r="BSI43"/>
      <c r="BSJ43"/>
      <c r="BSK43"/>
      <c r="BSL43"/>
      <c r="BSM43"/>
      <c r="BSN43"/>
      <c r="BSO43"/>
      <c r="BSP43"/>
      <c r="BSQ43"/>
      <c r="BSR43"/>
      <c r="BSS43"/>
      <c r="BST43"/>
      <c r="BSU43"/>
      <c r="BSV43"/>
      <c r="BSW43"/>
      <c r="BSX43"/>
      <c r="BSY43"/>
      <c r="BSZ43"/>
      <c r="BTA43"/>
      <c r="BTB43"/>
      <c r="BTC43"/>
      <c r="BTD43"/>
      <c r="BTE43"/>
      <c r="BTF43"/>
      <c r="BTG43"/>
      <c r="BTH43"/>
      <c r="BTI43"/>
      <c r="BTJ43"/>
      <c r="BTK43"/>
      <c r="BTL43"/>
      <c r="BTM43"/>
      <c r="BTN43"/>
      <c r="BTO43"/>
      <c r="BTP43"/>
      <c r="BTQ43"/>
      <c r="BTR43"/>
      <c r="BTS43"/>
      <c r="BTT43"/>
      <c r="BTU43"/>
      <c r="BTV43"/>
      <c r="BTW43"/>
      <c r="BTX43"/>
      <c r="BTY43"/>
      <c r="BTZ43"/>
      <c r="BUA43"/>
      <c r="BUB43"/>
      <c r="BUC43"/>
      <c r="BUD43"/>
      <c r="BUE43"/>
      <c r="BUF43"/>
      <c r="BUG43"/>
      <c r="BUH43"/>
      <c r="BUI43"/>
      <c r="BUJ43"/>
      <c r="BUK43"/>
      <c r="BUL43"/>
      <c r="BUM43"/>
      <c r="BUN43"/>
      <c r="BUO43"/>
      <c r="BUP43"/>
      <c r="BUQ43"/>
      <c r="BUR43"/>
      <c r="BUS43"/>
      <c r="BUT43"/>
      <c r="BUU43"/>
      <c r="BUV43"/>
      <c r="BUW43"/>
      <c r="BUX43"/>
      <c r="BUY43"/>
      <c r="BUZ43"/>
      <c r="BVA43"/>
      <c r="BVB43"/>
      <c r="BVC43"/>
      <c r="BVD43"/>
      <c r="BVE43"/>
      <c r="BVF43"/>
      <c r="BVG43"/>
      <c r="BVH43"/>
      <c r="BVI43"/>
      <c r="BVJ43"/>
      <c r="BVK43"/>
      <c r="BVL43"/>
      <c r="BVM43"/>
      <c r="BVN43"/>
      <c r="BVO43"/>
      <c r="BVP43"/>
      <c r="BVQ43"/>
      <c r="BVR43"/>
      <c r="BVS43"/>
      <c r="BVT43"/>
      <c r="BVU43"/>
      <c r="BVV43"/>
      <c r="BVW43"/>
      <c r="BVX43"/>
      <c r="BVY43"/>
      <c r="BVZ43"/>
      <c r="BWA43"/>
      <c r="BWB43"/>
      <c r="BWC43"/>
      <c r="BWD43"/>
      <c r="BWE43"/>
      <c r="BWF43"/>
      <c r="BWG43"/>
      <c r="BWH43"/>
      <c r="BWI43"/>
      <c r="BWJ43"/>
      <c r="BWK43"/>
      <c r="BWL43"/>
      <c r="BWM43"/>
      <c r="BWN43"/>
      <c r="BWO43"/>
      <c r="BWP43"/>
      <c r="BWQ43"/>
      <c r="BWR43"/>
      <c r="BWS43"/>
      <c r="BWT43"/>
      <c r="BWU43"/>
      <c r="BWV43"/>
      <c r="BWW43"/>
      <c r="BWX43"/>
      <c r="BWY43"/>
      <c r="BWZ43"/>
      <c r="BXA43"/>
      <c r="BXB43"/>
      <c r="BXC43"/>
      <c r="BXD43"/>
      <c r="BXE43"/>
      <c r="BXF43"/>
      <c r="BXG43"/>
      <c r="BXH43"/>
      <c r="BXI43"/>
      <c r="BXJ43"/>
      <c r="BXK43"/>
      <c r="BXL43"/>
      <c r="BXM43"/>
      <c r="BXN43"/>
      <c r="BXO43"/>
      <c r="BXP43"/>
      <c r="BXQ43"/>
      <c r="BXR43"/>
      <c r="BXS43"/>
      <c r="BXT43"/>
      <c r="BXU43"/>
      <c r="BXV43"/>
      <c r="BXW43"/>
      <c r="BXX43"/>
      <c r="BXY43"/>
      <c r="BXZ43"/>
      <c r="BYA43"/>
      <c r="BYB43"/>
      <c r="BYC43"/>
      <c r="BYD43"/>
      <c r="BYE43"/>
      <c r="BYF43"/>
      <c r="BYG43"/>
      <c r="BYH43"/>
      <c r="BYI43"/>
      <c r="BYJ43"/>
      <c r="BYK43"/>
      <c r="BYL43"/>
      <c r="BYM43"/>
      <c r="BYN43"/>
      <c r="BYO43"/>
      <c r="BYP43"/>
      <c r="BYQ43"/>
      <c r="BYR43"/>
      <c r="BYS43"/>
      <c r="BYT43"/>
      <c r="BYU43"/>
      <c r="BYV43"/>
      <c r="BYW43"/>
      <c r="BYX43"/>
      <c r="BYY43"/>
      <c r="BYZ43"/>
      <c r="BZA43"/>
      <c r="BZB43"/>
      <c r="BZC43"/>
      <c r="BZD43"/>
      <c r="BZE43"/>
      <c r="BZF43"/>
      <c r="BZG43"/>
      <c r="BZH43"/>
      <c r="BZI43"/>
      <c r="BZJ43"/>
      <c r="BZK43"/>
      <c r="BZL43"/>
      <c r="BZM43"/>
      <c r="BZN43"/>
      <c r="BZO43"/>
      <c r="BZP43"/>
      <c r="BZQ43"/>
      <c r="BZR43"/>
      <c r="BZS43"/>
      <c r="BZT43"/>
      <c r="BZU43"/>
      <c r="BZV43"/>
      <c r="BZW43"/>
      <c r="BZX43"/>
      <c r="BZY43"/>
      <c r="BZZ43"/>
      <c r="CAA43"/>
      <c r="CAB43"/>
      <c r="CAC43"/>
      <c r="CAD43"/>
      <c r="CAE43"/>
      <c r="CAF43"/>
      <c r="CAG43"/>
      <c r="CAH43"/>
      <c r="CAI43"/>
      <c r="CAJ43"/>
      <c r="CAK43"/>
      <c r="CAL43"/>
      <c r="CAM43"/>
      <c r="CAN43"/>
      <c r="CAO43"/>
      <c r="CAP43"/>
      <c r="CAQ43"/>
      <c r="CAR43"/>
      <c r="CAS43"/>
      <c r="CAT43"/>
      <c r="CAU43"/>
      <c r="CAV43"/>
      <c r="CAW43"/>
      <c r="CAX43"/>
      <c r="CAY43"/>
      <c r="CAZ43"/>
      <c r="CBA43"/>
      <c r="CBB43"/>
      <c r="CBC43"/>
      <c r="CBD43"/>
      <c r="CBE43"/>
      <c r="CBF43"/>
      <c r="CBG43"/>
      <c r="CBH43"/>
      <c r="CBI43"/>
      <c r="CBJ43"/>
      <c r="CBK43"/>
      <c r="CBL43"/>
      <c r="CBM43"/>
      <c r="CBN43"/>
      <c r="CBO43"/>
      <c r="CBP43"/>
      <c r="CBQ43"/>
      <c r="CBR43"/>
      <c r="CBS43"/>
      <c r="CBT43"/>
      <c r="CBU43"/>
      <c r="CBV43"/>
      <c r="CBW43"/>
      <c r="CBX43"/>
      <c r="CBY43"/>
      <c r="CBZ43"/>
      <c r="CCA43"/>
      <c r="CCB43"/>
      <c r="CCC43"/>
      <c r="CCD43"/>
      <c r="CCE43"/>
      <c r="CCF43"/>
      <c r="CCG43"/>
      <c r="CCH43"/>
      <c r="CCI43"/>
      <c r="CCJ43"/>
      <c r="CCK43"/>
      <c r="CCL43"/>
      <c r="CCM43"/>
      <c r="CCN43"/>
      <c r="CCO43"/>
      <c r="CCP43"/>
      <c r="CCQ43"/>
      <c r="CCR43"/>
      <c r="CCS43"/>
      <c r="CCT43"/>
      <c r="CCU43"/>
      <c r="CCV43"/>
      <c r="CCW43"/>
      <c r="CCX43"/>
      <c r="CCY43"/>
      <c r="CCZ43"/>
      <c r="CDA43"/>
      <c r="CDB43"/>
      <c r="CDC43"/>
      <c r="CDD43"/>
      <c r="CDE43"/>
      <c r="CDF43"/>
      <c r="CDG43"/>
      <c r="CDH43"/>
      <c r="CDI43"/>
      <c r="CDJ43"/>
      <c r="CDK43"/>
      <c r="CDL43"/>
      <c r="CDM43"/>
      <c r="CDN43"/>
      <c r="CDO43"/>
      <c r="CDP43"/>
      <c r="CDQ43"/>
      <c r="CDR43"/>
      <c r="CDS43"/>
      <c r="CDT43"/>
      <c r="CDU43"/>
      <c r="CDV43"/>
      <c r="CDW43"/>
      <c r="CDX43"/>
      <c r="CDY43"/>
      <c r="CDZ43"/>
      <c r="CEA43"/>
      <c r="CEB43"/>
      <c r="CEC43"/>
      <c r="CED43"/>
      <c r="CEE43"/>
      <c r="CEF43"/>
      <c r="CEG43"/>
      <c r="CEH43"/>
      <c r="CEI43"/>
      <c r="CEJ43"/>
      <c r="CEK43"/>
      <c r="CEL43"/>
      <c r="CEM43"/>
      <c r="CEN43"/>
      <c r="CEO43"/>
      <c r="CEP43"/>
      <c r="CEQ43"/>
      <c r="CER43"/>
      <c r="CES43"/>
      <c r="CET43"/>
      <c r="CEU43"/>
      <c r="CEV43"/>
      <c r="CEW43"/>
      <c r="CEX43"/>
      <c r="CEY43"/>
      <c r="CEZ43"/>
      <c r="CFA43"/>
      <c r="CFB43"/>
      <c r="CFC43"/>
      <c r="CFD43"/>
      <c r="CFE43"/>
      <c r="CFF43"/>
      <c r="CFG43"/>
      <c r="CFH43"/>
      <c r="CFI43"/>
      <c r="CFJ43"/>
      <c r="CFK43"/>
      <c r="CFL43"/>
      <c r="CFM43"/>
      <c r="CFN43"/>
      <c r="CFO43"/>
      <c r="CFP43"/>
      <c r="CFQ43"/>
      <c r="CFR43"/>
      <c r="CFS43"/>
      <c r="CFT43"/>
      <c r="CFU43"/>
      <c r="CFV43"/>
      <c r="CFW43"/>
      <c r="CFX43"/>
      <c r="CFY43"/>
      <c r="CFZ43"/>
      <c r="CGA43"/>
      <c r="CGB43"/>
      <c r="CGC43"/>
      <c r="CGD43"/>
      <c r="CGE43"/>
      <c r="CGF43"/>
      <c r="CGG43"/>
      <c r="CGH43"/>
      <c r="CGI43"/>
      <c r="CGJ43"/>
      <c r="CGK43"/>
      <c r="CGL43"/>
      <c r="CGM43"/>
      <c r="CGN43"/>
      <c r="CGO43"/>
      <c r="CGP43"/>
      <c r="CGQ43"/>
      <c r="CGR43"/>
      <c r="CGS43"/>
      <c r="CGT43"/>
      <c r="CGU43"/>
      <c r="CGV43"/>
      <c r="CGW43"/>
      <c r="CGX43"/>
      <c r="CGY43"/>
      <c r="CGZ43"/>
      <c r="CHA43"/>
      <c r="CHB43"/>
      <c r="CHC43"/>
      <c r="CHD43"/>
      <c r="CHE43"/>
      <c r="CHF43"/>
      <c r="CHG43"/>
      <c r="CHH43"/>
      <c r="CHI43"/>
      <c r="CHJ43"/>
      <c r="CHK43"/>
      <c r="CHL43"/>
      <c r="CHM43"/>
      <c r="CHN43"/>
      <c r="CHO43"/>
      <c r="CHP43"/>
      <c r="CHQ43"/>
      <c r="CHR43"/>
      <c r="CHS43"/>
      <c r="CHT43"/>
      <c r="CHU43"/>
      <c r="CHV43"/>
      <c r="CHW43"/>
      <c r="CHX43"/>
      <c r="CHY43"/>
      <c r="CHZ43"/>
      <c r="CIA43"/>
      <c r="CIB43"/>
      <c r="CIC43"/>
      <c r="CID43"/>
      <c r="CIE43"/>
      <c r="CIF43"/>
      <c r="CIG43"/>
      <c r="CIH43"/>
      <c r="CII43"/>
      <c r="CIJ43"/>
      <c r="CIK43"/>
      <c r="CIL43"/>
      <c r="CIM43"/>
      <c r="CIN43"/>
      <c r="CIO43"/>
      <c r="CIP43"/>
      <c r="CIQ43"/>
      <c r="CIR43"/>
      <c r="CIS43"/>
      <c r="CIT43"/>
      <c r="CIU43"/>
      <c r="CIV43"/>
      <c r="CIW43"/>
      <c r="CIX43"/>
      <c r="CIY43"/>
      <c r="CIZ43"/>
      <c r="CJA43"/>
      <c r="CJB43"/>
      <c r="CJC43"/>
      <c r="CJD43"/>
      <c r="CJE43"/>
      <c r="CJF43"/>
      <c r="CJG43"/>
      <c r="CJH43"/>
      <c r="CJI43"/>
      <c r="CJJ43"/>
      <c r="CJK43"/>
      <c r="CJL43"/>
      <c r="CJM43"/>
      <c r="CJN43"/>
      <c r="CJO43"/>
      <c r="CJP43"/>
      <c r="CJQ43"/>
      <c r="CJR43"/>
      <c r="CJS43"/>
      <c r="CJT43"/>
      <c r="CJU43"/>
      <c r="CJV43"/>
      <c r="CJW43"/>
      <c r="CJX43"/>
      <c r="CJY43"/>
      <c r="CJZ43"/>
      <c r="CKA43"/>
      <c r="CKB43"/>
      <c r="CKC43"/>
      <c r="CKD43"/>
      <c r="CKE43"/>
      <c r="CKF43"/>
      <c r="CKG43"/>
      <c r="CKH43"/>
      <c r="CKI43"/>
      <c r="CKJ43"/>
      <c r="CKK43"/>
      <c r="CKL43"/>
      <c r="CKM43"/>
      <c r="CKN43"/>
      <c r="CKO43"/>
      <c r="CKP43"/>
      <c r="CKQ43"/>
      <c r="CKR43"/>
      <c r="CKS43"/>
      <c r="CKT43"/>
      <c r="CKU43"/>
      <c r="CKV43"/>
      <c r="CKW43"/>
      <c r="CKX43"/>
      <c r="CKY43"/>
      <c r="CKZ43"/>
      <c r="CLA43"/>
      <c r="CLB43"/>
      <c r="CLC43"/>
      <c r="CLD43"/>
      <c r="CLE43"/>
      <c r="CLF43"/>
      <c r="CLG43"/>
      <c r="CLH43"/>
      <c r="CLI43"/>
      <c r="CLJ43"/>
      <c r="CLK43"/>
      <c r="CLL43"/>
      <c r="CLM43"/>
      <c r="CLN43"/>
      <c r="CLO43"/>
      <c r="CLP43"/>
      <c r="CLQ43"/>
      <c r="CLR43"/>
      <c r="CLS43"/>
      <c r="CLT43"/>
      <c r="CLU43"/>
      <c r="CLV43"/>
      <c r="CLW43"/>
      <c r="CLX43"/>
      <c r="CLY43"/>
      <c r="CLZ43"/>
      <c r="CMA43"/>
      <c r="CMB43"/>
      <c r="CMC43"/>
      <c r="CMD43"/>
      <c r="CME43"/>
      <c r="CMF43"/>
      <c r="CMG43"/>
      <c r="CMH43"/>
      <c r="CMI43"/>
      <c r="CMJ43"/>
      <c r="CMK43"/>
      <c r="CML43"/>
      <c r="CMM43"/>
      <c r="CMN43"/>
      <c r="CMO43"/>
      <c r="CMP43"/>
      <c r="CMQ43"/>
      <c r="CMR43"/>
      <c r="CMS43"/>
      <c r="CMT43"/>
      <c r="CMU43"/>
      <c r="CMV43"/>
      <c r="CMW43"/>
      <c r="CMX43"/>
      <c r="CMY43"/>
      <c r="CMZ43"/>
      <c r="CNA43"/>
      <c r="CNB43"/>
      <c r="CNC43"/>
      <c r="CND43"/>
      <c r="CNE43"/>
      <c r="CNF43"/>
      <c r="CNG43"/>
      <c r="CNH43"/>
      <c r="CNI43"/>
      <c r="CNJ43"/>
      <c r="CNK43"/>
      <c r="CNL43"/>
      <c r="CNM43"/>
      <c r="CNN43"/>
      <c r="CNO43"/>
      <c r="CNP43"/>
      <c r="CNQ43"/>
      <c r="CNR43"/>
      <c r="CNS43"/>
      <c r="CNT43"/>
      <c r="CNU43"/>
      <c r="CNV43"/>
      <c r="CNW43"/>
      <c r="CNX43"/>
      <c r="CNY43"/>
      <c r="CNZ43"/>
      <c r="COA43"/>
      <c r="COB43"/>
      <c r="COC43"/>
      <c r="COD43"/>
      <c r="COE43"/>
      <c r="COF43"/>
      <c r="COG43"/>
      <c r="COH43"/>
      <c r="COI43"/>
      <c r="COJ43"/>
      <c r="COK43"/>
      <c r="COL43"/>
      <c r="COM43"/>
      <c r="CON43"/>
      <c r="COO43"/>
      <c r="COP43"/>
      <c r="COQ43"/>
      <c r="COR43"/>
      <c r="COS43"/>
      <c r="COT43"/>
      <c r="COU43"/>
      <c r="COV43"/>
      <c r="COW43"/>
      <c r="COX43"/>
      <c r="COY43"/>
      <c r="COZ43"/>
      <c r="CPA43"/>
      <c r="CPB43"/>
      <c r="CPC43"/>
      <c r="CPD43"/>
      <c r="CPE43"/>
      <c r="CPF43"/>
      <c r="CPG43"/>
      <c r="CPH43"/>
      <c r="CPI43"/>
      <c r="CPJ43"/>
      <c r="CPK43"/>
      <c r="CPL43"/>
      <c r="CPM43"/>
      <c r="CPN43"/>
      <c r="CPO43"/>
      <c r="CPP43"/>
      <c r="CPQ43"/>
      <c r="CPR43"/>
      <c r="CPS43"/>
      <c r="CPT43"/>
      <c r="CPU43"/>
      <c r="CPV43"/>
      <c r="CPW43"/>
      <c r="CPX43"/>
      <c r="CPY43"/>
      <c r="CPZ43"/>
      <c r="CQA43"/>
      <c r="CQB43"/>
      <c r="CQC43"/>
      <c r="CQD43"/>
      <c r="CQE43"/>
      <c r="CQF43"/>
      <c r="CQG43"/>
      <c r="CQH43"/>
      <c r="CQI43"/>
      <c r="CQJ43"/>
      <c r="CQK43"/>
      <c r="CQL43"/>
      <c r="CQM43"/>
      <c r="CQN43"/>
      <c r="CQO43"/>
      <c r="CQP43"/>
      <c r="CQQ43"/>
      <c r="CQR43"/>
      <c r="CQS43"/>
      <c r="CQT43"/>
      <c r="CQU43"/>
      <c r="CQV43"/>
      <c r="CQW43"/>
      <c r="CQX43"/>
      <c r="CQY43"/>
      <c r="CQZ43"/>
      <c r="CRA43"/>
      <c r="CRB43"/>
      <c r="CRC43"/>
      <c r="CRD43"/>
      <c r="CRE43"/>
      <c r="CRF43"/>
      <c r="CRG43"/>
      <c r="CRH43"/>
      <c r="CRI43"/>
      <c r="CRJ43"/>
      <c r="CRK43"/>
      <c r="CRL43"/>
      <c r="CRM43"/>
      <c r="CRN43"/>
      <c r="CRO43"/>
      <c r="CRP43"/>
      <c r="CRQ43"/>
      <c r="CRR43"/>
      <c r="CRS43"/>
      <c r="CRT43"/>
      <c r="CRU43"/>
      <c r="CRV43"/>
      <c r="CRW43"/>
      <c r="CRX43"/>
      <c r="CRY43"/>
      <c r="CRZ43"/>
      <c r="CSA43"/>
      <c r="CSB43"/>
      <c r="CSC43"/>
      <c r="CSD43"/>
      <c r="CSE43"/>
      <c r="CSF43"/>
      <c r="CSG43"/>
      <c r="CSH43"/>
      <c r="CSI43"/>
      <c r="CSJ43"/>
      <c r="CSK43"/>
      <c r="CSL43"/>
      <c r="CSM43"/>
      <c r="CSN43"/>
      <c r="CSO43"/>
      <c r="CSP43"/>
      <c r="CSQ43"/>
      <c r="CSR43"/>
      <c r="CSS43"/>
      <c r="CST43"/>
      <c r="CSU43"/>
      <c r="CSV43"/>
      <c r="CSW43"/>
      <c r="CSX43"/>
      <c r="CSY43"/>
      <c r="CSZ43"/>
      <c r="CTA43"/>
      <c r="CTB43"/>
      <c r="CTC43"/>
      <c r="CTD43"/>
      <c r="CTE43"/>
      <c r="CTF43"/>
      <c r="CTG43"/>
      <c r="CTH43"/>
      <c r="CTI43"/>
      <c r="CTJ43"/>
      <c r="CTK43"/>
      <c r="CTL43"/>
      <c r="CTM43"/>
      <c r="CTN43"/>
      <c r="CTO43"/>
      <c r="CTP43"/>
      <c r="CTQ43"/>
      <c r="CTR43"/>
      <c r="CTS43"/>
      <c r="CTT43"/>
      <c r="CTU43"/>
      <c r="CTV43"/>
      <c r="CTW43"/>
      <c r="CTX43"/>
      <c r="CTY43"/>
      <c r="CTZ43"/>
      <c r="CUA43"/>
      <c r="CUB43"/>
      <c r="CUC43"/>
      <c r="CUD43"/>
      <c r="CUE43"/>
      <c r="CUF43"/>
      <c r="CUG43"/>
      <c r="CUH43"/>
      <c r="CUI43"/>
      <c r="CUJ43"/>
      <c r="CUK43"/>
      <c r="CUL43"/>
      <c r="CUM43"/>
      <c r="CUN43"/>
      <c r="CUO43"/>
      <c r="CUP43"/>
      <c r="CUQ43"/>
      <c r="CUR43"/>
      <c r="CUS43"/>
      <c r="CUT43"/>
      <c r="CUU43"/>
      <c r="CUV43"/>
      <c r="CUW43"/>
      <c r="CUX43"/>
      <c r="CUY43"/>
      <c r="CUZ43"/>
      <c r="CVA43"/>
      <c r="CVB43"/>
      <c r="CVC43"/>
      <c r="CVD43"/>
      <c r="CVE43"/>
      <c r="CVF43"/>
      <c r="CVG43"/>
      <c r="CVH43"/>
      <c r="CVI43"/>
      <c r="CVJ43"/>
      <c r="CVK43"/>
      <c r="CVL43"/>
      <c r="CVM43"/>
      <c r="CVN43"/>
      <c r="CVO43"/>
      <c r="CVP43"/>
      <c r="CVQ43"/>
      <c r="CVR43"/>
      <c r="CVS43"/>
      <c r="CVT43"/>
      <c r="CVU43"/>
      <c r="CVV43"/>
      <c r="CVW43"/>
      <c r="CVX43"/>
      <c r="CVY43"/>
      <c r="CVZ43"/>
      <c r="CWA43"/>
      <c r="CWB43"/>
      <c r="CWC43"/>
      <c r="CWD43"/>
      <c r="CWE43"/>
      <c r="CWF43"/>
      <c r="CWG43"/>
      <c r="CWH43"/>
      <c r="CWI43"/>
      <c r="CWJ43"/>
      <c r="CWK43"/>
      <c r="CWL43"/>
      <c r="CWM43"/>
      <c r="CWN43"/>
      <c r="CWO43"/>
      <c r="CWP43"/>
      <c r="CWQ43"/>
      <c r="CWR43"/>
      <c r="CWS43"/>
      <c r="CWT43"/>
      <c r="CWU43"/>
      <c r="CWV43"/>
      <c r="CWW43"/>
      <c r="CWX43"/>
      <c r="CWY43"/>
      <c r="CWZ43"/>
      <c r="CXA43"/>
      <c r="CXB43"/>
      <c r="CXC43"/>
      <c r="CXD43"/>
      <c r="CXE43"/>
      <c r="CXF43"/>
      <c r="CXG43"/>
      <c r="CXH43"/>
      <c r="CXI43"/>
      <c r="CXJ43"/>
      <c r="CXK43"/>
      <c r="CXL43"/>
      <c r="CXM43"/>
      <c r="CXN43"/>
      <c r="CXO43"/>
      <c r="CXP43"/>
      <c r="CXQ43"/>
      <c r="CXR43"/>
      <c r="CXS43"/>
      <c r="CXT43"/>
      <c r="CXU43"/>
      <c r="CXV43"/>
      <c r="CXW43"/>
      <c r="CXX43"/>
      <c r="CXY43"/>
      <c r="CXZ43"/>
      <c r="CYA43"/>
      <c r="CYB43"/>
      <c r="CYC43"/>
      <c r="CYD43"/>
      <c r="CYE43"/>
      <c r="CYF43"/>
      <c r="CYG43"/>
      <c r="CYH43"/>
      <c r="CYI43"/>
      <c r="CYJ43"/>
      <c r="CYK43"/>
      <c r="CYL43"/>
      <c r="CYM43"/>
      <c r="CYN43"/>
      <c r="CYO43"/>
      <c r="CYP43"/>
      <c r="CYQ43"/>
      <c r="CYR43"/>
      <c r="CYS43"/>
      <c r="CYT43"/>
      <c r="CYU43"/>
      <c r="CYV43"/>
      <c r="CYW43"/>
      <c r="CYX43"/>
      <c r="CYY43"/>
      <c r="CYZ43"/>
      <c r="CZA43"/>
      <c r="CZB43"/>
      <c r="CZC43"/>
      <c r="CZD43"/>
      <c r="CZE43"/>
      <c r="CZF43"/>
      <c r="CZG43"/>
      <c r="CZH43"/>
      <c r="CZI43"/>
      <c r="CZJ43"/>
      <c r="CZK43"/>
      <c r="CZL43"/>
      <c r="CZM43"/>
      <c r="CZN43"/>
      <c r="CZO43"/>
      <c r="CZP43"/>
      <c r="CZQ43"/>
      <c r="CZR43"/>
      <c r="CZS43"/>
      <c r="CZT43"/>
      <c r="CZU43"/>
      <c r="CZV43"/>
      <c r="CZW43"/>
      <c r="CZX43"/>
      <c r="CZY43"/>
      <c r="CZZ43"/>
      <c r="DAA43"/>
      <c r="DAB43"/>
      <c r="DAC43"/>
      <c r="DAD43"/>
      <c r="DAE43"/>
      <c r="DAF43"/>
      <c r="DAG43"/>
      <c r="DAH43"/>
      <c r="DAI43"/>
      <c r="DAJ43"/>
      <c r="DAK43"/>
      <c r="DAL43"/>
      <c r="DAM43"/>
      <c r="DAN43"/>
      <c r="DAO43"/>
      <c r="DAP43"/>
      <c r="DAQ43"/>
      <c r="DAR43"/>
      <c r="DAS43"/>
      <c r="DAT43"/>
      <c r="DAU43"/>
      <c r="DAV43"/>
      <c r="DAW43"/>
      <c r="DAX43"/>
      <c r="DAY43"/>
      <c r="DAZ43"/>
      <c r="DBA43"/>
      <c r="DBB43"/>
      <c r="DBC43"/>
      <c r="DBD43"/>
      <c r="DBE43"/>
      <c r="DBF43"/>
      <c r="DBG43"/>
      <c r="DBH43"/>
      <c r="DBI43"/>
      <c r="DBJ43"/>
      <c r="DBK43"/>
      <c r="DBL43"/>
      <c r="DBM43"/>
      <c r="DBN43"/>
      <c r="DBO43"/>
      <c r="DBP43"/>
      <c r="DBQ43"/>
      <c r="DBR43"/>
      <c r="DBS43"/>
      <c r="DBT43"/>
      <c r="DBU43"/>
      <c r="DBV43"/>
      <c r="DBW43"/>
      <c r="DBX43"/>
      <c r="DBY43"/>
      <c r="DBZ43"/>
      <c r="DCA43"/>
      <c r="DCB43"/>
      <c r="DCC43"/>
      <c r="DCD43"/>
      <c r="DCE43"/>
      <c r="DCF43"/>
      <c r="DCG43"/>
      <c r="DCH43"/>
      <c r="DCI43"/>
      <c r="DCJ43"/>
      <c r="DCK43"/>
      <c r="DCL43"/>
      <c r="DCM43"/>
      <c r="DCN43"/>
      <c r="DCO43"/>
      <c r="DCP43"/>
      <c r="DCQ43"/>
      <c r="DCR43"/>
      <c r="DCS43"/>
      <c r="DCT43"/>
      <c r="DCU43"/>
      <c r="DCV43"/>
      <c r="DCW43"/>
      <c r="DCX43"/>
      <c r="DCY43"/>
      <c r="DCZ43"/>
      <c r="DDA43"/>
      <c r="DDB43"/>
      <c r="DDC43"/>
      <c r="DDD43"/>
      <c r="DDE43"/>
      <c r="DDF43"/>
      <c r="DDG43"/>
      <c r="DDH43"/>
      <c r="DDI43"/>
      <c r="DDJ43"/>
      <c r="DDK43"/>
      <c r="DDL43"/>
      <c r="DDM43"/>
      <c r="DDN43"/>
      <c r="DDO43"/>
      <c r="DDP43"/>
      <c r="DDQ43"/>
      <c r="DDR43"/>
      <c r="DDS43"/>
      <c r="DDT43"/>
      <c r="DDU43"/>
      <c r="DDV43"/>
      <c r="DDW43"/>
      <c r="DDX43"/>
      <c r="DDY43"/>
      <c r="DDZ43"/>
      <c r="DEA43"/>
      <c r="DEB43"/>
      <c r="DEC43"/>
      <c r="DED43"/>
      <c r="DEE43"/>
      <c r="DEF43"/>
      <c r="DEG43"/>
      <c r="DEH43"/>
      <c r="DEI43"/>
      <c r="DEJ43"/>
      <c r="DEK43"/>
      <c r="DEL43"/>
      <c r="DEM43"/>
      <c r="DEN43"/>
      <c r="DEO43"/>
      <c r="DEP43"/>
      <c r="DEQ43"/>
      <c r="DER43"/>
      <c r="DES43"/>
      <c r="DET43"/>
      <c r="DEU43"/>
      <c r="DEV43"/>
      <c r="DEW43"/>
      <c r="DEX43"/>
      <c r="DEY43"/>
      <c r="DEZ43"/>
      <c r="DFA43"/>
      <c r="DFB43"/>
      <c r="DFC43"/>
      <c r="DFD43"/>
      <c r="DFE43"/>
      <c r="DFF43"/>
      <c r="DFG43"/>
      <c r="DFH43"/>
      <c r="DFI43"/>
      <c r="DFJ43"/>
      <c r="DFK43"/>
      <c r="DFL43"/>
      <c r="DFM43"/>
      <c r="DFN43"/>
      <c r="DFO43"/>
      <c r="DFP43"/>
      <c r="DFQ43"/>
      <c r="DFR43"/>
      <c r="DFS43"/>
      <c r="DFT43"/>
      <c r="DFU43"/>
      <c r="DFV43"/>
      <c r="DFW43"/>
      <c r="DFX43"/>
      <c r="DFY43"/>
      <c r="DFZ43"/>
      <c r="DGA43"/>
      <c r="DGB43"/>
      <c r="DGC43"/>
      <c r="DGD43"/>
      <c r="DGE43"/>
      <c r="DGF43"/>
      <c r="DGG43"/>
      <c r="DGH43"/>
      <c r="DGI43"/>
      <c r="DGJ43"/>
      <c r="DGK43"/>
      <c r="DGL43"/>
      <c r="DGM43"/>
      <c r="DGN43"/>
      <c r="DGO43"/>
      <c r="DGP43"/>
      <c r="DGQ43"/>
      <c r="DGR43"/>
      <c r="DGS43"/>
      <c r="DGT43"/>
      <c r="DGU43"/>
      <c r="DGV43"/>
      <c r="DGW43"/>
      <c r="DGX43"/>
      <c r="DGY43"/>
      <c r="DGZ43"/>
      <c r="DHA43"/>
      <c r="DHB43"/>
      <c r="DHC43"/>
      <c r="DHD43"/>
      <c r="DHE43"/>
      <c r="DHF43"/>
      <c r="DHG43"/>
      <c r="DHH43"/>
      <c r="DHI43"/>
      <c r="DHJ43"/>
      <c r="DHK43"/>
      <c r="DHL43"/>
      <c r="DHM43"/>
      <c r="DHN43"/>
      <c r="DHO43"/>
      <c r="DHP43"/>
      <c r="DHQ43"/>
      <c r="DHR43"/>
      <c r="DHS43"/>
      <c r="DHT43"/>
      <c r="DHU43"/>
      <c r="DHV43"/>
      <c r="DHW43"/>
      <c r="DHX43"/>
      <c r="DHY43"/>
      <c r="DHZ43"/>
      <c r="DIA43"/>
      <c r="DIB43"/>
      <c r="DIC43"/>
      <c r="DID43"/>
      <c r="DIE43"/>
      <c r="DIF43"/>
      <c r="DIG43"/>
      <c r="DIH43"/>
      <c r="DII43"/>
      <c r="DIJ43"/>
      <c r="DIK43"/>
      <c r="DIL43"/>
      <c r="DIM43"/>
      <c r="DIN43"/>
      <c r="DIO43"/>
      <c r="DIP43"/>
      <c r="DIQ43"/>
      <c r="DIR43"/>
      <c r="DIS43"/>
      <c r="DIT43"/>
      <c r="DIU43"/>
      <c r="DIV43"/>
      <c r="DIW43"/>
      <c r="DIX43"/>
      <c r="DIY43"/>
      <c r="DIZ43"/>
      <c r="DJA43"/>
      <c r="DJB43"/>
      <c r="DJC43"/>
      <c r="DJD43"/>
      <c r="DJE43"/>
      <c r="DJF43"/>
      <c r="DJG43"/>
      <c r="DJH43"/>
      <c r="DJI43"/>
      <c r="DJJ43"/>
      <c r="DJK43"/>
      <c r="DJL43"/>
      <c r="DJM43"/>
      <c r="DJN43"/>
      <c r="DJO43"/>
      <c r="DJP43"/>
      <c r="DJQ43"/>
      <c r="DJR43"/>
      <c r="DJS43"/>
      <c r="DJT43"/>
      <c r="DJU43"/>
      <c r="DJV43"/>
      <c r="DJW43"/>
      <c r="DJX43"/>
      <c r="DJY43"/>
      <c r="DJZ43"/>
      <c r="DKA43"/>
      <c r="DKB43"/>
      <c r="DKC43"/>
      <c r="DKD43"/>
      <c r="DKE43"/>
      <c r="DKF43"/>
      <c r="DKG43"/>
      <c r="DKH43"/>
      <c r="DKI43"/>
      <c r="DKJ43"/>
      <c r="DKK43"/>
      <c r="DKL43"/>
      <c r="DKM43"/>
      <c r="DKN43"/>
      <c r="DKO43"/>
      <c r="DKP43"/>
      <c r="DKQ43"/>
      <c r="DKR43"/>
      <c r="DKS43"/>
      <c r="DKT43"/>
      <c r="DKU43"/>
      <c r="DKV43"/>
      <c r="DKW43"/>
      <c r="DKX43"/>
      <c r="DKY43"/>
      <c r="DKZ43"/>
      <c r="DLA43"/>
      <c r="DLB43"/>
      <c r="DLC43"/>
      <c r="DLD43"/>
      <c r="DLE43"/>
      <c r="DLF43"/>
      <c r="DLG43"/>
      <c r="DLH43"/>
      <c r="DLI43"/>
      <c r="DLJ43"/>
      <c r="DLK43"/>
      <c r="DLL43"/>
      <c r="DLM43"/>
      <c r="DLN43"/>
      <c r="DLO43"/>
      <c r="DLP43"/>
      <c r="DLQ43"/>
      <c r="DLR43"/>
      <c r="DLS43"/>
      <c r="DLT43"/>
      <c r="DLU43"/>
      <c r="DLV43"/>
      <c r="DLW43"/>
      <c r="DLX43"/>
      <c r="DLY43"/>
      <c r="DLZ43"/>
      <c r="DMA43"/>
      <c r="DMB43"/>
      <c r="DMC43"/>
      <c r="DMD43"/>
      <c r="DME43"/>
      <c r="DMF43"/>
      <c r="DMG43"/>
      <c r="DMH43"/>
      <c r="DMI43"/>
      <c r="DMJ43"/>
      <c r="DMK43"/>
      <c r="DML43"/>
      <c r="DMM43"/>
      <c r="DMN43"/>
      <c r="DMO43"/>
      <c r="DMP43"/>
      <c r="DMQ43"/>
      <c r="DMR43"/>
      <c r="DMS43"/>
      <c r="DMT43"/>
      <c r="DMU43"/>
      <c r="DMV43"/>
      <c r="DMW43"/>
      <c r="DMX43"/>
      <c r="DMY43"/>
      <c r="DMZ43"/>
      <c r="DNA43"/>
      <c r="DNB43"/>
      <c r="DNC43"/>
      <c r="DND43"/>
      <c r="DNE43"/>
      <c r="DNF43"/>
      <c r="DNG43"/>
      <c r="DNH43"/>
      <c r="DNI43"/>
      <c r="DNJ43"/>
      <c r="DNK43"/>
      <c r="DNL43"/>
      <c r="DNM43"/>
      <c r="DNN43"/>
      <c r="DNO43"/>
      <c r="DNP43"/>
      <c r="DNQ43"/>
      <c r="DNR43"/>
      <c r="DNS43"/>
      <c r="DNT43"/>
      <c r="DNU43"/>
      <c r="DNV43"/>
      <c r="DNW43"/>
      <c r="DNX43"/>
      <c r="DNY43"/>
      <c r="DNZ43"/>
      <c r="DOA43"/>
      <c r="DOB43"/>
      <c r="DOC43"/>
      <c r="DOD43"/>
      <c r="DOE43"/>
      <c r="DOF43"/>
      <c r="DOG43"/>
      <c r="DOH43"/>
      <c r="DOI43"/>
      <c r="DOJ43"/>
      <c r="DOK43"/>
      <c r="DOL43"/>
      <c r="DOM43"/>
      <c r="DON43"/>
      <c r="DOO43"/>
      <c r="DOP43"/>
      <c r="DOQ43"/>
      <c r="DOR43"/>
      <c r="DOS43"/>
      <c r="DOT43"/>
      <c r="DOU43"/>
      <c r="DOV43"/>
      <c r="DOW43"/>
      <c r="DOX43"/>
      <c r="DOY43"/>
      <c r="DOZ43"/>
      <c r="DPA43"/>
      <c r="DPB43"/>
      <c r="DPC43"/>
      <c r="DPD43"/>
      <c r="DPE43"/>
      <c r="DPF43"/>
      <c r="DPG43"/>
      <c r="DPH43"/>
      <c r="DPI43"/>
      <c r="DPJ43"/>
      <c r="DPK43"/>
      <c r="DPL43"/>
      <c r="DPM43"/>
      <c r="DPN43"/>
      <c r="DPO43"/>
      <c r="DPP43"/>
      <c r="DPQ43"/>
      <c r="DPR43"/>
      <c r="DPS43"/>
      <c r="DPT43"/>
      <c r="DPU43"/>
      <c r="DPV43"/>
      <c r="DPW43"/>
      <c r="DPX43"/>
      <c r="DPY43"/>
      <c r="DPZ43"/>
      <c r="DQA43"/>
      <c r="DQB43"/>
      <c r="DQC43"/>
      <c r="DQD43"/>
      <c r="DQE43"/>
      <c r="DQF43"/>
      <c r="DQG43"/>
      <c r="DQH43"/>
      <c r="DQI43"/>
      <c r="DQJ43"/>
      <c r="DQK43"/>
      <c r="DQL43"/>
      <c r="DQM43"/>
      <c r="DQN43"/>
      <c r="DQO43"/>
      <c r="DQP43"/>
      <c r="DQQ43"/>
      <c r="DQR43"/>
      <c r="DQS43"/>
      <c r="DQT43"/>
      <c r="DQU43"/>
      <c r="DQV43"/>
      <c r="DQW43"/>
      <c r="DQX43"/>
      <c r="DQY43"/>
      <c r="DQZ43"/>
      <c r="DRA43"/>
      <c r="DRB43"/>
      <c r="DRC43"/>
      <c r="DRD43"/>
      <c r="DRE43"/>
      <c r="DRF43"/>
      <c r="DRG43"/>
      <c r="DRH43"/>
      <c r="DRI43"/>
      <c r="DRJ43"/>
      <c r="DRK43"/>
      <c r="DRL43"/>
      <c r="DRM43"/>
      <c r="DRN43"/>
      <c r="DRO43"/>
      <c r="DRP43"/>
      <c r="DRQ43"/>
      <c r="DRR43"/>
      <c r="DRS43"/>
      <c r="DRT43"/>
      <c r="DRU43"/>
      <c r="DRV43"/>
      <c r="DRW43"/>
      <c r="DRX43"/>
      <c r="DRY43"/>
      <c r="DRZ43"/>
      <c r="DSA43"/>
      <c r="DSB43"/>
      <c r="DSC43"/>
      <c r="DSD43"/>
      <c r="DSE43"/>
      <c r="DSF43"/>
      <c r="DSG43"/>
      <c r="DSH43"/>
      <c r="DSI43"/>
      <c r="DSJ43"/>
      <c r="DSK43"/>
      <c r="DSL43"/>
      <c r="DSM43"/>
      <c r="DSN43"/>
      <c r="DSO43"/>
      <c r="DSP43"/>
      <c r="DSQ43"/>
      <c r="DSR43"/>
      <c r="DSS43"/>
      <c r="DST43"/>
      <c r="DSU43"/>
      <c r="DSV43"/>
      <c r="DSW43"/>
      <c r="DSX43"/>
      <c r="DSY43"/>
      <c r="DSZ43"/>
      <c r="DTA43"/>
      <c r="DTB43"/>
      <c r="DTC43"/>
      <c r="DTD43"/>
      <c r="DTE43"/>
      <c r="DTF43"/>
      <c r="DTG43"/>
      <c r="DTH43"/>
      <c r="DTI43"/>
      <c r="DTJ43"/>
      <c r="DTK43"/>
      <c r="DTL43"/>
      <c r="DTM43"/>
      <c r="DTN43"/>
      <c r="DTO43"/>
      <c r="DTP43"/>
      <c r="DTQ43"/>
      <c r="DTR43"/>
      <c r="DTS43"/>
      <c r="DTT43"/>
      <c r="DTU43"/>
      <c r="DTV43"/>
      <c r="DTW43"/>
      <c r="DTX43"/>
      <c r="DTY43"/>
      <c r="DTZ43"/>
      <c r="DUA43"/>
      <c r="DUB43"/>
      <c r="DUC43"/>
      <c r="DUD43"/>
      <c r="DUE43"/>
      <c r="DUF43"/>
      <c r="DUG43"/>
      <c r="DUH43"/>
      <c r="DUI43"/>
      <c r="DUJ43"/>
      <c r="DUK43"/>
      <c r="DUL43"/>
      <c r="DUM43"/>
      <c r="DUN43"/>
      <c r="DUO43"/>
      <c r="DUP43"/>
      <c r="DUQ43"/>
      <c r="DUR43"/>
      <c r="DUS43"/>
      <c r="DUT43"/>
      <c r="DUU43"/>
      <c r="DUV43"/>
      <c r="DUW43"/>
      <c r="DUX43"/>
      <c r="DUY43"/>
      <c r="DUZ43"/>
      <c r="DVA43"/>
      <c r="DVB43"/>
      <c r="DVC43"/>
      <c r="DVD43"/>
      <c r="DVE43"/>
      <c r="DVF43"/>
      <c r="DVG43"/>
      <c r="DVH43"/>
      <c r="DVI43"/>
      <c r="DVJ43"/>
      <c r="DVK43"/>
      <c r="DVL43"/>
      <c r="DVM43"/>
      <c r="DVN43"/>
      <c r="DVO43"/>
      <c r="DVP43"/>
      <c r="DVQ43"/>
      <c r="DVR43"/>
      <c r="DVS43"/>
      <c r="DVT43"/>
      <c r="DVU43"/>
      <c r="DVV43"/>
      <c r="DVW43"/>
      <c r="DVX43"/>
      <c r="DVY43"/>
      <c r="DVZ43"/>
      <c r="DWA43"/>
      <c r="DWB43"/>
      <c r="DWC43"/>
      <c r="DWD43"/>
      <c r="DWE43"/>
      <c r="DWF43"/>
      <c r="DWG43"/>
      <c r="DWH43"/>
      <c r="DWI43"/>
      <c r="DWJ43"/>
      <c r="DWK43"/>
      <c r="DWL43"/>
      <c r="DWM43"/>
      <c r="DWN43"/>
      <c r="DWO43"/>
      <c r="DWP43"/>
      <c r="DWQ43"/>
      <c r="DWR43"/>
      <c r="DWS43"/>
      <c r="DWT43"/>
      <c r="DWU43"/>
      <c r="DWV43"/>
      <c r="DWW43"/>
      <c r="DWX43"/>
      <c r="DWY43"/>
      <c r="DWZ43"/>
      <c r="DXA43"/>
      <c r="DXB43"/>
      <c r="DXC43"/>
      <c r="DXD43"/>
      <c r="DXE43"/>
      <c r="DXF43"/>
      <c r="DXG43"/>
      <c r="DXH43"/>
      <c r="DXI43"/>
      <c r="DXJ43"/>
      <c r="DXK43"/>
      <c r="DXL43"/>
      <c r="DXM43"/>
      <c r="DXN43"/>
      <c r="DXO43"/>
      <c r="DXP43"/>
      <c r="DXQ43"/>
      <c r="DXR43"/>
      <c r="DXS43"/>
      <c r="DXT43"/>
      <c r="DXU43"/>
      <c r="DXV43"/>
      <c r="DXW43"/>
      <c r="DXX43"/>
      <c r="DXY43"/>
      <c r="DXZ43"/>
      <c r="DYA43"/>
      <c r="DYB43"/>
      <c r="DYC43"/>
      <c r="DYD43"/>
      <c r="DYE43"/>
      <c r="DYF43"/>
      <c r="DYG43"/>
      <c r="DYH43"/>
      <c r="DYI43"/>
      <c r="DYJ43"/>
      <c r="DYK43"/>
      <c r="DYL43"/>
      <c r="DYM43"/>
      <c r="DYN43"/>
      <c r="DYO43"/>
      <c r="DYP43"/>
      <c r="DYQ43"/>
      <c r="DYR43"/>
      <c r="DYS43"/>
      <c r="DYT43"/>
      <c r="DYU43"/>
      <c r="DYV43"/>
      <c r="DYW43"/>
      <c r="DYX43"/>
      <c r="DYY43"/>
      <c r="DYZ43"/>
      <c r="DZA43"/>
      <c r="DZB43"/>
      <c r="DZC43"/>
      <c r="DZD43"/>
      <c r="DZE43"/>
      <c r="DZF43"/>
      <c r="DZG43"/>
      <c r="DZH43"/>
      <c r="DZI43"/>
      <c r="DZJ43"/>
      <c r="DZK43"/>
      <c r="DZL43"/>
      <c r="DZM43"/>
      <c r="DZN43"/>
      <c r="DZO43"/>
      <c r="DZP43"/>
      <c r="DZQ43"/>
      <c r="DZR43"/>
      <c r="DZS43"/>
      <c r="DZT43"/>
      <c r="DZU43"/>
      <c r="DZV43"/>
      <c r="DZW43"/>
      <c r="DZX43"/>
      <c r="DZY43"/>
      <c r="DZZ43"/>
      <c r="EAA43"/>
      <c r="EAB43"/>
      <c r="EAC43"/>
      <c r="EAD43"/>
      <c r="EAE43"/>
      <c r="EAF43"/>
      <c r="EAG43"/>
      <c r="EAH43"/>
      <c r="EAI43"/>
      <c r="EAJ43"/>
      <c r="EAK43"/>
      <c r="EAL43"/>
      <c r="EAM43"/>
      <c r="EAN43"/>
      <c r="EAO43"/>
      <c r="EAP43"/>
      <c r="EAQ43"/>
      <c r="EAR43"/>
      <c r="EAS43"/>
      <c r="EAT43"/>
      <c r="EAU43"/>
      <c r="EAV43"/>
      <c r="EAW43"/>
      <c r="EAX43"/>
      <c r="EAY43"/>
      <c r="EAZ43"/>
      <c r="EBA43"/>
      <c r="EBB43"/>
      <c r="EBC43"/>
      <c r="EBD43"/>
      <c r="EBE43"/>
      <c r="EBF43"/>
      <c r="EBG43"/>
      <c r="EBH43"/>
      <c r="EBI43"/>
      <c r="EBJ43"/>
      <c r="EBK43"/>
      <c r="EBL43"/>
      <c r="EBM43"/>
      <c r="EBN43"/>
      <c r="EBO43"/>
      <c r="EBP43"/>
      <c r="EBQ43"/>
      <c r="EBR43"/>
      <c r="EBS43"/>
      <c r="EBT43"/>
      <c r="EBU43"/>
      <c r="EBV43"/>
      <c r="EBW43"/>
      <c r="EBX43"/>
      <c r="EBY43"/>
      <c r="EBZ43"/>
      <c r="ECA43"/>
      <c r="ECB43"/>
      <c r="ECC43"/>
      <c r="ECD43"/>
      <c r="ECE43"/>
      <c r="ECF43"/>
      <c r="ECG43"/>
      <c r="ECH43"/>
      <c r="ECI43"/>
      <c r="ECJ43"/>
      <c r="ECK43"/>
      <c r="ECL43"/>
      <c r="ECM43"/>
      <c r="ECN43"/>
      <c r="ECO43"/>
      <c r="ECP43"/>
      <c r="ECQ43"/>
      <c r="ECR43"/>
      <c r="ECS43"/>
      <c r="ECT43"/>
      <c r="ECU43"/>
      <c r="ECV43"/>
      <c r="ECW43"/>
      <c r="ECX43"/>
      <c r="ECY43"/>
      <c r="ECZ43"/>
      <c r="EDA43"/>
      <c r="EDB43"/>
      <c r="EDC43"/>
      <c r="EDD43"/>
      <c r="EDE43"/>
      <c r="EDF43"/>
      <c r="EDG43"/>
      <c r="EDH43"/>
      <c r="EDI43"/>
      <c r="EDJ43"/>
      <c r="EDK43"/>
      <c r="EDL43"/>
      <c r="EDM43"/>
      <c r="EDN43"/>
      <c r="EDO43"/>
      <c r="EDP43"/>
      <c r="EDQ43"/>
      <c r="EDR43"/>
      <c r="EDS43"/>
      <c r="EDT43"/>
      <c r="EDU43"/>
      <c r="EDV43"/>
      <c r="EDW43"/>
      <c r="EDX43"/>
      <c r="EDY43"/>
      <c r="EDZ43"/>
      <c r="EEA43"/>
      <c r="EEB43"/>
      <c r="EEC43"/>
      <c r="EED43"/>
      <c r="EEE43"/>
      <c r="EEF43"/>
      <c r="EEG43"/>
      <c r="EEH43"/>
      <c r="EEI43"/>
      <c r="EEJ43"/>
      <c r="EEK43"/>
      <c r="EEL43"/>
      <c r="EEM43"/>
      <c r="EEN43"/>
      <c r="EEO43"/>
      <c r="EEP43"/>
      <c r="EEQ43"/>
      <c r="EER43"/>
      <c r="EES43"/>
      <c r="EET43"/>
      <c r="EEU43"/>
      <c r="EEV43"/>
      <c r="EEW43"/>
      <c r="EEX43"/>
      <c r="EEY43"/>
      <c r="EEZ43"/>
      <c r="EFA43"/>
      <c r="EFB43"/>
      <c r="EFC43"/>
      <c r="EFD43"/>
      <c r="EFE43"/>
      <c r="EFF43"/>
      <c r="EFG43"/>
      <c r="EFH43"/>
      <c r="EFI43"/>
      <c r="EFJ43"/>
      <c r="EFK43"/>
      <c r="EFL43"/>
      <c r="EFM43"/>
      <c r="EFN43"/>
      <c r="EFO43"/>
      <c r="EFP43"/>
      <c r="EFQ43"/>
      <c r="EFR43"/>
      <c r="EFS43"/>
      <c r="EFT43"/>
      <c r="EFU43"/>
      <c r="EFV43"/>
      <c r="EFW43"/>
      <c r="EFX43"/>
      <c r="EFY43"/>
      <c r="EFZ43"/>
      <c r="EGA43"/>
      <c r="EGB43"/>
      <c r="EGC43"/>
      <c r="EGD43"/>
      <c r="EGE43"/>
      <c r="EGF43"/>
      <c r="EGG43"/>
      <c r="EGH43"/>
      <c r="EGI43"/>
      <c r="EGJ43"/>
      <c r="EGK43"/>
      <c r="EGL43"/>
      <c r="EGM43"/>
      <c r="EGN43"/>
      <c r="EGO43"/>
      <c r="EGP43"/>
      <c r="EGQ43"/>
      <c r="EGR43"/>
      <c r="EGS43"/>
      <c r="EGT43"/>
      <c r="EGU43"/>
      <c r="EGV43"/>
      <c r="EGW43"/>
      <c r="EGX43"/>
      <c r="EGY43"/>
      <c r="EGZ43"/>
      <c r="EHA43"/>
      <c r="EHB43"/>
      <c r="EHC43"/>
      <c r="EHD43"/>
      <c r="EHE43"/>
      <c r="EHF43"/>
      <c r="EHG43"/>
      <c r="EHH43"/>
      <c r="EHI43"/>
      <c r="EHJ43"/>
      <c r="EHK43"/>
      <c r="EHL43"/>
      <c r="EHM43"/>
      <c r="EHN43"/>
      <c r="EHO43"/>
      <c r="EHP43"/>
      <c r="EHQ43"/>
      <c r="EHR43"/>
      <c r="EHS43"/>
      <c r="EHT43"/>
      <c r="EHU43"/>
      <c r="EHV43"/>
      <c r="EHW43"/>
      <c r="EHX43"/>
      <c r="EHY43"/>
      <c r="EHZ43"/>
      <c r="EIA43"/>
      <c r="EIB43"/>
      <c r="EIC43"/>
      <c r="EID43"/>
      <c r="EIE43"/>
      <c r="EIF43"/>
      <c r="EIG43"/>
      <c r="EIH43"/>
      <c r="EII43"/>
      <c r="EIJ43"/>
      <c r="EIK43"/>
      <c r="EIL43"/>
      <c r="EIM43"/>
      <c r="EIN43"/>
      <c r="EIO43"/>
      <c r="EIP43"/>
      <c r="EIQ43"/>
      <c r="EIR43"/>
      <c r="EIS43"/>
      <c r="EIT43"/>
      <c r="EIU43"/>
      <c r="EIV43"/>
      <c r="EIW43"/>
      <c r="EIX43"/>
      <c r="EIY43"/>
      <c r="EIZ43"/>
      <c r="EJA43"/>
      <c r="EJB43"/>
      <c r="EJC43"/>
      <c r="EJD43"/>
      <c r="EJE43"/>
      <c r="EJF43"/>
      <c r="EJG43"/>
      <c r="EJH43"/>
      <c r="EJI43"/>
      <c r="EJJ43"/>
      <c r="EJK43"/>
      <c r="EJL43"/>
      <c r="EJM43"/>
      <c r="EJN43"/>
      <c r="EJO43"/>
      <c r="EJP43"/>
      <c r="EJQ43"/>
      <c r="EJR43"/>
      <c r="EJS43"/>
      <c r="EJT43"/>
      <c r="EJU43"/>
      <c r="EJV43"/>
      <c r="EJW43"/>
      <c r="EJX43"/>
      <c r="EJY43"/>
      <c r="EJZ43"/>
      <c r="EKA43"/>
      <c r="EKB43"/>
      <c r="EKC43"/>
      <c r="EKD43"/>
      <c r="EKE43"/>
      <c r="EKF43"/>
      <c r="EKG43"/>
      <c r="EKH43"/>
      <c r="EKI43"/>
      <c r="EKJ43"/>
      <c r="EKK43"/>
      <c r="EKL43"/>
      <c r="EKM43"/>
      <c r="EKN43"/>
      <c r="EKO43"/>
      <c r="EKP43"/>
      <c r="EKQ43"/>
      <c r="EKR43"/>
      <c r="EKS43"/>
      <c r="EKT43"/>
      <c r="EKU43"/>
      <c r="EKV43"/>
      <c r="EKW43"/>
      <c r="EKX43"/>
      <c r="EKY43"/>
      <c r="EKZ43"/>
      <c r="ELA43"/>
      <c r="ELB43"/>
      <c r="ELC43"/>
      <c r="ELD43"/>
      <c r="ELE43"/>
      <c r="ELF43"/>
      <c r="ELG43"/>
      <c r="ELH43"/>
      <c r="ELI43"/>
      <c r="ELJ43"/>
      <c r="ELK43"/>
      <c r="ELL43"/>
      <c r="ELM43"/>
      <c r="ELN43"/>
      <c r="ELO43"/>
      <c r="ELP43"/>
      <c r="ELQ43"/>
      <c r="ELR43"/>
      <c r="ELS43"/>
      <c r="ELT43"/>
      <c r="ELU43"/>
      <c r="ELV43"/>
      <c r="ELW43"/>
      <c r="ELX43"/>
      <c r="ELY43"/>
      <c r="ELZ43"/>
      <c r="EMA43"/>
      <c r="EMB43"/>
      <c r="EMC43"/>
      <c r="EMD43"/>
      <c r="EME43"/>
      <c r="EMF43"/>
      <c r="EMG43"/>
      <c r="EMH43"/>
      <c r="EMI43"/>
      <c r="EMJ43"/>
      <c r="EMK43"/>
      <c r="EML43"/>
      <c r="EMM43"/>
      <c r="EMN43"/>
      <c r="EMO43"/>
      <c r="EMP43"/>
      <c r="EMQ43"/>
      <c r="EMR43"/>
      <c r="EMS43"/>
      <c r="EMT43"/>
      <c r="EMU43"/>
      <c r="EMV43"/>
      <c r="EMW43"/>
      <c r="EMX43"/>
      <c r="EMY43"/>
      <c r="EMZ43"/>
      <c r="ENA43"/>
      <c r="ENB43"/>
      <c r="ENC43"/>
      <c r="END43"/>
      <c r="ENE43"/>
      <c r="ENF43"/>
      <c r="ENG43"/>
      <c r="ENH43"/>
      <c r="ENI43"/>
      <c r="ENJ43"/>
      <c r="ENK43"/>
      <c r="ENL43"/>
      <c r="ENM43"/>
      <c r="ENN43"/>
      <c r="ENO43"/>
      <c r="ENP43"/>
      <c r="ENQ43"/>
      <c r="ENR43"/>
      <c r="ENS43"/>
      <c r="ENT43"/>
      <c r="ENU43"/>
      <c r="ENV43"/>
      <c r="ENW43"/>
      <c r="ENX43"/>
      <c r="ENY43"/>
      <c r="ENZ43"/>
      <c r="EOA43"/>
      <c r="EOB43"/>
      <c r="EOC43"/>
      <c r="EOD43"/>
      <c r="EOE43"/>
      <c r="EOF43"/>
      <c r="EOG43"/>
      <c r="EOH43"/>
      <c r="EOI43"/>
      <c r="EOJ43"/>
      <c r="EOK43"/>
      <c r="EOL43"/>
      <c r="EOM43"/>
      <c r="EON43"/>
      <c r="EOO43"/>
      <c r="EOP43"/>
      <c r="EOQ43"/>
      <c r="EOR43"/>
      <c r="EOS43"/>
      <c r="EOT43"/>
      <c r="EOU43"/>
      <c r="EOV43"/>
      <c r="EOW43"/>
      <c r="EOX43"/>
      <c r="EOY43"/>
      <c r="EOZ43"/>
      <c r="EPA43"/>
      <c r="EPB43"/>
      <c r="EPC43"/>
      <c r="EPD43"/>
      <c r="EPE43"/>
      <c r="EPF43"/>
      <c r="EPG43"/>
      <c r="EPH43"/>
      <c r="EPI43"/>
      <c r="EPJ43"/>
      <c r="EPK43"/>
      <c r="EPL43"/>
      <c r="EPM43"/>
      <c r="EPN43"/>
      <c r="EPO43"/>
      <c r="EPP43"/>
      <c r="EPQ43"/>
      <c r="EPR43"/>
      <c r="EPS43"/>
      <c r="EPT43"/>
      <c r="EPU43"/>
      <c r="EPV43"/>
      <c r="EPW43"/>
      <c r="EPX43"/>
      <c r="EPY43"/>
      <c r="EPZ43"/>
      <c r="EQA43"/>
      <c r="EQB43"/>
      <c r="EQC43"/>
      <c r="EQD43"/>
      <c r="EQE43"/>
      <c r="EQF43"/>
      <c r="EQG43"/>
      <c r="EQH43"/>
      <c r="EQI43"/>
      <c r="EQJ43"/>
      <c r="EQK43"/>
      <c r="EQL43"/>
      <c r="EQM43"/>
      <c r="EQN43"/>
      <c r="EQO43"/>
      <c r="EQP43"/>
      <c r="EQQ43"/>
      <c r="EQR43"/>
      <c r="EQS43"/>
      <c r="EQT43"/>
      <c r="EQU43"/>
      <c r="EQV43"/>
      <c r="EQW43"/>
      <c r="EQX43"/>
      <c r="EQY43"/>
      <c r="EQZ43"/>
      <c r="ERA43"/>
      <c r="ERB43"/>
      <c r="ERC43"/>
      <c r="ERD43"/>
      <c r="ERE43"/>
      <c r="ERF43"/>
      <c r="ERG43"/>
      <c r="ERH43"/>
      <c r="ERI43"/>
      <c r="ERJ43"/>
      <c r="ERK43"/>
      <c r="ERL43"/>
      <c r="ERM43"/>
      <c r="ERN43"/>
      <c r="ERO43"/>
      <c r="ERP43"/>
      <c r="ERQ43"/>
      <c r="ERR43"/>
      <c r="ERS43"/>
      <c r="ERT43"/>
      <c r="ERU43"/>
      <c r="ERV43"/>
      <c r="ERW43"/>
      <c r="ERX43"/>
      <c r="ERY43"/>
      <c r="ERZ43"/>
      <c r="ESA43"/>
      <c r="ESB43"/>
      <c r="ESC43"/>
      <c r="ESD43"/>
      <c r="ESE43"/>
      <c r="ESF43"/>
      <c r="ESG43"/>
      <c r="ESH43"/>
      <c r="ESI43"/>
      <c r="ESJ43"/>
      <c r="ESK43"/>
      <c r="ESL43"/>
      <c r="ESM43"/>
      <c r="ESN43"/>
      <c r="ESO43"/>
      <c r="ESP43"/>
      <c r="ESQ43"/>
      <c r="ESR43"/>
      <c r="ESS43"/>
      <c r="EST43"/>
      <c r="ESU43"/>
      <c r="ESV43"/>
      <c r="ESW43"/>
      <c r="ESX43"/>
      <c r="ESY43"/>
      <c r="ESZ43"/>
      <c r="ETA43"/>
      <c r="ETB43"/>
      <c r="ETC43"/>
      <c r="ETD43"/>
      <c r="ETE43"/>
      <c r="ETF43"/>
      <c r="ETG43"/>
      <c r="ETH43"/>
      <c r="ETI43"/>
      <c r="ETJ43"/>
      <c r="ETK43"/>
      <c r="ETL43"/>
      <c r="ETM43"/>
      <c r="ETN43"/>
      <c r="ETO43"/>
      <c r="ETP43"/>
      <c r="ETQ43"/>
      <c r="ETR43"/>
      <c r="ETS43"/>
      <c r="ETT43"/>
      <c r="ETU43"/>
      <c r="ETV43"/>
      <c r="ETW43"/>
      <c r="ETX43"/>
      <c r="ETY43"/>
      <c r="ETZ43"/>
      <c r="EUA43"/>
      <c r="EUB43"/>
      <c r="EUC43"/>
      <c r="EUD43"/>
      <c r="EUE43"/>
      <c r="EUF43"/>
      <c r="EUG43"/>
      <c r="EUH43"/>
      <c r="EUI43"/>
      <c r="EUJ43"/>
      <c r="EUK43"/>
      <c r="EUL43"/>
      <c r="EUM43"/>
      <c r="EUN43"/>
      <c r="EUO43"/>
      <c r="EUP43"/>
      <c r="EUQ43"/>
      <c r="EUR43"/>
      <c r="EUS43"/>
      <c r="EUT43"/>
      <c r="EUU43"/>
      <c r="EUV43"/>
      <c r="EUW43"/>
      <c r="EUX43"/>
      <c r="EUY43"/>
      <c r="EUZ43"/>
      <c r="EVA43"/>
      <c r="EVB43"/>
      <c r="EVC43"/>
      <c r="EVD43"/>
      <c r="EVE43"/>
      <c r="EVF43"/>
      <c r="EVG43"/>
      <c r="EVH43"/>
      <c r="EVI43"/>
      <c r="EVJ43"/>
      <c r="EVK43"/>
      <c r="EVL43"/>
      <c r="EVM43"/>
      <c r="EVN43"/>
      <c r="EVO43"/>
      <c r="EVP43"/>
      <c r="EVQ43"/>
      <c r="EVR43"/>
      <c r="EVS43"/>
      <c r="EVT43"/>
      <c r="EVU43"/>
      <c r="EVV43"/>
      <c r="EVW43"/>
      <c r="EVX43"/>
      <c r="EVY43"/>
      <c r="EVZ43"/>
      <c r="EWA43"/>
      <c r="EWB43"/>
      <c r="EWC43"/>
      <c r="EWD43"/>
      <c r="EWE43"/>
      <c r="EWF43"/>
      <c r="EWG43"/>
      <c r="EWH43"/>
      <c r="EWI43"/>
      <c r="EWJ43"/>
      <c r="EWK43"/>
      <c r="EWL43"/>
      <c r="EWM43"/>
      <c r="EWN43"/>
      <c r="EWO43"/>
      <c r="EWP43"/>
      <c r="EWQ43"/>
      <c r="EWR43"/>
      <c r="EWS43"/>
      <c r="EWT43"/>
      <c r="EWU43"/>
      <c r="EWV43"/>
      <c r="EWW43"/>
      <c r="EWX43"/>
      <c r="EWY43"/>
      <c r="EWZ43"/>
      <c r="EXA43"/>
      <c r="EXB43"/>
      <c r="EXC43"/>
      <c r="EXD43"/>
      <c r="EXE43"/>
      <c r="EXF43"/>
      <c r="EXG43"/>
      <c r="EXH43"/>
      <c r="EXI43"/>
      <c r="EXJ43"/>
      <c r="EXK43"/>
      <c r="EXL43"/>
      <c r="EXM43"/>
      <c r="EXN43"/>
      <c r="EXO43"/>
      <c r="EXP43"/>
      <c r="EXQ43"/>
      <c r="EXR43"/>
      <c r="EXS43"/>
      <c r="EXT43"/>
      <c r="EXU43"/>
      <c r="EXV43"/>
      <c r="EXW43"/>
      <c r="EXX43"/>
      <c r="EXY43"/>
      <c r="EXZ43"/>
      <c r="EYA43"/>
      <c r="EYB43"/>
      <c r="EYC43"/>
      <c r="EYD43"/>
      <c r="EYE43"/>
      <c r="EYF43"/>
      <c r="EYG43"/>
      <c r="EYH43"/>
      <c r="EYI43"/>
      <c r="EYJ43"/>
      <c r="EYK43"/>
      <c r="EYL43"/>
      <c r="EYM43"/>
      <c r="EYN43"/>
      <c r="EYO43"/>
      <c r="EYP43"/>
      <c r="EYQ43"/>
      <c r="EYR43"/>
      <c r="EYS43"/>
      <c r="EYT43"/>
      <c r="EYU43"/>
      <c r="EYV43"/>
      <c r="EYW43"/>
      <c r="EYX43"/>
      <c r="EYY43"/>
      <c r="EYZ43"/>
      <c r="EZA43"/>
      <c r="EZB43"/>
      <c r="EZC43"/>
      <c r="EZD43"/>
      <c r="EZE43"/>
      <c r="EZF43"/>
      <c r="EZG43"/>
      <c r="EZH43"/>
      <c r="EZI43"/>
      <c r="EZJ43"/>
      <c r="EZK43"/>
      <c r="EZL43"/>
      <c r="EZM43"/>
      <c r="EZN43"/>
      <c r="EZO43"/>
      <c r="EZP43"/>
      <c r="EZQ43"/>
      <c r="EZR43"/>
      <c r="EZS43"/>
      <c r="EZT43"/>
      <c r="EZU43"/>
      <c r="EZV43"/>
      <c r="EZW43"/>
      <c r="EZX43"/>
      <c r="EZY43"/>
      <c r="EZZ43"/>
      <c r="FAA43"/>
      <c r="FAB43"/>
      <c r="FAC43"/>
      <c r="FAD43"/>
      <c r="FAE43"/>
      <c r="FAF43"/>
      <c r="FAG43"/>
      <c r="FAH43"/>
      <c r="FAI43"/>
      <c r="FAJ43"/>
      <c r="FAK43"/>
      <c r="FAL43"/>
      <c r="FAM43"/>
      <c r="FAN43"/>
      <c r="FAO43"/>
      <c r="FAP43"/>
      <c r="FAQ43"/>
      <c r="FAR43"/>
      <c r="FAS43"/>
      <c r="FAT43"/>
      <c r="FAU43"/>
      <c r="FAV43"/>
      <c r="FAW43"/>
      <c r="FAX43"/>
      <c r="FAY43"/>
      <c r="FAZ43"/>
      <c r="FBA43"/>
      <c r="FBB43"/>
      <c r="FBC43"/>
      <c r="FBD43"/>
      <c r="FBE43"/>
      <c r="FBF43"/>
      <c r="FBG43"/>
      <c r="FBH43"/>
      <c r="FBI43"/>
      <c r="FBJ43"/>
      <c r="FBK43"/>
      <c r="FBL43"/>
      <c r="FBM43"/>
      <c r="FBN43"/>
      <c r="FBO43"/>
      <c r="FBP43"/>
      <c r="FBQ43"/>
      <c r="FBR43"/>
      <c r="FBS43"/>
      <c r="FBT43"/>
      <c r="FBU43"/>
      <c r="FBV43"/>
      <c r="FBW43"/>
      <c r="FBX43"/>
      <c r="FBY43"/>
      <c r="FBZ43"/>
      <c r="FCA43"/>
      <c r="FCB43"/>
      <c r="FCC43"/>
      <c r="FCD43"/>
      <c r="FCE43"/>
      <c r="FCF43"/>
      <c r="FCG43"/>
      <c r="FCH43"/>
      <c r="FCI43"/>
      <c r="FCJ43"/>
      <c r="FCK43"/>
      <c r="FCL43"/>
      <c r="FCM43"/>
      <c r="FCN43"/>
      <c r="FCO43"/>
      <c r="FCP43"/>
      <c r="FCQ43"/>
      <c r="FCR43"/>
      <c r="FCS43"/>
      <c r="FCT43"/>
      <c r="FCU43"/>
      <c r="FCV43"/>
      <c r="FCW43"/>
      <c r="FCX43"/>
      <c r="FCY43"/>
      <c r="FCZ43"/>
      <c r="FDA43"/>
      <c r="FDB43"/>
      <c r="FDC43"/>
      <c r="FDD43"/>
      <c r="FDE43"/>
      <c r="FDF43"/>
      <c r="FDG43"/>
      <c r="FDH43"/>
      <c r="FDI43"/>
      <c r="FDJ43"/>
      <c r="FDK43"/>
      <c r="FDL43"/>
      <c r="FDM43"/>
      <c r="FDN43"/>
      <c r="FDO43"/>
      <c r="FDP43"/>
      <c r="FDQ43"/>
      <c r="FDR43"/>
      <c r="FDS43"/>
      <c r="FDT43"/>
      <c r="FDU43"/>
      <c r="FDV43"/>
      <c r="FDW43"/>
      <c r="FDX43"/>
      <c r="FDY43"/>
      <c r="FDZ43"/>
      <c r="FEA43"/>
      <c r="FEB43"/>
      <c r="FEC43"/>
      <c r="FED43"/>
      <c r="FEE43"/>
      <c r="FEF43"/>
      <c r="FEG43"/>
      <c r="FEH43"/>
      <c r="FEI43"/>
      <c r="FEJ43"/>
      <c r="FEK43"/>
      <c r="FEL43"/>
      <c r="FEM43"/>
      <c r="FEN43"/>
      <c r="FEO43"/>
      <c r="FEP43"/>
      <c r="FEQ43"/>
      <c r="FER43"/>
      <c r="FES43"/>
      <c r="FET43"/>
      <c r="FEU43"/>
      <c r="FEV43"/>
      <c r="FEW43"/>
      <c r="FEX43"/>
      <c r="FEY43"/>
      <c r="FEZ43"/>
      <c r="FFA43"/>
      <c r="FFB43"/>
      <c r="FFC43"/>
      <c r="FFD43"/>
      <c r="FFE43"/>
      <c r="FFF43"/>
      <c r="FFG43"/>
      <c r="FFH43"/>
      <c r="FFI43"/>
      <c r="FFJ43"/>
      <c r="FFK43"/>
      <c r="FFL43"/>
      <c r="FFM43"/>
      <c r="FFN43"/>
      <c r="FFO43"/>
      <c r="FFP43"/>
      <c r="FFQ43"/>
      <c r="FFR43"/>
      <c r="FFS43"/>
      <c r="FFT43"/>
      <c r="FFU43"/>
      <c r="FFV43"/>
      <c r="FFW43"/>
      <c r="FFX43"/>
      <c r="FFY43"/>
      <c r="FFZ43"/>
      <c r="FGA43"/>
      <c r="FGB43"/>
      <c r="FGC43"/>
      <c r="FGD43"/>
      <c r="FGE43"/>
      <c r="FGF43"/>
      <c r="FGG43"/>
      <c r="FGH43"/>
      <c r="FGI43"/>
      <c r="FGJ43"/>
      <c r="FGK43"/>
      <c r="FGL43"/>
      <c r="FGM43"/>
      <c r="FGN43"/>
      <c r="FGO43"/>
      <c r="FGP43"/>
      <c r="FGQ43"/>
      <c r="FGR43"/>
      <c r="FGS43"/>
      <c r="FGT43"/>
      <c r="FGU43"/>
      <c r="FGV43"/>
      <c r="FGW43"/>
      <c r="FGX43"/>
      <c r="FGY43"/>
      <c r="FGZ43"/>
      <c r="FHA43"/>
      <c r="FHB43"/>
      <c r="FHC43"/>
      <c r="FHD43"/>
      <c r="FHE43"/>
      <c r="FHF43"/>
      <c r="FHG43"/>
      <c r="FHH43"/>
      <c r="FHI43"/>
      <c r="FHJ43"/>
      <c r="FHK43"/>
      <c r="FHL43"/>
      <c r="FHM43"/>
      <c r="FHN43"/>
      <c r="FHO43"/>
      <c r="FHP43"/>
      <c r="FHQ43"/>
      <c r="FHR43"/>
      <c r="FHS43"/>
      <c r="FHT43"/>
      <c r="FHU43"/>
      <c r="FHV43"/>
      <c r="FHW43"/>
      <c r="FHX43"/>
      <c r="FHY43"/>
      <c r="FHZ43"/>
      <c r="FIA43"/>
      <c r="FIB43"/>
      <c r="FIC43"/>
      <c r="FID43"/>
      <c r="FIE43"/>
      <c r="FIF43"/>
      <c r="FIG43"/>
      <c r="FIH43"/>
      <c r="FII43"/>
      <c r="FIJ43"/>
      <c r="FIK43"/>
      <c r="FIL43"/>
      <c r="FIM43"/>
      <c r="FIN43"/>
      <c r="FIO43"/>
      <c r="FIP43"/>
      <c r="FIQ43"/>
      <c r="FIR43"/>
      <c r="FIS43"/>
      <c r="FIT43"/>
      <c r="FIU43"/>
      <c r="FIV43"/>
      <c r="FIW43"/>
      <c r="FIX43"/>
      <c r="FIY43"/>
      <c r="FIZ43"/>
      <c r="FJA43"/>
      <c r="FJB43"/>
      <c r="FJC43"/>
      <c r="FJD43"/>
      <c r="FJE43"/>
      <c r="FJF43"/>
      <c r="FJG43"/>
      <c r="FJH43"/>
      <c r="FJI43"/>
      <c r="FJJ43"/>
      <c r="FJK43"/>
      <c r="FJL43"/>
      <c r="FJM43"/>
      <c r="FJN43"/>
      <c r="FJO43"/>
      <c r="FJP43"/>
      <c r="FJQ43"/>
      <c r="FJR43"/>
      <c r="FJS43"/>
      <c r="FJT43"/>
      <c r="FJU43"/>
      <c r="FJV43"/>
      <c r="FJW43"/>
      <c r="FJX43"/>
      <c r="FJY43"/>
      <c r="FJZ43"/>
      <c r="FKA43"/>
      <c r="FKB43"/>
      <c r="FKC43"/>
      <c r="FKD43"/>
      <c r="FKE43"/>
      <c r="FKF43"/>
      <c r="FKG43"/>
      <c r="FKH43"/>
      <c r="FKI43"/>
      <c r="FKJ43"/>
      <c r="FKK43"/>
      <c r="FKL43"/>
      <c r="FKM43"/>
      <c r="FKN43"/>
      <c r="FKO43"/>
      <c r="FKP43"/>
      <c r="FKQ43"/>
      <c r="FKR43"/>
      <c r="FKS43"/>
      <c r="FKT43"/>
      <c r="FKU43"/>
      <c r="FKV43"/>
      <c r="FKW43"/>
      <c r="FKX43"/>
      <c r="FKY43"/>
      <c r="FKZ43"/>
      <c r="FLA43"/>
      <c r="FLB43"/>
      <c r="FLC43"/>
      <c r="FLD43"/>
      <c r="FLE43"/>
      <c r="FLF43"/>
      <c r="FLG43"/>
      <c r="FLH43"/>
      <c r="FLI43"/>
      <c r="FLJ43"/>
      <c r="FLK43"/>
      <c r="FLL43"/>
      <c r="FLM43"/>
      <c r="FLN43"/>
      <c r="FLO43"/>
      <c r="FLP43"/>
      <c r="FLQ43"/>
      <c r="FLR43"/>
      <c r="FLS43"/>
      <c r="FLT43"/>
      <c r="FLU43"/>
      <c r="FLV43"/>
      <c r="FLW43"/>
      <c r="FLX43"/>
      <c r="FLY43"/>
      <c r="FLZ43"/>
      <c r="FMA43"/>
      <c r="FMB43"/>
      <c r="FMC43"/>
      <c r="FMD43"/>
      <c r="FME43"/>
      <c r="FMF43"/>
      <c r="FMG43"/>
      <c r="FMH43"/>
      <c r="FMI43"/>
      <c r="FMJ43"/>
      <c r="FMK43"/>
      <c r="FML43"/>
      <c r="FMM43"/>
      <c r="FMN43"/>
      <c r="FMO43"/>
      <c r="FMP43"/>
      <c r="FMQ43"/>
      <c r="FMR43"/>
      <c r="FMS43"/>
      <c r="FMT43"/>
      <c r="FMU43"/>
      <c r="FMV43"/>
      <c r="FMW43"/>
      <c r="FMX43"/>
      <c r="FMY43"/>
      <c r="FMZ43"/>
      <c r="FNA43"/>
      <c r="FNB43"/>
      <c r="FNC43"/>
      <c r="FND43"/>
      <c r="FNE43"/>
      <c r="FNF43"/>
      <c r="FNG43"/>
      <c r="FNH43"/>
      <c r="FNI43"/>
      <c r="FNJ43"/>
      <c r="FNK43"/>
      <c r="FNL43"/>
      <c r="FNM43"/>
      <c r="FNN43"/>
      <c r="FNO43"/>
      <c r="FNP43"/>
      <c r="FNQ43"/>
      <c r="FNR43"/>
      <c r="FNS43"/>
      <c r="FNT43"/>
      <c r="FNU43"/>
      <c r="FNV43"/>
      <c r="FNW43"/>
      <c r="FNX43"/>
      <c r="FNY43"/>
      <c r="FNZ43"/>
      <c r="FOA43"/>
      <c r="FOB43"/>
      <c r="FOC43"/>
      <c r="FOD43"/>
      <c r="FOE43"/>
      <c r="FOF43"/>
      <c r="FOG43"/>
      <c r="FOH43"/>
      <c r="FOI43"/>
      <c r="FOJ43"/>
      <c r="FOK43"/>
      <c r="FOL43"/>
      <c r="FOM43"/>
      <c r="FON43"/>
      <c r="FOO43"/>
      <c r="FOP43"/>
      <c r="FOQ43"/>
      <c r="FOR43"/>
      <c r="FOS43"/>
      <c r="FOT43"/>
      <c r="FOU43"/>
      <c r="FOV43"/>
      <c r="FOW43"/>
      <c r="FOX43"/>
      <c r="FOY43"/>
      <c r="FOZ43"/>
      <c r="FPA43"/>
      <c r="FPB43"/>
      <c r="FPC43"/>
      <c r="FPD43"/>
      <c r="FPE43"/>
      <c r="FPF43"/>
      <c r="FPG43"/>
      <c r="FPH43"/>
      <c r="FPI43"/>
      <c r="FPJ43"/>
      <c r="FPK43"/>
      <c r="FPL43"/>
      <c r="FPM43"/>
      <c r="FPN43"/>
      <c r="FPO43"/>
      <c r="FPP43"/>
      <c r="FPQ43"/>
      <c r="FPR43"/>
      <c r="FPS43"/>
      <c r="FPT43"/>
      <c r="FPU43"/>
      <c r="FPV43"/>
      <c r="FPW43"/>
      <c r="FPX43"/>
      <c r="FPY43"/>
      <c r="FPZ43"/>
      <c r="FQA43"/>
      <c r="FQB43"/>
      <c r="FQC43"/>
      <c r="FQD43"/>
      <c r="FQE43"/>
      <c r="FQF43"/>
      <c r="FQG43"/>
      <c r="FQH43"/>
      <c r="FQI43"/>
      <c r="FQJ43"/>
      <c r="FQK43"/>
      <c r="FQL43"/>
      <c r="FQM43"/>
      <c r="FQN43"/>
      <c r="FQO43"/>
      <c r="FQP43"/>
      <c r="FQQ43"/>
      <c r="FQR43"/>
      <c r="FQS43"/>
      <c r="FQT43"/>
      <c r="FQU43"/>
      <c r="FQV43"/>
      <c r="FQW43"/>
      <c r="FQX43"/>
      <c r="FQY43"/>
      <c r="FQZ43"/>
      <c r="FRA43"/>
      <c r="FRB43"/>
      <c r="FRC43"/>
      <c r="FRD43"/>
      <c r="FRE43"/>
      <c r="FRF43"/>
      <c r="FRG43"/>
      <c r="FRH43"/>
      <c r="FRI43"/>
      <c r="FRJ43"/>
      <c r="FRK43"/>
      <c r="FRL43"/>
      <c r="FRM43"/>
      <c r="FRN43"/>
      <c r="FRO43"/>
      <c r="FRP43"/>
      <c r="FRQ43"/>
      <c r="FRR43"/>
      <c r="FRS43"/>
      <c r="FRT43"/>
      <c r="FRU43"/>
      <c r="FRV43"/>
      <c r="FRW43"/>
      <c r="FRX43"/>
      <c r="FRY43"/>
      <c r="FRZ43"/>
      <c r="FSA43"/>
      <c r="FSB43"/>
      <c r="FSC43"/>
      <c r="FSD43"/>
      <c r="FSE43"/>
      <c r="FSF43"/>
      <c r="FSG43"/>
      <c r="FSH43"/>
      <c r="FSI43"/>
      <c r="FSJ43"/>
      <c r="FSK43"/>
      <c r="FSL43"/>
      <c r="FSM43"/>
      <c r="FSN43"/>
      <c r="FSO43"/>
      <c r="FSP43"/>
      <c r="FSQ43"/>
      <c r="FSR43"/>
      <c r="FSS43"/>
      <c r="FST43"/>
      <c r="FSU43"/>
      <c r="FSV43"/>
      <c r="FSW43"/>
      <c r="FSX43"/>
      <c r="FSY43"/>
      <c r="FSZ43"/>
      <c r="FTA43"/>
      <c r="FTB43"/>
      <c r="FTC43"/>
      <c r="FTD43"/>
      <c r="FTE43"/>
      <c r="FTF43"/>
      <c r="FTG43"/>
      <c r="FTH43"/>
      <c r="FTI43"/>
      <c r="FTJ43"/>
      <c r="FTK43"/>
      <c r="FTL43"/>
      <c r="FTM43"/>
      <c r="FTN43"/>
      <c r="FTO43"/>
      <c r="FTP43"/>
      <c r="FTQ43"/>
      <c r="FTR43"/>
      <c r="FTS43"/>
      <c r="FTT43"/>
      <c r="FTU43"/>
      <c r="FTV43"/>
      <c r="FTW43"/>
      <c r="FTX43"/>
      <c r="FTY43"/>
      <c r="FTZ43"/>
      <c r="FUA43"/>
      <c r="FUB43"/>
      <c r="FUC43"/>
      <c r="FUD43"/>
      <c r="FUE43"/>
      <c r="FUF43"/>
      <c r="FUG43"/>
      <c r="FUH43"/>
      <c r="FUI43"/>
      <c r="FUJ43"/>
      <c r="FUK43"/>
      <c r="FUL43"/>
      <c r="FUM43"/>
      <c r="FUN43"/>
      <c r="FUO43"/>
      <c r="FUP43"/>
      <c r="FUQ43"/>
      <c r="FUR43"/>
      <c r="FUS43"/>
      <c r="FUT43"/>
      <c r="FUU43"/>
      <c r="FUV43"/>
      <c r="FUW43"/>
      <c r="FUX43"/>
      <c r="FUY43"/>
      <c r="FUZ43"/>
      <c r="FVA43"/>
      <c r="FVB43"/>
      <c r="FVC43"/>
      <c r="FVD43"/>
      <c r="FVE43"/>
      <c r="FVF43"/>
      <c r="FVG43"/>
      <c r="FVH43"/>
      <c r="FVI43"/>
      <c r="FVJ43"/>
      <c r="FVK43"/>
      <c r="FVL43"/>
      <c r="FVM43"/>
      <c r="FVN43"/>
      <c r="FVO43"/>
      <c r="FVP43"/>
      <c r="FVQ43"/>
      <c r="FVR43"/>
      <c r="FVS43"/>
      <c r="FVT43"/>
      <c r="FVU43"/>
      <c r="FVV43"/>
      <c r="FVW43"/>
      <c r="FVX43"/>
      <c r="FVY43"/>
      <c r="FVZ43"/>
      <c r="FWA43"/>
      <c r="FWB43"/>
      <c r="FWC43"/>
      <c r="FWD43"/>
      <c r="FWE43"/>
      <c r="FWF43"/>
      <c r="FWG43"/>
      <c r="FWH43"/>
      <c r="FWI43"/>
      <c r="FWJ43"/>
      <c r="FWK43"/>
      <c r="FWL43"/>
      <c r="FWM43"/>
      <c r="FWN43"/>
      <c r="FWO43"/>
      <c r="FWP43"/>
      <c r="FWQ43"/>
      <c r="FWR43"/>
      <c r="FWS43"/>
      <c r="FWT43"/>
      <c r="FWU43"/>
      <c r="FWV43"/>
      <c r="FWW43"/>
      <c r="FWX43"/>
      <c r="FWY43"/>
      <c r="FWZ43"/>
      <c r="FXA43"/>
      <c r="FXB43"/>
      <c r="FXC43"/>
      <c r="FXD43"/>
      <c r="FXE43"/>
      <c r="FXF43"/>
      <c r="FXG43"/>
      <c r="FXH43"/>
      <c r="FXI43"/>
      <c r="FXJ43"/>
      <c r="FXK43"/>
      <c r="FXL43"/>
      <c r="FXM43"/>
      <c r="FXN43"/>
      <c r="FXO43"/>
      <c r="FXP43"/>
      <c r="FXQ43"/>
      <c r="FXR43"/>
      <c r="FXS43"/>
      <c r="FXT43"/>
      <c r="FXU43"/>
      <c r="FXV43"/>
      <c r="FXW43"/>
      <c r="FXX43"/>
      <c r="FXY43"/>
      <c r="FXZ43"/>
      <c r="FYA43"/>
      <c r="FYB43"/>
      <c r="FYC43"/>
      <c r="FYD43"/>
      <c r="FYE43"/>
      <c r="FYF43"/>
      <c r="FYG43"/>
      <c r="FYH43"/>
      <c r="FYI43"/>
      <c r="FYJ43"/>
      <c r="FYK43"/>
      <c r="FYL43"/>
      <c r="FYM43"/>
      <c r="FYN43"/>
      <c r="FYO43"/>
      <c r="FYP43"/>
      <c r="FYQ43"/>
      <c r="FYR43"/>
      <c r="FYS43"/>
      <c r="FYT43"/>
      <c r="FYU43"/>
      <c r="FYV43"/>
      <c r="FYW43"/>
      <c r="FYX43"/>
      <c r="FYY43"/>
      <c r="FYZ43"/>
      <c r="FZA43"/>
      <c r="FZB43"/>
      <c r="FZC43"/>
      <c r="FZD43"/>
      <c r="FZE43"/>
      <c r="FZF43"/>
      <c r="FZG43"/>
      <c r="FZH43"/>
      <c r="FZI43"/>
      <c r="FZJ43"/>
      <c r="FZK43"/>
      <c r="FZL43"/>
      <c r="FZM43"/>
      <c r="FZN43"/>
      <c r="FZO43"/>
      <c r="FZP43"/>
      <c r="FZQ43"/>
      <c r="FZR43"/>
      <c r="FZS43"/>
      <c r="FZT43"/>
      <c r="FZU43"/>
      <c r="FZV43"/>
      <c r="FZW43"/>
      <c r="FZX43"/>
      <c r="FZY43"/>
      <c r="FZZ43"/>
      <c r="GAA43"/>
      <c r="GAB43"/>
      <c r="GAC43"/>
      <c r="GAD43"/>
      <c r="GAE43"/>
      <c r="GAF43"/>
      <c r="GAG43"/>
      <c r="GAH43"/>
      <c r="GAI43"/>
      <c r="GAJ43"/>
      <c r="GAK43"/>
      <c r="GAL43"/>
      <c r="GAM43"/>
      <c r="GAN43"/>
      <c r="GAO43"/>
      <c r="GAP43"/>
      <c r="GAQ43"/>
      <c r="GAR43"/>
      <c r="GAS43"/>
      <c r="GAT43"/>
      <c r="GAU43"/>
      <c r="GAV43"/>
      <c r="GAW43"/>
      <c r="GAX43"/>
      <c r="GAY43"/>
      <c r="GAZ43"/>
      <c r="GBA43"/>
      <c r="GBB43"/>
      <c r="GBC43"/>
      <c r="GBD43"/>
      <c r="GBE43"/>
      <c r="GBF43"/>
      <c r="GBG43"/>
      <c r="GBH43"/>
      <c r="GBI43"/>
      <c r="GBJ43"/>
      <c r="GBK43"/>
      <c r="GBL43"/>
      <c r="GBM43"/>
      <c r="GBN43"/>
      <c r="GBO43"/>
      <c r="GBP43"/>
      <c r="GBQ43"/>
      <c r="GBR43"/>
      <c r="GBS43"/>
      <c r="GBT43"/>
      <c r="GBU43"/>
      <c r="GBV43"/>
      <c r="GBW43"/>
      <c r="GBX43"/>
      <c r="GBY43"/>
      <c r="GBZ43"/>
      <c r="GCA43"/>
      <c r="GCB43"/>
      <c r="GCC43"/>
      <c r="GCD43"/>
      <c r="GCE43"/>
      <c r="GCF43"/>
      <c r="GCG43"/>
      <c r="GCH43"/>
      <c r="GCI43"/>
      <c r="GCJ43"/>
      <c r="GCK43"/>
      <c r="GCL43"/>
      <c r="GCM43"/>
      <c r="GCN43"/>
      <c r="GCO43"/>
      <c r="GCP43"/>
      <c r="GCQ43"/>
      <c r="GCR43"/>
      <c r="GCS43"/>
      <c r="GCT43"/>
      <c r="GCU43"/>
      <c r="GCV43"/>
      <c r="GCW43"/>
      <c r="GCX43"/>
      <c r="GCY43"/>
      <c r="GCZ43"/>
      <c r="GDA43"/>
      <c r="GDB43"/>
      <c r="GDC43"/>
      <c r="GDD43"/>
      <c r="GDE43"/>
      <c r="GDF43"/>
      <c r="GDG43"/>
      <c r="GDH43"/>
      <c r="GDI43"/>
      <c r="GDJ43"/>
      <c r="GDK43"/>
      <c r="GDL43"/>
      <c r="GDM43"/>
      <c r="GDN43"/>
      <c r="GDO43"/>
      <c r="GDP43"/>
      <c r="GDQ43"/>
      <c r="GDR43"/>
      <c r="GDS43"/>
      <c r="GDT43"/>
      <c r="GDU43"/>
      <c r="GDV43"/>
      <c r="GDW43"/>
      <c r="GDX43"/>
      <c r="GDY43"/>
      <c r="GDZ43"/>
      <c r="GEA43"/>
      <c r="GEB43"/>
      <c r="GEC43"/>
      <c r="GED43"/>
      <c r="GEE43"/>
      <c r="GEF43"/>
      <c r="GEG43"/>
      <c r="GEH43"/>
      <c r="GEI43"/>
      <c r="GEJ43"/>
      <c r="GEK43"/>
      <c r="GEL43"/>
      <c r="GEM43"/>
      <c r="GEN43"/>
      <c r="GEO43"/>
      <c r="GEP43"/>
      <c r="GEQ43"/>
      <c r="GER43"/>
      <c r="GES43"/>
      <c r="GET43"/>
      <c r="GEU43"/>
      <c r="GEV43"/>
      <c r="GEW43"/>
      <c r="GEX43"/>
      <c r="GEY43"/>
      <c r="GEZ43"/>
      <c r="GFA43"/>
      <c r="GFB43"/>
      <c r="GFC43"/>
      <c r="GFD43"/>
      <c r="GFE43"/>
      <c r="GFF43"/>
      <c r="GFG43"/>
      <c r="GFH43"/>
      <c r="GFI43"/>
      <c r="GFJ43"/>
      <c r="GFK43"/>
      <c r="GFL43"/>
      <c r="GFM43"/>
      <c r="GFN43"/>
      <c r="GFO43"/>
      <c r="GFP43"/>
      <c r="GFQ43"/>
      <c r="GFR43"/>
      <c r="GFS43"/>
      <c r="GFT43"/>
      <c r="GFU43"/>
      <c r="GFV43"/>
      <c r="GFW43"/>
      <c r="GFX43"/>
      <c r="GFY43"/>
      <c r="GFZ43"/>
      <c r="GGA43"/>
      <c r="GGB43"/>
      <c r="GGC43"/>
      <c r="GGD43"/>
      <c r="GGE43"/>
      <c r="GGF43"/>
      <c r="GGG43"/>
      <c r="GGH43"/>
      <c r="GGI43"/>
      <c r="GGJ43"/>
      <c r="GGK43"/>
      <c r="GGL43"/>
      <c r="GGM43"/>
      <c r="GGN43"/>
      <c r="GGO43"/>
      <c r="GGP43"/>
      <c r="GGQ43"/>
      <c r="GGR43"/>
      <c r="GGS43"/>
      <c r="GGT43"/>
      <c r="GGU43"/>
      <c r="GGV43"/>
      <c r="GGW43"/>
      <c r="GGX43"/>
      <c r="GGY43"/>
      <c r="GGZ43"/>
      <c r="GHA43"/>
      <c r="GHB43"/>
      <c r="GHC43"/>
      <c r="GHD43"/>
      <c r="GHE43"/>
      <c r="GHF43"/>
      <c r="GHG43"/>
      <c r="GHH43"/>
      <c r="GHI43"/>
      <c r="GHJ43"/>
      <c r="GHK43"/>
      <c r="GHL43"/>
      <c r="GHM43"/>
      <c r="GHN43"/>
      <c r="GHO43"/>
      <c r="GHP43"/>
      <c r="GHQ43"/>
      <c r="GHR43"/>
      <c r="GHS43"/>
      <c r="GHT43"/>
      <c r="GHU43"/>
      <c r="GHV43"/>
      <c r="GHW43"/>
      <c r="GHX43"/>
      <c r="GHY43"/>
      <c r="GHZ43"/>
      <c r="GIA43"/>
      <c r="GIB43"/>
      <c r="GIC43"/>
      <c r="GID43"/>
      <c r="GIE43"/>
      <c r="GIF43"/>
      <c r="GIG43"/>
      <c r="GIH43"/>
      <c r="GII43"/>
      <c r="GIJ43"/>
      <c r="GIK43"/>
      <c r="GIL43"/>
      <c r="GIM43"/>
      <c r="GIN43"/>
      <c r="GIO43"/>
      <c r="GIP43"/>
      <c r="GIQ43"/>
      <c r="GIR43"/>
      <c r="GIS43"/>
      <c r="GIT43"/>
      <c r="GIU43"/>
      <c r="GIV43"/>
      <c r="GIW43"/>
      <c r="GIX43"/>
      <c r="GIY43"/>
      <c r="GIZ43"/>
      <c r="GJA43"/>
      <c r="GJB43"/>
      <c r="GJC43"/>
      <c r="GJD43"/>
      <c r="GJE43"/>
      <c r="GJF43"/>
      <c r="GJG43"/>
      <c r="GJH43"/>
      <c r="GJI43"/>
      <c r="GJJ43"/>
      <c r="GJK43"/>
      <c r="GJL43"/>
      <c r="GJM43"/>
      <c r="GJN43"/>
      <c r="GJO43"/>
      <c r="GJP43"/>
      <c r="GJQ43"/>
      <c r="GJR43"/>
      <c r="GJS43"/>
      <c r="GJT43"/>
      <c r="GJU43"/>
      <c r="GJV43"/>
      <c r="GJW43"/>
      <c r="GJX43"/>
      <c r="GJY43"/>
      <c r="GJZ43"/>
      <c r="GKA43"/>
      <c r="GKB43"/>
      <c r="GKC43"/>
      <c r="GKD43"/>
      <c r="GKE43"/>
      <c r="GKF43"/>
      <c r="GKG43"/>
      <c r="GKH43"/>
      <c r="GKI43"/>
      <c r="GKJ43"/>
      <c r="GKK43"/>
      <c r="GKL43"/>
      <c r="GKM43"/>
      <c r="GKN43"/>
      <c r="GKO43"/>
      <c r="GKP43"/>
      <c r="GKQ43"/>
      <c r="GKR43"/>
      <c r="GKS43"/>
      <c r="GKT43"/>
      <c r="GKU43"/>
      <c r="GKV43"/>
      <c r="GKW43"/>
      <c r="GKX43"/>
      <c r="GKY43"/>
      <c r="GKZ43"/>
      <c r="GLA43"/>
      <c r="GLB43"/>
      <c r="GLC43"/>
      <c r="GLD43"/>
      <c r="GLE43"/>
      <c r="GLF43"/>
      <c r="GLG43"/>
      <c r="GLH43"/>
      <c r="GLI43"/>
      <c r="GLJ43"/>
      <c r="GLK43"/>
      <c r="GLL43"/>
      <c r="GLM43"/>
      <c r="GLN43"/>
      <c r="GLO43"/>
      <c r="GLP43"/>
      <c r="GLQ43"/>
      <c r="GLR43"/>
      <c r="GLS43"/>
      <c r="GLT43"/>
      <c r="GLU43"/>
      <c r="GLV43"/>
      <c r="GLW43"/>
      <c r="GLX43"/>
      <c r="GLY43"/>
      <c r="GLZ43"/>
      <c r="GMA43"/>
      <c r="GMB43"/>
      <c r="GMC43"/>
      <c r="GMD43"/>
      <c r="GME43"/>
      <c r="GMF43"/>
      <c r="GMG43"/>
      <c r="GMH43"/>
      <c r="GMI43"/>
      <c r="GMJ43"/>
      <c r="GMK43"/>
      <c r="GML43"/>
      <c r="GMM43"/>
      <c r="GMN43"/>
      <c r="GMO43"/>
      <c r="GMP43"/>
      <c r="GMQ43"/>
      <c r="GMR43"/>
      <c r="GMS43"/>
      <c r="GMT43"/>
      <c r="GMU43"/>
      <c r="GMV43"/>
      <c r="GMW43"/>
      <c r="GMX43"/>
      <c r="GMY43"/>
      <c r="GMZ43"/>
      <c r="GNA43"/>
      <c r="GNB43"/>
      <c r="GNC43"/>
      <c r="GND43"/>
      <c r="GNE43"/>
      <c r="GNF43"/>
      <c r="GNG43"/>
      <c r="GNH43"/>
      <c r="GNI43"/>
      <c r="GNJ43"/>
      <c r="GNK43"/>
      <c r="GNL43"/>
      <c r="GNM43"/>
      <c r="GNN43"/>
      <c r="GNO43"/>
      <c r="GNP43"/>
      <c r="GNQ43"/>
      <c r="GNR43"/>
      <c r="GNS43"/>
      <c r="GNT43"/>
      <c r="GNU43"/>
      <c r="GNV43"/>
      <c r="GNW43"/>
      <c r="GNX43"/>
      <c r="GNY43"/>
      <c r="GNZ43"/>
      <c r="GOA43"/>
      <c r="GOB43"/>
      <c r="GOC43"/>
      <c r="GOD43"/>
      <c r="GOE43"/>
      <c r="GOF43"/>
      <c r="GOG43"/>
      <c r="GOH43"/>
      <c r="GOI43"/>
      <c r="GOJ43"/>
      <c r="GOK43"/>
      <c r="GOL43"/>
      <c r="GOM43"/>
      <c r="GON43"/>
      <c r="GOO43"/>
      <c r="GOP43"/>
      <c r="GOQ43"/>
      <c r="GOR43"/>
      <c r="GOS43"/>
      <c r="GOT43"/>
      <c r="GOU43"/>
      <c r="GOV43"/>
      <c r="GOW43"/>
      <c r="GOX43"/>
      <c r="GOY43"/>
      <c r="GOZ43"/>
      <c r="GPA43"/>
      <c r="GPB43"/>
      <c r="GPC43"/>
      <c r="GPD43"/>
      <c r="GPE43"/>
      <c r="GPF43"/>
      <c r="GPG43"/>
      <c r="GPH43"/>
      <c r="GPI43"/>
      <c r="GPJ43"/>
      <c r="GPK43"/>
      <c r="GPL43"/>
      <c r="GPM43"/>
      <c r="GPN43"/>
      <c r="GPO43"/>
      <c r="GPP43"/>
      <c r="GPQ43"/>
      <c r="GPR43"/>
      <c r="GPS43"/>
      <c r="GPT43"/>
      <c r="GPU43"/>
      <c r="GPV43"/>
      <c r="GPW43"/>
      <c r="GPX43"/>
      <c r="GPY43"/>
      <c r="GPZ43"/>
      <c r="GQA43"/>
      <c r="GQB43"/>
      <c r="GQC43"/>
      <c r="GQD43"/>
      <c r="GQE43"/>
      <c r="GQF43"/>
      <c r="GQG43"/>
      <c r="GQH43"/>
      <c r="GQI43"/>
      <c r="GQJ43"/>
      <c r="GQK43"/>
      <c r="GQL43"/>
      <c r="GQM43"/>
      <c r="GQN43"/>
      <c r="GQO43"/>
      <c r="GQP43"/>
      <c r="GQQ43"/>
      <c r="GQR43"/>
      <c r="GQS43"/>
      <c r="GQT43"/>
      <c r="GQU43"/>
      <c r="GQV43"/>
      <c r="GQW43"/>
      <c r="GQX43"/>
      <c r="GQY43"/>
      <c r="GQZ43"/>
      <c r="GRA43"/>
      <c r="GRB43"/>
      <c r="GRC43"/>
      <c r="GRD43"/>
      <c r="GRE43"/>
      <c r="GRF43"/>
      <c r="GRG43"/>
      <c r="GRH43"/>
      <c r="GRI43"/>
      <c r="GRJ43"/>
      <c r="GRK43"/>
      <c r="GRL43"/>
      <c r="GRM43"/>
      <c r="GRN43"/>
      <c r="GRO43"/>
      <c r="GRP43"/>
      <c r="GRQ43"/>
      <c r="GRR43"/>
      <c r="GRS43"/>
      <c r="GRT43"/>
      <c r="GRU43"/>
      <c r="GRV43"/>
      <c r="GRW43"/>
      <c r="GRX43"/>
      <c r="GRY43"/>
      <c r="GRZ43"/>
      <c r="GSA43"/>
      <c r="GSB43"/>
      <c r="GSC43"/>
      <c r="GSD43"/>
      <c r="GSE43"/>
      <c r="GSF43"/>
      <c r="GSG43"/>
      <c r="GSH43"/>
      <c r="GSI43"/>
      <c r="GSJ43"/>
      <c r="GSK43"/>
      <c r="GSL43"/>
      <c r="GSM43"/>
      <c r="GSN43"/>
      <c r="GSO43"/>
      <c r="GSP43"/>
      <c r="GSQ43"/>
      <c r="GSR43"/>
      <c r="GSS43"/>
      <c r="GST43"/>
      <c r="GSU43"/>
      <c r="GSV43"/>
      <c r="GSW43"/>
      <c r="GSX43"/>
      <c r="GSY43"/>
      <c r="GSZ43"/>
      <c r="GTA43"/>
      <c r="GTB43"/>
      <c r="GTC43"/>
      <c r="GTD43"/>
      <c r="GTE43"/>
      <c r="GTF43"/>
      <c r="GTG43"/>
      <c r="GTH43"/>
      <c r="GTI43"/>
      <c r="GTJ43"/>
      <c r="GTK43"/>
      <c r="GTL43"/>
      <c r="GTM43"/>
      <c r="GTN43"/>
      <c r="GTO43"/>
      <c r="GTP43"/>
      <c r="GTQ43"/>
      <c r="GTR43"/>
      <c r="GTS43"/>
      <c r="GTT43"/>
      <c r="GTU43"/>
      <c r="GTV43"/>
      <c r="GTW43"/>
      <c r="GTX43"/>
      <c r="GTY43"/>
      <c r="GTZ43"/>
      <c r="GUA43"/>
      <c r="GUB43"/>
      <c r="GUC43"/>
      <c r="GUD43"/>
      <c r="GUE43"/>
      <c r="GUF43"/>
      <c r="GUG43"/>
      <c r="GUH43"/>
      <c r="GUI43"/>
      <c r="GUJ43"/>
      <c r="GUK43"/>
      <c r="GUL43"/>
      <c r="GUM43"/>
      <c r="GUN43"/>
      <c r="GUO43"/>
      <c r="GUP43"/>
      <c r="GUQ43"/>
      <c r="GUR43"/>
      <c r="GUS43"/>
      <c r="GUT43"/>
      <c r="GUU43"/>
      <c r="GUV43"/>
      <c r="GUW43"/>
      <c r="GUX43"/>
      <c r="GUY43"/>
      <c r="GUZ43"/>
      <c r="GVA43"/>
      <c r="GVB43"/>
      <c r="GVC43"/>
      <c r="GVD43"/>
      <c r="GVE43"/>
      <c r="GVF43"/>
      <c r="GVG43"/>
      <c r="GVH43"/>
      <c r="GVI43"/>
      <c r="GVJ43"/>
      <c r="GVK43"/>
      <c r="GVL43"/>
      <c r="GVM43"/>
      <c r="GVN43"/>
      <c r="GVO43"/>
      <c r="GVP43"/>
      <c r="GVQ43"/>
      <c r="GVR43"/>
      <c r="GVS43"/>
      <c r="GVT43"/>
      <c r="GVU43"/>
      <c r="GVV43"/>
      <c r="GVW43"/>
      <c r="GVX43"/>
      <c r="GVY43"/>
      <c r="GVZ43"/>
      <c r="GWA43"/>
      <c r="GWB43"/>
      <c r="GWC43"/>
      <c r="GWD43"/>
      <c r="GWE43"/>
      <c r="GWF43"/>
      <c r="GWG43"/>
      <c r="GWH43"/>
      <c r="GWI43"/>
      <c r="GWJ43"/>
      <c r="GWK43"/>
      <c r="GWL43"/>
      <c r="GWM43"/>
      <c r="GWN43"/>
      <c r="GWO43"/>
      <c r="GWP43"/>
      <c r="GWQ43"/>
      <c r="GWR43"/>
      <c r="GWS43"/>
      <c r="GWT43"/>
      <c r="GWU43"/>
      <c r="GWV43"/>
      <c r="GWW43"/>
      <c r="GWX43"/>
      <c r="GWY43"/>
      <c r="GWZ43"/>
      <c r="GXA43"/>
      <c r="GXB43"/>
      <c r="GXC43"/>
      <c r="GXD43"/>
      <c r="GXE43"/>
      <c r="GXF43"/>
      <c r="GXG43"/>
      <c r="GXH43"/>
      <c r="GXI43"/>
      <c r="GXJ43"/>
      <c r="GXK43"/>
      <c r="GXL43"/>
      <c r="GXM43"/>
      <c r="GXN43"/>
      <c r="GXO43"/>
      <c r="GXP43"/>
      <c r="GXQ43"/>
      <c r="GXR43"/>
      <c r="GXS43"/>
      <c r="GXT43"/>
      <c r="GXU43"/>
      <c r="GXV43"/>
      <c r="GXW43"/>
      <c r="GXX43"/>
      <c r="GXY43"/>
      <c r="GXZ43"/>
      <c r="GYA43"/>
      <c r="GYB43"/>
      <c r="GYC43"/>
      <c r="GYD43"/>
      <c r="GYE43"/>
      <c r="GYF43"/>
      <c r="GYG43"/>
      <c r="GYH43"/>
      <c r="GYI43"/>
      <c r="GYJ43"/>
      <c r="GYK43"/>
      <c r="GYL43"/>
      <c r="GYM43"/>
      <c r="GYN43"/>
      <c r="GYO43"/>
      <c r="GYP43"/>
      <c r="GYQ43"/>
      <c r="GYR43"/>
      <c r="GYS43"/>
      <c r="GYT43"/>
      <c r="GYU43"/>
      <c r="GYV43"/>
      <c r="GYW43"/>
      <c r="GYX43"/>
      <c r="GYY43"/>
      <c r="GYZ43"/>
      <c r="GZA43"/>
      <c r="GZB43"/>
      <c r="GZC43"/>
      <c r="GZD43"/>
      <c r="GZE43"/>
      <c r="GZF43"/>
      <c r="GZG43"/>
      <c r="GZH43"/>
      <c r="GZI43"/>
      <c r="GZJ43"/>
      <c r="GZK43"/>
      <c r="GZL43"/>
      <c r="GZM43"/>
      <c r="GZN43"/>
      <c r="GZO43"/>
      <c r="GZP43"/>
      <c r="GZQ43"/>
      <c r="GZR43"/>
      <c r="GZS43"/>
      <c r="GZT43"/>
      <c r="GZU43"/>
      <c r="GZV43"/>
      <c r="GZW43"/>
      <c r="GZX43"/>
      <c r="GZY43"/>
      <c r="GZZ43"/>
      <c r="HAA43"/>
      <c r="HAB43"/>
      <c r="HAC43"/>
      <c r="HAD43"/>
      <c r="HAE43"/>
      <c r="HAF43"/>
      <c r="HAG43"/>
      <c r="HAH43"/>
      <c r="HAI43"/>
      <c r="HAJ43"/>
      <c r="HAK43"/>
      <c r="HAL43"/>
      <c r="HAM43"/>
      <c r="HAN43"/>
      <c r="HAO43"/>
      <c r="HAP43"/>
      <c r="HAQ43"/>
      <c r="HAR43"/>
      <c r="HAS43"/>
      <c r="HAT43"/>
      <c r="HAU43"/>
      <c r="HAV43"/>
      <c r="HAW43"/>
      <c r="HAX43"/>
      <c r="HAY43"/>
      <c r="HAZ43"/>
      <c r="HBA43"/>
      <c r="HBB43"/>
      <c r="HBC43"/>
      <c r="HBD43"/>
      <c r="HBE43"/>
      <c r="HBF43"/>
      <c r="HBG43"/>
      <c r="HBH43"/>
      <c r="HBI43"/>
      <c r="HBJ43"/>
      <c r="HBK43"/>
      <c r="HBL43"/>
      <c r="HBM43"/>
      <c r="HBN43"/>
      <c r="HBO43"/>
      <c r="HBP43"/>
      <c r="HBQ43"/>
      <c r="HBR43"/>
      <c r="HBS43"/>
      <c r="HBT43"/>
      <c r="HBU43"/>
      <c r="HBV43"/>
      <c r="HBW43"/>
      <c r="HBX43"/>
      <c r="HBY43"/>
      <c r="HBZ43"/>
      <c r="HCA43"/>
      <c r="HCB43"/>
      <c r="HCC43"/>
      <c r="HCD43"/>
      <c r="HCE43"/>
      <c r="HCF43"/>
      <c r="HCG43"/>
      <c r="HCH43"/>
      <c r="HCI43"/>
      <c r="HCJ43"/>
      <c r="HCK43"/>
      <c r="HCL43"/>
      <c r="HCM43"/>
      <c r="HCN43"/>
      <c r="HCO43"/>
      <c r="HCP43"/>
      <c r="HCQ43"/>
      <c r="HCR43"/>
      <c r="HCS43"/>
      <c r="HCT43"/>
      <c r="HCU43"/>
      <c r="HCV43"/>
      <c r="HCW43"/>
      <c r="HCX43"/>
      <c r="HCY43"/>
      <c r="HCZ43"/>
      <c r="HDA43"/>
      <c r="HDB43"/>
      <c r="HDC43"/>
      <c r="HDD43"/>
      <c r="HDE43"/>
      <c r="HDF43"/>
      <c r="HDG43"/>
      <c r="HDH43"/>
      <c r="HDI43"/>
      <c r="HDJ43"/>
      <c r="HDK43"/>
      <c r="HDL43"/>
      <c r="HDM43"/>
      <c r="HDN43"/>
      <c r="HDO43"/>
      <c r="HDP43"/>
      <c r="HDQ43"/>
      <c r="HDR43"/>
      <c r="HDS43"/>
      <c r="HDT43"/>
      <c r="HDU43"/>
      <c r="HDV43"/>
      <c r="HDW43"/>
      <c r="HDX43"/>
      <c r="HDY43"/>
      <c r="HDZ43"/>
      <c r="HEA43"/>
      <c r="HEB43"/>
      <c r="HEC43"/>
      <c r="HED43"/>
      <c r="HEE43"/>
      <c r="HEF43"/>
      <c r="HEG43"/>
      <c r="HEH43"/>
      <c r="HEI43"/>
      <c r="HEJ43"/>
      <c r="HEK43"/>
      <c r="HEL43"/>
      <c r="HEM43"/>
      <c r="HEN43"/>
      <c r="HEO43"/>
      <c r="HEP43"/>
      <c r="HEQ43"/>
      <c r="HER43"/>
      <c r="HES43"/>
      <c r="HET43"/>
      <c r="HEU43"/>
      <c r="HEV43"/>
      <c r="HEW43"/>
      <c r="HEX43"/>
      <c r="HEY43"/>
      <c r="HEZ43"/>
      <c r="HFA43"/>
      <c r="HFB43"/>
      <c r="HFC43"/>
      <c r="HFD43"/>
      <c r="HFE43"/>
      <c r="HFF43"/>
      <c r="HFG43"/>
      <c r="HFH43"/>
      <c r="HFI43"/>
      <c r="HFJ43"/>
      <c r="HFK43"/>
      <c r="HFL43"/>
      <c r="HFM43"/>
      <c r="HFN43"/>
      <c r="HFO43"/>
      <c r="HFP43"/>
      <c r="HFQ43"/>
      <c r="HFR43"/>
      <c r="HFS43"/>
      <c r="HFT43"/>
      <c r="HFU43"/>
      <c r="HFV43"/>
      <c r="HFW43"/>
      <c r="HFX43"/>
      <c r="HFY43"/>
      <c r="HFZ43"/>
      <c r="HGA43"/>
      <c r="HGB43"/>
      <c r="HGC43"/>
      <c r="HGD43"/>
      <c r="HGE43"/>
      <c r="HGF43"/>
      <c r="HGG43"/>
      <c r="HGH43"/>
      <c r="HGI43"/>
      <c r="HGJ43"/>
      <c r="HGK43"/>
      <c r="HGL43"/>
      <c r="HGM43"/>
      <c r="HGN43"/>
      <c r="HGO43"/>
      <c r="HGP43"/>
      <c r="HGQ43"/>
      <c r="HGR43"/>
      <c r="HGS43"/>
      <c r="HGT43"/>
      <c r="HGU43"/>
      <c r="HGV43"/>
      <c r="HGW43"/>
      <c r="HGX43"/>
      <c r="HGY43"/>
      <c r="HGZ43"/>
      <c r="HHA43"/>
      <c r="HHB43"/>
      <c r="HHC43"/>
      <c r="HHD43"/>
      <c r="HHE43"/>
      <c r="HHF43"/>
      <c r="HHG43"/>
      <c r="HHH43"/>
      <c r="HHI43"/>
      <c r="HHJ43"/>
      <c r="HHK43"/>
      <c r="HHL43"/>
      <c r="HHM43"/>
      <c r="HHN43"/>
      <c r="HHO43"/>
      <c r="HHP43"/>
      <c r="HHQ43"/>
      <c r="HHR43"/>
      <c r="HHS43"/>
      <c r="HHT43"/>
      <c r="HHU43"/>
      <c r="HHV43"/>
      <c r="HHW43"/>
      <c r="HHX43"/>
      <c r="HHY43"/>
      <c r="HHZ43"/>
      <c r="HIA43"/>
      <c r="HIB43"/>
      <c r="HIC43"/>
      <c r="HID43"/>
      <c r="HIE43"/>
      <c r="HIF43"/>
      <c r="HIG43"/>
      <c r="HIH43"/>
      <c r="HII43"/>
      <c r="HIJ43"/>
      <c r="HIK43"/>
      <c r="HIL43"/>
      <c r="HIM43"/>
      <c r="HIN43"/>
      <c r="HIO43"/>
      <c r="HIP43"/>
      <c r="HIQ43"/>
      <c r="HIR43"/>
      <c r="HIS43"/>
      <c r="HIT43"/>
      <c r="HIU43"/>
      <c r="HIV43"/>
      <c r="HIW43"/>
      <c r="HIX43"/>
      <c r="HIY43"/>
      <c r="HIZ43"/>
      <c r="HJA43"/>
      <c r="HJB43"/>
      <c r="HJC43"/>
      <c r="HJD43"/>
      <c r="HJE43"/>
      <c r="HJF43"/>
      <c r="HJG43"/>
      <c r="HJH43"/>
      <c r="HJI43"/>
      <c r="HJJ43"/>
      <c r="HJK43"/>
      <c r="HJL43"/>
      <c r="HJM43"/>
      <c r="HJN43"/>
      <c r="HJO43"/>
      <c r="HJP43"/>
      <c r="HJQ43"/>
      <c r="HJR43"/>
      <c r="HJS43"/>
      <c r="HJT43"/>
      <c r="HJU43"/>
      <c r="HJV43"/>
      <c r="HJW43"/>
      <c r="HJX43"/>
      <c r="HJY43"/>
      <c r="HJZ43"/>
      <c r="HKA43"/>
      <c r="HKB43"/>
      <c r="HKC43"/>
      <c r="HKD43"/>
      <c r="HKE43"/>
      <c r="HKF43"/>
      <c r="HKG43"/>
      <c r="HKH43"/>
      <c r="HKI43"/>
      <c r="HKJ43"/>
      <c r="HKK43"/>
      <c r="HKL43"/>
      <c r="HKM43"/>
      <c r="HKN43"/>
      <c r="HKO43"/>
      <c r="HKP43"/>
      <c r="HKQ43"/>
      <c r="HKR43"/>
      <c r="HKS43"/>
      <c r="HKT43"/>
      <c r="HKU43"/>
      <c r="HKV43"/>
      <c r="HKW43"/>
      <c r="HKX43"/>
      <c r="HKY43"/>
      <c r="HKZ43"/>
      <c r="HLA43"/>
      <c r="HLB43"/>
      <c r="HLC43"/>
      <c r="HLD43"/>
      <c r="HLE43"/>
      <c r="HLF43"/>
      <c r="HLG43"/>
      <c r="HLH43"/>
      <c r="HLI43"/>
      <c r="HLJ43"/>
      <c r="HLK43"/>
      <c r="HLL43"/>
      <c r="HLM43"/>
      <c r="HLN43"/>
      <c r="HLO43"/>
      <c r="HLP43"/>
      <c r="HLQ43"/>
      <c r="HLR43"/>
      <c r="HLS43"/>
      <c r="HLT43"/>
      <c r="HLU43"/>
      <c r="HLV43"/>
      <c r="HLW43"/>
      <c r="HLX43"/>
      <c r="HLY43"/>
      <c r="HLZ43"/>
      <c r="HMA43"/>
      <c r="HMB43"/>
      <c r="HMC43"/>
      <c r="HMD43"/>
      <c r="HME43"/>
      <c r="HMF43"/>
      <c r="HMG43"/>
      <c r="HMH43"/>
      <c r="HMI43"/>
      <c r="HMJ43"/>
      <c r="HMK43"/>
      <c r="HML43"/>
      <c r="HMM43"/>
      <c r="HMN43"/>
      <c r="HMO43"/>
      <c r="HMP43"/>
      <c r="HMQ43"/>
      <c r="HMR43"/>
      <c r="HMS43"/>
      <c r="HMT43"/>
      <c r="HMU43"/>
      <c r="HMV43"/>
      <c r="HMW43"/>
      <c r="HMX43"/>
      <c r="HMY43"/>
      <c r="HMZ43"/>
      <c r="HNA43"/>
      <c r="HNB43"/>
      <c r="HNC43"/>
      <c r="HND43"/>
      <c r="HNE43"/>
      <c r="HNF43"/>
      <c r="HNG43"/>
      <c r="HNH43"/>
      <c r="HNI43"/>
      <c r="HNJ43"/>
      <c r="HNK43"/>
      <c r="HNL43"/>
      <c r="HNM43"/>
      <c r="HNN43"/>
      <c r="HNO43"/>
      <c r="HNP43"/>
      <c r="HNQ43"/>
      <c r="HNR43"/>
      <c r="HNS43"/>
      <c r="HNT43"/>
      <c r="HNU43"/>
      <c r="HNV43"/>
      <c r="HNW43"/>
      <c r="HNX43"/>
      <c r="HNY43"/>
      <c r="HNZ43"/>
      <c r="HOA43"/>
      <c r="HOB43"/>
      <c r="HOC43"/>
      <c r="HOD43"/>
      <c r="HOE43"/>
      <c r="HOF43"/>
      <c r="HOG43"/>
      <c r="HOH43"/>
      <c r="HOI43"/>
      <c r="HOJ43"/>
      <c r="HOK43"/>
      <c r="HOL43"/>
      <c r="HOM43"/>
      <c r="HON43"/>
      <c r="HOO43"/>
      <c r="HOP43"/>
      <c r="HOQ43"/>
      <c r="HOR43"/>
      <c r="HOS43"/>
      <c r="HOT43"/>
      <c r="HOU43"/>
      <c r="HOV43"/>
      <c r="HOW43"/>
      <c r="HOX43"/>
      <c r="HOY43"/>
      <c r="HOZ43"/>
      <c r="HPA43"/>
      <c r="HPB43"/>
      <c r="HPC43"/>
      <c r="HPD43"/>
      <c r="HPE43"/>
      <c r="HPF43"/>
      <c r="HPG43"/>
      <c r="HPH43"/>
      <c r="HPI43"/>
      <c r="HPJ43"/>
      <c r="HPK43"/>
      <c r="HPL43"/>
      <c r="HPM43"/>
      <c r="HPN43"/>
      <c r="HPO43"/>
      <c r="HPP43"/>
      <c r="HPQ43"/>
      <c r="HPR43"/>
      <c r="HPS43"/>
      <c r="HPT43"/>
      <c r="HPU43"/>
      <c r="HPV43"/>
      <c r="HPW43"/>
      <c r="HPX43"/>
      <c r="HPY43"/>
      <c r="HPZ43"/>
      <c r="HQA43"/>
      <c r="HQB43"/>
      <c r="HQC43"/>
      <c r="HQD43"/>
      <c r="HQE43"/>
      <c r="HQF43"/>
      <c r="HQG43"/>
      <c r="HQH43"/>
      <c r="HQI43"/>
      <c r="HQJ43"/>
      <c r="HQK43"/>
      <c r="HQL43"/>
      <c r="HQM43"/>
      <c r="HQN43"/>
      <c r="HQO43"/>
      <c r="HQP43"/>
      <c r="HQQ43"/>
      <c r="HQR43"/>
      <c r="HQS43"/>
      <c r="HQT43"/>
      <c r="HQU43"/>
      <c r="HQV43"/>
      <c r="HQW43"/>
      <c r="HQX43"/>
      <c r="HQY43"/>
      <c r="HQZ43"/>
      <c r="HRA43"/>
      <c r="HRB43"/>
      <c r="HRC43"/>
      <c r="HRD43"/>
      <c r="HRE43"/>
      <c r="HRF43"/>
      <c r="HRG43"/>
      <c r="HRH43"/>
      <c r="HRI43"/>
      <c r="HRJ43"/>
      <c r="HRK43"/>
      <c r="HRL43"/>
      <c r="HRM43"/>
      <c r="HRN43"/>
      <c r="HRO43"/>
      <c r="HRP43"/>
      <c r="HRQ43"/>
      <c r="HRR43"/>
      <c r="HRS43"/>
      <c r="HRT43"/>
      <c r="HRU43"/>
      <c r="HRV43"/>
      <c r="HRW43"/>
      <c r="HRX43"/>
      <c r="HRY43"/>
      <c r="HRZ43"/>
      <c r="HSA43"/>
      <c r="HSB43"/>
      <c r="HSC43"/>
      <c r="HSD43"/>
      <c r="HSE43"/>
      <c r="HSF43"/>
      <c r="HSG43"/>
      <c r="HSH43"/>
      <c r="HSI43"/>
      <c r="HSJ43"/>
      <c r="HSK43"/>
      <c r="HSL43"/>
      <c r="HSM43"/>
      <c r="HSN43"/>
      <c r="HSO43"/>
      <c r="HSP43"/>
      <c r="HSQ43"/>
      <c r="HSR43"/>
      <c r="HSS43"/>
      <c r="HST43"/>
      <c r="HSU43"/>
      <c r="HSV43"/>
      <c r="HSW43"/>
      <c r="HSX43"/>
      <c r="HSY43"/>
      <c r="HSZ43"/>
      <c r="HTA43"/>
      <c r="HTB43"/>
      <c r="HTC43"/>
      <c r="HTD43"/>
      <c r="HTE43"/>
      <c r="HTF43"/>
      <c r="HTG43"/>
      <c r="HTH43"/>
      <c r="HTI43"/>
      <c r="HTJ43"/>
      <c r="HTK43"/>
      <c r="HTL43"/>
      <c r="HTM43"/>
      <c r="HTN43"/>
      <c r="HTO43"/>
      <c r="HTP43"/>
      <c r="HTQ43"/>
      <c r="HTR43"/>
      <c r="HTS43"/>
      <c r="HTT43"/>
      <c r="HTU43"/>
      <c r="HTV43"/>
      <c r="HTW43"/>
      <c r="HTX43"/>
      <c r="HTY43"/>
      <c r="HTZ43"/>
      <c r="HUA43"/>
      <c r="HUB43"/>
      <c r="HUC43"/>
      <c r="HUD43"/>
      <c r="HUE43"/>
      <c r="HUF43"/>
      <c r="HUG43"/>
      <c r="HUH43"/>
      <c r="HUI43"/>
      <c r="HUJ43"/>
      <c r="HUK43"/>
      <c r="HUL43"/>
      <c r="HUM43"/>
      <c r="HUN43"/>
      <c r="HUO43"/>
      <c r="HUP43"/>
      <c r="HUQ43"/>
      <c r="HUR43"/>
      <c r="HUS43"/>
      <c r="HUT43"/>
      <c r="HUU43"/>
      <c r="HUV43"/>
      <c r="HUW43"/>
      <c r="HUX43"/>
      <c r="HUY43"/>
      <c r="HUZ43"/>
      <c r="HVA43"/>
      <c r="HVB43"/>
      <c r="HVC43"/>
      <c r="HVD43"/>
      <c r="HVE43"/>
      <c r="HVF43"/>
      <c r="HVG43"/>
      <c r="HVH43"/>
      <c r="HVI43"/>
      <c r="HVJ43"/>
      <c r="HVK43"/>
      <c r="HVL43"/>
      <c r="HVM43"/>
      <c r="HVN43"/>
      <c r="HVO43"/>
      <c r="HVP43"/>
      <c r="HVQ43"/>
      <c r="HVR43"/>
      <c r="HVS43"/>
      <c r="HVT43"/>
      <c r="HVU43"/>
      <c r="HVV43"/>
      <c r="HVW43"/>
      <c r="HVX43"/>
      <c r="HVY43"/>
      <c r="HVZ43"/>
      <c r="HWA43"/>
      <c r="HWB43"/>
      <c r="HWC43"/>
      <c r="HWD43"/>
      <c r="HWE43"/>
      <c r="HWF43"/>
      <c r="HWG43"/>
      <c r="HWH43"/>
      <c r="HWI43"/>
      <c r="HWJ43"/>
      <c r="HWK43"/>
      <c r="HWL43"/>
      <c r="HWM43"/>
      <c r="HWN43"/>
      <c r="HWO43"/>
      <c r="HWP43"/>
      <c r="HWQ43"/>
      <c r="HWR43"/>
      <c r="HWS43"/>
      <c r="HWT43"/>
      <c r="HWU43"/>
      <c r="HWV43"/>
      <c r="HWW43"/>
      <c r="HWX43"/>
      <c r="HWY43"/>
      <c r="HWZ43"/>
      <c r="HXA43"/>
      <c r="HXB43"/>
      <c r="HXC43"/>
      <c r="HXD43"/>
      <c r="HXE43"/>
      <c r="HXF43"/>
      <c r="HXG43"/>
      <c r="HXH43"/>
      <c r="HXI43"/>
      <c r="HXJ43"/>
      <c r="HXK43"/>
      <c r="HXL43"/>
      <c r="HXM43"/>
      <c r="HXN43"/>
      <c r="HXO43"/>
      <c r="HXP43"/>
      <c r="HXQ43"/>
      <c r="HXR43"/>
      <c r="HXS43"/>
      <c r="HXT43"/>
      <c r="HXU43"/>
      <c r="HXV43"/>
      <c r="HXW43"/>
      <c r="HXX43"/>
      <c r="HXY43"/>
      <c r="HXZ43"/>
      <c r="HYA43"/>
      <c r="HYB43"/>
      <c r="HYC43"/>
      <c r="HYD43"/>
      <c r="HYE43"/>
      <c r="HYF43"/>
      <c r="HYG43"/>
      <c r="HYH43"/>
      <c r="HYI43"/>
      <c r="HYJ43"/>
      <c r="HYK43"/>
      <c r="HYL43"/>
      <c r="HYM43"/>
      <c r="HYN43"/>
      <c r="HYO43"/>
      <c r="HYP43"/>
      <c r="HYQ43"/>
      <c r="HYR43"/>
      <c r="HYS43"/>
      <c r="HYT43"/>
      <c r="HYU43"/>
      <c r="HYV43"/>
      <c r="HYW43"/>
      <c r="HYX43"/>
      <c r="HYY43"/>
      <c r="HYZ43"/>
      <c r="HZA43"/>
      <c r="HZB43"/>
      <c r="HZC43"/>
      <c r="HZD43"/>
      <c r="HZE43"/>
      <c r="HZF43"/>
      <c r="HZG43"/>
      <c r="HZH43"/>
      <c r="HZI43"/>
      <c r="HZJ43"/>
      <c r="HZK43"/>
      <c r="HZL43"/>
      <c r="HZM43"/>
      <c r="HZN43"/>
      <c r="HZO43"/>
      <c r="HZP43"/>
      <c r="HZQ43"/>
      <c r="HZR43"/>
      <c r="HZS43"/>
      <c r="HZT43"/>
      <c r="HZU43"/>
      <c r="HZV43"/>
      <c r="HZW43"/>
      <c r="HZX43"/>
      <c r="HZY43"/>
      <c r="HZZ43"/>
      <c r="IAA43"/>
      <c r="IAB43"/>
      <c r="IAC43"/>
      <c r="IAD43"/>
      <c r="IAE43"/>
      <c r="IAF43"/>
      <c r="IAG43"/>
      <c r="IAH43"/>
      <c r="IAI43"/>
      <c r="IAJ43"/>
      <c r="IAK43"/>
      <c r="IAL43"/>
      <c r="IAM43"/>
      <c r="IAN43"/>
      <c r="IAO43"/>
      <c r="IAP43"/>
      <c r="IAQ43"/>
      <c r="IAR43"/>
      <c r="IAS43"/>
      <c r="IAT43"/>
      <c r="IAU43"/>
      <c r="IAV43"/>
      <c r="IAW43"/>
      <c r="IAX43"/>
      <c r="IAY43"/>
      <c r="IAZ43"/>
      <c r="IBA43"/>
      <c r="IBB43"/>
      <c r="IBC43"/>
      <c r="IBD43"/>
      <c r="IBE43"/>
      <c r="IBF43"/>
      <c r="IBG43"/>
      <c r="IBH43"/>
      <c r="IBI43"/>
      <c r="IBJ43"/>
      <c r="IBK43"/>
      <c r="IBL43"/>
      <c r="IBM43"/>
      <c r="IBN43"/>
      <c r="IBO43"/>
      <c r="IBP43"/>
      <c r="IBQ43"/>
      <c r="IBR43"/>
      <c r="IBS43"/>
      <c r="IBT43"/>
      <c r="IBU43"/>
      <c r="IBV43"/>
      <c r="IBW43"/>
      <c r="IBX43"/>
      <c r="IBY43"/>
      <c r="IBZ43"/>
      <c r="ICA43"/>
      <c r="ICB43"/>
      <c r="ICC43"/>
      <c r="ICD43"/>
      <c r="ICE43"/>
      <c r="ICF43"/>
      <c r="ICG43"/>
      <c r="ICH43"/>
      <c r="ICI43"/>
      <c r="ICJ43"/>
      <c r="ICK43"/>
      <c r="ICL43"/>
      <c r="ICM43"/>
      <c r="ICN43"/>
      <c r="ICO43"/>
      <c r="ICP43"/>
      <c r="ICQ43"/>
      <c r="ICR43"/>
      <c r="ICS43"/>
      <c r="ICT43"/>
      <c r="ICU43"/>
      <c r="ICV43"/>
      <c r="ICW43"/>
      <c r="ICX43"/>
      <c r="ICY43"/>
      <c r="ICZ43"/>
      <c r="IDA43"/>
      <c r="IDB43"/>
      <c r="IDC43"/>
      <c r="IDD43"/>
      <c r="IDE43"/>
      <c r="IDF43"/>
      <c r="IDG43"/>
      <c r="IDH43"/>
      <c r="IDI43"/>
      <c r="IDJ43"/>
      <c r="IDK43"/>
      <c r="IDL43"/>
      <c r="IDM43"/>
      <c r="IDN43"/>
      <c r="IDO43"/>
      <c r="IDP43"/>
      <c r="IDQ43"/>
      <c r="IDR43"/>
      <c r="IDS43"/>
      <c r="IDT43"/>
      <c r="IDU43"/>
      <c r="IDV43"/>
      <c r="IDW43"/>
      <c r="IDX43"/>
      <c r="IDY43"/>
      <c r="IDZ43"/>
      <c r="IEA43"/>
      <c r="IEB43"/>
      <c r="IEC43"/>
      <c r="IED43"/>
      <c r="IEE43"/>
      <c r="IEF43"/>
      <c r="IEG43"/>
      <c r="IEH43"/>
      <c r="IEI43"/>
      <c r="IEJ43"/>
      <c r="IEK43"/>
      <c r="IEL43"/>
      <c r="IEM43"/>
      <c r="IEN43"/>
      <c r="IEO43"/>
      <c r="IEP43"/>
      <c r="IEQ43"/>
      <c r="IER43"/>
      <c r="IES43"/>
      <c r="IET43"/>
      <c r="IEU43"/>
      <c r="IEV43"/>
      <c r="IEW43"/>
      <c r="IEX43"/>
      <c r="IEY43"/>
      <c r="IEZ43"/>
      <c r="IFA43"/>
      <c r="IFB43"/>
      <c r="IFC43"/>
      <c r="IFD43"/>
      <c r="IFE43"/>
      <c r="IFF43"/>
      <c r="IFG43"/>
      <c r="IFH43"/>
      <c r="IFI43"/>
      <c r="IFJ43"/>
      <c r="IFK43"/>
      <c r="IFL43"/>
      <c r="IFM43"/>
      <c r="IFN43"/>
      <c r="IFO43"/>
      <c r="IFP43"/>
      <c r="IFQ43"/>
      <c r="IFR43"/>
      <c r="IFS43"/>
      <c r="IFT43"/>
      <c r="IFU43"/>
      <c r="IFV43"/>
      <c r="IFW43"/>
      <c r="IFX43"/>
      <c r="IFY43"/>
      <c r="IFZ43"/>
      <c r="IGA43"/>
      <c r="IGB43"/>
      <c r="IGC43"/>
      <c r="IGD43"/>
      <c r="IGE43"/>
      <c r="IGF43"/>
      <c r="IGG43"/>
      <c r="IGH43"/>
      <c r="IGI43"/>
      <c r="IGJ43"/>
      <c r="IGK43"/>
      <c r="IGL43"/>
      <c r="IGM43"/>
      <c r="IGN43"/>
      <c r="IGO43"/>
      <c r="IGP43"/>
      <c r="IGQ43"/>
      <c r="IGR43"/>
      <c r="IGS43"/>
      <c r="IGT43"/>
      <c r="IGU43"/>
      <c r="IGV43"/>
      <c r="IGW43"/>
      <c r="IGX43"/>
      <c r="IGY43"/>
      <c r="IGZ43"/>
      <c r="IHA43"/>
      <c r="IHB43"/>
      <c r="IHC43"/>
      <c r="IHD43"/>
      <c r="IHE43"/>
      <c r="IHF43"/>
      <c r="IHG43"/>
      <c r="IHH43"/>
      <c r="IHI43"/>
      <c r="IHJ43"/>
      <c r="IHK43"/>
      <c r="IHL43"/>
      <c r="IHM43"/>
      <c r="IHN43"/>
      <c r="IHO43"/>
      <c r="IHP43"/>
      <c r="IHQ43"/>
      <c r="IHR43"/>
      <c r="IHS43"/>
      <c r="IHT43"/>
      <c r="IHU43"/>
      <c r="IHV43"/>
      <c r="IHW43"/>
      <c r="IHX43"/>
      <c r="IHY43"/>
      <c r="IHZ43"/>
      <c r="IIA43"/>
      <c r="IIB43"/>
      <c r="IIC43"/>
      <c r="IID43"/>
      <c r="IIE43"/>
      <c r="IIF43"/>
      <c r="IIG43"/>
      <c r="IIH43"/>
      <c r="III43"/>
      <c r="IIJ43"/>
      <c r="IIK43"/>
      <c r="IIL43"/>
      <c r="IIM43"/>
      <c r="IIN43"/>
      <c r="IIO43"/>
      <c r="IIP43"/>
      <c r="IIQ43"/>
      <c r="IIR43"/>
      <c r="IIS43"/>
      <c r="IIT43"/>
      <c r="IIU43"/>
      <c r="IIV43"/>
      <c r="IIW43"/>
      <c r="IIX43"/>
      <c r="IIY43"/>
      <c r="IIZ43"/>
      <c r="IJA43"/>
      <c r="IJB43"/>
      <c r="IJC43"/>
      <c r="IJD43"/>
      <c r="IJE43"/>
      <c r="IJF43"/>
      <c r="IJG43"/>
      <c r="IJH43"/>
      <c r="IJI43"/>
      <c r="IJJ43"/>
      <c r="IJK43"/>
      <c r="IJL43"/>
      <c r="IJM43"/>
      <c r="IJN43"/>
      <c r="IJO43"/>
      <c r="IJP43"/>
      <c r="IJQ43"/>
      <c r="IJR43"/>
      <c r="IJS43"/>
      <c r="IJT43"/>
      <c r="IJU43"/>
      <c r="IJV43"/>
      <c r="IJW43"/>
      <c r="IJX43"/>
      <c r="IJY43"/>
      <c r="IJZ43"/>
      <c r="IKA43"/>
      <c r="IKB43"/>
      <c r="IKC43"/>
      <c r="IKD43"/>
      <c r="IKE43"/>
      <c r="IKF43"/>
      <c r="IKG43"/>
      <c r="IKH43"/>
      <c r="IKI43"/>
      <c r="IKJ43"/>
      <c r="IKK43"/>
      <c r="IKL43"/>
      <c r="IKM43"/>
      <c r="IKN43"/>
      <c r="IKO43"/>
      <c r="IKP43"/>
      <c r="IKQ43"/>
      <c r="IKR43"/>
      <c r="IKS43"/>
      <c r="IKT43"/>
      <c r="IKU43"/>
      <c r="IKV43"/>
      <c r="IKW43"/>
      <c r="IKX43"/>
      <c r="IKY43"/>
      <c r="IKZ43"/>
      <c r="ILA43"/>
      <c r="ILB43"/>
      <c r="ILC43"/>
      <c r="ILD43"/>
      <c r="ILE43"/>
      <c r="ILF43"/>
      <c r="ILG43"/>
      <c r="ILH43"/>
      <c r="ILI43"/>
      <c r="ILJ43"/>
      <c r="ILK43"/>
      <c r="ILL43"/>
      <c r="ILM43"/>
      <c r="ILN43"/>
      <c r="ILO43"/>
      <c r="ILP43"/>
      <c r="ILQ43"/>
      <c r="ILR43"/>
      <c r="ILS43"/>
      <c r="ILT43"/>
      <c r="ILU43"/>
      <c r="ILV43"/>
      <c r="ILW43"/>
      <c r="ILX43"/>
      <c r="ILY43"/>
      <c r="ILZ43"/>
      <c r="IMA43"/>
      <c r="IMB43"/>
      <c r="IMC43"/>
      <c r="IMD43"/>
      <c r="IME43"/>
      <c r="IMF43"/>
      <c r="IMG43"/>
      <c r="IMH43"/>
      <c r="IMI43"/>
      <c r="IMJ43"/>
      <c r="IMK43"/>
      <c r="IML43"/>
      <c r="IMM43"/>
      <c r="IMN43"/>
      <c r="IMO43"/>
      <c r="IMP43"/>
      <c r="IMQ43"/>
      <c r="IMR43"/>
      <c r="IMS43"/>
      <c r="IMT43"/>
      <c r="IMU43"/>
      <c r="IMV43"/>
      <c r="IMW43"/>
      <c r="IMX43"/>
      <c r="IMY43"/>
      <c r="IMZ43"/>
      <c r="INA43"/>
      <c r="INB43"/>
      <c r="INC43"/>
      <c r="IND43"/>
      <c r="INE43"/>
      <c r="INF43"/>
      <c r="ING43"/>
      <c r="INH43"/>
      <c r="INI43"/>
      <c r="INJ43"/>
      <c r="INK43"/>
      <c r="INL43"/>
      <c r="INM43"/>
      <c r="INN43"/>
      <c r="INO43"/>
      <c r="INP43"/>
      <c r="INQ43"/>
      <c r="INR43"/>
      <c r="INS43"/>
      <c r="INT43"/>
      <c r="INU43"/>
      <c r="INV43"/>
      <c r="INW43"/>
      <c r="INX43"/>
      <c r="INY43"/>
      <c r="INZ43"/>
      <c r="IOA43"/>
      <c r="IOB43"/>
      <c r="IOC43"/>
      <c r="IOD43"/>
      <c r="IOE43"/>
      <c r="IOF43"/>
      <c r="IOG43"/>
      <c r="IOH43"/>
      <c r="IOI43"/>
      <c r="IOJ43"/>
      <c r="IOK43"/>
      <c r="IOL43"/>
      <c r="IOM43"/>
      <c r="ION43"/>
      <c r="IOO43"/>
      <c r="IOP43"/>
      <c r="IOQ43"/>
      <c r="IOR43"/>
      <c r="IOS43"/>
      <c r="IOT43"/>
      <c r="IOU43"/>
      <c r="IOV43"/>
      <c r="IOW43"/>
      <c r="IOX43"/>
      <c r="IOY43"/>
      <c r="IOZ43"/>
      <c r="IPA43"/>
      <c r="IPB43"/>
      <c r="IPC43"/>
      <c r="IPD43"/>
      <c r="IPE43"/>
      <c r="IPF43"/>
      <c r="IPG43"/>
      <c r="IPH43"/>
      <c r="IPI43"/>
      <c r="IPJ43"/>
      <c r="IPK43"/>
      <c r="IPL43"/>
      <c r="IPM43"/>
      <c r="IPN43"/>
      <c r="IPO43"/>
      <c r="IPP43"/>
      <c r="IPQ43"/>
      <c r="IPR43"/>
      <c r="IPS43"/>
      <c r="IPT43"/>
      <c r="IPU43"/>
      <c r="IPV43"/>
      <c r="IPW43"/>
      <c r="IPX43"/>
      <c r="IPY43"/>
      <c r="IPZ43"/>
      <c r="IQA43"/>
      <c r="IQB43"/>
      <c r="IQC43"/>
      <c r="IQD43"/>
      <c r="IQE43"/>
      <c r="IQF43"/>
      <c r="IQG43"/>
      <c r="IQH43"/>
      <c r="IQI43"/>
      <c r="IQJ43"/>
      <c r="IQK43"/>
      <c r="IQL43"/>
      <c r="IQM43"/>
      <c r="IQN43"/>
      <c r="IQO43"/>
      <c r="IQP43"/>
      <c r="IQQ43"/>
      <c r="IQR43"/>
      <c r="IQS43"/>
      <c r="IQT43"/>
      <c r="IQU43"/>
      <c r="IQV43"/>
      <c r="IQW43"/>
      <c r="IQX43"/>
      <c r="IQY43"/>
      <c r="IQZ43"/>
      <c r="IRA43"/>
      <c r="IRB43"/>
      <c r="IRC43"/>
      <c r="IRD43"/>
      <c r="IRE43"/>
      <c r="IRF43"/>
      <c r="IRG43"/>
      <c r="IRH43"/>
      <c r="IRI43"/>
      <c r="IRJ43"/>
      <c r="IRK43"/>
      <c r="IRL43"/>
      <c r="IRM43"/>
      <c r="IRN43"/>
      <c r="IRO43"/>
      <c r="IRP43"/>
      <c r="IRQ43"/>
      <c r="IRR43"/>
      <c r="IRS43"/>
      <c r="IRT43"/>
      <c r="IRU43"/>
      <c r="IRV43"/>
      <c r="IRW43"/>
      <c r="IRX43"/>
      <c r="IRY43"/>
      <c r="IRZ43"/>
      <c r="ISA43"/>
      <c r="ISB43"/>
      <c r="ISC43"/>
      <c r="ISD43"/>
      <c r="ISE43"/>
      <c r="ISF43"/>
      <c r="ISG43"/>
      <c r="ISH43"/>
      <c r="ISI43"/>
      <c r="ISJ43"/>
      <c r="ISK43"/>
      <c r="ISL43"/>
      <c r="ISM43"/>
      <c r="ISN43"/>
      <c r="ISO43"/>
      <c r="ISP43"/>
      <c r="ISQ43"/>
      <c r="ISR43"/>
      <c r="ISS43"/>
      <c r="IST43"/>
      <c r="ISU43"/>
      <c r="ISV43"/>
      <c r="ISW43"/>
      <c r="ISX43"/>
      <c r="ISY43"/>
      <c r="ISZ43"/>
      <c r="ITA43"/>
      <c r="ITB43"/>
      <c r="ITC43"/>
      <c r="ITD43"/>
      <c r="ITE43"/>
      <c r="ITF43"/>
      <c r="ITG43"/>
      <c r="ITH43"/>
      <c r="ITI43"/>
      <c r="ITJ43"/>
      <c r="ITK43"/>
      <c r="ITL43"/>
      <c r="ITM43"/>
      <c r="ITN43"/>
      <c r="ITO43"/>
      <c r="ITP43"/>
      <c r="ITQ43"/>
      <c r="ITR43"/>
      <c r="ITS43"/>
      <c r="ITT43"/>
      <c r="ITU43"/>
      <c r="ITV43"/>
      <c r="ITW43"/>
      <c r="ITX43"/>
      <c r="ITY43"/>
      <c r="ITZ43"/>
      <c r="IUA43"/>
      <c r="IUB43"/>
      <c r="IUC43"/>
      <c r="IUD43"/>
      <c r="IUE43"/>
      <c r="IUF43"/>
      <c r="IUG43"/>
      <c r="IUH43"/>
      <c r="IUI43"/>
      <c r="IUJ43"/>
      <c r="IUK43"/>
      <c r="IUL43"/>
      <c r="IUM43"/>
      <c r="IUN43"/>
      <c r="IUO43"/>
      <c r="IUP43"/>
      <c r="IUQ43"/>
      <c r="IUR43"/>
      <c r="IUS43"/>
      <c r="IUT43"/>
      <c r="IUU43"/>
      <c r="IUV43"/>
      <c r="IUW43"/>
      <c r="IUX43"/>
      <c r="IUY43"/>
      <c r="IUZ43"/>
      <c r="IVA43"/>
      <c r="IVB43"/>
      <c r="IVC43"/>
      <c r="IVD43"/>
      <c r="IVE43"/>
      <c r="IVF43"/>
      <c r="IVG43"/>
      <c r="IVH43"/>
      <c r="IVI43"/>
      <c r="IVJ43"/>
      <c r="IVK43"/>
      <c r="IVL43"/>
      <c r="IVM43"/>
      <c r="IVN43"/>
      <c r="IVO43"/>
      <c r="IVP43"/>
      <c r="IVQ43"/>
      <c r="IVR43"/>
      <c r="IVS43"/>
      <c r="IVT43"/>
      <c r="IVU43"/>
      <c r="IVV43"/>
      <c r="IVW43"/>
      <c r="IVX43"/>
      <c r="IVY43"/>
      <c r="IVZ43"/>
      <c r="IWA43"/>
      <c r="IWB43"/>
      <c r="IWC43"/>
      <c r="IWD43"/>
      <c r="IWE43"/>
      <c r="IWF43"/>
      <c r="IWG43"/>
      <c r="IWH43"/>
      <c r="IWI43"/>
      <c r="IWJ43"/>
      <c r="IWK43"/>
      <c r="IWL43"/>
      <c r="IWM43"/>
      <c r="IWN43"/>
      <c r="IWO43"/>
      <c r="IWP43"/>
      <c r="IWQ43"/>
      <c r="IWR43"/>
      <c r="IWS43"/>
      <c r="IWT43"/>
      <c r="IWU43"/>
      <c r="IWV43"/>
      <c r="IWW43"/>
      <c r="IWX43"/>
      <c r="IWY43"/>
      <c r="IWZ43"/>
      <c r="IXA43"/>
      <c r="IXB43"/>
      <c r="IXC43"/>
      <c r="IXD43"/>
      <c r="IXE43"/>
      <c r="IXF43"/>
      <c r="IXG43"/>
      <c r="IXH43"/>
      <c r="IXI43"/>
      <c r="IXJ43"/>
      <c r="IXK43"/>
      <c r="IXL43"/>
      <c r="IXM43"/>
      <c r="IXN43"/>
      <c r="IXO43"/>
      <c r="IXP43"/>
      <c r="IXQ43"/>
      <c r="IXR43"/>
      <c r="IXS43"/>
      <c r="IXT43"/>
      <c r="IXU43"/>
      <c r="IXV43"/>
      <c r="IXW43"/>
      <c r="IXX43"/>
      <c r="IXY43"/>
      <c r="IXZ43"/>
      <c r="IYA43"/>
      <c r="IYB43"/>
      <c r="IYC43"/>
      <c r="IYD43"/>
      <c r="IYE43"/>
      <c r="IYF43"/>
      <c r="IYG43"/>
      <c r="IYH43"/>
      <c r="IYI43"/>
      <c r="IYJ43"/>
      <c r="IYK43"/>
      <c r="IYL43"/>
      <c r="IYM43"/>
      <c r="IYN43"/>
      <c r="IYO43"/>
      <c r="IYP43"/>
      <c r="IYQ43"/>
      <c r="IYR43"/>
      <c r="IYS43"/>
      <c r="IYT43"/>
      <c r="IYU43"/>
      <c r="IYV43"/>
      <c r="IYW43"/>
      <c r="IYX43"/>
      <c r="IYY43"/>
      <c r="IYZ43"/>
      <c r="IZA43"/>
      <c r="IZB43"/>
      <c r="IZC43"/>
      <c r="IZD43"/>
      <c r="IZE43"/>
      <c r="IZF43"/>
      <c r="IZG43"/>
      <c r="IZH43"/>
      <c r="IZI43"/>
      <c r="IZJ43"/>
      <c r="IZK43"/>
      <c r="IZL43"/>
      <c r="IZM43"/>
      <c r="IZN43"/>
      <c r="IZO43"/>
      <c r="IZP43"/>
      <c r="IZQ43"/>
      <c r="IZR43"/>
      <c r="IZS43"/>
      <c r="IZT43"/>
      <c r="IZU43"/>
      <c r="IZV43"/>
      <c r="IZW43"/>
      <c r="IZX43"/>
      <c r="IZY43"/>
      <c r="IZZ43"/>
      <c r="JAA43"/>
      <c r="JAB43"/>
      <c r="JAC43"/>
      <c r="JAD43"/>
      <c r="JAE43"/>
      <c r="JAF43"/>
      <c r="JAG43"/>
      <c r="JAH43"/>
      <c r="JAI43"/>
      <c r="JAJ43"/>
      <c r="JAK43"/>
      <c r="JAL43"/>
      <c r="JAM43"/>
      <c r="JAN43"/>
      <c r="JAO43"/>
      <c r="JAP43"/>
      <c r="JAQ43"/>
      <c r="JAR43"/>
      <c r="JAS43"/>
      <c r="JAT43"/>
      <c r="JAU43"/>
      <c r="JAV43"/>
      <c r="JAW43"/>
      <c r="JAX43"/>
      <c r="JAY43"/>
      <c r="JAZ43"/>
      <c r="JBA43"/>
      <c r="JBB43"/>
      <c r="JBC43"/>
      <c r="JBD43"/>
      <c r="JBE43"/>
      <c r="JBF43"/>
      <c r="JBG43"/>
      <c r="JBH43"/>
      <c r="JBI43"/>
      <c r="JBJ43"/>
      <c r="JBK43"/>
      <c r="JBL43"/>
      <c r="JBM43"/>
      <c r="JBN43"/>
      <c r="JBO43"/>
      <c r="JBP43"/>
      <c r="JBQ43"/>
      <c r="JBR43"/>
      <c r="JBS43"/>
      <c r="JBT43"/>
      <c r="JBU43"/>
      <c r="JBV43"/>
      <c r="JBW43"/>
      <c r="JBX43"/>
      <c r="JBY43"/>
      <c r="JBZ43"/>
      <c r="JCA43"/>
      <c r="JCB43"/>
      <c r="JCC43"/>
      <c r="JCD43"/>
      <c r="JCE43"/>
      <c r="JCF43"/>
      <c r="JCG43"/>
      <c r="JCH43"/>
      <c r="JCI43"/>
      <c r="JCJ43"/>
      <c r="JCK43"/>
      <c r="JCL43"/>
      <c r="JCM43"/>
      <c r="JCN43"/>
      <c r="JCO43"/>
      <c r="JCP43"/>
      <c r="JCQ43"/>
      <c r="JCR43"/>
      <c r="JCS43"/>
      <c r="JCT43"/>
      <c r="JCU43"/>
      <c r="JCV43"/>
      <c r="JCW43"/>
      <c r="JCX43"/>
      <c r="JCY43"/>
      <c r="JCZ43"/>
      <c r="JDA43"/>
      <c r="JDB43"/>
      <c r="JDC43"/>
      <c r="JDD43"/>
      <c r="JDE43"/>
      <c r="JDF43"/>
      <c r="JDG43"/>
      <c r="JDH43"/>
      <c r="JDI43"/>
      <c r="JDJ43"/>
      <c r="JDK43"/>
      <c r="JDL43"/>
      <c r="JDM43"/>
      <c r="JDN43"/>
      <c r="JDO43"/>
      <c r="JDP43"/>
      <c r="JDQ43"/>
      <c r="JDR43"/>
      <c r="JDS43"/>
      <c r="JDT43"/>
      <c r="JDU43"/>
      <c r="JDV43"/>
      <c r="JDW43"/>
      <c r="JDX43"/>
      <c r="JDY43"/>
      <c r="JDZ43"/>
      <c r="JEA43"/>
      <c r="JEB43"/>
      <c r="JEC43"/>
      <c r="JED43"/>
      <c r="JEE43"/>
      <c r="JEF43"/>
      <c r="JEG43"/>
      <c r="JEH43"/>
      <c r="JEI43"/>
      <c r="JEJ43"/>
      <c r="JEK43"/>
      <c r="JEL43"/>
      <c r="JEM43"/>
      <c r="JEN43"/>
      <c r="JEO43"/>
      <c r="JEP43"/>
      <c r="JEQ43"/>
      <c r="JER43"/>
      <c r="JES43"/>
      <c r="JET43"/>
      <c r="JEU43"/>
      <c r="JEV43"/>
      <c r="JEW43"/>
      <c r="JEX43"/>
      <c r="JEY43"/>
      <c r="JEZ43"/>
      <c r="JFA43"/>
      <c r="JFB43"/>
      <c r="JFC43"/>
      <c r="JFD43"/>
      <c r="JFE43"/>
      <c r="JFF43"/>
      <c r="JFG43"/>
      <c r="JFH43"/>
      <c r="JFI43"/>
      <c r="JFJ43"/>
      <c r="JFK43"/>
      <c r="JFL43"/>
      <c r="JFM43"/>
      <c r="JFN43"/>
      <c r="JFO43"/>
      <c r="JFP43"/>
      <c r="JFQ43"/>
      <c r="JFR43"/>
      <c r="JFS43"/>
      <c r="JFT43"/>
      <c r="JFU43"/>
      <c r="JFV43"/>
      <c r="JFW43"/>
      <c r="JFX43"/>
      <c r="JFY43"/>
      <c r="JFZ43"/>
      <c r="JGA43"/>
      <c r="JGB43"/>
      <c r="JGC43"/>
      <c r="JGD43"/>
      <c r="JGE43"/>
      <c r="JGF43"/>
      <c r="JGG43"/>
      <c r="JGH43"/>
      <c r="JGI43"/>
      <c r="JGJ43"/>
      <c r="JGK43"/>
      <c r="JGL43"/>
      <c r="JGM43"/>
      <c r="JGN43"/>
      <c r="JGO43"/>
      <c r="JGP43"/>
      <c r="JGQ43"/>
      <c r="JGR43"/>
      <c r="JGS43"/>
      <c r="JGT43"/>
      <c r="JGU43"/>
      <c r="JGV43"/>
      <c r="JGW43"/>
      <c r="JGX43"/>
      <c r="JGY43"/>
      <c r="JGZ43"/>
      <c r="JHA43"/>
      <c r="JHB43"/>
      <c r="JHC43"/>
      <c r="JHD43"/>
      <c r="JHE43"/>
      <c r="JHF43"/>
      <c r="JHG43"/>
      <c r="JHH43"/>
      <c r="JHI43"/>
      <c r="JHJ43"/>
      <c r="JHK43"/>
      <c r="JHL43"/>
      <c r="JHM43"/>
      <c r="JHN43"/>
      <c r="JHO43"/>
      <c r="JHP43"/>
      <c r="JHQ43"/>
      <c r="JHR43"/>
      <c r="JHS43"/>
      <c r="JHT43"/>
      <c r="JHU43"/>
      <c r="JHV43"/>
      <c r="JHW43"/>
      <c r="JHX43"/>
      <c r="JHY43"/>
      <c r="JHZ43"/>
      <c r="JIA43"/>
      <c r="JIB43"/>
      <c r="JIC43"/>
      <c r="JID43"/>
      <c r="JIE43"/>
      <c r="JIF43"/>
      <c r="JIG43"/>
      <c r="JIH43"/>
      <c r="JII43"/>
      <c r="JIJ43"/>
      <c r="JIK43"/>
      <c r="JIL43"/>
      <c r="JIM43"/>
      <c r="JIN43"/>
      <c r="JIO43"/>
      <c r="JIP43"/>
      <c r="JIQ43"/>
      <c r="JIR43"/>
      <c r="JIS43"/>
      <c r="JIT43"/>
      <c r="JIU43"/>
      <c r="JIV43"/>
      <c r="JIW43"/>
      <c r="JIX43"/>
      <c r="JIY43"/>
      <c r="JIZ43"/>
      <c r="JJA43"/>
      <c r="JJB43"/>
      <c r="JJC43"/>
      <c r="JJD43"/>
      <c r="JJE43"/>
      <c r="JJF43"/>
      <c r="JJG43"/>
      <c r="JJH43"/>
      <c r="JJI43"/>
      <c r="JJJ43"/>
      <c r="JJK43"/>
      <c r="JJL43"/>
      <c r="JJM43"/>
      <c r="JJN43"/>
      <c r="JJO43"/>
      <c r="JJP43"/>
      <c r="JJQ43"/>
      <c r="JJR43"/>
      <c r="JJS43"/>
      <c r="JJT43"/>
      <c r="JJU43"/>
      <c r="JJV43"/>
      <c r="JJW43"/>
      <c r="JJX43"/>
      <c r="JJY43"/>
      <c r="JJZ43"/>
      <c r="JKA43"/>
      <c r="JKB43"/>
      <c r="JKC43"/>
      <c r="JKD43"/>
      <c r="JKE43"/>
      <c r="JKF43"/>
      <c r="JKG43"/>
      <c r="JKH43"/>
      <c r="JKI43"/>
      <c r="JKJ43"/>
      <c r="JKK43"/>
      <c r="JKL43"/>
      <c r="JKM43"/>
      <c r="JKN43"/>
      <c r="JKO43"/>
      <c r="JKP43"/>
      <c r="JKQ43"/>
      <c r="JKR43"/>
      <c r="JKS43"/>
      <c r="JKT43"/>
      <c r="JKU43"/>
      <c r="JKV43"/>
      <c r="JKW43"/>
      <c r="JKX43"/>
      <c r="JKY43"/>
      <c r="JKZ43"/>
      <c r="JLA43"/>
      <c r="JLB43"/>
      <c r="JLC43"/>
      <c r="JLD43"/>
      <c r="JLE43"/>
      <c r="JLF43"/>
      <c r="JLG43"/>
      <c r="JLH43"/>
      <c r="JLI43"/>
      <c r="JLJ43"/>
      <c r="JLK43"/>
      <c r="JLL43"/>
      <c r="JLM43"/>
      <c r="JLN43"/>
      <c r="JLO43"/>
      <c r="JLP43"/>
      <c r="JLQ43"/>
      <c r="JLR43"/>
      <c r="JLS43"/>
      <c r="JLT43"/>
      <c r="JLU43"/>
      <c r="JLV43"/>
      <c r="JLW43"/>
      <c r="JLX43"/>
      <c r="JLY43"/>
      <c r="JLZ43"/>
      <c r="JMA43"/>
      <c r="JMB43"/>
      <c r="JMC43"/>
      <c r="JMD43"/>
      <c r="JME43"/>
      <c r="JMF43"/>
      <c r="JMG43"/>
      <c r="JMH43"/>
      <c r="JMI43"/>
      <c r="JMJ43"/>
      <c r="JMK43"/>
      <c r="JML43"/>
      <c r="JMM43"/>
      <c r="JMN43"/>
      <c r="JMO43"/>
      <c r="JMP43"/>
      <c r="JMQ43"/>
      <c r="JMR43"/>
      <c r="JMS43"/>
      <c r="JMT43"/>
      <c r="JMU43"/>
      <c r="JMV43"/>
      <c r="JMW43"/>
      <c r="JMX43"/>
      <c r="JMY43"/>
      <c r="JMZ43"/>
      <c r="JNA43"/>
      <c r="JNB43"/>
      <c r="JNC43"/>
      <c r="JND43"/>
      <c r="JNE43"/>
      <c r="JNF43"/>
      <c r="JNG43"/>
      <c r="JNH43"/>
      <c r="JNI43"/>
      <c r="JNJ43"/>
      <c r="JNK43"/>
      <c r="JNL43"/>
      <c r="JNM43"/>
      <c r="JNN43"/>
      <c r="JNO43"/>
      <c r="JNP43"/>
      <c r="JNQ43"/>
      <c r="JNR43"/>
      <c r="JNS43"/>
      <c r="JNT43"/>
      <c r="JNU43"/>
      <c r="JNV43"/>
      <c r="JNW43"/>
      <c r="JNX43"/>
      <c r="JNY43"/>
      <c r="JNZ43"/>
      <c r="JOA43"/>
      <c r="JOB43"/>
      <c r="JOC43"/>
      <c r="JOD43"/>
      <c r="JOE43"/>
      <c r="JOF43"/>
      <c r="JOG43"/>
      <c r="JOH43"/>
      <c r="JOI43"/>
      <c r="JOJ43"/>
      <c r="JOK43"/>
      <c r="JOL43"/>
      <c r="JOM43"/>
      <c r="JON43"/>
      <c r="JOO43"/>
      <c r="JOP43"/>
      <c r="JOQ43"/>
      <c r="JOR43"/>
      <c r="JOS43"/>
      <c r="JOT43"/>
      <c r="JOU43"/>
      <c r="JOV43"/>
      <c r="JOW43"/>
      <c r="JOX43"/>
      <c r="JOY43"/>
      <c r="JOZ43"/>
      <c r="JPA43"/>
      <c r="JPB43"/>
      <c r="JPC43"/>
      <c r="JPD43"/>
      <c r="JPE43"/>
      <c r="JPF43"/>
      <c r="JPG43"/>
      <c r="JPH43"/>
      <c r="JPI43"/>
      <c r="JPJ43"/>
      <c r="JPK43"/>
      <c r="JPL43"/>
      <c r="JPM43"/>
      <c r="JPN43"/>
      <c r="JPO43"/>
      <c r="JPP43"/>
      <c r="JPQ43"/>
      <c r="JPR43"/>
      <c r="JPS43"/>
      <c r="JPT43"/>
      <c r="JPU43"/>
      <c r="JPV43"/>
      <c r="JPW43"/>
      <c r="JPX43"/>
      <c r="JPY43"/>
      <c r="JPZ43"/>
      <c r="JQA43"/>
      <c r="JQB43"/>
      <c r="JQC43"/>
      <c r="JQD43"/>
      <c r="JQE43"/>
      <c r="JQF43"/>
      <c r="JQG43"/>
      <c r="JQH43"/>
      <c r="JQI43"/>
      <c r="JQJ43"/>
      <c r="JQK43"/>
      <c r="JQL43"/>
      <c r="JQM43"/>
      <c r="JQN43"/>
      <c r="JQO43"/>
      <c r="JQP43"/>
      <c r="JQQ43"/>
      <c r="JQR43"/>
      <c r="JQS43"/>
      <c r="JQT43"/>
      <c r="JQU43"/>
      <c r="JQV43"/>
      <c r="JQW43"/>
      <c r="JQX43"/>
      <c r="JQY43"/>
      <c r="JQZ43"/>
      <c r="JRA43"/>
      <c r="JRB43"/>
      <c r="JRC43"/>
      <c r="JRD43"/>
      <c r="JRE43"/>
      <c r="JRF43"/>
      <c r="JRG43"/>
      <c r="JRH43"/>
      <c r="JRI43"/>
      <c r="JRJ43"/>
      <c r="JRK43"/>
      <c r="JRL43"/>
      <c r="JRM43"/>
      <c r="JRN43"/>
      <c r="JRO43"/>
      <c r="JRP43"/>
      <c r="JRQ43"/>
      <c r="JRR43"/>
      <c r="JRS43"/>
      <c r="JRT43"/>
      <c r="JRU43"/>
      <c r="JRV43"/>
      <c r="JRW43"/>
      <c r="JRX43"/>
      <c r="JRY43"/>
      <c r="JRZ43"/>
      <c r="JSA43"/>
      <c r="JSB43"/>
      <c r="JSC43"/>
      <c r="JSD43"/>
      <c r="JSE43"/>
      <c r="JSF43"/>
      <c r="JSG43"/>
      <c r="JSH43"/>
      <c r="JSI43"/>
      <c r="JSJ43"/>
      <c r="JSK43"/>
      <c r="JSL43"/>
      <c r="JSM43"/>
      <c r="JSN43"/>
      <c r="JSO43"/>
      <c r="JSP43"/>
      <c r="JSQ43"/>
      <c r="JSR43"/>
      <c r="JSS43"/>
      <c r="JST43"/>
      <c r="JSU43"/>
      <c r="JSV43"/>
      <c r="JSW43"/>
      <c r="JSX43"/>
      <c r="JSY43"/>
      <c r="JSZ43"/>
      <c r="JTA43"/>
      <c r="JTB43"/>
      <c r="JTC43"/>
      <c r="JTD43"/>
      <c r="JTE43"/>
      <c r="JTF43"/>
      <c r="JTG43"/>
      <c r="JTH43"/>
      <c r="JTI43"/>
      <c r="JTJ43"/>
      <c r="JTK43"/>
      <c r="JTL43"/>
      <c r="JTM43"/>
      <c r="JTN43"/>
      <c r="JTO43"/>
      <c r="JTP43"/>
      <c r="JTQ43"/>
      <c r="JTR43"/>
      <c r="JTS43"/>
      <c r="JTT43"/>
      <c r="JTU43"/>
      <c r="JTV43"/>
      <c r="JTW43"/>
      <c r="JTX43"/>
      <c r="JTY43"/>
      <c r="JTZ43"/>
      <c r="JUA43"/>
      <c r="JUB43"/>
      <c r="JUC43"/>
      <c r="JUD43"/>
      <c r="JUE43"/>
      <c r="JUF43"/>
      <c r="JUG43"/>
      <c r="JUH43"/>
      <c r="JUI43"/>
      <c r="JUJ43"/>
      <c r="JUK43"/>
      <c r="JUL43"/>
      <c r="JUM43"/>
      <c r="JUN43"/>
      <c r="JUO43"/>
      <c r="JUP43"/>
      <c r="JUQ43"/>
      <c r="JUR43"/>
      <c r="JUS43"/>
      <c r="JUT43"/>
      <c r="JUU43"/>
      <c r="JUV43"/>
      <c r="JUW43"/>
      <c r="JUX43"/>
      <c r="JUY43"/>
      <c r="JUZ43"/>
      <c r="JVA43"/>
      <c r="JVB43"/>
      <c r="JVC43"/>
      <c r="JVD43"/>
      <c r="JVE43"/>
      <c r="JVF43"/>
      <c r="JVG43"/>
      <c r="JVH43"/>
      <c r="JVI43"/>
      <c r="JVJ43"/>
      <c r="JVK43"/>
      <c r="JVL43"/>
      <c r="JVM43"/>
      <c r="JVN43"/>
      <c r="JVO43"/>
      <c r="JVP43"/>
      <c r="JVQ43"/>
      <c r="JVR43"/>
      <c r="JVS43"/>
      <c r="JVT43"/>
      <c r="JVU43"/>
      <c r="JVV43"/>
      <c r="JVW43"/>
      <c r="JVX43"/>
      <c r="JVY43"/>
      <c r="JVZ43"/>
      <c r="JWA43"/>
      <c r="JWB43"/>
      <c r="JWC43"/>
      <c r="JWD43"/>
      <c r="JWE43"/>
      <c r="JWF43"/>
      <c r="JWG43"/>
      <c r="JWH43"/>
      <c r="JWI43"/>
      <c r="JWJ43"/>
      <c r="JWK43"/>
      <c r="JWL43"/>
      <c r="JWM43"/>
      <c r="JWN43"/>
      <c r="JWO43"/>
      <c r="JWP43"/>
      <c r="JWQ43"/>
      <c r="JWR43"/>
      <c r="JWS43"/>
      <c r="JWT43"/>
      <c r="JWU43"/>
      <c r="JWV43"/>
      <c r="JWW43"/>
      <c r="JWX43"/>
      <c r="JWY43"/>
      <c r="JWZ43"/>
      <c r="JXA43"/>
      <c r="JXB43"/>
      <c r="JXC43"/>
      <c r="JXD43"/>
      <c r="JXE43"/>
      <c r="JXF43"/>
      <c r="JXG43"/>
      <c r="JXH43"/>
      <c r="JXI43"/>
      <c r="JXJ43"/>
      <c r="JXK43"/>
      <c r="JXL43"/>
      <c r="JXM43"/>
      <c r="JXN43"/>
      <c r="JXO43"/>
      <c r="JXP43"/>
      <c r="JXQ43"/>
      <c r="JXR43"/>
      <c r="JXS43"/>
      <c r="JXT43"/>
      <c r="JXU43"/>
      <c r="JXV43"/>
      <c r="JXW43"/>
      <c r="JXX43"/>
      <c r="JXY43"/>
      <c r="JXZ43"/>
      <c r="JYA43"/>
      <c r="JYB43"/>
      <c r="JYC43"/>
      <c r="JYD43"/>
      <c r="JYE43"/>
      <c r="JYF43"/>
      <c r="JYG43"/>
      <c r="JYH43"/>
      <c r="JYI43"/>
      <c r="JYJ43"/>
      <c r="JYK43"/>
      <c r="JYL43"/>
      <c r="JYM43"/>
      <c r="JYN43"/>
      <c r="JYO43"/>
      <c r="JYP43"/>
      <c r="JYQ43"/>
      <c r="JYR43"/>
      <c r="JYS43"/>
      <c r="JYT43"/>
      <c r="JYU43"/>
      <c r="JYV43"/>
      <c r="JYW43"/>
      <c r="JYX43"/>
      <c r="JYY43"/>
      <c r="JYZ43"/>
      <c r="JZA43"/>
      <c r="JZB43"/>
      <c r="JZC43"/>
      <c r="JZD43"/>
      <c r="JZE43"/>
      <c r="JZF43"/>
      <c r="JZG43"/>
      <c r="JZH43"/>
      <c r="JZI43"/>
      <c r="JZJ43"/>
      <c r="JZK43"/>
      <c r="JZL43"/>
      <c r="JZM43"/>
      <c r="JZN43"/>
      <c r="JZO43"/>
      <c r="JZP43"/>
      <c r="JZQ43"/>
      <c r="JZR43"/>
      <c r="JZS43"/>
      <c r="JZT43"/>
      <c r="JZU43"/>
      <c r="JZV43"/>
      <c r="JZW43"/>
      <c r="JZX43"/>
      <c r="JZY43"/>
      <c r="JZZ43"/>
      <c r="KAA43"/>
      <c r="KAB43"/>
      <c r="KAC43"/>
      <c r="KAD43"/>
      <c r="KAE43"/>
      <c r="KAF43"/>
      <c r="KAG43"/>
      <c r="KAH43"/>
      <c r="KAI43"/>
      <c r="KAJ43"/>
      <c r="KAK43"/>
      <c r="KAL43"/>
      <c r="KAM43"/>
      <c r="KAN43"/>
      <c r="KAO43"/>
      <c r="KAP43"/>
      <c r="KAQ43"/>
      <c r="KAR43"/>
      <c r="KAS43"/>
      <c r="KAT43"/>
      <c r="KAU43"/>
      <c r="KAV43"/>
      <c r="KAW43"/>
      <c r="KAX43"/>
      <c r="KAY43"/>
      <c r="KAZ43"/>
      <c r="KBA43"/>
      <c r="KBB43"/>
      <c r="KBC43"/>
      <c r="KBD43"/>
      <c r="KBE43"/>
      <c r="KBF43"/>
      <c r="KBG43"/>
      <c r="KBH43"/>
      <c r="KBI43"/>
      <c r="KBJ43"/>
      <c r="KBK43"/>
      <c r="KBL43"/>
      <c r="KBM43"/>
      <c r="KBN43"/>
      <c r="KBO43"/>
      <c r="KBP43"/>
      <c r="KBQ43"/>
      <c r="KBR43"/>
      <c r="KBS43"/>
      <c r="KBT43"/>
      <c r="KBU43"/>
      <c r="KBV43"/>
      <c r="KBW43"/>
      <c r="KBX43"/>
      <c r="KBY43"/>
      <c r="KBZ43"/>
      <c r="KCA43"/>
      <c r="KCB43"/>
      <c r="KCC43"/>
      <c r="KCD43"/>
      <c r="KCE43"/>
      <c r="KCF43"/>
      <c r="KCG43"/>
      <c r="KCH43"/>
      <c r="KCI43"/>
      <c r="KCJ43"/>
      <c r="KCK43"/>
      <c r="KCL43"/>
      <c r="KCM43"/>
      <c r="KCN43"/>
      <c r="KCO43"/>
      <c r="KCP43"/>
      <c r="KCQ43"/>
      <c r="KCR43"/>
      <c r="KCS43"/>
      <c r="KCT43"/>
      <c r="KCU43"/>
      <c r="KCV43"/>
      <c r="KCW43"/>
      <c r="KCX43"/>
      <c r="KCY43"/>
      <c r="KCZ43"/>
      <c r="KDA43"/>
      <c r="KDB43"/>
      <c r="KDC43"/>
      <c r="KDD43"/>
      <c r="KDE43"/>
      <c r="KDF43"/>
      <c r="KDG43"/>
      <c r="KDH43"/>
      <c r="KDI43"/>
      <c r="KDJ43"/>
      <c r="KDK43"/>
      <c r="KDL43"/>
      <c r="KDM43"/>
      <c r="KDN43"/>
      <c r="KDO43"/>
      <c r="KDP43"/>
      <c r="KDQ43"/>
      <c r="KDR43"/>
      <c r="KDS43"/>
      <c r="KDT43"/>
      <c r="KDU43"/>
      <c r="KDV43"/>
      <c r="KDW43"/>
      <c r="KDX43"/>
      <c r="KDY43"/>
      <c r="KDZ43"/>
      <c r="KEA43"/>
      <c r="KEB43"/>
      <c r="KEC43"/>
      <c r="KED43"/>
      <c r="KEE43"/>
      <c r="KEF43"/>
      <c r="KEG43"/>
      <c r="KEH43"/>
      <c r="KEI43"/>
      <c r="KEJ43"/>
      <c r="KEK43"/>
      <c r="KEL43"/>
      <c r="KEM43"/>
      <c r="KEN43"/>
      <c r="KEO43"/>
      <c r="KEP43"/>
      <c r="KEQ43"/>
      <c r="KER43"/>
      <c r="KES43"/>
      <c r="KET43"/>
      <c r="KEU43"/>
      <c r="KEV43"/>
      <c r="KEW43"/>
      <c r="KEX43"/>
      <c r="KEY43"/>
      <c r="KEZ43"/>
      <c r="KFA43"/>
      <c r="KFB43"/>
      <c r="KFC43"/>
      <c r="KFD43"/>
      <c r="KFE43"/>
      <c r="KFF43"/>
      <c r="KFG43"/>
      <c r="KFH43"/>
      <c r="KFI43"/>
      <c r="KFJ43"/>
      <c r="KFK43"/>
      <c r="KFL43"/>
      <c r="KFM43"/>
      <c r="KFN43"/>
      <c r="KFO43"/>
      <c r="KFP43"/>
      <c r="KFQ43"/>
      <c r="KFR43"/>
      <c r="KFS43"/>
      <c r="KFT43"/>
      <c r="KFU43"/>
      <c r="KFV43"/>
      <c r="KFW43"/>
      <c r="KFX43"/>
      <c r="KFY43"/>
      <c r="KFZ43"/>
      <c r="KGA43"/>
      <c r="KGB43"/>
      <c r="KGC43"/>
      <c r="KGD43"/>
      <c r="KGE43"/>
      <c r="KGF43"/>
      <c r="KGG43"/>
      <c r="KGH43"/>
      <c r="KGI43"/>
      <c r="KGJ43"/>
      <c r="KGK43"/>
      <c r="KGL43"/>
      <c r="KGM43"/>
      <c r="KGN43"/>
      <c r="KGO43"/>
      <c r="KGP43"/>
      <c r="KGQ43"/>
      <c r="KGR43"/>
      <c r="KGS43"/>
      <c r="KGT43"/>
      <c r="KGU43"/>
      <c r="KGV43"/>
      <c r="KGW43"/>
      <c r="KGX43"/>
      <c r="KGY43"/>
      <c r="KGZ43"/>
      <c r="KHA43"/>
      <c r="KHB43"/>
      <c r="KHC43"/>
      <c r="KHD43"/>
      <c r="KHE43"/>
      <c r="KHF43"/>
      <c r="KHG43"/>
      <c r="KHH43"/>
      <c r="KHI43"/>
      <c r="KHJ43"/>
      <c r="KHK43"/>
      <c r="KHL43"/>
      <c r="KHM43"/>
      <c r="KHN43"/>
      <c r="KHO43"/>
      <c r="KHP43"/>
      <c r="KHQ43"/>
      <c r="KHR43"/>
      <c r="KHS43"/>
      <c r="KHT43"/>
      <c r="KHU43"/>
      <c r="KHV43"/>
      <c r="KHW43"/>
      <c r="KHX43"/>
      <c r="KHY43"/>
      <c r="KHZ43"/>
      <c r="KIA43"/>
      <c r="KIB43"/>
      <c r="KIC43"/>
      <c r="KID43"/>
      <c r="KIE43"/>
      <c r="KIF43"/>
      <c r="KIG43"/>
      <c r="KIH43"/>
      <c r="KII43"/>
      <c r="KIJ43"/>
      <c r="KIK43"/>
      <c r="KIL43"/>
      <c r="KIM43"/>
      <c r="KIN43"/>
      <c r="KIO43"/>
      <c r="KIP43"/>
      <c r="KIQ43"/>
      <c r="KIR43"/>
      <c r="KIS43"/>
      <c r="KIT43"/>
      <c r="KIU43"/>
      <c r="KIV43"/>
      <c r="KIW43"/>
      <c r="KIX43"/>
      <c r="KIY43"/>
      <c r="KIZ43"/>
      <c r="KJA43"/>
      <c r="KJB43"/>
      <c r="KJC43"/>
      <c r="KJD43"/>
      <c r="KJE43"/>
      <c r="KJF43"/>
      <c r="KJG43"/>
      <c r="KJH43"/>
      <c r="KJI43"/>
      <c r="KJJ43"/>
      <c r="KJK43"/>
      <c r="KJL43"/>
      <c r="KJM43"/>
      <c r="KJN43"/>
      <c r="KJO43"/>
      <c r="KJP43"/>
      <c r="KJQ43"/>
      <c r="KJR43"/>
      <c r="KJS43"/>
      <c r="KJT43"/>
      <c r="KJU43"/>
      <c r="KJV43"/>
      <c r="KJW43"/>
      <c r="KJX43"/>
      <c r="KJY43"/>
      <c r="KJZ43"/>
      <c r="KKA43"/>
      <c r="KKB43"/>
      <c r="KKC43"/>
      <c r="KKD43"/>
      <c r="KKE43"/>
      <c r="KKF43"/>
      <c r="KKG43"/>
      <c r="KKH43"/>
      <c r="KKI43"/>
      <c r="KKJ43"/>
      <c r="KKK43"/>
      <c r="KKL43"/>
      <c r="KKM43"/>
      <c r="KKN43"/>
      <c r="KKO43"/>
      <c r="KKP43"/>
      <c r="KKQ43"/>
      <c r="KKR43"/>
      <c r="KKS43"/>
      <c r="KKT43"/>
      <c r="KKU43"/>
      <c r="KKV43"/>
      <c r="KKW43"/>
      <c r="KKX43"/>
      <c r="KKY43"/>
      <c r="KKZ43"/>
      <c r="KLA43"/>
      <c r="KLB43"/>
      <c r="KLC43"/>
      <c r="KLD43"/>
      <c r="KLE43"/>
      <c r="KLF43"/>
      <c r="KLG43"/>
      <c r="KLH43"/>
      <c r="KLI43"/>
      <c r="KLJ43"/>
      <c r="KLK43"/>
      <c r="KLL43"/>
      <c r="KLM43"/>
      <c r="KLN43"/>
      <c r="KLO43"/>
      <c r="KLP43"/>
      <c r="KLQ43"/>
      <c r="KLR43"/>
      <c r="KLS43"/>
      <c r="KLT43"/>
      <c r="KLU43"/>
      <c r="KLV43"/>
      <c r="KLW43"/>
      <c r="KLX43"/>
      <c r="KLY43"/>
      <c r="KLZ43"/>
      <c r="KMA43"/>
      <c r="KMB43"/>
      <c r="KMC43"/>
      <c r="KMD43"/>
      <c r="KME43"/>
      <c r="KMF43"/>
      <c r="KMG43"/>
      <c r="KMH43"/>
      <c r="KMI43"/>
      <c r="KMJ43"/>
      <c r="KMK43"/>
      <c r="KML43"/>
      <c r="KMM43"/>
      <c r="KMN43"/>
      <c r="KMO43"/>
      <c r="KMP43"/>
      <c r="KMQ43"/>
      <c r="KMR43"/>
      <c r="KMS43"/>
      <c r="KMT43"/>
      <c r="KMU43"/>
      <c r="KMV43"/>
      <c r="KMW43"/>
      <c r="KMX43"/>
      <c r="KMY43"/>
      <c r="KMZ43"/>
      <c r="KNA43"/>
      <c r="KNB43"/>
      <c r="KNC43"/>
      <c r="KND43"/>
      <c r="KNE43"/>
      <c r="KNF43"/>
      <c r="KNG43"/>
      <c r="KNH43"/>
      <c r="KNI43"/>
      <c r="KNJ43"/>
      <c r="KNK43"/>
      <c r="KNL43"/>
      <c r="KNM43"/>
      <c r="KNN43"/>
      <c r="KNO43"/>
      <c r="KNP43"/>
      <c r="KNQ43"/>
      <c r="KNR43"/>
      <c r="KNS43"/>
      <c r="KNT43"/>
      <c r="KNU43"/>
      <c r="KNV43"/>
      <c r="KNW43"/>
      <c r="KNX43"/>
      <c r="KNY43"/>
      <c r="KNZ43"/>
      <c r="KOA43"/>
      <c r="KOB43"/>
      <c r="KOC43"/>
      <c r="KOD43"/>
      <c r="KOE43"/>
      <c r="KOF43"/>
      <c r="KOG43"/>
      <c r="KOH43"/>
      <c r="KOI43"/>
      <c r="KOJ43"/>
      <c r="KOK43"/>
      <c r="KOL43"/>
      <c r="KOM43"/>
      <c r="KON43"/>
      <c r="KOO43"/>
      <c r="KOP43"/>
      <c r="KOQ43"/>
      <c r="KOR43"/>
      <c r="KOS43"/>
      <c r="KOT43"/>
      <c r="KOU43"/>
      <c r="KOV43"/>
      <c r="KOW43"/>
      <c r="KOX43"/>
      <c r="KOY43"/>
      <c r="KOZ43"/>
      <c r="KPA43"/>
      <c r="KPB43"/>
      <c r="KPC43"/>
      <c r="KPD43"/>
      <c r="KPE43"/>
      <c r="KPF43"/>
      <c r="KPG43"/>
      <c r="KPH43"/>
      <c r="KPI43"/>
      <c r="KPJ43"/>
      <c r="KPK43"/>
      <c r="KPL43"/>
      <c r="KPM43"/>
      <c r="KPN43"/>
      <c r="KPO43"/>
      <c r="KPP43"/>
      <c r="KPQ43"/>
      <c r="KPR43"/>
      <c r="KPS43"/>
      <c r="KPT43"/>
      <c r="KPU43"/>
      <c r="KPV43"/>
      <c r="KPW43"/>
      <c r="KPX43"/>
      <c r="KPY43"/>
      <c r="KPZ43"/>
      <c r="KQA43"/>
      <c r="KQB43"/>
      <c r="KQC43"/>
      <c r="KQD43"/>
      <c r="KQE43"/>
      <c r="KQF43"/>
      <c r="KQG43"/>
      <c r="KQH43"/>
      <c r="KQI43"/>
      <c r="KQJ43"/>
      <c r="KQK43"/>
      <c r="KQL43"/>
      <c r="KQM43"/>
      <c r="KQN43"/>
      <c r="KQO43"/>
      <c r="KQP43"/>
      <c r="KQQ43"/>
      <c r="KQR43"/>
      <c r="KQS43"/>
      <c r="KQT43"/>
      <c r="KQU43"/>
      <c r="KQV43"/>
      <c r="KQW43"/>
      <c r="KQX43"/>
      <c r="KQY43"/>
      <c r="KQZ43"/>
      <c r="KRA43"/>
      <c r="KRB43"/>
      <c r="KRC43"/>
      <c r="KRD43"/>
      <c r="KRE43"/>
      <c r="KRF43"/>
      <c r="KRG43"/>
      <c r="KRH43"/>
      <c r="KRI43"/>
      <c r="KRJ43"/>
      <c r="KRK43"/>
      <c r="KRL43"/>
      <c r="KRM43"/>
      <c r="KRN43"/>
      <c r="KRO43"/>
      <c r="KRP43"/>
      <c r="KRQ43"/>
      <c r="KRR43"/>
      <c r="KRS43"/>
      <c r="KRT43"/>
      <c r="KRU43"/>
      <c r="KRV43"/>
      <c r="KRW43"/>
      <c r="KRX43"/>
      <c r="KRY43"/>
      <c r="KRZ43"/>
      <c r="KSA43"/>
      <c r="KSB43"/>
      <c r="KSC43"/>
      <c r="KSD43"/>
      <c r="KSE43"/>
      <c r="KSF43"/>
      <c r="KSG43"/>
      <c r="KSH43"/>
      <c r="KSI43"/>
      <c r="KSJ43"/>
      <c r="KSK43"/>
      <c r="KSL43"/>
      <c r="KSM43"/>
      <c r="KSN43"/>
      <c r="KSO43"/>
      <c r="KSP43"/>
      <c r="KSQ43"/>
      <c r="KSR43"/>
      <c r="KSS43"/>
      <c r="KST43"/>
      <c r="KSU43"/>
      <c r="KSV43"/>
      <c r="KSW43"/>
      <c r="KSX43"/>
      <c r="KSY43"/>
      <c r="KSZ43"/>
      <c r="KTA43"/>
      <c r="KTB43"/>
      <c r="KTC43"/>
      <c r="KTD43"/>
      <c r="KTE43"/>
      <c r="KTF43"/>
      <c r="KTG43"/>
      <c r="KTH43"/>
      <c r="KTI43"/>
      <c r="KTJ43"/>
      <c r="KTK43"/>
      <c r="KTL43"/>
      <c r="KTM43"/>
      <c r="KTN43"/>
      <c r="KTO43"/>
      <c r="KTP43"/>
      <c r="KTQ43"/>
      <c r="KTR43"/>
      <c r="KTS43"/>
      <c r="KTT43"/>
      <c r="KTU43"/>
      <c r="KTV43"/>
      <c r="KTW43"/>
      <c r="KTX43"/>
      <c r="KTY43"/>
      <c r="KTZ43"/>
      <c r="KUA43"/>
      <c r="KUB43"/>
      <c r="KUC43"/>
      <c r="KUD43"/>
      <c r="KUE43"/>
      <c r="KUF43"/>
      <c r="KUG43"/>
      <c r="KUH43"/>
      <c r="KUI43"/>
      <c r="KUJ43"/>
      <c r="KUK43"/>
      <c r="KUL43"/>
      <c r="KUM43"/>
      <c r="KUN43"/>
      <c r="KUO43"/>
      <c r="KUP43"/>
      <c r="KUQ43"/>
      <c r="KUR43"/>
      <c r="KUS43"/>
      <c r="KUT43"/>
      <c r="KUU43"/>
      <c r="KUV43"/>
      <c r="KUW43"/>
      <c r="KUX43"/>
      <c r="KUY43"/>
      <c r="KUZ43"/>
      <c r="KVA43"/>
      <c r="KVB43"/>
      <c r="KVC43"/>
      <c r="KVD43"/>
      <c r="KVE43"/>
      <c r="KVF43"/>
      <c r="KVG43"/>
      <c r="KVH43"/>
      <c r="KVI43"/>
      <c r="KVJ43"/>
      <c r="KVK43"/>
      <c r="KVL43"/>
      <c r="KVM43"/>
      <c r="KVN43"/>
      <c r="KVO43"/>
      <c r="KVP43"/>
      <c r="KVQ43"/>
      <c r="KVR43"/>
      <c r="KVS43"/>
      <c r="KVT43"/>
      <c r="KVU43"/>
      <c r="KVV43"/>
      <c r="KVW43"/>
      <c r="KVX43"/>
      <c r="KVY43"/>
      <c r="KVZ43"/>
      <c r="KWA43"/>
      <c r="KWB43"/>
      <c r="KWC43"/>
      <c r="KWD43"/>
      <c r="KWE43"/>
      <c r="KWF43"/>
      <c r="KWG43"/>
      <c r="KWH43"/>
      <c r="KWI43"/>
      <c r="KWJ43"/>
      <c r="KWK43"/>
      <c r="KWL43"/>
      <c r="KWM43"/>
      <c r="KWN43"/>
      <c r="KWO43"/>
      <c r="KWP43"/>
      <c r="KWQ43"/>
      <c r="KWR43"/>
      <c r="KWS43"/>
      <c r="KWT43"/>
      <c r="KWU43"/>
      <c r="KWV43"/>
      <c r="KWW43"/>
      <c r="KWX43"/>
      <c r="KWY43"/>
      <c r="KWZ43"/>
      <c r="KXA43"/>
      <c r="KXB43"/>
      <c r="KXC43"/>
      <c r="KXD43"/>
      <c r="KXE43"/>
      <c r="KXF43"/>
      <c r="KXG43"/>
      <c r="KXH43"/>
      <c r="KXI43"/>
      <c r="KXJ43"/>
      <c r="KXK43"/>
      <c r="KXL43"/>
      <c r="KXM43"/>
      <c r="KXN43"/>
      <c r="KXO43"/>
      <c r="KXP43"/>
      <c r="KXQ43"/>
      <c r="KXR43"/>
      <c r="KXS43"/>
      <c r="KXT43"/>
      <c r="KXU43"/>
      <c r="KXV43"/>
      <c r="KXW43"/>
      <c r="KXX43"/>
      <c r="KXY43"/>
      <c r="KXZ43"/>
      <c r="KYA43"/>
      <c r="KYB43"/>
      <c r="KYC43"/>
      <c r="KYD43"/>
      <c r="KYE43"/>
      <c r="KYF43"/>
      <c r="KYG43"/>
      <c r="KYH43"/>
      <c r="KYI43"/>
      <c r="KYJ43"/>
      <c r="KYK43"/>
      <c r="KYL43"/>
      <c r="KYM43"/>
      <c r="KYN43"/>
      <c r="KYO43"/>
      <c r="KYP43"/>
      <c r="KYQ43"/>
      <c r="KYR43"/>
      <c r="KYS43"/>
      <c r="KYT43"/>
      <c r="KYU43"/>
      <c r="KYV43"/>
      <c r="KYW43"/>
      <c r="KYX43"/>
      <c r="KYY43"/>
      <c r="KYZ43"/>
      <c r="KZA43"/>
      <c r="KZB43"/>
      <c r="KZC43"/>
      <c r="KZD43"/>
      <c r="KZE43"/>
      <c r="KZF43"/>
      <c r="KZG43"/>
      <c r="KZH43"/>
      <c r="KZI43"/>
      <c r="KZJ43"/>
      <c r="KZK43"/>
      <c r="KZL43"/>
      <c r="KZM43"/>
      <c r="KZN43"/>
      <c r="KZO43"/>
      <c r="KZP43"/>
      <c r="KZQ43"/>
      <c r="KZR43"/>
      <c r="KZS43"/>
      <c r="KZT43"/>
      <c r="KZU43"/>
      <c r="KZV43"/>
      <c r="KZW43"/>
      <c r="KZX43"/>
      <c r="KZY43"/>
      <c r="KZZ43"/>
      <c r="LAA43"/>
      <c r="LAB43"/>
      <c r="LAC43"/>
      <c r="LAD43"/>
      <c r="LAE43"/>
      <c r="LAF43"/>
      <c r="LAG43"/>
      <c r="LAH43"/>
      <c r="LAI43"/>
      <c r="LAJ43"/>
      <c r="LAK43"/>
      <c r="LAL43"/>
      <c r="LAM43"/>
      <c r="LAN43"/>
      <c r="LAO43"/>
      <c r="LAP43"/>
      <c r="LAQ43"/>
      <c r="LAR43"/>
      <c r="LAS43"/>
      <c r="LAT43"/>
      <c r="LAU43"/>
      <c r="LAV43"/>
      <c r="LAW43"/>
      <c r="LAX43"/>
      <c r="LAY43"/>
      <c r="LAZ43"/>
      <c r="LBA43"/>
      <c r="LBB43"/>
      <c r="LBC43"/>
      <c r="LBD43"/>
      <c r="LBE43"/>
      <c r="LBF43"/>
      <c r="LBG43"/>
      <c r="LBH43"/>
      <c r="LBI43"/>
      <c r="LBJ43"/>
      <c r="LBK43"/>
      <c r="LBL43"/>
      <c r="LBM43"/>
      <c r="LBN43"/>
      <c r="LBO43"/>
      <c r="LBP43"/>
      <c r="LBQ43"/>
      <c r="LBR43"/>
      <c r="LBS43"/>
      <c r="LBT43"/>
      <c r="LBU43"/>
      <c r="LBV43"/>
      <c r="LBW43"/>
      <c r="LBX43"/>
      <c r="LBY43"/>
      <c r="LBZ43"/>
      <c r="LCA43"/>
      <c r="LCB43"/>
      <c r="LCC43"/>
      <c r="LCD43"/>
      <c r="LCE43"/>
      <c r="LCF43"/>
      <c r="LCG43"/>
      <c r="LCH43"/>
      <c r="LCI43"/>
      <c r="LCJ43"/>
      <c r="LCK43"/>
      <c r="LCL43"/>
      <c r="LCM43"/>
      <c r="LCN43"/>
      <c r="LCO43"/>
      <c r="LCP43"/>
      <c r="LCQ43"/>
      <c r="LCR43"/>
      <c r="LCS43"/>
      <c r="LCT43"/>
      <c r="LCU43"/>
      <c r="LCV43"/>
      <c r="LCW43"/>
      <c r="LCX43"/>
      <c r="LCY43"/>
      <c r="LCZ43"/>
      <c r="LDA43"/>
      <c r="LDB43"/>
      <c r="LDC43"/>
      <c r="LDD43"/>
      <c r="LDE43"/>
      <c r="LDF43"/>
      <c r="LDG43"/>
      <c r="LDH43"/>
      <c r="LDI43"/>
      <c r="LDJ43"/>
      <c r="LDK43"/>
      <c r="LDL43"/>
      <c r="LDM43"/>
      <c r="LDN43"/>
      <c r="LDO43"/>
      <c r="LDP43"/>
      <c r="LDQ43"/>
      <c r="LDR43"/>
      <c r="LDS43"/>
      <c r="LDT43"/>
      <c r="LDU43"/>
      <c r="LDV43"/>
      <c r="LDW43"/>
      <c r="LDX43"/>
      <c r="LDY43"/>
      <c r="LDZ43"/>
      <c r="LEA43"/>
      <c r="LEB43"/>
      <c r="LEC43"/>
      <c r="LED43"/>
      <c r="LEE43"/>
      <c r="LEF43"/>
      <c r="LEG43"/>
      <c r="LEH43"/>
      <c r="LEI43"/>
      <c r="LEJ43"/>
      <c r="LEK43"/>
      <c r="LEL43"/>
      <c r="LEM43"/>
      <c r="LEN43"/>
      <c r="LEO43"/>
      <c r="LEP43"/>
      <c r="LEQ43"/>
      <c r="LER43"/>
      <c r="LES43"/>
      <c r="LET43"/>
      <c r="LEU43"/>
      <c r="LEV43"/>
      <c r="LEW43"/>
      <c r="LEX43"/>
      <c r="LEY43"/>
      <c r="LEZ43"/>
      <c r="LFA43"/>
      <c r="LFB43"/>
      <c r="LFC43"/>
      <c r="LFD43"/>
      <c r="LFE43"/>
      <c r="LFF43"/>
      <c r="LFG43"/>
      <c r="LFH43"/>
      <c r="LFI43"/>
      <c r="LFJ43"/>
      <c r="LFK43"/>
      <c r="LFL43"/>
      <c r="LFM43"/>
      <c r="LFN43"/>
      <c r="LFO43"/>
      <c r="LFP43"/>
      <c r="LFQ43"/>
      <c r="LFR43"/>
      <c r="LFS43"/>
      <c r="LFT43"/>
      <c r="LFU43"/>
      <c r="LFV43"/>
      <c r="LFW43"/>
      <c r="LFX43"/>
      <c r="LFY43"/>
      <c r="LFZ43"/>
      <c r="LGA43"/>
      <c r="LGB43"/>
      <c r="LGC43"/>
      <c r="LGD43"/>
      <c r="LGE43"/>
      <c r="LGF43"/>
      <c r="LGG43"/>
      <c r="LGH43"/>
      <c r="LGI43"/>
      <c r="LGJ43"/>
      <c r="LGK43"/>
      <c r="LGL43"/>
      <c r="LGM43"/>
      <c r="LGN43"/>
      <c r="LGO43"/>
      <c r="LGP43"/>
      <c r="LGQ43"/>
      <c r="LGR43"/>
      <c r="LGS43"/>
      <c r="LGT43"/>
      <c r="LGU43"/>
      <c r="LGV43"/>
      <c r="LGW43"/>
      <c r="LGX43"/>
      <c r="LGY43"/>
      <c r="LGZ43"/>
      <c r="LHA43"/>
      <c r="LHB43"/>
      <c r="LHC43"/>
      <c r="LHD43"/>
      <c r="LHE43"/>
      <c r="LHF43"/>
      <c r="LHG43"/>
      <c r="LHH43"/>
      <c r="LHI43"/>
      <c r="LHJ43"/>
      <c r="LHK43"/>
      <c r="LHL43"/>
      <c r="LHM43"/>
      <c r="LHN43"/>
      <c r="LHO43"/>
      <c r="LHP43"/>
      <c r="LHQ43"/>
      <c r="LHR43"/>
      <c r="LHS43"/>
      <c r="LHT43"/>
      <c r="LHU43"/>
      <c r="LHV43"/>
      <c r="LHW43"/>
      <c r="LHX43"/>
      <c r="LHY43"/>
      <c r="LHZ43"/>
      <c r="LIA43"/>
      <c r="LIB43"/>
      <c r="LIC43"/>
      <c r="LID43"/>
      <c r="LIE43"/>
      <c r="LIF43"/>
      <c r="LIG43"/>
      <c r="LIH43"/>
      <c r="LII43"/>
      <c r="LIJ43"/>
      <c r="LIK43"/>
      <c r="LIL43"/>
      <c r="LIM43"/>
      <c r="LIN43"/>
      <c r="LIO43"/>
      <c r="LIP43"/>
      <c r="LIQ43"/>
      <c r="LIR43"/>
      <c r="LIS43"/>
      <c r="LIT43"/>
      <c r="LIU43"/>
      <c r="LIV43"/>
      <c r="LIW43"/>
      <c r="LIX43"/>
      <c r="LIY43"/>
      <c r="LIZ43"/>
      <c r="LJA43"/>
      <c r="LJB43"/>
      <c r="LJC43"/>
      <c r="LJD43"/>
      <c r="LJE43"/>
      <c r="LJF43"/>
      <c r="LJG43"/>
      <c r="LJH43"/>
      <c r="LJI43"/>
      <c r="LJJ43"/>
      <c r="LJK43"/>
      <c r="LJL43"/>
      <c r="LJM43"/>
      <c r="LJN43"/>
      <c r="LJO43"/>
      <c r="LJP43"/>
      <c r="LJQ43"/>
      <c r="LJR43"/>
      <c r="LJS43"/>
      <c r="LJT43"/>
      <c r="LJU43"/>
      <c r="LJV43"/>
      <c r="LJW43"/>
      <c r="LJX43"/>
      <c r="LJY43"/>
      <c r="LJZ43"/>
      <c r="LKA43"/>
      <c r="LKB43"/>
      <c r="LKC43"/>
      <c r="LKD43"/>
      <c r="LKE43"/>
      <c r="LKF43"/>
      <c r="LKG43"/>
      <c r="LKH43"/>
      <c r="LKI43"/>
      <c r="LKJ43"/>
      <c r="LKK43"/>
      <c r="LKL43"/>
      <c r="LKM43"/>
      <c r="LKN43"/>
      <c r="LKO43"/>
      <c r="LKP43"/>
      <c r="LKQ43"/>
      <c r="LKR43"/>
      <c r="LKS43"/>
      <c r="LKT43"/>
      <c r="LKU43"/>
      <c r="LKV43"/>
      <c r="LKW43"/>
      <c r="LKX43"/>
      <c r="LKY43"/>
      <c r="LKZ43"/>
      <c r="LLA43"/>
      <c r="LLB43"/>
      <c r="LLC43"/>
      <c r="LLD43"/>
      <c r="LLE43"/>
      <c r="LLF43"/>
      <c r="LLG43"/>
      <c r="LLH43"/>
      <c r="LLI43"/>
      <c r="LLJ43"/>
      <c r="LLK43"/>
      <c r="LLL43"/>
      <c r="LLM43"/>
      <c r="LLN43"/>
      <c r="LLO43"/>
      <c r="LLP43"/>
      <c r="LLQ43"/>
      <c r="LLR43"/>
      <c r="LLS43"/>
      <c r="LLT43"/>
      <c r="LLU43"/>
      <c r="LLV43"/>
      <c r="LLW43"/>
      <c r="LLX43"/>
      <c r="LLY43"/>
      <c r="LLZ43"/>
      <c r="LMA43"/>
      <c r="LMB43"/>
      <c r="LMC43"/>
      <c r="LMD43"/>
      <c r="LME43"/>
      <c r="LMF43"/>
      <c r="LMG43"/>
      <c r="LMH43"/>
      <c r="LMI43"/>
      <c r="LMJ43"/>
      <c r="LMK43"/>
      <c r="LML43"/>
      <c r="LMM43"/>
      <c r="LMN43"/>
      <c r="LMO43"/>
      <c r="LMP43"/>
      <c r="LMQ43"/>
      <c r="LMR43"/>
      <c r="LMS43"/>
      <c r="LMT43"/>
      <c r="LMU43"/>
      <c r="LMV43"/>
      <c r="LMW43"/>
      <c r="LMX43"/>
      <c r="LMY43"/>
      <c r="LMZ43"/>
      <c r="LNA43"/>
      <c r="LNB43"/>
      <c r="LNC43"/>
      <c r="LND43"/>
      <c r="LNE43"/>
      <c r="LNF43"/>
      <c r="LNG43"/>
      <c r="LNH43"/>
      <c r="LNI43"/>
      <c r="LNJ43"/>
      <c r="LNK43"/>
      <c r="LNL43"/>
      <c r="LNM43"/>
      <c r="LNN43"/>
      <c r="LNO43"/>
      <c r="LNP43"/>
      <c r="LNQ43"/>
      <c r="LNR43"/>
      <c r="LNS43"/>
      <c r="LNT43"/>
      <c r="LNU43"/>
      <c r="LNV43"/>
      <c r="LNW43"/>
      <c r="LNX43"/>
      <c r="LNY43"/>
      <c r="LNZ43"/>
      <c r="LOA43"/>
      <c r="LOB43"/>
      <c r="LOC43"/>
      <c r="LOD43"/>
      <c r="LOE43"/>
      <c r="LOF43"/>
      <c r="LOG43"/>
      <c r="LOH43"/>
      <c r="LOI43"/>
      <c r="LOJ43"/>
      <c r="LOK43"/>
      <c r="LOL43"/>
      <c r="LOM43"/>
      <c r="LON43"/>
      <c r="LOO43"/>
      <c r="LOP43"/>
      <c r="LOQ43"/>
      <c r="LOR43"/>
      <c r="LOS43"/>
      <c r="LOT43"/>
      <c r="LOU43"/>
      <c r="LOV43"/>
      <c r="LOW43"/>
      <c r="LOX43"/>
      <c r="LOY43"/>
      <c r="LOZ43"/>
      <c r="LPA43"/>
      <c r="LPB43"/>
      <c r="LPC43"/>
      <c r="LPD43"/>
      <c r="LPE43"/>
      <c r="LPF43"/>
      <c r="LPG43"/>
      <c r="LPH43"/>
      <c r="LPI43"/>
      <c r="LPJ43"/>
      <c r="LPK43"/>
      <c r="LPL43"/>
      <c r="LPM43"/>
      <c r="LPN43"/>
      <c r="LPO43"/>
      <c r="LPP43"/>
      <c r="LPQ43"/>
      <c r="LPR43"/>
      <c r="LPS43"/>
      <c r="LPT43"/>
      <c r="LPU43"/>
      <c r="LPV43"/>
      <c r="LPW43"/>
      <c r="LPX43"/>
      <c r="LPY43"/>
      <c r="LPZ43"/>
      <c r="LQA43"/>
      <c r="LQB43"/>
      <c r="LQC43"/>
      <c r="LQD43"/>
      <c r="LQE43"/>
      <c r="LQF43"/>
      <c r="LQG43"/>
      <c r="LQH43"/>
      <c r="LQI43"/>
      <c r="LQJ43"/>
      <c r="LQK43"/>
      <c r="LQL43"/>
      <c r="LQM43"/>
      <c r="LQN43"/>
      <c r="LQO43"/>
      <c r="LQP43"/>
      <c r="LQQ43"/>
      <c r="LQR43"/>
      <c r="LQS43"/>
      <c r="LQT43"/>
      <c r="LQU43"/>
      <c r="LQV43"/>
      <c r="LQW43"/>
      <c r="LQX43"/>
      <c r="LQY43"/>
      <c r="LQZ43"/>
      <c r="LRA43"/>
      <c r="LRB43"/>
      <c r="LRC43"/>
      <c r="LRD43"/>
      <c r="LRE43"/>
      <c r="LRF43"/>
      <c r="LRG43"/>
      <c r="LRH43"/>
      <c r="LRI43"/>
      <c r="LRJ43"/>
      <c r="LRK43"/>
      <c r="LRL43"/>
      <c r="LRM43"/>
      <c r="LRN43"/>
      <c r="LRO43"/>
      <c r="LRP43"/>
      <c r="LRQ43"/>
      <c r="LRR43"/>
      <c r="LRS43"/>
      <c r="LRT43"/>
      <c r="LRU43"/>
      <c r="LRV43"/>
      <c r="LRW43"/>
      <c r="LRX43"/>
      <c r="LRY43"/>
      <c r="LRZ43"/>
      <c r="LSA43"/>
      <c r="LSB43"/>
      <c r="LSC43"/>
      <c r="LSD43"/>
      <c r="LSE43"/>
      <c r="LSF43"/>
      <c r="LSG43"/>
      <c r="LSH43"/>
      <c r="LSI43"/>
      <c r="LSJ43"/>
      <c r="LSK43"/>
      <c r="LSL43"/>
      <c r="LSM43"/>
      <c r="LSN43"/>
      <c r="LSO43"/>
      <c r="LSP43"/>
      <c r="LSQ43"/>
      <c r="LSR43"/>
      <c r="LSS43"/>
      <c r="LST43"/>
      <c r="LSU43"/>
      <c r="LSV43"/>
      <c r="LSW43"/>
      <c r="LSX43"/>
      <c r="LSY43"/>
      <c r="LSZ43"/>
      <c r="LTA43"/>
      <c r="LTB43"/>
      <c r="LTC43"/>
      <c r="LTD43"/>
      <c r="LTE43"/>
      <c r="LTF43"/>
      <c r="LTG43"/>
      <c r="LTH43"/>
      <c r="LTI43"/>
      <c r="LTJ43"/>
      <c r="LTK43"/>
      <c r="LTL43"/>
      <c r="LTM43"/>
      <c r="LTN43"/>
      <c r="LTO43"/>
      <c r="LTP43"/>
      <c r="LTQ43"/>
      <c r="LTR43"/>
      <c r="LTS43"/>
      <c r="LTT43"/>
      <c r="LTU43"/>
      <c r="LTV43"/>
      <c r="LTW43"/>
      <c r="LTX43"/>
      <c r="LTY43"/>
      <c r="LTZ43"/>
      <c r="LUA43"/>
      <c r="LUB43"/>
      <c r="LUC43"/>
      <c r="LUD43"/>
      <c r="LUE43"/>
      <c r="LUF43"/>
      <c r="LUG43"/>
      <c r="LUH43"/>
      <c r="LUI43"/>
      <c r="LUJ43"/>
      <c r="LUK43"/>
      <c r="LUL43"/>
      <c r="LUM43"/>
      <c r="LUN43"/>
      <c r="LUO43"/>
      <c r="LUP43"/>
      <c r="LUQ43"/>
      <c r="LUR43"/>
      <c r="LUS43"/>
      <c r="LUT43"/>
      <c r="LUU43"/>
      <c r="LUV43"/>
      <c r="LUW43"/>
      <c r="LUX43"/>
      <c r="LUY43"/>
      <c r="LUZ43"/>
      <c r="LVA43"/>
      <c r="LVB43"/>
      <c r="LVC43"/>
      <c r="LVD43"/>
      <c r="LVE43"/>
      <c r="LVF43"/>
      <c r="LVG43"/>
      <c r="LVH43"/>
      <c r="LVI43"/>
      <c r="LVJ43"/>
      <c r="LVK43"/>
      <c r="LVL43"/>
      <c r="LVM43"/>
      <c r="LVN43"/>
      <c r="LVO43"/>
      <c r="LVP43"/>
      <c r="LVQ43"/>
      <c r="LVR43"/>
      <c r="LVS43"/>
      <c r="LVT43"/>
      <c r="LVU43"/>
      <c r="LVV43"/>
      <c r="LVW43"/>
      <c r="LVX43"/>
      <c r="LVY43"/>
      <c r="LVZ43"/>
      <c r="LWA43"/>
      <c r="LWB43"/>
      <c r="LWC43"/>
      <c r="LWD43"/>
      <c r="LWE43"/>
      <c r="LWF43"/>
      <c r="LWG43"/>
      <c r="LWH43"/>
      <c r="LWI43"/>
      <c r="LWJ43"/>
      <c r="LWK43"/>
      <c r="LWL43"/>
      <c r="LWM43"/>
      <c r="LWN43"/>
      <c r="LWO43"/>
      <c r="LWP43"/>
      <c r="LWQ43"/>
      <c r="LWR43"/>
      <c r="LWS43"/>
      <c r="LWT43"/>
      <c r="LWU43"/>
      <c r="LWV43"/>
      <c r="LWW43"/>
      <c r="LWX43"/>
      <c r="LWY43"/>
      <c r="LWZ43"/>
      <c r="LXA43"/>
      <c r="LXB43"/>
      <c r="LXC43"/>
      <c r="LXD43"/>
      <c r="LXE43"/>
      <c r="LXF43"/>
      <c r="LXG43"/>
      <c r="LXH43"/>
      <c r="LXI43"/>
      <c r="LXJ43"/>
      <c r="LXK43"/>
      <c r="LXL43"/>
      <c r="LXM43"/>
      <c r="LXN43"/>
      <c r="LXO43"/>
      <c r="LXP43"/>
      <c r="LXQ43"/>
      <c r="LXR43"/>
      <c r="LXS43"/>
      <c r="LXT43"/>
      <c r="LXU43"/>
      <c r="LXV43"/>
      <c r="LXW43"/>
      <c r="LXX43"/>
      <c r="LXY43"/>
      <c r="LXZ43"/>
      <c r="LYA43"/>
      <c r="LYB43"/>
      <c r="LYC43"/>
      <c r="LYD43"/>
      <c r="LYE43"/>
      <c r="LYF43"/>
      <c r="LYG43"/>
      <c r="LYH43"/>
      <c r="LYI43"/>
      <c r="LYJ43"/>
      <c r="LYK43"/>
      <c r="LYL43"/>
      <c r="LYM43"/>
      <c r="LYN43"/>
      <c r="LYO43"/>
      <c r="LYP43"/>
      <c r="LYQ43"/>
      <c r="LYR43"/>
      <c r="LYS43"/>
      <c r="LYT43"/>
      <c r="LYU43"/>
      <c r="LYV43"/>
      <c r="LYW43"/>
      <c r="LYX43"/>
      <c r="LYY43"/>
      <c r="LYZ43"/>
      <c r="LZA43"/>
      <c r="LZB43"/>
      <c r="LZC43"/>
      <c r="LZD43"/>
      <c r="LZE43"/>
      <c r="LZF43"/>
      <c r="LZG43"/>
      <c r="LZH43"/>
      <c r="LZI43"/>
      <c r="LZJ43"/>
      <c r="LZK43"/>
      <c r="LZL43"/>
      <c r="LZM43"/>
      <c r="LZN43"/>
      <c r="LZO43"/>
      <c r="LZP43"/>
      <c r="LZQ43"/>
      <c r="LZR43"/>
      <c r="LZS43"/>
      <c r="LZT43"/>
      <c r="LZU43"/>
      <c r="LZV43"/>
      <c r="LZW43"/>
      <c r="LZX43"/>
      <c r="LZY43"/>
      <c r="LZZ43"/>
      <c r="MAA43"/>
      <c r="MAB43"/>
      <c r="MAC43"/>
      <c r="MAD43"/>
      <c r="MAE43"/>
      <c r="MAF43"/>
      <c r="MAG43"/>
      <c r="MAH43"/>
      <c r="MAI43"/>
      <c r="MAJ43"/>
      <c r="MAK43"/>
      <c r="MAL43"/>
      <c r="MAM43"/>
      <c r="MAN43"/>
      <c r="MAO43"/>
      <c r="MAP43"/>
      <c r="MAQ43"/>
      <c r="MAR43"/>
      <c r="MAS43"/>
      <c r="MAT43"/>
      <c r="MAU43"/>
      <c r="MAV43"/>
      <c r="MAW43"/>
      <c r="MAX43"/>
      <c r="MAY43"/>
      <c r="MAZ43"/>
      <c r="MBA43"/>
      <c r="MBB43"/>
      <c r="MBC43"/>
      <c r="MBD43"/>
      <c r="MBE43"/>
      <c r="MBF43"/>
      <c r="MBG43"/>
      <c r="MBH43"/>
      <c r="MBI43"/>
      <c r="MBJ43"/>
      <c r="MBK43"/>
      <c r="MBL43"/>
      <c r="MBM43"/>
      <c r="MBN43"/>
      <c r="MBO43"/>
      <c r="MBP43"/>
      <c r="MBQ43"/>
      <c r="MBR43"/>
      <c r="MBS43"/>
      <c r="MBT43"/>
      <c r="MBU43"/>
      <c r="MBV43"/>
      <c r="MBW43"/>
      <c r="MBX43"/>
      <c r="MBY43"/>
      <c r="MBZ43"/>
      <c r="MCA43"/>
      <c r="MCB43"/>
      <c r="MCC43"/>
      <c r="MCD43"/>
      <c r="MCE43"/>
      <c r="MCF43"/>
      <c r="MCG43"/>
      <c r="MCH43"/>
      <c r="MCI43"/>
      <c r="MCJ43"/>
      <c r="MCK43"/>
      <c r="MCL43"/>
      <c r="MCM43"/>
      <c r="MCN43"/>
      <c r="MCO43"/>
      <c r="MCP43"/>
      <c r="MCQ43"/>
      <c r="MCR43"/>
      <c r="MCS43"/>
      <c r="MCT43"/>
      <c r="MCU43"/>
      <c r="MCV43"/>
      <c r="MCW43"/>
      <c r="MCX43"/>
      <c r="MCY43"/>
      <c r="MCZ43"/>
      <c r="MDA43"/>
      <c r="MDB43"/>
      <c r="MDC43"/>
      <c r="MDD43"/>
      <c r="MDE43"/>
      <c r="MDF43"/>
      <c r="MDG43"/>
      <c r="MDH43"/>
      <c r="MDI43"/>
      <c r="MDJ43"/>
      <c r="MDK43"/>
      <c r="MDL43"/>
      <c r="MDM43"/>
      <c r="MDN43"/>
      <c r="MDO43"/>
      <c r="MDP43"/>
      <c r="MDQ43"/>
      <c r="MDR43"/>
      <c r="MDS43"/>
      <c r="MDT43"/>
      <c r="MDU43"/>
      <c r="MDV43"/>
      <c r="MDW43"/>
      <c r="MDX43"/>
      <c r="MDY43"/>
      <c r="MDZ43"/>
      <c r="MEA43"/>
      <c r="MEB43"/>
      <c r="MEC43"/>
      <c r="MED43"/>
      <c r="MEE43"/>
      <c r="MEF43"/>
      <c r="MEG43"/>
      <c r="MEH43"/>
      <c r="MEI43"/>
      <c r="MEJ43"/>
      <c r="MEK43"/>
      <c r="MEL43"/>
      <c r="MEM43"/>
      <c r="MEN43"/>
      <c r="MEO43"/>
      <c r="MEP43"/>
      <c r="MEQ43"/>
      <c r="MER43"/>
      <c r="MES43"/>
      <c r="MET43"/>
      <c r="MEU43"/>
      <c r="MEV43"/>
      <c r="MEW43"/>
      <c r="MEX43"/>
      <c r="MEY43"/>
      <c r="MEZ43"/>
      <c r="MFA43"/>
      <c r="MFB43"/>
      <c r="MFC43"/>
      <c r="MFD43"/>
      <c r="MFE43"/>
      <c r="MFF43"/>
      <c r="MFG43"/>
      <c r="MFH43"/>
      <c r="MFI43"/>
      <c r="MFJ43"/>
      <c r="MFK43"/>
      <c r="MFL43"/>
      <c r="MFM43"/>
      <c r="MFN43"/>
      <c r="MFO43"/>
      <c r="MFP43"/>
      <c r="MFQ43"/>
      <c r="MFR43"/>
      <c r="MFS43"/>
      <c r="MFT43"/>
      <c r="MFU43"/>
      <c r="MFV43"/>
      <c r="MFW43"/>
      <c r="MFX43"/>
      <c r="MFY43"/>
      <c r="MFZ43"/>
      <c r="MGA43"/>
      <c r="MGB43"/>
      <c r="MGC43"/>
      <c r="MGD43"/>
      <c r="MGE43"/>
      <c r="MGF43"/>
      <c r="MGG43"/>
      <c r="MGH43"/>
      <c r="MGI43"/>
      <c r="MGJ43"/>
      <c r="MGK43"/>
      <c r="MGL43"/>
      <c r="MGM43"/>
      <c r="MGN43"/>
      <c r="MGO43"/>
      <c r="MGP43"/>
      <c r="MGQ43"/>
      <c r="MGR43"/>
      <c r="MGS43"/>
      <c r="MGT43"/>
      <c r="MGU43"/>
      <c r="MGV43"/>
      <c r="MGW43"/>
      <c r="MGX43"/>
      <c r="MGY43"/>
      <c r="MGZ43"/>
      <c r="MHA43"/>
      <c r="MHB43"/>
      <c r="MHC43"/>
      <c r="MHD43"/>
      <c r="MHE43"/>
      <c r="MHF43"/>
      <c r="MHG43"/>
      <c r="MHH43"/>
      <c r="MHI43"/>
      <c r="MHJ43"/>
      <c r="MHK43"/>
      <c r="MHL43"/>
      <c r="MHM43"/>
      <c r="MHN43"/>
      <c r="MHO43"/>
      <c r="MHP43"/>
      <c r="MHQ43"/>
      <c r="MHR43"/>
      <c r="MHS43"/>
      <c r="MHT43"/>
      <c r="MHU43"/>
      <c r="MHV43"/>
      <c r="MHW43"/>
      <c r="MHX43"/>
      <c r="MHY43"/>
      <c r="MHZ43"/>
      <c r="MIA43"/>
      <c r="MIB43"/>
      <c r="MIC43"/>
      <c r="MID43"/>
      <c r="MIE43"/>
      <c r="MIF43"/>
      <c r="MIG43"/>
      <c r="MIH43"/>
      <c r="MII43"/>
      <c r="MIJ43"/>
      <c r="MIK43"/>
      <c r="MIL43"/>
      <c r="MIM43"/>
      <c r="MIN43"/>
      <c r="MIO43"/>
      <c r="MIP43"/>
      <c r="MIQ43"/>
      <c r="MIR43"/>
      <c r="MIS43"/>
      <c r="MIT43"/>
      <c r="MIU43"/>
      <c r="MIV43"/>
      <c r="MIW43"/>
      <c r="MIX43"/>
      <c r="MIY43"/>
      <c r="MIZ43"/>
      <c r="MJA43"/>
      <c r="MJB43"/>
      <c r="MJC43"/>
      <c r="MJD43"/>
      <c r="MJE43"/>
      <c r="MJF43"/>
      <c r="MJG43"/>
      <c r="MJH43"/>
      <c r="MJI43"/>
      <c r="MJJ43"/>
      <c r="MJK43"/>
      <c r="MJL43"/>
      <c r="MJM43"/>
      <c r="MJN43"/>
      <c r="MJO43"/>
      <c r="MJP43"/>
      <c r="MJQ43"/>
      <c r="MJR43"/>
      <c r="MJS43"/>
      <c r="MJT43"/>
      <c r="MJU43"/>
      <c r="MJV43"/>
      <c r="MJW43"/>
      <c r="MJX43"/>
      <c r="MJY43"/>
      <c r="MJZ43"/>
      <c r="MKA43"/>
      <c r="MKB43"/>
      <c r="MKC43"/>
      <c r="MKD43"/>
      <c r="MKE43"/>
      <c r="MKF43"/>
      <c r="MKG43"/>
      <c r="MKH43"/>
      <c r="MKI43"/>
      <c r="MKJ43"/>
      <c r="MKK43"/>
      <c r="MKL43"/>
      <c r="MKM43"/>
      <c r="MKN43"/>
      <c r="MKO43"/>
      <c r="MKP43"/>
      <c r="MKQ43"/>
      <c r="MKR43"/>
      <c r="MKS43"/>
      <c r="MKT43"/>
      <c r="MKU43"/>
      <c r="MKV43"/>
      <c r="MKW43"/>
      <c r="MKX43"/>
      <c r="MKY43"/>
      <c r="MKZ43"/>
      <c r="MLA43"/>
      <c r="MLB43"/>
      <c r="MLC43"/>
      <c r="MLD43"/>
      <c r="MLE43"/>
      <c r="MLF43"/>
      <c r="MLG43"/>
      <c r="MLH43"/>
      <c r="MLI43"/>
      <c r="MLJ43"/>
      <c r="MLK43"/>
      <c r="MLL43"/>
      <c r="MLM43"/>
      <c r="MLN43"/>
      <c r="MLO43"/>
      <c r="MLP43"/>
      <c r="MLQ43"/>
      <c r="MLR43"/>
      <c r="MLS43"/>
      <c r="MLT43"/>
      <c r="MLU43"/>
      <c r="MLV43"/>
      <c r="MLW43"/>
      <c r="MLX43"/>
      <c r="MLY43"/>
      <c r="MLZ43"/>
      <c r="MMA43"/>
      <c r="MMB43"/>
      <c r="MMC43"/>
      <c r="MMD43"/>
      <c r="MME43"/>
      <c r="MMF43"/>
      <c r="MMG43"/>
      <c r="MMH43"/>
      <c r="MMI43"/>
      <c r="MMJ43"/>
      <c r="MMK43"/>
      <c r="MML43"/>
      <c r="MMM43"/>
      <c r="MMN43"/>
      <c r="MMO43"/>
      <c r="MMP43"/>
      <c r="MMQ43"/>
      <c r="MMR43"/>
      <c r="MMS43"/>
      <c r="MMT43"/>
      <c r="MMU43"/>
      <c r="MMV43"/>
      <c r="MMW43"/>
      <c r="MMX43"/>
      <c r="MMY43"/>
      <c r="MMZ43"/>
      <c r="MNA43"/>
      <c r="MNB43"/>
      <c r="MNC43"/>
      <c r="MND43"/>
      <c r="MNE43"/>
      <c r="MNF43"/>
      <c r="MNG43"/>
      <c r="MNH43"/>
      <c r="MNI43"/>
      <c r="MNJ43"/>
      <c r="MNK43"/>
      <c r="MNL43"/>
      <c r="MNM43"/>
      <c r="MNN43"/>
      <c r="MNO43"/>
      <c r="MNP43"/>
      <c r="MNQ43"/>
      <c r="MNR43"/>
      <c r="MNS43"/>
      <c r="MNT43"/>
      <c r="MNU43"/>
      <c r="MNV43"/>
      <c r="MNW43"/>
      <c r="MNX43"/>
      <c r="MNY43"/>
      <c r="MNZ43"/>
      <c r="MOA43"/>
      <c r="MOB43"/>
      <c r="MOC43"/>
      <c r="MOD43"/>
      <c r="MOE43"/>
      <c r="MOF43"/>
      <c r="MOG43"/>
      <c r="MOH43"/>
      <c r="MOI43"/>
      <c r="MOJ43"/>
      <c r="MOK43"/>
      <c r="MOL43"/>
      <c r="MOM43"/>
      <c r="MON43"/>
      <c r="MOO43"/>
      <c r="MOP43"/>
      <c r="MOQ43"/>
      <c r="MOR43"/>
      <c r="MOS43"/>
      <c r="MOT43"/>
      <c r="MOU43"/>
      <c r="MOV43"/>
      <c r="MOW43"/>
      <c r="MOX43"/>
      <c r="MOY43"/>
      <c r="MOZ43"/>
      <c r="MPA43"/>
      <c r="MPB43"/>
      <c r="MPC43"/>
      <c r="MPD43"/>
      <c r="MPE43"/>
      <c r="MPF43"/>
      <c r="MPG43"/>
      <c r="MPH43"/>
      <c r="MPI43"/>
      <c r="MPJ43"/>
      <c r="MPK43"/>
      <c r="MPL43"/>
      <c r="MPM43"/>
      <c r="MPN43"/>
      <c r="MPO43"/>
      <c r="MPP43"/>
      <c r="MPQ43"/>
      <c r="MPR43"/>
      <c r="MPS43"/>
      <c r="MPT43"/>
      <c r="MPU43"/>
      <c r="MPV43"/>
      <c r="MPW43"/>
      <c r="MPX43"/>
      <c r="MPY43"/>
      <c r="MPZ43"/>
      <c r="MQA43"/>
      <c r="MQB43"/>
      <c r="MQC43"/>
      <c r="MQD43"/>
      <c r="MQE43"/>
      <c r="MQF43"/>
      <c r="MQG43"/>
      <c r="MQH43"/>
      <c r="MQI43"/>
      <c r="MQJ43"/>
      <c r="MQK43"/>
      <c r="MQL43"/>
      <c r="MQM43"/>
      <c r="MQN43"/>
      <c r="MQO43"/>
      <c r="MQP43"/>
      <c r="MQQ43"/>
      <c r="MQR43"/>
      <c r="MQS43"/>
      <c r="MQT43"/>
      <c r="MQU43"/>
      <c r="MQV43"/>
      <c r="MQW43"/>
      <c r="MQX43"/>
      <c r="MQY43"/>
      <c r="MQZ43"/>
      <c r="MRA43"/>
      <c r="MRB43"/>
      <c r="MRC43"/>
      <c r="MRD43"/>
      <c r="MRE43"/>
      <c r="MRF43"/>
      <c r="MRG43"/>
      <c r="MRH43"/>
      <c r="MRI43"/>
      <c r="MRJ43"/>
      <c r="MRK43"/>
      <c r="MRL43"/>
      <c r="MRM43"/>
      <c r="MRN43"/>
      <c r="MRO43"/>
      <c r="MRP43"/>
      <c r="MRQ43"/>
      <c r="MRR43"/>
      <c r="MRS43"/>
      <c r="MRT43"/>
      <c r="MRU43"/>
      <c r="MRV43"/>
      <c r="MRW43"/>
      <c r="MRX43"/>
      <c r="MRY43"/>
      <c r="MRZ43"/>
      <c r="MSA43"/>
      <c r="MSB43"/>
      <c r="MSC43"/>
      <c r="MSD43"/>
      <c r="MSE43"/>
      <c r="MSF43"/>
      <c r="MSG43"/>
      <c r="MSH43"/>
      <c r="MSI43"/>
      <c r="MSJ43"/>
      <c r="MSK43"/>
      <c r="MSL43"/>
      <c r="MSM43"/>
      <c r="MSN43"/>
      <c r="MSO43"/>
      <c r="MSP43"/>
      <c r="MSQ43"/>
      <c r="MSR43"/>
      <c r="MSS43"/>
      <c r="MST43"/>
      <c r="MSU43"/>
      <c r="MSV43"/>
      <c r="MSW43"/>
      <c r="MSX43"/>
      <c r="MSY43"/>
      <c r="MSZ43"/>
      <c r="MTA43"/>
      <c r="MTB43"/>
      <c r="MTC43"/>
      <c r="MTD43"/>
      <c r="MTE43"/>
      <c r="MTF43"/>
      <c r="MTG43"/>
      <c r="MTH43"/>
      <c r="MTI43"/>
      <c r="MTJ43"/>
      <c r="MTK43"/>
      <c r="MTL43"/>
      <c r="MTM43"/>
      <c r="MTN43"/>
      <c r="MTO43"/>
      <c r="MTP43"/>
      <c r="MTQ43"/>
      <c r="MTR43"/>
      <c r="MTS43"/>
      <c r="MTT43"/>
      <c r="MTU43"/>
      <c r="MTV43"/>
      <c r="MTW43"/>
      <c r="MTX43"/>
      <c r="MTY43"/>
      <c r="MTZ43"/>
      <c r="MUA43"/>
      <c r="MUB43"/>
      <c r="MUC43"/>
      <c r="MUD43"/>
      <c r="MUE43"/>
      <c r="MUF43"/>
      <c r="MUG43"/>
      <c r="MUH43"/>
      <c r="MUI43"/>
      <c r="MUJ43"/>
      <c r="MUK43"/>
      <c r="MUL43"/>
      <c r="MUM43"/>
      <c r="MUN43"/>
      <c r="MUO43"/>
      <c r="MUP43"/>
      <c r="MUQ43"/>
      <c r="MUR43"/>
      <c r="MUS43"/>
      <c r="MUT43"/>
      <c r="MUU43"/>
      <c r="MUV43"/>
      <c r="MUW43"/>
      <c r="MUX43"/>
      <c r="MUY43"/>
      <c r="MUZ43"/>
      <c r="MVA43"/>
      <c r="MVB43"/>
      <c r="MVC43"/>
      <c r="MVD43"/>
      <c r="MVE43"/>
      <c r="MVF43"/>
      <c r="MVG43"/>
      <c r="MVH43"/>
      <c r="MVI43"/>
      <c r="MVJ43"/>
      <c r="MVK43"/>
      <c r="MVL43"/>
      <c r="MVM43"/>
      <c r="MVN43"/>
      <c r="MVO43"/>
      <c r="MVP43"/>
      <c r="MVQ43"/>
      <c r="MVR43"/>
      <c r="MVS43"/>
      <c r="MVT43"/>
      <c r="MVU43"/>
      <c r="MVV43"/>
      <c r="MVW43"/>
      <c r="MVX43"/>
      <c r="MVY43"/>
      <c r="MVZ43"/>
      <c r="MWA43"/>
      <c r="MWB43"/>
      <c r="MWC43"/>
      <c r="MWD43"/>
      <c r="MWE43"/>
      <c r="MWF43"/>
      <c r="MWG43"/>
      <c r="MWH43"/>
      <c r="MWI43"/>
      <c r="MWJ43"/>
      <c r="MWK43"/>
      <c r="MWL43"/>
      <c r="MWM43"/>
      <c r="MWN43"/>
      <c r="MWO43"/>
      <c r="MWP43"/>
      <c r="MWQ43"/>
      <c r="MWR43"/>
      <c r="MWS43"/>
      <c r="MWT43"/>
      <c r="MWU43"/>
      <c r="MWV43"/>
      <c r="MWW43"/>
      <c r="MWX43"/>
      <c r="MWY43"/>
      <c r="MWZ43"/>
      <c r="MXA43"/>
      <c r="MXB43"/>
      <c r="MXC43"/>
      <c r="MXD43"/>
      <c r="MXE43"/>
      <c r="MXF43"/>
      <c r="MXG43"/>
      <c r="MXH43"/>
      <c r="MXI43"/>
      <c r="MXJ43"/>
      <c r="MXK43"/>
      <c r="MXL43"/>
      <c r="MXM43"/>
      <c r="MXN43"/>
      <c r="MXO43"/>
      <c r="MXP43"/>
      <c r="MXQ43"/>
      <c r="MXR43"/>
      <c r="MXS43"/>
      <c r="MXT43"/>
      <c r="MXU43"/>
      <c r="MXV43"/>
      <c r="MXW43"/>
      <c r="MXX43"/>
      <c r="MXY43"/>
      <c r="MXZ43"/>
      <c r="MYA43"/>
      <c r="MYB43"/>
      <c r="MYC43"/>
      <c r="MYD43"/>
      <c r="MYE43"/>
      <c r="MYF43"/>
      <c r="MYG43"/>
      <c r="MYH43"/>
      <c r="MYI43"/>
      <c r="MYJ43"/>
      <c r="MYK43"/>
      <c r="MYL43"/>
      <c r="MYM43"/>
      <c r="MYN43"/>
      <c r="MYO43"/>
      <c r="MYP43"/>
      <c r="MYQ43"/>
      <c r="MYR43"/>
      <c r="MYS43"/>
      <c r="MYT43"/>
      <c r="MYU43"/>
      <c r="MYV43"/>
      <c r="MYW43"/>
      <c r="MYX43"/>
      <c r="MYY43"/>
      <c r="MYZ43"/>
      <c r="MZA43"/>
      <c r="MZB43"/>
      <c r="MZC43"/>
      <c r="MZD43"/>
      <c r="MZE43"/>
      <c r="MZF43"/>
      <c r="MZG43"/>
      <c r="MZH43"/>
      <c r="MZI43"/>
      <c r="MZJ43"/>
      <c r="MZK43"/>
      <c r="MZL43"/>
      <c r="MZM43"/>
      <c r="MZN43"/>
      <c r="MZO43"/>
      <c r="MZP43"/>
      <c r="MZQ43"/>
      <c r="MZR43"/>
      <c r="MZS43"/>
      <c r="MZT43"/>
      <c r="MZU43"/>
      <c r="MZV43"/>
      <c r="MZW43"/>
      <c r="MZX43"/>
      <c r="MZY43"/>
      <c r="MZZ43"/>
      <c r="NAA43"/>
      <c r="NAB43"/>
      <c r="NAC43"/>
      <c r="NAD43"/>
      <c r="NAE43"/>
      <c r="NAF43"/>
      <c r="NAG43"/>
      <c r="NAH43"/>
      <c r="NAI43"/>
      <c r="NAJ43"/>
      <c r="NAK43"/>
      <c r="NAL43"/>
      <c r="NAM43"/>
      <c r="NAN43"/>
      <c r="NAO43"/>
      <c r="NAP43"/>
      <c r="NAQ43"/>
      <c r="NAR43"/>
      <c r="NAS43"/>
      <c r="NAT43"/>
      <c r="NAU43"/>
      <c r="NAV43"/>
      <c r="NAW43"/>
      <c r="NAX43"/>
      <c r="NAY43"/>
      <c r="NAZ43"/>
      <c r="NBA43"/>
      <c r="NBB43"/>
      <c r="NBC43"/>
      <c r="NBD43"/>
      <c r="NBE43"/>
      <c r="NBF43"/>
      <c r="NBG43"/>
      <c r="NBH43"/>
      <c r="NBI43"/>
      <c r="NBJ43"/>
      <c r="NBK43"/>
      <c r="NBL43"/>
      <c r="NBM43"/>
      <c r="NBN43"/>
      <c r="NBO43"/>
      <c r="NBP43"/>
      <c r="NBQ43"/>
      <c r="NBR43"/>
      <c r="NBS43"/>
      <c r="NBT43"/>
      <c r="NBU43"/>
      <c r="NBV43"/>
      <c r="NBW43"/>
      <c r="NBX43"/>
      <c r="NBY43"/>
      <c r="NBZ43"/>
      <c r="NCA43"/>
      <c r="NCB43"/>
      <c r="NCC43"/>
      <c r="NCD43"/>
      <c r="NCE43"/>
      <c r="NCF43"/>
      <c r="NCG43"/>
      <c r="NCH43"/>
      <c r="NCI43"/>
      <c r="NCJ43"/>
      <c r="NCK43"/>
      <c r="NCL43"/>
      <c r="NCM43"/>
      <c r="NCN43"/>
      <c r="NCO43"/>
      <c r="NCP43"/>
      <c r="NCQ43"/>
      <c r="NCR43"/>
      <c r="NCS43"/>
      <c r="NCT43"/>
      <c r="NCU43"/>
      <c r="NCV43"/>
      <c r="NCW43"/>
      <c r="NCX43"/>
      <c r="NCY43"/>
      <c r="NCZ43"/>
      <c r="NDA43"/>
      <c r="NDB43"/>
      <c r="NDC43"/>
      <c r="NDD43"/>
      <c r="NDE43"/>
      <c r="NDF43"/>
      <c r="NDG43"/>
      <c r="NDH43"/>
      <c r="NDI43"/>
      <c r="NDJ43"/>
      <c r="NDK43"/>
      <c r="NDL43"/>
      <c r="NDM43"/>
      <c r="NDN43"/>
      <c r="NDO43"/>
      <c r="NDP43"/>
      <c r="NDQ43"/>
      <c r="NDR43"/>
      <c r="NDS43"/>
      <c r="NDT43"/>
      <c r="NDU43"/>
      <c r="NDV43"/>
      <c r="NDW43"/>
      <c r="NDX43"/>
      <c r="NDY43"/>
      <c r="NDZ43"/>
      <c r="NEA43"/>
      <c r="NEB43"/>
      <c r="NEC43"/>
      <c r="NED43"/>
      <c r="NEE43"/>
      <c r="NEF43"/>
      <c r="NEG43"/>
      <c r="NEH43"/>
      <c r="NEI43"/>
      <c r="NEJ43"/>
      <c r="NEK43"/>
      <c r="NEL43"/>
      <c r="NEM43"/>
      <c r="NEN43"/>
      <c r="NEO43"/>
      <c r="NEP43"/>
      <c r="NEQ43"/>
      <c r="NER43"/>
      <c r="NES43"/>
      <c r="NET43"/>
      <c r="NEU43"/>
      <c r="NEV43"/>
      <c r="NEW43"/>
      <c r="NEX43"/>
      <c r="NEY43"/>
      <c r="NEZ43"/>
      <c r="NFA43"/>
      <c r="NFB43"/>
      <c r="NFC43"/>
      <c r="NFD43"/>
      <c r="NFE43"/>
      <c r="NFF43"/>
      <c r="NFG43"/>
      <c r="NFH43"/>
      <c r="NFI43"/>
      <c r="NFJ43"/>
      <c r="NFK43"/>
      <c r="NFL43"/>
      <c r="NFM43"/>
      <c r="NFN43"/>
      <c r="NFO43"/>
      <c r="NFP43"/>
      <c r="NFQ43"/>
      <c r="NFR43"/>
      <c r="NFS43"/>
      <c r="NFT43"/>
      <c r="NFU43"/>
      <c r="NFV43"/>
      <c r="NFW43"/>
      <c r="NFX43"/>
      <c r="NFY43"/>
      <c r="NFZ43"/>
      <c r="NGA43"/>
      <c r="NGB43"/>
      <c r="NGC43"/>
      <c r="NGD43"/>
      <c r="NGE43"/>
      <c r="NGF43"/>
      <c r="NGG43"/>
      <c r="NGH43"/>
      <c r="NGI43"/>
      <c r="NGJ43"/>
      <c r="NGK43"/>
      <c r="NGL43"/>
      <c r="NGM43"/>
      <c r="NGN43"/>
      <c r="NGO43"/>
      <c r="NGP43"/>
      <c r="NGQ43"/>
      <c r="NGR43"/>
      <c r="NGS43"/>
      <c r="NGT43"/>
      <c r="NGU43"/>
      <c r="NGV43"/>
      <c r="NGW43"/>
      <c r="NGX43"/>
      <c r="NGY43"/>
      <c r="NGZ43"/>
      <c r="NHA43"/>
      <c r="NHB43"/>
      <c r="NHC43"/>
      <c r="NHD43"/>
      <c r="NHE43"/>
      <c r="NHF43"/>
      <c r="NHG43"/>
      <c r="NHH43"/>
      <c r="NHI43"/>
      <c r="NHJ43"/>
      <c r="NHK43"/>
      <c r="NHL43"/>
      <c r="NHM43"/>
      <c r="NHN43"/>
      <c r="NHO43"/>
      <c r="NHP43"/>
      <c r="NHQ43"/>
      <c r="NHR43"/>
      <c r="NHS43"/>
      <c r="NHT43"/>
      <c r="NHU43"/>
      <c r="NHV43"/>
      <c r="NHW43"/>
      <c r="NHX43"/>
      <c r="NHY43"/>
      <c r="NHZ43"/>
      <c r="NIA43"/>
      <c r="NIB43"/>
      <c r="NIC43"/>
      <c r="NID43"/>
      <c r="NIE43"/>
      <c r="NIF43"/>
      <c r="NIG43"/>
      <c r="NIH43"/>
      <c r="NII43"/>
      <c r="NIJ43"/>
      <c r="NIK43"/>
      <c r="NIL43"/>
      <c r="NIM43"/>
      <c r="NIN43"/>
      <c r="NIO43"/>
      <c r="NIP43"/>
      <c r="NIQ43"/>
      <c r="NIR43"/>
      <c r="NIS43"/>
      <c r="NIT43"/>
      <c r="NIU43"/>
      <c r="NIV43"/>
      <c r="NIW43"/>
      <c r="NIX43"/>
      <c r="NIY43"/>
      <c r="NIZ43"/>
      <c r="NJA43"/>
      <c r="NJB43"/>
      <c r="NJC43"/>
      <c r="NJD43"/>
      <c r="NJE43"/>
      <c r="NJF43"/>
      <c r="NJG43"/>
      <c r="NJH43"/>
      <c r="NJI43"/>
      <c r="NJJ43"/>
      <c r="NJK43"/>
      <c r="NJL43"/>
      <c r="NJM43"/>
      <c r="NJN43"/>
      <c r="NJO43"/>
      <c r="NJP43"/>
      <c r="NJQ43"/>
      <c r="NJR43"/>
      <c r="NJS43"/>
      <c r="NJT43"/>
      <c r="NJU43"/>
      <c r="NJV43"/>
      <c r="NJW43"/>
      <c r="NJX43"/>
      <c r="NJY43"/>
      <c r="NJZ43"/>
      <c r="NKA43"/>
      <c r="NKB43"/>
      <c r="NKC43"/>
      <c r="NKD43"/>
      <c r="NKE43"/>
      <c r="NKF43"/>
      <c r="NKG43"/>
      <c r="NKH43"/>
      <c r="NKI43"/>
      <c r="NKJ43"/>
      <c r="NKK43"/>
      <c r="NKL43"/>
      <c r="NKM43"/>
      <c r="NKN43"/>
      <c r="NKO43"/>
      <c r="NKP43"/>
      <c r="NKQ43"/>
      <c r="NKR43"/>
      <c r="NKS43"/>
      <c r="NKT43"/>
      <c r="NKU43"/>
      <c r="NKV43"/>
      <c r="NKW43"/>
      <c r="NKX43"/>
      <c r="NKY43"/>
      <c r="NKZ43"/>
      <c r="NLA43"/>
      <c r="NLB43"/>
      <c r="NLC43"/>
      <c r="NLD43"/>
      <c r="NLE43"/>
      <c r="NLF43"/>
      <c r="NLG43"/>
      <c r="NLH43"/>
      <c r="NLI43"/>
      <c r="NLJ43"/>
      <c r="NLK43"/>
      <c r="NLL43"/>
      <c r="NLM43"/>
      <c r="NLN43"/>
      <c r="NLO43"/>
      <c r="NLP43"/>
      <c r="NLQ43"/>
      <c r="NLR43"/>
      <c r="NLS43"/>
      <c r="NLT43"/>
      <c r="NLU43"/>
      <c r="NLV43"/>
      <c r="NLW43"/>
      <c r="NLX43"/>
      <c r="NLY43"/>
      <c r="NLZ43"/>
      <c r="NMA43"/>
      <c r="NMB43"/>
      <c r="NMC43"/>
      <c r="NMD43"/>
      <c r="NME43"/>
      <c r="NMF43"/>
      <c r="NMG43"/>
      <c r="NMH43"/>
      <c r="NMI43"/>
      <c r="NMJ43"/>
      <c r="NMK43"/>
      <c r="NML43"/>
      <c r="NMM43"/>
      <c r="NMN43"/>
      <c r="NMO43"/>
      <c r="NMP43"/>
      <c r="NMQ43"/>
      <c r="NMR43"/>
      <c r="NMS43"/>
      <c r="NMT43"/>
      <c r="NMU43"/>
      <c r="NMV43"/>
      <c r="NMW43"/>
      <c r="NMX43"/>
      <c r="NMY43"/>
      <c r="NMZ43"/>
      <c r="NNA43"/>
      <c r="NNB43"/>
      <c r="NNC43"/>
      <c r="NND43"/>
      <c r="NNE43"/>
      <c r="NNF43"/>
      <c r="NNG43"/>
      <c r="NNH43"/>
      <c r="NNI43"/>
      <c r="NNJ43"/>
      <c r="NNK43"/>
      <c r="NNL43"/>
      <c r="NNM43"/>
      <c r="NNN43"/>
      <c r="NNO43"/>
      <c r="NNP43"/>
      <c r="NNQ43"/>
      <c r="NNR43"/>
      <c r="NNS43"/>
      <c r="NNT43"/>
      <c r="NNU43"/>
      <c r="NNV43"/>
      <c r="NNW43"/>
      <c r="NNX43"/>
      <c r="NNY43"/>
      <c r="NNZ43"/>
      <c r="NOA43"/>
      <c r="NOB43"/>
      <c r="NOC43"/>
      <c r="NOD43"/>
      <c r="NOE43"/>
      <c r="NOF43"/>
      <c r="NOG43"/>
      <c r="NOH43"/>
      <c r="NOI43"/>
      <c r="NOJ43"/>
      <c r="NOK43"/>
      <c r="NOL43"/>
      <c r="NOM43"/>
      <c r="NON43"/>
      <c r="NOO43"/>
      <c r="NOP43"/>
      <c r="NOQ43"/>
      <c r="NOR43"/>
      <c r="NOS43"/>
      <c r="NOT43"/>
      <c r="NOU43"/>
      <c r="NOV43"/>
      <c r="NOW43"/>
      <c r="NOX43"/>
      <c r="NOY43"/>
      <c r="NOZ43"/>
      <c r="NPA43"/>
      <c r="NPB43"/>
      <c r="NPC43"/>
      <c r="NPD43"/>
      <c r="NPE43"/>
      <c r="NPF43"/>
      <c r="NPG43"/>
      <c r="NPH43"/>
      <c r="NPI43"/>
      <c r="NPJ43"/>
      <c r="NPK43"/>
      <c r="NPL43"/>
      <c r="NPM43"/>
      <c r="NPN43"/>
      <c r="NPO43"/>
      <c r="NPP43"/>
      <c r="NPQ43"/>
      <c r="NPR43"/>
      <c r="NPS43"/>
      <c r="NPT43"/>
      <c r="NPU43"/>
      <c r="NPV43"/>
      <c r="NPW43"/>
      <c r="NPX43"/>
      <c r="NPY43"/>
      <c r="NPZ43"/>
      <c r="NQA43"/>
      <c r="NQB43"/>
      <c r="NQC43"/>
      <c r="NQD43"/>
      <c r="NQE43"/>
      <c r="NQF43"/>
      <c r="NQG43"/>
      <c r="NQH43"/>
      <c r="NQI43"/>
      <c r="NQJ43"/>
      <c r="NQK43"/>
      <c r="NQL43"/>
      <c r="NQM43"/>
      <c r="NQN43"/>
      <c r="NQO43"/>
      <c r="NQP43"/>
      <c r="NQQ43"/>
      <c r="NQR43"/>
      <c r="NQS43"/>
      <c r="NQT43"/>
      <c r="NQU43"/>
      <c r="NQV43"/>
      <c r="NQW43"/>
      <c r="NQX43"/>
      <c r="NQY43"/>
      <c r="NQZ43"/>
      <c r="NRA43"/>
      <c r="NRB43"/>
      <c r="NRC43"/>
      <c r="NRD43"/>
      <c r="NRE43"/>
      <c r="NRF43"/>
      <c r="NRG43"/>
      <c r="NRH43"/>
      <c r="NRI43"/>
    </row>
    <row r="44" spans="1:9941" s="54" customFormat="1" ht="12.2" customHeight="1" x14ac:dyDescent="0.2">
      <c r="A44" s="1182" t="s">
        <v>164</v>
      </c>
      <c r="B44" s="854" t="s">
        <v>274</v>
      </c>
      <c r="C44" s="636">
        <f>'1. mell.bevétel_össz'!C43-'26._önként_össz_bev'!C45-'26._államig_össz_bev'!C44</f>
        <v>8534496</v>
      </c>
      <c r="D44" s="411">
        <f>'1. mell.bevétel_össz'!D43-'26._önként_össz_bev'!D45-'26._államig_össz_bev'!D44</f>
        <v>8534496</v>
      </c>
      <c r="E44" s="694">
        <f>'1. mell.bevétel_össz'!E43-'26._önként_össz_bev'!E45-'26._államig_össz_bev'!E44</f>
        <v>8534496</v>
      </c>
      <c r="F44" s="694">
        <f>'1. mell.bevétel_össz'!F43-'26._önként_össz_bev'!F45-'26._államig_össz_bev'!F44</f>
        <v>10533691</v>
      </c>
      <c r="G44" s="694">
        <f>'1. mell.bevétel_össz'!G43-'26._önként_össz_bev'!G45-'26._államig_össz_bev'!G44</f>
        <v>10533691</v>
      </c>
      <c r="H44" s="413">
        <f t="shared" si="2"/>
        <v>0</v>
      </c>
      <c r="I44" s="757">
        <f>'1. mell.bevétel_össz'!I43-'26._önként_össz_bev'!I45-'26._államig_össz_bev'!I44</f>
        <v>0</v>
      </c>
      <c r="J44" s="413">
        <f>'1. mell.bevétel_össz'!J43-'26._önként_össz_bev'!J45-'26._államig_össz_bev'!J44</f>
        <v>0</v>
      </c>
      <c r="K44" s="413">
        <f>'1. mell.bevétel_össz'!K43-'26._önként_össz_bev'!K45-'26._államig_össz_bev'!K44</f>
        <v>0</v>
      </c>
      <c r="L44" s="413">
        <f>'1. mell.bevétel_össz'!L43-'26._önként_össz_bev'!L45</f>
        <v>0</v>
      </c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  <c r="RG44"/>
      <c r="RH44"/>
      <c r="RI44"/>
      <c r="RJ44"/>
      <c r="RK44"/>
      <c r="RL44"/>
      <c r="RM44"/>
      <c r="RN44"/>
      <c r="RO44"/>
      <c r="RP44"/>
      <c r="RQ44"/>
      <c r="RR44"/>
      <c r="RS44"/>
      <c r="RT44"/>
      <c r="RU44"/>
      <c r="RV44"/>
      <c r="RW44"/>
      <c r="RX44"/>
      <c r="RY44"/>
      <c r="RZ44"/>
      <c r="SA44"/>
      <c r="SB44"/>
      <c r="SC44"/>
      <c r="SD44"/>
      <c r="SE44"/>
      <c r="SF44"/>
      <c r="SG44"/>
      <c r="SH44"/>
      <c r="SI44"/>
      <c r="SJ44"/>
      <c r="SK44"/>
      <c r="SL44"/>
      <c r="SM44"/>
      <c r="SN44"/>
      <c r="SO44"/>
      <c r="SP44"/>
      <c r="SQ44"/>
      <c r="SR44"/>
      <c r="SS44"/>
      <c r="ST44"/>
      <c r="SU44"/>
      <c r="SV44"/>
      <c r="SW44"/>
      <c r="SX44"/>
      <c r="SY44"/>
      <c r="SZ44"/>
      <c r="TA44"/>
      <c r="TB44"/>
      <c r="TC44"/>
      <c r="TD44"/>
      <c r="TE44"/>
      <c r="TF44"/>
      <c r="TG44"/>
      <c r="TH44"/>
      <c r="TI44"/>
      <c r="TJ44"/>
      <c r="TK44"/>
      <c r="TL44"/>
      <c r="TM44"/>
      <c r="TN44"/>
      <c r="TO44"/>
      <c r="TP44"/>
      <c r="TQ44"/>
      <c r="TR44"/>
      <c r="TS44"/>
      <c r="TT44"/>
      <c r="TU44"/>
      <c r="TV44"/>
      <c r="TW44"/>
      <c r="TX44"/>
      <c r="TY44"/>
      <c r="TZ44"/>
      <c r="UA44"/>
      <c r="UB44"/>
      <c r="UC44"/>
      <c r="UD44"/>
      <c r="UE44"/>
      <c r="UF44"/>
      <c r="UG44"/>
      <c r="UH44"/>
      <c r="UI44"/>
      <c r="UJ44"/>
      <c r="UK44"/>
      <c r="UL44"/>
      <c r="UM44"/>
      <c r="UN44"/>
      <c r="UO44"/>
      <c r="UP44"/>
      <c r="UQ44"/>
      <c r="UR44"/>
      <c r="US44"/>
      <c r="UT44"/>
      <c r="UU44"/>
      <c r="UV44"/>
      <c r="UW44"/>
      <c r="UX44"/>
      <c r="UY44"/>
      <c r="UZ44"/>
      <c r="VA44"/>
      <c r="VB44"/>
      <c r="VC44"/>
      <c r="VD44"/>
      <c r="VE44"/>
      <c r="VF44"/>
      <c r="VG44"/>
      <c r="VH44"/>
      <c r="VI44"/>
      <c r="VJ44"/>
      <c r="VK44"/>
      <c r="VL44"/>
      <c r="VM44"/>
      <c r="VN44"/>
      <c r="VO44"/>
      <c r="VP44"/>
      <c r="VQ44"/>
      <c r="VR44"/>
      <c r="VS44"/>
      <c r="VT44"/>
      <c r="VU44"/>
      <c r="VV44"/>
      <c r="VW44"/>
      <c r="VX44"/>
      <c r="VY44"/>
      <c r="VZ44"/>
      <c r="WA44"/>
      <c r="WB44"/>
      <c r="WC44"/>
      <c r="WD44"/>
      <c r="WE44"/>
      <c r="WF44"/>
      <c r="WG44"/>
      <c r="WH44"/>
      <c r="WI44"/>
      <c r="WJ44"/>
      <c r="WK44"/>
      <c r="WL44"/>
      <c r="WM44"/>
      <c r="WN44"/>
      <c r="WO44"/>
      <c r="WP44"/>
      <c r="WQ44"/>
      <c r="WR44"/>
      <c r="WS44"/>
      <c r="WT44"/>
      <c r="WU44"/>
      <c r="WV44"/>
      <c r="WW44"/>
      <c r="WX44"/>
      <c r="WY44"/>
      <c r="WZ44"/>
      <c r="XA44"/>
      <c r="XB44"/>
      <c r="XC44"/>
      <c r="XD44"/>
      <c r="XE44"/>
      <c r="XF44"/>
      <c r="XG44"/>
      <c r="XH44"/>
      <c r="XI44"/>
      <c r="XJ44"/>
      <c r="XK44"/>
      <c r="XL44"/>
      <c r="XM44"/>
      <c r="XN44"/>
      <c r="XO44"/>
      <c r="XP44"/>
      <c r="XQ44"/>
      <c r="XR44"/>
      <c r="XS44"/>
      <c r="XT44"/>
      <c r="XU44"/>
      <c r="XV44"/>
      <c r="XW44"/>
      <c r="XX44"/>
      <c r="XY44"/>
      <c r="XZ44"/>
      <c r="YA44"/>
      <c r="YB44"/>
      <c r="YC44"/>
      <c r="YD44"/>
      <c r="YE44"/>
      <c r="YF44"/>
      <c r="YG44"/>
      <c r="YH44"/>
      <c r="YI44"/>
      <c r="YJ44"/>
      <c r="YK44"/>
      <c r="YL44"/>
      <c r="YM44"/>
      <c r="YN44"/>
      <c r="YO44"/>
      <c r="YP44"/>
      <c r="YQ44"/>
      <c r="YR44"/>
      <c r="YS44"/>
      <c r="YT44"/>
      <c r="YU44"/>
      <c r="YV44"/>
      <c r="YW44"/>
      <c r="YX44"/>
      <c r="YY44"/>
      <c r="YZ44"/>
      <c r="ZA44"/>
      <c r="ZB44"/>
      <c r="ZC44"/>
      <c r="ZD44"/>
      <c r="ZE44"/>
      <c r="ZF44"/>
      <c r="ZG44"/>
      <c r="ZH44"/>
      <c r="ZI44"/>
      <c r="ZJ44"/>
      <c r="ZK44"/>
      <c r="ZL44"/>
      <c r="ZM44"/>
      <c r="ZN44"/>
      <c r="ZO44"/>
      <c r="ZP44"/>
      <c r="ZQ44"/>
      <c r="ZR44"/>
      <c r="ZS44"/>
      <c r="ZT44"/>
      <c r="ZU44"/>
      <c r="ZV44"/>
      <c r="ZW44"/>
      <c r="ZX44"/>
      <c r="ZY44"/>
      <c r="ZZ44"/>
      <c r="AAA44"/>
      <c r="AAB44"/>
      <c r="AAC44"/>
      <c r="AAD44"/>
      <c r="AAE44"/>
      <c r="AAF44"/>
      <c r="AAG44"/>
      <c r="AAH44"/>
      <c r="AAI44"/>
      <c r="AAJ44"/>
      <c r="AAK44"/>
      <c r="AAL44"/>
      <c r="AAM44"/>
      <c r="AAN44"/>
      <c r="AAO44"/>
      <c r="AAP44"/>
      <c r="AAQ44"/>
      <c r="AAR44"/>
      <c r="AAS44"/>
      <c r="AAT44"/>
      <c r="AAU44"/>
      <c r="AAV44"/>
      <c r="AAW44"/>
      <c r="AAX44"/>
      <c r="AAY44"/>
      <c r="AAZ44"/>
      <c r="ABA44"/>
      <c r="ABB44"/>
      <c r="ABC44"/>
      <c r="ABD44"/>
      <c r="ABE44"/>
      <c r="ABF44"/>
      <c r="ABG44"/>
      <c r="ABH44"/>
      <c r="ABI44"/>
      <c r="ABJ44"/>
      <c r="ABK44"/>
      <c r="ABL44"/>
      <c r="ABM44"/>
      <c r="ABN44"/>
      <c r="ABO44"/>
      <c r="ABP44"/>
      <c r="ABQ44"/>
      <c r="ABR44"/>
      <c r="ABS44"/>
      <c r="ABT44"/>
      <c r="ABU44"/>
      <c r="ABV44"/>
      <c r="ABW44"/>
      <c r="ABX44"/>
      <c r="ABY44"/>
      <c r="ABZ44"/>
      <c r="ACA44"/>
      <c r="ACB44"/>
      <c r="ACC44"/>
      <c r="ACD44"/>
      <c r="ACE44"/>
      <c r="ACF44"/>
      <c r="ACG44"/>
      <c r="ACH44"/>
      <c r="ACI44"/>
      <c r="ACJ44"/>
      <c r="ACK44"/>
      <c r="ACL44"/>
      <c r="ACM44"/>
      <c r="ACN44"/>
      <c r="ACO44"/>
      <c r="ACP44"/>
      <c r="ACQ44"/>
      <c r="ACR44"/>
      <c r="ACS44"/>
      <c r="ACT44"/>
      <c r="ACU44"/>
      <c r="ACV44"/>
      <c r="ACW44"/>
      <c r="ACX44"/>
      <c r="ACY44"/>
      <c r="ACZ44"/>
      <c r="ADA44"/>
      <c r="ADB44"/>
      <c r="ADC44"/>
      <c r="ADD44"/>
      <c r="ADE44"/>
      <c r="ADF44"/>
      <c r="ADG44"/>
      <c r="ADH44"/>
      <c r="ADI44"/>
      <c r="ADJ44"/>
      <c r="ADK44"/>
      <c r="ADL44"/>
      <c r="ADM44"/>
      <c r="ADN44"/>
      <c r="ADO44"/>
      <c r="ADP44"/>
      <c r="ADQ44"/>
      <c r="ADR44"/>
      <c r="ADS44"/>
      <c r="ADT44"/>
      <c r="ADU44"/>
      <c r="ADV44"/>
      <c r="ADW44"/>
      <c r="ADX44"/>
      <c r="ADY44"/>
      <c r="ADZ44"/>
      <c r="AEA44"/>
      <c r="AEB44"/>
      <c r="AEC44"/>
      <c r="AED44"/>
      <c r="AEE44"/>
      <c r="AEF44"/>
      <c r="AEG44"/>
      <c r="AEH44"/>
      <c r="AEI44"/>
      <c r="AEJ44"/>
      <c r="AEK44"/>
      <c r="AEL44"/>
      <c r="AEM44"/>
      <c r="AEN44"/>
      <c r="AEO44"/>
      <c r="AEP44"/>
      <c r="AEQ44"/>
      <c r="AER44"/>
      <c r="AES44"/>
      <c r="AET44"/>
      <c r="AEU44"/>
      <c r="AEV44"/>
      <c r="AEW44"/>
      <c r="AEX44"/>
      <c r="AEY44"/>
      <c r="AEZ44"/>
      <c r="AFA44"/>
      <c r="AFB44"/>
      <c r="AFC44"/>
      <c r="AFD44"/>
      <c r="AFE44"/>
      <c r="AFF44"/>
      <c r="AFG44"/>
      <c r="AFH44"/>
      <c r="AFI44"/>
      <c r="AFJ44"/>
      <c r="AFK44"/>
      <c r="AFL44"/>
      <c r="AFM44"/>
      <c r="AFN44"/>
      <c r="AFO44"/>
      <c r="AFP44"/>
      <c r="AFQ44"/>
      <c r="AFR44"/>
      <c r="AFS44"/>
      <c r="AFT44"/>
      <c r="AFU44"/>
      <c r="AFV44"/>
      <c r="AFW44"/>
      <c r="AFX44"/>
      <c r="AFY44"/>
      <c r="AFZ44"/>
      <c r="AGA44"/>
      <c r="AGB44"/>
      <c r="AGC44"/>
      <c r="AGD44"/>
      <c r="AGE44"/>
      <c r="AGF44"/>
      <c r="AGG44"/>
      <c r="AGH44"/>
      <c r="AGI44"/>
      <c r="AGJ44"/>
      <c r="AGK44"/>
      <c r="AGL44"/>
      <c r="AGM44"/>
      <c r="AGN44"/>
      <c r="AGO44"/>
      <c r="AGP44"/>
      <c r="AGQ44"/>
      <c r="AGR44"/>
      <c r="AGS44"/>
      <c r="AGT44"/>
      <c r="AGU44"/>
      <c r="AGV44"/>
      <c r="AGW44"/>
      <c r="AGX44"/>
      <c r="AGY44"/>
      <c r="AGZ44"/>
      <c r="AHA44"/>
      <c r="AHB44"/>
      <c r="AHC44"/>
      <c r="AHD44"/>
      <c r="AHE44"/>
      <c r="AHF44"/>
      <c r="AHG44"/>
      <c r="AHH44"/>
      <c r="AHI44"/>
      <c r="AHJ44"/>
      <c r="AHK44"/>
      <c r="AHL44"/>
      <c r="AHM44"/>
      <c r="AHN44"/>
      <c r="AHO44"/>
      <c r="AHP44"/>
      <c r="AHQ44"/>
      <c r="AHR44"/>
      <c r="AHS44"/>
      <c r="AHT44"/>
      <c r="AHU44"/>
      <c r="AHV44"/>
      <c r="AHW44"/>
      <c r="AHX44"/>
      <c r="AHY44"/>
      <c r="AHZ44"/>
      <c r="AIA44"/>
      <c r="AIB44"/>
      <c r="AIC44"/>
      <c r="AID44"/>
      <c r="AIE44"/>
      <c r="AIF44"/>
      <c r="AIG44"/>
      <c r="AIH44"/>
      <c r="AII44"/>
      <c r="AIJ44"/>
      <c r="AIK44"/>
      <c r="AIL44"/>
      <c r="AIM44"/>
      <c r="AIN44"/>
      <c r="AIO44"/>
      <c r="AIP44"/>
      <c r="AIQ44"/>
      <c r="AIR44"/>
      <c r="AIS44"/>
      <c r="AIT44"/>
      <c r="AIU44"/>
      <c r="AIV44"/>
      <c r="AIW44"/>
      <c r="AIX44"/>
      <c r="AIY44"/>
      <c r="AIZ44"/>
      <c r="AJA44"/>
      <c r="AJB44"/>
      <c r="AJC44"/>
      <c r="AJD44"/>
      <c r="AJE44"/>
      <c r="AJF44"/>
      <c r="AJG44"/>
      <c r="AJH44"/>
      <c r="AJI44"/>
      <c r="AJJ44"/>
      <c r="AJK44"/>
      <c r="AJL44"/>
      <c r="AJM44"/>
      <c r="AJN44"/>
      <c r="AJO44"/>
      <c r="AJP44"/>
      <c r="AJQ44"/>
      <c r="AJR44"/>
      <c r="AJS44"/>
      <c r="AJT44"/>
      <c r="AJU44"/>
      <c r="AJV44"/>
      <c r="AJW44"/>
      <c r="AJX44"/>
      <c r="AJY44"/>
      <c r="AJZ44"/>
      <c r="AKA44"/>
      <c r="AKB44"/>
      <c r="AKC44"/>
      <c r="AKD44"/>
      <c r="AKE44"/>
      <c r="AKF44"/>
      <c r="AKG44"/>
      <c r="AKH44"/>
      <c r="AKI44"/>
      <c r="AKJ44"/>
      <c r="AKK44"/>
      <c r="AKL44"/>
      <c r="AKM44"/>
      <c r="AKN44"/>
      <c r="AKO44"/>
      <c r="AKP44"/>
      <c r="AKQ44"/>
      <c r="AKR44"/>
      <c r="AKS44"/>
      <c r="AKT44"/>
      <c r="AKU44"/>
      <c r="AKV44"/>
      <c r="AKW44"/>
      <c r="AKX44"/>
      <c r="AKY44"/>
      <c r="AKZ44"/>
      <c r="ALA44"/>
      <c r="ALB44"/>
      <c r="ALC44"/>
      <c r="ALD44"/>
      <c r="ALE44"/>
      <c r="ALF44"/>
      <c r="ALG44"/>
      <c r="ALH44"/>
      <c r="ALI44"/>
      <c r="ALJ44"/>
      <c r="ALK44"/>
      <c r="ALL44"/>
      <c r="ALM44"/>
      <c r="ALN44"/>
      <c r="ALO44"/>
      <c r="ALP44"/>
      <c r="ALQ44"/>
      <c r="ALR44"/>
      <c r="ALS44"/>
      <c r="ALT44"/>
      <c r="ALU44"/>
      <c r="ALV44"/>
      <c r="ALW44"/>
      <c r="ALX44"/>
      <c r="ALY44"/>
      <c r="ALZ44"/>
      <c r="AMA44"/>
      <c r="AMB44"/>
      <c r="AMC44"/>
      <c r="AMD44"/>
      <c r="AME44"/>
      <c r="AMF44"/>
      <c r="AMG44"/>
      <c r="AMH44"/>
      <c r="AMI44"/>
      <c r="AMJ44"/>
      <c r="AMK44"/>
      <c r="AML44"/>
      <c r="AMM44"/>
      <c r="AMN44"/>
      <c r="AMO44"/>
      <c r="AMP44"/>
      <c r="AMQ44"/>
      <c r="AMR44"/>
      <c r="AMS44"/>
      <c r="AMT44"/>
      <c r="AMU44"/>
      <c r="AMV44"/>
      <c r="AMW44"/>
      <c r="AMX44"/>
      <c r="AMY44"/>
      <c r="AMZ44"/>
      <c r="ANA44"/>
      <c r="ANB44"/>
      <c r="ANC44"/>
      <c r="AND44"/>
      <c r="ANE44"/>
      <c r="ANF44"/>
      <c r="ANG44"/>
      <c r="ANH44"/>
      <c r="ANI44"/>
      <c r="ANJ44"/>
      <c r="ANK44"/>
      <c r="ANL44"/>
      <c r="ANM44"/>
      <c r="ANN44"/>
      <c r="ANO44"/>
      <c r="ANP44"/>
      <c r="ANQ44"/>
      <c r="ANR44"/>
      <c r="ANS44"/>
      <c r="ANT44"/>
      <c r="ANU44"/>
      <c r="ANV44"/>
      <c r="ANW44"/>
      <c r="ANX44"/>
      <c r="ANY44"/>
      <c r="ANZ44"/>
      <c r="AOA44"/>
      <c r="AOB44"/>
      <c r="AOC44"/>
      <c r="AOD44"/>
      <c r="AOE44"/>
      <c r="AOF44"/>
      <c r="AOG44"/>
      <c r="AOH44"/>
      <c r="AOI44"/>
      <c r="AOJ44"/>
      <c r="AOK44"/>
      <c r="AOL44"/>
      <c r="AOM44"/>
      <c r="AON44"/>
      <c r="AOO44"/>
      <c r="AOP44"/>
      <c r="AOQ44"/>
      <c r="AOR44"/>
      <c r="AOS44"/>
      <c r="AOT44"/>
      <c r="AOU44"/>
      <c r="AOV44"/>
      <c r="AOW44"/>
      <c r="AOX44"/>
      <c r="AOY44"/>
      <c r="AOZ44"/>
      <c r="APA44"/>
      <c r="APB44"/>
      <c r="APC44"/>
      <c r="APD44"/>
      <c r="APE44"/>
      <c r="APF44"/>
      <c r="APG44"/>
      <c r="APH44"/>
      <c r="API44"/>
      <c r="APJ44"/>
      <c r="APK44"/>
      <c r="APL44"/>
      <c r="APM44"/>
      <c r="APN44"/>
      <c r="APO44"/>
      <c r="APP44"/>
      <c r="APQ44"/>
      <c r="APR44"/>
      <c r="APS44"/>
      <c r="APT44"/>
      <c r="APU44"/>
      <c r="APV44"/>
      <c r="APW44"/>
      <c r="APX44"/>
      <c r="APY44"/>
      <c r="APZ44"/>
      <c r="AQA44"/>
      <c r="AQB44"/>
      <c r="AQC44"/>
      <c r="AQD44"/>
      <c r="AQE44"/>
      <c r="AQF44"/>
      <c r="AQG44"/>
      <c r="AQH44"/>
      <c r="AQI44"/>
      <c r="AQJ44"/>
      <c r="AQK44"/>
      <c r="AQL44"/>
      <c r="AQM44"/>
      <c r="AQN44"/>
      <c r="AQO44"/>
      <c r="AQP44"/>
      <c r="AQQ44"/>
      <c r="AQR44"/>
      <c r="AQS44"/>
      <c r="AQT44"/>
      <c r="AQU44"/>
      <c r="AQV44"/>
      <c r="AQW44"/>
      <c r="AQX44"/>
      <c r="AQY44"/>
      <c r="AQZ44"/>
      <c r="ARA44"/>
      <c r="ARB44"/>
      <c r="ARC44"/>
      <c r="ARD44"/>
      <c r="ARE44"/>
      <c r="ARF44"/>
      <c r="ARG44"/>
      <c r="ARH44"/>
      <c r="ARI44"/>
      <c r="ARJ44"/>
      <c r="ARK44"/>
      <c r="ARL44"/>
      <c r="ARM44"/>
      <c r="ARN44"/>
      <c r="ARO44"/>
      <c r="ARP44"/>
      <c r="ARQ44"/>
      <c r="ARR44"/>
      <c r="ARS44"/>
      <c r="ART44"/>
      <c r="ARU44"/>
      <c r="ARV44"/>
      <c r="ARW44"/>
      <c r="ARX44"/>
      <c r="ARY44"/>
      <c r="ARZ44"/>
      <c r="ASA44"/>
      <c r="ASB44"/>
      <c r="ASC44"/>
      <c r="ASD44"/>
      <c r="ASE44"/>
      <c r="ASF44"/>
      <c r="ASG44"/>
      <c r="ASH44"/>
      <c r="ASI44"/>
      <c r="ASJ44"/>
      <c r="ASK44"/>
      <c r="ASL44"/>
      <c r="ASM44"/>
      <c r="ASN44"/>
      <c r="ASO44"/>
      <c r="ASP44"/>
      <c r="ASQ44"/>
      <c r="ASR44"/>
      <c r="ASS44"/>
      <c r="AST44"/>
      <c r="ASU44"/>
      <c r="ASV44"/>
      <c r="ASW44"/>
      <c r="ASX44"/>
      <c r="ASY44"/>
      <c r="ASZ44"/>
      <c r="ATA44"/>
      <c r="ATB44"/>
      <c r="ATC44"/>
      <c r="ATD44"/>
      <c r="ATE44"/>
      <c r="ATF44"/>
      <c r="ATG44"/>
      <c r="ATH44"/>
      <c r="ATI44"/>
      <c r="ATJ44"/>
      <c r="ATK44"/>
      <c r="ATL44"/>
      <c r="ATM44"/>
      <c r="ATN44"/>
      <c r="ATO44"/>
      <c r="ATP44"/>
      <c r="ATQ44"/>
      <c r="ATR44"/>
      <c r="ATS44"/>
      <c r="ATT44"/>
      <c r="ATU44"/>
      <c r="ATV44"/>
      <c r="ATW44"/>
      <c r="ATX44"/>
      <c r="ATY44"/>
      <c r="ATZ44"/>
      <c r="AUA44"/>
      <c r="AUB44"/>
      <c r="AUC44"/>
      <c r="AUD44"/>
      <c r="AUE44"/>
      <c r="AUF44"/>
      <c r="AUG44"/>
      <c r="AUH44"/>
      <c r="AUI44"/>
      <c r="AUJ44"/>
      <c r="AUK44"/>
      <c r="AUL44"/>
      <c r="AUM44"/>
      <c r="AUN44"/>
      <c r="AUO44"/>
      <c r="AUP44"/>
      <c r="AUQ44"/>
      <c r="AUR44"/>
      <c r="AUS44"/>
      <c r="AUT44"/>
      <c r="AUU44"/>
      <c r="AUV44"/>
      <c r="AUW44"/>
      <c r="AUX44"/>
      <c r="AUY44"/>
      <c r="AUZ44"/>
      <c r="AVA44"/>
      <c r="AVB44"/>
      <c r="AVC44"/>
      <c r="AVD44"/>
      <c r="AVE44"/>
      <c r="AVF44"/>
      <c r="AVG44"/>
      <c r="AVH44"/>
      <c r="AVI44"/>
      <c r="AVJ44"/>
      <c r="AVK44"/>
      <c r="AVL44"/>
      <c r="AVM44"/>
      <c r="AVN44"/>
      <c r="AVO44"/>
      <c r="AVP44"/>
      <c r="AVQ44"/>
      <c r="AVR44"/>
      <c r="AVS44"/>
      <c r="AVT44"/>
      <c r="AVU44"/>
      <c r="AVV44"/>
      <c r="AVW44"/>
      <c r="AVX44"/>
      <c r="AVY44"/>
      <c r="AVZ44"/>
      <c r="AWA44"/>
      <c r="AWB44"/>
      <c r="AWC44"/>
      <c r="AWD44"/>
      <c r="AWE44"/>
      <c r="AWF44"/>
      <c r="AWG44"/>
      <c r="AWH44"/>
      <c r="AWI44"/>
      <c r="AWJ44"/>
      <c r="AWK44"/>
      <c r="AWL44"/>
      <c r="AWM44"/>
      <c r="AWN44"/>
      <c r="AWO44"/>
      <c r="AWP44"/>
      <c r="AWQ44"/>
      <c r="AWR44"/>
      <c r="AWS44"/>
      <c r="AWT44"/>
      <c r="AWU44"/>
      <c r="AWV44"/>
      <c r="AWW44"/>
      <c r="AWX44"/>
      <c r="AWY44"/>
      <c r="AWZ44"/>
      <c r="AXA44"/>
      <c r="AXB44"/>
      <c r="AXC44"/>
      <c r="AXD44"/>
      <c r="AXE44"/>
      <c r="AXF44"/>
      <c r="AXG44"/>
      <c r="AXH44"/>
      <c r="AXI44"/>
      <c r="AXJ44"/>
      <c r="AXK44"/>
      <c r="AXL44"/>
      <c r="AXM44"/>
      <c r="AXN44"/>
      <c r="AXO44"/>
      <c r="AXP44"/>
      <c r="AXQ44"/>
      <c r="AXR44"/>
      <c r="AXS44"/>
      <c r="AXT44"/>
      <c r="AXU44"/>
      <c r="AXV44"/>
      <c r="AXW44"/>
      <c r="AXX44"/>
      <c r="AXY44"/>
      <c r="AXZ44"/>
      <c r="AYA44"/>
      <c r="AYB44"/>
      <c r="AYC44"/>
      <c r="AYD44"/>
      <c r="AYE44"/>
      <c r="AYF44"/>
      <c r="AYG44"/>
      <c r="AYH44"/>
      <c r="AYI44"/>
      <c r="AYJ44"/>
      <c r="AYK44"/>
      <c r="AYL44"/>
      <c r="AYM44"/>
      <c r="AYN44"/>
      <c r="AYO44"/>
      <c r="AYP44"/>
      <c r="AYQ44"/>
      <c r="AYR44"/>
      <c r="AYS44"/>
      <c r="AYT44"/>
      <c r="AYU44"/>
      <c r="AYV44"/>
      <c r="AYW44"/>
      <c r="AYX44"/>
      <c r="AYY44"/>
      <c r="AYZ44"/>
      <c r="AZA44"/>
      <c r="AZB44"/>
      <c r="AZC44"/>
      <c r="AZD44"/>
      <c r="AZE44"/>
      <c r="AZF44"/>
      <c r="AZG44"/>
      <c r="AZH44"/>
      <c r="AZI44"/>
      <c r="AZJ44"/>
      <c r="AZK44"/>
      <c r="AZL44"/>
      <c r="AZM44"/>
      <c r="AZN44"/>
      <c r="AZO44"/>
      <c r="AZP44"/>
      <c r="AZQ44"/>
      <c r="AZR44"/>
      <c r="AZS44"/>
      <c r="AZT44"/>
      <c r="AZU44"/>
      <c r="AZV44"/>
      <c r="AZW44"/>
      <c r="AZX44"/>
      <c r="AZY44"/>
      <c r="AZZ44"/>
      <c r="BAA44"/>
      <c r="BAB44"/>
      <c r="BAC44"/>
      <c r="BAD44"/>
      <c r="BAE44"/>
      <c r="BAF44"/>
      <c r="BAG44"/>
      <c r="BAH44"/>
      <c r="BAI44"/>
      <c r="BAJ44"/>
      <c r="BAK44"/>
      <c r="BAL44"/>
      <c r="BAM44"/>
      <c r="BAN44"/>
      <c r="BAO44"/>
      <c r="BAP44"/>
      <c r="BAQ44"/>
      <c r="BAR44"/>
      <c r="BAS44"/>
      <c r="BAT44"/>
      <c r="BAU44"/>
      <c r="BAV44"/>
      <c r="BAW44"/>
      <c r="BAX44"/>
      <c r="BAY44"/>
      <c r="BAZ44"/>
      <c r="BBA44"/>
      <c r="BBB44"/>
      <c r="BBC44"/>
      <c r="BBD44"/>
      <c r="BBE44"/>
      <c r="BBF44"/>
      <c r="BBG44"/>
      <c r="BBH44"/>
      <c r="BBI44"/>
      <c r="BBJ44"/>
      <c r="BBK44"/>
      <c r="BBL44"/>
      <c r="BBM44"/>
      <c r="BBN44"/>
      <c r="BBO44"/>
      <c r="BBP44"/>
      <c r="BBQ44"/>
      <c r="BBR44"/>
      <c r="BBS44"/>
      <c r="BBT44"/>
      <c r="BBU44"/>
      <c r="BBV44"/>
      <c r="BBW44"/>
      <c r="BBX44"/>
      <c r="BBY44"/>
      <c r="BBZ44"/>
      <c r="BCA44"/>
      <c r="BCB44"/>
      <c r="BCC44"/>
      <c r="BCD44"/>
      <c r="BCE44"/>
      <c r="BCF44"/>
      <c r="BCG44"/>
      <c r="BCH44"/>
      <c r="BCI44"/>
      <c r="BCJ44"/>
      <c r="BCK44"/>
      <c r="BCL44"/>
      <c r="BCM44"/>
      <c r="BCN44"/>
      <c r="BCO44"/>
      <c r="BCP44"/>
      <c r="BCQ44"/>
      <c r="BCR44"/>
      <c r="BCS44"/>
      <c r="BCT44"/>
      <c r="BCU44"/>
      <c r="BCV44"/>
      <c r="BCW44"/>
      <c r="BCX44"/>
      <c r="BCY44"/>
      <c r="BCZ44"/>
      <c r="BDA44"/>
      <c r="BDB44"/>
      <c r="BDC44"/>
      <c r="BDD44"/>
      <c r="BDE44"/>
      <c r="BDF44"/>
      <c r="BDG44"/>
      <c r="BDH44"/>
      <c r="BDI44"/>
      <c r="BDJ44"/>
      <c r="BDK44"/>
      <c r="BDL44"/>
      <c r="BDM44"/>
      <c r="BDN44"/>
      <c r="BDO44"/>
      <c r="BDP44"/>
      <c r="BDQ44"/>
      <c r="BDR44"/>
      <c r="BDS44"/>
      <c r="BDT44"/>
      <c r="BDU44"/>
      <c r="BDV44"/>
      <c r="BDW44"/>
      <c r="BDX44"/>
      <c r="BDY44"/>
      <c r="BDZ44"/>
      <c r="BEA44"/>
      <c r="BEB44"/>
      <c r="BEC44"/>
      <c r="BED44"/>
      <c r="BEE44"/>
      <c r="BEF44"/>
      <c r="BEG44"/>
      <c r="BEH44"/>
      <c r="BEI44"/>
      <c r="BEJ44"/>
      <c r="BEK44"/>
      <c r="BEL44"/>
      <c r="BEM44"/>
      <c r="BEN44"/>
      <c r="BEO44"/>
      <c r="BEP44"/>
      <c r="BEQ44"/>
      <c r="BER44"/>
      <c r="BES44"/>
      <c r="BET44"/>
      <c r="BEU44"/>
      <c r="BEV44"/>
      <c r="BEW44"/>
      <c r="BEX44"/>
      <c r="BEY44"/>
      <c r="BEZ44"/>
      <c r="BFA44"/>
      <c r="BFB44"/>
      <c r="BFC44"/>
      <c r="BFD44"/>
      <c r="BFE44"/>
      <c r="BFF44"/>
      <c r="BFG44"/>
      <c r="BFH44"/>
      <c r="BFI44"/>
      <c r="BFJ44"/>
      <c r="BFK44"/>
      <c r="BFL44"/>
      <c r="BFM44"/>
      <c r="BFN44"/>
      <c r="BFO44"/>
      <c r="BFP44"/>
      <c r="BFQ44"/>
      <c r="BFR44"/>
      <c r="BFS44"/>
      <c r="BFT44"/>
      <c r="BFU44"/>
      <c r="BFV44"/>
      <c r="BFW44"/>
      <c r="BFX44"/>
      <c r="BFY44"/>
      <c r="BFZ44"/>
      <c r="BGA44"/>
      <c r="BGB44"/>
      <c r="BGC44"/>
      <c r="BGD44"/>
      <c r="BGE44"/>
      <c r="BGF44"/>
      <c r="BGG44"/>
      <c r="BGH44"/>
      <c r="BGI44"/>
      <c r="BGJ44"/>
      <c r="BGK44"/>
      <c r="BGL44"/>
      <c r="BGM44"/>
      <c r="BGN44"/>
      <c r="BGO44"/>
      <c r="BGP44"/>
      <c r="BGQ44"/>
      <c r="BGR44"/>
      <c r="BGS44"/>
      <c r="BGT44"/>
      <c r="BGU44"/>
      <c r="BGV44"/>
      <c r="BGW44"/>
      <c r="BGX44"/>
      <c r="BGY44"/>
      <c r="BGZ44"/>
      <c r="BHA44"/>
      <c r="BHB44"/>
      <c r="BHC44"/>
      <c r="BHD44"/>
      <c r="BHE44"/>
      <c r="BHF44"/>
      <c r="BHG44"/>
      <c r="BHH44"/>
      <c r="BHI44"/>
      <c r="BHJ44"/>
      <c r="BHK44"/>
      <c r="BHL44"/>
      <c r="BHM44"/>
      <c r="BHN44"/>
      <c r="BHO44"/>
      <c r="BHP44"/>
      <c r="BHQ44"/>
      <c r="BHR44"/>
      <c r="BHS44"/>
      <c r="BHT44"/>
      <c r="BHU44"/>
      <c r="BHV44"/>
      <c r="BHW44"/>
      <c r="BHX44"/>
      <c r="BHY44"/>
      <c r="BHZ44"/>
      <c r="BIA44"/>
      <c r="BIB44"/>
      <c r="BIC44"/>
      <c r="BID44"/>
      <c r="BIE44"/>
      <c r="BIF44"/>
      <c r="BIG44"/>
      <c r="BIH44"/>
      <c r="BII44"/>
      <c r="BIJ44"/>
      <c r="BIK44"/>
      <c r="BIL44"/>
      <c r="BIM44"/>
      <c r="BIN44"/>
      <c r="BIO44"/>
      <c r="BIP44"/>
      <c r="BIQ44"/>
      <c r="BIR44"/>
      <c r="BIS44"/>
      <c r="BIT44"/>
      <c r="BIU44"/>
      <c r="BIV44"/>
      <c r="BIW44"/>
      <c r="BIX44"/>
      <c r="BIY44"/>
      <c r="BIZ44"/>
      <c r="BJA44"/>
      <c r="BJB44"/>
      <c r="BJC44"/>
      <c r="BJD44"/>
      <c r="BJE44"/>
      <c r="BJF44"/>
      <c r="BJG44"/>
      <c r="BJH44"/>
      <c r="BJI44"/>
      <c r="BJJ44"/>
      <c r="BJK44"/>
      <c r="BJL44"/>
      <c r="BJM44"/>
      <c r="BJN44"/>
      <c r="BJO44"/>
      <c r="BJP44"/>
      <c r="BJQ44"/>
      <c r="BJR44"/>
      <c r="BJS44"/>
      <c r="BJT44"/>
      <c r="BJU44"/>
      <c r="BJV44"/>
      <c r="BJW44"/>
      <c r="BJX44"/>
      <c r="BJY44"/>
      <c r="BJZ44"/>
      <c r="BKA44"/>
      <c r="BKB44"/>
      <c r="BKC44"/>
      <c r="BKD44"/>
      <c r="BKE44"/>
      <c r="BKF44"/>
      <c r="BKG44"/>
      <c r="BKH44"/>
      <c r="BKI44"/>
      <c r="BKJ44"/>
      <c r="BKK44"/>
      <c r="BKL44"/>
      <c r="BKM44"/>
      <c r="BKN44"/>
      <c r="BKO44"/>
      <c r="BKP44"/>
      <c r="BKQ44"/>
      <c r="BKR44"/>
      <c r="BKS44"/>
      <c r="BKT44"/>
      <c r="BKU44"/>
      <c r="BKV44"/>
      <c r="BKW44"/>
      <c r="BKX44"/>
      <c r="BKY44"/>
      <c r="BKZ44"/>
      <c r="BLA44"/>
      <c r="BLB44"/>
      <c r="BLC44"/>
      <c r="BLD44"/>
      <c r="BLE44"/>
      <c r="BLF44"/>
      <c r="BLG44"/>
      <c r="BLH44"/>
      <c r="BLI44"/>
      <c r="BLJ44"/>
      <c r="BLK44"/>
      <c r="BLL44"/>
      <c r="BLM44"/>
      <c r="BLN44"/>
      <c r="BLO44"/>
      <c r="BLP44"/>
      <c r="BLQ44"/>
      <c r="BLR44"/>
      <c r="BLS44"/>
      <c r="BLT44"/>
      <c r="BLU44"/>
      <c r="BLV44"/>
      <c r="BLW44"/>
      <c r="BLX44"/>
      <c r="BLY44"/>
      <c r="BLZ44"/>
      <c r="BMA44"/>
      <c r="BMB44"/>
      <c r="BMC44"/>
      <c r="BMD44"/>
      <c r="BME44"/>
      <c r="BMF44"/>
      <c r="BMG44"/>
      <c r="BMH44"/>
      <c r="BMI44"/>
      <c r="BMJ44"/>
      <c r="BMK44"/>
      <c r="BML44"/>
      <c r="BMM44"/>
      <c r="BMN44"/>
      <c r="BMO44"/>
      <c r="BMP44"/>
      <c r="BMQ44"/>
      <c r="BMR44"/>
      <c r="BMS44"/>
      <c r="BMT44"/>
      <c r="BMU44"/>
      <c r="BMV44"/>
      <c r="BMW44"/>
      <c r="BMX44"/>
      <c r="BMY44"/>
      <c r="BMZ44"/>
      <c r="BNA44"/>
      <c r="BNB44"/>
      <c r="BNC44"/>
      <c r="BND44"/>
      <c r="BNE44"/>
      <c r="BNF44"/>
      <c r="BNG44"/>
      <c r="BNH44"/>
      <c r="BNI44"/>
      <c r="BNJ44"/>
      <c r="BNK44"/>
      <c r="BNL44"/>
      <c r="BNM44"/>
      <c r="BNN44"/>
      <c r="BNO44"/>
      <c r="BNP44"/>
      <c r="BNQ44"/>
      <c r="BNR44"/>
      <c r="BNS44"/>
      <c r="BNT44"/>
      <c r="BNU44"/>
      <c r="BNV44"/>
      <c r="BNW44"/>
      <c r="BNX44"/>
      <c r="BNY44"/>
      <c r="BNZ44"/>
      <c r="BOA44"/>
      <c r="BOB44"/>
      <c r="BOC44"/>
      <c r="BOD44"/>
      <c r="BOE44"/>
      <c r="BOF44"/>
      <c r="BOG44"/>
      <c r="BOH44"/>
      <c r="BOI44"/>
      <c r="BOJ44"/>
      <c r="BOK44"/>
      <c r="BOL44"/>
      <c r="BOM44"/>
      <c r="BON44"/>
      <c r="BOO44"/>
      <c r="BOP44"/>
      <c r="BOQ44"/>
      <c r="BOR44"/>
      <c r="BOS44"/>
      <c r="BOT44"/>
      <c r="BOU44"/>
      <c r="BOV44"/>
      <c r="BOW44"/>
      <c r="BOX44"/>
      <c r="BOY44"/>
      <c r="BOZ44"/>
      <c r="BPA44"/>
      <c r="BPB44"/>
      <c r="BPC44"/>
      <c r="BPD44"/>
      <c r="BPE44"/>
      <c r="BPF44"/>
      <c r="BPG44"/>
      <c r="BPH44"/>
      <c r="BPI44"/>
      <c r="BPJ44"/>
      <c r="BPK44"/>
      <c r="BPL44"/>
      <c r="BPM44"/>
      <c r="BPN44"/>
      <c r="BPO44"/>
      <c r="BPP44"/>
      <c r="BPQ44"/>
      <c r="BPR44"/>
      <c r="BPS44"/>
      <c r="BPT44"/>
      <c r="BPU44"/>
      <c r="BPV44"/>
      <c r="BPW44"/>
      <c r="BPX44"/>
      <c r="BPY44"/>
      <c r="BPZ44"/>
      <c r="BQA44"/>
      <c r="BQB44"/>
      <c r="BQC44"/>
      <c r="BQD44"/>
      <c r="BQE44"/>
      <c r="BQF44"/>
      <c r="BQG44"/>
      <c r="BQH44"/>
      <c r="BQI44"/>
      <c r="BQJ44"/>
      <c r="BQK44"/>
      <c r="BQL44"/>
      <c r="BQM44"/>
      <c r="BQN44"/>
      <c r="BQO44"/>
      <c r="BQP44"/>
      <c r="BQQ44"/>
      <c r="BQR44"/>
      <c r="BQS44"/>
      <c r="BQT44"/>
      <c r="BQU44"/>
      <c r="BQV44"/>
      <c r="BQW44"/>
      <c r="BQX44"/>
      <c r="BQY44"/>
      <c r="BQZ44"/>
      <c r="BRA44"/>
      <c r="BRB44"/>
      <c r="BRC44"/>
      <c r="BRD44"/>
      <c r="BRE44"/>
      <c r="BRF44"/>
      <c r="BRG44"/>
      <c r="BRH44"/>
      <c r="BRI44"/>
      <c r="BRJ44"/>
      <c r="BRK44"/>
      <c r="BRL44"/>
      <c r="BRM44"/>
      <c r="BRN44"/>
      <c r="BRO44"/>
      <c r="BRP44"/>
      <c r="BRQ44"/>
      <c r="BRR44"/>
      <c r="BRS44"/>
      <c r="BRT44"/>
      <c r="BRU44"/>
      <c r="BRV44"/>
      <c r="BRW44"/>
      <c r="BRX44"/>
      <c r="BRY44"/>
      <c r="BRZ44"/>
      <c r="BSA44"/>
      <c r="BSB44"/>
      <c r="BSC44"/>
      <c r="BSD44"/>
      <c r="BSE44"/>
      <c r="BSF44"/>
      <c r="BSG44"/>
      <c r="BSH44"/>
      <c r="BSI44"/>
      <c r="BSJ44"/>
      <c r="BSK44"/>
      <c r="BSL44"/>
      <c r="BSM44"/>
      <c r="BSN44"/>
      <c r="BSO44"/>
      <c r="BSP44"/>
      <c r="BSQ44"/>
      <c r="BSR44"/>
      <c r="BSS44"/>
      <c r="BST44"/>
      <c r="BSU44"/>
      <c r="BSV44"/>
      <c r="BSW44"/>
      <c r="BSX44"/>
      <c r="BSY44"/>
      <c r="BSZ44"/>
      <c r="BTA44"/>
      <c r="BTB44"/>
      <c r="BTC44"/>
      <c r="BTD44"/>
      <c r="BTE44"/>
      <c r="BTF44"/>
      <c r="BTG44"/>
      <c r="BTH44"/>
      <c r="BTI44"/>
      <c r="BTJ44"/>
      <c r="BTK44"/>
      <c r="BTL44"/>
      <c r="BTM44"/>
      <c r="BTN44"/>
      <c r="BTO44"/>
      <c r="BTP44"/>
      <c r="BTQ44"/>
      <c r="BTR44"/>
      <c r="BTS44"/>
      <c r="BTT44"/>
      <c r="BTU44"/>
      <c r="BTV44"/>
      <c r="BTW44"/>
      <c r="BTX44"/>
      <c r="BTY44"/>
      <c r="BTZ44"/>
      <c r="BUA44"/>
      <c r="BUB44"/>
      <c r="BUC44"/>
      <c r="BUD44"/>
      <c r="BUE44"/>
      <c r="BUF44"/>
      <c r="BUG44"/>
      <c r="BUH44"/>
      <c r="BUI44"/>
      <c r="BUJ44"/>
      <c r="BUK44"/>
      <c r="BUL44"/>
      <c r="BUM44"/>
      <c r="BUN44"/>
      <c r="BUO44"/>
      <c r="BUP44"/>
      <c r="BUQ44"/>
      <c r="BUR44"/>
      <c r="BUS44"/>
      <c r="BUT44"/>
      <c r="BUU44"/>
      <c r="BUV44"/>
      <c r="BUW44"/>
      <c r="BUX44"/>
      <c r="BUY44"/>
      <c r="BUZ44"/>
      <c r="BVA44"/>
      <c r="BVB44"/>
      <c r="BVC44"/>
      <c r="BVD44"/>
      <c r="BVE44"/>
      <c r="BVF44"/>
      <c r="BVG44"/>
      <c r="BVH44"/>
      <c r="BVI44"/>
      <c r="BVJ44"/>
      <c r="BVK44"/>
      <c r="BVL44"/>
      <c r="BVM44"/>
      <c r="BVN44"/>
      <c r="BVO44"/>
      <c r="BVP44"/>
      <c r="BVQ44"/>
      <c r="BVR44"/>
      <c r="BVS44"/>
      <c r="BVT44"/>
      <c r="BVU44"/>
      <c r="BVV44"/>
      <c r="BVW44"/>
      <c r="BVX44"/>
      <c r="BVY44"/>
      <c r="BVZ44"/>
      <c r="BWA44"/>
      <c r="BWB44"/>
      <c r="BWC44"/>
      <c r="BWD44"/>
      <c r="BWE44"/>
      <c r="BWF44"/>
      <c r="BWG44"/>
      <c r="BWH44"/>
      <c r="BWI44"/>
      <c r="BWJ44"/>
      <c r="BWK44"/>
      <c r="BWL44"/>
      <c r="BWM44"/>
      <c r="BWN44"/>
      <c r="BWO44"/>
      <c r="BWP44"/>
      <c r="BWQ44"/>
      <c r="BWR44"/>
      <c r="BWS44"/>
      <c r="BWT44"/>
      <c r="BWU44"/>
      <c r="BWV44"/>
      <c r="BWW44"/>
      <c r="BWX44"/>
      <c r="BWY44"/>
      <c r="BWZ44"/>
      <c r="BXA44"/>
      <c r="BXB44"/>
      <c r="BXC44"/>
      <c r="BXD44"/>
      <c r="BXE44"/>
      <c r="BXF44"/>
      <c r="BXG44"/>
      <c r="BXH44"/>
      <c r="BXI44"/>
      <c r="BXJ44"/>
      <c r="BXK44"/>
      <c r="BXL44"/>
      <c r="BXM44"/>
      <c r="BXN44"/>
      <c r="BXO44"/>
      <c r="BXP44"/>
      <c r="BXQ44"/>
      <c r="BXR44"/>
      <c r="BXS44"/>
      <c r="BXT44"/>
      <c r="BXU44"/>
      <c r="BXV44"/>
      <c r="BXW44"/>
      <c r="BXX44"/>
      <c r="BXY44"/>
      <c r="BXZ44"/>
      <c r="BYA44"/>
      <c r="BYB44"/>
      <c r="BYC44"/>
      <c r="BYD44"/>
      <c r="BYE44"/>
      <c r="BYF44"/>
      <c r="BYG44"/>
      <c r="BYH44"/>
      <c r="BYI44"/>
      <c r="BYJ44"/>
      <c r="BYK44"/>
      <c r="BYL44"/>
      <c r="BYM44"/>
      <c r="BYN44"/>
      <c r="BYO44"/>
      <c r="BYP44"/>
      <c r="BYQ44"/>
      <c r="BYR44"/>
      <c r="BYS44"/>
      <c r="BYT44"/>
      <c r="BYU44"/>
      <c r="BYV44"/>
      <c r="BYW44"/>
      <c r="BYX44"/>
      <c r="BYY44"/>
      <c r="BYZ44"/>
      <c r="BZA44"/>
      <c r="BZB44"/>
      <c r="BZC44"/>
      <c r="BZD44"/>
      <c r="BZE44"/>
      <c r="BZF44"/>
      <c r="BZG44"/>
      <c r="BZH44"/>
      <c r="BZI44"/>
      <c r="BZJ44"/>
      <c r="BZK44"/>
      <c r="BZL44"/>
      <c r="BZM44"/>
      <c r="BZN44"/>
      <c r="BZO44"/>
      <c r="BZP44"/>
      <c r="BZQ44"/>
      <c r="BZR44"/>
      <c r="BZS44"/>
      <c r="BZT44"/>
      <c r="BZU44"/>
      <c r="BZV44"/>
      <c r="BZW44"/>
      <c r="BZX44"/>
      <c r="BZY44"/>
      <c r="BZZ44"/>
      <c r="CAA44"/>
      <c r="CAB44"/>
      <c r="CAC44"/>
      <c r="CAD44"/>
      <c r="CAE44"/>
      <c r="CAF44"/>
      <c r="CAG44"/>
      <c r="CAH44"/>
      <c r="CAI44"/>
      <c r="CAJ44"/>
      <c r="CAK44"/>
      <c r="CAL44"/>
      <c r="CAM44"/>
      <c r="CAN44"/>
      <c r="CAO44"/>
      <c r="CAP44"/>
      <c r="CAQ44"/>
      <c r="CAR44"/>
      <c r="CAS44"/>
      <c r="CAT44"/>
      <c r="CAU44"/>
      <c r="CAV44"/>
      <c r="CAW44"/>
      <c r="CAX44"/>
      <c r="CAY44"/>
      <c r="CAZ44"/>
      <c r="CBA44"/>
      <c r="CBB44"/>
      <c r="CBC44"/>
      <c r="CBD44"/>
      <c r="CBE44"/>
      <c r="CBF44"/>
      <c r="CBG44"/>
      <c r="CBH44"/>
      <c r="CBI44"/>
      <c r="CBJ44"/>
      <c r="CBK44"/>
      <c r="CBL44"/>
      <c r="CBM44"/>
      <c r="CBN44"/>
      <c r="CBO44"/>
      <c r="CBP44"/>
      <c r="CBQ44"/>
      <c r="CBR44"/>
      <c r="CBS44"/>
      <c r="CBT44"/>
      <c r="CBU44"/>
      <c r="CBV44"/>
      <c r="CBW44"/>
      <c r="CBX44"/>
      <c r="CBY44"/>
      <c r="CBZ44"/>
      <c r="CCA44"/>
      <c r="CCB44"/>
      <c r="CCC44"/>
      <c r="CCD44"/>
      <c r="CCE44"/>
      <c r="CCF44"/>
      <c r="CCG44"/>
      <c r="CCH44"/>
      <c r="CCI44"/>
      <c r="CCJ44"/>
      <c r="CCK44"/>
      <c r="CCL44"/>
      <c r="CCM44"/>
      <c r="CCN44"/>
      <c r="CCO44"/>
      <c r="CCP44"/>
      <c r="CCQ44"/>
      <c r="CCR44"/>
      <c r="CCS44"/>
      <c r="CCT44"/>
      <c r="CCU44"/>
      <c r="CCV44"/>
      <c r="CCW44"/>
      <c r="CCX44"/>
      <c r="CCY44"/>
      <c r="CCZ44"/>
      <c r="CDA44"/>
      <c r="CDB44"/>
      <c r="CDC44"/>
      <c r="CDD44"/>
      <c r="CDE44"/>
      <c r="CDF44"/>
      <c r="CDG44"/>
      <c r="CDH44"/>
      <c r="CDI44"/>
      <c r="CDJ44"/>
      <c r="CDK44"/>
      <c r="CDL44"/>
      <c r="CDM44"/>
      <c r="CDN44"/>
      <c r="CDO44"/>
      <c r="CDP44"/>
      <c r="CDQ44"/>
      <c r="CDR44"/>
      <c r="CDS44"/>
      <c r="CDT44"/>
      <c r="CDU44"/>
      <c r="CDV44"/>
      <c r="CDW44"/>
      <c r="CDX44"/>
      <c r="CDY44"/>
      <c r="CDZ44"/>
      <c r="CEA44"/>
      <c r="CEB44"/>
      <c r="CEC44"/>
      <c r="CED44"/>
      <c r="CEE44"/>
      <c r="CEF44"/>
      <c r="CEG44"/>
      <c r="CEH44"/>
      <c r="CEI44"/>
      <c r="CEJ44"/>
      <c r="CEK44"/>
      <c r="CEL44"/>
      <c r="CEM44"/>
      <c r="CEN44"/>
      <c r="CEO44"/>
      <c r="CEP44"/>
      <c r="CEQ44"/>
      <c r="CER44"/>
      <c r="CES44"/>
      <c r="CET44"/>
      <c r="CEU44"/>
      <c r="CEV44"/>
      <c r="CEW44"/>
      <c r="CEX44"/>
      <c r="CEY44"/>
      <c r="CEZ44"/>
      <c r="CFA44"/>
      <c r="CFB44"/>
      <c r="CFC44"/>
      <c r="CFD44"/>
      <c r="CFE44"/>
      <c r="CFF44"/>
      <c r="CFG44"/>
      <c r="CFH44"/>
      <c r="CFI44"/>
      <c r="CFJ44"/>
      <c r="CFK44"/>
      <c r="CFL44"/>
      <c r="CFM44"/>
      <c r="CFN44"/>
      <c r="CFO44"/>
      <c r="CFP44"/>
      <c r="CFQ44"/>
      <c r="CFR44"/>
      <c r="CFS44"/>
      <c r="CFT44"/>
      <c r="CFU44"/>
      <c r="CFV44"/>
      <c r="CFW44"/>
      <c r="CFX44"/>
      <c r="CFY44"/>
      <c r="CFZ44"/>
      <c r="CGA44"/>
      <c r="CGB44"/>
      <c r="CGC44"/>
      <c r="CGD44"/>
      <c r="CGE44"/>
      <c r="CGF44"/>
      <c r="CGG44"/>
      <c r="CGH44"/>
      <c r="CGI44"/>
      <c r="CGJ44"/>
      <c r="CGK44"/>
      <c r="CGL44"/>
      <c r="CGM44"/>
      <c r="CGN44"/>
      <c r="CGO44"/>
      <c r="CGP44"/>
      <c r="CGQ44"/>
      <c r="CGR44"/>
      <c r="CGS44"/>
      <c r="CGT44"/>
      <c r="CGU44"/>
      <c r="CGV44"/>
      <c r="CGW44"/>
      <c r="CGX44"/>
      <c r="CGY44"/>
      <c r="CGZ44"/>
      <c r="CHA44"/>
      <c r="CHB44"/>
      <c r="CHC44"/>
      <c r="CHD44"/>
      <c r="CHE44"/>
      <c r="CHF44"/>
      <c r="CHG44"/>
      <c r="CHH44"/>
      <c r="CHI44"/>
      <c r="CHJ44"/>
      <c r="CHK44"/>
      <c r="CHL44"/>
      <c r="CHM44"/>
      <c r="CHN44"/>
      <c r="CHO44"/>
      <c r="CHP44"/>
      <c r="CHQ44"/>
      <c r="CHR44"/>
      <c r="CHS44"/>
      <c r="CHT44"/>
      <c r="CHU44"/>
      <c r="CHV44"/>
      <c r="CHW44"/>
      <c r="CHX44"/>
      <c r="CHY44"/>
      <c r="CHZ44"/>
      <c r="CIA44"/>
      <c r="CIB44"/>
      <c r="CIC44"/>
      <c r="CID44"/>
      <c r="CIE44"/>
      <c r="CIF44"/>
      <c r="CIG44"/>
      <c r="CIH44"/>
      <c r="CII44"/>
      <c r="CIJ44"/>
      <c r="CIK44"/>
      <c r="CIL44"/>
      <c r="CIM44"/>
      <c r="CIN44"/>
      <c r="CIO44"/>
      <c r="CIP44"/>
      <c r="CIQ44"/>
      <c r="CIR44"/>
      <c r="CIS44"/>
      <c r="CIT44"/>
      <c r="CIU44"/>
      <c r="CIV44"/>
      <c r="CIW44"/>
      <c r="CIX44"/>
      <c r="CIY44"/>
      <c r="CIZ44"/>
      <c r="CJA44"/>
      <c r="CJB44"/>
      <c r="CJC44"/>
      <c r="CJD44"/>
      <c r="CJE44"/>
      <c r="CJF44"/>
      <c r="CJG44"/>
      <c r="CJH44"/>
      <c r="CJI44"/>
      <c r="CJJ44"/>
      <c r="CJK44"/>
      <c r="CJL44"/>
      <c r="CJM44"/>
      <c r="CJN44"/>
      <c r="CJO44"/>
      <c r="CJP44"/>
      <c r="CJQ44"/>
      <c r="CJR44"/>
      <c r="CJS44"/>
      <c r="CJT44"/>
      <c r="CJU44"/>
      <c r="CJV44"/>
      <c r="CJW44"/>
      <c r="CJX44"/>
      <c r="CJY44"/>
      <c r="CJZ44"/>
      <c r="CKA44"/>
      <c r="CKB44"/>
      <c r="CKC44"/>
      <c r="CKD44"/>
      <c r="CKE44"/>
      <c r="CKF44"/>
      <c r="CKG44"/>
      <c r="CKH44"/>
      <c r="CKI44"/>
      <c r="CKJ44"/>
      <c r="CKK44"/>
      <c r="CKL44"/>
      <c r="CKM44"/>
      <c r="CKN44"/>
      <c r="CKO44"/>
      <c r="CKP44"/>
      <c r="CKQ44"/>
      <c r="CKR44"/>
      <c r="CKS44"/>
      <c r="CKT44"/>
      <c r="CKU44"/>
      <c r="CKV44"/>
      <c r="CKW44"/>
      <c r="CKX44"/>
      <c r="CKY44"/>
      <c r="CKZ44"/>
      <c r="CLA44"/>
      <c r="CLB44"/>
      <c r="CLC44"/>
      <c r="CLD44"/>
      <c r="CLE44"/>
      <c r="CLF44"/>
      <c r="CLG44"/>
      <c r="CLH44"/>
      <c r="CLI44"/>
      <c r="CLJ44"/>
      <c r="CLK44"/>
      <c r="CLL44"/>
      <c r="CLM44"/>
      <c r="CLN44"/>
      <c r="CLO44"/>
      <c r="CLP44"/>
      <c r="CLQ44"/>
      <c r="CLR44"/>
      <c r="CLS44"/>
      <c r="CLT44"/>
      <c r="CLU44"/>
      <c r="CLV44"/>
      <c r="CLW44"/>
      <c r="CLX44"/>
      <c r="CLY44"/>
      <c r="CLZ44"/>
      <c r="CMA44"/>
      <c r="CMB44"/>
      <c r="CMC44"/>
      <c r="CMD44"/>
      <c r="CME44"/>
      <c r="CMF44"/>
      <c r="CMG44"/>
      <c r="CMH44"/>
      <c r="CMI44"/>
      <c r="CMJ44"/>
      <c r="CMK44"/>
      <c r="CML44"/>
      <c r="CMM44"/>
      <c r="CMN44"/>
      <c r="CMO44"/>
      <c r="CMP44"/>
      <c r="CMQ44"/>
      <c r="CMR44"/>
      <c r="CMS44"/>
      <c r="CMT44"/>
      <c r="CMU44"/>
      <c r="CMV44"/>
      <c r="CMW44"/>
      <c r="CMX44"/>
      <c r="CMY44"/>
      <c r="CMZ44"/>
      <c r="CNA44"/>
      <c r="CNB44"/>
      <c r="CNC44"/>
      <c r="CND44"/>
      <c r="CNE44"/>
      <c r="CNF44"/>
      <c r="CNG44"/>
      <c r="CNH44"/>
      <c r="CNI44"/>
      <c r="CNJ44"/>
      <c r="CNK44"/>
      <c r="CNL44"/>
      <c r="CNM44"/>
      <c r="CNN44"/>
      <c r="CNO44"/>
      <c r="CNP44"/>
      <c r="CNQ44"/>
      <c r="CNR44"/>
      <c r="CNS44"/>
      <c r="CNT44"/>
      <c r="CNU44"/>
      <c r="CNV44"/>
      <c r="CNW44"/>
      <c r="CNX44"/>
      <c r="CNY44"/>
      <c r="CNZ44"/>
      <c r="COA44"/>
      <c r="COB44"/>
      <c r="COC44"/>
      <c r="COD44"/>
      <c r="COE44"/>
      <c r="COF44"/>
      <c r="COG44"/>
      <c r="COH44"/>
      <c r="COI44"/>
      <c r="COJ44"/>
      <c r="COK44"/>
      <c r="COL44"/>
      <c r="COM44"/>
      <c r="CON44"/>
      <c r="COO44"/>
      <c r="COP44"/>
      <c r="COQ44"/>
      <c r="COR44"/>
      <c r="COS44"/>
      <c r="COT44"/>
      <c r="COU44"/>
      <c r="COV44"/>
      <c r="COW44"/>
      <c r="COX44"/>
      <c r="COY44"/>
      <c r="COZ44"/>
      <c r="CPA44"/>
      <c r="CPB44"/>
      <c r="CPC44"/>
      <c r="CPD44"/>
      <c r="CPE44"/>
      <c r="CPF44"/>
      <c r="CPG44"/>
      <c r="CPH44"/>
      <c r="CPI44"/>
      <c r="CPJ44"/>
      <c r="CPK44"/>
      <c r="CPL44"/>
      <c r="CPM44"/>
      <c r="CPN44"/>
      <c r="CPO44"/>
      <c r="CPP44"/>
      <c r="CPQ44"/>
      <c r="CPR44"/>
      <c r="CPS44"/>
      <c r="CPT44"/>
      <c r="CPU44"/>
      <c r="CPV44"/>
      <c r="CPW44"/>
      <c r="CPX44"/>
      <c r="CPY44"/>
      <c r="CPZ44"/>
      <c r="CQA44"/>
      <c r="CQB44"/>
      <c r="CQC44"/>
      <c r="CQD44"/>
      <c r="CQE44"/>
      <c r="CQF44"/>
      <c r="CQG44"/>
      <c r="CQH44"/>
      <c r="CQI44"/>
      <c r="CQJ44"/>
      <c r="CQK44"/>
      <c r="CQL44"/>
      <c r="CQM44"/>
      <c r="CQN44"/>
      <c r="CQO44"/>
      <c r="CQP44"/>
      <c r="CQQ44"/>
      <c r="CQR44"/>
      <c r="CQS44"/>
      <c r="CQT44"/>
      <c r="CQU44"/>
      <c r="CQV44"/>
      <c r="CQW44"/>
      <c r="CQX44"/>
      <c r="CQY44"/>
      <c r="CQZ44"/>
      <c r="CRA44"/>
      <c r="CRB44"/>
      <c r="CRC44"/>
      <c r="CRD44"/>
      <c r="CRE44"/>
      <c r="CRF44"/>
      <c r="CRG44"/>
      <c r="CRH44"/>
      <c r="CRI44"/>
      <c r="CRJ44"/>
      <c r="CRK44"/>
      <c r="CRL44"/>
      <c r="CRM44"/>
      <c r="CRN44"/>
      <c r="CRO44"/>
      <c r="CRP44"/>
      <c r="CRQ44"/>
      <c r="CRR44"/>
      <c r="CRS44"/>
      <c r="CRT44"/>
      <c r="CRU44"/>
      <c r="CRV44"/>
      <c r="CRW44"/>
      <c r="CRX44"/>
      <c r="CRY44"/>
      <c r="CRZ44"/>
      <c r="CSA44"/>
      <c r="CSB44"/>
      <c r="CSC44"/>
      <c r="CSD44"/>
      <c r="CSE44"/>
      <c r="CSF44"/>
      <c r="CSG44"/>
      <c r="CSH44"/>
      <c r="CSI44"/>
      <c r="CSJ44"/>
      <c r="CSK44"/>
      <c r="CSL44"/>
      <c r="CSM44"/>
      <c r="CSN44"/>
      <c r="CSO44"/>
      <c r="CSP44"/>
      <c r="CSQ44"/>
      <c r="CSR44"/>
      <c r="CSS44"/>
      <c r="CST44"/>
      <c r="CSU44"/>
      <c r="CSV44"/>
      <c r="CSW44"/>
      <c r="CSX44"/>
      <c r="CSY44"/>
      <c r="CSZ44"/>
      <c r="CTA44"/>
      <c r="CTB44"/>
      <c r="CTC44"/>
      <c r="CTD44"/>
      <c r="CTE44"/>
      <c r="CTF44"/>
      <c r="CTG44"/>
      <c r="CTH44"/>
      <c r="CTI44"/>
      <c r="CTJ44"/>
      <c r="CTK44"/>
      <c r="CTL44"/>
      <c r="CTM44"/>
      <c r="CTN44"/>
      <c r="CTO44"/>
      <c r="CTP44"/>
      <c r="CTQ44"/>
      <c r="CTR44"/>
      <c r="CTS44"/>
      <c r="CTT44"/>
      <c r="CTU44"/>
      <c r="CTV44"/>
      <c r="CTW44"/>
      <c r="CTX44"/>
      <c r="CTY44"/>
      <c r="CTZ44"/>
      <c r="CUA44"/>
      <c r="CUB44"/>
      <c r="CUC44"/>
      <c r="CUD44"/>
      <c r="CUE44"/>
      <c r="CUF44"/>
      <c r="CUG44"/>
      <c r="CUH44"/>
      <c r="CUI44"/>
      <c r="CUJ44"/>
      <c r="CUK44"/>
      <c r="CUL44"/>
      <c r="CUM44"/>
      <c r="CUN44"/>
      <c r="CUO44"/>
      <c r="CUP44"/>
      <c r="CUQ44"/>
      <c r="CUR44"/>
      <c r="CUS44"/>
      <c r="CUT44"/>
      <c r="CUU44"/>
      <c r="CUV44"/>
      <c r="CUW44"/>
      <c r="CUX44"/>
      <c r="CUY44"/>
      <c r="CUZ44"/>
      <c r="CVA44"/>
      <c r="CVB44"/>
      <c r="CVC44"/>
      <c r="CVD44"/>
      <c r="CVE44"/>
      <c r="CVF44"/>
      <c r="CVG44"/>
      <c r="CVH44"/>
      <c r="CVI44"/>
      <c r="CVJ44"/>
      <c r="CVK44"/>
      <c r="CVL44"/>
      <c r="CVM44"/>
      <c r="CVN44"/>
      <c r="CVO44"/>
      <c r="CVP44"/>
      <c r="CVQ44"/>
      <c r="CVR44"/>
      <c r="CVS44"/>
      <c r="CVT44"/>
      <c r="CVU44"/>
      <c r="CVV44"/>
      <c r="CVW44"/>
      <c r="CVX44"/>
      <c r="CVY44"/>
      <c r="CVZ44"/>
      <c r="CWA44"/>
      <c r="CWB44"/>
      <c r="CWC44"/>
      <c r="CWD44"/>
      <c r="CWE44"/>
      <c r="CWF44"/>
      <c r="CWG44"/>
      <c r="CWH44"/>
      <c r="CWI44"/>
      <c r="CWJ44"/>
      <c r="CWK44"/>
      <c r="CWL44"/>
      <c r="CWM44"/>
      <c r="CWN44"/>
      <c r="CWO44"/>
      <c r="CWP44"/>
      <c r="CWQ44"/>
      <c r="CWR44"/>
      <c r="CWS44"/>
      <c r="CWT44"/>
      <c r="CWU44"/>
      <c r="CWV44"/>
      <c r="CWW44"/>
      <c r="CWX44"/>
      <c r="CWY44"/>
      <c r="CWZ44"/>
      <c r="CXA44"/>
      <c r="CXB44"/>
      <c r="CXC44"/>
      <c r="CXD44"/>
      <c r="CXE44"/>
      <c r="CXF44"/>
      <c r="CXG44"/>
      <c r="CXH44"/>
      <c r="CXI44"/>
      <c r="CXJ44"/>
      <c r="CXK44"/>
      <c r="CXL44"/>
      <c r="CXM44"/>
      <c r="CXN44"/>
      <c r="CXO44"/>
      <c r="CXP44"/>
      <c r="CXQ44"/>
      <c r="CXR44"/>
      <c r="CXS44"/>
      <c r="CXT44"/>
      <c r="CXU44"/>
      <c r="CXV44"/>
      <c r="CXW44"/>
      <c r="CXX44"/>
      <c r="CXY44"/>
      <c r="CXZ44"/>
      <c r="CYA44"/>
      <c r="CYB44"/>
      <c r="CYC44"/>
      <c r="CYD44"/>
      <c r="CYE44"/>
      <c r="CYF44"/>
      <c r="CYG44"/>
      <c r="CYH44"/>
      <c r="CYI44"/>
      <c r="CYJ44"/>
      <c r="CYK44"/>
      <c r="CYL44"/>
      <c r="CYM44"/>
      <c r="CYN44"/>
      <c r="CYO44"/>
      <c r="CYP44"/>
      <c r="CYQ44"/>
      <c r="CYR44"/>
      <c r="CYS44"/>
      <c r="CYT44"/>
      <c r="CYU44"/>
      <c r="CYV44"/>
      <c r="CYW44"/>
      <c r="CYX44"/>
      <c r="CYY44"/>
      <c r="CYZ44"/>
      <c r="CZA44"/>
      <c r="CZB44"/>
      <c r="CZC44"/>
      <c r="CZD44"/>
      <c r="CZE44"/>
      <c r="CZF44"/>
      <c r="CZG44"/>
      <c r="CZH44"/>
      <c r="CZI44"/>
      <c r="CZJ44"/>
      <c r="CZK44"/>
      <c r="CZL44"/>
      <c r="CZM44"/>
      <c r="CZN44"/>
      <c r="CZO44"/>
      <c r="CZP44"/>
      <c r="CZQ44"/>
      <c r="CZR44"/>
      <c r="CZS44"/>
      <c r="CZT44"/>
      <c r="CZU44"/>
      <c r="CZV44"/>
      <c r="CZW44"/>
      <c r="CZX44"/>
      <c r="CZY44"/>
      <c r="CZZ44"/>
      <c r="DAA44"/>
      <c r="DAB44"/>
      <c r="DAC44"/>
      <c r="DAD44"/>
      <c r="DAE44"/>
      <c r="DAF44"/>
      <c r="DAG44"/>
      <c r="DAH44"/>
      <c r="DAI44"/>
      <c r="DAJ44"/>
      <c r="DAK44"/>
      <c r="DAL44"/>
      <c r="DAM44"/>
      <c r="DAN44"/>
      <c r="DAO44"/>
      <c r="DAP44"/>
      <c r="DAQ44"/>
      <c r="DAR44"/>
      <c r="DAS44"/>
      <c r="DAT44"/>
      <c r="DAU44"/>
      <c r="DAV44"/>
      <c r="DAW44"/>
      <c r="DAX44"/>
      <c r="DAY44"/>
      <c r="DAZ44"/>
      <c r="DBA44"/>
      <c r="DBB44"/>
      <c r="DBC44"/>
      <c r="DBD44"/>
      <c r="DBE44"/>
      <c r="DBF44"/>
      <c r="DBG44"/>
      <c r="DBH44"/>
      <c r="DBI44"/>
      <c r="DBJ44"/>
      <c r="DBK44"/>
      <c r="DBL44"/>
      <c r="DBM44"/>
      <c r="DBN44"/>
      <c r="DBO44"/>
      <c r="DBP44"/>
      <c r="DBQ44"/>
      <c r="DBR44"/>
      <c r="DBS44"/>
      <c r="DBT44"/>
      <c r="DBU44"/>
      <c r="DBV44"/>
      <c r="DBW44"/>
      <c r="DBX44"/>
      <c r="DBY44"/>
      <c r="DBZ44"/>
      <c r="DCA44"/>
      <c r="DCB44"/>
      <c r="DCC44"/>
      <c r="DCD44"/>
      <c r="DCE44"/>
      <c r="DCF44"/>
      <c r="DCG44"/>
      <c r="DCH44"/>
      <c r="DCI44"/>
      <c r="DCJ44"/>
      <c r="DCK44"/>
      <c r="DCL44"/>
      <c r="DCM44"/>
      <c r="DCN44"/>
      <c r="DCO44"/>
      <c r="DCP44"/>
      <c r="DCQ44"/>
      <c r="DCR44"/>
      <c r="DCS44"/>
      <c r="DCT44"/>
      <c r="DCU44"/>
      <c r="DCV44"/>
      <c r="DCW44"/>
      <c r="DCX44"/>
      <c r="DCY44"/>
      <c r="DCZ44"/>
      <c r="DDA44"/>
      <c r="DDB44"/>
      <c r="DDC44"/>
      <c r="DDD44"/>
      <c r="DDE44"/>
      <c r="DDF44"/>
      <c r="DDG44"/>
      <c r="DDH44"/>
      <c r="DDI44"/>
      <c r="DDJ44"/>
      <c r="DDK44"/>
      <c r="DDL44"/>
      <c r="DDM44"/>
      <c r="DDN44"/>
      <c r="DDO44"/>
      <c r="DDP44"/>
      <c r="DDQ44"/>
      <c r="DDR44"/>
      <c r="DDS44"/>
      <c r="DDT44"/>
      <c r="DDU44"/>
      <c r="DDV44"/>
      <c r="DDW44"/>
      <c r="DDX44"/>
      <c r="DDY44"/>
      <c r="DDZ44"/>
      <c r="DEA44"/>
      <c r="DEB44"/>
      <c r="DEC44"/>
      <c r="DED44"/>
      <c r="DEE44"/>
      <c r="DEF44"/>
      <c r="DEG44"/>
      <c r="DEH44"/>
      <c r="DEI44"/>
      <c r="DEJ44"/>
      <c r="DEK44"/>
      <c r="DEL44"/>
      <c r="DEM44"/>
      <c r="DEN44"/>
      <c r="DEO44"/>
      <c r="DEP44"/>
      <c r="DEQ44"/>
      <c r="DER44"/>
      <c r="DES44"/>
      <c r="DET44"/>
      <c r="DEU44"/>
      <c r="DEV44"/>
      <c r="DEW44"/>
      <c r="DEX44"/>
      <c r="DEY44"/>
      <c r="DEZ44"/>
      <c r="DFA44"/>
      <c r="DFB44"/>
      <c r="DFC44"/>
      <c r="DFD44"/>
      <c r="DFE44"/>
      <c r="DFF44"/>
      <c r="DFG44"/>
      <c r="DFH44"/>
      <c r="DFI44"/>
      <c r="DFJ44"/>
      <c r="DFK44"/>
      <c r="DFL44"/>
      <c r="DFM44"/>
      <c r="DFN44"/>
      <c r="DFO44"/>
      <c r="DFP44"/>
      <c r="DFQ44"/>
      <c r="DFR44"/>
      <c r="DFS44"/>
      <c r="DFT44"/>
      <c r="DFU44"/>
      <c r="DFV44"/>
      <c r="DFW44"/>
      <c r="DFX44"/>
      <c r="DFY44"/>
      <c r="DFZ44"/>
      <c r="DGA44"/>
      <c r="DGB44"/>
      <c r="DGC44"/>
      <c r="DGD44"/>
      <c r="DGE44"/>
      <c r="DGF44"/>
      <c r="DGG44"/>
      <c r="DGH44"/>
      <c r="DGI44"/>
      <c r="DGJ44"/>
      <c r="DGK44"/>
      <c r="DGL44"/>
      <c r="DGM44"/>
      <c r="DGN44"/>
      <c r="DGO44"/>
      <c r="DGP44"/>
      <c r="DGQ44"/>
      <c r="DGR44"/>
      <c r="DGS44"/>
      <c r="DGT44"/>
      <c r="DGU44"/>
      <c r="DGV44"/>
      <c r="DGW44"/>
      <c r="DGX44"/>
      <c r="DGY44"/>
      <c r="DGZ44"/>
      <c r="DHA44"/>
      <c r="DHB44"/>
      <c r="DHC44"/>
      <c r="DHD44"/>
      <c r="DHE44"/>
      <c r="DHF44"/>
      <c r="DHG44"/>
      <c r="DHH44"/>
      <c r="DHI44"/>
      <c r="DHJ44"/>
      <c r="DHK44"/>
      <c r="DHL44"/>
      <c r="DHM44"/>
      <c r="DHN44"/>
      <c r="DHO44"/>
      <c r="DHP44"/>
      <c r="DHQ44"/>
      <c r="DHR44"/>
      <c r="DHS44"/>
      <c r="DHT44"/>
      <c r="DHU44"/>
      <c r="DHV44"/>
      <c r="DHW44"/>
      <c r="DHX44"/>
      <c r="DHY44"/>
      <c r="DHZ44"/>
      <c r="DIA44"/>
      <c r="DIB44"/>
      <c r="DIC44"/>
      <c r="DID44"/>
      <c r="DIE44"/>
      <c r="DIF44"/>
      <c r="DIG44"/>
      <c r="DIH44"/>
      <c r="DII44"/>
      <c r="DIJ44"/>
      <c r="DIK44"/>
      <c r="DIL44"/>
      <c r="DIM44"/>
      <c r="DIN44"/>
      <c r="DIO44"/>
      <c r="DIP44"/>
      <c r="DIQ44"/>
      <c r="DIR44"/>
      <c r="DIS44"/>
      <c r="DIT44"/>
      <c r="DIU44"/>
      <c r="DIV44"/>
      <c r="DIW44"/>
      <c r="DIX44"/>
      <c r="DIY44"/>
      <c r="DIZ44"/>
      <c r="DJA44"/>
      <c r="DJB44"/>
      <c r="DJC44"/>
      <c r="DJD44"/>
      <c r="DJE44"/>
      <c r="DJF44"/>
      <c r="DJG44"/>
      <c r="DJH44"/>
      <c r="DJI44"/>
      <c r="DJJ44"/>
      <c r="DJK44"/>
      <c r="DJL44"/>
      <c r="DJM44"/>
      <c r="DJN44"/>
      <c r="DJO44"/>
      <c r="DJP44"/>
      <c r="DJQ44"/>
      <c r="DJR44"/>
      <c r="DJS44"/>
      <c r="DJT44"/>
      <c r="DJU44"/>
      <c r="DJV44"/>
      <c r="DJW44"/>
      <c r="DJX44"/>
      <c r="DJY44"/>
      <c r="DJZ44"/>
      <c r="DKA44"/>
      <c r="DKB44"/>
      <c r="DKC44"/>
      <c r="DKD44"/>
      <c r="DKE44"/>
      <c r="DKF44"/>
      <c r="DKG44"/>
      <c r="DKH44"/>
      <c r="DKI44"/>
      <c r="DKJ44"/>
      <c r="DKK44"/>
      <c r="DKL44"/>
      <c r="DKM44"/>
      <c r="DKN44"/>
      <c r="DKO44"/>
      <c r="DKP44"/>
      <c r="DKQ44"/>
      <c r="DKR44"/>
      <c r="DKS44"/>
      <c r="DKT44"/>
      <c r="DKU44"/>
      <c r="DKV44"/>
      <c r="DKW44"/>
      <c r="DKX44"/>
      <c r="DKY44"/>
      <c r="DKZ44"/>
      <c r="DLA44"/>
      <c r="DLB44"/>
      <c r="DLC44"/>
      <c r="DLD44"/>
      <c r="DLE44"/>
      <c r="DLF44"/>
      <c r="DLG44"/>
      <c r="DLH44"/>
      <c r="DLI44"/>
      <c r="DLJ44"/>
      <c r="DLK44"/>
      <c r="DLL44"/>
      <c r="DLM44"/>
      <c r="DLN44"/>
      <c r="DLO44"/>
      <c r="DLP44"/>
      <c r="DLQ44"/>
      <c r="DLR44"/>
      <c r="DLS44"/>
      <c r="DLT44"/>
      <c r="DLU44"/>
      <c r="DLV44"/>
      <c r="DLW44"/>
      <c r="DLX44"/>
      <c r="DLY44"/>
      <c r="DLZ44"/>
      <c r="DMA44"/>
      <c r="DMB44"/>
      <c r="DMC44"/>
      <c r="DMD44"/>
      <c r="DME44"/>
      <c r="DMF44"/>
      <c r="DMG44"/>
      <c r="DMH44"/>
      <c r="DMI44"/>
      <c r="DMJ44"/>
      <c r="DMK44"/>
      <c r="DML44"/>
      <c r="DMM44"/>
      <c r="DMN44"/>
      <c r="DMO44"/>
      <c r="DMP44"/>
      <c r="DMQ44"/>
      <c r="DMR44"/>
      <c r="DMS44"/>
      <c r="DMT44"/>
      <c r="DMU44"/>
      <c r="DMV44"/>
      <c r="DMW44"/>
      <c r="DMX44"/>
      <c r="DMY44"/>
      <c r="DMZ44"/>
      <c r="DNA44"/>
      <c r="DNB44"/>
      <c r="DNC44"/>
      <c r="DND44"/>
      <c r="DNE44"/>
      <c r="DNF44"/>
      <c r="DNG44"/>
      <c r="DNH44"/>
      <c r="DNI44"/>
      <c r="DNJ44"/>
      <c r="DNK44"/>
      <c r="DNL44"/>
      <c r="DNM44"/>
      <c r="DNN44"/>
      <c r="DNO44"/>
      <c r="DNP44"/>
      <c r="DNQ44"/>
      <c r="DNR44"/>
      <c r="DNS44"/>
      <c r="DNT44"/>
      <c r="DNU44"/>
      <c r="DNV44"/>
      <c r="DNW44"/>
      <c r="DNX44"/>
      <c r="DNY44"/>
      <c r="DNZ44"/>
      <c r="DOA44"/>
      <c r="DOB44"/>
      <c r="DOC44"/>
      <c r="DOD44"/>
      <c r="DOE44"/>
      <c r="DOF44"/>
      <c r="DOG44"/>
      <c r="DOH44"/>
      <c r="DOI44"/>
      <c r="DOJ44"/>
      <c r="DOK44"/>
      <c r="DOL44"/>
      <c r="DOM44"/>
      <c r="DON44"/>
      <c r="DOO44"/>
      <c r="DOP44"/>
      <c r="DOQ44"/>
      <c r="DOR44"/>
      <c r="DOS44"/>
      <c r="DOT44"/>
      <c r="DOU44"/>
      <c r="DOV44"/>
      <c r="DOW44"/>
      <c r="DOX44"/>
      <c r="DOY44"/>
      <c r="DOZ44"/>
      <c r="DPA44"/>
      <c r="DPB44"/>
      <c r="DPC44"/>
      <c r="DPD44"/>
      <c r="DPE44"/>
      <c r="DPF44"/>
      <c r="DPG44"/>
      <c r="DPH44"/>
      <c r="DPI44"/>
      <c r="DPJ44"/>
      <c r="DPK44"/>
      <c r="DPL44"/>
      <c r="DPM44"/>
      <c r="DPN44"/>
      <c r="DPO44"/>
      <c r="DPP44"/>
      <c r="DPQ44"/>
      <c r="DPR44"/>
      <c r="DPS44"/>
      <c r="DPT44"/>
      <c r="DPU44"/>
      <c r="DPV44"/>
      <c r="DPW44"/>
      <c r="DPX44"/>
      <c r="DPY44"/>
      <c r="DPZ44"/>
      <c r="DQA44"/>
      <c r="DQB44"/>
      <c r="DQC44"/>
      <c r="DQD44"/>
      <c r="DQE44"/>
      <c r="DQF44"/>
      <c r="DQG44"/>
      <c r="DQH44"/>
      <c r="DQI44"/>
      <c r="DQJ44"/>
      <c r="DQK44"/>
      <c r="DQL44"/>
      <c r="DQM44"/>
      <c r="DQN44"/>
      <c r="DQO44"/>
      <c r="DQP44"/>
      <c r="DQQ44"/>
      <c r="DQR44"/>
      <c r="DQS44"/>
      <c r="DQT44"/>
      <c r="DQU44"/>
      <c r="DQV44"/>
      <c r="DQW44"/>
      <c r="DQX44"/>
      <c r="DQY44"/>
      <c r="DQZ44"/>
      <c r="DRA44"/>
      <c r="DRB44"/>
      <c r="DRC44"/>
      <c r="DRD44"/>
      <c r="DRE44"/>
      <c r="DRF44"/>
      <c r="DRG44"/>
      <c r="DRH44"/>
      <c r="DRI44"/>
      <c r="DRJ44"/>
      <c r="DRK44"/>
      <c r="DRL44"/>
      <c r="DRM44"/>
      <c r="DRN44"/>
      <c r="DRO44"/>
      <c r="DRP44"/>
      <c r="DRQ44"/>
      <c r="DRR44"/>
      <c r="DRS44"/>
      <c r="DRT44"/>
      <c r="DRU44"/>
      <c r="DRV44"/>
      <c r="DRW44"/>
      <c r="DRX44"/>
      <c r="DRY44"/>
      <c r="DRZ44"/>
      <c r="DSA44"/>
      <c r="DSB44"/>
      <c r="DSC44"/>
      <c r="DSD44"/>
      <c r="DSE44"/>
      <c r="DSF44"/>
      <c r="DSG44"/>
      <c r="DSH44"/>
      <c r="DSI44"/>
      <c r="DSJ44"/>
      <c r="DSK44"/>
      <c r="DSL44"/>
      <c r="DSM44"/>
      <c r="DSN44"/>
      <c r="DSO44"/>
      <c r="DSP44"/>
      <c r="DSQ44"/>
      <c r="DSR44"/>
      <c r="DSS44"/>
      <c r="DST44"/>
      <c r="DSU44"/>
      <c r="DSV44"/>
      <c r="DSW44"/>
      <c r="DSX44"/>
      <c r="DSY44"/>
      <c r="DSZ44"/>
      <c r="DTA44"/>
      <c r="DTB44"/>
      <c r="DTC44"/>
      <c r="DTD44"/>
      <c r="DTE44"/>
      <c r="DTF44"/>
      <c r="DTG44"/>
      <c r="DTH44"/>
      <c r="DTI44"/>
      <c r="DTJ44"/>
      <c r="DTK44"/>
      <c r="DTL44"/>
      <c r="DTM44"/>
      <c r="DTN44"/>
      <c r="DTO44"/>
      <c r="DTP44"/>
      <c r="DTQ44"/>
      <c r="DTR44"/>
      <c r="DTS44"/>
      <c r="DTT44"/>
      <c r="DTU44"/>
      <c r="DTV44"/>
      <c r="DTW44"/>
      <c r="DTX44"/>
      <c r="DTY44"/>
      <c r="DTZ44"/>
      <c r="DUA44"/>
      <c r="DUB44"/>
      <c r="DUC44"/>
      <c r="DUD44"/>
      <c r="DUE44"/>
      <c r="DUF44"/>
      <c r="DUG44"/>
      <c r="DUH44"/>
      <c r="DUI44"/>
      <c r="DUJ44"/>
      <c r="DUK44"/>
      <c r="DUL44"/>
      <c r="DUM44"/>
      <c r="DUN44"/>
      <c r="DUO44"/>
      <c r="DUP44"/>
      <c r="DUQ44"/>
      <c r="DUR44"/>
      <c r="DUS44"/>
      <c r="DUT44"/>
      <c r="DUU44"/>
      <c r="DUV44"/>
      <c r="DUW44"/>
      <c r="DUX44"/>
      <c r="DUY44"/>
      <c r="DUZ44"/>
      <c r="DVA44"/>
      <c r="DVB44"/>
      <c r="DVC44"/>
      <c r="DVD44"/>
      <c r="DVE44"/>
      <c r="DVF44"/>
      <c r="DVG44"/>
      <c r="DVH44"/>
      <c r="DVI44"/>
      <c r="DVJ44"/>
      <c r="DVK44"/>
      <c r="DVL44"/>
      <c r="DVM44"/>
      <c r="DVN44"/>
      <c r="DVO44"/>
      <c r="DVP44"/>
      <c r="DVQ44"/>
      <c r="DVR44"/>
      <c r="DVS44"/>
      <c r="DVT44"/>
      <c r="DVU44"/>
      <c r="DVV44"/>
      <c r="DVW44"/>
      <c r="DVX44"/>
      <c r="DVY44"/>
      <c r="DVZ44"/>
      <c r="DWA44"/>
      <c r="DWB44"/>
      <c r="DWC44"/>
      <c r="DWD44"/>
      <c r="DWE44"/>
      <c r="DWF44"/>
      <c r="DWG44"/>
      <c r="DWH44"/>
      <c r="DWI44"/>
      <c r="DWJ44"/>
      <c r="DWK44"/>
      <c r="DWL44"/>
      <c r="DWM44"/>
      <c r="DWN44"/>
      <c r="DWO44"/>
      <c r="DWP44"/>
      <c r="DWQ44"/>
      <c r="DWR44"/>
      <c r="DWS44"/>
      <c r="DWT44"/>
      <c r="DWU44"/>
      <c r="DWV44"/>
      <c r="DWW44"/>
      <c r="DWX44"/>
      <c r="DWY44"/>
      <c r="DWZ44"/>
      <c r="DXA44"/>
      <c r="DXB44"/>
      <c r="DXC44"/>
      <c r="DXD44"/>
      <c r="DXE44"/>
      <c r="DXF44"/>
      <c r="DXG44"/>
      <c r="DXH44"/>
      <c r="DXI44"/>
      <c r="DXJ44"/>
      <c r="DXK44"/>
      <c r="DXL44"/>
      <c r="DXM44"/>
      <c r="DXN44"/>
      <c r="DXO44"/>
      <c r="DXP44"/>
      <c r="DXQ44"/>
      <c r="DXR44"/>
      <c r="DXS44"/>
      <c r="DXT44"/>
      <c r="DXU44"/>
      <c r="DXV44"/>
      <c r="DXW44"/>
      <c r="DXX44"/>
      <c r="DXY44"/>
      <c r="DXZ44"/>
      <c r="DYA44"/>
      <c r="DYB44"/>
      <c r="DYC44"/>
      <c r="DYD44"/>
      <c r="DYE44"/>
      <c r="DYF44"/>
      <c r="DYG44"/>
      <c r="DYH44"/>
      <c r="DYI44"/>
      <c r="DYJ44"/>
      <c r="DYK44"/>
      <c r="DYL44"/>
      <c r="DYM44"/>
      <c r="DYN44"/>
      <c r="DYO44"/>
      <c r="DYP44"/>
      <c r="DYQ44"/>
      <c r="DYR44"/>
      <c r="DYS44"/>
      <c r="DYT44"/>
      <c r="DYU44"/>
      <c r="DYV44"/>
      <c r="DYW44"/>
      <c r="DYX44"/>
      <c r="DYY44"/>
      <c r="DYZ44"/>
      <c r="DZA44"/>
      <c r="DZB44"/>
      <c r="DZC44"/>
      <c r="DZD44"/>
      <c r="DZE44"/>
      <c r="DZF44"/>
      <c r="DZG44"/>
      <c r="DZH44"/>
      <c r="DZI44"/>
      <c r="DZJ44"/>
      <c r="DZK44"/>
      <c r="DZL44"/>
      <c r="DZM44"/>
      <c r="DZN44"/>
      <c r="DZO44"/>
      <c r="DZP44"/>
      <c r="DZQ44"/>
      <c r="DZR44"/>
      <c r="DZS44"/>
      <c r="DZT44"/>
      <c r="DZU44"/>
      <c r="DZV44"/>
      <c r="DZW44"/>
      <c r="DZX44"/>
      <c r="DZY44"/>
      <c r="DZZ44"/>
      <c r="EAA44"/>
      <c r="EAB44"/>
      <c r="EAC44"/>
      <c r="EAD44"/>
      <c r="EAE44"/>
      <c r="EAF44"/>
      <c r="EAG44"/>
      <c r="EAH44"/>
      <c r="EAI44"/>
      <c r="EAJ44"/>
      <c r="EAK44"/>
      <c r="EAL44"/>
      <c r="EAM44"/>
      <c r="EAN44"/>
      <c r="EAO44"/>
      <c r="EAP44"/>
      <c r="EAQ44"/>
      <c r="EAR44"/>
      <c r="EAS44"/>
      <c r="EAT44"/>
      <c r="EAU44"/>
      <c r="EAV44"/>
      <c r="EAW44"/>
      <c r="EAX44"/>
      <c r="EAY44"/>
      <c r="EAZ44"/>
      <c r="EBA44"/>
      <c r="EBB44"/>
      <c r="EBC44"/>
      <c r="EBD44"/>
      <c r="EBE44"/>
      <c r="EBF44"/>
      <c r="EBG44"/>
      <c r="EBH44"/>
      <c r="EBI44"/>
      <c r="EBJ44"/>
      <c r="EBK44"/>
      <c r="EBL44"/>
      <c r="EBM44"/>
      <c r="EBN44"/>
      <c r="EBO44"/>
      <c r="EBP44"/>
      <c r="EBQ44"/>
      <c r="EBR44"/>
      <c r="EBS44"/>
      <c r="EBT44"/>
      <c r="EBU44"/>
      <c r="EBV44"/>
      <c r="EBW44"/>
      <c r="EBX44"/>
      <c r="EBY44"/>
      <c r="EBZ44"/>
      <c r="ECA44"/>
      <c r="ECB44"/>
      <c r="ECC44"/>
      <c r="ECD44"/>
      <c r="ECE44"/>
      <c r="ECF44"/>
      <c r="ECG44"/>
      <c r="ECH44"/>
      <c r="ECI44"/>
      <c r="ECJ44"/>
      <c r="ECK44"/>
      <c r="ECL44"/>
      <c r="ECM44"/>
      <c r="ECN44"/>
      <c r="ECO44"/>
      <c r="ECP44"/>
      <c r="ECQ44"/>
      <c r="ECR44"/>
      <c r="ECS44"/>
      <c r="ECT44"/>
      <c r="ECU44"/>
      <c r="ECV44"/>
      <c r="ECW44"/>
      <c r="ECX44"/>
      <c r="ECY44"/>
      <c r="ECZ44"/>
      <c r="EDA44"/>
      <c r="EDB44"/>
      <c r="EDC44"/>
      <c r="EDD44"/>
      <c r="EDE44"/>
      <c r="EDF44"/>
      <c r="EDG44"/>
      <c r="EDH44"/>
      <c r="EDI44"/>
      <c r="EDJ44"/>
      <c r="EDK44"/>
      <c r="EDL44"/>
      <c r="EDM44"/>
      <c r="EDN44"/>
      <c r="EDO44"/>
      <c r="EDP44"/>
      <c r="EDQ44"/>
      <c r="EDR44"/>
      <c r="EDS44"/>
      <c r="EDT44"/>
      <c r="EDU44"/>
      <c r="EDV44"/>
      <c r="EDW44"/>
      <c r="EDX44"/>
      <c r="EDY44"/>
      <c r="EDZ44"/>
      <c r="EEA44"/>
      <c r="EEB44"/>
      <c r="EEC44"/>
      <c r="EED44"/>
      <c r="EEE44"/>
      <c r="EEF44"/>
      <c r="EEG44"/>
      <c r="EEH44"/>
      <c r="EEI44"/>
      <c r="EEJ44"/>
      <c r="EEK44"/>
      <c r="EEL44"/>
      <c r="EEM44"/>
      <c r="EEN44"/>
      <c r="EEO44"/>
      <c r="EEP44"/>
      <c r="EEQ44"/>
      <c r="EER44"/>
      <c r="EES44"/>
      <c r="EET44"/>
      <c r="EEU44"/>
      <c r="EEV44"/>
      <c r="EEW44"/>
      <c r="EEX44"/>
      <c r="EEY44"/>
      <c r="EEZ44"/>
      <c r="EFA44"/>
      <c r="EFB44"/>
      <c r="EFC44"/>
      <c r="EFD44"/>
      <c r="EFE44"/>
      <c r="EFF44"/>
      <c r="EFG44"/>
      <c r="EFH44"/>
      <c r="EFI44"/>
      <c r="EFJ44"/>
      <c r="EFK44"/>
      <c r="EFL44"/>
      <c r="EFM44"/>
      <c r="EFN44"/>
      <c r="EFO44"/>
      <c r="EFP44"/>
      <c r="EFQ44"/>
      <c r="EFR44"/>
      <c r="EFS44"/>
      <c r="EFT44"/>
      <c r="EFU44"/>
      <c r="EFV44"/>
      <c r="EFW44"/>
      <c r="EFX44"/>
      <c r="EFY44"/>
      <c r="EFZ44"/>
      <c r="EGA44"/>
      <c r="EGB44"/>
      <c r="EGC44"/>
      <c r="EGD44"/>
      <c r="EGE44"/>
      <c r="EGF44"/>
      <c r="EGG44"/>
      <c r="EGH44"/>
      <c r="EGI44"/>
      <c r="EGJ44"/>
      <c r="EGK44"/>
      <c r="EGL44"/>
      <c r="EGM44"/>
      <c r="EGN44"/>
      <c r="EGO44"/>
      <c r="EGP44"/>
      <c r="EGQ44"/>
      <c r="EGR44"/>
      <c r="EGS44"/>
      <c r="EGT44"/>
      <c r="EGU44"/>
      <c r="EGV44"/>
      <c r="EGW44"/>
      <c r="EGX44"/>
      <c r="EGY44"/>
      <c r="EGZ44"/>
      <c r="EHA44"/>
      <c r="EHB44"/>
      <c r="EHC44"/>
      <c r="EHD44"/>
      <c r="EHE44"/>
      <c r="EHF44"/>
      <c r="EHG44"/>
      <c r="EHH44"/>
      <c r="EHI44"/>
      <c r="EHJ44"/>
      <c r="EHK44"/>
      <c r="EHL44"/>
      <c r="EHM44"/>
      <c r="EHN44"/>
      <c r="EHO44"/>
      <c r="EHP44"/>
      <c r="EHQ44"/>
      <c r="EHR44"/>
      <c r="EHS44"/>
      <c r="EHT44"/>
      <c r="EHU44"/>
      <c r="EHV44"/>
      <c r="EHW44"/>
      <c r="EHX44"/>
      <c r="EHY44"/>
      <c r="EHZ44"/>
      <c r="EIA44"/>
      <c r="EIB44"/>
      <c r="EIC44"/>
      <c r="EID44"/>
      <c r="EIE44"/>
      <c r="EIF44"/>
      <c r="EIG44"/>
      <c r="EIH44"/>
      <c r="EII44"/>
      <c r="EIJ44"/>
      <c r="EIK44"/>
      <c r="EIL44"/>
      <c r="EIM44"/>
      <c r="EIN44"/>
      <c r="EIO44"/>
      <c r="EIP44"/>
      <c r="EIQ44"/>
      <c r="EIR44"/>
      <c r="EIS44"/>
      <c r="EIT44"/>
      <c r="EIU44"/>
      <c r="EIV44"/>
      <c r="EIW44"/>
      <c r="EIX44"/>
      <c r="EIY44"/>
      <c r="EIZ44"/>
      <c r="EJA44"/>
      <c r="EJB44"/>
      <c r="EJC44"/>
      <c r="EJD44"/>
      <c r="EJE44"/>
      <c r="EJF44"/>
      <c r="EJG44"/>
      <c r="EJH44"/>
      <c r="EJI44"/>
      <c r="EJJ44"/>
      <c r="EJK44"/>
      <c r="EJL44"/>
      <c r="EJM44"/>
      <c r="EJN44"/>
      <c r="EJO44"/>
      <c r="EJP44"/>
      <c r="EJQ44"/>
      <c r="EJR44"/>
      <c r="EJS44"/>
      <c r="EJT44"/>
      <c r="EJU44"/>
      <c r="EJV44"/>
      <c r="EJW44"/>
      <c r="EJX44"/>
      <c r="EJY44"/>
      <c r="EJZ44"/>
      <c r="EKA44"/>
      <c r="EKB44"/>
      <c r="EKC44"/>
      <c r="EKD44"/>
      <c r="EKE44"/>
      <c r="EKF44"/>
      <c r="EKG44"/>
      <c r="EKH44"/>
      <c r="EKI44"/>
      <c r="EKJ44"/>
      <c r="EKK44"/>
      <c r="EKL44"/>
      <c r="EKM44"/>
      <c r="EKN44"/>
      <c r="EKO44"/>
      <c r="EKP44"/>
      <c r="EKQ44"/>
      <c r="EKR44"/>
      <c r="EKS44"/>
      <c r="EKT44"/>
      <c r="EKU44"/>
      <c r="EKV44"/>
      <c r="EKW44"/>
      <c r="EKX44"/>
      <c r="EKY44"/>
      <c r="EKZ44"/>
      <c r="ELA44"/>
      <c r="ELB44"/>
      <c r="ELC44"/>
      <c r="ELD44"/>
      <c r="ELE44"/>
      <c r="ELF44"/>
      <c r="ELG44"/>
      <c r="ELH44"/>
      <c r="ELI44"/>
      <c r="ELJ44"/>
      <c r="ELK44"/>
      <c r="ELL44"/>
      <c r="ELM44"/>
      <c r="ELN44"/>
      <c r="ELO44"/>
      <c r="ELP44"/>
      <c r="ELQ44"/>
      <c r="ELR44"/>
      <c r="ELS44"/>
      <c r="ELT44"/>
      <c r="ELU44"/>
      <c r="ELV44"/>
      <c r="ELW44"/>
      <c r="ELX44"/>
      <c r="ELY44"/>
      <c r="ELZ44"/>
      <c r="EMA44"/>
      <c r="EMB44"/>
      <c r="EMC44"/>
      <c r="EMD44"/>
      <c r="EME44"/>
      <c r="EMF44"/>
      <c r="EMG44"/>
      <c r="EMH44"/>
      <c r="EMI44"/>
      <c r="EMJ44"/>
      <c r="EMK44"/>
      <c r="EML44"/>
      <c r="EMM44"/>
      <c r="EMN44"/>
      <c r="EMO44"/>
      <c r="EMP44"/>
      <c r="EMQ44"/>
      <c r="EMR44"/>
      <c r="EMS44"/>
      <c r="EMT44"/>
      <c r="EMU44"/>
      <c r="EMV44"/>
      <c r="EMW44"/>
      <c r="EMX44"/>
      <c r="EMY44"/>
      <c r="EMZ44"/>
      <c r="ENA44"/>
      <c r="ENB44"/>
      <c r="ENC44"/>
      <c r="END44"/>
      <c r="ENE44"/>
      <c r="ENF44"/>
      <c r="ENG44"/>
      <c r="ENH44"/>
      <c r="ENI44"/>
      <c r="ENJ44"/>
      <c r="ENK44"/>
      <c r="ENL44"/>
      <c r="ENM44"/>
      <c r="ENN44"/>
      <c r="ENO44"/>
      <c r="ENP44"/>
      <c r="ENQ44"/>
      <c r="ENR44"/>
      <c r="ENS44"/>
      <c r="ENT44"/>
      <c r="ENU44"/>
      <c r="ENV44"/>
      <c r="ENW44"/>
      <c r="ENX44"/>
      <c r="ENY44"/>
      <c r="ENZ44"/>
      <c r="EOA44"/>
      <c r="EOB44"/>
      <c r="EOC44"/>
      <c r="EOD44"/>
      <c r="EOE44"/>
      <c r="EOF44"/>
      <c r="EOG44"/>
      <c r="EOH44"/>
      <c r="EOI44"/>
      <c r="EOJ44"/>
      <c r="EOK44"/>
      <c r="EOL44"/>
      <c r="EOM44"/>
      <c r="EON44"/>
      <c r="EOO44"/>
      <c r="EOP44"/>
      <c r="EOQ44"/>
      <c r="EOR44"/>
      <c r="EOS44"/>
      <c r="EOT44"/>
      <c r="EOU44"/>
      <c r="EOV44"/>
      <c r="EOW44"/>
      <c r="EOX44"/>
      <c r="EOY44"/>
      <c r="EOZ44"/>
      <c r="EPA44"/>
      <c r="EPB44"/>
      <c r="EPC44"/>
      <c r="EPD44"/>
      <c r="EPE44"/>
      <c r="EPF44"/>
      <c r="EPG44"/>
      <c r="EPH44"/>
      <c r="EPI44"/>
      <c r="EPJ44"/>
      <c r="EPK44"/>
      <c r="EPL44"/>
      <c r="EPM44"/>
      <c r="EPN44"/>
      <c r="EPO44"/>
      <c r="EPP44"/>
      <c r="EPQ44"/>
      <c r="EPR44"/>
      <c r="EPS44"/>
      <c r="EPT44"/>
      <c r="EPU44"/>
      <c r="EPV44"/>
      <c r="EPW44"/>
      <c r="EPX44"/>
      <c r="EPY44"/>
      <c r="EPZ44"/>
      <c r="EQA44"/>
      <c r="EQB44"/>
      <c r="EQC44"/>
      <c r="EQD44"/>
      <c r="EQE44"/>
      <c r="EQF44"/>
      <c r="EQG44"/>
      <c r="EQH44"/>
      <c r="EQI44"/>
      <c r="EQJ44"/>
      <c r="EQK44"/>
      <c r="EQL44"/>
      <c r="EQM44"/>
      <c r="EQN44"/>
      <c r="EQO44"/>
      <c r="EQP44"/>
      <c r="EQQ44"/>
      <c r="EQR44"/>
      <c r="EQS44"/>
      <c r="EQT44"/>
      <c r="EQU44"/>
      <c r="EQV44"/>
      <c r="EQW44"/>
      <c r="EQX44"/>
      <c r="EQY44"/>
      <c r="EQZ44"/>
      <c r="ERA44"/>
      <c r="ERB44"/>
      <c r="ERC44"/>
      <c r="ERD44"/>
      <c r="ERE44"/>
      <c r="ERF44"/>
      <c r="ERG44"/>
      <c r="ERH44"/>
      <c r="ERI44"/>
      <c r="ERJ44"/>
      <c r="ERK44"/>
      <c r="ERL44"/>
      <c r="ERM44"/>
      <c r="ERN44"/>
      <c r="ERO44"/>
      <c r="ERP44"/>
      <c r="ERQ44"/>
      <c r="ERR44"/>
      <c r="ERS44"/>
      <c r="ERT44"/>
      <c r="ERU44"/>
      <c r="ERV44"/>
      <c r="ERW44"/>
      <c r="ERX44"/>
      <c r="ERY44"/>
      <c r="ERZ44"/>
      <c r="ESA44"/>
      <c r="ESB44"/>
      <c r="ESC44"/>
      <c r="ESD44"/>
      <c r="ESE44"/>
      <c r="ESF44"/>
      <c r="ESG44"/>
      <c r="ESH44"/>
      <c r="ESI44"/>
      <c r="ESJ44"/>
      <c r="ESK44"/>
      <c r="ESL44"/>
      <c r="ESM44"/>
      <c r="ESN44"/>
      <c r="ESO44"/>
      <c r="ESP44"/>
      <c r="ESQ44"/>
      <c r="ESR44"/>
      <c r="ESS44"/>
      <c r="EST44"/>
      <c r="ESU44"/>
      <c r="ESV44"/>
      <c r="ESW44"/>
      <c r="ESX44"/>
      <c r="ESY44"/>
      <c r="ESZ44"/>
      <c r="ETA44"/>
      <c r="ETB44"/>
      <c r="ETC44"/>
      <c r="ETD44"/>
      <c r="ETE44"/>
      <c r="ETF44"/>
      <c r="ETG44"/>
      <c r="ETH44"/>
      <c r="ETI44"/>
      <c r="ETJ44"/>
      <c r="ETK44"/>
      <c r="ETL44"/>
      <c r="ETM44"/>
      <c r="ETN44"/>
      <c r="ETO44"/>
      <c r="ETP44"/>
      <c r="ETQ44"/>
      <c r="ETR44"/>
      <c r="ETS44"/>
      <c r="ETT44"/>
      <c r="ETU44"/>
      <c r="ETV44"/>
      <c r="ETW44"/>
      <c r="ETX44"/>
      <c r="ETY44"/>
      <c r="ETZ44"/>
      <c r="EUA44"/>
      <c r="EUB44"/>
      <c r="EUC44"/>
      <c r="EUD44"/>
      <c r="EUE44"/>
      <c r="EUF44"/>
      <c r="EUG44"/>
      <c r="EUH44"/>
      <c r="EUI44"/>
      <c r="EUJ44"/>
      <c r="EUK44"/>
      <c r="EUL44"/>
      <c r="EUM44"/>
      <c r="EUN44"/>
      <c r="EUO44"/>
      <c r="EUP44"/>
      <c r="EUQ44"/>
      <c r="EUR44"/>
      <c r="EUS44"/>
      <c r="EUT44"/>
      <c r="EUU44"/>
      <c r="EUV44"/>
      <c r="EUW44"/>
      <c r="EUX44"/>
      <c r="EUY44"/>
      <c r="EUZ44"/>
      <c r="EVA44"/>
      <c r="EVB44"/>
      <c r="EVC44"/>
      <c r="EVD44"/>
      <c r="EVE44"/>
      <c r="EVF44"/>
      <c r="EVG44"/>
      <c r="EVH44"/>
      <c r="EVI44"/>
      <c r="EVJ44"/>
      <c r="EVK44"/>
      <c r="EVL44"/>
      <c r="EVM44"/>
      <c r="EVN44"/>
      <c r="EVO44"/>
      <c r="EVP44"/>
      <c r="EVQ44"/>
      <c r="EVR44"/>
      <c r="EVS44"/>
      <c r="EVT44"/>
      <c r="EVU44"/>
      <c r="EVV44"/>
      <c r="EVW44"/>
      <c r="EVX44"/>
      <c r="EVY44"/>
      <c r="EVZ44"/>
      <c r="EWA44"/>
      <c r="EWB44"/>
      <c r="EWC44"/>
      <c r="EWD44"/>
      <c r="EWE44"/>
      <c r="EWF44"/>
      <c r="EWG44"/>
      <c r="EWH44"/>
      <c r="EWI44"/>
      <c r="EWJ44"/>
      <c r="EWK44"/>
      <c r="EWL44"/>
      <c r="EWM44"/>
      <c r="EWN44"/>
      <c r="EWO44"/>
      <c r="EWP44"/>
      <c r="EWQ44"/>
      <c r="EWR44"/>
      <c r="EWS44"/>
      <c r="EWT44"/>
      <c r="EWU44"/>
      <c r="EWV44"/>
      <c r="EWW44"/>
      <c r="EWX44"/>
      <c r="EWY44"/>
      <c r="EWZ44"/>
      <c r="EXA44"/>
      <c r="EXB44"/>
      <c r="EXC44"/>
      <c r="EXD44"/>
      <c r="EXE44"/>
      <c r="EXF44"/>
      <c r="EXG44"/>
      <c r="EXH44"/>
      <c r="EXI44"/>
      <c r="EXJ44"/>
      <c r="EXK44"/>
      <c r="EXL44"/>
      <c r="EXM44"/>
      <c r="EXN44"/>
      <c r="EXO44"/>
      <c r="EXP44"/>
      <c r="EXQ44"/>
      <c r="EXR44"/>
      <c r="EXS44"/>
      <c r="EXT44"/>
      <c r="EXU44"/>
      <c r="EXV44"/>
      <c r="EXW44"/>
      <c r="EXX44"/>
      <c r="EXY44"/>
      <c r="EXZ44"/>
      <c r="EYA44"/>
      <c r="EYB44"/>
      <c r="EYC44"/>
      <c r="EYD44"/>
      <c r="EYE44"/>
      <c r="EYF44"/>
      <c r="EYG44"/>
      <c r="EYH44"/>
      <c r="EYI44"/>
      <c r="EYJ44"/>
      <c r="EYK44"/>
      <c r="EYL44"/>
      <c r="EYM44"/>
      <c r="EYN44"/>
      <c r="EYO44"/>
      <c r="EYP44"/>
      <c r="EYQ44"/>
      <c r="EYR44"/>
      <c r="EYS44"/>
      <c r="EYT44"/>
      <c r="EYU44"/>
      <c r="EYV44"/>
      <c r="EYW44"/>
      <c r="EYX44"/>
      <c r="EYY44"/>
      <c r="EYZ44"/>
      <c r="EZA44"/>
      <c r="EZB44"/>
      <c r="EZC44"/>
      <c r="EZD44"/>
      <c r="EZE44"/>
      <c r="EZF44"/>
      <c r="EZG44"/>
      <c r="EZH44"/>
      <c r="EZI44"/>
      <c r="EZJ44"/>
      <c r="EZK44"/>
      <c r="EZL44"/>
      <c r="EZM44"/>
      <c r="EZN44"/>
      <c r="EZO44"/>
      <c r="EZP44"/>
      <c r="EZQ44"/>
      <c r="EZR44"/>
      <c r="EZS44"/>
      <c r="EZT44"/>
      <c r="EZU44"/>
      <c r="EZV44"/>
      <c r="EZW44"/>
      <c r="EZX44"/>
      <c r="EZY44"/>
      <c r="EZZ44"/>
      <c r="FAA44"/>
      <c r="FAB44"/>
      <c r="FAC44"/>
      <c r="FAD44"/>
      <c r="FAE44"/>
      <c r="FAF44"/>
      <c r="FAG44"/>
      <c r="FAH44"/>
      <c r="FAI44"/>
      <c r="FAJ44"/>
      <c r="FAK44"/>
      <c r="FAL44"/>
      <c r="FAM44"/>
      <c r="FAN44"/>
      <c r="FAO44"/>
      <c r="FAP44"/>
      <c r="FAQ44"/>
      <c r="FAR44"/>
      <c r="FAS44"/>
      <c r="FAT44"/>
      <c r="FAU44"/>
      <c r="FAV44"/>
      <c r="FAW44"/>
      <c r="FAX44"/>
      <c r="FAY44"/>
      <c r="FAZ44"/>
      <c r="FBA44"/>
      <c r="FBB44"/>
      <c r="FBC44"/>
      <c r="FBD44"/>
      <c r="FBE44"/>
      <c r="FBF44"/>
      <c r="FBG44"/>
      <c r="FBH44"/>
      <c r="FBI44"/>
      <c r="FBJ44"/>
      <c r="FBK44"/>
      <c r="FBL44"/>
      <c r="FBM44"/>
      <c r="FBN44"/>
      <c r="FBO44"/>
      <c r="FBP44"/>
      <c r="FBQ44"/>
      <c r="FBR44"/>
      <c r="FBS44"/>
      <c r="FBT44"/>
      <c r="FBU44"/>
      <c r="FBV44"/>
      <c r="FBW44"/>
      <c r="FBX44"/>
      <c r="FBY44"/>
      <c r="FBZ44"/>
      <c r="FCA44"/>
      <c r="FCB44"/>
      <c r="FCC44"/>
      <c r="FCD44"/>
      <c r="FCE44"/>
      <c r="FCF44"/>
      <c r="FCG44"/>
      <c r="FCH44"/>
      <c r="FCI44"/>
      <c r="FCJ44"/>
      <c r="FCK44"/>
      <c r="FCL44"/>
      <c r="FCM44"/>
      <c r="FCN44"/>
      <c r="FCO44"/>
      <c r="FCP44"/>
      <c r="FCQ44"/>
      <c r="FCR44"/>
      <c r="FCS44"/>
      <c r="FCT44"/>
      <c r="FCU44"/>
      <c r="FCV44"/>
      <c r="FCW44"/>
      <c r="FCX44"/>
      <c r="FCY44"/>
      <c r="FCZ44"/>
      <c r="FDA44"/>
      <c r="FDB44"/>
      <c r="FDC44"/>
      <c r="FDD44"/>
      <c r="FDE44"/>
      <c r="FDF44"/>
      <c r="FDG44"/>
      <c r="FDH44"/>
      <c r="FDI44"/>
      <c r="FDJ44"/>
      <c r="FDK44"/>
      <c r="FDL44"/>
      <c r="FDM44"/>
      <c r="FDN44"/>
      <c r="FDO44"/>
      <c r="FDP44"/>
      <c r="FDQ44"/>
      <c r="FDR44"/>
      <c r="FDS44"/>
      <c r="FDT44"/>
      <c r="FDU44"/>
      <c r="FDV44"/>
      <c r="FDW44"/>
      <c r="FDX44"/>
      <c r="FDY44"/>
      <c r="FDZ44"/>
      <c r="FEA44"/>
      <c r="FEB44"/>
      <c r="FEC44"/>
      <c r="FED44"/>
      <c r="FEE44"/>
      <c r="FEF44"/>
      <c r="FEG44"/>
      <c r="FEH44"/>
      <c r="FEI44"/>
      <c r="FEJ44"/>
      <c r="FEK44"/>
      <c r="FEL44"/>
      <c r="FEM44"/>
      <c r="FEN44"/>
      <c r="FEO44"/>
      <c r="FEP44"/>
      <c r="FEQ44"/>
      <c r="FER44"/>
      <c r="FES44"/>
      <c r="FET44"/>
      <c r="FEU44"/>
      <c r="FEV44"/>
      <c r="FEW44"/>
      <c r="FEX44"/>
      <c r="FEY44"/>
      <c r="FEZ44"/>
      <c r="FFA44"/>
      <c r="FFB44"/>
      <c r="FFC44"/>
      <c r="FFD44"/>
      <c r="FFE44"/>
      <c r="FFF44"/>
      <c r="FFG44"/>
      <c r="FFH44"/>
      <c r="FFI44"/>
      <c r="FFJ44"/>
      <c r="FFK44"/>
      <c r="FFL44"/>
      <c r="FFM44"/>
      <c r="FFN44"/>
      <c r="FFO44"/>
      <c r="FFP44"/>
      <c r="FFQ44"/>
      <c r="FFR44"/>
      <c r="FFS44"/>
      <c r="FFT44"/>
      <c r="FFU44"/>
      <c r="FFV44"/>
      <c r="FFW44"/>
      <c r="FFX44"/>
      <c r="FFY44"/>
      <c r="FFZ44"/>
      <c r="FGA44"/>
      <c r="FGB44"/>
      <c r="FGC44"/>
      <c r="FGD44"/>
      <c r="FGE44"/>
      <c r="FGF44"/>
      <c r="FGG44"/>
      <c r="FGH44"/>
      <c r="FGI44"/>
      <c r="FGJ44"/>
      <c r="FGK44"/>
      <c r="FGL44"/>
      <c r="FGM44"/>
      <c r="FGN44"/>
      <c r="FGO44"/>
      <c r="FGP44"/>
      <c r="FGQ44"/>
      <c r="FGR44"/>
      <c r="FGS44"/>
      <c r="FGT44"/>
      <c r="FGU44"/>
      <c r="FGV44"/>
      <c r="FGW44"/>
      <c r="FGX44"/>
      <c r="FGY44"/>
      <c r="FGZ44"/>
      <c r="FHA44"/>
      <c r="FHB44"/>
      <c r="FHC44"/>
      <c r="FHD44"/>
      <c r="FHE44"/>
      <c r="FHF44"/>
      <c r="FHG44"/>
      <c r="FHH44"/>
      <c r="FHI44"/>
      <c r="FHJ44"/>
      <c r="FHK44"/>
      <c r="FHL44"/>
      <c r="FHM44"/>
      <c r="FHN44"/>
      <c r="FHO44"/>
      <c r="FHP44"/>
      <c r="FHQ44"/>
      <c r="FHR44"/>
      <c r="FHS44"/>
      <c r="FHT44"/>
      <c r="FHU44"/>
      <c r="FHV44"/>
      <c r="FHW44"/>
      <c r="FHX44"/>
      <c r="FHY44"/>
      <c r="FHZ44"/>
      <c r="FIA44"/>
      <c r="FIB44"/>
      <c r="FIC44"/>
      <c r="FID44"/>
      <c r="FIE44"/>
      <c r="FIF44"/>
      <c r="FIG44"/>
      <c r="FIH44"/>
      <c r="FII44"/>
      <c r="FIJ44"/>
      <c r="FIK44"/>
      <c r="FIL44"/>
      <c r="FIM44"/>
      <c r="FIN44"/>
      <c r="FIO44"/>
      <c r="FIP44"/>
      <c r="FIQ44"/>
      <c r="FIR44"/>
      <c r="FIS44"/>
      <c r="FIT44"/>
      <c r="FIU44"/>
      <c r="FIV44"/>
      <c r="FIW44"/>
      <c r="FIX44"/>
      <c r="FIY44"/>
      <c r="FIZ44"/>
      <c r="FJA44"/>
      <c r="FJB44"/>
      <c r="FJC44"/>
      <c r="FJD44"/>
      <c r="FJE44"/>
      <c r="FJF44"/>
      <c r="FJG44"/>
      <c r="FJH44"/>
      <c r="FJI44"/>
      <c r="FJJ44"/>
      <c r="FJK44"/>
      <c r="FJL44"/>
      <c r="FJM44"/>
      <c r="FJN44"/>
      <c r="FJO44"/>
      <c r="FJP44"/>
      <c r="FJQ44"/>
      <c r="FJR44"/>
      <c r="FJS44"/>
      <c r="FJT44"/>
      <c r="FJU44"/>
      <c r="FJV44"/>
      <c r="FJW44"/>
      <c r="FJX44"/>
      <c r="FJY44"/>
      <c r="FJZ44"/>
      <c r="FKA44"/>
      <c r="FKB44"/>
      <c r="FKC44"/>
      <c r="FKD44"/>
      <c r="FKE44"/>
      <c r="FKF44"/>
      <c r="FKG44"/>
      <c r="FKH44"/>
      <c r="FKI44"/>
      <c r="FKJ44"/>
      <c r="FKK44"/>
      <c r="FKL44"/>
      <c r="FKM44"/>
      <c r="FKN44"/>
      <c r="FKO44"/>
      <c r="FKP44"/>
      <c r="FKQ44"/>
      <c r="FKR44"/>
      <c r="FKS44"/>
      <c r="FKT44"/>
      <c r="FKU44"/>
      <c r="FKV44"/>
      <c r="FKW44"/>
      <c r="FKX44"/>
      <c r="FKY44"/>
      <c r="FKZ44"/>
      <c r="FLA44"/>
      <c r="FLB44"/>
      <c r="FLC44"/>
      <c r="FLD44"/>
      <c r="FLE44"/>
      <c r="FLF44"/>
      <c r="FLG44"/>
      <c r="FLH44"/>
      <c r="FLI44"/>
      <c r="FLJ44"/>
      <c r="FLK44"/>
      <c r="FLL44"/>
      <c r="FLM44"/>
      <c r="FLN44"/>
      <c r="FLO44"/>
      <c r="FLP44"/>
      <c r="FLQ44"/>
      <c r="FLR44"/>
      <c r="FLS44"/>
      <c r="FLT44"/>
      <c r="FLU44"/>
      <c r="FLV44"/>
      <c r="FLW44"/>
      <c r="FLX44"/>
      <c r="FLY44"/>
      <c r="FLZ44"/>
      <c r="FMA44"/>
      <c r="FMB44"/>
      <c r="FMC44"/>
      <c r="FMD44"/>
      <c r="FME44"/>
      <c r="FMF44"/>
      <c r="FMG44"/>
      <c r="FMH44"/>
      <c r="FMI44"/>
      <c r="FMJ44"/>
      <c r="FMK44"/>
      <c r="FML44"/>
      <c r="FMM44"/>
      <c r="FMN44"/>
      <c r="FMO44"/>
      <c r="FMP44"/>
      <c r="FMQ44"/>
      <c r="FMR44"/>
      <c r="FMS44"/>
      <c r="FMT44"/>
      <c r="FMU44"/>
      <c r="FMV44"/>
      <c r="FMW44"/>
      <c r="FMX44"/>
      <c r="FMY44"/>
      <c r="FMZ44"/>
      <c r="FNA44"/>
      <c r="FNB44"/>
      <c r="FNC44"/>
      <c r="FND44"/>
      <c r="FNE44"/>
      <c r="FNF44"/>
      <c r="FNG44"/>
      <c r="FNH44"/>
      <c r="FNI44"/>
      <c r="FNJ44"/>
      <c r="FNK44"/>
      <c r="FNL44"/>
      <c r="FNM44"/>
      <c r="FNN44"/>
      <c r="FNO44"/>
      <c r="FNP44"/>
      <c r="FNQ44"/>
      <c r="FNR44"/>
      <c r="FNS44"/>
      <c r="FNT44"/>
      <c r="FNU44"/>
      <c r="FNV44"/>
      <c r="FNW44"/>
      <c r="FNX44"/>
      <c r="FNY44"/>
      <c r="FNZ44"/>
      <c r="FOA44"/>
      <c r="FOB44"/>
      <c r="FOC44"/>
      <c r="FOD44"/>
      <c r="FOE44"/>
      <c r="FOF44"/>
      <c r="FOG44"/>
      <c r="FOH44"/>
      <c r="FOI44"/>
      <c r="FOJ44"/>
      <c r="FOK44"/>
      <c r="FOL44"/>
      <c r="FOM44"/>
      <c r="FON44"/>
      <c r="FOO44"/>
      <c r="FOP44"/>
      <c r="FOQ44"/>
      <c r="FOR44"/>
      <c r="FOS44"/>
      <c r="FOT44"/>
      <c r="FOU44"/>
      <c r="FOV44"/>
      <c r="FOW44"/>
      <c r="FOX44"/>
      <c r="FOY44"/>
      <c r="FOZ44"/>
      <c r="FPA44"/>
      <c r="FPB44"/>
      <c r="FPC44"/>
      <c r="FPD44"/>
      <c r="FPE44"/>
      <c r="FPF44"/>
      <c r="FPG44"/>
      <c r="FPH44"/>
      <c r="FPI44"/>
      <c r="FPJ44"/>
      <c r="FPK44"/>
      <c r="FPL44"/>
      <c r="FPM44"/>
      <c r="FPN44"/>
      <c r="FPO44"/>
      <c r="FPP44"/>
      <c r="FPQ44"/>
      <c r="FPR44"/>
      <c r="FPS44"/>
      <c r="FPT44"/>
      <c r="FPU44"/>
      <c r="FPV44"/>
      <c r="FPW44"/>
      <c r="FPX44"/>
      <c r="FPY44"/>
      <c r="FPZ44"/>
      <c r="FQA44"/>
      <c r="FQB44"/>
      <c r="FQC44"/>
      <c r="FQD44"/>
      <c r="FQE44"/>
      <c r="FQF44"/>
      <c r="FQG44"/>
      <c r="FQH44"/>
      <c r="FQI44"/>
      <c r="FQJ44"/>
      <c r="FQK44"/>
      <c r="FQL44"/>
      <c r="FQM44"/>
      <c r="FQN44"/>
      <c r="FQO44"/>
      <c r="FQP44"/>
      <c r="FQQ44"/>
      <c r="FQR44"/>
      <c r="FQS44"/>
      <c r="FQT44"/>
      <c r="FQU44"/>
      <c r="FQV44"/>
      <c r="FQW44"/>
      <c r="FQX44"/>
      <c r="FQY44"/>
      <c r="FQZ44"/>
      <c r="FRA44"/>
      <c r="FRB44"/>
      <c r="FRC44"/>
      <c r="FRD44"/>
      <c r="FRE44"/>
      <c r="FRF44"/>
      <c r="FRG44"/>
      <c r="FRH44"/>
      <c r="FRI44"/>
      <c r="FRJ44"/>
      <c r="FRK44"/>
      <c r="FRL44"/>
      <c r="FRM44"/>
      <c r="FRN44"/>
      <c r="FRO44"/>
      <c r="FRP44"/>
      <c r="FRQ44"/>
      <c r="FRR44"/>
      <c r="FRS44"/>
      <c r="FRT44"/>
      <c r="FRU44"/>
      <c r="FRV44"/>
      <c r="FRW44"/>
      <c r="FRX44"/>
      <c r="FRY44"/>
      <c r="FRZ44"/>
      <c r="FSA44"/>
      <c r="FSB44"/>
      <c r="FSC44"/>
      <c r="FSD44"/>
      <c r="FSE44"/>
      <c r="FSF44"/>
      <c r="FSG44"/>
      <c r="FSH44"/>
      <c r="FSI44"/>
      <c r="FSJ44"/>
      <c r="FSK44"/>
      <c r="FSL44"/>
      <c r="FSM44"/>
      <c r="FSN44"/>
      <c r="FSO44"/>
      <c r="FSP44"/>
      <c r="FSQ44"/>
      <c r="FSR44"/>
      <c r="FSS44"/>
      <c r="FST44"/>
      <c r="FSU44"/>
      <c r="FSV44"/>
      <c r="FSW44"/>
      <c r="FSX44"/>
      <c r="FSY44"/>
      <c r="FSZ44"/>
      <c r="FTA44"/>
      <c r="FTB44"/>
      <c r="FTC44"/>
      <c r="FTD44"/>
      <c r="FTE44"/>
      <c r="FTF44"/>
      <c r="FTG44"/>
      <c r="FTH44"/>
      <c r="FTI44"/>
      <c r="FTJ44"/>
      <c r="FTK44"/>
      <c r="FTL44"/>
      <c r="FTM44"/>
      <c r="FTN44"/>
      <c r="FTO44"/>
      <c r="FTP44"/>
      <c r="FTQ44"/>
      <c r="FTR44"/>
      <c r="FTS44"/>
      <c r="FTT44"/>
      <c r="FTU44"/>
      <c r="FTV44"/>
      <c r="FTW44"/>
      <c r="FTX44"/>
      <c r="FTY44"/>
      <c r="FTZ44"/>
      <c r="FUA44"/>
      <c r="FUB44"/>
      <c r="FUC44"/>
      <c r="FUD44"/>
      <c r="FUE44"/>
      <c r="FUF44"/>
      <c r="FUG44"/>
      <c r="FUH44"/>
      <c r="FUI44"/>
      <c r="FUJ44"/>
      <c r="FUK44"/>
      <c r="FUL44"/>
      <c r="FUM44"/>
      <c r="FUN44"/>
      <c r="FUO44"/>
      <c r="FUP44"/>
      <c r="FUQ44"/>
      <c r="FUR44"/>
      <c r="FUS44"/>
      <c r="FUT44"/>
      <c r="FUU44"/>
      <c r="FUV44"/>
      <c r="FUW44"/>
      <c r="FUX44"/>
      <c r="FUY44"/>
      <c r="FUZ44"/>
      <c r="FVA44"/>
      <c r="FVB44"/>
      <c r="FVC44"/>
      <c r="FVD44"/>
      <c r="FVE44"/>
      <c r="FVF44"/>
      <c r="FVG44"/>
      <c r="FVH44"/>
      <c r="FVI44"/>
      <c r="FVJ44"/>
      <c r="FVK44"/>
      <c r="FVL44"/>
      <c r="FVM44"/>
      <c r="FVN44"/>
      <c r="FVO44"/>
      <c r="FVP44"/>
      <c r="FVQ44"/>
      <c r="FVR44"/>
      <c r="FVS44"/>
      <c r="FVT44"/>
      <c r="FVU44"/>
      <c r="FVV44"/>
      <c r="FVW44"/>
      <c r="FVX44"/>
      <c r="FVY44"/>
      <c r="FVZ44"/>
      <c r="FWA44"/>
      <c r="FWB44"/>
      <c r="FWC44"/>
      <c r="FWD44"/>
      <c r="FWE44"/>
      <c r="FWF44"/>
      <c r="FWG44"/>
      <c r="FWH44"/>
      <c r="FWI44"/>
      <c r="FWJ44"/>
      <c r="FWK44"/>
      <c r="FWL44"/>
      <c r="FWM44"/>
      <c r="FWN44"/>
      <c r="FWO44"/>
      <c r="FWP44"/>
      <c r="FWQ44"/>
      <c r="FWR44"/>
      <c r="FWS44"/>
      <c r="FWT44"/>
      <c r="FWU44"/>
      <c r="FWV44"/>
      <c r="FWW44"/>
      <c r="FWX44"/>
      <c r="FWY44"/>
      <c r="FWZ44"/>
      <c r="FXA44"/>
      <c r="FXB44"/>
      <c r="FXC44"/>
      <c r="FXD44"/>
      <c r="FXE44"/>
      <c r="FXF44"/>
      <c r="FXG44"/>
      <c r="FXH44"/>
      <c r="FXI44"/>
      <c r="FXJ44"/>
      <c r="FXK44"/>
      <c r="FXL44"/>
      <c r="FXM44"/>
      <c r="FXN44"/>
      <c r="FXO44"/>
      <c r="FXP44"/>
      <c r="FXQ44"/>
      <c r="FXR44"/>
      <c r="FXS44"/>
      <c r="FXT44"/>
      <c r="FXU44"/>
      <c r="FXV44"/>
      <c r="FXW44"/>
      <c r="FXX44"/>
      <c r="FXY44"/>
      <c r="FXZ44"/>
      <c r="FYA44"/>
      <c r="FYB44"/>
      <c r="FYC44"/>
      <c r="FYD44"/>
      <c r="FYE44"/>
      <c r="FYF44"/>
      <c r="FYG44"/>
      <c r="FYH44"/>
      <c r="FYI44"/>
      <c r="FYJ44"/>
      <c r="FYK44"/>
      <c r="FYL44"/>
      <c r="FYM44"/>
      <c r="FYN44"/>
      <c r="FYO44"/>
      <c r="FYP44"/>
      <c r="FYQ44"/>
      <c r="FYR44"/>
      <c r="FYS44"/>
      <c r="FYT44"/>
      <c r="FYU44"/>
      <c r="FYV44"/>
      <c r="FYW44"/>
      <c r="FYX44"/>
      <c r="FYY44"/>
      <c r="FYZ44"/>
      <c r="FZA44"/>
      <c r="FZB44"/>
      <c r="FZC44"/>
      <c r="FZD44"/>
      <c r="FZE44"/>
      <c r="FZF44"/>
      <c r="FZG44"/>
      <c r="FZH44"/>
      <c r="FZI44"/>
      <c r="FZJ44"/>
      <c r="FZK44"/>
      <c r="FZL44"/>
      <c r="FZM44"/>
      <c r="FZN44"/>
      <c r="FZO44"/>
      <c r="FZP44"/>
      <c r="FZQ44"/>
      <c r="FZR44"/>
      <c r="FZS44"/>
      <c r="FZT44"/>
      <c r="FZU44"/>
      <c r="FZV44"/>
      <c r="FZW44"/>
      <c r="FZX44"/>
      <c r="FZY44"/>
      <c r="FZZ44"/>
      <c r="GAA44"/>
      <c r="GAB44"/>
      <c r="GAC44"/>
      <c r="GAD44"/>
      <c r="GAE44"/>
      <c r="GAF44"/>
      <c r="GAG44"/>
      <c r="GAH44"/>
      <c r="GAI44"/>
      <c r="GAJ44"/>
      <c r="GAK44"/>
      <c r="GAL44"/>
      <c r="GAM44"/>
      <c r="GAN44"/>
      <c r="GAO44"/>
      <c r="GAP44"/>
      <c r="GAQ44"/>
      <c r="GAR44"/>
      <c r="GAS44"/>
      <c r="GAT44"/>
      <c r="GAU44"/>
      <c r="GAV44"/>
      <c r="GAW44"/>
      <c r="GAX44"/>
      <c r="GAY44"/>
      <c r="GAZ44"/>
      <c r="GBA44"/>
      <c r="GBB44"/>
      <c r="GBC44"/>
      <c r="GBD44"/>
      <c r="GBE44"/>
      <c r="GBF44"/>
      <c r="GBG44"/>
      <c r="GBH44"/>
      <c r="GBI44"/>
      <c r="GBJ44"/>
      <c r="GBK44"/>
      <c r="GBL44"/>
      <c r="GBM44"/>
      <c r="GBN44"/>
      <c r="GBO44"/>
      <c r="GBP44"/>
      <c r="GBQ44"/>
      <c r="GBR44"/>
      <c r="GBS44"/>
      <c r="GBT44"/>
      <c r="GBU44"/>
      <c r="GBV44"/>
      <c r="GBW44"/>
      <c r="GBX44"/>
      <c r="GBY44"/>
      <c r="GBZ44"/>
      <c r="GCA44"/>
      <c r="GCB44"/>
      <c r="GCC44"/>
      <c r="GCD44"/>
      <c r="GCE44"/>
      <c r="GCF44"/>
      <c r="GCG44"/>
      <c r="GCH44"/>
      <c r="GCI44"/>
      <c r="GCJ44"/>
      <c r="GCK44"/>
      <c r="GCL44"/>
      <c r="GCM44"/>
      <c r="GCN44"/>
      <c r="GCO44"/>
      <c r="GCP44"/>
      <c r="GCQ44"/>
      <c r="GCR44"/>
      <c r="GCS44"/>
      <c r="GCT44"/>
      <c r="GCU44"/>
      <c r="GCV44"/>
      <c r="GCW44"/>
      <c r="GCX44"/>
      <c r="GCY44"/>
      <c r="GCZ44"/>
      <c r="GDA44"/>
      <c r="GDB44"/>
      <c r="GDC44"/>
      <c r="GDD44"/>
      <c r="GDE44"/>
      <c r="GDF44"/>
      <c r="GDG44"/>
      <c r="GDH44"/>
      <c r="GDI44"/>
      <c r="GDJ44"/>
      <c r="GDK44"/>
      <c r="GDL44"/>
      <c r="GDM44"/>
      <c r="GDN44"/>
      <c r="GDO44"/>
      <c r="GDP44"/>
      <c r="GDQ44"/>
      <c r="GDR44"/>
      <c r="GDS44"/>
      <c r="GDT44"/>
      <c r="GDU44"/>
      <c r="GDV44"/>
      <c r="GDW44"/>
      <c r="GDX44"/>
      <c r="GDY44"/>
      <c r="GDZ44"/>
      <c r="GEA44"/>
      <c r="GEB44"/>
      <c r="GEC44"/>
      <c r="GED44"/>
      <c r="GEE44"/>
      <c r="GEF44"/>
      <c r="GEG44"/>
      <c r="GEH44"/>
      <c r="GEI44"/>
      <c r="GEJ44"/>
      <c r="GEK44"/>
      <c r="GEL44"/>
      <c r="GEM44"/>
      <c r="GEN44"/>
      <c r="GEO44"/>
      <c r="GEP44"/>
      <c r="GEQ44"/>
      <c r="GER44"/>
      <c r="GES44"/>
      <c r="GET44"/>
      <c r="GEU44"/>
      <c r="GEV44"/>
      <c r="GEW44"/>
      <c r="GEX44"/>
      <c r="GEY44"/>
      <c r="GEZ44"/>
      <c r="GFA44"/>
      <c r="GFB44"/>
      <c r="GFC44"/>
      <c r="GFD44"/>
      <c r="GFE44"/>
      <c r="GFF44"/>
      <c r="GFG44"/>
      <c r="GFH44"/>
      <c r="GFI44"/>
      <c r="GFJ44"/>
      <c r="GFK44"/>
      <c r="GFL44"/>
      <c r="GFM44"/>
      <c r="GFN44"/>
      <c r="GFO44"/>
      <c r="GFP44"/>
      <c r="GFQ44"/>
      <c r="GFR44"/>
      <c r="GFS44"/>
      <c r="GFT44"/>
      <c r="GFU44"/>
      <c r="GFV44"/>
      <c r="GFW44"/>
      <c r="GFX44"/>
      <c r="GFY44"/>
      <c r="GFZ44"/>
      <c r="GGA44"/>
      <c r="GGB44"/>
      <c r="GGC44"/>
      <c r="GGD44"/>
      <c r="GGE44"/>
      <c r="GGF44"/>
      <c r="GGG44"/>
      <c r="GGH44"/>
      <c r="GGI44"/>
      <c r="GGJ44"/>
      <c r="GGK44"/>
      <c r="GGL44"/>
      <c r="GGM44"/>
      <c r="GGN44"/>
      <c r="GGO44"/>
      <c r="GGP44"/>
      <c r="GGQ44"/>
      <c r="GGR44"/>
      <c r="GGS44"/>
      <c r="GGT44"/>
      <c r="GGU44"/>
      <c r="GGV44"/>
      <c r="GGW44"/>
      <c r="GGX44"/>
      <c r="GGY44"/>
      <c r="GGZ44"/>
      <c r="GHA44"/>
      <c r="GHB44"/>
      <c r="GHC44"/>
      <c r="GHD44"/>
      <c r="GHE44"/>
      <c r="GHF44"/>
      <c r="GHG44"/>
      <c r="GHH44"/>
      <c r="GHI44"/>
      <c r="GHJ44"/>
      <c r="GHK44"/>
      <c r="GHL44"/>
      <c r="GHM44"/>
      <c r="GHN44"/>
      <c r="GHO44"/>
      <c r="GHP44"/>
      <c r="GHQ44"/>
      <c r="GHR44"/>
      <c r="GHS44"/>
      <c r="GHT44"/>
      <c r="GHU44"/>
      <c r="GHV44"/>
      <c r="GHW44"/>
      <c r="GHX44"/>
      <c r="GHY44"/>
      <c r="GHZ44"/>
      <c r="GIA44"/>
      <c r="GIB44"/>
      <c r="GIC44"/>
      <c r="GID44"/>
      <c r="GIE44"/>
      <c r="GIF44"/>
      <c r="GIG44"/>
      <c r="GIH44"/>
      <c r="GII44"/>
      <c r="GIJ44"/>
      <c r="GIK44"/>
      <c r="GIL44"/>
      <c r="GIM44"/>
      <c r="GIN44"/>
      <c r="GIO44"/>
      <c r="GIP44"/>
      <c r="GIQ44"/>
      <c r="GIR44"/>
      <c r="GIS44"/>
      <c r="GIT44"/>
      <c r="GIU44"/>
      <c r="GIV44"/>
      <c r="GIW44"/>
      <c r="GIX44"/>
      <c r="GIY44"/>
      <c r="GIZ44"/>
      <c r="GJA44"/>
      <c r="GJB44"/>
      <c r="GJC44"/>
      <c r="GJD44"/>
      <c r="GJE44"/>
      <c r="GJF44"/>
      <c r="GJG44"/>
      <c r="GJH44"/>
      <c r="GJI44"/>
      <c r="GJJ44"/>
      <c r="GJK44"/>
      <c r="GJL44"/>
      <c r="GJM44"/>
      <c r="GJN44"/>
      <c r="GJO44"/>
      <c r="GJP44"/>
      <c r="GJQ44"/>
      <c r="GJR44"/>
      <c r="GJS44"/>
      <c r="GJT44"/>
      <c r="GJU44"/>
      <c r="GJV44"/>
      <c r="GJW44"/>
      <c r="GJX44"/>
      <c r="GJY44"/>
      <c r="GJZ44"/>
      <c r="GKA44"/>
      <c r="GKB44"/>
      <c r="GKC44"/>
      <c r="GKD44"/>
      <c r="GKE44"/>
      <c r="GKF44"/>
      <c r="GKG44"/>
      <c r="GKH44"/>
      <c r="GKI44"/>
      <c r="GKJ44"/>
      <c r="GKK44"/>
      <c r="GKL44"/>
      <c r="GKM44"/>
      <c r="GKN44"/>
      <c r="GKO44"/>
      <c r="GKP44"/>
      <c r="GKQ44"/>
      <c r="GKR44"/>
      <c r="GKS44"/>
      <c r="GKT44"/>
      <c r="GKU44"/>
      <c r="GKV44"/>
      <c r="GKW44"/>
      <c r="GKX44"/>
      <c r="GKY44"/>
      <c r="GKZ44"/>
      <c r="GLA44"/>
      <c r="GLB44"/>
      <c r="GLC44"/>
      <c r="GLD44"/>
      <c r="GLE44"/>
      <c r="GLF44"/>
      <c r="GLG44"/>
      <c r="GLH44"/>
      <c r="GLI44"/>
      <c r="GLJ44"/>
      <c r="GLK44"/>
      <c r="GLL44"/>
      <c r="GLM44"/>
      <c r="GLN44"/>
      <c r="GLO44"/>
      <c r="GLP44"/>
      <c r="GLQ44"/>
      <c r="GLR44"/>
      <c r="GLS44"/>
      <c r="GLT44"/>
      <c r="GLU44"/>
      <c r="GLV44"/>
      <c r="GLW44"/>
      <c r="GLX44"/>
      <c r="GLY44"/>
      <c r="GLZ44"/>
      <c r="GMA44"/>
      <c r="GMB44"/>
      <c r="GMC44"/>
      <c r="GMD44"/>
      <c r="GME44"/>
      <c r="GMF44"/>
      <c r="GMG44"/>
      <c r="GMH44"/>
      <c r="GMI44"/>
      <c r="GMJ44"/>
      <c r="GMK44"/>
      <c r="GML44"/>
      <c r="GMM44"/>
      <c r="GMN44"/>
      <c r="GMO44"/>
      <c r="GMP44"/>
      <c r="GMQ44"/>
      <c r="GMR44"/>
      <c r="GMS44"/>
      <c r="GMT44"/>
      <c r="GMU44"/>
      <c r="GMV44"/>
      <c r="GMW44"/>
      <c r="GMX44"/>
      <c r="GMY44"/>
      <c r="GMZ44"/>
      <c r="GNA44"/>
      <c r="GNB44"/>
      <c r="GNC44"/>
      <c r="GND44"/>
      <c r="GNE44"/>
      <c r="GNF44"/>
      <c r="GNG44"/>
      <c r="GNH44"/>
      <c r="GNI44"/>
      <c r="GNJ44"/>
      <c r="GNK44"/>
      <c r="GNL44"/>
      <c r="GNM44"/>
      <c r="GNN44"/>
      <c r="GNO44"/>
      <c r="GNP44"/>
      <c r="GNQ44"/>
      <c r="GNR44"/>
      <c r="GNS44"/>
      <c r="GNT44"/>
      <c r="GNU44"/>
      <c r="GNV44"/>
      <c r="GNW44"/>
      <c r="GNX44"/>
      <c r="GNY44"/>
      <c r="GNZ44"/>
      <c r="GOA44"/>
      <c r="GOB44"/>
      <c r="GOC44"/>
      <c r="GOD44"/>
      <c r="GOE44"/>
      <c r="GOF44"/>
      <c r="GOG44"/>
      <c r="GOH44"/>
      <c r="GOI44"/>
      <c r="GOJ44"/>
      <c r="GOK44"/>
      <c r="GOL44"/>
      <c r="GOM44"/>
      <c r="GON44"/>
      <c r="GOO44"/>
      <c r="GOP44"/>
      <c r="GOQ44"/>
      <c r="GOR44"/>
      <c r="GOS44"/>
      <c r="GOT44"/>
      <c r="GOU44"/>
      <c r="GOV44"/>
      <c r="GOW44"/>
      <c r="GOX44"/>
      <c r="GOY44"/>
      <c r="GOZ44"/>
      <c r="GPA44"/>
      <c r="GPB44"/>
      <c r="GPC44"/>
      <c r="GPD44"/>
      <c r="GPE44"/>
      <c r="GPF44"/>
      <c r="GPG44"/>
      <c r="GPH44"/>
      <c r="GPI44"/>
      <c r="GPJ44"/>
      <c r="GPK44"/>
      <c r="GPL44"/>
      <c r="GPM44"/>
      <c r="GPN44"/>
      <c r="GPO44"/>
      <c r="GPP44"/>
      <c r="GPQ44"/>
      <c r="GPR44"/>
      <c r="GPS44"/>
      <c r="GPT44"/>
      <c r="GPU44"/>
      <c r="GPV44"/>
      <c r="GPW44"/>
      <c r="GPX44"/>
      <c r="GPY44"/>
      <c r="GPZ44"/>
      <c r="GQA44"/>
      <c r="GQB44"/>
      <c r="GQC44"/>
      <c r="GQD44"/>
      <c r="GQE44"/>
      <c r="GQF44"/>
      <c r="GQG44"/>
      <c r="GQH44"/>
      <c r="GQI44"/>
      <c r="GQJ44"/>
      <c r="GQK44"/>
      <c r="GQL44"/>
      <c r="GQM44"/>
      <c r="GQN44"/>
      <c r="GQO44"/>
      <c r="GQP44"/>
      <c r="GQQ44"/>
      <c r="GQR44"/>
      <c r="GQS44"/>
      <c r="GQT44"/>
      <c r="GQU44"/>
      <c r="GQV44"/>
      <c r="GQW44"/>
      <c r="GQX44"/>
      <c r="GQY44"/>
      <c r="GQZ44"/>
      <c r="GRA44"/>
      <c r="GRB44"/>
      <c r="GRC44"/>
      <c r="GRD44"/>
      <c r="GRE44"/>
      <c r="GRF44"/>
      <c r="GRG44"/>
      <c r="GRH44"/>
      <c r="GRI44"/>
      <c r="GRJ44"/>
      <c r="GRK44"/>
      <c r="GRL44"/>
      <c r="GRM44"/>
      <c r="GRN44"/>
      <c r="GRO44"/>
      <c r="GRP44"/>
      <c r="GRQ44"/>
      <c r="GRR44"/>
      <c r="GRS44"/>
      <c r="GRT44"/>
      <c r="GRU44"/>
      <c r="GRV44"/>
      <c r="GRW44"/>
      <c r="GRX44"/>
      <c r="GRY44"/>
      <c r="GRZ44"/>
      <c r="GSA44"/>
      <c r="GSB44"/>
      <c r="GSC44"/>
      <c r="GSD44"/>
      <c r="GSE44"/>
      <c r="GSF44"/>
      <c r="GSG44"/>
      <c r="GSH44"/>
      <c r="GSI44"/>
      <c r="GSJ44"/>
      <c r="GSK44"/>
      <c r="GSL44"/>
      <c r="GSM44"/>
      <c r="GSN44"/>
      <c r="GSO44"/>
      <c r="GSP44"/>
      <c r="GSQ44"/>
      <c r="GSR44"/>
      <c r="GSS44"/>
      <c r="GST44"/>
      <c r="GSU44"/>
      <c r="GSV44"/>
      <c r="GSW44"/>
      <c r="GSX44"/>
      <c r="GSY44"/>
      <c r="GSZ44"/>
      <c r="GTA44"/>
      <c r="GTB44"/>
      <c r="GTC44"/>
      <c r="GTD44"/>
      <c r="GTE44"/>
      <c r="GTF44"/>
      <c r="GTG44"/>
      <c r="GTH44"/>
      <c r="GTI44"/>
      <c r="GTJ44"/>
      <c r="GTK44"/>
      <c r="GTL44"/>
      <c r="GTM44"/>
      <c r="GTN44"/>
      <c r="GTO44"/>
      <c r="GTP44"/>
      <c r="GTQ44"/>
      <c r="GTR44"/>
      <c r="GTS44"/>
      <c r="GTT44"/>
      <c r="GTU44"/>
      <c r="GTV44"/>
      <c r="GTW44"/>
      <c r="GTX44"/>
      <c r="GTY44"/>
      <c r="GTZ44"/>
      <c r="GUA44"/>
      <c r="GUB44"/>
      <c r="GUC44"/>
      <c r="GUD44"/>
      <c r="GUE44"/>
      <c r="GUF44"/>
      <c r="GUG44"/>
      <c r="GUH44"/>
      <c r="GUI44"/>
      <c r="GUJ44"/>
      <c r="GUK44"/>
      <c r="GUL44"/>
      <c r="GUM44"/>
      <c r="GUN44"/>
      <c r="GUO44"/>
      <c r="GUP44"/>
      <c r="GUQ44"/>
      <c r="GUR44"/>
      <c r="GUS44"/>
      <c r="GUT44"/>
      <c r="GUU44"/>
      <c r="GUV44"/>
      <c r="GUW44"/>
      <c r="GUX44"/>
      <c r="GUY44"/>
      <c r="GUZ44"/>
      <c r="GVA44"/>
      <c r="GVB44"/>
      <c r="GVC44"/>
      <c r="GVD44"/>
      <c r="GVE44"/>
      <c r="GVF44"/>
      <c r="GVG44"/>
      <c r="GVH44"/>
      <c r="GVI44"/>
      <c r="GVJ44"/>
      <c r="GVK44"/>
      <c r="GVL44"/>
      <c r="GVM44"/>
      <c r="GVN44"/>
      <c r="GVO44"/>
      <c r="GVP44"/>
      <c r="GVQ44"/>
      <c r="GVR44"/>
      <c r="GVS44"/>
      <c r="GVT44"/>
      <c r="GVU44"/>
      <c r="GVV44"/>
      <c r="GVW44"/>
      <c r="GVX44"/>
      <c r="GVY44"/>
      <c r="GVZ44"/>
      <c r="GWA44"/>
      <c r="GWB44"/>
      <c r="GWC44"/>
      <c r="GWD44"/>
      <c r="GWE44"/>
      <c r="GWF44"/>
      <c r="GWG44"/>
      <c r="GWH44"/>
      <c r="GWI44"/>
      <c r="GWJ44"/>
      <c r="GWK44"/>
      <c r="GWL44"/>
      <c r="GWM44"/>
      <c r="GWN44"/>
      <c r="GWO44"/>
      <c r="GWP44"/>
      <c r="GWQ44"/>
      <c r="GWR44"/>
      <c r="GWS44"/>
      <c r="GWT44"/>
      <c r="GWU44"/>
      <c r="GWV44"/>
      <c r="GWW44"/>
      <c r="GWX44"/>
      <c r="GWY44"/>
      <c r="GWZ44"/>
      <c r="GXA44"/>
      <c r="GXB44"/>
      <c r="GXC44"/>
      <c r="GXD44"/>
      <c r="GXE44"/>
      <c r="GXF44"/>
      <c r="GXG44"/>
      <c r="GXH44"/>
      <c r="GXI44"/>
      <c r="GXJ44"/>
      <c r="GXK44"/>
      <c r="GXL44"/>
      <c r="GXM44"/>
      <c r="GXN44"/>
      <c r="GXO44"/>
      <c r="GXP44"/>
      <c r="GXQ44"/>
      <c r="GXR44"/>
      <c r="GXS44"/>
      <c r="GXT44"/>
      <c r="GXU44"/>
      <c r="GXV44"/>
      <c r="GXW44"/>
      <c r="GXX44"/>
      <c r="GXY44"/>
      <c r="GXZ44"/>
      <c r="GYA44"/>
      <c r="GYB44"/>
      <c r="GYC44"/>
      <c r="GYD44"/>
      <c r="GYE44"/>
      <c r="GYF44"/>
      <c r="GYG44"/>
      <c r="GYH44"/>
      <c r="GYI44"/>
      <c r="GYJ44"/>
      <c r="GYK44"/>
      <c r="GYL44"/>
      <c r="GYM44"/>
      <c r="GYN44"/>
      <c r="GYO44"/>
      <c r="GYP44"/>
      <c r="GYQ44"/>
      <c r="GYR44"/>
      <c r="GYS44"/>
      <c r="GYT44"/>
      <c r="GYU44"/>
      <c r="GYV44"/>
      <c r="GYW44"/>
      <c r="GYX44"/>
      <c r="GYY44"/>
      <c r="GYZ44"/>
      <c r="GZA44"/>
      <c r="GZB44"/>
      <c r="GZC44"/>
      <c r="GZD44"/>
      <c r="GZE44"/>
      <c r="GZF44"/>
      <c r="GZG44"/>
      <c r="GZH44"/>
      <c r="GZI44"/>
      <c r="GZJ44"/>
      <c r="GZK44"/>
      <c r="GZL44"/>
      <c r="GZM44"/>
      <c r="GZN44"/>
      <c r="GZO44"/>
      <c r="GZP44"/>
      <c r="GZQ44"/>
      <c r="GZR44"/>
      <c r="GZS44"/>
      <c r="GZT44"/>
      <c r="GZU44"/>
      <c r="GZV44"/>
      <c r="GZW44"/>
      <c r="GZX44"/>
      <c r="GZY44"/>
      <c r="GZZ44"/>
      <c r="HAA44"/>
      <c r="HAB44"/>
      <c r="HAC44"/>
      <c r="HAD44"/>
      <c r="HAE44"/>
      <c r="HAF44"/>
      <c r="HAG44"/>
      <c r="HAH44"/>
      <c r="HAI44"/>
      <c r="HAJ44"/>
      <c r="HAK44"/>
      <c r="HAL44"/>
      <c r="HAM44"/>
      <c r="HAN44"/>
      <c r="HAO44"/>
      <c r="HAP44"/>
      <c r="HAQ44"/>
      <c r="HAR44"/>
      <c r="HAS44"/>
      <c r="HAT44"/>
      <c r="HAU44"/>
      <c r="HAV44"/>
      <c r="HAW44"/>
      <c r="HAX44"/>
      <c r="HAY44"/>
      <c r="HAZ44"/>
      <c r="HBA44"/>
      <c r="HBB44"/>
      <c r="HBC44"/>
      <c r="HBD44"/>
      <c r="HBE44"/>
      <c r="HBF44"/>
      <c r="HBG44"/>
      <c r="HBH44"/>
      <c r="HBI44"/>
      <c r="HBJ44"/>
      <c r="HBK44"/>
      <c r="HBL44"/>
      <c r="HBM44"/>
      <c r="HBN44"/>
      <c r="HBO44"/>
      <c r="HBP44"/>
      <c r="HBQ44"/>
      <c r="HBR44"/>
      <c r="HBS44"/>
      <c r="HBT44"/>
      <c r="HBU44"/>
      <c r="HBV44"/>
      <c r="HBW44"/>
      <c r="HBX44"/>
      <c r="HBY44"/>
      <c r="HBZ44"/>
      <c r="HCA44"/>
      <c r="HCB44"/>
      <c r="HCC44"/>
      <c r="HCD44"/>
      <c r="HCE44"/>
      <c r="HCF44"/>
      <c r="HCG44"/>
      <c r="HCH44"/>
      <c r="HCI44"/>
      <c r="HCJ44"/>
      <c r="HCK44"/>
      <c r="HCL44"/>
      <c r="HCM44"/>
      <c r="HCN44"/>
      <c r="HCO44"/>
      <c r="HCP44"/>
      <c r="HCQ44"/>
      <c r="HCR44"/>
      <c r="HCS44"/>
      <c r="HCT44"/>
      <c r="HCU44"/>
      <c r="HCV44"/>
      <c r="HCW44"/>
      <c r="HCX44"/>
      <c r="HCY44"/>
      <c r="HCZ44"/>
      <c r="HDA44"/>
      <c r="HDB44"/>
      <c r="HDC44"/>
      <c r="HDD44"/>
      <c r="HDE44"/>
      <c r="HDF44"/>
      <c r="HDG44"/>
      <c r="HDH44"/>
      <c r="HDI44"/>
      <c r="HDJ44"/>
      <c r="HDK44"/>
      <c r="HDL44"/>
      <c r="HDM44"/>
      <c r="HDN44"/>
      <c r="HDO44"/>
      <c r="HDP44"/>
      <c r="HDQ44"/>
      <c r="HDR44"/>
      <c r="HDS44"/>
      <c r="HDT44"/>
      <c r="HDU44"/>
      <c r="HDV44"/>
      <c r="HDW44"/>
      <c r="HDX44"/>
      <c r="HDY44"/>
      <c r="HDZ44"/>
      <c r="HEA44"/>
      <c r="HEB44"/>
      <c r="HEC44"/>
      <c r="HED44"/>
      <c r="HEE44"/>
      <c r="HEF44"/>
      <c r="HEG44"/>
      <c r="HEH44"/>
      <c r="HEI44"/>
      <c r="HEJ44"/>
      <c r="HEK44"/>
      <c r="HEL44"/>
      <c r="HEM44"/>
      <c r="HEN44"/>
      <c r="HEO44"/>
      <c r="HEP44"/>
      <c r="HEQ44"/>
      <c r="HER44"/>
      <c r="HES44"/>
      <c r="HET44"/>
      <c r="HEU44"/>
      <c r="HEV44"/>
      <c r="HEW44"/>
      <c r="HEX44"/>
      <c r="HEY44"/>
      <c r="HEZ44"/>
      <c r="HFA44"/>
      <c r="HFB44"/>
      <c r="HFC44"/>
      <c r="HFD44"/>
      <c r="HFE44"/>
      <c r="HFF44"/>
      <c r="HFG44"/>
      <c r="HFH44"/>
      <c r="HFI44"/>
      <c r="HFJ44"/>
      <c r="HFK44"/>
      <c r="HFL44"/>
      <c r="HFM44"/>
      <c r="HFN44"/>
      <c r="HFO44"/>
      <c r="HFP44"/>
      <c r="HFQ44"/>
      <c r="HFR44"/>
      <c r="HFS44"/>
      <c r="HFT44"/>
      <c r="HFU44"/>
      <c r="HFV44"/>
      <c r="HFW44"/>
      <c r="HFX44"/>
      <c r="HFY44"/>
      <c r="HFZ44"/>
      <c r="HGA44"/>
      <c r="HGB44"/>
      <c r="HGC44"/>
      <c r="HGD44"/>
      <c r="HGE44"/>
      <c r="HGF44"/>
      <c r="HGG44"/>
      <c r="HGH44"/>
      <c r="HGI44"/>
      <c r="HGJ44"/>
      <c r="HGK44"/>
      <c r="HGL44"/>
      <c r="HGM44"/>
      <c r="HGN44"/>
      <c r="HGO44"/>
      <c r="HGP44"/>
      <c r="HGQ44"/>
      <c r="HGR44"/>
      <c r="HGS44"/>
      <c r="HGT44"/>
      <c r="HGU44"/>
      <c r="HGV44"/>
      <c r="HGW44"/>
      <c r="HGX44"/>
      <c r="HGY44"/>
      <c r="HGZ44"/>
      <c r="HHA44"/>
      <c r="HHB44"/>
      <c r="HHC44"/>
      <c r="HHD44"/>
      <c r="HHE44"/>
      <c r="HHF44"/>
      <c r="HHG44"/>
      <c r="HHH44"/>
      <c r="HHI44"/>
      <c r="HHJ44"/>
      <c r="HHK44"/>
      <c r="HHL44"/>
      <c r="HHM44"/>
      <c r="HHN44"/>
      <c r="HHO44"/>
      <c r="HHP44"/>
      <c r="HHQ44"/>
      <c r="HHR44"/>
      <c r="HHS44"/>
      <c r="HHT44"/>
      <c r="HHU44"/>
      <c r="HHV44"/>
      <c r="HHW44"/>
      <c r="HHX44"/>
      <c r="HHY44"/>
      <c r="HHZ44"/>
      <c r="HIA44"/>
      <c r="HIB44"/>
      <c r="HIC44"/>
      <c r="HID44"/>
      <c r="HIE44"/>
      <c r="HIF44"/>
      <c r="HIG44"/>
      <c r="HIH44"/>
      <c r="HII44"/>
      <c r="HIJ44"/>
      <c r="HIK44"/>
      <c r="HIL44"/>
      <c r="HIM44"/>
      <c r="HIN44"/>
      <c r="HIO44"/>
      <c r="HIP44"/>
      <c r="HIQ44"/>
      <c r="HIR44"/>
      <c r="HIS44"/>
      <c r="HIT44"/>
      <c r="HIU44"/>
      <c r="HIV44"/>
      <c r="HIW44"/>
      <c r="HIX44"/>
      <c r="HIY44"/>
      <c r="HIZ44"/>
      <c r="HJA44"/>
      <c r="HJB44"/>
      <c r="HJC44"/>
      <c r="HJD44"/>
      <c r="HJE44"/>
      <c r="HJF44"/>
      <c r="HJG44"/>
      <c r="HJH44"/>
      <c r="HJI44"/>
      <c r="HJJ44"/>
      <c r="HJK44"/>
      <c r="HJL44"/>
      <c r="HJM44"/>
      <c r="HJN44"/>
      <c r="HJO44"/>
      <c r="HJP44"/>
      <c r="HJQ44"/>
      <c r="HJR44"/>
      <c r="HJS44"/>
      <c r="HJT44"/>
      <c r="HJU44"/>
      <c r="HJV44"/>
      <c r="HJW44"/>
      <c r="HJX44"/>
      <c r="HJY44"/>
      <c r="HJZ44"/>
      <c r="HKA44"/>
      <c r="HKB44"/>
      <c r="HKC44"/>
      <c r="HKD44"/>
      <c r="HKE44"/>
      <c r="HKF44"/>
      <c r="HKG44"/>
      <c r="HKH44"/>
      <c r="HKI44"/>
      <c r="HKJ44"/>
      <c r="HKK44"/>
      <c r="HKL44"/>
      <c r="HKM44"/>
      <c r="HKN44"/>
      <c r="HKO44"/>
      <c r="HKP44"/>
      <c r="HKQ44"/>
      <c r="HKR44"/>
      <c r="HKS44"/>
      <c r="HKT44"/>
      <c r="HKU44"/>
      <c r="HKV44"/>
      <c r="HKW44"/>
      <c r="HKX44"/>
      <c r="HKY44"/>
      <c r="HKZ44"/>
      <c r="HLA44"/>
      <c r="HLB44"/>
      <c r="HLC44"/>
      <c r="HLD44"/>
      <c r="HLE44"/>
      <c r="HLF44"/>
      <c r="HLG44"/>
      <c r="HLH44"/>
      <c r="HLI44"/>
      <c r="HLJ44"/>
      <c r="HLK44"/>
      <c r="HLL44"/>
      <c r="HLM44"/>
      <c r="HLN44"/>
      <c r="HLO44"/>
      <c r="HLP44"/>
      <c r="HLQ44"/>
      <c r="HLR44"/>
      <c r="HLS44"/>
      <c r="HLT44"/>
      <c r="HLU44"/>
      <c r="HLV44"/>
      <c r="HLW44"/>
      <c r="HLX44"/>
      <c r="HLY44"/>
      <c r="HLZ44"/>
      <c r="HMA44"/>
      <c r="HMB44"/>
      <c r="HMC44"/>
      <c r="HMD44"/>
      <c r="HME44"/>
      <c r="HMF44"/>
      <c r="HMG44"/>
      <c r="HMH44"/>
      <c r="HMI44"/>
      <c r="HMJ44"/>
      <c r="HMK44"/>
      <c r="HML44"/>
      <c r="HMM44"/>
      <c r="HMN44"/>
      <c r="HMO44"/>
      <c r="HMP44"/>
      <c r="HMQ44"/>
      <c r="HMR44"/>
      <c r="HMS44"/>
      <c r="HMT44"/>
      <c r="HMU44"/>
      <c r="HMV44"/>
      <c r="HMW44"/>
      <c r="HMX44"/>
      <c r="HMY44"/>
      <c r="HMZ44"/>
      <c r="HNA44"/>
      <c r="HNB44"/>
      <c r="HNC44"/>
      <c r="HND44"/>
      <c r="HNE44"/>
      <c r="HNF44"/>
      <c r="HNG44"/>
      <c r="HNH44"/>
      <c r="HNI44"/>
      <c r="HNJ44"/>
      <c r="HNK44"/>
      <c r="HNL44"/>
      <c r="HNM44"/>
      <c r="HNN44"/>
      <c r="HNO44"/>
      <c r="HNP44"/>
      <c r="HNQ44"/>
      <c r="HNR44"/>
      <c r="HNS44"/>
      <c r="HNT44"/>
      <c r="HNU44"/>
      <c r="HNV44"/>
      <c r="HNW44"/>
      <c r="HNX44"/>
      <c r="HNY44"/>
      <c r="HNZ44"/>
      <c r="HOA44"/>
      <c r="HOB44"/>
      <c r="HOC44"/>
      <c r="HOD44"/>
      <c r="HOE44"/>
      <c r="HOF44"/>
      <c r="HOG44"/>
      <c r="HOH44"/>
      <c r="HOI44"/>
      <c r="HOJ44"/>
      <c r="HOK44"/>
      <c r="HOL44"/>
      <c r="HOM44"/>
      <c r="HON44"/>
      <c r="HOO44"/>
      <c r="HOP44"/>
      <c r="HOQ44"/>
      <c r="HOR44"/>
      <c r="HOS44"/>
      <c r="HOT44"/>
      <c r="HOU44"/>
      <c r="HOV44"/>
      <c r="HOW44"/>
      <c r="HOX44"/>
      <c r="HOY44"/>
      <c r="HOZ44"/>
      <c r="HPA44"/>
      <c r="HPB44"/>
      <c r="HPC44"/>
      <c r="HPD44"/>
      <c r="HPE44"/>
      <c r="HPF44"/>
      <c r="HPG44"/>
      <c r="HPH44"/>
      <c r="HPI44"/>
      <c r="HPJ44"/>
      <c r="HPK44"/>
      <c r="HPL44"/>
      <c r="HPM44"/>
      <c r="HPN44"/>
      <c r="HPO44"/>
      <c r="HPP44"/>
      <c r="HPQ44"/>
      <c r="HPR44"/>
      <c r="HPS44"/>
      <c r="HPT44"/>
      <c r="HPU44"/>
      <c r="HPV44"/>
      <c r="HPW44"/>
      <c r="HPX44"/>
      <c r="HPY44"/>
      <c r="HPZ44"/>
      <c r="HQA44"/>
      <c r="HQB44"/>
      <c r="HQC44"/>
      <c r="HQD44"/>
      <c r="HQE44"/>
      <c r="HQF44"/>
      <c r="HQG44"/>
      <c r="HQH44"/>
      <c r="HQI44"/>
      <c r="HQJ44"/>
      <c r="HQK44"/>
      <c r="HQL44"/>
      <c r="HQM44"/>
      <c r="HQN44"/>
      <c r="HQO44"/>
      <c r="HQP44"/>
      <c r="HQQ44"/>
      <c r="HQR44"/>
      <c r="HQS44"/>
      <c r="HQT44"/>
      <c r="HQU44"/>
      <c r="HQV44"/>
      <c r="HQW44"/>
      <c r="HQX44"/>
      <c r="HQY44"/>
      <c r="HQZ44"/>
      <c r="HRA44"/>
      <c r="HRB44"/>
      <c r="HRC44"/>
      <c r="HRD44"/>
      <c r="HRE44"/>
      <c r="HRF44"/>
      <c r="HRG44"/>
      <c r="HRH44"/>
      <c r="HRI44"/>
      <c r="HRJ44"/>
      <c r="HRK44"/>
      <c r="HRL44"/>
      <c r="HRM44"/>
      <c r="HRN44"/>
      <c r="HRO44"/>
      <c r="HRP44"/>
      <c r="HRQ44"/>
      <c r="HRR44"/>
      <c r="HRS44"/>
      <c r="HRT44"/>
      <c r="HRU44"/>
      <c r="HRV44"/>
      <c r="HRW44"/>
      <c r="HRX44"/>
      <c r="HRY44"/>
      <c r="HRZ44"/>
      <c r="HSA44"/>
      <c r="HSB44"/>
      <c r="HSC44"/>
      <c r="HSD44"/>
      <c r="HSE44"/>
      <c r="HSF44"/>
      <c r="HSG44"/>
      <c r="HSH44"/>
      <c r="HSI44"/>
      <c r="HSJ44"/>
      <c r="HSK44"/>
      <c r="HSL44"/>
      <c r="HSM44"/>
      <c r="HSN44"/>
      <c r="HSO44"/>
      <c r="HSP44"/>
      <c r="HSQ44"/>
      <c r="HSR44"/>
      <c r="HSS44"/>
      <c r="HST44"/>
      <c r="HSU44"/>
      <c r="HSV44"/>
      <c r="HSW44"/>
      <c r="HSX44"/>
      <c r="HSY44"/>
      <c r="HSZ44"/>
      <c r="HTA44"/>
      <c r="HTB44"/>
      <c r="HTC44"/>
      <c r="HTD44"/>
      <c r="HTE44"/>
      <c r="HTF44"/>
      <c r="HTG44"/>
      <c r="HTH44"/>
      <c r="HTI44"/>
      <c r="HTJ44"/>
      <c r="HTK44"/>
      <c r="HTL44"/>
      <c r="HTM44"/>
      <c r="HTN44"/>
      <c r="HTO44"/>
      <c r="HTP44"/>
      <c r="HTQ44"/>
      <c r="HTR44"/>
      <c r="HTS44"/>
      <c r="HTT44"/>
      <c r="HTU44"/>
      <c r="HTV44"/>
      <c r="HTW44"/>
      <c r="HTX44"/>
      <c r="HTY44"/>
      <c r="HTZ44"/>
      <c r="HUA44"/>
      <c r="HUB44"/>
      <c r="HUC44"/>
      <c r="HUD44"/>
      <c r="HUE44"/>
      <c r="HUF44"/>
      <c r="HUG44"/>
      <c r="HUH44"/>
      <c r="HUI44"/>
      <c r="HUJ44"/>
      <c r="HUK44"/>
      <c r="HUL44"/>
      <c r="HUM44"/>
      <c r="HUN44"/>
      <c r="HUO44"/>
      <c r="HUP44"/>
      <c r="HUQ44"/>
      <c r="HUR44"/>
      <c r="HUS44"/>
      <c r="HUT44"/>
      <c r="HUU44"/>
      <c r="HUV44"/>
      <c r="HUW44"/>
      <c r="HUX44"/>
      <c r="HUY44"/>
      <c r="HUZ44"/>
      <c r="HVA44"/>
      <c r="HVB44"/>
      <c r="HVC44"/>
      <c r="HVD44"/>
      <c r="HVE44"/>
      <c r="HVF44"/>
      <c r="HVG44"/>
      <c r="HVH44"/>
      <c r="HVI44"/>
      <c r="HVJ44"/>
      <c r="HVK44"/>
      <c r="HVL44"/>
      <c r="HVM44"/>
      <c r="HVN44"/>
      <c r="HVO44"/>
      <c r="HVP44"/>
      <c r="HVQ44"/>
      <c r="HVR44"/>
      <c r="HVS44"/>
      <c r="HVT44"/>
      <c r="HVU44"/>
      <c r="HVV44"/>
      <c r="HVW44"/>
      <c r="HVX44"/>
      <c r="HVY44"/>
      <c r="HVZ44"/>
      <c r="HWA44"/>
      <c r="HWB44"/>
      <c r="HWC44"/>
      <c r="HWD44"/>
      <c r="HWE44"/>
      <c r="HWF44"/>
      <c r="HWG44"/>
      <c r="HWH44"/>
      <c r="HWI44"/>
      <c r="HWJ44"/>
      <c r="HWK44"/>
      <c r="HWL44"/>
      <c r="HWM44"/>
      <c r="HWN44"/>
      <c r="HWO44"/>
      <c r="HWP44"/>
      <c r="HWQ44"/>
      <c r="HWR44"/>
      <c r="HWS44"/>
      <c r="HWT44"/>
      <c r="HWU44"/>
      <c r="HWV44"/>
      <c r="HWW44"/>
      <c r="HWX44"/>
      <c r="HWY44"/>
      <c r="HWZ44"/>
      <c r="HXA44"/>
      <c r="HXB44"/>
      <c r="HXC44"/>
      <c r="HXD44"/>
      <c r="HXE44"/>
      <c r="HXF44"/>
      <c r="HXG44"/>
      <c r="HXH44"/>
      <c r="HXI44"/>
      <c r="HXJ44"/>
      <c r="HXK44"/>
      <c r="HXL44"/>
      <c r="HXM44"/>
      <c r="HXN44"/>
      <c r="HXO44"/>
      <c r="HXP44"/>
      <c r="HXQ44"/>
      <c r="HXR44"/>
      <c r="HXS44"/>
      <c r="HXT44"/>
      <c r="HXU44"/>
      <c r="HXV44"/>
      <c r="HXW44"/>
      <c r="HXX44"/>
      <c r="HXY44"/>
      <c r="HXZ44"/>
      <c r="HYA44"/>
      <c r="HYB44"/>
      <c r="HYC44"/>
      <c r="HYD44"/>
      <c r="HYE44"/>
      <c r="HYF44"/>
      <c r="HYG44"/>
      <c r="HYH44"/>
      <c r="HYI44"/>
      <c r="HYJ44"/>
      <c r="HYK44"/>
      <c r="HYL44"/>
      <c r="HYM44"/>
      <c r="HYN44"/>
      <c r="HYO44"/>
      <c r="HYP44"/>
      <c r="HYQ44"/>
      <c r="HYR44"/>
      <c r="HYS44"/>
      <c r="HYT44"/>
      <c r="HYU44"/>
      <c r="HYV44"/>
      <c r="HYW44"/>
      <c r="HYX44"/>
      <c r="HYY44"/>
      <c r="HYZ44"/>
      <c r="HZA44"/>
      <c r="HZB44"/>
      <c r="HZC44"/>
      <c r="HZD44"/>
      <c r="HZE44"/>
      <c r="HZF44"/>
      <c r="HZG44"/>
      <c r="HZH44"/>
      <c r="HZI44"/>
      <c r="HZJ44"/>
      <c r="HZK44"/>
      <c r="HZL44"/>
      <c r="HZM44"/>
      <c r="HZN44"/>
      <c r="HZO44"/>
      <c r="HZP44"/>
      <c r="HZQ44"/>
      <c r="HZR44"/>
      <c r="HZS44"/>
      <c r="HZT44"/>
      <c r="HZU44"/>
      <c r="HZV44"/>
      <c r="HZW44"/>
      <c r="HZX44"/>
      <c r="HZY44"/>
      <c r="HZZ44"/>
      <c r="IAA44"/>
      <c r="IAB44"/>
      <c r="IAC44"/>
      <c r="IAD44"/>
      <c r="IAE44"/>
      <c r="IAF44"/>
      <c r="IAG44"/>
      <c r="IAH44"/>
      <c r="IAI44"/>
      <c r="IAJ44"/>
      <c r="IAK44"/>
      <c r="IAL44"/>
      <c r="IAM44"/>
      <c r="IAN44"/>
      <c r="IAO44"/>
      <c r="IAP44"/>
      <c r="IAQ44"/>
      <c r="IAR44"/>
      <c r="IAS44"/>
      <c r="IAT44"/>
      <c r="IAU44"/>
      <c r="IAV44"/>
      <c r="IAW44"/>
      <c r="IAX44"/>
      <c r="IAY44"/>
      <c r="IAZ44"/>
      <c r="IBA44"/>
      <c r="IBB44"/>
      <c r="IBC44"/>
      <c r="IBD44"/>
      <c r="IBE44"/>
      <c r="IBF44"/>
      <c r="IBG44"/>
      <c r="IBH44"/>
      <c r="IBI44"/>
      <c r="IBJ44"/>
      <c r="IBK44"/>
      <c r="IBL44"/>
      <c r="IBM44"/>
      <c r="IBN44"/>
      <c r="IBO44"/>
      <c r="IBP44"/>
      <c r="IBQ44"/>
      <c r="IBR44"/>
      <c r="IBS44"/>
      <c r="IBT44"/>
      <c r="IBU44"/>
      <c r="IBV44"/>
      <c r="IBW44"/>
      <c r="IBX44"/>
      <c r="IBY44"/>
      <c r="IBZ44"/>
      <c r="ICA44"/>
      <c r="ICB44"/>
      <c r="ICC44"/>
      <c r="ICD44"/>
      <c r="ICE44"/>
      <c r="ICF44"/>
      <c r="ICG44"/>
      <c r="ICH44"/>
      <c r="ICI44"/>
      <c r="ICJ44"/>
      <c r="ICK44"/>
      <c r="ICL44"/>
      <c r="ICM44"/>
      <c r="ICN44"/>
      <c r="ICO44"/>
      <c r="ICP44"/>
      <c r="ICQ44"/>
      <c r="ICR44"/>
      <c r="ICS44"/>
      <c r="ICT44"/>
      <c r="ICU44"/>
      <c r="ICV44"/>
      <c r="ICW44"/>
      <c r="ICX44"/>
      <c r="ICY44"/>
      <c r="ICZ44"/>
      <c r="IDA44"/>
      <c r="IDB44"/>
      <c r="IDC44"/>
      <c r="IDD44"/>
      <c r="IDE44"/>
      <c r="IDF44"/>
      <c r="IDG44"/>
      <c r="IDH44"/>
      <c r="IDI44"/>
      <c r="IDJ44"/>
      <c r="IDK44"/>
      <c r="IDL44"/>
      <c r="IDM44"/>
      <c r="IDN44"/>
      <c r="IDO44"/>
      <c r="IDP44"/>
      <c r="IDQ44"/>
      <c r="IDR44"/>
      <c r="IDS44"/>
      <c r="IDT44"/>
      <c r="IDU44"/>
      <c r="IDV44"/>
      <c r="IDW44"/>
      <c r="IDX44"/>
      <c r="IDY44"/>
      <c r="IDZ44"/>
      <c r="IEA44"/>
      <c r="IEB44"/>
      <c r="IEC44"/>
      <c r="IED44"/>
      <c r="IEE44"/>
      <c r="IEF44"/>
      <c r="IEG44"/>
      <c r="IEH44"/>
      <c r="IEI44"/>
      <c r="IEJ44"/>
      <c r="IEK44"/>
      <c r="IEL44"/>
      <c r="IEM44"/>
      <c r="IEN44"/>
      <c r="IEO44"/>
      <c r="IEP44"/>
      <c r="IEQ44"/>
      <c r="IER44"/>
      <c r="IES44"/>
      <c r="IET44"/>
      <c r="IEU44"/>
      <c r="IEV44"/>
      <c r="IEW44"/>
      <c r="IEX44"/>
      <c r="IEY44"/>
      <c r="IEZ44"/>
      <c r="IFA44"/>
      <c r="IFB44"/>
      <c r="IFC44"/>
      <c r="IFD44"/>
      <c r="IFE44"/>
      <c r="IFF44"/>
      <c r="IFG44"/>
      <c r="IFH44"/>
      <c r="IFI44"/>
      <c r="IFJ44"/>
      <c r="IFK44"/>
      <c r="IFL44"/>
      <c r="IFM44"/>
      <c r="IFN44"/>
      <c r="IFO44"/>
      <c r="IFP44"/>
      <c r="IFQ44"/>
      <c r="IFR44"/>
      <c r="IFS44"/>
      <c r="IFT44"/>
      <c r="IFU44"/>
      <c r="IFV44"/>
      <c r="IFW44"/>
      <c r="IFX44"/>
      <c r="IFY44"/>
      <c r="IFZ44"/>
      <c r="IGA44"/>
      <c r="IGB44"/>
      <c r="IGC44"/>
      <c r="IGD44"/>
      <c r="IGE44"/>
      <c r="IGF44"/>
      <c r="IGG44"/>
      <c r="IGH44"/>
      <c r="IGI44"/>
      <c r="IGJ44"/>
      <c r="IGK44"/>
      <c r="IGL44"/>
      <c r="IGM44"/>
      <c r="IGN44"/>
      <c r="IGO44"/>
      <c r="IGP44"/>
      <c r="IGQ44"/>
      <c r="IGR44"/>
      <c r="IGS44"/>
      <c r="IGT44"/>
      <c r="IGU44"/>
      <c r="IGV44"/>
      <c r="IGW44"/>
      <c r="IGX44"/>
      <c r="IGY44"/>
      <c r="IGZ44"/>
      <c r="IHA44"/>
      <c r="IHB44"/>
      <c r="IHC44"/>
      <c r="IHD44"/>
      <c r="IHE44"/>
      <c r="IHF44"/>
      <c r="IHG44"/>
      <c r="IHH44"/>
      <c r="IHI44"/>
      <c r="IHJ44"/>
      <c r="IHK44"/>
      <c r="IHL44"/>
      <c r="IHM44"/>
      <c r="IHN44"/>
      <c r="IHO44"/>
      <c r="IHP44"/>
      <c r="IHQ44"/>
      <c r="IHR44"/>
      <c r="IHS44"/>
      <c r="IHT44"/>
      <c r="IHU44"/>
      <c r="IHV44"/>
      <c r="IHW44"/>
      <c r="IHX44"/>
      <c r="IHY44"/>
      <c r="IHZ44"/>
      <c r="IIA44"/>
      <c r="IIB44"/>
      <c r="IIC44"/>
      <c r="IID44"/>
      <c r="IIE44"/>
      <c r="IIF44"/>
      <c r="IIG44"/>
      <c r="IIH44"/>
      <c r="III44"/>
      <c r="IIJ44"/>
      <c r="IIK44"/>
      <c r="IIL44"/>
      <c r="IIM44"/>
      <c r="IIN44"/>
      <c r="IIO44"/>
      <c r="IIP44"/>
      <c r="IIQ44"/>
      <c r="IIR44"/>
      <c r="IIS44"/>
      <c r="IIT44"/>
      <c r="IIU44"/>
      <c r="IIV44"/>
      <c r="IIW44"/>
      <c r="IIX44"/>
      <c r="IIY44"/>
      <c r="IIZ44"/>
      <c r="IJA44"/>
      <c r="IJB44"/>
      <c r="IJC44"/>
      <c r="IJD44"/>
      <c r="IJE44"/>
      <c r="IJF44"/>
      <c r="IJG44"/>
      <c r="IJH44"/>
      <c r="IJI44"/>
      <c r="IJJ44"/>
      <c r="IJK44"/>
      <c r="IJL44"/>
      <c r="IJM44"/>
      <c r="IJN44"/>
      <c r="IJO44"/>
      <c r="IJP44"/>
      <c r="IJQ44"/>
      <c r="IJR44"/>
      <c r="IJS44"/>
      <c r="IJT44"/>
      <c r="IJU44"/>
      <c r="IJV44"/>
      <c r="IJW44"/>
      <c r="IJX44"/>
      <c r="IJY44"/>
      <c r="IJZ44"/>
      <c r="IKA44"/>
      <c r="IKB44"/>
      <c r="IKC44"/>
      <c r="IKD44"/>
      <c r="IKE44"/>
      <c r="IKF44"/>
      <c r="IKG44"/>
      <c r="IKH44"/>
      <c r="IKI44"/>
      <c r="IKJ44"/>
      <c r="IKK44"/>
      <c r="IKL44"/>
      <c r="IKM44"/>
      <c r="IKN44"/>
      <c r="IKO44"/>
      <c r="IKP44"/>
      <c r="IKQ44"/>
      <c r="IKR44"/>
      <c r="IKS44"/>
      <c r="IKT44"/>
      <c r="IKU44"/>
      <c r="IKV44"/>
      <c r="IKW44"/>
      <c r="IKX44"/>
      <c r="IKY44"/>
      <c r="IKZ44"/>
      <c r="ILA44"/>
      <c r="ILB44"/>
      <c r="ILC44"/>
      <c r="ILD44"/>
      <c r="ILE44"/>
      <c r="ILF44"/>
      <c r="ILG44"/>
      <c r="ILH44"/>
      <c r="ILI44"/>
      <c r="ILJ44"/>
      <c r="ILK44"/>
      <c r="ILL44"/>
      <c r="ILM44"/>
      <c r="ILN44"/>
      <c r="ILO44"/>
      <c r="ILP44"/>
      <c r="ILQ44"/>
      <c r="ILR44"/>
      <c r="ILS44"/>
      <c r="ILT44"/>
      <c r="ILU44"/>
      <c r="ILV44"/>
      <c r="ILW44"/>
      <c r="ILX44"/>
      <c r="ILY44"/>
      <c r="ILZ44"/>
      <c r="IMA44"/>
      <c r="IMB44"/>
      <c r="IMC44"/>
      <c r="IMD44"/>
      <c r="IME44"/>
      <c r="IMF44"/>
      <c r="IMG44"/>
      <c r="IMH44"/>
      <c r="IMI44"/>
      <c r="IMJ44"/>
      <c r="IMK44"/>
      <c r="IML44"/>
      <c r="IMM44"/>
      <c r="IMN44"/>
      <c r="IMO44"/>
      <c r="IMP44"/>
      <c r="IMQ44"/>
      <c r="IMR44"/>
      <c r="IMS44"/>
      <c r="IMT44"/>
      <c r="IMU44"/>
      <c r="IMV44"/>
      <c r="IMW44"/>
      <c r="IMX44"/>
      <c r="IMY44"/>
      <c r="IMZ44"/>
      <c r="INA44"/>
      <c r="INB44"/>
      <c r="INC44"/>
      <c r="IND44"/>
      <c r="INE44"/>
      <c r="INF44"/>
      <c r="ING44"/>
      <c r="INH44"/>
      <c r="INI44"/>
      <c r="INJ44"/>
      <c r="INK44"/>
      <c r="INL44"/>
      <c r="INM44"/>
      <c r="INN44"/>
      <c r="INO44"/>
      <c r="INP44"/>
      <c r="INQ44"/>
      <c r="INR44"/>
      <c r="INS44"/>
      <c r="INT44"/>
      <c r="INU44"/>
      <c r="INV44"/>
      <c r="INW44"/>
      <c r="INX44"/>
      <c r="INY44"/>
      <c r="INZ44"/>
      <c r="IOA44"/>
      <c r="IOB44"/>
      <c r="IOC44"/>
      <c r="IOD44"/>
      <c r="IOE44"/>
      <c r="IOF44"/>
      <c r="IOG44"/>
      <c r="IOH44"/>
      <c r="IOI44"/>
      <c r="IOJ44"/>
      <c r="IOK44"/>
      <c r="IOL44"/>
      <c r="IOM44"/>
      <c r="ION44"/>
      <c r="IOO44"/>
      <c r="IOP44"/>
      <c r="IOQ44"/>
      <c r="IOR44"/>
      <c r="IOS44"/>
      <c r="IOT44"/>
      <c r="IOU44"/>
      <c r="IOV44"/>
      <c r="IOW44"/>
      <c r="IOX44"/>
      <c r="IOY44"/>
      <c r="IOZ44"/>
      <c r="IPA44"/>
      <c r="IPB44"/>
      <c r="IPC44"/>
      <c r="IPD44"/>
      <c r="IPE44"/>
      <c r="IPF44"/>
      <c r="IPG44"/>
      <c r="IPH44"/>
      <c r="IPI44"/>
      <c r="IPJ44"/>
      <c r="IPK44"/>
      <c r="IPL44"/>
      <c r="IPM44"/>
      <c r="IPN44"/>
      <c r="IPO44"/>
      <c r="IPP44"/>
      <c r="IPQ44"/>
      <c r="IPR44"/>
      <c r="IPS44"/>
      <c r="IPT44"/>
      <c r="IPU44"/>
      <c r="IPV44"/>
      <c r="IPW44"/>
      <c r="IPX44"/>
      <c r="IPY44"/>
      <c r="IPZ44"/>
      <c r="IQA44"/>
      <c r="IQB44"/>
      <c r="IQC44"/>
      <c r="IQD44"/>
      <c r="IQE44"/>
      <c r="IQF44"/>
      <c r="IQG44"/>
      <c r="IQH44"/>
      <c r="IQI44"/>
      <c r="IQJ44"/>
      <c r="IQK44"/>
      <c r="IQL44"/>
      <c r="IQM44"/>
      <c r="IQN44"/>
      <c r="IQO44"/>
      <c r="IQP44"/>
      <c r="IQQ44"/>
      <c r="IQR44"/>
      <c r="IQS44"/>
      <c r="IQT44"/>
      <c r="IQU44"/>
      <c r="IQV44"/>
      <c r="IQW44"/>
      <c r="IQX44"/>
      <c r="IQY44"/>
      <c r="IQZ44"/>
      <c r="IRA44"/>
      <c r="IRB44"/>
      <c r="IRC44"/>
      <c r="IRD44"/>
      <c r="IRE44"/>
      <c r="IRF44"/>
      <c r="IRG44"/>
      <c r="IRH44"/>
      <c r="IRI44"/>
      <c r="IRJ44"/>
      <c r="IRK44"/>
      <c r="IRL44"/>
      <c r="IRM44"/>
      <c r="IRN44"/>
      <c r="IRO44"/>
      <c r="IRP44"/>
      <c r="IRQ44"/>
      <c r="IRR44"/>
      <c r="IRS44"/>
      <c r="IRT44"/>
      <c r="IRU44"/>
      <c r="IRV44"/>
      <c r="IRW44"/>
      <c r="IRX44"/>
      <c r="IRY44"/>
      <c r="IRZ44"/>
      <c r="ISA44"/>
      <c r="ISB44"/>
      <c r="ISC44"/>
      <c r="ISD44"/>
      <c r="ISE44"/>
      <c r="ISF44"/>
      <c r="ISG44"/>
      <c r="ISH44"/>
      <c r="ISI44"/>
      <c r="ISJ44"/>
      <c r="ISK44"/>
      <c r="ISL44"/>
      <c r="ISM44"/>
      <c r="ISN44"/>
      <c r="ISO44"/>
      <c r="ISP44"/>
      <c r="ISQ44"/>
      <c r="ISR44"/>
      <c r="ISS44"/>
      <c r="IST44"/>
      <c r="ISU44"/>
      <c r="ISV44"/>
      <c r="ISW44"/>
      <c r="ISX44"/>
      <c r="ISY44"/>
      <c r="ISZ44"/>
      <c r="ITA44"/>
      <c r="ITB44"/>
      <c r="ITC44"/>
      <c r="ITD44"/>
      <c r="ITE44"/>
      <c r="ITF44"/>
      <c r="ITG44"/>
      <c r="ITH44"/>
      <c r="ITI44"/>
      <c r="ITJ44"/>
      <c r="ITK44"/>
      <c r="ITL44"/>
      <c r="ITM44"/>
      <c r="ITN44"/>
      <c r="ITO44"/>
      <c r="ITP44"/>
      <c r="ITQ44"/>
      <c r="ITR44"/>
      <c r="ITS44"/>
      <c r="ITT44"/>
      <c r="ITU44"/>
      <c r="ITV44"/>
      <c r="ITW44"/>
      <c r="ITX44"/>
      <c r="ITY44"/>
      <c r="ITZ44"/>
      <c r="IUA44"/>
      <c r="IUB44"/>
      <c r="IUC44"/>
      <c r="IUD44"/>
      <c r="IUE44"/>
      <c r="IUF44"/>
      <c r="IUG44"/>
      <c r="IUH44"/>
      <c r="IUI44"/>
      <c r="IUJ44"/>
      <c r="IUK44"/>
      <c r="IUL44"/>
      <c r="IUM44"/>
      <c r="IUN44"/>
      <c r="IUO44"/>
      <c r="IUP44"/>
      <c r="IUQ44"/>
      <c r="IUR44"/>
      <c r="IUS44"/>
      <c r="IUT44"/>
      <c r="IUU44"/>
      <c r="IUV44"/>
      <c r="IUW44"/>
      <c r="IUX44"/>
      <c r="IUY44"/>
      <c r="IUZ44"/>
      <c r="IVA44"/>
      <c r="IVB44"/>
      <c r="IVC44"/>
      <c r="IVD44"/>
      <c r="IVE44"/>
      <c r="IVF44"/>
      <c r="IVG44"/>
      <c r="IVH44"/>
      <c r="IVI44"/>
      <c r="IVJ44"/>
      <c r="IVK44"/>
      <c r="IVL44"/>
      <c r="IVM44"/>
      <c r="IVN44"/>
      <c r="IVO44"/>
      <c r="IVP44"/>
      <c r="IVQ44"/>
      <c r="IVR44"/>
      <c r="IVS44"/>
      <c r="IVT44"/>
      <c r="IVU44"/>
      <c r="IVV44"/>
      <c r="IVW44"/>
      <c r="IVX44"/>
      <c r="IVY44"/>
      <c r="IVZ44"/>
      <c r="IWA44"/>
      <c r="IWB44"/>
      <c r="IWC44"/>
      <c r="IWD44"/>
      <c r="IWE44"/>
      <c r="IWF44"/>
      <c r="IWG44"/>
      <c r="IWH44"/>
      <c r="IWI44"/>
      <c r="IWJ44"/>
      <c r="IWK44"/>
      <c r="IWL44"/>
      <c r="IWM44"/>
      <c r="IWN44"/>
      <c r="IWO44"/>
      <c r="IWP44"/>
      <c r="IWQ44"/>
      <c r="IWR44"/>
      <c r="IWS44"/>
      <c r="IWT44"/>
      <c r="IWU44"/>
      <c r="IWV44"/>
      <c r="IWW44"/>
      <c r="IWX44"/>
      <c r="IWY44"/>
      <c r="IWZ44"/>
      <c r="IXA44"/>
      <c r="IXB44"/>
      <c r="IXC44"/>
      <c r="IXD44"/>
      <c r="IXE44"/>
      <c r="IXF44"/>
      <c r="IXG44"/>
      <c r="IXH44"/>
      <c r="IXI44"/>
      <c r="IXJ44"/>
      <c r="IXK44"/>
      <c r="IXL44"/>
      <c r="IXM44"/>
      <c r="IXN44"/>
      <c r="IXO44"/>
      <c r="IXP44"/>
      <c r="IXQ44"/>
      <c r="IXR44"/>
      <c r="IXS44"/>
      <c r="IXT44"/>
      <c r="IXU44"/>
      <c r="IXV44"/>
      <c r="IXW44"/>
      <c r="IXX44"/>
      <c r="IXY44"/>
      <c r="IXZ44"/>
      <c r="IYA44"/>
      <c r="IYB44"/>
      <c r="IYC44"/>
      <c r="IYD44"/>
      <c r="IYE44"/>
      <c r="IYF44"/>
      <c r="IYG44"/>
      <c r="IYH44"/>
      <c r="IYI44"/>
      <c r="IYJ44"/>
      <c r="IYK44"/>
      <c r="IYL44"/>
      <c r="IYM44"/>
      <c r="IYN44"/>
      <c r="IYO44"/>
      <c r="IYP44"/>
      <c r="IYQ44"/>
      <c r="IYR44"/>
      <c r="IYS44"/>
      <c r="IYT44"/>
      <c r="IYU44"/>
      <c r="IYV44"/>
      <c r="IYW44"/>
      <c r="IYX44"/>
      <c r="IYY44"/>
      <c r="IYZ44"/>
      <c r="IZA44"/>
      <c r="IZB44"/>
      <c r="IZC44"/>
      <c r="IZD44"/>
      <c r="IZE44"/>
      <c r="IZF44"/>
      <c r="IZG44"/>
      <c r="IZH44"/>
      <c r="IZI44"/>
      <c r="IZJ44"/>
      <c r="IZK44"/>
      <c r="IZL44"/>
      <c r="IZM44"/>
      <c r="IZN44"/>
      <c r="IZO44"/>
      <c r="IZP44"/>
      <c r="IZQ44"/>
      <c r="IZR44"/>
      <c r="IZS44"/>
      <c r="IZT44"/>
      <c r="IZU44"/>
      <c r="IZV44"/>
      <c r="IZW44"/>
      <c r="IZX44"/>
      <c r="IZY44"/>
      <c r="IZZ44"/>
      <c r="JAA44"/>
      <c r="JAB44"/>
      <c r="JAC44"/>
      <c r="JAD44"/>
      <c r="JAE44"/>
      <c r="JAF44"/>
      <c r="JAG44"/>
      <c r="JAH44"/>
      <c r="JAI44"/>
      <c r="JAJ44"/>
      <c r="JAK44"/>
      <c r="JAL44"/>
      <c r="JAM44"/>
      <c r="JAN44"/>
      <c r="JAO44"/>
      <c r="JAP44"/>
      <c r="JAQ44"/>
      <c r="JAR44"/>
      <c r="JAS44"/>
      <c r="JAT44"/>
      <c r="JAU44"/>
      <c r="JAV44"/>
      <c r="JAW44"/>
      <c r="JAX44"/>
      <c r="JAY44"/>
      <c r="JAZ44"/>
      <c r="JBA44"/>
      <c r="JBB44"/>
      <c r="JBC44"/>
      <c r="JBD44"/>
      <c r="JBE44"/>
      <c r="JBF44"/>
      <c r="JBG44"/>
      <c r="JBH44"/>
      <c r="JBI44"/>
      <c r="JBJ44"/>
      <c r="JBK44"/>
      <c r="JBL44"/>
      <c r="JBM44"/>
      <c r="JBN44"/>
      <c r="JBO44"/>
      <c r="JBP44"/>
      <c r="JBQ44"/>
      <c r="JBR44"/>
      <c r="JBS44"/>
      <c r="JBT44"/>
      <c r="JBU44"/>
      <c r="JBV44"/>
      <c r="JBW44"/>
      <c r="JBX44"/>
      <c r="JBY44"/>
      <c r="JBZ44"/>
      <c r="JCA44"/>
      <c r="JCB44"/>
      <c r="JCC44"/>
      <c r="JCD44"/>
      <c r="JCE44"/>
      <c r="JCF44"/>
      <c r="JCG44"/>
      <c r="JCH44"/>
      <c r="JCI44"/>
      <c r="JCJ44"/>
      <c r="JCK44"/>
      <c r="JCL44"/>
      <c r="JCM44"/>
      <c r="JCN44"/>
      <c r="JCO44"/>
      <c r="JCP44"/>
      <c r="JCQ44"/>
      <c r="JCR44"/>
      <c r="JCS44"/>
      <c r="JCT44"/>
      <c r="JCU44"/>
      <c r="JCV44"/>
      <c r="JCW44"/>
      <c r="JCX44"/>
      <c r="JCY44"/>
      <c r="JCZ44"/>
      <c r="JDA44"/>
      <c r="JDB44"/>
      <c r="JDC44"/>
      <c r="JDD44"/>
      <c r="JDE44"/>
      <c r="JDF44"/>
      <c r="JDG44"/>
      <c r="JDH44"/>
      <c r="JDI44"/>
      <c r="JDJ44"/>
      <c r="JDK44"/>
      <c r="JDL44"/>
      <c r="JDM44"/>
      <c r="JDN44"/>
      <c r="JDO44"/>
      <c r="JDP44"/>
      <c r="JDQ44"/>
      <c r="JDR44"/>
      <c r="JDS44"/>
      <c r="JDT44"/>
      <c r="JDU44"/>
      <c r="JDV44"/>
      <c r="JDW44"/>
      <c r="JDX44"/>
      <c r="JDY44"/>
      <c r="JDZ44"/>
      <c r="JEA44"/>
      <c r="JEB44"/>
      <c r="JEC44"/>
      <c r="JED44"/>
      <c r="JEE44"/>
      <c r="JEF44"/>
      <c r="JEG44"/>
      <c r="JEH44"/>
      <c r="JEI44"/>
      <c r="JEJ44"/>
      <c r="JEK44"/>
      <c r="JEL44"/>
      <c r="JEM44"/>
      <c r="JEN44"/>
      <c r="JEO44"/>
      <c r="JEP44"/>
      <c r="JEQ44"/>
      <c r="JER44"/>
      <c r="JES44"/>
      <c r="JET44"/>
      <c r="JEU44"/>
      <c r="JEV44"/>
      <c r="JEW44"/>
      <c r="JEX44"/>
      <c r="JEY44"/>
      <c r="JEZ44"/>
      <c r="JFA44"/>
      <c r="JFB44"/>
      <c r="JFC44"/>
      <c r="JFD44"/>
      <c r="JFE44"/>
      <c r="JFF44"/>
      <c r="JFG44"/>
      <c r="JFH44"/>
      <c r="JFI44"/>
      <c r="JFJ44"/>
      <c r="JFK44"/>
      <c r="JFL44"/>
      <c r="JFM44"/>
      <c r="JFN44"/>
      <c r="JFO44"/>
      <c r="JFP44"/>
      <c r="JFQ44"/>
      <c r="JFR44"/>
      <c r="JFS44"/>
      <c r="JFT44"/>
      <c r="JFU44"/>
      <c r="JFV44"/>
      <c r="JFW44"/>
      <c r="JFX44"/>
      <c r="JFY44"/>
      <c r="JFZ44"/>
      <c r="JGA44"/>
      <c r="JGB44"/>
      <c r="JGC44"/>
      <c r="JGD44"/>
      <c r="JGE44"/>
      <c r="JGF44"/>
      <c r="JGG44"/>
      <c r="JGH44"/>
      <c r="JGI44"/>
      <c r="JGJ44"/>
      <c r="JGK44"/>
      <c r="JGL44"/>
      <c r="JGM44"/>
      <c r="JGN44"/>
      <c r="JGO44"/>
      <c r="JGP44"/>
      <c r="JGQ44"/>
      <c r="JGR44"/>
      <c r="JGS44"/>
      <c r="JGT44"/>
      <c r="JGU44"/>
      <c r="JGV44"/>
      <c r="JGW44"/>
      <c r="JGX44"/>
      <c r="JGY44"/>
      <c r="JGZ44"/>
      <c r="JHA44"/>
      <c r="JHB44"/>
      <c r="JHC44"/>
      <c r="JHD44"/>
      <c r="JHE44"/>
      <c r="JHF44"/>
      <c r="JHG44"/>
      <c r="JHH44"/>
      <c r="JHI44"/>
      <c r="JHJ44"/>
      <c r="JHK44"/>
      <c r="JHL44"/>
      <c r="JHM44"/>
      <c r="JHN44"/>
      <c r="JHO44"/>
      <c r="JHP44"/>
      <c r="JHQ44"/>
      <c r="JHR44"/>
      <c r="JHS44"/>
      <c r="JHT44"/>
      <c r="JHU44"/>
      <c r="JHV44"/>
      <c r="JHW44"/>
      <c r="JHX44"/>
      <c r="JHY44"/>
      <c r="JHZ44"/>
      <c r="JIA44"/>
      <c r="JIB44"/>
      <c r="JIC44"/>
      <c r="JID44"/>
      <c r="JIE44"/>
      <c r="JIF44"/>
      <c r="JIG44"/>
      <c r="JIH44"/>
      <c r="JII44"/>
      <c r="JIJ44"/>
      <c r="JIK44"/>
      <c r="JIL44"/>
      <c r="JIM44"/>
      <c r="JIN44"/>
      <c r="JIO44"/>
      <c r="JIP44"/>
      <c r="JIQ44"/>
      <c r="JIR44"/>
      <c r="JIS44"/>
      <c r="JIT44"/>
      <c r="JIU44"/>
      <c r="JIV44"/>
      <c r="JIW44"/>
      <c r="JIX44"/>
      <c r="JIY44"/>
      <c r="JIZ44"/>
      <c r="JJA44"/>
      <c r="JJB44"/>
      <c r="JJC44"/>
      <c r="JJD44"/>
      <c r="JJE44"/>
      <c r="JJF44"/>
      <c r="JJG44"/>
      <c r="JJH44"/>
      <c r="JJI44"/>
      <c r="JJJ44"/>
      <c r="JJK44"/>
      <c r="JJL44"/>
      <c r="JJM44"/>
      <c r="JJN44"/>
      <c r="JJO44"/>
      <c r="JJP44"/>
      <c r="JJQ44"/>
      <c r="JJR44"/>
      <c r="JJS44"/>
      <c r="JJT44"/>
      <c r="JJU44"/>
      <c r="JJV44"/>
      <c r="JJW44"/>
      <c r="JJX44"/>
      <c r="JJY44"/>
      <c r="JJZ44"/>
      <c r="JKA44"/>
      <c r="JKB44"/>
      <c r="JKC44"/>
      <c r="JKD44"/>
      <c r="JKE44"/>
      <c r="JKF44"/>
      <c r="JKG44"/>
      <c r="JKH44"/>
      <c r="JKI44"/>
      <c r="JKJ44"/>
      <c r="JKK44"/>
      <c r="JKL44"/>
      <c r="JKM44"/>
      <c r="JKN44"/>
      <c r="JKO44"/>
      <c r="JKP44"/>
      <c r="JKQ44"/>
      <c r="JKR44"/>
      <c r="JKS44"/>
      <c r="JKT44"/>
      <c r="JKU44"/>
      <c r="JKV44"/>
      <c r="JKW44"/>
      <c r="JKX44"/>
      <c r="JKY44"/>
      <c r="JKZ44"/>
      <c r="JLA44"/>
      <c r="JLB44"/>
      <c r="JLC44"/>
      <c r="JLD44"/>
      <c r="JLE44"/>
      <c r="JLF44"/>
      <c r="JLG44"/>
      <c r="JLH44"/>
      <c r="JLI44"/>
      <c r="JLJ44"/>
      <c r="JLK44"/>
      <c r="JLL44"/>
      <c r="JLM44"/>
      <c r="JLN44"/>
      <c r="JLO44"/>
      <c r="JLP44"/>
      <c r="JLQ44"/>
      <c r="JLR44"/>
      <c r="JLS44"/>
      <c r="JLT44"/>
      <c r="JLU44"/>
      <c r="JLV44"/>
      <c r="JLW44"/>
      <c r="JLX44"/>
      <c r="JLY44"/>
      <c r="JLZ44"/>
      <c r="JMA44"/>
      <c r="JMB44"/>
      <c r="JMC44"/>
      <c r="JMD44"/>
      <c r="JME44"/>
      <c r="JMF44"/>
      <c r="JMG44"/>
      <c r="JMH44"/>
      <c r="JMI44"/>
      <c r="JMJ44"/>
      <c r="JMK44"/>
      <c r="JML44"/>
      <c r="JMM44"/>
      <c r="JMN44"/>
      <c r="JMO44"/>
      <c r="JMP44"/>
      <c r="JMQ44"/>
      <c r="JMR44"/>
      <c r="JMS44"/>
      <c r="JMT44"/>
      <c r="JMU44"/>
      <c r="JMV44"/>
      <c r="JMW44"/>
      <c r="JMX44"/>
      <c r="JMY44"/>
      <c r="JMZ44"/>
      <c r="JNA44"/>
      <c r="JNB44"/>
      <c r="JNC44"/>
      <c r="JND44"/>
      <c r="JNE44"/>
      <c r="JNF44"/>
      <c r="JNG44"/>
      <c r="JNH44"/>
      <c r="JNI44"/>
      <c r="JNJ44"/>
      <c r="JNK44"/>
      <c r="JNL44"/>
      <c r="JNM44"/>
      <c r="JNN44"/>
      <c r="JNO44"/>
      <c r="JNP44"/>
      <c r="JNQ44"/>
      <c r="JNR44"/>
      <c r="JNS44"/>
      <c r="JNT44"/>
      <c r="JNU44"/>
      <c r="JNV44"/>
      <c r="JNW44"/>
      <c r="JNX44"/>
      <c r="JNY44"/>
      <c r="JNZ44"/>
      <c r="JOA44"/>
      <c r="JOB44"/>
      <c r="JOC44"/>
      <c r="JOD44"/>
      <c r="JOE44"/>
      <c r="JOF44"/>
      <c r="JOG44"/>
      <c r="JOH44"/>
      <c r="JOI44"/>
      <c r="JOJ44"/>
      <c r="JOK44"/>
      <c r="JOL44"/>
      <c r="JOM44"/>
      <c r="JON44"/>
      <c r="JOO44"/>
      <c r="JOP44"/>
      <c r="JOQ44"/>
      <c r="JOR44"/>
      <c r="JOS44"/>
      <c r="JOT44"/>
      <c r="JOU44"/>
      <c r="JOV44"/>
      <c r="JOW44"/>
      <c r="JOX44"/>
      <c r="JOY44"/>
      <c r="JOZ44"/>
      <c r="JPA44"/>
      <c r="JPB44"/>
      <c r="JPC44"/>
      <c r="JPD44"/>
      <c r="JPE44"/>
      <c r="JPF44"/>
      <c r="JPG44"/>
      <c r="JPH44"/>
      <c r="JPI44"/>
      <c r="JPJ44"/>
      <c r="JPK44"/>
      <c r="JPL44"/>
      <c r="JPM44"/>
      <c r="JPN44"/>
      <c r="JPO44"/>
      <c r="JPP44"/>
      <c r="JPQ44"/>
      <c r="JPR44"/>
      <c r="JPS44"/>
      <c r="JPT44"/>
      <c r="JPU44"/>
      <c r="JPV44"/>
      <c r="JPW44"/>
      <c r="JPX44"/>
      <c r="JPY44"/>
      <c r="JPZ44"/>
      <c r="JQA44"/>
      <c r="JQB44"/>
      <c r="JQC44"/>
      <c r="JQD44"/>
      <c r="JQE44"/>
      <c r="JQF44"/>
      <c r="JQG44"/>
      <c r="JQH44"/>
      <c r="JQI44"/>
      <c r="JQJ44"/>
      <c r="JQK44"/>
      <c r="JQL44"/>
      <c r="JQM44"/>
      <c r="JQN44"/>
      <c r="JQO44"/>
      <c r="JQP44"/>
      <c r="JQQ44"/>
      <c r="JQR44"/>
      <c r="JQS44"/>
      <c r="JQT44"/>
      <c r="JQU44"/>
      <c r="JQV44"/>
      <c r="JQW44"/>
      <c r="JQX44"/>
      <c r="JQY44"/>
      <c r="JQZ44"/>
      <c r="JRA44"/>
      <c r="JRB44"/>
      <c r="JRC44"/>
      <c r="JRD44"/>
      <c r="JRE44"/>
      <c r="JRF44"/>
      <c r="JRG44"/>
      <c r="JRH44"/>
      <c r="JRI44"/>
      <c r="JRJ44"/>
      <c r="JRK44"/>
      <c r="JRL44"/>
      <c r="JRM44"/>
      <c r="JRN44"/>
      <c r="JRO44"/>
      <c r="JRP44"/>
      <c r="JRQ44"/>
      <c r="JRR44"/>
      <c r="JRS44"/>
      <c r="JRT44"/>
      <c r="JRU44"/>
      <c r="JRV44"/>
      <c r="JRW44"/>
      <c r="JRX44"/>
      <c r="JRY44"/>
      <c r="JRZ44"/>
      <c r="JSA44"/>
      <c r="JSB44"/>
      <c r="JSC44"/>
      <c r="JSD44"/>
      <c r="JSE44"/>
      <c r="JSF44"/>
      <c r="JSG44"/>
      <c r="JSH44"/>
      <c r="JSI44"/>
      <c r="JSJ44"/>
      <c r="JSK44"/>
      <c r="JSL44"/>
      <c r="JSM44"/>
      <c r="JSN44"/>
      <c r="JSO44"/>
      <c r="JSP44"/>
      <c r="JSQ44"/>
      <c r="JSR44"/>
      <c r="JSS44"/>
      <c r="JST44"/>
      <c r="JSU44"/>
      <c r="JSV44"/>
      <c r="JSW44"/>
      <c r="JSX44"/>
      <c r="JSY44"/>
      <c r="JSZ44"/>
      <c r="JTA44"/>
      <c r="JTB44"/>
      <c r="JTC44"/>
      <c r="JTD44"/>
      <c r="JTE44"/>
      <c r="JTF44"/>
      <c r="JTG44"/>
      <c r="JTH44"/>
      <c r="JTI44"/>
      <c r="JTJ44"/>
      <c r="JTK44"/>
      <c r="JTL44"/>
      <c r="JTM44"/>
      <c r="JTN44"/>
      <c r="JTO44"/>
      <c r="JTP44"/>
      <c r="JTQ44"/>
      <c r="JTR44"/>
      <c r="JTS44"/>
      <c r="JTT44"/>
      <c r="JTU44"/>
      <c r="JTV44"/>
      <c r="JTW44"/>
      <c r="JTX44"/>
      <c r="JTY44"/>
      <c r="JTZ44"/>
      <c r="JUA44"/>
      <c r="JUB44"/>
      <c r="JUC44"/>
      <c r="JUD44"/>
      <c r="JUE44"/>
      <c r="JUF44"/>
      <c r="JUG44"/>
      <c r="JUH44"/>
      <c r="JUI44"/>
      <c r="JUJ44"/>
      <c r="JUK44"/>
      <c r="JUL44"/>
      <c r="JUM44"/>
      <c r="JUN44"/>
      <c r="JUO44"/>
      <c r="JUP44"/>
      <c r="JUQ44"/>
      <c r="JUR44"/>
      <c r="JUS44"/>
      <c r="JUT44"/>
      <c r="JUU44"/>
      <c r="JUV44"/>
      <c r="JUW44"/>
      <c r="JUX44"/>
      <c r="JUY44"/>
      <c r="JUZ44"/>
      <c r="JVA44"/>
      <c r="JVB44"/>
      <c r="JVC44"/>
      <c r="JVD44"/>
      <c r="JVE44"/>
      <c r="JVF44"/>
      <c r="JVG44"/>
      <c r="JVH44"/>
      <c r="JVI44"/>
      <c r="JVJ44"/>
      <c r="JVK44"/>
      <c r="JVL44"/>
      <c r="JVM44"/>
      <c r="JVN44"/>
      <c r="JVO44"/>
      <c r="JVP44"/>
      <c r="JVQ44"/>
      <c r="JVR44"/>
      <c r="JVS44"/>
      <c r="JVT44"/>
      <c r="JVU44"/>
      <c r="JVV44"/>
      <c r="JVW44"/>
      <c r="JVX44"/>
      <c r="JVY44"/>
      <c r="JVZ44"/>
      <c r="JWA44"/>
      <c r="JWB44"/>
      <c r="JWC44"/>
      <c r="JWD44"/>
      <c r="JWE44"/>
      <c r="JWF44"/>
      <c r="JWG44"/>
      <c r="JWH44"/>
      <c r="JWI44"/>
      <c r="JWJ44"/>
      <c r="JWK44"/>
      <c r="JWL44"/>
      <c r="JWM44"/>
      <c r="JWN44"/>
      <c r="JWO44"/>
      <c r="JWP44"/>
      <c r="JWQ44"/>
      <c r="JWR44"/>
      <c r="JWS44"/>
      <c r="JWT44"/>
      <c r="JWU44"/>
      <c r="JWV44"/>
      <c r="JWW44"/>
      <c r="JWX44"/>
      <c r="JWY44"/>
      <c r="JWZ44"/>
      <c r="JXA44"/>
      <c r="JXB44"/>
      <c r="JXC44"/>
      <c r="JXD44"/>
      <c r="JXE44"/>
      <c r="JXF44"/>
      <c r="JXG44"/>
      <c r="JXH44"/>
      <c r="JXI44"/>
      <c r="JXJ44"/>
      <c r="JXK44"/>
      <c r="JXL44"/>
      <c r="JXM44"/>
      <c r="JXN44"/>
      <c r="JXO44"/>
      <c r="JXP44"/>
      <c r="JXQ44"/>
      <c r="JXR44"/>
      <c r="JXS44"/>
      <c r="JXT44"/>
      <c r="JXU44"/>
      <c r="JXV44"/>
      <c r="JXW44"/>
      <c r="JXX44"/>
      <c r="JXY44"/>
      <c r="JXZ44"/>
      <c r="JYA44"/>
      <c r="JYB44"/>
      <c r="JYC44"/>
      <c r="JYD44"/>
      <c r="JYE44"/>
      <c r="JYF44"/>
      <c r="JYG44"/>
      <c r="JYH44"/>
      <c r="JYI44"/>
      <c r="JYJ44"/>
      <c r="JYK44"/>
      <c r="JYL44"/>
      <c r="JYM44"/>
      <c r="JYN44"/>
      <c r="JYO44"/>
      <c r="JYP44"/>
      <c r="JYQ44"/>
      <c r="JYR44"/>
      <c r="JYS44"/>
      <c r="JYT44"/>
      <c r="JYU44"/>
      <c r="JYV44"/>
      <c r="JYW44"/>
      <c r="JYX44"/>
      <c r="JYY44"/>
      <c r="JYZ44"/>
      <c r="JZA44"/>
      <c r="JZB44"/>
      <c r="JZC44"/>
      <c r="JZD44"/>
      <c r="JZE44"/>
      <c r="JZF44"/>
      <c r="JZG44"/>
      <c r="JZH44"/>
      <c r="JZI44"/>
      <c r="JZJ44"/>
      <c r="JZK44"/>
      <c r="JZL44"/>
      <c r="JZM44"/>
      <c r="JZN44"/>
      <c r="JZO44"/>
      <c r="JZP44"/>
      <c r="JZQ44"/>
      <c r="JZR44"/>
      <c r="JZS44"/>
      <c r="JZT44"/>
      <c r="JZU44"/>
      <c r="JZV44"/>
      <c r="JZW44"/>
      <c r="JZX44"/>
      <c r="JZY44"/>
      <c r="JZZ44"/>
      <c r="KAA44"/>
      <c r="KAB44"/>
      <c r="KAC44"/>
      <c r="KAD44"/>
      <c r="KAE44"/>
      <c r="KAF44"/>
      <c r="KAG44"/>
      <c r="KAH44"/>
      <c r="KAI44"/>
      <c r="KAJ44"/>
      <c r="KAK44"/>
      <c r="KAL44"/>
      <c r="KAM44"/>
      <c r="KAN44"/>
      <c r="KAO44"/>
      <c r="KAP44"/>
      <c r="KAQ44"/>
      <c r="KAR44"/>
      <c r="KAS44"/>
      <c r="KAT44"/>
      <c r="KAU44"/>
      <c r="KAV44"/>
      <c r="KAW44"/>
      <c r="KAX44"/>
      <c r="KAY44"/>
      <c r="KAZ44"/>
      <c r="KBA44"/>
      <c r="KBB44"/>
      <c r="KBC44"/>
      <c r="KBD44"/>
      <c r="KBE44"/>
      <c r="KBF44"/>
      <c r="KBG44"/>
      <c r="KBH44"/>
      <c r="KBI44"/>
      <c r="KBJ44"/>
      <c r="KBK44"/>
      <c r="KBL44"/>
      <c r="KBM44"/>
      <c r="KBN44"/>
      <c r="KBO44"/>
      <c r="KBP44"/>
      <c r="KBQ44"/>
      <c r="KBR44"/>
      <c r="KBS44"/>
      <c r="KBT44"/>
      <c r="KBU44"/>
      <c r="KBV44"/>
      <c r="KBW44"/>
      <c r="KBX44"/>
      <c r="KBY44"/>
      <c r="KBZ44"/>
      <c r="KCA44"/>
      <c r="KCB44"/>
      <c r="KCC44"/>
      <c r="KCD44"/>
      <c r="KCE44"/>
      <c r="KCF44"/>
      <c r="KCG44"/>
      <c r="KCH44"/>
      <c r="KCI44"/>
      <c r="KCJ44"/>
      <c r="KCK44"/>
      <c r="KCL44"/>
      <c r="KCM44"/>
      <c r="KCN44"/>
      <c r="KCO44"/>
      <c r="KCP44"/>
      <c r="KCQ44"/>
      <c r="KCR44"/>
      <c r="KCS44"/>
      <c r="KCT44"/>
      <c r="KCU44"/>
      <c r="KCV44"/>
      <c r="KCW44"/>
      <c r="KCX44"/>
      <c r="KCY44"/>
      <c r="KCZ44"/>
      <c r="KDA44"/>
      <c r="KDB44"/>
      <c r="KDC44"/>
      <c r="KDD44"/>
      <c r="KDE44"/>
      <c r="KDF44"/>
      <c r="KDG44"/>
      <c r="KDH44"/>
      <c r="KDI44"/>
      <c r="KDJ44"/>
      <c r="KDK44"/>
      <c r="KDL44"/>
      <c r="KDM44"/>
      <c r="KDN44"/>
      <c r="KDO44"/>
      <c r="KDP44"/>
      <c r="KDQ44"/>
      <c r="KDR44"/>
      <c r="KDS44"/>
      <c r="KDT44"/>
      <c r="KDU44"/>
      <c r="KDV44"/>
      <c r="KDW44"/>
      <c r="KDX44"/>
      <c r="KDY44"/>
      <c r="KDZ44"/>
      <c r="KEA44"/>
      <c r="KEB44"/>
      <c r="KEC44"/>
      <c r="KED44"/>
      <c r="KEE44"/>
      <c r="KEF44"/>
      <c r="KEG44"/>
      <c r="KEH44"/>
      <c r="KEI44"/>
      <c r="KEJ44"/>
      <c r="KEK44"/>
      <c r="KEL44"/>
      <c r="KEM44"/>
      <c r="KEN44"/>
      <c r="KEO44"/>
      <c r="KEP44"/>
      <c r="KEQ44"/>
      <c r="KER44"/>
      <c r="KES44"/>
      <c r="KET44"/>
      <c r="KEU44"/>
      <c r="KEV44"/>
      <c r="KEW44"/>
      <c r="KEX44"/>
      <c r="KEY44"/>
      <c r="KEZ44"/>
      <c r="KFA44"/>
      <c r="KFB44"/>
      <c r="KFC44"/>
      <c r="KFD44"/>
      <c r="KFE44"/>
      <c r="KFF44"/>
      <c r="KFG44"/>
      <c r="KFH44"/>
      <c r="KFI44"/>
      <c r="KFJ44"/>
      <c r="KFK44"/>
      <c r="KFL44"/>
      <c r="KFM44"/>
      <c r="KFN44"/>
      <c r="KFO44"/>
      <c r="KFP44"/>
      <c r="KFQ44"/>
      <c r="KFR44"/>
      <c r="KFS44"/>
      <c r="KFT44"/>
      <c r="KFU44"/>
      <c r="KFV44"/>
      <c r="KFW44"/>
      <c r="KFX44"/>
      <c r="KFY44"/>
      <c r="KFZ44"/>
      <c r="KGA44"/>
      <c r="KGB44"/>
      <c r="KGC44"/>
      <c r="KGD44"/>
      <c r="KGE44"/>
      <c r="KGF44"/>
      <c r="KGG44"/>
      <c r="KGH44"/>
      <c r="KGI44"/>
      <c r="KGJ44"/>
      <c r="KGK44"/>
      <c r="KGL44"/>
      <c r="KGM44"/>
      <c r="KGN44"/>
      <c r="KGO44"/>
      <c r="KGP44"/>
      <c r="KGQ44"/>
      <c r="KGR44"/>
      <c r="KGS44"/>
      <c r="KGT44"/>
      <c r="KGU44"/>
      <c r="KGV44"/>
      <c r="KGW44"/>
      <c r="KGX44"/>
      <c r="KGY44"/>
      <c r="KGZ44"/>
      <c r="KHA44"/>
      <c r="KHB44"/>
      <c r="KHC44"/>
      <c r="KHD44"/>
      <c r="KHE44"/>
      <c r="KHF44"/>
      <c r="KHG44"/>
      <c r="KHH44"/>
      <c r="KHI44"/>
      <c r="KHJ44"/>
      <c r="KHK44"/>
      <c r="KHL44"/>
      <c r="KHM44"/>
      <c r="KHN44"/>
      <c r="KHO44"/>
      <c r="KHP44"/>
      <c r="KHQ44"/>
      <c r="KHR44"/>
      <c r="KHS44"/>
      <c r="KHT44"/>
      <c r="KHU44"/>
      <c r="KHV44"/>
      <c r="KHW44"/>
      <c r="KHX44"/>
      <c r="KHY44"/>
      <c r="KHZ44"/>
      <c r="KIA44"/>
      <c r="KIB44"/>
      <c r="KIC44"/>
      <c r="KID44"/>
      <c r="KIE44"/>
      <c r="KIF44"/>
      <c r="KIG44"/>
      <c r="KIH44"/>
      <c r="KII44"/>
      <c r="KIJ44"/>
      <c r="KIK44"/>
      <c r="KIL44"/>
      <c r="KIM44"/>
      <c r="KIN44"/>
      <c r="KIO44"/>
      <c r="KIP44"/>
      <c r="KIQ44"/>
      <c r="KIR44"/>
      <c r="KIS44"/>
      <c r="KIT44"/>
      <c r="KIU44"/>
      <c r="KIV44"/>
      <c r="KIW44"/>
      <c r="KIX44"/>
      <c r="KIY44"/>
      <c r="KIZ44"/>
      <c r="KJA44"/>
      <c r="KJB44"/>
      <c r="KJC44"/>
      <c r="KJD44"/>
      <c r="KJE44"/>
      <c r="KJF44"/>
      <c r="KJG44"/>
      <c r="KJH44"/>
      <c r="KJI44"/>
      <c r="KJJ44"/>
      <c r="KJK44"/>
      <c r="KJL44"/>
      <c r="KJM44"/>
      <c r="KJN44"/>
      <c r="KJO44"/>
      <c r="KJP44"/>
      <c r="KJQ44"/>
      <c r="KJR44"/>
      <c r="KJS44"/>
      <c r="KJT44"/>
      <c r="KJU44"/>
      <c r="KJV44"/>
      <c r="KJW44"/>
      <c r="KJX44"/>
      <c r="KJY44"/>
      <c r="KJZ44"/>
      <c r="KKA44"/>
      <c r="KKB44"/>
      <c r="KKC44"/>
      <c r="KKD44"/>
      <c r="KKE44"/>
      <c r="KKF44"/>
      <c r="KKG44"/>
      <c r="KKH44"/>
      <c r="KKI44"/>
      <c r="KKJ44"/>
      <c r="KKK44"/>
      <c r="KKL44"/>
      <c r="KKM44"/>
      <c r="KKN44"/>
      <c r="KKO44"/>
      <c r="KKP44"/>
      <c r="KKQ44"/>
      <c r="KKR44"/>
      <c r="KKS44"/>
      <c r="KKT44"/>
      <c r="KKU44"/>
      <c r="KKV44"/>
      <c r="KKW44"/>
      <c r="KKX44"/>
      <c r="KKY44"/>
      <c r="KKZ44"/>
      <c r="KLA44"/>
      <c r="KLB44"/>
      <c r="KLC44"/>
      <c r="KLD44"/>
      <c r="KLE44"/>
      <c r="KLF44"/>
      <c r="KLG44"/>
      <c r="KLH44"/>
      <c r="KLI44"/>
      <c r="KLJ44"/>
      <c r="KLK44"/>
      <c r="KLL44"/>
      <c r="KLM44"/>
      <c r="KLN44"/>
      <c r="KLO44"/>
      <c r="KLP44"/>
      <c r="KLQ44"/>
      <c r="KLR44"/>
      <c r="KLS44"/>
      <c r="KLT44"/>
      <c r="KLU44"/>
      <c r="KLV44"/>
      <c r="KLW44"/>
      <c r="KLX44"/>
      <c r="KLY44"/>
      <c r="KLZ44"/>
      <c r="KMA44"/>
      <c r="KMB44"/>
      <c r="KMC44"/>
      <c r="KMD44"/>
      <c r="KME44"/>
      <c r="KMF44"/>
      <c r="KMG44"/>
      <c r="KMH44"/>
      <c r="KMI44"/>
      <c r="KMJ44"/>
      <c r="KMK44"/>
      <c r="KML44"/>
      <c r="KMM44"/>
      <c r="KMN44"/>
      <c r="KMO44"/>
      <c r="KMP44"/>
      <c r="KMQ44"/>
      <c r="KMR44"/>
      <c r="KMS44"/>
      <c r="KMT44"/>
      <c r="KMU44"/>
      <c r="KMV44"/>
      <c r="KMW44"/>
      <c r="KMX44"/>
      <c r="KMY44"/>
      <c r="KMZ44"/>
      <c r="KNA44"/>
      <c r="KNB44"/>
      <c r="KNC44"/>
      <c r="KND44"/>
      <c r="KNE44"/>
      <c r="KNF44"/>
      <c r="KNG44"/>
      <c r="KNH44"/>
      <c r="KNI44"/>
      <c r="KNJ44"/>
      <c r="KNK44"/>
      <c r="KNL44"/>
      <c r="KNM44"/>
      <c r="KNN44"/>
      <c r="KNO44"/>
      <c r="KNP44"/>
      <c r="KNQ44"/>
      <c r="KNR44"/>
      <c r="KNS44"/>
      <c r="KNT44"/>
      <c r="KNU44"/>
      <c r="KNV44"/>
      <c r="KNW44"/>
      <c r="KNX44"/>
      <c r="KNY44"/>
      <c r="KNZ44"/>
      <c r="KOA44"/>
      <c r="KOB44"/>
      <c r="KOC44"/>
      <c r="KOD44"/>
      <c r="KOE44"/>
      <c r="KOF44"/>
      <c r="KOG44"/>
      <c r="KOH44"/>
      <c r="KOI44"/>
      <c r="KOJ44"/>
      <c r="KOK44"/>
      <c r="KOL44"/>
      <c r="KOM44"/>
      <c r="KON44"/>
      <c r="KOO44"/>
      <c r="KOP44"/>
      <c r="KOQ44"/>
      <c r="KOR44"/>
      <c r="KOS44"/>
      <c r="KOT44"/>
      <c r="KOU44"/>
      <c r="KOV44"/>
      <c r="KOW44"/>
      <c r="KOX44"/>
      <c r="KOY44"/>
      <c r="KOZ44"/>
      <c r="KPA44"/>
      <c r="KPB44"/>
      <c r="KPC44"/>
      <c r="KPD44"/>
      <c r="KPE44"/>
      <c r="KPF44"/>
      <c r="KPG44"/>
      <c r="KPH44"/>
      <c r="KPI44"/>
      <c r="KPJ44"/>
      <c r="KPK44"/>
      <c r="KPL44"/>
      <c r="KPM44"/>
      <c r="KPN44"/>
      <c r="KPO44"/>
      <c r="KPP44"/>
      <c r="KPQ44"/>
      <c r="KPR44"/>
      <c r="KPS44"/>
      <c r="KPT44"/>
      <c r="KPU44"/>
      <c r="KPV44"/>
      <c r="KPW44"/>
      <c r="KPX44"/>
      <c r="KPY44"/>
      <c r="KPZ44"/>
      <c r="KQA44"/>
      <c r="KQB44"/>
      <c r="KQC44"/>
      <c r="KQD44"/>
      <c r="KQE44"/>
      <c r="KQF44"/>
      <c r="KQG44"/>
      <c r="KQH44"/>
      <c r="KQI44"/>
      <c r="KQJ44"/>
      <c r="KQK44"/>
      <c r="KQL44"/>
      <c r="KQM44"/>
      <c r="KQN44"/>
      <c r="KQO44"/>
      <c r="KQP44"/>
      <c r="KQQ44"/>
      <c r="KQR44"/>
      <c r="KQS44"/>
      <c r="KQT44"/>
      <c r="KQU44"/>
      <c r="KQV44"/>
      <c r="KQW44"/>
      <c r="KQX44"/>
      <c r="KQY44"/>
      <c r="KQZ44"/>
      <c r="KRA44"/>
      <c r="KRB44"/>
      <c r="KRC44"/>
      <c r="KRD44"/>
      <c r="KRE44"/>
      <c r="KRF44"/>
      <c r="KRG44"/>
      <c r="KRH44"/>
      <c r="KRI44"/>
      <c r="KRJ44"/>
      <c r="KRK44"/>
      <c r="KRL44"/>
      <c r="KRM44"/>
      <c r="KRN44"/>
      <c r="KRO44"/>
      <c r="KRP44"/>
      <c r="KRQ44"/>
      <c r="KRR44"/>
      <c r="KRS44"/>
      <c r="KRT44"/>
      <c r="KRU44"/>
      <c r="KRV44"/>
      <c r="KRW44"/>
      <c r="KRX44"/>
      <c r="KRY44"/>
      <c r="KRZ44"/>
      <c r="KSA44"/>
      <c r="KSB44"/>
      <c r="KSC44"/>
      <c r="KSD44"/>
      <c r="KSE44"/>
      <c r="KSF44"/>
      <c r="KSG44"/>
      <c r="KSH44"/>
      <c r="KSI44"/>
      <c r="KSJ44"/>
      <c r="KSK44"/>
      <c r="KSL44"/>
      <c r="KSM44"/>
      <c r="KSN44"/>
      <c r="KSO44"/>
      <c r="KSP44"/>
      <c r="KSQ44"/>
      <c r="KSR44"/>
      <c r="KSS44"/>
      <c r="KST44"/>
      <c r="KSU44"/>
      <c r="KSV44"/>
      <c r="KSW44"/>
      <c r="KSX44"/>
      <c r="KSY44"/>
      <c r="KSZ44"/>
      <c r="KTA44"/>
      <c r="KTB44"/>
      <c r="KTC44"/>
      <c r="KTD44"/>
      <c r="KTE44"/>
      <c r="KTF44"/>
      <c r="KTG44"/>
      <c r="KTH44"/>
      <c r="KTI44"/>
      <c r="KTJ44"/>
      <c r="KTK44"/>
      <c r="KTL44"/>
      <c r="KTM44"/>
      <c r="KTN44"/>
      <c r="KTO44"/>
      <c r="KTP44"/>
      <c r="KTQ44"/>
      <c r="KTR44"/>
      <c r="KTS44"/>
      <c r="KTT44"/>
      <c r="KTU44"/>
      <c r="KTV44"/>
      <c r="KTW44"/>
      <c r="KTX44"/>
      <c r="KTY44"/>
      <c r="KTZ44"/>
      <c r="KUA44"/>
      <c r="KUB44"/>
      <c r="KUC44"/>
      <c r="KUD44"/>
      <c r="KUE44"/>
      <c r="KUF44"/>
      <c r="KUG44"/>
      <c r="KUH44"/>
      <c r="KUI44"/>
      <c r="KUJ44"/>
      <c r="KUK44"/>
      <c r="KUL44"/>
      <c r="KUM44"/>
      <c r="KUN44"/>
      <c r="KUO44"/>
      <c r="KUP44"/>
      <c r="KUQ44"/>
      <c r="KUR44"/>
      <c r="KUS44"/>
      <c r="KUT44"/>
      <c r="KUU44"/>
      <c r="KUV44"/>
      <c r="KUW44"/>
      <c r="KUX44"/>
      <c r="KUY44"/>
      <c r="KUZ44"/>
      <c r="KVA44"/>
      <c r="KVB44"/>
      <c r="KVC44"/>
      <c r="KVD44"/>
      <c r="KVE44"/>
      <c r="KVF44"/>
      <c r="KVG44"/>
      <c r="KVH44"/>
      <c r="KVI44"/>
      <c r="KVJ44"/>
      <c r="KVK44"/>
      <c r="KVL44"/>
      <c r="KVM44"/>
      <c r="KVN44"/>
      <c r="KVO44"/>
      <c r="KVP44"/>
      <c r="KVQ44"/>
      <c r="KVR44"/>
      <c r="KVS44"/>
      <c r="KVT44"/>
      <c r="KVU44"/>
      <c r="KVV44"/>
      <c r="KVW44"/>
      <c r="KVX44"/>
      <c r="KVY44"/>
      <c r="KVZ44"/>
      <c r="KWA44"/>
      <c r="KWB44"/>
      <c r="KWC44"/>
      <c r="KWD44"/>
      <c r="KWE44"/>
      <c r="KWF44"/>
      <c r="KWG44"/>
      <c r="KWH44"/>
      <c r="KWI44"/>
      <c r="KWJ44"/>
      <c r="KWK44"/>
      <c r="KWL44"/>
      <c r="KWM44"/>
      <c r="KWN44"/>
      <c r="KWO44"/>
      <c r="KWP44"/>
      <c r="KWQ44"/>
      <c r="KWR44"/>
      <c r="KWS44"/>
      <c r="KWT44"/>
      <c r="KWU44"/>
      <c r="KWV44"/>
      <c r="KWW44"/>
      <c r="KWX44"/>
      <c r="KWY44"/>
      <c r="KWZ44"/>
      <c r="KXA44"/>
      <c r="KXB44"/>
      <c r="KXC44"/>
      <c r="KXD44"/>
      <c r="KXE44"/>
      <c r="KXF44"/>
      <c r="KXG44"/>
      <c r="KXH44"/>
      <c r="KXI44"/>
      <c r="KXJ44"/>
      <c r="KXK44"/>
      <c r="KXL44"/>
      <c r="KXM44"/>
      <c r="KXN44"/>
      <c r="KXO44"/>
      <c r="KXP44"/>
      <c r="KXQ44"/>
      <c r="KXR44"/>
      <c r="KXS44"/>
      <c r="KXT44"/>
      <c r="KXU44"/>
      <c r="KXV44"/>
      <c r="KXW44"/>
      <c r="KXX44"/>
      <c r="KXY44"/>
      <c r="KXZ44"/>
      <c r="KYA44"/>
      <c r="KYB44"/>
      <c r="KYC44"/>
      <c r="KYD44"/>
      <c r="KYE44"/>
      <c r="KYF44"/>
      <c r="KYG44"/>
      <c r="KYH44"/>
      <c r="KYI44"/>
      <c r="KYJ44"/>
      <c r="KYK44"/>
      <c r="KYL44"/>
      <c r="KYM44"/>
      <c r="KYN44"/>
      <c r="KYO44"/>
      <c r="KYP44"/>
      <c r="KYQ44"/>
      <c r="KYR44"/>
      <c r="KYS44"/>
      <c r="KYT44"/>
      <c r="KYU44"/>
      <c r="KYV44"/>
      <c r="KYW44"/>
      <c r="KYX44"/>
      <c r="KYY44"/>
      <c r="KYZ44"/>
      <c r="KZA44"/>
      <c r="KZB44"/>
      <c r="KZC44"/>
      <c r="KZD44"/>
      <c r="KZE44"/>
      <c r="KZF44"/>
      <c r="KZG44"/>
      <c r="KZH44"/>
      <c r="KZI44"/>
      <c r="KZJ44"/>
      <c r="KZK44"/>
      <c r="KZL44"/>
      <c r="KZM44"/>
      <c r="KZN44"/>
      <c r="KZO44"/>
      <c r="KZP44"/>
      <c r="KZQ44"/>
      <c r="KZR44"/>
      <c r="KZS44"/>
      <c r="KZT44"/>
      <c r="KZU44"/>
      <c r="KZV44"/>
      <c r="KZW44"/>
      <c r="KZX44"/>
      <c r="KZY44"/>
      <c r="KZZ44"/>
      <c r="LAA44"/>
      <c r="LAB44"/>
      <c r="LAC44"/>
      <c r="LAD44"/>
      <c r="LAE44"/>
      <c r="LAF44"/>
      <c r="LAG44"/>
      <c r="LAH44"/>
      <c r="LAI44"/>
      <c r="LAJ44"/>
      <c r="LAK44"/>
      <c r="LAL44"/>
      <c r="LAM44"/>
      <c r="LAN44"/>
      <c r="LAO44"/>
      <c r="LAP44"/>
      <c r="LAQ44"/>
      <c r="LAR44"/>
      <c r="LAS44"/>
      <c r="LAT44"/>
      <c r="LAU44"/>
      <c r="LAV44"/>
      <c r="LAW44"/>
      <c r="LAX44"/>
      <c r="LAY44"/>
      <c r="LAZ44"/>
      <c r="LBA44"/>
      <c r="LBB44"/>
      <c r="LBC44"/>
      <c r="LBD44"/>
      <c r="LBE44"/>
      <c r="LBF44"/>
      <c r="LBG44"/>
      <c r="LBH44"/>
      <c r="LBI44"/>
      <c r="LBJ44"/>
      <c r="LBK44"/>
      <c r="LBL44"/>
      <c r="LBM44"/>
      <c r="LBN44"/>
      <c r="LBO44"/>
      <c r="LBP44"/>
      <c r="LBQ44"/>
      <c r="LBR44"/>
      <c r="LBS44"/>
      <c r="LBT44"/>
      <c r="LBU44"/>
      <c r="LBV44"/>
      <c r="LBW44"/>
      <c r="LBX44"/>
      <c r="LBY44"/>
      <c r="LBZ44"/>
      <c r="LCA44"/>
      <c r="LCB44"/>
      <c r="LCC44"/>
      <c r="LCD44"/>
      <c r="LCE44"/>
      <c r="LCF44"/>
      <c r="LCG44"/>
      <c r="LCH44"/>
      <c r="LCI44"/>
      <c r="LCJ44"/>
      <c r="LCK44"/>
      <c r="LCL44"/>
      <c r="LCM44"/>
      <c r="LCN44"/>
      <c r="LCO44"/>
      <c r="LCP44"/>
      <c r="LCQ44"/>
      <c r="LCR44"/>
      <c r="LCS44"/>
      <c r="LCT44"/>
      <c r="LCU44"/>
      <c r="LCV44"/>
      <c r="LCW44"/>
      <c r="LCX44"/>
      <c r="LCY44"/>
      <c r="LCZ44"/>
      <c r="LDA44"/>
      <c r="LDB44"/>
      <c r="LDC44"/>
      <c r="LDD44"/>
      <c r="LDE44"/>
      <c r="LDF44"/>
      <c r="LDG44"/>
      <c r="LDH44"/>
      <c r="LDI44"/>
      <c r="LDJ44"/>
      <c r="LDK44"/>
      <c r="LDL44"/>
      <c r="LDM44"/>
      <c r="LDN44"/>
      <c r="LDO44"/>
      <c r="LDP44"/>
      <c r="LDQ44"/>
      <c r="LDR44"/>
      <c r="LDS44"/>
      <c r="LDT44"/>
      <c r="LDU44"/>
      <c r="LDV44"/>
      <c r="LDW44"/>
      <c r="LDX44"/>
      <c r="LDY44"/>
      <c r="LDZ44"/>
      <c r="LEA44"/>
      <c r="LEB44"/>
      <c r="LEC44"/>
      <c r="LED44"/>
      <c r="LEE44"/>
      <c r="LEF44"/>
      <c r="LEG44"/>
      <c r="LEH44"/>
      <c r="LEI44"/>
      <c r="LEJ44"/>
      <c r="LEK44"/>
      <c r="LEL44"/>
      <c r="LEM44"/>
      <c r="LEN44"/>
      <c r="LEO44"/>
      <c r="LEP44"/>
      <c r="LEQ44"/>
      <c r="LER44"/>
      <c r="LES44"/>
      <c r="LET44"/>
      <c r="LEU44"/>
      <c r="LEV44"/>
      <c r="LEW44"/>
      <c r="LEX44"/>
      <c r="LEY44"/>
      <c r="LEZ44"/>
      <c r="LFA44"/>
      <c r="LFB44"/>
      <c r="LFC44"/>
      <c r="LFD44"/>
      <c r="LFE44"/>
      <c r="LFF44"/>
      <c r="LFG44"/>
      <c r="LFH44"/>
      <c r="LFI44"/>
      <c r="LFJ44"/>
      <c r="LFK44"/>
      <c r="LFL44"/>
      <c r="LFM44"/>
      <c r="LFN44"/>
      <c r="LFO44"/>
      <c r="LFP44"/>
      <c r="LFQ44"/>
      <c r="LFR44"/>
      <c r="LFS44"/>
      <c r="LFT44"/>
      <c r="LFU44"/>
      <c r="LFV44"/>
      <c r="LFW44"/>
      <c r="LFX44"/>
      <c r="LFY44"/>
      <c r="LFZ44"/>
      <c r="LGA44"/>
      <c r="LGB44"/>
      <c r="LGC44"/>
      <c r="LGD44"/>
      <c r="LGE44"/>
      <c r="LGF44"/>
      <c r="LGG44"/>
      <c r="LGH44"/>
      <c r="LGI44"/>
      <c r="LGJ44"/>
      <c r="LGK44"/>
      <c r="LGL44"/>
      <c r="LGM44"/>
      <c r="LGN44"/>
      <c r="LGO44"/>
      <c r="LGP44"/>
      <c r="LGQ44"/>
      <c r="LGR44"/>
      <c r="LGS44"/>
      <c r="LGT44"/>
      <c r="LGU44"/>
      <c r="LGV44"/>
      <c r="LGW44"/>
      <c r="LGX44"/>
      <c r="LGY44"/>
      <c r="LGZ44"/>
      <c r="LHA44"/>
      <c r="LHB44"/>
      <c r="LHC44"/>
      <c r="LHD44"/>
      <c r="LHE44"/>
      <c r="LHF44"/>
      <c r="LHG44"/>
      <c r="LHH44"/>
      <c r="LHI44"/>
      <c r="LHJ44"/>
      <c r="LHK44"/>
      <c r="LHL44"/>
      <c r="LHM44"/>
      <c r="LHN44"/>
      <c r="LHO44"/>
      <c r="LHP44"/>
      <c r="LHQ44"/>
      <c r="LHR44"/>
      <c r="LHS44"/>
      <c r="LHT44"/>
      <c r="LHU44"/>
      <c r="LHV44"/>
      <c r="LHW44"/>
      <c r="LHX44"/>
      <c r="LHY44"/>
      <c r="LHZ44"/>
      <c r="LIA44"/>
      <c r="LIB44"/>
      <c r="LIC44"/>
      <c r="LID44"/>
      <c r="LIE44"/>
      <c r="LIF44"/>
      <c r="LIG44"/>
      <c r="LIH44"/>
      <c r="LII44"/>
      <c r="LIJ44"/>
      <c r="LIK44"/>
      <c r="LIL44"/>
      <c r="LIM44"/>
      <c r="LIN44"/>
      <c r="LIO44"/>
      <c r="LIP44"/>
      <c r="LIQ44"/>
      <c r="LIR44"/>
      <c r="LIS44"/>
      <c r="LIT44"/>
      <c r="LIU44"/>
      <c r="LIV44"/>
      <c r="LIW44"/>
      <c r="LIX44"/>
      <c r="LIY44"/>
      <c r="LIZ44"/>
      <c r="LJA44"/>
      <c r="LJB44"/>
      <c r="LJC44"/>
      <c r="LJD44"/>
      <c r="LJE44"/>
      <c r="LJF44"/>
      <c r="LJG44"/>
      <c r="LJH44"/>
      <c r="LJI44"/>
      <c r="LJJ44"/>
      <c r="LJK44"/>
      <c r="LJL44"/>
      <c r="LJM44"/>
      <c r="LJN44"/>
      <c r="LJO44"/>
      <c r="LJP44"/>
      <c r="LJQ44"/>
      <c r="LJR44"/>
      <c r="LJS44"/>
      <c r="LJT44"/>
      <c r="LJU44"/>
      <c r="LJV44"/>
      <c r="LJW44"/>
      <c r="LJX44"/>
      <c r="LJY44"/>
      <c r="LJZ44"/>
      <c r="LKA44"/>
      <c r="LKB44"/>
      <c r="LKC44"/>
      <c r="LKD44"/>
      <c r="LKE44"/>
      <c r="LKF44"/>
      <c r="LKG44"/>
      <c r="LKH44"/>
      <c r="LKI44"/>
      <c r="LKJ44"/>
      <c r="LKK44"/>
      <c r="LKL44"/>
      <c r="LKM44"/>
      <c r="LKN44"/>
      <c r="LKO44"/>
      <c r="LKP44"/>
      <c r="LKQ44"/>
      <c r="LKR44"/>
      <c r="LKS44"/>
      <c r="LKT44"/>
      <c r="LKU44"/>
      <c r="LKV44"/>
      <c r="LKW44"/>
      <c r="LKX44"/>
      <c r="LKY44"/>
      <c r="LKZ44"/>
      <c r="LLA44"/>
      <c r="LLB44"/>
      <c r="LLC44"/>
      <c r="LLD44"/>
      <c r="LLE44"/>
      <c r="LLF44"/>
      <c r="LLG44"/>
      <c r="LLH44"/>
      <c r="LLI44"/>
      <c r="LLJ44"/>
      <c r="LLK44"/>
      <c r="LLL44"/>
      <c r="LLM44"/>
      <c r="LLN44"/>
      <c r="LLO44"/>
      <c r="LLP44"/>
      <c r="LLQ44"/>
      <c r="LLR44"/>
      <c r="LLS44"/>
      <c r="LLT44"/>
      <c r="LLU44"/>
      <c r="LLV44"/>
      <c r="LLW44"/>
      <c r="LLX44"/>
      <c r="LLY44"/>
      <c r="LLZ44"/>
      <c r="LMA44"/>
      <c r="LMB44"/>
      <c r="LMC44"/>
      <c r="LMD44"/>
      <c r="LME44"/>
      <c r="LMF44"/>
      <c r="LMG44"/>
      <c r="LMH44"/>
      <c r="LMI44"/>
      <c r="LMJ44"/>
      <c r="LMK44"/>
      <c r="LML44"/>
      <c r="LMM44"/>
      <c r="LMN44"/>
      <c r="LMO44"/>
      <c r="LMP44"/>
      <c r="LMQ44"/>
      <c r="LMR44"/>
      <c r="LMS44"/>
      <c r="LMT44"/>
      <c r="LMU44"/>
      <c r="LMV44"/>
      <c r="LMW44"/>
      <c r="LMX44"/>
      <c r="LMY44"/>
      <c r="LMZ44"/>
      <c r="LNA44"/>
      <c r="LNB44"/>
      <c r="LNC44"/>
      <c r="LND44"/>
      <c r="LNE44"/>
      <c r="LNF44"/>
      <c r="LNG44"/>
      <c r="LNH44"/>
      <c r="LNI44"/>
      <c r="LNJ44"/>
      <c r="LNK44"/>
      <c r="LNL44"/>
      <c r="LNM44"/>
      <c r="LNN44"/>
      <c r="LNO44"/>
      <c r="LNP44"/>
      <c r="LNQ44"/>
      <c r="LNR44"/>
      <c r="LNS44"/>
      <c r="LNT44"/>
      <c r="LNU44"/>
      <c r="LNV44"/>
      <c r="LNW44"/>
      <c r="LNX44"/>
      <c r="LNY44"/>
      <c r="LNZ44"/>
      <c r="LOA44"/>
      <c r="LOB44"/>
      <c r="LOC44"/>
      <c r="LOD44"/>
      <c r="LOE44"/>
      <c r="LOF44"/>
      <c r="LOG44"/>
      <c r="LOH44"/>
      <c r="LOI44"/>
      <c r="LOJ44"/>
      <c r="LOK44"/>
      <c r="LOL44"/>
      <c r="LOM44"/>
      <c r="LON44"/>
      <c r="LOO44"/>
      <c r="LOP44"/>
      <c r="LOQ44"/>
      <c r="LOR44"/>
      <c r="LOS44"/>
      <c r="LOT44"/>
      <c r="LOU44"/>
      <c r="LOV44"/>
      <c r="LOW44"/>
      <c r="LOX44"/>
      <c r="LOY44"/>
      <c r="LOZ44"/>
      <c r="LPA44"/>
      <c r="LPB44"/>
      <c r="LPC44"/>
      <c r="LPD44"/>
      <c r="LPE44"/>
      <c r="LPF44"/>
      <c r="LPG44"/>
      <c r="LPH44"/>
      <c r="LPI44"/>
      <c r="LPJ44"/>
      <c r="LPK44"/>
      <c r="LPL44"/>
      <c r="LPM44"/>
      <c r="LPN44"/>
      <c r="LPO44"/>
      <c r="LPP44"/>
      <c r="LPQ44"/>
      <c r="LPR44"/>
      <c r="LPS44"/>
      <c r="LPT44"/>
      <c r="LPU44"/>
      <c r="LPV44"/>
      <c r="LPW44"/>
      <c r="LPX44"/>
      <c r="LPY44"/>
      <c r="LPZ44"/>
      <c r="LQA44"/>
      <c r="LQB44"/>
      <c r="LQC44"/>
      <c r="LQD44"/>
      <c r="LQE44"/>
      <c r="LQF44"/>
      <c r="LQG44"/>
      <c r="LQH44"/>
      <c r="LQI44"/>
      <c r="LQJ44"/>
      <c r="LQK44"/>
      <c r="LQL44"/>
      <c r="LQM44"/>
      <c r="LQN44"/>
      <c r="LQO44"/>
      <c r="LQP44"/>
      <c r="LQQ44"/>
      <c r="LQR44"/>
      <c r="LQS44"/>
      <c r="LQT44"/>
      <c r="LQU44"/>
      <c r="LQV44"/>
      <c r="LQW44"/>
      <c r="LQX44"/>
      <c r="LQY44"/>
      <c r="LQZ44"/>
      <c r="LRA44"/>
      <c r="LRB44"/>
      <c r="LRC44"/>
      <c r="LRD44"/>
      <c r="LRE44"/>
      <c r="LRF44"/>
      <c r="LRG44"/>
      <c r="LRH44"/>
      <c r="LRI44"/>
      <c r="LRJ44"/>
      <c r="LRK44"/>
      <c r="LRL44"/>
      <c r="LRM44"/>
      <c r="LRN44"/>
      <c r="LRO44"/>
      <c r="LRP44"/>
      <c r="LRQ44"/>
      <c r="LRR44"/>
      <c r="LRS44"/>
      <c r="LRT44"/>
      <c r="LRU44"/>
      <c r="LRV44"/>
      <c r="LRW44"/>
      <c r="LRX44"/>
      <c r="LRY44"/>
      <c r="LRZ44"/>
      <c r="LSA44"/>
      <c r="LSB44"/>
      <c r="LSC44"/>
      <c r="LSD44"/>
      <c r="LSE44"/>
      <c r="LSF44"/>
      <c r="LSG44"/>
      <c r="LSH44"/>
      <c r="LSI44"/>
      <c r="LSJ44"/>
      <c r="LSK44"/>
      <c r="LSL44"/>
      <c r="LSM44"/>
      <c r="LSN44"/>
      <c r="LSO44"/>
      <c r="LSP44"/>
      <c r="LSQ44"/>
      <c r="LSR44"/>
      <c r="LSS44"/>
      <c r="LST44"/>
      <c r="LSU44"/>
      <c r="LSV44"/>
      <c r="LSW44"/>
      <c r="LSX44"/>
      <c r="LSY44"/>
      <c r="LSZ44"/>
      <c r="LTA44"/>
      <c r="LTB44"/>
      <c r="LTC44"/>
      <c r="LTD44"/>
      <c r="LTE44"/>
      <c r="LTF44"/>
      <c r="LTG44"/>
      <c r="LTH44"/>
      <c r="LTI44"/>
      <c r="LTJ44"/>
      <c r="LTK44"/>
      <c r="LTL44"/>
      <c r="LTM44"/>
      <c r="LTN44"/>
      <c r="LTO44"/>
      <c r="LTP44"/>
      <c r="LTQ44"/>
      <c r="LTR44"/>
      <c r="LTS44"/>
      <c r="LTT44"/>
      <c r="LTU44"/>
      <c r="LTV44"/>
      <c r="LTW44"/>
      <c r="LTX44"/>
      <c r="LTY44"/>
      <c r="LTZ44"/>
      <c r="LUA44"/>
      <c r="LUB44"/>
      <c r="LUC44"/>
      <c r="LUD44"/>
      <c r="LUE44"/>
      <c r="LUF44"/>
      <c r="LUG44"/>
      <c r="LUH44"/>
      <c r="LUI44"/>
      <c r="LUJ44"/>
      <c r="LUK44"/>
      <c r="LUL44"/>
      <c r="LUM44"/>
      <c r="LUN44"/>
      <c r="LUO44"/>
      <c r="LUP44"/>
      <c r="LUQ44"/>
      <c r="LUR44"/>
      <c r="LUS44"/>
      <c r="LUT44"/>
      <c r="LUU44"/>
      <c r="LUV44"/>
      <c r="LUW44"/>
      <c r="LUX44"/>
      <c r="LUY44"/>
      <c r="LUZ44"/>
      <c r="LVA44"/>
      <c r="LVB44"/>
      <c r="LVC44"/>
      <c r="LVD44"/>
      <c r="LVE44"/>
      <c r="LVF44"/>
      <c r="LVG44"/>
      <c r="LVH44"/>
      <c r="LVI44"/>
      <c r="LVJ44"/>
      <c r="LVK44"/>
      <c r="LVL44"/>
      <c r="LVM44"/>
      <c r="LVN44"/>
      <c r="LVO44"/>
      <c r="LVP44"/>
      <c r="LVQ44"/>
      <c r="LVR44"/>
      <c r="LVS44"/>
      <c r="LVT44"/>
      <c r="LVU44"/>
      <c r="LVV44"/>
      <c r="LVW44"/>
      <c r="LVX44"/>
      <c r="LVY44"/>
      <c r="LVZ44"/>
      <c r="LWA44"/>
      <c r="LWB44"/>
      <c r="LWC44"/>
      <c r="LWD44"/>
      <c r="LWE44"/>
      <c r="LWF44"/>
      <c r="LWG44"/>
      <c r="LWH44"/>
      <c r="LWI44"/>
      <c r="LWJ44"/>
      <c r="LWK44"/>
      <c r="LWL44"/>
      <c r="LWM44"/>
      <c r="LWN44"/>
      <c r="LWO44"/>
      <c r="LWP44"/>
      <c r="LWQ44"/>
      <c r="LWR44"/>
      <c r="LWS44"/>
      <c r="LWT44"/>
      <c r="LWU44"/>
      <c r="LWV44"/>
      <c r="LWW44"/>
      <c r="LWX44"/>
      <c r="LWY44"/>
      <c r="LWZ44"/>
      <c r="LXA44"/>
      <c r="LXB44"/>
      <c r="LXC44"/>
      <c r="LXD44"/>
      <c r="LXE44"/>
      <c r="LXF44"/>
      <c r="LXG44"/>
      <c r="LXH44"/>
      <c r="LXI44"/>
      <c r="LXJ44"/>
      <c r="LXK44"/>
      <c r="LXL44"/>
      <c r="LXM44"/>
      <c r="LXN44"/>
      <c r="LXO44"/>
      <c r="LXP44"/>
      <c r="LXQ44"/>
      <c r="LXR44"/>
      <c r="LXS44"/>
      <c r="LXT44"/>
      <c r="LXU44"/>
      <c r="LXV44"/>
      <c r="LXW44"/>
      <c r="LXX44"/>
      <c r="LXY44"/>
      <c r="LXZ44"/>
      <c r="LYA44"/>
      <c r="LYB44"/>
      <c r="LYC44"/>
      <c r="LYD44"/>
      <c r="LYE44"/>
      <c r="LYF44"/>
      <c r="LYG44"/>
      <c r="LYH44"/>
      <c r="LYI44"/>
      <c r="LYJ44"/>
      <c r="LYK44"/>
      <c r="LYL44"/>
      <c r="LYM44"/>
      <c r="LYN44"/>
      <c r="LYO44"/>
      <c r="LYP44"/>
      <c r="LYQ44"/>
      <c r="LYR44"/>
      <c r="LYS44"/>
      <c r="LYT44"/>
      <c r="LYU44"/>
      <c r="LYV44"/>
      <c r="LYW44"/>
      <c r="LYX44"/>
      <c r="LYY44"/>
      <c r="LYZ44"/>
      <c r="LZA44"/>
      <c r="LZB44"/>
      <c r="LZC44"/>
      <c r="LZD44"/>
      <c r="LZE44"/>
      <c r="LZF44"/>
      <c r="LZG44"/>
      <c r="LZH44"/>
      <c r="LZI44"/>
      <c r="LZJ44"/>
      <c r="LZK44"/>
      <c r="LZL44"/>
      <c r="LZM44"/>
      <c r="LZN44"/>
      <c r="LZO44"/>
      <c r="LZP44"/>
      <c r="LZQ44"/>
      <c r="LZR44"/>
      <c r="LZS44"/>
      <c r="LZT44"/>
      <c r="LZU44"/>
      <c r="LZV44"/>
      <c r="LZW44"/>
      <c r="LZX44"/>
      <c r="LZY44"/>
      <c r="LZZ44"/>
      <c r="MAA44"/>
      <c r="MAB44"/>
      <c r="MAC44"/>
      <c r="MAD44"/>
      <c r="MAE44"/>
      <c r="MAF44"/>
      <c r="MAG44"/>
      <c r="MAH44"/>
      <c r="MAI44"/>
      <c r="MAJ44"/>
      <c r="MAK44"/>
      <c r="MAL44"/>
      <c r="MAM44"/>
      <c r="MAN44"/>
      <c r="MAO44"/>
      <c r="MAP44"/>
      <c r="MAQ44"/>
      <c r="MAR44"/>
      <c r="MAS44"/>
      <c r="MAT44"/>
      <c r="MAU44"/>
      <c r="MAV44"/>
      <c r="MAW44"/>
      <c r="MAX44"/>
      <c r="MAY44"/>
      <c r="MAZ44"/>
      <c r="MBA44"/>
      <c r="MBB44"/>
      <c r="MBC44"/>
      <c r="MBD44"/>
      <c r="MBE44"/>
      <c r="MBF44"/>
      <c r="MBG44"/>
      <c r="MBH44"/>
      <c r="MBI44"/>
      <c r="MBJ44"/>
      <c r="MBK44"/>
      <c r="MBL44"/>
      <c r="MBM44"/>
      <c r="MBN44"/>
      <c r="MBO44"/>
      <c r="MBP44"/>
      <c r="MBQ44"/>
      <c r="MBR44"/>
      <c r="MBS44"/>
      <c r="MBT44"/>
      <c r="MBU44"/>
      <c r="MBV44"/>
      <c r="MBW44"/>
      <c r="MBX44"/>
      <c r="MBY44"/>
      <c r="MBZ44"/>
      <c r="MCA44"/>
      <c r="MCB44"/>
      <c r="MCC44"/>
      <c r="MCD44"/>
      <c r="MCE44"/>
      <c r="MCF44"/>
      <c r="MCG44"/>
      <c r="MCH44"/>
      <c r="MCI44"/>
      <c r="MCJ44"/>
      <c r="MCK44"/>
      <c r="MCL44"/>
      <c r="MCM44"/>
      <c r="MCN44"/>
      <c r="MCO44"/>
      <c r="MCP44"/>
      <c r="MCQ44"/>
      <c r="MCR44"/>
      <c r="MCS44"/>
      <c r="MCT44"/>
      <c r="MCU44"/>
      <c r="MCV44"/>
      <c r="MCW44"/>
      <c r="MCX44"/>
      <c r="MCY44"/>
      <c r="MCZ44"/>
      <c r="MDA44"/>
      <c r="MDB44"/>
      <c r="MDC44"/>
      <c r="MDD44"/>
      <c r="MDE44"/>
      <c r="MDF44"/>
      <c r="MDG44"/>
      <c r="MDH44"/>
      <c r="MDI44"/>
      <c r="MDJ44"/>
      <c r="MDK44"/>
      <c r="MDL44"/>
      <c r="MDM44"/>
      <c r="MDN44"/>
      <c r="MDO44"/>
      <c r="MDP44"/>
      <c r="MDQ44"/>
      <c r="MDR44"/>
      <c r="MDS44"/>
      <c r="MDT44"/>
      <c r="MDU44"/>
      <c r="MDV44"/>
      <c r="MDW44"/>
      <c r="MDX44"/>
      <c r="MDY44"/>
      <c r="MDZ44"/>
      <c r="MEA44"/>
      <c r="MEB44"/>
      <c r="MEC44"/>
      <c r="MED44"/>
      <c r="MEE44"/>
      <c r="MEF44"/>
      <c r="MEG44"/>
      <c r="MEH44"/>
      <c r="MEI44"/>
      <c r="MEJ44"/>
      <c r="MEK44"/>
      <c r="MEL44"/>
      <c r="MEM44"/>
      <c r="MEN44"/>
      <c r="MEO44"/>
      <c r="MEP44"/>
      <c r="MEQ44"/>
      <c r="MER44"/>
      <c r="MES44"/>
      <c r="MET44"/>
      <c r="MEU44"/>
      <c r="MEV44"/>
      <c r="MEW44"/>
      <c r="MEX44"/>
      <c r="MEY44"/>
      <c r="MEZ44"/>
      <c r="MFA44"/>
      <c r="MFB44"/>
      <c r="MFC44"/>
      <c r="MFD44"/>
      <c r="MFE44"/>
      <c r="MFF44"/>
      <c r="MFG44"/>
      <c r="MFH44"/>
      <c r="MFI44"/>
      <c r="MFJ44"/>
      <c r="MFK44"/>
      <c r="MFL44"/>
      <c r="MFM44"/>
      <c r="MFN44"/>
      <c r="MFO44"/>
      <c r="MFP44"/>
      <c r="MFQ44"/>
      <c r="MFR44"/>
      <c r="MFS44"/>
      <c r="MFT44"/>
      <c r="MFU44"/>
      <c r="MFV44"/>
      <c r="MFW44"/>
      <c r="MFX44"/>
      <c r="MFY44"/>
      <c r="MFZ44"/>
      <c r="MGA44"/>
      <c r="MGB44"/>
      <c r="MGC44"/>
      <c r="MGD44"/>
      <c r="MGE44"/>
      <c r="MGF44"/>
      <c r="MGG44"/>
      <c r="MGH44"/>
      <c r="MGI44"/>
      <c r="MGJ44"/>
      <c r="MGK44"/>
      <c r="MGL44"/>
      <c r="MGM44"/>
      <c r="MGN44"/>
      <c r="MGO44"/>
      <c r="MGP44"/>
      <c r="MGQ44"/>
      <c r="MGR44"/>
      <c r="MGS44"/>
      <c r="MGT44"/>
      <c r="MGU44"/>
      <c r="MGV44"/>
      <c r="MGW44"/>
      <c r="MGX44"/>
      <c r="MGY44"/>
      <c r="MGZ44"/>
      <c r="MHA44"/>
      <c r="MHB44"/>
      <c r="MHC44"/>
      <c r="MHD44"/>
      <c r="MHE44"/>
      <c r="MHF44"/>
      <c r="MHG44"/>
      <c r="MHH44"/>
      <c r="MHI44"/>
      <c r="MHJ44"/>
      <c r="MHK44"/>
      <c r="MHL44"/>
      <c r="MHM44"/>
      <c r="MHN44"/>
      <c r="MHO44"/>
      <c r="MHP44"/>
      <c r="MHQ44"/>
      <c r="MHR44"/>
      <c r="MHS44"/>
      <c r="MHT44"/>
      <c r="MHU44"/>
      <c r="MHV44"/>
      <c r="MHW44"/>
      <c r="MHX44"/>
      <c r="MHY44"/>
      <c r="MHZ44"/>
      <c r="MIA44"/>
      <c r="MIB44"/>
      <c r="MIC44"/>
      <c r="MID44"/>
      <c r="MIE44"/>
      <c r="MIF44"/>
      <c r="MIG44"/>
      <c r="MIH44"/>
      <c r="MII44"/>
      <c r="MIJ44"/>
      <c r="MIK44"/>
      <c r="MIL44"/>
      <c r="MIM44"/>
      <c r="MIN44"/>
      <c r="MIO44"/>
      <c r="MIP44"/>
      <c r="MIQ44"/>
      <c r="MIR44"/>
      <c r="MIS44"/>
      <c r="MIT44"/>
      <c r="MIU44"/>
      <c r="MIV44"/>
      <c r="MIW44"/>
      <c r="MIX44"/>
      <c r="MIY44"/>
      <c r="MIZ44"/>
      <c r="MJA44"/>
      <c r="MJB44"/>
      <c r="MJC44"/>
      <c r="MJD44"/>
      <c r="MJE44"/>
      <c r="MJF44"/>
      <c r="MJG44"/>
      <c r="MJH44"/>
      <c r="MJI44"/>
      <c r="MJJ44"/>
      <c r="MJK44"/>
      <c r="MJL44"/>
      <c r="MJM44"/>
      <c r="MJN44"/>
      <c r="MJO44"/>
      <c r="MJP44"/>
      <c r="MJQ44"/>
      <c r="MJR44"/>
      <c r="MJS44"/>
      <c r="MJT44"/>
      <c r="MJU44"/>
      <c r="MJV44"/>
      <c r="MJW44"/>
      <c r="MJX44"/>
      <c r="MJY44"/>
      <c r="MJZ44"/>
      <c r="MKA44"/>
      <c r="MKB44"/>
      <c r="MKC44"/>
      <c r="MKD44"/>
      <c r="MKE44"/>
      <c r="MKF44"/>
      <c r="MKG44"/>
      <c r="MKH44"/>
      <c r="MKI44"/>
      <c r="MKJ44"/>
      <c r="MKK44"/>
      <c r="MKL44"/>
      <c r="MKM44"/>
      <c r="MKN44"/>
      <c r="MKO44"/>
      <c r="MKP44"/>
      <c r="MKQ44"/>
      <c r="MKR44"/>
      <c r="MKS44"/>
      <c r="MKT44"/>
      <c r="MKU44"/>
      <c r="MKV44"/>
      <c r="MKW44"/>
      <c r="MKX44"/>
      <c r="MKY44"/>
      <c r="MKZ44"/>
      <c r="MLA44"/>
      <c r="MLB44"/>
      <c r="MLC44"/>
      <c r="MLD44"/>
      <c r="MLE44"/>
      <c r="MLF44"/>
      <c r="MLG44"/>
      <c r="MLH44"/>
      <c r="MLI44"/>
      <c r="MLJ44"/>
      <c r="MLK44"/>
      <c r="MLL44"/>
      <c r="MLM44"/>
      <c r="MLN44"/>
      <c r="MLO44"/>
      <c r="MLP44"/>
      <c r="MLQ44"/>
      <c r="MLR44"/>
      <c r="MLS44"/>
      <c r="MLT44"/>
      <c r="MLU44"/>
      <c r="MLV44"/>
      <c r="MLW44"/>
      <c r="MLX44"/>
      <c r="MLY44"/>
      <c r="MLZ44"/>
      <c r="MMA44"/>
      <c r="MMB44"/>
      <c r="MMC44"/>
      <c r="MMD44"/>
      <c r="MME44"/>
      <c r="MMF44"/>
      <c r="MMG44"/>
      <c r="MMH44"/>
      <c r="MMI44"/>
      <c r="MMJ44"/>
      <c r="MMK44"/>
      <c r="MML44"/>
      <c r="MMM44"/>
      <c r="MMN44"/>
      <c r="MMO44"/>
      <c r="MMP44"/>
      <c r="MMQ44"/>
      <c r="MMR44"/>
      <c r="MMS44"/>
      <c r="MMT44"/>
      <c r="MMU44"/>
      <c r="MMV44"/>
      <c r="MMW44"/>
      <c r="MMX44"/>
      <c r="MMY44"/>
      <c r="MMZ44"/>
      <c r="MNA44"/>
      <c r="MNB44"/>
      <c r="MNC44"/>
      <c r="MND44"/>
      <c r="MNE44"/>
      <c r="MNF44"/>
      <c r="MNG44"/>
      <c r="MNH44"/>
      <c r="MNI44"/>
      <c r="MNJ44"/>
      <c r="MNK44"/>
      <c r="MNL44"/>
      <c r="MNM44"/>
      <c r="MNN44"/>
      <c r="MNO44"/>
      <c r="MNP44"/>
      <c r="MNQ44"/>
      <c r="MNR44"/>
      <c r="MNS44"/>
      <c r="MNT44"/>
      <c r="MNU44"/>
      <c r="MNV44"/>
      <c r="MNW44"/>
      <c r="MNX44"/>
      <c r="MNY44"/>
      <c r="MNZ44"/>
      <c r="MOA44"/>
      <c r="MOB44"/>
      <c r="MOC44"/>
      <c r="MOD44"/>
      <c r="MOE44"/>
      <c r="MOF44"/>
      <c r="MOG44"/>
      <c r="MOH44"/>
      <c r="MOI44"/>
      <c r="MOJ44"/>
      <c r="MOK44"/>
      <c r="MOL44"/>
      <c r="MOM44"/>
      <c r="MON44"/>
      <c r="MOO44"/>
      <c r="MOP44"/>
      <c r="MOQ44"/>
      <c r="MOR44"/>
      <c r="MOS44"/>
      <c r="MOT44"/>
      <c r="MOU44"/>
      <c r="MOV44"/>
      <c r="MOW44"/>
      <c r="MOX44"/>
      <c r="MOY44"/>
      <c r="MOZ44"/>
      <c r="MPA44"/>
      <c r="MPB44"/>
      <c r="MPC44"/>
      <c r="MPD44"/>
      <c r="MPE44"/>
      <c r="MPF44"/>
      <c r="MPG44"/>
      <c r="MPH44"/>
      <c r="MPI44"/>
      <c r="MPJ44"/>
      <c r="MPK44"/>
      <c r="MPL44"/>
      <c r="MPM44"/>
      <c r="MPN44"/>
      <c r="MPO44"/>
      <c r="MPP44"/>
      <c r="MPQ44"/>
      <c r="MPR44"/>
      <c r="MPS44"/>
      <c r="MPT44"/>
      <c r="MPU44"/>
      <c r="MPV44"/>
      <c r="MPW44"/>
      <c r="MPX44"/>
      <c r="MPY44"/>
      <c r="MPZ44"/>
      <c r="MQA44"/>
      <c r="MQB44"/>
      <c r="MQC44"/>
      <c r="MQD44"/>
      <c r="MQE44"/>
      <c r="MQF44"/>
      <c r="MQG44"/>
      <c r="MQH44"/>
      <c r="MQI44"/>
      <c r="MQJ44"/>
      <c r="MQK44"/>
      <c r="MQL44"/>
      <c r="MQM44"/>
      <c r="MQN44"/>
      <c r="MQO44"/>
      <c r="MQP44"/>
      <c r="MQQ44"/>
      <c r="MQR44"/>
      <c r="MQS44"/>
      <c r="MQT44"/>
      <c r="MQU44"/>
      <c r="MQV44"/>
      <c r="MQW44"/>
      <c r="MQX44"/>
      <c r="MQY44"/>
      <c r="MQZ44"/>
      <c r="MRA44"/>
      <c r="MRB44"/>
      <c r="MRC44"/>
      <c r="MRD44"/>
      <c r="MRE44"/>
      <c r="MRF44"/>
      <c r="MRG44"/>
      <c r="MRH44"/>
      <c r="MRI44"/>
      <c r="MRJ44"/>
      <c r="MRK44"/>
      <c r="MRL44"/>
      <c r="MRM44"/>
      <c r="MRN44"/>
      <c r="MRO44"/>
      <c r="MRP44"/>
      <c r="MRQ44"/>
      <c r="MRR44"/>
      <c r="MRS44"/>
      <c r="MRT44"/>
      <c r="MRU44"/>
      <c r="MRV44"/>
      <c r="MRW44"/>
      <c r="MRX44"/>
      <c r="MRY44"/>
      <c r="MRZ44"/>
      <c r="MSA44"/>
      <c r="MSB44"/>
      <c r="MSC44"/>
      <c r="MSD44"/>
      <c r="MSE44"/>
      <c r="MSF44"/>
      <c r="MSG44"/>
      <c r="MSH44"/>
      <c r="MSI44"/>
      <c r="MSJ44"/>
      <c r="MSK44"/>
      <c r="MSL44"/>
      <c r="MSM44"/>
      <c r="MSN44"/>
      <c r="MSO44"/>
      <c r="MSP44"/>
      <c r="MSQ44"/>
      <c r="MSR44"/>
      <c r="MSS44"/>
      <c r="MST44"/>
      <c r="MSU44"/>
      <c r="MSV44"/>
      <c r="MSW44"/>
      <c r="MSX44"/>
      <c r="MSY44"/>
      <c r="MSZ44"/>
      <c r="MTA44"/>
      <c r="MTB44"/>
      <c r="MTC44"/>
      <c r="MTD44"/>
      <c r="MTE44"/>
      <c r="MTF44"/>
      <c r="MTG44"/>
      <c r="MTH44"/>
      <c r="MTI44"/>
      <c r="MTJ44"/>
      <c r="MTK44"/>
      <c r="MTL44"/>
      <c r="MTM44"/>
      <c r="MTN44"/>
      <c r="MTO44"/>
      <c r="MTP44"/>
      <c r="MTQ44"/>
      <c r="MTR44"/>
      <c r="MTS44"/>
      <c r="MTT44"/>
      <c r="MTU44"/>
      <c r="MTV44"/>
      <c r="MTW44"/>
      <c r="MTX44"/>
      <c r="MTY44"/>
      <c r="MTZ44"/>
      <c r="MUA44"/>
      <c r="MUB44"/>
      <c r="MUC44"/>
      <c r="MUD44"/>
      <c r="MUE44"/>
      <c r="MUF44"/>
      <c r="MUG44"/>
      <c r="MUH44"/>
      <c r="MUI44"/>
      <c r="MUJ44"/>
      <c r="MUK44"/>
      <c r="MUL44"/>
      <c r="MUM44"/>
      <c r="MUN44"/>
      <c r="MUO44"/>
      <c r="MUP44"/>
      <c r="MUQ44"/>
      <c r="MUR44"/>
      <c r="MUS44"/>
      <c r="MUT44"/>
      <c r="MUU44"/>
      <c r="MUV44"/>
      <c r="MUW44"/>
      <c r="MUX44"/>
      <c r="MUY44"/>
      <c r="MUZ44"/>
      <c r="MVA44"/>
      <c r="MVB44"/>
      <c r="MVC44"/>
      <c r="MVD44"/>
      <c r="MVE44"/>
      <c r="MVF44"/>
      <c r="MVG44"/>
      <c r="MVH44"/>
      <c r="MVI44"/>
      <c r="MVJ44"/>
      <c r="MVK44"/>
      <c r="MVL44"/>
      <c r="MVM44"/>
      <c r="MVN44"/>
      <c r="MVO44"/>
      <c r="MVP44"/>
      <c r="MVQ44"/>
      <c r="MVR44"/>
      <c r="MVS44"/>
      <c r="MVT44"/>
      <c r="MVU44"/>
      <c r="MVV44"/>
      <c r="MVW44"/>
      <c r="MVX44"/>
      <c r="MVY44"/>
      <c r="MVZ44"/>
      <c r="MWA44"/>
      <c r="MWB44"/>
      <c r="MWC44"/>
      <c r="MWD44"/>
      <c r="MWE44"/>
      <c r="MWF44"/>
      <c r="MWG44"/>
      <c r="MWH44"/>
      <c r="MWI44"/>
      <c r="MWJ44"/>
      <c r="MWK44"/>
      <c r="MWL44"/>
      <c r="MWM44"/>
      <c r="MWN44"/>
      <c r="MWO44"/>
      <c r="MWP44"/>
      <c r="MWQ44"/>
      <c r="MWR44"/>
      <c r="MWS44"/>
      <c r="MWT44"/>
      <c r="MWU44"/>
      <c r="MWV44"/>
      <c r="MWW44"/>
      <c r="MWX44"/>
      <c r="MWY44"/>
      <c r="MWZ44"/>
      <c r="MXA44"/>
      <c r="MXB44"/>
      <c r="MXC44"/>
      <c r="MXD44"/>
      <c r="MXE44"/>
      <c r="MXF44"/>
      <c r="MXG44"/>
      <c r="MXH44"/>
      <c r="MXI44"/>
      <c r="MXJ44"/>
      <c r="MXK44"/>
      <c r="MXL44"/>
      <c r="MXM44"/>
      <c r="MXN44"/>
      <c r="MXO44"/>
      <c r="MXP44"/>
      <c r="MXQ44"/>
      <c r="MXR44"/>
      <c r="MXS44"/>
      <c r="MXT44"/>
      <c r="MXU44"/>
      <c r="MXV44"/>
      <c r="MXW44"/>
      <c r="MXX44"/>
      <c r="MXY44"/>
      <c r="MXZ44"/>
      <c r="MYA44"/>
      <c r="MYB44"/>
      <c r="MYC44"/>
      <c r="MYD44"/>
      <c r="MYE44"/>
      <c r="MYF44"/>
      <c r="MYG44"/>
      <c r="MYH44"/>
      <c r="MYI44"/>
      <c r="MYJ44"/>
      <c r="MYK44"/>
      <c r="MYL44"/>
      <c r="MYM44"/>
      <c r="MYN44"/>
      <c r="MYO44"/>
      <c r="MYP44"/>
      <c r="MYQ44"/>
      <c r="MYR44"/>
      <c r="MYS44"/>
      <c r="MYT44"/>
      <c r="MYU44"/>
      <c r="MYV44"/>
      <c r="MYW44"/>
      <c r="MYX44"/>
      <c r="MYY44"/>
      <c r="MYZ44"/>
      <c r="MZA44"/>
      <c r="MZB44"/>
      <c r="MZC44"/>
      <c r="MZD44"/>
      <c r="MZE44"/>
      <c r="MZF44"/>
      <c r="MZG44"/>
      <c r="MZH44"/>
      <c r="MZI44"/>
      <c r="MZJ44"/>
      <c r="MZK44"/>
      <c r="MZL44"/>
      <c r="MZM44"/>
      <c r="MZN44"/>
      <c r="MZO44"/>
      <c r="MZP44"/>
      <c r="MZQ44"/>
      <c r="MZR44"/>
      <c r="MZS44"/>
      <c r="MZT44"/>
      <c r="MZU44"/>
      <c r="MZV44"/>
      <c r="MZW44"/>
      <c r="MZX44"/>
      <c r="MZY44"/>
      <c r="MZZ44"/>
      <c r="NAA44"/>
      <c r="NAB44"/>
      <c r="NAC44"/>
      <c r="NAD44"/>
      <c r="NAE44"/>
      <c r="NAF44"/>
      <c r="NAG44"/>
      <c r="NAH44"/>
      <c r="NAI44"/>
      <c r="NAJ44"/>
      <c r="NAK44"/>
      <c r="NAL44"/>
      <c r="NAM44"/>
      <c r="NAN44"/>
      <c r="NAO44"/>
      <c r="NAP44"/>
      <c r="NAQ44"/>
      <c r="NAR44"/>
      <c r="NAS44"/>
      <c r="NAT44"/>
      <c r="NAU44"/>
      <c r="NAV44"/>
      <c r="NAW44"/>
      <c r="NAX44"/>
      <c r="NAY44"/>
      <c r="NAZ44"/>
      <c r="NBA44"/>
      <c r="NBB44"/>
      <c r="NBC44"/>
      <c r="NBD44"/>
      <c r="NBE44"/>
      <c r="NBF44"/>
      <c r="NBG44"/>
      <c r="NBH44"/>
      <c r="NBI44"/>
      <c r="NBJ44"/>
      <c r="NBK44"/>
      <c r="NBL44"/>
      <c r="NBM44"/>
      <c r="NBN44"/>
      <c r="NBO44"/>
      <c r="NBP44"/>
      <c r="NBQ44"/>
      <c r="NBR44"/>
      <c r="NBS44"/>
      <c r="NBT44"/>
      <c r="NBU44"/>
      <c r="NBV44"/>
      <c r="NBW44"/>
      <c r="NBX44"/>
      <c r="NBY44"/>
      <c r="NBZ44"/>
      <c r="NCA44"/>
      <c r="NCB44"/>
      <c r="NCC44"/>
      <c r="NCD44"/>
      <c r="NCE44"/>
      <c r="NCF44"/>
      <c r="NCG44"/>
      <c r="NCH44"/>
      <c r="NCI44"/>
      <c r="NCJ44"/>
      <c r="NCK44"/>
      <c r="NCL44"/>
      <c r="NCM44"/>
      <c r="NCN44"/>
      <c r="NCO44"/>
      <c r="NCP44"/>
      <c r="NCQ44"/>
      <c r="NCR44"/>
      <c r="NCS44"/>
      <c r="NCT44"/>
      <c r="NCU44"/>
      <c r="NCV44"/>
      <c r="NCW44"/>
      <c r="NCX44"/>
      <c r="NCY44"/>
      <c r="NCZ44"/>
      <c r="NDA44"/>
      <c r="NDB44"/>
      <c r="NDC44"/>
      <c r="NDD44"/>
      <c r="NDE44"/>
      <c r="NDF44"/>
      <c r="NDG44"/>
      <c r="NDH44"/>
      <c r="NDI44"/>
      <c r="NDJ44"/>
      <c r="NDK44"/>
      <c r="NDL44"/>
      <c r="NDM44"/>
      <c r="NDN44"/>
      <c r="NDO44"/>
      <c r="NDP44"/>
      <c r="NDQ44"/>
      <c r="NDR44"/>
      <c r="NDS44"/>
      <c r="NDT44"/>
      <c r="NDU44"/>
      <c r="NDV44"/>
      <c r="NDW44"/>
      <c r="NDX44"/>
      <c r="NDY44"/>
      <c r="NDZ44"/>
      <c r="NEA44"/>
      <c r="NEB44"/>
      <c r="NEC44"/>
      <c r="NED44"/>
      <c r="NEE44"/>
      <c r="NEF44"/>
      <c r="NEG44"/>
      <c r="NEH44"/>
      <c r="NEI44"/>
      <c r="NEJ44"/>
      <c r="NEK44"/>
      <c r="NEL44"/>
      <c r="NEM44"/>
      <c r="NEN44"/>
      <c r="NEO44"/>
      <c r="NEP44"/>
      <c r="NEQ44"/>
      <c r="NER44"/>
      <c r="NES44"/>
      <c r="NET44"/>
      <c r="NEU44"/>
      <c r="NEV44"/>
      <c r="NEW44"/>
      <c r="NEX44"/>
      <c r="NEY44"/>
      <c r="NEZ44"/>
      <c r="NFA44"/>
      <c r="NFB44"/>
      <c r="NFC44"/>
      <c r="NFD44"/>
      <c r="NFE44"/>
      <c r="NFF44"/>
      <c r="NFG44"/>
      <c r="NFH44"/>
      <c r="NFI44"/>
      <c r="NFJ44"/>
      <c r="NFK44"/>
      <c r="NFL44"/>
      <c r="NFM44"/>
      <c r="NFN44"/>
      <c r="NFO44"/>
      <c r="NFP44"/>
      <c r="NFQ44"/>
      <c r="NFR44"/>
      <c r="NFS44"/>
      <c r="NFT44"/>
      <c r="NFU44"/>
      <c r="NFV44"/>
      <c r="NFW44"/>
      <c r="NFX44"/>
      <c r="NFY44"/>
      <c r="NFZ44"/>
      <c r="NGA44"/>
      <c r="NGB44"/>
      <c r="NGC44"/>
      <c r="NGD44"/>
      <c r="NGE44"/>
      <c r="NGF44"/>
      <c r="NGG44"/>
      <c r="NGH44"/>
      <c r="NGI44"/>
      <c r="NGJ44"/>
      <c r="NGK44"/>
      <c r="NGL44"/>
      <c r="NGM44"/>
      <c r="NGN44"/>
      <c r="NGO44"/>
      <c r="NGP44"/>
      <c r="NGQ44"/>
      <c r="NGR44"/>
      <c r="NGS44"/>
      <c r="NGT44"/>
      <c r="NGU44"/>
      <c r="NGV44"/>
      <c r="NGW44"/>
      <c r="NGX44"/>
      <c r="NGY44"/>
      <c r="NGZ44"/>
      <c r="NHA44"/>
      <c r="NHB44"/>
      <c r="NHC44"/>
      <c r="NHD44"/>
      <c r="NHE44"/>
      <c r="NHF44"/>
      <c r="NHG44"/>
      <c r="NHH44"/>
      <c r="NHI44"/>
      <c r="NHJ44"/>
      <c r="NHK44"/>
      <c r="NHL44"/>
      <c r="NHM44"/>
      <c r="NHN44"/>
      <c r="NHO44"/>
      <c r="NHP44"/>
      <c r="NHQ44"/>
      <c r="NHR44"/>
      <c r="NHS44"/>
      <c r="NHT44"/>
      <c r="NHU44"/>
      <c r="NHV44"/>
      <c r="NHW44"/>
      <c r="NHX44"/>
      <c r="NHY44"/>
      <c r="NHZ44"/>
      <c r="NIA44"/>
      <c r="NIB44"/>
      <c r="NIC44"/>
      <c r="NID44"/>
      <c r="NIE44"/>
      <c r="NIF44"/>
      <c r="NIG44"/>
      <c r="NIH44"/>
      <c r="NII44"/>
      <c r="NIJ44"/>
      <c r="NIK44"/>
      <c r="NIL44"/>
      <c r="NIM44"/>
      <c r="NIN44"/>
      <c r="NIO44"/>
      <c r="NIP44"/>
      <c r="NIQ44"/>
      <c r="NIR44"/>
      <c r="NIS44"/>
      <c r="NIT44"/>
      <c r="NIU44"/>
      <c r="NIV44"/>
      <c r="NIW44"/>
      <c r="NIX44"/>
      <c r="NIY44"/>
      <c r="NIZ44"/>
      <c r="NJA44"/>
      <c r="NJB44"/>
      <c r="NJC44"/>
      <c r="NJD44"/>
      <c r="NJE44"/>
      <c r="NJF44"/>
      <c r="NJG44"/>
      <c r="NJH44"/>
      <c r="NJI44"/>
      <c r="NJJ44"/>
      <c r="NJK44"/>
      <c r="NJL44"/>
      <c r="NJM44"/>
      <c r="NJN44"/>
      <c r="NJO44"/>
      <c r="NJP44"/>
      <c r="NJQ44"/>
      <c r="NJR44"/>
      <c r="NJS44"/>
      <c r="NJT44"/>
      <c r="NJU44"/>
      <c r="NJV44"/>
      <c r="NJW44"/>
      <c r="NJX44"/>
      <c r="NJY44"/>
      <c r="NJZ44"/>
      <c r="NKA44"/>
      <c r="NKB44"/>
      <c r="NKC44"/>
      <c r="NKD44"/>
      <c r="NKE44"/>
      <c r="NKF44"/>
      <c r="NKG44"/>
      <c r="NKH44"/>
      <c r="NKI44"/>
      <c r="NKJ44"/>
      <c r="NKK44"/>
      <c r="NKL44"/>
      <c r="NKM44"/>
      <c r="NKN44"/>
      <c r="NKO44"/>
      <c r="NKP44"/>
      <c r="NKQ44"/>
      <c r="NKR44"/>
      <c r="NKS44"/>
      <c r="NKT44"/>
      <c r="NKU44"/>
      <c r="NKV44"/>
      <c r="NKW44"/>
      <c r="NKX44"/>
      <c r="NKY44"/>
      <c r="NKZ44"/>
      <c r="NLA44"/>
      <c r="NLB44"/>
      <c r="NLC44"/>
      <c r="NLD44"/>
      <c r="NLE44"/>
      <c r="NLF44"/>
      <c r="NLG44"/>
      <c r="NLH44"/>
      <c r="NLI44"/>
      <c r="NLJ44"/>
      <c r="NLK44"/>
      <c r="NLL44"/>
      <c r="NLM44"/>
      <c r="NLN44"/>
      <c r="NLO44"/>
      <c r="NLP44"/>
      <c r="NLQ44"/>
      <c r="NLR44"/>
      <c r="NLS44"/>
      <c r="NLT44"/>
      <c r="NLU44"/>
      <c r="NLV44"/>
      <c r="NLW44"/>
      <c r="NLX44"/>
      <c r="NLY44"/>
      <c r="NLZ44"/>
      <c r="NMA44"/>
      <c r="NMB44"/>
      <c r="NMC44"/>
      <c r="NMD44"/>
      <c r="NME44"/>
      <c r="NMF44"/>
      <c r="NMG44"/>
      <c r="NMH44"/>
      <c r="NMI44"/>
      <c r="NMJ44"/>
      <c r="NMK44"/>
      <c r="NML44"/>
      <c r="NMM44"/>
      <c r="NMN44"/>
      <c r="NMO44"/>
      <c r="NMP44"/>
      <c r="NMQ44"/>
      <c r="NMR44"/>
      <c r="NMS44"/>
      <c r="NMT44"/>
      <c r="NMU44"/>
      <c r="NMV44"/>
      <c r="NMW44"/>
      <c r="NMX44"/>
      <c r="NMY44"/>
      <c r="NMZ44"/>
      <c r="NNA44"/>
      <c r="NNB44"/>
      <c r="NNC44"/>
      <c r="NND44"/>
      <c r="NNE44"/>
      <c r="NNF44"/>
      <c r="NNG44"/>
      <c r="NNH44"/>
      <c r="NNI44"/>
      <c r="NNJ44"/>
      <c r="NNK44"/>
      <c r="NNL44"/>
      <c r="NNM44"/>
      <c r="NNN44"/>
      <c r="NNO44"/>
      <c r="NNP44"/>
      <c r="NNQ44"/>
      <c r="NNR44"/>
      <c r="NNS44"/>
      <c r="NNT44"/>
      <c r="NNU44"/>
      <c r="NNV44"/>
      <c r="NNW44"/>
      <c r="NNX44"/>
      <c r="NNY44"/>
      <c r="NNZ44"/>
      <c r="NOA44"/>
      <c r="NOB44"/>
      <c r="NOC44"/>
      <c r="NOD44"/>
      <c r="NOE44"/>
      <c r="NOF44"/>
      <c r="NOG44"/>
      <c r="NOH44"/>
      <c r="NOI44"/>
      <c r="NOJ44"/>
      <c r="NOK44"/>
      <c r="NOL44"/>
      <c r="NOM44"/>
      <c r="NON44"/>
      <c r="NOO44"/>
      <c r="NOP44"/>
      <c r="NOQ44"/>
      <c r="NOR44"/>
      <c r="NOS44"/>
      <c r="NOT44"/>
      <c r="NOU44"/>
      <c r="NOV44"/>
      <c r="NOW44"/>
      <c r="NOX44"/>
      <c r="NOY44"/>
      <c r="NOZ44"/>
      <c r="NPA44"/>
      <c r="NPB44"/>
      <c r="NPC44"/>
      <c r="NPD44"/>
      <c r="NPE44"/>
      <c r="NPF44"/>
      <c r="NPG44"/>
      <c r="NPH44"/>
      <c r="NPI44"/>
      <c r="NPJ44"/>
      <c r="NPK44"/>
      <c r="NPL44"/>
      <c r="NPM44"/>
      <c r="NPN44"/>
      <c r="NPO44"/>
      <c r="NPP44"/>
      <c r="NPQ44"/>
      <c r="NPR44"/>
      <c r="NPS44"/>
      <c r="NPT44"/>
      <c r="NPU44"/>
      <c r="NPV44"/>
      <c r="NPW44"/>
      <c r="NPX44"/>
      <c r="NPY44"/>
      <c r="NPZ44"/>
      <c r="NQA44"/>
      <c r="NQB44"/>
      <c r="NQC44"/>
      <c r="NQD44"/>
      <c r="NQE44"/>
      <c r="NQF44"/>
      <c r="NQG44"/>
      <c r="NQH44"/>
      <c r="NQI44"/>
      <c r="NQJ44"/>
      <c r="NQK44"/>
      <c r="NQL44"/>
      <c r="NQM44"/>
      <c r="NQN44"/>
      <c r="NQO44"/>
      <c r="NQP44"/>
      <c r="NQQ44"/>
      <c r="NQR44"/>
      <c r="NQS44"/>
      <c r="NQT44"/>
      <c r="NQU44"/>
      <c r="NQV44"/>
      <c r="NQW44"/>
      <c r="NQX44"/>
      <c r="NQY44"/>
      <c r="NQZ44"/>
      <c r="NRA44"/>
      <c r="NRB44"/>
      <c r="NRC44"/>
      <c r="NRD44"/>
      <c r="NRE44"/>
      <c r="NRF44"/>
      <c r="NRG44"/>
      <c r="NRH44"/>
      <c r="NRI44"/>
    </row>
    <row r="45" spans="1:9941" s="54" customFormat="1" ht="12.2" customHeight="1" x14ac:dyDescent="0.2">
      <c r="A45" s="1182" t="s">
        <v>200</v>
      </c>
      <c r="B45" s="854" t="s">
        <v>146</v>
      </c>
      <c r="C45" s="636">
        <f>'1. mell.bevétel_össz'!C44-'26._önként_össz_bev'!C46-'26._államig_össz_bev'!C45</f>
        <v>78517110</v>
      </c>
      <c r="D45" s="411">
        <f>'1. mell.bevétel_össz'!D44-'26._önként_össz_bev'!D46-'26._államig_össz_bev'!D45</f>
        <v>78517110</v>
      </c>
      <c r="E45" s="694">
        <f>'1. mell.bevétel_össz'!E44-'26._önként_össz_bev'!E46-'26._államig_össz_bev'!E45</f>
        <v>78517110</v>
      </c>
      <c r="F45" s="694">
        <f>'1. mell.bevétel_össz'!F44-'26._önként_össz_bev'!F46-'26._államig_össz_bev'!F45</f>
        <v>78517110</v>
      </c>
      <c r="G45" s="694">
        <f>'1. mell.bevétel_össz'!G44-'26._önként_össz_bev'!G46-'26._államig_össz_bev'!G45</f>
        <v>61517110</v>
      </c>
      <c r="H45" s="413">
        <f t="shared" si="2"/>
        <v>-17000000</v>
      </c>
      <c r="I45" s="757">
        <f>'1. mell.bevétel_össz'!I44-'26._önként_össz_bev'!I46-'26._államig_össz_bev'!I45</f>
        <v>0</v>
      </c>
      <c r="J45" s="413">
        <f>'1. mell.bevétel_össz'!J44-'26._önként_össz_bev'!J46-'26._államig_össz_bev'!J45</f>
        <v>0</v>
      </c>
      <c r="K45" s="413">
        <f>'1. mell.bevétel_össz'!K44-'26._önként_össz_bev'!K46-'26._államig_össz_bev'!K45</f>
        <v>0</v>
      </c>
      <c r="L45" s="413">
        <f>'1. mell.bevétel_össz'!L44-'26._önként_össz_bev'!L46</f>
        <v>0</v>
      </c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  <c r="RG45"/>
      <c r="RH45"/>
      <c r="RI45"/>
      <c r="RJ45"/>
      <c r="RK45"/>
      <c r="RL45"/>
      <c r="RM45"/>
      <c r="RN45"/>
      <c r="RO45"/>
      <c r="RP45"/>
      <c r="RQ45"/>
      <c r="RR45"/>
      <c r="RS45"/>
      <c r="RT45"/>
      <c r="RU45"/>
      <c r="RV45"/>
      <c r="RW45"/>
      <c r="RX45"/>
      <c r="RY45"/>
      <c r="RZ45"/>
      <c r="SA45"/>
      <c r="SB45"/>
      <c r="SC45"/>
      <c r="SD45"/>
      <c r="SE45"/>
      <c r="SF45"/>
      <c r="SG45"/>
      <c r="SH45"/>
      <c r="SI45"/>
      <c r="SJ45"/>
      <c r="SK45"/>
      <c r="SL45"/>
      <c r="SM45"/>
      <c r="SN45"/>
      <c r="SO45"/>
      <c r="SP45"/>
      <c r="SQ45"/>
      <c r="SR45"/>
      <c r="SS45"/>
      <c r="ST45"/>
      <c r="SU45"/>
      <c r="SV45"/>
      <c r="SW45"/>
      <c r="SX45"/>
      <c r="SY45"/>
      <c r="SZ45"/>
      <c r="TA45"/>
      <c r="TB45"/>
      <c r="TC45"/>
      <c r="TD45"/>
      <c r="TE45"/>
      <c r="TF45"/>
      <c r="TG45"/>
      <c r="TH45"/>
      <c r="TI45"/>
      <c r="TJ45"/>
      <c r="TK45"/>
      <c r="TL45"/>
      <c r="TM45"/>
      <c r="TN45"/>
      <c r="TO45"/>
      <c r="TP45"/>
      <c r="TQ45"/>
      <c r="TR45"/>
      <c r="TS45"/>
      <c r="TT45"/>
      <c r="TU45"/>
      <c r="TV45"/>
      <c r="TW45"/>
      <c r="TX45"/>
      <c r="TY45"/>
      <c r="TZ45"/>
      <c r="UA45"/>
      <c r="UB45"/>
      <c r="UC45"/>
      <c r="UD45"/>
      <c r="UE45"/>
      <c r="UF45"/>
      <c r="UG45"/>
      <c r="UH45"/>
      <c r="UI45"/>
      <c r="UJ45"/>
      <c r="UK45"/>
      <c r="UL45"/>
      <c r="UM45"/>
      <c r="UN45"/>
      <c r="UO45"/>
      <c r="UP45"/>
      <c r="UQ45"/>
      <c r="UR45"/>
      <c r="US45"/>
      <c r="UT45"/>
      <c r="UU45"/>
      <c r="UV45"/>
      <c r="UW45"/>
      <c r="UX45"/>
      <c r="UY45"/>
      <c r="UZ45"/>
      <c r="VA45"/>
      <c r="VB45"/>
      <c r="VC45"/>
      <c r="VD45"/>
      <c r="VE45"/>
      <c r="VF45"/>
      <c r="VG45"/>
      <c r="VH45"/>
      <c r="VI45"/>
      <c r="VJ45"/>
      <c r="VK45"/>
      <c r="VL45"/>
      <c r="VM45"/>
      <c r="VN45"/>
      <c r="VO45"/>
      <c r="VP45"/>
      <c r="VQ45"/>
      <c r="VR45"/>
      <c r="VS45"/>
      <c r="VT45"/>
      <c r="VU45"/>
      <c r="VV45"/>
      <c r="VW45"/>
      <c r="VX45"/>
      <c r="VY45"/>
      <c r="VZ45"/>
      <c r="WA45"/>
      <c r="WB45"/>
      <c r="WC45"/>
      <c r="WD45"/>
      <c r="WE45"/>
      <c r="WF45"/>
      <c r="WG45"/>
      <c r="WH45"/>
      <c r="WI45"/>
      <c r="WJ45"/>
      <c r="WK45"/>
      <c r="WL45"/>
      <c r="WM45"/>
      <c r="WN45"/>
      <c r="WO45"/>
      <c r="WP45"/>
      <c r="WQ45"/>
      <c r="WR45"/>
      <c r="WS45"/>
      <c r="WT45"/>
      <c r="WU45"/>
      <c r="WV45"/>
      <c r="WW45"/>
      <c r="WX45"/>
      <c r="WY45"/>
      <c r="WZ45"/>
      <c r="XA45"/>
      <c r="XB45"/>
      <c r="XC45"/>
      <c r="XD45"/>
      <c r="XE45"/>
      <c r="XF45"/>
      <c r="XG45"/>
      <c r="XH45"/>
      <c r="XI45"/>
      <c r="XJ45"/>
      <c r="XK45"/>
      <c r="XL45"/>
      <c r="XM45"/>
      <c r="XN45"/>
      <c r="XO45"/>
      <c r="XP45"/>
      <c r="XQ45"/>
      <c r="XR45"/>
      <c r="XS45"/>
      <c r="XT45"/>
      <c r="XU45"/>
      <c r="XV45"/>
      <c r="XW45"/>
      <c r="XX45"/>
      <c r="XY45"/>
      <c r="XZ45"/>
      <c r="YA45"/>
      <c r="YB45"/>
      <c r="YC45"/>
      <c r="YD45"/>
      <c r="YE45"/>
      <c r="YF45"/>
      <c r="YG45"/>
      <c r="YH45"/>
      <c r="YI45"/>
      <c r="YJ45"/>
      <c r="YK45"/>
      <c r="YL45"/>
      <c r="YM45"/>
      <c r="YN45"/>
      <c r="YO45"/>
      <c r="YP45"/>
      <c r="YQ45"/>
      <c r="YR45"/>
      <c r="YS45"/>
      <c r="YT45"/>
      <c r="YU45"/>
      <c r="YV45"/>
      <c r="YW45"/>
      <c r="YX45"/>
      <c r="YY45"/>
      <c r="YZ45"/>
      <c r="ZA45"/>
      <c r="ZB45"/>
      <c r="ZC45"/>
      <c r="ZD45"/>
      <c r="ZE45"/>
      <c r="ZF45"/>
      <c r="ZG45"/>
      <c r="ZH45"/>
      <c r="ZI45"/>
      <c r="ZJ45"/>
      <c r="ZK45"/>
      <c r="ZL45"/>
      <c r="ZM45"/>
      <c r="ZN45"/>
      <c r="ZO45"/>
      <c r="ZP45"/>
      <c r="ZQ45"/>
      <c r="ZR45"/>
      <c r="ZS45"/>
      <c r="ZT45"/>
      <c r="ZU45"/>
      <c r="ZV45"/>
      <c r="ZW45"/>
      <c r="ZX45"/>
      <c r="ZY45"/>
      <c r="ZZ45"/>
      <c r="AAA45"/>
      <c r="AAB45"/>
      <c r="AAC45"/>
      <c r="AAD45"/>
      <c r="AAE45"/>
      <c r="AAF45"/>
      <c r="AAG45"/>
      <c r="AAH45"/>
      <c r="AAI45"/>
      <c r="AAJ45"/>
      <c r="AAK45"/>
      <c r="AAL45"/>
      <c r="AAM45"/>
      <c r="AAN45"/>
      <c r="AAO45"/>
      <c r="AAP45"/>
      <c r="AAQ45"/>
      <c r="AAR45"/>
      <c r="AAS45"/>
      <c r="AAT45"/>
      <c r="AAU45"/>
      <c r="AAV45"/>
      <c r="AAW45"/>
      <c r="AAX45"/>
      <c r="AAY45"/>
      <c r="AAZ45"/>
      <c r="ABA45"/>
      <c r="ABB45"/>
      <c r="ABC45"/>
      <c r="ABD45"/>
      <c r="ABE45"/>
      <c r="ABF45"/>
      <c r="ABG45"/>
      <c r="ABH45"/>
      <c r="ABI45"/>
      <c r="ABJ45"/>
      <c r="ABK45"/>
      <c r="ABL45"/>
      <c r="ABM45"/>
      <c r="ABN45"/>
      <c r="ABO45"/>
      <c r="ABP45"/>
      <c r="ABQ45"/>
      <c r="ABR45"/>
      <c r="ABS45"/>
      <c r="ABT45"/>
      <c r="ABU45"/>
      <c r="ABV45"/>
      <c r="ABW45"/>
      <c r="ABX45"/>
      <c r="ABY45"/>
      <c r="ABZ45"/>
      <c r="ACA45"/>
      <c r="ACB45"/>
      <c r="ACC45"/>
      <c r="ACD45"/>
      <c r="ACE45"/>
      <c r="ACF45"/>
      <c r="ACG45"/>
      <c r="ACH45"/>
      <c r="ACI45"/>
      <c r="ACJ45"/>
      <c r="ACK45"/>
      <c r="ACL45"/>
      <c r="ACM45"/>
      <c r="ACN45"/>
      <c r="ACO45"/>
      <c r="ACP45"/>
      <c r="ACQ45"/>
      <c r="ACR45"/>
      <c r="ACS45"/>
      <c r="ACT45"/>
      <c r="ACU45"/>
      <c r="ACV45"/>
      <c r="ACW45"/>
      <c r="ACX45"/>
      <c r="ACY45"/>
      <c r="ACZ45"/>
      <c r="ADA45"/>
      <c r="ADB45"/>
      <c r="ADC45"/>
      <c r="ADD45"/>
      <c r="ADE45"/>
      <c r="ADF45"/>
      <c r="ADG45"/>
      <c r="ADH45"/>
      <c r="ADI45"/>
      <c r="ADJ45"/>
      <c r="ADK45"/>
      <c r="ADL45"/>
      <c r="ADM45"/>
      <c r="ADN45"/>
      <c r="ADO45"/>
      <c r="ADP45"/>
      <c r="ADQ45"/>
      <c r="ADR45"/>
      <c r="ADS45"/>
      <c r="ADT45"/>
      <c r="ADU45"/>
      <c r="ADV45"/>
      <c r="ADW45"/>
      <c r="ADX45"/>
      <c r="ADY45"/>
      <c r="ADZ45"/>
      <c r="AEA45"/>
      <c r="AEB45"/>
      <c r="AEC45"/>
      <c r="AED45"/>
      <c r="AEE45"/>
      <c r="AEF45"/>
      <c r="AEG45"/>
      <c r="AEH45"/>
      <c r="AEI45"/>
      <c r="AEJ45"/>
      <c r="AEK45"/>
      <c r="AEL45"/>
      <c r="AEM45"/>
      <c r="AEN45"/>
      <c r="AEO45"/>
      <c r="AEP45"/>
      <c r="AEQ45"/>
      <c r="AER45"/>
      <c r="AES45"/>
      <c r="AET45"/>
      <c r="AEU45"/>
      <c r="AEV45"/>
      <c r="AEW45"/>
      <c r="AEX45"/>
      <c r="AEY45"/>
      <c r="AEZ45"/>
      <c r="AFA45"/>
      <c r="AFB45"/>
      <c r="AFC45"/>
      <c r="AFD45"/>
      <c r="AFE45"/>
      <c r="AFF45"/>
      <c r="AFG45"/>
      <c r="AFH45"/>
      <c r="AFI45"/>
      <c r="AFJ45"/>
      <c r="AFK45"/>
      <c r="AFL45"/>
      <c r="AFM45"/>
      <c r="AFN45"/>
      <c r="AFO45"/>
      <c r="AFP45"/>
      <c r="AFQ45"/>
      <c r="AFR45"/>
      <c r="AFS45"/>
      <c r="AFT45"/>
      <c r="AFU45"/>
      <c r="AFV45"/>
      <c r="AFW45"/>
      <c r="AFX45"/>
      <c r="AFY45"/>
      <c r="AFZ45"/>
      <c r="AGA45"/>
      <c r="AGB45"/>
      <c r="AGC45"/>
      <c r="AGD45"/>
      <c r="AGE45"/>
      <c r="AGF45"/>
      <c r="AGG45"/>
      <c r="AGH45"/>
      <c r="AGI45"/>
      <c r="AGJ45"/>
      <c r="AGK45"/>
      <c r="AGL45"/>
      <c r="AGM45"/>
      <c r="AGN45"/>
      <c r="AGO45"/>
      <c r="AGP45"/>
      <c r="AGQ45"/>
      <c r="AGR45"/>
      <c r="AGS45"/>
      <c r="AGT45"/>
      <c r="AGU45"/>
      <c r="AGV45"/>
      <c r="AGW45"/>
      <c r="AGX45"/>
      <c r="AGY45"/>
      <c r="AGZ45"/>
      <c r="AHA45"/>
      <c r="AHB45"/>
      <c r="AHC45"/>
      <c r="AHD45"/>
      <c r="AHE45"/>
      <c r="AHF45"/>
      <c r="AHG45"/>
      <c r="AHH45"/>
      <c r="AHI45"/>
      <c r="AHJ45"/>
      <c r="AHK45"/>
      <c r="AHL45"/>
      <c r="AHM45"/>
      <c r="AHN45"/>
      <c r="AHO45"/>
      <c r="AHP45"/>
      <c r="AHQ45"/>
      <c r="AHR45"/>
      <c r="AHS45"/>
      <c r="AHT45"/>
      <c r="AHU45"/>
      <c r="AHV45"/>
      <c r="AHW45"/>
      <c r="AHX45"/>
      <c r="AHY45"/>
      <c r="AHZ45"/>
      <c r="AIA45"/>
      <c r="AIB45"/>
      <c r="AIC45"/>
      <c r="AID45"/>
      <c r="AIE45"/>
      <c r="AIF45"/>
      <c r="AIG45"/>
      <c r="AIH45"/>
      <c r="AII45"/>
      <c r="AIJ45"/>
      <c r="AIK45"/>
      <c r="AIL45"/>
      <c r="AIM45"/>
      <c r="AIN45"/>
      <c r="AIO45"/>
      <c r="AIP45"/>
      <c r="AIQ45"/>
      <c r="AIR45"/>
      <c r="AIS45"/>
      <c r="AIT45"/>
      <c r="AIU45"/>
      <c r="AIV45"/>
      <c r="AIW45"/>
      <c r="AIX45"/>
      <c r="AIY45"/>
      <c r="AIZ45"/>
      <c r="AJA45"/>
      <c r="AJB45"/>
      <c r="AJC45"/>
      <c r="AJD45"/>
      <c r="AJE45"/>
      <c r="AJF45"/>
      <c r="AJG45"/>
      <c r="AJH45"/>
      <c r="AJI45"/>
      <c r="AJJ45"/>
      <c r="AJK45"/>
      <c r="AJL45"/>
      <c r="AJM45"/>
      <c r="AJN45"/>
      <c r="AJO45"/>
      <c r="AJP45"/>
      <c r="AJQ45"/>
      <c r="AJR45"/>
      <c r="AJS45"/>
      <c r="AJT45"/>
      <c r="AJU45"/>
      <c r="AJV45"/>
      <c r="AJW45"/>
      <c r="AJX45"/>
      <c r="AJY45"/>
      <c r="AJZ45"/>
      <c r="AKA45"/>
      <c r="AKB45"/>
      <c r="AKC45"/>
      <c r="AKD45"/>
      <c r="AKE45"/>
      <c r="AKF45"/>
      <c r="AKG45"/>
      <c r="AKH45"/>
      <c r="AKI45"/>
      <c r="AKJ45"/>
      <c r="AKK45"/>
      <c r="AKL45"/>
      <c r="AKM45"/>
      <c r="AKN45"/>
      <c r="AKO45"/>
      <c r="AKP45"/>
      <c r="AKQ45"/>
      <c r="AKR45"/>
      <c r="AKS45"/>
      <c r="AKT45"/>
      <c r="AKU45"/>
      <c r="AKV45"/>
      <c r="AKW45"/>
      <c r="AKX45"/>
      <c r="AKY45"/>
      <c r="AKZ45"/>
      <c r="ALA45"/>
      <c r="ALB45"/>
      <c r="ALC45"/>
      <c r="ALD45"/>
      <c r="ALE45"/>
      <c r="ALF45"/>
      <c r="ALG45"/>
      <c r="ALH45"/>
      <c r="ALI45"/>
      <c r="ALJ45"/>
      <c r="ALK45"/>
      <c r="ALL45"/>
      <c r="ALM45"/>
      <c r="ALN45"/>
      <c r="ALO45"/>
      <c r="ALP45"/>
      <c r="ALQ45"/>
      <c r="ALR45"/>
      <c r="ALS45"/>
      <c r="ALT45"/>
      <c r="ALU45"/>
      <c r="ALV45"/>
      <c r="ALW45"/>
      <c r="ALX45"/>
      <c r="ALY45"/>
      <c r="ALZ45"/>
      <c r="AMA45"/>
      <c r="AMB45"/>
      <c r="AMC45"/>
      <c r="AMD45"/>
      <c r="AME45"/>
      <c r="AMF45"/>
      <c r="AMG45"/>
      <c r="AMH45"/>
      <c r="AMI45"/>
      <c r="AMJ45"/>
      <c r="AMK45"/>
      <c r="AML45"/>
      <c r="AMM45"/>
      <c r="AMN45"/>
      <c r="AMO45"/>
      <c r="AMP45"/>
      <c r="AMQ45"/>
      <c r="AMR45"/>
      <c r="AMS45"/>
      <c r="AMT45"/>
      <c r="AMU45"/>
      <c r="AMV45"/>
      <c r="AMW45"/>
      <c r="AMX45"/>
      <c r="AMY45"/>
      <c r="AMZ45"/>
      <c r="ANA45"/>
      <c r="ANB45"/>
      <c r="ANC45"/>
      <c r="AND45"/>
      <c r="ANE45"/>
      <c r="ANF45"/>
      <c r="ANG45"/>
      <c r="ANH45"/>
      <c r="ANI45"/>
      <c r="ANJ45"/>
      <c r="ANK45"/>
      <c r="ANL45"/>
      <c r="ANM45"/>
      <c r="ANN45"/>
      <c r="ANO45"/>
      <c r="ANP45"/>
      <c r="ANQ45"/>
      <c r="ANR45"/>
      <c r="ANS45"/>
      <c r="ANT45"/>
      <c r="ANU45"/>
      <c r="ANV45"/>
      <c r="ANW45"/>
      <c r="ANX45"/>
      <c r="ANY45"/>
      <c r="ANZ45"/>
      <c r="AOA45"/>
      <c r="AOB45"/>
      <c r="AOC45"/>
      <c r="AOD45"/>
      <c r="AOE45"/>
      <c r="AOF45"/>
      <c r="AOG45"/>
      <c r="AOH45"/>
      <c r="AOI45"/>
      <c r="AOJ45"/>
      <c r="AOK45"/>
      <c r="AOL45"/>
      <c r="AOM45"/>
      <c r="AON45"/>
      <c r="AOO45"/>
      <c r="AOP45"/>
      <c r="AOQ45"/>
      <c r="AOR45"/>
      <c r="AOS45"/>
      <c r="AOT45"/>
      <c r="AOU45"/>
      <c r="AOV45"/>
      <c r="AOW45"/>
      <c r="AOX45"/>
      <c r="AOY45"/>
      <c r="AOZ45"/>
      <c r="APA45"/>
      <c r="APB45"/>
      <c r="APC45"/>
      <c r="APD45"/>
      <c r="APE45"/>
      <c r="APF45"/>
      <c r="APG45"/>
      <c r="APH45"/>
      <c r="API45"/>
      <c r="APJ45"/>
      <c r="APK45"/>
      <c r="APL45"/>
      <c r="APM45"/>
      <c r="APN45"/>
      <c r="APO45"/>
      <c r="APP45"/>
      <c r="APQ45"/>
      <c r="APR45"/>
      <c r="APS45"/>
      <c r="APT45"/>
      <c r="APU45"/>
      <c r="APV45"/>
      <c r="APW45"/>
      <c r="APX45"/>
      <c r="APY45"/>
      <c r="APZ45"/>
      <c r="AQA45"/>
      <c r="AQB45"/>
      <c r="AQC45"/>
      <c r="AQD45"/>
      <c r="AQE45"/>
      <c r="AQF45"/>
      <c r="AQG45"/>
      <c r="AQH45"/>
      <c r="AQI45"/>
      <c r="AQJ45"/>
      <c r="AQK45"/>
      <c r="AQL45"/>
      <c r="AQM45"/>
      <c r="AQN45"/>
      <c r="AQO45"/>
      <c r="AQP45"/>
      <c r="AQQ45"/>
      <c r="AQR45"/>
      <c r="AQS45"/>
      <c r="AQT45"/>
      <c r="AQU45"/>
      <c r="AQV45"/>
      <c r="AQW45"/>
      <c r="AQX45"/>
      <c r="AQY45"/>
      <c r="AQZ45"/>
      <c r="ARA45"/>
      <c r="ARB45"/>
      <c r="ARC45"/>
      <c r="ARD45"/>
      <c r="ARE45"/>
      <c r="ARF45"/>
      <c r="ARG45"/>
      <c r="ARH45"/>
      <c r="ARI45"/>
      <c r="ARJ45"/>
      <c r="ARK45"/>
      <c r="ARL45"/>
      <c r="ARM45"/>
      <c r="ARN45"/>
      <c r="ARO45"/>
      <c r="ARP45"/>
      <c r="ARQ45"/>
      <c r="ARR45"/>
      <c r="ARS45"/>
      <c r="ART45"/>
      <c r="ARU45"/>
      <c r="ARV45"/>
      <c r="ARW45"/>
      <c r="ARX45"/>
      <c r="ARY45"/>
      <c r="ARZ45"/>
      <c r="ASA45"/>
      <c r="ASB45"/>
      <c r="ASC45"/>
      <c r="ASD45"/>
      <c r="ASE45"/>
      <c r="ASF45"/>
      <c r="ASG45"/>
      <c r="ASH45"/>
      <c r="ASI45"/>
      <c r="ASJ45"/>
      <c r="ASK45"/>
      <c r="ASL45"/>
      <c r="ASM45"/>
      <c r="ASN45"/>
      <c r="ASO45"/>
      <c r="ASP45"/>
      <c r="ASQ45"/>
      <c r="ASR45"/>
      <c r="ASS45"/>
      <c r="AST45"/>
      <c r="ASU45"/>
      <c r="ASV45"/>
      <c r="ASW45"/>
      <c r="ASX45"/>
      <c r="ASY45"/>
      <c r="ASZ45"/>
      <c r="ATA45"/>
      <c r="ATB45"/>
      <c r="ATC45"/>
      <c r="ATD45"/>
      <c r="ATE45"/>
      <c r="ATF45"/>
      <c r="ATG45"/>
      <c r="ATH45"/>
      <c r="ATI45"/>
      <c r="ATJ45"/>
      <c r="ATK45"/>
      <c r="ATL45"/>
      <c r="ATM45"/>
      <c r="ATN45"/>
      <c r="ATO45"/>
      <c r="ATP45"/>
      <c r="ATQ45"/>
      <c r="ATR45"/>
      <c r="ATS45"/>
      <c r="ATT45"/>
      <c r="ATU45"/>
      <c r="ATV45"/>
      <c r="ATW45"/>
      <c r="ATX45"/>
      <c r="ATY45"/>
      <c r="ATZ45"/>
      <c r="AUA45"/>
      <c r="AUB45"/>
      <c r="AUC45"/>
      <c r="AUD45"/>
      <c r="AUE45"/>
      <c r="AUF45"/>
      <c r="AUG45"/>
      <c r="AUH45"/>
      <c r="AUI45"/>
      <c r="AUJ45"/>
      <c r="AUK45"/>
      <c r="AUL45"/>
      <c r="AUM45"/>
      <c r="AUN45"/>
      <c r="AUO45"/>
      <c r="AUP45"/>
      <c r="AUQ45"/>
      <c r="AUR45"/>
      <c r="AUS45"/>
      <c r="AUT45"/>
      <c r="AUU45"/>
      <c r="AUV45"/>
      <c r="AUW45"/>
      <c r="AUX45"/>
      <c r="AUY45"/>
      <c r="AUZ45"/>
      <c r="AVA45"/>
      <c r="AVB45"/>
      <c r="AVC45"/>
      <c r="AVD45"/>
      <c r="AVE45"/>
      <c r="AVF45"/>
      <c r="AVG45"/>
      <c r="AVH45"/>
      <c r="AVI45"/>
      <c r="AVJ45"/>
      <c r="AVK45"/>
      <c r="AVL45"/>
      <c r="AVM45"/>
      <c r="AVN45"/>
      <c r="AVO45"/>
      <c r="AVP45"/>
      <c r="AVQ45"/>
      <c r="AVR45"/>
      <c r="AVS45"/>
      <c r="AVT45"/>
      <c r="AVU45"/>
      <c r="AVV45"/>
      <c r="AVW45"/>
      <c r="AVX45"/>
      <c r="AVY45"/>
      <c r="AVZ45"/>
      <c r="AWA45"/>
      <c r="AWB45"/>
      <c r="AWC45"/>
      <c r="AWD45"/>
      <c r="AWE45"/>
      <c r="AWF45"/>
      <c r="AWG45"/>
      <c r="AWH45"/>
      <c r="AWI45"/>
      <c r="AWJ45"/>
      <c r="AWK45"/>
      <c r="AWL45"/>
      <c r="AWM45"/>
      <c r="AWN45"/>
      <c r="AWO45"/>
      <c r="AWP45"/>
      <c r="AWQ45"/>
      <c r="AWR45"/>
      <c r="AWS45"/>
      <c r="AWT45"/>
      <c r="AWU45"/>
      <c r="AWV45"/>
      <c r="AWW45"/>
      <c r="AWX45"/>
      <c r="AWY45"/>
      <c r="AWZ45"/>
      <c r="AXA45"/>
      <c r="AXB45"/>
      <c r="AXC45"/>
      <c r="AXD45"/>
      <c r="AXE45"/>
      <c r="AXF45"/>
      <c r="AXG45"/>
      <c r="AXH45"/>
      <c r="AXI45"/>
      <c r="AXJ45"/>
      <c r="AXK45"/>
      <c r="AXL45"/>
      <c r="AXM45"/>
      <c r="AXN45"/>
      <c r="AXO45"/>
      <c r="AXP45"/>
      <c r="AXQ45"/>
      <c r="AXR45"/>
      <c r="AXS45"/>
      <c r="AXT45"/>
      <c r="AXU45"/>
      <c r="AXV45"/>
      <c r="AXW45"/>
      <c r="AXX45"/>
      <c r="AXY45"/>
      <c r="AXZ45"/>
      <c r="AYA45"/>
      <c r="AYB45"/>
      <c r="AYC45"/>
      <c r="AYD45"/>
      <c r="AYE45"/>
      <c r="AYF45"/>
      <c r="AYG45"/>
      <c r="AYH45"/>
      <c r="AYI45"/>
      <c r="AYJ45"/>
      <c r="AYK45"/>
      <c r="AYL45"/>
      <c r="AYM45"/>
      <c r="AYN45"/>
      <c r="AYO45"/>
      <c r="AYP45"/>
      <c r="AYQ45"/>
      <c r="AYR45"/>
      <c r="AYS45"/>
      <c r="AYT45"/>
      <c r="AYU45"/>
      <c r="AYV45"/>
      <c r="AYW45"/>
      <c r="AYX45"/>
      <c r="AYY45"/>
      <c r="AYZ45"/>
      <c r="AZA45"/>
      <c r="AZB45"/>
      <c r="AZC45"/>
      <c r="AZD45"/>
      <c r="AZE45"/>
      <c r="AZF45"/>
      <c r="AZG45"/>
      <c r="AZH45"/>
      <c r="AZI45"/>
      <c r="AZJ45"/>
      <c r="AZK45"/>
      <c r="AZL45"/>
      <c r="AZM45"/>
      <c r="AZN45"/>
      <c r="AZO45"/>
      <c r="AZP45"/>
      <c r="AZQ45"/>
      <c r="AZR45"/>
      <c r="AZS45"/>
      <c r="AZT45"/>
      <c r="AZU45"/>
      <c r="AZV45"/>
      <c r="AZW45"/>
      <c r="AZX45"/>
      <c r="AZY45"/>
      <c r="AZZ45"/>
      <c r="BAA45"/>
      <c r="BAB45"/>
      <c r="BAC45"/>
      <c r="BAD45"/>
      <c r="BAE45"/>
      <c r="BAF45"/>
      <c r="BAG45"/>
      <c r="BAH45"/>
      <c r="BAI45"/>
      <c r="BAJ45"/>
      <c r="BAK45"/>
      <c r="BAL45"/>
      <c r="BAM45"/>
      <c r="BAN45"/>
      <c r="BAO45"/>
      <c r="BAP45"/>
      <c r="BAQ45"/>
      <c r="BAR45"/>
      <c r="BAS45"/>
      <c r="BAT45"/>
      <c r="BAU45"/>
      <c r="BAV45"/>
      <c r="BAW45"/>
      <c r="BAX45"/>
      <c r="BAY45"/>
      <c r="BAZ45"/>
      <c r="BBA45"/>
      <c r="BBB45"/>
      <c r="BBC45"/>
      <c r="BBD45"/>
      <c r="BBE45"/>
      <c r="BBF45"/>
      <c r="BBG45"/>
      <c r="BBH45"/>
      <c r="BBI45"/>
      <c r="BBJ45"/>
      <c r="BBK45"/>
      <c r="BBL45"/>
      <c r="BBM45"/>
      <c r="BBN45"/>
      <c r="BBO45"/>
      <c r="BBP45"/>
      <c r="BBQ45"/>
      <c r="BBR45"/>
      <c r="BBS45"/>
      <c r="BBT45"/>
      <c r="BBU45"/>
      <c r="BBV45"/>
      <c r="BBW45"/>
      <c r="BBX45"/>
      <c r="BBY45"/>
      <c r="BBZ45"/>
      <c r="BCA45"/>
      <c r="BCB45"/>
      <c r="BCC45"/>
      <c r="BCD45"/>
      <c r="BCE45"/>
      <c r="BCF45"/>
      <c r="BCG45"/>
      <c r="BCH45"/>
      <c r="BCI45"/>
      <c r="BCJ45"/>
      <c r="BCK45"/>
      <c r="BCL45"/>
      <c r="BCM45"/>
      <c r="BCN45"/>
      <c r="BCO45"/>
      <c r="BCP45"/>
      <c r="BCQ45"/>
      <c r="BCR45"/>
      <c r="BCS45"/>
      <c r="BCT45"/>
      <c r="BCU45"/>
      <c r="BCV45"/>
      <c r="BCW45"/>
      <c r="BCX45"/>
      <c r="BCY45"/>
      <c r="BCZ45"/>
      <c r="BDA45"/>
      <c r="BDB45"/>
      <c r="BDC45"/>
      <c r="BDD45"/>
      <c r="BDE45"/>
      <c r="BDF45"/>
      <c r="BDG45"/>
      <c r="BDH45"/>
      <c r="BDI45"/>
      <c r="BDJ45"/>
      <c r="BDK45"/>
      <c r="BDL45"/>
      <c r="BDM45"/>
      <c r="BDN45"/>
      <c r="BDO45"/>
      <c r="BDP45"/>
      <c r="BDQ45"/>
      <c r="BDR45"/>
      <c r="BDS45"/>
      <c r="BDT45"/>
      <c r="BDU45"/>
      <c r="BDV45"/>
      <c r="BDW45"/>
      <c r="BDX45"/>
      <c r="BDY45"/>
      <c r="BDZ45"/>
      <c r="BEA45"/>
      <c r="BEB45"/>
      <c r="BEC45"/>
      <c r="BED45"/>
      <c r="BEE45"/>
      <c r="BEF45"/>
      <c r="BEG45"/>
      <c r="BEH45"/>
      <c r="BEI45"/>
      <c r="BEJ45"/>
      <c r="BEK45"/>
      <c r="BEL45"/>
      <c r="BEM45"/>
      <c r="BEN45"/>
      <c r="BEO45"/>
      <c r="BEP45"/>
      <c r="BEQ45"/>
      <c r="BER45"/>
      <c r="BES45"/>
      <c r="BET45"/>
      <c r="BEU45"/>
      <c r="BEV45"/>
      <c r="BEW45"/>
      <c r="BEX45"/>
      <c r="BEY45"/>
      <c r="BEZ45"/>
      <c r="BFA45"/>
      <c r="BFB45"/>
      <c r="BFC45"/>
      <c r="BFD45"/>
      <c r="BFE45"/>
      <c r="BFF45"/>
      <c r="BFG45"/>
      <c r="BFH45"/>
      <c r="BFI45"/>
      <c r="BFJ45"/>
      <c r="BFK45"/>
      <c r="BFL45"/>
      <c r="BFM45"/>
      <c r="BFN45"/>
      <c r="BFO45"/>
      <c r="BFP45"/>
      <c r="BFQ45"/>
      <c r="BFR45"/>
      <c r="BFS45"/>
      <c r="BFT45"/>
      <c r="BFU45"/>
      <c r="BFV45"/>
      <c r="BFW45"/>
      <c r="BFX45"/>
      <c r="BFY45"/>
      <c r="BFZ45"/>
      <c r="BGA45"/>
      <c r="BGB45"/>
      <c r="BGC45"/>
      <c r="BGD45"/>
      <c r="BGE45"/>
      <c r="BGF45"/>
      <c r="BGG45"/>
      <c r="BGH45"/>
      <c r="BGI45"/>
      <c r="BGJ45"/>
      <c r="BGK45"/>
      <c r="BGL45"/>
      <c r="BGM45"/>
      <c r="BGN45"/>
      <c r="BGO45"/>
      <c r="BGP45"/>
      <c r="BGQ45"/>
      <c r="BGR45"/>
      <c r="BGS45"/>
      <c r="BGT45"/>
      <c r="BGU45"/>
      <c r="BGV45"/>
      <c r="BGW45"/>
      <c r="BGX45"/>
      <c r="BGY45"/>
      <c r="BGZ45"/>
      <c r="BHA45"/>
      <c r="BHB45"/>
      <c r="BHC45"/>
      <c r="BHD45"/>
      <c r="BHE45"/>
      <c r="BHF45"/>
      <c r="BHG45"/>
      <c r="BHH45"/>
      <c r="BHI45"/>
      <c r="BHJ45"/>
      <c r="BHK45"/>
      <c r="BHL45"/>
      <c r="BHM45"/>
      <c r="BHN45"/>
      <c r="BHO45"/>
      <c r="BHP45"/>
      <c r="BHQ45"/>
      <c r="BHR45"/>
      <c r="BHS45"/>
      <c r="BHT45"/>
      <c r="BHU45"/>
      <c r="BHV45"/>
      <c r="BHW45"/>
      <c r="BHX45"/>
      <c r="BHY45"/>
      <c r="BHZ45"/>
      <c r="BIA45"/>
      <c r="BIB45"/>
      <c r="BIC45"/>
      <c r="BID45"/>
      <c r="BIE45"/>
      <c r="BIF45"/>
      <c r="BIG45"/>
      <c r="BIH45"/>
      <c r="BII45"/>
      <c r="BIJ45"/>
      <c r="BIK45"/>
      <c r="BIL45"/>
      <c r="BIM45"/>
      <c r="BIN45"/>
      <c r="BIO45"/>
      <c r="BIP45"/>
      <c r="BIQ45"/>
      <c r="BIR45"/>
      <c r="BIS45"/>
      <c r="BIT45"/>
      <c r="BIU45"/>
      <c r="BIV45"/>
      <c r="BIW45"/>
      <c r="BIX45"/>
      <c r="BIY45"/>
      <c r="BIZ45"/>
      <c r="BJA45"/>
      <c r="BJB45"/>
      <c r="BJC45"/>
      <c r="BJD45"/>
      <c r="BJE45"/>
      <c r="BJF45"/>
      <c r="BJG45"/>
      <c r="BJH45"/>
      <c r="BJI45"/>
      <c r="BJJ45"/>
      <c r="BJK45"/>
      <c r="BJL45"/>
      <c r="BJM45"/>
      <c r="BJN45"/>
      <c r="BJO45"/>
      <c r="BJP45"/>
      <c r="BJQ45"/>
      <c r="BJR45"/>
      <c r="BJS45"/>
      <c r="BJT45"/>
      <c r="BJU45"/>
      <c r="BJV45"/>
      <c r="BJW45"/>
      <c r="BJX45"/>
      <c r="BJY45"/>
      <c r="BJZ45"/>
      <c r="BKA45"/>
      <c r="BKB45"/>
      <c r="BKC45"/>
      <c r="BKD45"/>
      <c r="BKE45"/>
      <c r="BKF45"/>
      <c r="BKG45"/>
      <c r="BKH45"/>
      <c r="BKI45"/>
      <c r="BKJ45"/>
      <c r="BKK45"/>
      <c r="BKL45"/>
      <c r="BKM45"/>
      <c r="BKN45"/>
      <c r="BKO45"/>
      <c r="BKP45"/>
      <c r="BKQ45"/>
      <c r="BKR45"/>
      <c r="BKS45"/>
      <c r="BKT45"/>
      <c r="BKU45"/>
      <c r="BKV45"/>
      <c r="BKW45"/>
      <c r="BKX45"/>
      <c r="BKY45"/>
      <c r="BKZ45"/>
      <c r="BLA45"/>
      <c r="BLB45"/>
      <c r="BLC45"/>
      <c r="BLD45"/>
      <c r="BLE45"/>
      <c r="BLF45"/>
      <c r="BLG45"/>
      <c r="BLH45"/>
      <c r="BLI45"/>
      <c r="BLJ45"/>
      <c r="BLK45"/>
      <c r="BLL45"/>
      <c r="BLM45"/>
      <c r="BLN45"/>
      <c r="BLO45"/>
      <c r="BLP45"/>
      <c r="BLQ45"/>
      <c r="BLR45"/>
      <c r="BLS45"/>
      <c r="BLT45"/>
      <c r="BLU45"/>
      <c r="BLV45"/>
      <c r="BLW45"/>
      <c r="BLX45"/>
      <c r="BLY45"/>
      <c r="BLZ45"/>
      <c r="BMA45"/>
      <c r="BMB45"/>
      <c r="BMC45"/>
      <c r="BMD45"/>
      <c r="BME45"/>
      <c r="BMF45"/>
      <c r="BMG45"/>
      <c r="BMH45"/>
      <c r="BMI45"/>
      <c r="BMJ45"/>
      <c r="BMK45"/>
      <c r="BML45"/>
      <c r="BMM45"/>
      <c r="BMN45"/>
      <c r="BMO45"/>
      <c r="BMP45"/>
      <c r="BMQ45"/>
      <c r="BMR45"/>
      <c r="BMS45"/>
      <c r="BMT45"/>
      <c r="BMU45"/>
      <c r="BMV45"/>
      <c r="BMW45"/>
      <c r="BMX45"/>
      <c r="BMY45"/>
      <c r="BMZ45"/>
      <c r="BNA45"/>
      <c r="BNB45"/>
      <c r="BNC45"/>
      <c r="BND45"/>
      <c r="BNE45"/>
      <c r="BNF45"/>
      <c r="BNG45"/>
      <c r="BNH45"/>
      <c r="BNI45"/>
      <c r="BNJ45"/>
      <c r="BNK45"/>
      <c r="BNL45"/>
      <c r="BNM45"/>
      <c r="BNN45"/>
      <c r="BNO45"/>
      <c r="BNP45"/>
      <c r="BNQ45"/>
      <c r="BNR45"/>
      <c r="BNS45"/>
      <c r="BNT45"/>
      <c r="BNU45"/>
      <c r="BNV45"/>
      <c r="BNW45"/>
      <c r="BNX45"/>
      <c r="BNY45"/>
      <c r="BNZ45"/>
      <c r="BOA45"/>
      <c r="BOB45"/>
      <c r="BOC45"/>
      <c r="BOD45"/>
      <c r="BOE45"/>
      <c r="BOF45"/>
      <c r="BOG45"/>
      <c r="BOH45"/>
      <c r="BOI45"/>
      <c r="BOJ45"/>
      <c r="BOK45"/>
      <c r="BOL45"/>
      <c r="BOM45"/>
      <c r="BON45"/>
      <c r="BOO45"/>
      <c r="BOP45"/>
      <c r="BOQ45"/>
      <c r="BOR45"/>
      <c r="BOS45"/>
      <c r="BOT45"/>
      <c r="BOU45"/>
      <c r="BOV45"/>
      <c r="BOW45"/>
      <c r="BOX45"/>
      <c r="BOY45"/>
      <c r="BOZ45"/>
      <c r="BPA45"/>
      <c r="BPB45"/>
      <c r="BPC45"/>
      <c r="BPD45"/>
      <c r="BPE45"/>
      <c r="BPF45"/>
      <c r="BPG45"/>
      <c r="BPH45"/>
      <c r="BPI45"/>
      <c r="BPJ45"/>
      <c r="BPK45"/>
      <c r="BPL45"/>
      <c r="BPM45"/>
      <c r="BPN45"/>
      <c r="BPO45"/>
      <c r="BPP45"/>
      <c r="BPQ45"/>
      <c r="BPR45"/>
      <c r="BPS45"/>
      <c r="BPT45"/>
      <c r="BPU45"/>
      <c r="BPV45"/>
      <c r="BPW45"/>
      <c r="BPX45"/>
      <c r="BPY45"/>
      <c r="BPZ45"/>
      <c r="BQA45"/>
      <c r="BQB45"/>
      <c r="BQC45"/>
      <c r="BQD45"/>
      <c r="BQE45"/>
      <c r="BQF45"/>
      <c r="BQG45"/>
      <c r="BQH45"/>
      <c r="BQI45"/>
      <c r="BQJ45"/>
      <c r="BQK45"/>
      <c r="BQL45"/>
      <c r="BQM45"/>
      <c r="BQN45"/>
      <c r="BQO45"/>
      <c r="BQP45"/>
      <c r="BQQ45"/>
      <c r="BQR45"/>
      <c r="BQS45"/>
      <c r="BQT45"/>
      <c r="BQU45"/>
      <c r="BQV45"/>
      <c r="BQW45"/>
      <c r="BQX45"/>
      <c r="BQY45"/>
      <c r="BQZ45"/>
      <c r="BRA45"/>
      <c r="BRB45"/>
      <c r="BRC45"/>
      <c r="BRD45"/>
      <c r="BRE45"/>
      <c r="BRF45"/>
      <c r="BRG45"/>
      <c r="BRH45"/>
      <c r="BRI45"/>
      <c r="BRJ45"/>
      <c r="BRK45"/>
      <c r="BRL45"/>
      <c r="BRM45"/>
      <c r="BRN45"/>
      <c r="BRO45"/>
      <c r="BRP45"/>
      <c r="BRQ45"/>
      <c r="BRR45"/>
      <c r="BRS45"/>
      <c r="BRT45"/>
      <c r="BRU45"/>
      <c r="BRV45"/>
      <c r="BRW45"/>
      <c r="BRX45"/>
      <c r="BRY45"/>
      <c r="BRZ45"/>
      <c r="BSA45"/>
      <c r="BSB45"/>
      <c r="BSC45"/>
      <c r="BSD45"/>
      <c r="BSE45"/>
      <c r="BSF45"/>
      <c r="BSG45"/>
      <c r="BSH45"/>
      <c r="BSI45"/>
      <c r="BSJ45"/>
      <c r="BSK45"/>
      <c r="BSL45"/>
      <c r="BSM45"/>
      <c r="BSN45"/>
      <c r="BSO45"/>
      <c r="BSP45"/>
      <c r="BSQ45"/>
      <c r="BSR45"/>
      <c r="BSS45"/>
      <c r="BST45"/>
      <c r="BSU45"/>
      <c r="BSV45"/>
      <c r="BSW45"/>
      <c r="BSX45"/>
      <c r="BSY45"/>
      <c r="BSZ45"/>
      <c r="BTA45"/>
      <c r="BTB45"/>
      <c r="BTC45"/>
      <c r="BTD45"/>
      <c r="BTE45"/>
      <c r="BTF45"/>
      <c r="BTG45"/>
      <c r="BTH45"/>
      <c r="BTI45"/>
      <c r="BTJ45"/>
      <c r="BTK45"/>
      <c r="BTL45"/>
      <c r="BTM45"/>
      <c r="BTN45"/>
      <c r="BTO45"/>
      <c r="BTP45"/>
      <c r="BTQ45"/>
      <c r="BTR45"/>
      <c r="BTS45"/>
      <c r="BTT45"/>
      <c r="BTU45"/>
      <c r="BTV45"/>
      <c r="BTW45"/>
      <c r="BTX45"/>
      <c r="BTY45"/>
      <c r="BTZ45"/>
      <c r="BUA45"/>
      <c r="BUB45"/>
      <c r="BUC45"/>
      <c r="BUD45"/>
      <c r="BUE45"/>
      <c r="BUF45"/>
      <c r="BUG45"/>
      <c r="BUH45"/>
      <c r="BUI45"/>
      <c r="BUJ45"/>
      <c r="BUK45"/>
      <c r="BUL45"/>
      <c r="BUM45"/>
      <c r="BUN45"/>
      <c r="BUO45"/>
      <c r="BUP45"/>
      <c r="BUQ45"/>
      <c r="BUR45"/>
      <c r="BUS45"/>
      <c r="BUT45"/>
      <c r="BUU45"/>
      <c r="BUV45"/>
      <c r="BUW45"/>
      <c r="BUX45"/>
      <c r="BUY45"/>
      <c r="BUZ45"/>
      <c r="BVA45"/>
      <c r="BVB45"/>
      <c r="BVC45"/>
      <c r="BVD45"/>
      <c r="BVE45"/>
      <c r="BVF45"/>
      <c r="BVG45"/>
      <c r="BVH45"/>
      <c r="BVI45"/>
      <c r="BVJ45"/>
      <c r="BVK45"/>
      <c r="BVL45"/>
      <c r="BVM45"/>
      <c r="BVN45"/>
      <c r="BVO45"/>
      <c r="BVP45"/>
      <c r="BVQ45"/>
      <c r="BVR45"/>
      <c r="BVS45"/>
      <c r="BVT45"/>
      <c r="BVU45"/>
      <c r="BVV45"/>
      <c r="BVW45"/>
      <c r="BVX45"/>
      <c r="BVY45"/>
      <c r="BVZ45"/>
      <c r="BWA45"/>
      <c r="BWB45"/>
      <c r="BWC45"/>
      <c r="BWD45"/>
      <c r="BWE45"/>
      <c r="BWF45"/>
      <c r="BWG45"/>
      <c r="BWH45"/>
      <c r="BWI45"/>
      <c r="BWJ45"/>
      <c r="BWK45"/>
      <c r="BWL45"/>
      <c r="BWM45"/>
      <c r="BWN45"/>
      <c r="BWO45"/>
      <c r="BWP45"/>
      <c r="BWQ45"/>
      <c r="BWR45"/>
      <c r="BWS45"/>
      <c r="BWT45"/>
      <c r="BWU45"/>
      <c r="BWV45"/>
      <c r="BWW45"/>
      <c r="BWX45"/>
      <c r="BWY45"/>
      <c r="BWZ45"/>
      <c r="BXA45"/>
      <c r="BXB45"/>
      <c r="BXC45"/>
      <c r="BXD45"/>
      <c r="BXE45"/>
      <c r="BXF45"/>
      <c r="BXG45"/>
      <c r="BXH45"/>
      <c r="BXI45"/>
      <c r="BXJ45"/>
      <c r="BXK45"/>
      <c r="BXL45"/>
      <c r="BXM45"/>
      <c r="BXN45"/>
      <c r="BXO45"/>
      <c r="BXP45"/>
      <c r="BXQ45"/>
      <c r="BXR45"/>
      <c r="BXS45"/>
      <c r="BXT45"/>
      <c r="BXU45"/>
      <c r="BXV45"/>
      <c r="BXW45"/>
      <c r="BXX45"/>
      <c r="BXY45"/>
      <c r="BXZ45"/>
      <c r="BYA45"/>
      <c r="BYB45"/>
      <c r="BYC45"/>
      <c r="BYD45"/>
      <c r="BYE45"/>
      <c r="BYF45"/>
      <c r="BYG45"/>
      <c r="BYH45"/>
      <c r="BYI45"/>
      <c r="BYJ45"/>
      <c r="BYK45"/>
      <c r="BYL45"/>
      <c r="BYM45"/>
      <c r="BYN45"/>
      <c r="BYO45"/>
      <c r="BYP45"/>
      <c r="BYQ45"/>
      <c r="BYR45"/>
      <c r="BYS45"/>
      <c r="BYT45"/>
      <c r="BYU45"/>
      <c r="BYV45"/>
      <c r="BYW45"/>
      <c r="BYX45"/>
      <c r="BYY45"/>
      <c r="BYZ45"/>
      <c r="BZA45"/>
      <c r="BZB45"/>
      <c r="BZC45"/>
      <c r="BZD45"/>
      <c r="BZE45"/>
      <c r="BZF45"/>
      <c r="BZG45"/>
      <c r="BZH45"/>
      <c r="BZI45"/>
      <c r="BZJ45"/>
      <c r="BZK45"/>
      <c r="BZL45"/>
      <c r="BZM45"/>
      <c r="BZN45"/>
      <c r="BZO45"/>
      <c r="BZP45"/>
      <c r="BZQ45"/>
      <c r="BZR45"/>
      <c r="BZS45"/>
      <c r="BZT45"/>
      <c r="BZU45"/>
      <c r="BZV45"/>
      <c r="BZW45"/>
      <c r="BZX45"/>
      <c r="BZY45"/>
      <c r="BZZ45"/>
      <c r="CAA45"/>
      <c r="CAB45"/>
      <c r="CAC45"/>
      <c r="CAD45"/>
      <c r="CAE45"/>
      <c r="CAF45"/>
      <c r="CAG45"/>
      <c r="CAH45"/>
      <c r="CAI45"/>
      <c r="CAJ45"/>
      <c r="CAK45"/>
      <c r="CAL45"/>
      <c r="CAM45"/>
      <c r="CAN45"/>
      <c r="CAO45"/>
      <c r="CAP45"/>
      <c r="CAQ45"/>
      <c r="CAR45"/>
      <c r="CAS45"/>
      <c r="CAT45"/>
      <c r="CAU45"/>
      <c r="CAV45"/>
      <c r="CAW45"/>
      <c r="CAX45"/>
      <c r="CAY45"/>
      <c r="CAZ45"/>
      <c r="CBA45"/>
      <c r="CBB45"/>
      <c r="CBC45"/>
      <c r="CBD45"/>
      <c r="CBE45"/>
      <c r="CBF45"/>
      <c r="CBG45"/>
      <c r="CBH45"/>
      <c r="CBI45"/>
      <c r="CBJ45"/>
      <c r="CBK45"/>
      <c r="CBL45"/>
      <c r="CBM45"/>
      <c r="CBN45"/>
      <c r="CBO45"/>
      <c r="CBP45"/>
      <c r="CBQ45"/>
      <c r="CBR45"/>
      <c r="CBS45"/>
      <c r="CBT45"/>
      <c r="CBU45"/>
      <c r="CBV45"/>
      <c r="CBW45"/>
      <c r="CBX45"/>
      <c r="CBY45"/>
      <c r="CBZ45"/>
      <c r="CCA45"/>
      <c r="CCB45"/>
      <c r="CCC45"/>
      <c r="CCD45"/>
      <c r="CCE45"/>
      <c r="CCF45"/>
      <c r="CCG45"/>
      <c r="CCH45"/>
      <c r="CCI45"/>
      <c r="CCJ45"/>
      <c r="CCK45"/>
      <c r="CCL45"/>
      <c r="CCM45"/>
      <c r="CCN45"/>
      <c r="CCO45"/>
      <c r="CCP45"/>
      <c r="CCQ45"/>
      <c r="CCR45"/>
      <c r="CCS45"/>
      <c r="CCT45"/>
      <c r="CCU45"/>
      <c r="CCV45"/>
      <c r="CCW45"/>
      <c r="CCX45"/>
      <c r="CCY45"/>
      <c r="CCZ45"/>
      <c r="CDA45"/>
      <c r="CDB45"/>
      <c r="CDC45"/>
      <c r="CDD45"/>
      <c r="CDE45"/>
      <c r="CDF45"/>
      <c r="CDG45"/>
      <c r="CDH45"/>
      <c r="CDI45"/>
      <c r="CDJ45"/>
      <c r="CDK45"/>
      <c r="CDL45"/>
      <c r="CDM45"/>
      <c r="CDN45"/>
      <c r="CDO45"/>
      <c r="CDP45"/>
      <c r="CDQ45"/>
      <c r="CDR45"/>
      <c r="CDS45"/>
      <c r="CDT45"/>
      <c r="CDU45"/>
      <c r="CDV45"/>
      <c r="CDW45"/>
      <c r="CDX45"/>
      <c r="CDY45"/>
      <c r="CDZ45"/>
      <c r="CEA45"/>
      <c r="CEB45"/>
      <c r="CEC45"/>
      <c r="CED45"/>
      <c r="CEE45"/>
      <c r="CEF45"/>
      <c r="CEG45"/>
      <c r="CEH45"/>
      <c r="CEI45"/>
      <c r="CEJ45"/>
      <c r="CEK45"/>
      <c r="CEL45"/>
      <c r="CEM45"/>
      <c r="CEN45"/>
      <c r="CEO45"/>
      <c r="CEP45"/>
      <c r="CEQ45"/>
      <c r="CER45"/>
      <c r="CES45"/>
      <c r="CET45"/>
      <c r="CEU45"/>
      <c r="CEV45"/>
      <c r="CEW45"/>
      <c r="CEX45"/>
      <c r="CEY45"/>
      <c r="CEZ45"/>
      <c r="CFA45"/>
      <c r="CFB45"/>
      <c r="CFC45"/>
      <c r="CFD45"/>
      <c r="CFE45"/>
      <c r="CFF45"/>
      <c r="CFG45"/>
      <c r="CFH45"/>
      <c r="CFI45"/>
      <c r="CFJ45"/>
      <c r="CFK45"/>
      <c r="CFL45"/>
      <c r="CFM45"/>
      <c r="CFN45"/>
      <c r="CFO45"/>
      <c r="CFP45"/>
      <c r="CFQ45"/>
      <c r="CFR45"/>
      <c r="CFS45"/>
      <c r="CFT45"/>
      <c r="CFU45"/>
      <c r="CFV45"/>
      <c r="CFW45"/>
      <c r="CFX45"/>
      <c r="CFY45"/>
      <c r="CFZ45"/>
      <c r="CGA45"/>
      <c r="CGB45"/>
      <c r="CGC45"/>
      <c r="CGD45"/>
      <c r="CGE45"/>
      <c r="CGF45"/>
      <c r="CGG45"/>
      <c r="CGH45"/>
      <c r="CGI45"/>
      <c r="CGJ45"/>
      <c r="CGK45"/>
      <c r="CGL45"/>
      <c r="CGM45"/>
      <c r="CGN45"/>
      <c r="CGO45"/>
      <c r="CGP45"/>
      <c r="CGQ45"/>
      <c r="CGR45"/>
      <c r="CGS45"/>
      <c r="CGT45"/>
      <c r="CGU45"/>
      <c r="CGV45"/>
      <c r="CGW45"/>
      <c r="CGX45"/>
      <c r="CGY45"/>
      <c r="CGZ45"/>
      <c r="CHA45"/>
      <c r="CHB45"/>
      <c r="CHC45"/>
      <c r="CHD45"/>
      <c r="CHE45"/>
      <c r="CHF45"/>
      <c r="CHG45"/>
      <c r="CHH45"/>
      <c r="CHI45"/>
      <c r="CHJ45"/>
      <c r="CHK45"/>
      <c r="CHL45"/>
      <c r="CHM45"/>
      <c r="CHN45"/>
      <c r="CHO45"/>
      <c r="CHP45"/>
      <c r="CHQ45"/>
      <c r="CHR45"/>
      <c r="CHS45"/>
      <c r="CHT45"/>
      <c r="CHU45"/>
      <c r="CHV45"/>
      <c r="CHW45"/>
      <c r="CHX45"/>
      <c r="CHY45"/>
      <c r="CHZ45"/>
      <c r="CIA45"/>
      <c r="CIB45"/>
      <c r="CIC45"/>
      <c r="CID45"/>
      <c r="CIE45"/>
      <c r="CIF45"/>
      <c r="CIG45"/>
      <c r="CIH45"/>
      <c r="CII45"/>
      <c r="CIJ45"/>
      <c r="CIK45"/>
      <c r="CIL45"/>
      <c r="CIM45"/>
      <c r="CIN45"/>
      <c r="CIO45"/>
      <c r="CIP45"/>
      <c r="CIQ45"/>
      <c r="CIR45"/>
      <c r="CIS45"/>
      <c r="CIT45"/>
      <c r="CIU45"/>
      <c r="CIV45"/>
      <c r="CIW45"/>
      <c r="CIX45"/>
      <c r="CIY45"/>
      <c r="CIZ45"/>
      <c r="CJA45"/>
      <c r="CJB45"/>
      <c r="CJC45"/>
      <c r="CJD45"/>
      <c r="CJE45"/>
      <c r="CJF45"/>
      <c r="CJG45"/>
      <c r="CJH45"/>
      <c r="CJI45"/>
      <c r="CJJ45"/>
      <c r="CJK45"/>
      <c r="CJL45"/>
      <c r="CJM45"/>
      <c r="CJN45"/>
      <c r="CJO45"/>
      <c r="CJP45"/>
      <c r="CJQ45"/>
      <c r="CJR45"/>
      <c r="CJS45"/>
      <c r="CJT45"/>
      <c r="CJU45"/>
      <c r="CJV45"/>
      <c r="CJW45"/>
      <c r="CJX45"/>
      <c r="CJY45"/>
      <c r="CJZ45"/>
      <c r="CKA45"/>
      <c r="CKB45"/>
      <c r="CKC45"/>
      <c r="CKD45"/>
      <c r="CKE45"/>
      <c r="CKF45"/>
      <c r="CKG45"/>
      <c r="CKH45"/>
      <c r="CKI45"/>
      <c r="CKJ45"/>
      <c r="CKK45"/>
      <c r="CKL45"/>
      <c r="CKM45"/>
      <c r="CKN45"/>
      <c r="CKO45"/>
      <c r="CKP45"/>
      <c r="CKQ45"/>
      <c r="CKR45"/>
      <c r="CKS45"/>
      <c r="CKT45"/>
      <c r="CKU45"/>
      <c r="CKV45"/>
      <c r="CKW45"/>
      <c r="CKX45"/>
      <c r="CKY45"/>
      <c r="CKZ45"/>
      <c r="CLA45"/>
      <c r="CLB45"/>
      <c r="CLC45"/>
      <c r="CLD45"/>
      <c r="CLE45"/>
      <c r="CLF45"/>
      <c r="CLG45"/>
      <c r="CLH45"/>
      <c r="CLI45"/>
      <c r="CLJ45"/>
      <c r="CLK45"/>
      <c r="CLL45"/>
      <c r="CLM45"/>
      <c r="CLN45"/>
      <c r="CLO45"/>
      <c r="CLP45"/>
      <c r="CLQ45"/>
      <c r="CLR45"/>
      <c r="CLS45"/>
      <c r="CLT45"/>
      <c r="CLU45"/>
      <c r="CLV45"/>
      <c r="CLW45"/>
      <c r="CLX45"/>
      <c r="CLY45"/>
      <c r="CLZ45"/>
      <c r="CMA45"/>
      <c r="CMB45"/>
      <c r="CMC45"/>
      <c r="CMD45"/>
      <c r="CME45"/>
      <c r="CMF45"/>
      <c r="CMG45"/>
      <c r="CMH45"/>
      <c r="CMI45"/>
      <c r="CMJ45"/>
      <c r="CMK45"/>
      <c r="CML45"/>
      <c r="CMM45"/>
      <c r="CMN45"/>
      <c r="CMO45"/>
      <c r="CMP45"/>
      <c r="CMQ45"/>
      <c r="CMR45"/>
      <c r="CMS45"/>
      <c r="CMT45"/>
      <c r="CMU45"/>
      <c r="CMV45"/>
      <c r="CMW45"/>
      <c r="CMX45"/>
      <c r="CMY45"/>
      <c r="CMZ45"/>
      <c r="CNA45"/>
      <c r="CNB45"/>
      <c r="CNC45"/>
      <c r="CND45"/>
      <c r="CNE45"/>
      <c r="CNF45"/>
      <c r="CNG45"/>
      <c r="CNH45"/>
      <c r="CNI45"/>
      <c r="CNJ45"/>
      <c r="CNK45"/>
      <c r="CNL45"/>
      <c r="CNM45"/>
      <c r="CNN45"/>
      <c r="CNO45"/>
      <c r="CNP45"/>
      <c r="CNQ45"/>
      <c r="CNR45"/>
      <c r="CNS45"/>
      <c r="CNT45"/>
      <c r="CNU45"/>
      <c r="CNV45"/>
      <c r="CNW45"/>
      <c r="CNX45"/>
      <c r="CNY45"/>
      <c r="CNZ45"/>
      <c r="COA45"/>
      <c r="COB45"/>
      <c r="COC45"/>
      <c r="COD45"/>
      <c r="COE45"/>
      <c r="COF45"/>
      <c r="COG45"/>
      <c r="COH45"/>
      <c r="COI45"/>
      <c r="COJ45"/>
      <c r="COK45"/>
      <c r="COL45"/>
      <c r="COM45"/>
      <c r="CON45"/>
      <c r="COO45"/>
      <c r="COP45"/>
      <c r="COQ45"/>
      <c r="COR45"/>
      <c r="COS45"/>
      <c r="COT45"/>
      <c r="COU45"/>
      <c r="COV45"/>
      <c r="COW45"/>
      <c r="COX45"/>
      <c r="COY45"/>
      <c r="COZ45"/>
      <c r="CPA45"/>
      <c r="CPB45"/>
      <c r="CPC45"/>
      <c r="CPD45"/>
      <c r="CPE45"/>
      <c r="CPF45"/>
      <c r="CPG45"/>
      <c r="CPH45"/>
      <c r="CPI45"/>
      <c r="CPJ45"/>
      <c r="CPK45"/>
      <c r="CPL45"/>
      <c r="CPM45"/>
      <c r="CPN45"/>
      <c r="CPO45"/>
      <c r="CPP45"/>
      <c r="CPQ45"/>
      <c r="CPR45"/>
      <c r="CPS45"/>
      <c r="CPT45"/>
      <c r="CPU45"/>
      <c r="CPV45"/>
      <c r="CPW45"/>
      <c r="CPX45"/>
      <c r="CPY45"/>
      <c r="CPZ45"/>
      <c r="CQA45"/>
      <c r="CQB45"/>
      <c r="CQC45"/>
      <c r="CQD45"/>
      <c r="CQE45"/>
      <c r="CQF45"/>
      <c r="CQG45"/>
      <c r="CQH45"/>
      <c r="CQI45"/>
      <c r="CQJ45"/>
      <c r="CQK45"/>
      <c r="CQL45"/>
      <c r="CQM45"/>
      <c r="CQN45"/>
      <c r="CQO45"/>
      <c r="CQP45"/>
      <c r="CQQ45"/>
      <c r="CQR45"/>
      <c r="CQS45"/>
      <c r="CQT45"/>
      <c r="CQU45"/>
      <c r="CQV45"/>
      <c r="CQW45"/>
      <c r="CQX45"/>
      <c r="CQY45"/>
      <c r="CQZ45"/>
      <c r="CRA45"/>
      <c r="CRB45"/>
      <c r="CRC45"/>
      <c r="CRD45"/>
      <c r="CRE45"/>
      <c r="CRF45"/>
      <c r="CRG45"/>
      <c r="CRH45"/>
      <c r="CRI45"/>
      <c r="CRJ45"/>
      <c r="CRK45"/>
      <c r="CRL45"/>
      <c r="CRM45"/>
      <c r="CRN45"/>
      <c r="CRO45"/>
      <c r="CRP45"/>
      <c r="CRQ45"/>
      <c r="CRR45"/>
      <c r="CRS45"/>
      <c r="CRT45"/>
      <c r="CRU45"/>
      <c r="CRV45"/>
      <c r="CRW45"/>
      <c r="CRX45"/>
      <c r="CRY45"/>
      <c r="CRZ45"/>
      <c r="CSA45"/>
      <c r="CSB45"/>
      <c r="CSC45"/>
      <c r="CSD45"/>
      <c r="CSE45"/>
      <c r="CSF45"/>
      <c r="CSG45"/>
      <c r="CSH45"/>
      <c r="CSI45"/>
      <c r="CSJ45"/>
      <c r="CSK45"/>
      <c r="CSL45"/>
      <c r="CSM45"/>
      <c r="CSN45"/>
      <c r="CSO45"/>
      <c r="CSP45"/>
      <c r="CSQ45"/>
      <c r="CSR45"/>
      <c r="CSS45"/>
      <c r="CST45"/>
      <c r="CSU45"/>
      <c r="CSV45"/>
      <c r="CSW45"/>
      <c r="CSX45"/>
      <c r="CSY45"/>
      <c r="CSZ45"/>
      <c r="CTA45"/>
      <c r="CTB45"/>
      <c r="CTC45"/>
      <c r="CTD45"/>
      <c r="CTE45"/>
      <c r="CTF45"/>
      <c r="CTG45"/>
      <c r="CTH45"/>
      <c r="CTI45"/>
      <c r="CTJ45"/>
      <c r="CTK45"/>
      <c r="CTL45"/>
      <c r="CTM45"/>
      <c r="CTN45"/>
      <c r="CTO45"/>
      <c r="CTP45"/>
      <c r="CTQ45"/>
      <c r="CTR45"/>
      <c r="CTS45"/>
      <c r="CTT45"/>
      <c r="CTU45"/>
      <c r="CTV45"/>
      <c r="CTW45"/>
      <c r="CTX45"/>
      <c r="CTY45"/>
      <c r="CTZ45"/>
      <c r="CUA45"/>
      <c r="CUB45"/>
      <c r="CUC45"/>
      <c r="CUD45"/>
      <c r="CUE45"/>
      <c r="CUF45"/>
      <c r="CUG45"/>
      <c r="CUH45"/>
      <c r="CUI45"/>
      <c r="CUJ45"/>
      <c r="CUK45"/>
      <c r="CUL45"/>
      <c r="CUM45"/>
      <c r="CUN45"/>
      <c r="CUO45"/>
      <c r="CUP45"/>
      <c r="CUQ45"/>
      <c r="CUR45"/>
      <c r="CUS45"/>
      <c r="CUT45"/>
      <c r="CUU45"/>
      <c r="CUV45"/>
      <c r="CUW45"/>
      <c r="CUX45"/>
      <c r="CUY45"/>
      <c r="CUZ45"/>
      <c r="CVA45"/>
      <c r="CVB45"/>
      <c r="CVC45"/>
      <c r="CVD45"/>
      <c r="CVE45"/>
      <c r="CVF45"/>
      <c r="CVG45"/>
      <c r="CVH45"/>
      <c r="CVI45"/>
      <c r="CVJ45"/>
      <c r="CVK45"/>
      <c r="CVL45"/>
      <c r="CVM45"/>
      <c r="CVN45"/>
      <c r="CVO45"/>
      <c r="CVP45"/>
      <c r="CVQ45"/>
      <c r="CVR45"/>
      <c r="CVS45"/>
      <c r="CVT45"/>
      <c r="CVU45"/>
      <c r="CVV45"/>
      <c r="CVW45"/>
      <c r="CVX45"/>
      <c r="CVY45"/>
      <c r="CVZ45"/>
      <c r="CWA45"/>
      <c r="CWB45"/>
      <c r="CWC45"/>
      <c r="CWD45"/>
      <c r="CWE45"/>
      <c r="CWF45"/>
      <c r="CWG45"/>
      <c r="CWH45"/>
      <c r="CWI45"/>
      <c r="CWJ45"/>
      <c r="CWK45"/>
      <c r="CWL45"/>
      <c r="CWM45"/>
      <c r="CWN45"/>
      <c r="CWO45"/>
      <c r="CWP45"/>
      <c r="CWQ45"/>
      <c r="CWR45"/>
      <c r="CWS45"/>
      <c r="CWT45"/>
      <c r="CWU45"/>
      <c r="CWV45"/>
      <c r="CWW45"/>
      <c r="CWX45"/>
      <c r="CWY45"/>
      <c r="CWZ45"/>
      <c r="CXA45"/>
      <c r="CXB45"/>
      <c r="CXC45"/>
      <c r="CXD45"/>
      <c r="CXE45"/>
      <c r="CXF45"/>
      <c r="CXG45"/>
      <c r="CXH45"/>
      <c r="CXI45"/>
      <c r="CXJ45"/>
      <c r="CXK45"/>
      <c r="CXL45"/>
      <c r="CXM45"/>
      <c r="CXN45"/>
      <c r="CXO45"/>
      <c r="CXP45"/>
      <c r="CXQ45"/>
      <c r="CXR45"/>
      <c r="CXS45"/>
      <c r="CXT45"/>
      <c r="CXU45"/>
      <c r="CXV45"/>
      <c r="CXW45"/>
      <c r="CXX45"/>
      <c r="CXY45"/>
      <c r="CXZ45"/>
      <c r="CYA45"/>
      <c r="CYB45"/>
      <c r="CYC45"/>
      <c r="CYD45"/>
      <c r="CYE45"/>
      <c r="CYF45"/>
      <c r="CYG45"/>
      <c r="CYH45"/>
      <c r="CYI45"/>
      <c r="CYJ45"/>
      <c r="CYK45"/>
      <c r="CYL45"/>
      <c r="CYM45"/>
      <c r="CYN45"/>
      <c r="CYO45"/>
      <c r="CYP45"/>
      <c r="CYQ45"/>
      <c r="CYR45"/>
      <c r="CYS45"/>
      <c r="CYT45"/>
      <c r="CYU45"/>
      <c r="CYV45"/>
      <c r="CYW45"/>
      <c r="CYX45"/>
      <c r="CYY45"/>
      <c r="CYZ45"/>
      <c r="CZA45"/>
      <c r="CZB45"/>
      <c r="CZC45"/>
      <c r="CZD45"/>
      <c r="CZE45"/>
      <c r="CZF45"/>
      <c r="CZG45"/>
      <c r="CZH45"/>
      <c r="CZI45"/>
      <c r="CZJ45"/>
      <c r="CZK45"/>
      <c r="CZL45"/>
      <c r="CZM45"/>
      <c r="CZN45"/>
      <c r="CZO45"/>
      <c r="CZP45"/>
      <c r="CZQ45"/>
      <c r="CZR45"/>
      <c r="CZS45"/>
      <c r="CZT45"/>
      <c r="CZU45"/>
      <c r="CZV45"/>
      <c r="CZW45"/>
      <c r="CZX45"/>
      <c r="CZY45"/>
      <c r="CZZ45"/>
      <c r="DAA45"/>
      <c r="DAB45"/>
      <c r="DAC45"/>
      <c r="DAD45"/>
      <c r="DAE45"/>
      <c r="DAF45"/>
      <c r="DAG45"/>
      <c r="DAH45"/>
      <c r="DAI45"/>
      <c r="DAJ45"/>
      <c r="DAK45"/>
      <c r="DAL45"/>
      <c r="DAM45"/>
      <c r="DAN45"/>
      <c r="DAO45"/>
      <c r="DAP45"/>
      <c r="DAQ45"/>
      <c r="DAR45"/>
      <c r="DAS45"/>
      <c r="DAT45"/>
      <c r="DAU45"/>
      <c r="DAV45"/>
      <c r="DAW45"/>
      <c r="DAX45"/>
      <c r="DAY45"/>
      <c r="DAZ45"/>
      <c r="DBA45"/>
      <c r="DBB45"/>
      <c r="DBC45"/>
      <c r="DBD45"/>
      <c r="DBE45"/>
      <c r="DBF45"/>
      <c r="DBG45"/>
      <c r="DBH45"/>
      <c r="DBI45"/>
      <c r="DBJ45"/>
      <c r="DBK45"/>
      <c r="DBL45"/>
      <c r="DBM45"/>
      <c r="DBN45"/>
      <c r="DBO45"/>
      <c r="DBP45"/>
      <c r="DBQ45"/>
      <c r="DBR45"/>
      <c r="DBS45"/>
      <c r="DBT45"/>
      <c r="DBU45"/>
      <c r="DBV45"/>
      <c r="DBW45"/>
      <c r="DBX45"/>
      <c r="DBY45"/>
      <c r="DBZ45"/>
      <c r="DCA45"/>
      <c r="DCB45"/>
      <c r="DCC45"/>
      <c r="DCD45"/>
      <c r="DCE45"/>
      <c r="DCF45"/>
      <c r="DCG45"/>
      <c r="DCH45"/>
      <c r="DCI45"/>
      <c r="DCJ45"/>
      <c r="DCK45"/>
      <c r="DCL45"/>
      <c r="DCM45"/>
      <c r="DCN45"/>
      <c r="DCO45"/>
      <c r="DCP45"/>
      <c r="DCQ45"/>
      <c r="DCR45"/>
      <c r="DCS45"/>
      <c r="DCT45"/>
      <c r="DCU45"/>
      <c r="DCV45"/>
      <c r="DCW45"/>
      <c r="DCX45"/>
      <c r="DCY45"/>
      <c r="DCZ45"/>
      <c r="DDA45"/>
      <c r="DDB45"/>
      <c r="DDC45"/>
      <c r="DDD45"/>
      <c r="DDE45"/>
      <c r="DDF45"/>
      <c r="DDG45"/>
      <c r="DDH45"/>
      <c r="DDI45"/>
      <c r="DDJ45"/>
      <c r="DDK45"/>
      <c r="DDL45"/>
      <c r="DDM45"/>
      <c r="DDN45"/>
      <c r="DDO45"/>
      <c r="DDP45"/>
      <c r="DDQ45"/>
      <c r="DDR45"/>
      <c r="DDS45"/>
      <c r="DDT45"/>
      <c r="DDU45"/>
      <c r="DDV45"/>
      <c r="DDW45"/>
      <c r="DDX45"/>
      <c r="DDY45"/>
      <c r="DDZ45"/>
      <c r="DEA45"/>
      <c r="DEB45"/>
      <c r="DEC45"/>
      <c r="DED45"/>
      <c r="DEE45"/>
      <c r="DEF45"/>
      <c r="DEG45"/>
      <c r="DEH45"/>
      <c r="DEI45"/>
      <c r="DEJ45"/>
      <c r="DEK45"/>
      <c r="DEL45"/>
      <c r="DEM45"/>
      <c r="DEN45"/>
      <c r="DEO45"/>
      <c r="DEP45"/>
      <c r="DEQ45"/>
      <c r="DER45"/>
      <c r="DES45"/>
      <c r="DET45"/>
      <c r="DEU45"/>
      <c r="DEV45"/>
      <c r="DEW45"/>
      <c r="DEX45"/>
      <c r="DEY45"/>
      <c r="DEZ45"/>
      <c r="DFA45"/>
      <c r="DFB45"/>
      <c r="DFC45"/>
      <c r="DFD45"/>
      <c r="DFE45"/>
      <c r="DFF45"/>
      <c r="DFG45"/>
      <c r="DFH45"/>
      <c r="DFI45"/>
      <c r="DFJ45"/>
      <c r="DFK45"/>
      <c r="DFL45"/>
      <c r="DFM45"/>
      <c r="DFN45"/>
      <c r="DFO45"/>
      <c r="DFP45"/>
      <c r="DFQ45"/>
      <c r="DFR45"/>
      <c r="DFS45"/>
      <c r="DFT45"/>
      <c r="DFU45"/>
      <c r="DFV45"/>
      <c r="DFW45"/>
      <c r="DFX45"/>
      <c r="DFY45"/>
      <c r="DFZ45"/>
      <c r="DGA45"/>
      <c r="DGB45"/>
      <c r="DGC45"/>
      <c r="DGD45"/>
      <c r="DGE45"/>
      <c r="DGF45"/>
      <c r="DGG45"/>
      <c r="DGH45"/>
      <c r="DGI45"/>
      <c r="DGJ45"/>
      <c r="DGK45"/>
      <c r="DGL45"/>
      <c r="DGM45"/>
      <c r="DGN45"/>
      <c r="DGO45"/>
      <c r="DGP45"/>
      <c r="DGQ45"/>
      <c r="DGR45"/>
      <c r="DGS45"/>
      <c r="DGT45"/>
      <c r="DGU45"/>
      <c r="DGV45"/>
      <c r="DGW45"/>
      <c r="DGX45"/>
      <c r="DGY45"/>
      <c r="DGZ45"/>
      <c r="DHA45"/>
      <c r="DHB45"/>
      <c r="DHC45"/>
      <c r="DHD45"/>
      <c r="DHE45"/>
      <c r="DHF45"/>
      <c r="DHG45"/>
      <c r="DHH45"/>
      <c r="DHI45"/>
      <c r="DHJ45"/>
      <c r="DHK45"/>
      <c r="DHL45"/>
      <c r="DHM45"/>
      <c r="DHN45"/>
      <c r="DHO45"/>
      <c r="DHP45"/>
      <c r="DHQ45"/>
      <c r="DHR45"/>
      <c r="DHS45"/>
      <c r="DHT45"/>
      <c r="DHU45"/>
      <c r="DHV45"/>
      <c r="DHW45"/>
      <c r="DHX45"/>
      <c r="DHY45"/>
      <c r="DHZ45"/>
      <c r="DIA45"/>
      <c r="DIB45"/>
      <c r="DIC45"/>
      <c r="DID45"/>
      <c r="DIE45"/>
      <c r="DIF45"/>
      <c r="DIG45"/>
      <c r="DIH45"/>
      <c r="DII45"/>
      <c r="DIJ45"/>
      <c r="DIK45"/>
      <c r="DIL45"/>
      <c r="DIM45"/>
      <c r="DIN45"/>
      <c r="DIO45"/>
      <c r="DIP45"/>
      <c r="DIQ45"/>
      <c r="DIR45"/>
      <c r="DIS45"/>
      <c r="DIT45"/>
      <c r="DIU45"/>
      <c r="DIV45"/>
      <c r="DIW45"/>
      <c r="DIX45"/>
      <c r="DIY45"/>
      <c r="DIZ45"/>
      <c r="DJA45"/>
      <c r="DJB45"/>
      <c r="DJC45"/>
      <c r="DJD45"/>
      <c r="DJE45"/>
      <c r="DJF45"/>
      <c r="DJG45"/>
      <c r="DJH45"/>
      <c r="DJI45"/>
      <c r="DJJ45"/>
      <c r="DJK45"/>
      <c r="DJL45"/>
      <c r="DJM45"/>
      <c r="DJN45"/>
      <c r="DJO45"/>
      <c r="DJP45"/>
      <c r="DJQ45"/>
      <c r="DJR45"/>
      <c r="DJS45"/>
      <c r="DJT45"/>
      <c r="DJU45"/>
      <c r="DJV45"/>
      <c r="DJW45"/>
      <c r="DJX45"/>
      <c r="DJY45"/>
      <c r="DJZ45"/>
      <c r="DKA45"/>
      <c r="DKB45"/>
      <c r="DKC45"/>
      <c r="DKD45"/>
      <c r="DKE45"/>
      <c r="DKF45"/>
      <c r="DKG45"/>
      <c r="DKH45"/>
      <c r="DKI45"/>
      <c r="DKJ45"/>
      <c r="DKK45"/>
      <c r="DKL45"/>
      <c r="DKM45"/>
      <c r="DKN45"/>
      <c r="DKO45"/>
      <c r="DKP45"/>
      <c r="DKQ45"/>
      <c r="DKR45"/>
      <c r="DKS45"/>
      <c r="DKT45"/>
      <c r="DKU45"/>
      <c r="DKV45"/>
      <c r="DKW45"/>
      <c r="DKX45"/>
      <c r="DKY45"/>
      <c r="DKZ45"/>
      <c r="DLA45"/>
      <c r="DLB45"/>
      <c r="DLC45"/>
      <c r="DLD45"/>
      <c r="DLE45"/>
      <c r="DLF45"/>
      <c r="DLG45"/>
      <c r="DLH45"/>
      <c r="DLI45"/>
      <c r="DLJ45"/>
      <c r="DLK45"/>
      <c r="DLL45"/>
      <c r="DLM45"/>
      <c r="DLN45"/>
      <c r="DLO45"/>
      <c r="DLP45"/>
      <c r="DLQ45"/>
      <c r="DLR45"/>
      <c r="DLS45"/>
      <c r="DLT45"/>
      <c r="DLU45"/>
      <c r="DLV45"/>
      <c r="DLW45"/>
      <c r="DLX45"/>
      <c r="DLY45"/>
      <c r="DLZ45"/>
      <c r="DMA45"/>
      <c r="DMB45"/>
      <c r="DMC45"/>
      <c r="DMD45"/>
      <c r="DME45"/>
      <c r="DMF45"/>
      <c r="DMG45"/>
      <c r="DMH45"/>
      <c r="DMI45"/>
      <c r="DMJ45"/>
      <c r="DMK45"/>
      <c r="DML45"/>
      <c r="DMM45"/>
      <c r="DMN45"/>
      <c r="DMO45"/>
      <c r="DMP45"/>
      <c r="DMQ45"/>
      <c r="DMR45"/>
      <c r="DMS45"/>
      <c r="DMT45"/>
      <c r="DMU45"/>
      <c r="DMV45"/>
      <c r="DMW45"/>
      <c r="DMX45"/>
      <c r="DMY45"/>
      <c r="DMZ45"/>
      <c r="DNA45"/>
      <c r="DNB45"/>
      <c r="DNC45"/>
      <c r="DND45"/>
      <c r="DNE45"/>
      <c r="DNF45"/>
      <c r="DNG45"/>
      <c r="DNH45"/>
      <c r="DNI45"/>
      <c r="DNJ45"/>
      <c r="DNK45"/>
      <c r="DNL45"/>
      <c r="DNM45"/>
      <c r="DNN45"/>
      <c r="DNO45"/>
      <c r="DNP45"/>
      <c r="DNQ45"/>
      <c r="DNR45"/>
      <c r="DNS45"/>
      <c r="DNT45"/>
      <c r="DNU45"/>
      <c r="DNV45"/>
      <c r="DNW45"/>
      <c r="DNX45"/>
      <c r="DNY45"/>
      <c r="DNZ45"/>
      <c r="DOA45"/>
      <c r="DOB45"/>
      <c r="DOC45"/>
      <c r="DOD45"/>
      <c r="DOE45"/>
      <c r="DOF45"/>
      <c r="DOG45"/>
      <c r="DOH45"/>
      <c r="DOI45"/>
      <c r="DOJ45"/>
      <c r="DOK45"/>
      <c r="DOL45"/>
      <c r="DOM45"/>
      <c r="DON45"/>
      <c r="DOO45"/>
      <c r="DOP45"/>
      <c r="DOQ45"/>
      <c r="DOR45"/>
      <c r="DOS45"/>
      <c r="DOT45"/>
      <c r="DOU45"/>
      <c r="DOV45"/>
      <c r="DOW45"/>
      <c r="DOX45"/>
      <c r="DOY45"/>
      <c r="DOZ45"/>
      <c r="DPA45"/>
      <c r="DPB45"/>
      <c r="DPC45"/>
      <c r="DPD45"/>
      <c r="DPE45"/>
      <c r="DPF45"/>
      <c r="DPG45"/>
      <c r="DPH45"/>
      <c r="DPI45"/>
      <c r="DPJ45"/>
      <c r="DPK45"/>
      <c r="DPL45"/>
      <c r="DPM45"/>
      <c r="DPN45"/>
      <c r="DPO45"/>
      <c r="DPP45"/>
      <c r="DPQ45"/>
      <c r="DPR45"/>
      <c r="DPS45"/>
      <c r="DPT45"/>
      <c r="DPU45"/>
      <c r="DPV45"/>
      <c r="DPW45"/>
      <c r="DPX45"/>
      <c r="DPY45"/>
      <c r="DPZ45"/>
      <c r="DQA45"/>
      <c r="DQB45"/>
      <c r="DQC45"/>
      <c r="DQD45"/>
      <c r="DQE45"/>
      <c r="DQF45"/>
      <c r="DQG45"/>
      <c r="DQH45"/>
      <c r="DQI45"/>
      <c r="DQJ45"/>
      <c r="DQK45"/>
      <c r="DQL45"/>
      <c r="DQM45"/>
      <c r="DQN45"/>
      <c r="DQO45"/>
      <c r="DQP45"/>
      <c r="DQQ45"/>
      <c r="DQR45"/>
      <c r="DQS45"/>
      <c r="DQT45"/>
      <c r="DQU45"/>
      <c r="DQV45"/>
      <c r="DQW45"/>
      <c r="DQX45"/>
      <c r="DQY45"/>
      <c r="DQZ45"/>
      <c r="DRA45"/>
      <c r="DRB45"/>
      <c r="DRC45"/>
      <c r="DRD45"/>
      <c r="DRE45"/>
      <c r="DRF45"/>
      <c r="DRG45"/>
      <c r="DRH45"/>
      <c r="DRI45"/>
      <c r="DRJ45"/>
      <c r="DRK45"/>
      <c r="DRL45"/>
      <c r="DRM45"/>
      <c r="DRN45"/>
      <c r="DRO45"/>
      <c r="DRP45"/>
      <c r="DRQ45"/>
      <c r="DRR45"/>
      <c r="DRS45"/>
      <c r="DRT45"/>
      <c r="DRU45"/>
      <c r="DRV45"/>
      <c r="DRW45"/>
      <c r="DRX45"/>
      <c r="DRY45"/>
      <c r="DRZ45"/>
      <c r="DSA45"/>
      <c r="DSB45"/>
      <c r="DSC45"/>
      <c r="DSD45"/>
      <c r="DSE45"/>
      <c r="DSF45"/>
      <c r="DSG45"/>
      <c r="DSH45"/>
      <c r="DSI45"/>
      <c r="DSJ45"/>
      <c r="DSK45"/>
      <c r="DSL45"/>
      <c r="DSM45"/>
      <c r="DSN45"/>
      <c r="DSO45"/>
      <c r="DSP45"/>
      <c r="DSQ45"/>
      <c r="DSR45"/>
      <c r="DSS45"/>
      <c r="DST45"/>
      <c r="DSU45"/>
      <c r="DSV45"/>
      <c r="DSW45"/>
      <c r="DSX45"/>
      <c r="DSY45"/>
      <c r="DSZ45"/>
      <c r="DTA45"/>
      <c r="DTB45"/>
      <c r="DTC45"/>
      <c r="DTD45"/>
      <c r="DTE45"/>
      <c r="DTF45"/>
      <c r="DTG45"/>
      <c r="DTH45"/>
      <c r="DTI45"/>
      <c r="DTJ45"/>
      <c r="DTK45"/>
      <c r="DTL45"/>
      <c r="DTM45"/>
      <c r="DTN45"/>
      <c r="DTO45"/>
      <c r="DTP45"/>
      <c r="DTQ45"/>
      <c r="DTR45"/>
      <c r="DTS45"/>
      <c r="DTT45"/>
      <c r="DTU45"/>
      <c r="DTV45"/>
      <c r="DTW45"/>
      <c r="DTX45"/>
      <c r="DTY45"/>
      <c r="DTZ45"/>
      <c r="DUA45"/>
      <c r="DUB45"/>
      <c r="DUC45"/>
      <c r="DUD45"/>
      <c r="DUE45"/>
      <c r="DUF45"/>
      <c r="DUG45"/>
      <c r="DUH45"/>
      <c r="DUI45"/>
      <c r="DUJ45"/>
      <c r="DUK45"/>
      <c r="DUL45"/>
      <c r="DUM45"/>
      <c r="DUN45"/>
      <c r="DUO45"/>
      <c r="DUP45"/>
      <c r="DUQ45"/>
      <c r="DUR45"/>
      <c r="DUS45"/>
      <c r="DUT45"/>
      <c r="DUU45"/>
      <c r="DUV45"/>
      <c r="DUW45"/>
      <c r="DUX45"/>
      <c r="DUY45"/>
      <c r="DUZ45"/>
      <c r="DVA45"/>
      <c r="DVB45"/>
      <c r="DVC45"/>
      <c r="DVD45"/>
      <c r="DVE45"/>
      <c r="DVF45"/>
      <c r="DVG45"/>
      <c r="DVH45"/>
      <c r="DVI45"/>
      <c r="DVJ45"/>
      <c r="DVK45"/>
      <c r="DVL45"/>
      <c r="DVM45"/>
      <c r="DVN45"/>
      <c r="DVO45"/>
      <c r="DVP45"/>
      <c r="DVQ45"/>
      <c r="DVR45"/>
      <c r="DVS45"/>
      <c r="DVT45"/>
      <c r="DVU45"/>
      <c r="DVV45"/>
      <c r="DVW45"/>
      <c r="DVX45"/>
      <c r="DVY45"/>
      <c r="DVZ45"/>
      <c r="DWA45"/>
      <c r="DWB45"/>
      <c r="DWC45"/>
      <c r="DWD45"/>
      <c r="DWE45"/>
      <c r="DWF45"/>
      <c r="DWG45"/>
      <c r="DWH45"/>
      <c r="DWI45"/>
      <c r="DWJ45"/>
      <c r="DWK45"/>
      <c r="DWL45"/>
      <c r="DWM45"/>
      <c r="DWN45"/>
      <c r="DWO45"/>
      <c r="DWP45"/>
      <c r="DWQ45"/>
      <c r="DWR45"/>
      <c r="DWS45"/>
      <c r="DWT45"/>
      <c r="DWU45"/>
      <c r="DWV45"/>
      <c r="DWW45"/>
      <c r="DWX45"/>
      <c r="DWY45"/>
      <c r="DWZ45"/>
      <c r="DXA45"/>
      <c r="DXB45"/>
      <c r="DXC45"/>
      <c r="DXD45"/>
      <c r="DXE45"/>
      <c r="DXF45"/>
      <c r="DXG45"/>
      <c r="DXH45"/>
      <c r="DXI45"/>
      <c r="DXJ45"/>
      <c r="DXK45"/>
      <c r="DXL45"/>
      <c r="DXM45"/>
      <c r="DXN45"/>
      <c r="DXO45"/>
      <c r="DXP45"/>
      <c r="DXQ45"/>
      <c r="DXR45"/>
      <c r="DXS45"/>
      <c r="DXT45"/>
      <c r="DXU45"/>
      <c r="DXV45"/>
      <c r="DXW45"/>
      <c r="DXX45"/>
      <c r="DXY45"/>
      <c r="DXZ45"/>
      <c r="DYA45"/>
      <c r="DYB45"/>
      <c r="DYC45"/>
      <c r="DYD45"/>
      <c r="DYE45"/>
      <c r="DYF45"/>
      <c r="DYG45"/>
      <c r="DYH45"/>
      <c r="DYI45"/>
      <c r="DYJ45"/>
      <c r="DYK45"/>
      <c r="DYL45"/>
      <c r="DYM45"/>
      <c r="DYN45"/>
      <c r="DYO45"/>
      <c r="DYP45"/>
      <c r="DYQ45"/>
      <c r="DYR45"/>
      <c r="DYS45"/>
      <c r="DYT45"/>
      <c r="DYU45"/>
      <c r="DYV45"/>
      <c r="DYW45"/>
      <c r="DYX45"/>
      <c r="DYY45"/>
      <c r="DYZ45"/>
      <c r="DZA45"/>
      <c r="DZB45"/>
      <c r="DZC45"/>
      <c r="DZD45"/>
      <c r="DZE45"/>
      <c r="DZF45"/>
      <c r="DZG45"/>
      <c r="DZH45"/>
      <c r="DZI45"/>
      <c r="DZJ45"/>
      <c r="DZK45"/>
      <c r="DZL45"/>
      <c r="DZM45"/>
      <c r="DZN45"/>
      <c r="DZO45"/>
      <c r="DZP45"/>
      <c r="DZQ45"/>
      <c r="DZR45"/>
      <c r="DZS45"/>
      <c r="DZT45"/>
      <c r="DZU45"/>
      <c r="DZV45"/>
      <c r="DZW45"/>
      <c r="DZX45"/>
      <c r="DZY45"/>
      <c r="DZZ45"/>
      <c r="EAA45"/>
      <c r="EAB45"/>
      <c r="EAC45"/>
      <c r="EAD45"/>
      <c r="EAE45"/>
      <c r="EAF45"/>
      <c r="EAG45"/>
      <c r="EAH45"/>
      <c r="EAI45"/>
      <c r="EAJ45"/>
      <c r="EAK45"/>
      <c r="EAL45"/>
      <c r="EAM45"/>
      <c r="EAN45"/>
      <c r="EAO45"/>
      <c r="EAP45"/>
      <c r="EAQ45"/>
      <c r="EAR45"/>
      <c r="EAS45"/>
      <c r="EAT45"/>
      <c r="EAU45"/>
      <c r="EAV45"/>
      <c r="EAW45"/>
      <c r="EAX45"/>
      <c r="EAY45"/>
      <c r="EAZ45"/>
      <c r="EBA45"/>
      <c r="EBB45"/>
      <c r="EBC45"/>
      <c r="EBD45"/>
      <c r="EBE45"/>
      <c r="EBF45"/>
      <c r="EBG45"/>
      <c r="EBH45"/>
      <c r="EBI45"/>
      <c r="EBJ45"/>
      <c r="EBK45"/>
      <c r="EBL45"/>
      <c r="EBM45"/>
      <c r="EBN45"/>
      <c r="EBO45"/>
      <c r="EBP45"/>
      <c r="EBQ45"/>
      <c r="EBR45"/>
      <c r="EBS45"/>
      <c r="EBT45"/>
      <c r="EBU45"/>
      <c r="EBV45"/>
      <c r="EBW45"/>
      <c r="EBX45"/>
      <c r="EBY45"/>
      <c r="EBZ45"/>
      <c r="ECA45"/>
      <c r="ECB45"/>
      <c r="ECC45"/>
      <c r="ECD45"/>
      <c r="ECE45"/>
      <c r="ECF45"/>
      <c r="ECG45"/>
      <c r="ECH45"/>
      <c r="ECI45"/>
      <c r="ECJ45"/>
      <c r="ECK45"/>
      <c r="ECL45"/>
      <c r="ECM45"/>
      <c r="ECN45"/>
      <c r="ECO45"/>
      <c r="ECP45"/>
      <c r="ECQ45"/>
      <c r="ECR45"/>
      <c r="ECS45"/>
      <c r="ECT45"/>
      <c r="ECU45"/>
      <c r="ECV45"/>
      <c r="ECW45"/>
      <c r="ECX45"/>
      <c r="ECY45"/>
      <c r="ECZ45"/>
      <c r="EDA45"/>
      <c r="EDB45"/>
      <c r="EDC45"/>
      <c r="EDD45"/>
      <c r="EDE45"/>
      <c r="EDF45"/>
      <c r="EDG45"/>
      <c r="EDH45"/>
      <c r="EDI45"/>
      <c r="EDJ45"/>
      <c r="EDK45"/>
      <c r="EDL45"/>
      <c r="EDM45"/>
      <c r="EDN45"/>
      <c r="EDO45"/>
      <c r="EDP45"/>
      <c r="EDQ45"/>
      <c r="EDR45"/>
      <c r="EDS45"/>
      <c r="EDT45"/>
      <c r="EDU45"/>
      <c r="EDV45"/>
      <c r="EDW45"/>
      <c r="EDX45"/>
      <c r="EDY45"/>
      <c r="EDZ45"/>
      <c r="EEA45"/>
      <c r="EEB45"/>
      <c r="EEC45"/>
      <c r="EED45"/>
      <c r="EEE45"/>
      <c r="EEF45"/>
      <c r="EEG45"/>
      <c r="EEH45"/>
      <c r="EEI45"/>
      <c r="EEJ45"/>
      <c r="EEK45"/>
      <c r="EEL45"/>
      <c r="EEM45"/>
      <c r="EEN45"/>
      <c r="EEO45"/>
      <c r="EEP45"/>
      <c r="EEQ45"/>
      <c r="EER45"/>
      <c r="EES45"/>
      <c r="EET45"/>
      <c r="EEU45"/>
      <c r="EEV45"/>
      <c r="EEW45"/>
      <c r="EEX45"/>
      <c r="EEY45"/>
      <c r="EEZ45"/>
      <c r="EFA45"/>
      <c r="EFB45"/>
      <c r="EFC45"/>
      <c r="EFD45"/>
      <c r="EFE45"/>
      <c r="EFF45"/>
      <c r="EFG45"/>
      <c r="EFH45"/>
      <c r="EFI45"/>
      <c r="EFJ45"/>
      <c r="EFK45"/>
      <c r="EFL45"/>
      <c r="EFM45"/>
      <c r="EFN45"/>
      <c r="EFO45"/>
      <c r="EFP45"/>
      <c r="EFQ45"/>
      <c r="EFR45"/>
      <c r="EFS45"/>
      <c r="EFT45"/>
      <c r="EFU45"/>
      <c r="EFV45"/>
      <c r="EFW45"/>
      <c r="EFX45"/>
      <c r="EFY45"/>
      <c r="EFZ45"/>
      <c r="EGA45"/>
      <c r="EGB45"/>
      <c r="EGC45"/>
      <c r="EGD45"/>
      <c r="EGE45"/>
      <c r="EGF45"/>
      <c r="EGG45"/>
      <c r="EGH45"/>
      <c r="EGI45"/>
      <c r="EGJ45"/>
      <c r="EGK45"/>
      <c r="EGL45"/>
      <c r="EGM45"/>
      <c r="EGN45"/>
      <c r="EGO45"/>
      <c r="EGP45"/>
      <c r="EGQ45"/>
      <c r="EGR45"/>
      <c r="EGS45"/>
      <c r="EGT45"/>
      <c r="EGU45"/>
      <c r="EGV45"/>
      <c r="EGW45"/>
      <c r="EGX45"/>
      <c r="EGY45"/>
      <c r="EGZ45"/>
      <c r="EHA45"/>
      <c r="EHB45"/>
      <c r="EHC45"/>
      <c r="EHD45"/>
      <c r="EHE45"/>
      <c r="EHF45"/>
      <c r="EHG45"/>
      <c r="EHH45"/>
      <c r="EHI45"/>
      <c r="EHJ45"/>
      <c r="EHK45"/>
      <c r="EHL45"/>
      <c r="EHM45"/>
      <c r="EHN45"/>
      <c r="EHO45"/>
      <c r="EHP45"/>
      <c r="EHQ45"/>
      <c r="EHR45"/>
      <c r="EHS45"/>
      <c r="EHT45"/>
      <c r="EHU45"/>
      <c r="EHV45"/>
      <c r="EHW45"/>
      <c r="EHX45"/>
      <c r="EHY45"/>
      <c r="EHZ45"/>
      <c r="EIA45"/>
      <c r="EIB45"/>
      <c r="EIC45"/>
      <c r="EID45"/>
      <c r="EIE45"/>
      <c r="EIF45"/>
      <c r="EIG45"/>
      <c r="EIH45"/>
      <c r="EII45"/>
      <c r="EIJ45"/>
      <c r="EIK45"/>
      <c r="EIL45"/>
      <c r="EIM45"/>
      <c r="EIN45"/>
      <c r="EIO45"/>
      <c r="EIP45"/>
      <c r="EIQ45"/>
      <c r="EIR45"/>
      <c r="EIS45"/>
      <c r="EIT45"/>
      <c r="EIU45"/>
      <c r="EIV45"/>
      <c r="EIW45"/>
      <c r="EIX45"/>
      <c r="EIY45"/>
      <c r="EIZ45"/>
      <c r="EJA45"/>
      <c r="EJB45"/>
      <c r="EJC45"/>
      <c r="EJD45"/>
      <c r="EJE45"/>
      <c r="EJF45"/>
      <c r="EJG45"/>
      <c r="EJH45"/>
      <c r="EJI45"/>
      <c r="EJJ45"/>
      <c r="EJK45"/>
      <c r="EJL45"/>
      <c r="EJM45"/>
      <c r="EJN45"/>
      <c r="EJO45"/>
      <c r="EJP45"/>
      <c r="EJQ45"/>
      <c r="EJR45"/>
      <c r="EJS45"/>
      <c r="EJT45"/>
      <c r="EJU45"/>
      <c r="EJV45"/>
      <c r="EJW45"/>
      <c r="EJX45"/>
      <c r="EJY45"/>
      <c r="EJZ45"/>
      <c r="EKA45"/>
      <c r="EKB45"/>
      <c r="EKC45"/>
      <c r="EKD45"/>
      <c r="EKE45"/>
      <c r="EKF45"/>
      <c r="EKG45"/>
      <c r="EKH45"/>
      <c r="EKI45"/>
      <c r="EKJ45"/>
      <c r="EKK45"/>
      <c r="EKL45"/>
      <c r="EKM45"/>
      <c r="EKN45"/>
      <c r="EKO45"/>
      <c r="EKP45"/>
      <c r="EKQ45"/>
      <c r="EKR45"/>
      <c r="EKS45"/>
      <c r="EKT45"/>
      <c r="EKU45"/>
      <c r="EKV45"/>
      <c r="EKW45"/>
      <c r="EKX45"/>
      <c r="EKY45"/>
      <c r="EKZ45"/>
      <c r="ELA45"/>
      <c r="ELB45"/>
      <c r="ELC45"/>
      <c r="ELD45"/>
      <c r="ELE45"/>
      <c r="ELF45"/>
      <c r="ELG45"/>
      <c r="ELH45"/>
      <c r="ELI45"/>
      <c r="ELJ45"/>
      <c r="ELK45"/>
      <c r="ELL45"/>
      <c r="ELM45"/>
      <c r="ELN45"/>
      <c r="ELO45"/>
      <c r="ELP45"/>
      <c r="ELQ45"/>
      <c r="ELR45"/>
      <c r="ELS45"/>
      <c r="ELT45"/>
      <c r="ELU45"/>
      <c r="ELV45"/>
      <c r="ELW45"/>
      <c r="ELX45"/>
      <c r="ELY45"/>
      <c r="ELZ45"/>
      <c r="EMA45"/>
      <c r="EMB45"/>
      <c r="EMC45"/>
      <c r="EMD45"/>
      <c r="EME45"/>
      <c r="EMF45"/>
      <c r="EMG45"/>
      <c r="EMH45"/>
      <c r="EMI45"/>
      <c r="EMJ45"/>
      <c r="EMK45"/>
      <c r="EML45"/>
      <c r="EMM45"/>
      <c r="EMN45"/>
      <c r="EMO45"/>
      <c r="EMP45"/>
      <c r="EMQ45"/>
      <c r="EMR45"/>
      <c r="EMS45"/>
      <c r="EMT45"/>
      <c r="EMU45"/>
      <c r="EMV45"/>
      <c r="EMW45"/>
      <c r="EMX45"/>
      <c r="EMY45"/>
      <c r="EMZ45"/>
      <c r="ENA45"/>
      <c r="ENB45"/>
      <c r="ENC45"/>
      <c r="END45"/>
      <c r="ENE45"/>
      <c r="ENF45"/>
      <c r="ENG45"/>
      <c r="ENH45"/>
      <c r="ENI45"/>
      <c r="ENJ45"/>
      <c r="ENK45"/>
      <c r="ENL45"/>
      <c r="ENM45"/>
      <c r="ENN45"/>
      <c r="ENO45"/>
      <c r="ENP45"/>
      <c r="ENQ45"/>
      <c r="ENR45"/>
      <c r="ENS45"/>
      <c r="ENT45"/>
      <c r="ENU45"/>
      <c r="ENV45"/>
      <c r="ENW45"/>
      <c r="ENX45"/>
      <c r="ENY45"/>
      <c r="ENZ45"/>
      <c r="EOA45"/>
      <c r="EOB45"/>
      <c r="EOC45"/>
      <c r="EOD45"/>
      <c r="EOE45"/>
      <c r="EOF45"/>
      <c r="EOG45"/>
      <c r="EOH45"/>
      <c r="EOI45"/>
      <c r="EOJ45"/>
      <c r="EOK45"/>
      <c r="EOL45"/>
      <c r="EOM45"/>
      <c r="EON45"/>
      <c r="EOO45"/>
      <c r="EOP45"/>
      <c r="EOQ45"/>
      <c r="EOR45"/>
      <c r="EOS45"/>
      <c r="EOT45"/>
      <c r="EOU45"/>
      <c r="EOV45"/>
      <c r="EOW45"/>
      <c r="EOX45"/>
      <c r="EOY45"/>
      <c r="EOZ45"/>
      <c r="EPA45"/>
      <c r="EPB45"/>
      <c r="EPC45"/>
      <c r="EPD45"/>
      <c r="EPE45"/>
      <c r="EPF45"/>
      <c r="EPG45"/>
      <c r="EPH45"/>
      <c r="EPI45"/>
      <c r="EPJ45"/>
      <c r="EPK45"/>
      <c r="EPL45"/>
      <c r="EPM45"/>
      <c r="EPN45"/>
      <c r="EPO45"/>
      <c r="EPP45"/>
      <c r="EPQ45"/>
      <c r="EPR45"/>
      <c r="EPS45"/>
      <c r="EPT45"/>
      <c r="EPU45"/>
      <c r="EPV45"/>
      <c r="EPW45"/>
      <c r="EPX45"/>
      <c r="EPY45"/>
      <c r="EPZ45"/>
      <c r="EQA45"/>
      <c r="EQB45"/>
      <c r="EQC45"/>
      <c r="EQD45"/>
      <c r="EQE45"/>
      <c r="EQF45"/>
      <c r="EQG45"/>
      <c r="EQH45"/>
      <c r="EQI45"/>
      <c r="EQJ45"/>
      <c r="EQK45"/>
      <c r="EQL45"/>
      <c r="EQM45"/>
      <c r="EQN45"/>
      <c r="EQO45"/>
      <c r="EQP45"/>
      <c r="EQQ45"/>
      <c r="EQR45"/>
      <c r="EQS45"/>
      <c r="EQT45"/>
      <c r="EQU45"/>
      <c r="EQV45"/>
      <c r="EQW45"/>
      <c r="EQX45"/>
      <c r="EQY45"/>
      <c r="EQZ45"/>
      <c r="ERA45"/>
      <c r="ERB45"/>
      <c r="ERC45"/>
      <c r="ERD45"/>
      <c r="ERE45"/>
      <c r="ERF45"/>
      <c r="ERG45"/>
      <c r="ERH45"/>
      <c r="ERI45"/>
      <c r="ERJ45"/>
      <c r="ERK45"/>
      <c r="ERL45"/>
      <c r="ERM45"/>
      <c r="ERN45"/>
      <c r="ERO45"/>
      <c r="ERP45"/>
      <c r="ERQ45"/>
      <c r="ERR45"/>
      <c r="ERS45"/>
      <c r="ERT45"/>
      <c r="ERU45"/>
      <c r="ERV45"/>
      <c r="ERW45"/>
      <c r="ERX45"/>
      <c r="ERY45"/>
      <c r="ERZ45"/>
      <c r="ESA45"/>
      <c r="ESB45"/>
      <c r="ESC45"/>
      <c r="ESD45"/>
      <c r="ESE45"/>
      <c r="ESF45"/>
      <c r="ESG45"/>
      <c r="ESH45"/>
      <c r="ESI45"/>
      <c r="ESJ45"/>
      <c r="ESK45"/>
      <c r="ESL45"/>
      <c r="ESM45"/>
      <c r="ESN45"/>
      <c r="ESO45"/>
      <c r="ESP45"/>
      <c r="ESQ45"/>
      <c r="ESR45"/>
      <c r="ESS45"/>
      <c r="EST45"/>
      <c r="ESU45"/>
      <c r="ESV45"/>
      <c r="ESW45"/>
      <c r="ESX45"/>
      <c r="ESY45"/>
      <c r="ESZ45"/>
      <c r="ETA45"/>
      <c r="ETB45"/>
      <c r="ETC45"/>
      <c r="ETD45"/>
      <c r="ETE45"/>
      <c r="ETF45"/>
      <c r="ETG45"/>
      <c r="ETH45"/>
      <c r="ETI45"/>
      <c r="ETJ45"/>
      <c r="ETK45"/>
      <c r="ETL45"/>
      <c r="ETM45"/>
      <c r="ETN45"/>
      <c r="ETO45"/>
      <c r="ETP45"/>
      <c r="ETQ45"/>
      <c r="ETR45"/>
      <c r="ETS45"/>
      <c r="ETT45"/>
      <c r="ETU45"/>
      <c r="ETV45"/>
      <c r="ETW45"/>
      <c r="ETX45"/>
      <c r="ETY45"/>
      <c r="ETZ45"/>
      <c r="EUA45"/>
      <c r="EUB45"/>
      <c r="EUC45"/>
      <c r="EUD45"/>
      <c r="EUE45"/>
      <c r="EUF45"/>
      <c r="EUG45"/>
      <c r="EUH45"/>
      <c r="EUI45"/>
      <c r="EUJ45"/>
      <c r="EUK45"/>
      <c r="EUL45"/>
      <c r="EUM45"/>
      <c r="EUN45"/>
      <c r="EUO45"/>
      <c r="EUP45"/>
      <c r="EUQ45"/>
      <c r="EUR45"/>
      <c r="EUS45"/>
      <c r="EUT45"/>
      <c r="EUU45"/>
      <c r="EUV45"/>
      <c r="EUW45"/>
      <c r="EUX45"/>
      <c r="EUY45"/>
      <c r="EUZ45"/>
      <c r="EVA45"/>
      <c r="EVB45"/>
      <c r="EVC45"/>
      <c r="EVD45"/>
      <c r="EVE45"/>
      <c r="EVF45"/>
      <c r="EVG45"/>
      <c r="EVH45"/>
      <c r="EVI45"/>
      <c r="EVJ45"/>
      <c r="EVK45"/>
      <c r="EVL45"/>
      <c r="EVM45"/>
      <c r="EVN45"/>
      <c r="EVO45"/>
      <c r="EVP45"/>
      <c r="EVQ45"/>
      <c r="EVR45"/>
      <c r="EVS45"/>
      <c r="EVT45"/>
      <c r="EVU45"/>
      <c r="EVV45"/>
      <c r="EVW45"/>
      <c r="EVX45"/>
      <c r="EVY45"/>
      <c r="EVZ45"/>
      <c r="EWA45"/>
      <c r="EWB45"/>
      <c r="EWC45"/>
      <c r="EWD45"/>
      <c r="EWE45"/>
      <c r="EWF45"/>
      <c r="EWG45"/>
      <c r="EWH45"/>
      <c r="EWI45"/>
      <c r="EWJ45"/>
      <c r="EWK45"/>
      <c r="EWL45"/>
      <c r="EWM45"/>
      <c r="EWN45"/>
      <c r="EWO45"/>
      <c r="EWP45"/>
      <c r="EWQ45"/>
      <c r="EWR45"/>
      <c r="EWS45"/>
      <c r="EWT45"/>
      <c r="EWU45"/>
      <c r="EWV45"/>
      <c r="EWW45"/>
      <c r="EWX45"/>
      <c r="EWY45"/>
      <c r="EWZ45"/>
      <c r="EXA45"/>
      <c r="EXB45"/>
      <c r="EXC45"/>
      <c r="EXD45"/>
      <c r="EXE45"/>
      <c r="EXF45"/>
      <c r="EXG45"/>
      <c r="EXH45"/>
      <c r="EXI45"/>
      <c r="EXJ45"/>
      <c r="EXK45"/>
      <c r="EXL45"/>
      <c r="EXM45"/>
      <c r="EXN45"/>
      <c r="EXO45"/>
      <c r="EXP45"/>
      <c r="EXQ45"/>
      <c r="EXR45"/>
      <c r="EXS45"/>
      <c r="EXT45"/>
      <c r="EXU45"/>
      <c r="EXV45"/>
      <c r="EXW45"/>
      <c r="EXX45"/>
      <c r="EXY45"/>
      <c r="EXZ45"/>
      <c r="EYA45"/>
      <c r="EYB45"/>
      <c r="EYC45"/>
      <c r="EYD45"/>
      <c r="EYE45"/>
      <c r="EYF45"/>
      <c r="EYG45"/>
      <c r="EYH45"/>
      <c r="EYI45"/>
      <c r="EYJ45"/>
      <c r="EYK45"/>
      <c r="EYL45"/>
      <c r="EYM45"/>
      <c r="EYN45"/>
      <c r="EYO45"/>
      <c r="EYP45"/>
      <c r="EYQ45"/>
      <c r="EYR45"/>
      <c r="EYS45"/>
      <c r="EYT45"/>
      <c r="EYU45"/>
      <c r="EYV45"/>
      <c r="EYW45"/>
      <c r="EYX45"/>
      <c r="EYY45"/>
      <c r="EYZ45"/>
      <c r="EZA45"/>
      <c r="EZB45"/>
      <c r="EZC45"/>
      <c r="EZD45"/>
      <c r="EZE45"/>
      <c r="EZF45"/>
      <c r="EZG45"/>
      <c r="EZH45"/>
      <c r="EZI45"/>
      <c r="EZJ45"/>
      <c r="EZK45"/>
      <c r="EZL45"/>
      <c r="EZM45"/>
      <c r="EZN45"/>
      <c r="EZO45"/>
      <c r="EZP45"/>
      <c r="EZQ45"/>
      <c r="EZR45"/>
      <c r="EZS45"/>
      <c r="EZT45"/>
      <c r="EZU45"/>
      <c r="EZV45"/>
      <c r="EZW45"/>
      <c r="EZX45"/>
      <c r="EZY45"/>
      <c r="EZZ45"/>
      <c r="FAA45"/>
      <c r="FAB45"/>
      <c r="FAC45"/>
      <c r="FAD45"/>
      <c r="FAE45"/>
      <c r="FAF45"/>
      <c r="FAG45"/>
      <c r="FAH45"/>
      <c r="FAI45"/>
      <c r="FAJ45"/>
      <c r="FAK45"/>
      <c r="FAL45"/>
      <c r="FAM45"/>
      <c r="FAN45"/>
      <c r="FAO45"/>
      <c r="FAP45"/>
      <c r="FAQ45"/>
      <c r="FAR45"/>
      <c r="FAS45"/>
      <c r="FAT45"/>
      <c r="FAU45"/>
      <c r="FAV45"/>
      <c r="FAW45"/>
      <c r="FAX45"/>
      <c r="FAY45"/>
      <c r="FAZ45"/>
      <c r="FBA45"/>
      <c r="FBB45"/>
      <c r="FBC45"/>
      <c r="FBD45"/>
      <c r="FBE45"/>
      <c r="FBF45"/>
      <c r="FBG45"/>
      <c r="FBH45"/>
      <c r="FBI45"/>
      <c r="FBJ45"/>
      <c r="FBK45"/>
      <c r="FBL45"/>
      <c r="FBM45"/>
      <c r="FBN45"/>
      <c r="FBO45"/>
      <c r="FBP45"/>
      <c r="FBQ45"/>
      <c r="FBR45"/>
      <c r="FBS45"/>
      <c r="FBT45"/>
      <c r="FBU45"/>
      <c r="FBV45"/>
      <c r="FBW45"/>
      <c r="FBX45"/>
      <c r="FBY45"/>
      <c r="FBZ45"/>
      <c r="FCA45"/>
      <c r="FCB45"/>
      <c r="FCC45"/>
      <c r="FCD45"/>
      <c r="FCE45"/>
      <c r="FCF45"/>
      <c r="FCG45"/>
      <c r="FCH45"/>
      <c r="FCI45"/>
      <c r="FCJ45"/>
      <c r="FCK45"/>
      <c r="FCL45"/>
      <c r="FCM45"/>
      <c r="FCN45"/>
      <c r="FCO45"/>
      <c r="FCP45"/>
      <c r="FCQ45"/>
      <c r="FCR45"/>
      <c r="FCS45"/>
      <c r="FCT45"/>
      <c r="FCU45"/>
      <c r="FCV45"/>
      <c r="FCW45"/>
      <c r="FCX45"/>
      <c r="FCY45"/>
      <c r="FCZ45"/>
      <c r="FDA45"/>
      <c r="FDB45"/>
      <c r="FDC45"/>
      <c r="FDD45"/>
      <c r="FDE45"/>
      <c r="FDF45"/>
      <c r="FDG45"/>
      <c r="FDH45"/>
      <c r="FDI45"/>
      <c r="FDJ45"/>
      <c r="FDK45"/>
      <c r="FDL45"/>
      <c r="FDM45"/>
      <c r="FDN45"/>
      <c r="FDO45"/>
      <c r="FDP45"/>
      <c r="FDQ45"/>
      <c r="FDR45"/>
      <c r="FDS45"/>
      <c r="FDT45"/>
      <c r="FDU45"/>
      <c r="FDV45"/>
      <c r="FDW45"/>
      <c r="FDX45"/>
      <c r="FDY45"/>
      <c r="FDZ45"/>
      <c r="FEA45"/>
      <c r="FEB45"/>
      <c r="FEC45"/>
      <c r="FED45"/>
      <c r="FEE45"/>
      <c r="FEF45"/>
      <c r="FEG45"/>
      <c r="FEH45"/>
      <c r="FEI45"/>
      <c r="FEJ45"/>
      <c r="FEK45"/>
      <c r="FEL45"/>
      <c r="FEM45"/>
      <c r="FEN45"/>
      <c r="FEO45"/>
      <c r="FEP45"/>
      <c r="FEQ45"/>
      <c r="FER45"/>
      <c r="FES45"/>
      <c r="FET45"/>
      <c r="FEU45"/>
      <c r="FEV45"/>
      <c r="FEW45"/>
      <c r="FEX45"/>
      <c r="FEY45"/>
      <c r="FEZ45"/>
      <c r="FFA45"/>
      <c r="FFB45"/>
      <c r="FFC45"/>
      <c r="FFD45"/>
      <c r="FFE45"/>
      <c r="FFF45"/>
      <c r="FFG45"/>
      <c r="FFH45"/>
      <c r="FFI45"/>
      <c r="FFJ45"/>
      <c r="FFK45"/>
      <c r="FFL45"/>
      <c r="FFM45"/>
      <c r="FFN45"/>
      <c r="FFO45"/>
      <c r="FFP45"/>
      <c r="FFQ45"/>
      <c r="FFR45"/>
      <c r="FFS45"/>
      <c r="FFT45"/>
      <c r="FFU45"/>
      <c r="FFV45"/>
      <c r="FFW45"/>
      <c r="FFX45"/>
      <c r="FFY45"/>
      <c r="FFZ45"/>
      <c r="FGA45"/>
      <c r="FGB45"/>
      <c r="FGC45"/>
      <c r="FGD45"/>
      <c r="FGE45"/>
      <c r="FGF45"/>
      <c r="FGG45"/>
      <c r="FGH45"/>
      <c r="FGI45"/>
      <c r="FGJ45"/>
      <c r="FGK45"/>
      <c r="FGL45"/>
      <c r="FGM45"/>
      <c r="FGN45"/>
      <c r="FGO45"/>
      <c r="FGP45"/>
      <c r="FGQ45"/>
      <c r="FGR45"/>
      <c r="FGS45"/>
      <c r="FGT45"/>
      <c r="FGU45"/>
      <c r="FGV45"/>
      <c r="FGW45"/>
      <c r="FGX45"/>
      <c r="FGY45"/>
      <c r="FGZ45"/>
      <c r="FHA45"/>
      <c r="FHB45"/>
      <c r="FHC45"/>
      <c r="FHD45"/>
      <c r="FHE45"/>
      <c r="FHF45"/>
      <c r="FHG45"/>
      <c r="FHH45"/>
      <c r="FHI45"/>
      <c r="FHJ45"/>
      <c r="FHK45"/>
      <c r="FHL45"/>
      <c r="FHM45"/>
      <c r="FHN45"/>
      <c r="FHO45"/>
      <c r="FHP45"/>
      <c r="FHQ45"/>
      <c r="FHR45"/>
      <c r="FHS45"/>
      <c r="FHT45"/>
      <c r="FHU45"/>
      <c r="FHV45"/>
      <c r="FHW45"/>
      <c r="FHX45"/>
      <c r="FHY45"/>
      <c r="FHZ45"/>
      <c r="FIA45"/>
      <c r="FIB45"/>
      <c r="FIC45"/>
      <c r="FID45"/>
      <c r="FIE45"/>
      <c r="FIF45"/>
      <c r="FIG45"/>
      <c r="FIH45"/>
      <c r="FII45"/>
      <c r="FIJ45"/>
      <c r="FIK45"/>
      <c r="FIL45"/>
      <c r="FIM45"/>
      <c r="FIN45"/>
      <c r="FIO45"/>
      <c r="FIP45"/>
      <c r="FIQ45"/>
      <c r="FIR45"/>
      <c r="FIS45"/>
      <c r="FIT45"/>
      <c r="FIU45"/>
      <c r="FIV45"/>
      <c r="FIW45"/>
      <c r="FIX45"/>
      <c r="FIY45"/>
      <c r="FIZ45"/>
      <c r="FJA45"/>
      <c r="FJB45"/>
      <c r="FJC45"/>
      <c r="FJD45"/>
      <c r="FJE45"/>
      <c r="FJF45"/>
      <c r="FJG45"/>
      <c r="FJH45"/>
      <c r="FJI45"/>
      <c r="FJJ45"/>
      <c r="FJK45"/>
      <c r="FJL45"/>
      <c r="FJM45"/>
      <c r="FJN45"/>
      <c r="FJO45"/>
      <c r="FJP45"/>
      <c r="FJQ45"/>
      <c r="FJR45"/>
      <c r="FJS45"/>
      <c r="FJT45"/>
      <c r="FJU45"/>
      <c r="FJV45"/>
      <c r="FJW45"/>
      <c r="FJX45"/>
      <c r="FJY45"/>
      <c r="FJZ45"/>
      <c r="FKA45"/>
      <c r="FKB45"/>
      <c r="FKC45"/>
      <c r="FKD45"/>
      <c r="FKE45"/>
      <c r="FKF45"/>
      <c r="FKG45"/>
      <c r="FKH45"/>
      <c r="FKI45"/>
      <c r="FKJ45"/>
      <c r="FKK45"/>
      <c r="FKL45"/>
      <c r="FKM45"/>
      <c r="FKN45"/>
      <c r="FKO45"/>
      <c r="FKP45"/>
      <c r="FKQ45"/>
      <c r="FKR45"/>
      <c r="FKS45"/>
      <c r="FKT45"/>
      <c r="FKU45"/>
      <c r="FKV45"/>
      <c r="FKW45"/>
      <c r="FKX45"/>
      <c r="FKY45"/>
      <c r="FKZ45"/>
      <c r="FLA45"/>
      <c r="FLB45"/>
      <c r="FLC45"/>
      <c r="FLD45"/>
      <c r="FLE45"/>
      <c r="FLF45"/>
      <c r="FLG45"/>
      <c r="FLH45"/>
      <c r="FLI45"/>
      <c r="FLJ45"/>
      <c r="FLK45"/>
      <c r="FLL45"/>
      <c r="FLM45"/>
      <c r="FLN45"/>
      <c r="FLO45"/>
      <c r="FLP45"/>
      <c r="FLQ45"/>
      <c r="FLR45"/>
      <c r="FLS45"/>
      <c r="FLT45"/>
      <c r="FLU45"/>
      <c r="FLV45"/>
      <c r="FLW45"/>
      <c r="FLX45"/>
      <c r="FLY45"/>
      <c r="FLZ45"/>
      <c r="FMA45"/>
      <c r="FMB45"/>
      <c r="FMC45"/>
      <c r="FMD45"/>
      <c r="FME45"/>
      <c r="FMF45"/>
      <c r="FMG45"/>
      <c r="FMH45"/>
      <c r="FMI45"/>
      <c r="FMJ45"/>
      <c r="FMK45"/>
      <c r="FML45"/>
      <c r="FMM45"/>
      <c r="FMN45"/>
      <c r="FMO45"/>
      <c r="FMP45"/>
      <c r="FMQ45"/>
      <c r="FMR45"/>
      <c r="FMS45"/>
      <c r="FMT45"/>
      <c r="FMU45"/>
      <c r="FMV45"/>
      <c r="FMW45"/>
      <c r="FMX45"/>
      <c r="FMY45"/>
      <c r="FMZ45"/>
      <c r="FNA45"/>
      <c r="FNB45"/>
      <c r="FNC45"/>
      <c r="FND45"/>
      <c r="FNE45"/>
      <c r="FNF45"/>
      <c r="FNG45"/>
      <c r="FNH45"/>
      <c r="FNI45"/>
      <c r="FNJ45"/>
      <c r="FNK45"/>
      <c r="FNL45"/>
      <c r="FNM45"/>
      <c r="FNN45"/>
      <c r="FNO45"/>
      <c r="FNP45"/>
      <c r="FNQ45"/>
      <c r="FNR45"/>
      <c r="FNS45"/>
      <c r="FNT45"/>
      <c r="FNU45"/>
      <c r="FNV45"/>
      <c r="FNW45"/>
      <c r="FNX45"/>
      <c r="FNY45"/>
      <c r="FNZ45"/>
      <c r="FOA45"/>
      <c r="FOB45"/>
      <c r="FOC45"/>
      <c r="FOD45"/>
      <c r="FOE45"/>
      <c r="FOF45"/>
      <c r="FOG45"/>
      <c r="FOH45"/>
      <c r="FOI45"/>
      <c r="FOJ45"/>
      <c r="FOK45"/>
      <c r="FOL45"/>
      <c r="FOM45"/>
      <c r="FON45"/>
      <c r="FOO45"/>
      <c r="FOP45"/>
      <c r="FOQ45"/>
      <c r="FOR45"/>
      <c r="FOS45"/>
      <c r="FOT45"/>
      <c r="FOU45"/>
      <c r="FOV45"/>
      <c r="FOW45"/>
      <c r="FOX45"/>
      <c r="FOY45"/>
      <c r="FOZ45"/>
      <c r="FPA45"/>
      <c r="FPB45"/>
      <c r="FPC45"/>
      <c r="FPD45"/>
      <c r="FPE45"/>
      <c r="FPF45"/>
      <c r="FPG45"/>
      <c r="FPH45"/>
      <c r="FPI45"/>
      <c r="FPJ45"/>
      <c r="FPK45"/>
      <c r="FPL45"/>
      <c r="FPM45"/>
      <c r="FPN45"/>
      <c r="FPO45"/>
      <c r="FPP45"/>
      <c r="FPQ45"/>
      <c r="FPR45"/>
      <c r="FPS45"/>
      <c r="FPT45"/>
      <c r="FPU45"/>
      <c r="FPV45"/>
      <c r="FPW45"/>
      <c r="FPX45"/>
      <c r="FPY45"/>
      <c r="FPZ45"/>
      <c r="FQA45"/>
      <c r="FQB45"/>
      <c r="FQC45"/>
      <c r="FQD45"/>
      <c r="FQE45"/>
      <c r="FQF45"/>
      <c r="FQG45"/>
      <c r="FQH45"/>
      <c r="FQI45"/>
      <c r="FQJ45"/>
      <c r="FQK45"/>
      <c r="FQL45"/>
      <c r="FQM45"/>
      <c r="FQN45"/>
      <c r="FQO45"/>
      <c r="FQP45"/>
      <c r="FQQ45"/>
      <c r="FQR45"/>
      <c r="FQS45"/>
      <c r="FQT45"/>
      <c r="FQU45"/>
      <c r="FQV45"/>
      <c r="FQW45"/>
      <c r="FQX45"/>
      <c r="FQY45"/>
      <c r="FQZ45"/>
      <c r="FRA45"/>
      <c r="FRB45"/>
      <c r="FRC45"/>
      <c r="FRD45"/>
      <c r="FRE45"/>
      <c r="FRF45"/>
      <c r="FRG45"/>
      <c r="FRH45"/>
      <c r="FRI45"/>
      <c r="FRJ45"/>
      <c r="FRK45"/>
      <c r="FRL45"/>
      <c r="FRM45"/>
      <c r="FRN45"/>
      <c r="FRO45"/>
      <c r="FRP45"/>
      <c r="FRQ45"/>
      <c r="FRR45"/>
      <c r="FRS45"/>
      <c r="FRT45"/>
      <c r="FRU45"/>
      <c r="FRV45"/>
      <c r="FRW45"/>
      <c r="FRX45"/>
      <c r="FRY45"/>
      <c r="FRZ45"/>
      <c r="FSA45"/>
      <c r="FSB45"/>
      <c r="FSC45"/>
      <c r="FSD45"/>
      <c r="FSE45"/>
      <c r="FSF45"/>
      <c r="FSG45"/>
      <c r="FSH45"/>
      <c r="FSI45"/>
      <c r="FSJ45"/>
      <c r="FSK45"/>
      <c r="FSL45"/>
      <c r="FSM45"/>
      <c r="FSN45"/>
      <c r="FSO45"/>
      <c r="FSP45"/>
      <c r="FSQ45"/>
      <c r="FSR45"/>
      <c r="FSS45"/>
      <c r="FST45"/>
      <c r="FSU45"/>
      <c r="FSV45"/>
      <c r="FSW45"/>
      <c r="FSX45"/>
      <c r="FSY45"/>
      <c r="FSZ45"/>
      <c r="FTA45"/>
      <c r="FTB45"/>
      <c r="FTC45"/>
      <c r="FTD45"/>
      <c r="FTE45"/>
      <c r="FTF45"/>
      <c r="FTG45"/>
      <c r="FTH45"/>
      <c r="FTI45"/>
      <c r="FTJ45"/>
      <c r="FTK45"/>
      <c r="FTL45"/>
      <c r="FTM45"/>
      <c r="FTN45"/>
      <c r="FTO45"/>
      <c r="FTP45"/>
      <c r="FTQ45"/>
      <c r="FTR45"/>
      <c r="FTS45"/>
      <c r="FTT45"/>
      <c r="FTU45"/>
      <c r="FTV45"/>
      <c r="FTW45"/>
      <c r="FTX45"/>
      <c r="FTY45"/>
      <c r="FTZ45"/>
      <c r="FUA45"/>
      <c r="FUB45"/>
      <c r="FUC45"/>
      <c r="FUD45"/>
      <c r="FUE45"/>
      <c r="FUF45"/>
      <c r="FUG45"/>
      <c r="FUH45"/>
      <c r="FUI45"/>
      <c r="FUJ45"/>
      <c r="FUK45"/>
      <c r="FUL45"/>
      <c r="FUM45"/>
      <c r="FUN45"/>
      <c r="FUO45"/>
      <c r="FUP45"/>
      <c r="FUQ45"/>
      <c r="FUR45"/>
      <c r="FUS45"/>
      <c r="FUT45"/>
      <c r="FUU45"/>
      <c r="FUV45"/>
      <c r="FUW45"/>
      <c r="FUX45"/>
      <c r="FUY45"/>
      <c r="FUZ45"/>
      <c r="FVA45"/>
      <c r="FVB45"/>
      <c r="FVC45"/>
      <c r="FVD45"/>
      <c r="FVE45"/>
      <c r="FVF45"/>
      <c r="FVG45"/>
      <c r="FVH45"/>
      <c r="FVI45"/>
      <c r="FVJ45"/>
      <c r="FVK45"/>
      <c r="FVL45"/>
      <c r="FVM45"/>
      <c r="FVN45"/>
      <c r="FVO45"/>
      <c r="FVP45"/>
      <c r="FVQ45"/>
      <c r="FVR45"/>
      <c r="FVS45"/>
      <c r="FVT45"/>
      <c r="FVU45"/>
      <c r="FVV45"/>
      <c r="FVW45"/>
      <c r="FVX45"/>
      <c r="FVY45"/>
      <c r="FVZ45"/>
      <c r="FWA45"/>
      <c r="FWB45"/>
      <c r="FWC45"/>
      <c r="FWD45"/>
      <c r="FWE45"/>
      <c r="FWF45"/>
      <c r="FWG45"/>
      <c r="FWH45"/>
      <c r="FWI45"/>
      <c r="FWJ45"/>
      <c r="FWK45"/>
      <c r="FWL45"/>
      <c r="FWM45"/>
      <c r="FWN45"/>
      <c r="FWO45"/>
      <c r="FWP45"/>
      <c r="FWQ45"/>
      <c r="FWR45"/>
      <c r="FWS45"/>
      <c r="FWT45"/>
      <c r="FWU45"/>
      <c r="FWV45"/>
      <c r="FWW45"/>
      <c r="FWX45"/>
      <c r="FWY45"/>
      <c r="FWZ45"/>
      <c r="FXA45"/>
      <c r="FXB45"/>
      <c r="FXC45"/>
      <c r="FXD45"/>
      <c r="FXE45"/>
      <c r="FXF45"/>
      <c r="FXG45"/>
      <c r="FXH45"/>
      <c r="FXI45"/>
      <c r="FXJ45"/>
      <c r="FXK45"/>
      <c r="FXL45"/>
      <c r="FXM45"/>
      <c r="FXN45"/>
      <c r="FXO45"/>
      <c r="FXP45"/>
      <c r="FXQ45"/>
      <c r="FXR45"/>
      <c r="FXS45"/>
      <c r="FXT45"/>
      <c r="FXU45"/>
      <c r="FXV45"/>
      <c r="FXW45"/>
      <c r="FXX45"/>
      <c r="FXY45"/>
      <c r="FXZ45"/>
      <c r="FYA45"/>
      <c r="FYB45"/>
      <c r="FYC45"/>
      <c r="FYD45"/>
      <c r="FYE45"/>
      <c r="FYF45"/>
      <c r="FYG45"/>
      <c r="FYH45"/>
      <c r="FYI45"/>
      <c r="FYJ45"/>
      <c r="FYK45"/>
      <c r="FYL45"/>
      <c r="FYM45"/>
      <c r="FYN45"/>
      <c r="FYO45"/>
      <c r="FYP45"/>
      <c r="FYQ45"/>
      <c r="FYR45"/>
      <c r="FYS45"/>
      <c r="FYT45"/>
      <c r="FYU45"/>
      <c r="FYV45"/>
      <c r="FYW45"/>
      <c r="FYX45"/>
      <c r="FYY45"/>
      <c r="FYZ45"/>
      <c r="FZA45"/>
      <c r="FZB45"/>
      <c r="FZC45"/>
      <c r="FZD45"/>
      <c r="FZE45"/>
      <c r="FZF45"/>
      <c r="FZG45"/>
      <c r="FZH45"/>
      <c r="FZI45"/>
      <c r="FZJ45"/>
      <c r="FZK45"/>
      <c r="FZL45"/>
      <c r="FZM45"/>
      <c r="FZN45"/>
      <c r="FZO45"/>
      <c r="FZP45"/>
      <c r="FZQ45"/>
      <c r="FZR45"/>
      <c r="FZS45"/>
      <c r="FZT45"/>
      <c r="FZU45"/>
      <c r="FZV45"/>
      <c r="FZW45"/>
      <c r="FZX45"/>
      <c r="FZY45"/>
      <c r="FZZ45"/>
      <c r="GAA45"/>
      <c r="GAB45"/>
      <c r="GAC45"/>
      <c r="GAD45"/>
      <c r="GAE45"/>
      <c r="GAF45"/>
      <c r="GAG45"/>
      <c r="GAH45"/>
      <c r="GAI45"/>
      <c r="GAJ45"/>
      <c r="GAK45"/>
      <c r="GAL45"/>
      <c r="GAM45"/>
      <c r="GAN45"/>
      <c r="GAO45"/>
      <c r="GAP45"/>
      <c r="GAQ45"/>
      <c r="GAR45"/>
      <c r="GAS45"/>
      <c r="GAT45"/>
      <c r="GAU45"/>
      <c r="GAV45"/>
      <c r="GAW45"/>
      <c r="GAX45"/>
      <c r="GAY45"/>
      <c r="GAZ45"/>
      <c r="GBA45"/>
      <c r="GBB45"/>
      <c r="GBC45"/>
      <c r="GBD45"/>
      <c r="GBE45"/>
      <c r="GBF45"/>
      <c r="GBG45"/>
      <c r="GBH45"/>
      <c r="GBI45"/>
      <c r="GBJ45"/>
      <c r="GBK45"/>
      <c r="GBL45"/>
      <c r="GBM45"/>
      <c r="GBN45"/>
      <c r="GBO45"/>
      <c r="GBP45"/>
      <c r="GBQ45"/>
      <c r="GBR45"/>
      <c r="GBS45"/>
      <c r="GBT45"/>
      <c r="GBU45"/>
      <c r="GBV45"/>
      <c r="GBW45"/>
      <c r="GBX45"/>
      <c r="GBY45"/>
      <c r="GBZ45"/>
      <c r="GCA45"/>
      <c r="GCB45"/>
      <c r="GCC45"/>
      <c r="GCD45"/>
      <c r="GCE45"/>
      <c r="GCF45"/>
      <c r="GCG45"/>
      <c r="GCH45"/>
      <c r="GCI45"/>
      <c r="GCJ45"/>
      <c r="GCK45"/>
      <c r="GCL45"/>
      <c r="GCM45"/>
      <c r="GCN45"/>
      <c r="GCO45"/>
      <c r="GCP45"/>
      <c r="GCQ45"/>
      <c r="GCR45"/>
      <c r="GCS45"/>
      <c r="GCT45"/>
      <c r="GCU45"/>
      <c r="GCV45"/>
      <c r="GCW45"/>
      <c r="GCX45"/>
      <c r="GCY45"/>
      <c r="GCZ45"/>
      <c r="GDA45"/>
      <c r="GDB45"/>
      <c r="GDC45"/>
      <c r="GDD45"/>
      <c r="GDE45"/>
      <c r="GDF45"/>
      <c r="GDG45"/>
      <c r="GDH45"/>
      <c r="GDI45"/>
      <c r="GDJ45"/>
      <c r="GDK45"/>
      <c r="GDL45"/>
      <c r="GDM45"/>
      <c r="GDN45"/>
      <c r="GDO45"/>
      <c r="GDP45"/>
      <c r="GDQ45"/>
      <c r="GDR45"/>
      <c r="GDS45"/>
      <c r="GDT45"/>
      <c r="GDU45"/>
      <c r="GDV45"/>
      <c r="GDW45"/>
      <c r="GDX45"/>
      <c r="GDY45"/>
      <c r="GDZ45"/>
      <c r="GEA45"/>
      <c r="GEB45"/>
      <c r="GEC45"/>
      <c r="GED45"/>
      <c r="GEE45"/>
      <c r="GEF45"/>
      <c r="GEG45"/>
      <c r="GEH45"/>
      <c r="GEI45"/>
      <c r="GEJ45"/>
      <c r="GEK45"/>
      <c r="GEL45"/>
      <c r="GEM45"/>
      <c r="GEN45"/>
      <c r="GEO45"/>
      <c r="GEP45"/>
      <c r="GEQ45"/>
      <c r="GER45"/>
      <c r="GES45"/>
      <c r="GET45"/>
      <c r="GEU45"/>
      <c r="GEV45"/>
      <c r="GEW45"/>
      <c r="GEX45"/>
      <c r="GEY45"/>
      <c r="GEZ45"/>
      <c r="GFA45"/>
      <c r="GFB45"/>
      <c r="GFC45"/>
      <c r="GFD45"/>
      <c r="GFE45"/>
      <c r="GFF45"/>
      <c r="GFG45"/>
      <c r="GFH45"/>
      <c r="GFI45"/>
      <c r="GFJ45"/>
      <c r="GFK45"/>
      <c r="GFL45"/>
      <c r="GFM45"/>
      <c r="GFN45"/>
      <c r="GFO45"/>
      <c r="GFP45"/>
      <c r="GFQ45"/>
      <c r="GFR45"/>
      <c r="GFS45"/>
      <c r="GFT45"/>
      <c r="GFU45"/>
      <c r="GFV45"/>
      <c r="GFW45"/>
      <c r="GFX45"/>
      <c r="GFY45"/>
      <c r="GFZ45"/>
      <c r="GGA45"/>
      <c r="GGB45"/>
      <c r="GGC45"/>
      <c r="GGD45"/>
      <c r="GGE45"/>
      <c r="GGF45"/>
      <c r="GGG45"/>
      <c r="GGH45"/>
      <c r="GGI45"/>
      <c r="GGJ45"/>
      <c r="GGK45"/>
      <c r="GGL45"/>
      <c r="GGM45"/>
      <c r="GGN45"/>
      <c r="GGO45"/>
      <c r="GGP45"/>
      <c r="GGQ45"/>
      <c r="GGR45"/>
      <c r="GGS45"/>
      <c r="GGT45"/>
      <c r="GGU45"/>
      <c r="GGV45"/>
      <c r="GGW45"/>
      <c r="GGX45"/>
      <c r="GGY45"/>
      <c r="GGZ45"/>
      <c r="GHA45"/>
      <c r="GHB45"/>
      <c r="GHC45"/>
      <c r="GHD45"/>
      <c r="GHE45"/>
      <c r="GHF45"/>
      <c r="GHG45"/>
      <c r="GHH45"/>
      <c r="GHI45"/>
      <c r="GHJ45"/>
      <c r="GHK45"/>
      <c r="GHL45"/>
      <c r="GHM45"/>
      <c r="GHN45"/>
      <c r="GHO45"/>
      <c r="GHP45"/>
      <c r="GHQ45"/>
      <c r="GHR45"/>
      <c r="GHS45"/>
      <c r="GHT45"/>
      <c r="GHU45"/>
      <c r="GHV45"/>
      <c r="GHW45"/>
      <c r="GHX45"/>
      <c r="GHY45"/>
      <c r="GHZ45"/>
      <c r="GIA45"/>
      <c r="GIB45"/>
      <c r="GIC45"/>
      <c r="GID45"/>
      <c r="GIE45"/>
      <c r="GIF45"/>
      <c r="GIG45"/>
      <c r="GIH45"/>
      <c r="GII45"/>
      <c r="GIJ45"/>
      <c r="GIK45"/>
      <c r="GIL45"/>
      <c r="GIM45"/>
      <c r="GIN45"/>
      <c r="GIO45"/>
      <c r="GIP45"/>
      <c r="GIQ45"/>
      <c r="GIR45"/>
      <c r="GIS45"/>
      <c r="GIT45"/>
      <c r="GIU45"/>
      <c r="GIV45"/>
      <c r="GIW45"/>
      <c r="GIX45"/>
      <c r="GIY45"/>
      <c r="GIZ45"/>
      <c r="GJA45"/>
      <c r="GJB45"/>
      <c r="GJC45"/>
      <c r="GJD45"/>
      <c r="GJE45"/>
      <c r="GJF45"/>
      <c r="GJG45"/>
      <c r="GJH45"/>
      <c r="GJI45"/>
      <c r="GJJ45"/>
      <c r="GJK45"/>
      <c r="GJL45"/>
      <c r="GJM45"/>
      <c r="GJN45"/>
      <c r="GJO45"/>
      <c r="GJP45"/>
      <c r="GJQ45"/>
      <c r="GJR45"/>
      <c r="GJS45"/>
      <c r="GJT45"/>
      <c r="GJU45"/>
      <c r="GJV45"/>
      <c r="GJW45"/>
      <c r="GJX45"/>
      <c r="GJY45"/>
      <c r="GJZ45"/>
      <c r="GKA45"/>
      <c r="GKB45"/>
      <c r="GKC45"/>
      <c r="GKD45"/>
      <c r="GKE45"/>
      <c r="GKF45"/>
      <c r="GKG45"/>
      <c r="GKH45"/>
      <c r="GKI45"/>
      <c r="GKJ45"/>
      <c r="GKK45"/>
      <c r="GKL45"/>
      <c r="GKM45"/>
      <c r="GKN45"/>
      <c r="GKO45"/>
      <c r="GKP45"/>
      <c r="GKQ45"/>
      <c r="GKR45"/>
      <c r="GKS45"/>
      <c r="GKT45"/>
      <c r="GKU45"/>
      <c r="GKV45"/>
      <c r="GKW45"/>
      <c r="GKX45"/>
      <c r="GKY45"/>
      <c r="GKZ45"/>
      <c r="GLA45"/>
      <c r="GLB45"/>
      <c r="GLC45"/>
      <c r="GLD45"/>
      <c r="GLE45"/>
      <c r="GLF45"/>
      <c r="GLG45"/>
      <c r="GLH45"/>
      <c r="GLI45"/>
      <c r="GLJ45"/>
      <c r="GLK45"/>
      <c r="GLL45"/>
      <c r="GLM45"/>
      <c r="GLN45"/>
      <c r="GLO45"/>
      <c r="GLP45"/>
      <c r="GLQ45"/>
      <c r="GLR45"/>
      <c r="GLS45"/>
      <c r="GLT45"/>
      <c r="GLU45"/>
      <c r="GLV45"/>
      <c r="GLW45"/>
      <c r="GLX45"/>
      <c r="GLY45"/>
      <c r="GLZ45"/>
      <c r="GMA45"/>
      <c r="GMB45"/>
      <c r="GMC45"/>
      <c r="GMD45"/>
      <c r="GME45"/>
      <c r="GMF45"/>
      <c r="GMG45"/>
      <c r="GMH45"/>
      <c r="GMI45"/>
      <c r="GMJ45"/>
      <c r="GMK45"/>
      <c r="GML45"/>
      <c r="GMM45"/>
      <c r="GMN45"/>
      <c r="GMO45"/>
      <c r="GMP45"/>
      <c r="GMQ45"/>
      <c r="GMR45"/>
      <c r="GMS45"/>
      <c r="GMT45"/>
      <c r="GMU45"/>
      <c r="GMV45"/>
      <c r="GMW45"/>
      <c r="GMX45"/>
      <c r="GMY45"/>
      <c r="GMZ45"/>
      <c r="GNA45"/>
      <c r="GNB45"/>
      <c r="GNC45"/>
      <c r="GND45"/>
      <c r="GNE45"/>
      <c r="GNF45"/>
      <c r="GNG45"/>
      <c r="GNH45"/>
      <c r="GNI45"/>
      <c r="GNJ45"/>
      <c r="GNK45"/>
      <c r="GNL45"/>
      <c r="GNM45"/>
      <c r="GNN45"/>
      <c r="GNO45"/>
      <c r="GNP45"/>
      <c r="GNQ45"/>
      <c r="GNR45"/>
      <c r="GNS45"/>
      <c r="GNT45"/>
      <c r="GNU45"/>
      <c r="GNV45"/>
      <c r="GNW45"/>
      <c r="GNX45"/>
      <c r="GNY45"/>
      <c r="GNZ45"/>
      <c r="GOA45"/>
      <c r="GOB45"/>
      <c r="GOC45"/>
      <c r="GOD45"/>
      <c r="GOE45"/>
      <c r="GOF45"/>
      <c r="GOG45"/>
      <c r="GOH45"/>
      <c r="GOI45"/>
      <c r="GOJ45"/>
      <c r="GOK45"/>
      <c r="GOL45"/>
      <c r="GOM45"/>
      <c r="GON45"/>
      <c r="GOO45"/>
      <c r="GOP45"/>
      <c r="GOQ45"/>
      <c r="GOR45"/>
      <c r="GOS45"/>
      <c r="GOT45"/>
      <c r="GOU45"/>
      <c r="GOV45"/>
      <c r="GOW45"/>
      <c r="GOX45"/>
      <c r="GOY45"/>
      <c r="GOZ45"/>
      <c r="GPA45"/>
      <c r="GPB45"/>
      <c r="GPC45"/>
      <c r="GPD45"/>
      <c r="GPE45"/>
      <c r="GPF45"/>
      <c r="GPG45"/>
      <c r="GPH45"/>
      <c r="GPI45"/>
      <c r="GPJ45"/>
      <c r="GPK45"/>
      <c r="GPL45"/>
      <c r="GPM45"/>
      <c r="GPN45"/>
      <c r="GPO45"/>
      <c r="GPP45"/>
      <c r="GPQ45"/>
      <c r="GPR45"/>
      <c r="GPS45"/>
      <c r="GPT45"/>
      <c r="GPU45"/>
      <c r="GPV45"/>
      <c r="GPW45"/>
      <c r="GPX45"/>
      <c r="GPY45"/>
      <c r="GPZ45"/>
      <c r="GQA45"/>
      <c r="GQB45"/>
      <c r="GQC45"/>
      <c r="GQD45"/>
      <c r="GQE45"/>
      <c r="GQF45"/>
      <c r="GQG45"/>
      <c r="GQH45"/>
      <c r="GQI45"/>
      <c r="GQJ45"/>
      <c r="GQK45"/>
      <c r="GQL45"/>
      <c r="GQM45"/>
      <c r="GQN45"/>
      <c r="GQO45"/>
      <c r="GQP45"/>
      <c r="GQQ45"/>
      <c r="GQR45"/>
      <c r="GQS45"/>
      <c r="GQT45"/>
      <c r="GQU45"/>
      <c r="GQV45"/>
      <c r="GQW45"/>
      <c r="GQX45"/>
      <c r="GQY45"/>
      <c r="GQZ45"/>
      <c r="GRA45"/>
      <c r="GRB45"/>
      <c r="GRC45"/>
      <c r="GRD45"/>
      <c r="GRE45"/>
      <c r="GRF45"/>
      <c r="GRG45"/>
      <c r="GRH45"/>
      <c r="GRI45"/>
      <c r="GRJ45"/>
      <c r="GRK45"/>
      <c r="GRL45"/>
      <c r="GRM45"/>
      <c r="GRN45"/>
      <c r="GRO45"/>
      <c r="GRP45"/>
      <c r="GRQ45"/>
      <c r="GRR45"/>
      <c r="GRS45"/>
      <c r="GRT45"/>
      <c r="GRU45"/>
      <c r="GRV45"/>
      <c r="GRW45"/>
      <c r="GRX45"/>
      <c r="GRY45"/>
      <c r="GRZ45"/>
      <c r="GSA45"/>
      <c r="GSB45"/>
      <c r="GSC45"/>
      <c r="GSD45"/>
      <c r="GSE45"/>
      <c r="GSF45"/>
      <c r="GSG45"/>
      <c r="GSH45"/>
      <c r="GSI45"/>
      <c r="GSJ45"/>
      <c r="GSK45"/>
      <c r="GSL45"/>
      <c r="GSM45"/>
      <c r="GSN45"/>
      <c r="GSO45"/>
      <c r="GSP45"/>
      <c r="GSQ45"/>
      <c r="GSR45"/>
      <c r="GSS45"/>
      <c r="GST45"/>
      <c r="GSU45"/>
      <c r="GSV45"/>
      <c r="GSW45"/>
      <c r="GSX45"/>
      <c r="GSY45"/>
      <c r="GSZ45"/>
      <c r="GTA45"/>
      <c r="GTB45"/>
      <c r="GTC45"/>
      <c r="GTD45"/>
      <c r="GTE45"/>
      <c r="GTF45"/>
      <c r="GTG45"/>
      <c r="GTH45"/>
      <c r="GTI45"/>
      <c r="GTJ45"/>
      <c r="GTK45"/>
      <c r="GTL45"/>
      <c r="GTM45"/>
      <c r="GTN45"/>
      <c r="GTO45"/>
      <c r="GTP45"/>
      <c r="GTQ45"/>
      <c r="GTR45"/>
      <c r="GTS45"/>
      <c r="GTT45"/>
      <c r="GTU45"/>
      <c r="GTV45"/>
      <c r="GTW45"/>
      <c r="GTX45"/>
      <c r="GTY45"/>
      <c r="GTZ45"/>
      <c r="GUA45"/>
      <c r="GUB45"/>
      <c r="GUC45"/>
      <c r="GUD45"/>
      <c r="GUE45"/>
      <c r="GUF45"/>
      <c r="GUG45"/>
      <c r="GUH45"/>
      <c r="GUI45"/>
      <c r="GUJ45"/>
      <c r="GUK45"/>
      <c r="GUL45"/>
      <c r="GUM45"/>
      <c r="GUN45"/>
      <c r="GUO45"/>
      <c r="GUP45"/>
      <c r="GUQ45"/>
      <c r="GUR45"/>
      <c r="GUS45"/>
      <c r="GUT45"/>
      <c r="GUU45"/>
      <c r="GUV45"/>
      <c r="GUW45"/>
      <c r="GUX45"/>
      <c r="GUY45"/>
      <c r="GUZ45"/>
      <c r="GVA45"/>
      <c r="GVB45"/>
      <c r="GVC45"/>
      <c r="GVD45"/>
      <c r="GVE45"/>
      <c r="GVF45"/>
      <c r="GVG45"/>
      <c r="GVH45"/>
      <c r="GVI45"/>
      <c r="GVJ45"/>
      <c r="GVK45"/>
      <c r="GVL45"/>
      <c r="GVM45"/>
      <c r="GVN45"/>
      <c r="GVO45"/>
      <c r="GVP45"/>
      <c r="GVQ45"/>
      <c r="GVR45"/>
      <c r="GVS45"/>
      <c r="GVT45"/>
      <c r="GVU45"/>
      <c r="GVV45"/>
      <c r="GVW45"/>
      <c r="GVX45"/>
      <c r="GVY45"/>
      <c r="GVZ45"/>
      <c r="GWA45"/>
      <c r="GWB45"/>
      <c r="GWC45"/>
      <c r="GWD45"/>
      <c r="GWE45"/>
      <c r="GWF45"/>
      <c r="GWG45"/>
      <c r="GWH45"/>
      <c r="GWI45"/>
      <c r="GWJ45"/>
      <c r="GWK45"/>
      <c r="GWL45"/>
      <c r="GWM45"/>
      <c r="GWN45"/>
      <c r="GWO45"/>
      <c r="GWP45"/>
      <c r="GWQ45"/>
      <c r="GWR45"/>
      <c r="GWS45"/>
      <c r="GWT45"/>
      <c r="GWU45"/>
      <c r="GWV45"/>
      <c r="GWW45"/>
      <c r="GWX45"/>
      <c r="GWY45"/>
      <c r="GWZ45"/>
      <c r="GXA45"/>
      <c r="GXB45"/>
      <c r="GXC45"/>
      <c r="GXD45"/>
      <c r="GXE45"/>
      <c r="GXF45"/>
      <c r="GXG45"/>
      <c r="GXH45"/>
      <c r="GXI45"/>
      <c r="GXJ45"/>
      <c r="GXK45"/>
      <c r="GXL45"/>
      <c r="GXM45"/>
      <c r="GXN45"/>
      <c r="GXO45"/>
      <c r="GXP45"/>
      <c r="GXQ45"/>
      <c r="GXR45"/>
      <c r="GXS45"/>
      <c r="GXT45"/>
      <c r="GXU45"/>
      <c r="GXV45"/>
      <c r="GXW45"/>
      <c r="GXX45"/>
      <c r="GXY45"/>
      <c r="GXZ45"/>
      <c r="GYA45"/>
      <c r="GYB45"/>
      <c r="GYC45"/>
      <c r="GYD45"/>
      <c r="GYE45"/>
      <c r="GYF45"/>
      <c r="GYG45"/>
      <c r="GYH45"/>
      <c r="GYI45"/>
      <c r="GYJ45"/>
      <c r="GYK45"/>
      <c r="GYL45"/>
      <c r="GYM45"/>
      <c r="GYN45"/>
      <c r="GYO45"/>
      <c r="GYP45"/>
      <c r="GYQ45"/>
      <c r="GYR45"/>
      <c r="GYS45"/>
      <c r="GYT45"/>
      <c r="GYU45"/>
      <c r="GYV45"/>
      <c r="GYW45"/>
      <c r="GYX45"/>
      <c r="GYY45"/>
      <c r="GYZ45"/>
      <c r="GZA45"/>
      <c r="GZB45"/>
      <c r="GZC45"/>
      <c r="GZD45"/>
      <c r="GZE45"/>
      <c r="GZF45"/>
      <c r="GZG45"/>
      <c r="GZH45"/>
      <c r="GZI45"/>
      <c r="GZJ45"/>
      <c r="GZK45"/>
      <c r="GZL45"/>
      <c r="GZM45"/>
      <c r="GZN45"/>
      <c r="GZO45"/>
      <c r="GZP45"/>
      <c r="GZQ45"/>
      <c r="GZR45"/>
      <c r="GZS45"/>
      <c r="GZT45"/>
      <c r="GZU45"/>
      <c r="GZV45"/>
      <c r="GZW45"/>
      <c r="GZX45"/>
      <c r="GZY45"/>
      <c r="GZZ45"/>
      <c r="HAA45"/>
      <c r="HAB45"/>
      <c r="HAC45"/>
      <c r="HAD45"/>
      <c r="HAE45"/>
      <c r="HAF45"/>
      <c r="HAG45"/>
      <c r="HAH45"/>
      <c r="HAI45"/>
      <c r="HAJ45"/>
      <c r="HAK45"/>
      <c r="HAL45"/>
      <c r="HAM45"/>
      <c r="HAN45"/>
      <c r="HAO45"/>
      <c r="HAP45"/>
      <c r="HAQ45"/>
      <c r="HAR45"/>
      <c r="HAS45"/>
      <c r="HAT45"/>
      <c r="HAU45"/>
      <c r="HAV45"/>
      <c r="HAW45"/>
      <c r="HAX45"/>
      <c r="HAY45"/>
      <c r="HAZ45"/>
      <c r="HBA45"/>
      <c r="HBB45"/>
      <c r="HBC45"/>
      <c r="HBD45"/>
      <c r="HBE45"/>
      <c r="HBF45"/>
      <c r="HBG45"/>
      <c r="HBH45"/>
      <c r="HBI45"/>
      <c r="HBJ45"/>
      <c r="HBK45"/>
      <c r="HBL45"/>
      <c r="HBM45"/>
      <c r="HBN45"/>
      <c r="HBO45"/>
      <c r="HBP45"/>
      <c r="HBQ45"/>
      <c r="HBR45"/>
      <c r="HBS45"/>
      <c r="HBT45"/>
      <c r="HBU45"/>
      <c r="HBV45"/>
      <c r="HBW45"/>
      <c r="HBX45"/>
      <c r="HBY45"/>
      <c r="HBZ45"/>
      <c r="HCA45"/>
      <c r="HCB45"/>
      <c r="HCC45"/>
      <c r="HCD45"/>
      <c r="HCE45"/>
      <c r="HCF45"/>
      <c r="HCG45"/>
      <c r="HCH45"/>
      <c r="HCI45"/>
      <c r="HCJ45"/>
      <c r="HCK45"/>
      <c r="HCL45"/>
      <c r="HCM45"/>
      <c r="HCN45"/>
      <c r="HCO45"/>
      <c r="HCP45"/>
      <c r="HCQ45"/>
      <c r="HCR45"/>
      <c r="HCS45"/>
      <c r="HCT45"/>
      <c r="HCU45"/>
      <c r="HCV45"/>
      <c r="HCW45"/>
      <c r="HCX45"/>
      <c r="HCY45"/>
      <c r="HCZ45"/>
      <c r="HDA45"/>
      <c r="HDB45"/>
      <c r="HDC45"/>
      <c r="HDD45"/>
      <c r="HDE45"/>
      <c r="HDF45"/>
      <c r="HDG45"/>
      <c r="HDH45"/>
      <c r="HDI45"/>
      <c r="HDJ45"/>
      <c r="HDK45"/>
      <c r="HDL45"/>
      <c r="HDM45"/>
      <c r="HDN45"/>
      <c r="HDO45"/>
      <c r="HDP45"/>
      <c r="HDQ45"/>
      <c r="HDR45"/>
      <c r="HDS45"/>
      <c r="HDT45"/>
      <c r="HDU45"/>
      <c r="HDV45"/>
      <c r="HDW45"/>
      <c r="HDX45"/>
      <c r="HDY45"/>
      <c r="HDZ45"/>
      <c r="HEA45"/>
      <c r="HEB45"/>
      <c r="HEC45"/>
      <c r="HED45"/>
      <c r="HEE45"/>
      <c r="HEF45"/>
      <c r="HEG45"/>
      <c r="HEH45"/>
      <c r="HEI45"/>
      <c r="HEJ45"/>
      <c r="HEK45"/>
      <c r="HEL45"/>
      <c r="HEM45"/>
      <c r="HEN45"/>
      <c r="HEO45"/>
      <c r="HEP45"/>
      <c r="HEQ45"/>
      <c r="HER45"/>
      <c r="HES45"/>
      <c r="HET45"/>
      <c r="HEU45"/>
      <c r="HEV45"/>
      <c r="HEW45"/>
      <c r="HEX45"/>
      <c r="HEY45"/>
      <c r="HEZ45"/>
      <c r="HFA45"/>
      <c r="HFB45"/>
      <c r="HFC45"/>
      <c r="HFD45"/>
      <c r="HFE45"/>
      <c r="HFF45"/>
      <c r="HFG45"/>
      <c r="HFH45"/>
      <c r="HFI45"/>
      <c r="HFJ45"/>
      <c r="HFK45"/>
      <c r="HFL45"/>
      <c r="HFM45"/>
      <c r="HFN45"/>
      <c r="HFO45"/>
      <c r="HFP45"/>
      <c r="HFQ45"/>
      <c r="HFR45"/>
      <c r="HFS45"/>
      <c r="HFT45"/>
      <c r="HFU45"/>
      <c r="HFV45"/>
      <c r="HFW45"/>
      <c r="HFX45"/>
      <c r="HFY45"/>
      <c r="HFZ45"/>
      <c r="HGA45"/>
      <c r="HGB45"/>
      <c r="HGC45"/>
      <c r="HGD45"/>
      <c r="HGE45"/>
      <c r="HGF45"/>
      <c r="HGG45"/>
      <c r="HGH45"/>
      <c r="HGI45"/>
      <c r="HGJ45"/>
      <c r="HGK45"/>
      <c r="HGL45"/>
      <c r="HGM45"/>
      <c r="HGN45"/>
      <c r="HGO45"/>
      <c r="HGP45"/>
      <c r="HGQ45"/>
      <c r="HGR45"/>
      <c r="HGS45"/>
      <c r="HGT45"/>
      <c r="HGU45"/>
      <c r="HGV45"/>
      <c r="HGW45"/>
      <c r="HGX45"/>
      <c r="HGY45"/>
      <c r="HGZ45"/>
      <c r="HHA45"/>
      <c r="HHB45"/>
      <c r="HHC45"/>
      <c r="HHD45"/>
      <c r="HHE45"/>
      <c r="HHF45"/>
      <c r="HHG45"/>
      <c r="HHH45"/>
      <c r="HHI45"/>
      <c r="HHJ45"/>
      <c r="HHK45"/>
      <c r="HHL45"/>
      <c r="HHM45"/>
      <c r="HHN45"/>
      <c r="HHO45"/>
      <c r="HHP45"/>
      <c r="HHQ45"/>
      <c r="HHR45"/>
      <c r="HHS45"/>
      <c r="HHT45"/>
      <c r="HHU45"/>
      <c r="HHV45"/>
      <c r="HHW45"/>
      <c r="HHX45"/>
      <c r="HHY45"/>
      <c r="HHZ45"/>
      <c r="HIA45"/>
      <c r="HIB45"/>
      <c r="HIC45"/>
      <c r="HID45"/>
      <c r="HIE45"/>
      <c r="HIF45"/>
      <c r="HIG45"/>
      <c r="HIH45"/>
      <c r="HII45"/>
      <c r="HIJ45"/>
      <c r="HIK45"/>
      <c r="HIL45"/>
      <c r="HIM45"/>
      <c r="HIN45"/>
      <c r="HIO45"/>
      <c r="HIP45"/>
      <c r="HIQ45"/>
      <c r="HIR45"/>
      <c r="HIS45"/>
      <c r="HIT45"/>
      <c r="HIU45"/>
      <c r="HIV45"/>
      <c r="HIW45"/>
      <c r="HIX45"/>
      <c r="HIY45"/>
      <c r="HIZ45"/>
      <c r="HJA45"/>
      <c r="HJB45"/>
      <c r="HJC45"/>
      <c r="HJD45"/>
      <c r="HJE45"/>
      <c r="HJF45"/>
      <c r="HJG45"/>
      <c r="HJH45"/>
      <c r="HJI45"/>
      <c r="HJJ45"/>
      <c r="HJK45"/>
      <c r="HJL45"/>
      <c r="HJM45"/>
      <c r="HJN45"/>
      <c r="HJO45"/>
      <c r="HJP45"/>
      <c r="HJQ45"/>
      <c r="HJR45"/>
      <c r="HJS45"/>
      <c r="HJT45"/>
      <c r="HJU45"/>
      <c r="HJV45"/>
      <c r="HJW45"/>
      <c r="HJX45"/>
      <c r="HJY45"/>
      <c r="HJZ45"/>
      <c r="HKA45"/>
      <c r="HKB45"/>
      <c r="HKC45"/>
      <c r="HKD45"/>
      <c r="HKE45"/>
      <c r="HKF45"/>
      <c r="HKG45"/>
      <c r="HKH45"/>
      <c r="HKI45"/>
      <c r="HKJ45"/>
      <c r="HKK45"/>
      <c r="HKL45"/>
      <c r="HKM45"/>
      <c r="HKN45"/>
      <c r="HKO45"/>
      <c r="HKP45"/>
      <c r="HKQ45"/>
      <c r="HKR45"/>
      <c r="HKS45"/>
      <c r="HKT45"/>
      <c r="HKU45"/>
      <c r="HKV45"/>
      <c r="HKW45"/>
      <c r="HKX45"/>
      <c r="HKY45"/>
      <c r="HKZ45"/>
      <c r="HLA45"/>
      <c r="HLB45"/>
      <c r="HLC45"/>
      <c r="HLD45"/>
      <c r="HLE45"/>
      <c r="HLF45"/>
      <c r="HLG45"/>
      <c r="HLH45"/>
      <c r="HLI45"/>
      <c r="HLJ45"/>
      <c r="HLK45"/>
      <c r="HLL45"/>
      <c r="HLM45"/>
      <c r="HLN45"/>
      <c r="HLO45"/>
      <c r="HLP45"/>
      <c r="HLQ45"/>
      <c r="HLR45"/>
      <c r="HLS45"/>
      <c r="HLT45"/>
      <c r="HLU45"/>
      <c r="HLV45"/>
      <c r="HLW45"/>
      <c r="HLX45"/>
      <c r="HLY45"/>
      <c r="HLZ45"/>
      <c r="HMA45"/>
      <c r="HMB45"/>
      <c r="HMC45"/>
      <c r="HMD45"/>
      <c r="HME45"/>
      <c r="HMF45"/>
      <c r="HMG45"/>
      <c r="HMH45"/>
      <c r="HMI45"/>
      <c r="HMJ45"/>
      <c r="HMK45"/>
      <c r="HML45"/>
      <c r="HMM45"/>
      <c r="HMN45"/>
      <c r="HMO45"/>
      <c r="HMP45"/>
      <c r="HMQ45"/>
      <c r="HMR45"/>
      <c r="HMS45"/>
      <c r="HMT45"/>
      <c r="HMU45"/>
      <c r="HMV45"/>
      <c r="HMW45"/>
      <c r="HMX45"/>
      <c r="HMY45"/>
      <c r="HMZ45"/>
      <c r="HNA45"/>
      <c r="HNB45"/>
      <c r="HNC45"/>
      <c r="HND45"/>
      <c r="HNE45"/>
      <c r="HNF45"/>
      <c r="HNG45"/>
      <c r="HNH45"/>
      <c r="HNI45"/>
      <c r="HNJ45"/>
      <c r="HNK45"/>
      <c r="HNL45"/>
      <c r="HNM45"/>
      <c r="HNN45"/>
      <c r="HNO45"/>
      <c r="HNP45"/>
      <c r="HNQ45"/>
      <c r="HNR45"/>
      <c r="HNS45"/>
      <c r="HNT45"/>
      <c r="HNU45"/>
      <c r="HNV45"/>
      <c r="HNW45"/>
      <c r="HNX45"/>
      <c r="HNY45"/>
      <c r="HNZ45"/>
      <c r="HOA45"/>
      <c r="HOB45"/>
      <c r="HOC45"/>
      <c r="HOD45"/>
      <c r="HOE45"/>
      <c r="HOF45"/>
      <c r="HOG45"/>
      <c r="HOH45"/>
      <c r="HOI45"/>
      <c r="HOJ45"/>
      <c r="HOK45"/>
      <c r="HOL45"/>
      <c r="HOM45"/>
      <c r="HON45"/>
      <c r="HOO45"/>
      <c r="HOP45"/>
      <c r="HOQ45"/>
      <c r="HOR45"/>
      <c r="HOS45"/>
      <c r="HOT45"/>
      <c r="HOU45"/>
      <c r="HOV45"/>
      <c r="HOW45"/>
      <c r="HOX45"/>
      <c r="HOY45"/>
      <c r="HOZ45"/>
      <c r="HPA45"/>
      <c r="HPB45"/>
      <c r="HPC45"/>
      <c r="HPD45"/>
      <c r="HPE45"/>
      <c r="HPF45"/>
      <c r="HPG45"/>
      <c r="HPH45"/>
      <c r="HPI45"/>
      <c r="HPJ45"/>
      <c r="HPK45"/>
      <c r="HPL45"/>
      <c r="HPM45"/>
      <c r="HPN45"/>
      <c r="HPO45"/>
      <c r="HPP45"/>
      <c r="HPQ45"/>
      <c r="HPR45"/>
      <c r="HPS45"/>
      <c r="HPT45"/>
      <c r="HPU45"/>
      <c r="HPV45"/>
      <c r="HPW45"/>
      <c r="HPX45"/>
      <c r="HPY45"/>
      <c r="HPZ45"/>
      <c r="HQA45"/>
      <c r="HQB45"/>
      <c r="HQC45"/>
      <c r="HQD45"/>
      <c r="HQE45"/>
      <c r="HQF45"/>
      <c r="HQG45"/>
      <c r="HQH45"/>
      <c r="HQI45"/>
      <c r="HQJ45"/>
      <c r="HQK45"/>
      <c r="HQL45"/>
      <c r="HQM45"/>
      <c r="HQN45"/>
      <c r="HQO45"/>
      <c r="HQP45"/>
      <c r="HQQ45"/>
      <c r="HQR45"/>
      <c r="HQS45"/>
      <c r="HQT45"/>
      <c r="HQU45"/>
      <c r="HQV45"/>
      <c r="HQW45"/>
      <c r="HQX45"/>
      <c r="HQY45"/>
      <c r="HQZ45"/>
      <c r="HRA45"/>
      <c r="HRB45"/>
      <c r="HRC45"/>
      <c r="HRD45"/>
      <c r="HRE45"/>
      <c r="HRF45"/>
      <c r="HRG45"/>
      <c r="HRH45"/>
      <c r="HRI45"/>
      <c r="HRJ45"/>
      <c r="HRK45"/>
      <c r="HRL45"/>
      <c r="HRM45"/>
      <c r="HRN45"/>
      <c r="HRO45"/>
      <c r="HRP45"/>
      <c r="HRQ45"/>
      <c r="HRR45"/>
      <c r="HRS45"/>
      <c r="HRT45"/>
      <c r="HRU45"/>
      <c r="HRV45"/>
      <c r="HRW45"/>
      <c r="HRX45"/>
      <c r="HRY45"/>
      <c r="HRZ45"/>
      <c r="HSA45"/>
      <c r="HSB45"/>
      <c r="HSC45"/>
      <c r="HSD45"/>
      <c r="HSE45"/>
      <c r="HSF45"/>
      <c r="HSG45"/>
      <c r="HSH45"/>
      <c r="HSI45"/>
      <c r="HSJ45"/>
      <c r="HSK45"/>
      <c r="HSL45"/>
      <c r="HSM45"/>
      <c r="HSN45"/>
      <c r="HSO45"/>
      <c r="HSP45"/>
      <c r="HSQ45"/>
      <c r="HSR45"/>
      <c r="HSS45"/>
      <c r="HST45"/>
      <c r="HSU45"/>
      <c r="HSV45"/>
      <c r="HSW45"/>
      <c r="HSX45"/>
      <c r="HSY45"/>
      <c r="HSZ45"/>
      <c r="HTA45"/>
      <c r="HTB45"/>
      <c r="HTC45"/>
      <c r="HTD45"/>
      <c r="HTE45"/>
      <c r="HTF45"/>
      <c r="HTG45"/>
      <c r="HTH45"/>
      <c r="HTI45"/>
      <c r="HTJ45"/>
      <c r="HTK45"/>
      <c r="HTL45"/>
      <c r="HTM45"/>
      <c r="HTN45"/>
      <c r="HTO45"/>
      <c r="HTP45"/>
      <c r="HTQ45"/>
      <c r="HTR45"/>
      <c r="HTS45"/>
      <c r="HTT45"/>
      <c r="HTU45"/>
      <c r="HTV45"/>
      <c r="HTW45"/>
      <c r="HTX45"/>
      <c r="HTY45"/>
      <c r="HTZ45"/>
      <c r="HUA45"/>
      <c r="HUB45"/>
      <c r="HUC45"/>
      <c r="HUD45"/>
      <c r="HUE45"/>
      <c r="HUF45"/>
      <c r="HUG45"/>
      <c r="HUH45"/>
      <c r="HUI45"/>
      <c r="HUJ45"/>
      <c r="HUK45"/>
      <c r="HUL45"/>
      <c r="HUM45"/>
      <c r="HUN45"/>
      <c r="HUO45"/>
      <c r="HUP45"/>
      <c r="HUQ45"/>
      <c r="HUR45"/>
      <c r="HUS45"/>
      <c r="HUT45"/>
      <c r="HUU45"/>
      <c r="HUV45"/>
      <c r="HUW45"/>
      <c r="HUX45"/>
      <c r="HUY45"/>
      <c r="HUZ45"/>
      <c r="HVA45"/>
      <c r="HVB45"/>
      <c r="HVC45"/>
      <c r="HVD45"/>
      <c r="HVE45"/>
      <c r="HVF45"/>
      <c r="HVG45"/>
      <c r="HVH45"/>
      <c r="HVI45"/>
      <c r="HVJ45"/>
      <c r="HVK45"/>
      <c r="HVL45"/>
      <c r="HVM45"/>
      <c r="HVN45"/>
      <c r="HVO45"/>
      <c r="HVP45"/>
      <c r="HVQ45"/>
      <c r="HVR45"/>
      <c r="HVS45"/>
      <c r="HVT45"/>
      <c r="HVU45"/>
      <c r="HVV45"/>
      <c r="HVW45"/>
      <c r="HVX45"/>
      <c r="HVY45"/>
      <c r="HVZ45"/>
      <c r="HWA45"/>
      <c r="HWB45"/>
      <c r="HWC45"/>
      <c r="HWD45"/>
      <c r="HWE45"/>
      <c r="HWF45"/>
      <c r="HWG45"/>
      <c r="HWH45"/>
      <c r="HWI45"/>
      <c r="HWJ45"/>
      <c r="HWK45"/>
      <c r="HWL45"/>
      <c r="HWM45"/>
      <c r="HWN45"/>
      <c r="HWO45"/>
      <c r="HWP45"/>
      <c r="HWQ45"/>
      <c r="HWR45"/>
      <c r="HWS45"/>
      <c r="HWT45"/>
      <c r="HWU45"/>
      <c r="HWV45"/>
      <c r="HWW45"/>
      <c r="HWX45"/>
      <c r="HWY45"/>
      <c r="HWZ45"/>
      <c r="HXA45"/>
      <c r="HXB45"/>
      <c r="HXC45"/>
      <c r="HXD45"/>
      <c r="HXE45"/>
      <c r="HXF45"/>
      <c r="HXG45"/>
      <c r="HXH45"/>
      <c r="HXI45"/>
      <c r="HXJ45"/>
      <c r="HXK45"/>
      <c r="HXL45"/>
      <c r="HXM45"/>
      <c r="HXN45"/>
      <c r="HXO45"/>
      <c r="HXP45"/>
      <c r="HXQ45"/>
      <c r="HXR45"/>
      <c r="HXS45"/>
      <c r="HXT45"/>
      <c r="HXU45"/>
      <c r="HXV45"/>
      <c r="HXW45"/>
      <c r="HXX45"/>
      <c r="HXY45"/>
      <c r="HXZ45"/>
      <c r="HYA45"/>
      <c r="HYB45"/>
      <c r="HYC45"/>
      <c r="HYD45"/>
      <c r="HYE45"/>
      <c r="HYF45"/>
      <c r="HYG45"/>
      <c r="HYH45"/>
      <c r="HYI45"/>
      <c r="HYJ45"/>
      <c r="HYK45"/>
      <c r="HYL45"/>
      <c r="HYM45"/>
      <c r="HYN45"/>
      <c r="HYO45"/>
      <c r="HYP45"/>
      <c r="HYQ45"/>
      <c r="HYR45"/>
      <c r="HYS45"/>
      <c r="HYT45"/>
      <c r="HYU45"/>
      <c r="HYV45"/>
      <c r="HYW45"/>
      <c r="HYX45"/>
      <c r="HYY45"/>
      <c r="HYZ45"/>
      <c r="HZA45"/>
      <c r="HZB45"/>
      <c r="HZC45"/>
      <c r="HZD45"/>
      <c r="HZE45"/>
      <c r="HZF45"/>
      <c r="HZG45"/>
      <c r="HZH45"/>
      <c r="HZI45"/>
      <c r="HZJ45"/>
      <c r="HZK45"/>
      <c r="HZL45"/>
      <c r="HZM45"/>
      <c r="HZN45"/>
      <c r="HZO45"/>
      <c r="HZP45"/>
      <c r="HZQ45"/>
      <c r="HZR45"/>
      <c r="HZS45"/>
      <c r="HZT45"/>
      <c r="HZU45"/>
      <c r="HZV45"/>
      <c r="HZW45"/>
      <c r="HZX45"/>
      <c r="HZY45"/>
      <c r="HZZ45"/>
      <c r="IAA45"/>
      <c r="IAB45"/>
      <c r="IAC45"/>
      <c r="IAD45"/>
      <c r="IAE45"/>
      <c r="IAF45"/>
      <c r="IAG45"/>
      <c r="IAH45"/>
      <c r="IAI45"/>
      <c r="IAJ45"/>
      <c r="IAK45"/>
      <c r="IAL45"/>
      <c r="IAM45"/>
      <c r="IAN45"/>
      <c r="IAO45"/>
      <c r="IAP45"/>
      <c r="IAQ45"/>
      <c r="IAR45"/>
      <c r="IAS45"/>
      <c r="IAT45"/>
      <c r="IAU45"/>
      <c r="IAV45"/>
      <c r="IAW45"/>
      <c r="IAX45"/>
      <c r="IAY45"/>
      <c r="IAZ45"/>
      <c r="IBA45"/>
      <c r="IBB45"/>
      <c r="IBC45"/>
      <c r="IBD45"/>
      <c r="IBE45"/>
      <c r="IBF45"/>
      <c r="IBG45"/>
      <c r="IBH45"/>
      <c r="IBI45"/>
      <c r="IBJ45"/>
      <c r="IBK45"/>
      <c r="IBL45"/>
      <c r="IBM45"/>
      <c r="IBN45"/>
      <c r="IBO45"/>
      <c r="IBP45"/>
      <c r="IBQ45"/>
      <c r="IBR45"/>
      <c r="IBS45"/>
      <c r="IBT45"/>
      <c r="IBU45"/>
      <c r="IBV45"/>
      <c r="IBW45"/>
      <c r="IBX45"/>
      <c r="IBY45"/>
      <c r="IBZ45"/>
      <c r="ICA45"/>
      <c r="ICB45"/>
      <c r="ICC45"/>
      <c r="ICD45"/>
      <c r="ICE45"/>
      <c r="ICF45"/>
      <c r="ICG45"/>
      <c r="ICH45"/>
      <c r="ICI45"/>
      <c r="ICJ45"/>
      <c r="ICK45"/>
      <c r="ICL45"/>
      <c r="ICM45"/>
      <c r="ICN45"/>
      <c r="ICO45"/>
      <c r="ICP45"/>
      <c r="ICQ45"/>
      <c r="ICR45"/>
      <c r="ICS45"/>
      <c r="ICT45"/>
      <c r="ICU45"/>
      <c r="ICV45"/>
      <c r="ICW45"/>
      <c r="ICX45"/>
      <c r="ICY45"/>
      <c r="ICZ45"/>
      <c r="IDA45"/>
      <c r="IDB45"/>
      <c r="IDC45"/>
      <c r="IDD45"/>
      <c r="IDE45"/>
      <c r="IDF45"/>
      <c r="IDG45"/>
      <c r="IDH45"/>
      <c r="IDI45"/>
      <c r="IDJ45"/>
      <c r="IDK45"/>
      <c r="IDL45"/>
      <c r="IDM45"/>
      <c r="IDN45"/>
      <c r="IDO45"/>
      <c r="IDP45"/>
      <c r="IDQ45"/>
      <c r="IDR45"/>
      <c r="IDS45"/>
      <c r="IDT45"/>
      <c r="IDU45"/>
      <c r="IDV45"/>
      <c r="IDW45"/>
      <c r="IDX45"/>
      <c r="IDY45"/>
      <c r="IDZ45"/>
      <c r="IEA45"/>
      <c r="IEB45"/>
      <c r="IEC45"/>
      <c r="IED45"/>
      <c r="IEE45"/>
      <c r="IEF45"/>
      <c r="IEG45"/>
      <c r="IEH45"/>
      <c r="IEI45"/>
      <c r="IEJ45"/>
      <c r="IEK45"/>
      <c r="IEL45"/>
      <c r="IEM45"/>
      <c r="IEN45"/>
      <c r="IEO45"/>
      <c r="IEP45"/>
      <c r="IEQ45"/>
      <c r="IER45"/>
      <c r="IES45"/>
      <c r="IET45"/>
      <c r="IEU45"/>
      <c r="IEV45"/>
      <c r="IEW45"/>
      <c r="IEX45"/>
      <c r="IEY45"/>
      <c r="IEZ45"/>
      <c r="IFA45"/>
      <c r="IFB45"/>
      <c r="IFC45"/>
      <c r="IFD45"/>
      <c r="IFE45"/>
      <c r="IFF45"/>
      <c r="IFG45"/>
      <c r="IFH45"/>
      <c r="IFI45"/>
      <c r="IFJ45"/>
      <c r="IFK45"/>
      <c r="IFL45"/>
      <c r="IFM45"/>
      <c r="IFN45"/>
      <c r="IFO45"/>
      <c r="IFP45"/>
      <c r="IFQ45"/>
      <c r="IFR45"/>
      <c r="IFS45"/>
      <c r="IFT45"/>
      <c r="IFU45"/>
      <c r="IFV45"/>
      <c r="IFW45"/>
      <c r="IFX45"/>
      <c r="IFY45"/>
      <c r="IFZ45"/>
      <c r="IGA45"/>
      <c r="IGB45"/>
      <c r="IGC45"/>
      <c r="IGD45"/>
      <c r="IGE45"/>
      <c r="IGF45"/>
      <c r="IGG45"/>
      <c r="IGH45"/>
      <c r="IGI45"/>
      <c r="IGJ45"/>
      <c r="IGK45"/>
      <c r="IGL45"/>
      <c r="IGM45"/>
      <c r="IGN45"/>
      <c r="IGO45"/>
      <c r="IGP45"/>
      <c r="IGQ45"/>
      <c r="IGR45"/>
      <c r="IGS45"/>
      <c r="IGT45"/>
      <c r="IGU45"/>
      <c r="IGV45"/>
      <c r="IGW45"/>
      <c r="IGX45"/>
      <c r="IGY45"/>
      <c r="IGZ45"/>
      <c r="IHA45"/>
      <c r="IHB45"/>
      <c r="IHC45"/>
      <c r="IHD45"/>
      <c r="IHE45"/>
      <c r="IHF45"/>
      <c r="IHG45"/>
      <c r="IHH45"/>
      <c r="IHI45"/>
      <c r="IHJ45"/>
      <c r="IHK45"/>
      <c r="IHL45"/>
      <c r="IHM45"/>
      <c r="IHN45"/>
      <c r="IHO45"/>
      <c r="IHP45"/>
      <c r="IHQ45"/>
      <c r="IHR45"/>
      <c r="IHS45"/>
      <c r="IHT45"/>
      <c r="IHU45"/>
      <c r="IHV45"/>
      <c r="IHW45"/>
      <c r="IHX45"/>
      <c r="IHY45"/>
      <c r="IHZ45"/>
      <c r="IIA45"/>
      <c r="IIB45"/>
      <c r="IIC45"/>
      <c r="IID45"/>
      <c r="IIE45"/>
      <c r="IIF45"/>
      <c r="IIG45"/>
      <c r="IIH45"/>
      <c r="III45"/>
      <c r="IIJ45"/>
      <c r="IIK45"/>
      <c r="IIL45"/>
      <c r="IIM45"/>
      <c r="IIN45"/>
      <c r="IIO45"/>
      <c r="IIP45"/>
      <c r="IIQ45"/>
      <c r="IIR45"/>
      <c r="IIS45"/>
      <c r="IIT45"/>
      <c r="IIU45"/>
      <c r="IIV45"/>
      <c r="IIW45"/>
      <c r="IIX45"/>
      <c r="IIY45"/>
      <c r="IIZ45"/>
      <c r="IJA45"/>
      <c r="IJB45"/>
      <c r="IJC45"/>
      <c r="IJD45"/>
      <c r="IJE45"/>
      <c r="IJF45"/>
      <c r="IJG45"/>
      <c r="IJH45"/>
      <c r="IJI45"/>
      <c r="IJJ45"/>
      <c r="IJK45"/>
      <c r="IJL45"/>
      <c r="IJM45"/>
      <c r="IJN45"/>
      <c r="IJO45"/>
      <c r="IJP45"/>
      <c r="IJQ45"/>
      <c r="IJR45"/>
      <c r="IJS45"/>
      <c r="IJT45"/>
      <c r="IJU45"/>
      <c r="IJV45"/>
      <c r="IJW45"/>
      <c r="IJX45"/>
      <c r="IJY45"/>
      <c r="IJZ45"/>
      <c r="IKA45"/>
      <c r="IKB45"/>
      <c r="IKC45"/>
      <c r="IKD45"/>
      <c r="IKE45"/>
      <c r="IKF45"/>
      <c r="IKG45"/>
      <c r="IKH45"/>
      <c r="IKI45"/>
      <c r="IKJ45"/>
      <c r="IKK45"/>
      <c r="IKL45"/>
      <c r="IKM45"/>
      <c r="IKN45"/>
      <c r="IKO45"/>
      <c r="IKP45"/>
      <c r="IKQ45"/>
      <c r="IKR45"/>
      <c r="IKS45"/>
      <c r="IKT45"/>
      <c r="IKU45"/>
      <c r="IKV45"/>
      <c r="IKW45"/>
      <c r="IKX45"/>
      <c r="IKY45"/>
      <c r="IKZ45"/>
      <c r="ILA45"/>
      <c r="ILB45"/>
      <c r="ILC45"/>
      <c r="ILD45"/>
      <c r="ILE45"/>
      <c r="ILF45"/>
      <c r="ILG45"/>
      <c r="ILH45"/>
      <c r="ILI45"/>
      <c r="ILJ45"/>
      <c r="ILK45"/>
      <c r="ILL45"/>
      <c r="ILM45"/>
      <c r="ILN45"/>
      <c r="ILO45"/>
      <c r="ILP45"/>
      <c r="ILQ45"/>
      <c r="ILR45"/>
      <c r="ILS45"/>
      <c r="ILT45"/>
      <c r="ILU45"/>
      <c r="ILV45"/>
      <c r="ILW45"/>
      <c r="ILX45"/>
      <c r="ILY45"/>
      <c r="ILZ45"/>
      <c r="IMA45"/>
      <c r="IMB45"/>
      <c r="IMC45"/>
      <c r="IMD45"/>
      <c r="IME45"/>
      <c r="IMF45"/>
      <c r="IMG45"/>
      <c r="IMH45"/>
      <c r="IMI45"/>
      <c r="IMJ45"/>
      <c r="IMK45"/>
      <c r="IML45"/>
      <c r="IMM45"/>
      <c r="IMN45"/>
      <c r="IMO45"/>
      <c r="IMP45"/>
      <c r="IMQ45"/>
      <c r="IMR45"/>
      <c r="IMS45"/>
      <c r="IMT45"/>
      <c r="IMU45"/>
      <c r="IMV45"/>
      <c r="IMW45"/>
      <c r="IMX45"/>
      <c r="IMY45"/>
      <c r="IMZ45"/>
      <c r="INA45"/>
      <c r="INB45"/>
      <c r="INC45"/>
      <c r="IND45"/>
      <c r="INE45"/>
      <c r="INF45"/>
      <c r="ING45"/>
      <c r="INH45"/>
      <c r="INI45"/>
      <c r="INJ45"/>
      <c r="INK45"/>
      <c r="INL45"/>
      <c r="INM45"/>
      <c r="INN45"/>
      <c r="INO45"/>
      <c r="INP45"/>
      <c r="INQ45"/>
      <c r="INR45"/>
      <c r="INS45"/>
      <c r="INT45"/>
      <c r="INU45"/>
      <c r="INV45"/>
      <c r="INW45"/>
      <c r="INX45"/>
      <c r="INY45"/>
      <c r="INZ45"/>
      <c r="IOA45"/>
      <c r="IOB45"/>
      <c r="IOC45"/>
      <c r="IOD45"/>
      <c r="IOE45"/>
      <c r="IOF45"/>
      <c r="IOG45"/>
      <c r="IOH45"/>
      <c r="IOI45"/>
      <c r="IOJ45"/>
      <c r="IOK45"/>
      <c r="IOL45"/>
      <c r="IOM45"/>
      <c r="ION45"/>
      <c r="IOO45"/>
      <c r="IOP45"/>
      <c r="IOQ45"/>
      <c r="IOR45"/>
      <c r="IOS45"/>
      <c r="IOT45"/>
      <c r="IOU45"/>
      <c r="IOV45"/>
      <c r="IOW45"/>
      <c r="IOX45"/>
      <c r="IOY45"/>
      <c r="IOZ45"/>
      <c r="IPA45"/>
      <c r="IPB45"/>
      <c r="IPC45"/>
      <c r="IPD45"/>
      <c r="IPE45"/>
      <c r="IPF45"/>
      <c r="IPG45"/>
      <c r="IPH45"/>
      <c r="IPI45"/>
      <c r="IPJ45"/>
      <c r="IPK45"/>
      <c r="IPL45"/>
      <c r="IPM45"/>
      <c r="IPN45"/>
      <c r="IPO45"/>
      <c r="IPP45"/>
      <c r="IPQ45"/>
      <c r="IPR45"/>
      <c r="IPS45"/>
      <c r="IPT45"/>
      <c r="IPU45"/>
      <c r="IPV45"/>
      <c r="IPW45"/>
      <c r="IPX45"/>
      <c r="IPY45"/>
      <c r="IPZ45"/>
      <c r="IQA45"/>
      <c r="IQB45"/>
      <c r="IQC45"/>
      <c r="IQD45"/>
      <c r="IQE45"/>
      <c r="IQF45"/>
      <c r="IQG45"/>
      <c r="IQH45"/>
      <c r="IQI45"/>
      <c r="IQJ45"/>
      <c r="IQK45"/>
      <c r="IQL45"/>
      <c r="IQM45"/>
      <c r="IQN45"/>
      <c r="IQO45"/>
      <c r="IQP45"/>
      <c r="IQQ45"/>
      <c r="IQR45"/>
      <c r="IQS45"/>
      <c r="IQT45"/>
      <c r="IQU45"/>
      <c r="IQV45"/>
      <c r="IQW45"/>
      <c r="IQX45"/>
      <c r="IQY45"/>
      <c r="IQZ45"/>
      <c r="IRA45"/>
      <c r="IRB45"/>
      <c r="IRC45"/>
      <c r="IRD45"/>
      <c r="IRE45"/>
      <c r="IRF45"/>
      <c r="IRG45"/>
      <c r="IRH45"/>
      <c r="IRI45"/>
      <c r="IRJ45"/>
      <c r="IRK45"/>
      <c r="IRL45"/>
      <c r="IRM45"/>
      <c r="IRN45"/>
      <c r="IRO45"/>
      <c r="IRP45"/>
      <c r="IRQ45"/>
      <c r="IRR45"/>
      <c r="IRS45"/>
      <c r="IRT45"/>
      <c r="IRU45"/>
      <c r="IRV45"/>
      <c r="IRW45"/>
      <c r="IRX45"/>
      <c r="IRY45"/>
      <c r="IRZ45"/>
      <c r="ISA45"/>
      <c r="ISB45"/>
      <c r="ISC45"/>
      <c r="ISD45"/>
      <c r="ISE45"/>
      <c r="ISF45"/>
      <c r="ISG45"/>
      <c r="ISH45"/>
      <c r="ISI45"/>
      <c r="ISJ45"/>
      <c r="ISK45"/>
      <c r="ISL45"/>
      <c r="ISM45"/>
      <c r="ISN45"/>
      <c r="ISO45"/>
      <c r="ISP45"/>
      <c r="ISQ45"/>
      <c r="ISR45"/>
      <c r="ISS45"/>
      <c r="IST45"/>
      <c r="ISU45"/>
      <c r="ISV45"/>
      <c r="ISW45"/>
      <c r="ISX45"/>
      <c r="ISY45"/>
      <c r="ISZ45"/>
      <c r="ITA45"/>
      <c r="ITB45"/>
      <c r="ITC45"/>
      <c r="ITD45"/>
      <c r="ITE45"/>
      <c r="ITF45"/>
      <c r="ITG45"/>
      <c r="ITH45"/>
      <c r="ITI45"/>
      <c r="ITJ45"/>
      <c r="ITK45"/>
      <c r="ITL45"/>
      <c r="ITM45"/>
      <c r="ITN45"/>
      <c r="ITO45"/>
      <c r="ITP45"/>
      <c r="ITQ45"/>
      <c r="ITR45"/>
      <c r="ITS45"/>
      <c r="ITT45"/>
      <c r="ITU45"/>
      <c r="ITV45"/>
      <c r="ITW45"/>
      <c r="ITX45"/>
      <c r="ITY45"/>
      <c r="ITZ45"/>
      <c r="IUA45"/>
      <c r="IUB45"/>
      <c r="IUC45"/>
      <c r="IUD45"/>
      <c r="IUE45"/>
      <c r="IUF45"/>
      <c r="IUG45"/>
      <c r="IUH45"/>
      <c r="IUI45"/>
      <c r="IUJ45"/>
      <c r="IUK45"/>
      <c r="IUL45"/>
      <c r="IUM45"/>
      <c r="IUN45"/>
      <c r="IUO45"/>
      <c r="IUP45"/>
      <c r="IUQ45"/>
      <c r="IUR45"/>
      <c r="IUS45"/>
      <c r="IUT45"/>
      <c r="IUU45"/>
      <c r="IUV45"/>
      <c r="IUW45"/>
      <c r="IUX45"/>
      <c r="IUY45"/>
      <c r="IUZ45"/>
      <c r="IVA45"/>
      <c r="IVB45"/>
      <c r="IVC45"/>
      <c r="IVD45"/>
      <c r="IVE45"/>
      <c r="IVF45"/>
      <c r="IVG45"/>
      <c r="IVH45"/>
      <c r="IVI45"/>
      <c r="IVJ45"/>
      <c r="IVK45"/>
      <c r="IVL45"/>
      <c r="IVM45"/>
      <c r="IVN45"/>
      <c r="IVO45"/>
      <c r="IVP45"/>
      <c r="IVQ45"/>
      <c r="IVR45"/>
      <c r="IVS45"/>
      <c r="IVT45"/>
      <c r="IVU45"/>
      <c r="IVV45"/>
      <c r="IVW45"/>
      <c r="IVX45"/>
      <c r="IVY45"/>
      <c r="IVZ45"/>
      <c r="IWA45"/>
      <c r="IWB45"/>
      <c r="IWC45"/>
      <c r="IWD45"/>
      <c r="IWE45"/>
      <c r="IWF45"/>
      <c r="IWG45"/>
      <c r="IWH45"/>
      <c r="IWI45"/>
      <c r="IWJ45"/>
      <c r="IWK45"/>
      <c r="IWL45"/>
      <c r="IWM45"/>
      <c r="IWN45"/>
      <c r="IWO45"/>
      <c r="IWP45"/>
      <c r="IWQ45"/>
      <c r="IWR45"/>
      <c r="IWS45"/>
      <c r="IWT45"/>
      <c r="IWU45"/>
      <c r="IWV45"/>
      <c r="IWW45"/>
      <c r="IWX45"/>
      <c r="IWY45"/>
      <c r="IWZ45"/>
      <c r="IXA45"/>
      <c r="IXB45"/>
      <c r="IXC45"/>
      <c r="IXD45"/>
      <c r="IXE45"/>
      <c r="IXF45"/>
      <c r="IXG45"/>
      <c r="IXH45"/>
      <c r="IXI45"/>
      <c r="IXJ45"/>
      <c r="IXK45"/>
      <c r="IXL45"/>
      <c r="IXM45"/>
      <c r="IXN45"/>
      <c r="IXO45"/>
      <c r="IXP45"/>
      <c r="IXQ45"/>
      <c r="IXR45"/>
      <c r="IXS45"/>
      <c r="IXT45"/>
      <c r="IXU45"/>
      <c r="IXV45"/>
      <c r="IXW45"/>
      <c r="IXX45"/>
      <c r="IXY45"/>
      <c r="IXZ45"/>
      <c r="IYA45"/>
      <c r="IYB45"/>
      <c r="IYC45"/>
      <c r="IYD45"/>
      <c r="IYE45"/>
      <c r="IYF45"/>
      <c r="IYG45"/>
      <c r="IYH45"/>
      <c r="IYI45"/>
      <c r="IYJ45"/>
      <c r="IYK45"/>
      <c r="IYL45"/>
      <c r="IYM45"/>
      <c r="IYN45"/>
      <c r="IYO45"/>
      <c r="IYP45"/>
      <c r="IYQ45"/>
      <c r="IYR45"/>
      <c r="IYS45"/>
      <c r="IYT45"/>
      <c r="IYU45"/>
      <c r="IYV45"/>
      <c r="IYW45"/>
      <c r="IYX45"/>
      <c r="IYY45"/>
      <c r="IYZ45"/>
      <c r="IZA45"/>
      <c r="IZB45"/>
      <c r="IZC45"/>
      <c r="IZD45"/>
      <c r="IZE45"/>
      <c r="IZF45"/>
      <c r="IZG45"/>
      <c r="IZH45"/>
      <c r="IZI45"/>
      <c r="IZJ45"/>
      <c r="IZK45"/>
      <c r="IZL45"/>
      <c r="IZM45"/>
      <c r="IZN45"/>
      <c r="IZO45"/>
      <c r="IZP45"/>
      <c r="IZQ45"/>
      <c r="IZR45"/>
      <c r="IZS45"/>
      <c r="IZT45"/>
      <c r="IZU45"/>
      <c r="IZV45"/>
      <c r="IZW45"/>
      <c r="IZX45"/>
      <c r="IZY45"/>
      <c r="IZZ45"/>
      <c r="JAA45"/>
      <c r="JAB45"/>
      <c r="JAC45"/>
      <c r="JAD45"/>
      <c r="JAE45"/>
      <c r="JAF45"/>
      <c r="JAG45"/>
      <c r="JAH45"/>
      <c r="JAI45"/>
      <c r="JAJ45"/>
      <c r="JAK45"/>
      <c r="JAL45"/>
      <c r="JAM45"/>
      <c r="JAN45"/>
      <c r="JAO45"/>
      <c r="JAP45"/>
      <c r="JAQ45"/>
      <c r="JAR45"/>
      <c r="JAS45"/>
      <c r="JAT45"/>
      <c r="JAU45"/>
      <c r="JAV45"/>
      <c r="JAW45"/>
      <c r="JAX45"/>
      <c r="JAY45"/>
      <c r="JAZ45"/>
      <c r="JBA45"/>
      <c r="JBB45"/>
      <c r="JBC45"/>
      <c r="JBD45"/>
      <c r="JBE45"/>
      <c r="JBF45"/>
      <c r="JBG45"/>
      <c r="JBH45"/>
      <c r="JBI45"/>
      <c r="JBJ45"/>
      <c r="JBK45"/>
      <c r="JBL45"/>
      <c r="JBM45"/>
      <c r="JBN45"/>
      <c r="JBO45"/>
      <c r="JBP45"/>
      <c r="JBQ45"/>
      <c r="JBR45"/>
      <c r="JBS45"/>
      <c r="JBT45"/>
      <c r="JBU45"/>
      <c r="JBV45"/>
      <c r="JBW45"/>
      <c r="JBX45"/>
      <c r="JBY45"/>
      <c r="JBZ45"/>
      <c r="JCA45"/>
      <c r="JCB45"/>
      <c r="JCC45"/>
      <c r="JCD45"/>
      <c r="JCE45"/>
      <c r="JCF45"/>
      <c r="JCG45"/>
      <c r="JCH45"/>
      <c r="JCI45"/>
      <c r="JCJ45"/>
      <c r="JCK45"/>
      <c r="JCL45"/>
      <c r="JCM45"/>
      <c r="JCN45"/>
      <c r="JCO45"/>
      <c r="JCP45"/>
      <c r="JCQ45"/>
      <c r="JCR45"/>
      <c r="JCS45"/>
      <c r="JCT45"/>
      <c r="JCU45"/>
      <c r="JCV45"/>
      <c r="JCW45"/>
      <c r="JCX45"/>
      <c r="JCY45"/>
      <c r="JCZ45"/>
      <c r="JDA45"/>
      <c r="JDB45"/>
      <c r="JDC45"/>
      <c r="JDD45"/>
      <c r="JDE45"/>
      <c r="JDF45"/>
      <c r="JDG45"/>
      <c r="JDH45"/>
      <c r="JDI45"/>
      <c r="JDJ45"/>
      <c r="JDK45"/>
      <c r="JDL45"/>
      <c r="JDM45"/>
      <c r="JDN45"/>
      <c r="JDO45"/>
      <c r="JDP45"/>
      <c r="JDQ45"/>
      <c r="JDR45"/>
      <c r="JDS45"/>
      <c r="JDT45"/>
      <c r="JDU45"/>
      <c r="JDV45"/>
      <c r="JDW45"/>
      <c r="JDX45"/>
      <c r="JDY45"/>
      <c r="JDZ45"/>
      <c r="JEA45"/>
      <c r="JEB45"/>
      <c r="JEC45"/>
      <c r="JED45"/>
      <c r="JEE45"/>
      <c r="JEF45"/>
      <c r="JEG45"/>
      <c r="JEH45"/>
      <c r="JEI45"/>
      <c r="JEJ45"/>
      <c r="JEK45"/>
      <c r="JEL45"/>
      <c r="JEM45"/>
      <c r="JEN45"/>
      <c r="JEO45"/>
      <c r="JEP45"/>
      <c r="JEQ45"/>
      <c r="JER45"/>
      <c r="JES45"/>
      <c r="JET45"/>
      <c r="JEU45"/>
      <c r="JEV45"/>
      <c r="JEW45"/>
      <c r="JEX45"/>
      <c r="JEY45"/>
      <c r="JEZ45"/>
      <c r="JFA45"/>
      <c r="JFB45"/>
      <c r="JFC45"/>
      <c r="JFD45"/>
      <c r="JFE45"/>
      <c r="JFF45"/>
      <c r="JFG45"/>
      <c r="JFH45"/>
      <c r="JFI45"/>
      <c r="JFJ45"/>
      <c r="JFK45"/>
      <c r="JFL45"/>
      <c r="JFM45"/>
      <c r="JFN45"/>
      <c r="JFO45"/>
      <c r="JFP45"/>
      <c r="JFQ45"/>
      <c r="JFR45"/>
      <c r="JFS45"/>
      <c r="JFT45"/>
      <c r="JFU45"/>
      <c r="JFV45"/>
      <c r="JFW45"/>
      <c r="JFX45"/>
      <c r="JFY45"/>
      <c r="JFZ45"/>
      <c r="JGA45"/>
      <c r="JGB45"/>
      <c r="JGC45"/>
      <c r="JGD45"/>
      <c r="JGE45"/>
      <c r="JGF45"/>
      <c r="JGG45"/>
      <c r="JGH45"/>
      <c r="JGI45"/>
      <c r="JGJ45"/>
      <c r="JGK45"/>
      <c r="JGL45"/>
      <c r="JGM45"/>
      <c r="JGN45"/>
      <c r="JGO45"/>
      <c r="JGP45"/>
      <c r="JGQ45"/>
      <c r="JGR45"/>
      <c r="JGS45"/>
      <c r="JGT45"/>
      <c r="JGU45"/>
      <c r="JGV45"/>
      <c r="JGW45"/>
      <c r="JGX45"/>
      <c r="JGY45"/>
      <c r="JGZ45"/>
      <c r="JHA45"/>
      <c r="JHB45"/>
      <c r="JHC45"/>
      <c r="JHD45"/>
      <c r="JHE45"/>
      <c r="JHF45"/>
      <c r="JHG45"/>
      <c r="JHH45"/>
      <c r="JHI45"/>
      <c r="JHJ45"/>
      <c r="JHK45"/>
      <c r="JHL45"/>
      <c r="JHM45"/>
      <c r="JHN45"/>
      <c r="JHO45"/>
      <c r="JHP45"/>
      <c r="JHQ45"/>
      <c r="JHR45"/>
      <c r="JHS45"/>
      <c r="JHT45"/>
      <c r="JHU45"/>
      <c r="JHV45"/>
      <c r="JHW45"/>
      <c r="JHX45"/>
      <c r="JHY45"/>
      <c r="JHZ45"/>
      <c r="JIA45"/>
      <c r="JIB45"/>
      <c r="JIC45"/>
      <c r="JID45"/>
      <c r="JIE45"/>
      <c r="JIF45"/>
      <c r="JIG45"/>
      <c r="JIH45"/>
      <c r="JII45"/>
      <c r="JIJ45"/>
      <c r="JIK45"/>
      <c r="JIL45"/>
      <c r="JIM45"/>
      <c r="JIN45"/>
      <c r="JIO45"/>
      <c r="JIP45"/>
      <c r="JIQ45"/>
      <c r="JIR45"/>
      <c r="JIS45"/>
      <c r="JIT45"/>
      <c r="JIU45"/>
      <c r="JIV45"/>
      <c r="JIW45"/>
      <c r="JIX45"/>
      <c r="JIY45"/>
      <c r="JIZ45"/>
      <c r="JJA45"/>
      <c r="JJB45"/>
      <c r="JJC45"/>
      <c r="JJD45"/>
      <c r="JJE45"/>
      <c r="JJF45"/>
      <c r="JJG45"/>
      <c r="JJH45"/>
      <c r="JJI45"/>
      <c r="JJJ45"/>
      <c r="JJK45"/>
      <c r="JJL45"/>
      <c r="JJM45"/>
      <c r="JJN45"/>
      <c r="JJO45"/>
      <c r="JJP45"/>
      <c r="JJQ45"/>
      <c r="JJR45"/>
      <c r="JJS45"/>
      <c r="JJT45"/>
      <c r="JJU45"/>
      <c r="JJV45"/>
      <c r="JJW45"/>
      <c r="JJX45"/>
      <c r="JJY45"/>
      <c r="JJZ45"/>
      <c r="JKA45"/>
      <c r="JKB45"/>
      <c r="JKC45"/>
      <c r="JKD45"/>
      <c r="JKE45"/>
      <c r="JKF45"/>
      <c r="JKG45"/>
      <c r="JKH45"/>
      <c r="JKI45"/>
      <c r="JKJ45"/>
      <c r="JKK45"/>
      <c r="JKL45"/>
      <c r="JKM45"/>
      <c r="JKN45"/>
      <c r="JKO45"/>
      <c r="JKP45"/>
      <c r="JKQ45"/>
      <c r="JKR45"/>
      <c r="JKS45"/>
      <c r="JKT45"/>
      <c r="JKU45"/>
      <c r="JKV45"/>
      <c r="JKW45"/>
      <c r="JKX45"/>
      <c r="JKY45"/>
      <c r="JKZ45"/>
      <c r="JLA45"/>
      <c r="JLB45"/>
      <c r="JLC45"/>
      <c r="JLD45"/>
      <c r="JLE45"/>
      <c r="JLF45"/>
      <c r="JLG45"/>
      <c r="JLH45"/>
      <c r="JLI45"/>
      <c r="JLJ45"/>
      <c r="JLK45"/>
      <c r="JLL45"/>
      <c r="JLM45"/>
      <c r="JLN45"/>
      <c r="JLO45"/>
      <c r="JLP45"/>
      <c r="JLQ45"/>
      <c r="JLR45"/>
      <c r="JLS45"/>
      <c r="JLT45"/>
      <c r="JLU45"/>
      <c r="JLV45"/>
      <c r="JLW45"/>
      <c r="JLX45"/>
      <c r="JLY45"/>
      <c r="JLZ45"/>
      <c r="JMA45"/>
      <c r="JMB45"/>
      <c r="JMC45"/>
      <c r="JMD45"/>
      <c r="JME45"/>
      <c r="JMF45"/>
      <c r="JMG45"/>
      <c r="JMH45"/>
      <c r="JMI45"/>
      <c r="JMJ45"/>
      <c r="JMK45"/>
      <c r="JML45"/>
      <c r="JMM45"/>
      <c r="JMN45"/>
      <c r="JMO45"/>
      <c r="JMP45"/>
      <c r="JMQ45"/>
      <c r="JMR45"/>
      <c r="JMS45"/>
      <c r="JMT45"/>
      <c r="JMU45"/>
      <c r="JMV45"/>
      <c r="JMW45"/>
      <c r="JMX45"/>
      <c r="JMY45"/>
      <c r="JMZ45"/>
      <c r="JNA45"/>
      <c r="JNB45"/>
      <c r="JNC45"/>
      <c r="JND45"/>
      <c r="JNE45"/>
      <c r="JNF45"/>
      <c r="JNG45"/>
      <c r="JNH45"/>
      <c r="JNI45"/>
      <c r="JNJ45"/>
      <c r="JNK45"/>
      <c r="JNL45"/>
      <c r="JNM45"/>
      <c r="JNN45"/>
      <c r="JNO45"/>
      <c r="JNP45"/>
      <c r="JNQ45"/>
      <c r="JNR45"/>
      <c r="JNS45"/>
      <c r="JNT45"/>
      <c r="JNU45"/>
      <c r="JNV45"/>
      <c r="JNW45"/>
      <c r="JNX45"/>
      <c r="JNY45"/>
      <c r="JNZ45"/>
      <c r="JOA45"/>
      <c r="JOB45"/>
      <c r="JOC45"/>
      <c r="JOD45"/>
      <c r="JOE45"/>
      <c r="JOF45"/>
      <c r="JOG45"/>
      <c r="JOH45"/>
      <c r="JOI45"/>
      <c r="JOJ45"/>
      <c r="JOK45"/>
      <c r="JOL45"/>
      <c r="JOM45"/>
      <c r="JON45"/>
      <c r="JOO45"/>
      <c r="JOP45"/>
      <c r="JOQ45"/>
      <c r="JOR45"/>
      <c r="JOS45"/>
      <c r="JOT45"/>
      <c r="JOU45"/>
      <c r="JOV45"/>
      <c r="JOW45"/>
      <c r="JOX45"/>
      <c r="JOY45"/>
      <c r="JOZ45"/>
      <c r="JPA45"/>
      <c r="JPB45"/>
      <c r="JPC45"/>
      <c r="JPD45"/>
      <c r="JPE45"/>
      <c r="JPF45"/>
      <c r="JPG45"/>
      <c r="JPH45"/>
      <c r="JPI45"/>
      <c r="JPJ45"/>
      <c r="JPK45"/>
      <c r="JPL45"/>
      <c r="JPM45"/>
      <c r="JPN45"/>
      <c r="JPO45"/>
      <c r="JPP45"/>
      <c r="JPQ45"/>
      <c r="JPR45"/>
      <c r="JPS45"/>
      <c r="JPT45"/>
      <c r="JPU45"/>
      <c r="JPV45"/>
      <c r="JPW45"/>
      <c r="JPX45"/>
      <c r="JPY45"/>
      <c r="JPZ45"/>
      <c r="JQA45"/>
      <c r="JQB45"/>
      <c r="JQC45"/>
      <c r="JQD45"/>
      <c r="JQE45"/>
      <c r="JQF45"/>
      <c r="JQG45"/>
      <c r="JQH45"/>
      <c r="JQI45"/>
      <c r="JQJ45"/>
      <c r="JQK45"/>
      <c r="JQL45"/>
      <c r="JQM45"/>
      <c r="JQN45"/>
      <c r="JQO45"/>
      <c r="JQP45"/>
      <c r="JQQ45"/>
      <c r="JQR45"/>
      <c r="JQS45"/>
      <c r="JQT45"/>
      <c r="JQU45"/>
      <c r="JQV45"/>
      <c r="JQW45"/>
      <c r="JQX45"/>
      <c r="JQY45"/>
      <c r="JQZ45"/>
      <c r="JRA45"/>
      <c r="JRB45"/>
      <c r="JRC45"/>
      <c r="JRD45"/>
      <c r="JRE45"/>
      <c r="JRF45"/>
      <c r="JRG45"/>
      <c r="JRH45"/>
      <c r="JRI45"/>
      <c r="JRJ45"/>
      <c r="JRK45"/>
      <c r="JRL45"/>
      <c r="JRM45"/>
      <c r="JRN45"/>
      <c r="JRO45"/>
      <c r="JRP45"/>
      <c r="JRQ45"/>
      <c r="JRR45"/>
      <c r="JRS45"/>
      <c r="JRT45"/>
      <c r="JRU45"/>
      <c r="JRV45"/>
      <c r="JRW45"/>
      <c r="JRX45"/>
      <c r="JRY45"/>
      <c r="JRZ45"/>
      <c r="JSA45"/>
      <c r="JSB45"/>
      <c r="JSC45"/>
      <c r="JSD45"/>
      <c r="JSE45"/>
      <c r="JSF45"/>
      <c r="JSG45"/>
      <c r="JSH45"/>
      <c r="JSI45"/>
      <c r="JSJ45"/>
      <c r="JSK45"/>
      <c r="JSL45"/>
      <c r="JSM45"/>
      <c r="JSN45"/>
      <c r="JSO45"/>
      <c r="JSP45"/>
      <c r="JSQ45"/>
      <c r="JSR45"/>
      <c r="JSS45"/>
      <c r="JST45"/>
      <c r="JSU45"/>
      <c r="JSV45"/>
      <c r="JSW45"/>
      <c r="JSX45"/>
      <c r="JSY45"/>
      <c r="JSZ45"/>
      <c r="JTA45"/>
      <c r="JTB45"/>
      <c r="JTC45"/>
      <c r="JTD45"/>
      <c r="JTE45"/>
      <c r="JTF45"/>
      <c r="JTG45"/>
      <c r="JTH45"/>
      <c r="JTI45"/>
      <c r="JTJ45"/>
      <c r="JTK45"/>
      <c r="JTL45"/>
      <c r="JTM45"/>
      <c r="JTN45"/>
      <c r="JTO45"/>
      <c r="JTP45"/>
      <c r="JTQ45"/>
      <c r="JTR45"/>
      <c r="JTS45"/>
      <c r="JTT45"/>
      <c r="JTU45"/>
      <c r="JTV45"/>
      <c r="JTW45"/>
      <c r="JTX45"/>
      <c r="JTY45"/>
      <c r="JTZ45"/>
      <c r="JUA45"/>
      <c r="JUB45"/>
      <c r="JUC45"/>
      <c r="JUD45"/>
      <c r="JUE45"/>
      <c r="JUF45"/>
      <c r="JUG45"/>
      <c r="JUH45"/>
      <c r="JUI45"/>
      <c r="JUJ45"/>
      <c r="JUK45"/>
      <c r="JUL45"/>
      <c r="JUM45"/>
      <c r="JUN45"/>
      <c r="JUO45"/>
      <c r="JUP45"/>
      <c r="JUQ45"/>
      <c r="JUR45"/>
      <c r="JUS45"/>
      <c r="JUT45"/>
      <c r="JUU45"/>
      <c r="JUV45"/>
      <c r="JUW45"/>
      <c r="JUX45"/>
      <c r="JUY45"/>
      <c r="JUZ45"/>
      <c r="JVA45"/>
      <c r="JVB45"/>
      <c r="JVC45"/>
      <c r="JVD45"/>
      <c r="JVE45"/>
      <c r="JVF45"/>
      <c r="JVG45"/>
      <c r="JVH45"/>
      <c r="JVI45"/>
      <c r="JVJ45"/>
      <c r="JVK45"/>
      <c r="JVL45"/>
      <c r="JVM45"/>
      <c r="JVN45"/>
      <c r="JVO45"/>
      <c r="JVP45"/>
      <c r="JVQ45"/>
      <c r="JVR45"/>
      <c r="JVS45"/>
      <c r="JVT45"/>
      <c r="JVU45"/>
      <c r="JVV45"/>
      <c r="JVW45"/>
      <c r="JVX45"/>
      <c r="JVY45"/>
      <c r="JVZ45"/>
      <c r="JWA45"/>
      <c r="JWB45"/>
      <c r="JWC45"/>
      <c r="JWD45"/>
      <c r="JWE45"/>
      <c r="JWF45"/>
      <c r="JWG45"/>
      <c r="JWH45"/>
      <c r="JWI45"/>
      <c r="JWJ45"/>
      <c r="JWK45"/>
      <c r="JWL45"/>
      <c r="JWM45"/>
      <c r="JWN45"/>
      <c r="JWO45"/>
      <c r="JWP45"/>
      <c r="JWQ45"/>
      <c r="JWR45"/>
      <c r="JWS45"/>
      <c r="JWT45"/>
      <c r="JWU45"/>
      <c r="JWV45"/>
      <c r="JWW45"/>
      <c r="JWX45"/>
      <c r="JWY45"/>
      <c r="JWZ45"/>
      <c r="JXA45"/>
      <c r="JXB45"/>
      <c r="JXC45"/>
      <c r="JXD45"/>
      <c r="JXE45"/>
      <c r="JXF45"/>
      <c r="JXG45"/>
      <c r="JXH45"/>
      <c r="JXI45"/>
      <c r="JXJ45"/>
      <c r="JXK45"/>
      <c r="JXL45"/>
      <c r="JXM45"/>
      <c r="JXN45"/>
      <c r="JXO45"/>
      <c r="JXP45"/>
      <c r="JXQ45"/>
      <c r="JXR45"/>
      <c r="JXS45"/>
      <c r="JXT45"/>
      <c r="JXU45"/>
      <c r="JXV45"/>
      <c r="JXW45"/>
      <c r="JXX45"/>
      <c r="JXY45"/>
      <c r="JXZ45"/>
      <c r="JYA45"/>
      <c r="JYB45"/>
      <c r="JYC45"/>
      <c r="JYD45"/>
      <c r="JYE45"/>
      <c r="JYF45"/>
      <c r="JYG45"/>
      <c r="JYH45"/>
      <c r="JYI45"/>
      <c r="JYJ45"/>
      <c r="JYK45"/>
      <c r="JYL45"/>
      <c r="JYM45"/>
      <c r="JYN45"/>
      <c r="JYO45"/>
      <c r="JYP45"/>
      <c r="JYQ45"/>
      <c r="JYR45"/>
      <c r="JYS45"/>
      <c r="JYT45"/>
      <c r="JYU45"/>
      <c r="JYV45"/>
      <c r="JYW45"/>
      <c r="JYX45"/>
      <c r="JYY45"/>
      <c r="JYZ45"/>
      <c r="JZA45"/>
      <c r="JZB45"/>
      <c r="JZC45"/>
      <c r="JZD45"/>
      <c r="JZE45"/>
      <c r="JZF45"/>
      <c r="JZG45"/>
      <c r="JZH45"/>
      <c r="JZI45"/>
      <c r="JZJ45"/>
      <c r="JZK45"/>
      <c r="JZL45"/>
      <c r="JZM45"/>
      <c r="JZN45"/>
      <c r="JZO45"/>
      <c r="JZP45"/>
      <c r="JZQ45"/>
      <c r="JZR45"/>
      <c r="JZS45"/>
      <c r="JZT45"/>
      <c r="JZU45"/>
      <c r="JZV45"/>
      <c r="JZW45"/>
      <c r="JZX45"/>
      <c r="JZY45"/>
      <c r="JZZ45"/>
      <c r="KAA45"/>
      <c r="KAB45"/>
      <c r="KAC45"/>
      <c r="KAD45"/>
      <c r="KAE45"/>
      <c r="KAF45"/>
      <c r="KAG45"/>
      <c r="KAH45"/>
      <c r="KAI45"/>
      <c r="KAJ45"/>
      <c r="KAK45"/>
      <c r="KAL45"/>
      <c r="KAM45"/>
      <c r="KAN45"/>
      <c r="KAO45"/>
      <c r="KAP45"/>
      <c r="KAQ45"/>
      <c r="KAR45"/>
      <c r="KAS45"/>
      <c r="KAT45"/>
      <c r="KAU45"/>
      <c r="KAV45"/>
      <c r="KAW45"/>
      <c r="KAX45"/>
      <c r="KAY45"/>
      <c r="KAZ45"/>
      <c r="KBA45"/>
      <c r="KBB45"/>
      <c r="KBC45"/>
      <c r="KBD45"/>
      <c r="KBE45"/>
      <c r="KBF45"/>
      <c r="KBG45"/>
      <c r="KBH45"/>
      <c r="KBI45"/>
      <c r="KBJ45"/>
      <c r="KBK45"/>
      <c r="KBL45"/>
      <c r="KBM45"/>
      <c r="KBN45"/>
      <c r="KBO45"/>
      <c r="KBP45"/>
      <c r="KBQ45"/>
      <c r="KBR45"/>
      <c r="KBS45"/>
      <c r="KBT45"/>
      <c r="KBU45"/>
      <c r="KBV45"/>
      <c r="KBW45"/>
      <c r="KBX45"/>
      <c r="KBY45"/>
      <c r="KBZ45"/>
      <c r="KCA45"/>
      <c r="KCB45"/>
      <c r="KCC45"/>
      <c r="KCD45"/>
      <c r="KCE45"/>
      <c r="KCF45"/>
      <c r="KCG45"/>
      <c r="KCH45"/>
      <c r="KCI45"/>
      <c r="KCJ45"/>
      <c r="KCK45"/>
      <c r="KCL45"/>
      <c r="KCM45"/>
      <c r="KCN45"/>
      <c r="KCO45"/>
      <c r="KCP45"/>
      <c r="KCQ45"/>
      <c r="KCR45"/>
      <c r="KCS45"/>
      <c r="KCT45"/>
      <c r="KCU45"/>
      <c r="KCV45"/>
      <c r="KCW45"/>
      <c r="KCX45"/>
      <c r="KCY45"/>
      <c r="KCZ45"/>
      <c r="KDA45"/>
      <c r="KDB45"/>
      <c r="KDC45"/>
      <c r="KDD45"/>
      <c r="KDE45"/>
      <c r="KDF45"/>
      <c r="KDG45"/>
      <c r="KDH45"/>
      <c r="KDI45"/>
      <c r="KDJ45"/>
      <c r="KDK45"/>
      <c r="KDL45"/>
      <c r="KDM45"/>
      <c r="KDN45"/>
      <c r="KDO45"/>
      <c r="KDP45"/>
      <c r="KDQ45"/>
      <c r="KDR45"/>
      <c r="KDS45"/>
      <c r="KDT45"/>
      <c r="KDU45"/>
      <c r="KDV45"/>
      <c r="KDW45"/>
      <c r="KDX45"/>
      <c r="KDY45"/>
      <c r="KDZ45"/>
      <c r="KEA45"/>
      <c r="KEB45"/>
      <c r="KEC45"/>
      <c r="KED45"/>
      <c r="KEE45"/>
      <c r="KEF45"/>
      <c r="KEG45"/>
      <c r="KEH45"/>
      <c r="KEI45"/>
      <c r="KEJ45"/>
      <c r="KEK45"/>
      <c r="KEL45"/>
      <c r="KEM45"/>
      <c r="KEN45"/>
      <c r="KEO45"/>
      <c r="KEP45"/>
      <c r="KEQ45"/>
      <c r="KER45"/>
      <c r="KES45"/>
      <c r="KET45"/>
      <c r="KEU45"/>
      <c r="KEV45"/>
      <c r="KEW45"/>
      <c r="KEX45"/>
      <c r="KEY45"/>
      <c r="KEZ45"/>
      <c r="KFA45"/>
      <c r="KFB45"/>
      <c r="KFC45"/>
      <c r="KFD45"/>
      <c r="KFE45"/>
      <c r="KFF45"/>
      <c r="KFG45"/>
      <c r="KFH45"/>
      <c r="KFI45"/>
      <c r="KFJ45"/>
      <c r="KFK45"/>
      <c r="KFL45"/>
      <c r="KFM45"/>
      <c r="KFN45"/>
      <c r="KFO45"/>
      <c r="KFP45"/>
      <c r="KFQ45"/>
      <c r="KFR45"/>
      <c r="KFS45"/>
      <c r="KFT45"/>
      <c r="KFU45"/>
      <c r="KFV45"/>
      <c r="KFW45"/>
      <c r="KFX45"/>
      <c r="KFY45"/>
      <c r="KFZ45"/>
      <c r="KGA45"/>
      <c r="KGB45"/>
      <c r="KGC45"/>
      <c r="KGD45"/>
      <c r="KGE45"/>
      <c r="KGF45"/>
      <c r="KGG45"/>
      <c r="KGH45"/>
      <c r="KGI45"/>
      <c r="KGJ45"/>
      <c r="KGK45"/>
      <c r="KGL45"/>
      <c r="KGM45"/>
      <c r="KGN45"/>
      <c r="KGO45"/>
      <c r="KGP45"/>
      <c r="KGQ45"/>
      <c r="KGR45"/>
      <c r="KGS45"/>
      <c r="KGT45"/>
      <c r="KGU45"/>
      <c r="KGV45"/>
      <c r="KGW45"/>
      <c r="KGX45"/>
      <c r="KGY45"/>
      <c r="KGZ45"/>
      <c r="KHA45"/>
      <c r="KHB45"/>
      <c r="KHC45"/>
      <c r="KHD45"/>
      <c r="KHE45"/>
      <c r="KHF45"/>
      <c r="KHG45"/>
      <c r="KHH45"/>
      <c r="KHI45"/>
      <c r="KHJ45"/>
      <c r="KHK45"/>
      <c r="KHL45"/>
      <c r="KHM45"/>
      <c r="KHN45"/>
      <c r="KHO45"/>
      <c r="KHP45"/>
      <c r="KHQ45"/>
      <c r="KHR45"/>
      <c r="KHS45"/>
      <c r="KHT45"/>
      <c r="KHU45"/>
      <c r="KHV45"/>
      <c r="KHW45"/>
      <c r="KHX45"/>
      <c r="KHY45"/>
      <c r="KHZ45"/>
      <c r="KIA45"/>
      <c r="KIB45"/>
      <c r="KIC45"/>
      <c r="KID45"/>
      <c r="KIE45"/>
      <c r="KIF45"/>
      <c r="KIG45"/>
      <c r="KIH45"/>
      <c r="KII45"/>
      <c r="KIJ45"/>
      <c r="KIK45"/>
      <c r="KIL45"/>
      <c r="KIM45"/>
      <c r="KIN45"/>
      <c r="KIO45"/>
      <c r="KIP45"/>
      <c r="KIQ45"/>
      <c r="KIR45"/>
      <c r="KIS45"/>
      <c r="KIT45"/>
      <c r="KIU45"/>
      <c r="KIV45"/>
      <c r="KIW45"/>
      <c r="KIX45"/>
      <c r="KIY45"/>
      <c r="KIZ45"/>
      <c r="KJA45"/>
      <c r="KJB45"/>
      <c r="KJC45"/>
      <c r="KJD45"/>
      <c r="KJE45"/>
      <c r="KJF45"/>
      <c r="KJG45"/>
      <c r="KJH45"/>
      <c r="KJI45"/>
      <c r="KJJ45"/>
      <c r="KJK45"/>
      <c r="KJL45"/>
      <c r="KJM45"/>
      <c r="KJN45"/>
      <c r="KJO45"/>
      <c r="KJP45"/>
      <c r="KJQ45"/>
      <c r="KJR45"/>
      <c r="KJS45"/>
      <c r="KJT45"/>
      <c r="KJU45"/>
      <c r="KJV45"/>
      <c r="KJW45"/>
      <c r="KJX45"/>
      <c r="KJY45"/>
      <c r="KJZ45"/>
      <c r="KKA45"/>
      <c r="KKB45"/>
      <c r="KKC45"/>
      <c r="KKD45"/>
      <c r="KKE45"/>
      <c r="KKF45"/>
      <c r="KKG45"/>
      <c r="KKH45"/>
      <c r="KKI45"/>
      <c r="KKJ45"/>
      <c r="KKK45"/>
      <c r="KKL45"/>
      <c r="KKM45"/>
      <c r="KKN45"/>
      <c r="KKO45"/>
      <c r="KKP45"/>
      <c r="KKQ45"/>
      <c r="KKR45"/>
      <c r="KKS45"/>
      <c r="KKT45"/>
      <c r="KKU45"/>
      <c r="KKV45"/>
      <c r="KKW45"/>
      <c r="KKX45"/>
      <c r="KKY45"/>
      <c r="KKZ45"/>
      <c r="KLA45"/>
      <c r="KLB45"/>
      <c r="KLC45"/>
      <c r="KLD45"/>
      <c r="KLE45"/>
      <c r="KLF45"/>
      <c r="KLG45"/>
      <c r="KLH45"/>
      <c r="KLI45"/>
      <c r="KLJ45"/>
      <c r="KLK45"/>
      <c r="KLL45"/>
      <c r="KLM45"/>
      <c r="KLN45"/>
      <c r="KLO45"/>
      <c r="KLP45"/>
      <c r="KLQ45"/>
      <c r="KLR45"/>
      <c r="KLS45"/>
      <c r="KLT45"/>
      <c r="KLU45"/>
      <c r="KLV45"/>
      <c r="KLW45"/>
      <c r="KLX45"/>
      <c r="KLY45"/>
      <c r="KLZ45"/>
      <c r="KMA45"/>
      <c r="KMB45"/>
      <c r="KMC45"/>
      <c r="KMD45"/>
      <c r="KME45"/>
      <c r="KMF45"/>
      <c r="KMG45"/>
      <c r="KMH45"/>
      <c r="KMI45"/>
      <c r="KMJ45"/>
      <c r="KMK45"/>
      <c r="KML45"/>
      <c r="KMM45"/>
      <c r="KMN45"/>
      <c r="KMO45"/>
      <c r="KMP45"/>
      <c r="KMQ45"/>
      <c r="KMR45"/>
      <c r="KMS45"/>
      <c r="KMT45"/>
      <c r="KMU45"/>
      <c r="KMV45"/>
      <c r="KMW45"/>
      <c r="KMX45"/>
      <c r="KMY45"/>
      <c r="KMZ45"/>
      <c r="KNA45"/>
      <c r="KNB45"/>
      <c r="KNC45"/>
      <c r="KND45"/>
      <c r="KNE45"/>
      <c r="KNF45"/>
      <c r="KNG45"/>
      <c r="KNH45"/>
      <c r="KNI45"/>
      <c r="KNJ45"/>
      <c r="KNK45"/>
      <c r="KNL45"/>
      <c r="KNM45"/>
      <c r="KNN45"/>
      <c r="KNO45"/>
      <c r="KNP45"/>
      <c r="KNQ45"/>
      <c r="KNR45"/>
      <c r="KNS45"/>
      <c r="KNT45"/>
      <c r="KNU45"/>
      <c r="KNV45"/>
      <c r="KNW45"/>
      <c r="KNX45"/>
      <c r="KNY45"/>
      <c r="KNZ45"/>
      <c r="KOA45"/>
      <c r="KOB45"/>
      <c r="KOC45"/>
      <c r="KOD45"/>
      <c r="KOE45"/>
      <c r="KOF45"/>
      <c r="KOG45"/>
      <c r="KOH45"/>
      <c r="KOI45"/>
      <c r="KOJ45"/>
      <c r="KOK45"/>
      <c r="KOL45"/>
      <c r="KOM45"/>
      <c r="KON45"/>
      <c r="KOO45"/>
      <c r="KOP45"/>
      <c r="KOQ45"/>
      <c r="KOR45"/>
      <c r="KOS45"/>
      <c r="KOT45"/>
      <c r="KOU45"/>
      <c r="KOV45"/>
      <c r="KOW45"/>
      <c r="KOX45"/>
      <c r="KOY45"/>
      <c r="KOZ45"/>
      <c r="KPA45"/>
      <c r="KPB45"/>
      <c r="KPC45"/>
      <c r="KPD45"/>
      <c r="KPE45"/>
      <c r="KPF45"/>
      <c r="KPG45"/>
      <c r="KPH45"/>
      <c r="KPI45"/>
      <c r="KPJ45"/>
      <c r="KPK45"/>
      <c r="KPL45"/>
      <c r="KPM45"/>
      <c r="KPN45"/>
      <c r="KPO45"/>
      <c r="KPP45"/>
      <c r="KPQ45"/>
      <c r="KPR45"/>
      <c r="KPS45"/>
      <c r="KPT45"/>
      <c r="KPU45"/>
      <c r="KPV45"/>
      <c r="KPW45"/>
      <c r="KPX45"/>
      <c r="KPY45"/>
      <c r="KPZ45"/>
      <c r="KQA45"/>
      <c r="KQB45"/>
      <c r="KQC45"/>
      <c r="KQD45"/>
      <c r="KQE45"/>
      <c r="KQF45"/>
      <c r="KQG45"/>
      <c r="KQH45"/>
      <c r="KQI45"/>
      <c r="KQJ45"/>
      <c r="KQK45"/>
      <c r="KQL45"/>
      <c r="KQM45"/>
      <c r="KQN45"/>
      <c r="KQO45"/>
      <c r="KQP45"/>
      <c r="KQQ45"/>
      <c r="KQR45"/>
      <c r="KQS45"/>
      <c r="KQT45"/>
      <c r="KQU45"/>
      <c r="KQV45"/>
      <c r="KQW45"/>
      <c r="KQX45"/>
      <c r="KQY45"/>
      <c r="KQZ45"/>
      <c r="KRA45"/>
      <c r="KRB45"/>
      <c r="KRC45"/>
      <c r="KRD45"/>
      <c r="KRE45"/>
      <c r="KRF45"/>
      <c r="KRG45"/>
      <c r="KRH45"/>
      <c r="KRI45"/>
      <c r="KRJ45"/>
      <c r="KRK45"/>
      <c r="KRL45"/>
      <c r="KRM45"/>
      <c r="KRN45"/>
      <c r="KRO45"/>
      <c r="KRP45"/>
      <c r="KRQ45"/>
      <c r="KRR45"/>
      <c r="KRS45"/>
      <c r="KRT45"/>
      <c r="KRU45"/>
      <c r="KRV45"/>
      <c r="KRW45"/>
      <c r="KRX45"/>
      <c r="KRY45"/>
      <c r="KRZ45"/>
      <c r="KSA45"/>
      <c r="KSB45"/>
      <c r="KSC45"/>
      <c r="KSD45"/>
      <c r="KSE45"/>
      <c r="KSF45"/>
      <c r="KSG45"/>
      <c r="KSH45"/>
      <c r="KSI45"/>
      <c r="KSJ45"/>
      <c r="KSK45"/>
      <c r="KSL45"/>
      <c r="KSM45"/>
      <c r="KSN45"/>
      <c r="KSO45"/>
      <c r="KSP45"/>
      <c r="KSQ45"/>
      <c r="KSR45"/>
      <c r="KSS45"/>
      <c r="KST45"/>
      <c r="KSU45"/>
      <c r="KSV45"/>
      <c r="KSW45"/>
      <c r="KSX45"/>
      <c r="KSY45"/>
      <c r="KSZ45"/>
      <c r="KTA45"/>
      <c r="KTB45"/>
      <c r="KTC45"/>
      <c r="KTD45"/>
      <c r="KTE45"/>
      <c r="KTF45"/>
      <c r="KTG45"/>
      <c r="KTH45"/>
      <c r="KTI45"/>
      <c r="KTJ45"/>
      <c r="KTK45"/>
      <c r="KTL45"/>
      <c r="KTM45"/>
      <c r="KTN45"/>
      <c r="KTO45"/>
      <c r="KTP45"/>
      <c r="KTQ45"/>
      <c r="KTR45"/>
      <c r="KTS45"/>
      <c r="KTT45"/>
      <c r="KTU45"/>
      <c r="KTV45"/>
      <c r="KTW45"/>
      <c r="KTX45"/>
      <c r="KTY45"/>
      <c r="KTZ45"/>
      <c r="KUA45"/>
      <c r="KUB45"/>
      <c r="KUC45"/>
      <c r="KUD45"/>
      <c r="KUE45"/>
      <c r="KUF45"/>
      <c r="KUG45"/>
      <c r="KUH45"/>
      <c r="KUI45"/>
      <c r="KUJ45"/>
      <c r="KUK45"/>
      <c r="KUL45"/>
      <c r="KUM45"/>
      <c r="KUN45"/>
      <c r="KUO45"/>
      <c r="KUP45"/>
      <c r="KUQ45"/>
      <c r="KUR45"/>
      <c r="KUS45"/>
      <c r="KUT45"/>
      <c r="KUU45"/>
      <c r="KUV45"/>
      <c r="KUW45"/>
      <c r="KUX45"/>
      <c r="KUY45"/>
      <c r="KUZ45"/>
      <c r="KVA45"/>
      <c r="KVB45"/>
      <c r="KVC45"/>
      <c r="KVD45"/>
      <c r="KVE45"/>
      <c r="KVF45"/>
      <c r="KVG45"/>
      <c r="KVH45"/>
      <c r="KVI45"/>
      <c r="KVJ45"/>
      <c r="KVK45"/>
      <c r="KVL45"/>
      <c r="KVM45"/>
      <c r="KVN45"/>
      <c r="KVO45"/>
      <c r="KVP45"/>
      <c r="KVQ45"/>
      <c r="KVR45"/>
      <c r="KVS45"/>
      <c r="KVT45"/>
      <c r="KVU45"/>
      <c r="KVV45"/>
      <c r="KVW45"/>
      <c r="KVX45"/>
      <c r="KVY45"/>
      <c r="KVZ45"/>
      <c r="KWA45"/>
      <c r="KWB45"/>
      <c r="KWC45"/>
      <c r="KWD45"/>
      <c r="KWE45"/>
      <c r="KWF45"/>
      <c r="KWG45"/>
      <c r="KWH45"/>
      <c r="KWI45"/>
      <c r="KWJ45"/>
      <c r="KWK45"/>
      <c r="KWL45"/>
      <c r="KWM45"/>
      <c r="KWN45"/>
      <c r="KWO45"/>
      <c r="KWP45"/>
      <c r="KWQ45"/>
      <c r="KWR45"/>
      <c r="KWS45"/>
      <c r="KWT45"/>
      <c r="KWU45"/>
      <c r="KWV45"/>
      <c r="KWW45"/>
      <c r="KWX45"/>
      <c r="KWY45"/>
      <c r="KWZ45"/>
      <c r="KXA45"/>
      <c r="KXB45"/>
      <c r="KXC45"/>
      <c r="KXD45"/>
      <c r="KXE45"/>
      <c r="KXF45"/>
      <c r="KXG45"/>
      <c r="KXH45"/>
      <c r="KXI45"/>
      <c r="KXJ45"/>
      <c r="KXK45"/>
      <c r="KXL45"/>
      <c r="KXM45"/>
      <c r="KXN45"/>
      <c r="KXO45"/>
      <c r="KXP45"/>
      <c r="KXQ45"/>
      <c r="KXR45"/>
      <c r="KXS45"/>
      <c r="KXT45"/>
      <c r="KXU45"/>
      <c r="KXV45"/>
      <c r="KXW45"/>
      <c r="KXX45"/>
      <c r="KXY45"/>
      <c r="KXZ45"/>
      <c r="KYA45"/>
      <c r="KYB45"/>
      <c r="KYC45"/>
      <c r="KYD45"/>
      <c r="KYE45"/>
      <c r="KYF45"/>
      <c r="KYG45"/>
      <c r="KYH45"/>
      <c r="KYI45"/>
      <c r="KYJ45"/>
      <c r="KYK45"/>
      <c r="KYL45"/>
      <c r="KYM45"/>
      <c r="KYN45"/>
      <c r="KYO45"/>
      <c r="KYP45"/>
      <c r="KYQ45"/>
      <c r="KYR45"/>
      <c r="KYS45"/>
      <c r="KYT45"/>
      <c r="KYU45"/>
      <c r="KYV45"/>
      <c r="KYW45"/>
      <c r="KYX45"/>
      <c r="KYY45"/>
      <c r="KYZ45"/>
      <c r="KZA45"/>
      <c r="KZB45"/>
      <c r="KZC45"/>
      <c r="KZD45"/>
      <c r="KZE45"/>
      <c r="KZF45"/>
      <c r="KZG45"/>
      <c r="KZH45"/>
      <c r="KZI45"/>
      <c r="KZJ45"/>
      <c r="KZK45"/>
      <c r="KZL45"/>
      <c r="KZM45"/>
      <c r="KZN45"/>
      <c r="KZO45"/>
      <c r="KZP45"/>
      <c r="KZQ45"/>
      <c r="KZR45"/>
      <c r="KZS45"/>
      <c r="KZT45"/>
      <c r="KZU45"/>
      <c r="KZV45"/>
      <c r="KZW45"/>
      <c r="KZX45"/>
      <c r="KZY45"/>
      <c r="KZZ45"/>
      <c r="LAA45"/>
      <c r="LAB45"/>
      <c r="LAC45"/>
      <c r="LAD45"/>
      <c r="LAE45"/>
      <c r="LAF45"/>
      <c r="LAG45"/>
      <c r="LAH45"/>
      <c r="LAI45"/>
      <c r="LAJ45"/>
      <c r="LAK45"/>
      <c r="LAL45"/>
      <c r="LAM45"/>
      <c r="LAN45"/>
      <c r="LAO45"/>
      <c r="LAP45"/>
      <c r="LAQ45"/>
      <c r="LAR45"/>
      <c r="LAS45"/>
      <c r="LAT45"/>
      <c r="LAU45"/>
      <c r="LAV45"/>
      <c r="LAW45"/>
      <c r="LAX45"/>
      <c r="LAY45"/>
      <c r="LAZ45"/>
      <c r="LBA45"/>
      <c r="LBB45"/>
      <c r="LBC45"/>
      <c r="LBD45"/>
      <c r="LBE45"/>
      <c r="LBF45"/>
      <c r="LBG45"/>
      <c r="LBH45"/>
      <c r="LBI45"/>
      <c r="LBJ45"/>
      <c r="LBK45"/>
      <c r="LBL45"/>
      <c r="LBM45"/>
      <c r="LBN45"/>
      <c r="LBO45"/>
      <c r="LBP45"/>
      <c r="LBQ45"/>
      <c r="LBR45"/>
      <c r="LBS45"/>
      <c r="LBT45"/>
      <c r="LBU45"/>
      <c r="LBV45"/>
      <c r="LBW45"/>
      <c r="LBX45"/>
      <c r="LBY45"/>
      <c r="LBZ45"/>
      <c r="LCA45"/>
      <c r="LCB45"/>
      <c r="LCC45"/>
      <c r="LCD45"/>
      <c r="LCE45"/>
      <c r="LCF45"/>
      <c r="LCG45"/>
      <c r="LCH45"/>
      <c r="LCI45"/>
      <c r="LCJ45"/>
      <c r="LCK45"/>
      <c r="LCL45"/>
      <c r="LCM45"/>
      <c r="LCN45"/>
      <c r="LCO45"/>
      <c r="LCP45"/>
      <c r="LCQ45"/>
      <c r="LCR45"/>
      <c r="LCS45"/>
      <c r="LCT45"/>
      <c r="LCU45"/>
      <c r="LCV45"/>
      <c r="LCW45"/>
      <c r="LCX45"/>
      <c r="LCY45"/>
      <c r="LCZ45"/>
      <c r="LDA45"/>
      <c r="LDB45"/>
      <c r="LDC45"/>
      <c r="LDD45"/>
      <c r="LDE45"/>
      <c r="LDF45"/>
      <c r="LDG45"/>
      <c r="LDH45"/>
      <c r="LDI45"/>
      <c r="LDJ45"/>
      <c r="LDK45"/>
      <c r="LDL45"/>
      <c r="LDM45"/>
      <c r="LDN45"/>
      <c r="LDO45"/>
      <c r="LDP45"/>
      <c r="LDQ45"/>
      <c r="LDR45"/>
      <c r="LDS45"/>
      <c r="LDT45"/>
      <c r="LDU45"/>
      <c r="LDV45"/>
      <c r="LDW45"/>
      <c r="LDX45"/>
      <c r="LDY45"/>
      <c r="LDZ45"/>
      <c r="LEA45"/>
      <c r="LEB45"/>
      <c r="LEC45"/>
      <c r="LED45"/>
      <c r="LEE45"/>
      <c r="LEF45"/>
      <c r="LEG45"/>
      <c r="LEH45"/>
      <c r="LEI45"/>
      <c r="LEJ45"/>
      <c r="LEK45"/>
      <c r="LEL45"/>
      <c r="LEM45"/>
      <c r="LEN45"/>
      <c r="LEO45"/>
      <c r="LEP45"/>
      <c r="LEQ45"/>
      <c r="LER45"/>
      <c r="LES45"/>
      <c r="LET45"/>
      <c r="LEU45"/>
      <c r="LEV45"/>
      <c r="LEW45"/>
      <c r="LEX45"/>
      <c r="LEY45"/>
      <c r="LEZ45"/>
      <c r="LFA45"/>
      <c r="LFB45"/>
      <c r="LFC45"/>
      <c r="LFD45"/>
      <c r="LFE45"/>
      <c r="LFF45"/>
      <c r="LFG45"/>
      <c r="LFH45"/>
      <c r="LFI45"/>
      <c r="LFJ45"/>
      <c r="LFK45"/>
      <c r="LFL45"/>
      <c r="LFM45"/>
      <c r="LFN45"/>
      <c r="LFO45"/>
      <c r="LFP45"/>
      <c r="LFQ45"/>
      <c r="LFR45"/>
      <c r="LFS45"/>
      <c r="LFT45"/>
      <c r="LFU45"/>
      <c r="LFV45"/>
      <c r="LFW45"/>
      <c r="LFX45"/>
      <c r="LFY45"/>
      <c r="LFZ45"/>
      <c r="LGA45"/>
      <c r="LGB45"/>
      <c r="LGC45"/>
      <c r="LGD45"/>
      <c r="LGE45"/>
      <c r="LGF45"/>
      <c r="LGG45"/>
      <c r="LGH45"/>
      <c r="LGI45"/>
      <c r="LGJ45"/>
      <c r="LGK45"/>
      <c r="LGL45"/>
      <c r="LGM45"/>
      <c r="LGN45"/>
      <c r="LGO45"/>
      <c r="LGP45"/>
      <c r="LGQ45"/>
      <c r="LGR45"/>
      <c r="LGS45"/>
      <c r="LGT45"/>
      <c r="LGU45"/>
      <c r="LGV45"/>
      <c r="LGW45"/>
      <c r="LGX45"/>
      <c r="LGY45"/>
      <c r="LGZ45"/>
      <c r="LHA45"/>
      <c r="LHB45"/>
      <c r="LHC45"/>
      <c r="LHD45"/>
      <c r="LHE45"/>
      <c r="LHF45"/>
      <c r="LHG45"/>
      <c r="LHH45"/>
      <c r="LHI45"/>
      <c r="LHJ45"/>
      <c r="LHK45"/>
      <c r="LHL45"/>
      <c r="LHM45"/>
      <c r="LHN45"/>
      <c r="LHO45"/>
      <c r="LHP45"/>
      <c r="LHQ45"/>
      <c r="LHR45"/>
      <c r="LHS45"/>
      <c r="LHT45"/>
      <c r="LHU45"/>
      <c r="LHV45"/>
      <c r="LHW45"/>
      <c r="LHX45"/>
      <c r="LHY45"/>
      <c r="LHZ45"/>
      <c r="LIA45"/>
      <c r="LIB45"/>
      <c r="LIC45"/>
      <c r="LID45"/>
      <c r="LIE45"/>
      <c r="LIF45"/>
      <c r="LIG45"/>
      <c r="LIH45"/>
      <c r="LII45"/>
      <c r="LIJ45"/>
      <c r="LIK45"/>
      <c r="LIL45"/>
      <c r="LIM45"/>
      <c r="LIN45"/>
      <c r="LIO45"/>
      <c r="LIP45"/>
      <c r="LIQ45"/>
      <c r="LIR45"/>
      <c r="LIS45"/>
      <c r="LIT45"/>
      <c r="LIU45"/>
      <c r="LIV45"/>
      <c r="LIW45"/>
      <c r="LIX45"/>
      <c r="LIY45"/>
      <c r="LIZ45"/>
      <c r="LJA45"/>
      <c r="LJB45"/>
      <c r="LJC45"/>
      <c r="LJD45"/>
      <c r="LJE45"/>
      <c r="LJF45"/>
      <c r="LJG45"/>
      <c r="LJH45"/>
      <c r="LJI45"/>
      <c r="LJJ45"/>
      <c r="LJK45"/>
      <c r="LJL45"/>
      <c r="LJM45"/>
      <c r="LJN45"/>
      <c r="LJO45"/>
      <c r="LJP45"/>
      <c r="LJQ45"/>
      <c r="LJR45"/>
      <c r="LJS45"/>
      <c r="LJT45"/>
      <c r="LJU45"/>
      <c r="LJV45"/>
      <c r="LJW45"/>
      <c r="LJX45"/>
      <c r="LJY45"/>
      <c r="LJZ45"/>
      <c r="LKA45"/>
      <c r="LKB45"/>
      <c r="LKC45"/>
      <c r="LKD45"/>
      <c r="LKE45"/>
      <c r="LKF45"/>
      <c r="LKG45"/>
      <c r="LKH45"/>
      <c r="LKI45"/>
      <c r="LKJ45"/>
      <c r="LKK45"/>
      <c r="LKL45"/>
      <c r="LKM45"/>
      <c r="LKN45"/>
      <c r="LKO45"/>
      <c r="LKP45"/>
      <c r="LKQ45"/>
      <c r="LKR45"/>
      <c r="LKS45"/>
      <c r="LKT45"/>
      <c r="LKU45"/>
      <c r="LKV45"/>
      <c r="LKW45"/>
      <c r="LKX45"/>
      <c r="LKY45"/>
      <c r="LKZ45"/>
      <c r="LLA45"/>
      <c r="LLB45"/>
      <c r="LLC45"/>
      <c r="LLD45"/>
      <c r="LLE45"/>
      <c r="LLF45"/>
      <c r="LLG45"/>
      <c r="LLH45"/>
      <c r="LLI45"/>
      <c r="LLJ45"/>
      <c r="LLK45"/>
      <c r="LLL45"/>
      <c r="LLM45"/>
      <c r="LLN45"/>
      <c r="LLO45"/>
      <c r="LLP45"/>
      <c r="LLQ45"/>
      <c r="LLR45"/>
      <c r="LLS45"/>
      <c r="LLT45"/>
      <c r="LLU45"/>
      <c r="LLV45"/>
      <c r="LLW45"/>
      <c r="LLX45"/>
      <c r="LLY45"/>
      <c r="LLZ45"/>
      <c r="LMA45"/>
      <c r="LMB45"/>
      <c r="LMC45"/>
      <c r="LMD45"/>
      <c r="LME45"/>
      <c r="LMF45"/>
      <c r="LMG45"/>
      <c r="LMH45"/>
      <c r="LMI45"/>
      <c r="LMJ45"/>
      <c r="LMK45"/>
      <c r="LML45"/>
      <c r="LMM45"/>
      <c r="LMN45"/>
      <c r="LMO45"/>
      <c r="LMP45"/>
      <c r="LMQ45"/>
      <c r="LMR45"/>
      <c r="LMS45"/>
      <c r="LMT45"/>
      <c r="LMU45"/>
      <c r="LMV45"/>
      <c r="LMW45"/>
      <c r="LMX45"/>
      <c r="LMY45"/>
      <c r="LMZ45"/>
      <c r="LNA45"/>
      <c r="LNB45"/>
      <c r="LNC45"/>
      <c r="LND45"/>
      <c r="LNE45"/>
      <c r="LNF45"/>
      <c r="LNG45"/>
      <c r="LNH45"/>
      <c r="LNI45"/>
      <c r="LNJ45"/>
      <c r="LNK45"/>
      <c r="LNL45"/>
      <c r="LNM45"/>
      <c r="LNN45"/>
      <c r="LNO45"/>
      <c r="LNP45"/>
      <c r="LNQ45"/>
      <c r="LNR45"/>
      <c r="LNS45"/>
      <c r="LNT45"/>
      <c r="LNU45"/>
      <c r="LNV45"/>
      <c r="LNW45"/>
      <c r="LNX45"/>
      <c r="LNY45"/>
      <c r="LNZ45"/>
      <c r="LOA45"/>
      <c r="LOB45"/>
      <c r="LOC45"/>
      <c r="LOD45"/>
      <c r="LOE45"/>
      <c r="LOF45"/>
      <c r="LOG45"/>
      <c r="LOH45"/>
      <c r="LOI45"/>
      <c r="LOJ45"/>
      <c r="LOK45"/>
      <c r="LOL45"/>
      <c r="LOM45"/>
      <c r="LON45"/>
      <c r="LOO45"/>
      <c r="LOP45"/>
      <c r="LOQ45"/>
      <c r="LOR45"/>
      <c r="LOS45"/>
      <c r="LOT45"/>
      <c r="LOU45"/>
      <c r="LOV45"/>
      <c r="LOW45"/>
      <c r="LOX45"/>
      <c r="LOY45"/>
      <c r="LOZ45"/>
      <c r="LPA45"/>
      <c r="LPB45"/>
      <c r="LPC45"/>
      <c r="LPD45"/>
      <c r="LPE45"/>
      <c r="LPF45"/>
      <c r="LPG45"/>
      <c r="LPH45"/>
      <c r="LPI45"/>
      <c r="LPJ45"/>
      <c r="LPK45"/>
      <c r="LPL45"/>
      <c r="LPM45"/>
      <c r="LPN45"/>
      <c r="LPO45"/>
      <c r="LPP45"/>
      <c r="LPQ45"/>
      <c r="LPR45"/>
      <c r="LPS45"/>
      <c r="LPT45"/>
      <c r="LPU45"/>
      <c r="LPV45"/>
      <c r="LPW45"/>
      <c r="LPX45"/>
      <c r="LPY45"/>
      <c r="LPZ45"/>
      <c r="LQA45"/>
      <c r="LQB45"/>
      <c r="LQC45"/>
      <c r="LQD45"/>
      <c r="LQE45"/>
      <c r="LQF45"/>
      <c r="LQG45"/>
      <c r="LQH45"/>
      <c r="LQI45"/>
      <c r="LQJ45"/>
      <c r="LQK45"/>
      <c r="LQL45"/>
      <c r="LQM45"/>
      <c r="LQN45"/>
      <c r="LQO45"/>
      <c r="LQP45"/>
      <c r="LQQ45"/>
      <c r="LQR45"/>
      <c r="LQS45"/>
      <c r="LQT45"/>
      <c r="LQU45"/>
      <c r="LQV45"/>
      <c r="LQW45"/>
      <c r="LQX45"/>
      <c r="LQY45"/>
      <c r="LQZ45"/>
      <c r="LRA45"/>
      <c r="LRB45"/>
      <c r="LRC45"/>
      <c r="LRD45"/>
      <c r="LRE45"/>
      <c r="LRF45"/>
      <c r="LRG45"/>
      <c r="LRH45"/>
      <c r="LRI45"/>
      <c r="LRJ45"/>
      <c r="LRK45"/>
      <c r="LRL45"/>
      <c r="LRM45"/>
      <c r="LRN45"/>
      <c r="LRO45"/>
      <c r="LRP45"/>
      <c r="LRQ45"/>
      <c r="LRR45"/>
      <c r="LRS45"/>
      <c r="LRT45"/>
      <c r="LRU45"/>
      <c r="LRV45"/>
      <c r="LRW45"/>
      <c r="LRX45"/>
      <c r="LRY45"/>
      <c r="LRZ45"/>
      <c r="LSA45"/>
      <c r="LSB45"/>
      <c r="LSC45"/>
      <c r="LSD45"/>
      <c r="LSE45"/>
      <c r="LSF45"/>
      <c r="LSG45"/>
      <c r="LSH45"/>
      <c r="LSI45"/>
      <c r="LSJ45"/>
      <c r="LSK45"/>
      <c r="LSL45"/>
      <c r="LSM45"/>
      <c r="LSN45"/>
      <c r="LSO45"/>
      <c r="LSP45"/>
      <c r="LSQ45"/>
      <c r="LSR45"/>
      <c r="LSS45"/>
      <c r="LST45"/>
      <c r="LSU45"/>
      <c r="LSV45"/>
      <c r="LSW45"/>
      <c r="LSX45"/>
      <c r="LSY45"/>
      <c r="LSZ45"/>
      <c r="LTA45"/>
      <c r="LTB45"/>
      <c r="LTC45"/>
      <c r="LTD45"/>
      <c r="LTE45"/>
      <c r="LTF45"/>
      <c r="LTG45"/>
      <c r="LTH45"/>
      <c r="LTI45"/>
      <c r="LTJ45"/>
      <c r="LTK45"/>
      <c r="LTL45"/>
      <c r="LTM45"/>
      <c r="LTN45"/>
      <c r="LTO45"/>
      <c r="LTP45"/>
      <c r="LTQ45"/>
      <c r="LTR45"/>
      <c r="LTS45"/>
      <c r="LTT45"/>
      <c r="LTU45"/>
      <c r="LTV45"/>
      <c r="LTW45"/>
      <c r="LTX45"/>
      <c r="LTY45"/>
      <c r="LTZ45"/>
      <c r="LUA45"/>
      <c r="LUB45"/>
      <c r="LUC45"/>
      <c r="LUD45"/>
      <c r="LUE45"/>
      <c r="LUF45"/>
      <c r="LUG45"/>
      <c r="LUH45"/>
      <c r="LUI45"/>
      <c r="LUJ45"/>
      <c r="LUK45"/>
      <c r="LUL45"/>
      <c r="LUM45"/>
      <c r="LUN45"/>
      <c r="LUO45"/>
      <c r="LUP45"/>
      <c r="LUQ45"/>
      <c r="LUR45"/>
      <c r="LUS45"/>
      <c r="LUT45"/>
      <c r="LUU45"/>
      <c r="LUV45"/>
      <c r="LUW45"/>
      <c r="LUX45"/>
      <c r="LUY45"/>
      <c r="LUZ45"/>
      <c r="LVA45"/>
      <c r="LVB45"/>
      <c r="LVC45"/>
      <c r="LVD45"/>
      <c r="LVE45"/>
      <c r="LVF45"/>
      <c r="LVG45"/>
      <c r="LVH45"/>
      <c r="LVI45"/>
      <c r="LVJ45"/>
      <c r="LVK45"/>
      <c r="LVL45"/>
      <c r="LVM45"/>
      <c r="LVN45"/>
      <c r="LVO45"/>
      <c r="LVP45"/>
      <c r="LVQ45"/>
      <c r="LVR45"/>
      <c r="LVS45"/>
      <c r="LVT45"/>
      <c r="LVU45"/>
      <c r="LVV45"/>
      <c r="LVW45"/>
      <c r="LVX45"/>
      <c r="LVY45"/>
      <c r="LVZ45"/>
      <c r="LWA45"/>
      <c r="LWB45"/>
      <c r="LWC45"/>
      <c r="LWD45"/>
      <c r="LWE45"/>
      <c r="LWF45"/>
      <c r="LWG45"/>
      <c r="LWH45"/>
      <c r="LWI45"/>
      <c r="LWJ45"/>
      <c r="LWK45"/>
      <c r="LWL45"/>
      <c r="LWM45"/>
      <c r="LWN45"/>
      <c r="LWO45"/>
      <c r="LWP45"/>
      <c r="LWQ45"/>
      <c r="LWR45"/>
      <c r="LWS45"/>
      <c r="LWT45"/>
      <c r="LWU45"/>
      <c r="LWV45"/>
      <c r="LWW45"/>
      <c r="LWX45"/>
      <c r="LWY45"/>
      <c r="LWZ45"/>
      <c r="LXA45"/>
      <c r="LXB45"/>
      <c r="LXC45"/>
      <c r="LXD45"/>
      <c r="LXE45"/>
      <c r="LXF45"/>
      <c r="LXG45"/>
      <c r="LXH45"/>
      <c r="LXI45"/>
      <c r="LXJ45"/>
      <c r="LXK45"/>
      <c r="LXL45"/>
      <c r="LXM45"/>
      <c r="LXN45"/>
      <c r="LXO45"/>
      <c r="LXP45"/>
      <c r="LXQ45"/>
      <c r="LXR45"/>
      <c r="LXS45"/>
      <c r="LXT45"/>
      <c r="LXU45"/>
      <c r="LXV45"/>
      <c r="LXW45"/>
      <c r="LXX45"/>
      <c r="LXY45"/>
      <c r="LXZ45"/>
      <c r="LYA45"/>
      <c r="LYB45"/>
      <c r="LYC45"/>
      <c r="LYD45"/>
      <c r="LYE45"/>
      <c r="LYF45"/>
      <c r="LYG45"/>
      <c r="LYH45"/>
      <c r="LYI45"/>
      <c r="LYJ45"/>
      <c r="LYK45"/>
      <c r="LYL45"/>
      <c r="LYM45"/>
      <c r="LYN45"/>
      <c r="LYO45"/>
      <c r="LYP45"/>
      <c r="LYQ45"/>
      <c r="LYR45"/>
      <c r="LYS45"/>
      <c r="LYT45"/>
      <c r="LYU45"/>
      <c r="LYV45"/>
      <c r="LYW45"/>
      <c r="LYX45"/>
      <c r="LYY45"/>
      <c r="LYZ45"/>
      <c r="LZA45"/>
      <c r="LZB45"/>
      <c r="LZC45"/>
      <c r="LZD45"/>
      <c r="LZE45"/>
      <c r="LZF45"/>
      <c r="LZG45"/>
      <c r="LZH45"/>
      <c r="LZI45"/>
      <c r="LZJ45"/>
      <c r="LZK45"/>
      <c r="LZL45"/>
      <c r="LZM45"/>
      <c r="LZN45"/>
      <c r="LZO45"/>
      <c r="LZP45"/>
      <c r="LZQ45"/>
      <c r="LZR45"/>
      <c r="LZS45"/>
      <c r="LZT45"/>
      <c r="LZU45"/>
      <c r="LZV45"/>
      <c r="LZW45"/>
      <c r="LZX45"/>
      <c r="LZY45"/>
      <c r="LZZ45"/>
      <c r="MAA45"/>
      <c r="MAB45"/>
      <c r="MAC45"/>
      <c r="MAD45"/>
      <c r="MAE45"/>
      <c r="MAF45"/>
      <c r="MAG45"/>
      <c r="MAH45"/>
      <c r="MAI45"/>
      <c r="MAJ45"/>
      <c r="MAK45"/>
      <c r="MAL45"/>
      <c r="MAM45"/>
      <c r="MAN45"/>
      <c r="MAO45"/>
      <c r="MAP45"/>
      <c r="MAQ45"/>
      <c r="MAR45"/>
      <c r="MAS45"/>
      <c r="MAT45"/>
      <c r="MAU45"/>
      <c r="MAV45"/>
      <c r="MAW45"/>
      <c r="MAX45"/>
      <c r="MAY45"/>
      <c r="MAZ45"/>
      <c r="MBA45"/>
      <c r="MBB45"/>
      <c r="MBC45"/>
      <c r="MBD45"/>
      <c r="MBE45"/>
      <c r="MBF45"/>
      <c r="MBG45"/>
      <c r="MBH45"/>
      <c r="MBI45"/>
      <c r="MBJ45"/>
      <c r="MBK45"/>
      <c r="MBL45"/>
      <c r="MBM45"/>
      <c r="MBN45"/>
      <c r="MBO45"/>
      <c r="MBP45"/>
      <c r="MBQ45"/>
      <c r="MBR45"/>
      <c r="MBS45"/>
      <c r="MBT45"/>
      <c r="MBU45"/>
      <c r="MBV45"/>
      <c r="MBW45"/>
      <c r="MBX45"/>
      <c r="MBY45"/>
      <c r="MBZ45"/>
      <c r="MCA45"/>
      <c r="MCB45"/>
      <c r="MCC45"/>
      <c r="MCD45"/>
      <c r="MCE45"/>
      <c r="MCF45"/>
      <c r="MCG45"/>
      <c r="MCH45"/>
      <c r="MCI45"/>
      <c r="MCJ45"/>
      <c r="MCK45"/>
      <c r="MCL45"/>
      <c r="MCM45"/>
      <c r="MCN45"/>
      <c r="MCO45"/>
      <c r="MCP45"/>
      <c r="MCQ45"/>
      <c r="MCR45"/>
      <c r="MCS45"/>
      <c r="MCT45"/>
      <c r="MCU45"/>
      <c r="MCV45"/>
      <c r="MCW45"/>
      <c r="MCX45"/>
      <c r="MCY45"/>
      <c r="MCZ45"/>
      <c r="MDA45"/>
      <c r="MDB45"/>
      <c r="MDC45"/>
      <c r="MDD45"/>
      <c r="MDE45"/>
      <c r="MDF45"/>
      <c r="MDG45"/>
      <c r="MDH45"/>
      <c r="MDI45"/>
      <c r="MDJ45"/>
      <c r="MDK45"/>
      <c r="MDL45"/>
      <c r="MDM45"/>
      <c r="MDN45"/>
      <c r="MDO45"/>
      <c r="MDP45"/>
      <c r="MDQ45"/>
      <c r="MDR45"/>
      <c r="MDS45"/>
      <c r="MDT45"/>
      <c r="MDU45"/>
      <c r="MDV45"/>
      <c r="MDW45"/>
      <c r="MDX45"/>
      <c r="MDY45"/>
      <c r="MDZ45"/>
      <c r="MEA45"/>
      <c r="MEB45"/>
      <c r="MEC45"/>
      <c r="MED45"/>
      <c r="MEE45"/>
      <c r="MEF45"/>
      <c r="MEG45"/>
      <c r="MEH45"/>
      <c r="MEI45"/>
      <c r="MEJ45"/>
      <c r="MEK45"/>
      <c r="MEL45"/>
      <c r="MEM45"/>
      <c r="MEN45"/>
      <c r="MEO45"/>
      <c r="MEP45"/>
      <c r="MEQ45"/>
      <c r="MER45"/>
      <c r="MES45"/>
      <c r="MET45"/>
      <c r="MEU45"/>
      <c r="MEV45"/>
      <c r="MEW45"/>
      <c r="MEX45"/>
      <c r="MEY45"/>
      <c r="MEZ45"/>
      <c r="MFA45"/>
      <c r="MFB45"/>
      <c r="MFC45"/>
      <c r="MFD45"/>
      <c r="MFE45"/>
      <c r="MFF45"/>
      <c r="MFG45"/>
      <c r="MFH45"/>
      <c r="MFI45"/>
      <c r="MFJ45"/>
      <c r="MFK45"/>
      <c r="MFL45"/>
      <c r="MFM45"/>
      <c r="MFN45"/>
      <c r="MFO45"/>
      <c r="MFP45"/>
      <c r="MFQ45"/>
      <c r="MFR45"/>
      <c r="MFS45"/>
      <c r="MFT45"/>
      <c r="MFU45"/>
      <c r="MFV45"/>
      <c r="MFW45"/>
      <c r="MFX45"/>
      <c r="MFY45"/>
      <c r="MFZ45"/>
      <c r="MGA45"/>
      <c r="MGB45"/>
      <c r="MGC45"/>
      <c r="MGD45"/>
      <c r="MGE45"/>
      <c r="MGF45"/>
      <c r="MGG45"/>
      <c r="MGH45"/>
      <c r="MGI45"/>
      <c r="MGJ45"/>
      <c r="MGK45"/>
      <c r="MGL45"/>
      <c r="MGM45"/>
      <c r="MGN45"/>
      <c r="MGO45"/>
      <c r="MGP45"/>
      <c r="MGQ45"/>
      <c r="MGR45"/>
      <c r="MGS45"/>
      <c r="MGT45"/>
      <c r="MGU45"/>
      <c r="MGV45"/>
      <c r="MGW45"/>
      <c r="MGX45"/>
      <c r="MGY45"/>
      <c r="MGZ45"/>
      <c r="MHA45"/>
      <c r="MHB45"/>
      <c r="MHC45"/>
      <c r="MHD45"/>
      <c r="MHE45"/>
      <c r="MHF45"/>
      <c r="MHG45"/>
      <c r="MHH45"/>
      <c r="MHI45"/>
      <c r="MHJ45"/>
      <c r="MHK45"/>
      <c r="MHL45"/>
      <c r="MHM45"/>
      <c r="MHN45"/>
      <c r="MHO45"/>
      <c r="MHP45"/>
      <c r="MHQ45"/>
      <c r="MHR45"/>
      <c r="MHS45"/>
      <c r="MHT45"/>
      <c r="MHU45"/>
      <c r="MHV45"/>
      <c r="MHW45"/>
      <c r="MHX45"/>
      <c r="MHY45"/>
      <c r="MHZ45"/>
      <c r="MIA45"/>
      <c r="MIB45"/>
      <c r="MIC45"/>
      <c r="MID45"/>
      <c r="MIE45"/>
      <c r="MIF45"/>
      <c r="MIG45"/>
      <c r="MIH45"/>
      <c r="MII45"/>
      <c r="MIJ45"/>
      <c r="MIK45"/>
      <c r="MIL45"/>
      <c r="MIM45"/>
      <c r="MIN45"/>
      <c r="MIO45"/>
      <c r="MIP45"/>
      <c r="MIQ45"/>
      <c r="MIR45"/>
      <c r="MIS45"/>
      <c r="MIT45"/>
      <c r="MIU45"/>
      <c r="MIV45"/>
      <c r="MIW45"/>
      <c r="MIX45"/>
      <c r="MIY45"/>
      <c r="MIZ45"/>
      <c r="MJA45"/>
      <c r="MJB45"/>
      <c r="MJC45"/>
      <c r="MJD45"/>
      <c r="MJE45"/>
      <c r="MJF45"/>
      <c r="MJG45"/>
      <c r="MJH45"/>
      <c r="MJI45"/>
      <c r="MJJ45"/>
      <c r="MJK45"/>
      <c r="MJL45"/>
      <c r="MJM45"/>
      <c r="MJN45"/>
      <c r="MJO45"/>
      <c r="MJP45"/>
      <c r="MJQ45"/>
      <c r="MJR45"/>
      <c r="MJS45"/>
      <c r="MJT45"/>
      <c r="MJU45"/>
      <c r="MJV45"/>
      <c r="MJW45"/>
      <c r="MJX45"/>
      <c r="MJY45"/>
      <c r="MJZ45"/>
      <c r="MKA45"/>
      <c r="MKB45"/>
      <c r="MKC45"/>
      <c r="MKD45"/>
      <c r="MKE45"/>
      <c r="MKF45"/>
      <c r="MKG45"/>
      <c r="MKH45"/>
      <c r="MKI45"/>
      <c r="MKJ45"/>
      <c r="MKK45"/>
      <c r="MKL45"/>
      <c r="MKM45"/>
      <c r="MKN45"/>
      <c r="MKO45"/>
      <c r="MKP45"/>
      <c r="MKQ45"/>
      <c r="MKR45"/>
      <c r="MKS45"/>
      <c r="MKT45"/>
      <c r="MKU45"/>
      <c r="MKV45"/>
      <c r="MKW45"/>
      <c r="MKX45"/>
      <c r="MKY45"/>
      <c r="MKZ45"/>
      <c r="MLA45"/>
      <c r="MLB45"/>
      <c r="MLC45"/>
      <c r="MLD45"/>
      <c r="MLE45"/>
      <c r="MLF45"/>
      <c r="MLG45"/>
      <c r="MLH45"/>
      <c r="MLI45"/>
      <c r="MLJ45"/>
      <c r="MLK45"/>
      <c r="MLL45"/>
      <c r="MLM45"/>
      <c r="MLN45"/>
      <c r="MLO45"/>
      <c r="MLP45"/>
      <c r="MLQ45"/>
      <c r="MLR45"/>
      <c r="MLS45"/>
      <c r="MLT45"/>
      <c r="MLU45"/>
      <c r="MLV45"/>
      <c r="MLW45"/>
      <c r="MLX45"/>
      <c r="MLY45"/>
      <c r="MLZ45"/>
      <c r="MMA45"/>
      <c r="MMB45"/>
      <c r="MMC45"/>
      <c r="MMD45"/>
      <c r="MME45"/>
      <c r="MMF45"/>
      <c r="MMG45"/>
      <c r="MMH45"/>
      <c r="MMI45"/>
      <c r="MMJ45"/>
      <c r="MMK45"/>
      <c r="MML45"/>
      <c r="MMM45"/>
      <c r="MMN45"/>
      <c r="MMO45"/>
      <c r="MMP45"/>
      <c r="MMQ45"/>
      <c r="MMR45"/>
      <c r="MMS45"/>
      <c r="MMT45"/>
      <c r="MMU45"/>
      <c r="MMV45"/>
      <c r="MMW45"/>
      <c r="MMX45"/>
      <c r="MMY45"/>
      <c r="MMZ45"/>
      <c r="MNA45"/>
      <c r="MNB45"/>
      <c r="MNC45"/>
      <c r="MND45"/>
      <c r="MNE45"/>
      <c r="MNF45"/>
      <c r="MNG45"/>
      <c r="MNH45"/>
      <c r="MNI45"/>
      <c r="MNJ45"/>
      <c r="MNK45"/>
      <c r="MNL45"/>
      <c r="MNM45"/>
      <c r="MNN45"/>
      <c r="MNO45"/>
      <c r="MNP45"/>
      <c r="MNQ45"/>
      <c r="MNR45"/>
      <c r="MNS45"/>
      <c r="MNT45"/>
      <c r="MNU45"/>
      <c r="MNV45"/>
      <c r="MNW45"/>
      <c r="MNX45"/>
      <c r="MNY45"/>
      <c r="MNZ45"/>
      <c r="MOA45"/>
      <c r="MOB45"/>
      <c r="MOC45"/>
      <c r="MOD45"/>
      <c r="MOE45"/>
      <c r="MOF45"/>
      <c r="MOG45"/>
      <c r="MOH45"/>
      <c r="MOI45"/>
      <c r="MOJ45"/>
      <c r="MOK45"/>
      <c r="MOL45"/>
      <c r="MOM45"/>
      <c r="MON45"/>
      <c r="MOO45"/>
      <c r="MOP45"/>
      <c r="MOQ45"/>
      <c r="MOR45"/>
      <c r="MOS45"/>
      <c r="MOT45"/>
      <c r="MOU45"/>
      <c r="MOV45"/>
      <c r="MOW45"/>
      <c r="MOX45"/>
      <c r="MOY45"/>
      <c r="MOZ45"/>
      <c r="MPA45"/>
      <c r="MPB45"/>
      <c r="MPC45"/>
      <c r="MPD45"/>
      <c r="MPE45"/>
      <c r="MPF45"/>
      <c r="MPG45"/>
      <c r="MPH45"/>
      <c r="MPI45"/>
      <c r="MPJ45"/>
      <c r="MPK45"/>
      <c r="MPL45"/>
      <c r="MPM45"/>
      <c r="MPN45"/>
      <c r="MPO45"/>
      <c r="MPP45"/>
      <c r="MPQ45"/>
      <c r="MPR45"/>
      <c r="MPS45"/>
      <c r="MPT45"/>
      <c r="MPU45"/>
      <c r="MPV45"/>
      <c r="MPW45"/>
      <c r="MPX45"/>
      <c r="MPY45"/>
      <c r="MPZ45"/>
      <c r="MQA45"/>
      <c r="MQB45"/>
      <c r="MQC45"/>
      <c r="MQD45"/>
      <c r="MQE45"/>
      <c r="MQF45"/>
      <c r="MQG45"/>
      <c r="MQH45"/>
      <c r="MQI45"/>
      <c r="MQJ45"/>
      <c r="MQK45"/>
      <c r="MQL45"/>
      <c r="MQM45"/>
      <c r="MQN45"/>
      <c r="MQO45"/>
      <c r="MQP45"/>
      <c r="MQQ45"/>
      <c r="MQR45"/>
      <c r="MQS45"/>
      <c r="MQT45"/>
      <c r="MQU45"/>
      <c r="MQV45"/>
      <c r="MQW45"/>
      <c r="MQX45"/>
      <c r="MQY45"/>
      <c r="MQZ45"/>
      <c r="MRA45"/>
      <c r="MRB45"/>
      <c r="MRC45"/>
      <c r="MRD45"/>
      <c r="MRE45"/>
      <c r="MRF45"/>
      <c r="MRG45"/>
      <c r="MRH45"/>
      <c r="MRI45"/>
      <c r="MRJ45"/>
      <c r="MRK45"/>
      <c r="MRL45"/>
      <c r="MRM45"/>
      <c r="MRN45"/>
      <c r="MRO45"/>
      <c r="MRP45"/>
      <c r="MRQ45"/>
      <c r="MRR45"/>
      <c r="MRS45"/>
      <c r="MRT45"/>
      <c r="MRU45"/>
      <c r="MRV45"/>
      <c r="MRW45"/>
      <c r="MRX45"/>
      <c r="MRY45"/>
      <c r="MRZ45"/>
      <c r="MSA45"/>
      <c r="MSB45"/>
      <c r="MSC45"/>
      <c r="MSD45"/>
      <c r="MSE45"/>
      <c r="MSF45"/>
      <c r="MSG45"/>
      <c r="MSH45"/>
      <c r="MSI45"/>
      <c r="MSJ45"/>
      <c r="MSK45"/>
      <c r="MSL45"/>
      <c r="MSM45"/>
      <c r="MSN45"/>
      <c r="MSO45"/>
      <c r="MSP45"/>
      <c r="MSQ45"/>
      <c r="MSR45"/>
      <c r="MSS45"/>
      <c r="MST45"/>
      <c r="MSU45"/>
      <c r="MSV45"/>
      <c r="MSW45"/>
      <c r="MSX45"/>
      <c r="MSY45"/>
      <c r="MSZ45"/>
      <c r="MTA45"/>
      <c r="MTB45"/>
      <c r="MTC45"/>
      <c r="MTD45"/>
      <c r="MTE45"/>
      <c r="MTF45"/>
      <c r="MTG45"/>
      <c r="MTH45"/>
      <c r="MTI45"/>
      <c r="MTJ45"/>
      <c r="MTK45"/>
      <c r="MTL45"/>
      <c r="MTM45"/>
      <c r="MTN45"/>
      <c r="MTO45"/>
      <c r="MTP45"/>
      <c r="MTQ45"/>
      <c r="MTR45"/>
      <c r="MTS45"/>
      <c r="MTT45"/>
      <c r="MTU45"/>
      <c r="MTV45"/>
      <c r="MTW45"/>
      <c r="MTX45"/>
      <c r="MTY45"/>
      <c r="MTZ45"/>
      <c r="MUA45"/>
      <c r="MUB45"/>
      <c r="MUC45"/>
      <c r="MUD45"/>
      <c r="MUE45"/>
      <c r="MUF45"/>
      <c r="MUG45"/>
      <c r="MUH45"/>
      <c r="MUI45"/>
      <c r="MUJ45"/>
      <c r="MUK45"/>
      <c r="MUL45"/>
      <c r="MUM45"/>
      <c r="MUN45"/>
      <c r="MUO45"/>
      <c r="MUP45"/>
      <c r="MUQ45"/>
      <c r="MUR45"/>
      <c r="MUS45"/>
      <c r="MUT45"/>
      <c r="MUU45"/>
      <c r="MUV45"/>
      <c r="MUW45"/>
      <c r="MUX45"/>
      <c r="MUY45"/>
      <c r="MUZ45"/>
      <c r="MVA45"/>
      <c r="MVB45"/>
      <c r="MVC45"/>
      <c r="MVD45"/>
      <c r="MVE45"/>
      <c r="MVF45"/>
      <c r="MVG45"/>
      <c r="MVH45"/>
      <c r="MVI45"/>
      <c r="MVJ45"/>
      <c r="MVK45"/>
      <c r="MVL45"/>
      <c r="MVM45"/>
      <c r="MVN45"/>
      <c r="MVO45"/>
      <c r="MVP45"/>
      <c r="MVQ45"/>
      <c r="MVR45"/>
      <c r="MVS45"/>
      <c r="MVT45"/>
      <c r="MVU45"/>
      <c r="MVV45"/>
      <c r="MVW45"/>
      <c r="MVX45"/>
      <c r="MVY45"/>
      <c r="MVZ45"/>
      <c r="MWA45"/>
      <c r="MWB45"/>
      <c r="MWC45"/>
      <c r="MWD45"/>
      <c r="MWE45"/>
      <c r="MWF45"/>
      <c r="MWG45"/>
      <c r="MWH45"/>
      <c r="MWI45"/>
      <c r="MWJ45"/>
      <c r="MWK45"/>
      <c r="MWL45"/>
      <c r="MWM45"/>
      <c r="MWN45"/>
      <c r="MWO45"/>
      <c r="MWP45"/>
      <c r="MWQ45"/>
      <c r="MWR45"/>
      <c r="MWS45"/>
      <c r="MWT45"/>
      <c r="MWU45"/>
      <c r="MWV45"/>
      <c r="MWW45"/>
      <c r="MWX45"/>
      <c r="MWY45"/>
      <c r="MWZ45"/>
      <c r="MXA45"/>
      <c r="MXB45"/>
      <c r="MXC45"/>
      <c r="MXD45"/>
      <c r="MXE45"/>
      <c r="MXF45"/>
      <c r="MXG45"/>
      <c r="MXH45"/>
      <c r="MXI45"/>
      <c r="MXJ45"/>
      <c r="MXK45"/>
      <c r="MXL45"/>
      <c r="MXM45"/>
      <c r="MXN45"/>
      <c r="MXO45"/>
      <c r="MXP45"/>
      <c r="MXQ45"/>
      <c r="MXR45"/>
      <c r="MXS45"/>
      <c r="MXT45"/>
      <c r="MXU45"/>
      <c r="MXV45"/>
      <c r="MXW45"/>
      <c r="MXX45"/>
      <c r="MXY45"/>
      <c r="MXZ45"/>
      <c r="MYA45"/>
      <c r="MYB45"/>
      <c r="MYC45"/>
      <c r="MYD45"/>
      <c r="MYE45"/>
      <c r="MYF45"/>
      <c r="MYG45"/>
      <c r="MYH45"/>
      <c r="MYI45"/>
      <c r="MYJ45"/>
      <c r="MYK45"/>
      <c r="MYL45"/>
      <c r="MYM45"/>
      <c r="MYN45"/>
      <c r="MYO45"/>
      <c r="MYP45"/>
      <c r="MYQ45"/>
      <c r="MYR45"/>
      <c r="MYS45"/>
      <c r="MYT45"/>
      <c r="MYU45"/>
      <c r="MYV45"/>
      <c r="MYW45"/>
      <c r="MYX45"/>
      <c r="MYY45"/>
      <c r="MYZ45"/>
      <c r="MZA45"/>
      <c r="MZB45"/>
      <c r="MZC45"/>
      <c r="MZD45"/>
      <c r="MZE45"/>
      <c r="MZF45"/>
      <c r="MZG45"/>
      <c r="MZH45"/>
      <c r="MZI45"/>
      <c r="MZJ45"/>
      <c r="MZK45"/>
      <c r="MZL45"/>
      <c r="MZM45"/>
      <c r="MZN45"/>
      <c r="MZO45"/>
      <c r="MZP45"/>
      <c r="MZQ45"/>
      <c r="MZR45"/>
      <c r="MZS45"/>
      <c r="MZT45"/>
      <c r="MZU45"/>
      <c r="MZV45"/>
      <c r="MZW45"/>
      <c r="MZX45"/>
      <c r="MZY45"/>
      <c r="MZZ45"/>
      <c r="NAA45"/>
      <c r="NAB45"/>
      <c r="NAC45"/>
      <c r="NAD45"/>
      <c r="NAE45"/>
      <c r="NAF45"/>
      <c r="NAG45"/>
      <c r="NAH45"/>
      <c r="NAI45"/>
      <c r="NAJ45"/>
      <c r="NAK45"/>
      <c r="NAL45"/>
      <c r="NAM45"/>
      <c r="NAN45"/>
      <c r="NAO45"/>
      <c r="NAP45"/>
      <c r="NAQ45"/>
      <c r="NAR45"/>
      <c r="NAS45"/>
      <c r="NAT45"/>
      <c r="NAU45"/>
      <c r="NAV45"/>
      <c r="NAW45"/>
      <c r="NAX45"/>
      <c r="NAY45"/>
      <c r="NAZ45"/>
      <c r="NBA45"/>
      <c r="NBB45"/>
      <c r="NBC45"/>
      <c r="NBD45"/>
      <c r="NBE45"/>
      <c r="NBF45"/>
      <c r="NBG45"/>
      <c r="NBH45"/>
      <c r="NBI45"/>
      <c r="NBJ45"/>
      <c r="NBK45"/>
      <c r="NBL45"/>
      <c r="NBM45"/>
      <c r="NBN45"/>
      <c r="NBO45"/>
      <c r="NBP45"/>
      <c r="NBQ45"/>
      <c r="NBR45"/>
      <c r="NBS45"/>
      <c r="NBT45"/>
      <c r="NBU45"/>
      <c r="NBV45"/>
      <c r="NBW45"/>
      <c r="NBX45"/>
      <c r="NBY45"/>
      <c r="NBZ45"/>
      <c r="NCA45"/>
      <c r="NCB45"/>
      <c r="NCC45"/>
      <c r="NCD45"/>
      <c r="NCE45"/>
      <c r="NCF45"/>
      <c r="NCG45"/>
      <c r="NCH45"/>
      <c r="NCI45"/>
      <c r="NCJ45"/>
      <c r="NCK45"/>
      <c r="NCL45"/>
      <c r="NCM45"/>
      <c r="NCN45"/>
      <c r="NCO45"/>
      <c r="NCP45"/>
      <c r="NCQ45"/>
      <c r="NCR45"/>
      <c r="NCS45"/>
      <c r="NCT45"/>
      <c r="NCU45"/>
      <c r="NCV45"/>
      <c r="NCW45"/>
      <c r="NCX45"/>
      <c r="NCY45"/>
      <c r="NCZ45"/>
      <c r="NDA45"/>
      <c r="NDB45"/>
      <c r="NDC45"/>
      <c r="NDD45"/>
      <c r="NDE45"/>
      <c r="NDF45"/>
      <c r="NDG45"/>
      <c r="NDH45"/>
      <c r="NDI45"/>
      <c r="NDJ45"/>
      <c r="NDK45"/>
      <c r="NDL45"/>
      <c r="NDM45"/>
      <c r="NDN45"/>
      <c r="NDO45"/>
      <c r="NDP45"/>
      <c r="NDQ45"/>
      <c r="NDR45"/>
      <c r="NDS45"/>
      <c r="NDT45"/>
      <c r="NDU45"/>
      <c r="NDV45"/>
      <c r="NDW45"/>
      <c r="NDX45"/>
      <c r="NDY45"/>
      <c r="NDZ45"/>
      <c r="NEA45"/>
      <c r="NEB45"/>
      <c r="NEC45"/>
      <c r="NED45"/>
      <c r="NEE45"/>
      <c r="NEF45"/>
      <c r="NEG45"/>
      <c r="NEH45"/>
      <c r="NEI45"/>
      <c r="NEJ45"/>
      <c r="NEK45"/>
      <c r="NEL45"/>
      <c r="NEM45"/>
      <c r="NEN45"/>
      <c r="NEO45"/>
      <c r="NEP45"/>
      <c r="NEQ45"/>
      <c r="NER45"/>
      <c r="NES45"/>
      <c r="NET45"/>
      <c r="NEU45"/>
      <c r="NEV45"/>
      <c r="NEW45"/>
      <c r="NEX45"/>
      <c r="NEY45"/>
      <c r="NEZ45"/>
      <c r="NFA45"/>
      <c r="NFB45"/>
      <c r="NFC45"/>
      <c r="NFD45"/>
      <c r="NFE45"/>
      <c r="NFF45"/>
      <c r="NFG45"/>
      <c r="NFH45"/>
      <c r="NFI45"/>
      <c r="NFJ45"/>
      <c r="NFK45"/>
      <c r="NFL45"/>
      <c r="NFM45"/>
      <c r="NFN45"/>
      <c r="NFO45"/>
      <c r="NFP45"/>
      <c r="NFQ45"/>
      <c r="NFR45"/>
      <c r="NFS45"/>
      <c r="NFT45"/>
      <c r="NFU45"/>
      <c r="NFV45"/>
      <c r="NFW45"/>
      <c r="NFX45"/>
      <c r="NFY45"/>
      <c r="NFZ45"/>
      <c r="NGA45"/>
      <c r="NGB45"/>
      <c r="NGC45"/>
      <c r="NGD45"/>
      <c r="NGE45"/>
      <c r="NGF45"/>
      <c r="NGG45"/>
      <c r="NGH45"/>
      <c r="NGI45"/>
      <c r="NGJ45"/>
      <c r="NGK45"/>
      <c r="NGL45"/>
      <c r="NGM45"/>
      <c r="NGN45"/>
      <c r="NGO45"/>
      <c r="NGP45"/>
      <c r="NGQ45"/>
      <c r="NGR45"/>
      <c r="NGS45"/>
      <c r="NGT45"/>
      <c r="NGU45"/>
      <c r="NGV45"/>
      <c r="NGW45"/>
      <c r="NGX45"/>
      <c r="NGY45"/>
      <c r="NGZ45"/>
      <c r="NHA45"/>
      <c r="NHB45"/>
      <c r="NHC45"/>
      <c r="NHD45"/>
      <c r="NHE45"/>
      <c r="NHF45"/>
      <c r="NHG45"/>
      <c r="NHH45"/>
      <c r="NHI45"/>
      <c r="NHJ45"/>
      <c r="NHK45"/>
      <c r="NHL45"/>
      <c r="NHM45"/>
      <c r="NHN45"/>
      <c r="NHO45"/>
      <c r="NHP45"/>
      <c r="NHQ45"/>
      <c r="NHR45"/>
      <c r="NHS45"/>
      <c r="NHT45"/>
      <c r="NHU45"/>
      <c r="NHV45"/>
      <c r="NHW45"/>
      <c r="NHX45"/>
      <c r="NHY45"/>
      <c r="NHZ45"/>
      <c r="NIA45"/>
      <c r="NIB45"/>
      <c r="NIC45"/>
      <c r="NID45"/>
      <c r="NIE45"/>
      <c r="NIF45"/>
      <c r="NIG45"/>
      <c r="NIH45"/>
      <c r="NII45"/>
      <c r="NIJ45"/>
      <c r="NIK45"/>
      <c r="NIL45"/>
      <c r="NIM45"/>
      <c r="NIN45"/>
      <c r="NIO45"/>
      <c r="NIP45"/>
      <c r="NIQ45"/>
      <c r="NIR45"/>
      <c r="NIS45"/>
      <c r="NIT45"/>
      <c r="NIU45"/>
      <c r="NIV45"/>
      <c r="NIW45"/>
      <c r="NIX45"/>
      <c r="NIY45"/>
      <c r="NIZ45"/>
      <c r="NJA45"/>
      <c r="NJB45"/>
      <c r="NJC45"/>
      <c r="NJD45"/>
      <c r="NJE45"/>
      <c r="NJF45"/>
      <c r="NJG45"/>
      <c r="NJH45"/>
      <c r="NJI45"/>
      <c r="NJJ45"/>
      <c r="NJK45"/>
      <c r="NJL45"/>
      <c r="NJM45"/>
      <c r="NJN45"/>
      <c r="NJO45"/>
      <c r="NJP45"/>
      <c r="NJQ45"/>
      <c r="NJR45"/>
      <c r="NJS45"/>
      <c r="NJT45"/>
      <c r="NJU45"/>
      <c r="NJV45"/>
      <c r="NJW45"/>
      <c r="NJX45"/>
      <c r="NJY45"/>
      <c r="NJZ45"/>
      <c r="NKA45"/>
      <c r="NKB45"/>
      <c r="NKC45"/>
      <c r="NKD45"/>
      <c r="NKE45"/>
      <c r="NKF45"/>
      <c r="NKG45"/>
      <c r="NKH45"/>
      <c r="NKI45"/>
      <c r="NKJ45"/>
      <c r="NKK45"/>
      <c r="NKL45"/>
      <c r="NKM45"/>
      <c r="NKN45"/>
      <c r="NKO45"/>
      <c r="NKP45"/>
      <c r="NKQ45"/>
      <c r="NKR45"/>
      <c r="NKS45"/>
      <c r="NKT45"/>
      <c r="NKU45"/>
      <c r="NKV45"/>
      <c r="NKW45"/>
      <c r="NKX45"/>
      <c r="NKY45"/>
      <c r="NKZ45"/>
      <c r="NLA45"/>
      <c r="NLB45"/>
      <c r="NLC45"/>
      <c r="NLD45"/>
      <c r="NLE45"/>
      <c r="NLF45"/>
      <c r="NLG45"/>
      <c r="NLH45"/>
      <c r="NLI45"/>
      <c r="NLJ45"/>
      <c r="NLK45"/>
      <c r="NLL45"/>
      <c r="NLM45"/>
      <c r="NLN45"/>
      <c r="NLO45"/>
      <c r="NLP45"/>
      <c r="NLQ45"/>
      <c r="NLR45"/>
      <c r="NLS45"/>
      <c r="NLT45"/>
      <c r="NLU45"/>
      <c r="NLV45"/>
      <c r="NLW45"/>
      <c r="NLX45"/>
      <c r="NLY45"/>
      <c r="NLZ45"/>
      <c r="NMA45"/>
      <c r="NMB45"/>
      <c r="NMC45"/>
      <c r="NMD45"/>
      <c r="NME45"/>
      <c r="NMF45"/>
      <c r="NMG45"/>
      <c r="NMH45"/>
      <c r="NMI45"/>
      <c r="NMJ45"/>
      <c r="NMK45"/>
      <c r="NML45"/>
      <c r="NMM45"/>
      <c r="NMN45"/>
      <c r="NMO45"/>
      <c r="NMP45"/>
      <c r="NMQ45"/>
      <c r="NMR45"/>
      <c r="NMS45"/>
      <c r="NMT45"/>
      <c r="NMU45"/>
      <c r="NMV45"/>
      <c r="NMW45"/>
      <c r="NMX45"/>
      <c r="NMY45"/>
      <c r="NMZ45"/>
      <c r="NNA45"/>
      <c r="NNB45"/>
      <c r="NNC45"/>
      <c r="NND45"/>
      <c r="NNE45"/>
      <c r="NNF45"/>
      <c r="NNG45"/>
      <c r="NNH45"/>
      <c r="NNI45"/>
      <c r="NNJ45"/>
      <c r="NNK45"/>
      <c r="NNL45"/>
      <c r="NNM45"/>
      <c r="NNN45"/>
      <c r="NNO45"/>
      <c r="NNP45"/>
      <c r="NNQ45"/>
      <c r="NNR45"/>
      <c r="NNS45"/>
      <c r="NNT45"/>
      <c r="NNU45"/>
      <c r="NNV45"/>
      <c r="NNW45"/>
      <c r="NNX45"/>
      <c r="NNY45"/>
      <c r="NNZ45"/>
      <c r="NOA45"/>
      <c r="NOB45"/>
      <c r="NOC45"/>
      <c r="NOD45"/>
      <c r="NOE45"/>
      <c r="NOF45"/>
      <c r="NOG45"/>
      <c r="NOH45"/>
      <c r="NOI45"/>
      <c r="NOJ45"/>
      <c r="NOK45"/>
      <c r="NOL45"/>
      <c r="NOM45"/>
      <c r="NON45"/>
      <c r="NOO45"/>
      <c r="NOP45"/>
      <c r="NOQ45"/>
      <c r="NOR45"/>
      <c r="NOS45"/>
      <c r="NOT45"/>
      <c r="NOU45"/>
      <c r="NOV45"/>
      <c r="NOW45"/>
      <c r="NOX45"/>
      <c r="NOY45"/>
      <c r="NOZ45"/>
      <c r="NPA45"/>
      <c r="NPB45"/>
      <c r="NPC45"/>
      <c r="NPD45"/>
      <c r="NPE45"/>
      <c r="NPF45"/>
      <c r="NPG45"/>
      <c r="NPH45"/>
      <c r="NPI45"/>
      <c r="NPJ45"/>
      <c r="NPK45"/>
      <c r="NPL45"/>
      <c r="NPM45"/>
      <c r="NPN45"/>
      <c r="NPO45"/>
      <c r="NPP45"/>
      <c r="NPQ45"/>
      <c r="NPR45"/>
      <c r="NPS45"/>
      <c r="NPT45"/>
      <c r="NPU45"/>
      <c r="NPV45"/>
      <c r="NPW45"/>
      <c r="NPX45"/>
      <c r="NPY45"/>
      <c r="NPZ45"/>
      <c r="NQA45"/>
      <c r="NQB45"/>
      <c r="NQC45"/>
      <c r="NQD45"/>
      <c r="NQE45"/>
      <c r="NQF45"/>
      <c r="NQG45"/>
      <c r="NQH45"/>
      <c r="NQI45"/>
      <c r="NQJ45"/>
      <c r="NQK45"/>
      <c r="NQL45"/>
      <c r="NQM45"/>
      <c r="NQN45"/>
      <c r="NQO45"/>
      <c r="NQP45"/>
      <c r="NQQ45"/>
      <c r="NQR45"/>
      <c r="NQS45"/>
      <c r="NQT45"/>
      <c r="NQU45"/>
      <c r="NQV45"/>
      <c r="NQW45"/>
      <c r="NQX45"/>
      <c r="NQY45"/>
      <c r="NQZ45"/>
      <c r="NRA45"/>
      <c r="NRB45"/>
      <c r="NRC45"/>
      <c r="NRD45"/>
      <c r="NRE45"/>
      <c r="NRF45"/>
      <c r="NRG45"/>
      <c r="NRH45"/>
      <c r="NRI45"/>
    </row>
    <row r="46" spans="1:9941" s="54" customFormat="1" ht="12.2" customHeight="1" x14ac:dyDescent="0.2">
      <c r="A46" s="1182" t="s">
        <v>282</v>
      </c>
      <c r="B46" s="854" t="s">
        <v>148</v>
      </c>
      <c r="C46" s="636">
        <f>'1. mell.bevétel_össz'!C45-'26._önként_össz_bev'!C47-'26._államig_össz_bev'!C46</f>
        <v>121625660</v>
      </c>
      <c r="D46" s="411">
        <f>'1. mell.bevétel_össz'!D45-'26._önként_össz_bev'!D47-'26._államig_össz_bev'!D46</f>
        <v>121625660</v>
      </c>
      <c r="E46" s="694">
        <f>'1. mell.bevétel_össz'!E45-'26._önként_össz_bev'!E47-'26._államig_össz_bev'!E46</f>
        <v>121625660</v>
      </c>
      <c r="F46" s="694">
        <f>'1. mell.bevétel_össz'!F45-'26._önként_össz_bev'!F47-'26._államig_össz_bev'!F46</f>
        <v>147903610</v>
      </c>
      <c r="G46" s="694">
        <f>'1. mell.bevétel_össz'!G45-'26._önként_össz_bev'!G47-'26._államig_össz_bev'!G46</f>
        <v>140222970</v>
      </c>
      <c r="H46" s="413">
        <f t="shared" si="2"/>
        <v>-7680640</v>
      </c>
      <c r="I46" s="757">
        <f>'1. mell.bevétel_össz'!I45-'26._önként_össz_bev'!I47-'26._államig_össz_bev'!I46</f>
        <v>0</v>
      </c>
      <c r="J46" s="413">
        <f>'1. mell.bevétel_össz'!J45-'26._önként_össz_bev'!J47-'26._államig_össz_bev'!J46</f>
        <v>0</v>
      </c>
      <c r="K46" s="413">
        <f>'1. mell.bevétel_össz'!K45-'26._önként_össz_bev'!K47-'26._államig_össz_bev'!K46</f>
        <v>0</v>
      </c>
      <c r="L46" s="413">
        <f>'1. mell.bevétel_össz'!L45-'26._önként_össz_bev'!L47</f>
        <v>0</v>
      </c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  <c r="RG46"/>
      <c r="RH46"/>
      <c r="RI46"/>
      <c r="RJ46"/>
      <c r="RK46"/>
      <c r="RL46"/>
      <c r="RM46"/>
      <c r="RN46"/>
      <c r="RO46"/>
      <c r="RP46"/>
      <c r="RQ46"/>
      <c r="RR46"/>
      <c r="RS46"/>
      <c r="RT46"/>
      <c r="RU46"/>
      <c r="RV46"/>
      <c r="RW46"/>
      <c r="RX46"/>
      <c r="RY46"/>
      <c r="RZ46"/>
      <c r="SA46"/>
      <c r="SB46"/>
      <c r="SC46"/>
      <c r="SD46"/>
      <c r="SE46"/>
      <c r="SF46"/>
      <c r="SG46"/>
      <c r="SH46"/>
      <c r="SI46"/>
      <c r="SJ46"/>
      <c r="SK46"/>
      <c r="SL46"/>
      <c r="SM46"/>
      <c r="SN46"/>
      <c r="SO46"/>
      <c r="SP46"/>
      <c r="SQ46"/>
      <c r="SR46"/>
      <c r="SS46"/>
      <c r="ST46"/>
      <c r="SU46"/>
      <c r="SV46"/>
      <c r="SW46"/>
      <c r="SX46"/>
      <c r="SY46"/>
      <c r="SZ46"/>
      <c r="TA46"/>
      <c r="TB46"/>
      <c r="TC46"/>
      <c r="TD46"/>
      <c r="TE46"/>
      <c r="TF46"/>
      <c r="TG46"/>
      <c r="TH46"/>
      <c r="TI46"/>
      <c r="TJ46"/>
      <c r="TK46"/>
      <c r="TL46"/>
      <c r="TM46"/>
      <c r="TN46"/>
      <c r="TO46"/>
      <c r="TP46"/>
      <c r="TQ46"/>
      <c r="TR46"/>
      <c r="TS46"/>
      <c r="TT46"/>
      <c r="TU46"/>
      <c r="TV46"/>
      <c r="TW46"/>
      <c r="TX46"/>
      <c r="TY46"/>
      <c r="TZ46"/>
      <c r="UA46"/>
      <c r="UB46"/>
      <c r="UC46"/>
      <c r="UD46"/>
      <c r="UE46"/>
      <c r="UF46"/>
      <c r="UG46"/>
      <c r="UH46"/>
      <c r="UI46"/>
      <c r="UJ46"/>
      <c r="UK46"/>
      <c r="UL46"/>
      <c r="UM46"/>
      <c r="UN46"/>
      <c r="UO46"/>
      <c r="UP46"/>
      <c r="UQ46"/>
      <c r="UR46"/>
      <c r="US46"/>
      <c r="UT46"/>
      <c r="UU46"/>
      <c r="UV46"/>
      <c r="UW46"/>
      <c r="UX46"/>
      <c r="UY46"/>
      <c r="UZ46"/>
      <c r="VA46"/>
      <c r="VB46"/>
      <c r="VC46"/>
      <c r="VD46"/>
      <c r="VE46"/>
      <c r="VF46"/>
      <c r="VG46"/>
      <c r="VH46"/>
      <c r="VI46"/>
      <c r="VJ46"/>
      <c r="VK46"/>
      <c r="VL46"/>
      <c r="VM46"/>
      <c r="VN46"/>
      <c r="VO46"/>
      <c r="VP46"/>
      <c r="VQ46"/>
      <c r="VR46"/>
      <c r="VS46"/>
      <c r="VT46"/>
      <c r="VU46"/>
      <c r="VV46"/>
      <c r="VW46"/>
      <c r="VX46"/>
      <c r="VY46"/>
      <c r="VZ46"/>
      <c r="WA46"/>
      <c r="WB46"/>
      <c r="WC46"/>
      <c r="WD46"/>
      <c r="WE46"/>
      <c r="WF46"/>
      <c r="WG46"/>
      <c r="WH46"/>
      <c r="WI46"/>
      <c r="WJ46"/>
      <c r="WK46"/>
      <c r="WL46"/>
      <c r="WM46"/>
      <c r="WN46"/>
      <c r="WO46"/>
      <c r="WP46"/>
      <c r="WQ46"/>
      <c r="WR46"/>
      <c r="WS46"/>
      <c r="WT46"/>
      <c r="WU46"/>
      <c r="WV46"/>
      <c r="WW46"/>
      <c r="WX46"/>
      <c r="WY46"/>
      <c r="WZ46"/>
      <c r="XA46"/>
      <c r="XB46"/>
      <c r="XC46"/>
      <c r="XD46"/>
      <c r="XE46"/>
      <c r="XF46"/>
      <c r="XG46"/>
      <c r="XH46"/>
      <c r="XI46"/>
      <c r="XJ46"/>
      <c r="XK46"/>
      <c r="XL46"/>
      <c r="XM46"/>
      <c r="XN46"/>
      <c r="XO46"/>
      <c r="XP46"/>
      <c r="XQ46"/>
      <c r="XR46"/>
      <c r="XS46"/>
      <c r="XT46"/>
      <c r="XU46"/>
      <c r="XV46"/>
      <c r="XW46"/>
      <c r="XX46"/>
      <c r="XY46"/>
      <c r="XZ46"/>
      <c r="YA46"/>
      <c r="YB46"/>
      <c r="YC46"/>
      <c r="YD46"/>
      <c r="YE46"/>
      <c r="YF46"/>
      <c r="YG46"/>
      <c r="YH46"/>
      <c r="YI46"/>
      <c r="YJ46"/>
      <c r="YK46"/>
      <c r="YL46"/>
      <c r="YM46"/>
      <c r="YN46"/>
      <c r="YO46"/>
      <c r="YP46"/>
      <c r="YQ46"/>
      <c r="YR46"/>
      <c r="YS46"/>
      <c r="YT46"/>
      <c r="YU46"/>
      <c r="YV46"/>
      <c r="YW46"/>
      <c r="YX46"/>
      <c r="YY46"/>
      <c r="YZ46"/>
      <c r="ZA46"/>
      <c r="ZB46"/>
      <c r="ZC46"/>
      <c r="ZD46"/>
      <c r="ZE46"/>
      <c r="ZF46"/>
      <c r="ZG46"/>
      <c r="ZH46"/>
      <c r="ZI46"/>
      <c r="ZJ46"/>
      <c r="ZK46"/>
      <c r="ZL46"/>
      <c r="ZM46"/>
      <c r="ZN46"/>
      <c r="ZO46"/>
      <c r="ZP46"/>
      <c r="ZQ46"/>
      <c r="ZR46"/>
      <c r="ZS46"/>
      <c r="ZT46"/>
      <c r="ZU46"/>
      <c r="ZV46"/>
      <c r="ZW46"/>
      <c r="ZX46"/>
      <c r="ZY46"/>
      <c r="ZZ46"/>
      <c r="AAA46"/>
      <c r="AAB46"/>
      <c r="AAC46"/>
      <c r="AAD46"/>
      <c r="AAE46"/>
      <c r="AAF46"/>
      <c r="AAG46"/>
      <c r="AAH46"/>
      <c r="AAI46"/>
      <c r="AAJ46"/>
      <c r="AAK46"/>
      <c r="AAL46"/>
      <c r="AAM46"/>
      <c r="AAN46"/>
      <c r="AAO46"/>
      <c r="AAP46"/>
      <c r="AAQ46"/>
      <c r="AAR46"/>
      <c r="AAS46"/>
      <c r="AAT46"/>
      <c r="AAU46"/>
      <c r="AAV46"/>
      <c r="AAW46"/>
      <c r="AAX46"/>
      <c r="AAY46"/>
      <c r="AAZ46"/>
      <c r="ABA46"/>
      <c r="ABB46"/>
      <c r="ABC46"/>
      <c r="ABD46"/>
      <c r="ABE46"/>
      <c r="ABF46"/>
      <c r="ABG46"/>
      <c r="ABH46"/>
      <c r="ABI46"/>
      <c r="ABJ46"/>
      <c r="ABK46"/>
      <c r="ABL46"/>
      <c r="ABM46"/>
      <c r="ABN46"/>
      <c r="ABO46"/>
      <c r="ABP46"/>
      <c r="ABQ46"/>
      <c r="ABR46"/>
      <c r="ABS46"/>
      <c r="ABT46"/>
      <c r="ABU46"/>
      <c r="ABV46"/>
      <c r="ABW46"/>
      <c r="ABX46"/>
      <c r="ABY46"/>
      <c r="ABZ46"/>
      <c r="ACA46"/>
      <c r="ACB46"/>
      <c r="ACC46"/>
      <c r="ACD46"/>
      <c r="ACE46"/>
      <c r="ACF46"/>
      <c r="ACG46"/>
      <c r="ACH46"/>
      <c r="ACI46"/>
      <c r="ACJ46"/>
      <c r="ACK46"/>
      <c r="ACL46"/>
      <c r="ACM46"/>
      <c r="ACN46"/>
      <c r="ACO46"/>
      <c r="ACP46"/>
      <c r="ACQ46"/>
      <c r="ACR46"/>
      <c r="ACS46"/>
      <c r="ACT46"/>
      <c r="ACU46"/>
      <c r="ACV46"/>
      <c r="ACW46"/>
      <c r="ACX46"/>
      <c r="ACY46"/>
      <c r="ACZ46"/>
      <c r="ADA46"/>
      <c r="ADB46"/>
      <c r="ADC46"/>
      <c r="ADD46"/>
      <c r="ADE46"/>
      <c r="ADF46"/>
      <c r="ADG46"/>
      <c r="ADH46"/>
      <c r="ADI46"/>
      <c r="ADJ46"/>
      <c r="ADK46"/>
      <c r="ADL46"/>
      <c r="ADM46"/>
      <c r="ADN46"/>
      <c r="ADO46"/>
      <c r="ADP46"/>
      <c r="ADQ46"/>
      <c r="ADR46"/>
      <c r="ADS46"/>
      <c r="ADT46"/>
      <c r="ADU46"/>
      <c r="ADV46"/>
      <c r="ADW46"/>
      <c r="ADX46"/>
      <c r="ADY46"/>
      <c r="ADZ46"/>
      <c r="AEA46"/>
      <c r="AEB46"/>
      <c r="AEC46"/>
      <c r="AED46"/>
      <c r="AEE46"/>
      <c r="AEF46"/>
      <c r="AEG46"/>
      <c r="AEH46"/>
      <c r="AEI46"/>
      <c r="AEJ46"/>
      <c r="AEK46"/>
      <c r="AEL46"/>
      <c r="AEM46"/>
      <c r="AEN46"/>
      <c r="AEO46"/>
      <c r="AEP46"/>
      <c r="AEQ46"/>
      <c r="AER46"/>
      <c r="AES46"/>
      <c r="AET46"/>
      <c r="AEU46"/>
      <c r="AEV46"/>
      <c r="AEW46"/>
      <c r="AEX46"/>
      <c r="AEY46"/>
      <c r="AEZ46"/>
      <c r="AFA46"/>
      <c r="AFB46"/>
      <c r="AFC46"/>
      <c r="AFD46"/>
      <c r="AFE46"/>
      <c r="AFF46"/>
      <c r="AFG46"/>
      <c r="AFH46"/>
      <c r="AFI46"/>
      <c r="AFJ46"/>
      <c r="AFK46"/>
      <c r="AFL46"/>
      <c r="AFM46"/>
      <c r="AFN46"/>
      <c r="AFO46"/>
      <c r="AFP46"/>
      <c r="AFQ46"/>
      <c r="AFR46"/>
      <c r="AFS46"/>
      <c r="AFT46"/>
      <c r="AFU46"/>
      <c r="AFV46"/>
      <c r="AFW46"/>
      <c r="AFX46"/>
      <c r="AFY46"/>
      <c r="AFZ46"/>
      <c r="AGA46"/>
      <c r="AGB46"/>
      <c r="AGC46"/>
      <c r="AGD46"/>
      <c r="AGE46"/>
      <c r="AGF46"/>
      <c r="AGG46"/>
      <c r="AGH46"/>
      <c r="AGI46"/>
      <c r="AGJ46"/>
      <c r="AGK46"/>
      <c r="AGL46"/>
      <c r="AGM46"/>
      <c r="AGN46"/>
      <c r="AGO46"/>
      <c r="AGP46"/>
      <c r="AGQ46"/>
      <c r="AGR46"/>
      <c r="AGS46"/>
      <c r="AGT46"/>
      <c r="AGU46"/>
      <c r="AGV46"/>
      <c r="AGW46"/>
      <c r="AGX46"/>
      <c r="AGY46"/>
      <c r="AGZ46"/>
      <c r="AHA46"/>
      <c r="AHB46"/>
      <c r="AHC46"/>
      <c r="AHD46"/>
      <c r="AHE46"/>
      <c r="AHF46"/>
      <c r="AHG46"/>
      <c r="AHH46"/>
      <c r="AHI46"/>
      <c r="AHJ46"/>
      <c r="AHK46"/>
      <c r="AHL46"/>
      <c r="AHM46"/>
      <c r="AHN46"/>
      <c r="AHO46"/>
      <c r="AHP46"/>
      <c r="AHQ46"/>
      <c r="AHR46"/>
      <c r="AHS46"/>
      <c r="AHT46"/>
      <c r="AHU46"/>
      <c r="AHV46"/>
      <c r="AHW46"/>
      <c r="AHX46"/>
      <c r="AHY46"/>
      <c r="AHZ46"/>
      <c r="AIA46"/>
      <c r="AIB46"/>
      <c r="AIC46"/>
      <c r="AID46"/>
      <c r="AIE46"/>
      <c r="AIF46"/>
      <c r="AIG46"/>
      <c r="AIH46"/>
      <c r="AII46"/>
      <c r="AIJ46"/>
      <c r="AIK46"/>
      <c r="AIL46"/>
      <c r="AIM46"/>
      <c r="AIN46"/>
      <c r="AIO46"/>
      <c r="AIP46"/>
      <c r="AIQ46"/>
      <c r="AIR46"/>
      <c r="AIS46"/>
      <c r="AIT46"/>
      <c r="AIU46"/>
      <c r="AIV46"/>
      <c r="AIW46"/>
      <c r="AIX46"/>
      <c r="AIY46"/>
      <c r="AIZ46"/>
      <c r="AJA46"/>
      <c r="AJB46"/>
      <c r="AJC46"/>
      <c r="AJD46"/>
      <c r="AJE46"/>
      <c r="AJF46"/>
      <c r="AJG46"/>
      <c r="AJH46"/>
      <c r="AJI46"/>
      <c r="AJJ46"/>
      <c r="AJK46"/>
      <c r="AJL46"/>
      <c r="AJM46"/>
      <c r="AJN46"/>
      <c r="AJO46"/>
      <c r="AJP46"/>
      <c r="AJQ46"/>
      <c r="AJR46"/>
      <c r="AJS46"/>
      <c r="AJT46"/>
      <c r="AJU46"/>
      <c r="AJV46"/>
      <c r="AJW46"/>
      <c r="AJX46"/>
      <c r="AJY46"/>
      <c r="AJZ46"/>
      <c r="AKA46"/>
      <c r="AKB46"/>
      <c r="AKC46"/>
      <c r="AKD46"/>
      <c r="AKE46"/>
      <c r="AKF46"/>
      <c r="AKG46"/>
      <c r="AKH46"/>
      <c r="AKI46"/>
      <c r="AKJ46"/>
      <c r="AKK46"/>
      <c r="AKL46"/>
      <c r="AKM46"/>
      <c r="AKN46"/>
      <c r="AKO46"/>
      <c r="AKP46"/>
      <c r="AKQ46"/>
      <c r="AKR46"/>
      <c r="AKS46"/>
      <c r="AKT46"/>
      <c r="AKU46"/>
      <c r="AKV46"/>
      <c r="AKW46"/>
      <c r="AKX46"/>
      <c r="AKY46"/>
      <c r="AKZ46"/>
      <c r="ALA46"/>
      <c r="ALB46"/>
      <c r="ALC46"/>
      <c r="ALD46"/>
      <c r="ALE46"/>
      <c r="ALF46"/>
      <c r="ALG46"/>
      <c r="ALH46"/>
      <c r="ALI46"/>
      <c r="ALJ46"/>
      <c r="ALK46"/>
      <c r="ALL46"/>
      <c r="ALM46"/>
      <c r="ALN46"/>
      <c r="ALO46"/>
      <c r="ALP46"/>
      <c r="ALQ46"/>
      <c r="ALR46"/>
      <c r="ALS46"/>
      <c r="ALT46"/>
      <c r="ALU46"/>
      <c r="ALV46"/>
      <c r="ALW46"/>
      <c r="ALX46"/>
      <c r="ALY46"/>
      <c r="ALZ46"/>
      <c r="AMA46"/>
      <c r="AMB46"/>
      <c r="AMC46"/>
      <c r="AMD46"/>
      <c r="AME46"/>
      <c r="AMF46"/>
      <c r="AMG46"/>
      <c r="AMH46"/>
      <c r="AMI46"/>
      <c r="AMJ46"/>
      <c r="AMK46"/>
      <c r="AML46"/>
      <c r="AMM46"/>
      <c r="AMN46"/>
      <c r="AMO46"/>
      <c r="AMP46"/>
      <c r="AMQ46"/>
      <c r="AMR46"/>
      <c r="AMS46"/>
      <c r="AMT46"/>
      <c r="AMU46"/>
      <c r="AMV46"/>
      <c r="AMW46"/>
      <c r="AMX46"/>
      <c r="AMY46"/>
      <c r="AMZ46"/>
      <c r="ANA46"/>
      <c r="ANB46"/>
      <c r="ANC46"/>
      <c r="AND46"/>
      <c r="ANE46"/>
      <c r="ANF46"/>
      <c r="ANG46"/>
      <c r="ANH46"/>
      <c r="ANI46"/>
      <c r="ANJ46"/>
      <c r="ANK46"/>
      <c r="ANL46"/>
      <c r="ANM46"/>
      <c r="ANN46"/>
      <c r="ANO46"/>
      <c r="ANP46"/>
      <c r="ANQ46"/>
      <c r="ANR46"/>
      <c r="ANS46"/>
      <c r="ANT46"/>
      <c r="ANU46"/>
      <c r="ANV46"/>
      <c r="ANW46"/>
      <c r="ANX46"/>
      <c r="ANY46"/>
      <c r="ANZ46"/>
      <c r="AOA46"/>
      <c r="AOB46"/>
      <c r="AOC46"/>
      <c r="AOD46"/>
      <c r="AOE46"/>
      <c r="AOF46"/>
      <c r="AOG46"/>
      <c r="AOH46"/>
      <c r="AOI46"/>
      <c r="AOJ46"/>
      <c r="AOK46"/>
      <c r="AOL46"/>
      <c r="AOM46"/>
      <c r="AON46"/>
      <c r="AOO46"/>
      <c r="AOP46"/>
      <c r="AOQ46"/>
      <c r="AOR46"/>
      <c r="AOS46"/>
      <c r="AOT46"/>
      <c r="AOU46"/>
      <c r="AOV46"/>
      <c r="AOW46"/>
      <c r="AOX46"/>
      <c r="AOY46"/>
      <c r="AOZ46"/>
      <c r="APA46"/>
      <c r="APB46"/>
      <c r="APC46"/>
      <c r="APD46"/>
      <c r="APE46"/>
      <c r="APF46"/>
      <c r="APG46"/>
      <c r="APH46"/>
      <c r="API46"/>
      <c r="APJ46"/>
      <c r="APK46"/>
      <c r="APL46"/>
      <c r="APM46"/>
      <c r="APN46"/>
      <c r="APO46"/>
      <c r="APP46"/>
      <c r="APQ46"/>
      <c r="APR46"/>
      <c r="APS46"/>
      <c r="APT46"/>
      <c r="APU46"/>
      <c r="APV46"/>
      <c r="APW46"/>
      <c r="APX46"/>
      <c r="APY46"/>
      <c r="APZ46"/>
      <c r="AQA46"/>
      <c r="AQB46"/>
      <c r="AQC46"/>
      <c r="AQD46"/>
      <c r="AQE46"/>
      <c r="AQF46"/>
      <c r="AQG46"/>
      <c r="AQH46"/>
      <c r="AQI46"/>
      <c r="AQJ46"/>
      <c r="AQK46"/>
      <c r="AQL46"/>
      <c r="AQM46"/>
      <c r="AQN46"/>
      <c r="AQO46"/>
      <c r="AQP46"/>
      <c r="AQQ46"/>
      <c r="AQR46"/>
      <c r="AQS46"/>
      <c r="AQT46"/>
      <c r="AQU46"/>
      <c r="AQV46"/>
      <c r="AQW46"/>
      <c r="AQX46"/>
      <c r="AQY46"/>
      <c r="AQZ46"/>
      <c r="ARA46"/>
      <c r="ARB46"/>
      <c r="ARC46"/>
      <c r="ARD46"/>
      <c r="ARE46"/>
      <c r="ARF46"/>
      <c r="ARG46"/>
      <c r="ARH46"/>
      <c r="ARI46"/>
      <c r="ARJ46"/>
      <c r="ARK46"/>
      <c r="ARL46"/>
      <c r="ARM46"/>
      <c r="ARN46"/>
      <c r="ARO46"/>
      <c r="ARP46"/>
      <c r="ARQ46"/>
      <c r="ARR46"/>
      <c r="ARS46"/>
      <c r="ART46"/>
      <c r="ARU46"/>
      <c r="ARV46"/>
      <c r="ARW46"/>
      <c r="ARX46"/>
      <c r="ARY46"/>
      <c r="ARZ46"/>
      <c r="ASA46"/>
      <c r="ASB46"/>
      <c r="ASC46"/>
      <c r="ASD46"/>
      <c r="ASE46"/>
      <c r="ASF46"/>
      <c r="ASG46"/>
      <c r="ASH46"/>
      <c r="ASI46"/>
      <c r="ASJ46"/>
      <c r="ASK46"/>
      <c r="ASL46"/>
      <c r="ASM46"/>
      <c r="ASN46"/>
      <c r="ASO46"/>
      <c r="ASP46"/>
      <c r="ASQ46"/>
      <c r="ASR46"/>
      <c r="ASS46"/>
      <c r="AST46"/>
      <c r="ASU46"/>
      <c r="ASV46"/>
      <c r="ASW46"/>
      <c r="ASX46"/>
      <c r="ASY46"/>
      <c r="ASZ46"/>
      <c r="ATA46"/>
      <c r="ATB46"/>
      <c r="ATC46"/>
      <c r="ATD46"/>
      <c r="ATE46"/>
      <c r="ATF46"/>
      <c r="ATG46"/>
      <c r="ATH46"/>
      <c r="ATI46"/>
      <c r="ATJ46"/>
      <c r="ATK46"/>
      <c r="ATL46"/>
      <c r="ATM46"/>
      <c r="ATN46"/>
      <c r="ATO46"/>
      <c r="ATP46"/>
      <c r="ATQ46"/>
      <c r="ATR46"/>
      <c r="ATS46"/>
      <c r="ATT46"/>
      <c r="ATU46"/>
      <c r="ATV46"/>
      <c r="ATW46"/>
      <c r="ATX46"/>
      <c r="ATY46"/>
      <c r="ATZ46"/>
      <c r="AUA46"/>
      <c r="AUB46"/>
      <c r="AUC46"/>
      <c r="AUD46"/>
      <c r="AUE46"/>
      <c r="AUF46"/>
      <c r="AUG46"/>
      <c r="AUH46"/>
      <c r="AUI46"/>
      <c r="AUJ46"/>
      <c r="AUK46"/>
      <c r="AUL46"/>
      <c r="AUM46"/>
      <c r="AUN46"/>
      <c r="AUO46"/>
      <c r="AUP46"/>
      <c r="AUQ46"/>
      <c r="AUR46"/>
      <c r="AUS46"/>
      <c r="AUT46"/>
      <c r="AUU46"/>
      <c r="AUV46"/>
      <c r="AUW46"/>
      <c r="AUX46"/>
      <c r="AUY46"/>
      <c r="AUZ46"/>
      <c r="AVA46"/>
      <c r="AVB46"/>
      <c r="AVC46"/>
      <c r="AVD46"/>
      <c r="AVE46"/>
      <c r="AVF46"/>
      <c r="AVG46"/>
      <c r="AVH46"/>
      <c r="AVI46"/>
      <c r="AVJ46"/>
      <c r="AVK46"/>
      <c r="AVL46"/>
      <c r="AVM46"/>
      <c r="AVN46"/>
      <c r="AVO46"/>
      <c r="AVP46"/>
      <c r="AVQ46"/>
      <c r="AVR46"/>
      <c r="AVS46"/>
      <c r="AVT46"/>
      <c r="AVU46"/>
      <c r="AVV46"/>
      <c r="AVW46"/>
      <c r="AVX46"/>
      <c r="AVY46"/>
      <c r="AVZ46"/>
      <c r="AWA46"/>
      <c r="AWB46"/>
      <c r="AWC46"/>
      <c r="AWD46"/>
      <c r="AWE46"/>
      <c r="AWF46"/>
      <c r="AWG46"/>
      <c r="AWH46"/>
      <c r="AWI46"/>
      <c r="AWJ46"/>
      <c r="AWK46"/>
      <c r="AWL46"/>
      <c r="AWM46"/>
      <c r="AWN46"/>
      <c r="AWO46"/>
      <c r="AWP46"/>
      <c r="AWQ46"/>
      <c r="AWR46"/>
      <c r="AWS46"/>
      <c r="AWT46"/>
      <c r="AWU46"/>
      <c r="AWV46"/>
      <c r="AWW46"/>
      <c r="AWX46"/>
      <c r="AWY46"/>
      <c r="AWZ46"/>
      <c r="AXA46"/>
      <c r="AXB46"/>
      <c r="AXC46"/>
      <c r="AXD46"/>
      <c r="AXE46"/>
      <c r="AXF46"/>
      <c r="AXG46"/>
      <c r="AXH46"/>
      <c r="AXI46"/>
      <c r="AXJ46"/>
      <c r="AXK46"/>
      <c r="AXL46"/>
      <c r="AXM46"/>
      <c r="AXN46"/>
      <c r="AXO46"/>
      <c r="AXP46"/>
      <c r="AXQ46"/>
      <c r="AXR46"/>
      <c r="AXS46"/>
      <c r="AXT46"/>
      <c r="AXU46"/>
      <c r="AXV46"/>
      <c r="AXW46"/>
      <c r="AXX46"/>
      <c r="AXY46"/>
      <c r="AXZ46"/>
      <c r="AYA46"/>
      <c r="AYB46"/>
      <c r="AYC46"/>
      <c r="AYD46"/>
      <c r="AYE46"/>
      <c r="AYF46"/>
      <c r="AYG46"/>
      <c r="AYH46"/>
      <c r="AYI46"/>
      <c r="AYJ46"/>
      <c r="AYK46"/>
      <c r="AYL46"/>
      <c r="AYM46"/>
      <c r="AYN46"/>
      <c r="AYO46"/>
      <c r="AYP46"/>
      <c r="AYQ46"/>
      <c r="AYR46"/>
      <c r="AYS46"/>
      <c r="AYT46"/>
      <c r="AYU46"/>
      <c r="AYV46"/>
      <c r="AYW46"/>
      <c r="AYX46"/>
      <c r="AYY46"/>
      <c r="AYZ46"/>
      <c r="AZA46"/>
      <c r="AZB46"/>
      <c r="AZC46"/>
      <c r="AZD46"/>
      <c r="AZE46"/>
      <c r="AZF46"/>
      <c r="AZG46"/>
      <c r="AZH46"/>
      <c r="AZI46"/>
      <c r="AZJ46"/>
      <c r="AZK46"/>
      <c r="AZL46"/>
      <c r="AZM46"/>
      <c r="AZN46"/>
      <c r="AZO46"/>
      <c r="AZP46"/>
      <c r="AZQ46"/>
      <c r="AZR46"/>
      <c r="AZS46"/>
      <c r="AZT46"/>
      <c r="AZU46"/>
      <c r="AZV46"/>
      <c r="AZW46"/>
      <c r="AZX46"/>
      <c r="AZY46"/>
      <c r="AZZ46"/>
      <c r="BAA46"/>
      <c r="BAB46"/>
      <c r="BAC46"/>
      <c r="BAD46"/>
      <c r="BAE46"/>
      <c r="BAF46"/>
      <c r="BAG46"/>
      <c r="BAH46"/>
      <c r="BAI46"/>
      <c r="BAJ46"/>
      <c r="BAK46"/>
      <c r="BAL46"/>
      <c r="BAM46"/>
      <c r="BAN46"/>
      <c r="BAO46"/>
      <c r="BAP46"/>
      <c r="BAQ46"/>
      <c r="BAR46"/>
      <c r="BAS46"/>
      <c r="BAT46"/>
      <c r="BAU46"/>
      <c r="BAV46"/>
      <c r="BAW46"/>
      <c r="BAX46"/>
      <c r="BAY46"/>
      <c r="BAZ46"/>
      <c r="BBA46"/>
      <c r="BBB46"/>
      <c r="BBC46"/>
      <c r="BBD46"/>
      <c r="BBE46"/>
      <c r="BBF46"/>
      <c r="BBG46"/>
      <c r="BBH46"/>
      <c r="BBI46"/>
      <c r="BBJ46"/>
      <c r="BBK46"/>
      <c r="BBL46"/>
      <c r="BBM46"/>
      <c r="BBN46"/>
      <c r="BBO46"/>
      <c r="BBP46"/>
      <c r="BBQ46"/>
      <c r="BBR46"/>
      <c r="BBS46"/>
      <c r="BBT46"/>
      <c r="BBU46"/>
      <c r="BBV46"/>
      <c r="BBW46"/>
      <c r="BBX46"/>
      <c r="BBY46"/>
      <c r="BBZ46"/>
      <c r="BCA46"/>
      <c r="BCB46"/>
      <c r="BCC46"/>
      <c r="BCD46"/>
      <c r="BCE46"/>
      <c r="BCF46"/>
      <c r="BCG46"/>
      <c r="BCH46"/>
      <c r="BCI46"/>
      <c r="BCJ46"/>
      <c r="BCK46"/>
      <c r="BCL46"/>
      <c r="BCM46"/>
      <c r="BCN46"/>
      <c r="BCO46"/>
      <c r="BCP46"/>
      <c r="BCQ46"/>
      <c r="BCR46"/>
      <c r="BCS46"/>
      <c r="BCT46"/>
      <c r="BCU46"/>
      <c r="BCV46"/>
      <c r="BCW46"/>
      <c r="BCX46"/>
      <c r="BCY46"/>
      <c r="BCZ46"/>
      <c r="BDA46"/>
      <c r="BDB46"/>
      <c r="BDC46"/>
      <c r="BDD46"/>
      <c r="BDE46"/>
      <c r="BDF46"/>
      <c r="BDG46"/>
      <c r="BDH46"/>
      <c r="BDI46"/>
      <c r="BDJ46"/>
      <c r="BDK46"/>
      <c r="BDL46"/>
      <c r="BDM46"/>
      <c r="BDN46"/>
      <c r="BDO46"/>
      <c r="BDP46"/>
      <c r="BDQ46"/>
      <c r="BDR46"/>
      <c r="BDS46"/>
      <c r="BDT46"/>
      <c r="BDU46"/>
      <c r="BDV46"/>
      <c r="BDW46"/>
      <c r="BDX46"/>
      <c r="BDY46"/>
      <c r="BDZ46"/>
      <c r="BEA46"/>
      <c r="BEB46"/>
      <c r="BEC46"/>
      <c r="BED46"/>
      <c r="BEE46"/>
      <c r="BEF46"/>
      <c r="BEG46"/>
      <c r="BEH46"/>
      <c r="BEI46"/>
      <c r="BEJ46"/>
      <c r="BEK46"/>
      <c r="BEL46"/>
      <c r="BEM46"/>
      <c r="BEN46"/>
      <c r="BEO46"/>
      <c r="BEP46"/>
      <c r="BEQ46"/>
      <c r="BER46"/>
      <c r="BES46"/>
      <c r="BET46"/>
      <c r="BEU46"/>
      <c r="BEV46"/>
      <c r="BEW46"/>
      <c r="BEX46"/>
      <c r="BEY46"/>
      <c r="BEZ46"/>
      <c r="BFA46"/>
      <c r="BFB46"/>
      <c r="BFC46"/>
      <c r="BFD46"/>
      <c r="BFE46"/>
      <c r="BFF46"/>
      <c r="BFG46"/>
      <c r="BFH46"/>
      <c r="BFI46"/>
      <c r="BFJ46"/>
      <c r="BFK46"/>
      <c r="BFL46"/>
      <c r="BFM46"/>
      <c r="BFN46"/>
      <c r="BFO46"/>
      <c r="BFP46"/>
      <c r="BFQ46"/>
      <c r="BFR46"/>
      <c r="BFS46"/>
      <c r="BFT46"/>
      <c r="BFU46"/>
      <c r="BFV46"/>
      <c r="BFW46"/>
      <c r="BFX46"/>
      <c r="BFY46"/>
      <c r="BFZ46"/>
      <c r="BGA46"/>
      <c r="BGB46"/>
      <c r="BGC46"/>
      <c r="BGD46"/>
      <c r="BGE46"/>
      <c r="BGF46"/>
      <c r="BGG46"/>
      <c r="BGH46"/>
      <c r="BGI46"/>
      <c r="BGJ46"/>
      <c r="BGK46"/>
      <c r="BGL46"/>
      <c r="BGM46"/>
      <c r="BGN46"/>
      <c r="BGO46"/>
      <c r="BGP46"/>
      <c r="BGQ46"/>
      <c r="BGR46"/>
      <c r="BGS46"/>
      <c r="BGT46"/>
      <c r="BGU46"/>
      <c r="BGV46"/>
      <c r="BGW46"/>
      <c r="BGX46"/>
      <c r="BGY46"/>
      <c r="BGZ46"/>
      <c r="BHA46"/>
      <c r="BHB46"/>
      <c r="BHC46"/>
      <c r="BHD46"/>
      <c r="BHE46"/>
      <c r="BHF46"/>
      <c r="BHG46"/>
      <c r="BHH46"/>
      <c r="BHI46"/>
      <c r="BHJ46"/>
      <c r="BHK46"/>
      <c r="BHL46"/>
      <c r="BHM46"/>
      <c r="BHN46"/>
      <c r="BHO46"/>
      <c r="BHP46"/>
      <c r="BHQ46"/>
      <c r="BHR46"/>
      <c r="BHS46"/>
      <c r="BHT46"/>
      <c r="BHU46"/>
      <c r="BHV46"/>
      <c r="BHW46"/>
      <c r="BHX46"/>
      <c r="BHY46"/>
      <c r="BHZ46"/>
      <c r="BIA46"/>
      <c r="BIB46"/>
      <c r="BIC46"/>
      <c r="BID46"/>
      <c r="BIE46"/>
      <c r="BIF46"/>
      <c r="BIG46"/>
      <c r="BIH46"/>
      <c r="BII46"/>
      <c r="BIJ46"/>
      <c r="BIK46"/>
      <c r="BIL46"/>
      <c r="BIM46"/>
      <c r="BIN46"/>
      <c r="BIO46"/>
      <c r="BIP46"/>
      <c r="BIQ46"/>
      <c r="BIR46"/>
      <c r="BIS46"/>
      <c r="BIT46"/>
      <c r="BIU46"/>
      <c r="BIV46"/>
      <c r="BIW46"/>
      <c r="BIX46"/>
      <c r="BIY46"/>
      <c r="BIZ46"/>
      <c r="BJA46"/>
      <c r="BJB46"/>
      <c r="BJC46"/>
      <c r="BJD46"/>
      <c r="BJE46"/>
      <c r="BJF46"/>
      <c r="BJG46"/>
      <c r="BJH46"/>
      <c r="BJI46"/>
      <c r="BJJ46"/>
      <c r="BJK46"/>
      <c r="BJL46"/>
      <c r="BJM46"/>
      <c r="BJN46"/>
      <c r="BJO46"/>
      <c r="BJP46"/>
      <c r="BJQ46"/>
      <c r="BJR46"/>
      <c r="BJS46"/>
      <c r="BJT46"/>
      <c r="BJU46"/>
      <c r="BJV46"/>
      <c r="BJW46"/>
      <c r="BJX46"/>
      <c r="BJY46"/>
      <c r="BJZ46"/>
      <c r="BKA46"/>
      <c r="BKB46"/>
      <c r="BKC46"/>
      <c r="BKD46"/>
      <c r="BKE46"/>
      <c r="BKF46"/>
      <c r="BKG46"/>
      <c r="BKH46"/>
      <c r="BKI46"/>
      <c r="BKJ46"/>
      <c r="BKK46"/>
      <c r="BKL46"/>
      <c r="BKM46"/>
      <c r="BKN46"/>
      <c r="BKO46"/>
      <c r="BKP46"/>
      <c r="BKQ46"/>
      <c r="BKR46"/>
      <c r="BKS46"/>
      <c r="BKT46"/>
      <c r="BKU46"/>
      <c r="BKV46"/>
      <c r="BKW46"/>
      <c r="BKX46"/>
      <c r="BKY46"/>
      <c r="BKZ46"/>
      <c r="BLA46"/>
      <c r="BLB46"/>
      <c r="BLC46"/>
      <c r="BLD46"/>
      <c r="BLE46"/>
      <c r="BLF46"/>
      <c r="BLG46"/>
      <c r="BLH46"/>
      <c r="BLI46"/>
      <c r="BLJ46"/>
      <c r="BLK46"/>
      <c r="BLL46"/>
      <c r="BLM46"/>
      <c r="BLN46"/>
      <c r="BLO46"/>
      <c r="BLP46"/>
      <c r="BLQ46"/>
      <c r="BLR46"/>
      <c r="BLS46"/>
      <c r="BLT46"/>
      <c r="BLU46"/>
      <c r="BLV46"/>
      <c r="BLW46"/>
      <c r="BLX46"/>
      <c r="BLY46"/>
      <c r="BLZ46"/>
      <c r="BMA46"/>
      <c r="BMB46"/>
      <c r="BMC46"/>
      <c r="BMD46"/>
      <c r="BME46"/>
      <c r="BMF46"/>
      <c r="BMG46"/>
      <c r="BMH46"/>
      <c r="BMI46"/>
      <c r="BMJ46"/>
      <c r="BMK46"/>
      <c r="BML46"/>
      <c r="BMM46"/>
      <c r="BMN46"/>
      <c r="BMO46"/>
      <c r="BMP46"/>
      <c r="BMQ46"/>
      <c r="BMR46"/>
      <c r="BMS46"/>
      <c r="BMT46"/>
      <c r="BMU46"/>
      <c r="BMV46"/>
      <c r="BMW46"/>
      <c r="BMX46"/>
      <c r="BMY46"/>
      <c r="BMZ46"/>
      <c r="BNA46"/>
      <c r="BNB46"/>
      <c r="BNC46"/>
      <c r="BND46"/>
      <c r="BNE46"/>
      <c r="BNF46"/>
      <c r="BNG46"/>
      <c r="BNH46"/>
      <c r="BNI46"/>
      <c r="BNJ46"/>
      <c r="BNK46"/>
      <c r="BNL46"/>
      <c r="BNM46"/>
      <c r="BNN46"/>
      <c r="BNO46"/>
      <c r="BNP46"/>
      <c r="BNQ46"/>
      <c r="BNR46"/>
      <c r="BNS46"/>
      <c r="BNT46"/>
      <c r="BNU46"/>
      <c r="BNV46"/>
      <c r="BNW46"/>
      <c r="BNX46"/>
      <c r="BNY46"/>
      <c r="BNZ46"/>
      <c r="BOA46"/>
      <c r="BOB46"/>
      <c r="BOC46"/>
      <c r="BOD46"/>
      <c r="BOE46"/>
      <c r="BOF46"/>
      <c r="BOG46"/>
      <c r="BOH46"/>
      <c r="BOI46"/>
      <c r="BOJ46"/>
      <c r="BOK46"/>
      <c r="BOL46"/>
      <c r="BOM46"/>
      <c r="BON46"/>
      <c r="BOO46"/>
      <c r="BOP46"/>
      <c r="BOQ46"/>
      <c r="BOR46"/>
      <c r="BOS46"/>
      <c r="BOT46"/>
      <c r="BOU46"/>
      <c r="BOV46"/>
      <c r="BOW46"/>
      <c r="BOX46"/>
      <c r="BOY46"/>
      <c r="BOZ46"/>
      <c r="BPA46"/>
      <c r="BPB46"/>
      <c r="BPC46"/>
      <c r="BPD46"/>
      <c r="BPE46"/>
      <c r="BPF46"/>
      <c r="BPG46"/>
      <c r="BPH46"/>
      <c r="BPI46"/>
      <c r="BPJ46"/>
      <c r="BPK46"/>
      <c r="BPL46"/>
      <c r="BPM46"/>
      <c r="BPN46"/>
      <c r="BPO46"/>
      <c r="BPP46"/>
      <c r="BPQ46"/>
      <c r="BPR46"/>
      <c r="BPS46"/>
      <c r="BPT46"/>
      <c r="BPU46"/>
      <c r="BPV46"/>
      <c r="BPW46"/>
      <c r="BPX46"/>
      <c r="BPY46"/>
      <c r="BPZ46"/>
      <c r="BQA46"/>
      <c r="BQB46"/>
      <c r="BQC46"/>
      <c r="BQD46"/>
      <c r="BQE46"/>
      <c r="BQF46"/>
      <c r="BQG46"/>
      <c r="BQH46"/>
      <c r="BQI46"/>
      <c r="BQJ46"/>
      <c r="BQK46"/>
      <c r="BQL46"/>
      <c r="BQM46"/>
      <c r="BQN46"/>
      <c r="BQO46"/>
      <c r="BQP46"/>
      <c r="BQQ46"/>
      <c r="BQR46"/>
      <c r="BQS46"/>
      <c r="BQT46"/>
      <c r="BQU46"/>
      <c r="BQV46"/>
      <c r="BQW46"/>
      <c r="BQX46"/>
      <c r="BQY46"/>
      <c r="BQZ46"/>
      <c r="BRA46"/>
      <c r="BRB46"/>
      <c r="BRC46"/>
      <c r="BRD46"/>
      <c r="BRE46"/>
      <c r="BRF46"/>
      <c r="BRG46"/>
      <c r="BRH46"/>
      <c r="BRI46"/>
      <c r="BRJ46"/>
      <c r="BRK46"/>
      <c r="BRL46"/>
      <c r="BRM46"/>
      <c r="BRN46"/>
      <c r="BRO46"/>
      <c r="BRP46"/>
      <c r="BRQ46"/>
      <c r="BRR46"/>
      <c r="BRS46"/>
      <c r="BRT46"/>
      <c r="BRU46"/>
      <c r="BRV46"/>
      <c r="BRW46"/>
      <c r="BRX46"/>
      <c r="BRY46"/>
      <c r="BRZ46"/>
      <c r="BSA46"/>
      <c r="BSB46"/>
      <c r="BSC46"/>
      <c r="BSD46"/>
      <c r="BSE46"/>
      <c r="BSF46"/>
      <c r="BSG46"/>
      <c r="BSH46"/>
      <c r="BSI46"/>
      <c r="BSJ46"/>
      <c r="BSK46"/>
      <c r="BSL46"/>
      <c r="BSM46"/>
      <c r="BSN46"/>
      <c r="BSO46"/>
      <c r="BSP46"/>
      <c r="BSQ46"/>
      <c r="BSR46"/>
      <c r="BSS46"/>
      <c r="BST46"/>
      <c r="BSU46"/>
      <c r="BSV46"/>
      <c r="BSW46"/>
      <c r="BSX46"/>
      <c r="BSY46"/>
      <c r="BSZ46"/>
      <c r="BTA46"/>
      <c r="BTB46"/>
      <c r="BTC46"/>
      <c r="BTD46"/>
      <c r="BTE46"/>
      <c r="BTF46"/>
      <c r="BTG46"/>
      <c r="BTH46"/>
      <c r="BTI46"/>
      <c r="BTJ46"/>
      <c r="BTK46"/>
      <c r="BTL46"/>
      <c r="BTM46"/>
      <c r="BTN46"/>
      <c r="BTO46"/>
      <c r="BTP46"/>
      <c r="BTQ46"/>
      <c r="BTR46"/>
      <c r="BTS46"/>
      <c r="BTT46"/>
      <c r="BTU46"/>
      <c r="BTV46"/>
      <c r="BTW46"/>
      <c r="BTX46"/>
      <c r="BTY46"/>
      <c r="BTZ46"/>
      <c r="BUA46"/>
      <c r="BUB46"/>
      <c r="BUC46"/>
      <c r="BUD46"/>
      <c r="BUE46"/>
      <c r="BUF46"/>
      <c r="BUG46"/>
      <c r="BUH46"/>
      <c r="BUI46"/>
      <c r="BUJ46"/>
      <c r="BUK46"/>
      <c r="BUL46"/>
      <c r="BUM46"/>
      <c r="BUN46"/>
      <c r="BUO46"/>
      <c r="BUP46"/>
      <c r="BUQ46"/>
      <c r="BUR46"/>
      <c r="BUS46"/>
      <c r="BUT46"/>
      <c r="BUU46"/>
      <c r="BUV46"/>
      <c r="BUW46"/>
      <c r="BUX46"/>
      <c r="BUY46"/>
      <c r="BUZ46"/>
      <c r="BVA46"/>
      <c r="BVB46"/>
      <c r="BVC46"/>
      <c r="BVD46"/>
      <c r="BVE46"/>
      <c r="BVF46"/>
      <c r="BVG46"/>
      <c r="BVH46"/>
      <c r="BVI46"/>
      <c r="BVJ46"/>
      <c r="BVK46"/>
      <c r="BVL46"/>
      <c r="BVM46"/>
      <c r="BVN46"/>
      <c r="BVO46"/>
      <c r="BVP46"/>
      <c r="BVQ46"/>
      <c r="BVR46"/>
      <c r="BVS46"/>
      <c r="BVT46"/>
      <c r="BVU46"/>
      <c r="BVV46"/>
      <c r="BVW46"/>
      <c r="BVX46"/>
      <c r="BVY46"/>
      <c r="BVZ46"/>
      <c r="BWA46"/>
      <c r="BWB46"/>
      <c r="BWC46"/>
      <c r="BWD46"/>
      <c r="BWE46"/>
      <c r="BWF46"/>
      <c r="BWG46"/>
      <c r="BWH46"/>
      <c r="BWI46"/>
      <c r="BWJ46"/>
      <c r="BWK46"/>
      <c r="BWL46"/>
      <c r="BWM46"/>
      <c r="BWN46"/>
      <c r="BWO46"/>
      <c r="BWP46"/>
      <c r="BWQ46"/>
      <c r="BWR46"/>
      <c r="BWS46"/>
      <c r="BWT46"/>
      <c r="BWU46"/>
      <c r="BWV46"/>
      <c r="BWW46"/>
      <c r="BWX46"/>
      <c r="BWY46"/>
      <c r="BWZ46"/>
      <c r="BXA46"/>
      <c r="BXB46"/>
      <c r="BXC46"/>
      <c r="BXD46"/>
      <c r="BXE46"/>
      <c r="BXF46"/>
      <c r="BXG46"/>
      <c r="BXH46"/>
      <c r="BXI46"/>
      <c r="BXJ46"/>
      <c r="BXK46"/>
      <c r="BXL46"/>
      <c r="BXM46"/>
      <c r="BXN46"/>
      <c r="BXO46"/>
      <c r="BXP46"/>
      <c r="BXQ46"/>
      <c r="BXR46"/>
      <c r="BXS46"/>
      <c r="BXT46"/>
      <c r="BXU46"/>
      <c r="BXV46"/>
      <c r="BXW46"/>
      <c r="BXX46"/>
      <c r="BXY46"/>
      <c r="BXZ46"/>
      <c r="BYA46"/>
      <c r="BYB46"/>
      <c r="BYC46"/>
      <c r="BYD46"/>
      <c r="BYE46"/>
      <c r="BYF46"/>
      <c r="BYG46"/>
      <c r="BYH46"/>
      <c r="BYI46"/>
      <c r="BYJ46"/>
      <c r="BYK46"/>
      <c r="BYL46"/>
      <c r="BYM46"/>
      <c r="BYN46"/>
      <c r="BYO46"/>
      <c r="BYP46"/>
      <c r="BYQ46"/>
      <c r="BYR46"/>
      <c r="BYS46"/>
      <c r="BYT46"/>
      <c r="BYU46"/>
      <c r="BYV46"/>
      <c r="BYW46"/>
      <c r="BYX46"/>
      <c r="BYY46"/>
      <c r="BYZ46"/>
      <c r="BZA46"/>
      <c r="BZB46"/>
      <c r="BZC46"/>
      <c r="BZD46"/>
      <c r="BZE46"/>
      <c r="BZF46"/>
      <c r="BZG46"/>
      <c r="BZH46"/>
      <c r="BZI46"/>
      <c r="BZJ46"/>
      <c r="BZK46"/>
      <c r="BZL46"/>
      <c r="BZM46"/>
      <c r="BZN46"/>
      <c r="BZO46"/>
      <c r="BZP46"/>
      <c r="BZQ46"/>
      <c r="BZR46"/>
      <c r="BZS46"/>
      <c r="BZT46"/>
      <c r="BZU46"/>
      <c r="BZV46"/>
      <c r="BZW46"/>
      <c r="BZX46"/>
      <c r="BZY46"/>
      <c r="BZZ46"/>
      <c r="CAA46"/>
      <c r="CAB46"/>
      <c r="CAC46"/>
      <c r="CAD46"/>
      <c r="CAE46"/>
      <c r="CAF46"/>
      <c r="CAG46"/>
      <c r="CAH46"/>
      <c r="CAI46"/>
      <c r="CAJ46"/>
      <c r="CAK46"/>
      <c r="CAL46"/>
      <c r="CAM46"/>
      <c r="CAN46"/>
      <c r="CAO46"/>
      <c r="CAP46"/>
      <c r="CAQ46"/>
      <c r="CAR46"/>
      <c r="CAS46"/>
      <c r="CAT46"/>
      <c r="CAU46"/>
      <c r="CAV46"/>
      <c r="CAW46"/>
      <c r="CAX46"/>
      <c r="CAY46"/>
      <c r="CAZ46"/>
      <c r="CBA46"/>
      <c r="CBB46"/>
      <c r="CBC46"/>
      <c r="CBD46"/>
      <c r="CBE46"/>
      <c r="CBF46"/>
      <c r="CBG46"/>
      <c r="CBH46"/>
      <c r="CBI46"/>
      <c r="CBJ46"/>
      <c r="CBK46"/>
      <c r="CBL46"/>
      <c r="CBM46"/>
      <c r="CBN46"/>
      <c r="CBO46"/>
      <c r="CBP46"/>
      <c r="CBQ46"/>
      <c r="CBR46"/>
      <c r="CBS46"/>
      <c r="CBT46"/>
      <c r="CBU46"/>
      <c r="CBV46"/>
      <c r="CBW46"/>
      <c r="CBX46"/>
      <c r="CBY46"/>
      <c r="CBZ46"/>
      <c r="CCA46"/>
      <c r="CCB46"/>
      <c r="CCC46"/>
      <c r="CCD46"/>
      <c r="CCE46"/>
      <c r="CCF46"/>
      <c r="CCG46"/>
      <c r="CCH46"/>
      <c r="CCI46"/>
      <c r="CCJ46"/>
      <c r="CCK46"/>
      <c r="CCL46"/>
      <c r="CCM46"/>
      <c r="CCN46"/>
      <c r="CCO46"/>
      <c r="CCP46"/>
      <c r="CCQ46"/>
      <c r="CCR46"/>
      <c r="CCS46"/>
      <c r="CCT46"/>
      <c r="CCU46"/>
      <c r="CCV46"/>
      <c r="CCW46"/>
      <c r="CCX46"/>
      <c r="CCY46"/>
      <c r="CCZ46"/>
      <c r="CDA46"/>
      <c r="CDB46"/>
      <c r="CDC46"/>
      <c r="CDD46"/>
      <c r="CDE46"/>
      <c r="CDF46"/>
      <c r="CDG46"/>
      <c r="CDH46"/>
      <c r="CDI46"/>
      <c r="CDJ46"/>
      <c r="CDK46"/>
      <c r="CDL46"/>
      <c r="CDM46"/>
      <c r="CDN46"/>
      <c r="CDO46"/>
      <c r="CDP46"/>
      <c r="CDQ46"/>
      <c r="CDR46"/>
      <c r="CDS46"/>
      <c r="CDT46"/>
      <c r="CDU46"/>
      <c r="CDV46"/>
      <c r="CDW46"/>
      <c r="CDX46"/>
      <c r="CDY46"/>
      <c r="CDZ46"/>
      <c r="CEA46"/>
      <c r="CEB46"/>
      <c r="CEC46"/>
      <c r="CED46"/>
      <c r="CEE46"/>
      <c r="CEF46"/>
      <c r="CEG46"/>
      <c r="CEH46"/>
      <c r="CEI46"/>
      <c r="CEJ46"/>
      <c r="CEK46"/>
      <c r="CEL46"/>
      <c r="CEM46"/>
      <c r="CEN46"/>
      <c r="CEO46"/>
      <c r="CEP46"/>
      <c r="CEQ46"/>
      <c r="CER46"/>
      <c r="CES46"/>
      <c r="CET46"/>
      <c r="CEU46"/>
      <c r="CEV46"/>
      <c r="CEW46"/>
      <c r="CEX46"/>
      <c r="CEY46"/>
      <c r="CEZ46"/>
      <c r="CFA46"/>
      <c r="CFB46"/>
      <c r="CFC46"/>
      <c r="CFD46"/>
      <c r="CFE46"/>
      <c r="CFF46"/>
      <c r="CFG46"/>
      <c r="CFH46"/>
      <c r="CFI46"/>
      <c r="CFJ46"/>
      <c r="CFK46"/>
      <c r="CFL46"/>
      <c r="CFM46"/>
      <c r="CFN46"/>
      <c r="CFO46"/>
      <c r="CFP46"/>
      <c r="CFQ46"/>
      <c r="CFR46"/>
      <c r="CFS46"/>
      <c r="CFT46"/>
      <c r="CFU46"/>
      <c r="CFV46"/>
      <c r="CFW46"/>
      <c r="CFX46"/>
      <c r="CFY46"/>
      <c r="CFZ46"/>
      <c r="CGA46"/>
      <c r="CGB46"/>
      <c r="CGC46"/>
      <c r="CGD46"/>
      <c r="CGE46"/>
      <c r="CGF46"/>
      <c r="CGG46"/>
      <c r="CGH46"/>
      <c r="CGI46"/>
      <c r="CGJ46"/>
      <c r="CGK46"/>
      <c r="CGL46"/>
      <c r="CGM46"/>
      <c r="CGN46"/>
      <c r="CGO46"/>
      <c r="CGP46"/>
      <c r="CGQ46"/>
      <c r="CGR46"/>
      <c r="CGS46"/>
      <c r="CGT46"/>
      <c r="CGU46"/>
      <c r="CGV46"/>
      <c r="CGW46"/>
      <c r="CGX46"/>
      <c r="CGY46"/>
      <c r="CGZ46"/>
      <c r="CHA46"/>
      <c r="CHB46"/>
      <c r="CHC46"/>
      <c r="CHD46"/>
      <c r="CHE46"/>
      <c r="CHF46"/>
      <c r="CHG46"/>
      <c r="CHH46"/>
      <c r="CHI46"/>
      <c r="CHJ46"/>
      <c r="CHK46"/>
      <c r="CHL46"/>
      <c r="CHM46"/>
      <c r="CHN46"/>
      <c r="CHO46"/>
      <c r="CHP46"/>
      <c r="CHQ46"/>
      <c r="CHR46"/>
      <c r="CHS46"/>
      <c r="CHT46"/>
      <c r="CHU46"/>
      <c r="CHV46"/>
      <c r="CHW46"/>
      <c r="CHX46"/>
      <c r="CHY46"/>
      <c r="CHZ46"/>
      <c r="CIA46"/>
      <c r="CIB46"/>
      <c r="CIC46"/>
      <c r="CID46"/>
      <c r="CIE46"/>
      <c r="CIF46"/>
      <c r="CIG46"/>
      <c r="CIH46"/>
      <c r="CII46"/>
      <c r="CIJ46"/>
      <c r="CIK46"/>
      <c r="CIL46"/>
      <c r="CIM46"/>
      <c r="CIN46"/>
      <c r="CIO46"/>
      <c r="CIP46"/>
      <c r="CIQ46"/>
      <c r="CIR46"/>
      <c r="CIS46"/>
      <c r="CIT46"/>
      <c r="CIU46"/>
      <c r="CIV46"/>
      <c r="CIW46"/>
      <c r="CIX46"/>
      <c r="CIY46"/>
      <c r="CIZ46"/>
      <c r="CJA46"/>
      <c r="CJB46"/>
      <c r="CJC46"/>
      <c r="CJD46"/>
      <c r="CJE46"/>
      <c r="CJF46"/>
      <c r="CJG46"/>
      <c r="CJH46"/>
      <c r="CJI46"/>
      <c r="CJJ46"/>
      <c r="CJK46"/>
      <c r="CJL46"/>
      <c r="CJM46"/>
      <c r="CJN46"/>
      <c r="CJO46"/>
      <c r="CJP46"/>
      <c r="CJQ46"/>
      <c r="CJR46"/>
      <c r="CJS46"/>
      <c r="CJT46"/>
      <c r="CJU46"/>
      <c r="CJV46"/>
      <c r="CJW46"/>
      <c r="CJX46"/>
      <c r="CJY46"/>
      <c r="CJZ46"/>
      <c r="CKA46"/>
      <c r="CKB46"/>
      <c r="CKC46"/>
      <c r="CKD46"/>
      <c r="CKE46"/>
      <c r="CKF46"/>
      <c r="CKG46"/>
      <c r="CKH46"/>
      <c r="CKI46"/>
      <c r="CKJ46"/>
      <c r="CKK46"/>
      <c r="CKL46"/>
      <c r="CKM46"/>
      <c r="CKN46"/>
      <c r="CKO46"/>
      <c r="CKP46"/>
      <c r="CKQ46"/>
      <c r="CKR46"/>
      <c r="CKS46"/>
      <c r="CKT46"/>
      <c r="CKU46"/>
      <c r="CKV46"/>
      <c r="CKW46"/>
      <c r="CKX46"/>
      <c r="CKY46"/>
      <c r="CKZ46"/>
      <c r="CLA46"/>
      <c r="CLB46"/>
      <c r="CLC46"/>
      <c r="CLD46"/>
      <c r="CLE46"/>
      <c r="CLF46"/>
      <c r="CLG46"/>
      <c r="CLH46"/>
      <c r="CLI46"/>
      <c r="CLJ46"/>
      <c r="CLK46"/>
      <c r="CLL46"/>
      <c r="CLM46"/>
      <c r="CLN46"/>
      <c r="CLO46"/>
      <c r="CLP46"/>
      <c r="CLQ46"/>
      <c r="CLR46"/>
      <c r="CLS46"/>
      <c r="CLT46"/>
      <c r="CLU46"/>
      <c r="CLV46"/>
      <c r="CLW46"/>
      <c r="CLX46"/>
      <c r="CLY46"/>
      <c r="CLZ46"/>
      <c r="CMA46"/>
      <c r="CMB46"/>
      <c r="CMC46"/>
      <c r="CMD46"/>
      <c r="CME46"/>
      <c r="CMF46"/>
      <c r="CMG46"/>
      <c r="CMH46"/>
      <c r="CMI46"/>
      <c r="CMJ46"/>
      <c r="CMK46"/>
      <c r="CML46"/>
      <c r="CMM46"/>
      <c r="CMN46"/>
      <c r="CMO46"/>
      <c r="CMP46"/>
      <c r="CMQ46"/>
      <c r="CMR46"/>
      <c r="CMS46"/>
      <c r="CMT46"/>
      <c r="CMU46"/>
      <c r="CMV46"/>
      <c r="CMW46"/>
      <c r="CMX46"/>
      <c r="CMY46"/>
      <c r="CMZ46"/>
      <c r="CNA46"/>
      <c r="CNB46"/>
      <c r="CNC46"/>
      <c r="CND46"/>
      <c r="CNE46"/>
      <c r="CNF46"/>
      <c r="CNG46"/>
      <c r="CNH46"/>
      <c r="CNI46"/>
      <c r="CNJ46"/>
      <c r="CNK46"/>
      <c r="CNL46"/>
      <c r="CNM46"/>
      <c r="CNN46"/>
      <c r="CNO46"/>
      <c r="CNP46"/>
      <c r="CNQ46"/>
      <c r="CNR46"/>
      <c r="CNS46"/>
      <c r="CNT46"/>
      <c r="CNU46"/>
      <c r="CNV46"/>
      <c r="CNW46"/>
      <c r="CNX46"/>
      <c r="CNY46"/>
      <c r="CNZ46"/>
      <c r="COA46"/>
      <c r="COB46"/>
      <c r="COC46"/>
      <c r="COD46"/>
      <c r="COE46"/>
      <c r="COF46"/>
      <c r="COG46"/>
      <c r="COH46"/>
      <c r="COI46"/>
      <c r="COJ46"/>
      <c r="COK46"/>
      <c r="COL46"/>
      <c r="COM46"/>
      <c r="CON46"/>
      <c r="COO46"/>
      <c r="COP46"/>
      <c r="COQ46"/>
      <c r="COR46"/>
      <c r="COS46"/>
      <c r="COT46"/>
      <c r="COU46"/>
      <c r="COV46"/>
      <c r="COW46"/>
      <c r="COX46"/>
      <c r="COY46"/>
      <c r="COZ46"/>
      <c r="CPA46"/>
      <c r="CPB46"/>
      <c r="CPC46"/>
      <c r="CPD46"/>
      <c r="CPE46"/>
      <c r="CPF46"/>
      <c r="CPG46"/>
      <c r="CPH46"/>
      <c r="CPI46"/>
      <c r="CPJ46"/>
      <c r="CPK46"/>
      <c r="CPL46"/>
      <c r="CPM46"/>
      <c r="CPN46"/>
      <c r="CPO46"/>
      <c r="CPP46"/>
      <c r="CPQ46"/>
      <c r="CPR46"/>
      <c r="CPS46"/>
      <c r="CPT46"/>
      <c r="CPU46"/>
      <c r="CPV46"/>
      <c r="CPW46"/>
      <c r="CPX46"/>
      <c r="CPY46"/>
      <c r="CPZ46"/>
      <c r="CQA46"/>
      <c r="CQB46"/>
      <c r="CQC46"/>
      <c r="CQD46"/>
      <c r="CQE46"/>
      <c r="CQF46"/>
      <c r="CQG46"/>
      <c r="CQH46"/>
      <c r="CQI46"/>
      <c r="CQJ46"/>
      <c r="CQK46"/>
      <c r="CQL46"/>
      <c r="CQM46"/>
      <c r="CQN46"/>
      <c r="CQO46"/>
      <c r="CQP46"/>
      <c r="CQQ46"/>
      <c r="CQR46"/>
      <c r="CQS46"/>
      <c r="CQT46"/>
      <c r="CQU46"/>
      <c r="CQV46"/>
      <c r="CQW46"/>
      <c r="CQX46"/>
      <c r="CQY46"/>
      <c r="CQZ46"/>
      <c r="CRA46"/>
      <c r="CRB46"/>
      <c r="CRC46"/>
      <c r="CRD46"/>
      <c r="CRE46"/>
      <c r="CRF46"/>
      <c r="CRG46"/>
      <c r="CRH46"/>
      <c r="CRI46"/>
      <c r="CRJ46"/>
      <c r="CRK46"/>
      <c r="CRL46"/>
      <c r="CRM46"/>
      <c r="CRN46"/>
      <c r="CRO46"/>
      <c r="CRP46"/>
      <c r="CRQ46"/>
      <c r="CRR46"/>
      <c r="CRS46"/>
      <c r="CRT46"/>
      <c r="CRU46"/>
      <c r="CRV46"/>
      <c r="CRW46"/>
      <c r="CRX46"/>
      <c r="CRY46"/>
      <c r="CRZ46"/>
      <c r="CSA46"/>
      <c r="CSB46"/>
      <c r="CSC46"/>
      <c r="CSD46"/>
      <c r="CSE46"/>
      <c r="CSF46"/>
      <c r="CSG46"/>
      <c r="CSH46"/>
      <c r="CSI46"/>
      <c r="CSJ46"/>
      <c r="CSK46"/>
      <c r="CSL46"/>
      <c r="CSM46"/>
      <c r="CSN46"/>
      <c r="CSO46"/>
      <c r="CSP46"/>
      <c r="CSQ46"/>
      <c r="CSR46"/>
      <c r="CSS46"/>
      <c r="CST46"/>
      <c r="CSU46"/>
      <c r="CSV46"/>
      <c r="CSW46"/>
      <c r="CSX46"/>
      <c r="CSY46"/>
      <c r="CSZ46"/>
      <c r="CTA46"/>
      <c r="CTB46"/>
      <c r="CTC46"/>
      <c r="CTD46"/>
      <c r="CTE46"/>
      <c r="CTF46"/>
      <c r="CTG46"/>
      <c r="CTH46"/>
      <c r="CTI46"/>
      <c r="CTJ46"/>
      <c r="CTK46"/>
      <c r="CTL46"/>
      <c r="CTM46"/>
      <c r="CTN46"/>
      <c r="CTO46"/>
      <c r="CTP46"/>
      <c r="CTQ46"/>
      <c r="CTR46"/>
      <c r="CTS46"/>
      <c r="CTT46"/>
      <c r="CTU46"/>
      <c r="CTV46"/>
      <c r="CTW46"/>
      <c r="CTX46"/>
      <c r="CTY46"/>
      <c r="CTZ46"/>
      <c r="CUA46"/>
      <c r="CUB46"/>
      <c r="CUC46"/>
      <c r="CUD46"/>
      <c r="CUE46"/>
      <c r="CUF46"/>
      <c r="CUG46"/>
      <c r="CUH46"/>
      <c r="CUI46"/>
      <c r="CUJ46"/>
      <c r="CUK46"/>
      <c r="CUL46"/>
      <c r="CUM46"/>
      <c r="CUN46"/>
      <c r="CUO46"/>
      <c r="CUP46"/>
      <c r="CUQ46"/>
      <c r="CUR46"/>
      <c r="CUS46"/>
      <c r="CUT46"/>
      <c r="CUU46"/>
      <c r="CUV46"/>
      <c r="CUW46"/>
      <c r="CUX46"/>
      <c r="CUY46"/>
      <c r="CUZ46"/>
      <c r="CVA46"/>
      <c r="CVB46"/>
      <c r="CVC46"/>
      <c r="CVD46"/>
      <c r="CVE46"/>
      <c r="CVF46"/>
      <c r="CVG46"/>
      <c r="CVH46"/>
      <c r="CVI46"/>
      <c r="CVJ46"/>
      <c r="CVK46"/>
      <c r="CVL46"/>
      <c r="CVM46"/>
      <c r="CVN46"/>
      <c r="CVO46"/>
      <c r="CVP46"/>
      <c r="CVQ46"/>
      <c r="CVR46"/>
      <c r="CVS46"/>
      <c r="CVT46"/>
      <c r="CVU46"/>
      <c r="CVV46"/>
      <c r="CVW46"/>
      <c r="CVX46"/>
      <c r="CVY46"/>
      <c r="CVZ46"/>
      <c r="CWA46"/>
      <c r="CWB46"/>
      <c r="CWC46"/>
      <c r="CWD46"/>
      <c r="CWE46"/>
      <c r="CWF46"/>
      <c r="CWG46"/>
      <c r="CWH46"/>
      <c r="CWI46"/>
      <c r="CWJ46"/>
      <c r="CWK46"/>
      <c r="CWL46"/>
      <c r="CWM46"/>
      <c r="CWN46"/>
      <c r="CWO46"/>
      <c r="CWP46"/>
      <c r="CWQ46"/>
      <c r="CWR46"/>
      <c r="CWS46"/>
      <c r="CWT46"/>
      <c r="CWU46"/>
      <c r="CWV46"/>
      <c r="CWW46"/>
      <c r="CWX46"/>
      <c r="CWY46"/>
      <c r="CWZ46"/>
      <c r="CXA46"/>
      <c r="CXB46"/>
      <c r="CXC46"/>
      <c r="CXD46"/>
      <c r="CXE46"/>
      <c r="CXF46"/>
      <c r="CXG46"/>
      <c r="CXH46"/>
      <c r="CXI46"/>
      <c r="CXJ46"/>
      <c r="CXK46"/>
      <c r="CXL46"/>
      <c r="CXM46"/>
      <c r="CXN46"/>
      <c r="CXO46"/>
      <c r="CXP46"/>
      <c r="CXQ46"/>
      <c r="CXR46"/>
      <c r="CXS46"/>
      <c r="CXT46"/>
      <c r="CXU46"/>
      <c r="CXV46"/>
      <c r="CXW46"/>
      <c r="CXX46"/>
      <c r="CXY46"/>
      <c r="CXZ46"/>
      <c r="CYA46"/>
      <c r="CYB46"/>
      <c r="CYC46"/>
      <c r="CYD46"/>
      <c r="CYE46"/>
      <c r="CYF46"/>
      <c r="CYG46"/>
      <c r="CYH46"/>
      <c r="CYI46"/>
      <c r="CYJ46"/>
      <c r="CYK46"/>
      <c r="CYL46"/>
      <c r="CYM46"/>
      <c r="CYN46"/>
      <c r="CYO46"/>
      <c r="CYP46"/>
      <c r="CYQ46"/>
      <c r="CYR46"/>
      <c r="CYS46"/>
      <c r="CYT46"/>
      <c r="CYU46"/>
      <c r="CYV46"/>
      <c r="CYW46"/>
      <c r="CYX46"/>
      <c r="CYY46"/>
      <c r="CYZ46"/>
      <c r="CZA46"/>
      <c r="CZB46"/>
      <c r="CZC46"/>
      <c r="CZD46"/>
      <c r="CZE46"/>
      <c r="CZF46"/>
      <c r="CZG46"/>
      <c r="CZH46"/>
      <c r="CZI46"/>
      <c r="CZJ46"/>
      <c r="CZK46"/>
      <c r="CZL46"/>
      <c r="CZM46"/>
      <c r="CZN46"/>
      <c r="CZO46"/>
      <c r="CZP46"/>
      <c r="CZQ46"/>
      <c r="CZR46"/>
      <c r="CZS46"/>
      <c r="CZT46"/>
      <c r="CZU46"/>
      <c r="CZV46"/>
      <c r="CZW46"/>
      <c r="CZX46"/>
      <c r="CZY46"/>
      <c r="CZZ46"/>
      <c r="DAA46"/>
      <c r="DAB46"/>
      <c r="DAC46"/>
      <c r="DAD46"/>
      <c r="DAE46"/>
      <c r="DAF46"/>
      <c r="DAG46"/>
      <c r="DAH46"/>
      <c r="DAI46"/>
      <c r="DAJ46"/>
      <c r="DAK46"/>
      <c r="DAL46"/>
      <c r="DAM46"/>
      <c r="DAN46"/>
      <c r="DAO46"/>
      <c r="DAP46"/>
      <c r="DAQ46"/>
      <c r="DAR46"/>
      <c r="DAS46"/>
      <c r="DAT46"/>
      <c r="DAU46"/>
      <c r="DAV46"/>
      <c r="DAW46"/>
      <c r="DAX46"/>
      <c r="DAY46"/>
      <c r="DAZ46"/>
      <c r="DBA46"/>
      <c r="DBB46"/>
      <c r="DBC46"/>
      <c r="DBD46"/>
      <c r="DBE46"/>
      <c r="DBF46"/>
      <c r="DBG46"/>
      <c r="DBH46"/>
      <c r="DBI46"/>
      <c r="DBJ46"/>
      <c r="DBK46"/>
      <c r="DBL46"/>
      <c r="DBM46"/>
      <c r="DBN46"/>
      <c r="DBO46"/>
      <c r="DBP46"/>
      <c r="DBQ46"/>
      <c r="DBR46"/>
      <c r="DBS46"/>
      <c r="DBT46"/>
      <c r="DBU46"/>
      <c r="DBV46"/>
      <c r="DBW46"/>
      <c r="DBX46"/>
      <c r="DBY46"/>
      <c r="DBZ46"/>
      <c r="DCA46"/>
      <c r="DCB46"/>
      <c r="DCC46"/>
      <c r="DCD46"/>
      <c r="DCE46"/>
      <c r="DCF46"/>
      <c r="DCG46"/>
      <c r="DCH46"/>
      <c r="DCI46"/>
      <c r="DCJ46"/>
      <c r="DCK46"/>
      <c r="DCL46"/>
      <c r="DCM46"/>
      <c r="DCN46"/>
      <c r="DCO46"/>
      <c r="DCP46"/>
      <c r="DCQ46"/>
      <c r="DCR46"/>
      <c r="DCS46"/>
      <c r="DCT46"/>
      <c r="DCU46"/>
      <c r="DCV46"/>
      <c r="DCW46"/>
      <c r="DCX46"/>
      <c r="DCY46"/>
      <c r="DCZ46"/>
      <c r="DDA46"/>
      <c r="DDB46"/>
      <c r="DDC46"/>
      <c r="DDD46"/>
      <c r="DDE46"/>
      <c r="DDF46"/>
      <c r="DDG46"/>
      <c r="DDH46"/>
      <c r="DDI46"/>
      <c r="DDJ46"/>
      <c r="DDK46"/>
      <c r="DDL46"/>
      <c r="DDM46"/>
      <c r="DDN46"/>
      <c r="DDO46"/>
      <c r="DDP46"/>
      <c r="DDQ46"/>
      <c r="DDR46"/>
      <c r="DDS46"/>
      <c r="DDT46"/>
      <c r="DDU46"/>
      <c r="DDV46"/>
      <c r="DDW46"/>
      <c r="DDX46"/>
      <c r="DDY46"/>
      <c r="DDZ46"/>
      <c r="DEA46"/>
      <c r="DEB46"/>
      <c r="DEC46"/>
      <c r="DED46"/>
      <c r="DEE46"/>
      <c r="DEF46"/>
      <c r="DEG46"/>
      <c r="DEH46"/>
      <c r="DEI46"/>
      <c r="DEJ46"/>
      <c r="DEK46"/>
      <c r="DEL46"/>
      <c r="DEM46"/>
      <c r="DEN46"/>
      <c r="DEO46"/>
      <c r="DEP46"/>
      <c r="DEQ46"/>
      <c r="DER46"/>
      <c r="DES46"/>
      <c r="DET46"/>
      <c r="DEU46"/>
      <c r="DEV46"/>
      <c r="DEW46"/>
      <c r="DEX46"/>
      <c r="DEY46"/>
      <c r="DEZ46"/>
      <c r="DFA46"/>
      <c r="DFB46"/>
      <c r="DFC46"/>
      <c r="DFD46"/>
      <c r="DFE46"/>
      <c r="DFF46"/>
      <c r="DFG46"/>
      <c r="DFH46"/>
      <c r="DFI46"/>
      <c r="DFJ46"/>
      <c r="DFK46"/>
      <c r="DFL46"/>
      <c r="DFM46"/>
      <c r="DFN46"/>
      <c r="DFO46"/>
      <c r="DFP46"/>
      <c r="DFQ46"/>
      <c r="DFR46"/>
      <c r="DFS46"/>
      <c r="DFT46"/>
      <c r="DFU46"/>
      <c r="DFV46"/>
      <c r="DFW46"/>
      <c r="DFX46"/>
      <c r="DFY46"/>
      <c r="DFZ46"/>
      <c r="DGA46"/>
      <c r="DGB46"/>
      <c r="DGC46"/>
      <c r="DGD46"/>
      <c r="DGE46"/>
      <c r="DGF46"/>
      <c r="DGG46"/>
      <c r="DGH46"/>
      <c r="DGI46"/>
      <c r="DGJ46"/>
      <c r="DGK46"/>
      <c r="DGL46"/>
      <c r="DGM46"/>
      <c r="DGN46"/>
      <c r="DGO46"/>
      <c r="DGP46"/>
      <c r="DGQ46"/>
      <c r="DGR46"/>
      <c r="DGS46"/>
      <c r="DGT46"/>
      <c r="DGU46"/>
      <c r="DGV46"/>
      <c r="DGW46"/>
      <c r="DGX46"/>
      <c r="DGY46"/>
      <c r="DGZ46"/>
      <c r="DHA46"/>
      <c r="DHB46"/>
      <c r="DHC46"/>
      <c r="DHD46"/>
      <c r="DHE46"/>
      <c r="DHF46"/>
      <c r="DHG46"/>
      <c r="DHH46"/>
      <c r="DHI46"/>
      <c r="DHJ46"/>
      <c r="DHK46"/>
      <c r="DHL46"/>
      <c r="DHM46"/>
      <c r="DHN46"/>
      <c r="DHO46"/>
      <c r="DHP46"/>
      <c r="DHQ46"/>
      <c r="DHR46"/>
      <c r="DHS46"/>
      <c r="DHT46"/>
      <c r="DHU46"/>
      <c r="DHV46"/>
      <c r="DHW46"/>
      <c r="DHX46"/>
      <c r="DHY46"/>
      <c r="DHZ46"/>
      <c r="DIA46"/>
      <c r="DIB46"/>
      <c r="DIC46"/>
      <c r="DID46"/>
      <c r="DIE46"/>
      <c r="DIF46"/>
      <c r="DIG46"/>
      <c r="DIH46"/>
      <c r="DII46"/>
      <c r="DIJ46"/>
      <c r="DIK46"/>
      <c r="DIL46"/>
      <c r="DIM46"/>
      <c r="DIN46"/>
      <c r="DIO46"/>
      <c r="DIP46"/>
      <c r="DIQ46"/>
      <c r="DIR46"/>
      <c r="DIS46"/>
      <c r="DIT46"/>
      <c r="DIU46"/>
      <c r="DIV46"/>
      <c r="DIW46"/>
      <c r="DIX46"/>
      <c r="DIY46"/>
      <c r="DIZ46"/>
      <c r="DJA46"/>
      <c r="DJB46"/>
      <c r="DJC46"/>
      <c r="DJD46"/>
      <c r="DJE46"/>
      <c r="DJF46"/>
      <c r="DJG46"/>
      <c r="DJH46"/>
      <c r="DJI46"/>
      <c r="DJJ46"/>
      <c r="DJK46"/>
      <c r="DJL46"/>
      <c r="DJM46"/>
      <c r="DJN46"/>
      <c r="DJO46"/>
      <c r="DJP46"/>
      <c r="DJQ46"/>
      <c r="DJR46"/>
      <c r="DJS46"/>
      <c r="DJT46"/>
      <c r="DJU46"/>
      <c r="DJV46"/>
      <c r="DJW46"/>
      <c r="DJX46"/>
      <c r="DJY46"/>
      <c r="DJZ46"/>
      <c r="DKA46"/>
      <c r="DKB46"/>
      <c r="DKC46"/>
      <c r="DKD46"/>
      <c r="DKE46"/>
      <c r="DKF46"/>
      <c r="DKG46"/>
      <c r="DKH46"/>
      <c r="DKI46"/>
      <c r="DKJ46"/>
      <c r="DKK46"/>
      <c r="DKL46"/>
      <c r="DKM46"/>
      <c r="DKN46"/>
      <c r="DKO46"/>
      <c r="DKP46"/>
      <c r="DKQ46"/>
      <c r="DKR46"/>
      <c r="DKS46"/>
      <c r="DKT46"/>
      <c r="DKU46"/>
      <c r="DKV46"/>
      <c r="DKW46"/>
      <c r="DKX46"/>
      <c r="DKY46"/>
      <c r="DKZ46"/>
      <c r="DLA46"/>
      <c r="DLB46"/>
      <c r="DLC46"/>
      <c r="DLD46"/>
      <c r="DLE46"/>
      <c r="DLF46"/>
      <c r="DLG46"/>
      <c r="DLH46"/>
      <c r="DLI46"/>
      <c r="DLJ46"/>
      <c r="DLK46"/>
      <c r="DLL46"/>
      <c r="DLM46"/>
      <c r="DLN46"/>
      <c r="DLO46"/>
      <c r="DLP46"/>
      <c r="DLQ46"/>
      <c r="DLR46"/>
      <c r="DLS46"/>
      <c r="DLT46"/>
      <c r="DLU46"/>
      <c r="DLV46"/>
      <c r="DLW46"/>
      <c r="DLX46"/>
      <c r="DLY46"/>
      <c r="DLZ46"/>
      <c r="DMA46"/>
      <c r="DMB46"/>
      <c r="DMC46"/>
      <c r="DMD46"/>
      <c r="DME46"/>
      <c r="DMF46"/>
      <c r="DMG46"/>
      <c r="DMH46"/>
      <c r="DMI46"/>
      <c r="DMJ46"/>
      <c r="DMK46"/>
      <c r="DML46"/>
      <c r="DMM46"/>
      <c r="DMN46"/>
      <c r="DMO46"/>
      <c r="DMP46"/>
      <c r="DMQ46"/>
      <c r="DMR46"/>
      <c r="DMS46"/>
      <c r="DMT46"/>
      <c r="DMU46"/>
      <c r="DMV46"/>
      <c r="DMW46"/>
      <c r="DMX46"/>
      <c r="DMY46"/>
      <c r="DMZ46"/>
      <c r="DNA46"/>
      <c r="DNB46"/>
      <c r="DNC46"/>
      <c r="DND46"/>
      <c r="DNE46"/>
      <c r="DNF46"/>
      <c r="DNG46"/>
      <c r="DNH46"/>
      <c r="DNI46"/>
      <c r="DNJ46"/>
      <c r="DNK46"/>
      <c r="DNL46"/>
      <c r="DNM46"/>
      <c r="DNN46"/>
      <c r="DNO46"/>
      <c r="DNP46"/>
      <c r="DNQ46"/>
      <c r="DNR46"/>
      <c r="DNS46"/>
      <c r="DNT46"/>
      <c r="DNU46"/>
      <c r="DNV46"/>
      <c r="DNW46"/>
      <c r="DNX46"/>
      <c r="DNY46"/>
      <c r="DNZ46"/>
      <c r="DOA46"/>
      <c r="DOB46"/>
      <c r="DOC46"/>
      <c r="DOD46"/>
      <c r="DOE46"/>
      <c r="DOF46"/>
      <c r="DOG46"/>
      <c r="DOH46"/>
      <c r="DOI46"/>
      <c r="DOJ46"/>
      <c r="DOK46"/>
      <c r="DOL46"/>
      <c r="DOM46"/>
      <c r="DON46"/>
      <c r="DOO46"/>
      <c r="DOP46"/>
      <c r="DOQ46"/>
      <c r="DOR46"/>
      <c r="DOS46"/>
      <c r="DOT46"/>
      <c r="DOU46"/>
      <c r="DOV46"/>
      <c r="DOW46"/>
      <c r="DOX46"/>
      <c r="DOY46"/>
      <c r="DOZ46"/>
      <c r="DPA46"/>
      <c r="DPB46"/>
      <c r="DPC46"/>
      <c r="DPD46"/>
      <c r="DPE46"/>
      <c r="DPF46"/>
      <c r="DPG46"/>
      <c r="DPH46"/>
      <c r="DPI46"/>
      <c r="DPJ46"/>
      <c r="DPK46"/>
      <c r="DPL46"/>
      <c r="DPM46"/>
      <c r="DPN46"/>
      <c r="DPO46"/>
      <c r="DPP46"/>
      <c r="DPQ46"/>
      <c r="DPR46"/>
      <c r="DPS46"/>
      <c r="DPT46"/>
      <c r="DPU46"/>
      <c r="DPV46"/>
      <c r="DPW46"/>
      <c r="DPX46"/>
      <c r="DPY46"/>
      <c r="DPZ46"/>
      <c r="DQA46"/>
      <c r="DQB46"/>
      <c r="DQC46"/>
      <c r="DQD46"/>
      <c r="DQE46"/>
      <c r="DQF46"/>
      <c r="DQG46"/>
      <c r="DQH46"/>
      <c r="DQI46"/>
      <c r="DQJ46"/>
      <c r="DQK46"/>
      <c r="DQL46"/>
      <c r="DQM46"/>
      <c r="DQN46"/>
      <c r="DQO46"/>
      <c r="DQP46"/>
      <c r="DQQ46"/>
      <c r="DQR46"/>
      <c r="DQS46"/>
      <c r="DQT46"/>
      <c r="DQU46"/>
      <c r="DQV46"/>
      <c r="DQW46"/>
      <c r="DQX46"/>
      <c r="DQY46"/>
      <c r="DQZ46"/>
      <c r="DRA46"/>
      <c r="DRB46"/>
      <c r="DRC46"/>
      <c r="DRD46"/>
      <c r="DRE46"/>
      <c r="DRF46"/>
      <c r="DRG46"/>
      <c r="DRH46"/>
      <c r="DRI46"/>
      <c r="DRJ46"/>
      <c r="DRK46"/>
      <c r="DRL46"/>
      <c r="DRM46"/>
      <c r="DRN46"/>
      <c r="DRO46"/>
      <c r="DRP46"/>
      <c r="DRQ46"/>
      <c r="DRR46"/>
      <c r="DRS46"/>
      <c r="DRT46"/>
      <c r="DRU46"/>
      <c r="DRV46"/>
      <c r="DRW46"/>
      <c r="DRX46"/>
      <c r="DRY46"/>
      <c r="DRZ46"/>
      <c r="DSA46"/>
      <c r="DSB46"/>
      <c r="DSC46"/>
      <c r="DSD46"/>
      <c r="DSE46"/>
      <c r="DSF46"/>
      <c r="DSG46"/>
      <c r="DSH46"/>
      <c r="DSI46"/>
      <c r="DSJ46"/>
      <c r="DSK46"/>
      <c r="DSL46"/>
      <c r="DSM46"/>
      <c r="DSN46"/>
      <c r="DSO46"/>
      <c r="DSP46"/>
      <c r="DSQ46"/>
      <c r="DSR46"/>
      <c r="DSS46"/>
      <c r="DST46"/>
      <c r="DSU46"/>
      <c r="DSV46"/>
      <c r="DSW46"/>
      <c r="DSX46"/>
      <c r="DSY46"/>
      <c r="DSZ46"/>
      <c r="DTA46"/>
      <c r="DTB46"/>
      <c r="DTC46"/>
      <c r="DTD46"/>
      <c r="DTE46"/>
      <c r="DTF46"/>
      <c r="DTG46"/>
      <c r="DTH46"/>
      <c r="DTI46"/>
      <c r="DTJ46"/>
      <c r="DTK46"/>
      <c r="DTL46"/>
      <c r="DTM46"/>
      <c r="DTN46"/>
      <c r="DTO46"/>
      <c r="DTP46"/>
      <c r="DTQ46"/>
      <c r="DTR46"/>
      <c r="DTS46"/>
      <c r="DTT46"/>
      <c r="DTU46"/>
      <c r="DTV46"/>
      <c r="DTW46"/>
      <c r="DTX46"/>
      <c r="DTY46"/>
      <c r="DTZ46"/>
      <c r="DUA46"/>
      <c r="DUB46"/>
      <c r="DUC46"/>
      <c r="DUD46"/>
      <c r="DUE46"/>
      <c r="DUF46"/>
      <c r="DUG46"/>
      <c r="DUH46"/>
      <c r="DUI46"/>
      <c r="DUJ46"/>
      <c r="DUK46"/>
      <c r="DUL46"/>
      <c r="DUM46"/>
      <c r="DUN46"/>
      <c r="DUO46"/>
      <c r="DUP46"/>
      <c r="DUQ46"/>
      <c r="DUR46"/>
      <c r="DUS46"/>
      <c r="DUT46"/>
      <c r="DUU46"/>
      <c r="DUV46"/>
      <c r="DUW46"/>
      <c r="DUX46"/>
      <c r="DUY46"/>
      <c r="DUZ46"/>
      <c r="DVA46"/>
      <c r="DVB46"/>
      <c r="DVC46"/>
      <c r="DVD46"/>
      <c r="DVE46"/>
      <c r="DVF46"/>
      <c r="DVG46"/>
      <c r="DVH46"/>
      <c r="DVI46"/>
      <c r="DVJ46"/>
      <c r="DVK46"/>
      <c r="DVL46"/>
      <c r="DVM46"/>
      <c r="DVN46"/>
      <c r="DVO46"/>
      <c r="DVP46"/>
      <c r="DVQ46"/>
      <c r="DVR46"/>
      <c r="DVS46"/>
      <c r="DVT46"/>
      <c r="DVU46"/>
      <c r="DVV46"/>
      <c r="DVW46"/>
      <c r="DVX46"/>
      <c r="DVY46"/>
      <c r="DVZ46"/>
      <c r="DWA46"/>
      <c r="DWB46"/>
      <c r="DWC46"/>
      <c r="DWD46"/>
      <c r="DWE46"/>
      <c r="DWF46"/>
      <c r="DWG46"/>
      <c r="DWH46"/>
      <c r="DWI46"/>
      <c r="DWJ46"/>
      <c r="DWK46"/>
      <c r="DWL46"/>
      <c r="DWM46"/>
      <c r="DWN46"/>
      <c r="DWO46"/>
      <c r="DWP46"/>
      <c r="DWQ46"/>
      <c r="DWR46"/>
      <c r="DWS46"/>
      <c r="DWT46"/>
      <c r="DWU46"/>
      <c r="DWV46"/>
      <c r="DWW46"/>
      <c r="DWX46"/>
      <c r="DWY46"/>
      <c r="DWZ46"/>
      <c r="DXA46"/>
      <c r="DXB46"/>
      <c r="DXC46"/>
      <c r="DXD46"/>
      <c r="DXE46"/>
      <c r="DXF46"/>
      <c r="DXG46"/>
      <c r="DXH46"/>
      <c r="DXI46"/>
      <c r="DXJ46"/>
      <c r="DXK46"/>
      <c r="DXL46"/>
      <c r="DXM46"/>
      <c r="DXN46"/>
      <c r="DXO46"/>
      <c r="DXP46"/>
      <c r="DXQ46"/>
      <c r="DXR46"/>
      <c r="DXS46"/>
      <c r="DXT46"/>
      <c r="DXU46"/>
      <c r="DXV46"/>
      <c r="DXW46"/>
      <c r="DXX46"/>
      <c r="DXY46"/>
      <c r="DXZ46"/>
      <c r="DYA46"/>
      <c r="DYB46"/>
      <c r="DYC46"/>
      <c r="DYD46"/>
      <c r="DYE46"/>
      <c r="DYF46"/>
      <c r="DYG46"/>
      <c r="DYH46"/>
      <c r="DYI46"/>
      <c r="DYJ46"/>
      <c r="DYK46"/>
      <c r="DYL46"/>
      <c r="DYM46"/>
      <c r="DYN46"/>
      <c r="DYO46"/>
      <c r="DYP46"/>
      <c r="DYQ46"/>
      <c r="DYR46"/>
      <c r="DYS46"/>
      <c r="DYT46"/>
      <c r="DYU46"/>
      <c r="DYV46"/>
      <c r="DYW46"/>
      <c r="DYX46"/>
      <c r="DYY46"/>
      <c r="DYZ46"/>
      <c r="DZA46"/>
      <c r="DZB46"/>
      <c r="DZC46"/>
      <c r="DZD46"/>
      <c r="DZE46"/>
      <c r="DZF46"/>
      <c r="DZG46"/>
      <c r="DZH46"/>
      <c r="DZI46"/>
      <c r="DZJ46"/>
      <c r="DZK46"/>
      <c r="DZL46"/>
      <c r="DZM46"/>
      <c r="DZN46"/>
      <c r="DZO46"/>
      <c r="DZP46"/>
      <c r="DZQ46"/>
      <c r="DZR46"/>
      <c r="DZS46"/>
      <c r="DZT46"/>
      <c r="DZU46"/>
      <c r="DZV46"/>
      <c r="DZW46"/>
      <c r="DZX46"/>
      <c r="DZY46"/>
      <c r="DZZ46"/>
      <c r="EAA46"/>
      <c r="EAB46"/>
      <c r="EAC46"/>
      <c r="EAD46"/>
      <c r="EAE46"/>
      <c r="EAF46"/>
      <c r="EAG46"/>
      <c r="EAH46"/>
      <c r="EAI46"/>
      <c r="EAJ46"/>
      <c r="EAK46"/>
      <c r="EAL46"/>
      <c r="EAM46"/>
      <c r="EAN46"/>
      <c r="EAO46"/>
      <c r="EAP46"/>
      <c r="EAQ46"/>
      <c r="EAR46"/>
      <c r="EAS46"/>
      <c r="EAT46"/>
      <c r="EAU46"/>
      <c r="EAV46"/>
      <c r="EAW46"/>
      <c r="EAX46"/>
      <c r="EAY46"/>
      <c r="EAZ46"/>
      <c r="EBA46"/>
      <c r="EBB46"/>
      <c r="EBC46"/>
      <c r="EBD46"/>
      <c r="EBE46"/>
      <c r="EBF46"/>
      <c r="EBG46"/>
      <c r="EBH46"/>
      <c r="EBI46"/>
      <c r="EBJ46"/>
      <c r="EBK46"/>
      <c r="EBL46"/>
      <c r="EBM46"/>
      <c r="EBN46"/>
      <c r="EBO46"/>
      <c r="EBP46"/>
      <c r="EBQ46"/>
      <c r="EBR46"/>
      <c r="EBS46"/>
      <c r="EBT46"/>
      <c r="EBU46"/>
      <c r="EBV46"/>
      <c r="EBW46"/>
      <c r="EBX46"/>
      <c r="EBY46"/>
      <c r="EBZ46"/>
      <c r="ECA46"/>
      <c r="ECB46"/>
      <c r="ECC46"/>
      <c r="ECD46"/>
      <c r="ECE46"/>
      <c r="ECF46"/>
      <c r="ECG46"/>
      <c r="ECH46"/>
      <c r="ECI46"/>
      <c r="ECJ46"/>
      <c r="ECK46"/>
      <c r="ECL46"/>
      <c r="ECM46"/>
      <c r="ECN46"/>
      <c r="ECO46"/>
      <c r="ECP46"/>
      <c r="ECQ46"/>
      <c r="ECR46"/>
      <c r="ECS46"/>
      <c r="ECT46"/>
      <c r="ECU46"/>
      <c r="ECV46"/>
      <c r="ECW46"/>
      <c r="ECX46"/>
      <c r="ECY46"/>
      <c r="ECZ46"/>
      <c r="EDA46"/>
      <c r="EDB46"/>
      <c r="EDC46"/>
      <c r="EDD46"/>
      <c r="EDE46"/>
      <c r="EDF46"/>
      <c r="EDG46"/>
      <c r="EDH46"/>
      <c r="EDI46"/>
      <c r="EDJ46"/>
      <c r="EDK46"/>
      <c r="EDL46"/>
      <c r="EDM46"/>
      <c r="EDN46"/>
      <c r="EDO46"/>
      <c r="EDP46"/>
      <c r="EDQ46"/>
      <c r="EDR46"/>
      <c r="EDS46"/>
      <c r="EDT46"/>
      <c r="EDU46"/>
      <c r="EDV46"/>
      <c r="EDW46"/>
      <c r="EDX46"/>
      <c r="EDY46"/>
      <c r="EDZ46"/>
      <c r="EEA46"/>
      <c r="EEB46"/>
      <c r="EEC46"/>
      <c r="EED46"/>
      <c r="EEE46"/>
      <c r="EEF46"/>
      <c r="EEG46"/>
      <c r="EEH46"/>
      <c r="EEI46"/>
      <c r="EEJ46"/>
      <c r="EEK46"/>
      <c r="EEL46"/>
      <c r="EEM46"/>
      <c r="EEN46"/>
      <c r="EEO46"/>
      <c r="EEP46"/>
      <c r="EEQ46"/>
      <c r="EER46"/>
      <c r="EES46"/>
      <c r="EET46"/>
      <c r="EEU46"/>
      <c r="EEV46"/>
      <c r="EEW46"/>
      <c r="EEX46"/>
      <c r="EEY46"/>
      <c r="EEZ46"/>
      <c r="EFA46"/>
      <c r="EFB46"/>
      <c r="EFC46"/>
      <c r="EFD46"/>
      <c r="EFE46"/>
      <c r="EFF46"/>
      <c r="EFG46"/>
      <c r="EFH46"/>
      <c r="EFI46"/>
      <c r="EFJ46"/>
      <c r="EFK46"/>
      <c r="EFL46"/>
      <c r="EFM46"/>
      <c r="EFN46"/>
      <c r="EFO46"/>
      <c r="EFP46"/>
      <c r="EFQ46"/>
      <c r="EFR46"/>
      <c r="EFS46"/>
      <c r="EFT46"/>
      <c r="EFU46"/>
      <c r="EFV46"/>
      <c r="EFW46"/>
      <c r="EFX46"/>
      <c r="EFY46"/>
      <c r="EFZ46"/>
      <c r="EGA46"/>
      <c r="EGB46"/>
      <c r="EGC46"/>
      <c r="EGD46"/>
      <c r="EGE46"/>
      <c r="EGF46"/>
      <c r="EGG46"/>
      <c r="EGH46"/>
      <c r="EGI46"/>
      <c r="EGJ46"/>
      <c r="EGK46"/>
      <c r="EGL46"/>
      <c r="EGM46"/>
      <c r="EGN46"/>
      <c r="EGO46"/>
      <c r="EGP46"/>
      <c r="EGQ46"/>
      <c r="EGR46"/>
      <c r="EGS46"/>
      <c r="EGT46"/>
      <c r="EGU46"/>
      <c r="EGV46"/>
      <c r="EGW46"/>
      <c r="EGX46"/>
      <c r="EGY46"/>
      <c r="EGZ46"/>
      <c r="EHA46"/>
      <c r="EHB46"/>
      <c r="EHC46"/>
      <c r="EHD46"/>
      <c r="EHE46"/>
      <c r="EHF46"/>
      <c r="EHG46"/>
      <c r="EHH46"/>
      <c r="EHI46"/>
      <c r="EHJ46"/>
      <c r="EHK46"/>
      <c r="EHL46"/>
      <c r="EHM46"/>
      <c r="EHN46"/>
      <c r="EHO46"/>
      <c r="EHP46"/>
      <c r="EHQ46"/>
      <c r="EHR46"/>
      <c r="EHS46"/>
      <c r="EHT46"/>
      <c r="EHU46"/>
      <c r="EHV46"/>
      <c r="EHW46"/>
      <c r="EHX46"/>
      <c r="EHY46"/>
      <c r="EHZ46"/>
      <c r="EIA46"/>
      <c r="EIB46"/>
      <c r="EIC46"/>
      <c r="EID46"/>
      <c r="EIE46"/>
      <c r="EIF46"/>
      <c r="EIG46"/>
      <c r="EIH46"/>
      <c r="EII46"/>
      <c r="EIJ46"/>
      <c r="EIK46"/>
      <c r="EIL46"/>
      <c r="EIM46"/>
      <c r="EIN46"/>
      <c r="EIO46"/>
      <c r="EIP46"/>
      <c r="EIQ46"/>
      <c r="EIR46"/>
      <c r="EIS46"/>
      <c r="EIT46"/>
      <c r="EIU46"/>
      <c r="EIV46"/>
      <c r="EIW46"/>
      <c r="EIX46"/>
      <c r="EIY46"/>
      <c r="EIZ46"/>
      <c r="EJA46"/>
      <c r="EJB46"/>
      <c r="EJC46"/>
      <c r="EJD46"/>
      <c r="EJE46"/>
      <c r="EJF46"/>
      <c r="EJG46"/>
      <c r="EJH46"/>
      <c r="EJI46"/>
      <c r="EJJ46"/>
      <c r="EJK46"/>
      <c r="EJL46"/>
      <c r="EJM46"/>
      <c r="EJN46"/>
      <c r="EJO46"/>
      <c r="EJP46"/>
      <c r="EJQ46"/>
      <c r="EJR46"/>
      <c r="EJS46"/>
      <c r="EJT46"/>
      <c r="EJU46"/>
      <c r="EJV46"/>
      <c r="EJW46"/>
      <c r="EJX46"/>
      <c r="EJY46"/>
      <c r="EJZ46"/>
      <c r="EKA46"/>
      <c r="EKB46"/>
      <c r="EKC46"/>
      <c r="EKD46"/>
      <c r="EKE46"/>
      <c r="EKF46"/>
      <c r="EKG46"/>
      <c r="EKH46"/>
      <c r="EKI46"/>
      <c r="EKJ46"/>
      <c r="EKK46"/>
      <c r="EKL46"/>
      <c r="EKM46"/>
      <c r="EKN46"/>
      <c r="EKO46"/>
      <c r="EKP46"/>
      <c r="EKQ46"/>
      <c r="EKR46"/>
      <c r="EKS46"/>
      <c r="EKT46"/>
      <c r="EKU46"/>
      <c r="EKV46"/>
      <c r="EKW46"/>
      <c r="EKX46"/>
      <c r="EKY46"/>
      <c r="EKZ46"/>
      <c r="ELA46"/>
      <c r="ELB46"/>
      <c r="ELC46"/>
      <c r="ELD46"/>
      <c r="ELE46"/>
      <c r="ELF46"/>
      <c r="ELG46"/>
      <c r="ELH46"/>
      <c r="ELI46"/>
      <c r="ELJ46"/>
      <c r="ELK46"/>
      <c r="ELL46"/>
      <c r="ELM46"/>
      <c r="ELN46"/>
      <c r="ELO46"/>
      <c r="ELP46"/>
      <c r="ELQ46"/>
      <c r="ELR46"/>
      <c r="ELS46"/>
      <c r="ELT46"/>
      <c r="ELU46"/>
      <c r="ELV46"/>
      <c r="ELW46"/>
      <c r="ELX46"/>
      <c r="ELY46"/>
      <c r="ELZ46"/>
      <c r="EMA46"/>
      <c r="EMB46"/>
      <c r="EMC46"/>
      <c r="EMD46"/>
      <c r="EME46"/>
      <c r="EMF46"/>
      <c r="EMG46"/>
      <c r="EMH46"/>
      <c r="EMI46"/>
      <c r="EMJ46"/>
      <c r="EMK46"/>
      <c r="EML46"/>
      <c r="EMM46"/>
      <c r="EMN46"/>
      <c r="EMO46"/>
      <c r="EMP46"/>
      <c r="EMQ46"/>
      <c r="EMR46"/>
      <c r="EMS46"/>
      <c r="EMT46"/>
      <c r="EMU46"/>
      <c r="EMV46"/>
      <c r="EMW46"/>
      <c r="EMX46"/>
      <c r="EMY46"/>
      <c r="EMZ46"/>
      <c r="ENA46"/>
      <c r="ENB46"/>
      <c r="ENC46"/>
      <c r="END46"/>
      <c r="ENE46"/>
      <c r="ENF46"/>
      <c r="ENG46"/>
      <c r="ENH46"/>
      <c r="ENI46"/>
      <c r="ENJ46"/>
      <c r="ENK46"/>
      <c r="ENL46"/>
      <c r="ENM46"/>
      <c r="ENN46"/>
      <c r="ENO46"/>
      <c r="ENP46"/>
      <c r="ENQ46"/>
      <c r="ENR46"/>
      <c r="ENS46"/>
      <c r="ENT46"/>
      <c r="ENU46"/>
      <c r="ENV46"/>
      <c r="ENW46"/>
      <c r="ENX46"/>
      <c r="ENY46"/>
      <c r="ENZ46"/>
      <c r="EOA46"/>
      <c r="EOB46"/>
      <c r="EOC46"/>
      <c r="EOD46"/>
      <c r="EOE46"/>
      <c r="EOF46"/>
      <c r="EOG46"/>
      <c r="EOH46"/>
      <c r="EOI46"/>
      <c r="EOJ46"/>
      <c r="EOK46"/>
      <c r="EOL46"/>
      <c r="EOM46"/>
      <c r="EON46"/>
      <c r="EOO46"/>
      <c r="EOP46"/>
      <c r="EOQ46"/>
      <c r="EOR46"/>
      <c r="EOS46"/>
      <c r="EOT46"/>
      <c r="EOU46"/>
      <c r="EOV46"/>
      <c r="EOW46"/>
      <c r="EOX46"/>
      <c r="EOY46"/>
      <c r="EOZ46"/>
      <c r="EPA46"/>
      <c r="EPB46"/>
      <c r="EPC46"/>
      <c r="EPD46"/>
      <c r="EPE46"/>
      <c r="EPF46"/>
      <c r="EPG46"/>
      <c r="EPH46"/>
      <c r="EPI46"/>
      <c r="EPJ46"/>
      <c r="EPK46"/>
      <c r="EPL46"/>
      <c r="EPM46"/>
      <c r="EPN46"/>
      <c r="EPO46"/>
      <c r="EPP46"/>
      <c r="EPQ46"/>
      <c r="EPR46"/>
      <c r="EPS46"/>
      <c r="EPT46"/>
      <c r="EPU46"/>
      <c r="EPV46"/>
      <c r="EPW46"/>
      <c r="EPX46"/>
      <c r="EPY46"/>
      <c r="EPZ46"/>
      <c r="EQA46"/>
      <c r="EQB46"/>
      <c r="EQC46"/>
      <c r="EQD46"/>
      <c r="EQE46"/>
      <c r="EQF46"/>
      <c r="EQG46"/>
      <c r="EQH46"/>
      <c r="EQI46"/>
      <c r="EQJ46"/>
      <c r="EQK46"/>
      <c r="EQL46"/>
      <c r="EQM46"/>
      <c r="EQN46"/>
      <c r="EQO46"/>
      <c r="EQP46"/>
      <c r="EQQ46"/>
      <c r="EQR46"/>
      <c r="EQS46"/>
      <c r="EQT46"/>
      <c r="EQU46"/>
      <c r="EQV46"/>
      <c r="EQW46"/>
      <c r="EQX46"/>
      <c r="EQY46"/>
      <c r="EQZ46"/>
      <c r="ERA46"/>
      <c r="ERB46"/>
      <c r="ERC46"/>
      <c r="ERD46"/>
      <c r="ERE46"/>
      <c r="ERF46"/>
      <c r="ERG46"/>
      <c r="ERH46"/>
      <c r="ERI46"/>
      <c r="ERJ46"/>
      <c r="ERK46"/>
      <c r="ERL46"/>
      <c r="ERM46"/>
      <c r="ERN46"/>
      <c r="ERO46"/>
      <c r="ERP46"/>
      <c r="ERQ46"/>
      <c r="ERR46"/>
      <c r="ERS46"/>
      <c r="ERT46"/>
      <c r="ERU46"/>
      <c r="ERV46"/>
      <c r="ERW46"/>
      <c r="ERX46"/>
      <c r="ERY46"/>
      <c r="ERZ46"/>
      <c r="ESA46"/>
      <c r="ESB46"/>
      <c r="ESC46"/>
      <c r="ESD46"/>
      <c r="ESE46"/>
      <c r="ESF46"/>
      <c r="ESG46"/>
      <c r="ESH46"/>
      <c r="ESI46"/>
      <c r="ESJ46"/>
      <c r="ESK46"/>
      <c r="ESL46"/>
      <c r="ESM46"/>
      <c r="ESN46"/>
      <c r="ESO46"/>
      <c r="ESP46"/>
      <c r="ESQ46"/>
      <c r="ESR46"/>
      <c r="ESS46"/>
      <c r="EST46"/>
      <c r="ESU46"/>
      <c r="ESV46"/>
      <c r="ESW46"/>
      <c r="ESX46"/>
      <c r="ESY46"/>
      <c r="ESZ46"/>
      <c r="ETA46"/>
      <c r="ETB46"/>
      <c r="ETC46"/>
      <c r="ETD46"/>
      <c r="ETE46"/>
      <c r="ETF46"/>
      <c r="ETG46"/>
      <c r="ETH46"/>
      <c r="ETI46"/>
      <c r="ETJ46"/>
      <c r="ETK46"/>
      <c r="ETL46"/>
      <c r="ETM46"/>
      <c r="ETN46"/>
      <c r="ETO46"/>
      <c r="ETP46"/>
      <c r="ETQ46"/>
      <c r="ETR46"/>
      <c r="ETS46"/>
      <c r="ETT46"/>
      <c r="ETU46"/>
      <c r="ETV46"/>
      <c r="ETW46"/>
      <c r="ETX46"/>
      <c r="ETY46"/>
      <c r="ETZ46"/>
      <c r="EUA46"/>
      <c r="EUB46"/>
      <c r="EUC46"/>
      <c r="EUD46"/>
      <c r="EUE46"/>
      <c r="EUF46"/>
      <c r="EUG46"/>
      <c r="EUH46"/>
      <c r="EUI46"/>
      <c r="EUJ46"/>
      <c r="EUK46"/>
      <c r="EUL46"/>
      <c r="EUM46"/>
      <c r="EUN46"/>
      <c r="EUO46"/>
      <c r="EUP46"/>
      <c r="EUQ46"/>
      <c r="EUR46"/>
      <c r="EUS46"/>
      <c r="EUT46"/>
      <c r="EUU46"/>
      <c r="EUV46"/>
      <c r="EUW46"/>
      <c r="EUX46"/>
      <c r="EUY46"/>
      <c r="EUZ46"/>
      <c r="EVA46"/>
      <c r="EVB46"/>
      <c r="EVC46"/>
      <c r="EVD46"/>
      <c r="EVE46"/>
      <c r="EVF46"/>
      <c r="EVG46"/>
      <c r="EVH46"/>
      <c r="EVI46"/>
      <c r="EVJ46"/>
      <c r="EVK46"/>
      <c r="EVL46"/>
      <c r="EVM46"/>
      <c r="EVN46"/>
      <c r="EVO46"/>
      <c r="EVP46"/>
      <c r="EVQ46"/>
      <c r="EVR46"/>
      <c r="EVS46"/>
      <c r="EVT46"/>
      <c r="EVU46"/>
      <c r="EVV46"/>
      <c r="EVW46"/>
      <c r="EVX46"/>
      <c r="EVY46"/>
      <c r="EVZ46"/>
      <c r="EWA46"/>
      <c r="EWB46"/>
      <c r="EWC46"/>
      <c r="EWD46"/>
      <c r="EWE46"/>
      <c r="EWF46"/>
      <c r="EWG46"/>
      <c r="EWH46"/>
      <c r="EWI46"/>
      <c r="EWJ46"/>
      <c r="EWK46"/>
      <c r="EWL46"/>
      <c r="EWM46"/>
      <c r="EWN46"/>
      <c r="EWO46"/>
      <c r="EWP46"/>
      <c r="EWQ46"/>
      <c r="EWR46"/>
      <c r="EWS46"/>
      <c r="EWT46"/>
      <c r="EWU46"/>
      <c r="EWV46"/>
      <c r="EWW46"/>
      <c r="EWX46"/>
      <c r="EWY46"/>
      <c r="EWZ46"/>
      <c r="EXA46"/>
      <c r="EXB46"/>
      <c r="EXC46"/>
      <c r="EXD46"/>
      <c r="EXE46"/>
      <c r="EXF46"/>
      <c r="EXG46"/>
      <c r="EXH46"/>
      <c r="EXI46"/>
      <c r="EXJ46"/>
      <c r="EXK46"/>
      <c r="EXL46"/>
      <c r="EXM46"/>
      <c r="EXN46"/>
      <c r="EXO46"/>
      <c r="EXP46"/>
      <c r="EXQ46"/>
      <c r="EXR46"/>
      <c r="EXS46"/>
      <c r="EXT46"/>
      <c r="EXU46"/>
      <c r="EXV46"/>
      <c r="EXW46"/>
      <c r="EXX46"/>
      <c r="EXY46"/>
      <c r="EXZ46"/>
      <c r="EYA46"/>
      <c r="EYB46"/>
      <c r="EYC46"/>
      <c r="EYD46"/>
      <c r="EYE46"/>
      <c r="EYF46"/>
      <c r="EYG46"/>
      <c r="EYH46"/>
      <c r="EYI46"/>
      <c r="EYJ46"/>
      <c r="EYK46"/>
      <c r="EYL46"/>
      <c r="EYM46"/>
      <c r="EYN46"/>
      <c r="EYO46"/>
      <c r="EYP46"/>
      <c r="EYQ46"/>
      <c r="EYR46"/>
      <c r="EYS46"/>
      <c r="EYT46"/>
      <c r="EYU46"/>
      <c r="EYV46"/>
      <c r="EYW46"/>
      <c r="EYX46"/>
      <c r="EYY46"/>
      <c r="EYZ46"/>
      <c r="EZA46"/>
      <c r="EZB46"/>
      <c r="EZC46"/>
      <c r="EZD46"/>
      <c r="EZE46"/>
      <c r="EZF46"/>
      <c r="EZG46"/>
      <c r="EZH46"/>
      <c r="EZI46"/>
      <c r="EZJ46"/>
      <c r="EZK46"/>
      <c r="EZL46"/>
      <c r="EZM46"/>
      <c r="EZN46"/>
      <c r="EZO46"/>
      <c r="EZP46"/>
      <c r="EZQ46"/>
      <c r="EZR46"/>
      <c r="EZS46"/>
      <c r="EZT46"/>
      <c r="EZU46"/>
      <c r="EZV46"/>
      <c r="EZW46"/>
      <c r="EZX46"/>
      <c r="EZY46"/>
      <c r="EZZ46"/>
      <c r="FAA46"/>
      <c r="FAB46"/>
      <c r="FAC46"/>
      <c r="FAD46"/>
      <c r="FAE46"/>
      <c r="FAF46"/>
      <c r="FAG46"/>
      <c r="FAH46"/>
      <c r="FAI46"/>
      <c r="FAJ46"/>
      <c r="FAK46"/>
      <c r="FAL46"/>
      <c r="FAM46"/>
      <c r="FAN46"/>
      <c r="FAO46"/>
      <c r="FAP46"/>
      <c r="FAQ46"/>
      <c r="FAR46"/>
      <c r="FAS46"/>
      <c r="FAT46"/>
      <c r="FAU46"/>
      <c r="FAV46"/>
      <c r="FAW46"/>
      <c r="FAX46"/>
      <c r="FAY46"/>
      <c r="FAZ46"/>
      <c r="FBA46"/>
      <c r="FBB46"/>
      <c r="FBC46"/>
      <c r="FBD46"/>
      <c r="FBE46"/>
      <c r="FBF46"/>
      <c r="FBG46"/>
      <c r="FBH46"/>
      <c r="FBI46"/>
      <c r="FBJ46"/>
      <c r="FBK46"/>
      <c r="FBL46"/>
      <c r="FBM46"/>
      <c r="FBN46"/>
      <c r="FBO46"/>
      <c r="FBP46"/>
      <c r="FBQ46"/>
      <c r="FBR46"/>
      <c r="FBS46"/>
      <c r="FBT46"/>
      <c r="FBU46"/>
      <c r="FBV46"/>
      <c r="FBW46"/>
      <c r="FBX46"/>
      <c r="FBY46"/>
      <c r="FBZ46"/>
      <c r="FCA46"/>
      <c r="FCB46"/>
      <c r="FCC46"/>
      <c r="FCD46"/>
      <c r="FCE46"/>
      <c r="FCF46"/>
      <c r="FCG46"/>
      <c r="FCH46"/>
      <c r="FCI46"/>
      <c r="FCJ46"/>
      <c r="FCK46"/>
      <c r="FCL46"/>
      <c r="FCM46"/>
      <c r="FCN46"/>
      <c r="FCO46"/>
      <c r="FCP46"/>
      <c r="FCQ46"/>
      <c r="FCR46"/>
      <c r="FCS46"/>
      <c r="FCT46"/>
      <c r="FCU46"/>
      <c r="FCV46"/>
      <c r="FCW46"/>
      <c r="FCX46"/>
      <c r="FCY46"/>
      <c r="FCZ46"/>
      <c r="FDA46"/>
      <c r="FDB46"/>
      <c r="FDC46"/>
      <c r="FDD46"/>
      <c r="FDE46"/>
      <c r="FDF46"/>
      <c r="FDG46"/>
      <c r="FDH46"/>
      <c r="FDI46"/>
      <c r="FDJ46"/>
      <c r="FDK46"/>
      <c r="FDL46"/>
      <c r="FDM46"/>
      <c r="FDN46"/>
      <c r="FDO46"/>
      <c r="FDP46"/>
      <c r="FDQ46"/>
      <c r="FDR46"/>
      <c r="FDS46"/>
      <c r="FDT46"/>
      <c r="FDU46"/>
      <c r="FDV46"/>
      <c r="FDW46"/>
      <c r="FDX46"/>
      <c r="FDY46"/>
      <c r="FDZ46"/>
      <c r="FEA46"/>
      <c r="FEB46"/>
      <c r="FEC46"/>
      <c r="FED46"/>
      <c r="FEE46"/>
      <c r="FEF46"/>
      <c r="FEG46"/>
      <c r="FEH46"/>
      <c r="FEI46"/>
      <c r="FEJ46"/>
      <c r="FEK46"/>
      <c r="FEL46"/>
      <c r="FEM46"/>
      <c r="FEN46"/>
      <c r="FEO46"/>
      <c r="FEP46"/>
      <c r="FEQ46"/>
      <c r="FER46"/>
      <c r="FES46"/>
      <c r="FET46"/>
      <c r="FEU46"/>
      <c r="FEV46"/>
      <c r="FEW46"/>
      <c r="FEX46"/>
      <c r="FEY46"/>
      <c r="FEZ46"/>
      <c r="FFA46"/>
      <c r="FFB46"/>
      <c r="FFC46"/>
      <c r="FFD46"/>
      <c r="FFE46"/>
      <c r="FFF46"/>
      <c r="FFG46"/>
      <c r="FFH46"/>
      <c r="FFI46"/>
      <c r="FFJ46"/>
      <c r="FFK46"/>
      <c r="FFL46"/>
      <c r="FFM46"/>
      <c r="FFN46"/>
      <c r="FFO46"/>
      <c r="FFP46"/>
      <c r="FFQ46"/>
      <c r="FFR46"/>
      <c r="FFS46"/>
      <c r="FFT46"/>
      <c r="FFU46"/>
      <c r="FFV46"/>
      <c r="FFW46"/>
      <c r="FFX46"/>
      <c r="FFY46"/>
      <c r="FFZ46"/>
      <c r="FGA46"/>
      <c r="FGB46"/>
      <c r="FGC46"/>
      <c r="FGD46"/>
      <c r="FGE46"/>
      <c r="FGF46"/>
      <c r="FGG46"/>
      <c r="FGH46"/>
      <c r="FGI46"/>
      <c r="FGJ46"/>
      <c r="FGK46"/>
      <c r="FGL46"/>
      <c r="FGM46"/>
      <c r="FGN46"/>
      <c r="FGO46"/>
      <c r="FGP46"/>
      <c r="FGQ46"/>
      <c r="FGR46"/>
      <c r="FGS46"/>
      <c r="FGT46"/>
      <c r="FGU46"/>
      <c r="FGV46"/>
      <c r="FGW46"/>
      <c r="FGX46"/>
      <c r="FGY46"/>
      <c r="FGZ46"/>
      <c r="FHA46"/>
      <c r="FHB46"/>
      <c r="FHC46"/>
      <c r="FHD46"/>
      <c r="FHE46"/>
      <c r="FHF46"/>
      <c r="FHG46"/>
      <c r="FHH46"/>
      <c r="FHI46"/>
      <c r="FHJ46"/>
      <c r="FHK46"/>
      <c r="FHL46"/>
      <c r="FHM46"/>
      <c r="FHN46"/>
      <c r="FHO46"/>
      <c r="FHP46"/>
      <c r="FHQ46"/>
      <c r="FHR46"/>
      <c r="FHS46"/>
      <c r="FHT46"/>
      <c r="FHU46"/>
      <c r="FHV46"/>
      <c r="FHW46"/>
      <c r="FHX46"/>
      <c r="FHY46"/>
      <c r="FHZ46"/>
      <c r="FIA46"/>
      <c r="FIB46"/>
      <c r="FIC46"/>
      <c r="FID46"/>
      <c r="FIE46"/>
      <c r="FIF46"/>
      <c r="FIG46"/>
      <c r="FIH46"/>
      <c r="FII46"/>
      <c r="FIJ46"/>
      <c r="FIK46"/>
      <c r="FIL46"/>
      <c r="FIM46"/>
      <c r="FIN46"/>
      <c r="FIO46"/>
      <c r="FIP46"/>
      <c r="FIQ46"/>
      <c r="FIR46"/>
      <c r="FIS46"/>
      <c r="FIT46"/>
      <c r="FIU46"/>
      <c r="FIV46"/>
      <c r="FIW46"/>
      <c r="FIX46"/>
      <c r="FIY46"/>
      <c r="FIZ46"/>
      <c r="FJA46"/>
      <c r="FJB46"/>
      <c r="FJC46"/>
      <c r="FJD46"/>
      <c r="FJE46"/>
      <c r="FJF46"/>
      <c r="FJG46"/>
      <c r="FJH46"/>
      <c r="FJI46"/>
      <c r="FJJ46"/>
      <c r="FJK46"/>
      <c r="FJL46"/>
      <c r="FJM46"/>
      <c r="FJN46"/>
      <c r="FJO46"/>
      <c r="FJP46"/>
      <c r="FJQ46"/>
      <c r="FJR46"/>
      <c r="FJS46"/>
      <c r="FJT46"/>
      <c r="FJU46"/>
      <c r="FJV46"/>
      <c r="FJW46"/>
      <c r="FJX46"/>
      <c r="FJY46"/>
      <c r="FJZ46"/>
      <c r="FKA46"/>
      <c r="FKB46"/>
      <c r="FKC46"/>
      <c r="FKD46"/>
      <c r="FKE46"/>
      <c r="FKF46"/>
      <c r="FKG46"/>
      <c r="FKH46"/>
      <c r="FKI46"/>
      <c r="FKJ46"/>
      <c r="FKK46"/>
      <c r="FKL46"/>
      <c r="FKM46"/>
      <c r="FKN46"/>
      <c r="FKO46"/>
      <c r="FKP46"/>
      <c r="FKQ46"/>
      <c r="FKR46"/>
      <c r="FKS46"/>
      <c r="FKT46"/>
      <c r="FKU46"/>
      <c r="FKV46"/>
      <c r="FKW46"/>
      <c r="FKX46"/>
      <c r="FKY46"/>
      <c r="FKZ46"/>
      <c r="FLA46"/>
      <c r="FLB46"/>
      <c r="FLC46"/>
      <c r="FLD46"/>
      <c r="FLE46"/>
      <c r="FLF46"/>
      <c r="FLG46"/>
      <c r="FLH46"/>
      <c r="FLI46"/>
      <c r="FLJ46"/>
      <c r="FLK46"/>
      <c r="FLL46"/>
      <c r="FLM46"/>
      <c r="FLN46"/>
      <c r="FLO46"/>
      <c r="FLP46"/>
      <c r="FLQ46"/>
      <c r="FLR46"/>
      <c r="FLS46"/>
      <c r="FLT46"/>
      <c r="FLU46"/>
      <c r="FLV46"/>
      <c r="FLW46"/>
      <c r="FLX46"/>
      <c r="FLY46"/>
      <c r="FLZ46"/>
      <c r="FMA46"/>
      <c r="FMB46"/>
      <c r="FMC46"/>
      <c r="FMD46"/>
      <c r="FME46"/>
      <c r="FMF46"/>
      <c r="FMG46"/>
      <c r="FMH46"/>
      <c r="FMI46"/>
      <c r="FMJ46"/>
      <c r="FMK46"/>
      <c r="FML46"/>
      <c r="FMM46"/>
      <c r="FMN46"/>
      <c r="FMO46"/>
      <c r="FMP46"/>
      <c r="FMQ46"/>
      <c r="FMR46"/>
      <c r="FMS46"/>
      <c r="FMT46"/>
      <c r="FMU46"/>
      <c r="FMV46"/>
      <c r="FMW46"/>
      <c r="FMX46"/>
      <c r="FMY46"/>
      <c r="FMZ46"/>
      <c r="FNA46"/>
      <c r="FNB46"/>
      <c r="FNC46"/>
      <c r="FND46"/>
      <c r="FNE46"/>
      <c r="FNF46"/>
      <c r="FNG46"/>
      <c r="FNH46"/>
      <c r="FNI46"/>
      <c r="FNJ46"/>
      <c r="FNK46"/>
      <c r="FNL46"/>
      <c r="FNM46"/>
      <c r="FNN46"/>
      <c r="FNO46"/>
      <c r="FNP46"/>
      <c r="FNQ46"/>
      <c r="FNR46"/>
      <c r="FNS46"/>
      <c r="FNT46"/>
      <c r="FNU46"/>
      <c r="FNV46"/>
      <c r="FNW46"/>
      <c r="FNX46"/>
      <c r="FNY46"/>
      <c r="FNZ46"/>
      <c r="FOA46"/>
      <c r="FOB46"/>
      <c r="FOC46"/>
      <c r="FOD46"/>
      <c r="FOE46"/>
      <c r="FOF46"/>
      <c r="FOG46"/>
      <c r="FOH46"/>
      <c r="FOI46"/>
      <c r="FOJ46"/>
      <c r="FOK46"/>
      <c r="FOL46"/>
      <c r="FOM46"/>
      <c r="FON46"/>
      <c r="FOO46"/>
      <c r="FOP46"/>
      <c r="FOQ46"/>
      <c r="FOR46"/>
      <c r="FOS46"/>
      <c r="FOT46"/>
      <c r="FOU46"/>
      <c r="FOV46"/>
      <c r="FOW46"/>
      <c r="FOX46"/>
      <c r="FOY46"/>
      <c r="FOZ46"/>
      <c r="FPA46"/>
      <c r="FPB46"/>
      <c r="FPC46"/>
      <c r="FPD46"/>
      <c r="FPE46"/>
      <c r="FPF46"/>
      <c r="FPG46"/>
      <c r="FPH46"/>
      <c r="FPI46"/>
      <c r="FPJ46"/>
      <c r="FPK46"/>
      <c r="FPL46"/>
      <c r="FPM46"/>
      <c r="FPN46"/>
      <c r="FPO46"/>
      <c r="FPP46"/>
      <c r="FPQ46"/>
      <c r="FPR46"/>
      <c r="FPS46"/>
      <c r="FPT46"/>
      <c r="FPU46"/>
      <c r="FPV46"/>
      <c r="FPW46"/>
      <c r="FPX46"/>
      <c r="FPY46"/>
      <c r="FPZ46"/>
      <c r="FQA46"/>
      <c r="FQB46"/>
      <c r="FQC46"/>
      <c r="FQD46"/>
      <c r="FQE46"/>
      <c r="FQF46"/>
      <c r="FQG46"/>
      <c r="FQH46"/>
      <c r="FQI46"/>
      <c r="FQJ46"/>
      <c r="FQK46"/>
      <c r="FQL46"/>
      <c r="FQM46"/>
      <c r="FQN46"/>
      <c r="FQO46"/>
      <c r="FQP46"/>
      <c r="FQQ46"/>
      <c r="FQR46"/>
      <c r="FQS46"/>
      <c r="FQT46"/>
      <c r="FQU46"/>
      <c r="FQV46"/>
      <c r="FQW46"/>
      <c r="FQX46"/>
      <c r="FQY46"/>
      <c r="FQZ46"/>
      <c r="FRA46"/>
      <c r="FRB46"/>
      <c r="FRC46"/>
      <c r="FRD46"/>
      <c r="FRE46"/>
      <c r="FRF46"/>
      <c r="FRG46"/>
      <c r="FRH46"/>
      <c r="FRI46"/>
      <c r="FRJ46"/>
      <c r="FRK46"/>
      <c r="FRL46"/>
      <c r="FRM46"/>
      <c r="FRN46"/>
      <c r="FRO46"/>
      <c r="FRP46"/>
      <c r="FRQ46"/>
      <c r="FRR46"/>
      <c r="FRS46"/>
      <c r="FRT46"/>
      <c r="FRU46"/>
      <c r="FRV46"/>
      <c r="FRW46"/>
      <c r="FRX46"/>
      <c r="FRY46"/>
      <c r="FRZ46"/>
      <c r="FSA46"/>
      <c r="FSB46"/>
      <c r="FSC46"/>
      <c r="FSD46"/>
      <c r="FSE46"/>
      <c r="FSF46"/>
      <c r="FSG46"/>
      <c r="FSH46"/>
      <c r="FSI46"/>
      <c r="FSJ46"/>
      <c r="FSK46"/>
      <c r="FSL46"/>
      <c r="FSM46"/>
      <c r="FSN46"/>
      <c r="FSO46"/>
      <c r="FSP46"/>
      <c r="FSQ46"/>
      <c r="FSR46"/>
      <c r="FSS46"/>
      <c r="FST46"/>
      <c r="FSU46"/>
      <c r="FSV46"/>
      <c r="FSW46"/>
      <c r="FSX46"/>
      <c r="FSY46"/>
      <c r="FSZ46"/>
      <c r="FTA46"/>
      <c r="FTB46"/>
      <c r="FTC46"/>
      <c r="FTD46"/>
      <c r="FTE46"/>
      <c r="FTF46"/>
      <c r="FTG46"/>
      <c r="FTH46"/>
      <c r="FTI46"/>
      <c r="FTJ46"/>
      <c r="FTK46"/>
      <c r="FTL46"/>
      <c r="FTM46"/>
      <c r="FTN46"/>
      <c r="FTO46"/>
      <c r="FTP46"/>
      <c r="FTQ46"/>
      <c r="FTR46"/>
      <c r="FTS46"/>
      <c r="FTT46"/>
      <c r="FTU46"/>
      <c r="FTV46"/>
      <c r="FTW46"/>
      <c r="FTX46"/>
      <c r="FTY46"/>
      <c r="FTZ46"/>
      <c r="FUA46"/>
      <c r="FUB46"/>
      <c r="FUC46"/>
      <c r="FUD46"/>
      <c r="FUE46"/>
      <c r="FUF46"/>
      <c r="FUG46"/>
      <c r="FUH46"/>
      <c r="FUI46"/>
      <c r="FUJ46"/>
      <c r="FUK46"/>
      <c r="FUL46"/>
      <c r="FUM46"/>
      <c r="FUN46"/>
      <c r="FUO46"/>
      <c r="FUP46"/>
      <c r="FUQ46"/>
      <c r="FUR46"/>
      <c r="FUS46"/>
      <c r="FUT46"/>
      <c r="FUU46"/>
      <c r="FUV46"/>
      <c r="FUW46"/>
      <c r="FUX46"/>
      <c r="FUY46"/>
      <c r="FUZ46"/>
      <c r="FVA46"/>
      <c r="FVB46"/>
      <c r="FVC46"/>
      <c r="FVD46"/>
      <c r="FVE46"/>
      <c r="FVF46"/>
      <c r="FVG46"/>
      <c r="FVH46"/>
      <c r="FVI46"/>
      <c r="FVJ46"/>
      <c r="FVK46"/>
      <c r="FVL46"/>
      <c r="FVM46"/>
      <c r="FVN46"/>
      <c r="FVO46"/>
      <c r="FVP46"/>
      <c r="FVQ46"/>
      <c r="FVR46"/>
      <c r="FVS46"/>
      <c r="FVT46"/>
      <c r="FVU46"/>
      <c r="FVV46"/>
      <c r="FVW46"/>
      <c r="FVX46"/>
      <c r="FVY46"/>
      <c r="FVZ46"/>
      <c r="FWA46"/>
      <c r="FWB46"/>
      <c r="FWC46"/>
      <c r="FWD46"/>
      <c r="FWE46"/>
      <c r="FWF46"/>
      <c r="FWG46"/>
      <c r="FWH46"/>
      <c r="FWI46"/>
      <c r="FWJ46"/>
      <c r="FWK46"/>
      <c r="FWL46"/>
      <c r="FWM46"/>
      <c r="FWN46"/>
      <c r="FWO46"/>
      <c r="FWP46"/>
      <c r="FWQ46"/>
      <c r="FWR46"/>
      <c r="FWS46"/>
      <c r="FWT46"/>
      <c r="FWU46"/>
      <c r="FWV46"/>
      <c r="FWW46"/>
      <c r="FWX46"/>
      <c r="FWY46"/>
      <c r="FWZ46"/>
      <c r="FXA46"/>
      <c r="FXB46"/>
      <c r="FXC46"/>
      <c r="FXD46"/>
      <c r="FXE46"/>
      <c r="FXF46"/>
      <c r="FXG46"/>
      <c r="FXH46"/>
      <c r="FXI46"/>
      <c r="FXJ46"/>
      <c r="FXK46"/>
      <c r="FXL46"/>
      <c r="FXM46"/>
      <c r="FXN46"/>
      <c r="FXO46"/>
      <c r="FXP46"/>
      <c r="FXQ46"/>
      <c r="FXR46"/>
      <c r="FXS46"/>
      <c r="FXT46"/>
      <c r="FXU46"/>
      <c r="FXV46"/>
      <c r="FXW46"/>
      <c r="FXX46"/>
      <c r="FXY46"/>
      <c r="FXZ46"/>
      <c r="FYA46"/>
      <c r="FYB46"/>
      <c r="FYC46"/>
      <c r="FYD46"/>
      <c r="FYE46"/>
      <c r="FYF46"/>
      <c r="FYG46"/>
      <c r="FYH46"/>
      <c r="FYI46"/>
      <c r="FYJ46"/>
      <c r="FYK46"/>
      <c r="FYL46"/>
      <c r="FYM46"/>
      <c r="FYN46"/>
      <c r="FYO46"/>
      <c r="FYP46"/>
      <c r="FYQ46"/>
      <c r="FYR46"/>
      <c r="FYS46"/>
      <c r="FYT46"/>
      <c r="FYU46"/>
      <c r="FYV46"/>
      <c r="FYW46"/>
      <c r="FYX46"/>
      <c r="FYY46"/>
      <c r="FYZ46"/>
      <c r="FZA46"/>
      <c r="FZB46"/>
      <c r="FZC46"/>
      <c r="FZD46"/>
      <c r="FZE46"/>
      <c r="FZF46"/>
      <c r="FZG46"/>
      <c r="FZH46"/>
      <c r="FZI46"/>
      <c r="FZJ46"/>
      <c r="FZK46"/>
      <c r="FZL46"/>
      <c r="FZM46"/>
      <c r="FZN46"/>
      <c r="FZO46"/>
      <c r="FZP46"/>
      <c r="FZQ46"/>
      <c r="FZR46"/>
      <c r="FZS46"/>
      <c r="FZT46"/>
      <c r="FZU46"/>
      <c r="FZV46"/>
      <c r="FZW46"/>
      <c r="FZX46"/>
      <c r="FZY46"/>
      <c r="FZZ46"/>
      <c r="GAA46"/>
      <c r="GAB46"/>
      <c r="GAC46"/>
      <c r="GAD46"/>
      <c r="GAE46"/>
      <c r="GAF46"/>
      <c r="GAG46"/>
      <c r="GAH46"/>
      <c r="GAI46"/>
      <c r="GAJ46"/>
      <c r="GAK46"/>
      <c r="GAL46"/>
      <c r="GAM46"/>
      <c r="GAN46"/>
      <c r="GAO46"/>
      <c r="GAP46"/>
      <c r="GAQ46"/>
      <c r="GAR46"/>
      <c r="GAS46"/>
      <c r="GAT46"/>
      <c r="GAU46"/>
      <c r="GAV46"/>
      <c r="GAW46"/>
      <c r="GAX46"/>
      <c r="GAY46"/>
      <c r="GAZ46"/>
      <c r="GBA46"/>
      <c r="GBB46"/>
      <c r="GBC46"/>
      <c r="GBD46"/>
      <c r="GBE46"/>
      <c r="GBF46"/>
      <c r="GBG46"/>
      <c r="GBH46"/>
      <c r="GBI46"/>
      <c r="GBJ46"/>
      <c r="GBK46"/>
      <c r="GBL46"/>
      <c r="GBM46"/>
      <c r="GBN46"/>
      <c r="GBO46"/>
      <c r="GBP46"/>
      <c r="GBQ46"/>
      <c r="GBR46"/>
      <c r="GBS46"/>
      <c r="GBT46"/>
      <c r="GBU46"/>
      <c r="GBV46"/>
      <c r="GBW46"/>
      <c r="GBX46"/>
      <c r="GBY46"/>
      <c r="GBZ46"/>
      <c r="GCA46"/>
      <c r="GCB46"/>
      <c r="GCC46"/>
      <c r="GCD46"/>
      <c r="GCE46"/>
      <c r="GCF46"/>
      <c r="GCG46"/>
      <c r="GCH46"/>
      <c r="GCI46"/>
      <c r="GCJ46"/>
      <c r="GCK46"/>
      <c r="GCL46"/>
      <c r="GCM46"/>
      <c r="GCN46"/>
      <c r="GCO46"/>
      <c r="GCP46"/>
      <c r="GCQ46"/>
      <c r="GCR46"/>
      <c r="GCS46"/>
      <c r="GCT46"/>
      <c r="GCU46"/>
      <c r="GCV46"/>
      <c r="GCW46"/>
      <c r="GCX46"/>
      <c r="GCY46"/>
      <c r="GCZ46"/>
      <c r="GDA46"/>
      <c r="GDB46"/>
      <c r="GDC46"/>
      <c r="GDD46"/>
      <c r="GDE46"/>
      <c r="GDF46"/>
      <c r="GDG46"/>
      <c r="GDH46"/>
      <c r="GDI46"/>
      <c r="GDJ46"/>
      <c r="GDK46"/>
      <c r="GDL46"/>
      <c r="GDM46"/>
      <c r="GDN46"/>
      <c r="GDO46"/>
      <c r="GDP46"/>
      <c r="GDQ46"/>
      <c r="GDR46"/>
      <c r="GDS46"/>
      <c r="GDT46"/>
      <c r="GDU46"/>
      <c r="GDV46"/>
      <c r="GDW46"/>
      <c r="GDX46"/>
      <c r="GDY46"/>
      <c r="GDZ46"/>
      <c r="GEA46"/>
      <c r="GEB46"/>
      <c r="GEC46"/>
      <c r="GED46"/>
      <c r="GEE46"/>
      <c r="GEF46"/>
      <c r="GEG46"/>
      <c r="GEH46"/>
      <c r="GEI46"/>
      <c r="GEJ46"/>
      <c r="GEK46"/>
      <c r="GEL46"/>
      <c r="GEM46"/>
      <c r="GEN46"/>
      <c r="GEO46"/>
      <c r="GEP46"/>
      <c r="GEQ46"/>
      <c r="GER46"/>
      <c r="GES46"/>
      <c r="GET46"/>
      <c r="GEU46"/>
      <c r="GEV46"/>
      <c r="GEW46"/>
      <c r="GEX46"/>
      <c r="GEY46"/>
      <c r="GEZ46"/>
      <c r="GFA46"/>
      <c r="GFB46"/>
      <c r="GFC46"/>
      <c r="GFD46"/>
      <c r="GFE46"/>
      <c r="GFF46"/>
      <c r="GFG46"/>
      <c r="GFH46"/>
      <c r="GFI46"/>
      <c r="GFJ46"/>
      <c r="GFK46"/>
      <c r="GFL46"/>
      <c r="GFM46"/>
      <c r="GFN46"/>
      <c r="GFO46"/>
      <c r="GFP46"/>
      <c r="GFQ46"/>
      <c r="GFR46"/>
      <c r="GFS46"/>
      <c r="GFT46"/>
      <c r="GFU46"/>
      <c r="GFV46"/>
      <c r="GFW46"/>
      <c r="GFX46"/>
      <c r="GFY46"/>
      <c r="GFZ46"/>
      <c r="GGA46"/>
      <c r="GGB46"/>
      <c r="GGC46"/>
      <c r="GGD46"/>
      <c r="GGE46"/>
      <c r="GGF46"/>
      <c r="GGG46"/>
      <c r="GGH46"/>
      <c r="GGI46"/>
      <c r="GGJ46"/>
      <c r="GGK46"/>
      <c r="GGL46"/>
      <c r="GGM46"/>
      <c r="GGN46"/>
      <c r="GGO46"/>
      <c r="GGP46"/>
      <c r="GGQ46"/>
      <c r="GGR46"/>
      <c r="GGS46"/>
      <c r="GGT46"/>
      <c r="GGU46"/>
      <c r="GGV46"/>
      <c r="GGW46"/>
      <c r="GGX46"/>
      <c r="GGY46"/>
      <c r="GGZ46"/>
      <c r="GHA46"/>
      <c r="GHB46"/>
      <c r="GHC46"/>
      <c r="GHD46"/>
      <c r="GHE46"/>
      <c r="GHF46"/>
      <c r="GHG46"/>
      <c r="GHH46"/>
      <c r="GHI46"/>
      <c r="GHJ46"/>
      <c r="GHK46"/>
      <c r="GHL46"/>
      <c r="GHM46"/>
      <c r="GHN46"/>
      <c r="GHO46"/>
      <c r="GHP46"/>
      <c r="GHQ46"/>
      <c r="GHR46"/>
      <c r="GHS46"/>
      <c r="GHT46"/>
      <c r="GHU46"/>
      <c r="GHV46"/>
      <c r="GHW46"/>
      <c r="GHX46"/>
      <c r="GHY46"/>
      <c r="GHZ46"/>
      <c r="GIA46"/>
      <c r="GIB46"/>
      <c r="GIC46"/>
      <c r="GID46"/>
      <c r="GIE46"/>
      <c r="GIF46"/>
      <c r="GIG46"/>
      <c r="GIH46"/>
      <c r="GII46"/>
      <c r="GIJ46"/>
      <c r="GIK46"/>
      <c r="GIL46"/>
      <c r="GIM46"/>
      <c r="GIN46"/>
      <c r="GIO46"/>
      <c r="GIP46"/>
      <c r="GIQ46"/>
      <c r="GIR46"/>
      <c r="GIS46"/>
      <c r="GIT46"/>
      <c r="GIU46"/>
      <c r="GIV46"/>
      <c r="GIW46"/>
      <c r="GIX46"/>
      <c r="GIY46"/>
      <c r="GIZ46"/>
      <c r="GJA46"/>
      <c r="GJB46"/>
      <c r="GJC46"/>
      <c r="GJD46"/>
      <c r="GJE46"/>
      <c r="GJF46"/>
      <c r="GJG46"/>
      <c r="GJH46"/>
      <c r="GJI46"/>
      <c r="GJJ46"/>
      <c r="GJK46"/>
      <c r="GJL46"/>
      <c r="GJM46"/>
      <c r="GJN46"/>
      <c r="GJO46"/>
      <c r="GJP46"/>
      <c r="GJQ46"/>
      <c r="GJR46"/>
      <c r="GJS46"/>
      <c r="GJT46"/>
      <c r="GJU46"/>
      <c r="GJV46"/>
      <c r="GJW46"/>
      <c r="GJX46"/>
      <c r="GJY46"/>
      <c r="GJZ46"/>
      <c r="GKA46"/>
      <c r="GKB46"/>
      <c r="GKC46"/>
      <c r="GKD46"/>
      <c r="GKE46"/>
      <c r="GKF46"/>
      <c r="GKG46"/>
      <c r="GKH46"/>
      <c r="GKI46"/>
      <c r="GKJ46"/>
      <c r="GKK46"/>
      <c r="GKL46"/>
      <c r="GKM46"/>
      <c r="GKN46"/>
      <c r="GKO46"/>
      <c r="GKP46"/>
      <c r="GKQ46"/>
      <c r="GKR46"/>
      <c r="GKS46"/>
      <c r="GKT46"/>
      <c r="GKU46"/>
      <c r="GKV46"/>
      <c r="GKW46"/>
      <c r="GKX46"/>
      <c r="GKY46"/>
      <c r="GKZ46"/>
      <c r="GLA46"/>
      <c r="GLB46"/>
      <c r="GLC46"/>
      <c r="GLD46"/>
      <c r="GLE46"/>
      <c r="GLF46"/>
      <c r="GLG46"/>
      <c r="GLH46"/>
      <c r="GLI46"/>
      <c r="GLJ46"/>
      <c r="GLK46"/>
      <c r="GLL46"/>
      <c r="GLM46"/>
      <c r="GLN46"/>
      <c r="GLO46"/>
      <c r="GLP46"/>
      <c r="GLQ46"/>
      <c r="GLR46"/>
      <c r="GLS46"/>
      <c r="GLT46"/>
      <c r="GLU46"/>
      <c r="GLV46"/>
      <c r="GLW46"/>
      <c r="GLX46"/>
      <c r="GLY46"/>
      <c r="GLZ46"/>
      <c r="GMA46"/>
      <c r="GMB46"/>
      <c r="GMC46"/>
      <c r="GMD46"/>
      <c r="GME46"/>
      <c r="GMF46"/>
      <c r="GMG46"/>
      <c r="GMH46"/>
      <c r="GMI46"/>
      <c r="GMJ46"/>
      <c r="GMK46"/>
      <c r="GML46"/>
      <c r="GMM46"/>
      <c r="GMN46"/>
      <c r="GMO46"/>
      <c r="GMP46"/>
      <c r="GMQ46"/>
      <c r="GMR46"/>
      <c r="GMS46"/>
      <c r="GMT46"/>
      <c r="GMU46"/>
      <c r="GMV46"/>
      <c r="GMW46"/>
      <c r="GMX46"/>
      <c r="GMY46"/>
      <c r="GMZ46"/>
      <c r="GNA46"/>
      <c r="GNB46"/>
      <c r="GNC46"/>
      <c r="GND46"/>
      <c r="GNE46"/>
      <c r="GNF46"/>
      <c r="GNG46"/>
      <c r="GNH46"/>
      <c r="GNI46"/>
      <c r="GNJ46"/>
      <c r="GNK46"/>
      <c r="GNL46"/>
      <c r="GNM46"/>
      <c r="GNN46"/>
      <c r="GNO46"/>
      <c r="GNP46"/>
      <c r="GNQ46"/>
      <c r="GNR46"/>
      <c r="GNS46"/>
      <c r="GNT46"/>
      <c r="GNU46"/>
      <c r="GNV46"/>
      <c r="GNW46"/>
      <c r="GNX46"/>
      <c r="GNY46"/>
      <c r="GNZ46"/>
      <c r="GOA46"/>
      <c r="GOB46"/>
      <c r="GOC46"/>
      <c r="GOD46"/>
      <c r="GOE46"/>
      <c r="GOF46"/>
      <c r="GOG46"/>
      <c r="GOH46"/>
      <c r="GOI46"/>
      <c r="GOJ46"/>
      <c r="GOK46"/>
      <c r="GOL46"/>
      <c r="GOM46"/>
      <c r="GON46"/>
      <c r="GOO46"/>
      <c r="GOP46"/>
      <c r="GOQ46"/>
      <c r="GOR46"/>
      <c r="GOS46"/>
      <c r="GOT46"/>
      <c r="GOU46"/>
      <c r="GOV46"/>
      <c r="GOW46"/>
      <c r="GOX46"/>
      <c r="GOY46"/>
      <c r="GOZ46"/>
      <c r="GPA46"/>
      <c r="GPB46"/>
      <c r="GPC46"/>
      <c r="GPD46"/>
      <c r="GPE46"/>
      <c r="GPF46"/>
      <c r="GPG46"/>
      <c r="GPH46"/>
      <c r="GPI46"/>
      <c r="GPJ46"/>
      <c r="GPK46"/>
      <c r="GPL46"/>
      <c r="GPM46"/>
      <c r="GPN46"/>
      <c r="GPO46"/>
      <c r="GPP46"/>
      <c r="GPQ46"/>
      <c r="GPR46"/>
      <c r="GPS46"/>
      <c r="GPT46"/>
      <c r="GPU46"/>
      <c r="GPV46"/>
      <c r="GPW46"/>
      <c r="GPX46"/>
      <c r="GPY46"/>
      <c r="GPZ46"/>
      <c r="GQA46"/>
      <c r="GQB46"/>
      <c r="GQC46"/>
      <c r="GQD46"/>
      <c r="GQE46"/>
      <c r="GQF46"/>
      <c r="GQG46"/>
      <c r="GQH46"/>
      <c r="GQI46"/>
      <c r="GQJ46"/>
      <c r="GQK46"/>
      <c r="GQL46"/>
      <c r="GQM46"/>
      <c r="GQN46"/>
      <c r="GQO46"/>
      <c r="GQP46"/>
      <c r="GQQ46"/>
      <c r="GQR46"/>
      <c r="GQS46"/>
      <c r="GQT46"/>
      <c r="GQU46"/>
      <c r="GQV46"/>
      <c r="GQW46"/>
      <c r="GQX46"/>
      <c r="GQY46"/>
      <c r="GQZ46"/>
      <c r="GRA46"/>
      <c r="GRB46"/>
      <c r="GRC46"/>
      <c r="GRD46"/>
      <c r="GRE46"/>
      <c r="GRF46"/>
      <c r="GRG46"/>
      <c r="GRH46"/>
      <c r="GRI46"/>
      <c r="GRJ46"/>
      <c r="GRK46"/>
      <c r="GRL46"/>
      <c r="GRM46"/>
      <c r="GRN46"/>
      <c r="GRO46"/>
      <c r="GRP46"/>
      <c r="GRQ46"/>
      <c r="GRR46"/>
      <c r="GRS46"/>
      <c r="GRT46"/>
      <c r="GRU46"/>
      <c r="GRV46"/>
      <c r="GRW46"/>
      <c r="GRX46"/>
      <c r="GRY46"/>
      <c r="GRZ46"/>
      <c r="GSA46"/>
      <c r="GSB46"/>
      <c r="GSC46"/>
      <c r="GSD46"/>
      <c r="GSE46"/>
      <c r="GSF46"/>
      <c r="GSG46"/>
      <c r="GSH46"/>
      <c r="GSI46"/>
      <c r="GSJ46"/>
      <c r="GSK46"/>
      <c r="GSL46"/>
      <c r="GSM46"/>
      <c r="GSN46"/>
      <c r="GSO46"/>
      <c r="GSP46"/>
      <c r="GSQ46"/>
      <c r="GSR46"/>
      <c r="GSS46"/>
      <c r="GST46"/>
      <c r="GSU46"/>
      <c r="GSV46"/>
      <c r="GSW46"/>
      <c r="GSX46"/>
      <c r="GSY46"/>
      <c r="GSZ46"/>
      <c r="GTA46"/>
      <c r="GTB46"/>
      <c r="GTC46"/>
      <c r="GTD46"/>
      <c r="GTE46"/>
      <c r="GTF46"/>
      <c r="GTG46"/>
      <c r="GTH46"/>
      <c r="GTI46"/>
      <c r="GTJ46"/>
      <c r="GTK46"/>
      <c r="GTL46"/>
      <c r="GTM46"/>
      <c r="GTN46"/>
      <c r="GTO46"/>
      <c r="GTP46"/>
      <c r="GTQ46"/>
      <c r="GTR46"/>
      <c r="GTS46"/>
      <c r="GTT46"/>
      <c r="GTU46"/>
      <c r="GTV46"/>
      <c r="GTW46"/>
      <c r="GTX46"/>
      <c r="GTY46"/>
      <c r="GTZ46"/>
      <c r="GUA46"/>
      <c r="GUB46"/>
      <c r="GUC46"/>
      <c r="GUD46"/>
      <c r="GUE46"/>
      <c r="GUF46"/>
      <c r="GUG46"/>
      <c r="GUH46"/>
      <c r="GUI46"/>
      <c r="GUJ46"/>
      <c r="GUK46"/>
      <c r="GUL46"/>
      <c r="GUM46"/>
      <c r="GUN46"/>
      <c r="GUO46"/>
      <c r="GUP46"/>
      <c r="GUQ46"/>
      <c r="GUR46"/>
      <c r="GUS46"/>
      <c r="GUT46"/>
      <c r="GUU46"/>
      <c r="GUV46"/>
      <c r="GUW46"/>
      <c r="GUX46"/>
      <c r="GUY46"/>
      <c r="GUZ46"/>
      <c r="GVA46"/>
      <c r="GVB46"/>
      <c r="GVC46"/>
      <c r="GVD46"/>
      <c r="GVE46"/>
      <c r="GVF46"/>
      <c r="GVG46"/>
      <c r="GVH46"/>
      <c r="GVI46"/>
      <c r="GVJ46"/>
      <c r="GVK46"/>
      <c r="GVL46"/>
      <c r="GVM46"/>
      <c r="GVN46"/>
      <c r="GVO46"/>
      <c r="GVP46"/>
      <c r="GVQ46"/>
      <c r="GVR46"/>
      <c r="GVS46"/>
      <c r="GVT46"/>
      <c r="GVU46"/>
      <c r="GVV46"/>
      <c r="GVW46"/>
      <c r="GVX46"/>
      <c r="GVY46"/>
      <c r="GVZ46"/>
      <c r="GWA46"/>
      <c r="GWB46"/>
      <c r="GWC46"/>
      <c r="GWD46"/>
      <c r="GWE46"/>
      <c r="GWF46"/>
      <c r="GWG46"/>
      <c r="GWH46"/>
      <c r="GWI46"/>
      <c r="GWJ46"/>
      <c r="GWK46"/>
      <c r="GWL46"/>
      <c r="GWM46"/>
      <c r="GWN46"/>
      <c r="GWO46"/>
      <c r="GWP46"/>
      <c r="GWQ46"/>
      <c r="GWR46"/>
      <c r="GWS46"/>
      <c r="GWT46"/>
      <c r="GWU46"/>
      <c r="GWV46"/>
      <c r="GWW46"/>
      <c r="GWX46"/>
      <c r="GWY46"/>
      <c r="GWZ46"/>
      <c r="GXA46"/>
      <c r="GXB46"/>
      <c r="GXC46"/>
      <c r="GXD46"/>
      <c r="GXE46"/>
      <c r="GXF46"/>
      <c r="GXG46"/>
      <c r="GXH46"/>
      <c r="GXI46"/>
      <c r="GXJ46"/>
      <c r="GXK46"/>
      <c r="GXL46"/>
      <c r="GXM46"/>
      <c r="GXN46"/>
      <c r="GXO46"/>
      <c r="GXP46"/>
      <c r="GXQ46"/>
      <c r="GXR46"/>
      <c r="GXS46"/>
      <c r="GXT46"/>
      <c r="GXU46"/>
      <c r="GXV46"/>
      <c r="GXW46"/>
      <c r="GXX46"/>
      <c r="GXY46"/>
      <c r="GXZ46"/>
      <c r="GYA46"/>
      <c r="GYB46"/>
      <c r="GYC46"/>
      <c r="GYD46"/>
      <c r="GYE46"/>
      <c r="GYF46"/>
      <c r="GYG46"/>
      <c r="GYH46"/>
      <c r="GYI46"/>
      <c r="GYJ46"/>
      <c r="GYK46"/>
      <c r="GYL46"/>
      <c r="GYM46"/>
      <c r="GYN46"/>
      <c r="GYO46"/>
      <c r="GYP46"/>
      <c r="GYQ46"/>
      <c r="GYR46"/>
      <c r="GYS46"/>
      <c r="GYT46"/>
      <c r="GYU46"/>
      <c r="GYV46"/>
      <c r="GYW46"/>
      <c r="GYX46"/>
      <c r="GYY46"/>
      <c r="GYZ46"/>
      <c r="GZA46"/>
      <c r="GZB46"/>
      <c r="GZC46"/>
      <c r="GZD46"/>
      <c r="GZE46"/>
      <c r="GZF46"/>
      <c r="GZG46"/>
      <c r="GZH46"/>
      <c r="GZI46"/>
      <c r="GZJ46"/>
      <c r="GZK46"/>
      <c r="GZL46"/>
      <c r="GZM46"/>
      <c r="GZN46"/>
      <c r="GZO46"/>
      <c r="GZP46"/>
      <c r="GZQ46"/>
      <c r="GZR46"/>
      <c r="GZS46"/>
      <c r="GZT46"/>
      <c r="GZU46"/>
      <c r="GZV46"/>
      <c r="GZW46"/>
      <c r="GZX46"/>
      <c r="GZY46"/>
      <c r="GZZ46"/>
      <c r="HAA46"/>
      <c r="HAB46"/>
      <c r="HAC46"/>
      <c r="HAD46"/>
      <c r="HAE46"/>
      <c r="HAF46"/>
      <c r="HAG46"/>
      <c r="HAH46"/>
      <c r="HAI46"/>
      <c r="HAJ46"/>
      <c r="HAK46"/>
      <c r="HAL46"/>
      <c r="HAM46"/>
      <c r="HAN46"/>
      <c r="HAO46"/>
      <c r="HAP46"/>
      <c r="HAQ46"/>
      <c r="HAR46"/>
      <c r="HAS46"/>
      <c r="HAT46"/>
      <c r="HAU46"/>
      <c r="HAV46"/>
      <c r="HAW46"/>
      <c r="HAX46"/>
      <c r="HAY46"/>
      <c r="HAZ46"/>
      <c r="HBA46"/>
      <c r="HBB46"/>
      <c r="HBC46"/>
      <c r="HBD46"/>
      <c r="HBE46"/>
      <c r="HBF46"/>
      <c r="HBG46"/>
      <c r="HBH46"/>
      <c r="HBI46"/>
      <c r="HBJ46"/>
      <c r="HBK46"/>
      <c r="HBL46"/>
      <c r="HBM46"/>
      <c r="HBN46"/>
      <c r="HBO46"/>
      <c r="HBP46"/>
      <c r="HBQ46"/>
      <c r="HBR46"/>
      <c r="HBS46"/>
      <c r="HBT46"/>
      <c r="HBU46"/>
      <c r="HBV46"/>
      <c r="HBW46"/>
      <c r="HBX46"/>
      <c r="HBY46"/>
      <c r="HBZ46"/>
      <c r="HCA46"/>
      <c r="HCB46"/>
      <c r="HCC46"/>
      <c r="HCD46"/>
      <c r="HCE46"/>
      <c r="HCF46"/>
      <c r="HCG46"/>
      <c r="HCH46"/>
      <c r="HCI46"/>
      <c r="HCJ46"/>
      <c r="HCK46"/>
      <c r="HCL46"/>
      <c r="HCM46"/>
      <c r="HCN46"/>
      <c r="HCO46"/>
      <c r="HCP46"/>
      <c r="HCQ46"/>
      <c r="HCR46"/>
      <c r="HCS46"/>
      <c r="HCT46"/>
      <c r="HCU46"/>
      <c r="HCV46"/>
      <c r="HCW46"/>
      <c r="HCX46"/>
      <c r="HCY46"/>
      <c r="HCZ46"/>
      <c r="HDA46"/>
      <c r="HDB46"/>
      <c r="HDC46"/>
      <c r="HDD46"/>
      <c r="HDE46"/>
      <c r="HDF46"/>
      <c r="HDG46"/>
      <c r="HDH46"/>
      <c r="HDI46"/>
      <c r="HDJ46"/>
      <c r="HDK46"/>
      <c r="HDL46"/>
      <c r="HDM46"/>
      <c r="HDN46"/>
      <c r="HDO46"/>
      <c r="HDP46"/>
      <c r="HDQ46"/>
      <c r="HDR46"/>
      <c r="HDS46"/>
      <c r="HDT46"/>
      <c r="HDU46"/>
      <c r="HDV46"/>
      <c r="HDW46"/>
      <c r="HDX46"/>
      <c r="HDY46"/>
      <c r="HDZ46"/>
      <c r="HEA46"/>
      <c r="HEB46"/>
      <c r="HEC46"/>
      <c r="HED46"/>
      <c r="HEE46"/>
      <c r="HEF46"/>
      <c r="HEG46"/>
      <c r="HEH46"/>
      <c r="HEI46"/>
      <c r="HEJ46"/>
      <c r="HEK46"/>
      <c r="HEL46"/>
      <c r="HEM46"/>
      <c r="HEN46"/>
      <c r="HEO46"/>
      <c r="HEP46"/>
      <c r="HEQ46"/>
      <c r="HER46"/>
      <c r="HES46"/>
      <c r="HET46"/>
      <c r="HEU46"/>
      <c r="HEV46"/>
      <c r="HEW46"/>
      <c r="HEX46"/>
      <c r="HEY46"/>
      <c r="HEZ46"/>
      <c r="HFA46"/>
      <c r="HFB46"/>
      <c r="HFC46"/>
      <c r="HFD46"/>
      <c r="HFE46"/>
      <c r="HFF46"/>
      <c r="HFG46"/>
      <c r="HFH46"/>
      <c r="HFI46"/>
      <c r="HFJ46"/>
      <c r="HFK46"/>
      <c r="HFL46"/>
      <c r="HFM46"/>
      <c r="HFN46"/>
      <c r="HFO46"/>
      <c r="HFP46"/>
      <c r="HFQ46"/>
      <c r="HFR46"/>
      <c r="HFS46"/>
      <c r="HFT46"/>
      <c r="HFU46"/>
      <c r="HFV46"/>
      <c r="HFW46"/>
      <c r="HFX46"/>
      <c r="HFY46"/>
      <c r="HFZ46"/>
      <c r="HGA46"/>
      <c r="HGB46"/>
      <c r="HGC46"/>
      <c r="HGD46"/>
      <c r="HGE46"/>
      <c r="HGF46"/>
      <c r="HGG46"/>
      <c r="HGH46"/>
      <c r="HGI46"/>
      <c r="HGJ46"/>
      <c r="HGK46"/>
      <c r="HGL46"/>
      <c r="HGM46"/>
      <c r="HGN46"/>
      <c r="HGO46"/>
      <c r="HGP46"/>
      <c r="HGQ46"/>
      <c r="HGR46"/>
      <c r="HGS46"/>
      <c r="HGT46"/>
      <c r="HGU46"/>
      <c r="HGV46"/>
      <c r="HGW46"/>
      <c r="HGX46"/>
      <c r="HGY46"/>
      <c r="HGZ46"/>
      <c r="HHA46"/>
      <c r="HHB46"/>
      <c r="HHC46"/>
      <c r="HHD46"/>
      <c r="HHE46"/>
      <c r="HHF46"/>
      <c r="HHG46"/>
      <c r="HHH46"/>
      <c r="HHI46"/>
      <c r="HHJ46"/>
      <c r="HHK46"/>
      <c r="HHL46"/>
      <c r="HHM46"/>
      <c r="HHN46"/>
      <c r="HHO46"/>
      <c r="HHP46"/>
      <c r="HHQ46"/>
      <c r="HHR46"/>
      <c r="HHS46"/>
      <c r="HHT46"/>
      <c r="HHU46"/>
      <c r="HHV46"/>
      <c r="HHW46"/>
      <c r="HHX46"/>
      <c r="HHY46"/>
      <c r="HHZ46"/>
      <c r="HIA46"/>
      <c r="HIB46"/>
      <c r="HIC46"/>
      <c r="HID46"/>
      <c r="HIE46"/>
      <c r="HIF46"/>
      <c r="HIG46"/>
      <c r="HIH46"/>
      <c r="HII46"/>
      <c r="HIJ46"/>
      <c r="HIK46"/>
      <c r="HIL46"/>
      <c r="HIM46"/>
      <c r="HIN46"/>
      <c r="HIO46"/>
      <c r="HIP46"/>
      <c r="HIQ46"/>
      <c r="HIR46"/>
      <c r="HIS46"/>
      <c r="HIT46"/>
      <c r="HIU46"/>
      <c r="HIV46"/>
      <c r="HIW46"/>
      <c r="HIX46"/>
      <c r="HIY46"/>
      <c r="HIZ46"/>
      <c r="HJA46"/>
      <c r="HJB46"/>
      <c r="HJC46"/>
      <c r="HJD46"/>
      <c r="HJE46"/>
      <c r="HJF46"/>
      <c r="HJG46"/>
      <c r="HJH46"/>
      <c r="HJI46"/>
      <c r="HJJ46"/>
      <c r="HJK46"/>
      <c r="HJL46"/>
      <c r="HJM46"/>
      <c r="HJN46"/>
      <c r="HJO46"/>
      <c r="HJP46"/>
      <c r="HJQ46"/>
      <c r="HJR46"/>
      <c r="HJS46"/>
      <c r="HJT46"/>
      <c r="HJU46"/>
      <c r="HJV46"/>
      <c r="HJW46"/>
      <c r="HJX46"/>
      <c r="HJY46"/>
      <c r="HJZ46"/>
      <c r="HKA46"/>
      <c r="HKB46"/>
      <c r="HKC46"/>
      <c r="HKD46"/>
      <c r="HKE46"/>
      <c r="HKF46"/>
      <c r="HKG46"/>
      <c r="HKH46"/>
      <c r="HKI46"/>
      <c r="HKJ46"/>
      <c r="HKK46"/>
      <c r="HKL46"/>
      <c r="HKM46"/>
      <c r="HKN46"/>
      <c r="HKO46"/>
      <c r="HKP46"/>
      <c r="HKQ46"/>
      <c r="HKR46"/>
      <c r="HKS46"/>
      <c r="HKT46"/>
      <c r="HKU46"/>
      <c r="HKV46"/>
      <c r="HKW46"/>
      <c r="HKX46"/>
      <c r="HKY46"/>
      <c r="HKZ46"/>
      <c r="HLA46"/>
      <c r="HLB46"/>
      <c r="HLC46"/>
      <c r="HLD46"/>
      <c r="HLE46"/>
      <c r="HLF46"/>
      <c r="HLG46"/>
      <c r="HLH46"/>
      <c r="HLI46"/>
      <c r="HLJ46"/>
      <c r="HLK46"/>
      <c r="HLL46"/>
      <c r="HLM46"/>
      <c r="HLN46"/>
      <c r="HLO46"/>
      <c r="HLP46"/>
      <c r="HLQ46"/>
      <c r="HLR46"/>
      <c r="HLS46"/>
      <c r="HLT46"/>
      <c r="HLU46"/>
      <c r="HLV46"/>
      <c r="HLW46"/>
      <c r="HLX46"/>
      <c r="HLY46"/>
      <c r="HLZ46"/>
      <c r="HMA46"/>
      <c r="HMB46"/>
      <c r="HMC46"/>
      <c r="HMD46"/>
      <c r="HME46"/>
      <c r="HMF46"/>
      <c r="HMG46"/>
      <c r="HMH46"/>
      <c r="HMI46"/>
      <c r="HMJ46"/>
      <c r="HMK46"/>
      <c r="HML46"/>
      <c r="HMM46"/>
      <c r="HMN46"/>
      <c r="HMO46"/>
      <c r="HMP46"/>
      <c r="HMQ46"/>
      <c r="HMR46"/>
      <c r="HMS46"/>
      <c r="HMT46"/>
      <c r="HMU46"/>
      <c r="HMV46"/>
      <c r="HMW46"/>
      <c r="HMX46"/>
      <c r="HMY46"/>
      <c r="HMZ46"/>
      <c r="HNA46"/>
      <c r="HNB46"/>
      <c r="HNC46"/>
      <c r="HND46"/>
      <c r="HNE46"/>
      <c r="HNF46"/>
      <c r="HNG46"/>
      <c r="HNH46"/>
      <c r="HNI46"/>
      <c r="HNJ46"/>
      <c r="HNK46"/>
      <c r="HNL46"/>
      <c r="HNM46"/>
      <c r="HNN46"/>
      <c r="HNO46"/>
      <c r="HNP46"/>
      <c r="HNQ46"/>
      <c r="HNR46"/>
      <c r="HNS46"/>
      <c r="HNT46"/>
      <c r="HNU46"/>
      <c r="HNV46"/>
      <c r="HNW46"/>
      <c r="HNX46"/>
      <c r="HNY46"/>
      <c r="HNZ46"/>
      <c r="HOA46"/>
      <c r="HOB46"/>
      <c r="HOC46"/>
      <c r="HOD46"/>
      <c r="HOE46"/>
      <c r="HOF46"/>
      <c r="HOG46"/>
      <c r="HOH46"/>
      <c r="HOI46"/>
      <c r="HOJ46"/>
      <c r="HOK46"/>
      <c r="HOL46"/>
      <c r="HOM46"/>
      <c r="HON46"/>
      <c r="HOO46"/>
      <c r="HOP46"/>
      <c r="HOQ46"/>
      <c r="HOR46"/>
      <c r="HOS46"/>
      <c r="HOT46"/>
      <c r="HOU46"/>
      <c r="HOV46"/>
      <c r="HOW46"/>
      <c r="HOX46"/>
      <c r="HOY46"/>
      <c r="HOZ46"/>
      <c r="HPA46"/>
      <c r="HPB46"/>
      <c r="HPC46"/>
      <c r="HPD46"/>
      <c r="HPE46"/>
      <c r="HPF46"/>
      <c r="HPG46"/>
      <c r="HPH46"/>
      <c r="HPI46"/>
      <c r="HPJ46"/>
      <c r="HPK46"/>
      <c r="HPL46"/>
      <c r="HPM46"/>
      <c r="HPN46"/>
      <c r="HPO46"/>
      <c r="HPP46"/>
      <c r="HPQ46"/>
      <c r="HPR46"/>
      <c r="HPS46"/>
      <c r="HPT46"/>
      <c r="HPU46"/>
      <c r="HPV46"/>
      <c r="HPW46"/>
      <c r="HPX46"/>
      <c r="HPY46"/>
      <c r="HPZ46"/>
      <c r="HQA46"/>
      <c r="HQB46"/>
      <c r="HQC46"/>
      <c r="HQD46"/>
      <c r="HQE46"/>
      <c r="HQF46"/>
      <c r="HQG46"/>
      <c r="HQH46"/>
      <c r="HQI46"/>
      <c r="HQJ46"/>
      <c r="HQK46"/>
      <c r="HQL46"/>
      <c r="HQM46"/>
      <c r="HQN46"/>
      <c r="HQO46"/>
      <c r="HQP46"/>
      <c r="HQQ46"/>
      <c r="HQR46"/>
      <c r="HQS46"/>
      <c r="HQT46"/>
      <c r="HQU46"/>
      <c r="HQV46"/>
      <c r="HQW46"/>
      <c r="HQX46"/>
      <c r="HQY46"/>
      <c r="HQZ46"/>
      <c r="HRA46"/>
      <c r="HRB46"/>
      <c r="HRC46"/>
      <c r="HRD46"/>
      <c r="HRE46"/>
      <c r="HRF46"/>
      <c r="HRG46"/>
      <c r="HRH46"/>
      <c r="HRI46"/>
      <c r="HRJ46"/>
      <c r="HRK46"/>
      <c r="HRL46"/>
      <c r="HRM46"/>
      <c r="HRN46"/>
      <c r="HRO46"/>
      <c r="HRP46"/>
      <c r="HRQ46"/>
      <c r="HRR46"/>
      <c r="HRS46"/>
      <c r="HRT46"/>
      <c r="HRU46"/>
      <c r="HRV46"/>
      <c r="HRW46"/>
      <c r="HRX46"/>
      <c r="HRY46"/>
      <c r="HRZ46"/>
      <c r="HSA46"/>
      <c r="HSB46"/>
      <c r="HSC46"/>
      <c r="HSD46"/>
      <c r="HSE46"/>
      <c r="HSF46"/>
      <c r="HSG46"/>
      <c r="HSH46"/>
      <c r="HSI46"/>
      <c r="HSJ46"/>
      <c r="HSK46"/>
      <c r="HSL46"/>
      <c r="HSM46"/>
      <c r="HSN46"/>
      <c r="HSO46"/>
      <c r="HSP46"/>
      <c r="HSQ46"/>
      <c r="HSR46"/>
      <c r="HSS46"/>
      <c r="HST46"/>
      <c r="HSU46"/>
      <c r="HSV46"/>
      <c r="HSW46"/>
      <c r="HSX46"/>
      <c r="HSY46"/>
      <c r="HSZ46"/>
      <c r="HTA46"/>
      <c r="HTB46"/>
      <c r="HTC46"/>
      <c r="HTD46"/>
      <c r="HTE46"/>
      <c r="HTF46"/>
      <c r="HTG46"/>
      <c r="HTH46"/>
      <c r="HTI46"/>
      <c r="HTJ46"/>
      <c r="HTK46"/>
      <c r="HTL46"/>
      <c r="HTM46"/>
      <c r="HTN46"/>
      <c r="HTO46"/>
      <c r="HTP46"/>
      <c r="HTQ46"/>
      <c r="HTR46"/>
      <c r="HTS46"/>
      <c r="HTT46"/>
      <c r="HTU46"/>
      <c r="HTV46"/>
      <c r="HTW46"/>
      <c r="HTX46"/>
      <c r="HTY46"/>
      <c r="HTZ46"/>
      <c r="HUA46"/>
      <c r="HUB46"/>
      <c r="HUC46"/>
      <c r="HUD46"/>
      <c r="HUE46"/>
      <c r="HUF46"/>
      <c r="HUG46"/>
      <c r="HUH46"/>
      <c r="HUI46"/>
      <c r="HUJ46"/>
      <c r="HUK46"/>
      <c r="HUL46"/>
      <c r="HUM46"/>
      <c r="HUN46"/>
      <c r="HUO46"/>
      <c r="HUP46"/>
      <c r="HUQ46"/>
      <c r="HUR46"/>
      <c r="HUS46"/>
      <c r="HUT46"/>
      <c r="HUU46"/>
      <c r="HUV46"/>
      <c r="HUW46"/>
      <c r="HUX46"/>
      <c r="HUY46"/>
      <c r="HUZ46"/>
      <c r="HVA46"/>
      <c r="HVB46"/>
      <c r="HVC46"/>
      <c r="HVD46"/>
      <c r="HVE46"/>
      <c r="HVF46"/>
      <c r="HVG46"/>
      <c r="HVH46"/>
      <c r="HVI46"/>
      <c r="HVJ46"/>
      <c r="HVK46"/>
      <c r="HVL46"/>
      <c r="HVM46"/>
      <c r="HVN46"/>
      <c r="HVO46"/>
      <c r="HVP46"/>
      <c r="HVQ46"/>
      <c r="HVR46"/>
      <c r="HVS46"/>
      <c r="HVT46"/>
      <c r="HVU46"/>
      <c r="HVV46"/>
      <c r="HVW46"/>
      <c r="HVX46"/>
      <c r="HVY46"/>
      <c r="HVZ46"/>
      <c r="HWA46"/>
      <c r="HWB46"/>
      <c r="HWC46"/>
      <c r="HWD46"/>
      <c r="HWE46"/>
      <c r="HWF46"/>
      <c r="HWG46"/>
      <c r="HWH46"/>
      <c r="HWI46"/>
      <c r="HWJ46"/>
      <c r="HWK46"/>
      <c r="HWL46"/>
      <c r="HWM46"/>
      <c r="HWN46"/>
      <c r="HWO46"/>
      <c r="HWP46"/>
      <c r="HWQ46"/>
      <c r="HWR46"/>
      <c r="HWS46"/>
      <c r="HWT46"/>
      <c r="HWU46"/>
      <c r="HWV46"/>
      <c r="HWW46"/>
      <c r="HWX46"/>
      <c r="HWY46"/>
      <c r="HWZ46"/>
      <c r="HXA46"/>
      <c r="HXB46"/>
      <c r="HXC46"/>
      <c r="HXD46"/>
      <c r="HXE46"/>
      <c r="HXF46"/>
      <c r="HXG46"/>
      <c r="HXH46"/>
      <c r="HXI46"/>
      <c r="HXJ46"/>
      <c r="HXK46"/>
      <c r="HXL46"/>
      <c r="HXM46"/>
      <c r="HXN46"/>
      <c r="HXO46"/>
      <c r="HXP46"/>
      <c r="HXQ46"/>
      <c r="HXR46"/>
      <c r="HXS46"/>
      <c r="HXT46"/>
      <c r="HXU46"/>
      <c r="HXV46"/>
      <c r="HXW46"/>
      <c r="HXX46"/>
      <c r="HXY46"/>
      <c r="HXZ46"/>
      <c r="HYA46"/>
      <c r="HYB46"/>
      <c r="HYC46"/>
      <c r="HYD46"/>
      <c r="HYE46"/>
      <c r="HYF46"/>
      <c r="HYG46"/>
      <c r="HYH46"/>
      <c r="HYI46"/>
      <c r="HYJ46"/>
      <c r="HYK46"/>
      <c r="HYL46"/>
      <c r="HYM46"/>
      <c r="HYN46"/>
      <c r="HYO46"/>
      <c r="HYP46"/>
      <c r="HYQ46"/>
      <c r="HYR46"/>
      <c r="HYS46"/>
      <c r="HYT46"/>
      <c r="HYU46"/>
      <c r="HYV46"/>
      <c r="HYW46"/>
      <c r="HYX46"/>
      <c r="HYY46"/>
      <c r="HYZ46"/>
      <c r="HZA46"/>
      <c r="HZB46"/>
      <c r="HZC46"/>
      <c r="HZD46"/>
      <c r="HZE46"/>
      <c r="HZF46"/>
      <c r="HZG46"/>
      <c r="HZH46"/>
      <c r="HZI46"/>
      <c r="HZJ46"/>
      <c r="HZK46"/>
      <c r="HZL46"/>
      <c r="HZM46"/>
      <c r="HZN46"/>
      <c r="HZO46"/>
      <c r="HZP46"/>
      <c r="HZQ46"/>
      <c r="HZR46"/>
      <c r="HZS46"/>
      <c r="HZT46"/>
      <c r="HZU46"/>
      <c r="HZV46"/>
      <c r="HZW46"/>
      <c r="HZX46"/>
      <c r="HZY46"/>
      <c r="HZZ46"/>
      <c r="IAA46"/>
      <c r="IAB46"/>
      <c r="IAC46"/>
      <c r="IAD46"/>
      <c r="IAE46"/>
      <c r="IAF46"/>
      <c r="IAG46"/>
      <c r="IAH46"/>
      <c r="IAI46"/>
      <c r="IAJ46"/>
      <c r="IAK46"/>
      <c r="IAL46"/>
      <c r="IAM46"/>
      <c r="IAN46"/>
      <c r="IAO46"/>
      <c r="IAP46"/>
      <c r="IAQ46"/>
      <c r="IAR46"/>
      <c r="IAS46"/>
      <c r="IAT46"/>
      <c r="IAU46"/>
      <c r="IAV46"/>
      <c r="IAW46"/>
      <c r="IAX46"/>
      <c r="IAY46"/>
      <c r="IAZ46"/>
      <c r="IBA46"/>
      <c r="IBB46"/>
      <c r="IBC46"/>
      <c r="IBD46"/>
      <c r="IBE46"/>
      <c r="IBF46"/>
      <c r="IBG46"/>
      <c r="IBH46"/>
      <c r="IBI46"/>
      <c r="IBJ46"/>
      <c r="IBK46"/>
      <c r="IBL46"/>
      <c r="IBM46"/>
      <c r="IBN46"/>
      <c r="IBO46"/>
      <c r="IBP46"/>
      <c r="IBQ46"/>
      <c r="IBR46"/>
      <c r="IBS46"/>
      <c r="IBT46"/>
      <c r="IBU46"/>
      <c r="IBV46"/>
      <c r="IBW46"/>
      <c r="IBX46"/>
      <c r="IBY46"/>
      <c r="IBZ46"/>
      <c r="ICA46"/>
      <c r="ICB46"/>
      <c r="ICC46"/>
      <c r="ICD46"/>
      <c r="ICE46"/>
      <c r="ICF46"/>
      <c r="ICG46"/>
      <c r="ICH46"/>
      <c r="ICI46"/>
      <c r="ICJ46"/>
      <c r="ICK46"/>
      <c r="ICL46"/>
      <c r="ICM46"/>
      <c r="ICN46"/>
      <c r="ICO46"/>
      <c r="ICP46"/>
      <c r="ICQ46"/>
      <c r="ICR46"/>
      <c r="ICS46"/>
      <c r="ICT46"/>
      <c r="ICU46"/>
      <c r="ICV46"/>
      <c r="ICW46"/>
      <c r="ICX46"/>
      <c r="ICY46"/>
      <c r="ICZ46"/>
      <c r="IDA46"/>
      <c r="IDB46"/>
      <c r="IDC46"/>
      <c r="IDD46"/>
      <c r="IDE46"/>
      <c r="IDF46"/>
      <c r="IDG46"/>
      <c r="IDH46"/>
      <c r="IDI46"/>
      <c r="IDJ46"/>
      <c r="IDK46"/>
      <c r="IDL46"/>
      <c r="IDM46"/>
      <c r="IDN46"/>
      <c r="IDO46"/>
      <c r="IDP46"/>
      <c r="IDQ46"/>
      <c r="IDR46"/>
      <c r="IDS46"/>
      <c r="IDT46"/>
      <c r="IDU46"/>
      <c r="IDV46"/>
      <c r="IDW46"/>
      <c r="IDX46"/>
      <c r="IDY46"/>
      <c r="IDZ46"/>
      <c r="IEA46"/>
      <c r="IEB46"/>
      <c r="IEC46"/>
      <c r="IED46"/>
      <c r="IEE46"/>
      <c r="IEF46"/>
      <c r="IEG46"/>
      <c r="IEH46"/>
      <c r="IEI46"/>
      <c r="IEJ46"/>
      <c r="IEK46"/>
      <c r="IEL46"/>
      <c r="IEM46"/>
      <c r="IEN46"/>
      <c r="IEO46"/>
      <c r="IEP46"/>
      <c r="IEQ46"/>
      <c r="IER46"/>
      <c r="IES46"/>
      <c r="IET46"/>
      <c r="IEU46"/>
      <c r="IEV46"/>
      <c r="IEW46"/>
      <c r="IEX46"/>
      <c r="IEY46"/>
      <c r="IEZ46"/>
      <c r="IFA46"/>
      <c r="IFB46"/>
      <c r="IFC46"/>
      <c r="IFD46"/>
      <c r="IFE46"/>
      <c r="IFF46"/>
      <c r="IFG46"/>
      <c r="IFH46"/>
      <c r="IFI46"/>
      <c r="IFJ46"/>
      <c r="IFK46"/>
      <c r="IFL46"/>
      <c r="IFM46"/>
      <c r="IFN46"/>
      <c r="IFO46"/>
      <c r="IFP46"/>
      <c r="IFQ46"/>
      <c r="IFR46"/>
      <c r="IFS46"/>
      <c r="IFT46"/>
      <c r="IFU46"/>
      <c r="IFV46"/>
      <c r="IFW46"/>
      <c r="IFX46"/>
      <c r="IFY46"/>
      <c r="IFZ46"/>
      <c r="IGA46"/>
      <c r="IGB46"/>
      <c r="IGC46"/>
      <c r="IGD46"/>
      <c r="IGE46"/>
      <c r="IGF46"/>
      <c r="IGG46"/>
      <c r="IGH46"/>
      <c r="IGI46"/>
      <c r="IGJ46"/>
      <c r="IGK46"/>
      <c r="IGL46"/>
      <c r="IGM46"/>
      <c r="IGN46"/>
      <c r="IGO46"/>
      <c r="IGP46"/>
      <c r="IGQ46"/>
      <c r="IGR46"/>
      <c r="IGS46"/>
      <c r="IGT46"/>
      <c r="IGU46"/>
      <c r="IGV46"/>
      <c r="IGW46"/>
      <c r="IGX46"/>
      <c r="IGY46"/>
      <c r="IGZ46"/>
      <c r="IHA46"/>
      <c r="IHB46"/>
      <c r="IHC46"/>
      <c r="IHD46"/>
      <c r="IHE46"/>
      <c r="IHF46"/>
      <c r="IHG46"/>
      <c r="IHH46"/>
      <c r="IHI46"/>
      <c r="IHJ46"/>
      <c r="IHK46"/>
      <c r="IHL46"/>
      <c r="IHM46"/>
      <c r="IHN46"/>
      <c r="IHO46"/>
      <c r="IHP46"/>
      <c r="IHQ46"/>
      <c r="IHR46"/>
      <c r="IHS46"/>
      <c r="IHT46"/>
      <c r="IHU46"/>
      <c r="IHV46"/>
      <c r="IHW46"/>
      <c r="IHX46"/>
      <c r="IHY46"/>
      <c r="IHZ46"/>
      <c r="IIA46"/>
      <c r="IIB46"/>
      <c r="IIC46"/>
      <c r="IID46"/>
      <c r="IIE46"/>
      <c r="IIF46"/>
      <c r="IIG46"/>
      <c r="IIH46"/>
      <c r="III46"/>
      <c r="IIJ46"/>
      <c r="IIK46"/>
      <c r="IIL46"/>
      <c r="IIM46"/>
      <c r="IIN46"/>
      <c r="IIO46"/>
      <c r="IIP46"/>
      <c r="IIQ46"/>
      <c r="IIR46"/>
      <c r="IIS46"/>
      <c r="IIT46"/>
      <c r="IIU46"/>
      <c r="IIV46"/>
      <c r="IIW46"/>
      <c r="IIX46"/>
      <c r="IIY46"/>
      <c r="IIZ46"/>
      <c r="IJA46"/>
      <c r="IJB46"/>
      <c r="IJC46"/>
      <c r="IJD46"/>
      <c r="IJE46"/>
      <c r="IJF46"/>
      <c r="IJG46"/>
      <c r="IJH46"/>
      <c r="IJI46"/>
      <c r="IJJ46"/>
      <c r="IJK46"/>
      <c r="IJL46"/>
      <c r="IJM46"/>
      <c r="IJN46"/>
      <c r="IJO46"/>
      <c r="IJP46"/>
      <c r="IJQ46"/>
      <c r="IJR46"/>
      <c r="IJS46"/>
      <c r="IJT46"/>
      <c r="IJU46"/>
      <c r="IJV46"/>
      <c r="IJW46"/>
      <c r="IJX46"/>
      <c r="IJY46"/>
      <c r="IJZ46"/>
      <c r="IKA46"/>
      <c r="IKB46"/>
      <c r="IKC46"/>
      <c r="IKD46"/>
      <c r="IKE46"/>
      <c r="IKF46"/>
      <c r="IKG46"/>
      <c r="IKH46"/>
      <c r="IKI46"/>
      <c r="IKJ46"/>
      <c r="IKK46"/>
      <c r="IKL46"/>
      <c r="IKM46"/>
      <c r="IKN46"/>
      <c r="IKO46"/>
      <c r="IKP46"/>
      <c r="IKQ46"/>
      <c r="IKR46"/>
      <c r="IKS46"/>
      <c r="IKT46"/>
      <c r="IKU46"/>
      <c r="IKV46"/>
      <c r="IKW46"/>
      <c r="IKX46"/>
      <c r="IKY46"/>
      <c r="IKZ46"/>
      <c r="ILA46"/>
      <c r="ILB46"/>
      <c r="ILC46"/>
      <c r="ILD46"/>
      <c r="ILE46"/>
      <c r="ILF46"/>
      <c r="ILG46"/>
      <c r="ILH46"/>
      <c r="ILI46"/>
      <c r="ILJ46"/>
      <c r="ILK46"/>
      <c r="ILL46"/>
      <c r="ILM46"/>
      <c r="ILN46"/>
      <c r="ILO46"/>
      <c r="ILP46"/>
      <c r="ILQ46"/>
      <c r="ILR46"/>
      <c r="ILS46"/>
      <c r="ILT46"/>
      <c r="ILU46"/>
      <c r="ILV46"/>
      <c r="ILW46"/>
      <c r="ILX46"/>
      <c r="ILY46"/>
      <c r="ILZ46"/>
      <c r="IMA46"/>
      <c r="IMB46"/>
      <c r="IMC46"/>
      <c r="IMD46"/>
      <c r="IME46"/>
      <c r="IMF46"/>
      <c r="IMG46"/>
      <c r="IMH46"/>
      <c r="IMI46"/>
      <c r="IMJ46"/>
      <c r="IMK46"/>
      <c r="IML46"/>
      <c r="IMM46"/>
      <c r="IMN46"/>
      <c r="IMO46"/>
      <c r="IMP46"/>
      <c r="IMQ46"/>
      <c r="IMR46"/>
      <c r="IMS46"/>
      <c r="IMT46"/>
      <c r="IMU46"/>
      <c r="IMV46"/>
      <c r="IMW46"/>
      <c r="IMX46"/>
      <c r="IMY46"/>
      <c r="IMZ46"/>
      <c r="INA46"/>
      <c r="INB46"/>
      <c r="INC46"/>
      <c r="IND46"/>
      <c r="INE46"/>
      <c r="INF46"/>
      <c r="ING46"/>
      <c r="INH46"/>
      <c r="INI46"/>
      <c r="INJ46"/>
      <c r="INK46"/>
      <c r="INL46"/>
      <c r="INM46"/>
      <c r="INN46"/>
      <c r="INO46"/>
      <c r="INP46"/>
      <c r="INQ46"/>
      <c r="INR46"/>
      <c r="INS46"/>
      <c r="INT46"/>
      <c r="INU46"/>
      <c r="INV46"/>
      <c r="INW46"/>
      <c r="INX46"/>
      <c r="INY46"/>
      <c r="INZ46"/>
      <c r="IOA46"/>
      <c r="IOB46"/>
      <c r="IOC46"/>
      <c r="IOD46"/>
      <c r="IOE46"/>
      <c r="IOF46"/>
      <c r="IOG46"/>
      <c r="IOH46"/>
      <c r="IOI46"/>
      <c r="IOJ46"/>
      <c r="IOK46"/>
      <c r="IOL46"/>
      <c r="IOM46"/>
      <c r="ION46"/>
      <c r="IOO46"/>
      <c r="IOP46"/>
      <c r="IOQ46"/>
      <c r="IOR46"/>
      <c r="IOS46"/>
      <c r="IOT46"/>
      <c r="IOU46"/>
      <c r="IOV46"/>
      <c r="IOW46"/>
      <c r="IOX46"/>
      <c r="IOY46"/>
      <c r="IOZ46"/>
      <c r="IPA46"/>
      <c r="IPB46"/>
      <c r="IPC46"/>
      <c r="IPD46"/>
      <c r="IPE46"/>
      <c r="IPF46"/>
      <c r="IPG46"/>
      <c r="IPH46"/>
      <c r="IPI46"/>
      <c r="IPJ46"/>
      <c r="IPK46"/>
      <c r="IPL46"/>
      <c r="IPM46"/>
      <c r="IPN46"/>
      <c r="IPO46"/>
      <c r="IPP46"/>
      <c r="IPQ46"/>
      <c r="IPR46"/>
      <c r="IPS46"/>
      <c r="IPT46"/>
      <c r="IPU46"/>
      <c r="IPV46"/>
      <c r="IPW46"/>
      <c r="IPX46"/>
      <c r="IPY46"/>
      <c r="IPZ46"/>
      <c r="IQA46"/>
      <c r="IQB46"/>
      <c r="IQC46"/>
      <c r="IQD46"/>
      <c r="IQE46"/>
      <c r="IQF46"/>
      <c r="IQG46"/>
      <c r="IQH46"/>
      <c r="IQI46"/>
      <c r="IQJ46"/>
      <c r="IQK46"/>
      <c r="IQL46"/>
      <c r="IQM46"/>
      <c r="IQN46"/>
      <c r="IQO46"/>
      <c r="IQP46"/>
      <c r="IQQ46"/>
      <c r="IQR46"/>
      <c r="IQS46"/>
      <c r="IQT46"/>
      <c r="IQU46"/>
      <c r="IQV46"/>
      <c r="IQW46"/>
      <c r="IQX46"/>
      <c r="IQY46"/>
      <c r="IQZ46"/>
      <c r="IRA46"/>
      <c r="IRB46"/>
      <c r="IRC46"/>
      <c r="IRD46"/>
      <c r="IRE46"/>
      <c r="IRF46"/>
      <c r="IRG46"/>
      <c r="IRH46"/>
      <c r="IRI46"/>
      <c r="IRJ46"/>
      <c r="IRK46"/>
      <c r="IRL46"/>
      <c r="IRM46"/>
      <c r="IRN46"/>
      <c r="IRO46"/>
      <c r="IRP46"/>
      <c r="IRQ46"/>
      <c r="IRR46"/>
      <c r="IRS46"/>
      <c r="IRT46"/>
      <c r="IRU46"/>
      <c r="IRV46"/>
      <c r="IRW46"/>
      <c r="IRX46"/>
      <c r="IRY46"/>
      <c r="IRZ46"/>
      <c r="ISA46"/>
      <c r="ISB46"/>
      <c r="ISC46"/>
      <c r="ISD46"/>
      <c r="ISE46"/>
      <c r="ISF46"/>
      <c r="ISG46"/>
      <c r="ISH46"/>
      <c r="ISI46"/>
      <c r="ISJ46"/>
      <c r="ISK46"/>
      <c r="ISL46"/>
      <c r="ISM46"/>
      <c r="ISN46"/>
      <c r="ISO46"/>
      <c r="ISP46"/>
      <c r="ISQ46"/>
      <c r="ISR46"/>
      <c r="ISS46"/>
      <c r="IST46"/>
      <c r="ISU46"/>
      <c r="ISV46"/>
      <c r="ISW46"/>
      <c r="ISX46"/>
      <c r="ISY46"/>
      <c r="ISZ46"/>
      <c r="ITA46"/>
      <c r="ITB46"/>
      <c r="ITC46"/>
      <c r="ITD46"/>
      <c r="ITE46"/>
      <c r="ITF46"/>
      <c r="ITG46"/>
      <c r="ITH46"/>
      <c r="ITI46"/>
      <c r="ITJ46"/>
      <c r="ITK46"/>
      <c r="ITL46"/>
      <c r="ITM46"/>
      <c r="ITN46"/>
      <c r="ITO46"/>
      <c r="ITP46"/>
      <c r="ITQ46"/>
      <c r="ITR46"/>
      <c r="ITS46"/>
      <c r="ITT46"/>
      <c r="ITU46"/>
      <c r="ITV46"/>
      <c r="ITW46"/>
      <c r="ITX46"/>
      <c r="ITY46"/>
      <c r="ITZ46"/>
      <c r="IUA46"/>
      <c r="IUB46"/>
      <c r="IUC46"/>
      <c r="IUD46"/>
      <c r="IUE46"/>
      <c r="IUF46"/>
      <c r="IUG46"/>
      <c r="IUH46"/>
      <c r="IUI46"/>
      <c r="IUJ46"/>
      <c r="IUK46"/>
      <c r="IUL46"/>
      <c r="IUM46"/>
      <c r="IUN46"/>
      <c r="IUO46"/>
      <c r="IUP46"/>
      <c r="IUQ46"/>
      <c r="IUR46"/>
      <c r="IUS46"/>
      <c r="IUT46"/>
      <c r="IUU46"/>
      <c r="IUV46"/>
      <c r="IUW46"/>
      <c r="IUX46"/>
      <c r="IUY46"/>
      <c r="IUZ46"/>
      <c r="IVA46"/>
      <c r="IVB46"/>
      <c r="IVC46"/>
      <c r="IVD46"/>
      <c r="IVE46"/>
      <c r="IVF46"/>
      <c r="IVG46"/>
      <c r="IVH46"/>
      <c r="IVI46"/>
      <c r="IVJ46"/>
      <c r="IVK46"/>
      <c r="IVL46"/>
      <c r="IVM46"/>
      <c r="IVN46"/>
      <c r="IVO46"/>
      <c r="IVP46"/>
      <c r="IVQ46"/>
      <c r="IVR46"/>
      <c r="IVS46"/>
      <c r="IVT46"/>
      <c r="IVU46"/>
      <c r="IVV46"/>
      <c r="IVW46"/>
      <c r="IVX46"/>
      <c r="IVY46"/>
      <c r="IVZ46"/>
      <c r="IWA46"/>
      <c r="IWB46"/>
      <c r="IWC46"/>
      <c r="IWD46"/>
      <c r="IWE46"/>
      <c r="IWF46"/>
      <c r="IWG46"/>
      <c r="IWH46"/>
      <c r="IWI46"/>
      <c r="IWJ46"/>
      <c r="IWK46"/>
      <c r="IWL46"/>
      <c r="IWM46"/>
      <c r="IWN46"/>
      <c r="IWO46"/>
      <c r="IWP46"/>
      <c r="IWQ46"/>
      <c r="IWR46"/>
      <c r="IWS46"/>
      <c r="IWT46"/>
      <c r="IWU46"/>
      <c r="IWV46"/>
      <c r="IWW46"/>
      <c r="IWX46"/>
      <c r="IWY46"/>
      <c r="IWZ46"/>
      <c r="IXA46"/>
      <c r="IXB46"/>
      <c r="IXC46"/>
      <c r="IXD46"/>
      <c r="IXE46"/>
      <c r="IXF46"/>
      <c r="IXG46"/>
      <c r="IXH46"/>
      <c r="IXI46"/>
      <c r="IXJ46"/>
      <c r="IXK46"/>
      <c r="IXL46"/>
      <c r="IXM46"/>
      <c r="IXN46"/>
      <c r="IXO46"/>
      <c r="IXP46"/>
      <c r="IXQ46"/>
      <c r="IXR46"/>
      <c r="IXS46"/>
      <c r="IXT46"/>
      <c r="IXU46"/>
      <c r="IXV46"/>
      <c r="IXW46"/>
      <c r="IXX46"/>
      <c r="IXY46"/>
      <c r="IXZ46"/>
      <c r="IYA46"/>
      <c r="IYB46"/>
      <c r="IYC46"/>
      <c r="IYD46"/>
      <c r="IYE46"/>
      <c r="IYF46"/>
      <c r="IYG46"/>
      <c r="IYH46"/>
      <c r="IYI46"/>
      <c r="IYJ46"/>
      <c r="IYK46"/>
      <c r="IYL46"/>
      <c r="IYM46"/>
      <c r="IYN46"/>
      <c r="IYO46"/>
      <c r="IYP46"/>
      <c r="IYQ46"/>
      <c r="IYR46"/>
      <c r="IYS46"/>
      <c r="IYT46"/>
      <c r="IYU46"/>
      <c r="IYV46"/>
      <c r="IYW46"/>
      <c r="IYX46"/>
      <c r="IYY46"/>
      <c r="IYZ46"/>
      <c r="IZA46"/>
      <c r="IZB46"/>
      <c r="IZC46"/>
      <c r="IZD46"/>
      <c r="IZE46"/>
      <c r="IZF46"/>
      <c r="IZG46"/>
      <c r="IZH46"/>
      <c r="IZI46"/>
      <c r="IZJ46"/>
      <c r="IZK46"/>
      <c r="IZL46"/>
      <c r="IZM46"/>
      <c r="IZN46"/>
      <c r="IZO46"/>
      <c r="IZP46"/>
      <c r="IZQ46"/>
      <c r="IZR46"/>
      <c r="IZS46"/>
      <c r="IZT46"/>
      <c r="IZU46"/>
      <c r="IZV46"/>
      <c r="IZW46"/>
      <c r="IZX46"/>
      <c r="IZY46"/>
      <c r="IZZ46"/>
      <c r="JAA46"/>
      <c r="JAB46"/>
      <c r="JAC46"/>
      <c r="JAD46"/>
      <c r="JAE46"/>
      <c r="JAF46"/>
      <c r="JAG46"/>
      <c r="JAH46"/>
      <c r="JAI46"/>
      <c r="JAJ46"/>
      <c r="JAK46"/>
      <c r="JAL46"/>
      <c r="JAM46"/>
      <c r="JAN46"/>
      <c r="JAO46"/>
      <c r="JAP46"/>
      <c r="JAQ46"/>
      <c r="JAR46"/>
      <c r="JAS46"/>
      <c r="JAT46"/>
      <c r="JAU46"/>
      <c r="JAV46"/>
      <c r="JAW46"/>
      <c r="JAX46"/>
      <c r="JAY46"/>
      <c r="JAZ46"/>
      <c r="JBA46"/>
      <c r="JBB46"/>
      <c r="JBC46"/>
      <c r="JBD46"/>
      <c r="JBE46"/>
      <c r="JBF46"/>
      <c r="JBG46"/>
      <c r="JBH46"/>
      <c r="JBI46"/>
      <c r="JBJ46"/>
      <c r="JBK46"/>
      <c r="JBL46"/>
      <c r="JBM46"/>
      <c r="JBN46"/>
      <c r="JBO46"/>
      <c r="JBP46"/>
      <c r="JBQ46"/>
      <c r="JBR46"/>
      <c r="JBS46"/>
      <c r="JBT46"/>
      <c r="JBU46"/>
      <c r="JBV46"/>
      <c r="JBW46"/>
      <c r="JBX46"/>
      <c r="JBY46"/>
      <c r="JBZ46"/>
      <c r="JCA46"/>
      <c r="JCB46"/>
      <c r="JCC46"/>
      <c r="JCD46"/>
      <c r="JCE46"/>
      <c r="JCF46"/>
      <c r="JCG46"/>
      <c r="JCH46"/>
      <c r="JCI46"/>
      <c r="JCJ46"/>
      <c r="JCK46"/>
      <c r="JCL46"/>
      <c r="JCM46"/>
      <c r="JCN46"/>
      <c r="JCO46"/>
      <c r="JCP46"/>
      <c r="JCQ46"/>
      <c r="JCR46"/>
      <c r="JCS46"/>
      <c r="JCT46"/>
      <c r="JCU46"/>
      <c r="JCV46"/>
      <c r="JCW46"/>
      <c r="JCX46"/>
      <c r="JCY46"/>
      <c r="JCZ46"/>
      <c r="JDA46"/>
      <c r="JDB46"/>
      <c r="JDC46"/>
      <c r="JDD46"/>
      <c r="JDE46"/>
      <c r="JDF46"/>
      <c r="JDG46"/>
      <c r="JDH46"/>
      <c r="JDI46"/>
      <c r="JDJ46"/>
      <c r="JDK46"/>
      <c r="JDL46"/>
      <c r="JDM46"/>
      <c r="JDN46"/>
      <c r="JDO46"/>
      <c r="JDP46"/>
      <c r="JDQ46"/>
      <c r="JDR46"/>
      <c r="JDS46"/>
      <c r="JDT46"/>
      <c r="JDU46"/>
      <c r="JDV46"/>
      <c r="JDW46"/>
      <c r="JDX46"/>
      <c r="JDY46"/>
      <c r="JDZ46"/>
      <c r="JEA46"/>
      <c r="JEB46"/>
      <c r="JEC46"/>
      <c r="JED46"/>
      <c r="JEE46"/>
      <c r="JEF46"/>
      <c r="JEG46"/>
      <c r="JEH46"/>
      <c r="JEI46"/>
      <c r="JEJ46"/>
      <c r="JEK46"/>
      <c r="JEL46"/>
      <c r="JEM46"/>
      <c r="JEN46"/>
      <c r="JEO46"/>
      <c r="JEP46"/>
      <c r="JEQ46"/>
      <c r="JER46"/>
      <c r="JES46"/>
      <c r="JET46"/>
      <c r="JEU46"/>
      <c r="JEV46"/>
      <c r="JEW46"/>
      <c r="JEX46"/>
      <c r="JEY46"/>
      <c r="JEZ46"/>
      <c r="JFA46"/>
      <c r="JFB46"/>
      <c r="JFC46"/>
      <c r="JFD46"/>
      <c r="JFE46"/>
      <c r="JFF46"/>
      <c r="JFG46"/>
      <c r="JFH46"/>
      <c r="JFI46"/>
      <c r="JFJ46"/>
      <c r="JFK46"/>
      <c r="JFL46"/>
      <c r="JFM46"/>
      <c r="JFN46"/>
      <c r="JFO46"/>
      <c r="JFP46"/>
      <c r="JFQ46"/>
      <c r="JFR46"/>
      <c r="JFS46"/>
      <c r="JFT46"/>
      <c r="JFU46"/>
      <c r="JFV46"/>
      <c r="JFW46"/>
      <c r="JFX46"/>
      <c r="JFY46"/>
      <c r="JFZ46"/>
      <c r="JGA46"/>
      <c r="JGB46"/>
      <c r="JGC46"/>
      <c r="JGD46"/>
      <c r="JGE46"/>
      <c r="JGF46"/>
      <c r="JGG46"/>
      <c r="JGH46"/>
      <c r="JGI46"/>
      <c r="JGJ46"/>
      <c r="JGK46"/>
      <c r="JGL46"/>
      <c r="JGM46"/>
      <c r="JGN46"/>
      <c r="JGO46"/>
      <c r="JGP46"/>
      <c r="JGQ46"/>
      <c r="JGR46"/>
      <c r="JGS46"/>
      <c r="JGT46"/>
      <c r="JGU46"/>
      <c r="JGV46"/>
      <c r="JGW46"/>
      <c r="JGX46"/>
      <c r="JGY46"/>
      <c r="JGZ46"/>
      <c r="JHA46"/>
      <c r="JHB46"/>
      <c r="JHC46"/>
      <c r="JHD46"/>
      <c r="JHE46"/>
      <c r="JHF46"/>
      <c r="JHG46"/>
      <c r="JHH46"/>
      <c r="JHI46"/>
      <c r="JHJ46"/>
      <c r="JHK46"/>
      <c r="JHL46"/>
      <c r="JHM46"/>
      <c r="JHN46"/>
      <c r="JHO46"/>
      <c r="JHP46"/>
      <c r="JHQ46"/>
      <c r="JHR46"/>
      <c r="JHS46"/>
      <c r="JHT46"/>
      <c r="JHU46"/>
      <c r="JHV46"/>
      <c r="JHW46"/>
      <c r="JHX46"/>
      <c r="JHY46"/>
      <c r="JHZ46"/>
      <c r="JIA46"/>
      <c r="JIB46"/>
      <c r="JIC46"/>
      <c r="JID46"/>
      <c r="JIE46"/>
      <c r="JIF46"/>
      <c r="JIG46"/>
      <c r="JIH46"/>
      <c r="JII46"/>
      <c r="JIJ46"/>
      <c r="JIK46"/>
      <c r="JIL46"/>
      <c r="JIM46"/>
      <c r="JIN46"/>
      <c r="JIO46"/>
      <c r="JIP46"/>
      <c r="JIQ46"/>
      <c r="JIR46"/>
      <c r="JIS46"/>
      <c r="JIT46"/>
      <c r="JIU46"/>
      <c r="JIV46"/>
      <c r="JIW46"/>
      <c r="JIX46"/>
      <c r="JIY46"/>
      <c r="JIZ46"/>
      <c r="JJA46"/>
      <c r="JJB46"/>
      <c r="JJC46"/>
      <c r="JJD46"/>
      <c r="JJE46"/>
      <c r="JJF46"/>
      <c r="JJG46"/>
      <c r="JJH46"/>
      <c r="JJI46"/>
      <c r="JJJ46"/>
      <c r="JJK46"/>
      <c r="JJL46"/>
      <c r="JJM46"/>
      <c r="JJN46"/>
      <c r="JJO46"/>
      <c r="JJP46"/>
      <c r="JJQ46"/>
      <c r="JJR46"/>
      <c r="JJS46"/>
      <c r="JJT46"/>
      <c r="JJU46"/>
      <c r="JJV46"/>
      <c r="JJW46"/>
      <c r="JJX46"/>
      <c r="JJY46"/>
      <c r="JJZ46"/>
      <c r="JKA46"/>
      <c r="JKB46"/>
      <c r="JKC46"/>
      <c r="JKD46"/>
      <c r="JKE46"/>
      <c r="JKF46"/>
      <c r="JKG46"/>
      <c r="JKH46"/>
      <c r="JKI46"/>
      <c r="JKJ46"/>
      <c r="JKK46"/>
      <c r="JKL46"/>
      <c r="JKM46"/>
      <c r="JKN46"/>
      <c r="JKO46"/>
      <c r="JKP46"/>
      <c r="JKQ46"/>
      <c r="JKR46"/>
      <c r="JKS46"/>
      <c r="JKT46"/>
      <c r="JKU46"/>
      <c r="JKV46"/>
      <c r="JKW46"/>
      <c r="JKX46"/>
      <c r="JKY46"/>
      <c r="JKZ46"/>
      <c r="JLA46"/>
      <c r="JLB46"/>
      <c r="JLC46"/>
      <c r="JLD46"/>
      <c r="JLE46"/>
      <c r="JLF46"/>
      <c r="JLG46"/>
      <c r="JLH46"/>
      <c r="JLI46"/>
      <c r="JLJ46"/>
      <c r="JLK46"/>
      <c r="JLL46"/>
      <c r="JLM46"/>
      <c r="JLN46"/>
      <c r="JLO46"/>
      <c r="JLP46"/>
      <c r="JLQ46"/>
      <c r="JLR46"/>
      <c r="JLS46"/>
      <c r="JLT46"/>
      <c r="JLU46"/>
      <c r="JLV46"/>
      <c r="JLW46"/>
      <c r="JLX46"/>
      <c r="JLY46"/>
      <c r="JLZ46"/>
      <c r="JMA46"/>
      <c r="JMB46"/>
      <c r="JMC46"/>
      <c r="JMD46"/>
      <c r="JME46"/>
      <c r="JMF46"/>
      <c r="JMG46"/>
      <c r="JMH46"/>
      <c r="JMI46"/>
      <c r="JMJ46"/>
      <c r="JMK46"/>
      <c r="JML46"/>
      <c r="JMM46"/>
      <c r="JMN46"/>
      <c r="JMO46"/>
      <c r="JMP46"/>
      <c r="JMQ46"/>
      <c r="JMR46"/>
      <c r="JMS46"/>
      <c r="JMT46"/>
      <c r="JMU46"/>
      <c r="JMV46"/>
      <c r="JMW46"/>
      <c r="JMX46"/>
      <c r="JMY46"/>
      <c r="JMZ46"/>
      <c r="JNA46"/>
      <c r="JNB46"/>
      <c r="JNC46"/>
      <c r="JND46"/>
      <c r="JNE46"/>
      <c r="JNF46"/>
      <c r="JNG46"/>
      <c r="JNH46"/>
      <c r="JNI46"/>
      <c r="JNJ46"/>
      <c r="JNK46"/>
      <c r="JNL46"/>
      <c r="JNM46"/>
      <c r="JNN46"/>
      <c r="JNO46"/>
      <c r="JNP46"/>
      <c r="JNQ46"/>
      <c r="JNR46"/>
      <c r="JNS46"/>
      <c r="JNT46"/>
      <c r="JNU46"/>
      <c r="JNV46"/>
      <c r="JNW46"/>
      <c r="JNX46"/>
      <c r="JNY46"/>
      <c r="JNZ46"/>
      <c r="JOA46"/>
      <c r="JOB46"/>
      <c r="JOC46"/>
      <c r="JOD46"/>
      <c r="JOE46"/>
      <c r="JOF46"/>
      <c r="JOG46"/>
      <c r="JOH46"/>
      <c r="JOI46"/>
      <c r="JOJ46"/>
      <c r="JOK46"/>
      <c r="JOL46"/>
      <c r="JOM46"/>
      <c r="JON46"/>
      <c r="JOO46"/>
      <c r="JOP46"/>
      <c r="JOQ46"/>
      <c r="JOR46"/>
      <c r="JOS46"/>
      <c r="JOT46"/>
      <c r="JOU46"/>
      <c r="JOV46"/>
      <c r="JOW46"/>
      <c r="JOX46"/>
      <c r="JOY46"/>
      <c r="JOZ46"/>
      <c r="JPA46"/>
      <c r="JPB46"/>
      <c r="JPC46"/>
      <c r="JPD46"/>
      <c r="JPE46"/>
      <c r="JPF46"/>
      <c r="JPG46"/>
      <c r="JPH46"/>
      <c r="JPI46"/>
      <c r="JPJ46"/>
      <c r="JPK46"/>
      <c r="JPL46"/>
      <c r="JPM46"/>
      <c r="JPN46"/>
      <c r="JPO46"/>
      <c r="JPP46"/>
      <c r="JPQ46"/>
      <c r="JPR46"/>
      <c r="JPS46"/>
      <c r="JPT46"/>
      <c r="JPU46"/>
      <c r="JPV46"/>
      <c r="JPW46"/>
      <c r="JPX46"/>
      <c r="JPY46"/>
      <c r="JPZ46"/>
      <c r="JQA46"/>
      <c r="JQB46"/>
      <c r="JQC46"/>
      <c r="JQD46"/>
      <c r="JQE46"/>
      <c r="JQF46"/>
      <c r="JQG46"/>
      <c r="JQH46"/>
      <c r="JQI46"/>
      <c r="JQJ46"/>
      <c r="JQK46"/>
      <c r="JQL46"/>
      <c r="JQM46"/>
      <c r="JQN46"/>
      <c r="JQO46"/>
      <c r="JQP46"/>
      <c r="JQQ46"/>
      <c r="JQR46"/>
      <c r="JQS46"/>
      <c r="JQT46"/>
      <c r="JQU46"/>
      <c r="JQV46"/>
      <c r="JQW46"/>
      <c r="JQX46"/>
      <c r="JQY46"/>
      <c r="JQZ46"/>
      <c r="JRA46"/>
      <c r="JRB46"/>
      <c r="JRC46"/>
      <c r="JRD46"/>
      <c r="JRE46"/>
      <c r="JRF46"/>
      <c r="JRG46"/>
      <c r="JRH46"/>
      <c r="JRI46"/>
      <c r="JRJ46"/>
      <c r="JRK46"/>
      <c r="JRL46"/>
      <c r="JRM46"/>
      <c r="JRN46"/>
      <c r="JRO46"/>
      <c r="JRP46"/>
      <c r="JRQ46"/>
      <c r="JRR46"/>
      <c r="JRS46"/>
      <c r="JRT46"/>
      <c r="JRU46"/>
      <c r="JRV46"/>
      <c r="JRW46"/>
      <c r="JRX46"/>
      <c r="JRY46"/>
      <c r="JRZ46"/>
      <c r="JSA46"/>
      <c r="JSB46"/>
      <c r="JSC46"/>
      <c r="JSD46"/>
      <c r="JSE46"/>
      <c r="JSF46"/>
      <c r="JSG46"/>
      <c r="JSH46"/>
      <c r="JSI46"/>
      <c r="JSJ46"/>
      <c r="JSK46"/>
      <c r="JSL46"/>
      <c r="JSM46"/>
      <c r="JSN46"/>
      <c r="JSO46"/>
      <c r="JSP46"/>
      <c r="JSQ46"/>
      <c r="JSR46"/>
      <c r="JSS46"/>
      <c r="JST46"/>
      <c r="JSU46"/>
      <c r="JSV46"/>
      <c r="JSW46"/>
      <c r="JSX46"/>
      <c r="JSY46"/>
      <c r="JSZ46"/>
      <c r="JTA46"/>
      <c r="JTB46"/>
      <c r="JTC46"/>
      <c r="JTD46"/>
      <c r="JTE46"/>
      <c r="JTF46"/>
      <c r="JTG46"/>
      <c r="JTH46"/>
      <c r="JTI46"/>
      <c r="JTJ46"/>
      <c r="JTK46"/>
      <c r="JTL46"/>
      <c r="JTM46"/>
      <c r="JTN46"/>
      <c r="JTO46"/>
      <c r="JTP46"/>
      <c r="JTQ46"/>
      <c r="JTR46"/>
      <c r="JTS46"/>
      <c r="JTT46"/>
      <c r="JTU46"/>
      <c r="JTV46"/>
      <c r="JTW46"/>
      <c r="JTX46"/>
      <c r="JTY46"/>
      <c r="JTZ46"/>
      <c r="JUA46"/>
      <c r="JUB46"/>
      <c r="JUC46"/>
      <c r="JUD46"/>
      <c r="JUE46"/>
      <c r="JUF46"/>
      <c r="JUG46"/>
      <c r="JUH46"/>
      <c r="JUI46"/>
      <c r="JUJ46"/>
      <c r="JUK46"/>
      <c r="JUL46"/>
      <c r="JUM46"/>
      <c r="JUN46"/>
      <c r="JUO46"/>
      <c r="JUP46"/>
      <c r="JUQ46"/>
      <c r="JUR46"/>
      <c r="JUS46"/>
      <c r="JUT46"/>
      <c r="JUU46"/>
      <c r="JUV46"/>
      <c r="JUW46"/>
      <c r="JUX46"/>
      <c r="JUY46"/>
      <c r="JUZ46"/>
      <c r="JVA46"/>
      <c r="JVB46"/>
      <c r="JVC46"/>
      <c r="JVD46"/>
      <c r="JVE46"/>
      <c r="JVF46"/>
      <c r="JVG46"/>
      <c r="JVH46"/>
      <c r="JVI46"/>
      <c r="JVJ46"/>
      <c r="JVK46"/>
      <c r="JVL46"/>
      <c r="JVM46"/>
      <c r="JVN46"/>
      <c r="JVO46"/>
      <c r="JVP46"/>
      <c r="JVQ46"/>
      <c r="JVR46"/>
      <c r="JVS46"/>
      <c r="JVT46"/>
      <c r="JVU46"/>
      <c r="JVV46"/>
      <c r="JVW46"/>
      <c r="JVX46"/>
      <c r="JVY46"/>
      <c r="JVZ46"/>
      <c r="JWA46"/>
      <c r="JWB46"/>
      <c r="JWC46"/>
      <c r="JWD46"/>
      <c r="JWE46"/>
      <c r="JWF46"/>
      <c r="JWG46"/>
      <c r="JWH46"/>
      <c r="JWI46"/>
      <c r="JWJ46"/>
      <c r="JWK46"/>
      <c r="JWL46"/>
      <c r="JWM46"/>
      <c r="JWN46"/>
      <c r="JWO46"/>
      <c r="JWP46"/>
      <c r="JWQ46"/>
      <c r="JWR46"/>
      <c r="JWS46"/>
      <c r="JWT46"/>
      <c r="JWU46"/>
      <c r="JWV46"/>
      <c r="JWW46"/>
      <c r="JWX46"/>
      <c r="JWY46"/>
      <c r="JWZ46"/>
      <c r="JXA46"/>
      <c r="JXB46"/>
      <c r="JXC46"/>
      <c r="JXD46"/>
      <c r="JXE46"/>
      <c r="JXF46"/>
      <c r="JXG46"/>
      <c r="JXH46"/>
      <c r="JXI46"/>
      <c r="JXJ46"/>
      <c r="JXK46"/>
      <c r="JXL46"/>
      <c r="JXM46"/>
      <c r="JXN46"/>
      <c r="JXO46"/>
      <c r="JXP46"/>
      <c r="JXQ46"/>
      <c r="JXR46"/>
      <c r="JXS46"/>
      <c r="JXT46"/>
      <c r="JXU46"/>
      <c r="JXV46"/>
      <c r="JXW46"/>
      <c r="JXX46"/>
      <c r="JXY46"/>
      <c r="JXZ46"/>
      <c r="JYA46"/>
      <c r="JYB46"/>
      <c r="JYC46"/>
      <c r="JYD46"/>
      <c r="JYE46"/>
      <c r="JYF46"/>
      <c r="JYG46"/>
      <c r="JYH46"/>
      <c r="JYI46"/>
      <c r="JYJ46"/>
      <c r="JYK46"/>
      <c r="JYL46"/>
      <c r="JYM46"/>
      <c r="JYN46"/>
      <c r="JYO46"/>
      <c r="JYP46"/>
      <c r="JYQ46"/>
      <c r="JYR46"/>
      <c r="JYS46"/>
      <c r="JYT46"/>
      <c r="JYU46"/>
      <c r="JYV46"/>
      <c r="JYW46"/>
      <c r="JYX46"/>
      <c r="JYY46"/>
      <c r="JYZ46"/>
      <c r="JZA46"/>
      <c r="JZB46"/>
      <c r="JZC46"/>
      <c r="JZD46"/>
      <c r="JZE46"/>
      <c r="JZF46"/>
      <c r="JZG46"/>
      <c r="JZH46"/>
      <c r="JZI46"/>
      <c r="JZJ46"/>
      <c r="JZK46"/>
      <c r="JZL46"/>
      <c r="JZM46"/>
      <c r="JZN46"/>
      <c r="JZO46"/>
      <c r="JZP46"/>
      <c r="JZQ46"/>
      <c r="JZR46"/>
      <c r="JZS46"/>
      <c r="JZT46"/>
      <c r="JZU46"/>
      <c r="JZV46"/>
      <c r="JZW46"/>
      <c r="JZX46"/>
      <c r="JZY46"/>
      <c r="JZZ46"/>
      <c r="KAA46"/>
      <c r="KAB46"/>
      <c r="KAC46"/>
      <c r="KAD46"/>
      <c r="KAE46"/>
      <c r="KAF46"/>
      <c r="KAG46"/>
      <c r="KAH46"/>
      <c r="KAI46"/>
      <c r="KAJ46"/>
      <c r="KAK46"/>
      <c r="KAL46"/>
      <c r="KAM46"/>
      <c r="KAN46"/>
      <c r="KAO46"/>
      <c r="KAP46"/>
      <c r="KAQ46"/>
      <c r="KAR46"/>
      <c r="KAS46"/>
      <c r="KAT46"/>
      <c r="KAU46"/>
      <c r="KAV46"/>
      <c r="KAW46"/>
      <c r="KAX46"/>
      <c r="KAY46"/>
      <c r="KAZ46"/>
      <c r="KBA46"/>
      <c r="KBB46"/>
      <c r="KBC46"/>
      <c r="KBD46"/>
      <c r="KBE46"/>
      <c r="KBF46"/>
      <c r="KBG46"/>
      <c r="KBH46"/>
      <c r="KBI46"/>
      <c r="KBJ46"/>
      <c r="KBK46"/>
      <c r="KBL46"/>
      <c r="KBM46"/>
      <c r="KBN46"/>
      <c r="KBO46"/>
      <c r="KBP46"/>
      <c r="KBQ46"/>
      <c r="KBR46"/>
      <c r="KBS46"/>
      <c r="KBT46"/>
      <c r="KBU46"/>
      <c r="KBV46"/>
      <c r="KBW46"/>
      <c r="KBX46"/>
      <c r="KBY46"/>
      <c r="KBZ46"/>
      <c r="KCA46"/>
      <c r="KCB46"/>
      <c r="KCC46"/>
      <c r="KCD46"/>
      <c r="KCE46"/>
      <c r="KCF46"/>
      <c r="KCG46"/>
      <c r="KCH46"/>
      <c r="KCI46"/>
      <c r="KCJ46"/>
      <c r="KCK46"/>
      <c r="KCL46"/>
      <c r="KCM46"/>
      <c r="KCN46"/>
      <c r="KCO46"/>
      <c r="KCP46"/>
      <c r="KCQ46"/>
      <c r="KCR46"/>
      <c r="KCS46"/>
      <c r="KCT46"/>
      <c r="KCU46"/>
      <c r="KCV46"/>
      <c r="KCW46"/>
      <c r="KCX46"/>
      <c r="KCY46"/>
      <c r="KCZ46"/>
      <c r="KDA46"/>
      <c r="KDB46"/>
      <c r="KDC46"/>
      <c r="KDD46"/>
      <c r="KDE46"/>
      <c r="KDF46"/>
      <c r="KDG46"/>
      <c r="KDH46"/>
      <c r="KDI46"/>
      <c r="KDJ46"/>
      <c r="KDK46"/>
      <c r="KDL46"/>
      <c r="KDM46"/>
      <c r="KDN46"/>
      <c r="KDO46"/>
      <c r="KDP46"/>
      <c r="KDQ46"/>
      <c r="KDR46"/>
      <c r="KDS46"/>
      <c r="KDT46"/>
      <c r="KDU46"/>
      <c r="KDV46"/>
      <c r="KDW46"/>
      <c r="KDX46"/>
      <c r="KDY46"/>
      <c r="KDZ46"/>
      <c r="KEA46"/>
      <c r="KEB46"/>
      <c r="KEC46"/>
      <c r="KED46"/>
      <c r="KEE46"/>
      <c r="KEF46"/>
      <c r="KEG46"/>
      <c r="KEH46"/>
      <c r="KEI46"/>
      <c r="KEJ46"/>
      <c r="KEK46"/>
      <c r="KEL46"/>
      <c r="KEM46"/>
      <c r="KEN46"/>
      <c r="KEO46"/>
      <c r="KEP46"/>
      <c r="KEQ46"/>
      <c r="KER46"/>
      <c r="KES46"/>
      <c r="KET46"/>
      <c r="KEU46"/>
      <c r="KEV46"/>
      <c r="KEW46"/>
      <c r="KEX46"/>
      <c r="KEY46"/>
      <c r="KEZ46"/>
      <c r="KFA46"/>
      <c r="KFB46"/>
      <c r="KFC46"/>
      <c r="KFD46"/>
      <c r="KFE46"/>
      <c r="KFF46"/>
      <c r="KFG46"/>
      <c r="KFH46"/>
      <c r="KFI46"/>
      <c r="KFJ46"/>
      <c r="KFK46"/>
      <c r="KFL46"/>
      <c r="KFM46"/>
      <c r="KFN46"/>
      <c r="KFO46"/>
      <c r="KFP46"/>
      <c r="KFQ46"/>
      <c r="KFR46"/>
      <c r="KFS46"/>
      <c r="KFT46"/>
      <c r="KFU46"/>
      <c r="KFV46"/>
      <c r="KFW46"/>
      <c r="KFX46"/>
      <c r="KFY46"/>
      <c r="KFZ46"/>
      <c r="KGA46"/>
      <c r="KGB46"/>
      <c r="KGC46"/>
      <c r="KGD46"/>
      <c r="KGE46"/>
      <c r="KGF46"/>
      <c r="KGG46"/>
      <c r="KGH46"/>
      <c r="KGI46"/>
      <c r="KGJ46"/>
      <c r="KGK46"/>
      <c r="KGL46"/>
      <c r="KGM46"/>
      <c r="KGN46"/>
      <c r="KGO46"/>
      <c r="KGP46"/>
      <c r="KGQ46"/>
      <c r="KGR46"/>
      <c r="KGS46"/>
      <c r="KGT46"/>
      <c r="KGU46"/>
      <c r="KGV46"/>
      <c r="KGW46"/>
      <c r="KGX46"/>
      <c r="KGY46"/>
      <c r="KGZ46"/>
      <c r="KHA46"/>
      <c r="KHB46"/>
      <c r="KHC46"/>
      <c r="KHD46"/>
      <c r="KHE46"/>
      <c r="KHF46"/>
      <c r="KHG46"/>
      <c r="KHH46"/>
      <c r="KHI46"/>
      <c r="KHJ46"/>
      <c r="KHK46"/>
      <c r="KHL46"/>
      <c r="KHM46"/>
      <c r="KHN46"/>
      <c r="KHO46"/>
      <c r="KHP46"/>
      <c r="KHQ46"/>
      <c r="KHR46"/>
      <c r="KHS46"/>
      <c r="KHT46"/>
      <c r="KHU46"/>
      <c r="KHV46"/>
      <c r="KHW46"/>
      <c r="KHX46"/>
      <c r="KHY46"/>
      <c r="KHZ46"/>
      <c r="KIA46"/>
      <c r="KIB46"/>
      <c r="KIC46"/>
      <c r="KID46"/>
      <c r="KIE46"/>
      <c r="KIF46"/>
      <c r="KIG46"/>
      <c r="KIH46"/>
      <c r="KII46"/>
      <c r="KIJ46"/>
      <c r="KIK46"/>
      <c r="KIL46"/>
      <c r="KIM46"/>
      <c r="KIN46"/>
      <c r="KIO46"/>
      <c r="KIP46"/>
      <c r="KIQ46"/>
      <c r="KIR46"/>
      <c r="KIS46"/>
      <c r="KIT46"/>
      <c r="KIU46"/>
      <c r="KIV46"/>
      <c r="KIW46"/>
      <c r="KIX46"/>
      <c r="KIY46"/>
      <c r="KIZ46"/>
      <c r="KJA46"/>
      <c r="KJB46"/>
      <c r="KJC46"/>
      <c r="KJD46"/>
      <c r="KJE46"/>
      <c r="KJF46"/>
      <c r="KJG46"/>
      <c r="KJH46"/>
      <c r="KJI46"/>
      <c r="KJJ46"/>
      <c r="KJK46"/>
      <c r="KJL46"/>
      <c r="KJM46"/>
      <c r="KJN46"/>
      <c r="KJO46"/>
      <c r="KJP46"/>
      <c r="KJQ46"/>
      <c r="KJR46"/>
      <c r="KJS46"/>
      <c r="KJT46"/>
      <c r="KJU46"/>
      <c r="KJV46"/>
      <c r="KJW46"/>
      <c r="KJX46"/>
      <c r="KJY46"/>
      <c r="KJZ46"/>
      <c r="KKA46"/>
      <c r="KKB46"/>
      <c r="KKC46"/>
      <c r="KKD46"/>
      <c r="KKE46"/>
      <c r="KKF46"/>
      <c r="KKG46"/>
      <c r="KKH46"/>
      <c r="KKI46"/>
      <c r="KKJ46"/>
      <c r="KKK46"/>
      <c r="KKL46"/>
      <c r="KKM46"/>
      <c r="KKN46"/>
      <c r="KKO46"/>
      <c r="KKP46"/>
      <c r="KKQ46"/>
      <c r="KKR46"/>
      <c r="KKS46"/>
      <c r="KKT46"/>
      <c r="KKU46"/>
      <c r="KKV46"/>
      <c r="KKW46"/>
      <c r="KKX46"/>
      <c r="KKY46"/>
      <c r="KKZ46"/>
      <c r="KLA46"/>
      <c r="KLB46"/>
      <c r="KLC46"/>
      <c r="KLD46"/>
      <c r="KLE46"/>
      <c r="KLF46"/>
      <c r="KLG46"/>
      <c r="KLH46"/>
      <c r="KLI46"/>
      <c r="KLJ46"/>
      <c r="KLK46"/>
      <c r="KLL46"/>
      <c r="KLM46"/>
      <c r="KLN46"/>
      <c r="KLO46"/>
      <c r="KLP46"/>
      <c r="KLQ46"/>
      <c r="KLR46"/>
      <c r="KLS46"/>
      <c r="KLT46"/>
      <c r="KLU46"/>
      <c r="KLV46"/>
      <c r="KLW46"/>
      <c r="KLX46"/>
      <c r="KLY46"/>
      <c r="KLZ46"/>
      <c r="KMA46"/>
      <c r="KMB46"/>
      <c r="KMC46"/>
      <c r="KMD46"/>
      <c r="KME46"/>
      <c r="KMF46"/>
      <c r="KMG46"/>
      <c r="KMH46"/>
      <c r="KMI46"/>
      <c r="KMJ46"/>
      <c r="KMK46"/>
      <c r="KML46"/>
      <c r="KMM46"/>
      <c r="KMN46"/>
      <c r="KMO46"/>
      <c r="KMP46"/>
      <c r="KMQ46"/>
      <c r="KMR46"/>
      <c r="KMS46"/>
      <c r="KMT46"/>
      <c r="KMU46"/>
      <c r="KMV46"/>
      <c r="KMW46"/>
      <c r="KMX46"/>
      <c r="KMY46"/>
      <c r="KMZ46"/>
      <c r="KNA46"/>
      <c r="KNB46"/>
      <c r="KNC46"/>
      <c r="KND46"/>
      <c r="KNE46"/>
      <c r="KNF46"/>
      <c r="KNG46"/>
      <c r="KNH46"/>
      <c r="KNI46"/>
      <c r="KNJ46"/>
      <c r="KNK46"/>
      <c r="KNL46"/>
      <c r="KNM46"/>
      <c r="KNN46"/>
      <c r="KNO46"/>
      <c r="KNP46"/>
      <c r="KNQ46"/>
      <c r="KNR46"/>
      <c r="KNS46"/>
      <c r="KNT46"/>
      <c r="KNU46"/>
      <c r="KNV46"/>
      <c r="KNW46"/>
      <c r="KNX46"/>
      <c r="KNY46"/>
      <c r="KNZ46"/>
      <c r="KOA46"/>
      <c r="KOB46"/>
      <c r="KOC46"/>
      <c r="KOD46"/>
      <c r="KOE46"/>
      <c r="KOF46"/>
      <c r="KOG46"/>
      <c r="KOH46"/>
      <c r="KOI46"/>
      <c r="KOJ46"/>
      <c r="KOK46"/>
      <c r="KOL46"/>
      <c r="KOM46"/>
      <c r="KON46"/>
      <c r="KOO46"/>
      <c r="KOP46"/>
      <c r="KOQ46"/>
      <c r="KOR46"/>
      <c r="KOS46"/>
      <c r="KOT46"/>
      <c r="KOU46"/>
      <c r="KOV46"/>
      <c r="KOW46"/>
      <c r="KOX46"/>
      <c r="KOY46"/>
      <c r="KOZ46"/>
      <c r="KPA46"/>
      <c r="KPB46"/>
      <c r="KPC46"/>
      <c r="KPD46"/>
      <c r="KPE46"/>
      <c r="KPF46"/>
      <c r="KPG46"/>
      <c r="KPH46"/>
      <c r="KPI46"/>
      <c r="KPJ46"/>
      <c r="KPK46"/>
      <c r="KPL46"/>
      <c r="KPM46"/>
      <c r="KPN46"/>
      <c r="KPO46"/>
      <c r="KPP46"/>
      <c r="KPQ46"/>
      <c r="KPR46"/>
      <c r="KPS46"/>
      <c r="KPT46"/>
      <c r="KPU46"/>
      <c r="KPV46"/>
      <c r="KPW46"/>
      <c r="KPX46"/>
      <c r="KPY46"/>
      <c r="KPZ46"/>
      <c r="KQA46"/>
      <c r="KQB46"/>
      <c r="KQC46"/>
      <c r="KQD46"/>
      <c r="KQE46"/>
      <c r="KQF46"/>
      <c r="KQG46"/>
      <c r="KQH46"/>
      <c r="KQI46"/>
      <c r="KQJ46"/>
      <c r="KQK46"/>
      <c r="KQL46"/>
      <c r="KQM46"/>
      <c r="KQN46"/>
      <c r="KQO46"/>
      <c r="KQP46"/>
      <c r="KQQ46"/>
      <c r="KQR46"/>
      <c r="KQS46"/>
      <c r="KQT46"/>
      <c r="KQU46"/>
      <c r="KQV46"/>
      <c r="KQW46"/>
      <c r="KQX46"/>
      <c r="KQY46"/>
      <c r="KQZ46"/>
      <c r="KRA46"/>
      <c r="KRB46"/>
      <c r="KRC46"/>
      <c r="KRD46"/>
      <c r="KRE46"/>
      <c r="KRF46"/>
      <c r="KRG46"/>
      <c r="KRH46"/>
      <c r="KRI46"/>
      <c r="KRJ46"/>
      <c r="KRK46"/>
      <c r="KRL46"/>
      <c r="KRM46"/>
      <c r="KRN46"/>
      <c r="KRO46"/>
      <c r="KRP46"/>
      <c r="KRQ46"/>
      <c r="KRR46"/>
      <c r="KRS46"/>
      <c r="KRT46"/>
      <c r="KRU46"/>
      <c r="KRV46"/>
      <c r="KRW46"/>
      <c r="KRX46"/>
      <c r="KRY46"/>
      <c r="KRZ46"/>
      <c r="KSA46"/>
      <c r="KSB46"/>
      <c r="KSC46"/>
      <c r="KSD46"/>
      <c r="KSE46"/>
      <c r="KSF46"/>
      <c r="KSG46"/>
      <c r="KSH46"/>
      <c r="KSI46"/>
      <c r="KSJ46"/>
      <c r="KSK46"/>
      <c r="KSL46"/>
      <c r="KSM46"/>
      <c r="KSN46"/>
      <c r="KSO46"/>
      <c r="KSP46"/>
      <c r="KSQ46"/>
      <c r="KSR46"/>
      <c r="KSS46"/>
      <c r="KST46"/>
      <c r="KSU46"/>
      <c r="KSV46"/>
      <c r="KSW46"/>
      <c r="KSX46"/>
      <c r="KSY46"/>
      <c r="KSZ46"/>
      <c r="KTA46"/>
      <c r="KTB46"/>
      <c r="KTC46"/>
      <c r="KTD46"/>
      <c r="KTE46"/>
      <c r="KTF46"/>
      <c r="KTG46"/>
      <c r="KTH46"/>
      <c r="KTI46"/>
      <c r="KTJ46"/>
      <c r="KTK46"/>
      <c r="KTL46"/>
      <c r="KTM46"/>
      <c r="KTN46"/>
      <c r="KTO46"/>
      <c r="KTP46"/>
      <c r="KTQ46"/>
      <c r="KTR46"/>
      <c r="KTS46"/>
      <c r="KTT46"/>
      <c r="KTU46"/>
      <c r="KTV46"/>
      <c r="KTW46"/>
      <c r="KTX46"/>
      <c r="KTY46"/>
      <c r="KTZ46"/>
      <c r="KUA46"/>
      <c r="KUB46"/>
      <c r="KUC46"/>
      <c r="KUD46"/>
      <c r="KUE46"/>
      <c r="KUF46"/>
      <c r="KUG46"/>
      <c r="KUH46"/>
      <c r="KUI46"/>
      <c r="KUJ46"/>
      <c r="KUK46"/>
      <c r="KUL46"/>
      <c r="KUM46"/>
      <c r="KUN46"/>
      <c r="KUO46"/>
      <c r="KUP46"/>
      <c r="KUQ46"/>
      <c r="KUR46"/>
      <c r="KUS46"/>
      <c r="KUT46"/>
      <c r="KUU46"/>
      <c r="KUV46"/>
      <c r="KUW46"/>
      <c r="KUX46"/>
      <c r="KUY46"/>
      <c r="KUZ46"/>
      <c r="KVA46"/>
      <c r="KVB46"/>
      <c r="KVC46"/>
      <c r="KVD46"/>
      <c r="KVE46"/>
      <c r="KVF46"/>
      <c r="KVG46"/>
      <c r="KVH46"/>
      <c r="KVI46"/>
      <c r="KVJ46"/>
      <c r="KVK46"/>
      <c r="KVL46"/>
      <c r="KVM46"/>
      <c r="KVN46"/>
      <c r="KVO46"/>
      <c r="KVP46"/>
      <c r="KVQ46"/>
      <c r="KVR46"/>
      <c r="KVS46"/>
      <c r="KVT46"/>
      <c r="KVU46"/>
      <c r="KVV46"/>
      <c r="KVW46"/>
      <c r="KVX46"/>
      <c r="KVY46"/>
      <c r="KVZ46"/>
      <c r="KWA46"/>
      <c r="KWB46"/>
      <c r="KWC46"/>
      <c r="KWD46"/>
      <c r="KWE46"/>
      <c r="KWF46"/>
      <c r="KWG46"/>
      <c r="KWH46"/>
      <c r="KWI46"/>
      <c r="KWJ46"/>
      <c r="KWK46"/>
      <c r="KWL46"/>
      <c r="KWM46"/>
      <c r="KWN46"/>
      <c r="KWO46"/>
      <c r="KWP46"/>
      <c r="KWQ46"/>
      <c r="KWR46"/>
      <c r="KWS46"/>
      <c r="KWT46"/>
      <c r="KWU46"/>
      <c r="KWV46"/>
      <c r="KWW46"/>
      <c r="KWX46"/>
      <c r="KWY46"/>
      <c r="KWZ46"/>
      <c r="KXA46"/>
      <c r="KXB46"/>
      <c r="KXC46"/>
      <c r="KXD46"/>
      <c r="KXE46"/>
      <c r="KXF46"/>
      <c r="KXG46"/>
      <c r="KXH46"/>
      <c r="KXI46"/>
      <c r="KXJ46"/>
      <c r="KXK46"/>
      <c r="KXL46"/>
      <c r="KXM46"/>
      <c r="KXN46"/>
      <c r="KXO46"/>
      <c r="KXP46"/>
      <c r="KXQ46"/>
      <c r="KXR46"/>
      <c r="KXS46"/>
      <c r="KXT46"/>
      <c r="KXU46"/>
      <c r="KXV46"/>
      <c r="KXW46"/>
      <c r="KXX46"/>
      <c r="KXY46"/>
      <c r="KXZ46"/>
      <c r="KYA46"/>
      <c r="KYB46"/>
      <c r="KYC46"/>
      <c r="KYD46"/>
      <c r="KYE46"/>
      <c r="KYF46"/>
      <c r="KYG46"/>
      <c r="KYH46"/>
      <c r="KYI46"/>
      <c r="KYJ46"/>
      <c r="KYK46"/>
      <c r="KYL46"/>
      <c r="KYM46"/>
      <c r="KYN46"/>
      <c r="KYO46"/>
      <c r="KYP46"/>
      <c r="KYQ46"/>
      <c r="KYR46"/>
      <c r="KYS46"/>
      <c r="KYT46"/>
      <c r="KYU46"/>
      <c r="KYV46"/>
      <c r="KYW46"/>
      <c r="KYX46"/>
      <c r="KYY46"/>
      <c r="KYZ46"/>
      <c r="KZA46"/>
      <c r="KZB46"/>
      <c r="KZC46"/>
      <c r="KZD46"/>
      <c r="KZE46"/>
      <c r="KZF46"/>
      <c r="KZG46"/>
      <c r="KZH46"/>
      <c r="KZI46"/>
      <c r="KZJ46"/>
      <c r="KZK46"/>
      <c r="KZL46"/>
      <c r="KZM46"/>
      <c r="KZN46"/>
      <c r="KZO46"/>
      <c r="KZP46"/>
      <c r="KZQ46"/>
      <c r="KZR46"/>
      <c r="KZS46"/>
      <c r="KZT46"/>
      <c r="KZU46"/>
      <c r="KZV46"/>
      <c r="KZW46"/>
      <c r="KZX46"/>
      <c r="KZY46"/>
      <c r="KZZ46"/>
      <c r="LAA46"/>
      <c r="LAB46"/>
      <c r="LAC46"/>
      <c r="LAD46"/>
      <c r="LAE46"/>
      <c r="LAF46"/>
      <c r="LAG46"/>
      <c r="LAH46"/>
      <c r="LAI46"/>
      <c r="LAJ46"/>
      <c r="LAK46"/>
      <c r="LAL46"/>
      <c r="LAM46"/>
      <c r="LAN46"/>
      <c r="LAO46"/>
      <c r="LAP46"/>
      <c r="LAQ46"/>
      <c r="LAR46"/>
      <c r="LAS46"/>
      <c r="LAT46"/>
      <c r="LAU46"/>
      <c r="LAV46"/>
      <c r="LAW46"/>
      <c r="LAX46"/>
      <c r="LAY46"/>
      <c r="LAZ46"/>
      <c r="LBA46"/>
      <c r="LBB46"/>
      <c r="LBC46"/>
      <c r="LBD46"/>
      <c r="LBE46"/>
      <c r="LBF46"/>
      <c r="LBG46"/>
      <c r="LBH46"/>
      <c r="LBI46"/>
      <c r="LBJ46"/>
      <c r="LBK46"/>
      <c r="LBL46"/>
      <c r="LBM46"/>
      <c r="LBN46"/>
      <c r="LBO46"/>
      <c r="LBP46"/>
      <c r="LBQ46"/>
      <c r="LBR46"/>
      <c r="LBS46"/>
      <c r="LBT46"/>
      <c r="LBU46"/>
      <c r="LBV46"/>
      <c r="LBW46"/>
      <c r="LBX46"/>
      <c r="LBY46"/>
      <c r="LBZ46"/>
      <c r="LCA46"/>
      <c r="LCB46"/>
      <c r="LCC46"/>
      <c r="LCD46"/>
      <c r="LCE46"/>
      <c r="LCF46"/>
      <c r="LCG46"/>
      <c r="LCH46"/>
      <c r="LCI46"/>
      <c r="LCJ46"/>
      <c r="LCK46"/>
      <c r="LCL46"/>
      <c r="LCM46"/>
      <c r="LCN46"/>
      <c r="LCO46"/>
      <c r="LCP46"/>
      <c r="LCQ46"/>
      <c r="LCR46"/>
      <c r="LCS46"/>
      <c r="LCT46"/>
      <c r="LCU46"/>
      <c r="LCV46"/>
      <c r="LCW46"/>
      <c r="LCX46"/>
      <c r="LCY46"/>
      <c r="LCZ46"/>
      <c r="LDA46"/>
      <c r="LDB46"/>
      <c r="LDC46"/>
      <c r="LDD46"/>
      <c r="LDE46"/>
      <c r="LDF46"/>
      <c r="LDG46"/>
      <c r="LDH46"/>
      <c r="LDI46"/>
      <c r="LDJ46"/>
      <c r="LDK46"/>
      <c r="LDL46"/>
      <c r="LDM46"/>
      <c r="LDN46"/>
      <c r="LDO46"/>
      <c r="LDP46"/>
      <c r="LDQ46"/>
      <c r="LDR46"/>
      <c r="LDS46"/>
      <c r="LDT46"/>
      <c r="LDU46"/>
      <c r="LDV46"/>
      <c r="LDW46"/>
      <c r="LDX46"/>
      <c r="LDY46"/>
      <c r="LDZ46"/>
      <c r="LEA46"/>
      <c r="LEB46"/>
      <c r="LEC46"/>
      <c r="LED46"/>
      <c r="LEE46"/>
      <c r="LEF46"/>
      <c r="LEG46"/>
      <c r="LEH46"/>
      <c r="LEI46"/>
      <c r="LEJ46"/>
      <c r="LEK46"/>
      <c r="LEL46"/>
      <c r="LEM46"/>
      <c r="LEN46"/>
      <c r="LEO46"/>
      <c r="LEP46"/>
      <c r="LEQ46"/>
      <c r="LER46"/>
      <c r="LES46"/>
      <c r="LET46"/>
      <c r="LEU46"/>
      <c r="LEV46"/>
      <c r="LEW46"/>
      <c r="LEX46"/>
      <c r="LEY46"/>
      <c r="LEZ46"/>
      <c r="LFA46"/>
      <c r="LFB46"/>
      <c r="LFC46"/>
      <c r="LFD46"/>
      <c r="LFE46"/>
      <c r="LFF46"/>
      <c r="LFG46"/>
      <c r="LFH46"/>
      <c r="LFI46"/>
      <c r="LFJ46"/>
      <c r="LFK46"/>
      <c r="LFL46"/>
      <c r="LFM46"/>
      <c r="LFN46"/>
      <c r="LFO46"/>
      <c r="LFP46"/>
      <c r="LFQ46"/>
      <c r="LFR46"/>
      <c r="LFS46"/>
      <c r="LFT46"/>
      <c r="LFU46"/>
      <c r="LFV46"/>
      <c r="LFW46"/>
      <c r="LFX46"/>
      <c r="LFY46"/>
      <c r="LFZ46"/>
      <c r="LGA46"/>
      <c r="LGB46"/>
      <c r="LGC46"/>
      <c r="LGD46"/>
      <c r="LGE46"/>
      <c r="LGF46"/>
      <c r="LGG46"/>
      <c r="LGH46"/>
      <c r="LGI46"/>
      <c r="LGJ46"/>
      <c r="LGK46"/>
      <c r="LGL46"/>
      <c r="LGM46"/>
      <c r="LGN46"/>
      <c r="LGO46"/>
      <c r="LGP46"/>
      <c r="LGQ46"/>
      <c r="LGR46"/>
      <c r="LGS46"/>
      <c r="LGT46"/>
      <c r="LGU46"/>
      <c r="LGV46"/>
      <c r="LGW46"/>
      <c r="LGX46"/>
      <c r="LGY46"/>
      <c r="LGZ46"/>
      <c r="LHA46"/>
      <c r="LHB46"/>
      <c r="LHC46"/>
      <c r="LHD46"/>
      <c r="LHE46"/>
      <c r="LHF46"/>
      <c r="LHG46"/>
      <c r="LHH46"/>
      <c r="LHI46"/>
      <c r="LHJ46"/>
      <c r="LHK46"/>
      <c r="LHL46"/>
      <c r="LHM46"/>
      <c r="LHN46"/>
      <c r="LHO46"/>
      <c r="LHP46"/>
      <c r="LHQ46"/>
      <c r="LHR46"/>
      <c r="LHS46"/>
      <c r="LHT46"/>
      <c r="LHU46"/>
      <c r="LHV46"/>
      <c r="LHW46"/>
      <c r="LHX46"/>
      <c r="LHY46"/>
      <c r="LHZ46"/>
      <c r="LIA46"/>
      <c r="LIB46"/>
      <c r="LIC46"/>
      <c r="LID46"/>
      <c r="LIE46"/>
      <c r="LIF46"/>
      <c r="LIG46"/>
      <c r="LIH46"/>
      <c r="LII46"/>
      <c r="LIJ46"/>
      <c r="LIK46"/>
      <c r="LIL46"/>
      <c r="LIM46"/>
      <c r="LIN46"/>
      <c r="LIO46"/>
      <c r="LIP46"/>
      <c r="LIQ46"/>
      <c r="LIR46"/>
      <c r="LIS46"/>
      <c r="LIT46"/>
      <c r="LIU46"/>
      <c r="LIV46"/>
      <c r="LIW46"/>
      <c r="LIX46"/>
      <c r="LIY46"/>
      <c r="LIZ46"/>
      <c r="LJA46"/>
      <c r="LJB46"/>
      <c r="LJC46"/>
      <c r="LJD46"/>
      <c r="LJE46"/>
      <c r="LJF46"/>
      <c r="LJG46"/>
      <c r="LJH46"/>
      <c r="LJI46"/>
      <c r="LJJ46"/>
      <c r="LJK46"/>
      <c r="LJL46"/>
      <c r="LJM46"/>
      <c r="LJN46"/>
      <c r="LJO46"/>
      <c r="LJP46"/>
      <c r="LJQ46"/>
      <c r="LJR46"/>
      <c r="LJS46"/>
      <c r="LJT46"/>
      <c r="LJU46"/>
      <c r="LJV46"/>
      <c r="LJW46"/>
      <c r="LJX46"/>
      <c r="LJY46"/>
      <c r="LJZ46"/>
      <c r="LKA46"/>
      <c r="LKB46"/>
      <c r="LKC46"/>
      <c r="LKD46"/>
      <c r="LKE46"/>
      <c r="LKF46"/>
      <c r="LKG46"/>
      <c r="LKH46"/>
      <c r="LKI46"/>
      <c r="LKJ46"/>
      <c r="LKK46"/>
      <c r="LKL46"/>
      <c r="LKM46"/>
      <c r="LKN46"/>
      <c r="LKO46"/>
      <c r="LKP46"/>
      <c r="LKQ46"/>
      <c r="LKR46"/>
      <c r="LKS46"/>
      <c r="LKT46"/>
      <c r="LKU46"/>
      <c r="LKV46"/>
      <c r="LKW46"/>
      <c r="LKX46"/>
      <c r="LKY46"/>
      <c r="LKZ46"/>
      <c r="LLA46"/>
      <c r="LLB46"/>
      <c r="LLC46"/>
      <c r="LLD46"/>
      <c r="LLE46"/>
      <c r="LLF46"/>
      <c r="LLG46"/>
      <c r="LLH46"/>
      <c r="LLI46"/>
      <c r="LLJ46"/>
      <c r="LLK46"/>
      <c r="LLL46"/>
      <c r="LLM46"/>
      <c r="LLN46"/>
      <c r="LLO46"/>
      <c r="LLP46"/>
      <c r="LLQ46"/>
      <c r="LLR46"/>
      <c r="LLS46"/>
      <c r="LLT46"/>
      <c r="LLU46"/>
      <c r="LLV46"/>
      <c r="LLW46"/>
      <c r="LLX46"/>
      <c r="LLY46"/>
      <c r="LLZ46"/>
      <c r="LMA46"/>
      <c r="LMB46"/>
      <c r="LMC46"/>
      <c r="LMD46"/>
      <c r="LME46"/>
      <c r="LMF46"/>
      <c r="LMG46"/>
      <c r="LMH46"/>
      <c r="LMI46"/>
      <c r="LMJ46"/>
      <c r="LMK46"/>
      <c r="LML46"/>
      <c r="LMM46"/>
      <c r="LMN46"/>
      <c r="LMO46"/>
      <c r="LMP46"/>
      <c r="LMQ46"/>
      <c r="LMR46"/>
      <c r="LMS46"/>
      <c r="LMT46"/>
      <c r="LMU46"/>
      <c r="LMV46"/>
      <c r="LMW46"/>
      <c r="LMX46"/>
      <c r="LMY46"/>
      <c r="LMZ46"/>
      <c r="LNA46"/>
      <c r="LNB46"/>
      <c r="LNC46"/>
      <c r="LND46"/>
      <c r="LNE46"/>
      <c r="LNF46"/>
      <c r="LNG46"/>
      <c r="LNH46"/>
      <c r="LNI46"/>
      <c r="LNJ46"/>
      <c r="LNK46"/>
      <c r="LNL46"/>
      <c r="LNM46"/>
      <c r="LNN46"/>
      <c r="LNO46"/>
      <c r="LNP46"/>
      <c r="LNQ46"/>
      <c r="LNR46"/>
      <c r="LNS46"/>
      <c r="LNT46"/>
      <c r="LNU46"/>
      <c r="LNV46"/>
      <c r="LNW46"/>
      <c r="LNX46"/>
      <c r="LNY46"/>
      <c r="LNZ46"/>
      <c r="LOA46"/>
      <c r="LOB46"/>
      <c r="LOC46"/>
      <c r="LOD46"/>
      <c r="LOE46"/>
      <c r="LOF46"/>
      <c r="LOG46"/>
      <c r="LOH46"/>
      <c r="LOI46"/>
      <c r="LOJ46"/>
      <c r="LOK46"/>
      <c r="LOL46"/>
      <c r="LOM46"/>
      <c r="LON46"/>
      <c r="LOO46"/>
      <c r="LOP46"/>
      <c r="LOQ46"/>
      <c r="LOR46"/>
      <c r="LOS46"/>
      <c r="LOT46"/>
      <c r="LOU46"/>
      <c r="LOV46"/>
      <c r="LOW46"/>
      <c r="LOX46"/>
      <c r="LOY46"/>
      <c r="LOZ46"/>
      <c r="LPA46"/>
      <c r="LPB46"/>
      <c r="LPC46"/>
      <c r="LPD46"/>
      <c r="LPE46"/>
      <c r="LPF46"/>
      <c r="LPG46"/>
      <c r="LPH46"/>
      <c r="LPI46"/>
      <c r="LPJ46"/>
      <c r="LPK46"/>
      <c r="LPL46"/>
      <c r="LPM46"/>
      <c r="LPN46"/>
      <c r="LPO46"/>
      <c r="LPP46"/>
      <c r="LPQ46"/>
      <c r="LPR46"/>
      <c r="LPS46"/>
      <c r="LPT46"/>
      <c r="LPU46"/>
      <c r="LPV46"/>
      <c r="LPW46"/>
      <c r="LPX46"/>
      <c r="LPY46"/>
      <c r="LPZ46"/>
      <c r="LQA46"/>
      <c r="LQB46"/>
      <c r="LQC46"/>
      <c r="LQD46"/>
      <c r="LQE46"/>
      <c r="LQF46"/>
      <c r="LQG46"/>
      <c r="LQH46"/>
      <c r="LQI46"/>
      <c r="LQJ46"/>
      <c r="LQK46"/>
      <c r="LQL46"/>
      <c r="LQM46"/>
      <c r="LQN46"/>
      <c r="LQO46"/>
      <c r="LQP46"/>
      <c r="LQQ46"/>
      <c r="LQR46"/>
      <c r="LQS46"/>
      <c r="LQT46"/>
      <c r="LQU46"/>
      <c r="LQV46"/>
      <c r="LQW46"/>
      <c r="LQX46"/>
      <c r="LQY46"/>
      <c r="LQZ46"/>
      <c r="LRA46"/>
      <c r="LRB46"/>
      <c r="LRC46"/>
      <c r="LRD46"/>
      <c r="LRE46"/>
      <c r="LRF46"/>
      <c r="LRG46"/>
      <c r="LRH46"/>
      <c r="LRI46"/>
      <c r="LRJ46"/>
      <c r="LRK46"/>
      <c r="LRL46"/>
      <c r="LRM46"/>
      <c r="LRN46"/>
      <c r="LRO46"/>
      <c r="LRP46"/>
      <c r="LRQ46"/>
      <c r="LRR46"/>
      <c r="LRS46"/>
      <c r="LRT46"/>
      <c r="LRU46"/>
      <c r="LRV46"/>
      <c r="LRW46"/>
      <c r="LRX46"/>
      <c r="LRY46"/>
      <c r="LRZ46"/>
      <c r="LSA46"/>
      <c r="LSB46"/>
      <c r="LSC46"/>
      <c r="LSD46"/>
      <c r="LSE46"/>
      <c r="LSF46"/>
      <c r="LSG46"/>
      <c r="LSH46"/>
      <c r="LSI46"/>
      <c r="LSJ46"/>
      <c r="LSK46"/>
      <c r="LSL46"/>
      <c r="LSM46"/>
      <c r="LSN46"/>
      <c r="LSO46"/>
      <c r="LSP46"/>
      <c r="LSQ46"/>
      <c r="LSR46"/>
      <c r="LSS46"/>
      <c r="LST46"/>
      <c r="LSU46"/>
      <c r="LSV46"/>
      <c r="LSW46"/>
      <c r="LSX46"/>
      <c r="LSY46"/>
      <c r="LSZ46"/>
      <c r="LTA46"/>
      <c r="LTB46"/>
      <c r="LTC46"/>
      <c r="LTD46"/>
      <c r="LTE46"/>
      <c r="LTF46"/>
      <c r="LTG46"/>
      <c r="LTH46"/>
      <c r="LTI46"/>
      <c r="LTJ46"/>
      <c r="LTK46"/>
      <c r="LTL46"/>
      <c r="LTM46"/>
      <c r="LTN46"/>
      <c r="LTO46"/>
      <c r="LTP46"/>
      <c r="LTQ46"/>
      <c r="LTR46"/>
      <c r="LTS46"/>
      <c r="LTT46"/>
      <c r="LTU46"/>
      <c r="LTV46"/>
      <c r="LTW46"/>
      <c r="LTX46"/>
      <c r="LTY46"/>
      <c r="LTZ46"/>
      <c r="LUA46"/>
      <c r="LUB46"/>
      <c r="LUC46"/>
      <c r="LUD46"/>
      <c r="LUE46"/>
      <c r="LUF46"/>
      <c r="LUG46"/>
      <c r="LUH46"/>
      <c r="LUI46"/>
      <c r="LUJ46"/>
      <c r="LUK46"/>
      <c r="LUL46"/>
      <c r="LUM46"/>
      <c r="LUN46"/>
      <c r="LUO46"/>
      <c r="LUP46"/>
      <c r="LUQ46"/>
      <c r="LUR46"/>
      <c r="LUS46"/>
      <c r="LUT46"/>
      <c r="LUU46"/>
      <c r="LUV46"/>
      <c r="LUW46"/>
      <c r="LUX46"/>
      <c r="LUY46"/>
      <c r="LUZ46"/>
      <c r="LVA46"/>
      <c r="LVB46"/>
      <c r="LVC46"/>
      <c r="LVD46"/>
      <c r="LVE46"/>
      <c r="LVF46"/>
      <c r="LVG46"/>
      <c r="LVH46"/>
      <c r="LVI46"/>
      <c r="LVJ46"/>
      <c r="LVK46"/>
      <c r="LVL46"/>
      <c r="LVM46"/>
      <c r="LVN46"/>
      <c r="LVO46"/>
      <c r="LVP46"/>
      <c r="LVQ46"/>
      <c r="LVR46"/>
      <c r="LVS46"/>
      <c r="LVT46"/>
      <c r="LVU46"/>
      <c r="LVV46"/>
      <c r="LVW46"/>
      <c r="LVX46"/>
      <c r="LVY46"/>
      <c r="LVZ46"/>
      <c r="LWA46"/>
      <c r="LWB46"/>
      <c r="LWC46"/>
      <c r="LWD46"/>
      <c r="LWE46"/>
      <c r="LWF46"/>
      <c r="LWG46"/>
      <c r="LWH46"/>
      <c r="LWI46"/>
      <c r="LWJ46"/>
      <c r="LWK46"/>
      <c r="LWL46"/>
      <c r="LWM46"/>
      <c r="LWN46"/>
      <c r="LWO46"/>
      <c r="LWP46"/>
      <c r="LWQ46"/>
      <c r="LWR46"/>
      <c r="LWS46"/>
      <c r="LWT46"/>
      <c r="LWU46"/>
      <c r="LWV46"/>
      <c r="LWW46"/>
      <c r="LWX46"/>
      <c r="LWY46"/>
      <c r="LWZ46"/>
      <c r="LXA46"/>
      <c r="LXB46"/>
      <c r="LXC46"/>
      <c r="LXD46"/>
      <c r="LXE46"/>
      <c r="LXF46"/>
      <c r="LXG46"/>
      <c r="LXH46"/>
      <c r="LXI46"/>
      <c r="LXJ46"/>
      <c r="LXK46"/>
      <c r="LXL46"/>
      <c r="LXM46"/>
      <c r="LXN46"/>
      <c r="LXO46"/>
      <c r="LXP46"/>
      <c r="LXQ46"/>
      <c r="LXR46"/>
      <c r="LXS46"/>
      <c r="LXT46"/>
      <c r="LXU46"/>
      <c r="LXV46"/>
      <c r="LXW46"/>
      <c r="LXX46"/>
      <c r="LXY46"/>
      <c r="LXZ46"/>
      <c r="LYA46"/>
      <c r="LYB46"/>
      <c r="LYC46"/>
      <c r="LYD46"/>
      <c r="LYE46"/>
      <c r="LYF46"/>
      <c r="LYG46"/>
      <c r="LYH46"/>
      <c r="LYI46"/>
      <c r="LYJ46"/>
      <c r="LYK46"/>
      <c r="LYL46"/>
      <c r="LYM46"/>
      <c r="LYN46"/>
      <c r="LYO46"/>
      <c r="LYP46"/>
      <c r="LYQ46"/>
      <c r="LYR46"/>
      <c r="LYS46"/>
      <c r="LYT46"/>
      <c r="LYU46"/>
      <c r="LYV46"/>
      <c r="LYW46"/>
      <c r="LYX46"/>
      <c r="LYY46"/>
      <c r="LYZ46"/>
      <c r="LZA46"/>
      <c r="LZB46"/>
      <c r="LZC46"/>
      <c r="LZD46"/>
      <c r="LZE46"/>
      <c r="LZF46"/>
      <c r="LZG46"/>
      <c r="LZH46"/>
      <c r="LZI46"/>
      <c r="LZJ46"/>
      <c r="LZK46"/>
      <c r="LZL46"/>
      <c r="LZM46"/>
      <c r="LZN46"/>
      <c r="LZO46"/>
      <c r="LZP46"/>
      <c r="LZQ46"/>
      <c r="LZR46"/>
      <c r="LZS46"/>
      <c r="LZT46"/>
      <c r="LZU46"/>
      <c r="LZV46"/>
      <c r="LZW46"/>
      <c r="LZX46"/>
      <c r="LZY46"/>
      <c r="LZZ46"/>
      <c r="MAA46"/>
      <c r="MAB46"/>
      <c r="MAC46"/>
      <c r="MAD46"/>
      <c r="MAE46"/>
      <c r="MAF46"/>
      <c r="MAG46"/>
      <c r="MAH46"/>
      <c r="MAI46"/>
      <c r="MAJ46"/>
      <c r="MAK46"/>
      <c r="MAL46"/>
      <c r="MAM46"/>
      <c r="MAN46"/>
      <c r="MAO46"/>
      <c r="MAP46"/>
      <c r="MAQ46"/>
      <c r="MAR46"/>
      <c r="MAS46"/>
      <c r="MAT46"/>
      <c r="MAU46"/>
      <c r="MAV46"/>
      <c r="MAW46"/>
      <c r="MAX46"/>
      <c r="MAY46"/>
      <c r="MAZ46"/>
      <c r="MBA46"/>
      <c r="MBB46"/>
      <c r="MBC46"/>
      <c r="MBD46"/>
      <c r="MBE46"/>
      <c r="MBF46"/>
      <c r="MBG46"/>
      <c r="MBH46"/>
      <c r="MBI46"/>
      <c r="MBJ46"/>
      <c r="MBK46"/>
      <c r="MBL46"/>
      <c r="MBM46"/>
      <c r="MBN46"/>
      <c r="MBO46"/>
      <c r="MBP46"/>
      <c r="MBQ46"/>
      <c r="MBR46"/>
      <c r="MBS46"/>
      <c r="MBT46"/>
      <c r="MBU46"/>
      <c r="MBV46"/>
      <c r="MBW46"/>
      <c r="MBX46"/>
      <c r="MBY46"/>
      <c r="MBZ46"/>
      <c r="MCA46"/>
      <c r="MCB46"/>
      <c r="MCC46"/>
      <c r="MCD46"/>
      <c r="MCE46"/>
      <c r="MCF46"/>
      <c r="MCG46"/>
      <c r="MCH46"/>
      <c r="MCI46"/>
      <c r="MCJ46"/>
      <c r="MCK46"/>
      <c r="MCL46"/>
      <c r="MCM46"/>
      <c r="MCN46"/>
      <c r="MCO46"/>
      <c r="MCP46"/>
      <c r="MCQ46"/>
      <c r="MCR46"/>
      <c r="MCS46"/>
      <c r="MCT46"/>
      <c r="MCU46"/>
      <c r="MCV46"/>
      <c r="MCW46"/>
      <c r="MCX46"/>
      <c r="MCY46"/>
      <c r="MCZ46"/>
      <c r="MDA46"/>
      <c r="MDB46"/>
      <c r="MDC46"/>
      <c r="MDD46"/>
      <c r="MDE46"/>
      <c r="MDF46"/>
      <c r="MDG46"/>
      <c r="MDH46"/>
      <c r="MDI46"/>
      <c r="MDJ46"/>
      <c r="MDK46"/>
      <c r="MDL46"/>
      <c r="MDM46"/>
      <c r="MDN46"/>
      <c r="MDO46"/>
      <c r="MDP46"/>
      <c r="MDQ46"/>
      <c r="MDR46"/>
      <c r="MDS46"/>
      <c r="MDT46"/>
      <c r="MDU46"/>
      <c r="MDV46"/>
      <c r="MDW46"/>
      <c r="MDX46"/>
      <c r="MDY46"/>
      <c r="MDZ46"/>
      <c r="MEA46"/>
      <c r="MEB46"/>
      <c r="MEC46"/>
      <c r="MED46"/>
      <c r="MEE46"/>
      <c r="MEF46"/>
      <c r="MEG46"/>
      <c r="MEH46"/>
      <c r="MEI46"/>
      <c r="MEJ46"/>
      <c r="MEK46"/>
      <c r="MEL46"/>
      <c r="MEM46"/>
      <c r="MEN46"/>
      <c r="MEO46"/>
      <c r="MEP46"/>
      <c r="MEQ46"/>
      <c r="MER46"/>
      <c r="MES46"/>
      <c r="MET46"/>
      <c r="MEU46"/>
      <c r="MEV46"/>
      <c r="MEW46"/>
      <c r="MEX46"/>
      <c r="MEY46"/>
      <c r="MEZ46"/>
      <c r="MFA46"/>
      <c r="MFB46"/>
      <c r="MFC46"/>
      <c r="MFD46"/>
      <c r="MFE46"/>
      <c r="MFF46"/>
      <c r="MFG46"/>
      <c r="MFH46"/>
      <c r="MFI46"/>
      <c r="MFJ46"/>
      <c r="MFK46"/>
      <c r="MFL46"/>
      <c r="MFM46"/>
      <c r="MFN46"/>
      <c r="MFO46"/>
      <c r="MFP46"/>
      <c r="MFQ46"/>
      <c r="MFR46"/>
      <c r="MFS46"/>
      <c r="MFT46"/>
      <c r="MFU46"/>
      <c r="MFV46"/>
      <c r="MFW46"/>
      <c r="MFX46"/>
      <c r="MFY46"/>
      <c r="MFZ46"/>
      <c r="MGA46"/>
      <c r="MGB46"/>
      <c r="MGC46"/>
      <c r="MGD46"/>
      <c r="MGE46"/>
      <c r="MGF46"/>
      <c r="MGG46"/>
      <c r="MGH46"/>
      <c r="MGI46"/>
      <c r="MGJ46"/>
      <c r="MGK46"/>
      <c r="MGL46"/>
      <c r="MGM46"/>
      <c r="MGN46"/>
      <c r="MGO46"/>
      <c r="MGP46"/>
      <c r="MGQ46"/>
      <c r="MGR46"/>
      <c r="MGS46"/>
      <c r="MGT46"/>
      <c r="MGU46"/>
      <c r="MGV46"/>
      <c r="MGW46"/>
      <c r="MGX46"/>
      <c r="MGY46"/>
      <c r="MGZ46"/>
      <c r="MHA46"/>
      <c r="MHB46"/>
      <c r="MHC46"/>
      <c r="MHD46"/>
      <c r="MHE46"/>
      <c r="MHF46"/>
      <c r="MHG46"/>
      <c r="MHH46"/>
      <c r="MHI46"/>
      <c r="MHJ46"/>
      <c r="MHK46"/>
      <c r="MHL46"/>
      <c r="MHM46"/>
      <c r="MHN46"/>
      <c r="MHO46"/>
      <c r="MHP46"/>
      <c r="MHQ46"/>
      <c r="MHR46"/>
      <c r="MHS46"/>
      <c r="MHT46"/>
      <c r="MHU46"/>
      <c r="MHV46"/>
      <c r="MHW46"/>
      <c r="MHX46"/>
      <c r="MHY46"/>
      <c r="MHZ46"/>
      <c r="MIA46"/>
      <c r="MIB46"/>
      <c r="MIC46"/>
      <c r="MID46"/>
      <c r="MIE46"/>
      <c r="MIF46"/>
      <c r="MIG46"/>
      <c r="MIH46"/>
      <c r="MII46"/>
      <c r="MIJ46"/>
      <c r="MIK46"/>
      <c r="MIL46"/>
      <c r="MIM46"/>
      <c r="MIN46"/>
      <c r="MIO46"/>
      <c r="MIP46"/>
      <c r="MIQ46"/>
      <c r="MIR46"/>
      <c r="MIS46"/>
      <c r="MIT46"/>
      <c r="MIU46"/>
      <c r="MIV46"/>
      <c r="MIW46"/>
      <c r="MIX46"/>
      <c r="MIY46"/>
      <c r="MIZ46"/>
      <c r="MJA46"/>
      <c r="MJB46"/>
      <c r="MJC46"/>
      <c r="MJD46"/>
      <c r="MJE46"/>
      <c r="MJF46"/>
      <c r="MJG46"/>
      <c r="MJH46"/>
      <c r="MJI46"/>
      <c r="MJJ46"/>
      <c r="MJK46"/>
      <c r="MJL46"/>
      <c r="MJM46"/>
      <c r="MJN46"/>
      <c r="MJO46"/>
      <c r="MJP46"/>
      <c r="MJQ46"/>
      <c r="MJR46"/>
      <c r="MJS46"/>
      <c r="MJT46"/>
      <c r="MJU46"/>
      <c r="MJV46"/>
      <c r="MJW46"/>
      <c r="MJX46"/>
      <c r="MJY46"/>
      <c r="MJZ46"/>
      <c r="MKA46"/>
      <c r="MKB46"/>
      <c r="MKC46"/>
      <c r="MKD46"/>
      <c r="MKE46"/>
      <c r="MKF46"/>
      <c r="MKG46"/>
      <c r="MKH46"/>
      <c r="MKI46"/>
      <c r="MKJ46"/>
      <c r="MKK46"/>
      <c r="MKL46"/>
      <c r="MKM46"/>
      <c r="MKN46"/>
      <c r="MKO46"/>
      <c r="MKP46"/>
      <c r="MKQ46"/>
      <c r="MKR46"/>
      <c r="MKS46"/>
      <c r="MKT46"/>
      <c r="MKU46"/>
      <c r="MKV46"/>
      <c r="MKW46"/>
      <c r="MKX46"/>
      <c r="MKY46"/>
      <c r="MKZ46"/>
      <c r="MLA46"/>
      <c r="MLB46"/>
      <c r="MLC46"/>
      <c r="MLD46"/>
      <c r="MLE46"/>
      <c r="MLF46"/>
      <c r="MLG46"/>
      <c r="MLH46"/>
      <c r="MLI46"/>
      <c r="MLJ46"/>
      <c r="MLK46"/>
      <c r="MLL46"/>
      <c r="MLM46"/>
      <c r="MLN46"/>
      <c r="MLO46"/>
      <c r="MLP46"/>
      <c r="MLQ46"/>
      <c r="MLR46"/>
      <c r="MLS46"/>
      <c r="MLT46"/>
      <c r="MLU46"/>
      <c r="MLV46"/>
      <c r="MLW46"/>
      <c r="MLX46"/>
      <c r="MLY46"/>
      <c r="MLZ46"/>
      <c r="MMA46"/>
      <c r="MMB46"/>
      <c r="MMC46"/>
      <c r="MMD46"/>
      <c r="MME46"/>
      <c r="MMF46"/>
      <c r="MMG46"/>
      <c r="MMH46"/>
      <c r="MMI46"/>
      <c r="MMJ46"/>
      <c r="MMK46"/>
      <c r="MML46"/>
      <c r="MMM46"/>
      <c r="MMN46"/>
      <c r="MMO46"/>
      <c r="MMP46"/>
      <c r="MMQ46"/>
      <c r="MMR46"/>
      <c r="MMS46"/>
      <c r="MMT46"/>
      <c r="MMU46"/>
      <c r="MMV46"/>
      <c r="MMW46"/>
      <c r="MMX46"/>
      <c r="MMY46"/>
      <c r="MMZ46"/>
      <c r="MNA46"/>
      <c r="MNB46"/>
      <c r="MNC46"/>
      <c r="MND46"/>
      <c r="MNE46"/>
      <c r="MNF46"/>
      <c r="MNG46"/>
      <c r="MNH46"/>
      <c r="MNI46"/>
      <c r="MNJ46"/>
      <c r="MNK46"/>
      <c r="MNL46"/>
      <c r="MNM46"/>
      <c r="MNN46"/>
      <c r="MNO46"/>
      <c r="MNP46"/>
      <c r="MNQ46"/>
      <c r="MNR46"/>
      <c r="MNS46"/>
      <c r="MNT46"/>
      <c r="MNU46"/>
      <c r="MNV46"/>
      <c r="MNW46"/>
      <c r="MNX46"/>
      <c r="MNY46"/>
      <c r="MNZ46"/>
      <c r="MOA46"/>
      <c r="MOB46"/>
      <c r="MOC46"/>
      <c r="MOD46"/>
      <c r="MOE46"/>
      <c r="MOF46"/>
      <c r="MOG46"/>
      <c r="MOH46"/>
      <c r="MOI46"/>
      <c r="MOJ46"/>
      <c r="MOK46"/>
      <c r="MOL46"/>
      <c r="MOM46"/>
      <c r="MON46"/>
      <c r="MOO46"/>
      <c r="MOP46"/>
      <c r="MOQ46"/>
      <c r="MOR46"/>
      <c r="MOS46"/>
      <c r="MOT46"/>
      <c r="MOU46"/>
      <c r="MOV46"/>
      <c r="MOW46"/>
      <c r="MOX46"/>
      <c r="MOY46"/>
      <c r="MOZ46"/>
      <c r="MPA46"/>
      <c r="MPB46"/>
      <c r="MPC46"/>
      <c r="MPD46"/>
      <c r="MPE46"/>
      <c r="MPF46"/>
      <c r="MPG46"/>
      <c r="MPH46"/>
      <c r="MPI46"/>
      <c r="MPJ46"/>
      <c r="MPK46"/>
      <c r="MPL46"/>
      <c r="MPM46"/>
      <c r="MPN46"/>
      <c r="MPO46"/>
      <c r="MPP46"/>
      <c r="MPQ46"/>
      <c r="MPR46"/>
      <c r="MPS46"/>
      <c r="MPT46"/>
      <c r="MPU46"/>
      <c r="MPV46"/>
      <c r="MPW46"/>
      <c r="MPX46"/>
      <c r="MPY46"/>
      <c r="MPZ46"/>
      <c r="MQA46"/>
      <c r="MQB46"/>
      <c r="MQC46"/>
      <c r="MQD46"/>
      <c r="MQE46"/>
      <c r="MQF46"/>
      <c r="MQG46"/>
      <c r="MQH46"/>
      <c r="MQI46"/>
      <c r="MQJ46"/>
      <c r="MQK46"/>
      <c r="MQL46"/>
      <c r="MQM46"/>
      <c r="MQN46"/>
      <c r="MQO46"/>
      <c r="MQP46"/>
      <c r="MQQ46"/>
      <c r="MQR46"/>
      <c r="MQS46"/>
      <c r="MQT46"/>
      <c r="MQU46"/>
      <c r="MQV46"/>
      <c r="MQW46"/>
      <c r="MQX46"/>
      <c r="MQY46"/>
      <c r="MQZ46"/>
      <c r="MRA46"/>
      <c r="MRB46"/>
      <c r="MRC46"/>
      <c r="MRD46"/>
      <c r="MRE46"/>
      <c r="MRF46"/>
      <c r="MRG46"/>
      <c r="MRH46"/>
      <c r="MRI46"/>
      <c r="MRJ46"/>
      <c r="MRK46"/>
      <c r="MRL46"/>
      <c r="MRM46"/>
      <c r="MRN46"/>
      <c r="MRO46"/>
      <c r="MRP46"/>
      <c r="MRQ46"/>
      <c r="MRR46"/>
      <c r="MRS46"/>
      <c r="MRT46"/>
      <c r="MRU46"/>
      <c r="MRV46"/>
      <c r="MRW46"/>
      <c r="MRX46"/>
      <c r="MRY46"/>
      <c r="MRZ46"/>
      <c r="MSA46"/>
      <c r="MSB46"/>
      <c r="MSC46"/>
      <c r="MSD46"/>
      <c r="MSE46"/>
      <c r="MSF46"/>
      <c r="MSG46"/>
      <c r="MSH46"/>
      <c r="MSI46"/>
      <c r="MSJ46"/>
      <c r="MSK46"/>
      <c r="MSL46"/>
      <c r="MSM46"/>
      <c r="MSN46"/>
      <c r="MSO46"/>
      <c r="MSP46"/>
      <c r="MSQ46"/>
      <c r="MSR46"/>
      <c r="MSS46"/>
      <c r="MST46"/>
      <c r="MSU46"/>
      <c r="MSV46"/>
      <c r="MSW46"/>
      <c r="MSX46"/>
      <c r="MSY46"/>
      <c r="MSZ46"/>
      <c r="MTA46"/>
      <c r="MTB46"/>
      <c r="MTC46"/>
      <c r="MTD46"/>
      <c r="MTE46"/>
      <c r="MTF46"/>
      <c r="MTG46"/>
      <c r="MTH46"/>
      <c r="MTI46"/>
      <c r="MTJ46"/>
      <c r="MTK46"/>
      <c r="MTL46"/>
      <c r="MTM46"/>
      <c r="MTN46"/>
      <c r="MTO46"/>
      <c r="MTP46"/>
      <c r="MTQ46"/>
      <c r="MTR46"/>
      <c r="MTS46"/>
      <c r="MTT46"/>
      <c r="MTU46"/>
      <c r="MTV46"/>
      <c r="MTW46"/>
      <c r="MTX46"/>
      <c r="MTY46"/>
      <c r="MTZ46"/>
      <c r="MUA46"/>
      <c r="MUB46"/>
      <c r="MUC46"/>
      <c r="MUD46"/>
      <c r="MUE46"/>
      <c r="MUF46"/>
      <c r="MUG46"/>
      <c r="MUH46"/>
      <c r="MUI46"/>
      <c r="MUJ46"/>
      <c r="MUK46"/>
      <c r="MUL46"/>
      <c r="MUM46"/>
      <c r="MUN46"/>
      <c r="MUO46"/>
      <c r="MUP46"/>
      <c r="MUQ46"/>
      <c r="MUR46"/>
      <c r="MUS46"/>
      <c r="MUT46"/>
      <c r="MUU46"/>
      <c r="MUV46"/>
      <c r="MUW46"/>
      <c r="MUX46"/>
      <c r="MUY46"/>
      <c r="MUZ46"/>
      <c r="MVA46"/>
      <c r="MVB46"/>
      <c r="MVC46"/>
      <c r="MVD46"/>
      <c r="MVE46"/>
      <c r="MVF46"/>
      <c r="MVG46"/>
      <c r="MVH46"/>
      <c r="MVI46"/>
      <c r="MVJ46"/>
      <c r="MVK46"/>
      <c r="MVL46"/>
      <c r="MVM46"/>
      <c r="MVN46"/>
      <c r="MVO46"/>
      <c r="MVP46"/>
      <c r="MVQ46"/>
      <c r="MVR46"/>
      <c r="MVS46"/>
      <c r="MVT46"/>
      <c r="MVU46"/>
      <c r="MVV46"/>
      <c r="MVW46"/>
      <c r="MVX46"/>
      <c r="MVY46"/>
      <c r="MVZ46"/>
      <c r="MWA46"/>
      <c r="MWB46"/>
      <c r="MWC46"/>
      <c r="MWD46"/>
      <c r="MWE46"/>
      <c r="MWF46"/>
      <c r="MWG46"/>
      <c r="MWH46"/>
      <c r="MWI46"/>
      <c r="MWJ46"/>
      <c r="MWK46"/>
      <c r="MWL46"/>
      <c r="MWM46"/>
      <c r="MWN46"/>
      <c r="MWO46"/>
      <c r="MWP46"/>
      <c r="MWQ46"/>
      <c r="MWR46"/>
      <c r="MWS46"/>
      <c r="MWT46"/>
      <c r="MWU46"/>
      <c r="MWV46"/>
      <c r="MWW46"/>
      <c r="MWX46"/>
      <c r="MWY46"/>
      <c r="MWZ46"/>
      <c r="MXA46"/>
      <c r="MXB46"/>
      <c r="MXC46"/>
      <c r="MXD46"/>
      <c r="MXE46"/>
      <c r="MXF46"/>
      <c r="MXG46"/>
      <c r="MXH46"/>
      <c r="MXI46"/>
      <c r="MXJ46"/>
      <c r="MXK46"/>
      <c r="MXL46"/>
      <c r="MXM46"/>
      <c r="MXN46"/>
      <c r="MXO46"/>
      <c r="MXP46"/>
      <c r="MXQ46"/>
      <c r="MXR46"/>
      <c r="MXS46"/>
      <c r="MXT46"/>
      <c r="MXU46"/>
      <c r="MXV46"/>
      <c r="MXW46"/>
      <c r="MXX46"/>
      <c r="MXY46"/>
      <c r="MXZ46"/>
      <c r="MYA46"/>
      <c r="MYB46"/>
      <c r="MYC46"/>
      <c r="MYD46"/>
      <c r="MYE46"/>
      <c r="MYF46"/>
      <c r="MYG46"/>
      <c r="MYH46"/>
      <c r="MYI46"/>
      <c r="MYJ46"/>
      <c r="MYK46"/>
      <c r="MYL46"/>
      <c r="MYM46"/>
      <c r="MYN46"/>
      <c r="MYO46"/>
      <c r="MYP46"/>
      <c r="MYQ46"/>
      <c r="MYR46"/>
      <c r="MYS46"/>
      <c r="MYT46"/>
      <c r="MYU46"/>
      <c r="MYV46"/>
      <c r="MYW46"/>
      <c r="MYX46"/>
      <c r="MYY46"/>
      <c r="MYZ46"/>
      <c r="MZA46"/>
      <c r="MZB46"/>
      <c r="MZC46"/>
      <c r="MZD46"/>
      <c r="MZE46"/>
      <c r="MZF46"/>
      <c r="MZG46"/>
      <c r="MZH46"/>
      <c r="MZI46"/>
      <c r="MZJ46"/>
      <c r="MZK46"/>
      <c r="MZL46"/>
      <c r="MZM46"/>
      <c r="MZN46"/>
      <c r="MZO46"/>
      <c r="MZP46"/>
      <c r="MZQ46"/>
      <c r="MZR46"/>
      <c r="MZS46"/>
      <c r="MZT46"/>
      <c r="MZU46"/>
      <c r="MZV46"/>
      <c r="MZW46"/>
      <c r="MZX46"/>
      <c r="MZY46"/>
      <c r="MZZ46"/>
      <c r="NAA46"/>
      <c r="NAB46"/>
      <c r="NAC46"/>
      <c r="NAD46"/>
      <c r="NAE46"/>
      <c r="NAF46"/>
      <c r="NAG46"/>
      <c r="NAH46"/>
      <c r="NAI46"/>
      <c r="NAJ46"/>
      <c r="NAK46"/>
      <c r="NAL46"/>
      <c r="NAM46"/>
      <c r="NAN46"/>
      <c r="NAO46"/>
      <c r="NAP46"/>
      <c r="NAQ46"/>
      <c r="NAR46"/>
      <c r="NAS46"/>
      <c r="NAT46"/>
      <c r="NAU46"/>
      <c r="NAV46"/>
      <c r="NAW46"/>
      <c r="NAX46"/>
      <c r="NAY46"/>
      <c r="NAZ46"/>
      <c r="NBA46"/>
      <c r="NBB46"/>
      <c r="NBC46"/>
      <c r="NBD46"/>
      <c r="NBE46"/>
      <c r="NBF46"/>
      <c r="NBG46"/>
      <c r="NBH46"/>
      <c r="NBI46"/>
      <c r="NBJ46"/>
      <c r="NBK46"/>
      <c r="NBL46"/>
      <c r="NBM46"/>
      <c r="NBN46"/>
      <c r="NBO46"/>
      <c r="NBP46"/>
      <c r="NBQ46"/>
      <c r="NBR46"/>
      <c r="NBS46"/>
      <c r="NBT46"/>
      <c r="NBU46"/>
      <c r="NBV46"/>
      <c r="NBW46"/>
      <c r="NBX46"/>
      <c r="NBY46"/>
      <c r="NBZ46"/>
      <c r="NCA46"/>
      <c r="NCB46"/>
      <c r="NCC46"/>
      <c r="NCD46"/>
      <c r="NCE46"/>
      <c r="NCF46"/>
      <c r="NCG46"/>
      <c r="NCH46"/>
      <c r="NCI46"/>
      <c r="NCJ46"/>
      <c r="NCK46"/>
      <c r="NCL46"/>
      <c r="NCM46"/>
      <c r="NCN46"/>
      <c r="NCO46"/>
      <c r="NCP46"/>
      <c r="NCQ46"/>
      <c r="NCR46"/>
      <c r="NCS46"/>
      <c r="NCT46"/>
      <c r="NCU46"/>
      <c r="NCV46"/>
      <c r="NCW46"/>
      <c r="NCX46"/>
      <c r="NCY46"/>
      <c r="NCZ46"/>
      <c r="NDA46"/>
      <c r="NDB46"/>
      <c r="NDC46"/>
      <c r="NDD46"/>
      <c r="NDE46"/>
      <c r="NDF46"/>
      <c r="NDG46"/>
      <c r="NDH46"/>
      <c r="NDI46"/>
      <c r="NDJ46"/>
      <c r="NDK46"/>
      <c r="NDL46"/>
      <c r="NDM46"/>
      <c r="NDN46"/>
      <c r="NDO46"/>
      <c r="NDP46"/>
      <c r="NDQ46"/>
      <c r="NDR46"/>
      <c r="NDS46"/>
      <c r="NDT46"/>
      <c r="NDU46"/>
      <c r="NDV46"/>
      <c r="NDW46"/>
      <c r="NDX46"/>
      <c r="NDY46"/>
      <c r="NDZ46"/>
      <c r="NEA46"/>
      <c r="NEB46"/>
      <c r="NEC46"/>
      <c r="NED46"/>
      <c r="NEE46"/>
      <c r="NEF46"/>
      <c r="NEG46"/>
      <c r="NEH46"/>
      <c r="NEI46"/>
      <c r="NEJ46"/>
      <c r="NEK46"/>
      <c r="NEL46"/>
      <c r="NEM46"/>
      <c r="NEN46"/>
      <c r="NEO46"/>
      <c r="NEP46"/>
      <c r="NEQ46"/>
      <c r="NER46"/>
      <c r="NES46"/>
      <c r="NET46"/>
      <c r="NEU46"/>
      <c r="NEV46"/>
      <c r="NEW46"/>
      <c r="NEX46"/>
      <c r="NEY46"/>
      <c r="NEZ46"/>
      <c r="NFA46"/>
      <c r="NFB46"/>
      <c r="NFC46"/>
      <c r="NFD46"/>
      <c r="NFE46"/>
      <c r="NFF46"/>
      <c r="NFG46"/>
      <c r="NFH46"/>
      <c r="NFI46"/>
      <c r="NFJ46"/>
      <c r="NFK46"/>
      <c r="NFL46"/>
      <c r="NFM46"/>
      <c r="NFN46"/>
      <c r="NFO46"/>
      <c r="NFP46"/>
      <c r="NFQ46"/>
      <c r="NFR46"/>
      <c r="NFS46"/>
      <c r="NFT46"/>
      <c r="NFU46"/>
      <c r="NFV46"/>
      <c r="NFW46"/>
      <c r="NFX46"/>
      <c r="NFY46"/>
      <c r="NFZ46"/>
      <c r="NGA46"/>
      <c r="NGB46"/>
      <c r="NGC46"/>
      <c r="NGD46"/>
      <c r="NGE46"/>
      <c r="NGF46"/>
      <c r="NGG46"/>
      <c r="NGH46"/>
      <c r="NGI46"/>
      <c r="NGJ46"/>
      <c r="NGK46"/>
      <c r="NGL46"/>
      <c r="NGM46"/>
      <c r="NGN46"/>
      <c r="NGO46"/>
      <c r="NGP46"/>
      <c r="NGQ46"/>
      <c r="NGR46"/>
      <c r="NGS46"/>
      <c r="NGT46"/>
      <c r="NGU46"/>
      <c r="NGV46"/>
      <c r="NGW46"/>
      <c r="NGX46"/>
      <c r="NGY46"/>
      <c r="NGZ46"/>
      <c r="NHA46"/>
      <c r="NHB46"/>
      <c r="NHC46"/>
      <c r="NHD46"/>
      <c r="NHE46"/>
      <c r="NHF46"/>
      <c r="NHG46"/>
      <c r="NHH46"/>
      <c r="NHI46"/>
      <c r="NHJ46"/>
      <c r="NHK46"/>
      <c r="NHL46"/>
      <c r="NHM46"/>
      <c r="NHN46"/>
      <c r="NHO46"/>
      <c r="NHP46"/>
      <c r="NHQ46"/>
      <c r="NHR46"/>
      <c r="NHS46"/>
      <c r="NHT46"/>
      <c r="NHU46"/>
      <c r="NHV46"/>
      <c r="NHW46"/>
      <c r="NHX46"/>
      <c r="NHY46"/>
      <c r="NHZ46"/>
      <c r="NIA46"/>
      <c r="NIB46"/>
      <c r="NIC46"/>
      <c r="NID46"/>
      <c r="NIE46"/>
      <c r="NIF46"/>
      <c r="NIG46"/>
      <c r="NIH46"/>
      <c r="NII46"/>
      <c r="NIJ46"/>
      <c r="NIK46"/>
      <c r="NIL46"/>
      <c r="NIM46"/>
      <c r="NIN46"/>
      <c r="NIO46"/>
      <c r="NIP46"/>
      <c r="NIQ46"/>
      <c r="NIR46"/>
      <c r="NIS46"/>
      <c r="NIT46"/>
      <c r="NIU46"/>
      <c r="NIV46"/>
      <c r="NIW46"/>
      <c r="NIX46"/>
      <c r="NIY46"/>
      <c r="NIZ46"/>
      <c r="NJA46"/>
      <c r="NJB46"/>
      <c r="NJC46"/>
      <c r="NJD46"/>
      <c r="NJE46"/>
      <c r="NJF46"/>
      <c r="NJG46"/>
      <c r="NJH46"/>
      <c r="NJI46"/>
      <c r="NJJ46"/>
      <c r="NJK46"/>
      <c r="NJL46"/>
      <c r="NJM46"/>
      <c r="NJN46"/>
      <c r="NJO46"/>
      <c r="NJP46"/>
      <c r="NJQ46"/>
      <c r="NJR46"/>
      <c r="NJS46"/>
      <c r="NJT46"/>
      <c r="NJU46"/>
      <c r="NJV46"/>
      <c r="NJW46"/>
      <c r="NJX46"/>
      <c r="NJY46"/>
      <c r="NJZ46"/>
      <c r="NKA46"/>
      <c r="NKB46"/>
      <c r="NKC46"/>
      <c r="NKD46"/>
      <c r="NKE46"/>
      <c r="NKF46"/>
      <c r="NKG46"/>
      <c r="NKH46"/>
      <c r="NKI46"/>
      <c r="NKJ46"/>
      <c r="NKK46"/>
      <c r="NKL46"/>
      <c r="NKM46"/>
      <c r="NKN46"/>
      <c r="NKO46"/>
      <c r="NKP46"/>
      <c r="NKQ46"/>
      <c r="NKR46"/>
      <c r="NKS46"/>
      <c r="NKT46"/>
      <c r="NKU46"/>
      <c r="NKV46"/>
      <c r="NKW46"/>
      <c r="NKX46"/>
      <c r="NKY46"/>
      <c r="NKZ46"/>
      <c r="NLA46"/>
      <c r="NLB46"/>
      <c r="NLC46"/>
      <c r="NLD46"/>
      <c r="NLE46"/>
      <c r="NLF46"/>
      <c r="NLG46"/>
      <c r="NLH46"/>
      <c r="NLI46"/>
      <c r="NLJ46"/>
      <c r="NLK46"/>
      <c r="NLL46"/>
      <c r="NLM46"/>
      <c r="NLN46"/>
      <c r="NLO46"/>
      <c r="NLP46"/>
      <c r="NLQ46"/>
      <c r="NLR46"/>
      <c r="NLS46"/>
      <c r="NLT46"/>
      <c r="NLU46"/>
      <c r="NLV46"/>
      <c r="NLW46"/>
      <c r="NLX46"/>
      <c r="NLY46"/>
      <c r="NLZ46"/>
      <c r="NMA46"/>
      <c r="NMB46"/>
      <c r="NMC46"/>
      <c r="NMD46"/>
      <c r="NME46"/>
      <c r="NMF46"/>
      <c r="NMG46"/>
      <c r="NMH46"/>
      <c r="NMI46"/>
      <c r="NMJ46"/>
      <c r="NMK46"/>
      <c r="NML46"/>
      <c r="NMM46"/>
      <c r="NMN46"/>
      <c r="NMO46"/>
      <c r="NMP46"/>
      <c r="NMQ46"/>
      <c r="NMR46"/>
      <c r="NMS46"/>
      <c r="NMT46"/>
      <c r="NMU46"/>
      <c r="NMV46"/>
      <c r="NMW46"/>
      <c r="NMX46"/>
      <c r="NMY46"/>
      <c r="NMZ46"/>
      <c r="NNA46"/>
      <c r="NNB46"/>
      <c r="NNC46"/>
      <c r="NND46"/>
      <c r="NNE46"/>
      <c r="NNF46"/>
      <c r="NNG46"/>
      <c r="NNH46"/>
      <c r="NNI46"/>
      <c r="NNJ46"/>
      <c r="NNK46"/>
      <c r="NNL46"/>
      <c r="NNM46"/>
      <c r="NNN46"/>
      <c r="NNO46"/>
      <c r="NNP46"/>
      <c r="NNQ46"/>
      <c r="NNR46"/>
      <c r="NNS46"/>
      <c r="NNT46"/>
      <c r="NNU46"/>
      <c r="NNV46"/>
      <c r="NNW46"/>
      <c r="NNX46"/>
      <c r="NNY46"/>
      <c r="NNZ46"/>
      <c r="NOA46"/>
      <c r="NOB46"/>
      <c r="NOC46"/>
      <c r="NOD46"/>
      <c r="NOE46"/>
      <c r="NOF46"/>
      <c r="NOG46"/>
      <c r="NOH46"/>
      <c r="NOI46"/>
      <c r="NOJ46"/>
      <c r="NOK46"/>
      <c r="NOL46"/>
      <c r="NOM46"/>
      <c r="NON46"/>
      <c r="NOO46"/>
      <c r="NOP46"/>
      <c r="NOQ46"/>
      <c r="NOR46"/>
      <c r="NOS46"/>
      <c r="NOT46"/>
      <c r="NOU46"/>
      <c r="NOV46"/>
      <c r="NOW46"/>
      <c r="NOX46"/>
      <c r="NOY46"/>
      <c r="NOZ46"/>
      <c r="NPA46"/>
      <c r="NPB46"/>
      <c r="NPC46"/>
      <c r="NPD46"/>
      <c r="NPE46"/>
      <c r="NPF46"/>
      <c r="NPG46"/>
      <c r="NPH46"/>
      <c r="NPI46"/>
      <c r="NPJ46"/>
      <c r="NPK46"/>
      <c r="NPL46"/>
      <c r="NPM46"/>
      <c r="NPN46"/>
      <c r="NPO46"/>
      <c r="NPP46"/>
      <c r="NPQ46"/>
      <c r="NPR46"/>
      <c r="NPS46"/>
      <c r="NPT46"/>
      <c r="NPU46"/>
      <c r="NPV46"/>
      <c r="NPW46"/>
      <c r="NPX46"/>
      <c r="NPY46"/>
      <c r="NPZ46"/>
      <c r="NQA46"/>
      <c r="NQB46"/>
      <c r="NQC46"/>
      <c r="NQD46"/>
      <c r="NQE46"/>
      <c r="NQF46"/>
      <c r="NQG46"/>
      <c r="NQH46"/>
      <c r="NQI46"/>
      <c r="NQJ46"/>
      <c r="NQK46"/>
      <c r="NQL46"/>
      <c r="NQM46"/>
      <c r="NQN46"/>
      <c r="NQO46"/>
      <c r="NQP46"/>
      <c r="NQQ46"/>
      <c r="NQR46"/>
      <c r="NQS46"/>
      <c r="NQT46"/>
      <c r="NQU46"/>
      <c r="NQV46"/>
      <c r="NQW46"/>
      <c r="NQX46"/>
      <c r="NQY46"/>
      <c r="NQZ46"/>
      <c r="NRA46"/>
      <c r="NRB46"/>
      <c r="NRC46"/>
      <c r="NRD46"/>
      <c r="NRE46"/>
      <c r="NRF46"/>
      <c r="NRG46"/>
      <c r="NRH46"/>
      <c r="NRI46"/>
    </row>
    <row r="47" spans="1:9941" s="54" customFormat="1" ht="12.2" customHeight="1" x14ac:dyDescent="0.2">
      <c r="A47" s="1182" t="s">
        <v>601</v>
      </c>
      <c r="B47" s="854" t="s">
        <v>203</v>
      </c>
      <c r="C47" s="636">
        <f>'1. mell.bevétel_össz'!C46-'26._önként_össz_bev'!C48-'26._államig_össz_bev'!C47</f>
        <v>79218312</v>
      </c>
      <c r="D47" s="411">
        <f>'1. mell.bevétel_össz'!D46-'26._önként_össz_bev'!D48-'26._államig_össz_bev'!D47</f>
        <v>79218312</v>
      </c>
      <c r="E47" s="694">
        <f>'1. mell.bevétel_össz'!E46-'26._önként_össz_bev'!E48-'26._államig_össz_bev'!E47</f>
        <v>79218312</v>
      </c>
      <c r="F47" s="694">
        <f>'1. mell.bevétel_össz'!F46-'26._önként_össz_bev'!F48-'26._államig_össz_bev'!F47</f>
        <v>93550255</v>
      </c>
      <c r="G47" s="694">
        <f>'1. mell.bevétel_össz'!G46-'26._önként_össz_bev'!G48-'26._államig_össz_bev'!G47</f>
        <v>93550255</v>
      </c>
      <c r="H47" s="413">
        <f t="shared" si="2"/>
        <v>0</v>
      </c>
      <c r="I47" s="757">
        <f>'1. mell.bevétel_össz'!I46-'26._önként_össz_bev'!I48-'26._államig_össz_bev'!I47</f>
        <v>0</v>
      </c>
      <c r="J47" s="413">
        <f>'1. mell.bevétel_össz'!J46-'26._önként_össz_bev'!J48-'26._államig_össz_bev'!J47</f>
        <v>0</v>
      </c>
      <c r="K47" s="413">
        <f>'1. mell.bevétel_össz'!K46-'26._önként_össz_bev'!K48-'26._államig_össz_bev'!K47</f>
        <v>0</v>
      </c>
      <c r="L47" s="413">
        <f>'1. mell.bevétel_össz'!L46-'26._önként_össz_bev'!L48</f>
        <v>0</v>
      </c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  <c r="RG47"/>
      <c r="RH47"/>
      <c r="RI47"/>
      <c r="RJ47"/>
      <c r="RK47"/>
      <c r="RL47"/>
      <c r="RM47"/>
      <c r="RN47"/>
      <c r="RO47"/>
      <c r="RP47"/>
      <c r="RQ47"/>
      <c r="RR47"/>
      <c r="RS47"/>
      <c r="RT47"/>
      <c r="RU47"/>
      <c r="RV47"/>
      <c r="RW47"/>
      <c r="RX47"/>
      <c r="RY47"/>
      <c r="RZ47"/>
      <c r="SA47"/>
      <c r="SB47"/>
      <c r="SC47"/>
      <c r="SD47"/>
      <c r="SE47"/>
      <c r="SF47"/>
      <c r="SG47"/>
      <c r="SH47"/>
      <c r="SI47"/>
      <c r="SJ47"/>
      <c r="SK47"/>
      <c r="SL47"/>
      <c r="SM47"/>
      <c r="SN47"/>
      <c r="SO47"/>
      <c r="SP47"/>
      <c r="SQ47"/>
      <c r="SR47"/>
      <c r="SS47"/>
      <c r="ST47"/>
      <c r="SU47"/>
      <c r="SV47"/>
      <c r="SW47"/>
      <c r="SX47"/>
      <c r="SY47"/>
      <c r="SZ47"/>
      <c r="TA47"/>
      <c r="TB47"/>
      <c r="TC47"/>
      <c r="TD47"/>
      <c r="TE47"/>
      <c r="TF47"/>
      <c r="TG47"/>
      <c r="TH47"/>
      <c r="TI47"/>
      <c r="TJ47"/>
      <c r="TK47"/>
      <c r="TL47"/>
      <c r="TM47"/>
      <c r="TN47"/>
      <c r="TO47"/>
      <c r="TP47"/>
      <c r="TQ47"/>
      <c r="TR47"/>
      <c r="TS47"/>
      <c r="TT47"/>
      <c r="TU47"/>
      <c r="TV47"/>
      <c r="TW47"/>
      <c r="TX47"/>
      <c r="TY47"/>
      <c r="TZ47"/>
      <c r="UA47"/>
      <c r="UB47"/>
      <c r="UC47"/>
      <c r="UD47"/>
      <c r="UE47"/>
      <c r="UF47"/>
      <c r="UG47"/>
      <c r="UH47"/>
      <c r="UI47"/>
      <c r="UJ47"/>
      <c r="UK47"/>
      <c r="UL47"/>
      <c r="UM47"/>
      <c r="UN47"/>
      <c r="UO47"/>
      <c r="UP47"/>
      <c r="UQ47"/>
      <c r="UR47"/>
      <c r="US47"/>
      <c r="UT47"/>
      <c r="UU47"/>
      <c r="UV47"/>
      <c r="UW47"/>
      <c r="UX47"/>
      <c r="UY47"/>
      <c r="UZ47"/>
      <c r="VA47"/>
      <c r="VB47"/>
      <c r="VC47"/>
      <c r="VD47"/>
      <c r="VE47"/>
      <c r="VF47"/>
      <c r="VG47"/>
      <c r="VH47"/>
      <c r="VI47"/>
      <c r="VJ47"/>
      <c r="VK47"/>
      <c r="VL47"/>
      <c r="VM47"/>
      <c r="VN47"/>
      <c r="VO47"/>
      <c r="VP47"/>
      <c r="VQ47"/>
      <c r="VR47"/>
      <c r="VS47"/>
      <c r="VT47"/>
      <c r="VU47"/>
      <c r="VV47"/>
      <c r="VW47"/>
      <c r="VX47"/>
      <c r="VY47"/>
      <c r="VZ47"/>
      <c r="WA47"/>
      <c r="WB47"/>
      <c r="WC47"/>
      <c r="WD47"/>
      <c r="WE47"/>
      <c r="WF47"/>
      <c r="WG47"/>
      <c r="WH47"/>
      <c r="WI47"/>
      <c r="WJ47"/>
      <c r="WK47"/>
      <c r="WL47"/>
      <c r="WM47"/>
      <c r="WN47"/>
      <c r="WO47"/>
      <c r="WP47"/>
      <c r="WQ47"/>
      <c r="WR47"/>
      <c r="WS47"/>
      <c r="WT47"/>
      <c r="WU47"/>
      <c r="WV47"/>
      <c r="WW47"/>
      <c r="WX47"/>
      <c r="WY47"/>
      <c r="WZ47"/>
      <c r="XA47"/>
      <c r="XB47"/>
      <c r="XC47"/>
      <c r="XD47"/>
      <c r="XE47"/>
      <c r="XF47"/>
      <c r="XG47"/>
      <c r="XH47"/>
      <c r="XI47"/>
      <c r="XJ47"/>
      <c r="XK47"/>
      <c r="XL47"/>
      <c r="XM47"/>
      <c r="XN47"/>
      <c r="XO47"/>
      <c r="XP47"/>
      <c r="XQ47"/>
      <c r="XR47"/>
      <c r="XS47"/>
      <c r="XT47"/>
      <c r="XU47"/>
      <c r="XV47"/>
      <c r="XW47"/>
      <c r="XX47"/>
      <c r="XY47"/>
      <c r="XZ47"/>
      <c r="YA47"/>
      <c r="YB47"/>
      <c r="YC47"/>
      <c r="YD47"/>
      <c r="YE47"/>
      <c r="YF47"/>
      <c r="YG47"/>
      <c r="YH47"/>
      <c r="YI47"/>
      <c r="YJ47"/>
      <c r="YK47"/>
      <c r="YL47"/>
      <c r="YM47"/>
      <c r="YN47"/>
      <c r="YO47"/>
      <c r="YP47"/>
      <c r="YQ47"/>
      <c r="YR47"/>
      <c r="YS47"/>
      <c r="YT47"/>
      <c r="YU47"/>
      <c r="YV47"/>
      <c r="YW47"/>
      <c r="YX47"/>
      <c r="YY47"/>
      <c r="YZ47"/>
      <c r="ZA47"/>
      <c r="ZB47"/>
      <c r="ZC47"/>
      <c r="ZD47"/>
      <c r="ZE47"/>
      <c r="ZF47"/>
      <c r="ZG47"/>
      <c r="ZH47"/>
      <c r="ZI47"/>
      <c r="ZJ47"/>
      <c r="ZK47"/>
      <c r="ZL47"/>
      <c r="ZM47"/>
      <c r="ZN47"/>
      <c r="ZO47"/>
      <c r="ZP47"/>
      <c r="ZQ47"/>
      <c r="ZR47"/>
      <c r="ZS47"/>
      <c r="ZT47"/>
      <c r="ZU47"/>
      <c r="ZV47"/>
      <c r="ZW47"/>
      <c r="ZX47"/>
      <c r="ZY47"/>
      <c r="ZZ47"/>
      <c r="AAA47"/>
      <c r="AAB47"/>
      <c r="AAC47"/>
      <c r="AAD47"/>
      <c r="AAE47"/>
      <c r="AAF47"/>
      <c r="AAG47"/>
      <c r="AAH47"/>
      <c r="AAI47"/>
      <c r="AAJ47"/>
      <c r="AAK47"/>
      <c r="AAL47"/>
      <c r="AAM47"/>
      <c r="AAN47"/>
      <c r="AAO47"/>
      <c r="AAP47"/>
      <c r="AAQ47"/>
      <c r="AAR47"/>
      <c r="AAS47"/>
      <c r="AAT47"/>
      <c r="AAU47"/>
      <c r="AAV47"/>
      <c r="AAW47"/>
      <c r="AAX47"/>
      <c r="AAY47"/>
      <c r="AAZ47"/>
      <c r="ABA47"/>
      <c r="ABB47"/>
      <c r="ABC47"/>
      <c r="ABD47"/>
      <c r="ABE47"/>
      <c r="ABF47"/>
      <c r="ABG47"/>
      <c r="ABH47"/>
      <c r="ABI47"/>
      <c r="ABJ47"/>
      <c r="ABK47"/>
      <c r="ABL47"/>
      <c r="ABM47"/>
      <c r="ABN47"/>
      <c r="ABO47"/>
      <c r="ABP47"/>
      <c r="ABQ47"/>
      <c r="ABR47"/>
      <c r="ABS47"/>
      <c r="ABT47"/>
      <c r="ABU47"/>
      <c r="ABV47"/>
      <c r="ABW47"/>
      <c r="ABX47"/>
      <c r="ABY47"/>
      <c r="ABZ47"/>
      <c r="ACA47"/>
      <c r="ACB47"/>
      <c r="ACC47"/>
      <c r="ACD47"/>
      <c r="ACE47"/>
      <c r="ACF47"/>
      <c r="ACG47"/>
      <c r="ACH47"/>
      <c r="ACI47"/>
      <c r="ACJ47"/>
      <c r="ACK47"/>
      <c r="ACL47"/>
      <c r="ACM47"/>
      <c r="ACN47"/>
      <c r="ACO47"/>
      <c r="ACP47"/>
      <c r="ACQ47"/>
      <c r="ACR47"/>
      <c r="ACS47"/>
      <c r="ACT47"/>
      <c r="ACU47"/>
      <c r="ACV47"/>
      <c r="ACW47"/>
      <c r="ACX47"/>
      <c r="ACY47"/>
      <c r="ACZ47"/>
      <c r="ADA47"/>
      <c r="ADB47"/>
      <c r="ADC47"/>
      <c r="ADD47"/>
      <c r="ADE47"/>
      <c r="ADF47"/>
      <c r="ADG47"/>
      <c r="ADH47"/>
      <c r="ADI47"/>
      <c r="ADJ47"/>
      <c r="ADK47"/>
      <c r="ADL47"/>
      <c r="ADM47"/>
      <c r="ADN47"/>
      <c r="ADO47"/>
      <c r="ADP47"/>
      <c r="ADQ47"/>
      <c r="ADR47"/>
      <c r="ADS47"/>
      <c r="ADT47"/>
      <c r="ADU47"/>
      <c r="ADV47"/>
      <c r="ADW47"/>
      <c r="ADX47"/>
      <c r="ADY47"/>
      <c r="ADZ47"/>
      <c r="AEA47"/>
      <c r="AEB47"/>
      <c r="AEC47"/>
      <c r="AED47"/>
      <c r="AEE47"/>
      <c r="AEF47"/>
      <c r="AEG47"/>
      <c r="AEH47"/>
      <c r="AEI47"/>
      <c r="AEJ47"/>
      <c r="AEK47"/>
      <c r="AEL47"/>
      <c r="AEM47"/>
      <c r="AEN47"/>
      <c r="AEO47"/>
      <c r="AEP47"/>
      <c r="AEQ47"/>
      <c r="AER47"/>
      <c r="AES47"/>
      <c r="AET47"/>
      <c r="AEU47"/>
      <c r="AEV47"/>
      <c r="AEW47"/>
      <c r="AEX47"/>
      <c r="AEY47"/>
      <c r="AEZ47"/>
      <c r="AFA47"/>
      <c r="AFB47"/>
      <c r="AFC47"/>
      <c r="AFD47"/>
      <c r="AFE47"/>
      <c r="AFF47"/>
      <c r="AFG47"/>
      <c r="AFH47"/>
      <c r="AFI47"/>
      <c r="AFJ47"/>
      <c r="AFK47"/>
      <c r="AFL47"/>
      <c r="AFM47"/>
      <c r="AFN47"/>
      <c r="AFO47"/>
      <c r="AFP47"/>
      <c r="AFQ47"/>
      <c r="AFR47"/>
      <c r="AFS47"/>
      <c r="AFT47"/>
      <c r="AFU47"/>
      <c r="AFV47"/>
      <c r="AFW47"/>
      <c r="AFX47"/>
      <c r="AFY47"/>
      <c r="AFZ47"/>
      <c r="AGA47"/>
      <c r="AGB47"/>
      <c r="AGC47"/>
      <c r="AGD47"/>
      <c r="AGE47"/>
      <c r="AGF47"/>
      <c r="AGG47"/>
      <c r="AGH47"/>
      <c r="AGI47"/>
      <c r="AGJ47"/>
      <c r="AGK47"/>
      <c r="AGL47"/>
      <c r="AGM47"/>
      <c r="AGN47"/>
      <c r="AGO47"/>
      <c r="AGP47"/>
      <c r="AGQ47"/>
      <c r="AGR47"/>
      <c r="AGS47"/>
      <c r="AGT47"/>
      <c r="AGU47"/>
      <c r="AGV47"/>
      <c r="AGW47"/>
      <c r="AGX47"/>
      <c r="AGY47"/>
      <c r="AGZ47"/>
      <c r="AHA47"/>
      <c r="AHB47"/>
      <c r="AHC47"/>
      <c r="AHD47"/>
      <c r="AHE47"/>
      <c r="AHF47"/>
      <c r="AHG47"/>
      <c r="AHH47"/>
      <c r="AHI47"/>
      <c r="AHJ47"/>
      <c r="AHK47"/>
      <c r="AHL47"/>
      <c r="AHM47"/>
      <c r="AHN47"/>
      <c r="AHO47"/>
      <c r="AHP47"/>
      <c r="AHQ47"/>
      <c r="AHR47"/>
      <c r="AHS47"/>
      <c r="AHT47"/>
      <c r="AHU47"/>
      <c r="AHV47"/>
      <c r="AHW47"/>
      <c r="AHX47"/>
      <c r="AHY47"/>
      <c r="AHZ47"/>
      <c r="AIA47"/>
      <c r="AIB47"/>
      <c r="AIC47"/>
      <c r="AID47"/>
      <c r="AIE47"/>
      <c r="AIF47"/>
      <c r="AIG47"/>
      <c r="AIH47"/>
      <c r="AII47"/>
      <c r="AIJ47"/>
      <c r="AIK47"/>
      <c r="AIL47"/>
      <c r="AIM47"/>
      <c r="AIN47"/>
      <c r="AIO47"/>
      <c r="AIP47"/>
      <c r="AIQ47"/>
      <c r="AIR47"/>
      <c r="AIS47"/>
      <c r="AIT47"/>
      <c r="AIU47"/>
      <c r="AIV47"/>
      <c r="AIW47"/>
      <c r="AIX47"/>
      <c r="AIY47"/>
      <c r="AIZ47"/>
      <c r="AJA47"/>
      <c r="AJB47"/>
      <c r="AJC47"/>
      <c r="AJD47"/>
      <c r="AJE47"/>
      <c r="AJF47"/>
      <c r="AJG47"/>
      <c r="AJH47"/>
      <c r="AJI47"/>
      <c r="AJJ47"/>
      <c r="AJK47"/>
      <c r="AJL47"/>
      <c r="AJM47"/>
      <c r="AJN47"/>
      <c r="AJO47"/>
      <c r="AJP47"/>
      <c r="AJQ47"/>
      <c r="AJR47"/>
      <c r="AJS47"/>
      <c r="AJT47"/>
      <c r="AJU47"/>
      <c r="AJV47"/>
      <c r="AJW47"/>
      <c r="AJX47"/>
      <c r="AJY47"/>
      <c r="AJZ47"/>
      <c r="AKA47"/>
      <c r="AKB47"/>
      <c r="AKC47"/>
      <c r="AKD47"/>
      <c r="AKE47"/>
      <c r="AKF47"/>
      <c r="AKG47"/>
      <c r="AKH47"/>
      <c r="AKI47"/>
      <c r="AKJ47"/>
      <c r="AKK47"/>
      <c r="AKL47"/>
      <c r="AKM47"/>
      <c r="AKN47"/>
      <c r="AKO47"/>
      <c r="AKP47"/>
      <c r="AKQ47"/>
      <c r="AKR47"/>
      <c r="AKS47"/>
      <c r="AKT47"/>
      <c r="AKU47"/>
      <c r="AKV47"/>
      <c r="AKW47"/>
      <c r="AKX47"/>
      <c r="AKY47"/>
      <c r="AKZ47"/>
      <c r="ALA47"/>
      <c r="ALB47"/>
      <c r="ALC47"/>
      <c r="ALD47"/>
      <c r="ALE47"/>
      <c r="ALF47"/>
      <c r="ALG47"/>
      <c r="ALH47"/>
      <c r="ALI47"/>
      <c r="ALJ47"/>
      <c r="ALK47"/>
      <c r="ALL47"/>
      <c r="ALM47"/>
      <c r="ALN47"/>
      <c r="ALO47"/>
      <c r="ALP47"/>
      <c r="ALQ47"/>
      <c r="ALR47"/>
      <c r="ALS47"/>
      <c r="ALT47"/>
      <c r="ALU47"/>
      <c r="ALV47"/>
      <c r="ALW47"/>
      <c r="ALX47"/>
      <c r="ALY47"/>
      <c r="ALZ47"/>
      <c r="AMA47"/>
      <c r="AMB47"/>
      <c r="AMC47"/>
      <c r="AMD47"/>
      <c r="AME47"/>
      <c r="AMF47"/>
      <c r="AMG47"/>
      <c r="AMH47"/>
      <c r="AMI47"/>
      <c r="AMJ47"/>
      <c r="AMK47"/>
      <c r="AML47"/>
      <c r="AMM47"/>
      <c r="AMN47"/>
      <c r="AMO47"/>
      <c r="AMP47"/>
      <c r="AMQ47"/>
      <c r="AMR47"/>
      <c r="AMS47"/>
      <c r="AMT47"/>
      <c r="AMU47"/>
      <c r="AMV47"/>
      <c r="AMW47"/>
      <c r="AMX47"/>
      <c r="AMY47"/>
      <c r="AMZ47"/>
      <c r="ANA47"/>
      <c r="ANB47"/>
      <c r="ANC47"/>
      <c r="AND47"/>
      <c r="ANE47"/>
      <c r="ANF47"/>
      <c r="ANG47"/>
      <c r="ANH47"/>
      <c r="ANI47"/>
      <c r="ANJ47"/>
      <c r="ANK47"/>
      <c r="ANL47"/>
      <c r="ANM47"/>
      <c r="ANN47"/>
      <c r="ANO47"/>
      <c r="ANP47"/>
      <c r="ANQ47"/>
      <c r="ANR47"/>
      <c r="ANS47"/>
      <c r="ANT47"/>
      <c r="ANU47"/>
      <c r="ANV47"/>
      <c r="ANW47"/>
      <c r="ANX47"/>
      <c r="ANY47"/>
      <c r="ANZ47"/>
      <c r="AOA47"/>
      <c r="AOB47"/>
      <c r="AOC47"/>
      <c r="AOD47"/>
      <c r="AOE47"/>
      <c r="AOF47"/>
      <c r="AOG47"/>
      <c r="AOH47"/>
      <c r="AOI47"/>
      <c r="AOJ47"/>
      <c r="AOK47"/>
      <c r="AOL47"/>
      <c r="AOM47"/>
      <c r="AON47"/>
      <c r="AOO47"/>
      <c r="AOP47"/>
      <c r="AOQ47"/>
      <c r="AOR47"/>
      <c r="AOS47"/>
      <c r="AOT47"/>
      <c r="AOU47"/>
      <c r="AOV47"/>
      <c r="AOW47"/>
      <c r="AOX47"/>
      <c r="AOY47"/>
      <c r="AOZ47"/>
      <c r="APA47"/>
      <c r="APB47"/>
      <c r="APC47"/>
      <c r="APD47"/>
      <c r="APE47"/>
      <c r="APF47"/>
      <c r="APG47"/>
      <c r="APH47"/>
      <c r="API47"/>
      <c r="APJ47"/>
      <c r="APK47"/>
      <c r="APL47"/>
      <c r="APM47"/>
      <c r="APN47"/>
      <c r="APO47"/>
      <c r="APP47"/>
      <c r="APQ47"/>
      <c r="APR47"/>
      <c r="APS47"/>
      <c r="APT47"/>
      <c r="APU47"/>
      <c r="APV47"/>
      <c r="APW47"/>
      <c r="APX47"/>
      <c r="APY47"/>
      <c r="APZ47"/>
      <c r="AQA47"/>
      <c r="AQB47"/>
      <c r="AQC47"/>
      <c r="AQD47"/>
      <c r="AQE47"/>
      <c r="AQF47"/>
      <c r="AQG47"/>
      <c r="AQH47"/>
      <c r="AQI47"/>
      <c r="AQJ47"/>
      <c r="AQK47"/>
      <c r="AQL47"/>
      <c r="AQM47"/>
      <c r="AQN47"/>
      <c r="AQO47"/>
      <c r="AQP47"/>
      <c r="AQQ47"/>
      <c r="AQR47"/>
      <c r="AQS47"/>
      <c r="AQT47"/>
      <c r="AQU47"/>
      <c r="AQV47"/>
      <c r="AQW47"/>
      <c r="AQX47"/>
      <c r="AQY47"/>
      <c r="AQZ47"/>
      <c r="ARA47"/>
      <c r="ARB47"/>
      <c r="ARC47"/>
      <c r="ARD47"/>
      <c r="ARE47"/>
      <c r="ARF47"/>
      <c r="ARG47"/>
      <c r="ARH47"/>
      <c r="ARI47"/>
      <c r="ARJ47"/>
      <c r="ARK47"/>
      <c r="ARL47"/>
      <c r="ARM47"/>
      <c r="ARN47"/>
      <c r="ARO47"/>
      <c r="ARP47"/>
      <c r="ARQ47"/>
      <c r="ARR47"/>
      <c r="ARS47"/>
      <c r="ART47"/>
      <c r="ARU47"/>
      <c r="ARV47"/>
      <c r="ARW47"/>
      <c r="ARX47"/>
      <c r="ARY47"/>
      <c r="ARZ47"/>
      <c r="ASA47"/>
      <c r="ASB47"/>
      <c r="ASC47"/>
      <c r="ASD47"/>
      <c r="ASE47"/>
      <c r="ASF47"/>
      <c r="ASG47"/>
      <c r="ASH47"/>
      <c r="ASI47"/>
      <c r="ASJ47"/>
      <c r="ASK47"/>
      <c r="ASL47"/>
      <c r="ASM47"/>
      <c r="ASN47"/>
      <c r="ASO47"/>
      <c r="ASP47"/>
      <c r="ASQ47"/>
      <c r="ASR47"/>
      <c r="ASS47"/>
      <c r="AST47"/>
      <c r="ASU47"/>
      <c r="ASV47"/>
      <c r="ASW47"/>
      <c r="ASX47"/>
      <c r="ASY47"/>
      <c r="ASZ47"/>
      <c r="ATA47"/>
      <c r="ATB47"/>
      <c r="ATC47"/>
      <c r="ATD47"/>
      <c r="ATE47"/>
      <c r="ATF47"/>
      <c r="ATG47"/>
      <c r="ATH47"/>
      <c r="ATI47"/>
      <c r="ATJ47"/>
      <c r="ATK47"/>
      <c r="ATL47"/>
      <c r="ATM47"/>
      <c r="ATN47"/>
      <c r="ATO47"/>
      <c r="ATP47"/>
      <c r="ATQ47"/>
      <c r="ATR47"/>
      <c r="ATS47"/>
      <c r="ATT47"/>
      <c r="ATU47"/>
      <c r="ATV47"/>
      <c r="ATW47"/>
      <c r="ATX47"/>
      <c r="ATY47"/>
      <c r="ATZ47"/>
      <c r="AUA47"/>
      <c r="AUB47"/>
      <c r="AUC47"/>
      <c r="AUD47"/>
      <c r="AUE47"/>
      <c r="AUF47"/>
      <c r="AUG47"/>
      <c r="AUH47"/>
      <c r="AUI47"/>
      <c r="AUJ47"/>
      <c r="AUK47"/>
      <c r="AUL47"/>
      <c r="AUM47"/>
      <c r="AUN47"/>
      <c r="AUO47"/>
      <c r="AUP47"/>
      <c r="AUQ47"/>
      <c r="AUR47"/>
      <c r="AUS47"/>
      <c r="AUT47"/>
      <c r="AUU47"/>
      <c r="AUV47"/>
      <c r="AUW47"/>
      <c r="AUX47"/>
      <c r="AUY47"/>
      <c r="AUZ47"/>
      <c r="AVA47"/>
      <c r="AVB47"/>
      <c r="AVC47"/>
      <c r="AVD47"/>
      <c r="AVE47"/>
      <c r="AVF47"/>
      <c r="AVG47"/>
      <c r="AVH47"/>
      <c r="AVI47"/>
      <c r="AVJ47"/>
      <c r="AVK47"/>
      <c r="AVL47"/>
      <c r="AVM47"/>
      <c r="AVN47"/>
      <c r="AVO47"/>
      <c r="AVP47"/>
      <c r="AVQ47"/>
      <c r="AVR47"/>
      <c r="AVS47"/>
      <c r="AVT47"/>
      <c r="AVU47"/>
      <c r="AVV47"/>
      <c r="AVW47"/>
      <c r="AVX47"/>
      <c r="AVY47"/>
      <c r="AVZ47"/>
      <c r="AWA47"/>
      <c r="AWB47"/>
      <c r="AWC47"/>
      <c r="AWD47"/>
      <c r="AWE47"/>
      <c r="AWF47"/>
      <c r="AWG47"/>
      <c r="AWH47"/>
      <c r="AWI47"/>
      <c r="AWJ47"/>
      <c r="AWK47"/>
      <c r="AWL47"/>
      <c r="AWM47"/>
      <c r="AWN47"/>
      <c r="AWO47"/>
      <c r="AWP47"/>
      <c r="AWQ47"/>
      <c r="AWR47"/>
      <c r="AWS47"/>
      <c r="AWT47"/>
      <c r="AWU47"/>
      <c r="AWV47"/>
      <c r="AWW47"/>
      <c r="AWX47"/>
      <c r="AWY47"/>
      <c r="AWZ47"/>
      <c r="AXA47"/>
      <c r="AXB47"/>
      <c r="AXC47"/>
      <c r="AXD47"/>
      <c r="AXE47"/>
      <c r="AXF47"/>
      <c r="AXG47"/>
      <c r="AXH47"/>
      <c r="AXI47"/>
      <c r="AXJ47"/>
      <c r="AXK47"/>
      <c r="AXL47"/>
      <c r="AXM47"/>
      <c r="AXN47"/>
      <c r="AXO47"/>
      <c r="AXP47"/>
      <c r="AXQ47"/>
      <c r="AXR47"/>
      <c r="AXS47"/>
      <c r="AXT47"/>
      <c r="AXU47"/>
      <c r="AXV47"/>
      <c r="AXW47"/>
      <c r="AXX47"/>
      <c r="AXY47"/>
      <c r="AXZ47"/>
      <c r="AYA47"/>
      <c r="AYB47"/>
      <c r="AYC47"/>
      <c r="AYD47"/>
      <c r="AYE47"/>
      <c r="AYF47"/>
      <c r="AYG47"/>
      <c r="AYH47"/>
      <c r="AYI47"/>
      <c r="AYJ47"/>
      <c r="AYK47"/>
      <c r="AYL47"/>
      <c r="AYM47"/>
      <c r="AYN47"/>
      <c r="AYO47"/>
      <c r="AYP47"/>
      <c r="AYQ47"/>
      <c r="AYR47"/>
      <c r="AYS47"/>
      <c r="AYT47"/>
      <c r="AYU47"/>
      <c r="AYV47"/>
      <c r="AYW47"/>
      <c r="AYX47"/>
      <c r="AYY47"/>
      <c r="AYZ47"/>
      <c r="AZA47"/>
      <c r="AZB47"/>
      <c r="AZC47"/>
      <c r="AZD47"/>
      <c r="AZE47"/>
      <c r="AZF47"/>
      <c r="AZG47"/>
      <c r="AZH47"/>
      <c r="AZI47"/>
      <c r="AZJ47"/>
      <c r="AZK47"/>
      <c r="AZL47"/>
      <c r="AZM47"/>
      <c r="AZN47"/>
      <c r="AZO47"/>
      <c r="AZP47"/>
      <c r="AZQ47"/>
      <c r="AZR47"/>
      <c r="AZS47"/>
      <c r="AZT47"/>
      <c r="AZU47"/>
      <c r="AZV47"/>
      <c r="AZW47"/>
      <c r="AZX47"/>
      <c r="AZY47"/>
      <c r="AZZ47"/>
      <c r="BAA47"/>
      <c r="BAB47"/>
      <c r="BAC47"/>
      <c r="BAD47"/>
      <c r="BAE47"/>
      <c r="BAF47"/>
      <c r="BAG47"/>
      <c r="BAH47"/>
      <c r="BAI47"/>
      <c r="BAJ47"/>
      <c r="BAK47"/>
      <c r="BAL47"/>
      <c r="BAM47"/>
      <c r="BAN47"/>
      <c r="BAO47"/>
      <c r="BAP47"/>
      <c r="BAQ47"/>
      <c r="BAR47"/>
      <c r="BAS47"/>
      <c r="BAT47"/>
      <c r="BAU47"/>
      <c r="BAV47"/>
      <c r="BAW47"/>
      <c r="BAX47"/>
      <c r="BAY47"/>
      <c r="BAZ47"/>
      <c r="BBA47"/>
      <c r="BBB47"/>
      <c r="BBC47"/>
      <c r="BBD47"/>
      <c r="BBE47"/>
      <c r="BBF47"/>
      <c r="BBG47"/>
      <c r="BBH47"/>
      <c r="BBI47"/>
      <c r="BBJ47"/>
      <c r="BBK47"/>
      <c r="BBL47"/>
      <c r="BBM47"/>
      <c r="BBN47"/>
      <c r="BBO47"/>
      <c r="BBP47"/>
      <c r="BBQ47"/>
      <c r="BBR47"/>
      <c r="BBS47"/>
      <c r="BBT47"/>
      <c r="BBU47"/>
      <c r="BBV47"/>
      <c r="BBW47"/>
      <c r="BBX47"/>
      <c r="BBY47"/>
      <c r="BBZ47"/>
      <c r="BCA47"/>
      <c r="BCB47"/>
      <c r="BCC47"/>
      <c r="BCD47"/>
      <c r="BCE47"/>
      <c r="BCF47"/>
      <c r="BCG47"/>
      <c r="BCH47"/>
      <c r="BCI47"/>
      <c r="BCJ47"/>
      <c r="BCK47"/>
      <c r="BCL47"/>
      <c r="BCM47"/>
      <c r="BCN47"/>
      <c r="BCO47"/>
      <c r="BCP47"/>
      <c r="BCQ47"/>
      <c r="BCR47"/>
      <c r="BCS47"/>
      <c r="BCT47"/>
      <c r="BCU47"/>
      <c r="BCV47"/>
      <c r="BCW47"/>
      <c r="BCX47"/>
      <c r="BCY47"/>
      <c r="BCZ47"/>
      <c r="BDA47"/>
      <c r="BDB47"/>
      <c r="BDC47"/>
      <c r="BDD47"/>
      <c r="BDE47"/>
      <c r="BDF47"/>
      <c r="BDG47"/>
      <c r="BDH47"/>
      <c r="BDI47"/>
      <c r="BDJ47"/>
      <c r="BDK47"/>
      <c r="BDL47"/>
      <c r="BDM47"/>
      <c r="BDN47"/>
      <c r="BDO47"/>
      <c r="BDP47"/>
      <c r="BDQ47"/>
      <c r="BDR47"/>
      <c r="BDS47"/>
      <c r="BDT47"/>
      <c r="BDU47"/>
      <c r="BDV47"/>
      <c r="BDW47"/>
      <c r="BDX47"/>
      <c r="BDY47"/>
      <c r="BDZ47"/>
      <c r="BEA47"/>
      <c r="BEB47"/>
      <c r="BEC47"/>
      <c r="BED47"/>
      <c r="BEE47"/>
      <c r="BEF47"/>
      <c r="BEG47"/>
      <c r="BEH47"/>
      <c r="BEI47"/>
      <c r="BEJ47"/>
      <c r="BEK47"/>
      <c r="BEL47"/>
      <c r="BEM47"/>
      <c r="BEN47"/>
      <c r="BEO47"/>
      <c r="BEP47"/>
      <c r="BEQ47"/>
      <c r="BER47"/>
      <c r="BES47"/>
      <c r="BET47"/>
      <c r="BEU47"/>
      <c r="BEV47"/>
      <c r="BEW47"/>
      <c r="BEX47"/>
      <c r="BEY47"/>
      <c r="BEZ47"/>
      <c r="BFA47"/>
      <c r="BFB47"/>
      <c r="BFC47"/>
      <c r="BFD47"/>
      <c r="BFE47"/>
      <c r="BFF47"/>
      <c r="BFG47"/>
      <c r="BFH47"/>
      <c r="BFI47"/>
      <c r="BFJ47"/>
      <c r="BFK47"/>
      <c r="BFL47"/>
      <c r="BFM47"/>
      <c r="BFN47"/>
      <c r="BFO47"/>
      <c r="BFP47"/>
      <c r="BFQ47"/>
      <c r="BFR47"/>
      <c r="BFS47"/>
      <c r="BFT47"/>
      <c r="BFU47"/>
      <c r="BFV47"/>
      <c r="BFW47"/>
      <c r="BFX47"/>
      <c r="BFY47"/>
      <c r="BFZ47"/>
      <c r="BGA47"/>
      <c r="BGB47"/>
      <c r="BGC47"/>
      <c r="BGD47"/>
      <c r="BGE47"/>
      <c r="BGF47"/>
      <c r="BGG47"/>
      <c r="BGH47"/>
      <c r="BGI47"/>
      <c r="BGJ47"/>
      <c r="BGK47"/>
      <c r="BGL47"/>
      <c r="BGM47"/>
      <c r="BGN47"/>
      <c r="BGO47"/>
      <c r="BGP47"/>
      <c r="BGQ47"/>
      <c r="BGR47"/>
      <c r="BGS47"/>
      <c r="BGT47"/>
      <c r="BGU47"/>
      <c r="BGV47"/>
      <c r="BGW47"/>
      <c r="BGX47"/>
      <c r="BGY47"/>
      <c r="BGZ47"/>
      <c r="BHA47"/>
      <c r="BHB47"/>
      <c r="BHC47"/>
      <c r="BHD47"/>
      <c r="BHE47"/>
      <c r="BHF47"/>
      <c r="BHG47"/>
      <c r="BHH47"/>
      <c r="BHI47"/>
      <c r="BHJ47"/>
      <c r="BHK47"/>
      <c r="BHL47"/>
      <c r="BHM47"/>
      <c r="BHN47"/>
      <c r="BHO47"/>
      <c r="BHP47"/>
      <c r="BHQ47"/>
      <c r="BHR47"/>
      <c r="BHS47"/>
      <c r="BHT47"/>
      <c r="BHU47"/>
      <c r="BHV47"/>
      <c r="BHW47"/>
      <c r="BHX47"/>
      <c r="BHY47"/>
      <c r="BHZ47"/>
      <c r="BIA47"/>
      <c r="BIB47"/>
      <c r="BIC47"/>
      <c r="BID47"/>
      <c r="BIE47"/>
      <c r="BIF47"/>
      <c r="BIG47"/>
      <c r="BIH47"/>
      <c r="BII47"/>
      <c r="BIJ47"/>
      <c r="BIK47"/>
      <c r="BIL47"/>
      <c r="BIM47"/>
      <c r="BIN47"/>
      <c r="BIO47"/>
      <c r="BIP47"/>
      <c r="BIQ47"/>
      <c r="BIR47"/>
      <c r="BIS47"/>
      <c r="BIT47"/>
      <c r="BIU47"/>
      <c r="BIV47"/>
      <c r="BIW47"/>
      <c r="BIX47"/>
      <c r="BIY47"/>
      <c r="BIZ47"/>
      <c r="BJA47"/>
      <c r="BJB47"/>
      <c r="BJC47"/>
      <c r="BJD47"/>
      <c r="BJE47"/>
      <c r="BJF47"/>
      <c r="BJG47"/>
      <c r="BJH47"/>
      <c r="BJI47"/>
      <c r="BJJ47"/>
      <c r="BJK47"/>
      <c r="BJL47"/>
      <c r="BJM47"/>
      <c r="BJN47"/>
      <c r="BJO47"/>
      <c r="BJP47"/>
      <c r="BJQ47"/>
      <c r="BJR47"/>
      <c r="BJS47"/>
      <c r="BJT47"/>
      <c r="BJU47"/>
      <c r="BJV47"/>
      <c r="BJW47"/>
      <c r="BJX47"/>
      <c r="BJY47"/>
      <c r="BJZ47"/>
      <c r="BKA47"/>
      <c r="BKB47"/>
      <c r="BKC47"/>
      <c r="BKD47"/>
      <c r="BKE47"/>
      <c r="BKF47"/>
      <c r="BKG47"/>
      <c r="BKH47"/>
      <c r="BKI47"/>
      <c r="BKJ47"/>
      <c r="BKK47"/>
      <c r="BKL47"/>
      <c r="BKM47"/>
      <c r="BKN47"/>
      <c r="BKO47"/>
      <c r="BKP47"/>
      <c r="BKQ47"/>
      <c r="BKR47"/>
      <c r="BKS47"/>
      <c r="BKT47"/>
      <c r="BKU47"/>
      <c r="BKV47"/>
      <c r="BKW47"/>
      <c r="BKX47"/>
      <c r="BKY47"/>
      <c r="BKZ47"/>
      <c r="BLA47"/>
      <c r="BLB47"/>
      <c r="BLC47"/>
      <c r="BLD47"/>
      <c r="BLE47"/>
      <c r="BLF47"/>
      <c r="BLG47"/>
      <c r="BLH47"/>
      <c r="BLI47"/>
      <c r="BLJ47"/>
      <c r="BLK47"/>
      <c r="BLL47"/>
      <c r="BLM47"/>
      <c r="BLN47"/>
      <c r="BLO47"/>
      <c r="BLP47"/>
      <c r="BLQ47"/>
      <c r="BLR47"/>
      <c r="BLS47"/>
      <c r="BLT47"/>
      <c r="BLU47"/>
      <c r="BLV47"/>
      <c r="BLW47"/>
      <c r="BLX47"/>
      <c r="BLY47"/>
      <c r="BLZ47"/>
      <c r="BMA47"/>
      <c r="BMB47"/>
      <c r="BMC47"/>
      <c r="BMD47"/>
      <c r="BME47"/>
      <c r="BMF47"/>
      <c r="BMG47"/>
      <c r="BMH47"/>
      <c r="BMI47"/>
      <c r="BMJ47"/>
      <c r="BMK47"/>
      <c r="BML47"/>
      <c r="BMM47"/>
      <c r="BMN47"/>
      <c r="BMO47"/>
      <c r="BMP47"/>
      <c r="BMQ47"/>
      <c r="BMR47"/>
      <c r="BMS47"/>
      <c r="BMT47"/>
      <c r="BMU47"/>
      <c r="BMV47"/>
      <c r="BMW47"/>
      <c r="BMX47"/>
      <c r="BMY47"/>
      <c r="BMZ47"/>
      <c r="BNA47"/>
      <c r="BNB47"/>
      <c r="BNC47"/>
      <c r="BND47"/>
      <c r="BNE47"/>
      <c r="BNF47"/>
      <c r="BNG47"/>
      <c r="BNH47"/>
      <c r="BNI47"/>
      <c r="BNJ47"/>
      <c r="BNK47"/>
      <c r="BNL47"/>
      <c r="BNM47"/>
      <c r="BNN47"/>
      <c r="BNO47"/>
      <c r="BNP47"/>
      <c r="BNQ47"/>
      <c r="BNR47"/>
      <c r="BNS47"/>
      <c r="BNT47"/>
      <c r="BNU47"/>
      <c r="BNV47"/>
      <c r="BNW47"/>
      <c r="BNX47"/>
      <c r="BNY47"/>
      <c r="BNZ47"/>
      <c r="BOA47"/>
      <c r="BOB47"/>
      <c r="BOC47"/>
      <c r="BOD47"/>
      <c r="BOE47"/>
      <c r="BOF47"/>
      <c r="BOG47"/>
      <c r="BOH47"/>
      <c r="BOI47"/>
      <c r="BOJ47"/>
      <c r="BOK47"/>
      <c r="BOL47"/>
      <c r="BOM47"/>
      <c r="BON47"/>
      <c r="BOO47"/>
      <c r="BOP47"/>
      <c r="BOQ47"/>
      <c r="BOR47"/>
      <c r="BOS47"/>
      <c r="BOT47"/>
      <c r="BOU47"/>
      <c r="BOV47"/>
      <c r="BOW47"/>
      <c r="BOX47"/>
      <c r="BOY47"/>
      <c r="BOZ47"/>
      <c r="BPA47"/>
      <c r="BPB47"/>
      <c r="BPC47"/>
      <c r="BPD47"/>
      <c r="BPE47"/>
      <c r="BPF47"/>
      <c r="BPG47"/>
      <c r="BPH47"/>
      <c r="BPI47"/>
      <c r="BPJ47"/>
      <c r="BPK47"/>
      <c r="BPL47"/>
      <c r="BPM47"/>
      <c r="BPN47"/>
      <c r="BPO47"/>
      <c r="BPP47"/>
      <c r="BPQ47"/>
      <c r="BPR47"/>
      <c r="BPS47"/>
      <c r="BPT47"/>
      <c r="BPU47"/>
      <c r="BPV47"/>
      <c r="BPW47"/>
      <c r="BPX47"/>
      <c r="BPY47"/>
      <c r="BPZ47"/>
      <c r="BQA47"/>
      <c r="BQB47"/>
      <c r="BQC47"/>
      <c r="BQD47"/>
      <c r="BQE47"/>
      <c r="BQF47"/>
      <c r="BQG47"/>
      <c r="BQH47"/>
      <c r="BQI47"/>
      <c r="BQJ47"/>
      <c r="BQK47"/>
      <c r="BQL47"/>
      <c r="BQM47"/>
      <c r="BQN47"/>
      <c r="BQO47"/>
      <c r="BQP47"/>
      <c r="BQQ47"/>
      <c r="BQR47"/>
      <c r="BQS47"/>
      <c r="BQT47"/>
      <c r="BQU47"/>
      <c r="BQV47"/>
      <c r="BQW47"/>
      <c r="BQX47"/>
      <c r="BQY47"/>
      <c r="BQZ47"/>
      <c r="BRA47"/>
      <c r="BRB47"/>
      <c r="BRC47"/>
      <c r="BRD47"/>
      <c r="BRE47"/>
      <c r="BRF47"/>
      <c r="BRG47"/>
      <c r="BRH47"/>
      <c r="BRI47"/>
      <c r="BRJ47"/>
      <c r="BRK47"/>
      <c r="BRL47"/>
      <c r="BRM47"/>
      <c r="BRN47"/>
      <c r="BRO47"/>
      <c r="BRP47"/>
      <c r="BRQ47"/>
      <c r="BRR47"/>
      <c r="BRS47"/>
      <c r="BRT47"/>
      <c r="BRU47"/>
      <c r="BRV47"/>
      <c r="BRW47"/>
      <c r="BRX47"/>
      <c r="BRY47"/>
      <c r="BRZ47"/>
      <c r="BSA47"/>
      <c r="BSB47"/>
      <c r="BSC47"/>
      <c r="BSD47"/>
      <c r="BSE47"/>
      <c r="BSF47"/>
      <c r="BSG47"/>
      <c r="BSH47"/>
      <c r="BSI47"/>
      <c r="BSJ47"/>
      <c r="BSK47"/>
      <c r="BSL47"/>
      <c r="BSM47"/>
      <c r="BSN47"/>
      <c r="BSO47"/>
      <c r="BSP47"/>
      <c r="BSQ47"/>
      <c r="BSR47"/>
      <c r="BSS47"/>
      <c r="BST47"/>
      <c r="BSU47"/>
      <c r="BSV47"/>
      <c r="BSW47"/>
      <c r="BSX47"/>
      <c r="BSY47"/>
      <c r="BSZ47"/>
      <c r="BTA47"/>
      <c r="BTB47"/>
      <c r="BTC47"/>
      <c r="BTD47"/>
      <c r="BTE47"/>
      <c r="BTF47"/>
      <c r="BTG47"/>
      <c r="BTH47"/>
      <c r="BTI47"/>
      <c r="BTJ47"/>
      <c r="BTK47"/>
      <c r="BTL47"/>
      <c r="BTM47"/>
      <c r="BTN47"/>
      <c r="BTO47"/>
      <c r="BTP47"/>
      <c r="BTQ47"/>
      <c r="BTR47"/>
      <c r="BTS47"/>
      <c r="BTT47"/>
      <c r="BTU47"/>
      <c r="BTV47"/>
      <c r="BTW47"/>
      <c r="BTX47"/>
      <c r="BTY47"/>
      <c r="BTZ47"/>
      <c r="BUA47"/>
      <c r="BUB47"/>
      <c r="BUC47"/>
      <c r="BUD47"/>
      <c r="BUE47"/>
      <c r="BUF47"/>
      <c r="BUG47"/>
      <c r="BUH47"/>
      <c r="BUI47"/>
      <c r="BUJ47"/>
      <c r="BUK47"/>
      <c r="BUL47"/>
      <c r="BUM47"/>
      <c r="BUN47"/>
      <c r="BUO47"/>
      <c r="BUP47"/>
      <c r="BUQ47"/>
      <c r="BUR47"/>
      <c r="BUS47"/>
      <c r="BUT47"/>
      <c r="BUU47"/>
      <c r="BUV47"/>
      <c r="BUW47"/>
      <c r="BUX47"/>
      <c r="BUY47"/>
      <c r="BUZ47"/>
      <c r="BVA47"/>
      <c r="BVB47"/>
      <c r="BVC47"/>
      <c r="BVD47"/>
      <c r="BVE47"/>
      <c r="BVF47"/>
      <c r="BVG47"/>
      <c r="BVH47"/>
      <c r="BVI47"/>
      <c r="BVJ47"/>
      <c r="BVK47"/>
      <c r="BVL47"/>
      <c r="BVM47"/>
      <c r="BVN47"/>
      <c r="BVO47"/>
      <c r="BVP47"/>
      <c r="BVQ47"/>
      <c r="BVR47"/>
      <c r="BVS47"/>
      <c r="BVT47"/>
      <c r="BVU47"/>
      <c r="BVV47"/>
      <c r="BVW47"/>
      <c r="BVX47"/>
      <c r="BVY47"/>
      <c r="BVZ47"/>
      <c r="BWA47"/>
      <c r="BWB47"/>
      <c r="BWC47"/>
      <c r="BWD47"/>
      <c r="BWE47"/>
      <c r="BWF47"/>
      <c r="BWG47"/>
      <c r="BWH47"/>
      <c r="BWI47"/>
      <c r="BWJ47"/>
      <c r="BWK47"/>
      <c r="BWL47"/>
      <c r="BWM47"/>
      <c r="BWN47"/>
      <c r="BWO47"/>
      <c r="BWP47"/>
      <c r="BWQ47"/>
      <c r="BWR47"/>
      <c r="BWS47"/>
      <c r="BWT47"/>
      <c r="BWU47"/>
      <c r="BWV47"/>
      <c r="BWW47"/>
      <c r="BWX47"/>
      <c r="BWY47"/>
      <c r="BWZ47"/>
      <c r="BXA47"/>
      <c r="BXB47"/>
      <c r="BXC47"/>
      <c r="BXD47"/>
      <c r="BXE47"/>
      <c r="BXF47"/>
      <c r="BXG47"/>
      <c r="BXH47"/>
      <c r="BXI47"/>
      <c r="BXJ47"/>
      <c r="BXK47"/>
      <c r="BXL47"/>
      <c r="BXM47"/>
      <c r="BXN47"/>
      <c r="BXO47"/>
      <c r="BXP47"/>
      <c r="BXQ47"/>
      <c r="BXR47"/>
      <c r="BXS47"/>
      <c r="BXT47"/>
      <c r="BXU47"/>
      <c r="BXV47"/>
      <c r="BXW47"/>
      <c r="BXX47"/>
      <c r="BXY47"/>
      <c r="BXZ47"/>
      <c r="BYA47"/>
      <c r="BYB47"/>
      <c r="BYC47"/>
      <c r="BYD47"/>
      <c r="BYE47"/>
      <c r="BYF47"/>
      <c r="BYG47"/>
      <c r="BYH47"/>
      <c r="BYI47"/>
      <c r="BYJ47"/>
      <c r="BYK47"/>
      <c r="BYL47"/>
      <c r="BYM47"/>
      <c r="BYN47"/>
      <c r="BYO47"/>
      <c r="BYP47"/>
      <c r="BYQ47"/>
      <c r="BYR47"/>
      <c r="BYS47"/>
      <c r="BYT47"/>
      <c r="BYU47"/>
      <c r="BYV47"/>
      <c r="BYW47"/>
      <c r="BYX47"/>
      <c r="BYY47"/>
      <c r="BYZ47"/>
      <c r="BZA47"/>
      <c r="BZB47"/>
      <c r="BZC47"/>
      <c r="BZD47"/>
      <c r="BZE47"/>
      <c r="BZF47"/>
      <c r="BZG47"/>
      <c r="BZH47"/>
      <c r="BZI47"/>
      <c r="BZJ47"/>
      <c r="BZK47"/>
      <c r="BZL47"/>
      <c r="BZM47"/>
      <c r="BZN47"/>
      <c r="BZO47"/>
      <c r="BZP47"/>
      <c r="BZQ47"/>
      <c r="BZR47"/>
      <c r="BZS47"/>
      <c r="BZT47"/>
      <c r="BZU47"/>
      <c r="BZV47"/>
      <c r="BZW47"/>
      <c r="BZX47"/>
      <c r="BZY47"/>
      <c r="BZZ47"/>
      <c r="CAA47"/>
      <c r="CAB47"/>
      <c r="CAC47"/>
      <c r="CAD47"/>
      <c r="CAE47"/>
      <c r="CAF47"/>
      <c r="CAG47"/>
      <c r="CAH47"/>
      <c r="CAI47"/>
      <c r="CAJ47"/>
      <c r="CAK47"/>
      <c r="CAL47"/>
      <c r="CAM47"/>
      <c r="CAN47"/>
      <c r="CAO47"/>
      <c r="CAP47"/>
      <c r="CAQ47"/>
      <c r="CAR47"/>
      <c r="CAS47"/>
      <c r="CAT47"/>
      <c r="CAU47"/>
      <c r="CAV47"/>
      <c r="CAW47"/>
      <c r="CAX47"/>
      <c r="CAY47"/>
      <c r="CAZ47"/>
      <c r="CBA47"/>
      <c r="CBB47"/>
      <c r="CBC47"/>
      <c r="CBD47"/>
      <c r="CBE47"/>
      <c r="CBF47"/>
      <c r="CBG47"/>
      <c r="CBH47"/>
      <c r="CBI47"/>
      <c r="CBJ47"/>
      <c r="CBK47"/>
      <c r="CBL47"/>
      <c r="CBM47"/>
      <c r="CBN47"/>
      <c r="CBO47"/>
      <c r="CBP47"/>
      <c r="CBQ47"/>
      <c r="CBR47"/>
      <c r="CBS47"/>
      <c r="CBT47"/>
      <c r="CBU47"/>
      <c r="CBV47"/>
      <c r="CBW47"/>
      <c r="CBX47"/>
      <c r="CBY47"/>
      <c r="CBZ47"/>
      <c r="CCA47"/>
      <c r="CCB47"/>
      <c r="CCC47"/>
      <c r="CCD47"/>
      <c r="CCE47"/>
      <c r="CCF47"/>
      <c r="CCG47"/>
      <c r="CCH47"/>
      <c r="CCI47"/>
      <c r="CCJ47"/>
      <c r="CCK47"/>
      <c r="CCL47"/>
      <c r="CCM47"/>
      <c r="CCN47"/>
      <c r="CCO47"/>
      <c r="CCP47"/>
      <c r="CCQ47"/>
      <c r="CCR47"/>
      <c r="CCS47"/>
      <c r="CCT47"/>
      <c r="CCU47"/>
      <c r="CCV47"/>
      <c r="CCW47"/>
      <c r="CCX47"/>
      <c r="CCY47"/>
      <c r="CCZ47"/>
      <c r="CDA47"/>
      <c r="CDB47"/>
      <c r="CDC47"/>
      <c r="CDD47"/>
      <c r="CDE47"/>
      <c r="CDF47"/>
      <c r="CDG47"/>
      <c r="CDH47"/>
      <c r="CDI47"/>
      <c r="CDJ47"/>
      <c r="CDK47"/>
      <c r="CDL47"/>
      <c r="CDM47"/>
      <c r="CDN47"/>
      <c r="CDO47"/>
      <c r="CDP47"/>
      <c r="CDQ47"/>
      <c r="CDR47"/>
      <c r="CDS47"/>
      <c r="CDT47"/>
      <c r="CDU47"/>
      <c r="CDV47"/>
      <c r="CDW47"/>
      <c r="CDX47"/>
      <c r="CDY47"/>
      <c r="CDZ47"/>
      <c r="CEA47"/>
      <c r="CEB47"/>
      <c r="CEC47"/>
      <c r="CED47"/>
      <c r="CEE47"/>
      <c r="CEF47"/>
      <c r="CEG47"/>
      <c r="CEH47"/>
      <c r="CEI47"/>
      <c r="CEJ47"/>
      <c r="CEK47"/>
      <c r="CEL47"/>
      <c r="CEM47"/>
      <c r="CEN47"/>
      <c r="CEO47"/>
      <c r="CEP47"/>
      <c r="CEQ47"/>
      <c r="CER47"/>
      <c r="CES47"/>
      <c r="CET47"/>
      <c r="CEU47"/>
      <c r="CEV47"/>
      <c r="CEW47"/>
      <c r="CEX47"/>
      <c r="CEY47"/>
      <c r="CEZ47"/>
      <c r="CFA47"/>
      <c r="CFB47"/>
      <c r="CFC47"/>
      <c r="CFD47"/>
      <c r="CFE47"/>
      <c r="CFF47"/>
      <c r="CFG47"/>
      <c r="CFH47"/>
      <c r="CFI47"/>
      <c r="CFJ47"/>
      <c r="CFK47"/>
      <c r="CFL47"/>
      <c r="CFM47"/>
      <c r="CFN47"/>
      <c r="CFO47"/>
      <c r="CFP47"/>
      <c r="CFQ47"/>
      <c r="CFR47"/>
      <c r="CFS47"/>
      <c r="CFT47"/>
      <c r="CFU47"/>
      <c r="CFV47"/>
      <c r="CFW47"/>
      <c r="CFX47"/>
      <c r="CFY47"/>
      <c r="CFZ47"/>
      <c r="CGA47"/>
      <c r="CGB47"/>
      <c r="CGC47"/>
      <c r="CGD47"/>
      <c r="CGE47"/>
      <c r="CGF47"/>
      <c r="CGG47"/>
      <c r="CGH47"/>
      <c r="CGI47"/>
      <c r="CGJ47"/>
      <c r="CGK47"/>
      <c r="CGL47"/>
      <c r="CGM47"/>
      <c r="CGN47"/>
      <c r="CGO47"/>
      <c r="CGP47"/>
      <c r="CGQ47"/>
      <c r="CGR47"/>
      <c r="CGS47"/>
      <c r="CGT47"/>
      <c r="CGU47"/>
      <c r="CGV47"/>
      <c r="CGW47"/>
      <c r="CGX47"/>
      <c r="CGY47"/>
      <c r="CGZ47"/>
      <c r="CHA47"/>
      <c r="CHB47"/>
      <c r="CHC47"/>
      <c r="CHD47"/>
      <c r="CHE47"/>
      <c r="CHF47"/>
      <c r="CHG47"/>
      <c r="CHH47"/>
      <c r="CHI47"/>
      <c r="CHJ47"/>
      <c r="CHK47"/>
      <c r="CHL47"/>
      <c r="CHM47"/>
      <c r="CHN47"/>
      <c r="CHO47"/>
      <c r="CHP47"/>
      <c r="CHQ47"/>
      <c r="CHR47"/>
      <c r="CHS47"/>
      <c r="CHT47"/>
      <c r="CHU47"/>
      <c r="CHV47"/>
      <c r="CHW47"/>
      <c r="CHX47"/>
      <c r="CHY47"/>
      <c r="CHZ47"/>
      <c r="CIA47"/>
      <c r="CIB47"/>
      <c r="CIC47"/>
      <c r="CID47"/>
      <c r="CIE47"/>
      <c r="CIF47"/>
      <c r="CIG47"/>
      <c r="CIH47"/>
      <c r="CII47"/>
      <c r="CIJ47"/>
      <c r="CIK47"/>
      <c r="CIL47"/>
      <c r="CIM47"/>
      <c r="CIN47"/>
      <c r="CIO47"/>
      <c r="CIP47"/>
      <c r="CIQ47"/>
      <c r="CIR47"/>
      <c r="CIS47"/>
      <c r="CIT47"/>
      <c r="CIU47"/>
      <c r="CIV47"/>
      <c r="CIW47"/>
      <c r="CIX47"/>
      <c r="CIY47"/>
      <c r="CIZ47"/>
      <c r="CJA47"/>
      <c r="CJB47"/>
      <c r="CJC47"/>
      <c r="CJD47"/>
      <c r="CJE47"/>
      <c r="CJF47"/>
      <c r="CJG47"/>
      <c r="CJH47"/>
      <c r="CJI47"/>
      <c r="CJJ47"/>
      <c r="CJK47"/>
      <c r="CJL47"/>
      <c r="CJM47"/>
      <c r="CJN47"/>
      <c r="CJO47"/>
      <c r="CJP47"/>
      <c r="CJQ47"/>
      <c r="CJR47"/>
      <c r="CJS47"/>
      <c r="CJT47"/>
      <c r="CJU47"/>
      <c r="CJV47"/>
      <c r="CJW47"/>
      <c r="CJX47"/>
      <c r="CJY47"/>
      <c r="CJZ47"/>
      <c r="CKA47"/>
      <c r="CKB47"/>
      <c r="CKC47"/>
      <c r="CKD47"/>
      <c r="CKE47"/>
      <c r="CKF47"/>
      <c r="CKG47"/>
      <c r="CKH47"/>
      <c r="CKI47"/>
      <c r="CKJ47"/>
      <c r="CKK47"/>
      <c r="CKL47"/>
      <c r="CKM47"/>
      <c r="CKN47"/>
      <c r="CKO47"/>
      <c r="CKP47"/>
      <c r="CKQ47"/>
      <c r="CKR47"/>
      <c r="CKS47"/>
      <c r="CKT47"/>
      <c r="CKU47"/>
      <c r="CKV47"/>
      <c r="CKW47"/>
      <c r="CKX47"/>
      <c r="CKY47"/>
      <c r="CKZ47"/>
      <c r="CLA47"/>
      <c r="CLB47"/>
      <c r="CLC47"/>
      <c r="CLD47"/>
      <c r="CLE47"/>
      <c r="CLF47"/>
      <c r="CLG47"/>
      <c r="CLH47"/>
      <c r="CLI47"/>
      <c r="CLJ47"/>
      <c r="CLK47"/>
      <c r="CLL47"/>
      <c r="CLM47"/>
      <c r="CLN47"/>
      <c r="CLO47"/>
      <c r="CLP47"/>
      <c r="CLQ47"/>
      <c r="CLR47"/>
      <c r="CLS47"/>
      <c r="CLT47"/>
      <c r="CLU47"/>
      <c r="CLV47"/>
      <c r="CLW47"/>
      <c r="CLX47"/>
      <c r="CLY47"/>
      <c r="CLZ47"/>
      <c r="CMA47"/>
      <c r="CMB47"/>
      <c r="CMC47"/>
      <c r="CMD47"/>
      <c r="CME47"/>
      <c r="CMF47"/>
      <c r="CMG47"/>
      <c r="CMH47"/>
      <c r="CMI47"/>
      <c r="CMJ47"/>
      <c r="CMK47"/>
      <c r="CML47"/>
      <c r="CMM47"/>
      <c r="CMN47"/>
      <c r="CMO47"/>
      <c r="CMP47"/>
      <c r="CMQ47"/>
      <c r="CMR47"/>
      <c r="CMS47"/>
      <c r="CMT47"/>
      <c r="CMU47"/>
      <c r="CMV47"/>
      <c r="CMW47"/>
      <c r="CMX47"/>
      <c r="CMY47"/>
      <c r="CMZ47"/>
      <c r="CNA47"/>
      <c r="CNB47"/>
      <c r="CNC47"/>
      <c r="CND47"/>
      <c r="CNE47"/>
      <c r="CNF47"/>
      <c r="CNG47"/>
      <c r="CNH47"/>
      <c r="CNI47"/>
      <c r="CNJ47"/>
      <c r="CNK47"/>
      <c r="CNL47"/>
      <c r="CNM47"/>
      <c r="CNN47"/>
      <c r="CNO47"/>
      <c r="CNP47"/>
      <c r="CNQ47"/>
      <c r="CNR47"/>
      <c r="CNS47"/>
      <c r="CNT47"/>
      <c r="CNU47"/>
      <c r="CNV47"/>
      <c r="CNW47"/>
      <c r="CNX47"/>
      <c r="CNY47"/>
      <c r="CNZ47"/>
      <c r="COA47"/>
      <c r="COB47"/>
      <c r="COC47"/>
      <c r="COD47"/>
      <c r="COE47"/>
      <c r="COF47"/>
      <c r="COG47"/>
      <c r="COH47"/>
      <c r="COI47"/>
      <c r="COJ47"/>
      <c r="COK47"/>
      <c r="COL47"/>
      <c r="COM47"/>
      <c r="CON47"/>
      <c r="COO47"/>
      <c r="COP47"/>
      <c r="COQ47"/>
      <c r="COR47"/>
      <c r="COS47"/>
      <c r="COT47"/>
      <c r="COU47"/>
      <c r="COV47"/>
      <c r="COW47"/>
      <c r="COX47"/>
      <c r="COY47"/>
      <c r="COZ47"/>
      <c r="CPA47"/>
      <c r="CPB47"/>
      <c r="CPC47"/>
      <c r="CPD47"/>
      <c r="CPE47"/>
      <c r="CPF47"/>
      <c r="CPG47"/>
      <c r="CPH47"/>
      <c r="CPI47"/>
      <c r="CPJ47"/>
      <c r="CPK47"/>
      <c r="CPL47"/>
      <c r="CPM47"/>
      <c r="CPN47"/>
      <c r="CPO47"/>
      <c r="CPP47"/>
      <c r="CPQ47"/>
      <c r="CPR47"/>
      <c r="CPS47"/>
      <c r="CPT47"/>
      <c r="CPU47"/>
      <c r="CPV47"/>
      <c r="CPW47"/>
      <c r="CPX47"/>
      <c r="CPY47"/>
      <c r="CPZ47"/>
      <c r="CQA47"/>
      <c r="CQB47"/>
      <c r="CQC47"/>
      <c r="CQD47"/>
      <c r="CQE47"/>
      <c r="CQF47"/>
      <c r="CQG47"/>
      <c r="CQH47"/>
      <c r="CQI47"/>
      <c r="CQJ47"/>
      <c r="CQK47"/>
      <c r="CQL47"/>
      <c r="CQM47"/>
      <c r="CQN47"/>
      <c r="CQO47"/>
      <c r="CQP47"/>
      <c r="CQQ47"/>
      <c r="CQR47"/>
      <c r="CQS47"/>
      <c r="CQT47"/>
      <c r="CQU47"/>
      <c r="CQV47"/>
      <c r="CQW47"/>
      <c r="CQX47"/>
      <c r="CQY47"/>
      <c r="CQZ47"/>
      <c r="CRA47"/>
      <c r="CRB47"/>
      <c r="CRC47"/>
      <c r="CRD47"/>
      <c r="CRE47"/>
      <c r="CRF47"/>
      <c r="CRG47"/>
      <c r="CRH47"/>
      <c r="CRI47"/>
      <c r="CRJ47"/>
      <c r="CRK47"/>
      <c r="CRL47"/>
      <c r="CRM47"/>
      <c r="CRN47"/>
      <c r="CRO47"/>
      <c r="CRP47"/>
      <c r="CRQ47"/>
      <c r="CRR47"/>
      <c r="CRS47"/>
      <c r="CRT47"/>
      <c r="CRU47"/>
      <c r="CRV47"/>
      <c r="CRW47"/>
      <c r="CRX47"/>
      <c r="CRY47"/>
      <c r="CRZ47"/>
      <c r="CSA47"/>
      <c r="CSB47"/>
      <c r="CSC47"/>
      <c r="CSD47"/>
      <c r="CSE47"/>
      <c r="CSF47"/>
      <c r="CSG47"/>
      <c r="CSH47"/>
      <c r="CSI47"/>
      <c r="CSJ47"/>
      <c r="CSK47"/>
      <c r="CSL47"/>
      <c r="CSM47"/>
      <c r="CSN47"/>
      <c r="CSO47"/>
      <c r="CSP47"/>
      <c r="CSQ47"/>
      <c r="CSR47"/>
      <c r="CSS47"/>
      <c r="CST47"/>
      <c r="CSU47"/>
      <c r="CSV47"/>
      <c r="CSW47"/>
      <c r="CSX47"/>
      <c r="CSY47"/>
      <c r="CSZ47"/>
      <c r="CTA47"/>
      <c r="CTB47"/>
      <c r="CTC47"/>
      <c r="CTD47"/>
      <c r="CTE47"/>
      <c r="CTF47"/>
      <c r="CTG47"/>
      <c r="CTH47"/>
      <c r="CTI47"/>
      <c r="CTJ47"/>
      <c r="CTK47"/>
      <c r="CTL47"/>
      <c r="CTM47"/>
      <c r="CTN47"/>
      <c r="CTO47"/>
      <c r="CTP47"/>
      <c r="CTQ47"/>
      <c r="CTR47"/>
      <c r="CTS47"/>
      <c r="CTT47"/>
      <c r="CTU47"/>
      <c r="CTV47"/>
      <c r="CTW47"/>
      <c r="CTX47"/>
      <c r="CTY47"/>
      <c r="CTZ47"/>
      <c r="CUA47"/>
      <c r="CUB47"/>
      <c r="CUC47"/>
      <c r="CUD47"/>
      <c r="CUE47"/>
      <c r="CUF47"/>
      <c r="CUG47"/>
      <c r="CUH47"/>
      <c r="CUI47"/>
      <c r="CUJ47"/>
      <c r="CUK47"/>
      <c r="CUL47"/>
      <c r="CUM47"/>
      <c r="CUN47"/>
      <c r="CUO47"/>
      <c r="CUP47"/>
      <c r="CUQ47"/>
      <c r="CUR47"/>
      <c r="CUS47"/>
      <c r="CUT47"/>
      <c r="CUU47"/>
      <c r="CUV47"/>
      <c r="CUW47"/>
      <c r="CUX47"/>
      <c r="CUY47"/>
      <c r="CUZ47"/>
      <c r="CVA47"/>
      <c r="CVB47"/>
      <c r="CVC47"/>
      <c r="CVD47"/>
      <c r="CVE47"/>
      <c r="CVF47"/>
      <c r="CVG47"/>
      <c r="CVH47"/>
      <c r="CVI47"/>
      <c r="CVJ47"/>
      <c r="CVK47"/>
      <c r="CVL47"/>
      <c r="CVM47"/>
      <c r="CVN47"/>
      <c r="CVO47"/>
      <c r="CVP47"/>
      <c r="CVQ47"/>
      <c r="CVR47"/>
      <c r="CVS47"/>
      <c r="CVT47"/>
      <c r="CVU47"/>
      <c r="CVV47"/>
      <c r="CVW47"/>
      <c r="CVX47"/>
      <c r="CVY47"/>
      <c r="CVZ47"/>
      <c r="CWA47"/>
      <c r="CWB47"/>
      <c r="CWC47"/>
      <c r="CWD47"/>
      <c r="CWE47"/>
      <c r="CWF47"/>
      <c r="CWG47"/>
      <c r="CWH47"/>
      <c r="CWI47"/>
      <c r="CWJ47"/>
      <c r="CWK47"/>
      <c r="CWL47"/>
      <c r="CWM47"/>
      <c r="CWN47"/>
      <c r="CWO47"/>
      <c r="CWP47"/>
      <c r="CWQ47"/>
      <c r="CWR47"/>
      <c r="CWS47"/>
      <c r="CWT47"/>
      <c r="CWU47"/>
      <c r="CWV47"/>
      <c r="CWW47"/>
      <c r="CWX47"/>
      <c r="CWY47"/>
      <c r="CWZ47"/>
      <c r="CXA47"/>
      <c r="CXB47"/>
      <c r="CXC47"/>
      <c r="CXD47"/>
      <c r="CXE47"/>
      <c r="CXF47"/>
      <c r="CXG47"/>
      <c r="CXH47"/>
      <c r="CXI47"/>
      <c r="CXJ47"/>
      <c r="CXK47"/>
      <c r="CXL47"/>
      <c r="CXM47"/>
      <c r="CXN47"/>
      <c r="CXO47"/>
      <c r="CXP47"/>
      <c r="CXQ47"/>
      <c r="CXR47"/>
      <c r="CXS47"/>
      <c r="CXT47"/>
      <c r="CXU47"/>
      <c r="CXV47"/>
      <c r="CXW47"/>
      <c r="CXX47"/>
      <c r="CXY47"/>
      <c r="CXZ47"/>
      <c r="CYA47"/>
      <c r="CYB47"/>
      <c r="CYC47"/>
      <c r="CYD47"/>
      <c r="CYE47"/>
      <c r="CYF47"/>
      <c r="CYG47"/>
      <c r="CYH47"/>
      <c r="CYI47"/>
      <c r="CYJ47"/>
      <c r="CYK47"/>
      <c r="CYL47"/>
      <c r="CYM47"/>
      <c r="CYN47"/>
      <c r="CYO47"/>
      <c r="CYP47"/>
      <c r="CYQ47"/>
      <c r="CYR47"/>
      <c r="CYS47"/>
      <c r="CYT47"/>
      <c r="CYU47"/>
      <c r="CYV47"/>
      <c r="CYW47"/>
      <c r="CYX47"/>
      <c r="CYY47"/>
      <c r="CYZ47"/>
      <c r="CZA47"/>
      <c r="CZB47"/>
      <c r="CZC47"/>
      <c r="CZD47"/>
      <c r="CZE47"/>
      <c r="CZF47"/>
      <c r="CZG47"/>
      <c r="CZH47"/>
      <c r="CZI47"/>
      <c r="CZJ47"/>
      <c r="CZK47"/>
      <c r="CZL47"/>
      <c r="CZM47"/>
      <c r="CZN47"/>
      <c r="CZO47"/>
      <c r="CZP47"/>
      <c r="CZQ47"/>
      <c r="CZR47"/>
      <c r="CZS47"/>
      <c r="CZT47"/>
      <c r="CZU47"/>
      <c r="CZV47"/>
      <c r="CZW47"/>
      <c r="CZX47"/>
      <c r="CZY47"/>
      <c r="CZZ47"/>
      <c r="DAA47"/>
      <c r="DAB47"/>
      <c r="DAC47"/>
      <c r="DAD47"/>
      <c r="DAE47"/>
      <c r="DAF47"/>
      <c r="DAG47"/>
      <c r="DAH47"/>
      <c r="DAI47"/>
      <c r="DAJ47"/>
      <c r="DAK47"/>
      <c r="DAL47"/>
      <c r="DAM47"/>
      <c r="DAN47"/>
      <c r="DAO47"/>
      <c r="DAP47"/>
      <c r="DAQ47"/>
      <c r="DAR47"/>
      <c r="DAS47"/>
      <c r="DAT47"/>
      <c r="DAU47"/>
      <c r="DAV47"/>
      <c r="DAW47"/>
      <c r="DAX47"/>
      <c r="DAY47"/>
      <c r="DAZ47"/>
      <c r="DBA47"/>
      <c r="DBB47"/>
      <c r="DBC47"/>
      <c r="DBD47"/>
      <c r="DBE47"/>
      <c r="DBF47"/>
      <c r="DBG47"/>
      <c r="DBH47"/>
      <c r="DBI47"/>
      <c r="DBJ47"/>
      <c r="DBK47"/>
      <c r="DBL47"/>
      <c r="DBM47"/>
      <c r="DBN47"/>
      <c r="DBO47"/>
      <c r="DBP47"/>
      <c r="DBQ47"/>
      <c r="DBR47"/>
      <c r="DBS47"/>
      <c r="DBT47"/>
      <c r="DBU47"/>
      <c r="DBV47"/>
      <c r="DBW47"/>
      <c r="DBX47"/>
      <c r="DBY47"/>
      <c r="DBZ47"/>
      <c r="DCA47"/>
      <c r="DCB47"/>
      <c r="DCC47"/>
      <c r="DCD47"/>
      <c r="DCE47"/>
      <c r="DCF47"/>
      <c r="DCG47"/>
      <c r="DCH47"/>
      <c r="DCI47"/>
      <c r="DCJ47"/>
      <c r="DCK47"/>
      <c r="DCL47"/>
      <c r="DCM47"/>
      <c r="DCN47"/>
      <c r="DCO47"/>
      <c r="DCP47"/>
      <c r="DCQ47"/>
      <c r="DCR47"/>
      <c r="DCS47"/>
      <c r="DCT47"/>
      <c r="DCU47"/>
      <c r="DCV47"/>
      <c r="DCW47"/>
      <c r="DCX47"/>
      <c r="DCY47"/>
      <c r="DCZ47"/>
      <c r="DDA47"/>
      <c r="DDB47"/>
      <c r="DDC47"/>
      <c r="DDD47"/>
      <c r="DDE47"/>
      <c r="DDF47"/>
      <c r="DDG47"/>
      <c r="DDH47"/>
      <c r="DDI47"/>
      <c r="DDJ47"/>
      <c r="DDK47"/>
      <c r="DDL47"/>
      <c r="DDM47"/>
      <c r="DDN47"/>
      <c r="DDO47"/>
      <c r="DDP47"/>
      <c r="DDQ47"/>
      <c r="DDR47"/>
      <c r="DDS47"/>
      <c r="DDT47"/>
      <c r="DDU47"/>
      <c r="DDV47"/>
      <c r="DDW47"/>
      <c r="DDX47"/>
      <c r="DDY47"/>
      <c r="DDZ47"/>
      <c r="DEA47"/>
      <c r="DEB47"/>
      <c r="DEC47"/>
      <c r="DED47"/>
      <c r="DEE47"/>
      <c r="DEF47"/>
      <c r="DEG47"/>
      <c r="DEH47"/>
      <c r="DEI47"/>
      <c r="DEJ47"/>
      <c r="DEK47"/>
      <c r="DEL47"/>
      <c r="DEM47"/>
      <c r="DEN47"/>
      <c r="DEO47"/>
      <c r="DEP47"/>
      <c r="DEQ47"/>
      <c r="DER47"/>
      <c r="DES47"/>
      <c r="DET47"/>
      <c r="DEU47"/>
      <c r="DEV47"/>
      <c r="DEW47"/>
      <c r="DEX47"/>
      <c r="DEY47"/>
      <c r="DEZ47"/>
      <c r="DFA47"/>
      <c r="DFB47"/>
      <c r="DFC47"/>
      <c r="DFD47"/>
      <c r="DFE47"/>
      <c r="DFF47"/>
      <c r="DFG47"/>
      <c r="DFH47"/>
      <c r="DFI47"/>
      <c r="DFJ47"/>
      <c r="DFK47"/>
      <c r="DFL47"/>
      <c r="DFM47"/>
      <c r="DFN47"/>
      <c r="DFO47"/>
      <c r="DFP47"/>
      <c r="DFQ47"/>
      <c r="DFR47"/>
      <c r="DFS47"/>
      <c r="DFT47"/>
      <c r="DFU47"/>
      <c r="DFV47"/>
      <c r="DFW47"/>
      <c r="DFX47"/>
      <c r="DFY47"/>
      <c r="DFZ47"/>
      <c r="DGA47"/>
      <c r="DGB47"/>
      <c r="DGC47"/>
      <c r="DGD47"/>
      <c r="DGE47"/>
      <c r="DGF47"/>
      <c r="DGG47"/>
      <c r="DGH47"/>
      <c r="DGI47"/>
      <c r="DGJ47"/>
      <c r="DGK47"/>
      <c r="DGL47"/>
      <c r="DGM47"/>
      <c r="DGN47"/>
      <c r="DGO47"/>
      <c r="DGP47"/>
      <c r="DGQ47"/>
      <c r="DGR47"/>
      <c r="DGS47"/>
      <c r="DGT47"/>
      <c r="DGU47"/>
      <c r="DGV47"/>
      <c r="DGW47"/>
      <c r="DGX47"/>
      <c r="DGY47"/>
      <c r="DGZ47"/>
      <c r="DHA47"/>
      <c r="DHB47"/>
      <c r="DHC47"/>
      <c r="DHD47"/>
      <c r="DHE47"/>
      <c r="DHF47"/>
      <c r="DHG47"/>
      <c r="DHH47"/>
      <c r="DHI47"/>
      <c r="DHJ47"/>
      <c r="DHK47"/>
      <c r="DHL47"/>
      <c r="DHM47"/>
      <c r="DHN47"/>
      <c r="DHO47"/>
      <c r="DHP47"/>
      <c r="DHQ47"/>
      <c r="DHR47"/>
      <c r="DHS47"/>
      <c r="DHT47"/>
      <c r="DHU47"/>
      <c r="DHV47"/>
      <c r="DHW47"/>
      <c r="DHX47"/>
      <c r="DHY47"/>
      <c r="DHZ47"/>
      <c r="DIA47"/>
      <c r="DIB47"/>
      <c r="DIC47"/>
      <c r="DID47"/>
      <c r="DIE47"/>
      <c r="DIF47"/>
      <c r="DIG47"/>
      <c r="DIH47"/>
      <c r="DII47"/>
      <c r="DIJ47"/>
      <c r="DIK47"/>
      <c r="DIL47"/>
      <c r="DIM47"/>
      <c r="DIN47"/>
      <c r="DIO47"/>
      <c r="DIP47"/>
      <c r="DIQ47"/>
      <c r="DIR47"/>
      <c r="DIS47"/>
      <c r="DIT47"/>
      <c r="DIU47"/>
      <c r="DIV47"/>
      <c r="DIW47"/>
      <c r="DIX47"/>
      <c r="DIY47"/>
      <c r="DIZ47"/>
      <c r="DJA47"/>
      <c r="DJB47"/>
      <c r="DJC47"/>
      <c r="DJD47"/>
      <c r="DJE47"/>
      <c r="DJF47"/>
      <c r="DJG47"/>
      <c r="DJH47"/>
      <c r="DJI47"/>
      <c r="DJJ47"/>
      <c r="DJK47"/>
      <c r="DJL47"/>
      <c r="DJM47"/>
      <c r="DJN47"/>
      <c r="DJO47"/>
      <c r="DJP47"/>
      <c r="DJQ47"/>
      <c r="DJR47"/>
      <c r="DJS47"/>
      <c r="DJT47"/>
      <c r="DJU47"/>
      <c r="DJV47"/>
      <c r="DJW47"/>
      <c r="DJX47"/>
      <c r="DJY47"/>
      <c r="DJZ47"/>
      <c r="DKA47"/>
      <c r="DKB47"/>
      <c r="DKC47"/>
      <c r="DKD47"/>
      <c r="DKE47"/>
      <c r="DKF47"/>
      <c r="DKG47"/>
      <c r="DKH47"/>
      <c r="DKI47"/>
      <c r="DKJ47"/>
      <c r="DKK47"/>
      <c r="DKL47"/>
      <c r="DKM47"/>
      <c r="DKN47"/>
      <c r="DKO47"/>
      <c r="DKP47"/>
      <c r="DKQ47"/>
      <c r="DKR47"/>
      <c r="DKS47"/>
      <c r="DKT47"/>
      <c r="DKU47"/>
      <c r="DKV47"/>
      <c r="DKW47"/>
      <c r="DKX47"/>
      <c r="DKY47"/>
      <c r="DKZ47"/>
      <c r="DLA47"/>
      <c r="DLB47"/>
      <c r="DLC47"/>
      <c r="DLD47"/>
      <c r="DLE47"/>
      <c r="DLF47"/>
      <c r="DLG47"/>
      <c r="DLH47"/>
      <c r="DLI47"/>
      <c r="DLJ47"/>
      <c r="DLK47"/>
      <c r="DLL47"/>
      <c r="DLM47"/>
      <c r="DLN47"/>
      <c r="DLO47"/>
      <c r="DLP47"/>
      <c r="DLQ47"/>
      <c r="DLR47"/>
      <c r="DLS47"/>
      <c r="DLT47"/>
      <c r="DLU47"/>
      <c r="DLV47"/>
      <c r="DLW47"/>
      <c r="DLX47"/>
      <c r="DLY47"/>
      <c r="DLZ47"/>
      <c r="DMA47"/>
      <c r="DMB47"/>
      <c r="DMC47"/>
      <c r="DMD47"/>
      <c r="DME47"/>
      <c r="DMF47"/>
      <c r="DMG47"/>
      <c r="DMH47"/>
      <c r="DMI47"/>
      <c r="DMJ47"/>
      <c r="DMK47"/>
      <c r="DML47"/>
      <c r="DMM47"/>
      <c r="DMN47"/>
      <c r="DMO47"/>
      <c r="DMP47"/>
      <c r="DMQ47"/>
      <c r="DMR47"/>
      <c r="DMS47"/>
      <c r="DMT47"/>
      <c r="DMU47"/>
      <c r="DMV47"/>
      <c r="DMW47"/>
      <c r="DMX47"/>
      <c r="DMY47"/>
      <c r="DMZ47"/>
      <c r="DNA47"/>
      <c r="DNB47"/>
      <c r="DNC47"/>
      <c r="DND47"/>
      <c r="DNE47"/>
      <c r="DNF47"/>
      <c r="DNG47"/>
      <c r="DNH47"/>
      <c r="DNI47"/>
      <c r="DNJ47"/>
      <c r="DNK47"/>
      <c r="DNL47"/>
      <c r="DNM47"/>
      <c r="DNN47"/>
      <c r="DNO47"/>
      <c r="DNP47"/>
      <c r="DNQ47"/>
      <c r="DNR47"/>
      <c r="DNS47"/>
      <c r="DNT47"/>
      <c r="DNU47"/>
      <c r="DNV47"/>
      <c r="DNW47"/>
      <c r="DNX47"/>
      <c r="DNY47"/>
      <c r="DNZ47"/>
      <c r="DOA47"/>
      <c r="DOB47"/>
      <c r="DOC47"/>
      <c r="DOD47"/>
      <c r="DOE47"/>
      <c r="DOF47"/>
      <c r="DOG47"/>
      <c r="DOH47"/>
      <c r="DOI47"/>
      <c r="DOJ47"/>
      <c r="DOK47"/>
      <c r="DOL47"/>
      <c r="DOM47"/>
      <c r="DON47"/>
      <c r="DOO47"/>
      <c r="DOP47"/>
      <c r="DOQ47"/>
      <c r="DOR47"/>
      <c r="DOS47"/>
      <c r="DOT47"/>
      <c r="DOU47"/>
      <c r="DOV47"/>
      <c r="DOW47"/>
      <c r="DOX47"/>
      <c r="DOY47"/>
      <c r="DOZ47"/>
      <c r="DPA47"/>
      <c r="DPB47"/>
      <c r="DPC47"/>
      <c r="DPD47"/>
      <c r="DPE47"/>
      <c r="DPF47"/>
      <c r="DPG47"/>
      <c r="DPH47"/>
      <c r="DPI47"/>
      <c r="DPJ47"/>
      <c r="DPK47"/>
      <c r="DPL47"/>
      <c r="DPM47"/>
      <c r="DPN47"/>
      <c r="DPO47"/>
      <c r="DPP47"/>
      <c r="DPQ47"/>
      <c r="DPR47"/>
      <c r="DPS47"/>
      <c r="DPT47"/>
      <c r="DPU47"/>
      <c r="DPV47"/>
      <c r="DPW47"/>
      <c r="DPX47"/>
      <c r="DPY47"/>
      <c r="DPZ47"/>
      <c r="DQA47"/>
      <c r="DQB47"/>
      <c r="DQC47"/>
      <c r="DQD47"/>
      <c r="DQE47"/>
      <c r="DQF47"/>
      <c r="DQG47"/>
      <c r="DQH47"/>
      <c r="DQI47"/>
      <c r="DQJ47"/>
      <c r="DQK47"/>
      <c r="DQL47"/>
      <c r="DQM47"/>
      <c r="DQN47"/>
      <c r="DQO47"/>
      <c r="DQP47"/>
      <c r="DQQ47"/>
      <c r="DQR47"/>
      <c r="DQS47"/>
      <c r="DQT47"/>
      <c r="DQU47"/>
      <c r="DQV47"/>
      <c r="DQW47"/>
      <c r="DQX47"/>
      <c r="DQY47"/>
      <c r="DQZ47"/>
      <c r="DRA47"/>
      <c r="DRB47"/>
      <c r="DRC47"/>
      <c r="DRD47"/>
      <c r="DRE47"/>
      <c r="DRF47"/>
      <c r="DRG47"/>
      <c r="DRH47"/>
      <c r="DRI47"/>
      <c r="DRJ47"/>
      <c r="DRK47"/>
      <c r="DRL47"/>
      <c r="DRM47"/>
      <c r="DRN47"/>
      <c r="DRO47"/>
      <c r="DRP47"/>
      <c r="DRQ47"/>
      <c r="DRR47"/>
      <c r="DRS47"/>
      <c r="DRT47"/>
      <c r="DRU47"/>
      <c r="DRV47"/>
      <c r="DRW47"/>
      <c r="DRX47"/>
      <c r="DRY47"/>
      <c r="DRZ47"/>
      <c r="DSA47"/>
      <c r="DSB47"/>
      <c r="DSC47"/>
      <c r="DSD47"/>
      <c r="DSE47"/>
      <c r="DSF47"/>
      <c r="DSG47"/>
      <c r="DSH47"/>
      <c r="DSI47"/>
      <c r="DSJ47"/>
      <c r="DSK47"/>
      <c r="DSL47"/>
      <c r="DSM47"/>
      <c r="DSN47"/>
      <c r="DSO47"/>
      <c r="DSP47"/>
      <c r="DSQ47"/>
      <c r="DSR47"/>
      <c r="DSS47"/>
      <c r="DST47"/>
      <c r="DSU47"/>
      <c r="DSV47"/>
      <c r="DSW47"/>
      <c r="DSX47"/>
      <c r="DSY47"/>
      <c r="DSZ47"/>
      <c r="DTA47"/>
      <c r="DTB47"/>
      <c r="DTC47"/>
      <c r="DTD47"/>
      <c r="DTE47"/>
      <c r="DTF47"/>
      <c r="DTG47"/>
      <c r="DTH47"/>
      <c r="DTI47"/>
      <c r="DTJ47"/>
      <c r="DTK47"/>
      <c r="DTL47"/>
      <c r="DTM47"/>
      <c r="DTN47"/>
      <c r="DTO47"/>
      <c r="DTP47"/>
      <c r="DTQ47"/>
      <c r="DTR47"/>
      <c r="DTS47"/>
      <c r="DTT47"/>
      <c r="DTU47"/>
      <c r="DTV47"/>
      <c r="DTW47"/>
      <c r="DTX47"/>
      <c r="DTY47"/>
      <c r="DTZ47"/>
      <c r="DUA47"/>
      <c r="DUB47"/>
      <c r="DUC47"/>
      <c r="DUD47"/>
      <c r="DUE47"/>
      <c r="DUF47"/>
      <c r="DUG47"/>
      <c r="DUH47"/>
      <c r="DUI47"/>
      <c r="DUJ47"/>
      <c r="DUK47"/>
      <c r="DUL47"/>
      <c r="DUM47"/>
      <c r="DUN47"/>
      <c r="DUO47"/>
      <c r="DUP47"/>
      <c r="DUQ47"/>
      <c r="DUR47"/>
      <c r="DUS47"/>
      <c r="DUT47"/>
      <c r="DUU47"/>
      <c r="DUV47"/>
      <c r="DUW47"/>
      <c r="DUX47"/>
      <c r="DUY47"/>
      <c r="DUZ47"/>
      <c r="DVA47"/>
      <c r="DVB47"/>
      <c r="DVC47"/>
      <c r="DVD47"/>
      <c r="DVE47"/>
      <c r="DVF47"/>
      <c r="DVG47"/>
      <c r="DVH47"/>
      <c r="DVI47"/>
      <c r="DVJ47"/>
      <c r="DVK47"/>
      <c r="DVL47"/>
      <c r="DVM47"/>
      <c r="DVN47"/>
      <c r="DVO47"/>
      <c r="DVP47"/>
      <c r="DVQ47"/>
      <c r="DVR47"/>
      <c r="DVS47"/>
      <c r="DVT47"/>
      <c r="DVU47"/>
      <c r="DVV47"/>
      <c r="DVW47"/>
      <c r="DVX47"/>
      <c r="DVY47"/>
      <c r="DVZ47"/>
      <c r="DWA47"/>
      <c r="DWB47"/>
      <c r="DWC47"/>
      <c r="DWD47"/>
      <c r="DWE47"/>
      <c r="DWF47"/>
      <c r="DWG47"/>
      <c r="DWH47"/>
      <c r="DWI47"/>
      <c r="DWJ47"/>
      <c r="DWK47"/>
      <c r="DWL47"/>
      <c r="DWM47"/>
      <c r="DWN47"/>
      <c r="DWO47"/>
      <c r="DWP47"/>
      <c r="DWQ47"/>
      <c r="DWR47"/>
      <c r="DWS47"/>
      <c r="DWT47"/>
      <c r="DWU47"/>
      <c r="DWV47"/>
      <c r="DWW47"/>
      <c r="DWX47"/>
      <c r="DWY47"/>
      <c r="DWZ47"/>
      <c r="DXA47"/>
      <c r="DXB47"/>
      <c r="DXC47"/>
      <c r="DXD47"/>
      <c r="DXE47"/>
      <c r="DXF47"/>
      <c r="DXG47"/>
      <c r="DXH47"/>
      <c r="DXI47"/>
      <c r="DXJ47"/>
      <c r="DXK47"/>
      <c r="DXL47"/>
      <c r="DXM47"/>
      <c r="DXN47"/>
      <c r="DXO47"/>
      <c r="DXP47"/>
      <c r="DXQ47"/>
      <c r="DXR47"/>
      <c r="DXS47"/>
      <c r="DXT47"/>
      <c r="DXU47"/>
      <c r="DXV47"/>
      <c r="DXW47"/>
      <c r="DXX47"/>
      <c r="DXY47"/>
      <c r="DXZ47"/>
      <c r="DYA47"/>
      <c r="DYB47"/>
      <c r="DYC47"/>
      <c r="DYD47"/>
      <c r="DYE47"/>
      <c r="DYF47"/>
      <c r="DYG47"/>
      <c r="DYH47"/>
      <c r="DYI47"/>
      <c r="DYJ47"/>
      <c r="DYK47"/>
      <c r="DYL47"/>
      <c r="DYM47"/>
      <c r="DYN47"/>
      <c r="DYO47"/>
      <c r="DYP47"/>
      <c r="DYQ47"/>
      <c r="DYR47"/>
      <c r="DYS47"/>
      <c r="DYT47"/>
      <c r="DYU47"/>
      <c r="DYV47"/>
      <c r="DYW47"/>
      <c r="DYX47"/>
      <c r="DYY47"/>
      <c r="DYZ47"/>
      <c r="DZA47"/>
      <c r="DZB47"/>
      <c r="DZC47"/>
      <c r="DZD47"/>
      <c r="DZE47"/>
      <c r="DZF47"/>
      <c r="DZG47"/>
      <c r="DZH47"/>
      <c r="DZI47"/>
      <c r="DZJ47"/>
      <c r="DZK47"/>
      <c r="DZL47"/>
      <c r="DZM47"/>
      <c r="DZN47"/>
      <c r="DZO47"/>
      <c r="DZP47"/>
      <c r="DZQ47"/>
      <c r="DZR47"/>
      <c r="DZS47"/>
      <c r="DZT47"/>
      <c r="DZU47"/>
      <c r="DZV47"/>
      <c r="DZW47"/>
      <c r="DZX47"/>
      <c r="DZY47"/>
      <c r="DZZ47"/>
      <c r="EAA47"/>
      <c r="EAB47"/>
      <c r="EAC47"/>
      <c r="EAD47"/>
      <c r="EAE47"/>
      <c r="EAF47"/>
      <c r="EAG47"/>
      <c r="EAH47"/>
      <c r="EAI47"/>
      <c r="EAJ47"/>
      <c r="EAK47"/>
      <c r="EAL47"/>
      <c r="EAM47"/>
      <c r="EAN47"/>
      <c r="EAO47"/>
      <c r="EAP47"/>
      <c r="EAQ47"/>
      <c r="EAR47"/>
      <c r="EAS47"/>
      <c r="EAT47"/>
      <c r="EAU47"/>
      <c r="EAV47"/>
      <c r="EAW47"/>
      <c r="EAX47"/>
      <c r="EAY47"/>
      <c r="EAZ47"/>
      <c r="EBA47"/>
      <c r="EBB47"/>
      <c r="EBC47"/>
      <c r="EBD47"/>
      <c r="EBE47"/>
      <c r="EBF47"/>
      <c r="EBG47"/>
      <c r="EBH47"/>
      <c r="EBI47"/>
      <c r="EBJ47"/>
      <c r="EBK47"/>
      <c r="EBL47"/>
      <c r="EBM47"/>
      <c r="EBN47"/>
      <c r="EBO47"/>
      <c r="EBP47"/>
      <c r="EBQ47"/>
      <c r="EBR47"/>
      <c r="EBS47"/>
      <c r="EBT47"/>
      <c r="EBU47"/>
      <c r="EBV47"/>
      <c r="EBW47"/>
      <c r="EBX47"/>
      <c r="EBY47"/>
      <c r="EBZ47"/>
      <c r="ECA47"/>
      <c r="ECB47"/>
      <c r="ECC47"/>
      <c r="ECD47"/>
      <c r="ECE47"/>
      <c r="ECF47"/>
      <c r="ECG47"/>
      <c r="ECH47"/>
      <c r="ECI47"/>
      <c r="ECJ47"/>
      <c r="ECK47"/>
      <c r="ECL47"/>
      <c r="ECM47"/>
      <c r="ECN47"/>
      <c r="ECO47"/>
      <c r="ECP47"/>
      <c r="ECQ47"/>
      <c r="ECR47"/>
      <c r="ECS47"/>
      <c r="ECT47"/>
      <c r="ECU47"/>
      <c r="ECV47"/>
      <c r="ECW47"/>
      <c r="ECX47"/>
      <c r="ECY47"/>
      <c r="ECZ47"/>
      <c r="EDA47"/>
      <c r="EDB47"/>
      <c r="EDC47"/>
      <c r="EDD47"/>
      <c r="EDE47"/>
      <c r="EDF47"/>
      <c r="EDG47"/>
      <c r="EDH47"/>
      <c r="EDI47"/>
      <c r="EDJ47"/>
      <c r="EDK47"/>
      <c r="EDL47"/>
      <c r="EDM47"/>
      <c r="EDN47"/>
      <c r="EDO47"/>
      <c r="EDP47"/>
      <c r="EDQ47"/>
      <c r="EDR47"/>
      <c r="EDS47"/>
      <c r="EDT47"/>
      <c r="EDU47"/>
      <c r="EDV47"/>
      <c r="EDW47"/>
      <c r="EDX47"/>
      <c r="EDY47"/>
      <c r="EDZ47"/>
      <c r="EEA47"/>
      <c r="EEB47"/>
      <c r="EEC47"/>
      <c r="EED47"/>
      <c r="EEE47"/>
      <c r="EEF47"/>
      <c r="EEG47"/>
      <c r="EEH47"/>
      <c r="EEI47"/>
      <c r="EEJ47"/>
      <c r="EEK47"/>
      <c r="EEL47"/>
      <c r="EEM47"/>
      <c r="EEN47"/>
      <c r="EEO47"/>
      <c r="EEP47"/>
      <c r="EEQ47"/>
      <c r="EER47"/>
      <c r="EES47"/>
      <c r="EET47"/>
      <c r="EEU47"/>
      <c r="EEV47"/>
      <c r="EEW47"/>
      <c r="EEX47"/>
      <c r="EEY47"/>
      <c r="EEZ47"/>
      <c r="EFA47"/>
      <c r="EFB47"/>
      <c r="EFC47"/>
      <c r="EFD47"/>
      <c r="EFE47"/>
      <c r="EFF47"/>
      <c r="EFG47"/>
      <c r="EFH47"/>
      <c r="EFI47"/>
      <c r="EFJ47"/>
      <c r="EFK47"/>
      <c r="EFL47"/>
      <c r="EFM47"/>
      <c r="EFN47"/>
      <c r="EFO47"/>
      <c r="EFP47"/>
      <c r="EFQ47"/>
      <c r="EFR47"/>
      <c r="EFS47"/>
      <c r="EFT47"/>
      <c r="EFU47"/>
      <c r="EFV47"/>
      <c r="EFW47"/>
      <c r="EFX47"/>
      <c r="EFY47"/>
      <c r="EFZ47"/>
      <c r="EGA47"/>
      <c r="EGB47"/>
      <c r="EGC47"/>
      <c r="EGD47"/>
      <c r="EGE47"/>
      <c r="EGF47"/>
      <c r="EGG47"/>
      <c r="EGH47"/>
      <c r="EGI47"/>
      <c r="EGJ47"/>
      <c r="EGK47"/>
      <c r="EGL47"/>
      <c r="EGM47"/>
      <c r="EGN47"/>
      <c r="EGO47"/>
      <c r="EGP47"/>
      <c r="EGQ47"/>
      <c r="EGR47"/>
      <c r="EGS47"/>
      <c r="EGT47"/>
      <c r="EGU47"/>
      <c r="EGV47"/>
      <c r="EGW47"/>
      <c r="EGX47"/>
      <c r="EGY47"/>
      <c r="EGZ47"/>
      <c r="EHA47"/>
      <c r="EHB47"/>
      <c r="EHC47"/>
      <c r="EHD47"/>
      <c r="EHE47"/>
      <c r="EHF47"/>
      <c r="EHG47"/>
      <c r="EHH47"/>
      <c r="EHI47"/>
      <c r="EHJ47"/>
      <c r="EHK47"/>
      <c r="EHL47"/>
      <c r="EHM47"/>
      <c r="EHN47"/>
      <c r="EHO47"/>
      <c r="EHP47"/>
      <c r="EHQ47"/>
      <c r="EHR47"/>
      <c r="EHS47"/>
      <c r="EHT47"/>
      <c r="EHU47"/>
      <c r="EHV47"/>
      <c r="EHW47"/>
      <c r="EHX47"/>
      <c r="EHY47"/>
      <c r="EHZ47"/>
      <c r="EIA47"/>
      <c r="EIB47"/>
      <c r="EIC47"/>
      <c r="EID47"/>
      <c r="EIE47"/>
      <c r="EIF47"/>
      <c r="EIG47"/>
      <c r="EIH47"/>
      <c r="EII47"/>
      <c r="EIJ47"/>
      <c r="EIK47"/>
      <c r="EIL47"/>
      <c r="EIM47"/>
      <c r="EIN47"/>
      <c r="EIO47"/>
      <c r="EIP47"/>
      <c r="EIQ47"/>
      <c r="EIR47"/>
      <c r="EIS47"/>
      <c r="EIT47"/>
      <c r="EIU47"/>
      <c r="EIV47"/>
      <c r="EIW47"/>
      <c r="EIX47"/>
      <c r="EIY47"/>
      <c r="EIZ47"/>
      <c r="EJA47"/>
      <c r="EJB47"/>
      <c r="EJC47"/>
      <c r="EJD47"/>
      <c r="EJE47"/>
      <c r="EJF47"/>
      <c r="EJG47"/>
      <c r="EJH47"/>
      <c r="EJI47"/>
      <c r="EJJ47"/>
      <c r="EJK47"/>
      <c r="EJL47"/>
      <c r="EJM47"/>
      <c r="EJN47"/>
      <c r="EJO47"/>
      <c r="EJP47"/>
      <c r="EJQ47"/>
      <c r="EJR47"/>
      <c r="EJS47"/>
      <c r="EJT47"/>
      <c r="EJU47"/>
      <c r="EJV47"/>
      <c r="EJW47"/>
      <c r="EJX47"/>
      <c r="EJY47"/>
      <c r="EJZ47"/>
      <c r="EKA47"/>
      <c r="EKB47"/>
      <c r="EKC47"/>
      <c r="EKD47"/>
      <c r="EKE47"/>
      <c r="EKF47"/>
      <c r="EKG47"/>
      <c r="EKH47"/>
      <c r="EKI47"/>
      <c r="EKJ47"/>
      <c r="EKK47"/>
      <c r="EKL47"/>
      <c r="EKM47"/>
      <c r="EKN47"/>
      <c r="EKO47"/>
      <c r="EKP47"/>
      <c r="EKQ47"/>
      <c r="EKR47"/>
      <c r="EKS47"/>
      <c r="EKT47"/>
      <c r="EKU47"/>
      <c r="EKV47"/>
      <c r="EKW47"/>
      <c r="EKX47"/>
      <c r="EKY47"/>
      <c r="EKZ47"/>
      <c r="ELA47"/>
      <c r="ELB47"/>
      <c r="ELC47"/>
      <c r="ELD47"/>
      <c r="ELE47"/>
      <c r="ELF47"/>
      <c r="ELG47"/>
      <c r="ELH47"/>
      <c r="ELI47"/>
      <c r="ELJ47"/>
      <c r="ELK47"/>
      <c r="ELL47"/>
      <c r="ELM47"/>
      <c r="ELN47"/>
      <c r="ELO47"/>
      <c r="ELP47"/>
      <c r="ELQ47"/>
      <c r="ELR47"/>
      <c r="ELS47"/>
      <c r="ELT47"/>
      <c r="ELU47"/>
      <c r="ELV47"/>
      <c r="ELW47"/>
      <c r="ELX47"/>
      <c r="ELY47"/>
      <c r="ELZ47"/>
      <c r="EMA47"/>
      <c r="EMB47"/>
      <c r="EMC47"/>
      <c r="EMD47"/>
      <c r="EME47"/>
      <c r="EMF47"/>
      <c r="EMG47"/>
      <c r="EMH47"/>
      <c r="EMI47"/>
      <c r="EMJ47"/>
      <c r="EMK47"/>
      <c r="EML47"/>
      <c r="EMM47"/>
      <c r="EMN47"/>
      <c r="EMO47"/>
      <c r="EMP47"/>
      <c r="EMQ47"/>
      <c r="EMR47"/>
      <c r="EMS47"/>
      <c r="EMT47"/>
      <c r="EMU47"/>
      <c r="EMV47"/>
      <c r="EMW47"/>
      <c r="EMX47"/>
      <c r="EMY47"/>
      <c r="EMZ47"/>
      <c r="ENA47"/>
      <c r="ENB47"/>
      <c r="ENC47"/>
      <c r="END47"/>
      <c r="ENE47"/>
      <c r="ENF47"/>
      <c r="ENG47"/>
      <c r="ENH47"/>
      <c r="ENI47"/>
      <c r="ENJ47"/>
      <c r="ENK47"/>
      <c r="ENL47"/>
      <c r="ENM47"/>
      <c r="ENN47"/>
      <c r="ENO47"/>
      <c r="ENP47"/>
      <c r="ENQ47"/>
      <c r="ENR47"/>
      <c r="ENS47"/>
      <c r="ENT47"/>
      <c r="ENU47"/>
      <c r="ENV47"/>
      <c r="ENW47"/>
      <c r="ENX47"/>
      <c r="ENY47"/>
      <c r="ENZ47"/>
      <c r="EOA47"/>
      <c r="EOB47"/>
      <c r="EOC47"/>
      <c r="EOD47"/>
      <c r="EOE47"/>
      <c r="EOF47"/>
      <c r="EOG47"/>
      <c r="EOH47"/>
      <c r="EOI47"/>
      <c r="EOJ47"/>
      <c r="EOK47"/>
      <c r="EOL47"/>
      <c r="EOM47"/>
      <c r="EON47"/>
      <c r="EOO47"/>
      <c r="EOP47"/>
      <c r="EOQ47"/>
      <c r="EOR47"/>
      <c r="EOS47"/>
      <c r="EOT47"/>
      <c r="EOU47"/>
      <c r="EOV47"/>
      <c r="EOW47"/>
      <c r="EOX47"/>
      <c r="EOY47"/>
      <c r="EOZ47"/>
      <c r="EPA47"/>
      <c r="EPB47"/>
      <c r="EPC47"/>
      <c r="EPD47"/>
      <c r="EPE47"/>
      <c r="EPF47"/>
      <c r="EPG47"/>
      <c r="EPH47"/>
      <c r="EPI47"/>
      <c r="EPJ47"/>
      <c r="EPK47"/>
      <c r="EPL47"/>
      <c r="EPM47"/>
      <c r="EPN47"/>
      <c r="EPO47"/>
      <c r="EPP47"/>
      <c r="EPQ47"/>
      <c r="EPR47"/>
      <c r="EPS47"/>
      <c r="EPT47"/>
      <c r="EPU47"/>
      <c r="EPV47"/>
      <c r="EPW47"/>
      <c r="EPX47"/>
      <c r="EPY47"/>
      <c r="EPZ47"/>
      <c r="EQA47"/>
      <c r="EQB47"/>
      <c r="EQC47"/>
      <c r="EQD47"/>
      <c r="EQE47"/>
      <c r="EQF47"/>
      <c r="EQG47"/>
      <c r="EQH47"/>
      <c r="EQI47"/>
      <c r="EQJ47"/>
      <c r="EQK47"/>
      <c r="EQL47"/>
      <c r="EQM47"/>
      <c r="EQN47"/>
      <c r="EQO47"/>
      <c r="EQP47"/>
      <c r="EQQ47"/>
      <c r="EQR47"/>
      <c r="EQS47"/>
      <c r="EQT47"/>
      <c r="EQU47"/>
      <c r="EQV47"/>
      <c r="EQW47"/>
      <c r="EQX47"/>
      <c r="EQY47"/>
      <c r="EQZ47"/>
      <c r="ERA47"/>
      <c r="ERB47"/>
      <c r="ERC47"/>
      <c r="ERD47"/>
      <c r="ERE47"/>
      <c r="ERF47"/>
      <c r="ERG47"/>
      <c r="ERH47"/>
      <c r="ERI47"/>
      <c r="ERJ47"/>
      <c r="ERK47"/>
      <c r="ERL47"/>
      <c r="ERM47"/>
      <c r="ERN47"/>
      <c r="ERO47"/>
      <c r="ERP47"/>
      <c r="ERQ47"/>
      <c r="ERR47"/>
      <c r="ERS47"/>
      <c r="ERT47"/>
      <c r="ERU47"/>
      <c r="ERV47"/>
      <c r="ERW47"/>
      <c r="ERX47"/>
      <c r="ERY47"/>
      <c r="ERZ47"/>
      <c r="ESA47"/>
      <c r="ESB47"/>
      <c r="ESC47"/>
      <c r="ESD47"/>
      <c r="ESE47"/>
      <c r="ESF47"/>
      <c r="ESG47"/>
      <c r="ESH47"/>
      <c r="ESI47"/>
      <c r="ESJ47"/>
      <c r="ESK47"/>
      <c r="ESL47"/>
      <c r="ESM47"/>
      <c r="ESN47"/>
      <c r="ESO47"/>
      <c r="ESP47"/>
      <c r="ESQ47"/>
      <c r="ESR47"/>
      <c r="ESS47"/>
      <c r="EST47"/>
      <c r="ESU47"/>
      <c r="ESV47"/>
      <c r="ESW47"/>
      <c r="ESX47"/>
      <c r="ESY47"/>
      <c r="ESZ47"/>
      <c r="ETA47"/>
      <c r="ETB47"/>
      <c r="ETC47"/>
      <c r="ETD47"/>
      <c r="ETE47"/>
      <c r="ETF47"/>
      <c r="ETG47"/>
      <c r="ETH47"/>
      <c r="ETI47"/>
      <c r="ETJ47"/>
      <c r="ETK47"/>
      <c r="ETL47"/>
      <c r="ETM47"/>
      <c r="ETN47"/>
      <c r="ETO47"/>
      <c r="ETP47"/>
      <c r="ETQ47"/>
      <c r="ETR47"/>
      <c r="ETS47"/>
      <c r="ETT47"/>
      <c r="ETU47"/>
      <c r="ETV47"/>
      <c r="ETW47"/>
      <c r="ETX47"/>
      <c r="ETY47"/>
      <c r="ETZ47"/>
      <c r="EUA47"/>
      <c r="EUB47"/>
      <c r="EUC47"/>
      <c r="EUD47"/>
      <c r="EUE47"/>
      <c r="EUF47"/>
      <c r="EUG47"/>
      <c r="EUH47"/>
      <c r="EUI47"/>
      <c r="EUJ47"/>
      <c r="EUK47"/>
      <c r="EUL47"/>
      <c r="EUM47"/>
      <c r="EUN47"/>
      <c r="EUO47"/>
      <c r="EUP47"/>
      <c r="EUQ47"/>
      <c r="EUR47"/>
      <c r="EUS47"/>
      <c r="EUT47"/>
      <c r="EUU47"/>
      <c r="EUV47"/>
      <c r="EUW47"/>
      <c r="EUX47"/>
      <c r="EUY47"/>
      <c r="EUZ47"/>
      <c r="EVA47"/>
      <c r="EVB47"/>
      <c r="EVC47"/>
      <c r="EVD47"/>
      <c r="EVE47"/>
      <c r="EVF47"/>
      <c r="EVG47"/>
      <c r="EVH47"/>
      <c r="EVI47"/>
      <c r="EVJ47"/>
      <c r="EVK47"/>
      <c r="EVL47"/>
      <c r="EVM47"/>
      <c r="EVN47"/>
      <c r="EVO47"/>
      <c r="EVP47"/>
      <c r="EVQ47"/>
      <c r="EVR47"/>
      <c r="EVS47"/>
      <c r="EVT47"/>
      <c r="EVU47"/>
      <c r="EVV47"/>
      <c r="EVW47"/>
      <c r="EVX47"/>
      <c r="EVY47"/>
      <c r="EVZ47"/>
      <c r="EWA47"/>
      <c r="EWB47"/>
      <c r="EWC47"/>
      <c r="EWD47"/>
      <c r="EWE47"/>
      <c r="EWF47"/>
      <c r="EWG47"/>
      <c r="EWH47"/>
      <c r="EWI47"/>
      <c r="EWJ47"/>
      <c r="EWK47"/>
      <c r="EWL47"/>
      <c r="EWM47"/>
      <c r="EWN47"/>
      <c r="EWO47"/>
      <c r="EWP47"/>
      <c r="EWQ47"/>
      <c r="EWR47"/>
      <c r="EWS47"/>
      <c r="EWT47"/>
      <c r="EWU47"/>
      <c r="EWV47"/>
      <c r="EWW47"/>
      <c r="EWX47"/>
      <c r="EWY47"/>
      <c r="EWZ47"/>
      <c r="EXA47"/>
      <c r="EXB47"/>
      <c r="EXC47"/>
      <c r="EXD47"/>
      <c r="EXE47"/>
      <c r="EXF47"/>
      <c r="EXG47"/>
      <c r="EXH47"/>
      <c r="EXI47"/>
      <c r="EXJ47"/>
      <c r="EXK47"/>
      <c r="EXL47"/>
      <c r="EXM47"/>
      <c r="EXN47"/>
      <c r="EXO47"/>
      <c r="EXP47"/>
      <c r="EXQ47"/>
      <c r="EXR47"/>
      <c r="EXS47"/>
      <c r="EXT47"/>
      <c r="EXU47"/>
      <c r="EXV47"/>
      <c r="EXW47"/>
      <c r="EXX47"/>
      <c r="EXY47"/>
      <c r="EXZ47"/>
      <c r="EYA47"/>
      <c r="EYB47"/>
      <c r="EYC47"/>
      <c r="EYD47"/>
      <c r="EYE47"/>
      <c r="EYF47"/>
      <c r="EYG47"/>
      <c r="EYH47"/>
      <c r="EYI47"/>
      <c r="EYJ47"/>
      <c r="EYK47"/>
      <c r="EYL47"/>
      <c r="EYM47"/>
      <c r="EYN47"/>
      <c r="EYO47"/>
      <c r="EYP47"/>
      <c r="EYQ47"/>
      <c r="EYR47"/>
      <c r="EYS47"/>
      <c r="EYT47"/>
      <c r="EYU47"/>
      <c r="EYV47"/>
      <c r="EYW47"/>
      <c r="EYX47"/>
      <c r="EYY47"/>
      <c r="EYZ47"/>
      <c r="EZA47"/>
      <c r="EZB47"/>
      <c r="EZC47"/>
      <c r="EZD47"/>
      <c r="EZE47"/>
      <c r="EZF47"/>
      <c r="EZG47"/>
      <c r="EZH47"/>
      <c r="EZI47"/>
      <c r="EZJ47"/>
      <c r="EZK47"/>
      <c r="EZL47"/>
      <c r="EZM47"/>
      <c r="EZN47"/>
      <c r="EZO47"/>
      <c r="EZP47"/>
      <c r="EZQ47"/>
      <c r="EZR47"/>
      <c r="EZS47"/>
      <c r="EZT47"/>
      <c r="EZU47"/>
      <c r="EZV47"/>
      <c r="EZW47"/>
      <c r="EZX47"/>
      <c r="EZY47"/>
      <c r="EZZ47"/>
      <c r="FAA47"/>
      <c r="FAB47"/>
      <c r="FAC47"/>
      <c r="FAD47"/>
      <c r="FAE47"/>
      <c r="FAF47"/>
      <c r="FAG47"/>
      <c r="FAH47"/>
      <c r="FAI47"/>
      <c r="FAJ47"/>
      <c r="FAK47"/>
      <c r="FAL47"/>
      <c r="FAM47"/>
      <c r="FAN47"/>
      <c r="FAO47"/>
      <c r="FAP47"/>
      <c r="FAQ47"/>
      <c r="FAR47"/>
      <c r="FAS47"/>
      <c r="FAT47"/>
      <c r="FAU47"/>
      <c r="FAV47"/>
      <c r="FAW47"/>
      <c r="FAX47"/>
      <c r="FAY47"/>
      <c r="FAZ47"/>
      <c r="FBA47"/>
      <c r="FBB47"/>
      <c r="FBC47"/>
      <c r="FBD47"/>
      <c r="FBE47"/>
      <c r="FBF47"/>
      <c r="FBG47"/>
      <c r="FBH47"/>
      <c r="FBI47"/>
      <c r="FBJ47"/>
      <c r="FBK47"/>
      <c r="FBL47"/>
      <c r="FBM47"/>
      <c r="FBN47"/>
      <c r="FBO47"/>
      <c r="FBP47"/>
      <c r="FBQ47"/>
      <c r="FBR47"/>
      <c r="FBS47"/>
      <c r="FBT47"/>
      <c r="FBU47"/>
      <c r="FBV47"/>
      <c r="FBW47"/>
      <c r="FBX47"/>
      <c r="FBY47"/>
      <c r="FBZ47"/>
      <c r="FCA47"/>
      <c r="FCB47"/>
      <c r="FCC47"/>
      <c r="FCD47"/>
      <c r="FCE47"/>
      <c r="FCF47"/>
      <c r="FCG47"/>
      <c r="FCH47"/>
      <c r="FCI47"/>
      <c r="FCJ47"/>
      <c r="FCK47"/>
      <c r="FCL47"/>
      <c r="FCM47"/>
      <c r="FCN47"/>
      <c r="FCO47"/>
      <c r="FCP47"/>
      <c r="FCQ47"/>
      <c r="FCR47"/>
      <c r="FCS47"/>
      <c r="FCT47"/>
      <c r="FCU47"/>
      <c r="FCV47"/>
      <c r="FCW47"/>
      <c r="FCX47"/>
      <c r="FCY47"/>
      <c r="FCZ47"/>
      <c r="FDA47"/>
      <c r="FDB47"/>
      <c r="FDC47"/>
      <c r="FDD47"/>
      <c r="FDE47"/>
      <c r="FDF47"/>
      <c r="FDG47"/>
      <c r="FDH47"/>
      <c r="FDI47"/>
      <c r="FDJ47"/>
      <c r="FDK47"/>
      <c r="FDL47"/>
      <c r="FDM47"/>
      <c r="FDN47"/>
      <c r="FDO47"/>
      <c r="FDP47"/>
      <c r="FDQ47"/>
      <c r="FDR47"/>
      <c r="FDS47"/>
      <c r="FDT47"/>
      <c r="FDU47"/>
      <c r="FDV47"/>
      <c r="FDW47"/>
      <c r="FDX47"/>
      <c r="FDY47"/>
      <c r="FDZ47"/>
      <c r="FEA47"/>
      <c r="FEB47"/>
      <c r="FEC47"/>
      <c r="FED47"/>
      <c r="FEE47"/>
      <c r="FEF47"/>
      <c r="FEG47"/>
      <c r="FEH47"/>
      <c r="FEI47"/>
      <c r="FEJ47"/>
      <c r="FEK47"/>
      <c r="FEL47"/>
      <c r="FEM47"/>
      <c r="FEN47"/>
      <c r="FEO47"/>
      <c r="FEP47"/>
      <c r="FEQ47"/>
      <c r="FER47"/>
      <c r="FES47"/>
      <c r="FET47"/>
      <c r="FEU47"/>
      <c r="FEV47"/>
      <c r="FEW47"/>
      <c r="FEX47"/>
      <c r="FEY47"/>
      <c r="FEZ47"/>
      <c r="FFA47"/>
      <c r="FFB47"/>
      <c r="FFC47"/>
      <c r="FFD47"/>
      <c r="FFE47"/>
      <c r="FFF47"/>
      <c r="FFG47"/>
      <c r="FFH47"/>
      <c r="FFI47"/>
      <c r="FFJ47"/>
      <c r="FFK47"/>
      <c r="FFL47"/>
      <c r="FFM47"/>
      <c r="FFN47"/>
      <c r="FFO47"/>
      <c r="FFP47"/>
      <c r="FFQ47"/>
      <c r="FFR47"/>
      <c r="FFS47"/>
      <c r="FFT47"/>
      <c r="FFU47"/>
      <c r="FFV47"/>
      <c r="FFW47"/>
      <c r="FFX47"/>
      <c r="FFY47"/>
      <c r="FFZ47"/>
      <c r="FGA47"/>
      <c r="FGB47"/>
      <c r="FGC47"/>
      <c r="FGD47"/>
      <c r="FGE47"/>
      <c r="FGF47"/>
      <c r="FGG47"/>
      <c r="FGH47"/>
      <c r="FGI47"/>
      <c r="FGJ47"/>
      <c r="FGK47"/>
      <c r="FGL47"/>
      <c r="FGM47"/>
      <c r="FGN47"/>
      <c r="FGO47"/>
      <c r="FGP47"/>
      <c r="FGQ47"/>
      <c r="FGR47"/>
      <c r="FGS47"/>
      <c r="FGT47"/>
      <c r="FGU47"/>
      <c r="FGV47"/>
      <c r="FGW47"/>
      <c r="FGX47"/>
      <c r="FGY47"/>
      <c r="FGZ47"/>
      <c r="FHA47"/>
      <c r="FHB47"/>
      <c r="FHC47"/>
      <c r="FHD47"/>
      <c r="FHE47"/>
      <c r="FHF47"/>
      <c r="FHG47"/>
      <c r="FHH47"/>
      <c r="FHI47"/>
      <c r="FHJ47"/>
      <c r="FHK47"/>
      <c r="FHL47"/>
      <c r="FHM47"/>
      <c r="FHN47"/>
      <c r="FHO47"/>
      <c r="FHP47"/>
      <c r="FHQ47"/>
      <c r="FHR47"/>
      <c r="FHS47"/>
      <c r="FHT47"/>
      <c r="FHU47"/>
      <c r="FHV47"/>
      <c r="FHW47"/>
      <c r="FHX47"/>
      <c r="FHY47"/>
      <c r="FHZ47"/>
      <c r="FIA47"/>
      <c r="FIB47"/>
      <c r="FIC47"/>
      <c r="FID47"/>
      <c r="FIE47"/>
      <c r="FIF47"/>
      <c r="FIG47"/>
      <c r="FIH47"/>
      <c r="FII47"/>
      <c r="FIJ47"/>
      <c r="FIK47"/>
      <c r="FIL47"/>
      <c r="FIM47"/>
      <c r="FIN47"/>
      <c r="FIO47"/>
      <c r="FIP47"/>
      <c r="FIQ47"/>
      <c r="FIR47"/>
      <c r="FIS47"/>
      <c r="FIT47"/>
      <c r="FIU47"/>
      <c r="FIV47"/>
      <c r="FIW47"/>
      <c r="FIX47"/>
      <c r="FIY47"/>
      <c r="FIZ47"/>
      <c r="FJA47"/>
      <c r="FJB47"/>
      <c r="FJC47"/>
      <c r="FJD47"/>
      <c r="FJE47"/>
      <c r="FJF47"/>
      <c r="FJG47"/>
      <c r="FJH47"/>
      <c r="FJI47"/>
      <c r="FJJ47"/>
      <c r="FJK47"/>
      <c r="FJL47"/>
      <c r="FJM47"/>
      <c r="FJN47"/>
      <c r="FJO47"/>
      <c r="FJP47"/>
      <c r="FJQ47"/>
      <c r="FJR47"/>
      <c r="FJS47"/>
      <c r="FJT47"/>
      <c r="FJU47"/>
      <c r="FJV47"/>
      <c r="FJW47"/>
      <c r="FJX47"/>
      <c r="FJY47"/>
      <c r="FJZ47"/>
      <c r="FKA47"/>
      <c r="FKB47"/>
      <c r="FKC47"/>
      <c r="FKD47"/>
      <c r="FKE47"/>
      <c r="FKF47"/>
      <c r="FKG47"/>
      <c r="FKH47"/>
      <c r="FKI47"/>
      <c r="FKJ47"/>
      <c r="FKK47"/>
      <c r="FKL47"/>
      <c r="FKM47"/>
      <c r="FKN47"/>
      <c r="FKO47"/>
      <c r="FKP47"/>
      <c r="FKQ47"/>
      <c r="FKR47"/>
      <c r="FKS47"/>
      <c r="FKT47"/>
      <c r="FKU47"/>
      <c r="FKV47"/>
      <c r="FKW47"/>
      <c r="FKX47"/>
      <c r="FKY47"/>
      <c r="FKZ47"/>
      <c r="FLA47"/>
      <c r="FLB47"/>
      <c r="FLC47"/>
      <c r="FLD47"/>
      <c r="FLE47"/>
      <c r="FLF47"/>
      <c r="FLG47"/>
      <c r="FLH47"/>
      <c r="FLI47"/>
      <c r="FLJ47"/>
      <c r="FLK47"/>
      <c r="FLL47"/>
      <c r="FLM47"/>
      <c r="FLN47"/>
      <c r="FLO47"/>
      <c r="FLP47"/>
      <c r="FLQ47"/>
      <c r="FLR47"/>
      <c r="FLS47"/>
      <c r="FLT47"/>
      <c r="FLU47"/>
      <c r="FLV47"/>
      <c r="FLW47"/>
      <c r="FLX47"/>
      <c r="FLY47"/>
      <c r="FLZ47"/>
      <c r="FMA47"/>
      <c r="FMB47"/>
      <c r="FMC47"/>
      <c r="FMD47"/>
      <c r="FME47"/>
      <c r="FMF47"/>
      <c r="FMG47"/>
      <c r="FMH47"/>
      <c r="FMI47"/>
      <c r="FMJ47"/>
      <c r="FMK47"/>
      <c r="FML47"/>
      <c r="FMM47"/>
      <c r="FMN47"/>
      <c r="FMO47"/>
      <c r="FMP47"/>
      <c r="FMQ47"/>
      <c r="FMR47"/>
      <c r="FMS47"/>
      <c r="FMT47"/>
      <c r="FMU47"/>
      <c r="FMV47"/>
      <c r="FMW47"/>
      <c r="FMX47"/>
      <c r="FMY47"/>
      <c r="FMZ47"/>
      <c r="FNA47"/>
      <c r="FNB47"/>
      <c r="FNC47"/>
      <c r="FND47"/>
      <c r="FNE47"/>
      <c r="FNF47"/>
      <c r="FNG47"/>
      <c r="FNH47"/>
      <c r="FNI47"/>
      <c r="FNJ47"/>
      <c r="FNK47"/>
      <c r="FNL47"/>
      <c r="FNM47"/>
      <c r="FNN47"/>
      <c r="FNO47"/>
      <c r="FNP47"/>
      <c r="FNQ47"/>
      <c r="FNR47"/>
      <c r="FNS47"/>
      <c r="FNT47"/>
      <c r="FNU47"/>
      <c r="FNV47"/>
      <c r="FNW47"/>
      <c r="FNX47"/>
      <c r="FNY47"/>
      <c r="FNZ47"/>
      <c r="FOA47"/>
      <c r="FOB47"/>
      <c r="FOC47"/>
      <c r="FOD47"/>
      <c r="FOE47"/>
      <c r="FOF47"/>
      <c r="FOG47"/>
      <c r="FOH47"/>
      <c r="FOI47"/>
      <c r="FOJ47"/>
      <c r="FOK47"/>
      <c r="FOL47"/>
      <c r="FOM47"/>
      <c r="FON47"/>
      <c r="FOO47"/>
      <c r="FOP47"/>
      <c r="FOQ47"/>
      <c r="FOR47"/>
      <c r="FOS47"/>
      <c r="FOT47"/>
      <c r="FOU47"/>
      <c r="FOV47"/>
      <c r="FOW47"/>
      <c r="FOX47"/>
      <c r="FOY47"/>
      <c r="FOZ47"/>
      <c r="FPA47"/>
      <c r="FPB47"/>
      <c r="FPC47"/>
      <c r="FPD47"/>
      <c r="FPE47"/>
      <c r="FPF47"/>
      <c r="FPG47"/>
      <c r="FPH47"/>
      <c r="FPI47"/>
      <c r="FPJ47"/>
      <c r="FPK47"/>
      <c r="FPL47"/>
      <c r="FPM47"/>
      <c r="FPN47"/>
      <c r="FPO47"/>
      <c r="FPP47"/>
      <c r="FPQ47"/>
      <c r="FPR47"/>
      <c r="FPS47"/>
      <c r="FPT47"/>
      <c r="FPU47"/>
      <c r="FPV47"/>
      <c r="FPW47"/>
      <c r="FPX47"/>
      <c r="FPY47"/>
      <c r="FPZ47"/>
      <c r="FQA47"/>
      <c r="FQB47"/>
      <c r="FQC47"/>
      <c r="FQD47"/>
      <c r="FQE47"/>
      <c r="FQF47"/>
      <c r="FQG47"/>
      <c r="FQH47"/>
      <c r="FQI47"/>
      <c r="FQJ47"/>
      <c r="FQK47"/>
      <c r="FQL47"/>
      <c r="FQM47"/>
      <c r="FQN47"/>
      <c r="FQO47"/>
      <c r="FQP47"/>
      <c r="FQQ47"/>
      <c r="FQR47"/>
      <c r="FQS47"/>
      <c r="FQT47"/>
      <c r="FQU47"/>
      <c r="FQV47"/>
      <c r="FQW47"/>
      <c r="FQX47"/>
      <c r="FQY47"/>
      <c r="FQZ47"/>
      <c r="FRA47"/>
      <c r="FRB47"/>
      <c r="FRC47"/>
      <c r="FRD47"/>
      <c r="FRE47"/>
      <c r="FRF47"/>
      <c r="FRG47"/>
      <c r="FRH47"/>
      <c r="FRI47"/>
      <c r="FRJ47"/>
      <c r="FRK47"/>
      <c r="FRL47"/>
      <c r="FRM47"/>
      <c r="FRN47"/>
      <c r="FRO47"/>
      <c r="FRP47"/>
      <c r="FRQ47"/>
      <c r="FRR47"/>
      <c r="FRS47"/>
      <c r="FRT47"/>
      <c r="FRU47"/>
      <c r="FRV47"/>
      <c r="FRW47"/>
      <c r="FRX47"/>
      <c r="FRY47"/>
      <c r="FRZ47"/>
      <c r="FSA47"/>
      <c r="FSB47"/>
      <c r="FSC47"/>
      <c r="FSD47"/>
      <c r="FSE47"/>
      <c r="FSF47"/>
      <c r="FSG47"/>
      <c r="FSH47"/>
      <c r="FSI47"/>
      <c r="FSJ47"/>
      <c r="FSK47"/>
      <c r="FSL47"/>
      <c r="FSM47"/>
      <c r="FSN47"/>
      <c r="FSO47"/>
      <c r="FSP47"/>
      <c r="FSQ47"/>
      <c r="FSR47"/>
      <c r="FSS47"/>
      <c r="FST47"/>
      <c r="FSU47"/>
      <c r="FSV47"/>
      <c r="FSW47"/>
      <c r="FSX47"/>
      <c r="FSY47"/>
      <c r="FSZ47"/>
      <c r="FTA47"/>
      <c r="FTB47"/>
      <c r="FTC47"/>
      <c r="FTD47"/>
      <c r="FTE47"/>
      <c r="FTF47"/>
      <c r="FTG47"/>
      <c r="FTH47"/>
      <c r="FTI47"/>
      <c r="FTJ47"/>
      <c r="FTK47"/>
      <c r="FTL47"/>
      <c r="FTM47"/>
      <c r="FTN47"/>
      <c r="FTO47"/>
      <c r="FTP47"/>
      <c r="FTQ47"/>
      <c r="FTR47"/>
      <c r="FTS47"/>
      <c r="FTT47"/>
      <c r="FTU47"/>
      <c r="FTV47"/>
      <c r="FTW47"/>
      <c r="FTX47"/>
      <c r="FTY47"/>
      <c r="FTZ47"/>
      <c r="FUA47"/>
      <c r="FUB47"/>
      <c r="FUC47"/>
      <c r="FUD47"/>
      <c r="FUE47"/>
      <c r="FUF47"/>
      <c r="FUG47"/>
      <c r="FUH47"/>
      <c r="FUI47"/>
      <c r="FUJ47"/>
      <c r="FUK47"/>
      <c r="FUL47"/>
      <c r="FUM47"/>
      <c r="FUN47"/>
      <c r="FUO47"/>
      <c r="FUP47"/>
      <c r="FUQ47"/>
      <c r="FUR47"/>
      <c r="FUS47"/>
      <c r="FUT47"/>
      <c r="FUU47"/>
      <c r="FUV47"/>
      <c r="FUW47"/>
      <c r="FUX47"/>
      <c r="FUY47"/>
      <c r="FUZ47"/>
      <c r="FVA47"/>
      <c r="FVB47"/>
      <c r="FVC47"/>
      <c r="FVD47"/>
      <c r="FVE47"/>
      <c r="FVF47"/>
      <c r="FVG47"/>
      <c r="FVH47"/>
      <c r="FVI47"/>
      <c r="FVJ47"/>
      <c r="FVK47"/>
      <c r="FVL47"/>
      <c r="FVM47"/>
      <c r="FVN47"/>
      <c r="FVO47"/>
      <c r="FVP47"/>
      <c r="FVQ47"/>
      <c r="FVR47"/>
      <c r="FVS47"/>
      <c r="FVT47"/>
      <c r="FVU47"/>
      <c r="FVV47"/>
      <c r="FVW47"/>
      <c r="FVX47"/>
      <c r="FVY47"/>
      <c r="FVZ47"/>
      <c r="FWA47"/>
      <c r="FWB47"/>
      <c r="FWC47"/>
      <c r="FWD47"/>
      <c r="FWE47"/>
      <c r="FWF47"/>
      <c r="FWG47"/>
      <c r="FWH47"/>
      <c r="FWI47"/>
      <c r="FWJ47"/>
      <c r="FWK47"/>
      <c r="FWL47"/>
      <c r="FWM47"/>
      <c r="FWN47"/>
      <c r="FWO47"/>
      <c r="FWP47"/>
      <c r="FWQ47"/>
      <c r="FWR47"/>
      <c r="FWS47"/>
      <c r="FWT47"/>
      <c r="FWU47"/>
      <c r="FWV47"/>
      <c r="FWW47"/>
      <c r="FWX47"/>
      <c r="FWY47"/>
      <c r="FWZ47"/>
      <c r="FXA47"/>
      <c r="FXB47"/>
      <c r="FXC47"/>
      <c r="FXD47"/>
      <c r="FXE47"/>
      <c r="FXF47"/>
      <c r="FXG47"/>
      <c r="FXH47"/>
      <c r="FXI47"/>
      <c r="FXJ47"/>
      <c r="FXK47"/>
      <c r="FXL47"/>
      <c r="FXM47"/>
      <c r="FXN47"/>
      <c r="FXO47"/>
      <c r="FXP47"/>
      <c r="FXQ47"/>
      <c r="FXR47"/>
      <c r="FXS47"/>
      <c r="FXT47"/>
      <c r="FXU47"/>
      <c r="FXV47"/>
      <c r="FXW47"/>
      <c r="FXX47"/>
      <c r="FXY47"/>
      <c r="FXZ47"/>
      <c r="FYA47"/>
      <c r="FYB47"/>
      <c r="FYC47"/>
      <c r="FYD47"/>
      <c r="FYE47"/>
      <c r="FYF47"/>
      <c r="FYG47"/>
      <c r="FYH47"/>
      <c r="FYI47"/>
      <c r="FYJ47"/>
      <c r="FYK47"/>
      <c r="FYL47"/>
      <c r="FYM47"/>
      <c r="FYN47"/>
      <c r="FYO47"/>
      <c r="FYP47"/>
      <c r="FYQ47"/>
      <c r="FYR47"/>
      <c r="FYS47"/>
      <c r="FYT47"/>
      <c r="FYU47"/>
      <c r="FYV47"/>
      <c r="FYW47"/>
      <c r="FYX47"/>
      <c r="FYY47"/>
      <c r="FYZ47"/>
      <c r="FZA47"/>
      <c r="FZB47"/>
      <c r="FZC47"/>
      <c r="FZD47"/>
      <c r="FZE47"/>
      <c r="FZF47"/>
      <c r="FZG47"/>
      <c r="FZH47"/>
      <c r="FZI47"/>
      <c r="FZJ47"/>
      <c r="FZK47"/>
      <c r="FZL47"/>
      <c r="FZM47"/>
      <c r="FZN47"/>
      <c r="FZO47"/>
      <c r="FZP47"/>
      <c r="FZQ47"/>
      <c r="FZR47"/>
      <c r="FZS47"/>
      <c r="FZT47"/>
      <c r="FZU47"/>
      <c r="FZV47"/>
      <c r="FZW47"/>
      <c r="FZX47"/>
      <c r="FZY47"/>
      <c r="FZZ47"/>
      <c r="GAA47"/>
      <c r="GAB47"/>
      <c r="GAC47"/>
      <c r="GAD47"/>
      <c r="GAE47"/>
      <c r="GAF47"/>
      <c r="GAG47"/>
      <c r="GAH47"/>
      <c r="GAI47"/>
      <c r="GAJ47"/>
      <c r="GAK47"/>
      <c r="GAL47"/>
      <c r="GAM47"/>
      <c r="GAN47"/>
      <c r="GAO47"/>
      <c r="GAP47"/>
      <c r="GAQ47"/>
      <c r="GAR47"/>
      <c r="GAS47"/>
      <c r="GAT47"/>
      <c r="GAU47"/>
      <c r="GAV47"/>
      <c r="GAW47"/>
      <c r="GAX47"/>
      <c r="GAY47"/>
      <c r="GAZ47"/>
      <c r="GBA47"/>
      <c r="GBB47"/>
      <c r="GBC47"/>
      <c r="GBD47"/>
      <c r="GBE47"/>
      <c r="GBF47"/>
      <c r="GBG47"/>
      <c r="GBH47"/>
      <c r="GBI47"/>
      <c r="GBJ47"/>
      <c r="GBK47"/>
      <c r="GBL47"/>
      <c r="GBM47"/>
      <c r="GBN47"/>
      <c r="GBO47"/>
      <c r="GBP47"/>
      <c r="GBQ47"/>
      <c r="GBR47"/>
      <c r="GBS47"/>
      <c r="GBT47"/>
      <c r="GBU47"/>
      <c r="GBV47"/>
      <c r="GBW47"/>
      <c r="GBX47"/>
      <c r="GBY47"/>
      <c r="GBZ47"/>
      <c r="GCA47"/>
      <c r="GCB47"/>
      <c r="GCC47"/>
      <c r="GCD47"/>
      <c r="GCE47"/>
      <c r="GCF47"/>
      <c r="GCG47"/>
      <c r="GCH47"/>
      <c r="GCI47"/>
      <c r="GCJ47"/>
      <c r="GCK47"/>
      <c r="GCL47"/>
      <c r="GCM47"/>
      <c r="GCN47"/>
      <c r="GCO47"/>
      <c r="GCP47"/>
      <c r="GCQ47"/>
      <c r="GCR47"/>
      <c r="GCS47"/>
      <c r="GCT47"/>
      <c r="GCU47"/>
      <c r="GCV47"/>
      <c r="GCW47"/>
      <c r="GCX47"/>
      <c r="GCY47"/>
      <c r="GCZ47"/>
      <c r="GDA47"/>
      <c r="GDB47"/>
      <c r="GDC47"/>
      <c r="GDD47"/>
      <c r="GDE47"/>
      <c r="GDF47"/>
      <c r="GDG47"/>
      <c r="GDH47"/>
      <c r="GDI47"/>
      <c r="GDJ47"/>
      <c r="GDK47"/>
      <c r="GDL47"/>
      <c r="GDM47"/>
      <c r="GDN47"/>
      <c r="GDO47"/>
      <c r="GDP47"/>
      <c r="GDQ47"/>
      <c r="GDR47"/>
      <c r="GDS47"/>
      <c r="GDT47"/>
      <c r="GDU47"/>
      <c r="GDV47"/>
      <c r="GDW47"/>
      <c r="GDX47"/>
      <c r="GDY47"/>
      <c r="GDZ47"/>
      <c r="GEA47"/>
      <c r="GEB47"/>
      <c r="GEC47"/>
      <c r="GED47"/>
      <c r="GEE47"/>
      <c r="GEF47"/>
      <c r="GEG47"/>
      <c r="GEH47"/>
      <c r="GEI47"/>
      <c r="GEJ47"/>
      <c r="GEK47"/>
      <c r="GEL47"/>
      <c r="GEM47"/>
      <c r="GEN47"/>
      <c r="GEO47"/>
      <c r="GEP47"/>
      <c r="GEQ47"/>
      <c r="GER47"/>
      <c r="GES47"/>
      <c r="GET47"/>
      <c r="GEU47"/>
      <c r="GEV47"/>
      <c r="GEW47"/>
      <c r="GEX47"/>
      <c r="GEY47"/>
      <c r="GEZ47"/>
      <c r="GFA47"/>
      <c r="GFB47"/>
      <c r="GFC47"/>
      <c r="GFD47"/>
      <c r="GFE47"/>
      <c r="GFF47"/>
      <c r="GFG47"/>
      <c r="GFH47"/>
      <c r="GFI47"/>
      <c r="GFJ47"/>
      <c r="GFK47"/>
      <c r="GFL47"/>
      <c r="GFM47"/>
      <c r="GFN47"/>
      <c r="GFO47"/>
      <c r="GFP47"/>
      <c r="GFQ47"/>
      <c r="GFR47"/>
      <c r="GFS47"/>
      <c r="GFT47"/>
      <c r="GFU47"/>
      <c r="GFV47"/>
      <c r="GFW47"/>
      <c r="GFX47"/>
      <c r="GFY47"/>
      <c r="GFZ47"/>
      <c r="GGA47"/>
      <c r="GGB47"/>
      <c r="GGC47"/>
      <c r="GGD47"/>
      <c r="GGE47"/>
      <c r="GGF47"/>
      <c r="GGG47"/>
      <c r="GGH47"/>
      <c r="GGI47"/>
      <c r="GGJ47"/>
      <c r="GGK47"/>
      <c r="GGL47"/>
      <c r="GGM47"/>
      <c r="GGN47"/>
      <c r="GGO47"/>
      <c r="GGP47"/>
      <c r="GGQ47"/>
      <c r="GGR47"/>
      <c r="GGS47"/>
      <c r="GGT47"/>
      <c r="GGU47"/>
      <c r="GGV47"/>
      <c r="GGW47"/>
      <c r="GGX47"/>
      <c r="GGY47"/>
      <c r="GGZ47"/>
      <c r="GHA47"/>
      <c r="GHB47"/>
      <c r="GHC47"/>
      <c r="GHD47"/>
      <c r="GHE47"/>
      <c r="GHF47"/>
      <c r="GHG47"/>
      <c r="GHH47"/>
      <c r="GHI47"/>
      <c r="GHJ47"/>
      <c r="GHK47"/>
      <c r="GHL47"/>
      <c r="GHM47"/>
      <c r="GHN47"/>
      <c r="GHO47"/>
      <c r="GHP47"/>
      <c r="GHQ47"/>
      <c r="GHR47"/>
      <c r="GHS47"/>
      <c r="GHT47"/>
      <c r="GHU47"/>
      <c r="GHV47"/>
      <c r="GHW47"/>
      <c r="GHX47"/>
      <c r="GHY47"/>
      <c r="GHZ47"/>
      <c r="GIA47"/>
      <c r="GIB47"/>
      <c r="GIC47"/>
      <c r="GID47"/>
      <c r="GIE47"/>
      <c r="GIF47"/>
      <c r="GIG47"/>
      <c r="GIH47"/>
      <c r="GII47"/>
      <c r="GIJ47"/>
      <c r="GIK47"/>
      <c r="GIL47"/>
      <c r="GIM47"/>
      <c r="GIN47"/>
      <c r="GIO47"/>
      <c r="GIP47"/>
      <c r="GIQ47"/>
      <c r="GIR47"/>
      <c r="GIS47"/>
      <c r="GIT47"/>
      <c r="GIU47"/>
      <c r="GIV47"/>
      <c r="GIW47"/>
      <c r="GIX47"/>
      <c r="GIY47"/>
      <c r="GIZ47"/>
      <c r="GJA47"/>
      <c r="GJB47"/>
      <c r="GJC47"/>
      <c r="GJD47"/>
      <c r="GJE47"/>
      <c r="GJF47"/>
      <c r="GJG47"/>
      <c r="GJH47"/>
      <c r="GJI47"/>
      <c r="GJJ47"/>
      <c r="GJK47"/>
      <c r="GJL47"/>
      <c r="GJM47"/>
      <c r="GJN47"/>
      <c r="GJO47"/>
      <c r="GJP47"/>
      <c r="GJQ47"/>
      <c r="GJR47"/>
      <c r="GJS47"/>
      <c r="GJT47"/>
      <c r="GJU47"/>
      <c r="GJV47"/>
      <c r="GJW47"/>
      <c r="GJX47"/>
      <c r="GJY47"/>
      <c r="GJZ47"/>
      <c r="GKA47"/>
      <c r="GKB47"/>
      <c r="GKC47"/>
      <c r="GKD47"/>
      <c r="GKE47"/>
      <c r="GKF47"/>
      <c r="GKG47"/>
      <c r="GKH47"/>
      <c r="GKI47"/>
      <c r="GKJ47"/>
      <c r="GKK47"/>
      <c r="GKL47"/>
      <c r="GKM47"/>
      <c r="GKN47"/>
      <c r="GKO47"/>
      <c r="GKP47"/>
      <c r="GKQ47"/>
      <c r="GKR47"/>
      <c r="GKS47"/>
      <c r="GKT47"/>
      <c r="GKU47"/>
      <c r="GKV47"/>
      <c r="GKW47"/>
      <c r="GKX47"/>
      <c r="GKY47"/>
      <c r="GKZ47"/>
      <c r="GLA47"/>
      <c r="GLB47"/>
      <c r="GLC47"/>
      <c r="GLD47"/>
      <c r="GLE47"/>
      <c r="GLF47"/>
      <c r="GLG47"/>
      <c r="GLH47"/>
      <c r="GLI47"/>
      <c r="GLJ47"/>
      <c r="GLK47"/>
      <c r="GLL47"/>
      <c r="GLM47"/>
      <c r="GLN47"/>
      <c r="GLO47"/>
      <c r="GLP47"/>
      <c r="GLQ47"/>
      <c r="GLR47"/>
      <c r="GLS47"/>
      <c r="GLT47"/>
      <c r="GLU47"/>
      <c r="GLV47"/>
      <c r="GLW47"/>
      <c r="GLX47"/>
      <c r="GLY47"/>
      <c r="GLZ47"/>
      <c r="GMA47"/>
      <c r="GMB47"/>
      <c r="GMC47"/>
      <c r="GMD47"/>
      <c r="GME47"/>
      <c r="GMF47"/>
      <c r="GMG47"/>
      <c r="GMH47"/>
      <c r="GMI47"/>
      <c r="GMJ47"/>
      <c r="GMK47"/>
      <c r="GML47"/>
      <c r="GMM47"/>
      <c r="GMN47"/>
      <c r="GMO47"/>
      <c r="GMP47"/>
      <c r="GMQ47"/>
      <c r="GMR47"/>
      <c r="GMS47"/>
      <c r="GMT47"/>
      <c r="GMU47"/>
      <c r="GMV47"/>
      <c r="GMW47"/>
      <c r="GMX47"/>
      <c r="GMY47"/>
      <c r="GMZ47"/>
      <c r="GNA47"/>
      <c r="GNB47"/>
      <c r="GNC47"/>
      <c r="GND47"/>
      <c r="GNE47"/>
      <c r="GNF47"/>
      <c r="GNG47"/>
      <c r="GNH47"/>
      <c r="GNI47"/>
      <c r="GNJ47"/>
      <c r="GNK47"/>
      <c r="GNL47"/>
      <c r="GNM47"/>
      <c r="GNN47"/>
      <c r="GNO47"/>
      <c r="GNP47"/>
      <c r="GNQ47"/>
      <c r="GNR47"/>
      <c r="GNS47"/>
      <c r="GNT47"/>
      <c r="GNU47"/>
      <c r="GNV47"/>
      <c r="GNW47"/>
      <c r="GNX47"/>
      <c r="GNY47"/>
      <c r="GNZ47"/>
      <c r="GOA47"/>
      <c r="GOB47"/>
      <c r="GOC47"/>
      <c r="GOD47"/>
      <c r="GOE47"/>
      <c r="GOF47"/>
      <c r="GOG47"/>
      <c r="GOH47"/>
      <c r="GOI47"/>
      <c r="GOJ47"/>
      <c r="GOK47"/>
      <c r="GOL47"/>
      <c r="GOM47"/>
      <c r="GON47"/>
      <c r="GOO47"/>
      <c r="GOP47"/>
      <c r="GOQ47"/>
      <c r="GOR47"/>
      <c r="GOS47"/>
      <c r="GOT47"/>
      <c r="GOU47"/>
      <c r="GOV47"/>
      <c r="GOW47"/>
      <c r="GOX47"/>
      <c r="GOY47"/>
      <c r="GOZ47"/>
      <c r="GPA47"/>
      <c r="GPB47"/>
      <c r="GPC47"/>
      <c r="GPD47"/>
      <c r="GPE47"/>
      <c r="GPF47"/>
      <c r="GPG47"/>
      <c r="GPH47"/>
      <c r="GPI47"/>
      <c r="GPJ47"/>
      <c r="GPK47"/>
      <c r="GPL47"/>
      <c r="GPM47"/>
      <c r="GPN47"/>
      <c r="GPO47"/>
      <c r="GPP47"/>
      <c r="GPQ47"/>
      <c r="GPR47"/>
      <c r="GPS47"/>
      <c r="GPT47"/>
      <c r="GPU47"/>
      <c r="GPV47"/>
      <c r="GPW47"/>
      <c r="GPX47"/>
      <c r="GPY47"/>
      <c r="GPZ47"/>
      <c r="GQA47"/>
      <c r="GQB47"/>
      <c r="GQC47"/>
      <c r="GQD47"/>
      <c r="GQE47"/>
      <c r="GQF47"/>
      <c r="GQG47"/>
      <c r="GQH47"/>
      <c r="GQI47"/>
      <c r="GQJ47"/>
      <c r="GQK47"/>
      <c r="GQL47"/>
      <c r="GQM47"/>
      <c r="GQN47"/>
      <c r="GQO47"/>
      <c r="GQP47"/>
      <c r="GQQ47"/>
      <c r="GQR47"/>
      <c r="GQS47"/>
      <c r="GQT47"/>
      <c r="GQU47"/>
      <c r="GQV47"/>
      <c r="GQW47"/>
      <c r="GQX47"/>
      <c r="GQY47"/>
      <c r="GQZ47"/>
      <c r="GRA47"/>
      <c r="GRB47"/>
      <c r="GRC47"/>
      <c r="GRD47"/>
      <c r="GRE47"/>
      <c r="GRF47"/>
      <c r="GRG47"/>
      <c r="GRH47"/>
      <c r="GRI47"/>
      <c r="GRJ47"/>
      <c r="GRK47"/>
      <c r="GRL47"/>
      <c r="GRM47"/>
      <c r="GRN47"/>
      <c r="GRO47"/>
      <c r="GRP47"/>
      <c r="GRQ47"/>
      <c r="GRR47"/>
      <c r="GRS47"/>
      <c r="GRT47"/>
      <c r="GRU47"/>
      <c r="GRV47"/>
      <c r="GRW47"/>
      <c r="GRX47"/>
      <c r="GRY47"/>
      <c r="GRZ47"/>
      <c r="GSA47"/>
      <c r="GSB47"/>
      <c r="GSC47"/>
      <c r="GSD47"/>
      <c r="GSE47"/>
      <c r="GSF47"/>
      <c r="GSG47"/>
      <c r="GSH47"/>
      <c r="GSI47"/>
      <c r="GSJ47"/>
      <c r="GSK47"/>
      <c r="GSL47"/>
      <c r="GSM47"/>
      <c r="GSN47"/>
      <c r="GSO47"/>
      <c r="GSP47"/>
      <c r="GSQ47"/>
      <c r="GSR47"/>
      <c r="GSS47"/>
      <c r="GST47"/>
      <c r="GSU47"/>
      <c r="GSV47"/>
      <c r="GSW47"/>
      <c r="GSX47"/>
      <c r="GSY47"/>
      <c r="GSZ47"/>
      <c r="GTA47"/>
      <c r="GTB47"/>
      <c r="GTC47"/>
      <c r="GTD47"/>
      <c r="GTE47"/>
      <c r="GTF47"/>
      <c r="GTG47"/>
      <c r="GTH47"/>
      <c r="GTI47"/>
      <c r="GTJ47"/>
      <c r="GTK47"/>
      <c r="GTL47"/>
      <c r="GTM47"/>
      <c r="GTN47"/>
      <c r="GTO47"/>
      <c r="GTP47"/>
      <c r="GTQ47"/>
      <c r="GTR47"/>
      <c r="GTS47"/>
      <c r="GTT47"/>
      <c r="GTU47"/>
      <c r="GTV47"/>
      <c r="GTW47"/>
      <c r="GTX47"/>
      <c r="GTY47"/>
      <c r="GTZ47"/>
      <c r="GUA47"/>
      <c r="GUB47"/>
      <c r="GUC47"/>
      <c r="GUD47"/>
      <c r="GUE47"/>
      <c r="GUF47"/>
      <c r="GUG47"/>
      <c r="GUH47"/>
      <c r="GUI47"/>
      <c r="GUJ47"/>
      <c r="GUK47"/>
      <c r="GUL47"/>
      <c r="GUM47"/>
      <c r="GUN47"/>
      <c r="GUO47"/>
      <c r="GUP47"/>
      <c r="GUQ47"/>
      <c r="GUR47"/>
      <c r="GUS47"/>
      <c r="GUT47"/>
      <c r="GUU47"/>
      <c r="GUV47"/>
      <c r="GUW47"/>
      <c r="GUX47"/>
      <c r="GUY47"/>
      <c r="GUZ47"/>
      <c r="GVA47"/>
      <c r="GVB47"/>
      <c r="GVC47"/>
      <c r="GVD47"/>
      <c r="GVE47"/>
      <c r="GVF47"/>
      <c r="GVG47"/>
      <c r="GVH47"/>
      <c r="GVI47"/>
      <c r="GVJ47"/>
      <c r="GVK47"/>
      <c r="GVL47"/>
      <c r="GVM47"/>
      <c r="GVN47"/>
      <c r="GVO47"/>
      <c r="GVP47"/>
      <c r="GVQ47"/>
      <c r="GVR47"/>
      <c r="GVS47"/>
      <c r="GVT47"/>
      <c r="GVU47"/>
      <c r="GVV47"/>
      <c r="GVW47"/>
      <c r="GVX47"/>
      <c r="GVY47"/>
      <c r="GVZ47"/>
      <c r="GWA47"/>
      <c r="GWB47"/>
      <c r="GWC47"/>
      <c r="GWD47"/>
      <c r="GWE47"/>
      <c r="GWF47"/>
      <c r="GWG47"/>
      <c r="GWH47"/>
      <c r="GWI47"/>
      <c r="GWJ47"/>
      <c r="GWK47"/>
      <c r="GWL47"/>
      <c r="GWM47"/>
      <c r="GWN47"/>
      <c r="GWO47"/>
      <c r="GWP47"/>
      <c r="GWQ47"/>
      <c r="GWR47"/>
      <c r="GWS47"/>
      <c r="GWT47"/>
      <c r="GWU47"/>
      <c r="GWV47"/>
      <c r="GWW47"/>
      <c r="GWX47"/>
      <c r="GWY47"/>
      <c r="GWZ47"/>
      <c r="GXA47"/>
      <c r="GXB47"/>
      <c r="GXC47"/>
      <c r="GXD47"/>
      <c r="GXE47"/>
      <c r="GXF47"/>
      <c r="GXG47"/>
      <c r="GXH47"/>
      <c r="GXI47"/>
      <c r="GXJ47"/>
      <c r="GXK47"/>
      <c r="GXL47"/>
      <c r="GXM47"/>
      <c r="GXN47"/>
      <c r="GXO47"/>
      <c r="GXP47"/>
      <c r="GXQ47"/>
      <c r="GXR47"/>
      <c r="GXS47"/>
      <c r="GXT47"/>
      <c r="GXU47"/>
      <c r="GXV47"/>
      <c r="GXW47"/>
      <c r="GXX47"/>
      <c r="GXY47"/>
      <c r="GXZ47"/>
      <c r="GYA47"/>
      <c r="GYB47"/>
      <c r="GYC47"/>
      <c r="GYD47"/>
      <c r="GYE47"/>
      <c r="GYF47"/>
      <c r="GYG47"/>
      <c r="GYH47"/>
      <c r="GYI47"/>
      <c r="GYJ47"/>
      <c r="GYK47"/>
      <c r="GYL47"/>
      <c r="GYM47"/>
      <c r="GYN47"/>
      <c r="GYO47"/>
      <c r="GYP47"/>
      <c r="GYQ47"/>
      <c r="GYR47"/>
      <c r="GYS47"/>
      <c r="GYT47"/>
      <c r="GYU47"/>
      <c r="GYV47"/>
      <c r="GYW47"/>
      <c r="GYX47"/>
      <c r="GYY47"/>
      <c r="GYZ47"/>
      <c r="GZA47"/>
      <c r="GZB47"/>
      <c r="GZC47"/>
      <c r="GZD47"/>
      <c r="GZE47"/>
      <c r="GZF47"/>
      <c r="GZG47"/>
      <c r="GZH47"/>
      <c r="GZI47"/>
      <c r="GZJ47"/>
      <c r="GZK47"/>
      <c r="GZL47"/>
      <c r="GZM47"/>
      <c r="GZN47"/>
      <c r="GZO47"/>
      <c r="GZP47"/>
      <c r="GZQ47"/>
      <c r="GZR47"/>
      <c r="GZS47"/>
      <c r="GZT47"/>
      <c r="GZU47"/>
      <c r="GZV47"/>
      <c r="GZW47"/>
      <c r="GZX47"/>
      <c r="GZY47"/>
      <c r="GZZ47"/>
      <c r="HAA47"/>
      <c r="HAB47"/>
      <c r="HAC47"/>
      <c r="HAD47"/>
      <c r="HAE47"/>
      <c r="HAF47"/>
      <c r="HAG47"/>
      <c r="HAH47"/>
      <c r="HAI47"/>
      <c r="HAJ47"/>
      <c r="HAK47"/>
      <c r="HAL47"/>
      <c r="HAM47"/>
      <c r="HAN47"/>
      <c r="HAO47"/>
      <c r="HAP47"/>
      <c r="HAQ47"/>
      <c r="HAR47"/>
      <c r="HAS47"/>
      <c r="HAT47"/>
      <c r="HAU47"/>
      <c r="HAV47"/>
      <c r="HAW47"/>
      <c r="HAX47"/>
      <c r="HAY47"/>
      <c r="HAZ47"/>
      <c r="HBA47"/>
      <c r="HBB47"/>
      <c r="HBC47"/>
      <c r="HBD47"/>
      <c r="HBE47"/>
      <c r="HBF47"/>
      <c r="HBG47"/>
      <c r="HBH47"/>
      <c r="HBI47"/>
      <c r="HBJ47"/>
      <c r="HBK47"/>
      <c r="HBL47"/>
      <c r="HBM47"/>
      <c r="HBN47"/>
      <c r="HBO47"/>
      <c r="HBP47"/>
      <c r="HBQ47"/>
      <c r="HBR47"/>
      <c r="HBS47"/>
      <c r="HBT47"/>
      <c r="HBU47"/>
      <c r="HBV47"/>
      <c r="HBW47"/>
      <c r="HBX47"/>
      <c r="HBY47"/>
      <c r="HBZ47"/>
      <c r="HCA47"/>
      <c r="HCB47"/>
      <c r="HCC47"/>
      <c r="HCD47"/>
      <c r="HCE47"/>
      <c r="HCF47"/>
      <c r="HCG47"/>
      <c r="HCH47"/>
      <c r="HCI47"/>
      <c r="HCJ47"/>
      <c r="HCK47"/>
      <c r="HCL47"/>
      <c r="HCM47"/>
      <c r="HCN47"/>
      <c r="HCO47"/>
      <c r="HCP47"/>
      <c r="HCQ47"/>
      <c r="HCR47"/>
      <c r="HCS47"/>
      <c r="HCT47"/>
      <c r="HCU47"/>
      <c r="HCV47"/>
      <c r="HCW47"/>
      <c r="HCX47"/>
      <c r="HCY47"/>
      <c r="HCZ47"/>
      <c r="HDA47"/>
      <c r="HDB47"/>
      <c r="HDC47"/>
      <c r="HDD47"/>
      <c r="HDE47"/>
      <c r="HDF47"/>
      <c r="HDG47"/>
      <c r="HDH47"/>
      <c r="HDI47"/>
      <c r="HDJ47"/>
      <c r="HDK47"/>
      <c r="HDL47"/>
      <c r="HDM47"/>
      <c r="HDN47"/>
      <c r="HDO47"/>
      <c r="HDP47"/>
      <c r="HDQ47"/>
      <c r="HDR47"/>
      <c r="HDS47"/>
      <c r="HDT47"/>
      <c r="HDU47"/>
      <c r="HDV47"/>
      <c r="HDW47"/>
      <c r="HDX47"/>
      <c r="HDY47"/>
      <c r="HDZ47"/>
      <c r="HEA47"/>
      <c r="HEB47"/>
      <c r="HEC47"/>
      <c r="HED47"/>
      <c r="HEE47"/>
      <c r="HEF47"/>
      <c r="HEG47"/>
      <c r="HEH47"/>
      <c r="HEI47"/>
      <c r="HEJ47"/>
      <c r="HEK47"/>
      <c r="HEL47"/>
      <c r="HEM47"/>
      <c r="HEN47"/>
      <c r="HEO47"/>
      <c r="HEP47"/>
      <c r="HEQ47"/>
      <c r="HER47"/>
      <c r="HES47"/>
      <c r="HET47"/>
      <c r="HEU47"/>
      <c r="HEV47"/>
      <c r="HEW47"/>
      <c r="HEX47"/>
      <c r="HEY47"/>
      <c r="HEZ47"/>
      <c r="HFA47"/>
      <c r="HFB47"/>
      <c r="HFC47"/>
      <c r="HFD47"/>
      <c r="HFE47"/>
      <c r="HFF47"/>
      <c r="HFG47"/>
      <c r="HFH47"/>
      <c r="HFI47"/>
      <c r="HFJ47"/>
      <c r="HFK47"/>
      <c r="HFL47"/>
      <c r="HFM47"/>
      <c r="HFN47"/>
      <c r="HFO47"/>
      <c r="HFP47"/>
      <c r="HFQ47"/>
      <c r="HFR47"/>
      <c r="HFS47"/>
      <c r="HFT47"/>
      <c r="HFU47"/>
      <c r="HFV47"/>
      <c r="HFW47"/>
      <c r="HFX47"/>
      <c r="HFY47"/>
      <c r="HFZ47"/>
      <c r="HGA47"/>
      <c r="HGB47"/>
      <c r="HGC47"/>
      <c r="HGD47"/>
      <c r="HGE47"/>
      <c r="HGF47"/>
      <c r="HGG47"/>
      <c r="HGH47"/>
      <c r="HGI47"/>
      <c r="HGJ47"/>
      <c r="HGK47"/>
      <c r="HGL47"/>
      <c r="HGM47"/>
      <c r="HGN47"/>
      <c r="HGO47"/>
      <c r="HGP47"/>
      <c r="HGQ47"/>
      <c r="HGR47"/>
      <c r="HGS47"/>
      <c r="HGT47"/>
      <c r="HGU47"/>
      <c r="HGV47"/>
      <c r="HGW47"/>
      <c r="HGX47"/>
      <c r="HGY47"/>
      <c r="HGZ47"/>
      <c r="HHA47"/>
      <c r="HHB47"/>
      <c r="HHC47"/>
      <c r="HHD47"/>
      <c r="HHE47"/>
      <c r="HHF47"/>
      <c r="HHG47"/>
      <c r="HHH47"/>
      <c r="HHI47"/>
      <c r="HHJ47"/>
      <c r="HHK47"/>
      <c r="HHL47"/>
      <c r="HHM47"/>
      <c r="HHN47"/>
      <c r="HHO47"/>
      <c r="HHP47"/>
      <c r="HHQ47"/>
      <c r="HHR47"/>
      <c r="HHS47"/>
      <c r="HHT47"/>
      <c r="HHU47"/>
      <c r="HHV47"/>
      <c r="HHW47"/>
      <c r="HHX47"/>
      <c r="HHY47"/>
      <c r="HHZ47"/>
      <c r="HIA47"/>
      <c r="HIB47"/>
      <c r="HIC47"/>
      <c r="HID47"/>
      <c r="HIE47"/>
      <c r="HIF47"/>
      <c r="HIG47"/>
      <c r="HIH47"/>
      <c r="HII47"/>
      <c r="HIJ47"/>
      <c r="HIK47"/>
      <c r="HIL47"/>
      <c r="HIM47"/>
      <c r="HIN47"/>
      <c r="HIO47"/>
      <c r="HIP47"/>
      <c r="HIQ47"/>
      <c r="HIR47"/>
      <c r="HIS47"/>
      <c r="HIT47"/>
      <c r="HIU47"/>
      <c r="HIV47"/>
      <c r="HIW47"/>
      <c r="HIX47"/>
      <c r="HIY47"/>
      <c r="HIZ47"/>
      <c r="HJA47"/>
      <c r="HJB47"/>
      <c r="HJC47"/>
      <c r="HJD47"/>
      <c r="HJE47"/>
      <c r="HJF47"/>
      <c r="HJG47"/>
      <c r="HJH47"/>
      <c r="HJI47"/>
      <c r="HJJ47"/>
      <c r="HJK47"/>
      <c r="HJL47"/>
      <c r="HJM47"/>
      <c r="HJN47"/>
      <c r="HJO47"/>
      <c r="HJP47"/>
      <c r="HJQ47"/>
      <c r="HJR47"/>
      <c r="HJS47"/>
      <c r="HJT47"/>
      <c r="HJU47"/>
      <c r="HJV47"/>
      <c r="HJW47"/>
      <c r="HJX47"/>
      <c r="HJY47"/>
      <c r="HJZ47"/>
      <c r="HKA47"/>
      <c r="HKB47"/>
      <c r="HKC47"/>
      <c r="HKD47"/>
      <c r="HKE47"/>
      <c r="HKF47"/>
      <c r="HKG47"/>
      <c r="HKH47"/>
      <c r="HKI47"/>
      <c r="HKJ47"/>
      <c r="HKK47"/>
      <c r="HKL47"/>
      <c r="HKM47"/>
      <c r="HKN47"/>
      <c r="HKO47"/>
      <c r="HKP47"/>
      <c r="HKQ47"/>
      <c r="HKR47"/>
      <c r="HKS47"/>
      <c r="HKT47"/>
      <c r="HKU47"/>
      <c r="HKV47"/>
      <c r="HKW47"/>
      <c r="HKX47"/>
      <c r="HKY47"/>
      <c r="HKZ47"/>
      <c r="HLA47"/>
      <c r="HLB47"/>
      <c r="HLC47"/>
      <c r="HLD47"/>
      <c r="HLE47"/>
      <c r="HLF47"/>
      <c r="HLG47"/>
      <c r="HLH47"/>
      <c r="HLI47"/>
      <c r="HLJ47"/>
      <c r="HLK47"/>
      <c r="HLL47"/>
      <c r="HLM47"/>
      <c r="HLN47"/>
      <c r="HLO47"/>
      <c r="HLP47"/>
      <c r="HLQ47"/>
      <c r="HLR47"/>
      <c r="HLS47"/>
      <c r="HLT47"/>
      <c r="HLU47"/>
      <c r="HLV47"/>
      <c r="HLW47"/>
      <c r="HLX47"/>
      <c r="HLY47"/>
      <c r="HLZ47"/>
      <c r="HMA47"/>
      <c r="HMB47"/>
      <c r="HMC47"/>
      <c r="HMD47"/>
      <c r="HME47"/>
      <c r="HMF47"/>
      <c r="HMG47"/>
      <c r="HMH47"/>
      <c r="HMI47"/>
      <c r="HMJ47"/>
      <c r="HMK47"/>
      <c r="HML47"/>
      <c r="HMM47"/>
      <c r="HMN47"/>
      <c r="HMO47"/>
      <c r="HMP47"/>
      <c r="HMQ47"/>
      <c r="HMR47"/>
      <c r="HMS47"/>
      <c r="HMT47"/>
      <c r="HMU47"/>
      <c r="HMV47"/>
      <c r="HMW47"/>
      <c r="HMX47"/>
      <c r="HMY47"/>
      <c r="HMZ47"/>
      <c r="HNA47"/>
      <c r="HNB47"/>
      <c r="HNC47"/>
      <c r="HND47"/>
      <c r="HNE47"/>
      <c r="HNF47"/>
      <c r="HNG47"/>
      <c r="HNH47"/>
      <c r="HNI47"/>
      <c r="HNJ47"/>
      <c r="HNK47"/>
      <c r="HNL47"/>
      <c r="HNM47"/>
      <c r="HNN47"/>
      <c r="HNO47"/>
      <c r="HNP47"/>
      <c r="HNQ47"/>
      <c r="HNR47"/>
      <c r="HNS47"/>
      <c r="HNT47"/>
      <c r="HNU47"/>
      <c r="HNV47"/>
      <c r="HNW47"/>
      <c r="HNX47"/>
      <c r="HNY47"/>
      <c r="HNZ47"/>
      <c r="HOA47"/>
      <c r="HOB47"/>
      <c r="HOC47"/>
      <c r="HOD47"/>
      <c r="HOE47"/>
      <c r="HOF47"/>
      <c r="HOG47"/>
      <c r="HOH47"/>
      <c r="HOI47"/>
      <c r="HOJ47"/>
      <c r="HOK47"/>
      <c r="HOL47"/>
      <c r="HOM47"/>
      <c r="HON47"/>
      <c r="HOO47"/>
      <c r="HOP47"/>
      <c r="HOQ47"/>
      <c r="HOR47"/>
      <c r="HOS47"/>
      <c r="HOT47"/>
      <c r="HOU47"/>
      <c r="HOV47"/>
      <c r="HOW47"/>
      <c r="HOX47"/>
      <c r="HOY47"/>
      <c r="HOZ47"/>
      <c r="HPA47"/>
      <c r="HPB47"/>
      <c r="HPC47"/>
      <c r="HPD47"/>
      <c r="HPE47"/>
      <c r="HPF47"/>
      <c r="HPG47"/>
      <c r="HPH47"/>
      <c r="HPI47"/>
      <c r="HPJ47"/>
      <c r="HPK47"/>
      <c r="HPL47"/>
      <c r="HPM47"/>
      <c r="HPN47"/>
      <c r="HPO47"/>
      <c r="HPP47"/>
      <c r="HPQ47"/>
      <c r="HPR47"/>
      <c r="HPS47"/>
      <c r="HPT47"/>
      <c r="HPU47"/>
      <c r="HPV47"/>
      <c r="HPW47"/>
      <c r="HPX47"/>
      <c r="HPY47"/>
      <c r="HPZ47"/>
      <c r="HQA47"/>
      <c r="HQB47"/>
      <c r="HQC47"/>
      <c r="HQD47"/>
      <c r="HQE47"/>
      <c r="HQF47"/>
      <c r="HQG47"/>
      <c r="HQH47"/>
      <c r="HQI47"/>
      <c r="HQJ47"/>
      <c r="HQK47"/>
      <c r="HQL47"/>
      <c r="HQM47"/>
      <c r="HQN47"/>
      <c r="HQO47"/>
      <c r="HQP47"/>
      <c r="HQQ47"/>
      <c r="HQR47"/>
      <c r="HQS47"/>
      <c r="HQT47"/>
      <c r="HQU47"/>
      <c r="HQV47"/>
      <c r="HQW47"/>
      <c r="HQX47"/>
      <c r="HQY47"/>
      <c r="HQZ47"/>
      <c r="HRA47"/>
      <c r="HRB47"/>
      <c r="HRC47"/>
      <c r="HRD47"/>
      <c r="HRE47"/>
      <c r="HRF47"/>
      <c r="HRG47"/>
      <c r="HRH47"/>
      <c r="HRI47"/>
      <c r="HRJ47"/>
      <c r="HRK47"/>
      <c r="HRL47"/>
      <c r="HRM47"/>
      <c r="HRN47"/>
      <c r="HRO47"/>
      <c r="HRP47"/>
      <c r="HRQ47"/>
      <c r="HRR47"/>
      <c r="HRS47"/>
      <c r="HRT47"/>
      <c r="HRU47"/>
      <c r="HRV47"/>
      <c r="HRW47"/>
      <c r="HRX47"/>
      <c r="HRY47"/>
      <c r="HRZ47"/>
      <c r="HSA47"/>
      <c r="HSB47"/>
      <c r="HSC47"/>
      <c r="HSD47"/>
      <c r="HSE47"/>
      <c r="HSF47"/>
      <c r="HSG47"/>
      <c r="HSH47"/>
      <c r="HSI47"/>
      <c r="HSJ47"/>
      <c r="HSK47"/>
      <c r="HSL47"/>
      <c r="HSM47"/>
      <c r="HSN47"/>
      <c r="HSO47"/>
      <c r="HSP47"/>
      <c r="HSQ47"/>
      <c r="HSR47"/>
      <c r="HSS47"/>
      <c r="HST47"/>
      <c r="HSU47"/>
      <c r="HSV47"/>
      <c r="HSW47"/>
      <c r="HSX47"/>
      <c r="HSY47"/>
      <c r="HSZ47"/>
      <c r="HTA47"/>
      <c r="HTB47"/>
      <c r="HTC47"/>
      <c r="HTD47"/>
      <c r="HTE47"/>
      <c r="HTF47"/>
      <c r="HTG47"/>
      <c r="HTH47"/>
      <c r="HTI47"/>
      <c r="HTJ47"/>
      <c r="HTK47"/>
      <c r="HTL47"/>
      <c r="HTM47"/>
      <c r="HTN47"/>
      <c r="HTO47"/>
      <c r="HTP47"/>
      <c r="HTQ47"/>
      <c r="HTR47"/>
      <c r="HTS47"/>
      <c r="HTT47"/>
      <c r="HTU47"/>
      <c r="HTV47"/>
      <c r="HTW47"/>
      <c r="HTX47"/>
      <c r="HTY47"/>
      <c r="HTZ47"/>
      <c r="HUA47"/>
      <c r="HUB47"/>
      <c r="HUC47"/>
      <c r="HUD47"/>
      <c r="HUE47"/>
      <c r="HUF47"/>
      <c r="HUG47"/>
      <c r="HUH47"/>
      <c r="HUI47"/>
      <c r="HUJ47"/>
      <c r="HUK47"/>
      <c r="HUL47"/>
      <c r="HUM47"/>
      <c r="HUN47"/>
      <c r="HUO47"/>
      <c r="HUP47"/>
      <c r="HUQ47"/>
      <c r="HUR47"/>
      <c r="HUS47"/>
      <c r="HUT47"/>
      <c r="HUU47"/>
      <c r="HUV47"/>
      <c r="HUW47"/>
      <c r="HUX47"/>
      <c r="HUY47"/>
      <c r="HUZ47"/>
      <c r="HVA47"/>
      <c r="HVB47"/>
      <c r="HVC47"/>
      <c r="HVD47"/>
      <c r="HVE47"/>
      <c r="HVF47"/>
      <c r="HVG47"/>
      <c r="HVH47"/>
      <c r="HVI47"/>
      <c r="HVJ47"/>
      <c r="HVK47"/>
      <c r="HVL47"/>
      <c r="HVM47"/>
      <c r="HVN47"/>
      <c r="HVO47"/>
      <c r="HVP47"/>
      <c r="HVQ47"/>
      <c r="HVR47"/>
      <c r="HVS47"/>
      <c r="HVT47"/>
      <c r="HVU47"/>
      <c r="HVV47"/>
      <c r="HVW47"/>
      <c r="HVX47"/>
      <c r="HVY47"/>
      <c r="HVZ47"/>
      <c r="HWA47"/>
      <c r="HWB47"/>
      <c r="HWC47"/>
      <c r="HWD47"/>
      <c r="HWE47"/>
      <c r="HWF47"/>
      <c r="HWG47"/>
      <c r="HWH47"/>
      <c r="HWI47"/>
      <c r="HWJ47"/>
      <c r="HWK47"/>
      <c r="HWL47"/>
      <c r="HWM47"/>
      <c r="HWN47"/>
      <c r="HWO47"/>
      <c r="HWP47"/>
      <c r="HWQ47"/>
      <c r="HWR47"/>
      <c r="HWS47"/>
      <c r="HWT47"/>
      <c r="HWU47"/>
      <c r="HWV47"/>
      <c r="HWW47"/>
      <c r="HWX47"/>
      <c r="HWY47"/>
      <c r="HWZ47"/>
      <c r="HXA47"/>
      <c r="HXB47"/>
      <c r="HXC47"/>
      <c r="HXD47"/>
      <c r="HXE47"/>
      <c r="HXF47"/>
      <c r="HXG47"/>
      <c r="HXH47"/>
      <c r="HXI47"/>
      <c r="HXJ47"/>
      <c r="HXK47"/>
      <c r="HXL47"/>
      <c r="HXM47"/>
      <c r="HXN47"/>
      <c r="HXO47"/>
      <c r="HXP47"/>
      <c r="HXQ47"/>
      <c r="HXR47"/>
      <c r="HXS47"/>
      <c r="HXT47"/>
      <c r="HXU47"/>
      <c r="HXV47"/>
      <c r="HXW47"/>
      <c r="HXX47"/>
      <c r="HXY47"/>
      <c r="HXZ47"/>
      <c r="HYA47"/>
      <c r="HYB47"/>
      <c r="HYC47"/>
      <c r="HYD47"/>
      <c r="HYE47"/>
      <c r="HYF47"/>
      <c r="HYG47"/>
      <c r="HYH47"/>
      <c r="HYI47"/>
      <c r="HYJ47"/>
      <c r="HYK47"/>
      <c r="HYL47"/>
      <c r="HYM47"/>
      <c r="HYN47"/>
      <c r="HYO47"/>
      <c r="HYP47"/>
      <c r="HYQ47"/>
      <c r="HYR47"/>
      <c r="HYS47"/>
      <c r="HYT47"/>
      <c r="HYU47"/>
      <c r="HYV47"/>
      <c r="HYW47"/>
      <c r="HYX47"/>
      <c r="HYY47"/>
      <c r="HYZ47"/>
      <c r="HZA47"/>
      <c r="HZB47"/>
      <c r="HZC47"/>
      <c r="HZD47"/>
      <c r="HZE47"/>
      <c r="HZF47"/>
      <c r="HZG47"/>
      <c r="HZH47"/>
      <c r="HZI47"/>
      <c r="HZJ47"/>
      <c r="HZK47"/>
      <c r="HZL47"/>
      <c r="HZM47"/>
      <c r="HZN47"/>
      <c r="HZO47"/>
      <c r="HZP47"/>
      <c r="HZQ47"/>
      <c r="HZR47"/>
      <c r="HZS47"/>
      <c r="HZT47"/>
      <c r="HZU47"/>
      <c r="HZV47"/>
      <c r="HZW47"/>
      <c r="HZX47"/>
      <c r="HZY47"/>
      <c r="HZZ47"/>
      <c r="IAA47"/>
      <c r="IAB47"/>
      <c r="IAC47"/>
      <c r="IAD47"/>
      <c r="IAE47"/>
      <c r="IAF47"/>
      <c r="IAG47"/>
      <c r="IAH47"/>
      <c r="IAI47"/>
      <c r="IAJ47"/>
      <c r="IAK47"/>
      <c r="IAL47"/>
      <c r="IAM47"/>
      <c r="IAN47"/>
      <c r="IAO47"/>
      <c r="IAP47"/>
      <c r="IAQ47"/>
      <c r="IAR47"/>
      <c r="IAS47"/>
      <c r="IAT47"/>
      <c r="IAU47"/>
      <c r="IAV47"/>
      <c r="IAW47"/>
      <c r="IAX47"/>
      <c r="IAY47"/>
      <c r="IAZ47"/>
      <c r="IBA47"/>
      <c r="IBB47"/>
      <c r="IBC47"/>
      <c r="IBD47"/>
      <c r="IBE47"/>
      <c r="IBF47"/>
      <c r="IBG47"/>
      <c r="IBH47"/>
      <c r="IBI47"/>
      <c r="IBJ47"/>
      <c r="IBK47"/>
      <c r="IBL47"/>
      <c r="IBM47"/>
      <c r="IBN47"/>
      <c r="IBO47"/>
      <c r="IBP47"/>
      <c r="IBQ47"/>
      <c r="IBR47"/>
      <c r="IBS47"/>
      <c r="IBT47"/>
      <c r="IBU47"/>
      <c r="IBV47"/>
      <c r="IBW47"/>
      <c r="IBX47"/>
      <c r="IBY47"/>
      <c r="IBZ47"/>
      <c r="ICA47"/>
      <c r="ICB47"/>
      <c r="ICC47"/>
      <c r="ICD47"/>
      <c r="ICE47"/>
      <c r="ICF47"/>
      <c r="ICG47"/>
      <c r="ICH47"/>
      <c r="ICI47"/>
      <c r="ICJ47"/>
      <c r="ICK47"/>
      <c r="ICL47"/>
      <c r="ICM47"/>
      <c r="ICN47"/>
      <c r="ICO47"/>
      <c r="ICP47"/>
      <c r="ICQ47"/>
      <c r="ICR47"/>
      <c r="ICS47"/>
      <c r="ICT47"/>
      <c r="ICU47"/>
      <c r="ICV47"/>
      <c r="ICW47"/>
      <c r="ICX47"/>
      <c r="ICY47"/>
      <c r="ICZ47"/>
      <c r="IDA47"/>
      <c r="IDB47"/>
      <c r="IDC47"/>
      <c r="IDD47"/>
      <c r="IDE47"/>
      <c r="IDF47"/>
      <c r="IDG47"/>
      <c r="IDH47"/>
      <c r="IDI47"/>
      <c r="IDJ47"/>
      <c r="IDK47"/>
      <c r="IDL47"/>
      <c r="IDM47"/>
      <c r="IDN47"/>
      <c r="IDO47"/>
      <c r="IDP47"/>
      <c r="IDQ47"/>
      <c r="IDR47"/>
      <c r="IDS47"/>
      <c r="IDT47"/>
      <c r="IDU47"/>
      <c r="IDV47"/>
      <c r="IDW47"/>
      <c r="IDX47"/>
      <c r="IDY47"/>
      <c r="IDZ47"/>
      <c r="IEA47"/>
      <c r="IEB47"/>
      <c r="IEC47"/>
      <c r="IED47"/>
      <c r="IEE47"/>
      <c r="IEF47"/>
      <c r="IEG47"/>
      <c r="IEH47"/>
      <c r="IEI47"/>
      <c r="IEJ47"/>
      <c r="IEK47"/>
      <c r="IEL47"/>
      <c r="IEM47"/>
      <c r="IEN47"/>
      <c r="IEO47"/>
      <c r="IEP47"/>
      <c r="IEQ47"/>
      <c r="IER47"/>
      <c r="IES47"/>
      <c r="IET47"/>
      <c r="IEU47"/>
      <c r="IEV47"/>
      <c r="IEW47"/>
      <c r="IEX47"/>
      <c r="IEY47"/>
      <c r="IEZ47"/>
      <c r="IFA47"/>
      <c r="IFB47"/>
      <c r="IFC47"/>
      <c r="IFD47"/>
      <c r="IFE47"/>
      <c r="IFF47"/>
      <c r="IFG47"/>
      <c r="IFH47"/>
      <c r="IFI47"/>
      <c r="IFJ47"/>
      <c r="IFK47"/>
      <c r="IFL47"/>
      <c r="IFM47"/>
      <c r="IFN47"/>
      <c r="IFO47"/>
      <c r="IFP47"/>
      <c r="IFQ47"/>
      <c r="IFR47"/>
      <c r="IFS47"/>
      <c r="IFT47"/>
      <c r="IFU47"/>
      <c r="IFV47"/>
      <c r="IFW47"/>
      <c r="IFX47"/>
      <c r="IFY47"/>
      <c r="IFZ47"/>
      <c r="IGA47"/>
      <c r="IGB47"/>
      <c r="IGC47"/>
      <c r="IGD47"/>
      <c r="IGE47"/>
      <c r="IGF47"/>
      <c r="IGG47"/>
      <c r="IGH47"/>
      <c r="IGI47"/>
      <c r="IGJ47"/>
      <c r="IGK47"/>
      <c r="IGL47"/>
      <c r="IGM47"/>
      <c r="IGN47"/>
      <c r="IGO47"/>
      <c r="IGP47"/>
      <c r="IGQ47"/>
      <c r="IGR47"/>
      <c r="IGS47"/>
      <c r="IGT47"/>
      <c r="IGU47"/>
      <c r="IGV47"/>
      <c r="IGW47"/>
      <c r="IGX47"/>
      <c r="IGY47"/>
      <c r="IGZ47"/>
      <c r="IHA47"/>
      <c r="IHB47"/>
      <c r="IHC47"/>
      <c r="IHD47"/>
      <c r="IHE47"/>
      <c r="IHF47"/>
      <c r="IHG47"/>
      <c r="IHH47"/>
      <c r="IHI47"/>
      <c r="IHJ47"/>
      <c r="IHK47"/>
      <c r="IHL47"/>
      <c r="IHM47"/>
      <c r="IHN47"/>
      <c r="IHO47"/>
      <c r="IHP47"/>
      <c r="IHQ47"/>
      <c r="IHR47"/>
      <c r="IHS47"/>
      <c r="IHT47"/>
      <c r="IHU47"/>
      <c r="IHV47"/>
      <c r="IHW47"/>
      <c r="IHX47"/>
      <c r="IHY47"/>
      <c r="IHZ47"/>
      <c r="IIA47"/>
      <c r="IIB47"/>
      <c r="IIC47"/>
      <c r="IID47"/>
      <c r="IIE47"/>
      <c r="IIF47"/>
      <c r="IIG47"/>
      <c r="IIH47"/>
      <c r="III47"/>
      <c r="IIJ47"/>
      <c r="IIK47"/>
      <c r="IIL47"/>
      <c r="IIM47"/>
      <c r="IIN47"/>
      <c r="IIO47"/>
      <c r="IIP47"/>
      <c r="IIQ47"/>
      <c r="IIR47"/>
      <c r="IIS47"/>
      <c r="IIT47"/>
      <c r="IIU47"/>
      <c r="IIV47"/>
      <c r="IIW47"/>
      <c r="IIX47"/>
      <c r="IIY47"/>
      <c r="IIZ47"/>
      <c r="IJA47"/>
      <c r="IJB47"/>
      <c r="IJC47"/>
      <c r="IJD47"/>
      <c r="IJE47"/>
      <c r="IJF47"/>
      <c r="IJG47"/>
      <c r="IJH47"/>
      <c r="IJI47"/>
      <c r="IJJ47"/>
      <c r="IJK47"/>
      <c r="IJL47"/>
      <c r="IJM47"/>
      <c r="IJN47"/>
      <c r="IJO47"/>
      <c r="IJP47"/>
      <c r="IJQ47"/>
      <c r="IJR47"/>
      <c r="IJS47"/>
      <c r="IJT47"/>
      <c r="IJU47"/>
      <c r="IJV47"/>
      <c r="IJW47"/>
      <c r="IJX47"/>
      <c r="IJY47"/>
      <c r="IJZ47"/>
      <c r="IKA47"/>
      <c r="IKB47"/>
      <c r="IKC47"/>
      <c r="IKD47"/>
      <c r="IKE47"/>
      <c r="IKF47"/>
      <c r="IKG47"/>
      <c r="IKH47"/>
      <c r="IKI47"/>
      <c r="IKJ47"/>
      <c r="IKK47"/>
      <c r="IKL47"/>
      <c r="IKM47"/>
      <c r="IKN47"/>
      <c r="IKO47"/>
      <c r="IKP47"/>
      <c r="IKQ47"/>
      <c r="IKR47"/>
      <c r="IKS47"/>
      <c r="IKT47"/>
      <c r="IKU47"/>
      <c r="IKV47"/>
      <c r="IKW47"/>
      <c r="IKX47"/>
      <c r="IKY47"/>
      <c r="IKZ47"/>
      <c r="ILA47"/>
      <c r="ILB47"/>
      <c r="ILC47"/>
      <c r="ILD47"/>
      <c r="ILE47"/>
      <c r="ILF47"/>
      <c r="ILG47"/>
      <c r="ILH47"/>
      <c r="ILI47"/>
      <c r="ILJ47"/>
      <c r="ILK47"/>
      <c r="ILL47"/>
      <c r="ILM47"/>
      <c r="ILN47"/>
      <c r="ILO47"/>
      <c r="ILP47"/>
      <c r="ILQ47"/>
      <c r="ILR47"/>
      <c r="ILS47"/>
      <c r="ILT47"/>
      <c r="ILU47"/>
      <c r="ILV47"/>
      <c r="ILW47"/>
      <c r="ILX47"/>
      <c r="ILY47"/>
      <c r="ILZ47"/>
      <c r="IMA47"/>
      <c r="IMB47"/>
      <c r="IMC47"/>
      <c r="IMD47"/>
      <c r="IME47"/>
      <c r="IMF47"/>
      <c r="IMG47"/>
      <c r="IMH47"/>
      <c r="IMI47"/>
      <c r="IMJ47"/>
      <c r="IMK47"/>
      <c r="IML47"/>
      <c r="IMM47"/>
      <c r="IMN47"/>
      <c r="IMO47"/>
      <c r="IMP47"/>
      <c r="IMQ47"/>
      <c r="IMR47"/>
      <c r="IMS47"/>
      <c r="IMT47"/>
      <c r="IMU47"/>
      <c r="IMV47"/>
      <c r="IMW47"/>
      <c r="IMX47"/>
      <c r="IMY47"/>
      <c r="IMZ47"/>
      <c r="INA47"/>
      <c r="INB47"/>
      <c r="INC47"/>
      <c r="IND47"/>
      <c r="INE47"/>
      <c r="INF47"/>
      <c r="ING47"/>
      <c r="INH47"/>
      <c r="INI47"/>
      <c r="INJ47"/>
      <c r="INK47"/>
      <c r="INL47"/>
      <c r="INM47"/>
      <c r="INN47"/>
      <c r="INO47"/>
      <c r="INP47"/>
      <c r="INQ47"/>
      <c r="INR47"/>
      <c r="INS47"/>
      <c r="INT47"/>
      <c r="INU47"/>
      <c r="INV47"/>
      <c r="INW47"/>
      <c r="INX47"/>
      <c r="INY47"/>
      <c r="INZ47"/>
      <c r="IOA47"/>
      <c r="IOB47"/>
      <c r="IOC47"/>
      <c r="IOD47"/>
      <c r="IOE47"/>
      <c r="IOF47"/>
      <c r="IOG47"/>
      <c r="IOH47"/>
      <c r="IOI47"/>
      <c r="IOJ47"/>
      <c r="IOK47"/>
      <c r="IOL47"/>
      <c r="IOM47"/>
      <c r="ION47"/>
      <c r="IOO47"/>
      <c r="IOP47"/>
      <c r="IOQ47"/>
      <c r="IOR47"/>
      <c r="IOS47"/>
      <c r="IOT47"/>
      <c r="IOU47"/>
      <c r="IOV47"/>
      <c r="IOW47"/>
      <c r="IOX47"/>
      <c r="IOY47"/>
      <c r="IOZ47"/>
      <c r="IPA47"/>
      <c r="IPB47"/>
      <c r="IPC47"/>
      <c r="IPD47"/>
      <c r="IPE47"/>
      <c r="IPF47"/>
      <c r="IPG47"/>
      <c r="IPH47"/>
      <c r="IPI47"/>
      <c r="IPJ47"/>
      <c r="IPK47"/>
      <c r="IPL47"/>
      <c r="IPM47"/>
      <c r="IPN47"/>
      <c r="IPO47"/>
      <c r="IPP47"/>
      <c r="IPQ47"/>
      <c r="IPR47"/>
      <c r="IPS47"/>
      <c r="IPT47"/>
      <c r="IPU47"/>
      <c r="IPV47"/>
      <c r="IPW47"/>
      <c r="IPX47"/>
      <c r="IPY47"/>
      <c r="IPZ47"/>
      <c r="IQA47"/>
      <c r="IQB47"/>
      <c r="IQC47"/>
      <c r="IQD47"/>
      <c r="IQE47"/>
      <c r="IQF47"/>
      <c r="IQG47"/>
      <c r="IQH47"/>
      <c r="IQI47"/>
      <c r="IQJ47"/>
      <c r="IQK47"/>
      <c r="IQL47"/>
      <c r="IQM47"/>
      <c r="IQN47"/>
      <c r="IQO47"/>
      <c r="IQP47"/>
      <c r="IQQ47"/>
      <c r="IQR47"/>
      <c r="IQS47"/>
      <c r="IQT47"/>
      <c r="IQU47"/>
      <c r="IQV47"/>
      <c r="IQW47"/>
      <c r="IQX47"/>
      <c r="IQY47"/>
      <c r="IQZ47"/>
      <c r="IRA47"/>
      <c r="IRB47"/>
      <c r="IRC47"/>
      <c r="IRD47"/>
      <c r="IRE47"/>
      <c r="IRF47"/>
      <c r="IRG47"/>
      <c r="IRH47"/>
      <c r="IRI47"/>
      <c r="IRJ47"/>
      <c r="IRK47"/>
      <c r="IRL47"/>
      <c r="IRM47"/>
      <c r="IRN47"/>
      <c r="IRO47"/>
      <c r="IRP47"/>
      <c r="IRQ47"/>
      <c r="IRR47"/>
      <c r="IRS47"/>
      <c r="IRT47"/>
      <c r="IRU47"/>
      <c r="IRV47"/>
      <c r="IRW47"/>
      <c r="IRX47"/>
      <c r="IRY47"/>
      <c r="IRZ47"/>
      <c r="ISA47"/>
      <c r="ISB47"/>
      <c r="ISC47"/>
      <c r="ISD47"/>
      <c r="ISE47"/>
      <c r="ISF47"/>
      <c r="ISG47"/>
      <c r="ISH47"/>
      <c r="ISI47"/>
      <c r="ISJ47"/>
      <c r="ISK47"/>
      <c r="ISL47"/>
      <c r="ISM47"/>
      <c r="ISN47"/>
      <c r="ISO47"/>
      <c r="ISP47"/>
      <c r="ISQ47"/>
      <c r="ISR47"/>
      <c r="ISS47"/>
      <c r="IST47"/>
      <c r="ISU47"/>
      <c r="ISV47"/>
      <c r="ISW47"/>
      <c r="ISX47"/>
      <c r="ISY47"/>
      <c r="ISZ47"/>
      <c r="ITA47"/>
      <c r="ITB47"/>
      <c r="ITC47"/>
      <c r="ITD47"/>
      <c r="ITE47"/>
      <c r="ITF47"/>
      <c r="ITG47"/>
      <c r="ITH47"/>
      <c r="ITI47"/>
      <c r="ITJ47"/>
      <c r="ITK47"/>
      <c r="ITL47"/>
      <c r="ITM47"/>
      <c r="ITN47"/>
      <c r="ITO47"/>
      <c r="ITP47"/>
      <c r="ITQ47"/>
      <c r="ITR47"/>
      <c r="ITS47"/>
      <c r="ITT47"/>
      <c r="ITU47"/>
      <c r="ITV47"/>
      <c r="ITW47"/>
      <c r="ITX47"/>
      <c r="ITY47"/>
      <c r="ITZ47"/>
      <c r="IUA47"/>
      <c r="IUB47"/>
      <c r="IUC47"/>
      <c r="IUD47"/>
      <c r="IUE47"/>
      <c r="IUF47"/>
      <c r="IUG47"/>
      <c r="IUH47"/>
      <c r="IUI47"/>
      <c r="IUJ47"/>
      <c r="IUK47"/>
      <c r="IUL47"/>
      <c r="IUM47"/>
      <c r="IUN47"/>
      <c r="IUO47"/>
      <c r="IUP47"/>
      <c r="IUQ47"/>
      <c r="IUR47"/>
      <c r="IUS47"/>
      <c r="IUT47"/>
      <c r="IUU47"/>
      <c r="IUV47"/>
      <c r="IUW47"/>
      <c r="IUX47"/>
      <c r="IUY47"/>
      <c r="IUZ47"/>
      <c r="IVA47"/>
      <c r="IVB47"/>
      <c r="IVC47"/>
      <c r="IVD47"/>
      <c r="IVE47"/>
      <c r="IVF47"/>
      <c r="IVG47"/>
      <c r="IVH47"/>
      <c r="IVI47"/>
      <c r="IVJ47"/>
      <c r="IVK47"/>
      <c r="IVL47"/>
      <c r="IVM47"/>
      <c r="IVN47"/>
      <c r="IVO47"/>
      <c r="IVP47"/>
      <c r="IVQ47"/>
      <c r="IVR47"/>
      <c r="IVS47"/>
      <c r="IVT47"/>
      <c r="IVU47"/>
      <c r="IVV47"/>
      <c r="IVW47"/>
      <c r="IVX47"/>
      <c r="IVY47"/>
      <c r="IVZ47"/>
      <c r="IWA47"/>
      <c r="IWB47"/>
      <c r="IWC47"/>
      <c r="IWD47"/>
      <c r="IWE47"/>
      <c r="IWF47"/>
      <c r="IWG47"/>
      <c r="IWH47"/>
      <c r="IWI47"/>
      <c r="IWJ47"/>
      <c r="IWK47"/>
      <c r="IWL47"/>
      <c r="IWM47"/>
      <c r="IWN47"/>
      <c r="IWO47"/>
      <c r="IWP47"/>
      <c r="IWQ47"/>
      <c r="IWR47"/>
      <c r="IWS47"/>
      <c r="IWT47"/>
      <c r="IWU47"/>
      <c r="IWV47"/>
      <c r="IWW47"/>
      <c r="IWX47"/>
      <c r="IWY47"/>
      <c r="IWZ47"/>
      <c r="IXA47"/>
      <c r="IXB47"/>
      <c r="IXC47"/>
      <c r="IXD47"/>
      <c r="IXE47"/>
      <c r="IXF47"/>
      <c r="IXG47"/>
      <c r="IXH47"/>
      <c r="IXI47"/>
      <c r="IXJ47"/>
      <c r="IXK47"/>
      <c r="IXL47"/>
      <c r="IXM47"/>
      <c r="IXN47"/>
      <c r="IXO47"/>
      <c r="IXP47"/>
      <c r="IXQ47"/>
      <c r="IXR47"/>
      <c r="IXS47"/>
      <c r="IXT47"/>
      <c r="IXU47"/>
      <c r="IXV47"/>
      <c r="IXW47"/>
      <c r="IXX47"/>
      <c r="IXY47"/>
      <c r="IXZ47"/>
      <c r="IYA47"/>
      <c r="IYB47"/>
      <c r="IYC47"/>
      <c r="IYD47"/>
      <c r="IYE47"/>
      <c r="IYF47"/>
      <c r="IYG47"/>
      <c r="IYH47"/>
      <c r="IYI47"/>
      <c r="IYJ47"/>
      <c r="IYK47"/>
      <c r="IYL47"/>
      <c r="IYM47"/>
      <c r="IYN47"/>
      <c r="IYO47"/>
      <c r="IYP47"/>
      <c r="IYQ47"/>
      <c r="IYR47"/>
      <c r="IYS47"/>
      <c r="IYT47"/>
      <c r="IYU47"/>
      <c r="IYV47"/>
      <c r="IYW47"/>
      <c r="IYX47"/>
      <c r="IYY47"/>
      <c r="IYZ47"/>
      <c r="IZA47"/>
      <c r="IZB47"/>
      <c r="IZC47"/>
      <c r="IZD47"/>
      <c r="IZE47"/>
      <c r="IZF47"/>
      <c r="IZG47"/>
      <c r="IZH47"/>
      <c r="IZI47"/>
      <c r="IZJ47"/>
      <c r="IZK47"/>
      <c r="IZL47"/>
      <c r="IZM47"/>
      <c r="IZN47"/>
      <c r="IZO47"/>
      <c r="IZP47"/>
      <c r="IZQ47"/>
      <c r="IZR47"/>
      <c r="IZS47"/>
      <c r="IZT47"/>
      <c r="IZU47"/>
      <c r="IZV47"/>
      <c r="IZW47"/>
      <c r="IZX47"/>
      <c r="IZY47"/>
      <c r="IZZ47"/>
      <c r="JAA47"/>
      <c r="JAB47"/>
      <c r="JAC47"/>
      <c r="JAD47"/>
      <c r="JAE47"/>
      <c r="JAF47"/>
      <c r="JAG47"/>
      <c r="JAH47"/>
      <c r="JAI47"/>
      <c r="JAJ47"/>
      <c r="JAK47"/>
      <c r="JAL47"/>
      <c r="JAM47"/>
      <c r="JAN47"/>
      <c r="JAO47"/>
      <c r="JAP47"/>
      <c r="JAQ47"/>
      <c r="JAR47"/>
      <c r="JAS47"/>
      <c r="JAT47"/>
      <c r="JAU47"/>
      <c r="JAV47"/>
      <c r="JAW47"/>
      <c r="JAX47"/>
      <c r="JAY47"/>
      <c r="JAZ47"/>
      <c r="JBA47"/>
      <c r="JBB47"/>
      <c r="JBC47"/>
      <c r="JBD47"/>
      <c r="JBE47"/>
      <c r="JBF47"/>
      <c r="JBG47"/>
      <c r="JBH47"/>
      <c r="JBI47"/>
      <c r="JBJ47"/>
      <c r="JBK47"/>
      <c r="JBL47"/>
      <c r="JBM47"/>
      <c r="JBN47"/>
      <c r="JBO47"/>
      <c r="JBP47"/>
      <c r="JBQ47"/>
      <c r="JBR47"/>
      <c r="JBS47"/>
      <c r="JBT47"/>
      <c r="JBU47"/>
      <c r="JBV47"/>
      <c r="JBW47"/>
      <c r="JBX47"/>
      <c r="JBY47"/>
      <c r="JBZ47"/>
      <c r="JCA47"/>
      <c r="JCB47"/>
      <c r="JCC47"/>
      <c r="JCD47"/>
      <c r="JCE47"/>
      <c r="JCF47"/>
      <c r="JCG47"/>
      <c r="JCH47"/>
      <c r="JCI47"/>
      <c r="JCJ47"/>
      <c r="JCK47"/>
      <c r="JCL47"/>
      <c r="JCM47"/>
      <c r="JCN47"/>
      <c r="JCO47"/>
      <c r="JCP47"/>
      <c r="JCQ47"/>
      <c r="JCR47"/>
      <c r="JCS47"/>
      <c r="JCT47"/>
      <c r="JCU47"/>
      <c r="JCV47"/>
      <c r="JCW47"/>
      <c r="JCX47"/>
      <c r="JCY47"/>
      <c r="JCZ47"/>
      <c r="JDA47"/>
      <c r="JDB47"/>
      <c r="JDC47"/>
      <c r="JDD47"/>
      <c r="JDE47"/>
      <c r="JDF47"/>
      <c r="JDG47"/>
      <c r="JDH47"/>
      <c r="JDI47"/>
      <c r="JDJ47"/>
      <c r="JDK47"/>
      <c r="JDL47"/>
      <c r="JDM47"/>
      <c r="JDN47"/>
      <c r="JDO47"/>
      <c r="JDP47"/>
      <c r="JDQ47"/>
      <c r="JDR47"/>
      <c r="JDS47"/>
      <c r="JDT47"/>
      <c r="JDU47"/>
      <c r="JDV47"/>
      <c r="JDW47"/>
      <c r="JDX47"/>
      <c r="JDY47"/>
      <c r="JDZ47"/>
      <c r="JEA47"/>
      <c r="JEB47"/>
      <c r="JEC47"/>
      <c r="JED47"/>
      <c r="JEE47"/>
      <c r="JEF47"/>
      <c r="JEG47"/>
      <c r="JEH47"/>
      <c r="JEI47"/>
      <c r="JEJ47"/>
      <c r="JEK47"/>
      <c r="JEL47"/>
      <c r="JEM47"/>
      <c r="JEN47"/>
      <c r="JEO47"/>
      <c r="JEP47"/>
      <c r="JEQ47"/>
      <c r="JER47"/>
      <c r="JES47"/>
      <c r="JET47"/>
      <c r="JEU47"/>
      <c r="JEV47"/>
      <c r="JEW47"/>
      <c r="JEX47"/>
      <c r="JEY47"/>
      <c r="JEZ47"/>
      <c r="JFA47"/>
      <c r="JFB47"/>
      <c r="JFC47"/>
      <c r="JFD47"/>
      <c r="JFE47"/>
      <c r="JFF47"/>
      <c r="JFG47"/>
      <c r="JFH47"/>
      <c r="JFI47"/>
      <c r="JFJ47"/>
      <c r="JFK47"/>
      <c r="JFL47"/>
      <c r="JFM47"/>
      <c r="JFN47"/>
      <c r="JFO47"/>
      <c r="JFP47"/>
      <c r="JFQ47"/>
      <c r="JFR47"/>
      <c r="JFS47"/>
      <c r="JFT47"/>
      <c r="JFU47"/>
      <c r="JFV47"/>
      <c r="JFW47"/>
      <c r="JFX47"/>
      <c r="JFY47"/>
      <c r="JFZ47"/>
      <c r="JGA47"/>
      <c r="JGB47"/>
      <c r="JGC47"/>
      <c r="JGD47"/>
      <c r="JGE47"/>
      <c r="JGF47"/>
      <c r="JGG47"/>
      <c r="JGH47"/>
      <c r="JGI47"/>
      <c r="JGJ47"/>
      <c r="JGK47"/>
      <c r="JGL47"/>
      <c r="JGM47"/>
      <c r="JGN47"/>
      <c r="JGO47"/>
      <c r="JGP47"/>
      <c r="JGQ47"/>
      <c r="JGR47"/>
      <c r="JGS47"/>
      <c r="JGT47"/>
      <c r="JGU47"/>
      <c r="JGV47"/>
      <c r="JGW47"/>
      <c r="JGX47"/>
      <c r="JGY47"/>
      <c r="JGZ47"/>
      <c r="JHA47"/>
      <c r="JHB47"/>
      <c r="JHC47"/>
      <c r="JHD47"/>
      <c r="JHE47"/>
      <c r="JHF47"/>
      <c r="JHG47"/>
      <c r="JHH47"/>
      <c r="JHI47"/>
      <c r="JHJ47"/>
      <c r="JHK47"/>
      <c r="JHL47"/>
      <c r="JHM47"/>
      <c r="JHN47"/>
      <c r="JHO47"/>
      <c r="JHP47"/>
      <c r="JHQ47"/>
      <c r="JHR47"/>
      <c r="JHS47"/>
      <c r="JHT47"/>
      <c r="JHU47"/>
      <c r="JHV47"/>
      <c r="JHW47"/>
      <c r="JHX47"/>
      <c r="JHY47"/>
      <c r="JHZ47"/>
      <c r="JIA47"/>
      <c r="JIB47"/>
      <c r="JIC47"/>
      <c r="JID47"/>
      <c r="JIE47"/>
      <c r="JIF47"/>
      <c r="JIG47"/>
      <c r="JIH47"/>
      <c r="JII47"/>
      <c r="JIJ47"/>
      <c r="JIK47"/>
      <c r="JIL47"/>
      <c r="JIM47"/>
      <c r="JIN47"/>
      <c r="JIO47"/>
      <c r="JIP47"/>
      <c r="JIQ47"/>
      <c r="JIR47"/>
      <c r="JIS47"/>
      <c r="JIT47"/>
      <c r="JIU47"/>
      <c r="JIV47"/>
      <c r="JIW47"/>
      <c r="JIX47"/>
      <c r="JIY47"/>
      <c r="JIZ47"/>
      <c r="JJA47"/>
      <c r="JJB47"/>
      <c r="JJC47"/>
      <c r="JJD47"/>
      <c r="JJE47"/>
      <c r="JJF47"/>
      <c r="JJG47"/>
      <c r="JJH47"/>
      <c r="JJI47"/>
      <c r="JJJ47"/>
      <c r="JJK47"/>
      <c r="JJL47"/>
      <c r="JJM47"/>
      <c r="JJN47"/>
      <c r="JJO47"/>
      <c r="JJP47"/>
      <c r="JJQ47"/>
      <c r="JJR47"/>
      <c r="JJS47"/>
      <c r="JJT47"/>
      <c r="JJU47"/>
      <c r="JJV47"/>
      <c r="JJW47"/>
      <c r="JJX47"/>
      <c r="JJY47"/>
      <c r="JJZ47"/>
      <c r="JKA47"/>
      <c r="JKB47"/>
      <c r="JKC47"/>
      <c r="JKD47"/>
      <c r="JKE47"/>
      <c r="JKF47"/>
      <c r="JKG47"/>
      <c r="JKH47"/>
      <c r="JKI47"/>
      <c r="JKJ47"/>
      <c r="JKK47"/>
      <c r="JKL47"/>
      <c r="JKM47"/>
      <c r="JKN47"/>
      <c r="JKO47"/>
      <c r="JKP47"/>
      <c r="JKQ47"/>
      <c r="JKR47"/>
      <c r="JKS47"/>
      <c r="JKT47"/>
      <c r="JKU47"/>
      <c r="JKV47"/>
      <c r="JKW47"/>
      <c r="JKX47"/>
      <c r="JKY47"/>
      <c r="JKZ47"/>
      <c r="JLA47"/>
      <c r="JLB47"/>
      <c r="JLC47"/>
      <c r="JLD47"/>
      <c r="JLE47"/>
      <c r="JLF47"/>
      <c r="JLG47"/>
      <c r="JLH47"/>
      <c r="JLI47"/>
      <c r="JLJ47"/>
      <c r="JLK47"/>
      <c r="JLL47"/>
      <c r="JLM47"/>
      <c r="JLN47"/>
      <c r="JLO47"/>
      <c r="JLP47"/>
      <c r="JLQ47"/>
      <c r="JLR47"/>
      <c r="JLS47"/>
      <c r="JLT47"/>
      <c r="JLU47"/>
      <c r="JLV47"/>
      <c r="JLW47"/>
      <c r="JLX47"/>
      <c r="JLY47"/>
      <c r="JLZ47"/>
      <c r="JMA47"/>
      <c r="JMB47"/>
      <c r="JMC47"/>
      <c r="JMD47"/>
      <c r="JME47"/>
      <c r="JMF47"/>
      <c r="JMG47"/>
      <c r="JMH47"/>
      <c r="JMI47"/>
      <c r="JMJ47"/>
      <c r="JMK47"/>
      <c r="JML47"/>
      <c r="JMM47"/>
      <c r="JMN47"/>
      <c r="JMO47"/>
      <c r="JMP47"/>
      <c r="JMQ47"/>
      <c r="JMR47"/>
      <c r="JMS47"/>
      <c r="JMT47"/>
      <c r="JMU47"/>
      <c r="JMV47"/>
      <c r="JMW47"/>
      <c r="JMX47"/>
      <c r="JMY47"/>
      <c r="JMZ47"/>
      <c r="JNA47"/>
      <c r="JNB47"/>
      <c r="JNC47"/>
      <c r="JND47"/>
      <c r="JNE47"/>
      <c r="JNF47"/>
      <c r="JNG47"/>
      <c r="JNH47"/>
      <c r="JNI47"/>
      <c r="JNJ47"/>
      <c r="JNK47"/>
      <c r="JNL47"/>
      <c r="JNM47"/>
      <c r="JNN47"/>
      <c r="JNO47"/>
      <c r="JNP47"/>
      <c r="JNQ47"/>
      <c r="JNR47"/>
      <c r="JNS47"/>
      <c r="JNT47"/>
      <c r="JNU47"/>
      <c r="JNV47"/>
      <c r="JNW47"/>
      <c r="JNX47"/>
      <c r="JNY47"/>
      <c r="JNZ47"/>
      <c r="JOA47"/>
      <c r="JOB47"/>
      <c r="JOC47"/>
      <c r="JOD47"/>
      <c r="JOE47"/>
      <c r="JOF47"/>
      <c r="JOG47"/>
      <c r="JOH47"/>
      <c r="JOI47"/>
      <c r="JOJ47"/>
      <c r="JOK47"/>
      <c r="JOL47"/>
      <c r="JOM47"/>
      <c r="JON47"/>
      <c r="JOO47"/>
      <c r="JOP47"/>
      <c r="JOQ47"/>
      <c r="JOR47"/>
      <c r="JOS47"/>
      <c r="JOT47"/>
      <c r="JOU47"/>
      <c r="JOV47"/>
      <c r="JOW47"/>
      <c r="JOX47"/>
      <c r="JOY47"/>
      <c r="JOZ47"/>
      <c r="JPA47"/>
      <c r="JPB47"/>
      <c r="JPC47"/>
      <c r="JPD47"/>
      <c r="JPE47"/>
      <c r="JPF47"/>
      <c r="JPG47"/>
      <c r="JPH47"/>
      <c r="JPI47"/>
      <c r="JPJ47"/>
      <c r="JPK47"/>
      <c r="JPL47"/>
      <c r="JPM47"/>
      <c r="JPN47"/>
      <c r="JPO47"/>
      <c r="JPP47"/>
      <c r="JPQ47"/>
      <c r="JPR47"/>
      <c r="JPS47"/>
      <c r="JPT47"/>
      <c r="JPU47"/>
      <c r="JPV47"/>
      <c r="JPW47"/>
      <c r="JPX47"/>
      <c r="JPY47"/>
      <c r="JPZ47"/>
      <c r="JQA47"/>
      <c r="JQB47"/>
      <c r="JQC47"/>
      <c r="JQD47"/>
      <c r="JQE47"/>
      <c r="JQF47"/>
      <c r="JQG47"/>
      <c r="JQH47"/>
      <c r="JQI47"/>
      <c r="JQJ47"/>
      <c r="JQK47"/>
      <c r="JQL47"/>
      <c r="JQM47"/>
      <c r="JQN47"/>
      <c r="JQO47"/>
      <c r="JQP47"/>
      <c r="JQQ47"/>
      <c r="JQR47"/>
      <c r="JQS47"/>
      <c r="JQT47"/>
      <c r="JQU47"/>
      <c r="JQV47"/>
      <c r="JQW47"/>
      <c r="JQX47"/>
      <c r="JQY47"/>
      <c r="JQZ47"/>
      <c r="JRA47"/>
      <c r="JRB47"/>
      <c r="JRC47"/>
      <c r="JRD47"/>
      <c r="JRE47"/>
      <c r="JRF47"/>
      <c r="JRG47"/>
      <c r="JRH47"/>
      <c r="JRI47"/>
      <c r="JRJ47"/>
      <c r="JRK47"/>
      <c r="JRL47"/>
      <c r="JRM47"/>
      <c r="JRN47"/>
      <c r="JRO47"/>
      <c r="JRP47"/>
      <c r="JRQ47"/>
      <c r="JRR47"/>
      <c r="JRS47"/>
      <c r="JRT47"/>
      <c r="JRU47"/>
      <c r="JRV47"/>
      <c r="JRW47"/>
      <c r="JRX47"/>
      <c r="JRY47"/>
      <c r="JRZ47"/>
      <c r="JSA47"/>
      <c r="JSB47"/>
      <c r="JSC47"/>
      <c r="JSD47"/>
      <c r="JSE47"/>
      <c r="JSF47"/>
      <c r="JSG47"/>
      <c r="JSH47"/>
      <c r="JSI47"/>
      <c r="JSJ47"/>
      <c r="JSK47"/>
      <c r="JSL47"/>
      <c r="JSM47"/>
      <c r="JSN47"/>
      <c r="JSO47"/>
      <c r="JSP47"/>
      <c r="JSQ47"/>
      <c r="JSR47"/>
      <c r="JSS47"/>
      <c r="JST47"/>
      <c r="JSU47"/>
      <c r="JSV47"/>
      <c r="JSW47"/>
      <c r="JSX47"/>
      <c r="JSY47"/>
      <c r="JSZ47"/>
      <c r="JTA47"/>
      <c r="JTB47"/>
      <c r="JTC47"/>
      <c r="JTD47"/>
      <c r="JTE47"/>
      <c r="JTF47"/>
      <c r="JTG47"/>
      <c r="JTH47"/>
      <c r="JTI47"/>
      <c r="JTJ47"/>
      <c r="JTK47"/>
      <c r="JTL47"/>
      <c r="JTM47"/>
      <c r="JTN47"/>
      <c r="JTO47"/>
      <c r="JTP47"/>
      <c r="JTQ47"/>
      <c r="JTR47"/>
      <c r="JTS47"/>
      <c r="JTT47"/>
      <c r="JTU47"/>
      <c r="JTV47"/>
      <c r="JTW47"/>
      <c r="JTX47"/>
      <c r="JTY47"/>
      <c r="JTZ47"/>
      <c r="JUA47"/>
      <c r="JUB47"/>
      <c r="JUC47"/>
      <c r="JUD47"/>
      <c r="JUE47"/>
      <c r="JUF47"/>
      <c r="JUG47"/>
      <c r="JUH47"/>
      <c r="JUI47"/>
      <c r="JUJ47"/>
      <c r="JUK47"/>
      <c r="JUL47"/>
      <c r="JUM47"/>
      <c r="JUN47"/>
      <c r="JUO47"/>
      <c r="JUP47"/>
      <c r="JUQ47"/>
      <c r="JUR47"/>
      <c r="JUS47"/>
      <c r="JUT47"/>
      <c r="JUU47"/>
      <c r="JUV47"/>
      <c r="JUW47"/>
      <c r="JUX47"/>
      <c r="JUY47"/>
      <c r="JUZ47"/>
      <c r="JVA47"/>
      <c r="JVB47"/>
      <c r="JVC47"/>
      <c r="JVD47"/>
      <c r="JVE47"/>
      <c r="JVF47"/>
      <c r="JVG47"/>
      <c r="JVH47"/>
      <c r="JVI47"/>
      <c r="JVJ47"/>
      <c r="JVK47"/>
      <c r="JVL47"/>
      <c r="JVM47"/>
      <c r="JVN47"/>
      <c r="JVO47"/>
      <c r="JVP47"/>
      <c r="JVQ47"/>
      <c r="JVR47"/>
      <c r="JVS47"/>
      <c r="JVT47"/>
      <c r="JVU47"/>
      <c r="JVV47"/>
      <c r="JVW47"/>
      <c r="JVX47"/>
      <c r="JVY47"/>
      <c r="JVZ47"/>
      <c r="JWA47"/>
      <c r="JWB47"/>
      <c r="JWC47"/>
      <c r="JWD47"/>
      <c r="JWE47"/>
      <c r="JWF47"/>
      <c r="JWG47"/>
      <c r="JWH47"/>
      <c r="JWI47"/>
      <c r="JWJ47"/>
      <c r="JWK47"/>
      <c r="JWL47"/>
      <c r="JWM47"/>
      <c r="JWN47"/>
      <c r="JWO47"/>
      <c r="JWP47"/>
      <c r="JWQ47"/>
      <c r="JWR47"/>
      <c r="JWS47"/>
      <c r="JWT47"/>
      <c r="JWU47"/>
      <c r="JWV47"/>
      <c r="JWW47"/>
      <c r="JWX47"/>
      <c r="JWY47"/>
      <c r="JWZ47"/>
      <c r="JXA47"/>
      <c r="JXB47"/>
      <c r="JXC47"/>
      <c r="JXD47"/>
      <c r="JXE47"/>
      <c r="JXF47"/>
      <c r="JXG47"/>
      <c r="JXH47"/>
      <c r="JXI47"/>
      <c r="JXJ47"/>
      <c r="JXK47"/>
      <c r="JXL47"/>
      <c r="JXM47"/>
      <c r="JXN47"/>
      <c r="JXO47"/>
      <c r="JXP47"/>
      <c r="JXQ47"/>
      <c r="JXR47"/>
      <c r="JXS47"/>
      <c r="JXT47"/>
      <c r="JXU47"/>
      <c r="JXV47"/>
      <c r="JXW47"/>
      <c r="JXX47"/>
      <c r="JXY47"/>
      <c r="JXZ47"/>
      <c r="JYA47"/>
      <c r="JYB47"/>
      <c r="JYC47"/>
      <c r="JYD47"/>
      <c r="JYE47"/>
      <c r="JYF47"/>
      <c r="JYG47"/>
      <c r="JYH47"/>
      <c r="JYI47"/>
      <c r="JYJ47"/>
      <c r="JYK47"/>
      <c r="JYL47"/>
      <c r="JYM47"/>
      <c r="JYN47"/>
      <c r="JYO47"/>
      <c r="JYP47"/>
      <c r="JYQ47"/>
      <c r="JYR47"/>
      <c r="JYS47"/>
      <c r="JYT47"/>
      <c r="JYU47"/>
      <c r="JYV47"/>
      <c r="JYW47"/>
      <c r="JYX47"/>
      <c r="JYY47"/>
      <c r="JYZ47"/>
      <c r="JZA47"/>
      <c r="JZB47"/>
      <c r="JZC47"/>
      <c r="JZD47"/>
      <c r="JZE47"/>
      <c r="JZF47"/>
      <c r="JZG47"/>
      <c r="JZH47"/>
      <c r="JZI47"/>
      <c r="JZJ47"/>
      <c r="JZK47"/>
      <c r="JZL47"/>
      <c r="JZM47"/>
      <c r="JZN47"/>
      <c r="JZO47"/>
      <c r="JZP47"/>
      <c r="JZQ47"/>
      <c r="JZR47"/>
      <c r="JZS47"/>
      <c r="JZT47"/>
      <c r="JZU47"/>
      <c r="JZV47"/>
      <c r="JZW47"/>
      <c r="JZX47"/>
      <c r="JZY47"/>
      <c r="JZZ47"/>
      <c r="KAA47"/>
      <c r="KAB47"/>
      <c r="KAC47"/>
      <c r="KAD47"/>
      <c r="KAE47"/>
      <c r="KAF47"/>
      <c r="KAG47"/>
      <c r="KAH47"/>
      <c r="KAI47"/>
      <c r="KAJ47"/>
      <c r="KAK47"/>
      <c r="KAL47"/>
      <c r="KAM47"/>
      <c r="KAN47"/>
      <c r="KAO47"/>
      <c r="KAP47"/>
      <c r="KAQ47"/>
      <c r="KAR47"/>
      <c r="KAS47"/>
      <c r="KAT47"/>
      <c r="KAU47"/>
      <c r="KAV47"/>
      <c r="KAW47"/>
      <c r="KAX47"/>
      <c r="KAY47"/>
      <c r="KAZ47"/>
      <c r="KBA47"/>
      <c r="KBB47"/>
      <c r="KBC47"/>
      <c r="KBD47"/>
      <c r="KBE47"/>
      <c r="KBF47"/>
      <c r="KBG47"/>
      <c r="KBH47"/>
      <c r="KBI47"/>
      <c r="KBJ47"/>
      <c r="KBK47"/>
      <c r="KBL47"/>
      <c r="KBM47"/>
      <c r="KBN47"/>
      <c r="KBO47"/>
      <c r="KBP47"/>
      <c r="KBQ47"/>
      <c r="KBR47"/>
      <c r="KBS47"/>
      <c r="KBT47"/>
      <c r="KBU47"/>
      <c r="KBV47"/>
      <c r="KBW47"/>
      <c r="KBX47"/>
      <c r="KBY47"/>
      <c r="KBZ47"/>
      <c r="KCA47"/>
      <c r="KCB47"/>
      <c r="KCC47"/>
      <c r="KCD47"/>
      <c r="KCE47"/>
      <c r="KCF47"/>
      <c r="KCG47"/>
      <c r="KCH47"/>
      <c r="KCI47"/>
      <c r="KCJ47"/>
      <c r="KCK47"/>
      <c r="KCL47"/>
      <c r="KCM47"/>
      <c r="KCN47"/>
      <c r="KCO47"/>
      <c r="KCP47"/>
      <c r="KCQ47"/>
      <c r="KCR47"/>
      <c r="KCS47"/>
      <c r="KCT47"/>
      <c r="KCU47"/>
      <c r="KCV47"/>
      <c r="KCW47"/>
      <c r="KCX47"/>
      <c r="KCY47"/>
      <c r="KCZ47"/>
      <c r="KDA47"/>
      <c r="KDB47"/>
      <c r="KDC47"/>
      <c r="KDD47"/>
      <c r="KDE47"/>
      <c r="KDF47"/>
      <c r="KDG47"/>
      <c r="KDH47"/>
      <c r="KDI47"/>
      <c r="KDJ47"/>
      <c r="KDK47"/>
      <c r="KDL47"/>
      <c r="KDM47"/>
      <c r="KDN47"/>
      <c r="KDO47"/>
      <c r="KDP47"/>
      <c r="KDQ47"/>
      <c r="KDR47"/>
      <c r="KDS47"/>
      <c r="KDT47"/>
      <c r="KDU47"/>
      <c r="KDV47"/>
      <c r="KDW47"/>
      <c r="KDX47"/>
      <c r="KDY47"/>
      <c r="KDZ47"/>
      <c r="KEA47"/>
      <c r="KEB47"/>
      <c r="KEC47"/>
      <c r="KED47"/>
      <c r="KEE47"/>
      <c r="KEF47"/>
      <c r="KEG47"/>
      <c r="KEH47"/>
      <c r="KEI47"/>
      <c r="KEJ47"/>
      <c r="KEK47"/>
      <c r="KEL47"/>
      <c r="KEM47"/>
      <c r="KEN47"/>
      <c r="KEO47"/>
      <c r="KEP47"/>
      <c r="KEQ47"/>
      <c r="KER47"/>
      <c r="KES47"/>
      <c r="KET47"/>
      <c r="KEU47"/>
      <c r="KEV47"/>
      <c r="KEW47"/>
      <c r="KEX47"/>
      <c r="KEY47"/>
      <c r="KEZ47"/>
      <c r="KFA47"/>
      <c r="KFB47"/>
      <c r="KFC47"/>
      <c r="KFD47"/>
      <c r="KFE47"/>
      <c r="KFF47"/>
      <c r="KFG47"/>
      <c r="KFH47"/>
      <c r="KFI47"/>
      <c r="KFJ47"/>
      <c r="KFK47"/>
      <c r="KFL47"/>
      <c r="KFM47"/>
      <c r="KFN47"/>
      <c r="KFO47"/>
      <c r="KFP47"/>
      <c r="KFQ47"/>
      <c r="KFR47"/>
      <c r="KFS47"/>
      <c r="KFT47"/>
      <c r="KFU47"/>
      <c r="KFV47"/>
      <c r="KFW47"/>
      <c r="KFX47"/>
      <c r="KFY47"/>
      <c r="KFZ47"/>
      <c r="KGA47"/>
      <c r="KGB47"/>
      <c r="KGC47"/>
      <c r="KGD47"/>
      <c r="KGE47"/>
      <c r="KGF47"/>
      <c r="KGG47"/>
      <c r="KGH47"/>
      <c r="KGI47"/>
      <c r="KGJ47"/>
      <c r="KGK47"/>
      <c r="KGL47"/>
      <c r="KGM47"/>
      <c r="KGN47"/>
      <c r="KGO47"/>
      <c r="KGP47"/>
      <c r="KGQ47"/>
      <c r="KGR47"/>
      <c r="KGS47"/>
      <c r="KGT47"/>
      <c r="KGU47"/>
      <c r="KGV47"/>
      <c r="KGW47"/>
      <c r="KGX47"/>
      <c r="KGY47"/>
      <c r="KGZ47"/>
      <c r="KHA47"/>
      <c r="KHB47"/>
      <c r="KHC47"/>
      <c r="KHD47"/>
      <c r="KHE47"/>
      <c r="KHF47"/>
      <c r="KHG47"/>
      <c r="KHH47"/>
      <c r="KHI47"/>
      <c r="KHJ47"/>
      <c r="KHK47"/>
      <c r="KHL47"/>
      <c r="KHM47"/>
      <c r="KHN47"/>
      <c r="KHO47"/>
      <c r="KHP47"/>
      <c r="KHQ47"/>
      <c r="KHR47"/>
      <c r="KHS47"/>
      <c r="KHT47"/>
      <c r="KHU47"/>
      <c r="KHV47"/>
      <c r="KHW47"/>
      <c r="KHX47"/>
      <c r="KHY47"/>
      <c r="KHZ47"/>
      <c r="KIA47"/>
      <c r="KIB47"/>
      <c r="KIC47"/>
      <c r="KID47"/>
      <c r="KIE47"/>
      <c r="KIF47"/>
      <c r="KIG47"/>
      <c r="KIH47"/>
      <c r="KII47"/>
      <c r="KIJ47"/>
      <c r="KIK47"/>
      <c r="KIL47"/>
      <c r="KIM47"/>
      <c r="KIN47"/>
      <c r="KIO47"/>
      <c r="KIP47"/>
      <c r="KIQ47"/>
      <c r="KIR47"/>
      <c r="KIS47"/>
      <c r="KIT47"/>
      <c r="KIU47"/>
      <c r="KIV47"/>
      <c r="KIW47"/>
      <c r="KIX47"/>
      <c r="KIY47"/>
      <c r="KIZ47"/>
      <c r="KJA47"/>
      <c r="KJB47"/>
      <c r="KJC47"/>
      <c r="KJD47"/>
      <c r="KJE47"/>
      <c r="KJF47"/>
      <c r="KJG47"/>
      <c r="KJH47"/>
      <c r="KJI47"/>
      <c r="KJJ47"/>
      <c r="KJK47"/>
      <c r="KJL47"/>
      <c r="KJM47"/>
      <c r="KJN47"/>
      <c r="KJO47"/>
      <c r="KJP47"/>
      <c r="KJQ47"/>
      <c r="KJR47"/>
      <c r="KJS47"/>
      <c r="KJT47"/>
      <c r="KJU47"/>
      <c r="KJV47"/>
      <c r="KJW47"/>
      <c r="KJX47"/>
      <c r="KJY47"/>
      <c r="KJZ47"/>
      <c r="KKA47"/>
      <c r="KKB47"/>
      <c r="KKC47"/>
      <c r="KKD47"/>
      <c r="KKE47"/>
      <c r="KKF47"/>
      <c r="KKG47"/>
      <c r="KKH47"/>
      <c r="KKI47"/>
      <c r="KKJ47"/>
      <c r="KKK47"/>
      <c r="KKL47"/>
      <c r="KKM47"/>
      <c r="KKN47"/>
      <c r="KKO47"/>
      <c r="KKP47"/>
      <c r="KKQ47"/>
      <c r="KKR47"/>
      <c r="KKS47"/>
      <c r="KKT47"/>
      <c r="KKU47"/>
      <c r="KKV47"/>
      <c r="KKW47"/>
      <c r="KKX47"/>
      <c r="KKY47"/>
      <c r="KKZ47"/>
      <c r="KLA47"/>
      <c r="KLB47"/>
      <c r="KLC47"/>
      <c r="KLD47"/>
      <c r="KLE47"/>
      <c r="KLF47"/>
      <c r="KLG47"/>
      <c r="KLH47"/>
      <c r="KLI47"/>
      <c r="KLJ47"/>
      <c r="KLK47"/>
      <c r="KLL47"/>
      <c r="KLM47"/>
      <c r="KLN47"/>
      <c r="KLO47"/>
      <c r="KLP47"/>
      <c r="KLQ47"/>
      <c r="KLR47"/>
      <c r="KLS47"/>
      <c r="KLT47"/>
      <c r="KLU47"/>
      <c r="KLV47"/>
      <c r="KLW47"/>
      <c r="KLX47"/>
      <c r="KLY47"/>
      <c r="KLZ47"/>
      <c r="KMA47"/>
      <c r="KMB47"/>
      <c r="KMC47"/>
      <c r="KMD47"/>
      <c r="KME47"/>
      <c r="KMF47"/>
      <c r="KMG47"/>
      <c r="KMH47"/>
      <c r="KMI47"/>
      <c r="KMJ47"/>
      <c r="KMK47"/>
      <c r="KML47"/>
      <c r="KMM47"/>
      <c r="KMN47"/>
      <c r="KMO47"/>
      <c r="KMP47"/>
      <c r="KMQ47"/>
      <c r="KMR47"/>
      <c r="KMS47"/>
      <c r="KMT47"/>
      <c r="KMU47"/>
      <c r="KMV47"/>
      <c r="KMW47"/>
      <c r="KMX47"/>
      <c r="KMY47"/>
      <c r="KMZ47"/>
      <c r="KNA47"/>
      <c r="KNB47"/>
      <c r="KNC47"/>
      <c r="KND47"/>
      <c r="KNE47"/>
      <c r="KNF47"/>
      <c r="KNG47"/>
      <c r="KNH47"/>
      <c r="KNI47"/>
      <c r="KNJ47"/>
      <c r="KNK47"/>
      <c r="KNL47"/>
      <c r="KNM47"/>
      <c r="KNN47"/>
      <c r="KNO47"/>
      <c r="KNP47"/>
      <c r="KNQ47"/>
      <c r="KNR47"/>
      <c r="KNS47"/>
      <c r="KNT47"/>
      <c r="KNU47"/>
      <c r="KNV47"/>
      <c r="KNW47"/>
      <c r="KNX47"/>
      <c r="KNY47"/>
      <c r="KNZ47"/>
      <c r="KOA47"/>
      <c r="KOB47"/>
      <c r="KOC47"/>
      <c r="KOD47"/>
      <c r="KOE47"/>
      <c r="KOF47"/>
      <c r="KOG47"/>
      <c r="KOH47"/>
      <c r="KOI47"/>
      <c r="KOJ47"/>
      <c r="KOK47"/>
      <c r="KOL47"/>
      <c r="KOM47"/>
      <c r="KON47"/>
      <c r="KOO47"/>
      <c r="KOP47"/>
      <c r="KOQ47"/>
      <c r="KOR47"/>
      <c r="KOS47"/>
      <c r="KOT47"/>
      <c r="KOU47"/>
      <c r="KOV47"/>
      <c r="KOW47"/>
      <c r="KOX47"/>
      <c r="KOY47"/>
      <c r="KOZ47"/>
      <c r="KPA47"/>
      <c r="KPB47"/>
      <c r="KPC47"/>
      <c r="KPD47"/>
      <c r="KPE47"/>
      <c r="KPF47"/>
      <c r="KPG47"/>
      <c r="KPH47"/>
      <c r="KPI47"/>
      <c r="KPJ47"/>
      <c r="KPK47"/>
      <c r="KPL47"/>
      <c r="KPM47"/>
      <c r="KPN47"/>
      <c r="KPO47"/>
      <c r="KPP47"/>
      <c r="KPQ47"/>
      <c r="KPR47"/>
      <c r="KPS47"/>
      <c r="KPT47"/>
      <c r="KPU47"/>
      <c r="KPV47"/>
      <c r="KPW47"/>
      <c r="KPX47"/>
      <c r="KPY47"/>
      <c r="KPZ47"/>
      <c r="KQA47"/>
      <c r="KQB47"/>
      <c r="KQC47"/>
      <c r="KQD47"/>
      <c r="KQE47"/>
      <c r="KQF47"/>
      <c r="KQG47"/>
      <c r="KQH47"/>
      <c r="KQI47"/>
      <c r="KQJ47"/>
      <c r="KQK47"/>
      <c r="KQL47"/>
      <c r="KQM47"/>
      <c r="KQN47"/>
      <c r="KQO47"/>
      <c r="KQP47"/>
      <c r="KQQ47"/>
      <c r="KQR47"/>
      <c r="KQS47"/>
      <c r="KQT47"/>
      <c r="KQU47"/>
      <c r="KQV47"/>
      <c r="KQW47"/>
      <c r="KQX47"/>
      <c r="KQY47"/>
      <c r="KQZ47"/>
      <c r="KRA47"/>
      <c r="KRB47"/>
      <c r="KRC47"/>
      <c r="KRD47"/>
      <c r="KRE47"/>
      <c r="KRF47"/>
      <c r="KRG47"/>
      <c r="KRH47"/>
      <c r="KRI47"/>
      <c r="KRJ47"/>
      <c r="KRK47"/>
      <c r="KRL47"/>
      <c r="KRM47"/>
      <c r="KRN47"/>
      <c r="KRO47"/>
      <c r="KRP47"/>
      <c r="KRQ47"/>
      <c r="KRR47"/>
      <c r="KRS47"/>
      <c r="KRT47"/>
      <c r="KRU47"/>
      <c r="KRV47"/>
      <c r="KRW47"/>
      <c r="KRX47"/>
      <c r="KRY47"/>
      <c r="KRZ47"/>
      <c r="KSA47"/>
      <c r="KSB47"/>
      <c r="KSC47"/>
      <c r="KSD47"/>
      <c r="KSE47"/>
      <c r="KSF47"/>
      <c r="KSG47"/>
      <c r="KSH47"/>
      <c r="KSI47"/>
      <c r="KSJ47"/>
      <c r="KSK47"/>
      <c r="KSL47"/>
      <c r="KSM47"/>
      <c r="KSN47"/>
      <c r="KSO47"/>
      <c r="KSP47"/>
      <c r="KSQ47"/>
      <c r="KSR47"/>
      <c r="KSS47"/>
      <c r="KST47"/>
      <c r="KSU47"/>
      <c r="KSV47"/>
      <c r="KSW47"/>
      <c r="KSX47"/>
      <c r="KSY47"/>
      <c r="KSZ47"/>
      <c r="KTA47"/>
      <c r="KTB47"/>
      <c r="KTC47"/>
      <c r="KTD47"/>
      <c r="KTE47"/>
      <c r="KTF47"/>
      <c r="KTG47"/>
      <c r="KTH47"/>
      <c r="KTI47"/>
      <c r="KTJ47"/>
      <c r="KTK47"/>
      <c r="KTL47"/>
      <c r="KTM47"/>
      <c r="KTN47"/>
      <c r="KTO47"/>
      <c r="KTP47"/>
      <c r="KTQ47"/>
      <c r="KTR47"/>
      <c r="KTS47"/>
      <c r="KTT47"/>
      <c r="KTU47"/>
      <c r="KTV47"/>
      <c r="KTW47"/>
      <c r="KTX47"/>
      <c r="KTY47"/>
      <c r="KTZ47"/>
      <c r="KUA47"/>
      <c r="KUB47"/>
      <c r="KUC47"/>
      <c r="KUD47"/>
      <c r="KUE47"/>
      <c r="KUF47"/>
      <c r="KUG47"/>
      <c r="KUH47"/>
      <c r="KUI47"/>
      <c r="KUJ47"/>
      <c r="KUK47"/>
      <c r="KUL47"/>
      <c r="KUM47"/>
      <c r="KUN47"/>
      <c r="KUO47"/>
      <c r="KUP47"/>
      <c r="KUQ47"/>
      <c r="KUR47"/>
      <c r="KUS47"/>
      <c r="KUT47"/>
      <c r="KUU47"/>
      <c r="KUV47"/>
      <c r="KUW47"/>
      <c r="KUX47"/>
      <c r="KUY47"/>
      <c r="KUZ47"/>
      <c r="KVA47"/>
      <c r="KVB47"/>
      <c r="KVC47"/>
      <c r="KVD47"/>
      <c r="KVE47"/>
      <c r="KVF47"/>
      <c r="KVG47"/>
      <c r="KVH47"/>
      <c r="KVI47"/>
      <c r="KVJ47"/>
      <c r="KVK47"/>
      <c r="KVL47"/>
      <c r="KVM47"/>
      <c r="KVN47"/>
      <c r="KVO47"/>
      <c r="KVP47"/>
      <c r="KVQ47"/>
      <c r="KVR47"/>
      <c r="KVS47"/>
      <c r="KVT47"/>
      <c r="KVU47"/>
      <c r="KVV47"/>
      <c r="KVW47"/>
      <c r="KVX47"/>
      <c r="KVY47"/>
      <c r="KVZ47"/>
      <c r="KWA47"/>
      <c r="KWB47"/>
      <c r="KWC47"/>
      <c r="KWD47"/>
      <c r="KWE47"/>
      <c r="KWF47"/>
      <c r="KWG47"/>
      <c r="KWH47"/>
      <c r="KWI47"/>
      <c r="KWJ47"/>
      <c r="KWK47"/>
      <c r="KWL47"/>
      <c r="KWM47"/>
      <c r="KWN47"/>
      <c r="KWO47"/>
      <c r="KWP47"/>
      <c r="KWQ47"/>
      <c r="KWR47"/>
      <c r="KWS47"/>
      <c r="KWT47"/>
      <c r="KWU47"/>
      <c r="KWV47"/>
      <c r="KWW47"/>
      <c r="KWX47"/>
      <c r="KWY47"/>
      <c r="KWZ47"/>
      <c r="KXA47"/>
      <c r="KXB47"/>
      <c r="KXC47"/>
      <c r="KXD47"/>
      <c r="KXE47"/>
      <c r="KXF47"/>
      <c r="KXG47"/>
      <c r="KXH47"/>
      <c r="KXI47"/>
      <c r="KXJ47"/>
      <c r="KXK47"/>
      <c r="KXL47"/>
      <c r="KXM47"/>
      <c r="KXN47"/>
      <c r="KXO47"/>
      <c r="KXP47"/>
      <c r="KXQ47"/>
      <c r="KXR47"/>
      <c r="KXS47"/>
      <c r="KXT47"/>
      <c r="KXU47"/>
      <c r="KXV47"/>
      <c r="KXW47"/>
      <c r="KXX47"/>
      <c r="KXY47"/>
      <c r="KXZ47"/>
      <c r="KYA47"/>
      <c r="KYB47"/>
      <c r="KYC47"/>
      <c r="KYD47"/>
      <c r="KYE47"/>
      <c r="KYF47"/>
      <c r="KYG47"/>
      <c r="KYH47"/>
      <c r="KYI47"/>
      <c r="KYJ47"/>
      <c r="KYK47"/>
      <c r="KYL47"/>
      <c r="KYM47"/>
      <c r="KYN47"/>
      <c r="KYO47"/>
      <c r="KYP47"/>
      <c r="KYQ47"/>
      <c r="KYR47"/>
      <c r="KYS47"/>
      <c r="KYT47"/>
      <c r="KYU47"/>
      <c r="KYV47"/>
      <c r="KYW47"/>
      <c r="KYX47"/>
      <c r="KYY47"/>
      <c r="KYZ47"/>
      <c r="KZA47"/>
      <c r="KZB47"/>
      <c r="KZC47"/>
      <c r="KZD47"/>
      <c r="KZE47"/>
      <c r="KZF47"/>
      <c r="KZG47"/>
      <c r="KZH47"/>
      <c r="KZI47"/>
      <c r="KZJ47"/>
      <c r="KZK47"/>
      <c r="KZL47"/>
      <c r="KZM47"/>
      <c r="KZN47"/>
      <c r="KZO47"/>
      <c r="KZP47"/>
      <c r="KZQ47"/>
      <c r="KZR47"/>
      <c r="KZS47"/>
      <c r="KZT47"/>
      <c r="KZU47"/>
      <c r="KZV47"/>
      <c r="KZW47"/>
      <c r="KZX47"/>
      <c r="KZY47"/>
      <c r="KZZ47"/>
      <c r="LAA47"/>
      <c r="LAB47"/>
      <c r="LAC47"/>
      <c r="LAD47"/>
      <c r="LAE47"/>
      <c r="LAF47"/>
      <c r="LAG47"/>
      <c r="LAH47"/>
      <c r="LAI47"/>
      <c r="LAJ47"/>
      <c r="LAK47"/>
      <c r="LAL47"/>
      <c r="LAM47"/>
      <c r="LAN47"/>
      <c r="LAO47"/>
      <c r="LAP47"/>
      <c r="LAQ47"/>
      <c r="LAR47"/>
      <c r="LAS47"/>
      <c r="LAT47"/>
      <c r="LAU47"/>
      <c r="LAV47"/>
      <c r="LAW47"/>
      <c r="LAX47"/>
      <c r="LAY47"/>
      <c r="LAZ47"/>
      <c r="LBA47"/>
      <c r="LBB47"/>
      <c r="LBC47"/>
      <c r="LBD47"/>
      <c r="LBE47"/>
      <c r="LBF47"/>
      <c r="LBG47"/>
      <c r="LBH47"/>
      <c r="LBI47"/>
      <c r="LBJ47"/>
      <c r="LBK47"/>
      <c r="LBL47"/>
      <c r="LBM47"/>
      <c r="LBN47"/>
      <c r="LBO47"/>
      <c r="LBP47"/>
      <c r="LBQ47"/>
      <c r="LBR47"/>
      <c r="LBS47"/>
      <c r="LBT47"/>
      <c r="LBU47"/>
      <c r="LBV47"/>
      <c r="LBW47"/>
      <c r="LBX47"/>
      <c r="LBY47"/>
      <c r="LBZ47"/>
      <c r="LCA47"/>
      <c r="LCB47"/>
      <c r="LCC47"/>
      <c r="LCD47"/>
      <c r="LCE47"/>
      <c r="LCF47"/>
      <c r="LCG47"/>
      <c r="LCH47"/>
      <c r="LCI47"/>
      <c r="LCJ47"/>
      <c r="LCK47"/>
      <c r="LCL47"/>
      <c r="LCM47"/>
      <c r="LCN47"/>
      <c r="LCO47"/>
      <c r="LCP47"/>
      <c r="LCQ47"/>
      <c r="LCR47"/>
      <c r="LCS47"/>
      <c r="LCT47"/>
      <c r="LCU47"/>
      <c r="LCV47"/>
      <c r="LCW47"/>
      <c r="LCX47"/>
      <c r="LCY47"/>
      <c r="LCZ47"/>
      <c r="LDA47"/>
      <c r="LDB47"/>
      <c r="LDC47"/>
      <c r="LDD47"/>
      <c r="LDE47"/>
      <c r="LDF47"/>
      <c r="LDG47"/>
      <c r="LDH47"/>
      <c r="LDI47"/>
      <c r="LDJ47"/>
      <c r="LDK47"/>
      <c r="LDL47"/>
      <c r="LDM47"/>
      <c r="LDN47"/>
      <c r="LDO47"/>
      <c r="LDP47"/>
      <c r="LDQ47"/>
      <c r="LDR47"/>
      <c r="LDS47"/>
      <c r="LDT47"/>
      <c r="LDU47"/>
      <c r="LDV47"/>
      <c r="LDW47"/>
      <c r="LDX47"/>
      <c r="LDY47"/>
      <c r="LDZ47"/>
      <c r="LEA47"/>
      <c r="LEB47"/>
      <c r="LEC47"/>
      <c r="LED47"/>
      <c r="LEE47"/>
      <c r="LEF47"/>
      <c r="LEG47"/>
      <c r="LEH47"/>
      <c r="LEI47"/>
      <c r="LEJ47"/>
      <c r="LEK47"/>
      <c r="LEL47"/>
      <c r="LEM47"/>
      <c r="LEN47"/>
      <c r="LEO47"/>
      <c r="LEP47"/>
      <c r="LEQ47"/>
      <c r="LER47"/>
      <c r="LES47"/>
      <c r="LET47"/>
      <c r="LEU47"/>
      <c r="LEV47"/>
      <c r="LEW47"/>
      <c r="LEX47"/>
      <c r="LEY47"/>
      <c r="LEZ47"/>
      <c r="LFA47"/>
      <c r="LFB47"/>
      <c r="LFC47"/>
      <c r="LFD47"/>
      <c r="LFE47"/>
      <c r="LFF47"/>
      <c r="LFG47"/>
      <c r="LFH47"/>
      <c r="LFI47"/>
      <c r="LFJ47"/>
      <c r="LFK47"/>
      <c r="LFL47"/>
      <c r="LFM47"/>
      <c r="LFN47"/>
      <c r="LFO47"/>
      <c r="LFP47"/>
      <c r="LFQ47"/>
      <c r="LFR47"/>
      <c r="LFS47"/>
      <c r="LFT47"/>
      <c r="LFU47"/>
      <c r="LFV47"/>
      <c r="LFW47"/>
      <c r="LFX47"/>
      <c r="LFY47"/>
      <c r="LFZ47"/>
      <c r="LGA47"/>
      <c r="LGB47"/>
      <c r="LGC47"/>
      <c r="LGD47"/>
      <c r="LGE47"/>
      <c r="LGF47"/>
      <c r="LGG47"/>
      <c r="LGH47"/>
      <c r="LGI47"/>
      <c r="LGJ47"/>
      <c r="LGK47"/>
      <c r="LGL47"/>
      <c r="LGM47"/>
      <c r="LGN47"/>
      <c r="LGO47"/>
      <c r="LGP47"/>
      <c r="LGQ47"/>
      <c r="LGR47"/>
      <c r="LGS47"/>
      <c r="LGT47"/>
      <c r="LGU47"/>
      <c r="LGV47"/>
      <c r="LGW47"/>
      <c r="LGX47"/>
      <c r="LGY47"/>
      <c r="LGZ47"/>
      <c r="LHA47"/>
      <c r="LHB47"/>
      <c r="LHC47"/>
      <c r="LHD47"/>
      <c r="LHE47"/>
      <c r="LHF47"/>
      <c r="LHG47"/>
      <c r="LHH47"/>
      <c r="LHI47"/>
      <c r="LHJ47"/>
      <c r="LHK47"/>
      <c r="LHL47"/>
      <c r="LHM47"/>
      <c r="LHN47"/>
      <c r="LHO47"/>
      <c r="LHP47"/>
      <c r="LHQ47"/>
      <c r="LHR47"/>
      <c r="LHS47"/>
      <c r="LHT47"/>
      <c r="LHU47"/>
      <c r="LHV47"/>
      <c r="LHW47"/>
      <c r="LHX47"/>
      <c r="LHY47"/>
      <c r="LHZ47"/>
      <c r="LIA47"/>
      <c r="LIB47"/>
      <c r="LIC47"/>
      <c r="LID47"/>
      <c r="LIE47"/>
      <c r="LIF47"/>
      <c r="LIG47"/>
      <c r="LIH47"/>
      <c r="LII47"/>
      <c r="LIJ47"/>
      <c r="LIK47"/>
      <c r="LIL47"/>
      <c r="LIM47"/>
      <c r="LIN47"/>
      <c r="LIO47"/>
      <c r="LIP47"/>
      <c r="LIQ47"/>
      <c r="LIR47"/>
      <c r="LIS47"/>
      <c r="LIT47"/>
      <c r="LIU47"/>
      <c r="LIV47"/>
      <c r="LIW47"/>
      <c r="LIX47"/>
      <c r="LIY47"/>
      <c r="LIZ47"/>
      <c r="LJA47"/>
      <c r="LJB47"/>
      <c r="LJC47"/>
      <c r="LJD47"/>
      <c r="LJE47"/>
      <c r="LJF47"/>
      <c r="LJG47"/>
      <c r="LJH47"/>
      <c r="LJI47"/>
      <c r="LJJ47"/>
      <c r="LJK47"/>
      <c r="LJL47"/>
      <c r="LJM47"/>
      <c r="LJN47"/>
      <c r="LJO47"/>
      <c r="LJP47"/>
      <c r="LJQ47"/>
      <c r="LJR47"/>
      <c r="LJS47"/>
      <c r="LJT47"/>
      <c r="LJU47"/>
      <c r="LJV47"/>
      <c r="LJW47"/>
      <c r="LJX47"/>
      <c r="LJY47"/>
      <c r="LJZ47"/>
      <c r="LKA47"/>
      <c r="LKB47"/>
      <c r="LKC47"/>
      <c r="LKD47"/>
      <c r="LKE47"/>
      <c r="LKF47"/>
      <c r="LKG47"/>
      <c r="LKH47"/>
      <c r="LKI47"/>
      <c r="LKJ47"/>
      <c r="LKK47"/>
      <c r="LKL47"/>
      <c r="LKM47"/>
      <c r="LKN47"/>
      <c r="LKO47"/>
      <c r="LKP47"/>
      <c r="LKQ47"/>
      <c r="LKR47"/>
      <c r="LKS47"/>
      <c r="LKT47"/>
      <c r="LKU47"/>
      <c r="LKV47"/>
      <c r="LKW47"/>
      <c r="LKX47"/>
      <c r="LKY47"/>
      <c r="LKZ47"/>
      <c r="LLA47"/>
      <c r="LLB47"/>
      <c r="LLC47"/>
      <c r="LLD47"/>
      <c r="LLE47"/>
      <c r="LLF47"/>
      <c r="LLG47"/>
      <c r="LLH47"/>
      <c r="LLI47"/>
      <c r="LLJ47"/>
      <c r="LLK47"/>
      <c r="LLL47"/>
      <c r="LLM47"/>
      <c r="LLN47"/>
      <c r="LLO47"/>
      <c r="LLP47"/>
      <c r="LLQ47"/>
      <c r="LLR47"/>
      <c r="LLS47"/>
      <c r="LLT47"/>
      <c r="LLU47"/>
      <c r="LLV47"/>
      <c r="LLW47"/>
      <c r="LLX47"/>
      <c r="LLY47"/>
      <c r="LLZ47"/>
      <c r="LMA47"/>
      <c r="LMB47"/>
      <c r="LMC47"/>
      <c r="LMD47"/>
      <c r="LME47"/>
      <c r="LMF47"/>
      <c r="LMG47"/>
      <c r="LMH47"/>
      <c r="LMI47"/>
      <c r="LMJ47"/>
      <c r="LMK47"/>
      <c r="LML47"/>
      <c r="LMM47"/>
      <c r="LMN47"/>
      <c r="LMO47"/>
      <c r="LMP47"/>
      <c r="LMQ47"/>
      <c r="LMR47"/>
      <c r="LMS47"/>
      <c r="LMT47"/>
      <c r="LMU47"/>
      <c r="LMV47"/>
      <c r="LMW47"/>
      <c r="LMX47"/>
      <c r="LMY47"/>
      <c r="LMZ47"/>
      <c r="LNA47"/>
      <c r="LNB47"/>
      <c r="LNC47"/>
      <c r="LND47"/>
      <c r="LNE47"/>
      <c r="LNF47"/>
      <c r="LNG47"/>
      <c r="LNH47"/>
      <c r="LNI47"/>
      <c r="LNJ47"/>
      <c r="LNK47"/>
      <c r="LNL47"/>
      <c r="LNM47"/>
      <c r="LNN47"/>
      <c r="LNO47"/>
      <c r="LNP47"/>
      <c r="LNQ47"/>
      <c r="LNR47"/>
      <c r="LNS47"/>
      <c r="LNT47"/>
      <c r="LNU47"/>
      <c r="LNV47"/>
      <c r="LNW47"/>
      <c r="LNX47"/>
      <c r="LNY47"/>
      <c r="LNZ47"/>
      <c r="LOA47"/>
      <c r="LOB47"/>
      <c r="LOC47"/>
      <c r="LOD47"/>
      <c r="LOE47"/>
      <c r="LOF47"/>
      <c r="LOG47"/>
      <c r="LOH47"/>
      <c r="LOI47"/>
      <c r="LOJ47"/>
      <c r="LOK47"/>
      <c r="LOL47"/>
      <c r="LOM47"/>
      <c r="LON47"/>
      <c r="LOO47"/>
      <c r="LOP47"/>
      <c r="LOQ47"/>
      <c r="LOR47"/>
      <c r="LOS47"/>
      <c r="LOT47"/>
      <c r="LOU47"/>
      <c r="LOV47"/>
      <c r="LOW47"/>
      <c r="LOX47"/>
      <c r="LOY47"/>
      <c r="LOZ47"/>
      <c r="LPA47"/>
      <c r="LPB47"/>
      <c r="LPC47"/>
      <c r="LPD47"/>
      <c r="LPE47"/>
      <c r="LPF47"/>
      <c r="LPG47"/>
      <c r="LPH47"/>
      <c r="LPI47"/>
      <c r="LPJ47"/>
      <c r="LPK47"/>
      <c r="LPL47"/>
      <c r="LPM47"/>
      <c r="LPN47"/>
      <c r="LPO47"/>
      <c r="LPP47"/>
      <c r="LPQ47"/>
      <c r="LPR47"/>
      <c r="LPS47"/>
      <c r="LPT47"/>
      <c r="LPU47"/>
      <c r="LPV47"/>
      <c r="LPW47"/>
      <c r="LPX47"/>
      <c r="LPY47"/>
      <c r="LPZ47"/>
      <c r="LQA47"/>
      <c r="LQB47"/>
      <c r="LQC47"/>
      <c r="LQD47"/>
      <c r="LQE47"/>
      <c r="LQF47"/>
      <c r="LQG47"/>
      <c r="LQH47"/>
      <c r="LQI47"/>
      <c r="LQJ47"/>
      <c r="LQK47"/>
      <c r="LQL47"/>
      <c r="LQM47"/>
      <c r="LQN47"/>
      <c r="LQO47"/>
      <c r="LQP47"/>
      <c r="LQQ47"/>
      <c r="LQR47"/>
      <c r="LQS47"/>
      <c r="LQT47"/>
      <c r="LQU47"/>
      <c r="LQV47"/>
      <c r="LQW47"/>
      <c r="LQX47"/>
      <c r="LQY47"/>
      <c r="LQZ47"/>
      <c r="LRA47"/>
      <c r="LRB47"/>
      <c r="LRC47"/>
      <c r="LRD47"/>
      <c r="LRE47"/>
      <c r="LRF47"/>
      <c r="LRG47"/>
      <c r="LRH47"/>
      <c r="LRI47"/>
      <c r="LRJ47"/>
      <c r="LRK47"/>
      <c r="LRL47"/>
      <c r="LRM47"/>
      <c r="LRN47"/>
      <c r="LRO47"/>
      <c r="LRP47"/>
      <c r="LRQ47"/>
      <c r="LRR47"/>
      <c r="LRS47"/>
      <c r="LRT47"/>
      <c r="LRU47"/>
      <c r="LRV47"/>
      <c r="LRW47"/>
      <c r="LRX47"/>
      <c r="LRY47"/>
      <c r="LRZ47"/>
      <c r="LSA47"/>
      <c r="LSB47"/>
      <c r="LSC47"/>
      <c r="LSD47"/>
      <c r="LSE47"/>
      <c r="LSF47"/>
      <c r="LSG47"/>
      <c r="LSH47"/>
      <c r="LSI47"/>
      <c r="LSJ47"/>
      <c r="LSK47"/>
      <c r="LSL47"/>
      <c r="LSM47"/>
      <c r="LSN47"/>
      <c r="LSO47"/>
      <c r="LSP47"/>
      <c r="LSQ47"/>
      <c r="LSR47"/>
      <c r="LSS47"/>
      <c r="LST47"/>
      <c r="LSU47"/>
      <c r="LSV47"/>
      <c r="LSW47"/>
      <c r="LSX47"/>
      <c r="LSY47"/>
      <c r="LSZ47"/>
      <c r="LTA47"/>
      <c r="LTB47"/>
      <c r="LTC47"/>
      <c r="LTD47"/>
      <c r="LTE47"/>
      <c r="LTF47"/>
      <c r="LTG47"/>
      <c r="LTH47"/>
      <c r="LTI47"/>
      <c r="LTJ47"/>
      <c r="LTK47"/>
      <c r="LTL47"/>
      <c r="LTM47"/>
      <c r="LTN47"/>
      <c r="LTO47"/>
      <c r="LTP47"/>
      <c r="LTQ47"/>
      <c r="LTR47"/>
      <c r="LTS47"/>
      <c r="LTT47"/>
      <c r="LTU47"/>
      <c r="LTV47"/>
      <c r="LTW47"/>
      <c r="LTX47"/>
      <c r="LTY47"/>
      <c r="LTZ47"/>
      <c r="LUA47"/>
      <c r="LUB47"/>
      <c r="LUC47"/>
      <c r="LUD47"/>
      <c r="LUE47"/>
      <c r="LUF47"/>
      <c r="LUG47"/>
      <c r="LUH47"/>
      <c r="LUI47"/>
      <c r="LUJ47"/>
      <c r="LUK47"/>
      <c r="LUL47"/>
      <c r="LUM47"/>
      <c r="LUN47"/>
      <c r="LUO47"/>
      <c r="LUP47"/>
      <c r="LUQ47"/>
      <c r="LUR47"/>
      <c r="LUS47"/>
      <c r="LUT47"/>
      <c r="LUU47"/>
      <c r="LUV47"/>
      <c r="LUW47"/>
      <c r="LUX47"/>
      <c r="LUY47"/>
      <c r="LUZ47"/>
      <c r="LVA47"/>
      <c r="LVB47"/>
      <c r="LVC47"/>
      <c r="LVD47"/>
      <c r="LVE47"/>
      <c r="LVF47"/>
      <c r="LVG47"/>
      <c r="LVH47"/>
      <c r="LVI47"/>
      <c r="LVJ47"/>
      <c r="LVK47"/>
      <c r="LVL47"/>
      <c r="LVM47"/>
      <c r="LVN47"/>
      <c r="LVO47"/>
      <c r="LVP47"/>
      <c r="LVQ47"/>
      <c r="LVR47"/>
      <c r="LVS47"/>
      <c r="LVT47"/>
      <c r="LVU47"/>
      <c r="LVV47"/>
      <c r="LVW47"/>
      <c r="LVX47"/>
      <c r="LVY47"/>
      <c r="LVZ47"/>
      <c r="LWA47"/>
      <c r="LWB47"/>
      <c r="LWC47"/>
      <c r="LWD47"/>
      <c r="LWE47"/>
      <c r="LWF47"/>
      <c r="LWG47"/>
      <c r="LWH47"/>
      <c r="LWI47"/>
      <c r="LWJ47"/>
      <c r="LWK47"/>
      <c r="LWL47"/>
      <c r="LWM47"/>
      <c r="LWN47"/>
      <c r="LWO47"/>
      <c r="LWP47"/>
      <c r="LWQ47"/>
      <c r="LWR47"/>
      <c r="LWS47"/>
      <c r="LWT47"/>
      <c r="LWU47"/>
      <c r="LWV47"/>
      <c r="LWW47"/>
      <c r="LWX47"/>
      <c r="LWY47"/>
      <c r="LWZ47"/>
      <c r="LXA47"/>
      <c r="LXB47"/>
      <c r="LXC47"/>
      <c r="LXD47"/>
      <c r="LXE47"/>
      <c r="LXF47"/>
      <c r="LXG47"/>
      <c r="LXH47"/>
      <c r="LXI47"/>
      <c r="LXJ47"/>
      <c r="LXK47"/>
      <c r="LXL47"/>
      <c r="LXM47"/>
      <c r="LXN47"/>
      <c r="LXO47"/>
      <c r="LXP47"/>
      <c r="LXQ47"/>
      <c r="LXR47"/>
      <c r="LXS47"/>
      <c r="LXT47"/>
      <c r="LXU47"/>
      <c r="LXV47"/>
      <c r="LXW47"/>
      <c r="LXX47"/>
      <c r="LXY47"/>
      <c r="LXZ47"/>
      <c r="LYA47"/>
      <c r="LYB47"/>
      <c r="LYC47"/>
      <c r="LYD47"/>
      <c r="LYE47"/>
      <c r="LYF47"/>
      <c r="LYG47"/>
      <c r="LYH47"/>
      <c r="LYI47"/>
      <c r="LYJ47"/>
      <c r="LYK47"/>
      <c r="LYL47"/>
      <c r="LYM47"/>
      <c r="LYN47"/>
      <c r="LYO47"/>
      <c r="LYP47"/>
      <c r="LYQ47"/>
      <c r="LYR47"/>
      <c r="LYS47"/>
      <c r="LYT47"/>
      <c r="LYU47"/>
      <c r="LYV47"/>
      <c r="LYW47"/>
      <c r="LYX47"/>
      <c r="LYY47"/>
      <c r="LYZ47"/>
      <c r="LZA47"/>
      <c r="LZB47"/>
      <c r="LZC47"/>
      <c r="LZD47"/>
      <c r="LZE47"/>
      <c r="LZF47"/>
      <c r="LZG47"/>
      <c r="LZH47"/>
      <c r="LZI47"/>
      <c r="LZJ47"/>
      <c r="LZK47"/>
      <c r="LZL47"/>
      <c r="LZM47"/>
      <c r="LZN47"/>
      <c r="LZO47"/>
      <c r="LZP47"/>
      <c r="LZQ47"/>
      <c r="LZR47"/>
      <c r="LZS47"/>
      <c r="LZT47"/>
      <c r="LZU47"/>
      <c r="LZV47"/>
      <c r="LZW47"/>
      <c r="LZX47"/>
      <c r="LZY47"/>
      <c r="LZZ47"/>
      <c r="MAA47"/>
      <c r="MAB47"/>
      <c r="MAC47"/>
      <c r="MAD47"/>
      <c r="MAE47"/>
      <c r="MAF47"/>
      <c r="MAG47"/>
      <c r="MAH47"/>
      <c r="MAI47"/>
      <c r="MAJ47"/>
      <c r="MAK47"/>
      <c r="MAL47"/>
      <c r="MAM47"/>
      <c r="MAN47"/>
      <c r="MAO47"/>
      <c r="MAP47"/>
      <c r="MAQ47"/>
      <c r="MAR47"/>
      <c r="MAS47"/>
      <c r="MAT47"/>
      <c r="MAU47"/>
      <c r="MAV47"/>
      <c r="MAW47"/>
      <c r="MAX47"/>
      <c r="MAY47"/>
      <c r="MAZ47"/>
      <c r="MBA47"/>
      <c r="MBB47"/>
      <c r="MBC47"/>
      <c r="MBD47"/>
      <c r="MBE47"/>
      <c r="MBF47"/>
      <c r="MBG47"/>
      <c r="MBH47"/>
      <c r="MBI47"/>
      <c r="MBJ47"/>
      <c r="MBK47"/>
      <c r="MBL47"/>
      <c r="MBM47"/>
      <c r="MBN47"/>
      <c r="MBO47"/>
      <c r="MBP47"/>
      <c r="MBQ47"/>
      <c r="MBR47"/>
      <c r="MBS47"/>
      <c r="MBT47"/>
      <c r="MBU47"/>
      <c r="MBV47"/>
      <c r="MBW47"/>
      <c r="MBX47"/>
      <c r="MBY47"/>
      <c r="MBZ47"/>
      <c r="MCA47"/>
      <c r="MCB47"/>
      <c r="MCC47"/>
      <c r="MCD47"/>
      <c r="MCE47"/>
      <c r="MCF47"/>
      <c r="MCG47"/>
      <c r="MCH47"/>
      <c r="MCI47"/>
      <c r="MCJ47"/>
      <c r="MCK47"/>
      <c r="MCL47"/>
      <c r="MCM47"/>
      <c r="MCN47"/>
      <c r="MCO47"/>
      <c r="MCP47"/>
      <c r="MCQ47"/>
      <c r="MCR47"/>
      <c r="MCS47"/>
      <c r="MCT47"/>
      <c r="MCU47"/>
      <c r="MCV47"/>
      <c r="MCW47"/>
      <c r="MCX47"/>
      <c r="MCY47"/>
      <c r="MCZ47"/>
      <c r="MDA47"/>
      <c r="MDB47"/>
      <c r="MDC47"/>
      <c r="MDD47"/>
      <c r="MDE47"/>
      <c r="MDF47"/>
      <c r="MDG47"/>
      <c r="MDH47"/>
      <c r="MDI47"/>
      <c r="MDJ47"/>
      <c r="MDK47"/>
      <c r="MDL47"/>
      <c r="MDM47"/>
      <c r="MDN47"/>
      <c r="MDO47"/>
      <c r="MDP47"/>
      <c r="MDQ47"/>
      <c r="MDR47"/>
      <c r="MDS47"/>
      <c r="MDT47"/>
      <c r="MDU47"/>
      <c r="MDV47"/>
      <c r="MDW47"/>
      <c r="MDX47"/>
      <c r="MDY47"/>
      <c r="MDZ47"/>
      <c r="MEA47"/>
      <c r="MEB47"/>
      <c r="MEC47"/>
      <c r="MED47"/>
      <c r="MEE47"/>
      <c r="MEF47"/>
      <c r="MEG47"/>
      <c r="MEH47"/>
      <c r="MEI47"/>
      <c r="MEJ47"/>
      <c r="MEK47"/>
      <c r="MEL47"/>
      <c r="MEM47"/>
      <c r="MEN47"/>
      <c r="MEO47"/>
      <c r="MEP47"/>
      <c r="MEQ47"/>
      <c r="MER47"/>
      <c r="MES47"/>
      <c r="MET47"/>
      <c r="MEU47"/>
      <c r="MEV47"/>
      <c r="MEW47"/>
      <c r="MEX47"/>
      <c r="MEY47"/>
      <c r="MEZ47"/>
      <c r="MFA47"/>
      <c r="MFB47"/>
      <c r="MFC47"/>
      <c r="MFD47"/>
      <c r="MFE47"/>
      <c r="MFF47"/>
      <c r="MFG47"/>
      <c r="MFH47"/>
      <c r="MFI47"/>
      <c r="MFJ47"/>
      <c r="MFK47"/>
      <c r="MFL47"/>
      <c r="MFM47"/>
      <c r="MFN47"/>
      <c r="MFO47"/>
      <c r="MFP47"/>
      <c r="MFQ47"/>
      <c r="MFR47"/>
      <c r="MFS47"/>
      <c r="MFT47"/>
      <c r="MFU47"/>
      <c r="MFV47"/>
      <c r="MFW47"/>
      <c r="MFX47"/>
      <c r="MFY47"/>
      <c r="MFZ47"/>
      <c r="MGA47"/>
      <c r="MGB47"/>
      <c r="MGC47"/>
      <c r="MGD47"/>
      <c r="MGE47"/>
      <c r="MGF47"/>
      <c r="MGG47"/>
      <c r="MGH47"/>
      <c r="MGI47"/>
      <c r="MGJ47"/>
      <c r="MGK47"/>
      <c r="MGL47"/>
      <c r="MGM47"/>
      <c r="MGN47"/>
      <c r="MGO47"/>
      <c r="MGP47"/>
      <c r="MGQ47"/>
      <c r="MGR47"/>
      <c r="MGS47"/>
      <c r="MGT47"/>
      <c r="MGU47"/>
      <c r="MGV47"/>
      <c r="MGW47"/>
      <c r="MGX47"/>
      <c r="MGY47"/>
      <c r="MGZ47"/>
      <c r="MHA47"/>
      <c r="MHB47"/>
      <c r="MHC47"/>
      <c r="MHD47"/>
      <c r="MHE47"/>
      <c r="MHF47"/>
      <c r="MHG47"/>
      <c r="MHH47"/>
      <c r="MHI47"/>
      <c r="MHJ47"/>
      <c r="MHK47"/>
      <c r="MHL47"/>
      <c r="MHM47"/>
      <c r="MHN47"/>
      <c r="MHO47"/>
      <c r="MHP47"/>
      <c r="MHQ47"/>
      <c r="MHR47"/>
      <c r="MHS47"/>
      <c r="MHT47"/>
      <c r="MHU47"/>
      <c r="MHV47"/>
      <c r="MHW47"/>
      <c r="MHX47"/>
      <c r="MHY47"/>
      <c r="MHZ47"/>
      <c r="MIA47"/>
      <c r="MIB47"/>
      <c r="MIC47"/>
      <c r="MID47"/>
      <c r="MIE47"/>
      <c r="MIF47"/>
      <c r="MIG47"/>
      <c r="MIH47"/>
      <c r="MII47"/>
      <c r="MIJ47"/>
      <c r="MIK47"/>
      <c r="MIL47"/>
      <c r="MIM47"/>
      <c r="MIN47"/>
      <c r="MIO47"/>
      <c r="MIP47"/>
      <c r="MIQ47"/>
      <c r="MIR47"/>
      <c r="MIS47"/>
      <c r="MIT47"/>
      <c r="MIU47"/>
      <c r="MIV47"/>
      <c r="MIW47"/>
      <c r="MIX47"/>
      <c r="MIY47"/>
      <c r="MIZ47"/>
      <c r="MJA47"/>
      <c r="MJB47"/>
      <c r="MJC47"/>
      <c r="MJD47"/>
      <c r="MJE47"/>
      <c r="MJF47"/>
      <c r="MJG47"/>
      <c r="MJH47"/>
      <c r="MJI47"/>
      <c r="MJJ47"/>
      <c r="MJK47"/>
      <c r="MJL47"/>
      <c r="MJM47"/>
      <c r="MJN47"/>
      <c r="MJO47"/>
      <c r="MJP47"/>
      <c r="MJQ47"/>
      <c r="MJR47"/>
      <c r="MJS47"/>
      <c r="MJT47"/>
      <c r="MJU47"/>
      <c r="MJV47"/>
      <c r="MJW47"/>
      <c r="MJX47"/>
      <c r="MJY47"/>
      <c r="MJZ47"/>
      <c r="MKA47"/>
      <c r="MKB47"/>
      <c r="MKC47"/>
      <c r="MKD47"/>
      <c r="MKE47"/>
      <c r="MKF47"/>
      <c r="MKG47"/>
      <c r="MKH47"/>
      <c r="MKI47"/>
      <c r="MKJ47"/>
      <c r="MKK47"/>
      <c r="MKL47"/>
      <c r="MKM47"/>
      <c r="MKN47"/>
      <c r="MKO47"/>
      <c r="MKP47"/>
      <c r="MKQ47"/>
      <c r="MKR47"/>
      <c r="MKS47"/>
      <c r="MKT47"/>
      <c r="MKU47"/>
      <c r="MKV47"/>
      <c r="MKW47"/>
      <c r="MKX47"/>
      <c r="MKY47"/>
      <c r="MKZ47"/>
      <c r="MLA47"/>
      <c r="MLB47"/>
      <c r="MLC47"/>
      <c r="MLD47"/>
      <c r="MLE47"/>
      <c r="MLF47"/>
      <c r="MLG47"/>
      <c r="MLH47"/>
      <c r="MLI47"/>
      <c r="MLJ47"/>
      <c r="MLK47"/>
      <c r="MLL47"/>
      <c r="MLM47"/>
      <c r="MLN47"/>
      <c r="MLO47"/>
      <c r="MLP47"/>
      <c r="MLQ47"/>
      <c r="MLR47"/>
      <c r="MLS47"/>
      <c r="MLT47"/>
      <c r="MLU47"/>
      <c r="MLV47"/>
      <c r="MLW47"/>
      <c r="MLX47"/>
      <c r="MLY47"/>
      <c r="MLZ47"/>
      <c r="MMA47"/>
      <c r="MMB47"/>
      <c r="MMC47"/>
      <c r="MMD47"/>
      <c r="MME47"/>
      <c r="MMF47"/>
      <c r="MMG47"/>
      <c r="MMH47"/>
      <c r="MMI47"/>
      <c r="MMJ47"/>
      <c r="MMK47"/>
      <c r="MML47"/>
      <c r="MMM47"/>
      <c r="MMN47"/>
      <c r="MMO47"/>
      <c r="MMP47"/>
      <c r="MMQ47"/>
      <c r="MMR47"/>
      <c r="MMS47"/>
      <c r="MMT47"/>
      <c r="MMU47"/>
      <c r="MMV47"/>
      <c r="MMW47"/>
      <c r="MMX47"/>
      <c r="MMY47"/>
      <c r="MMZ47"/>
      <c r="MNA47"/>
      <c r="MNB47"/>
      <c r="MNC47"/>
      <c r="MND47"/>
      <c r="MNE47"/>
      <c r="MNF47"/>
      <c r="MNG47"/>
      <c r="MNH47"/>
      <c r="MNI47"/>
      <c r="MNJ47"/>
      <c r="MNK47"/>
      <c r="MNL47"/>
      <c r="MNM47"/>
      <c r="MNN47"/>
      <c r="MNO47"/>
      <c r="MNP47"/>
      <c r="MNQ47"/>
      <c r="MNR47"/>
      <c r="MNS47"/>
      <c r="MNT47"/>
      <c r="MNU47"/>
      <c r="MNV47"/>
      <c r="MNW47"/>
      <c r="MNX47"/>
      <c r="MNY47"/>
      <c r="MNZ47"/>
      <c r="MOA47"/>
      <c r="MOB47"/>
      <c r="MOC47"/>
      <c r="MOD47"/>
      <c r="MOE47"/>
      <c r="MOF47"/>
      <c r="MOG47"/>
      <c r="MOH47"/>
      <c r="MOI47"/>
      <c r="MOJ47"/>
      <c r="MOK47"/>
      <c r="MOL47"/>
      <c r="MOM47"/>
      <c r="MON47"/>
      <c r="MOO47"/>
      <c r="MOP47"/>
      <c r="MOQ47"/>
      <c r="MOR47"/>
      <c r="MOS47"/>
      <c r="MOT47"/>
      <c r="MOU47"/>
      <c r="MOV47"/>
      <c r="MOW47"/>
      <c r="MOX47"/>
      <c r="MOY47"/>
      <c r="MOZ47"/>
      <c r="MPA47"/>
      <c r="MPB47"/>
      <c r="MPC47"/>
      <c r="MPD47"/>
      <c r="MPE47"/>
      <c r="MPF47"/>
      <c r="MPG47"/>
      <c r="MPH47"/>
      <c r="MPI47"/>
      <c r="MPJ47"/>
      <c r="MPK47"/>
      <c r="MPL47"/>
      <c r="MPM47"/>
      <c r="MPN47"/>
      <c r="MPO47"/>
      <c r="MPP47"/>
      <c r="MPQ47"/>
      <c r="MPR47"/>
      <c r="MPS47"/>
      <c r="MPT47"/>
      <c r="MPU47"/>
      <c r="MPV47"/>
      <c r="MPW47"/>
      <c r="MPX47"/>
      <c r="MPY47"/>
      <c r="MPZ47"/>
      <c r="MQA47"/>
      <c r="MQB47"/>
      <c r="MQC47"/>
      <c r="MQD47"/>
      <c r="MQE47"/>
      <c r="MQF47"/>
      <c r="MQG47"/>
      <c r="MQH47"/>
      <c r="MQI47"/>
      <c r="MQJ47"/>
      <c r="MQK47"/>
      <c r="MQL47"/>
      <c r="MQM47"/>
      <c r="MQN47"/>
      <c r="MQO47"/>
      <c r="MQP47"/>
      <c r="MQQ47"/>
      <c r="MQR47"/>
      <c r="MQS47"/>
      <c r="MQT47"/>
      <c r="MQU47"/>
      <c r="MQV47"/>
      <c r="MQW47"/>
      <c r="MQX47"/>
      <c r="MQY47"/>
      <c r="MQZ47"/>
      <c r="MRA47"/>
      <c r="MRB47"/>
      <c r="MRC47"/>
      <c r="MRD47"/>
      <c r="MRE47"/>
      <c r="MRF47"/>
      <c r="MRG47"/>
      <c r="MRH47"/>
      <c r="MRI47"/>
      <c r="MRJ47"/>
      <c r="MRK47"/>
      <c r="MRL47"/>
      <c r="MRM47"/>
      <c r="MRN47"/>
      <c r="MRO47"/>
      <c r="MRP47"/>
      <c r="MRQ47"/>
      <c r="MRR47"/>
      <c r="MRS47"/>
      <c r="MRT47"/>
      <c r="MRU47"/>
      <c r="MRV47"/>
      <c r="MRW47"/>
      <c r="MRX47"/>
      <c r="MRY47"/>
      <c r="MRZ47"/>
      <c r="MSA47"/>
      <c r="MSB47"/>
      <c r="MSC47"/>
      <c r="MSD47"/>
      <c r="MSE47"/>
      <c r="MSF47"/>
      <c r="MSG47"/>
      <c r="MSH47"/>
      <c r="MSI47"/>
      <c r="MSJ47"/>
      <c r="MSK47"/>
      <c r="MSL47"/>
      <c r="MSM47"/>
      <c r="MSN47"/>
      <c r="MSO47"/>
      <c r="MSP47"/>
      <c r="MSQ47"/>
      <c r="MSR47"/>
      <c r="MSS47"/>
      <c r="MST47"/>
      <c r="MSU47"/>
      <c r="MSV47"/>
      <c r="MSW47"/>
      <c r="MSX47"/>
      <c r="MSY47"/>
      <c r="MSZ47"/>
      <c r="MTA47"/>
      <c r="MTB47"/>
      <c r="MTC47"/>
      <c r="MTD47"/>
      <c r="MTE47"/>
      <c r="MTF47"/>
      <c r="MTG47"/>
      <c r="MTH47"/>
      <c r="MTI47"/>
      <c r="MTJ47"/>
      <c r="MTK47"/>
      <c r="MTL47"/>
      <c r="MTM47"/>
      <c r="MTN47"/>
      <c r="MTO47"/>
      <c r="MTP47"/>
      <c r="MTQ47"/>
      <c r="MTR47"/>
      <c r="MTS47"/>
      <c r="MTT47"/>
      <c r="MTU47"/>
      <c r="MTV47"/>
      <c r="MTW47"/>
      <c r="MTX47"/>
      <c r="MTY47"/>
      <c r="MTZ47"/>
      <c r="MUA47"/>
      <c r="MUB47"/>
      <c r="MUC47"/>
      <c r="MUD47"/>
      <c r="MUE47"/>
      <c r="MUF47"/>
      <c r="MUG47"/>
      <c r="MUH47"/>
      <c r="MUI47"/>
      <c r="MUJ47"/>
      <c r="MUK47"/>
      <c r="MUL47"/>
      <c r="MUM47"/>
      <c r="MUN47"/>
      <c r="MUO47"/>
      <c r="MUP47"/>
      <c r="MUQ47"/>
      <c r="MUR47"/>
      <c r="MUS47"/>
      <c r="MUT47"/>
      <c r="MUU47"/>
      <c r="MUV47"/>
      <c r="MUW47"/>
      <c r="MUX47"/>
      <c r="MUY47"/>
      <c r="MUZ47"/>
      <c r="MVA47"/>
      <c r="MVB47"/>
      <c r="MVC47"/>
      <c r="MVD47"/>
      <c r="MVE47"/>
      <c r="MVF47"/>
      <c r="MVG47"/>
      <c r="MVH47"/>
      <c r="MVI47"/>
      <c r="MVJ47"/>
      <c r="MVK47"/>
      <c r="MVL47"/>
      <c r="MVM47"/>
      <c r="MVN47"/>
      <c r="MVO47"/>
      <c r="MVP47"/>
      <c r="MVQ47"/>
      <c r="MVR47"/>
      <c r="MVS47"/>
      <c r="MVT47"/>
      <c r="MVU47"/>
      <c r="MVV47"/>
      <c r="MVW47"/>
      <c r="MVX47"/>
      <c r="MVY47"/>
      <c r="MVZ47"/>
      <c r="MWA47"/>
      <c r="MWB47"/>
      <c r="MWC47"/>
      <c r="MWD47"/>
      <c r="MWE47"/>
      <c r="MWF47"/>
      <c r="MWG47"/>
      <c r="MWH47"/>
      <c r="MWI47"/>
      <c r="MWJ47"/>
      <c r="MWK47"/>
      <c r="MWL47"/>
      <c r="MWM47"/>
      <c r="MWN47"/>
      <c r="MWO47"/>
      <c r="MWP47"/>
      <c r="MWQ47"/>
      <c r="MWR47"/>
      <c r="MWS47"/>
      <c r="MWT47"/>
      <c r="MWU47"/>
      <c r="MWV47"/>
      <c r="MWW47"/>
      <c r="MWX47"/>
      <c r="MWY47"/>
      <c r="MWZ47"/>
      <c r="MXA47"/>
      <c r="MXB47"/>
      <c r="MXC47"/>
      <c r="MXD47"/>
      <c r="MXE47"/>
      <c r="MXF47"/>
      <c r="MXG47"/>
      <c r="MXH47"/>
      <c r="MXI47"/>
      <c r="MXJ47"/>
      <c r="MXK47"/>
      <c r="MXL47"/>
      <c r="MXM47"/>
      <c r="MXN47"/>
      <c r="MXO47"/>
      <c r="MXP47"/>
      <c r="MXQ47"/>
      <c r="MXR47"/>
      <c r="MXS47"/>
      <c r="MXT47"/>
      <c r="MXU47"/>
      <c r="MXV47"/>
      <c r="MXW47"/>
      <c r="MXX47"/>
      <c r="MXY47"/>
      <c r="MXZ47"/>
      <c r="MYA47"/>
      <c r="MYB47"/>
      <c r="MYC47"/>
      <c r="MYD47"/>
      <c r="MYE47"/>
      <c r="MYF47"/>
      <c r="MYG47"/>
      <c r="MYH47"/>
      <c r="MYI47"/>
      <c r="MYJ47"/>
      <c r="MYK47"/>
      <c r="MYL47"/>
      <c r="MYM47"/>
      <c r="MYN47"/>
      <c r="MYO47"/>
      <c r="MYP47"/>
      <c r="MYQ47"/>
      <c r="MYR47"/>
      <c r="MYS47"/>
      <c r="MYT47"/>
      <c r="MYU47"/>
      <c r="MYV47"/>
      <c r="MYW47"/>
      <c r="MYX47"/>
      <c r="MYY47"/>
      <c r="MYZ47"/>
      <c r="MZA47"/>
      <c r="MZB47"/>
      <c r="MZC47"/>
      <c r="MZD47"/>
      <c r="MZE47"/>
      <c r="MZF47"/>
      <c r="MZG47"/>
      <c r="MZH47"/>
      <c r="MZI47"/>
      <c r="MZJ47"/>
      <c r="MZK47"/>
      <c r="MZL47"/>
      <c r="MZM47"/>
      <c r="MZN47"/>
      <c r="MZO47"/>
      <c r="MZP47"/>
      <c r="MZQ47"/>
      <c r="MZR47"/>
      <c r="MZS47"/>
      <c r="MZT47"/>
      <c r="MZU47"/>
      <c r="MZV47"/>
      <c r="MZW47"/>
      <c r="MZX47"/>
      <c r="MZY47"/>
      <c r="MZZ47"/>
      <c r="NAA47"/>
      <c r="NAB47"/>
      <c r="NAC47"/>
      <c r="NAD47"/>
      <c r="NAE47"/>
      <c r="NAF47"/>
      <c r="NAG47"/>
      <c r="NAH47"/>
      <c r="NAI47"/>
      <c r="NAJ47"/>
      <c r="NAK47"/>
      <c r="NAL47"/>
      <c r="NAM47"/>
      <c r="NAN47"/>
      <c r="NAO47"/>
      <c r="NAP47"/>
      <c r="NAQ47"/>
      <c r="NAR47"/>
      <c r="NAS47"/>
      <c r="NAT47"/>
      <c r="NAU47"/>
      <c r="NAV47"/>
      <c r="NAW47"/>
      <c r="NAX47"/>
      <c r="NAY47"/>
      <c r="NAZ47"/>
      <c r="NBA47"/>
      <c r="NBB47"/>
      <c r="NBC47"/>
      <c r="NBD47"/>
      <c r="NBE47"/>
      <c r="NBF47"/>
      <c r="NBG47"/>
      <c r="NBH47"/>
      <c r="NBI47"/>
      <c r="NBJ47"/>
      <c r="NBK47"/>
      <c r="NBL47"/>
      <c r="NBM47"/>
      <c r="NBN47"/>
      <c r="NBO47"/>
      <c r="NBP47"/>
      <c r="NBQ47"/>
      <c r="NBR47"/>
      <c r="NBS47"/>
      <c r="NBT47"/>
      <c r="NBU47"/>
      <c r="NBV47"/>
      <c r="NBW47"/>
      <c r="NBX47"/>
      <c r="NBY47"/>
      <c r="NBZ47"/>
      <c r="NCA47"/>
      <c r="NCB47"/>
      <c r="NCC47"/>
      <c r="NCD47"/>
      <c r="NCE47"/>
      <c r="NCF47"/>
      <c r="NCG47"/>
      <c r="NCH47"/>
      <c r="NCI47"/>
      <c r="NCJ47"/>
      <c r="NCK47"/>
      <c r="NCL47"/>
      <c r="NCM47"/>
      <c r="NCN47"/>
      <c r="NCO47"/>
      <c r="NCP47"/>
      <c r="NCQ47"/>
      <c r="NCR47"/>
      <c r="NCS47"/>
      <c r="NCT47"/>
      <c r="NCU47"/>
      <c r="NCV47"/>
      <c r="NCW47"/>
      <c r="NCX47"/>
      <c r="NCY47"/>
      <c r="NCZ47"/>
      <c r="NDA47"/>
      <c r="NDB47"/>
      <c r="NDC47"/>
      <c r="NDD47"/>
      <c r="NDE47"/>
      <c r="NDF47"/>
      <c r="NDG47"/>
      <c r="NDH47"/>
      <c r="NDI47"/>
      <c r="NDJ47"/>
      <c r="NDK47"/>
      <c r="NDL47"/>
      <c r="NDM47"/>
      <c r="NDN47"/>
      <c r="NDO47"/>
      <c r="NDP47"/>
      <c r="NDQ47"/>
      <c r="NDR47"/>
      <c r="NDS47"/>
      <c r="NDT47"/>
      <c r="NDU47"/>
      <c r="NDV47"/>
      <c r="NDW47"/>
      <c r="NDX47"/>
      <c r="NDY47"/>
      <c r="NDZ47"/>
      <c r="NEA47"/>
      <c r="NEB47"/>
      <c r="NEC47"/>
      <c r="NED47"/>
      <c r="NEE47"/>
      <c r="NEF47"/>
      <c r="NEG47"/>
      <c r="NEH47"/>
      <c r="NEI47"/>
      <c r="NEJ47"/>
      <c r="NEK47"/>
      <c r="NEL47"/>
      <c r="NEM47"/>
      <c r="NEN47"/>
      <c r="NEO47"/>
      <c r="NEP47"/>
      <c r="NEQ47"/>
      <c r="NER47"/>
      <c r="NES47"/>
      <c r="NET47"/>
      <c r="NEU47"/>
      <c r="NEV47"/>
      <c r="NEW47"/>
      <c r="NEX47"/>
      <c r="NEY47"/>
      <c r="NEZ47"/>
      <c r="NFA47"/>
      <c r="NFB47"/>
      <c r="NFC47"/>
      <c r="NFD47"/>
      <c r="NFE47"/>
      <c r="NFF47"/>
      <c r="NFG47"/>
      <c r="NFH47"/>
      <c r="NFI47"/>
      <c r="NFJ47"/>
      <c r="NFK47"/>
      <c r="NFL47"/>
      <c r="NFM47"/>
      <c r="NFN47"/>
      <c r="NFO47"/>
      <c r="NFP47"/>
      <c r="NFQ47"/>
      <c r="NFR47"/>
      <c r="NFS47"/>
      <c r="NFT47"/>
      <c r="NFU47"/>
      <c r="NFV47"/>
      <c r="NFW47"/>
      <c r="NFX47"/>
      <c r="NFY47"/>
      <c r="NFZ47"/>
      <c r="NGA47"/>
      <c r="NGB47"/>
      <c r="NGC47"/>
      <c r="NGD47"/>
      <c r="NGE47"/>
      <c r="NGF47"/>
      <c r="NGG47"/>
      <c r="NGH47"/>
      <c r="NGI47"/>
      <c r="NGJ47"/>
      <c r="NGK47"/>
      <c r="NGL47"/>
      <c r="NGM47"/>
      <c r="NGN47"/>
      <c r="NGO47"/>
      <c r="NGP47"/>
      <c r="NGQ47"/>
      <c r="NGR47"/>
      <c r="NGS47"/>
      <c r="NGT47"/>
      <c r="NGU47"/>
      <c r="NGV47"/>
      <c r="NGW47"/>
      <c r="NGX47"/>
      <c r="NGY47"/>
      <c r="NGZ47"/>
      <c r="NHA47"/>
      <c r="NHB47"/>
      <c r="NHC47"/>
      <c r="NHD47"/>
      <c r="NHE47"/>
      <c r="NHF47"/>
      <c r="NHG47"/>
      <c r="NHH47"/>
      <c r="NHI47"/>
      <c r="NHJ47"/>
      <c r="NHK47"/>
      <c r="NHL47"/>
      <c r="NHM47"/>
      <c r="NHN47"/>
      <c r="NHO47"/>
      <c r="NHP47"/>
      <c r="NHQ47"/>
      <c r="NHR47"/>
      <c r="NHS47"/>
      <c r="NHT47"/>
      <c r="NHU47"/>
      <c r="NHV47"/>
      <c r="NHW47"/>
      <c r="NHX47"/>
      <c r="NHY47"/>
      <c r="NHZ47"/>
      <c r="NIA47"/>
      <c r="NIB47"/>
      <c r="NIC47"/>
      <c r="NID47"/>
      <c r="NIE47"/>
      <c r="NIF47"/>
      <c r="NIG47"/>
      <c r="NIH47"/>
      <c r="NII47"/>
      <c r="NIJ47"/>
      <c r="NIK47"/>
      <c r="NIL47"/>
      <c r="NIM47"/>
      <c r="NIN47"/>
      <c r="NIO47"/>
      <c r="NIP47"/>
      <c r="NIQ47"/>
      <c r="NIR47"/>
      <c r="NIS47"/>
      <c r="NIT47"/>
      <c r="NIU47"/>
      <c r="NIV47"/>
      <c r="NIW47"/>
      <c r="NIX47"/>
      <c r="NIY47"/>
      <c r="NIZ47"/>
      <c r="NJA47"/>
      <c r="NJB47"/>
      <c r="NJC47"/>
      <c r="NJD47"/>
      <c r="NJE47"/>
      <c r="NJF47"/>
      <c r="NJG47"/>
      <c r="NJH47"/>
      <c r="NJI47"/>
      <c r="NJJ47"/>
      <c r="NJK47"/>
      <c r="NJL47"/>
      <c r="NJM47"/>
      <c r="NJN47"/>
      <c r="NJO47"/>
      <c r="NJP47"/>
      <c r="NJQ47"/>
      <c r="NJR47"/>
      <c r="NJS47"/>
      <c r="NJT47"/>
      <c r="NJU47"/>
      <c r="NJV47"/>
      <c r="NJW47"/>
      <c r="NJX47"/>
      <c r="NJY47"/>
      <c r="NJZ47"/>
      <c r="NKA47"/>
      <c r="NKB47"/>
      <c r="NKC47"/>
      <c r="NKD47"/>
      <c r="NKE47"/>
      <c r="NKF47"/>
      <c r="NKG47"/>
      <c r="NKH47"/>
      <c r="NKI47"/>
      <c r="NKJ47"/>
      <c r="NKK47"/>
      <c r="NKL47"/>
      <c r="NKM47"/>
      <c r="NKN47"/>
      <c r="NKO47"/>
      <c r="NKP47"/>
      <c r="NKQ47"/>
      <c r="NKR47"/>
      <c r="NKS47"/>
      <c r="NKT47"/>
      <c r="NKU47"/>
      <c r="NKV47"/>
      <c r="NKW47"/>
      <c r="NKX47"/>
      <c r="NKY47"/>
      <c r="NKZ47"/>
      <c r="NLA47"/>
      <c r="NLB47"/>
      <c r="NLC47"/>
      <c r="NLD47"/>
      <c r="NLE47"/>
      <c r="NLF47"/>
      <c r="NLG47"/>
      <c r="NLH47"/>
      <c r="NLI47"/>
      <c r="NLJ47"/>
      <c r="NLK47"/>
      <c r="NLL47"/>
      <c r="NLM47"/>
      <c r="NLN47"/>
      <c r="NLO47"/>
      <c r="NLP47"/>
      <c r="NLQ47"/>
      <c r="NLR47"/>
      <c r="NLS47"/>
      <c r="NLT47"/>
      <c r="NLU47"/>
      <c r="NLV47"/>
      <c r="NLW47"/>
      <c r="NLX47"/>
      <c r="NLY47"/>
      <c r="NLZ47"/>
      <c r="NMA47"/>
      <c r="NMB47"/>
      <c r="NMC47"/>
      <c r="NMD47"/>
      <c r="NME47"/>
      <c r="NMF47"/>
      <c r="NMG47"/>
      <c r="NMH47"/>
      <c r="NMI47"/>
      <c r="NMJ47"/>
      <c r="NMK47"/>
      <c r="NML47"/>
      <c r="NMM47"/>
      <c r="NMN47"/>
      <c r="NMO47"/>
      <c r="NMP47"/>
      <c r="NMQ47"/>
      <c r="NMR47"/>
      <c r="NMS47"/>
      <c r="NMT47"/>
      <c r="NMU47"/>
      <c r="NMV47"/>
      <c r="NMW47"/>
      <c r="NMX47"/>
      <c r="NMY47"/>
      <c r="NMZ47"/>
      <c r="NNA47"/>
      <c r="NNB47"/>
      <c r="NNC47"/>
      <c r="NND47"/>
      <c r="NNE47"/>
      <c r="NNF47"/>
      <c r="NNG47"/>
      <c r="NNH47"/>
      <c r="NNI47"/>
      <c r="NNJ47"/>
      <c r="NNK47"/>
      <c r="NNL47"/>
      <c r="NNM47"/>
      <c r="NNN47"/>
      <c r="NNO47"/>
      <c r="NNP47"/>
      <c r="NNQ47"/>
      <c r="NNR47"/>
      <c r="NNS47"/>
      <c r="NNT47"/>
      <c r="NNU47"/>
      <c r="NNV47"/>
      <c r="NNW47"/>
      <c r="NNX47"/>
      <c r="NNY47"/>
      <c r="NNZ47"/>
      <c r="NOA47"/>
      <c r="NOB47"/>
      <c r="NOC47"/>
      <c r="NOD47"/>
      <c r="NOE47"/>
      <c r="NOF47"/>
      <c r="NOG47"/>
      <c r="NOH47"/>
      <c r="NOI47"/>
      <c r="NOJ47"/>
      <c r="NOK47"/>
      <c r="NOL47"/>
      <c r="NOM47"/>
      <c r="NON47"/>
      <c r="NOO47"/>
      <c r="NOP47"/>
      <c r="NOQ47"/>
      <c r="NOR47"/>
      <c r="NOS47"/>
      <c r="NOT47"/>
      <c r="NOU47"/>
      <c r="NOV47"/>
      <c r="NOW47"/>
      <c r="NOX47"/>
      <c r="NOY47"/>
      <c r="NOZ47"/>
      <c r="NPA47"/>
      <c r="NPB47"/>
      <c r="NPC47"/>
      <c r="NPD47"/>
      <c r="NPE47"/>
      <c r="NPF47"/>
      <c r="NPG47"/>
      <c r="NPH47"/>
      <c r="NPI47"/>
      <c r="NPJ47"/>
      <c r="NPK47"/>
      <c r="NPL47"/>
      <c r="NPM47"/>
      <c r="NPN47"/>
      <c r="NPO47"/>
      <c r="NPP47"/>
      <c r="NPQ47"/>
      <c r="NPR47"/>
      <c r="NPS47"/>
      <c r="NPT47"/>
      <c r="NPU47"/>
      <c r="NPV47"/>
      <c r="NPW47"/>
      <c r="NPX47"/>
      <c r="NPY47"/>
      <c r="NPZ47"/>
      <c r="NQA47"/>
      <c r="NQB47"/>
      <c r="NQC47"/>
      <c r="NQD47"/>
      <c r="NQE47"/>
      <c r="NQF47"/>
      <c r="NQG47"/>
      <c r="NQH47"/>
      <c r="NQI47"/>
      <c r="NQJ47"/>
      <c r="NQK47"/>
      <c r="NQL47"/>
      <c r="NQM47"/>
      <c r="NQN47"/>
      <c r="NQO47"/>
      <c r="NQP47"/>
      <c r="NQQ47"/>
      <c r="NQR47"/>
      <c r="NQS47"/>
      <c r="NQT47"/>
      <c r="NQU47"/>
      <c r="NQV47"/>
      <c r="NQW47"/>
      <c r="NQX47"/>
      <c r="NQY47"/>
      <c r="NQZ47"/>
      <c r="NRA47"/>
      <c r="NRB47"/>
      <c r="NRC47"/>
      <c r="NRD47"/>
      <c r="NRE47"/>
      <c r="NRF47"/>
      <c r="NRG47"/>
      <c r="NRH47"/>
      <c r="NRI47"/>
    </row>
    <row r="48" spans="1:9941" s="54" customFormat="1" ht="12.2" customHeight="1" x14ac:dyDescent="0.2">
      <c r="A48" s="1182" t="s">
        <v>602</v>
      </c>
      <c r="B48" s="854" t="s">
        <v>204</v>
      </c>
      <c r="C48" s="636">
        <f>'1. mell.bevétel_össz'!C47-'26._önként_össz_bev'!C49-'26._államig_össz_bev'!C48</f>
        <v>0</v>
      </c>
      <c r="D48" s="411">
        <f>'1. mell.bevétel_össz'!D47-'26._önként_össz_bev'!D49-'26._államig_össz_bev'!D48</f>
        <v>13934000</v>
      </c>
      <c r="E48" s="694">
        <f>'1. mell.bevétel_össz'!E47-'26._önként_össz_bev'!E49-'26._államig_össz_bev'!E48</f>
        <v>13934000</v>
      </c>
      <c r="F48" s="694">
        <f>'1. mell.bevétel_össz'!F47-'26._önként_össz_bev'!F49-'26._államig_össz_bev'!F48</f>
        <v>13934000</v>
      </c>
      <c r="G48" s="694">
        <f>'1. mell.bevétel_össz'!G47-'26._önként_össz_bev'!G49-'26._államig_össz_bev'!G48</f>
        <v>13934000</v>
      </c>
      <c r="H48" s="413">
        <f t="shared" si="2"/>
        <v>0</v>
      </c>
      <c r="I48" s="757">
        <f>'1. mell.bevétel_össz'!I47-'26._önként_össz_bev'!I49-'26._államig_össz_bev'!I48</f>
        <v>0</v>
      </c>
      <c r="J48" s="413">
        <f>'1. mell.bevétel_össz'!J47-'26._önként_össz_bev'!J49-'26._államig_össz_bev'!J48</f>
        <v>0</v>
      </c>
      <c r="K48" s="413">
        <f>'1. mell.bevétel_össz'!K47-'26._önként_össz_bev'!K49-'26._államig_össz_bev'!K48</f>
        <v>0</v>
      </c>
      <c r="L48" s="413">
        <f>'1. mell.bevétel_össz'!L47-'26._önként_össz_bev'!L49</f>
        <v>0</v>
      </c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  <c r="RG48"/>
      <c r="RH48"/>
      <c r="RI48"/>
      <c r="RJ48"/>
      <c r="RK48"/>
      <c r="RL48"/>
      <c r="RM48"/>
      <c r="RN48"/>
      <c r="RO48"/>
      <c r="RP48"/>
      <c r="RQ48"/>
      <c r="RR48"/>
      <c r="RS48"/>
      <c r="RT48"/>
      <c r="RU48"/>
      <c r="RV48"/>
      <c r="RW48"/>
      <c r="RX48"/>
      <c r="RY48"/>
      <c r="RZ48"/>
      <c r="SA48"/>
      <c r="SB48"/>
      <c r="SC48"/>
      <c r="SD48"/>
      <c r="SE48"/>
      <c r="SF48"/>
      <c r="SG48"/>
      <c r="SH48"/>
      <c r="SI48"/>
      <c r="SJ48"/>
      <c r="SK48"/>
      <c r="SL48"/>
      <c r="SM48"/>
      <c r="SN48"/>
      <c r="SO48"/>
      <c r="SP48"/>
      <c r="SQ48"/>
      <c r="SR48"/>
      <c r="SS48"/>
      <c r="ST48"/>
      <c r="SU48"/>
      <c r="SV48"/>
      <c r="SW48"/>
      <c r="SX48"/>
      <c r="SY48"/>
      <c r="SZ48"/>
      <c r="TA48"/>
      <c r="TB48"/>
      <c r="TC48"/>
      <c r="TD48"/>
      <c r="TE48"/>
      <c r="TF48"/>
      <c r="TG48"/>
      <c r="TH48"/>
      <c r="TI48"/>
      <c r="TJ48"/>
      <c r="TK48"/>
      <c r="TL48"/>
      <c r="TM48"/>
      <c r="TN48"/>
      <c r="TO48"/>
      <c r="TP48"/>
      <c r="TQ48"/>
      <c r="TR48"/>
      <c r="TS48"/>
      <c r="TT48"/>
      <c r="TU48"/>
      <c r="TV48"/>
      <c r="TW48"/>
      <c r="TX48"/>
      <c r="TY48"/>
      <c r="TZ48"/>
      <c r="UA48"/>
      <c r="UB48"/>
      <c r="UC48"/>
      <c r="UD48"/>
      <c r="UE48"/>
      <c r="UF48"/>
      <c r="UG48"/>
      <c r="UH48"/>
      <c r="UI48"/>
      <c r="UJ48"/>
      <c r="UK48"/>
      <c r="UL48"/>
      <c r="UM48"/>
      <c r="UN48"/>
      <c r="UO48"/>
      <c r="UP48"/>
      <c r="UQ48"/>
      <c r="UR48"/>
      <c r="US48"/>
      <c r="UT48"/>
      <c r="UU48"/>
      <c r="UV48"/>
      <c r="UW48"/>
      <c r="UX48"/>
      <c r="UY48"/>
      <c r="UZ48"/>
      <c r="VA48"/>
      <c r="VB48"/>
      <c r="VC48"/>
      <c r="VD48"/>
      <c r="VE48"/>
      <c r="VF48"/>
      <c r="VG48"/>
      <c r="VH48"/>
      <c r="VI48"/>
      <c r="VJ48"/>
      <c r="VK48"/>
      <c r="VL48"/>
      <c r="VM48"/>
      <c r="VN48"/>
      <c r="VO48"/>
      <c r="VP48"/>
      <c r="VQ48"/>
      <c r="VR48"/>
      <c r="VS48"/>
      <c r="VT48"/>
      <c r="VU48"/>
      <c r="VV48"/>
      <c r="VW48"/>
      <c r="VX48"/>
      <c r="VY48"/>
      <c r="VZ48"/>
      <c r="WA48"/>
      <c r="WB48"/>
      <c r="WC48"/>
      <c r="WD48"/>
      <c r="WE48"/>
      <c r="WF48"/>
      <c r="WG48"/>
      <c r="WH48"/>
      <c r="WI48"/>
      <c r="WJ48"/>
      <c r="WK48"/>
      <c r="WL48"/>
      <c r="WM48"/>
      <c r="WN48"/>
      <c r="WO48"/>
      <c r="WP48"/>
      <c r="WQ48"/>
      <c r="WR48"/>
      <c r="WS48"/>
      <c r="WT48"/>
      <c r="WU48"/>
      <c r="WV48"/>
      <c r="WW48"/>
      <c r="WX48"/>
      <c r="WY48"/>
      <c r="WZ48"/>
      <c r="XA48"/>
      <c r="XB48"/>
      <c r="XC48"/>
      <c r="XD48"/>
      <c r="XE48"/>
      <c r="XF48"/>
      <c r="XG48"/>
      <c r="XH48"/>
      <c r="XI48"/>
      <c r="XJ48"/>
      <c r="XK48"/>
      <c r="XL48"/>
      <c r="XM48"/>
      <c r="XN48"/>
      <c r="XO48"/>
      <c r="XP48"/>
      <c r="XQ48"/>
      <c r="XR48"/>
      <c r="XS48"/>
      <c r="XT48"/>
      <c r="XU48"/>
      <c r="XV48"/>
      <c r="XW48"/>
      <c r="XX48"/>
      <c r="XY48"/>
      <c r="XZ48"/>
      <c r="YA48"/>
      <c r="YB48"/>
      <c r="YC48"/>
      <c r="YD48"/>
      <c r="YE48"/>
      <c r="YF48"/>
      <c r="YG48"/>
      <c r="YH48"/>
      <c r="YI48"/>
      <c r="YJ48"/>
      <c r="YK48"/>
      <c r="YL48"/>
      <c r="YM48"/>
      <c r="YN48"/>
      <c r="YO48"/>
      <c r="YP48"/>
      <c r="YQ48"/>
      <c r="YR48"/>
      <c r="YS48"/>
      <c r="YT48"/>
      <c r="YU48"/>
      <c r="YV48"/>
      <c r="YW48"/>
      <c r="YX48"/>
      <c r="YY48"/>
      <c r="YZ48"/>
      <c r="ZA48"/>
      <c r="ZB48"/>
      <c r="ZC48"/>
      <c r="ZD48"/>
      <c r="ZE48"/>
      <c r="ZF48"/>
      <c r="ZG48"/>
      <c r="ZH48"/>
      <c r="ZI48"/>
      <c r="ZJ48"/>
      <c r="ZK48"/>
      <c r="ZL48"/>
      <c r="ZM48"/>
      <c r="ZN48"/>
      <c r="ZO48"/>
      <c r="ZP48"/>
      <c r="ZQ48"/>
      <c r="ZR48"/>
      <c r="ZS48"/>
      <c r="ZT48"/>
      <c r="ZU48"/>
      <c r="ZV48"/>
      <c r="ZW48"/>
      <c r="ZX48"/>
      <c r="ZY48"/>
      <c r="ZZ48"/>
      <c r="AAA48"/>
      <c r="AAB48"/>
      <c r="AAC48"/>
      <c r="AAD48"/>
      <c r="AAE48"/>
      <c r="AAF48"/>
      <c r="AAG48"/>
      <c r="AAH48"/>
      <c r="AAI48"/>
      <c r="AAJ48"/>
      <c r="AAK48"/>
      <c r="AAL48"/>
      <c r="AAM48"/>
      <c r="AAN48"/>
      <c r="AAO48"/>
      <c r="AAP48"/>
      <c r="AAQ48"/>
      <c r="AAR48"/>
      <c r="AAS48"/>
      <c r="AAT48"/>
      <c r="AAU48"/>
      <c r="AAV48"/>
      <c r="AAW48"/>
      <c r="AAX48"/>
      <c r="AAY48"/>
      <c r="AAZ48"/>
      <c r="ABA48"/>
      <c r="ABB48"/>
      <c r="ABC48"/>
      <c r="ABD48"/>
      <c r="ABE48"/>
      <c r="ABF48"/>
      <c r="ABG48"/>
      <c r="ABH48"/>
      <c r="ABI48"/>
      <c r="ABJ48"/>
      <c r="ABK48"/>
      <c r="ABL48"/>
      <c r="ABM48"/>
      <c r="ABN48"/>
      <c r="ABO48"/>
      <c r="ABP48"/>
      <c r="ABQ48"/>
      <c r="ABR48"/>
      <c r="ABS48"/>
      <c r="ABT48"/>
      <c r="ABU48"/>
      <c r="ABV48"/>
      <c r="ABW48"/>
      <c r="ABX48"/>
      <c r="ABY48"/>
      <c r="ABZ48"/>
      <c r="ACA48"/>
      <c r="ACB48"/>
      <c r="ACC48"/>
      <c r="ACD48"/>
      <c r="ACE48"/>
      <c r="ACF48"/>
      <c r="ACG48"/>
      <c r="ACH48"/>
      <c r="ACI48"/>
      <c r="ACJ48"/>
      <c r="ACK48"/>
      <c r="ACL48"/>
      <c r="ACM48"/>
      <c r="ACN48"/>
      <c r="ACO48"/>
      <c r="ACP48"/>
      <c r="ACQ48"/>
      <c r="ACR48"/>
      <c r="ACS48"/>
      <c r="ACT48"/>
      <c r="ACU48"/>
      <c r="ACV48"/>
      <c r="ACW48"/>
      <c r="ACX48"/>
      <c r="ACY48"/>
      <c r="ACZ48"/>
      <c r="ADA48"/>
      <c r="ADB48"/>
      <c r="ADC48"/>
      <c r="ADD48"/>
      <c r="ADE48"/>
      <c r="ADF48"/>
      <c r="ADG48"/>
      <c r="ADH48"/>
      <c r="ADI48"/>
      <c r="ADJ48"/>
      <c r="ADK48"/>
      <c r="ADL48"/>
      <c r="ADM48"/>
      <c r="ADN48"/>
      <c r="ADO48"/>
      <c r="ADP48"/>
      <c r="ADQ48"/>
      <c r="ADR48"/>
      <c r="ADS48"/>
      <c r="ADT48"/>
      <c r="ADU48"/>
      <c r="ADV48"/>
      <c r="ADW48"/>
      <c r="ADX48"/>
      <c r="ADY48"/>
      <c r="ADZ48"/>
      <c r="AEA48"/>
      <c r="AEB48"/>
      <c r="AEC48"/>
      <c r="AED48"/>
      <c r="AEE48"/>
      <c r="AEF48"/>
      <c r="AEG48"/>
      <c r="AEH48"/>
      <c r="AEI48"/>
      <c r="AEJ48"/>
      <c r="AEK48"/>
      <c r="AEL48"/>
      <c r="AEM48"/>
      <c r="AEN48"/>
      <c r="AEO48"/>
      <c r="AEP48"/>
      <c r="AEQ48"/>
      <c r="AER48"/>
      <c r="AES48"/>
      <c r="AET48"/>
      <c r="AEU48"/>
      <c r="AEV48"/>
      <c r="AEW48"/>
      <c r="AEX48"/>
      <c r="AEY48"/>
      <c r="AEZ48"/>
      <c r="AFA48"/>
      <c r="AFB48"/>
      <c r="AFC48"/>
      <c r="AFD48"/>
      <c r="AFE48"/>
      <c r="AFF48"/>
      <c r="AFG48"/>
      <c r="AFH48"/>
      <c r="AFI48"/>
      <c r="AFJ48"/>
      <c r="AFK48"/>
      <c r="AFL48"/>
      <c r="AFM48"/>
      <c r="AFN48"/>
      <c r="AFO48"/>
      <c r="AFP48"/>
      <c r="AFQ48"/>
      <c r="AFR48"/>
      <c r="AFS48"/>
      <c r="AFT48"/>
      <c r="AFU48"/>
      <c r="AFV48"/>
      <c r="AFW48"/>
      <c r="AFX48"/>
      <c r="AFY48"/>
      <c r="AFZ48"/>
      <c r="AGA48"/>
      <c r="AGB48"/>
      <c r="AGC48"/>
      <c r="AGD48"/>
      <c r="AGE48"/>
      <c r="AGF48"/>
      <c r="AGG48"/>
      <c r="AGH48"/>
      <c r="AGI48"/>
      <c r="AGJ48"/>
      <c r="AGK48"/>
      <c r="AGL48"/>
      <c r="AGM48"/>
      <c r="AGN48"/>
      <c r="AGO48"/>
      <c r="AGP48"/>
      <c r="AGQ48"/>
      <c r="AGR48"/>
      <c r="AGS48"/>
      <c r="AGT48"/>
      <c r="AGU48"/>
      <c r="AGV48"/>
      <c r="AGW48"/>
      <c r="AGX48"/>
      <c r="AGY48"/>
      <c r="AGZ48"/>
      <c r="AHA48"/>
      <c r="AHB48"/>
      <c r="AHC48"/>
      <c r="AHD48"/>
      <c r="AHE48"/>
      <c r="AHF48"/>
      <c r="AHG48"/>
      <c r="AHH48"/>
      <c r="AHI48"/>
      <c r="AHJ48"/>
      <c r="AHK48"/>
      <c r="AHL48"/>
      <c r="AHM48"/>
      <c r="AHN48"/>
      <c r="AHO48"/>
      <c r="AHP48"/>
      <c r="AHQ48"/>
      <c r="AHR48"/>
      <c r="AHS48"/>
      <c r="AHT48"/>
      <c r="AHU48"/>
      <c r="AHV48"/>
      <c r="AHW48"/>
      <c r="AHX48"/>
      <c r="AHY48"/>
      <c r="AHZ48"/>
      <c r="AIA48"/>
      <c r="AIB48"/>
      <c r="AIC48"/>
      <c r="AID48"/>
      <c r="AIE48"/>
      <c r="AIF48"/>
      <c r="AIG48"/>
      <c r="AIH48"/>
      <c r="AII48"/>
      <c r="AIJ48"/>
      <c r="AIK48"/>
      <c r="AIL48"/>
      <c r="AIM48"/>
      <c r="AIN48"/>
      <c r="AIO48"/>
      <c r="AIP48"/>
      <c r="AIQ48"/>
      <c r="AIR48"/>
      <c r="AIS48"/>
      <c r="AIT48"/>
      <c r="AIU48"/>
      <c r="AIV48"/>
      <c r="AIW48"/>
      <c r="AIX48"/>
      <c r="AIY48"/>
      <c r="AIZ48"/>
      <c r="AJA48"/>
      <c r="AJB48"/>
      <c r="AJC48"/>
      <c r="AJD48"/>
      <c r="AJE48"/>
      <c r="AJF48"/>
      <c r="AJG48"/>
      <c r="AJH48"/>
      <c r="AJI48"/>
      <c r="AJJ48"/>
      <c r="AJK48"/>
      <c r="AJL48"/>
      <c r="AJM48"/>
      <c r="AJN48"/>
      <c r="AJO48"/>
      <c r="AJP48"/>
      <c r="AJQ48"/>
      <c r="AJR48"/>
      <c r="AJS48"/>
      <c r="AJT48"/>
      <c r="AJU48"/>
      <c r="AJV48"/>
      <c r="AJW48"/>
      <c r="AJX48"/>
      <c r="AJY48"/>
      <c r="AJZ48"/>
      <c r="AKA48"/>
      <c r="AKB48"/>
      <c r="AKC48"/>
      <c r="AKD48"/>
      <c r="AKE48"/>
      <c r="AKF48"/>
      <c r="AKG48"/>
      <c r="AKH48"/>
      <c r="AKI48"/>
      <c r="AKJ48"/>
      <c r="AKK48"/>
      <c r="AKL48"/>
      <c r="AKM48"/>
      <c r="AKN48"/>
      <c r="AKO48"/>
      <c r="AKP48"/>
      <c r="AKQ48"/>
      <c r="AKR48"/>
      <c r="AKS48"/>
      <c r="AKT48"/>
      <c r="AKU48"/>
      <c r="AKV48"/>
      <c r="AKW48"/>
      <c r="AKX48"/>
      <c r="AKY48"/>
      <c r="AKZ48"/>
      <c r="ALA48"/>
      <c r="ALB48"/>
      <c r="ALC48"/>
      <c r="ALD48"/>
      <c r="ALE48"/>
      <c r="ALF48"/>
      <c r="ALG48"/>
      <c r="ALH48"/>
      <c r="ALI48"/>
      <c r="ALJ48"/>
      <c r="ALK48"/>
      <c r="ALL48"/>
      <c r="ALM48"/>
      <c r="ALN48"/>
      <c r="ALO48"/>
      <c r="ALP48"/>
      <c r="ALQ48"/>
      <c r="ALR48"/>
      <c r="ALS48"/>
      <c r="ALT48"/>
      <c r="ALU48"/>
      <c r="ALV48"/>
      <c r="ALW48"/>
      <c r="ALX48"/>
      <c r="ALY48"/>
      <c r="ALZ48"/>
      <c r="AMA48"/>
      <c r="AMB48"/>
      <c r="AMC48"/>
      <c r="AMD48"/>
      <c r="AME48"/>
      <c r="AMF48"/>
      <c r="AMG48"/>
      <c r="AMH48"/>
      <c r="AMI48"/>
      <c r="AMJ48"/>
      <c r="AMK48"/>
      <c r="AML48"/>
      <c r="AMM48"/>
      <c r="AMN48"/>
      <c r="AMO48"/>
      <c r="AMP48"/>
      <c r="AMQ48"/>
      <c r="AMR48"/>
      <c r="AMS48"/>
      <c r="AMT48"/>
      <c r="AMU48"/>
      <c r="AMV48"/>
      <c r="AMW48"/>
      <c r="AMX48"/>
      <c r="AMY48"/>
      <c r="AMZ48"/>
      <c r="ANA48"/>
      <c r="ANB48"/>
      <c r="ANC48"/>
      <c r="AND48"/>
      <c r="ANE48"/>
      <c r="ANF48"/>
      <c r="ANG48"/>
      <c r="ANH48"/>
      <c r="ANI48"/>
      <c r="ANJ48"/>
      <c r="ANK48"/>
      <c r="ANL48"/>
      <c r="ANM48"/>
      <c r="ANN48"/>
      <c r="ANO48"/>
      <c r="ANP48"/>
      <c r="ANQ48"/>
      <c r="ANR48"/>
      <c r="ANS48"/>
      <c r="ANT48"/>
      <c r="ANU48"/>
      <c r="ANV48"/>
      <c r="ANW48"/>
      <c r="ANX48"/>
      <c r="ANY48"/>
      <c r="ANZ48"/>
      <c r="AOA48"/>
      <c r="AOB48"/>
      <c r="AOC48"/>
      <c r="AOD48"/>
      <c r="AOE48"/>
      <c r="AOF48"/>
      <c r="AOG48"/>
      <c r="AOH48"/>
      <c r="AOI48"/>
      <c r="AOJ48"/>
      <c r="AOK48"/>
      <c r="AOL48"/>
      <c r="AOM48"/>
      <c r="AON48"/>
      <c r="AOO48"/>
      <c r="AOP48"/>
      <c r="AOQ48"/>
      <c r="AOR48"/>
      <c r="AOS48"/>
      <c r="AOT48"/>
      <c r="AOU48"/>
      <c r="AOV48"/>
      <c r="AOW48"/>
      <c r="AOX48"/>
      <c r="AOY48"/>
      <c r="AOZ48"/>
      <c r="APA48"/>
      <c r="APB48"/>
      <c r="APC48"/>
      <c r="APD48"/>
      <c r="APE48"/>
      <c r="APF48"/>
      <c r="APG48"/>
      <c r="APH48"/>
      <c r="API48"/>
      <c r="APJ48"/>
      <c r="APK48"/>
      <c r="APL48"/>
      <c r="APM48"/>
      <c r="APN48"/>
      <c r="APO48"/>
      <c r="APP48"/>
      <c r="APQ48"/>
      <c r="APR48"/>
      <c r="APS48"/>
      <c r="APT48"/>
      <c r="APU48"/>
      <c r="APV48"/>
      <c r="APW48"/>
      <c r="APX48"/>
      <c r="APY48"/>
      <c r="APZ48"/>
      <c r="AQA48"/>
      <c r="AQB48"/>
      <c r="AQC48"/>
      <c r="AQD48"/>
      <c r="AQE48"/>
      <c r="AQF48"/>
      <c r="AQG48"/>
      <c r="AQH48"/>
      <c r="AQI48"/>
      <c r="AQJ48"/>
      <c r="AQK48"/>
      <c r="AQL48"/>
      <c r="AQM48"/>
      <c r="AQN48"/>
      <c r="AQO48"/>
      <c r="AQP48"/>
      <c r="AQQ48"/>
      <c r="AQR48"/>
      <c r="AQS48"/>
      <c r="AQT48"/>
      <c r="AQU48"/>
      <c r="AQV48"/>
      <c r="AQW48"/>
      <c r="AQX48"/>
      <c r="AQY48"/>
      <c r="AQZ48"/>
      <c r="ARA48"/>
      <c r="ARB48"/>
      <c r="ARC48"/>
      <c r="ARD48"/>
      <c r="ARE48"/>
      <c r="ARF48"/>
      <c r="ARG48"/>
      <c r="ARH48"/>
      <c r="ARI48"/>
      <c r="ARJ48"/>
      <c r="ARK48"/>
      <c r="ARL48"/>
      <c r="ARM48"/>
      <c r="ARN48"/>
      <c r="ARO48"/>
      <c r="ARP48"/>
      <c r="ARQ48"/>
      <c r="ARR48"/>
      <c r="ARS48"/>
      <c r="ART48"/>
      <c r="ARU48"/>
      <c r="ARV48"/>
      <c r="ARW48"/>
      <c r="ARX48"/>
      <c r="ARY48"/>
      <c r="ARZ48"/>
      <c r="ASA48"/>
      <c r="ASB48"/>
      <c r="ASC48"/>
      <c r="ASD48"/>
      <c r="ASE48"/>
      <c r="ASF48"/>
      <c r="ASG48"/>
      <c r="ASH48"/>
      <c r="ASI48"/>
      <c r="ASJ48"/>
      <c r="ASK48"/>
      <c r="ASL48"/>
      <c r="ASM48"/>
      <c r="ASN48"/>
      <c r="ASO48"/>
      <c r="ASP48"/>
      <c r="ASQ48"/>
      <c r="ASR48"/>
      <c r="ASS48"/>
      <c r="AST48"/>
      <c r="ASU48"/>
      <c r="ASV48"/>
      <c r="ASW48"/>
      <c r="ASX48"/>
      <c r="ASY48"/>
      <c r="ASZ48"/>
      <c r="ATA48"/>
      <c r="ATB48"/>
      <c r="ATC48"/>
      <c r="ATD48"/>
      <c r="ATE48"/>
      <c r="ATF48"/>
      <c r="ATG48"/>
      <c r="ATH48"/>
      <c r="ATI48"/>
      <c r="ATJ48"/>
      <c r="ATK48"/>
      <c r="ATL48"/>
      <c r="ATM48"/>
      <c r="ATN48"/>
      <c r="ATO48"/>
      <c r="ATP48"/>
      <c r="ATQ48"/>
      <c r="ATR48"/>
      <c r="ATS48"/>
      <c r="ATT48"/>
      <c r="ATU48"/>
      <c r="ATV48"/>
      <c r="ATW48"/>
      <c r="ATX48"/>
      <c r="ATY48"/>
      <c r="ATZ48"/>
      <c r="AUA48"/>
      <c r="AUB48"/>
      <c r="AUC48"/>
      <c r="AUD48"/>
      <c r="AUE48"/>
      <c r="AUF48"/>
      <c r="AUG48"/>
      <c r="AUH48"/>
      <c r="AUI48"/>
      <c r="AUJ48"/>
      <c r="AUK48"/>
      <c r="AUL48"/>
      <c r="AUM48"/>
      <c r="AUN48"/>
      <c r="AUO48"/>
      <c r="AUP48"/>
      <c r="AUQ48"/>
      <c r="AUR48"/>
      <c r="AUS48"/>
      <c r="AUT48"/>
      <c r="AUU48"/>
      <c r="AUV48"/>
      <c r="AUW48"/>
      <c r="AUX48"/>
      <c r="AUY48"/>
      <c r="AUZ48"/>
      <c r="AVA48"/>
      <c r="AVB48"/>
      <c r="AVC48"/>
      <c r="AVD48"/>
      <c r="AVE48"/>
      <c r="AVF48"/>
      <c r="AVG48"/>
      <c r="AVH48"/>
      <c r="AVI48"/>
      <c r="AVJ48"/>
      <c r="AVK48"/>
      <c r="AVL48"/>
      <c r="AVM48"/>
      <c r="AVN48"/>
      <c r="AVO48"/>
      <c r="AVP48"/>
      <c r="AVQ48"/>
      <c r="AVR48"/>
      <c r="AVS48"/>
      <c r="AVT48"/>
      <c r="AVU48"/>
      <c r="AVV48"/>
      <c r="AVW48"/>
      <c r="AVX48"/>
      <c r="AVY48"/>
      <c r="AVZ48"/>
      <c r="AWA48"/>
      <c r="AWB48"/>
      <c r="AWC48"/>
      <c r="AWD48"/>
      <c r="AWE48"/>
      <c r="AWF48"/>
      <c r="AWG48"/>
      <c r="AWH48"/>
      <c r="AWI48"/>
      <c r="AWJ48"/>
      <c r="AWK48"/>
      <c r="AWL48"/>
      <c r="AWM48"/>
      <c r="AWN48"/>
      <c r="AWO48"/>
      <c r="AWP48"/>
      <c r="AWQ48"/>
      <c r="AWR48"/>
      <c r="AWS48"/>
      <c r="AWT48"/>
      <c r="AWU48"/>
      <c r="AWV48"/>
      <c r="AWW48"/>
      <c r="AWX48"/>
      <c r="AWY48"/>
      <c r="AWZ48"/>
      <c r="AXA48"/>
      <c r="AXB48"/>
      <c r="AXC48"/>
      <c r="AXD48"/>
      <c r="AXE48"/>
      <c r="AXF48"/>
      <c r="AXG48"/>
      <c r="AXH48"/>
      <c r="AXI48"/>
      <c r="AXJ48"/>
      <c r="AXK48"/>
      <c r="AXL48"/>
      <c r="AXM48"/>
      <c r="AXN48"/>
      <c r="AXO48"/>
      <c r="AXP48"/>
      <c r="AXQ48"/>
      <c r="AXR48"/>
      <c r="AXS48"/>
      <c r="AXT48"/>
      <c r="AXU48"/>
      <c r="AXV48"/>
      <c r="AXW48"/>
      <c r="AXX48"/>
      <c r="AXY48"/>
      <c r="AXZ48"/>
      <c r="AYA48"/>
      <c r="AYB48"/>
      <c r="AYC48"/>
      <c r="AYD48"/>
      <c r="AYE48"/>
      <c r="AYF48"/>
      <c r="AYG48"/>
      <c r="AYH48"/>
      <c r="AYI48"/>
      <c r="AYJ48"/>
      <c r="AYK48"/>
      <c r="AYL48"/>
      <c r="AYM48"/>
      <c r="AYN48"/>
      <c r="AYO48"/>
      <c r="AYP48"/>
      <c r="AYQ48"/>
      <c r="AYR48"/>
      <c r="AYS48"/>
      <c r="AYT48"/>
      <c r="AYU48"/>
      <c r="AYV48"/>
      <c r="AYW48"/>
      <c r="AYX48"/>
      <c r="AYY48"/>
      <c r="AYZ48"/>
      <c r="AZA48"/>
      <c r="AZB48"/>
      <c r="AZC48"/>
      <c r="AZD48"/>
      <c r="AZE48"/>
      <c r="AZF48"/>
      <c r="AZG48"/>
      <c r="AZH48"/>
      <c r="AZI48"/>
      <c r="AZJ48"/>
      <c r="AZK48"/>
      <c r="AZL48"/>
      <c r="AZM48"/>
      <c r="AZN48"/>
      <c r="AZO48"/>
      <c r="AZP48"/>
      <c r="AZQ48"/>
      <c r="AZR48"/>
      <c r="AZS48"/>
      <c r="AZT48"/>
      <c r="AZU48"/>
      <c r="AZV48"/>
      <c r="AZW48"/>
      <c r="AZX48"/>
      <c r="AZY48"/>
      <c r="AZZ48"/>
      <c r="BAA48"/>
      <c r="BAB48"/>
      <c r="BAC48"/>
      <c r="BAD48"/>
      <c r="BAE48"/>
      <c r="BAF48"/>
      <c r="BAG48"/>
      <c r="BAH48"/>
      <c r="BAI48"/>
      <c r="BAJ48"/>
      <c r="BAK48"/>
      <c r="BAL48"/>
      <c r="BAM48"/>
      <c r="BAN48"/>
      <c r="BAO48"/>
      <c r="BAP48"/>
      <c r="BAQ48"/>
      <c r="BAR48"/>
      <c r="BAS48"/>
      <c r="BAT48"/>
      <c r="BAU48"/>
      <c r="BAV48"/>
      <c r="BAW48"/>
      <c r="BAX48"/>
      <c r="BAY48"/>
      <c r="BAZ48"/>
      <c r="BBA48"/>
      <c r="BBB48"/>
      <c r="BBC48"/>
      <c r="BBD48"/>
      <c r="BBE48"/>
      <c r="BBF48"/>
      <c r="BBG48"/>
      <c r="BBH48"/>
      <c r="BBI48"/>
      <c r="BBJ48"/>
      <c r="BBK48"/>
      <c r="BBL48"/>
      <c r="BBM48"/>
      <c r="BBN48"/>
      <c r="BBO48"/>
      <c r="BBP48"/>
      <c r="BBQ48"/>
      <c r="BBR48"/>
      <c r="BBS48"/>
      <c r="BBT48"/>
      <c r="BBU48"/>
      <c r="BBV48"/>
      <c r="BBW48"/>
      <c r="BBX48"/>
      <c r="BBY48"/>
      <c r="BBZ48"/>
      <c r="BCA48"/>
      <c r="BCB48"/>
      <c r="BCC48"/>
      <c r="BCD48"/>
      <c r="BCE48"/>
      <c r="BCF48"/>
      <c r="BCG48"/>
      <c r="BCH48"/>
      <c r="BCI48"/>
      <c r="BCJ48"/>
      <c r="BCK48"/>
      <c r="BCL48"/>
      <c r="BCM48"/>
      <c r="BCN48"/>
      <c r="BCO48"/>
      <c r="BCP48"/>
      <c r="BCQ48"/>
      <c r="BCR48"/>
      <c r="BCS48"/>
      <c r="BCT48"/>
      <c r="BCU48"/>
      <c r="BCV48"/>
      <c r="BCW48"/>
      <c r="BCX48"/>
      <c r="BCY48"/>
      <c r="BCZ48"/>
      <c r="BDA48"/>
      <c r="BDB48"/>
      <c r="BDC48"/>
      <c r="BDD48"/>
      <c r="BDE48"/>
      <c r="BDF48"/>
      <c r="BDG48"/>
      <c r="BDH48"/>
      <c r="BDI48"/>
      <c r="BDJ48"/>
      <c r="BDK48"/>
      <c r="BDL48"/>
      <c r="BDM48"/>
      <c r="BDN48"/>
      <c r="BDO48"/>
      <c r="BDP48"/>
      <c r="BDQ48"/>
      <c r="BDR48"/>
      <c r="BDS48"/>
      <c r="BDT48"/>
      <c r="BDU48"/>
      <c r="BDV48"/>
      <c r="BDW48"/>
      <c r="BDX48"/>
      <c r="BDY48"/>
      <c r="BDZ48"/>
      <c r="BEA48"/>
      <c r="BEB48"/>
      <c r="BEC48"/>
      <c r="BED48"/>
      <c r="BEE48"/>
      <c r="BEF48"/>
      <c r="BEG48"/>
      <c r="BEH48"/>
      <c r="BEI48"/>
      <c r="BEJ48"/>
      <c r="BEK48"/>
      <c r="BEL48"/>
      <c r="BEM48"/>
      <c r="BEN48"/>
      <c r="BEO48"/>
      <c r="BEP48"/>
      <c r="BEQ48"/>
      <c r="BER48"/>
      <c r="BES48"/>
      <c r="BET48"/>
      <c r="BEU48"/>
      <c r="BEV48"/>
      <c r="BEW48"/>
      <c r="BEX48"/>
      <c r="BEY48"/>
      <c r="BEZ48"/>
      <c r="BFA48"/>
      <c r="BFB48"/>
      <c r="BFC48"/>
      <c r="BFD48"/>
      <c r="BFE48"/>
      <c r="BFF48"/>
      <c r="BFG48"/>
      <c r="BFH48"/>
      <c r="BFI48"/>
      <c r="BFJ48"/>
      <c r="BFK48"/>
      <c r="BFL48"/>
      <c r="BFM48"/>
      <c r="BFN48"/>
      <c r="BFO48"/>
      <c r="BFP48"/>
      <c r="BFQ48"/>
      <c r="BFR48"/>
      <c r="BFS48"/>
      <c r="BFT48"/>
      <c r="BFU48"/>
      <c r="BFV48"/>
      <c r="BFW48"/>
      <c r="BFX48"/>
      <c r="BFY48"/>
      <c r="BFZ48"/>
      <c r="BGA48"/>
      <c r="BGB48"/>
      <c r="BGC48"/>
      <c r="BGD48"/>
      <c r="BGE48"/>
      <c r="BGF48"/>
      <c r="BGG48"/>
      <c r="BGH48"/>
      <c r="BGI48"/>
      <c r="BGJ48"/>
      <c r="BGK48"/>
      <c r="BGL48"/>
      <c r="BGM48"/>
      <c r="BGN48"/>
      <c r="BGO48"/>
      <c r="BGP48"/>
      <c r="BGQ48"/>
      <c r="BGR48"/>
      <c r="BGS48"/>
      <c r="BGT48"/>
      <c r="BGU48"/>
      <c r="BGV48"/>
      <c r="BGW48"/>
      <c r="BGX48"/>
      <c r="BGY48"/>
      <c r="BGZ48"/>
      <c r="BHA48"/>
      <c r="BHB48"/>
      <c r="BHC48"/>
      <c r="BHD48"/>
      <c r="BHE48"/>
      <c r="BHF48"/>
      <c r="BHG48"/>
      <c r="BHH48"/>
      <c r="BHI48"/>
      <c r="BHJ48"/>
      <c r="BHK48"/>
      <c r="BHL48"/>
      <c r="BHM48"/>
      <c r="BHN48"/>
      <c r="BHO48"/>
      <c r="BHP48"/>
      <c r="BHQ48"/>
      <c r="BHR48"/>
      <c r="BHS48"/>
      <c r="BHT48"/>
      <c r="BHU48"/>
      <c r="BHV48"/>
      <c r="BHW48"/>
      <c r="BHX48"/>
      <c r="BHY48"/>
      <c r="BHZ48"/>
      <c r="BIA48"/>
      <c r="BIB48"/>
      <c r="BIC48"/>
      <c r="BID48"/>
      <c r="BIE48"/>
      <c r="BIF48"/>
      <c r="BIG48"/>
      <c r="BIH48"/>
      <c r="BII48"/>
      <c r="BIJ48"/>
      <c r="BIK48"/>
      <c r="BIL48"/>
      <c r="BIM48"/>
      <c r="BIN48"/>
      <c r="BIO48"/>
      <c r="BIP48"/>
      <c r="BIQ48"/>
      <c r="BIR48"/>
      <c r="BIS48"/>
      <c r="BIT48"/>
      <c r="BIU48"/>
      <c r="BIV48"/>
      <c r="BIW48"/>
      <c r="BIX48"/>
      <c r="BIY48"/>
      <c r="BIZ48"/>
      <c r="BJA48"/>
      <c r="BJB48"/>
      <c r="BJC48"/>
      <c r="BJD48"/>
      <c r="BJE48"/>
      <c r="BJF48"/>
      <c r="BJG48"/>
      <c r="BJH48"/>
      <c r="BJI48"/>
      <c r="BJJ48"/>
      <c r="BJK48"/>
      <c r="BJL48"/>
      <c r="BJM48"/>
      <c r="BJN48"/>
      <c r="BJO48"/>
      <c r="BJP48"/>
      <c r="BJQ48"/>
      <c r="BJR48"/>
      <c r="BJS48"/>
      <c r="BJT48"/>
      <c r="BJU48"/>
      <c r="BJV48"/>
      <c r="BJW48"/>
      <c r="BJX48"/>
      <c r="BJY48"/>
      <c r="BJZ48"/>
      <c r="BKA48"/>
      <c r="BKB48"/>
      <c r="BKC48"/>
      <c r="BKD48"/>
      <c r="BKE48"/>
      <c r="BKF48"/>
      <c r="BKG48"/>
      <c r="BKH48"/>
      <c r="BKI48"/>
      <c r="BKJ48"/>
      <c r="BKK48"/>
      <c r="BKL48"/>
      <c r="BKM48"/>
      <c r="BKN48"/>
      <c r="BKO48"/>
      <c r="BKP48"/>
      <c r="BKQ48"/>
      <c r="BKR48"/>
      <c r="BKS48"/>
      <c r="BKT48"/>
      <c r="BKU48"/>
      <c r="BKV48"/>
      <c r="BKW48"/>
      <c r="BKX48"/>
      <c r="BKY48"/>
      <c r="BKZ48"/>
      <c r="BLA48"/>
      <c r="BLB48"/>
      <c r="BLC48"/>
      <c r="BLD48"/>
      <c r="BLE48"/>
      <c r="BLF48"/>
      <c r="BLG48"/>
      <c r="BLH48"/>
      <c r="BLI48"/>
      <c r="BLJ48"/>
      <c r="BLK48"/>
      <c r="BLL48"/>
      <c r="BLM48"/>
      <c r="BLN48"/>
      <c r="BLO48"/>
      <c r="BLP48"/>
      <c r="BLQ48"/>
      <c r="BLR48"/>
      <c r="BLS48"/>
      <c r="BLT48"/>
      <c r="BLU48"/>
      <c r="BLV48"/>
      <c r="BLW48"/>
      <c r="BLX48"/>
      <c r="BLY48"/>
      <c r="BLZ48"/>
      <c r="BMA48"/>
      <c r="BMB48"/>
      <c r="BMC48"/>
      <c r="BMD48"/>
      <c r="BME48"/>
      <c r="BMF48"/>
      <c r="BMG48"/>
      <c r="BMH48"/>
      <c r="BMI48"/>
      <c r="BMJ48"/>
      <c r="BMK48"/>
      <c r="BML48"/>
      <c r="BMM48"/>
      <c r="BMN48"/>
      <c r="BMO48"/>
      <c r="BMP48"/>
      <c r="BMQ48"/>
      <c r="BMR48"/>
      <c r="BMS48"/>
      <c r="BMT48"/>
      <c r="BMU48"/>
      <c r="BMV48"/>
      <c r="BMW48"/>
      <c r="BMX48"/>
      <c r="BMY48"/>
      <c r="BMZ48"/>
      <c r="BNA48"/>
      <c r="BNB48"/>
      <c r="BNC48"/>
      <c r="BND48"/>
      <c r="BNE48"/>
      <c r="BNF48"/>
      <c r="BNG48"/>
      <c r="BNH48"/>
      <c r="BNI48"/>
      <c r="BNJ48"/>
      <c r="BNK48"/>
      <c r="BNL48"/>
      <c r="BNM48"/>
      <c r="BNN48"/>
      <c r="BNO48"/>
      <c r="BNP48"/>
      <c r="BNQ48"/>
      <c r="BNR48"/>
      <c r="BNS48"/>
      <c r="BNT48"/>
      <c r="BNU48"/>
      <c r="BNV48"/>
      <c r="BNW48"/>
      <c r="BNX48"/>
      <c r="BNY48"/>
      <c r="BNZ48"/>
      <c r="BOA48"/>
      <c r="BOB48"/>
      <c r="BOC48"/>
      <c r="BOD48"/>
      <c r="BOE48"/>
      <c r="BOF48"/>
      <c r="BOG48"/>
      <c r="BOH48"/>
      <c r="BOI48"/>
      <c r="BOJ48"/>
      <c r="BOK48"/>
      <c r="BOL48"/>
      <c r="BOM48"/>
      <c r="BON48"/>
      <c r="BOO48"/>
      <c r="BOP48"/>
      <c r="BOQ48"/>
      <c r="BOR48"/>
      <c r="BOS48"/>
      <c r="BOT48"/>
      <c r="BOU48"/>
      <c r="BOV48"/>
      <c r="BOW48"/>
      <c r="BOX48"/>
      <c r="BOY48"/>
      <c r="BOZ48"/>
      <c r="BPA48"/>
      <c r="BPB48"/>
      <c r="BPC48"/>
      <c r="BPD48"/>
      <c r="BPE48"/>
      <c r="BPF48"/>
      <c r="BPG48"/>
      <c r="BPH48"/>
      <c r="BPI48"/>
      <c r="BPJ48"/>
      <c r="BPK48"/>
      <c r="BPL48"/>
      <c r="BPM48"/>
      <c r="BPN48"/>
      <c r="BPO48"/>
      <c r="BPP48"/>
      <c r="BPQ48"/>
      <c r="BPR48"/>
      <c r="BPS48"/>
      <c r="BPT48"/>
      <c r="BPU48"/>
      <c r="BPV48"/>
      <c r="BPW48"/>
      <c r="BPX48"/>
      <c r="BPY48"/>
      <c r="BPZ48"/>
      <c r="BQA48"/>
      <c r="BQB48"/>
      <c r="BQC48"/>
      <c r="BQD48"/>
      <c r="BQE48"/>
      <c r="BQF48"/>
      <c r="BQG48"/>
      <c r="BQH48"/>
      <c r="BQI48"/>
      <c r="BQJ48"/>
      <c r="BQK48"/>
      <c r="BQL48"/>
      <c r="BQM48"/>
      <c r="BQN48"/>
      <c r="BQO48"/>
      <c r="BQP48"/>
      <c r="BQQ48"/>
      <c r="BQR48"/>
      <c r="BQS48"/>
      <c r="BQT48"/>
      <c r="BQU48"/>
      <c r="BQV48"/>
      <c r="BQW48"/>
      <c r="BQX48"/>
      <c r="BQY48"/>
      <c r="BQZ48"/>
      <c r="BRA48"/>
      <c r="BRB48"/>
      <c r="BRC48"/>
      <c r="BRD48"/>
      <c r="BRE48"/>
      <c r="BRF48"/>
      <c r="BRG48"/>
      <c r="BRH48"/>
      <c r="BRI48"/>
      <c r="BRJ48"/>
      <c r="BRK48"/>
      <c r="BRL48"/>
      <c r="BRM48"/>
      <c r="BRN48"/>
      <c r="BRO48"/>
      <c r="BRP48"/>
      <c r="BRQ48"/>
      <c r="BRR48"/>
      <c r="BRS48"/>
      <c r="BRT48"/>
      <c r="BRU48"/>
      <c r="BRV48"/>
      <c r="BRW48"/>
      <c r="BRX48"/>
      <c r="BRY48"/>
      <c r="BRZ48"/>
      <c r="BSA48"/>
      <c r="BSB48"/>
      <c r="BSC48"/>
      <c r="BSD48"/>
      <c r="BSE48"/>
      <c r="BSF48"/>
      <c r="BSG48"/>
      <c r="BSH48"/>
      <c r="BSI48"/>
      <c r="BSJ48"/>
      <c r="BSK48"/>
      <c r="BSL48"/>
      <c r="BSM48"/>
      <c r="BSN48"/>
      <c r="BSO48"/>
      <c r="BSP48"/>
      <c r="BSQ48"/>
      <c r="BSR48"/>
      <c r="BSS48"/>
      <c r="BST48"/>
      <c r="BSU48"/>
      <c r="BSV48"/>
      <c r="BSW48"/>
      <c r="BSX48"/>
      <c r="BSY48"/>
      <c r="BSZ48"/>
      <c r="BTA48"/>
      <c r="BTB48"/>
      <c r="BTC48"/>
      <c r="BTD48"/>
      <c r="BTE48"/>
      <c r="BTF48"/>
      <c r="BTG48"/>
      <c r="BTH48"/>
      <c r="BTI48"/>
      <c r="BTJ48"/>
      <c r="BTK48"/>
      <c r="BTL48"/>
      <c r="BTM48"/>
      <c r="BTN48"/>
      <c r="BTO48"/>
      <c r="BTP48"/>
      <c r="BTQ48"/>
      <c r="BTR48"/>
      <c r="BTS48"/>
      <c r="BTT48"/>
      <c r="BTU48"/>
      <c r="BTV48"/>
      <c r="BTW48"/>
      <c r="BTX48"/>
      <c r="BTY48"/>
      <c r="BTZ48"/>
      <c r="BUA48"/>
      <c r="BUB48"/>
      <c r="BUC48"/>
      <c r="BUD48"/>
      <c r="BUE48"/>
      <c r="BUF48"/>
      <c r="BUG48"/>
      <c r="BUH48"/>
      <c r="BUI48"/>
      <c r="BUJ48"/>
      <c r="BUK48"/>
      <c r="BUL48"/>
      <c r="BUM48"/>
      <c r="BUN48"/>
      <c r="BUO48"/>
      <c r="BUP48"/>
      <c r="BUQ48"/>
      <c r="BUR48"/>
      <c r="BUS48"/>
      <c r="BUT48"/>
      <c r="BUU48"/>
      <c r="BUV48"/>
      <c r="BUW48"/>
      <c r="BUX48"/>
      <c r="BUY48"/>
      <c r="BUZ48"/>
      <c r="BVA48"/>
      <c r="BVB48"/>
      <c r="BVC48"/>
      <c r="BVD48"/>
      <c r="BVE48"/>
      <c r="BVF48"/>
      <c r="BVG48"/>
      <c r="BVH48"/>
      <c r="BVI48"/>
      <c r="BVJ48"/>
      <c r="BVK48"/>
      <c r="BVL48"/>
      <c r="BVM48"/>
      <c r="BVN48"/>
      <c r="BVO48"/>
      <c r="BVP48"/>
      <c r="BVQ48"/>
      <c r="BVR48"/>
      <c r="BVS48"/>
      <c r="BVT48"/>
      <c r="BVU48"/>
      <c r="BVV48"/>
      <c r="BVW48"/>
      <c r="BVX48"/>
      <c r="BVY48"/>
      <c r="BVZ48"/>
      <c r="BWA48"/>
      <c r="BWB48"/>
      <c r="BWC48"/>
      <c r="BWD48"/>
      <c r="BWE48"/>
      <c r="BWF48"/>
      <c r="BWG48"/>
      <c r="BWH48"/>
      <c r="BWI48"/>
      <c r="BWJ48"/>
      <c r="BWK48"/>
      <c r="BWL48"/>
      <c r="BWM48"/>
      <c r="BWN48"/>
      <c r="BWO48"/>
      <c r="BWP48"/>
      <c r="BWQ48"/>
      <c r="BWR48"/>
      <c r="BWS48"/>
      <c r="BWT48"/>
      <c r="BWU48"/>
      <c r="BWV48"/>
      <c r="BWW48"/>
      <c r="BWX48"/>
      <c r="BWY48"/>
      <c r="BWZ48"/>
      <c r="BXA48"/>
      <c r="BXB48"/>
      <c r="BXC48"/>
      <c r="BXD48"/>
      <c r="BXE48"/>
      <c r="BXF48"/>
      <c r="BXG48"/>
      <c r="BXH48"/>
      <c r="BXI48"/>
      <c r="BXJ48"/>
      <c r="BXK48"/>
      <c r="BXL48"/>
      <c r="BXM48"/>
      <c r="BXN48"/>
      <c r="BXO48"/>
      <c r="BXP48"/>
      <c r="BXQ48"/>
      <c r="BXR48"/>
      <c r="BXS48"/>
      <c r="BXT48"/>
      <c r="BXU48"/>
      <c r="BXV48"/>
      <c r="BXW48"/>
      <c r="BXX48"/>
      <c r="BXY48"/>
      <c r="BXZ48"/>
      <c r="BYA48"/>
      <c r="BYB48"/>
      <c r="BYC48"/>
      <c r="BYD48"/>
      <c r="BYE48"/>
      <c r="BYF48"/>
      <c r="BYG48"/>
      <c r="BYH48"/>
      <c r="BYI48"/>
      <c r="BYJ48"/>
      <c r="BYK48"/>
      <c r="BYL48"/>
      <c r="BYM48"/>
      <c r="BYN48"/>
      <c r="BYO48"/>
      <c r="BYP48"/>
      <c r="BYQ48"/>
      <c r="BYR48"/>
      <c r="BYS48"/>
      <c r="BYT48"/>
      <c r="BYU48"/>
      <c r="BYV48"/>
      <c r="BYW48"/>
      <c r="BYX48"/>
      <c r="BYY48"/>
      <c r="BYZ48"/>
      <c r="BZA48"/>
      <c r="BZB48"/>
      <c r="BZC48"/>
      <c r="BZD48"/>
      <c r="BZE48"/>
      <c r="BZF48"/>
      <c r="BZG48"/>
      <c r="BZH48"/>
      <c r="BZI48"/>
      <c r="BZJ48"/>
      <c r="BZK48"/>
      <c r="BZL48"/>
      <c r="BZM48"/>
      <c r="BZN48"/>
      <c r="BZO48"/>
      <c r="BZP48"/>
      <c r="BZQ48"/>
      <c r="BZR48"/>
      <c r="BZS48"/>
      <c r="BZT48"/>
      <c r="BZU48"/>
      <c r="BZV48"/>
      <c r="BZW48"/>
      <c r="BZX48"/>
      <c r="BZY48"/>
      <c r="BZZ48"/>
      <c r="CAA48"/>
      <c r="CAB48"/>
      <c r="CAC48"/>
      <c r="CAD48"/>
      <c r="CAE48"/>
      <c r="CAF48"/>
      <c r="CAG48"/>
      <c r="CAH48"/>
      <c r="CAI48"/>
      <c r="CAJ48"/>
      <c r="CAK48"/>
      <c r="CAL48"/>
      <c r="CAM48"/>
      <c r="CAN48"/>
      <c r="CAO48"/>
      <c r="CAP48"/>
      <c r="CAQ48"/>
      <c r="CAR48"/>
      <c r="CAS48"/>
      <c r="CAT48"/>
      <c r="CAU48"/>
      <c r="CAV48"/>
      <c r="CAW48"/>
      <c r="CAX48"/>
      <c r="CAY48"/>
      <c r="CAZ48"/>
      <c r="CBA48"/>
      <c r="CBB48"/>
      <c r="CBC48"/>
      <c r="CBD48"/>
      <c r="CBE48"/>
      <c r="CBF48"/>
      <c r="CBG48"/>
      <c r="CBH48"/>
      <c r="CBI48"/>
      <c r="CBJ48"/>
      <c r="CBK48"/>
      <c r="CBL48"/>
      <c r="CBM48"/>
      <c r="CBN48"/>
      <c r="CBO48"/>
      <c r="CBP48"/>
      <c r="CBQ48"/>
      <c r="CBR48"/>
      <c r="CBS48"/>
      <c r="CBT48"/>
      <c r="CBU48"/>
      <c r="CBV48"/>
      <c r="CBW48"/>
      <c r="CBX48"/>
      <c r="CBY48"/>
      <c r="CBZ48"/>
      <c r="CCA48"/>
      <c r="CCB48"/>
      <c r="CCC48"/>
      <c r="CCD48"/>
      <c r="CCE48"/>
      <c r="CCF48"/>
      <c r="CCG48"/>
      <c r="CCH48"/>
      <c r="CCI48"/>
      <c r="CCJ48"/>
      <c r="CCK48"/>
      <c r="CCL48"/>
      <c r="CCM48"/>
      <c r="CCN48"/>
      <c r="CCO48"/>
      <c r="CCP48"/>
      <c r="CCQ48"/>
      <c r="CCR48"/>
      <c r="CCS48"/>
      <c r="CCT48"/>
      <c r="CCU48"/>
      <c r="CCV48"/>
      <c r="CCW48"/>
      <c r="CCX48"/>
      <c r="CCY48"/>
      <c r="CCZ48"/>
      <c r="CDA48"/>
      <c r="CDB48"/>
      <c r="CDC48"/>
      <c r="CDD48"/>
      <c r="CDE48"/>
      <c r="CDF48"/>
      <c r="CDG48"/>
      <c r="CDH48"/>
      <c r="CDI48"/>
      <c r="CDJ48"/>
      <c r="CDK48"/>
      <c r="CDL48"/>
      <c r="CDM48"/>
      <c r="CDN48"/>
      <c r="CDO48"/>
      <c r="CDP48"/>
      <c r="CDQ48"/>
      <c r="CDR48"/>
      <c r="CDS48"/>
      <c r="CDT48"/>
      <c r="CDU48"/>
      <c r="CDV48"/>
      <c r="CDW48"/>
      <c r="CDX48"/>
      <c r="CDY48"/>
      <c r="CDZ48"/>
      <c r="CEA48"/>
      <c r="CEB48"/>
      <c r="CEC48"/>
      <c r="CED48"/>
      <c r="CEE48"/>
      <c r="CEF48"/>
      <c r="CEG48"/>
      <c r="CEH48"/>
      <c r="CEI48"/>
      <c r="CEJ48"/>
      <c r="CEK48"/>
      <c r="CEL48"/>
      <c r="CEM48"/>
      <c r="CEN48"/>
      <c r="CEO48"/>
      <c r="CEP48"/>
      <c r="CEQ48"/>
      <c r="CER48"/>
      <c r="CES48"/>
      <c r="CET48"/>
      <c r="CEU48"/>
      <c r="CEV48"/>
      <c r="CEW48"/>
      <c r="CEX48"/>
      <c r="CEY48"/>
      <c r="CEZ48"/>
      <c r="CFA48"/>
      <c r="CFB48"/>
      <c r="CFC48"/>
      <c r="CFD48"/>
      <c r="CFE48"/>
      <c r="CFF48"/>
      <c r="CFG48"/>
      <c r="CFH48"/>
      <c r="CFI48"/>
      <c r="CFJ48"/>
      <c r="CFK48"/>
      <c r="CFL48"/>
      <c r="CFM48"/>
      <c r="CFN48"/>
      <c r="CFO48"/>
      <c r="CFP48"/>
      <c r="CFQ48"/>
      <c r="CFR48"/>
      <c r="CFS48"/>
      <c r="CFT48"/>
      <c r="CFU48"/>
      <c r="CFV48"/>
      <c r="CFW48"/>
      <c r="CFX48"/>
      <c r="CFY48"/>
      <c r="CFZ48"/>
      <c r="CGA48"/>
      <c r="CGB48"/>
      <c r="CGC48"/>
      <c r="CGD48"/>
      <c r="CGE48"/>
      <c r="CGF48"/>
      <c r="CGG48"/>
      <c r="CGH48"/>
      <c r="CGI48"/>
      <c r="CGJ48"/>
      <c r="CGK48"/>
      <c r="CGL48"/>
      <c r="CGM48"/>
      <c r="CGN48"/>
      <c r="CGO48"/>
      <c r="CGP48"/>
      <c r="CGQ48"/>
      <c r="CGR48"/>
      <c r="CGS48"/>
      <c r="CGT48"/>
      <c r="CGU48"/>
      <c r="CGV48"/>
      <c r="CGW48"/>
      <c r="CGX48"/>
      <c r="CGY48"/>
      <c r="CGZ48"/>
      <c r="CHA48"/>
      <c r="CHB48"/>
      <c r="CHC48"/>
      <c r="CHD48"/>
      <c r="CHE48"/>
      <c r="CHF48"/>
      <c r="CHG48"/>
      <c r="CHH48"/>
      <c r="CHI48"/>
      <c r="CHJ48"/>
      <c r="CHK48"/>
      <c r="CHL48"/>
      <c r="CHM48"/>
      <c r="CHN48"/>
      <c r="CHO48"/>
      <c r="CHP48"/>
      <c r="CHQ48"/>
      <c r="CHR48"/>
      <c r="CHS48"/>
      <c r="CHT48"/>
      <c r="CHU48"/>
      <c r="CHV48"/>
      <c r="CHW48"/>
      <c r="CHX48"/>
      <c r="CHY48"/>
      <c r="CHZ48"/>
      <c r="CIA48"/>
      <c r="CIB48"/>
      <c r="CIC48"/>
      <c r="CID48"/>
      <c r="CIE48"/>
      <c r="CIF48"/>
      <c r="CIG48"/>
      <c r="CIH48"/>
      <c r="CII48"/>
      <c r="CIJ48"/>
      <c r="CIK48"/>
      <c r="CIL48"/>
      <c r="CIM48"/>
      <c r="CIN48"/>
      <c r="CIO48"/>
      <c r="CIP48"/>
      <c r="CIQ48"/>
      <c r="CIR48"/>
      <c r="CIS48"/>
      <c r="CIT48"/>
      <c r="CIU48"/>
      <c r="CIV48"/>
      <c r="CIW48"/>
      <c r="CIX48"/>
      <c r="CIY48"/>
      <c r="CIZ48"/>
      <c r="CJA48"/>
      <c r="CJB48"/>
      <c r="CJC48"/>
      <c r="CJD48"/>
      <c r="CJE48"/>
      <c r="CJF48"/>
      <c r="CJG48"/>
      <c r="CJH48"/>
      <c r="CJI48"/>
      <c r="CJJ48"/>
      <c r="CJK48"/>
      <c r="CJL48"/>
      <c r="CJM48"/>
      <c r="CJN48"/>
      <c r="CJO48"/>
      <c r="CJP48"/>
      <c r="CJQ48"/>
      <c r="CJR48"/>
      <c r="CJS48"/>
      <c r="CJT48"/>
      <c r="CJU48"/>
      <c r="CJV48"/>
      <c r="CJW48"/>
      <c r="CJX48"/>
      <c r="CJY48"/>
      <c r="CJZ48"/>
      <c r="CKA48"/>
      <c r="CKB48"/>
      <c r="CKC48"/>
      <c r="CKD48"/>
      <c r="CKE48"/>
      <c r="CKF48"/>
      <c r="CKG48"/>
      <c r="CKH48"/>
      <c r="CKI48"/>
      <c r="CKJ48"/>
      <c r="CKK48"/>
      <c r="CKL48"/>
      <c r="CKM48"/>
      <c r="CKN48"/>
      <c r="CKO48"/>
      <c r="CKP48"/>
      <c r="CKQ48"/>
      <c r="CKR48"/>
      <c r="CKS48"/>
      <c r="CKT48"/>
      <c r="CKU48"/>
      <c r="CKV48"/>
      <c r="CKW48"/>
      <c r="CKX48"/>
      <c r="CKY48"/>
      <c r="CKZ48"/>
      <c r="CLA48"/>
      <c r="CLB48"/>
      <c r="CLC48"/>
      <c r="CLD48"/>
      <c r="CLE48"/>
      <c r="CLF48"/>
      <c r="CLG48"/>
      <c r="CLH48"/>
      <c r="CLI48"/>
      <c r="CLJ48"/>
      <c r="CLK48"/>
      <c r="CLL48"/>
      <c r="CLM48"/>
      <c r="CLN48"/>
      <c r="CLO48"/>
      <c r="CLP48"/>
      <c r="CLQ48"/>
      <c r="CLR48"/>
      <c r="CLS48"/>
      <c r="CLT48"/>
      <c r="CLU48"/>
      <c r="CLV48"/>
      <c r="CLW48"/>
      <c r="CLX48"/>
      <c r="CLY48"/>
      <c r="CLZ48"/>
      <c r="CMA48"/>
      <c r="CMB48"/>
      <c r="CMC48"/>
      <c r="CMD48"/>
      <c r="CME48"/>
      <c r="CMF48"/>
      <c r="CMG48"/>
      <c r="CMH48"/>
      <c r="CMI48"/>
      <c r="CMJ48"/>
      <c r="CMK48"/>
      <c r="CML48"/>
      <c r="CMM48"/>
      <c r="CMN48"/>
      <c r="CMO48"/>
      <c r="CMP48"/>
      <c r="CMQ48"/>
      <c r="CMR48"/>
      <c r="CMS48"/>
      <c r="CMT48"/>
      <c r="CMU48"/>
      <c r="CMV48"/>
      <c r="CMW48"/>
      <c r="CMX48"/>
      <c r="CMY48"/>
      <c r="CMZ48"/>
      <c r="CNA48"/>
      <c r="CNB48"/>
      <c r="CNC48"/>
      <c r="CND48"/>
      <c r="CNE48"/>
      <c r="CNF48"/>
      <c r="CNG48"/>
      <c r="CNH48"/>
      <c r="CNI48"/>
      <c r="CNJ48"/>
      <c r="CNK48"/>
      <c r="CNL48"/>
      <c r="CNM48"/>
      <c r="CNN48"/>
      <c r="CNO48"/>
      <c r="CNP48"/>
      <c r="CNQ48"/>
      <c r="CNR48"/>
      <c r="CNS48"/>
      <c r="CNT48"/>
      <c r="CNU48"/>
      <c r="CNV48"/>
      <c r="CNW48"/>
      <c r="CNX48"/>
      <c r="CNY48"/>
      <c r="CNZ48"/>
      <c r="COA48"/>
      <c r="COB48"/>
      <c r="COC48"/>
      <c r="COD48"/>
      <c r="COE48"/>
      <c r="COF48"/>
      <c r="COG48"/>
      <c r="COH48"/>
      <c r="COI48"/>
      <c r="COJ48"/>
      <c r="COK48"/>
      <c r="COL48"/>
      <c r="COM48"/>
      <c r="CON48"/>
      <c r="COO48"/>
      <c r="COP48"/>
      <c r="COQ48"/>
      <c r="COR48"/>
      <c r="COS48"/>
      <c r="COT48"/>
      <c r="COU48"/>
      <c r="COV48"/>
      <c r="COW48"/>
      <c r="COX48"/>
      <c r="COY48"/>
      <c r="COZ48"/>
      <c r="CPA48"/>
      <c r="CPB48"/>
      <c r="CPC48"/>
      <c r="CPD48"/>
      <c r="CPE48"/>
      <c r="CPF48"/>
      <c r="CPG48"/>
      <c r="CPH48"/>
      <c r="CPI48"/>
      <c r="CPJ48"/>
      <c r="CPK48"/>
      <c r="CPL48"/>
      <c r="CPM48"/>
      <c r="CPN48"/>
      <c r="CPO48"/>
      <c r="CPP48"/>
      <c r="CPQ48"/>
      <c r="CPR48"/>
      <c r="CPS48"/>
      <c r="CPT48"/>
      <c r="CPU48"/>
      <c r="CPV48"/>
      <c r="CPW48"/>
      <c r="CPX48"/>
      <c r="CPY48"/>
      <c r="CPZ48"/>
      <c r="CQA48"/>
      <c r="CQB48"/>
      <c r="CQC48"/>
      <c r="CQD48"/>
      <c r="CQE48"/>
      <c r="CQF48"/>
      <c r="CQG48"/>
      <c r="CQH48"/>
      <c r="CQI48"/>
      <c r="CQJ48"/>
      <c r="CQK48"/>
      <c r="CQL48"/>
      <c r="CQM48"/>
      <c r="CQN48"/>
      <c r="CQO48"/>
      <c r="CQP48"/>
      <c r="CQQ48"/>
      <c r="CQR48"/>
      <c r="CQS48"/>
      <c r="CQT48"/>
      <c r="CQU48"/>
      <c r="CQV48"/>
      <c r="CQW48"/>
      <c r="CQX48"/>
      <c r="CQY48"/>
      <c r="CQZ48"/>
      <c r="CRA48"/>
      <c r="CRB48"/>
      <c r="CRC48"/>
      <c r="CRD48"/>
      <c r="CRE48"/>
      <c r="CRF48"/>
      <c r="CRG48"/>
      <c r="CRH48"/>
      <c r="CRI48"/>
      <c r="CRJ48"/>
      <c r="CRK48"/>
      <c r="CRL48"/>
      <c r="CRM48"/>
      <c r="CRN48"/>
      <c r="CRO48"/>
      <c r="CRP48"/>
      <c r="CRQ48"/>
      <c r="CRR48"/>
      <c r="CRS48"/>
      <c r="CRT48"/>
      <c r="CRU48"/>
      <c r="CRV48"/>
      <c r="CRW48"/>
      <c r="CRX48"/>
      <c r="CRY48"/>
      <c r="CRZ48"/>
      <c r="CSA48"/>
      <c r="CSB48"/>
      <c r="CSC48"/>
      <c r="CSD48"/>
      <c r="CSE48"/>
      <c r="CSF48"/>
      <c r="CSG48"/>
      <c r="CSH48"/>
      <c r="CSI48"/>
      <c r="CSJ48"/>
      <c r="CSK48"/>
      <c r="CSL48"/>
      <c r="CSM48"/>
      <c r="CSN48"/>
      <c r="CSO48"/>
      <c r="CSP48"/>
      <c r="CSQ48"/>
      <c r="CSR48"/>
      <c r="CSS48"/>
      <c r="CST48"/>
      <c r="CSU48"/>
      <c r="CSV48"/>
      <c r="CSW48"/>
      <c r="CSX48"/>
      <c r="CSY48"/>
      <c r="CSZ48"/>
      <c r="CTA48"/>
      <c r="CTB48"/>
      <c r="CTC48"/>
      <c r="CTD48"/>
      <c r="CTE48"/>
      <c r="CTF48"/>
      <c r="CTG48"/>
      <c r="CTH48"/>
      <c r="CTI48"/>
      <c r="CTJ48"/>
      <c r="CTK48"/>
      <c r="CTL48"/>
      <c r="CTM48"/>
      <c r="CTN48"/>
      <c r="CTO48"/>
      <c r="CTP48"/>
      <c r="CTQ48"/>
      <c r="CTR48"/>
      <c r="CTS48"/>
      <c r="CTT48"/>
      <c r="CTU48"/>
      <c r="CTV48"/>
      <c r="CTW48"/>
      <c r="CTX48"/>
      <c r="CTY48"/>
      <c r="CTZ48"/>
      <c r="CUA48"/>
      <c r="CUB48"/>
      <c r="CUC48"/>
      <c r="CUD48"/>
      <c r="CUE48"/>
      <c r="CUF48"/>
      <c r="CUG48"/>
      <c r="CUH48"/>
      <c r="CUI48"/>
      <c r="CUJ48"/>
      <c r="CUK48"/>
      <c r="CUL48"/>
      <c r="CUM48"/>
      <c r="CUN48"/>
      <c r="CUO48"/>
      <c r="CUP48"/>
      <c r="CUQ48"/>
      <c r="CUR48"/>
      <c r="CUS48"/>
      <c r="CUT48"/>
      <c r="CUU48"/>
      <c r="CUV48"/>
      <c r="CUW48"/>
      <c r="CUX48"/>
      <c r="CUY48"/>
      <c r="CUZ48"/>
      <c r="CVA48"/>
      <c r="CVB48"/>
      <c r="CVC48"/>
      <c r="CVD48"/>
      <c r="CVE48"/>
      <c r="CVF48"/>
      <c r="CVG48"/>
      <c r="CVH48"/>
      <c r="CVI48"/>
      <c r="CVJ48"/>
      <c r="CVK48"/>
      <c r="CVL48"/>
      <c r="CVM48"/>
      <c r="CVN48"/>
      <c r="CVO48"/>
      <c r="CVP48"/>
      <c r="CVQ48"/>
      <c r="CVR48"/>
      <c r="CVS48"/>
      <c r="CVT48"/>
      <c r="CVU48"/>
      <c r="CVV48"/>
      <c r="CVW48"/>
      <c r="CVX48"/>
      <c r="CVY48"/>
      <c r="CVZ48"/>
      <c r="CWA48"/>
      <c r="CWB48"/>
      <c r="CWC48"/>
      <c r="CWD48"/>
      <c r="CWE48"/>
      <c r="CWF48"/>
      <c r="CWG48"/>
      <c r="CWH48"/>
      <c r="CWI48"/>
      <c r="CWJ48"/>
      <c r="CWK48"/>
      <c r="CWL48"/>
      <c r="CWM48"/>
      <c r="CWN48"/>
      <c r="CWO48"/>
      <c r="CWP48"/>
      <c r="CWQ48"/>
      <c r="CWR48"/>
      <c r="CWS48"/>
      <c r="CWT48"/>
      <c r="CWU48"/>
      <c r="CWV48"/>
      <c r="CWW48"/>
      <c r="CWX48"/>
      <c r="CWY48"/>
      <c r="CWZ48"/>
      <c r="CXA48"/>
      <c r="CXB48"/>
      <c r="CXC48"/>
      <c r="CXD48"/>
      <c r="CXE48"/>
      <c r="CXF48"/>
      <c r="CXG48"/>
      <c r="CXH48"/>
      <c r="CXI48"/>
      <c r="CXJ48"/>
      <c r="CXK48"/>
      <c r="CXL48"/>
      <c r="CXM48"/>
      <c r="CXN48"/>
      <c r="CXO48"/>
      <c r="CXP48"/>
      <c r="CXQ48"/>
      <c r="CXR48"/>
      <c r="CXS48"/>
      <c r="CXT48"/>
      <c r="CXU48"/>
      <c r="CXV48"/>
      <c r="CXW48"/>
      <c r="CXX48"/>
      <c r="CXY48"/>
      <c r="CXZ48"/>
      <c r="CYA48"/>
      <c r="CYB48"/>
      <c r="CYC48"/>
      <c r="CYD48"/>
      <c r="CYE48"/>
      <c r="CYF48"/>
      <c r="CYG48"/>
      <c r="CYH48"/>
      <c r="CYI48"/>
      <c r="CYJ48"/>
      <c r="CYK48"/>
      <c r="CYL48"/>
      <c r="CYM48"/>
      <c r="CYN48"/>
      <c r="CYO48"/>
      <c r="CYP48"/>
      <c r="CYQ48"/>
      <c r="CYR48"/>
      <c r="CYS48"/>
      <c r="CYT48"/>
      <c r="CYU48"/>
      <c r="CYV48"/>
      <c r="CYW48"/>
      <c r="CYX48"/>
      <c r="CYY48"/>
      <c r="CYZ48"/>
      <c r="CZA48"/>
      <c r="CZB48"/>
      <c r="CZC48"/>
      <c r="CZD48"/>
      <c r="CZE48"/>
      <c r="CZF48"/>
      <c r="CZG48"/>
      <c r="CZH48"/>
      <c r="CZI48"/>
      <c r="CZJ48"/>
      <c r="CZK48"/>
      <c r="CZL48"/>
      <c r="CZM48"/>
      <c r="CZN48"/>
      <c r="CZO48"/>
      <c r="CZP48"/>
      <c r="CZQ48"/>
      <c r="CZR48"/>
      <c r="CZS48"/>
      <c r="CZT48"/>
      <c r="CZU48"/>
      <c r="CZV48"/>
      <c r="CZW48"/>
      <c r="CZX48"/>
      <c r="CZY48"/>
      <c r="CZZ48"/>
      <c r="DAA48"/>
      <c r="DAB48"/>
      <c r="DAC48"/>
      <c r="DAD48"/>
      <c r="DAE48"/>
      <c r="DAF48"/>
      <c r="DAG48"/>
      <c r="DAH48"/>
      <c r="DAI48"/>
      <c r="DAJ48"/>
      <c r="DAK48"/>
      <c r="DAL48"/>
      <c r="DAM48"/>
      <c r="DAN48"/>
      <c r="DAO48"/>
      <c r="DAP48"/>
      <c r="DAQ48"/>
      <c r="DAR48"/>
      <c r="DAS48"/>
      <c r="DAT48"/>
      <c r="DAU48"/>
      <c r="DAV48"/>
      <c r="DAW48"/>
      <c r="DAX48"/>
      <c r="DAY48"/>
      <c r="DAZ48"/>
      <c r="DBA48"/>
      <c r="DBB48"/>
      <c r="DBC48"/>
      <c r="DBD48"/>
      <c r="DBE48"/>
      <c r="DBF48"/>
      <c r="DBG48"/>
      <c r="DBH48"/>
      <c r="DBI48"/>
      <c r="DBJ48"/>
      <c r="DBK48"/>
      <c r="DBL48"/>
      <c r="DBM48"/>
      <c r="DBN48"/>
      <c r="DBO48"/>
      <c r="DBP48"/>
      <c r="DBQ48"/>
      <c r="DBR48"/>
      <c r="DBS48"/>
      <c r="DBT48"/>
      <c r="DBU48"/>
      <c r="DBV48"/>
      <c r="DBW48"/>
      <c r="DBX48"/>
      <c r="DBY48"/>
      <c r="DBZ48"/>
      <c r="DCA48"/>
      <c r="DCB48"/>
      <c r="DCC48"/>
      <c r="DCD48"/>
      <c r="DCE48"/>
      <c r="DCF48"/>
      <c r="DCG48"/>
      <c r="DCH48"/>
      <c r="DCI48"/>
      <c r="DCJ48"/>
      <c r="DCK48"/>
      <c r="DCL48"/>
      <c r="DCM48"/>
      <c r="DCN48"/>
      <c r="DCO48"/>
      <c r="DCP48"/>
      <c r="DCQ48"/>
      <c r="DCR48"/>
      <c r="DCS48"/>
      <c r="DCT48"/>
      <c r="DCU48"/>
      <c r="DCV48"/>
      <c r="DCW48"/>
      <c r="DCX48"/>
      <c r="DCY48"/>
      <c r="DCZ48"/>
      <c r="DDA48"/>
      <c r="DDB48"/>
      <c r="DDC48"/>
      <c r="DDD48"/>
      <c r="DDE48"/>
      <c r="DDF48"/>
      <c r="DDG48"/>
      <c r="DDH48"/>
      <c r="DDI48"/>
      <c r="DDJ48"/>
      <c r="DDK48"/>
      <c r="DDL48"/>
      <c r="DDM48"/>
      <c r="DDN48"/>
      <c r="DDO48"/>
      <c r="DDP48"/>
      <c r="DDQ48"/>
      <c r="DDR48"/>
      <c r="DDS48"/>
      <c r="DDT48"/>
      <c r="DDU48"/>
      <c r="DDV48"/>
      <c r="DDW48"/>
      <c r="DDX48"/>
      <c r="DDY48"/>
      <c r="DDZ48"/>
      <c r="DEA48"/>
      <c r="DEB48"/>
      <c r="DEC48"/>
      <c r="DED48"/>
      <c r="DEE48"/>
      <c r="DEF48"/>
      <c r="DEG48"/>
      <c r="DEH48"/>
      <c r="DEI48"/>
      <c r="DEJ48"/>
      <c r="DEK48"/>
      <c r="DEL48"/>
      <c r="DEM48"/>
      <c r="DEN48"/>
      <c r="DEO48"/>
      <c r="DEP48"/>
      <c r="DEQ48"/>
      <c r="DER48"/>
      <c r="DES48"/>
      <c r="DET48"/>
      <c r="DEU48"/>
      <c r="DEV48"/>
      <c r="DEW48"/>
      <c r="DEX48"/>
      <c r="DEY48"/>
      <c r="DEZ48"/>
      <c r="DFA48"/>
      <c r="DFB48"/>
      <c r="DFC48"/>
      <c r="DFD48"/>
      <c r="DFE48"/>
      <c r="DFF48"/>
      <c r="DFG48"/>
      <c r="DFH48"/>
      <c r="DFI48"/>
      <c r="DFJ48"/>
      <c r="DFK48"/>
      <c r="DFL48"/>
      <c r="DFM48"/>
      <c r="DFN48"/>
      <c r="DFO48"/>
      <c r="DFP48"/>
      <c r="DFQ48"/>
      <c r="DFR48"/>
      <c r="DFS48"/>
      <c r="DFT48"/>
      <c r="DFU48"/>
      <c r="DFV48"/>
      <c r="DFW48"/>
      <c r="DFX48"/>
      <c r="DFY48"/>
      <c r="DFZ48"/>
      <c r="DGA48"/>
      <c r="DGB48"/>
      <c r="DGC48"/>
      <c r="DGD48"/>
      <c r="DGE48"/>
      <c r="DGF48"/>
      <c r="DGG48"/>
      <c r="DGH48"/>
      <c r="DGI48"/>
      <c r="DGJ48"/>
      <c r="DGK48"/>
      <c r="DGL48"/>
      <c r="DGM48"/>
      <c r="DGN48"/>
      <c r="DGO48"/>
      <c r="DGP48"/>
      <c r="DGQ48"/>
      <c r="DGR48"/>
      <c r="DGS48"/>
      <c r="DGT48"/>
      <c r="DGU48"/>
      <c r="DGV48"/>
      <c r="DGW48"/>
      <c r="DGX48"/>
      <c r="DGY48"/>
      <c r="DGZ48"/>
      <c r="DHA48"/>
      <c r="DHB48"/>
      <c r="DHC48"/>
      <c r="DHD48"/>
      <c r="DHE48"/>
      <c r="DHF48"/>
      <c r="DHG48"/>
      <c r="DHH48"/>
      <c r="DHI48"/>
      <c r="DHJ48"/>
      <c r="DHK48"/>
      <c r="DHL48"/>
      <c r="DHM48"/>
      <c r="DHN48"/>
      <c r="DHO48"/>
      <c r="DHP48"/>
      <c r="DHQ48"/>
      <c r="DHR48"/>
      <c r="DHS48"/>
      <c r="DHT48"/>
      <c r="DHU48"/>
      <c r="DHV48"/>
      <c r="DHW48"/>
      <c r="DHX48"/>
      <c r="DHY48"/>
      <c r="DHZ48"/>
      <c r="DIA48"/>
      <c r="DIB48"/>
      <c r="DIC48"/>
      <c r="DID48"/>
      <c r="DIE48"/>
      <c r="DIF48"/>
      <c r="DIG48"/>
      <c r="DIH48"/>
      <c r="DII48"/>
      <c r="DIJ48"/>
      <c r="DIK48"/>
      <c r="DIL48"/>
      <c r="DIM48"/>
      <c r="DIN48"/>
      <c r="DIO48"/>
      <c r="DIP48"/>
      <c r="DIQ48"/>
      <c r="DIR48"/>
      <c r="DIS48"/>
      <c r="DIT48"/>
      <c r="DIU48"/>
      <c r="DIV48"/>
      <c r="DIW48"/>
      <c r="DIX48"/>
      <c r="DIY48"/>
      <c r="DIZ48"/>
      <c r="DJA48"/>
      <c r="DJB48"/>
      <c r="DJC48"/>
      <c r="DJD48"/>
      <c r="DJE48"/>
      <c r="DJF48"/>
      <c r="DJG48"/>
      <c r="DJH48"/>
      <c r="DJI48"/>
      <c r="DJJ48"/>
      <c r="DJK48"/>
      <c r="DJL48"/>
      <c r="DJM48"/>
      <c r="DJN48"/>
      <c r="DJO48"/>
      <c r="DJP48"/>
      <c r="DJQ48"/>
      <c r="DJR48"/>
      <c r="DJS48"/>
      <c r="DJT48"/>
      <c r="DJU48"/>
      <c r="DJV48"/>
      <c r="DJW48"/>
      <c r="DJX48"/>
      <c r="DJY48"/>
      <c r="DJZ48"/>
      <c r="DKA48"/>
      <c r="DKB48"/>
      <c r="DKC48"/>
      <c r="DKD48"/>
      <c r="DKE48"/>
      <c r="DKF48"/>
      <c r="DKG48"/>
      <c r="DKH48"/>
      <c r="DKI48"/>
      <c r="DKJ48"/>
      <c r="DKK48"/>
      <c r="DKL48"/>
      <c r="DKM48"/>
      <c r="DKN48"/>
      <c r="DKO48"/>
      <c r="DKP48"/>
      <c r="DKQ48"/>
      <c r="DKR48"/>
      <c r="DKS48"/>
      <c r="DKT48"/>
      <c r="DKU48"/>
      <c r="DKV48"/>
      <c r="DKW48"/>
      <c r="DKX48"/>
      <c r="DKY48"/>
      <c r="DKZ48"/>
      <c r="DLA48"/>
      <c r="DLB48"/>
      <c r="DLC48"/>
      <c r="DLD48"/>
      <c r="DLE48"/>
      <c r="DLF48"/>
      <c r="DLG48"/>
      <c r="DLH48"/>
      <c r="DLI48"/>
      <c r="DLJ48"/>
      <c r="DLK48"/>
      <c r="DLL48"/>
      <c r="DLM48"/>
      <c r="DLN48"/>
      <c r="DLO48"/>
      <c r="DLP48"/>
      <c r="DLQ48"/>
      <c r="DLR48"/>
      <c r="DLS48"/>
      <c r="DLT48"/>
      <c r="DLU48"/>
      <c r="DLV48"/>
      <c r="DLW48"/>
      <c r="DLX48"/>
      <c r="DLY48"/>
      <c r="DLZ48"/>
      <c r="DMA48"/>
      <c r="DMB48"/>
      <c r="DMC48"/>
      <c r="DMD48"/>
      <c r="DME48"/>
      <c r="DMF48"/>
      <c r="DMG48"/>
      <c r="DMH48"/>
      <c r="DMI48"/>
      <c r="DMJ48"/>
      <c r="DMK48"/>
      <c r="DML48"/>
      <c r="DMM48"/>
      <c r="DMN48"/>
      <c r="DMO48"/>
      <c r="DMP48"/>
      <c r="DMQ48"/>
      <c r="DMR48"/>
      <c r="DMS48"/>
      <c r="DMT48"/>
      <c r="DMU48"/>
      <c r="DMV48"/>
      <c r="DMW48"/>
      <c r="DMX48"/>
      <c r="DMY48"/>
      <c r="DMZ48"/>
      <c r="DNA48"/>
      <c r="DNB48"/>
      <c r="DNC48"/>
      <c r="DND48"/>
      <c r="DNE48"/>
      <c r="DNF48"/>
      <c r="DNG48"/>
      <c r="DNH48"/>
      <c r="DNI48"/>
      <c r="DNJ48"/>
      <c r="DNK48"/>
      <c r="DNL48"/>
      <c r="DNM48"/>
      <c r="DNN48"/>
      <c r="DNO48"/>
      <c r="DNP48"/>
      <c r="DNQ48"/>
      <c r="DNR48"/>
      <c r="DNS48"/>
      <c r="DNT48"/>
      <c r="DNU48"/>
      <c r="DNV48"/>
      <c r="DNW48"/>
      <c r="DNX48"/>
      <c r="DNY48"/>
      <c r="DNZ48"/>
      <c r="DOA48"/>
      <c r="DOB48"/>
      <c r="DOC48"/>
      <c r="DOD48"/>
      <c r="DOE48"/>
      <c r="DOF48"/>
      <c r="DOG48"/>
      <c r="DOH48"/>
      <c r="DOI48"/>
      <c r="DOJ48"/>
      <c r="DOK48"/>
      <c r="DOL48"/>
      <c r="DOM48"/>
      <c r="DON48"/>
      <c r="DOO48"/>
      <c r="DOP48"/>
      <c r="DOQ48"/>
      <c r="DOR48"/>
      <c r="DOS48"/>
      <c r="DOT48"/>
      <c r="DOU48"/>
      <c r="DOV48"/>
      <c r="DOW48"/>
      <c r="DOX48"/>
      <c r="DOY48"/>
      <c r="DOZ48"/>
      <c r="DPA48"/>
      <c r="DPB48"/>
      <c r="DPC48"/>
      <c r="DPD48"/>
      <c r="DPE48"/>
      <c r="DPF48"/>
      <c r="DPG48"/>
      <c r="DPH48"/>
      <c r="DPI48"/>
      <c r="DPJ48"/>
      <c r="DPK48"/>
      <c r="DPL48"/>
      <c r="DPM48"/>
      <c r="DPN48"/>
      <c r="DPO48"/>
      <c r="DPP48"/>
      <c r="DPQ48"/>
      <c r="DPR48"/>
      <c r="DPS48"/>
      <c r="DPT48"/>
      <c r="DPU48"/>
      <c r="DPV48"/>
      <c r="DPW48"/>
      <c r="DPX48"/>
      <c r="DPY48"/>
      <c r="DPZ48"/>
      <c r="DQA48"/>
      <c r="DQB48"/>
      <c r="DQC48"/>
      <c r="DQD48"/>
      <c r="DQE48"/>
      <c r="DQF48"/>
      <c r="DQG48"/>
      <c r="DQH48"/>
      <c r="DQI48"/>
      <c r="DQJ48"/>
      <c r="DQK48"/>
      <c r="DQL48"/>
      <c r="DQM48"/>
      <c r="DQN48"/>
      <c r="DQO48"/>
      <c r="DQP48"/>
      <c r="DQQ48"/>
      <c r="DQR48"/>
      <c r="DQS48"/>
      <c r="DQT48"/>
      <c r="DQU48"/>
      <c r="DQV48"/>
      <c r="DQW48"/>
      <c r="DQX48"/>
      <c r="DQY48"/>
      <c r="DQZ48"/>
      <c r="DRA48"/>
      <c r="DRB48"/>
      <c r="DRC48"/>
      <c r="DRD48"/>
      <c r="DRE48"/>
      <c r="DRF48"/>
      <c r="DRG48"/>
      <c r="DRH48"/>
      <c r="DRI48"/>
      <c r="DRJ48"/>
      <c r="DRK48"/>
      <c r="DRL48"/>
      <c r="DRM48"/>
      <c r="DRN48"/>
      <c r="DRO48"/>
      <c r="DRP48"/>
      <c r="DRQ48"/>
      <c r="DRR48"/>
      <c r="DRS48"/>
      <c r="DRT48"/>
      <c r="DRU48"/>
      <c r="DRV48"/>
      <c r="DRW48"/>
      <c r="DRX48"/>
      <c r="DRY48"/>
      <c r="DRZ48"/>
      <c r="DSA48"/>
      <c r="DSB48"/>
      <c r="DSC48"/>
      <c r="DSD48"/>
      <c r="DSE48"/>
      <c r="DSF48"/>
      <c r="DSG48"/>
      <c r="DSH48"/>
      <c r="DSI48"/>
      <c r="DSJ48"/>
      <c r="DSK48"/>
      <c r="DSL48"/>
      <c r="DSM48"/>
      <c r="DSN48"/>
      <c r="DSO48"/>
      <c r="DSP48"/>
      <c r="DSQ48"/>
      <c r="DSR48"/>
      <c r="DSS48"/>
      <c r="DST48"/>
      <c r="DSU48"/>
      <c r="DSV48"/>
      <c r="DSW48"/>
      <c r="DSX48"/>
      <c r="DSY48"/>
      <c r="DSZ48"/>
      <c r="DTA48"/>
      <c r="DTB48"/>
      <c r="DTC48"/>
      <c r="DTD48"/>
      <c r="DTE48"/>
      <c r="DTF48"/>
      <c r="DTG48"/>
      <c r="DTH48"/>
      <c r="DTI48"/>
      <c r="DTJ48"/>
      <c r="DTK48"/>
      <c r="DTL48"/>
      <c r="DTM48"/>
      <c r="DTN48"/>
      <c r="DTO48"/>
      <c r="DTP48"/>
      <c r="DTQ48"/>
      <c r="DTR48"/>
      <c r="DTS48"/>
      <c r="DTT48"/>
      <c r="DTU48"/>
      <c r="DTV48"/>
      <c r="DTW48"/>
      <c r="DTX48"/>
      <c r="DTY48"/>
      <c r="DTZ48"/>
      <c r="DUA48"/>
      <c r="DUB48"/>
      <c r="DUC48"/>
      <c r="DUD48"/>
      <c r="DUE48"/>
      <c r="DUF48"/>
      <c r="DUG48"/>
      <c r="DUH48"/>
      <c r="DUI48"/>
      <c r="DUJ48"/>
      <c r="DUK48"/>
      <c r="DUL48"/>
      <c r="DUM48"/>
      <c r="DUN48"/>
      <c r="DUO48"/>
      <c r="DUP48"/>
      <c r="DUQ48"/>
      <c r="DUR48"/>
      <c r="DUS48"/>
      <c r="DUT48"/>
      <c r="DUU48"/>
      <c r="DUV48"/>
      <c r="DUW48"/>
      <c r="DUX48"/>
      <c r="DUY48"/>
      <c r="DUZ48"/>
      <c r="DVA48"/>
      <c r="DVB48"/>
      <c r="DVC48"/>
      <c r="DVD48"/>
      <c r="DVE48"/>
      <c r="DVF48"/>
      <c r="DVG48"/>
      <c r="DVH48"/>
      <c r="DVI48"/>
      <c r="DVJ48"/>
      <c r="DVK48"/>
      <c r="DVL48"/>
      <c r="DVM48"/>
      <c r="DVN48"/>
      <c r="DVO48"/>
      <c r="DVP48"/>
      <c r="DVQ48"/>
      <c r="DVR48"/>
      <c r="DVS48"/>
      <c r="DVT48"/>
      <c r="DVU48"/>
      <c r="DVV48"/>
      <c r="DVW48"/>
      <c r="DVX48"/>
      <c r="DVY48"/>
      <c r="DVZ48"/>
      <c r="DWA48"/>
      <c r="DWB48"/>
      <c r="DWC48"/>
      <c r="DWD48"/>
      <c r="DWE48"/>
      <c r="DWF48"/>
      <c r="DWG48"/>
      <c r="DWH48"/>
      <c r="DWI48"/>
      <c r="DWJ48"/>
      <c r="DWK48"/>
      <c r="DWL48"/>
      <c r="DWM48"/>
      <c r="DWN48"/>
      <c r="DWO48"/>
      <c r="DWP48"/>
      <c r="DWQ48"/>
      <c r="DWR48"/>
      <c r="DWS48"/>
      <c r="DWT48"/>
      <c r="DWU48"/>
      <c r="DWV48"/>
      <c r="DWW48"/>
      <c r="DWX48"/>
      <c r="DWY48"/>
      <c r="DWZ48"/>
      <c r="DXA48"/>
      <c r="DXB48"/>
      <c r="DXC48"/>
      <c r="DXD48"/>
      <c r="DXE48"/>
      <c r="DXF48"/>
      <c r="DXG48"/>
      <c r="DXH48"/>
      <c r="DXI48"/>
      <c r="DXJ48"/>
      <c r="DXK48"/>
      <c r="DXL48"/>
      <c r="DXM48"/>
      <c r="DXN48"/>
      <c r="DXO48"/>
      <c r="DXP48"/>
      <c r="DXQ48"/>
      <c r="DXR48"/>
      <c r="DXS48"/>
      <c r="DXT48"/>
      <c r="DXU48"/>
      <c r="DXV48"/>
      <c r="DXW48"/>
      <c r="DXX48"/>
      <c r="DXY48"/>
      <c r="DXZ48"/>
      <c r="DYA48"/>
      <c r="DYB48"/>
      <c r="DYC48"/>
      <c r="DYD48"/>
      <c r="DYE48"/>
      <c r="DYF48"/>
      <c r="DYG48"/>
      <c r="DYH48"/>
      <c r="DYI48"/>
      <c r="DYJ48"/>
      <c r="DYK48"/>
      <c r="DYL48"/>
      <c r="DYM48"/>
      <c r="DYN48"/>
      <c r="DYO48"/>
      <c r="DYP48"/>
      <c r="DYQ48"/>
      <c r="DYR48"/>
      <c r="DYS48"/>
      <c r="DYT48"/>
      <c r="DYU48"/>
      <c r="DYV48"/>
      <c r="DYW48"/>
      <c r="DYX48"/>
      <c r="DYY48"/>
      <c r="DYZ48"/>
      <c r="DZA48"/>
      <c r="DZB48"/>
      <c r="DZC48"/>
      <c r="DZD48"/>
      <c r="DZE48"/>
      <c r="DZF48"/>
      <c r="DZG48"/>
      <c r="DZH48"/>
      <c r="DZI48"/>
      <c r="DZJ48"/>
      <c r="DZK48"/>
      <c r="DZL48"/>
      <c r="DZM48"/>
      <c r="DZN48"/>
      <c r="DZO48"/>
      <c r="DZP48"/>
      <c r="DZQ48"/>
      <c r="DZR48"/>
      <c r="DZS48"/>
      <c r="DZT48"/>
      <c r="DZU48"/>
      <c r="DZV48"/>
      <c r="DZW48"/>
      <c r="DZX48"/>
      <c r="DZY48"/>
      <c r="DZZ48"/>
      <c r="EAA48"/>
      <c r="EAB48"/>
      <c r="EAC48"/>
      <c r="EAD48"/>
      <c r="EAE48"/>
      <c r="EAF48"/>
      <c r="EAG48"/>
      <c r="EAH48"/>
      <c r="EAI48"/>
      <c r="EAJ48"/>
      <c r="EAK48"/>
      <c r="EAL48"/>
      <c r="EAM48"/>
      <c r="EAN48"/>
      <c r="EAO48"/>
      <c r="EAP48"/>
      <c r="EAQ48"/>
      <c r="EAR48"/>
      <c r="EAS48"/>
      <c r="EAT48"/>
      <c r="EAU48"/>
      <c r="EAV48"/>
      <c r="EAW48"/>
      <c r="EAX48"/>
      <c r="EAY48"/>
      <c r="EAZ48"/>
      <c r="EBA48"/>
      <c r="EBB48"/>
      <c r="EBC48"/>
      <c r="EBD48"/>
      <c r="EBE48"/>
      <c r="EBF48"/>
      <c r="EBG48"/>
      <c r="EBH48"/>
      <c r="EBI48"/>
      <c r="EBJ48"/>
      <c r="EBK48"/>
      <c r="EBL48"/>
      <c r="EBM48"/>
      <c r="EBN48"/>
      <c r="EBO48"/>
      <c r="EBP48"/>
      <c r="EBQ48"/>
      <c r="EBR48"/>
      <c r="EBS48"/>
      <c r="EBT48"/>
      <c r="EBU48"/>
      <c r="EBV48"/>
      <c r="EBW48"/>
      <c r="EBX48"/>
      <c r="EBY48"/>
      <c r="EBZ48"/>
      <c r="ECA48"/>
      <c r="ECB48"/>
      <c r="ECC48"/>
      <c r="ECD48"/>
      <c r="ECE48"/>
      <c r="ECF48"/>
      <c r="ECG48"/>
      <c r="ECH48"/>
      <c r="ECI48"/>
      <c r="ECJ48"/>
      <c r="ECK48"/>
      <c r="ECL48"/>
      <c r="ECM48"/>
      <c r="ECN48"/>
      <c r="ECO48"/>
      <c r="ECP48"/>
      <c r="ECQ48"/>
      <c r="ECR48"/>
      <c r="ECS48"/>
      <c r="ECT48"/>
      <c r="ECU48"/>
      <c r="ECV48"/>
      <c r="ECW48"/>
      <c r="ECX48"/>
      <c r="ECY48"/>
      <c r="ECZ48"/>
      <c r="EDA48"/>
      <c r="EDB48"/>
      <c r="EDC48"/>
      <c r="EDD48"/>
      <c r="EDE48"/>
      <c r="EDF48"/>
      <c r="EDG48"/>
      <c r="EDH48"/>
      <c r="EDI48"/>
      <c r="EDJ48"/>
      <c r="EDK48"/>
      <c r="EDL48"/>
      <c r="EDM48"/>
      <c r="EDN48"/>
      <c r="EDO48"/>
      <c r="EDP48"/>
      <c r="EDQ48"/>
      <c r="EDR48"/>
      <c r="EDS48"/>
      <c r="EDT48"/>
      <c r="EDU48"/>
      <c r="EDV48"/>
      <c r="EDW48"/>
      <c r="EDX48"/>
      <c r="EDY48"/>
      <c r="EDZ48"/>
      <c r="EEA48"/>
      <c r="EEB48"/>
      <c r="EEC48"/>
      <c r="EED48"/>
      <c r="EEE48"/>
      <c r="EEF48"/>
      <c r="EEG48"/>
      <c r="EEH48"/>
      <c r="EEI48"/>
      <c r="EEJ48"/>
      <c r="EEK48"/>
      <c r="EEL48"/>
      <c r="EEM48"/>
      <c r="EEN48"/>
      <c r="EEO48"/>
      <c r="EEP48"/>
      <c r="EEQ48"/>
      <c r="EER48"/>
      <c r="EES48"/>
      <c r="EET48"/>
      <c r="EEU48"/>
      <c r="EEV48"/>
      <c r="EEW48"/>
      <c r="EEX48"/>
      <c r="EEY48"/>
      <c r="EEZ48"/>
      <c r="EFA48"/>
      <c r="EFB48"/>
      <c r="EFC48"/>
      <c r="EFD48"/>
      <c r="EFE48"/>
      <c r="EFF48"/>
      <c r="EFG48"/>
      <c r="EFH48"/>
      <c r="EFI48"/>
      <c r="EFJ48"/>
      <c r="EFK48"/>
      <c r="EFL48"/>
      <c r="EFM48"/>
      <c r="EFN48"/>
      <c r="EFO48"/>
      <c r="EFP48"/>
      <c r="EFQ48"/>
      <c r="EFR48"/>
      <c r="EFS48"/>
      <c r="EFT48"/>
      <c r="EFU48"/>
      <c r="EFV48"/>
      <c r="EFW48"/>
      <c r="EFX48"/>
      <c r="EFY48"/>
      <c r="EFZ48"/>
      <c r="EGA48"/>
      <c r="EGB48"/>
      <c r="EGC48"/>
      <c r="EGD48"/>
      <c r="EGE48"/>
      <c r="EGF48"/>
      <c r="EGG48"/>
      <c r="EGH48"/>
      <c r="EGI48"/>
      <c r="EGJ48"/>
      <c r="EGK48"/>
      <c r="EGL48"/>
      <c r="EGM48"/>
      <c r="EGN48"/>
      <c r="EGO48"/>
      <c r="EGP48"/>
      <c r="EGQ48"/>
      <c r="EGR48"/>
      <c r="EGS48"/>
      <c r="EGT48"/>
      <c r="EGU48"/>
      <c r="EGV48"/>
      <c r="EGW48"/>
      <c r="EGX48"/>
      <c r="EGY48"/>
      <c r="EGZ48"/>
      <c r="EHA48"/>
      <c r="EHB48"/>
      <c r="EHC48"/>
      <c r="EHD48"/>
      <c r="EHE48"/>
      <c r="EHF48"/>
      <c r="EHG48"/>
      <c r="EHH48"/>
      <c r="EHI48"/>
      <c r="EHJ48"/>
      <c r="EHK48"/>
      <c r="EHL48"/>
      <c r="EHM48"/>
      <c r="EHN48"/>
      <c r="EHO48"/>
      <c r="EHP48"/>
      <c r="EHQ48"/>
      <c r="EHR48"/>
      <c r="EHS48"/>
      <c r="EHT48"/>
      <c r="EHU48"/>
      <c r="EHV48"/>
      <c r="EHW48"/>
      <c r="EHX48"/>
      <c r="EHY48"/>
      <c r="EHZ48"/>
      <c r="EIA48"/>
      <c r="EIB48"/>
      <c r="EIC48"/>
      <c r="EID48"/>
      <c r="EIE48"/>
      <c r="EIF48"/>
      <c r="EIG48"/>
      <c r="EIH48"/>
      <c r="EII48"/>
      <c r="EIJ48"/>
      <c r="EIK48"/>
      <c r="EIL48"/>
      <c r="EIM48"/>
      <c r="EIN48"/>
      <c r="EIO48"/>
      <c r="EIP48"/>
      <c r="EIQ48"/>
      <c r="EIR48"/>
      <c r="EIS48"/>
      <c r="EIT48"/>
      <c r="EIU48"/>
      <c r="EIV48"/>
      <c r="EIW48"/>
      <c r="EIX48"/>
      <c r="EIY48"/>
      <c r="EIZ48"/>
      <c r="EJA48"/>
      <c r="EJB48"/>
      <c r="EJC48"/>
      <c r="EJD48"/>
      <c r="EJE48"/>
      <c r="EJF48"/>
      <c r="EJG48"/>
      <c r="EJH48"/>
      <c r="EJI48"/>
      <c r="EJJ48"/>
      <c r="EJK48"/>
      <c r="EJL48"/>
      <c r="EJM48"/>
      <c r="EJN48"/>
      <c r="EJO48"/>
      <c r="EJP48"/>
      <c r="EJQ48"/>
      <c r="EJR48"/>
      <c r="EJS48"/>
      <c r="EJT48"/>
      <c r="EJU48"/>
      <c r="EJV48"/>
      <c r="EJW48"/>
      <c r="EJX48"/>
      <c r="EJY48"/>
      <c r="EJZ48"/>
      <c r="EKA48"/>
      <c r="EKB48"/>
      <c r="EKC48"/>
      <c r="EKD48"/>
      <c r="EKE48"/>
      <c r="EKF48"/>
      <c r="EKG48"/>
      <c r="EKH48"/>
      <c r="EKI48"/>
      <c r="EKJ48"/>
      <c r="EKK48"/>
      <c r="EKL48"/>
      <c r="EKM48"/>
      <c r="EKN48"/>
      <c r="EKO48"/>
      <c r="EKP48"/>
      <c r="EKQ48"/>
      <c r="EKR48"/>
      <c r="EKS48"/>
      <c r="EKT48"/>
      <c r="EKU48"/>
      <c r="EKV48"/>
      <c r="EKW48"/>
      <c r="EKX48"/>
      <c r="EKY48"/>
      <c r="EKZ48"/>
      <c r="ELA48"/>
      <c r="ELB48"/>
      <c r="ELC48"/>
      <c r="ELD48"/>
      <c r="ELE48"/>
      <c r="ELF48"/>
      <c r="ELG48"/>
      <c r="ELH48"/>
      <c r="ELI48"/>
      <c r="ELJ48"/>
      <c r="ELK48"/>
      <c r="ELL48"/>
      <c r="ELM48"/>
      <c r="ELN48"/>
      <c r="ELO48"/>
      <c r="ELP48"/>
      <c r="ELQ48"/>
      <c r="ELR48"/>
      <c r="ELS48"/>
      <c r="ELT48"/>
      <c r="ELU48"/>
      <c r="ELV48"/>
      <c r="ELW48"/>
      <c r="ELX48"/>
      <c r="ELY48"/>
      <c r="ELZ48"/>
      <c r="EMA48"/>
      <c r="EMB48"/>
      <c r="EMC48"/>
      <c r="EMD48"/>
      <c r="EME48"/>
      <c r="EMF48"/>
      <c r="EMG48"/>
      <c r="EMH48"/>
      <c r="EMI48"/>
      <c r="EMJ48"/>
      <c r="EMK48"/>
      <c r="EML48"/>
      <c r="EMM48"/>
      <c r="EMN48"/>
      <c r="EMO48"/>
      <c r="EMP48"/>
      <c r="EMQ48"/>
      <c r="EMR48"/>
      <c r="EMS48"/>
      <c r="EMT48"/>
      <c r="EMU48"/>
      <c r="EMV48"/>
      <c r="EMW48"/>
      <c r="EMX48"/>
      <c r="EMY48"/>
      <c r="EMZ48"/>
      <c r="ENA48"/>
      <c r="ENB48"/>
      <c r="ENC48"/>
      <c r="END48"/>
      <c r="ENE48"/>
      <c r="ENF48"/>
      <c r="ENG48"/>
      <c r="ENH48"/>
      <c r="ENI48"/>
      <c r="ENJ48"/>
      <c r="ENK48"/>
      <c r="ENL48"/>
      <c r="ENM48"/>
      <c r="ENN48"/>
      <c r="ENO48"/>
      <c r="ENP48"/>
      <c r="ENQ48"/>
      <c r="ENR48"/>
      <c r="ENS48"/>
      <c r="ENT48"/>
      <c r="ENU48"/>
      <c r="ENV48"/>
      <c r="ENW48"/>
      <c r="ENX48"/>
      <c r="ENY48"/>
      <c r="ENZ48"/>
      <c r="EOA48"/>
      <c r="EOB48"/>
      <c r="EOC48"/>
      <c r="EOD48"/>
      <c r="EOE48"/>
      <c r="EOF48"/>
      <c r="EOG48"/>
      <c r="EOH48"/>
      <c r="EOI48"/>
      <c r="EOJ48"/>
      <c r="EOK48"/>
      <c r="EOL48"/>
      <c r="EOM48"/>
      <c r="EON48"/>
      <c r="EOO48"/>
      <c r="EOP48"/>
      <c r="EOQ48"/>
      <c r="EOR48"/>
      <c r="EOS48"/>
      <c r="EOT48"/>
      <c r="EOU48"/>
      <c r="EOV48"/>
      <c r="EOW48"/>
      <c r="EOX48"/>
      <c r="EOY48"/>
      <c r="EOZ48"/>
      <c r="EPA48"/>
      <c r="EPB48"/>
      <c r="EPC48"/>
      <c r="EPD48"/>
      <c r="EPE48"/>
      <c r="EPF48"/>
      <c r="EPG48"/>
      <c r="EPH48"/>
      <c r="EPI48"/>
      <c r="EPJ48"/>
      <c r="EPK48"/>
      <c r="EPL48"/>
      <c r="EPM48"/>
      <c r="EPN48"/>
      <c r="EPO48"/>
      <c r="EPP48"/>
      <c r="EPQ48"/>
      <c r="EPR48"/>
      <c r="EPS48"/>
      <c r="EPT48"/>
      <c r="EPU48"/>
      <c r="EPV48"/>
      <c r="EPW48"/>
      <c r="EPX48"/>
      <c r="EPY48"/>
      <c r="EPZ48"/>
      <c r="EQA48"/>
      <c r="EQB48"/>
      <c r="EQC48"/>
      <c r="EQD48"/>
      <c r="EQE48"/>
      <c r="EQF48"/>
      <c r="EQG48"/>
      <c r="EQH48"/>
      <c r="EQI48"/>
      <c r="EQJ48"/>
      <c r="EQK48"/>
      <c r="EQL48"/>
      <c r="EQM48"/>
      <c r="EQN48"/>
      <c r="EQO48"/>
      <c r="EQP48"/>
      <c r="EQQ48"/>
      <c r="EQR48"/>
      <c r="EQS48"/>
      <c r="EQT48"/>
      <c r="EQU48"/>
      <c r="EQV48"/>
      <c r="EQW48"/>
      <c r="EQX48"/>
      <c r="EQY48"/>
      <c r="EQZ48"/>
      <c r="ERA48"/>
      <c r="ERB48"/>
      <c r="ERC48"/>
      <c r="ERD48"/>
      <c r="ERE48"/>
      <c r="ERF48"/>
      <c r="ERG48"/>
      <c r="ERH48"/>
      <c r="ERI48"/>
      <c r="ERJ48"/>
      <c r="ERK48"/>
      <c r="ERL48"/>
      <c r="ERM48"/>
      <c r="ERN48"/>
      <c r="ERO48"/>
      <c r="ERP48"/>
      <c r="ERQ48"/>
      <c r="ERR48"/>
      <c r="ERS48"/>
      <c r="ERT48"/>
      <c r="ERU48"/>
      <c r="ERV48"/>
      <c r="ERW48"/>
      <c r="ERX48"/>
      <c r="ERY48"/>
      <c r="ERZ48"/>
      <c r="ESA48"/>
      <c r="ESB48"/>
      <c r="ESC48"/>
      <c r="ESD48"/>
      <c r="ESE48"/>
      <c r="ESF48"/>
      <c r="ESG48"/>
      <c r="ESH48"/>
      <c r="ESI48"/>
      <c r="ESJ48"/>
      <c r="ESK48"/>
      <c r="ESL48"/>
      <c r="ESM48"/>
      <c r="ESN48"/>
      <c r="ESO48"/>
      <c r="ESP48"/>
      <c r="ESQ48"/>
      <c r="ESR48"/>
      <c r="ESS48"/>
      <c r="EST48"/>
      <c r="ESU48"/>
      <c r="ESV48"/>
      <c r="ESW48"/>
      <c r="ESX48"/>
      <c r="ESY48"/>
      <c r="ESZ48"/>
      <c r="ETA48"/>
      <c r="ETB48"/>
      <c r="ETC48"/>
      <c r="ETD48"/>
      <c r="ETE48"/>
      <c r="ETF48"/>
      <c r="ETG48"/>
      <c r="ETH48"/>
      <c r="ETI48"/>
      <c r="ETJ48"/>
      <c r="ETK48"/>
      <c r="ETL48"/>
      <c r="ETM48"/>
      <c r="ETN48"/>
      <c r="ETO48"/>
      <c r="ETP48"/>
      <c r="ETQ48"/>
      <c r="ETR48"/>
      <c r="ETS48"/>
      <c r="ETT48"/>
      <c r="ETU48"/>
      <c r="ETV48"/>
      <c r="ETW48"/>
      <c r="ETX48"/>
      <c r="ETY48"/>
      <c r="ETZ48"/>
      <c r="EUA48"/>
      <c r="EUB48"/>
      <c r="EUC48"/>
      <c r="EUD48"/>
      <c r="EUE48"/>
      <c r="EUF48"/>
      <c r="EUG48"/>
      <c r="EUH48"/>
      <c r="EUI48"/>
      <c r="EUJ48"/>
      <c r="EUK48"/>
      <c r="EUL48"/>
      <c r="EUM48"/>
      <c r="EUN48"/>
      <c r="EUO48"/>
      <c r="EUP48"/>
      <c r="EUQ48"/>
      <c r="EUR48"/>
      <c r="EUS48"/>
      <c r="EUT48"/>
      <c r="EUU48"/>
      <c r="EUV48"/>
      <c r="EUW48"/>
      <c r="EUX48"/>
      <c r="EUY48"/>
      <c r="EUZ48"/>
      <c r="EVA48"/>
      <c r="EVB48"/>
      <c r="EVC48"/>
      <c r="EVD48"/>
      <c r="EVE48"/>
      <c r="EVF48"/>
      <c r="EVG48"/>
      <c r="EVH48"/>
      <c r="EVI48"/>
      <c r="EVJ48"/>
      <c r="EVK48"/>
      <c r="EVL48"/>
      <c r="EVM48"/>
      <c r="EVN48"/>
      <c r="EVO48"/>
      <c r="EVP48"/>
      <c r="EVQ48"/>
      <c r="EVR48"/>
      <c r="EVS48"/>
      <c r="EVT48"/>
      <c r="EVU48"/>
      <c r="EVV48"/>
      <c r="EVW48"/>
      <c r="EVX48"/>
      <c r="EVY48"/>
      <c r="EVZ48"/>
      <c r="EWA48"/>
      <c r="EWB48"/>
      <c r="EWC48"/>
      <c r="EWD48"/>
      <c r="EWE48"/>
      <c r="EWF48"/>
      <c r="EWG48"/>
      <c r="EWH48"/>
      <c r="EWI48"/>
      <c r="EWJ48"/>
      <c r="EWK48"/>
      <c r="EWL48"/>
      <c r="EWM48"/>
      <c r="EWN48"/>
      <c r="EWO48"/>
      <c r="EWP48"/>
      <c r="EWQ48"/>
      <c r="EWR48"/>
      <c r="EWS48"/>
      <c r="EWT48"/>
      <c r="EWU48"/>
      <c r="EWV48"/>
      <c r="EWW48"/>
      <c r="EWX48"/>
      <c r="EWY48"/>
      <c r="EWZ48"/>
      <c r="EXA48"/>
      <c r="EXB48"/>
      <c r="EXC48"/>
      <c r="EXD48"/>
      <c r="EXE48"/>
      <c r="EXF48"/>
      <c r="EXG48"/>
      <c r="EXH48"/>
      <c r="EXI48"/>
      <c r="EXJ48"/>
      <c r="EXK48"/>
      <c r="EXL48"/>
      <c r="EXM48"/>
      <c r="EXN48"/>
      <c r="EXO48"/>
      <c r="EXP48"/>
      <c r="EXQ48"/>
      <c r="EXR48"/>
      <c r="EXS48"/>
      <c r="EXT48"/>
      <c r="EXU48"/>
      <c r="EXV48"/>
      <c r="EXW48"/>
      <c r="EXX48"/>
      <c r="EXY48"/>
      <c r="EXZ48"/>
      <c r="EYA48"/>
      <c r="EYB48"/>
      <c r="EYC48"/>
      <c r="EYD48"/>
      <c r="EYE48"/>
      <c r="EYF48"/>
      <c r="EYG48"/>
      <c r="EYH48"/>
      <c r="EYI48"/>
      <c r="EYJ48"/>
      <c r="EYK48"/>
      <c r="EYL48"/>
      <c r="EYM48"/>
      <c r="EYN48"/>
      <c r="EYO48"/>
      <c r="EYP48"/>
      <c r="EYQ48"/>
      <c r="EYR48"/>
      <c r="EYS48"/>
      <c r="EYT48"/>
      <c r="EYU48"/>
      <c r="EYV48"/>
      <c r="EYW48"/>
      <c r="EYX48"/>
      <c r="EYY48"/>
      <c r="EYZ48"/>
      <c r="EZA48"/>
      <c r="EZB48"/>
      <c r="EZC48"/>
      <c r="EZD48"/>
      <c r="EZE48"/>
      <c r="EZF48"/>
      <c r="EZG48"/>
      <c r="EZH48"/>
      <c r="EZI48"/>
      <c r="EZJ48"/>
      <c r="EZK48"/>
      <c r="EZL48"/>
      <c r="EZM48"/>
      <c r="EZN48"/>
      <c r="EZO48"/>
      <c r="EZP48"/>
      <c r="EZQ48"/>
      <c r="EZR48"/>
      <c r="EZS48"/>
      <c r="EZT48"/>
      <c r="EZU48"/>
      <c r="EZV48"/>
      <c r="EZW48"/>
      <c r="EZX48"/>
      <c r="EZY48"/>
      <c r="EZZ48"/>
      <c r="FAA48"/>
      <c r="FAB48"/>
      <c r="FAC48"/>
      <c r="FAD48"/>
      <c r="FAE48"/>
      <c r="FAF48"/>
      <c r="FAG48"/>
      <c r="FAH48"/>
      <c r="FAI48"/>
      <c r="FAJ48"/>
      <c r="FAK48"/>
      <c r="FAL48"/>
      <c r="FAM48"/>
      <c r="FAN48"/>
      <c r="FAO48"/>
      <c r="FAP48"/>
      <c r="FAQ48"/>
      <c r="FAR48"/>
      <c r="FAS48"/>
      <c r="FAT48"/>
      <c r="FAU48"/>
      <c r="FAV48"/>
      <c r="FAW48"/>
      <c r="FAX48"/>
      <c r="FAY48"/>
      <c r="FAZ48"/>
      <c r="FBA48"/>
      <c r="FBB48"/>
      <c r="FBC48"/>
      <c r="FBD48"/>
      <c r="FBE48"/>
      <c r="FBF48"/>
      <c r="FBG48"/>
      <c r="FBH48"/>
      <c r="FBI48"/>
      <c r="FBJ48"/>
      <c r="FBK48"/>
      <c r="FBL48"/>
      <c r="FBM48"/>
      <c r="FBN48"/>
      <c r="FBO48"/>
      <c r="FBP48"/>
      <c r="FBQ48"/>
      <c r="FBR48"/>
      <c r="FBS48"/>
      <c r="FBT48"/>
      <c r="FBU48"/>
      <c r="FBV48"/>
      <c r="FBW48"/>
      <c r="FBX48"/>
      <c r="FBY48"/>
      <c r="FBZ48"/>
      <c r="FCA48"/>
      <c r="FCB48"/>
      <c r="FCC48"/>
      <c r="FCD48"/>
      <c r="FCE48"/>
      <c r="FCF48"/>
      <c r="FCG48"/>
      <c r="FCH48"/>
      <c r="FCI48"/>
      <c r="FCJ48"/>
      <c r="FCK48"/>
      <c r="FCL48"/>
      <c r="FCM48"/>
      <c r="FCN48"/>
      <c r="FCO48"/>
      <c r="FCP48"/>
      <c r="FCQ48"/>
      <c r="FCR48"/>
      <c r="FCS48"/>
      <c r="FCT48"/>
      <c r="FCU48"/>
      <c r="FCV48"/>
      <c r="FCW48"/>
      <c r="FCX48"/>
      <c r="FCY48"/>
      <c r="FCZ48"/>
      <c r="FDA48"/>
      <c r="FDB48"/>
      <c r="FDC48"/>
      <c r="FDD48"/>
      <c r="FDE48"/>
      <c r="FDF48"/>
      <c r="FDG48"/>
      <c r="FDH48"/>
      <c r="FDI48"/>
      <c r="FDJ48"/>
      <c r="FDK48"/>
      <c r="FDL48"/>
      <c r="FDM48"/>
      <c r="FDN48"/>
      <c r="FDO48"/>
      <c r="FDP48"/>
      <c r="FDQ48"/>
      <c r="FDR48"/>
      <c r="FDS48"/>
      <c r="FDT48"/>
      <c r="FDU48"/>
      <c r="FDV48"/>
      <c r="FDW48"/>
      <c r="FDX48"/>
      <c r="FDY48"/>
      <c r="FDZ48"/>
      <c r="FEA48"/>
      <c r="FEB48"/>
      <c r="FEC48"/>
      <c r="FED48"/>
      <c r="FEE48"/>
      <c r="FEF48"/>
      <c r="FEG48"/>
      <c r="FEH48"/>
      <c r="FEI48"/>
      <c r="FEJ48"/>
      <c r="FEK48"/>
      <c r="FEL48"/>
      <c r="FEM48"/>
      <c r="FEN48"/>
      <c r="FEO48"/>
      <c r="FEP48"/>
      <c r="FEQ48"/>
      <c r="FER48"/>
      <c r="FES48"/>
      <c r="FET48"/>
      <c r="FEU48"/>
      <c r="FEV48"/>
      <c r="FEW48"/>
      <c r="FEX48"/>
      <c r="FEY48"/>
      <c r="FEZ48"/>
      <c r="FFA48"/>
      <c r="FFB48"/>
      <c r="FFC48"/>
      <c r="FFD48"/>
      <c r="FFE48"/>
      <c r="FFF48"/>
      <c r="FFG48"/>
      <c r="FFH48"/>
      <c r="FFI48"/>
      <c r="FFJ48"/>
      <c r="FFK48"/>
      <c r="FFL48"/>
      <c r="FFM48"/>
      <c r="FFN48"/>
      <c r="FFO48"/>
      <c r="FFP48"/>
      <c r="FFQ48"/>
      <c r="FFR48"/>
      <c r="FFS48"/>
      <c r="FFT48"/>
      <c r="FFU48"/>
      <c r="FFV48"/>
      <c r="FFW48"/>
      <c r="FFX48"/>
      <c r="FFY48"/>
      <c r="FFZ48"/>
      <c r="FGA48"/>
      <c r="FGB48"/>
      <c r="FGC48"/>
      <c r="FGD48"/>
      <c r="FGE48"/>
      <c r="FGF48"/>
      <c r="FGG48"/>
      <c r="FGH48"/>
      <c r="FGI48"/>
      <c r="FGJ48"/>
      <c r="FGK48"/>
      <c r="FGL48"/>
      <c r="FGM48"/>
      <c r="FGN48"/>
      <c r="FGO48"/>
      <c r="FGP48"/>
      <c r="FGQ48"/>
      <c r="FGR48"/>
      <c r="FGS48"/>
      <c r="FGT48"/>
      <c r="FGU48"/>
      <c r="FGV48"/>
      <c r="FGW48"/>
      <c r="FGX48"/>
      <c r="FGY48"/>
      <c r="FGZ48"/>
      <c r="FHA48"/>
      <c r="FHB48"/>
      <c r="FHC48"/>
      <c r="FHD48"/>
      <c r="FHE48"/>
      <c r="FHF48"/>
      <c r="FHG48"/>
      <c r="FHH48"/>
      <c r="FHI48"/>
      <c r="FHJ48"/>
      <c r="FHK48"/>
      <c r="FHL48"/>
      <c r="FHM48"/>
      <c r="FHN48"/>
      <c r="FHO48"/>
      <c r="FHP48"/>
      <c r="FHQ48"/>
      <c r="FHR48"/>
      <c r="FHS48"/>
      <c r="FHT48"/>
      <c r="FHU48"/>
      <c r="FHV48"/>
      <c r="FHW48"/>
      <c r="FHX48"/>
      <c r="FHY48"/>
      <c r="FHZ48"/>
      <c r="FIA48"/>
      <c r="FIB48"/>
      <c r="FIC48"/>
      <c r="FID48"/>
      <c r="FIE48"/>
      <c r="FIF48"/>
      <c r="FIG48"/>
      <c r="FIH48"/>
      <c r="FII48"/>
      <c r="FIJ48"/>
      <c r="FIK48"/>
      <c r="FIL48"/>
      <c r="FIM48"/>
      <c r="FIN48"/>
      <c r="FIO48"/>
      <c r="FIP48"/>
      <c r="FIQ48"/>
      <c r="FIR48"/>
      <c r="FIS48"/>
      <c r="FIT48"/>
      <c r="FIU48"/>
      <c r="FIV48"/>
      <c r="FIW48"/>
      <c r="FIX48"/>
      <c r="FIY48"/>
      <c r="FIZ48"/>
      <c r="FJA48"/>
      <c r="FJB48"/>
      <c r="FJC48"/>
      <c r="FJD48"/>
      <c r="FJE48"/>
      <c r="FJF48"/>
      <c r="FJG48"/>
      <c r="FJH48"/>
      <c r="FJI48"/>
      <c r="FJJ48"/>
      <c r="FJK48"/>
      <c r="FJL48"/>
      <c r="FJM48"/>
      <c r="FJN48"/>
      <c r="FJO48"/>
      <c r="FJP48"/>
      <c r="FJQ48"/>
      <c r="FJR48"/>
      <c r="FJS48"/>
      <c r="FJT48"/>
      <c r="FJU48"/>
      <c r="FJV48"/>
      <c r="FJW48"/>
      <c r="FJX48"/>
      <c r="FJY48"/>
      <c r="FJZ48"/>
      <c r="FKA48"/>
      <c r="FKB48"/>
      <c r="FKC48"/>
      <c r="FKD48"/>
      <c r="FKE48"/>
      <c r="FKF48"/>
      <c r="FKG48"/>
      <c r="FKH48"/>
      <c r="FKI48"/>
      <c r="FKJ48"/>
      <c r="FKK48"/>
      <c r="FKL48"/>
      <c r="FKM48"/>
      <c r="FKN48"/>
      <c r="FKO48"/>
      <c r="FKP48"/>
      <c r="FKQ48"/>
      <c r="FKR48"/>
      <c r="FKS48"/>
      <c r="FKT48"/>
      <c r="FKU48"/>
      <c r="FKV48"/>
      <c r="FKW48"/>
      <c r="FKX48"/>
      <c r="FKY48"/>
      <c r="FKZ48"/>
      <c r="FLA48"/>
      <c r="FLB48"/>
      <c r="FLC48"/>
      <c r="FLD48"/>
      <c r="FLE48"/>
      <c r="FLF48"/>
      <c r="FLG48"/>
      <c r="FLH48"/>
      <c r="FLI48"/>
      <c r="FLJ48"/>
      <c r="FLK48"/>
      <c r="FLL48"/>
      <c r="FLM48"/>
      <c r="FLN48"/>
      <c r="FLO48"/>
      <c r="FLP48"/>
      <c r="FLQ48"/>
      <c r="FLR48"/>
      <c r="FLS48"/>
      <c r="FLT48"/>
      <c r="FLU48"/>
      <c r="FLV48"/>
      <c r="FLW48"/>
      <c r="FLX48"/>
      <c r="FLY48"/>
      <c r="FLZ48"/>
      <c r="FMA48"/>
      <c r="FMB48"/>
      <c r="FMC48"/>
      <c r="FMD48"/>
      <c r="FME48"/>
      <c r="FMF48"/>
      <c r="FMG48"/>
      <c r="FMH48"/>
      <c r="FMI48"/>
      <c r="FMJ48"/>
      <c r="FMK48"/>
      <c r="FML48"/>
      <c r="FMM48"/>
      <c r="FMN48"/>
      <c r="FMO48"/>
      <c r="FMP48"/>
      <c r="FMQ48"/>
      <c r="FMR48"/>
      <c r="FMS48"/>
      <c r="FMT48"/>
      <c r="FMU48"/>
      <c r="FMV48"/>
      <c r="FMW48"/>
      <c r="FMX48"/>
      <c r="FMY48"/>
      <c r="FMZ48"/>
      <c r="FNA48"/>
      <c r="FNB48"/>
      <c r="FNC48"/>
      <c r="FND48"/>
      <c r="FNE48"/>
      <c r="FNF48"/>
      <c r="FNG48"/>
      <c r="FNH48"/>
      <c r="FNI48"/>
      <c r="FNJ48"/>
      <c r="FNK48"/>
      <c r="FNL48"/>
      <c r="FNM48"/>
      <c r="FNN48"/>
      <c r="FNO48"/>
      <c r="FNP48"/>
      <c r="FNQ48"/>
      <c r="FNR48"/>
      <c r="FNS48"/>
      <c r="FNT48"/>
      <c r="FNU48"/>
      <c r="FNV48"/>
      <c r="FNW48"/>
      <c r="FNX48"/>
      <c r="FNY48"/>
      <c r="FNZ48"/>
      <c r="FOA48"/>
      <c r="FOB48"/>
      <c r="FOC48"/>
      <c r="FOD48"/>
      <c r="FOE48"/>
      <c r="FOF48"/>
      <c r="FOG48"/>
      <c r="FOH48"/>
      <c r="FOI48"/>
      <c r="FOJ48"/>
      <c r="FOK48"/>
      <c r="FOL48"/>
      <c r="FOM48"/>
      <c r="FON48"/>
      <c r="FOO48"/>
      <c r="FOP48"/>
      <c r="FOQ48"/>
      <c r="FOR48"/>
      <c r="FOS48"/>
      <c r="FOT48"/>
      <c r="FOU48"/>
      <c r="FOV48"/>
      <c r="FOW48"/>
      <c r="FOX48"/>
      <c r="FOY48"/>
      <c r="FOZ48"/>
      <c r="FPA48"/>
      <c r="FPB48"/>
      <c r="FPC48"/>
      <c r="FPD48"/>
      <c r="FPE48"/>
      <c r="FPF48"/>
      <c r="FPG48"/>
      <c r="FPH48"/>
      <c r="FPI48"/>
      <c r="FPJ48"/>
      <c r="FPK48"/>
      <c r="FPL48"/>
      <c r="FPM48"/>
      <c r="FPN48"/>
      <c r="FPO48"/>
      <c r="FPP48"/>
      <c r="FPQ48"/>
      <c r="FPR48"/>
      <c r="FPS48"/>
      <c r="FPT48"/>
      <c r="FPU48"/>
      <c r="FPV48"/>
      <c r="FPW48"/>
      <c r="FPX48"/>
      <c r="FPY48"/>
      <c r="FPZ48"/>
      <c r="FQA48"/>
      <c r="FQB48"/>
      <c r="FQC48"/>
      <c r="FQD48"/>
      <c r="FQE48"/>
      <c r="FQF48"/>
      <c r="FQG48"/>
      <c r="FQH48"/>
      <c r="FQI48"/>
      <c r="FQJ48"/>
      <c r="FQK48"/>
      <c r="FQL48"/>
      <c r="FQM48"/>
      <c r="FQN48"/>
      <c r="FQO48"/>
      <c r="FQP48"/>
      <c r="FQQ48"/>
      <c r="FQR48"/>
      <c r="FQS48"/>
      <c r="FQT48"/>
      <c r="FQU48"/>
      <c r="FQV48"/>
      <c r="FQW48"/>
      <c r="FQX48"/>
      <c r="FQY48"/>
      <c r="FQZ48"/>
      <c r="FRA48"/>
      <c r="FRB48"/>
      <c r="FRC48"/>
      <c r="FRD48"/>
      <c r="FRE48"/>
      <c r="FRF48"/>
      <c r="FRG48"/>
      <c r="FRH48"/>
      <c r="FRI48"/>
      <c r="FRJ48"/>
      <c r="FRK48"/>
      <c r="FRL48"/>
      <c r="FRM48"/>
      <c r="FRN48"/>
      <c r="FRO48"/>
      <c r="FRP48"/>
      <c r="FRQ48"/>
      <c r="FRR48"/>
      <c r="FRS48"/>
      <c r="FRT48"/>
      <c r="FRU48"/>
      <c r="FRV48"/>
      <c r="FRW48"/>
      <c r="FRX48"/>
      <c r="FRY48"/>
      <c r="FRZ48"/>
      <c r="FSA48"/>
      <c r="FSB48"/>
      <c r="FSC48"/>
      <c r="FSD48"/>
      <c r="FSE48"/>
      <c r="FSF48"/>
      <c r="FSG48"/>
      <c r="FSH48"/>
      <c r="FSI48"/>
      <c r="FSJ48"/>
      <c r="FSK48"/>
      <c r="FSL48"/>
      <c r="FSM48"/>
      <c r="FSN48"/>
      <c r="FSO48"/>
      <c r="FSP48"/>
      <c r="FSQ48"/>
      <c r="FSR48"/>
      <c r="FSS48"/>
      <c r="FST48"/>
      <c r="FSU48"/>
      <c r="FSV48"/>
      <c r="FSW48"/>
      <c r="FSX48"/>
      <c r="FSY48"/>
      <c r="FSZ48"/>
      <c r="FTA48"/>
      <c r="FTB48"/>
      <c r="FTC48"/>
      <c r="FTD48"/>
      <c r="FTE48"/>
      <c r="FTF48"/>
      <c r="FTG48"/>
      <c r="FTH48"/>
      <c r="FTI48"/>
      <c r="FTJ48"/>
      <c r="FTK48"/>
      <c r="FTL48"/>
      <c r="FTM48"/>
      <c r="FTN48"/>
      <c r="FTO48"/>
      <c r="FTP48"/>
      <c r="FTQ48"/>
      <c r="FTR48"/>
      <c r="FTS48"/>
      <c r="FTT48"/>
      <c r="FTU48"/>
      <c r="FTV48"/>
      <c r="FTW48"/>
      <c r="FTX48"/>
      <c r="FTY48"/>
      <c r="FTZ48"/>
      <c r="FUA48"/>
      <c r="FUB48"/>
      <c r="FUC48"/>
      <c r="FUD48"/>
      <c r="FUE48"/>
      <c r="FUF48"/>
      <c r="FUG48"/>
      <c r="FUH48"/>
      <c r="FUI48"/>
      <c r="FUJ48"/>
      <c r="FUK48"/>
      <c r="FUL48"/>
      <c r="FUM48"/>
      <c r="FUN48"/>
      <c r="FUO48"/>
      <c r="FUP48"/>
      <c r="FUQ48"/>
      <c r="FUR48"/>
      <c r="FUS48"/>
      <c r="FUT48"/>
      <c r="FUU48"/>
      <c r="FUV48"/>
      <c r="FUW48"/>
      <c r="FUX48"/>
      <c r="FUY48"/>
      <c r="FUZ48"/>
      <c r="FVA48"/>
      <c r="FVB48"/>
      <c r="FVC48"/>
      <c r="FVD48"/>
      <c r="FVE48"/>
      <c r="FVF48"/>
      <c r="FVG48"/>
      <c r="FVH48"/>
      <c r="FVI48"/>
      <c r="FVJ48"/>
      <c r="FVK48"/>
      <c r="FVL48"/>
      <c r="FVM48"/>
      <c r="FVN48"/>
      <c r="FVO48"/>
      <c r="FVP48"/>
      <c r="FVQ48"/>
      <c r="FVR48"/>
      <c r="FVS48"/>
      <c r="FVT48"/>
      <c r="FVU48"/>
      <c r="FVV48"/>
      <c r="FVW48"/>
      <c r="FVX48"/>
      <c r="FVY48"/>
      <c r="FVZ48"/>
      <c r="FWA48"/>
      <c r="FWB48"/>
      <c r="FWC48"/>
      <c r="FWD48"/>
      <c r="FWE48"/>
      <c r="FWF48"/>
      <c r="FWG48"/>
      <c r="FWH48"/>
      <c r="FWI48"/>
      <c r="FWJ48"/>
      <c r="FWK48"/>
      <c r="FWL48"/>
      <c r="FWM48"/>
      <c r="FWN48"/>
      <c r="FWO48"/>
      <c r="FWP48"/>
      <c r="FWQ48"/>
      <c r="FWR48"/>
      <c r="FWS48"/>
      <c r="FWT48"/>
      <c r="FWU48"/>
      <c r="FWV48"/>
      <c r="FWW48"/>
      <c r="FWX48"/>
      <c r="FWY48"/>
      <c r="FWZ48"/>
      <c r="FXA48"/>
      <c r="FXB48"/>
      <c r="FXC48"/>
      <c r="FXD48"/>
      <c r="FXE48"/>
      <c r="FXF48"/>
      <c r="FXG48"/>
      <c r="FXH48"/>
      <c r="FXI48"/>
      <c r="FXJ48"/>
      <c r="FXK48"/>
      <c r="FXL48"/>
      <c r="FXM48"/>
      <c r="FXN48"/>
      <c r="FXO48"/>
      <c r="FXP48"/>
      <c r="FXQ48"/>
      <c r="FXR48"/>
      <c r="FXS48"/>
      <c r="FXT48"/>
      <c r="FXU48"/>
      <c r="FXV48"/>
      <c r="FXW48"/>
      <c r="FXX48"/>
      <c r="FXY48"/>
      <c r="FXZ48"/>
      <c r="FYA48"/>
      <c r="FYB48"/>
      <c r="FYC48"/>
      <c r="FYD48"/>
      <c r="FYE48"/>
      <c r="FYF48"/>
      <c r="FYG48"/>
      <c r="FYH48"/>
      <c r="FYI48"/>
      <c r="FYJ48"/>
      <c r="FYK48"/>
      <c r="FYL48"/>
      <c r="FYM48"/>
      <c r="FYN48"/>
      <c r="FYO48"/>
      <c r="FYP48"/>
      <c r="FYQ48"/>
      <c r="FYR48"/>
      <c r="FYS48"/>
      <c r="FYT48"/>
      <c r="FYU48"/>
      <c r="FYV48"/>
      <c r="FYW48"/>
      <c r="FYX48"/>
      <c r="FYY48"/>
      <c r="FYZ48"/>
      <c r="FZA48"/>
      <c r="FZB48"/>
      <c r="FZC48"/>
      <c r="FZD48"/>
      <c r="FZE48"/>
      <c r="FZF48"/>
      <c r="FZG48"/>
      <c r="FZH48"/>
      <c r="FZI48"/>
      <c r="FZJ48"/>
      <c r="FZK48"/>
      <c r="FZL48"/>
      <c r="FZM48"/>
      <c r="FZN48"/>
      <c r="FZO48"/>
      <c r="FZP48"/>
      <c r="FZQ48"/>
      <c r="FZR48"/>
      <c r="FZS48"/>
      <c r="FZT48"/>
      <c r="FZU48"/>
      <c r="FZV48"/>
      <c r="FZW48"/>
      <c r="FZX48"/>
      <c r="FZY48"/>
      <c r="FZZ48"/>
      <c r="GAA48"/>
      <c r="GAB48"/>
      <c r="GAC48"/>
      <c r="GAD48"/>
      <c r="GAE48"/>
      <c r="GAF48"/>
      <c r="GAG48"/>
      <c r="GAH48"/>
      <c r="GAI48"/>
      <c r="GAJ48"/>
      <c r="GAK48"/>
      <c r="GAL48"/>
      <c r="GAM48"/>
      <c r="GAN48"/>
      <c r="GAO48"/>
      <c r="GAP48"/>
      <c r="GAQ48"/>
      <c r="GAR48"/>
      <c r="GAS48"/>
      <c r="GAT48"/>
      <c r="GAU48"/>
      <c r="GAV48"/>
      <c r="GAW48"/>
      <c r="GAX48"/>
      <c r="GAY48"/>
      <c r="GAZ48"/>
      <c r="GBA48"/>
      <c r="GBB48"/>
      <c r="GBC48"/>
      <c r="GBD48"/>
      <c r="GBE48"/>
      <c r="GBF48"/>
      <c r="GBG48"/>
      <c r="GBH48"/>
      <c r="GBI48"/>
      <c r="GBJ48"/>
      <c r="GBK48"/>
      <c r="GBL48"/>
      <c r="GBM48"/>
      <c r="GBN48"/>
      <c r="GBO48"/>
      <c r="GBP48"/>
      <c r="GBQ48"/>
      <c r="GBR48"/>
      <c r="GBS48"/>
      <c r="GBT48"/>
      <c r="GBU48"/>
      <c r="GBV48"/>
      <c r="GBW48"/>
      <c r="GBX48"/>
      <c r="GBY48"/>
      <c r="GBZ48"/>
      <c r="GCA48"/>
      <c r="GCB48"/>
      <c r="GCC48"/>
      <c r="GCD48"/>
      <c r="GCE48"/>
      <c r="GCF48"/>
      <c r="GCG48"/>
      <c r="GCH48"/>
      <c r="GCI48"/>
      <c r="GCJ48"/>
      <c r="GCK48"/>
      <c r="GCL48"/>
      <c r="GCM48"/>
      <c r="GCN48"/>
      <c r="GCO48"/>
      <c r="GCP48"/>
      <c r="GCQ48"/>
      <c r="GCR48"/>
      <c r="GCS48"/>
      <c r="GCT48"/>
      <c r="GCU48"/>
      <c r="GCV48"/>
      <c r="GCW48"/>
      <c r="GCX48"/>
      <c r="GCY48"/>
      <c r="GCZ48"/>
      <c r="GDA48"/>
      <c r="GDB48"/>
      <c r="GDC48"/>
      <c r="GDD48"/>
      <c r="GDE48"/>
      <c r="GDF48"/>
      <c r="GDG48"/>
      <c r="GDH48"/>
      <c r="GDI48"/>
      <c r="GDJ48"/>
      <c r="GDK48"/>
      <c r="GDL48"/>
      <c r="GDM48"/>
      <c r="GDN48"/>
      <c r="GDO48"/>
      <c r="GDP48"/>
      <c r="GDQ48"/>
      <c r="GDR48"/>
      <c r="GDS48"/>
      <c r="GDT48"/>
      <c r="GDU48"/>
      <c r="GDV48"/>
      <c r="GDW48"/>
      <c r="GDX48"/>
      <c r="GDY48"/>
      <c r="GDZ48"/>
      <c r="GEA48"/>
      <c r="GEB48"/>
      <c r="GEC48"/>
      <c r="GED48"/>
      <c r="GEE48"/>
      <c r="GEF48"/>
      <c r="GEG48"/>
      <c r="GEH48"/>
      <c r="GEI48"/>
      <c r="GEJ48"/>
      <c r="GEK48"/>
      <c r="GEL48"/>
      <c r="GEM48"/>
      <c r="GEN48"/>
      <c r="GEO48"/>
      <c r="GEP48"/>
      <c r="GEQ48"/>
      <c r="GER48"/>
      <c r="GES48"/>
      <c r="GET48"/>
      <c r="GEU48"/>
      <c r="GEV48"/>
      <c r="GEW48"/>
      <c r="GEX48"/>
      <c r="GEY48"/>
      <c r="GEZ48"/>
      <c r="GFA48"/>
      <c r="GFB48"/>
      <c r="GFC48"/>
      <c r="GFD48"/>
      <c r="GFE48"/>
      <c r="GFF48"/>
      <c r="GFG48"/>
      <c r="GFH48"/>
      <c r="GFI48"/>
      <c r="GFJ48"/>
      <c r="GFK48"/>
      <c r="GFL48"/>
      <c r="GFM48"/>
      <c r="GFN48"/>
      <c r="GFO48"/>
      <c r="GFP48"/>
      <c r="GFQ48"/>
      <c r="GFR48"/>
      <c r="GFS48"/>
      <c r="GFT48"/>
      <c r="GFU48"/>
      <c r="GFV48"/>
      <c r="GFW48"/>
      <c r="GFX48"/>
      <c r="GFY48"/>
      <c r="GFZ48"/>
      <c r="GGA48"/>
      <c r="GGB48"/>
      <c r="GGC48"/>
      <c r="GGD48"/>
      <c r="GGE48"/>
      <c r="GGF48"/>
      <c r="GGG48"/>
      <c r="GGH48"/>
      <c r="GGI48"/>
      <c r="GGJ48"/>
      <c r="GGK48"/>
      <c r="GGL48"/>
      <c r="GGM48"/>
      <c r="GGN48"/>
      <c r="GGO48"/>
      <c r="GGP48"/>
      <c r="GGQ48"/>
      <c r="GGR48"/>
      <c r="GGS48"/>
      <c r="GGT48"/>
      <c r="GGU48"/>
      <c r="GGV48"/>
      <c r="GGW48"/>
      <c r="GGX48"/>
      <c r="GGY48"/>
      <c r="GGZ48"/>
      <c r="GHA48"/>
      <c r="GHB48"/>
      <c r="GHC48"/>
      <c r="GHD48"/>
      <c r="GHE48"/>
      <c r="GHF48"/>
      <c r="GHG48"/>
      <c r="GHH48"/>
      <c r="GHI48"/>
      <c r="GHJ48"/>
      <c r="GHK48"/>
      <c r="GHL48"/>
      <c r="GHM48"/>
      <c r="GHN48"/>
      <c r="GHO48"/>
      <c r="GHP48"/>
      <c r="GHQ48"/>
      <c r="GHR48"/>
      <c r="GHS48"/>
      <c r="GHT48"/>
      <c r="GHU48"/>
      <c r="GHV48"/>
      <c r="GHW48"/>
      <c r="GHX48"/>
      <c r="GHY48"/>
      <c r="GHZ48"/>
      <c r="GIA48"/>
      <c r="GIB48"/>
      <c r="GIC48"/>
      <c r="GID48"/>
      <c r="GIE48"/>
      <c r="GIF48"/>
      <c r="GIG48"/>
      <c r="GIH48"/>
      <c r="GII48"/>
      <c r="GIJ48"/>
      <c r="GIK48"/>
      <c r="GIL48"/>
      <c r="GIM48"/>
      <c r="GIN48"/>
      <c r="GIO48"/>
      <c r="GIP48"/>
      <c r="GIQ48"/>
      <c r="GIR48"/>
      <c r="GIS48"/>
      <c r="GIT48"/>
      <c r="GIU48"/>
      <c r="GIV48"/>
      <c r="GIW48"/>
      <c r="GIX48"/>
      <c r="GIY48"/>
      <c r="GIZ48"/>
      <c r="GJA48"/>
      <c r="GJB48"/>
      <c r="GJC48"/>
      <c r="GJD48"/>
      <c r="GJE48"/>
      <c r="GJF48"/>
      <c r="GJG48"/>
      <c r="GJH48"/>
      <c r="GJI48"/>
      <c r="GJJ48"/>
      <c r="GJK48"/>
      <c r="GJL48"/>
      <c r="GJM48"/>
      <c r="GJN48"/>
      <c r="GJO48"/>
      <c r="GJP48"/>
      <c r="GJQ48"/>
      <c r="GJR48"/>
      <c r="GJS48"/>
      <c r="GJT48"/>
      <c r="GJU48"/>
      <c r="GJV48"/>
      <c r="GJW48"/>
      <c r="GJX48"/>
      <c r="GJY48"/>
      <c r="GJZ48"/>
      <c r="GKA48"/>
      <c r="GKB48"/>
      <c r="GKC48"/>
      <c r="GKD48"/>
      <c r="GKE48"/>
      <c r="GKF48"/>
      <c r="GKG48"/>
      <c r="GKH48"/>
      <c r="GKI48"/>
      <c r="GKJ48"/>
      <c r="GKK48"/>
      <c r="GKL48"/>
      <c r="GKM48"/>
      <c r="GKN48"/>
      <c r="GKO48"/>
      <c r="GKP48"/>
      <c r="GKQ48"/>
      <c r="GKR48"/>
      <c r="GKS48"/>
      <c r="GKT48"/>
      <c r="GKU48"/>
      <c r="GKV48"/>
      <c r="GKW48"/>
      <c r="GKX48"/>
      <c r="GKY48"/>
      <c r="GKZ48"/>
      <c r="GLA48"/>
      <c r="GLB48"/>
      <c r="GLC48"/>
      <c r="GLD48"/>
      <c r="GLE48"/>
      <c r="GLF48"/>
      <c r="GLG48"/>
      <c r="GLH48"/>
      <c r="GLI48"/>
      <c r="GLJ48"/>
      <c r="GLK48"/>
      <c r="GLL48"/>
      <c r="GLM48"/>
      <c r="GLN48"/>
      <c r="GLO48"/>
      <c r="GLP48"/>
      <c r="GLQ48"/>
      <c r="GLR48"/>
      <c r="GLS48"/>
      <c r="GLT48"/>
      <c r="GLU48"/>
      <c r="GLV48"/>
      <c r="GLW48"/>
      <c r="GLX48"/>
      <c r="GLY48"/>
      <c r="GLZ48"/>
      <c r="GMA48"/>
      <c r="GMB48"/>
      <c r="GMC48"/>
      <c r="GMD48"/>
      <c r="GME48"/>
      <c r="GMF48"/>
      <c r="GMG48"/>
      <c r="GMH48"/>
      <c r="GMI48"/>
      <c r="GMJ48"/>
      <c r="GMK48"/>
      <c r="GML48"/>
      <c r="GMM48"/>
      <c r="GMN48"/>
      <c r="GMO48"/>
      <c r="GMP48"/>
      <c r="GMQ48"/>
      <c r="GMR48"/>
      <c r="GMS48"/>
      <c r="GMT48"/>
      <c r="GMU48"/>
      <c r="GMV48"/>
      <c r="GMW48"/>
      <c r="GMX48"/>
      <c r="GMY48"/>
      <c r="GMZ48"/>
      <c r="GNA48"/>
      <c r="GNB48"/>
      <c r="GNC48"/>
      <c r="GND48"/>
      <c r="GNE48"/>
      <c r="GNF48"/>
      <c r="GNG48"/>
      <c r="GNH48"/>
      <c r="GNI48"/>
      <c r="GNJ48"/>
      <c r="GNK48"/>
      <c r="GNL48"/>
      <c r="GNM48"/>
      <c r="GNN48"/>
      <c r="GNO48"/>
      <c r="GNP48"/>
      <c r="GNQ48"/>
      <c r="GNR48"/>
      <c r="GNS48"/>
      <c r="GNT48"/>
      <c r="GNU48"/>
      <c r="GNV48"/>
      <c r="GNW48"/>
      <c r="GNX48"/>
      <c r="GNY48"/>
      <c r="GNZ48"/>
      <c r="GOA48"/>
      <c r="GOB48"/>
      <c r="GOC48"/>
      <c r="GOD48"/>
      <c r="GOE48"/>
      <c r="GOF48"/>
      <c r="GOG48"/>
      <c r="GOH48"/>
      <c r="GOI48"/>
      <c r="GOJ48"/>
      <c r="GOK48"/>
      <c r="GOL48"/>
      <c r="GOM48"/>
      <c r="GON48"/>
      <c r="GOO48"/>
      <c r="GOP48"/>
      <c r="GOQ48"/>
      <c r="GOR48"/>
      <c r="GOS48"/>
      <c r="GOT48"/>
      <c r="GOU48"/>
      <c r="GOV48"/>
      <c r="GOW48"/>
      <c r="GOX48"/>
      <c r="GOY48"/>
      <c r="GOZ48"/>
      <c r="GPA48"/>
      <c r="GPB48"/>
      <c r="GPC48"/>
      <c r="GPD48"/>
      <c r="GPE48"/>
      <c r="GPF48"/>
      <c r="GPG48"/>
      <c r="GPH48"/>
      <c r="GPI48"/>
      <c r="GPJ48"/>
      <c r="GPK48"/>
      <c r="GPL48"/>
      <c r="GPM48"/>
      <c r="GPN48"/>
      <c r="GPO48"/>
      <c r="GPP48"/>
      <c r="GPQ48"/>
      <c r="GPR48"/>
      <c r="GPS48"/>
      <c r="GPT48"/>
      <c r="GPU48"/>
      <c r="GPV48"/>
      <c r="GPW48"/>
      <c r="GPX48"/>
      <c r="GPY48"/>
      <c r="GPZ48"/>
      <c r="GQA48"/>
      <c r="GQB48"/>
      <c r="GQC48"/>
      <c r="GQD48"/>
      <c r="GQE48"/>
      <c r="GQF48"/>
      <c r="GQG48"/>
      <c r="GQH48"/>
      <c r="GQI48"/>
      <c r="GQJ48"/>
      <c r="GQK48"/>
      <c r="GQL48"/>
      <c r="GQM48"/>
      <c r="GQN48"/>
      <c r="GQO48"/>
      <c r="GQP48"/>
      <c r="GQQ48"/>
      <c r="GQR48"/>
      <c r="GQS48"/>
      <c r="GQT48"/>
      <c r="GQU48"/>
      <c r="GQV48"/>
      <c r="GQW48"/>
      <c r="GQX48"/>
      <c r="GQY48"/>
      <c r="GQZ48"/>
      <c r="GRA48"/>
      <c r="GRB48"/>
      <c r="GRC48"/>
      <c r="GRD48"/>
      <c r="GRE48"/>
      <c r="GRF48"/>
      <c r="GRG48"/>
      <c r="GRH48"/>
      <c r="GRI48"/>
      <c r="GRJ48"/>
      <c r="GRK48"/>
      <c r="GRL48"/>
      <c r="GRM48"/>
      <c r="GRN48"/>
      <c r="GRO48"/>
      <c r="GRP48"/>
      <c r="GRQ48"/>
      <c r="GRR48"/>
      <c r="GRS48"/>
      <c r="GRT48"/>
      <c r="GRU48"/>
      <c r="GRV48"/>
      <c r="GRW48"/>
      <c r="GRX48"/>
      <c r="GRY48"/>
      <c r="GRZ48"/>
      <c r="GSA48"/>
      <c r="GSB48"/>
      <c r="GSC48"/>
      <c r="GSD48"/>
      <c r="GSE48"/>
      <c r="GSF48"/>
      <c r="GSG48"/>
      <c r="GSH48"/>
      <c r="GSI48"/>
      <c r="GSJ48"/>
      <c r="GSK48"/>
      <c r="GSL48"/>
      <c r="GSM48"/>
      <c r="GSN48"/>
      <c r="GSO48"/>
      <c r="GSP48"/>
      <c r="GSQ48"/>
      <c r="GSR48"/>
      <c r="GSS48"/>
      <c r="GST48"/>
      <c r="GSU48"/>
      <c r="GSV48"/>
      <c r="GSW48"/>
      <c r="GSX48"/>
      <c r="GSY48"/>
      <c r="GSZ48"/>
      <c r="GTA48"/>
      <c r="GTB48"/>
      <c r="GTC48"/>
      <c r="GTD48"/>
      <c r="GTE48"/>
      <c r="GTF48"/>
      <c r="GTG48"/>
      <c r="GTH48"/>
      <c r="GTI48"/>
      <c r="GTJ48"/>
      <c r="GTK48"/>
      <c r="GTL48"/>
      <c r="GTM48"/>
      <c r="GTN48"/>
      <c r="GTO48"/>
      <c r="GTP48"/>
      <c r="GTQ48"/>
      <c r="GTR48"/>
      <c r="GTS48"/>
      <c r="GTT48"/>
      <c r="GTU48"/>
      <c r="GTV48"/>
      <c r="GTW48"/>
      <c r="GTX48"/>
      <c r="GTY48"/>
      <c r="GTZ48"/>
      <c r="GUA48"/>
      <c r="GUB48"/>
      <c r="GUC48"/>
      <c r="GUD48"/>
      <c r="GUE48"/>
      <c r="GUF48"/>
      <c r="GUG48"/>
      <c r="GUH48"/>
      <c r="GUI48"/>
      <c r="GUJ48"/>
      <c r="GUK48"/>
      <c r="GUL48"/>
      <c r="GUM48"/>
      <c r="GUN48"/>
      <c r="GUO48"/>
      <c r="GUP48"/>
      <c r="GUQ48"/>
      <c r="GUR48"/>
      <c r="GUS48"/>
      <c r="GUT48"/>
      <c r="GUU48"/>
      <c r="GUV48"/>
      <c r="GUW48"/>
      <c r="GUX48"/>
      <c r="GUY48"/>
      <c r="GUZ48"/>
      <c r="GVA48"/>
      <c r="GVB48"/>
      <c r="GVC48"/>
      <c r="GVD48"/>
      <c r="GVE48"/>
      <c r="GVF48"/>
      <c r="GVG48"/>
      <c r="GVH48"/>
      <c r="GVI48"/>
      <c r="GVJ48"/>
      <c r="GVK48"/>
      <c r="GVL48"/>
      <c r="GVM48"/>
      <c r="GVN48"/>
      <c r="GVO48"/>
      <c r="GVP48"/>
      <c r="GVQ48"/>
      <c r="GVR48"/>
      <c r="GVS48"/>
      <c r="GVT48"/>
      <c r="GVU48"/>
      <c r="GVV48"/>
      <c r="GVW48"/>
      <c r="GVX48"/>
      <c r="GVY48"/>
      <c r="GVZ48"/>
      <c r="GWA48"/>
      <c r="GWB48"/>
      <c r="GWC48"/>
      <c r="GWD48"/>
      <c r="GWE48"/>
      <c r="GWF48"/>
      <c r="GWG48"/>
      <c r="GWH48"/>
      <c r="GWI48"/>
      <c r="GWJ48"/>
      <c r="GWK48"/>
      <c r="GWL48"/>
      <c r="GWM48"/>
      <c r="GWN48"/>
      <c r="GWO48"/>
      <c r="GWP48"/>
      <c r="GWQ48"/>
      <c r="GWR48"/>
      <c r="GWS48"/>
      <c r="GWT48"/>
      <c r="GWU48"/>
      <c r="GWV48"/>
      <c r="GWW48"/>
      <c r="GWX48"/>
      <c r="GWY48"/>
      <c r="GWZ48"/>
      <c r="GXA48"/>
      <c r="GXB48"/>
      <c r="GXC48"/>
      <c r="GXD48"/>
      <c r="GXE48"/>
      <c r="GXF48"/>
      <c r="GXG48"/>
      <c r="GXH48"/>
      <c r="GXI48"/>
      <c r="GXJ48"/>
      <c r="GXK48"/>
      <c r="GXL48"/>
      <c r="GXM48"/>
      <c r="GXN48"/>
      <c r="GXO48"/>
      <c r="GXP48"/>
      <c r="GXQ48"/>
      <c r="GXR48"/>
      <c r="GXS48"/>
      <c r="GXT48"/>
      <c r="GXU48"/>
      <c r="GXV48"/>
      <c r="GXW48"/>
      <c r="GXX48"/>
      <c r="GXY48"/>
      <c r="GXZ48"/>
      <c r="GYA48"/>
      <c r="GYB48"/>
      <c r="GYC48"/>
      <c r="GYD48"/>
      <c r="GYE48"/>
      <c r="GYF48"/>
      <c r="GYG48"/>
      <c r="GYH48"/>
      <c r="GYI48"/>
      <c r="GYJ48"/>
      <c r="GYK48"/>
      <c r="GYL48"/>
      <c r="GYM48"/>
      <c r="GYN48"/>
      <c r="GYO48"/>
      <c r="GYP48"/>
      <c r="GYQ48"/>
      <c r="GYR48"/>
      <c r="GYS48"/>
      <c r="GYT48"/>
      <c r="GYU48"/>
      <c r="GYV48"/>
      <c r="GYW48"/>
      <c r="GYX48"/>
      <c r="GYY48"/>
      <c r="GYZ48"/>
      <c r="GZA48"/>
      <c r="GZB48"/>
      <c r="GZC48"/>
      <c r="GZD48"/>
      <c r="GZE48"/>
      <c r="GZF48"/>
      <c r="GZG48"/>
      <c r="GZH48"/>
      <c r="GZI48"/>
      <c r="GZJ48"/>
      <c r="GZK48"/>
      <c r="GZL48"/>
      <c r="GZM48"/>
      <c r="GZN48"/>
      <c r="GZO48"/>
      <c r="GZP48"/>
      <c r="GZQ48"/>
      <c r="GZR48"/>
      <c r="GZS48"/>
      <c r="GZT48"/>
      <c r="GZU48"/>
      <c r="GZV48"/>
      <c r="GZW48"/>
      <c r="GZX48"/>
      <c r="GZY48"/>
      <c r="GZZ48"/>
      <c r="HAA48"/>
      <c r="HAB48"/>
      <c r="HAC48"/>
      <c r="HAD48"/>
      <c r="HAE48"/>
      <c r="HAF48"/>
      <c r="HAG48"/>
      <c r="HAH48"/>
      <c r="HAI48"/>
      <c r="HAJ48"/>
      <c r="HAK48"/>
      <c r="HAL48"/>
      <c r="HAM48"/>
      <c r="HAN48"/>
      <c r="HAO48"/>
      <c r="HAP48"/>
      <c r="HAQ48"/>
      <c r="HAR48"/>
      <c r="HAS48"/>
      <c r="HAT48"/>
      <c r="HAU48"/>
      <c r="HAV48"/>
      <c r="HAW48"/>
      <c r="HAX48"/>
      <c r="HAY48"/>
      <c r="HAZ48"/>
      <c r="HBA48"/>
      <c r="HBB48"/>
      <c r="HBC48"/>
      <c r="HBD48"/>
      <c r="HBE48"/>
      <c r="HBF48"/>
      <c r="HBG48"/>
      <c r="HBH48"/>
      <c r="HBI48"/>
      <c r="HBJ48"/>
      <c r="HBK48"/>
      <c r="HBL48"/>
      <c r="HBM48"/>
      <c r="HBN48"/>
      <c r="HBO48"/>
      <c r="HBP48"/>
      <c r="HBQ48"/>
      <c r="HBR48"/>
      <c r="HBS48"/>
      <c r="HBT48"/>
      <c r="HBU48"/>
      <c r="HBV48"/>
      <c r="HBW48"/>
      <c r="HBX48"/>
      <c r="HBY48"/>
      <c r="HBZ48"/>
      <c r="HCA48"/>
      <c r="HCB48"/>
      <c r="HCC48"/>
      <c r="HCD48"/>
      <c r="HCE48"/>
      <c r="HCF48"/>
      <c r="HCG48"/>
      <c r="HCH48"/>
      <c r="HCI48"/>
      <c r="HCJ48"/>
      <c r="HCK48"/>
      <c r="HCL48"/>
      <c r="HCM48"/>
      <c r="HCN48"/>
      <c r="HCO48"/>
      <c r="HCP48"/>
      <c r="HCQ48"/>
      <c r="HCR48"/>
      <c r="HCS48"/>
      <c r="HCT48"/>
      <c r="HCU48"/>
      <c r="HCV48"/>
      <c r="HCW48"/>
      <c r="HCX48"/>
      <c r="HCY48"/>
      <c r="HCZ48"/>
      <c r="HDA48"/>
      <c r="HDB48"/>
      <c r="HDC48"/>
      <c r="HDD48"/>
      <c r="HDE48"/>
      <c r="HDF48"/>
      <c r="HDG48"/>
      <c r="HDH48"/>
      <c r="HDI48"/>
      <c r="HDJ48"/>
      <c r="HDK48"/>
      <c r="HDL48"/>
      <c r="HDM48"/>
      <c r="HDN48"/>
      <c r="HDO48"/>
      <c r="HDP48"/>
      <c r="HDQ48"/>
      <c r="HDR48"/>
      <c r="HDS48"/>
      <c r="HDT48"/>
      <c r="HDU48"/>
      <c r="HDV48"/>
      <c r="HDW48"/>
      <c r="HDX48"/>
      <c r="HDY48"/>
      <c r="HDZ48"/>
      <c r="HEA48"/>
      <c r="HEB48"/>
      <c r="HEC48"/>
      <c r="HED48"/>
      <c r="HEE48"/>
      <c r="HEF48"/>
      <c r="HEG48"/>
      <c r="HEH48"/>
      <c r="HEI48"/>
      <c r="HEJ48"/>
      <c r="HEK48"/>
      <c r="HEL48"/>
      <c r="HEM48"/>
      <c r="HEN48"/>
      <c r="HEO48"/>
      <c r="HEP48"/>
      <c r="HEQ48"/>
      <c r="HER48"/>
      <c r="HES48"/>
      <c r="HET48"/>
      <c r="HEU48"/>
      <c r="HEV48"/>
      <c r="HEW48"/>
      <c r="HEX48"/>
      <c r="HEY48"/>
      <c r="HEZ48"/>
      <c r="HFA48"/>
      <c r="HFB48"/>
      <c r="HFC48"/>
      <c r="HFD48"/>
      <c r="HFE48"/>
      <c r="HFF48"/>
      <c r="HFG48"/>
      <c r="HFH48"/>
      <c r="HFI48"/>
      <c r="HFJ48"/>
      <c r="HFK48"/>
      <c r="HFL48"/>
      <c r="HFM48"/>
      <c r="HFN48"/>
      <c r="HFO48"/>
      <c r="HFP48"/>
      <c r="HFQ48"/>
      <c r="HFR48"/>
      <c r="HFS48"/>
      <c r="HFT48"/>
      <c r="HFU48"/>
      <c r="HFV48"/>
      <c r="HFW48"/>
      <c r="HFX48"/>
      <c r="HFY48"/>
      <c r="HFZ48"/>
      <c r="HGA48"/>
      <c r="HGB48"/>
      <c r="HGC48"/>
      <c r="HGD48"/>
      <c r="HGE48"/>
      <c r="HGF48"/>
      <c r="HGG48"/>
      <c r="HGH48"/>
      <c r="HGI48"/>
      <c r="HGJ48"/>
      <c r="HGK48"/>
      <c r="HGL48"/>
      <c r="HGM48"/>
      <c r="HGN48"/>
      <c r="HGO48"/>
      <c r="HGP48"/>
      <c r="HGQ48"/>
      <c r="HGR48"/>
      <c r="HGS48"/>
      <c r="HGT48"/>
      <c r="HGU48"/>
      <c r="HGV48"/>
      <c r="HGW48"/>
      <c r="HGX48"/>
      <c r="HGY48"/>
      <c r="HGZ48"/>
      <c r="HHA48"/>
      <c r="HHB48"/>
      <c r="HHC48"/>
      <c r="HHD48"/>
      <c r="HHE48"/>
      <c r="HHF48"/>
      <c r="HHG48"/>
      <c r="HHH48"/>
      <c r="HHI48"/>
      <c r="HHJ48"/>
      <c r="HHK48"/>
      <c r="HHL48"/>
      <c r="HHM48"/>
      <c r="HHN48"/>
      <c r="HHO48"/>
      <c r="HHP48"/>
      <c r="HHQ48"/>
      <c r="HHR48"/>
      <c r="HHS48"/>
      <c r="HHT48"/>
      <c r="HHU48"/>
      <c r="HHV48"/>
      <c r="HHW48"/>
      <c r="HHX48"/>
      <c r="HHY48"/>
      <c r="HHZ48"/>
      <c r="HIA48"/>
      <c r="HIB48"/>
      <c r="HIC48"/>
      <c r="HID48"/>
      <c r="HIE48"/>
      <c r="HIF48"/>
      <c r="HIG48"/>
      <c r="HIH48"/>
      <c r="HII48"/>
      <c r="HIJ48"/>
      <c r="HIK48"/>
      <c r="HIL48"/>
      <c r="HIM48"/>
      <c r="HIN48"/>
      <c r="HIO48"/>
      <c r="HIP48"/>
      <c r="HIQ48"/>
      <c r="HIR48"/>
      <c r="HIS48"/>
      <c r="HIT48"/>
      <c r="HIU48"/>
      <c r="HIV48"/>
      <c r="HIW48"/>
      <c r="HIX48"/>
      <c r="HIY48"/>
      <c r="HIZ48"/>
      <c r="HJA48"/>
      <c r="HJB48"/>
      <c r="HJC48"/>
      <c r="HJD48"/>
      <c r="HJE48"/>
      <c r="HJF48"/>
      <c r="HJG48"/>
      <c r="HJH48"/>
      <c r="HJI48"/>
      <c r="HJJ48"/>
      <c r="HJK48"/>
      <c r="HJL48"/>
      <c r="HJM48"/>
      <c r="HJN48"/>
      <c r="HJO48"/>
      <c r="HJP48"/>
      <c r="HJQ48"/>
      <c r="HJR48"/>
      <c r="HJS48"/>
      <c r="HJT48"/>
      <c r="HJU48"/>
      <c r="HJV48"/>
      <c r="HJW48"/>
      <c r="HJX48"/>
      <c r="HJY48"/>
      <c r="HJZ48"/>
      <c r="HKA48"/>
      <c r="HKB48"/>
      <c r="HKC48"/>
      <c r="HKD48"/>
      <c r="HKE48"/>
      <c r="HKF48"/>
      <c r="HKG48"/>
      <c r="HKH48"/>
      <c r="HKI48"/>
      <c r="HKJ48"/>
      <c r="HKK48"/>
      <c r="HKL48"/>
      <c r="HKM48"/>
      <c r="HKN48"/>
      <c r="HKO48"/>
      <c r="HKP48"/>
      <c r="HKQ48"/>
      <c r="HKR48"/>
      <c r="HKS48"/>
      <c r="HKT48"/>
      <c r="HKU48"/>
      <c r="HKV48"/>
      <c r="HKW48"/>
      <c r="HKX48"/>
      <c r="HKY48"/>
      <c r="HKZ48"/>
      <c r="HLA48"/>
      <c r="HLB48"/>
      <c r="HLC48"/>
      <c r="HLD48"/>
      <c r="HLE48"/>
      <c r="HLF48"/>
      <c r="HLG48"/>
      <c r="HLH48"/>
      <c r="HLI48"/>
      <c r="HLJ48"/>
      <c r="HLK48"/>
      <c r="HLL48"/>
      <c r="HLM48"/>
      <c r="HLN48"/>
      <c r="HLO48"/>
      <c r="HLP48"/>
      <c r="HLQ48"/>
      <c r="HLR48"/>
      <c r="HLS48"/>
      <c r="HLT48"/>
      <c r="HLU48"/>
      <c r="HLV48"/>
      <c r="HLW48"/>
      <c r="HLX48"/>
      <c r="HLY48"/>
      <c r="HLZ48"/>
      <c r="HMA48"/>
      <c r="HMB48"/>
      <c r="HMC48"/>
      <c r="HMD48"/>
      <c r="HME48"/>
      <c r="HMF48"/>
      <c r="HMG48"/>
      <c r="HMH48"/>
      <c r="HMI48"/>
      <c r="HMJ48"/>
      <c r="HMK48"/>
      <c r="HML48"/>
      <c r="HMM48"/>
      <c r="HMN48"/>
      <c r="HMO48"/>
      <c r="HMP48"/>
      <c r="HMQ48"/>
      <c r="HMR48"/>
      <c r="HMS48"/>
      <c r="HMT48"/>
      <c r="HMU48"/>
      <c r="HMV48"/>
      <c r="HMW48"/>
      <c r="HMX48"/>
      <c r="HMY48"/>
      <c r="HMZ48"/>
      <c r="HNA48"/>
      <c r="HNB48"/>
      <c r="HNC48"/>
      <c r="HND48"/>
      <c r="HNE48"/>
      <c r="HNF48"/>
      <c r="HNG48"/>
      <c r="HNH48"/>
      <c r="HNI48"/>
      <c r="HNJ48"/>
      <c r="HNK48"/>
      <c r="HNL48"/>
      <c r="HNM48"/>
      <c r="HNN48"/>
      <c r="HNO48"/>
      <c r="HNP48"/>
      <c r="HNQ48"/>
      <c r="HNR48"/>
      <c r="HNS48"/>
      <c r="HNT48"/>
      <c r="HNU48"/>
      <c r="HNV48"/>
      <c r="HNW48"/>
      <c r="HNX48"/>
      <c r="HNY48"/>
      <c r="HNZ48"/>
      <c r="HOA48"/>
      <c r="HOB48"/>
      <c r="HOC48"/>
      <c r="HOD48"/>
      <c r="HOE48"/>
      <c r="HOF48"/>
      <c r="HOG48"/>
      <c r="HOH48"/>
      <c r="HOI48"/>
      <c r="HOJ48"/>
      <c r="HOK48"/>
      <c r="HOL48"/>
      <c r="HOM48"/>
      <c r="HON48"/>
      <c r="HOO48"/>
      <c r="HOP48"/>
      <c r="HOQ48"/>
      <c r="HOR48"/>
      <c r="HOS48"/>
      <c r="HOT48"/>
      <c r="HOU48"/>
      <c r="HOV48"/>
      <c r="HOW48"/>
      <c r="HOX48"/>
      <c r="HOY48"/>
      <c r="HOZ48"/>
      <c r="HPA48"/>
      <c r="HPB48"/>
      <c r="HPC48"/>
      <c r="HPD48"/>
      <c r="HPE48"/>
      <c r="HPF48"/>
      <c r="HPG48"/>
      <c r="HPH48"/>
      <c r="HPI48"/>
      <c r="HPJ48"/>
      <c r="HPK48"/>
      <c r="HPL48"/>
      <c r="HPM48"/>
      <c r="HPN48"/>
      <c r="HPO48"/>
      <c r="HPP48"/>
      <c r="HPQ48"/>
      <c r="HPR48"/>
      <c r="HPS48"/>
      <c r="HPT48"/>
      <c r="HPU48"/>
      <c r="HPV48"/>
      <c r="HPW48"/>
      <c r="HPX48"/>
      <c r="HPY48"/>
      <c r="HPZ48"/>
      <c r="HQA48"/>
      <c r="HQB48"/>
      <c r="HQC48"/>
      <c r="HQD48"/>
      <c r="HQE48"/>
      <c r="HQF48"/>
      <c r="HQG48"/>
      <c r="HQH48"/>
      <c r="HQI48"/>
      <c r="HQJ48"/>
      <c r="HQK48"/>
      <c r="HQL48"/>
      <c r="HQM48"/>
      <c r="HQN48"/>
      <c r="HQO48"/>
      <c r="HQP48"/>
      <c r="HQQ48"/>
      <c r="HQR48"/>
      <c r="HQS48"/>
      <c r="HQT48"/>
      <c r="HQU48"/>
      <c r="HQV48"/>
      <c r="HQW48"/>
      <c r="HQX48"/>
      <c r="HQY48"/>
      <c r="HQZ48"/>
      <c r="HRA48"/>
      <c r="HRB48"/>
      <c r="HRC48"/>
      <c r="HRD48"/>
      <c r="HRE48"/>
      <c r="HRF48"/>
      <c r="HRG48"/>
      <c r="HRH48"/>
      <c r="HRI48"/>
      <c r="HRJ48"/>
      <c r="HRK48"/>
      <c r="HRL48"/>
      <c r="HRM48"/>
      <c r="HRN48"/>
      <c r="HRO48"/>
      <c r="HRP48"/>
      <c r="HRQ48"/>
      <c r="HRR48"/>
      <c r="HRS48"/>
      <c r="HRT48"/>
      <c r="HRU48"/>
      <c r="HRV48"/>
      <c r="HRW48"/>
      <c r="HRX48"/>
      <c r="HRY48"/>
      <c r="HRZ48"/>
      <c r="HSA48"/>
      <c r="HSB48"/>
      <c r="HSC48"/>
      <c r="HSD48"/>
      <c r="HSE48"/>
      <c r="HSF48"/>
      <c r="HSG48"/>
      <c r="HSH48"/>
      <c r="HSI48"/>
      <c r="HSJ48"/>
      <c r="HSK48"/>
      <c r="HSL48"/>
      <c r="HSM48"/>
      <c r="HSN48"/>
      <c r="HSO48"/>
      <c r="HSP48"/>
      <c r="HSQ48"/>
      <c r="HSR48"/>
      <c r="HSS48"/>
      <c r="HST48"/>
      <c r="HSU48"/>
      <c r="HSV48"/>
      <c r="HSW48"/>
      <c r="HSX48"/>
      <c r="HSY48"/>
      <c r="HSZ48"/>
      <c r="HTA48"/>
      <c r="HTB48"/>
      <c r="HTC48"/>
      <c r="HTD48"/>
      <c r="HTE48"/>
      <c r="HTF48"/>
      <c r="HTG48"/>
      <c r="HTH48"/>
      <c r="HTI48"/>
      <c r="HTJ48"/>
      <c r="HTK48"/>
      <c r="HTL48"/>
      <c r="HTM48"/>
      <c r="HTN48"/>
      <c r="HTO48"/>
      <c r="HTP48"/>
      <c r="HTQ48"/>
      <c r="HTR48"/>
      <c r="HTS48"/>
      <c r="HTT48"/>
      <c r="HTU48"/>
      <c r="HTV48"/>
      <c r="HTW48"/>
      <c r="HTX48"/>
      <c r="HTY48"/>
      <c r="HTZ48"/>
      <c r="HUA48"/>
      <c r="HUB48"/>
      <c r="HUC48"/>
      <c r="HUD48"/>
      <c r="HUE48"/>
      <c r="HUF48"/>
      <c r="HUG48"/>
      <c r="HUH48"/>
      <c r="HUI48"/>
      <c r="HUJ48"/>
      <c r="HUK48"/>
      <c r="HUL48"/>
      <c r="HUM48"/>
      <c r="HUN48"/>
      <c r="HUO48"/>
      <c r="HUP48"/>
      <c r="HUQ48"/>
      <c r="HUR48"/>
      <c r="HUS48"/>
      <c r="HUT48"/>
      <c r="HUU48"/>
      <c r="HUV48"/>
      <c r="HUW48"/>
      <c r="HUX48"/>
      <c r="HUY48"/>
      <c r="HUZ48"/>
      <c r="HVA48"/>
      <c r="HVB48"/>
      <c r="HVC48"/>
      <c r="HVD48"/>
      <c r="HVE48"/>
      <c r="HVF48"/>
      <c r="HVG48"/>
      <c r="HVH48"/>
      <c r="HVI48"/>
      <c r="HVJ48"/>
      <c r="HVK48"/>
      <c r="HVL48"/>
      <c r="HVM48"/>
      <c r="HVN48"/>
      <c r="HVO48"/>
      <c r="HVP48"/>
      <c r="HVQ48"/>
      <c r="HVR48"/>
      <c r="HVS48"/>
      <c r="HVT48"/>
      <c r="HVU48"/>
      <c r="HVV48"/>
      <c r="HVW48"/>
      <c r="HVX48"/>
      <c r="HVY48"/>
      <c r="HVZ48"/>
      <c r="HWA48"/>
      <c r="HWB48"/>
      <c r="HWC48"/>
      <c r="HWD48"/>
      <c r="HWE48"/>
      <c r="HWF48"/>
      <c r="HWG48"/>
      <c r="HWH48"/>
      <c r="HWI48"/>
      <c r="HWJ48"/>
      <c r="HWK48"/>
      <c r="HWL48"/>
      <c r="HWM48"/>
      <c r="HWN48"/>
      <c r="HWO48"/>
      <c r="HWP48"/>
      <c r="HWQ48"/>
      <c r="HWR48"/>
      <c r="HWS48"/>
      <c r="HWT48"/>
      <c r="HWU48"/>
      <c r="HWV48"/>
      <c r="HWW48"/>
      <c r="HWX48"/>
      <c r="HWY48"/>
      <c r="HWZ48"/>
      <c r="HXA48"/>
      <c r="HXB48"/>
      <c r="HXC48"/>
      <c r="HXD48"/>
      <c r="HXE48"/>
      <c r="HXF48"/>
      <c r="HXG48"/>
      <c r="HXH48"/>
      <c r="HXI48"/>
      <c r="HXJ48"/>
      <c r="HXK48"/>
      <c r="HXL48"/>
      <c r="HXM48"/>
      <c r="HXN48"/>
      <c r="HXO48"/>
      <c r="HXP48"/>
      <c r="HXQ48"/>
      <c r="HXR48"/>
      <c r="HXS48"/>
      <c r="HXT48"/>
      <c r="HXU48"/>
      <c r="HXV48"/>
      <c r="HXW48"/>
      <c r="HXX48"/>
      <c r="HXY48"/>
      <c r="HXZ48"/>
      <c r="HYA48"/>
      <c r="HYB48"/>
      <c r="HYC48"/>
      <c r="HYD48"/>
      <c r="HYE48"/>
      <c r="HYF48"/>
      <c r="HYG48"/>
      <c r="HYH48"/>
      <c r="HYI48"/>
      <c r="HYJ48"/>
      <c r="HYK48"/>
      <c r="HYL48"/>
      <c r="HYM48"/>
      <c r="HYN48"/>
      <c r="HYO48"/>
      <c r="HYP48"/>
      <c r="HYQ48"/>
      <c r="HYR48"/>
      <c r="HYS48"/>
      <c r="HYT48"/>
      <c r="HYU48"/>
      <c r="HYV48"/>
      <c r="HYW48"/>
      <c r="HYX48"/>
      <c r="HYY48"/>
      <c r="HYZ48"/>
      <c r="HZA48"/>
      <c r="HZB48"/>
      <c r="HZC48"/>
      <c r="HZD48"/>
      <c r="HZE48"/>
      <c r="HZF48"/>
      <c r="HZG48"/>
      <c r="HZH48"/>
      <c r="HZI48"/>
      <c r="HZJ48"/>
      <c r="HZK48"/>
      <c r="HZL48"/>
      <c r="HZM48"/>
      <c r="HZN48"/>
      <c r="HZO48"/>
      <c r="HZP48"/>
      <c r="HZQ48"/>
      <c r="HZR48"/>
      <c r="HZS48"/>
      <c r="HZT48"/>
      <c r="HZU48"/>
      <c r="HZV48"/>
      <c r="HZW48"/>
      <c r="HZX48"/>
      <c r="HZY48"/>
      <c r="HZZ48"/>
      <c r="IAA48"/>
      <c r="IAB48"/>
      <c r="IAC48"/>
      <c r="IAD48"/>
      <c r="IAE48"/>
      <c r="IAF48"/>
      <c r="IAG48"/>
      <c r="IAH48"/>
      <c r="IAI48"/>
      <c r="IAJ48"/>
      <c r="IAK48"/>
      <c r="IAL48"/>
      <c r="IAM48"/>
      <c r="IAN48"/>
      <c r="IAO48"/>
      <c r="IAP48"/>
      <c r="IAQ48"/>
      <c r="IAR48"/>
      <c r="IAS48"/>
      <c r="IAT48"/>
      <c r="IAU48"/>
      <c r="IAV48"/>
      <c r="IAW48"/>
      <c r="IAX48"/>
      <c r="IAY48"/>
      <c r="IAZ48"/>
      <c r="IBA48"/>
      <c r="IBB48"/>
      <c r="IBC48"/>
      <c r="IBD48"/>
      <c r="IBE48"/>
      <c r="IBF48"/>
      <c r="IBG48"/>
      <c r="IBH48"/>
      <c r="IBI48"/>
      <c r="IBJ48"/>
      <c r="IBK48"/>
      <c r="IBL48"/>
      <c r="IBM48"/>
      <c r="IBN48"/>
      <c r="IBO48"/>
      <c r="IBP48"/>
      <c r="IBQ48"/>
      <c r="IBR48"/>
      <c r="IBS48"/>
      <c r="IBT48"/>
      <c r="IBU48"/>
      <c r="IBV48"/>
      <c r="IBW48"/>
      <c r="IBX48"/>
      <c r="IBY48"/>
      <c r="IBZ48"/>
      <c r="ICA48"/>
      <c r="ICB48"/>
      <c r="ICC48"/>
      <c r="ICD48"/>
      <c r="ICE48"/>
      <c r="ICF48"/>
      <c r="ICG48"/>
      <c r="ICH48"/>
      <c r="ICI48"/>
      <c r="ICJ48"/>
      <c r="ICK48"/>
      <c r="ICL48"/>
      <c r="ICM48"/>
      <c r="ICN48"/>
      <c r="ICO48"/>
      <c r="ICP48"/>
      <c r="ICQ48"/>
      <c r="ICR48"/>
      <c r="ICS48"/>
      <c r="ICT48"/>
      <c r="ICU48"/>
      <c r="ICV48"/>
      <c r="ICW48"/>
      <c r="ICX48"/>
      <c r="ICY48"/>
      <c r="ICZ48"/>
      <c r="IDA48"/>
      <c r="IDB48"/>
      <c r="IDC48"/>
      <c r="IDD48"/>
      <c r="IDE48"/>
      <c r="IDF48"/>
      <c r="IDG48"/>
      <c r="IDH48"/>
      <c r="IDI48"/>
      <c r="IDJ48"/>
      <c r="IDK48"/>
      <c r="IDL48"/>
      <c r="IDM48"/>
      <c r="IDN48"/>
      <c r="IDO48"/>
      <c r="IDP48"/>
      <c r="IDQ48"/>
      <c r="IDR48"/>
      <c r="IDS48"/>
      <c r="IDT48"/>
      <c r="IDU48"/>
      <c r="IDV48"/>
      <c r="IDW48"/>
      <c r="IDX48"/>
      <c r="IDY48"/>
      <c r="IDZ48"/>
      <c r="IEA48"/>
      <c r="IEB48"/>
      <c r="IEC48"/>
      <c r="IED48"/>
      <c r="IEE48"/>
      <c r="IEF48"/>
      <c r="IEG48"/>
      <c r="IEH48"/>
      <c r="IEI48"/>
      <c r="IEJ48"/>
      <c r="IEK48"/>
      <c r="IEL48"/>
      <c r="IEM48"/>
      <c r="IEN48"/>
      <c r="IEO48"/>
      <c r="IEP48"/>
      <c r="IEQ48"/>
      <c r="IER48"/>
      <c r="IES48"/>
      <c r="IET48"/>
      <c r="IEU48"/>
      <c r="IEV48"/>
      <c r="IEW48"/>
      <c r="IEX48"/>
      <c r="IEY48"/>
      <c r="IEZ48"/>
      <c r="IFA48"/>
      <c r="IFB48"/>
      <c r="IFC48"/>
      <c r="IFD48"/>
      <c r="IFE48"/>
      <c r="IFF48"/>
      <c r="IFG48"/>
      <c r="IFH48"/>
      <c r="IFI48"/>
      <c r="IFJ48"/>
      <c r="IFK48"/>
      <c r="IFL48"/>
      <c r="IFM48"/>
      <c r="IFN48"/>
      <c r="IFO48"/>
      <c r="IFP48"/>
      <c r="IFQ48"/>
      <c r="IFR48"/>
      <c r="IFS48"/>
      <c r="IFT48"/>
      <c r="IFU48"/>
      <c r="IFV48"/>
      <c r="IFW48"/>
      <c r="IFX48"/>
      <c r="IFY48"/>
      <c r="IFZ48"/>
      <c r="IGA48"/>
      <c r="IGB48"/>
      <c r="IGC48"/>
      <c r="IGD48"/>
      <c r="IGE48"/>
      <c r="IGF48"/>
      <c r="IGG48"/>
      <c r="IGH48"/>
      <c r="IGI48"/>
      <c r="IGJ48"/>
      <c r="IGK48"/>
      <c r="IGL48"/>
      <c r="IGM48"/>
      <c r="IGN48"/>
      <c r="IGO48"/>
      <c r="IGP48"/>
      <c r="IGQ48"/>
      <c r="IGR48"/>
      <c r="IGS48"/>
      <c r="IGT48"/>
      <c r="IGU48"/>
      <c r="IGV48"/>
      <c r="IGW48"/>
      <c r="IGX48"/>
      <c r="IGY48"/>
      <c r="IGZ48"/>
      <c r="IHA48"/>
      <c r="IHB48"/>
      <c r="IHC48"/>
      <c r="IHD48"/>
      <c r="IHE48"/>
      <c r="IHF48"/>
      <c r="IHG48"/>
      <c r="IHH48"/>
      <c r="IHI48"/>
      <c r="IHJ48"/>
      <c r="IHK48"/>
      <c r="IHL48"/>
      <c r="IHM48"/>
      <c r="IHN48"/>
      <c r="IHO48"/>
      <c r="IHP48"/>
      <c r="IHQ48"/>
      <c r="IHR48"/>
      <c r="IHS48"/>
      <c r="IHT48"/>
      <c r="IHU48"/>
      <c r="IHV48"/>
      <c r="IHW48"/>
      <c r="IHX48"/>
      <c r="IHY48"/>
      <c r="IHZ48"/>
      <c r="IIA48"/>
      <c r="IIB48"/>
      <c r="IIC48"/>
      <c r="IID48"/>
      <c r="IIE48"/>
      <c r="IIF48"/>
      <c r="IIG48"/>
      <c r="IIH48"/>
      <c r="III48"/>
      <c r="IIJ48"/>
      <c r="IIK48"/>
      <c r="IIL48"/>
      <c r="IIM48"/>
      <c r="IIN48"/>
      <c r="IIO48"/>
      <c r="IIP48"/>
      <c r="IIQ48"/>
      <c r="IIR48"/>
      <c r="IIS48"/>
      <c r="IIT48"/>
      <c r="IIU48"/>
      <c r="IIV48"/>
      <c r="IIW48"/>
      <c r="IIX48"/>
      <c r="IIY48"/>
      <c r="IIZ48"/>
      <c r="IJA48"/>
      <c r="IJB48"/>
      <c r="IJC48"/>
      <c r="IJD48"/>
      <c r="IJE48"/>
      <c r="IJF48"/>
      <c r="IJG48"/>
      <c r="IJH48"/>
      <c r="IJI48"/>
      <c r="IJJ48"/>
      <c r="IJK48"/>
      <c r="IJL48"/>
      <c r="IJM48"/>
      <c r="IJN48"/>
      <c r="IJO48"/>
      <c r="IJP48"/>
      <c r="IJQ48"/>
      <c r="IJR48"/>
      <c r="IJS48"/>
      <c r="IJT48"/>
      <c r="IJU48"/>
      <c r="IJV48"/>
      <c r="IJW48"/>
      <c r="IJX48"/>
      <c r="IJY48"/>
      <c r="IJZ48"/>
      <c r="IKA48"/>
      <c r="IKB48"/>
      <c r="IKC48"/>
      <c r="IKD48"/>
      <c r="IKE48"/>
      <c r="IKF48"/>
      <c r="IKG48"/>
      <c r="IKH48"/>
      <c r="IKI48"/>
      <c r="IKJ48"/>
      <c r="IKK48"/>
      <c r="IKL48"/>
      <c r="IKM48"/>
      <c r="IKN48"/>
      <c r="IKO48"/>
      <c r="IKP48"/>
      <c r="IKQ48"/>
      <c r="IKR48"/>
      <c r="IKS48"/>
      <c r="IKT48"/>
      <c r="IKU48"/>
      <c r="IKV48"/>
      <c r="IKW48"/>
      <c r="IKX48"/>
      <c r="IKY48"/>
      <c r="IKZ48"/>
      <c r="ILA48"/>
      <c r="ILB48"/>
      <c r="ILC48"/>
      <c r="ILD48"/>
      <c r="ILE48"/>
      <c r="ILF48"/>
      <c r="ILG48"/>
      <c r="ILH48"/>
      <c r="ILI48"/>
      <c r="ILJ48"/>
      <c r="ILK48"/>
      <c r="ILL48"/>
      <c r="ILM48"/>
      <c r="ILN48"/>
      <c r="ILO48"/>
      <c r="ILP48"/>
      <c r="ILQ48"/>
      <c r="ILR48"/>
      <c r="ILS48"/>
      <c r="ILT48"/>
      <c r="ILU48"/>
      <c r="ILV48"/>
      <c r="ILW48"/>
      <c r="ILX48"/>
      <c r="ILY48"/>
      <c r="ILZ48"/>
      <c r="IMA48"/>
      <c r="IMB48"/>
      <c r="IMC48"/>
      <c r="IMD48"/>
      <c r="IME48"/>
      <c r="IMF48"/>
      <c r="IMG48"/>
      <c r="IMH48"/>
      <c r="IMI48"/>
      <c r="IMJ48"/>
      <c r="IMK48"/>
      <c r="IML48"/>
      <c r="IMM48"/>
      <c r="IMN48"/>
      <c r="IMO48"/>
      <c r="IMP48"/>
      <c r="IMQ48"/>
      <c r="IMR48"/>
      <c r="IMS48"/>
      <c r="IMT48"/>
      <c r="IMU48"/>
      <c r="IMV48"/>
      <c r="IMW48"/>
      <c r="IMX48"/>
      <c r="IMY48"/>
      <c r="IMZ48"/>
      <c r="INA48"/>
      <c r="INB48"/>
      <c r="INC48"/>
      <c r="IND48"/>
      <c r="INE48"/>
      <c r="INF48"/>
      <c r="ING48"/>
      <c r="INH48"/>
      <c r="INI48"/>
      <c r="INJ48"/>
      <c r="INK48"/>
      <c r="INL48"/>
      <c r="INM48"/>
      <c r="INN48"/>
      <c r="INO48"/>
      <c r="INP48"/>
      <c r="INQ48"/>
      <c r="INR48"/>
      <c r="INS48"/>
      <c r="INT48"/>
      <c r="INU48"/>
      <c r="INV48"/>
      <c r="INW48"/>
      <c r="INX48"/>
      <c r="INY48"/>
      <c r="INZ48"/>
      <c r="IOA48"/>
      <c r="IOB48"/>
      <c r="IOC48"/>
      <c r="IOD48"/>
      <c r="IOE48"/>
      <c r="IOF48"/>
      <c r="IOG48"/>
      <c r="IOH48"/>
      <c r="IOI48"/>
      <c r="IOJ48"/>
      <c r="IOK48"/>
      <c r="IOL48"/>
      <c r="IOM48"/>
      <c r="ION48"/>
      <c r="IOO48"/>
      <c r="IOP48"/>
      <c r="IOQ48"/>
      <c r="IOR48"/>
      <c r="IOS48"/>
      <c r="IOT48"/>
      <c r="IOU48"/>
      <c r="IOV48"/>
      <c r="IOW48"/>
      <c r="IOX48"/>
      <c r="IOY48"/>
      <c r="IOZ48"/>
      <c r="IPA48"/>
      <c r="IPB48"/>
      <c r="IPC48"/>
      <c r="IPD48"/>
      <c r="IPE48"/>
      <c r="IPF48"/>
      <c r="IPG48"/>
      <c r="IPH48"/>
      <c r="IPI48"/>
      <c r="IPJ48"/>
      <c r="IPK48"/>
      <c r="IPL48"/>
      <c r="IPM48"/>
      <c r="IPN48"/>
      <c r="IPO48"/>
      <c r="IPP48"/>
      <c r="IPQ48"/>
      <c r="IPR48"/>
      <c r="IPS48"/>
      <c r="IPT48"/>
      <c r="IPU48"/>
      <c r="IPV48"/>
      <c r="IPW48"/>
      <c r="IPX48"/>
      <c r="IPY48"/>
      <c r="IPZ48"/>
      <c r="IQA48"/>
      <c r="IQB48"/>
      <c r="IQC48"/>
      <c r="IQD48"/>
      <c r="IQE48"/>
      <c r="IQF48"/>
      <c r="IQG48"/>
      <c r="IQH48"/>
      <c r="IQI48"/>
      <c r="IQJ48"/>
      <c r="IQK48"/>
      <c r="IQL48"/>
      <c r="IQM48"/>
      <c r="IQN48"/>
      <c r="IQO48"/>
      <c r="IQP48"/>
      <c r="IQQ48"/>
      <c r="IQR48"/>
      <c r="IQS48"/>
      <c r="IQT48"/>
      <c r="IQU48"/>
      <c r="IQV48"/>
      <c r="IQW48"/>
      <c r="IQX48"/>
      <c r="IQY48"/>
      <c r="IQZ48"/>
      <c r="IRA48"/>
      <c r="IRB48"/>
      <c r="IRC48"/>
      <c r="IRD48"/>
      <c r="IRE48"/>
      <c r="IRF48"/>
      <c r="IRG48"/>
      <c r="IRH48"/>
      <c r="IRI48"/>
      <c r="IRJ48"/>
      <c r="IRK48"/>
      <c r="IRL48"/>
      <c r="IRM48"/>
      <c r="IRN48"/>
      <c r="IRO48"/>
      <c r="IRP48"/>
      <c r="IRQ48"/>
      <c r="IRR48"/>
      <c r="IRS48"/>
      <c r="IRT48"/>
      <c r="IRU48"/>
      <c r="IRV48"/>
      <c r="IRW48"/>
      <c r="IRX48"/>
      <c r="IRY48"/>
      <c r="IRZ48"/>
      <c r="ISA48"/>
      <c r="ISB48"/>
      <c r="ISC48"/>
      <c r="ISD48"/>
      <c r="ISE48"/>
      <c r="ISF48"/>
      <c r="ISG48"/>
      <c r="ISH48"/>
      <c r="ISI48"/>
      <c r="ISJ48"/>
      <c r="ISK48"/>
      <c r="ISL48"/>
      <c r="ISM48"/>
      <c r="ISN48"/>
      <c r="ISO48"/>
      <c r="ISP48"/>
      <c r="ISQ48"/>
      <c r="ISR48"/>
      <c r="ISS48"/>
      <c r="IST48"/>
      <c r="ISU48"/>
      <c r="ISV48"/>
      <c r="ISW48"/>
      <c r="ISX48"/>
      <c r="ISY48"/>
      <c r="ISZ48"/>
      <c r="ITA48"/>
      <c r="ITB48"/>
      <c r="ITC48"/>
      <c r="ITD48"/>
      <c r="ITE48"/>
      <c r="ITF48"/>
      <c r="ITG48"/>
      <c r="ITH48"/>
      <c r="ITI48"/>
      <c r="ITJ48"/>
      <c r="ITK48"/>
      <c r="ITL48"/>
      <c r="ITM48"/>
      <c r="ITN48"/>
      <c r="ITO48"/>
      <c r="ITP48"/>
      <c r="ITQ48"/>
      <c r="ITR48"/>
      <c r="ITS48"/>
      <c r="ITT48"/>
      <c r="ITU48"/>
      <c r="ITV48"/>
      <c r="ITW48"/>
      <c r="ITX48"/>
      <c r="ITY48"/>
      <c r="ITZ48"/>
      <c r="IUA48"/>
      <c r="IUB48"/>
      <c r="IUC48"/>
      <c r="IUD48"/>
      <c r="IUE48"/>
      <c r="IUF48"/>
      <c r="IUG48"/>
      <c r="IUH48"/>
      <c r="IUI48"/>
      <c r="IUJ48"/>
      <c r="IUK48"/>
      <c r="IUL48"/>
      <c r="IUM48"/>
      <c r="IUN48"/>
      <c r="IUO48"/>
      <c r="IUP48"/>
      <c r="IUQ48"/>
      <c r="IUR48"/>
      <c r="IUS48"/>
      <c r="IUT48"/>
      <c r="IUU48"/>
      <c r="IUV48"/>
      <c r="IUW48"/>
      <c r="IUX48"/>
      <c r="IUY48"/>
      <c r="IUZ48"/>
      <c r="IVA48"/>
      <c r="IVB48"/>
      <c r="IVC48"/>
      <c r="IVD48"/>
      <c r="IVE48"/>
      <c r="IVF48"/>
      <c r="IVG48"/>
      <c r="IVH48"/>
      <c r="IVI48"/>
      <c r="IVJ48"/>
      <c r="IVK48"/>
      <c r="IVL48"/>
      <c r="IVM48"/>
      <c r="IVN48"/>
      <c r="IVO48"/>
      <c r="IVP48"/>
      <c r="IVQ48"/>
      <c r="IVR48"/>
      <c r="IVS48"/>
      <c r="IVT48"/>
      <c r="IVU48"/>
      <c r="IVV48"/>
      <c r="IVW48"/>
      <c r="IVX48"/>
      <c r="IVY48"/>
      <c r="IVZ48"/>
      <c r="IWA48"/>
      <c r="IWB48"/>
      <c r="IWC48"/>
      <c r="IWD48"/>
      <c r="IWE48"/>
      <c r="IWF48"/>
      <c r="IWG48"/>
      <c r="IWH48"/>
      <c r="IWI48"/>
      <c r="IWJ48"/>
      <c r="IWK48"/>
      <c r="IWL48"/>
      <c r="IWM48"/>
      <c r="IWN48"/>
      <c r="IWO48"/>
      <c r="IWP48"/>
      <c r="IWQ48"/>
      <c r="IWR48"/>
      <c r="IWS48"/>
      <c r="IWT48"/>
      <c r="IWU48"/>
      <c r="IWV48"/>
      <c r="IWW48"/>
      <c r="IWX48"/>
      <c r="IWY48"/>
      <c r="IWZ48"/>
      <c r="IXA48"/>
      <c r="IXB48"/>
      <c r="IXC48"/>
      <c r="IXD48"/>
      <c r="IXE48"/>
      <c r="IXF48"/>
      <c r="IXG48"/>
      <c r="IXH48"/>
      <c r="IXI48"/>
      <c r="IXJ48"/>
      <c r="IXK48"/>
      <c r="IXL48"/>
      <c r="IXM48"/>
      <c r="IXN48"/>
      <c r="IXO48"/>
      <c r="IXP48"/>
      <c r="IXQ48"/>
      <c r="IXR48"/>
      <c r="IXS48"/>
      <c r="IXT48"/>
      <c r="IXU48"/>
      <c r="IXV48"/>
      <c r="IXW48"/>
      <c r="IXX48"/>
      <c r="IXY48"/>
      <c r="IXZ48"/>
      <c r="IYA48"/>
      <c r="IYB48"/>
      <c r="IYC48"/>
      <c r="IYD48"/>
      <c r="IYE48"/>
      <c r="IYF48"/>
      <c r="IYG48"/>
      <c r="IYH48"/>
      <c r="IYI48"/>
      <c r="IYJ48"/>
      <c r="IYK48"/>
      <c r="IYL48"/>
      <c r="IYM48"/>
      <c r="IYN48"/>
      <c r="IYO48"/>
      <c r="IYP48"/>
      <c r="IYQ48"/>
      <c r="IYR48"/>
      <c r="IYS48"/>
      <c r="IYT48"/>
      <c r="IYU48"/>
      <c r="IYV48"/>
      <c r="IYW48"/>
      <c r="IYX48"/>
      <c r="IYY48"/>
      <c r="IYZ48"/>
      <c r="IZA48"/>
      <c r="IZB48"/>
      <c r="IZC48"/>
      <c r="IZD48"/>
      <c r="IZE48"/>
      <c r="IZF48"/>
      <c r="IZG48"/>
      <c r="IZH48"/>
      <c r="IZI48"/>
      <c r="IZJ48"/>
      <c r="IZK48"/>
      <c r="IZL48"/>
      <c r="IZM48"/>
      <c r="IZN48"/>
      <c r="IZO48"/>
      <c r="IZP48"/>
      <c r="IZQ48"/>
      <c r="IZR48"/>
      <c r="IZS48"/>
      <c r="IZT48"/>
      <c r="IZU48"/>
      <c r="IZV48"/>
      <c r="IZW48"/>
      <c r="IZX48"/>
      <c r="IZY48"/>
      <c r="IZZ48"/>
      <c r="JAA48"/>
      <c r="JAB48"/>
      <c r="JAC48"/>
      <c r="JAD48"/>
      <c r="JAE48"/>
      <c r="JAF48"/>
      <c r="JAG48"/>
      <c r="JAH48"/>
      <c r="JAI48"/>
      <c r="JAJ48"/>
      <c r="JAK48"/>
      <c r="JAL48"/>
      <c r="JAM48"/>
      <c r="JAN48"/>
      <c r="JAO48"/>
      <c r="JAP48"/>
      <c r="JAQ48"/>
      <c r="JAR48"/>
      <c r="JAS48"/>
      <c r="JAT48"/>
      <c r="JAU48"/>
      <c r="JAV48"/>
      <c r="JAW48"/>
      <c r="JAX48"/>
      <c r="JAY48"/>
      <c r="JAZ48"/>
      <c r="JBA48"/>
      <c r="JBB48"/>
      <c r="JBC48"/>
      <c r="JBD48"/>
      <c r="JBE48"/>
      <c r="JBF48"/>
      <c r="JBG48"/>
      <c r="JBH48"/>
      <c r="JBI48"/>
      <c r="JBJ48"/>
      <c r="JBK48"/>
      <c r="JBL48"/>
      <c r="JBM48"/>
      <c r="JBN48"/>
      <c r="JBO48"/>
      <c r="JBP48"/>
      <c r="JBQ48"/>
      <c r="JBR48"/>
      <c r="JBS48"/>
      <c r="JBT48"/>
      <c r="JBU48"/>
      <c r="JBV48"/>
      <c r="JBW48"/>
      <c r="JBX48"/>
      <c r="JBY48"/>
      <c r="JBZ48"/>
      <c r="JCA48"/>
      <c r="JCB48"/>
      <c r="JCC48"/>
      <c r="JCD48"/>
      <c r="JCE48"/>
      <c r="JCF48"/>
      <c r="JCG48"/>
      <c r="JCH48"/>
      <c r="JCI48"/>
      <c r="JCJ48"/>
      <c r="JCK48"/>
      <c r="JCL48"/>
      <c r="JCM48"/>
      <c r="JCN48"/>
      <c r="JCO48"/>
      <c r="JCP48"/>
      <c r="JCQ48"/>
      <c r="JCR48"/>
      <c r="JCS48"/>
      <c r="JCT48"/>
      <c r="JCU48"/>
      <c r="JCV48"/>
      <c r="JCW48"/>
      <c r="JCX48"/>
      <c r="JCY48"/>
      <c r="JCZ48"/>
      <c r="JDA48"/>
      <c r="JDB48"/>
      <c r="JDC48"/>
      <c r="JDD48"/>
      <c r="JDE48"/>
      <c r="JDF48"/>
      <c r="JDG48"/>
      <c r="JDH48"/>
      <c r="JDI48"/>
      <c r="JDJ48"/>
      <c r="JDK48"/>
      <c r="JDL48"/>
      <c r="JDM48"/>
      <c r="JDN48"/>
      <c r="JDO48"/>
      <c r="JDP48"/>
      <c r="JDQ48"/>
      <c r="JDR48"/>
      <c r="JDS48"/>
      <c r="JDT48"/>
      <c r="JDU48"/>
      <c r="JDV48"/>
      <c r="JDW48"/>
      <c r="JDX48"/>
      <c r="JDY48"/>
      <c r="JDZ48"/>
      <c r="JEA48"/>
      <c r="JEB48"/>
      <c r="JEC48"/>
      <c r="JED48"/>
      <c r="JEE48"/>
      <c r="JEF48"/>
      <c r="JEG48"/>
      <c r="JEH48"/>
      <c r="JEI48"/>
      <c r="JEJ48"/>
      <c r="JEK48"/>
      <c r="JEL48"/>
      <c r="JEM48"/>
      <c r="JEN48"/>
      <c r="JEO48"/>
      <c r="JEP48"/>
      <c r="JEQ48"/>
      <c r="JER48"/>
      <c r="JES48"/>
      <c r="JET48"/>
      <c r="JEU48"/>
      <c r="JEV48"/>
      <c r="JEW48"/>
      <c r="JEX48"/>
      <c r="JEY48"/>
      <c r="JEZ48"/>
      <c r="JFA48"/>
      <c r="JFB48"/>
      <c r="JFC48"/>
      <c r="JFD48"/>
      <c r="JFE48"/>
      <c r="JFF48"/>
      <c r="JFG48"/>
      <c r="JFH48"/>
      <c r="JFI48"/>
      <c r="JFJ48"/>
      <c r="JFK48"/>
      <c r="JFL48"/>
      <c r="JFM48"/>
      <c r="JFN48"/>
      <c r="JFO48"/>
      <c r="JFP48"/>
      <c r="JFQ48"/>
      <c r="JFR48"/>
      <c r="JFS48"/>
      <c r="JFT48"/>
      <c r="JFU48"/>
      <c r="JFV48"/>
      <c r="JFW48"/>
      <c r="JFX48"/>
      <c r="JFY48"/>
      <c r="JFZ48"/>
      <c r="JGA48"/>
      <c r="JGB48"/>
      <c r="JGC48"/>
      <c r="JGD48"/>
      <c r="JGE48"/>
      <c r="JGF48"/>
      <c r="JGG48"/>
      <c r="JGH48"/>
      <c r="JGI48"/>
      <c r="JGJ48"/>
      <c r="JGK48"/>
      <c r="JGL48"/>
      <c r="JGM48"/>
      <c r="JGN48"/>
      <c r="JGO48"/>
      <c r="JGP48"/>
      <c r="JGQ48"/>
      <c r="JGR48"/>
      <c r="JGS48"/>
      <c r="JGT48"/>
      <c r="JGU48"/>
      <c r="JGV48"/>
      <c r="JGW48"/>
      <c r="JGX48"/>
      <c r="JGY48"/>
      <c r="JGZ48"/>
      <c r="JHA48"/>
      <c r="JHB48"/>
      <c r="JHC48"/>
      <c r="JHD48"/>
      <c r="JHE48"/>
      <c r="JHF48"/>
      <c r="JHG48"/>
      <c r="JHH48"/>
      <c r="JHI48"/>
      <c r="JHJ48"/>
      <c r="JHK48"/>
      <c r="JHL48"/>
      <c r="JHM48"/>
      <c r="JHN48"/>
      <c r="JHO48"/>
      <c r="JHP48"/>
      <c r="JHQ48"/>
      <c r="JHR48"/>
      <c r="JHS48"/>
      <c r="JHT48"/>
      <c r="JHU48"/>
      <c r="JHV48"/>
      <c r="JHW48"/>
      <c r="JHX48"/>
      <c r="JHY48"/>
      <c r="JHZ48"/>
      <c r="JIA48"/>
      <c r="JIB48"/>
      <c r="JIC48"/>
      <c r="JID48"/>
      <c r="JIE48"/>
      <c r="JIF48"/>
      <c r="JIG48"/>
      <c r="JIH48"/>
      <c r="JII48"/>
      <c r="JIJ48"/>
      <c r="JIK48"/>
      <c r="JIL48"/>
      <c r="JIM48"/>
      <c r="JIN48"/>
      <c r="JIO48"/>
      <c r="JIP48"/>
      <c r="JIQ48"/>
      <c r="JIR48"/>
      <c r="JIS48"/>
      <c r="JIT48"/>
      <c r="JIU48"/>
      <c r="JIV48"/>
      <c r="JIW48"/>
      <c r="JIX48"/>
      <c r="JIY48"/>
      <c r="JIZ48"/>
      <c r="JJA48"/>
      <c r="JJB48"/>
      <c r="JJC48"/>
      <c r="JJD48"/>
      <c r="JJE48"/>
      <c r="JJF48"/>
      <c r="JJG48"/>
      <c r="JJH48"/>
      <c r="JJI48"/>
      <c r="JJJ48"/>
      <c r="JJK48"/>
      <c r="JJL48"/>
      <c r="JJM48"/>
      <c r="JJN48"/>
      <c r="JJO48"/>
      <c r="JJP48"/>
      <c r="JJQ48"/>
      <c r="JJR48"/>
      <c r="JJS48"/>
      <c r="JJT48"/>
      <c r="JJU48"/>
      <c r="JJV48"/>
      <c r="JJW48"/>
      <c r="JJX48"/>
      <c r="JJY48"/>
      <c r="JJZ48"/>
      <c r="JKA48"/>
      <c r="JKB48"/>
      <c r="JKC48"/>
      <c r="JKD48"/>
      <c r="JKE48"/>
      <c r="JKF48"/>
      <c r="JKG48"/>
      <c r="JKH48"/>
      <c r="JKI48"/>
      <c r="JKJ48"/>
      <c r="JKK48"/>
      <c r="JKL48"/>
      <c r="JKM48"/>
      <c r="JKN48"/>
      <c r="JKO48"/>
      <c r="JKP48"/>
      <c r="JKQ48"/>
      <c r="JKR48"/>
      <c r="JKS48"/>
      <c r="JKT48"/>
      <c r="JKU48"/>
      <c r="JKV48"/>
      <c r="JKW48"/>
      <c r="JKX48"/>
      <c r="JKY48"/>
      <c r="JKZ48"/>
      <c r="JLA48"/>
      <c r="JLB48"/>
      <c r="JLC48"/>
      <c r="JLD48"/>
      <c r="JLE48"/>
      <c r="JLF48"/>
      <c r="JLG48"/>
      <c r="JLH48"/>
      <c r="JLI48"/>
      <c r="JLJ48"/>
      <c r="JLK48"/>
      <c r="JLL48"/>
      <c r="JLM48"/>
      <c r="JLN48"/>
      <c r="JLO48"/>
      <c r="JLP48"/>
      <c r="JLQ48"/>
      <c r="JLR48"/>
      <c r="JLS48"/>
      <c r="JLT48"/>
      <c r="JLU48"/>
      <c r="JLV48"/>
      <c r="JLW48"/>
      <c r="JLX48"/>
      <c r="JLY48"/>
      <c r="JLZ48"/>
      <c r="JMA48"/>
      <c r="JMB48"/>
      <c r="JMC48"/>
      <c r="JMD48"/>
      <c r="JME48"/>
      <c r="JMF48"/>
      <c r="JMG48"/>
      <c r="JMH48"/>
      <c r="JMI48"/>
      <c r="JMJ48"/>
      <c r="JMK48"/>
      <c r="JML48"/>
      <c r="JMM48"/>
      <c r="JMN48"/>
      <c r="JMO48"/>
      <c r="JMP48"/>
      <c r="JMQ48"/>
      <c r="JMR48"/>
      <c r="JMS48"/>
      <c r="JMT48"/>
      <c r="JMU48"/>
      <c r="JMV48"/>
      <c r="JMW48"/>
      <c r="JMX48"/>
      <c r="JMY48"/>
      <c r="JMZ48"/>
      <c r="JNA48"/>
      <c r="JNB48"/>
      <c r="JNC48"/>
      <c r="JND48"/>
      <c r="JNE48"/>
      <c r="JNF48"/>
      <c r="JNG48"/>
      <c r="JNH48"/>
      <c r="JNI48"/>
      <c r="JNJ48"/>
      <c r="JNK48"/>
      <c r="JNL48"/>
      <c r="JNM48"/>
      <c r="JNN48"/>
      <c r="JNO48"/>
      <c r="JNP48"/>
      <c r="JNQ48"/>
      <c r="JNR48"/>
      <c r="JNS48"/>
      <c r="JNT48"/>
      <c r="JNU48"/>
      <c r="JNV48"/>
      <c r="JNW48"/>
      <c r="JNX48"/>
      <c r="JNY48"/>
      <c r="JNZ48"/>
      <c r="JOA48"/>
      <c r="JOB48"/>
      <c r="JOC48"/>
      <c r="JOD48"/>
      <c r="JOE48"/>
      <c r="JOF48"/>
      <c r="JOG48"/>
      <c r="JOH48"/>
      <c r="JOI48"/>
      <c r="JOJ48"/>
      <c r="JOK48"/>
      <c r="JOL48"/>
      <c r="JOM48"/>
      <c r="JON48"/>
      <c r="JOO48"/>
      <c r="JOP48"/>
      <c r="JOQ48"/>
      <c r="JOR48"/>
      <c r="JOS48"/>
      <c r="JOT48"/>
      <c r="JOU48"/>
      <c r="JOV48"/>
      <c r="JOW48"/>
      <c r="JOX48"/>
      <c r="JOY48"/>
      <c r="JOZ48"/>
      <c r="JPA48"/>
      <c r="JPB48"/>
      <c r="JPC48"/>
      <c r="JPD48"/>
      <c r="JPE48"/>
      <c r="JPF48"/>
      <c r="JPG48"/>
      <c r="JPH48"/>
      <c r="JPI48"/>
      <c r="JPJ48"/>
      <c r="JPK48"/>
      <c r="JPL48"/>
      <c r="JPM48"/>
      <c r="JPN48"/>
      <c r="JPO48"/>
      <c r="JPP48"/>
      <c r="JPQ48"/>
      <c r="JPR48"/>
      <c r="JPS48"/>
      <c r="JPT48"/>
      <c r="JPU48"/>
      <c r="JPV48"/>
      <c r="JPW48"/>
      <c r="JPX48"/>
      <c r="JPY48"/>
      <c r="JPZ48"/>
      <c r="JQA48"/>
      <c r="JQB48"/>
      <c r="JQC48"/>
      <c r="JQD48"/>
      <c r="JQE48"/>
      <c r="JQF48"/>
      <c r="JQG48"/>
      <c r="JQH48"/>
      <c r="JQI48"/>
      <c r="JQJ48"/>
      <c r="JQK48"/>
      <c r="JQL48"/>
      <c r="JQM48"/>
      <c r="JQN48"/>
      <c r="JQO48"/>
      <c r="JQP48"/>
      <c r="JQQ48"/>
      <c r="JQR48"/>
      <c r="JQS48"/>
      <c r="JQT48"/>
      <c r="JQU48"/>
      <c r="JQV48"/>
      <c r="JQW48"/>
      <c r="JQX48"/>
      <c r="JQY48"/>
      <c r="JQZ48"/>
      <c r="JRA48"/>
      <c r="JRB48"/>
      <c r="JRC48"/>
      <c r="JRD48"/>
      <c r="JRE48"/>
      <c r="JRF48"/>
      <c r="JRG48"/>
      <c r="JRH48"/>
      <c r="JRI48"/>
      <c r="JRJ48"/>
      <c r="JRK48"/>
      <c r="JRL48"/>
      <c r="JRM48"/>
      <c r="JRN48"/>
      <c r="JRO48"/>
      <c r="JRP48"/>
      <c r="JRQ48"/>
      <c r="JRR48"/>
      <c r="JRS48"/>
      <c r="JRT48"/>
      <c r="JRU48"/>
      <c r="JRV48"/>
      <c r="JRW48"/>
      <c r="JRX48"/>
      <c r="JRY48"/>
      <c r="JRZ48"/>
      <c r="JSA48"/>
      <c r="JSB48"/>
      <c r="JSC48"/>
      <c r="JSD48"/>
      <c r="JSE48"/>
      <c r="JSF48"/>
      <c r="JSG48"/>
      <c r="JSH48"/>
      <c r="JSI48"/>
      <c r="JSJ48"/>
      <c r="JSK48"/>
      <c r="JSL48"/>
      <c r="JSM48"/>
      <c r="JSN48"/>
      <c r="JSO48"/>
      <c r="JSP48"/>
      <c r="JSQ48"/>
      <c r="JSR48"/>
      <c r="JSS48"/>
      <c r="JST48"/>
      <c r="JSU48"/>
      <c r="JSV48"/>
      <c r="JSW48"/>
      <c r="JSX48"/>
      <c r="JSY48"/>
      <c r="JSZ48"/>
      <c r="JTA48"/>
      <c r="JTB48"/>
      <c r="JTC48"/>
      <c r="JTD48"/>
      <c r="JTE48"/>
      <c r="JTF48"/>
      <c r="JTG48"/>
      <c r="JTH48"/>
      <c r="JTI48"/>
      <c r="JTJ48"/>
      <c r="JTK48"/>
      <c r="JTL48"/>
      <c r="JTM48"/>
      <c r="JTN48"/>
      <c r="JTO48"/>
      <c r="JTP48"/>
      <c r="JTQ48"/>
      <c r="JTR48"/>
      <c r="JTS48"/>
      <c r="JTT48"/>
      <c r="JTU48"/>
      <c r="JTV48"/>
      <c r="JTW48"/>
      <c r="JTX48"/>
      <c r="JTY48"/>
      <c r="JTZ48"/>
      <c r="JUA48"/>
      <c r="JUB48"/>
      <c r="JUC48"/>
      <c r="JUD48"/>
      <c r="JUE48"/>
      <c r="JUF48"/>
      <c r="JUG48"/>
      <c r="JUH48"/>
      <c r="JUI48"/>
      <c r="JUJ48"/>
      <c r="JUK48"/>
      <c r="JUL48"/>
      <c r="JUM48"/>
      <c r="JUN48"/>
      <c r="JUO48"/>
      <c r="JUP48"/>
      <c r="JUQ48"/>
      <c r="JUR48"/>
      <c r="JUS48"/>
      <c r="JUT48"/>
      <c r="JUU48"/>
      <c r="JUV48"/>
      <c r="JUW48"/>
      <c r="JUX48"/>
      <c r="JUY48"/>
      <c r="JUZ48"/>
      <c r="JVA48"/>
      <c r="JVB48"/>
      <c r="JVC48"/>
      <c r="JVD48"/>
      <c r="JVE48"/>
      <c r="JVF48"/>
      <c r="JVG48"/>
      <c r="JVH48"/>
      <c r="JVI48"/>
      <c r="JVJ48"/>
      <c r="JVK48"/>
      <c r="JVL48"/>
      <c r="JVM48"/>
      <c r="JVN48"/>
      <c r="JVO48"/>
      <c r="JVP48"/>
      <c r="JVQ48"/>
      <c r="JVR48"/>
      <c r="JVS48"/>
      <c r="JVT48"/>
      <c r="JVU48"/>
      <c r="JVV48"/>
      <c r="JVW48"/>
      <c r="JVX48"/>
      <c r="JVY48"/>
      <c r="JVZ48"/>
      <c r="JWA48"/>
      <c r="JWB48"/>
      <c r="JWC48"/>
      <c r="JWD48"/>
      <c r="JWE48"/>
      <c r="JWF48"/>
      <c r="JWG48"/>
      <c r="JWH48"/>
      <c r="JWI48"/>
      <c r="JWJ48"/>
      <c r="JWK48"/>
      <c r="JWL48"/>
      <c r="JWM48"/>
      <c r="JWN48"/>
      <c r="JWO48"/>
      <c r="JWP48"/>
      <c r="JWQ48"/>
      <c r="JWR48"/>
      <c r="JWS48"/>
      <c r="JWT48"/>
      <c r="JWU48"/>
      <c r="JWV48"/>
      <c r="JWW48"/>
      <c r="JWX48"/>
      <c r="JWY48"/>
      <c r="JWZ48"/>
      <c r="JXA48"/>
      <c r="JXB48"/>
      <c r="JXC48"/>
      <c r="JXD48"/>
      <c r="JXE48"/>
      <c r="JXF48"/>
      <c r="JXG48"/>
      <c r="JXH48"/>
      <c r="JXI48"/>
      <c r="JXJ48"/>
      <c r="JXK48"/>
      <c r="JXL48"/>
      <c r="JXM48"/>
      <c r="JXN48"/>
      <c r="JXO48"/>
      <c r="JXP48"/>
      <c r="JXQ48"/>
      <c r="JXR48"/>
      <c r="JXS48"/>
      <c r="JXT48"/>
      <c r="JXU48"/>
      <c r="JXV48"/>
      <c r="JXW48"/>
      <c r="JXX48"/>
      <c r="JXY48"/>
      <c r="JXZ48"/>
      <c r="JYA48"/>
      <c r="JYB48"/>
      <c r="JYC48"/>
      <c r="JYD48"/>
      <c r="JYE48"/>
      <c r="JYF48"/>
      <c r="JYG48"/>
      <c r="JYH48"/>
      <c r="JYI48"/>
      <c r="JYJ48"/>
      <c r="JYK48"/>
      <c r="JYL48"/>
      <c r="JYM48"/>
      <c r="JYN48"/>
      <c r="JYO48"/>
      <c r="JYP48"/>
      <c r="JYQ48"/>
      <c r="JYR48"/>
      <c r="JYS48"/>
      <c r="JYT48"/>
      <c r="JYU48"/>
      <c r="JYV48"/>
      <c r="JYW48"/>
      <c r="JYX48"/>
      <c r="JYY48"/>
      <c r="JYZ48"/>
      <c r="JZA48"/>
      <c r="JZB48"/>
      <c r="JZC48"/>
      <c r="JZD48"/>
      <c r="JZE48"/>
      <c r="JZF48"/>
      <c r="JZG48"/>
      <c r="JZH48"/>
      <c r="JZI48"/>
      <c r="JZJ48"/>
      <c r="JZK48"/>
      <c r="JZL48"/>
      <c r="JZM48"/>
      <c r="JZN48"/>
      <c r="JZO48"/>
      <c r="JZP48"/>
      <c r="JZQ48"/>
      <c r="JZR48"/>
      <c r="JZS48"/>
      <c r="JZT48"/>
      <c r="JZU48"/>
      <c r="JZV48"/>
      <c r="JZW48"/>
      <c r="JZX48"/>
      <c r="JZY48"/>
      <c r="JZZ48"/>
      <c r="KAA48"/>
      <c r="KAB48"/>
      <c r="KAC48"/>
      <c r="KAD48"/>
      <c r="KAE48"/>
      <c r="KAF48"/>
      <c r="KAG48"/>
      <c r="KAH48"/>
      <c r="KAI48"/>
      <c r="KAJ48"/>
      <c r="KAK48"/>
      <c r="KAL48"/>
      <c r="KAM48"/>
      <c r="KAN48"/>
      <c r="KAO48"/>
      <c r="KAP48"/>
      <c r="KAQ48"/>
      <c r="KAR48"/>
      <c r="KAS48"/>
      <c r="KAT48"/>
      <c r="KAU48"/>
      <c r="KAV48"/>
      <c r="KAW48"/>
      <c r="KAX48"/>
      <c r="KAY48"/>
      <c r="KAZ48"/>
      <c r="KBA48"/>
      <c r="KBB48"/>
      <c r="KBC48"/>
      <c r="KBD48"/>
      <c r="KBE48"/>
      <c r="KBF48"/>
      <c r="KBG48"/>
      <c r="KBH48"/>
      <c r="KBI48"/>
      <c r="KBJ48"/>
      <c r="KBK48"/>
      <c r="KBL48"/>
      <c r="KBM48"/>
      <c r="KBN48"/>
      <c r="KBO48"/>
      <c r="KBP48"/>
      <c r="KBQ48"/>
      <c r="KBR48"/>
      <c r="KBS48"/>
      <c r="KBT48"/>
      <c r="KBU48"/>
      <c r="KBV48"/>
      <c r="KBW48"/>
      <c r="KBX48"/>
      <c r="KBY48"/>
      <c r="KBZ48"/>
      <c r="KCA48"/>
      <c r="KCB48"/>
      <c r="KCC48"/>
      <c r="KCD48"/>
      <c r="KCE48"/>
      <c r="KCF48"/>
      <c r="KCG48"/>
      <c r="KCH48"/>
      <c r="KCI48"/>
      <c r="KCJ48"/>
      <c r="KCK48"/>
      <c r="KCL48"/>
      <c r="KCM48"/>
      <c r="KCN48"/>
      <c r="KCO48"/>
      <c r="KCP48"/>
      <c r="KCQ48"/>
      <c r="KCR48"/>
      <c r="KCS48"/>
      <c r="KCT48"/>
      <c r="KCU48"/>
      <c r="KCV48"/>
      <c r="KCW48"/>
      <c r="KCX48"/>
      <c r="KCY48"/>
      <c r="KCZ48"/>
      <c r="KDA48"/>
      <c r="KDB48"/>
      <c r="KDC48"/>
      <c r="KDD48"/>
      <c r="KDE48"/>
      <c r="KDF48"/>
      <c r="KDG48"/>
      <c r="KDH48"/>
      <c r="KDI48"/>
      <c r="KDJ48"/>
      <c r="KDK48"/>
      <c r="KDL48"/>
      <c r="KDM48"/>
      <c r="KDN48"/>
      <c r="KDO48"/>
      <c r="KDP48"/>
      <c r="KDQ48"/>
      <c r="KDR48"/>
      <c r="KDS48"/>
      <c r="KDT48"/>
      <c r="KDU48"/>
      <c r="KDV48"/>
      <c r="KDW48"/>
      <c r="KDX48"/>
      <c r="KDY48"/>
      <c r="KDZ48"/>
      <c r="KEA48"/>
      <c r="KEB48"/>
      <c r="KEC48"/>
      <c r="KED48"/>
      <c r="KEE48"/>
      <c r="KEF48"/>
      <c r="KEG48"/>
      <c r="KEH48"/>
      <c r="KEI48"/>
      <c r="KEJ48"/>
      <c r="KEK48"/>
      <c r="KEL48"/>
      <c r="KEM48"/>
      <c r="KEN48"/>
      <c r="KEO48"/>
      <c r="KEP48"/>
      <c r="KEQ48"/>
      <c r="KER48"/>
      <c r="KES48"/>
      <c r="KET48"/>
      <c r="KEU48"/>
      <c r="KEV48"/>
      <c r="KEW48"/>
      <c r="KEX48"/>
      <c r="KEY48"/>
      <c r="KEZ48"/>
      <c r="KFA48"/>
      <c r="KFB48"/>
      <c r="KFC48"/>
      <c r="KFD48"/>
      <c r="KFE48"/>
      <c r="KFF48"/>
      <c r="KFG48"/>
      <c r="KFH48"/>
      <c r="KFI48"/>
      <c r="KFJ48"/>
      <c r="KFK48"/>
      <c r="KFL48"/>
      <c r="KFM48"/>
      <c r="KFN48"/>
      <c r="KFO48"/>
      <c r="KFP48"/>
      <c r="KFQ48"/>
      <c r="KFR48"/>
      <c r="KFS48"/>
      <c r="KFT48"/>
      <c r="KFU48"/>
      <c r="KFV48"/>
      <c r="KFW48"/>
      <c r="KFX48"/>
      <c r="KFY48"/>
      <c r="KFZ48"/>
      <c r="KGA48"/>
      <c r="KGB48"/>
      <c r="KGC48"/>
      <c r="KGD48"/>
      <c r="KGE48"/>
      <c r="KGF48"/>
      <c r="KGG48"/>
      <c r="KGH48"/>
      <c r="KGI48"/>
      <c r="KGJ48"/>
      <c r="KGK48"/>
      <c r="KGL48"/>
      <c r="KGM48"/>
      <c r="KGN48"/>
      <c r="KGO48"/>
      <c r="KGP48"/>
      <c r="KGQ48"/>
      <c r="KGR48"/>
      <c r="KGS48"/>
      <c r="KGT48"/>
      <c r="KGU48"/>
      <c r="KGV48"/>
      <c r="KGW48"/>
      <c r="KGX48"/>
      <c r="KGY48"/>
      <c r="KGZ48"/>
      <c r="KHA48"/>
      <c r="KHB48"/>
      <c r="KHC48"/>
      <c r="KHD48"/>
      <c r="KHE48"/>
      <c r="KHF48"/>
      <c r="KHG48"/>
      <c r="KHH48"/>
      <c r="KHI48"/>
      <c r="KHJ48"/>
      <c r="KHK48"/>
      <c r="KHL48"/>
      <c r="KHM48"/>
      <c r="KHN48"/>
      <c r="KHO48"/>
      <c r="KHP48"/>
      <c r="KHQ48"/>
      <c r="KHR48"/>
      <c r="KHS48"/>
      <c r="KHT48"/>
      <c r="KHU48"/>
      <c r="KHV48"/>
      <c r="KHW48"/>
      <c r="KHX48"/>
      <c r="KHY48"/>
      <c r="KHZ48"/>
      <c r="KIA48"/>
      <c r="KIB48"/>
      <c r="KIC48"/>
      <c r="KID48"/>
      <c r="KIE48"/>
      <c r="KIF48"/>
      <c r="KIG48"/>
      <c r="KIH48"/>
      <c r="KII48"/>
      <c r="KIJ48"/>
      <c r="KIK48"/>
      <c r="KIL48"/>
      <c r="KIM48"/>
      <c r="KIN48"/>
      <c r="KIO48"/>
      <c r="KIP48"/>
      <c r="KIQ48"/>
      <c r="KIR48"/>
      <c r="KIS48"/>
      <c r="KIT48"/>
      <c r="KIU48"/>
      <c r="KIV48"/>
      <c r="KIW48"/>
      <c r="KIX48"/>
      <c r="KIY48"/>
      <c r="KIZ48"/>
      <c r="KJA48"/>
      <c r="KJB48"/>
      <c r="KJC48"/>
      <c r="KJD48"/>
      <c r="KJE48"/>
      <c r="KJF48"/>
      <c r="KJG48"/>
      <c r="KJH48"/>
      <c r="KJI48"/>
      <c r="KJJ48"/>
      <c r="KJK48"/>
      <c r="KJL48"/>
      <c r="KJM48"/>
      <c r="KJN48"/>
      <c r="KJO48"/>
      <c r="KJP48"/>
      <c r="KJQ48"/>
      <c r="KJR48"/>
      <c r="KJS48"/>
      <c r="KJT48"/>
      <c r="KJU48"/>
      <c r="KJV48"/>
      <c r="KJW48"/>
      <c r="KJX48"/>
      <c r="KJY48"/>
      <c r="KJZ48"/>
      <c r="KKA48"/>
      <c r="KKB48"/>
      <c r="KKC48"/>
      <c r="KKD48"/>
      <c r="KKE48"/>
      <c r="KKF48"/>
      <c r="KKG48"/>
      <c r="KKH48"/>
      <c r="KKI48"/>
      <c r="KKJ48"/>
      <c r="KKK48"/>
      <c r="KKL48"/>
      <c r="KKM48"/>
      <c r="KKN48"/>
      <c r="KKO48"/>
      <c r="KKP48"/>
      <c r="KKQ48"/>
      <c r="KKR48"/>
      <c r="KKS48"/>
      <c r="KKT48"/>
      <c r="KKU48"/>
      <c r="KKV48"/>
      <c r="KKW48"/>
      <c r="KKX48"/>
      <c r="KKY48"/>
      <c r="KKZ48"/>
      <c r="KLA48"/>
      <c r="KLB48"/>
      <c r="KLC48"/>
      <c r="KLD48"/>
      <c r="KLE48"/>
      <c r="KLF48"/>
      <c r="KLG48"/>
      <c r="KLH48"/>
      <c r="KLI48"/>
      <c r="KLJ48"/>
      <c r="KLK48"/>
      <c r="KLL48"/>
      <c r="KLM48"/>
      <c r="KLN48"/>
      <c r="KLO48"/>
      <c r="KLP48"/>
      <c r="KLQ48"/>
      <c r="KLR48"/>
      <c r="KLS48"/>
      <c r="KLT48"/>
      <c r="KLU48"/>
      <c r="KLV48"/>
      <c r="KLW48"/>
      <c r="KLX48"/>
      <c r="KLY48"/>
      <c r="KLZ48"/>
      <c r="KMA48"/>
      <c r="KMB48"/>
      <c r="KMC48"/>
      <c r="KMD48"/>
      <c r="KME48"/>
      <c r="KMF48"/>
      <c r="KMG48"/>
      <c r="KMH48"/>
      <c r="KMI48"/>
      <c r="KMJ48"/>
      <c r="KMK48"/>
      <c r="KML48"/>
      <c r="KMM48"/>
      <c r="KMN48"/>
      <c r="KMO48"/>
      <c r="KMP48"/>
      <c r="KMQ48"/>
      <c r="KMR48"/>
      <c r="KMS48"/>
      <c r="KMT48"/>
      <c r="KMU48"/>
      <c r="KMV48"/>
      <c r="KMW48"/>
      <c r="KMX48"/>
      <c r="KMY48"/>
      <c r="KMZ48"/>
      <c r="KNA48"/>
      <c r="KNB48"/>
      <c r="KNC48"/>
      <c r="KND48"/>
      <c r="KNE48"/>
      <c r="KNF48"/>
      <c r="KNG48"/>
      <c r="KNH48"/>
      <c r="KNI48"/>
      <c r="KNJ48"/>
      <c r="KNK48"/>
      <c r="KNL48"/>
      <c r="KNM48"/>
      <c r="KNN48"/>
      <c r="KNO48"/>
      <c r="KNP48"/>
      <c r="KNQ48"/>
      <c r="KNR48"/>
      <c r="KNS48"/>
      <c r="KNT48"/>
      <c r="KNU48"/>
      <c r="KNV48"/>
      <c r="KNW48"/>
      <c r="KNX48"/>
      <c r="KNY48"/>
      <c r="KNZ48"/>
      <c r="KOA48"/>
      <c r="KOB48"/>
      <c r="KOC48"/>
      <c r="KOD48"/>
      <c r="KOE48"/>
      <c r="KOF48"/>
      <c r="KOG48"/>
      <c r="KOH48"/>
      <c r="KOI48"/>
      <c r="KOJ48"/>
      <c r="KOK48"/>
      <c r="KOL48"/>
      <c r="KOM48"/>
      <c r="KON48"/>
      <c r="KOO48"/>
      <c r="KOP48"/>
      <c r="KOQ48"/>
      <c r="KOR48"/>
      <c r="KOS48"/>
      <c r="KOT48"/>
      <c r="KOU48"/>
      <c r="KOV48"/>
      <c r="KOW48"/>
      <c r="KOX48"/>
      <c r="KOY48"/>
      <c r="KOZ48"/>
      <c r="KPA48"/>
      <c r="KPB48"/>
      <c r="KPC48"/>
      <c r="KPD48"/>
      <c r="KPE48"/>
      <c r="KPF48"/>
      <c r="KPG48"/>
      <c r="KPH48"/>
      <c r="KPI48"/>
      <c r="KPJ48"/>
      <c r="KPK48"/>
      <c r="KPL48"/>
      <c r="KPM48"/>
      <c r="KPN48"/>
      <c r="KPO48"/>
      <c r="KPP48"/>
      <c r="KPQ48"/>
      <c r="KPR48"/>
      <c r="KPS48"/>
      <c r="KPT48"/>
      <c r="KPU48"/>
      <c r="KPV48"/>
      <c r="KPW48"/>
      <c r="KPX48"/>
      <c r="KPY48"/>
      <c r="KPZ48"/>
      <c r="KQA48"/>
      <c r="KQB48"/>
      <c r="KQC48"/>
      <c r="KQD48"/>
      <c r="KQE48"/>
      <c r="KQF48"/>
      <c r="KQG48"/>
      <c r="KQH48"/>
      <c r="KQI48"/>
      <c r="KQJ48"/>
      <c r="KQK48"/>
      <c r="KQL48"/>
      <c r="KQM48"/>
      <c r="KQN48"/>
      <c r="KQO48"/>
      <c r="KQP48"/>
      <c r="KQQ48"/>
      <c r="KQR48"/>
      <c r="KQS48"/>
      <c r="KQT48"/>
      <c r="KQU48"/>
      <c r="KQV48"/>
      <c r="KQW48"/>
      <c r="KQX48"/>
      <c r="KQY48"/>
      <c r="KQZ48"/>
      <c r="KRA48"/>
      <c r="KRB48"/>
      <c r="KRC48"/>
      <c r="KRD48"/>
      <c r="KRE48"/>
      <c r="KRF48"/>
      <c r="KRG48"/>
      <c r="KRH48"/>
      <c r="KRI48"/>
      <c r="KRJ48"/>
      <c r="KRK48"/>
      <c r="KRL48"/>
      <c r="KRM48"/>
      <c r="KRN48"/>
      <c r="KRO48"/>
      <c r="KRP48"/>
      <c r="KRQ48"/>
      <c r="KRR48"/>
      <c r="KRS48"/>
      <c r="KRT48"/>
      <c r="KRU48"/>
      <c r="KRV48"/>
      <c r="KRW48"/>
      <c r="KRX48"/>
      <c r="KRY48"/>
      <c r="KRZ48"/>
      <c r="KSA48"/>
      <c r="KSB48"/>
      <c r="KSC48"/>
      <c r="KSD48"/>
      <c r="KSE48"/>
      <c r="KSF48"/>
      <c r="KSG48"/>
      <c r="KSH48"/>
      <c r="KSI48"/>
      <c r="KSJ48"/>
      <c r="KSK48"/>
      <c r="KSL48"/>
      <c r="KSM48"/>
      <c r="KSN48"/>
      <c r="KSO48"/>
      <c r="KSP48"/>
      <c r="KSQ48"/>
      <c r="KSR48"/>
      <c r="KSS48"/>
      <c r="KST48"/>
      <c r="KSU48"/>
      <c r="KSV48"/>
      <c r="KSW48"/>
      <c r="KSX48"/>
      <c r="KSY48"/>
      <c r="KSZ48"/>
      <c r="KTA48"/>
      <c r="KTB48"/>
      <c r="KTC48"/>
      <c r="KTD48"/>
      <c r="KTE48"/>
      <c r="KTF48"/>
      <c r="KTG48"/>
      <c r="KTH48"/>
      <c r="KTI48"/>
      <c r="KTJ48"/>
      <c r="KTK48"/>
      <c r="KTL48"/>
      <c r="KTM48"/>
      <c r="KTN48"/>
      <c r="KTO48"/>
      <c r="KTP48"/>
      <c r="KTQ48"/>
      <c r="KTR48"/>
      <c r="KTS48"/>
      <c r="KTT48"/>
      <c r="KTU48"/>
      <c r="KTV48"/>
      <c r="KTW48"/>
      <c r="KTX48"/>
      <c r="KTY48"/>
      <c r="KTZ48"/>
      <c r="KUA48"/>
      <c r="KUB48"/>
      <c r="KUC48"/>
      <c r="KUD48"/>
      <c r="KUE48"/>
      <c r="KUF48"/>
      <c r="KUG48"/>
      <c r="KUH48"/>
      <c r="KUI48"/>
      <c r="KUJ48"/>
      <c r="KUK48"/>
      <c r="KUL48"/>
      <c r="KUM48"/>
      <c r="KUN48"/>
      <c r="KUO48"/>
      <c r="KUP48"/>
      <c r="KUQ48"/>
      <c r="KUR48"/>
      <c r="KUS48"/>
      <c r="KUT48"/>
      <c r="KUU48"/>
      <c r="KUV48"/>
      <c r="KUW48"/>
      <c r="KUX48"/>
      <c r="KUY48"/>
      <c r="KUZ48"/>
      <c r="KVA48"/>
      <c r="KVB48"/>
      <c r="KVC48"/>
      <c r="KVD48"/>
      <c r="KVE48"/>
      <c r="KVF48"/>
      <c r="KVG48"/>
      <c r="KVH48"/>
      <c r="KVI48"/>
      <c r="KVJ48"/>
      <c r="KVK48"/>
      <c r="KVL48"/>
      <c r="KVM48"/>
      <c r="KVN48"/>
      <c r="KVO48"/>
      <c r="KVP48"/>
      <c r="KVQ48"/>
      <c r="KVR48"/>
      <c r="KVS48"/>
      <c r="KVT48"/>
      <c r="KVU48"/>
      <c r="KVV48"/>
      <c r="KVW48"/>
      <c r="KVX48"/>
      <c r="KVY48"/>
      <c r="KVZ48"/>
      <c r="KWA48"/>
      <c r="KWB48"/>
      <c r="KWC48"/>
      <c r="KWD48"/>
      <c r="KWE48"/>
      <c r="KWF48"/>
      <c r="KWG48"/>
      <c r="KWH48"/>
      <c r="KWI48"/>
      <c r="KWJ48"/>
      <c r="KWK48"/>
      <c r="KWL48"/>
      <c r="KWM48"/>
      <c r="KWN48"/>
      <c r="KWO48"/>
      <c r="KWP48"/>
      <c r="KWQ48"/>
      <c r="KWR48"/>
      <c r="KWS48"/>
      <c r="KWT48"/>
      <c r="KWU48"/>
      <c r="KWV48"/>
      <c r="KWW48"/>
      <c r="KWX48"/>
      <c r="KWY48"/>
      <c r="KWZ48"/>
      <c r="KXA48"/>
      <c r="KXB48"/>
      <c r="KXC48"/>
      <c r="KXD48"/>
      <c r="KXE48"/>
      <c r="KXF48"/>
      <c r="KXG48"/>
      <c r="KXH48"/>
      <c r="KXI48"/>
      <c r="KXJ48"/>
      <c r="KXK48"/>
      <c r="KXL48"/>
      <c r="KXM48"/>
      <c r="KXN48"/>
      <c r="KXO48"/>
      <c r="KXP48"/>
      <c r="KXQ48"/>
      <c r="KXR48"/>
      <c r="KXS48"/>
      <c r="KXT48"/>
      <c r="KXU48"/>
      <c r="KXV48"/>
      <c r="KXW48"/>
      <c r="KXX48"/>
      <c r="KXY48"/>
      <c r="KXZ48"/>
      <c r="KYA48"/>
      <c r="KYB48"/>
      <c r="KYC48"/>
      <c r="KYD48"/>
      <c r="KYE48"/>
      <c r="KYF48"/>
      <c r="KYG48"/>
      <c r="KYH48"/>
      <c r="KYI48"/>
      <c r="KYJ48"/>
      <c r="KYK48"/>
      <c r="KYL48"/>
      <c r="KYM48"/>
      <c r="KYN48"/>
      <c r="KYO48"/>
      <c r="KYP48"/>
      <c r="KYQ48"/>
      <c r="KYR48"/>
      <c r="KYS48"/>
      <c r="KYT48"/>
      <c r="KYU48"/>
      <c r="KYV48"/>
      <c r="KYW48"/>
      <c r="KYX48"/>
      <c r="KYY48"/>
      <c r="KYZ48"/>
      <c r="KZA48"/>
      <c r="KZB48"/>
      <c r="KZC48"/>
      <c r="KZD48"/>
      <c r="KZE48"/>
      <c r="KZF48"/>
      <c r="KZG48"/>
      <c r="KZH48"/>
      <c r="KZI48"/>
      <c r="KZJ48"/>
      <c r="KZK48"/>
      <c r="KZL48"/>
      <c r="KZM48"/>
      <c r="KZN48"/>
      <c r="KZO48"/>
      <c r="KZP48"/>
      <c r="KZQ48"/>
      <c r="KZR48"/>
      <c r="KZS48"/>
      <c r="KZT48"/>
      <c r="KZU48"/>
      <c r="KZV48"/>
      <c r="KZW48"/>
      <c r="KZX48"/>
      <c r="KZY48"/>
      <c r="KZZ48"/>
      <c r="LAA48"/>
      <c r="LAB48"/>
      <c r="LAC48"/>
      <c r="LAD48"/>
      <c r="LAE48"/>
      <c r="LAF48"/>
      <c r="LAG48"/>
      <c r="LAH48"/>
      <c r="LAI48"/>
      <c r="LAJ48"/>
      <c r="LAK48"/>
      <c r="LAL48"/>
      <c r="LAM48"/>
      <c r="LAN48"/>
      <c r="LAO48"/>
      <c r="LAP48"/>
      <c r="LAQ48"/>
      <c r="LAR48"/>
      <c r="LAS48"/>
      <c r="LAT48"/>
      <c r="LAU48"/>
      <c r="LAV48"/>
      <c r="LAW48"/>
      <c r="LAX48"/>
      <c r="LAY48"/>
      <c r="LAZ48"/>
      <c r="LBA48"/>
      <c r="LBB48"/>
      <c r="LBC48"/>
      <c r="LBD48"/>
      <c r="LBE48"/>
      <c r="LBF48"/>
      <c r="LBG48"/>
      <c r="LBH48"/>
      <c r="LBI48"/>
      <c r="LBJ48"/>
      <c r="LBK48"/>
      <c r="LBL48"/>
      <c r="LBM48"/>
      <c r="LBN48"/>
      <c r="LBO48"/>
      <c r="LBP48"/>
      <c r="LBQ48"/>
      <c r="LBR48"/>
      <c r="LBS48"/>
      <c r="LBT48"/>
      <c r="LBU48"/>
      <c r="LBV48"/>
      <c r="LBW48"/>
      <c r="LBX48"/>
      <c r="LBY48"/>
      <c r="LBZ48"/>
      <c r="LCA48"/>
      <c r="LCB48"/>
      <c r="LCC48"/>
      <c r="LCD48"/>
      <c r="LCE48"/>
      <c r="LCF48"/>
      <c r="LCG48"/>
      <c r="LCH48"/>
      <c r="LCI48"/>
      <c r="LCJ48"/>
      <c r="LCK48"/>
      <c r="LCL48"/>
      <c r="LCM48"/>
      <c r="LCN48"/>
      <c r="LCO48"/>
      <c r="LCP48"/>
      <c r="LCQ48"/>
      <c r="LCR48"/>
      <c r="LCS48"/>
      <c r="LCT48"/>
      <c r="LCU48"/>
      <c r="LCV48"/>
      <c r="LCW48"/>
      <c r="LCX48"/>
      <c r="LCY48"/>
      <c r="LCZ48"/>
      <c r="LDA48"/>
      <c r="LDB48"/>
      <c r="LDC48"/>
      <c r="LDD48"/>
      <c r="LDE48"/>
      <c r="LDF48"/>
      <c r="LDG48"/>
      <c r="LDH48"/>
      <c r="LDI48"/>
      <c r="LDJ48"/>
      <c r="LDK48"/>
      <c r="LDL48"/>
      <c r="LDM48"/>
      <c r="LDN48"/>
      <c r="LDO48"/>
      <c r="LDP48"/>
      <c r="LDQ48"/>
      <c r="LDR48"/>
      <c r="LDS48"/>
      <c r="LDT48"/>
      <c r="LDU48"/>
      <c r="LDV48"/>
      <c r="LDW48"/>
      <c r="LDX48"/>
      <c r="LDY48"/>
      <c r="LDZ48"/>
      <c r="LEA48"/>
      <c r="LEB48"/>
      <c r="LEC48"/>
      <c r="LED48"/>
      <c r="LEE48"/>
      <c r="LEF48"/>
      <c r="LEG48"/>
      <c r="LEH48"/>
      <c r="LEI48"/>
      <c r="LEJ48"/>
      <c r="LEK48"/>
      <c r="LEL48"/>
      <c r="LEM48"/>
      <c r="LEN48"/>
      <c r="LEO48"/>
      <c r="LEP48"/>
      <c r="LEQ48"/>
      <c r="LER48"/>
      <c r="LES48"/>
      <c r="LET48"/>
      <c r="LEU48"/>
      <c r="LEV48"/>
      <c r="LEW48"/>
      <c r="LEX48"/>
      <c r="LEY48"/>
      <c r="LEZ48"/>
      <c r="LFA48"/>
      <c r="LFB48"/>
      <c r="LFC48"/>
      <c r="LFD48"/>
      <c r="LFE48"/>
      <c r="LFF48"/>
      <c r="LFG48"/>
      <c r="LFH48"/>
      <c r="LFI48"/>
      <c r="LFJ48"/>
      <c r="LFK48"/>
      <c r="LFL48"/>
      <c r="LFM48"/>
      <c r="LFN48"/>
      <c r="LFO48"/>
      <c r="LFP48"/>
      <c r="LFQ48"/>
      <c r="LFR48"/>
      <c r="LFS48"/>
      <c r="LFT48"/>
      <c r="LFU48"/>
      <c r="LFV48"/>
      <c r="LFW48"/>
      <c r="LFX48"/>
      <c r="LFY48"/>
      <c r="LFZ48"/>
      <c r="LGA48"/>
      <c r="LGB48"/>
      <c r="LGC48"/>
      <c r="LGD48"/>
      <c r="LGE48"/>
      <c r="LGF48"/>
      <c r="LGG48"/>
      <c r="LGH48"/>
      <c r="LGI48"/>
      <c r="LGJ48"/>
      <c r="LGK48"/>
      <c r="LGL48"/>
      <c r="LGM48"/>
      <c r="LGN48"/>
      <c r="LGO48"/>
      <c r="LGP48"/>
      <c r="LGQ48"/>
      <c r="LGR48"/>
      <c r="LGS48"/>
      <c r="LGT48"/>
      <c r="LGU48"/>
      <c r="LGV48"/>
      <c r="LGW48"/>
      <c r="LGX48"/>
      <c r="LGY48"/>
      <c r="LGZ48"/>
      <c r="LHA48"/>
      <c r="LHB48"/>
      <c r="LHC48"/>
      <c r="LHD48"/>
      <c r="LHE48"/>
      <c r="LHF48"/>
      <c r="LHG48"/>
      <c r="LHH48"/>
      <c r="LHI48"/>
      <c r="LHJ48"/>
      <c r="LHK48"/>
      <c r="LHL48"/>
      <c r="LHM48"/>
      <c r="LHN48"/>
      <c r="LHO48"/>
      <c r="LHP48"/>
      <c r="LHQ48"/>
      <c r="LHR48"/>
      <c r="LHS48"/>
      <c r="LHT48"/>
      <c r="LHU48"/>
      <c r="LHV48"/>
      <c r="LHW48"/>
      <c r="LHX48"/>
      <c r="LHY48"/>
      <c r="LHZ48"/>
      <c r="LIA48"/>
      <c r="LIB48"/>
      <c r="LIC48"/>
      <c r="LID48"/>
      <c r="LIE48"/>
      <c r="LIF48"/>
      <c r="LIG48"/>
      <c r="LIH48"/>
      <c r="LII48"/>
      <c r="LIJ48"/>
      <c r="LIK48"/>
      <c r="LIL48"/>
      <c r="LIM48"/>
      <c r="LIN48"/>
      <c r="LIO48"/>
      <c r="LIP48"/>
      <c r="LIQ48"/>
      <c r="LIR48"/>
      <c r="LIS48"/>
      <c r="LIT48"/>
      <c r="LIU48"/>
      <c r="LIV48"/>
      <c r="LIW48"/>
      <c r="LIX48"/>
      <c r="LIY48"/>
      <c r="LIZ48"/>
      <c r="LJA48"/>
      <c r="LJB48"/>
      <c r="LJC48"/>
      <c r="LJD48"/>
      <c r="LJE48"/>
      <c r="LJF48"/>
      <c r="LJG48"/>
      <c r="LJH48"/>
      <c r="LJI48"/>
      <c r="LJJ48"/>
      <c r="LJK48"/>
      <c r="LJL48"/>
      <c r="LJM48"/>
      <c r="LJN48"/>
      <c r="LJO48"/>
      <c r="LJP48"/>
      <c r="LJQ48"/>
      <c r="LJR48"/>
      <c r="LJS48"/>
      <c r="LJT48"/>
      <c r="LJU48"/>
      <c r="LJV48"/>
      <c r="LJW48"/>
      <c r="LJX48"/>
      <c r="LJY48"/>
      <c r="LJZ48"/>
      <c r="LKA48"/>
      <c r="LKB48"/>
      <c r="LKC48"/>
      <c r="LKD48"/>
      <c r="LKE48"/>
      <c r="LKF48"/>
      <c r="LKG48"/>
      <c r="LKH48"/>
      <c r="LKI48"/>
      <c r="LKJ48"/>
      <c r="LKK48"/>
      <c r="LKL48"/>
      <c r="LKM48"/>
      <c r="LKN48"/>
      <c r="LKO48"/>
      <c r="LKP48"/>
      <c r="LKQ48"/>
      <c r="LKR48"/>
      <c r="LKS48"/>
      <c r="LKT48"/>
      <c r="LKU48"/>
      <c r="LKV48"/>
      <c r="LKW48"/>
      <c r="LKX48"/>
      <c r="LKY48"/>
      <c r="LKZ48"/>
      <c r="LLA48"/>
      <c r="LLB48"/>
      <c r="LLC48"/>
      <c r="LLD48"/>
      <c r="LLE48"/>
      <c r="LLF48"/>
      <c r="LLG48"/>
      <c r="LLH48"/>
      <c r="LLI48"/>
      <c r="LLJ48"/>
      <c r="LLK48"/>
      <c r="LLL48"/>
      <c r="LLM48"/>
      <c r="LLN48"/>
      <c r="LLO48"/>
      <c r="LLP48"/>
      <c r="LLQ48"/>
      <c r="LLR48"/>
      <c r="LLS48"/>
      <c r="LLT48"/>
      <c r="LLU48"/>
      <c r="LLV48"/>
      <c r="LLW48"/>
      <c r="LLX48"/>
      <c r="LLY48"/>
      <c r="LLZ48"/>
      <c r="LMA48"/>
      <c r="LMB48"/>
      <c r="LMC48"/>
      <c r="LMD48"/>
      <c r="LME48"/>
      <c r="LMF48"/>
      <c r="LMG48"/>
      <c r="LMH48"/>
      <c r="LMI48"/>
      <c r="LMJ48"/>
      <c r="LMK48"/>
      <c r="LML48"/>
      <c r="LMM48"/>
      <c r="LMN48"/>
      <c r="LMO48"/>
      <c r="LMP48"/>
      <c r="LMQ48"/>
      <c r="LMR48"/>
      <c r="LMS48"/>
      <c r="LMT48"/>
      <c r="LMU48"/>
      <c r="LMV48"/>
      <c r="LMW48"/>
      <c r="LMX48"/>
      <c r="LMY48"/>
      <c r="LMZ48"/>
      <c r="LNA48"/>
      <c r="LNB48"/>
      <c r="LNC48"/>
      <c r="LND48"/>
      <c r="LNE48"/>
      <c r="LNF48"/>
      <c r="LNG48"/>
      <c r="LNH48"/>
      <c r="LNI48"/>
      <c r="LNJ48"/>
      <c r="LNK48"/>
      <c r="LNL48"/>
      <c r="LNM48"/>
      <c r="LNN48"/>
      <c r="LNO48"/>
      <c r="LNP48"/>
      <c r="LNQ48"/>
      <c r="LNR48"/>
      <c r="LNS48"/>
      <c r="LNT48"/>
      <c r="LNU48"/>
      <c r="LNV48"/>
      <c r="LNW48"/>
      <c r="LNX48"/>
      <c r="LNY48"/>
      <c r="LNZ48"/>
      <c r="LOA48"/>
      <c r="LOB48"/>
      <c r="LOC48"/>
      <c r="LOD48"/>
      <c r="LOE48"/>
      <c r="LOF48"/>
      <c r="LOG48"/>
      <c r="LOH48"/>
      <c r="LOI48"/>
      <c r="LOJ48"/>
      <c r="LOK48"/>
      <c r="LOL48"/>
      <c r="LOM48"/>
      <c r="LON48"/>
      <c r="LOO48"/>
      <c r="LOP48"/>
      <c r="LOQ48"/>
      <c r="LOR48"/>
      <c r="LOS48"/>
      <c r="LOT48"/>
      <c r="LOU48"/>
      <c r="LOV48"/>
      <c r="LOW48"/>
      <c r="LOX48"/>
      <c r="LOY48"/>
      <c r="LOZ48"/>
      <c r="LPA48"/>
      <c r="LPB48"/>
      <c r="LPC48"/>
      <c r="LPD48"/>
      <c r="LPE48"/>
      <c r="LPF48"/>
      <c r="LPG48"/>
      <c r="LPH48"/>
      <c r="LPI48"/>
      <c r="LPJ48"/>
      <c r="LPK48"/>
      <c r="LPL48"/>
      <c r="LPM48"/>
      <c r="LPN48"/>
      <c r="LPO48"/>
      <c r="LPP48"/>
      <c r="LPQ48"/>
      <c r="LPR48"/>
      <c r="LPS48"/>
      <c r="LPT48"/>
      <c r="LPU48"/>
      <c r="LPV48"/>
      <c r="LPW48"/>
      <c r="LPX48"/>
      <c r="LPY48"/>
      <c r="LPZ48"/>
      <c r="LQA48"/>
      <c r="LQB48"/>
      <c r="LQC48"/>
      <c r="LQD48"/>
      <c r="LQE48"/>
      <c r="LQF48"/>
      <c r="LQG48"/>
      <c r="LQH48"/>
      <c r="LQI48"/>
      <c r="LQJ48"/>
      <c r="LQK48"/>
      <c r="LQL48"/>
      <c r="LQM48"/>
      <c r="LQN48"/>
      <c r="LQO48"/>
      <c r="LQP48"/>
      <c r="LQQ48"/>
      <c r="LQR48"/>
      <c r="LQS48"/>
      <c r="LQT48"/>
      <c r="LQU48"/>
      <c r="LQV48"/>
      <c r="LQW48"/>
      <c r="LQX48"/>
      <c r="LQY48"/>
      <c r="LQZ48"/>
      <c r="LRA48"/>
      <c r="LRB48"/>
      <c r="LRC48"/>
      <c r="LRD48"/>
      <c r="LRE48"/>
      <c r="LRF48"/>
      <c r="LRG48"/>
      <c r="LRH48"/>
      <c r="LRI48"/>
      <c r="LRJ48"/>
      <c r="LRK48"/>
      <c r="LRL48"/>
      <c r="LRM48"/>
      <c r="LRN48"/>
      <c r="LRO48"/>
      <c r="LRP48"/>
      <c r="LRQ48"/>
      <c r="LRR48"/>
      <c r="LRS48"/>
      <c r="LRT48"/>
      <c r="LRU48"/>
      <c r="LRV48"/>
      <c r="LRW48"/>
      <c r="LRX48"/>
      <c r="LRY48"/>
      <c r="LRZ48"/>
      <c r="LSA48"/>
      <c r="LSB48"/>
      <c r="LSC48"/>
      <c r="LSD48"/>
      <c r="LSE48"/>
      <c r="LSF48"/>
      <c r="LSG48"/>
      <c r="LSH48"/>
      <c r="LSI48"/>
      <c r="LSJ48"/>
      <c r="LSK48"/>
      <c r="LSL48"/>
      <c r="LSM48"/>
      <c r="LSN48"/>
      <c r="LSO48"/>
      <c r="LSP48"/>
      <c r="LSQ48"/>
      <c r="LSR48"/>
      <c r="LSS48"/>
      <c r="LST48"/>
      <c r="LSU48"/>
      <c r="LSV48"/>
      <c r="LSW48"/>
      <c r="LSX48"/>
      <c r="LSY48"/>
      <c r="LSZ48"/>
      <c r="LTA48"/>
      <c r="LTB48"/>
      <c r="LTC48"/>
      <c r="LTD48"/>
      <c r="LTE48"/>
      <c r="LTF48"/>
      <c r="LTG48"/>
      <c r="LTH48"/>
      <c r="LTI48"/>
      <c r="LTJ48"/>
      <c r="LTK48"/>
      <c r="LTL48"/>
      <c r="LTM48"/>
      <c r="LTN48"/>
      <c r="LTO48"/>
      <c r="LTP48"/>
      <c r="LTQ48"/>
      <c r="LTR48"/>
      <c r="LTS48"/>
      <c r="LTT48"/>
      <c r="LTU48"/>
      <c r="LTV48"/>
      <c r="LTW48"/>
      <c r="LTX48"/>
      <c r="LTY48"/>
      <c r="LTZ48"/>
      <c r="LUA48"/>
      <c r="LUB48"/>
      <c r="LUC48"/>
      <c r="LUD48"/>
      <c r="LUE48"/>
      <c r="LUF48"/>
      <c r="LUG48"/>
      <c r="LUH48"/>
      <c r="LUI48"/>
      <c r="LUJ48"/>
      <c r="LUK48"/>
      <c r="LUL48"/>
      <c r="LUM48"/>
      <c r="LUN48"/>
      <c r="LUO48"/>
      <c r="LUP48"/>
      <c r="LUQ48"/>
      <c r="LUR48"/>
      <c r="LUS48"/>
      <c r="LUT48"/>
      <c r="LUU48"/>
      <c r="LUV48"/>
      <c r="LUW48"/>
      <c r="LUX48"/>
      <c r="LUY48"/>
      <c r="LUZ48"/>
      <c r="LVA48"/>
      <c r="LVB48"/>
      <c r="LVC48"/>
      <c r="LVD48"/>
      <c r="LVE48"/>
      <c r="LVF48"/>
      <c r="LVG48"/>
      <c r="LVH48"/>
      <c r="LVI48"/>
      <c r="LVJ48"/>
      <c r="LVK48"/>
      <c r="LVL48"/>
      <c r="LVM48"/>
      <c r="LVN48"/>
      <c r="LVO48"/>
      <c r="LVP48"/>
      <c r="LVQ48"/>
      <c r="LVR48"/>
      <c r="LVS48"/>
      <c r="LVT48"/>
      <c r="LVU48"/>
      <c r="LVV48"/>
      <c r="LVW48"/>
      <c r="LVX48"/>
      <c r="LVY48"/>
      <c r="LVZ48"/>
      <c r="LWA48"/>
      <c r="LWB48"/>
      <c r="LWC48"/>
      <c r="LWD48"/>
      <c r="LWE48"/>
      <c r="LWF48"/>
      <c r="LWG48"/>
      <c r="LWH48"/>
      <c r="LWI48"/>
      <c r="LWJ48"/>
      <c r="LWK48"/>
      <c r="LWL48"/>
      <c r="LWM48"/>
      <c r="LWN48"/>
      <c r="LWO48"/>
      <c r="LWP48"/>
      <c r="LWQ48"/>
      <c r="LWR48"/>
      <c r="LWS48"/>
      <c r="LWT48"/>
      <c r="LWU48"/>
      <c r="LWV48"/>
      <c r="LWW48"/>
      <c r="LWX48"/>
      <c r="LWY48"/>
      <c r="LWZ48"/>
      <c r="LXA48"/>
      <c r="LXB48"/>
      <c r="LXC48"/>
      <c r="LXD48"/>
      <c r="LXE48"/>
      <c r="LXF48"/>
      <c r="LXG48"/>
      <c r="LXH48"/>
      <c r="LXI48"/>
      <c r="LXJ48"/>
      <c r="LXK48"/>
      <c r="LXL48"/>
      <c r="LXM48"/>
      <c r="LXN48"/>
      <c r="LXO48"/>
      <c r="LXP48"/>
      <c r="LXQ48"/>
      <c r="LXR48"/>
      <c r="LXS48"/>
      <c r="LXT48"/>
      <c r="LXU48"/>
      <c r="LXV48"/>
      <c r="LXW48"/>
      <c r="LXX48"/>
      <c r="LXY48"/>
      <c r="LXZ48"/>
      <c r="LYA48"/>
      <c r="LYB48"/>
      <c r="LYC48"/>
      <c r="LYD48"/>
      <c r="LYE48"/>
      <c r="LYF48"/>
      <c r="LYG48"/>
      <c r="LYH48"/>
      <c r="LYI48"/>
      <c r="LYJ48"/>
      <c r="LYK48"/>
      <c r="LYL48"/>
      <c r="LYM48"/>
      <c r="LYN48"/>
      <c r="LYO48"/>
      <c r="LYP48"/>
      <c r="LYQ48"/>
      <c r="LYR48"/>
      <c r="LYS48"/>
      <c r="LYT48"/>
      <c r="LYU48"/>
      <c r="LYV48"/>
      <c r="LYW48"/>
      <c r="LYX48"/>
      <c r="LYY48"/>
      <c r="LYZ48"/>
      <c r="LZA48"/>
      <c r="LZB48"/>
      <c r="LZC48"/>
      <c r="LZD48"/>
      <c r="LZE48"/>
      <c r="LZF48"/>
      <c r="LZG48"/>
      <c r="LZH48"/>
      <c r="LZI48"/>
      <c r="LZJ48"/>
      <c r="LZK48"/>
      <c r="LZL48"/>
      <c r="LZM48"/>
      <c r="LZN48"/>
      <c r="LZO48"/>
      <c r="LZP48"/>
      <c r="LZQ48"/>
      <c r="LZR48"/>
      <c r="LZS48"/>
      <c r="LZT48"/>
      <c r="LZU48"/>
      <c r="LZV48"/>
      <c r="LZW48"/>
      <c r="LZX48"/>
      <c r="LZY48"/>
      <c r="LZZ48"/>
      <c r="MAA48"/>
      <c r="MAB48"/>
      <c r="MAC48"/>
      <c r="MAD48"/>
      <c r="MAE48"/>
      <c r="MAF48"/>
      <c r="MAG48"/>
      <c r="MAH48"/>
      <c r="MAI48"/>
      <c r="MAJ48"/>
      <c r="MAK48"/>
      <c r="MAL48"/>
      <c r="MAM48"/>
      <c r="MAN48"/>
      <c r="MAO48"/>
      <c r="MAP48"/>
      <c r="MAQ48"/>
      <c r="MAR48"/>
      <c r="MAS48"/>
      <c r="MAT48"/>
      <c r="MAU48"/>
      <c r="MAV48"/>
      <c r="MAW48"/>
      <c r="MAX48"/>
      <c r="MAY48"/>
      <c r="MAZ48"/>
      <c r="MBA48"/>
      <c r="MBB48"/>
      <c r="MBC48"/>
      <c r="MBD48"/>
      <c r="MBE48"/>
      <c r="MBF48"/>
      <c r="MBG48"/>
      <c r="MBH48"/>
      <c r="MBI48"/>
      <c r="MBJ48"/>
      <c r="MBK48"/>
      <c r="MBL48"/>
      <c r="MBM48"/>
      <c r="MBN48"/>
      <c r="MBO48"/>
      <c r="MBP48"/>
      <c r="MBQ48"/>
      <c r="MBR48"/>
      <c r="MBS48"/>
      <c r="MBT48"/>
      <c r="MBU48"/>
      <c r="MBV48"/>
      <c r="MBW48"/>
      <c r="MBX48"/>
      <c r="MBY48"/>
      <c r="MBZ48"/>
      <c r="MCA48"/>
      <c r="MCB48"/>
      <c r="MCC48"/>
      <c r="MCD48"/>
      <c r="MCE48"/>
      <c r="MCF48"/>
      <c r="MCG48"/>
      <c r="MCH48"/>
      <c r="MCI48"/>
      <c r="MCJ48"/>
      <c r="MCK48"/>
      <c r="MCL48"/>
      <c r="MCM48"/>
      <c r="MCN48"/>
      <c r="MCO48"/>
      <c r="MCP48"/>
      <c r="MCQ48"/>
      <c r="MCR48"/>
      <c r="MCS48"/>
      <c r="MCT48"/>
      <c r="MCU48"/>
      <c r="MCV48"/>
      <c r="MCW48"/>
      <c r="MCX48"/>
      <c r="MCY48"/>
      <c r="MCZ48"/>
      <c r="MDA48"/>
      <c r="MDB48"/>
      <c r="MDC48"/>
      <c r="MDD48"/>
      <c r="MDE48"/>
      <c r="MDF48"/>
      <c r="MDG48"/>
      <c r="MDH48"/>
      <c r="MDI48"/>
      <c r="MDJ48"/>
      <c r="MDK48"/>
      <c r="MDL48"/>
      <c r="MDM48"/>
      <c r="MDN48"/>
      <c r="MDO48"/>
      <c r="MDP48"/>
      <c r="MDQ48"/>
      <c r="MDR48"/>
      <c r="MDS48"/>
      <c r="MDT48"/>
      <c r="MDU48"/>
      <c r="MDV48"/>
      <c r="MDW48"/>
      <c r="MDX48"/>
      <c r="MDY48"/>
      <c r="MDZ48"/>
      <c r="MEA48"/>
      <c r="MEB48"/>
      <c r="MEC48"/>
      <c r="MED48"/>
      <c r="MEE48"/>
      <c r="MEF48"/>
      <c r="MEG48"/>
      <c r="MEH48"/>
      <c r="MEI48"/>
      <c r="MEJ48"/>
      <c r="MEK48"/>
      <c r="MEL48"/>
      <c r="MEM48"/>
      <c r="MEN48"/>
      <c r="MEO48"/>
      <c r="MEP48"/>
      <c r="MEQ48"/>
      <c r="MER48"/>
      <c r="MES48"/>
      <c r="MET48"/>
      <c r="MEU48"/>
      <c r="MEV48"/>
      <c r="MEW48"/>
      <c r="MEX48"/>
      <c r="MEY48"/>
      <c r="MEZ48"/>
      <c r="MFA48"/>
      <c r="MFB48"/>
      <c r="MFC48"/>
      <c r="MFD48"/>
      <c r="MFE48"/>
      <c r="MFF48"/>
      <c r="MFG48"/>
      <c r="MFH48"/>
      <c r="MFI48"/>
      <c r="MFJ48"/>
      <c r="MFK48"/>
      <c r="MFL48"/>
      <c r="MFM48"/>
      <c r="MFN48"/>
      <c r="MFO48"/>
      <c r="MFP48"/>
      <c r="MFQ48"/>
      <c r="MFR48"/>
      <c r="MFS48"/>
      <c r="MFT48"/>
      <c r="MFU48"/>
      <c r="MFV48"/>
      <c r="MFW48"/>
      <c r="MFX48"/>
      <c r="MFY48"/>
      <c r="MFZ48"/>
      <c r="MGA48"/>
      <c r="MGB48"/>
      <c r="MGC48"/>
      <c r="MGD48"/>
      <c r="MGE48"/>
      <c r="MGF48"/>
      <c r="MGG48"/>
      <c r="MGH48"/>
      <c r="MGI48"/>
      <c r="MGJ48"/>
      <c r="MGK48"/>
      <c r="MGL48"/>
      <c r="MGM48"/>
      <c r="MGN48"/>
      <c r="MGO48"/>
      <c r="MGP48"/>
      <c r="MGQ48"/>
      <c r="MGR48"/>
      <c r="MGS48"/>
      <c r="MGT48"/>
      <c r="MGU48"/>
      <c r="MGV48"/>
      <c r="MGW48"/>
      <c r="MGX48"/>
      <c r="MGY48"/>
      <c r="MGZ48"/>
      <c r="MHA48"/>
      <c r="MHB48"/>
      <c r="MHC48"/>
      <c r="MHD48"/>
      <c r="MHE48"/>
      <c r="MHF48"/>
      <c r="MHG48"/>
      <c r="MHH48"/>
      <c r="MHI48"/>
      <c r="MHJ48"/>
      <c r="MHK48"/>
      <c r="MHL48"/>
      <c r="MHM48"/>
      <c r="MHN48"/>
      <c r="MHO48"/>
      <c r="MHP48"/>
      <c r="MHQ48"/>
      <c r="MHR48"/>
      <c r="MHS48"/>
      <c r="MHT48"/>
      <c r="MHU48"/>
      <c r="MHV48"/>
      <c r="MHW48"/>
      <c r="MHX48"/>
      <c r="MHY48"/>
      <c r="MHZ48"/>
      <c r="MIA48"/>
      <c r="MIB48"/>
      <c r="MIC48"/>
      <c r="MID48"/>
      <c r="MIE48"/>
      <c r="MIF48"/>
      <c r="MIG48"/>
      <c r="MIH48"/>
      <c r="MII48"/>
      <c r="MIJ48"/>
      <c r="MIK48"/>
      <c r="MIL48"/>
      <c r="MIM48"/>
      <c r="MIN48"/>
      <c r="MIO48"/>
      <c r="MIP48"/>
      <c r="MIQ48"/>
      <c r="MIR48"/>
      <c r="MIS48"/>
      <c r="MIT48"/>
      <c r="MIU48"/>
      <c r="MIV48"/>
      <c r="MIW48"/>
      <c r="MIX48"/>
      <c r="MIY48"/>
      <c r="MIZ48"/>
      <c r="MJA48"/>
      <c r="MJB48"/>
      <c r="MJC48"/>
      <c r="MJD48"/>
      <c r="MJE48"/>
      <c r="MJF48"/>
      <c r="MJG48"/>
      <c r="MJH48"/>
      <c r="MJI48"/>
      <c r="MJJ48"/>
      <c r="MJK48"/>
      <c r="MJL48"/>
      <c r="MJM48"/>
      <c r="MJN48"/>
      <c r="MJO48"/>
      <c r="MJP48"/>
      <c r="MJQ48"/>
      <c r="MJR48"/>
      <c r="MJS48"/>
      <c r="MJT48"/>
      <c r="MJU48"/>
      <c r="MJV48"/>
      <c r="MJW48"/>
      <c r="MJX48"/>
      <c r="MJY48"/>
      <c r="MJZ48"/>
      <c r="MKA48"/>
      <c r="MKB48"/>
      <c r="MKC48"/>
      <c r="MKD48"/>
      <c r="MKE48"/>
      <c r="MKF48"/>
      <c r="MKG48"/>
      <c r="MKH48"/>
      <c r="MKI48"/>
      <c r="MKJ48"/>
      <c r="MKK48"/>
      <c r="MKL48"/>
      <c r="MKM48"/>
      <c r="MKN48"/>
      <c r="MKO48"/>
      <c r="MKP48"/>
      <c r="MKQ48"/>
      <c r="MKR48"/>
      <c r="MKS48"/>
      <c r="MKT48"/>
      <c r="MKU48"/>
      <c r="MKV48"/>
      <c r="MKW48"/>
      <c r="MKX48"/>
      <c r="MKY48"/>
      <c r="MKZ48"/>
      <c r="MLA48"/>
      <c r="MLB48"/>
      <c r="MLC48"/>
      <c r="MLD48"/>
      <c r="MLE48"/>
      <c r="MLF48"/>
      <c r="MLG48"/>
      <c r="MLH48"/>
      <c r="MLI48"/>
      <c r="MLJ48"/>
      <c r="MLK48"/>
      <c r="MLL48"/>
      <c r="MLM48"/>
      <c r="MLN48"/>
      <c r="MLO48"/>
      <c r="MLP48"/>
      <c r="MLQ48"/>
      <c r="MLR48"/>
      <c r="MLS48"/>
      <c r="MLT48"/>
      <c r="MLU48"/>
      <c r="MLV48"/>
      <c r="MLW48"/>
      <c r="MLX48"/>
      <c r="MLY48"/>
      <c r="MLZ48"/>
      <c r="MMA48"/>
      <c r="MMB48"/>
      <c r="MMC48"/>
      <c r="MMD48"/>
      <c r="MME48"/>
      <c r="MMF48"/>
      <c r="MMG48"/>
      <c r="MMH48"/>
      <c r="MMI48"/>
      <c r="MMJ48"/>
      <c r="MMK48"/>
      <c r="MML48"/>
      <c r="MMM48"/>
      <c r="MMN48"/>
      <c r="MMO48"/>
      <c r="MMP48"/>
      <c r="MMQ48"/>
      <c r="MMR48"/>
      <c r="MMS48"/>
      <c r="MMT48"/>
      <c r="MMU48"/>
      <c r="MMV48"/>
      <c r="MMW48"/>
      <c r="MMX48"/>
      <c r="MMY48"/>
      <c r="MMZ48"/>
      <c r="MNA48"/>
      <c r="MNB48"/>
      <c r="MNC48"/>
      <c r="MND48"/>
      <c r="MNE48"/>
      <c r="MNF48"/>
      <c r="MNG48"/>
      <c r="MNH48"/>
      <c r="MNI48"/>
      <c r="MNJ48"/>
      <c r="MNK48"/>
      <c r="MNL48"/>
      <c r="MNM48"/>
      <c r="MNN48"/>
      <c r="MNO48"/>
      <c r="MNP48"/>
      <c r="MNQ48"/>
      <c r="MNR48"/>
      <c r="MNS48"/>
      <c r="MNT48"/>
      <c r="MNU48"/>
      <c r="MNV48"/>
      <c r="MNW48"/>
      <c r="MNX48"/>
      <c r="MNY48"/>
      <c r="MNZ48"/>
      <c r="MOA48"/>
      <c r="MOB48"/>
      <c r="MOC48"/>
      <c r="MOD48"/>
      <c r="MOE48"/>
      <c r="MOF48"/>
      <c r="MOG48"/>
      <c r="MOH48"/>
      <c r="MOI48"/>
      <c r="MOJ48"/>
      <c r="MOK48"/>
      <c r="MOL48"/>
      <c r="MOM48"/>
      <c r="MON48"/>
      <c r="MOO48"/>
      <c r="MOP48"/>
      <c r="MOQ48"/>
      <c r="MOR48"/>
      <c r="MOS48"/>
      <c r="MOT48"/>
      <c r="MOU48"/>
      <c r="MOV48"/>
      <c r="MOW48"/>
      <c r="MOX48"/>
      <c r="MOY48"/>
      <c r="MOZ48"/>
      <c r="MPA48"/>
      <c r="MPB48"/>
      <c r="MPC48"/>
      <c r="MPD48"/>
      <c r="MPE48"/>
      <c r="MPF48"/>
      <c r="MPG48"/>
      <c r="MPH48"/>
      <c r="MPI48"/>
      <c r="MPJ48"/>
      <c r="MPK48"/>
      <c r="MPL48"/>
      <c r="MPM48"/>
      <c r="MPN48"/>
      <c r="MPO48"/>
      <c r="MPP48"/>
      <c r="MPQ48"/>
      <c r="MPR48"/>
      <c r="MPS48"/>
      <c r="MPT48"/>
      <c r="MPU48"/>
      <c r="MPV48"/>
      <c r="MPW48"/>
      <c r="MPX48"/>
      <c r="MPY48"/>
      <c r="MPZ48"/>
      <c r="MQA48"/>
      <c r="MQB48"/>
      <c r="MQC48"/>
      <c r="MQD48"/>
      <c r="MQE48"/>
      <c r="MQF48"/>
      <c r="MQG48"/>
      <c r="MQH48"/>
      <c r="MQI48"/>
      <c r="MQJ48"/>
      <c r="MQK48"/>
      <c r="MQL48"/>
      <c r="MQM48"/>
      <c r="MQN48"/>
      <c r="MQO48"/>
      <c r="MQP48"/>
      <c r="MQQ48"/>
      <c r="MQR48"/>
      <c r="MQS48"/>
      <c r="MQT48"/>
      <c r="MQU48"/>
      <c r="MQV48"/>
      <c r="MQW48"/>
      <c r="MQX48"/>
      <c r="MQY48"/>
      <c r="MQZ48"/>
      <c r="MRA48"/>
      <c r="MRB48"/>
      <c r="MRC48"/>
      <c r="MRD48"/>
      <c r="MRE48"/>
      <c r="MRF48"/>
      <c r="MRG48"/>
      <c r="MRH48"/>
      <c r="MRI48"/>
      <c r="MRJ48"/>
      <c r="MRK48"/>
      <c r="MRL48"/>
      <c r="MRM48"/>
      <c r="MRN48"/>
      <c r="MRO48"/>
      <c r="MRP48"/>
      <c r="MRQ48"/>
      <c r="MRR48"/>
      <c r="MRS48"/>
      <c r="MRT48"/>
      <c r="MRU48"/>
      <c r="MRV48"/>
      <c r="MRW48"/>
      <c r="MRX48"/>
      <c r="MRY48"/>
      <c r="MRZ48"/>
      <c r="MSA48"/>
      <c r="MSB48"/>
      <c r="MSC48"/>
      <c r="MSD48"/>
      <c r="MSE48"/>
      <c r="MSF48"/>
      <c r="MSG48"/>
      <c r="MSH48"/>
      <c r="MSI48"/>
      <c r="MSJ48"/>
      <c r="MSK48"/>
      <c r="MSL48"/>
      <c r="MSM48"/>
      <c r="MSN48"/>
      <c r="MSO48"/>
      <c r="MSP48"/>
      <c r="MSQ48"/>
      <c r="MSR48"/>
      <c r="MSS48"/>
      <c r="MST48"/>
      <c r="MSU48"/>
      <c r="MSV48"/>
      <c r="MSW48"/>
      <c r="MSX48"/>
      <c r="MSY48"/>
      <c r="MSZ48"/>
      <c r="MTA48"/>
      <c r="MTB48"/>
      <c r="MTC48"/>
      <c r="MTD48"/>
      <c r="MTE48"/>
      <c r="MTF48"/>
      <c r="MTG48"/>
      <c r="MTH48"/>
      <c r="MTI48"/>
      <c r="MTJ48"/>
      <c r="MTK48"/>
      <c r="MTL48"/>
      <c r="MTM48"/>
      <c r="MTN48"/>
      <c r="MTO48"/>
      <c r="MTP48"/>
      <c r="MTQ48"/>
      <c r="MTR48"/>
      <c r="MTS48"/>
      <c r="MTT48"/>
      <c r="MTU48"/>
      <c r="MTV48"/>
      <c r="MTW48"/>
      <c r="MTX48"/>
      <c r="MTY48"/>
      <c r="MTZ48"/>
      <c r="MUA48"/>
      <c r="MUB48"/>
      <c r="MUC48"/>
      <c r="MUD48"/>
      <c r="MUE48"/>
      <c r="MUF48"/>
      <c r="MUG48"/>
      <c r="MUH48"/>
      <c r="MUI48"/>
      <c r="MUJ48"/>
      <c r="MUK48"/>
      <c r="MUL48"/>
      <c r="MUM48"/>
      <c r="MUN48"/>
      <c r="MUO48"/>
      <c r="MUP48"/>
      <c r="MUQ48"/>
      <c r="MUR48"/>
      <c r="MUS48"/>
      <c r="MUT48"/>
      <c r="MUU48"/>
      <c r="MUV48"/>
      <c r="MUW48"/>
      <c r="MUX48"/>
      <c r="MUY48"/>
      <c r="MUZ48"/>
      <c r="MVA48"/>
      <c r="MVB48"/>
      <c r="MVC48"/>
      <c r="MVD48"/>
      <c r="MVE48"/>
      <c r="MVF48"/>
      <c r="MVG48"/>
      <c r="MVH48"/>
      <c r="MVI48"/>
      <c r="MVJ48"/>
      <c r="MVK48"/>
      <c r="MVL48"/>
      <c r="MVM48"/>
      <c r="MVN48"/>
      <c r="MVO48"/>
      <c r="MVP48"/>
      <c r="MVQ48"/>
      <c r="MVR48"/>
      <c r="MVS48"/>
      <c r="MVT48"/>
      <c r="MVU48"/>
      <c r="MVV48"/>
      <c r="MVW48"/>
      <c r="MVX48"/>
      <c r="MVY48"/>
      <c r="MVZ48"/>
      <c r="MWA48"/>
      <c r="MWB48"/>
      <c r="MWC48"/>
      <c r="MWD48"/>
      <c r="MWE48"/>
      <c r="MWF48"/>
      <c r="MWG48"/>
      <c r="MWH48"/>
      <c r="MWI48"/>
      <c r="MWJ48"/>
      <c r="MWK48"/>
      <c r="MWL48"/>
      <c r="MWM48"/>
      <c r="MWN48"/>
      <c r="MWO48"/>
      <c r="MWP48"/>
      <c r="MWQ48"/>
      <c r="MWR48"/>
      <c r="MWS48"/>
      <c r="MWT48"/>
      <c r="MWU48"/>
      <c r="MWV48"/>
      <c r="MWW48"/>
      <c r="MWX48"/>
      <c r="MWY48"/>
      <c r="MWZ48"/>
      <c r="MXA48"/>
      <c r="MXB48"/>
      <c r="MXC48"/>
      <c r="MXD48"/>
      <c r="MXE48"/>
      <c r="MXF48"/>
      <c r="MXG48"/>
      <c r="MXH48"/>
      <c r="MXI48"/>
      <c r="MXJ48"/>
      <c r="MXK48"/>
      <c r="MXL48"/>
      <c r="MXM48"/>
      <c r="MXN48"/>
      <c r="MXO48"/>
      <c r="MXP48"/>
      <c r="MXQ48"/>
      <c r="MXR48"/>
      <c r="MXS48"/>
      <c r="MXT48"/>
      <c r="MXU48"/>
      <c r="MXV48"/>
      <c r="MXW48"/>
      <c r="MXX48"/>
      <c r="MXY48"/>
      <c r="MXZ48"/>
      <c r="MYA48"/>
      <c r="MYB48"/>
      <c r="MYC48"/>
      <c r="MYD48"/>
      <c r="MYE48"/>
      <c r="MYF48"/>
      <c r="MYG48"/>
      <c r="MYH48"/>
      <c r="MYI48"/>
      <c r="MYJ48"/>
      <c r="MYK48"/>
      <c r="MYL48"/>
      <c r="MYM48"/>
      <c r="MYN48"/>
      <c r="MYO48"/>
      <c r="MYP48"/>
      <c r="MYQ48"/>
      <c r="MYR48"/>
      <c r="MYS48"/>
      <c r="MYT48"/>
      <c r="MYU48"/>
      <c r="MYV48"/>
      <c r="MYW48"/>
      <c r="MYX48"/>
      <c r="MYY48"/>
      <c r="MYZ48"/>
      <c r="MZA48"/>
      <c r="MZB48"/>
      <c r="MZC48"/>
      <c r="MZD48"/>
      <c r="MZE48"/>
      <c r="MZF48"/>
      <c r="MZG48"/>
      <c r="MZH48"/>
      <c r="MZI48"/>
      <c r="MZJ48"/>
      <c r="MZK48"/>
      <c r="MZL48"/>
      <c r="MZM48"/>
      <c r="MZN48"/>
      <c r="MZO48"/>
      <c r="MZP48"/>
      <c r="MZQ48"/>
      <c r="MZR48"/>
      <c r="MZS48"/>
      <c r="MZT48"/>
      <c r="MZU48"/>
      <c r="MZV48"/>
      <c r="MZW48"/>
      <c r="MZX48"/>
      <c r="MZY48"/>
      <c r="MZZ48"/>
      <c r="NAA48"/>
      <c r="NAB48"/>
      <c r="NAC48"/>
      <c r="NAD48"/>
      <c r="NAE48"/>
      <c r="NAF48"/>
      <c r="NAG48"/>
      <c r="NAH48"/>
      <c r="NAI48"/>
      <c r="NAJ48"/>
      <c r="NAK48"/>
      <c r="NAL48"/>
      <c r="NAM48"/>
      <c r="NAN48"/>
      <c r="NAO48"/>
      <c r="NAP48"/>
      <c r="NAQ48"/>
      <c r="NAR48"/>
      <c r="NAS48"/>
      <c r="NAT48"/>
      <c r="NAU48"/>
      <c r="NAV48"/>
      <c r="NAW48"/>
      <c r="NAX48"/>
      <c r="NAY48"/>
      <c r="NAZ48"/>
      <c r="NBA48"/>
      <c r="NBB48"/>
      <c r="NBC48"/>
      <c r="NBD48"/>
      <c r="NBE48"/>
      <c r="NBF48"/>
      <c r="NBG48"/>
      <c r="NBH48"/>
      <c r="NBI48"/>
      <c r="NBJ48"/>
      <c r="NBK48"/>
      <c r="NBL48"/>
      <c r="NBM48"/>
      <c r="NBN48"/>
      <c r="NBO48"/>
      <c r="NBP48"/>
      <c r="NBQ48"/>
      <c r="NBR48"/>
      <c r="NBS48"/>
      <c r="NBT48"/>
      <c r="NBU48"/>
      <c r="NBV48"/>
      <c r="NBW48"/>
      <c r="NBX48"/>
      <c r="NBY48"/>
      <c r="NBZ48"/>
      <c r="NCA48"/>
      <c r="NCB48"/>
      <c r="NCC48"/>
      <c r="NCD48"/>
      <c r="NCE48"/>
      <c r="NCF48"/>
      <c r="NCG48"/>
      <c r="NCH48"/>
      <c r="NCI48"/>
      <c r="NCJ48"/>
      <c r="NCK48"/>
      <c r="NCL48"/>
      <c r="NCM48"/>
      <c r="NCN48"/>
      <c r="NCO48"/>
      <c r="NCP48"/>
      <c r="NCQ48"/>
      <c r="NCR48"/>
      <c r="NCS48"/>
      <c r="NCT48"/>
      <c r="NCU48"/>
      <c r="NCV48"/>
      <c r="NCW48"/>
      <c r="NCX48"/>
      <c r="NCY48"/>
      <c r="NCZ48"/>
      <c r="NDA48"/>
      <c r="NDB48"/>
      <c r="NDC48"/>
      <c r="NDD48"/>
      <c r="NDE48"/>
      <c r="NDF48"/>
      <c r="NDG48"/>
      <c r="NDH48"/>
      <c r="NDI48"/>
      <c r="NDJ48"/>
      <c r="NDK48"/>
      <c r="NDL48"/>
      <c r="NDM48"/>
      <c r="NDN48"/>
      <c r="NDO48"/>
      <c r="NDP48"/>
      <c r="NDQ48"/>
      <c r="NDR48"/>
      <c r="NDS48"/>
      <c r="NDT48"/>
      <c r="NDU48"/>
      <c r="NDV48"/>
      <c r="NDW48"/>
      <c r="NDX48"/>
      <c r="NDY48"/>
      <c r="NDZ48"/>
      <c r="NEA48"/>
      <c r="NEB48"/>
      <c r="NEC48"/>
      <c r="NED48"/>
      <c r="NEE48"/>
      <c r="NEF48"/>
      <c r="NEG48"/>
      <c r="NEH48"/>
      <c r="NEI48"/>
      <c r="NEJ48"/>
      <c r="NEK48"/>
      <c r="NEL48"/>
      <c r="NEM48"/>
      <c r="NEN48"/>
      <c r="NEO48"/>
      <c r="NEP48"/>
      <c r="NEQ48"/>
      <c r="NER48"/>
      <c r="NES48"/>
      <c r="NET48"/>
      <c r="NEU48"/>
      <c r="NEV48"/>
      <c r="NEW48"/>
      <c r="NEX48"/>
      <c r="NEY48"/>
      <c r="NEZ48"/>
      <c r="NFA48"/>
      <c r="NFB48"/>
      <c r="NFC48"/>
      <c r="NFD48"/>
      <c r="NFE48"/>
      <c r="NFF48"/>
      <c r="NFG48"/>
      <c r="NFH48"/>
      <c r="NFI48"/>
      <c r="NFJ48"/>
      <c r="NFK48"/>
      <c r="NFL48"/>
      <c r="NFM48"/>
      <c r="NFN48"/>
      <c r="NFO48"/>
      <c r="NFP48"/>
      <c r="NFQ48"/>
      <c r="NFR48"/>
      <c r="NFS48"/>
      <c r="NFT48"/>
      <c r="NFU48"/>
      <c r="NFV48"/>
      <c r="NFW48"/>
      <c r="NFX48"/>
      <c r="NFY48"/>
      <c r="NFZ48"/>
      <c r="NGA48"/>
      <c r="NGB48"/>
      <c r="NGC48"/>
      <c r="NGD48"/>
      <c r="NGE48"/>
      <c r="NGF48"/>
      <c r="NGG48"/>
      <c r="NGH48"/>
      <c r="NGI48"/>
      <c r="NGJ48"/>
      <c r="NGK48"/>
      <c r="NGL48"/>
      <c r="NGM48"/>
      <c r="NGN48"/>
      <c r="NGO48"/>
      <c r="NGP48"/>
      <c r="NGQ48"/>
      <c r="NGR48"/>
      <c r="NGS48"/>
      <c r="NGT48"/>
      <c r="NGU48"/>
      <c r="NGV48"/>
      <c r="NGW48"/>
      <c r="NGX48"/>
      <c r="NGY48"/>
      <c r="NGZ48"/>
      <c r="NHA48"/>
      <c r="NHB48"/>
      <c r="NHC48"/>
      <c r="NHD48"/>
      <c r="NHE48"/>
      <c r="NHF48"/>
      <c r="NHG48"/>
      <c r="NHH48"/>
      <c r="NHI48"/>
      <c r="NHJ48"/>
      <c r="NHK48"/>
      <c r="NHL48"/>
      <c r="NHM48"/>
      <c r="NHN48"/>
      <c r="NHO48"/>
      <c r="NHP48"/>
      <c r="NHQ48"/>
      <c r="NHR48"/>
      <c r="NHS48"/>
      <c r="NHT48"/>
      <c r="NHU48"/>
      <c r="NHV48"/>
      <c r="NHW48"/>
      <c r="NHX48"/>
      <c r="NHY48"/>
      <c r="NHZ48"/>
      <c r="NIA48"/>
      <c r="NIB48"/>
      <c r="NIC48"/>
      <c r="NID48"/>
      <c r="NIE48"/>
      <c r="NIF48"/>
      <c r="NIG48"/>
      <c r="NIH48"/>
      <c r="NII48"/>
      <c r="NIJ48"/>
      <c r="NIK48"/>
      <c r="NIL48"/>
      <c r="NIM48"/>
      <c r="NIN48"/>
      <c r="NIO48"/>
      <c r="NIP48"/>
      <c r="NIQ48"/>
      <c r="NIR48"/>
      <c r="NIS48"/>
      <c r="NIT48"/>
      <c r="NIU48"/>
      <c r="NIV48"/>
      <c r="NIW48"/>
      <c r="NIX48"/>
      <c r="NIY48"/>
      <c r="NIZ48"/>
      <c r="NJA48"/>
      <c r="NJB48"/>
      <c r="NJC48"/>
      <c r="NJD48"/>
      <c r="NJE48"/>
      <c r="NJF48"/>
      <c r="NJG48"/>
      <c r="NJH48"/>
      <c r="NJI48"/>
      <c r="NJJ48"/>
      <c r="NJK48"/>
      <c r="NJL48"/>
      <c r="NJM48"/>
      <c r="NJN48"/>
      <c r="NJO48"/>
      <c r="NJP48"/>
      <c r="NJQ48"/>
      <c r="NJR48"/>
      <c r="NJS48"/>
      <c r="NJT48"/>
      <c r="NJU48"/>
      <c r="NJV48"/>
      <c r="NJW48"/>
      <c r="NJX48"/>
      <c r="NJY48"/>
      <c r="NJZ48"/>
      <c r="NKA48"/>
      <c r="NKB48"/>
      <c r="NKC48"/>
      <c r="NKD48"/>
      <c r="NKE48"/>
      <c r="NKF48"/>
      <c r="NKG48"/>
      <c r="NKH48"/>
      <c r="NKI48"/>
      <c r="NKJ48"/>
      <c r="NKK48"/>
      <c r="NKL48"/>
      <c r="NKM48"/>
      <c r="NKN48"/>
      <c r="NKO48"/>
      <c r="NKP48"/>
      <c r="NKQ48"/>
      <c r="NKR48"/>
      <c r="NKS48"/>
      <c r="NKT48"/>
      <c r="NKU48"/>
      <c r="NKV48"/>
      <c r="NKW48"/>
      <c r="NKX48"/>
      <c r="NKY48"/>
      <c r="NKZ48"/>
      <c r="NLA48"/>
      <c r="NLB48"/>
      <c r="NLC48"/>
      <c r="NLD48"/>
      <c r="NLE48"/>
      <c r="NLF48"/>
      <c r="NLG48"/>
      <c r="NLH48"/>
      <c r="NLI48"/>
      <c r="NLJ48"/>
      <c r="NLK48"/>
      <c r="NLL48"/>
      <c r="NLM48"/>
      <c r="NLN48"/>
      <c r="NLO48"/>
      <c r="NLP48"/>
      <c r="NLQ48"/>
      <c r="NLR48"/>
      <c r="NLS48"/>
      <c r="NLT48"/>
      <c r="NLU48"/>
      <c r="NLV48"/>
      <c r="NLW48"/>
      <c r="NLX48"/>
      <c r="NLY48"/>
      <c r="NLZ48"/>
      <c r="NMA48"/>
      <c r="NMB48"/>
      <c r="NMC48"/>
      <c r="NMD48"/>
      <c r="NME48"/>
      <c r="NMF48"/>
      <c r="NMG48"/>
      <c r="NMH48"/>
      <c r="NMI48"/>
      <c r="NMJ48"/>
      <c r="NMK48"/>
      <c r="NML48"/>
      <c r="NMM48"/>
      <c r="NMN48"/>
      <c r="NMO48"/>
      <c r="NMP48"/>
      <c r="NMQ48"/>
      <c r="NMR48"/>
      <c r="NMS48"/>
      <c r="NMT48"/>
      <c r="NMU48"/>
      <c r="NMV48"/>
      <c r="NMW48"/>
      <c r="NMX48"/>
      <c r="NMY48"/>
      <c r="NMZ48"/>
      <c r="NNA48"/>
      <c r="NNB48"/>
      <c r="NNC48"/>
      <c r="NND48"/>
      <c r="NNE48"/>
      <c r="NNF48"/>
      <c r="NNG48"/>
      <c r="NNH48"/>
      <c r="NNI48"/>
      <c r="NNJ48"/>
      <c r="NNK48"/>
      <c r="NNL48"/>
      <c r="NNM48"/>
      <c r="NNN48"/>
      <c r="NNO48"/>
      <c r="NNP48"/>
      <c r="NNQ48"/>
      <c r="NNR48"/>
      <c r="NNS48"/>
      <c r="NNT48"/>
      <c r="NNU48"/>
      <c r="NNV48"/>
      <c r="NNW48"/>
      <c r="NNX48"/>
      <c r="NNY48"/>
      <c r="NNZ48"/>
      <c r="NOA48"/>
      <c r="NOB48"/>
      <c r="NOC48"/>
      <c r="NOD48"/>
      <c r="NOE48"/>
      <c r="NOF48"/>
      <c r="NOG48"/>
      <c r="NOH48"/>
      <c r="NOI48"/>
      <c r="NOJ48"/>
      <c r="NOK48"/>
      <c r="NOL48"/>
      <c r="NOM48"/>
      <c r="NON48"/>
      <c r="NOO48"/>
      <c r="NOP48"/>
      <c r="NOQ48"/>
      <c r="NOR48"/>
      <c r="NOS48"/>
      <c r="NOT48"/>
      <c r="NOU48"/>
      <c r="NOV48"/>
      <c r="NOW48"/>
      <c r="NOX48"/>
      <c r="NOY48"/>
      <c r="NOZ48"/>
      <c r="NPA48"/>
      <c r="NPB48"/>
      <c r="NPC48"/>
      <c r="NPD48"/>
      <c r="NPE48"/>
      <c r="NPF48"/>
      <c r="NPG48"/>
      <c r="NPH48"/>
      <c r="NPI48"/>
      <c r="NPJ48"/>
      <c r="NPK48"/>
      <c r="NPL48"/>
      <c r="NPM48"/>
      <c r="NPN48"/>
      <c r="NPO48"/>
      <c r="NPP48"/>
      <c r="NPQ48"/>
      <c r="NPR48"/>
      <c r="NPS48"/>
      <c r="NPT48"/>
      <c r="NPU48"/>
      <c r="NPV48"/>
      <c r="NPW48"/>
      <c r="NPX48"/>
      <c r="NPY48"/>
      <c r="NPZ48"/>
      <c r="NQA48"/>
      <c r="NQB48"/>
      <c r="NQC48"/>
      <c r="NQD48"/>
      <c r="NQE48"/>
      <c r="NQF48"/>
      <c r="NQG48"/>
      <c r="NQH48"/>
      <c r="NQI48"/>
      <c r="NQJ48"/>
      <c r="NQK48"/>
      <c r="NQL48"/>
      <c r="NQM48"/>
      <c r="NQN48"/>
      <c r="NQO48"/>
      <c r="NQP48"/>
      <c r="NQQ48"/>
      <c r="NQR48"/>
      <c r="NQS48"/>
      <c r="NQT48"/>
      <c r="NQU48"/>
      <c r="NQV48"/>
      <c r="NQW48"/>
      <c r="NQX48"/>
      <c r="NQY48"/>
      <c r="NQZ48"/>
      <c r="NRA48"/>
      <c r="NRB48"/>
      <c r="NRC48"/>
      <c r="NRD48"/>
      <c r="NRE48"/>
      <c r="NRF48"/>
      <c r="NRG48"/>
      <c r="NRH48"/>
      <c r="NRI48"/>
    </row>
    <row r="49" spans="1:9941" s="54" customFormat="1" ht="12.2" customHeight="1" x14ac:dyDescent="0.2">
      <c r="A49" s="1182" t="s">
        <v>603</v>
      </c>
      <c r="B49" s="854" t="s">
        <v>302</v>
      </c>
      <c r="C49" s="636">
        <f>'1. mell.bevétel_össz'!C48-'26._önként_össz_bev'!C50-'26._államig_össz_bev'!C49</f>
        <v>280630000</v>
      </c>
      <c r="D49" s="411">
        <f>'1. mell.bevétel_össz'!D48-'26._önként_össz_bev'!D50-'26._államig_össz_bev'!D49</f>
        <v>280630000</v>
      </c>
      <c r="E49" s="694">
        <f>'1. mell.bevétel_össz'!E48-'26._önként_össz_bev'!E50-'26._államig_össz_bev'!E49</f>
        <v>530630000</v>
      </c>
      <c r="F49" s="694">
        <f>'1. mell.bevétel_össz'!F48-'26._önként_össz_bev'!F50-'26._államig_össz_bev'!F49</f>
        <v>530630000</v>
      </c>
      <c r="G49" s="694">
        <f>'1. mell.bevétel_össz'!G48-'26._önként_össz_bev'!G50-'26._államig_össz_bev'!G49</f>
        <v>547630000</v>
      </c>
      <c r="H49" s="413">
        <f t="shared" si="2"/>
        <v>17000000</v>
      </c>
      <c r="I49" s="757">
        <f>'1. mell.bevétel_össz'!I48-'26._önként_össz_bev'!I50-'26._államig_össz_bev'!I49</f>
        <v>0</v>
      </c>
      <c r="J49" s="413">
        <f>'1. mell.bevétel_össz'!J48-'26._önként_össz_bev'!J50-'26._államig_össz_bev'!J49</f>
        <v>0</v>
      </c>
      <c r="K49" s="413">
        <f>'1. mell.bevétel_össz'!K48-'26._önként_össz_bev'!K50-'26._államig_össz_bev'!K49</f>
        <v>0</v>
      </c>
      <c r="L49" s="413">
        <f>'1. mell.bevétel_össz'!L48-'26._önként_össz_bev'!L50</f>
        <v>0</v>
      </c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  <c r="RG49"/>
      <c r="RH49"/>
      <c r="RI49"/>
      <c r="RJ49"/>
      <c r="RK49"/>
      <c r="RL49"/>
      <c r="RM49"/>
      <c r="RN49"/>
      <c r="RO49"/>
      <c r="RP49"/>
      <c r="RQ49"/>
      <c r="RR49"/>
      <c r="RS49"/>
      <c r="RT49"/>
      <c r="RU49"/>
      <c r="RV49"/>
      <c r="RW49"/>
      <c r="RX49"/>
      <c r="RY49"/>
      <c r="RZ49"/>
      <c r="SA49"/>
      <c r="SB49"/>
      <c r="SC49"/>
      <c r="SD49"/>
      <c r="SE49"/>
      <c r="SF49"/>
      <c r="SG49"/>
      <c r="SH49"/>
      <c r="SI49"/>
      <c r="SJ49"/>
      <c r="SK49"/>
      <c r="SL49"/>
      <c r="SM49"/>
      <c r="SN49"/>
      <c r="SO49"/>
      <c r="SP49"/>
      <c r="SQ49"/>
      <c r="SR49"/>
      <c r="SS49"/>
      <c r="ST49"/>
      <c r="SU49"/>
      <c r="SV49"/>
      <c r="SW49"/>
      <c r="SX49"/>
      <c r="SY49"/>
      <c r="SZ49"/>
      <c r="TA49"/>
      <c r="TB49"/>
      <c r="TC49"/>
      <c r="TD49"/>
      <c r="TE49"/>
      <c r="TF49"/>
      <c r="TG49"/>
      <c r="TH49"/>
      <c r="TI49"/>
      <c r="TJ49"/>
      <c r="TK49"/>
      <c r="TL49"/>
      <c r="TM49"/>
      <c r="TN49"/>
      <c r="TO49"/>
      <c r="TP49"/>
      <c r="TQ49"/>
      <c r="TR49"/>
      <c r="TS49"/>
      <c r="TT49"/>
      <c r="TU49"/>
      <c r="TV49"/>
      <c r="TW49"/>
      <c r="TX49"/>
      <c r="TY49"/>
      <c r="TZ49"/>
      <c r="UA49"/>
      <c r="UB49"/>
      <c r="UC49"/>
      <c r="UD49"/>
      <c r="UE49"/>
      <c r="UF49"/>
      <c r="UG49"/>
      <c r="UH49"/>
      <c r="UI49"/>
      <c r="UJ49"/>
      <c r="UK49"/>
      <c r="UL49"/>
      <c r="UM49"/>
      <c r="UN49"/>
      <c r="UO49"/>
      <c r="UP49"/>
      <c r="UQ49"/>
      <c r="UR49"/>
      <c r="US49"/>
      <c r="UT49"/>
      <c r="UU49"/>
      <c r="UV49"/>
      <c r="UW49"/>
      <c r="UX49"/>
      <c r="UY49"/>
      <c r="UZ49"/>
      <c r="VA49"/>
      <c r="VB49"/>
      <c r="VC49"/>
      <c r="VD49"/>
      <c r="VE49"/>
      <c r="VF49"/>
      <c r="VG49"/>
      <c r="VH49"/>
      <c r="VI49"/>
      <c r="VJ49"/>
      <c r="VK49"/>
      <c r="VL49"/>
      <c r="VM49"/>
      <c r="VN49"/>
      <c r="VO49"/>
      <c r="VP49"/>
      <c r="VQ49"/>
      <c r="VR49"/>
      <c r="VS49"/>
      <c r="VT49"/>
      <c r="VU49"/>
      <c r="VV49"/>
      <c r="VW49"/>
      <c r="VX49"/>
      <c r="VY49"/>
      <c r="VZ49"/>
      <c r="WA49"/>
      <c r="WB49"/>
      <c r="WC49"/>
      <c r="WD49"/>
      <c r="WE49"/>
      <c r="WF49"/>
      <c r="WG49"/>
      <c r="WH49"/>
      <c r="WI49"/>
      <c r="WJ49"/>
      <c r="WK49"/>
      <c r="WL49"/>
      <c r="WM49"/>
      <c r="WN49"/>
      <c r="WO49"/>
      <c r="WP49"/>
      <c r="WQ49"/>
      <c r="WR49"/>
      <c r="WS49"/>
      <c r="WT49"/>
      <c r="WU49"/>
      <c r="WV49"/>
      <c r="WW49"/>
      <c r="WX49"/>
      <c r="WY49"/>
      <c r="WZ49"/>
      <c r="XA49"/>
      <c r="XB49"/>
      <c r="XC49"/>
      <c r="XD49"/>
      <c r="XE49"/>
      <c r="XF49"/>
      <c r="XG49"/>
      <c r="XH49"/>
      <c r="XI49"/>
      <c r="XJ49"/>
      <c r="XK49"/>
      <c r="XL49"/>
      <c r="XM49"/>
      <c r="XN49"/>
      <c r="XO49"/>
      <c r="XP49"/>
      <c r="XQ49"/>
      <c r="XR49"/>
      <c r="XS49"/>
      <c r="XT49"/>
      <c r="XU49"/>
      <c r="XV49"/>
      <c r="XW49"/>
      <c r="XX49"/>
      <c r="XY49"/>
      <c r="XZ49"/>
      <c r="YA49"/>
      <c r="YB49"/>
      <c r="YC49"/>
      <c r="YD49"/>
      <c r="YE49"/>
      <c r="YF49"/>
      <c r="YG49"/>
      <c r="YH49"/>
      <c r="YI49"/>
      <c r="YJ49"/>
      <c r="YK49"/>
      <c r="YL49"/>
      <c r="YM49"/>
      <c r="YN49"/>
      <c r="YO49"/>
      <c r="YP49"/>
      <c r="YQ49"/>
      <c r="YR49"/>
      <c r="YS49"/>
      <c r="YT49"/>
      <c r="YU49"/>
      <c r="YV49"/>
      <c r="YW49"/>
      <c r="YX49"/>
      <c r="YY49"/>
      <c r="YZ49"/>
      <c r="ZA49"/>
      <c r="ZB49"/>
      <c r="ZC49"/>
      <c r="ZD49"/>
      <c r="ZE49"/>
      <c r="ZF49"/>
      <c r="ZG49"/>
      <c r="ZH49"/>
      <c r="ZI49"/>
      <c r="ZJ49"/>
      <c r="ZK49"/>
      <c r="ZL49"/>
      <c r="ZM49"/>
      <c r="ZN49"/>
      <c r="ZO49"/>
      <c r="ZP49"/>
      <c r="ZQ49"/>
      <c r="ZR49"/>
      <c r="ZS49"/>
      <c r="ZT49"/>
      <c r="ZU49"/>
      <c r="ZV49"/>
      <c r="ZW49"/>
      <c r="ZX49"/>
      <c r="ZY49"/>
      <c r="ZZ49"/>
      <c r="AAA49"/>
      <c r="AAB49"/>
      <c r="AAC49"/>
      <c r="AAD49"/>
      <c r="AAE49"/>
      <c r="AAF49"/>
      <c r="AAG49"/>
      <c r="AAH49"/>
      <c r="AAI49"/>
      <c r="AAJ49"/>
      <c r="AAK49"/>
      <c r="AAL49"/>
      <c r="AAM49"/>
      <c r="AAN49"/>
      <c r="AAO49"/>
      <c r="AAP49"/>
      <c r="AAQ49"/>
      <c r="AAR49"/>
      <c r="AAS49"/>
      <c r="AAT49"/>
      <c r="AAU49"/>
      <c r="AAV49"/>
      <c r="AAW49"/>
      <c r="AAX49"/>
      <c r="AAY49"/>
      <c r="AAZ49"/>
      <c r="ABA49"/>
      <c r="ABB49"/>
      <c r="ABC49"/>
      <c r="ABD49"/>
      <c r="ABE49"/>
      <c r="ABF49"/>
      <c r="ABG49"/>
      <c r="ABH49"/>
      <c r="ABI49"/>
      <c r="ABJ49"/>
      <c r="ABK49"/>
      <c r="ABL49"/>
      <c r="ABM49"/>
      <c r="ABN49"/>
      <c r="ABO49"/>
      <c r="ABP49"/>
      <c r="ABQ49"/>
      <c r="ABR49"/>
      <c r="ABS49"/>
      <c r="ABT49"/>
      <c r="ABU49"/>
      <c r="ABV49"/>
      <c r="ABW49"/>
      <c r="ABX49"/>
      <c r="ABY49"/>
      <c r="ABZ49"/>
      <c r="ACA49"/>
      <c r="ACB49"/>
      <c r="ACC49"/>
      <c r="ACD49"/>
      <c r="ACE49"/>
      <c r="ACF49"/>
      <c r="ACG49"/>
      <c r="ACH49"/>
      <c r="ACI49"/>
      <c r="ACJ49"/>
      <c r="ACK49"/>
      <c r="ACL49"/>
      <c r="ACM49"/>
      <c r="ACN49"/>
      <c r="ACO49"/>
      <c r="ACP49"/>
      <c r="ACQ49"/>
      <c r="ACR49"/>
      <c r="ACS49"/>
      <c r="ACT49"/>
      <c r="ACU49"/>
      <c r="ACV49"/>
      <c r="ACW49"/>
      <c r="ACX49"/>
      <c r="ACY49"/>
      <c r="ACZ49"/>
      <c r="ADA49"/>
      <c r="ADB49"/>
      <c r="ADC49"/>
      <c r="ADD49"/>
      <c r="ADE49"/>
      <c r="ADF49"/>
      <c r="ADG49"/>
      <c r="ADH49"/>
      <c r="ADI49"/>
      <c r="ADJ49"/>
      <c r="ADK49"/>
      <c r="ADL49"/>
      <c r="ADM49"/>
      <c r="ADN49"/>
      <c r="ADO49"/>
      <c r="ADP49"/>
      <c r="ADQ49"/>
      <c r="ADR49"/>
      <c r="ADS49"/>
      <c r="ADT49"/>
      <c r="ADU49"/>
      <c r="ADV49"/>
      <c r="ADW49"/>
      <c r="ADX49"/>
      <c r="ADY49"/>
      <c r="ADZ49"/>
      <c r="AEA49"/>
      <c r="AEB49"/>
      <c r="AEC49"/>
      <c r="AED49"/>
      <c r="AEE49"/>
      <c r="AEF49"/>
      <c r="AEG49"/>
      <c r="AEH49"/>
      <c r="AEI49"/>
      <c r="AEJ49"/>
      <c r="AEK49"/>
      <c r="AEL49"/>
      <c r="AEM49"/>
      <c r="AEN49"/>
      <c r="AEO49"/>
      <c r="AEP49"/>
      <c r="AEQ49"/>
      <c r="AER49"/>
      <c r="AES49"/>
      <c r="AET49"/>
      <c r="AEU49"/>
      <c r="AEV49"/>
      <c r="AEW49"/>
      <c r="AEX49"/>
      <c r="AEY49"/>
      <c r="AEZ49"/>
      <c r="AFA49"/>
      <c r="AFB49"/>
      <c r="AFC49"/>
      <c r="AFD49"/>
      <c r="AFE49"/>
      <c r="AFF49"/>
      <c r="AFG49"/>
      <c r="AFH49"/>
      <c r="AFI49"/>
      <c r="AFJ49"/>
      <c r="AFK49"/>
      <c r="AFL49"/>
      <c r="AFM49"/>
      <c r="AFN49"/>
      <c r="AFO49"/>
      <c r="AFP49"/>
      <c r="AFQ49"/>
      <c r="AFR49"/>
      <c r="AFS49"/>
      <c r="AFT49"/>
      <c r="AFU49"/>
      <c r="AFV49"/>
      <c r="AFW49"/>
      <c r="AFX49"/>
      <c r="AFY49"/>
      <c r="AFZ49"/>
      <c r="AGA49"/>
      <c r="AGB49"/>
      <c r="AGC49"/>
      <c r="AGD49"/>
      <c r="AGE49"/>
      <c r="AGF49"/>
      <c r="AGG49"/>
      <c r="AGH49"/>
      <c r="AGI49"/>
      <c r="AGJ49"/>
      <c r="AGK49"/>
      <c r="AGL49"/>
      <c r="AGM49"/>
      <c r="AGN49"/>
      <c r="AGO49"/>
      <c r="AGP49"/>
      <c r="AGQ49"/>
      <c r="AGR49"/>
      <c r="AGS49"/>
      <c r="AGT49"/>
      <c r="AGU49"/>
      <c r="AGV49"/>
      <c r="AGW49"/>
      <c r="AGX49"/>
      <c r="AGY49"/>
      <c r="AGZ49"/>
      <c r="AHA49"/>
      <c r="AHB49"/>
      <c r="AHC49"/>
      <c r="AHD49"/>
      <c r="AHE49"/>
      <c r="AHF49"/>
      <c r="AHG49"/>
      <c r="AHH49"/>
      <c r="AHI49"/>
      <c r="AHJ49"/>
      <c r="AHK49"/>
      <c r="AHL49"/>
      <c r="AHM49"/>
      <c r="AHN49"/>
      <c r="AHO49"/>
      <c r="AHP49"/>
      <c r="AHQ49"/>
      <c r="AHR49"/>
      <c r="AHS49"/>
      <c r="AHT49"/>
      <c r="AHU49"/>
      <c r="AHV49"/>
      <c r="AHW49"/>
      <c r="AHX49"/>
      <c r="AHY49"/>
      <c r="AHZ49"/>
      <c r="AIA49"/>
      <c r="AIB49"/>
      <c r="AIC49"/>
      <c r="AID49"/>
      <c r="AIE49"/>
      <c r="AIF49"/>
      <c r="AIG49"/>
      <c r="AIH49"/>
      <c r="AII49"/>
      <c r="AIJ49"/>
      <c r="AIK49"/>
      <c r="AIL49"/>
      <c r="AIM49"/>
      <c r="AIN49"/>
      <c r="AIO49"/>
      <c r="AIP49"/>
      <c r="AIQ49"/>
      <c r="AIR49"/>
      <c r="AIS49"/>
      <c r="AIT49"/>
      <c r="AIU49"/>
      <c r="AIV49"/>
      <c r="AIW49"/>
      <c r="AIX49"/>
      <c r="AIY49"/>
      <c r="AIZ49"/>
      <c r="AJA49"/>
      <c r="AJB49"/>
      <c r="AJC49"/>
      <c r="AJD49"/>
      <c r="AJE49"/>
      <c r="AJF49"/>
      <c r="AJG49"/>
      <c r="AJH49"/>
      <c r="AJI49"/>
      <c r="AJJ49"/>
      <c r="AJK49"/>
      <c r="AJL49"/>
      <c r="AJM49"/>
      <c r="AJN49"/>
      <c r="AJO49"/>
      <c r="AJP49"/>
      <c r="AJQ49"/>
      <c r="AJR49"/>
      <c r="AJS49"/>
      <c r="AJT49"/>
      <c r="AJU49"/>
      <c r="AJV49"/>
      <c r="AJW49"/>
      <c r="AJX49"/>
      <c r="AJY49"/>
      <c r="AJZ49"/>
      <c r="AKA49"/>
      <c r="AKB49"/>
      <c r="AKC49"/>
      <c r="AKD49"/>
      <c r="AKE49"/>
      <c r="AKF49"/>
      <c r="AKG49"/>
      <c r="AKH49"/>
      <c r="AKI49"/>
      <c r="AKJ49"/>
      <c r="AKK49"/>
      <c r="AKL49"/>
      <c r="AKM49"/>
      <c r="AKN49"/>
      <c r="AKO49"/>
      <c r="AKP49"/>
      <c r="AKQ49"/>
      <c r="AKR49"/>
      <c r="AKS49"/>
      <c r="AKT49"/>
      <c r="AKU49"/>
      <c r="AKV49"/>
      <c r="AKW49"/>
      <c r="AKX49"/>
      <c r="AKY49"/>
      <c r="AKZ49"/>
      <c r="ALA49"/>
      <c r="ALB49"/>
      <c r="ALC49"/>
      <c r="ALD49"/>
      <c r="ALE49"/>
      <c r="ALF49"/>
      <c r="ALG49"/>
      <c r="ALH49"/>
      <c r="ALI49"/>
      <c r="ALJ49"/>
      <c r="ALK49"/>
      <c r="ALL49"/>
      <c r="ALM49"/>
      <c r="ALN49"/>
      <c r="ALO49"/>
      <c r="ALP49"/>
      <c r="ALQ49"/>
      <c r="ALR49"/>
      <c r="ALS49"/>
      <c r="ALT49"/>
      <c r="ALU49"/>
      <c r="ALV49"/>
      <c r="ALW49"/>
      <c r="ALX49"/>
      <c r="ALY49"/>
      <c r="ALZ49"/>
      <c r="AMA49"/>
      <c r="AMB49"/>
      <c r="AMC49"/>
      <c r="AMD49"/>
      <c r="AME49"/>
      <c r="AMF49"/>
      <c r="AMG49"/>
      <c r="AMH49"/>
      <c r="AMI49"/>
      <c r="AMJ49"/>
      <c r="AMK49"/>
      <c r="AML49"/>
      <c r="AMM49"/>
      <c r="AMN49"/>
      <c r="AMO49"/>
      <c r="AMP49"/>
      <c r="AMQ49"/>
      <c r="AMR49"/>
      <c r="AMS49"/>
      <c r="AMT49"/>
      <c r="AMU49"/>
      <c r="AMV49"/>
      <c r="AMW49"/>
      <c r="AMX49"/>
      <c r="AMY49"/>
      <c r="AMZ49"/>
      <c r="ANA49"/>
      <c r="ANB49"/>
      <c r="ANC49"/>
      <c r="AND49"/>
      <c r="ANE49"/>
      <c r="ANF49"/>
      <c r="ANG49"/>
      <c r="ANH49"/>
      <c r="ANI49"/>
      <c r="ANJ49"/>
      <c r="ANK49"/>
      <c r="ANL49"/>
      <c r="ANM49"/>
      <c r="ANN49"/>
      <c r="ANO49"/>
      <c r="ANP49"/>
      <c r="ANQ49"/>
      <c r="ANR49"/>
      <c r="ANS49"/>
      <c r="ANT49"/>
      <c r="ANU49"/>
      <c r="ANV49"/>
      <c r="ANW49"/>
      <c r="ANX49"/>
      <c r="ANY49"/>
      <c r="ANZ49"/>
      <c r="AOA49"/>
      <c r="AOB49"/>
      <c r="AOC49"/>
      <c r="AOD49"/>
      <c r="AOE49"/>
      <c r="AOF49"/>
      <c r="AOG49"/>
      <c r="AOH49"/>
      <c r="AOI49"/>
      <c r="AOJ49"/>
      <c r="AOK49"/>
      <c r="AOL49"/>
      <c r="AOM49"/>
      <c r="AON49"/>
      <c r="AOO49"/>
      <c r="AOP49"/>
      <c r="AOQ49"/>
      <c r="AOR49"/>
      <c r="AOS49"/>
      <c r="AOT49"/>
      <c r="AOU49"/>
      <c r="AOV49"/>
      <c r="AOW49"/>
      <c r="AOX49"/>
      <c r="AOY49"/>
      <c r="AOZ49"/>
      <c r="APA49"/>
      <c r="APB49"/>
      <c r="APC49"/>
      <c r="APD49"/>
      <c r="APE49"/>
      <c r="APF49"/>
      <c r="APG49"/>
      <c r="APH49"/>
      <c r="API49"/>
      <c r="APJ49"/>
      <c r="APK49"/>
      <c r="APL49"/>
      <c r="APM49"/>
      <c r="APN49"/>
      <c r="APO49"/>
      <c r="APP49"/>
      <c r="APQ49"/>
      <c r="APR49"/>
      <c r="APS49"/>
      <c r="APT49"/>
      <c r="APU49"/>
      <c r="APV49"/>
      <c r="APW49"/>
      <c r="APX49"/>
      <c r="APY49"/>
      <c r="APZ49"/>
      <c r="AQA49"/>
      <c r="AQB49"/>
      <c r="AQC49"/>
      <c r="AQD49"/>
      <c r="AQE49"/>
      <c r="AQF49"/>
      <c r="AQG49"/>
      <c r="AQH49"/>
      <c r="AQI49"/>
      <c r="AQJ49"/>
      <c r="AQK49"/>
      <c r="AQL49"/>
      <c r="AQM49"/>
      <c r="AQN49"/>
      <c r="AQO49"/>
      <c r="AQP49"/>
      <c r="AQQ49"/>
      <c r="AQR49"/>
      <c r="AQS49"/>
      <c r="AQT49"/>
      <c r="AQU49"/>
      <c r="AQV49"/>
      <c r="AQW49"/>
      <c r="AQX49"/>
      <c r="AQY49"/>
      <c r="AQZ49"/>
      <c r="ARA49"/>
      <c r="ARB49"/>
      <c r="ARC49"/>
      <c r="ARD49"/>
      <c r="ARE49"/>
      <c r="ARF49"/>
      <c r="ARG49"/>
      <c r="ARH49"/>
      <c r="ARI49"/>
      <c r="ARJ49"/>
      <c r="ARK49"/>
      <c r="ARL49"/>
      <c r="ARM49"/>
      <c r="ARN49"/>
      <c r="ARO49"/>
      <c r="ARP49"/>
      <c r="ARQ49"/>
      <c r="ARR49"/>
      <c r="ARS49"/>
      <c r="ART49"/>
      <c r="ARU49"/>
      <c r="ARV49"/>
      <c r="ARW49"/>
      <c r="ARX49"/>
      <c r="ARY49"/>
      <c r="ARZ49"/>
      <c r="ASA49"/>
      <c r="ASB49"/>
      <c r="ASC49"/>
      <c r="ASD49"/>
      <c r="ASE49"/>
      <c r="ASF49"/>
      <c r="ASG49"/>
      <c r="ASH49"/>
      <c r="ASI49"/>
      <c r="ASJ49"/>
      <c r="ASK49"/>
      <c r="ASL49"/>
      <c r="ASM49"/>
      <c r="ASN49"/>
      <c r="ASO49"/>
      <c r="ASP49"/>
      <c r="ASQ49"/>
      <c r="ASR49"/>
      <c r="ASS49"/>
      <c r="AST49"/>
      <c r="ASU49"/>
      <c r="ASV49"/>
      <c r="ASW49"/>
      <c r="ASX49"/>
      <c r="ASY49"/>
      <c r="ASZ49"/>
      <c r="ATA49"/>
      <c r="ATB49"/>
      <c r="ATC49"/>
      <c r="ATD49"/>
      <c r="ATE49"/>
      <c r="ATF49"/>
      <c r="ATG49"/>
      <c r="ATH49"/>
      <c r="ATI49"/>
      <c r="ATJ49"/>
      <c r="ATK49"/>
      <c r="ATL49"/>
      <c r="ATM49"/>
      <c r="ATN49"/>
      <c r="ATO49"/>
      <c r="ATP49"/>
      <c r="ATQ49"/>
      <c r="ATR49"/>
      <c r="ATS49"/>
      <c r="ATT49"/>
      <c r="ATU49"/>
      <c r="ATV49"/>
      <c r="ATW49"/>
      <c r="ATX49"/>
      <c r="ATY49"/>
      <c r="ATZ49"/>
      <c r="AUA49"/>
      <c r="AUB49"/>
      <c r="AUC49"/>
      <c r="AUD49"/>
      <c r="AUE49"/>
      <c r="AUF49"/>
      <c r="AUG49"/>
      <c r="AUH49"/>
      <c r="AUI49"/>
      <c r="AUJ49"/>
      <c r="AUK49"/>
      <c r="AUL49"/>
      <c r="AUM49"/>
      <c r="AUN49"/>
      <c r="AUO49"/>
      <c r="AUP49"/>
      <c r="AUQ49"/>
      <c r="AUR49"/>
      <c r="AUS49"/>
      <c r="AUT49"/>
      <c r="AUU49"/>
      <c r="AUV49"/>
      <c r="AUW49"/>
      <c r="AUX49"/>
      <c r="AUY49"/>
      <c r="AUZ49"/>
      <c r="AVA49"/>
      <c r="AVB49"/>
      <c r="AVC49"/>
      <c r="AVD49"/>
      <c r="AVE49"/>
      <c r="AVF49"/>
      <c r="AVG49"/>
      <c r="AVH49"/>
      <c r="AVI49"/>
      <c r="AVJ49"/>
      <c r="AVK49"/>
      <c r="AVL49"/>
      <c r="AVM49"/>
      <c r="AVN49"/>
      <c r="AVO49"/>
      <c r="AVP49"/>
      <c r="AVQ49"/>
      <c r="AVR49"/>
      <c r="AVS49"/>
      <c r="AVT49"/>
      <c r="AVU49"/>
      <c r="AVV49"/>
      <c r="AVW49"/>
      <c r="AVX49"/>
      <c r="AVY49"/>
      <c r="AVZ49"/>
      <c r="AWA49"/>
      <c r="AWB49"/>
      <c r="AWC49"/>
      <c r="AWD49"/>
      <c r="AWE49"/>
      <c r="AWF49"/>
      <c r="AWG49"/>
      <c r="AWH49"/>
      <c r="AWI49"/>
      <c r="AWJ49"/>
      <c r="AWK49"/>
      <c r="AWL49"/>
      <c r="AWM49"/>
      <c r="AWN49"/>
      <c r="AWO49"/>
      <c r="AWP49"/>
      <c r="AWQ49"/>
      <c r="AWR49"/>
      <c r="AWS49"/>
      <c r="AWT49"/>
      <c r="AWU49"/>
      <c r="AWV49"/>
      <c r="AWW49"/>
      <c r="AWX49"/>
      <c r="AWY49"/>
      <c r="AWZ49"/>
      <c r="AXA49"/>
      <c r="AXB49"/>
      <c r="AXC49"/>
      <c r="AXD49"/>
      <c r="AXE49"/>
      <c r="AXF49"/>
      <c r="AXG49"/>
      <c r="AXH49"/>
      <c r="AXI49"/>
      <c r="AXJ49"/>
      <c r="AXK49"/>
      <c r="AXL49"/>
      <c r="AXM49"/>
      <c r="AXN49"/>
      <c r="AXO49"/>
      <c r="AXP49"/>
      <c r="AXQ49"/>
      <c r="AXR49"/>
      <c r="AXS49"/>
      <c r="AXT49"/>
      <c r="AXU49"/>
      <c r="AXV49"/>
      <c r="AXW49"/>
      <c r="AXX49"/>
      <c r="AXY49"/>
      <c r="AXZ49"/>
      <c r="AYA49"/>
      <c r="AYB49"/>
      <c r="AYC49"/>
      <c r="AYD49"/>
      <c r="AYE49"/>
      <c r="AYF49"/>
      <c r="AYG49"/>
      <c r="AYH49"/>
      <c r="AYI49"/>
      <c r="AYJ49"/>
      <c r="AYK49"/>
      <c r="AYL49"/>
      <c r="AYM49"/>
      <c r="AYN49"/>
      <c r="AYO49"/>
      <c r="AYP49"/>
      <c r="AYQ49"/>
      <c r="AYR49"/>
      <c r="AYS49"/>
      <c r="AYT49"/>
      <c r="AYU49"/>
      <c r="AYV49"/>
      <c r="AYW49"/>
      <c r="AYX49"/>
      <c r="AYY49"/>
      <c r="AYZ49"/>
      <c r="AZA49"/>
      <c r="AZB49"/>
      <c r="AZC49"/>
      <c r="AZD49"/>
      <c r="AZE49"/>
      <c r="AZF49"/>
      <c r="AZG49"/>
      <c r="AZH49"/>
      <c r="AZI49"/>
      <c r="AZJ49"/>
      <c r="AZK49"/>
      <c r="AZL49"/>
      <c r="AZM49"/>
      <c r="AZN49"/>
      <c r="AZO49"/>
      <c r="AZP49"/>
      <c r="AZQ49"/>
      <c r="AZR49"/>
      <c r="AZS49"/>
      <c r="AZT49"/>
      <c r="AZU49"/>
      <c r="AZV49"/>
      <c r="AZW49"/>
      <c r="AZX49"/>
      <c r="AZY49"/>
      <c r="AZZ49"/>
      <c r="BAA49"/>
      <c r="BAB49"/>
      <c r="BAC49"/>
      <c r="BAD49"/>
      <c r="BAE49"/>
      <c r="BAF49"/>
      <c r="BAG49"/>
      <c r="BAH49"/>
      <c r="BAI49"/>
      <c r="BAJ49"/>
      <c r="BAK49"/>
      <c r="BAL49"/>
      <c r="BAM49"/>
      <c r="BAN49"/>
      <c r="BAO49"/>
      <c r="BAP49"/>
      <c r="BAQ49"/>
      <c r="BAR49"/>
      <c r="BAS49"/>
      <c r="BAT49"/>
      <c r="BAU49"/>
      <c r="BAV49"/>
      <c r="BAW49"/>
      <c r="BAX49"/>
      <c r="BAY49"/>
      <c r="BAZ49"/>
      <c r="BBA49"/>
      <c r="BBB49"/>
      <c r="BBC49"/>
      <c r="BBD49"/>
      <c r="BBE49"/>
      <c r="BBF49"/>
      <c r="BBG49"/>
      <c r="BBH49"/>
      <c r="BBI49"/>
      <c r="BBJ49"/>
      <c r="BBK49"/>
      <c r="BBL49"/>
      <c r="BBM49"/>
      <c r="BBN49"/>
      <c r="BBO49"/>
      <c r="BBP49"/>
      <c r="BBQ49"/>
      <c r="BBR49"/>
      <c r="BBS49"/>
      <c r="BBT49"/>
      <c r="BBU49"/>
      <c r="BBV49"/>
      <c r="BBW49"/>
      <c r="BBX49"/>
      <c r="BBY49"/>
      <c r="BBZ49"/>
      <c r="BCA49"/>
      <c r="BCB49"/>
      <c r="BCC49"/>
      <c r="BCD49"/>
      <c r="BCE49"/>
      <c r="BCF49"/>
      <c r="BCG49"/>
      <c r="BCH49"/>
      <c r="BCI49"/>
      <c r="BCJ49"/>
      <c r="BCK49"/>
      <c r="BCL49"/>
      <c r="BCM49"/>
      <c r="BCN49"/>
      <c r="BCO49"/>
      <c r="BCP49"/>
      <c r="BCQ49"/>
      <c r="BCR49"/>
      <c r="BCS49"/>
      <c r="BCT49"/>
      <c r="BCU49"/>
      <c r="BCV49"/>
      <c r="BCW49"/>
      <c r="BCX49"/>
      <c r="BCY49"/>
      <c r="BCZ49"/>
      <c r="BDA49"/>
      <c r="BDB49"/>
      <c r="BDC49"/>
      <c r="BDD49"/>
      <c r="BDE49"/>
      <c r="BDF49"/>
      <c r="BDG49"/>
      <c r="BDH49"/>
      <c r="BDI49"/>
      <c r="BDJ49"/>
      <c r="BDK49"/>
      <c r="BDL49"/>
      <c r="BDM49"/>
      <c r="BDN49"/>
      <c r="BDO49"/>
      <c r="BDP49"/>
      <c r="BDQ49"/>
      <c r="BDR49"/>
      <c r="BDS49"/>
      <c r="BDT49"/>
      <c r="BDU49"/>
      <c r="BDV49"/>
      <c r="BDW49"/>
      <c r="BDX49"/>
      <c r="BDY49"/>
      <c r="BDZ49"/>
      <c r="BEA49"/>
      <c r="BEB49"/>
      <c r="BEC49"/>
      <c r="BED49"/>
      <c r="BEE49"/>
      <c r="BEF49"/>
      <c r="BEG49"/>
      <c r="BEH49"/>
      <c r="BEI49"/>
      <c r="BEJ49"/>
      <c r="BEK49"/>
      <c r="BEL49"/>
      <c r="BEM49"/>
      <c r="BEN49"/>
      <c r="BEO49"/>
      <c r="BEP49"/>
      <c r="BEQ49"/>
      <c r="BER49"/>
      <c r="BES49"/>
      <c r="BET49"/>
      <c r="BEU49"/>
      <c r="BEV49"/>
      <c r="BEW49"/>
      <c r="BEX49"/>
      <c r="BEY49"/>
      <c r="BEZ49"/>
      <c r="BFA49"/>
      <c r="BFB49"/>
      <c r="BFC49"/>
      <c r="BFD49"/>
      <c r="BFE49"/>
      <c r="BFF49"/>
      <c r="BFG49"/>
      <c r="BFH49"/>
      <c r="BFI49"/>
      <c r="BFJ49"/>
      <c r="BFK49"/>
      <c r="BFL49"/>
      <c r="BFM49"/>
      <c r="BFN49"/>
      <c r="BFO49"/>
      <c r="BFP49"/>
      <c r="BFQ49"/>
      <c r="BFR49"/>
      <c r="BFS49"/>
      <c r="BFT49"/>
      <c r="BFU49"/>
      <c r="BFV49"/>
      <c r="BFW49"/>
      <c r="BFX49"/>
      <c r="BFY49"/>
      <c r="BFZ49"/>
      <c r="BGA49"/>
      <c r="BGB49"/>
      <c r="BGC49"/>
      <c r="BGD49"/>
      <c r="BGE49"/>
      <c r="BGF49"/>
      <c r="BGG49"/>
      <c r="BGH49"/>
      <c r="BGI49"/>
      <c r="BGJ49"/>
      <c r="BGK49"/>
      <c r="BGL49"/>
      <c r="BGM49"/>
      <c r="BGN49"/>
      <c r="BGO49"/>
      <c r="BGP49"/>
      <c r="BGQ49"/>
      <c r="BGR49"/>
      <c r="BGS49"/>
      <c r="BGT49"/>
      <c r="BGU49"/>
      <c r="BGV49"/>
      <c r="BGW49"/>
      <c r="BGX49"/>
      <c r="BGY49"/>
      <c r="BGZ49"/>
      <c r="BHA49"/>
      <c r="BHB49"/>
      <c r="BHC49"/>
      <c r="BHD49"/>
      <c r="BHE49"/>
      <c r="BHF49"/>
      <c r="BHG49"/>
      <c r="BHH49"/>
      <c r="BHI49"/>
      <c r="BHJ49"/>
      <c r="BHK49"/>
      <c r="BHL49"/>
      <c r="BHM49"/>
      <c r="BHN49"/>
      <c r="BHO49"/>
      <c r="BHP49"/>
      <c r="BHQ49"/>
      <c r="BHR49"/>
      <c r="BHS49"/>
      <c r="BHT49"/>
      <c r="BHU49"/>
      <c r="BHV49"/>
      <c r="BHW49"/>
      <c r="BHX49"/>
      <c r="BHY49"/>
      <c r="BHZ49"/>
      <c r="BIA49"/>
      <c r="BIB49"/>
      <c r="BIC49"/>
      <c r="BID49"/>
      <c r="BIE49"/>
      <c r="BIF49"/>
      <c r="BIG49"/>
      <c r="BIH49"/>
      <c r="BII49"/>
      <c r="BIJ49"/>
      <c r="BIK49"/>
      <c r="BIL49"/>
      <c r="BIM49"/>
      <c r="BIN49"/>
      <c r="BIO49"/>
      <c r="BIP49"/>
      <c r="BIQ49"/>
      <c r="BIR49"/>
      <c r="BIS49"/>
      <c r="BIT49"/>
      <c r="BIU49"/>
      <c r="BIV49"/>
      <c r="BIW49"/>
      <c r="BIX49"/>
      <c r="BIY49"/>
      <c r="BIZ49"/>
      <c r="BJA49"/>
      <c r="BJB49"/>
      <c r="BJC49"/>
      <c r="BJD49"/>
      <c r="BJE49"/>
      <c r="BJF49"/>
      <c r="BJG49"/>
      <c r="BJH49"/>
      <c r="BJI49"/>
      <c r="BJJ49"/>
      <c r="BJK49"/>
      <c r="BJL49"/>
      <c r="BJM49"/>
      <c r="BJN49"/>
      <c r="BJO49"/>
      <c r="BJP49"/>
      <c r="BJQ49"/>
      <c r="BJR49"/>
      <c r="BJS49"/>
      <c r="BJT49"/>
      <c r="BJU49"/>
      <c r="BJV49"/>
      <c r="BJW49"/>
      <c r="BJX49"/>
      <c r="BJY49"/>
      <c r="BJZ49"/>
      <c r="BKA49"/>
      <c r="BKB49"/>
      <c r="BKC49"/>
      <c r="BKD49"/>
      <c r="BKE49"/>
      <c r="BKF49"/>
      <c r="BKG49"/>
      <c r="BKH49"/>
      <c r="BKI49"/>
      <c r="BKJ49"/>
      <c r="BKK49"/>
      <c r="BKL49"/>
      <c r="BKM49"/>
      <c r="BKN49"/>
      <c r="BKO49"/>
      <c r="BKP49"/>
      <c r="BKQ49"/>
      <c r="BKR49"/>
      <c r="BKS49"/>
      <c r="BKT49"/>
      <c r="BKU49"/>
      <c r="BKV49"/>
      <c r="BKW49"/>
      <c r="BKX49"/>
      <c r="BKY49"/>
      <c r="BKZ49"/>
      <c r="BLA49"/>
      <c r="BLB49"/>
      <c r="BLC49"/>
      <c r="BLD49"/>
      <c r="BLE49"/>
      <c r="BLF49"/>
      <c r="BLG49"/>
      <c r="BLH49"/>
      <c r="BLI49"/>
      <c r="BLJ49"/>
      <c r="BLK49"/>
      <c r="BLL49"/>
      <c r="BLM49"/>
      <c r="BLN49"/>
      <c r="BLO49"/>
      <c r="BLP49"/>
      <c r="BLQ49"/>
      <c r="BLR49"/>
      <c r="BLS49"/>
      <c r="BLT49"/>
      <c r="BLU49"/>
      <c r="BLV49"/>
      <c r="BLW49"/>
      <c r="BLX49"/>
      <c r="BLY49"/>
      <c r="BLZ49"/>
      <c r="BMA49"/>
      <c r="BMB49"/>
      <c r="BMC49"/>
      <c r="BMD49"/>
      <c r="BME49"/>
      <c r="BMF49"/>
      <c r="BMG49"/>
      <c r="BMH49"/>
      <c r="BMI49"/>
      <c r="BMJ49"/>
      <c r="BMK49"/>
      <c r="BML49"/>
      <c r="BMM49"/>
      <c r="BMN49"/>
      <c r="BMO49"/>
      <c r="BMP49"/>
      <c r="BMQ49"/>
      <c r="BMR49"/>
      <c r="BMS49"/>
      <c r="BMT49"/>
      <c r="BMU49"/>
      <c r="BMV49"/>
      <c r="BMW49"/>
      <c r="BMX49"/>
      <c r="BMY49"/>
      <c r="BMZ49"/>
      <c r="BNA49"/>
      <c r="BNB49"/>
      <c r="BNC49"/>
      <c r="BND49"/>
      <c r="BNE49"/>
      <c r="BNF49"/>
      <c r="BNG49"/>
      <c r="BNH49"/>
      <c r="BNI49"/>
      <c r="BNJ49"/>
      <c r="BNK49"/>
      <c r="BNL49"/>
      <c r="BNM49"/>
      <c r="BNN49"/>
      <c r="BNO49"/>
      <c r="BNP49"/>
      <c r="BNQ49"/>
      <c r="BNR49"/>
      <c r="BNS49"/>
      <c r="BNT49"/>
      <c r="BNU49"/>
      <c r="BNV49"/>
      <c r="BNW49"/>
      <c r="BNX49"/>
      <c r="BNY49"/>
      <c r="BNZ49"/>
      <c r="BOA49"/>
      <c r="BOB49"/>
      <c r="BOC49"/>
      <c r="BOD49"/>
      <c r="BOE49"/>
      <c r="BOF49"/>
      <c r="BOG49"/>
      <c r="BOH49"/>
      <c r="BOI49"/>
      <c r="BOJ49"/>
      <c r="BOK49"/>
      <c r="BOL49"/>
      <c r="BOM49"/>
      <c r="BON49"/>
      <c r="BOO49"/>
      <c r="BOP49"/>
      <c r="BOQ49"/>
      <c r="BOR49"/>
      <c r="BOS49"/>
      <c r="BOT49"/>
      <c r="BOU49"/>
      <c r="BOV49"/>
      <c r="BOW49"/>
      <c r="BOX49"/>
      <c r="BOY49"/>
      <c r="BOZ49"/>
      <c r="BPA49"/>
      <c r="BPB49"/>
      <c r="BPC49"/>
      <c r="BPD49"/>
      <c r="BPE49"/>
      <c r="BPF49"/>
      <c r="BPG49"/>
      <c r="BPH49"/>
      <c r="BPI49"/>
      <c r="BPJ49"/>
      <c r="BPK49"/>
      <c r="BPL49"/>
      <c r="BPM49"/>
      <c r="BPN49"/>
      <c r="BPO49"/>
      <c r="BPP49"/>
      <c r="BPQ49"/>
      <c r="BPR49"/>
      <c r="BPS49"/>
      <c r="BPT49"/>
      <c r="BPU49"/>
      <c r="BPV49"/>
      <c r="BPW49"/>
      <c r="BPX49"/>
      <c r="BPY49"/>
      <c r="BPZ49"/>
      <c r="BQA49"/>
      <c r="BQB49"/>
      <c r="BQC49"/>
      <c r="BQD49"/>
      <c r="BQE49"/>
      <c r="BQF49"/>
      <c r="BQG49"/>
      <c r="BQH49"/>
      <c r="BQI49"/>
      <c r="BQJ49"/>
      <c r="BQK49"/>
      <c r="BQL49"/>
      <c r="BQM49"/>
      <c r="BQN49"/>
      <c r="BQO49"/>
      <c r="BQP49"/>
      <c r="BQQ49"/>
      <c r="BQR49"/>
      <c r="BQS49"/>
      <c r="BQT49"/>
      <c r="BQU49"/>
      <c r="BQV49"/>
      <c r="BQW49"/>
      <c r="BQX49"/>
      <c r="BQY49"/>
      <c r="BQZ49"/>
      <c r="BRA49"/>
      <c r="BRB49"/>
      <c r="BRC49"/>
      <c r="BRD49"/>
      <c r="BRE49"/>
      <c r="BRF49"/>
      <c r="BRG49"/>
      <c r="BRH49"/>
      <c r="BRI49"/>
      <c r="BRJ49"/>
      <c r="BRK49"/>
      <c r="BRL49"/>
      <c r="BRM49"/>
      <c r="BRN49"/>
      <c r="BRO49"/>
      <c r="BRP49"/>
      <c r="BRQ49"/>
      <c r="BRR49"/>
      <c r="BRS49"/>
      <c r="BRT49"/>
      <c r="BRU49"/>
      <c r="BRV49"/>
      <c r="BRW49"/>
      <c r="BRX49"/>
      <c r="BRY49"/>
      <c r="BRZ49"/>
      <c r="BSA49"/>
      <c r="BSB49"/>
      <c r="BSC49"/>
      <c r="BSD49"/>
      <c r="BSE49"/>
      <c r="BSF49"/>
      <c r="BSG49"/>
      <c r="BSH49"/>
      <c r="BSI49"/>
      <c r="BSJ49"/>
      <c r="BSK49"/>
      <c r="BSL49"/>
      <c r="BSM49"/>
      <c r="BSN49"/>
      <c r="BSO49"/>
      <c r="BSP49"/>
      <c r="BSQ49"/>
      <c r="BSR49"/>
      <c r="BSS49"/>
      <c r="BST49"/>
      <c r="BSU49"/>
      <c r="BSV49"/>
      <c r="BSW49"/>
      <c r="BSX49"/>
      <c r="BSY49"/>
      <c r="BSZ49"/>
      <c r="BTA49"/>
      <c r="BTB49"/>
      <c r="BTC49"/>
      <c r="BTD49"/>
      <c r="BTE49"/>
      <c r="BTF49"/>
      <c r="BTG49"/>
      <c r="BTH49"/>
      <c r="BTI49"/>
      <c r="BTJ49"/>
      <c r="BTK49"/>
      <c r="BTL49"/>
      <c r="BTM49"/>
      <c r="BTN49"/>
      <c r="BTO49"/>
      <c r="BTP49"/>
      <c r="BTQ49"/>
      <c r="BTR49"/>
      <c r="BTS49"/>
      <c r="BTT49"/>
      <c r="BTU49"/>
      <c r="BTV49"/>
      <c r="BTW49"/>
      <c r="BTX49"/>
      <c r="BTY49"/>
      <c r="BTZ49"/>
      <c r="BUA49"/>
      <c r="BUB49"/>
      <c r="BUC49"/>
      <c r="BUD49"/>
      <c r="BUE49"/>
      <c r="BUF49"/>
      <c r="BUG49"/>
      <c r="BUH49"/>
      <c r="BUI49"/>
      <c r="BUJ49"/>
      <c r="BUK49"/>
      <c r="BUL49"/>
      <c r="BUM49"/>
      <c r="BUN49"/>
      <c r="BUO49"/>
      <c r="BUP49"/>
      <c r="BUQ49"/>
      <c r="BUR49"/>
      <c r="BUS49"/>
      <c r="BUT49"/>
      <c r="BUU49"/>
      <c r="BUV49"/>
      <c r="BUW49"/>
      <c r="BUX49"/>
      <c r="BUY49"/>
      <c r="BUZ49"/>
      <c r="BVA49"/>
      <c r="BVB49"/>
      <c r="BVC49"/>
      <c r="BVD49"/>
      <c r="BVE49"/>
      <c r="BVF49"/>
      <c r="BVG49"/>
      <c r="BVH49"/>
      <c r="BVI49"/>
      <c r="BVJ49"/>
      <c r="BVK49"/>
      <c r="BVL49"/>
      <c r="BVM49"/>
      <c r="BVN49"/>
      <c r="BVO49"/>
      <c r="BVP49"/>
      <c r="BVQ49"/>
      <c r="BVR49"/>
      <c r="BVS49"/>
      <c r="BVT49"/>
      <c r="BVU49"/>
      <c r="BVV49"/>
      <c r="BVW49"/>
      <c r="BVX49"/>
      <c r="BVY49"/>
      <c r="BVZ49"/>
      <c r="BWA49"/>
      <c r="BWB49"/>
      <c r="BWC49"/>
      <c r="BWD49"/>
      <c r="BWE49"/>
      <c r="BWF49"/>
      <c r="BWG49"/>
      <c r="BWH49"/>
      <c r="BWI49"/>
      <c r="BWJ49"/>
      <c r="BWK49"/>
      <c r="BWL49"/>
      <c r="BWM49"/>
      <c r="BWN49"/>
      <c r="BWO49"/>
      <c r="BWP49"/>
      <c r="BWQ49"/>
      <c r="BWR49"/>
      <c r="BWS49"/>
      <c r="BWT49"/>
      <c r="BWU49"/>
      <c r="BWV49"/>
      <c r="BWW49"/>
      <c r="BWX49"/>
      <c r="BWY49"/>
      <c r="BWZ49"/>
      <c r="BXA49"/>
      <c r="BXB49"/>
      <c r="BXC49"/>
      <c r="BXD49"/>
      <c r="BXE49"/>
      <c r="BXF49"/>
      <c r="BXG49"/>
      <c r="BXH49"/>
      <c r="BXI49"/>
      <c r="BXJ49"/>
      <c r="BXK49"/>
      <c r="BXL49"/>
      <c r="BXM49"/>
      <c r="BXN49"/>
      <c r="BXO49"/>
      <c r="BXP49"/>
      <c r="BXQ49"/>
      <c r="BXR49"/>
      <c r="BXS49"/>
      <c r="BXT49"/>
      <c r="BXU49"/>
      <c r="BXV49"/>
      <c r="BXW49"/>
      <c r="BXX49"/>
      <c r="BXY49"/>
      <c r="BXZ49"/>
      <c r="BYA49"/>
      <c r="BYB49"/>
      <c r="BYC49"/>
      <c r="BYD49"/>
      <c r="BYE49"/>
      <c r="BYF49"/>
      <c r="BYG49"/>
      <c r="BYH49"/>
      <c r="BYI49"/>
      <c r="BYJ49"/>
      <c r="BYK49"/>
      <c r="BYL49"/>
      <c r="BYM49"/>
      <c r="BYN49"/>
      <c r="BYO49"/>
      <c r="BYP49"/>
      <c r="BYQ49"/>
      <c r="BYR49"/>
      <c r="BYS49"/>
      <c r="BYT49"/>
      <c r="BYU49"/>
      <c r="BYV49"/>
      <c r="BYW49"/>
      <c r="BYX49"/>
      <c r="BYY49"/>
      <c r="BYZ49"/>
      <c r="BZA49"/>
      <c r="BZB49"/>
      <c r="BZC49"/>
      <c r="BZD49"/>
      <c r="BZE49"/>
      <c r="BZF49"/>
      <c r="BZG49"/>
      <c r="BZH49"/>
      <c r="BZI49"/>
      <c r="BZJ49"/>
      <c r="BZK49"/>
      <c r="BZL49"/>
      <c r="BZM49"/>
      <c r="BZN49"/>
      <c r="BZO49"/>
      <c r="BZP49"/>
      <c r="BZQ49"/>
      <c r="BZR49"/>
      <c r="BZS49"/>
      <c r="BZT49"/>
      <c r="BZU49"/>
      <c r="BZV49"/>
      <c r="BZW49"/>
      <c r="BZX49"/>
      <c r="BZY49"/>
      <c r="BZZ49"/>
      <c r="CAA49"/>
      <c r="CAB49"/>
      <c r="CAC49"/>
      <c r="CAD49"/>
      <c r="CAE49"/>
      <c r="CAF49"/>
      <c r="CAG49"/>
      <c r="CAH49"/>
      <c r="CAI49"/>
      <c r="CAJ49"/>
      <c r="CAK49"/>
      <c r="CAL49"/>
      <c r="CAM49"/>
      <c r="CAN49"/>
      <c r="CAO49"/>
      <c r="CAP49"/>
      <c r="CAQ49"/>
      <c r="CAR49"/>
      <c r="CAS49"/>
      <c r="CAT49"/>
      <c r="CAU49"/>
      <c r="CAV49"/>
      <c r="CAW49"/>
      <c r="CAX49"/>
      <c r="CAY49"/>
      <c r="CAZ49"/>
      <c r="CBA49"/>
      <c r="CBB49"/>
      <c r="CBC49"/>
      <c r="CBD49"/>
      <c r="CBE49"/>
      <c r="CBF49"/>
      <c r="CBG49"/>
      <c r="CBH49"/>
      <c r="CBI49"/>
      <c r="CBJ49"/>
      <c r="CBK49"/>
      <c r="CBL49"/>
      <c r="CBM49"/>
      <c r="CBN49"/>
      <c r="CBO49"/>
      <c r="CBP49"/>
      <c r="CBQ49"/>
      <c r="CBR49"/>
      <c r="CBS49"/>
      <c r="CBT49"/>
      <c r="CBU49"/>
      <c r="CBV49"/>
      <c r="CBW49"/>
      <c r="CBX49"/>
      <c r="CBY49"/>
      <c r="CBZ49"/>
      <c r="CCA49"/>
      <c r="CCB49"/>
      <c r="CCC49"/>
      <c r="CCD49"/>
      <c r="CCE49"/>
      <c r="CCF49"/>
      <c r="CCG49"/>
      <c r="CCH49"/>
      <c r="CCI49"/>
      <c r="CCJ49"/>
      <c r="CCK49"/>
      <c r="CCL49"/>
      <c r="CCM49"/>
      <c r="CCN49"/>
      <c r="CCO49"/>
      <c r="CCP49"/>
      <c r="CCQ49"/>
      <c r="CCR49"/>
      <c r="CCS49"/>
      <c r="CCT49"/>
      <c r="CCU49"/>
      <c r="CCV49"/>
      <c r="CCW49"/>
      <c r="CCX49"/>
      <c r="CCY49"/>
      <c r="CCZ49"/>
      <c r="CDA49"/>
      <c r="CDB49"/>
      <c r="CDC49"/>
      <c r="CDD49"/>
      <c r="CDE49"/>
      <c r="CDF49"/>
      <c r="CDG49"/>
      <c r="CDH49"/>
      <c r="CDI49"/>
      <c r="CDJ49"/>
      <c r="CDK49"/>
      <c r="CDL49"/>
      <c r="CDM49"/>
      <c r="CDN49"/>
      <c r="CDO49"/>
      <c r="CDP49"/>
      <c r="CDQ49"/>
      <c r="CDR49"/>
      <c r="CDS49"/>
      <c r="CDT49"/>
      <c r="CDU49"/>
      <c r="CDV49"/>
      <c r="CDW49"/>
      <c r="CDX49"/>
      <c r="CDY49"/>
      <c r="CDZ49"/>
      <c r="CEA49"/>
      <c r="CEB49"/>
      <c r="CEC49"/>
      <c r="CED49"/>
      <c r="CEE49"/>
      <c r="CEF49"/>
      <c r="CEG49"/>
      <c r="CEH49"/>
      <c r="CEI49"/>
      <c r="CEJ49"/>
      <c r="CEK49"/>
      <c r="CEL49"/>
      <c r="CEM49"/>
      <c r="CEN49"/>
      <c r="CEO49"/>
      <c r="CEP49"/>
      <c r="CEQ49"/>
      <c r="CER49"/>
      <c r="CES49"/>
      <c r="CET49"/>
      <c r="CEU49"/>
      <c r="CEV49"/>
      <c r="CEW49"/>
      <c r="CEX49"/>
      <c r="CEY49"/>
      <c r="CEZ49"/>
      <c r="CFA49"/>
      <c r="CFB49"/>
      <c r="CFC49"/>
      <c r="CFD49"/>
      <c r="CFE49"/>
      <c r="CFF49"/>
      <c r="CFG49"/>
      <c r="CFH49"/>
      <c r="CFI49"/>
      <c r="CFJ49"/>
      <c r="CFK49"/>
      <c r="CFL49"/>
      <c r="CFM49"/>
      <c r="CFN49"/>
      <c r="CFO49"/>
      <c r="CFP49"/>
      <c r="CFQ49"/>
      <c r="CFR49"/>
      <c r="CFS49"/>
      <c r="CFT49"/>
      <c r="CFU49"/>
      <c r="CFV49"/>
      <c r="CFW49"/>
      <c r="CFX49"/>
      <c r="CFY49"/>
      <c r="CFZ49"/>
      <c r="CGA49"/>
      <c r="CGB49"/>
      <c r="CGC49"/>
      <c r="CGD49"/>
      <c r="CGE49"/>
      <c r="CGF49"/>
      <c r="CGG49"/>
      <c r="CGH49"/>
      <c r="CGI49"/>
      <c r="CGJ49"/>
      <c r="CGK49"/>
      <c r="CGL49"/>
      <c r="CGM49"/>
      <c r="CGN49"/>
      <c r="CGO49"/>
      <c r="CGP49"/>
      <c r="CGQ49"/>
      <c r="CGR49"/>
      <c r="CGS49"/>
      <c r="CGT49"/>
      <c r="CGU49"/>
      <c r="CGV49"/>
      <c r="CGW49"/>
      <c r="CGX49"/>
      <c r="CGY49"/>
      <c r="CGZ49"/>
      <c r="CHA49"/>
      <c r="CHB49"/>
      <c r="CHC49"/>
      <c r="CHD49"/>
      <c r="CHE49"/>
      <c r="CHF49"/>
      <c r="CHG49"/>
      <c r="CHH49"/>
      <c r="CHI49"/>
      <c r="CHJ49"/>
      <c r="CHK49"/>
      <c r="CHL49"/>
      <c r="CHM49"/>
      <c r="CHN49"/>
      <c r="CHO49"/>
      <c r="CHP49"/>
      <c r="CHQ49"/>
      <c r="CHR49"/>
      <c r="CHS49"/>
      <c r="CHT49"/>
      <c r="CHU49"/>
      <c r="CHV49"/>
      <c r="CHW49"/>
      <c r="CHX49"/>
      <c r="CHY49"/>
      <c r="CHZ49"/>
      <c r="CIA49"/>
      <c r="CIB49"/>
      <c r="CIC49"/>
      <c r="CID49"/>
      <c r="CIE49"/>
      <c r="CIF49"/>
      <c r="CIG49"/>
      <c r="CIH49"/>
      <c r="CII49"/>
      <c r="CIJ49"/>
      <c r="CIK49"/>
      <c r="CIL49"/>
      <c r="CIM49"/>
      <c r="CIN49"/>
      <c r="CIO49"/>
      <c r="CIP49"/>
      <c r="CIQ49"/>
      <c r="CIR49"/>
      <c r="CIS49"/>
      <c r="CIT49"/>
      <c r="CIU49"/>
      <c r="CIV49"/>
      <c r="CIW49"/>
      <c r="CIX49"/>
      <c r="CIY49"/>
      <c r="CIZ49"/>
      <c r="CJA49"/>
      <c r="CJB49"/>
      <c r="CJC49"/>
      <c r="CJD49"/>
      <c r="CJE49"/>
      <c r="CJF49"/>
      <c r="CJG49"/>
      <c r="CJH49"/>
      <c r="CJI49"/>
      <c r="CJJ49"/>
      <c r="CJK49"/>
      <c r="CJL49"/>
      <c r="CJM49"/>
      <c r="CJN49"/>
      <c r="CJO49"/>
      <c r="CJP49"/>
      <c r="CJQ49"/>
      <c r="CJR49"/>
      <c r="CJS49"/>
      <c r="CJT49"/>
      <c r="CJU49"/>
      <c r="CJV49"/>
      <c r="CJW49"/>
      <c r="CJX49"/>
      <c r="CJY49"/>
      <c r="CJZ49"/>
      <c r="CKA49"/>
      <c r="CKB49"/>
      <c r="CKC49"/>
      <c r="CKD49"/>
      <c r="CKE49"/>
      <c r="CKF49"/>
      <c r="CKG49"/>
      <c r="CKH49"/>
      <c r="CKI49"/>
      <c r="CKJ49"/>
      <c r="CKK49"/>
      <c r="CKL49"/>
      <c r="CKM49"/>
      <c r="CKN49"/>
      <c r="CKO49"/>
      <c r="CKP49"/>
      <c r="CKQ49"/>
      <c r="CKR49"/>
      <c r="CKS49"/>
      <c r="CKT49"/>
      <c r="CKU49"/>
      <c r="CKV49"/>
      <c r="CKW49"/>
      <c r="CKX49"/>
      <c r="CKY49"/>
      <c r="CKZ49"/>
      <c r="CLA49"/>
      <c r="CLB49"/>
      <c r="CLC49"/>
      <c r="CLD49"/>
      <c r="CLE49"/>
      <c r="CLF49"/>
      <c r="CLG49"/>
      <c r="CLH49"/>
      <c r="CLI49"/>
      <c r="CLJ49"/>
      <c r="CLK49"/>
      <c r="CLL49"/>
      <c r="CLM49"/>
      <c r="CLN49"/>
      <c r="CLO49"/>
      <c r="CLP49"/>
      <c r="CLQ49"/>
      <c r="CLR49"/>
      <c r="CLS49"/>
      <c r="CLT49"/>
      <c r="CLU49"/>
      <c r="CLV49"/>
      <c r="CLW49"/>
      <c r="CLX49"/>
      <c r="CLY49"/>
      <c r="CLZ49"/>
      <c r="CMA49"/>
      <c r="CMB49"/>
      <c r="CMC49"/>
      <c r="CMD49"/>
      <c r="CME49"/>
      <c r="CMF49"/>
      <c r="CMG49"/>
      <c r="CMH49"/>
      <c r="CMI49"/>
      <c r="CMJ49"/>
      <c r="CMK49"/>
      <c r="CML49"/>
      <c r="CMM49"/>
      <c r="CMN49"/>
      <c r="CMO49"/>
      <c r="CMP49"/>
      <c r="CMQ49"/>
      <c r="CMR49"/>
      <c r="CMS49"/>
      <c r="CMT49"/>
      <c r="CMU49"/>
      <c r="CMV49"/>
      <c r="CMW49"/>
      <c r="CMX49"/>
      <c r="CMY49"/>
      <c r="CMZ49"/>
      <c r="CNA49"/>
      <c r="CNB49"/>
      <c r="CNC49"/>
      <c r="CND49"/>
      <c r="CNE49"/>
      <c r="CNF49"/>
      <c r="CNG49"/>
      <c r="CNH49"/>
      <c r="CNI49"/>
      <c r="CNJ49"/>
      <c r="CNK49"/>
      <c r="CNL49"/>
      <c r="CNM49"/>
      <c r="CNN49"/>
      <c r="CNO49"/>
      <c r="CNP49"/>
      <c r="CNQ49"/>
      <c r="CNR49"/>
      <c r="CNS49"/>
      <c r="CNT49"/>
      <c r="CNU49"/>
      <c r="CNV49"/>
      <c r="CNW49"/>
      <c r="CNX49"/>
      <c r="CNY49"/>
      <c r="CNZ49"/>
      <c r="COA49"/>
      <c r="COB49"/>
      <c r="COC49"/>
      <c r="COD49"/>
      <c r="COE49"/>
      <c r="COF49"/>
      <c r="COG49"/>
      <c r="COH49"/>
      <c r="COI49"/>
      <c r="COJ49"/>
      <c r="COK49"/>
      <c r="COL49"/>
      <c r="COM49"/>
      <c r="CON49"/>
      <c r="COO49"/>
      <c r="COP49"/>
      <c r="COQ49"/>
      <c r="COR49"/>
      <c r="COS49"/>
      <c r="COT49"/>
      <c r="COU49"/>
      <c r="COV49"/>
      <c r="COW49"/>
      <c r="COX49"/>
      <c r="COY49"/>
      <c r="COZ49"/>
      <c r="CPA49"/>
      <c r="CPB49"/>
      <c r="CPC49"/>
      <c r="CPD49"/>
      <c r="CPE49"/>
      <c r="CPF49"/>
      <c r="CPG49"/>
      <c r="CPH49"/>
      <c r="CPI49"/>
      <c r="CPJ49"/>
      <c r="CPK49"/>
      <c r="CPL49"/>
      <c r="CPM49"/>
      <c r="CPN49"/>
      <c r="CPO49"/>
      <c r="CPP49"/>
      <c r="CPQ49"/>
      <c r="CPR49"/>
      <c r="CPS49"/>
      <c r="CPT49"/>
      <c r="CPU49"/>
      <c r="CPV49"/>
      <c r="CPW49"/>
      <c r="CPX49"/>
      <c r="CPY49"/>
      <c r="CPZ49"/>
      <c r="CQA49"/>
      <c r="CQB49"/>
      <c r="CQC49"/>
      <c r="CQD49"/>
      <c r="CQE49"/>
      <c r="CQF49"/>
      <c r="CQG49"/>
      <c r="CQH49"/>
      <c r="CQI49"/>
      <c r="CQJ49"/>
      <c r="CQK49"/>
      <c r="CQL49"/>
      <c r="CQM49"/>
      <c r="CQN49"/>
      <c r="CQO49"/>
      <c r="CQP49"/>
      <c r="CQQ49"/>
      <c r="CQR49"/>
      <c r="CQS49"/>
      <c r="CQT49"/>
      <c r="CQU49"/>
      <c r="CQV49"/>
      <c r="CQW49"/>
      <c r="CQX49"/>
      <c r="CQY49"/>
      <c r="CQZ49"/>
      <c r="CRA49"/>
      <c r="CRB49"/>
      <c r="CRC49"/>
      <c r="CRD49"/>
      <c r="CRE49"/>
      <c r="CRF49"/>
      <c r="CRG49"/>
      <c r="CRH49"/>
      <c r="CRI49"/>
      <c r="CRJ49"/>
      <c r="CRK49"/>
      <c r="CRL49"/>
      <c r="CRM49"/>
      <c r="CRN49"/>
      <c r="CRO49"/>
      <c r="CRP49"/>
      <c r="CRQ49"/>
      <c r="CRR49"/>
      <c r="CRS49"/>
      <c r="CRT49"/>
      <c r="CRU49"/>
      <c r="CRV49"/>
      <c r="CRW49"/>
      <c r="CRX49"/>
      <c r="CRY49"/>
      <c r="CRZ49"/>
      <c r="CSA49"/>
      <c r="CSB49"/>
      <c r="CSC49"/>
      <c r="CSD49"/>
      <c r="CSE49"/>
      <c r="CSF49"/>
      <c r="CSG49"/>
      <c r="CSH49"/>
      <c r="CSI49"/>
      <c r="CSJ49"/>
      <c r="CSK49"/>
      <c r="CSL49"/>
      <c r="CSM49"/>
      <c r="CSN49"/>
      <c r="CSO49"/>
      <c r="CSP49"/>
      <c r="CSQ49"/>
      <c r="CSR49"/>
      <c r="CSS49"/>
      <c r="CST49"/>
      <c r="CSU49"/>
      <c r="CSV49"/>
      <c r="CSW49"/>
      <c r="CSX49"/>
      <c r="CSY49"/>
      <c r="CSZ49"/>
      <c r="CTA49"/>
      <c r="CTB49"/>
      <c r="CTC49"/>
      <c r="CTD49"/>
      <c r="CTE49"/>
      <c r="CTF49"/>
      <c r="CTG49"/>
      <c r="CTH49"/>
      <c r="CTI49"/>
      <c r="CTJ49"/>
      <c r="CTK49"/>
      <c r="CTL49"/>
      <c r="CTM49"/>
      <c r="CTN49"/>
      <c r="CTO49"/>
      <c r="CTP49"/>
      <c r="CTQ49"/>
      <c r="CTR49"/>
      <c r="CTS49"/>
      <c r="CTT49"/>
      <c r="CTU49"/>
      <c r="CTV49"/>
      <c r="CTW49"/>
      <c r="CTX49"/>
      <c r="CTY49"/>
      <c r="CTZ49"/>
      <c r="CUA49"/>
      <c r="CUB49"/>
      <c r="CUC49"/>
      <c r="CUD49"/>
      <c r="CUE49"/>
      <c r="CUF49"/>
      <c r="CUG49"/>
      <c r="CUH49"/>
      <c r="CUI49"/>
      <c r="CUJ49"/>
      <c r="CUK49"/>
      <c r="CUL49"/>
      <c r="CUM49"/>
      <c r="CUN49"/>
      <c r="CUO49"/>
      <c r="CUP49"/>
      <c r="CUQ49"/>
      <c r="CUR49"/>
      <c r="CUS49"/>
      <c r="CUT49"/>
      <c r="CUU49"/>
      <c r="CUV49"/>
      <c r="CUW49"/>
      <c r="CUX49"/>
      <c r="CUY49"/>
      <c r="CUZ49"/>
      <c r="CVA49"/>
      <c r="CVB49"/>
      <c r="CVC49"/>
      <c r="CVD49"/>
      <c r="CVE49"/>
      <c r="CVF49"/>
      <c r="CVG49"/>
      <c r="CVH49"/>
      <c r="CVI49"/>
      <c r="CVJ49"/>
      <c r="CVK49"/>
      <c r="CVL49"/>
      <c r="CVM49"/>
      <c r="CVN49"/>
      <c r="CVO49"/>
      <c r="CVP49"/>
      <c r="CVQ49"/>
      <c r="CVR49"/>
      <c r="CVS49"/>
      <c r="CVT49"/>
      <c r="CVU49"/>
      <c r="CVV49"/>
      <c r="CVW49"/>
      <c r="CVX49"/>
      <c r="CVY49"/>
      <c r="CVZ49"/>
      <c r="CWA49"/>
      <c r="CWB49"/>
      <c r="CWC49"/>
      <c r="CWD49"/>
      <c r="CWE49"/>
      <c r="CWF49"/>
      <c r="CWG49"/>
      <c r="CWH49"/>
      <c r="CWI49"/>
      <c r="CWJ49"/>
      <c r="CWK49"/>
      <c r="CWL49"/>
      <c r="CWM49"/>
      <c r="CWN49"/>
      <c r="CWO49"/>
      <c r="CWP49"/>
      <c r="CWQ49"/>
      <c r="CWR49"/>
      <c r="CWS49"/>
      <c r="CWT49"/>
      <c r="CWU49"/>
      <c r="CWV49"/>
      <c r="CWW49"/>
      <c r="CWX49"/>
      <c r="CWY49"/>
      <c r="CWZ49"/>
      <c r="CXA49"/>
      <c r="CXB49"/>
      <c r="CXC49"/>
      <c r="CXD49"/>
      <c r="CXE49"/>
      <c r="CXF49"/>
      <c r="CXG49"/>
      <c r="CXH49"/>
      <c r="CXI49"/>
      <c r="CXJ49"/>
      <c r="CXK49"/>
      <c r="CXL49"/>
      <c r="CXM49"/>
      <c r="CXN49"/>
      <c r="CXO49"/>
      <c r="CXP49"/>
      <c r="CXQ49"/>
      <c r="CXR49"/>
      <c r="CXS49"/>
      <c r="CXT49"/>
      <c r="CXU49"/>
      <c r="CXV49"/>
      <c r="CXW49"/>
      <c r="CXX49"/>
      <c r="CXY49"/>
      <c r="CXZ49"/>
      <c r="CYA49"/>
      <c r="CYB49"/>
      <c r="CYC49"/>
      <c r="CYD49"/>
      <c r="CYE49"/>
      <c r="CYF49"/>
      <c r="CYG49"/>
      <c r="CYH49"/>
      <c r="CYI49"/>
      <c r="CYJ49"/>
      <c r="CYK49"/>
      <c r="CYL49"/>
      <c r="CYM49"/>
      <c r="CYN49"/>
      <c r="CYO49"/>
      <c r="CYP49"/>
      <c r="CYQ49"/>
      <c r="CYR49"/>
      <c r="CYS49"/>
      <c r="CYT49"/>
      <c r="CYU49"/>
      <c r="CYV49"/>
      <c r="CYW49"/>
      <c r="CYX49"/>
      <c r="CYY49"/>
      <c r="CYZ49"/>
      <c r="CZA49"/>
      <c r="CZB49"/>
      <c r="CZC49"/>
      <c r="CZD49"/>
      <c r="CZE49"/>
      <c r="CZF49"/>
      <c r="CZG49"/>
      <c r="CZH49"/>
      <c r="CZI49"/>
      <c r="CZJ49"/>
      <c r="CZK49"/>
      <c r="CZL49"/>
      <c r="CZM49"/>
      <c r="CZN49"/>
      <c r="CZO49"/>
      <c r="CZP49"/>
      <c r="CZQ49"/>
      <c r="CZR49"/>
      <c r="CZS49"/>
      <c r="CZT49"/>
      <c r="CZU49"/>
      <c r="CZV49"/>
      <c r="CZW49"/>
      <c r="CZX49"/>
      <c r="CZY49"/>
      <c r="CZZ49"/>
      <c r="DAA49"/>
      <c r="DAB49"/>
      <c r="DAC49"/>
      <c r="DAD49"/>
      <c r="DAE49"/>
      <c r="DAF49"/>
      <c r="DAG49"/>
      <c r="DAH49"/>
      <c r="DAI49"/>
      <c r="DAJ49"/>
      <c r="DAK49"/>
      <c r="DAL49"/>
      <c r="DAM49"/>
      <c r="DAN49"/>
      <c r="DAO49"/>
      <c r="DAP49"/>
      <c r="DAQ49"/>
      <c r="DAR49"/>
      <c r="DAS49"/>
      <c r="DAT49"/>
      <c r="DAU49"/>
      <c r="DAV49"/>
      <c r="DAW49"/>
      <c r="DAX49"/>
      <c r="DAY49"/>
      <c r="DAZ49"/>
      <c r="DBA49"/>
      <c r="DBB49"/>
      <c r="DBC49"/>
      <c r="DBD49"/>
      <c r="DBE49"/>
      <c r="DBF49"/>
      <c r="DBG49"/>
      <c r="DBH49"/>
      <c r="DBI49"/>
      <c r="DBJ49"/>
      <c r="DBK49"/>
      <c r="DBL49"/>
      <c r="DBM49"/>
      <c r="DBN49"/>
      <c r="DBO49"/>
      <c r="DBP49"/>
      <c r="DBQ49"/>
      <c r="DBR49"/>
      <c r="DBS49"/>
      <c r="DBT49"/>
      <c r="DBU49"/>
      <c r="DBV49"/>
      <c r="DBW49"/>
      <c r="DBX49"/>
      <c r="DBY49"/>
      <c r="DBZ49"/>
      <c r="DCA49"/>
      <c r="DCB49"/>
      <c r="DCC49"/>
      <c r="DCD49"/>
      <c r="DCE49"/>
      <c r="DCF49"/>
      <c r="DCG49"/>
      <c r="DCH49"/>
      <c r="DCI49"/>
      <c r="DCJ49"/>
      <c r="DCK49"/>
      <c r="DCL49"/>
      <c r="DCM49"/>
      <c r="DCN49"/>
      <c r="DCO49"/>
      <c r="DCP49"/>
      <c r="DCQ49"/>
      <c r="DCR49"/>
      <c r="DCS49"/>
      <c r="DCT49"/>
      <c r="DCU49"/>
      <c r="DCV49"/>
      <c r="DCW49"/>
      <c r="DCX49"/>
      <c r="DCY49"/>
      <c r="DCZ49"/>
      <c r="DDA49"/>
      <c r="DDB49"/>
      <c r="DDC49"/>
      <c r="DDD49"/>
      <c r="DDE49"/>
      <c r="DDF49"/>
      <c r="DDG49"/>
      <c r="DDH49"/>
      <c r="DDI49"/>
      <c r="DDJ49"/>
      <c r="DDK49"/>
      <c r="DDL49"/>
      <c r="DDM49"/>
      <c r="DDN49"/>
      <c r="DDO49"/>
      <c r="DDP49"/>
      <c r="DDQ49"/>
      <c r="DDR49"/>
      <c r="DDS49"/>
      <c r="DDT49"/>
      <c r="DDU49"/>
      <c r="DDV49"/>
      <c r="DDW49"/>
      <c r="DDX49"/>
      <c r="DDY49"/>
      <c r="DDZ49"/>
      <c r="DEA49"/>
      <c r="DEB49"/>
      <c r="DEC49"/>
      <c r="DED49"/>
      <c r="DEE49"/>
      <c r="DEF49"/>
      <c r="DEG49"/>
      <c r="DEH49"/>
      <c r="DEI49"/>
      <c r="DEJ49"/>
      <c r="DEK49"/>
      <c r="DEL49"/>
      <c r="DEM49"/>
      <c r="DEN49"/>
      <c r="DEO49"/>
      <c r="DEP49"/>
      <c r="DEQ49"/>
      <c r="DER49"/>
      <c r="DES49"/>
      <c r="DET49"/>
      <c r="DEU49"/>
      <c r="DEV49"/>
      <c r="DEW49"/>
      <c r="DEX49"/>
      <c r="DEY49"/>
      <c r="DEZ49"/>
      <c r="DFA49"/>
      <c r="DFB49"/>
      <c r="DFC49"/>
      <c r="DFD49"/>
      <c r="DFE49"/>
      <c r="DFF49"/>
      <c r="DFG49"/>
      <c r="DFH49"/>
      <c r="DFI49"/>
      <c r="DFJ49"/>
      <c r="DFK49"/>
      <c r="DFL49"/>
      <c r="DFM49"/>
      <c r="DFN49"/>
      <c r="DFO49"/>
      <c r="DFP49"/>
      <c r="DFQ49"/>
      <c r="DFR49"/>
      <c r="DFS49"/>
      <c r="DFT49"/>
      <c r="DFU49"/>
      <c r="DFV49"/>
      <c r="DFW49"/>
      <c r="DFX49"/>
      <c r="DFY49"/>
      <c r="DFZ49"/>
      <c r="DGA49"/>
      <c r="DGB49"/>
      <c r="DGC49"/>
      <c r="DGD49"/>
      <c r="DGE49"/>
      <c r="DGF49"/>
      <c r="DGG49"/>
      <c r="DGH49"/>
      <c r="DGI49"/>
      <c r="DGJ49"/>
      <c r="DGK49"/>
      <c r="DGL49"/>
      <c r="DGM49"/>
      <c r="DGN49"/>
      <c r="DGO49"/>
      <c r="DGP49"/>
      <c r="DGQ49"/>
      <c r="DGR49"/>
      <c r="DGS49"/>
      <c r="DGT49"/>
      <c r="DGU49"/>
      <c r="DGV49"/>
      <c r="DGW49"/>
      <c r="DGX49"/>
      <c r="DGY49"/>
      <c r="DGZ49"/>
      <c r="DHA49"/>
      <c r="DHB49"/>
      <c r="DHC49"/>
      <c r="DHD49"/>
      <c r="DHE49"/>
      <c r="DHF49"/>
      <c r="DHG49"/>
      <c r="DHH49"/>
      <c r="DHI49"/>
      <c r="DHJ49"/>
      <c r="DHK49"/>
      <c r="DHL49"/>
      <c r="DHM49"/>
      <c r="DHN49"/>
      <c r="DHO49"/>
      <c r="DHP49"/>
      <c r="DHQ49"/>
      <c r="DHR49"/>
      <c r="DHS49"/>
      <c r="DHT49"/>
      <c r="DHU49"/>
      <c r="DHV49"/>
      <c r="DHW49"/>
      <c r="DHX49"/>
      <c r="DHY49"/>
      <c r="DHZ49"/>
      <c r="DIA49"/>
      <c r="DIB49"/>
      <c r="DIC49"/>
      <c r="DID49"/>
      <c r="DIE49"/>
      <c r="DIF49"/>
      <c r="DIG49"/>
      <c r="DIH49"/>
      <c r="DII49"/>
      <c r="DIJ49"/>
      <c r="DIK49"/>
      <c r="DIL49"/>
      <c r="DIM49"/>
      <c r="DIN49"/>
      <c r="DIO49"/>
      <c r="DIP49"/>
      <c r="DIQ49"/>
      <c r="DIR49"/>
      <c r="DIS49"/>
      <c r="DIT49"/>
      <c r="DIU49"/>
      <c r="DIV49"/>
      <c r="DIW49"/>
      <c r="DIX49"/>
      <c r="DIY49"/>
      <c r="DIZ49"/>
      <c r="DJA49"/>
      <c r="DJB49"/>
      <c r="DJC49"/>
      <c r="DJD49"/>
      <c r="DJE49"/>
      <c r="DJF49"/>
      <c r="DJG49"/>
      <c r="DJH49"/>
      <c r="DJI49"/>
      <c r="DJJ49"/>
      <c r="DJK49"/>
      <c r="DJL49"/>
      <c r="DJM49"/>
      <c r="DJN49"/>
      <c r="DJO49"/>
      <c r="DJP49"/>
      <c r="DJQ49"/>
      <c r="DJR49"/>
      <c r="DJS49"/>
      <c r="DJT49"/>
      <c r="DJU49"/>
      <c r="DJV49"/>
      <c r="DJW49"/>
      <c r="DJX49"/>
      <c r="DJY49"/>
      <c r="DJZ49"/>
      <c r="DKA49"/>
      <c r="DKB49"/>
      <c r="DKC49"/>
      <c r="DKD49"/>
      <c r="DKE49"/>
      <c r="DKF49"/>
      <c r="DKG49"/>
      <c r="DKH49"/>
      <c r="DKI49"/>
      <c r="DKJ49"/>
      <c r="DKK49"/>
      <c r="DKL49"/>
      <c r="DKM49"/>
      <c r="DKN49"/>
      <c r="DKO49"/>
      <c r="DKP49"/>
      <c r="DKQ49"/>
      <c r="DKR49"/>
      <c r="DKS49"/>
      <c r="DKT49"/>
      <c r="DKU49"/>
      <c r="DKV49"/>
      <c r="DKW49"/>
      <c r="DKX49"/>
      <c r="DKY49"/>
      <c r="DKZ49"/>
      <c r="DLA49"/>
      <c r="DLB49"/>
      <c r="DLC49"/>
      <c r="DLD49"/>
      <c r="DLE49"/>
      <c r="DLF49"/>
      <c r="DLG49"/>
      <c r="DLH49"/>
      <c r="DLI49"/>
      <c r="DLJ49"/>
      <c r="DLK49"/>
      <c r="DLL49"/>
      <c r="DLM49"/>
      <c r="DLN49"/>
      <c r="DLO49"/>
      <c r="DLP49"/>
      <c r="DLQ49"/>
      <c r="DLR49"/>
      <c r="DLS49"/>
      <c r="DLT49"/>
      <c r="DLU49"/>
      <c r="DLV49"/>
      <c r="DLW49"/>
      <c r="DLX49"/>
      <c r="DLY49"/>
      <c r="DLZ49"/>
      <c r="DMA49"/>
      <c r="DMB49"/>
      <c r="DMC49"/>
      <c r="DMD49"/>
      <c r="DME49"/>
      <c r="DMF49"/>
      <c r="DMG49"/>
      <c r="DMH49"/>
      <c r="DMI49"/>
      <c r="DMJ49"/>
      <c r="DMK49"/>
      <c r="DML49"/>
      <c r="DMM49"/>
      <c r="DMN49"/>
      <c r="DMO49"/>
      <c r="DMP49"/>
      <c r="DMQ49"/>
      <c r="DMR49"/>
      <c r="DMS49"/>
      <c r="DMT49"/>
      <c r="DMU49"/>
      <c r="DMV49"/>
      <c r="DMW49"/>
      <c r="DMX49"/>
      <c r="DMY49"/>
      <c r="DMZ49"/>
      <c r="DNA49"/>
      <c r="DNB49"/>
      <c r="DNC49"/>
      <c r="DND49"/>
      <c r="DNE49"/>
      <c r="DNF49"/>
      <c r="DNG49"/>
      <c r="DNH49"/>
      <c r="DNI49"/>
      <c r="DNJ49"/>
      <c r="DNK49"/>
      <c r="DNL49"/>
      <c r="DNM49"/>
      <c r="DNN49"/>
      <c r="DNO49"/>
      <c r="DNP49"/>
      <c r="DNQ49"/>
      <c r="DNR49"/>
      <c r="DNS49"/>
      <c r="DNT49"/>
      <c r="DNU49"/>
      <c r="DNV49"/>
      <c r="DNW49"/>
      <c r="DNX49"/>
      <c r="DNY49"/>
      <c r="DNZ49"/>
      <c r="DOA49"/>
      <c r="DOB49"/>
      <c r="DOC49"/>
      <c r="DOD49"/>
      <c r="DOE49"/>
      <c r="DOF49"/>
      <c r="DOG49"/>
      <c r="DOH49"/>
      <c r="DOI49"/>
      <c r="DOJ49"/>
      <c r="DOK49"/>
      <c r="DOL49"/>
      <c r="DOM49"/>
      <c r="DON49"/>
      <c r="DOO49"/>
      <c r="DOP49"/>
      <c r="DOQ49"/>
      <c r="DOR49"/>
      <c r="DOS49"/>
      <c r="DOT49"/>
      <c r="DOU49"/>
      <c r="DOV49"/>
      <c r="DOW49"/>
      <c r="DOX49"/>
      <c r="DOY49"/>
      <c r="DOZ49"/>
      <c r="DPA49"/>
      <c r="DPB49"/>
      <c r="DPC49"/>
      <c r="DPD49"/>
      <c r="DPE49"/>
      <c r="DPF49"/>
      <c r="DPG49"/>
      <c r="DPH49"/>
      <c r="DPI49"/>
      <c r="DPJ49"/>
      <c r="DPK49"/>
      <c r="DPL49"/>
      <c r="DPM49"/>
      <c r="DPN49"/>
      <c r="DPO49"/>
      <c r="DPP49"/>
      <c r="DPQ49"/>
      <c r="DPR49"/>
      <c r="DPS49"/>
      <c r="DPT49"/>
      <c r="DPU49"/>
      <c r="DPV49"/>
      <c r="DPW49"/>
      <c r="DPX49"/>
      <c r="DPY49"/>
      <c r="DPZ49"/>
      <c r="DQA49"/>
      <c r="DQB49"/>
      <c r="DQC49"/>
      <c r="DQD49"/>
      <c r="DQE49"/>
      <c r="DQF49"/>
      <c r="DQG49"/>
      <c r="DQH49"/>
      <c r="DQI49"/>
      <c r="DQJ49"/>
      <c r="DQK49"/>
      <c r="DQL49"/>
      <c r="DQM49"/>
      <c r="DQN49"/>
      <c r="DQO49"/>
      <c r="DQP49"/>
      <c r="DQQ49"/>
      <c r="DQR49"/>
      <c r="DQS49"/>
      <c r="DQT49"/>
      <c r="DQU49"/>
      <c r="DQV49"/>
      <c r="DQW49"/>
      <c r="DQX49"/>
      <c r="DQY49"/>
      <c r="DQZ49"/>
      <c r="DRA49"/>
      <c r="DRB49"/>
      <c r="DRC49"/>
      <c r="DRD49"/>
      <c r="DRE49"/>
      <c r="DRF49"/>
      <c r="DRG49"/>
      <c r="DRH49"/>
      <c r="DRI49"/>
      <c r="DRJ49"/>
      <c r="DRK49"/>
      <c r="DRL49"/>
      <c r="DRM49"/>
      <c r="DRN49"/>
      <c r="DRO49"/>
      <c r="DRP49"/>
      <c r="DRQ49"/>
      <c r="DRR49"/>
      <c r="DRS49"/>
      <c r="DRT49"/>
      <c r="DRU49"/>
      <c r="DRV49"/>
      <c r="DRW49"/>
      <c r="DRX49"/>
      <c r="DRY49"/>
      <c r="DRZ49"/>
      <c r="DSA49"/>
      <c r="DSB49"/>
      <c r="DSC49"/>
      <c r="DSD49"/>
      <c r="DSE49"/>
      <c r="DSF49"/>
      <c r="DSG49"/>
      <c r="DSH49"/>
      <c r="DSI49"/>
      <c r="DSJ49"/>
      <c r="DSK49"/>
      <c r="DSL49"/>
      <c r="DSM49"/>
      <c r="DSN49"/>
      <c r="DSO49"/>
      <c r="DSP49"/>
      <c r="DSQ49"/>
      <c r="DSR49"/>
      <c r="DSS49"/>
      <c r="DST49"/>
      <c r="DSU49"/>
      <c r="DSV49"/>
      <c r="DSW49"/>
      <c r="DSX49"/>
      <c r="DSY49"/>
      <c r="DSZ49"/>
      <c r="DTA49"/>
      <c r="DTB49"/>
      <c r="DTC49"/>
      <c r="DTD49"/>
      <c r="DTE49"/>
      <c r="DTF49"/>
      <c r="DTG49"/>
      <c r="DTH49"/>
      <c r="DTI49"/>
      <c r="DTJ49"/>
      <c r="DTK49"/>
      <c r="DTL49"/>
      <c r="DTM49"/>
      <c r="DTN49"/>
      <c r="DTO49"/>
      <c r="DTP49"/>
      <c r="DTQ49"/>
      <c r="DTR49"/>
      <c r="DTS49"/>
      <c r="DTT49"/>
      <c r="DTU49"/>
      <c r="DTV49"/>
      <c r="DTW49"/>
      <c r="DTX49"/>
      <c r="DTY49"/>
      <c r="DTZ49"/>
      <c r="DUA49"/>
      <c r="DUB49"/>
      <c r="DUC49"/>
      <c r="DUD49"/>
      <c r="DUE49"/>
      <c r="DUF49"/>
      <c r="DUG49"/>
      <c r="DUH49"/>
      <c r="DUI49"/>
      <c r="DUJ49"/>
      <c r="DUK49"/>
      <c r="DUL49"/>
      <c r="DUM49"/>
      <c r="DUN49"/>
      <c r="DUO49"/>
      <c r="DUP49"/>
      <c r="DUQ49"/>
      <c r="DUR49"/>
      <c r="DUS49"/>
      <c r="DUT49"/>
      <c r="DUU49"/>
      <c r="DUV49"/>
      <c r="DUW49"/>
      <c r="DUX49"/>
      <c r="DUY49"/>
      <c r="DUZ49"/>
      <c r="DVA49"/>
      <c r="DVB49"/>
      <c r="DVC49"/>
      <c r="DVD49"/>
      <c r="DVE49"/>
      <c r="DVF49"/>
      <c r="DVG49"/>
      <c r="DVH49"/>
      <c r="DVI49"/>
      <c r="DVJ49"/>
      <c r="DVK49"/>
      <c r="DVL49"/>
      <c r="DVM49"/>
      <c r="DVN49"/>
      <c r="DVO49"/>
      <c r="DVP49"/>
      <c r="DVQ49"/>
      <c r="DVR49"/>
      <c r="DVS49"/>
      <c r="DVT49"/>
      <c r="DVU49"/>
      <c r="DVV49"/>
      <c r="DVW49"/>
      <c r="DVX49"/>
      <c r="DVY49"/>
      <c r="DVZ49"/>
      <c r="DWA49"/>
      <c r="DWB49"/>
      <c r="DWC49"/>
      <c r="DWD49"/>
      <c r="DWE49"/>
      <c r="DWF49"/>
      <c r="DWG49"/>
      <c r="DWH49"/>
      <c r="DWI49"/>
      <c r="DWJ49"/>
      <c r="DWK49"/>
      <c r="DWL49"/>
      <c r="DWM49"/>
      <c r="DWN49"/>
      <c r="DWO49"/>
      <c r="DWP49"/>
      <c r="DWQ49"/>
      <c r="DWR49"/>
      <c r="DWS49"/>
      <c r="DWT49"/>
      <c r="DWU49"/>
      <c r="DWV49"/>
      <c r="DWW49"/>
      <c r="DWX49"/>
      <c r="DWY49"/>
      <c r="DWZ49"/>
      <c r="DXA49"/>
      <c r="DXB49"/>
      <c r="DXC49"/>
      <c r="DXD49"/>
      <c r="DXE49"/>
      <c r="DXF49"/>
      <c r="DXG49"/>
      <c r="DXH49"/>
      <c r="DXI49"/>
      <c r="DXJ49"/>
      <c r="DXK49"/>
      <c r="DXL49"/>
      <c r="DXM49"/>
      <c r="DXN49"/>
      <c r="DXO49"/>
      <c r="DXP49"/>
      <c r="DXQ49"/>
      <c r="DXR49"/>
      <c r="DXS49"/>
      <c r="DXT49"/>
      <c r="DXU49"/>
      <c r="DXV49"/>
      <c r="DXW49"/>
      <c r="DXX49"/>
      <c r="DXY49"/>
      <c r="DXZ49"/>
      <c r="DYA49"/>
      <c r="DYB49"/>
      <c r="DYC49"/>
      <c r="DYD49"/>
      <c r="DYE49"/>
      <c r="DYF49"/>
      <c r="DYG49"/>
      <c r="DYH49"/>
      <c r="DYI49"/>
      <c r="DYJ49"/>
      <c r="DYK49"/>
      <c r="DYL49"/>
      <c r="DYM49"/>
      <c r="DYN49"/>
      <c r="DYO49"/>
      <c r="DYP49"/>
      <c r="DYQ49"/>
      <c r="DYR49"/>
      <c r="DYS49"/>
      <c r="DYT49"/>
      <c r="DYU49"/>
      <c r="DYV49"/>
      <c r="DYW49"/>
      <c r="DYX49"/>
      <c r="DYY49"/>
      <c r="DYZ49"/>
      <c r="DZA49"/>
      <c r="DZB49"/>
      <c r="DZC49"/>
      <c r="DZD49"/>
      <c r="DZE49"/>
      <c r="DZF49"/>
      <c r="DZG49"/>
      <c r="DZH49"/>
      <c r="DZI49"/>
      <c r="DZJ49"/>
      <c r="DZK49"/>
      <c r="DZL49"/>
      <c r="DZM49"/>
      <c r="DZN49"/>
      <c r="DZO49"/>
      <c r="DZP49"/>
      <c r="DZQ49"/>
      <c r="DZR49"/>
      <c r="DZS49"/>
      <c r="DZT49"/>
      <c r="DZU49"/>
      <c r="DZV49"/>
      <c r="DZW49"/>
      <c r="DZX49"/>
      <c r="DZY49"/>
      <c r="DZZ49"/>
      <c r="EAA49"/>
      <c r="EAB49"/>
      <c r="EAC49"/>
      <c r="EAD49"/>
      <c r="EAE49"/>
      <c r="EAF49"/>
      <c r="EAG49"/>
      <c r="EAH49"/>
      <c r="EAI49"/>
      <c r="EAJ49"/>
      <c r="EAK49"/>
      <c r="EAL49"/>
      <c r="EAM49"/>
      <c r="EAN49"/>
      <c r="EAO49"/>
      <c r="EAP49"/>
      <c r="EAQ49"/>
      <c r="EAR49"/>
      <c r="EAS49"/>
      <c r="EAT49"/>
      <c r="EAU49"/>
      <c r="EAV49"/>
      <c r="EAW49"/>
      <c r="EAX49"/>
      <c r="EAY49"/>
      <c r="EAZ49"/>
      <c r="EBA49"/>
      <c r="EBB49"/>
      <c r="EBC49"/>
      <c r="EBD49"/>
      <c r="EBE49"/>
      <c r="EBF49"/>
      <c r="EBG49"/>
      <c r="EBH49"/>
      <c r="EBI49"/>
      <c r="EBJ49"/>
      <c r="EBK49"/>
      <c r="EBL49"/>
      <c r="EBM49"/>
      <c r="EBN49"/>
      <c r="EBO49"/>
      <c r="EBP49"/>
      <c r="EBQ49"/>
      <c r="EBR49"/>
      <c r="EBS49"/>
      <c r="EBT49"/>
      <c r="EBU49"/>
      <c r="EBV49"/>
      <c r="EBW49"/>
      <c r="EBX49"/>
      <c r="EBY49"/>
      <c r="EBZ49"/>
      <c r="ECA49"/>
      <c r="ECB49"/>
      <c r="ECC49"/>
      <c r="ECD49"/>
      <c r="ECE49"/>
      <c r="ECF49"/>
      <c r="ECG49"/>
      <c r="ECH49"/>
      <c r="ECI49"/>
      <c r="ECJ49"/>
      <c r="ECK49"/>
      <c r="ECL49"/>
      <c r="ECM49"/>
      <c r="ECN49"/>
      <c r="ECO49"/>
      <c r="ECP49"/>
      <c r="ECQ49"/>
      <c r="ECR49"/>
      <c r="ECS49"/>
      <c r="ECT49"/>
      <c r="ECU49"/>
      <c r="ECV49"/>
      <c r="ECW49"/>
      <c r="ECX49"/>
      <c r="ECY49"/>
      <c r="ECZ49"/>
      <c r="EDA49"/>
      <c r="EDB49"/>
      <c r="EDC49"/>
      <c r="EDD49"/>
      <c r="EDE49"/>
      <c r="EDF49"/>
      <c r="EDG49"/>
      <c r="EDH49"/>
      <c r="EDI49"/>
      <c r="EDJ49"/>
      <c r="EDK49"/>
      <c r="EDL49"/>
      <c r="EDM49"/>
      <c r="EDN49"/>
      <c r="EDO49"/>
      <c r="EDP49"/>
      <c r="EDQ49"/>
      <c r="EDR49"/>
      <c r="EDS49"/>
      <c r="EDT49"/>
      <c r="EDU49"/>
      <c r="EDV49"/>
      <c r="EDW49"/>
      <c r="EDX49"/>
      <c r="EDY49"/>
      <c r="EDZ49"/>
      <c r="EEA49"/>
      <c r="EEB49"/>
      <c r="EEC49"/>
      <c r="EED49"/>
      <c r="EEE49"/>
      <c r="EEF49"/>
      <c r="EEG49"/>
      <c r="EEH49"/>
      <c r="EEI49"/>
      <c r="EEJ49"/>
      <c r="EEK49"/>
      <c r="EEL49"/>
      <c r="EEM49"/>
      <c r="EEN49"/>
      <c r="EEO49"/>
      <c r="EEP49"/>
      <c r="EEQ49"/>
      <c r="EER49"/>
      <c r="EES49"/>
      <c r="EET49"/>
      <c r="EEU49"/>
      <c r="EEV49"/>
      <c r="EEW49"/>
      <c r="EEX49"/>
      <c r="EEY49"/>
      <c r="EEZ49"/>
      <c r="EFA49"/>
      <c r="EFB49"/>
      <c r="EFC49"/>
      <c r="EFD49"/>
      <c r="EFE49"/>
      <c r="EFF49"/>
      <c r="EFG49"/>
      <c r="EFH49"/>
      <c r="EFI49"/>
      <c r="EFJ49"/>
      <c r="EFK49"/>
      <c r="EFL49"/>
      <c r="EFM49"/>
      <c r="EFN49"/>
      <c r="EFO49"/>
      <c r="EFP49"/>
      <c r="EFQ49"/>
      <c r="EFR49"/>
      <c r="EFS49"/>
      <c r="EFT49"/>
      <c r="EFU49"/>
      <c r="EFV49"/>
      <c r="EFW49"/>
      <c r="EFX49"/>
      <c r="EFY49"/>
      <c r="EFZ49"/>
      <c r="EGA49"/>
      <c r="EGB49"/>
      <c r="EGC49"/>
      <c r="EGD49"/>
      <c r="EGE49"/>
      <c r="EGF49"/>
      <c r="EGG49"/>
      <c r="EGH49"/>
      <c r="EGI49"/>
      <c r="EGJ49"/>
      <c r="EGK49"/>
      <c r="EGL49"/>
      <c r="EGM49"/>
      <c r="EGN49"/>
      <c r="EGO49"/>
      <c r="EGP49"/>
      <c r="EGQ49"/>
      <c r="EGR49"/>
      <c r="EGS49"/>
      <c r="EGT49"/>
      <c r="EGU49"/>
      <c r="EGV49"/>
      <c r="EGW49"/>
      <c r="EGX49"/>
      <c r="EGY49"/>
      <c r="EGZ49"/>
      <c r="EHA49"/>
      <c r="EHB49"/>
      <c r="EHC49"/>
      <c r="EHD49"/>
      <c r="EHE49"/>
      <c r="EHF49"/>
      <c r="EHG49"/>
      <c r="EHH49"/>
      <c r="EHI49"/>
      <c r="EHJ49"/>
      <c r="EHK49"/>
      <c r="EHL49"/>
      <c r="EHM49"/>
      <c r="EHN49"/>
      <c r="EHO49"/>
      <c r="EHP49"/>
      <c r="EHQ49"/>
      <c r="EHR49"/>
      <c r="EHS49"/>
      <c r="EHT49"/>
      <c r="EHU49"/>
      <c r="EHV49"/>
      <c r="EHW49"/>
      <c r="EHX49"/>
      <c r="EHY49"/>
      <c r="EHZ49"/>
      <c r="EIA49"/>
      <c r="EIB49"/>
      <c r="EIC49"/>
      <c r="EID49"/>
      <c r="EIE49"/>
      <c r="EIF49"/>
      <c r="EIG49"/>
      <c r="EIH49"/>
      <c r="EII49"/>
      <c r="EIJ49"/>
      <c r="EIK49"/>
      <c r="EIL49"/>
      <c r="EIM49"/>
      <c r="EIN49"/>
      <c r="EIO49"/>
      <c r="EIP49"/>
      <c r="EIQ49"/>
      <c r="EIR49"/>
      <c r="EIS49"/>
      <c r="EIT49"/>
      <c r="EIU49"/>
      <c r="EIV49"/>
      <c r="EIW49"/>
      <c r="EIX49"/>
      <c r="EIY49"/>
      <c r="EIZ49"/>
      <c r="EJA49"/>
      <c r="EJB49"/>
      <c r="EJC49"/>
      <c r="EJD49"/>
      <c r="EJE49"/>
      <c r="EJF49"/>
      <c r="EJG49"/>
      <c r="EJH49"/>
      <c r="EJI49"/>
      <c r="EJJ49"/>
      <c r="EJK49"/>
      <c r="EJL49"/>
      <c r="EJM49"/>
      <c r="EJN49"/>
      <c r="EJO49"/>
      <c r="EJP49"/>
      <c r="EJQ49"/>
      <c r="EJR49"/>
      <c r="EJS49"/>
      <c r="EJT49"/>
      <c r="EJU49"/>
      <c r="EJV49"/>
      <c r="EJW49"/>
      <c r="EJX49"/>
      <c r="EJY49"/>
      <c r="EJZ49"/>
      <c r="EKA49"/>
      <c r="EKB49"/>
      <c r="EKC49"/>
      <c r="EKD49"/>
      <c r="EKE49"/>
      <c r="EKF49"/>
      <c r="EKG49"/>
      <c r="EKH49"/>
      <c r="EKI49"/>
      <c r="EKJ49"/>
      <c r="EKK49"/>
      <c r="EKL49"/>
      <c r="EKM49"/>
      <c r="EKN49"/>
      <c r="EKO49"/>
      <c r="EKP49"/>
      <c r="EKQ49"/>
      <c r="EKR49"/>
      <c r="EKS49"/>
      <c r="EKT49"/>
      <c r="EKU49"/>
      <c r="EKV49"/>
      <c r="EKW49"/>
      <c r="EKX49"/>
      <c r="EKY49"/>
      <c r="EKZ49"/>
      <c r="ELA49"/>
      <c r="ELB49"/>
      <c r="ELC49"/>
      <c r="ELD49"/>
      <c r="ELE49"/>
      <c r="ELF49"/>
      <c r="ELG49"/>
      <c r="ELH49"/>
      <c r="ELI49"/>
      <c r="ELJ49"/>
      <c r="ELK49"/>
      <c r="ELL49"/>
      <c r="ELM49"/>
      <c r="ELN49"/>
      <c r="ELO49"/>
      <c r="ELP49"/>
      <c r="ELQ49"/>
      <c r="ELR49"/>
      <c r="ELS49"/>
      <c r="ELT49"/>
      <c r="ELU49"/>
      <c r="ELV49"/>
      <c r="ELW49"/>
      <c r="ELX49"/>
      <c r="ELY49"/>
      <c r="ELZ49"/>
      <c r="EMA49"/>
      <c r="EMB49"/>
      <c r="EMC49"/>
      <c r="EMD49"/>
      <c r="EME49"/>
      <c r="EMF49"/>
      <c r="EMG49"/>
      <c r="EMH49"/>
      <c r="EMI49"/>
      <c r="EMJ49"/>
      <c r="EMK49"/>
      <c r="EML49"/>
      <c r="EMM49"/>
      <c r="EMN49"/>
      <c r="EMO49"/>
      <c r="EMP49"/>
      <c r="EMQ49"/>
      <c r="EMR49"/>
      <c r="EMS49"/>
      <c r="EMT49"/>
      <c r="EMU49"/>
      <c r="EMV49"/>
      <c r="EMW49"/>
      <c r="EMX49"/>
      <c r="EMY49"/>
      <c r="EMZ49"/>
      <c r="ENA49"/>
      <c r="ENB49"/>
      <c r="ENC49"/>
      <c r="END49"/>
      <c r="ENE49"/>
      <c r="ENF49"/>
      <c r="ENG49"/>
      <c r="ENH49"/>
      <c r="ENI49"/>
      <c r="ENJ49"/>
      <c r="ENK49"/>
      <c r="ENL49"/>
      <c r="ENM49"/>
      <c r="ENN49"/>
      <c r="ENO49"/>
      <c r="ENP49"/>
      <c r="ENQ49"/>
      <c r="ENR49"/>
      <c r="ENS49"/>
      <c r="ENT49"/>
      <c r="ENU49"/>
      <c r="ENV49"/>
      <c r="ENW49"/>
      <c r="ENX49"/>
      <c r="ENY49"/>
      <c r="ENZ49"/>
      <c r="EOA49"/>
      <c r="EOB49"/>
      <c r="EOC49"/>
      <c r="EOD49"/>
      <c r="EOE49"/>
      <c r="EOF49"/>
      <c r="EOG49"/>
      <c r="EOH49"/>
      <c r="EOI49"/>
      <c r="EOJ49"/>
      <c r="EOK49"/>
      <c r="EOL49"/>
      <c r="EOM49"/>
      <c r="EON49"/>
      <c r="EOO49"/>
      <c r="EOP49"/>
      <c r="EOQ49"/>
      <c r="EOR49"/>
      <c r="EOS49"/>
      <c r="EOT49"/>
      <c r="EOU49"/>
      <c r="EOV49"/>
      <c r="EOW49"/>
      <c r="EOX49"/>
      <c r="EOY49"/>
      <c r="EOZ49"/>
      <c r="EPA49"/>
      <c r="EPB49"/>
      <c r="EPC49"/>
      <c r="EPD49"/>
      <c r="EPE49"/>
      <c r="EPF49"/>
      <c r="EPG49"/>
      <c r="EPH49"/>
      <c r="EPI49"/>
      <c r="EPJ49"/>
      <c r="EPK49"/>
      <c r="EPL49"/>
      <c r="EPM49"/>
      <c r="EPN49"/>
      <c r="EPO49"/>
      <c r="EPP49"/>
      <c r="EPQ49"/>
      <c r="EPR49"/>
      <c r="EPS49"/>
      <c r="EPT49"/>
      <c r="EPU49"/>
      <c r="EPV49"/>
      <c r="EPW49"/>
      <c r="EPX49"/>
      <c r="EPY49"/>
      <c r="EPZ49"/>
      <c r="EQA49"/>
      <c r="EQB49"/>
      <c r="EQC49"/>
      <c r="EQD49"/>
      <c r="EQE49"/>
      <c r="EQF49"/>
      <c r="EQG49"/>
      <c r="EQH49"/>
      <c r="EQI49"/>
      <c r="EQJ49"/>
      <c r="EQK49"/>
      <c r="EQL49"/>
      <c r="EQM49"/>
      <c r="EQN49"/>
      <c r="EQO49"/>
      <c r="EQP49"/>
      <c r="EQQ49"/>
      <c r="EQR49"/>
      <c r="EQS49"/>
      <c r="EQT49"/>
      <c r="EQU49"/>
      <c r="EQV49"/>
      <c r="EQW49"/>
      <c r="EQX49"/>
      <c r="EQY49"/>
      <c r="EQZ49"/>
      <c r="ERA49"/>
      <c r="ERB49"/>
      <c r="ERC49"/>
      <c r="ERD49"/>
      <c r="ERE49"/>
      <c r="ERF49"/>
      <c r="ERG49"/>
      <c r="ERH49"/>
      <c r="ERI49"/>
      <c r="ERJ49"/>
      <c r="ERK49"/>
      <c r="ERL49"/>
      <c r="ERM49"/>
      <c r="ERN49"/>
      <c r="ERO49"/>
      <c r="ERP49"/>
      <c r="ERQ49"/>
      <c r="ERR49"/>
      <c r="ERS49"/>
      <c r="ERT49"/>
      <c r="ERU49"/>
      <c r="ERV49"/>
      <c r="ERW49"/>
      <c r="ERX49"/>
      <c r="ERY49"/>
      <c r="ERZ49"/>
      <c r="ESA49"/>
      <c r="ESB49"/>
      <c r="ESC49"/>
      <c r="ESD49"/>
      <c r="ESE49"/>
      <c r="ESF49"/>
      <c r="ESG49"/>
      <c r="ESH49"/>
      <c r="ESI49"/>
      <c r="ESJ49"/>
      <c r="ESK49"/>
      <c r="ESL49"/>
      <c r="ESM49"/>
      <c r="ESN49"/>
      <c r="ESO49"/>
      <c r="ESP49"/>
      <c r="ESQ49"/>
      <c r="ESR49"/>
      <c r="ESS49"/>
      <c r="EST49"/>
      <c r="ESU49"/>
      <c r="ESV49"/>
      <c r="ESW49"/>
      <c r="ESX49"/>
      <c r="ESY49"/>
      <c r="ESZ49"/>
      <c r="ETA49"/>
      <c r="ETB49"/>
      <c r="ETC49"/>
      <c r="ETD49"/>
      <c r="ETE49"/>
      <c r="ETF49"/>
      <c r="ETG49"/>
      <c r="ETH49"/>
      <c r="ETI49"/>
      <c r="ETJ49"/>
      <c r="ETK49"/>
      <c r="ETL49"/>
      <c r="ETM49"/>
      <c r="ETN49"/>
      <c r="ETO49"/>
      <c r="ETP49"/>
      <c r="ETQ49"/>
      <c r="ETR49"/>
      <c r="ETS49"/>
      <c r="ETT49"/>
      <c r="ETU49"/>
      <c r="ETV49"/>
      <c r="ETW49"/>
      <c r="ETX49"/>
      <c r="ETY49"/>
      <c r="ETZ49"/>
      <c r="EUA49"/>
      <c r="EUB49"/>
      <c r="EUC49"/>
      <c r="EUD49"/>
      <c r="EUE49"/>
      <c r="EUF49"/>
      <c r="EUG49"/>
      <c r="EUH49"/>
      <c r="EUI49"/>
      <c r="EUJ49"/>
      <c r="EUK49"/>
      <c r="EUL49"/>
      <c r="EUM49"/>
      <c r="EUN49"/>
      <c r="EUO49"/>
      <c r="EUP49"/>
      <c r="EUQ49"/>
      <c r="EUR49"/>
      <c r="EUS49"/>
      <c r="EUT49"/>
      <c r="EUU49"/>
      <c r="EUV49"/>
      <c r="EUW49"/>
      <c r="EUX49"/>
      <c r="EUY49"/>
      <c r="EUZ49"/>
      <c r="EVA49"/>
      <c r="EVB49"/>
      <c r="EVC49"/>
      <c r="EVD49"/>
      <c r="EVE49"/>
      <c r="EVF49"/>
      <c r="EVG49"/>
      <c r="EVH49"/>
      <c r="EVI49"/>
      <c r="EVJ49"/>
      <c r="EVK49"/>
      <c r="EVL49"/>
      <c r="EVM49"/>
      <c r="EVN49"/>
      <c r="EVO49"/>
      <c r="EVP49"/>
      <c r="EVQ49"/>
      <c r="EVR49"/>
      <c r="EVS49"/>
      <c r="EVT49"/>
      <c r="EVU49"/>
      <c r="EVV49"/>
      <c r="EVW49"/>
      <c r="EVX49"/>
      <c r="EVY49"/>
      <c r="EVZ49"/>
      <c r="EWA49"/>
      <c r="EWB49"/>
      <c r="EWC49"/>
      <c r="EWD49"/>
      <c r="EWE49"/>
      <c r="EWF49"/>
      <c r="EWG49"/>
      <c r="EWH49"/>
      <c r="EWI49"/>
      <c r="EWJ49"/>
      <c r="EWK49"/>
      <c r="EWL49"/>
      <c r="EWM49"/>
      <c r="EWN49"/>
      <c r="EWO49"/>
      <c r="EWP49"/>
      <c r="EWQ49"/>
      <c r="EWR49"/>
      <c r="EWS49"/>
      <c r="EWT49"/>
      <c r="EWU49"/>
      <c r="EWV49"/>
      <c r="EWW49"/>
      <c r="EWX49"/>
      <c r="EWY49"/>
      <c r="EWZ49"/>
      <c r="EXA49"/>
      <c r="EXB49"/>
      <c r="EXC49"/>
      <c r="EXD49"/>
      <c r="EXE49"/>
      <c r="EXF49"/>
      <c r="EXG49"/>
      <c r="EXH49"/>
      <c r="EXI49"/>
      <c r="EXJ49"/>
      <c r="EXK49"/>
      <c r="EXL49"/>
      <c r="EXM49"/>
      <c r="EXN49"/>
      <c r="EXO49"/>
      <c r="EXP49"/>
      <c r="EXQ49"/>
      <c r="EXR49"/>
      <c r="EXS49"/>
      <c r="EXT49"/>
      <c r="EXU49"/>
      <c r="EXV49"/>
      <c r="EXW49"/>
      <c r="EXX49"/>
      <c r="EXY49"/>
      <c r="EXZ49"/>
      <c r="EYA49"/>
      <c r="EYB49"/>
      <c r="EYC49"/>
      <c r="EYD49"/>
      <c r="EYE49"/>
      <c r="EYF49"/>
      <c r="EYG49"/>
      <c r="EYH49"/>
      <c r="EYI49"/>
      <c r="EYJ49"/>
      <c r="EYK49"/>
      <c r="EYL49"/>
      <c r="EYM49"/>
      <c r="EYN49"/>
      <c r="EYO49"/>
      <c r="EYP49"/>
      <c r="EYQ49"/>
      <c r="EYR49"/>
      <c r="EYS49"/>
      <c r="EYT49"/>
      <c r="EYU49"/>
      <c r="EYV49"/>
      <c r="EYW49"/>
      <c r="EYX49"/>
      <c r="EYY49"/>
      <c r="EYZ49"/>
      <c r="EZA49"/>
      <c r="EZB49"/>
      <c r="EZC49"/>
      <c r="EZD49"/>
      <c r="EZE49"/>
      <c r="EZF49"/>
      <c r="EZG49"/>
      <c r="EZH49"/>
      <c r="EZI49"/>
      <c r="EZJ49"/>
      <c r="EZK49"/>
      <c r="EZL49"/>
      <c r="EZM49"/>
      <c r="EZN49"/>
      <c r="EZO49"/>
      <c r="EZP49"/>
      <c r="EZQ49"/>
      <c r="EZR49"/>
      <c r="EZS49"/>
      <c r="EZT49"/>
      <c r="EZU49"/>
      <c r="EZV49"/>
      <c r="EZW49"/>
      <c r="EZX49"/>
      <c r="EZY49"/>
      <c r="EZZ49"/>
      <c r="FAA49"/>
      <c r="FAB49"/>
      <c r="FAC49"/>
      <c r="FAD49"/>
      <c r="FAE49"/>
      <c r="FAF49"/>
      <c r="FAG49"/>
      <c r="FAH49"/>
      <c r="FAI49"/>
      <c r="FAJ49"/>
      <c r="FAK49"/>
      <c r="FAL49"/>
      <c r="FAM49"/>
      <c r="FAN49"/>
      <c r="FAO49"/>
      <c r="FAP49"/>
      <c r="FAQ49"/>
      <c r="FAR49"/>
      <c r="FAS49"/>
      <c r="FAT49"/>
      <c r="FAU49"/>
      <c r="FAV49"/>
      <c r="FAW49"/>
      <c r="FAX49"/>
      <c r="FAY49"/>
      <c r="FAZ49"/>
      <c r="FBA49"/>
      <c r="FBB49"/>
      <c r="FBC49"/>
      <c r="FBD49"/>
      <c r="FBE49"/>
      <c r="FBF49"/>
      <c r="FBG49"/>
      <c r="FBH49"/>
      <c r="FBI49"/>
      <c r="FBJ49"/>
      <c r="FBK49"/>
      <c r="FBL49"/>
      <c r="FBM49"/>
      <c r="FBN49"/>
      <c r="FBO49"/>
      <c r="FBP49"/>
      <c r="FBQ49"/>
      <c r="FBR49"/>
      <c r="FBS49"/>
      <c r="FBT49"/>
      <c r="FBU49"/>
      <c r="FBV49"/>
      <c r="FBW49"/>
      <c r="FBX49"/>
      <c r="FBY49"/>
      <c r="FBZ49"/>
      <c r="FCA49"/>
      <c r="FCB49"/>
      <c r="FCC49"/>
      <c r="FCD49"/>
      <c r="FCE49"/>
      <c r="FCF49"/>
      <c r="FCG49"/>
      <c r="FCH49"/>
      <c r="FCI49"/>
      <c r="FCJ49"/>
      <c r="FCK49"/>
      <c r="FCL49"/>
      <c r="FCM49"/>
      <c r="FCN49"/>
      <c r="FCO49"/>
      <c r="FCP49"/>
      <c r="FCQ49"/>
      <c r="FCR49"/>
      <c r="FCS49"/>
      <c r="FCT49"/>
      <c r="FCU49"/>
      <c r="FCV49"/>
      <c r="FCW49"/>
      <c r="FCX49"/>
      <c r="FCY49"/>
      <c r="FCZ49"/>
      <c r="FDA49"/>
      <c r="FDB49"/>
      <c r="FDC49"/>
      <c r="FDD49"/>
      <c r="FDE49"/>
      <c r="FDF49"/>
      <c r="FDG49"/>
      <c r="FDH49"/>
      <c r="FDI49"/>
      <c r="FDJ49"/>
      <c r="FDK49"/>
      <c r="FDL49"/>
      <c r="FDM49"/>
      <c r="FDN49"/>
      <c r="FDO49"/>
      <c r="FDP49"/>
      <c r="FDQ49"/>
      <c r="FDR49"/>
      <c r="FDS49"/>
      <c r="FDT49"/>
      <c r="FDU49"/>
      <c r="FDV49"/>
      <c r="FDW49"/>
      <c r="FDX49"/>
      <c r="FDY49"/>
      <c r="FDZ49"/>
      <c r="FEA49"/>
      <c r="FEB49"/>
      <c r="FEC49"/>
      <c r="FED49"/>
      <c r="FEE49"/>
      <c r="FEF49"/>
      <c r="FEG49"/>
      <c r="FEH49"/>
      <c r="FEI49"/>
      <c r="FEJ49"/>
      <c r="FEK49"/>
      <c r="FEL49"/>
      <c r="FEM49"/>
      <c r="FEN49"/>
      <c r="FEO49"/>
      <c r="FEP49"/>
      <c r="FEQ49"/>
      <c r="FER49"/>
      <c r="FES49"/>
      <c r="FET49"/>
      <c r="FEU49"/>
      <c r="FEV49"/>
      <c r="FEW49"/>
      <c r="FEX49"/>
      <c r="FEY49"/>
      <c r="FEZ49"/>
      <c r="FFA49"/>
      <c r="FFB49"/>
      <c r="FFC49"/>
      <c r="FFD49"/>
      <c r="FFE49"/>
      <c r="FFF49"/>
      <c r="FFG49"/>
      <c r="FFH49"/>
      <c r="FFI49"/>
      <c r="FFJ49"/>
      <c r="FFK49"/>
      <c r="FFL49"/>
      <c r="FFM49"/>
      <c r="FFN49"/>
      <c r="FFO49"/>
      <c r="FFP49"/>
      <c r="FFQ49"/>
      <c r="FFR49"/>
      <c r="FFS49"/>
      <c r="FFT49"/>
      <c r="FFU49"/>
      <c r="FFV49"/>
      <c r="FFW49"/>
      <c r="FFX49"/>
      <c r="FFY49"/>
      <c r="FFZ49"/>
      <c r="FGA49"/>
      <c r="FGB49"/>
      <c r="FGC49"/>
      <c r="FGD49"/>
      <c r="FGE49"/>
      <c r="FGF49"/>
      <c r="FGG49"/>
      <c r="FGH49"/>
      <c r="FGI49"/>
      <c r="FGJ49"/>
      <c r="FGK49"/>
      <c r="FGL49"/>
      <c r="FGM49"/>
      <c r="FGN49"/>
      <c r="FGO49"/>
      <c r="FGP49"/>
      <c r="FGQ49"/>
      <c r="FGR49"/>
      <c r="FGS49"/>
      <c r="FGT49"/>
      <c r="FGU49"/>
      <c r="FGV49"/>
      <c r="FGW49"/>
      <c r="FGX49"/>
      <c r="FGY49"/>
      <c r="FGZ49"/>
      <c r="FHA49"/>
      <c r="FHB49"/>
      <c r="FHC49"/>
      <c r="FHD49"/>
      <c r="FHE49"/>
      <c r="FHF49"/>
      <c r="FHG49"/>
      <c r="FHH49"/>
      <c r="FHI49"/>
      <c r="FHJ49"/>
      <c r="FHK49"/>
      <c r="FHL49"/>
      <c r="FHM49"/>
      <c r="FHN49"/>
      <c r="FHO49"/>
      <c r="FHP49"/>
      <c r="FHQ49"/>
      <c r="FHR49"/>
      <c r="FHS49"/>
      <c r="FHT49"/>
      <c r="FHU49"/>
      <c r="FHV49"/>
      <c r="FHW49"/>
      <c r="FHX49"/>
      <c r="FHY49"/>
      <c r="FHZ49"/>
      <c r="FIA49"/>
      <c r="FIB49"/>
      <c r="FIC49"/>
      <c r="FID49"/>
      <c r="FIE49"/>
      <c r="FIF49"/>
      <c r="FIG49"/>
      <c r="FIH49"/>
      <c r="FII49"/>
      <c r="FIJ49"/>
      <c r="FIK49"/>
      <c r="FIL49"/>
      <c r="FIM49"/>
      <c r="FIN49"/>
      <c r="FIO49"/>
      <c r="FIP49"/>
      <c r="FIQ49"/>
      <c r="FIR49"/>
      <c r="FIS49"/>
      <c r="FIT49"/>
      <c r="FIU49"/>
      <c r="FIV49"/>
      <c r="FIW49"/>
      <c r="FIX49"/>
      <c r="FIY49"/>
      <c r="FIZ49"/>
      <c r="FJA49"/>
      <c r="FJB49"/>
      <c r="FJC49"/>
      <c r="FJD49"/>
      <c r="FJE49"/>
      <c r="FJF49"/>
      <c r="FJG49"/>
      <c r="FJH49"/>
      <c r="FJI49"/>
      <c r="FJJ49"/>
      <c r="FJK49"/>
      <c r="FJL49"/>
      <c r="FJM49"/>
      <c r="FJN49"/>
      <c r="FJO49"/>
      <c r="FJP49"/>
      <c r="FJQ49"/>
      <c r="FJR49"/>
      <c r="FJS49"/>
      <c r="FJT49"/>
      <c r="FJU49"/>
      <c r="FJV49"/>
      <c r="FJW49"/>
      <c r="FJX49"/>
      <c r="FJY49"/>
      <c r="FJZ49"/>
      <c r="FKA49"/>
      <c r="FKB49"/>
      <c r="FKC49"/>
      <c r="FKD49"/>
      <c r="FKE49"/>
      <c r="FKF49"/>
      <c r="FKG49"/>
      <c r="FKH49"/>
      <c r="FKI49"/>
      <c r="FKJ49"/>
      <c r="FKK49"/>
      <c r="FKL49"/>
      <c r="FKM49"/>
      <c r="FKN49"/>
      <c r="FKO49"/>
      <c r="FKP49"/>
      <c r="FKQ49"/>
      <c r="FKR49"/>
      <c r="FKS49"/>
      <c r="FKT49"/>
      <c r="FKU49"/>
      <c r="FKV49"/>
      <c r="FKW49"/>
      <c r="FKX49"/>
      <c r="FKY49"/>
      <c r="FKZ49"/>
      <c r="FLA49"/>
      <c r="FLB49"/>
      <c r="FLC49"/>
      <c r="FLD49"/>
      <c r="FLE49"/>
      <c r="FLF49"/>
      <c r="FLG49"/>
      <c r="FLH49"/>
      <c r="FLI49"/>
      <c r="FLJ49"/>
      <c r="FLK49"/>
      <c r="FLL49"/>
      <c r="FLM49"/>
      <c r="FLN49"/>
      <c r="FLO49"/>
      <c r="FLP49"/>
      <c r="FLQ49"/>
      <c r="FLR49"/>
      <c r="FLS49"/>
      <c r="FLT49"/>
      <c r="FLU49"/>
      <c r="FLV49"/>
      <c r="FLW49"/>
      <c r="FLX49"/>
      <c r="FLY49"/>
      <c r="FLZ49"/>
      <c r="FMA49"/>
      <c r="FMB49"/>
      <c r="FMC49"/>
      <c r="FMD49"/>
      <c r="FME49"/>
      <c r="FMF49"/>
      <c r="FMG49"/>
      <c r="FMH49"/>
      <c r="FMI49"/>
      <c r="FMJ49"/>
      <c r="FMK49"/>
      <c r="FML49"/>
      <c r="FMM49"/>
      <c r="FMN49"/>
      <c r="FMO49"/>
      <c r="FMP49"/>
      <c r="FMQ49"/>
      <c r="FMR49"/>
      <c r="FMS49"/>
      <c r="FMT49"/>
      <c r="FMU49"/>
      <c r="FMV49"/>
      <c r="FMW49"/>
      <c r="FMX49"/>
      <c r="FMY49"/>
      <c r="FMZ49"/>
      <c r="FNA49"/>
      <c r="FNB49"/>
      <c r="FNC49"/>
      <c r="FND49"/>
      <c r="FNE49"/>
      <c r="FNF49"/>
      <c r="FNG49"/>
      <c r="FNH49"/>
      <c r="FNI49"/>
      <c r="FNJ49"/>
      <c r="FNK49"/>
      <c r="FNL49"/>
      <c r="FNM49"/>
      <c r="FNN49"/>
      <c r="FNO49"/>
      <c r="FNP49"/>
      <c r="FNQ49"/>
      <c r="FNR49"/>
      <c r="FNS49"/>
      <c r="FNT49"/>
      <c r="FNU49"/>
      <c r="FNV49"/>
      <c r="FNW49"/>
      <c r="FNX49"/>
      <c r="FNY49"/>
      <c r="FNZ49"/>
      <c r="FOA49"/>
      <c r="FOB49"/>
      <c r="FOC49"/>
      <c r="FOD49"/>
      <c r="FOE49"/>
      <c r="FOF49"/>
      <c r="FOG49"/>
      <c r="FOH49"/>
      <c r="FOI49"/>
      <c r="FOJ49"/>
      <c r="FOK49"/>
      <c r="FOL49"/>
      <c r="FOM49"/>
      <c r="FON49"/>
      <c r="FOO49"/>
      <c r="FOP49"/>
      <c r="FOQ49"/>
      <c r="FOR49"/>
      <c r="FOS49"/>
      <c r="FOT49"/>
      <c r="FOU49"/>
      <c r="FOV49"/>
      <c r="FOW49"/>
      <c r="FOX49"/>
      <c r="FOY49"/>
      <c r="FOZ49"/>
      <c r="FPA49"/>
      <c r="FPB49"/>
      <c r="FPC49"/>
      <c r="FPD49"/>
      <c r="FPE49"/>
      <c r="FPF49"/>
      <c r="FPG49"/>
      <c r="FPH49"/>
      <c r="FPI49"/>
      <c r="FPJ49"/>
      <c r="FPK49"/>
      <c r="FPL49"/>
      <c r="FPM49"/>
      <c r="FPN49"/>
      <c r="FPO49"/>
      <c r="FPP49"/>
      <c r="FPQ49"/>
      <c r="FPR49"/>
      <c r="FPS49"/>
      <c r="FPT49"/>
      <c r="FPU49"/>
      <c r="FPV49"/>
      <c r="FPW49"/>
      <c r="FPX49"/>
      <c r="FPY49"/>
      <c r="FPZ49"/>
      <c r="FQA49"/>
      <c r="FQB49"/>
      <c r="FQC49"/>
      <c r="FQD49"/>
      <c r="FQE49"/>
      <c r="FQF49"/>
      <c r="FQG49"/>
      <c r="FQH49"/>
      <c r="FQI49"/>
      <c r="FQJ49"/>
      <c r="FQK49"/>
      <c r="FQL49"/>
      <c r="FQM49"/>
      <c r="FQN49"/>
      <c r="FQO49"/>
      <c r="FQP49"/>
      <c r="FQQ49"/>
      <c r="FQR49"/>
      <c r="FQS49"/>
      <c r="FQT49"/>
      <c r="FQU49"/>
      <c r="FQV49"/>
      <c r="FQW49"/>
      <c r="FQX49"/>
      <c r="FQY49"/>
      <c r="FQZ49"/>
      <c r="FRA49"/>
      <c r="FRB49"/>
      <c r="FRC49"/>
      <c r="FRD49"/>
      <c r="FRE49"/>
      <c r="FRF49"/>
      <c r="FRG49"/>
      <c r="FRH49"/>
      <c r="FRI49"/>
      <c r="FRJ49"/>
      <c r="FRK49"/>
      <c r="FRL49"/>
      <c r="FRM49"/>
      <c r="FRN49"/>
      <c r="FRO49"/>
      <c r="FRP49"/>
      <c r="FRQ49"/>
      <c r="FRR49"/>
      <c r="FRS49"/>
      <c r="FRT49"/>
      <c r="FRU49"/>
      <c r="FRV49"/>
      <c r="FRW49"/>
      <c r="FRX49"/>
      <c r="FRY49"/>
      <c r="FRZ49"/>
      <c r="FSA49"/>
      <c r="FSB49"/>
      <c r="FSC49"/>
      <c r="FSD49"/>
      <c r="FSE49"/>
      <c r="FSF49"/>
      <c r="FSG49"/>
      <c r="FSH49"/>
      <c r="FSI49"/>
      <c r="FSJ49"/>
      <c r="FSK49"/>
      <c r="FSL49"/>
      <c r="FSM49"/>
      <c r="FSN49"/>
      <c r="FSO49"/>
      <c r="FSP49"/>
      <c r="FSQ49"/>
      <c r="FSR49"/>
      <c r="FSS49"/>
      <c r="FST49"/>
      <c r="FSU49"/>
      <c r="FSV49"/>
      <c r="FSW49"/>
      <c r="FSX49"/>
      <c r="FSY49"/>
      <c r="FSZ49"/>
      <c r="FTA49"/>
      <c r="FTB49"/>
      <c r="FTC49"/>
      <c r="FTD49"/>
      <c r="FTE49"/>
      <c r="FTF49"/>
      <c r="FTG49"/>
      <c r="FTH49"/>
      <c r="FTI49"/>
      <c r="FTJ49"/>
      <c r="FTK49"/>
      <c r="FTL49"/>
      <c r="FTM49"/>
      <c r="FTN49"/>
      <c r="FTO49"/>
      <c r="FTP49"/>
      <c r="FTQ49"/>
      <c r="FTR49"/>
      <c r="FTS49"/>
      <c r="FTT49"/>
      <c r="FTU49"/>
      <c r="FTV49"/>
      <c r="FTW49"/>
      <c r="FTX49"/>
      <c r="FTY49"/>
      <c r="FTZ49"/>
      <c r="FUA49"/>
      <c r="FUB49"/>
      <c r="FUC49"/>
      <c r="FUD49"/>
      <c r="FUE49"/>
      <c r="FUF49"/>
      <c r="FUG49"/>
      <c r="FUH49"/>
      <c r="FUI49"/>
      <c r="FUJ49"/>
      <c r="FUK49"/>
      <c r="FUL49"/>
      <c r="FUM49"/>
      <c r="FUN49"/>
      <c r="FUO49"/>
      <c r="FUP49"/>
      <c r="FUQ49"/>
      <c r="FUR49"/>
      <c r="FUS49"/>
      <c r="FUT49"/>
      <c r="FUU49"/>
      <c r="FUV49"/>
      <c r="FUW49"/>
      <c r="FUX49"/>
      <c r="FUY49"/>
      <c r="FUZ49"/>
      <c r="FVA49"/>
      <c r="FVB49"/>
      <c r="FVC49"/>
      <c r="FVD49"/>
      <c r="FVE49"/>
      <c r="FVF49"/>
      <c r="FVG49"/>
      <c r="FVH49"/>
      <c r="FVI49"/>
      <c r="FVJ49"/>
      <c r="FVK49"/>
      <c r="FVL49"/>
      <c r="FVM49"/>
      <c r="FVN49"/>
      <c r="FVO49"/>
      <c r="FVP49"/>
      <c r="FVQ49"/>
      <c r="FVR49"/>
      <c r="FVS49"/>
      <c r="FVT49"/>
      <c r="FVU49"/>
      <c r="FVV49"/>
      <c r="FVW49"/>
      <c r="FVX49"/>
      <c r="FVY49"/>
      <c r="FVZ49"/>
      <c r="FWA49"/>
      <c r="FWB49"/>
      <c r="FWC49"/>
      <c r="FWD49"/>
      <c r="FWE49"/>
      <c r="FWF49"/>
      <c r="FWG49"/>
      <c r="FWH49"/>
      <c r="FWI49"/>
      <c r="FWJ49"/>
      <c r="FWK49"/>
      <c r="FWL49"/>
      <c r="FWM49"/>
      <c r="FWN49"/>
      <c r="FWO49"/>
      <c r="FWP49"/>
      <c r="FWQ49"/>
      <c r="FWR49"/>
      <c r="FWS49"/>
      <c r="FWT49"/>
      <c r="FWU49"/>
      <c r="FWV49"/>
      <c r="FWW49"/>
      <c r="FWX49"/>
      <c r="FWY49"/>
      <c r="FWZ49"/>
      <c r="FXA49"/>
      <c r="FXB49"/>
      <c r="FXC49"/>
      <c r="FXD49"/>
      <c r="FXE49"/>
      <c r="FXF49"/>
      <c r="FXG49"/>
      <c r="FXH49"/>
      <c r="FXI49"/>
      <c r="FXJ49"/>
      <c r="FXK49"/>
      <c r="FXL49"/>
      <c r="FXM49"/>
      <c r="FXN49"/>
      <c r="FXO49"/>
      <c r="FXP49"/>
      <c r="FXQ49"/>
      <c r="FXR49"/>
      <c r="FXS49"/>
      <c r="FXT49"/>
      <c r="FXU49"/>
      <c r="FXV49"/>
      <c r="FXW49"/>
      <c r="FXX49"/>
      <c r="FXY49"/>
      <c r="FXZ49"/>
      <c r="FYA49"/>
      <c r="FYB49"/>
      <c r="FYC49"/>
      <c r="FYD49"/>
      <c r="FYE49"/>
      <c r="FYF49"/>
      <c r="FYG49"/>
      <c r="FYH49"/>
      <c r="FYI49"/>
      <c r="FYJ49"/>
      <c r="FYK49"/>
      <c r="FYL49"/>
      <c r="FYM49"/>
      <c r="FYN49"/>
      <c r="FYO49"/>
      <c r="FYP49"/>
      <c r="FYQ49"/>
      <c r="FYR49"/>
      <c r="FYS49"/>
      <c r="FYT49"/>
      <c r="FYU49"/>
      <c r="FYV49"/>
      <c r="FYW49"/>
      <c r="FYX49"/>
      <c r="FYY49"/>
      <c r="FYZ49"/>
      <c r="FZA49"/>
      <c r="FZB49"/>
      <c r="FZC49"/>
      <c r="FZD49"/>
      <c r="FZE49"/>
      <c r="FZF49"/>
      <c r="FZG49"/>
      <c r="FZH49"/>
      <c r="FZI49"/>
      <c r="FZJ49"/>
      <c r="FZK49"/>
      <c r="FZL49"/>
      <c r="FZM49"/>
      <c r="FZN49"/>
      <c r="FZO49"/>
      <c r="FZP49"/>
      <c r="FZQ49"/>
      <c r="FZR49"/>
      <c r="FZS49"/>
      <c r="FZT49"/>
      <c r="FZU49"/>
      <c r="FZV49"/>
      <c r="FZW49"/>
      <c r="FZX49"/>
      <c r="FZY49"/>
      <c r="FZZ49"/>
      <c r="GAA49"/>
      <c r="GAB49"/>
      <c r="GAC49"/>
      <c r="GAD49"/>
      <c r="GAE49"/>
      <c r="GAF49"/>
      <c r="GAG49"/>
      <c r="GAH49"/>
      <c r="GAI49"/>
      <c r="GAJ49"/>
      <c r="GAK49"/>
      <c r="GAL49"/>
      <c r="GAM49"/>
      <c r="GAN49"/>
      <c r="GAO49"/>
      <c r="GAP49"/>
      <c r="GAQ49"/>
      <c r="GAR49"/>
      <c r="GAS49"/>
      <c r="GAT49"/>
      <c r="GAU49"/>
      <c r="GAV49"/>
      <c r="GAW49"/>
      <c r="GAX49"/>
      <c r="GAY49"/>
      <c r="GAZ49"/>
      <c r="GBA49"/>
      <c r="GBB49"/>
      <c r="GBC49"/>
      <c r="GBD49"/>
      <c r="GBE49"/>
      <c r="GBF49"/>
      <c r="GBG49"/>
      <c r="GBH49"/>
      <c r="GBI49"/>
      <c r="GBJ49"/>
      <c r="GBK49"/>
      <c r="GBL49"/>
      <c r="GBM49"/>
      <c r="GBN49"/>
      <c r="GBO49"/>
      <c r="GBP49"/>
      <c r="GBQ49"/>
      <c r="GBR49"/>
      <c r="GBS49"/>
      <c r="GBT49"/>
      <c r="GBU49"/>
      <c r="GBV49"/>
      <c r="GBW49"/>
      <c r="GBX49"/>
      <c r="GBY49"/>
      <c r="GBZ49"/>
      <c r="GCA49"/>
      <c r="GCB49"/>
      <c r="GCC49"/>
      <c r="GCD49"/>
      <c r="GCE49"/>
      <c r="GCF49"/>
      <c r="GCG49"/>
      <c r="GCH49"/>
      <c r="GCI49"/>
      <c r="GCJ49"/>
      <c r="GCK49"/>
      <c r="GCL49"/>
      <c r="GCM49"/>
      <c r="GCN49"/>
      <c r="GCO49"/>
      <c r="GCP49"/>
      <c r="GCQ49"/>
      <c r="GCR49"/>
      <c r="GCS49"/>
      <c r="GCT49"/>
      <c r="GCU49"/>
      <c r="GCV49"/>
      <c r="GCW49"/>
      <c r="GCX49"/>
      <c r="GCY49"/>
      <c r="GCZ49"/>
      <c r="GDA49"/>
      <c r="GDB49"/>
      <c r="GDC49"/>
      <c r="GDD49"/>
      <c r="GDE49"/>
      <c r="GDF49"/>
      <c r="GDG49"/>
      <c r="GDH49"/>
      <c r="GDI49"/>
      <c r="GDJ49"/>
      <c r="GDK49"/>
      <c r="GDL49"/>
      <c r="GDM49"/>
      <c r="GDN49"/>
      <c r="GDO49"/>
      <c r="GDP49"/>
      <c r="GDQ49"/>
      <c r="GDR49"/>
      <c r="GDS49"/>
      <c r="GDT49"/>
      <c r="GDU49"/>
      <c r="GDV49"/>
      <c r="GDW49"/>
      <c r="GDX49"/>
      <c r="GDY49"/>
      <c r="GDZ49"/>
      <c r="GEA49"/>
      <c r="GEB49"/>
      <c r="GEC49"/>
      <c r="GED49"/>
      <c r="GEE49"/>
      <c r="GEF49"/>
      <c r="GEG49"/>
      <c r="GEH49"/>
      <c r="GEI49"/>
      <c r="GEJ49"/>
      <c r="GEK49"/>
      <c r="GEL49"/>
      <c r="GEM49"/>
      <c r="GEN49"/>
      <c r="GEO49"/>
      <c r="GEP49"/>
      <c r="GEQ49"/>
      <c r="GER49"/>
      <c r="GES49"/>
      <c r="GET49"/>
      <c r="GEU49"/>
      <c r="GEV49"/>
      <c r="GEW49"/>
      <c r="GEX49"/>
      <c r="GEY49"/>
      <c r="GEZ49"/>
      <c r="GFA49"/>
      <c r="GFB49"/>
      <c r="GFC49"/>
      <c r="GFD49"/>
      <c r="GFE49"/>
      <c r="GFF49"/>
      <c r="GFG49"/>
      <c r="GFH49"/>
      <c r="GFI49"/>
      <c r="GFJ49"/>
      <c r="GFK49"/>
      <c r="GFL49"/>
      <c r="GFM49"/>
      <c r="GFN49"/>
      <c r="GFO49"/>
      <c r="GFP49"/>
      <c r="GFQ49"/>
      <c r="GFR49"/>
      <c r="GFS49"/>
      <c r="GFT49"/>
      <c r="GFU49"/>
      <c r="GFV49"/>
      <c r="GFW49"/>
      <c r="GFX49"/>
      <c r="GFY49"/>
      <c r="GFZ49"/>
      <c r="GGA49"/>
      <c r="GGB49"/>
      <c r="GGC49"/>
      <c r="GGD49"/>
      <c r="GGE49"/>
      <c r="GGF49"/>
      <c r="GGG49"/>
      <c r="GGH49"/>
      <c r="GGI49"/>
      <c r="GGJ49"/>
      <c r="GGK49"/>
      <c r="GGL49"/>
      <c r="GGM49"/>
      <c r="GGN49"/>
      <c r="GGO49"/>
      <c r="GGP49"/>
      <c r="GGQ49"/>
      <c r="GGR49"/>
      <c r="GGS49"/>
      <c r="GGT49"/>
      <c r="GGU49"/>
      <c r="GGV49"/>
      <c r="GGW49"/>
      <c r="GGX49"/>
      <c r="GGY49"/>
      <c r="GGZ49"/>
      <c r="GHA49"/>
      <c r="GHB49"/>
      <c r="GHC49"/>
      <c r="GHD49"/>
      <c r="GHE49"/>
      <c r="GHF49"/>
      <c r="GHG49"/>
      <c r="GHH49"/>
      <c r="GHI49"/>
      <c r="GHJ49"/>
      <c r="GHK49"/>
      <c r="GHL49"/>
      <c r="GHM49"/>
      <c r="GHN49"/>
      <c r="GHO49"/>
      <c r="GHP49"/>
      <c r="GHQ49"/>
      <c r="GHR49"/>
      <c r="GHS49"/>
      <c r="GHT49"/>
      <c r="GHU49"/>
      <c r="GHV49"/>
      <c r="GHW49"/>
      <c r="GHX49"/>
      <c r="GHY49"/>
      <c r="GHZ49"/>
      <c r="GIA49"/>
      <c r="GIB49"/>
      <c r="GIC49"/>
      <c r="GID49"/>
      <c r="GIE49"/>
      <c r="GIF49"/>
      <c r="GIG49"/>
      <c r="GIH49"/>
      <c r="GII49"/>
      <c r="GIJ49"/>
      <c r="GIK49"/>
      <c r="GIL49"/>
      <c r="GIM49"/>
      <c r="GIN49"/>
      <c r="GIO49"/>
      <c r="GIP49"/>
      <c r="GIQ49"/>
      <c r="GIR49"/>
      <c r="GIS49"/>
      <c r="GIT49"/>
      <c r="GIU49"/>
      <c r="GIV49"/>
      <c r="GIW49"/>
      <c r="GIX49"/>
      <c r="GIY49"/>
      <c r="GIZ49"/>
      <c r="GJA49"/>
      <c r="GJB49"/>
      <c r="GJC49"/>
      <c r="GJD49"/>
      <c r="GJE49"/>
      <c r="GJF49"/>
      <c r="GJG49"/>
      <c r="GJH49"/>
      <c r="GJI49"/>
      <c r="GJJ49"/>
      <c r="GJK49"/>
      <c r="GJL49"/>
      <c r="GJM49"/>
      <c r="GJN49"/>
      <c r="GJO49"/>
      <c r="GJP49"/>
      <c r="GJQ49"/>
      <c r="GJR49"/>
      <c r="GJS49"/>
      <c r="GJT49"/>
      <c r="GJU49"/>
      <c r="GJV49"/>
      <c r="GJW49"/>
      <c r="GJX49"/>
      <c r="GJY49"/>
      <c r="GJZ49"/>
      <c r="GKA49"/>
      <c r="GKB49"/>
      <c r="GKC49"/>
      <c r="GKD49"/>
      <c r="GKE49"/>
      <c r="GKF49"/>
      <c r="GKG49"/>
      <c r="GKH49"/>
      <c r="GKI49"/>
      <c r="GKJ49"/>
      <c r="GKK49"/>
      <c r="GKL49"/>
      <c r="GKM49"/>
      <c r="GKN49"/>
      <c r="GKO49"/>
      <c r="GKP49"/>
      <c r="GKQ49"/>
      <c r="GKR49"/>
      <c r="GKS49"/>
      <c r="GKT49"/>
      <c r="GKU49"/>
      <c r="GKV49"/>
      <c r="GKW49"/>
      <c r="GKX49"/>
      <c r="GKY49"/>
      <c r="GKZ49"/>
      <c r="GLA49"/>
      <c r="GLB49"/>
      <c r="GLC49"/>
      <c r="GLD49"/>
      <c r="GLE49"/>
      <c r="GLF49"/>
      <c r="GLG49"/>
      <c r="GLH49"/>
      <c r="GLI49"/>
      <c r="GLJ49"/>
      <c r="GLK49"/>
      <c r="GLL49"/>
      <c r="GLM49"/>
      <c r="GLN49"/>
      <c r="GLO49"/>
      <c r="GLP49"/>
      <c r="GLQ49"/>
      <c r="GLR49"/>
      <c r="GLS49"/>
      <c r="GLT49"/>
      <c r="GLU49"/>
      <c r="GLV49"/>
      <c r="GLW49"/>
      <c r="GLX49"/>
      <c r="GLY49"/>
      <c r="GLZ49"/>
      <c r="GMA49"/>
      <c r="GMB49"/>
      <c r="GMC49"/>
      <c r="GMD49"/>
      <c r="GME49"/>
      <c r="GMF49"/>
      <c r="GMG49"/>
      <c r="GMH49"/>
      <c r="GMI49"/>
      <c r="GMJ49"/>
      <c r="GMK49"/>
      <c r="GML49"/>
      <c r="GMM49"/>
      <c r="GMN49"/>
      <c r="GMO49"/>
      <c r="GMP49"/>
      <c r="GMQ49"/>
      <c r="GMR49"/>
      <c r="GMS49"/>
      <c r="GMT49"/>
      <c r="GMU49"/>
      <c r="GMV49"/>
      <c r="GMW49"/>
      <c r="GMX49"/>
      <c r="GMY49"/>
      <c r="GMZ49"/>
      <c r="GNA49"/>
      <c r="GNB49"/>
      <c r="GNC49"/>
      <c r="GND49"/>
      <c r="GNE49"/>
      <c r="GNF49"/>
      <c r="GNG49"/>
      <c r="GNH49"/>
      <c r="GNI49"/>
      <c r="GNJ49"/>
      <c r="GNK49"/>
      <c r="GNL49"/>
      <c r="GNM49"/>
      <c r="GNN49"/>
      <c r="GNO49"/>
      <c r="GNP49"/>
      <c r="GNQ49"/>
      <c r="GNR49"/>
      <c r="GNS49"/>
      <c r="GNT49"/>
      <c r="GNU49"/>
      <c r="GNV49"/>
      <c r="GNW49"/>
      <c r="GNX49"/>
      <c r="GNY49"/>
      <c r="GNZ49"/>
      <c r="GOA49"/>
      <c r="GOB49"/>
      <c r="GOC49"/>
      <c r="GOD49"/>
      <c r="GOE49"/>
      <c r="GOF49"/>
      <c r="GOG49"/>
      <c r="GOH49"/>
      <c r="GOI49"/>
      <c r="GOJ49"/>
      <c r="GOK49"/>
      <c r="GOL49"/>
      <c r="GOM49"/>
      <c r="GON49"/>
      <c r="GOO49"/>
      <c r="GOP49"/>
      <c r="GOQ49"/>
      <c r="GOR49"/>
      <c r="GOS49"/>
      <c r="GOT49"/>
      <c r="GOU49"/>
      <c r="GOV49"/>
      <c r="GOW49"/>
      <c r="GOX49"/>
      <c r="GOY49"/>
      <c r="GOZ49"/>
      <c r="GPA49"/>
      <c r="GPB49"/>
      <c r="GPC49"/>
      <c r="GPD49"/>
      <c r="GPE49"/>
      <c r="GPF49"/>
      <c r="GPG49"/>
      <c r="GPH49"/>
      <c r="GPI49"/>
      <c r="GPJ49"/>
      <c r="GPK49"/>
      <c r="GPL49"/>
      <c r="GPM49"/>
      <c r="GPN49"/>
      <c r="GPO49"/>
      <c r="GPP49"/>
      <c r="GPQ49"/>
      <c r="GPR49"/>
      <c r="GPS49"/>
      <c r="GPT49"/>
      <c r="GPU49"/>
      <c r="GPV49"/>
      <c r="GPW49"/>
      <c r="GPX49"/>
      <c r="GPY49"/>
      <c r="GPZ49"/>
      <c r="GQA49"/>
      <c r="GQB49"/>
      <c r="GQC49"/>
      <c r="GQD49"/>
      <c r="GQE49"/>
      <c r="GQF49"/>
      <c r="GQG49"/>
      <c r="GQH49"/>
      <c r="GQI49"/>
      <c r="GQJ49"/>
      <c r="GQK49"/>
      <c r="GQL49"/>
      <c r="GQM49"/>
      <c r="GQN49"/>
      <c r="GQO49"/>
      <c r="GQP49"/>
      <c r="GQQ49"/>
      <c r="GQR49"/>
      <c r="GQS49"/>
      <c r="GQT49"/>
      <c r="GQU49"/>
      <c r="GQV49"/>
      <c r="GQW49"/>
      <c r="GQX49"/>
      <c r="GQY49"/>
      <c r="GQZ49"/>
      <c r="GRA49"/>
      <c r="GRB49"/>
      <c r="GRC49"/>
      <c r="GRD49"/>
      <c r="GRE49"/>
      <c r="GRF49"/>
      <c r="GRG49"/>
      <c r="GRH49"/>
      <c r="GRI49"/>
      <c r="GRJ49"/>
      <c r="GRK49"/>
      <c r="GRL49"/>
      <c r="GRM49"/>
      <c r="GRN49"/>
      <c r="GRO49"/>
      <c r="GRP49"/>
      <c r="GRQ49"/>
      <c r="GRR49"/>
      <c r="GRS49"/>
      <c r="GRT49"/>
      <c r="GRU49"/>
      <c r="GRV49"/>
      <c r="GRW49"/>
      <c r="GRX49"/>
      <c r="GRY49"/>
      <c r="GRZ49"/>
      <c r="GSA49"/>
      <c r="GSB49"/>
      <c r="GSC49"/>
      <c r="GSD49"/>
      <c r="GSE49"/>
      <c r="GSF49"/>
      <c r="GSG49"/>
      <c r="GSH49"/>
      <c r="GSI49"/>
      <c r="GSJ49"/>
      <c r="GSK49"/>
      <c r="GSL49"/>
      <c r="GSM49"/>
      <c r="GSN49"/>
      <c r="GSO49"/>
      <c r="GSP49"/>
      <c r="GSQ49"/>
      <c r="GSR49"/>
      <c r="GSS49"/>
      <c r="GST49"/>
      <c r="GSU49"/>
      <c r="GSV49"/>
      <c r="GSW49"/>
      <c r="GSX49"/>
      <c r="GSY49"/>
      <c r="GSZ49"/>
      <c r="GTA49"/>
      <c r="GTB49"/>
      <c r="GTC49"/>
      <c r="GTD49"/>
      <c r="GTE49"/>
      <c r="GTF49"/>
      <c r="GTG49"/>
      <c r="GTH49"/>
      <c r="GTI49"/>
      <c r="GTJ49"/>
      <c r="GTK49"/>
      <c r="GTL49"/>
      <c r="GTM49"/>
      <c r="GTN49"/>
      <c r="GTO49"/>
      <c r="GTP49"/>
      <c r="GTQ49"/>
      <c r="GTR49"/>
      <c r="GTS49"/>
      <c r="GTT49"/>
      <c r="GTU49"/>
      <c r="GTV49"/>
      <c r="GTW49"/>
      <c r="GTX49"/>
      <c r="GTY49"/>
      <c r="GTZ49"/>
      <c r="GUA49"/>
      <c r="GUB49"/>
      <c r="GUC49"/>
      <c r="GUD49"/>
      <c r="GUE49"/>
      <c r="GUF49"/>
      <c r="GUG49"/>
      <c r="GUH49"/>
      <c r="GUI49"/>
      <c r="GUJ49"/>
      <c r="GUK49"/>
      <c r="GUL49"/>
      <c r="GUM49"/>
      <c r="GUN49"/>
      <c r="GUO49"/>
      <c r="GUP49"/>
      <c r="GUQ49"/>
      <c r="GUR49"/>
      <c r="GUS49"/>
      <c r="GUT49"/>
      <c r="GUU49"/>
      <c r="GUV49"/>
      <c r="GUW49"/>
      <c r="GUX49"/>
      <c r="GUY49"/>
      <c r="GUZ49"/>
      <c r="GVA49"/>
      <c r="GVB49"/>
      <c r="GVC49"/>
      <c r="GVD49"/>
      <c r="GVE49"/>
      <c r="GVF49"/>
      <c r="GVG49"/>
      <c r="GVH49"/>
      <c r="GVI49"/>
      <c r="GVJ49"/>
      <c r="GVK49"/>
      <c r="GVL49"/>
      <c r="GVM49"/>
      <c r="GVN49"/>
      <c r="GVO49"/>
      <c r="GVP49"/>
      <c r="GVQ49"/>
      <c r="GVR49"/>
      <c r="GVS49"/>
      <c r="GVT49"/>
      <c r="GVU49"/>
      <c r="GVV49"/>
      <c r="GVW49"/>
      <c r="GVX49"/>
      <c r="GVY49"/>
      <c r="GVZ49"/>
      <c r="GWA49"/>
      <c r="GWB49"/>
      <c r="GWC49"/>
      <c r="GWD49"/>
      <c r="GWE49"/>
      <c r="GWF49"/>
      <c r="GWG49"/>
      <c r="GWH49"/>
      <c r="GWI49"/>
      <c r="GWJ49"/>
      <c r="GWK49"/>
      <c r="GWL49"/>
      <c r="GWM49"/>
      <c r="GWN49"/>
      <c r="GWO49"/>
      <c r="GWP49"/>
      <c r="GWQ49"/>
      <c r="GWR49"/>
      <c r="GWS49"/>
      <c r="GWT49"/>
      <c r="GWU49"/>
      <c r="GWV49"/>
      <c r="GWW49"/>
      <c r="GWX49"/>
      <c r="GWY49"/>
      <c r="GWZ49"/>
      <c r="GXA49"/>
      <c r="GXB49"/>
      <c r="GXC49"/>
      <c r="GXD49"/>
      <c r="GXE49"/>
      <c r="GXF49"/>
      <c r="GXG49"/>
      <c r="GXH49"/>
      <c r="GXI49"/>
      <c r="GXJ49"/>
      <c r="GXK49"/>
      <c r="GXL49"/>
      <c r="GXM49"/>
      <c r="GXN49"/>
      <c r="GXO49"/>
      <c r="GXP49"/>
      <c r="GXQ49"/>
      <c r="GXR49"/>
      <c r="GXS49"/>
      <c r="GXT49"/>
      <c r="GXU49"/>
      <c r="GXV49"/>
      <c r="GXW49"/>
      <c r="GXX49"/>
      <c r="GXY49"/>
      <c r="GXZ49"/>
      <c r="GYA49"/>
      <c r="GYB49"/>
      <c r="GYC49"/>
      <c r="GYD49"/>
      <c r="GYE49"/>
      <c r="GYF49"/>
      <c r="GYG49"/>
      <c r="GYH49"/>
      <c r="GYI49"/>
      <c r="GYJ49"/>
      <c r="GYK49"/>
      <c r="GYL49"/>
      <c r="GYM49"/>
      <c r="GYN49"/>
      <c r="GYO49"/>
      <c r="GYP49"/>
      <c r="GYQ49"/>
      <c r="GYR49"/>
      <c r="GYS49"/>
      <c r="GYT49"/>
      <c r="GYU49"/>
      <c r="GYV49"/>
      <c r="GYW49"/>
      <c r="GYX49"/>
      <c r="GYY49"/>
      <c r="GYZ49"/>
      <c r="GZA49"/>
      <c r="GZB49"/>
      <c r="GZC49"/>
      <c r="GZD49"/>
      <c r="GZE49"/>
      <c r="GZF49"/>
      <c r="GZG49"/>
      <c r="GZH49"/>
      <c r="GZI49"/>
      <c r="GZJ49"/>
      <c r="GZK49"/>
      <c r="GZL49"/>
      <c r="GZM49"/>
      <c r="GZN49"/>
      <c r="GZO49"/>
      <c r="GZP49"/>
      <c r="GZQ49"/>
      <c r="GZR49"/>
      <c r="GZS49"/>
      <c r="GZT49"/>
      <c r="GZU49"/>
      <c r="GZV49"/>
      <c r="GZW49"/>
      <c r="GZX49"/>
      <c r="GZY49"/>
      <c r="GZZ49"/>
      <c r="HAA49"/>
      <c r="HAB49"/>
      <c r="HAC49"/>
      <c r="HAD49"/>
      <c r="HAE49"/>
      <c r="HAF49"/>
      <c r="HAG49"/>
      <c r="HAH49"/>
      <c r="HAI49"/>
      <c r="HAJ49"/>
      <c r="HAK49"/>
      <c r="HAL49"/>
      <c r="HAM49"/>
      <c r="HAN49"/>
      <c r="HAO49"/>
      <c r="HAP49"/>
      <c r="HAQ49"/>
      <c r="HAR49"/>
      <c r="HAS49"/>
      <c r="HAT49"/>
      <c r="HAU49"/>
      <c r="HAV49"/>
      <c r="HAW49"/>
      <c r="HAX49"/>
      <c r="HAY49"/>
      <c r="HAZ49"/>
      <c r="HBA49"/>
      <c r="HBB49"/>
      <c r="HBC49"/>
      <c r="HBD49"/>
      <c r="HBE49"/>
      <c r="HBF49"/>
      <c r="HBG49"/>
      <c r="HBH49"/>
      <c r="HBI49"/>
      <c r="HBJ49"/>
      <c r="HBK49"/>
      <c r="HBL49"/>
      <c r="HBM49"/>
      <c r="HBN49"/>
      <c r="HBO49"/>
      <c r="HBP49"/>
      <c r="HBQ49"/>
      <c r="HBR49"/>
      <c r="HBS49"/>
      <c r="HBT49"/>
      <c r="HBU49"/>
      <c r="HBV49"/>
      <c r="HBW49"/>
      <c r="HBX49"/>
      <c r="HBY49"/>
      <c r="HBZ49"/>
      <c r="HCA49"/>
      <c r="HCB49"/>
      <c r="HCC49"/>
      <c r="HCD49"/>
      <c r="HCE49"/>
      <c r="HCF49"/>
      <c r="HCG49"/>
      <c r="HCH49"/>
      <c r="HCI49"/>
      <c r="HCJ49"/>
      <c r="HCK49"/>
      <c r="HCL49"/>
      <c r="HCM49"/>
      <c r="HCN49"/>
      <c r="HCO49"/>
      <c r="HCP49"/>
      <c r="HCQ49"/>
      <c r="HCR49"/>
      <c r="HCS49"/>
      <c r="HCT49"/>
      <c r="HCU49"/>
      <c r="HCV49"/>
      <c r="HCW49"/>
      <c r="HCX49"/>
      <c r="HCY49"/>
      <c r="HCZ49"/>
      <c r="HDA49"/>
      <c r="HDB49"/>
      <c r="HDC49"/>
      <c r="HDD49"/>
      <c r="HDE49"/>
      <c r="HDF49"/>
      <c r="HDG49"/>
      <c r="HDH49"/>
      <c r="HDI49"/>
      <c r="HDJ49"/>
      <c r="HDK49"/>
      <c r="HDL49"/>
      <c r="HDM49"/>
      <c r="HDN49"/>
      <c r="HDO49"/>
      <c r="HDP49"/>
      <c r="HDQ49"/>
      <c r="HDR49"/>
      <c r="HDS49"/>
      <c r="HDT49"/>
      <c r="HDU49"/>
      <c r="HDV49"/>
      <c r="HDW49"/>
      <c r="HDX49"/>
      <c r="HDY49"/>
      <c r="HDZ49"/>
      <c r="HEA49"/>
      <c r="HEB49"/>
      <c r="HEC49"/>
      <c r="HED49"/>
      <c r="HEE49"/>
      <c r="HEF49"/>
      <c r="HEG49"/>
      <c r="HEH49"/>
      <c r="HEI49"/>
      <c r="HEJ49"/>
      <c r="HEK49"/>
      <c r="HEL49"/>
      <c r="HEM49"/>
      <c r="HEN49"/>
      <c r="HEO49"/>
      <c r="HEP49"/>
      <c r="HEQ49"/>
      <c r="HER49"/>
      <c r="HES49"/>
      <c r="HET49"/>
      <c r="HEU49"/>
      <c r="HEV49"/>
      <c r="HEW49"/>
      <c r="HEX49"/>
      <c r="HEY49"/>
      <c r="HEZ49"/>
      <c r="HFA49"/>
      <c r="HFB49"/>
      <c r="HFC49"/>
      <c r="HFD49"/>
      <c r="HFE49"/>
      <c r="HFF49"/>
      <c r="HFG49"/>
      <c r="HFH49"/>
      <c r="HFI49"/>
      <c r="HFJ49"/>
      <c r="HFK49"/>
      <c r="HFL49"/>
      <c r="HFM49"/>
      <c r="HFN49"/>
      <c r="HFO49"/>
      <c r="HFP49"/>
      <c r="HFQ49"/>
      <c r="HFR49"/>
      <c r="HFS49"/>
      <c r="HFT49"/>
      <c r="HFU49"/>
      <c r="HFV49"/>
      <c r="HFW49"/>
      <c r="HFX49"/>
      <c r="HFY49"/>
      <c r="HFZ49"/>
      <c r="HGA49"/>
      <c r="HGB49"/>
      <c r="HGC49"/>
      <c r="HGD49"/>
      <c r="HGE49"/>
      <c r="HGF49"/>
      <c r="HGG49"/>
      <c r="HGH49"/>
      <c r="HGI49"/>
      <c r="HGJ49"/>
      <c r="HGK49"/>
      <c r="HGL49"/>
      <c r="HGM49"/>
      <c r="HGN49"/>
      <c r="HGO49"/>
      <c r="HGP49"/>
      <c r="HGQ49"/>
      <c r="HGR49"/>
      <c r="HGS49"/>
      <c r="HGT49"/>
      <c r="HGU49"/>
      <c r="HGV49"/>
      <c r="HGW49"/>
      <c r="HGX49"/>
      <c r="HGY49"/>
      <c r="HGZ49"/>
      <c r="HHA49"/>
      <c r="HHB49"/>
      <c r="HHC49"/>
      <c r="HHD49"/>
      <c r="HHE49"/>
      <c r="HHF49"/>
      <c r="HHG49"/>
      <c r="HHH49"/>
      <c r="HHI49"/>
      <c r="HHJ49"/>
      <c r="HHK49"/>
      <c r="HHL49"/>
      <c r="HHM49"/>
      <c r="HHN49"/>
      <c r="HHO49"/>
      <c r="HHP49"/>
      <c r="HHQ49"/>
      <c r="HHR49"/>
      <c r="HHS49"/>
      <c r="HHT49"/>
      <c r="HHU49"/>
      <c r="HHV49"/>
      <c r="HHW49"/>
      <c r="HHX49"/>
      <c r="HHY49"/>
      <c r="HHZ49"/>
      <c r="HIA49"/>
      <c r="HIB49"/>
      <c r="HIC49"/>
      <c r="HID49"/>
      <c r="HIE49"/>
      <c r="HIF49"/>
      <c r="HIG49"/>
      <c r="HIH49"/>
      <c r="HII49"/>
      <c r="HIJ49"/>
      <c r="HIK49"/>
      <c r="HIL49"/>
      <c r="HIM49"/>
      <c r="HIN49"/>
      <c r="HIO49"/>
      <c r="HIP49"/>
      <c r="HIQ49"/>
      <c r="HIR49"/>
      <c r="HIS49"/>
      <c r="HIT49"/>
      <c r="HIU49"/>
      <c r="HIV49"/>
      <c r="HIW49"/>
      <c r="HIX49"/>
      <c r="HIY49"/>
      <c r="HIZ49"/>
      <c r="HJA49"/>
      <c r="HJB49"/>
      <c r="HJC49"/>
      <c r="HJD49"/>
      <c r="HJE49"/>
      <c r="HJF49"/>
      <c r="HJG49"/>
      <c r="HJH49"/>
      <c r="HJI49"/>
      <c r="HJJ49"/>
      <c r="HJK49"/>
      <c r="HJL49"/>
      <c r="HJM49"/>
      <c r="HJN49"/>
      <c r="HJO49"/>
      <c r="HJP49"/>
      <c r="HJQ49"/>
      <c r="HJR49"/>
      <c r="HJS49"/>
      <c r="HJT49"/>
      <c r="HJU49"/>
      <c r="HJV49"/>
      <c r="HJW49"/>
      <c r="HJX49"/>
      <c r="HJY49"/>
      <c r="HJZ49"/>
      <c r="HKA49"/>
      <c r="HKB49"/>
      <c r="HKC49"/>
      <c r="HKD49"/>
      <c r="HKE49"/>
      <c r="HKF49"/>
      <c r="HKG49"/>
      <c r="HKH49"/>
      <c r="HKI49"/>
      <c r="HKJ49"/>
      <c r="HKK49"/>
      <c r="HKL49"/>
      <c r="HKM49"/>
      <c r="HKN49"/>
      <c r="HKO49"/>
      <c r="HKP49"/>
      <c r="HKQ49"/>
      <c r="HKR49"/>
      <c r="HKS49"/>
      <c r="HKT49"/>
      <c r="HKU49"/>
      <c r="HKV49"/>
      <c r="HKW49"/>
      <c r="HKX49"/>
      <c r="HKY49"/>
      <c r="HKZ49"/>
      <c r="HLA49"/>
      <c r="HLB49"/>
      <c r="HLC49"/>
      <c r="HLD49"/>
      <c r="HLE49"/>
      <c r="HLF49"/>
      <c r="HLG49"/>
      <c r="HLH49"/>
      <c r="HLI49"/>
      <c r="HLJ49"/>
      <c r="HLK49"/>
      <c r="HLL49"/>
      <c r="HLM49"/>
      <c r="HLN49"/>
      <c r="HLO49"/>
      <c r="HLP49"/>
      <c r="HLQ49"/>
      <c r="HLR49"/>
      <c r="HLS49"/>
      <c r="HLT49"/>
      <c r="HLU49"/>
      <c r="HLV49"/>
      <c r="HLW49"/>
      <c r="HLX49"/>
      <c r="HLY49"/>
      <c r="HLZ49"/>
      <c r="HMA49"/>
      <c r="HMB49"/>
      <c r="HMC49"/>
      <c r="HMD49"/>
      <c r="HME49"/>
      <c r="HMF49"/>
      <c r="HMG49"/>
      <c r="HMH49"/>
      <c r="HMI49"/>
      <c r="HMJ49"/>
      <c r="HMK49"/>
      <c r="HML49"/>
      <c r="HMM49"/>
      <c r="HMN49"/>
      <c r="HMO49"/>
      <c r="HMP49"/>
      <c r="HMQ49"/>
      <c r="HMR49"/>
      <c r="HMS49"/>
      <c r="HMT49"/>
      <c r="HMU49"/>
      <c r="HMV49"/>
      <c r="HMW49"/>
      <c r="HMX49"/>
      <c r="HMY49"/>
      <c r="HMZ49"/>
      <c r="HNA49"/>
      <c r="HNB49"/>
      <c r="HNC49"/>
      <c r="HND49"/>
      <c r="HNE49"/>
      <c r="HNF49"/>
      <c r="HNG49"/>
      <c r="HNH49"/>
      <c r="HNI49"/>
      <c r="HNJ49"/>
      <c r="HNK49"/>
      <c r="HNL49"/>
      <c r="HNM49"/>
      <c r="HNN49"/>
      <c r="HNO49"/>
      <c r="HNP49"/>
      <c r="HNQ49"/>
      <c r="HNR49"/>
      <c r="HNS49"/>
      <c r="HNT49"/>
      <c r="HNU49"/>
      <c r="HNV49"/>
      <c r="HNW49"/>
      <c r="HNX49"/>
      <c r="HNY49"/>
      <c r="HNZ49"/>
      <c r="HOA49"/>
      <c r="HOB49"/>
      <c r="HOC49"/>
      <c r="HOD49"/>
      <c r="HOE49"/>
      <c r="HOF49"/>
      <c r="HOG49"/>
      <c r="HOH49"/>
      <c r="HOI49"/>
      <c r="HOJ49"/>
      <c r="HOK49"/>
      <c r="HOL49"/>
      <c r="HOM49"/>
      <c r="HON49"/>
      <c r="HOO49"/>
      <c r="HOP49"/>
      <c r="HOQ49"/>
      <c r="HOR49"/>
      <c r="HOS49"/>
      <c r="HOT49"/>
      <c r="HOU49"/>
      <c r="HOV49"/>
      <c r="HOW49"/>
      <c r="HOX49"/>
      <c r="HOY49"/>
      <c r="HOZ49"/>
      <c r="HPA49"/>
      <c r="HPB49"/>
      <c r="HPC49"/>
      <c r="HPD49"/>
      <c r="HPE49"/>
      <c r="HPF49"/>
      <c r="HPG49"/>
      <c r="HPH49"/>
      <c r="HPI49"/>
      <c r="HPJ49"/>
      <c r="HPK49"/>
      <c r="HPL49"/>
      <c r="HPM49"/>
      <c r="HPN49"/>
      <c r="HPO49"/>
      <c r="HPP49"/>
      <c r="HPQ49"/>
      <c r="HPR49"/>
      <c r="HPS49"/>
      <c r="HPT49"/>
      <c r="HPU49"/>
      <c r="HPV49"/>
      <c r="HPW49"/>
      <c r="HPX49"/>
      <c r="HPY49"/>
      <c r="HPZ49"/>
      <c r="HQA49"/>
      <c r="HQB49"/>
      <c r="HQC49"/>
      <c r="HQD49"/>
      <c r="HQE49"/>
      <c r="HQF49"/>
      <c r="HQG49"/>
      <c r="HQH49"/>
      <c r="HQI49"/>
      <c r="HQJ49"/>
      <c r="HQK49"/>
      <c r="HQL49"/>
      <c r="HQM49"/>
      <c r="HQN49"/>
      <c r="HQO49"/>
      <c r="HQP49"/>
      <c r="HQQ49"/>
      <c r="HQR49"/>
      <c r="HQS49"/>
      <c r="HQT49"/>
      <c r="HQU49"/>
      <c r="HQV49"/>
      <c r="HQW49"/>
      <c r="HQX49"/>
      <c r="HQY49"/>
      <c r="HQZ49"/>
      <c r="HRA49"/>
      <c r="HRB49"/>
      <c r="HRC49"/>
      <c r="HRD49"/>
      <c r="HRE49"/>
      <c r="HRF49"/>
      <c r="HRG49"/>
      <c r="HRH49"/>
      <c r="HRI49"/>
      <c r="HRJ49"/>
      <c r="HRK49"/>
      <c r="HRL49"/>
      <c r="HRM49"/>
      <c r="HRN49"/>
      <c r="HRO49"/>
      <c r="HRP49"/>
      <c r="HRQ49"/>
      <c r="HRR49"/>
      <c r="HRS49"/>
      <c r="HRT49"/>
      <c r="HRU49"/>
      <c r="HRV49"/>
      <c r="HRW49"/>
      <c r="HRX49"/>
      <c r="HRY49"/>
      <c r="HRZ49"/>
      <c r="HSA49"/>
      <c r="HSB49"/>
      <c r="HSC49"/>
      <c r="HSD49"/>
      <c r="HSE49"/>
      <c r="HSF49"/>
      <c r="HSG49"/>
      <c r="HSH49"/>
      <c r="HSI49"/>
      <c r="HSJ49"/>
      <c r="HSK49"/>
      <c r="HSL49"/>
      <c r="HSM49"/>
      <c r="HSN49"/>
      <c r="HSO49"/>
      <c r="HSP49"/>
      <c r="HSQ49"/>
      <c r="HSR49"/>
      <c r="HSS49"/>
      <c r="HST49"/>
      <c r="HSU49"/>
      <c r="HSV49"/>
      <c r="HSW49"/>
      <c r="HSX49"/>
      <c r="HSY49"/>
      <c r="HSZ49"/>
      <c r="HTA49"/>
      <c r="HTB49"/>
      <c r="HTC49"/>
      <c r="HTD49"/>
      <c r="HTE49"/>
      <c r="HTF49"/>
      <c r="HTG49"/>
      <c r="HTH49"/>
      <c r="HTI49"/>
      <c r="HTJ49"/>
      <c r="HTK49"/>
      <c r="HTL49"/>
      <c r="HTM49"/>
      <c r="HTN49"/>
      <c r="HTO49"/>
      <c r="HTP49"/>
      <c r="HTQ49"/>
      <c r="HTR49"/>
      <c r="HTS49"/>
      <c r="HTT49"/>
      <c r="HTU49"/>
      <c r="HTV49"/>
      <c r="HTW49"/>
      <c r="HTX49"/>
      <c r="HTY49"/>
      <c r="HTZ49"/>
      <c r="HUA49"/>
      <c r="HUB49"/>
      <c r="HUC49"/>
      <c r="HUD49"/>
      <c r="HUE49"/>
      <c r="HUF49"/>
      <c r="HUG49"/>
      <c r="HUH49"/>
      <c r="HUI49"/>
      <c r="HUJ49"/>
      <c r="HUK49"/>
      <c r="HUL49"/>
      <c r="HUM49"/>
      <c r="HUN49"/>
      <c r="HUO49"/>
      <c r="HUP49"/>
      <c r="HUQ49"/>
      <c r="HUR49"/>
      <c r="HUS49"/>
      <c r="HUT49"/>
      <c r="HUU49"/>
      <c r="HUV49"/>
      <c r="HUW49"/>
      <c r="HUX49"/>
      <c r="HUY49"/>
      <c r="HUZ49"/>
      <c r="HVA49"/>
      <c r="HVB49"/>
      <c r="HVC49"/>
      <c r="HVD49"/>
      <c r="HVE49"/>
      <c r="HVF49"/>
      <c r="HVG49"/>
      <c r="HVH49"/>
      <c r="HVI49"/>
      <c r="HVJ49"/>
      <c r="HVK49"/>
      <c r="HVL49"/>
      <c r="HVM49"/>
      <c r="HVN49"/>
      <c r="HVO49"/>
      <c r="HVP49"/>
      <c r="HVQ49"/>
      <c r="HVR49"/>
      <c r="HVS49"/>
      <c r="HVT49"/>
      <c r="HVU49"/>
      <c r="HVV49"/>
      <c r="HVW49"/>
      <c r="HVX49"/>
      <c r="HVY49"/>
      <c r="HVZ49"/>
      <c r="HWA49"/>
      <c r="HWB49"/>
      <c r="HWC49"/>
      <c r="HWD49"/>
      <c r="HWE49"/>
      <c r="HWF49"/>
      <c r="HWG49"/>
      <c r="HWH49"/>
      <c r="HWI49"/>
      <c r="HWJ49"/>
      <c r="HWK49"/>
      <c r="HWL49"/>
      <c r="HWM49"/>
      <c r="HWN49"/>
      <c r="HWO49"/>
      <c r="HWP49"/>
      <c r="HWQ49"/>
      <c r="HWR49"/>
      <c r="HWS49"/>
      <c r="HWT49"/>
      <c r="HWU49"/>
      <c r="HWV49"/>
      <c r="HWW49"/>
      <c r="HWX49"/>
      <c r="HWY49"/>
      <c r="HWZ49"/>
      <c r="HXA49"/>
      <c r="HXB49"/>
      <c r="HXC49"/>
      <c r="HXD49"/>
      <c r="HXE49"/>
      <c r="HXF49"/>
      <c r="HXG49"/>
      <c r="HXH49"/>
      <c r="HXI49"/>
      <c r="HXJ49"/>
      <c r="HXK49"/>
      <c r="HXL49"/>
      <c r="HXM49"/>
      <c r="HXN49"/>
      <c r="HXO49"/>
      <c r="HXP49"/>
      <c r="HXQ49"/>
      <c r="HXR49"/>
      <c r="HXS49"/>
      <c r="HXT49"/>
      <c r="HXU49"/>
      <c r="HXV49"/>
      <c r="HXW49"/>
      <c r="HXX49"/>
      <c r="HXY49"/>
      <c r="HXZ49"/>
      <c r="HYA49"/>
      <c r="HYB49"/>
      <c r="HYC49"/>
      <c r="HYD49"/>
      <c r="HYE49"/>
      <c r="HYF49"/>
      <c r="HYG49"/>
      <c r="HYH49"/>
      <c r="HYI49"/>
      <c r="HYJ49"/>
      <c r="HYK49"/>
      <c r="HYL49"/>
      <c r="HYM49"/>
      <c r="HYN49"/>
      <c r="HYO49"/>
      <c r="HYP49"/>
      <c r="HYQ49"/>
      <c r="HYR49"/>
      <c r="HYS49"/>
      <c r="HYT49"/>
      <c r="HYU49"/>
      <c r="HYV49"/>
      <c r="HYW49"/>
      <c r="HYX49"/>
      <c r="HYY49"/>
      <c r="HYZ49"/>
      <c r="HZA49"/>
      <c r="HZB49"/>
      <c r="HZC49"/>
      <c r="HZD49"/>
      <c r="HZE49"/>
      <c r="HZF49"/>
      <c r="HZG49"/>
      <c r="HZH49"/>
      <c r="HZI49"/>
      <c r="HZJ49"/>
      <c r="HZK49"/>
      <c r="HZL49"/>
      <c r="HZM49"/>
      <c r="HZN49"/>
      <c r="HZO49"/>
      <c r="HZP49"/>
      <c r="HZQ49"/>
      <c r="HZR49"/>
      <c r="HZS49"/>
      <c r="HZT49"/>
      <c r="HZU49"/>
      <c r="HZV49"/>
      <c r="HZW49"/>
      <c r="HZX49"/>
      <c r="HZY49"/>
      <c r="HZZ49"/>
      <c r="IAA49"/>
      <c r="IAB49"/>
      <c r="IAC49"/>
      <c r="IAD49"/>
      <c r="IAE49"/>
      <c r="IAF49"/>
      <c r="IAG49"/>
      <c r="IAH49"/>
      <c r="IAI49"/>
      <c r="IAJ49"/>
      <c r="IAK49"/>
      <c r="IAL49"/>
      <c r="IAM49"/>
      <c r="IAN49"/>
      <c r="IAO49"/>
      <c r="IAP49"/>
      <c r="IAQ49"/>
      <c r="IAR49"/>
      <c r="IAS49"/>
      <c r="IAT49"/>
      <c r="IAU49"/>
      <c r="IAV49"/>
      <c r="IAW49"/>
      <c r="IAX49"/>
      <c r="IAY49"/>
      <c r="IAZ49"/>
      <c r="IBA49"/>
      <c r="IBB49"/>
      <c r="IBC49"/>
      <c r="IBD49"/>
      <c r="IBE49"/>
      <c r="IBF49"/>
      <c r="IBG49"/>
      <c r="IBH49"/>
      <c r="IBI49"/>
      <c r="IBJ49"/>
      <c r="IBK49"/>
      <c r="IBL49"/>
      <c r="IBM49"/>
      <c r="IBN49"/>
      <c r="IBO49"/>
      <c r="IBP49"/>
      <c r="IBQ49"/>
      <c r="IBR49"/>
      <c r="IBS49"/>
      <c r="IBT49"/>
      <c r="IBU49"/>
      <c r="IBV49"/>
      <c r="IBW49"/>
      <c r="IBX49"/>
      <c r="IBY49"/>
      <c r="IBZ49"/>
      <c r="ICA49"/>
      <c r="ICB49"/>
      <c r="ICC49"/>
      <c r="ICD49"/>
      <c r="ICE49"/>
      <c r="ICF49"/>
      <c r="ICG49"/>
      <c r="ICH49"/>
      <c r="ICI49"/>
      <c r="ICJ49"/>
      <c r="ICK49"/>
      <c r="ICL49"/>
      <c r="ICM49"/>
      <c r="ICN49"/>
      <c r="ICO49"/>
      <c r="ICP49"/>
      <c r="ICQ49"/>
      <c r="ICR49"/>
      <c r="ICS49"/>
      <c r="ICT49"/>
      <c r="ICU49"/>
      <c r="ICV49"/>
      <c r="ICW49"/>
      <c r="ICX49"/>
      <c r="ICY49"/>
      <c r="ICZ49"/>
      <c r="IDA49"/>
      <c r="IDB49"/>
      <c r="IDC49"/>
      <c r="IDD49"/>
      <c r="IDE49"/>
      <c r="IDF49"/>
      <c r="IDG49"/>
      <c r="IDH49"/>
      <c r="IDI49"/>
      <c r="IDJ49"/>
      <c r="IDK49"/>
      <c r="IDL49"/>
      <c r="IDM49"/>
      <c r="IDN49"/>
      <c r="IDO49"/>
      <c r="IDP49"/>
      <c r="IDQ49"/>
      <c r="IDR49"/>
      <c r="IDS49"/>
      <c r="IDT49"/>
      <c r="IDU49"/>
      <c r="IDV49"/>
      <c r="IDW49"/>
      <c r="IDX49"/>
      <c r="IDY49"/>
      <c r="IDZ49"/>
      <c r="IEA49"/>
      <c r="IEB49"/>
      <c r="IEC49"/>
      <c r="IED49"/>
      <c r="IEE49"/>
      <c r="IEF49"/>
      <c r="IEG49"/>
      <c r="IEH49"/>
      <c r="IEI49"/>
      <c r="IEJ49"/>
      <c r="IEK49"/>
      <c r="IEL49"/>
      <c r="IEM49"/>
      <c r="IEN49"/>
      <c r="IEO49"/>
      <c r="IEP49"/>
      <c r="IEQ49"/>
      <c r="IER49"/>
      <c r="IES49"/>
      <c r="IET49"/>
      <c r="IEU49"/>
      <c r="IEV49"/>
      <c r="IEW49"/>
      <c r="IEX49"/>
      <c r="IEY49"/>
      <c r="IEZ49"/>
      <c r="IFA49"/>
      <c r="IFB49"/>
      <c r="IFC49"/>
      <c r="IFD49"/>
      <c r="IFE49"/>
      <c r="IFF49"/>
      <c r="IFG49"/>
      <c r="IFH49"/>
      <c r="IFI49"/>
      <c r="IFJ49"/>
      <c r="IFK49"/>
      <c r="IFL49"/>
      <c r="IFM49"/>
      <c r="IFN49"/>
      <c r="IFO49"/>
      <c r="IFP49"/>
      <c r="IFQ49"/>
      <c r="IFR49"/>
      <c r="IFS49"/>
      <c r="IFT49"/>
      <c r="IFU49"/>
      <c r="IFV49"/>
      <c r="IFW49"/>
      <c r="IFX49"/>
      <c r="IFY49"/>
      <c r="IFZ49"/>
      <c r="IGA49"/>
      <c r="IGB49"/>
      <c r="IGC49"/>
      <c r="IGD49"/>
      <c r="IGE49"/>
      <c r="IGF49"/>
      <c r="IGG49"/>
      <c r="IGH49"/>
      <c r="IGI49"/>
      <c r="IGJ49"/>
      <c r="IGK49"/>
      <c r="IGL49"/>
      <c r="IGM49"/>
      <c r="IGN49"/>
      <c r="IGO49"/>
      <c r="IGP49"/>
      <c r="IGQ49"/>
      <c r="IGR49"/>
      <c r="IGS49"/>
      <c r="IGT49"/>
      <c r="IGU49"/>
      <c r="IGV49"/>
      <c r="IGW49"/>
      <c r="IGX49"/>
      <c r="IGY49"/>
      <c r="IGZ49"/>
      <c r="IHA49"/>
      <c r="IHB49"/>
      <c r="IHC49"/>
      <c r="IHD49"/>
      <c r="IHE49"/>
      <c r="IHF49"/>
      <c r="IHG49"/>
      <c r="IHH49"/>
      <c r="IHI49"/>
      <c r="IHJ49"/>
      <c r="IHK49"/>
      <c r="IHL49"/>
      <c r="IHM49"/>
      <c r="IHN49"/>
      <c r="IHO49"/>
      <c r="IHP49"/>
      <c r="IHQ49"/>
      <c r="IHR49"/>
      <c r="IHS49"/>
      <c r="IHT49"/>
      <c r="IHU49"/>
      <c r="IHV49"/>
      <c r="IHW49"/>
      <c r="IHX49"/>
      <c r="IHY49"/>
      <c r="IHZ49"/>
      <c r="IIA49"/>
      <c r="IIB49"/>
      <c r="IIC49"/>
      <c r="IID49"/>
      <c r="IIE49"/>
      <c r="IIF49"/>
      <c r="IIG49"/>
      <c r="IIH49"/>
      <c r="III49"/>
      <c r="IIJ49"/>
      <c r="IIK49"/>
      <c r="IIL49"/>
      <c r="IIM49"/>
      <c r="IIN49"/>
      <c r="IIO49"/>
      <c r="IIP49"/>
      <c r="IIQ49"/>
      <c r="IIR49"/>
      <c r="IIS49"/>
      <c r="IIT49"/>
      <c r="IIU49"/>
      <c r="IIV49"/>
      <c r="IIW49"/>
      <c r="IIX49"/>
      <c r="IIY49"/>
      <c r="IIZ49"/>
      <c r="IJA49"/>
      <c r="IJB49"/>
      <c r="IJC49"/>
      <c r="IJD49"/>
      <c r="IJE49"/>
      <c r="IJF49"/>
      <c r="IJG49"/>
      <c r="IJH49"/>
      <c r="IJI49"/>
      <c r="IJJ49"/>
      <c r="IJK49"/>
      <c r="IJL49"/>
      <c r="IJM49"/>
      <c r="IJN49"/>
      <c r="IJO49"/>
      <c r="IJP49"/>
      <c r="IJQ49"/>
      <c r="IJR49"/>
      <c r="IJS49"/>
      <c r="IJT49"/>
      <c r="IJU49"/>
      <c r="IJV49"/>
      <c r="IJW49"/>
      <c r="IJX49"/>
      <c r="IJY49"/>
      <c r="IJZ49"/>
      <c r="IKA49"/>
      <c r="IKB49"/>
      <c r="IKC49"/>
      <c r="IKD49"/>
      <c r="IKE49"/>
      <c r="IKF49"/>
      <c r="IKG49"/>
      <c r="IKH49"/>
      <c r="IKI49"/>
      <c r="IKJ49"/>
      <c r="IKK49"/>
      <c r="IKL49"/>
      <c r="IKM49"/>
      <c r="IKN49"/>
      <c r="IKO49"/>
      <c r="IKP49"/>
      <c r="IKQ49"/>
      <c r="IKR49"/>
      <c r="IKS49"/>
      <c r="IKT49"/>
      <c r="IKU49"/>
      <c r="IKV49"/>
      <c r="IKW49"/>
      <c r="IKX49"/>
      <c r="IKY49"/>
      <c r="IKZ49"/>
      <c r="ILA49"/>
      <c r="ILB49"/>
      <c r="ILC49"/>
      <c r="ILD49"/>
      <c r="ILE49"/>
      <c r="ILF49"/>
      <c r="ILG49"/>
      <c r="ILH49"/>
      <c r="ILI49"/>
      <c r="ILJ49"/>
      <c r="ILK49"/>
      <c r="ILL49"/>
      <c r="ILM49"/>
      <c r="ILN49"/>
      <c r="ILO49"/>
      <c r="ILP49"/>
      <c r="ILQ49"/>
      <c r="ILR49"/>
      <c r="ILS49"/>
      <c r="ILT49"/>
      <c r="ILU49"/>
      <c r="ILV49"/>
      <c r="ILW49"/>
      <c r="ILX49"/>
      <c r="ILY49"/>
      <c r="ILZ49"/>
      <c r="IMA49"/>
      <c r="IMB49"/>
      <c r="IMC49"/>
      <c r="IMD49"/>
      <c r="IME49"/>
      <c r="IMF49"/>
      <c r="IMG49"/>
      <c r="IMH49"/>
      <c r="IMI49"/>
      <c r="IMJ49"/>
      <c r="IMK49"/>
      <c r="IML49"/>
      <c r="IMM49"/>
      <c r="IMN49"/>
      <c r="IMO49"/>
      <c r="IMP49"/>
      <c r="IMQ49"/>
      <c r="IMR49"/>
      <c r="IMS49"/>
      <c r="IMT49"/>
      <c r="IMU49"/>
      <c r="IMV49"/>
      <c r="IMW49"/>
      <c r="IMX49"/>
      <c r="IMY49"/>
      <c r="IMZ49"/>
      <c r="INA49"/>
      <c r="INB49"/>
      <c r="INC49"/>
      <c r="IND49"/>
      <c r="INE49"/>
      <c r="INF49"/>
      <c r="ING49"/>
      <c r="INH49"/>
      <c r="INI49"/>
      <c r="INJ49"/>
      <c r="INK49"/>
      <c r="INL49"/>
      <c r="INM49"/>
      <c r="INN49"/>
      <c r="INO49"/>
      <c r="INP49"/>
      <c r="INQ49"/>
      <c r="INR49"/>
      <c r="INS49"/>
      <c r="INT49"/>
      <c r="INU49"/>
      <c r="INV49"/>
      <c r="INW49"/>
      <c r="INX49"/>
      <c r="INY49"/>
      <c r="INZ49"/>
      <c r="IOA49"/>
      <c r="IOB49"/>
      <c r="IOC49"/>
      <c r="IOD49"/>
      <c r="IOE49"/>
      <c r="IOF49"/>
      <c r="IOG49"/>
      <c r="IOH49"/>
      <c r="IOI49"/>
      <c r="IOJ49"/>
      <c r="IOK49"/>
      <c r="IOL49"/>
      <c r="IOM49"/>
      <c r="ION49"/>
      <c r="IOO49"/>
      <c r="IOP49"/>
      <c r="IOQ49"/>
      <c r="IOR49"/>
      <c r="IOS49"/>
      <c r="IOT49"/>
      <c r="IOU49"/>
      <c r="IOV49"/>
      <c r="IOW49"/>
      <c r="IOX49"/>
      <c r="IOY49"/>
      <c r="IOZ49"/>
      <c r="IPA49"/>
      <c r="IPB49"/>
      <c r="IPC49"/>
      <c r="IPD49"/>
      <c r="IPE49"/>
      <c r="IPF49"/>
      <c r="IPG49"/>
      <c r="IPH49"/>
      <c r="IPI49"/>
      <c r="IPJ49"/>
      <c r="IPK49"/>
      <c r="IPL49"/>
      <c r="IPM49"/>
      <c r="IPN49"/>
      <c r="IPO49"/>
      <c r="IPP49"/>
      <c r="IPQ49"/>
      <c r="IPR49"/>
      <c r="IPS49"/>
      <c r="IPT49"/>
      <c r="IPU49"/>
      <c r="IPV49"/>
      <c r="IPW49"/>
      <c r="IPX49"/>
      <c r="IPY49"/>
      <c r="IPZ49"/>
      <c r="IQA49"/>
      <c r="IQB49"/>
      <c r="IQC49"/>
      <c r="IQD49"/>
      <c r="IQE49"/>
      <c r="IQF49"/>
      <c r="IQG49"/>
      <c r="IQH49"/>
      <c r="IQI49"/>
      <c r="IQJ49"/>
      <c r="IQK49"/>
      <c r="IQL49"/>
      <c r="IQM49"/>
      <c r="IQN49"/>
      <c r="IQO49"/>
      <c r="IQP49"/>
      <c r="IQQ49"/>
      <c r="IQR49"/>
      <c r="IQS49"/>
      <c r="IQT49"/>
      <c r="IQU49"/>
      <c r="IQV49"/>
      <c r="IQW49"/>
      <c r="IQX49"/>
      <c r="IQY49"/>
      <c r="IQZ49"/>
      <c r="IRA49"/>
      <c r="IRB49"/>
      <c r="IRC49"/>
      <c r="IRD49"/>
      <c r="IRE49"/>
      <c r="IRF49"/>
      <c r="IRG49"/>
      <c r="IRH49"/>
      <c r="IRI49"/>
      <c r="IRJ49"/>
      <c r="IRK49"/>
      <c r="IRL49"/>
      <c r="IRM49"/>
      <c r="IRN49"/>
      <c r="IRO49"/>
      <c r="IRP49"/>
      <c r="IRQ49"/>
      <c r="IRR49"/>
      <c r="IRS49"/>
      <c r="IRT49"/>
      <c r="IRU49"/>
      <c r="IRV49"/>
      <c r="IRW49"/>
      <c r="IRX49"/>
      <c r="IRY49"/>
      <c r="IRZ49"/>
      <c r="ISA49"/>
      <c r="ISB49"/>
      <c r="ISC49"/>
      <c r="ISD49"/>
      <c r="ISE49"/>
      <c r="ISF49"/>
      <c r="ISG49"/>
      <c r="ISH49"/>
      <c r="ISI49"/>
      <c r="ISJ49"/>
      <c r="ISK49"/>
      <c r="ISL49"/>
      <c r="ISM49"/>
      <c r="ISN49"/>
      <c r="ISO49"/>
      <c r="ISP49"/>
      <c r="ISQ49"/>
      <c r="ISR49"/>
      <c r="ISS49"/>
      <c r="IST49"/>
      <c r="ISU49"/>
      <c r="ISV49"/>
      <c r="ISW49"/>
      <c r="ISX49"/>
      <c r="ISY49"/>
      <c r="ISZ49"/>
      <c r="ITA49"/>
      <c r="ITB49"/>
      <c r="ITC49"/>
      <c r="ITD49"/>
      <c r="ITE49"/>
      <c r="ITF49"/>
      <c r="ITG49"/>
      <c r="ITH49"/>
      <c r="ITI49"/>
      <c r="ITJ49"/>
      <c r="ITK49"/>
      <c r="ITL49"/>
      <c r="ITM49"/>
      <c r="ITN49"/>
      <c r="ITO49"/>
      <c r="ITP49"/>
      <c r="ITQ49"/>
      <c r="ITR49"/>
      <c r="ITS49"/>
      <c r="ITT49"/>
      <c r="ITU49"/>
      <c r="ITV49"/>
      <c r="ITW49"/>
      <c r="ITX49"/>
      <c r="ITY49"/>
      <c r="ITZ49"/>
      <c r="IUA49"/>
      <c r="IUB49"/>
      <c r="IUC49"/>
      <c r="IUD49"/>
      <c r="IUE49"/>
      <c r="IUF49"/>
      <c r="IUG49"/>
      <c r="IUH49"/>
      <c r="IUI49"/>
      <c r="IUJ49"/>
      <c r="IUK49"/>
      <c r="IUL49"/>
      <c r="IUM49"/>
      <c r="IUN49"/>
      <c r="IUO49"/>
      <c r="IUP49"/>
      <c r="IUQ49"/>
      <c r="IUR49"/>
      <c r="IUS49"/>
      <c r="IUT49"/>
      <c r="IUU49"/>
      <c r="IUV49"/>
      <c r="IUW49"/>
      <c r="IUX49"/>
      <c r="IUY49"/>
      <c r="IUZ49"/>
      <c r="IVA49"/>
      <c r="IVB49"/>
      <c r="IVC49"/>
      <c r="IVD49"/>
      <c r="IVE49"/>
      <c r="IVF49"/>
      <c r="IVG49"/>
      <c r="IVH49"/>
      <c r="IVI49"/>
      <c r="IVJ49"/>
      <c r="IVK49"/>
      <c r="IVL49"/>
      <c r="IVM49"/>
      <c r="IVN49"/>
      <c r="IVO49"/>
      <c r="IVP49"/>
      <c r="IVQ49"/>
      <c r="IVR49"/>
      <c r="IVS49"/>
      <c r="IVT49"/>
      <c r="IVU49"/>
      <c r="IVV49"/>
      <c r="IVW49"/>
      <c r="IVX49"/>
      <c r="IVY49"/>
      <c r="IVZ49"/>
      <c r="IWA49"/>
      <c r="IWB49"/>
      <c r="IWC49"/>
      <c r="IWD49"/>
      <c r="IWE49"/>
      <c r="IWF49"/>
      <c r="IWG49"/>
      <c r="IWH49"/>
      <c r="IWI49"/>
      <c r="IWJ49"/>
      <c r="IWK49"/>
      <c r="IWL49"/>
      <c r="IWM49"/>
      <c r="IWN49"/>
      <c r="IWO49"/>
      <c r="IWP49"/>
      <c r="IWQ49"/>
      <c r="IWR49"/>
      <c r="IWS49"/>
      <c r="IWT49"/>
      <c r="IWU49"/>
      <c r="IWV49"/>
      <c r="IWW49"/>
      <c r="IWX49"/>
      <c r="IWY49"/>
      <c r="IWZ49"/>
      <c r="IXA49"/>
      <c r="IXB49"/>
      <c r="IXC49"/>
      <c r="IXD49"/>
      <c r="IXE49"/>
      <c r="IXF49"/>
      <c r="IXG49"/>
      <c r="IXH49"/>
      <c r="IXI49"/>
      <c r="IXJ49"/>
      <c r="IXK49"/>
      <c r="IXL49"/>
      <c r="IXM49"/>
      <c r="IXN49"/>
      <c r="IXO49"/>
      <c r="IXP49"/>
      <c r="IXQ49"/>
      <c r="IXR49"/>
      <c r="IXS49"/>
      <c r="IXT49"/>
      <c r="IXU49"/>
      <c r="IXV49"/>
      <c r="IXW49"/>
      <c r="IXX49"/>
      <c r="IXY49"/>
      <c r="IXZ49"/>
      <c r="IYA49"/>
      <c r="IYB49"/>
      <c r="IYC49"/>
      <c r="IYD49"/>
      <c r="IYE49"/>
      <c r="IYF49"/>
      <c r="IYG49"/>
      <c r="IYH49"/>
      <c r="IYI49"/>
      <c r="IYJ49"/>
      <c r="IYK49"/>
      <c r="IYL49"/>
      <c r="IYM49"/>
      <c r="IYN49"/>
      <c r="IYO49"/>
      <c r="IYP49"/>
      <c r="IYQ49"/>
      <c r="IYR49"/>
      <c r="IYS49"/>
      <c r="IYT49"/>
      <c r="IYU49"/>
      <c r="IYV49"/>
      <c r="IYW49"/>
      <c r="IYX49"/>
      <c r="IYY49"/>
      <c r="IYZ49"/>
      <c r="IZA49"/>
      <c r="IZB49"/>
      <c r="IZC49"/>
      <c r="IZD49"/>
      <c r="IZE49"/>
      <c r="IZF49"/>
      <c r="IZG49"/>
      <c r="IZH49"/>
      <c r="IZI49"/>
      <c r="IZJ49"/>
      <c r="IZK49"/>
      <c r="IZL49"/>
      <c r="IZM49"/>
      <c r="IZN49"/>
      <c r="IZO49"/>
      <c r="IZP49"/>
      <c r="IZQ49"/>
      <c r="IZR49"/>
      <c r="IZS49"/>
      <c r="IZT49"/>
      <c r="IZU49"/>
      <c r="IZV49"/>
      <c r="IZW49"/>
      <c r="IZX49"/>
      <c r="IZY49"/>
      <c r="IZZ49"/>
      <c r="JAA49"/>
      <c r="JAB49"/>
      <c r="JAC49"/>
      <c r="JAD49"/>
      <c r="JAE49"/>
      <c r="JAF49"/>
      <c r="JAG49"/>
      <c r="JAH49"/>
      <c r="JAI49"/>
      <c r="JAJ49"/>
      <c r="JAK49"/>
      <c r="JAL49"/>
      <c r="JAM49"/>
      <c r="JAN49"/>
      <c r="JAO49"/>
      <c r="JAP49"/>
      <c r="JAQ49"/>
      <c r="JAR49"/>
      <c r="JAS49"/>
      <c r="JAT49"/>
      <c r="JAU49"/>
      <c r="JAV49"/>
      <c r="JAW49"/>
      <c r="JAX49"/>
      <c r="JAY49"/>
      <c r="JAZ49"/>
      <c r="JBA49"/>
      <c r="JBB49"/>
      <c r="JBC49"/>
      <c r="JBD49"/>
      <c r="JBE49"/>
      <c r="JBF49"/>
      <c r="JBG49"/>
      <c r="JBH49"/>
      <c r="JBI49"/>
      <c r="JBJ49"/>
      <c r="JBK49"/>
      <c r="JBL49"/>
      <c r="JBM49"/>
      <c r="JBN49"/>
      <c r="JBO49"/>
      <c r="JBP49"/>
      <c r="JBQ49"/>
      <c r="JBR49"/>
      <c r="JBS49"/>
      <c r="JBT49"/>
      <c r="JBU49"/>
      <c r="JBV49"/>
      <c r="JBW49"/>
      <c r="JBX49"/>
      <c r="JBY49"/>
      <c r="JBZ49"/>
      <c r="JCA49"/>
      <c r="JCB49"/>
      <c r="JCC49"/>
      <c r="JCD49"/>
      <c r="JCE49"/>
      <c r="JCF49"/>
      <c r="JCG49"/>
      <c r="JCH49"/>
      <c r="JCI49"/>
      <c r="JCJ49"/>
      <c r="JCK49"/>
      <c r="JCL49"/>
      <c r="JCM49"/>
      <c r="JCN49"/>
      <c r="JCO49"/>
      <c r="JCP49"/>
      <c r="JCQ49"/>
      <c r="JCR49"/>
      <c r="JCS49"/>
      <c r="JCT49"/>
      <c r="JCU49"/>
      <c r="JCV49"/>
      <c r="JCW49"/>
      <c r="JCX49"/>
      <c r="JCY49"/>
      <c r="JCZ49"/>
      <c r="JDA49"/>
      <c r="JDB49"/>
      <c r="JDC49"/>
      <c r="JDD49"/>
      <c r="JDE49"/>
      <c r="JDF49"/>
      <c r="JDG49"/>
      <c r="JDH49"/>
      <c r="JDI49"/>
      <c r="JDJ49"/>
      <c r="JDK49"/>
      <c r="JDL49"/>
      <c r="JDM49"/>
      <c r="JDN49"/>
      <c r="JDO49"/>
      <c r="JDP49"/>
      <c r="JDQ49"/>
      <c r="JDR49"/>
      <c r="JDS49"/>
      <c r="JDT49"/>
      <c r="JDU49"/>
      <c r="JDV49"/>
      <c r="JDW49"/>
      <c r="JDX49"/>
      <c r="JDY49"/>
      <c r="JDZ49"/>
      <c r="JEA49"/>
      <c r="JEB49"/>
      <c r="JEC49"/>
      <c r="JED49"/>
      <c r="JEE49"/>
      <c r="JEF49"/>
      <c r="JEG49"/>
      <c r="JEH49"/>
      <c r="JEI49"/>
      <c r="JEJ49"/>
      <c r="JEK49"/>
      <c r="JEL49"/>
      <c r="JEM49"/>
      <c r="JEN49"/>
      <c r="JEO49"/>
      <c r="JEP49"/>
      <c r="JEQ49"/>
      <c r="JER49"/>
      <c r="JES49"/>
      <c r="JET49"/>
      <c r="JEU49"/>
      <c r="JEV49"/>
      <c r="JEW49"/>
      <c r="JEX49"/>
      <c r="JEY49"/>
      <c r="JEZ49"/>
      <c r="JFA49"/>
      <c r="JFB49"/>
      <c r="JFC49"/>
      <c r="JFD49"/>
      <c r="JFE49"/>
      <c r="JFF49"/>
      <c r="JFG49"/>
      <c r="JFH49"/>
      <c r="JFI49"/>
      <c r="JFJ49"/>
      <c r="JFK49"/>
      <c r="JFL49"/>
      <c r="JFM49"/>
      <c r="JFN49"/>
      <c r="JFO49"/>
      <c r="JFP49"/>
      <c r="JFQ49"/>
      <c r="JFR49"/>
      <c r="JFS49"/>
      <c r="JFT49"/>
      <c r="JFU49"/>
      <c r="JFV49"/>
      <c r="JFW49"/>
      <c r="JFX49"/>
      <c r="JFY49"/>
      <c r="JFZ49"/>
      <c r="JGA49"/>
      <c r="JGB49"/>
      <c r="JGC49"/>
      <c r="JGD49"/>
      <c r="JGE49"/>
      <c r="JGF49"/>
      <c r="JGG49"/>
      <c r="JGH49"/>
      <c r="JGI49"/>
      <c r="JGJ49"/>
      <c r="JGK49"/>
      <c r="JGL49"/>
      <c r="JGM49"/>
      <c r="JGN49"/>
      <c r="JGO49"/>
      <c r="JGP49"/>
      <c r="JGQ49"/>
      <c r="JGR49"/>
      <c r="JGS49"/>
      <c r="JGT49"/>
      <c r="JGU49"/>
      <c r="JGV49"/>
      <c r="JGW49"/>
      <c r="JGX49"/>
      <c r="JGY49"/>
      <c r="JGZ49"/>
      <c r="JHA49"/>
      <c r="JHB49"/>
      <c r="JHC49"/>
      <c r="JHD49"/>
      <c r="JHE49"/>
      <c r="JHF49"/>
      <c r="JHG49"/>
      <c r="JHH49"/>
      <c r="JHI49"/>
      <c r="JHJ49"/>
      <c r="JHK49"/>
      <c r="JHL49"/>
      <c r="JHM49"/>
      <c r="JHN49"/>
      <c r="JHO49"/>
      <c r="JHP49"/>
      <c r="JHQ49"/>
      <c r="JHR49"/>
      <c r="JHS49"/>
      <c r="JHT49"/>
      <c r="JHU49"/>
      <c r="JHV49"/>
      <c r="JHW49"/>
      <c r="JHX49"/>
      <c r="JHY49"/>
      <c r="JHZ49"/>
      <c r="JIA49"/>
      <c r="JIB49"/>
      <c r="JIC49"/>
      <c r="JID49"/>
      <c r="JIE49"/>
      <c r="JIF49"/>
      <c r="JIG49"/>
      <c r="JIH49"/>
      <c r="JII49"/>
      <c r="JIJ49"/>
      <c r="JIK49"/>
      <c r="JIL49"/>
      <c r="JIM49"/>
      <c r="JIN49"/>
      <c r="JIO49"/>
      <c r="JIP49"/>
      <c r="JIQ49"/>
      <c r="JIR49"/>
      <c r="JIS49"/>
      <c r="JIT49"/>
      <c r="JIU49"/>
      <c r="JIV49"/>
      <c r="JIW49"/>
      <c r="JIX49"/>
      <c r="JIY49"/>
      <c r="JIZ49"/>
      <c r="JJA49"/>
      <c r="JJB49"/>
      <c r="JJC49"/>
      <c r="JJD49"/>
      <c r="JJE49"/>
      <c r="JJF49"/>
      <c r="JJG49"/>
      <c r="JJH49"/>
      <c r="JJI49"/>
      <c r="JJJ49"/>
      <c r="JJK49"/>
      <c r="JJL49"/>
      <c r="JJM49"/>
      <c r="JJN49"/>
      <c r="JJO49"/>
      <c r="JJP49"/>
      <c r="JJQ49"/>
      <c r="JJR49"/>
      <c r="JJS49"/>
      <c r="JJT49"/>
      <c r="JJU49"/>
      <c r="JJV49"/>
      <c r="JJW49"/>
      <c r="JJX49"/>
      <c r="JJY49"/>
      <c r="JJZ49"/>
      <c r="JKA49"/>
      <c r="JKB49"/>
      <c r="JKC49"/>
      <c r="JKD49"/>
      <c r="JKE49"/>
      <c r="JKF49"/>
      <c r="JKG49"/>
      <c r="JKH49"/>
      <c r="JKI49"/>
      <c r="JKJ49"/>
      <c r="JKK49"/>
      <c r="JKL49"/>
      <c r="JKM49"/>
      <c r="JKN49"/>
      <c r="JKO49"/>
      <c r="JKP49"/>
      <c r="JKQ49"/>
      <c r="JKR49"/>
      <c r="JKS49"/>
      <c r="JKT49"/>
      <c r="JKU49"/>
      <c r="JKV49"/>
      <c r="JKW49"/>
      <c r="JKX49"/>
      <c r="JKY49"/>
      <c r="JKZ49"/>
      <c r="JLA49"/>
      <c r="JLB49"/>
      <c r="JLC49"/>
      <c r="JLD49"/>
      <c r="JLE49"/>
      <c r="JLF49"/>
      <c r="JLG49"/>
      <c r="JLH49"/>
      <c r="JLI49"/>
      <c r="JLJ49"/>
      <c r="JLK49"/>
      <c r="JLL49"/>
      <c r="JLM49"/>
      <c r="JLN49"/>
      <c r="JLO49"/>
      <c r="JLP49"/>
      <c r="JLQ49"/>
      <c r="JLR49"/>
      <c r="JLS49"/>
      <c r="JLT49"/>
      <c r="JLU49"/>
      <c r="JLV49"/>
      <c r="JLW49"/>
      <c r="JLX49"/>
      <c r="JLY49"/>
      <c r="JLZ49"/>
      <c r="JMA49"/>
      <c r="JMB49"/>
      <c r="JMC49"/>
      <c r="JMD49"/>
      <c r="JME49"/>
      <c r="JMF49"/>
      <c r="JMG49"/>
      <c r="JMH49"/>
      <c r="JMI49"/>
      <c r="JMJ49"/>
      <c r="JMK49"/>
      <c r="JML49"/>
      <c r="JMM49"/>
      <c r="JMN49"/>
      <c r="JMO49"/>
      <c r="JMP49"/>
      <c r="JMQ49"/>
      <c r="JMR49"/>
      <c r="JMS49"/>
      <c r="JMT49"/>
      <c r="JMU49"/>
      <c r="JMV49"/>
      <c r="JMW49"/>
      <c r="JMX49"/>
      <c r="JMY49"/>
      <c r="JMZ49"/>
      <c r="JNA49"/>
      <c r="JNB49"/>
      <c r="JNC49"/>
      <c r="JND49"/>
      <c r="JNE49"/>
      <c r="JNF49"/>
      <c r="JNG49"/>
      <c r="JNH49"/>
      <c r="JNI49"/>
      <c r="JNJ49"/>
      <c r="JNK49"/>
      <c r="JNL49"/>
      <c r="JNM49"/>
      <c r="JNN49"/>
      <c r="JNO49"/>
      <c r="JNP49"/>
      <c r="JNQ49"/>
      <c r="JNR49"/>
      <c r="JNS49"/>
      <c r="JNT49"/>
      <c r="JNU49"/>
      <c r="JNV49"/>
      <c r="JNW49"/>
      <c r="JNX49"/>
      <c r="JNY49"/>
      <c r="JNZ49"/>
      <c r="JOA49"/>
      <c r="JOB49"/>
      <c r="JOC49"/>
      <c r="JOD49"/>
      <c r="JOE49"/>
      <c r="JOF49"/>
      <c r="JOG49"/>
      <c r="JOH49"/>
      <c r="JOI49"/>
      <c r="JOJ49"/>
      <c r="JOK49"/>
      <c r="JOL49"/>
      <c r="JOM49"/>
      <c r="JON49"/>
      <c r="JOO49"/>
      <c r="JOP49"/>
      <c r="JOQ49"/>
      <c r="JOR49"/>
      <c r="JOS49"/>
      <c r="JOT49"/>
      <c r="JOU49"/>
      <c r="JOV49"/>
      <c r="JOW49"/>
      <c r="JOX49"/>
      <c r="JOY49"/>
      <c r="JOZ49"/>
      <c r="JPA49"/>
      <c r="JPB49"/>
      <c r="JPC49"/>
      <c r="JPD49"/>
      <c r="JPE49"/>
      <c r="JPF49"/>
      <c r="JPG49"/>
      <c r="JPH49"/>
      <c r="JPI49"/>
      <c r="JPJ49"/>
      <c r="JPK49"/>
      <c r="JPL49"/>
      <c r="JPM49"/>
      <c r="JPN49"/>
      <c r="JPO49"/>
      <c r="JPP49"/>
      <c r="JPQ49"/>
      <c r="JPR49"/>
      <c r="JPS49"/>
      <c r="JPT49"/>
      <c r="JPU49"/>
      <c r="JPV49"/>
      <c r="JPW49"/>
      <c r="JPX49"/>
      <c r="JPY49"/>
      <c r="JPZ49"/>
      <c r="JQA49"/>
      <c r="JQB49"/>
      <c r="JQC49"/>
      <c r="JQD49"/>
      <c r="JQE49"/>
      <c r="JQF49"/>
      <c r="JQG49"/>
      <c r="JQH49"/>
      <c r="JQI49"/>
      <c r="JQJ49"/>
      <c r="JQK49"/>
      <c r="JQL49"/>
      <c r="JQM49"/>
      <c r="JQN49"/>
      <c r="JQO49"/>
      <c r="JQP49"/>
      <c r="JQQ49"/>
      <c r="JQR49"/>
      <c r="JQS49"/>
      <c r="JQT49"/>
      <c r="JQU49"/>
      <c r="JQV49"/>
      <c r="JQW49"/>
      <c r="JQX49"/>
      <c r="JQY49"/>
      <c r="JQZ49"/>
      <c r="JRA49"/>
      <c r="JRB49"/>
      <c r="JRC49"/>
      <c r="JRD49"/>
      <c r="JRE49"/>
      <c r="JRF49"/>
      <c r="JRG49"/>
      <c r="JRH49"/>
      <c r="JRI49"/>
      <c r="JRJ49"/>
      <c r="JRK49"/>
      <c r="JRL49"/>
      <c r="JRM49"/>
      <c r="JRN49"/>
      <c r="JRO49"/>
      <c r="JRP49"/>
      <c r="JRQ49"/>
      <c r="JRR49"/>
      <c r="JRS49"/>
      <c r="JRT49"/>
      <c r="JRU49"/>
      <c r="JRV49"/>
      <c r="JRW49"/>
      <c r="JRX49"/>
      <c r="JRY49"/>
      <c r="JRZ49"/>
      <c r="JSA49"/>
      <c r="JSB49"/>
      <c r="JSC49"/>
      <c r="JSD49"/>
      <c r="JSE49"/>
      <c r="JSF49"/>
      <c r="JSG49"/>
      <c r="JSH49"/>
      <c r="JSI49"/>
      <c r="JSJ49"/>
      <c r="JSK49"/>
      <c r="JSL49"/>
      <c r="JSM49"/>
      <c r="JSN49"/>
      <c r="JSO49"/>
      <c r="JSP49"/>
      <c r="JSQ49"/>
      <c r="JSR49"/>
      <c r="JSS49"/>
      <c r="JST49"/>
      <c r="JSU49"/>
      <c r="JSV49"/>
      <c r="JSW49"/>
      <c r="JSX49"/>
      <c r="JSY49"/>
      <c r="JSZ49"/>
      <c r="JTA49"/>
      <c r="JTB49"/>
      <c r="JTC49"/>
      <c r="JTD49"/>
      <c r="JTE49"/>
      <c r="JTF49"/>
      <c r="JTG49"/>
      <c r="JTH49"/>
      <c r="JTI49"/>
      <c r="JTJ49"/>
      <c r="JTK49"/>
      <c r="JTL49"/>
      <c r="JTM49"/>
      <c r="JTN49"/>
      <c r="JTO49"/>
      <c r="JTP49"/>
      <c r="JTQ49"/>
      <c r="JTR49"/>
      <c r="JTS49"/>
      <c r="JTT49"/>
      <c r="JTU49"/>
      <c r="JTV49"/>
      <c r="JTW49"/>
      <c r="JTX49"/>
      <c r="JTY49"/>
      <c r="JTZ49"/>
      <c r="JUA49"/>
      <c r="JUB49"/>
      <c r="JUC49"/>
      <c r="JUD49"/>
      <c r="JUE49"/>
      <c r="JUF49"/>
      <c r="JUG49"/>
      <c r="JUH49"/>
      <c r="JUI49"/>
      <c r="JUJ49"/>
      <c r="JUK49"/>
      <c r="JUL49"/>
      <c r="JUM49"/>
      <c r="JUN49"/>
      <c r="JUO49"/>
      <c r="JUP49"/>
      <c r="JUQ49"/>
      <c r="JUR49"/>
      <c r="JUS49"/>
      <c r="JUT49"/>
      <c r="JUU49"/>
      <c r="JUV49"/>
      <c r="JUW49"/>
      <c r="JUX49"/>
      <c r="JUY49"/>
      <c r="JUZ49"/>
      <c r="JVA49"/>
      <c r="JVB49"/>
      <c r="JVC49"/>
      <c r="JVD49"/>
      <c r="JVE49"/>
      <c r="JVF49"/>
      <c r="JVG49"/>
      <c r="JVH49"/>
      <c r="JVI49"/>
      <c r="JVJ49"/>
      <c r="JVK49"/>
      <c r="JVL49"/>
      <c r="JVM49"/>
      <c r="JVN49"/>
      <c r="JVO49"/>
      <c r="JVP49"/>
      <c r="JVQ49"/>
      <c r="JVR49"/>
      <c r="JVS49"/>
      <c r="JVT49"/>
      <c r="JVU49"/>
      <c r="JVV49"/>
      <c r="JVW49"/>
      <c r="JVX49"/>
      <c r="JVY49"/>
      <c r="JVZ49"/>
      <c r="JWA49"/>
      <c r="JWB49"/>
      <c r="JWC49"/>
      <c r="JWD49"/>
      <c r="JWE49"/>
      <c r="JWF49"/>
      <c r="JWG49"/>
      <c r="JWH49"/>
      <c r="JWI49"/>
      <c r="JWJ49"/>
      <c r="JWK49"/>
      <c r="JWL49"/>
      <c r="JWM49"/>
      <c r="JWN49"/>
      <c r="JWO49"/>
      <c r="JWP49"/>
      <c r="JWQ49"/>
      <c r="JWR49"/>
      <c r="JWS49"/>
      <c r="JWT49"/>
      <c r="JWU49"/>
      <c r="JWV49"/>
      <c r="JWW49"/>
      <c r="JWX49"/>
      <c r="JWY49"/>
      <c r="JWZ49"/>
      <c r="JXA49"/>
      <c r="JXB49"/>
      <c r="JXC49"/>
      <c r="JXD49"/>
      <c r="JXE49"/>
      <c r="JXF49"/>
      <c r="JXG49"/>
      <c r="JXH49"/>
      <c r="JXI49"/>
      <c r="JXJ49"/>
      <c r="JXK49"/>
      <c r="JXL49"/>
      <c r="JXM49"/>
      <c r="JXN49"/>
      <c r="JXO49"/>
      <c r="JXP49"/>
      <c r="JXQ49"/>
      <c r="JXR49"/>
      <c r="JXS49"/>
      <c r="JXT49"/>
      <c r="JXU49"/>
      <c r="JXV49"/>
      <c r="JXW49"/>
      <c r="JXX49"/>
      <c r="JXY49"/>
      <c r="JXZ49"/>
      <c r="JYA49"/>
      <c r="JYB49"/>
      <c r="JYC49"/>
      <c r="JYD49"/>
      <c r="JYE49"/>
      <c r="JYF49"/>
      <c r="JYG49"/>
      <c r="JYH49"/>
      <c r="JYI49"/>
      <c r="JYJ49"/>
      <c r="JYK49"/>
      <c r="JYL49"/>
      <c r="JYM49"/>
      <c r="JYN49"/>
      <c r="JYO49"/>
      <c r="JYP49"/>
      <c r="JYQ49"/>
      <c r="JYR49"/>
      <c r="JYS49"/>
      <c r="JYT49"/>
      <c r="JYU49"/>
      <c r="JYV49"/>
      <c r="JYW49"/>
      <c r="JYX49"/>
      <c r="JYY49"/>
      <c r="JYZ49"/>
      <c r="JZA49"/>
      <c r="JZB49"/>
      <c r="JZC49"/>
      <c r="JZD49"/>
      <c r="JZE49"/>
      <c r="JZF49"/>
      <c r="JZG49"/>
      <c r="JZH49"/>
      <c r="JZI49"/>
      <c r="JZJ49"/>
      <c r="JZK49"/>
      <c r="JZL49"/>
      <c r="JZM49"/>
      <c r="JZN49"/>
      <c r="JZO49"/>
      <c r="JZP49"/>
      <c r="JZQ49"/>
      <c r="JZR49"/>
      <c r="JZS49"/>
      <c r="JZT49"/>
      <c r="JZU49"/>
      <c r="JZV49"/>
      <c r="JZW49"/>
      <c r="JZX49"/>
      <c r="JZY49"/>
      <c r="JZZ49"/>
      <c r="KAA49"/>
      <c r="KAB49"/>
      <c r="KAC49"/>
      <c r="KAD49"/>
      <c r="KAE49"/>
      <c r="KAF49"/>
      <c r="KAG49"/>
      <c r="KAH49"/>
      <c r="KAI49"/>
      <c r="KAJ49"/>
      <c r="KAK49"/>
      <c r="KAL49"/>
      <c r="KAM49"/>
      <c r="KAN49"/>
      <c r="KAO49"/>
      <c r="KAP49"/>
      <c r="KAQ49"/>
      <c r="KAR49"/>
      <c r="KAS49"/>
      <c r="KAT49"/>
      <c r="KAU49"/>
      <c r="KAV49"/>
      <c r="KAW49"/>
      <c r="KAX49"/>
      <c r="KAY49"/>
      <c r="KAZ49"/>
      <c r="KBA49"/>
      <c r="KBB49"/>
      <c r="KBC49"/>
      <c r="KBD49"/>
      <c r="KBE49"/>
      <c r="KBF49"/>
      <c r="KBG49"/>
      <c r="KBH49"/>
      <c r="KBI49"/>
      <c r="KBJ49"/>
      <c r="KBK49"/>
      <c r="KBL49"/>
      <c r="KBM49"/>
      <c r="KBN49"/>
      <c r="KBO49"/>
      <c r="KBP49"/>
      <c r="KBQ49"/>
      <c r="KBR49"/>
      <c r="KBS49"/>
      <c r="KBT49"/>
      <c r="KBU49"/>
      <c r="KBV49"/>
      <c r="KBW49"/>
      <c r="KBX49"/>
      <c r="KBY49"/>
      <c r="KBZ49"/>
      <c r="KCA49"/>
      <c r="KCB49"/>
      <c r="KCC49"/>
      <c r="KCD49"/>
      <c r="KCE49"/>
      <c r="KCF49"/>
      <c r="KCG49"/>
      <c r="KCH49"/>
      <c r="KCI49"/>
      <c r="KCJ49"/>
      <c r="KCK49"/>
      <c r="KCL49"/>
      <c r="KCM49"/>
      <c r="KCN49"/>
      <c r="KCO49"/>
      <c r="KCP49"/>
      <c r="KCQ49"/>
      <c r="KCR49"/>
      <c r="KCS49"/>
      <c r="KCT49"/>
      <c r="KCU49"/>
      <c r="KCV49"/>
      <c r="KCW49"/>
      <c r="KCX49"/>
      <c r="KCY49"/>
      <c r="KCZ49"/>
      <c r="KDA49"/>
      <c r="KDB49"/>
      <c r="KDC49"/>
      <c r="KDD49"/>
      <c r="KDE49"/>
      <c r="KDF49"/>
      <c r="KDG49"/>
      <c r="KDH49"/>
      <c r="KDI49"/>
      <c r="KDJ49"/>
      <c r="KDK49"/>
      <c r="KDL49"/>
      <c r="KDM49"/>
      <c r="KDN49"/>
      <c r="KDO49"/>
      <c r="KDP49"/>
      <c r="KDQ49"/>
      <c r="KDR49"/>
      <c r="KDS49"/>
      <c r="KDT49"/>
      <c r="KDU49"/>
      <c r="KDV49"/>
      <c r="KDW49"/>
      <c r="KDX49"/>
      <c r="KDY49"/>
      <c r="KDZ49"/>
      <c r="KEA49"/>
      <c r="KEB49"/>
      <c r="KEC49"/>
      <c r="KED49"/>
      <c r="KEE49"/>
      <c r="KEF49"/>
      <c r="KEG49"/>
      <c r="KEH49"/>
      <c r="KEI49"/>
      <c r="KEJ49"/>
      <c r="KEK49"/>
      <c r="KEL49"/>
      <c r="KEM49"/>
      <c r="KEN49"/>
      <c r="KEO49"/>
      <c r="KEP49"/>
      <c r="KEQ49"/>
      <c r="KER49"/>
      <c r="KES49"/>
      <c r="KET49"/>
      <c r="KEU49"/>
      <c r="KEV49"/>
      <c r="KEW49"/>
      <c r="KEX49"/>
      <c r="KEY49"/>
      <c r="KEZ49"/>
      <c r="KFA49"/>
      <c r="KFB49"/>
      <c r="KFC49"/>
      <c r="KFD49"/>
      <c r="KFE49"/>
      <c r="KFF49"/>
      <c r="KFG49"/>
      <c r="KFH49"/>
      <c r="KFI49"/>
      <c r="KFJ49"/>
      <c r="KFK49"/>
      <c r="KFL49"/>
      <c r="KFM49"/>
      <c r="KFN49"/>
      <c r="KFO49"/>
      <c r="KFP49"/>
      <c r="KFQ49"/>
      <c r="KFR49"/>
      <c r="KFS49"/>
      <c r="KFT49"/>
      <c r="KFU49"/>
      <c r="KFV49"/>
      <c r="KFW49"/>
      <c r="KFX49"/>
      <c r="KFY49"/>
      <c r="KFZ49"/>
      <c r="KGA49"/>
      <c r="KGB49"/>
      <c r="KGC49"/>
      <c r="KGD49"/>
      <c r="KGE49"/>
      <c r="KGF49"/>
      <c r="KGG49"/>
      <c r="KGH49"/>
      <c r="KGI49"/>
      <c r="KGJ49"/>
      <c r="KGK49"/>
      <c r="KGL49"/>
      <c r="KGM49"/>
      <c r="KGN49"/>
      <c r="KGO49"/>
      <c r="KGP49"/>
      <c r="KGQ49"/>
      <c r="KGR49"/>
      <c r="KGS49"/>
      <c r="KGT49"/>
      <c r="KGU49"/>
      <c r="KGV49"/>
      <c r="KGW49"/>
      <c r="KGX49"/>
      <c r="KGY49"/>
      <c r="KGZ49"/>
      <c r="KHA49"/>
      <c r="KHB49"/>
      <c r="KHC49"/>
      <c r="KHD49"/>
      <c r="KHE49"/>
      <c r="KHF49"/>
      <c r="KHG49"/>
      <c r="KHH49"/>
      <c r="KHI49"/>
      <c r="KHJ49"/>
      <c r="KHK49"/>
      <c r="KHL49"/>
      <c r="KHM49"/>
      <c r="KHN49"/>
      <c r="KHO49"/>
      <c r="KHP49"/>
      <c r="KHQ49"/>
      <c r="KHR49"/>
      <c r="KHS49"/>
      <c r="KHT49"/>
      <c r="KHU49"/>
      <c r="KHV49"/>
      <c r="KHW49"/>
      <c r="KHX49"/>
      <c r="KHY49"/>
      <c r="KHZ49"/>
      <c r="KIA49"/>
      <c r="KIB49"/>
      <c r="KIC49"/>
      <c r="KID49"/>
      <c r="KIE49"/>
      <c r="KIF49"/>
      <c r="KIG49"/>
      <c r="KIH49"/>
      <c r="KII49"/>
      <c r="KIJ49"/>
      <c r="KIK49"/>
      <c r="KIL49"/>
      <c r="KIM49"/>
      <c r="KIN49"/>
      <c r="KIO49"/>
      <c r="KIP49"/>
      <c r="KIQ49"/>
      <c r="KIR49"/>
      <c r="KIS49"/>
      <c r="KIT49"/>
      <c r="KIU49"/>
      <c r="KIV49"/>
      <c r="KIW49"/>
      <c r="KIX49"/>
      <c r="KIY49"/>
      <c r="KIZ49"/>
      <c r="KJA49"/>
      <c r="KJB49"/>
      <c r="KJC49"/>
      <c r="KJD49"/>
      <c r="KJE49"/>
      <c r="KJF49"/>
      <c r="KJG49"/>
      <c r="KJH49"/>
      <c r="KJI49"/>
      <c r="KJJ49"/>
      <c r="KJK49"/>
      <c r="KJL49"/>
      <c r="KJM49"/>
      <c r="KJN49"/>
      <c r="KJO49"/>
      <c r="KJP49"/>
      <c r="KJQ49"/>
      <c r="KJR49"/>
      <c r="KJS49"/>
      <c r="KJT49"/>
      <c r="KJU49"/>
      <c r="KJV49"/>
      <c r="KJW49"/>
      <c r="KJX49"/>
      <c r="KJY49"/>
      <c r="KJZ49"/>
      <c r="KKA49"/>
      <c r="KKB49"/>
      <c r="KKC49"/>
      <c r="KKD49"/>
      <c r="KKE49"/>
      <c r="KKF49"/>
      <c r="KKG49"/>
      <c r="KKH49"/>
      <c r="KKI49"/>
      <c r="KKJ49"/>
      <c r="KKK49"/>
      <c r="KKL49"/>
      <c r="KKM49"/>
      <c r="KKN49"/>
      <c r="KKO49"/>
      <c r="KKP49"/>
      <c r="KKQ49"/>
      <c r="KKR49"/>
      <c r="KKS49"/>
      <c r="KKT49"/>
      <c r="KKU49"/>
      <c r="KKV49"/>
      <c r="KKW49"/>
      <c r="KKX49"/>
      <c r="KKY49"/>
      <c r="KKZ49"/>
      <c r="KLA49"/>
      <c r="KLB49"/>
      <c r="KLC49"/>
      <c r="KLD49"/>
      <c r="KLE49"/>
      <c r="KLF49"/>
      <c r="KLG49"/>
      <c r="KLH49"/>
      <c r="KLI49"/>
      <c r="KLJ49"/>
      <c r="KLK49"/>
      <c r="KLL49"/>
      <c r="KLM49"/>
      <c r="KLN49"/>
      <c r="KLO49"/>
      <c r="KLP49"/>
      <c r="KLQ49"/>
      <c r="KLR49"/>
      <c r="KLS49"/>
      <c r="KLT49"/>
      <c r="KLU49"/>
      <c r="KLV49"/>
      <c r="KLW49"/>
      <c r="KLX49"/>
      <c r="KLY49"/>
      <c r="KLZ49"/>
      <c r="KMA49"/>
      <c r="KMB49"/>
      <c r="KMC49"/>
      <c r="KMD49"/>
      <c r="KME49"/>
      <c r="KMF49"/>
      <c r="KMG49"/>
      <c r="KMH49"/>
      <c r="KMI49"/>
      <c r="KMJ49"/>
      <c r="KMK49"/>
      <c r="KML49"/>
      <c r="KMM49"/>
      <c r="KMN49"/>
      <c r="KMO49"/>
      <c r="KMP49"/>
      <c r="KMQ49"/>
      <c r="KMR49"/>
      <c r="KMS49"/>
      <c r="KMT49"/>
      <c r="KMU49"/>
      <c r="KMV49"/>
      <c r="KMW49"/>
      <c r="KMX49"/>
      <c r="KMY49"/>
      <c r="KMZ49"/>
      <c r="KNA49"/>
      <c r="KNB49"/>
      <c r="KNC49"/>
      <c r="KND49"/>
      <c r="KNE49"/>
      <c r="KNF49"/>
      <c r="KNG49"/>
      <c r="KNH49"/>
      <c r="KNI49"/>
      <c r="KNJ49"/>
      <c r="KNK49"/>
      <c r="KNL49"/>
      <c r="KNM49"/>
      <c r="KNN49"/>
      <c r="KNO49"/>
      <c r="KNP49"/>
      <c r="KNQ49"/>
      <c r="KNR49"/>
      <c r="KNS49"/>
      <c r="KNT49"/>
      <c r="KNU49"/>
      <c r="KNV49"/>
      <c r="KNW49"/>
      <c r="KNX49"/>
      <c r="KNY49"/>
      <c r="KNZ49"/>
      <c r="KOA49"/>
      <c r="KOB49"/>
      <c r="KOC49"/>
      <c r="KOD49"/>
      <c r="KOE49"/>
      <c r="KOF49"/>
      <c r="KOG49"/>
      <c r="KOH49"/>
      <c r="KOI49"/>
      <c r="KOJ49"/>
      <c r="KOK49"/>
      <c r="KOL49"/>
      <c r="KOM49"/>
      <c r="KON49"/>
      <c r="KOO49"/>
      <c r="KOP49"/>
      <c r="KOQ49"/>
      <c r="KOR49"/>
      <c r="KOS49"/>
      <c r="KOT49"/>
      <c r="KOU49"/>
      <c r="KOV49"/>
      <c r="KOW49"/>
      <c r="KOX49"/>
      <c r="KOY49"/>
      <c r="KOZ49"/>
      <c r="KPA49"/>
      <c r="KPB49"/>
      <c r="KPC49"/>
      <c r="KPD49"/>
      <c r="KPE49"/>
      <c r="KPF49"/>
      <c r="KPG49"/>
      <c r="KPH49"/>
      <c r="KPI49"/>
      <c r="KPJ49"/>
      <c r="KPK49"/>
      <c r="KPL49"/>
      <c r="KPM49"/>
      <c r="KPN49"/>
      <c r="KPO49"/>
      <c r="KPP49"/>
      <c r="KPQ49"/>
      <c r="KPR49"/>
      <c r="KPS49"/>
      <c r="KPT49"/>
      <c r="KPU49"/>
      <c r="KPV49"/>
      <c r="KPW49"/>
      <c r="KPX49"/>
      <c r="KPY49"/>
      <c r="KPZ49"/>
      <c r="KQA49"/>
      <c r="KQB49"/>
      <c r="KQC49"/>
      <c r="KQD49"/>
      <c r="KQE49"/>
      <c r="KQF49"/>
      <c r="KQG49"/>
      <c r="KQH49"/>
      <c r="KQI49"/>
      <c r="KQJ49"/>
      <c r="KQK49"/>
      <c r="KQL49"/>
      <c r="KQM49"/>
      <c r="KQN49"/>
      <c r="KQO49"/>
      <c r="KQP49"/>
      <c r="KQQ49"/>
      <c r="KQR49"/>
      <c r="KQS49"/>
      <c r="KQT49"/>
      <c r="KQU49"/>
      <c r="KQV49"/>
      <c r="KQW49"/>
      <c r="KQX49"/>
      <c r="KQY49"/>
      <c r="KQZ49"/>
      <c r="KRA49"/>
      <c r="KRB49"/>
      <c r="KRC49"/>
      <c r="KRD49"/>
      <c r="KRE49"/>
      <c r="KRF49"/>
      <c r="KRG49"/>
      <c r="KRH49"/>
      <c r="KRI49"/>
      <c r="KRJ49"/>
      <c r="KRK49"/>
      <c r="KRL49"/>
      <c r="KRM49"/>
      <c r="KRN49"/>
      <c r="KRO49"/>
      <c r="KRP49"/>
      <c r="KRQ49"/>
      <c r="KRR49"/>
      <c r="KRS49"/>
      <c r="KRT49"/>
      <c r="KRU49"/>
      <c r="KRV49"/>
      <c r="KRW49"/>
      <c r="KRX49"/>
      <c r="KRY49"/>
      <c r="KRZ49"/>
      <c r="KSA49"/>
      <c r="KSB49"/>
      <c r="KSC49"/>
      <c r="KSD49"/>
      <c r="KSE49"/>
      <c r="KSF49"/>
      <c r="KSG49"/>
      <c r="KSH49"/>
      <c r="KSI49"/>
      <c r="KSJ49"/>
      <c r="KSK49"/>
      <c r="KSL49"/>
      <c r="KSM49"/>
      <c r="KSN49"/>
      <c r="KSO49"/>
      <c r="KSP49"/>
      <c r="KSQ49"/>
      <c r="KSR49"/>
      <c r="KSS49"/>
      <c r="KST49"/>
      <c r="KSU49"/>
      <c r="KSV49"/>
      <c r="KSW49"/>
      <c r="KSX49"/>
      <c r="KSY49"/>
      <c r="KSZ49"/>
      <c r="KTA49"/>
      <c r="KTB49"/>
      <c r="KTC49"/>
      <c r="KTD49"/>
      <c r="KTE49"/>
      <c r="KTF49"/>
      <c r="KTG49"/>
      <c r="KTH49"/>
      <c r="KTI49"/>
      <c r="KTJ49"/>
      <c r="KTK49"/>
      <c r="KTL49"/>
      <c r="KTM49"/>
      <c r="KTN49"/>
      <c r="KTO49"/>
      <c r="KTP49"/>
      <c r="KTQ49"/>
      <c r="KTR49"/>
      <c r="KTS49"/>
      <c r="KTT49"/>
      <c r="KTU49"/>
      <c r="KTV49"/>
      <c r="KTW49"/>
      <c r="KTX49"/>
      <c r="KTY49"/>
      <c r="KTZ49"/>
      <c r="KUA49"/>
      <c r="KUB49"/>
      <c r="KUC49"/>
      <c r="KUD49"/>
      <c r="KUE49"/>
      <c r="KUF49"/>
      <c r="KUG49"/>
      <c r="KUH49"/>
      <c r="KUI49"/>
      <c r="KUJ49"/>
      <c r="KUK49"/>
      <c r="KUL49"/>
      <c r="KUM49"/>
      <c r="KUN49"/>
      <c r="KUO49"/>
      <c r="KUP49"/>
      <c r="KUQ49"/>
      <c r="KUR49"/>
      <c r="KUS49"/>
      <c r="KUT49"/>
      <c r="KUU49"/>
      <c r="KUV49"/>
      <c r="KUW49"/>
      <c r="KUX49"/>
      <c r="KUY49"/>
      <c r="KUZ49"/>
      <c r="KVA49"/>
      <c r="KVB49"/>
      <c r="KVC49"/>
      <c r="KVD49"/>
      <c r="KVE49"/>
      <c r="KVF49"/>
      <c r="KVG49"/>
      <c r="KVH49"/>
      <c r="KVI49"/>
      <c r="KVJ49"/>
      <c r="KVK49"/>
      <c r="KVL49"/>
      <c r="KVM49"/>
      <c r="KVN49"/>
      <c r="KVO49"/>
      <c r="KVP49"/>
      <c r="KVQ49"/>
      <c r="KVR49"/>
      <c r="KVS49"/>
      <c r="KVT49"/>
      <c r="KVU49"/>
      <c r="KVV49"/>
      <c r="KVW49"/>
      <c r="KVX49"/>
      <c r="KVY49"/>
      <c r="KVZ49"/>
      <c r="KWA49"/>
      <c r="KWB49"/>
      <c r="KWC49"/>
      <c r="KWD49"/>
      <c r="KWE49"/>
      <c r="KWF49"/>
      <c r="KWG49"/>
      <c r="KWH49"/>
      <c r="KWI49"/>
      <c r="KWJ49"/>
      <c r="KWK49"/>
      <c r="KWL49"/>
      <c r="KWM49"/>
      <c r="KWN49"/>
      <c r="KWO49"/>
      <c r="KWP49"/>
      <c r="KWQ49"/>
      <c r="KWR49"/>
      <c r="KWS49"/>
      <c r="KWT49"/>
      <c r="KWU49"/>
      <c r="KWV49"/>
      <c r="KWW49"/>
      <c r="KWX49"/>
      <c r="KWY49"/>
      <c r="KWZ49"/>
      <c r="KXA49"/>
      <c r="KXB49"/>
      <c r="KXC49"/>
      <c r="KXD49"/>
      <c r="KXE49"/>
      <c r="KXF49"/>
      <c r="KXG49"/>
      <c r="KXH49"/>
      <c r="KXI49"/>
      <c r="KXJ49"/>
      <c r="KXK49"/>
      <c r="KXL49"/>
      <c r="KXM49"/>
      <c r="KXN49"/>
      <c r="KXO49"/>
      <c r="KXP49"/>
      <c r="KXQ49"/>
      <c r="KXR49"/>
      <c r="KXS49"/>
      <c r="KXT49"/>
      <c r="KXU49"/>
      <c r="KXV49"/>
      <c r="KXW49"/>
      <c r="KXX49"/>
      <c r="KXY49"/>
      <c r="KXZ49"/>
      <c r="KYA49"/>
      <c r="KYB49"/>
      <c r="KYC49"/>
      <c r="KYD49"/>
      <c r="KYE49"/>
      <c r="KYF49"/>
      <c r="KYG49"/>
      <c r="KYH49"/>
      <c r="KYI49"/>
      <c r="KYJ49"/>
      <c r="KYK49"/>
      <c r="KYL49"/>
      <c r="KYM49"/>
      <c r="KYN49"/>
      <c r="KYO49"/>
      <c r="KYP49"/>
      <c r="KYQ49"/>
      <c r="KYR49"/>
      <c r="KYS49"/>
      <c r="KYT49"/>
      <c r="KYU49"/>
      <c r="KYV49"/>
      <c r="KYW49"/>
      <c r="KYX49"/>
      <c r="KYY49"/>
      <c r="KYZ49"/>
      <c r="KZA49"/>
      <c r="KZB49"/>
      <c r="KZC49"/>
      <c r="KZD49"/>
      <c r="KZE49"/>
      <c r="KZF49"/>
      <c r="KZG49"/>
      <c r="KZH49"/>
      <c r="KZI49"/>
      <c r="KZJ49"/>
      <c r="KZK49"/>
      <c r="KZL49"/>
      <c r="KZM49"/>
      <c r="KZN49"/>
      <c r="KZO49"/>
      <c r="KZP49"/>
      <c r="KZQ49"/>
      <c r="KZR49"/>
      <c r="KZS49"/>
      <c r="KZT49"/>
      <c r="KZU49"/>
      <c r="KZV49"/>
      <c r="KZW49"/>
      <c r="KZX49"/>
      <c r="KZY49"/>
      <c r="KZZ49"/>
      <c r="LAA49"/>
      <c r="LAB49"/>
      <c r="LAC49"/>
      <c r="LAD49"/>
      <c r="LAE49"/>
      <c r="LAF49"/>
      <c r="LAG49"/>
      <c r="LAH49"/>
      <c r="LAI49"/>
      <c r="LAJ49"/>
      <c r="LAK49"/>
      <c r="LAL49"/>
      <c r="LAM49"/>
      <c r="LAN49"/>
      <c r="LAO49"/>
      <c r="LAP49"/>
      <c r="LAQ49"/>
      <c r="LAR49"/>
      <c r="LAS49"/>
      <c r="LAT49"/>
      <c r="LAU49"/>
      <c r="LAV49"/>
      <c r="LAW49"/>
      <c r="LAX49"/>
      <c r="LAY49"/>
      <c r="LAZ49"/>
      <c r="LBA49"/>
      <c r="LBB49"/>
      <c r="LBC49"/>
      <c r="LBD49"/>
      <c r="LBE49"/>
      <c r="LBF49"/>
      <c r="LBG49"/>
      <c r="LBH49"/>
      <c r="LBI49"/>
      <c r="LBJ49"/>
      <c r="LBK49"/>
      <c r="LBL49"/>
      <c r="LBM49"/>
      <c r="LBN49"/>
      <c r="LBO49"/>
      <c r="LBP49"/>
      <c r="LBQ49"/>
      <c r="LBR49"/>
      <c r="LBS49"/>
      <c r="LBT49"/>
      <c r="LBU49"/>
      <c r="LBV49"/>
      <c r="LBW49"/>
      <c r="LBX49"/>
      <c r="LBY49"/>
      <c r="LBZ49"/>
      <c r="LCA49"/>
      <c r="LCB49"/>
      <c r="LCC49"/>
      <c r="LCD49"/>
      <c r="LCE49"/>
      <c r="LCF49"/>
      <c r="LCG49"/>
      <c r="LCH49"/>
      <c r="LCI49"/>
      <c r="LCJ49"/>
      <c r="LCK49"/>
      <c r="LCL49"/>
      <c r="LCM49"/>
      <c r="LCN49"/>
      <c r="LCO49"/>
      <c r="LCP49"/>
      <c r="LCQ49"/>
      <c r="LCR49"/>
      <c r="LCS49"/>
      <c r="LCT49"/>
      <c r="LCU49"/>
      <c r="LCV49"/>
      <c r="LCW49"/>
      <c r="LCX49"/>
      <c r="LCY49"/>
      <c r="LCZ49"/>
      <c r="LDA49"/>
      <c r="LDB49"/>
      <c r="LDC49"/>
      <c r="LDD49"/>
      <c r="LDE49"/>
      <c r="LDF49"/>
      <c r="LDG49"/>
      <c r="LDH49"/>
      <c r="LDI49"/>
      <c r="LDJ49"/>
      <c r="LDK49"/>
      <c r="LDL49"/>
      <c r="LDM49"/>
      <c r="LDN49"/>
      <c r="LDO49"/>
      <c r="LDP49"/>
      <c r="LDQ49"/>
      <c r="LDR49"/>
      <c r="LDS49"/>
      <c r="LDT49"/>
      <c r="LDU49"/>
      <c r="LDV49"/>
      <c r="LDW49"/>
      <c r="LDX49"/>
      <c r="LDY49"/>
      <c r="LDZ49"/>
      <c r="LEA49"/>
      <c r="LEB49"/>
      <c r="LEC49"/>
      <c r="LED49"/>
      <c r="LEE49"/>
      <c r="LEF49"/>
      <c r="LEG49"/>
      <c r="LEH49"/>
      <c r="LEI49"/>
      <c r="LEJ49"/>
      <c r="LEK49"/>
      <c r="LEL49"/>
      <c r="LEM49"/>
      <c r="LEN49"/>
      <c r="LEO49"/>
      <c r="LEP49"/>
      <c r="LEQ49"/>
      <c r="LER49"/>
      <c r="LES49"/>
      <c r="LET49"/>
      <c r="LEU49"/>
      <c r="LEV49"/>
      <c r="LEW49"/>
      <c r="LEX49"/>
      <c r="LEY49"/>
      <c r="LEZ49"/>
      <c r="LFA49"/>
      <c r="LFB49"/>
      <c r="LFC49"/>
      <c r="LFD49"/>
      <c r="LFE49"/>
      <c r="LFF49"/>
      <c r="LFG49"/>
      <c r="LFH49"/>
      <c r="LFI49"/>
      <c r="LFJ49"/>
      <c r="LFK49"/>
      <c r="LFL49"/>
      <c r="LFM49"/>
      <c r="LFN49"/>
      <c r="LFO49"/>
      <c r="LFP49"/>
      <c r="LFQ49"/>
      <c r="LFR49"/>
      <c r="LFS49"/>
      <c r="LFT49"/>
      <c r="LFU49"/>
      <c r="LFV49"/>
      <c r="LFW49"/>
      <c r="LFX49"/>
      <c r="LFY49"/>
      <c r="LFZ49"/>
      <c r="LGA49"/>
      <c r="LGB49"/>
      <c r="LGC49"/>
      <c r="LGD49"/>
      <c r="LGE49"/>
      <c r="LGF49"/>
      <c r="LGG49"/>
      <c r="LGH49"/>
      <c r="LGI49"/>
      <c r="LGJ49"/>
      <c r="LGK49"/>
      <c r="LGL49"/>
      <c r="LGM49"/>
      <c r="LGN49"/>
      <c r="LGO49"/>
      <c r="LGP49"/>
      <c r="LGQ49"/>
      <c r="LGR49"/>
      <c r="LGS49"/>
      <c r="LGT49"/>
      <c r="LGU49"/>
      <c r="LGV49"/>
      <c r="LGW49"/>
      <c r="LGX49"/>
      <c r="LGY49"/>
      <c r="LGZ49"/>
      <c r="LHA49"/>
      <c r="LHB49"/>
      <c r="LHC49"/>
      <c r="LHD49"/>
      <c r="LHE49"/>
      <c r="LHF49"/>
      <c r="LHG49"/>
      <c r="LHH49"/>
      <c r="LHI49"/>
      <c r="LHJ49"/>
      <c r="LHK49"/>
      <c r="LHL49"/>
      <c r="LHM49"/>
      <c r="LHN49"/>
      <c r="LHO49"/>
      <c r="LHP49"/>
      <c r="LHQ49"/>
      <c r="LHR49"/>
      <c r="LHS49"/>
      <c r="LHT49"/>
      <c r="LHU49"/>
      <c r="LHV49"/>
      <c r="LHW49"/>
      <c r="LHX49"/>
      <c r="LHY49"/>
      <c r="LHZ49"/>
      <c r="LIA49"/>
      <c r="LIB49"/>
      <c r="LIC49"/>
      <c r="LID49"/>
      <c r="LIE49"/>
      <c r="LIF49"/>
      <c r="LIG49"/>
      <c r="LIH49"/>
      <c r="LII49"/>
      <c r="LIJ49"/>
      <c r="LIK49"/>
      <c r="LIL49"/>
      <c r="LIM49"/>
      <c r="LIN49"/>
      <c r="LIO49"/>
      <c r="LIP49"/>
      <c r="LIQ49"/>
      <c r="LIR49"/>
      <c r="LIS49"/>
      <c r="LIT49"/>
      <c r="LIU49"/>
      <c r="LIV49"/>
      <c r="LIW49"/>
      <c r="LIX49"/>
      <c r="LIY49"/>
      <c r="LIZ49"/>
      <c r="LJA49"/>
      <c r="LJB49"/>
      <c r="LJC49"/>
      <c r="LJD49"/>
      <c r="LJE49"/>
      <c r="LJF49"/>
      <c r="LJG49"/>
      <c r="LJH49"/>
      <c r="LJI49"/>
      <c r="LJJ49"/>
      <c r="LJK49"/>
      <c r="LJL49"/>
      <c r="LJM49"/>
      <c r="LJN49"/>
      <c r="LJO49"/>
      <c r="LJP49"/>
      <c r="LJQ49"/>
      <c r="LJR49"/>
      <c r="LJS49"/>
      <c r="LJT49"/>
      <c r="LJU49"/>
      <c r="LJV49"/>
      <c r="LJW49"/>
      <c r="LJX49"/>
      <c r="LJY49"/>
      <c r="LJZ49"/>
      <c r="LKA49"/>
      <c r="LKB49"/>
      <c r="LKC49"/>
      <c r="LKD49"/>
      <c r="LKE49"/>
      <c r="LKF49"/>
      <c r="LKG49"/>
      <c r="LKH49"/>
      <c r="LKI49"/>
      <c r="LKJ49"/>
      <c r="LKK49"/>
      <c r="LKL49"/>
      <c r="LKM49"/>
      <c r="LKN49"/>
      <c r="LKO49"/>
      <c r="LKP49"/>
      <c r="LKQ49"/>
      <c r="LKR49"/>
      <c r="LKS49"/>
      <c r="LKT49"/>
      <c r="LKU49"/>
      <c r="LKV49"/>
      <c r="LKW49"/>
      <c r="LKX49"/>
      <c r="LKY49"/>
      <c r="LKZ49"/>
      <c r="LLA49"/>
      <c r="LLB49"/>
      <c r="LLC49"/>
      <c r="LLD49"/>
      <c r="LLE49"/>
      <c r="LLF49"/>
      <c r="LLG49"/>
      <c r="LLH49"/>
      <c r="LLI49"/>
      <c r="LLJ49"/>
      <c r="LLK49"/>
      <c r="LLL49"/>
      <c r="LLM49"/>
      <c r="LLN49"/>
      <c r="LLO49"/>
      <c r="LLP49"/>
      <c r="LLQ49"/>
      <c r="LLR49"/>
      <c r="LLS49"/>
      <c r="LLT49"/>
      <c r="LLU49"/>
      <c r="LLV49"/>
      <c r="LLW49"/>
      <c r="LLX49"/>
      <c r="LLY49"/>
      <c r="LLZ49"/>
      <c r="LMA49"/>
      <c r="LMB49"/>
      <c r="LMC49"/>
      <c r="LMD49"/>
      <c r="LME49"/>
      <c r="LMF49"/>
      <c r="LMG49"/>
      <c r="LMH49"/>
      <c r="LMI49"/>
      <c r="LMJ49"/>
      <c r="LMK49"/>
      <c r="LML49"/>
      <c r="LMM49"/>
      <c r="LMN49"/>
      <c r="LMO49"/>
      <c r="LMP49"/>
      <c r="LMQ49"/>
      <c r="LMR49"/>
      <c r="LMS49"/>
      <c r="LMT49"/>
      <c r="LMU49"/>
      <c r="LMV49"/>
      <c r="LMW49"/>
      <c r="LMX49"/>
      <c r="LMY49"/>
      <c r="LMZ49"/>
      <c r="LNA49"/>
      <c r="LNB49"/>
      <c r="LNC49"/>
      <c r="LND49"/>
      <c r="LNE49"/>
      <c r="LNF49"/>
      <c r="LNG49"/>
      <c r="LNH49"/>
      <c r="LNI49"/>
      <c r="LNJ49"/>
      <c r="LNK49"/>
      <c r="LNL49"/>
      <c r="LNM49"/>
      <c r="LNN49"/>
      <c r="LNO49"/>
      <c r="LNP49"/>
      <c r="LNQ49"/>
      <c r="LNR49"/>
      <c r="LNS49"/>
      <c r="LNT49"/>
      <c r="LNU49"/>
      <c r="LNV49"/>
      <c r="LNW49"/>
      <c r="LNX49"/>
      <c r="LNY49"/>
      <c r="LNZ49"/>
      <c r="LOA49"/>
      <c r="LOB49"/>
      <c r="LOC49"/>
      <c r="LOD49"/>
      <c r="LOE49"/>
      <c r="LOF49"/>
      <c r="LOG49"/>
      <c r="LOH49"/>
      <c r="LOI49"/>
      <c r="LOJ49"/>
      <c r="LOK49"/>
      <c r="LOL49"/>
      <c r="LOM49"/>
      <c r="LON49"/>
      <c r="LOO49"/>
      <c r="LOP49"/>
      <c r="LOQ49"/>
      <c r="LOR49"/>
      <c r="LOS49"/>
      <c r="LOT49"/>
      <c r="LOU49"/>
      <c r="LOV49"/>
      <c r="LOW49"/>
      <c r="LOX49"/>
      <c r="LOY49"/>
      <c r="LOZ49"/>
      <c r="LPA49"/>
      <c r="LPB49"/>
      <c r="LPC49"/>
      <c r="LPD49"/>
      <c r="LPE49"/>
      <c r="LPF49"/>
      <c r="LPG49"/>
      <c r="LPH49"/>
      <c r="LPI49"/>
      <c r="LPJ49"/>
      <c r="LPK49"/>
      <c r="LPL49"/>
      <c r="LPM49"/>
      <c r="LPN49"/>
      <c r="LPO49"/>
      <c r="LPP49"/>
      <c r="LPQ49"/>
      <c r="LPR49"/>
      <c r="LPS49"/>
      <c r="LPT49"/>
      <c r="LPU49"/>
      <c r="LPV49"/>
      <c r="LPW49"/>
      <c r="LPX49"/>
      <c r="LPY49"/>
      <c r="LPZ49"/>
      <c r="LQA49"/>
      <c r="LQB49"/>
      <c r="LQC49"/>
      <c r="LQD49"/>
      <c r="LQE49"/>
      <c r="LQF49"/>
      <c r="LQG49"/>
      <c r="LQH49"/>
      <c r="LQI49"/>
      <c r="LQJ49"/>
      <c r="LQK49"/>
      <c r="LQL49"/>
      <c r="LQM49"/>
      <c r="LQN49"/>
      <c r="LQO49"/>
      <c r="LQP49"/>
      <c r="LQQ49"/>
      <c r="LQR49"/>
      <c r="LQS49"/>
      <c r="LQT49"/>
      <c r="LQU49"/>
      <c r="LQV49"/>
      <c r="LQW49"/>
      <c r="LQX49"/>
      <c r="LQY49"/>
      <c r="LQZ49"/>
      <c r="LRA49"/>
      <c r="LRB49"/>
      <c r="LRC49"/>
      <c r="LRD49"/>
      <c r="LRE49"/>
      <c r="LRF49"/>
      <c r="LRG49"/>
      <c r="LRH49"/>
      <c r="LRI49"/>
      <c r="LRJ49"/>
      <c r="LRK49"/>
      <c r="LRL49"/>
      <c r="LRM49"/>
      <c r="LRN49"/>
      <c r="LRO49"/>
      <c r="LRP49"/>
      <c r="LRQ49"/>
      <c r="LRR49"/>
      <c r="LRS49"/>
      <c r="LRT49"/>
      <c r="LRU49"/>
      <c r="LRV49"/>
      <c r="LRW49"/>
      <c r="LRX49"/>
      <c r="LRY49"/>
      <c r="LRZ49"/>
      <c r="LSA49"/>
      <c r="LSB49"/>
      <c r="LSC49"/>
      <c r="LSD49"/>
      <c r="LSE49"/>
      <c r="LSF49"/>
      <c r="LSG49"/>
      <c r="LSH49"/>
      <c r="LSI49"/>
      <c r="LSJ49"/>
      <c r="LSK49"/>
      <c r="LSL49"/>
      <c r="LSM49"/>
      <c r="LSN49"/>
      <c r="LSO49"/>
      <c r="LSP49"/>
      <c r="LSQ49"/>
      <c r="LSR49"/>
      <c r="LSS49"/>
      <c r="LST49"/>
      <c r="LSU49"/>
      <c r="LSV49"/>
      <c r="LSW49"/>
      <c r="LSX49"/>
      <c r="LSY49"/>
      <c r="LSZ49"/>
      <c r="LTA49"/>
      <c r="LTB49"/>
      <c r="LTC49"/>
      <c r="LTD49"/>
      <c r="LTE49"/>
      <c r="LTF49"/>
      <c r="LTG49"/>
      <c r="LTH49"/>
      <c r="LTI49"/>
      <c r="LTJ49"/>
      <c r="LTK49"/>
      <c r="LTL49"/>
      <c r="LTM49"/>
      <c r="LTN49"/>
      <c r="LTO49"/>
      <c r="LTP49"/>
      <c r="LTQ49"/>
      <c r="LTR49"/>
      <c r="LTS49"/>
      <c r="LTT49"/>
      <c r="LTU49"/>
      <c r="LTV49"/>
      <c r="LTW49"/>
      <c r="LTX49"/>
      <c r="LTY49"/>
      <c r="LTZ49"/>
      <c r="LUA49"/>
      <c r="LUB49"/>
      <c r="LUC49"/>
      <c r="LUD49"/>
      <c r="LUE49"/>
      <c r="LUF49"/>
      <c r="LUG49"/>
      <c r="LUH49"/>
      <c r="LUI49"/>
      <c r="LUJ49"/>
      <c r="LUK49"/>
      <c r="LUL49"/>
      <c r="LUM49"/>
      <c r="LUN49"/>
      <c r="LUO49"/>
      <c r="LUP49"/>
      <c r="LUQ49"/>
      <c r="LUR49"/>
      <c r="LUS49"/>
      <c r="LUT49"/>
      <c r="LUU49"/>
      <c r="LUV49"/>
      <c r="LUW49"/>
      <c r="LUX49"/>
      <c r="LUY49"/>
      <c r="LUZ49"/>
      <c r="LVA49"/>
      <c r="LVB49"/>
      <c r="LVC49"/>
      <c r="LVD49"/>
      <c r="LVE49"/>
      <c r="LVF49"/>
      <c r="LVG49"/>
      <c r="LVH49"/>
      <c r="LVI49"/>
      <c r="LVJ49"/>
      <c r="LVK49"/>
      <c r="LVL49"/>
      <c r="LVM49"/>
      <c r="LVN49"/>
      <c r="LVO49"/>
      <c r="LVP49"/>
      <c r="LVQ49"/>
      <c r="LVR49"/>
      <c r="LVS49"/>
      <c r="LVT49"/>
      <c r="LVU49"/>
      <c r="LVV49"/>
      <c r="LVW49"/>
      <c r="LVX49"/>
      <c r="LVY49"/>
      <c r="LVZ49"/>
      <c r="LWA49"/>
      <c r="LWB49"/>
      <c r="LWC49"/>
      <c r="LWD49"/>
      <c r="LWE49"/>
      <c r="LWF49"/>
      <c r="LWG49"/>
      <c r="LWH49"/>
      <c r="LWI49"/>
      <c r="LWJ49"/>
      <c r="LWK49"/>
      <c r="LWL49"/>
      <c r="LWM49"/>
      <c r="LWN49"/>
      <c r="LWO49"/>
      <c r="LWP49"/>
      <c r="LWQ49"/>
      <c r="LWR49"/>
      <c r="LWS49"/>
      <c r="LWT49"/>
      <c r="LWU49"/>
      <c r="LWV49"/>
      <c r="LWW49"/>
      <c r="LWX49"/>
      <c r="LWY49"/>
      <c r="LWZ49"/>
      <c r="LXA49"/>
      <c r="LXB49"/>
      <c r="LXC49"/>
      <c r="LXD49"/>
      <c r="LXE49"/>
      <c r="LXF49"/>
      <c r="LXG49"/>
      <c r="LXH49"/>
      <c r="LXI49"/>
      <c r="LXJ49"/>
      <c r="LXK49"/>
      <c r="LXL49"/>
      <c r="LXM49"/>
      <c r="LXN49"/>
      <c r="LXO49"/>
      <c r="LXP49"/>
      <c r="LXQ49"/>
      <c r="LXR49"/>
      <c r="LXS49"/>
      <c r="LXT49"/>
      <c r="LXU49"/>
      <c r="LXV49"/>
      <c r="LXW49"/>
      <c r="LXX49"/>
      <c r="LXY49"/>
      <c r="LXZ49"/>
      <c r="LYA49"/>
      <c r="LYB49"/>
      <c r="LYC49"/>
      <c r="LYD49"/>
      <c r="LYE49"/>
      <c r="LYF49"/>
      <c r="LYG49"/>
      <c r="LYH49"/>
      <c r="LYI49"/>
      <c r="LYJ49"/>
      <c r="LYK49"/>
      <c r="LYL49"/>
      <c r="LYM49"/>
      <c r="LYN49"/>
      <c r="LYO49"/>
      <c r="LYP49"/>
      <c r="LYQ49"/>
      <c r="LYR49"/>
      <c r="LYS49"/>
      <c r="LYT49"/>
      <c r="LYU49"/>
      <c r="LYV49"/>
      <c r="LYW49"/>
      <c r="LYX49"/>
      <c r="LYY49"/>
      <c r="LYZ49"/>
      <c r="LZA49"/>
      <c r="LZB49"/>
      <c r="LZC49"/>
      <c r="LZD49"/>
      <c r="LZE49"/>
      <c r="LZF49"/>
      <c r="LZG49"/>
      <c r="LZH49"/>
      <c r="LZI49"/>
      <c r="LZJ49"/>
      <c r="LZK49"/>
      <c r="LZL49"/>
      <c r="LZM49"/>
      <c r="LZN49"/>
      <c r="LZO49"/>
      <c r="LZP49"/>
      <c r="LZQ49"/>
      <c r="LZR49"/>
      <c r="LZS49"/>
      <c r="LZT49"/>
      <c r="LZU49"/>
      <c r="LZV49"/>
      <c r="LZW49"/>
      <c r="LZX49"/>
      <c r="LZY49"/>
      <c r="LZZ49"/>
      <c r="MAA49"/>
      <c r="MAB49"/>
      <c r="MAC49"/>
      <c r="MAD49"/>
      <c r="MAE49"/>
      <c r="MAF49"/>
      <c r="MAG49"/>
      <c r="MAH49"/>
      <c r="MAI49"/>
      <c r="MAJ49"/>
      <c r="MAK49"/>
      <c r="MAL49"/>
      <c r="MAM49"/>
      <c r="MAN49"/>
      <c r="MAO49"/>
      <c r="MAP49"/>
      <c r="MAQ49"/>
      <c r="MAR49"/>
      <c r="MAS49"/>
      <c r="MAT49"/>
      <c r="MAU49"/>
      <c r="MAV49"/>
      <c r="MAW49"/>
      <c r="MAX49"/>
      <c r="MAY49"/>
      <c r="MAZ49"/>
      <c r="MBA49"/>
      <c r="MBB49"/>
      <c r="MBC49"/>
      <c r="MBD49"/>
      <c r="MBE49"/>
      <c r="MBF49"/>
      <c r="MBG49"/>
      <c r="MBH49"/>
      <c r="MBI49"/>
      <c r="MBJ49"/>
      <c r="MBK49"/>
      <c r="MBL49"/>
      <c r="MBM49"/>
      <c r="MBN49"/>
      <c r="MBO49"/>
      <c r="MBP49"/>
      <c r="MBQ49"/>
      <c r="MBR49"/>
      <c r="MBS49"/>
      <c r="MBT49"/>
      <c r="MBU49"/>
      <c r="MBV49"/>
      <c r="MBW49"/>
      <c r="MBX49"/>
      <c r="MBY49"/>
      <c r="MBZ49"/>
      <c r="MCA49"/>
      <c r="MCB49"/>
      <c r="MCC49"/>
      <c r="MCD49"/>
      <c r="MCE49"/>
      <c r="MCF49"/>
      <c r="MCG49"/>
      <c r="MCH49"/>
      <c r="MCI49"/>
      <c r="MCJ49"/>
      <c r="MCK49"/>
      <c r="MCL49"/>
      <c r="MCM49"/>
      <c r="MCN49"/>
      <c r="MCO49"/>
      <c r="MCP49"/>
      <c r="MCQ49"/>
      <c r="MCR49"/>
      <c r="MCS49"/>
      <c r="MCT49"/>
      <c r="MCU49"/>
      <c r="MCV49"/>
      <c r="MCW49"/>
      <c r="MCX49"/>
      <c r="MCY49"/>
      <c r="MCZ49"/>
      <c r="MDA49"/>
      <c r="MDB49"/>
      <c r="MDC49"/>
      <c r="MDD49"/>
      <c r="MDE49"/>
      <c r="MDF49"/>
      <c r="MDG49"/>
      <c r="MDH49"/>
      <c r="MDI49"/>
      <c r="MDJ49"/>
      <c r="MDK49"/>
      <c r="MDL49"/>
      <c r="MDM49"/>
      <c r="MDN49"/>
      <c r="MDO49"/>
      <c r="MDP49"/>
      <c r="MDQ49"/>
      <c r="MDR49"/>
      <c r="MDS49"/>
      <c r="MDT49"/>
      <c r="MDU49"/>
      <c r="MDV49"/>
      <c r="MDW49"/>
      <c r="MDX49"/>
      <c r="MDY49"/>
      <c r="MDZ49"/>
      <c r="MEA49"/>
      <c r="MEB49"/>
      <c r="MEC49"/>
      <c r="MED49"/>
      <c r="MEE49"/>
      <c r="MEF49"/>
      <c r="MEG49"/>
      <c r="MEH49"/>
      <c r="MEI49"/>
      <c r="MEJ49"/>
      <c r="MEK49"/>
      <c r="MEL49"/>
      <c r="MEM49"/>
      <c r="MEN49"/>
      <c r="MEO49"/>
      <c r="MEP49"/>
      <c r="MEQ49"/>
      <c r="MER49"/>
      <c r="MES49"/>
      <c r="MET49"/>
      <c r="MEU49"/>
      <c r="MEV49"/>
      <c r="MEW49"/>
      <c r="MEX49"/>
      <c r="MEY49"/>
      <c r="MEZ49"/>
      <c r="MFA49"/>
      <c r="MFB49"/>
      <c r="MFC49"/>
      <c r="MFD49"/>
      <c r="MFE49"/>
      <c r="MFF49"/>
      <c r="MFG49"/>
      <c r="MFH49"/>
      <c r="MFI49"/>
      <c r="MFJ49"/>
      <c r="MFK49"/>
      <c r="MFL49"/>
      <c r="MFM49"/>
      <c r="MFN49"/>
      <c r="MFO49"/>
      <c r="MFP49"/>
      <c r="MFQ49"/>
      <c r="MFR49"/>
      <c r="MFS49"/>
      <c r="MFT49"/>
      <c r="MFU49"/>
      <c r="MFV49"/>
      <c r="MFW49"/>
      <c r="MFX49"/>
      <c r="MFY49"/>
      <c r="MFZ49"/>
      <c r="MGA49"/>
      <c r="MGB49"/>
      <c r="MGC49"/>
      <c r="MGD49"/>
      <c r="MGE49"/>
      <c r="MGF49"/>
      <c r="MGG49"/>
      <c r="MGH49"/>
      <c r="MGI49"/>
      <c r="MGJ49"/>
      <c r="MGK49"/>
      <c r="MGL49"/>
      <c r="MGM49"/>
      <c r="MGN49"/>
      <c r="MGO49"/>
      <c r="MGP49"/>
      <c r="MGQ49"/>
      <c r="MGR49"/>
      <c r="MGS49"/>
      <c r="MGT49"/>
      <c r="MGU49"/>
      <c r="MGV49"/>
      <c r="MGW49"/>
      <c r="MGX49"/>
      <c r="MGY49"/>
      <c r="MGZ49"/>
      <c r="MHA49"/>
      <c r="MHB49"/>
      <c r="MHC49"/>
      <c r="MHD49"/>
      <c r="MHE49"/>
      <c r="MHF49"/>
      <c r="MHG49"/>
      <c r="MHH49"/>
      <c r="MHI49"/>
      <c r="MHJ49"/>
      <c r="MHK49"/>
      <c r="MHL49"/>
      <c r="MHM49"/>
      <c r="MHN49"/>
      <c r="MHO49"/>
      <c r="MHP49"/>
      <c r="MHQ49"/>
      <c r="MHR49"/>
      <c r="MHS49"/>
      <c r="MHT49"/>
      <c r="MHU49"/>
      <c r="MHV49"/>
      <c r="MHW49"/>
      <c r="MHX49"/>
      <c r="MHY49"/>
      <c r="MHZ49"/>
      <c r="MIA49"/>
      <c r="MIB49"/>
      <c r="MIC49"/>
      <c r="MID49"/>
      <c r="MIE49"/>
      <c r="MIF49"/>
      <c r="MIG49"/>
      <c r="MIH49"/>
      <c r="MII49"/>
      <c r="MIJ49"/>
      <c r="MIK49"/>
      <c r="MIL49"/>
      <c r="MIM49"/>
      <c r="MIN49"/>
      <c r="MIO49"/>
      <c r="MIP49"/>
      <c r="MIQ49"/>
      <c r="MIR49"/>
      <c r="MIS49"/>
      <c r="MIT49"/>
      <c r="MIU49"/>
      <c r="MIV49"/>
      <c r="MIW49"/>
      <c r="MIX49"/>
      <c r="MIY49"/>
      <c r="MIZ49"/>
      <c r="MJA49"/>
      <c r="MJB49"/>
      <c r="MJC49"/>
      <c r="MJD49"/>
      <c r="MJE49"/>
      <c r="MJF49"/>
      <c r="MJG49"/>
      <c r="MJH49"/>
      <c r="MJI49"/>
      <c r="MJJ49"/>
      <c r="MJK49"/>
      <c r="MJL49"/>
      <c r="MJM49"/>
      <c r="MJN49"/>
      <c r="MJO49"/>
      <c r="MJP49"/>
      <c r="MJQ49"/>
      <c r="MJR49"/>
      <c r="MJS49"/>
      <c r="MJT49"/>
      <c r="MJU49"/>
      <c r="MJV49"/>
      <c r="MJW49"/>
      <c r="MJX49"/>
      <c r="MJY49"/>
      <c r="MJZ49"/>
      <c r="MKA49"/>
      <c r="MKB49"/>
      <c r="MKC49"/>
      <c r="MKD49"/>
      <c r="MKE49"/>
      <c r="MKF49"/>
      <c r="MKG49"/>
      <c r="MKH49"/>
      <c r="MKI49"/>
      <c r="MKJ49"/>
      <c r="MKK49"/>
      <c r="MKL49"/>
      <c r="MKM49"/>
      <c r="MKN49"/>
      <c r="MKO49"/>
      <c r="MKP49"/>
      <c r="MKQ49"/>
      <c r="MKR49"/>
      <c r="MKS49"/>
      <c r="MKT49"/>
      <c r="MKU49"/>
      <c r="MKV49"/>
      <c r="MKW49"/>
      <c r="MKX49"/>
      <c r="MKY49"/>
      <c r="MKZ49"/>
      <c r="MLA49"/>
      <c r="MLB49"/>
      <c r="MLC49"/>
      <c r="MLD49"/>
      <c r="MLE49"/>
      <c r="MLF49"/>
      <c r="MLG49"/>
      <c r="MLH49"/>
      <c r="MLI49"/>
      <c r="MLJ49"/>
      <c r="MLK49"/>
      <c r="MLL49"/>
      <c r="MLM49"/>
      <c r="MLN49"/>
      <c r="MLO49"/>
      <c r="MLP49"/>
      <c r="MLQ49"/>
      <c r="MLR49"/>
      <c r="MLS49"/>
      <c r="MLT49"/>
      <c r="MLU49"/>
      <c r="MLV49"/>
      <c r="MLW49"/>
      <c r="MLX49"/>
      <c r="MLY49"/>
      <c r="MLZ49"/>
      <c r="MMA49"/>
      <c r="MMB49"/>
      <c r="MMC49"/>
      <c r="MMD49"/>
      <c r="MME49"/>
      <c r="MMF49"/>
      <c r="MMG49"/>
      <c r="MMH49"/>
      <c r="MMI49"/>
      <c r="MMJ49"/>
      <c r="MMK49"/>
      <c r="MML49"/>
      <c r="MMM49"/>
      <c r="MMN49"/>
      <c r="MMO49"/>
      <c r="MMP49"/>
      <c r="MMQ49"/>
      <c r="MMR49"/>
      <c r="MMS49"/>
      <c r="MMT49"/>
      <c r="MMU49"/>
      <c r="MMV49"/>
      <c r="MMW49"/>
      <c r="MMX49"/>
      <c r="MMY49"/>
      <c r="MMZ49"/>
      <c r="MNA49"/>
      <c r="MNB49"/>
      <c r="MNC49"/>
      <c r="MND49"/>
      <c r="MNE49"/>
      <c r="MNF49"/>
      <c r="MNG49"/>
      <c r="MNH49"/>
      <c r="MNI49"/>
      <c r="MNJ49"/>
      <c r="MNK49"/>
      <c r="MNL49"/>
      <c r="MNM49"/>
      <c r="MNN49"/>
      <c r="MNO49"/>
      <c r="MNP49"/>
      <c r="MNQ49"/>
      <c r="MNR49"/>
      <c r="MNS49"/>
      <c r="MNT49"/>
      <c r="MNU49"/>
      <c r="MNV49"/>
      <c r="MNW49"/>
      <c r="MNX49"/>
      <c r="MNY49"/>
      <c r="MNZ49"/>
      <c r="MOA49"/>
      <c r="MOB49"/>
      <c r="MOC49"/>
      <c r="MOD49"/>
      <c r="MOE49"/>
      <c r="MOF49"/>
      <c r="MOG49"/>
      <c r="MOH49"/>
      <c r="MOI49"/>
      <c r="MOJ49"/>
      <c r="MOK49"/>
      <c r="MOL49"/>
      <c r="MOM49"/>
      <c r="MON49"/>
      <c r="MOO49"/>
      <c r="MOP49"/>
      <c r="MOQ49"/>
      <c r="MOR49"/>
      <c r="MOS49"/>
      <c r="MOT49"/>
      <c r="MOU49"/>
      <c r="MOV49"/>
      <c r="MOW49"/>
      <c r="MOX49"/>
      <c r="MOY49"/>
      <c r="MOZ49"/>
      <c r="MPA49"/>
      <c r="MPB49"/>
      <c r="MPC49"/>
      <c r="MPD49"/>
      <c r="MPE49"/>
      <c r="MPF49"/>
      <c r="MPG49"/>
      <c r="MPH49"/>
      <c r="MPI49"/>
      <c r="MPJ49"/>
      <c r="MPK49"/>
      <c r="MPL49"/>
      <c r="MPM49"/>
      <c r="MPN49"/>
      <c r="MPO49"/>
      <c r="MPP49"/>
      <c r="MPQ49"/>
      <c r="MPR49"/>
      <c r="MPS49"/>
      <c r="MPT49"/>
      <c r="MPU49"/>
      <c r="MPV49"/>
      <c r="MPW49"/>
      <c r="MPX49"/>
      <c r="MPY49"/>
      <c r="MPZ49"/>
      <c r="MQA49"/>
      <c r="MQB49"/>
      <c r="MQC49"/>
      <c r="MQD49"/>
      <c r="MQE49"/>
      <c r="MQF49"/>
      <c r="MQG49"/>
      <c r="MQH49"/>
      <c r="MQI49"/>
      <c r="MQJ49"/>
      <c r="MQK49"/>
      <c r="MQL49"/>
      <c r="MQM49"/>
      <c r="MQN49"/>
      <c r="MQO49"/>
      <c r="MQP49"/>
      <c r="MQQ49"/>
      <c r="MQR49"/>
      <c r="MQS49"/>
      <c r="MQT49"/>
      <c r="MQU49"/>
      <c r="MQV49"/>
      <c r="MQW49"/>
      <c r="MQX49"/>
      <c r="MQY49"/>
      <c r="MQZ49"/>
      <c r="MRA49"/>
      <c r="MRB49"/>
      <c r="MRC49"/>
      <c r="MRD49"/>
      <c r="MRE49"/>
      <c r="MRF49"/>
      <c r="MRG49"/>
      <c r="MRH49"/>
      <c r="MRI49"/>
      <c r="MRJ49"/>
      <c r="MRK49"/>
      <c r="MRL49"/>
      <c r="MRM49"/>
      <c r="MRN49"/>
      <c r="MRO49"/>
      <c r="MRP49"/>
      <c r="MRQ49"/>
      <c r="MRR49"/>
      <c r="MRS49"/>
      <c r="MRT49"/>
      <c r="MRU49"/>
      <c r="MRV49"/>
      <c r="MRW49"/>
      <c r="MRX49"/>
      <c r="MRY49"/>
      <c r="MRZ49"/>
      <c r="MSA49"/>
      <c r="MSB49"/>
      <c r="MSC49"/>
      <c r="MSD49"/>
      <c r="MSE49"/>
      <c r="MSF49"/>
      <c r="MSG49"/>
      <c r="MSH49"/>
      <c r="MSI49"/>
      <c r="MSJ49"/>
      <c r="MSK49"/>
      <c r="MSL49"/>
      <c r="MSM49"/>
      <c r="MSN49"/>
      <c r="MSO49"/>
      <c r="MSP49"/>
      <c r="MSQ49"/>
      <c r="MSR49"/>
      <c r="MSS49"/>
      <c r="MST49"/>
      <c r="MSU49"/>
      <c r="MSV49"/>
      <c r="MSW49"/>
      <c r="MSX49"/>
      <c r="MSY49"/>
      <c r="MSZ49"/>
      <c r="MTA49"/>
      <c r="MTB49"/>
      <c r="MTC49"/>
      <c r="MTD49"/>
      <c r="MTE49"/>
      <c r="MTF49"/>
      <c r="MTG49"/>
      <c r="MTH49"/>
      <c r="MTI49"/>
      <c r="MTJ49"/>
      <c r="MTK49"/>
      <c r="MTL49"/>
      <c r="MTM49"/>
      <c r="MTN49"/>
      <c r="MTO49"/>
      <c r="MTP49"/>
      <c r="MTQ49"/>
      <c r="MTR49"/>
      <c r="MTS49"/>
      <c r="MTT49"/>
      <c r="MTU49"/>
      <c r="MTV49"/>
      <c r="MTW49"/>
      <c r="MTX49"/>
      <c r="MTY49"/>
      <c r="MTZ49"/>
      <c r="MUA49"/>
      <c r="MUB49"/>
      <c r="MUC49"/>
      <c r="MUD49"/>
      <c r="MUE49"/>
      <c r="MUF49"/>
      <c r="MUG49"/>
      <c r="MUH49"/>
      <c r="MUI49"/>
      <c r="MUJ49"/>
      <c r="MUK49"/>
      <c r="MUL49"/>
      <c r="MUM49"/>
      <c r="MUN49"/>
      <c r="MUO49"/>
      <c r="MUP49"/>
      <c r="MUQ49"/>
      <c r="MUR49"/>
      <c r="MUS49"/>
      <c r="MUT49"/>
      <c r="MUU49"/>
      <c r="MUV49"/>
      <c r="MUW49"/>
      <c r="MUX49"/>
      <c r="MUY49"/>
      <c r="MUZ49"/>
      <c r="MVA49"/>
      <c r="MVB49"/>
      <c r="MVC49"/>
      <c r="MVD49"/>
      <c r="MVE49"/>
      <c r="MVF49"/>
      <c r="MVG49"/>
      <c r="MVH49"/>
      <c r="MVI49"/>
      <c r="MVJ49"/>
      <c r="MVK49"/>
      <c r="MVL49"/>
      <c r="MVM49"/>
      <c r="MVN49"/>
      <c r="MVO49"/>
      <c r="MVP49"/>
      <c r="MVQ49"/>
      <c r="MVR49"/>
      <c r="MVS49"/>
      <c r="MVT49"/>
      <c r="MVU49"/>
      <c r="MVV49"/>
      <c r="MVW49"/>
      <c r="MVX49"/>
      <c r="MVY49"/>
      <c r="MVZ49"/>
      <c r="MWA49"/>
      <c r="MWB49"/>
      <c r="MWC49"/>
      <c r="MWD49"/>
      <c r="MWE49"/>
      <c r="MWF49"/>
      <c r="MWG49"/>
      <c r="MWH49"/>
      <c r="MWI49"/>
      <c r="MWJ49"/>
      <c r="MWK49"/>
      <c r="MWL49"/>
      <c r="MWM49"/>
      <c r="MWN49"/>
      <c r="MWO49"/>
      <c r="MWP49"/>
      <c r="MWQ49"/>
      <c r="MWR49"/>
      <c r="MWS49"/>
      <c r="MWT49"/>
      <c r="MWU49"/>
      <c r="MWV49"/>
      <c r="MWW49"/>
      <c r="MWX49"/>
      <c r="MWY49"/>
      <c r="MWZ49"/>
      <c r="MXA49"/>
      <c r="MXB49"/>
      <c r="MXC49"/>
      <c r="MXD49"/>
      <c r="MXE49"/>
      <c r="MXF49"/>
      <c r="MXG49"/>
      <c r="MXH49"/>
      <c r="MXI49"/>
      <c r="MXJ49"/>
      <c r="MXK49"/>
      <c r="MXL49"/>
      <c r="MXM49"/>
      <c r="MXN49"/>
      <c r="MXO49"/>
      <c r="MXP49"/>
      <c r="MXQ49"/>
      <c r="MXR49"/>
      <c r="MXS49"/>
      <c r="MXT49"/>
      <c r="MXU49"/>
      <c r="MXV49"/>
      <c r="MXW49"/>
      <c r="MXX49"/>
      <c r="MXY49"/>
      <c r="MXZ49"/>
      <c r="MYA49"/>
      <c r="MYB49"/>
      <c r="MYC49"/>
      <c r="MYD49"/>
      <c r="MYE49"/>
      <c r="MYF49"/>
      <c r="MYG49"/>
      <c r="MYH49"/>
      <c r="MYI49"/>
      <c r="MYJ49"/>
      <c r="MYK49"/>
      <c r="MYL49"/>
      <c r="MYM49"/>
      <c r="MYN49"/>
      <c r="MYO49"/>
      <c r="MYP49"/>
      <c r="MYQ49"/>
      <c r="MYR49"/>
      <c r="MYS49"/>
      <c r="MYT49"/>
      <c r="MYU49"/>
      <c r="MYV49"/>
      <c r="MYW49"/>
      <c r="MYX49"/>
      <c r="MYY49"/>
      <c r="MYZ49"/>
      <c r="MZA49"/>
      <c r="MZB49"/>
      <c r="MZC49"/>
      <c r="MZD49"/>
      <c r="MZE49"/>
      <c r="MZF49"/>
      <c r="MZG49"/>
      <c r="MZH49"/>
      <c r="MZI49"/>
      <c r="MZJ49"/>
      <c r="MZK49"/>
      <c r="MZL49"/>
      <c r="MZM49"/>
      <c r="MZN49"/>
      <c r="MZO49"/>
      <c r="MZP49"/>
      <c r="MZQ49"/>
      <c r="MZR49"/>
      <c r="MZS49"/>
      <c r="MZT49"/>
      <c r="MZU49"/>
      <c r="MZV49"/>
      <c r="MZW49"/>
      <c r="MZX49"/>
      <c r="MZY49"/>
      <c r="MZZ49"/>
      <c r="NAA49"/>
      <c r="NAB49"/>
      <c r="NAC49"/>
      <c r="NAD49"/>
      <c r="NAE49"/>
      <c r="NAF49"/>
      <c r="NAG49"/>
      <c r="NAH49"/>
      <c r="NAI49"/>
      <c r="NAJ49"/>
      <c r="NAK49"/>
      <c r="NAL49"/>
      <c r="NAM49"/>
      <c r="NAN49"/>
      <c r="NAO49"/>
      <c r="NAP49"/>
      <c r="NAQ49"/>
      <c r="NAR49"/>
      <c r="NAS49"/>
      <c r="NAT49"/>
      <c r="NAU49"/>
      <c r="NAV49"/>
      <c r="NAW49"/>
      <c r="NAX49"/>
      <c r="NAY49"/>
      <c r="NAZ49"/>
      <c r="NBA49"/>
      <c r="NBB49"/>
      <c r="NBC49"/>
      <c r="NBD49"/>
      <c r="NBE49"/>
      <c r="NBF49"/>
      <c r="NBG49"/>
      <c r="NBH49"/>
      <c r="NBI49"/>
      <c r="NBJ49"/>
      <c r="NBK49"/>
      <c r="NBL49"/>
      <c r="NBM49"/>
      <c r="NBN49"/>
      <c r="NBO49"/>
      <c r="NBP49"/>
      <c r="NBQ49"/>
      <c r="NBR49"/>
      <c r="NBS49"/>
      <c r="NBT49"/>
      <c r="NBU49"/>
      <c r="NBV49"/>
      <c r="NBW49"/>
      <c r="NBX49"/>
      <c r="NBY49"/>
      <c r="NBZ49"/>
      <c r="NCA49"/>
      <c r="NCB49"/>
      <c r="NCC49"/>
      <c r="NCD49"/>
      <c r="NCE49"/>
      <c r="NCF49"/>
      <c r="NCG49"/>
      <c r="NCH49"/>
      <c r="NCI49"/>
      <c r="NCJ49"/>
      <c r="NCK49"/>
      <c r="NCL49"/>
      <c r="NCM49"/>
      <c r="NCN49"/>
      <c r="NCO49"/>
      <c r="NCP49"/>
      <c r="NCQ49"/>
      <c r="NCR49"/>
      <c r="NCS49"/>
      <c r="NCT49"/>
      <c r="NCU49"/>
      <c r="NCV49"/>
      <c r="NCW49"/>
      <c r="NCX49"/>
      <c r="NCY49"/>
      <c r="NCZ49"/>
      <c r="NDA49"/>
      <c r="NDB49"/>
      <c r="NDC49"/>
      <c r="NDD49"/>
      <c r="NDE49"/>
      <c r="NDF49"/>
      <c r="NDG49"/>
      <c r="NDH49"/>
      <c r="NDI49"/>
      <c r="NDJ49"/>
      <c r="NDK49"/>
      <c r="NDL49"/>
      <c r="NDM49"/>
      <c r="NDN49"/>
      <c r="NDO49"/>
      <c r="NDP49"/>
      <c r="NDQ49"/>
      <c r="NDR49"/>
      <c r="NDS49"/>
      <c r="NDT49"/>
      <c r="NDU49"/>
      <c r="NDV49"/>
      <c r="NDW49"/>
      <c r="NDX49"/>
      <c r="NDY49"/>
      <c r="NDZ49"/>
      <c r="NEA49"/>
      <c r="NEB49"/>
      <c r="NEC49"/>
      <c r="NED49"/>
      <c r="NEE49"/>
      <c r="NEF49"/>
      <c r="NEG49"/>
      <c r="NEH49"/>
      <c r="NEI49"/>
      <c r="NEJ49"/>
      <c r="NEK49"/>
      <c r="NEL49"/>
      <c r="NEM49"/>
      <c r="NEN49"/>
      <c r="NEO49"/>
      <c r="NEP49"/>
      <c r="NEQ49"/>
      <c r="NER49"/>
      <c r="NES49"/>
      <c r="NET49"/>
      <c r="NEU49"/>
      <c r="NEV49"/>
      <c r="NEW49"/>
      <c r="NEX49"/>
      <c r="NEY49"/>
      <c r="NEZ49"/>
      <c r="NFA49"/>
      <c r="NFB49"/>
      <c r="NFC49"/>
      <c r="NFD49"/>
      <c r="NFE49"/>
      <c r="NFF49"/>
      <c r="NFG49"/>
      <c r="NFH49"/>
      <c r="NFI49"/>
      <c r="NFJ49"/>
      <c r="NFK49"/>
      <c r="NFL49"/>
      <c r="NFM49"/>
      <c r="NFN49"/>
      <c r="NFO49"/>
      <c r="NFP49"/>
      <c r="NFQ49"/>
      <c r="NFR49"/>
      <c r="NFS49"/>
      <c r="NFT49"/>
      <c r="NFU49"/>
      <c r="NFV49"/>
      <c r="NFW49"/>
      <c r="NFX49"/>
      <c r="NFY49"/>
      <c r="NFZ49"/>
      <c r="NGA49"/>
      <c r="NGB49"/>
      <c r="NGC49"/>
      <c r="NGD49"/>
      <c r="NGE49"/>
      <c r="NGF49"/>
      <c r="NGG49"/>
      <c r="NGH49"/>
      <c r="NGI49"/>
      <c r="NGJ49"/>
      <c r="NGK49"/>
      <c r="NGL49"/>
      <c r="NGM49"/>
      <c r="NGN49"/>
      <c r="NGO49"/>
      <c r="NGP49"/>
      <c r="NGQ49"/>
      <c r="NGR49"/>
      <c r="NGS49"/>
      <c r="NGT49"/>
      <c r="NGU49"/>
      <c r="NGV49"/>
      <c r="NGW49"/>
      <c r="NGX49"/>
      <c r="NGY49"/>
      <c r="NGZ49"/>
      <c r="NHA49"/>
      <c r="NHB49"/>
      <c r="NHC49"/>
      <c r="NHD49"/>
      <c r="NHE49"/>
      <c r="NHF49"/>
      <c r="NHG49"/>
      <c r="NHH49"/>
      <c r="NHI49"/>
      <c r="NHJ49"/>
      <c r="NHK49"/>
      <c r="NHL49"/>
      <c r="NHM49"/>
      <c r="NHN49"/>
      <c r="NHO49"/>
      <c r="NHP49"/>
      <c r="NHQ49"/>
      <c r="NHR49"/>
      <c r="NHS49"/>
      <c r="NHT49"/>
      <c r="NHU49"/>
      <c r="NHV49"/>
      <c r="NHW49"/>
      <c r="NHX49"/>
      <c r="NHY49"/>
      <c r="NHZ49"/>
      <c r="NIA49"/>
      <c r="NIB49"/>
      <c r="NIC49"/>
      <c r="NID49"/>
      <c r="NIE49"/>
      <c r="NIF49"/>
      <c r="NIG49"/>
      <c r="NIH49"/>
      <c r="NII49"/>
      <c r="NIJ49"/>
      <c r="NIK49"/>
      <c r="NIL49"/>
      <c r="NIM49"/>
      <c r="NIN49"/>
      <c r="NIO49"/>
      <c r="NIP49"/>
      <c r="NIQ49"/>
      <c r="NIR49"/>
      <c r="NIS49"/>
      <c r="NIT49"/>
      <c r="NIU49"/>
      <c r="NIV49"/>
      <c r="NIW49"/>
      <c r="NIX49"/>
      <c r="NIY49"/>
      <c r="NIZ49"/>
      <c r="NJA49"/>
      <c r="NJB49"/>
      <c r="NJC49"/>
      <c r="NJD49"/>
      <c r="NJE49"/>
      <c r="NJF49"/>
      <c r="NJG49"/>
      <c r="NJH49"/>
      <c r="NJI49"/>
      <c r="NJJ49"/>
      <c r="NJK49"/>
      <c r="NJL49"/>
      <c r="NJM49"/>
      <c r="NJN49"/>
      <c r="NJO49"/>
      <c r="NJP49"/>
      <c r="NJQ49"/>
      <c r="NJR49"/>
      <c r="NJS49"/>
      <c r="NJT49"/>
      <c r="NJU49"/>
      <c r="NJV49"/>
      <c r="NJW49"/>
      <c r="NJX49"/>
      <c r="NJY49"/>
      <c r="NJZ49"/>
      <c r="NKA49"/>
      <c r="NKB49"/>
      <c r="NKC49"/>
      <c r="NKD49"/>
      <c r="NKE49"/>
      <c r="NKF49"/>
      <c r="NKG49"/>
      <c r="NKH49"/>
      <c r="NKI49"/>
      <c r="NKJ49"/>
      <c r="NKK49"/>
      <c r="NKL49"/>
      <c r="NKM49"/>
      <c r="NKN49"/>
      <c r="NKO49"/>
      <c r="NKP49"/>
      <c r="NKQ49"/>
      <c r="NKR49"/>
      <c r="NKS49"/>
      <c r="NKT49"/>
      <c r="NKU49"/>
      <c r="NKV49"/>
      <c r="NKW49"/>
      <c r="NKX49"/>
      <c r="NKY49"/>
      <c r="NKZ49"/>
      <c r="NLA49"/>
      <c r="NLB49"/>
      <c r="NLC49"/>
      <c r="NLD49"/>
      <c r="NLE49"/>
      <c r="NLF49"/>
      <c r="NLG49"/>
      <c r="NLH49"/>
      <c r="NLI49"/>
      <c r="NLJ49"/>
      <c r="NLK49"/>
      <c r="NLL49"/>
      <c r="NLM49"/>
      <c r="NLN49"/>
      <c r="NLO49"/>
      <c r="NLP49"/>
      <c r="NLQ49"/>
      <c r="NLR49"/>
      <c r="NLS49"/>
      <c r="NLT49"/>
      <c r="NLU49"/>
      <c r="NLV49"/>
      <c r="NLW49"/>
      <c r="NLX49"/>
      <c r="NLY49"/>
      <c r="NLZ49"/>
      <c r="NMA49"/>
      <c r="NMB49"/>
      <c r="NMC49"/>
      <c r="NMD49"/>
      <c r="NME49"/>
      <c r="NMF49"/>
      <c r="NMG49"/>
      <c r="NMH49"/>
      <c r="NMI49"/>
      <c r="NMJ49"/>
      <c r="NMK49"/>
      <c r="NML49"/>
      <c r="NMM49"/>
      <c r="NMN49"/>
      <c r="NMO49"/>
      <c r="NMP49"/>
      <c r="NMQ49"/>
      <c r="NMR49"/>
      <c r="NMS49"/>
      <c r="NMT49"/>
      <c r="NMU49"/>
      <c r="NMV49"/>
      <c r="NMW49"/>
      <c r="NMX49"/>
      <c r="NMY49"/>
      <c r="NMZ49"/>
      <c r="NNA49"/>
      <c r="NNB49"/>
      <c r="NNC49"/>
      <c r="NND49"/>
      <c r="NNE49"/>
      <c r="NNF49"/>
      <c r="NNG49"/>
      <c r="NNH49"/>
      <c r="NNI49"/>
      <c r="NNJ49"/>
      <c r="NNK49"/>
      <c r="NNL49"/>
      <c r="NNM49"/>
      <c r="NNN49"/>
      <c r="NNO49"/>
      <c r="NNP49"/>
      <c r="NNQ49"/>
      <c r="NNR49"/>
      <c r="NNS49"/>
      <c r="NNT49"/>
      <c r="NNU49"/>
      <c r="NNV49"/>
      <c r="NNW49"/>
      <c r="NNX49"/>
      <c r="NNY49"/>
      <c r="NNZ49"/>
      <c r="NOA49"/>
      <c r="NOB49"/>
      <c r="NOC49"/>
      <c r="NOD49"/>
      <c r="NOE49"/>
      <c r="NOF49"/>
      <c r="NOG49"/>
      <c r="NOH49"/>
      <c r="NOI49"/>
      <c r="NOJ49"/>
      <c r="NOK49"/>
      <c r="NOL49"/>
      <c r="NOM49"/>
      <c r="NON49"/>
      <c r="NOO49"/>
      <c r="NOP49"/>
      <c r="NOQ49"/>
      <c r="NOR49"/>
      <c r="NOS49"/>
      <c r="NOT49"/>
      <c r="NOU49"/>
      <c r="NOV49"/>
      <c r="NOW49"/>
      <c r="NOX49"/>
      <c r="NOY49"/>
      <c r="NOZ49"/>
      <c r="NPA49"/>
      <c r="NPB49"/>
      <c r="NPC49"/>
      <c r="NPD49"/>
      <c r="NPE49"/>
      <c r="NPF49"/>
      <c r="NPG49"/>
      <c r="NPH49"/>
      <c r="NPI49"/>
      <c r="NPJ49"/>
      <c r="NPK49"/>
      <c r="NPL49"/>
      <c r="NPM49"/>
      <c r="NPN49"/>
      <c r="NPO49"/>
      <c r="NPP49"/>
      <c r="NPQ49"/>
      <c r="NPR49"/>
      <c r="NPS49"/>
      <c r="NPT49"/>
      <c r="NPU49"/>
      <c r="NPV49"/>
      <c r="NPW49"/>
      <c r="NPX49"/>
      <c r="NPY49"/>
      <c r="NPZ49"/>
      <c r="NQA49"/>
      <c r="NQB49"/>
      <c r="NQC49"/>
      <c r="NQD49"/>
      <c r="NQE49"/>
      <c r="NQF49"/>
      <c r="NQG49"/>
      <c r="NQH49"/>
      <c r="NQI49"/>
      <c r="NQJ49"/>
      <c r="NQK49"/>
      <c r="NQL49"/>
      <c r="NQM49"/>
      <c r="NQN49"/>
      <c r="NQO49"/>
      <c r="NQP49"/>
      <c r="NQQ49"/>
      <c r="NQR49"/>
      <c r="NQS49"/>
      <c r="NQT49"/>
      <c r="NQU49"/>
      <c r="NQV49"/>
      <c r="NQW49"/>
      <c r="NQX49"/>
      <c r="NQY49"/>
      <c r="NQZ49"/>
      <c r="NRA49"/>
      <c r="NRB49"/>
      <c r="NRC49"/>
      <c r="NRD49"/>
      <c r="NRE49"/>
      <c r="NRF49"/>
      <c r="NRG49"/>
      <c r="NRH49"/>
      <c r="NRI49"/>
    </row>
    <row r="50" spans="1:9941" s="54" customFormat="1" ht="12.2" customHeight="1" x14ac:dyDescent="0.2">
      <c r="A50" s="1182" t="s">
        <v>604</v>
      </c>
      <c r="B50" s="854" t="s">
        <v>155</v>
      </c>
      <c r="C50" s="636">
        <f>'1. mell.bevétel_össz'!C49-'26._önként_össz_bev'!C51-'26._államig_össz_bev'!C50</f>
        <v>0</v>
      </c>
      <c r="D50" s="411">
        <f>'1. mell.bevétel_össz'!D49-'26._önként_össz_bev'!D51-'26._államig_össz_bev'!D50</f>
        <v>0</v>
      </c>
      <c r="E50" s="694">
        <f>'1. mell.bevétel_össz'!E49-'26._önként_össz_bev'!E51-'26._államig_össz_bev'!E50</f>
        <v>0</v>
      </c>
      <c r="F50" s="694">
        <f>'1. mell.bevétel_össz'!F49-'26._önként_össz_bev'!F51-'26._államig_össz_bev'!F50</f>
        <v>0</v>
      </c>
      <c r="G50" s="694">
        <f>'1. mell.bevétel_össz'!G49-'26._önként_össz_bev'!G51-'26._államig_össz_bev'!G50</f>
        <v>0</v>
      </c>
      <c r="H50" s="413">
        <f t="shared" si="2"/>
        <v>0</v>
      </c>
      <c r="I50" s="757">
        <f>'1. mell.bevétel_össz'!I49-'26._önként_össz_bev'!I51-'26._államig_össz_bev'!I50</f>
        <v>0</v>
      </c>
      <c r="J50" s="413">
        <f>'1. mell.bevétel_össz'!J49-'26._önként_össz_bev'!J51-'26._államig_össz_bev'!J50</f>
        <v>0</v>
      </c>
      <c r="K50" s="413">
        <f>'1. mell.bevétel_össz'!K49-'26._önként_össz_bev'!K51-'26._államig_össz_bev'!K50</f>
        <v>0</v>
      </c>
      <c r="L50" s="413" t="e">
        <f>'1. mell.bevétel_össz'!L49-'26._önként_össz_bev'!L51</f>
        <v>#DIV/0!</v>
      </c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  <c r="RG50"/>
      <c r="RH50"/>
      <c r="RI50"/>
      <c r="RJ50"/>
      <c r="RK50"/>
      <c r="RL50"/>
      <c r="RM50"/>
      <c r="RN50"/>
      <c r="RO50"/>
      <c r="RP50"/>
      <c r="RQ50"/>
      <c r="RR50"/>
      <c r="RS50"/>
      <c r="RT50"/>
      <c r="RU50"/>
      <c r="RV50"/>
      <c r="RW50"/>
      <c r="RX50"/>
      <c r="RY50"/>
      <c r="RZ50"/>
      <c r="SA50"/>
      <c r="SB50"/>
      <c r="SC50"/>
      <c r="SD50"/>
      <c r="SE50"/>
      <c r="SF50"/>
      <c r="SG50"/>
      <c r="SH50"/>
      <c r="SI50"/>
      <c r="SJ50"/>
      <c r="SK50"/>
      <c r="SL50"/>
      <c r="SM50"/>
      <c r="SN50"/>
      <c r="SO50"/>
      <c r="SP50"/>
      <c r="SQ50"/>
      <c r="SR50"/>
      <c r="SS50"/>
      <c r="ST50"/>
      <c r="SU50"/>
      <c r="SV50"/>
      <c r="SW50"/>
      <c r="SX50"/>
      <c r="SY50"/>
      <c r="SZ50"/>
      <c r="TA50"/>
      <c r="TB50"/>
      <c r="TC50"/>
      <c r="TD50"/>
      <c r="TE50"/>
      <c r="TF50"/>
      <c r="TG50"/>
      <c r="TH50"/>
      <c r="TI50"/>
      <c r="TJ50"/>
      <c r="TK50"/>
      <c r="TL50"/>
      <c r="TM50"/>
      <c r="TN50"/>
      <c r="TO50"/>
      <c r="TP50"/>
      <c r="TQ50"/>
      <c r="TR50"/>
      <c r="TS50"/>
      <c r="TT50"/>
      <c r="TU50"/>
      <c r="TV50"/>
      <c r="TW50"/>
      <c r="TX50"/>
      <c r="TY50"/>
      <c r="TZ50"/>
      <c r="UA50"/>
      <c r="UB50"/>
      <c r="UC50"/>
      <c r="UD50"/>
      <c r="UE50"/>
      <c r="UF50"/>
      <c r="UG50"/>
      <c r="UH50"/>
      <c r="UI50"/>
      <c r="UJ50"/>
      <c r="UK50"/>
      <c r="UL50"/>
      <c r="UM50"/>
      <c r="UN50"/>
      <c r="UO50"/>
      <c r="UP50"/>
      <c r="UQ50"/>
      <c r="UR50"/>
      <c r="US50"/>
      <c r="UT50"/>
      <c r="UU50"/>
      <c r="UV50"/>
      <c r="UW50"/>
      <c r="UX50"/>
      <c r="UY50"/>
      <c r="UZ50"/>
      <c r="VA50"/>
      <c r="VB50"/>
      <c r="VC50"/>
      <c r="VD50"/>
      <c r="VE50"/>
      <c r="VF50"/>
      <c r="VG50"/>
      <c r="VH50"/>
      <c r="VI50"/>
      <c r="VJ50"/>
      <c r="VK50"/>
      <c r="VL50"/>
      <c r="VM50"/>
      <c r="VN50"/>
      <c r="VO50"/>
      <c r="VP50"/>
      <c r="VQ50"/>
      <c r="VR50"/>
      <c r="VS50"/>
      <c r="VT50"/>
      <c r="VU50"/>
      <c r="VV50"/>
      <c r="VW50"/>
      <c r="VX50"/>
      <c r="VY50"/>
      <c r="VZ50"/>
      <c r="WA50"/>
      <c r="WB50"/>
      <c r="WC50"/>
      <c r="WD50"/>
      <c r="WE50"/>
      <c r="WF50"/>
      <c r="WG50"/>
      <c r="WH50"/>
      <c r="WI50"/>
      <c r="WJ50"/>
      <c r="WK50"/>
      <c r="WL50"/>
      <c r="WM50"/>
      <c r="WN50"/>
      <c r="WO50"/>
      <c r="WP50"/>
      <c r="WQ50"/>
      <c r="WR50"/>
      <c r="WS50"/>
      <c r="WT50"/>
      <c r="WU50"/>
      <c r="WV50"/>
      <c r="WW50"/>
      <c r="WX50"/>
      <c r="WY50"/>
      <c r="WZ50"/>
      <c r="XA50"/>
      <c r="XB50"/>
      <c r="XC50"/>
      <c r="XD50"/>
      <c r="XE50"/>
      <c r="XF50"/>
      <c r="XG50"/>
      <c r="XH50"/>
      <c r="XI50"/>
      <c r="XJ50"/>
      <c r="XK50"/>
      <c r="XL50"/>
      <c r="XM50"/>
      <c r="XN50"/>
      <c r="XO50"/>
      <c r="XP50"/>
      <c r="XQ50"/>
      <c r="XR50"/>
      <c r="XS50"/>
      <c r="XT50"/>
      <c r="XU50"/>
      <c r="XV50"/>
      <c r="XW50"/>
      <c r="XX50"/>
      <c r="XY50"/>
      <c r="XZ50"/>
      <c r="YA50"/>
      <c r="YB50"/>
      <c r="YC50"/>
      <c r="YD50"/>
      <c r="YE50"/>
      <c r="YF50"/>
      <c r="YG50"/>
      <c r="YH50"/>
      <c r="YI50"/>
      <c r="YJ50"/>
      <c r="YK50"/>
      <c r="YL50"/>
      <c r="YM50"/>
      <c r="YN50"/>
      <c r="YO50"/>
      <c r="YP50"/>
      <c r="YQ50"/>
      <c r="YR50"/>
      <c r="YS50"/>
      <c r="YT50"/>
      <c r="YU50"/>
      <c r="YV50"/>
      <c r="YW50"/>
      <c r="YX50"/>
      <c r="YY50"/>
      <c r="YZ50"/>
      <c r="ZA50"/>
      <c r="ZB50"/>
      <c r="ZC50"/>
      <c r="ZD50"/>
      <c r="ZE50"/>
      <c r="ZF50"/>
      <c r="ZG50"/>
      <c r="ZH50"/>
      <c r="ZI50"/>
      <c r="ZJ50"/>
      <c r="ZK50"/>
      <c r="ZL50"/>
      <c r="ZM50"/>
      <c r="ZN50"/>
      <c r="ZO50"/>
      <c r="ZP50"/>
      <c r="ZQ50"/>
      <c r="ZR50"/>
      <c r="ZS50"/>
      <c r="ZT50"/>
      <c r="ZU50"/>
      <c r="ZV50"/>
      <c r="ZW50"/>
      <c r="ZX50"/>
      <c r="ZY50"/>
      <c r="ZZ50"/>
      <c r="AAA50"/>
      <c r="AAB50"/>
      <c r="AAC50"/>
      <c r="AAD50"/>
      <c r="AAE50"/>
      <c r="AAF50"/>
      <c r="AAG50"/>
      <c r="AAH50"/>
      <c r="AAI50"/>
      <c r="AAJ50"/>
      <c r="AAK50"/>
      <c r="AAL50"/>
      <c r="AAM50"/>
      <c r="AAN50"/>
      <c r="AAO50"/>
      <c r="AAP50"/>
      <c r="AAQ50"/>
      <c r="AAR50"/>
      <c r="AAS50"/>
      <c r="AAT50"/>
      <c r="AAU50"/>
      <c r="AAV50"/>
      <c r="AAW50"/>
      <c r="AAX50"/>
      <c r="AAY50"/>
      <c r="AAZ50"/>
      <c r="ABA50"/>
      <c r="ABB50"/>
      <c r="ABC50"/>
      <c r="ABD50"/>
      <c r="ABE50"/>
      <c r="ABF50"/>
      <c r="ABG50"/>
      <c r="ABH50"/>
      <c r="ABI50"/>
      <c r="ABJ50"/>
      <c r="ABK50"/>
      <c r="ABL50"/>
      <c r="ABM50"/>
      <c r="ABN50"/>
      <c r="ABO50"/>
      <c r="ABP50"/>
      <c r="ABQ50"/>
      <c r="ABR50"/>
      <c r="ABS50"/>
      <c r="ABT50"/>
      <c r="ABU50"/>
      <c r="ABV50"/>
      <c r="ABW50"/>
      <c r="ABX50"/>
      <c r="ABY50"/>
      <c r="ABZ50"/>
      <c r="ACA50"/>
      <c r="ACB50"/>
      <c r="ACC50"/>
      <c r="ACD50"/>
      <c r="ACE50"/>
      <c r="ACF50"/>
      <c r="ACG50"/>
      <c r="ACH50"/>
      <c r="ACI50"/>
      <c r="ACJ50"/>
      <c r="ACK50"/>
      <c r="ACL50"/>
      <c r="ACM50"/>
      <c r="ACN50"/>
      <c r="ACO50"/>
      <c r="ACP50"/>
      <c r="ACQ50"/>
      <c r="ACR50"/>
      <c r="ACS50"/>
      <c r="ACT50"/>
      <c r="ACU50"/>
      <c r="ACV50"/>
      <c r="ACW50"/>
      <c r="ACX50"/>
      <c r="ACY50"/>
      <c r="ACZ50"/>
      <c r="ADA50"/>
      <c r="ADB50"/>
      <c r="ADC50"/>
      <c r="ADD50"/>
      <c r="ADE50"/>
      <c r="ADF50"/>
      <c r="ADG50"/>
      <c r="ADH50"/>
      <c r="ADI50"/>
      <c r="ADJ50"/>
      <c r="ADK50"/>
      <c r="ADL50"/>
      <c r="ADM50"/>
      <c r="ADN50"/>
      <c r="ADO50"/>
      <c r="ADP50"/>
      <c r="ADQ50"/>
      <c r="ADR50"/>
      <c r="ADS50"/>
      <c r="ADT50"/>
      <c r="ADU50"/>
      <c r="ADV50"/>
      <c r="ADW50"/>
      <c r="ADX50"/>
      <c r="ADY50"/>
      <c r="ADZ50"/>
      <c r="AEA50"/>
      <c r="AEB50"/>
      <c r="AEC50"/>
      <c r="AED50"/>
      <c r="AEE50"/>
      <c r="AEF50"/>
      <c r="AEG50"/>
      <c r="AEH50"/>
      <c r="AEI50"/>
      <c r="AEJ50"/>
      <c r="AEK50"/>
      <c r="AEL50"/>
      <c r="AEM50"/>
      <c r="AEN50"/>
      <c r="AEO50"/>
      <c r="AEP50"/>
      <c r="AEQ50"/>
      <c r="AER50"/>
      <c r="AES50"/>
      <c r="AET50"/>
      <c r="AEU50"/>
      <c r="AEV50"/>
      <c r="AEW50"/>
      <c r="AEX50"/>
      <c r="AEY50"/>
      <c r="AEZ50"/>
      <c r="AFA50"/>
      <c r="AFB50"/>
      <c r="AFC50"/>
      <c r="AFD50"/>
      <c r="AFE50"/>
      <c r="AFF50"/>
      <c r="AFG50"/>
      <c r="AFH50"/>
      <c r="AFI50"/>
      <c r="AFJ50"/>
      <c r="AFK50"/>
      <c r="AFL50"/>
      <c r="AFM50"/>
      <c r="AFN50"/>
      <c r="AFO50"/>
      <c r="AFP50"/>
      <c r="AFQ50"/>
      <c r="AFR50"/>
      <c r="AFS50"/>
      <c r="AFT50"/>
      <c r="AFU50"/>
      <c r="AFV50"/>
      <c r="AFW50"/>
      <c r="AFX50"/>
      <c r="AFY50"/>
      <c r="AFZ50"/>
      <c r="AGA50"/>
      <c r="AGB50"/>
      <c r="AGC50"/>
      <c r="AGD50"/>
      <c r="AGE50"/>
      <c r="AGF50"/>
      <c r="AGG50"/>
      <c r="AGH50"/>
      <c r="AGI50"/>
      <c r="AGJ50"/>
      <c r="AGK50"/>
      <c r="AGL50"/>
      <c r="AGM50"/>
      <c r="AGN50"/>
      <c r="AGO50"/>
      <c r="AGP50"/>
      <c r="AGQ50"/>
      <c r="AGR50"/>
      <c r="AGS50"/>
      <c r="AGT50"/>
      <c r="AGU50"/>
      <c r="AGV50"/>
      <c r="AGW50"/>
      <c r="AGX50"/>
      <c r="AGY50"/>
      <c r="AGZ50"/>
      <c r="AHA50"/>
      <c r="AHB50"/>
      <c r="AHC50"/>
      <c r="AHD50"/>
      <c r="AHE50"/>
      <c r="AHF50"/>
      <c r="AHG50"/>
      <c r="AHH50"/>
      <c r="AHI50"/>
      <c r="AHJ50"/>
      <c r="AHK50"/>
      <c r="AHL50"/>
      <c r="AHM50"/>
      <c r="AHN50"/>
      <c r="AHO50"/>
      <c r="AHP50"/>
      <c r="AHQ50"/>
      <c r="AHR50"/>
      <c r="AHS50"/>
      <c r="AHT50"/>
      <c r="AHU50"/>
      <c r="AHV50"/>
      <c r="AHW50"/>
      <c r="AHX50"/>
      <c r="AHY50"/>
      <c r="AHZ50"/>
      <c r="AIA50"/>
      <c r="AIB50"/>
      <c r="AIC50"/>
      <c r="AID50"/>
      <c r="AIE50"/>
      <c r="AIF50"/>
      <c r="AIG50"/>
      <c r="AIH50"/>
      <c r="AII50"/>
      <c r="AIJ50"/>
      <c r="AIK50"/>
      <c r="AIL50"/>
      <c r="AIM50"/>
      <c r="AIN50"/>
      <c r="AIO50"/>
      <c r="AIP50"/>
      <c r="AIQ50"/>
      <c r="AIR50"/>
      <c r="AIS50"/>
      <c r="AIT50"/>
      <c r="AIU50"/>
      <c r="AIV50"/>
      <c r="AIW50"/>
      <c r="AIX50"/>
      <c r="AIY50"/>
      <c r="AIZ50"/>
      <c r="AJA50"/>
      <c r="AJB50"/>
      <c r="AJC50"/>
      <c r="AJD50"/>
      <c r="AJE50"/>
      <c r="AJF50"/>
      <c r="AJG50"/>
      <c r="AJH50"/>
      <c r="AJI50"/>
      <c r="AJJ50"/>
      <c r="AJK50"/>
      <c r="AJL50"/>
      <c r="AJM50"/>
      <c r="AJN50"/>
      <c r="AJO50"/>
      <c r="AJP50"/>
      <c r="AJQ50"/>
      <c r="AJR50"/>
      <c r="AJS50"/>
      <c r="AJT50"/>
      <c r="AJU50"/>
      <c r="AJV50"/>
      <c r="AJW50"/>
      <c r="AJX50"/>
      <c r="AJY50"/>
      <c r="AJZ50"/>
      <c r="AKA50"/>
      <c r="AKB50"/>
      <c r="AKC50"/>
      <c r="AKD50"/>
      <c r="AKE50"/>
      <c r="AKF50"/>
      <c r="AKG50"/>
      <c r="AKH50"/>
      <c r="AKI50"/>
      <c r="AKJ50"/>
      <c r="AKK50"/>
      <c r="AKL50"/>
      <c r="AKM50"/>
      <c r="AKN50"/>
      <c r="AKO50"/>
      <c r="AKP50"/>
      <c r="AKQ50"/>
      <c r="AKR50"/>
      <c r="AKS50"/>
      <c r="AKT50"/>
      <c r="AKU50"/>
      <c r="AKV50"/>
      <c r="AKW50"/>
      <c r="AKX50"/>
      <c r="AKY50"/>
      <c r="AKZ50"/>
      <c r="ALA50"/>
      <c r="ALB50"/>
      <c r="ALC50"/>
      <c r="ALD50"/>
      <c r="ALE50"/>
      <c r="ALF50"/>
      <c r="ALG50"/>
      <c r="ALH50"/>
      <c r="ALI50"/>
      <c r="ALJ50"/>
      <c r="ALK50"/>
      <c r="ALL50"/>
      <c r="ALM50"/>
      <c r="ALN50"/>
      <c r="ALO50"/>
      <c r="ALP50"/>
      <c r="ALQ50"/>
      <c r="ALR50"/>
      <c r="ALS50"/>
      <c r="ALT50"/>
      <c r="ALU50"/>
      <c r="ALV50"/>
      <c r="ALW50"/>
      <c r="ALX50"/>
      <c r="ALY50"/>
      <c r="ALZ50"/>
      <c r="AMA50"/>
      <c r="AMB50"/>
      <c r="AMC50"/>
      <c r="AMD50"/>
      <c r="AME50"/>
      <c r="AMF50"/>
      <c r="AMG50"/>
      <c r="AMH50"/>
      <c r="AMI50"/>
      <c r="AMJ50"/>
      <c r="AMK50"/>
      <c r="AML50"/>
      <c r="AMM50"/>
      <c r="AMN50"/>
      <c r="AMO50"/>
      <c r="AMP50"/>
      <c r="AMQ50"/>
      <c r="AMR50"/>
      <c r="AMS50"/>
      <c r="AMT50"/>
      <c r="AMU50"/>
      <c r="AMV50"/>
      <c r="AMW50"/>
      <c r="AMX50"/>
      <c r="AMY50"/>
      <c r="AMZ50"/>
      <c r="ANA50"/>
      <c r="ANB50"/>
      <c r="ANC50"/>
      <c r="AND50"/>
      <c r="ANE50"/>
      <c r="ANF50"/>
      <c r="ANG50"/>
      <c r="ANH50"/>
      <c r="ANI50"/>
      <c r="ANJ50"/>
      <c r="ANK50"/>
      <c r="ANL50"/>
      <c r="ANM50"/>
      <c r="ANN50"/>
      <c r="ANO50"/>
      <c r="ANP50"/>
      <c r="ANQ50"/>
      <c r="ANR50"/>
      <c r="ANS50"/>
      <c r="ANT50"/>
      <c r="ANU50"/>
      <c r="ANV50"/>
      <c r="ANW50"/>
      <c r="ANX50"/>
      <c r="ANY50"/>
      <c r="ANZ50"/>
      <c r="AOA50"/>
      <c r="AOB50"/>
      <c r="AOC50"/>
      <c r="AOD50"/>
      <c r="AOE50"/>
      <c r="AOF50"/>
      <c r="AOG50"/>
      <c r="AOH50"/>
      <c r="AOI50"/>
      <c r="AOJ50"/>
      <c r="AOK50"/>
      <c r="AOL50"/>
      <c r="AOM50"/>
      <c r="AON50"/>
      <c r="AOO50"/>
      <c r="AOP50"/>
      <c r="AOQ50"/>
      <c r="AOR50"/>
      <c r="AOS50"/>
      <c r="AOT50"/>
      <c r="AOU50"/>
      <c r="AOV50"/>
      <c r="AOW50"/>
      <c r="AOX50"/>
      <c r="AOY50"/>
      <c r="AOZ50"/>
      <c r="APA50"/>
      <c r="APB50"/>
      <c r="APC50"/>
      <c r="APD50"/>
      <c r="APE50"/>
      <c r="APF50"/>
      <c r="APG50"/>
      <c r="APH50"/>
      <c r="API50"/>
      <c r="APJ50"/>
      <c r="APK50"/>
      <c r="APL50"/>
      <c r="APM50"/>
      <c r="APN50"/>
      <c r="APO50"/>
      <c r="APP50"/>
      <c r="APQ50"/>
      <c r="APR50"/>
      <c r="APS50"/>
      <c r="APT50"/>
      <c r="APU50"/>
      <c r="APV50"/>
      <c r="APW50"/>
      <c r="APX50"/>
      <c r="APY50"/>
      <c r="APZ50"/>
      <c r="AQA50"/>
      <c r="AQB50"/>
      <c r="AQC50"/>
      <c r="AQD50"/>
      <c r="AQE50"/>
      <c r="AQF50"/>
      <c r="AQG50"/>
      <c r="AQH50"/>
      <c r="AQI50"/>
      <c r="AQJ50"/>
      <c r="AQK50"/>
      <c r="AQL50"/>
      <c r="AQM50"/>
      <c r="AQN50"/>
      <c r="AQO50"/>
      <c r="AQP50"/>
      <c r="AQQ50"/>
      <c r="AQR50"/>
      <c r="AQS50"/>
      <c r="AQT50"/>
      <c r="AQU50"/>
      <c r="AQV50"/>
      <c r="AQW50"/>
      <c r="AQX50"/>
      <c r="AQY50"/>
      <c r="AQZ50"/>
      <c r="ARA50"/>
      <c r="ARB50"/>
      <c r="ARC50"/>
      <c r="ARD50"/>
      <c r="ARE50"/>
      <c r="ARF50"/>
      <c r="ARG50"/>
      <c r="ARH50"/>
      <c r="ARI50"/>
      <c r="ARJ50"/>
      <c r="ARK50"/>
      <c r="ARL50"/>
      <c r="ARM50"/>
      <c r="ARN50"/>
      <c r="ARO50"/>
      <c r="ARP50"/>
      <c r="ARQ50"/>
      <c r="ARR50"/>
      <c r="ARS50"/>
      <c r="ART50"/>
      <c r="ARU50"/>
      <c r="ARV50"/>
      <c r="ARW50"/>
      <c r="ARX50"/>
      <c r="ARY50"/>
      <c r="ARZ50"/>
      <c r="ASA50"/>
      <c r="ASB50"/>
      <c r="ASC50"/>
      <c r="ASD50"/>
      <c r="ASE50"/>
      <c r="ASF50"/>
      <c r="ASG50"/>
      <c r="ASH50"/>
      <c r="ASI50"/>
      <c r="ASJ50"/>
      <c r="ASK50"/>
      <c r="ASL50"/>
      <c r="ASM50"/>
      <c r="ASN50"/>
      <c r="ASO50"/>
      <c r="ASP50"/>
      <c r="ASQ50"/>
      <c r="ASR50"/>
      <c r="ASS50"/>
      <c r="AST50"/>
      <c r="ASU50"/>
      <c r="ASV50"/>
      <c r="ASW50"/>
      <c r="ASX50"/>
      <c r="ASY50"/>
      <c r="ASZ50"/>
      <c r="ATA50"/>
      <c r="ATB50"/>
      <c r="ATC50"/>
      <c r="ATD50"/>
      <c r="ATE50"/>
      <c r="ATF50"/>
      <c r="ATG50"/>
      <c r="ATH50"/>
      <c r="ATI50"/>
      <c r="ATJ50"/>
      <c r="ATK50"/>
      <c r="ATL50"/>
      <c r="ATM50"/>
      <c r="ATN50"/>
      <c r="ATO50"/>
      <c r="ATP50"/>
      <c r="ATQ50"/>
      <c r="ATR50"/>
      <c r="ATS50"/>
      <c r="ATT50"/>
      <c r="ATU50"/>
      <c r="ATV50"/>
      <c r="ATW50"/>
      <c r="ATX50"/>
      <c r="ATY50"/>
      <c r="ATZ50"/>
      <c r="AUA50"/>
      <c r="AUB50"/>
      <c r="AUC50"/>
      <c r="AUD50"/>
      <c r="AUE50"/>
      <c r="AUF50"/>
      <c r="AUG50"/>
      <c r="AUH50"/>
      <c r="AUI50"/>
      <c r="AUJ50"/>
      <c r="AUK50"/>
      <c r="AUL50"/>
      <c r="AUM50"/>
      <c r="AUN50"/>
      <c r="AUO50"/>
      <c r="AUP50"/>
      <c r="AUQ50"/>
      <c r="AUR50"/>
      <c r="AUS50"/>
      <c r="AUT50"/>
      <c r="AUU50"/>
      <c r="AUV50"/>
      <c r="AUW50"/>
      <c r="AUX50"/>
      <c r="AUY50"/>
      <c r="AUZ50"/>
      <c r="AVA50"/>
      <c r="AVB50"/>
      <c r="AVC50"/>
      <c r="AVD50"/>
      <c r="AVE50"/>
      <c r="AVF50"/>
      <c r="AVG50"/>
      <c r="AVH50"/>
      <c r="AVI50"/>
      <c r="AVJ50"/>
      <c r="AVK50"/>
      <c r="AVL50"/>
      <c r="AVM50"/>
      <c r="AVN50"/>
      <c r="AVO50"/>
      <c r="AVP50"/>
      <c r="AVQ50"/>
      <c r="AVR50"/>
      <c r="AVS50"/>
      <c r="AVT50"/>
      <c r="AVU50"/>
      <c r="AVV50"/>
      <c r="AVW50"/>
      <c r="AVX50"/>
      <c r="AVY50"/>
      <c r="AVZ50"/>
      <c r="AWA50"/>
      <c r="AWB50"/>
      <c r="AWC50"/>
      <c r="AWD50"/>
      <c r="AWE50"/>
      <c r="AWF50"/>
      <c r="AWG50"/>
      <c r="AWH50"/>
      <c r="AWI50"/>
      <c r="AWJ50"/>
      <c r="AWK50"/>
      <c r="AWL50"/>
      <c r="AWM50"/>
      <c r="AWN50"/>
      <c r="AWO50"/>
      <c r="AWP50"/>
      <c r="AWQ50"/>
      <c r="AWR50"/>
      <c r="AWS50"/>
      <c r="AWT50"/>
      <c r="AWU50"/>
      <c r="AWV50"/>
      <c r="AWW50"/>
      <c r="AWX50"/>
      <c r="AWY50"/>
      <c r="AWZ50"/>
      <c r="AXA50"/>
      <c r="AXB50"/>
      <c r="AXC50"/>
      <c r="AXD50"/>
      <c r="AXE50"/>
      <c r="AXF50"/>
      <c r="AXG50"/>
      <c r="AXH50"/>
      <c r="AXI50"/>
      <c r="AXJ50"/>
      <c r="AXK50"/>
      <c r="AXL50"/>
      <c r="AXM50"/>
      <c r="AXN50"/>
      <c r="AXO50"/>
      <c r="AXP50"/>
      <c r="AXQ50"/>
      <c r="AXR50"/>
      <c r="AXS50"/>
      <c r="AXT50"/>
      <c r="AXU50"/>
      <c r="AXV50"/>
      <c r="AXW50"/>
      <c r="AXX50"/>
      <c r="AXY50"/>
      <c r="AXZ50"/>
      <c r="AYA50"/>
      <c r="AYB50"/>
      <c r="AYC50"/>
      <c r="AYD50"/>
      <c r="AYE50"/>
      <c r="AYF50"/>
      <c r="AYG50"/>
      <c r="AYH50"/>
      <c r="AYI50"/>
      <c r="AYJ50"/>
      <c r="AYK50"/>
      <c r="AYL50"/>
      <c r="AYM50"/>
      <c r="AYN50"/>
      <c r="AYO50"/>
      <c r="AYP50"/>
      <c r="AYQ50"/>
      <c r="AYR50"/>
      <c r="AYS50"/>
      <c r="AYT50"/>
      <c r="AYU50"/>
      <c r="AYV50"/>
      <c r="AYW50"/>
      <c r="AYX50"/>
      <c r="AYY50"/>
      <c r="AYZ50"/>
      <c r="AZA50"/>
      <c r="AZB50"/>
      <c r="AZC50"/>
      <c r="AZD50"/>
      <c r="AZE50"/>
      <c r="AZF50"/>
      <c r="AZG50"/>
      <c r="AZH50"/>
      <c r="AZI50"/>
      <c r="AZJ50"/>
      <c r="AZK50"/>
      <c r="AZL50"/>
      <c r="AZM50"/>
      <c r="AZN50"/>
      <c r="AZO50"/>
      <c r="AZP50"/>
      <c r="AZQ50"/>
      <c r="AZR50"/>
      <c r="AZS50"/>
      <c r="AZT50"/>
      <c r="AZU50"/>
      <c r="AZV50"/>
      <c r="AZW50"/>
      <c r="AZX50"/>
      <c r="AZY50"/>
      <c r="AZZ50"/>
      <c r="BAA50"/>
      <c r="BAB50"/>
      <c r="BAC50"/>
      <c r="BAD50"/>
      <c r="BAE50"/>
      <c r="BAF50"/>
      <c r="BAG50"/>
      <c r="BAH50"/>
      <c r="BAI50"/>
      <c r="BAJ50"/>
      <c r="BAK50"/>
      <c r="BAL50"/>
      <c r="BAM50"/>
      <c r="BAN50"/>
      <c r="BAO50"/>
      <c r="BAP50"/>
      <c r="BAQ50"/>
      <c r="BAR50"/>
      <c r="BAS50"/>
      <c r="BAT50"/>
      <c r="BAU50"/>
      <c r="BAV50"/>
      <c r="BAW50"/>
      <c r="BAX50"/>
      <c r="BAY50"/>
      <c r="BAZ50"/>
      <c r="BBA50"/>
      <c r="BBB50"/>
      <c r="BBC50"/>
      <c r="BBD50"/>
      <c r="BBE50"/>
      <c r="BBF50"/>
      <c r="BBG50"/>
      <c r="BBH50"/>
      <c r="BBI50"/>
      <c r="BBJ50"/>
      <c r="BBK50"/>
      <c r="BBL50"/>
      <c r="BBM50"/>
      <c r="BBN50"/>
      <c r="BBO50"/>
      <c r="BBP50"/>
      <c r="BBQ50"/>
      <c r="BBR50"/>
      <c r="BBS50"/>
      <c r="BBT50"/>
      <c r="BBU50"/>
      <c r="BBV50"/>
      <c r="BBW50"/>
      <c r="BBX50"/>
      <c r="BBY50"/>
      <c r="BBZ50"/>
      <c r="BCA50"/>
      <c r="BCB50"/>
      <c r="BCC50"/>
      <c r="BCD50"/>
      <c r="BCE50"/>
      <c r="BCF50"/>
      <c r="BCG50"/>
      <c r="BCH50"/>
      <c r="BCI50"/>
      <c r="BCJ50"/>
      <c r="BCK50"/>
      <c r="BCL50"/>
      <c r="BCM50"/>
      <c r="BCN50"/>
      <c r="BCO50"/>
      <c r="BCP50"/>
      <c r="BCQ50"/>
      <c r="BCR50"/>
      <c r="BCS50"/>
      <c r="BCT50"/>
      <c r="BCU50"/>
      <c r="BCV50"/>
      <c r="BCW50"/>
      <c r="BCX50"/>
      <c r="BCY50"/>
      <c r="BCZ50"/>
      <c r="BDA50"/>
      <c r="BDB50"/>
      <c r="BDC50"/>
      <c r="BDD50"/>
      <c r="BDE50"/>
      <c r="BDF50"/>
      <c r="BDG50"/>
      <c r="BDH50"/>
      <c r="BDI50"/>
      <c r="BDJ50"/>
      <c r="BDK50"/>
      <c r="BDL50"/>
      <c r="BDM50"/>
      <c r="BDN50"/>
      <c r="BDO50"/>
      <c r="BDP50"/>
      <c r="BDQ50"/>
      <c r="BDR50"/>
      <c r="BDS50"/>
      <c r="BDT50"/>
      <c r="BDU50"/>
      <c r="BDV50"/>
      <c r="BDW50"/>
      <c r="BDX50"/>
      <c r="BDY50"/>
      <c r="BDZ50"/>
      <c r="BEA50"/>
      <c r="BEB50"/>
      <c r="BEC50"/>
      <c r="BED50"/>
      <c r="BEE50"/>
      <c r="BEF50"/>
      <c r="BEG50"/>
      <c r="BEH50"/>
      <c r="BEI50"/>
      <c r="BEJ50"/>
      <c r="BEK50"/>
      <c r="BEL50"/>
      <c r="BEM50"/>
      <c r="BEN50"/>
      <c r="BEO50"/>
      <c r="BEP50"/>
      <c r="BEQ50"/>
      <c r="BER50"/>
      <c r="BES50"/>
      <c r="BET50"/>
      <c r="BEU50"/>
      <c r="BEV50"/>
      <c r="BEW50"/>
      <c r="BEX50"/>
      <c r="BEY50"/>
      <c r="BEZ50"/>
      <c r="BFA50"/>
      <c r="BFB50"/>
      <c r="BFC50"/>
      <c r="BFD50"/>
      <c r="BFE50"/>
      <c r="BFF50"/>
      <c r="BFG50"/>
      <c r="BFH50"/>
      <c r="BFI50"/>
      <c r="BFJ50"/>
      <c r="BFK50"/>
      <c r="BFL50"/>
      <c r="BFM50"/>
      <c r="BFN50"/>
      <c r="BFO50"/>
      <c r="BFP50"/>
      <c r="BFQ50"/>
      <c r="BFR50"/>
      <c r="BFS50"/>
      <c r="BFT50"/>
      <c r="BFU50"/>
      <c r="BFV50"/>
      <c r="BFW50"/>
      <c r="BFX50"/>
      <c r="BFY50"/>
      <c r="BFZ50"/>
      <c r="BGA50"/>
      <c r="BGB50"/>
      <c r="BGC50"/>
      <c r="BGD50"/>
      <c r="BGE50"/>
      <c r="BGF50"/>
      <c r="BGG50"/>
      <c r="BGH50"/>
      <c r="BGI50"/>
      <c r="BGJ50"/>
      <c r="BGK50"/>
      <c r="BGL50"/>
      <c r="BGM50"/>
      <c r="BGN50"/>
      <c r="BGO50"/>
      <c r="BGP50"/>
      <c r="BGQ50"/>
      <c r="BGR50"/>
      <c r="BGS50"/>
      <c r="BGT50"/>
      <c r="BGU50"/>
      <c r="BGV50"/>
      <c r="BGW50"/>
      <c r="BGX50"/>
      <c r="BGY50"/>
      <c r="BGZ50"/>
      <c r="BHA50"/>
      <c r="BHB50"/>
      <c r="BHC50"/>
      <c r="BHD50"/>
      <c r="BHE50"/>
      <c r="BHF50"/>
      <c r="BHG50"/>
      <c r="BHH50"/>
      <c r="BHI50"/>
      <c r="BHJ50"/>
      <c r="BHK50"/>
      <c r="BHL50"/>
      <c r="BHM50"/>
      <c r="BHN50"/>
      <c r="BHO50"/>
      <c r="BHP50"/>
      <c r="BHQ50"/>
      <c r="BHR50"/>
      <c r="BHS50"/>
      <c r="BHT50"/>
      <c r="BHU50"/>
      <c r="BHV50"/>
      <c r="BHW50"/>
      <c r="BHX50"/>
      <c r="BHY50"/>
      <c r="BHZ50"/>
      <c r="BIA50"/>
      <c r="BIB50"/>
      <c r="BIC50"/>
      <c r="BID50"/>
      <c r="BIE50"/>
      <c r="BIF50"/>
      <c r="BIG50"/>
      <c r="BIH50"/>
      <c r="BII50"/>
      <c r="BIJ50"/>
      <c r="BIK50"/>
      <c r="BIL50"/>
      <c r="BIM50"/>
      <c r="BIN50"/>
      <c r="BIO50"/>
      <c r="BIP50"/>
      <c r="BIQ50"/>
      <c r="BIR50"/>
      <c r="BIS50"/>
      <c r="BIT50"/>
      <c r="BIU50"/>
      <c r="BIV50"/>
      <c r="BIW50"/>
      <c r="BIX50"/>
      <c r="BIY50"/>
      <c r="BIZ50"/>
      <c r="BJA50"/>
      <c r="BJB50"/>
      <c r="BJC50"/>
      <c r="BJD50"/>
      <c r="BJE50"/>
      <c r="BJF50"/>
      <c r="BJG50"/>
      <c r="BJH50"/>
      <c r="BJI50"/>
      <c r="BJJ50"/>
      <c r="BJK50"/>
      <c r="BJL50"/>
      <c r="BJM50"/>
      <c r="BJN50"/>
      <c r="BJO50"/>
      <c r="BJP50"/>
      <c r="BJQ50"/>
      <c r="BJR50"/>
      <c r="BJS50"/>
      <c r="BJT50"/>
      <c r="BJU50"/>
      <c r="BJV50"/>
      <c r="BJW50"/>
      <c r="BJX50"/>
      <c r="BJY50"/>
      <c r="BJZ50"/>
      <c r="BKA50"/>
      <c r="BKB50"/>
      <c r="BKC50"/>
      <c r="BKD50"/>
      <c r="BKE50"/>
      <c r="BKF50"/>
      <c r="BKG50"/>
      <c r="BKH50"/>
      <c r="BKI50"/>
      <c r="BKJ50"/>
      <c r="BKK50"/>
      <c r="BKL50"/>
      <c r="BKM50"/>
      <c r="BKN50"/>
      <c r="BKO50"/>
      <c r="BKP50"/>
      <c r="BKQ50"/>
      <c r="BKR50"/>
      <c r="BKS50"/>
      <c r="BKT50"/>
      <c r="BKU50"/>
      <c r="BKV50"/>
      <c r="BKW50"/>
      <c r="BKX50"/>
      <c r="BKY50"/>
      <c r="BKZ50"/>
      <c r="BLA50"/>
      <c r="BLB50"/>
      <c r="BLC50"/>
      <c r="BLD50"/>
      <c r="BLE50"/>
      <c r="BLF50"/>
      <c r="BLG50"/>
      <c r="BLH50"/>
      <c r="BLI50"/>
      <c r="BLJ50"/>
      <c r="BLK50"/>
      <c r="BLL50"/>
      <c r="BLM50"/>
      <c r="BLN50"/>
      <c r="BLO50"/>
      <c r="BLP50"/>
      <c r="BLQ50"/>
      <c r="BLR50"/>
      <c r="BLS50"/>
      <c r="BLT50"/>
      <c r="BLU50"/>
      <c r="BLV50"/>
      <c r="BLW50"/>
      <c r="BLX50"/>
      <c r="BLY50"/>
      <c r="BLZ50"/>
      <c r="BMA50"/>
      <c r="BMB50"/>
      <c r="BMC50"/>
      <c r="BMD50"/>
      <c r="BME50"/>
      <c r="BMF50"/>
      <c r="BMG50"/>
      <c r="BMH50"/>
      <c r="BMI50"/>
      <c r="BMJ50"/>
      <c r="BMK50"/>
      <c r="BML50"/>
      <c r="BMM50"/>
      <c r="BMN50"/>
      <c r="BMO50"/>
      <c r="BMP50"/>
      <c r="BMQ50"/>
      <c r="BMR50"/>
      <c r="BMS50"/>
      <c r="BMT50"/>
      <c r="BMU50"/>
      <c r="BMV50"/>
      <c r="BMW50"/>
      <c r="BMX50"/>
      <c r="BMY50"/>
      <c r="BMZ50"/>
      <c r="BNA50"/>
      <c r="BNB50"/>
      <c r="BNC50"/>
      <c r="BND50"/>
      <c r="BNE50"/>
      <c r="BNF50"/>
      <c r="BNG50"/>
      <c r="BNH50"/>
      <c r="BNI50"/>
      <c r="BNJ50"/>
      <c r="BNK50"/>
      <c r="BNL50"/>
      <c r="BNM50"/>
      <c r="BNN50"/>
      <c r="BNO50"/>
      <c r="BNP50"/>
      <c r="BNQ50"/>
      <c r="BNR50"/>
      <c r="BNS50"/>
      <c r="BNT50"/>
      <c r="BNU50"/>
      <c r="BNV50"/>
      <c r="BNW50"/>
      <c r="BNX50"/>
      <c r="BNY50"/>
      <c r="BNZ50"/>
      <c r="BOA50"/>
      <c r="BOB50"/>
      <c r="BOC50"/>
      <c r="BOD50"/>
      <c r="BOE50"/>
      <c r="BOF50"/>
      <c r="BOG50"/>
      <c r="BOH50"/>
      <c r="BOI50"/>
      <c r="BOJ50"/>
      <c r="BOK50"/>
      <c r="BOL50"/>
      <c r="BOM50"/>
      <c r="BON50"/>
      <c r="BOO50"/>
      <c r="BOP50"/>
      <c r="BOQ50"/>
      <c r="BOR50"/>
      <c r="BOS50"/>
      <c r="BOT50"/>
      <c r="BOU50"/>
      <c r="BOV50"/>
      <c r="BOW50"/>
      <c r="BOX50"/>
      <c r="BOY50"/>
      <c r="BOZ50"/>
      <c r="BPA50"/>
      <c r="BPB50"/>
      <c r="BPC50"/>
      <c r="BPD50"/>
      <c r="BPE50"/>
      <c r="BPF50"/>
      <c r="BPG50"/>
      <c r="BPH50"/>
      <c r="BPI50"/>
      <c r="BPJ50"/>
      <c r="BPK50"/>
      <c r="BPL50"/>
      <c r="BPM50"/>
      <c r="BPN50"/>
      <c r="BPO50"/>
      <c r="BPP50"/>
      <c r="BPQ50"/>
      <c r="BPR50"/>
      <c r="BPS50"/>
      <c r="BPT50"/>
      <c r="BPU50"/>
      <c r="BPV50"/>
      <c r="BPW50"/>
      <c r="BPX50"/>
      <c r="BPY50"/>
      <c r="BPZ50"/>
      <c r="BQA50"/>
      <c r="BQB50"/>
      <c r="BQC50"/>
      <c r="BQD50"/>
      <c r="BQE50"/>
      <c r="BQF50"/>
      <c r="BQG50"/>
      <c r="BQH50"/>
      <c r="BQI50"/>
      <c r="BQJ50"/>
      <c r="BQK50"/>
      <c r="BQL50"/>
      <c r="BQM50"/>
      <c r="BQN50"/>
      <c r="BQO50"/>
      <c r="BQP50"/>
      <c r="BQQ50"/>
      <c r="BQR50"/>
      <c r="BQS50"/>
      <c r="BQT50"/>
      <c r="BQU50"/>
      <c r="BQV50"/>
      <c r="BQW50"/>
      <c r="BQX50"/>
      <c r="BQY50"/>
      <c r="BQZ50"/>
      <c r="BRA50"/>
      <c r="BRB50"/>
      <c r="BRC50"/>
      <c r="BRD50"/>
      <c r="BRE50"/>
      <c r="BRF50"/>
      <c r="BRG50"/>
      <c r="BRH50"/>
      <c r="BRI50"/>
      <c r="BRJ50"/>
      <c r="BRK50"/>
      <c r="BRL50"/>
      <c r="BRM50"/>
      <c r="BRN50"/>
      <c r="BRO50"/>
      <c r="BRP50"/>
      <c r="BRQ50"/>
      <c r="BRR50"/>
      <c r="BRS50"/>
      <c r="BRT50"/>
      <c r="BRU50"/>
      <c r="BRV50"/>
      <c r="BRW50"/>
      <c r="BRX50"/>
      <c r="BRY50"/>
      <c r="BRZ50"/>
      <c r="BSA50"/>
      <c r="BSB50"/>
      <c r="BSC50"/>
      <c r="BSD50"/>
      <c r="BSE50"/>
      <c r="BSF50"/>
      <c r="BSG50"/>
      <c r="BSH50"/>
      <c r="BSI50"/>
      <c r="BSJ50"/>
      <c r="BSK50"/>
      <c r="BSL50"/>
      <c r="BSM50"/>
      <c r="BSN50"/>
      <c r="BSO50"/>
      <c r="BSP50"/>
      <c r="BSQ50"/>
      <c r="BSR50"/>
      <c r="BSS50"/>
      <c r="BST50"/>
      <c r="BSU50"/>
      <c r="BSV50"/>
      <c r="BSW50"/>
      <c r="BSX50"/>
      <c r="BSY50"/>
      <c r="BSZ50"/>
      <c r="BTA50"/>
      <c r="BTB50"/>
      <c r="BTC50"/>
      <c r="BTD50"/>
      <c r="BTE50"/>
      <c r="BTF50"/>
      <c r="BTG50"/>
      <c r="BTH50"/>
      <c r="BTI50"/>
      <c r="BTJ50"/>
      <c r="BTK50"/>
      <c r="BTL50"/>
      <c r="BTM50"/>
      <c r="BTN50"/>
      <c r="BTO50"/>
      <c r="BTP50"/>
      <c r="BTQ50"/>
      <c r="BTR50"/>
      <c r="BTS50"/>
      <c r="BTT50"/>
      <c r="BTU50"/>
      <c r="BTV50"/>
      <c r="BTW50"/>
      <c r="BTX50"/>
      <c r="BTY50"/>
      <c r="BTZ50"/>
      <c r="BUA50"/>
      <c r="BUB50"/>
      <c r="BUC50"/>
      <c r="BUD50"/>
      <c r="BUE50"/>
      <c r="BUF50"/>
      <c r="BUG50"/>
      <c r="BUH50"/>
      <c r="BUI50"/>
      <c r="BUJ50"/>
      <c r="BUK50"/>
      <c r="BUL50"/>
      <c r="BUM50"/>
      <c r="BUN50"/>
      <c r="BUO50"/>
      <c r="BUP50"/>
      <c r="BUQ50"/>
      <c r="BUR50"/>
      <c r="BUS50"/>
      <c r="BUT50"/>
      <c r="BUU50"/>
      <c r="BUV50"/>
      <c r="BUW50"/>
      <c r="BUX50"/>
      <c r="BUY50"/>
      <c r="BUZ50"/>
      <c r="BVA50"/>
      <c r="BVB50"/>
      <c r="BVC50"/>
      <c r="BVD50"/>
      <c r="BVE50"/>
      <c r="BVF50"/>
      <c r="BVG50"/>
      <c r="BVH50"/>
      <c r="BVI50"/>
      <c r="BVJ50"/>
      <c r="BVK50"/>
      <c r="BVL50"/>
      <c r="BVM50"/>
      <c r="BVN50"/>
      <c r="BVO50"/>
      <c r="BVP50"/>
      <c r="BVQ50"/>
      <c r="BVR50"/>
      <c r="BVS50"/>
      <c r="BVT50"/>
      <c r="BVU50"/>
      <c r="BVV50"/>
      <c r="BVW50"/>
      <c r="BVX50"/>
      <c r="BVY50"/>
      <c r="BVZ50"/>
      <c r="BWA50"/>
      <c r="BWB50"/>
      <c r="BWC50"/>
      <c r="BWD50"/>
      <c r="BWE50"/>
      <c r="BWF50"/>
      <c r="BWG50"/>
      <c r="BWH50"/>
      <c r="BWI50"/>
      <c r="BWJ50"/>
      <c r="BWK50"/>
      <c r="BWL50"/>
      <c r="BWM50"/>
      <c r="BWN50"/>
      <c r="BWO50"/>
      <c r="BWP50"/>
      <c r="BWQ50"/>
      <c r="BWR50"/>
      <c r="BWS50"/>
      <c r="BWT50"/>
      <c r="BWU50"/>
      <c r="BWV50"/>
      <c r="BWW50"/>
      <c r="BWX50"/>
      <c r="BWY50"/>
      <c r="BWZ50"/>
      <c r="BXA50"/>
      <c r="BXB50"/>
      <c r="BXC50"/>
      <c r="BXD50"/>
      <c r="BXE50"/>
      <c r="BXF50"/>
      <c r="BXG50"/>
      <c r="BXH50"/>
      <c r="BXI50"/>
      <c r="BXJ50"/>
      <c r="BXK50"/>
      <c r="BXL50"/>
      <c r="BXM50"/>
      <c r="BXN50"/>
      <c r="BXO50"/>
      <c r="BXP50"/>
      <c r="BXQ50"/>
      <c r="BXR50"/>
      <c r="BXS50"/>
      <c r="BXT50"/>
      <c r="BXU50"/>
      <c r="BXV50"/>
      <c r="BXW50"/>
      <c r="BXX50"/>
      <c r="BXY50"/>
      <c r="BXZ50"/>
      <c r="BYA50"/>
      <c r="BYB50"/>
      <c r="BYC50"/>
      <c r="BYD50"/>
      <c r="BYE50"/>
      <c r="BYF50"/>
      <c r="BYG50"/>
      <c r="BYH50"/>
      <c r="BYI50"/>
      <c r="BYJ50"/>
      <c r="BYK50"/>
      <c r="BYL50"/>
      <c r="BYM50"/>
      <c r="BYN50"/>
      <c r="BYO50"/>
      <c r="BYP50"/>
      <c r="BYQ50"/>
      <c r="BYR50"/>
      <c r="BYS50"/>
      <c r="BYT50"/>
      <c r="BYU50"/>
      <c r="BYV50"/>
      <c r="BYW50"/>
      <c r="BYX50"/>
      <c r="BYY50"/>
      <c r="BYZ50"/>
      <c r="BZA50"/>
      <c r="BZB50"/>
      <c r="BZC50"/>
      <c r="BZD50"/>
      <c r="BZE50"/>
      <c r="BZF50"/>
      <c r="BZG50"/>
      <c r="BZH50"/>
      <c r="BZI50"/>
      <c r="BZJ50"/>
      <c r="BZK50"/>
      <c r="BZL50"/>
      <c r="BZM50"/>
      <c r="BZN50"/>
      <c r="BZO50"/>
      <c r="BZP50"/>
      <c r="BZQ50"/>
      <c r="BZR50"/>
      <c r="BZS50"/>
      <c r="BZT50"/>
      <c r="BZU50"/>
      <c r="BZV50"/>
      <c r="BZW50"/>
      <c r="BZX50"/>
      <c r="BZY50"/>
      <c r="BZZ50"/>
      <c r="CAA50"/>
      <c r="CAB50"/>
      <c r="CAC50"/>
      <c r="CAD50"/>
      <c r="CAE50"/>
      <c r="CAF50"/>
      <c r="CAG50"/>
      <c r="CAH50"/>
      <c r="CAI50"/>
      <c r="CAJ50"/>
      <c r="CAK50"/>
      <c r="CAL50"/>
      <c r="CAM50"/>
      <c r="CAN50"/>
      <c r="CAO50"/>
      <c r="CAP50"/>
      <c r="CAQ50"/>
      <c r="CAR50"/>
      <c r="CAS50"/>
      <c r="CAT50"/>
      <c r="CAU50"/>
      <c r="CAV50"/>
      <c r="CAW50"/>
      <c r="CAX50"/>
      <c r="CAY50"/>
      <c r="CAZ50"/>
      <c r="CBA50"/>
      <c r="CBB50"/>
      <c r="CBC50"/>
      <c r="CBD50"/>
      <c r="CBE50"/>
      <c r="CBF50"/>
      <c r="CBG50"/>
      <c r="CBH50"/>
      <c r="CBI50"/>
      <c r="CBJ50"/>
      <c r="CBK50"/>
      <c r="CBL50"/>
      <c r="CBM50"/>
      <c r="CBN50"/>
      <c r="CBO50"/>
      <c r="CBP50"/>
      <c r="CBQ50"/>
      <c r="CBR50"/>
      <c r="CBS50"/>
      <c r="CBT50"/>
      <c r="CBU50"/>
      <c r="CBV50"/>
      <c r="CBW50"/>
      <c r="CBX50"/>
      <c r="CBY50"/>
      <c r="CBZ50"/>
      <c r="CCA50"/>
      <c r="CCB50"/>
      <c r="CCC50"/>
      <c r="CCD50"/>
      <c r="CCE50"/>
      <c r="CCF50"/>
      <c r="CCG50"/>
      <c r="CCH50"/>
      <c r="CCI50"/>
      <c r="CCJ50"/>
      <c r="CCK50"/>
      <c r="CCL50"/>
      <c r="CCM50"/>
      <c r="CCN50"/>
      <c r="CCO50"/>
      <c r="CCP50"/>
      <c r="CCQ50"/>
      <c r="CCR50"/>
      <c r="CCS50"/>
      <c r="CCT50"/>
      <c r="CCU50"/>
      <c r="CCV50"/>
      <c r="CCW50"/>
      <c r="CCX50"/>
      <c r="CCY50"/>
      <c r="CCZ50"/>
      <c r="CDA50"/>
      <c r="CDB50"/>
      <c r="CDC50"/>
      <c r="CDD50"/>
      <c r="CDE50"/>
      <c r="CDF50"/>
      <c r="CDG50"/>
      <c r="CDH50"/>
      <c r="CDI50"/>
      <c r="CDJ50"/>
      <c r="CDK50"/>
      <c r="CDL50"/>
      <c r="CDM50"/>
      <c r="CDN50"/>
      <c r="CDO50"/>
      <c r="CDP50"/>
      <c r="CDQ50"/>
      <c r="CDR50"/>
      <c r="CDS50"/>
      <c r="CDT50"/>
      <c r="CDU50"/>
      <c r="CDV50"/>
      <c r="CDW50"/>
      <c r="CDX50"/>
      <c r="CDY50"/>
      <c r="CDZ50"/>
      <c r="CEA50"/>
      <c r="CEB50"/>
      <c r="CEC50"/>
      <c r="CED50"/>
      <c r="CEE50"/>
      <c r="CEF50"/>
      <c r="CEG50"/>
      <c r="CEH50"/>
      <c r="CEI50"/>
      <c r="CEJ50"/>
      <c r="CEK50"/>
      <c r="CEL50"/>
      <c r="CEM50"/>
      <c r="CEN50"/>
      <c r="CEO50"/>
      <c r="CEP50"/>
      <c r="CEQ50"/>
      <c r="CER50"/>
      <c r="CES50"/>
      <c r="CET50"/>
      <c r="CEU50"/>
      <c r="CEV50"/>
      <c r="CEW50"/>
      <c r="CEX50"/>
      <c r="CEY50"/>
      <c r="CEZ50"/>
      <c r="CFA50"/>
      <c r="CFB50"/>
      <c r="CFC50"/>
      <c r="CFD50"/>
      <c r="CFE50"/>
      <c r="CFF50"/>
      <c r="CFG50"/>
      <c r="CFH50"/>
      <c r="CFI50"/>
      <c r="CFJ50"/>
      <c r="CFK50"/>
      <c r="CFL50"/>
      <c r="CFM50"/>
      <c r="CFN50"/>
      <c r="CFO50"/>
      <c r="CFP50"/>
      <c r="CFQ50"/>
      <c r="CFR50"/>
      <c r="CFS50"/>
      <c r="CFT50"/>
      <c r="CFU50"/>
      <c r="CFV50"/>
      <c r="CFW50"/>
      <c r="CFX50"/>
      <c r="CFY50"/>
      <c r="CFZ50"/>
      <c r="CGA50"/>
      <c r="CGB50"/>
      <c r="CGC50"/>
      <c r="CGD50"/>
      <c r="CGE50"/>
      <c r="CGF50"/>
      <c r="CGG50"/>
      <c r="CGH50"/>
      <c r="CGI50"/>
      <c r="CGJ50"/>
      <c r="CGK50"/>
      <c r="CGL50"/>
      <c r="CGM50"/>
      <c r="CGN50"/>
      <c r="CGO50"/>
      <c r="CGP50"/>
      <c r="CGQ50"/>
      <c r="CGR50"/>
      <c r="CGS50"/>
      <c r="CGT50"/>
      <c r="CGU50"/>
      <c r="CGV50"/>
      <c r="CGW50"/>
      <c r="CGX50"/>
      <c r="CGY50"/>
      <c r="CGZ50"/>
      <c r="CHA50"/>
      <c r="CHB50"/>
      <c r="CHC50"/>
      <c r="CHD50"/>
      <c r="CHE50"/>
      <c r="CHF50"/>
      <c r="CHG50"/>
      <c r="CHH50"/>
      <c r="CHI50"/>
      <c r="CHJ50"/>
      <c r="CHK50"/>
      <c r="CHL50"/>
      <c r="CHM50"/>
      <c r="CHN50"/>
      <c r="CHO50"/>
      <c r="CHP50"/>
      <c r="CHQ50"/>
      <c r="CHR50"/>
      <c r="CHS50"/>
      <c r="CHT50"/>
      <c r="CHU50"/>
      <c r="CHV50"/>
      <c r="CHW50"/>
      <c r="CHX50"/>
      <c r="CHY50"/>
      <c r="CHZ50"/>
      <c r="CIA50"/>
      <c r="CIB50"/>
      <c r="CIC50"/>
      <c r="CID50"/>
      <c r="CIE50"/>
      <c r="CIF50"/>
      <c r="CIG50"/>
      <c r="CIH50"/>
      <c r="CII50"/>
      <c r="CIJ50"/>
      <c r="CIK50"/>
      <c r="CIL50"/>
      <c r="CIM50"/>
      <c r="CIN50"/>
      <c r="CIO50"/>
      <c r="CIP50"/>
      <c r="CIQ50"/>
      <c r="CIR50"/>
      <c r="CIS50"/>
      <c r="CIT50"/>
      <c r="CIU50"/>
      <c r="CIV50"/>
      <c r="CIW50"/>
      <c r="CIX50"/>
      <c r="CIY50"/>
      <c r="CIZ50"/>
      <c r="CJA50"/>
      <c r="CJB50"/>
      <c r="CJC50"/>
      <c r="CJD50"/>
      <c r="CJE50"/>
      <c r="CJF50"/>
      <c r="CJG50"/>
      <c r="CJH50"/>
      <c r="CJI50"/>
      <c r="CJJ50"/>
      <c r="CJK50"/>
      <c r="CJL50"/>
      <c r="CJM50"/>
      <c r="CJN50"/>
      <c r="CJO50"/>
      <c r="CJP50"/>
      <c r="CJQ50"/>
      <c r="CJR50"/>
      <c r="CJS50"/>
      <c r="CJT50"/>
      <c r="CJU50"/>
      <c r="CJV50"/>
      <c r="CJW50"/>
      <c r="CJX50"/>
      <c r="CJY50"/>
      <c r="CJZ50"/>
      <c r="CKA50"/>
      <c r="CKB50"/>
      <c r="CKC50"/>
      <c r="CKD50"/>
      <c r="CKE50"/>
      <c r="CKF50"/>
      <c r="CKG50"/>
      <c r="CKH50"/>
      <c r="CKI50"/>
      <c r="CKJ50"/>
      <c r="CKK50"/>
      <c r="CKL50"/>
      <c r="CKM50"/>
      <c r="CKN50"/>
      <c r="CKO50"/>
      <c r="CKP50"/>
      <c r="CKQ50"/>
      <c r="CKR50"/>
      <c r="CKS50"/>
      <c r="CKT50"/>
      <c r="CKU50"/>
      <c r="CKV50"/>
      <c r="CKW50"/>
      <c r="CKX50"/>
      <c r="CKY50"/>
      <c r="CKZ50"/>
      <c r="CLA50"/>
      <c r="CLB50"/>
      <c r="CLC50"/>
      <c r="CLD50"/>
      <c r="CLE50"/>
      <c r="CLF50"/>
      <c r="CLG50"/>
      <c r="CLH50"/>
      <c r="CLI50"/>
      <c r="CLJ50"/>
      <c r="CLK50"/>
      <c r="CLL50"/>
      <c r="CLM50"/>
      <c r="CLN50"/>
      <c r="CLO50"/>
      <c r="CLP50"/>
      <c r="CLQ50"/>
      <c r="CLR50"/>
      <c r="CLS50"/>
      <c r="CLT50"/>
      <c r="CLU50"/>
      <c r="CLV50"/>
      <c r="CLW50"/>
      <c r="CLX50"/>
      <c r="CLY50"/>
      <c r="CLZ50"/>
      <c r="CMA50"/>
      <c r="CMB50"/>
      <c r="CMC50"/>
      <c r="CMD50"/>
      <c r="CME50"/>
      <c r="CMF50"/>
      <c r="CMG50"/>
      <c r="CMH50"/>
      <c r="CMI50"/>
      <c r="CMJ50"/>
      <c r="CMK50"/>
      <c r="CML50"/>
      <c r="CMM50"/>
      <c r="CMN50"/>
      <c r="CMO50"/>
      <c r="CMP50"/>
      <c r="CMQ50"/>
      <c r="CMR50"/>
      <c r="CMS50"/>
      <c r="CMT50"/>
      <c r="CMU50"/>
      <c r="CMV50"/>
      <c r="CMW50"/>
      <c r="CMX50"/>
      <c r="CMY50"/>
      <c r="CMZ50"/>
      <c r="CNA50"/>
      <c r="CNB50"/>
      <c r="CNC50"/>
      <c r="CND50"/>
      <c r="CNE50"/>
      <c r="CNF50"/>
      <c r="CNG50"/>
      <c r="CNH50"/>
      <c r="CNI50"/>
      <c r="CNJ50"/>
      <c r="CNK50"/>
      <c r="CNL50"/>
      <c r="CNM50"/>
      <c r="CNN50"/>
      <c r="CNO50"/>
      <c r="CNP50"/>
      <c r="CNQ50"/>
      <c r="CNR50"/>
      <c r="CNS50"/>
      <c r="CNT50"/>
      <c r="CNU50"/>
      <c r="CNV50"/>
      <c r="CNW50"/>
      <c r="CNX50"/>
      <c r="CNY50"/>
      <c r="CNZ50"/>
      <c r="COA50"/>
      <c r="COB50"/>
      <c r="COC50"/>
      <c r="COD50"/>
      <c r="COE50"/>
      <c r="COF50"/>
      <c r="COG50"/>
      <c r="COH50"/>
      <c r="COI50"/>
      <c r="COJ50"/>
      <c r="COK50"/>
      <c r="COL50"/>
      <c r="COM50"/>
      <c r="CON50"/>
      <c r="COO50"/>
      <c r="COP50"/>
      <c r="COQ50"/>
      <c r="COR50"/>
      <c r="COS50"/>
      <c r="COT50"/>
      <c r="COU50"/>
      <c r="COV50"/>
      <c r="COW50"/>
      <c r="COX50"/>
      <c r="COY50"/>
      <c r="COZ50"/>
      <c r="CPA50"/>
      <c r="CPB50"/>
      <c r="CPC50"/>
      <c r="CPD50"/>
      <c r="CPE50"/>
      <c r="CPF50"/>
      <c r="CPG50"/>
      <c r="CPH50"/>
      <c r="CPI50"/>
      <c r="CPJ50"/>
      <c r="CPK50"/>
      <c r="CPL50"/>
      <c r="CPM50"/>
      <c r="CPN50"/>
      <c r="CPO50"/>
      <c r="CPP50"/>
      <c r="CPQ50"/>
      <c r="CPR50"/>
      <c r="CPS50"/>
      <c r="CPT50"/>
      <c r="CPU50"/>
      <c r="CPV50"/>
      <c r="CPW50"/>
      <c r="CPX50"/>
      <c r="CPY50"/>
      <c r="CPZ50"/>
      <c r="CQA50"/>
      <c r="CQB50"/>
      <c r="CQC50"/>
      <c r="CQD50"/>
      <c r="CQE50"/>
      <c r="CQF50"/>
      <c r="CQG50"/>
      <c r="CQH50"/>
      <c r="CQI50"/>
      <c r="CQJ50"/>
      <c r="CQK50"/>
      <c r="CQL50"/>
      <c r="CQM50"/>
      <c r="CQN50"/>
      <c r="CQO50"/>
      <c r="CQP50"/>
      <c r="CQQ50"/>
      <c r="CQR50"/>
      <c r="CQS50"/>
      <c r="CQT50"/>
      <c r="CQU50"/>
      <c r="CQV50"/>
      <c r="CQW50"/>
      <c r="CQX50"/>
      <c r="CQY50"/>
      <c r="CQZ50"/>
      <c r="CRA50"/>
      <c r="CRB50"/>
      <c r="CRC50"/>
      <c r="CRD50"/>
      <c r="CRE50"/>
      <c r="CRF50"/>
      <c r="CRG50"/>
      <c r="CRH50"/>
      <c r="CRI50"/>
      <c r="CRJ50"/>
      <c r="CRK50"/>
      <c r="CRL50"/>
      <c r="CRM50"/>
      <c r="CRN50"/>
      <c r="CRO50"/>
      <c r="CRP50"/>
      <c r="CRQ50"/>
      <c r="CRR50"/>
      <c r="CRS50"/>
      <c r="CRT50"/>
      <c r="CRU50"/>
      <c r="CRV50"/>
      <c r="CRW50"/>
      <c r="CRX50"/>
      <c r="CRY50"/>
      <c r="CRZ50"/>
      <c r="CSA50"/>
      <c r="CSB50"/>
      <c r="CSC50"/>
      <c r="CSD50"/>
      <c r="CSE50"/>
      <c r="CSF50"/>
      <c r="CSG50"/>
      <c r="CSH50"/>
      <c r="CSI50"/>
      <c r="CSJ50"/>
      <c r="CSK50"/>
      <c r="CSL50"/>
      <c r="CSM50"/>
      <c r="CSN50"/>
      <c r="CSO50"/>
      <c r="CSP50"/>
      <c r="CSQ50"/>
      <c r="CSR50"/>
      <c r="CSS50"/>
      <c r="CST50"/>
      <c r="CSU50"/>
      <c r="CSV50"/>
      <c r="CSW50"/>
      <c r="CSX50"/>
      <c r="CSY50"/>
      <c r="CSZ50"/>
      <c r="CTA50"/>
      <c r="CTB50"/>
      <c r="CTC50"/>
      <c r="CTD50"/>
      <c r="CTE50"/>
      <c r="CTF50"/>
      <c r="CTG50"/>
      <c r="CTH50"/>
      <c r="CTI50"/>
      <c r="CTJ50"/>
      <c r="CTK50"/>
      <c r="CTL50"/>
      <c r="CTM50"/>
      <c r="CTN50"/>
      <c r="CTO50"/>
      <c r="CTP50"/>
      <c r="CTQ50"/>
      <c r="CTR50"/>
      <c r="CTS50"/>
      <c r="CTT50"/>
      <c r="CTU50"/>
      <c r="CTV50"/>
      <c r="CTW50"/>
      <c r="CTX50"/>
      <c r="CTY50"/>
      <c r="CTZ50"/>
      <c r="CUA50"/>
      <c r="CUB50"/>
      <c r="CUC50"/>
      <c r="CUD50"/>
      <c r="CUE50"/>
      <c r="CUF50"/>
      <c r="CUG50"/>
      <c r="CUH50"/>
      <c r="CUI50"/>
      <c r="CUJ50"/>
      <c r="CUK50"/>
      <c r="CUL50"/>
      <c r="CUM50"/>
      <c r="CUN50"/>
      <c r="CUO50"/>
      <c r="CUP50"/>
      <c r="CUQ50"/>
      <c r="CUR50"/>
      <c r="CUS50"/>
      <c r="CUT50"/>
      <c r="CUU50"/>
      <c r="CUV50"/>
      <c r="CUW50"/>
      <c r="CUX50"/>
      <c r="CUY50"/>
      <c r="CUZ50"/>
      <c r="CVA50"/>
      <c r="CVB50"/>
      <c r="CVC50"/>
      <c r="CVD50"/>
      <c r="CVE50"/>
      <c r="CVF50"/>
      <c r="CVG50"/>
      <c r="CVH50"/>
      <c r="CVI50"/>
      <c r="CVJ50"/>
      <c r="CVK50"/>
      <c r="CVL50"/>
      <c r="CVM50"/>
      <c r="CVN50"/>
      <c r="CVO50"/>
      <c r="CVP50"/>
      <c r="CVQ50"/>
      <c r="CVR50"/>
      <c r="CVS50"/>
      <c r="CVT50"/>
      <c r="CVU50"/>
      <c r="CVV50"/>
      <c r="CVW50"/>
      <c r="CVX50"/>
      <c r="CVY50"/>
      <c r="CVZ50"/>
      <c r="CWA50"/>
      <c r="CWB50"/>
      <c r="CWC50"/>
      <c r="CWD50"/>
      <c r="CWE50"/>
      <c r="CWF50"/>
      <c r="CWG50"/>
      <c r="CWH50"/>
      <c r="CWI50"/>
      <c r="CWJ50"/>
      <c r="CWK50"/>
      <c r="CWL50"/>
      <c r="CWM50"/>
      <c r="CWN50"/>
      <c r="CWO50"/>
      <c r="CWP50"/>
      <c r="CWQ50"/>
      <c r="CWR50"/>
      <c r="CWS50"/>
      <c r="CWT50"/>
      <c r="CWU50"/>
      <c r="CWV50"/>
      <c r="CWW50"/>
      <c r="CWX50"/>
      <c r="CWY50"/>
      <c r="CWZ50"/>
      <c r="CXA50"/>
      <c r="CXB50"/>
      <c r="CXC50"/>
      <c r="CXD50"/>
      <c r="CXE50"/>
      <c r="CXF50"/>
      <c r="CXG50"/>
      <c r="CXH50"/>
      <c r="CXI50"/>
      <c r="CXJ50"/>
      <c r="CXK50"/>
      <c r="CXL50"/>
      <c r="CXM50"/>
      <c r="CXN50"/>
      <c r="CXO50"/>
      <c r="CXP50"/>
      <c r="CXQ50"/>
      <c r="CXR50"/>
      <c r="CXS50"/>
      <c r="CXT50"/>
      <c r="CXU50"/>
      <c r="CXV50"/>
      <c r="CXW50"/>
      <c r="CXX50"/>
      <c r="CXY50"/>
      <c r="CXZ50"/>
      <c r="CYA50"/>
      <c r="CYB50"/>
      <c r="CYC50"/>
      <c r="CYD50"/>
      <c r="CYE50"/>
      <c r="CYF50"/>
      <c r="CYG50"/>
      <c r="CYH50"/>
      <c r="CYI50"/>
      <c r="CYJ50"/>
      <c r="CYK50"/>
      <c r="CYL50"/>
      <c r="CYM50"/>
      <c r="CYN50"/>
      <c r="CYO50"/>
      <c r="CYP50"/>
      <c r="CYQ50"/>
      <c r="CYR50"/>
      <c r="CYS50"/>
      <c r="CYT50"/>
      <c r="CYU50"/>
      <c r="CYV50"/>
      <c r="CYW50"/>
      <c r="CYX50"/>
      <c r="CYY50"/>
      <c r="CYZ50"/>
      <c r="CZA50"/>
      <c r="CZB50"/>
      <c r="CZC50"/>
      <c r="CZD50"/>
      <c r="CZE50"/>
      <c r="CZF50"/>
      <c r="CZG50"/>
      <c r="CZH50"/>
      <c r="CZI50"/>
      <c r="CZJ50"/>
      <c r="CZK50"/>
      <c r="CZL50"/>
      <c r="CZM50"/>
      <c r="CZN50"/>
      <c r="CZO50"/>
      <c r="CZP50"/>
      <c r="CZQ50"/>
      <c r="CZR50"/>
      <c r="CZS50"/>
      <c r="CZT50"/>
      <c r="CZU50"/>
      <c r="CZV50"/>
      <c r="CZW50"/>
      <c r="CZX50"/>
      <c r="CZY50"/>
      <c r="CZZ50"/>
      <c r="DAA50"/>
      <c r="DAB50"/>
      <c r="DAC50"/>
      <c r="DAD50"/>
      <c r="DAE50"/>
      <c r="DAF50"/>
      <c r="DAG50"/>
      <c r="DAH50"/>
      <c r="DAI50"/>
      <c r="DAJ50"/>
      <c r="DAK50"/>
      <c r="DAL50"/>
      <c r="DAM50"/>
      <c r="DAN50"/>
      <c r="DAO50"/>
      <c r="DAP50"/>
      <c r="DAQ50"/>
      <c r="DAR50"/>
      <c r="DAS50"/>
      <c r="DAT50"/>
      <c r="DAU50"/>
      <c r="DAV50"/>
      <c r="DAW50"/>
      <c r="DAX50"/>
      <c r="DAY50"/>
      <c r="DAZ50"/>
      <c r="DBA50"/>
      <c r="DBB50"/>
      <c r="DBC50"/>
      <c r="DBD50"/>
      <c r="DBE50"/>
      <c r="DBF50"/>
      <c r="DBG50"/>
      <c r="DBH50"/>
      <c r="DBI50"/>
      <c r="DBJ50"/>
      <c r="DBK50"/>
      <c r="DBL50"/>
      <c r="DBM50"/>
      <c r="DBN50"/>
      <c r="DBO50"/>
      <c r="DBP50"/>
      <c r="DBQ50"/>
      <c r="DBR50"/>
      <c r="DBS50"/>
      <c r="DBT50"/>
      <c r="DBU50"/>
      <c r="DBV50"/>
      <c r="DBW50"/>
      <c r="DBX50"/>
      <c r="DBY50"/>
      <c r="DBZ50"/>
      <c r="DCA50"/>
      <c r="DCB50"/>
      <c r="DCC50"/>
      <c r="DCD50"/>
      <c r="DCE50"/>
      <c r="DCF50"/>
      <c r="DCG50"/>
      <c r="DCH50"/>
      <c r="DCI50"/>
      <c r="DCJ50"/>
      <c r="DCK50"/>
      <c r="DCL50"/>
      <c r="DCM50"/>
      <c r="DCN50"/>
      <c r="DCO50"/>
      <c r="DCP50"/>
      <c r="DCQ50"/>
      <c r="DCR50"/>
      <c r="DCS50"/>
      <c r="DCT50"/>
      <c r="DCU50"/>
      <c r="DCV50"/>
      <c r="DCW50"/>
      <c r="DCX50"/>
      <c r="DCY50"/>
      <c r="DCZ50"/>
      <c r="DDA50"/>
      <c r="DDB50"/>
      <c r="DDC50"/>
      <c r="DDD50"/>
      <c r="DDE50"/>
      <c r="DDF50"/>
      <c r="DDG50"/>
      <c r="DDH50"/>
      <c r="DDI50"/>
      <c r="DDJ50"/>
      <c r="DDK50"/>
      <c r="DDL50"/>
      <c r="DDM50"/>
      <c r="DDN50"/>
      <c r="DDO50"/>
      <c r="DDP50"/>
      <c r="DDQ50"/>
      <c r="DDR50"/>
      <c r="DDS50"/>
      <c r="DDT50"/>
      <c r="DDU50"/>
      <c r="DDV50"/>
      <c r="DDW50"/>
      <c r="DDX50"/>
      <c r="DDY50"/>
      <c r="DDZ50"/>
      <c r="DEA50"/>
      <c r="DEB50"/>
      <c r="DEC50"/>
      <c r="DED50"/>
      <c r="DEE50"/>
      <c r="DEF50"/>
      <c r="DEG50"/>
      <c r="DEH50"/>
      <c r="DEI50"/>
      <c r="DEJ50"/>
      <c r="DEK50"/>
      <c r="DEL50"/>
      <c r="DEM50"/>
      <c r="DEN50"/>
      <c r="DEO50"/>
      <c r="DEP50"/>
      <c r="DEQ50"/>
      <c r="DER50"/>
      <c r="DES50"/>
      <c r="DET50"/>
      <c r="DEU50"/>
      <c r="DEV50"/>
      <c r="DEW50"/>
      <c r="DEX50"/>
      <c r="DEY50"/>
      <c r="DEZ50"/>
      <c r="DFA50"/>
      <c r="DFB50"/>
      <c r="DFC50"/>
      <c r="DFD50"/>
      <c r="DFE50"/>
      <c r="DFF50"/>
      <c r="DFG50"/>
      <c r="DFH50"/>
      <c r="DFI50"/>
      <c r="DFJ50"/>
      <c r="DFK50"/>
      <c r="DFL50"/>
      <c r="DFM50"/>
      <c r="DFN50"/>
      <c r="DFO50"/>
      <c r="DFP50"/>
      <c r="DFQ50"/>
      <c r="DFR50"/>
      <c r="DFS50"/>
      <c r="DFT50"/>
      <c r="DFU50"/>
      <c r="DFV50"/>
      <c r="DFW50"/>
      <c r="DFX50"/>
      <c r="DFY50"/>
      <c r="DFZ50"/>
      <c r="DGA50"/>
      <c r="DGB50"/>
      <c r="DGC50"/>
      <c r="DGD50"/>
      <c r="DGE50"/>
      <c r="DGF50"/>
      <c r="DGG50"/>
      <c r="DGH50"/>
      <c r="DGI50"/>
      <c r="DGJ50"/>
      <c r="DGK50"/>
      <c r="DGL50"/>
      <c r="DGM50"/>
      <c r="DGN50"/>
      <c r="DGO50"/>
      <c r="DGP50"/>
      <c r="DGQ50"/>
      <c r="DGR50"/>
      <c r="DGS50"/>
      <c r="DGT50"/>
      <c r="DGU50"/>
      <c r="DGV50"/>
      <c r="DGW50"/>
      <c r="DGX50"/>
      <c r="DGY50"/>
      <c r="DGZ50"/>
      <c r="DHA50"/>
      <c r="DHB50"/>
      <c r="DHC50"/>
      <c r="DHD50"/>
      <c r="DHE50"/>
      <c r="DHF50"/>
      <c r="DHG50"/>
      <c r="DHH50"/>
      <c r="DHI50"/>
      <c r="DHJ50"/>
      <c r="DHK50"/>
      <c r="DHL50"/>
      <c r="DHM50"/>
      <c r="DHN50"/>
      <c r="DHO50"/>
      <c r="DHP50"/>
      <c r="DHQ50"/>
      <c r="DHR50"/>
      <c r="DHS50"/>
      <c r="DHT50"/>
      <c r="DHU50"/>
      <c r="DHV50"/>
      <c r="DHW50"/>
      <c r="DHX50"/>
      <c r="DHY50"/>
      <c r="DHZ50"/>
      <c r="DIA50"/>
      <c r="DIB50"/>
      <c r="DIC50"/>
      <c r="DID50"/>
      <c r="DIE50"/>
      <c r="DIF50"/>
      <c r="DIG50"/>
      <c r="DIH50"/>
      <c r="DII50"/>
      <c r="DIJ50"/>
      <c r="DIK50"/>
      <c r="DIL50"/>
      <c r="DIM50"/>
      <c r="DIN50"/>
      <c r="DIO50"/>
      <c r="DIP50"/>
      <c r="DIQ50"/>
      <c r="DIR50"/>
      <c r="DIS50"/>
      <c r="DIT50"/>
      <c r="DIU50"/>
      <c r="DIV50"/>
      <c r="DIW50"/>
      <c r="DIX50"/>
      <c r="DIY50"/>
      <c r="DIZ50"/>
      <c r="DJA50"/>
      <c r="DJB50"/>
      <c r="DJC50"/>
      <c r="DJD50"/>
      <c r="DJE50"/>
      <c r="DJF50"/>
      <c r="DJG50"/>
      <c r="DJH50"/>
      <c r="DJI50"/>
      <c r="DJJ50"/>
      <c r="DJK50"/>
      <c r="DJL50"/>
      <c r="DJM50"/>
      <c r="DJN50"/>
      <c r="DJO50"/>
      <c r="DJP50"/>
      <c r="DJQ50"/>
      <c r="DJR50"/>
      <c r="DJS50"/>
      <c r="DJT50"/>
      <c r="DJU50"/>
      <c r="DJV50"/>
      <c r="DJW50"/>
      <c r="DJX50"/>
      <c r="DJY50"/>
      <c r="DJZ50"/>
      <c r="DKA50"/>
      <c r="DKB50"/>
      <c r="DKC50"/>
      <c r="DKD50"/>
      <c r="DKE50"/>
      <c r="DKF50"/>
      <c r="DKG50"/>
      <c r="DKH50"/>
      <c r="DKI50"/>
      <c r="DKJ50"/>
      <c r="DKK50"/>
      <c r="DKL50"/>
      <c r="DKM50"/>
      <c r="DKN50"/>
      <c r="DKO50"/>
      <c r="DKP50"/>
      <c r="DKQ50"/>
      <c r="DKR50"/>
      <c r="DKS50"/>
      <c r="DKT50"/>
      <c r="DKU50"/>
      <c r="DKV50"/>
      <c r="DKW50"/>
      <c r="DKX50"/>
      <c r="DKY50"/>
      <c r="DKZ50"/>
      <c r="DLA50"/>
      <c r="DLB50"/>
      <c r="DLC50"/>
      <c r="DLD50"/>
      <c r="DLE50"/>
      <c r="DLF50"/>
      <c r="DLG50"/>
      <c r="DLH50"/>
      <c r="DLI50"/>
      <c r="DLJ50"/>
      <c r="DLK50"/>
      <c r="DLL50"/>
      <c r="DLM50"/>
      <c r="DLN50"/>
      <c r="DLO50"/>
      <c r="DLP50"/>
      <c r="DLQ50"/>
      <c r="DLR50"/>
      <c r="DLS50"/>
      <c r="DLT50"/>
      <c r="DLU50"/>
      <c r="DLV50"/>
      <c r="DLW50"/>
      <c r="DLX50"/>
      <c r="DLY50"/>
      <c r="DLZ50"/>
      <c r="DMA50"/>
      <c r="DMB50"/>
      <c r="DMC50"/>
      <c r="DMD50"/>
      <c r="DME50"/>
      <c r="DMF50"/>
      <c r="DMG50"/>
      <c r="DMH50"/>
      <c r="DMI50"/>
      <c r="DMJ50"/>
      <c r="DMK50"/>
      <c r="DML50"/>
      <c r="DMM50"/>
      <c r="DMN50"/>
      <c r="DMO50"/>
      <c r="DMP50"/>
      <c r="DMQ50"/>
      <c r="DMR50"/>
      <c r="DMS50"/>
      <c r="DMT50"/>
      <c r="DMU50"/>
      <c r="DMV50"/>
      <c r="DMW50"/>
      <c r="DMX50"/>
      <c r="DMY50"/>
      <c r="DMZ50"/>
      <c r="DNA50"/>
      <c r="DNB50"/>
      <c r="DNC50"/>
      <c r="DND50"/>
      <c r="DNE50"/>
      <c r="DNF50"/>
      <c r="DNG50"/>
      <c r="DNH50"/>
      <c r="DNI50"/>
      <c r="DNJ50"/>
      <c r="DNK50"/>
      <c r="DNL50"/>
      <c r="DNM50"/>
      <c r="DNN50"/>
      <c r="DNO50"/>
      <c r="DNP50"/>
      <c r="DNQ50"/>
      <c r="DNR50"/>
      <c r="DNS50"/>
      <c r="DNT50"/>
      <c r="DNU50"/>
      <c r="DNV50"/>
      <c r="DNW50"/>
      <c r="DNX50"/>
      <c r="DNY50"/>
      <c r="DNZ50"/>
      <c r="DOA50"/>
      <c r="DOB50"/>
      <c r="DOC50"/>
      <c r="DOD50"/>
      <c r="DOE50"/>
      <c r="DOF50"/>
      <c r="DOG50"/>
      <c r="DOH50"/>
      <c r="DOI50"/>
      <c r="DOJ50"/>
      <c r="DOK50"/>
      <c r="DOL50"/>
      <c r="DOM50"/>
      <c r="DON50"/>
      <c r="DOO50"/>
      <c r="DOP50"/>
      <c r="DOQ50"/>
      <c r="DOR50"/>
      <c r="DOS50"/>
      <c r="DOT50"/>
      <c r="DOU50"/>
      <c r="DOV50"/>
      <c r="DOW50"/>
      <c r="DOX50"/>
      <c r="DOY50"/>
      <c r="DOZ50"/>
      <c r="DPA50"/>
      <c r="DPB50"/>
      <c r="DPC50"/>
      <c r="DPD50"/>
      <c r="DPE50"/>
      <c r="DPF50"/>
      <c r="DPG50"/>
      <c r="DPH50"/>
      <c r="DPI50"/>
      <c r="DPJ50"/>
      <c r="DPK50"/>
      <c r="DPL50"/>
      <c r="DPM50"/>
      <c r="DPN50"/>
      <c r="DPO50"/>
      <c r="DPP50"/>
      <c r="DPQ50"/>
      <c r="DPR50"/>
      <c r="DPS50"/>
      <c r="DPT50"/>
      <c r="DPU50"/>
      <c r="DPV50"/>
      <c r="DPW50"/>
      <c r="DPX50"/>
      <c r="DPY50"/>
      <c r="DPZ50"/>
      <c r="DQA50"/>
      <c r="DQB50"/>
      <c r="DQC50"/>
      <c r="DQD50"/>
      <c r="DQE50"/>
      <c r="DQF50"/>
      <c r="DQG50"/>
      <c r="DQH50"/>
      <c r="DQI50"/>
      <c r="DQJ50"/>
      <c r="DQK50"/>
      <c r="DQL50"/>
      <c r="DQM50"/>
      <c r="DQN50"/>
      <c r="DQO50"/>
      <c r="DQP50"/>
      <c r="DQQ50"/>
      <c r="DQR50"/>
      <c r="DQS50"/>
      <c r="DQT50"/>
      <c r="DQU50"/>
      <c r="DQV50"/>
      <c r="DQW50"/>
      <c r="DQX50"/>
      <c r="DQY50"/>
      <c r="DQZ50"/>
      <c r="DRA50"/>
      <c r="DRB50"/>
      <c r="DRC50"/>
      <c r="DRD50"/>
      <c r="DRE50"/>
      <c r="DRF50"/>
      <c r="DRG50"/>
      <c r="DRH50"/>
      <c r="DRI50"/>
      <c r="DRJ50"/>
      <c r="DRK50"/>
      <c r="DRL50"/>
      <c r="DRM50"/>
      <c r="DRN50"/>
      <c r="DRO50"/>
      <c r="DRP50"/>
      <c r="DRQ50"/>
      <c r="DRR50"/>
      <c r="DRS50"/>
      <c r="DRT50"/>
      <c r="DRU50"/>
      <c r="DRV50"/>
      <c r="DRW50"/>
      <c r="DRX50"/>
      <c r="DRY50"/>
      <c r="DRZ50"/>
      <c r="DSA50"/>
      <c r="DSB50"/>
      <c r="DSC50"/>
      <c r="DSD50"/>
      <c r="DSE50"/>
      <c r="DSF50"/>
      <c r="DSG50"/>
      <c r="DSH50"/>
      <c r="DSI50"/>
      <c r="DSJ50"/>
      <c r="DSK50"/>
      <c r="DSL50"/>
      <c r="DSM50"/>
      <c r="DSN50"/>
      <c r="DSO50"/>
      <c r="DSP50"/>
      <c r="DSQ50"/>
      <c r="DSR50"/>
      <c r="DSS50"/>
      <c r="DST50"/>
      <c r="DSU50"/>
      <c r="DSV50"/>
      <c r="DSW50"/>
      <c r="DSX50"/>
      <c r="DSY50"/>
      <c r="DSZ50"/>
      <c r="DTA50"/>
      <c r="DTB50"/>
      <c r="DTC50"/>
      <c r="DTD50"/>
      <c r="DTE50"/>
      <c r="DTF50"/>
      <c r="DTG50"/>
      <c r="DTH50"/>
      <c r="DTI50"/>
      <c r="DTJ50"/>
      <c r="DTK50"/>
      <c r="DTL50"/>
      <c r="DTM50"/>
      <c r="DTN50"/>
      <c r="DTO50"/>
      <c r="DTP50"/>
      <c r="DTQ50"/>
      <c r="DTR50"/>
      <c r="DTS50"/>
      <c r="DTT50"/>
      <c r="DTU50"/>
      <c r="DTV50"/>
      <c r="DTW50"/>
      <c r="DTX50"/>
      <c r="DTY50"/>
      <c r="DTZ50"/>
      <c r="DUA50"/>
      <c r="DUB50"/>
      <c r="DUC50"/>
      <c r="DUD50"/>
      <c r="DUE50"/>
      <c r="DUF50"/>
      <c r="DUG50"/>
      <c r="DUH50"/>
      <c r="DUI50"/>
      <c r="DUJ50"/>
      <c r="DUK50"/>
      <c r="DUL50"/>
      <c r="DUM50"/>
      <c r="DUN50"/>
      <c r="DUO50"/>
      <c r="DUP50"/>
      <c r="DUQ50"/>
      <c r="DUR50"/>
      <c r="DUS50"/>
      <c r="DUT50"/>
      <c r="DUU50"/>
      <c r="DUV50"/>
      <c r="DUW50"/>
      <c r="DUX50"/>
      <c r="DUY50"/>
      <c r="DUZ50"/>
      <c r="DVA50"/>
      <c r="DVB50"/>
      <c r="DVC50"/>
      <c r="DVD50"/>
      <c r="DVE50"/>
      <c r="DVF50"/>
      <c r="DVG50"/>
      <c r="DVH50"/>
      <c r="DVI50"/>
      <c r="DVJ50"/>
      <c r="DVK50"/>
      <c r="DVL50"/>
      <c r="DVM50"/>
      <c r="DVN50"/>
      <c r="DVO50"/>
      <c r="DVP50"/>
      <c r="DVQ50"/>
      <c r="DVR50"/>
      <c r="DVS50"/>
      <c r="DVT50"/>
      <c r="DVU50"/>
      <c r="DVV50"/>
      <c r="DVW50"/>
      <c r="DVX50"/>
      <c r="DVY50"/>
      <c r="DVZ50"/>
      <c r="DWA50"/>
      <c r="DWB50"/>
      <c r="DWC50"/>
      <c r="DWD50"/>
      <c r="DWE50"/>
      <c r="DWF50"/>
      <c r="DWG50"/>
      <c r="DWH50"/>
      <c r="DWI50"/>
      <c r="DWJ50"/>
      <c r="DWK50"/>
      <c r="DWL50"/>
      <c r="DWM50"/>
      <c r="DWN50"/>
      <c r="DWO50"/>
      <c r="DWP50"/>
      <c r="DWQ50"/>
      <c r="DWR50"/>
      <c r="DWS50"/>
      <c r="DWT50"/>
      <c r="DWU50"/>
      <c r="DWV50"/>
      <c r="DWW50"/>
      <c r="DWX50"/>
      <c r="DWY50"/>
      <c r="DWZ50"/>
      <c r="DXA50"/>
      <c r="DXB50"/>
      <c r="DXC50"/>
      <c r="DXD50"/>
      <c r="DXE50"/>
      <c r="DXF50"/>
      <c r="DXG50"/>
      <c r="DXH50"/>
      <c r="DXI50"/>
      <c r="DXJ50"/>
      <c r="DXK50"/>
      <c r="DXL50"/>
      <c r="DXM50"/>
      <c r="DXN50"/>
      <c r="DXO50"/>
      <c r="DXP50"/>
      <c r="DXQ50"/>
      <c r="DXR50"/>
      <c r="DXS50"/>
      <c r="DXT50"/>
      <c r="DXU50"/>
      <c r="DXV50"/>
      <c r="DXW50"/>
      <c r="DXX50"/>
      <c r="DXY50"/>
      <c r="DXZ50"/>
      <c r="DYA50"/>
      <c r="DYB50"/>
      <c r="DYC50"/>
      <c r="DYD50"/>
      <c r="DYE50"/>
      <c r="DYF50"/>
      <c r="DYG50"/>
      <c r="DYH50"/>
      <c r="DYI50"/>
      <c r="DYJ50"/>
      <c r="DYK50"/>
      <c r="DYL50"/>
      <c r="DYM50"/>
      <c r="DYN50"/>
      <c r="DYO50"/>
      <c r="DYP50"/>
      <c r="DYQ50"/>
      <c r="DYR50"/>
      <c r="DYS50"/>
      <c r="DYT50"/>
      <c r="DYU50"/>
      <c r="DYV50"/>
      <c r="DYW50"/>
      <c r="DYX50"/>
      <c r="DYY50"/>
      <c r="DYZ50"/>
      <c r="DZA50"/>
      <c r="DZB50"/>
      <c r="DZC50"/>
      <c r="DZD50"/>
      <c r="DZE50"/>
      <c r="DZF50"/>
      <c r="DZG50"/>
      <c r="DZH50"/>
      <c r="DZI50"/>
      <c r="DZJ50"/>
      <c r="DZK50"/>
      <c r="DZL50"/>
      <c r="DZM50"/>
      <c r="DZN50"/>
      <c r="DZO50"/>
      <c r="DZP50"/>
      <c r="DZQ50"/>
      <c r="DZR50"/>
      <c r="DZS50"/>
      <c r="DZT50"/>
      <c r="DZU50"/>
      <c r="DZV50"/>
      <c r="DZW50"/>
      <c r="DZX50"/>
      <c r="DZY50"/>
      <c r="DZZ50"/>
      <c r="EAA50"/>
      <c r="EAB50"/>
      <c r="EAC50"/>
      <c r="EAD50"/>
      <c r="EAE50"/>
      <c r="EAF50"/>
      <c r="EAG50"/>
      <c r="EAH50"/>
      <c r="EAI50"/>
      <c r="EAJ50"/>
      <c r="EAK50"/>
      <c r="EAL50"/>
      <c r="EAM50"/>
      <c r="EAN50"/>
      <c r="EAO50"/>
      <c r="EAP50"/>
      <c r="EAQ50"/>
      <c r="EAR50"/>
      <c r="EAS50"/>
      <c r="EAT50"/>
      <c r="EAU50"/>
      <c r="EAV50"/>
      <c r="EAW50"/>
      <c r="EAX50"/>
      <c r="EAY50"/>
      <c r="EAZ50"/>
      <c r="EBA50"/>
      <c r="EBB50"/>
      <c r="EBC50"/>
      <c r="EBD50"/>
      <c r="EBE50"/>
      <c r="EBF50"/>
      <c r="EBG50"/>
      <c r="EBH50"/>
      <c r="EBI50"/>
      <c r="EBJ50"/>
      <c r="EBK50"/>
      <c r="EBL50"/>
      <c r="EBM50"/>
      <c r="EBN50"/>
      <c r="EBO50"/>
      <c r="EBP50"/>
      <c r="EBQ50"/>
      <c r="EBR50"/>
      <c r="EBS50"/>
      <c r="EBT50"/>
      <c r="EBU50"/>
      <c r="EBV50"/>
      <c r="EBW50"/>
      <c r="EBX50"/>
      <c r="EBY50"/>
      <c r="EBZ50"/>
      <c r="ECA50"/>
      <c r="ECB50"/>
      <c r="ECC50"/>
      <c r="ECD50"/>
      <c r="ECE50"/>
      <c r="ECF50"/>
      <c r="ECG50"/>
      <c r="ECH50"/>
      <c r="ECI50"/>
      <c r="ECJ50"/>
      <c r="ECK50"/>
      <c r="ECL50"/>
      <c r="ECM50"/>
      <c r="ECN50"/>
      <c r="ECO50"/>
      <c r="ECP50"/>
      <c r="ECQ50"/>
      <c r="ECR50"/>
      <c r="ECS50"/>
      <c r="ECT50"/>
      <c r="ECU50"/>
      <c r="ECV50"/>
      <c r="ECW50"/>
      <c r="ECX50"/>
      <c r="ECY50"/>
      <c r="ECZ50"/>
      <c r="EDA50"/>
      <c r="EDB50"/>
      <c r="EDC50"/>
      <c r="EDD50"/>
      <c r="EDE50"/>
      <c r="EDF50"/>
      <c r="EDG50"/>
      <c r="EDH50"/>
      <c r="EDI50"/>
      <c r="EDJ50"/>
      <c r="EDK50"/>
      <c r="EDL50"/>
      <c r="EDM50"/>
      <c r="EDN50"/>
      <c r="EDO50"/>
      <c r="EDP50"/>
      <c r="EDQ50"/>
      <c r="EDR50"/>
      <c r="EDS50"/>
      <c r="EDT50"/>
      <c r="EDU50"/>
      <c r="EDV50"/>
      <c r="EDW50"/>
      <c r="EDX50"/>
      <c r="EDY50"/>
      <c r="EDZ50"/>
      <c r="EEA50"/>
      <c r="EEB50"/>
      <c r="EEC50"/>
      <c r="EED50"/>
      <c r="EEE50"/>
      <c r="EEF50"/>
      <c r="EEG50"/>
      <c r="EEH50"/>
      <c r="EEI50"/>
      <c r="EEJ50"/>
      <c r="EEK50"/>
      <c r="EEL50"/>
      <c r="EEM50"/>
      <c r="EEN50"/>
      <c r="EEO50"/>
      <c r="EEP50"/>
      <c r="EEQ50"/>
      <c r="EER50"/>
      <c r="EES50"/>
      <c r="EET50"/>
      <c r="EEU50"/>
      <c r="EEV50"/>
      <c r="EEW50"/>
      <c r="EEX50"/>
      <c r="EEY50"/>
      <c r="EEZ50"/>
      <c r="EFA50"/>
      <c r="EFB50"/>
      <c r="EFC50"/>
      <c r="EFD50"/>
      <c r="EFE50"/>
      <c r="EFF50"/>
      <c r="EFG50"/>
      <c r="EFH50"/>
      <c r="EFI50"/>
      <c r="EFJ50"/>
      <c r="EFK50"/>
      <c r="EFL50"/>
      <c r="EFM50"/>
      <c r="EFN50"/>
      <c r="EFO50"/>
      <c r="EFP50"/>
      <c r="EFQ50"/>
      <c r="EFR50"/>
      <c r="EFS50"/>
      <c r="EFT50"/>
      <c r="EFU50"/>
      <c r="EFV50"/>
      <c r="EFW50"/>
      <c r="EFX50"/>
      <c r="EFY50"/>
      <c r="EFZ50"/>
      <c r="EGA50"/>
      <c r="EGB50"/>
      <c r="EGC50"/>
      <c r="EGD50"/>
      <c r="EGE50"/>
      <c r="EGF50"/>
      <c r="EGG50"/>
      <c r="EGH50"/>
      <c r="EGI50"/>
      <c r="EGJ50"/>
      <c r="EGK50"/>
      <c r="EGL50"/>
      <c r="EGM50"/>
      <c r="EGN50"/>
      <c r="EGO50"/>
      <c r="EGP50"/>
      <c r="EGQ50"/>
      <c r="EGR50"/>
      <c r="EGS50"/>
      <c r="EGT50"/>
      <c r="EGU50"/>
      <c r="EGV50"/>
      <c r="EGW50"/>
      <c r="EGX50"/>
      <c r="EGY50"/>
      <c r="EGZ50"/>
      <c r="EHA50"/>
      <c r="EHB50"/>
      <c r="EHC50"/>
      <c r="EHD50"/>
      <c r="EHE50"/>
      <c r="EHF50"/>
      <c r="EHG50"/>
      <c r="EHH50"/>
      <c r="EHI50"/>
      <c r="EHJ50"/>
      <c r="EHK50"/>
      <c r="EHL50"/>
      <c r="EHM50"/>
      <c r="EHN50"/>
      <c r="EHO50"/>
      <c r="EHP50"/>
      <c r="EHQ50"/>
      <c r="EHR50"/>
      <c r="EHS50"/>
      <c r="EHT50"/>
      <c r="EHU50"/>
      <c r="EHV50"/>
      <c r="EHW50"/>
      <c r="EHX50"/>
      <c r="EHY50"/>
      <c r="EHZ50"/>
      <c r="EIA50"/>
      <c r="EIB50"/>
      <c r="EIC50"/>
      <c r="EID50"/>
      <c r="EIE50"/>
      <c r="EIF50"/>
      <c r="EIG50"/>
      <c r="EIH50"/>
      <c r="EII50"/>
      <c r="EIJ50"/>
      <c r="EIK50"/>
      <c r="EIL50"/>
      <c r="EIM50"/>
      <c r="EIN50"/>
      <c r="EIO50"/>
      <c r="EIP50"/>
      <c r="EIQ50"/>
      <c r="EIR50"/>
      <c r="EIS50"/>
      <c r="EIT50"/>
      <c r="EIU50"/>
      <c r="EIV50"/>
      <c r="EIW50"/>
      <c r="EIX50"/>
      <c r="EIY50"/>
      <c r="EIZ50"/>
      <c r="EJA50"/>
      <c r="EJB50"/>
      <c r="EJC50"/>
      <c r="EJD50"/>
      <c r="EJE50"/>
      <c r="EJF50"/>
      <c r="EJG50"/>
      <c r="EJH50"/>
      <c r="EJI50"/>
      <c r="EJJ50"/>
      <c r="EJK50"/>
      <c r="EJL50"/>
      <c r="EJM50"/>
      <c r="EJN50"/>
      <c r="EJO50"/>
      <c r="EJP50"/>
      <c r="EJQ50"/>
      <c r="EJR50"/>
      <c r="EJS50"/>
      <c r="EJT50"/>
      <c r="EJU50"/>
      <c r="EJV50"/>
      <c r="EJW50"/>
      <c r="EJX50"/>
      <c r="EJY50"/>
      <c r="EJZ50"/>
      <c r="EKA50"/>
      <c r="EKB50"/>
      <c r="EKC50"/>
      <c r="EKD50"/>
      <c r="EKE50"/>
      <c r="EKF50"/>
      <c r="EKG50"/>
      <c r="EKH50"/>
      <c r="EKI50"/>
      <c r="EKJ50"/>
      <c r="EKK50"/>
      <c r="EKL50"/>
      <c r="EKM50"/>
      <c r="EKN50"/>
      <c r="EKO50"/>
      <c r="EKP50"/>
      <c r="EKQ50"/>
      <c r="EKR50"/>
      <c r="EKS50"/>
      <c r="EKT50"/>
      <c r="EKU50"/>
      <c r="EKV50"/>
      <c r="EKW50"/>
      <c r="EKX50"/>
      <c r="EKY50"/>
      <c r="EKZ50"/>
      <c r="ELA50"/>
      <c r="ELB50"/>
      <c r="ELC50"/>
      <c r="ELD50"/>
      <c r="ELE50"/>
      <c r="ELF50"/>
      <c r="ELG50"/>
      <c r="ELH50"/>
      <c r="ELI50"/>
      <c r="ELJ50"/>
      <c r="ELK50"/>
      <c r="ELL50"/>
      <c r="ELM50"/>
      <c r="ELN50"/>
      <c r="ELO50"/>
      <c r="ELP50"/>
      <c r="ELQ50"/>
      <c r="ELR50"/>
      <c r="ELS50"/>
      <c r="ELT50"/>
      <c r="ELU50"/>
      <c r="ELV50"/>
      <c r="ELW50"/>
      <c r="ELX50"/>
      <c r="ELY50"/>
      <c r="ELZ50"/>
      <c r="EMA50"/>
      <c r="EMB50"/>
      <c r="EMC50"/>
      <c r="EMD50"/>
      <c r="EME50"/>
      <c r="EMF50"/>
      <c r="EMG50"/>
      <c r="EMH50"/>
      <c r="EMI50"/>
      <c r="EMJ50"/>
      <c r="EMK50"/>
      <c r="EML50"/>
      <c r="EMM50"/>
      <c r="EMN50"/>
      <c r="EMO50"/>
      <c r="EMP50"/>
      <c r="EMQ50"/>
      <c r="EMR50"/>
      <c r="EMS50"/>
      <c r="EMT50"/>
      <c r="EMU50"/>
      <c r="EMV50"/>
      <c r="EMW50"/>
      <c r="EMX50"/>
      <c r="EMY50"/>
      <c r="EMZ50"/>
      <c r="ENA50"/>
      <c r="ENB50"/>
      <c r="ENC50"/>
      <c r="END50"/>
      <c r="ENE50"/>
      <c r="ENF50"/>
      <c r="ENG50"/>
      <c r="ENH50"/>
      <c r="ENI50"/>
      <c r="ENJ50"/>
      <c r="ENK50"/>
      <c r="ENL50"/>
      <c r="ENM50"/>
      <c r="ENN50"/>
      <c r="ENO50"/>
      <c r="ENP50"/>
      <c r="ENQ50"/>
      <c r="ENR50"/>
      <c r="ENS50"/>
      <c r="ENT50"/>
      <c r="ENU50"/>
      <c r="ENV50"/>
      <c r="ENW50"/>
      <c r="ENX50"/>
      <c r="ENY50"/>
      <c r="ENZ50"/>
      <c r="EOA50"/>
      <c r="EOB50"/>
      <c r="EOC50"/>
      <c r="EOD50"/>
      <c r="EOE50"/>
      <c r="EOF50"/>
      <c r="EOG50"/>
      <c r="EOH50"/>
      <c r="EOI50"/>
      <c r="EOJ50"/>
      <c r="EOK50"/>
      <c r="EOL50"/>
      <c r="EOM50"/>
      <c r="EON50"/>
      <c r="EOO50"/>
      <c r="EOP50"/>
      <c r="EOQ50"/>
      <c r="EOR50"/>
      <c r="EOS50"/>
      <c r="EOT50"/>
      <c r="EOU50"/>
      <c r="EOV50"/>
      <c r="EOW50"/>
      <c r="EOX50"/>
      <c r="EOY50"/>
      <c r="EOZ50"/>
      <c r="EPA50"/>
      <c r="EPB50"/>
      <c r="EPC50"/>
      <c r="EPD50"/>
      <c r="EPE50"/>
      <c r="EPF50"/>
      <c r="EPG50"/>
      <c r="EPH50"/>
      <c r="EPI50"/>
      <c r="EPJ50"/>
      <c r="EPK50"/>
      <c r="EPL50"/>
      <c r="EPM50"/>
      <c r="EPN50"/>
      <c r="EPO50"/>
      <c r="EPP50"/>
      <c r="EPQ50"/>
      <c r="EPR50"/>
      <c r="EPS50"/>
      <c r="EPT50"/>
      <c r="EPU50"/>
      <c r="EPV50"/>
      <c r="EPW50"/>
      <c r="EPX50"/>
      <c r="EPY50"/>
      <c r="EPZ50"/>
      <c r="EQA50"/>
      <c r="EQB50"/>
      <c r="EQC50"/>
      <c r="EQD50"/>
      <c r="EQE50"/>
      <c r="EQF50"/>
      <c r="EQG50"/>
      <c r="EQH50"/>
      <c r="EQI50"/>
      <c r="EQJ50"/>
      <c r="EQK50"/>
      <c r="EQL50"/>
      <c r="EQM50"/>
      <c r="EQN50"/>
      <c r="EQO50"/>
      <c r="EQP50"/>
      <c r="EQQ50"/>
      <c r="EQR50"/>
      <c r="EQS50"/>
      <c r="EQT50"/>
      <c r="EQU50"/>
      <c r="EQV50"/>
      <c r="EQW50"/>
      <c r="EQX50"/>
      <c r="EQY50"/>
      <c r="EQZ50"/>
      <c r="ERA50"/>
      <c r="ERB50"/>
      <c r="ERC50"/>
      <c r="ERD50"/>
      <c r="ERE50"/>
      <c r="ERF50"/>
      <c r="ERG50"/>
      <c r="ERH50"/>
      <c r="ERI50"/>
      <c r="ERJ50"/>
      <c r="ERK50"/>
      <c r="ERL50"/>
      <c r="ERM50"/>
      <c r="ERN50"/>
      <c r="ERO50"/>
      <c r="ERP50"/>
      <c r="ERQ50"/>
      <c r="ERR50"/>
      <c r="ERS50"/>
      <c r="ERT50"/>
      <c r="ERU50"/>
      <c r="ERV50"/>
      <c r="ERW50"/>
      <c r="ERX50"/>
      <c r="ERY50"/>
      <c r="ERZ50"/>
      <c r="ESA50"/>
      <c r="ESB50"/>
      <c r="ESC50"/>
      <c r="ESD50"/>
      <c r="ESE50"/>
      <c r="ESF50"/>
      <c r="ESG50"/>
      <c r="ESH50"/>
      <c r="ESI50"/>
      <c r="ESJ50"/>
      <c r="ESK50"/>
      <c r="ESL50"/>
      <c r="ESM50"/>
      <c r="ESN50"/>
      <c r="ESO50"/>
      <c r="ESP50"/>
      <c r="ESQ50"/>
      <c r="ESR50"/>
      <c r="ESS50"/>
      <c r="EST50"/>
      <c r="ESU50"/>
      <c r="ESV50"/>
      <c r="ESW50"/>
      <c r="ESX50"/>
      <c r="ESY50"/>
      <c r="ESZ50"/>
      <c r="ETA50"/>
      <c r="ETB50"/>
      <c r="ETC50"/>
      <c r="ETD50"/>
      <c r="ETE50"/>
      <c r="ETF50"/>
      <c r="ETG50"/>
      <c r="ETH50"/>
      <c r="ETI50"/>
      <c r="ETJ50"/>
      <c r="ETK50"/>
      <c r="ETL50"/>
      <c r="ETM50"/>
      <c r="ETN50"/>
      <c r="ETO50"/>
      <c r="ETP50"/>
      <c r="ETQ50"/>
      <c r="ETR50"/>
      <c r="ETS50"/>
      <c r="ETT50"/>
      <c r="ETU50"/>
      <c r="ETV50"/>
      <c r="ETW50"/>
      <c r="ETX50"/>
      <c r="ETY50"/>
      <c r="ETZ50"/>
      <c r="EUA50"/>
      <c r="EUB50"/>
      <c r="EUC50"/>
      <c r="EUD50"/>
      <c r="EUE50"/>
      <c r="EUF50"/>
      <c r="EUG50"/>
      <c r="EUH50"/>
      <c r="EUI50"/>
      <c r="EUJ50"/>
      <c r="EUK50"/>
      <c r="EUL50"/>
      <c r="EUM50"/>
      <c r="EUN50"/>
      <c r="EUO50"/>
      <c r="EUP50"/>
      <c r="EUQ50"/>
      <c r="EUR50"/>
      <c r="EUS50"/>
      <c r="EUT50"/>
      <c r="EUU50"/>
      <c r="EUV50"/>
      <c r="EUW50"/>
      <c r="EUX50"/>
      <c r="EUY50"/>
      <c r="EUZ50"/>
      <c r="EVA50"/>
      <c r="EVB50"/>
      <c r="EVC50"/>
      <c r="EVD50"/>
      <c r="EVE50"/>
      <c r="EVF50"/>
      <c r="EVG50"/>
      <c r="EVH50"/>
      <c r="EVI50"/>
      <c r="EVJ50"/>
      <c r="EVK50"/>
      <c r="EVL50"/>
      <c r="EVM50"/>
      <c r="EVN50"/>
      <c r="EVO50"/>
      <c r="EVP50"/>
      <c r="EVQ50"/>
      <c r="EVR50"/>
      <c r="EVS50"/>
      <c r="EVT50"/>
      <c r="EVU50"/>
      <c r="EVV50"/>
      <c r="EVW50"/>
      <c r="EVX50"/>
      <c r="EVY50"/>
      <c r="EVZ50"/>
      <c r="EWA50"/>
      <c r="EWB50"/>
      <c r="EWC50"/>
      <c r="EWD50"/>
      <c r="EWE50"/>
      <c r="EWF50"/>
      <c r="EWG50"/>
      <c r="EWH50"/>
      <c r="EWI50"/>
      <c r="EWJ50"/>
      <c r="EWK50"/>
      <c r="EWL50"/>
      <c r="EWM50"/>
      <c r="EWN50"/>
      <c r="EWO50"/>
      <c r="EWP50"/>
      <c r="EWQ50"/>
      <c r="EWR50"/>
      <c r="EWS50"/>
      <c r="EWT50"/>
      <c r="EWU50"/>
      <c r="EWV50"/>
      <c r="EWW50"/>
      <c r="EWX50"/>
      <c r="EWY50"/>
      <c r="EWZ50"/>
      <c r="EXA50"/>
      <c r="EXB50"/>
      <c r="EXC50"/>
      <c r="EXD50"/>
      <c r="EXE50"/>
      <c r="EXF50"/>
      <c r="EXG50"/>
      <c r="EXH50"/>
      <c r="EXI50"/>
      <c r="EXJ50"/>
      <c r="EXK50"/>
      <c r="EXL50"/>
      <c r="EXM50"/>
      <c r="EXN50"/>
      <c r="EXO50"/>
      <c r="EXP50"/>
      <c r="EXQ50"/>
      <c r="EXR50"/>
      <c r="EXS50"/>
      <c r="EXT50"/>
      <c r="EXU50"/>
      <c r="EXV50"/>
      <c r="EXW50"/>
      <c r="EXX50"/>
      <c r="EXY50"/>
      <c r="EXZ50"/>
      <c r="EYA50"/>
      <c r="EYB50"/>
      <c r="EYC50"/>
      <c r="EYD50"/>
      <c r="EYE50"/>
      <c r="EYF50"/>
      <c r="EYG50"/>
      <c r="EYH50"/>
      <c r="EYI50"/>
      <c r="EYJ50"/>
      <c r="EYK50"/>
      <c r="EYL50"/>
      <c r="EYM50"/>
      <c r="EYN50"/>
      <c r="EYO50"/>
      <c r="EYP50"/>
      <c r="EYQ50"/>
      <c r="EYR50"/>
      <c r="EYS50"/>
      <c r="EYT50"/>
      <c r="EYU50"/>
      <c r="EYV50"/>
      <c r="EYW50"/>
      <c r="EYX50"/>
      <c r="EYY50"/>
      <c r="EYZ50"/>
      <c r="EZA50"/>
      <c r="EZB50"/>
      <c r="EZC50"/>
      <c r="EZD50"/>
      <c r="EZE50"/>
      <c r="EZF50"/>
      <c r="EZG50"/>
      <c r="EZH50"/>
      <c r="EZI50"/>
      <c r="EZJ50"/>
      <c r="EZK50"/>
      <c r="EZL50"/>
      <c r="EZM50"/>
      <c r="EZN50"/>
      <c r="EZO50"/>
      <c r="EZP50"/>
      <c r="EZQ50"/>
      <c r="EZR50"/>
      <c r="EZS50"/>
      <c r="EZT50"/>
      <c r="EZU50"/>
      <c r="EZV50"/>
      <c r="EZW50"/>
      <c r="EZX50"/>
      <c r="EZY50"/>
      <c r="EZZ50"/>
      <c r="FAA50"/>
      <c r="FAB50"/>
      <c r="FAC50"/>
      <c r="FAD50"/>
      <c r="FAE50"/>
      <c r="FAF50"/>
      <c r="FAG50"/>
      <c r="FAH50"/>
      <c r="FAI50"/>
      <c r="FAJ50"/>
      <c r="FAK50"/>
      <c r="FAL50"/>
      <c r="FAM50"/>
      <c r="FAN50"/>
      <c r="FAO50"/>
      <c r="FAP50"/>
      <c r="FAQ50"/>
      <c r="FAR50"/>
      <c r="FAS50"/>
      <c r="FAT50"/>
      <c r="FAU50"/>
      <c r="FAV50"/>
      <c r="FAW50"/>
      <c r="FAX50"/>
      <c r="FAY50"/>
      <c r="FAZ50"/>
      <c r="FBA50"/>
      <c r="FBB50"/>
      <c r="FBC50"/>
      <c r="FBD50"/>
      <c r="FBE50"/>
      <c r="FBF50"/>
      <c r="FBG50"/>
      <c r="FBH50"/>
      <c r="FBI50"/>
      <c r="FBJ50"/>
      <c r="FBK50"/>
      <c r="FBL50"/>
      <c r="FBM50"/>
      <c r="FBN50"/>
      <c r="FBO50"/>
      <c r="FBP50"/>
      <c r="FBQ50"/>
      <c r="FBR50"/>
      <c r="FBS50"/>
      <c r="FBT50"/>
      <c r="FBU50"/>
      <c r="FBV50"/>
      <c r="FBW50"/>
      <c r="FBX50"/>
      <c r="FBY50"/>
      <c r="FBZ50"/>
      <c r="FCA50"/>
      <c r="FCB50"/>
      <c r="FCC50"/>
      <c r="FCD50"/>
      <c r="FCE50"/>
      <c r="FCF50"/>
      <c r="FCG50"/>
      <c r="FCH50"/>
      <c r="FCI50"/>
      <c r="FCJ50"/>
      <c r="FCK50"/>
      <c r="FCL50"/>
      <c r="FCM50"/>
      <c r="FCN50"/>
      <c r="FCO50"/>
      <c r="FCP50"/>
      <c r="FCQ50"/>
      <c r="FCR50"/>
      <c r="FCS50"/>
      <c r="FCT50"/>
      <c r="FCU50"/>
      <c r="FCV50"/>
      <c r="FCW50"/>
      <c r="FCX50"/>
      <c r="FCY50"/>
      <c r="FCZ50"/>
      <c r="FDA50"/>
      <c r="FDB50"/>
      <c r="FDC50"/>
      <c r="FDD50"/>
      <c r="FDE50"/>
      <c r="FDF50"/>
      <c r="FDG50"/>
      <c r="FDH50"/>
      <c r="FDI50"/>
      <c r="FDJ50"/>
      <c r="FDK50"/>
      <c r="FDL50"/>
      <c r="FDM50"/>
      <c r="FDN50"/>
      <c r="FDO50"/>
      <c r="FDP50"/>
      <c r="FDQ50"/>
      <c r="FDR50"/>
      <c r="FDS50"/>
      <c r="FDT50"/>
      <c r="FDU50"/>
      <c r="FDV50"/>
      <c r="FDW50"/>
      <c r="FDX50"/>
      <c r="FDY50"/>
      <c r="FDZ50"/>
      <c r="FEA50"/>
      <c r="FEB50"/>
      <c r="FEC50"/>
      <c r="FED50"/>
      <c r="FEE50"/>
      <c r="FEF50"/>
      <c r="FEG50"/>
      <c r="FEH50"/>
      <c r="FEI50"/>
      <c r="FEJ50"/>
      <c r="FEK50"/>
      <c r="FEL50"/>
      <c r="FEM50"/>
      <c r="FEN50"/>
      <c r="FEO50"/>
      <c r="FEP50"/>
      <c r="FEQ50"/>
      <c r="FER50"/>
      <c r="FES50"/>
      <c r="FET50"/>
      <c r="FEU50"/>
      <c r="FEV50"/>
      <c r="FEW50"/>
      <c r="FEX50"/>
      <c r="FEY50"/>
      <c r="FEZ50"/>
      <c r="FFA50"/>
      <c r="FFB50"/>
      <c r="FFC50"/>
      <c r="FFD50"/>
      <c r="FFE50"/>
      <c r="FFF50"/>
      <c r="FFG50"/>
      <c r="FFH50"/>
      <c r="FFI50"/>
      <c r="FFJ50"/>
      <c r="FFK50"/>
      <c r="FFL50"/>
      <c r="FFM50"/>
      <c r="FFN50"/>
      <c r="FFO50"/>
      <c r="FFP50"/>
      <c r="FFQ50"/>
      <c r="FFR50"/>
      <c r="FFS50"/>
      <c r="FFT50"/>
      <c r="FFU50"/>
      <c r="FFV50"/>
      <c r="FFW50"/>
      <c r="FFX50"/>
      <c r="FFY50"/>
      <c r="FFZ50"/>
      <c r="FGA50"/>
      <c r="FGB50"/>
      <c r="FGC50"/>
      <c r="FGD50"/>
      <c r="FGE50"/>
      <c r="FGF50"/>
      <c r="FGG50"/>
      <c r="FGH50"/>
      <c r="FGI50"/>
      <c r="FGJ50"/>
      <c r="FGK50"/>
      <c r="FGL50"/>
      <c r="FGM50"/>
      <c r="FGN50"/>
      <c r="FGO50"/>
      <c r="FGP50"/>
      <c r="FGQ50"/>
      <c r="FGR50"/>
      <c r="FGS50"/>
      <c r="FGT50"/>
      <c r="FGU50"/>
      <c r="FGV50"/>
      <c r="FGW50"/>
      <c r="FGX50"/>
      <c r="FGY50"/>
      <c r="FGZ50"/>
      <c r="FHA50"/>
      <c r="FHB50"/>
      <c r="FHC50"/>
      <c r="FHD50"/>
      <c r="FHE50"/>
      <c r="FHF50"/>
      <c r="FHG50"/>
      <c r="FHH50"/>
      <c r="FHI50"/>
      <c r="FHJ50"/>
      <c r="FHK50"/>
      <c r="FHL50"/>
      <c r="FHM50"/>
      <c r="FHN50"/>
      <c r="FHO50"/>
      <c r="FHP50"/>
      <c r="FHQ50"/>
      <c r="FHR50"/>
      <c r="FHS50"/>
      <c r="FHT50"/>
      <c r="FHU50"/>
      <c r="FHV50"/>
      <c r="FHW50"/>
      <c r="FHX50"/>
      <c r="FHY50"/>
      <c r="FHZ50"/>
      <c r="FIA50"/>
      <c r="FIB50"/>
      <c r="FIC50"/>
      <c r="FID50"/>
      <c r="FIE50"/>
      <c r="FIF50"/>
      <c r="FIG50"/>
      <c r="FIH50"/>
      <c r="FII50"/>
      <c r="FIJ50"/>
      <c r="FIK50"/>
      <c r="FIL50"/>
      <c r="FIM50"/>
      <c r="FIN50"/>
      <c r="FIO50"/>
      <c r="FIP50"/>
      <c r="FIQ50"/>
      <c r="FIR50"/>
      <c r="FIS50"/>
      <c r="FIT50"/>
      <c r="FIU50"/>
      <c r="FIV50"/>
      <c r="FIW50"/>
      <c r="FIX50"/>
      <c r="FIY50"/>
      <c r="FIZ50"/>
      <c r="FJA50"/>
      <c r="FJB50"/>
      <c r="FJC50"/>
      <c r="FJD50"/>
      <c r="FJE50"/>
      <c r="FJF50"/>
      <c r="FJG50"/>
      <c r="FJH50"/>
      <c r="FJI50"/>
      <c r="FJJ50"/>
      <c r="FJK50"/>
      <c r="FJL50"/>
      <c r="FJM50"/>
      <c r="FJN50"/>
      <c r="FJO50"/>
      <c r="FJP50"/>
      <c r="FJQ50"/>
      <c r="FJR50"/>
      <c r="FJS50"/>
      <c r="FJT50"/>
      <c r="FJU50"/>
      <c r="FJV50"/>
      <c r="FJW50"/>
      <c r="FJX50"/>
      <c r="FJY50"/>
      <c r="FJZ50"/>
      <c r="FKA50"/>
      <c r="FKB50"/>
      <c r="FKC50"/>
      <c r="FKD50"/>
      <c r="FKE50"/>
      <c r="FKF50"/>
      <c r="FKG50"/>
      <c r="FKH50"/>
      <c r="FKI50"/>
      <c r="FKJ50"/>
      <c r="FKK50"/>
      <c r="FKL50"/>
      <c r="FKM50"/>
      <c r="FKN50"/>
      <c r="FKO50"/>
      <c r="FKP50"/>
      <c r="FKQ50"/>
      <c r="FKR50"/>
      <c r="FKS50"/>
      <c r="FKT50"/>
      <c r="FKU50"/>
      <c r="FKV50"/>
      <c r="FKW50"/>
      <c r="FKX50"/>
      <c r="FKY50"/>
      <c r="FKZ50"/>
      <c r="FLA50"/>
      <c r="FLB50"/>
      <c r="FLC50"/>
      <c r="FLD50"/>
      <c r="FLE50"/>
      <c r="FLF50"/>
      <c r="FLG50"/>
      <c r="FLH50"/>
      <c r="FLI50"/>
      <c r="FLJ50"/>
      <c r="FLK50"/>
      <c r="FLL50"/>
      <c r="FLM50"/>
      <c r="FLN50"/>
      <c r="FLO50"/>
      <c r="FLP50"/>
      <c r="FLQ50"/>
      <c r="FLR50"/>
      <c r="FLS50"/>
      <c r="FLT50"/>
      <c r="FLU50"/>
      <c r="FLV50"/>
      <c r="FLW50"/>
      <c r="FLX50"/>
      <c r="FLY50"/>
      <c r="FLZ50"/>
      <c r="FMA50"/>
      <c r="FMB50"/>
      <c r="FMC50"/>
      <c r="FMD50"/>
      <c r="FME50"/>
      <c r="FMF50"/>
      <c r="FMG50"/>
      <c r="FMH50"/>
      <c r="FMI50"/>
      <c r="FMJ50"/>
      <c r="FMK50"/>
      <c r="FML50"/>
      <c r="FMM50"/>
      <c r="FMN50"/>
      <c r="FMO50"/>
      <c r="FMP50"/>
      <c r="FMQ50"/>
      <c r="FMR50"/>
      <c r="FMS50"/>
      <c r="FMT50"/>
      <c r="FMU50"/>
      <c r="FMV50"/>
      <c r="FMW50"/>
      <c r="FMX50"/>
      <c r="FMY50"/>
      <c r="FMZ50"/>
      <c r="FNA50"/>
      <c r="FNB50"/>
      <c r="FNC50"/>
      <c r="FND50"/>
      <c r="FNE50"/>
      <c r="FNF50"/>
      <c r="FNG50"/>
      <c r="FNH50"/>
      <c r="FNI50"/>
      <c r="FNJ50"/>
      <c r="FNK50"/>
      <c r="FNL50"/>
      <c r="FNM50"/>
      <c r="FNN50"/>
      <c r="FNO50"/>
      <c r="FNP50"/>
      <c r="FNQ50"/>
      <c r="FNR50"/>
      <c r="FNS50"/>
      <c r="FNT50"/>
      <c r="FNU50"/>
      <c r="FNV50"/>
      <c r="FNW50"/>
      <c r="FNX50"/>
      <c r="FNY50"/>
      <c r="FNZ50"/>
      <c r="FOA50"/>
      <c r="FOB50"/>
      <c r="FOC50"/>
      <c r="FOD50"/>
      <c r="FOE50"/>
      <c r="FOF50"/>
      <c r="FOG50"/>
      <c r="FOH50"/>
      <c r="FOI50"/>
      <c r="FOJ50"/>
      <c r="FOK50"/>
      <c r="FOL50"/>
      <c r="FOM50"/>
      <c r="FON50"/>
      <c r="FOO50"/>
      <c r="FOP50"/>
      <c r="FOQ50"/>
      <c r="FOR50"/>
      <c r="FOS50"/>
      <c r="FOT50"/>
      <c r="FOU50"/>
      <c r="FOV50"/>
      <c r="FOW50"/>
      <c r="FOX50"/>
      <c r="FOY50"/>
      <c r="FOZ50"/>
      <c r="FPA50"/>
      <c r="FPB50"/>
      <c r="FPC50"/>
      <c r="FPD50"/>
      <c r="FPE50"/>
      <c r="FPF50"/>
      <c r="FPG50"/>
      <c r="FPH50"/>
      <c r="FPI50"/>
      <c r="FPJ50"/>
      <c r="FPK50"/>
      <c r="FPL50"/>
      <c r="FPM50"/>
      <c r="FPN50"/>
      <c r="FPO50"/>
      <c r="FPP50"/>
      <c r="FPQ50"/>
      <c r="FPR50"/>
      <c r="FPS50"/>
      <c r="FPT50"/>
      <c r="FPU50"/>
      <c r="FPV50"/>
      <c r="FPW50"/>
      <c r="FPX50"/>
      <c r="FPY50"/>
      <c r="FPZ50"/>
      <c r="FQA50"/>
      <c r="FQB50"/>
      <c r="FQC50"/>
      <c r="FQD50"/>
      <c r="FQE50"/>
      <c r="FQF50"/>
      <c r="FQG50"/>
      <c r="FQH50"/>
      <c r="FQI50"/>
      <c r="FQJ50"/>
      <c r="FQK50"/>
      <c r="FQL50"/>
      <c r="FQM50"/>
      <c r="FQN50"/>
      <c r="FQO50"/>
      <c r="FQP50"/>
      <c r="FQQ50"/>
      <c r="FQR50"/>
      <c r="FQS50"/>
      <c r="FQT50"/>
      <c r="FQU50"/>
      <c r="FQV50"/>
      <c r="FQW50"/>
      <c r="FQX50"/>
      <c r="FQY50"/>
      <c r="FQZ50"/>
      <c r="FRA50"/>
      <c r="FRB50"/>
      <c r="FRC50"/>
      <c r="FRD50"/>
      <c r="FRE50"/>
      <c r="FRF50"/>
      <c r="FRG50"/>
      <c r="FRH50"/>
      <c r="FRI50"/>
      <c r="FRJ50"/>
      <c r="FRK50"/>
      <c r="FRL50"/>
      <c r="FRM50"/>
      <c r="FRN50"/>
      <c r="FRO50"/>
      <c r="FRP50"/>
      <c r="FRQ50"/>
      <c r="FRR50"/>
      <c r="FRS50"/>
      <c r="FRT50"/>
      <c r="FRU50"/>
      <c r="FRV50"/>
      <c r="FRW50"/>
      <c r="FRX50"/>
      <c r="FRY50"/>
      <c r="FRZ50"/>
      <c r="FSA50"/>
      <c r="FSB50"/>
      <c r="FSC50"/>
      <c r="FSD50"/>
      <c r="FSE50"/>
      <c r="FSF50"/>
      <c r="FSG50"/>
      <c r="FSH50"/>
      <c r="FSI50"/>
      <c r="FSJ50"/>
      <c r="FSK50"/>
      <c r="FSL50"/>
      <c r="FSM50"/>
      <c r="FSN50"/>
      <c r="FSO50"/>
      <c r="FSP50"/>
      <c r="FSQ50"/>
      <c r="FSR50"/>
      <c r="FSS50"/>
      <c r="FST50"/>
      <c r="FSU50"/>
      <c r="FSV50"/>
      <c r="FSW50"/>
      <c r="FSX50"/>
      <c r="FSY50"/>
      <c r="FSZ50"/>
      <c r="FTA50"/>
      <c r="FTB50"/>
      <c r="FTC50"/>
      <c r="FTD50"/>
      <c r="FTE50"/>
      <c r="FTF50"/>
      <c r="FTG50"/>
      <c r="FTH50"/>
      <c r="FTI50"/>
      <c r="FTJ50"/>
      <c r="FTK50"/>
      <c r="FTL50"/>
      <c r="FTM50"/>
      <c r="FTN50"/>
      <c r="FTO50"/>
      <c r="FTP50"/>
      <c r="FTQ50"/>
      <c r="FTR50"/>
      <c r="FTS50"/>
      <c r="FTT50"/>
      <c r="FTU50"/>
      <c r="FTV50"/>
      <c r="FTW50"/>
      <c r="FTX50"/>
      <c r="FTY50"/>
      <c r="FTZ50"/>
      <c r="FUA50"/>
      <c r="FUB50"/>
      <c r="FUC50"/>
      <c r="FUD50"/>
      <c r="FUE50"/>
      <c r="FUF50"/>
      <c r="FUG50"/>
      <c r="FUH50"/>
      <c r="FUI50"/>
      <c r="FUJ50"/>
      <c r="FUK50"/>
      <c r="FUL50"/>
      <c r="FUM50"/>
      <c r="FUN50"/>
      <c r="FUO50"/>
      <c r="FUP50"/>
      <c r="FUQ50"/>
      <c r="FUR50"/>
      <c r="FUS50"/>
      <c r="FUT50"/>
      <c r="FUU50"/>
      <c r="FUV50"/>
      <c r="FUW50"/>
      <c r="FUX50"/>
      <c r="FUY50"/>
      <c r="FUZ50"/>
      <c r="FVA50"/>
      <c r="FVB50"/>
      <c r="FVC50"/>
      <c r="FVD50"/>
      <c r="FVE50"/>
      <c r="FVF50"/>
      <c r="FVG50"/>
      <c r="FVH50"/>
      <c r="FVI50"/>
      <c r="FVJ50"/>
      <c r="FVK50"/>
      <c r="FVL50"/>
      <c r="FVM50"/>
      <c r="FVN50"/>
      <c r="FVO50"/>
      <c r="FVP50"/>
      <c r="FVQ50"/>
      <c r="FVR50"/>
      <c r="FVS50"/>
      <c r="FVT50"/>
      <c r="FVU50"/>
      <c r="FVV50"/>
      <c r="FVW50"/>
      <c r="FVX50"/>
      <c r="FVY50"/>
      <c r="FVZ50"/>
      <c r="FWA50"/>
      <c r="FWB50"/>
      <c r="FWC50"/>
      <c r="FWD50"/>
      <c r="FWE50"/>
      <c r="FWF50"/>
      <c r="FWG50"/>
      <c r="FWH50"/>
      <c r="FWI50"/>
      <c r="FWJ50"/>
      <c r="FWK50"/>
      <c r="FWL50"/>
      <c r="FWM50"/>
      <c r="FWN50"/>
      <c r="FWO50"/>
      <c r="FWP50"/>
      <c r="FWQ50"/>
      <c r="FWR50"/>
      <c r="FWS50"/>
      <c r="FWT50"/>
      <c r="FWU50"/>
      <c r="FWV50"/>
      <c r="FWW50"/>
      <c r="FWX50"/>
      <c r="FWY50"/>
      <c r="FWZ50"/>
      <c r="FXA50"/>
      <c r="FXB50"/>
      <c r="FXC50"/>
      <c r="FXD50"/>
      <c r="FXE50"/>
      <c r="FXF50"/>
      <c r="FXG50"/>
      <c r="FXH50"/>
      <c r="FXI50"/>
      <c r="FXJ50"/>
      <c r="FXK50"/>
      <c r="FXL50"/>
      <c r="FXM50"/>
      <c r="FXN50"/>
      <c r="FXO50"/>
      <c r="FXP50"/>
      <c r="FXQ50"/>
      <c r="FXR50"/>
      <c r="FXS50"/>
      <c r="FXT50"/>
      <c r="FXU50"/>
      <c r="FXV50"/>
      <c r="FXW50"/>
      <c r="FXX50"/>
      <c r="FXY50"/>
      <c r="FXZ50"/>
      <c r="FYA50"/>
      <c r="FYB50"/>
      <c r="FYC50"/>
      <c r="FYD50"/>
      <c r="FYE50"/>
      <c r="FYF50"/>
      <c r="FYG50"/>
      <c r="FYH50"/>
      <c r="FYI50"/>
      <c r="FYJ50"/>
      <c r="FYK50"/>
      <c r="FYL50"/>
      <c r="FYM50"/>
      <c r="FYN50"/>
      <c r="FYO50"/>
      <c r="FYP50"/>
      <c r="FYQ50"/>
      <c r="FYR50"/>
      <c r="FYS50"/>
      <c r="FYT50"/>
      <c r="FYU50"/>
      <c r="FYV50"/>
      <c r="FYW50"/>
      <c r="FYX50"/>
      <c r="FYY50"/>
      <c r="FYZ50"/>
      <c r="FZA50"/>
      <c r="FZB50"/>
      <c r="FZC50"/>
      <c r="FZD50"/>
      <c r="FZE50"/>
      <c r="FZF50"/>
      <c r="FZG50"/>
      <c r="FZH50"/>
      <c r="FZI50"/>
      <c r="FZJ50"/>
      <c r="FZK50"/>
      <c r="FZL50"/>
      <c r="FZM50"/>
      <c r="FZN50"/>
      <c r="FZO50"/>
      <c r="FZP50"/>
      <c r="FZQ50"/>
      <c r="FZR50"/>
      <c r="FZS50"/>
      <c r="FZT50"/>
      <c r="FZU50"/>
      <c r="FZV50"/>
      <c r="FZW50"/>
      <c r="FZX50"/>
      <c r="FZY50"/>
      <c r="FZZ50"/>
      <c r="GAA50"/>
      <c r="GAB50"/>
      <c r="GAC50"/>
      <c r="GAD50"/>
      <c r="GAE50"/>
      <c r="GAF50"/>
      <c r="GAG50"/>
      <c r="GAH50"/>
      <c r="GAI50"/>
      <c r="GAJ50"/>
      <c r="GAK50"/>
      <c r="GAL50"/>
      <c r="GAM50"/>
      <c r="GAN50"/>
      <c r="GAO50"/>
      <c r="GAP50"/>
      <c r="GAQ50"/>
      <c r="GAR50"/>
      <c r="GAS50"/>
      <c r="GAT50"/>
      <c r="GAU50"/>
      <c r="GAV50"/>
      <c r="GAW50"/>
      <c r="GAX50"/>
      <c r="GAY50"/>
      <c r="GAZ50"/>
      <c r="GBA50"/>
      <c r="GBB50"/>
      <c r="GBC50"/>
      <c r="GBD50"/>
      <c r="GBE50"/>
      <c r="GBF50"/>
      <c r="GBG50"/>
      <c r="GBH50"/>
      <c r="GBI50"/>
      <c r="GBJ50"/>
      <c r="GBK50"/>
      <c r="GBL50"/>
      <c r="GBM50"/>
      <c r="GBN50"/>
      <c r="GBO50"/>
      <c r="GBP50"/>
      <c r="GBQ50"/>
      <c r="GBR50"/>
      <c r="GBS50"/>
      <c r="GBT50"/>
      <c r="GBU50"/>
      <c r="GBV50"/>
      <c r="GBW50"/>
      <c r="GBX50"/>
      <c r="GBY50"/>
      <c r="GBZ50"/>
      <c r="GCA50"/>
      <c r="GCB50"/>
      <c r="GCC50"/>
      <c r="GCD50"/>
      <c r="GCE50"/>
      <c r="GCF50"/>
      <c r="GCG50"/>
      <c r="GCH50"/>
      <c r="GCI50"/>
      <c r="GCJ50"/>
      <c r="GCK50"/>
      <c r="GCL50"/>
      <c r="GCM50"/>
      <c r="GCN50"/>
      <c r="GCO50"/>
      <c r="GCP50"/>
      <c r="GCQ50"/>
      <c r="GCR50"/>
      <c r="GCS50"/>
      <c r="GCT50"/>
      <c r="GCU50"/>
      <c r="GCV50"/>
      <c r="GCW50"/>
      <c r="GCX50"/>
      <c r="GCY50"/>
      <c r="GCZ50"/>
      <c r="GDA50"/>
      <c r="GDB50"/>
      <c r="GDC50"/>
      <c r="GDD50"/>
      <c r="GDE50"/>
      <c r="GDF50"/>
      <c r="GDG50"/>
      <c r="GDH50"/>
      <c r="GDI50"/>
      <c r="GDJ50"/>
      <c r="GDK50"/>
      <c r="GDL50"/>
      <c r="GDM50"/>
      <c r="GDN50"/>
      <c r="GDO50"/>
      <c r="GDP50"/>
      <c r="GDQ50"/>
      <c r="GDR50"/>
      <c r="GDS50"/>
      <c r="GDT50"/>
      <c r="GDU50"/>
      <c r="GDV50"/>
      <c r="GDW50"/>
      <c r="GDX50"/>
      <c r="GDY50"/>
      <c r="GDZ50"/>
      <c r="GEA50"/>
      <c r="GEB50"/>
      <c r="GEC50"/>
      <c r="GED50"/>
      <c r="GEE50"/>
      <c r="GEF50"/>
      <c r="GEG50"/>
      <c r="GEH50"/>
      <c r="GEI50"/>
      <c r="GEJ50"/>
      <c r="GEK50"/>
      <c r="GEL50"/>
      <c r="GEM50"/>
      <c r="GEN50"/>
      <c r="GEO50"/>
      <c r="GEP50"/>
      <c r="GEQ50"/>
      <c r="GER50"/>
      <c r="GES50"/>
      <c r="GET50"/>
      <c r="GEU50"/>
      <c r="GEV50"/>
      <c r="GEW50"/>
      <c r="GEX50"/>
      <c r="GEY50"/>
      <c r="GEZ50"/>
      <c r="GFA50"/>
      <c r="GFB50"/>
      <c r="GFC50"/>
      <c r="GFD50"/>
      <c r="GFE50"/>
      <c r="GFF50"/>
      <c r="GFG50"/>
      <c r="GFH50"/>
      <c r="GFI50"/>
      <c r="GFJ50"/>
      <c r="GFK50"/>
      <c r="GFL50"/>
      <c r="GFM50"/>
      <c r="GFN50"/>
      <c r="GFO50"/>
      <c r="GFP50"/>
      <c r="GFQ50"/>
      <c r="GFR50"/>
      <c r="GFS50"/>
      <c r="GFT50"/>
      <c r="GFU50"/>
      <c r="GFV50"/>
      <c r="GFW50"/>
      <c r="GFX50"/>
      <c r="GFY50"/>
      <c r="GFZ50"/>
      <c r="GGA50"/>
      <c r="GGB50"/>
      <c r="GGC50"/>
      <c r="GGD50"/>
      <c r="GGE50"/>
      <c r="GGF50"/>
      <c r="GGG50"/>
      <c r="GGH50"/>
      <c r="GGI50"/>
      <c r="GGJ50"/>
      <c r="GGK50"/>
      <c r="GGL50"/>
      <c r="GGM50"/>
      <c r="GGN50"/>
      <c r="GGO50"/>
      <c r="GGP50"/>
      <c r="GGQ50"/>
      <c r="GGR50"/>
      <c r="GGS50"/>
      <c r="GGT50"/>
      <c r="GGU50"/>
      <c r="GGV50"/>
      <c r="GGW50"/>
      <c r="GGX50"/>
      <c r="GGY50"/>
      <c r="GGZ50"/>
      <c r="GHA50"/>
      <c r="GHB50"/>
      <c r="GHC50"/>
      <c r="GHD50"/>
      <c r="GHE50"/>
      <c r="GHF50"/>
      <c r="GHG50"/>
      <c r="GHH50"/>
      <c r="GHI50"/>
      <c r="GHJ50"/>
      <c r="GHK50"/>
      <c r="GHL50"/>
      <c r="GHM50"/>
      <c r="GHN50"/>
      <c r="GHO50"/>
      <c r="GHP50"/>
      <c r="GHQ50"/>
      <c r="GHR50"/>
      <c r="GHS50"/>
      <c r="GHT50"/>
      <c r="GHU50"/>
      <c r="GHV50"/>
      <c r="GHW50"/>
      <c r="GHX50"/>
      <c r="GHY50"/>
      <c r="GHZ50"/>
      <c r="GIA50"/>
      <c r="GIB50"/>
      <c r="GIC50"/>
      <c r="GID50"/>
      <c r="GIE50"/>
      <c r="GIF50"/>
      <c r="GIG50"/>
      <c r="GIH50"/>
      <c r="GII50"/>
      <c r="GIJ50"/>
      <c r="GIK50"/>
      <c r="GIL50"/>
      <c r="GIM50"/>
      <c r="GIN50"/>
      <c r="GIO50"/>
      <c r="GIP50"/>
      <c r="GIQ50"/>
      <c r="GIR50"/>
      <c r="GIS50"/>
      <c r="GIT50"/>
      <c r="GIU50"/>
      <c r="GIV50"/>
      <c r="GIW50"/>
      <c r="GIX50"/>
      <c r="GIY50"/>
      <c r="GIZ50"/>
      <c r="GJA50"/>
      <c r="GJB50"/>
      <c r="GJC50"/>
      <c r="GJD50"/>
      <c r="GJE50"/>
      <c r="GJF50"/>
      <c r="GJG50"/>
      <c r="GJH50"/>
      <c r="GJI50"/>
      <c r="GJJ50"/>
      <c r="GJK50"/>
      <c r="GJL50"/>
      <c r="GJM50"/>
      <c r="GJN50"/>
      <c r="GJO50"/>
      <c r="GJP50"/>
      <c r="GJQ50"/>
      <c r="GJR50"/>
      <c r="GJS50"/>
      <c r="GJT50"/>
      <c r="GJU50"/>
      <c r="GJV50"/>
      <c r="GJW50"/>
      <c r="GJX50"/>
      <c r="GJY50"/>
      <c r="GJZ50"/>
      <c r="GKA50"/>
      <c r="GKB50"/>
      <c r="GKC50"/>
      <c r="GKD50"/>
      <c r="GKE50"/>
      <c r="GKF50"/>
      <c r="GKG50"/>
      <c r="GKH50"/>
      <c r="GKI50"/>
      <c r="GKJ50"/>
      <c r="GKK50"/>
      <c r="GKL50"/>
      <c r="GKM50"/>
      <c r="GKN50"/>
      <c r="GKO50"/>
      <c r="GKP50"/>
      <c r="GKQ50"/>
      <c r="GKR50"/>
      <c r="GKS50"/>
      <c r="GKT50"/>
      <c r="GKU50"/>
      <c r="GKV50"/>
      <c r="GKW50"/>
      <c r="GKX50"/>
      <c r="GKY50"/>
      <c r="GKZ50"/>
      <c r="GLA50"/>
      <c r="GLB50"/>
      <c r="GLC50"/>
      <c r="GLD50"/>
      <c r="GLE50"/>
      <c r="GLF50"/>
      <c r="GLG50"/>
      <c r="GLH50"/>
      <c r="GLI50"/>
      <c r="GLJ50"/>
      <c r="GLK50"/>
      <c r="GLL50"/>
      <c r="GLM50"/>
      <c r="GLN50"/>
      <c r="GLO50"/>
      <c r="GLP50"/>
      <c r="GLQ50"/>
      <c r="GLR50"/>
      <c r="GLS50"/>
      <c r="GLT50"/>
      <c r="GLU50"/>
      <c r="GLV50"/>
      <c r="GLW50"/>
      <c r="GLX50"/>
      <c r="GLY50"/>
      <c r="GLZ50"/>
      <c r="GMA50"/>
      <c r="GMB50"/>
      <c r="GMC50"/>
      <c r="GMD50"/>
      <c r="GME50"/>
      <c r="GMF50"/>
      <c r="GMG50"/>
      <c r="GMH50"/>
      <c r="GMI50"/>
      <c r="GMJ50"/>
      <c r="GMK50"/>
      <c r="GML50"/>
      <c r="GMM50"/>
      <c r="GMN50"/>
      <c r="GMO50"/>
      <c r="GMP50"/>
      <c r="GMQ50"/>
      <c r="GMR50"/>
      <c r="GMS50"/>
      <c r="GMT50"/>
      <c r="GMU50"/>
      <c r="GMV50"/>
      <c r="GMW50"/>
      <c r="GMX50"/>
      <c r="GMY50"/>
      <c r="GMZ50"/>
      <c r="GNA50"/>
      <c r="GNB50"/>
      <c r="GNC50"/>
      <c r="GND50"/>
      <c r="GNE50"/>
      <c r="GNF50"/>
      <c r="GNG50"/>
      <c r="GNH50"/>
      <c r="GNI50"/>
      <c r="GNJ50"/>
      <c r="GNK50"/>
      <c r="GNL50"/>
      <c r="GNM50"/>
      <c r="GNN50"/>
      <c r="GNO50"/>
      <c r="GNP50"/>
      <c r="GNQ50"/>
      <c r="GNR50"/>
      <c r="GNS50"/>
      <c r="GNT50"/>
      <c r="GNU50"/>
      <c r="GNV50"/>
      <c r="GNW50"/>
      <c r="GNX50"/>
      <c r="GNY50"/>
      <c r="GNZ50"/>
      <c r="GOA50"/>
      <c r="GOB50"/>
      <c r="GOC50"/>
      <c r="GOD50"/>
      <c r="GOE50"/>
      <c r="GOF50"/>
      <c r="GOG50"/>
      <c r="GOH50"/>
      <c r="GOI50"/>
      <c r="GOJ50"/>
      <c r="GOK50"/>
      <c r="GOL50"/>
      <c r="GOM50"/>
      <c r="GON50"/>
      <c r="GOO50"/>
      <c r="GOP50"/>
      <c r="GOQ50"/>
      <c r="GOR50"/>
      <c r="GOS50"/>
      <c r="GOT50"/>
      <c r="GOU50"/>
      <c r="GOV50"/>
      <c r="GOW50"/>
      <c r="GOX50"/>
      <c r="GOY50"/>
      <c r="GOZ50"/>
      <c r="GPA50"/>
      <c r="GPB50"/>
      <c r="GPC50"/>
      <c r="GPD50"/>
      <c r="GPE50"/>
      <c r="GPF50"/>
      <c r="GPG50"/>
      <c r="GPH50"/>
      <c r="GPI50"/>
      <c r="GPJ50"/>
      <c r="GPK50"/>
      <c r="GPL50"/>
      <c r="GPM50"/>
      <c r="GPN50"/>
      <c r="GPO50"/>
      <c r="GPP50"/>
      <c r="GPQ50"/>
      <c r="GPR50"/>
      <c r="GPS50"/>
      <c r="GPT50"/>
      <c r="GPU50"/>
      <c r="GPV50"/>
      <c r="GPW50"/>
      <c r="GPX50"/>
      <c r="GPY50"/>
      <c r="GPZ50"/>
      <c r="GQA50"/>
      <c r="GQB50"/>
      <c r="GQC50"/>
      <c r="GQD50"/>
      <c r="GQE50"/>
      <c r="GQF50"/>
      <c r="GQG50"/>
      <c r="GQH50"/>
      <c r="GQI50"/>
      <c r="GQJ50"/>
      <c r="GQK50"/>
      <c r="GQL50"/>
      <c r="GQM50"/>
      <c r="GQN50"/>
      <c r="GQO50"/>
      <c r="GQP50"/>
      <c r="GQQ50"/>
      <c r="GQR50"/>
      <c r="GQS50"/>
      <c r="GQT50"/>
      <c r="GQU50"/>
      <c r="GQV50"/>
      <c r="GQW50"/>
      <c r="GQX50"/>
      <c r="GQY50"/>
      <c r="GQZ50"/>
      <c r="GRA50"/>
      <c r="GRB50"/>
      <c r="GRC50"/>
      <c r="GRD50"/>
      <c r="GRE50"/>
      <c r="GRF50"/>
      <c r="GRG50"/>
      <c r="GRH50"/>
      <c r="GRI50"/>
      <c r="GRJ50"/>
      <c r="GRK50"/>
      <c r="GRL50"/>
      <c r="GRM50"/>
      <c r="GRN50"/>
      <c r="GRO50"/>
      <c r="GRP50"/>
      <c r="GRQ50"/>
      <c r="GRR50"/>
      <c r="GRS50"/>
      <c r="GRT50"/>
      <c r="GRU50"/>
      <c r="GRV50"/>
      <c r="GRW50"/>
      <c r="GRX50"/>
      <c r="GRY50"/>
      <c r="GRZ50"/>
      <c r="GSA50"/>
      <c r="GSB50"/>
      <c r="GSC50"/>
      <c r="GSD50"/>
      <c r="GSE50"/>
      <c r="GSF50"/>
      <c r="GSG50"/>
      <c r="GSH50"/>
      <c r="GSI50"/>
      <c r="GSJ50"/>
      <c r="GSK50"/>
      <c r="GSL50"/>
      <c r="GSM50"/>
      <c r="GSN50"/>
      <c r="GSO50"/>
      <c r="GSP50"/>
      <c r="GSQ50"/>
      <c r="GSR50"/>
      <c r="GSS50"/>
      <c r="GST50"/>
      <c r="GSU50"/>
      <c r="GSV50"/>
      <c r="GSW50"/>
      <c r="GSX50"/>
      <c r="GSY50"/>
      <c r="GSZ50"/>
      <c r="GTA50"/>
      <c r="GTB50"/>
      <c r="GTC50"/>
      <c r="GTD50"/>
      <c r="GTE50"/>
      <c r="GTF50"/>
      <c r="GTG50"/>
      <c r="GTH50"/>
      <c r="GTI50"/>
      <c r="GTJ50"/>
      <c r="GTK50"/>
      <c r="GTL50"/>
      <c r="GTM50"/>
      <c r="GTN50"/>
      <c r="GTO50"/>
      <c r="GTP50"/>
      <c r="GTQ50"/>
      <c r="GTR50"/>
      <c r="GTS50"/>
      <c r="GTT50"/>
      <c r="GTU50"/>
      <c r="GTV50"/>
      <c r="GTW50"/>
      <c r="GTX50"/>
      <c r="GTY50"/>
      <c r="GTZ50"/>
      <c r="GUA50"/>
      <c r="GUB50"/>
      <c r="GUC50"/>
      <c r="GUD50"/>
      <c r="GUE50"/>
      <c r="GUF50"/>
      <c r="GUG50"/>
      <c r="GUH50"/>
      <c r="GUI50"/>
      <c r="GUJ50"/>
      <c r="GUK50"/>
      <c r="GUL50"/>
      <c r="GUM50"/>
      <c r="GUN50"/>
      <c r="GUO50"/>
      <c r="GUP50"/>
      <c r="GUQ50"/>
      <c r="GUR50"/>
      <c r="GUS50"/>
      <c r="GUT50"/>
      <c r="GUU50"/>
      <c r="GUV50"/>
      <c r="GUW50"/>
      <c r="GUX50"/>
      <c r="GUY50"/>
      <c r="GUZ50"/>
      <c r="GVA50"/>
      <c r="GVB50"/>
      <c r="GVC50"/>
      <c r="GVD50"/>
      <c r="GVE50"/>
      <c r="GVF50"/>
      <c r="GVG50"/>
      <c r="GVH50"/>
      <c r="GVI50"/>
      <c r="GVJ50"/>
      <c r="GVK50"/>
      <c r="GVL50"/>
      <c r="GVM50"/>
      <c r="GVN50"/>
      <c r="GVO50"/>
      <c r="GVP50"/>
      <c r="GVQ50"/>
      <c r="GVR50"/>
      <c r="GVS50"/>
      <c r="GVT50"/>
      <c r="GVU50"/>
      <c r="GVV50"/>
      <c r="GVW50"/>
      <c r="GVX50"/>
      <c r="GVY50"/>
      <c r="GVZ50"/>
      <c r="GWA50"/>
      <c r="GWB50"/>
      <c r="GWC50"/>
      <c r="GWD50"/>
      <c r="GWE50"/>
      <c r="GWF50"/>
      <c r="GWG50"/>
      <c r="GWH50"/>
      <c r="GWI50"/>
      <c r="GWJ50"/>
      <c r="GWK50"/>
      <c r="GWL50"/>
      <c r="GWM50"/>
      <c r="GWN50"/>
      <c r="GWO50"/>
      <c r="GWP50"/>
      <c r="GWQ50"/>
      <c r="GWR50"/>
      <c r="GWS50"/>
      <c r="GWT50"/>
      <c r="GWU50"/>
      <c r="GWV50"/>
      <c r="GWW50"/>
      <c r="GWX50"/>
      <c r="GWY50"/>
      <c r="GWZ50"/>
      <c r="GXA50"/>
      <c r="GXB50"/>
      <c r="GXC50"/>
      <c r="GXD50"/>
      <c r="GXE50"/>
      <c r="GXF50"/>
      <c r="GXG50"/>
      <c r="GXH50"/>
      <c r="GXI50"/>
      <c r="GXJ50"/>
      <c r="GXK50"/>
      <c r="GXL50"/>
      <c r="GXM50"/>
      <c r="GXN50"/>
      <c r="GXO50"/>
      <c r="GXP50"/>
      <c r="GXQ50"/>
      <c r="GXR50"/>
      <c r="GXS50"/>
      <c r="GXT50"/>
      <c r="GXU50"/>
      <c r="GXV50"/>
      <c r="GXW50"/>
      <c r="GXX50"/>
      <c r="GXY50"/>
      <c r="GXZ50"/>
      <c r="GYA50"/>
      <c r="GYB50"/>
      <c r="GYC50"/>
      <c r="GYD50"/>
      <c r="GYE50"/>
      <c r="GYF50"/>
      <c r="GYG50"/>
      <c r="GYH50"/>
      <c r="GYI50"/>
      <c r="GYJ50"/>
      <c r="GYK50"/>
      <c r="GYL50"/>
      <c r="GYM50"/>
      <c r="GYN50"/>
      <c r="GYO50"/>
      <c r="GYP50"/>
      <c r="GYQ50"/>
      <c r="GYR50"/>
      <c r="GYS50"/>
      <c r="GYT50"/>
      <c r="GYU50"/>
      <c r="GYV50"/>
      <c r="GYW50"/>
      <c r="GYX50"/>
      <c r="GYY50"/>
      <c r="GYZ50"/>
      <c r="GZA50"/>
      <c r="GZB50"/>
      <c r="GZC50"/>
      <c r="GZD50"/>
      <c r="GZE50"/>
      <c r="GZF50"/>
      <c r="GZG50"/>
      <c r="GZH50"/>
      <c r="GZI50"/>
      <c r="GZJ50"/>
      <c r="GZK50"/>
      <c r="GZL50"/>
      <c r="GZM50"/>
      <c r="GZN50"/>
      <c r="GZO50"/>
      <c r="GZP50"/>
      <c r="GZQ50"/>
      <c r="GZR50"/>
      <c r="GZS50"/>
      <c r="GZT50"/>
      <c r="GZU50"/>
      <c r="GZV50"/>
      <c r="GZW50"/>
      <c r="GZX50"/>
      <c r="GZY50"/>
      <c r="GZZ50"/>
      <c r="HAA50"/>
      <c r="HAB50"/>
      <c r="HAC50"/>
      <c r="HAD50"/>
      <c r="HAE50"/>
      <c r="HAF50"/>
      <c r="HAG50"/>
      <c r="HAH50"/>
      <c r="HAI50"/>
      <c r="HAJ50"/>
      <c r="HAK50"/>
      <c r="HAL50"/>
      <c r="HAM50"/>
      <c r="HAN50"/>
      <c r="HAO50"/>
      <c r="HAP50"/>
      <c r="HAQ50"/>
      <c r="HAR50"/>
      <c r="HAS50"/>
      <c r="HAT50"/>
      <c r="HAU50"/>
      <c r="HAV50"/>
      <c r="HAW50"/>
      <c r="HAX50"/>
      <c r="HAY50"/>
      <c r="HAZ50"/>
      <c r="HBA50"/>
      <c r="HBB50"/>
      <c r="HBC50"/>
      <c r="HBD50"/>
      <c r="HBE50"/>
      <c r="HBF50"/>
      <c r="HBG50"/>
      <c r="HBH50"/>
      <c r="HBI50"/>
      <c r="HBJ50"/>
      <c r="HBK50"/>
      <c r="HBL50"/>
      <c r="HBM50"/>
      <c r="HBN50"/>
      <c r="HBO50"/>
      <c r="HBP50"/>
      <c r="HBQ50"/>
      <c r="HBR50"/>
      <c r="HBS50"/>
      <c r="HBT50"/>
      <c r="HBU50"/>
      <c r="HBV50"/>
      <c r="HBW50"/>
      <c r="HBX50"/>
      <c r="HBY50"/>
      <c r="HBZ50"/>
      <c r="HCA50"/>
      <c r="HCB50"/>
      <c r="HCC50"/>
      <c r="HCD50"/>
      <c r="HCE50"/>
      <c r="HCF50"/>
      <c r="HCG50"/>
      <c r="HCH50"/>
      <c r="HCI50"/>
      <c r="HCJ50"/>
      <c r="HCK50"/>
      <c r="HCL50"/>
      <c r="HCM50"/>
      <c r="HCN50"/>
      <c r="HCO50"/>
      <c r="HCP50"/>
      <c r="HCQ50"/>
      <c r="HCR50"/>
      <c r="HCS50"/>
      <c r="HCT50"/>
      <c r="HCU50"/>
      <c r="HCV50"/>
      <c r="HCW50"/>
      <c r="HCX50"/>
      <c r="HCY50"/>
      <c r="HCZ50"/>
      <c r="HDA50"/>
      <c r="HDB50"/>
      <c r="HDC50"/>
      <c r="HDD50"/>
      <c r="HDE50"/>
      <c r="HDF50"/>
      <c r="HDG50"/>
      <c r="HDH50"/>
      <c r="HDI50"/>
      <c r="HDJ50"/>
      <c r="HDK50"/>
      <c r="HDL50"/>
      <c r="HDM50"/>
      <c r="HDN50"/>
      <c r="HDO50"/>
      <c r="HDP50"/>
      <c r="HDQ50"/>
      <c r="HDR50"/>
      <c r="HDS50"/>
      <c r="HDT50"/>
      <c r="HDU50"/>
      <c r="HDV50"/>
      <c r="HDW50"/>
      <c r="HDX50"/>
      <c r="HDY50"/>
      <c r="HDZ50"/>
      <c r="HEA50"/>
      <c r="HEB50"/>
      <c r="HEC50"/>
      <c r="HED50"/>
      <c r="HEE50"/>
      <c r="HEF50"/>
      <c r="HEG50"/>
      <c r="HEH50"/>
      <c r="HEI50"/>
      <c r="HEJ50"/>
      <c r="HEK50"/>
      <c r="HEL50"/>
      <c r="HEM50"/>
      <c r="HEN50"/>
      <c r="HEO50"/>
      <c r="HEP50"/>
      <c r="HEQ50"/>
      <c r="HER50"/>
      <c r="HES50"/>
      <c r="HET50"/>
      <c r="HEU50"/>
      <c r="HEV50"/>
      <c r="HEW50"/>
      <c r="HEX50"/>
      <c r="HEY50"/>
      <c r="HEZ50"/>
      <c r="HFA50"/>
      <c r="HFB50"/>
      <c r="HFC50"/>
      <c r="HFD50"/>
      <c r="HFE50"/>
      <c r="HFF50"/>
      <c r="HFG50"/>
      <c r="HFH50"/>
      <c r="HFI50"/>
      <c r="HFJ50"/>
      <c r="HFK50"/>
      <c r="HFL50"/>
      <c r="HFM50"/>
      <c r="HFN50"/>
      <c r="HFO50"/>
      <c r="HFP50"/>
      <c r="HFQ50"/>
      <c r="HFR50"/>
      <c r="HFS50"/>
      <c r="HFT50"/>
      <c r="HFU50"/>
      <c r="HFV50"/>
      <c r="HFW50"/>
      <c r="HFX50"/>
      <c r="HFY50"/>
      <c r="HFZ50"/>
      <c r="HGA50"/>
      <c r="HGB50"/>
      <c r="HGC50"/>
      <c r="HGD50"/>
      <c r="HGE50"/>
      <c r="HGF50"/>
      <c r="HGG50"/>
      <c r="HGH50"/>
      <c r="HGI50"/>
      <c r="HGJ50"/>
      <c r="HGK50"/>
      <c r="HGL50"/>
      <c r="HGM50"/>
      <c r="HGN50"/>
      <c r="HGO50"/>
      <c r="HGP50"/>
      <c r="HGQ50"/>
      <c r="HGR50"/>
      <c r="HGS50"/>
      <c r="HGT50"/>
      <c r="HGU50"/>
      <c r="HGV50"/>
      <c r="HGW50"/>
      <c r="HGX50"/>
      <c r="HGY50"/>
      <c r="HGZ50"/>
      <c r="HHA50"/>
      <c r="HHB50"/>
      <c r="HHC50"/>
      <c r="HHD50"/>
      <c r="HHE50"/>
      <c r="HHF50"/>
      <c r="HHG50"/>
      <c r="HHH50"/>
      <c r="HHI50"/>
      <c r="HHJ50"/>
      <c r="HHK50"/>
      <c r="HHL50"/>
      <c r="HHM50"/>
      <c r="HHN50"/>
      <c r="HHO50"/>
      <c r="HHP50"/>
      <c r="HHQ50"/>
      <c r="HHR50"/>
      <c r="HHS50"/>
      <c r="HHT50"/>
      <c r="HHU50"/>
      <c r="HHV50"/>
      <c r="HHW50"/>
      <c r="HHX50"/>
      <c r="HHY50"/>
      <c r="HHZ50"/>
      <c r="HIA50"/>
      <c r="HIB50"/>
      <c r="HIC50"/>
      <c r="HID50"/>
      <c r="HIE50"/>
      <c r="HIF50"/>
      <c r="HIG50"/>
      <c r="HIH50"/>
      <c r="HII50"/>
      <c r="HIJ50"/>
      <c r="HIK50"/>
      <c r="HIL50"/>
      <c r="HIM50"/>
      <c r="HIN50"/>
      <c r="HIO50"/>
      <c r="HIP50"/>
      <c r="HIQ50"/>
      <c r="HIR50"/>
      <c r="HIS50"/>
      <c r="HIT50"/>
      <c r="HIU50"/>
      <c r="HIV50"/>
      <c r="HIW50"/>
      <c r="HIX50"/>
      <c r="HIY50"/>
      <c r="HIZ50"/>
      <c r="HJA50"/>
      <c r="HJB50"/>
      <c r="HJC50"/>
      <c r="HJD50"/>
      <c r="HJE50"/>
      <c r="HJF50"/>
      <c r="HJG50"/>
      <c r="HJH50"/>
      <c r="HJI50"/>
      <c r="HJJ50"/>
      <c r="HJK50"/>
      <c r="HJL50"/>
      <c r="HJM50"/>
      <c r="HJN50"/>
      <c r="HJO50"/>
      <c r="HJP50"/>
      <c r="HJQ50"/>
      <c r="HJR50"/>
      <c r="HJS50"/>
      <c r="HJT50"/>
      <c r="HJU50"/>
      <c r="HJV50"/>
      <c r="HJW50"/>
      <c r="HJX50"/>
      <c r="HJY50"/>
      <c r="HJZ50"/>
      <c r="HKA50"/>
      <c r="HKB50"/>
      <c r="HKC50"/>
      <c r="HKD50"/>
      <c r="HKE50"/>
      <c r="HKF50"/>
      <c r="HKG50"/>
      <c r="HKH50"/>
      <c r="HKI50"/>
      <c r="HKJ50"/>
      <c r="HKK50"/>
      <c r="HKL50"/>
      <c r="HKM50"/>
      <c r="HKN50"/>
      <c r="HKO50"/>
      <c r="HKP50"/>
      <c r="HKQ50"/>
      <c r="HKR50"/>
      <c r="HKS50"/>
      <c r="HKT50"/>
      <c r="HKU50"/>
      <c r="HKV50"/>
      <c r="HKW50"/>
      <c r="HKX50"/>
      <c r="HKY50"/>
      <c r="HKZ50"/>
      <c r="HLA50"/>
      <c r="HLB50"/>
      <c r="HLC50"/>
      <c r="HLD50"/>
      <c r="HLE50"/>
      <c r="HLF50"/>
      <c r="HLG50"/>
      <c r="HLH50"/>
      <c r="HLI50"/>
      <c r="HLJ50"/>
      <c r="HLK50"/>
      <c r="HLL50"/>
      <c r="HLM50"/>
      <c r="HLN50"/>
      <c r="HLO50"/>
      <c r="HLP50"/>
      <c r="HLQ50"/>
      <c r="HLR50"/>
      <c r="HLS50"/>
      <c r="HLT50"/>
      <c r="HLU50"/>
      <c r="HLV50"/>
      <c r="HLW50"/>
      <c r="HLX50"/>
      <c r="HLY50"/>
      <c r="HLZ50"/>
      <c r="HMA50"/>
      <c r="HMB50"/>
      <c r="HMC50"/>
      <c r="HMD50"/>
      <c r="HME50"/>
      <c r="HMF50"/>
      <c r="HMG50"/>
      <c r="HMH50"/>
      <c r="HMI50"/>
      <c r="HMJ50"/>
      <c r="HMK50"/>
      <c r="HML50"/>
      <c r="HMM50"/>
      <c r="HMN50"/>
      <c r="HMO50"/>
      <c r="HMP50"/>
      <c r="HMQ50"/>
      <c r="HMR50"/>
      <c r="HMS50"/>
      <c r="HMT50"/>
      <c r="HMU50"/>
      <c r="HMV50"/>
      <c r="HMW50"/>
      <c r="HMX50"/>
      <c r="HMY50"/>
      <c r="HMZ50"/>
      <c r="HNA50"/>
      <c r="HNB50"/>
      <c r="HNC50"/>
      <c r="HND50"/>
      <c r="HNE50"/>
      <c r="HNF50"/>
      <c r="HNG50"/>
      <c r="HNH50"/>
      <c r="HNI50"/>
      <c r="HNJ50"/>
      <c r="HNK50"/>
      <c r="HNL50"/>
      <c r="HNM50"/>
      <c r="HNN50"/>
      <c r="HNO50"/>
      <c r="HNP50"/>
      <c r="HNQ50"/>
      <c r="HNR50"/>
      <c r="HNS50"/>
      <c r="HNT50"/>
      <c r="HNU50"/>
      <c r="HNV50"/>
      <c r="HNW50"/>
      <c r="HNX50"/>
      <c r="HNY50"/>
      <c r="HNZ50"/>
      <c r="HOA50"/>
      <c r="HOB50"/>
      <c r="HOC50"/>
      <c r="HOD50"/>
      <c r="HOE50"/>
      <c r="HOF50"/>
      <c r="HOG50"/>
      <c r="HOH50"/>
      <c r="HOI50"/>
      <c r="HOJ50"/>
      <c r="HOK50"/>
      <c r="HOL50"/>
      <c r="HOM50"/>
      <c r="HON50"/>
      <c r="HOO50"/>
      <c r="HOP50"/>
      <c r="HOQ50"/>
      <c r="HOR50"/>
      <c r="HOS50"/>
      <c r="HOT50"/>
      <c r="HOU50"/>
      <c r="HOV50"/>
      <c r="HOW50"/>
      <c r="HOX50"/>
      <c r="HOY50"/>
      <c r="HOZ50"/>
      <c r="HPA50"/>
      <c r="HPB50"/>
      <c r="HPC50"/>
      <c r="HPD50"/>
      <c r="HPE50"/>
      <c r="HPF50"/>
      <c r="HPG50"/>
      <c r="HPH50"/>
      <c r="HPI50"/>
      <c r="HPJ50"/>
      <c r="HPK50"/>
      <c r="HPL50"/>
      <c r="HPM50"/>
      <c r="HPN50"/>
      <c r="HPO50"/>
      <c r="HPP50"/>
      <c r="HPQ50"/>
      <c r="HPR50"/>
      <c r="HPS50"/>
      <c r="HPT50"/>
      <c r="HPU50"/>
      <c r="HPV50"/>
      <c r="HPW50"/>
      <c r="HPX50"/>
      <c r="HPY50"/>
      <c r="HPZ50"/>
      <c r="HQA50"/>
      <c r="HQB50"/>
      <c r="HQC50"/>
      <c r="HQD50"/>
      <c r="HQE50"/>
      <c r="HQF50"/>
      <c r="HQG50"/>
      <c r="HQH50"/>
      <c r="HQI50"/>
      <c r="HQJ50"/>
      <c r="HQK50"/>
      <c r="HQL50"/>
      <c r="HQM50"/>
      <c r="HQN50"/>
      <c r="HQO50"/>
      <c r="HQP50"/>
      <c r="HQQ50"/>
      <c r="HQR50"/>
      <c r="HQS50"/>
      <c r="HQT50"/>
      <c r="HQU50"/>
      <c r="HQV50"/>
      <c r="HQW50"/>
      <c r="HQX50"/>
      <c r="HQY50"/>
      <c r="HQZ50"/>
      <c r="HRA50"/>
      <c r="HRB50"/>
      <c r="HRC50"/>
      <c r="HRD50"/>
      <c r="HRE50"/>
      <c r="HRF50"/>
      <c r="HRG50"/>
      <c r="HRH50"/>
      <c r="HRI50"/>
      <c r="HRJ50"/>
      <c r="HRK50"/>
      <c r="HRL50"/>
      <c r="HRM50"/>
      <c r="HRN50"/>
      <c r="HRO50"/>
      <c r="HRP50"/>
      <c r="HRQ50"/>
      <c r="HRR50"/>
      <c r="HRS50"/>
      <c r="HRT50"/>
      <c r="HRU50"/>
      <c r="HRV50"/>
      <c r="HRW50"/>
      <c r="HRX50"/>
      <c r="HRY50"/>
      <c r="HRZ50"/>
      <c r="HSA50"/>
      <c r="HSB50"/>
      <c r="HSC50"/>
      <c r="HSD50"/>
      <c r="HSE50"/>
      <c r="HSF50"/>
      <c r="HSG50"/>
      <c r="HSH50"/>
      <c r="HSI50"/>
      <c r="HSJ50"/>
      <c r="HSK50"/>
      <c r="HSL50"/>
      <c r="HSM50"/>
      <c r="HSN50"/>
      <c r="HSO50"/>
      <c r="HSP50"/>
      <c r="HSQ50"/>
      <c r="HSR50"/>
      <c r="HSS50"/>
      <c r="HST50"/>
      <c r="HSU50"/>
      <c r="HSV50"/>
      <c r="HSW50"/>
      <c r="HSX50"/>
      <c r="HSY50"/>
      <c r="HSZ50"/>
      <c r="HTA50"/>
      <c r="HTB50"/>
      <c r="HTC50"/>
      <c r="HTD50"/>
      <c r="HTE50"/>
      <c r="HTF50"/>
      <c r="HTG50"/>
      <c r="HTH50"/>
      <c r="HTI50"/>
      <c r="HTJ50"/>
      <c r="HTK50"/>
      <c r="HTL50"/>
      <c r="HTM50"/>
      <c r="HTN50"/>
      <c r="HTO50"/>
      <c r="HTP50"/>
      <c r="HTQ50"/>
      <c r="HTR50"/>
      <c r="HTS50"/>
      <c r="HTT50"/>
      <c r="HTU50"/>
      <c r="HTV50"/>
      <c r="HTW50"/>
      <c r="HTX50"/>
      <c r="HTY50"/>
      <c r="HTZ50"/>
      <c r="HUA50"/>
      <c r="HUB50"/>
      <c r="HUC50"/>
      <c r="HUD50"/>
      <c r="HUE50"/>
      <c r="HUF50"/>
      <c r="HUG50"/>
      <c r="HUH50"/>
      <c r="HUI50"/>
      <c r="HUJ50"/>
      <c r="HUK50"/>
      <c r="HUL50"/>
      <c r="HUM50"/>
      <c r="HUN50"/>
      <c r="HUO50"/>
      <c r="HUP50"/>
      <c r="HUQ50"/>
      <c r="HUR50"/>
      <c r="HUS50"/>
      <c r="HUT50"/>
      <c r="HUU50"/>
      <c r="HUV50"/>
      <c r="HUW50"/>
      <c r="HUX50"/>
      <c r="HUY50"/>
      <c r="HUZ50"/>
      <c r="HVA50"/>
      <c r="HVB50"/>
      <c r="HVC50"/>
      <c r="HVD50"/>
      <c r="HVE50"/>
      <c r="HVF50"/>
      <c r="HVG50"/>
      <c r="HVH50"/>
      <c r="HVI50"/>
      <c r="HVJ50"/>
      <c r="HVK50"/>
      <c r="HVL50"/>
      <c r="HVM50"/>
      <c r="HVN50"/>
      <c r="HVO50"/>
      <c r="HVP50"/>
      <c r="HVQ50"/>
      <c r="HVR50"/>
      <c r="HVS50"/>
      <c r="HVT50"/>
      <c r="HVU50"/>
      <c r="HVV50"/>
      <c r="HVW50"/>
      <c r="HVX50"/>
      <c r="HVY50"/>
      <c r="HVZ50"/>
      <c r="HWA50"/>
      <c r="HWB50"/>
      <c r="HWC50"/>
      <c r="HWD50"/>
      <c r="HWE50"/>
      <c r="HWF50"/>
      <c r="HWG50"/>
      <c r="HWH50"/>
      <c r="HWI50"/>
      <c r="HWJ50"/>
      <c r="HWK50"/>
      <c r="HWL50"/>
      <c r="HWM50"/>
      <c r="HWN50"/>
      <c r="HWO50"/>
      <c r="HWP50"/>
      <c r="HWQ50"/>
      <c r="HWR50"/>
      <c r="HWS50"/>
      <c r="HWT50"/>
      <c r="HWU50"/>
      <c r="HWV50"/>
      <c r="HWW50"/>
      <c r="HWX50"/>
      <c r="HWY50"/>
      <c r="HWZ50"/>
      <c r="HXA50"/>
      <c r="HXB50"/>
      <c r="HXC50"/>
      <c r="HXD50"/>
      <c r="HXE50"/>
      <c r="HXF50"/>
      <c r="HXG50"/>
      <c r="HXH50"/>
      <c r="HXI50"/>
      <c r="HXJ50"/>
      <c r="HXK50"/>
      <c r="HXL50"/>
      <c r="HXM50"/>
      <c r="HXN50"/>
      <c r="HXO50"/>
      <c r="HXP50"/>
      <c r="HXQ50"/>
      <c r="HXR50"/>
      <c r="HXS50"/>
      <c r="HXT50"/>
      <c r="HXU50"/>
      <c r="HXV50"/>
      <c r="HXW50"/>
      <c r="HXX50"/>
      <c r="HXY50"/>
      <c r="HXZ50"/>
      <c r="HYA50"/>
      <c r="HYB50"/>
      <c r="HYC50"/>
      <c r="HYD50"/>
      <c r="HYE50"/>
      <c r="HYF50"/>
      <c r="HYG50"/>
      <c r="HYH50"/>
      <c r="HYI50"/>
      <c r="HYJ50"/>
      <c r="HYK50"/>
      <c r="HYL50"/>
      <c r="HYM50"/>
      <c r="HYN50"/>
      <c r="HYO50"/>
      <c r="HYP50"/>
      <c r="HYQ50"/>
      <c r="HYR50"/>
      <c r="HYS50"/>
      <c r="HYT50"/>
      <c r="HYU50"/>
      <c r="HYV50"/>
      <c r="HYW50"/>
      <c r="HYX50"/>
      <c r="HYY50"/>
      <c r="HYZ50"/>
      <c r="HZA50"/>
      <c r="HZB50"/>
      <c r="HZC50"/>
      <c r="HZD50"/>
      <c r="HZE50"/>
      <c r="HZF50"/>
      <c r="HZG50"/>
      <c r="HZH50"/>
      <c r="HZI50"/>
      <c r="HZJ50"/>
      <c r="HZK50"/>
      <c r="HZL50"/>
      <c r="HZM50"/>
      <c r="HZN50"/>
      <c r="HZO50"/>
      <c r="HZP50"/>
      <c r="HZQ50"/>
      <c r="HZR50"/>
      <c r="HZS50"/>
      <c r="HZT50"/>
      <c r="HZU50"/>
      <c r="HZV50"/>
      <c r="HZW50"/>
      <c r="HZX50"/>
      <c r="HZY50"/>
      <c r="HZZ50"/>
      <c r="IAA50"/>
      <c r="IAB50"/>
      <c r="IAC50"/>
      <c r="IAD50"/>
      <c r="IAE50"/>
      <c r="IAF50"/>
      <c r="IAG50"/>
      <c r="IAH50"/>
      <c r="IAI50"/>
      <c r="IAJ50"/>
      <c r="IAK50"/>
      <c r="IAL50"/>
      <c r="IAM50"/>
      <c r="IAN50"/>
      <c r="IAO50"/>
      <c r="IAP50"/>
      <c r="IAQ50"/>
      <c r="IAR50"/>
      <c r="IAS50"/>
      <c r="IAT50"/>
      <c r="IAU50"/>
      <c r="IAV50"/>
      <c r="IAW50"/>
      <c r="IAX50"/>
      <c r="IAY50"/>
      <c r="IAZ50"/>
      <c r="IBA50"/>
      <c r="IBB50"/>
      <c r="IBC50"/>
      <c r="IBD50"/>
      <c r="IBE50"/>
      <c r="IBF50"/>
      <c r="IBG50"/>
      <c r="IBH50"/>
      <c r="IBI50"/>
      <c r="IBJ50"/>
      <c r="IBK50"/>
      <c r="IBL50"/>
      <c r="IBM50"/>
      <c r="IBN50"/>
      <c r="IBO50"/>
      <c r="IBP50"/>
      <c r="IBQ50"/>
      <c r="IBR50"/>
      <c r="IBS50"/>
      <c r="IBT50"/>
      <c r="IBU50"/>
      <c r="IBV50"/>
      <c r="IBW50"/>
      <c r="IBX50"/>
      <c r="IBY50"/>
      <c r="IBZ50"/>
      <c r="ICA50"/>
      <c r="ICB50"/>
      <c r="ICC50"/>
      <c r="ICD50"/>
      <c r="ICE50"/>
      <c r="ICF50"/>
      <c r="ICG50"/>
      <c r="ICH50"/>
      <c r="ICI50"/>
      <c r="ICJ50"/>
      <c r="ICK50"/>
      <c r="ICL50"/>
      <c r="ICM50"/>
      <c r="ICN50"/>
      <c r="ICO50"/>
      <c r="ICP50"/>
      <c r="ICQ50"/>
      <c r="ICR50"/>
      <c r="ICS50"/>
      <c r="ICT50"/>
      <c r="ICU50"/>
      <c r="ICV50"/>
      <c r="ICW50"/>
      <c r="ICX50"/>
      <c r="ICY50"/>
      <c r="ICZ50"/>
      <c r="IDA50"/>
      <c r="IDB50"/>
      <c r="IDC50"/>
      <c r="IDD50"/>
      <c r="IDE50"/>
      <c r="IDF50"/>
      <c r="IDG50"/>
      <c r="IDH50"/>
      <c r="IDI50"/>
      <c r="IDJ50"/>
      <c r="IDK50"/>
      <c r="IDL50"/>
      <c r="IDM50"/>
      <c r="IDN50"/>
      <c r="IDO50"/>
      <c r="IDP50"/>
      <c r="IDQ50"/>
      <c r="IDR50"/>
      <c r="IDS50"/>
      <c r="IDT50"/>
      <c r="IDU50"/>
      <c r="IDV50"/>
      <c r="IDW50"/>
      <c r="IDX50"/>
      <c r="IDY50"/>
      <c r="IDZ50"/>
      <c r="IEA50"/>
      <c r="IEB50"/>
      <c r="IEC50"/>
      <c r="IED50"/>
      <c r="IEE50"/>
      <c r="IEF50"/>
      <c r="IEG50"/>
      <c r="IEH50"/>
      <c r="IEI50"/>
      <c r="IEJ50"/>
      <c r="IEK50"/>
      <c r="IEL50"/>
      <c r="IEM50"/>
      <c r="IEN50"/>
      <c r="IEO50"/>
      <c r="IEP50"/>
      <c r="IEQ50"/>
      <c r="IER50"/>
      <c r="IES50"/>
      <c r="IET50"/>
      <c r="IEU50"/>
      <c r="IEV50"/>
      <c r="IEW50"/>
      <c r="IEX50"/>
      <c r="IEY50"/>
      <c r="IEZ50"/>
      <c r="IFA50"/>
      <c r="IFB50"/>
      <c r="IFC50"/>
      <c r="IFD50"/>
      <c r="IFE50"/>
      <c r="IFF50"/>
      <c r="IFG50"/>
      <c r="IFH50"/>
      <c r="IFI50"/>
      <c r="IFJ50"/>
      <c r="IFK50"/>
      <c r="IFL50"/>
      <c r="IFM50"/>
      <c r="IFN50"/>
      <c r="IFO50"/>
      <c r="IFP50"/>
      <c r="IFQ50"/>
      <c r="IFR50"/>
      <c r="IFS50"/>
      <c r="IFT50"/>
      <c r="IFU50"/>
      <c r="IFV50"/>
      <c r="IFW50"/>
      <c r="IFX50"/>
      <c r="IFY50"/>
      <c r="IFZ50"/>
      <c r="IGA50"/>
      <c r="IGB50"/>
      <c r="IGC50"/>
      <c r="IGD50"/>
      <c r="IGE50"/>
      <c r="IGF50"/>
      <c r="IGG50"/>
      <c r="IGH50"/>
      <c r="IGI50"/>
      <c r="IGJ50"/>
      <c r="IGK50"/>
      <c r="IGL50"/>
      <c r="IGM50"/>
      <c r="IGN50"/>
      <c r="IGO50"/>
      <c r="IGP50"/>
      <c r="IGQ50"/>
      <c r="IGR50"/>
      <c r="IGS50"/>
      <c r="IGT50"/>
      <c r="IGU50"/>
      <c r="IGV50"/>
      <c r="IGW50"/>
      <c r="IGX50"/>
      <c r="IGY50"/>
      <c r="IGZ50"/>
      <c r="IHA50"/>
      <c r="IHB50"/>
      <c r="IHC50"/>
      <c r="IHD50"/>
      <c r="IHE50"/>
      <c r="IHF50"/>
      <c r="IHG50"/>
      <c r="IHH50"/>
      <c r="IHI50"/>
      <c r="IHJ50"/>
      <c r="IHK50"/>
      <c r="IHL50"/>
      <c r="IHM50"/>
      <c r="IHN50"/>
      <c r="IHO50"/>
      <c r="IHP50"/>
      <c r="IHQ50"/>
      <c r="IHR50"/>
      <c r="IHS50"/>
      <c r="IHT50"/>
      <c r="IHU50"/>
      <c r="IHV50"/>
      <c r="IHW50"/>
      <c r="IHX50"/>
      <c r="IHY50"/>
      <c r="IHZ50"/>
      <c r="IIA50"/>
      <c r="IIB50"/>
      <c r="IIC50"/>
      <c r="IID50"/>
      <c r="IIE50"/>
      <c r="IIF50"/>
      <c r="IIG50"/>
      <c r="IIH50"/>
      <c r="III50"/>
      <c r="IIJ50"/>
      <c r="IIK50"/>
      <c r="IIL50"/>
      <c r="IIM50"/>
      <c r="IIN50"/>
      <c r="IIO50"/>
      <c r="IIP50"/>
      <c r="IIQ50"/>
      <c r="IIR50"/>
      <c r="IIS50"/>
      <c r="IIT50"/>
      <c r="IIU50"/>
      <c r="IIV50"/>
      <c r="IIW50"/>
      <c r="IIX50"/>
      <c r="IIY50"/>
      <c r="IIZ50"/>
      <c r="IJA50"/>
      <c r="IJB50"/>
      <c r="IJC50"/>
      <c r="IJD50"/>
      <c r="IJE50"/>
      <c r="IJF50"/>
      <c r="IJG50"/>
      <c r="IJH50"/>
      <c r="IJI50"/>
      <c r="IJJ50"/>
      <c r="IJK50"/>
      <c r="IJL50"/>
      <c r="IJM50"/>
      <c r="IJN50"/>
      <c r="IJO50"/>
      <c r="IJP50"/>
      <c r="IJQ50"/>
      <c r="IJR50"/>
      <c r="IJS50"/>
      <c r="IJT50"/>
      <c r="IJU50"/>
      <c r="IJV50"/>
      <c r="IJW50"/>
      <c r="IJX50"/>
      <c r="IJY50"/>
      <c r="IJZ50"/>
      <c r="IKA50"/>
      <c r="IKB50"/>
      <c r="IKC50"/>
      <c r="IKD50"/>
      <c r="IKE50"/>
      <c r="IKF50"/>
      <c r="IKG50"/>
      <c r="IKH50"/>
      <c r="IKI50"/>
      <c r="IKJ50"/>
      <c r="IKK50"/>
      <c r="IKL50"/>
      <c r="IKM50"/>
      <c r="IKN50"/>
      <c r="IKO50"/>
      <c r="IKP50"/>
      <c r="IKQ50"/>
      <c r="IKR50"/>
      <c r="IKS50"/>
      <c r="IKT50"/>
      <c r="IKU50"/>
      <c r="IKV50"/>
      <c r="IKW50"/>
      <c r="IKX50"/>
      <c r="IKY50"/>
      <c r="IKZ50"/>
      <c r="ILA50"/>
      <c r="ILB50"/>
      <c r="ILC50"/>
      <c r="ILD50"/>
      <c r="ILE50"/>
      <c r="ILF50"/>
      <c r="ILG50"/>
      <c r="ILH50"/>
      <c r="ILI50"/>
      <c r="ILJ50"/>
      <c r="ILK50"/>
      <c r="ILL50"/>
      <c r="ILM50"/>
      <c r="ILN50"/>
      <c r="ILO50"/>
      <c r="ILP50"/>
      <c r="ILQ50"/>
      <c r="ILR50"/>
      <c r="ILS50"/>
      <c r="ILT50"/>
      <c r="ILU50"/>
      <c r="ILV50"/>
      <c r="ILW50"/>
      <c r="ILX50"/>
      <c r="ILY50"/>
      <c r="ILZ50"/>
      <c r="IMA50"/>
      <c r="IMB50"/>
      <c r="IMC50"/>
      <c r="IMD50"/>
      <c r="IME50"/>
      <c r="IMF50"/>
      <c r="IMG50"/>
      <c r="IMH50"/>
      <c r="IMI50"/>
      <c r="IMJ50"/>
      <c r="IMK50"/>
      <c r="IML50"/>
      <c r="IMM50"/>
      <c r="IMN50"/>
      <c r="IMO50"/>
      <c r="IMP50"/>
      <c r="IMQ50"/>
      <c r="IMR50"/>
      <c r="IMS50"/>
      <c r="IMT50"/>
      <c r="IMU50"/>
      <c r="IMV50"/>
      <c r="IMW50"/>
      <c r="IMX50"/>
      <c r="IMY50"/>
      <c r="IMZ50"/>
      <c r="INA50"/>
      <c r="INB50"/>
      <c r="INC50"/>
      <c r="IND50"/>
      <c r="INE50"/>
      <c r="INF50"/>
      <c r="ING50"/>
      <c r="INH50"/>
      <c r="INI50"/>
      <c r="INJ50"/>
      <c r="INK50"/>
      <c r="INL50"/>
      <c r="INM50"/>
      <c r="INN50"/>
      <c r="INO50"/>
      <c r="INP50"/>
      <c r="INQ50"/>
      <c r="INR50"/>
      <c r="INS50"/>
      <c r="INT50"/>
      <c r="INU50"/>
      <c r="INV50"/>
      <c r="INW50"/>
      <c r="INX50"/>
      <c r="INY50"/>
      <c r="INZ50"/>
      <c r="IOA50"/>
      <c r="IOB50"/>
      <c r="IOC50"/>
      <c r="IOD50"/>
      <c r="IOE50"/>
      <c r="IOF50"/>
      <c r="IOG50"/>
      <c r="IOH50"/>
      <c r="IOI50"/>
      <c r="IOJ50"/>
      <c r="IOK50"/>
      <c r="IOL50"/>
      <c r="IOM50"/>
      <c r="ION50"/>
      <c r="IOO50"/>
      <c r="IOP50"/>
      <c r="IOQ50"/>
      <c r="IOR50"/>
      <c r="IOS50"/>
      <c r="IOT50"/>
      <c r="IOU50"/>
      <c r="IOV50"/>
      <c r="IOW50"/>
      <c r="IOX50"/>
      <c r="IOY50"/>
      <c r="IOZ50"/>
      <c r="IPA50"/>
      <c r="IPB50"/>
      <c r="IPC50"/>
      <c r="IPD50"/>
      <c r="IPE50"/>
      <c r="IPF50"/>
      <c r="IPG50"/>
      <c r="IPH50"/>
      <c r="IPI50"/>
      <c r="IPJ50"/>
      <c r="IPK50"/>
      <c r="IPL50"/>
      <c r="IPM50"/>
      <c r="IPN50"/>
      <c r="IPO50"/>
      <c r="IPP50"/>
      <c r="IPQ50"/>
      <c r="IPR50"/>
      <c r="IPS50"/>
      <c r="IPT50"/>
      <c r="IPU50"/>
      <c r="IPV50"/>
      <c r="IPW50"/>
      <c r="IPX50"/>
      <c r="IPY50"/>
      <c r="IPZ50"/>
      <c r="IQA50"/>
      <c r="IQB50"/>
      <c r="IQC50"/>
      <c r="IQD50"/>
      <c r="IQE50"/>
      <c r="IQF50"/>
      <c r="IQG50"/>
      <c r="IQH50"/>
      <c r="IQI50"/>
      <c r="IQJ50"/>
      <c r="IQK50"/>
      <c r="IQL50"/>
      <c r="IQM50"/>
      <c r="IQN50"/>
      <c r="IQO50"/>
      <c r="IQP50"/>
      <c r="IQQ50"/>
      <c r="IQR50"/>
      <c r="IQS50"/>
      <c r="IQT50"/>
      <c r="IQU50"/>
      <c r="IQV50"/>
      <c r="IQW50"/>
      <c r="IQX50"/>
      <c r="IQY50"/>
      <c r="IQZ50"/>
      <c r="IRA50"/>
      <c r="IRB50"/>
      <c r="IRC50"/>
      <c r="IRD50"/>
      <c r="IRE50"/>
      <c r="IRF50"/>
      <c r="IRG50"/>
      <c r="IRH50"/>
      <c r="IRI50"/>
      <c r="IRJ50"/>
      <c r="IRK50"/>
      <c r="IRL50"/>
      <c r="IRM50"/>
      <c r="IRN50"/>
      <c r="IRO50"/>
      <c r="IRP50"/>
      <c r="IRQ50"/>
      <c r="IRR50"/>
      <c r="IRS50"/>
      <c r="IRT50"/>
      <c r="IRU50"/>
      <c r="IRV50"/>
      <c r="IRW50"/>
      <c r="IRX50"/>
      <c r="IRY50"/>
      <c r="IRZ50"/>
      <c r="ISA50"/>
      <c r="ISB50"/>
      <c r="ISC50"/>
      <c r="ISD50"/>
      <c r="ISE50"/>
      <c r="ISF50"/>
      <c r="ISG50"/>
      <c r="ISH50"/>
      <c r="ISI50"/>
      <c r="ISJ50"/>
      <c r="ISK50"/>
      <c r="ISL50"/>
      <c r="ISM50"/>
      <c r="ISN50"/>
      <c r="ISO50"/>
      <c r="ISP50"/>
      <c r="ISQ50"/>
      <c r="ISR50"/>
      <c r="ISS50"/>
      <c r="IST50"/>
      <c r="ISU50"/>
      <c r="ISV50"/>
      <c r="ISW50"/>
      <c r="ISX50"/>
      <c r="ISY50"/>
      <c r="ISZ50"/>
      <c r="ITA50"/>
      <c r="ITB50"/>
      <c r="ITC50"/>
      <c r="ITD50"/>
      <c r="ITE50"/>
      <c r="ITF50"/>
      <c r="ITG50"/>
      <c r="ITH50"/>
      <c r="ITI50"/>
      <c r="ITJ50"/>
      <c r="ITK50"/>
      <c r="ITL50"/>
      <c r="ITM50"/>
      <c r="ITN50"/>
      <c r="ITO50"/>
      <c r="ITP50"/>
      <c r="ITQ50"/>
      <c r="ITR50"/>
      <c r="ITS50"/>
      <c r="ITT50"/>
      <c r="ITU50"/>
      <c r="ITV50"/>
      <c r="ITW50"/>
      <c r="ITX50"/>
      <c r="ITY50"/>
      <c r="ITZ50"/>
      <c r="IUA50"/>
      <c r="IUB50"/>
      <c r="IUC50"/>
      <c r="IUD50"/>
      <c r="IUE50"/>
      <c r="IUF50"/>
      <c r="IUG50"/>
      <c r="IUH50"/>
      <c r="IUI50"/>
      <c r="IUJ50"/>
      <c r="IUK50"/>
      <c r="IUL50"/>
      <c r="IUM50"/>
      <c r="IUN50"/>
      <c r="IUO50"/>
      <c r="IUP50"/>
      <c r="IUQ50"/>
      <c r="IUR50"/>
      <c r="IUS50"/>
      <c r="IUT50"/>
      <c r="IUU50"/>
      <c r="IUV50"/>
      <c r="IUW50"/>
      <c r="IUX50"/>
      <c r="IUY50"/>
      <c r="IUZ50"/>
      <c r="IVA50"/>
      <c r="IVB50"/>
      <c r="IVC50"/>
      <c r="IVD50"/>
      <c r="IVE50"/>
      <c r="IVF50"/>
      <c r="IVG50"/>
      <c r="IVH50"/>
      <c r="IVI50"/>
      <c r="IVJ50"/>
      <c r="IVK50"/>
      <c r="IVL50"/>
      <c r="IVM50"/>
      <c r="IVN50"/>
      <c r="IVO50"/>
      <c r="IVP50"/>
      <c r="IVQ50"/>
      <c r="IVR50"/>
      <c r="IVS50"/>
      <c r="IVT50"/>
      <c r="IVU50"/>
      <c r="IVV50"/>
      <c r="IVW50"/>
      <c r="IVX50"/>
      <c r="IVY50"/>
      <c r="IVZ50"/>
      <c r="IWA50"/>
      <c r="IWB50"/>
      <c r="IWC50"/>
      <c r="IWD50"/>
      <c r="IWE50"/>
      <c r="IWF50"/>
      <c r="IWG50"/>
      <c r="IWH50"/>
      <c r="IWI50"/>
      <c r="IWJ50"/>
      <c r="IWK50"/>
      <c r="IWL50"/>
      <c r="IWM50"/>
      <c r="IWN50"/>
      <c r="IWO50"/>
      <c r="IWP50"/>
      <c r="IWQ50"/>
      <c r="IWR50"/>
      <c r="IWS50"/>
      <c r="IWT50"/>
      <c r="IWU50"/>
      <c r="IWV50"/>
      <c r="IWW50"/>
      <c r="IWX50"/>
      <c r="IWY50"/>
      <c r="IWZ50"/>
      <c r="IXA50"/>
      <c r="IXB50"/>
      <c r="IXC50"/>
      <c r="IXD50"/>
      <c r="IXE50"/>
      <c r="IXF50"/>
      <c r="IXG50"/>
      <c r="IXH50"/>
      <c r="IXI50"/>
      <c r="IXJ50"/>
      <c r="IXK50"/>
      <c r="IXL50"/>
      <c r="IXM50"/>
      <c r="IXN50"/>
      <c r="IXO50"/>
      <c r="IXP50"/>
      <c r="IXQ50"/>
      <c r="IXR50"/>
      <c r="IXS50"/>
      <c r="IXT50"/>
      <c r="IXU50"/>
      <c r="IXV50"/>
      <c r="IXW50"/>
      <c r="IXX50"/>
      <c r="IXY50"/>
      <c r="IXZ50"/>
      <c r="IYA50"/>
      <c r="IYB50"/>
      <c r="IYC50"/>
      <c r="IYD50"/>
      <c r="IYE50"/>
      <c r="IYF50"/>
      <c r="IYG50"/>
      <c r="IYH50"/>
      <c r="IYI50"/>
      <c r="IYJ50"/>
      <c r="IYK50"/>
      <c r="IYL50"/>
      <c r="IYM50"/>
      <c r="IYN50"/>
      <c r="IYO50"/>
      <c r="IYP50"/>
      <c r="IYQ50"/>
      <c r="IYR50"/>
      <c r="IYS50"/>
      <c r="IYT50"/>
      <c r="IYU50"/>
      <c r="IYV50"/>
      <c r="IYW50"/>
      <c r="IYX50"/>
      <c r="IYY50"/>
      <c r="IYZ50"/>
      <c r="IZA50"/>
      <c r="IZB50"/>
      <c r="IZC50"/>
      <c r="IZD50"/>
      <c r="IZE50"/>
      <c r="IZF50"/>
      <c r="IZG50"/>
      <c r="IZH50"/>
      <c r="IZI50"/>
      <c r="IZJ50"/>
      <c r="IZK50"/>
      <c r="IZL50"/>
      <c r="IZM50"/>
      <c r="IZN50"/>
      <c r="IZO50"/>
      <c r="IZP50"/>
      <c r="IZQ50"/>
      <c r="IZR50"/>
      <c r="IZS50"/>
      <c r="IZT50"/>
      <c r="IZU50"/>
      <c r="IZV50"/>
      <c r="IZW50"/>
      <c r="IZX50"/>
      <c r="IZY50"/>
      <c r="IZZ50"/>
      <c r="JAA50"/>
      <c r="JAB50"/>
      <c r="JAC50"/>
      <c r="JAD50"/>
      <c r="JAE50"/>
      <c r="JAF50"/>
      <c r="JAG50"/>
      <c r="JAH50"/>
      <c r="JAI50"/>
      <c r="JAJ50"/>
      <c r="JAK50"/>
      <c r="JAL50"/>
      <c r="JAM50"/>
      <c r="JAN50"/>
      <c r="JAO50"/>
      <c r="JAP50"/>
      <c r="JAQ50"/>
      <c r="JAR50"/>
      <c r="JAS50"/>
      <c r="JAT50"/>
      <c r="JAU50"/>
      <c r="JAV50"/>
      <c r="JAW50"/>
      <c r="JAX50"/>
      <c r="JAY50"/>
      <c r="JAZ50"/>
      <c r="JBA50"/>
      <c r="JBB50"/>
      <c r="JBC50"/>
      <c r="JBD50"/>
      <c r="JBE50"/>
      <c r="JBF50"/>
      <c r="JBG50"/>
      <c r="JBH50"/>
      <c r="JBI50"/>
      <c r="JBJ50"/>
      <c r="JBK50"/>
      <c r="JBL50"/>
      <c r="JBM50"/>
      <c r="JBN50"/>
      <c r="JBO50"/>
      <c r="JBP50"/>
      <c r="JBQ50"/>
      <c r="JBR50"/>
      <c r="JBS50"/>
      <c r="JBT50"/>
      <c r="JBU50"/>
      <c r="JBV50"/>
      <c r="JBW50"/>
      <c r="JBX50"/>
      <c r="JBY50"/>
      <c r="JBZ50"/>
      <c r="JCA50"/>
      <c r="JCB50"/>
      <c r="JCC50"/>
      <c r="JCD50"/>
      <c r="JCE50"/>
      <c r="JCF50"/>
      <c r="JCG50"/>
      <c r="JCH50"/>
      <c r="JCI50"/>
      <c r="JCJ50"/>
      <c r="JCK50"/>
      <c r="JCL50"/>
      <c r="JCM50"/>
      <c r="JCN50"/>
      <c r="JCO50"/>
      <c r="JCP50"/>
      <c r="JCQ50"/>
      <c r="JCR50"/>
      <c r="JCS50"/>
      <c r="JCT50"/>
      <c r="JCU50"/>
      <c r="JCV50"/>
      <c r="JCW50"/>
      <c r="JCX50"/>
      <c r="JCY50"/>
      <c r="JCZ50"/>
      <c r="JDA50"/>
      <c r="JDB50"/>
      <c r="JDC50"/>
      <c r="JDD50"/>
      <c r="JDE50"/>
      <c r="JDF50"/>
      <c r="JDG50"/>
      <c r="JDH50"/>
      <c r="JDI50"/>
      <c r="JDJ50"/>
      <c r="JDK50"/>
      <c r="JDL50"/>
      <c r="JDM50"/>
      <c r="JDN50"/>
      <c r="JDO50"/>
      <c r="JDP50"/>
      <c r="JDQ50"/>
      <c r="JDR50"/>
      <c r="JDS50"/>
      <c r="JDT50"/>
      <c r="JDU50"/>
      <c r="JDV50"/>
      <c r="JDW50"/>
      <c r="JDX50"/>
      <c r="JDY50"/>
      <c r="JDZ50"/>
      <c r="JEA50"/>
      <c r="JEB50"/>
      <c r="JEC50"/>
      <c r="JED50"/>
      <c r="JEE50"/>
      <c r="JEF50"/>
      <c r="JEG50"/>
      <c r="JEH50"/>
      <c r="JEI50"/>
      <c r="JEJ50"/>
      <c r="JEK50"/>
      <c r="JEL50"/>
      <c r="JEM50"/>
      <c r="JEN50"/>
      <c r="JEO50"/>
      <c r="JEP50"/>
      <c r="JEQ50"/>
      <c r="JER50"/>
      <c r="JES50"/>
      <c r="JET50"/>
      <c r="JEU50"/>
      <c r="JEV50"/>
      <c r="JEW50"/>
      <c r="JEX50"/>
      <c r="JEY50"/>
      <c r="JEZ50"/>
      <c r="JFA50"/>
      <c r="JFB50"/>
      <c r="JFC50"/>
      <c r="JFD50"/>
      <c r="JFE50"/>
      <c r="JFF50"/>
      <c r="JFG50"/>
      <c r="JFH50"/>
      <c r="JFI50"/>
      <c r="JFJ50"/>
      <c r="JFK50"/>
      <c r="JFL50"/>
      <c r="JFM50"/>
      <c r="JFN50"/>
      <c r="JFO50"/>
      <c r="JFP50"/>
      <c r="JFQ50"/>
      <c r="JFR50"/>
      <c r="JFS50"/>
      <c r="JFT50"/>
      <c r="JFU50"/>
      <c r="JFV50"/>
      <c r="JFW50"/>
      <c r="JFX50"/>
      <c r="JFY50"/>
      <c r="JFZ50"/>
      <c r="JGA50"/>
      <c r="JGB50"/>
      <c r="JGC50"/>
      <c r="JGD50"/>
      <c r="JGE50"/>
      <c r="JGF50"/>
      <c r="JGG50"/>
      <c r="JGH50"/>
      <c r="JGI50"/>
      <c r="JGJ50"/>
      <c r="JGK50"/>
      <c r="JGL50"/>
      <c r="JGM50"/>
      <c r="JGN50"/>
      <c r="JGO50"/>
      <c r="JGP50"/>
      <c r="JGQ50"/>
      <c r="JGR50"/>
      <c r="JGS50"/>
      <c r="JGT50"/>
      <c r="JGU50"/>
      <c r="JGV50"/>
      <c r="JGW50"/>
      <c r="JGX50"/>
      <c r="JGY50"/>
      <c r="JGZ50"/>
      <c r="JHA50"/>
      <c r="JHB50"/>
      <c r="JHC50"/>
      <c r="JHD50"/>
      <c r="JHE50"/>
      <c r="JHF50"/>
      <c r="JHG50"/>
      <c r="JHH50"/>
      <c r="JHI50"/>
      <c r="JHJ50"/>
      <c r="JHK50"/>
      <c r="JHL50"/>
      <c r="JHM50"/>
      <c r="JHN50"/>
      <c r="JHO50"/>
      <c r="JHP50"/>
      <c r="JHQ50"/>
      <c r="JHR50"/>
      <c r="JHS50"/>
      <c r="JHT50"/>
      <c r="JHU50"/>
      <c r="JHV50"/>
      <c r="JHW50"/>
      <c r="JHX50"/>
      <c r="JHY50"/>
      <c r="JHZ50"/>
      <c r="JIA50"/>
      <c r="JIB50"/>
      <c r="JIC50"/>
      <c r="JID50"/>
      <c r="JIE50"/>
      <c r="JIF50"/>
      <c r="JIG50"/>
      <c r="JIH50"/>
      <c r="JII50"/>
      <c r="JIJ50"/>
      <c r="JIK50"/>
      <c r="JIL50"/>
      <c r="JIM50"/>
      <c r="JIN50"/>
      <c r="JIO50"/>
      <c r="JIP50"/>
      <c r="JIQ50"/>
      <c r="JIR50"/>
      <c r="JIS50"/>
      <c r="JIT50"/>
      <c r="JIU50"/>
      <c r="JIV50"/>
      <c r="JIW50"/>
      <c r="JIX50"/>
      <c r="JIY50"/>
      <c r="JIZ50"/>
      <c r="JJA50"/>
      <c r="JJB50"/>
      <c r="JJC50"/>
      <c r="JJD50"/>
      <c r="JJE50"/>
      <c r="JJF50"/>
      <c r="JJG50"/>
      <c r="JJH50"/>
      <c r="JJI50"/>
      <c r="JJJ50"/>
      <c r="JJK50"/>
      <c r="JJL50"/>
      <c r="JJM50"/>
      <c r="JJN50"/>
      <c r="JJO50"/>
      <c r="JJP50"/>
      <c r="JJQ50"/>
      <c r="JJR50"/>
      <c r="JJS50"/>
      <c r="JJT50"/>
      <c r="JJU50"/>
      <c r="JJV50"/>
      <c r="JJW50"/>
      <c r="JJX50"/>
      <c r="JJY50"/>
      <c r="JJZ50"/>
      <c r="JKA50"/>
      <c r="JKB50"/>
      <c r="JKC50"/>
      <c r="JKD50"/>
      <c r="JKE50"/>
      <c r="JKF50"/>
      <c r="JKG50"/>
      <c r="JKH50"/>
      <c r="JKI50"/>
      <c r="JKJ50"/>
      <c r="JKK50"/>
      <c r="JKL50"/>
      <c r="JKM50"/>
      <c r="JKN50"/>
      <c r="JKO50"/>
      <c r="JKP50"/>
      <c r="JKQ50"/>
      <c r="JKR50"/>
      <c r="JKS50"/>
      <c r="JKT50"/>
      <c r="JKU50"/>
      <c r="JKV50"/>
      <c r="JKW50"/>
      <c r="JKX50"/>
      <c r="JKY50"/>
      <c r="JKZ50"/>
      <c r="JLA50"/>
      <c r="JLB50"/>
      <c r="JLC50"/>
      <c r="JLD50"/>
      <c r="JLE50"/>
      <c r="JLF50"/>
      <c r="JLG50"/>
      <c r="JLH50"/>
      <c r="JLI50"/>
      <c r="JLJ50"/>
      <c r="JLK50"/>
      <c r="JLL50"/>
      <c r="JLM50"/>
      <c r="JLN50"/>
      <c r="JLO50"/>
      <c r="JLP50"/>
      <c r="JLQ50"/>
      <c r="JLR50"/>
      <c r="JLS50"/>
      <c r="JLT50"/>
      <c r="JLU50"/>
      <c r="JLV50"/>
      <c r="JLW50"/>
      <c r="JLX50"/>
      <c r="JLY50"/>
      <c r="JLZ50"/>
      <c r="JMA50"/>
      <c r="JMB50"/>
      <c r="JMC50"/>
      <c r="JMD50"/>
      <c r="JME50"/>
      <c r="JMF50"/>
      <c r="JMG50"/>
      <c r="JMH50"/>
      <c r="JMI50"/>
      <c r="JMJ50"/>
      <c r="JMK50"/>
      <c r="JML50"/>
      <c r="JMM50"/>
      <c r="JMN50"/>
      <c r="JMO50"/>
      <c r="JMP50"/>
      <c r="JMQ50"/>
      <c r="JMR50"/>
      <c r="JMS50"/>
      <c r="JMT50"/>
      <c r="JMU50"/>
      <c r="JMV50"/>
      <c r="JMW50"/>
      <c r="JMX50"/>
      <c r="JMY50"/>
      <c r="JMZ50"/>
      <c r="JNA50"/>
      <c r="JNB50"/>
      <c r="JNC50"/>
      <c r="JND50"/>
      <c r="JNE50"/>
      <c r="JNF50"/>
      <c r="JNG50"/>
      <c r="JNH50"/>
      <c r="JNI50"/>
      <c r="JNJ50"/>
      <c r="JNK50"/>
      <c r="JNL50"/>
      <c r="JNM50"/>
      <c r="JNN50"/>
      <c r="JNO50"/>
      <c r="JNP50"/>
      <c r="JNQ50"/>
      <c r="JNR50"/>
      <c r="JNS50"/>
      <c r="JNT50"/>
      <c r="JNU50"/>
      <c r="JNV50"/>
      <c r="JNW50"/>
      <c r="JNX50"/>
      <c r="JNY50"/>
      <c r="JNZ50"/>
      <c r="JOA50"/>
      <c r="JOB50"/>
      <c r="JOC50"/>
      <c r="JOD50"/>
      <c r="JOE50"/>
      <c r="JOF50"/>
      <c r="JOG50"/>
      <c r="JOH50"/>
      <c r="JOI50"/>
      <c r="JOJ50"/>
      <c r="JOK50"/>
      <c r="JOL50"/>
      <c r="JOM50"/>
      <c r="JON50"/>
      <c r="JOO50"/>
      <c r="JOP50"/>
      <c r="JOQ50"/>
      <c r="JOR50"/>
      <c r="JOS50"/>
      <c r="JOT50"/>
      <c r="JOU50"/>
      <c r="JOV50"/>
      <c r="JOW50"/>
      <c r="JOX50"/>
      <c r="JOY50"/>
      <c r="JOZ50"/>
      <c r="JPA50"/>
      <c r="JPB50"/>
      <c r="JPC50"/>
      <c r="JPD50"/>
      <c r="JPE50"/>
      <c r="JPF50"/>
      <c r="JPG50"/>
      <c r="JPH50"/>
      <c r="JPI50"/>
      <c r="JPJ50"/>
      <c r="JPK50"/>
      <c r="JPL50"/>
      <c r="JPM50"/>
      <c r="JPN50"/>
      <c r="JPO50"/>
      <c r="JPP50"/>
      <c r="JPQ50"/>
      <c r="JPR50"/>
      <c r="JPS50"/>
      <c r="JPT50"/>
      <c r="JPU50"/>
      <c r="JPV50"/>
      <c r="JPW50"/>
      <c r="JPX50"/>
      <c r="JPY50"/>
      <c r="JPZ50"/>
      <c r="JQA50"/>
      <c r="JQB50"/>
      <c r="JQC50"/>
      <c r="JQD50"/>
      <c r="JQE50"/>
      <c r="JQF50"/>
      <c r="JQG50"/>
      <c r="JQH50"/>
      <c r="JQI50"/>
      <c r="JQJ50"/>
      <c r="JQK50"/>
      <c r="JQL50"/>
      <c r="JQM50"/>
      <c r="JQN50"/>
      <c r="JQO50"/>
      <c r="JQP50"/>
      <c r="JQQ50"/>
      <c r="JQR50"/>
      <c r="JQS50"/>
      <c r="JQT50"/>
      <c r="JQU50"/>
      <c r="JQV50"/>
      <c r="JQW50"/>
      <c r="JQX50"/>
      <c r="JQY50"/>
      <c r="JQZ50"/>
      <c r="JRA50"/>
      <c r="JRB50"/>
      <c r="JRC50"/>
      <c r="JRD50"/>
      <c r="JRE50"/>
      <c r="JRF50"/>
      <c r="JRG50"/>
      <c r="JRH50"/>
      <c r="JRI50"/>
      <c r="JRJ50"/>
      <c r="JRK50"/>
      <c r="JRL50"/>
      <c r="JRM50"/>
      <c r="JRN50"/>
      <c r="JRO50"/>
      <c r="JRP50"/>
      <c r="JRQ50"/>
      <c r="JRR50"/>
      <c r="JRS50"/>
      <c r="JRT50"/>
      <c r="JRU50"/>
      <c r="JRV50"/>
      <c r="JRW50"/>
      <c r="JRX50"/>
      <c r="JRY50"/>
      <c r="JRZ50"/>
      <c r="JSA50"/>
      <c r="JSB50"/>
      <c r="JSC50"/>
      <c r="JSD50"/>
      <c r="JSE50"/>
      <c r="JSF50"/>
      <c r="JSG50"/>
      <c r="JSH50"/>
      <c r="JSI50"/>
      <c r="JSJ50"/>
      <c r="JSK50"/>
      <c r="JSL50"/>
      <c r="JSM50"/>
      <c r="JSN50"/>
      <c r="JSO50"/>
      <c r="JSP50"/>
      <c r="JSQ50"/>
      <c r="JSR50"/>
      <c r="JSS50"/>
      <c r="JST50"/>
      <c r="JSU50"/>
      <c r="JSV50"/>
      <c r="JSW50"/>
      <c r="JSX50"/>
      <c r="JSY50"/>
      <c r="JSZ50"/>
      <c r="JTA50"/>
      <c r="JTB50"/>
      <c r="JTC50"/>
      <c r="JTD50"/>
      <c r="JTE50"/>
      <c r="JTF50"/>
      <c r="JTG50"/>
      <c r="JTH50"/>
      <c r="JTI50"/>
      <c r="JTJ50"/>
      <c r="JTK50"/>
      <c r="JTL50"/>
      <c r="JTM50"/>
      <c r="JTN50"/>
      <c r="JTO50"/>
      <c r="JTP50"/>
      <c r="JTQ50"/>
      <c r="JTR50"/>
      <c r="JTS50"/>
      <c r="JTT50"/>
      <c r="JTU50"/>
      <c r="JTV50"/>
      <c r="JTW50"/>
      <c r="JTX50"/>
      <c r="JTY50"/>
      <c r="JTZ50"/>
      <c r="JUA50"/>
      <c r="JUB50"/>
      <c r="JUC50"/>
      <c r="JUD50"/>
      <c r="JUE50"/>
      <c r="JUF50"/>
      <c r="JUG50"/>
      <c r="JUH50"/>
      <c r="JUI50"/>
      <c r="JUJ50"/>
      <c r="JUK50"/>
      <c r="JUL50"/>
      <c r="JUM50"/>
      <c r="JUN50"/>
      <c r="JUO50"/>
      <c r="JUP50"/>
      <c r="JUQ50"/>
      <c r="JUR50"/>
      <c r="JUS50"/>
      <c r="JUT50"/>
      <c r="JUU50"/>
      <c r="JUV50"/>
      <c r="JUW50"/>
      <c r="JUX50"/>
      <c r="JUY50"/>
      <c r="JUZ50"/>
      <c r="JVA50"/>
      <c r="JVB50"/>
      <c r="JVC50"/>
      <c r="JVD50"/>
      <c r="JVE50"/>
      <c r="JVF50"/>
      <c r="JVG50"/>
      <c r="JVH50"/>
      <c r="JVI50"/>
      <c r="JVJ50"/>
      <c r="JVK50"/>
      <c r="JVL50"/>
      <c r="JVM50"/>
      <c r="JVN50"/>
      <c r="JVO50"/>
      <c r="JVP50"/>
      <c r="JVQ50"/>
      <c r="JVR50"/>
      <c r="JVS50"/>
      <c r="JVT50"/>
      <c r="JVU50"/>
      <c r="JVV50"/>
      <c r="JVW50"/>
      <c r="JVX50"/>
      <c r="JVY50"/>
      <c r="JVZ50"/>
      <c r="JWA50"/>
      <c r="JWB50"/>
      <c r="JWC50"/>
      <c r="JWD50"/>
      <c r="JWE50"/>
      <c r="JWF50"/>
      <c r="JWG50"/>
      <c r="JWH50"/>
      <c r="JWI50"/>
      <c r="JWJ50"/>
      <c r="JWK50"/>
      <c r="JWL50"/>
      <c r="JWM50"/>
      <c r="JWN50"/>
      <c r="JWO50"/>
      <c r="JWP50"/>
      <c r="JWQ50"/>
      <c r="JWR50"/>
      <c r="JWS50"/>
      <c r="JWT50"/>
      <c r="JWU50"/>
      <c r="JWV50"/>
      <c r="JWW50"/>
      <c r="JWX50"/>
      <c r="JWY50"/>
      <c r="JWZ50"/>
      <c r="JXA50"/>
      <c r="JXB50"/>
      <c r="JXC50"/>
      <c r="JXD50"/>
      <c r="JXE50"/>
      <c r="JXF50"/>
      <c r="JXG50"/>
      <c r="JXH50"/>
      <c r="JXI50"/>
      <c r="JXJ50"/>
      <c r="JXK50"/>
      <c r="JXL50"/>
      <c r="JXM50"/>
      <c r="JXN50"/>
      <c r="JXO50"/>
      <c r="JXP50"/>
      <c r="JXQ50"/>
      <c r="JXR50"/>
      <c r="JXS50"/>
      <c r="JXT50"/>
      <c r="JXU50"/>
      <c r="JXV50"/>
      <c r="JXW50"/>
      <c r="JXX50"/>
      <c r="JXY50"/>
      <c r="JXZ50"/>
      <c r="JYA50"/>
      <c r="JYB50"/>
      <c r="JYC50"/>
      <c r="JYD50"/>
      <c r="JYE50"/>
      <c r="JYF50"/>
      <c r="JYG50"/>
      <c r="JYH50"/>
      <c r="JYI50"/>
      <c r="JYJ50"/>
      <c r="JYK50"/>
      <c r="JYL50"/>
      <c r="JYM50"/>
      <c r="JYN50"/>
      <c r="JYO50"/>
      <c r="JYP50"/>
      <c r="JYQ50"/>
      <c r="JYR50"/>
      <c r="JYS50"/>
      <c r="JYT50"/>
      <c r="JYU50"/>
      <c r="JYV50"/>
      <c r="JYW50"/>
      <c r="JYX50"/>
      <c r="JYY50"/>
      <c r="JYZ50"/>
      <c r="JZA50"/>
      <c r="JZB50"/>
      <c r="JZC50"/>
      <c r="JZD50"/>
      <c r="JZE50"/>
      <c r="JZF50"/>
      <c r="JZG50"/>
      <c r="JZH50"/>
      <c r="JZI50"/>
      <c r="JZJ50"/>
      <c r="JZK50"/>
      <c r="JZL50"/>
      <c r="JZM50"/>
      <c r="JZN50"/>
      <c r="JZO50"/>
      <c r="JZP50"/>
      <c r="JZQ50"/>
      <c r="JZR50"/>
      <c r="JZS50"/>
      <c r="JZT50"/>
      <c r="JZU50"/>
      <c r="JZV50"/>
      <c r="JZW50"/>
      <c r="JZX50"/>
      <c r="JZY50"/>
      <c r="JZZ50"/>
      <c r="KAA50"/>
      <c r="KAB50"/>
      <c r="KAC50"/>
      <c r="KAD50"/>
      <c r="KAE50"/>
      <c r="KAF50"/>
      <c r="KAG50"/>
      <c r="KAH50"/>
      <c r="KAI50"/>
      <c r="KAJ50"/>
      <c r="KAK50"/>
      <c r="KAL50"/>
      <c r="KAM50"/>
      <c r="KAN50"/>
      <c r="KAO50"/>
      <c r="KAP50"/>
      <c r="KAQ50"/>
      <c r="KAR50"/>
      <c r="KAS50"/>
      <c r="KAT50"/>
      <c r="KAU50"/>
      <c r="KAV50"/>
      <c r="KAW50"/>
      <c r="KAX50"/>
      <c r="KAY50"/>
      <c r="KAZ50"/>
      <c r="KBA50"/>
      <c r="KBB50"/>
      <c r="KBC50"/>
      <c r="KBD50"/>
      <c r="KBE50"/>
      <c r="KBF50"/>
      <c r="KBG50"/>
      <c r="KBH50"/>
      <c r="KBI50"/>
      <c r="KBJ50"/>
      <c r="KBK50"/>
      <c r="KBL50"/>
      <c r="KBM50"/>
      <c r="KBN50"/>
      <c r="KBO50"/>
      <c r="KBP50"/>
      <c r="KBQ50"/>
      <c r="KBR50"/>
      <c r="KBS50"/>
      <c r="KBT50"/>
      <c r="KBU50"/>
      <c r="KBV50"/>
      <c r="KBW50"/>
      <c r="KBX50"/>
      <c r="KBY50"/>
      <c r="KBZ50"/>
      <c r="KCA50"/>
      <c r="KCB50"/>
      <c r="KCC50"/>
      <c r="KCD50"/>
      <c r="KCE50"/>
      <c r="KCF50"/>
      <c r="KCG50"/>
      <c r="KCH50"/>
      <c r="KCI50"/>
      <c r="KCJ50"/>
      <c r="KCK50"/>
      <c r="KCL50"/>
      <c r="KCM50"/>
      <c r="KCN50"/>
      <c r="KCO50"/>
      <c r="KCP50"/>
      <c r="KCQ50"/>
      <c r="KCR50"/>
      <c r="KCS50"/>
      <c r="KCT50"/>
      <c r="KCU50"/>
      <c r="KCV50"/>
      <c r="KCW50"/>
      <c r="KCX50"/>
      <c r="KCY50"/>
      <c r="KCZ50"/>
      <c r="KDA50"/>
      <c r="KDB50"/>
      <c r="KDC50"/>
      <c r="KDD50"/>
      <c r="KDE50"/>
      <c r="KDF50"/>
      <c r="KDG50"/>
      <c r="KDH50"/>
      <c r="KDI50"/>
      <c r="KDJ50"/>
      <c r="KDK50"/>
      <c r="KDL50"/>
      <c r="KDM50"/>
      <c r="KDN50"/>
      <c r="KDO50"/>
      <c r="KDP50"/>
      <c r="KDQ50"/>
      <c r="KDR50"/>
      <c r="KDS50"/>
      <c r="KDT50"/>
      <c r="KDU50"/>
      <c r="KDV50"/>
      <c r="KDW50"/>
      <c r="KDX50"/>
      <c r="KDY50"/>
      <c r="KDZ50"/>
      <c r="KEA50"/>
      <c r="KEB50"/>
      <c r="KEC50"/>
      <c r="KED50"/>
      <c r="KEE50"/>
      <c r="KEF50"/>
      <c r="KEG50"/>
      <c r="KEH50"/>
      <c r="KEI50"/>
      <c r="KEJ50"/>
      <c r="KEK50"/>
      <c r="KEL50"/>
      <c r="KEM50"/>
      <c r="KEN50"/>
      <c r="KEO50"/>
      <c r="KEP50"/>
      <c r="KEQ50"/>
      <c r="KER50"/>
      <c r="KES50"/>
      <c r="KET50"/>
      <c r="KEU50"/>
      <c r="KEV50"/>
      <c r="KEW50"/>
      <c r="KEX50"/>
      <c r="KEY50"/>
      <c r="KEZ50"/>
      <c r="KFA50"/>
      <c r="KFB50"/>
      <c r="KFC50"/>
      <c r="KFD50"/>
      <c r="KFE50"/>
      <c r="KFF50"/>
      <c r="KFG50"/>
      <c r="KFH50"/>
      <c r="KFI50"/>
      <c r="KFJ50"/>
      <c r="KFK50"/>
      <c r="KFL50"/>
      <c r="KFM50"/>
      <c r="KFN50"/>
      <c r="KFO50"/>
      <c r="KFP50"/>
      <c r="KFQ50"/>
      <c r="KFR50"/>
      <c r="KFS50"/>
      <c r="KFT50"/>
      <c r="KFU50"/>
      <c r="KFV50"/>
      <c r="KFW50"/>
      <c r="KFX50"/>
      <c r="KFY50"/>
      <c r="KFZ50"/>
      <c r="KGA50"/>
      <c r="KGB50"/>
      <c r="KGC50"/>
      <c r="KGD50"/>
      <c r="KGE50"/>
      <c r="KGF50"/>
      <c r="KGG50"/>
      <c r="KGH50"/>
      <c r="KGI50"/>
      <c r="KGJ50"/>
      <c r="KGK50"/>
      <c r="KGL50"/>
      <c r="KGM50"/>
      <c r="KGN50"/>
      <c r="KGO50"/>
      <c r="KGP50"/>
      <c r="KGQ50"/>
      <c r="KGR50"/>
      <c r="KGS50"/>
      <c r="KGT50"/>
      <c r="KGU50"/>
      <c r="KGV50"/>
      <c r="KGW50"/>
      <c r="KGX50"/>
      <c r="KGY50"/>
      <c r="KGZ50"/>
      <c r="KHA50"/>
      <c r="KHB50"/>
      <c r="KHC50"/>
      <c r="KHD50"/>
      <c r="KHE50"/>
      <c r="KHF50"/>
      <c r="KHG50"/>
      <c r="KHH50"/>
      <c r="KHI50"/>
      <c r="KHJ50"/>
      <c r="KHK50"/>
      <c r="KHL50"/>
      <c r="KHM50"/>
      <c r="KHN50"/>
      <c r="KHO50"/>
      <c r="KHP50"/>
      <c r="KHQ50"/>
      <c r="KHR50"/>
      <c r="KHS50"/>
      <c r="KHT50"/>
      <c r="KHU50"/>
      <c r="KHV50"/>
      <c r="KHW50"/>
      <c r="KHX50"/>
      <c r="KHY50"/>
      <c r="KHZ50"/>
      <c r="KIA50"/>
      <c r="KIB50"/>
      <c r="KIC50"/>
      <c r="KID50"/>
      <c r="KIE50"/>
      <c r="KIF50"/>
      <c r="KIG50"/>
      <c r="KIH50"/>
      <c r="KII50"/>
      <c r="KIJ50"/>
      <c r="KIK50"/>
      <c r="KIL50"/>
      <c r="KIM50"/>
      <c r="KIN50"/>
      <c r="KIO50"/>
      <c r="KIP50"/>
      <c r="KIQ50"/>
      <c r="KIR50"/>
      <c r="KIS50"/>
      <c r="KIT50"/>
      <c r="KIU50"/>
      <c r="KIV50"/>
      <c r="KIW50"/>
      <c r="KIX50"/>
      <c r="KIY50"/>
      <c r="KIZ50"/>
      <c r="KJA50"/>
      <c r="KJB50"/>
      <c r="KJC50"/>
      <c r="KJD50"/>
      <c r="KJE50"/>
      <c r="KJF50"/>
      <c r="KJG50"/>
      <c r="KJH50"/>
      <c r="KJI50"/>
      <c r="KJJ50"/>
      <c r="KJK50"/>
      <c r="KJL50"/>
      <c r="KJM50"/>
      <c r="KJN50"/>
      <c r="KJO50"/>
      <c r="KJP50"/>
      <c r="KJQ50"/>
      <c r="KJR50"/>
      <c r="KJS50"/>
      <c r="KJT50"/>
      <c r="KJU50"/>
      <c r="KJV50"/>
      <c r="KJW50"/>
      <c r="KJX50"/>
      <c r="KJY50"/>
      <c r="KJZ50"/>
      <c r="KKA50"/>
      <c r="KKB50"/>
      <c r="KKC50"/>
      <c r="KKD50"/>
      <c r="KKE50"/>
      <c r="KKF50"/>
      <c r="KKG50"/>
      <c r="KKH50"/>
      <c r="KKI50"/>
      <c r="KKJ50"/>
      <c r="KKK50"/>
      <c r="KKL50"/>
      <c r="KKM50"/>
      <c r="KKN50"/>
      <c r="KKO50"/>
      <c r="KKP50"/>
      <c r="KKQ50"/>
      <c r="KKR50"/>
      <c r="KKS50"/>
      <c r="KKT50"/>
      <c r="KKU50"/>
      <c r="KKV50"/>
      <c r="KKW50"/>
      <c r="KKX50"/>
      <c r="KKY50"/>
      <c r="KKZ50"/>
      <c r="KLA50"/>
      <c r="KLB50"/>
      <c r="KLC50"/>
      <c r="KLD50"/>
      <c r="KLE50"/>
      <c r="KLF50"/>
      <c r="KLG50"/>
      <c r="KLH50"/>
      <c r="KLI50"/>
      <c r="KLJ50"/>
      <c r="KLK50"/>
      <c r="KLL50"/>
      <c r="KLM50"/>
      <c r="KLN50"/>
      <c r="KLO50"/>
      <c r="KLP50"/>
      <c r="KLQ50"/>
      <c r="KLR50"/>
      <c r="KLS50"/>
      <c r="KLT50"/>
      <c r="KLU50"/>
      <c r="KLV50"/>
      <c r="KLW50"/>
      <c r="KLX50"/>
      <c r="KLY50"/>
      <c r="KLZ50"/>
      <c r="KMA50"/>
      <c r="KMB50"/>
      <c r="KMC50"/>
      <c r="KMD50"/>
      <c r="KME50"/>
      <c r="KMF50"/>
      <c r="KMG50"/>
      <c r="KMH50"/>
      <c r="KMI50"/>
      <c r="KMJ50"/>
      <c r="KMK50"/>
      <c r="KML50"/>
      <c r="KMM50"/>
      <c r="KMN50"/>
      <c r="KMO50"/>
      <c r="KMP50"/>
      <c r="KMQ50"/>
      <c r="KMR50"/>
      <c r="KMS50"/>
      <c r="KMT50"/>
      <c r="KMU50"/>
      <c r="KMV50"/>
      <c r="KMW50"/>
      <c r="KMX50"/>
      <c r="KMY50"/>
      <c r="KMZ50"/>
      <c r="KNA50"/>
      <c r="KNB50"/>
      <c r="KNC50"/>
      <c r="KND50"/>
      <c r="KNE50"/>
      <c r="KNF50"/>
      <c r="KNG50"/>
      <c r="KNH50"/>
      <c r="KNI50"/>
      <c r="KNJ50"/>
      <c r="KNK50"/>
      <c r="KNL50"/>
      <c r="KNM50"/>
      <c r="KNN50"/>
      <c r="KNO50"/>
      <c r="KNP50"/>
      <c r="KNQ50"/>
      <c r="KNR50"/>
      <c r="KNS50"/>
      <c r="KNT50"/>
      <c r="KNU50"/>
      <c r="KNV50"/>
      <c r="KNW50"/>
      <c r="KNX50"/>
      <c r="KNY50"/>
      <c r="KNZ50"/>
      <c r="KOA50"/>
      <c r="KOB50"/>
      <c r="KOC50"/>
      <c r="KOD50"/>
      <c r="KOE50"/>
      <c r="KOF50"/>
      <c r="KOG50"/>
      <c r="KOH50"/>
      <c r="KOI50"/>
      <c r="KOJ50"/>
      <c r="KOK50"/>
      <c r="KOL50"/>
      <c r="KOM50"/>
      <c r="KON50"/>
      <c r="KOO50"/>
      <c r="KOP50"/>
      <c r="KOQ50"/>
      <c r="KOR50"/>
      <c r="KOS50"/>
      <c r="KOT50"/>
      <c r="KOU50"/>
      <c r="KOV50"/>
      <c r="KOW50"/>
      <c r="KOX50"/>
      <c r="KOY50"/>
      <c r="KOZ50"/>
      <c r="KPA50"/>
      <c r="KPB50"/>
      <c r="KPC50"/>
      <c r="KPD50"/>
      <c r="KPE50"/>
      <c r="KPF50"/>
      <c r="KPG50"/>
      <c r="KPH50"/>
      <c r="KPI50"/>
      <c r="KPJ50"/>
      <c r="KPK50"/>
      <c r="KPL50"/>
      <c r="KPM50"/>
      <c r="KPN50"/>
      <c r="KPO50"/>
      <c r="KPP50"/>
      <c r="KPQ50"/>
      <c r="KPR50"/>
      <c r="KPS50"/>
      <c r="KPT50"/>
      <c r="KPU50"/>
      <c r="KPV50"/>
      <c r="KPW50"/>
      <c r="KPX50"/>
      <c r="KPY50"/>
      <c r="KPZ50"/>
      <c r="KQA50"/>
      <c r="KQB50"/>
      <c r="KQC50"/>
      <c r="KQD50"/>
      <c r="KQE50"/>
      <c r="KQF50"/>
      <c r="KQG50"/>
      <c r="KQH50"/>
      <c r="KQI50"/>
      <c r="KQJ50"/>
      <c r="KQK50"/>
      <c r="KQL50"/>
      <c r="KQM50"/>
      <c r="KQN50"/>
      <c r="KQO50"/>
      <c r="KQP50"/>
      <c r="KQQ50"/>
      <c r="KQR50"/>
      <c r="KQS50"/>
      <c r="KQT50"/>
      <c r="KQU50"/>
      <c r="KQV50"/>
      <c r="KQW50"/>
      <c r="KQX50"/>
      <c r="KQY50"/>
      <c r="KQZ50"/>
      <c r="KRA50"/>
      <c r="KRB50"/>
      <c r="KRC50"/>
      <c r="KRD50"/>
      <c r="KRE50"/>
      <c r="KRF50"/>
      <c r="KRG50"/>
      <c r="KRH50"/>
      <c r="KRI50"/>
      <c r="KRJ50"/>
      <c r="KRK50"/>
      <c r="KRL50"/>
      <c r="KRM50"/>
      <c r="KRN50"/>
      <c r="KRO50"/>
      <c r="KRP50"/>
      <c r="KRQ50"/>
      <c r="KRR50"/>
      <c r="KRS50"/>
      <c r="KRT50"/>
      <c r="KRU50"/>
      <c r="KRV50"/>
      <c r="KRW50"/>
      <c r="KRX50"/>
      <c r="KRY50"/>
      <c r="KRZ50"/>
      <c r="KSA50"/>
      <c r="KSB50"/>
      <c r="KSC50"/>
      <c r="KSD50"/>
      <c r="KSE50"/>
      <c r="KSF50"/>
      <c r="KSG50"/>
      <c r="KSH50"/>
      <c r="KSI50"/>
      <c r="KSJ50"/>
      <c r="KSK50"/>
      <c r="KSL50"/>
      <c r="KSM50"/>
      <c r="KSN50"/>
      <c r="KSO50"/>
      <c r="KSP50"/>
      <c r="KSQ50"/>
      <c r="KSR50"/>
      <c r="KSS50"/>
      <c r="KST50"/>
      <c r="KSU50"/>
      <c r="KSV50"/>
      <c r="KSW50"/>
      <c r="KSX50"/>
      <c r="KSY50"/>
      <c r="KSZ50"/>
      <c r="KTA50"/>
      <c r="KTB50"/>
      <c r="KTC50"/>
      <c r="KTD50"/>
      <c r="KTE50"/>
      <c r="KTF50"/>
      <c r="KTG50"/>
      <c r="KTH50"/>
      <c r="KTI50"/>
      <c r="KTJ50"/>
      <c r="KTK50"/>
      <c r="KTL50"/>
      <c r="KTM50"/>
      <c r="KTN50"/>
      <c r="KTO50"/>
      <c r="KTP50"/>
      <c r="KTQ50"/>
      <c r="KTR50"/>
      <c r="KTS50"/>
      <c r="KTT50"/>
      <c r="KTU50"/>
      <c r="KTV50"/>
      <c r="KTW50"/>
      <c r="KTX50"/>
      <c r="KTY50"/>
      <c r="KTZ50"/>
      <c r="KUA50"/>
      <c r="KUB50"/>
      <c r="KUC50"/>
      <c r="KUD50"/>
      <c r="KUE50"/>
      <c r="KUF50"/>
      <c r="KUG50"/>
      <c r="KUH50"/>
      <c r="KUI50"/>
      <c r="KUJ50"/>
      <c r="KUK50"/>
      <c r="KUL50"/>
      <c r="KUM50"/>
      <c r="KUN50"/>
      <c r="KUO50"/>
      <c r="KUP50"/>
      <c r="KUQ50"/>
      <c r="KUR50"/>
      <c r="KUS50"/>
      <c r="KUT50"/>
      <c r="KUU50"/>
      <c r="KUV50"/>
      <c r="KUW50"/>
      <c r="KUX50"/>
      <c r="KUY50"/>
      <c r="KUZ50"/>
      <c r="KVA50"/>
      <c r="KVB50"/>
      <c r="KVC50"/>
      <c r="KVD50"/>
      <c r="KVE50"/>
      <c r="KVF50"/>
      <c r="KVG50"/>
      <c r="KVH50"/>
      <c r="KVI50"/>
      <c r="KVJ50"/>
      <c r="KVK50"/>
      <c r="KVL50"/>
      <c r="KVM50"/>
      <c r="KVN50"/>
      <c r="KVO50"/>
      <c r="KVP50"/>
      <c r="KVQ50"/>
      <c r="KVR50"/>
      <c r="KVS50"/>
      <c r="KVT50"/>
      <c r="KVU50"/>
      <c r="KVV50"/>
      <c r="KVW50"/>
      <c r="KVX50"/>
      <c r="KVY50"/>
      <c r="KVZ50"/>
      <c r="KWA50"/>
      <c r="KWB50"/>
      <c r="KWC50"/>
      <c r="KWD50"/>
      <c r="KWE50"/>
      <c r="KWF50"/>
      <c r="KWG50"/>
      <c r="KWH50"/>
      <c r="KWI50"/>
      <c r="KWJ50"/>
      <c r="KWK50"/>
      <c r="KWL50"/>
      <c r="KWM50"/>
      <c r="KWN50"/>
      <c r="KWO50"/>
      <c r="KWP50"/>
      <c r="KWQ50"/>
      <c r="KWR50"/>
      <c r="KWS50"/>
      <c r="KWT50"/>
      <c r="KWU50"/>
      <c r="KWV50"/>
      <c r="KWW50"/>
      <c r="KWX50"/>
      <c r="KWY50"/>
      <c r="KWZ50"/>
      <c r="KXA50"/>
      <c r="KXB50"/>
      <c r="KXC50"/>
      <c r="KXD50"/>
      <c r="KXE50"/>
      <c r="KXF50"/>
      <c r="KXG50"/>
      <c r="KXH50"/>
      <c r="KXI50"/>
      <c r="KXJ50"/>
      <c r="KXK50"/>
      <c r="KXL50"/>
      <c r="KXM50"/>
      <c r="KXN50"/>
      <c r="KXO50"/>
      <c r="KXP50"/>
      <c r="KXQ50"/>
      <c r="KXR50"/>
      <c r="KXS50"/>
      <c r="KXT50"/>
      <c r="KXU50"/>
      <c r="KXV50"/>
      <c r="KXW50"/>
      <c r="KXX50"/>
      <c r="KXY50"/>
      <c r="KXZ50"/>
      <c r="KYA50"/>
      <c r="KYB50"/>
      <c r="KYC50"/>
      <c r="KYD50"/>
      <c r="KYE50"/>
      <c r="KYF50"/>
      <c r="KYG50"/>
      <c r="KYH50"/>
      <c r="KYI50"/>
      <c r="KYJ50"/>
      <c r="KYK50"/>
      <c r="KYL50"/>
      <c r="KYM50"/>
      <c r="KYN50"/>
      <c r="KYO50"/>
      <c r="KYP50"/>
      <c r="KYQ50"/>
      <c r="KYR50"/>
      <c r="KYS50"/>
      <c r="KYT50"/>
      <c r="KYU50"/>
      <c r="KYV50"/>
      <c r="KYW50"/>
      <c r="KYX50"/>
      <c r="KYY50"/>
      <c r="KYZ50"/>
      <c r="KZA50"/>
      <c r="KZB50"/>
      <c r="KZC50"/>
      <c r="KZD50"/>
      <c r="KZE50"/>
      <c r="KZF50"/>
      <c r="KZG50"/>
      <c r="KZH50"/>
      <c r="KZI50"/>
      <c r="KZJ50"/>
      <c r="KZK50"/>
      <c r="KZL50"/>
      <c r="KZM50"/>
      <c r="KZN50"/>
      <c r="KZO50"/>
      <c r="KZP50"/>
      <c r="KZQ50"/>
      <c r="KZR50"/>
      <c r="KZS50"/>
      <c r="KZT50"/>
      <c r="KZU50"/>
      <c r="KZV50"/>
      <c r="KZW50"/>
      <c r="KZX50"/>
      <c r="KZY50"/>
      <c r="KZZ50"/>
      <c r="LAA50"/>
      <c r="LAB50"/>
      <c r="LAC50"/>
      <c r="LAD50"/>
      <c r="LAE50"/>
      <c r="LAF50"/>
      <c r="LAG50"/>
      <c r="LAH50"/>
      <c r="LAI50"/>
      <c r="LAJ50"/>
      <c r="LAK50"/>
      <c r="LAL50"/>
      <c r="LAM50"/>
      <c r="LAN50"/>
      <c r="LAO50"/>
      <c r="LAP50"/>
      <c r="LAQ50"/>
      <c r="LAR50"/>
      <c r="LAS50"/>
      <c r="LAT50"/>
      <c r="LAU50"/>
      <c r="LAV50"/>
      <c r="LAW50"/>
      <c r="LAX50"/>
      <c r="LAY50"/>
      <c r="LAZ50"/>
      <c r="LBA50"/>
      <c r="LBB50"/>
      <c r="LBC50"/>
      <c r="LBD50"/>
      <c r="LBE50"/>
      <c r="LBF50"/>
      <c r="LBG50"/>
      <c r="LBH50"/>
      <c r="LBI50"/>
      <c r="LBJ50"/>
      <c r="LBK50"/>
      <c r="LBL50"/>
      <c r="LBM50"/>
      <c r="LBN50"/>
      <c r="LBO50"/>
      <c r="LBP50"/>
      <c r="LBQ50"/>
      <c r="LBR50"/>
      <c r="LBS50"/>
      <c r="LBT50"/>
      <c r="LBU50"/>
      <c r="LBV50"/>
      <c r="LBW50"/>
      <c r="LBX50"/>
      <c r="LBY50"/>
      <c r="LBZ50"/>
      <c r="LCA50"/>
      <c r="LCB50"/>
      <c r="LCC50"/>
      <c r="LCD50"/>
      <c r="LCE50"/>
      <c r="LCF50"/>
      <c r="LCG50"/>
      <c r="LCH50"/>
      <c r="LCI50"/>
      <c r="LCJ50"/>
      <c r="LCK50"/>
      <c r="LCL50"/>
      <c r="LCM50"/>
      <c r="LCN50"/>
      <c r="LCO50"/>
      <c r="LCP50"/>
      <c r="LCQ50"/>
      <c r="LCR50"/>
      <c r="LCS50"/>
      <c r="LCT50"/>
      <c r="LCU50"/>
      <c r="LCV50"/>
      <c r="LCW50"/>
      <c r="LCX50"/>
      <c r="LCY50"/>
      <c r="LCZ50"/>
      <c r="LDA50"/>
      <c r="LDB50"/>
      <c r="LDC50"/>
      <c r="LDD50"/>
      <c r="LDE50"/>
      <c r="LDF50"/>
      <c r="LDG50"/>
      <c r="LDH50"/>
      <c r="LDI50"/>
      <c r="LDJ50"/>
      <c r="LDK50"/>
      <c r="LDL50"/>
      <c r="LDM50"/>
      <c r="LDN50"/>
      <c r="LDO50"/>
      <c r="LDP50"/>
      <c r="LDQ50"/>
      <c r="LDR50"/>
      <c r="LDS50"/>
      <c r="LDT50"/>
      <c r="LDU50"/>
      <c r="LDV50"/>
      <c r="LDW50"/>
      <c r="LDX50"/>
      <c r="LDY50"/>
      <c r="LDZ50"/>
      <c r="LEA50"/>
      <c r="LEB50"/>
      <c r="LEC50"/>
      <c r="LED50"/>
      <c r="LEE50"/>
      <c r="LEF50"/>
      <c r="LEG50"/>
      <c r="LEH50"/>
      <c r="LEI50"/>
      <c r="LEJ50"/>
      <c r="LEK50"/>
      <c r="LEL50"/>
      <c r="LEM50"/>
      <c r="LEN50"/>
      <c r="LEO50"/>
      <c r="LEP50"/>
      <c r="LEQ50"/>
      <c r="LER50"/>
      <c r="LES50"/>
      <c r="LET50"/>
      <c r="LEU50"/>
      <c r="LEV50"/>
      <c r="LEW50"/>
      <c r="LEX50"/>
      <c r="LEY50"/>
      <c r="LEZ50"/>
      <c r="LFA50"/>
      <c r="LFB50"/>
      <c r="LFC50"/>
      <c r="LFD50"/>
      <c r="LFE50"/>
      <c r="LFF50"/>
      <c r="LFG50"/>
      <c r="LFH50"/>
      <c r="LFI50"/>
      <c r="LFJ50"/>
      <c r="LFK50"/>
      <c r="LFL50"/>
      <c r="LFM50"/>
      <c r="LFN50"/>
      <c r="LFO50"/>
      <c r="LFP50"/>
      <c r="LFQ50"/>
      <c r="LFR50"/>
      <c r="LFS50"/>
      <c r="LFT50"/>
      <c r="LFU50"/>
      <c r="LFV50"/>
      <c r="LFW50"/>
      <c r="LFX50"/>
      <c r="LFY50"/>
      <c r="LFZ50"/>
      <c r="LGA50"/>
      <c r="LGB50"/>
      <c r="LGC50"/>
      <c r="LGD50"/>
      <c r="LGE50"/>
      <c r="LGF50"/>
      <c r="LGG50"/>
      <c r="LGH50"/>
      <c r="LGI50"/>
      <c r="LGJ50"/>
      <c r="LGK50"/>
      <c r="LGL50"/>
      <c r="LGM50"/>
      <c r="LGN50"/>
      <c r="LGO50"/>
      <c r="LGP50"/>
      <c r="LGQ50"/>
      <c r="LGR50"/>
      <c r="LGS50"/>
      <c r="LGT50"/>
      <c r="LGU50"/>
      <c r="LGV50"/>
      <c r="LGW50"/>
      <c r="LGX50"/>
      <c r="LGY50"/>
      <c r="LGZ50"/>
      <c r="LHA50"/>
      <c r="LHB50"/>
      <c r="LHC50"/>
      <c r="LHD50"/>
      <c r="LHE50"/>
      <c r="LHF50"/>
      <c r="LHG50"/>
      <c r="LHH50"/>
      <c r="LHI50"/>
      <c r="LHJ50"/>
      <c r="LHK50"/>
      <c r="LHL50"/>
      <c r="LHM50"/>
      <c r="LHN50"/>
      <c r="LHO50"/>
      <c r="LHP50"/>
      <c r="LHQ50"/>
      <c r="LHR50"/>
      <c r="LHS50"/>
      <c r="LHT50"/>
      <c r="LHU50"/>
      <c r="LHV50"/>
      <c r="LHW50"/>
      <c r="LHX50"/>
      <c r="LHY50"/>
      <c r="LHZ50"/>
      <c r="LIA50"/>
      <c r="LIB50"/>
      <c r="LIC50"/>
      <c r="LID50"/>
      <c r="LIE50"/>
      <c r="LIF50"/>
      <c r="LIG50"/>
      <c r="LIH50"/>
      <c r="LII50"/>
      <c r="LIJ50"/>
      <c r="LIK50"/>
      <c r="LIL50"/>
      <c r="LIM50"/>
      <c r="LIN50"/>
      <c r="LIO50"/>
      <c r="LIP50"/>
      <c r="LIQ50"/>
      <c r="LIR50"/>
      <c r="LIS50"/>
      <c r="LIT50"/>
      <c r="LIU50"/>
      <c r="LIV50"/>
      <c r="LIW50"/>
      <c r="LIX50"/>
      <c r="LIY50"/>
      <c r="LIZ50"/>
      <c r="LJA50"/>
      <c r="LJB50"/>
      <c r="LJC50"/>
      <c r="LJD50"/>
      <c r="LJE50"/>
      <c r="LJF50"/>
      <c r="LJG50"/>
      <c r="LJH50"/>
      <c r="LJI50"/>
      <c r="LJJ50"/>
      <c r="LJK50"/>
      <c r="LJL50"/>
      <c r="LJM50"/>
      <c r="LJN50"/>
      <c r="LJO50"/>
      <c r="LJP50"/>
      <c r="LJQ50"/>
      <c r="LJR50"/>
      <c r="LJS50"/>
      <c r="LJT50"/>
      <c r="LJU50"/>
      <c r="LJV50"/>
      <c r="LJW50"/>
      <c r="LJX50"/>
      <c r="LJY50"/>
      <c r="LJZ50"/>
      <c r="LKA50"/>
      <c r="LKB50"/>
      <c r="LKC50"/>
      <c r="LKD50"/>
      <c r="LKE50"/>
      <c r="LKF50"/>
      <c r="LKG50"/>
      <c r="LKH50"/>
      <c r="LKI50"/>
      <c r="LKJ50"/>
      <c r="LKK50"/>
      <c r="LKL50"/>
      <c r="LKM50"/>
      <c r="LKN50"/>
      <c r="LKO50"/>
      <c r="LKP50"/>
      <c r="LKQ50"/>
      <c r="LKR50"/>
      <c r="LKS50"/>
      <c r="LKT50"/>
      <c r="LKU50"/>
      <c r="LKV50"/>
      <c r="LKW50"/>
      <c r="LKX50"/>
      <c r="LKY50"/>
      <c r="LKZ50"/>
      <c r="LLA50"/>
      <c r="LLB50"/>
      <c r="LLC50"/>
      <c r="LLD50"/>
      <c r="LLE50"/>
      <c r="LLF50"/>
      <c r="LLG50"/>
      <c r="LLH50"/>
      <c r="LLI50"/>
      <c r="LLJ50"/>
      <c r="LLK50"/>
      <c r="LLL50"/>
      <c r="LLM50"/>
      <c r="LLN50"/>
      <c r="LLO50"/>
      <c r="LLP50"/>
      <c r="LLQ50"/>
      <c r="LLR50"/>
      <c r="LLS50"/>
      <c r="LLT50"/>
      <c r="LLU50"/>
      <c r="LLV50"/>
      <c r="LLW50"/>
      <c r="LLX50"/>
      <c r="LLY50"/>
      <c r="LLZ50"/>
      <c r="LMA50"/>
      <c r="LMB50"/>
      <c r="LMC50"/>
      <c r="LMD50"/>
      <c r="LME50"/>
      <c r="LMF50"/>
      <c r="LMG50"/>
      <c r="LMH50"/>
      <c r="LMI50"/>
      <c r="LMJ50"/>
      <c r="LMK50"/>
      <c r="LML50"/>
      <c r="LMM50"/>
      <c r="LMN50"/>
      <c r="LMO50"/>
      <c r="LMP50"/>
      <c r="LMQ50"/>
      <c r="LMR50"/>
      <c r="LMS50"/>
      <c r="LMT50"/>
      <c r="LMU50"/>
      <c r="LMV50"/>
      <c r="LMW50"/>
      <c r="LMX50"/>
      <c r="LMY50"/>
      <c r="LMZ50"/>
      <c r="LNA50"/>
      <c r="LNB50"/>
      <c r="LNC50"/>
      <c r="LND50"/>
      <c r="LNE50"/>
      <c r="LNF50"/>
      <c r="LNG50"/>
      <c r="LNH50"/>
      <c r="LNI50"/>
      <c r="LNJ50"/>
      <c r="LNK50"/>
      <c r="LNL50"/>
      <c r="LNM50"/>
      <c r="LNN50"/>
      <c r="LNO50"/>
      <c r="LNP50"/>
      <c r="LNQ50"/>
      <c r="LNR50"/>
      <c r="LNS50"/>
      <c r="LNT50"/>
      <c r="LNU50"/>
      <c r="LNV50"/>
      <c r="LNW50"/>
      <c r="LNX50"/>
      <c r="LNY50"/>
      <c r="LNZ50"/>
      <c r="LOA50"/>
      <c r="LOB50"/>
      <c r="LOC50"/>
      <c r="LOD50"/>
      <c r="LOE50"/>
      <c r="LOF50"/>
      <c r="LOG50"/>
      <c r="LOH50"/>
      <c r="LOI50"/>
      <c r="LOJ50"/>
      <c r="LOK50"/>
      <c r="LOL50"/>
      <c r="LOM50"/>
      <c r="LON50"/>
      <c r="LOO50"/>
      <c r="LOP50"/>
      <c r="LOQ50"/>
      <c r="LOR50"/>
      <c r="LOS50"/>
      <c r="LOT50"/>
      <c r="LOU50"/>
      <c r="LOV50"/>
      <c r="LOW50"/>
      <c r="LOX50"/>
      <c r="LOY50"/>
      <c r="LOZ50"/>
      <c r="LPA50"/>
      <c r="LPB50"/>
      <c r="LPC50"/>
      <c r="LPD50"/>
      <c r="LPE50"/>
      <c r="LPF50"/>
      <c r="LPG50"/>
      <c r="LPH50"/>
      <c r="LPI50"/>
      <c r="LPJ50"/>
      <c r="LPK50"/>
      <c r="LPL50"/>
      <c r="LPM50"/>
      <c r="LPN50"/>
      <c r="LPO50"/>
      <c r="LPP50"/>
      <c r="LPQ50"/>
      <c r="LPR50"/>
      <c r="LPS50"/>
      <c r="LPT50"/>
      <c r="LPU50"/>
      <c r="LPV50"/>
      <c r="LPW50"/>
      <c r="LPX50"/>
      <c r="LPY50"/>
      <c r="LPZ50"/>
      <c r="LQA50"/>
      <c r="LQB50"/>
      <c r="LQC50"/>
      <c r="LQD50"/>
      <c r="LQE50"/>
      <c r="LQF50"/>
      <c r="LQG50"/>
      <c r="LQH50"/>
      <c r="LQI50"/>
      <c r="LQJ50"/>
      <c r="LQK50"/>
      <c r="LQL50"/>
      <c r="LQM50"/>
      <c r="LQN50"/>
      <c r="LQO50"/>
      <c r="LQP50"/>
      <c r="LQQ50"/>
      <c r="LQR50"/>
      <c r="LQS50"/>
      <c r="LQT50"/>
      <c r="LQU50"/>
      <c r="LQV50"/>
      <c r="LQW50"/>
      <c r="LQX50"/>
      <c r="LQY50"/>
      <c r="LQZ50"/>
      <c r="LRA50"/>
      <c r="LRB50"/>
      <c r="LRC50"/>
      <c r="LRD50"/>
      <c r="LRE50"/>
      <c r="LRF50"/>
      <c r="LRG50"/>
      <c r="LRH50"/>
      <c r="LRI50"/>
      <c r="LRJ50"/>
      <c r="LRK50"/>
      <c r="LRL50"/>
      <c r="LRM50"/>
      <c r="LRN50"/>
      <c r="LRO50"/>
      <c r="LRP50"/>
      <c r="LRQ50"/>
      <c r="LRR50"/>
      <c r="LRS50"/>
      <c r="LRT50"/>
      <c r="LRU50"/>
      <c r="LRV50"/>
      <c r="LRW50"/>
      <c r="LRX50"/>
      <c r="LRY50"/>
      <c r="LRZ50"/>
      <c r="LSA50"/>
      <c r="LSB50"/>
      <c r="LSC50"/>
      <c r="LSD50"/>
      <c r="LSE50"/>
      <c r="LSF50"/>
      <c r="LSG50"/>
      <c r="LSH50"/>
      <c r="LSI50"/>
      <c r="LSJ50"/>
      <c r="LSK50"/>
      <c r="LSL50"/>
      <c r="LSM50"/>
      <c r="LSN50"/>
      <c r="LSO50"/>
      <c r="LSP50"/>
      <c r="LSQ50"/>
      <c r="LSR50"/>
      <c r="LSS50"/>
      <c r="LST50"/>
      <c r="LSU50"/>
      <c r="LSV50"/>
      <c r="LSW50"/>
      <c r="LSX50"/>
      <c r="LSY50"/>
      <c r="LSZ50"/>
      <c r="LTA50"/>
      <c r="LTB50"/>
      <c r="LTC50"/>
      <c r="LTD50"/>
      <c r="LTE50"/>
      <c r="LTF50"/>
      <c r="LTG50"/>
      <c r="LTH50"/>
      <c r="LTI50"/>
      <c r="LTJ50"/>
      <c r="LTK50"/>
      <c r="LTL50"/>
      <c r="LTM50"/>
      <c r="LTN50"/>
      <c r="LTO50"/>
      <c r="LTP50"/>
      <c r="LTQ50"/>
      <c r="LTR50"/>
      <c r="LTS50"/>
      <c r="LTT50"/>
      <c r="LTU50"/>
      <c r="LTV50"/>
      <c r="LTW50"/>
      <c r="LTX50"/>
      <c r="LTY50"/>
      <c r="LTZ50"/>
      <c r="LUA50"/>
      <c r="LUB50"/>
      <c r="LUC50"/>
      <c r="LUD50"/>
      <c r="LUE50"/>
      <c r="LUF50"/>
      <c r="LUG50"/>
      <c r="LUH50"/>
      <c r="LUI50"/>
      <c r="LUJ50"/>
      <c r="LUK50"/>
      <c r="LUL50"/>
      <c r="LUM50"/>
      <c r="LUN50"/>
      <c r="LUO50"/>
      <c r="LUP50"/>
      <c r="LUQ50"/>
      <c r="LUR50"/>
      <c r="LUS50"/>
      <c r="LUT50"/>
      <c r="LUU50"/>
      <c r="LUV50"/>
      <c r="LUW50"/>
      <c r="LUX50"/>
      <c r="LUY50"/>
      <c r="LUZ50"/>
      <c r="LVA50"/>
      <c r="LVB50"/>
      <c r="LVC50"/>
      <c r="LVD50"/>
      <c r="LVE50"/>
      <c r="LVF50"/>
      <c r="LVG50"/>
      <c r="LVH50"/>
      <c r="LVI50"/>
      <c r="LVJ50"/>
      <c r="LVK50"/>
      <c r="LVL50"/>
      <c r="LVM50"/>
      <c r="LVN50"/>
      <c r="LVO50"/>
      <c r="LVP50"/>
      <c r="LVQ50"/>
      <c r="LVR50"/>
      <c r="LVS50"/>
      <c r="LVT50"/>
      <c r="LVU50"/>
      <c r="LVV50"/>
      <c r="LVW50"/>
      <c r="LVX50"/>
      <c r="LVY50"/>
      <c r="LVZ50"/>
      <c r="LWA50"/>
      <c r="LWB50"/>
      <c r="LWC50"/>
      <c r="LWD50"/>
      <c r="LWE50"/>
      <c r="LWF50"/>
      <c r="LWG50"/>
      <c r="LWH50"/>
      <c r="LWI50"/>
      <c r="LWJ50"/>
      <c r="LWK50"/>
      <c r="LWL50"/>
      <c r="LWM50"/>
      <c r="LWN50"/>
      <c r="LWO50"/>
      <c r="LWP50"/>
      <c r="LWQ50"/>
      <c r="LWR50"/>
      <c r="LWS50"/>
      <c r="LWT50"/>
      <c r="LWU50"/>
      <c r="LWV50"/>
      <c r="LWW50"/>
      <c r="LWX50"/>
      <c r="LWY50"/>
      <c r="LWZ50"/>
      <c r="LXA50"/>
      <c r="LXB50"/>
      <c r="LXC50"/>
      <c r="LXD50"/>
      <c r="LXE50"/>
      <c r="LXF50"/>
      <c r="LXG50"/>
      <c r="LXH50"/>
      <c r="LXI50"/>
      <c r="LXJ50"/>
      <c r="LXK50"/>
      <c r="LXL50"/>
      <c r="LXM50"/>
      <c r="LXN50"/>
      <c r="LXO50"/>
      <c r="LXP50"/>
      <c r="LXQ50"/>
      <c r="LXR50"/>
      <c r="LXS50"/>
      <c r="LXT50"/>
      <c r="LXU50"/>
      <c r="LXV50"/>
      <c r="LXW50"/>
      <c r="LXX50"/>
      <c r="LXY50"/>
      <c r="LXZ50"/>
      <c r="LYA50"/>
      <c r="LYB50"/>
      <c r="LYC50"/>
      <c r="LYD50"/>
      <c r="LYE50"/>
      <c r="LYF50"/>
      <c r="LYG50"/>
      <c r="LYH50"/>
      <c r="LYI50"/>
      <c r="LYJ50"/>
      <c r="LYK50"/>
      <c r="LYL50"/>
      <c r="LYM50"/>
      <c r="LYN50"/>
      <c r="LYO50"/>
      <c r="LYP50"/>
      <c r="LYQ50"/>
      <c r="LYR50"/>
      <c r="LYS50"/>
      <c r="LYT50"/>
      <c r="LYU50"/>
      <c r="LYV50"/>
      <c r="LYW50"/>
      <c r="LYX50"/>
      <c r="LYY50"/>
      <c r="LYZ50"/>
      <c r="LZA50"/>
      <c r="LZB50"/>
      <c r="LZC50"/>
      <c r="LZD50"/>
      <c r="LZE50"/>
      <c r="LZF50"/>
      <c r="LZG50"/>
      <c r="LZH50"/>
      <c r="LZI50"/>
      <c r="LZJ50"/>
      <c r="LZK50"/>
      <c r="LZL50"/>
      <c r="LZM50"/>
      <c r="LZN50"/>
      <c r="LZO50"/>
      <c r="LZP50"/>
      <c r="LZQ50"/>
      <c r="LZR50"/>
      <c r="LZS50"/>
      <c r="LZT50"/>
      <c r="LZU50"/>
      <c r="LZV50"/>
      <c r="LZW50"/>
      <c r="LZX50"/>
      <c r="LZY50"/>
      <c r="LZZ50"/>
      <c r="MAA50"/>
      <c r="MAB50"/>
      <c r="MAC50"/>
      <c r="MAD50"/>
      <c r="MAE50"/>
      <c r="MAF50"/>
      <c r="MAG50"/>
      <c r="MAH50"/>
      <c r="MAI50"/>
      <c r="MAJ50"/>
      <c r="MAK50"/>
      <c r="MAL50"/>
      <c r="MAM50"/>
      <c r="MAN50"/>
      <c r="MAO50"/>
      <c r="MAP50"/>
      <c r="MAQ50"/>
      <c r="MAR50"/>
      <c r="MAS50"/>
      <c r="MAT50"/>
      <c r="MAU50"/>
      <c r="MAV50"/>
      <c r="MAW50"/>
      <c r="MAX50"/>
      <c r="MAY50"/>
      <c r="MAZ50"/>
      <c r="MBA50"/>
      <c r="MBB50"/>
      <c r="MBC50"/>
      <c r="MBD50"/>
      <c r="MBE50"/>
      <c r="MBF50"/>
      <c r="MBG50"/>
      <c r="MBH50"/>
      <c r="MBI50"/>
      <c r="MBJ50"/>
      <c r="MBK50"/>
      <c r="MBL50"/>
      <c r="MBM50"/>
      <c r="MBN50"/>
      <c r="MBO50"/>
      <c r="MBP50"/>
      <c r="MBQ50"/>
      <c r="MBR50"/>
      <c r="MBS50"/>
      <c r="MBT50"/>
      <c r="MBU50"/>
      <c r="MBV50"/>
      <c r="MBW50"/>
      <c r="MBX50"/>
      <c r="MBY50"/>
      <c r="MBZ50"/>
      <c r="MCA50"/>
      <c r="MCB50"/>
      <c r="MCC50"/>
      <c r="MCD50"/>
      <c r="MCE50"/>
      <c r="MCF50"/>
      <c r="MCG50"/>
      <c r="MCH50"/>
      <c r="MCI50"/>
      <c r="MCJ50"/>
      <c r="MCK50"/>
      <c r="MCL50"/>
      <c r="MCM50"/>
      <c r="MCN50"/>
      <c r="MCO50"/>
      <c r="MCP50"/>
      <c r="MCQ50"/>
      <c r="MCR50"/>
      <c r="MCS50"/>
      <c r="MCT50"/>
      <c r="MCU50"/>
      <c r="MCV50"/>
      <c r="MCW50"/>
      <c r="MCX50"/>
      <c r="MCY50"/>
      <c r="MCZ50"/>
      <c r="MDA50"/>
      <c r="MDB50"/>
      <c r="MDC50"/>
      <c r="MDD50"/>
      <c r="MDE50"/>
      <c r="MDF50"/>
      <c r="MDG50"/>
      <c r="MDH50"/>
      <c r="MDI50"/>
      <c r="MDJ50"/>
      <c r="MDK50"/>
      <c r="MDL50"/>
      <c r="MDM50"/>
      <c r="MDN50"/>
      <c r="MDO50"/>
      <c r="MDP50"/>
      <c r="MDQ50"/>
      <c r="MDR50"/>
      <c r="MDS50"/>
      <c r="MDT50"/>
      <c r="MDU50"/>
      <c r="MDV50"/>
      <c r="MDW50"/>
      <c r="MDX50"/>
      <c r="MDY50"/>
      <c r="MDZ50"/>
      <c r="MEA50"/>
      <c r="MEB50"/>
      <c r="MEC50"/>
      <c r="MED50"/>
      <c r="MEE50"/>
      <c r="MEF50"/>
      <c r="MEG50"/>
      <c r="MEH50"/>
      <c r="MEI50"/>
      <c r="MEJ50"/>
      <c r="MEK50"/>
      <c r="MEL50"/>
      <c r="MEM50"/>
      <c r="MEN50"/>
      <c r="MEO50"/>
      <c r="MEP50"/>
      <c r="MEQ50"/>
      <c r="MER50"/>
      <c r="MES50"/>
      <c r="MET50"/>
      <c r="MEU50"/>
      <c r="MEV50"/>
      <c r="MEW50"/>
      <c r="MEX50"/>
      <c r="MEY50"/>
      <c r="MEZ50"/>
      <c r="MFA50"/>
      <c r="MFB50"/>
      <c r="MFC50"/>
      <c r="MFD50"/>
      <c r="MFE50"/>
      <c r="MFF50"/>
      <c r="MFG50"/>
      <c r="MFH50"/>
      <c r="MFI50"/>
      <c r="MFJ50"/>
      <c r="MFK50"/>
      <c r="MFL50"/>
      <c r="MFM50"/>
      <c r="MFN50"/>
      <c r="MFO50"/>
      <c r="MFP50"/>
      <c r="MFQ50"/>
      <c r="MFR50"/>
      <c r="MFS50"/>
      <c r="MFT50"/>
      <c r="MFU50"/>
      <c r="MFV50"/>
      <c r="MFW50"/>
      <c r="MFX50"/>
      <c r="MFY50"/>
      <c r="MFZ50"/>
      <c r="MGA50"/>
      <c r="MGB50"/>
      <c r="MGC50"/>
      <c r="MGD50"/>
      <c r="MGE50"/>
      <c r="MGF50"/>
      <c r="MGG50"/>
      <c r="MGH50"/>
      <c r="MGI50"/>
      <c r="MGJ50"/>
      <c r="MGK50"/>
      <c r="MGL50"/>
      <c r="MGM50"/>
      <c r="MGN50"/>
      <c r="MGO50"/>
      <c r="MGP50"/>
      <c r="MGQ50"/>
      <c r="MGR50"/>
      <c r="MGS50"/>
      <c r="MGT50"/>
      <c r="MGU50"/>
      <c r="MGV50"/>
      <c r="MGW50"/>
      <c r="MGX50"/>
      <c r="MGY50"/>
      <c r="MGZ50"/>
      <c r="MHA50"/>
      <c r="MHB50"/>
      <c r="MHC50"/>
      <c r="MHD50"/>
      <c r="MHE50"/>
      <c r="MHF50"/>
      <c r="MHG50"/>
      <c r="MHH50"/>
      <c r="MHI50"/>
      <c r="MHJ50"/>
      <c r="MHK50"/>
      <c r="MHL50"/>
      <c r="MHM50"/>
      <c r="MHN50"/>
      <c r="MHO50"/>
      <c r="MHP50"/>
      <c r="MHQ50"/>
      <c r="MHR50"/>
      <c r="MHS50"/>
      <c r="MHT50"/>
      <c r="MHU50"/>
      <c r="MHV50"/>
      <c r="MHW50"/>
      <c r="MHX50"/>
      <c r="MHY50"/>
      <c r="MHZ50"/>
      <c r="MIA50"/>
      <c r="MIB50"/>
      <c r="MIC50"/>
      <c r="MID50"/>
      <c r="MIE50"/>
      <c r="MIF50"/>
      <c r="MIG50"/>
      <c r="MIH50"/>
      <c r="MII50"/>
      <c r="MIJ50"/>
      <c r="MIK50"/>
      <c r="MIL50"/>
      <c r="MIM50"/>
      <c r="MIN50"/>
      <c r="MIO50"/>
      <c r="MIP50"/>
      <c r="MIQ50"/>
      <c r="MIR50"/>
      <c r="MIS50"/>
      <c r="MIT50"/>
      <c r="MIU50"/>
      <c r="MIV50"/>
      <c r="MIW50"/>
      <c r="MIX50"/>
      <c r="MIY50"/>
      <c r="MIZ50"/>
      <c r="MJA50"/>
      <c r="MJB50"/>
      <c r="MJC50"/>
      <c r="MJD50"/>
      <c r="MJE50"/>
      <c r="MJF50"/>
      <c r="MJG50"/>
      <c r="MJH50"/>
      <c r="MJI50"/>
      <c r="MJJ50"/>
      <c r="MJK50"/>
      <c r="MJL50"/>
      <c r="MJM50"/>
      <c r="MJN50"/>
      <c r="MJO50"/>
      <c r="MJP50"/>
      <c r="MJQ50"/>
      <c r="MJR50"/>
      <c r="MJS50"/>
      <c r="MJT50"/>
      <c r="MJU50"/>
      <c r="MJV50"/>
      <c r="MJW50"/>
      <c r="MJX50"/>
      <c r="MJY50"/>
      <c r="MJZ50"/>
      <c r="MKA50"/>
      <c r="MKB50"/>
      <c r="MKC50"/>
      <c r="MKD50"/>
      <c r="MKE50"/>
      <c r="MKF50"/>
      <c r="MKG50"/>
      <c r="MKH50"/>
      <c r="MKI50"/>
      <c r="MKJ50"/>
      <c r="MKK50"/>
      <c r="MKL50"/>
      <c r="MKM50"/>
      <c r="MKN50"/>
      <c r="MKO50"/>
      <c r="MKP50"/>
      <c r="MKQ50"/>
      <c r="MKR50"/>
      <c r="MKS50"/>
      <c r="MKT50"/>
      <c r="MKU50"/>
      <c r="MKV50"/>
      <c r="MKW50"/>
      <c r="MKX50"/>
      <c r="MKY50"/>
      <c r="MKZ50"/>
      <c r="MLA50"/>
      <c r="MLB50"/>
      <c r="MLC50"/>
      <c r="MLD50"/>
      <c r="MLE50"/>
      <c r="MLF50"/>
      <c r="MLG50"/>
      <c r="MLH50"/>
      <c r="MLI50"/>
      <c r="MLJ50"/>
      <c r="MLK50"/>
      <c r="MLL50"/>
      <c r="MLM50"/>
      <c r="MLN50"/>
      <c r="MLO50"/>
      <c r="MLP50"/>
      <c r="MLQ50"/>
      <c r="MLR50"/>
      <c r="MLS50"/>
      <c r="MLT50"/>
      <c r="MLU50"/>
      <c r="MLV50"/>
      <c r="MLW50"/>
      <c r="MLX50"/>
      <c r="MLY50"/>
      <c r="MLZ50"/>
      <c r="MMA50"/>
      <c r="MMB50"/>
      <c r="MMC50"/>
      <c r="MMD50"/>
      <c r="MME50"/>
      <c r="MMF50"/>
      <c r="MMG50"/>
      <c r="MMH50"/>
      <c r="MMI50"/>
      <c r="MMJ50"/>
      <c r="MMK50"/>
      <c r="MML50"/>
      <c r="MMM50"/>
      <c r="MMN50"/>
      <c r="MMO50"/>
      <c r="MMP50"/>
      <c r="MMQ50"/>
      <c r="MMR50"/>
      <c r="MMS50"/>
      <c r="MMT50"/>
      <c r="MMU50"/>
      <c r="MMV50"/>
      <c r="MMW50"/>
      <c r="MMX50"/>
      <c r="MMY50"/>
      <c r="MMZ50"/>
      <c r="MNA50"/>
      <c r="MNB50"/>
      <c r="MNC50"/>
      <c r="MND50"/>
      <c r="MNE50"/>
      <c r="MNF50"/>
      <c r="MNG50"/>
      <c r="MNH50"/>
      <c r="MNI50"/>
      <c r="MNJ50"/>
      <c r="MNK50"/>
      <c r="MNL50"/>
      <c r="MNM50"/>
      <c r="MNN50"/>
      <c r="MNO50"/>
      <c r="MNP50"/>
      <c r="MNQ50"/>
      <c r="MNR50"/>
      <c r="MNS50"/>
      <c r="MNT50"/>
      <c r="MNU50"/>
      <c r="MNV50"/>
      <c r="MNW50"/>
      <c r="MNX50"/>
      <c r="MNY50"/>
      <c r="MNZ50"/>
      <c r="MOA50"/>
      <c r="MOB50"/>
      <c r="MOC50"/>
      <c r="MOD50"/>
      <c r="MOE50"/>
      <c r="MOF50"/>
      <c r="MOG50"/>
      <c r="MOH50"/>
      <c r="MOI50"/>
      <c r="MOJ50"/>
      <c r="MOK50"/>
      <c r="MOL50"/>
      <c r="MOM50"/>
      <c r="MON50"/>
      <c r="MOO50"/>
      <c r="MOP50"/>
      <c r="MOQ50"/>
      <c r="MOR50"/>
      <c r="MOS50"/>
      <c r="MOT50"/>
      <c r="MOU50"/>
      <c r="MOV50"/>
      <c r="MOW50"/>
      <c r="MOX50"/>
      <c r="MOY50"/>
      <c r="MOZ50"/>
      <c r="MPA50"/>
      <c r="MPB50"/>
      <c r="MPC50"/>
      <c r="MPD50"/>
      <c r="MPE50"/>
      <c r="MPF50"/>
      <c r="MPG50"/>
      <c r="MPH50"/>
      <c r="MPI50"/>
      <c r="MPJ50"/>
      <c r="MPK50"/>
      <c r="MPL50"/>
      <c r="MPM50"/>
      <c r="MPN50"/>
      <c r="MPO50"/>
      <c r="MPP50"/>
      <c r="MPQ50"/>
      <c r="MPR50"/>
      <c r="MPS50"/>
      <c r="MPT50"/>
      <c r="MPU50"/>
      <c r="MPV50"/>
      <c r="MPW50"/>
      <c r="MPX50"/>
      <c r="MPY50"/>
      <c r="MPZ50"/>
      <c r="MQA50"/>
      <c r="MQB50"/>
      <c r="MQC50"/>
      <c r="MQD50"/>
      <c r="MQE50"/>
      <c r="MQF50"/>
      <c r="MQG50"/>
      <c r="MQH50"/>
      <c r="MQI50"/>
      <c r="MQJ50"/>
      <c r="MQK50"/>
      <c r="MQL50"/>
      <c r="MQM50"/>
      <c r="MQN50"/>
      <c r="MQO50"/>
      <c r="MQP50"/>
      <c r="MQQ50"/>
      <c r="MQR50"/>
      <c r="MQS50"/>
      <c r="MQT50"/>
      <c r="MQU50"/>
      <c r="MQV50"/>
      <c r="MQW50"/>
      <c r="MQX50"/>
      <c r="MQY50"/>
      <c r="MQZ50"/>
      <c r="MRA50"/>
      <c r="MRB50"/>
      <c r="MRC50"/>
      <c r="MRD50"/>
      <c r="MRE50"/>
      <c r="MRF50"/>
      <c r="MRG50"/>
      <c r="MRH50"/>
      <c r="MRI50"/>
      <c r="MRJ50"/>
      <c r="MRK50"/>
      <c r="MRL50"/>
      <c r="MRM50"/>
      <c r="MRN50"/>
      <c r="MRO50"/>
      <c r="MRP50"/>
      <c r="MRQ50"/>
      <c r="MRR50"/>
      <c r="MRS50"/>
      <c r="MRT50"/>
      <c r="MRU50"/>
      <c r="MRV50"/>
      <c r="MRW50"/>
      <c r="MRX50"/>
      <c r="MRY50"/>
      <c r="MRZ50"/>
      <c r="MSA50"/>
      <c r="MSB50"/>
      <c r="MSC50"/>
      <c r="MSD50"/>
      <c r="MSE50"/>
      <c r="MSF50"/>
      <c r="MSG50"/>
      <c r="MSH50"/>
      <c r="MSI50"/>
      <c r="MSJ50"/>
      <c r="MSK50"/>
      <c r="MSL50"/>
      <c r="MSM50"/>
      <c r="MSN50"/>
      <c r="MSO50"/>
      <c r="MSP50"/>
      <c r="MSQ50"/>
      <c r="MSR50"/>
      <c r="MSS50"/>
      <c r="MST50"/>
      <c r="MSU50"/>
      <c r="MSV50"/>
      <c r="MSW50"/>
      <c r="MSX50"/>
      <c r="MSY50"/>
      <c r="MSZ50"/>
      <c r="MTA50"/>
      <c r="MTB50"/>
      <c r="MTC50"/>
      <c r="MTD50"/>
      <c r="MTE50"/>
      <c r="MTF50"/>
      <c r="MTG50"/>
      <c r="MTH50"/>
      <c r="MTI50"/>
      <c r="MTJ50"/>
      <c r="MTK50"/>
      <c r="MTL50"/>
      <c r="MTM50"/>
      <c r="MTN50"/>
      <c r="MTO50"/>
      <c r="MTP50"/>
      <c r="MTQ50"/>
      <c r="MTR50"/>
      <c r="MTS50"/>
      <c r="MTT50"/>
      <c r="MTU50"/>
      <c r="MTV50"/>
      <c r="MTW50"/>
      <c r="MTX50"/>
      <c r="MTY50"/>
      <c r="MTZ50"/>
      <c r="MUA50"/>
      <c r="MUB50"/>
      <c r="MUC50"/>
      <c r="MUD50"/>
      <c r="MUE50"/>
      <c r="MUF50"/>
      <c r="MUG50"/>
      <c r="MUH50"/>
      <c r="MUI50"/>
      <c r="MUJ50"/>
      <c r="MUK50"/>
      <c r="MUL50"/>
      <c r="MUM50"/>
      <c r="MUN50"/>
      <c r="MUO50"/>
      <c r="MUP50"/>
      <c r="MUQ50"/>
      <c r="MUR50"/>
      <c r="MUS50"/>
      <c r="MUT50"/>
      <c r="MUU50"/>
      <c r="MUV50"/>
      <c r="MUW50"/>
      <c r="MUX50"/>
      <c r="MUY50"/>
      <c r="MUZ50"/>
      <c r="MVA50"/>
      <c r="MVB50"/>
      <c r="MVC50"/>
      <c r="MVD50"/>
      <c r="MVE50"/>
      <c r="MVF50"/>
      <c r="MVG50"/>
      <c r="MVH50"/>
      <c r="MVI50"/>
      <c r="MVJ50"/>
      <c r="MVK50"/>
      <c r="MVL50"/>
      <c r="MVM50"/>
      <c r="MVN50"/>
      <c r="MVO50"/>
      <c r="MVP50"/>
      <c r="MVQ50"/>
      <c r="MVR50"/>
      <c r="MVS50"/>
      <c r="MVT50"/>
      <c r="MVU50"/>
      <c r="MVV50"/>
      <c r="MVW50"/>
      <c r="MVX50"/>
      <c r="MVY50"/>
      <c r="MVZ50"/>
      <c r="MWA50"/>
      <c r="MWB50"/>
      <c r="MWC50"/>
      <c r="MWD50"/>
      <c r="MWE50"/>
      <c r="MWF50"/>
      <c r="MWG50"/>
      <c r="MWH50"/>
      <c r="MWI50"/>
      <c r="MWJ50"/>
      <c r="MWK50"/>
      <c r="MWL50"/>
      <c r="MWM50"/>
      <c r="MWN50"/>
      <c r="MWO50"/>
      <c r="MWP50"/>
      <c r="MWQ50"/>
      <c r="MWR50"/>
      <c r="MWS50"/>
      <c r="MWT50"/>
      <c r="MWU50"/>
      <c r="MWV50"/>
      <c r="MWW50"/>
      <c r="MWX50"/>
      <c r="MWY50"/>
      <c r="MWZ50"/>
      <c r="MXA50"/>
      <c r="MXB50"/>
      <c r="MXC50"/>
      <c r="MXD50"/>
      <c r="MXE50"/>
      <c r="MXF50"/>
      <c r="MXG50"/>
      <c r="MXH50"/>
      <c r="MXI50"/>
      <c r="MXJ50"/>
      <c r="MXK50"/>
      <c r="MXL50"/>
      <c r="MXM50"/>
      <c r="MXN50"/>
      <c r="MXO50"/>
      <c r="MXP50"/>
      <c r="MXQ50"/>
      <c r="MXR50"/>
      <c r="MXS50"/>
      <c r="MXT50"/>
      <c r="MXU50"/>
      <c r="MXV50"/>
      <c r="MXW50"/>
      <c r="MXX50"/>
      <c r="MXY50"/>
      <c r="MXZ50"/>
      <c r="MYA50"/>
      <c r="MYB50"/>
      <c r="MYC50"/>
      <c r="MYD50"/>
      <c r="MYE50"/>
      <c r="MYF50"/>
      <c r="MYG50"/>
      <c r="MYH50"/>
      <c r="MYI50"/>
      <c r="MYJ50"/>
      <c r="MYK50"/>
      <c r="MYL50"/>
      <c r="MYM50"/>
      <c r="MYN50"/>
      <c r="MYO50"/>
      <c r="MYP50"/>
      <c r="MYQ50"/>
      <c r="MYR50"/>
      <c r="MYS50"/>
      <c r="MYT50"/>
      <c r="MYU50"/>
      <c r="MYV50"/>
      <c r="MYW50"/>
      <c r="MYX50"/>
      <c r="MYY50"/>
      <c r="MYZ50"/>
      <c r="MZA50"/>
      <c r="MZB50"/>
      <c r="MZC50"/>
      <c r="MZD50"/>
      <c r="MZE50"/>
      <c r="MZF50"/>
      <c r="MZG50"/>
      <c r="MZH50"/>
      <c r="MZI50"/>
      <c r="MZJ50"/>
      <c r="MZK50"/>
      <c r="MZL50"/>
      <c r="MZM50"/>
      <c r="MZN50"/>
      <c r="MZO50"/>
      <c r="MZP50"/>
      <c r="MZQ50"/>
      <c r="MZR50"/>
      <c r="MZS50"/>
      <c r="MZT50"/>
      <c r="MZU50"/>
      <c r="MZV50"/>
      <c r="MZW50"/>
      <c r="MZX50"/>
      <c r="MZY50"/>
      <c r="MZZ50"/>
      <c r="NAA50"/>
      <c r="NAB50"/>
      <c r="NAC50"/>
      <c r="NAD50"/>
      <c r="NAE50"/>
      <c r="NAF50"/>
      <c r="NAG50"/>
      <c r="NAH50"/>
      <c r="NAI50"/>
      <c r="NAJ50"/>
      <c r="NAK50"/>
      <c r="NAL50"/>
      <c r="NAM50"/>
      <c r="NAN50"/>
      <c r="NAO50"/>
      <c r="NAP50"/>
      <c r="NAQ50"/>
      <c r="NAR50"/>
      <c r="NAS50"/>
      <c r="NAT50"/>
      <c r="NAU50"/>
      <c r="NAV50"/>
      <c r="NAW50"/>
      <c r="NAX50"/>
      <c r="NAY50"/>
      <c r="NAZ50"/>
      <c r="NBA50"/>
      <c r="NBB50"/>
      <c r="NBC50"/>
      <c r="NBD50"/>
      <c r="NBE50"/>
      <c r="NBF50"/>
      <c r="NBG50"/>
      <c r="NBH50"/>
      <c r="NBI50"/>
      <c r="NBJ50"/>
      <c r="NBK50"/>
      <c r="NBL50"/>
      <c r="NBM50"/>
      <c r="NBN50"/>
      <c r="NBO50"/>
      <c r="NBP50"/>
      <c r="NBQ50"/>
      <c r="NBR50"/>
      <c r="NBS50"/>
      <c r="NBT50"/>
      <c r="NBU50"/>
      <c r="NBV50"/>
      <c r="NBW50"/>
      <c r="NBX50"/>
      <c r="NBY50"/>
      <c r="NBZ50"/>
      <c r="NCA50"/>
      <c r="NCB50"/>
      <c r="NCC50"/>
      <c r="NCD50"/>
      <c r="NCE50"/>
      <c r="NCF50"/>
      <c r="NCG50"/>
      <c r="NCH50"/>
      <c r="NCI50"/>
      <c r="NCJ50"/>
      <c r="NCK50"/>
      <c r="NCL50"/>
      <c r="NCM50"/>
      <c r="NCN50"/>
      <c r="NCO50"/>
      <c r="NCP50"/>
      <c r="NCQ50"/>
      <c r="NCR50"/>
      <c r="NCS50"/>
      <c r="NCT50"/>
      <c r="NCU50"/>
      <c r="NCV50"/>
      <c r="NCW50"/>
      <c r="NCX50"/>
      <c r="NCY50"/>
      <c r="NCZ50"/>
      <c r="NDA50"/>
      <c r="NDB50"/>
      <c r="NDC50"/>
      <c r="NDD50"/>
      <c r="NDE50"/>
      <c r="NDF50"/>
      <c r="NDG50"/>
      <c r="NDH50"/>
      <c r="NDI50"/>
      <c r="NDJ50"/>
      <c r="NDK50"/>
      <c r="NDL50"/>
      <c r="NDM50"/>
      <c r="NDN50"/>
      <c r="NDO50"/>
      <c r="NDP50"/>
      <c r="NDQ50"/>
      <c r="NDR50"/>
      <c r="NDS50"/>
      <c r="NDT50"/>
      <c r="NDU50"/>
      <c r="NDV50"/>
      <c r="NDW50"/>
      <c r="NDX50"/>
      <c r="NDY50"/>
      <c r="NDZ50"/>
      <c r="NEA50"/>
      <c r="NEB50"/>
      <c r="NEC50"/>
      <c r="NED50"/>
      <c r="NEE50"/>
      <c r="NEF50"/>
      <c r="NEG50"/>
      <c r="NEH50"/>
      <c r="NEI50"/>
      <c r="NEJ50"/>
      <c r="NEK50"/>
      <c r="NEL50"/>
      <c r="NEM50"/>
      <c r="NEN50"/>
      <c r="NEO50"/>
      <c r="NEP50"/>
      <c r="NEQ50"/>
      <c r="NER50"/>
      <c r="NES50"/>
      <c r="NET50"/>
      <c r="NEU50"/>
      <c r="NEV50"/>
      <c r="NEW50"/>
      <c r="NEX50"/>
      <c r="NEY50"/>
      <c r="NEZ50"/>
      <c r="NFA50"/>
      <c r="NFB50"/>
      <c r="NFC50"/>
      <c r="NFD50"/>
      <c r="NFE50"/>
      <c r="NFF50"/>
      <c r="NFG50"/>
      <c r="NFH50"/>
      <c r="NFI50"/>
      <c r="NFJ50"/>
      <c r="NFK50"/>
      <c r="NFL50"/>
      <c r="NFM50"/>
      <c r="NFN50"/>
      <c r="NFO50"/>
      <c r="NFP50"/>
      <c r="NFQ50"/>
      <c r="NFR50"/>
      <c r="NFS50"/>
      <c r="NFT50"/>
      <c r="NFU50"/>
      <c r="NFV50"/>
      <c r="NFW50"/>
      <c r="NFX50"/>
      <c r="NFY50"/>
      <c r="NFZ50"/>
      <c r="NGA50"/>
      <c r="NGB50"/>
      <c r="NGC50"/>
      <c r="NGD50"/>
      <c r="NGE50"/>
      <c r="NGF50"/>
      <c r="NGG50"/>
      <c r="NGH50"/>
      <c r="NGI50"/>
      <c r="NGJ50"/>
      <c r="NGK50"/>
      <c r="NGL50"/>
      <c r="NGM50"/>
      <c r="NGN50"/>
      <c r="NGO50"/>
      <c r="NGP50"/>
      <c r="NGQ50"/>
      <c r="NGR50"/>
      <c r="NGS50"/>
      <c r="NGT50"/>
      <c r="NGU50"/>
      <c r="NGV50"/>
      <c r="NGW50"/>
      <c r="NGX50"/>
      <c r="NGY50"/>
      <c r="NGZ50"/>
      <c r="NHA50"/>
      <c r="NHB50"/>
      <c r="NHC50"/>
      <c r="NHD50"/>
      <c r="NHE50"/>
      <c r="NHF50"/>
      <c r="NHG50"/>
      <c r="NHH50"/>
      <c r="NHI50"/>
      <c r="NHJ50"/>
      <c r="NHK50"/>
      <c r="NHL50"/>
      <c r="NHM50"/>
      <c r="NHN50"/>
      <c r="NHO50"/>
      <c r="NHP50"/>
      <c r="NHQ50"/>
      <c r="NHR50"/>
      <c r="NHS50"/>
      <c r="NHT50"/>
      <c r="NHU50"/>
      <c r="NHV50"/>
      <c r="NHW50"/>
      <c r="NHX50"/>
      <c r="NHY50"/>
      <c r="NHZ50"/>
      <c r="NIA50"/>
      <c r="NIB50"/>
      <c r="NIC50"/>
      <c r="NID50"/>
      <c r="NIE50"/>
      <c r="NIF50"/>
      <c r="NIG50"/>
      <c r="NIH50"/>
      <c r="NII50"/>
      <c r="NIJ50"/>
      <c r="NIK50"/>
      <c r="NIL50"/>
      <c r="NIM50"/>
      <c r="NIN50"/>
      <c r="NIO50"/>
      <c r="NIP50"/>
      <c r="NIQ50"/>
      <c r="NIR50"/>
      <c r="NIS50"/>
      <c r="NIT50"/>
      <c r="NIU50"/>
      <c r="NIV50"/>
      <c r="NIW50"/>
      <c r="NIX50"/>
      <c r="NIY50"/>
      <c r="NIZ50"/>
      <c r="NJA50"/>
      <c r="NJB50"/>
      <c r="NJC50"/>
      <c r="NJD50"/>
      <c r="NJE50"/>
      <c r="NJF50"/>
      <c r="NJG50"/>
      <c r="NJH50"/>
      <c r="NJI50"/>
      <c r="NJJ50"/>
      <c r="NJK50"/>
      <c r="NJL50"/>
      <c r="NJM50"/>
      <c r="NJN50"/>
      <c r="NJO50"/>
      <c r="NJP50"/>
      <c r="NJQ50"/>
      <c r="NJR50"/>
      <c r="NJS50"/>
      <c r="NJT50"/>
      <c r="NJU50"/>
      <c r="NJV50"/>
      <c r="NJW50"/>
      <c r="NJX50"/>
      <c r="NJY50"/>
      <c r="NJZ50"/>
      <c r="NKA50"/>
      <c r="NKB50"/>
      <c r="NKC50"/>
      <c r="NKD50"/>
      <c r="NKE50"/>
      <c r="NKF50"/>
      <c r="NKG50"/>
      <c r="NKH50"/>
      <c r="NKI50"/>
      <c r="NKJ50"/>
      <c r="NKK50"/>
      <c r="NKL50"/>
      <c r="NKM50"/>
      <c r="NKN50"/>
      <c r="NKO50"/>
      <c r="NKP50"/>
      <c r="NKQ50"/>
      <c r="NKR50"/>
      <c r="NKS50"/>
      <c r="NKT50"/>
      <c r="NKU50"/>
      <c r="NKV50"/>
      <c r="NKW50"/>
      <c r="NKX50"/>
      <c r="NKY50"/>
      <c r="NKZ50"/>
      <c r="NLA50"/>
      <c r="NLB50"/>
      <c r="NLC50"/>
      <c r="NLD50"/>
      <c r="NLE50"/>
      <c r="NLF50"/>
      <c r="NLG50"/>
      <c r="NLH50"/>
      <c r="NLI50"/>
      <c r="NLJ50"/>
      <c r="NLK50"/>
      <c r="NLL50"/>
      <c r="NLM50"/>
      <c r="NLN50"/>
      <c r="NLO50"/>
      <c r="NLP50"/>
      <c r="NLQ50"/>
      <c r="NLR50"/>
      <c r="NLS50"/>
      <c r="NLT50"/>
      <c r="NLU50"/>
      <c r="NLV50"/>
      <c r="NLW50"/>
      <c r="NLX50"/>
      <c r="NLY50"/>
      <c r="NLZ50"/>
      <c r="NMA50"/>
      <c r="NMB50"/>
      <c r="NMC50"/>
      <c r="NMD50"/>
      <c r="NME50"/>
      <c r="NMF50"/>
      <c r="NMG50"/>
      <c r="NMH50"/>
      <c r="NMI50"/>
      <c r="NMJ50"/>
      <c r="NMK50"/>
      <c r="NML50"/>
      <c r="NMM50"/>
      <c r="NMN50"/>
      <c r="NMO50"/>
      <c r="NMP50"/>
      <c r="NMQ50"/>
      <c r="NMR50"/>
      <c r="NMS50"/>
      <c r="NMT50"/>
      <c r="NMU50"/>
      <c r="NMV50"/>
      <c r="NMW50"/>
      <c r="NMX50"/>
      <c r="NMY50"/>
      <c r="NMZ50"/>
      <c r="NNA50"/>
      <c r="NNB50"/>
      <c r="NNC50"/>
      <c r="NND50"/>
      <c r="NNE50"/>
      <c r="NNF50"/>
      <c r="NNG50"/>
      <c r="NNH50"/>
      <c r="NNI50"/>
      <c r="NNJ50"/>
      <c r="NNK50"/>
      <c r="NNL50"/>
      <c r="NNM50"/>
      <c r="NNN50"/>
      <c r="NNO50"/>
      <c r="NNP50"/>
      <c r="NNQ50"/>
      <c r="NNR50"/>
      <c r="NNS50"/>
      <c r="NNT50"/>
      <c r="NNU50"/>
      <c r="NNV50"/>
      <c r="NNW50"/>
      <c r="NNX50"/>
      <c r="NNY50"/>
      <c r="NNZ50"/>
      <c r="NOA50"/>
      <c r="NOB50"/>
      <c r="NOC50"/>
      <c r="NOD50"/>
      <c r="NOE50"/>
      <c r="NOF50"/>
      <c r="NOG50"/>
      <c r="NOH50"/>
      <c r="NOI50"/>
      <c r="NOJ50"/>
      <c r="NOK50"/>
      <c r="NOL50"/>
      <c r="NOM50"/>
      <c r="NON50"/>
      <c r="NOO50"/>
      <c r="NOP50"/>
      <c r="NOQ50"/>
      <c r="NOR50"/>
      <c r="NOS50"/>
      <c r="NOT50"/>
      <c r="NOU50"/>
      <c r="NOV50"/>
      <c r="NOW50"/>
      <c r="NOX50"/>
      <c r="NOY50"/>
      <c r="NOZ50"/>
      <c r="NPA50"/>
      <c r="NPB50"/>
      <c r="NPC50"/>
      <c r="NPD50"/>
      <c r="NPE50"/>
      <c r="NPF50"/>
      <c r="NPG50"/>
      <c r="NPH50"/>
      <c r="NPI50"/>
      <c r="NPJ50"/>
      <c r="NPK50"/>
      <c r="NPL50"/>
      <c r="NPM50"/>
      <c r="NPN50"/>
      <c r="NPO50"/>
      <c r="NPP50"/>
      <c r="NPQ50"/>
      <c r="NPR50"/>
      <c r="NPS50"/>
      <c r="NPT50"/>
      <c r="NPU50"/>
      <c r="NPV50"/>
      <c r="NPW50"/>
      <c r="NPX50"/>
      <c r="NPY50"/>
      <c r="NPZ50"/>
      <c r="NQA50"/>
      <c r="NQB50"/>
      <c r="NQC50"/>
      <c r="NQD50"/>
      <c r="NQE50"/>
      <c r="NQF50"/>
      <c r="NQG50"/>
      <c r="NQH50"/>
      <c r="NQI50"/>
      <c r="NQJ50"/>
      <c r="NQK50"/>
      <c r="NQL50"/>
      <c r="NQM50"/>
      <c r="NQN50"/>
      <c r="NQO50"/>
      <c r="NQP50"/>
      <c r="NQQ50"/>
      <c r="NQR50"/>
      <c r="NQS50"/>
      <c r="NQT50"/>
      <c r="NQU50"/>
      <c r="NQV50"/>
      <c r="NQW50"/>
      <c r="NQX50"/>
      <c r="NQY50"/>
      <c r="NQZ50"/>
      <c r="NRA50"/>
      <c r="NRB50"/>
      <c r="NRC50"/>
      <c r="NRD50"/>
      <c r="NRE50"/>
      <c r="NRF50"/>
      <c r="NRG50"/>
      <c r="NRH50"/>
      <c r="NRI50"/>
    </row>
    <row r="51" spans="1:9941" s="54" customFormat="1" ht="12.2" customHeight="1" x14ac:dyDescent="0.2">
      <c r="A51" s="1184" t="s">
        <v>605</v>
      </c>
      <c r="B51" s="618" t="s">
        <v>275</v>
      </c>
      <c r="C51" s="636">
        <f>'1. mell.bevétel_össz'!C50-'26._önként_össz_bev'!C52-'26._államig_össz_bev'!C51</f>
        <v>0</v>
      </c>
      <c r="D51" s="411">
        <f>'1. mell.bevétel_össz'!D50-'26._önként_össz_bev'!D52-'26._államig_össz_bev'!D51</f>
        <v>0</v>
      </c>
      <c r="E51" s="694">
        <f>'1. mell.bevétel_össz'!E50-'26._önként_össz_bev'!E52-'26._államig_össz_bev'!E51</f>
        <v>0</v>
      </c>
      <c r="F51" s="694">
        <f>'1. mell.bevétel_össz'!F50-'26._önként_össz_bev'!F52-'26._államig_össz_bev'!F51</f>
        <v>623468</v>
      </c>
      <c r="G51" s="694">
        <f>'1. mell.bevétel_össz'!G50-'26._önként_össz_bev'!G52-'26._államig_össz_bev'!G51</f>
        <v>623468</v>
      </c>
      <c r="H51" s="413">
        <f t="shared" si="2"/>
        <v>0</v>
      </c>
      <c r="I51" s="757">
        <f>'1. mell.bevétel_össz'!I50-'26._önként_össz_bev'!I52-'26._államig_össz_bev'!I51</f>
        <v>0</v>
      </c>
      <c r="J51" s="413">
        <f>'1. mell.bevétel_össz'!J50-'26._önként_össz_bev'!J52-'26._államig_össz_bev'!J51</f>
        <v>0</v>
      </c>
      <c r="K51" s="413">
        <f>'1. mell.bevétel_össz'!K50-'26._önként_össz_bev'!K52-'26._államig_össz_bev'!K51</f>
        <v>0</v>
      </c>
      <c r="L51" s="413" t="e">
        <f>'1. mell.bevétel_össz'!L50-'26._önként_össz_bev'!L52</f>
        <v>#DIV/0!</v>
      </c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  <c r="RG51"/>
      <c r="RH51"/>
      <c r="RI51"/>
      <c r="RJ51"/>
      <c r="RK51"/>
      <c r="RL51"/>
      <c r="RM51"/>
      <c r="RN51"/>
      <c r="RO51"/>
      <c r="RP51"/>
      <c r="RQ51"/>
      <c r="RR51"/>
      <c r="RS51"/>
      <c r="RT51"/>
      <c r="RU51"/>
      <c r="RV51"/>
      <c r="RW51"/>
      <c r="RX51"/>
      <c r="RY51"/>
      <c r="RZ51"/>
      <c r="SA51"/>
      <c r="SB51"/>
      <c r="SC51"/>
      <c r="SD51"/>
      <c r="SE51"/>
      <c r="SF51"/>
      <c r="SG51"/>
      <c r="SH51"/>
      <c r="SI51"/>
      <c r="SJ51"/>
      <c r="SK51"/>
      <c r="SL51"/>
      <c r="SM51"/>
      <c r="SN51"/>
      <c r="SO51"/>
      <c r="SP51"/>
      <c r="SQ51"/>
      <c r="SR51"/>
      <c r="SS51"/>
      <c r="ST51"/>
      <c r="SU51"/>
      <c r="SV51"/>
      <c r="SW51"/>
      <c r="SX51"/>
      <c r="SY51"/>
      <c r="SZ51"/>
      <c r="TA51"/>
      <c r="TB51"/>
      <c r="TC51"/>
      <c r="TD51"/>
      <c r="TE51"/>
      <c r="TF51"/>
      <c r="TG51"/>
      <c r="TH51"/>
      <c r="TI51"/>
      <c r="TJ51"/>
      <c r="TK51"/>
      <c r="TL51"/>
      <c r="TM51"/>
      <c r="TN51"/>
      <c r="TO51"/>
      <c r="TP51"/>
      <c r="TQ51"/>
      <c r="TR51"/>
      <c r="TS51"/>
      <c r="TT51"/>
      <c r="TU51"/>
      <c r="TV51"/>
      <c r="TW51"/>
      <c r="TX51"/>
      <c r="TY51"/>
      <c r="TZ51"/>
      <c r="UA51"/>
      <c r="UB51"/>
      <c r="UC51"/>
      <c r="UD51"/>
      <c r="UE51"/>
      <c r="UF51"/>
      <c r="UG51"/>
      <c r="UH51"/>
      <c r="UI51"/>
      <c r="UJ51"/>
      <c r="UK51"/>
      <c r="UL51"/>
      <c r="UM51"/>
      <c r="UN51"/>
      <c r="UO51"/>
      <c r="UP51"/>
      <c r="UQ51"/>
      <c r="UR51"/>
      <c r="US51"/>
      <c r="UT51"/>
      <c r="UU51"/>
      <c r="UV51"/>
      <c r="UW51"/>
      <c r="UX51"/>
      <c r="UY51"/>
      <c r="UZ51"/>
      <c r="VA51"/>
      <c r="VB51"/>
      <c r="VC51"/>
      <c r="VD51"/>
      <c r="VE51"/>
      <c r="VF51"/>
      <c r="VG51"/>
      <c r="VH51"/>
      <c r="VI51"/>
      <c r="VJ51"/>
      <c r="VK51"/>
      <c r="VL51"/>
      <c r="VM51"/>
      <c r="VN51"/>
      <c r="VO51"/>
      <c r="VP51"/>
      <c r="VQ51"/>
      <c r="VR51"/>
      <c r="VS51"/>
      <c r="VT51"/>
      <c r="VU51"/>
      <c r="VV51"/>
      <c r="VW51"/>
      <c r="VX51"/>
      <c r="VY51"/>
      <c r="VZ51"/>
      <c r="WA51"/>
      <c r="WB51"/>
      <c r="WC51"/>
      <c r="WD51"/>
      <c r="WE51"/>
      <c r="WF51"/>
      <c r="WG51"/>
      <c r="WH51"/>
      <c r="WI51"/>
      <c r="WJ51"/>
      <c r="WK51"/>
      <c r="WL51"/>
      <c r="WM51"/>
      <c r="WN51"/>
      <c r="WO51"/>
      <c r="WP51"/>
      <c r="WQ51"/>
      <c r="WR51"/>
      <c r="WS51"/>
      <c r="WT51"/>
      <c r="WU51"/>
      <c r="WV51"/>
      <c r="WW51"/>
      <c r="WX51"/>
      <c r="WY51"/>
      <c r="WZ51"/>
      <c r="XA51"/>
      <c r="XB51"/>
      <c r="XC51"/>
      <c r="XD51"/>
      <c r="XE51"/>
      <c r="XF51"/>
      <c r="XG51"/>
      <c r="XH51"/>
      <c r="XI51"/>
      <c r="XJ51"/>
      <c r="XK51"/>
      <c r="XL51"/>
      <c r="XM51"/>
      <c r="XN51"/>
      <c r="XO51"/>
      <c r="XP51"/>
      <c r="XQ51"/>
      <c r="XR51"/>
      <c r="XS51"/>
      <c r="XT51"/>
      <c r="XU51"/>
      <c r="XV51"/>
      <c r="XW51"/>
      <c r="XX51"/>
      <c r="XY51"/>
      <c r="XZ51"/>
      <c r="YA51"/>
      <c r="YB51"/>
      <c r="YC51"/>
      <c r="YD51"/>
      <c r="YE51"/>
      <c r="YF51"/>
      <c r="YG51"/>
      <c r="YH51"/>
      <c r="YI51"/>
      <c r="YJ51"/>
      <c r="YK51"/>
      <c r="YL51"/>
      <c r="YM51"/>
      <c r="YN51"/>
      <c r="YO51"/>
      <c r="YP51"/>
      <c r="YQ51"/>
      <c r="YR51"/>
      <c r="YS51"/>
      <c r="YT51"/>
      <c r="YU51"/>
      <c r="YV51"/>
      <c r="YW51"/>
      <c r="YX51"/>
      <c r="YY51"/>
      <c r="YZ51"/>
      <c r="ZA51"/>
      <c r="ZB51"/>
      <c r="ZC51"/>
      <c r="ZD51"/>
      <c r="ZE51"/>
      <c r="ZF51"/>
      <c r="ZG51"/>
      <c r="ZH51"/>
      <c r="ZI51"/>
      <c r="ZJ51"/>
      <c r="ZK51"/>
      <c r="ZL51"/>
      <c r="ZM51"/>
      <c r="ZN51"/>
      <c r="ZO51"/>
      <c r="ZP51"/>
      <c r="ZQ51"/>
      <c r="ZR51"/>
      <c r="ZS51"/>
      <c r="ZT51"/>
      <c r="ZU51"/>
      <c r="ZV51"/>
      <c r="ZW51"/>
      <c r="ZX51"/>
      <c r="ZY51"/>
      <c r="ZZ51"/>
      <c r="AAA51"/>
      <c r="AAB51"/>
      <c r="AAC51"/>
      <c r="AAD51"/>
      <c r="AAE51"/>
      <c r="AAF51"/>
      <c r="AAG51"/>
      <c r="AAH51"/>
      <c r="AAI51"/>
      <c r="AAJ51"/>
      <c r="AAK51"/>
      <c r="AAL51"/>
      <c r="AAM51"/>
      <c r="AAN51"/>
      <c r="AAO51"/>
      <c r="AAP51"/>
      <c r="AAQ51"/>
      <c r="AAR51"/>
      <c r="AAS51"/>
      <c r="AAT51"/>
      <c r="AAU51"/>
      <c r="AAV51"/>
      <c r="AAW51"/>
      <c r="AAX51"/>
      <c r="AAY51"/>
      <c r="AAZ51"/>
      <c r="ABA51"/>
      <c r="ABB51"/>
      <c r="ABC51"/>
      <c r="ABD51"/>
      <c r="ABE51"/>
      <c r="ABF51"/>
      <c r="ABG51"/>
      <c r="ABH51"/>
      <c r="ABI51"/>
      <c r="ABJ51"/>
      <c r="ABK51"/>
      <c r="ABL51"/>
      <c r="ABM51"/>
      <c r="ABN51"/>
      <c r="ABO51"/>
      <c r="ABP51"/>
      <c r="ABQ51"/>
      <c r="ABR51"/>
      <c r="ABS51"/>
      <c r="ABT51"/>
      <c r="ABU51"/>
      <c r="ABV51"/>
      <c r="ABW51"/>
      <c r="ABX51"/>
      <c r="ABY51"/>
      <c r="ABZ51"/>
      <c r="ACA51"/>
      <c r="ACB51"/>
      <c r="ACC51"/>
      <c r="ACD51"/>
      <c r="ACE51"/>
      <c r="ACF51"/>
      <c r="ACG51"/>
      <c r="ACH51"/>
      <c r="ACI51"/>
      <c r="ACJ51"/>
      <c r="ACK51"/>
      <c r="ACL51"/>
      <c r="ACM51"/>
      <c r="ACN51"/>
      <c r="ACO51"/>
      <c r="ACP51"/>
      <c r="ACQ51"/>
      <c r="ACR51"/>
      <c r="ACS51"/>
      <c r="ACT51"/>
      <c r="ACU51"/>
      <c r="ACV51"/>
      <c r="ACW51"/>
      <c r="ACX51"/>
      <c r="ACY51"/>
      <c r="ACZ51"/>
      <c r="ADA51"/>
      <c r="ADB51"/>
      <c r="ADC51"/>
      <c r="ADD51"/>
      <c r="ADE51"/>
      <c r="ADF51"/>
      <c r="ADG51"/>
      <c r="ADH51"/>
      <c r="ADI51"/>
      <c r="ADJ51"/>
      <c r="ADK51"/>
      <c r="ADL51"/>
      <c r="ADM51"/>
      <c r="ADN51"/>
      <c r="ADO51"/>
      <c r="ADP51"/>
      <c r="ADQ51"/>
      <c r="ADR51"/>
      <c r="ADS51"/>
      <c r="ADT51"/>
      <c r="ADU51"/>
      <c r="ADV51"/>
      <c r="ADW51"/>
      <c r="ADX51"/>
      <c r="ADY51"/>
      <c r="ADZ51"/>
      <c r="AEA51"/>
      <c r="AEB51"/>
      <c r="AEC51"/>
      <c r="AED51"/>
      <c r="AEE51"/>
      <c r="AEF51"/>
      <c r="AEG51"/>
      <c r="AEH51"/>
      <c r="AEI51"/>
      <c r="AEJ51"/>
      <c r="AEK51"/>
      <c r="AEL51"/>
      <c r="AEM51"/>
      <c r="AEN51"/>
      <c r="AEO51"/>
      <c r="AEP51"/>
      <c r="AEQ51"/>
      <c r="AER51"/>
      <c r="AES51"/>
      <c r="AET51"/>
      <c r="AEU51"/>
      <c r="AEV51"/>
      <c r="AEW51"/>
      <c r="AEX51"/>
      <c r="AEY51"/>
      <c r="AEZ51"/>
      <c r="AFA51"/>
      <c r="AFB51"/>
      <c r="AFC51"/>
      <c r="AFD51"/>
      <c r="AFE51"/>
      <c r="AFF51"/>
      <c r="AFG51"/>
      <c r="AFH51"/>
      <c r="AFI51"/>
      <c r="AFJ51"/>
      <c r="AFK51"/>
      <c r="AFL51"/>
      <c r="AFM51"/>
      <c r="AFN51"/>
      <c r="AFO51"/>
      <c r="AFP51"/>
      <c r="AFQ51"/>
      <c r="AFR51"/>
      <c r="AFS51"/>
      <c r="AFT51"/>
      <c r="AFU51"/>
      <c r="AFV51"/>
      <c r="AFW51"/>
      <c r="AFX51"/>
      <c r="AFY51"/>
      <c r="AFZ51"/>
      <c r="AGA51"/>
      <c r="AGB51"/>
      <c r="AGC51"/>
      <c r="AGD51"/>
      <c r="AGE51"/>
      <c r="AGF51"/>
      <c r="AGG51"/>
      <c r="AGH51"/>
      <c r="AGI51"/>
      <c r="AGJ51"/>
      <c r="AGK51"/>
      <c r="AGL51"/>
      <c r="AGM51"/>
      <c r="AGN51"/>
      <c r="AGO51"/>
      <c r="AGP51"/>
      <c r="AGQ51"/>
      <c r="AGR51"/>
      <c r="AGS51"/>
      <c r="AGT51"/>
      <c r="AGU51"/>
      <c r="AGV51"/>
      <c r="AGW51"/>
      <c r="AGX51"/>
      <c r="AGY51"/>
      <c r="AGZ51"/>
      <c r="AHA51"/>
      <c r="AHB51"/>
      <c r="AHC51"/>
      <c r="AHD51"/>
      <c r="AHE51"/>
      <c r="AHF51"/>
      <c r="AHG51"/>
      <c r="AHH51"/>
      <c r="AHI51"/>
      <c r="AHJ51"/>
      <c r="AHK51"/>
      <c r="AHL51"/>
      <c r="AHM51"/>
      <c r="AHN51"/>
      <c r="AHO51"/>
      <c r="AHP51"/>
      <c r="AHQ51"/>
      <c r="AHR51"/>
      <c r="AHS51"/>
      <c r="AHT51"/>
      <c r="AHU51"/>
      <c r="AHV51"/>
      <c r="AHW51"/>
      <c r="AHX51"/>
      <c r="AHY51"/>
      <c r="AHZ51"/>
      <c r="AIA51"/>
      <c r="AIB51"/>
      <c r="AIC51"/>
      <c r="AID51"/>
      <c r="AIE51"/>
      <c r="AIF51"/>
      <c r="AIG51"/>
      <c r="AIH51"/>
      <c r="AII51"/>
      <c r="AIJ51"/>
      <c r="AIK51"/>
      <c r="AIL51"/>
      <c r="AIM51"/>
      <c r="AIN51"/>
      <c r="AIO51"/>
      <c r="AIP51"/>
      <c r="AIQ51"/>
      <c r="AIR51"/>
      <c r="AIS51"/>
      <c r="AIT51"/>
      <c r="AIU51"/>
      <c r="AIV51"/>
      <c r="AIW51"/>
      <c r="AIX51"/>
      <c r="AIY51"/>
      <c r="AIZ51"/>
      <c r="AJA51"/>
      <c r="AJB51"/>
      <c r="AJC51"/>
      <c r="AJD51"/>
      <c r="AJE51"/>
      <c r="AJF51"/>
      <c r="AJG51"/>
      <c r="AJH51"/>
      <c r="AJI51"/>
      <c r="AJJ51"/>
      <c r="AJK51"/>
      <c r="AJL51"/>
      <c r="AJM51"/>
      <c r="AJN51"/>
      <c r="AJO51"/>
      <c r="AJP51"/>
      <c r="AJQ51"/>
      <c r="AJR51"/>
      <c r="AJS51"/>
      <c r="AJT51"/>
      <c r="AJU51"/>
      <c r="AJV51"/>
      <c r="AJW51"/>
      <c r="AJX51"/>
      <c r="AJY51"/>
      <c r="AJZ51"/>
      <c r="AKA51"/>
      <c r="AKB51"/>
      <c r="AKC51"/>
      <c r="AKD51"/>
      <c r="AKE51"/>
      <c r="AKF51"/>
      <c r="AKG51"/>
      <c r="AKH51"/>
      <c r="AKI51"/>
      <c r="AKJ51"/>
      <c r="AKK51"/>
      <c r="AKL51"/>
      <c r="AKM51"/>
      <c r="AKN51"/>
      <c r="AKO51"/>
      <c r="AKP51"/>
      <c r="AKQ51"/>
      <c r="AKR51"/>
      <c r="AKS51"/>
      <c r="AKT51"/>
      <c r="AKU51"/>
      <c r="AKV51"/>
      <c r="AKW51"/>
      <c r="AKX51"/>
      <c r="AKY51"/>
      <c r="AKZ51"/>
      <c r="ALA51"/>
      <c r="ALB51"/>
      <c r="ALC51"/>
      <c r="ALD51"/>
      <c r="ALE51"/>
      <c r="ALF51"/>
      <c r="ALG51"/>
      <c r="ALH51"/>
      <c r="ALI51"/>
      <c r="ALJ51"/>
      <c r="ALK51"/>
      <c r="ALL51"/>
      <c r="ALM51"/>
      <c r="ALN51"/>
      <c r="ALO51"/>
      <c r="ALP51"/>
      <c r="ALQ51"/>
      <c r="ALR51"/>
      <c r="ALS51"/>
      <c r="ALT51"/>
      <c r="ALU51"/>
      <c r="ALV51"/>
      <c r="ALW51"/>
      <c r="ALX51"/>
      <c r="ALY51"/>
      <c r="ALZ51"/>
      <c r="AMA51"/>
      <c r="AMB51"/>
      <c r="AMC51"/>
      <c r="AMD51"/>
      <c r="AME51"/>
      <c r="AMF51"/>
      <c r="AMG51"/>
      <c r="AMH51"/>
      <c r="AMI51"/>
      <c r="AMJ51"/>
      <c r="AMK51"/>
      <c r="AML51"/>
      <c r="AMM51"/>
      <c r="AMN51"/>
      <c r="AMO51"/>
      <c r="AMP51"/>
      <c r="AMQ51"/>
      <c r="AMR51"/>
      <c r="AMS51"/>
      <c r="AMT51"/>
      <c r="AMU51"/>
      <c r="AMV51"/>
      <c r="AMW51"/>
      <c r="AMX51"/>
      <c r="AMY51"/>
      <c r="AMZ51"/>
      <c r="ANA51"/>
      <c r="ANB51"/>
      <c r="ANC51"/>
      <c r="AND51"/>
      <c r="ANE51"/>
      <c r="ANF51"/>
      <c r="ANG51"/>
      <c r="ANH51"/>
      <c r="ANI51"/>
      <c r="ANJ51"/>
      <c r="ANK51"/>
      <c r="ANL51"/>
      <c r="ANM51"/>
      <c r="ANN51"/>
      <c r="ANO51"/>
      <c r="ANP51"/>
      <c r="ANQ51"/>
      <c r="ANR51"/>
      <c r="ANS51"/>
      <c r="ANT51"/>
      <c r="ANU51"/>
      <c r="ANV51"/>
      <c r="ANW51"/>
      <c r="ANX51"/>
      <c r="ANY51"/>
      <c r="ANZ51"/>
      <c r="AOA51"/>
      <c r="AOB51"/>
      <c r="AOC51"/>
      <c r="AOD51"/>
      <c r="AOE51"/>
      <c r="AOF51"/>
      <c r="AOG51"/>
      <c r="AOH51"/>
      <c r="AOI51"/>
      <c r="AOJ51"/>
      <c r="AOK51"/>
      <c r="AOL51"/>
      <c r="AOM51"/>
      <c r="AON51"/>
      <c r="AOO51"/>
      <c r="AOP51"/>
      <c r="AOQ51"/>
      <c r="AOR51"/>
      <c r="AOS51"/>
      <c r="AOT51"/>
      <c r="AOU51"/>
      <c r="AOV51"/>
      <c r="AOW51"/>
      <c r="AOX51"/>
      <c r="AOY51"/>
      <c r="AOZ51"/>
      <c r="APA51"/>
      <c r="APB51"/>
      <c r="APC51"/>
      <c r="APD51"/>
      <c r="APE51"/>
      <c r="APF51"/>
      <c r="APG51"/>
      <c r="APH51"/>
      <c r="API51"/>
      <c r="APJ51"/>
      <c r="APK51"/>
      <c r="APL51"/>
      <c r="APM51"/>
      <c r="APN51"/>
      <c r="APO51"/>
      <c r="APP51"/>
      <c r="APQ51"/>
      <c r="APR51"/>
      <c r="APS51"/>
      <c r="APT51"/>
      <c r="APU51"/>
      <c r="APV51"/>
      <c r="APW51"/>
      <c r="APX51"/>
      <c r="APY51"/>
      <c r="APZ51"/>
      <c r="AQA51"/>
      <c r="AQB51"/>
      <c r="AQC51"/>
      <c r="AQD51"/>
      <c r="AQE51"/>
      <c r="AQF51"/>
      <c r="AQG51"/>
      <c r="AQH51"/>
      <c r="AQI51"/>
      <c r="AQJ51"/>
      <c r="AQK51"/>
      <c r="AQL51"/>
      <c r="AQM51"/>
      <c r="AQN51"/>
      <c r="AQO51"/>
      <c r="AQP51"/>
      <c r="AQQ51"/>
      <c r="AQR51"/>
      <c r="AQS51"/>
      <c r="AQT51"/>
      <c r="AQU51"/>
      <c r="AQV51"/>
      <c r="AQW51"/>
      <c r="AQX51"/>
      <c r="AQY51"/>
      <c r="AQZ51"/>
      <c r="ARA51"/>
      <c r="ARB51"/>
      <c r="ARC51"/>
      <c r="ARD51"/>
      <c r="ARE51"/>
      <c r="ARF51"/>
      <c r="ARG51"/>
      <c r="ARH51"/>
      <c r="ARI51"/>
      <c r="ARJ51"/>
      <c r="ARK51"/>
      <c r="ARL51"/>
      <c r="ARM51"/>
      <c r="ARN51"/>
      <c r="ARO51"/>
      <c r="ARP51"/>
      <c r="ARQ51"/>
      <c r="ARR51"/>
      <c r="ARS51"/>
      <c r="ART51"/>
      <c r="ARU51"/>
      <c r="ARV51"/>
      <c r="ARW51"/>
      <c r="ARX51"/>
      <c r="ARY51"/>
      <c r="ARZ51"/>
      <c r="ASA51"/>
      <c r="ASB51"/>
      <c r="ASC51"/>
      <c r="ASD51"/>
      <c r="ASE51"/>
      <c r="ASF51"/>
      <c r="ASG51"/>
      <c r="ASH51"/>
      <c r="ASI51"/>
      <c r="ASJ51"/>
      <c r="ASK51"/>
      <c r="ASL51"/>
      <c r="ASM51"/>
      <c r="ASN51"/>
      <c r="ASO51"/>
      <c r="ASP51"/>
      <c r="ASQ51"/>
      <c r="ASR51"/>
      <c r="ASS51"/>
      <c r="AST51"/>
      <c r="ASU51"/>
      <c r="ASV51"/>
      <c r="ASW51"/>
      <c r="ASX51"/>
      <c r="ASY51"/>
      <c r="ASZ51"/>
      <c r="ATA51"/>
      <c r="ATB51"/>
      <c r="ATC51"/>
      <c r="ATD51"/>
      <c r="ATE51"/>
      <c r="ATF51"/>
      <c r="ATG51"/>
      <c r="ATH51"/>
      <c r="ATI51"/>
      <c r="ATJ51"/>
      <c r="ATK51"/>
      <c r="ATL51"/>
      <c r="ATM51"/>
      <c r="ATN51"/>
      <c r="ATO51"/>
      <c r="ATP51"/>
      <c r="ATQ51"/>
      <c r="ATR51"/>
      <c r="ATS51"/>
      <c r="ATT51"/>
      <c r="ATU51"/>
      <c r="ATV51"/>
      <c r="ATW51"/>
      <c r="ATX51"/>
      <c r="ATY51"/>
      <c r="ATZ51"/>
      <c r="AUA51"/>
      <c r="AUB51"/>
      <c r="AUC51"/>
      <c r="AUD51"/>
      <c r="AUE51"/>
      <c r="AUF51"/>
      <c r="AUG51"/>
      <c r="AUH51"/>
      <c r="AUI51"/>
      <c r="AUJ51"/>
      <c r="AUK51"/>
      <c r="AUL51"/>
      <c r="AUM51"/>
      <c r="AUN51"/>
      <c r="AUO51"/>
      <c r="AUP51"/>
      <c r="AUQ51"/>
      <c r="AUR51"/>
      <c r="AUS51"/>
      <c r="AUT51"/>
      <c r="AUU51"/>
      <c r="AUV51"/>
      <c r="AUW51"/>
      <c r="AUX51"/>
      <c r="AUY51"/>
      <c r="AUZ51"/>
      <c r="AVA51"/>
      <c r="AVB51"/>
      <c r="AVC51"/>
      <c r="AVD51"/>
      <c r="AVE51"/>
      <c r="AVF51"/>
      <c r="AVG51"/>
      <c r="AVH51"/>
      <c r="AVI51"/>
      <c r="AVJ51"/>
      <c r="AVK51"/>
      <c r="AVL51"/>
      <c r="AVM51"/>
      <c r="AVN51"/>
      <c r="AVO51"/>
      <c r="AVP51"/>
      <c r="AVQ51"/>
      <c r="AVR51"/>
      <c r="AVS51"/>
      <c r="AVT51"/>
      <c r="AVU51"/>
      <c r="AVV51"/>
      <c r="AVW51"/>
      <c r="AVX51"/>
      <c r="AVY51"/>
      <c r="AVZ51"/>
      <c r="AWA51"/>
      <c r="AWB51"/>
      <c r="AWC51"/>
      <c r="AWD51"/>
      <c r="AWE51"/>
      <c r="AWF51"/>
      <c r="AWG51"/>
      <c r="AWH51"/>
      <c r="AWI51"/>
      <c r="AWJ51"/>
      <c r="AWK51"/>
      <c r="AWL51"/>
      <c r="AWM51"/>
      <c r="AWN51"/>
      <c r="AWO51"/>
      <c r="AWP51"/>
      <c r="AWQ51"/>
      <c r="AWR51"/>
      <c r="AWS51"/>
      <c r="AWT51"/>
      <c r="AWU51"/>
      <c r="AWV51"/>
      <c r="AWW51"/>
      <c r="AWX51"/>
      <c r="AWY51"/>
      <c r="AWZ51"/>
      <c r="AXA51"/>
      <c r="AXB51"/>
      <c r="AXC51"/>
      <c r="AXD51"/>
      <c r="AXE51"/>
      <c r="AXF51"/>
      <c r="AXG51"/>
      <c r="AXH51"/>
      <c r="AXI51"/>
      <c r="AXJ51"/>
      <c r="AXK51"/>
      <c r="AXL51"/>
      <c r="AXM51"/>
      <c r="AXN51"/>
      <c r="AXO51"/>
      <c r="AXP51"/>
      <c r="AXQ51"/>
      <c r="AXR51"/>
      <c r="AXS51"/>
      <c r="AXT51"/>
      <c r="AXU51"/>
      <c r="AXV51"/>
      <c r="AXW51"/>
      <c r="AXX51"/>
      <c r="AXY51"/>
      <c r="AXZ51"/>
      <c r="AYA51"/>
      <c r="AYB51"/>
      <c r="AYC51"/>
      <c r="AYD51"/>
      <c r="AYE51"/>
      <c r="AYF51"/>
      <c r="AYG51"/>
      <c r="AYH51"/>
      <c r="AYI51"/>
      <c r="AYJ51"/>
      <c r="AYK51"/>
      <c r="AYL51"/>
      <c r="AYM51"/>
      <c r="AYN51"/>
      <c r="AYO51"/>
      <c r="AYP51"/>
      <c r="AYQ51"/>
      <c r="AYR51"/>
      <c r="AYS51"/>
      <c r="AYT51"/>
      <c r="AYU51"/>
      <c r="AYV51"/>
      <c r="AYW51"/>
      <c r="AYX51"/>
      <c r="AYY51"/>
      <c r="AYZ51"/>
      <c r="AZA51"/>
      <c r="AZB51"/>
      <c r="AZC51"/>
      <c r="AZD51"/>
      <c r="AZE51"/>
      <c r="AZF51"/>
      <c r="AZG51"/>
      <c r="AZH51"/>
      <c r="AZI51"/>
      <c r="AZJ51"/>
      <c r="AZK51"/>
      <c r="AZL51"/>
      <c r="AZM51"/>
      <c r="AZN51"/>
      <c r="AZO51"/>
      <c r="AZP51"/>
      <c r="AZQ51"/>
      <c r="AZR51"/>
      <c r="AZS51"/>
      <c r="AZT51"/>
      <c r="AZU51"/>
      <c r="AZV51"/>
      <c r="AZW51"/>
      <c r="AZX51"/>
      <c r="AZY51"/>
      <c r="AZZ51"/>
      <c r="BAA51"/>
      <c r="BAB51"/>
      <c r="BAC51"/>
      <c r="BAD51"/>
      <c r="BAE51"/>
      <c r="BAF51"/>
      <c r="BAG51"/>
      <c r="BAH51"/>
      <c r="BAI51"/>
      <c r="BAJ51"/>
      <c r="BAK51"/>
      <c r="BAL51"/>
      <c r="BAM51"/>
      <c r="BAN51"/>
      <c r="BAO51"/>
      <c r="BAP51"/>
      <c r="BAQ51"/>
      <c r="BAR51"/>
      <c r="BAS51"/>
      <c r="BAT51"/>
      <c r="BAU51"/>
      <c r="BAV51"/>
      <c r="BAW51"/>
      <c r="BAX51"/>
      <c r="BAY51"/>
      <c r="BAZ51"/>
      <c r="BBA51"/>
      <c r="BBB51"/>
      <c r="BBC51"/>
      <c r="BBD51"/>
      <c r="BBE51"/>
      <c r="BBF51"/>
      <c r="BBG51"/>
      <c r="BBH51"/>
      <c r="BBI51"/>
      <c r="BBJ51"/>
      <c r="BBK51"/>
      <c r="BBL51"/>
      <c r="BBM51"/>
      <c r="BBN51"/>
      <c r="BBO51"/>
      <c r="BBP51"/>
      <c r="BBQ51"/>
      <c r="BBR51"/>
      <c r="BBS51"/>
      <c r="BBT51"/>
      <c r="BBU51"/>
      <c r="BBV51"/>
      <c r="BBW51"/>
      <c r="BBX51"/>
      <c r="BBY51"/>
      <c r="BBZ51"/>
      <c r="BCA51"/>
      <c r="BCB51"/>
      <c r="BCC51"/>
      <c r="BCD51"/>
      <c r="BCE51"/>
      <c r="BCF51"/>
      <c r="BCG51"/>
      <c r="BCH51"/>
      <c r="BCI51"/>
      <c r="BCJ51"/>
      <c r="BCK51"/>
      <c r="BCL51"/>
      <c r="BCM51"/>
      <c r="BCN51"/>
      <c r="BCO51"/>
      <c r="BCP51"/>
      <c r="BCQ51"/>
      <c r="BCR51"/>
      <c r="BCS51"/>
      <c r="BCT51"/>
      <c r="BCU51"/>
      <c r="BCV51"/>
      <c r="BCW51"/>
      <c r="BCX51"/>
      <c r="BCY51"/>
      <c r="BCZ51"/>
      <c r="BDA51"/>
      <c r="BDB51"/>
      <c r="BDC51"/>
      <c r="BDD51"/>
      <c r="BDE51"/>
      <c r="BDF51"/>
      <c r="BDG51"/>
      <c r="BDH51"/>
      <c r="BDI51"/>
      <c r="BDJ51"/>
      <c r="BDK51"/>
      <c r="BDL51"/>
      <c r="BDM51"/>
      <c r="BDN51"/>
      <c r="BDO51"/>
      <c r="BDP51"/>
      <c r="BDQ51"/>
      <c r="BDR51"/>
      <c r="BDS51"/>
      <c r="BDT51"/>
      <c r="BDU51"/>
      <c r="BDV51"/>
      <c r="BDW51"/>
      <c r="BDX51"/>
      <c r="BDY51"/>
      <c r="BDZ51"/>
      <c r="BEA51"/>
      <c r="BEB51"/>
      <c r="BEC51"/>
      <c r="BED51"/>
      <c r="BEE51"/>
      <c r="BEF51"/>
      <c r="BEG51"/>
      <c r="BEH51"/>
      <c r="BEI51"/>
      <c r="BEJ51"/>
      <c r="BEK51"/>
      <c r="BEL51"/>
      <c r="BEM51"/>
      <c r="BEN51"/>
      <c r="BEO51"/>
      <c r="BEP51"/>
      <c r="BEQ51"/>
      <c r="BER51"/>
      <c r="BES51"/>
      <c r="BET51"/>
      <c r="BEU51"/>
      <c r="BEV51"/>
      <c r="BEW51"/>
      <c r="BEX51"/>
      <c r="BEY51"/>
      <c r="BEZ51"/>
      <c r="BFA51"/>
      <c r="BFB51"/>
      <c r="BFC51"/>
      <c r="BFD51"/>
      <c r="BFE51"/>
      <c r="BFF51"/>
      <c r="BFG51"/>
      <c r="BFH51"/>
      <c r="BFI51"/>
      <c r="BFJ51"/>
      <c r="BFK51"/>
      <c r="BFL51"/>
      <c r="BFM51"/>
      <c r="BFN51"/>
      <c r="BFO51"/>
      <c r="BFP51"/>
      <c r="BFQ51"/>
      <c r="BFR51"/>
      <c r="BFS51"/>
      <c r="BFT51"/>
      <c r="BFU51"/>
      <c r="BFV51"/>
      <c r="BFW51"/>
      <c r="BFX51"/>
      <c r="BFY51"/>
      <c r="BFZ51"/>
      <c r="BGA51"/>
      <c r="BGB51"/>
      <c r="BGC51"/>
      <c r="BGD51"/>
      <c r="BGE51"/>
      <c r="BGF51"/>
      <c r="BGG51"/>
      <c r="BGH51"/>
      <c r="BGI51"/>
      <c r="BGJ51"/>
      <c r="BGK51"/>
      <c r="BGL51"/>
      <c r="BGM51"/>
      <c r="BGN51"/>
      <c r="BGO51"/>
      <c r="BGP51"/>
      <c r="BGQ51"/>
      <c r="BGR51"/>
      <c r="BGS51"/>
      <c r="BGT51"/>
      <c r="BGU51"/>
      <c r="BGV51"/>
      <c r="BGW51"/>
      <c r="BGX51"/>
      <c r="BGY51"/>
      <c r="BGZ51"/>
      <c r="BHA51"/>
      <c r="BHB51"/>
      <c r="BHC51"/>
      <c r="BHD51"/>
      <c r="BHE51"/>
      <c r="BHF51"/>
      <c r="BHG51"/>
      <c r="BHH51"/>
      <c r="BHI51"/>
      <c r="BHJ51"/>
      <c r="BHK51"/>
      <c r="BHL51"/>
      <c r="BHM51"/>
      <c r="BHN51"/>
      <c r="BHO51"/>
      <c r="BHP51"/>
      <c r="BHQ51"/>
      <c r="BHR51"/>
      <c r="BHS51"/>
      <c r="BHT51"/>
      <c r="BHU51"/>
      <c r="BHV51"/>
      <c r="BHW51"/>
      <c r="BHX51"/>
      <c r="BHY51"/>
      <c r="BHZ51"/>
      <c r="BIA51"/>
      <c r="BIB51"/>
      <c r="BIC51"/>
      <c r="BID51"/>
      <c r="BIE51"/>
      <c r="BIF51"/>
      <c r="BIG51"/>
      <c r="BIH51"/>
      <c r="BII51"/>
      <c r="BIJ51"/>
      <c r="BIK51"/>
      <c r="BIL51"/>
      <c r="BIM51"/>
      <c r="BIN51"/>
      <c r="BIO51"/>
      <c r="BIP51"/>
      <c r="BIQ51"/>
      <c r="BIR51"/>
      <c r="BIS51"/>
      <c r="BIT51"/>
      <c r="BIU51"/>
      <c r="BIV51"/>
      <c r="BIW51"/>
      <c r="BIX51"/>
      <c r="BIY51"/>
      <c r="BIZ51"/>
      <c r="BJA51"/>
      <c r="BJB51"/>
      <c r="BJC51"/>
      <c r="BJD51"/>
      <c r="BJE51"/>
      <c r="BJF51"/>
      <c r="BJG51"/>
      <c r="BJH51"/>
      <c r="BJI51"/>
      <c r="BJJ51"/>
      <c r="BJK51"/>
      <c r="BJL51"/>
      <c r="BJM51"/>
      <c r="BJN51"/>
      <c r="BJO51"/>
      <c r="BJP51"/>
      <c r="BJQ51"/>
      <c r="BJR51"/>
      <c r="BJS51"/>
      <c r="BJT51"/>
      <c r="BJU51"/>
      <c r="BJV51"/>
      <c r="BJW51"/>
      <c r="BJX51"/>
      <c r="BJY51"/>
      <c r="BJZ51"/>
      <c r="BKA51"/>
      <c r="BKB51"/>
      <c r="BKC51"/>
      <c r="BKD51"/>
      <c r="BKE51"/>
      <c r="BKF51"/>
      <c r="BKG51"/>
      <c r="BKH51"/>
      <c r="BKI51"/>
      <c r="BKJ51"/>
      <c r="BKK51"/>
      <c r="BKL51"/>
      <c r="BKM51"/>
      <c r="BKN51"/>
      <c r="BKO51"/>
      <c r="BKP51"/>
      <c r="BKQ51"/>
      <c r="BKR51"/>
      <c r="BKS51"/>
      <c r="BKT51"/>
      <c r="BKU51"/>
      <c r="BKV51"/>
      <c r="BKW51"/>
      <c r="BKX51"/>
      <c r="BKY51"/>
      <c r="BKZ51"/>
      <c r="BLA51"/>
      <c r="BLB51"/>
      <c r="BLC51"/>
      <c r="BLD51"/>
      <c r="BLE51"/>
      <c r="BLF51"/>
      <c r="BLG51"/>
      <c r="BLH51"/>
      <c r="BLI51"/>
      <c r="BLJ51"/>
      <c r="BLK51"/>
      <c r="BLL51"/>
      <c r="BLM51"/>
      <c r="BLN51"/>
      <c r="BLO51"/>
      <c r="BLP51"/>
      <c r="BLQ51"/>
      <c r="BLR51"/>
      <c r="BLS51"/>
      <c r="BLT51"/>
      <c r="BLU51"/>
      <c r="BLV51"/>
      <c r="BLW51"/>
      <c r="BLX51"/>
      <c r="BLY51"/>
      <c r="BLZ51"/>
      <c r="BMA51"/>
      <c r="BMB51"/>
      <c r="BMC51"/>
      <c r="BMD51"/>
      <c r="BME51"/>
      <c r="BMF51"/>
      <c r="BMG51"/>
      <c r="BMH51"/>
      <c r="BMI51"/>
      <c r="BMJ51"/>
      <c r="BMK51"/>
      <c r="BML51"/>
      <c r="BMM51"/>
      <c r="BMN51"/>
      <c r="BMO51"/>
      <c r="BMP51"/>
      <c r="BMQ51"/>
      <c r="BMR51"/>
      <c r="BMS51"/>
      <c r="BMT51"/>
      <c r="BMU51"/>
      <c r="BMV51"/>
      <c r="BMW51"/>
      <c r="BMX51"/>
      <c r="BMY51"/>
      <c r="BMZ51"/>
      <c r="BNA51"/>
      <c r="BNB51"/>
      <c r="BNC51"/>
      <c r="BND51"/>
      <c r="BNE51"/>
      <c r="BNF51"/>
      <c r="BNG51"/>
      <c r="BNH51"/>
      <c r="BNI51"/>
      <c r="BNJ51"/>
      <c r="BNK51"/>
      <c r="BNL51"/>
      <c r="BNM51"/>
      <c r="BNN51"/>
      <c r="BNO51"/>
      <c r="BNP51"/>
      <c r="BNQ51"/>
      <c r="BNR51"/>
      <c r="BNS51"/>
      <c r="BNT51"/>
      <c r="BNU51"/>
      <c r="BNV51"/>
      <c r="BNW51"/>
      <c r="BNX51"/>
      <c r="BNY51"/>
      <c r="BNZ51"/>
      <c r="BOA51"/>
      <c r="BOB51"/>
      <c r="BOC51"/>
      <c r="BOD51"/>
      <c r="BOE51"/>
      <c r="BOF51"/>
      <c r="BOG51"/>
      <c r="BOH51"/>
      <c r="BOI51"/>
      <c r="BOJ51"/>
      <c r="BOK51"/>
      <c r="BOL51"/>
      <c r="BOM51"/>
      <c r="BON51"/>
      <c r="BOO51"/>
      <c r="BOP51"/>
      <c r="BOQ51"/>
      <c r="BOR51"/>
      <c r="BOS51"/>
      <c r="BOT51"/>
      <c r="BOU51"/>
      <c r="BOV51"/>
      <c r="BOW51"/>
      <c r="BOX51"/>
      <c r="BOY51"/>
      <c r="BOZ51"/>
      <c r="BPA51"/>
      <c r="BPB51"/>
      <c r="BPC51"/>
      <c r="BPD51"/>
      <c r="BPE51"/>
      <c r="BPF51"/>
      <c r="BPG51"/>
      <c r="BPH51"/>
      <c r="BPI51"/>
      <c r="BPJ51"/>
      <c r="BPK51"/>
      <c r="BPL51"/>
      <c r="BPM51"/>
      <c r="BPN51"/>
      <c r="BPO51"/>
      <c r="BPP51"/>
      <c r="BPQ51"/>
      <c r="BPR51"/>
      <c r="BPS51"/>
      <c r="BPT51"/>
      <c r="BPU51"/>
      <c r="BPV51"/>
      <c r="BPW51"/>
      <c r="BPX51"/>
      <c r="BPY51"/>
      <c r="BPZ51"/>
      <c r="BQA51"/>
      <c r="BQB51"/>
      <c r="BQC51"/>
      <c r="BQD51"/>
      <c r="BQE51"/>
      <c r="BQF51"/>
      <c r="BQG51"/>
      <c r="BQH51"/>
      <c r="BQI51"/>
      <c r="BQJ51"/>
      <c r="BQK51"/>
      <c r="BQL51"/>
      <c r="BQM51"/>
      <c r="BQN51"/>
      <c r="BQO51"/>
      <c r="BQP51"/>
      <c r="BQQ51"/>
      <c r="BQR51"/>
      <c r="BQS51"/>
      <c r="BQT51"/>
      <c r="BQU51"/>
      <c r="BQV51"/>
      <c r="BQW51"/>
      <c r="BQX51"/>
      <c r="BQY51"/>
      <c r="BQZ51"/>
      <c r="BRA51"/>
      <c r="BRB51"/>
      <c r="BRC51"/>
      <c r="BRD51"/>
      <c r="BRE51"/>
      <c r="BRF51"/>
      <c r="BRG51"/>
      <c r="BRH51"/>
      <c r="BRI51"/>
      <c r="BRJ51"/>
      <c r="BRK51"/>
      <c r="BRL51"/>
      <c r="BRM51"/>
      <c r="BRN51"/>
      <c r="BRO51"/>
      <c r="BRP51"/>
      <c r="BRQ51"/>
      <c r="BRR51"/>
      <c r="BRS51"/>
      <c r="BRT51"/>
      <c r="BRU51"/>
      <c r="BRV51"/>
      <c r="BRW51"/>
      <c r="BRX51"/>
      <c r="BRY51"/>
      <c r="BRZ51"/>
      <c r="BSA51"/>
      <c r="BSB51"/>
      <c r="BSC51"/>
      <c r="BSD51"/>
      <c r="BSE51"/>
      <c r="BSF51"/>
      <c r="BSG51"/>
      <c r="BSH51"/>
      <c r="BSI51"/>
      <c r="BSJ51"/>
      <c r="BSK51"/>
      <c r="BSL51"/>
      <c r="BSM51"/>
      <c r="BSN51"/>
      <c r="BSO51"/>
      <c r="BSP51"/>
      <c r="BSQ51"/>
      <c r="BSR51"/>
      <c r="BSS51"/>
      <c r="BST51"/>
      <c r="BSU51"/>
      <c r="BSV51"/>
      <c r="BSW51"/>
      <c r="BSX51"/>
      <c r="BSY51"/>
      <c r="BSZ51"/>
      <c r="BTA51"/>
      <c r="BTB51"/>
      <c r="BTC51"/>
      <c r="BTD51"/>
      <c r="BTE51"/>
      <c r="BTF51"/>
      <c r="BTG51"/>
      <c r="BTH51"/>
      <c r="BTI51"/>
      <c r="BTJ51"/>
      <c r="BTK51"/>
      <c r="BTL51"/>
      <c r="BTM51"/>
      <c r="BTN51"/>
      <c r="BTO51"/>
      <c r="BTP51"/>
      <c r="BTQ51"/>
      <c r="BTR51"/>
      <c r="BTS51"/>
      <c r="BTT51"/>
      <c r="BTU51"/>
      <c r="BTV51"/>
      <c r="BTW51"/>
      <c r="BTX51"/>
      <c r="BTY51"/>
      <c r="BTZ51"/>
      <c r="BUA51"/>
      <c r="BUB51"/>
      <c r="BUC51"/>
      <c r="BUD51"/>
      <c r="BUE51"/>
      <c r="BUF51"/>
      <c r="BUG51"/>
      <c r="BUH51"/>
      <c r="BUI51"/>
      <c r="BUJ51"/>
      <c r="BUK51"/>
      <c r="BUL51"/>
      <c r="BUM51"/>
      <c r="BUN51"/>
      <c r="BUO51"/>
      <c r="BUP51"/>
      <c r="BUQ51"/>
      <c r="BUR51"/>
      <c r="BUS51"/>
      <c r="BUT51"/>
      <c r="BUU51"/>
      <c r="BUV51"/>
      <c r="BUW51"/>
      <c r="BUX51"/>
      <c r="BUY51"/>
      <c r="BUZ51"/>
      <c r="BVA51"/>
      <c r="BVB51"/>
      <c r="BVC51"/>
      <c r="BVD51"/>
      <c r="BVE51"/>
      <c r="BVF51"/>
      <c r="BVG51"/>
      <c r="BVH51"/>
      <c r="BVI51"/>
      <c r="BVJ51"/>
      <c r="BVK51"/>
      <c r="BVL51"/>
      <c r="BVM51"/>
      <c r="BVN51"/>
      <c r="BVO51"/>
      <c r="BVP51"/>
      <c r="BVQ51"/>
      <c r="BVR51"/>
      <c r="BVS51"/>
      <c r="BVT51"/>
      <c r="BVU51"/>
      <c r="BVV51"/>
      <c r="BVW51"/>
      <c r="BVX51"/>
      <c r="BVY51"/>
      <c r="BVZ51"/>
      <c r="BWA51"/>
      <c r="BWB51"/>
      <c r="BWC51"/>
      <c r="BWD51"/>
      <c r="BWE51"/>
      <c r="BWF51"/>
      <c r="BWG51"/>
      <c r="BWH51"/>
      <c r="BWI51"/>
      <c r="BWJ51"/>
      <c r="BWK51"/>
      <c r="BWL51"/>
      <c r="BWM51"/>
      <c r="BWN51"/>
      <c r="BWO51"/>
      <c r="BWP51"/>
      <c r="BWQ51"/>
      <c r="BWR51"/>
      <c r="BWS51"/>
      <c r="BWT51"/>
      <c r="BWU51"/>
      <c r="BWV51"/>
      <c r="BWW51"/>
      <c r="BWX51"/>
      <c r="BWY51"/>
      <c r="BWZ51"/>
      <c r="BXA51"/>
      <c r="BXB51"/>
      <c r="BXC51"/>
      <c r="BXD51"/>
      <c r="BXE51"/>
      <c r="BXF51"/>
      <c r="BXG51"/>
      <c r="BXH51"/>
      <c r="BXI51"/>
      <c r="BXJ51"/>
      <c r="BXK51"/>
      <c r="BXL51"/>
      <c r="BXM51"/>
      <c r="BXN51"/>
      <c r="BXO51"/>
      <c r="BXP51"/>
      <c r="BXQ51"/>
      <c r="BXR51"/>
      <c r="BXS51"/>
      <c r="BXT51"/>
      <c r="BXU51"/>
      <c r="BXV51"/>
      <c r="BXW51"/>
      <c r="BXX51"/>
      <c r="BXY51"/>
      <c r="BXZ51"/>
      <c r="BYA51"/>
      <c r="BYB51"/>
      <c r="BYC51"/>
      <c r="BYD51"/>
      <c r="BYE51"/>
      <c r="BYF51"/>
      <c r="BYG51"/>
      <c r="BYH51"/>
      <c r="BYI51"/>
      <c r="BYJ51"/>
      <c r="BYK51"/>
      <c r="BYL51"/>
      <c r="BYM51"/>
      <c r="BYN51"/>
      <c r="BYO51"/>
      <c r="BYP51"/>
      <c r="BYQ51"/>
      <c r="BYR51"/>
      <c r="BYS51"/>
      <c r="BYT51"/>
      <c r="BYU51"/>
      <c r="BYV51"/>
      <c r="BYW51"/>
      <c r="BYX51"/>
      <c r="BYY51"/>
      <c r="BYZ51"/>
      <c r="BZA51"/>
      <c r="BZB51"/>
      <c r="BZC51"/>
      <c r="BZD51"/>
      <c r="BZE51"/>
      <c r="BZF51"/>
      <c r="BZG51"/>
      <c r="BZH51"/>
      <c r="BZI51"/>
      <c r="BZJ51"/>
      <c r="BZK51"/>
      <c r="BZL51"/>
      <c r="BZM51"/>
      <c r="BZN51"/>
      <c r="BZO51"/>
      <c r="BZP51"/>
      <c r="BZQ51"/>
      <c r="BZR51"/>
      <c r="BZS51"/>
      <c r="BZT51"/>
      <c r="BZU51"/>
      <c r="BZV51"/>
      <c r="BZW51"/>
      <c r="BZX51"/>
      <c r="BZY51"/>
      <c r="BZZ51"/>
      <c r="CAA51"/>
      <c r="CAB51"/>
      <c r="CAC51"/>
      <c r="CAD51"/>
      <c r="CAE51"/>
      <c r="CAF51"/>
      <c r="CAG51"/>
      <c r="CAH51"/>
      <c r="CAI51"/>
      <c r="CAJ51"/>
      <c r="CAK51"/>
      <c r="CAL51"/>
      <c r="CAM51"/>
      <c r="CAN51"/>
      <c r="CAO51"/>
      <c r="CAP51"/>
      <c r="CAQ51"/>
      <c r="CAR51"/>
      <c r="CAS51"/>
      <c r="CAT51"/>
      <c r="CAU51"/>
      <c r="CAV51"/>
      <c r="CAW51"/>
      <c r="CAX51"/>
      <c r="CAY51"/>
      <c r="CAZ51"/>
      <c r="CBA51"/>
      <c r="CBB51"/>
      <c r="CBC51"/>
      <c r="CBD51"/>
      <c r="CBE51"/>
      <c r="CBF51"/>
      <c r="CBG51"/>
      <c r="CBH51"/>
      <c r="CBI51"/>
      <c r="CBJ51"/>
      <c r="CBK51"/>
      <c r="CBL51"/>
      <c r="CBM51"/>
      <c r="CBN51"/>
      <c r="CBO51"/>
      <c r="CBP51"/>
      <c r="CBQ51"/>
      <c r="CBR51"/>
      <c r="CBS51"/>
      <c r="CBT51"/>
      <c r="CBU51"/>
      <c r="CBV51"/>
      <c r="CBW51"/>
      <c r="CBX51"/>
      <c r="CBY51"/>
      <c r="CBZ51"/>
      <c r="CCA51"/>
      <c r="CCB51"/>
      <c r="CCC51"/>
      <c r="CCD51"/>
      <c r="CCE51"/>
      <c r="CCF51"/>
      <c r="CCG51"/>
      <c r="CCH51"/>
      <c r="CCI51"/>
      <c r="CCJ51"/>
      <c r="CCK51"/>
      <c r="CCL51"/>
      <c r="CCM51"/>
      <c r="CCN51"/>
      <c r="CCO51"/>
      <c r="CCP51"/>
      <c r="CCQ51"/>
      <c r="CCR51"/>
      <c r="CCS51"/>
      <c r="CCT51"/>
      <c r="CCU51"/>
      <c r="CCV51"/>
      <c r="CCW51"/>
      <c r="CCX51"/>
      <c r="CCY51"/>
      <c r="CCZ51"/>
      <c r="CDA51"/>
      <c r="CDB51"/>
      <c r="CDC51"/>
      <c r="CDD51"/>
      <c r="CDE51"/>
      <c r="CDF51"/>
      <c r="CDG51"/>
      <c r="CDH51"/>
      <c r="CDI51"/>
      <c r="CDJ51"/>
      <c r="CDK51"/>
      <c r="CDL51"/>
      <c r="CDM51"/>
      <c r="CDN51"/>
      <c r="CDO51"/>
      <c r="CDP51"/>
      <c r="CDQ51"/>
      <c r="CDR51"/>
      <c r="CDS51"/>
      <c r="CDT51"/>
      <c r="CDU51"/>
      <c r="CDV51"/>
      <c r="CDW51"/>
      <c r="CDX51"/>
      <c r="CDY51"/>
      <c r="CDZ51"/>
      <c r="CEA51"/>
      <c r="CEB51"/>
      <c r="CEC51"/>
      <c r="CED51"/>
      <c r="CEE51"/>
      <c r="CEF51"/>
      <c r="CEG51"/>
      <c r="CEH51"/>
      <c r="CEI51"/>
      <c r="CEJ51"/>
      <c r="CEK51"/>
      <c r="CEL51"/>
      <c r="CEM51"/>
      <c r="CEN51"/>
      <c r="CEO51"/>
      <c r="CEP51"/>
      <c r="CEQ51"/>
      <c r="CER51"/>
      <c r="CES51"/>
      <c r="CET51"/>
      <c r="CEU51"/>
      <c r="CEV51"/>
      <c r="CEW51"/>
      <c r="CEX51"/>
      <c r="CEY51"/>
      <c r="CEZ51"/>
      <c r="CFA51"/>
      <c r="CFB51"/>
      <c r="CFC51"/>
      <c r="CFD51"/>
      <c r="CFE51"/>
      <c r="CFF51"/>
      <c r="CFG51"/>
      <c r="CFH51"/>
      <c r="CFI51"/>
      <c r="CFJ51"/>
      <c r="CFK51"/>
      <c r="CFL51"/>
      <c r="CFM51"/>
      <c r="CFN51"/>
      <c r="CFO51"/>
      <c r="CFP51"/>
      <c r="CFQ51"/>
      <c r="CFR51"/>
      <c r="CFS51"/>
      <c r="CFT51"/>
      <c r="CFU51"/>
      <c r="CFV51"/>
      <c r="CFW51"/>
      <c r="CFX51"/>
      <c r="CFY51"/>
      <c r="CFZ51"/>
      <c r="CGA51"/>
      <c r="CGB51"/>
      <c r="CGC51"/>
      <c r="CGD51"/>
      <c r="CGE51"/>
      <c r="CGF51"/>
      <c r="CGG51"/>
      <c r="CGH51"/>
      <c r="CGI51"/>
      <c r="CGJ51"/>
      <c r="CGK51"/>
      <c r="CGL51"/>
      <c r="CGM51"/>
      <c r="CGN51"/>
      <c r="CGO51"/>
      <c r="CGP51"/>
      <c r="CGQ51"/>
      <c r="CGR51"/>
      <c r="CGS51"/>
      <c r="CGT51"/>
      <c r="CGU51"/>
      <c r="CGV51"/>
      <c r="CGW51"/>
      <c r="CGX51"/>
      <c r="CGY51"/>
      <c r="CGZ51"/>
      <c r="CHA51"/>
      <c r="CHB51"/>
      <c r="CHC51"/>
      <c r="CHD51"/>
      <c r="CHE51"/>
      <c r="CHF51"/>
      <c r="CHG51"/>
      <c r="CHH51"/>
      <c r="CHI51"/>
      <c r="CHJ51"/>
      <c r="CHK51"/>
      <c r="CHL51"/>
      <c r="CHM51"/>
      <c r="CHN51"/>
      <c r="CHO51"/>
      <c r="CHP51"/>
      <c r="CHQ51"/>
      <c r="CHR51"/>
      <c r="CHS51"/>
      <c r="CHT51"/>
      <c r="CHU51"/>
      <c r="CHV51"/>
      <c r="CHW51"/>
      <c r="CHX51"/>
      <c r="CHY51"/>
      <c r="CHZ51"/>
      <c r="CIA51"/>
      <c r="CIB51"/>
      <c r="CIC51"/>
      <c r="CID51"/>
      <c r="CIE51"/>
      <c r="CIF51"/>
      <c r="CIG51"/>
      <c r="CIH51"/>
      <c r="CII51"/>
      <c r="CIJ51"/>
      <c r="CIK51"/>
      <c r="CIL51"/>
      <c r="CIM51"/>
      <c r="CIN51"/>
      <c r="CIO51"/>
      <c r="CIP51"/>
      <c r="CIQ51"/>
      <c r="CIR51"/>
      <c r="CIS51"/>
      <c r="CIT51"/>
      <c r="CIU51"/>
      <c r="CIV51"/>
      <c r="CIW51"/>
      <c r="CIX51"/>
      <c r="CIY51"/>
      <c r="CIZ51"/>
      <c r="CJA51"/>
      <c r="CJB51"/>
      <c r="CJC51"/>
      <c r="CJD51"/>
      <c r="CJE51"/>
      <c r="CJF51"/>
      <c r="CJG51"/>
      <c r="CJH51"/>
      <c r="CJI51"/>
      <c r="CJJ51"/>
      <c r="CJK51"/>
      <c r="CJL51"/>
      <c r="CJM51"/>
      <c r="CJN51"/>
      <c r="CJO51"/>
      <c r="CJP51"/>
      <c r="CJQ51"/>
      <c r="CJR51"/>
      <c r="CJS51"/>
      <c r="CJT51"/>
      <c r="CJU51"/>
      <c r="CJV51"/>
      <c r="CJW51"/>
      <c r="CJX51"/>
      <c r="CJY51"/>
      <c r="CJZ51"/>
      <c r="CKA51"/>
      <c r="CKB51"/>
      <c r="CKC51"/>
      <c r="CKD51"/>
      <c r="CKE51"/>
      <c r="CKF51"/>
      <c r="CKG51"/>
      <c r="CKH51"/>
      <c r="CKI51"/>
      <c r="CKJ51"/>
      <c r="CKK51"/>
      <c r="CKL51"/>
      <c r="CKM51"/>
      <c r="CKN51"/>
      <c r="CKO51"/>
      <c r="CKP51"/>
      <c r="CKQ51"/>
      <c r="CKR51"/>
      <c r="CKS51"/>
      <c r="CKT51"/>
      <c r="CKU51"/>
      <c r="CKV51"/>
      <c r="CKW51"/>
      <c r="CKX51"/>
      <c r="CKY51"/>
      <c r="CKZ51"/>
      <c r="CLA51"/>
      <c r="CLB51"/>
      <c r="CLC51"/>
      <c r="CLD51"/>
      <c r="CLE51"/>
      <c r="CLF51"/>
      <c r="CLG51"/>
      <c r="CLH51"/>
      <c r="CLI51"/>
      <c r="CLJ51"/>
      <c r="CLK51"/>
      <c r="CLL51"/>
      <c r="CLM51"/>
      <c r="CLN51"/>
      <c r="CLO51"/>
      <c r="CLP51"/>
      <c r="CLQ51"/>
      <c r="CLR51"/>
      <c r="CLS51"/>
      <c r="CLT51"/>
      <c r="CLU51"/>
      <c r="CLV51"/>
      <c r="CLW51"/>
      <c r="CLX51"/>
      <c r="CLY51"/>
      <c r="CLZ51"/>
      <c r="CMA51"/>
      <c r="CMB51"/>
      <c r="CMC51"/>
      <c r="CMD51"/>
      <c r="CME51"/>
      <c r="CMF51"/>
      <c r="CMG51"/>
      <c r="CMH51"/>
      <c r="CMI51"/>
      <c r="CMJ51"/>
      <c r="CMK51"/>
      <c r="CML51"/>
      <c r="CMM51"/>
      <c r="CMN51"/>
      <c r="CMO51"/>
      <c r="CMP51"/>
      <c r="CMQ51"/>
      <c r="CMR51"/>
      <c r="CMS51"/>
      <c r="CMT51"/>
      <c r="CMU51"/>
      <c r="CMV51"/>
      <c r="CMW51"/>
      <c r="CMX51"/>
      <c r="CMY51"/>
      <c r="CMZ51"/>
      <c r="CNA51"/>
      <c r="CNB51"/>
      <c r="CNC51"/>
      <c r="CND51"/>
      <c r="CNE51"/>
      <c r="CNF51"/>
      <c r="CNG51"/>
      <c r="CNH51"/>
      <c r="CNI51"/>
      <c r="CNJ51"/>
      <c r="CNK51"/>
      <c r="CNL51"/>
      <c r="CNM51"/>
      <c r="CNN51"/>
      <c r="CNO51"/>
      <c r="CNP51"/>
      <c r="CNQ51"/>
      <c r="CNR51"/>
      <c r="CNS51"/>
      <c r="CNT51"/>
      <c r="CNU51"/>
      <c r="CNV51"/>
      <c r="CNW51"/>
      <c r="CNX51"/>
      <c r="CNY51"/>
      <c r="CNZ51"/>
      <c r="COA51"/>
      <c r="COB51"/>
      <c r="COC51"/>
      <c r="COD51"/>
      <c r="COE51"/>
      <c r="COF51"/>
      <c r="COG51"/>
      <c r="COH51"/>
      <c r="COI51"/>
      <c r="COJ51"/>
      <c r="COK51"/>
      <c r="COL51"/>
      <c r="COM51"/>
      <c r="CON51"/>
      <c r="COO51"/>
      <c r="COP51"/>
      <c r="COQ51"/>
      <c r="COR51"/>
      <c r="COS51"/>
      <c r="COT51"/>
      <c r="COU51"/>
      <c r="COV51"/>
      <c r="COW51"/>
      <c r="COX51"/>
      <c r="COY51"/>
      <c r="COZ51"/>
      <c r="CPA51"/>
      <c r="CPB51"/>
      <c r="CPC51"/>
      <c r="CPD51"/>
      <c r="CPE51"/>
      <c r="CPF51"/>
      <c r="CPG51"/>
      <c r="CPH51"/>
      <c r="CPI51"/>
      <c r="CPJ51"/>
      <c r="CPK51"/>
      <c r="CPL51"/>
      <c r="CPM51"/>
      <c r="CPN51"/>
      <c r="CPO51"/>
      <c r="CPP51"/>
      <c r="CPQ51"/>
      <c r="CPR51"/>
      <c r="CPS51"/>
      <c r="CPT51"/>
      <c r="CPU51"/>
      <c r="CPV51"/>
      <c r="CPW51"/>
      <c r="CPX51"/>
      <c r="CPY51"/>
      <c r="CPZ51"/>
      <c r="CQA51"/>
      <c r="CQB51"/>
      <c r="CQC51"/>
      <c r="CQD51"/>
      <c r="CQE51"/>
      <c r="CQF51"/>
      <c r="CQG51"/>
      <c r="CQH51"/>
      <c r="CQI51"/>
      <c r="CQJ51"/>
      <c r="CQK51"/>
      <c r="CQL51"/>
      <c r="CQM51"/>
      <c r="CQN51"/>
      <c r="CQO51"/>
      <c r="CQP51"/>
      <c r="CQQ51"/>
      <c r="CQR51"/>
      <c r="CQS51"/>
      <c r="CQT51"/>
      <c r="CQU51"/>
      <c r="CQV51"/>
      <c r="CQW51"/>
      <c r="CQX51"/>
      <c r="CQY51"/>
      <c r="CQZ51"/>
      <c r="CRA51"/>
      <c r="CRB51"/>
      <c r="CRC51"/>
      <c r="CRD51"/>
      <c r="CRE51"/>
      <c r="CRF51"/>
      <c r="CRG51"/>
      <c r="CRH51"/>
      <c r="CRI51"/>
      <c r="CRJ51"/>
      <c r="CRK51"/>
      <c r="CRL51"/>
      <c r="CRM51"/>
      <c r="CRN51"/>
      <c r="CRO51"/>
      <c r="CRP51"/>
      <c r="CRQ51"/>
      <c r="CRR51"/>
      <c r="CRS51"/>
      <c r="CRT51"/>
      <c r="CRU51"/>
      <c r="CRV51"/>
      <c r="CRW51"/>
      <c r="CRX51"/>
      <c r="CRY51"/>
      <c r="CRZ51"/>
      <c r="CSA51"/>
      <c r="CSB51"/>
      <c r="CSC51"/>
      <c r="CSD51"/>
      <c r="CSE51"/>
      <c r="CSF51"/>
      <c r="CSG51"/>
      <c r="CSH51"/>
      <c r="CSI51"/>
      <c r="CSJ51"/>
      <c r="CSK51"/>
      <c r="CSL51"/>
      <c r="CSM51"/>
      <c r="CSN51"/>
      <c r="CSO51"/>
      <c r="CSP51"/>
      <c r="CSQ51"/>
      <c r="CSR51"/>
      <c r="CSS51"/>
      <c r="CST51"/>
      <c r="CSU51"/>
      <c r="CSV51"/>
      <c r="CSW51"/>
      <c r="CSX51"/>
      <c r="CSY51"/>
      <c r="CSZ51"/>
      <c r="CTA51"/>
      <c r="CTB51"/>
      <c r="CTC51"/>
      <c r="CTD51"/>
      <c r="CTE51"/>
      <c r="CTF51"/>
      <c r="CTG51"/>
      <c r="CTH51"/>
      <c r="CTI51"/>
      <c r="CTJ51"/>
      <c r="CTK51"/>
      <c r="CTL51"/>
      <c r="CTM51"/>
      <c r="CTN51"/>
      <c r="CTO51"/>
      <c r="CTP51"/>
      <c r="CTQ51"/>
      <c r="CTR51"/>
      <c r="CTS51"/>
      <c r="CTT51"/>
      <c r="CTU51"/>
      <c r="CTV51"/>
      <c r="CTW51"/>
      <c r="CTX51"/>
      <c r="CTY51"/>
      <c r="CTZ51"/>
      <c r="CUA51"/>
      <c r="CUB51"/>
      <c r="CUC51"/>
      <c r="CUD51"/>
      <c r="CUE51"/>
      <c r="CUF51"/>
      <c r="CUG51"/>
      <c r="CUH51"/>
      <c r="CUI51"/>
      <c r="CUJ51"/>
      <c r="CUK51"/>
      <c r="CUL51"/>
      <c r="CUM51"/>
      <c r="CUN51"/>
      <c r="CUO51"/>
      <c r="CUP51"/>
      <c r="CUQ51"/>
      <c r="CUR51"/>
      <c r="CUS51"/>
      <c r="CUT51"/>
      <c r="CUU51"/>
      <c r="CUV51"/>
      <c r="CUW51"/>
      <c r="CUX51"/>
      <c r="CUY51"/>
      <c r="CUZ51"/>
      <c r="CVA51"/>
      <c r="CVB51"/>
      <c r="CVC51"/>
      <c r="CVD51"/>
      <c r="CVE51"/>
      <c r="CVF51"/>
      <c r="CVG51"/>
      <c r="CVH51"/>
      <c r="CVI51"/>
      <c r="CVJ51"/>
      <c r="CVK51"/>
      <c r="CVL51"/>
      <c r="CVM51"/>
      <c r="CVN51"/>
      <c r="CVO51"/>
      <c r="CVP51"/>
      <c r="CVQ51"/>
      <c r="CVR51"/>
      <c r="CVS51"/>
      <c r="CVT51"/>
      <c r="CVU51"/>
      <c r="CVV51"/>
      <c r="CVW51"/>
      <c r="CVX51"/>
      <c r="CVY51"/>
      <c r="CVZ51"/>
      <c r="CWA51"/>
      <c r="CWB51"/>
      <c r="CWC51"/>
      <c r="CWD51"/>
      <c r="CWE51"/>
      <c r="CWF51"/>
      <c r="CWG51"/>
      <c r="CWH51"/>
      <c r="CWI51"/>
      <c r="CWJ51"/>
      <c r="CWK51"/>
      <c r="CWL51"/>
      <c r="CWM51"/>
      <c r="CWN51"/>
      <c r="CWO51"/>
      <c r="CWP51"/>
      <c r="CWQ51"/>
      <c r="CWR51"/>
      <c r="CWS51"/>
      <c r="CWT51"/>
      <c r="CWU51"/>
      <c r="CWV51"/>
      <c r="CWW51"/>
      <c r="CWX51"/>
      <c r="CWY51"/>
      <c r="CWZ51"/>
      <c r="CXA51"/>
      <c r="CXB51"/>
      <c r="CXC51"/>
      <c r="CXD51"/>
      <c r="CXE51"/>
      <c r="CXF51"/>
      <c r="CXG51"/>
      <c r="CXH51"/>
      <c r="CXI51"/>
      <c r="CXJ51"/>
      <c r="CXK51"/>
      <c r="CXL51"/>
      <c r="CXM51"/>
      <c r="CXN51"/>
      <c r="CXO51"/>
      <c r="CXP51"/>
      <c r="CXQ51"/>
      <c r="CXR51"/>
      <c r="CXS51"/>
      <c r="CXT51"/>
      <c r="CXU51"/>
      <c r="CXV51"/>
      <c r="CXW51"/>
      <c r="CXX51"/>
      <c r="CXY51"/>
      <c r="CXZ51"/>
      <c r="CYA51"/>
      <c r="CYB51"/>
      <c r="CYC51"/>
      <c r="CYD51"/>
      <c r="CYE51"/>
      <c r="CYF51"/>
      <c r="CYG51"/>
      <c r="CYH51"/>
      <c r="CYI51"/>
      <c r="CYJ51"/>
      <c r="CYK51"/>
      <c r="CYL51"/>
      <c r="CYM51"/>
      <c r="CYN51"/>
      <c r="CYO51"/>
      <c r="CYP51"/>
      <c r="CYQ51"/>
      <c r="CYR51"/>
      <c r="CYS51"/>
      <c r="CYT51"/>
      <c r="CYU51"/>
      <c r="CYV51"/>
      <c r="CYW51"/>
      <c r="CYX51"/>
      <c r="CYY51"/>
      <c r="CYZ51"/>
      <c r="CZA51"/>
      <c r="CZB51"/>
      <c r="CZC51"/>
      <c r="CZD51"/>
      <c r="CZE51"/>
      <c r="CZF51"/>
      <c r="CZG51"/>
      <c r="CZH51"/>
      <c r="CZI51"/>
      <c r="CZJ51"/>
      <c r="CZK51"/>
      <c r="CZL51"/>
      <c r="CZM51"/>
      <c r="CZN51"/>
      <c r="CZO51"/>
      <c r="CZP51"/>
      <c r="CZQ51"/>
      <c r="CZR51"/>
      <c r="CZS51"/>
      <c r="CZT51"/>
      <c r="CZU51"/>
      <c r="CZV51"/>
      <c r="CZW51"/>
      <c r="CZX51"/>
      <c r="CZY51"/>
      <c r="CZZ51"/>
      <c r="DAA51"/>
      <c r="DAB51"/>
      <c r="DAC51"/>
      <c r="DAD51"/>
      <c r="DAE51"/>
      <c r="DAF51"/>
      <c r="DAG51"/>
      <c r="DAH51"/>
      <c r="DAI51"/>
      <c r="DAJ51"/>
      <c r="DAK51"/>
      <c r="DAL51"/>
      <c r="DAM51"/>
      <c r="DAN51"/>
      <c r="DAO51"/>
      <c r="DAP51"/>
      <c r="DAQ51"/>
      <c r="DAR51"/>
      <c r="DAS51"/>
      <c r="DAT51"/>
      <c r="DAU51"/>
      <c r="DAV51"/>
      <c r="DAW51"/>
      <c r="DAX51"/>
      <c r="DAY51"/>
      <c r="DAZ51"/>
      <c r="DBA51"/>
      <c r="DBB51"/>
      <c r="DBC51"/>
      <c r="DBD51"/>
      <c r="DBE51"/>
      <c r="DBF51"/>
      <c r="DBG51"/>
      <c r="DBH51"/>
      <c r="DBI51"/>
      <c r="DBJ51"/>
      <c r="DBK51"/>
      <c r="DBL51"/>
      <c r="DBM51"/>
      <c r="DBN51"/>
      <c r="DBO51"/>
      <c r="DBP51"/>
      <c r="DBQ51"/>
      <c r="DBR51"/>
      <c r="DBS51"/>
      <c r="DBT51"/>
      <c r="DBU51"/>
      <c r="DBV51"/>
      <c r="DBW51"/>
      <c r="DBX51"/>
      <c r="DBY51"/>
      <c r="DBZ51"/>
      <c r="DCA51"/>
      <c r="DCB51"/>
      <c r="DCC51"/>
      <c r="DCD51"/>
      <c r="DCE51"/>
      <c r="DCF51"/>
      <c r="DCG51"/>
      <c r="DCH51"/>
      <c r="DCI51"/>
      <c r="DCJ51"/>
      <c r="DCK51"/>
      <c r="DCL51"/>
      <c r="DCM51"/>
      <c r="DCN51"/>
      <c r="DCO51"/>
      <c r="DCP51"/>
      <c r="DCQ51"/>
      <c r="DCR51"/>
      <c r="DCS51"/>
      <c r="DCT51"/>
      <c r="DCU51"/>
      <c r="DCV51"/>
      <c r="DCW51"/>
      <c r="DCX51"/>
      <c r="DCY51"/>
      <c r="DCZ51"/>
      <c r="DDA51"/>
      <c r="DDB51"/>
      <c r="DDC51"/>
      <c r="DDD51"/>
      <c r="DDE51"/>
      <c r="DDF51"/>
      <c r="DDG51"/>
      <c r="DDH51"/>
      <c r="DDI51"/>
      <c r="DDJ51"/>
      <c r="DDK51"/>
      <c r="DDL51"/>
      <c r="DDM51"/>
      <c r="DDN51"/>
      <c r="DDO51"/>
      <c r="DDP51"/>
      <c r="DDQ51"/>
      <c r="DDR51"/>
      <c r="DDS51"/>
      <c r="DDT51"/>
      <c r="DDU51"/>
      <c r="DDV51"/>
      <c r="DDW51"/>
      <c r="DDX51"/>
      <c r="DDY51"/>
      <c r="DDZ51"/>
      <c r="DEA51"/>
      <c r="DEB51"/>
      <c r="DEC51"/>
      <c r="DED51"/>
      <c r="DEE51"/>
      <c r="DEF51"/>
      <c r="DEG51"/>
      <c r="DEH51"/>
      <c r="DEI51"/>
      <c r="DEJ51"/>
      <c r="DEK51"/>
      <c r="DEL51"/>
      <c r="DEM51"/>
      <c r="DEN51"/>
      <c r="DEO51"/>
      <c r="DEP51"/>
      <c r="DEQ51"/>
      <c r="DER51"/>
      <c r="DES51"/>
      <c r="DET51"/>
      <c r="DEU51"/>
      <c r="DEV51"/>
      <c r="DEW51"/>
      <c r="DEX51"/>
      <c r="DEY51"/>
      <c r="DEZ51"/>
      <c r="DFA51"/>
      <c r="DFB51"/>
      <c r="DFC51"/>
      <c r="DFD51"/>
      <c r="DFE51"/>
      <c r="DFF51"/>
      <c r="DFG51"/>
      <c r="DFH51"/>
      <c r="DFI51"/>
      <c r="DFJ51"/>
      <c r="DFK51"/>
      <c r="DFL51"/>
      <c r="DFM51"/>
      <c r="DFN51"/>
      <c r="DFO51"/>
      <c r="DFP51"/>
      <c r="DFQ51"/>
      <c r="DFR51"/>
      <c r="DFS51"/>
      <c r="DFT51"/>
      <c r="DFU51"/>
      <c r="DFV51"/>
      <c r="DFW51"/>
      <c r="DFX51"/>
      <c r="DFY51"/>
      <c r="DFZ51"/>
      <c r="DGA51"/>
      <c r="DGB51"/>
      <c r="DGC51"/>
      <c r="DGD51"/>
      <c r="DGE51"/>
      <c r="DGF51"/>
      <c r="DGG51"/>
      <c r="DGH51"/>
      <c r="DGI51"/>
      <c r="DGJ51"/>
      <c r="DGK51"/>
      <c r="DGL51"/>
      <c r="DGM51"/>
      <c r="DGN51"/>
      <c r="DGO51"/>
      <c r="DGP51"/>
      <c r="DGQ51"/>
      <c r="DGR51"/>
      <c r="DGS51"/>
      <c r="DGT51"/>
      <c r="DGU51"/>
      <c r="DGV51"/>
      <c r="DGW51"/>
      <c r="DGX51"/>
      <c r="DGY51"/>
      <c r="DGZ51"/>
      <c r="DHA51"/>
      <c r="DHB51"/>
      <c r="DHC51"/>
      <c r="DHD51"/>
      <c r="DHE51"/>
      <c r="DHF51"/>
      <c r="DHG51"/>
      <c r="DHH51"/>
      <c r="DHI51"/>
      <c r="DHJ51"/>
      <c r="DHK51"/>
      <c r="DHL51"/>
      <c r="DHM51"/>
      <c r="DHN51"/>
      <c r="DHO51"/>
      <c r="DHP51"/>
      <c r="DHQ51"/>
      <c r="DHR51"/>
      <c r="DHS51"/>
      <c r="DHT51"/>
      <c r="DHU51"/>
      <c r="DHV51"/>
      <c r="DHW51"/>
      <c r="DHX51"/>
      <c r="DHY51"/>
      <c r="DHZ51"/>
      <c r="DIA51"/>
      <c r="DIB51"/>
      <c r="DIC51"/>
      <c r="DID51"/>
      <c r="DIE51"/>
      <c r="DIF51"/>
      <c r="DIG51"/>
      <c r="DIH51"/>
      <c r="DII51"/>
      <c r="DIJ51"/>
      <c r="DIK51"/>
      <c r="DIL51"/>
      <c r="DIM51"/>
      <c r="DIN51"/>
      <c r="DIO51"/>
      <c r="DIP51"/>
      <c r="DIQ51"/>
      <c r="DIR51"/>
      <c r="DIS51"/>
      <c r="DIT51"/>
      <c r="DIU51"/>
      <c r="DIV51"/>
      <c r="DIW51"/>
      <c r="DIX51"/>
      <c r="DIY51"/>
      <c r="DIZ51"/>
      <c r="DJA51"/>
      <c r="DJB51"/>
      <c r="DJC51"/>
      <c r="DJD51"/>
      <c r="DJE51"/>
      <c r="DJF51"/>
      <c r="DJG51"/>
      <c r="DJH51"/>
      <c r="DJI51"/>
      <c r="DJJ51"/>
      <c r="DJK51"/>
      <c r="DJL51"/>
      <c r="DJM51"/>
      <c r="DJN51"/>
      <c r="DJO51"/>
      <c r="DJP51"/>
      <c r="DJQ51"/>
      <c r="DJR51"/>
      <c r="DJS51"/>
      <c r="DJT51"/>
      <c r="DJU51"/>
      <c r="DJV51"/>
      <c r="DJW51"/>
      <c r="DJX51"/>
      <c r="DJY51"/>
      <c r="DJZ51"/>
      <c r="DKA51"/>
      <c r="DKB51"/>
      <c r="DKC51"/>
      <c r="DKD51"/>
      <c r="DKE51"/>
      <c r="DKF51"/>
      <c r="DKG51"/>
      <c r="DKH51"/>
      <c r="DKI51"/>
      <c r="DKJ51"/>
      <c r="DKK51"/>
      <c r="DKL51"/>
      <c r="DKM51"/>
      <c r="DKN51"/>
      <c r="DKO51"/>
      <c r="DKP51"/>
      <c r="DKQ51"/>
      <c r="DKR51"/>
      <c r="DKS51"/>
      <c r="DKT51"/>
      <c r="DKU51"/>
      <c r="DKV51"/>
      <c r="DKW51"/>
      <c r="DKX51"/>
      <c r="DKY51"/>
      <c r="DKZ51"/>
      <c r="DLA51"/>
      <c r="DLB51"/>
      <c r="DLC51"/>
      <c r="DLD51"/>
      <c r="DLE51"/>
      <c r="DLF51"/>
      <c r="DLG51"/>
      <c r="DLH51"/>
      <c r="DLI51"/>
      <c r="DLJ51"/>
      <c r="DLK51"/>
      <c r="DLL51"/>
      <c r="DLM51"/>
      <c r="DLN51"/>
      <c r="DLO51"/>
      <c r="DLP51"/>
      <c r="DLQ51"/>
      <c r="DLR51"/>
      <c r="DLS51"/>
      <c r="DLT51"/>
      <c r="DLU51"/>
      <c r="DLV51"/>
      <c r="DLW51"/>
      <c r="DLX51"/>
      <c r="DLY51"/>
      <c r="DLZ51"/>
      <c r="DMA51"/>
      <c r="DMB51"/>
      <c r="DMC51"/>
      <c r="DMD51"/>
      <c r="DME51"/>
      <c r="DMF51"/>
      <c r="DMG51"/>
      <c r="DMH51"/>
      <c r="DMI51"/>
      <c r="DMJ51"/>
      <c r="DMK51"/>
      <c r="DML51"/>
      <c r="DMM51"/>
      <c r="DMN51"/>
      <c r="DMO51"/>
      <c r="DMP51"/>
      <c r="DMQ51"/>
      <c r="DMR51"/>
      <c r="DMS51"/>
      <c r="DMT51"/>
      <c r="DMU51"/>
      <c r="DMV51"/>
      <c r="DMW51"/>
      <c r="DMX51"/>
      <c r="DMY51"/>
      <c r="DMZ51"/>
      <c r="DNA51"/>
      <c r="DNB51"/>
      <c r="DNC51"/>
      <c r="DND51"/>
      <c r="DNE51"/>
      <c r="DNF51"/>
      <c r="DNG51"/>
      <c r="DNH51"/>
      <c r="DNI51"/>
      <c r="DNJ51"/>
      <c r="DNK51"/>
      <c r="DNL51"/>
      <c r="DNM51"/>
      <c r="DNN51"/>
      <c r="DNO51"/>
      <c r="DNP51"/>
      <c r="DNQ51"/>
      <c r="DNR51"/>
      <c r="DNS51"/>
      <c r="DNT51"/>
      <c r="DNU51"/>
      <c r="DNV51"/>
      <c r="DNW51"/>
      <c r="DNX51"/>
      <c r="DNY51"/>
      <c r="DNZ51"/>
      <c r="DOA51"/>
      <c r="DOB51"/>
      <c r="DOC51"/>
      <c r="DOD51"/>
      <c r="DOE51"/>
      <c r="DOF51"/>
      <c r="DOG51"/>
      <c r="DOH51"/>
      <c r="DOI51"/>
      <c r="DOJ51"/>
      <c r="DOK51"/>
      <c r="DOL51"/>
      <c r="DOM51"/>
      <c r="DON51"/>
      <c r="DOO51"/>
      <c r="DOP51"/>
      <c r="DOQ51"/>
      <c r="DOR51"/>
      <c r="DOS51"/>
      <c r="DOT51"/>
      <c r="DOU51"/>
      <c r="DOV51"/>
      <c r="DOW51"/>
      <c r="DOX51"/>
      <c r="DOY51"/>
      <c r="DOZ51"/>
      <c r="DPA51"/>
      <c r="DPB51"/>
      <c r="DPC51"/>
      <c r="DPD51"/>
      <c r="DPE51"/>
      <c r="DPF51"/>
      <c r="DPG51"/>
      <c r="DPH51"/>
      <c r="DPI51"/>
      <c r="DPJ51"/>
      <c r="DPK51"/>
      <c r="DPL51"/>
      <c r="DPM51"/>
      <c r="DPN51"/>
      <c r="DPO51"/>
      <c r="DPP51"/>
      <c r="DPQ51"/>
      <c r="DPR51"/>
      <c r="DPS51"/>
      <c r="DPT51"/>
      <c r="DPU51"/>
      <c r="DPV51"/>
      <c r="DPW51"/>
      <c r="DPX51"/>
      <c r="DPY51"/>
      <c r="DPZ51"/>
      <c r="DQA51"/>
      <c r="DQB51"/>
      <c r="DQC51"/>
      <c r="DQD51"/>
      <c r="DQE51"/>
      <c r="DQF51"/>
      <c r="DQG51"/>
      <c r="DQH51"/>
      <c r="DQI51"/>
      <c r="DQJ51"/>
      <c r="DQK51"/>
      <c r="DQL51"/>
      <c r="DQM51"/>
      <c r="DQN51"/>
      <c r="DQO51"/>
      <c r="DQP51"/>
      <c r="DQQ51"/>
      <c r="DQR51"/>
      <c r="DQS51"/>
      <c r="DQT51"/>
      <c r="DQU51"/>
      <c r="DQV51"/>
      <c r="DQW51"/>
      <c r="DQX51"/>
      <c r="DQY51"/>
      <c r="DQZ51"/>
      <c r="DRA51"/>
      <c r="DRB51"/>
      <c r="DRC51"/>
      <c r="DRD51"/>
      <c r="DRE51"/>
      <c r="DRF51"/>
      <c r="DRG51"/>
      <c r="DRH51"/>
      <c r="DRI51"/>
      <c r="DRJ51"/>
      <c r="DRK51"/>
      <c r="DRL51"/>
      <c r="DRM51"/>
      <c r="DRN51"/>
      <c r="DRO51"/>
      <c r="DRP51"/>
      <c r="DRQ51"/>
      <c r="DRR51"/>
      <c r="DRS51"/>
      <c r="DRT51"/>
      <c r="DRU51"/>
      <c r="DRV51"/>
      <c r="DRW51"/>
      <c r="DRX51"/>
      <c r="DRY51"/>
      <c r="DRZ51"/>
      <c r="DSA51"/>
      <c r="DSB51"/>
      <c r="DSC51"/>
      <c r="DSD51"/>
      <c r="DSE51"/>
      <c r="DSF51"/>
      <c r="DSG51"/>
      <c r="DSH51"/>
      <c r="DSI51"/>
      <c r="DSJ51"/>
      <c r="DSK51"/>
      <c r="DSL51"/>
      <c r="DSM51"/>
      <c r="DSN51"/>
      <c r="DSO51"/>
      <c r="DSP51"/>
      <c r="DSQ51"/>
      <c r="DSR51"/>
      <c r="DSS51"/>
      <c r="DST51"/>
      <c r="DSU51"/>
      <c r="DSV51"/>
      <c r="DSW51"/>
      <c r="DSX51"/>
      <c r="DSY51"/>
      <c r="DSZ51"/>
      <c r="DTA51"/>
      <c r="DTB51"/>
      <c r="DTC51"/>
      <c r="DTD51"/>
      <c r="DTE51"/>
      <c r="DTF51"/>
      <c r="DTG51"/>
      <c r="DTH51"/>
      <c r="DTI51"/>
      <c r="DTJ51"/>
      <c r="DTK51"/>
      <c r="DTL51"/>
      <c r="DTM51"/>
      <c r="DTN51"/>
      <c r="DTO51"/>
      <c r="DTP51"/>
      <c r="DTQ51"/>
      <c r="DTR51"/>
      <c r="DTS51"/>
      <c r="DTT51"/>
      <c r="DTU51"/>
      <c r="DTV51"/>
      <c r="DTW51"/>
      <c r="DTX51"/>
      <c r="DTY51"/>
      <c r="DTZ51"/>
      <c r="DUA51"/>
      <c r="DUB51"/>
      <c r="DUC51"/>
      <c r="DUD51"/>
      <c r="DUE51"/>
      <c r="DUF51"/>
      <c r="DUG51"/>
      <c r="DUH51"/>
      <c r="DUI51"/>
      <c r="DUJ51"/>
      <c r="DUK51"/>
      <c r="DUL51"/>
      <c r="DUM51"/>
      <c r="DUN51"/>
      <c r="DUO51"/>
      <c r="DUP51"/>
      <c r="DUQ51"/>
      <c r="DUR51"/>
      <c r="DUS51"/>
      <c r="DUT51"/>
      <c r="DUU51"/>
      <c r="DUV51"/>
      <c r="DUW51"/>
      <c r="DUX51"/>
      <c r="DUY51"/>
      <c r="DUZ51"/>
      <c r="DVA51"/>
      <c r="DVB51"/>
      <c r="DVC51"/>
      <c r="DVD51"/>
      <c r="DVE51"/>
      <c r="DVF51"/>
      <c r="DVG51"/>
      <c r="DVH51"/>
      <c r="DVI51"/>
      <c r="DVJ51"/>
      <c r="DVK51"/>
      <c r="DVL51"/>
      <c r="DVM51"/>
      <c r="DVN51"/>
      <c r="DVO51"/>
      <c r="DVP51"/>
      <c r="DVQ51"/>
      <c r="DVR51"/>
      <c r="DVS51"/>
      <c r="DVT51"/>
      <c r="DVU51"/>
      <c r="DVV51"/>
      <c r="DVW51"/>
      <c r="DVX51"/>
      <c r="DVY51"/>
      <c r="DVZ51"/>
      <c r="DWA51"/>
      <c r="DWB51"/>
      <c r="DWC51"/>
      <c r="DWD51"/>
      <c r="DWE51"/>
      <c r="DWF51"/>
      <c r="DWG51"/>
      <c r="DWH51"/>
      <c r="DWI51"/>
      <c r="DWJ51"/>
      <c r="DWK51"/>
      <c r="DWL51"/>
      <c r="DWM51"/>
      <c r="DWN51"/>
      <c r="DWO51"/>
      <c r="DWP51"/>
      <c r="DWQ51"/>
      <c r="DWR51"/>
      <c r="DWS51"/>
      <c r="DWT51"/>
      <c r="DWU51"/>
      <c r="DWV51"/>
      <c r="DWW51"/>
      <c r="DWX51"/>
      <c r="DWY51"/>
      <c r="DWZ51"/>
      <c r="DXA51"/>
      <c r="DXB51"/>
      <c r="DXC51"/>
      <c r="DXD51"/>
      <c r="DXE51"/>
      <c r="DXF51"/>
      <c r="DXG51"/>
      <c r="DXH51"/>
      <c r="DXI51"/>
      <c r="DXJ51"/>
      <c r="DXK51"/>
      <c r="DXL51"/>
      <c r="DXM51"/>
      <c r="DXN51"/>
      <c r="DXO51"/>
      <c r="DXP51"/>
      <c r="DXQ51"/>
      <c r="DXR51"/>
      <c r="DXS51"/>
      <c r="DXT51"/>
      <c r="DXU51"/>
      <c r="DXV51"/>
      <c r="DXW51"/>
      <c r="DXX51"/>
      <c r="DXY51"/>
      <c r="DXZ51"/>
      <c r="DYA51"/>
      <c r="DYB51"/>
      <c r="DYC51"/>
      <c r="DYD51"/>
      <c r="DYE51"/>
      <c r="DYF51"/>
      <c r="DYG51"/>
      <c r="DYH51"/>
      <c r="DYI51"/>
      <c r="DYJ51"/>
      <c r="DYK51"/>
      <c r="DYL51"/>
      <c r="DYM51"/>
      <c r="DYN51"/>
      <c r="DYO51"/>
      <c r="DYP51"/>
      <c r="DYQ51"/>
      <c r="DYR51"/>
      <c r="DYS51"/>
      <c r="DYT51"/>
      <c r="DYU51"/>
      <c r="DYV51"/>
      <c r="DYW51"/>
      <c r="DYX51"/>
      <c r="DYY51"/>
      <c r="DYZ51"/>
      <c r="DZA51"/>
      <c r="DZB51"/>
      <c r="DZC51"/>
      <c r="DZD51"/>
      <c r="DZE51"/>
      <c r="DZF51"/>
      <c r="DZG51"/>
      <c r="DZH51"/>
      <c r="DZI51"/>
      <c r="DZJ51"/>
      <c r="DZK51"/>
      <c r="DZL51"/>
      <c r="DZM51"/>
      <c r="DZN51"/>
      <c r="DZO51"/>
      <c r="DZP51"/>
      <c r="DZQ51"/>
      <c r="DZR51"/>
      <c r="DZS51"/>
      <c r="DZT51"/>
      <c r="DZU51"/>
      <c r="DZV51"/>
      <c r="DZW51"/>
      <c r="DZX51"/>
      <c r="DZY51"/>
      <c r="DZZ51"/>
      <c r="EAA51"/>
      <c r="EAB51"/>
      <c r="EAC51"/>
      <c r="EAD51"/>
      <c r="EAE51"/>
      <c r="EAF51"/>
      <c r="EAG51"/>
      <c r="EAH51"/>
      <c r="EAI51"/>
      <c r="EAJ51"/>
      <c r="EAK51"/>
      <c r="EAL51"/>
      <c r="EAM51"/>
      <c r="EAN51"/>
      <c r="EAO51"/>
      <c r="EAP51"/>
      <c r="EAQ51"/>
      <c r="EAR51"/>
      <c r="EAS51"/>
      <c r="EAT51"/>
      <c r="EAU51"/>
      <c r="EAV51"/>
      <c r="EAW51"/>
      <c r="EAX51"/>
      <c r="EAY51"/>
      <c r="EAZ51"/>
      <c r="EBA51"/>
      <c r="EBB51"/>
      <c r="EBC51"/>
      <c r="EBD51"/>
      <c r="EBE51"/>
      <c r="EBF51"/>
      <c r="EBG51"/>
      <c r="EBH51"/>
      <c r="EBI51"/>
      <c r="EBJ51"/>
      <c r="EBK51"/>
      <c r="EBL51"/>
      <c r="EBM51"/>
      <c r="EBN51"/>
      <c r="EBO51"/>
      <c r="EBP51"/>
      <c r="EBQ51"/>
      <c r="EBR51"/>
      <c r="EBS51"/>
      <c r="EBT51"/>
      <c r="EBU51"/>
      <c r="EBV51"/>
      <c r="EBW51"/>
      <c r="EBX51"/>
      <c r="EBY51"/>
      <c r="EBZ51"/>
      <c r="ECA51"/>
      <c r="ECB51"/>
      <c r="ECC51"/>
      <c r="ECD51"/>
      <c r="ECE51"/>
      <c r="ECF51"/>
      <c r="ECG51"/>
      <c r="ECH51"/>
      <c r="ECI51"/>
      <c r="ECJ51"/>
      <c r="ECK51"/>
      <c r="ECL51"/>
      <c r="ECM51"/>
      <c r="ECN51"/>
      <c r="ECO51"/>
      <c r="ECP51"/>
      <c r="ECQ51"/>
      <c r="ECR51"/>
      <c r="ECS51"/>
      <c r="ECT51"/>
      <c r="ECU51"/>
      <c r="ECV51"/>
      <c r="ECW51"/>
      <c r="ECX51"/>
      <c r="ECY51"/>
      <c r="ECZ51"/>
      <c r="EDA51"/>
      <c r="EDB51"/>
      <c r="EDC51"/>
      <c r="EDD51"/>
      <c r="EDE51"/>
      <c r="EDF51"/>
      <c r="EDG51"/>
      <c r="EDH51"/>
      <c r="EDI51"/>
      <c r="EDJ51"/>
      <c r="EDK51"/>
      <c r="EDL51"/>
      <c r="EDM51"/>
      <c r="EDN51"/>
      <c r="EDO51"/>
      <c r="EDP51"/>
      <c r="EDQ51"/>
      <c r="EDR51"/>
      <c r="EDS51"/>
      <c r="EDT51"/>
      <c r="EDU51"/>
      <c r="EDV51"/>
      <c r="EDW51"/>
      <c r="EDX51"/>
      <c r="EDY51"/>
      <c r="EDZ51"/>
      <c r="EEA51"/>
      <c r="EEB51"/>
      <c r="EEC51"/>
      <c r="EED51"/>
      <c r="EEE51"/>
      <c r="EEF51"/>
      <c r="EEG51"/>
      <c r="EEH51"/>
      <c r="EEI51"/>
      <c r="EEJ51"/>
      <c r="EEK51"/>
      <c r="EEL51"/>
      <c r="EEM51"/>
      <c r="EEN51"/>
      <c r="EEO51"/>
      <c r="EEP51"/>
      <c r="EEQ51"/>
      <c r="EER51"/>
      <c r="EES51"/>
      <c r="EET51"/>
      <c r="EEU51"/>
      <c r="EEV51"/>
      <c r="EEW51"/>
      <c r="EEX51"/>
      <c r="EEY51"/>
      <c r="EEZ51"/>
      <c r="EFA51"/>
      <c r="EFB51"/>
      <c r="EFC51"/>
      <c r="EFD51"/>
      <c r="EFE51"/>
      <c r="EFF51"/>
      <c r="EFG51"/>
      <c r="EFH51"/>
      <c r="EFI51"/>
      <c r="EFJ51"/>
      <c r="EFK51"/>
      <c r="EFL51"/>
      <c r="EFM51"/>
      <c r="EFN51"/>
      <c r="EFO51"/>
      <c r="EFP51"/>
      <c r="EFQ51"/>
      <c r="EFR51"/>
      <c r="EFS51"/>
      <c r="EFT51"/>
      <c r="EFU51"/>
      <c r="EFV51"/>
      <c r="EFW51"/>
      <c r="EFX51"/>
      <c r="EFY51"/>
      <c r="EFZ51"/>
      <c r="EGA51"/>
      <c r="EGB51"/>
      <c r="EGC51"/>
      <c r="EGD51"/>
      <c r="EGE51"/>
      <c r="EGF51"/>
      <c r="EGG51"/>
      <c r="EGH51"/>
      <c r="EGI51"/>
      <c r="EGJ51"/>
      <c r="EGK51"/>
      <c r="EGL51"/>
      <c r="EGM51"/>
      <c r="EGN51"/>
      <c r="EGO51"/>
      <c r="EGP51"/>
      <c r="EGQ51"/>
      <c r="EGR51"/>
      <c r="EGS51"/>
      <c r="EGT51"/>
      <c r="EGU51"/>
      <c r="EGV51"/>
      <c r="EGW51"/>
      <c r="EGX51"/>
      <c r="EGY51"/>
      <c r="EGZ51"/>
      <c r="EHA51"/>
      <c r="EHB51"/>
      <c r="EHC51"/>
      <c r="EHD51"/>
      <c r="EHE51"/>
      <c r="EHF51"/>
      <c r="EHG51"/>
      <c r="EHH51"/>
      <c r="EHI51"/>
      <c r="EHJ51"/>
      <c r="EHK51"/>
      <c r="EHL51"/>
      <c r="EHM51"/>
      <c r="EHN51"/>
      <c r="EHO51"/>
      <c r="EHP51"/>
      <c r="EHQ51"/>
      <c r="EHR51"/>
      <c r="EHS51"/>
      <c r="EHT51"/>
      <c r="EHU51"/>
      <c r="EHV51"/>
      <c r="EHW51"/>
      <c r="EHX51"/>
      <c r="EHY51"/>
      <c r="EHZ51"/>
      <c r="EIA51"/>
      <c r="EIB51"/>
      <c r="EIC51"/>
      <c r="EID51"/>
      <c r="EIE51"/>
      <c r="EIF51"/>
      <c r="EIG51"/>
      <c r="EIH51"/>
      <c r="EII51"/>
      <c r="EIJ51"/>
      <c r="EIK51"/>
      <c r="EIL51"/>
      <c r="EIM51"/>
      <c r="EIN51"/>
      <c r="EIO51"/>
      <c r="EIP51"/>
      <c r="EIQ51"/>
      <c r="EIR51"/>
      <c r="EIS51"/>
      <c r="EIT51"/>
      <c r="EIU51"/>
      <c r="EIV51"/>
      <c r="EIW51"/>
      <c r="EIX51"/>
      <c r="EIY51"/>
      <c r="EIZ51"/>
      <c r="EJA51"/>
      <c r="EJB51"/>
      <c r="EJC51"/>
      <c r="EJD51"/>
      <c r="EJE51"/>
      <c r="EJF51"/>
      <c r="EJG51"/>
      <c r="EJH51"/>
      <c r="EJI51"/>
      <c r="EJJ51"/>
      <c r="EJK51"/>
      <c r="EJL51"/>
      <c r="EJM51"/>
      <c r="EJN51"/>
      <c r="EJO51"/>
      <c r="EJP51"/>
      <c r="EJQ51"/>
      <c r="EJR51"/>
      <c r="EJS51"/>
      <c r="EJT51"/>
      <c r="EJU51"/>
      <c r="EJV51"/>
      <c r="EJW51"/>
      <c r="EJX51"/>
      <c r="EJY51"/>
      <c r="EJZ51"/>
      <c r="EKA51"/>
      <c r="EKB51"/>
      <c r="EKC51"/>
      <c r="EKD51"/>
      <c r="EKE51"/>
      <c r="EKF51"/>
      <c r="EKG51"/>
      <c r="EKH51"/>
      <c r="EKI51"/>
      <c r="EKJ51"/>
      <c r="EKK51"/>
      <c r="EKL51"/>
      <c r="EKM51"/>
      <c r="EKN51"/>
      <c r="EKO51"/>
      <c r="EKP51"/>
      <c r="EKQ51"/>
      <c r="EKR51"/>
      <c r="EKS51"/>
      <c r="EKT51"/>
      <c r="EKU51"/>
      <c r="EKV51"/>
      <c r="EKW51"/>
      <c r="EKX51"/>
      <c r="EKY51"/>
      <c r="EKZ51"/>
      <c r="ELA51"/>
      <c r="ELB51"/>
      <c r="ELC51"/>
      <c r="ELD51"/>
      <c r="ELE51"/>
      <c r="ELF51"/>
      <c r="ELG51"/>
      <c r="ELH51"/>
      <c r="ELI51"/>
      <c r="ELJ51"/>
      <c r="ELK51"/>
      <c r="ELL51"/>
      <c r="ELM51"/>
      <c r="ELN51"/>
      <c r="ELO51"/>
      <c r="ELP51"/>
      <c r="ELQ51"/>
      <c r="ELR51"/>
      <c r="ELS51"/>
      <c r="ELT51"/>
      <c r="ELU51"/>
      <c r="ELV51"/>
      <c r="ELW51"/>
      <c r="ELX51"/>
      <c r="ELY51"/>
      <c r="ELZ51"/>
      <c r="EMA51"/>
      <c r="EMB51"/>
      <c r="EMC51"/>
      <c r="EMD51"/>
      <c r="EME51"/>
      <c r="EMF51"/>
      <c r="EMG51"/>
      <c r="EMH51"/>
      <c r="EMI51"/>
      <c r="EMJ51"/>
      <c r="EMK51"/>
      <c r="EML51"/>
      <c r="EMM51"/>
      <c r="EMN51"/>
      <c r="EMO51"/>
      <c r="EMP51"/>
      <c r="EMQ51"/>
      <c r="EMR51"/>
      <c r="EMS51"/>
      <c r="EMT51"/>
      <c r="EMU51"/>
      <c r="EMV51"/>
      <c r="EMW51"/>
      <c r="EMX51"/>
      <c r="EMY51"/>
      <c r="EMZ51"/>
      <c r="ENA51"/>
      <c r="ENB51"/>
      <c r="ENC51"/>
      <c r="END51"/>
      <c r="ENE51"/>
      <c r="ENF51"/>
      <c r="ENG51"/>
      <c r="ENH51"/>
      <c r="ENI51"/>
      <c r="ENJ51"/>
      <c r="ENK51"/>
      <c r="ENL51"/>
      <c r="ENM51"/>
      <c r="ENN51"/>
      <c r="ENO51"/>
      <c r="ENP51"/>
      <c r="ENQ51"/>
      <c r="ENR51"/>
      <c r="ENS51"/>
      <c r="ENT51"/>
      <c r="ENU51"/>
      <c r="ENV51"/>
      <c r="ENW51"/>
      <c r="ENX51"/>
      <c r="ENY51"/>
      <c r="ENZ51"/>
      <c r="EOA51"/>
      <c r="EOB51"/>
      <c r="EOC51"/>
      <c r="EOD51"/>
      <c r="EOE51"/>
      <c r="EOF51"/>
      <c r="EOG51"/>
      <c r="EOH51"/>
      <c r="EOI51"/>
      <c r="EOJ51"/>
      <c r="EOK51"/>
      <c r="EOL51"/>
      <c r="EOM51"/>
      <c r="EON51"/>
      <c r="EOO51"/>
      <c r="EOP51"/>
      <c r="EOQ51"/>
      <c r="EOR51"/>
      <c r="EOS51"/>
      <c r="EOT51"/>
      <c r="EOU51"/>
      <c r="EOV51"/>
      <c r="EOW51"/>
      <c r="EOX51"/>
      <c r="EOY51"/>
      <c r="EOZ51"/>
      <c r="EPA51"/>
      <c r="EPB51"/>
      <c r="EPC51"/>
      <c r="EPD51"/>
      <c r="EPE51"/>
      <c r="EPF51"/>
      <c r="EPG51"/>
      <c r="EPH51"/>
      <c r="EPI51"/>
      <c r="EPJ51"/>
      <c r="EPK51"/>
      <c r="EPL51"/>
      <c r="EPM51"/>
      <c r="EPN51"/>
      <c r="EPO51"/>
      <c r="EPP51"/>
      <c r="EPQ51"/>
      <c r="EPR51"/>
      <c r="EPS51"/>
      <c r="EPT51"/>
      <c r="EPU51"/>
      <c r="EPV51"/>
      <c r="EPW51"/>
      <c r="EPX51"/>
      <c r="EPY51"/>
      <c r="EPZ51"/>
      <c r="EQA51"/>
      <c r="EQB51"/>
      <c r="EQC51"/>
      <c r="EQD51"/>
      <c r="EQE51"/>
      <c r="EQF51"/>
      <c r="EQG51"/>
      <c r="EQH51"/>
      <c r="EQI51"/>
      <c r="EQJ51"/>
      <c r="EQK51"/>
      <c r="EQL51"/>
      <c r="EQM51"/>
      <c r="EQN51"/>
      <c r="EQO51"/>
      <c r="EQP51"/>
      <c r="EQQ51"/>
      <c r="EQR51"/>
      <c r="EQS51"/>
      <c r="EQT51"/>
      <c r="EQU51"/>
      <c r="EQV51"/>
      <c r="EQW51"/>
      <c r="EQX51"/>
      <c r="EQY51"/>
      <c r="EQZ51"/>
      <c r="ERA51"/>
      <c r="ERB51"/>
      <c r="ERC51"/>
      <c r="ERD51"/>
      <c r="ERE51"/>
      <c r="ERF51"/>
      <c r="ERG51"/>
      <c r="ERH51"/>
      <c r="ERI51"/>
      <c r="ERJ51"/>
      <c r="ERK51"/>
      <c r="ERL51"/>
      <c r="ERM51"/>
      <c r="ERN51"/>
      <c r="ERO51"/>
      <c r="ERP51"/>
      <c r="ERQ51"/>
      <c r="ERR51"/>
      <c r="ERS51"/>
      <c r="ERT51"/>
      <c r="ERU51"/>
      <c r="ERV51"/>
      <c r="ERW51"/>
      <c r="ERX51"/>
      <c r="ERY51"/>
      <c r="ERZ51"/>
      <c r="ESA51"/>
      <c r="ESB51"/>
      <c r="ESC51"/>
      <c r="ESD51"/>
      <c r="ESE51"/>
      <c r="ESF51"/>
      <c r="ESG51"/>
      <c r="ESH51"/>
      <c r="ESI51"/>
      <c r="ESJ51"/>
      <c r="ESK51"/>
      <c r="ESL51"/>
      <c r="ESM51"/>
      <c r="ESN51"/>
      <c r="ESO51"/>
      <c r="ESP51"/>
      <c r="ESQ51"/>
      <c r="ESR51"/>
      <c r="ESS51"/>
      <c r="EST51"/>
      <c r="ESU51"/>
      <c r="ESV51"/>
      <c r="ESW51"/>
      <c r="ESX51"/>
      <c r="ESY51"/>
      <c r="ESZ51"/>
      <c r="ETA51"/>
      <c r="ETB51"/>
      <c r="ETC51"/>
      <c r="ETD51"/>
      <c r="ETE51"/>
      <c r="ETF51"/>
      <c r="ETG51"/>
      <c r="ETH51"/>
      <c r="ETI51"/>
      <c r="ETJ51"/>
      <c r="ETK51"/>
      <c r="ETL51"/>
      <c r="ETM51"/>
      <c r="ETN51"/>
      <c r="ETO51"/>
      <c r="ETP51"/>
      <c r="ETQ51"/>
      <c r="ETR51"/>
      <c r="ETS51"/>
      <c r="ETT51"/>
      <c r="ETU51"/>
      <c r="ETV51"/>
      <c r="ETW51"/>
      <c r="ETX51"/>
      <c r="ETY51"/>
      <c r="ETZ51"/>
      <c r="EUA51"/>
      <c r="EUB51"/>
      <c r="EUC51"/>
      <c r="EUD51"/>
      <c r="EUE51"/>
      <c r="EUF51"/>
      <c r="EUG51"/>
      <c r="EUH51"/>
      <c r="EUI51"/>
      <c r="EUJ51"/>
      <c r="EUK51"/>
      <c r="EUL51"/>
      <c r="EUM51"/>
      <c r="EUN51"/>
      <c r="EUO51"/>
      <c r="EUP51"/>
      <c r="EUQ51"/>
      <c r="EUR51"/>
      <c r="EUS51"/>
      <c r="EUT51"/>
      <c r="EUU51"/>
      <c r="EUV51"/>
      <c r="EUW51"/>
      <c r="EUX51"/>
      <c r="EUY51"/>
      <c r="EUZ51"/>
      <c r="EVA51"/>
      <c r="EVB51"/>
      <c r="EVC51"/>
      <c r="EVD51"/>
      <c r="EVE51"/>
      <c r="EVF51"/>
      <c r="EVG51"/>
      <c r="EVH51"/>
      <c r="EVI51"/>
      <c r="EVJ51"/>
      <c r="EVK51"/>
      <c r="EVL51"/>
      <c r="EVM51"/>
      <c r="EVN51"/>
      <c r="EVO51"/>
      <c r="EVP51"/>
      <c r="EVQ51"/>
      <c r="EVR51"/>
      <c r="EVS51"/>
      <c r="EVT51"/>
      <c r="EVU51"/>
      <c r="EVV51"/>
      <c r="EVW51"/>
      <c r="EVX51"/>
      <c r="EVY51"/>
      <c r="EVZ51"/>
      <c r="EWA51"/>
      <c r="EWB51"/>
      <c r="EWC51"/>
      <c r="EWD51"/>
      <c r="EWE51"/>
      <c r="EWF51"/>
      <c r="EWG51"/>
      <c r="EWH51"/>
      <c r="EWI51"/>
      <c r="EWJ51"/>
      <c r="EWK51"/>
      <c r="EWL51"/>
      <c r="EWM51"/>
      <c r="EWN51"/>
      <c r="EWO51"/>
      <c r="EWP51"/>
      <c r="EWQ51"/>
      <c r="EWR51"/>
      <c r="EWS51"/>
      <c r="EWT51"/>
      <c r="EWU51"/>
      <c r="EWV51"/>
      <c r="EWW51"/>
      <c r="EWX51"/>
      <c r="EWY51"/>
      <c r="EWZ51"/>
      <c r="EXA51"/>
      <c r="EXB51"/>
      <c r="EXC51"/>
      <c r="EXD51"/>
      <c r="EXE51"/>
      <c r="EXF51"/>
      <c r="EXG51"/>
      <c r="EXH51"/>
      <c r="EXI51"/>
      <c r="EXJ51"/>
      <c r="EXK51"/>
      <c r="EXL51"/>
      <c r="EXM51"/>
      <c r="EXN51"/>
      <c r="EXO51"/>
      <c r="EXP51"/>
      <c r="EXQ51"/>
      <c r="EXR51"/>
      <c r="EXS51"/>
      <c r="EXT51"/>
      <c r="EXU51"/>
      <c r="EXV51"/>
      <c r="EXW51"/>
      <c r="EXX51"/>
      <c r="EXY51"/>
      <c r="EXZ51"/>
      <c r="EYA51"/>
      <c r="EYB51"/>
      <c r="EYC51"/>
      <c r="EYD51"/>
      <c r="EYE51"/>
      <c r="EYF51"/>
      <c r="EYG51"/>
      <c r="EYH51"/>
      <c r="EYI51"/>
      <c r="EYJ51"/>
      <c r="EYK51"/>
      <c r="EYL51"/>
      <c r="EYM51"/>
      <c r="EYN51"/>
      <c r="EYO51"/>
      <c r="EYP51"/>
      <c r="EYQ51"/>
      <c r="EYR51"/>
      <c r="EYS51"/>
      <c r="EYT51"/>
      <c r="EYU51"/>
      <c r="EYV51"/>
      <c r="EYW51"/>
      <c r="EYX51"/>
      <c r="EYY51"/>
      <c r="EYZ51"/>
      <c r="EZA51"/>
      <c r="EZB51"/>
      <c r="EZC51"/>
      <c r="EZD51"/>
      <c r="EZE51"/>
      <c r="EZF51"/>
      <c r="EZG51"/>
      <c r="EZH51"/>
      <c r="EZI51"/>
      <c r="EZJ51"/>
      <c r="EZK51"/>
      <c r="EZL51"/>
      <c r="EZM51"/>
      <c r="EZN51"/>
      <c r="EZO51"/>
      <c r="EZP51"/>
      <c r="EZQ51"/>
      <c r="EZR51"/>
      <c r="EZS51"/>
      <c r="EZT51"/>
      <c r="EZU51"/>
      <c r="EZV51"/>
      <c r="EZW51"/>
      <c r="EZX51"/>
      <c r="EZY51"/>
      <c r="EZZ51"/>
      <c r="FAA51"/>
      <c r="FAB51"/>
      <c r="FAC51"/>
      <c r="FAD51"/>
      <c r="FAE51"/>
      <c r="FAF51"/>
      <c r="FAG51"/>
      <c r="FAH51"/>
      <c r="FAI51"/>
      <c r="FAJ51"/>
      <c r="FAK51"/>
      <c r="FAL51"/>
      <c r="FAM51"/>
      <c r="FAN51"/>
      <c r="FAO51"/>
      <c r="FAP51"/>
      <c r="FAQ51"/>
      <c r="FAR51"/>
      <c r="FAS51"/>
      <c r="FAT51"/>
      <c r="FAU51"/>
      <c r="FAV51"/>
      <c r="FAW51"/>
      <c r="FAX51"/>
      <c r="FAY51"/>
      <c r="FAZ51"/>
      <c r="FBA51"/>
      <c r="FBB51"/>
      <c r="FBC51"/>
      <c r="FBD51"/>
      <c r="FBE51"/>
      <c r="FBF51"/>
      <c r="FBG51"/>
      <c r="FBH51"/>
      <c r="FBI51"/>
      <c r="FBJ51"/>
      <c r="FBK51"/>
      <c r="FBL51"/>
      <c r="FBM51"/>
      <c r="FBN51"/>
      <c r="FBO51"/>
      <c r="FBP51"/>
      <c r="FBQ51"/>
      <c r="FBR51"/>
      <c r="FBS51"/>
      <c r="FBT51"/>
      <c r="FBU51"/>
      <c r="FBV51"/>
      <c r="FBW51"/>
      <c r="FBX51"/>
      <c r="FBY51"/>
      <c r="FBZ51"/>
      <c r="FCA51"/>
      <c r="FCB51"/>
      <c r="FCC51"/>
      <c r="FCD51"/>
      <c r="FCE51"/>
      <c r="FCF51"/>
      <c r="FCG51"/>
      <c r="FCH51"/>
      <c r="FCI51"/>
      <c r="FCJ51"/>
      <c r="FCK51"/>
      <c r="FCL51"/>
      <c r="FCM51"/>
      <c r="FCN51"/>
      <c r="FCO51"/>
      <c r="FCP51"/>
      <c r="FCQ51"/>
      <c r="FCR51"/>
      <c r="FCS51"/>
      <c r="FCT51"/>
      <c r="FCU51"/>
      <c r="FCV51"/>
      <c r="FCW51"/>
      <c r="FCX51"/>
      <c r="FCY51"/>
      <c r="FCZ51"/>
      <c r="FDA51"/>
      <c r="FDB51"/>
      <c r="FDC51"/>
      <c r="FDD51"/>
      <c r="FDE51"/>
      <c r="FDF51"/>
      <c r="FDG51"/>
      <c r="FDH51"/>
      <c r="FDI51"/>
      <c r="FDJ51"/>
      <c r="FDK51"/>
      <c r="FDL51"/>
      <c r="FDM51"/>
      <c r="FDN51"/>
      <c r="FDO51"/>
      <c r="FDP51"/>
      <c r="FDQ51"/>
      <c r="FDR51"/>
      <c r="FDS51"/>
      <c r="FDT51"/>
      <c r="FDU51"/>
      <c r="FDV51"/>
      <c r="FDW51"/>
      <c r="FDX51"/>
      <c r="FDY51"/>
      <c r="FDZ51"/>
      <c r="FEA51"/>
      <c r="FEB51"/>
      <c r="FEC51"/>
      <c r="FED51"/>
      <c r="FEE51"/>
      <c r="FEF51"/>
      <c r="FEG51"/>
      <c r="FEH51"/>
      <c r="FEI51"/>
      <c r="FEJ51"/>
      <c r="FEK51"/>
      <c r="FEL51"/>
      <c r="FEM51"/>
      <c r="FEN51"/>
      <c r="FEO51"/>
      <c r="FEP51"/>
      <c r="FEQ51"/>
      <c r="FER51"/>
      <c r="FES51"/>
      <c r="FET51"/>
      <c r="FEU51"/>
      <c r="FEV51"/>
      <c r="FEW51"/>
      <c r="FEX51"/>
      <c r="FEY51"/>
      <c r="FEZ51"/>
      <c r="FFA51"/>
      <c r="FFB51"/>
      <c r="FFC51"/>
      <c r="FFD51"/>
      <c r="FFE51"/>
      <c r="FFF51"/>
      <c r="FFG51"/>
      <c r="FFH51"/>
      <c r="FFI51"/>
      <c r="FFJ51"/>
      <c r="FFK51"/>
      <c r="FFL51"/>
      <c r="FFM51"/>
      <c r="FFN51"/>
      <c r="FFO51"/>
      <c r="FFP51"/>
      <c r="FFQ51"/>
      <c r="FFR51"/>
      <c r="FFS51"/>
      <c r="FFT51"/>
      <c r="FFU51"/>
      <c r="FFV51"/>
      <c r="FFW51"/>
      <c r="FFX51"/>
      <c r="FFY51"/>
      <c r="FFZ51"/>
      <c r="FGA51"/>
      <c r="FGB51"/>
      <c r="FGC51"/>
      <c r="FGD51"/>
      <c r="FGE51"/>
      <c r="FGF51"/>
      <c r="FGG51"/>
      <c r="FGH51"/>
      <c r="FGI51"/>
      <c r="FGJ51"/>
      <c r="FGK51"/>
      <c r="FGL51"/>
      <c r="FGM51"/>
      <c r="FGN51"/>
      <c r="FGO51"/>
      <c r="FGP51"/>
      <c r="FGQ51"/>
      <c r="FGR51"/>
      <c r="FGS51"/>
      <c r="FGT51"/>
      <c r="FGU51"/>
      <c r="FGV51"/>
      <c r="FGW51"/>
      <c r="FGX51"/>
      <c r="FGY51"/>
      <c r="FGZ51"/>
      <c r="FHA51"/>
      <c r="FHB51"/>
      <c r="FHC51"/>
      <c r="FHD51"/>
      <c r="FHE51"/>
      <c r="FHF51"/>
      <c r="FHG51"/>
      <c r="FHH51"/>
      <c r="FHI51"/>
      <c r="FHJ51"/>
      <c r="FHK51"/>
      <c r="FHL51"/>
      <c r="FHM51"/>
      <c r="FHN51"/>
      <c r="FHO51"/>
      <c r="FHP51"/>
      <c r="FHQ51"/>
      <c r="FHR51"/>
      <c r="FHS51"/>
      <c r="FHT51"/>
      <c r="FHU51"/>
      <c r="FHV51"/>
      <c r="FHW51"/>
      <c r="FHX51"/>
      <c r="FHY51"/>
      <c r="FHZ51"/>
      <c r="FIA51"/>
      <c r="FIB51"/>
      <c r="FIC51"/>
      <c r="FID51"/>
      <c r="FIE51"/>
      <c r="FIF51"/>
      <c r="FIG51"/>
      <c r="FIH51"/>
      <c r="FII51"/>
      <c r="FIJ51"/>
      <c r="FIK51"/>
      <c r="FIL51"/>
      <c r="FIM51"/>
      <c r="FIN51"/>
      <c r="FIO51"/>
      <c r="FIP51"/>
      <c r="FIQ51"/>
      <c r="FIR51"/>
      <c r="FIS51"/>
      <c r="FIT51"/>
      <c r="FIU51"/>
      <c r="FIV51"/>
      <c r="FIW51"/>
      <c r="FIX51"/>
      <c r="FIY51"/>
      <c r="FIZ51"/>
      <c r="FJA51"/>
      <c r="FJB51"/>
      <c r="FJC51"/>
      <c r="FJD51"/>
      <c r="FJE51"/>
      <c r="FJF51"/>
      <c r="FJG51"/>
      <c r="FJH51"/>
      <c r="FJI51"/>
      <c r="FJJ51"/>
      <c r="FJK51"/>
      <c r="FJL51"/>
      <c r="FJM51"/>
      <c r="FJN51"/>
      <c r="FJO51"/>
      <c r="FJP51"/>
      <c r="FJQ51"/>
      <c r="FJR51"/>
      <c r="FJS51"/>
      <c r="FJT51"/>
      <c r="FJU51"/>
      <c r="FJV51"/>
      <c r="FJW51"/>
      <c r="FJX51"/>
      <c r="FJY51"/>
      <c r="FJZ51"/>
      <c r="FKA51"/>
      <c r="FKB51"/>
      <c r="FKC51"/>
      <c r="FKD51"/>
      <c r="FKE51"/>
      <c r="FKF51"/>
      <c r="FKG51"/>
      <c r="FKH51"/>
      <c r="FKI51"/>
      <c r="FKJ51"/>
      <c r="FKK51"/>
      <c r="FKL51"/>
      <c r="FKM51"/>
      <c r="FKN51"/>
      <c r="FKO51"/>
      <c r="FKP51"/>
      <c r="FKQ51"/>
      <c r="FKR51"/>
      <c r="FKS51"/>
      <c r="FKT51"/>
      <c r="FKU51"/>
      <c r="FKV51"/>
      <c r="FKW51"/>
      <c r="FKX51"/>
      <c r="FKY51"/>
      <c r="FKZ51"/>
      <c r="FLA51"/>
      <c r="FLB51"/>
      <c r="FLC51"/>
      <c r="FLD51"/>
      <c r="FLE51"/>
      <c r="FLF51"/>
      <c r="FLG51"/>
      <c r="FLH51"/>
      <c r="FLI51"/>
      <c r="FLJ51"/>
      <c r="FLK51"/>
      <c r="FLL51"/>
      <c r="FLM51"/>
      <c r="FLN51"/>
      <c r="FLO51"/>
      <c r="FLP51"/>
      <c r="FLQ51"/>
      <c r="FLR51"/>
      <c r="FLS51"/>
      <c r="FLT51"/>
      <c r="FLU51"/>
      <c r="FLV51"/>
      <c r="FLW51"/>
      <c r="FLX51"/>
      <c r="FLY51"/>
      <c r="FLZ51"/>
      <c r="FMA51"/>
      <c r="FMB51"/>
      <c r="FMC51"/>
      <c r="FMD51"/>
      <c r="FME51"/>
      <c r="FMF51"/>
      <c r="FMG51"/>
      <c r="FMH51"/>
      <c r="FMI51"/>
      <c r="FMJ51"/>
      <c r="FMK51"/>
      <c r="FML51"/>
      <c r="FMM51"/>
      <c r="FMN51"/>
      <c r="FMO51"/>
      <c r="FMP51"/>
      <c r="FMQ51"/>
      <c r="FMR51"/>
      <c r="FMS51"/>
      <c r="FMT51"/>
      <c r="FMU51"/>
      <c r="FMV51"/>
      <c r="FMW51"/>
      <c r="FMX51"/>
      <c r="FMY51"/>
      <c r="FMZ51"/>
      <c r="FNA51"/>
      <c r="FNB51"/>
      <c r="FNC51"/>
      <c r="FND51"/>
      <c r="FNE51"/>
      <c r="FNF51"/>
      <c r="FNG51"/>
      <c r="FNH51"/>
      <c r="FNI51"/>
      <c r="FNJ51"/>
      <c r="FNK51"/>
      <c r="FNL51"/>
      <c r="FNM51"/>
      <c r="FNN51"/>
      <c r="FNO51"/>
      <c r="FNP51"/>
      <c r="FNQ51"/>
      <c r="FNR51"/>
      <c r="FNS51"/>
      <c r="FNT51"/>
      <c r="FNU51"/>
      <c r="FNV51"/>
      <c r="FNW51"/>
      <c r="FNX51"/>
      <c r="FNY51"/>
      <c r="FNZ51"/>
      <c r="FOA51"/>
      <c r="FOB51"/>
      <c r="FOC51"/>
      <c r="FOD51"/>
      <c r="FOE51"/>
      <c r="FOF51"/>
      <c r="FOG51"/>
      <c r="FOH51"/>
      <c r="FOI51"/>
      <c r="FOJ51"/>
      <c r="FOK51"/>
      <c r="FOL51"/>
      <c r="FOM51"/>
      <c r="FON51"/>
      <c r="FOO51"/>
      <c r="FOP51"/>
      <c r="FOQ51"/>
      <c r="FOR51"/>
      <c r="FOS51"/>
      <c r="FOT51"/>
      <c r="FOU51"/>
      <c r="FOV51"/>
      <c r="FOW51"/>
      <c r="FOX51"/>
      <c r="FOY51"/>
      <c r="FOZ51"/>
      <c r="FPA51"/>
      <c r="FPB51"/>
      <c r="FPC51"/>
      <c r="FPD51"/>
      <c r="FPE51"/>
      <c r="FPF51"/>
      <c r="FPG51"/>
      <c r="FPH51"/>
      <c r="FPI51"/>
      <c r="FPJ51"/>
      <c r="FPK51"/>
      <c r="FPL51"/>
      <c r="FPM51"/>
      <c r="FPN51"/>
      <c r="FPO51"/>
      <c r="FPP51"/>
      <c r="FPQ51"/>
      <c r="FPR51"/>
      <c r="FPS51"/>
      <c r="FPT51"/>
      <c r="FPU51"/>
      <c r="FPV51"/>
      <c r="FPW51"/>
      <c r="FPX51"/>
      <c r="FPY51"/>
      <c r="FPZ51"/>
      <c r="FQA51"/>
      <c r="FQB51"/>
      <c r="FQC51"/>
      <c r="FQD51"/>
      <c r="FQE51"/>
      <c r="FQF51"/>
      <c r="FQG51"/>
      <c r="FQH51"/>
      <c r="FQI51"/>
      <c r="FQJ51"/>
      <c r="FQK51"/>
      <c r="FQL51"/>
      <c r="FQM51"/>
      <c r="FQN51"/>
      <c r="FQO51"/>
      <c r="FQP51"/>
      <c r="FQQ51"/>
      <c r="FQR51"/>
      <c r="FQS51"/>
      <c r="FQT51"/>
      <c r="FQU51"/>
      <c r="FQV51"/>
      <c r="FQW51"/>
      <c r="FQX51"/>
      <c r="FQY51"/>
      <c r="FQZ51"/>
      <c r="FRA51"/>
      <c r="FRB51"/>
      <c r="FRC51"/>
      <c r="FRD51"/>
      <c r="FRE51"/>
      <c r="FRF51"/>
      <c r="FRG51"/>
      <c r="FRH51"/>
      <c r="FRI51"/>
      <c r="FRJ51"/>
      <c r="FRK51"/>
      <c r="FRL51"/>
      <c r="FRM51"/>
      <c r="FRN51"/>
      <c r="FRO51"/>
      <c r="FRP51"/>
      <c r="FRQ51"/>
      <c r="FRR51"/>
      <c r="FRS51"/>
      <c r="FRT51"/>
      <c r="FRU51"/>
      <c r="FRV51"/>
      <c r="FRW51"/>
      <c r="FRX51"/>
      <c r="FRY51"/>
      <c r="FRZ51"/>
      <c r="FSA51"/>
      <c r="FSB51"/>
      <c r="FSC51"/>
      <c r="FSD51"/>
      <c r="FSE51"/>
      <c r="FSF51"/>
      <c r="FSG51"/>
      <c r="FSH51"/>
      <c r="FSI51"/>
      <c r="FSJ51"/>
      <c r="FSK51"/>
      <c r="FSL51"/>
      <c r="FSM51"/>
      <c r="FSN51"/>
      <c r="FSO51"/>
      <c r="FSP51"/>
      <c r="FSQ51"/>
      <c r="FSR51"/>
      <c r="FSS51"/>
      <c r="FST51"/>
      <c r="FSU51"/>
      <c r="FSV51"/>
      <c r="FSW51"/>
      <c r="FSX51"/>
      <c r="FSY51"/>
      <c r="FSZ51"/>
      <c r="FTA51"/>
      <c r="FTB51"/>
      <c r="FTC51"/>
      <c r="FTD51"/>
      <c r="FTE51"/>
      <c r="FTF51"/>
      <c r="FTG51"/>
      <c r="FTH51"/>
      <c r="FTI51"/>
      <c r="FTJ51"/>
      <c r="FTK51"/>
      <c r="FTL51"/>
      <c r="FTM51"/>
      <c r="FTN51"/>
      <c r="FTO51"/>
      <c r="FTP51"/>
      <c r="FTQ51"/>
      <c r="FTR51"/>
      <c r="FTS51"/>
      <c r="FTT51"/>
      <c r="FTU51"/>
      <c r="FTV51"/>
      <c r="FTW51"/>
      <c r="FTX51"/>
      <c r="FTY51"/>
      <c r="FTZ51"/>
      <c r="FUA51"/>
      <c r="FUB51"/>
      <c r="FUC51"/>
      <c r="FUD51"/>
      <c r="FUE51"/>
      <c r="FUF51"/>
      <c r="FUG51"/>
      <c r="FUH51"/>
      <c r="FUI51"/>
      <c r="FUJ51"/>
      <c r="FUK51"/>
      <c r="FUL51"/>
      <c r="FUM51"/>
      <c r="FUN51"/>
      <c r="FUO51"/>
      <c r="FUP51"/>
      <c r="FUQ51"/>
      <c r="FUR51"/>
      <c r="FUS51"/>
      <c r="FUT51"/>
      <c r="FUU51"/>
      <c r="FUV51"/>
      <c r="FUW51"/>
      <c r="FUX51"/>
      <c r="FUY51"/>
      <c r="FUZ51"/>
      <c r="FVA51"/>
      <c r="FVB51"/>
      <c r="FVC51"/>
      <c r="FVD51"/>
      <c r="FVE51"/>
      <c r="FVF51"/>
      <c r="FVG51"/>
      <c r="FVH51"/>
      <c r="FVI51"/>
      <c r="FVJ51"/>
      <c r="FVK51"/>
      <c r="FVL51"/>
      <c r="FVM51"/>
      <c r="FVN51"/>
      <c r="FVO51"/>
      <c r="FVP51"/>
      <c r="FVQ51"/>
      <c r="FVR51"/>
      <c r="FVS51"/>
      <c r="FVT51"/>
      <c r="FVU51"/>
      <c r="FVV51"/>
      <c r="FVW51"/>
      <c r="FVX51"/>
      <c r="FVY51"/>
      <c r="FVZ51"/>
      <c r="FWA51"/>
      <c r="FWB51"/>
      <c r="FWC51"/>
      <c r="FWD51"/>
      <c r="FWE51"/>
      <c r="FWF51"/>
      <c r="FWG51"/>
      <c r="FWH51"/>
      <c r="FWI51"/>
      <c r="FWJ51"/>
      <c r="FWK51"/>
      <c r="FWL51"/>
      <c r="FWM51"/>
      <c r="FWN51"/>
      <c r="FWO51"/>
      <c r="FWP51"/>
      <c r="FWQ51"/>
      <c r="FWR51"/>
      <c r="FWS51"/>
      <c r="FWT51"/>
      <c r="FWU51"/>
      <c r="FWV51"/>
      <c r="FWW51"/>
      <c r="FWX51"/>
      <c r="FWY51"/>
      <c r="FWZ51"/>
      <c r="FXA51"/>
      <c r="FXB51"/>
      <c r="FXC51"/>
      <c r="FXD51"/>
      <c r="FXE51"/>
      <c r="FXF51"/>
      <c r="FXG51"/>
      <c r="FXH51"/>
      <c r="FXI51"/>
      <c r="FXJ51"/>
      <c r="FXK51"/>
      <c r="FXL51"/>
      <c r="FXM51"/>
      <c r="FXN51"/>
      <c r="FXO51"/>
      <c r="FXP51"/>
      <c r="FXQ51"/>
      <c r="FXR51"/>
      <c r="FXS51"/>
      <c r="FXT51"/>
      <c r="FXU51"/>
      <c r="FXV51"/>
      <c r="FXW51"/>
      <c r="FXX51"/>
      <c r="FXY51"/>
      <c r="FXZ51"/>
      <c r="FYA51"/>
      <c r="FYB51"/>
      <c r="FYC51"/>
      <c r="FYD51"/>
      <c r="FYE51"/>
      <c r="FYF51"/>
      <c r="FYG51"/>
      <c r="FYH51"/>
      <c r="FYI51"/>
      <c r="FYJ51"/>
      <c r="FYK51"/>
      <c r="FYL51"/>
      <c r="FYM51"/>
      <c r="FYN51"/>
      <c r="FYO51"/>
      <c r="FYP51"/>
      <c r="FYQ51"/>
      <c r="FYR51"/>
      <c r="FYS51"/>
      <c r="FYT51"/>
      <c r="FYU51"/>
      <c r="FYV51"/>
      <c r="FYW51"/>
      <c r="FYX51"/>
      <c r="FYY51"/>
      <c r="FYZ51"/>
      <c r="FZA51"/>
      <c r="FZB51"/>
      <c r="FZC51"/>
      <c r="FZD51"/>
      <c r="FZE51"/>
      <c r="FZF51"/>
      <c r="FZG51"/>
      <c r="FZH51"/>
      <c r="FZI51"/>
      <c r="FZJ51"/>
      <c r="FZK51"/>
      <c r="FZL51"/>
      <c r="FZM51"/>
      <c r="FZN51"/>
      <c r="FZO51"/>
      <c r="FZP51"/>
      <c r="FZQ51"/>
      <c r="FZR51"/>
      <c r="FZS51"/>
      <c r="FZT51"/>
      <c r="FZU51"/>
      <c r="FZV51"/>
      <c r="FZW51"/>
      <c r="FZX51"/>
      <c r="FZY51"/>
      <c r="FZZ51"/>
      <c r="GAA51"/>
      <c r="GAB51"/>
      <c r="GAC51"/>
      <c r="GAD51"/>
      <c r="GAE51"/>
      <c r="GAF51"/>
      <c r="GAG51"/>
      <c r="GAH51"/>
      <c r="GAI51"/>
      <c r="GAJ51"/>
      <c r="GAK51"/>
      <c r="GAL51"/>
      <c r="GAM51"/>
      <c r="GAN51"/>
      <c r="GAO51"/>
      <c r="GAP51"/>
      <c r="GAQ51"/>
      <c r="GAR51"/>
      <c r="GAS51"/>
      <c r="GAT51"/>
      <c r="GAU51"/>
      <c r="GAV51"/>
      <c r="GAW51"/>
      <c r="GAX51"/>
      <c r="GAY51"/>
      <c r="GAZ51"/>
      <c r="GBA51"/>
      <c r="GBB51"/>
      <c r="GBC51"/>
      <c r="GBD51"/>
      <c r="GBE51"/>
      <c r="GBF51"/>
      <c r="GBG51"/>
      <c r="GBH51"/>
      <c r="GBI51"/>
      <c r="GBJ51"/>
      <c r="GBK51"/>
      <c r="GBL51"/>
      <c r="GBM51"/>
      <c r="GBN51"/>
      <c r="GBO51"/>
      <c r="GBP51"/>
      <c r="GBQ51"/>
      <c r="GBR51"/>
      <c r="GBS51"/>
      <c r="GBT51"/>
      <c r="GBU51"/>
      <c r="GBV51"/>
      <c r="GBW51"/>
      <c r="GBX51"/>
      <c r="GBY51"/>
      <c r="GBZ51"/>
      <c r="GCA51"/>
      <c r="GCB51"/>
      <c r="GCC51"/>
      <c r="GCD51"/>
      <c r="GCE51"/>
      <c r="GCF51"/>
      <c r="GCG51"/>
      <c r="GCH51"/>
      <c r="GCI51"/>
      <c r="GCJ51"/>
      <c r="GCK51"/>
      <c r="GCL51"/>
      <c r="GCM51"/>
      <c r="GCN51"/>
      <c r="GCO51"/>
      <c r="GCP51"/>
      <c r="GCQ51"/>
      <c r="GCR51"/>
      <c r="GCS51"/>
      <c r="GCT51"/>
      <c r="GCU51"/>
      <c r="GCV51"/>
      <c r="GCW51"/>
      <c r="GCX51"/>
      <c r="GCY51"/>
      <c r="GCZ51"/>
      <c r="GDA51"/>
      <c r="GDB51"/>
      <c r="GDC51"/>
      <c r="GDD51"/>
      <c r="GDE51"/>
      <c r="GDF51"/>
      <c r="GDG51"/>
      <c r="GDH51"/>
      <c r="GDI51"/>
      <c r="GDJ51"/>
      <c r="GDK51"/>
      <c r="GDL51"/>
      <c r="GDM51"/>
      <c r="GDN51"/>
      <c r="GDO51"/>
      <c r="GDP51"/>
      <c r="GDQ51"/>
      <c r="GDR51"/>
      <c r="GDS51"/>
      <c r="GDT51"/>
      <c r="GDU51"/>
      <c r="GDV51"/>
      <c r="GDW51"/>
      <c r="GDX51"/>
      <c r="GDY51"/>
      <c r="GDZ51"/>
      <c r="GEA51"/>
      <c r="GEB51"/>
      <c r="GEC51"/>
      <c r="GED51"/>
      <c r="GEE51"/>
      <c r="GEF51"/>
      <c r="GEG51"/>
      <c r="GEH51"/>
      <c r="GEI51"/>
      <c r="GEJ51"/>
      <c r="GEK51"/>
      <c r="GEL51"/>
      <c r="GEM51"/>
      <c r="GEN51"/>
      <c r="GEO51"/>
      <c r="GEP51"/>
      <c r="GEQ51"/>
      <c r="GER51"/>
      <c r="GES51"/>
      <c r="GET51"/>
      <c r="GEU51"/>
      <c r="GEV51"/>
      <c r="GEW51"/>
      <c r="GEX51"/>
      <c r="GEY51"/>
      <c r="GEZ51"/>
      <c r="GFA51"/>
      <c r="GFB51"/>
      <c r="GFC51"/>
      <c r="GFD51"/>
      <c r="GFE51"/>
      <c r="GFF51"/>
      <c r="GFG51"/>
      <c r="GFH51"/>
      <c r="GFI51"/>
      <c r="GFJ51"/>
      <c r="GFK51"/>
      <c r="GFL51"/>
      <c r="GFM51"/>
      <c r="GFN51"/>
      <c r="GFO51"/>
      <c r="GFP51"/>
      <c r="GFQ51"/>
      <c r="GFR51"/>
      <c r="GFS51"/>
      <c r="GFT51"/>
      <c r="GFU51"/>
      <c r="GFV51"/>
      <c r="GFW51"/>
      <c r="GFX51"/>
      <c r="GFY51"/>
      <c r="GFZ51"/>
      <c r="GGA51"/>
      <c r="GGB51"/>
      <c r="GGC51"/>
      <c r="GGD51"/>
      <c r="GGE51"/>
      <c r="GGF51"/>
      <c r="GGG51"/>
      <c r="GGH51"/>
      <c r="GGI51"/>
      <c r="GGJ51"/>
      <c r="GGK51"/>
      <c r="GGL51"/>
      <c r="GGM51"/>
      <c r="GGN51"/>
      <c r="GGO51"/>
      <c r="GGP51"/>
      <c r="GGQ51"/>
      <c r="GGR51"/>
      <c r="GGS51"/>
      <c r="GGT51"/>
      <c r="GGU51"/>
      <c r="GGV51"/>
      <c r="GGW51"/>
      <c r="GGX51"/>
      <c r="GGY51"/>
      <c r="GGZ51"/>
      <c r="GHA51"/>
      <c r="GHB51"/>
      <c r="GHC51"/>
      <c r="GHD51"/>
      <c r="GHE51"/>
      <c r="GHF51"/>
      <c r="GHG51"/>
      <c r="GHH51"/>
      <c r="GHI51"/>
      <c r="GHJ51"/>
      <c r="GHK51"/>
      <c r="GHL51"/>
      <c r="GHM51"/>
      <c r="GHN51"/>
      <c r="GHO51"/>
      <c r="GHP51"/>
      <c r="GHQ51"/>
      <c r="GHR51"/>
      <c r="GHS51"/>
      <c r="GHT51"/>
      <c r="GHU51"/>
      <c r="GHV51"/>
      <c r="GHW51"/>
      <c r="GHX51"/>
      <c r="GHY51"/>
      <c r="GHZ51"/>
      <c r="GIA51"/>
      <c r="GIB51"/>
      <c r="GIC51"/>
      <c r="GID51"/>
      <c r="GIE51"/>
      <c r="GIF51"/>
      <c r="GIG51"/>
      <c r="GIH51"/>
      <c r="GII51"/>
      <c r="GIJ51"/>
      <c r="GIK51"/>
      <c r="GIL51"/>
      <c r="GIM51"/>
      <c r="GIN51"/>
      <c r="GIO51"/>
      <c r="GIP51"/>
      <c r="GIQ51"/>
      <c r="GIR51"/>
      <c r="GIS51"/>
      <c r="GIT51"/>
      <c r="GIU51"/>
      <c r="GIV51"/>
      <c r="GIW51"/>
      <c r="GIX51"/>
      <c r="GIY51"/>
      <c r="GIZ51"/>
      <c r="GJA51"/>
      <c r="GJB51"/>
      <c r="GJC51"/>
      <c r="GJD51"/>
      <c r="GJE51"/>
      <c r="GJF51"/>
      <c r="GJG51"/>
      <c r="GJH51"/>
      <c r="GJI51"/>
      <c r="GJJ51"/>
      <c r="GJK51"/>
      <c r="GJL51"/>
      <c r="GJM51"/>
      <c r="GJN51"/>
      <c r="GJO51"/>
      <c r="GJP51"/>
      <c r="GJQ51"/>
      <c r="GJR51"/>
      <c r="GJS51"/>
      <c r="GJT51"/>
      <c r="GJU51"/>
      <c r="GJV51"/>
      <c r="GJW51"/>
      <c r="GJX51"/>
      <c r="GJY51"/>
      <c r="GJZ51"/>
      <c r="GKA51"/>
      <c r="GKB51"/>
      <c r="GKC51"/>
      <c r="GKD51"/>
      <c r="GKE51"/>
      <c r="GKF51"/>
      <c r="GKG51"/>
      <c r="GKH51"/>
      <c r="GKI51"/>
      <c r="GKJ51"/>
      <c r="GKK51"/>
      <c r="GKL51"/>
      <c r="GKM51"/>
      <c r="GKN51"/>
      <c r="GKO51"/>
      <c r="GKP51"/>
      <c r="GKQ51"/>
      <c r="GKR51"/>
      <c r="GKS51"/>
      <c r="GKT51"/>
      <c r="GKU51"/>
      <c r="GKV51"/>
      <c r="GKW51"/>
      <c r="GKX51"/>
      <c r="GKY51"/>
      <c r="GKZ51"/>
      <c r="GLA51"/>
      <c r="GLB51"/>
      <c r="GLC51"/>
      <c r="GLD51"/>
      <c r="GLE51"/>
      <c r="GLF51"/>
      <c r="GLG51"/>
      <c r="GLH51"/>
      <c r="GLI51"/>
      <c r="GLJ51"/>
      <c r="GLK51"/>
      <c r="GLL51"/>
      <c r="GLM51"/>
      <c r="GLN51"/>
      <c r="GLO51"/>
      <c r="GLP51"/>
      <c r="GLQ51"/>
      <c r="GLR51"/>
      <c r="GLS51"/>
      <c r="GLT51"/>
      <c r="GLU51"/>
      <c r="GLV51"/>
      <c r="GLW51"/>
      <c r="GLX51"/>
      <c r="GLY51"/>
      <c r="GLZ51"/>
      <c r="GMA51"/>
      <c r="GMB51"/>
      <c r="GMC51"/>
      <c r="GMD51"/>
      <c r="GME51"/>
      <c r="GMF51"/>
      <c r="GMG51"/>
      <c r="GMH51"/>
      <c r="GMI51"/>
      <c r="GMJ51"/>
      <c r="GMK51"/>
      <c r="GML51"/>
      <c r="GMM51"/>
      <c r="GMN51"/>
      <c r="GMO51"/>
      <c r="GMP51"/>
      <c r="GMQ51"/>
      <c r="GMR51"/>
      <c r="GMS51"/>
      <c r="GMT51"/>
      <c r="GMU51"/>
      <c r="GMV51"/>
      <c r="GMW51"/>
      <c r="GMX51"/>
      <c r="GMY51"/>
      <c r="GMZ51"/>
      <c r="GNA51"/>
      <c r="GNB51"/>
      <c r="GNC51"/>
      <c r="GND51"/>
      <c r="GNE51"/>
      <c r="GNF51"/>
      <c r="GNG51"/>
      <c r="GNH51"/>
      <c r="GNI51"/>
      <c r="GNJ51"/>
      <c r="GNK51"/>
      <c r="GNL51"/>
      <c r="GNM51"/>
      <c r="GNN51"/>
      <c r="GNO51"/>
      <c r="GNP51"/>
      <c r="GNQ51"/>
      <c r="GNR51"/>
      <c r="GNS51"/>
      <c r="GNT51"/>
      <c r="GNU51"/>
      <c r="GNV51"/>
      <c r="GNW51"/>
      <c r="GNX51"/>
      <c r="GNY51"/>
      <c r="GNZ51"/>
      <c r="GOA51"/>
      <c r="GOB51"/>
      <c r="GOC51"/>
      <c r="GOD51"/>
      <c r="GOE51"/>
      <c r="GOF51"/>
      <c r="GOG51"/>
      <c r="GOH51"/>
      <c r="GOI51"/>
      <c r="GOJ51"/>
      <c r="GOK51"/>
      <c r="GOL51"/>
      <c r="GOM51"/>
      <c r="GON51"/>
      <c r="GOO51"/>
      <c r="GOP51"/>
      <c r="GOQ51"/>
      <c r="GOR51"/>
      <c r="GOS51"/>
      <c r="GOT51"/>
      <c r="GOU51"/>
      <c r="GOV51"/>
      <c r="GOW51"/>
      <c r="GOX51"/>
      <c r="GOY51"/>
      <c r="GOZ51"/>
      <c r="GPA51"/>
      <c r="GPB51"/>
      <c r="GPC51"/>
      <c r="GPD51"/>
      <c r="GPE51"/>
      <c r="GPF51"/>
      <c r="GPG51"/>
      <c r="GPH51"/>
      <c r="GPI51"/>
      <c r="GPJ51"/>
      <c r="GPK51"/>
      <c r="GPL51"/>
      <c r="GPM51"/>
      <c r="GPN51"/>
      <c r="GPO51"/>
      <c r="GPP51"/>
      <c r="GPQ51"/>
      <c r="GPR51"/>
      <c r="GPS51"/>
      <c r="GPT51"/>
      <c r="GPU51"/>
      <c r="GPV51"/>
      <c r="GPW51"/>
      <c r="GPX51"/>
      <c r="GPY51"/>
      <c r="GPZ51"/>
      <c r="GQA51"/>
      <c r="GQB51"/>
      <c r="GQC51"/>
      <c r="GQD51"/>
      <c r="GQE51"/>
      <c r="GQF51"/>
      <c r="GQG51"/>
      <c r="GQH51"/>
      <c r="GQI51"/>
      <c r="GQJ51"/>
      <c r="GQK51"/>
      <c r="GQL51"/>
      <c r="GQM51"/>
      <c r="GQN51"/>
      <c r="GQO51"/>
      <c r="GQP51"/>
      <c r="GQQ51"/>
      <c r="GQR51"/>
      <c r="GQS51"/>
      <c r="GQT51"/>
      <c r="GQU51"/>
      <c r="GQV51"/>
      <c r="GQW51"/>
      <c r="GQX51"/>
      <c r="GQY51"/>
      <c r="GQZ51"/>
      <c r="GRA51"/>
      <c r="GRB51"/>
      <c r="GRC51"/>
      <c r="GRD51"/>
      <c r="GRE51"/>
      <c r="GRF51"/>
      <c r="GRG51"/>
      <c r="GRH51"/>
      <c r="GRI51"/>
      <c r="GRJ51"/>
      <c r="GRK51"/>
      <c r="GRL51"/>
      <c r="GRM51"/>
      <c r="GRN51"/>
      <c r="GRO51"/>
      <c r="GRP51"/>
      <c r="GRQ51"/>
      <c r="GRR51"/>
      <c r="GRS51"/>
      <c r="GRT51"/>
      <c r="GRU51"/>
      <c r="GRV51"/>
      <c r="GRW51"/>
      <c r="GRX51"/>
      <c r="GRY51"/>
      <c r="GRZ51"/>
      <c r="GSA51"/>
      <c r="GSB51"/>
      <c r="GSC51"/>
      <c r="GSD51"/>
      <c r="GSE51"/>
      <c r="GSF51"/>
      <c r="GSG51"/>
      <c r="GSH51"/>
      <c r="GSI51"/>
      <c r="GSJ51"/>
      <c r="GSK51"/>
      <c r="GSL51"/>
      <c r="GSM51"/>
      <c r="GSN51"/>
      <c r="GSO51"/>
      <c r="GSP51"/>
      <c r="GSQ51"/>
      <c r="GSR51"/>
      <c r="GSS51"/>
      <c r="GST51"/>
      <c r="GSU51"/>
      <c r="GSV51"/>
      <c r="GSW51"/>
      <c r="GSX51"/>
      <c r="GSY51"/>
      <c r="GSZ51"/>
      <c r="GTA51"/>
      <c r="GTB51"/>
      <c r="GTC51"/>
      <c r="GTD51"/>
      <c r="GTE51"/>
      <c r="GTF51"/>
      <c r="GTG51"/>
      <c r="GTH51"/>
      <c r="GTI51"/>
      <c r="GTJ51"/>
      <c r="GTK51"/>
      <c r="GTL51"/>
      <c r="GTM51"/>
      <c r="GTN51"/>
      <c r="GTO51"/>
      <c r="GTP51"/>
      <c r="GTQ51"/>
      <c r="GTR51"/>
      <c r="GTS51"/>
      <c r="GTT51"/>
      <c r="GTU51"/>
      <c r="GTV51"/>
      <c r="GTW51"/>
      <c r="GTX51"/>
      <c r="GTY51"/>
      <c r="GTZ51"/>
      <c r="GUA51"/>
      <c r="GUB51"/>
      <c r="GUC51"/>
      <c r="GUD51"/>
      <c r="GUE51"/>
      <c r="GUF51"/>
      <c r="GUG51"/>
      <c r="GUH51"/>
      <c r="GUI51"/>
      <c r="GUJ51"/>
      <c r="GUK51"/>
      <c r="GUL51"/>
      <c r="GUM51"/>
      <c r="GUN51"/>
      <c r="GUO51"/>
      <c r="GUP51"/>
      <c r="GUQ51"/>
      <c r="GUR51"/>
      <c r="GUS51"/>
      <c r="GUT51"/>
      <c r="GUU51"/>
      <c r="GUV51"/>
      <c r="GUW51"/>
      <c r="GUX51"/>
      <c r="GUY51"/>
      <c r="GUZ51"/>
      <c r="GVA51"/>
      <c r="GVB51"/>
      <c r="GVC51"/>
      <c r="GVD51"/>
      <c r="GVE51"/>
      <c r="GVF51"/>
      <c r="GVG51"/>
      <c r="GVH51"/>
      <c r="GVI51"/>
      <c r="GVJ51"/>
      <c r="GVK51"/>
      <c r="GVL51"/>
      <c r="GVM51"/>
      <c r="GVN51"/>
      <c r="GVO51"/>
      <c r="GVP51"/>
      <c r="GVQ51"/>
      <c r="GVR51"/>
      <c r="GVS51"/>
      <c r="GVT51"/>
      <c r="GVU51"/>
      <c r="GVV51"/>
      <c r="GVW51"/>
      <c r="GVX51"/>
      <c r="GVY51"/>
      <c r="GVZ51"/>
      <c r="GWA51"/>
      <c r="GWB51"/>
      <c r="GWC51"/>
      <c r="GWD51"/>
      <c r="GWE51"/>
      <c r="GWF51"/>
      <c r="GWG51"/>
      <c r="GWH51"/>
      <c r="GWI51"/>
      <c r="GWJ51"/>
      <c r="GWK51"/>
      <c r="GWL51"/>
      <c r="GWM51"/>
      <c r="GWN51"/>
      <c r="GWO51"/>
      <c r="GWP51"/>
      <c r="GWQ51"/>
      <c r="GWR51"/>
      <c r="GWS51"/>
      <c r="GWT51"/>
      <c r="GWU51"/>
      <c r="GWV51"/>
      <c r="GWW51"/>
      <c r="GWX51"/>
      <c r="GWY51"/>
      <c r="GWZ51"/>
      <c r="GXA51"/>
      <c r="GXB51"/>
      <c r="GXC51"/>
      <c r="GXD51"/>
      <c r="GXE51"/>
      <c r="GXF51"/>
      <c r="GXG51"/>
      <c r="GXH51"/>
      <c r="GXI51"/>
      <c r="GXJ51"/>
      <c r="GXK51"/>
      <c r="GXL51"/>
      <c r="GXM51"/>
      <c r="GXN51"/>
      <c r="GXO51"/>
      <c r="GXP51"/>
      <c r="GXQ51"/>
      <c r="GXR51"/>
      <c r="GXS51"/>
      <c r="GXT51"/>
      <c r="GXU51"/>
      <c r="GXV51"/>
      <c r="GXW51"/>
      <c r="GXX51"/>
      <c r="GXY51"/>
      <c r="GXZ51"/>
      <c r="GYA51"/>
      <c r="GYB51"/>
      <c r="GYC51"/>
      <c r="GYD51"/>
      <c r="GYE51"/>
      <c r="GYF51"/>
      <c r="GYG51"/>
      <c r="GYH51"/>
      <c r="GYI51"/>
      <c r="GYJ51"/>
      <c r="GYK51"/>
      <c r="GYL51"/>
      <c r="GYM51"/>
      <c r="GYN51"/>
      <c r="GYO51"/>
      <c r="GYP51"/>
      <c r="GYQ51"/>
      <c r="GYR51"/>
      <c r="GYS51"/>
      <c r="GYT51"/>
      <c r="GYU51"/>
      <c r="GYV51"/>
      <c r="GYW51"/>
      <c r="GYX51"/>
      <c r="GYY51"/>
      <c r="GYZ51"/>
      <c r="GZA51"/>
      <c r="GZB51"/>
      <c r="GZC51"/>
      <c r="GZD51"/>
      <c r="GZE51"/>
      <c r="GZF51"/>
      <c r="GZG51"/>
      <c r="GZH51"/>
      <c r="GZI51"/>
      <c r="GZJ51"/>
      <c r="GZK51"/>
      <c r="GZL51"/>
      <c r="GZM51"/>
      <c r="GZN51"/>
      <c r="GZO51"/>
      <c r="GZP51"/>
      <c r="GZQ51"/>
      <c r="GZR51"/>
      <c r="GZS51"/>
      <c r="GZT51"/>
      <c r="GZU51"/>
      <c r="GZV51"/>
      <c r="GZW51"/>
      <c r="GZX51"/>
      <c r="GZY51"/>
      <c r="GZZ51"/>
      <c r="HAA51"/>
      <c r="HAB51"/>
      <c r="HAC51"/>
      <c r="HAD51"/>
      <c r="HAE51"/>
      <c r="HAF51"/>
      <c r="HAG51"/>
      <c r="HAH51"/>
      <c r="HAI51"/>
      <c r="HAJ51"/>
      <c r="HAK51"/>
      <c r="HAL51"/>
      <c r="HAM51"/>
      <c r="HAN51"/>
      <c r="HAO51"/>
      <c r="HAP51"/>
      <c r="HAQ51"/>
      <c r="HAR51"/>
      <c r="HAS51"/>
      <c r="HAT51"/>
      <c r="HAU51"/>
      <c r="HAV51"/>
      <c r="HAW51"/>
      <c r="HAX51"/>
      <c r="HAY51"/>
      <c r="HAZ51"/>
      <c r="HBA51"/>
      <c r="HBB51"/>
      <c r="HBC51"/>
      <c r="HBD51"/>
      <c r="HBE51"/>
      <c r="HBF51"/>
      <c r="HBG51"/>
      <c r="HBH51"/>
      <c r="HBI51"/>
      <c r="HBJ51"/>
      <c r="HBK51"/>
      <c r="HBL51"/>
      <c r="HBM51"/>
      <c r="HBN51"/>
      <c r="HBO51"/>
      <c r="HBP51"/>
      <c r="HBQ51"/>
      <c r="HBR51"/>
      <c r="HBS51"/>
      <c r="HBT51"/>
      <c r="HBU51"/>
      <c r="HBV51"/>
      <c r="HBW51"/>
      <c r="HBX51"/>
      <c r="HBY51"/>
      <c r="HBZ51"/>
      <c r="HCA51"/>
      <c r="HCB51"/>
      <c r="HCC51"/>
      <c r="HCD51"/>
      <c r="HCE51"/>
      <c r="HCF51"/>
      <c r="HCG51"/>
      <c r="HCH51"/>
      <c r="HCI51"/>
      <c r="HCJ51"/>
      <c r="HCK51"/>
      <c r="HCL51"/>
      <c r="HCM51"/>
      <c r="HCN51"/>
      <c r="HCO51"/>
      <c r="HCP51"/>
      <c r="HCQ51"/>
      <c r="HCR51"/>
      <c r="HCS51"/>
      <c r="HCT51"/>
      <c r="HCU51"/>
      <c r="HCV51"/>
      <c r="HCW51"/>
      <c r="HCX51"/>
      <c r="HCY51"/>
      <c r="HCZ51"/>
      <c r="HDA51"/>
      <c r="HDB51"/>
      <c r="HDC51"/>
      <c r="HDD51"/>
      <c r="HDE51"/>
      <c r="HDF51"/>
      <c r="HDG51"/>
      <c r="HDH51"/>
      <c r="HDI51"/>
      <c r="HDJ51"/>
      <c r="HDK51"/>
      <c r="HDL51"/>
      <c r="HDM51"/>
      <c r="HDN51"/>
      <c r="HDO51"/>
      <c r="HDP51"/>
      <c r="HDQ51"/>
      <c r="HDR51"/>
      <c r="HDS51"/>
      <c r="HDT51"/>
      <c r="HDU51"/>
      <c r="HDV51"/>
      <c r="HDW51"/>
      <c r="HDX51"/>
      <c r="HDY51"/>
      <c r="HDZ51"/>
      <c r="HEA51"/>
      <c r="HEB51"/>
      <c r="HEC51"/>
      <c r="HED51"/>
      <c r="HEE51"/>
      <c r="HEF51"/>
      <c r="HEG51"/>
      <c r="HEH51"/>
      <c r="HEI51"/>
      <c r="HEJ51"/>
      <c r="HEK51"/>
      <c r="HEL51"/>
      <c r="HEM51"/>
      <c r="HEN51"/>
      <c r="HEO51"/>
      <c r="HEP51"/>
      <c r="HEQ51"/>
      <c r="HER51"/>
      <c r="HES51"/>
      <c r="HET51"/>
      <c r="HEU51"/>
      <c r="HEV51"/>
      <c r="HEW51"/>
      <c r="HEX51"/>
      <c r="HEY51"/>
      <c r="HEZ51"/>
      <c r="HFA51"/>
      <c r="HFB51"/>
      <c r="HFC51"/>
      <c r="HFD51"/>
      <c r="HFE51"/>
      <c r="HFF51"/>
      <c r="HFG51"/>
      <c r="HFH51"/>
      <c r="HFI51"/>
      <c r="HFJ51"/>
      <c r="HFK51"/>
      <c r="HFL51"/>
      <c r="HFM51"/>
      <c r="HFN51"/>
      <c r="HFO51"/>
      <c r="HFP51"/>
      <c r="HFQ51"/>
      <c r="HFR51"/>
      <c r="HFS51"/>
      <c r="HFT51"/>
      <c r="HFU51"/>
      <c r="HFV51"/>
      <c r="HFW51"/>
      <c r="HFX51"/>
      <c r="HFY51"/>
      <c r="HFZ51"/>
      <c r="HGA51"/>
      <c r="HGB51"/>
      <c r="HGC51"/>
      <c r="HGD51"/>
      <c r="HGE51"/>
      <c r="HGF51"/>
      <c r="HGG51"/>
      <c r="HGH51"/>
      <c r="HGI51"/>
      <c r="HGJ51"/>
      <c r="HGK51"/>
      <c r="HGL51"/>
      <c r="HGM51"/>
      <c r="HGN51"/>
      <c r="HGO51"/>
      <c r="HGP51"/>
      <c r="HGQ51"/>
      <c r="HGR51"/>
      <c r="HGS51"/>
      <c r="HGT51"/>
      <c r="HGU51"/>
      <c r="HGV51"/>
      <c r="HGW51"/>
      <c r="HGX51"/>
      <c r="HGY51"/>
      <c r="HGZ51"/>
      <c r="HHA51"/>
      <c r="HHB51"/>
      <c r="HHC51"/>
      <c r="HHD51"/>
      <c r="HHE51"/>
      <c r="HHF51"/>
      <c r="HHG51"/>
      <c r="HHH51"/>
      <c r="HHI51"/>
      <c r="HHJ51"/>
      <c r="HHK51"/>
      <c r="HHL51"/>
      <c r="HHM51"/>
      <c r="HHN51"/>
      <c r="HHO51"/>
      <c r="HHP51"/>
      <c r="HHQ51"/>
      <c r="HHR51"/>
      <c r="HHS51"/>
      <c r="HHT51"/>
      <c r="HHU51"/>
      <c r="HHV51"/>
      <c r="HHW51"/>
      <c r="HHX51"/>
      <c r="HHY51"/>
      <c r="HHZ51"/>
      <c r="HIA51"/>
      <c r="HIB51"/>
      <c r="HIC51"/>
      <c r="HID51"/>
      <c r="HIE51"/>
      <c r="HIF51"/>
      <c r="HIG51"/>
      <c r="HIH51"/>
      <c r="HII51"/>
      <c r="HIJ51"/>
      <c r="HIK51"/>
      <c r="HIL51"/>
      <c r="HIM51"/>
      <c r="HIN51"/>
      <c r="HIO51"/>
      <c r="HIP51"/>
      <c r="HIQ51"/>
      <c r="HIR51"/>
      <c r="HIS51"/>
      <c r="HIT51"/>
      <c r="HIU51"/>
      <c r="HIV51"/>
      <c r="HIW51"/>
      <c r="HIX51"/>
      <c r="HIY51"/>
      <c r="HIZ51"/>
      <c r="HJA51"/>
      <c r="HJB51"/>
      <c r="HJC51"/>
      <c r="HJD51"/>
      <c r="HJE51"/>
      <c r="HJF51"/>
      <c r="HJG51"/>
      <c r="HJH51"/>
      <c r="HJI51"/>
      <c r="HJJ51"/>
      <c r="HJK51"/>
      <c r="HJL51"/>
      <c r="HJM51"/>
      <c r="HJN51"/>
      <c r="HJO51"/>
      <c r="HJP51"/>
      <c r="HJQ51"/>
      <c r="HJR51"/>
      <c r="HJS51"/>
      <c r="HJT51"/>
      <c r="HJU51"/>
      <c r="HJV51"/>
      <c r="HJW51"/>
      <c r="HJX51"/>
      <c r="HJY51"/>
      <c r="HJZ51"/>
      <c r="HKA51"/>
      <c r="HKB51"/>
      <c r="HKC51"/>
      <c r="HKD51"/>
      <c r="HKE51"/>
      <c r="HKF51"/>
      <c r="HKG51"/>
      <c r="HKH51"/>
      <c r="HKI51"/>
      <c r="HKJ51"/>
      <c r="HKK51"/>
      <c r="HKL51"/>
      <c r="HKM51"/>
      <c r="HKN51"/>
      <c r="HKO51"/>
      <c r="HKP51"/>
      <c r="HKQ51"/>
      <c r="HKR51"/>
      <c r="HKS51"/>
      <c r="HKT51"/>
      <c r="HKU51"/>
      <c r="HKV51"/>
      <c r="HKW51"/>
      <c r="HKX51"/>
      <c r="HKY51"/>
      <c r="HKZ51"/>
      <c r="HLA51"/>
      <c r="HLB51"/>
      <c r="HLC51"/>
      <c r="HLD51"/>
      <c r="HLE51"/>
      <c r="HLF51"/>
      <c r="HLG51"/>
      <c r="HLH51"/>
      <c r="HLI51"/>
      <c r="HLJ51"/>
      <c r="HLK51"/>
      <c r="HLL51"/>
      <c r="HLM51"/>
      <c r="HLN51"/>
      <c r="HLO51"/>
      <c r="HLP51"/>
      <c r="HLQ51"/>
      <c r="HLR51"/>
      <c r="HLS51"/>
      <c r="HLT51"/>
      <c r="HLU51"/>
      <c r="HLV51"/>
      <c r="HLW51"/>
      <c r="HLX51"/>
      <c r="HLY51"/>
      <c r="HLZ51"/>
      <c r="HMA51"/>
      <c r="HMB51"/>
      <c r="HMC51"/>
      <c r="HMD51"/>
      <c r="HME51"/>
      <c r="HMF51"/>
      <c r="HMG51"/>
      <c r="HMH51"/>
      <c r="HMI51"/>
      <c r="HMJ51"/>
      <c r="HMK51"/>
      <c r="HML51"/>
      <c r="HMM51"/>
      <c r="HMN51"/>
      <c r="HMO51"/>
      <c r="HMP51"/>
      <c r="HMQ51"/>
      <c r="HMR51"/>
      <c r="HMS51"/>
      <c r="HMT51"/>
      <c r="HMU51"/>
      <c r="HMV51"/>
      <c r="HMW51"/>
      <c r="HMX51"/>
      <c r="HMY51"/>
      <c r="HMZ51"/>
      <c r="HNA51"/>
      <c r="HNB51"/>
      <c r="HNC51"/>
      <c r="HND51"/>
      <c r="HNE51"/>
      <c r="HNF51"/>
      <c r="HNG51"/>
      <c r="HNH51"/>
      <c r="HNI51"/>
      <c r="HNJ51"/>
      <c r="HNK51"/>
      <c r="HNL51"/>
      <c r="HNM51"/>
      <c r="HNN51"/>
      <c r="HNO51"/>
      <c r="HNP51"/>
      <c r="HNQ51"/>
      <c r="HNR51"/>
      <c r="HNS51"/>
      <c r="HNT51"/>
      <c r="HNU51"/>
      <c r="HNV51"/>
      <c r="HNW51"/>
      <c r="HNX51"/>
      <c r="HNY51"/>
      <c r="HNZ51"/>
      <c r="HOA51"/>
      <c r="HOB51"/>
      <c r="HOC51"/>
      <c r="HOD51"/>
      <c r="HOE51"/>
      <c r="HOF51"/>
      <c r="HOG51"/>
      <c r="HOH51"/>
      <c r="HOI51"/>
      <c r="HOJ51"/>
      <c r="HOK51"/>
      <c r="HOL51"/>
      <c r="HOM51"/>
      <c r="HON51"/>
      <c r="HOO51"/>
      <c r="HOP51"/>
      <c r="HOQ51"/>
      <c r="HOR51"/>
      <c r="HOS51"/>
      <c r="HOT51"/>
      <c r="HOU51"/>
      <c r="HOV51"/>
      <c r="HOW51"/>
      <c r="HOX51"/>
      <c r="HOY51"/>
      <c r="HOZ51"/>
      <c r="HPA51"/>
      <c r="HPB51"/>
      <c r="HPC51"/>
      <c r="HPD51"/>
      <c r="HPE51"/>
      <c r="HPF51"/>
      <c r="HPG51"/>
      <c r="HPH51"/>
      <c r="HPI51"/>
      <c r="HPJ51"/>
      <c r="HPK51"/>
      <c r="HPL51"/>
      <c r="HPM51"/>
      <c r="HPN51"/>
      <c r="HPO51"/>
      <c r="HPP51"/>
      <c r="HPQ51"/>
      <c r="HPR51"/>
      <c r="HPS51"/>
      <c r="HPT51"/>
      <c r="HPU51"/>
      <c r="HPV51"/>
      <c r="HPW51"/>
      <c r="HPX51"/>
      <c r="HPY51"/>
      <c r="HPZ51"/>
      <c r="HQA51"/>
      <c r="HQB51"/>
      <c r="HQC51"/>
      <c r="HQD51"/>
      <c r="HQE51"/>
      <c r="HQF51"/>
      <c r="HQG51"/>
      <c r="HQH51"/>
      <c r="HQI51"/>
      <c r="HQJ51"/>
      <c r="HQK51"/>
      <c r="HQL51"/>
      <c r="HQM51"/>
      <c r="HQN51"/>
      <c r="HQO51"/>
      <c r="HQP51"/>
      <c r="HQQ51"/>
      <c r="HQR51"/>
      <c r="HQS51"/>
      <c r="HQT51"/>
      <c r="HQU51"/>
      <c r="HQV51"/>
      <c r="HQW51"/>
      <c r="HQX51"/>
      <c r="HQY51"/>
      <c r="HQZ51"/>
      <c r="HRA51"/>
      <c r="HRB51"/>
      <c r="HRC51"/>
      <c r="HRD51"/>
      <c r="HRE51"/>
      <c r="HRF51"/>
      <c r="HRG51"/>
      <c r="HRH51"/>
      <c r="HRI51"/>
      <c r="HRJ51"/>
      <c r="HRK51"/>
      <c r="HRL51"/>
      <c r="HRM51"/>
      <c r="HRN51"/>
      <c r="HRO51"/>
      <c r="HRP51"/>
      <c r="HRQ51"/>
      <c r="HRR51"/>
      <c r="HRS51"/>
      <c r="HRT51"/>
      <c r="HRU51"/>
      <c r="HRV51"/>
      <c r="HRW51"/>
      <c r="HRX51"/>
      <c r="HRY51"/>
      <c r="HRZ51"/>
      <c r="HSA51"/>
      <c r="HSB51"/>
      <c r="HSC51"/>
      <c r="HSD51"/>
      <c r="HSE51"/>
      <c r="HSF51"/>
      <c r="HSG51"/>
      <c r="HSH51"/>
      <c r="HSI51"/>
      <c r="HSJ51"/>
      <c r="HSK51"/>
      <c r="HSL51"/>
      <c r="HSM51"/>
      <c r="HSN51"/>
      <c r="HSO51"/>
      <c r="HSP51"/>
      <c r="HSQ51"/>
      <c r="HSR51"/>
      <c r="HSS51"/>
      <c r="HST51"/>
      <c r="HSU51"/>
      <c r="HSV51"/>
      <c r="HSW51"/>
      <c r="HSX51"/>
      <c r="HSY51"/>
      <c r="HSZ51"/>
      <c r="HTA51"/>
      <c r="HTB51"/>
      <c r="HTC51"/>
      <c r="HTD51"/>
      <c r="HTE51"/>
      <c r="HTF51"/>
      <c r="HTG51"/>
      <c r="HTH51"/>
      <c r="HTI51"/>
      <c r="HTJ51"/>
      <c r="HTK51"/>
      <c r="HTL51"/>
      <c r="HTM51"/>
      <c r="HTN51"/>
      <c r="HTO51"/>
      <c r="HTP51"/>
      <c r="HTQ51"/>
      <c r="HTR51"/>
      <c r="HTS51"/>
      <c r="HTT51"/>
      <c r="HTU51"/>
      <c r="HTV51"/>
      <c r="HTW51"/>
      <c r="HTX51"/>
      <c r="HTY51"/>
      <c r="HTZ51"/>
      <c r="HUA51"/>
      <c r="HUB51"/>
      <c r="HUC51"/>
      <c r="HUD51"/>
      <c r="HUE51"/>
      <c r="HUF51"/>
      <c r="HUG51"/>
      <c r="HUH51"/>
      <c r="HUI51"/>
      <c r="HUJ51"/>
      <c r="HUK51"/>
      <c r="HUL51"/>
      <c r="HUM51"/>
      <c r="HUN51"/>
      <c r="HUO51"/>
      <c r="HUP51"/>
      <c r="HUQ51"/>
      <c r="HUR51"/>
      <c r="HUS51"/>
      <c r="HUT51"/>
      <c r="HUU51"/>
      <c r="HUV51"/>
      <c r="HUW51"/>
      <c r="HUX51"/>
      <c r="HUY51"/>
      <c r="HUZ51"/>
      <c r="HVA51"/>
      <c r="HVB51"/>
      <c r="HVC51"/>
      <c r="HVD51"/>
      <c r="HVE51"/>
      <c r="HVF51"/>
      <c r="HVG51"/>
      <c r="HVH51"/>
      <c r="HVI51"/>
      <c r="HVJ51"/>
      <c r="HVK51"/>
      <c r="HVL51"/>
      <c r="HVM51"/>
      <c r="HVN51"/>
      <c r="HVO51"/>
      <c r="HVP51"/>
      <c r="HVQ51"/>
      <c r="HVR51"/>
      <c r="HVS51"/>
      <c r="HVT51"/>
      <c r="HVU51"/>
      <c r="HVV51"/>
      <c r="HVW51"/>
      <c r="HVX51"/>
      <c r="HVY51"/>
      <c r="HVZ51"/>
      <c r="HWA51"/>
      <c r="HWB51"/>
      <c r="HWC51"/>
      <c r="HWD51"/>
      <c r="HWE51"/>
      <c r="HWF51"/>
      <c r="HWG51"/>
      <c r="HWH51"/>
      <c r="HWI51"/>
      <c r="HWJ51"/>
      <c r="HWK51"/>
      <c r="HWL51"/>
      <c r="HWM51"/>
      <c r="HWN51"/>
      <c r="HWO51"/>
      <c r="HWP51"/>
      <c r="HWQ51"/>
      <c r="HWR51"/>
      <c r="HWS51"/>
      <c r="HWT51"/>
      <c r="HWU51"/>
      <c r="HWV51"/>
      <c r="HWW51"/>
      <c r="HWX51"/>
      <c r="HWY51"/>
      <c r="HWZ51"/>
      <c r="HXA51"/>
      <c r="HXB51"/>
      <c r="HXC51"/>
      <c r="HXD51"/>
      <c r="HXE51"/>
      <c r="HXF51"/>
      <c r="HXG51"/>
      <c r="HXH51"/>
      <c r="HXI51"/>
      <c r="HXJ51"/>
      <c r="HXK51"/>
      <c r="HXL51"/>
      <c r="HXM51"/>
      <c r="HXN51"/>
      <c r="HXO51"/>
      <c r="HXP51"/>
      <c r="HXQ51"/>
      <c r="HXR51"/>
      <c r="HXS51"/>
      <c r="HXT51"/>
      <c r="HXU51"/>
      <c r="HXV51"/>
      <c r="HXW51"/>
      <c r="HXX51"/>
      <c r="HXY51"/>
      <c r="HXZ51"/>
      <c r="HYA51"/>
      <c r="HYB51"/>
      <c r="HYC51"/>
      <c r="HYD51"/>
      <c r="HYE51"/>
      <c r="HYF51"/>
      <c r="HYG51"/>
      <c r="HYH51"/>
      <c r="HYI51"/>
      <c r="HYJ51"/>
      <c r="HYK51"/>
      <c r="HYL51"/>
      <c r="HYM51"/>
      <c r="HYN51"/>
      <c r="HYO51"/>
      <c r="HYP51"/>
      <c r="HYQ51"/>
      <c r="HYR51"/>
      <c r="HYS51"/>
      <c r="HYT51"/>
      <c r="HYU51"/>
      <c r="HYV51"/>
      <c r="HYW51"/>
      <c r="HYX51"/>
      <c r="HYY51"/>
      <c r="HYZ51"/>
      <c r="HZA51"/>
      <c r="HZB51"/>
      <c r="HZC51"/>
      <c r="HZD51"/>
      <c r="HZE51"/>
      <c r="HZF51"/>
      <c r="HZG51"/>
      <c r="HZH51"/>
      <c r="HZI51"/>
      <c r="HZJ51"/>
      <c r="HZK51"/>
      <c r="HZL51"/>
      <c r="HZM51"/>
      <c r="HZN51"/>
      <c r="HZO51"/>
      <c r="HZP51"/>
      <c r="HZQ51"/>
      <c r="HZR51"/>
      <c r="HZS51"/>
      <c r="HZT51"/>
      <c r="HZU51"/>
      <c r="HZV51"/>
      <c r="HZW51"/>
      <c r="HZX51"/>
      <c r="HZY51"/>
      <c r="HZZ51"/>
      <c r="IAA51"/>
      <c r="IAB51"/>
      <c r="IAC51"/>
      <c r="IAD51"/>
      <c r="IAE51"/>
      <c r="IAF51"/>
      <c r="IAG51"/>
      <c r="IAH51"/>
      <c r="IAI51"/>
      <c r="IAJ51"/>
      <c r="IAK51"/>
      <c r="IAL51"/>
      <c r="IAM51"/>
      <c r="IAN51"/>
      <c r="IAO51"/>
      <c r="IAP51"/>
      <c r="IAQ51"/>
      <c r="IAR51"/>
      <c r="IAS51"/>
      <c r="IAT51"/>
      <c r="IAU51"/>
      <c r="IAV51"/>
      <c r="IAW51"/>
      <c r="IAX51"/>
      <c r="IAY51"/>
      <c r="IAZ51"/>
      <c r="IBA51"/>
      <c r="IBB51"/>
      <c r="IBC51"/>
      <c r="IBD51"/>
      <c r="IBE51"/>
      <c r="IBF51"/>
      <c r="IBG51"/>
      <c r="IBH51"/>
      <c r="IBI51"/>
      <c r="IBJ51"/>
      <c r="IBK51"/>
      <c r="IBL51"/>
      <c r="IBM51"/>
      <c r="IBN51"/>
      <c r="IBO51"/>
      <c r="IBP51"/>
      <c r="IBQ51"/>
      <c r="IBR51"/>
      <c r="IBS51"/>
      <c r="IBT51"/>
      <c r="IBU51"/>
      <c r="IBV51"/>
      <c r="IBW51"/>
      <c r="IBX51"/>
      <c r="IBY51"/>
      <c r="IBZ51"/>
      <c r="ICA51"/>
      <c r="ICB51"/>
      <c r="ICC51"/>
      <c r="ICD51"/>
      <c r="ICE51"/>
      <c r="ICF51"/>
      <c r="ICG51"/>
      <c r="ICH51"/>
      <c r="ICI51"/>
      <c r="ICJ51"/>
      <c r="ICK51"/>
      <c r="ICL51"/>
      <c r="ICM51"/>
      <c r="ICN51"/>
      <c r="ICO51"/>
      <c r="ICP51"/>
      <c r="ICQ51"/>
      <c r="ICR51"/>
      <c r="ICS51"/>
      <c r="ICT51"/>
      <c r="ICU51"/>
      <c r="ICV51"/>
      <c r="ICW51"/>
      <c r="ICX51"/>
      <c r="ICY51"/>
      <c r="ICZ51"/>
      <c r="IDA51"/>
      <c r="IDB51"/>
      <c r="IDC51"/>
      <c r="IDD51"/>
      <c r="IDE51"/>
      <c r="IDF51"/>
      <c r="IDG51"/>
      <c r="IDH51"/>
      <c r="IDI51"/>
      <c r="IDJ51"/>
      <c r="IDK51"/>
      <c r="IDL51"/>
      <c r="IDM51"/>
      <c r="IDN51"/>
      <c r="IDO51"/>
      <c r="IDP51"/>
      <c r="IDQ51"/>
      <c r="IDR51"/>
      <c r="IDS51"/>
      <c r="IDT51"/>
      <c r="IDU51"/>
      <c r="IDV51"/>
      <c r="IDW51"/>
      <c r="IDX51"/>
      <c r="IDY51"/>
      <c r="IDZ51"/>
      <c r="IEA51"/>
      <c r="IEB51"/>
      <c r="IEC51"/>
      <c r="IED51"/>
      <c r="IEE51"/>
      <c r="IEF51"/>
      <c r="IEG51"/>
      <c r="IEH51"/>
      <c r="IEI51"/>
      <c r="IEJ51"/>
      <c r="IEK51"/>
      <c r="IEL51"/>
      <c r="IEM51"/>
      <c r="IEN51"/>
      <c r="IEO51"/>
      <c r="IEP51"/>
      <c r="IEQ51"/>
      <c r="IER51"/>
      <c r="IES51"/>
      <c r="IET51"/>
      <c r="IEU51"/>
      <c r="IEV51"/>
      <c r="IEW51"/>
      <c r="IEX51"/>
      <c r="IEY51"/>
      <c r="IEZ51"/>
      <c r="IFA51"/>
      <c r="IFB51"/>
      <c r="IFC51"/>
      <c r="IFD51"/>
      <c r="IFE51"/>
      <c r="IFF51"/>
      <c r="IFG51"/>
      <c r="IFH51"/>
      <c r="IFI51"/>
      <c r="IFJ51"/>
      <c r="IFK51"/>
      <c r="IFL51"/>
      <c r="IFM51"/>
      <c r="IFN51"/>
      <c r="IFO51"/>
      <c r="IFP51"/>
      <c r="IFQ51"/>
      <c r="IFR51"/>
      <c r="IFS51"/>
      <c r="IFT51"/>
      <c r="IFU51"/>
      <c r="IFV51"/>
      <c r="IFW51"/>
      <c r="IFX51"/>
      <c r="IFY51"/>
      <c r="IFZ51"/>
      <c r="IGA51"/>
      <c r="IGB51"/>
      <c r="IGC51"/>
      <c r="IGD51"/>
      <c r="IGE51"/>
      <c r="IGF51"/>
      <c r="IGG51"/>
      <c r="IGH51"/>
      <c r="IGI51"/>
      <c r="IGJ51"/>
      <c r="IGK51"/>
      <c r="IGL51"/>
      <c r="IGM51"/>
      <c r="IGN51"/>
      <c r="IGO51"/>
      <c r="IGP51"/>
      <c r="IGQ51"/>
      <c r="IGR51"/>
      <c r="IGS51"/>
      <c r="IGT51"/>
      <c r="IGU51"/>
      <c r="IGV51"/>
      <c r="IGW51"/>
      <c r="IGX51"/>
      <c r="IGY51"/>
      <c r="IGZ51"/>
      <c r="IHA51"/>
      <c r="IHB51"/>
      <c r="IHC51"/>
      <c r="IHD51"/>
      <c r="IHE51"/>
      <c r="IHF51"/>
      <c r="IHG51"/>
      <c r="IHH51"/>
      <c r="IHI51"/>
      <c r="IHJ51"/>
      <c r="IHK51"/>
      <c r="IHL51"/>
      <c r="IHM51"/>
      <c r="IHN51"/>
      <c r="IHO51"/>
      <c r="IHP51"/>
      <c r="IHQ51"/>
      <c r="IHR51"/>
      <c r="IHS51"/>
      <c r="IHT51"/>
      <c r="IHU51"/>
      <c r="IHV51"/>
      <c r="IHW51"/>
      <c r="IHX51"/>
      <c r="IHY51"/>
      <c r="IHZ51"/>
      <c r="IIA51"/>
      <c r="IIB51"/>
      <c r="IIC51"/>
      <c r="IID51"/>
      <c r="IIE51"/>
      <c r="IIF51"/>
      <c r="IIG51"/>
      <c r="IIH51"/>
      <c r="III51"/>
      <c r="IIJ51"/>
      <c r="IIK51"/>
      <c r="IIL51"/>
      <c r="IIM51"/>
      <c r="IIN51"/>
      <c r="IIO51"/>
      <c r="IIP51"/>
      <c r="IIQ51"/>
      <c r="IIR51"/>
      <c r="IIS51"/>
      <c r="IIT51"/>
      <c r="IIU51"/>
      <c r="IIV51"/>
      <c r="IIW51"/>
      <c r="IIX51"/>
      <c r="IIY51"/>
      <c r="IIZ51"/>
      <c r="IJA51"/>
      <c r="IJB51"/>
      <c r="IJC51"/>
      <c r="IJD51"/>
      <c r="IJE51"/>
      <c r="IJF51"/>
      <c r="IJG51"/>
      <c r="IJH51"/>
      <c r="IJI51"/>
      <c r="IJJ51"/>
      <c r="IJK51"/>
      <c r="IJL51"/>
      <c r="IJM51"/>
      <c r="IJN51"/>
      <c r="IJO51"/>
      <c r="IJP51"/>
      <c r="IJQ51"/>
      <c r="IJR51"/>
      <c r="IJS51"/>
      <c r="IJT51"/>
      <c r="IJU51"/>
      <c r="IJV51"/>
      <c r="IJW51"/>
      <c r="IJX51"/>
      <c r="IJY51"/>
      <c r="IJZ51"/>
      <c r="IKA51"/>
      <c r="IKB51"/>
      <c r="IKC51"/>
      <c r="IKD51"/>
      <c r="IKE51"/>
      <c r="IKF51"/>
      <c r="IKG51"/>
      <c r="IKH51"/>
      <c r="IKI51"/>
      <c r="IKJ51"/>
      <c r="IKK51"/>
      <c r="IKL51"/>
      <c r="IKM51"/>
      <c r="IKN51"/>
      <c r="IKO51"/>
      <c r="IKP51"/>
      <c r="IKQ51"/>
      <c r="IKR51"/>
      <c r="IKS51"/>
      <c r="IKT51"/>
      <c r="IKU51"/>
      <c r="IKV51"/>
      <c r="IKW51"/>
      <c r="IKX51"/>
      <c r="IKY51"/>
      <c r="IKZ51"/>
      <c r="ILA51"/>
      <c r="ILB51"/>
      <c r="ILC51"/>
      <c r="ILD51"/>
      <c r="ILE51"/>
      <c r="ILF51"/>
      <c r="ILG51"/>
      <c r="ILH51"/>
      <c r="ILI51"/>
      <c r="ILJ51"/>
      <c r="ILK51"/>
      <c r="ILL51"/>
      <c r="ILM51"/>
      <c r="ILN51"/>
      <c r="ILO51"/>
      <c r="ILP51"/>
      <c r="ILQ51"/>
      <c r="ILR51"/>
      <c r="ILS51"/>
      <c r="ILT51"/>
      <c r="ILU51"/>
      <c r="ILV51"/>
      <c r="ILW51"/>
      <c r="ILX51"/>
      <c r="ILY51"/>
      <c r="ILZ51"/>
      <c r="IMA51"/>
      <c r="IMB51"/>
      <c r="IMC51"/>
      <c r="IMD51"/>
      <c r="IME51"/>
      <c r="IMF51"/>
      <c r="IMG51"/>
      <c r="IMH51"/>
      <c r="IMI51"/>
      <c r="IMJ51"/>
      <c r="IMK51"/>
      <c r="IML51"/>
      <c r="IMM51"/>
      <c r="IMN51"/>
      <c r="IMO51"/>
      <c r="IMP51"/>
      <c r="IMQ51"/>
      <c r="IMR51"/>
      <c r="IMS51"/>
      <c r="IMT51"/>
      <c r="IMU51"/>
      <c r="IMV51"/>
      <c r="IMW51"/>
      <c r="IMX51"/>
      <c r="IMY51"/>
      <c r="IMZ51"/>
      <c r="INA51"/>
      <c r="INB51"/>
      <c r="INC51"/>
      <c r="IND51"/>
      <c r="INE51"/>
      <c r="INF51"/>
      <c r="ING51"/>
      <c r="INH51"/>
      <c r="INI51"/>
      <c r="INJ51"/>
      <c r="INK51"/>
      <c r="INL51"/>
      <c r="INM51"/>
      <c r="INN51"/>
      <c r="INO51"/>
      <c r="INP51"/>
      <c r="INQ51"/>
      <c r="INR51"/>
      <c r="INS51"/>
      <c r="INT51"/>
      <c r="INU51"/>
      <c r="INV51"/>
      <c r="INW51"/>
      <c r="INX51"/>
      <c r="INY51"/>
      <c r="INZ51"/>
      <c r="IOA51"/>
      <c r="IOB51"/>
      <c r="IOC51"/>
      <c r="IOD51"/>
      <c r="IOE51"/>
      <c r="IOF51"/>
      <c r="IOG51"/>
      <c r="IOH51"/>
      <c r="IOI51"/>
      <c r="IOJ51"/>
      <c r="IOK51"/>
      <c r="IOL51"/>
      <c r="IOM51"/>
      <c r="ION51"/>
      <c r="IOO51"/>
      <c r="IOP51"/>
      <c r="IOQ51"/>
      <c r="IOR51"/>
      <c r="IOS51"/>
      <c r="IOT51"/>
      <c r="IOU51"/>
      <c r="IOV51"/>
      <c r="IOW51"/>
      <c r="IOX51"/>
      <c r="IOY51"/>
      <c r="IOZ51"/>
      <c r="IPA51"/>
      <c r="IPB51"/>
      <c r="IPC51"/>
      <c r="IPD51"/>
      <c r="IPE51"/>
      <c r="IPF51"/>
      <c r="IPG51"/>
      <c r="IPH51"/>
      <c r="IPI51"/>
      <c r="IPJ51"/>
      <c r="IPK51"/>
      <c r="IPL51"/>
      <c r="IPM51"/>
      <c r="IPN51"/>
      <c r="IPO51"/>
      <c r="IPP51"/>
      <c r="IPQ51"/>
      <c r="IPR51"/>
      <c r="IPS51"/>
      <c r="IPT51"/>
      <c r="IPU51"/>
      <c r="IPV51"/>
      <c r="IPW51"/>
      <c r="IPX51"/>
      <c r="IPY51"/>
      <c r="IPZ51"/>
      <c r="IQA51"/>
      <c r="IQB51"/>
      <c r="IQC51"/>
      <c r="IQD51"/>
      <c r="IQE51"/>
      <c r="IQF51"/>
      <c r="IQG51"/>
      <c r="IQH51"/>
      <c r="IQI51"/>
      <c r="IQJ51"/>
      <c r="IQK51"/>
      <c r="IQL51"/>
      <c r="IQM51"/>
      <c r="IQN51"/>
      <c r="IQO51"/>
      <c r="IQP51"/>
      <c r="IQQ51"/>
      <c r="IQR51"/>
      <c r="IQS51"/>
      <c r="IQT51"/>
      <c r="IQU51"/>
      <c r="IQV51"/>
      <c r="IQW51"/>
      <c r="IQX51"/>
      <c r="IQY51"/>
      <c r="IQZ51"/>
      <c r="IRA51"/>
      <c r="IRB51"/>
      <c r="IRC51"/>
      <c r="IRD51"/>
      <c r="IRE51"/>
      <c r="IRF51"/>
      <c r="IRG51"/>
      <c r="IRH51"/>
      <c r="IRI51"/>
      <c r="IRJ51"/>
      <c r="IRK51"/>
      <c r="IRL51"/>
      <c r="IRM51"/>
      <c r="IRN51"/>
      <c r="IRO51"/>
      <c r="IRP51"/>
      <c r="IRQ51"/>
      <c r="IRR51"/>
      <c r="IRS51"/>
      <c r="IRT51"/>
      <c r="IRU51"/>
      <c r="IRV51"/>
      <c r="IRW51"/>
      <c r="IRX51"/>
      <c r="IRY51"/>
      <c r="IRZ51"/>
      <c r="ISA51"/>
      <c r="ISB51"/>
      <c r="ISC51"/>
      <c r="ISD51"/>
      <c r="ISE51"/>
      <c r="ISF51"/>
      <c r="ISG51"/>
      <c r="ISH51"/>
      <c r="ISI51"/>
      <c r="ISJ51"/>
      <c r="ISK51"/>
      <c r="ISL51"/>
      <c r="ISM51"/>
      <c r="ISN51"/>
      <c r="ISO51"/>
      <c r="ISP51"/>
      <c r="ISQ51"/>
      <c r="ISR51"/>
      <c r="ISS51"/>
      <c r="IST51"/>
      <c r="ISU51"/>
      <c r="ISV51"/>
      <c r="ISW51"/>
      <c r="ISX51"/>
      <c r="ISY51"/>
      <c r="ISZ51"/>
      <c r="ITA51"/>
      <c r="ITB51"/>
      <c r="ITC51"/>
      <c r="ITD51"/>
      <c r="ITE51"/>
      <c r="ITF51"/>
      <c r="ITG51"/>
      <c r="ITH51"/>
      <c r="ITI51"/>
      <c r="ITJ51"/>
      <c r="ITK51"/>
      <c r="ITL51"/>
      <c r="ITM51"/>
      <c r="ITN51"/>
      <c r="ITO51"/>
      <c r="ITP51"/>
      <c r="ITQ51"/>
      <c r="ITR51"/>
      <c r="ITS51"/>
      <c r="ITT51"/>
      <c r="ITU51"/>
      <c r="ITV51"/>
      <c r="ITW51"/>
      <c r="ITX51"/>
      <c r="ITY51"/>
      <c r="ITZ51"/>
      <c r="IUA51"/>
      <c r="IUB51"/>
      <c r="IUC51"/>
      <c r="IUD51"/>
      <c r="IUE51"/>
      <c r="IUF51"/>
      <c r="IUG51"/>
      <c r="IUH51"/>
      <c r="IUI51"/>
      <c r="IUJ51"/>
      <c r="IUK51"/>
      <c r="IUL51"/>
      <c r="IUM51"/>
      <c r="IUN51"/>
      <c r="IUO51"/>
      <c r="IUP51"/>
      <c r="IUQ51"/>
      <c r="IUR51"/>
      <c r="IUS51"/>
      <c r="IUT51"/>
      <c r="IUU51"/>
      <c r="IUV51"/>
      <c r="IUW51"/>
      <c r="IUX51"/>
      <c r="IUY51"/>
      <c r="IUZ51"/>
      <c r="IVA51"/>
      <c r="IVB51"/>
      <c r="IVC51"/>
      <c r="IVD51"/>
      <c r="IVE51"/>
      <c r="IVF51"/>
      <c r="IVG51"/>
      <c r="IVH51"/>
      <c r="IVI51"/>
      <c r="IVJ51"/>
      <c r="IVK51"/>
      <c r="IVL51"/>
      <c r="IVM51"/>
      <c r="IVN51"/>
      <c r="IVO51"/>
      <c r="IVP51"/>
      <c r="IVQ51"/>
      <c r="IVR51"/>
      <c r="IVS51"/>
      <c r="IVT51"/>
      <c r="IVU51"/>
      <c r="IVV51"/>
      <c r="IVW51"/>
      <c r="IVX51"/>
      <c r="IVY51"/>
      <c r="IVZ51"/>
      <c r="IWA51"/>
      <c r="IWB51"/>
      <c r="IWC51"/>
      <c r="IWD51"/>
      <c r="IWE51"/>
      <c r="IWF51"/>
      <c r="IWG51"/>
      <c r="IWH51"/>
      <c r="IWI51"/>
      <c r="IWJ51"/>
      <c r="IWK51"/>
      <c r="IWL51"/>
      <c r="IWM51"/>
      <c r="IWN51"/>
      <c r="IWO51"/>
      <c r="IWP51"/>
      <c r="IWQ51"/>
      <c r="IWR51"/>
      <c r="IWS51"/>
      <c r="IWT51"/>
      <c r="IWU51"/>
      <c r="IWV51"/>
      <c r="IWW51"/>
      <c r="IWX51"/>
      <c r="IWY51"/>
      <c r="IWZ51"/>
      <c r="IXA51"/>
      <c r="IXB51"/>
      <c r="IXC51"/>
      <c r="IXD51"/>
      <c r="IXE51"/>
      <c r="IXF51"/>
      <c r="IXG51"/>
      <c r="IXH51"/>
      <c r="IXI51"/>
      <c r="IXJ51"/>
      <c r="IXK51"/>
      <c r="IXL51"/>
      <c r="IXM51"/>
      <c r="IXN51"/>
      <c r="IXO51"/>
      <c r="IXP51"/>
      <c r="IXQ51"/>
      <c r="IXR51"/>
      <c r="IXS51"/>
      <c r="IXT51"/>
      <c r="IXU51"/>
      <c r="IXV51"/>
      <c r="IXW51"/>
      <c r="IXX51"/>
      <c r="IXY51"/>
      <c r="IXZ51"/>
      <c r="IYA51"/>
      <c r="IYB51"/>
      <c r="IYC51"/>
      <c r="IYD51"/>
      <c r="IYE51"/>
      <c r="IYF51"/>
      <c r="IYG51"/>
      <c r="IYH51"/>
      <c r="IYI51"/>
      <c r="IYJ51"/>
      <c r="IYK51"/>
      <c r="IYL51"/>
      <c r="IYM51"/>
      <c r="IYN51"/>
      <c r="IYO51"/>
      <c r="IYP51"/>
      <c r="IYQ51"/>
      <c r="IYR51"/>
      <c r="IYS51"/>
      <c r="IYT51"/>
      <c r="IYU51"/>
      <c r="IYV51"/>
      <c r="IYW51"/>
      <c r="IYX51"/>
      <c r="IYY51"/>
      <c r="IYZ51"/>
      <c r="IZA51"/>
      <c r="IZB51"/>
      <c r="IZC51"/>
      <c r="IZD51"/>
      <c r="IZE51"/>
      <c r="IZF51"/>
      <c r="IZG51"/>
      <c r="IZH51"/>
      <c r="IZI51"/>
      <c r="IZJ51"/>
      <c r="IZK51"/>
      <c r="IZL51"/>
      <c r="IZM51"/>
      <c r="IZN51"/>
      <c r="IZO51"/>
      <c r="IZP51"/>
      <c r="IZQ51"/>
      <c r="IZR51"/>
      <c r="IZS51"/>
      <c r="IZT51"/>
      <c r="IZU51"/>
      <c r="IZV51"/>
      <c r="IZW51"/>
      <c r="IZX51"/>
      <c r="IZY51"/>
      <c r="IZZ51"/>
      <c r="JAA51"/>
      <c r="JAB51"/>
      <c r="JAC51"/>
      <c r="JAD51"/>
      <c r="JAE51"/>
      <c r="JAF51"/>
      <c r="JAG51"/>
      <c r="JAH51"/>
      <c r="JAI51"/>
      <c r="JAJ51"/>
      <c r="JAK51"/>
      <c r="JAL51"/>
      <c r="JAM51"/>
      <c r="JAN51"/>
      <c r="JAO51"/>
      <c r="JAP51"/>
      <c r="JAQ51"/>
      <c r="JAR51"/>
      <c r="JAS51"/>
      <c r="JAT51"/>
      <c r="JAU51"/>
      <c r="JAV51"/>
      <c r="JAW51"/>
      <c r="JAX51"/>
      <c r="JAY51"/>
      <c r="JAZ51"/>
      <c r="JBA51"/>
      <c r="JBB51"/>
      <c r="JBC51"/>
      <c r="JBD51"/>
      <c r="JBE51"/>
      <c r="JBF51"/>
      <c r="JBG51"/>
      <c r="JBH51"/>
      <c r="JBI51"/>
      <c r="JBJ51"/>
      <c r="JBK51"/>
      <c r="JBL51"/>
      <c r="JBM51"/>
      <c r="JBN51"/>
      <c r="JBO51"/>
      <c r="JBP51"/>
      <c r="JBQ51"/>
      <c r="JBR51"/>
      <c r="JBS51"/>
      <c r="JBT51"/>
      <c r="JBU51"/>
      <c r="JBV51"/>
      <c r="JBW51"/>
      <c r="JBX51"/>
      <c r="JBY51"/>
      <c r="JBZ51"/>
      <c r="JCA51"/>
      <c r="JCB51"/>
      <c r="JCC51"/>
      <c r="JCD51"/>
      <c r="JCE51"/>
      <c r="JCF51"/>
      <c r="JCG51"/>
      <c r="JCH51"/>
      <c r="JCI51"/>
      <c r="JCJ51"/>
      <c r="JCK51"/>
      <c r="JCL51"/>
      <c r="JCM51"/>
      <c r="JCN51"/>
      <c r="JCO51"/>
      <c r="JCP51"/>
      <c r="JCQ51"/>
      <c r="JCR51"/>
      <c r="JCS51"/>
      <c r="JCT51"/>
      <c r="JCU51"/>
      <c r="JCV51"/>
      <c r="JCW51"/>
      <c r="JCX51"/>
      <c r="JCY51"/>
      <c r="JCZ51"/>
      <c r="JDA51"/>
      <c r="JDB51"/>
      <c r="JDC51"/>
      <c r="JDD51"/>
      <c r="JDE51"/>
      <c r="JDF51"/>
      <c r="JDG51"/>
      <c r="JDH51"/>
      <c r="JDI51"/>
      <c r="JDJ51"/>
      <c r="JDK51"/>
      <c r="JDL51"/>
      <c r="JDM51"/>
      <c r="JDN51"/>
      <c r="JDO51"/>
      <c r="JDP51"/>
      <c r="JDQ51"/>
      <c r="JDR51"/>
      <c r="JDS51"/>
      <c r="JDT51"/>
      <c r="JDU51"/>
      <c r="JDV51"/>
      <c r="JDW51"/>
      <c r="JDX51"/>
      <c r="JDY51"/>
      <c r="JDZ51"/>
      <c r="JEA51"/>
      <c r="JEB51"/>
      <c r="JEC51"/>
      <c r="JED51"/>
      <c r="JEE51"/>
      <c r="JEF51"/>
      <c r="JEG51"/>
      <c r="JEH51"/>
      <c r="JEI51"/>
      <c r="JEJ51"/>
      <c r="JEK51"/>
      <c r="JEL51"/>
      <c r="JEM51"/>
      <c r="JEN51"/>
      <c r="JEO51"/>
      <c r="JEP51"/>
      <c r="JEQ51"/>
      <c r="JER51"/>
      <c r="JES51"/>
      <c r="JET51"/>
      <c r="JEU51"/>
      <c r="JEV51"/>
      <c r="JEW51"/>
      <c r="JEX51"/>
      <c r="JEY51"/>
      <c r="JEZ51"/>
      <c r="JFA51"/>
      <c r="JFB51"/>
      <c r="JFC51"/>
      <c r="JFD51"/>
      <c r="JFE51"/>
      <c r="JFF51"/>
      <c r="JFG51"/>
      <c r="JFH51"/>
      <c r="JFI51"/>
      <c r="JFJ51"/>
      <c r="JFK51"/>
      <c r="JFL51"/>
      <c r="JFM51"/>
      <c r="JFN51"/>
      <c r="JFO51"/>
      <c r="JFP51"/>
      <c r="JFQ51"/>
      <c r="JFR51"/>
      <c r="JFS51"/>
      <c r="JFT51"/>
      <c r="JFU51"/>
      <c r="JFV51"/>
      <c r="JFW51"/>
      <c r="JFX51"/>
      <c r="JFY51"/>
      <c r="JFZ51"/>
      <c r="JGA51"/>
      <c r="JGB51"/>
      <c r="JGC51"/>
      <c r="JGD51"/>
      <c r="JGE51"/>
      <c r="JGF51"/>
      <c r="JGG51"/>
      <c r="JGH51"/>
      <c r="JGI51"/>
      <c r="JGJ51"/>
      <c r="JGK51"/>
      <c r="JGL51"/>
      <c r="JGM51"/>
      <c r="JGN51"/>
      <c r="JGO51"/>
      <c r="JGP51"/>
      <c r="JGQ51"/>
      <c r="JGR51"/>
      <c r="JGS51"/>
      <c r="JGT51"/>
      <c r="JGU51"/>
      <c r="JGV51"/>
      <c r="JGW51"/>
      <c r="JGX51"/>
      <c r="JGY51"/>
      <c r="JGZ51"/>
      <c r="JHA51"/>
      <c r="JHB51"/>
      <c r="JHC51"/>
      <c r="JHD51"/>
      <c r="JHE51"/>
      <c r="JHF51"/>
      <c r="JHG51"/>
      <c r="JHH51"/>
      <c r="JHI51"/>
      <c r="JHJ51"/>
      <c r="JHK51"/>
      <c r="JHL51"/>
      <c r="JHM51"/>
      <c r="JHN51"/>
      <c r="JHO51"/>
      <c r="JHP51"/>
      <c r="JHQ51"/>
      <c r="JHR51"/>
      <c r="JHS51"/>
      <c r="JHT51"/>
      <c r="JHU51"/>
      <c r="JHV51"/>
      <c r="JHW51"/>
      <c r="JHX51"/>
      <c r="JHY51"/>
      <c r="JHZ51"/>
      <c r="JIA51"/>
      <c r="JIB51"/>
      <c r="JIC51"/>
      <c r="JID51"/>
      <c r="JIE51"/>
      <c r="JIF51"/>
      <c r="JIG51"/>
      <c r="JIH51"/>
      <c r="JII51"/>
      <c r="JIJ51"/>
      <c r="JIK51"/>
      <c r="JIL51"/>
      <c r="JIM51"/>
      <c r="JIN51"/>
      <c r="JIO51"/>
      <c r="JIP51"/>
      <c r="JIQ51"/>
      <c r="JIR51"/>
      <c r="JIS51"/>
      <c r="JIT51"/>
      <c r="JIU51"/>
      <c r="JIV51"/>
      <c r="JIW51"/>
      <c r="JIX51"/>
      <c r="JIY51"/>
      <c r="JIZ51"/>
      <c r="JJA51"/>
      <c r="JJB51"/>
      <c r="JJC51"/>
      <c r="JJD51"/>
      <c r="JJE51"/>
      <c r="JJF51"/>
      <c r="JJG51"/>
      <c r="JJH51"/>
      <c r="JJI51"/>
      <c r="JJJ51"/>
      <c r="JJK51"/>
      <c r="JJL51"/>
      <c r="JJM51"/>
      <c r="JJN51"/>
      <c r="JJO51"/>
      <c r="JJP51"/>
      <c r="JJQ51"/>
      <c r="JJR51"/>
      <c r="JJS51"/>
      <c r="JJT51"/>
      <c r="JJU51"/>
      <c r="JJV51"/>
      <c r="JJW51"/>
      <c r="JJX51"/>
      <c r="JJY51"/>
      <c r="JJZ51"/>
      <c r="JKA51"/>
      <c r="JKB51"/>
      <c r="JKC51"/>
      <c r="JKD51"/>
      <c r="JKE51"/>
      <c r="JKF51"/>
      <c r="JKG51"/>
      <c r="JKH51"/>
      <c r="JKI51"/>
      <c r="JKJ51"/>
      <c r="JKK51"/>
      <c r="JKL51"/>
      <c r="JKM51"/>
      <c r="JKN51"/>
      <c r="JKO51"/>
      <c r="JKP51"/>
      <c r="JKQ51"/>
      <c r="JKR51"/>
      <c r="JKS51"/>
      <c r="JKT51"/>
      <c r="JKU51"/>
      <c r="JKV51"/>
      <c r="JKW51"/>
      <c r="JKX51"/>
      <c r="JKY51"/>
      <c r="JKZ51"/>
      <c r="JLA51"/>
      <c r="JLB51"/>
      <c r="JLC51"/>
      <c r="JLD51"/>
      <c r="JLE51"/>
      <c r="JLF51"/>
      <c r="JLG51"/>
      <c r="JLH51"/>
      <c r="JLI51"/>
      <c r="JLJ51"/>
      <c r="JLK51"/>
      <c r="JLL51"/>
      <c r="JLM51"/>
      <c r="JLN51"/>
      <c r="JLO51"/>
      <c r="JLP51"/>
      <c r="JLQ51"/>
      <c r="JLR51"/>
      <c r="JLS51"/>
      <c r="JLT51"/>
      <c r="JLU51"/>
      <c r="JLV51"/>
      <c r="JLW51"/>
      <c r="JLX51"/>
      <c r="JLY51"/>
      <c r="JLZ51"/>
      <c r="JMA51"/>
      <c r="JMB51"/>
      <c r="JMC51"/>
      <c r="JMD51"/>
      <c r="JME51"/>
      <c r="JMF51"/>
      <c r="JMG51"/>
      <c r="JMH51"/>
      <c r="JMI51"/>
      <c r="JMJ51"/>
      <c r="JMK51"/>
      <c r="JML51"/>
      <c r="JMM51"/>
      <c r="JMN51"/>
      <c r="JMO51"/>
      <c r="JMP51"/>
      <c r="JMQ51"/>
      <c r="JMR51"/>
      <c r="JMS51"/>
      <c r="JMT51"/>
      <c r="JMU51"/>
      <c r="JMV51"/>
      <c r="JMW51"/>
      <c r="JMX51"/>
      <c r="JMY51"/>
      <c r="JMZ51"/>
      <c r="JNA51"/>
      <c r="JNB51"/>
      <c r="JNC51"/>
      <c r="JND51"/>
      <c r="JNE51"/>
      <c r="JNF51"/>
      <c r="JNG51"/>
      <c r="JNH51"/>
      <c r="JNI51"/>
      <c r="JNJ51"/>
      <c r="JNK51"/>
      <c r="JNL51"/>
      <c r="JNM51"/>
      <c r="JNN51"/>
      <c r="JNO51"/>
      <c r="JNP51"/>
      <c r="JNQ51"/>
      <c r="JNR51"/>
      <c r="JNS51"/>
      <c r="JNT51"/>
      <c r="JNU51"/>
      <c r="JNV51"/>
      <c r="JNW51"/>
      <c r="JNX51"/>
      <c r="JNY51"/>
      <c r="JNZ51"/>
      <c r="JOA51"/>
      <c r="JOB51"/>
      <c r="JOC51"/>
      <c r="JOD51"/>
      <c r="JOE51"/>
      <c r="JOF51"/>
      <c r="JOG51"/>
      <c r="JOH51"/>
      <c r="JOI51"/>
      <c r="JOJ51"/>
      <c r="JOK51"/>
      <c r="JOL51"/>
      <c r="JOM51"/>
      <c r="JON51"/>
      <c r="JOO51"/>
      <c r="JOP51"/>
      <c r="JOQ51"/>
      <c r="JOR51"/>
      <c r="JOS51"/>
      <c r="JOT51"/>
      <c r="JOU51"/>
      <c r="JOV51"/>
      <c r="JOW51"/>
      <c r="JOX51"/>
      <c r="JOY51"/>
      <c r="JOZ51"/>
      <c r="JPA51"/>
      <c r="JPB51"/>
      <c r="JPC51"/>
      <c r="JPD51"/>
      <c r="JPE51"/>
      <c r="JPF51"/>
      <c r="JPG51"/>
      <c r="JPH51"/>
      <c r="JPI51"/>
      <c r="JPJ51"/>
      <c r="JPK51"/>
      <c r="JPL51"/>
      <c r="JPM51"/>
      <c r="JPN51"/>
      <c r="JPO51"/>
      <c r="JPP51"/>
      <c r="JPQ51"/>
      <c r="JPR51"/>
      <c r="JPS51"/>
      <c r="JPT51"/>
      <c r="JPU51"/>
      <c r="JPV51"/>
      <c r="JPW51"/>
      <c r="JPX51"/>
      <c r="JPY51"/>
      <c r="JPZ51"/>
      <c r="JQA51"/>
      <c r="JQB51"/>
      <c r="JQC51"/>
      <c r="JQD51"/>
      <c r="JQE51"/>
      <c r="JQF51"/>
      <c r="JQG51"/>
      <c r="JQH51"/>
      <c r="JQI51"/>
      <c r="JQJ51"/>
      <c r="JQK51"/>
      <c r="JQL51"/>
      <c r="JQM51"/>
      <c r="JQN51"/>
      <c r="JQO51"/>
      <c r="JQP51"/>
      <c r="JQQ51"/>
      <c r="JQR51"/>
      <c r="JQS51"/>
      <c r="JQT51"/>
      <c r="JQU51"/>
      <c r="JQV51"/>
      <c r="JQW51"/>
      <c r="JQX51"/>
      <c r="JQY51"/>
      <c r="JQZ51"/>
      <c r="JRA51"/>
      <c r="JRB51"/>
      <c r="JRC51"/>
      <c r="JRD51"/>
      <c r="JRE51"/>
      <c r="JRF51"/>
      <c r="JRG51"/>
      <c r="JRH51"/>
      <c r="JRI51"/>
      <c r="JRJ51"/>
      <c r="JRK51"/>
      <c r="JRL51"/>
      <c r="JRM51"/>
      <c r="JRN51"/>
      <c r="JRO51"/>
      <c r="JRP51"/>
      <c r="JRQ51"/>
      <c r="JRR51"/>
      <c r="JRS51"/>
      <c r="JRT51"/>
      <c r="JRU51"/>
      <c r="JRV51"/>
      <c r="JRW51"/>
      <c r="JRX51"/>
      <c r="JRY51"/>
      <c r="JRZ51"/>
      <c r="JSA51"/>
      <c r="JSB51"/>
      <c r="JSC51"/>
      <c r="JSD51"/>
      <c r="JSE51"/>
      <c r="JSF51"/>
      <c r="JSG51"/>
      <c r="JSH51"/>
      <c r="JSI51"/>
      <c r="JSJ51"/>
      <c r="JSK51"/>
      <c r="JSL51"/>
      <c r="JSM51"/>
      <c r="JSN51"/>
      <c r="JSO51"/>
      <c r="JSP51"/>
      <c r="JSQ51"/>
      <c r="JSR51"/>
      <c r="JSS51"/>
      <c r="JST51"/>
      <c r="JSU51"/>
      <c r="JSV51"/>
      <c r="JSW51"/>
      <c r="JSX51"/>
      <c r="JSY51"/>
      <c r="JSZ51"/>
      <c r="JTA51"/>
      <c r="JTB51"/>
      <c r="JTC51"/>
      <c r="JTD51"/>
      <c r="JTE51"/>
      <c r="JTF51"/>
      <c r="JTG51"/>
      <c r="JTH51"/>
      <c r="JTI51"/>
      <c r="JTJ51"/>
      <c r="JTK51"/>
      <c r="JTL51"/>
      <c r="JTM51"/>
      <c r="JTN51"/>
      <c r="JTO51"/>
      <c r="JTP51"/>
      <c r="JTQ51"/>
      <c r="JTR51"/>
      <c r="JTS51"/>
      <c r="JTT51"/>
      <c r="JTU51"/>
      <c r="JTV51"/>
      <c r="JTW51"/>
      <c r="JTX51"/>
      <c r="JTY51"/>
      <c r="JTZ51"/>
      <c r="JUA51"/>
      <c r="JUB51"/>
      <c r="JUC51"/>
      <c r="JUD51"/>
      <c r="JUE51"/>
      <c r="JUF51"/>
      <c r="JUG51"/>
      <c r="JUH51"/>
      <c r="JUI51"/>
      <c r="JUJ51"/>
      <c r="JUK51"/>
      <c r="JUL51"/>
      <c r="JUM51"/>
      <c r="JUN51"/>
      <c r="JUO51"/>
      <c r="JUP51"/>
      <c r="JUQ51"/>
      <c r="JUR51"/>
      <c r="JUS51"/>
      <c r="JUT51"/>
      <c r="JUU51"/>
      <c r="JUV51"/>
      <c r="JUW51"/>
      <c r="JUX51"/>
      <c r="JUY51"/>
      <c r="JUZ51"/>
      <c r="JVA51"/>
      <c r="JVB51"/>
      <c r="JVC51"/>
      <c r="JVD51"/>
      <c r="JVE51"/>
      <c r="JVF51"/>
      <c r="JVG51"/>
      <c r="JVH51"/>
      <c r="JVI51"/>
      <c r="JVJ51"/>
      <c r="JVK51"/>
      <c r="JVL51"/>
      <c r="JVM51"/>
      <c r="JVN51"/>
      <c r="JVO51"/>
      <c r="JVP51"/>
      <c r="JVQ51"/>
      <c r="JVR51"/>
      <c r="JVS51"/>
      <c r="JVT51"/>
      <c r="JVU51"/>
      <c r="JVV51"/>
      <c r="JVW51"/>
      <c r="JVX51"/>
      <c r="JVY51"/>
      <c r="JVZ51"/>
      <c r="JWA51"/>
      <c r="JWB51"/>
      <c r="JWC51"/>
      <c r="JWD51"/>
      <c r="JWE51"/>
      <c r="JWF51"/>
      <c r="JWG51"/>
      <c r="JWH51"/>
      <c r="JWI51"/>
      <c r="JWJ51"/>
      <c r="JWK51"/>
      <c r="JWL51"/>
      <c r="JWM51"/>
      <c r="JWN51"/>
      <c r="JWO51"/>
      <c r="JWP51"/>
      <c r="JWQ51"/>
      <c r="JWR51"/>
      <c r="JWS51"/>
      <c r="JWT51"/>
      <c r="JWU51"/>
      <c r="JWV51"/>
      <c r="JWW51"/>
      <c r="JWX51"/>
      <c r="JWY51"/>
      <c r="JWZ51"/>
      <c r="JXA51"/>
      <c r="JXB51"/>
      <c r="JXC51"/>
      <c r="JXD51"/>
      <c r="JXE51"/>
      <c r="JXF51"/>
      <c r="JXG51"/>
      <c r="JXH51"/>
      <c r="JXI51"/>
      <c r="JXJ51"/>
      <c r="JXK51"/>
      <c r="JXL51"/>
      <c r="JXM51"/>
      <c r="JXN51"/>
      <c r="JXO51"/>
      <c r="JXP51"/>
      <c r="JXQ51"/>
      <c r="JXR51"/>
      <c r="JXS51"/>
      <c r="JXT51"/>
      <c r="JXU51"/>
      <c r="JXV51"/>
      <c r="JXW51"/>
      <c r="JXX51"/>
      <c r="JXY51"/>
      <c r="JXZ51"/>
      <c r="JYA51"/>
      <c r="JYB51"/>
      <c r="JYC51"/>
      <c r="JYD51"/>
      <c r="JYE51"/>
      <c r="JYF51"/>
      <c r="JYG51"/>
      <c r="JYH51"/>
      <c r="JYI51"/>
      <c r="JYJ51"/>
      <c r="JYK51"/>
      <c r="JYL51"/>
      <c r="JYM51"/>
      <c r="JYN51"/>
      <c r="JYO51"/>
      <c r="JYP51"/>
      <c r="JYQ51"/>
      <c r="JYR51"/>
      <c r="JYS51"/>
      <c r="JYT51"/>
      <c r="JYU51"/>
      <c r="JYV51"/>
      <c r="JYW51"/>
      <c r="JYX51"/>
      <c r="JYY51"/>
      <c r="JYZ51"/>
      <c r="JZA51"/>
      <c r="JZB51"/>
      <c r="JZC51"/>
      <c r="JZD51"/>
      <c r="JZE51"/>
      <c r="JZF51"/>
      <c r="JZG51"/>
      <c r="JZH51"/>
      <c r="JZI51"/>
      <c r="JZJ51"/>
      <c r="JZK51"/>
      <c r="JZL51"/>
      <c r="JZM51"/>
      <c r="JZN51"/>
      <c r="JZO51"/>
      <c r="JZP51"/>
      <c r="JZQ51"/>
      <c r="JZR51"/>
      <c r="JZS51"/>
      <c r="JZT51"/>
      <c r="JZU51"/>
      <c r="JZV51"/>
      <c r="JZW51"/>
      <c r="JZX51"/>
      <c r="JZY51"/>
      <c r="JZZ51"/>
      <c r="KAA51"/>
      <c r="KAB51"/>
      <c r="KAC51"/>
      <c r="KAD51"/>
      <c r="KAE51"/>
      <c r="KAF51"/>
      <c r="KAG51"/>
      <c r="KAH51"/>
      <c r="KAI51"/>
      <c r="KAJ51"/>
      <c r="KAK51"/>
      <c r="KAL51"/>
      <c r="KAM51"/>
      <c r="KAN51"/>
      <c r="KAO51"/>
      <c r="KAP51"/>
      <c r="KAQ51"/>
      <c r="KAR51"/>
      <c r="KAS51"/>
      <c r="KAT51"/>
      <c r="KAU51"/>
      <c r="KAV51"/>
      <c r="KAW51"/>
      <c r="KAX51"/>
      <c r="KAY51"/>
      <c r="KAZ51"/>
      <c r="KBA51"/>
      <c r="KBB51"/>
      <c r="KBC51"/>
      <c r="KBD51"/>
      <c r="KBE51"/>
      <c r="KBF51"/>
      <c r="KBG51"/>
      <c r="KBH51"/>
      <c r="KBI51"/>
      <c r="KBJ51"/>
      <c r="KBK51"/>
      <c r="KBL51"/>
      <c r="KBM51"/>
      <c r="KBN51"/>
      <c r="KBO51"/>
      <c r="KBP51"/>
      <c r="KBQ51"/>
      <c r="KBR51"/>
      <c r="KBS51"/>
      <c r="KBT51"/>
      <c r="KBU51"/>
      <c r="KBV51"/>
      <c r="KBW51"/>
      <c r="KBX51"/>
      <c r="KBY51"/>
      <c r="KBZ51"/>
      <c r="KCA51"/>
      <c r="KCB51"/>
      <c r="KCC51"/>
      <c r="KCD51"/>
      <c r="KCE51"/>
      <c r="KCF51"/>
      <c r="KCG51"/>
      <c r="KCH51"/>
      <c r="KCI51"/>
      <c r="KCJ51"/>
      <c r="KCK51"/>
      <c r="KCL51"/>
      <c r="KCM51"/>
      <c r="KCN51"/>
      <c r="KCO51"/>
      <c r="KCP51"/>
      <c r="KCQ51"/>
      <c r="KCR51"/>
      <c r="KCS51"/>
      <c r="KCT51"/>
      <c r="KCU51"/>
      <c r="KCV51"/>
      <c r="KCW51"/>
      <c r="KCX51"/>
      <c r="KCY51"/>
      <c r="KCZ51"/>
      <c r="KDA51"/>
      <c r="KDB51"/>
      <c r="KDC51"/>
      <c r="KDD51"/>
      <c r="KDE51"/>
      <c r="KDF51"/>
      <c r="KDG51"/>
      <c r="KDH51"/>
      <c r="KDI51"/>
      <c r="KDJ51"/>
      <c r="KDK51"/>
      <c r="KDL51"/>
      <c r="KDM51"/>
      <c r="KDN51"/>
      <c r="KDO51"/>
      <c r="KDP51"/>
      <c r="KDQ51"/>
      <c r="KDR51"/>
      <c r="KDS51"/>
      <c r="KDT51"/>
      <c r="KDU51"/>
      <c r="KDV51"/>
      <c r="KDW51"/>
      <c r="KDX51"/>
      <c r="KDY51"/>
      <c r="KDZ51"/>
      <c r="KEA51"/>
      <c r="KEB51"/>
      <c r="KEC51"/>
      <c r="KED51"/>
      <c r="KEE51"/>
      <c r="KEF51"/>
      <c r="KEG51"/>
      <c r="KEH51"/>
      <c r="KEI51"/>
      <c r="KEJ51"/>
      <c r="KEK51"/>
      <c r="KEL51"/>
      <c r="KEM51"/>
      <c r="KEN51"/>
      <c r="KEO51"/>
      <c r="KEP51"/>
      <c r="KEQ51"/>
      <c r="KER51"/>
      <c r="KES51"/>
      <c r="KET51"/>
      <c r="KEU51"/>
      <c r="KEV51"/>
      <c r="KEW51"/>
      <c r="KEX51"/>
      <c r="KEY51"/>
      <c r="KEZ51"/>
      <c r="KFA51"/>
      <c r="KFB51"/>
      <c r="KFC51"/>
      <c r="KFD51"/>
      <c r="KFE51"/>
      <c r="KFF51"/>
      <c r="KFG51"/>
      <c r="KFH51"/>
      <c r="KFI51"/>
      <c r="KFJ51"/>
      <c r="KFK51"/>
      <c r="KFL51"/>
      <c r="KFM51"/>
      <c r="KFN51"/>
      <c r="KFO51"/>
      <c r="KFP51"/>
      <c r="KFQ51"/>
      <c r="KFR51"/>
      <c r="KFS51"/>
      <c r="KFT51"/>
      <c r="KFU51"/>
      <c r="KFV51"/>
      <c r="KFW51"/>
      <c r="KFX51"/>
      <c r="KFY51"/>
      <c r="KFZ51"/>
      <c r="KGA51"/>
      <c r="KGB51"/>
      <c r="KGC51"/>
      <c r="KGD51"/>
      <c r="KGE51"/>
      <c r="KGF51"/>
      <c r="KGG51"/>
      <c r="KGH51"/>
      <c r="KGI51"/>
      <c r="KGJ51"/>
      <c r="KGK51"/>
      <c r="KGL51"/>
      <c r="KGM51"/>
      <c r="KGN51"/>
      <c r="KGO51"/>
      <c r="KGP51"/>
      <c r="KGQ51"/>
      <c r="KGR51"/>
      <c r="KGS51"/>
      <c r="KGT51"/>
      <c r="KGU51"/>
      <c r="KGV51"/>
      <c r="KGW51"/>
      <c r="KGX51"/>
      <c r="KGY51"/>
      <c r="KGZ51"/>
      <c r="KHA51"/>
      <c r="KHB51"/>
      <c r="KHC51"/>
      <c r="KHD51"/>
      <c r="KHE51"/>
      <c r="KHF51"/>
      <c r="KHG51"/>
      <c r="KHH51"/>
      <c r="KHI51"/>
      <c r="KHJ51"/>
      <c r="KHK51"/>
      <c r="KHL51"/>
      <c r="KHM51"/>
      <c r="KHN51"/>
      <c r="KHO51"/>
      <c r="KHP51"/>
      <c r="KHQ51"/>
      <c r="KHR51"/>
      <c r="KHS51"/>
      <c r="KHT51"/>
      <c r="KHU51"/>
      <c r="KHV51"/>
      <c r="KHW51"/>
      <c r="KHX51"/>
      <c r="KHY51"/>
      <c r="KHZ51"/>
      <c r="KIA51"/>
      <c r="KIB51"/>
      <c r="KIC51"/>
      <c r="KID51"/>
      <c r="KIE51"/>
      <c r="KIF51"/>
      <c r="KIG51"/>
      <c r="KIH51"/>
      <c r="KII51"/>
      <c r="KIJ51"/>
      <c r="KIK51"/>
      <c r="KIL51"/>
      <c r="KIM51"/>
      <c r="KIN51"/>
      <c r="KIO51"/>
      <c r="KIP51"/>
      <c r="KIQ51"/>
      <c r="KIR51"/>
      <c r="KIS51"/>
      <c r="KIT51"/>
      <c r="KIU51"/>
      <c r="KIV51"/>
      <c r="KIW51"/>
      <c r="KIX51"/>
      <c r="KIY51"/>
      <c r="KIZ51"/>
      <c r="KJA51"/>
      <c r="KJB51"/>
      <c r="KJC51"/>
      <c r="KJD51"/>
      <c r="KJE51"/>
      <c r="KJF51"/>
      <c r="KJG51"/>
      <c r="KJH51"/>
      <c r="KJI51"/>
      <c r="KJJ51"/>
      <c r="KJK51"/>
      <c r="KJL51"/>
      <c r="KJM51"/>
      <c r="KJN51"/>
      <c r="KJO51"/>
      <c r="KJP51"/>
      <c r="KJQ51"/>
      <c r="KJR51"/>
      <c r="KJS51"/>
      <c r="KJT51"/>
      <c r="KJU51"/>
      <c r="KJV51"/>
      <c r="KJW51"/>
      <c r="KJX51"/>
      <c r="KJY51"/>
      <c r="KJZ51"/>
      <c r="KKA51"/>
      <c r="KKB51"/>
      <c r="KKC51"/>
      <c r="KKD51"/>
      <c r="KKE51"/>
      <c r="KKF51"/>
      <c r="KKG51"/>
      <c r="KKH51"/>
      <c r="KKI51"/>
      <c r="KKJ51"/>
      <c r="KKK51"/>
      <c r="KKL51"/>
      <c r="KKM51"/>
      <c r="KKN51"/>
      <c r="KKO51"/>
      <c r="KKP51"/>
      <c r="KKQ51"/>
      <c r="KKR51"/>
      <c r="KKS51"/>
      <c r="KKT51"/>
      <c r="KKU51"/>
      <c r="KKV51"/>
      <c r="KKW51"/>
      <c r="KKX51"/>
      <c r="KKY51"/>
      <c r="KKZ51"/>
      <c r="KLA51"/>
      <c r="KLB51"/>
      <c r="KLC51"/>
      <c r="KLD51"/>
      <c r="KLE51"/>
      <c r="KLF51"/>
      <c r="KLG51"/>
      <c r="KLH51"/>
      <c r="KLI51"/>
      <c r="KLJ51"/>
      <c r="KLK51"/>
      <c r="KLL51"/>
      <c r="KLM51"/>
      <c r="KLN51"/>
      <c r="KLO51"/>
      <c r="KLP51"/>
      <c r="KLQ51"/>
      <c r="KLR51"/>
      <c r="KLS51"/>
      <c r="KLT51"/>
      <c r="KLU51"/>
      <c r="KLV51"/>
      <c r="KLW51"/>
      <c r="KLX51"/>
      <c r="KLY51"/>
      <c r="KLZ51"/>
      <c r="KMA51"/>
      <c r="KMB51"/>
      <c r="KMC51"/>
      <c r="KMD51"/>
      <c r="KME51"/>
      <c r="KMF51"/>
      <c r="KMG51"/>
      <c r="KMH51"/>
      <c r="KMI51"/>
      <c r="KMJ51"/>
      <c r="KMK51"/>
      <c r="KML51"/>
      <c r="KMM51"/>
      <c r="KMN51"/>
      <c r="KMO51"/>
      <c r="KMP51"/>
      <c r="KMQ51"/>
      <c r="KMR51"/>
      <c r="KMS51"/>
      <c r="KMT51"/>
      <c r="KMU51"/>
      <c r="KMV51"/>
      <c r="KMW51"/>
      <c r="KMX51"/>
      <c r="KMY51"/>
      <c r="KMZ51"/>
      <c r="KNA51"/>
      <c r="KNB51"/>
      <c r="KNC51"/>
      <c r="KND51"/>
      <c r="KNE51"/>
      <c r="KNF51"/>
      <c r="KNG51"/>
      <c r="KNH51"/>
      <c r="KNI51"/>
      <c r="KNJ51"/>
      <c r="KNK51"/>
      <c r="KNL51"/>
      <c r="KNM51"/>
      <c r="KNN51"/>
      <c r="KNO51"/>
      <c r="KNP51"/>
      <c r="KNQ51"/>
      <c r="KNR51"/>
      <c r="KNS51"/>
      <c r="KNT51"/>
      <c r="KNU51"/>
      <c r="KNV51"/>
      <c r="KNW51"/>
      <c r="KNX51"/>
      <c r="KNY51"/>
      <c r="KNZ51"/>
      <c r="KOA51"/>
      <c r="KOB51"/>
      <c r="KOC51"/>
      <c r="KOD51"/>
      <c r="KOE51"/>
      <c r="KOF51"/>
      <c r="KOG51"/>
      <c r="KOH51"/>
      <c r="KOI51"/>
      <c r="KOJ51"/>
      <c r="KOK51"/>
      <c r="KOL51"/>
      <c r="KOM51"/>
      <c r="KON51"/>
      <c r="KOO51"/>
      <c r="KOP51"/>
      <c r="KOQ51"/>
      <c r="KOR51"/>
      <c r="KOS51"/>
      <c r="KOT51"/>
      <c r="KOU51"/>
      <c r="KOV51"/>
      <c r="KOW51"/>
      <c r="KOX51"/>
      <c r="KOY51"/>
      <c r="KOZ51"/>
      <c r="KPA51"/>
      <c r="KPB51"/>
      <c r="KPC51"/>
      <c r="KPD51"/>
      <c r="KPE51"/>
      <c r="KPF51"/>
      <c r="KPG51"/>
      <c r="KPH51"/>
      <c r="KPI51"/>
      <c r="KPJ51"/>
      <c r="KPK51"/>
      <c r="KPL51"/>
      <c r="KPM51"/>
      <c r="KPN51"/>
      <c r="KPO51"/>
      <c r="KPP51"/>
      <c r="KPQ51"/>
      <c r="KPR51"/>
      <c r="KPS51"/>
      <c r="KPT51"/>
      <c r="KPU51"/>
      <c r="KPV51"/>
      <c r="KPW51"/>
      <c r="KPX51"/>
      <c r="KPY51"/>
      <c r="KPZ51"/>
      <c r="KQA51"/>
      <c r="KQB51"/>
      <c r="KQC51"/>
      <c r="KQD51"/>
      <c r="KQE51"/>
      <c r="KQF51"/>
      <c r="KQG51"/>
      <c r="KQH51"/>
      <c r="KQI51"/>
      <c r="KQJ51"/>
      <c r="KQK51"/>
      <c r="KQL51"/>
      <c r="KQM51"/>
      <c r="KQN51"/>
      <c r="KQO51"/>
      <c r="KQP51"/>
      <c r="KQQ51"/>
      <c r="KQR51"/>
      <c r="KQS51"/>
      <c r="KQT51"/>
      <c r="KQU51"/>
      <c r="KQV51"/>
      <c r="KQW51"/>
      <c r="KQX51"/>
      <c r="KQY51"/>
      <c r="KQZ51"/>
      <c r="KRA51"/>
      <c r="KRB51"/>
      <c r="KRC51"/>
      <c r="KRD51"/>
      <c r="KRE51"/>
      <c r="KRF51"/>
      <c r="KRG51"/>
      <c r="KRH51"/>
      <c r="KRI51"/>
      <c r="KRJ51"/>
      <c r="KRK51"/>
      <c r="KRL51"/>
      <c r="KRM51"/>
      <c r="KRN51"/>
      <c r="KRO51"/>
      <c r="KRP51"/>
      <c r="KRQ51"/>
      <c r="KRR51"/>
      <c r="KRS51"/>
      <c r="KRT51"/>
      <c r="KRU51"/>
      <c r="KRV51"/>
      <c r="KRW51"/>
      <c r="KRX51"/>
      <c r="KRY51"/>
      <c r="KRZ51"/>
      <c r="KSA51"/>
      <c r="KSB51"/>
      <c r="KSC51"/>
      <c r="KSD51"/>
      <c r="KSE51"/>
      <c r="KSF51"/>
      <c r="KSG51"/>
      <c r="KSH51"/>
      <c r="KSI51"/>
      <c r="KSJ51"/>
      <c r="KSK51"/>
      <c r="KSL51"/>
      <c r="KSM51"/>
      <c r="KSN51"/>
      <c r="KSO51"/>
      <c r="KSP51"/>
      <c r="KSQ51"/>
      <c r="KSR51"/>
      <c r="KSS51"/>
      <c r="KST51"/>
      <c r="KSU51"/>
      <c r="KSV51"/>
      <c r="KSW51"/>
      <c r="KSX51"/>
      <c r="KSY51"/>
      <c r="KSZ51"/>
      <c r="KTA51"/>
      <c r="KTB51"/>
      <c r="KTC51"/>
      <c r="KTD51"/>
      <c r="KTE51"/>
      <c r="KTF51"/>
      <c r="KTG51"/>
      <c r="KTH51"/>
      <c r="KTI51"/>
      <c r="KTJ51"/>
      <c r="KTK51"/>
      <c r="KTL51"/>
      <c r="KTM51"/>
      <c r="KTN51"/>
      <c r="KTO51"/>
      <c r="KTP51"/>
      <c r="KTQ51"/>
      <c r="KTR51"/>
      <c r="KTS51"/>
      <c r="KTT51"/>
      <c r="KTU51"/>
      <c r="KTV51"/>
      <c r="KTW51"/>
      <c r="KTX51"/>
      <c r="KTY51"/>
      <c r="KTZ51"/>
      <c r="KUA51"/>
      <c r="KUB51"/>
      <c r="KUC51"/>
      <c r="KUD51"/>
      <c r="KUE51"/>
      <c r="KUF51"/>
      <c r="KUG51"/>
      <c r="KUH51"/>
      <c r="KUI51"/>
      <c r="KUJ51"/>
      <c r="KUK51"/>
      <c r="KUL51"/>
      <c r="KUM51"/>
      <c r="KUN51"/>
      <c r="KUO51"/>
      <c r="KUP51"/>
      <c r="KUQ51"/>
      <c r="KUR51"/>
      <c r="KUS51"/>
      <c r="KUT51"/>
      <c r="KUU51"/>
      <c r="KUV51"/>
      <c r="KUW51"/>
      <c r="KUX51"/>
      <c r="KUY51"/>
      <c r="KUZ51"/>
      <c r="KVA51"/>
      <c r="KVB51"/>
      <c r="KVC51"/>
      <c r="KVD51"/>
      <c r="KVE51"/>
      <c r="KVF51"/>
      <c r="KVG51"/>
      <c r="KVH51"/>
      <c r="KVI51"/>
      <c r="KVJ51"/>
      <c r="KVK51"/>
      <c r="KVL51"/>
      <c r="KVM51"/>
      <c r="KVN51"/>
      <c r="KVO51"/>
      <c r="KVP51"/>
      <c r="KVQ51"/>
      <c r="KVR51"/>
      <c r="KVS51"/>
      <c r="KVT51"/>
      <c r="KVU51"/>
      <c r="KVV51"/>
      <c r="KVW51"/>
      <c r="KVX51"/>
      <c r="KVY51"/>
      <c r="KVZ51"/>
      <c r="KWA51"/>
      <c r="KWB51"/>
      <c r="KWC51"/>
      <c r="KWD51"/>
      <c r="KWE51"/>
      <c r="KWF51"/>
      <c r="KWG51"/>
      <c r="KWH51"/>
      <c r="KWI51"/>
      <c r="KWJ51"/>
      <c r="KWK51"/>
      <c r="KWL51"/>
      <c r="KWM51"/>
      <c r="KWN51"/>
      <c r="KWO51"/>
      <c r="KWP51"/>
      <c r="KWQ51"/>
      <c r="KWR51"/>
      <c r="KWS51"/>
      <c r="KWT51"/>
      <c r="KWU51"/>
      <c r="KWV51"/>
      <c r="KWW51"/>
      <c r="KWX51"/>
      <c r="KWY51"/>
      <c r="KWZ51"/>
      <c r="KXA51"/>
      <c r="KXB51"/>
      <c r="KXC51"/>
      <c r="KXD51"/>
      <c r="KXE51"/>
      <c r="KXF51"/>
      <c r="KXG51"/>
      <c r="KXH51"/>
      <c r="KXI51"/>
      <c r="KXJ51"/>
      <c r="KXK51"/>
      <c r="KXL51"/>
      <c r="KXM51"/>
      <c r="KXN51"/>
      <c r="KXO51"/>
      <c r="KXP51"/>
      <c r="KXQ51"/>
      <c r="KXR51"/>
      <c r="KXS51"/>
      <c r="KXT51"/>
      <c r="KXU51"/>
      <c r="KXV51"/>
      <c r="KXW51"/>
      <c r="KXX51"/>
      <c r="KXY51"/>
      <c r="KXZ51"/>
      <c r="KYA51"/>
      <c r="KYB51"/>
      <c r="KYC51"/>
      <c r="KYD51"/>
      <c r="KYE51"/>
      <c r="KYF51"/>
      <c r="KYG51"/>
      <c r="KYH51"/>
      <c r="KYI51"/>
      <c r="KYJ51"/>
      <c r="KYK51"/>
      <c r="KYL51"/>
      <c r="KYM51"/>
      <c r="KYN51"/>
      <c r="KYO51"/>
      <c r="KYP51"/>
      <c r="KYQ51"/>
      <c r="KYR51"/>
      <c r="KYS51"/>
      <c r="KYT51"/>
      <c r="KYU51"/>
      <c r="KYV51"/>
      <c r="KYW51"/>
      <c r="KYX51"/>
      <c r="KYY51"/>
      <c r="KYZ51"/>
      <c r="KZA51"/>
      <c r="KZB51"/>
      <c r="KZC51"/>
      <c r="KZD51"/>
      <c r="KZE51"/>
      <c r="KZF51"/>
      <c r="KZG51"/>
      <c r="KZH51"/>
      <c r="KZI51"/>
      <c r="KZJ51"/>
      <c r="KZK51"/>
      <c r="KZL51"/>
      <c r="KZM51"/>
      <c r="KZN51"/>
      <c r="KZO51"/>
      <c r="KZP51"/>
      <c r="KZQ51"/>
      <c r="KZR51"/>
      <c r="KZS51"/>
      <c r="KZT51"/>
      <c r="KZU51"/>
      <c r="KZV51"/>
      <c r="KZW51"/>
      <c r="KZX51"/>
      <c r="KZY51"/>
      <c r="KZZ51"/>
      <c r="LAA51"/>
      <c r="LAB51"/>
      <c r="LAC51"/>
      <c r="LAD51"/>
      <c r="LAE51"/>
      <c r="LAF51"/>
      <c r="LAG51"/>
      <c r="LAH51"/>
      <c r="LAI51"/>
      <c r="LAJ51"/>
      <c r="LAK51"/>
      <c r="LAL51"/>
      <c r="LAM51"/>
      <c r="LAN51"/>
      <c r="LAO51"/>
      <c r="LAP51"/>
      <c r="LAQ51"/>
      <c r="LAR51"/>
      <c r="LAS51"/>
      <c r="LAT51"/>
      <c r="LAU51"/>
      <c r="LAV51"/>
      <c r="LAW51"/>
      <c r="LAX51"/>
      <c r="LAY51"/>
      <c r="LAZ51"/>
      <c r="LBA51"/>
      <c r="LBB51"/>
      <c r="LBC51"/>
      <c r="LBD51"/>
      <c r="LBE51"/>
      <c r="LBF51"/>
      <c r="LBG51"/>
      <c r="LBH51"/>
      <c r="LBI51"/>
      <c r="LBJ51"/>
      <c r="LBK51"/>
      <c r="LBL51"/>
      <c r="LBM51"/>
      <c r="LBN51"/>
      <c r="LBO51"/>
      <c r="LBP51"/>
      <c r="LBQ51"/>
      <c r="LBR51"/>
      <c r="LBS51"/>
      <c r="LBT51"/>
      <c r="LBU51"/>
      <c r="LBV51"/>
      <c r="LBW51"/>
      <c r="LBX51"/>
      <c r="LBY51"/>
      <c r="LBZ51"/>
      <c r="LCA51"/>
      <c r="LCB51"/>
      <c r="LCC51"/>
      <c r="LCD51"/>
      <c r="LCE51"/>
      <c r="LCF51"/>
      <c r="LCG51"/>
      <c r="LCH51"/>
      <c r="LCI51"/>
      <c r="LCJ51"/>
      <c r="LCK51"/>
      <c r="LCL51"/>
      <c r="LCM51"/>
      <c r="LCN51"/>
      <c r="LCO51"/>
      <c r="LCP51"/>
      <c r="LCQ51"/>
      <c r="LCR51"/>
      <c r="LCS51"/>
      <c r="LCT51"/>
      <c r="LCU51"/>
      <c r="LCV51"/>
      <c r="LCW51"/>
      <c r="LCX51"/>
      <c r="LCY51"/>
      <c r="LCZ51"/>
      <c r="LDA51"/>
      <c r="LDB51"/>
      <c r="LDC51"/>
      <c r="LDD51"/>
      <c r="LDE51"/>
      <c r="LDF51"/>
      <c r="LDG51"/>
      <c r="LDH51"/>
      <c r="LDI51"/>
      <c r="LDJ51"/>
      <c r="LDK51"/>
      <c r="LDL51"/>
      <c r="LDM51"/>
      <c r="LDN51"/>
      <c r="LDO51"/>
      <c r="LDP51"/>
      <c r="LDQ51"/>
      <c r="LDR51"/>
      <c r="LDS51"/>
      <c r="LDT51"/>
      <c r="LDU51"/>
      <c r="LDV51"/>
      <c r="LDW51"/>
      <c r="LDX51"/>
      <c r="LDY51"/>
      <c r="LDZ51"/>
      <c r="LEA51"/>
      <c r="LEB51"/>
      <c r="LEC51"/>
      <c r="LED51"/>
      <c r="LEE51"/>
      <c r="LEF51"/>
      <c r="LEG51"/>
      <c r="LEH51"/>
      <c r="LEI51"/>
      <c r="LEJ51"/>
      <c r="LEK51"/>
      <c r="LEL51"/>
      <c r="LEM51"/>
      <c r="LEN51"/>
      <c r="LEO51"/>
      <c r="LEP51"/>
      <c r="LEQ51"/>
      <c r="LER51"/>
      <c r="LES51"/>
      <c r="LET51"/>
      <c r="LEU51"/>
      <c r="LEV51"/>
      <c r="LEW51"/>
      <c r="LEX51"/>
      <c r="LEY51"/>
      <c r="LEZ51"/>
      <c r="LFA51"/>
      <c r="LFB51"/>
      <c r="LFC51"/>
      <c r="LFD51"/>
      <c r="LFE51"/>
      <c r="LFF51"/>
      <c r="LFG51"/>
      <c r="LFH51"/>
      <c r="LFI51"/>
      <c r="LFJ51"/>
      <c r="LFK51"/>
      <c r="LFL51"/>
      <c r="LFM51"/>
      <c r="LFN51"/>
      <c r="LFO51"/>
      <c r="LFP51"/>
      <c r="LFQ51"/>
      <c r="LFR51"/>
      <c r="LFS51"/>
      <c r="LFT51"/>
      <c r="LFU51"/>
      <c r="LFV51"/>
      <c r="LFW51"/>
      <c r="LFX51"/>
      <c r="LFY51"/>
      <c r="LFZ51"/>
      <c r="LGA51"/>
      <c r="LGB51"/>
      <c r="LGC51"/>
      <c r="LGD51"/>
      <c r="LGE51"/>
      <c r="LGF51"/>
      <c r="LGG51"/>
      <c r="LGH51"/>
      <c r="LGI51"/>
      <c r="LGJ51"/>
      <c r="LGK51"/>
      <c r="LGL51"/>
      <c r="LGM51"/>
      <c r="LGN51"/>
      <c r="LGO51"/>
      <c r="LGP51"/>
      <c r="LGQ51"/>
      <c r="LGR51"/>
      <c r="LGS51"/>
      <c r="LGT51"/>
      <c r="LGU51"/>
      <c r="LGV51"/>
      <c r="LGW51"/>
      <c r="LGX51"/>
      <c r="LGY51"/>
      <c r="LGZ51"/>
      <c r="LHA51"/>
      <c r="LHB51"/>
      <c r="LHC51"/>
      <c r="LHD51"/>
      <c r="LHE51"/>
      <c r="LHF51"/>
      <c r="LHG51"/>
      <c r="LHH51"/>
      <c r="LHI51"/>
      <c r="LHJ51"/>
      <c r="LHK51"/>
      <c r="LHL51"/>
      <c r="LHM51"/>
      <c r="LHN51"/>
      <c r="LHO51"/>
      <c r="LHP51"/>
      <c r="LHQ51"/>
      <c r="LHR51"/>
      <c r="LHS51"/>
      <c r="LHT51"/>
      <c r="LHU51"/>
      <c r="LHV51"/>
      <c r="LHW51"/>
      <c r="LHX51"/>
      <c r="LHY51"/>
      <c r="LHZ51"/>
      <c r="LIA51"/>
      <c r="LIB51"/>
      <c r="LIC51"/>
      <c r="LID51"/>
      <c r="LIE51"/>
      <c r="LIF51"/>
      <c r="LIG51"/>
      <c r="LIH51"/>
      <c r="LII51"/>
      <c r="LIJ51"/>
      <c r="LIK51"/>
      <c r="LIL51"/>
      <c r="LIM51"/>
      <c r="LIN51"/>
      <c r="LIO51"/>
      <c r="LIP51"/>
      <c r="LIQ51"/>
      <c r="LIR51"/>
      <c r="LIS51"/>
      <c r="LIT51"/>
      <c r="LIU51"/>
      <c r="LIV51"/>
      <c r="LIW51"/>
      <c r="LIX51"/>
      <c r="LIY51"/>
      <c r="LIZ51"/>
      <c r="LJA51"/>
      <c r="LJB51"/>
      <c r="LJC51"/>
      <c r="LJD51"/>
      <c r="LJE51"/>
      <c r="LJF51"/>
      <c r="LJG51"/>
      <c r="LJH51"/>
      <c r="LJI51"/>
      <c r="LJJ51"/>
      <c r="LJK51"/>
      <c r="LJL51"/>
      <c r="LJM51"/>
      <c r="LJN51"/>
      <c r="LJO51"/>
      <c r="LJP51"/>
      <c r="LJQ51"/>
      <c r="LJR51"/>
      <c r="LJS51"/>
      <c r="LJT51"/>
      <c r="LJU51"/>
      <c r="LJV51"/>
      <c r="LJW51"/>
      <c r="LJX51"/>
      <c r="LJY51"/>
      <c r="LJZ51"/>
      <c r="LKA51"/>
      <c r="LKB51"/>
      <c r="LKC51"/>
      <c r="LKD51"/>
      <c r="LKE51"/>
      <c r="LKF51"/>
      <c r="LKG51"/>
      <c r="LKH51"/>
      <c r="LKI51"/>
      <c r="LKJ51"/>
      <c r="LKK51"/>
      <c r="LKL51"/>
      <c r="LKM51"/>
      <c r="LKN51"/>
      <c r="LKO51"/>
      <c r="LKP51"/>
      <c r="LKQ51"/>
      <c r="LKR51"/>
      <c r="LKS51"/>
      <c r="LKT51"/>
      <c r="LKU51"/>
      <c r="LKV51"/>
      <c r="LKW51"/>
      <c r="LKX51"/>
      <c r="LKY51"/>
      <c r="LKZ51"/>
      <c r="LLA51"/>
      <c r="LLB51"/>
      <c r="LLC51"/>
      <c r="LLD51"/>
      <c r="LLE51"/>
      <c r="LLF51"/>
      <c r="LLG51"/>
      <c r="LLH51"/>
      <c r="LLI51"/>
      <c r="LLJ51"/>
      <c r="LLK51"/>
      <c r="LLL51"/>
      <c r="LLM51"/>
      <c r="LLN51"/>
      <c r="LLO51"/>
      <c r="LLP51"/>
      <c r="LLQ51"/>
      <c r="LLR51"/>
      <c r="LLS51"/>
      <c r="LLT51"/>
      <c r="LLU51"/>
      <c r="LLV51"/>
      <c r="LLW51"/>
      <c r="LLX51"/>
      <c r="LLY51"/>
      <c r="LLZ51"/>
      <c r="LMA51"/>
      <c r="LMB51"/>
      <c r="LMC51"/>
      <c r="LMD51"/>
      <c r="LME51"/>
      <c r="LMF51"/>
      <c r="LMG51"/>
      <c r="LMH51"/>
      <c r="LMI51"/>
      <c r="LMJ51"/>
      <c r="LMK51"/>
      <c r="LML51"/>
      <c r="LMM51"/>
      <c r="LMN51"/>
      <c r="LMO51"/>
      <c r="LMP51"/>
      <c r="LMQ51"/>
      <c r="LMR51"/>
      <c r="LMS51"/>
      <c r="LMT51"/>
      <c r="LMU51"/>
      <c r="LMV51"/>
      <c r="LMW51"/>
      <c r="LMX51"/>
      <c r="LMY51"/>
      <c r="LMZ51"/>
      <c r="LNA51"/>
      <c r="LNB51"/>
      <c r="LNC51"/>
      <c r="LND51"/>
      <c r="LNE51"/>
      <c r="LNF51"/>
      <c r="LNG51"/>
      <c r="LNH51"/>
      <c r="LNI51"/>
      <c r="LNJ51"/>
      <c r="LNK51"/>
      <c r="LNL51"/>
      <c r="LNM51"/>
      <c r="LNN51"/>
      <c r="LNO51"/>
      <c r="LNP51"/>
      <c r="LNQ51"/>
      <c r="LNR51"/>
      <c r="LNS51"/>
      <c r="LNT51"/>
      <c r="LNU51"/>
      <c r="LNV51"/>
      <c r="LNW51"/>
      <c r="LNX51"/>
      <c r="LNY51"/>
      <c r="LNZ51"/>
      <c r="LOA51"/>
      <c r="LOB51"/>
      <c r="LOC51"/>
      <c r="LOD51"/>
      <c r="LOE51"/>
      <c r="LOF51"/>
      <c r="LOG51"/>
      <c r="LOH51"/>
      <c r="LOI51"/>
      <c r="LOJ51"/>
      <c r="LOK51"/>
      <c r="LOL51"/>
      <c r="LOM51"/>
      <c r="LON51"/>
      <c r="LOO51"/>
      <c r="LOP51"/>
      <c r="LOQ51"/>
      <c r="LOR51"/>
      <c r="LOS51"/>
      <c r="LOT51"/>
      <c r="LOU51"/>
      <c r="LOV51"/>
      <c r="LOW51"/>
      <c r="LOX51"/>
      <c r="LOY51"/>
      <c r="LOZ51"/>
      <c r="LPA51"/>
      <c r="LPB51"/>
      <c r="LPC51"/>
      <c r="LPD51"/>
      <c r="LPE51"/>
      <c r="LPF51"/>
      <c r="LPG51"/>
      <c r="LPH51"/>
      <c r="LPI51"/>
      <c r="LPJ51"/>
      <c r="LPK51"/>
      <c r="LPL51"/>
      <c r="LPM51"/>
      <c r="LPN51"/>
      <c r="LPO51"/>
      <c r="LPP51"/>
      <c r="LPQ51"/>
      <c r="LPR51"/>
      <c r="LPS51"/>
      <c r="LPT51"/>
      <c r="LPU51"/>
      <c r="LPV51"/>
      <c r="LPW51"/>
      <c r="LPX51"/>
      <c r="LPY51"/>
      <c r="LPZ51"/>
      <c r="LQA51"/>
      <c r="LQB51"/>
      <c r="LQC51"/>
      <c r="LQD51"/>
      <c r="LQE51"/>
      <c r="LQF51"/>
      <c r="LQG51"/>
      <c r="LQH51"/>
      <c r="LQI51"/>
      <c r="LQJ51"/>
      <c r="LQK51"/>
      <c r="LQL51"/>
      <c r="LQM51"/>
      <c r="LQN51"/>
      <c r="LQO51"/>
      <c r="LQP51"/>
      <c r="LQQ51"/>
      <c r="LQR51"/>
      <c r="LQS51"/>
      <c r="LQT51"/>
      <c r="LQU51"/>
      <c r="LQV51"/>
      <c r="LQW51"/>
      <c r="LQX51"/>
      <c r="LQY51"/>
      <c r="LQZ51"/>
      <c r="LRA51"/>
      <c r="LRB51"/>
      <c r="LRC51"/>
      <c r="LRD51"/>
      <c r="LRE51"/>
      <c r="LRF51"/>
      <c r="LRG51"/>
      <c r="LRH51"/>
      <c r="LRI51"/>
      <c r="LRJ51"/>
      <c r="LRK51"/>
      <c r="LRL51"/>
      <c r="LRM51"/>
      <c r="LRN51"/>
      <c r="LRO51"/>
      <c r="LRP51"/>
      <c r="LRQ51"/>
      <c r="LRR51"/>
      <c r="LRS51"/>
      <c r="LRT51"/>
      <c r="LRU51"/>
      <c r="LRV51"/>
      <c r="LRW51"/>
      <c r="LRX51"/>
      <c r="LRY51"/>
      <c r="LRZ51"/>
      <c r="LSA51"/>
      <c r="LSB51"/>
      <c r="LSC51"/>
      <c r="LSD51"/>
      <c r="LSE51"/>
      <c r="LSF51"/>
      <c r="LSG51"/>
      <c r="LSH51"/>
      <c r="LSI51"/>
      <c r="LSJ51"/>
      <c r="LSK51"/>
      <c r="LSL51"/>
      <c r="LSM51"/>
      <c r="LSN51"/>
      <c r="LSO51"/>
      <c r="LSP51"/>
      <c r="LSQ51"/>
      <c r="LSR51"/>
      <c r="LSS51"/>
      <c r="LST51"/>
      <c r="LSU51"/>
      <c r="LSV51"/>
      <c r="LSW51"/>
      <c r="LSX51"/>
      <c r="LSY51"/>
      <c r="LSZ51"/>
      <c r="LTA51"/>
      <c r="LTB51"/>
      <c r="LTC51"/>
      <c r="LTD51"/>
      <c r="LTE51"/>
      <c r="LTF51"/>
      <c r="LTG51"/>
      <c r="LTH51"/>
      <c r="LTI51"/>
      <c r="LTJ51"/>
      <c r="LTK51"/>
      <c r="LTL51"/>
      <c r="LTM51"/>
      <c r="LTN51"/>
      <c r="LTO51"/>
      <c r="LTP51"/>
      <c r="LTQ51"/>
      <c r="LTR51"/>
      <c r="LTS51"/>
      <c r="LTT51"/>
      <c r="LTU51"/>
      <c r="LTV51"/>
      <c r="LTW51"/>
      <c r="LTX51"/>
      <c r="LTY51"/>
      <c r="LTZ51"/>
      <c r="LUA51"/>
      <c r="LUB51"/>
      <c r="LUC51"/>
      <c r="LUD51"/>
      <c r="LUE51"/>
      <c r="LUF51"/>
      <c r="LUG51"/>
      <c r="LUH51"/>
      <c r="LUI51"/>
      <c r="LUJ51"/>
      <c r="LUK51"/>
      <c r="LUL51"/>
      <c r="LUM51"/>
      <c r="LUN51"/>
      <c r="LUO51"/>
      <c r="LUP51"/>
      <c r="LUQ51"/>
      <c r="LUR51"/>
      <c r="LUS51"/>
      <c r="LUT51"/>
      <c r="LUU51"/>
      <c r="LUV51"/>
      <c r="LUW51"/>
      <c r="LUX51"/>
      <c r="LUY51"/>
      <c r="LUZ51"/>
      <c r="LVA51"/>
      <c r="LVB51"/>
      <c r="LVC51"/>
      <c r="LVD51"/>
      <c r="LVE51"/>
      <c r="LVF51"/>
      <c r="LVG51"/>
      <c r="LVH51"/>
      <c r="LVI51"/>
      <c r="LVJ51"/>
      <c r="LVK51"/>
      <c r="LVL51"/>
      <c r="LVM51"/>
      <c r="LVN51"/>
      <c r="LVO51"/>
      <c r="LVP51"/>
      <c r="LVQ51"/>
      <c r="LVR51"/>
      <c r="LVS51"/>
      <c r="LVT51"/>
      <c r="LVU51"/>
      <c r="LVV51"/>
      <c r="LVW51"/>
      <c r="LVX51"/>
      <c r="LVY51"/>
      <c r="LVZ51"/>
      <c r="LWA51"/>
      <c r="LWB51"/>
      <c r="LWC51"/>
      <c r="LWD51"/>
      <c r="LWE51"/>
      <c r="LWF51"/>
      <c r="LWG51"/>
      <c r="LWH51"/>
      <c r="LWI51"/>
      <c r="LWJ51"/>
      <c r="LWK51"/>
      <c r="LWL51"/>
      <c r="LWM51"/>
      <c r="LWN51"/>
      <c r="LWO51"/>
      <c r="LWP51"/>
      <c r="LWQ51"/>
      <c r="LWR51"/>
      <c r="LWS51"/>
      <c r="LWT51"/>
      <c r="LWU51"/>
      <c r="LWV51"/>
      <c r="LWW51"/>
      <c r="LWX51"/>
      <c r="LWY51"/>
      <c r="LWZ51"/>
      <c r="LXA51"/>
      <c r="LXB51"/>
      <c r="LXC51"/>
      <c r="LXD51"/>
      <c r="LXE51"/>
      <c r="LXF51"/>
      <c r="LXG51"/>
      <c r="LXH51"/>
      <c r="LXI51"/>
      <c r="LXJ51"/>
      <c r="LXK51"/>
      <c r="LXL51"/>
      <c r="LXM51"/>
      <c r="LXN51"/>
      <c r="LXO51"/>
      <c r="LXP51"/>
      <c r="LXQ51"/>
      <c r="LXR51"/>
      <c r="LXS51"/>
      <c r="LXT51"/>
      <c r="LXU51"/>
      <c r="LXV51"/>
      <c r="LXW51"/>
      <c r="LXX51"/>
      <c r="LXY51"/>
      <c r="LXZ51"/>
      <c r="LYA51"/>
      <c r="LYB51"/>
      <c r="LYC51"/>
      <c r="LYD51"/>
      <c r="LYE51"/>
      <c r="LYF51"/>
      <c r="LYG51"/>
      <c r="LYH51"/>
      <c r="LYI51"/>
      <c r="LYJ51"/>
      <c r="LYK51"/>
      <c r="LYL51"/>
      <c r="LYM51"/>
      <c r="LYN51"/>
      <c r="LYO51"/>
      <c r="LYP51"/>
      <c r="LYQ51"/>
      <c r="LYR51"/>
      <c r="LYS51"/>
      <c r="LYT51"/>
      <c r="LYU51"/>
      <c r="LYV51"/>
      <c r="LYW51"/>
      <c r="LYX51"/>
      <c r="LYY51"/>
      <c r="LYZ51"/>
      <c r="LZA51"/>
      <c r="LZB51"/>
      <c r="LZC51"/>
      <c r="LZD51"/>
      <c r="LZE51"/>
      <c r="LZF51"/>
      <c r="LZG51"/>
      <c r="LZH51"/>
      <c r="LZI51"/>
      <c r="LZJ51"/>
      <c r="LZK51"/>
      <c r="LZL51"/>
      <c r="LZM51"/>
      <c r="LZN51"/>
      <c r="LZO51"/>
      <c r="LZP51"/>
      <c r="LZQ51"/>
      <c r="LZR51"/>
      <c r="LZS51"/>
      <c r="LZT51"/>
      <c r="LZU51"/>
      <c r="LZV51"/>
      <c r="LZW51"/>
      <c r="LZX51"/>
      <c r="LZY51"/>
      <c r="LZZ51"/>
      <c r="MAA51"/>
      <c r="MAB51"/>
      <c r="MAC51"/>
      <c r="MAD51"/>
      <c r="MAE51"/>
      <c r="MAF51"/>
      <c r="MAG51"/>
      <c r="MAH51"/>
      <c r="MAI51"/>
      <c r="MAJ51"/>
      <c r="MAK51"/>
      <c r="MAL51"/>
      <c r="MAM51"/>
      <c r="MAN51"/>
      <c r="MAO51"/>
      <c r="MAP51"/>
      <c r="MAQ51"/>
      <c r="MAR51"/>
      <c r="MAS51"/>
      <c r="MAT51"/>
      <c r="MAU51"/>
      <c r="MAV51"/>
      <c r="MAW51"/>
      <c r="MAX51"/>
      <c r="MAY51"/>
      <c r="MAZ51"/>
      <c r="MBA51"/>
      <c r="MBB51"/>
      <c r="MBC51"/>
      <c r="MBD51"/>
      <c r="MBE51"/>
      <c r="MBF51"/>
      <c r="MBG51"/>
      <c r="MBH51"/>
      <c r="MBI51"/>
      <c r="MBJ51"/>
      <c r="MBK51"/>
      <c r="MBL51"/>
      <c r="MBM51"/>
      <c r="MBN51"/>
      <c r="MBO51"/>
      <c r="MBP51"/>
      <c r="MBQ51"/>
      <c r="MBR51"/>
      <c r="MBS51"/>
      <c r="MBT51"/>
      <c r="MBU51"/>
      <c r="MBV51"/>
      <c r="MBW51"/>
      <c r="MBX51"/>
      <c r="MBY51"/>
      <c r="MBZ51"/>
      <c r="MCA51"/>
      <c r="MCB51"/>
      <c r="MCC51"/>
      <c r="MCD51"/>
      <c r="MCE51"/>
      <c r="MCF51"/>
      <c r="MCG51"/>
      <c r="MCH51"/>
      <c r="MCI51"/>
      <c r="MCJ51"/>
      <c r="MCK51"/>
      <c r="MCL51"/>
      <c r="MCM51"/>
      <c r="MCN51"/>
      <c r="MCO51"/>
      <c r="MCP51"/>
      <c r="MCQ51"/>
      <c r="MCR51"/>
      <c r="MCS51"/>
      <c r="MCT51"/>
      <c r="MCU51"/>
      <c r="MCV51"/>
      <c r="MCW51"/>
      <c r="MCX51"/>
      <c r="MCY51"/>
      <c r="MCZ51"/>
      <c r="MDA51"/>
      <c r="MDB51"/>
      <c r="MDC51"/>
      <c r="MDD51"/>
      <c r="MDE51"/>
      <c r="MDF51"/>
      <c r="MDG51"/>
      <c r="MDH51"/>
      <c r="MDI51"/>
      <c r="MDJ51"/>
      <c r="MDK51"/>
      <c r="MDL51"/>
      <c r="MDM51"/>
      <c r="MDN51"/>
      <c r="MDO51"/>
      <c r="MDP51"/>
      <c r="MDQ51"/>
      <c r="MDR51"/>
      <c r="MDS51"/>
      <c r="MDT51"/>
      <c r="MDU51"/>
      <c r="MDV51"/>
      <c r="MDW51"/>
      <c r="MDX51"/>
      <c r="MDY51"/>
      <c r="MDZ51"/>
      <c r="MEA51"/>
      <c r="MEB51"/>
      <c r="MEC51"/>
      <c r="MED51"/>
      <c r="MEE51"/>
      <c r="MEF51"/>
      <c r="MEG51"/>
      <c r="MEH51"/>
      <c r="MEI51"/>
      <c r="MEJ51"/>
      <c r="MEK51"/>
      <c r="MEL51"/>
      <c r="MEM51"/>
      <c r="MEN51"/>
      <c r="MEO51"/>
      <c r="MEP51"/>
      <c r="MEQ51"/>
      <c r="MER51"/>
      <c r="MES51"/>
      <c r="MET51"/>
      <c r="MEU51"/>
      <c r="MEV51"/>
      <c r="MEW51"/>
      <c r="MEX51"/>
      <c r="MEY51"/>
      <c r="MEZ51"/>
      <c r="MFA51"/>
      <c r="MFB51"/>
      <c r="MFC51"/>
      <c r="MFD51"/>
      <c r="MFE51"/>
      <c r="MFF51"/>
      <c r="MFG51"/>
      <c r="MFH51"/>
      <c r="MFI51"/>
      <c r="MFJ51"/>
      <c r="MFK51"/>
      <c r="MFL51"/>
      <c r="MFM51"/>
      <c r="MFN51"/>
      <c r="MFO51"/>
      <c r="MFP51"/>
      <c r="MFQ51"/>
      <c r="MFR51"/>
      <c r="MFS51"/>
      <c r="MFT51"/>
      <c r="MFU51"/>
      <c r="MFV51"/>
      <c r="MFW51"/>
      <c r="MFX51"/>
      <c r="MFY51"/>
      <c r="MFZ51"/>
      <c r="MGA51"/>
      <c r="MGB51"/>
      <c r="MGC51"/>
      <c r="MGD51"/>
      <c r="MGE51"/>
      <c r="MGF51"/>
      <c r="MGG51"/>
      <c r="MGH51"/>
      <c r="MGI51"/>
      <c r="MGJ51"/>
      <c r="MGK51"/>
      <c r="MGL51"/>
      <c r="MGM51"/>
      <c r="MGN51"/>
      <c r="MGO51"/>
      <c r="MGP51"/>
      <c r="MGQ51"/>
      <c r="MGR51"/>
      <c r="MGS51"/>
      <c r="MGT51"/>
      <c r="MGU51"/>
      <c r="MGV51"/>
      <c r="MGW51"/>
      <c r="MGX51"/>
      <c r="MGY51"/>
      <c r="MGZ51"/>
      <c r="MHA51"/>
      <c r="MHB51"/>
      <c r="MHC51"/>
      <c r="MHD51"/>
      <c r="MHE51"/>
      <c r="MHF51"/>
      <c r="MHG51"/>
      <c r="MHH51"/>
      <c r="MHI51"/>
      <c r="MHJ51"/>
      <c r="MHK51"/>
      <c r="MHL51"/>
      <c r="MHM51"/>
      <c r="MHN51"/>
      <c r="MHO51"/>
      <c r="MHP51"/>
      <c r="MHQ51"/>
      <c r="MHR51"/>
      <c r="MHS51"/>
      <c r="MHT51"/>
      <c r="MHU51"/>
      <c r="MHV51"/>
      <c r="MHW51"/>
      <c r="MHX51"/>
      <c r="MHY51"/>
      <c r="MHZ51"/>
      <c r="MIA51"/>
      <c r="MIB51"/>
      <c r="MIC51"/>
      <c r="MID51"/>
      <c r="MIE51"/>
      <c r="MIF51"/>
      <c r="MIG51"/>
      <c r="MIH51"/>
      <c r="MII51"/>
      <c r="MIJ51"/>
      <c r="MIK51"/>
      <c r="MIL51"/>
      <c r="MIM51"/>
      <c r="MIN51"/>
      <c r="MIO51"/>
      <c r="MIP51"/>
      <c r="MIQ51"/>
      <c r="MIR51"/>
      <c r="MIS51"/>
      <c r="MIT51"/>
      <c r="MIU51"/>
      <c r="MIV51"/>
      <c r="MIW51"/>
      <c r="MIX51"/>
      <c r="MIY51"/>
      <c r="MIZ51"/>
      <c r="MJA51"/>
      <c r="MJB51"/>
      <c r="MJC51"/>
      <c r="MJD51"/>
      <c r="MJE51"/>
      <c r="MJF51"/>
      <c r="MJG51"/>
      <c r="MJH51"/>
      <c r="MJI51"/>
      <c r="MJJ51"/>
      <c r="MJK51"/>
      <c r="MJL51"/>
      <c r="MJM51"/>
      <c r="MJN51"/>
      <c r="MJO51"/>
      <c r="MJP51"/>
      <c r="MJQ51"/>
      <c r="MJR51"/>
      <c r="MJS51"/>
      <c r="MJT51"/>
      <c r="MJU51"/>
      <c r="MJV51"/>
      <c r="MJW51"/>
      <c r="MJX51"/>
      <c r="MJY51"/>
      <c r="MJZ51"/>
      <c r="MKA51"/>
      <c r="MKB51"/>
      <c r="MKC51"/>
      <c r="MKD51"/>
      <c r="MKE51"/>
      <c r="MKF51"/>
      <c r="MKG51"/>
      <c r="MKH51"/>
      <c r="MKI51"/>
      <c r="MKJ51"/>
      <c r="MKK51"/>
      <c r="MKL51"/>
      <c r="MKM51"/>
      <c r="MKN51"/>
      <c r="MKO51"/>
      <c r="MKP51"/>
      <c r="MKQ51"/>
      <c r="MKR51"/>
      <c r="MKS51"/>
      <c r="MKT51"/>
      <c r="MKU51"/>
      <c r="MKV51"/>
      <c r="MKW51"/>
      <c r="MKX51"/>
      <c r="MKY51"/>
      <c r="MKZ51"/>
      <c r="MLA51"/>
      <c r="MLB51"/>
      <c r="MLC51"/>
      <c r="MLD51"/>
      <c r="MLE51"/>
      <c r="MLF51"/>
      <c r="MLG51"/>
      <c r="MLH51"/>
      <c r="MLI51"/>
      <c r="MLJ51"/>
      <c r="MLK51"/>
      <c r="MLL51"/>
      <c r="MLM51"/>
      <c r="MLN51"/>
      <c r="MLO51"/>
      <c r="MLP51"/>
      <c r="MLQ51"/>
      <c r="MLR51"/>
      <c r="MLS51"/>
      <c r="MLT51"/>
      <c r="MLU51"/>
      <c r="MLV51"/>
      <c r="MLW51"/>
      <c r="MLX51"/>
      <c r="MLY51"/>
      <c r="MLZ51"/>
      <c r="MMA51"/>
      <c r="MMB51"/>
      <c r="MMC51"/>
      <c r="MMD51"/>
      <c r="MME51"/>
      <c r="MMF51"/>
      <c r="MMG51"/>
      <c r="MMH51"/>
      <c r="MMI51"/>
      <c r="MMJ51"/>
      <c r="MMK51"/>
      <c r="MML51"/>
      <c r="MMM51"/>
      <c r="MMN51"/>
      <c r="MMO51"/>
      <c r="MMP51"/>
      <c r="MMQ51"/>
      <c r="MMR51"/>
      <c r="MMS51"/>
      <c r="MMT51"/>
      <c r="MMU51"/>
      <c r="MMV51"/>
      <c r="MMW51"/>
      <c r="MMX51"/>
      <c r="MMY51"/>
      <c r="MMZ51"/>
      <c r="MNA51"/>
      <c r="MNB51"/>
      <c r="MNC51"/>
      <c r="MND51"/>
      <c r="MNE51"/>
      <c r="MNF51"/>
      <c r="MNG51"/>
      <c r="MNH51"/>
      <c r="MNI51"/>
      <c r="MNJ51"/>
      <c r="MNK51"/>
      <c r="MNL51"/>
      <c r="MNM51"/>
      <c r="MNN51"/>
      <c r="MNO51"/>
      <c r="MNP51"/>
      <c r="MNQ51"/>
      <c r="MNR51"/>
      <c r="MNS51"/>
      <c r="MNT51"/>
      <c r="MNU51"/>
      <c r="MNV51"/>
      <c r="MNW51"/>
      <c r="MNX51"/>
      <c r="MNY51"/>
      <c r="MNZ51"/>
      <c r="MOA51"/>
      <c r="MOB51"/>
      <c r="MOC51"/>
      <c r="MOD51"/>
      <c r="MOE51"/>
      <c r="MOF51"/>
      <c r="MOG51"/>
      <c r="MOH51"/>
      <c r="MOI51"/>
      <c r="MOJ51"/>
      <c r="MOK51"/>
      <c r="MOL51"/>
      <c r="MOM51"/>
      <c r="MON51"/>
      <c r="MOO51"/>
      <c r="MOP51"/>
      <c r="MOQ51"/>
      <c r="MOR51"/>
      <c r="MOS51"/>
      <c r="MOT51"/>
      <c r="MOU51"/>
      <c r="MOV51"/>
      <c r="MOW51"/>
      <c r="MOX51"/>
      <c r="MOY51"/>
      <c r="MOZ51"/>
      <c r="MPA51"/>
      <c r="MPB51"/>
      <c r="MPC51"/>
      <c r="MPD51"/>
      <c r="MPE51"/>
      <c r="MPF51"/>
      <c r="MPG51"/>
      <c r="MPH51"/>
      <c r="MPI51"/>
      <c r="MPJ51"/>
      <c r="MPK51"/>
      <c r="MPL51"/>
      <c r="MPM51"/>
      <c r="MPN51"/>
      <c r="MPO51"/>
      <c r="MPP51"/>
      <c r="MPQ51"/>
      <c r="MPR51"/>
      <c r="MPS51"/>
      <c r="MPT51"/>
      <c r="MPU51"/>
      <c r="MPV51"/>
      <c r="MPW51"/>
      <c r="MPX51"/>
      <c r="MPY51"/>
      <c r="MPZ51"/>
      <c r="MQA51"/>
      <c r="MQB51"/>
      <c r="MQC51"/>
      <c r="MQD51"/>
      <c r="MQE51"/>
      <c r="MQF51"/>
      <c r="MQG51"/>
      <c r="MQH51"/>
      <c r="MQI51"/>
      <c r="MQJ51"/>
      <c r="MQK51"/>
      <c r="MQL51"/>
      <c r="MQM51"/>
      <c r="MQN51"/>
      <c r="MQO51"/>
      <c r="MQP51"/>
      <c r="MQQ51"/>
      <c r="MQR51"/>
      <c r="MQS51"/>
      <c r="MQT51"/>
      <c r="MQU51"/>
      <c r="MQV51"/>
      <c r="MQW51"/>
      <c r="MQX51"/>
      <c r="MQY51"/>
      <c r="MQZ51"/>
      <c r="MRA51"/>
      <c r="MRB51"/>
      <c r="MRC51"/>
      <c r="MRD51"/>
      <c r="MRE51"/>
      <c r="MRF51"/>
      <c r="MRG51"/>
      <c r="MRH51"/>
      <c r="MRI51"/>
      <c r="MRJ51"/>
      <c r="MRK51"/>
      <c r="MRL51"/>
      <c r="MRM51"/>
      <c r="MRN51"/>
      <c r="MRO51"/>
      <c r="MRP51"/>
      <c r="MRQ51"/>
      <c r="MRR51"/>
      <c r="MRS51"/>
      <c r="MRT51"/>
      <c r="MRU51"/>
      <c r="MRV51"/>
      <c r="MRW51"/>
      <c r="MRX51"/>
      <c r="MRY51"/>
      <c r="MRZ51"/>
      <c r="MSA51"/>
      <c r="MSB51"/>
      <c r="MSC51"/>
      <c r="MSD51"/>
      <c r="MSE51"/>
      <c r="MSF51"/>
      <c r="MSG51"/>
      <c r="MSH51"/>
      <c r="MSI51"/>
      <c r="MSJ51"/>
      <c r="MSK51"/>
      <c r="MSL51"/>
      <c r="MSM51"/>
      <c r="MSN51"/>
      <c r="MSO51"/>
      <c r="MSP51"/>
      <c r="MSQ51"/>
      <c r="MSR51"/>
      <c r="MSS51"/>
      <c r="MST51"/>
      <c r="MSU51"/>
      <c r="MSV51"/>
      <c r="MSW51"/>
      <c r="MSX51"/>
      <c r="MSY51"/>
      <c r="MSZ51"/>
      <c r="MTA51"/>
      <c r="MTB51"/>
      <c r="MTC51"/>
      <c r="MTD51"/>
      <c r="MTE51"/>
      <c r="MTF51"/>
      <c r="MTG51"/>
      <c r="MTH51"/>
      <c r="MTI51"/>
      <c r="MTJ51"/>
      <c r="MTK51"/>
      <c r="MTL51"/>
      <c r="MTM51"/>
      <c r="MTN51"/>
      <c r="MTO51"/>
      <c r="MTP51"/>
      <c r="MTQ51"/>
      <c r="MTR51"/>
      <c r="MTS51"/>
      <c r="MTT51"/>
      <c r="MTU51"/>
      <c r="MTV51"/>
      <c r="MTW51"/>
      <c r="MTX51"/>
      <c r="MTY51"/>
      <c r="MTZ51"/>
      <c r="MUA51"/>
      <c r="MUB51"/>
      <c r="MUC51"/>
      <c r="MUD51"/>
      <c r="MUE51"/>
      <c r="MUF51"/>
      <c r="MUG51"/>
      <c r="MUH51"/>
      <c r="MUI51"/>
      <c r="MUJ51"/>
      <c r="MUK51"/>
      <c r="MUL51"/>
      <c r="MUM51"/>
      <c r="MUN51"/>
      <c r="MUO51"/>
      <c r="MUP51"/>
      <c r="MUQ51"/>
      <c r="MUR51"/>
      <c r="MUS51"/>
      <c r="MUT51"/>
      <c r="MUU51"/>
      <c r="MUV51"/>
      <c r="MUW51"/>
      <c r="MUX51"/>
      <c r="MUY51"/>
      <c r="MUZ51"/>
      <c r="MVA51"/>
      <c r="MVB51"/>
      <c r="MVC51"/>
      <c r="MVD51"/>
      <c r="MVE51"/>
      <c r="MVF51"/>
      <c r="MVG51"/>
      <c r="MVH51"/>
      <c r="MVI51"/>
      <c r="MVJ51"/>
      <c r="MVK51"/>
      <c r="MVL51"/>
      <c r="MVM51"/>
      <c r="MVN51"/>
      <c r="MVO51"/>
      <c r="MVP51"/>
      <c r="MVQ51"/>
      <c r="MVR51"/>
      <c r="MVS51"/>
      <c r="MVT51"/>
      <c r="MVU51"/>
      <c r="MVV51"/>
      <c r="MVW51"/>
      <c r="MVX51"/>
      <c r="MVY51"/>
      <c r="MVZ51"/>
      <c r="MWA51"/>
      <c r="MWB51"/>
      <c r="MWC51"/>
      <c r="MWD51"/>
      <c r="MWE51"/>
      <c r="MWF51"/>
      <c r="MWG51"/>
      <c r="MWH51"/>
      <c r="MWI51"/>
      <c r="MWJ51"/>
      <c r="MWK51"/>
      <c r="MWL51"/>
      <c r="MWM51"/>
      <c r="MWN51"/>
      <c r="MWO51"/>
      <c r="MWP51"/>
      <c r="MWQ51"/>
      <c r="MWR51"/>
      <c r="MWS51"/>
      <c r="MWT51"/>
      <c r="MWU51"/>
      <c r="MWV51"/>
      <c r="MWW51"/>
      <c r="MWX51"/>
      <c r="MWY51"/>
      <c r="MWZ51"/>
      <c r="MXA51"/>
      <c r="MXB51"/>
      <c r="MXC51"/>
      <c r="MXD51"/>
      <c r="MXE51"/>
      <c r="MXF51"/>
      <c r="MXG51"/>
      <c r="MXH51"/>
      <c r="MXI51"/>
      <c r="MXJ51"/>
      <c r="MXK51"/>
      <c r="MXL51"/>
      <c r="MXM51"/>
      <c r="MXN51"/>
      <c r="MXO51"/>
      <c r="MXP51"/>
      <c r="MXQ51"/>
      <c r="MXR51"/>
      <c r="MXS51"/>
      <c r="MXT51"/>
      <c r="MXU51"/>
      <c r="MXV51"/>
      <c r="MXW51"/>
      <c r="MXX51"/>
      <c r="MXY51"/>
      <c r="MXZ51"/>
      <c r="MYA51"/>
      <c r="MYB51"/>
      <c r="MYC51"/>
      <c r="MYD51"/>
      <c r="MYE51"/>
      <c r="MYF51"/>
      <c r="MYG51"/>
      <c r="MYH51"/>
      <c r="MYI51"/>
      <c r="MYJ51"/>
      <c r="MYK51"/>
      <c r="MYL51"/>
      <c r="MYM51"/>
      <c r="MYN51"/>
      <c r="MYO51"/>
      <c r="MYP51"/>
      <c r="MYQ51"/>
      <c r="MYR51"/>
      <c r="MYS51"/>
      <c r="MYT51"/>
      <c r="MYU51"/>
      <c r="MYV51"/>
      <c r="MYW51"/>
      <c r="MYX51"/>
      <c r="MYY51"/>
      <c r="MYZ51"/>
      <c r="MZA51"/>
      <c r="MZB51"/>
      <c r="MZC51"/>
      <c r="MZD51"/>
      <c r="MZE51"/>
      <c r="MZF51"/>
      <c r="MZG51"/>
      <c r="MZH51"/>
      <c r="MZI51"/>
      <c r="MZJ51"/>
      <c r="MZK51"/>
      <c r="MZL51"/>
      <c r="MZM51"/>
      <c r="MZN51"/>
      <c r="MZO51"/>
      <c r="MZP51"/>
      <c r="MZQ51"/>
      <c r="MZR51"/>
      <c r="MZS51"/>
      <c r="MZT51"/>
      <c r="MZU51"/>
      <c r="MZV51"/>
      <c r="MZW51"/>
      <c r="MZX51"/>
      <c r="MZY51"/>
      <c r="MZZ51"/>
      <c r="NAA51"/>
      <c r="NAB51"/>
      <c r="NAC51"/>
      <c r="NAD51"/>
      <c r="NAE51"/>
      <c r="NAF51"/>
      <c r="NAG51"/>
      <c r="NAH51"/>
      <c r="NAI51"/>
      <c r="NAJ51"/>
      <c r="NAK51"/>
      <c r="NAL51"/>
      <c r="NAM51"/>
      <c r="NAN51"/>
      <c r="NAO51"/>
      <c r="NAP51"/>
      <c r="NAQ51"/>
      <c r="NAR51"/>
      <c r="NAS51"/>
      <c r="NAT51"/>
      <c r="NAU51"/>
      <c r="NAV51"/>
      <c r="NAW51"/>
      <c r="NAX51"/>
      <c r="NAY51"/>
      <c r="NAZ51"/>
      <c r="NBA51"/>
      <c r="NBB51"/>
      <c r="NBC51"/>
      <c r="NBD51"/>
      <c r="NBE51"/>
      <c r="NBF51"/>
      <c r="NBG51"/>
      <c r="NBH51"/>
      <c r="NBI51"/>
      <c r="NBJ51"/>
      <c r="NBK51"/>
      <c r="NBL51"/>
      <c r="NBM51"/>
      <c r="NBN51"/>
      <c r="NBO51"/>
      <c r="NBP51"/>
      <c r="NBQ51"/>
      <c r="NBR51"/>
      <c r="NBS51"/>
      <c r="NBT51"/>
      <c r="NBU51"/>
      <c r="NBV51"/>
      <c r="NBW51"/>
      <c r="NBX51"/>
      <c r="NBY51"/>
      <c r="NBZ51"/>
      <c r="NCA51"/>
      <c r="NCB51"/>
      <c r="NCC51"/>
      <c r="NCD51"/>
      <c r="NCE51"/>
      <c r="NCF51"/>
      <c r="NCG51"/>
      <c r="NCH51"/>
      <c r="NCI51"/>
      <c r="NCJ51"/>
      <c r="NCK51"/>
      <c r="NCL51"/>
      <c r="NCM51"/>
      <c r="NCN51"/>
      <c r="NCO51"/>
      <c r="NCP51"/>
      <c r="NCQ51"/>
      <c r="NCR51"/>
      <c r="NCS51"/>
      <c r="NCT51"/>
      <c r="NCU51"/>
      <c r="NCV51"/>
      <c r="NCW51"/>
      <c r="NCX51"/>
      <c r="NCY51"/>
      <c r="NCZ51"/>
      <c r="NDA51"/>
      <c r="NDB51"/>
      <c r="NDC51"/>
      <c r="NDD51"/>
      <c r="NDE51"/>
      <c r="NDF51"/>
      <c r="NDG51"/>
      <c r="NDH51"/>
      <c r="NDI51"/>
      <c r="NDJ51"/>
      <c r="NDK51"/>
      <c r="NDL51"/>
      <c r="NDM51"/>
      <c r="NDN51"/>
      <c r="NDO51"/>
      <c r="NDP51"/>
      <c r="NDQ51"/>
      <c r="NDR51"/>
      <c r="NDS51"/>
      <c r="NDT51"/>
      <c r="NDU51"/>
      <c r="NDV51"/>
      <c r="NDW51"/>
      <c r="NDX51"/>
      <c r="NDY51"/>
      <c r="NDZ51"/>
      <c r="NEA51"/>
      <c r="NEB51"/>
      <c r="NEC51"/>
      <c r="NED51"/>
      <c r="NEE51"/>
      <c r="NEF51"/>
      <c r="NEG51"/>
      <c r="NEH51"/>
      <c r="NEI51"/>
      <c r="NEJ51"/>
      <c r="NEK51"/>
      <c r="NEL51"/>
      <c r="NEM51"/>
      <c r="NEN51"/>
      <c r="NEO51"/>
      <c r="NEP51"/>
      <c r="NEQ51"/>
      <c r="NER51"/>
      <c r="NES51"/>
      <c r="NET51"/>
      <c r="NEU51"/>
      <c r="NEV51"/>
      <c r="NEW51"/>
      <c r="NEX51"/>
      <c r="NEY51"/>
      <c r="NEZ51"/>
      <c r="NFA51"/>
      <c r="NFB51"/>
      <c r="NFC51"/>
      <c r="NFD51"/>
      <c r="NFE51"/>
      <c r="NFF51"/>
      <c r="NFG51"/>
      <c r="NFH51"/>
      <c r="NFI51"/>
      <c r="NFJ51"/>
      <c r="NFK51"/>
      <c r="NFL51"/>
      <c r="NFM51"/>
      <c r="NFN51"/>
      <c r="NFO51"/>
      <c r="NFP51"/>
      <c r="NFQ51"/>
      <c r="NFR51"/>
      <c r="NFS51"/>
      <c r="NFT51"/>
      <c r="NFU51"/>
      <c r="NFV51"/>
      <c r="NFW51"/>
      <c r="NFX51"/>
      <c r="NFY51"/>
      <c r="NFZ51"/>
      <c r="NGA51"/>
      <c r="NGB51"/>
      <c r="NGC51"/>
      <c r="NGD51"/>
      <c r="NGE51"/>
      <c r="NGF51"/>
      <c r="NGG51"/>
      <c r="NGH51"/>
      <c r="NGI51"/>
      <c r="NGJ51"/>
      <c r="NGK51"/>
      <c r="NGL51"/>
      <c r="NGM51"/>
      <c r="NGN51"/>
      <c r="NGO51"/>
      <c r="NGP51"/>
      <c r="NGQ51"/>
      <c r="NGR51"/>
      <c r="NGS51"/>
      <c r="NGT51"/>
      <c r="NGU51"/>
      <c r="NGV51"/>
      <c r="NGW51"/>
      <c r="NGX51"/>
      <c r="NGY51"/>
      <c r="NGZ51"/>
      <c r="NHA51"/>
      <c r="NHB51"/>
      <c r="NHC51"/>
      <c r="NHD51"/>
      <c r="NHE51"/>
      <c r="NHF51"/>
      <c r="NHG51"/>
      <c r="NHH51"/>
      <c r="NHI51"/>
      <c r="NHJ51"/>
      <c r="NHK51"/>
      <c r="NHL51"/>
      <c r="NHM51"/>
      <c r="NHN51"/>
      <c r="NHO51"/>
      <c r="NHP51"/>
      <c r="NHQ51"/>
      <c r="NHR51"/>
      <c r="NHS51"/>
      <c r="NHT51"/>
      <c r="NHU51"/>
      <c r="NHV51"/>
      <c r="NHW51"/>
      <c r="NHX51"/>
      <c r="NHY51"/>
      <c r="NHZ51"/>
      <c r="NIA51"/>
      <c r="NIB51"/>
      <c r="NIC51"/>
      <c r="NID51"/>
      <c r="NIE51"/>
      <c r="NIF51"/>
      <c r="NIG51"/>
      <c r="NIH51"/>
      <c r="NII51"/>
      <c r="NIJ51"/>
      <c r="NIK51"/>
      <c r="NIL51"/>
      <c r="NIM51"/>
      <c r="NIN51"/>
      <c r="NIO51"/>
      <c r="NIP51"/>
      <c r="NIQ51"/>
      <c r="NIR51"/>
      <c r="NIS51"/>
      <c r="NIT51"/>
      <c r="NIU51"/>
      <c r="NIV51"/>
      <c r="NIW51"/>
      <c r="NIX51"/>
      <c r="NIY51"/>
      <c r="NIZ51"/>
      <c r="NJA51"/>
      <c r="NJB51"/>
      <c r="NJC51"/>
      <c r="NJD51"/>
      <c r="NJE51"/>
      <c r="NJF51"/>
      <c r="NJG51"/>
      <c r="NJH51"/>
      <c r="NJI51"/>
      <c r="NJJ51"/>
      <c r="NJK51"/>
      <c r="NJL51"/>
      <c r="NJM51"/>
      <c r="NJN51"/>
      <c r="NJO51"/>
      <c r="NJP51"/>
      <c r="NJQ51"/>
      <c r="NJR51"/>
      <c r="NJS51"/>
      <c r="NJT51"/>
      <c r="NJU51"/>
      <c r="NJV51"/>
      <c r="NJW51"/>
      <c r="NJX51"/>
      <c r="NJY51"/>
      <c r="NJZ51"/>
      <c r="NKA51"/>
      <c r="NKB51"/>
      <c r="NKC51"/>
      <c r="NKD51"/>
      <c r="NKE51"/>
      <c r="NKF51"/>
      <c r="NKG51"/>
      <c r="NKH51"/>
      <c r="NKI51"/>
      <c r="NKJ51"/>
      <c r="NKK51"/>
      <c r="NKL51"/>
      <c r="NKM51"/>
      <c r="NKN51"/>
      <c r="NKO51"/>
      <c r="NKP51"/>
      <c r="NKQ51"/>
      <c r="NKR51"/>
      <c r="NKS51"/>
      <c r="NKT51"/>
      <c r="NKU51"/>
      <c r="NKV51"/>
      <c r="NKW51"/>
      <c r="NKX51"/>
      <c r="NKY51"/>
      <c r="NKZ51"/>
      <c r="NLA51"/>
      <c r="NLB51"/>
      <c r="NLC51"/>
      <c r="NLD51"/>
      <c r="NLE51"/>
      <c r="NLF51"/>
      <c r="NLG51"/>
      <c r="NLH51"/>
      <c r="NLI51"/>
      <c r="NLJ51"/>
      <c r="NLK51"/>
      <c r="NLL51"/>
      <c r="NLM51"/>
      <c r="NLN51"/>
      <c r="NLO51"/>
      <c r="NLP51"/>
      <c r="NLQ51"/>
      <c r="NLR51"/>
      <c r="NLS51"/>
      <c r="NLT51"/>
      <c r="NLU51"/>
      <c r="NLV51"/>
      <c r="NLW51"/>
      <c r="NLX51"/>
      <c r="NLY51"/>
      <c r="NLZ51"/>
      <c r="NMA51"/>
      <c r="NMB51"/>
      <c r="NMC51"/>
      <c r="NMD51"/>
      <c r="NME51"/>
      <c r="NMF51"/>
      <c r="NMG51"/>
      <c r="NMH51"/>
      <c r="NMI51"/>
      <c r="NMJ51"/>
      <c r="NMK51"/>
      <c r="NML51"/>
      <c r="NMM51"/>
      <c r="NMN51"/>
      <c r="NMO51"/>
      <c r="NMP51"/>
      <c r="NMQ51"/>
      <c r="NMR51"/>
      <c r="NMS51"/>
      <c r="NMT51"/>
      <c r="NMU51"/>
      <c r="NMV51"/>
      <c r="NMW51"/>
      <c r="NMX51"/>
      <c r="NMY51"/>
      <c r="NMZ51"/>
      <c r="NNA51"/>
      <c r="NNB51"/>
      <c r="NNC51"/>
      <c r="NND51"/>
      <c r="NNE51"/>
      <c r="NNF51"/>
      <c r="NNG51"/>
      <c r="NNH51"/>
      <c r="NNI51"/>
      <c r="NNJ51"/>
      <c r="NNK51"/>
      <c r="NNL51"/>
      <c r="NNM51"/>
      <c r="NNN51"/>
      <c r="NNO51"/>
      <c r="NNP51"/>
      <c r="NNQ51"/>
      <c r="NNR51"/>
      <c r="NNS51"/>
      <c r="NNT51"/>
      <c r="NNU51"/>
      <c r="NNV51"/>
      <c r="NNW51"/>
      <c r="NNX51"/>
      <c r="NNY51"/>
      <c r="NNZ51"/>
      <c r="NOA51"/>
      <c r="NOB51"/>
      <c r="NOC51"/>
      <c r="NOD51"/>
      <c r="NOE51"/>
      <c r="NOF51"/>
      <c r="NOG51"/>
      <c r="NOH51"/>
      <c r="NOI51"/>
      <c r="NOJ51"/>
      <c r="NOK51"/>
      <c r="NOL51"/>
      <c r="NOM51"/>
      <c r="NON51"/>
      <c r="NOO51"/>
      <c r="NOP51"/>
      <c r="NOQ51"/>
      <c r="NOR51"/>
      <c r="NOS51"/>
      <c r="NOT51"/>
      <c r="NOU51"/>
      <c r="NOV51"/>
      <c r="NOW51"/>
      <c r="NOX51"/>
      <c r="NOY51"/>
      <c r="NOZ51"/>
      <c r="NPA51"/>
      <c r="NPB51"/>
      <c r="NPC51"/>
      <c r="NPD51"/>
      <c r="NPE51"/>
      <c r="NPF51"/>
      <c r="NPG51"/>
      <c r="NPH51"/>
      <c r="NPI51"/>
      <c r="NPJ51"/>
      <c r="NPK51"/>
      <c r="NPL51"/>
      <c r="NPM51"/>
      <c r="NPN51"/>
      <c r="NPO51"/>
      <c r="NPP51"/>
      <c r="NPQ51"/>
      <c r="NPR51"/>
      <c r="NPS51"/>
      <c r="NPT51"/>
      <c r="NPU51"/>
      <c r="NPV51"/>
      <c r="NPW51"/>
      <c r="NPX51"/>
      <c r="NPY51"/>
      <c r="NPZ51"/>
      <c r="NQA51"/>
      <c r="NQB51"/>
      <c r="NQC51"/>
      <c r="NQD51"/>
      <c r="NQE51"/>
      <c r="NQF51"/>
      <c r="NQG51"/>
      <c r="NQH51"/>
      <c r="NQI51"/>
      <c r="NQJ51"/>
      <c r="NQK51"/>
      <c r="NQL51"/>
      <c r="NQM51"/>
      <c r="NQN51"/>
      <c r="NQO51"/>
      <c r="NQP51"/>
      <c r="NQQ51"/>
      <c r="NQR51"/>
      <c r="NQS51"/>
      <c r="NQT51"/>
      <c r="NQU51"/>
      <c r="NQV51"/>
      <c r="NQW51"/>
      <c r="NQX51"/>
      <c r="NQY51"/>
      <c r="NQZ51"/>
      <c r="NRA51"/>
      <c r="NRB51"/>
      <c r="NRC51"/>
      <c r="NRD51"/>
      <c r="NRE51"/>
      <c r="NRF51"/>
      <c r="NRG51"/>
      <c r="NRH51"/>
      <c r="NRI51"/>
    </row>
    <row r="52" spans="1:9941" s="54" customFormat="1" ht="12.2" customHeight="1" thickBot="1" x14ac:dyDescent="0.25">
      <c r="A52" s="1184" t="s">
        <v>606</v>
      </c>
      <c r="B52" s="618" t="s">
        <v>157</v>
      </c>
      <c r="C52" s="636">
        <f>'1. mell.bevétel_össz'!C51-'26._önként_össz_bev'!C53-'26._államig_össz_bev'!C52</f>
        <v>1412000</v>
      </c>
      <c r="D52" s="798">
        <f>'1. mell.bevétel_össz'!D51-'26._önként_össz_bev'!D53-'26._államig_össz_bev'!D52</f>
        <v>1412000</v>
      </c>
      <c r="E52" s="697">
        <f>'1. mell.bevétel_össz'!E51-'26._önként_össz_bev'!E53-'26._államig_össz_bev'!E52</f>
        <v>1412000</v>
      </c>
      <c r="F52" s="697">
        <f>'1. mell.bevétel_össz'!F51-'26._önként_össz_bev'!F53-'26._államig_össz_bev'!F52</f>
        <v>1793370</v>
      </c>
      <c r="G52" s="697">
        <f>'1. mell.bevétel_össz'!G51-'26._önként_össz_bev'!G53-'26._államig_össz_bev'!G52</f>
        <v>1720900</v>
      </c>
      <c r="H52" s="653">
        <f t="shared" si="2"/>
        <v>-72470</v>
      </c>
      <c r="I52" s="804">
        <f>'1. mell.bevétel_össz'!I51-'26._önként_össz_bev'!I53-'26._államig_össz_bev'!I52</f>
        <v>0</v>
      </c>
      <c r="J52" s="653">
        <f>'1. mell.bevétel_össz'!J51-'26._önként_össz_bev'!J53-'26._államig_össz_bev'!J52</f>
        <v>0</v>
      </c>
      <c r="K52" s="653">
        <f>'1. mell.bevétel_össz'!K51-'26._önként_össz_bev'!K53-'26._államig_össz_bev'!K52</f>
        <v>0</v>
      </c>
      <c r="L52" s="653">
        <f>'1. mell.bevétel_össz'!L51-'26._önként_össz_bev'!L53</f>
        <v>0</v>
      </c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  <c r="RG52"/>
      <c r="RH52"/>
      <c r="RI52"/>
      <c r="RJ52"/>
      <c r="RK52"/>
      <c r="RL52"/>
      <c r="RM52"/>
      <c r="RN52"/>
      <c r="RO52"/>
      <c r="RP52"/>
      <c r="RQ52"/>
      <c r="RR52"/>
      <c r="RS52"/>
      <c r="RT52"/>
      <c r="RU52"/>
      <c r="RV52"/>
      <c r="RW52"/>
      <c r="RX52"/>
      <c r="RY52"/>
      <c r="RZ52"/>
      <c r="SA52"/>
      <c r="SB52"/>
      <c r="SC52"/>
      <c r="SD52"/>
      <c r="SE52"/>
      <c r="SF52"/>
      <c r="SG52"/>
      <c r="SH52"/>
      <c r="SI52"/>
      <c r="SJ52"/>
      <c r="SK52"/>
      <c r="SL52"/>
      <c r="SM52"/>
      <c r="SN52"/>
      <c r="SO52"/>
      <c r="SP52"/>
      <c r="SQ52"/>
      <c r="SR52"/>
      <c r="SS52"/>
      <c r="ST52"/>
      <c r="SU52"/>
      <c r="SV52"/>
      <c r="SW52"/>
      <c r="SX52"/>
      <c r="SY52"/>
      <c r="SZ52"/>
      <c r="TA52"/>
      <c r="TB52"/>
      <c r="TC52"/>
      <c r="TD52"/>
      <c r="TE52"/>
      <c r="TF52"/>
      <c r="TG52"/>
      <c r="TH52"/>
      <c r="TI52"/>
      <c r="TJ52"/>
      <c r="TK52"/>
      <c r="TL52"/>
      <c r="TM52"/>
      <c r="TN52"/>
      <c r="TO52"/>
      <c r="TP52"/>
      <c r="TQ52"/>
      <c r="TR52"/>
      <c r="TS52"/>
      <c r="TT52"/>
      <c r="TU52"/>
      <c r="TV52"/>
      <c r="TW52"/>
      <c r="TX52"/>
      <c r="TY52"/>
      <c r="TZ52"/>
      <c r="UA52"/>
      <c r="UB52"/>
      <c r="UC52"/>
      <c r="UD52"/>
      <c r="UE52"/>
      <c r="UF52"/>
      <c r="UG52"/>
      <c r="UH52"/>
      <c r="UI52"/>
      <c r="UJ52"/>
      <c r="UK52"/>
      <c r="UL52"/>
      <c r="UM52"/>
      <c r="UN52"/>
      <c r="UO52"/>
      <c r="UP52"/>
      <c r="UQ52"/>
      <c r="UR52"/>
      <c r="US52"/>
      <c r="UT52"/>
      <c r="UU52"/>
      <c r="UV52"/>
      <c r="UW52"/>
      <c r="UX52"/>
      <c r="UY52"/>
      <c r="UZ52"/>
      <c r="VA52"/>
      <c r="VB52"/>
      <c r="VC52"/>
      <c r="VD52"/>
      <c r="VE52"/>
      <c r="VF52"/>
      <c r="VG52"/>
      <c r="VH52"/>
      <c r="VI52"/>
      <c r="VJ52"/>
      <c r="VK52"/>
      <c r="VL52"/>
      <c r="VM52"/>
      <c r="VN52"/>
      <c r="VO52"/>
      <c r="VP52"/>
      <c r="VQ52"/>
      <c r="VR52"/>
      <c r="VS52"/>
      <c r="VT52"/>
      <c r="VU52"/>
      <c r="VV52"/>
      <c r="VW52"/>
      <c r="VX52"/>
      <c r="VY52"/>
      <c r="VZ52"/>
      <c r="WA52"/>
      <c r="WB52"/>
      <c r="WC52"/>
      <c r="WD52"/>
      <c r="WE52"/>
      <c r="WF52"/>
      <c r="WG52"/>
      <c r="WH52"/>
      <c r="WI52"/>
      <c r="WJ52"/>
      <c r="WK52"/>
      <c r="WL52"/>
      <c r="WM52"/>
      <c r="WN52"/>
      <c r="WO52"/>
      <c r="WP52"/>
      <c r="WQ52"/>
      <c r="WR52"/>
      <c r="WS52"/>
      <c r="WT52"/>
      <c r="WU52"/>
      <c r="WV52"/>
      <c r="WW52"/>
      <c r="WX52"/>
      <c r="WY52"/>
      <c r="WZ52"/>
      <c r="XA52"/>
      <c r="XB52"/>
      <c r="XC52"/>
      <c r="XD52"/>
      <c r="XE52"/>
      <c r="XF52"/>
      <c r="XG52"/>
      <c r="XH52"/>
      <c r="XI52"/>
      <c r="XJ52"/>
      <c r="XK52"/>
      <c r="XL52"/>
      <c r="XM52"/>
      <c r="XN52"/>
      <c r="XO52"/>
      <c r="XP52"/>
      <c r="XQ52"/>
      <c r="XR52"/>
      <c r="XS52"/>
      <c r="XT52"/>
      <c r="XU52"/>
      <c r="XV52"/>
      <c r="XW52"/>
      <c r="XX52"/>
      <c r="XY52"/>
      <c r="XZ52"/>
      <c r="YA52"/>
      <c r="YB52"/>
      <c r="YC52"/>
      <c r="YD52"/>
      <c r="YE52"/>
      <c r="YF52"/>
      <c r="YG52"/>
      <c r="YH52"/>
      <c r="YI52"/>
      <c r="YJ52"/>
      <c r="YK52"/>
      <c r="YL52"/>
      <c r="YM52"/>
      <c r="YN52"/>
      <c r="YO52"/>
      <c r="YP52"/>
      <c r="YQ52"/>
      <c r="YR52"/>
      <c r="YS52"/>
      <c r="YT52"/>
      <c r="YU52"/>
      <c r="YV52"/>
      <c r="YW52"/>
      <c r="YX52"/>
      <c r="YY52"/>
      <c r="YZ52"/>
      <c r="ZA52"/>
      <c r="ZB52"/>
      <c r="ZC52"/>
      <c r="ZD52"/>
      <c r="ZE52"/>
      <c r="ZF52"/>
      <c r="ZG52"/>
      <c r="ZH52"/>
      <c r="ZI52"/>
      <c r="ZJ52"/>
      <c r="ZK52"/>
      <c r="ZL52"/>
      <c r="ZM52"/>
      <c r="ZN52"/>
      <c r="ZO52"/>
      <c r="ZP52"/>
      <c r="ZQ52"/>
      <c r="ZR52"/>
      <c r="ZS52"/>
      <c r="ZT52"/>
      <c r="ZU52"/>
      <c r="ZV52"/>
      <c r="ZW52"/>
      <c r="ZX52"/>
      <c r="ZY52"/>
      <c r="ZZ52"/>
      <c r="AAA52"/>
      <c r="AAB52"/>
      <c r="AAC52"/>
      <c r="AAD52"/>
      <c r="AAE52"/>
      <c r="AAF52"/>
      <c r="AAG52"/>
      <c r="AAH52"/>
      <c r="AAI52"/>
      <c r="AAJ52"/>
      <c r="AAK52"/>
      <c r="AAL52"/>
      <c r="AAM52"/>
      <c r="AAN52"/>
      <c r="AAO52"/>
      <c r="AAP52"/>
      <c r="AAQ52"/>
      <c r="AAR52"/>
      <c r="AAS52"/>
      <c r="AAT52"/>
      <c r="AAU52"/>
      <c r="AAV52"/>
      <c r="AAW52"/>
      <c r="AAX52"/>
      <c r="AAY52"/>
      <c r="AAZ52"/>
      <c r="ABA52"/>
      <c r="ABB52"/>
      <c r="ABC52"/>
      <c r="ABD52"/>
      <c r="ABE52"/>
      <c r="ABF52"/>
      <c r="ABG52"/>
      <c r="ABH52"/>
      <c r="ABI52"/>
      <c r="ABJ52"/>
      <c r="ABK52"/>
      <c r="ABL52"/>
      <c r="ABM52"/>
      <c r="ABN52"/>
      <c r="ABO52"/>
      <c r="ABP52"/>
      <c r="ABQ52"/>
      <c r="ABR52"/>
      <c r="ABS52"/>
      <c r="ABT52"/>
      <c r="ABU52"/>
      <c r="ABV52"/>
      <c r="ABW52"/>
      <c r="ABX52"/>
      <c r="ABY52"/>
      <c r="ABZ52"/>
      <c r="ACA52"/>
      <c r="ACB52"/>
      <c r="ACC52"/>
      <c r="ACD52"/>
      <c r="ACE52"/>
      <c r="ACF52"/>
      <c r="ACG52"/>
      <c r="ACH52"/>
      <c r="ACI52"/>
      <c r="ACJ52"/>
      <c r="ACK52"/>
      <c r="ACL52"/>
      <c r="ACM52"/>
      <c r="ACN52"/>
      <c r="ACO52"/>
      <c r="ACP52"/>
      <c r="ACQ52"/>
      <c r="ACR52"/>
      <c r="ACS52"/>
      <c r="ACT52"/>
      <c r="ACU52"/>
      <c r="ACV52"/>
      <c r="ACW52"/>
      <c r="ACX52"/>
      <c r="ACY52"/>
      <c r="ACZ52"/>
      <c r="ADA52"/>
      <c r="ADB52"/>
      <c r="ADC52"/>
      <c r="ADD52"/>
      <c r="ADE52"/>
      <c r="ADF52"/>
      <c r="ADG52"/>
      <c r="ADH52"/>
      <c r="ADI52"/>
      <c r="ADJ52"/>
      <c r="ADK52"/>
      <c r="ADL52"/>
      <c r="ADM52"/>
      <c r="ADN52"/>
      <c r="ADO52"/>
      <c r="ADP52"/>
      <c r="ADQ52"/>
      <c r="ADR52"/>
      <c r="ADS52"/>
      <c r="ADT52"/>
      <c r="ADU52"/>
      <c r="ADV52"/>
      <c r="ADW52"/>
      <c r="ADX52"/>
      <c r="ADY52"/>
      <c r="ADZ52"/>
      <c r="AEA52"/>
      <c r="AEB52"/>
      <c r="AEC52"/>
      <c r="AED52"/>
      <c r="AEE52"/>
      <c r="AEF52"/>
      <c r="AEG52"/>
      <c r="AEH52"/>
      <c r="AEI52"/>
      <c r="AEJ52"/>
      <c r="AEK52"/>
      <c r="AEL52"/>
      <c r="AEM52"/>
      <c r="AEN52"/>
      <c r="AEO52"/>
      <c r="AEP52"/>
      <c r="AEQ52"/>
      <c r="AER52"/>
      <c r="AES52"/>
      <c r="AET52"/>
      <c r="AEU52"/>
      <c r="AEV52"/>
      <c r="AEW52"/>
      <c r="AEX52"/>
      <c r="AEY52"/>
      <c r="AEZ52"/>
      <c r="AFA52"/>
      <c r="AFB52"/>
      <c r="AFC52"/>
      <c r="AFD52"/>
      <c r="AFE52"/>
      <c r="AFF52"/>
      <c r="AFG52"/>
      <c r="AFH52"/>
      <c r="AFI52"/>
      <c r="AFJ52"/>
      <c r="AFK52"/>
      <c r="AFL52"/>
      <c r="AFM52"/>
      <c r="AFN52"/>
      <c r="AFO52"/>
      <c r="AFP52"/>
      <c r="AFQ52"/>
      <c r="AFR52"/>
      <c r="AFS52"/>
      <c r="AFT52"/>
      <c r="AFU52"/>
      <c r="AFV52"/>
      <c r="AFW52"/>
      <c r="AFX52"/>
      <c r="AFY52"/>
      <c r="AFZ52"/>
      <c r="AGA52"/>
      <c r="AGB52"/>
      <c r="AGC52"/>
      <c r="AGD52"/>
      <c r="AGE52"/>
      <c r="AGF52"/>
      <c r="AGG52"/>
      <c r="AGH52"/>
      <c r="AGI52"/>
      <c r="AGJ52"/>
      <c r="AGK52"/>
      <c r="AGL52"/>
      <c r="AGM52"/>
      <c r="AGN52"/>
      <c r="AGO52"/>
      <c r="AGP52"/>
      <c r="AGQ52"/>
      <c r="AGR52"/>
      <c r="AGS52"/>
      <c r="AGT52"/>
      <c r="AGU52"/>
      <c r="AGV52"/>
      <c r="AGW52"/>
      <c r="AGX52"/>
      <c r="AGY52"/>
      <c r="AGZ52"/>
      <c r="AHA52"/>
      <c r="AHB52"/>
      <c r="AHC52"/>
      <c r="AHD52"/>
      <c r="AHE52"/>
      <c r="AHF52"/>
      <c r="AHG52"/>
      <c r="AHH52"/>
      <c r="AHI52"/>
      <c r="AHJ52"/>
      <c r="AHK52"/>
      <c r="AHL52"/>
      <c r="AHM52"/>
      <c r="AHN52"/>
      <c r="AHO52"/>
      <c r="AHP52"/>
      <c r="AHQ52"/>
      <c r="AHR52"/>
      <c r="AHS52"/>
      <c r="AHT52"/>
      <c r="AHU52"/>
      <c r="AHV52"/>
      <c r="AHW52"/>
      <c r="AHX52"/>
      <c r="AHY52"/>
      <c r="AHZ52"/>
      <c r="AIA52"/>
      <c r="AIB52"/>
      <c r="AIC52"/>
      <c r="AID52"/>
      <c r="AIE52"/>
      <c r="AIF52"/>
      <c r="AIG52"/>
      <c r="AIH52"/>
      <c r="AII52"/>
      <c r="AIJ52"/>
      <c r="AIK52"/>
      <c r="AIL52"/>
      <c r="AIM52"/>
      <c r="AIN52"/>
      <c r="AIO52"/>
      <c r="AIP52"/>
      <c r="AIQ52"/>
      <c r="AIR52"/>
      <c r="AIS52"/>
      <c r="AIT52"/>
      <c r="AIU52"/>
      <c r="AIV52"/>
      <c r="AIW52"/>
      <c r="AIX52"/>
      <c r="AIY52"/>
      <c r="AIZ52"/>
      <c r="AJA52"/>
      <c r="AJB52"/>
      <c r="AJC52"/>
      <c r="AJD52"/>
      <c r="AJE52"/>
      <c r="AJF52"/>
      <c r="AJG52"/>
      <c r="AJH52"/>
      <c r="AJI52"/>
      <c r="AJJ52"/>
      <c r="AJK52"/>
      <c r="AJL52"/>
      <c r="AJM52"/>
      <c r="AJN52"/>
      <c r="AJO52"/>
      <c r="AJP52"/>
      <c r="AJQ52"/>
      <c r="AJR52"/>
      <c r="AJS52"/>
      <c r="AJT52"/>
      <c r="AJU52"/>
      <c r="AJV52"/>
      <c r="AJW52"/>
      <c r="AJX52"/>
      <c r="AJY52"/>
      <c r="AJZ52"/>
      <c r="AKA52"/>
      <c r="AKB52"/>
      <c r="AKC52"/>
      <c r="AKD52"/>
      <c r="AKE52"/>
      <c r="AKF52"/>
      <c r="AKG52"/>
      <c r="AKH52"/>
      <c r="AKI52"/>
      <c r="AKJ52"/>
      <c r="AKK52"/>
      <c r="AKL52"/>
      <c r="AKM52"/>
      <c r="AKN52"/>
      <c r="AKO52"/>
      <c r="AKP52"/>
      <c r="AKQ52"/>
      <c r="AKR52"/>
      <c r="AKS52"/>
      <c r="AKT52"/>
      <c r="AKU52"/>
      <c r="AKV52"/>
      <c r="AKW52"/>
      <c r="AKX52"/>
      <c r="AKY52"/>
      <c r="AKZ52"/>
      <c r="ALA52"/>
      <c r="ALB52"/>
      <c r="ALC52"/>
      <c r="ALD52"/>
      <c r="ALE52"/>
      <c r="ALF52"/>
      <c r="ALG52"/>
      <c r="ALH52"/>
      <c r="ALI52"/>
      <c r="ALJ52"/>
      <c r="ALK52"/>
      <c r="ALL52"/>
      <c r="ALM52"/>
      <c r="ALN52"/>
      <c r="ALO52"/>
      <c r="ALP52"/>
      <c r="ALQ52"/>
      <c r="ALR52"/>
      <c r="ALS52"/>
      <c r="ALT52"/>
      <c r="ALU52"/>
      <c r="ALV52"/>
      <c r="ALW52"/>
      <c r="ALX52"/>
      <c r="ALY52"/>
      <c r="ALZ52"/>
      <c r="AMA52"/>
      <c r="AMB52"/>
      <c r="AMC52"/>
      <c r="AMD52"/>
      <c r="AME52"/>
      <c r="AMF52"/>
      <c r="AMG52"/>
      <c r="AMH52"/>
      <c r="AMI52"/>
      <c r="AMJ52"/>
      <c r="AMK52"/>
      <c r="AML52"/>
      <c r="AMM52"/>
      <c r="AMN52"/>
      <c r="AMO52"/>
      <c r="AMP52"/>
      <c r="AMQ52"/>
      <c r="AMR52"/>
      <c r="AMS52"/>
      <c r="AMT52"/>
      <c r="AMU52"/>
      <c r="AMV52"/>
      <c r="AMW52"/>
      <c r="AMX52"/>
      <c r="AMY52"/>
      <c r="AMZ52"/>
      <c r="ANA52"/>
      <c r="ANB52"/>
      <c r="ANC52"/>
      <c r="AND52"/>
      <c r="ANE52"/>
      <c r="ANF52"/>
      <c r="ANG52"/>
      <c r="ANH52"/>
      <c r="ANI52"/>
      <c r="ANJ52"/>
      <c r="ANK52"/>
      <c r="ANL52"/>
      <c r="ANM52"/>
      <c r="ANN52"/>
      <c r="ANO52"/>
      <c r="ANP52"/>
      <c r="ANQ52"/>
      <c r="ANR52"/>
      <c r="ANS52"/>
      <c r="ANT52"/>
      <c r="ANU52"/>
      <c r="ANV52"/>
      <c r="ANW52"/>
      <c r="ANX52"/>
      <c r="ANY52"/>
      <c r="ANZ52"/>
      <c r="AOA52"/>
      <c r="AOB52"/>
      <c r="AOC52"/>
      <c r="AOD52"/>
      <c r="AOE52"/>
      <c r="AOF52"/>
      <c r="AOG52"/>
      <c r="AOH52"/>
      <c r="AOI52"/>
      <c r="AOJ52"/>
      <c r="AOK52"/>
      <c r="AOL52"/>
      <c r="AOM52"/>
      <c r="AON52"/>
      <c r="AOO52"/>
      <c r="AOP52"/>
      <c r="AOQ52"/>
      <c r="AOR52"/>
      <c r="AOS52"/>
      <c r="AOT52"/>
      <c r="AOU52"/>
      <c r="AOV52"/>
      <c r="AOW52"/>
      <c r="AOX52"/>
      <c r="AOY52"/>
      <c r="AOZ52"/>
      <c r="APA52"/>
      <c r="APB52"/>
      <c r="APC52"/>
      <c r="APD52"/>
      <c r="APE52"/>
      <c r="APF52"/>
      <c r="APG52"/>
      <c r="APH52"/>
      <c r="API52"/>
      <c r="APJ52"/>
      <c r="APK52"/>
      <c r="APL52"/>
      <c r="APM52"/>
      <c r="APN52"/>
      <c r="APO52"/>
      <c r="APP52"/>
      <c r="APQ52"/>
      <c r="APR52"/>
      <c r="APS52"/>
      <c r="APT52"/>
      <c r="APU52"/>
      <c r="APV52"/>
      <c r="APW52"/>
      <c r="APX52"/>
      <c r="APY52"/>
      <c r="APZ52"/>
      <c r="AQA52"/>
      <c r="AQB52"/>
      <c r="AQC52"/>
      <c r="AQD52"/>
      <c r="AQE52"/>
      <c r="AQF52"/>
      <c r="AQG52"/>
      <c r="AQH52"/>
      <c r="AQI52"/>
      <c r="AQJ52"/>
      <c r="AQK52"/>
      <c r="AQL52"/>
      <c r="AQM52"/>
      <c r="AQN52"/>
      <c r="AQO52"/>
      <c r="AQP52"/>
      <c r="AQQ52"/>
      <c r="AQR52"/>
      <c r="AQS52"/>
      <c r="AQT52"/>
      <c r="AQU52"/>
      <c r="AQV52"/>
      <c r="AQW52"/>
      <c r="AQX52"/>
      <c r="AQY52"/>
      <c r="AQZ52"/>
      <c r="ARA52"/>
      <c r="ARB52"/>
      <c r="ARC52"/>
      <c r="ARD52"/>
      <c r="ARE52"/>
      <c r="ARF52"/>
      <c r="ARG52"/>
      <c r="ARH52"/>
      <c r="ARI52"/>
      <c r="ARJ52"/>
      <c r="ARK52"/>
      <c r="ARL52"/>
      <c r="ARM52"/>
      <c r="ARN52"/>
      <c r="ARO52"/>
      <c r="ARP52"/>
      <c r="ARQ52"/>
      <c r="ARR52"/>
      <c r="ARS52"/>
      <c r="ART52"/>
      <c r="ARU52"/>
      <c r="ARV52"/>
      <c r="ARW52"/>
      <c r="ARX52"/>
      <c r="ARY52"/>
      <c r="ARZ52"/>
      <c r="ASA52"/>
      <c r="ASB52"/>
      <c r="ASC52"/>
      <c r="ASD52"/>
      <c r="ASE52"/>
      <c r="ASF52"/>
      <c r="ASG52"/>
      <c r="ASH52"/>
      <c r="ASI52"/>
      <c r="ASJ52"/>
      <c r="ASK52"/>
      <c r="ASL52"/>
      <c r="ASM52"/>
      <c r="ASN52"/>
      <c r="ASO52"/>
      <c r="ASP52"/>
      <c r="ASQ52"/>
      <c r="ASR52"/>
      <c r="ASS52"/>
      <c r="AST52"/>
      <c r="ASU52"/>
      <c r="ASV52"/>
      <c r="ASW52"/>
      <c r="ASX52"/>
      <c r="ASY52"/>
      <c r="ASZ52"/>
      <c r="ATA52"/>
      <c r="ATB52"/>
      <c r="ATC52"/>
      <c r="ATD52"/>
      <c r="ATE52"/>
      <c r="ATF52"/>
      <c r="ATG52"/>
      <c r="ATH52"/>
      <c r="ATI52"/>
      <c r="ATJ52"/>
      <c r="ATK52"/>
      <c r="ATL52"/>
      <c r="ATM52"/>
      <c r="ATN52"/>
      <c r="ATO52"/>
      <c r="ATP52"/>
      <c r="ATQ52"/>
      <c r="ATR52"/>
      <c r="ATS52"/>
      <c r="ATT52"/>
      <c r="ATU52"/>
      <c r="ATV52"/>
      <c r="ATW52"/>
      <c r="ATX52"/>
      <c r="ATY52"/>
      <c r="ATZ52"/>
      <c r="AUA52"/>
      <c r="AUB52"/>
      <c r="AUC52"/>
      <c r="AUD52"/>
      <c r="AUE52"/>
      <c r="AUF52"/>
      <c r="AUG52"/>
      <c r="AUH52"/>
      <c r="AUI52"/>
      <c r="AUJ52"/>
      <c r="AUK52"/>
      <c r="AUL52"/>
      <c r="AUM52"/>
      <c r="AUN52"/>
      <c r="AUO52"/>
      <c r="AUP52"/>
      <c r="AUQ52"/>
      <c r="AUR52"/>
      <c r="AUS52"/>
      <c r="AUT52"/>
      <c r="AUU52"/>
      <c r="AUV52"/>
      <c r="AUW52"/>
      <c r="AUX52"/>
      <c r="AUY52"/>
      <c r="AUZ52"/>
      <c r="AVA52"/>
      <c r="AVB52"/>
      <c r="AVC52"/>
      <c r="AVD52"/>
      <c r="AVE52"/>
      <c r="AVF52"/>
      <c r="AVG52"/>
      <c r="AVH52"/>
      <c r="AVI52"/>
      <c r="AVJ52"/>
      <c r="AVK52"/>
      <c r="AVL52"/>
      <c r="AVM52"/>
      <c r="AVN52"/>
      <c r="AVO52"/>
      <c r="AVP52"/>
      <c r="AVQ52"/>
      <c r="AVR52"/>
      <c r="AVS52"/>
      <c r="AVT52"/>
      <c r="AVU52"/>
      <c r="AVV52"/>
      <c r="AVW52"/>
      <c r="AVX52"/>
      <c r="AVY52"/>
      <c r="AVZ52"/>
      <c r="AWA52"/>
      <c r="AWB52"/>
      <c r="AWC52"/>
      <c r="AWD52"/>
      <c r="AWE52"/>
      <c r="AWF52"/>
      <c r="AWG52"/>
      <c r="AWH52"/>
      <c r="AWI52"/>
      <c r="AWJ52"/>
      <c r="AWK52"/>
      <c r="AWL52"/>
      <c r="AWM52"/>
      <c r="AWN52"/>
      <c r="AWO52"/>
      <c r="AWP52"/>
      <c r="AWQ52"/>
      <c r="AWR52"/>
      <c r="AWS52"/>
      <c r="AWT52"/>
      <c r="AWU52"/>
      <c r="AWV52"/>
      <c r="AWW52"/>
      <c r="AWX52"/>
      <c r="AWY52"/>
      <c r="AWZ52"/>
      <c r="AXA52"/>
      <c r="AXB52"/>
      <c r="AXC52"/>
      <c r="AXD52"/>
      <c r="AXE52"/>
      <c r="AXF52"/>
      <c r="AXG52"/>
      <c r="AXH52"/>
      <c r="AXI52"/>
      <c r="AXJ52"/>
      <c r="AXK52"/>
      <c r="AXL52"/>
      <c r="AXM52"/>
      <c r="AXN52"/>
      <c r="AXO52"/>
      <c r="AXP52"/>
      <c r="AXQ52"/>
      <c r="AXR52"/>
      <c r="AXS52"/>
      <c r="AXT52"/>
      <c r="AXU52"/>
      <c r="AXV52"/>
      <c r="AXW52"/>
      <c r="AXX52"/>
      <c r="AXY52"/>
      <c r="AXZ52"/>
      <c r="AYA52"/>
      <c r="AYB52"/>
      <c r="AYC52"/>
      <c r="AYD52"/>
      <c r="AYE52"/>
      <c r="AYF52"/>
      <c r="AYG52"/>
      <c r="AYH52"/>
      <c r="AYI52"/>
      <c r="AYJ52"/>
      <c r="AYK52"/>
      <c r="AYL52"/>
      <c r="AYM52"/>
      <c r="AYN52"/>
      <c r="AYO52"/>
      <c r="AYP52"/>
      <c r="AYQ52"/>
      <c r="AYR52"/>
      <c r="AYS52"/>
      <c r="AYT52"/>
      <c r="AYU52"/>
      <c r="AYV52"/>
      <c r="AYW52"/>
      <c r="AYX52"/>
      <c r="AYY52"/>
      <c r="AYZ52"/>
      <c r="AZA52"/>
      <c r="AZB52"/>
      <c r="AZC52"/>
      <c r="AZD52"/>
      <c r="AZE52"/>
      <c r="AZF52"/>
      <c r="AZG52"/>
      <c r="AZH52"/>
      <c r="AZI52"/>
      <c r="AZJ52"/>
      <c r="AZK52"/>
      <c r="AZL52"/>
      <c r="AZM52"/>
      <c r="AZN52"/>
      <c r="AZO52"/>
      <c r="AZP52"/>
      <c r="AZQ52"/>
      <c r="AZR52"/>
      <c r="AZS52"/>
      <c r="AZT52"/>
      <c r="AZU52"/>
      <c r="AZV52"/>
      <c r="AZW52"/>
      <c r="AZX52"/>
      <c r="AZY52"/>
      <c r="AZZ52"/>
      <c r="BAA52"/>
      <c r="BAB52"/>
      <c r="BAC52"/>
      <c r="BAD52"/>
      <c r="BAE52"/>
      <c r="BAF52"/>
      <c r="BAG52"/>
      <c r="BAH52"/>
      <c r="BAI52"/>
      <c r="BAJ52"/>
      <c r="BAK52"/>
      <c r="BAL52"/>
      <c r="BAM52"/>
      <c r="BAN52"/>
      <c r="BAO52"/>
      <c r="BAP52"/>
      <c r="BAQ52"/>
      <c r="BAR52"/>
      <c r="BAS52"/>
      <c r="BAT52"/>
      <c r="BAU52"/>
      <c r="BAV52"/>
      <c r="BAW52"/>
      <c r="BAX52"/>
      <c r="BAY52"/>
      <c r="BAZ52"/>
      <c r="BBA52"/>
      <c r="BBB52"/>
      <c r="BBC52"/>
      <c r="BBD52"/>
      <c r="BBE52"/>
      <c r="BBF52"/>
      <c r="BBG52"/>
      <c r="BBH52"/>
      <c r="BBI52"/>
      <c r="BBJ52"/>
      <c r="BBK52"/>
      <c r="BBL52"/>
      <c r="BBM52"/>
      <c r="BBN52"/>
      <c r="BBO52"/>
      <c r="BBP52"/>
      <c r="BBQ52"/>
      <c r="BBR52"/>
      <c r="BBS52"/>
      <c r="BBT52"/>
      <c r="BBU52"/>
      <c r="BBV52"/>
      <c r="BBW52"/>
      <c r="BBX52"/>
      <c r="BBY52"/>
      <c r="BBZ52"/>
      <c r="BCA52"/>
      <c r="BCB52"/>
      <c r="BCC52"/>
      <c r="BCD52"/>
      <c r="BCE52"/>
      <c r="BCF52"/>
      <c r="BCG52"/>
      <c r="BCH52"/>
      <c r="BCI52"/>
      <c r="BCJ52"/>
      <c r="BCK52"/>
      <c r="BCL52"/>
      <c r="BCM52"/>
      <c r="BCN52"/>
      <c r="BCO52"/>
      <c r="BCP52"/>
      <c r="BCQ52"/>
      <c r="BCR52"/>
      <c r="BCS52"/>
      <c r="BCT52"/>
      <c r="BCU52"/>
      <c r="BCV52"/>
      <c r="BCW52"/>
      <c r="BCX52"/>
      <c r="BCY52"/>
      <c r="BCZ52"/>
      <c r="BDA52"/>
      <c r="BDB52"/>
      <c r="BDC52"/>
      <c r="BDD52"/>
      <c r="BDE52"/>
      <c r="BDF52"/>
      <c r="BDG52"/>
      <c r="BDH52"/>
      <c r="BDI52"/>
      <c r="BDJ52"/>
      <c r="BDK52"/>
      <c r="BDL52"/>
      <c r="BDM52"/>
      <c r="BDN52"/>
      <c r="BDO52"/>
      <c r="BDP52"/>
      <c r="BDQ52"/>
      <c r="BDR52"/>
      <c r="BDS52"/>
      <c r="BDT52"/>
      <c r="BDU52"/>
      <c r="BDV52"/>
      <c r="BDW52"/>
      <c r="BDX52"/>
      <c r="BDY52"/>
      <c r="BDZ52"/>
      <c r="BEA52"/>
      <c r="BEB52"/>
      <c r="BEC52"/>
      <c r="BED52"/>
      <c r="BEE52"/>
      <c r="BEF52"/>
      <c r="BEG52"/>
      <c r="BEH52"/>
      <c r="BEI52"/>
      <c r="BEJ52"/>
      <c r="BEK52"/>
      <c r="BEL52"/>
      <c r="BEM52"/>
      <c r="BEN52"/>
      <c r="BEO52"/>
      <c r="BEP52"/>
      <c r="BEQ52"/>
      <c r="BER52"/>
      <c r="BES52"/>
      <c r="BET52"/>
      <c r="BEU52"/>
      <c r="BEV52"/>
      <c r="BEW52"/>
      <c r="BEX52"/>
      <c r="BEY52"/>
      <c r="BEZ52"/>
      <c r="BFA52"/>
      <c r="BFB52"/>
      <c r="BFC52"/>
      <c r="BFD52"/>
      <c r="BFE52"/>
      <c r="BFF52"/>
      <c r="BFG52"/>
      <c r="BFH52"/>
      <c r="BFI52"/>
      <c r="BFJ52"/>
      <c r="BFK52"/>
      <c r="BFL52"/>
      <c r="BFM52"/>
      <c r="BFN52"/>
      <c r="BFO52"/>
      <c r="BFP52"/>
      <c r="BFQ52"/>
      <c r="BFR52"/>
      <c r="BFS52"/>
      <c r="BFT52"/>
      <c r="BFU52"/>
      <c r="BFV52"/>
      <c r="BFW52"/>
      <c r="BFX52"/>
      <c r="BFY52"/>
      <c r="BFZ52"/>
      <c r="BGA52"/>
      <c r="BGB52"/>
      <c r="BGC52"/>
      <c r="BGD52"/>
      <c r="BGE52"/>
      <c r="BGF52"/>
      <c r="BGG52"/>
      <c r="BGH52"/>
      <c r="BGI52"/>
      <c r="BGJ52"/>
      <c r="BGK52"/>
      <c r="BGL52"/>
      <c r="BGM52"/>
      <c r="BGN52"/>
      <c r="BGO52"/>
      <c r="BGP52"/>
      <c r="BGQ52"/>
      <c r="BGR52"/>
      <c r="BGS52"/>
      <c r="BGT52"/>
      <c r="BGU52"/>
      <c r="BGV52"/>
      <c r="BGW52"/>
      <c r="BGX52"/>
      <c r="BGY52"/>
      <c r="BGZ52"/>
      <c r="BHA52"/>
      <c r="BHB52"/>
      <c r="BHC52"/>
      <c r="BHD52"/>
      <c r="BHE52"/>
      <c r="BHF52"/>
      <c r="BHG52"/>
      <c r="BHH52"/>
      <c r="BHI52"/>
      <c r="BHJ52"/>
      <c r="BHK52"/>
      <c r="BHL52"/>
      <c r="BHM52"/>
      <c r="BHN52"/>
      <c r="BHO52"/>
      <c r="BHP52"/>
      <c r="BHQ52"/>
      <c r="BHR52"/>
      <c r="BHS52"/>
      <c r="BHT52"/>
      <c r="BHU52"/>
      <c r="BHV52"/>
      <c r="BHW52"/>
      <c r="BHX52"/>
      <c r="BHY52"/>
      <c r="BHZ52"/>
      <c r="BIA52"/>
      <c r="BIB52"/>
      <c r="BIC52"/>
      <c r="BID52"/>
      <c r="BIE52"/>
      <c r="BIF52"/>
      <c r="BIG52"/>
      <c r="BIH52"/>
      <c r="BII52"/>
      <c r="BIJ52"/>
      <c r="BIK52"/>
      <c r="BIL52"/>
      <c r="BIM52"/>
      <c r="BIN52"/>
      <c r="BIO52"/>
      <c r="BIP52"/>
      <c r="BIQ52"/>
      <c r="BIR52"/>
      <c r="BIS52"/>
      <c r="BIT52"/>
      <c r="BIU52"/>
      <c r="BIV52"/>
      <c r="BIW52"/>
      <c r="BIX52"/>
      <c r="BIY52"/>
      <c r="BIZ52"/>
      <c r="BJA52"/>
      <c r="BJB52"/>
      <c r="BJC52"/>
      <c r="BJD52"/>
      <c r="BJE52"/>
      <c r="BJF52"/>
      <c r="BJG52"/>
      <c r="BJH52"/>
      <c r="BJI52"/>
      <c r="BJJ52"/>
      <c r="BJK52"/>
      <c r="BJL52"/>
      <c r="BJM52"/>
      <c r="BJN52"/>
      <c r="BJO52"/>
      <c r="BJP52"/>
      <c r="BJQ52"/>
      <c r="BJR52"/>
      <c r="BJS52"/>
      <c r="BJT52"/>
      <c r="BJU52"/>
      <c r="BJV52"/>
      <c r="BJW52"/>
      <c r="BJX52"/>
      <c r="BJY52"/>
      <c r="BJZ52"/>
      <c r="BKA52"/>
      <c r="BKB52"/>
      <c r="BKC52"/>
      <c r="BKD52"/>
      <c r="BKE52"/>
      <c r="BKF52"/>
      <c r="BKG52"/>
      <c r="BKH52"/>
      <c r="BKI52"/>
      <c r="BKJ52"/>
      <c r="BKK52"/>
      <c r="BKL52"/>
      <c r="BKM52"/>
      <c r="BKN52"/>
      <c r="BKO52"/>
      <c r="BKP52"/>
      <c r="BKQ52"/>
      <c r="BKR52"/>
      <c r="BKS52"/>
      <c r="BKT52"/>
      <c r="BKU52"/>
      <c r="BKV52"/>
      <c r="BKW52"/>
      <c r="BKX52"/>
      <c r="BKY52"/>
      <c r="BKZ52"/>
      <c r="BLA52"/>
      <c r="BLB52"/>
      <c r="BLC52"/>
      <c r="BLD52"/>
      <c r="BLE52"/>
      <c r="BLF52"/>
      <c r="BLG52"/>
      <c r="BLH52"/>
      <c r="BLI52"/>
      <c r="BLJ52"/>
      <c r="BLK52"/>
      <c r="BLL52"/>
      <c r="BLM52"/>
      <c r="BLN52"/>
      <c r="BLO52"/>
      <c r="BLP52"/>
      <c r="BLQ52"/>
      <c r="BLR52"/>
      <c r="BLS52"/>
      <c r="BLT52"/>
      <c r="BLU52"/>
      <c r="BLV52"/>
      <c r="BLW52"/>
      <c r="BLX52"/>
      <c r="BLY52"/>
      <c r="BLZ52"/>
      <c r="BMA52"/>
      <c r="BMB52"/>
      <c r="BMC52"/>
      <c r="BMD52"/>
      <c r="BME52"/>
      <c r="BMF52"/>
      <c r="BMG52"/>
      <c r="BMH52"/>
      <c r="BMI52"/>
      <c r="BMJ52"/>
      <c r="BMK52"/>
      <c r="BML52"/>
      <c r="BMM52"/>
      <c r="BMN52"/>
      <c r="BMO52"/>
      <c r="BMP52"/>
      <c r="BMQ52"/>
      <c r="BMR52"/>
      <c r="BMS52"/>
      <c r="BMT52"/>
      <c r="BMU52"/>
      <c r="BMV52"/>
      <c r="BMW52"/>
      <c r="BMX52"/>
      <c r="BMY52"/>
      <c r="BMZ52"/>
      <c r="BNA52"/>
      <c r="BNB52"/>
      <c r="BNC52"/>
      <c r="BND52"/>
      <c r="BNE52"/>
      <c r="BNF52"/>
      <c r="BNG52"/>
      <c r="BNH52"/>
      <c r="BNI52"/>
      <c r="BNJ52"/>
      <c r="BNK52"/>
      <c r="BNL52"/>
      <c r="BNM52"/>
      <c r="BNN52"/>
      <c r="BNO52"/>
      <c r="BNP52"/>
      <c r="BNQ52"/>
      <c r="BNR52"/>
      <c r="BNS52"/>
      <c r="BNT52"/>
      <c r="BNU52"/>
      <c r="BNV52"/>
      <c r="BNW52"/>
      <c r="BNX52"/>
      <c r="BNY52"/>
      <c r="BNZ52"/>
      <c r="BOA52"/>
      <c r="BOB52"/>
      <c r="BOC52"/>
      <c r="BOD52"/>
      <c r="BOE52"/>
      <c r="BOF52"/>
      <c r="BOG52"/>
      <c r="BOH52"/>
      <c r="BOI52"/>
      <c r="BOJ52"/>
      <c r="BOK52"/>
      <c r="BOL52"/>
      <c r="BOM52"/>
      <c r="BON52"/>
      <c r="BOO52"/>
      <c r="BOP52"/>
      <c r="BOQ52"/>
      <c r="BOR52"/>
      <c r="BOS52"/>
      <c r="BOT52"/>
      <c r="BOU52"/>
      <c r="BOV52"/>
      <c r="BOW52"/>
      <c r="BOX52"/>
      <c r="BOY52"/>
      <c r="BOZ52"/>
      <c r="BPA52"/>
      <c r="BPB52"/>
      <c r="BPC52"/>
      <c r="BPD52"/>
      <c r="BPE52"/>
      <c r="BPF52"/>
      <c r="BPG52"/>
      <c r="BPH52"/>
      <c r="BPI52"/>
      <c r="BPJ52"/>
      <c r="BPK52"/>
      <c r="BPL52"/>
      <c r="BPM52"/>
      <c r="BPN52"/>
      <c r="BPO52"/>
      <c r="BPP52"/>
      <c r="BPQ52"/>
      <c r="BPR52"/>
      <c r="BPS52"/>
      <c r="BPT52"/>
      <c r="BPU52"/>
      <c r="BPV52"/>
      <c r="BPW52"/>
      <c r="BPX52"/>
      <c r="BPY52"/>
      <c r="BPZ52"/>
      <c r="BQA52"/>
      <c r="BQB52"/>
      <c r="BQC52"/>
      <c r="BQD52"/>
      <c r="BQE52"/>
      <c r="BQF52"/>
      <c r="BQG52"/>
      <c r="BQH52"/>
      <c r="BQI52"/>
      <c r="BQJ52"/>
      <c r="BQK52"/>
      <c r="BQL52"/>
      <c r="BQM52"/>
      <c r="BQN52"/>
      <c r="BQO52"/>
      <c r="BQP52"/>
      <c r="BQQ52"/>
      <c r="BQR52"/>
      <c r="BQS52"/>
      <c r="BQT52"/>
      <c r="BQU52"/>
      <c r="BQV52"/>
      <c r="BQW52"/>
      <c r="BQX52"/>
      <c r="BQY52"/>
      <c r="BQZ52"/>
      <c r="BRA52"/>
      <c r="BRB52"/>
      <c r="BRC52"/>
      <c r="BRD52"/>
      <c r="BRE52"/>
      <c r="BRF52"/>
      <c r="BRG52"/>
      <c r="BRH52"/>
      <c r="BRI52"/>
      <c r="BRJ52"/>
      <c r="BRK52"/>
      <c r="BRL52"/>
      <c r="BRM52"/>
      <c r="BRN52"/>
      <c r="BRO52"/>
      <c r="BRP52"/>
      <c r="BRQ52"/>
      <c r="BRR52"/>
      <c r="BRS52"/>
      <c r="BRT52"/>
      <c r="BRU52"/>
      <c r="BRV52"/>
      <c r="BRW52"/>
      <c r="BRX52"/>
      <c r="BRY52"/>
      <c r="BRZ52"/>
      <c r="BSA52"/>
      <c r="BSB52"/>
      <c r="BSC52"/>
      <c r="BSD52"/>
      <c r="BSE52"/>
      <c r="BSF52"/>
      <c r="BSG52"/>
      <c r="BSH52"/>
      <c r="BSI52"/>
      <c r="BSJ52"/>
      <c r="BSK52"/>
      <c r="BSL52"/>
      <c r="BSM52"/>
      <c r="BSN52"/>
      <c r="BSO52"/>
      <c r="BSP52"/>
      <c r="BSQ52"/>
      <c r="BSR52"/>
      <c r="BSS52"/>
      <c r="BST52"/>
      <c r="BSU52"/>
      <c r="BSV52"/>
      <c r="BSW52"/>
      <c r="BSX52"/>
      <c r="BSY52"/>
      <c r="BSZ52"/>
      <c r="BTA52"/>
      <c r="BTB52"/>
      <c r="BTC52"/>
      <c r="BTD52"/>
      <c r="BTE52"/>
      <c r="BTF52"/>
      <c r="BTG52"/>
      <c r="BTH52"/>
      <c r="BTI52"/>
      <c r="BTJ52"/>
      <c r="BTK52"/>
      <c r="BTL52"/>
      <c r="BTM52"/>
      <c r="BTN52"/>
      <c r="BTO52"/>
      <c r="BTP52"/>
      <c r="BTQ52"/>
      <c r="BTR52"/>
      <c r="BTS52"/>
      <c r="BTT52"/>
      <c r="BTU52"/>
      <c r="BTV52"/>
      <c r="BTW52"/>
      <c r="BTX52"/>
      <c r="BTY52"/>
      <c r="BTZ52"/>
      <c r="BUA52"/>
      <c r="BUB52"/>
      <c r="BUC52"/>
      <c r="BUD52"/>
      <c r="BUE52"/>
      <c r="BUF52"/>
      <c r="BUG52"/>
      <c r="BUH52"/>
      <c r="BUI52"/>
      <c r="BUJ52"/>
      <c r="BUK52"/>
      <c r="BUL52"/>
      <c r="BUM52"/>
      <c r="BUN52"/>
      <c r="BUO52"/>
      <c r="BUP52"/>
      <c r="BUQ52"/>
      <c r="BUR52"/>
      <c r="BUS52"/>
      <c r="BUT52"/>
      <c r="BUU52"/>
      <c r="BUV52"/>
      <c r="BUW52"/>
      <c r="BUX52"/>
      <c r="BUY52"/>
      <c r="BUZ52"/>
      <c r="BVA52"/>
      <c r="BVB52"/>
      <c r="BVC52"/>
      <c r="BVD52"/>
      <c r="BVE52"/>
      <c r="BVF52"/>
      <c r="BVG52"/>
      <c r="BVH52"/>
      <c r="BVI52"/>
      <c r="BVJ52"/>
      <c r="BVK52"/>
      <c r="BVL52"/>
      <c r="BVM52"/>
      <c r="BVN52"/>
      <c r="BVO52"/>
      <c r="BVP52"/>
      <c r="BVQ52"/>
      <c r="BVR52"/>
      <c r="BVS52"/>
      <c r="BVT52"/>
      <c r="BVU52"/>
      <c r="BVV52"/>
      <c r="BVW52"/>
      <c r="BVX52"/>
      <c r="BVY52"/>
      <c r="BVZ52"/>
      <c r="BWA52"/>
      <c r="BWB52"/>
      <c r="BWC52"/>
      <c r="BWD52"/>
      <c r="BWE52"/>
      <c r="BWF52"/>
      <c r="BWG52"/>
      <c r="BWH52"/>
      <c r="BWI52"/>
      <c r="BWJ52"/>
      <c r="BWK52"/>
      <c r="BWL52"/>
      <c r="BWM52"/>
      <c r="BWN52"/>
      <c r="BWO52"/>
      <c r="BWP52"/>
      <c r="BWQ52"/>
      <c r="BWR52"/>
      <c r="BWS52"/>
      <c r="BWT52"/>
      <c r="BWU52"/>
      <c r="BWV52"/>
      <c r="BWW52"/>
      <c r="BWX52"/>
      <c r="BWY52"/>
      <c r="BWZ52"/>
      <c r="BXA52"/>
      <c r="BXB52"/>
      <c r="BXC52"/>
      <c r="BXD52"/>
      <c r="BXE52"/>
      <c r="BXF52"/>
      <c r="BXG52"/>
      <c r="BXH52"/>
      <c r="BXI52"/>
      <c r="BXJ52"/>
      <c r="BXK52"/>
      <c r="BXL52"/>
      <c r="BXM52"/>
      <c r="BXN52"/>
      <c r="BXO52"/>
      <c r="BXP52"/>
      <c r="BXQ52"/>
      <c r="BXR52"/>
      <c r="BXS52"/>
      <c r="BXT52"/>
      <c r="BXU52"/>
      <c r="BXV52"/>
      <c r="BXW52"/>
      <c r="BXX52"/>
      <c r="BXY52"/>
      <c r="BXZ52"/>
      <c r="BYA52"/>
      <c r="BYB52"/>
      <c r="BYC52"/>
      <c r="BYD52"/>
      <c r="BYE52"/>
      <c r="BYF52"/>
      <c r="BYG52"/>
      <c r="BYH52"/>
      <c r="BYI52"/>
      <c r="BYJ52"/>
      <c r="BYK52"/>
      <c r="BYL52"/>
      <c r="BYM52"/>
      <c r="BYN52"/>
      <c r="BYO52"/>
      <c r="BYP52"/>
      <c r="BYQ52"/>
      <c r="BYR52"/>
      <c r="BYS52"/>
      <c r="BYT52"/>
      <c r="BYU52"/>
      <c r="BYV52"/>
      <c r="BYW52"/>
      <c r="BYX52"/>
      <c r="BYY52"/>
      <c r="BYZ52"/>
      <c r="BZA52"/>
      <c r="BZB52"/>
      <c r="BZC52"/>
      <c r="BZD52"/>
      <c r="BZE52"/>
      <c r="BZF52"/>
      <c r="BZG52"/>
      <c r="BZH52"/>
      <c r="BZI52"/>
      <c r="BZJ52"/>
      <c r="BZK52"/>
      <c r="BZL52"/>
      <c r="BZM52"/>
      <c r="BZN52"/>
      <c r="BZO52"/>
      <c r="BZP52"/>
      <c r="BZQ52"/>
      <c r="BZR52"/>
      <c r="BZS52"/>
      <c r="BZT52"/>
      <c r="BZU52"/>
      <c r="BZV52"/>
      <c r="BZW52"/>
      <c r="BZX52"/>
      <c r="BZY52"/>
      <c r="BZZ52"/>
      <c r="CAA52"/>
      <c r="CAB52"/>
      <c r="CAC52"/>
      <c r="CAD52"/>
      <c r="CAE52"/>
      <c r="CAF52"/>
      <c r="CAG52"/>
      <c r="CAH52"/>
      <c r="CAI52"/>
      <c r="CAJ52"/>
      <c r="CAK52"/>
      <c r="CAL52"/>
      <c r="CAM52"/>
      <c r="CAN52"/>
      <c r="CAO52"/>
      <c r="CAP52"/>
      <c r="CAQ52"/>
      <c r="CAR52"/>
      <c r="CAS52"/>
      <c r="CAT52"/>
      <c r="CAU52"/>
      <c r="CAV52"/>
      <c r="CAW52"/>
      <c r="CAX52"/>
      <c r="CAY52"/>
      <c r="CAZ52"/>
      <c r="CBA52"/>
      <c r="CBB52"/>
      <c r="CBC52"/>
      <c r="CBD52"/>
      <c r="CBE52"/>
      <c r="CBF52"/>
      <c r="CBG52"/>
      <c r="CBH52"/>
      <c r="CBI52"/>
      <c r="CBJ52"/>
      <c r="CBK52"/>
      <c r="CBL52"/>
      <c r="CBM52"/>
      <c r="CBN52"/>
      <c r="CBO52"/>
      <c r="CBP52"/>
      <c r="CBQ52"/>
      <c r="CBR52"/>
      <c r="CBS52"/>
      <c r="CBT52"/>
      <c r="CBU52"/>
      <c r="CBV52"/>
      <c r="CBW52"/>
      <c r="CBX52"/>
      <c r="CBY52"/>
      <c r="CBZ52"/>
      <c r="CCA52"/>
      <c r="CCB52"/>
      <c r="CCC52"/>
      <c r="CCD52"/>
      <c r="CCE52"/>
      <c r="CCF52"/>
      <c r="CCG52"/>
      <c r="CCH52"/>
      <c r="CCI52"/>
      <c r="CCJ52"/>
      <c r="CCK52"/>
      <c r="CCL52"/>
      <c r="CCM52"/>
      <c r="CCN52"/>
      <c r="CCO52"/>
      <c r="CCP52"/>
      <c r="CCQ52"/>
      <c r="CCR52"/>
      <c r="CCS52"/>
      <c r="CCT52"/>
      <c r="CCU52"/>
      <c r="CCV52"/>
      <c r="CCW52"/>
      <c r="CCX52"/>
      <c r="CCY52"/>
      <c r="CCZ52"/>
      <c r="CDA52"/>
      <c r="CDB52"/>
      <c r="CDC52"/>
      <c r="CDD52"/>
      <c r="CDE52"/>
      <c r="CDF52"/>
      <c r="CDG52"/>
      <c r="CDH52"/>
      <c r="CDI52"/>
      <c r="CDJ52"/>
      <c r="CDK52"/>
      <c r="CDL52"/>
      <c r="CDM52"/>
      <c r="CDN52"/>
      <c r="CDO52"/>
      <c r="CDP52"/>
      <c r="CDQ52"/>
      <c r="CDR52"/>
      <c r="CDS52"/>
      <c r="CDT52"/>
      <c r="CDU52"/>
      <c r="CDV52"/>
      <c r="CDW52"/>
      <c r="CDX52"/>
      <c r="CDY52"/>
      <c r="CDZ52"/>
      <c r="CEA52"/>
      <c r="CEB52"/>
      <c r="CEC52"/>
      <c r="CED52"/>
      <c r="CEE52"/>
      <c r="CEF52"/>
      <c r="CEG52"/>
      <c r="CEH52"/>
      <c r="CEI52"/>
      <c r="CEJ52"/>
      <c r="CEK52"/>
      <c r="CEL52"/>
      <c r="CEM52"/>
      <c r="CEN52"/>
      <c r="CEO52"/>
      <c r="CEP52"/>
      <c r="CEQ52"/>
      <c r="CER52"/>
      <c r="CES52"/>
      <c r="CET52"/>
      <c r="CEU52"/>
      <c r="CEV52"/>
      <c r="CEW52"/>
      <c r="CEX52"/>
      <c r="CEY52"/>
      <c r="CEZ52"/>
      <c r="CFA52"/>
      <c r="CFB52"/>
      <c r="CFC52"/>
      <c r="CFD52"/>
      <c r="CFE52"/>
      <c r="CFF52"/>
      <c r="CFG52"/>
      <c r="CFH52"/>
      <c r="CFI52"/>
      <c r="CFJ52"/>
      <c r="CFK52"/>
      <c r="CFL52"/>
      <c r="CFM52"/>
      <c r="CFN52"/>
      <c r="CFO52"/>
      <c r="CFP52"/>
      <c r="CFQ52"/>
      <c r="CFR52"/>
      <c r="CFS52"/>
      <c r="CFT52"/>
      <c r="CFU52"/>
      <c r="CFV52"/>
      <c r="CFW52"/>
      <c r="CFX52"/>
      <c r="CFY52"/>
      <c r="CFZ52"/>
      <c r="CGA52"/>
      <c r="CGB52"/>
      <c r="CGC52"/>
      <c r="CGD52"/>
      <c r="CGE52"/>
      <c r="CGF52"/>
      <c r="CGG52"/>
      <c r="CGH52"/>
      <c r="CGI52"/>
      <c r="CGJ52"/>
      <c r="CGK52"/>
      <c r="CGL52"/>
      <c r="CGM52"/>
      <c r="CGN52"/>
      <c r="CGO52"/>
      <c r="CGP52"/>
      <c r="CGQ52"/>
      <c r="CGR52"/>
      <c r="CGS52"/>
      <c r="CGT52"/>
      <c r="CGU52"/>
      <c r="CGV52"/>
      <c r="CGW52"/>
      <c r="CGX52"/>
      <c r="CGY52"/>
      <c r="CGZ52"/>
      <c r="CHA52"/>
      <c r="CHB52"/>
      <c r="CHC52"/>
      <c r="CHD52"/>
      <c r="CHE52"/>
      <c r="CHF52"/>
      <c r="CHG52"/>
      <c r="CHH52"/>
      <c r="CHI52"/>
      <c r="CHJ52"/>
      <c r="CHK52"/>
      <c r="CHL52"/>
      <c r="CHM52"/>
      <c r="CHN52"/>
      <c r="CHO52"/>
      <c r="CHP52"/>
      <c r="CHQ52"/>
      <c r="CHR52"/>
      <c r="CHS52"/>
      <c r="CHT52"/>
      <c r="CHU52"/>
      <c r="CHV52"/>
      <c r="CHW52"/>
      <c r="CHX52"/>
      <c r="CHY52"/>
      <c r="CHZ52"/>
      <c r="CIA52"/>
      <c r="CIB52"/>
      <c r="CIC52"/>
      <c r="CID52"/>
      <c r="CIE52"/>
      <c r="CIF52"/>
      <c r="CIG52"/>
      <c r="CIH52"/>
      <c r="CII52"/>
      <c r="CIJ52"/>
      <c r="CIK52"/>
      <c r="CIL52"/>
      <c r="CIM52"/>
      <c r="CIN52"/>
      <c r="CIO52"/>
      <c r="CIP52"/>
      <c r="CIQ52"/>
      <c r="CIR52"/>
      <c r="CIS52"/>
      <c r="CIT52"/>
      <c r="CIU52"/>
      <c r="CIV52"/>
      <c r="CIW52"/>
      <c r="CIX52"/>
      <c r="CIY52"/>
      <c r="CIZ52"/>
      <c r="CJA52"/>
      <c r="CJB52"/>
      <c r="CJC52"/>
      <c r="CJD52"/>
      <c r="CJE52"/>
      <c r="CJF52"/>
      <c r="CJG52"/>
      <c r="CJH52"/>
      <c r="CJI52"/>
      <c r="CJJ52"/>
      <c r="CJK52"/>
      <c r="CJL52"/>
      <c r="CJM52"/>
      <c r="CJN52"/>
      <c r="CJO52"/>
      <c r="CJP52"/>
      <c r="CJQ52"/>
      <c r="CJR52"/>
      <c r="CJS52"/>
      <c r="CJT52"/>
      <c r="CJU52"/>
      <c r="CJV52"/>
      <c r="CJW52"/>
      <c r="CJX52"/>
      <c r="CJY52"/>
      <c r="CJZ52"/>
      <c r="CKA52"/>
      <c r="CKB52"/>
      <c r="CKC52"/>
      <c r="CKD52"/>
      <c r="CKE52"/>
      <c r="CKF52"/>
      <c r="CKG52"/>
      <c r="CKH52"/>
      <c r="CKI52"/>
      <c r="CKJ52"/>
      <c r="CKK52"/>
      <c r="CKL52"/>
      <c r="CKM52"/>
      <c r="CKN52"/>
      <c r="CKO52"/>
      <c r="CKP52"/>
      <c r="CKQ52"/>
      <c r="CKR52"/>
      <c r="CKS52"/>
      <c r="CKT52"/>
      <c r="CKU52"/>
      <c r="CKV52"/>
      <c r="CKW52"/>
      <c r="CKX52"/>
      <c r="CKY52"/>
      <c r="CKZ52"/>
      <c r="CLA52"/>
      <c r="CLB52"/>
      <c r="CLC52"/>
      <c r="CLD52"/>
      <c r="CLE52"/>
      <c r="CLF52"/>
      <c r="CLG52"/>
      <c r="CLH52"/>
      <c r="CLI52"/>
      <c r="CLJ52"/>
      <c r="CLK52"/>
      <c r="CLL52"/>
      <c r="CLM52"/>
      <c r="CLN52"/>
      <c r="CLO52"/>
      <c r="CLP52"/>
      <c r="CLQ52"/>
      <c r="CLR52"/>
      <c r="CLS52"/>
      <c r="CLT52"/>
      <c r="CLU52"/>
      <c r="CLV52"/>
      <c r="CLW52"/>
      <c r="CLX52"/>
      <c r="CLY52"/>
      <c r="CLZ52"/>
      <c r="CMA52"/>
      <c r="CMB52"/>
      <c r="CMC52"/>
      <c r="CMD52"/>
      <c r="CME52"/>
      <c r="CMF52"/>
      <c r="CMG52"/>
      <c r="CMH52"/>
      <c r="CMI52"/>
      <c r="CMJ52"/>
      <c r="CMK52"/>
      <c r="CML52"/>
      <c r="CMM52"/>
      <c r="CMN52"/>
      <c r="CMO52"/>
      <c r="CMP52"/>
      <c r="CMQ52"/>
      <c r="CMR52"/>
      <c r="CMS52"/>
      <c r="CMT52"/>
      <c r="CMU52"/>
      <c r="CMV52"/>
      <c r="CMW52"/>
      <c r="CMX52"/>
      <c r="CMY52"/>
      <c r="CMZ52"/>
      <c r="CNA52"/>
      <c r="CNB52"/>
      <c r="CNC52"/>
      <c r="CND52"/>
      <c r="CNE52"/>
      <c r="CNF52"/>
      <c r="CNG52"/>
      <c r="CNH52"/>
      <c r="CNI52"/>
      <c r="CNJ52"/>
      <c r="CNK52"/>
      <c r="CNL52"/>
      <c r="CNM52"/>
      <c r="CNN52"/>
      <c r="CNO52"/>
      <c r="CNP52"/>
      <c r="CNQ52"/>
      <c r="CNR52"/>
      <c r="CNS52"/>
      <c r="CNT52"/>
      <c r="CNU52"/>
      <c r="CNV52"/>
      <c r="CNW52"/>
      <c r="CNX52"/>
      <c r="CNY52"/>
      <c r="CNZ52"/>
      <c r="COA52"/>
      <c r="COB52"/>
      <c r="COC52"/>
      <c r="COD52"/>
      <c r="COE52"/>
      <c r="COF52"/>
      <c r="COG52"/>
      <c r="COH52"/>
      <c r="COI52"/>
      <c r="COJ52"/>
      <c r="COK52"/>
      <c r="COL52"/>
      <c r="COM52"/>
      <c r="CON52"/>
      <c r="COO52"/>
      <c r="COP52"/>
      <c r="COQ52"/>
      <c r="COR52"/>
      <c r="COS52"/>
      <c r="COT52"/>
      <c r="COU52"/>
      <c r="COV52"/>
      <c r="COW52"/>
      <c r="COX52"/>
      <c r="COY52"/>
      <c r="COZ52"/>
      <c r="CPA52"/>
      <c r="CPB52"/>
      <c r="CPC52"/>
      <c r="CPD52"/>
      <c r="CPE52"/>
      <c r="CPF52"/>
      <c r="CPG52"/>
      <c r="CPH52"/>
      <c r="CPI52"/>
      <c r="CPJ52"/>
      <c r="CPK52"/>
      <c r="CPL52"/>
      <c r="CPM52"/>
      <c r="CPN52"/>
      <c r="CPO52"/>
      <c r="CPP52"/>
      <c r="CPQ52"/>
      <c r="CPR52"/>
      <c r="CPS52"/>
      <c r="CPT52"/>
      <c r="CPU52"/>
      <c r="CPV52"/>
      <c r="CPW52"/>
      <c r="CPX52"/>
      <c r="CPY52"/>
      <c r="CPZ52"/>
      <c r="CQA52"/>
      <c r="CQB52"/>
      <c r="CQC52"/>
      <c r="CQD52"/>
      <c r="CQE52"/>
      <c r="CQF52"/>
      <c r="CQG52"/>
      <c r="CQH52"/>
      <c r="CQI52"/>
      <c r="CQJ52"/>
      <c r="CQK52"/>
      <c r="CQL52"/>
      <c r="CQM52"/>
      <c r="CQN52"/>
      <c r="CQO52"/>
      <c r="CQP52"/>
      <c r="CQQ52"/>
      <c r="CQR52"/>
      <c r="CQS52"/>
      <c r="CQT52"/>
      <c r="CQU52"/>
      <c r="CQV52"/>
      <c r="CQW52"/>
      <c r="CQX52"/>
      <c r="CQY52"/>
      <c r="CQZ52"/>
      <c r="CRA52"/>
      <c r="CRB52"/>
      <c r="CRC52"/>
      <c r="CRD52"/>
      <c r="CRE52"/>
      <c r="CRF52"/>
      <c r="CRG52"/>
      <c r="CRH52"/>
      <c r="CRI52"/>
      <c r="CRJ52"/>
      <c r="CRK52"/>
      <c r="CRL52"/>
      <c r="CRM52"/>
      <c r="CRN52"/>
      <c r="CRO52"/>
      <c r="CRP52"/>
      <c r="CRQ52"/>
      <c r="CRR52"/>
      <c r="CRS52"/>
      <c r="CRT52"/>
      <c r="CRU52"/>
      <c r="CRV52"/>
      <c r="CRW52"/>
      <c r="CRX52"/>
      <c r="CRY52"/>
      <c r="CRZ52"/>
      <c r="CSA52"/>
      <c r="CSB52"/>
      <c r="CSC52"/>
      <c r="CSD52"/>
      <c r="CSE52"/>
      <c r="CSF52"/>
      <c r="CSG52"/>
      <c r="CSH52"/>
      <c r="CSI52"/>
      <c r="CSJ52"/>
      <c r="CSK52"/>
      <c r="CSL52"/>
      <c r="CSM52"/>
      <c r="CSN52"/>
      <c r="CSO52"/>
      <c r="CSP52"/>
      <c r="CSQ52"/>
      <c r="CSR52"/>
      <c r="CSS52"/>
      <c r="CST52"/>
      <c r="CSU52"/>
      <c r="CSV52"/>
      <c r="CSW52"/>
      <c r="CSX52"/>
      <c r="CSY52"/>
      <c r="CSZ52"/>
      <c r="CTA52"/>
      <c r="CTB52"/>
      <c r="CTC52"/>
      <c r="CTD52"/>
      <c r="CTE52"/>
      <c r="CTF52"/>
      <c r="CTG52"/>
      <c r="CTH52"/>
      <c r="CTI52"/>
      <c r="CTJ52"/>
      <c r="CTK52"/>
      <c r="CTL52"/>
      <c r="CTM52"/>
      <c r="CTN52"/>
      <c r="CTO52"/>
      <c r="CTP52"/>
      <c r="CTQ52"/>
      <c r="CTR52"/>
      <c r="CTS52"/>
      <c r="CTT52"/>
      <c r="CTU52"/>
      <c r="CTV52"/>
      <c r="CTW52"/>
      <c r="CTX52"/>
      <c r="CTY52"/>
      <c r="CTZ52"/>
      <c r="CUA52"/>
      <c r="CUB52"/>
      <c r="CUC52"/>
      <c r="CUD52"/>
      <c r="CUE52"/>
      <c r="CUF52"/>
      <c r="CUG52"/>
      <c r="CUH52"/>
      <c r="CUI52"/>
      <c r="CUJ52"/>
      <c r="CUK52"/>
      <c r="CUL52"/>
      <c r="CUM52"/>
      <c r="CUN52"/>
      <c r="CUO52"/>
      <c r="CUP52"/>
      <c r="CUQ52"/>
      <c r="CUR52"/>
      <c r="CUS52"/>
      <c r="CUT52"/>
      <c r="CUU52"/>
      <c r="CUV52"/>
      <c r="CUW52"/>
      <c r="CUX52"/>
      <c r="CUY52"/>
      <c r="CUZ52"/>
      <c r="CVA52"/>
      <c r="CVB52"/>
      <c r="CVC52"/>
      <c r="CVD52"/>
      <c r="CVE52"/>
      <c r="CVF52"/>
      <c r="CVG52"/>
      <c r="CVH52"/>
      <c r="CVI52"/>
      <c r="CVJ52"/>
      <c r="CVK52"/>
      <c r="CVL52"/>
      <c r="CVM52"/>
      <c r="CVN52"/>
      <c r="CVO52"/>
      <c r="CVP52"/>
      <c r="CVQ52"/>
      <c r="CVR52"/>
      <c r="CVS52"/>
      <c r="CVT52"/>
      <c r="CVU52"/>
      <c r="CVV52"/>
      <c r="CVW52"/>
      <c r="CVX52"/>
      <c r="CVY52"/>
      <c r="CVZ52"/>
      <c r="CWA52"/>
      <c r="CWB52"/>
      <c r="CWC52"/>
      <c r="CWD52"/>
      <c r="CWE52"/>
      <c r="CWF52"/>
      <c r="CWG52"/>
      <c r="CWH52"/>
      <c r="CWI52"/>
      <c r="CWJ52"/>
      <c r="CWK52"/>
      <c r="CWL52"/>
      <c r="CWM52"/>
      <c r="CWN52"/>
      <c r="CWO52"/>
      <c r="CWP52"/>
      <c r="CWQ52"/>
      <c r="CWR52"/>
      <c r="CWS52"/>
      <c r="CWT52"/>
      <c r="CWU52"/>
      <c r="CWV52"/>
      <c r="CWW52"/>
      <c r="CWX52"/>
      <c r="CWY52"/>
      <c r="CWZ52"/>
      <c r="CXA52"/>
      <c r="CXB52"/>
      <c r="CXC52"/>
      <c r="CXD52"/>
      <c r="CXE52"/>
      <c r="CXF52"/>
      <c r="CXG52"/>
      <c r="CXH52"/>
      <c r="CXI52"/>
      <c r="CXJ52"/>
      <c r="CXK52"/>
      <c r="CXL52"/>
      <c r="CXM52"/>
      <c r="CXN52"/>
      <c r="CXO52"/>
      <c r="CXP52"/>
      <c r="CXQ52"/>
      <c r="CXR52"/>
      <c r="CXS52"/>
      <c r="CXT52"/>
      <c r="CXU52"/>
      <c r="CXV52"/>
      <c r="CXW52"/>
      <c r="CXX52"/>
      <c r="CXY52"/>
      <c r="CXZ52"/>
      <c r="CYA52"/>
      <c r="CYB52"/>
      <c r="CYC52"/>
      <c r="CYD52"/>
      <c r="CYE52"/>
      <c r="CYF52"/>
      <c r="CYG52"/>
      <c r="CYH52"/>
      <c r="CYI52"/>
      <c r="CYJ52"/>
      <c r="CYK52"/>
      <c r="CYL52"/>
      <c r="CYM52"/>
      <c r="CYN52"/>
      <c r="CYO52"/>
      <c r="CYP52"/>
      <c r="CYQ52"/>
      <c r="CYR52"/>
      <c r="CYS52"/>
      <c r="CYT52"/>
      <c r="CYU52"/>
      <c r="CYV52"/>
      <c r="CYW52"/>
      <c r="CYX52"/>
      <c r="CYY52"/>
      <c r="CYZ52"/>
      <c r="CZA52"/>
      <c r="CZB52"/>
      <c r="CZC52"/>
      <c r="CZD52"/>
      <c r="CZE52"/>
      <c r="CZF52"/>
      <c r="CZG52"/>
      <c r="CZH52"/>
      <c r="CZI52"/>
      <c r="CZJ52"/>
      <c r="CZK52"/>
      <c r="CZL52"/>
      <c r="CZM52"/>
      <c r="CZN52"/>
      <c r="CZO52"/>
      <c r="CZP52"/>
      <c r="CZQ52"/>
      <c r="CZR52"/>
      <c r="CZS52"/>
      <c r="CZT52"/>
      <c r="CZU52"/>
      <c r="CZV52"/>
      <c r="CZW52"/>
      <c r="CZX52"/>
      <c r="CZY52"/>
      <c r="CZZ52"/>
      <c r="DAA52"/>
      <c r="DAB52"/>
      <c r="DAC52"/>
      <c r="DAD52"/>
      <c r="DAE52"/>
      <c r="DAF52"/>
      <c r="DAG52"/>
      <c r="DAH52"/>
      <c r="DAI52"/>
      <c r="DAJ52"/>
      <c r="DAK52"/>
      <c r="DAL52"/>
      <c r="DAM52"/>
      <c r="DAN52"/>
      <c r="DAO52"/>
      <c r="DAP52"/>
      <c r="DAQ52"/>
      <c r="DAR52"/>
      <c r="DAS52"/>
      <c r="DAT52"/>
      <c r="DAU52"/>
      <c r="DAV52"/>
      <c r="DAW52"/>
      <c r="DAX52"/>
      <c r="DAY52"/>
      <c r="DAZ52"/>
      <c r="DBA52"/>
      <c r="DBB52"/>
      <c r="DBC52"/>
      <c r="DBD52"/>
      <c r="DBE52"/>
      <c r="DBF52"/>
      <c r="DBG52"/>
      <c r="DBH52"/>
      <c r="DBI52"/>
      <c r="DBJ52"/>
      <c r="DBK52"/>
      <c r="DBL52"/>
      <c r="DBM52"/>
      <c r="DBN52"/>
      <c r="DBO52"/>
      <c r="DBP52"/>
      <c r="DBQ52"/>
      <c r="DBR52"/>
      <c r="DBS52"/>
      <c r="DBT52"/>
      <c r="DBU52"/>
      <c r="DBV52"/>
      <c r="DBW52"/>
      <c r="DBX52"/>
      <c r="DBY52"/>
      <c r="DBZ52"/>
      <c r="DCA52"/>
      <c r="DCB52"/>
      <c r="DCC52"/>
      <c r="DCD52"/>
      <c r="DCE52"/>
      <c r="DCF52"/>
      <c r="DCG52"/>
      <c r="DCH52"/>
      <c r="DCI52"/>
      <c r="DCJ52"/>
      <c r="DCK52"/>
      <c r="DCL52"/>
      <c r="DCM52"/>
      <c r="DCN52"/>
      <c r="DCO52"/>
      <c r="DCP52"/>
      <c r="DCQ52"/>
      <c r="DCR52"/>
      <c r="DCS52"/>
      <c r="DCT52"/>
      <c r="DCU52"/>
      <c r="DCV52"/>
      <c r="DCW52"/>
      <c r="DCX52"/>
      <c r="DCY52"/>
      <c r="DCZ52"/>
      <c r="DDA52"/>
      <c r="DDB52"/>
      <c r="DDC52"/>
      <c r="DDD52"/>
      <c r="DDE52"/>
      <c r="DDF52"/>
      <c r="DDG52"/>
      <c r="DDH52"/>
      <c r="DDI52"/>
      <c r="DDJ52"/>
      <c r="DDK52"/>
      <c r="DDL52"/>
      <c r="DDM52"/>
      <c r="DDN52"/>
      <c r="DDO52"/>
      <c r="DDP52"/>
      <c r="DDQ52"/>
      <c r="DDR52"/>
      <c r="DDS52"/>
      <c r="DDT52"/>
      <c r="DDU52"/>
      <c r="DDV52"/>
      <c r="DDW52"/>
      <c r="DDX52"/>
      <c r="DDY52"/>
      <c r="DDZ52"/>
      <c r="DEA52"/>
      <c r="DEB52"/>
      <c r="DEC52"/>
      <c r="DED52"/>
      <c r="DEE52"/>
      <c r="DEF52"/>
      <c r="DEG52"/>
      <c r="DEH52"/>
      <c r="DEI52"/>
      <c r="DEJ52"/>
      <c r="DEK52"/>
      <c r="DEL52"/>
      <c r="DEM52"/>
      <c r="DEN52"/>
      <c r="DEO52"/>
      <c r="DEP52"/>
      <c r="DEQ52"/>
      <c r="DER52"/>
      <c r="DES52"/>
      <c r="DET52"/>
      <c r="DEU52"/>
      <c r="DEV52"/>
      <c r="DEW52"/>
      <c r="DEX52"/>
      <c r="DEY52"/>
      <c r="DEZ52"/>
      <c r="DFA52"/>
      <c r="DFB52"/>
      <c r="DFC52"/>
      <c r="DFD52"/>
      <c r="DFE52"/>
      <c r="DFF52"/>
      <c r="DFG52"/>
      <c r="DFH52"/>
      <c r="DFI52"/>
      <c r="DFJ52"/>
      <c r="DFK52"/>
      <c r="DFL52"/>
      <c r="DFM52"/>
      <c r="DFN52"/>
      <c r="DFO52"/>
      <c r="DFP52"/>
      <c r="DFQ52"/>
      <c r="DFR52"/>
      <c r="DFS52"/>
      <c r="DFT52"/>
      <c r="DFU52"/>
      <c r="DFV52"/>
      <c r="DFW52"/>
      <c r="DFX52"/>
      <c r="DFY52"/>
      <c r="DFZ52"/>
      <c r="DGA52"/>
      <c r="DGB52"/>
      <c r="DGC52"/>
      <c r="DGD52"/>
      <c r="DGE52"/>
      <c r="DGF52"/>
      <c r="DGG52"/>
      <c r="DGH52"/>
      <c r="DGI52"/>
      <c r="DGJ52"/>
      <c r="DGK52"/>
      <c r="DGL52"/>
      <c r="DGM52"/>
      <c r="DGN52"/>
      <c r="DGO52"/>
      <c r="DGP52"/>
      <c r="DGQ52"/>
      <c r="DGR52"/>
      <c r="DGS52"/>
      <c r="DGT52"/>
      <c r="DGU52"/>
      <c r="DGV52"/>
      <c r="DGW52"/>
      <c r="DGX52"/>
      <c r="DGY52"/>
      <c r="DGZ52"/>
      <c r="DHA52"/>
      <c r="DHB52"/>
      <c r="DHC52"/>
      <c r="DHD52"/>
      <c r="DHE52"/>
      <c r="DHF52"/>
      <c r="DHG52"/>
      <c r="DHH52"/>
      <c r="DHI52"/>
      <c r="DHJ52"/>
      <c r="DHK52"/>
      <c r="DHL52"/>
      <c r="DHM52"/>
      <c r="DHN52"/>
      <c r="DHO52"/>
      <c r="DHP52"/>
      <c r="DHQ52"/>
      <c r="DHR52"/>
      <c r="DHS52"/>
      <c r="DHT52"/>
      <c r="DHU52"/>
      <c r="DHV52"/>
      <c r="DHW52"/>
      <c r="DHX52"/>
      <c r="DHY52"/>
      <c r="DHZ52"/>
      <c r="DIA52"/>
      <c r="DIB52"/>
      <c r="DIC52"/>
      <c r="DID52"/>
      <c r="DIE52"/>
      <c r="DIF52"/>
      <c r="DIG52"/>
      <c r="DIH52"/>
      <c r="DII52"/>
      <c r="DIJ52"/>
      <c r="DIK52"/>
      <c r="DIL52"/>
      <c r="DIM52"/>
      <c r="DIN52"/>
      <c r="DIO52"/>
      <c r="DIP52"/>
      <c r="DIQ52"/>
      <c r="DIR52"/>
      <c r="DIS52"/>
      <c r="DIT52"/>
      <c r="DIU52"/>
      <c r="DIV52"/>
      <c r="DIW52"/>
      <c r="DIX52"/>
      <c r="DIY52"/>
      <c r="DIZ52"/>
      <c r="DJA52"/>
      <c r="DJB52"/>
      <c r="DJC52"/>
      <c r="DJD52"/>
      <c r="DJE52"/>
      <c r="DJF52"/>
      <c r="DJG52"/>
      <c r="DJH52"/>
      <c r="DJI52"/>
      <c r="DJJ52"/>
      <c r="DJK52"/>
      <c r="DJL52"/>
      <c r="DJM52"/>
      <c r="DJN52"/>
      <c r="DJO52"/>
      <c r="DJP52"/>
      <c r="DJQ52"/>
      <c r="DJR52"/>
      <c r="DJS52"/>
      <c r="DJT52"/>
      <c r="DJU52"/>
      <c r="DJV52"/>
      <c r="DJW52"/>
      <c r="DJX52"/>
      <c r="DJY52"/>
      <c r="DJZ52"/>
      <c r="DKA52"/>
      <c r="DKB52"/>
      <c r="DKC52"/>
      <c r="DKD52"/>
      <c r="DKE52"/>
      <c r="DKF52"/>
      <c r="DKG52"/>
      <c r="DKH52"/>
      <c r="DKI52"/>
      <c r="DKJ52"/>
      <c r="DKK52"/>
      <c r="DKL52"/>
      <c r="DKM52"/>
      <c r="DKN52"/>
      <c r="DKO52"/>
      <c r="DKP52"/>
      <c r="DKQ52"/>
      <c r="DKR52"/>
      <c r="DKS52"/>
      <c r="DKT52"/>
      <c r="DKU52"/>
      <c r="DKV52"/>
      <c r="DKW52"/>
      <c r="DKX52"/>
      <c r="DKY52"/>
      <c r="DKZ52"/>
      <c r="DLA52"/>
      <c r="DLB52"/>
      <c r="DLC52"/>
      <c r="DLD52"/>
      <c r="DLE52"/>
      <c r="DLF52"/>
      <c r="DLG52"/>
      <c r="DLH52"/>
      <c r="DLI52"/>
      <c r="DLJ52"/>
      <c r="DLK52"/>
      <c r="DLL52"/>
      <c r="DLM52"/>
      <c r="DLN52"/>
      <c r="DLO52"/>
      <c r="DLP52"/>
      <c r="DLQ52"/>
      <c r="DLR52"/>
      <c r="DLS52"/>
      <c r="DLT52"/>
      <c r="DLU52"/>
      <c r="DLV52"/>
      <c r="DLW52"/>
      <c r="DLX52"/>
      <c r="DLY52"/>
      <c r="DLZ52"/>
      <c r="DMA52"/>
      <c r="DMB52"/>
      <c r="DMC52"/>
      <c r="DMD52"/>
      <c r="DME52"/>
      <c r="DMF52"/>
      <c r="DMG52"/>
      <c r="DMH52"/>
      <c r="DMI52"/>
      <c r="DMJ52"/>
      <c r="DMK52"/>
      <c r="DML52"/>
      <c r="DMM52"/>
      <c r="DMN52"/>
      <c r="DMO52"/>
      <c r="DMP52"/>
      <c r="DMQ52"/>
      <c r="DMR52"/>
      <c r="DMS52"/>
      <c r="DMT52"/>
      <c r="DMU52"/>
      <c r="DMV52"/>
      <c r="DMW52"/>
      <c r="DMX52"/>
      <c r="DMY52"/>
      <c r="DMZ52"/>
      <c r="DNA52"/>
      <c r="DNB52"/>
      <c r="DNC52"/>
      <c r="DND52"/>
      <c r="DNE52"/>
      <c r="DNF52"/>
      <c r="DNG52"/>
      <c r="DNH52"/>
      <c r="DNI52"/>
      <c r="DNJ52"/>
      <c r="DNK52"/>
      <c r="DNL52"/>
      <c r="DNM52"/>
      <c r="DNN52"/>
      <c r="DNO52"/>
      <c r="DNP52"/>
      <c r="DNQ52"/>
      <c r="DNR52"/>
      <c r="DNS52"/>
      <c r="DNT52"/>
      <c r="DNU52"/>
      <c r="DNV52"/>
      <c r="DNW52"/>
      <c r="DNX52"/>
      <c r="DNY52"/>
      <c r="DNZ52"/>
      <c r="DOA52"/>
      <c r="DOB52"/>
      <c r="DOC52"/>
      <c r="DOD52"/>
      <c r="DOE52"/>
      <c r="DOF52"/>
      <c r="DOG52"/>
      <c r="DOH52"/>
      <c r="DOI52"/>
      <c r="DOJ52"/>
      <c r="DOK52"/>
      <c r="DOL52"/>
      <c r="DOM52"/>
      <c r="DON52"/>
      <c r="DOO52"/>
      <c r="DOP52"/>
      <c r="DOQ52"/>
      <c r="DOR52"/>
      <c r="DOS52"/>
      <c r="DOT52"/>
      <c r="DOU52"/>
      <c r="DOV52"/>
      <c r="DOW52"/>
      <c r="DOX52"/>
      <c r="DOY52"/>
      <c r="DOZ52"/>
      <c r="DPA52"/>
      <c r="DPB52"/>
      <c r="DPC52"/>
      <c r="DPD52"/>
      <c r="DPE52"/>
      <c r="DPF52"/>
      <c r="DPG52"/>
      <c r="DPH52"/>
      <c r="DPI52"/>
      <c r="DPJ52"/>
      <c r="DPK52"/>
      <c r="DPL52"/>
      <c r="DPM52"/>
      <c r="DPN52"/>
      <c r="DPO52"/>
      <c r="DPP52"/>
      <c r="DPQ52"/>
      <c r="DPR52"/>
      <c r="DPS52"/>
      <c r="DPT52"/>
      <c r="DPU52"/>
      <c r="DPV52"/>
      <c r="DPW52"/>
      <c r="DPX52"/>
      <c r="DPY52"/>
      <c r="DPZ52"/>
      <c r="DQA52"/>
      <c r="DQB52"/>
      <c r="DQC52"/>
      <c r="DQD52"/>
      <c r="DQE52"/>
      <c r="DQF52"/>
      <c r="DQG52"/>
      <c r="DQH52"/>
      <c r="DQI52"/>
      <c r="DQJ52"/>
      <c r="DQK52"/>
      <c r="DQL52"/>
      <c r="DQM52"/>
      <c r="DQN52"/>
      <c r="DQO52"/>
      <c r="DQP52"/>
      <c r="DQQ52"/>
      <c r="DQR52"/>
      <c r="DQS52"/>
      <c r="DQT52"/>
      <c r="DQU52"/>
      <c r="DQV52"/>
      <c r="DQW52"/>
      <c r="DQX52"/>
      <c r="DQY52"/>
      <c r="DQZ52"/>
      <c r="DRA52"/>
      <c r="DRB52"/>
      <c r="DRC52"/>
      <c r="DRD52"/>
      <c r="DRE52"/>
      <c r="DRF52"/>
      <c r="DRG52"/>
      <c r="DRH52"/>
      <c r="DRI52"/>
      <c r="DRJ52"/>
      <c r="DRK52"/>
      <c r="DRL52"/>
      <c r="DRM52"/>
      <c r="DRN52"/>
      <c r="DRO52"/>
      <c r="DRP52"/>
      <c r="DRQ52"/>
      <c r="DRR52"/>
      <c r="DRS52"/>
      <c r="DRT52"/>
      <c r="DRU52"/>
      <c r="DRV52"/>
      <c r="DRW52"/>
      <c r="DRX52"/>
      <c r="DRY52"/>
      <c r="DRZ52"/>
      <c r="DSA52"/>
      <c r="DSB52"/>
      <c r="DSC52"/>
      <c r="DSD52"/>
      <c r="DSE52"/>
      <c r="DSF52"/>
      <c r="DSG52"/>
      <c r="DSH52"/>
      <c r="DSI52"/>
      <c r="DSJ52"/>
      <c r="DSK52"/>
      <c r="DSL52"/>
      <c r="DSM52"/>
      <c r="DSN52"/>
      <c r="DSO52"/>
      <c r="DSP52"/>
      <c r="DSQ52"/>
      <c r="DSR52"/>
      <c r="DSS52"/>
      <c r="DST52"/>
      <c r="DSU52"/>
      <c r="DSV52"/>
      <c r="DSW52"/>
      <c r="DSX52"/>
      <c r="DSY52"/>
      <c r="DSZ52"/>
      <c r="DTA52"/>
      <c r="DTB52"/>
      <c r="DTC52"/>
      <c r="DTD52"/>
      <c r="DTE52"/>
      <c r="DTF52"/>
      <c r="DTG52"/>
      <c r="DTH52"/>
      <c r="DTI52"/>
      <c r="DTJ52"/>
      <c r="DTK52"/>
      <c r="DTL52"/>
      <c r="DTM52"/>
      <c r="DTN52"/>
      <c r="DTO52"/>
      <c r="DTP52"/>
      <c r="DTQ52"/>
      <c r="DTR52"/>
      <c r="DTS52"/>
      <c r="DTT52"/>
      <c r="DTU52"/>
      <c r="DTV52"/>
      <c r="DTW52"/>
      <c r="DTX52"/>
      <c r="DTY52"/>
      <c r="DTZ52"/>
      <c r="DUA52"/>
      <c r="DUB52"/>
      <c r="DUC52"/>
      <c r="DUD52"/>
      <c r="DUE52"/>
      <c r="DUF52"/>
      <c r="DUG52"/>
      <c r="DUH52"/>
      <c r="DUI52"/>
      <c r="DUJ52"/>
      <c r="DUK52"/>
      <c r="DUL52"/>
      <c r="DUM52"/>
      <c r="DUN52"/>
      <c r="DUO52"/>
      <c r="DUP52"/>
      <c r="DUQ52"/>
      <c r="DUR52"/>
      <c r="DUS52"/>
      <c r="DUT52"/>
      <c r="DUU52"/>
      <c r="DUV52"/>
      <c r="DUW52"/>
      <c r="DUX52"/>
      <c r="DUY52"/>
      <c r="DUZ52"/>
      <c r="DVA52"/>
      <c r="DVB52"/>
      <c r="DVC52"/>
      <c r="DVD52"/>
      <c r="DVE52"/>
      <c r="DVF52"/>
      <c r="DVG52"/>
      <c r="DVH52"/>
      <c r="DVI52"/>
      <c r="DVJ52"/>
      <c r="DVK52"/>
      <c r="DVL52"/>
      <c r="DVM52"/>
      <c r="DVN52"/>
      <c r="DVO52"/>
      <c r="DVP52"/>
      <c r="DVQ52"/>
      <c r="DVR52"/>
      <c r="DVS52"/>
      <c r="DVT52"/>
      <c r="DVU52"/>
      <c r="DVV52"/>
      <c r="DVW52"/>
      <c r="DVX52"/>
      <c r="DVY52"/>
      <c r="DVZ52"/>
      <c r="DWA52"/>
      <c r="DWB52"/>
      <c r="DWC52"/>
      <c r="DWD52"/>
      <c r="DWE52"/>
      <c r="DWF52"/>
      <c r="DWG52"/>
      <c r="DWH52"/>
      <c r="DWI52"/>
      <c r="DWJ52"/>
      <c r="DWK52"/>
      <c r="DWL52"/>
      <c r="DWM52"/>
      <c r="DWN52"/>
      <c r="DWO52"/>
      <c r="DWP52"/>
      <c r="DWQ52"/>
      <c r="DWR52"/>
      <c r="DWS52"/>
      <c r="DWT52"/>
      <c r="DWU52"/>
      <c r="DWV52"/>
      <c r="DWW52"/>
      <c r="DWX52"/>
      <c r="DWY52"/>
      <c r="DWZ52"/>
      <c r="DXA52"/>
      <c r="DXB52"/>
      <c r="DXC52"/>
      <c r="DXD52"/>
      <c r="DXE52"/>
      <c r="DXF52"/>
      <c r="DXG52"/>
      <c r="DXH52"/>
      <c r="DXI52"/>
      <c r="DXJ52"/>
      <c r="DXK52"/>
      <c r="DXL52"/>
      <c r="DXM52"/>
      <c r="DXN52"/>
      <c r="DXO52"/>
      <c r="DXP52"/>
      <c r="DXQ52"/>
      <c r="DXR52"/>
      <c r="DXS52"/>
      <c r="DXT52"/>
      <c r="DXU52"/>
      <c r="DXV52"/>
      <c r="DXW52"/>
      <c r="DXX52"/>
      <c r="DXY52"/>
      <c r="DXZ52"/>
      <c r="DYA52"/>
      <c r="DYB52"/>
      <c r="DYC52"/>
      <c r="DYD52"/>
      <c r="DYE52"/>
      <c r="DYF52"/>
      <c r="DYG52"/>
      <c r="DYH52"/>
      <c r="DYI52"/>
      <c r="DYJ52"/>
      <c r="DYK52"/>
      <c r="DYL52"/>
      <c r="DYM52"/>
      <c r="DYN52"/>
      <c r="DYO52"/>
      <c r="DYP52"/>
      <c r="DYQ52"/>
      <c r="DYR52"/>
      <c r="DYS52"/>
      <c r="DYT52"/>
      <c r="DYU52"/>
      <c r="DYV52"/>
      <c r="DYW52"/>
      <c r="DYX52"/>
      <c r="DYY52"/>
      <c r="DYZ52"/>
      <c r="DZA52"/>
      <c r="DZB52"/>
      <c r="DZC52"/>
      <c r="DZD52"/>
      <c r="DZE52"/>
      <c r="DZF52"/>
      <c r="DZG52"/>
      <c r="DZH52"/>
      <c r="DZI52"/>
      <c r="DZJ52"/>
      <c r="DZK52"/>
      <c r="DZL52"/>
      <c r="DZM52"/>
      <c r="DZN52"/>
      <c r="DZO52"/>
      <c r="DZP52"/>
      <c r="DZQ52"/>
      <c r="DZR52"/>
      <c r="DZS52"/>
      <c r="DZT52"/>
      <c r="DZU52"/>
      <c r="DZV52"/>
      <c r="DZW52"/>
      <c r="DZX52"/>
      <c r="DZY52"/>
      <c r="DZZ52"/>
      <c r="EAA52"/>
      <c r="EAB52"/>
      <c r="EAC52"/>
      <c r="EAD52"/>
      <c r="EAE52"/>
      <c r="EAF52"/>
      <c r="EAG52"/>
      <c r="EAH52"/>
      <c r="EAI52"/>
      <c r="EAJ52"/>
      <c r="EAK52"/>
      <c r="EAL52"/>
      <c r="EAM52"/>
      <c r="EAN52"/>
      <c r="EAO52"/>
      <c r="EAP52"/>
      <c r="EAQ52"/>
      <c r="EAR52"/>
      <c r="EAS52"/>
      <c r="EAT52"/>
      <c r="EAU52"/>
      <c r="EAV52"/>
      <c r="EAW52"/>
      <c r="EAX52"/>
      <c r="EAY52"/>
      <c r="EAZ52"/>
      <c r="EBA52"/>
      <c r="EBB52"/>
      <c r="EBC52"/>
      <c r="EBD52"/>
      <c r="EBE52"/>
      <c r="EBF52"/>
      <c r="EBG52"/>
      <c r="EBH52"/>
      <c r="EBI52"/>
      <c r="EBJ52"/>
      <c r="EBK52"/>
      <c r="EBL52"/>
      <c r="EBM52"/>
      <c r="EBN52"/>
      <c r="EBO52"/>
      <c r="EBP52"/>
      <c r="EBQ52"/>
      <c r="EBR52"/>
      <c r="EBS52"/>
      <c r="EBT52"/>
      <c r="EBU52"/>
      <c r="EBV52"/>
      <c r="EBW52"/>
      <c r="EBX52"/>
      <c r="EBY52"/>
      <c r="EBZ52"/>
      <c r="ECA52"/>
      <c r="ECB52"/>
      <c r="ECC52"/>
      <c r="ECD52"/>
      <c r="ECE52"/>
      <c r="ECF52"/>
      <c r="ECG52"/>
      <c r="ECH52"/>
      <c r="ECI52"/>
      <c r="ECJ52"/>
      <c r="ECK52"/>
      <c r="ECL52"/>
      <c r="ECM52"/>
      <c r="ECN52"/>
      <c r="ECO52"/>
      <c r="ECP52"/>
      <c r="ECQ52"/>
      <c r="ECR52"/>
      <c r="ECS52"/>
      <c r="ECT52"/>
      <c r="ECU52"/>
      <c r="ECV52"/>
      <c r="ECW52"/>
      <c r="ECX52"/>
      <c r="ECY52"/>
      <c r="ECZ52"/>
      <c r="EDA52"/>
      <c r="EDB52"/>
      <c r="EDC52"/>
      <c r="EDD52"/>
      <c r="EDE52"/>
      <c r="EDF52"/>
      <c r="EDG52"/>
      <c r="EDH52"/>
      <c r="EDI52"/>
      <c r="EDJ52"/>
      <c r="EDK52"/>
      <c r="EDL52"/>
      <c r="EDM52"/>
      <c r="EDN52"/>
      <c r="EDO52"/>
      <c r="EDP52"/>
      <c r="EDQ52"/>
      <c r="EDR52"/>
      <c r="EDS52"/>
      <c r="EDT52"/>
      <c r="EDU52"/>
      <c r="EDV52"/>
      <c r="EDW52"/>
      <c r="EDX52"/>
      <c r="EDY52"/>
      <c r="EDZ52"/>
      <c r="EEA52"/>
      <c r="EEB52"/>
      <c r="EEC52"/>
      <c r="EED52"/>
      <c r="EEE52"/>
      <c r="EEF52"/>
      <c r="EEG52"/>
      <c r="EEH52"/>
      <c r="EEI52"/>
      <c r="EEJ52"/>
      <c r="EEK52"/>
      <c r="EEL52"/>
      <c r="EEM52"/>
      <c r="EEN52"/>
      <c r="EEO52"/>
      <c r="EEP52"/>
      <c r="EEQ52"/>
      <c r="EER52"/>
      <c r="EES52"/>
      <c r="EET52"/>
      <c r="EEU52"/>
      <c r="EEV52"/>
      <c r="EEW52"/>
      <c r="EEX52"/>
      <c r="EEY52"/>
      <c r="EEZ52"/>
      <c r="EFA52"/>
      <c r="EFB52"/>
      <c r="EFC52"/>
      <c r="EFD52"/>
      <c r="EFE52"/>
      <c r="EFF52"/>
      <c r="EFG52"/>
      <c r="EFH52"/>
      <c r="EFI52"/>
      <c r="EFJ52"/>
      <c r="EFK52"/>
      <c r="EFL52"/>
      <c r="EFM52"/>
      <c r="EFN52"/>
      <c r="EFO52"/>
      <c r="EFP52"/>
      <c r="EFQ52"/>
      <c r="EFR52"/>
      <c r="EFS52"/>
      <c r="EFT52"/>
      <c r="EFU52"/>
      <c r="EFV52"/>
      <c r="EFW52"/>
      <c r="EFX52"/>
      <c r="EFY52"/>
      <c r="EFZ52"/>
      <c r="EGA52"/>
      <c r="EGB52"/>
      <c r="EGC52"/>
      <c r="EGD52"/>
      <c r="EGE52"/>
      <c r="EGF52"/>
      <c r="EGG52"/>
      <c r="EGH52"/>
      <c r="EGI52"/>
      <c r="EGJ52"/>
      <c r="EGK52"/>
      <c r="EGL52"/>
      <c r="EGM52"/>
      <c r="EGN52"/>
      <c r="EGO52"/>
      <c r="EGP52"/>
      <c r="EGQ52"/>
      <c r="EGR52"/>
      <c r="EGS52"/>
      <c r="EGT52"/>
      <c r="EGU52"/>
      <c r="EGV52"/>
      <c r="EGW52"/>
      <c r="EGX52"/>
      <c r="EGY52"/>
      <c r="EGZ52"/>
      <c r="EHA52"/>
      <c r="EHB52"/>
      <c r="EHC52"/>
      <c r="EHD52"/>
      <c r="EHE52"/>
      <c r="EHF52"/>
      <c r="EHG52"/>
      <c r="EHH52"/>
      <c r="EHI52"/>
      <c r="EHJ52"/>
      <c r="EHK52"/>
      <c r="EHL52"/>
      <c r="EHM52"/>
      <c r="EHN52"/>
      <c r="EHO52"/>
      <c r="EHP52"/>
      <c r="EHQ52"/>
      <c r="EHR52"/>
      <c r="EHS52"/>
      <c r="EHT52"/>
      <c r="EHU52"/>
      <c r="EHV52"/>
      <c r="EHW52"/>
      <c r="EHX52"/>
      <c r="EHY52"/>
      <c r="EHZ52"/>
      <c r="EIA52"/>
      <c r="EIB52"/>
      <c r="EIC52"/>
      <c r="EID52"/>
      <c r="EIE52"/>
      <c r="EIF52"/>
      <c r="EIG52"/>
      <c r="EIH52"/>
      <c r="EII52"/>
      <c r="EIJ52"/>
      <c r="EIK52"/>
      <c r="EIL52"/>
      <c r="EIM52"/>
      <c r="EIN52"/>
      <c r="EIO52"/>
      <c r="EIP52"/>
      <c r="EIQ52"/>
      <c r="EIR52"/>
      <c r="EIS52"/>
      <c r="EIT52"/>
      <c r="EIU52"/>
      <c r="EIV52"/>
      <c r="EIW52"/>
      <c r="EIX52"/>
      <c r="EIY52"/>
      <c r="EIZ52"/>
      <c r="EJA52"/>
      <c r="EJB52"/>
      <c r="EJC52"/>
      <c r="EJD52"/>
      <c r="EJE52"/>
      <c r="EJF52"/>
      <c r="EJG52"/>
      <c r="EJH52"/>
      <c r="EJI52"/>
      <c r="EJJ52"/>
      <c r="EJK52"/>
      <c r="EJL52"/>
      <c r="EJM52"/>
      <c r="EJN52"/>
      <c r="EJO52"/>
      <c r="EJP52"/>
      <c r="EJQ52"/>
      <c r="EJR52"/>
      <c r="EJS52"/>
      <c r="EJT52"/>
      <c r="EJU52"/>
      <c r="EJV52"/>
      <c r="EJW52"/>
      <c r="EJX52"/>
      <c r="EJY52"/>
      <c r="EJZ52"/>
      <c r="EKA52"/>
      <c r="EKB52"/>
      <c r="EKC52"/>
      <c r="EKD52"/>
      <c r="EKE52"/>
      <c r="EKF52"/>
      <c r="EKG52"/>
      <c r="EKH52"/>
      <c r="EKI52"/>
      <c r="EKJ52"/>
      <c r="EKK52"/>
      <c r="EKL52"/>
      <c r="EKM52"/>
      <c r="EKN52"/>
      <c r="EKO52"/>
      <c r="EKP52"/>
      <c r="EKQ52"/>
      <c r="EKR52"/>
      <c r="EKS52"/>
      <c r="EKT52"/>
      <c r="EKU52"/>
      <c r="EKV52"/>
      <c r="EKW52"/>
      <c r="EKX52"/>
      <c r="EKY52"/>
      <c r="EKZ52"/>
      <c r="ELA52"/>
      <c r="ELB52"/>
      <c r="ELC52"/>
      <c r="ELD52"/>
      <c r="ELE52"/>
      <c r="ELF52"/>
      <c r="ELG52"/>
      <c r="ELH52"/>
      <c r="ELI52"/>
      <c r="ELJ52"/>
      <c r="ELK52"/>
      <c r="ELL52"/>
      <c r="ELM52"/>
      <c r="ELN52"/>
      <c r="ELO52"/>
      <c r="ELP52"/>
      <c r="ELQ52"/>
      <c r="ELR52"/>
      <c r="ELS52"/>
      <c r="ELT52"/>
      <c r="ELU52"/>
      <c r="ELV52"/>
      <c r="ELW52"/>
      <c r="ELX52"/>
      <c r="ELY52"/>
      <c r="ELZ52"/>
      <c r="EMA52"/>
      <c r="EMB52"/>
      <c r="EMC52"/>
      <c r="EMD52"/>
      <c r="EME52"/>
      <c r="EMF52"/>
      <c r="EMG52"/>
      <c r="EMH52"/>
      <c r="EMI52"/>
      <c r="EMJ52"/>
      <c r="EMK52"/>
      <c r="EML52"/>
      <c r="EMM52"/>
      <c r="EMN52"/>
      <c r="EMO52"/>
      <c r="EMP52"/>
      <c r="EMQ52"/>
      <c r="EMR52"/>
      <c r="EMS52"/>
      <c r="EMT52"/>
      <c r="EMU52"/>
      <c r="EMV52"/>
      <c r="EMW52"/>
      <c r="EMX52"/>
      <c r="EMY52"/>
      <c r="EMZ52"/>
      <c r="ENA52"/>
      <c r="ENB52"/>
      <c r="ENC52"/>
      <c r="END52"/>
      <c r="ENE52"/>
      <c r="ENF52"/>
      <c r="ENG52"/>
      <c r="ENH52"/>
      <c r="ENI52"/>
      <c r="ENJ52"/>
      <c r="ENK52"/>
      <c r="ENL52"/>
      <c r="ENM52"/>
      <c r="ENN52"/>
      <c r="ENO52"/>
      <c r="ENP52"/>
      <c r="ENQ52"/>
      <c r="ENR52"/>
      <c r="ENS52"/>
      <c r="ENT52"/>
      <c r="ENU52"/>
      <c r="ENV52"/>
      <c r="ENW52"/>
      <c r="ENX52"/>
      <c r="ENY52"/>
      <c r="ENZ52"/>
      <c r="EOA52"/>
      <c r="EOB52"/>
      <c r="EOC52"/>
      <c r="EOD52"/>
      <c r="EOE52"/>
      <c r="EOF52"/>
      <c r="EOG52"/>
      <c r="EOH52"/>
      <c r="EOI52"/>
      <c r="EOJ52"/>
      <c r="EOK52"/>
      <c r="EOL52"/>
      <c r="EOM52"/>
      <c r="EON52"/>
      <c r="EOO52"/>
      <c r="EOP52"/>
      <c r="EOQ52"/>
      <c r="EOR52"/>
      <c r="EOS52"/>
      <c r="EOT52"/>
      <c r="EOU52"/>
      <c r="EOV52"/>
      <c r="EOW52"/>
      <c r="EOX52"/>
      <c r="EOY52"/>
      <c r="EOZ52"/>
      <c r="EPA52"/>
      <c r="EPB52"/>
      <c r="EPC52"/>
      <c r="EPD52"/>
      <c r="EPE52"/>
      <c r="EPF52"/>
      <c r="EPG52"/>
      <c r="EPH52"/>
      <c r="EPI52"/>
      <c r="EPJ52"/>
      <c r="EPK52"/>
      <c r="EPL52"/>
      <c r="EPM52"/>
      <c r="EPN52"/>
      <c r="EPO52"/>
      <c r="EPP52"/>
      <c r="EPQ52"/>
      <c r="EPR52"/>
      <c r="EPS52"/>
      <c r="EPT52"/>
      <c r="EPU52"/>
      <c r="EPV52"/>
      <c r="EPW52"/>
      <c r="EPX52"/>
      <c r="EPY52"/>
      <c r="EPZ52"/>
      <c r="EQA52"/>
      <c r="EQB52"/>
      <c r="EQC52"/>
      <c r="EQD52"/>
      <c r="EQE52"/>
      <c r="EQF52"/>
      <c r="EQG52"/>
      <c r="EQH52"/>
      <c r="EQI52"/>
      <c r="EQJ52"/>
      <c r="EQK52"/>
      <c r="EQL52"/>
      <c r="EQM52"/>
      <c r="EQN52"/>
      <c r="EQO52"/>
      <c r="EQP52"/>
      <c r="EQQ52"/>
      <c r="EQR52"/>
      <c r="EQS52"/>
      <c r="EQT52"/>
      <c r="EQU52"/>
      <c r="EQV52"/>
      <c r="EQW52"/>
      <c r="EQX52"/>
      <c r="EQY52"/>
      <c r="EQZ52"/>
      <c r="ERA52"/>
      <c r="ERB52"/>
      <c r="ERC52"/>
      <c r="ERD52"/>
      <c r="ERE52"/>
      <c r="ERF52"/>
      <c r="ERG52"/>
      <c r="ERH52"/>
      <c r="ERI52"/>
      <c r="ERJ52"/>
      <c r="ERK52"/>
      <c r="ERL52"/>
      <c r="ERM52"/>
      <c r="ERN52"/>
      <c r="ERO52"/>
      <c r="ERP52"/>
      <c r="ERQ52"/>
      <c r="ERR52"/>
      <c r="ERS52"/>
      <c r="ERT52"/>
      <c r="ERU52"/>
      <c r="ERV52"/>
      <c r="ERW52"/>
      <c r="ERX52"/>
      <c r="ERY52"/>
      <c r="ERZ52"/>
      <c r="ESA52"/>
      <c r="ESB52"/>
      <c r="ESC52"/>
      <c r="ESD52"/>
      <c r="ESE52"/>
      <c r="ESF52"/>
      <c r="ESG52"/>
      <c r="ESH52"/>
      <c r="ESI52"/>
      <c r="ESJ52"/>
      <c r="ESK52"/>
      <c r="ESL52"/>
      <c r="ESM52"/>
      <c r="ESN52"/>
      <c r="ESO52"/>
      <c r="ESP52"/>
      <c r="ESQ52"/>
      <c r="ESR52"/>
      <c r="ESS52"/>
      <c r="EST52"/>
      <c r="ESU52"/>
      <c r="ESV52"/>
      <c r="ESW52"/>
      <c r="ESX52"/>
      <c r="ESY52"/>
      <c r="ESZ52"/>
      <c r="ETA52"/>
      <c r="ETB52"/>
      <c r="ETC52"/>
      <c r="ETD52"/>
      <c r="ETE52"/>
      <c r="ETF52"/>
      <c r="ETG52"/>
      <c r="ETH52"/>
      <c r="ETI52"/>
      <c r="ETJ52"/>
      <c r="ETK52"/>
      <c r="ETL52"/>
      <c r="ETM52"/>
      <c r="ETN52"/>
      <c r="ETO52"/>
      <c r="ETP52"/>
      <c r="ETQ52"/>
      <c r="ETR52"/>
      <c r="ETS52"/>
      <c r="ETT52"/>
      <c r="ETU52"/>
      <c r="ETV52"/>
      <c r="ETW52"/>
      <c r="ETX52"/>
      <c r="ETY52"/>
      <c r="ETZ52"/>
      <c r="EUA52"/>
      <c r="EUB52"/>
      <c r="EUC52"/>
      <c r="EUD52"/>
      <c r="EUE52"/>
      <c r="EUF52"/>
      <c r="EUG52"/>
      <c r="EUH52"/>
      <c r="EUI52"/>
      <c r="EUJ52"/>
      <c r="EUK52"/>
      <c r="EUL52"/>
      <c r="EUM52"/>
      <c r="EUN52"/>
      <c r="EUO52"/>
      <c r="EUP52"/>
      <c r="EUQ52"/>
      <c r="EUR52"/>
      <c r="EUS52"/>
      <c r="EUT52"/>
      <c r="EUU52"/>
      <c r="EUV52"/>
      <c r="EUW52"/>
      <c r="EUX52"/>
      <c r="EUY52"/>
      <c r="EUZ52"/>
      <c r="EVA52"/>
      <c r="EVB52"/>
      <c r="EVC52"/>
      <c r="EVD52"/>
      <c r="EVE52"/>
      <c r="EVF52"/>
      <c r="EVG52"/>
      <c r="EVH52"/>
      <c r="EVI52"/>
      <c r="EVJ52"/>
      <c r="EVK52"/>
      <c r="EVL52"/>
      <c r="EVM52"/>
      <c r="EVN52"/>
      <c r="EVO52"/>
      <c r="EVP52"/>
      <c r="EVQ52"/>
      <c r="EVR52"/>
      <c r="EVS52"/>
      <c r="EVT52"/>
      <c r="EVU52"/>
      <c r="EVV52"/>
      <c r="EVW52"/>
      <c r="EVX52"/>
      <c r="EVY52"/>
      <c r="EVZ52"/>
      <c r="EWA52"/>
      <c r="EWB52"/>
      <c r="EWC52"/>
      <c r="EWD52"/>
      <c r="EWE52"/>
      <c r="EWF52"/>
      <c r="EWG52"/>
      <c r="EWH52"/>
      <c r="EWI52"/>
      <c r="EWJ52"/>
      <c r="EWK52"/>
      <c r="EWL52"/>
      <c r="EWM52"/>
      <c r="EWN52"/>
      <c r="EWO52"/>
      <c r="EWP52"/>
      <c r="EWQ52"/>
      <c r="EWR52"/>
      <c r="EWS52"/>
      <c r="EWT52"/>
      <c r="EWU52"/>
      <c r="EWV52"/>
      <c r="EWW52"/>
      <c r="EWX52"/>
      <c r="EWY52"/>
      <c r="EWZ52"/>
      <c r="EXA52"/>
      <c r="EXB52"/>
      <c r="EXC52"/>
      <c r="EXD52"/>
      <c r="EXE52"/>
      <c r="EXF52"/>
      <c r="EXG52"/>
      <c r="EXH52"/>
      <c r="EXI52"/>
      <c r="EXJ52"/>
      <c r="EXK52"/>
      <c r="EXL52"/>
      <c r="EXM52"/>
      <c r="EXN52"/>
      <c r="EXO52"/>
      <c r="EXP52"/>
      <c r="EXQ52"/>
      <c r="EXR52"/>
      <c r="EXS52"/>
      <c r="EXT52"/>
      <c r="EXU52"/>
      <c r="EXV52"/>
      <c r="EXW52"/>
      <c r="EXX52"/>
      <c r="EXY52"/>
      <c r="EXZ52"/>
      <c r="EYA52"/>
      <c r="EYB52"/>
      <c r="EYC52"/>
      <c r="EYD52"/>
      <c r="EYE52"/>
      <c r="EYF52"/>
      <c r="EYG52"/>
      <c r="EYH52"/>
      <c r="EYI52"/>
      <c r="EYJ52"/>
      <c r="EYK52"/>
      <c r="EYL52"/>
      <c r="EYM52"/>
      <c r="EYN52"/>
      <c r="EYO52"/>
      <c r="EYP52"/>
      <c r="EYQ52"/>
      <c r="EYR52"/>
      <c r="EYS52"/>
      <c r="EYT52"/>
      <c r="EYU52"/>
      <c r="EYV52"/>
      <c r="EYW52"/>
      <c r="EYX52"/>
      <c r="EYY52"/>
      <c r="EYZ52"/>
      <c r="EZA52"/>
      <c r="EZB52"/>
      <c r="EZC52"/>
      <c r="EZD52"/>
      <c r="EZE52"/>
      <c r="EZF52"/>
      <c r="EZG52"/>
      <c r="EZH52"/>
      <c r="EZI52"/>
      <c r="EZJ52"/>
      <c r="EZK52"/>
      <c r="EZL52"/>
      <c r="EZM52"/>
      <c r="EZN52"/>
      <c r="EZO52"/>
      <c r="EZP52"/>
      <c r="EZQ52"/>
      <c r="EZR52"/>
      <c r="EZS52"/>
      <c r="EZT52"/>
      <c r="EZU52"/>
      <c r="EZV52"/>
      <c r="EZW52"/>
      <c r="EZX52"/>
      <c r="EZY52"/>
      <c r="EZZ52"/>
      <c r="FAA52"/>
      <c r="FAB52"/>
      <c r="FAC52"/>
      <c r="FAD52"/>
      <c r="FAE52"/>
      <c r="FAF52"/>
      <c r="FAG52"/>
      <c r="FAH52"/>
      <c r="FAI52"/>
      <c r="FAJ52"/>
      <c r="FAK52"/>
      <c r="FAL52"/>
      <c r="FAM52"/>
      <c r="FAN52"/>
      <c r="FAO52"/>
      <c r="FAP52"/>
      <c r="FAQ52"/>
      <c r="FAR52"/>
      <c r="FAS52"/>
      <c r="FAT52"/>
      <c r="FAU52"/>
      <c r="FAV52"/>
      <c r="FAW52"/>
      <c r="FAX52"/>
      <c r="FAY52"/>
      <c r="FAZ52"/>
      <c r="FBA52"/>
      <c r="FBB52"/>
      <c r="FBC52"/>
      <c r="FBD52"/>
      <c r="FBE52"/>
      <c r="FBF52"/>
      <c r="FBG52"/>
      <c r="FBH52"/>
      <c r="FBI52"/>
      <c r="FBJ52"/>
      <c r="FBK52"/>
      <c r="FBL52"/>
      <c r="FBM52"/>
      <c r="FBN52"/>
      <c r="FBO52"/>
      <c r="FBP52"/>
      <c r="FBQ52"/>
      <c r="FBR52"/>
      <c r="FBS52"/>
      <c r="FBT52"/>
      <c r="FBU52"/>
      <c r="FBV52"/>
      <c r="FBW52"/>
      <c r="FBX52"/>
      <c r="FBY52"/>
      <c r="FBZ52"/>
      <c r="FCA52"/>
      <c r="FCB52"/>
      <c r="FCC52"/>
      <c r="FCD52"/>
      <c r="FCE52"/>
      <c r="FCF52"/>
      <c r="FCG52"/>
      <c r="FCH52"/>
      <c r="FCI52"/>
      <c r="FCJ52"/>
      <c r="FCK52"/>
      <c r="FCL52"/>
      <c r="FCM52"/>
      <c r="FCN52"/>
      <c r="FCO52"/>
      <c r="FCP52"/>
      <c r="FCQ52"/>
      <c r="FCR52"/>
      <c r="FCS52"/>
      <c r="FCT52"/>
      <c r="FCU52"/>
      <c r="FCV52"/>
      <c r="FCW52"/>
      <c r="FCX52"/>
      <c r="FCY52"/>
      <c r="FCZ52"/>
      <c r="FDA52"/>
      <c r="FDB52"/>
      <c r="FDC52"/>
      <c r="FDD52"/>
      <c r="FDE52"/>
      <c r="FDF52"/>
      <c r="FDG52"/>
      <c r="FDH52"/>
      <c r="FDI52"/>
      <c r="FDJ52"/>
      <c r="FDK52"/>
      <c r="FDL52"/>
      <c r="FDM52"/>
      <c r="FDN52"/>
      <c r="FDO52"/>
      <c r="FDP52"/>
      <c r="FDQ52"/>
      <c r="FDR52"/>
      <c r="FDS52"/>
      <c r="FDT52"/>
      <c r="FDU52"/>
      <c r="FDV52"/>
      <c r="FDW52"/>
      <c r="FDX52"/>
      <c r="FDY52"/>
      <c r="FDZ52"/>
      <c r="FEA52"/>
      <c r="FEB52"/>
      <c r="FEC52"/>
      <c r="FED52"/>
      <c r="FEE52"/>
      <c r="FEF52"/>
      <c r="FEG52"/>
      <c r="FEH52"/>
      <c r="FEI52"/>
      <c r="FEJ52"/>
      <c r="FEK52"/>
      <c r="FEL52"/>
      <c r="FEM52"/>
      <c r="FEN52"/>
      <c r="FEO52"/>
      <c r="FEP52"/>
      <c r="FEQ52"/>
      <c r="FER52"/>
      <c r="FES52"/>
      <c r="FET52"/>
      <c r="FEU52"/>
      <c r="FEV52"/>
      <c r="FEW52"/>
      <c r="FEX52"/>
      <c r="FEY52"/>
      <c r="FEZ52"/>
      <c r="FFA52"/>
      <c r="FFB52"/>
      <c r="FFC52"/>
      <c r="FFD52"/>
      <c r="FFE52"/>
      <c r="FFF52"/>
      <c r="FFG52"/>
      <c r="FFH52"/>
      <c r="FFI52"/>
      <c r="FFJ52"/>
      <c r="FFK52"/>
      <c r="FFL52"/>
      <c r="FFM52"/>
      <c r="FFN52"/>
      <c r="FFO52"/>
      <c r="FFP52"/>
      <c r="FFQ52"/>
      <c r="FFR52"/>
      <c r="FFS52"/>
      <c r="FFT52"/>
      <c r="FFU52"/>
      <c r="FFV52"/>
      <c r="FFW52"/>
      <c r="FFX52"/>
      <c r="FFY52"/>
      <c r="FFZ52"/>
      <c r="FGA52"/>
      <c r="FGB52"/>
      <c r="FGC52"/>
      <c r="FGD52"/>
      <c r="FGE52"/>
      <c r="FGF52"/>
      <c r="FGG52"/>
      <c r="FGH52"/>
      <c r="FGI52"/>
      <c r="FGJ52"/>
      <c r="FGK52"/>
      <c r="FGL52"/>
      <c r="FGM52"/>
      <c r="FGN52"/>
      <c r="FGO52"/>
      <c r="FGP52"/>
      <c r="FGQ52"/>
      <c r="FGR52"/>
      <c r="FGS52"/>
      <c r="FGT52"/>
      <c r="FGU52"/>
      <c r="FGV52"/>
      <c r="FGW52"/>
      <c r="FGX52"/>
      <c r="FGY52"/>
      <c r="FGZ52"/>
      <c r="FHA52"/>
      <c r="FHB52"/>
      <c r="FHC52"/>
      <c r="FHD52"/>
      <c r="FHE52"/>
      <c r="FHF52"/>
      <c r="FHG52"/>
      <c r="FHH52"/>
      <c r="FHI52"/>
      <c r="FHJ52"/>
      <c r="FHK52"/>
      <c r="FHL52"/>
      <c r="FHM52"/>
      <c r="FHN52"/>
      <c r="FHO52"/>
      <c r="FHP52"/>
      <c r="FHQ52"/>
      <c r="FHR52"/>
      <c r="FHS52"/>
      <c r="FHT52"/>
      <c r="FHU52"/>
      <c r="FHV52"/>
      <c r="FHW52"/>
      <c r="FHX52"/>
      <c r="FHY52"/>
      <c r="FHZ52"/>
      <c r="FIA52"/>
      <c r="FIB52"/>
      <c r="FIC52"/>
      <c r="FID52"/>
      <c r="FIE52"/>
      <c r="FIF52"/>
      <c r="FIG52"/>
      <c r="FIH52"/>
      <c r="FII52"/>
      <c r="FIJ52"/>
      <c r="FIK52"/>
      <c r="FIL52"/>
      <c r="FIM52"/>
      <c r="FIN52"/>
      <c r="FIO52"/>
      <c r="FIP52"/>
      <c r="FIQ52"/>
      <c r="FIR52"/>
      <c r="FIS52"/>
      <c r="FIT52"/>
      <c r="FIU52"/>
      <c r="FIV52"/>
      <c r="FIW52"/>
      <c r="FIX52"/>
      <c r="FIY52"/>
      <c r="FIZ52"/>
      <c r="FJA52"/>
      <c r="FJB52"/>
      <c r="FJC52"/>
      <c r="FJD52"/>
      <c r="FJE52"/>
      <c r="FJF52"/>
      <c r="FJG52"/>
      <c r="FJH52"/>
      <c r="FJI52"/>
      <c r="FJJ52"/>
      <c r="FJK52"/>
      <c r="FJL52"/>
      <c r="FJM52"/>
      <c r="FJN52"/>
      <c r="FJO52"/>
      <c r="FJP52"/>
      <c r="FJQ52"/>
      <c r="FJR52"/>
      <c r="FJS52"/>
      <c r="FJT52"/>
      <c r="FJU52"/>
      <c r="FJV52"/>
      <c r="FJW52"/>
      <c r="FJX52"/>
      <c r="FJY52"/>
      <c r="FJZ52"/>
      <c r="FKA52"/>
      <c r="FKB52"/>
      <c r="FKC52"/>
      <c r="FKD52"/>
      <c r="FKE52"/>
      <c r="FKF52"/>
      <c r="FKG52"/>
      <c r="FKH52"/>
      <c r="FKI52"/>
      <c r="FKJ52"/>
      <c r="FKK52"/>
      <c r="FKL52"/>
      <c r="FKM52"/>
      <c r="FKN52"/>
      <c r="FKO52"/>
      <c r="FKP52"/>
      <c r="FKQ52"/>
      <c r="FKR52"/>
      <c r="FKS52"/>
      <c r="FKT52"/>
      <c r="FKU52"/>
      <c r="FKV52"/>
      <c r="FKW52"/>
      <c r="FKX52"/>
      <c r="FKY52"/>
      <c r="FKZ52"/>
      <c r="FLA52"/>
      <c r="FLB52"/>
      <c r="FLC52"/>
      <c r="FLD52"/>
      <c r="FLE52"/>
      <c r="FLF52"/>
      <c r="FLG52"/>
      <c r="FLH52"/>
      <c r="FLI52"/>
      <c r="FLJ52"/>
      <c r="FLK52"/>
      <c r="FLL52"/>
      <c r="FLM52"/>
      <c r="FLN52"/>
      <c r="FLO52"/>
      <c r="FLP52"/>
      <c r="FLQ52"/>
      <c r="FLR52"/>
      <c r="FLS52"/>
      <c r="FLT52"/>
      <c r="FLU52"/>
      <c r="FLV52"/>
      <c r="FLW52"/>
      <c r="FLX52"/>
      <c r="FLY52"/>
      <c r="FLZ52"/>
      <c r="FMA52"/>
      <c r="FMB52"/>
      <c r="FMC52"/>
      <c r="FMD52"/>
      <c r="FME52"/>
      <c r="FMF52"/>
      <c r="FMG52"/>
      <c r="FMH52"/>
      <c r="FMI52"/>
      <c r="FMJ52"/>
      <c r="FMK52"/>
      <c r="FML52"/>
      <c r="FMM52"/>
      <c r="FMN52"/>
      <c r="FMO52"/>
      <c r="FMP52"/>
      <c r="FMQ52"/>
      <c r="FMR52"/>
      <c r="FMS52"/>
      <c r="FMT52"/>
      <c r="FMU52"/>
      <c r="FMV52"/>
      <c r="FMW52"/>
      <c r="FMX52"/>
      <c r="FMY52"/>
      <c r="FMZ52"/>
      <c r="FNA52"/>
      <c r="FNB52"/>
      <c r="FNC52"/>
      <c r="FND52"/>
      <c r="FNE52"/>
      <c r="FNF52"/>
      <c r="FNG52"/>
      <c r="FNH52"/>
      <c r="FNI52"/>
      <c r="FNJ52"/>
      <c r="FNK52"/>
      <c r="FNL52"/>
      <c r="FNM52"/>
      <c r="FNN52"/>
      <c r="FNO52"/>
      <c r="FNP52"/>
      <c r="FNQ52"/>
      <c r="FNR52"/>
      <c r="FNS52"/>
      <c r="FNT52"/>
      <c r="FNU52"/>
      <c r="FNV52"/>
      <c r="FNW52"/>
      <c r="FNX52"/>
      <c r="FNY52"/>
      <c r="FNZ52"/>
      <c r="FOA52"/>
      <c r="FOB52"/>
      <c r="FOC52"/>
      <c r="FOD52"/>
      <c r="FOE52"/>
      <c r="FOF52"/>
      <c r="FOG52"/>
      <c r="FOH52"/>
      <c r="FOI52"/>
      <c r="FOJ52"/>
      <c r="FOK52"/>
      <c r="FOL52"/>
      <c r="FOM52"/>
      <c r="FON52"/>
      <c r="FOO52"/>
      <c r="FOP52"/>
      <c r="FOQ52"/>
      <c r="FOR52"/>
      <c r="FOS52"/>
      <c r="FOT52"/>
      <c r="FOU52"/>
      <c r="FOV52"/>
      <c r="FOW52"/>
      <c r="FOX52"/>
      <c r="FOY52"/>
      <c r="FOZ52"/>
      <c r="FPA52"/>
      <c r="FPB52"/>
      <c r="FPC52"/>
      <c r="FPD52"/>
      <c r="FPE52"/>
      <c r="FPF52"/>
      <c r="FPG52"/>
      <c r="FPH52"/>
      <c r="FPI52"/>
      <c r="FPJ52"/>
      <c r="FPK52"/>
      <c r="FPL52"/>
      <c r="FPM52"/>
      <c r="FPN52"/>
      <c r="FPO52"/>
      <c r="FPP52"/>
      <c r="FPQ52"/>
      <c r="FPR52"/>
      <c r="FPS52"/>
      <c r="FPT52"/>
      <c r="FPU52"/>
      <c r="FPV52"/>
      <c r="FPW52"/>
      <c r="FPX52"/>
      <c r="FPY52"/>
      <c r="FPZ52"/>
      <c r="FQA52"/>
      <c r="FQB52"/>
      <c r="FQC52"/>
      <c r="FQD52"/>
      <c r="FQE52"/>
      <c r="FQF52"/>
      <c r="FQG52"/>
      <c r="FQH52"/>
      <c r="FQI52"/>
      <c r="FQJ52"/>
      <c r="FQK52"/>
      <c r="FQL52"/>
      <c r="FQM52"/>
      <c r="FQN52"/>
      <c r="FQO52"/>
      <c r="FQP52"/>
      <c r="FQQ52"/>
      <c r="FQR52"/>
      <c r="FQS52"/>
      <c r="FQT52"/>
      <c r="FQU52"/>
      <c r="FQV52"/>
      <c r="FQW52"/>
      <c r="FQX52"/>
      <c r="FQY52"/>
      <c r="FQZ52"/>
      <c r="FRA52"/>
      <c r="FRB52"/>
      <c r="FRC52"/>
      <c r="FRD52"/>
      <c r="FRE52"/>
      <c r="FRF52"/>
      <c r="FRG52"/>
      <c r="FRH52"/>
      <c r="FRI52"/>
      <c r="FRJ52"/>
      <c r="FRK52"/>
      <c r="FRL52"/>
      <c r="FRM52"/>
      <c r="FRN52"/>
      <c r="FRO52"/>
      <c r="FRP52"/>
      <c r="FRQ52"/>
      <c r="FRR52"/>
      <c r="FRS52"/>
      <c r="FRT52"/>
      <c r="FRU52"/>
      <c r="FRV52"/>
      <c r="FRW52"/>
      <c r="FRX52"/>
      <c r="FRY52"/>
      <c r="FRZ52"/>
      <c r="FSA52"/>
      <c r="FSB52"/>
      <c r="FSC52"/>
      <c r="FSD52"/>
      <c r="FSE52"/>
      <c r="FSF52"/>
      <c r="FSG52"/>
      <c r="FSH52"/>
      <c r="FSI52"/>
      <c r="FSJ52"/>
      <c r="FSK52"/>
      <c r="FSL52"/>
      <c r="FSM52"/>
      <c r="FSN52"/>
      <c r="FSO52"/>
      <c r="FSP52"/>
      <c r="FSQ52"/>
      <c r="FSR52"/>
      <c r="FSS52"/>
      <c r="FST52"/>
      <c r="FSU52"/>
      <c r="FSV52"/>
      <c r="FSW52"/>
      <c r="FSX52"/>
      <c r="FSY52"/>
      <c r="FSZ52"/>
      <c r="FTA52"/>
      <c r="FTB52"/>
      <c r="FTC52"/>
      <c r="FTD52"/>
      <c r="FTE52"/>
      <c r="FTF52"/>
      <c r="FTG52"/>
      <c r="FTH52"/>
      <c r="FTI52"/>
      <c r="FTJ52"/>
      <c r="FTK52"/>
      <c r="FTL52"/>
      <c r="FTM52"/>
      <c r="FTN52"/>
      <c r="FTO52"/>
      <c r="FTP52"/>
      <c r="FTQ52"/>
      <c r="FTR52"/>
      <c r="FTS52"/>
      <c r="FTT52"/>
      <c r="FTU52"/>
      <c r="FTV52"/>
      <c r="FTW52"/>
      <c r="FTX52"/>
      <c r="FTY52"/>
      <c r="FTZ52"/>
      <c r="FUA52"/>
      <c r="FUB52"/>
      <c r="FUC52"/>
      <c r="FUD52"/>
      <c r="FUE52"/>
      <c r="FUF52"/>
      <c r="FUG52"/>
      <c r="FUH52"/>
      <c r="FUI52"/>
      <c r="FUJ52"/>
      <c r="FUK52"/>
      <c r="FUL52"/>
      <c r="FUM52"/>
      <c r="FUN52"/>
      <c r="FUO52"/>
      <c r="FUP52"/>
      <c r="FUQ52"/>
      <c r="FUR52"/>
      <c r="FUS52"/>
      <c r="FUT52"/>
      <c r="FUU52"/>
      <c r="FUV52"/>
      <c r="FUW52"/>
      <c r="FUX52"/>
      <c r="FUY52"/>
      <c r="FUZ52"/>
      <c r="FVA52"/>
      <c r="FVB52"/>
      <c r="FVC52"/>
      <c r="FVD52"/>
      <c r="FVE52"/>
      <c r="FVF52"/>
      <c r="FVG52"/>
      <c r="FVH52"/>
      <c r="FVI52"/>
      <c r="FVJ52"/>
      <c r="FVK52"/>
      <c r="FVL52"/>
      <c r="FVM52"/>
      <c r="FVN52"/>
      <c r="FVO52"/>
      <c r="FVP52"/>
      <c r="FVQ52"/>
      <c r="FVR52"/>
      <c r="FVS52"/>
      <c r="FVT52"/>
      <c r="FVU52"/>
      <c r="FVV52"/>
      <c r="FVW52"/>
      <c r="FVX52"/>
      <c r="FVY52"/>
      <c r="FVZ52"/>
      <c r="FWA52"/>
      <c r="FWB52"/>
      <c r="FWC52"/>
      <c r="FWD52"/>
      <c r="FWE52"/>
      <c r="FWF52"/>
      <c r="FWG52"/>
      <c r="FWH52"/>
      <c r="FWI52"/>
      <c r="FWJ52"/>
      <c r="FWK52"/>
      <c r="FWL52"/>
      <c r="FWM52"/>
      <c r="FWN52"/>
      <c r="FWO52"/>
      <c r="FWP52"/>
      <c r="FWQ52"/>
      <c r="FWR52"/>
      <c r="FWS52"/>
      <c r="FWT52"/>
      <c r="FWU52"/>
      <c r="FWV52"/>
      <c r="FWW52"/>
      <c r="FWX52"/>
      <c r="FWY52"/>
      <c r="FWZ52"/>
      <c r="FXA52"/>
      <c r="FXB52"/>
      <c r="FXC52"/>
      <c r="FXD52"/>
      <c r="FXE52"/>
      <c r="FXF52"/>
      <c r="FXG52"/>
      <c r="FXH52"/>
      <c r="FXI52"/>
      <c r="FXJ52"/>
      <c r="FXK52"/>
      <c r="FXL52"/>
      <c r="FXM52"/>
      <c r="FXN52"/>
      <c r="FXO52"/>
      <c r="FXP52"/>
      <c r="FXQ52"/>
      <c r="FXR52"/>
      <c r="FXS52"/>
      <c r="FXT52"/>
      <c r="FXU52"/>
      <c r="FXV52"/>
      <c r="FXW52"/>
      <c r="FXX52"/>
      <c r="FXY52"/>
      <c r="FXZ52"/>
      <c r="FYA52"/>
      <c r="FYB52"/>
      <c r="FYC52"/>
      <c r="FYD52"/>
      <c r="FYE52"/>
      <c r="FYF52"/>
      <c r="FYG52"/>
      <c r="FYH52"/>
      <c r="FYI52"/>
      <c r="FYJ52"/>
      <c r="FYK52"/>
      <c r="FYL52"/>
      <c r="FYM52"/>
      <c r="FYN52"/>
      <c r="FYO52"/>
      <c r="FYP52"/>
      <c r="FYQ52"/>
      <c r="FYR52"/>
      <c r="FYS52"/>
      <c r="FYT52"/>
      <c r="FYU52"/>
      <c r="FYV52"/>
      <c r="FYW52"/>
      <c r="FYX52"/>
      <c r="FYY52"/>
      <c r="FYZ52"/>
      <c r="FZA52"/>
      <c r="FZB52"/>
      <c r="FZC52"/>
      <c r="FZD52"/>
      <c r="FZE52"/>
      <c r="FZF52"/>
      <c r="FZG52"/>
      <c r="FZH52"/>
      <c r="FZI52"/>
      <c r="FZJ52"/>
      <c r="FZK52"/>
      <c r="FZL52"/>
      <c r="FZM52"/>
      <c r="FZN52"/>
      <c r="FZO52"/>
      <c r="FZP52"/>
      <c r="FZQ52"/>
      <c r="FZR52"/>
      <c r="FZS52"/>
      <c r="FZT52"/>
      <c r="FZU52"/>
      <c r="FZV52"/>
      <c r="FZW52"/>
      <c r="FZX52"/>
      <c r="FZY52"/>
      <c r="FZZ52"/>
      <c r="GAA52"/>
      <c r="GAB52"/>
      <c r="GAC52"/>
      <c r="GAD52"/>
      <c r="GAE52"/>
      <c r="GAF52"/>
      <c r="GAG52"/>
      <c r="GAH52"/>
      <c r="GAI52"/>
      <c r="GAJ52"/>
      <c r="GAK52"/>
      <c r="GAL52"/>
      <c r="GAM52"/>
      <c r="GAN52"/>
      <c r="GAO52"/>
      <c r="GAP52"/>
      <c r="GAQ52"/>
      <c r="GAR52"/>
      <c r="GAS52"/>
      <c r="GAT52"/>
      <c r="GAU52"/>
      <c r="GAV52"/>
      <c r="GAW52"/>
      <c r="GAX52"/>
      <c r="GAY52"/>
      <c r="GAZ52"/>
      <c r="GBA52"/>
      <c r="GBB52"/>
      <c r="GBC52"/>
      <c r="GBD52"/>
      <c r="GBE52"/>
      <c r="GBF52"/>
      <c r="GBG52"/>
      <c r="GBH52"/>
      <c r="GBI52"/>
      <c r="GBJ52"/>
      <c r="GBK52"/>
      <c r="GBL52"/>
      <c r="GBM52"/>
      <c r="GBN52"/>
      <c r="GBO52"/>
      <c r="GBP52"/>
      <c r="GBQ52"/>
      <c r="GBR52"/>
      <c r="GBS52"/>
      <c r="GBT52"/>
      <c r="GBU52"/>
      <c r="GBV52"/>
      <c r="GBW52"/>
      <c r="GBX52"/>
      <c r="GBY52"/>
      <c r="GBZ52"/>
      <c r="GCA52"/>
      <c r="GCB52"/>
      <c r="GCC52"/>
      <c r="GCD52"/>
      <c r="GCE52"/>
      <c r="GCF52"/>
      <c r="GCG52"/>
      <c r="GCH52"/>
      <c r="GCI52"/>
      <c r="GCJ52"/>
      <c r="GCK52"/>
      <c r="GCL52"/>
      <c r="GCM52"/>
      <c r="GCN52"/>
      <c r="GCO52"/>
      <c r="GCP52"/>
      <c r="GCQ52"/>
      <c r="GCR52"/>
      <c r="GCS52"/>
      <c r="GCT52"/>
      <c r="GCU52"/>
      <c r="GCV52"/>
      <c r="GCW52"/>
      <c r="GCX52"/>
      <c r="GCY52"/>
      <c r="GCZ52"/>
      <c r="GDA52"/>
      <c r="GDB52"/>
      <c r="GDC52"/>
      <c r="GDD52"/>
      <c r="GDE52"/>
      <c r="GDF52"/>
      <c r="GDG52"/>
      <c r="GDH52"/>
      <c r="GDI52"/>
      <c r="GDJ52"/>
      <c r="GDK52"/>
      <c r="GDL52"/>
      <c r="GDM52"/>
      <c r="GDN52"/>
      <c r="GDO52"/>
      <c r="GDP52"/>
      <c r="GDQ52"/>
      <c r="GDR52"/>
      <c r="GDS52"/>
      <c r="GDT52"/>
      <c r="GDU52"/>
      <c r="GDV52"/>
      <c r="GDW52"/>
      <c r="GDX52"/>
      <c r="GDY52"/>
      <c r="GDZ52"/>
      <c r="GEA52"/>
      <c r="GEB52"/>
      <c r="GEC52"/>
      <c r="GED52"/>
      <c r="GEE52"/>
      <c r="GEF52"/>
      <c r="GEG52"/>
      <c r="GEH52"/>
      <c r="GEI52"/>
      <c r="GEJ52"/>
      <c r="GEK52"/>
      <c r="GEL52"/>
      <c r="GEM52"/>
      <c r="GEN52"/>
      <c r="GEO52"/>
      <c r="GEP52"/>
      <c r="GEQ52"/>
      <c r="GER52"/>
      <c r="GES52"/>
      <c r="GET52"/>
      <c r="GEU52"/>
      <c r="GEV52"/>
      <c r="GEW52"/>
      <c r="GEX52"/>
      <c r="GEY52"/>
      <c r="GEZ52"/>
      <c r="GFA52"/>
      <c r="GFB52"/>
      <c r="GFC52"/>
      <c r="GFD52"/>
      <c r="GFE52"/>
      <c r="GFF52"/>
      <c r="GFG52"/>
      <c r="GFH52"/>
      <c r="GFI52"/>
      <c r="GFJ52"/>
      <c r="GFK52"/>
      <c r="GFL52"/>
      <c r="GFM52"/>
      <c r="GFN52"/>
      <c r="GFO52"/>
      <c r="GFP52"/>
      <c r="GFQ52"/>
      <c r="GFR52"/>
      <c r="GFS52"/>
      <c r="GFT52"/>
      <c r="GFU52"/>
      <c r="GFV52"/>
      <c r="GFW52"/>
      <c r="GFX52"/>
      <c r="GFY52"/>
      <c r="GFZ52"/>
      <c r="GGA52"/>
      <c r="GGB52"/>
      <c r="GGC52"/>
      <c r="GGD52"/>
      <c r="GGE52"/>
      <c r="GGF52"/>
      <c r="GGG52"/>
      <c r="GGH52"/>
      <c r="GGI52"/>
      <c r="GGJ52"/>
      <c r="GGK52"/>
      <c r="GGL52"/>
      <c r="GGM52"/>
      <c r="GGN52"/>
      <c r="GGO52"/>
      <c r="GGP52"/>
      <c r="GGQ52"/>
      <c r="GGR52"/>
      <c r="GGS52"/>
      <c r="GGT52"/>
      <c r="GGU52"/>
      <c r="GGV52"/>
      <c r="GGW52"/>
      <c r="GGX52"/>
      <c r="GGY52"/>
      <c r="GGZ52"/>
      <c r="GHA52"/>
      <c r="GHB52"/>
      <c r="GHC52"/>
      <c r="GHD52"/>
      <c r="GHE52"/>
      <c r="GHF52"/>
      <c r="GHG52"/>
      <c r="GHH52"/>
      <c r="GHI52"/>
      <c r="GHJ52"/>
      <c r="GHK52"/>
      <c r="GHL52"/>
      <c r="GHM52"/>
      <c r="GHN52"/>
      <c r="GHO52"/>
      <c r="GHP52"/>
      <c r="GHQ52"/>
      <c r="GHR52"/>
      <c r="GHS52"/>
      <c r="GHT52"/>
      <c r="GHU52"/>
      <c r="GHV52"/>
      <c r="GHW52"/>
      <c r="GHX52"/>
      <c r="GHY52"/>
      <c r="GHZ52"/>
      <c r="GIA52"/>
      <c r="GIB52"/>
      <c r="GIC52"/>
      <c r="GID52"/>
      <c r="GIE52"/>
      <c r="GIF52"/>
      <c r="GIG52"/>
      <c r="GIH52"/>
      <c r="GII52"/>
      <c r="GIJ52"/>
      <c r="GIK52"/>
      <c r="GIL52"/>
      <c r="GIM52"/>
      <c r="GIN52"/>
      <c r="GIO52"/>
      <c r="GIP52"/>
      <c r="GIQ52"/>
      <c r="GIR52"/>
      <c r="GIS52"/>
      <c r="GIT52"/>
      <c r="GIU52"/>
      <c r="GIV52"/>
      <c r="GIW52"/>
      <c r="GIX52"/>
      <c r="GIY52"/>
      <c r="GIZ52"/>
      <c r="GJA52"/>
      <c r="GJB52"/>
      <c r="GJC52"/>
      <c r="GJD52"/>
      <c r="GJE52"/>
      <c r="GJF52"/>
      <c r="GJG52"/>
      <c r="GJH52"/>
      <c r="GJI52"/>
      <c r="GJJ52"/>
      <c r="GJK52"/>
      <c r="GJL52"/>
      <c r="GJM52"/>
      <c r="GJN52"/>
      <c r="GJO52"/>
      <c r="GJP52"/>
      <c r="GJQ52"/>
      <c r="GJR52"/>
      <c r="GJS52"/>
      <c r="GJT52"/>
      <c r="GJU52"/>
      <c r="GJV52"/>
      <c r="GJW52"/>
      <c r="GJX52"/>
      <c r="GJY52"/>
      <c r="GJZ52"/>
      <c r="GKA52"/>
      <c r="GKB52"/>
      <c r="GKC52"/>
      <c r="GKD52"/>
      <c r="GKE52"/>
      <c r="GKF52"/>
      <c r="GKG52"/>
      <c r="GKH52"/>
      <c r="GKI52"/>
      <c r="GKJ52"/>
      <c r="GKK52"/>
      <c r="GKL52"/>
      <c r="GKM52"/>
      <c r="GKN52"/>
      <c r="GKO52"/>
      <c r="GKP52"/>
      <c r="GKQ52"/>
      <c r="GKR52"/>
      <c r="GKS52"/>
      <c r="GKT52"/>
      <c r="GKU52"/>
      <c r="GKV52"/>
      <c r="GKW52"/>
      <c r="GKX52"/>
      <c r="GKY52"/>
      <c r="GKZ52"/>
      <c r="GLA52"/>
      <c r="GLB52"/>
      <c r="GLC52"/>
      <c r="GLD52"/>
      <c r="GLE52"/>
      <c r="GLF52"/>
      <c r="GLG52"/>
      <c r="GLH52"/>
      <c r="GLI52"/>
      <c r="GLJ52"/>
      <c r="GLK52"/>
      <c r="GLL52"/>
      <c r="GLM52"/>
      <c r="GLN52"/>
      <c r="GLO52"/>
      <c r="GLP52"/>
      <c r="GLQ52"/>
      <c r="GLR52"/>
      <c r="GLS52"/>
      <c r="GLT52"/>
      <c r="GLU52"/>
      <c r="GLV52"/>
      <c r="GLW52"/>
      <c r="GLX52"/>
      <c r="GLY52"/>
      <c r="GLZ52"/>
      <c r="GMA52"/>
      <c r="GMB52"/>
      <c r="GMC52"/>
      <c r="GMD52"/>
      <c r="GME52"/>
      <c r="GMF52"/>
      <c r="GMG52"/>
      <c r="GMH52"/>
      <c r="GMI52"/>
      <c r="GMJ52"/>
      <c r="GMK52"/>
      <c r="GML52"/>
      <c r="GMM52"/>
      <c r="GMN52"/>
      <c r="GMO52"/>
      <c r="GMP52"/>
      <c r="GMQ52"/>
      <c r="GMR52"/>
      <c r="GMS52"/>
      <c r="GMT52"/>
      <c r="GMU52"/>
      <c r="GMV52"/>
      <c r="GMW52"/>
      <c r="GMX52"/>
      <c r="GMY52"/>
      <c r="GMZ52"/>
      <c r="GNA52"/>
      <c r="GNB52"/>
      <c r="GNC52"/>
      <c r="GND52"/>
      <c r="GNE52"/>
      <c r="GNF52"/>
      <c r="GNG52"/>
      <c r="GNH52"/>
      <c r="GNI52"/>
      <c r="GNJ52"/>
      <c r="GNK52"/>
      <c r="GNL52"/>
      <c r="GNM52"/>
      <c r="GNN52"/>
      <c r="GNO52"/>
      <c r="GNP52"/>
      <c r="GNQ52"/>
      <c r="GNR52"/>
      <c r="GNS52"/>
      <c r="GNT52"/>
      <c r="GNU52"/>
      <c r="GNV52"/>
      <c r="GNW52"/>
      <c r="GNX52"/>
      <c r="GNY52"/>
      <c r="GNZ52"/>
      <c r="GOA52"/>
      <c r="GOB52"/>
      <c r="GOC52"/>
      <c r="GOD52"/>
      <c r="GOE52"/>
      <c r="GOF52"/>
      <c r="GOG52"/>
      <c r="GOH52"/>
      <c r="GOI52"/>
      <c r="GOJ52"/>
      <c r="GOK52"/>
      <c r="GOL52"/>
      <c r="GOM52"/>
      <c r="GON52"/>
      <c r="GOO52"/>
      <c r="GOP52"/>
      <c r="GOQ52"/>
      <c r="GOR52"/>
      <c r="GOS52"/>
      <c r="GOT52"/>
      <c r="GOU52"/>
      <c r="GOV52"/>
      <c r="GOW52"/>
      <c r="GOX52"/>
      <c r="GOY52"/>
      <c r="GOZ52"/>
      <c r="GPA52"/>
      <c r="GPB52"/>
      <c r="GPC52"/>
      <c r="GPD52"/>
      <c r="GPE52"/>
      <c r="GPF52"/>
      <c r="GPG52"/>
      <c r="GPH52"/>
      <c r="GPI52"/>
      <c r="GPJ52"/>
      <c r="GPK52"/>
      <c r="GPL52"/>
      <c r="GPM52"/>
      <c r="GPN52"/>
      <c r="GPO52"/>
      <c r="GPP52"/>
      <c r="GPQ52"/>
      <c r="GPR52"/>
      <c r="GPS52"/>
      <c r="GPT52"/>
      <c r="GPU52"/>
      <c r="GPV52"/>
      <c r="GPW52"/>
      <c r="GPX52"/>
      <c r="GPY52"/>
      <c r="GPZ52"/>
      <c r="GQA52"/>
      <c r="GQB52"/>
      <c r="GQC52"/>
      <c r="GQD52"/>
      <c r="GQE52"/>
      <c r="GQF52"/>
      <c r="GQG52"/>
      <c r="GQH52"/>
      <c r="GQI52"/>
      <c r="GQJ52"/>
      <c r="GQK52"/>
      <c r="GQL52"/>
      <c r="GQM52"/>
      <c r="GQN52"/>
      <c r="GQO52"/>
      <c r="GQP52"/>
      <c r="GQQ52"/>
      <c r="GQR52"/>
      <c r="GQS52"/>
      <c r="GQT52"/>
      <c r="GQU52"/>
      <c r="GQV52"/>
      <c r="GQW52"/>
      <c r="GQX52"/>
      <c r="GQY52"/>
      <c r="GQZ52"/>
      <c r="GRA52"/>
      <c r="GRB52"/>
      <c r="GRC52"/>
      <c r="GRD52"/>
      <c r="GRE52"/>
      <c r="GRF52"/>
      <c r="GRG52"/>
      <c r="GRH52"/>
      <c r="GRI52"/>
      <c r="GRJ52"/>
      <c r="GRK52"/>
      <c r="GRL52"/>
      <c r="GRM52"/>
      <c r="GRN52"/>
      <c r="GRO52"/>
      <c r="GRP52"/>
      <c r="GRQ52"/>
      <c r="GRR52"/>
      <c r="GRS52"/>
      <c r="GRT52"/>
      <c r="GRU52"/>
      <c r="GRV52"/>
      <c r="GRW52"/>
      <c r="GRX52"/>
      <c r="GRY52"/>
      <c r="GRZ52"/>
      <c r="GSA52"/>
      <c r="GSB52"/>
      <c r="GSC52"/>
      <c r="GSD52"/>
      <c r="GSE52"/>
      <c r="GSF52"/>
      <c r="GSG52"/>
      <c r="GSH52"/>
      <c r="GSI52"/>
      <c r="GSJ52"/>
      <c r="GSK52"/>
      <c r="GSL52"/>
      <c r="GSM52"/>
      <c r="GSN52"/>
      <c r="GSO52"/>
      <c r="GSP52"/>
      <c r="GSQ52"/>
      <c r="GSR52"/>
      <c r="GSS52"/>
      <c r="GST52"/>
      <c r="GSU52"/>
      <c r="GSV52"/>
      <c r="GSW52"/>
      <c r="GSX52"/>
      <c r="GSY52"/>
      <c r="GSZ52"/>
      <c r="GTA52"/>
      <c r="GTB52"/>
      <c r="GTC52"/>
      <c r="GTD52"/>
      <c r="GTE52"/>
      <c r="GTF52"/>
      <c r="GTG52"/>
      <c r="GTH52"/>
      <c r="GTI52"/>
      <c r="GTJ52"/>
      <c r="GTK52"/>
      <c r="GTL52"/>
      <c r="GTM52"/>
      <c r="GTN52"/>
      <c r="GTO52"/>
      <c r="GTP52"/>
      <c r="GTQ52"/>
      <c r="GTR52"/>
      <c r="GTS52"/>
      <c r="GTT52"/>
      <c r="GTU52"/>
      <c r="GTV52"/>
      <c r="GTW52"/>
      <c r="GTX52"/>
      <c r="GTY52"/>
      <c r="GTZ52"/>
      <c r="GUA52"/>
      <c r="GUB52"/>
      <c r="GUC52"/>
      <c r="GUD52"/>
      <c r="GUE52"/>
      <c r="GUF52"/>
      <c r="GUG52"/>
      <c r="GUH52"/>
      <c r="GUI52"/>
      <c r="GUJ52"/>
      <c r="GUK52"/>
      <c r="GUL52"/>
      <c r="GUM52"/>
      <c r="GUN52"/>
      <c r="GUO52"/>
      <c r="GUP52"/>
      <c r="GUQ52"/>
      <c r="GUR52"/>
      <c r="GUS52"/>
      <c r="GUT52"/>
      <c r="GUU52"/>
      <c r="GUV52"/>
      <c r="GUW52"/>
      <c r="GUX52"/>
      <c r="GUY52"/>
      <c r="GUZ52"/>
      <c r="GVA52"/>
      <c r="GVB52"/>
      <c r="GVC52"/>
      <c r="GVD52"/>
      <c r="GVE52"/>
      <c r="GVF52"/>
      <c r="GVG52"/>
      <c r="GVH52"/>
      <c r="GVI52"/>
      <c r="GVJ52"/>
      <c r="GVK52"/>
      <c r="GVL52"/>
      <c r="GVM52"/>
      <c r="GVN52"/>
      <c r="GVO52"/>
      <c r="GVP52"/>
      <c r="GVQ52"/>
      <c r="GVR52"/>
      <c r="GVS52"/>
      <c r="GVT52"/>
      <c r="GVU52"/>
      <c r="GVV52"/>
      <c r="GVW52"/>
      <c r="GVX52"/>
      <c r="GVY52"/>
      <c r="GVZ52"/>
      <c r="GWA52"/>
      <c r="GWB52"/>
      <c r="GWC52"/>
      <c r="GWD52"/>
      <c r="GWE52"/>
      <c r="GWF52"/>
      <c r="GWG52"/>
      <c r="GWH52"/>
      <c r="GWI52"/>
      <c r="GWJ52"/>
      <c r="GWK52"/>
      <c r="GWL52"/>
      <c r="GWM52"/>
      <c r="GWN52"/>
      <c r="GWO52"/>
      <c r="GWP52"/>
      <c r="GWQ52"/>
      <c r="GWR52"/>
      <c r="GWS52"/>
      <c r="GWT52"/>
      <c r="GWU52"/>
      <c r="GWV52"/>
      <c r="GWW52"/>
      <c r="GWX52"/>
      <c r="GWY52"/>
      <c r="GWZ52"/>
      <c r="GXA52"/>
      <c r="GXB52"/>
      <c r="GXC52"/>
      <c r="GXD52"/>
      <c r="GXE52"/>
      <c r="GXF52"/>
      <c r="GXG52"/>
      <c r="GXH52"/>
      <c r="GXI52"/>
      <c r="GXJ52"/>
      <c r="GXK52"/>
      <c r="GXL52"/>
      <c r="GXM52"/>
      <c r="GXN52"/>
      <c r="GXO52"/>
      <c r="GXP52"/>
      <c r="GXQ52"/>
      <c r="GXR52"/>
      <c r="GXS52"/>
      <c r="GXT52"/>
      <c r="GXU52"/>
      <c r="GXV52"/>
      <c r="GXW52"/>
      <c r="GXX52"/>
      <c r="GXY52"/>
      <c r="GXZ52"/>
      <c r="GYA52"/>
      <c r="GYB52"/>
      <c r="GYC52"/>
      <c r="GYD52"/>
      <c r="GYE52"/>
      <c r="GYF52"/>
      <c r="GYG52"/>
      <c r="GYH52"/>
      <c r="GYI52"/>
      <c r="GYJ52"/>
      <c r="GYK52"/>
      <c r="GYL52"/>
      <c r="GYM52"/>
      <c r="GYN52"/>
      <c r="GYO52"/>
      <c r="GYP52"/>
      <c r="GYQ52"/>
      <c r="GYR52"/>
      <c r="GYS52"/>
      <c r="GYT52"/>
      <c r="GYU52"/>
      <c r="GYV52"/>
      <c r="GYW52"/>
      <c r="GYX52"/>
      <c r="GYY52"/>
      <c r="GYZ52"/>
      <c r="GZA52"/>
      <c r="GZB52"/>
      <c r="GZC52"/>
      <c r="GZD52"/>
      <c r="GZE52"/>
      <c r="GZF52"/>
      <c r="GZG52"/>
      <c r="GZH52"/>
      <c r="GZI52"/>
      <c r="GZJ52"/>
      <c r="GZK52"/>
      <c r="GZL52"/>
      <c r="GZM52"/>
      <c r="GZN52"/>
      <c r="GZO52"/>
      <c r="GZP52"/>
      <c r="GZQ52"/>
      <c r="GZR52"/>
      <c r="GZS52"/>
      <c r="GZT52"/>
      <c r="GZU52"/>
      <c r="GZV52"/>
      <c r="GZW52"/>
      <c r="GZX52"/>
      <c r="GZY52"/>
      <c r="GZZ52"/>
      <c r="HAA52"/>
      <c r="HAB52"/>
      <c r="HAC52"/>
      <c r="HAD52"/>
      <c r="HAE52"/>
      <c r="HAF52"/>
      <c r="HAG52"/>
      <c r="HAH52"/>
      <c r="HAI52"/>
      <c r="HAJ52"/>
      <c r="HAK52"/>
      <c r="HAL52"/>
      <c r="HAM52"/>
      <c r="HAN52"/>
      <c r="HAO52"/>
      <c r="HAP52"/>
      <c r="HAQ52"/>
      <c r="HAR52"/>
      <c r="HAS52"/>
      <c r="HAT52"/>
      <c r="HAU52"/>
      <c r="HAV52"/>
      <c r="HAW52"/>
      <c r="HAX52"/>
      <c r="HAY52"/>
      <c r="HAZ52"/>
      <c r="HBA52"/>
      <c r="HBB52"/>
      <c r="HBC52"/>
      <c r="HBD52"/>
      <c r="HBE52"/>
      <c r="HBF52"/>
      <c r="HBG52"/>
      <c r="HBH52"/>
      <c r="HBI52"/>
      <c r="HBJ52"/>
      <c r="HBK52"/>
      <c r="HBL52"/>
      <c r="HBM52"/>
      <c r="HBN52"/>
      <c r="HBO52"/>
      <c r="HBP52"/>
      <c r="HBQ52"/>
      <c r="HBR52"/>
      <c r="HBS52"/>
      <c r="HBT52"/>
      <c r="HBU52"/>
      <c r="HBV52"/>
      <c r="HBW52"/>
      <c r="HBX52"/>
      <c r="HBY52"/>
      <c r="HBZ52"/>
      <c r="HCA52"/>
      <c r="HCB52"/>
      <c r="HCC52"/>
      <c r="HCD52"/>
      <c r="HCE52"/>
      <c r="HCF52"/>
      <c r="HCG52"/>
      <c r="HCH52"/>
      <c r="HCI52"/>
      <c r="HCJ52"/>
      <c r="HCK52"/>
      <c r="HCL52"/>
      <c r="HCM52"/>
      <c r="HCN52"/>
      <c r="HCO52"/>
      <c r="HCP52"/>
      <c r="HCQ52"/>
      <c r="HCR52"/>
      <c r="HCS52"/>
      <c r="HCT52"/>
      <c r="HCU52"/>
      <c r="HCV52"/>
      <c r="HCW52"/>
      <c r="HCX52"/>
      <c r="HCY52"/>
      <c r="HCZ52"/>
      <c r="HDA52"/>
      <c r="HDB52"/>
      <c r="HDC52"/>
      <c r="HDD52"/>
      <c r="HDE52"/>
      <c r="HDF52"/>
      <c r="HDG52"/>
      <c r="HDH52"/>
      <c r="HDI52"/>
      <c r="HDJ52"/>
      <c r="HDK52"/>
      <c r="HDL52"/>
      <c r="HDM52"/>
      <c r="HDN52"/>
      <c r="HDO52"/>
      <c r="HDP52"/>
      <c r="HDQ52"/>
      <c r="HDR52"/>
      <c r="HDS52"/>
      <c r="HDT52"/>
      <c r="HDU52"/>
      <c r="HDV52"/>
      <c r="HDW52"/>
      <c r="HDX52"/>
      <c r="HDY52"/>
      <c r="HDZ52"/>
      <c r="HEA52"/>
      <c r="HEB52"/>
      <c r="HEC52"/>
      <c r="HED52"/>
      <c r="HEE52"/>
      <c r="HEF52"/>
      <c r="HEG52"/>
      <c r="HEH52"/>
      <c r="HEI52"/>
      <c r="HEJ52"/>
      <c r="HEK52"/>
      <c r="HEL52"/>
      <c r="HEM52"/>
      <c r="HEN52"/>
      <c r="HEO52"/>
      <c r="HEP52"/>
      <c r="HEQ52"/>
      <c r="HER52"/>
      <c r="HES52"/>
      <c r="HET52"/>
      <c r="HEU52"/>
      <c r="HEV52"/>
      <c r="HEW52"/>
      <c r="HEX52"/>
      <c r="HEY52"/>
      <c r="HEZ52"/>
      <c r="HFA52"/>
      <c r="HFB52"/>
      <c r="HFC52"/>
      <c r="HFD52"/>
      <c r="HFE52"/>
      <c r="HFF52"/>
      <c r="HFG52"/>
      <c r="HFH52"/>
      <c r="HFI52"/>
      <c r="HFJ52"/>
      <c r="HFK52"/>
      <c r="HFL52"/>
      <c r="HFM52"/>
      <c r="HFN52"/>
      <c r="HFO52"/>
      <c r="HFP52"/>
      <c r="HFQ52"/>
      <c r="HFR52"/>
      <c r="HFS52"/>
      <c r="HFT52"/>
      <c r="HFU52"/>
      <c r="HFV52"/>
      <c r="HFW52"/>
      <c r="HFX52"/>
      <c r="HFY52"/>
      <c r="HFZ52"/>
      <c r="HGA52"/>
      <c r="HGB52"/>
      <c r="HGC52"/>
      <c r="HGD52"/>
      <c r="HGE52"/>
      <c r="HGF52"/>
      <c r="HGG52"/>
      <c r="HGH52"/>
      <c r="HGI52"/>
      <c r="HGJ52"/>
      <c r="HGK52"/>
      <c r="HGL52"/>
      <c r="HGM52"/>
      <c r="HGN52"/>
      <c r="HGO52"/>
      <c r="HGP52"/>
      <c r="HGQ52"/>
      <c r="HGR52"/>
      <c r="HGS52"/>
      <c r="HGT52"/>
      <c r="HGU52"/>
      <c r="HGV52"/>
      <c r="HGW52"/>
      <c r="HGX52"/>
      <c r="HGY52"/>
      <c r="HGZ52"/>
      <c r="HHA52"/>
      <c r="HHB52"/>
      <c r="HHC52"/>
      <c r="HHD52"/>
      <c r="HHE52"/>
      <c r="HHF52"/>
      <c r="HHG52"/>
      <c r="HHH52"/>
      <c r="HHI52"/>
      <c r="HHJ52"/>
      <c r="HHK52"/>
      <c r="HHL52"/>
      <c r="HHM52"/>
      <c r="HHN52"/>
      <c r="HHO52"/>
      <c r="HHP52"/>
      <c r="HHQ52"/>
      <c r="HHR52"/>
      <c r="HHS52"/>
      <c r="HHT52"/>
      <c r="HHU52"/>
      <c r="HHV52"/>
      <c r="HHW52"/>
      <c r="HHX52"/>
      <c r="HHY52"/>
      <c r="HHZ52"/>
      <c r="HIA52"/>
      <c r="HIB52"/>
      <c r="HIC52"/>
      <c r="HID52"/>
      <c r="HIE52"/>
      <c r="HIF52"/>
      <c r="HIG52"/>
      <c r="HIH52"/>
      <c r="HII52"/>
      <c r="HIJ52"/>
      <c r="HIK52"/>
      <c r="HIL52"/>
      <c r="HIM52"/>
      <c r="HIN52"/>
      <c r="HIO52"/>
      <c r="HIP52"/>
      <c r="HIQ52"/>
      <c r="HIR52"/>
      <c r="HIS52"/>
      <c r="HIT52"/>
      <c r="HIU52"/>
      <c r="HIV52"/>
      <c r="HIW52"/>
      <c r="HIX52"/>
      <c r="HIY52"/>
      <c r="HIZ52"/>
      <c r="HJA52"/>
      <c r="HJB52"/>
      <c r="HJC52"/>
      <c r="HJD52"/>
      <c r="HJE52"/>
      <c r="HJF52"/>
      <c r="HJG52"/>
      <c r="HJH52"/>
      <c r="HJI52"/>
      <c r="HJJ52"/>
      <c r="HJK52"/>
      <c r="HJL52"/>
      <c r="HJM52"/>
      <c r="HJN52"/>
      <c r="HJO52"/>
      <c r="HJP52"/>
      <c r="HJQ52"/>
      <c r="HJR52"/>
      <c r="HJS52"/>
      <c r="HJT52"/>
      <c r="HJU52"/>
      <c r="HJV52"/>
      <c r="HJW52"/>
      <c r="HJX52"/>
      <c r="HJY52"/>
      <c r="HJZ52"/>
      <c r="HKA52"/>
      <c r="HKB52"/>
      <c r="HKC52"/>
      <c r="HKD52"/>
      <c r="HKE52"/>
      <c r="HKF52"/>
      <c r="HKG52"/>
      <c r="HKH52"/>
      <c r="HKI52"/>
      <c r="HKJ52"/>
      <c r="HKK52"/>
      <c r="HKL52"/>
      <c r="HKM52"/>
      <c r="HKN52"/>
      <c r="HKO52"/>
      <c r="HKP52"/>
      <c r="HKQ52"/>
      <c r="HKR52"/>
      <c r="HKS52"/>
      <c r="HKT52"/>
      <c r="HKU52"/>
      <c r="HKV52"/>
      <c r="HKW52"/>
      <c r="HKX52"/>
      <c r="HKY52"/>
      <c r="HKZ52"/>
      <c r="HLA52"/>
      <c r="HLB52"/>
      <c r="HLC52"/>
      <c r="HLD52"/>
      <c r="HLE52"/>
      <c r="HLF52"/>
      <c r="HLG52"/>
      <c r="HLH52"/>
      <c r="HLI52"/>
      <c r="HLJ52"/>
      <c r="HLK52"/>
      <c r="HLL52"/>
      <c r="HLM52"/>
      <c r="HLN52"/>
      <c r="HLO52"/>
      <c r="HLP52"/>
      <c r="HLQ52"/>
      <c r="HLR52"/>
      <c r="HLS52"/>
      <c r="HLT52"/>
      <c r="HLU52"/>
      <c r="HLV52"/>
      <c r="HLW52"/>
      <c r="HLX52"/>
      <c r="HLY52"/>
      <c r="HLZ52"/>
      <c r="HMA52"/>
      <c r="HMB52"/>
      <c r="HMC52"/>
      <c r="HMD52"/>
      <c r="HME52"/>
      <c r="HMF52"/>
      <c r="HMG52"/>
      <c r="HMH52"/>
      <c r="HMI52"/>
      <c r="HMJ52"/>
      <c r="HMK52"/>
      <c r="HML52"/>
      <c r="HMM52"/>
      <c r="HMN52"/>
      <c r="HMO52"/>
      <c r="HMP52"/>
      <c r="HMQ52"/>
      <c r="HMR52"/>
      <c r="HMS52"/>
      <c r="HMT52"/>
      <c r="HMU52"/>
      <c r="HMV52"/>
      <c r="HMW52"/>
      <c r="HMX52"/>
      <c r="HMY52"/>
      <c r="HMZ52"/>
      <c r="HNA52"/>
      <c r="HNB52"/>
      <c r="HNC52"/>
      <c r="HND52"/>
      <c r="HNE52"/>
      <c r="HNF52"/>
      <c r="HNG52"/>
      <c r="HNH52"/>
      <c r="HNI52"/>
      <c r="HNJ52"/>
      <c r="HNK52"/>
      <c r="HNL52"/>
      <c r="HNM52"/>
      <c r="HNN52"/>
      <c r="HNO52"/>
      <c r="HNP52"/>
      <c r="HNQ52"/>
      <c r="HNR52"/>
      <c r="HNS52"/>
      <c r="HNT52"/>
      <c r="HNU52"/>
      <c r="HNV52"/>
      <c r="HNW52"/>
      <c r="HNX52"/>
      <c r="HNY52"/>
      <c r="HNZ52"/>
      <c r="HOA52"/>
      <c r="HOB52"/>
      <c r="HOC52"/>
      <c r="HOD52"/>
      <c r="HOE52"/>
      <c r="HOF52"/>
      <c r="HOG52"/>
      <c r="HOH52"/>
      <c r="HOI52"/>
      <c r="HOJ52"/>
      <c r="HOK52"/>
      <c r="HOL52"/>
      <c r="HOM52"/>
      <c r="HON52"/>
      <c r="HOO52"/>
      <c r="HOP52"/>
      <c r="HOQ52"/>
      <c r="HOR52"/>
      <c r="HOS52"/>
      <c r="HOT52"/>
      <c r="HOU52"/>
      <c r="HOV52"/>
      <c r="HOW52"/>
      <c r="HOX52"/>
      <c r="HOY52"/>
      <c r="HOZ52"/>
      <c r="HPA52"/>
      <c r="HPB52"/>
      <c r="HPC52"/>
      <c r="HPD52"/>
      <c r="HPE52"/>
      <c r="HPF52"/>
      <c r="HPG52"/>
      <c r="HPH52"/>
      <c r="HPI52"/>
      <c r="HPJ52"/>
      <c r="HPK52"/>
      <c r="HPL52"/>
      <c r="HPM52"/>
      <c r="HPN52"/>
      <c r="HPO52"/>
      <c r="HPP52"/>
      <c r="HPQ52"/>
      <c r="HPR52"/>
      <c r="HPS52"/>
      <c r="HPT52"/>
      <c r="HPU52"/>
      <c r="HPV52"/>
      <c r="HPW52"/>
      <c r="HPX52"/>
      <c r="HPY52"/>
      <c r="HPZ52"/>
      <c r="HQA52"/>
      <c r="HQB52"/>
      <c r="HQC52"/>
      <c r="HQD52"/>
      <c r="HQE52"/>
      <c r="HQF52"/>
      <c r="HQG52"/>
      <c r="HQH52"/>
      <c r="HQI52"/>
      <c r="HQJ52"/>
      <c r="HQK52"/>
      <c r="HQL52"/>
      <c r="HQM52"/>
      <c r="HQN52"/>
      <c r="HQO52"/>
      <c r="HQP52"/>
      <c r="HQQ52"/>
      <c r="HQR52"/>
      <c r="HQS52"/>
      <c r="HQT52"/>
      <c r="HQU52"/>
      <c r="HQV52"/>
      <c r="HQW52"/>
      <c r="HQX52"/>
      <c r="HQY52"/>
      <c r="HQZ52"/>
      <c r="HRA52"/>
      <c r="HRB52"/>
      <c r="HRC52"/>
      <c r="HRD52"/>
      <c r="HRE52"/>
      <c r="HRF52"/>
      <c r="HRG52"/>
      <c r="HRH52"/>
      <c r="HRI52"/>
      <c r="HRJ52"/>
      <c r="HRK52"/>
      <c r="HRL52"/>
      <c r="HRM52"/>
      <c r="HRN52"/>
      <c r="HRO52"/>
      <c r="HRP52"/>
      <c r="HRQ52"/>
      <c r="HRR52"/>
      <c r="HRS52"/>
      <c r="HRT52"/>
      <c r="HRU52"/>
      <c r="HRV52"/>
      <c r="HRW52"/>
      <c r="HRX52"/>
      <c r="HRY52"/>
      <c r="HRZ52"/>
      <c r="HSA52"/>
      <c r="HSB52"/>
      <c r="HSC52"/>
      <c r="HSD52"/>
      <c r="HSE52"/>
      <c r="HSF52"/>
      <c r="HSG52"/>
      <c r="HSH52"/>
      <c r="HSI52"/>
      <c r="HSJ52"/>
      <c r="HSK52"/>
      <c r="HSL52"/>
      <c r="HSM52"/>
      <c r="HSN52"/>
      <c r="HSO52"/>
      <c r="HSP52"/>
      <c r="HSQ52"/>
      <c r="HSR52"/>
      <c r="HSS52"/>
      <c r="HST52"/>
      <c r="HSU52"/>
      <c r="HSV52"/>
      <c r="HSW52"/>
      <c r="HSX52"/>
      <c r="HSY52"/>
      <c r="HSZ52"/>
      <c r="HTA52"/>
      <c r="HTB52"/>
      <c r="HTC52"/>
      <c r="HTD52"/>
      <c r="HTE52"/>
      <c r="HTF52"/>
      <c r="HTG52"/>
      <c r="HTH52"/>
      <c r="HTI52"/>
      <c r="HTJ52"/>
      <c r="HTK52"/>
      <c r="HTL52"/>
      <c r="HTM52"/>
      <c r="HTN52"/>
      <c r="HTO52"/>
      <c r="HTP52"/>
      <c r="HTQ52"/>
      <c r="HTR52"/>
      <c r="HTS52"/>
      <c r="HTT52"/>
      <c r="HTU52"/>
      <c r="HTV52"/>
      <c r="HTW52"/>
      <c r="HTX52"/>
      <c r="HTY52"/>
      <c r="HTZ52"/>
      <c r="HUA52"/>
      <c r="HUB52"/>
      <c r="HUC52"/>
      <c r="HUD52"/>
      <c r="HUE52"/>
      <c r="HUF52"/>
      <c r="HUG52"/>
      <c r="HUH52"/>
      <c r="HUI52"/>
      <c r="HUJ52"/>
      <c r="HUK52"/>
      <c r="HUL52"/>
      <c r="HUM52"/>
      <c r="HUN52"/>
      <c r="HUO52"/>
      <c r="HUP52"/>
      <c r="HUQ52"/>
      <c r="HUR52"/>
      <c r="HUS52"/>
      <c r="HUT52"/>
      <c r="HUU52"/>
      <c r="HUV52"/>
      <c r="HUW52"/>
      <c r="HUX52"/>
      <c r="HUY52"/>
      <c r="HUZ52"/>
      <c r="HVA52"/>
      <c r="HVB52"/>
      <c r="HVC52"/>
      <c r="HVD52"/>
      <c r="HVE52"/>
      <c r="HVF52"/>
      <c r="HVG52"/>
      <c r="HVH52"/>
      <c r="HVI52"/>
      <c r="HVJ52"/>
      <c r="HVK52"/>
      <c r="HVL52"/>
      <c r="HVM52"/>
      <c r="HVN52"/>
      <c r="HVO52"/>
      <c r="HVP52"/>
      <c r="HVQ52"/>
      <c r="HVR52"/>
      <c r="HVS52"/>
      <c r="HVT52"/>
      <c r="HVU52"/>
      <c r="HVV52"/>
      <c r="HVW52"/>
      <c r="HVX52"/>
      <c r="HVY52"/>
      <c r="HVZ52"/>
      <c r="HWA52"/>
      <c r="HWB52"/>
      <c r="HWC52"/>
      <c r="HWD52"/>
      <c r="HWE52"/>
      <c r="HWF52"/>
      <c r="HWG52"/>
      <c r="HWH52"/>
      <c r="HWI52"/>
      <c r="HWJ52"/>
      <c r="HWK52"/>
      <c r="HWL52"/>
      <c r="HWM52"/>
      <c r="HWN52"/>
      <c r="HWO52"/>
      <c r="HWP52"/>
      <c r="HWQ52"/>
      <c r="HWR52"/>
      <c r="HWS52"/>
      <c r="HWT52"/>
      <c r="HWU52"/>
      <c r="HWV52"/>
      <c r="HWW52"/>
      <c r="HWX52"/>
      <c r="HWY52"/>
      <c r="HWZ52"/>
      <c r="HXA52"/>
      <c r="HXB52"/>
      <c r="HXC52"/>
      <c r="HXD52"/>
      <c r="HXE52"/>
      <c r="HXF52"/>
      <c r="HXG52"/>
      <c r="HXH52"/>
      <c r="HXI52"/>
      <c r="HXJ52"/>
      <c r="HXK52"/>
      <c r="HXL52"/>
      <c r="HXM52"/>
      <c r="HXN52"/>
      <c r="HXO52"/>
      <c r="HXP52"/>
      <c r="HXQ52"/>
      <c r="HXR52"/>
      <c r="HXS52"/>
      <c r="HXT52"/>
      <c r="HXU52"/>
      <c r="HXV52"/>
      <c r="HXW52"/>
      <c r="HXX52"/>
      <c r="HXY52"/>
      <c r="HXZ52"/>
      <c r="HYA52"/>
      <c r="HYB52"/>
      <c r="HYC52"/>
      <c r="HYD52"/>
      <c r="HYE52"/>
      <c r="HYF52"/>
      <c r="HYG52"/>
      <c r="HYH52"/>
      <c r="HYI52"/>
      <c r="HYJ52"/>
      <c r="HYK52"/>
      <c r="HYL52"/>
      <c r="HYM52"/>
      <c r="HYN52"/>
      <c r="HYO52"/>
      <c r="HYP52"/>
      <c r="HYQ52"/>
      <c r="HYR52"/>
      <c r="HYS52"/>
      <c r="HYT52"/>
      <c r="HYU52"/>
      <c r="HYV52"/>
      <c r="HYW52"/>
      <c r="HYX52"/>
      <c r="HYY52"/>
      <c r="HYZ52"/>
      <c r="HZA52"/>
      <c r="HZB52"/>
      <c r="HZC52"/>
      <c r="HZD52"/>
      <c r="HZE52"/>
      <c r="HZF52"/>
      <c r="HZG52"/>
      <c r="HZH52"/>
      <c r="HZI52"/>
      <c r="HZJ52"/>
      <c r="HZK52"/>
      <c r="HZL52"/>
      <c r="HZM52"/>
      <c r="HZN52"/>
      <c r="HZO52"/>
      <c r="HZP52"/>
      <c r="HZQ52"/>
      <c r="HZR52"/>
      <c r="HZS52"/>
      <c r="HZT52"/>
      <c r="HZU52"/>
      <c r="HZV52"/>
      <c r="HZW52"/>
      <c r="HZX52"/>
      <c r="HZY52"/>
      <c r="HZZ52"/>
      <c r="IAA52"/>
      <c r="IAB52"/>
      <c r="IAC52"/>
      <c r="IAD52"/>
      <c r="IAE52"/>
      <c r="IAF52"/>
      <c r="IAG52"/>
      <c r="IAH52"/>
      <c r="IAI52"/>
      <c r="IAJ52"/>
      <c r="IAK52"/>
      <c r="IAL52"/>
      <c r="IAM52"/>
      <c r="IAN52"/>
      <c r="IAO52"/>
      <c r="IAP52"/>
      <c r="IAQ52"/>
      <c r="IAR52"/>
      <c r="IAS52"/>
      <c r="IAT52"/>
      <c r="IAU52"/>
      <c r="IAV52"/>
      <c r="IAW52"/>
      <c r="IAX52"/>
      <c r="IAY52"/>
      <c r="IAZ52"/>
      <c r="IBA52"/>
      <c r="IBB52"/>
      <c r="IBC52"/>
      <c r="IBD52"/>
      <c r="IBE52"/>
      <c r="IBF52"/>
      <c r="IBG52"/>
      <c r="IBH52"/>
      <c r="IBI52"/>
      <c r="IBJ52"/>
      <c r="IBK52"/>
      <c r="IBL52"/>
      <c r="IBM52"/>
      <c r="IBN52"/>
      <c r="IBO52"/>
      <c r="IBP52"/>
      <c r="IBQ52"/>
      <c r="IBR52"/>
      <c r="IBS52"/>
      <c r="IBT52"/>
      <c r="IBU52"/>
      <c r="IBV52"/>
      <c r="IBW52"/>
      <c r="IBX52"/>
      <c r="IBY52"/>
      <c r="IBZ52"/>
      <c r="ICA52"/>
      <c r="ICB52"/>
      <c r="ICC52"/>
      <c r="ICD52"/>
      <c r="ICE52"/>
      <c r="ICF52"/>
      <c r="ICG52"/>
      <c r="ICH52"/>
      <c r="ICI52"/>
      <c r="ICJ52"/>
      <c r="ICK52"/>
      <c r="ICL52"/>
      <c r="ICM52"/>
      <c r="ICN52"/>
      <c r="ICO52"/>
      <c r="ICP52"/>
      <c r="ICQ52"/>
      <c r="ICR52"/>
      <c r="ICS52"/>
      <c r="ICT52"/>
      <c r="ICU52"/>
      <c r="ICV52"/>
      <c r="ICW52"/>
      <c r="ICX52"/>
      <c r="ICY52"/>
      <c r="ICZ52"/>
      <c r="IDA52"/>
      <c r="IDB52"/>
      <c r="IDC52"/>
      <c r="IDD52"/>
      <c r="IDE52"/>
      <c r="IDF52"/>
      <c r="IDG52"/>
      <c r="IDH52"/>
      <c r="IDI52"/>
      <c r="IDJ52"/>
      <c r="IDK52"/>
      <c r="IDL52"/>
      <c r="IDM52"/>
      <c r="IDN52"/>
      <c r="IDO52"/>
      <c r="IDP52"/>
      <c r="IDQ52"/>
      <c r="IDR52"/>
      <c r="IDS52"/>
      <c r="IDT52"/>
      <c r="IDU52"/>
      <c r="IDV52"/>
      <c r="IDW52"/>
      <c r="IDX52"/>
      <c r="IDY52"/>
      <c r="IDZ52"/>
      <c r="IEA52"/>
      <c r="IEB52"/>
      <c r="IEC52"/>
      <c r="IED52"/>
      <c r="IEE52"/>
      <c r="IEF52"/>
      <c r="IEG52"/>
      <c r="IEH52"/>
      <c r="IEI52"/>
      <c r="IEJ52"/>
      <c r="IEK52"/>
      <c r="IEL52"/>
      <c r="IEM52"/>
      <c r="IEN52"/>
      <c r="IEO52"/>
      <c r="IEP52"/>
      <c r="IEQ52"/>
      <c r="IER52"/>
      <c r="IES52"/>
      <c r="IET52"/>
      <c r="IEU52"/>
      <c r="IEV52"/>
      <c r="IEW52"/>
      <c r="IEX52"/>
      <c r="IEY52"/>
      <c r="IEZ52"/>
      <c r="IFA52"/>
      <c r="IFB52"/>
      <c r="IFC52"/>
      <c r="IFD52"/>
      <c r="IFE52"/>
      <c r="IFF52"/>
      <c r="IFG52"/>
      <c r="IFH52"/>
      <c r="IFI52"/>
      <c r="IFJ52"/>
      <c r="IFK52"/>
      <c r="IFL52"/>
      <c r="IFM52"/>
      <c r="IFN52"/>
      <c r="IFO52"/>
      <c r="IFP52"/>
      <c r="IFQ52"/>
      <c r="IFR52"/>
      <c r="IFS52"/>
      <c r="IFT52"/>
      <c r="IFU52"/>
      <c r="IFV52"/>
      <c r="IFW52"/>
      <c r="IFX52"/>
      <c r="IFY52"/>
      <c r="IFZ52"/>
      <c r="IGA52"/>
      <c r="IGB52"/>
      <c r="IGC52"/>
      <c r="IGD52"/>
      <c r="IGE52"/>
      <c r="IGF52"/>
      <c r="IGG52"/>
      <c r="IGH52"/>
      <c r="IGI52"/>
      <c r="IGJ52"/>
      <c r="IGK52"/>
      <c r="IGL52"/>
      <c r="IGM52"/>
      <c r="IGN52"/>
      <c r="IGO52"/>
      <c r="IGP52"/>
      <c r="IGQ52"/>
      <c r="IGR52"/>
      <c r="IGS52"/>
      <c r="IGT52"/>
      <c r="IGU52"/>
      <c r="IGV52"/>
      <c r="IGW52"/>
      <c r="IGX52"/>
      <c r="IGY52"/>
      <c r="IGZ52"/>
      <c r="IHA52"/>
      <c r="IHB52"/>
      <c r="IHC52"/>
      <c r="IHD52"/>
      <c r="IHE52"/>
      <c r="IHF52"/>
      <c r="IHG52"/>
      <c r="IHH52"/>
      <c r="IHI52"/>
      <c r="IHJ52"/>
      <c r="IHK52"/>
      <c r="IHL52"/>
      <c r="IHM52"/>
      <c r="IHN52"/>
      <c r="IHO52"/>
      <c r="IHP52"/>
      <c r="IHQ52"/>
      <c r="IHR52"/>
      <c r="IHS52"/>
      <c r="IHT52"/>
      <c r="IHU52"/>
      <c r="IHV52"/>
      <c r="IHW52"/>
      <c r="IHX52"/>
      <c r="IHY52"/>
      <c r="IHZ52"/>
      <c r="IIA52"/>
      <c r="IIB52"/>
      <c r="IIC52"/>
      <c r="IID52"/>
      <c r="IIE52"/>
      <c r="IIF52"/>
      <c r="IIG52"/>
      <c r="IIH52"/>
      <c r="III52"/>
      <c r="IIJ52"/>
      <c r="IIK52"/>
      <c r="IIL52"/>
      <c r="IIM52"/>
      <c r="IIN52"/>
      <c r="IIO52"/>
      <c r="IIP52"/>
      <c r="IIQ52"/>
      <c r="IIR52"/>
      <c r="IIS52"/>
      <c r="IIT52"/>
      <c r="IIU52"/>
      <c r="IIV52"/>
      <c r="IIW52"/>
      <c r="IIX52"/>
      <c r="IIY52"/>
      <c r="IIZ52"/>
      <c r="IJA52"/>
      <c r="IJB52"/>
      <c r="IJC52"/>
      <c r="IJD52"/>
      <c r="IJE52"/>
      <c r="IJF52"/>
      <c r="IJG52"/>
      <c r="IJH52"/>
      <c r="IJI52"/>
      <c r="IJJ52"/>
      <c r="IJK52"/>
      <c r="IJL52"/>
      <c r="IJM52"/>
      <c r="IJN52"/>
      <c r="IJO52"/>
      <c r="IJP52"/>
      <c r="IJQ52"/>
      <c r="IJR52"/>
      <c r="IJS52"/>
      <c r="IJT52"/>
      <c r="IJU52"/>
      <c r="IJV52"/>
      <c r="IJW52"/>
      <c r="IJX52"/>
      <c r="IJY52"/>
      <c r="IJZ52"/>
      <c r="IKA52"/>
      <c r="IKB52"/>
      <c r="IKC52"/>
      <c r="IKD52"/>
      <c r="IKE52"/>
      <c r="IKF52"/>
      <c r="IKG52"/>
      <c r="IKH52"/>
      <c r="IKI52"/>
      <c r="IKJ52"/>
      <c r="IKK52"/>
      <c r="IKL52"/>
      <c r="IKM52"/>
      <c r="IKN52"/>
      <c r="IKO52"/>
      <c r="IKP52"/>
      <c r="IKQ52"/>
      <c r="IKR52"/>
      <c r="IKS52"/>
      <c r="IKT52"/>
      <c r="IKU52"/>
      <c r="IKV52"/>
      <c r="IKW52"/>
      <c r="IKX52"/>
      <c r="IKY52"/>
      <c r="IKZ52"/>
      <c r="ILA52"/>
      <c r="ILB52"/>
      <c r="ILC52"/>
      <c r="ILD52"/>
      <c r="ILE52"/>
      <c r="ILF52"/>
      <c r="ILG52"/>
      <c r="ILH52"/>
      <c r="ILI52"/>
      <c r="ILJ52"/>
      <c r="ILK52"/>
      <c r="ILL52"/>
      <c r="ILM52"/>
      <c r="ILN52"/>
      <c r="ILO52"/>
      <c r="ILP52"/>
      <c r="ILQ52"/>
      <c r="ILR52"/>
      <c r="ILS52"/>
      <c r="ILT52"/>
      <c r="ILU52"/>
      <c r="ILV52"/>
      <c r="ILW52"/>
      <c r="ILX52"/>
      <c r="ILY52"/>
      <c r="ILZ52"/>
      <c r="IMA52"/>
      <c r="IMB52"/>
      <c r="IMC52"/>
      <c r="IMD52"/>
      <c r="IME52"/>
      <c r="IMF52"/>
      <c r="IMG52"/>
      <c r="IMH52"/>
      <c r="IMI52"/>
      <c r="IMJ52"/>
      <c r="IMK52"/>
      <c r="IML52"/>
      <c r="IMM52"/>
      <c r="IMN52"/>
      <c r="IMO52"/>
      <c r="IMP52"/>
      <c r="IMQ52"/>
      <c r="IMR52"/>
      <c r="IMS52"/>
      <c r="IMT52"/>
      <c r="IMU52"/>
      <c r="IMV52"/>
      <c r="IMW52"/>
      <c r="IMX52"/>
      <c r="IMY52"/>
      <c r="IMZ52"/>
      <c r="INA52"/>
      <c r="INB52"/>
      <c r="INC52"/>
      <c r="IND52"/>
      <c r="INE52"/>
      <c r="INF52"/>
      <c r="ING52"/>
      <c r="INH52"/>
      <c r="INI52"/>
      <c r="INJ52"/>
      <c r="INK52"/>
      <c r="INL52"/>
      <c r="INM52"/>
      <c r="INN52"/>
      <c r="INO52"/>
      <c r="INP52"/>
      <c r="INQ52"/>
      <c r="INR52"/>
      <c r="INS52"/>
      <c r="INT52"/>
      <c r="INU52"/>
      <c r="INV52"/>
      <c r="INW52"/>
      <c r="INX52"/>
      <c r="INY52"/>
      <c r="INZ52"/>
      <c r="IOA52"/>
      <c r="IOB52"/>
      <c r="IOC52"/>
      <c r="IOD52"/>
      <c r="IOE52"/>
      <c r="IOF52"/>
      <c r="IOG52"/>
      <c r="IOH52"/>
      <c r="IOI52"/>
      <c r="IOJ52"/>
      <c r="IOK52"/>
      <c r="IOL52"/>
      <c r="IOM52"/>
      <c r="ION52"/>
      <c r="IOO52"/>
      <c r="IOP52"/>
      <c r="IOQ52"/>
      <c r="IOR52"/>
      <c r="IOS52"/>
      <c r="IOT52"/>
      <c r="IOU52"/>
      <c r="IOV52"/>
      <c r="IOW52"/>
      <c r="IOX52"/>
      <c r="IOY52"/>
      <c r="IOZ52"/>
      <c r="IPA52"/>
      <c r="IPB52"/>
      <c r="IPC52"/>
      <c r="IPD52"/>
      <c r="IPE52"/>
      <c r="IPF52"/>
      <c r="IPG52"/>
      <c r="IPH52"/>
      <c r="IPI52"/>
      <c r="IPJ52"/>
      <c r="IPK52"/>
      <c r="IPL52"/>
      <c r="IPM52"/>
      <c r="IPN52"/>
      <c r="IPO52"/>
      <c r="IPP52"/>
      <c r="IPQ52"/>
      <c r="IPR52"/>
      <c r="IPS52"/>
      <c r="IPT52"/>
      <c r="IPU52"/>
      <c r="IPV52"/>
      <c r="IPW52"/>
      <c r="IPX52"/>
      <c r="IPY52"/>
      <c r="IPZ52"/>
      <c r="IQA52"/>
      <c r="IQB52"/>
      <c r="IQC52"/>
      <c r="IQD52"/>
      <c r="IQE52"/>
      <c r="IQF52"/>
      <c r="IQG52"/>
      <c r="IQH52"/>
      <c r="IQI52"/>
      <c r="IQJ52"/>
      <c r="IQK52"/>
      <c r="IQL52"/>
      <c r="IQM52"/>
      <c r="IQN52"/>
      <c r="IQO52"/>
      <c r="IQP52"/>
      <c r="IQQ52"/>
      <c r="IQR52"/>
      <c r="IQS52"/>
      <c r="IQT52"/>
      <c r="IQU52"/>
      <c r="IQV52"/>
      <c r="IQW52"/>
      <c r="IQX52"/>
      <c r="IQY52"/>
      <c r="IQZ52"/>
      <c r="IRA52"/>
      <c r="IRB52"/>
      <c r="IRC52"/>
      <c r="IRD52"/>
      <c r="IRE52"/>
      <c r="IRF52"/>
      <c r="IRG52"/>
      <c r="IRH52"/>
      <c r="IRI52"/>
      <c r="IRJ52"/>
      <c r="IRK52"/>
      <c r="IRL52"/>
      <c r="IRM52"/>
      <c r="IRN52"/>
      <c r="IRO52"/>
      <c r="IRP52"/>
      <c r="IRQ52"/>
      <c r="IRR52"/>
      <c r="IRS52"/>
      <c r="IRT52"/>
      <c r="IRU52"/>
      <c r="IRV52"/>
      <c r="IRW52"/>
      <c r="IRX52"/>
      <c r="IRY52"/>
      <c r="IRZ52"/>
      <c r="ISA52"/>
      <c r="ISB52"/>
      <c r="ISC52"/>
      <c r="ISD52"/>
      <c r="ISE52"/>
      <c r="ISF52"/>
      <c r="ISG52"/>
      <c r="ISH52"/>
      <c r="ISI52"/>
      <c r="ISJ52"/>
      <c r="ISK52"/>
      <c r="ISL52"/>
      <c r="ISM52"/>
      <c r="ISN52"/>
      <c r="ISO52"/>
      <c r="ISP52"/>
      <c r="ISQ52"/>
      <c r="ISR52"/>
      <c r="ISS52"/>
      <c r="IST52"/>
      <c r="ISU52"/>
      <c r="ISV52"/>
      <c r="ISW52"/>
      <c r="ISX52"/>
      <c r="ISY52"/>
      <c r="ISZ52"/>
      <c r="ITA52"/>
      <c r="ITB52"/>
      <c r="ITC52"/>
      <c r="ITD52"/>
      <c r="ITE52"/>
      <c r="ITF52"/>
      <c r="ITG52"/>
      <c r="ITH52"/>
      <c r="ITI52"/>
      <c r="ITJ52"/>
      <c r="ITK52"/>
      <c r="ITL52"/>
      <c r="ITM52"/>
      <c r="ITN52"/>
      <c r="ITO52"/>
      <c r="ITP52"/>
      <c r="ITQ52"/>
      <c r="ITR52"/>
      <c r="ITS52"/>
      <c r="ITT52"/>
      <c r="ITU52"/>
      <c r="ITV52"/>
      <c r="ITW52"/>
      <c r="ITX52"/>
      <c r="ITY52"/>
      <c r="ITZ52"/>
      <c r="IUA52"/>
      <c r="IUB52"/>
      <c r="IUC52"/>
      <c r="IUD52"/>
      <c r="IUE52"/>
      <c r="IUF52"/>
      <c r="IUG52"/>
      <c r="IUH52"/>
      <c r="IUI52"/>
      <c r="IUJ52"/>
      <c r="IUK52"/>
      <c r="IUL52"/>
      <c r="IUM52"/>
      <c r="IUN52"/>
      <c r="IUO52"/>
      <c r="IUP52"/>
      <c r="IUQ52"/>
      <c r="IUR52"/>
      <c r="IUS52"/>
      <c r="IUT52"/>
      <c r="IUU52"/>
      <c r="IUV52"/>
      <c r="IUW52"/>
      <c r="IUX52"/>
      <c r="IUY52"/>
      <c r="IUZ52"/>
      <c r="IVA52"/>
      <c r="IVB52"/>
      <c r="IVC52"/>
      <c r="IVD52"/>
      <c r="IVE52"/>
      <c r="IVF52"/>
      <c r="IVG52"/>
      <c r="IVH52"/>
      <c r="IVI52"/>
      <c r="IVJ52"/>
      <c r="IVK52"/>
      <c r="IVL52"/>
      <c r="IVM52"/>
      <c r="IVN52"/>
      <c r="IVO52"/>
      <c r="IVP52"/>
      <c r="IVQ52"/>
      <c r="IVR52"/>
      <c r="IVS52"/>
      <c r="IVT52"/>
      <c r="IVU52"/>
      <c r="IVV52"/>
      <c r="IVW52"/>
      <c r="IVX52"/>
      <c r="IVY52"/>
      <c r="IVZ52"/>
      <c r="IWA52"/>
      <c r="IWB52"/>
      <c r="IWC52"/>
      <c r="IWD52"/>
      <c r="IWE52"/>
      <c r="IWF52"/>
      <c r="IWG52"/>
      <c r="IWH52"/>
      <c r="IWI52"/>
      <c r="IWJ52"/>
      <c r="IWK52"/>
      <c r="IWL52"/>
      <c r="IWM52"/>
      <c r="IWN52"/>
      <c r="IWO52"/>
      <c r="IWP52"/>
      <c r="IWQ52"/>
      <c r="IWR52"/>
      <c r="IWS52"/>
      <c r="IWT52"/>
      <c r="IWU52"/>
      <c r="IWV52"/>
      <c r="IWW52"/>
      <c r="IWX52"/>
      <c r="IWY52"/>
      <c r="IWZ52"/>
      <c r="IXA52"/>
      <c r="IXB52"/>
      <c r="IXC52"/>
      <c r="IXD52"/>
      <c r="IXE52"/>
      <c r="IXF52"/>
      <c r="IXG52"/>
      <c r="IXH52"/>
      <c r="IXI52"/>
      <c r="IXJ52"/>
      <c r="IXK52"/>
      <c r="IXL52"/>
      <c r="IXM52"/>
      <c r="IXN52"/>
      <c r="IXO52"/>
      <c r="IXP52"/>
      <c r="IXQ52"/>
      <c r="IXR52"/>
      <c r="IXS52"/>
      <c r="IXT52"/>
      <c r="IXU52"/>
      <c r="IXV52"/>
      <c r="IXW52"/>
      <c r="IXX52"/>
      <c r="IXY52"/>
      <c r="IXZ52"/>
      <c r="IYA52"/>
      <c r="IYB52"/>
      <c r="IYC52"/>
      <c r="IYD52"/>
      <c r="IYE52"/>
      <c r="IYF52"/>
      <c r="IYG52"/>
      <c r="IYH52"/>
      <c r="IYI52"/>
      <c r="IYJ52"/>
      <c r="IYK52"/>
      <c r="IYL52"/>
      <c r="IYM52"/>
      <c r="IYN52"/>
      <c r="IYO52"/>
      <c r="IYP52"/>
      <c r="IYQ52"/>
      <c r="IYR52"/>
      <c r="IYS52"/>
      <c r="IYT52"/>
      <c r="IYU52"/>
      <c r="IYV52"/>
      <c r="IYW52"/>
      <c r="IYX52"/>
      <c r="IYY52"/>
      <c r="IYZ52"/>
      <c r="IZA52"/>
      <c r="IZB52"/>
      <c r="IZC52"/>
      <c r="IZD52"/>
      <c r="IZE52"/>
      <c r="IZF52"/>
      <c r="IZG52"/>
      <c r="IZH52"/>
      <c r="IZI52"/>
      <c r="IZJ52"/>
      <c r="IZK52"/>
      <c r="IZL52"/>
      <c r="IZM52"/>
      <c r="IZN52"/>
      <c r="IZO52"/>
      <c r="IZP52"/>
      <c r="IZQ52"/>
      <c r="IZR52"/>
      <c r="IZS52"/>
      <c r="IZT52"/>
      <c r="IZU52"/>
      <c r="IZV52"/>
      <c r="IZW52"/>
      <c r="IZX52"/>
      <c r="IZY52"/>
      <c r="IZZ52"/>
      <c r="JAA52"/>
      <c r="JAB52"/>
      <c r="JAC52"/>
      <c r="JAD52"/>
      <c r="JAE52"/>
      <c r="JAF52"/>
      <c r="JAG52"/>
      <c r="JAH52"/>
      <c r="JAI52"/>
      <c r="JAJ52"/>
      <c r="JAK52"/>
      <c r="JAL52"/>
      <c r="JAM52"/>
      <c r="JAN52"/>
      <c r="JAO52"/>
      <c r="JAP52"/>
      <c r="JAQ52"/>
      <c r="JAR52"/>
      <c r="JAS52"/>
      <c r="JAT52"/>
      <c r="JAU52"/>
      <c r="JAV52"/>
      <c r="JAW52"/>
      <c r="JAX52"/>
      <c r="JAY52"/>
      <c r="JAZ52"/>
      <c r="JBA52"/>
      <c r="JBB52"/>
      <c r="JBC52"/>
      <c r="JBD52"/>
      <c r="JBE52"/>
      <c r="JBF52"/>
      <c r="JBG52"/>
      <c r="JBH52"/>
      <c r="JBI52"/>
      <c r="JBJ52"/>
      <c r="JBK52"/>
      <c r="JBL52"/>
      <c r="JBM52"/>
      <c r="JBN52"/>
      <c r="JBO52"/>
      <c r="JBP52"/>
      <c r="JBQ52"/>
      <c r="JBR52"/>
      <c r="JBS52"/>
      <c r="JBT52"/>
      <c r="JBU52"/>
      <c r="JBV52"/>
      <c r="JBW52"/>
      <c r="JBX52"/>
      <c r="JBY52"/>
      <c r="JBZ52"/>
      <c r="JCA52"/>
      <c r="JCB52"/>
      <c r="JCC52"/>
      <c r="JCD52"/>
      <c r="JCE52"/>
      <c r="JCF52"/>
      <c r="JCG52"/>
      <c r="JCH52"/>
      <c r="JCI52"/>
      <c r="JCJ52"/>
      <c r="JCK52"/>
      <c r="JCL52"/>
      <c r="JCM52"/>
      <c r="JCN52"/>
      <c r="JCO52"/>
      <c r="JCP52"/>
      <c r="JCQ52"/>
      <c r="JCR52"/>
      <c r="JCS52"/>
      <c r="JCT52"/>
      <c r="JCU52"/>
      <c r="JCV52"/>
      <c r="JCW52"/>
      <c r="JCX52"/>
      <c r="JCY52"/>
      <c r="JCZ52"/>
      <c r="JDA52"/>
      <c r="JDB52"/>
      <c r="JDC52"/>
      <c r="JDD52"/>
      <c r="JDE52"/>
      <c r="JDF52"/>
      <c r="JDG52"/>
      <c r="JDH52"/>
      <c r="JDI52"/>
      <c r="JDJ52"/>
      <c r="JDK52"/>
      <c r="JDL52"/>
      <c r="JDM52"/>
      <c r="JDN52"/>
      <c r="JDO52"/>
      <c r="JDP52"/>
      <c r="JDQ52"/>
      <c r="JDR52"/>
      <c r="JDS52"/>
      <c r="JDT52"/>
      <c r="JDU52"/>
      <c r="JDV52"/>
      <c r="JDW52"/>
      <c r="JDX52"/>
      <c r="JDY52"/>
      <c r="JDZ52"/>
      <c r="JEA52"/>
      <c r="JEB52"/>
      <c r="JEC52"/>
      <c r="JED52"/>
      <c r="JEE52"/>
      <c r="JEF52"/>
      <c r="JEG52"/>
      <c r="JEH52"/>
      <c r="JEI52"/>
      <c r="JEJ52"/>
      <c r="JEK52"/>
      <c r="JEL52"/>
      <c r="JEM52"/>
      <c r="JEN52"/>
      <c r="JEO52"/>
      <c r="JEP52"/>
      <c r="JEQ52"/>
      <c r="JER52"/>
      <c r="JES52"/>
      <c r="JET52"/>
      <c r="JEU52"/>
      <c r="JEV52"/>
      <c r="JEW52"/>
      <c r="JEX52"/>
      <c r="JEY52"/>
      <c r="JEZ52"/>
      <c r="JFA52"/>
      <c r="JFB52"/>
      <c r="JFC52"/>
      <c r="JFD52"/>
      <c r="JFE52"/>
      <c r="JFF52"/>
      <c r="JFG52"/>
      <c r="JFH52"/>
      <c r="JFI52"/>
      <c r="JFJ52"/>
      <c r="JFK52"/>
      <c r="JFL52"/>
      <c r="JFM52"/>
      <c r="JFN52"/>
      <c r="JFO52"/>
      <c r="JFP52"/>
      <c r="JFQ52"/>
      <c r="JFR52"/>
      <c r="JFS52"/>
      <c r="JFT52"/>
      <c r="JFU52"/>
      <c r="JFV52"/>
      <c r="JFW52"/>
      <c r="JFX52"/>
      <c r="JFY52"/>
      <c r="JFZ52"/>
      <c r="JGA52"/>
      <c r="JGB52"/>
      <c r="JGC52"/>
      <c r="JGD52"/>
      <c r="JGE52"/>
      <c r="JGF52"/>
      <c r="JGG52"/>
      <c r="JGH52"/>
      <c r="JGI52"/>
      <c r="JGJ52"/>
      <c r="JGK52"/>
      <c r="JGL52"/>
      <c r="JGM52"/>
      <c r="JGN52"/>
      <c r="JGO52"/>
      <c r="JGP52"/>
      <c r="JGQ52"/>
      <c r="JGR52"/>
      <c r="JGS52"/>
      <c r="JGT52"/>
      <c r="JGU52"/>
      <c r="JGV52"/>
      <c r="JGW52"/>
      <c r="JGX52"/>
      <c r="JGY52"/>
      <c r="JGZ52"/>
      <c r="JHA52"/>
      <c r="JHB52"/>
      <c r="JHC52"/>
      <c r="JHD52"/>
      <c r="JHE52"/>
      <c r="JHF52"/>
      <c r="JHG52"/>
      <c r="JHH52"/>
      <c r="JHI52"/>
      <c r="JHJ52"/>
      <c r="JHK52"/>
      <c r="JHL52"/>
      <c r="JHM52"/>
      <c r="JHN52"/>
      <c r="JHO52"/>
      <c r="JHP52"/>
      <c r="JHQ52"/>
      <c r="JHR52"/>
      <c r="JHS52"/>
      <c r="JHT52"/>
      <c r="JHU52"/>
      <c r="JHV52"/>
      <c r="JHW52"/>
      <c r="JHX52"/>
      <c r="JHY52"/>
      <c r="JHZ52"/>
      <c r="JIA52"/>
      <c r="JIB52"/>
      <c r="JIC52"/>
      <c r="JID52"/>
      <c r="JIE52"/>
      <c r="JIF52"/>
      <c r="JIG52"/>
      <c r="JIH52"/>
      <c r="JII52"/>
      <c r="JIJ52"/>
      <c r="JIK52"/>
      <c r="JIL52"/>
      <c r="JIM52"/>
      <c r="JIN52"/>
      <c r="JIO52"/>
      <c r="JIP52"/>
      <c r="JIQ52"/>
      <c r="JIR52"/>
      <c r="JIS52"/>
      <c r="JIT52"/>
      <c r="JIU52"/>
      <c r="JIV52"/>
      <c r="JIW52"/>
      <c r="JIX52"/>
      <c r="JIY52"/>
      <c r="JIZ52"/>
      <c r="JJA52"/>
      <c r="JJB52"/>
      <c r="JJC52"/>
      <c r="JJD52"/>
      <c r="JJE52"/>
      <c r="JJF52"/>
      <c r="JJG52"/>
      <c r="JJH52"/>
      <c r="JJI52"/>
      <c r="JJJ52"/>
      <c r="JJK52"/>
      <c r="JJL52"/>
      <c r="JJM52"/>
      <c r="JJN52"/>
      <c r="JJO52"/>
      <c r="JJP52"/>
      <c r="JJQ52"/>
      <c r="JJR52"/>
      <c r="JJS52"/>
      <c r="JJT52"/>
      <c r="JJU52"/>
      <c r="JJV52"/>
      <c r="JJW52"/>
      <c r="JJX52"/>
      <c r="JJY52"/>
      <c r="JJZ52"/>
      <c r="JKA52"/>
      <c r="JKB52"/>
      <c r="JKC52"/>
      <c r="JKD52"/>
      <c r="JKE52"/>
      <c r="JKF52"/>
      <c r="JKG52"/>
      <c r="JKH52"/>
      <c r="JKI52"/>
      <c r="JKJ52"/>
      <c r="JKK52"/>
      <c r="JKL52"/>
      <c r="JKM52"/>
      <c r="JKN52"/>
      <c r="JKO52"/>
      <c r="JKP52"/>
      <c r="JKQ52"/>
      <c r="JKR52"/>
      <c r="JKS52"/>
      <c r="JKT52"/>
      <c r="JKU52"/>
      <c r="JKV52"/>
      <c r="JKW52"/>
      <c r="JKX52"/>
      <c r="JKY52"/>
      <c r="JKZ52"/>
      <c r="JLA52"/>
      <c r="JLB52"/>
      <c r="JLC52"/>
      <c r="JLD52"/>
      <c r="JLE52"/>
      <c r="JLF52"/>
      <c r="JLG52"/>
      <c r="JLH52"/>
      <c r="JLI52"/>
      <c r="JLJ52"/>
      <c r="JLK52"/>
      <c r="JLL52"/>
      <c r="JLM52"/>
      <c r="JLN52"/>
      <c r="JLO52"/>
      <c r="JLP52"/>
      <c r="JLQ52"/>
      <c r="JLR52"/>
      <c r="JLS52"/>
      <c r="JLT52"/>
      <c r="JLU52"/>
      <c r="JLV52"/>
      <c r="JLW52"/>
      <c r="JLX52"/>
      <c r="JLY52"/>
      <c r="JLZ52"/>
      <c r="JMA52"/>
      <c r="JMB52"/>
      <c r="JMC52"/>
      <c r="JMD52"/>
      <c r="JME52"/>
      <c r="JMF52"/>
      <c r="JMG52"/>
      <c r="JMH52"/>
      <c r="JMI52"/>
      <c r="JMJ52"/>
      <c r="JMK52"/>
      <c r="JML52"/>
      <c r="JMM52"/>
      <c r="JMN52"/>
      <c r="JMO52"/>
      <c r="JMP52"/>
      <c r="JMQ52"/>
      <c r="JMR52"/>
      <c r="JMS52"/>
      <c r="JMT52"/>
      <c r="JMU52"/>
      <c r="JMV52"/>
      <c r="JMW52"/>
      <c r="JMX52"/>
      <c r="JMY52"/>
      <c r="JMZ52"/>
      <c r="JNA52"/>
      <c r="JNB52"/>
      <c r="JNC52"/>
      <c r="JND52"/>
      <c r="JNE52"/>
      <c r="JNF52"/>
      <c r="JNG52"/>
      <c r="JNH52"/>
      <c r="JNI52"/>
      <c r="JNJ52"/>
      <c r="JNK52"/>
      <c r="JNL52"/>
      <c r="JNM52"/>
      <c r="JNN52"/>
      <c r="JNO52"/>
      <c r="JNP52"/>
      <c r="JNQ52"/>
      <c r="JNR52"/>
      <c r="JNS52"/>
      <c r="JNT52"/>
      <c r="JNU52"/>
      <c r="JNV52"/>
      <c r="JNW52"/>
      <c r="JNX52"/>
      <c r="JNY52"/>
      <c r="JNZ52"/>
      <c r="JOA52"/>
      <c r="JOB52"/>
      <c r="JOC52"/>
      <c r="JOD52"/>
      <c r="JOE52"/>
      <c r="JOF52"/>
      <c r="JOG52"/>
      <c r="JOH52"/>
      <c r="JOI52"/>
      <c r="JOJ52"/>
      <c r="JOK52"/>
      <c r="JOL52"/>
      <c r="JOM52"/>
      <c r="JON52"/>
      <c r="JOO52"/>
      <c r="JOP52"/>
      <c r="JOQ52"/>
      <c r="JOR52"/>
      <c r="JOS52"/>
      <c r="JOT52"/>
      <c r="JOU52"/>
      <c r="JOV52"/>
      <c r="JOW52"/>
      <c r="JOX52"/>
      <c r="JOY52"/>
      <c r="JOZ52"/>
      <c r="JPA52"/>
      <c r="JPB52"/>
      <c r="JPC52"/>
      <c r="JPD52"/>
      <c r="JPE52"/>
      <c r="JPF52"/>
      <c r="JPG52"/>
      <c r="JPH52"/>
      <c r="JPI52"/>
      <c r="JPJ52"/>
      <c r="JPK52"/>
      <c r="JPL52"/>
      <c r="JPM52"/>
      <c r="JPN52"/>
      <c r="JPO52"/>
      <c r="JPP52"/>
      <c r="JPQ52"/>
      <c r="JPR52"/>
      <c r="JPS52"/>
      <c r="JPT52"/>
      <c r="JPU52"/>
      <c r="JPV52"/>
      <c r="JPW52"/>
      <c r="JPX52"/>
      <c r="JPY52"/>
      <c r="JPZ52"/>
      <c r="JQA52"/>
      <c r="JQB52"/>
      <c r="JQC52"/>
      <c r="JQD52"/>
      <c r="JQE52"/>
      <c r="JQF52"/>
      <c r="JQG52"/>
      <c r="JQH52"/>
      <c r="JQI52"/>
      <c r="JQJ52"/>
      <c r="JQK52"/>
      <c r="JQL52"/>
      <c r="JQM52"/>
      <c r="JQN52"/>
      <c r="JQO52"/>
      <c r="JQP52"/>
      <c r="JQQ52"/>
      <c r="JQR52"/>
      <c r="JQS52"/>
      <c r="JQT52"/>
      <c r="JQU52"/>
      <c r="JQV52"/>
      <c r="JQW52"/>
      <c r="JQX52"/>
      <c r="JQY52"/>
      <c r="JQZ52"/>
      <c r="JRA52"/>
      <c r="JRB52"/>
      <c r="JRC52"/>
      <c r="JRD52"/>
      <c r="JRE52"/>
      <c r="JRF52"/>
      <c r="JRG52"/>
      <c r="JRH52"/>
      <c r="JRI52"/>
      <c r="JRJ52"/>
      <c r="JRK52"/>
      <c r="JRL52"/>
      <c r="JRM52"/>
      <c r="JRN52"/>
      <c r="JRO52"/>
      <c r="JRP52"/>
      <c r="JRQ52"/>
      <c r="JRR52"/>
      <c r="JRS52"/>
      <c r="JRT52"/>
      <c r="JRU52"/>
      <c r="JRV52"/>
      <c r="JRW52"/>
      <c r="JRX52"/>
      <c r="JRY52"/>
      <c r="JRZ52"/>
      <c r="JSA52"/>
      <c r="JSB52"/>
      <c r="JSC52"/>
      <c r="JSD52"/>
      <c r="JSE52"/>
      <c r="JSF52"/>
      <c r="JSG52"/>
      <c r="JSH52"/>
      <c r="JSI52"/>
      <c r="JSJ52"/>
      <c r="JSK52"/>
      <c r="JSL52"/>
      <c r="JSM52"/>
      <c r="JSN52"/>
      <c r="JSO52"/>
      <c r="JSP52"/>
      <c r="JSQ52"/>
      <c r="JSR52"/>
      <c r="JSS52"/>
      <c r="JST52"/>
      <c r="JSU52"/>
      <c r="JSV52"/>
      <c r="JSW52"/>
      <c r="JSX52"/>
      <c r="JSY52"/>
      <c r="JSZ52"/>
      <c r="JTA52"/>
      <c r="JTB52"/>
      <c r="JTC52"/>
      <c r="JTD52"/>
      <c r="JTE52"/>
      <c r="JTF52"/>
      <c r="JTG52"/>
      <c r="JTH52"/>
      <c r="JTI52"/>
      <c r="JTJ52"/>
      <c r="JTK52"/>
      <c r="JTL52"/>
      <c r="JTM52"/>
      <c r="JTN52"/>
      <c r="JTO52"/>
      <c r="JTP52"/>
      <c r="JTQ52"/>
      <c r="JTR52"/>
      <c r="JTS52"/>
      <c r="JTT52"/>
      <c r="JTU52"/>
      <c r="JTV52"/>
      <c r="JTW52"/>
      <c r="JTX52"/>
      <c r="JTY52"/>
      <c r="JTZ52"/>
      <c r="JUA52"/>
      <c r="JUB52"/>
      <c r="JUC52"/>
      <c r="JUD52"/>
      <c r="JUE52"/>
      <c r="JUF52"/>
      <c r="JUG52"/>
      <c r="JUH52"/>
      <c r="JUI52"/>
      <c r="JUJ52"/>
      <c r="JUK52"/>
      <c r="JUL52"/>
      <c r="JUM52"/>
      <c r="JUN52"/>
      <c r="JUO52"/>
      <c r="JUP52"/>
      <c r="JUQ52"/>
      <c r="JUR52"/>
      <c r="JUS52"/>
      <c r="JUT52"/>
      <c r="JUU52"/>
      <c r="JUV52"/>
      <c r="JUW52"/>
      <c r="JUX52"/>
      <c r="JUY52"/>
      <c r="JUZ52"/>
      <c r="JVA52"/>
      <c r="JVB52"/>
      <c r="JVC52"/>
      <c r="JVD52"/>
      <c r="JVE52"/>
      <c r="JVF52"/>
      <c r="JVG52"/>
      <c r="JVH52"/>
      <c r="JVI52"/>
      <c r="JVJ52"/>
      <c r="JVK52"/>
      <c r="JVL52"/>
      <c r="JVM52"/>
      <c r="JVN52"/>
      <c r="JVO52"/>
      <c r="JVP52"/>
      <c r="JVQ52"/>
      <c r="JVR52"/>
      <c r="JVS52"/>
      <c r="JVT52"/>
      <c r="JVU52"/>
      <c r="JVV52"/>
      <c r="JVW52"/>
      <c r="JVX52"/>
      <c r="JVY52"/>
      <c r="JVZ52"/>
      <c r="JWA52"/>
      <c r="JWB52"/>
      <c r="JWC52"/>
      <c r="JWD52"/>
      <c r="JWE52"/>
      <c r="JWF52"/>
      <c r="JWG52"/>
      <c r="JWH52"/>
      <c r="JWI52"/>
      <c r="JWJ52"/>
      <c r="JWK52"/>
      <c r="JWL52"/>
      <c r="JWM52"/>
      <c r="JWN52"/>
      <c r="JWO52"/>
      <c r="JWP52"/>
      <c r="JWQ52"/>
      <c r="JWR52"/>
      <c r="JWS52"/>
      <c r="JWT52"/>
      <c r="JWU52"/>
      <c r="JWV52"/>
      <c r="JWW52"/>
      <c r="JWX52"/>
      <c r="JWY52"/>
      <c r="JWZ52"/>
      <c r="JXA52"/>
      <c r="JXB52"/>
      <c r="JXC52"/>
      <c r="JXD52"/>
      <c r="JXE52"/>
      <c r="JXF52"/>
      <c r="JXG52"/>
      <c r="JXH52"/>
      <c r="JXI52"/>
      <c r="JXJ52"/>
      <c r="JXK52"/>
      <c r="JXL52"/>
      <c r="JXM52"/>
      <c r="JXN52"/>
      <c r="JXO52"/>
      <c r="JXP52"/>
      <c r="JXQ52"/>
      <c r="JXR52"/>
      <c r="JXS52"/>
      <c r="JXT52"/>
      <c r="JXU52"/>
      <c r="JXV52"/>
      <c r="JXW52"/>
      <c r="JXX52"/>
      <c r="JXY52"/>
      <c r="JXZ52"/>
      <c r="JYA52"/>
      <c r="JYB52"/>
      <c r="JYC52"/>
      <c r="JYD52"/>
      <c r="JYE52"/>
      <c r="JYF52"/>
      <c r="JYG52"/>
      <c r="JYH52"/>
      <c r="JYI52"/>
      <c r="JYJ52"/>
      <c r="JYK52"/>
      <c r="JYL52"/>
      <c r="JYM52"/>
      <c r="JYN52"/>
      <c r="JYO52"/>
      <c r="JYP52"/>
      <c r="JYQ52"/>
      <c r="JYR52"/>
      <c r="JYS52"/>
      <c r="JYT52"/>
      <c r="JYU52"/>
      <c r="JYV52"/>
      <c r="JYW52"/>
      <c r="JYX52"/>
      <c r="JYY52"/>
      <c r="JYZ52"/>
      <c r="JZA52"/>
      <c r="JZB52"/>
      <c r="JZC52"/>
      <c r="JZD52"/>
      <c r="JZE52"/>
      <c r="JZF52"/>
      <c r="JZG52"/>
      <c r="JZH52"/>
      <c r="JZI52"/>
      <c r="JZJ52"/>
      <c r="JZK52"/>
      <c r="JZL52"/>
      <c r="JZM52"/>
      <c r="JZN52"/>
      <c r="JZO52"/>
      <c r="JZP52"/>
      <c r="JZQ52"/>
      <c r="JZR52"/>
      <c r="JZS52"/>
      <c r="JZT52"/>
      <c r="JZU52"/>
      <c r="JZV52"/>
      <c r="JZW52"/>
      <c r="JZX52"/>
      <c r="JZY52"/>
      <c r="JZZ52"/>
      <c r="KAA52"/>
      <c r="KAB52"/>
      <c r="KAC52"/>
      <c r="KAD52"/>
      <c r="KAE52"/>
      <c r="KAF52"/>
      <c r="KAG52"/>
      <c r="KAH52"/>
      <c r="KAI52"/>
      <c r="KAJ52"/>
      <c r="KAK52"/>
      <c r="KAL52"/>
      <c r="KAM52"/>
      <c r="KAN52"/>
      <c r="KAO52"/>
      <c r="KAP52"/>
      <c r="KAQ52"/>
      <c r="KAR52"/>
      <c r="KAS52"/>
      <c r="KAT52"/>
      <c r="KAU52"/>
      <c r="KAV52"/>
      <c r="KAW52"/>
      <c r="KAX52"/>
      <c r="KAY52"/>
      <c r="KAZ52"/>
      <c r="KBA52"/>
      <c r="KBB52"/>
      <c r="KBC52"/>
      <c r="KBD52"/>
      <c r="KBE52"/>
      <c r="KBF52"/>
      <c r="KBG52"/>
      <c r="KBH52"/>
      <c r="KBI52"/>
      <c r="KBJ52"/>
      <c r="KBK52"/>
      <c r="KBL52"/>
      <c r="KBM52"/>
      <c r="KBN52"/>
      <c r="KBO52"/>
      <c r="KBP52"/>
      <c r="KBQ52"/>
      <c r="KBR52"/>
      <c r="KBS52"/>
      <c r="KBT52"/>
      <c r="KBU52"/>
      <c r="KBV52"/>
      <c r="KBW52"/>
      <c r="KBX52"/>
      <c r="KBY52"/>
      <c r="KBZ52"/>
      <c r="KCA52"/>
      <c r="KCB52"/>
      <c r="KCC52"/>
      <c r="KCD52"/>
      <c r="KCE52"/>
      <c r="KCF52"/>
      <c r="KCG52"/>
      <c r="KCH52"/>
      <c r="KCI52"/>
      <c r="KCJ52"/>
      <c r="KCK52"/>
      <c r="KCL52"/>
      <c r="KCM52"/>
      <c r="KCN52"/>
      <c r="KCO52"/>
      <c r="KCP52"/>
      <c r="KCQ52"/>
      <c r="KCR52"/>
      <c r="KCS52"/>
      <c r="KCT52"/>
      <c r="KCU52"/>
      <c r="KCV52"/>
      <c r="KCW52"/>
      <c r="KCX52"/>
      <c r="KCY52"/>
      <c r="KCZ52"/>
      <c r="KDA52"/>
      <c r="KDB52"/>
      <c r="KDC52"/>
      <c r="KDD52"/>
      <c r="KDE52"/>
      <c r="KDF52"/>
      <c r="KDG52"/>
      <c r="KDH52"/>
      <c r="KDI52"/>
      <c r="KDJ52"/>
      <c r="KDK52"/>
      <c r="KDL52"/>
      <c r="KDM52"/>
      <c r="KDN52"/>
      <c r="KDO52"/>
      <c r="KDP52"/>
      <c r="KDQ52"/>
      <c r="KDR52"/>
      <c r="KDS52"/>
      <c r="KDT52"/>
      <c r="KDU52"/>
      <c r="KDV52"/>
      <c r="KDW52"/>
      <c r="KDX52"/>
      <c r="KDY52"/>
      <c r="KDZ52"/>
      <c r="KEA52"/>
      <c r="KEB52"/>
      <c r="KEC52"/>
      <c r="KED52"/>
      <c r="KEE52"/>
      <c r="KEF52"/>
      <c r="KEG52"/>
      <c r="KEH52"/>
      <c r="KEI52"/>
      <c r="KEJ52"/>
      <c r="KEK52"/>
      <c r="KEL52"/>
      <c r="KEM52"/>
      <c r="KEN52"/>
      <c r="KEO52"/>
      <c r="KEP52"/>
      <c r="KEQ52"/>
      <c r="KER52"/>
      <c r="KES52"/>
      <c r="KET52"/>
      <c r="KEU52"/>
      <c r="KEV52"/>
      <c r="KEW52"/>
      <c r="KEX52"/>
      <c r="KEY52"/>
      <c r="KEZ52"/>
      <c r="KFA52"/>
      <c r="KFB52"/>
      <c r="KFC52"/>
      <c r="KFD52"/>
      <c r="KFE52"/>
      <c r="KFF52"/>
      <c r="KFG52"/>
      <c r="KFH52"/>
      <c r="KFI52"/>
      <c r="KFJ52"/>
      <c r="KFK52"/>
      <c r="KFL52"/>
      <c r="KFM52"/>
      <c r="KFN52"/>
      <c r="KFO52"/>
      <c r="KFP52"/>
      <c r="KFQ52"/>
      <c r="KFR52"/>
      <c r="KFS52"/>
      <c r="KFT52"/>
      <c r="KFU52"/>
      <c r="KFV52"/>
      <c r="KFW52"/>
      <c r="KFX52"/>
      <c r="KFY52"/>
      <c r="KFZ52"/>
      <c r="KGA52"/>
      <c r="KGB52"/>
      <c r="KGC52"/>
      <c r="KGD52"/>
      <c r="KGE52"/>
      <c r="KGF52"/>
      <c r="KGG52"/>
      <c r="KGH52"/>
      <c r="KGI52"/>
      <c r="KGJ52"/>
      <c r="KGK52"/>
      <c r="KGL52"/>
      <c r="KGM52"/>
      <c r="KGN52"/>
      <c r="KGO52"/>
      <c r="KGP52"/>
      <c r="KGQ52"/>
      <c r="KGR52"/>
      <c r="KGS52"/>
      <c r="KGT52"/>
      <c r="KGU52"/>
      <c r="KGV52"/>
      <c r="KGW52"/>
      <c r="KGX52"/>
      <c r="KGY52"/>
      <c r="KGZ52"/>
      <c r="KHA52"/>
      <c r="KHB52"/>
      <c r="KHC52"/>
      <c r="KHD52"/>
      <c r="KHE52"/>
      <c r="KHF52"/>
      <c r="KHG52"/>
      <c r="KHH52"/>
      <c r="KHI52"/>
      <c r="KHJ52"/>
      <c r="KHK52"/>
      <c r="KHL52"/>
      <c r="KHM52"/>
      <c r="KHN52"/>
      <c r="KHO52"/>
      <c r="KHP52"/>
      <c r="KHQ52"/>
      <c r="KHR52"/>
      <c r="KHS52"/>
      <c r="KHT52"/>
      <c r="KHU52"/>
      <c r="KHV52"/>
      <c r="KHW52"/>
      <c r="KHX52"/>
      <c r="KHY52"/>
      <c r="KHZ52"/>
      <c r="KIA52"/>
      <c r="KIB52"/>
      <c r="KIC52"/>
      <c r="KID52"/>
      <c r="KIE52"/>
      <c r="KIF52"/>
      <c r="KIG52"/>
      <c r="KIH52"/>
      <c r="KII52"/>
      <c r="KIJ52"/>
      <c r="KIK52"/>
      <c r="KIL52"/>
      <c r="KIM52"/>
      <c r="KIN52"/>
      <c r="KIO52"/>
      <c r="KIP52"/>
      <c r="KIQ52"/>
      <c r="KIR52"/>
      <c r="KIS52"/>
      <c r="KIT52"/>
      <c r="KIU52"/>
      <c r="KIV52"/>
      <c r="KIW52"/>
      <c r="KIX52"/>
      <c r="KIY52"/>
      <c r="KIZ52"/>
      <c r="KJA52"/>
      <c r="KJB52"/>
      <c r="KJC52"/>
      <c r="KJD52"/>
      <c r="KJE52"/>
      <c r="KJF52"/>
      <c r="KJG52"/>
      <c r="KJH52"/>
      <c r="KJI52"/>
      <c r="KJJ52"/>
      <c r="KJK52"/>
      <c r="KJL52"/>
      <c r="KJM52"/>
      <c r="KJN52"/>
      <c r="KJO52"/>
      <c r="KJP52"/>
      <c r="KJQ52"/>
      <c r="KJR52"/>
      <c r="KJS52"/>
      <c r="KJT52"/>
      <c r="KJU52"/>
      <c r="KJV52"/>
      <c r="KJW52"/>
      <c r="KJX52"/>
      <c r="KJY52"/>
      <c r="KJZ52"/>
      <c r="KKA52"/>
      <c r="KKB52"/>
      <c r="KKC52"/>
      <c r="KKD52"/>
      <c r="KKE52"/>
      <c r="KKF52"/>
      <c r="KKG52"/>
      <c r="KKH52"/>
      <c r="KKI52"/>
      <c r="KKJ52"/>
      <c r="KKK52"/>
      <c r="KKL52"/>
      <c r="KKM52"/>
      <c r="KKN52"/>
      <c r="KKO52"/>
      <c r="KKP52"/>
      <c r="KKQ52"/>
      <c r="KKR52"/>
      <c r="KKS52"/>
      <c r="KKT52"/>
      <c r="KKU52"/>
      <c r="KKV52"/>
      <c r="KKW52"/>
      <c r="KKX52"/>
      <c r="KKY52"/>
      <c r="KKZ52"/>
      <c r="KLA52"/>
      <c r="KLB52"/>
      <c r="KLC52"/>
      <c r="KLD52"/>
      <c r="KLE52"/>
      <c r="KLF52"/>
      <c r="KLG52"/>
      <c r="KLH52"/>
      <c r="KLI52"/>
      <c r="KLJ52"/>
      <c r="KLK52"/>
      <c r="KLL52"/>
      <c r="KLM52"/>
      <c r="KLN52"/>
      <c r="KLO52"/>
      <c r="KLP52"/>
      <c r="KLQ52"/>
      <c r="KLR52"/>
      <c r="KLS52"/>
      <c r="KLT52"/>
      <c r="KLU52"/>
      <c r="KLV52"/>
      <c r="KLW52"/>
      <c r="KLX52"/>
      <c r="KLY52"/>
      <c r="KLZ52"/>
      <c r="KMA52"/>
      <c r="KMB52"/>
      <c r="KMC52"/>
      <c r="KMD52"/>
      <c r="KME52"/>
      <c r="KMF52"/>
      <c r="KMG52"/>
      <c r="KMH52"/>
      <c r="KMI52"/>
      <c r="KMJ52"/>
      <c r="KMK52"/>
      <c r="KML52"/>
      <c r="KMM52"/>
      <c r="KMN52"/>
      <c r="KMO52"/>
      <c r="KMP52"/>
      <c r="KMQ52"/>
      <c r="KMR52"/>
      <c r="KMS52"/>
      <c r="KMT52"/>
      <c r="KMU52"/>
      <c r="KMV52"/>
      <c r="KMW52"/>
      <c r="KMX52"/>
      <c r="KMY52"/>
      <c r="KMZ52"/>
      <c r="KNA52"/>
      <c r="KNB52"/>
      <c r="KNC52"/>
      <c r="KND52"/>
      <c r="KNE52"/>
      <c r="KNF52"/>
      <c r="KNG52"/>
      <c r="KNH52"/>
      <c r="KNI52"/>
      <c r="KNJ52"/>
      <c r="KNK52"/>
      <c r="KNL52"/>
      <c r="KNM52"/>
      <c r="KNN52"/>
      <c r="KNO52"/>
      <c r="KNP52"/>
      <c r="KNQ52"/>
      <c r="KNR52"/>
      <c r="KNS52"/>
      <c r="KNT52"/>
      <c r="KNU52"/>
      <c r="KNV52"/>
      <c r="KNW52"/>
      <c r="KNX52"/>
      <c r="KNY52"/>
      <c r="KNZ52"/>
      <c r="KOA52"/>
      <c r="KOB52"/>
      <c r="KOC52"/>
      <c r="KOD52"/>
      <c r="KOE52"/>
      <c r="KOF52"/>
      <c r="KOG52"/>
      <c r="KOH52"/>
      <c r="KOI52"/>
      <c r="KOJ52"/>
      <c r="KOK52"/>
      <c r="KOL52"/>
      <c r="KOM52"/>
      <c r="KON52"/>
      <c r="KOO52"/>
      <c r="KOP52"/>
      <c r="KOQ52"/>
      <c r="KOR52"/>
      <c r="KOS52"/>
      <c r="KOT52"/>
      <c r="KOU52"/>
      <c r="KOV52"/>
      <c r="KOW52"/>
      <c r="KOX52"/>
      <c r="KOY52"/>
      <c r="KOZ52"/>
      <c r="KPA52"/>
      <c r="KPB52"/>
      <c r="KPC52"/>
      <c r="KPD52"/>
      <c r="KPE52"/>
      <c r="KPF52"/>
      <c r="KPG52"/>
      <c r="KPH52"/>
      <c r="KPI52"/>
      <c r="KPJ52"/>
      <c r="KPK52"/>
      <c r="KPL52"/>
      <c r="KPM52"/>
      <c r="KPN52"/>
      <c r="KPO52"/>
      <c r="KPP52"/>
      <c r="KPQ52"/>
      <c r="KPR52"/>
      <c r="KPS52"/>
      <c r="KPT52"/>
      <c r="KPU52"/>
      <c r="KPV52"/>
      <c r="KPW52"/>
      <c r="KPX52"/>
      <c r="KPY52"/>
      <c r="KPZ52"/>
      <c r="KQA52"/>
      <c r="KQB52"/>
      <c r="KQC52"/>
      <c r="KQD52"/>
      <c r="KQE52"/>
      <c r="KQF52"/>
      <c r="KQG52"/>
      <c r="KQH52"/>
      <c r="KQI52"/>
      <c r="KQJ52"/>
      <c r="KQK52"/>
      <c r="KQL52"/>
      <c r="KQM52"/>
      <c r="KQN52"/>
      <c r="KQO52"/>
      <c r="KQP52"/>
      <c r="KQQ52"/>
      <c r="KQR52"/>
      <c r="KQS52"/>
      <c r="KQT52"/>
      <c r="KQU52"/>
      <c r="KQV52"/>
      <c r="KQW52"/>
      <c r="KQX52"/>
      <c r="KQY52"/>
      <c r="KQZ52"/>
      <c r="KRA52"/>
      <c r="KRB52"/>
      <c r="KRC52"/>
      <c r="KRD52"/>
      <c r="KRE52"/>
      <c r="KRF52"/>
      <c r="KRG52"/>
      <c r="KRH52"/>
      <c r="KRI52"/>
      <c r="KRJ52"/>
      <c r="KRK52"/>
      <c r="KRL52"/>
      <c r="KRM52"/>
      <c r="KRN52"/>
      <c r="KRO52"/>
      <c r="KRP52"/>
      <c r="KRQ52"/>
      <c r="KRR52"/>
      <c r="KRS52"/>
      <c r="KRT52"/>
      <c r="KRU52"/>
      <c r="KRV52"/>
      <c r="KRW52"/>
      <c r="KRX52"/>
      <c r="KRY52"/>
      <c r="KRZ52"/>
      <c r="KSA52"/>
      <c r="KSB52"/>
      <c r="KSC52"/>
      <c r="KSD52"/>
      <c r="KSE52"/>
      <c r="KSF52"/>
      <c r="KSG52"/>
      <c r="KSH52"/>
      <c r="KSI52"/>
      <c r="KSJ52"/>
      <c r="KSK52"/>
      <c r="KSL52"/>
      <c r="KSM52"/>
      <c r="KSN52"/>
      <c r="KSO52"/>
      <c r="KSP52"/>
      <c r="KSQ52"/>
      <c r="KSR52"/>
      <c r="KSS52"/>
      <c r="KST52"/>
      <c r="KSU52"/>
      <c r="KSV52"/>
      <c r="KSW52"/>
      <c r="KSX52"/>
      <c r="KSY52"/>
      <c r="KSZ52"/>
      <c r="KTA52"/>
      <c r="KTB52"/>
      <c r="KTC52"/>
      <c r="KTD52"/>
      <c r="KTE52"/>
      <c r="KTF52"/>
      <c r="KTG52"/>
      <c r="KTH52"/>
      <c r="KTI52"/>
      <c r="KTJ52"/>
      <c r="KTK52"/>
      <c r="KTL52"/>
      <c r="KTM52"/>
      <c r="KTN52"/>
      <c r="KTO52"/>
      <c r="KTP52"/>
      <c r="KTQ52"/>
      <c r="KTR52"/>
      <c r="KTS52"/>
      <c r="KTT52"/>
      <c r="KTU52"/>
      <c r="KTV52"/>
      <c r="KTW52"/>
      <c r="KTX52"/>
      <c r="KTY52"/>
      <c r="KTZ52"/>
      <c r="KUA52"/>
      <c r="KUB52"/>
      <c r="KUC52"/>
      <c r="KUD52"/>
      <c r="KUE52"/>
      <c r="KUF52"/>
      <c r="KUG52"/>
      <c r="KUH52"/>
      <c r="KUI52"/>
      <c r="KUJ52"/>
      <c r="KUK52"/>
      <c r="KUL52"/>
      <c r="KUM52"/>
      <c r="KUN52"/>
      <c r="KUO52"/>
      <c r="KUP52"/>
      <c r="KUQ52"/>
      <c r="KUR52"/>
      <c r="KUS52"/>
      <c r="KUT52"/>
      <c r="KUU52"/>
      <c r="KUV52"/>
      <c r="KUW52"/>
      <c r="KUX52"/>
      <c r="KUY52"/>
      <c r="KUZ52"/>
      <c r="KVA52"/>
      <c r="KVB52"/>
      <c r="KVC52"/>
      <c r="KVD52"/>
      <c r="KVE52"/>
      <c r="KVF52"/>
      <c r="KVG52"/>
      <c r="KVH52"/>
      <c r="KVI52"/>
      <c r="KVJ52"/>
      <c r="KVK52"/>
      <c r="KVL52"/>
      <c r="KVM52"/>
      <c r="KVN52"/>
      <c r="KVO52"/>
      <c r="KVP52"/>
      <c r="KVQ52"/>
      <c r="KVR52"/>
      <c r="KVS52"/>
      <c r="KVT52"/>
      <c r="KVU52"/>
      <c r="KVV52"/>
      <c r="KVW52"/>
      <c r="KVX52"/>
      <c r="KVY52"/>
      <c r="KVZ52"/>
      <c r="KWA52"/>
      <c r="KWB52"/>
      <c r="KWC52"/>
      <c r="KWD52"/>
      <c r="KWE52"/>
      <c r="KWF52"/>
      <c r="KWG52"/>
      <c r="KWH52"/>
      <c r="KWI52"/>
      <c r="KWJ52"/>
      <c r="KWK52"/>
      <c r="KWL52"/>
      <c r="KWM52"/>
      <c r="KWN52"/>
      <c r="KWO52"/>
      <c r="KWP52"/>
      <c r="KWQ52"/>
      <c r="KWR52"/>
      <c r="KWS52"/>
      <c r="KWT52"/>
      <c r="KWU52"/>
      <c r="KWV52"/>
      <c r="KWW52"/>
      <c r="KWX52"/>
      <c r="KWY52"/>
      <c r="KWZ52"/>
      <c r="KXA52"/>
      <c r="KXB52"/>
      <c r="KXC52"/>
      <c r="KXD52"/>
      <c r="KXE52"/>
      <c r="KXF52"/>
      <c r="KXG52"/>
      <c r="KXH52"/>
      <c r="KXI52"/>
      <c r="KXJ52"/>
      <c r="KXK52"/>
      <c r="KXL52"/>
      <c r="KXM52"/>
      <c r="KXN52"/>
      <c r="KXO52"/>
      <c r="KXP52"/>
      <c r="KXQ52"/>
      <c r="KXR52"/>
      <c r="KXS52"/>
      <c r="KXT52"/>
      <c r="KXU52"/>
      <c r="KXV52"/>
      <c r="KXW52"/>
      <c r="KXX52"/>
      <c r="KXY52"/>
      <c r="KXZ52"/>
      <c r="KYA52"/>
      <c r="KYB52"/>
      <c r="KYC52"/>
      <c r="KYD52"/>
      <c r="KYE52"/>
      <c r="KYF52"/>
      <c r="KYG52"/>
      <c r="KYH52"/>
      <c r="KYI52"/>
      <c r="KYJ52"/>
      <c r="KYK52"/>
      <c r="KYL52"/>
      <c r="KYM52"/>
      <c r="KYN52"/>
      <c r="KYO52"/>
      <c r="KYP52"/>
      <c r="KYQ52"/>
      <c r="KYR52"/>
      <c r="KYS52"/>
      <c r="KYT52"/>
      <c r="KYU52"/>
      <c r="KYV52"/>
      <c r="KYW52"/>
      <c r="KYX52"/>
      <c r="KYY52"/>
      <c r="KYZ52"/>
      <c r="KZA52"/>
      <c r="KZB52"/>
      <c r="KZC52"/>
      <c r="KZD52"/>
      <c r="KZE52"/>
      <c r="KZF52"/>
      <c r="KZG52"/>
      <c r="KZH52"/>
      <c r="KZI52"/>
      <c r="KZJ52"/>
      <c r="KZK52"/>
      <c r="KZL52"/>
      <c r="KZM52"/>
      <c r="KZN52"/>
      <c r="KZO52"/>
      <c r="KZP52"/>
      <c r="KZQ52"/>
      <c r="KZR52"/>
      <c r="KZS52"/>
      <c r="KZT52"/>
      <c r="KZU52"/>
      <c r="KZV52"/>
      <c r="KZW52"/>
      <c r="KZX52"/>
      <c r="KZY52"/>
      <c r="KZZ52"/>
      <c r="LAA52"/>
      <c r="LAB52"/>
      <c r="LAC52"/>
      <c r="LAD52"/>
      <c r="LAE52"/>
      <c r="LAF52"/>
      <c r="LAG52"/>
      <c r="LAH52"/>
      <c r="LAI52"/>
      <c r="LAJ52"/>
      <c r="LAK52"/>
      <c r="LAL52"/>
      <c r="LAM52"/>
      <c r="LAN52"/>
      <c r="LAO52"/>
      <c r="LAP52"/>
      <c r="LAQ52"/>
      <c r="LAR52"/>
      <c r="LAS52"/>
      <c r="LAT52"/>
      <c r="LAU52"/>
      <c r="LAV52"/>
      <c r="LAW52"/>
      <c r="LAX52"/>
      <c r="LAY52"/>
      <c r="LAZ52"/>
      <c r="LBA52"/>
      <c r="LBB52"/>
      <c r="LBC52"/>
      <c r="LBD52"/>
      <c r="LBE52"/>
      <c r="LBF52"/>
      <c r="LBG52"/>
      <c r="LBH52"/>
      <c r="LBI52"/>
      <c r="LBJ52"/>
      <c r="LBK52"/>
      <c r="LBL52"/>
      <c r="LBM52"/>
      <c r="LBN52"/>
      <c r="LBO52"/>
      <c r="LBP52"/>
      <c r="LBQ52"/>
      <c r="LBR52"/>
      <c r="LBS52"/>
      <c r="LBT52"/>
      <c r="LBU52"/>
      <c r="LBV52"/>
      <c r="LBW52"/>
      <c r="LBX52"/>
      <c r="LBY52"/>
      <c r="LBZ52"/>
      <c r="LCA52"/>
      <c r="LCB52"/>
      <c r="LCC52"/>
      <c r="LCD52"/>
      <c r="LCE52"/>
      <c r="LCF52"/>
      <c r="LCG52"/>
      <c r="LCH52"/>
      <c r="LCI52"/>
      <c r="LCJ52"/>
      <c r="LCK52"/>
      <c r="LCL52"/>
      <c r="LCM52"/>
      <c r="LCN52"/>
      <c r="LCO52"/>
      <c r="LCP52"/>
      <c r="LCQ52"/>
      <c r="LCR52"/>
      <c r="LCS52"/>
      <c r="LCT52"/>
      <c r="LCU52"/>
      <c r="LCV52"/>
      <c r="LCW52"/>
      <c r="LCX52"/>
      <c r="LCY52"/>
      <c r="LCZ52"/>
      <c r="LDA52"/>
      <c r="LDB52"/>
      <c r="LDC52"/>
      <c r="LDD52"/>
      <c r="LDE52"/>
      <c r="LDF52"/>
      <c r="LDG52"/>
      <c r="LDH52"/>
      <c r="LDI52"/>
      <c r="LDJ52"/>
      <c r="LDK52"/>
      <c r="LDL52"/>
      <c r="LDM52"/>
      <c r="LDN52"/>
      <c r="LDO52"/>
      <c r="LDP52"/>
      <c r="LDQ52"/>
      <c r="LDR52"/>
      <c r="LDS52"/>
      <c r="LDT52"/>
      <c r="LDU52"/>
      <c r="LDV52"/>
      <c r="LDW52"/>
      <c r="LDX52"/>
      <c r="LDY52"/>
      <c r="LDZ52"/>
      <c r="LEA52"/>
      <c r="LEB52"/>
      <c r="LEC52"/>
      <c r="LED52"/>
      <c r="LEE52"/>
      <c r="LEF52"/>
      <c r="LEG52"/>
      <c r="LEH52"/>
      <c r="LEI52"/>
      <c r="LEJ52"/>
      <c r="LEK52"/>
      <c r="LEL52"/>
      <c r="LEM52"/>
      <c r="LEN52"/>
      <c r="LEO52"/>
      <c r="LEP52"/>
      <c r="LEQ52"/>
      <c r="LER52"/>
      <c r="LES52"/>
      <c r="LET52"/>
      <c r="LEU52"/>
      <c r="LEV52"/>
      <c r="LEW52"/>
      <c r="LEX52"/>
      <c r="LEY52"/>
      <c r="LEZ52"/>
      <c r="LFA52"/>
      <c r="LFB52"/>
      <c r="LFC52"/>
      <c r="LFD52"/>
      <c r="LFE52"/>
      <c r="LFF52"/>
      <c r="LFG52"/>
      <c r="LFH52"/>
      <c r="LFI52"/>
      <c r="LFJ52"/>
      <c r="LFK52"/>
      <c r="LFL52"/>
      <c r="LFM52"/>
      <c r="LFN52"/>
      <c r="LFO52"/>
      <c r="LFP52"/>
      <c r="LFQ52"/>
      <c r="LFR52"/>
      <c r="LFS52"/>
      <c r="LFT52"/>
      <c r="LFU52"/>
      <c r="LFV52"/>
      <c r="LFW52"/>
      <c r="LFX52"/>
      <c r="LFY52"/>
      <c r="LFZ52"/>
      <c r="LGA52"/>
      <c r="LGB52"/>
      <c r="LGC52"/>
      <c r="LGD52"/>
      <c r="LGE52"/>
      <c r="LGF52"/>
      <c r="LGG52"/>
      <c r="LGH52"/>
      <c r="LGI52"/>
      <c r="LGJ52"/>
      <c r="LGK52"/>
      <c r="LGL52"/>
      <c r="LGM52"/>
      <c r="LGN52"/>
      <c r="LGO52"/>
      <c r="LGP52"/>
      <c r="LGQ52"/>
      <c r="LGR52"/>
      <c r="LGS52"/>
      <c r="LGT52"/>
      <c r="LGU52"/>
      <c r="LGV52"/>
      <c r="LGW52"/>
      <c r="LGX52"/>
      <c r="LGY52"/>
      <c r="LGZ52"/>
      <c r="LHA52"/>
      <c r="LHB52"/>
      <c r="LHC52"/>
      <c r="LHD52"/>
      <c r="LHE52"/>
      <c r="LHF52"/>
      <c r="LHG52"/>
      <c r="LHH52"/>
      <c r="LHI52"/>
      <c r="LHJ52"/>
      <c r="LHK52"/>
      <c r="LHL52"/>
      <c r="LHM52"/>
      <c r="LHN52"/>
      <c r="LHO52"/>
      <c r="LHP52"/>
      <c r="LHQ52"/>
      <c r="LHR52"/>
      <c r="LHS52"/>
      <c r="LHT52"/>
      <c r="LHU52"/>
      <c r="LHV52"/>
      <c r="LHW52"/>
      <c r="LHX52"/>
      <c r="LHY52"/>
      <c r="LHZ52"/>
      <c r="LIA52"/>
      <c r="LIB52"/>
      <c r="LIC52"/>
      <c r="LID52"/>
      <c r="LIE52"/>
      <c r="LIF52"/>
      <c r="LIG52"/>
      <c r="LIH52"/>
      <c r="LII52"/>
      <c r="LIJ52"/>
      <c r="LIK52"/>
      <c r="LIL52"/>
      <c r="LIM52"/>
      <c r="LIN52"/>
      <c r="LIO52"/>
      <c r="LIP52"/>
      <c r="LIQ52"/>
      <c r="LIR52"/>
      <c r="LIS52"/>
      <c r="LIT52"/>
      <c r="LIU52"/>
      <c r="LIV52"/>
      <c r="LIW52"/>
      <c r="LIX52"/>
      <c r="LIY52"/>
      <c r="LIZ52"/>
      <c r="LJA52"/>
      <c r="LJB52"/>
      <c r="LJC52"/>
      <c r="LJD52"/>
      <c r="LJE52"/>
      <c r="LJF52"/>
      <c r="LJG52"/>
      <c r="LJH52"/>
      <c r="LJI52"/>
      <c r="LJJ52"/>
      <c r="LJK52"/>
      <c r="LJL52"/>
      <c r="LJM52"/>
      <c r="LJN52"/>
      <c r="LJO52"/>
      <c r="LJP52"/>
      <c r="LJQ52"/>
      <c r="LJR52"/>
      <c r="LJS52"/>
      <c r="LJT52"/>
      <c r="LJU52"/>
      <c r="LJV52"/>
      <c r="LJW52"/>
      <c r="LJX52"/>
      <c r="LJY52"/>
      <c r="LJZ52"/>
      <c r="LKA52"/>
      <c r="LKB52"/>
      <c r="LKC52"/>
      <c r="LKD52"/>
      <c r="LKE52"/>
      <c r="LKF52"/>
      <c r="LKG52"/>
      <c r="LKH52"/>
      <c r="LKI52"/>
      <c r="LKJ52"/>
      <c r="LKK52"/>
      <c r="LKL52"/>
      <c r="LKM52"/>
      <c r="LKN52"/>
      <c r="LKO52"/>
      <c r="LKP52"/>
      <c r="LKQ52"/>
      <c r="LKR52"/>
      <c r="LKS52"/>
      <c r="LKT52"/>
      <c r="LKU52"/>
      <c r="LKV52"/>
      <c r="LKW52"/>
      <c r="LKX52"/>
      <c r="LKY52"/>
      <c r="LKZ52"/>
      <c r="LLA52"/>
      <c r="LLB52"/>
      <c r="LLC52"/>
      <c r="LLD52"/>
      <c r="LLE52"/>
      <c r="LLF52"/>
      <c r="LLG52"/>
      <c r="LLH52"/>
      <c r="LLI52"/>
      <c r="LLJ52"/>
      <c r="LLK52"/>
      <c r="LLL52"/>
      <c r="LLM52"/>
      <c r="LLN52"/>
      <c r="LLO52"/>
      <c r="LLP52"/>
      <c r="LLQ52"/>
      <c r="LLR52"/>
      <c r="LLS52"/>
      <c r="LLT52"/>
      <c r="LLU52"/>
      <c r="LLV52"/>
      <c r="LLW52"/>
      <c r="LLX52"/>
      <c r="LLY52"/>
      <c r="LLZ52"/>
      <c r="LMA52"/>
      <c r="LMB52"/>
      <c r="LMC52"/>
      <c r="LMD52"/>
      <c r="LME52"/>
      <c r="LMF52"/>
      <c r="LMG52"/>
      <c r="LMH52"/>
      <c r="LMI52"/>
      <c r="LMJ52"/>
      <c r="LMK52"/>
      <c r="LML52"/>
      <c r="LMM52"/>
      <c r="LMN52"/>
      <c r="LMO52"/>
      <c r="LMP52"/>
      <c r="LMQ52"/>
      <c r="LMR52"/>
      <c r="LMS52"/>
      <c r="LMT52"/>
      <c r="LMU52"/>
      <c r="LMV52"/>
      <c r="LMW52"/>
      <c r="LMX52"/>
      <c r="LMY52"/>
      <c r="LMZ52"/>
      <c r="LNA52"/>
      <c r="LNB52"/>
      <c r="LNC52"/>
      <c r="LND52"/>
      <c r="LNE52"/>
      <c r="LNF52"/>
      <c r="LNG52"/>
      <c r="LNH52"/>
      <c r="LNI52"/>
      <c r="LNJ52"/>
      <c r="LNK52"/>
      <c r="LNL52"/>
      <c r="LNM52"/>
      <c r="LNN52"/>
      <c r="LNO52"/>
      <c r="LNP52"/>
      <c r="LNQ52"/>
      <c r="LNR52"/>
      <c r="LNS52"/>
      <c r="LNT52"/>
      <c r="LNU52"/>
      <c r="LNV52"/>
      <c r="LNW52"/>
      <c r="LNX52"/>
      <c r="LNY52"/>
      <c r="LNZ52"/>
      <c r="LOA52"/>
      <c r="LOB52"/>
      <c r="LOC52"/>
      <c r="LOD52"/>
      <c r="LOE52"/>
      <c r="LOF52"/>
      <c r="LOG52"/>
      <c r="LOH52"/>
      <c r="LOI52"/>
      <c r="LOJ52"/>
      <c r="LOK52"/>
      <c r="LOL52"/>
      <c r="LOM52"/>
      <c r="LON52"/>
      <c r="LOO52"/>
      <c r="LOP52"/>
      <c r="LOQ52"/>
      <c r="LOR52"/>
      <c r="LOS52"/>
      <c r="LOT52"/>
      <c r="LOU52"/>
      <c r="LOV52"/>
      <c r="LOW52"/>
      <c r="LOX52"/>
      <c r="LOY52"/>
      <c r="LOZ52"/>
      <c r="LPA52"/>
      <c r="LPB52"/>
      <c r="LPC52"/>
      <c r="LPD52"/>
      <c r="LPE52"/>
      <c r="LPF52"/>
      <c r="LPG52"/>
      <c r="LPH52"/>
      <c r="LPI52"/>
      <c r="LPJ52"/>
      <c r="LPK52"/>
      <c r="LPL52"/>
      <c r="LPM52"/>
      <c r="LPN52"/>
      <c r="LPO52"/>
      <c r="LPP52"/>
      <c r="LPQ52"/>
      <c r="LPR52"/>
      <c r="LPS52"/>
      <c r="LPT52"/>
      <c r="LPU52"/>
      <c r="LPV52"/>
      <c r="LPW52"/>
      <c r="LPX52"/>
      <c r="LPY52"/>
      <c r="LPZ52"/>
      <c r="LQA52"/>
      <c r="LQB52"/>
      <c r="LQC52"/>
      <c r="LQD52"/>
      <c r="LQE52"/>
      <c r="LQF52"/>
      <c r="LQG52"/>
      <c r="LQH52"/>
      <c r="LQI52"/>
      <c r="LQJ52"/>
      <c r="LQK52"/>
      <c r="LQL52"/>
      <c r="LQM52"/>
      <c r="LQN52"/>
      <c r="LQO52"/>
      <c r="LQP52"/>
      <c r="LQQ52"/>
      <c r="LQR52"/>
      <c r="LQS52"/>
      <c r="LQT52"/>
      <c r="LQU52"/>
      <c r="LQV52"/>
      <c r="LQW52"/>
      <c r="LQX52"/>
      <c r="LQY52"/>
      <c r="LQZ52"/>
      <c r="LRA52"/>
      <c r="LRB52"/>
      <c r="LRC52"/>
      <c r="LRD52"/>
      <c r="LRE52"/>
      <c r="LRF52"/>
      <c r="LRG52"/>
      <c r="LRH52"/>
      <c r="LRI52"/>
      <c r="LRJ52"/>
      <c r="LRK52"/>
      <c r="LRL52"/>
      <c r="LRM52"/>
      <c r="LRN52"/>
      <c r="LRO52"/>
      <c r="LRP52"/>
      <c r="LRQ52"/>
      <c r="LRR52"/>
      <c r="LRS52"/>
      <c r="LRT52"/>
      <c r="LRU52"/>
      <c r="LRV52"/>
      <c r="LRW52"/>
      <c r="LRX52"/>
      <c r="LRY52"/>
      <c r="LRZ52"/>
      <c r="LSA52"/>
      <c r="LSB52"/>
      <c r="LSC52"/>
      <c r="LSD52"/>
      <c r="LSE52"/>
      <c r="LSF52"/>
      <c r="LSG52"/>
      <c r="LSH52"/>
      <c r="LSI52"/>
      <c r="LSJ52"/>
      <c r="LSK52"/>
      <c r="LSL52"/>
      <c r="LSM52"/>
      <c r="LSN52"/>
      <c r="LSO52"/>
      <c r="LSP52"/>
      <c r="LSQ52"/>
      <c r="LSR52"/>
      <c r="LSS52"/>
      <c r="LST52"/>
      <c r="LSU52"/>
      <c r="LSV52"/>
      <c r="LSW52"/>
      <c r="LSX52"/>
      <c r="LSY52"/>
      <c r="LSZ52"/>
      <c r="LTA52"/>
      <c r="LTB52"/>
      <c r="LTC52"/>
      <c r="LTD52"/>
      <c r="LTE52"/>
      <c r="LTF52"/>
      <c r="LTG52"/>
      <c r="LTH52"/>
      <c r="LTI52"/>
      <c r="LTJ52"/>
      <c r="LTK52"/>
      <c r="LTL52"/>
      <c r="LTM52"/>
      <c r="LTN52"/>
      <c r="LTO52"/>
      <c r="LTP52"/>
      <c r="LTQ52"/>
      <c r="LTR52"/>
      <c r="LTS52"/>
      <c r="LTT52"/>
      <c r="LTU52"/>
      <c r="LTV52"/>
      <c r="LTW52"/>
      <c r="LTX52"/>
      <c r="LTY52"/>
      <c r="LTZ52"/>
      <c r="LUA52"/>
      <c r="LUB52"/>
      <c r="LUC52"/>
      <c r="LUD52"/>
      <c r="LUE52"/>
      <c r="LUF52"/>
      <c r="LUG52"/>
      <c r="LUH52"/>
      <c r="LUI52"/>
      <c r="LUJ52"/>
      <c r="LUK52"/>
      <c r="LUL52"/>
      <c r="LUM52"/>
      <c r="LUN52"/>
      <c r="LUO52"/>
      <c r="LUP52"/>
      <c r="LUQ52"/>
      <c r="LUR52"/>
      <c r="LUS52"/>
      <c r="LUT52"/>
      <c r="LUU52"/>
      <c r="LUV52"/>
      <c r="LUW52"/>
      <c r="LUX52"/>
      <c r="LUY52"/>
      <c r="LUZ52"/>
      <c r="LVA52"/>
      <c r="LVB52"/>
      <c r="LVC52"/>
      <c r="LVD52"/>
      <c r="LVE52"/>
      <c r="LVF52"/>
      <c r="LVG52"/>
      <c r="LVH52"/>
      <c r="LVI52"/>
      <c r="LVJ52"/>
      <c r="LVK52"/>
      <c r="LVL52"/>
      <c r="LVM52"/>
      <c r="LVN52"/>
      <c r="LVO52"/>
      <c r="LVP52"/>
      <c r="LVQ52"/>
      <c r="LVR52"/>
      <c r="LVS52"/>
      <c r="LVT52"/>
      <c r="LVU52"/>
      <c r="LVV52"/>
      <c r="LVW52"/>
      <c r="LVX52"/>
      <c r="LVY52"/>
      <c r="LVZ52"/>
      <c r="LWA52"/>
      <c r="LWB52"/>
      <c r="LWC52"/>
      <c r="LWD52"/>
      <c r="LWE52"/>
      <c r="LWF52"/>
      <c r="LWG52"/>
      <c r="LWH52"/>
      <c r="LWI52"/>
      <c r="LWJ52"/>
      <c r="LWK52"/>
      <c r="LWL52"/>
      <c r="LWM52"/>
      <c r="LWN52"/>
      <c r="LWO52"/>
      <c r="LWP52"/>
      <c r="LWQ52"/>
      <c r="LWR52"/>
      <c r="LWS52"/>
      <c r="LWT52"/>
      <c r="LWU52"/>
      <c r="LWV52"/>
      <c r="LWW52"/>
      <c r="LWX52"/>
      <c r="LWY52"/>
      <c r="LWZ52"/>
      <c r="LXA52"/>
      <c r="LXB52"/>
      <c r="LXC52"/>
      <c r="LXD52"/>
      <c r="LXE52"/>
      <c r="LXF52"/>
      <c r="LXG52"/>
      <c r="LXH52"/>
      <c r="LXI52"/>
      <c r="LXJ52"/>
      <c r="LXK52"/>
      <c r="LXL52"/>
      <c r="LXM52"/>
      <c r="LXN52"/>
      <c r="LXO52"/>
      <c r="LXP52"/>
      <c r="LXQ52"/>
      <c r="LXR52"/>
      <c r="LXS52"/>
      <c r="LXT52"/>
      <c r="LXU52"/>
      <c r="LXV52"/>
      <c r="LXW52"/>
      <c r="LXX52"/>
      <c r="LXY52"/>
      <c r="LXZ52"/>
      <c r="LYA52"/>
      <c r="LYB52"/>
      <c r="LYC52"/>
      <c r="LYD52"/>
      <c r="LYE52"/>
      <c r="LYF52"/>
      <c r="LYG52"/>
      <c r="LYH52"/>
      <c r="LYI52"/>
      <c r="LYJ52"/>
      <c r="LYK52"/>
      <c r="LYL52"/>
      <c r="LYM52"/>
      <c r="LYN52"/>
      <c r="LYO52"/>
      <c r="LYP52"/>
      <c r="LYQ52"/>
      <c r="LYR52"/>
      <c r="LYS52"/>
      <c r="LYT52"/>
      <c r="LYU52"/>
      <c r="LYV52"/>
      <c r="LYW52"/>
      <c r="LYX52"/>
      <c r="LYY52"/>
      <c r="LYZ52"/>
      <c r="LZA52"/>
      <c r="LZB52"/>
      <c r="LZC52"/>
      <c r="LZD52"/>
      <c r="LZE52"/>
      <c r="LZF52"/>
      <c r="LZG52"/>
      <c r="LZH52"/>
      <c r="LZI52"/>
      <c r="LZJ52"/>
      <c r="LZK52"/>
      <c r="LZL52"/>
      <c r="LZM52"/>
      <c r="LZN52"/>
      <c r="LZO52"/>
      <c r="LZP52"/>
      <c r="LZQ52"/>
      <c r="LZR52"/>
      <c r="LZS52"/>
      <c r="LZT52"/>
      <c r="LZU52"/>
      <c r="LZV52"/>
      <c r="LZW52"/>
      <c r="LZX52"/>
      <c r="LZY52"/>
      <c r="LZZ52"/>
      <c r="MAA52"/>
      <c r="MAB52"/>
      <c r="MAC52"/>
      <c r="MAD52"/>
      <c r="MAE52"/>
      <c r="MAF52"/>
      <c r="MAG52"/>
      <c r="MAH52"/>
      <c r="MAI52"/>
      <c r="MAJ52"/>
      <c r="MAK52"/>
      <c r="MAL52"/>
      <c r="MAM52"/>
      <c r="MAN52"/>
      <c r="MAO52"/>
      <c r="MAP52"/>
      <c r="MAQ52"/>
      <c r="MAR52"/>
      <c r="MAS52"/>
      <c r="MAT52"/>
      <c r="MAU52"/>
      <c r="MAV52"/>
      <c r="MAW52"/>
      <c r="MAX52"/>
      <c r="MAY52"/>
      <c r="MAZ52"/>
      <c r="MBA52"/>
      <c r="MBB52"/>
      <c r="MBC52"/>
      <c r="MBD52"/>
      <c r="MBE52"/>
      <c r="MBF52"/>
      <c r="MBG52"/>
      <c r="MBH52"/>
      <c r="MBI52"/>
      <c r="MBJ52"/>
      <c r="MBK52"/>
      <c r="MBL52"/>
      <c r="MBM52"/>
      <c r="MBN52"/>
      <c r="MBO52"/>
      <c r="MBP52"/>
      <c r="MBQ52"/>
      <c r="MBR52"/>
      <c r="MBS52"/>
      <c r="MBT52"/>
      <c r="MBU52"/>
      <c r="MBV52"/>
      <c r="MBW52"/>
      <c r="MBX52"/>
      <c r="MBY52"/>
      <c r="MBZ52"/>
      <c r="MCA52"/>
      <c r="MCB52"/>
      <c r="MCC52"/>
      <c r="MCD52"/>
      <c r="MCE52"/>
      <c r="MCF52"/>
      <c r="MCG52"/>
      <c r="MCH52"/>
      <c r="MCI52"/>
      <c r="MCJ52"/>
      <c r="MCK52"/>
      <c r="MCL52"/>
      <c r="MCM52"/>
      <c r="MCN52"/>
      <c r="MCO52"/>
      <c r="MCP52"/>
      <c r="MCQ52"/>
      <c r="MCR52"/>
      <c r="MCS52"/>
      <c r="MCT52"/>
      <c r="MCU52"/>
      <c r="MCV52"/>
      <c r="MCW52"/>
      <c r="MCX52"/>
      <c r="MCY52"/>
      <c r="MCZ52"/>
      <c r="MDA52"/>
      <c r="MDB52"/>
      <c r="MDC52"/>
      <c r="MDD52"/>
      <c r="MDE52"/>
      <c r="MDF52"/>
      <c r="MDG52"/>
      <c r="MDH52"/>
      <c r="MDI52"/>
      <c r="MDJ52"/>
      <c r="MDK52"/>
      <c r="MDL52"/>
      <c r="MDM52"/>
      <c r="MDN52"/>
      <c r="MDO52"/>
      <c r="MDP52"/>
      <c r="MDQ52"/>
      <c r="MDR52"/>
      <c r="MDS52"/>
      <c r="MDT52"/>
      <c r="MDU52"/>
      <c r="MDV52"/>
      <c r="MDW52"/>
      <c r="MDX52"/>
      <c r="MDY52"/>
      <c r="MDZ52"/>
      <c r="MEA52"/>
      <c r="MEB52"/>
      <c r="MEC52"/>
      <c r="MED52"/>
      <c r="MEE52"/>
      <c r="MEF52"/>
      <c r="MEG52"/>
      <c r="MEH52"/>
      <c r="MEI52"/>
      <c r="MEJ52"/>
      <c r="MEK52"/>
      <c r="MEL52"/>
      <c r="MEM52"/>
      <c r="MEN52"/>
      <c r="MEO52"/>
      <c r="MEP52"/>
      <c r="MEQ52"/>
      <c r="MER52"/>
      <c r="MES52"/>
      <c r="MET52"/>
      <c r="MEU52"/>
      <c r="MEV52"/>
      <c r="MEW52"/>
      <c r="MEX52"/>
      <c r="MEY52"/>
      <c r="MEZ52"/>
      <c r="MFA52"/>
      <c r="MFB52"/>
      <c r="MFC52"/>
      <c r="MFD52"/>
      <c r="MFE52"/>
      <c r="MFF52"/>
      <c r="MFG52"/>
      <c r="MFH52"/>
      <c r="MFI52"/>
      <c r="MFJ52"/>
      <c r="MFK52"/>
      <c r="MFL52"/>
      <c r="MFM52"/>
      <c r="MFN52"/>
      <c r="MFO52"/>
      <c r="MFP52"/>
      <c r="MFQ52"/>
      <c r="MFR52"/>
      <c r="MFS52"/>
      <c r="MFT52"/>
      <c r="MFU52"/>
      <c r="MFV52"/>
      <c r="MFW52"/>
      <c r="MFX52"/>
      <c r="MFY52"/>
      <c r="MFZ52"/>
      <c r="MGA52"/>
      <c r="MGB52"/>
      <c r="MGC52"/>
      <c r="MGD52"/>
      <c r="MGE52"/>
      <c r="MGF52"/>
      <c r="MGG52"/>
      <c r="MGH52"/>
      <c r="MGI52"/>
      <c r="MGJ52"/>
      <c r="MGK52"/>
      <c r="MGL52"/>
      <c r="MGM52"/>
      <c r="MGN52"/>
      <c r="MGO52"/>
      <c r="MGP52"/>
      <c r="MGQ52"/>
      <c r="MGR52"/>
      <c r="MGS52"/>
      <c r="MGT52"/>
      <c r="MGU52"/>
      <c r="MGV52"/>
      <c r="MGW52"/>
      <c r="MGX52"/>
      <c r="MGY52"/>
      <c r="MGZ52"/>
      <c r="MHA52"/>
      <c r="MHB52"/>
      <c r="MHC52"/>
      <c r="MHD52"/>
      <c r="MHE52"/>
      <c r="MHF52"/>
      <c r="MHG52"/>
      <c r="MHH52"/>
      <c r="MHI52"/>
      <c r="MHJ52"/>
      <c r="MHK52"/>
      <c r="MHL52"/>
      <c r="MHM52"/>
      <c r="MHN52"/>
      <c r="MHO52"/>
      <c r="MHP52"/>
      <c r="MHQ52"/>
      <c r="MHR52"/>
      <c r="MHS52"/>
      <c r="MHT52"/>
      <c r="MHU52"/>
      <c r="MHV52"/>
      <c r="MHW52"/>
      <c r="MHX52"/>
      <c r="MHY52"/>
      <c r="MHZ52"/>
      <c r="MIA52"/>
      <c r="MIB52"/>
      <c r="MIC52"/>
      <c r="MID52"/>
      <c r="MIE52"/>
      <c r="MIF52"/>
      <c r="MIG52"/>
      <c r="MIH52"/>
      <c r="MII52"/>
      <c r="MIJ52"/>
      <c r="MIK52"/>
      <c r="MIL52"/>
      <c r="MIM52"/>
      <c r="MIN52"/>
      <c r="MIO52"/>
      <c r="MIP52"/>
      <c r="MIQ52"/>
      <c r="MIR52"/>
      <c r="MIS52"/>
      <c r="MIT52"/>
      <c r="MIU52"/>
      <c r="MIV52"/>
      <c r="MIW52"/>
      <c r="MIX52"/>
      <c r="MIY52"/>
      <c r="MIZ52"/>
      <c r="MJA52"/>
      <c r="MJB52"/>
      <c r="MJC52"/>
      <c r="MJD52"/>
      <c r="MJE52"/>
      <c r="MJF52"/>
      <c r="MJG52"/>
      <c r="MJH52"/>
      <c r="MJI52"/>
      <c r="MJJ52"/>
      <c r="MJK52"/>
      <c r="MJL52"/>
      <c r="MJM52"/>
      <c r="MJN52"/>
      <c r="MJO52"/>
      <c r="MJP52"/>
      <c r="MJQ52"/>
      <c r="MJR52"/>
      <c r="MJS52"/>
      <c r="MJT52"/>
      <c r="MJU52"/>
      <c r="MJV52"/>
      <c r="MJW52"/>
      <c r="MJX52"/>
      <c r="MJY52"/>
      <c r="MJZ52"/>
      <c r="MKA52"/>
      <c r="MKB52"/>
      <c r="MKC52"/>
      <c r="MKD52"/>
      <c r="MKE52"/>
      <c r="MKF52"/>
      <c r="MKG52"/>
      <c r="MKH52"/>
      <c r="MKI52"/>
      <c r="MKJ52"/>
      <c r="MKK52"/>
      <c r="MKL52"/>
      <c r="MKM52"/>
      <c r="MKN52"/>
      <c r="MKO52"/>
      <c r="MKP52"/>
      <c r="MKQ52"/>
      <c r="MKR52"/>
      <c r="MKS52"/>
      <c r="MKT52"/>
      <c r="MKU52"/>
      <c r="MKV52"/>
      <c r="MKW52"/>
      <c r="MKX52"/>
      <c r="MKY52"/>
      <c r="MKZ52"/>
      <c r="MLA52"/>
      <c r="MLB52"/>
      <c r="MLC52"/>
      <c r="MLD52"/>
      <c r="MLE52"/>
      <c r="MLF52"/>
      <c r="MLG52"/>
      <c r="MLH52"/>
      <c r="MLI52"/>
      <c r="MLJ52"/>
      <c r="MLK52"/>
      <c r="MLL52"/>
      <c r="MLM52"/>
      <c r="MLN52"/>
      <c r="MLO52"/>
      <c r="MLP52"/>
      <c r="MLQ52"/>
      <c r="MLR52"/>
      <c r="MLS52"/>
      <c r="MLT52"/>
      <c r="MLU52"/>
      <c r="MLV52"/>
      <c r="MLW52"/>
      <c r="MLX52"/>
      <c r="MLY52"/>
      <c r="MLZ52"/>
      <c r="MMA52"/>
      <c r="MMB52"/>
      <c r="MMC52"/>
      <c r="MMD52"/>
      <c r="MME52"/>
      <c r="MMF52"/>
      <c r="MMG52"/>
      <c r="MMH52"/>
      <c r="MMI52"/>
      <c r="MMJ52"/>
      <c r="MMK52"/>
      <c r="MML52"/>
      <c r="MMM52"/>
      <c r="MMN52"/>
      <c r="MMO52"/>
      <c r="MMP52"/>
      <c r="MMQ52"/>
      <c r="MMR52"/>
      <c r="MMS52"/>
      <c r="MMT52"/>
      <c r="MMU52"/>
      <c r="MMV52"/>
      <c r="MMW52"/>
      <c r="MMX52"/>
      <c r="MMY52"/>
      <c r="MMZ52"/>
      <c r="MNA52"/>
      <c r="MNB52"/>
      <c r="MNC52"/>
      <c r="MND52"/>
      <c r="MNE52"/>
      <c r="MNF52"/>
      <c r="MNG52"/>
      <c r="MNH52"/>
      <c r="MNI52"/>
      <c r="MNJ52"/>
      <c r="MNK52"/>
      <c r="MNL52"/>
      <c r="MNM52"/>
      <c r="MNN52"/>
      <c r="MNO52"/>
      <c r="MNP52"/>
      <c r="MNQ52"/>
      <c r="MNR52"/>
      <c r="MNS52"/>
      <c r="MNT52"/>
      <c r="MNU52"/>
      <c r="MNV52"/>
      <c r="MNW52"/>
      <c r="MNX52"/>
      <c r="MNY52"/>
      <c r="MNZ52"/>
      <c r="MOA52"/>
      <c r="MOB52"/>
      <c r="MOC52"/>
      <c r="MOD52"/>
      <c r="MOE52"/>
      <c r="MOF52"/>
      <c r="MOG52"/>
      <c r="MOH52"/>
      <c r="MOI52"/>
      <c r="MOJ52"/>
      <c r="MOK52"/>
      <c r="MOL52"/>
      <c r="MOM52"/>
      <c r="MON52"/>
      <c r="MOO52"/>
      <c r="MOP52"/>
      <c r="MOQ52"/>
      <c r="MOR52"/>
      <c r="MOS52"/>
      <c r="MOT52"/>
      <c r="MOU52"/>
      <c r="MOV52"/>
      <c r="MOW52"/>
      <c r="MOX52"/>
      <c r="MOY52"/>
      <c r="MOZ52"/>
      <c r="MPA52"/>
      <c r="MPB52"/>
      <c r="MPC52"/>
      <c r="MPD52"/>
      <c r="MPE52"/>
      <c r="MPF52"/>
      <c r="MPG52"/>
      <c r="MPH52"/>
      <c r="MPI52"/>
      <c r="MPJ52"/>
      <c r="MPK52"/>
      <c r="MPL52"/>
      <c r="MPM52"/>
      <c r="MPN52"/>
      <c r="MPO52"/>
      <c r="MPP52"/>
      <c r="MPQ52"/>
      <c r="MPR52"/>
      <c r="MPS52"/>
      <c r="MPT52"/>
      <c r="MPU52"/>
      <c r="MPV52"/>
      <c r="MPW52"/>
      <c r="MPX52"/>
      <c r="MPY52"/>
      <c r="MPZ52"/>
      <c r="MQA52"/>
      <c r="MQB52"/>
      <c r="MQC52"/>
      <c r="MQD52"/>
      <c r="MQE52"/>
      <c r="MQF52"/>
      <c r="MQG52"/>
      <c r="MQH52"/>
      <c r="MQI52"/>
      <c r="MQJ52"/>
      <c r="MQK52"/>
      <c r="MQL52"/>
      <c r="MQM52"/>
      <c r="MQN52"/>
      <c r="MQO52"/>
      <c r="MQP52"/>
      <c r="MQQ52"/>
      <c r="MQR52"/>
      <c r="MQS52"/>
      <c r="MQT52"/>
      <c r="MQU52"/>
      <c r="MQV52"/>
      <c r="MQW52"/>
      <c r="MQX52"/>
      <c r="MQY52"/>
      <c r="MQZ52"/>
      <c r="MRA52"/>
      <c r="MRB52"/>
      <c r="MRC52"/>
      <c r="MRD52"/>
      <c r="MRE52"/>
      <c r="MRF52"/>
      <c r="MRG52"/>
      <c r="MRH52"/>
      <c r="MRI52"/>
      <c r="MRJ52"/>
      <c r="MRK52"/>
      <c r="MRL52"/>
      <c r="MRM52"/>
      <c r="MRN52"/>
      <c r="MRO52"/>
      <c r="MRP52"/>
      <c r="MRQ52"/>
      <c r="MRR52"/>
      <c r="MRS52"/>
      <c r="MRT52"/>
      <c r="MRU52"/>
      <c r="MRV52"/>
      <c r="MRW52"/>
      <c r="MRX52"/>
      <c r="MRY52"/>
      <c r="MRZ52"/>
      <c r="MSA52"/>
      <c r="MSB52"/>
      <c r="MSC52"/>
      <c r="MSD52"/>
      <c r="MSE52"/>
      <c r="MSF52"/>
      <c r="MSG52"/>
      <c r="MSH52"/>
      <c r="MSI52"/>
      <c r="MSJ52"/>
      <c r="MSK52"/>
      <c r="MSL52"/>
      <c r="MSM52"/>
      <c r="MSN52"/>
      <c r="MSO52"/>
      <c r="MSP52"/>
      <c r="MSQ52"/>
      <c r="MSR52"/>
      <c r="MSS52"/>
      <c r="MST52"/>
      <c r="MSU52"/>
      <c r="MSV52"/>
      <c r="MSW52"/>
      <c r="MSX52"/>
      <c r="MSY52"/>
      <c r="MSZ52"/>
      <c r="MTA52"/>
      <c r="MTB52"/>
      <c r="MTC52"/>
      <c r="MTD52"/>
      <c r="MTE52"/>
      <c r="MTF52"/>
      <c r="MTG52"/>
      <c r="MTH52"/>
      <c r="MTI52"/>
      <c r="MTJ52"/>
      <c r="MTK52"/>
      <c r="MTL52"/>
      <c r="MTM52"/>
      <c r="MTN52"/>
      <c r="MTO52"/>
      <c r="MTP52"/>
      <c r="MTQ52"/>
      <c r="MTR52"/>
      <c r="MTS52"/>
      <c r="MTT52"/>
      <c r="MTU52"/>
      <c r="MTV52"/>
      <c r="MTW52"/>
      <c r="MTX52"/>
      <c r="MTY52"/>
      <c r="MTZ52"/>
      <c r="MUA52"/>
      <c r="MUB52"/>
      <c r="MUC52"/>
      <c r="MUD52"/>
      <c r="MUE52"/>
      <c r="MUF52"/>
      <c r="MUG52"/>
      <c r="MUH52"/>
      <c r="MUI52"/>
      <c r="MUJ52"/>
      <c r="MUK52"/>
      <c r="MUL52"/>
      <c r="MUM52"/>
      <c r="MUN52"/>
      <c r="MUO52"/>
      <c r="MUP52"/>
      <c r="MUQ52"/>
      <c r="MUR52"/>
      <c r="MUS52"/>
      <c r="MUT52"/>
      <c r="MUU52"/>
      <c r="MUV52"/>
      <c r="MUW52"/>
      <c r="MUX52"/>
      <c r="MUY52"/>
      <c r="MUZ52"/>
      <c r="MVA52"/>
      <c r="MVB52"/>
      <c r="MVC52"/>
      <c r="MVD52"/>
      <c r="MVE52"/>
      <c r="MVF52"/>
      <c r="MVG52"/>
      <c r="MVH52"/>
      <c r="MVI52"/>
      <c r="MVJ52"/>
      <c r="MVK52"/>
      <c r="MVL52"/>
      <c r="MVM52"/>
      <c r="MVN52"/>
      <c r="MVO52"/>
      <c r="MVP52"/>
      <c r="MVQ52"/>
      <c r="MVR52"/>
      <c r="MVS52"/>
      <c r="MVT52"/>
      <c r="MVU52"/>
      <c r="MVV52"/>
      <c r="MVW52"/>
      <c r="MVX52"/>
      <c r="MVY52"/>
      <c r="MVZ52"/>
      <c r="MWA52"/>
      <c r="MWB52"/>
      <c r="MWC52"/>
      <c r="MWD52"/>
      <c r="MWE52"/>
      <c r="MWF52"/>
      <c r="MWG52"/>
      <c r="MWH52"/>
      <c r="MWI52"/>
      <c r="MWJ52"/>
      <c r="MWK52"/>
      <c r="MWL52"/>
      <c r="MWM52"/>
      <c r="MWN52"/>
      <c r="MWO52"/>
      <c r="MWP52"/>
      <c r="MWQ52"/>
      <c r="MWR52"/>
      <c r="MWS52"/>
      <c r="MWT52"/>
      <c r="MWU52"/>
      <c r="MWV52"/>
      <c r="MWW52"/>
      <c r="MWX52"/>
      <c r="MWY52"/>
      <c r="MWZ52"/>
      <c r="MXA52"/>
      <c r="MXB52"/>
      <c r="MXC52"/>
      <c r="MXD52"/>
      <c r="MXE52"/>
      <c r="MXF52"/>
      <c r="MXG52"/>
      <c r="MXH52"/>
      <c r="MXI52"/>
      <c r="MXJ52"/>
      <c r="MXK52"/>
      <c r="MXL52"/>
      <c r="MXM52"/>
      <c r="MXN52"/>
      <c r="MXO52"/>
      <c r="MXP52"/>
      <c r="MXQ52"/>
      <c r="MXR52"/>
      <c r="MXS52"/>
      <c r="MXT52"/>
      <c r="MXU52"/>
      <c r="MXV52"/>
      <c r="MXW52"/>
      <c r="MXX52"/>
      <c r="MXY52"/>
      <c r="MXZ52"/>
      <c r="MYA52"/>
      <c r="MYB52"/>
      <c r="MYC52"/>
      <c r="MYD52"/>
      <c r="MYE52"/>
      <c r="MYF52"/>
      <c r="MYG52"/>
      <c r="MYH52"/>
      <c r="MYI52"/>
      <c r="MYJ52"/>
      <c r="MYK52"/>
      <c r="MYL52"/>
      <c r="MYM52"/>
      <c r="MYN52"/>
      <c r="MYO52"/>
      <c r="MYP52"/>
      <c r="MYQ52"/>
      <c r="MYR52"/>
      <c r="MYS52"/>
      <c r="MYT52"/>
      <c r="MYU52"/>
      <c r="MYV52"/>
      <c r="MYW52"/>
      <c r="MYX52"/>
      <c r="MYY52"/>
      <c r="MYZ52"/>
      <c r="MZA52"/>
      <c r="MZB52"/>
      <c r="MZC52"/>
      <c r="MZD52"/>
      <c r="MZE52"/>
      <c r="MZF52"/>
      <c r="MZG52"/>
      <c r="MZH52"/>
      <c r="MZI52"/>
      <c r="MZJ52"/>
      <c r="MZK52"/>
      <c r="MZL52"/>
      <c r="MZM52"/>
      <c r="MZN52"/>
      <c r="MZO52"/>
      <c r="MZP52"/>
      <c r="MZQ52"/>
      <c r="MZR52"/>
      <c r="MZS52"/>
      <c r="MZT52"/>
      <c r="MZU52"/>
      <c r="MZV52"/>
      <c r="MZW52"/>
      <c r="MZX52"/>
      <c r="MZY52"/>
      <c r="MZZ52"/>
      <c r="NAA52"/>
      <c r="NAB52"/>
      <c r="NAC52"/>
      <c r="NAD52"/>
      <c r="NAE52"/>
      <c r="NAF52"/>
      <c r="NAG52"/>
      <c r="NAH52"/>
      <c r="NAI52"/>
      <c r="NAJ52"/>
      <c r="NAK52"/>
      <c r="NAL52"/>
      <c r="NAM52"/>
      <c r="NAN52"/>
      <c r="NAO52"/>
      <c r="NAP52"/>
      <c r="NAQ52"/>
      <c r="NAR52"/>
      <c r="NAS52"/>
      <c r="NAT52"/>
      <c r="NAU52"/>
      <c r="NAV52"/>
      <c r="NAW52"/>
      <c r="NAX52"/>
      <c r="NAY52"/>
      <c r="NAZ52"/>
      <c r="NBA52"/>
      <c r="NBB52"/>
      <c r="NBC52"/>
      <c r="NBD52"/>
      <c r="NBE52"/>
      <c r="NBF52"/>
      <c r="NBG52"/>
      <c r="NBH52"/>
      <c r="NBI52"/>
      <c r="NBJ52"/>
      <c r="NBK52"/>
      <c r="NBL52"/>
      <c r="NBM52"/>
      <c r="NBN52"/>
      <c r="NBO52"/>
      <c r="NBP52"/>
      <c r="NBQ52"/>
      <c r="NBR52"/>
      <c r="NBS52"/>
      <c r="NBT52"/>
      <c r="NBU52"/>
      <c r="NBV52"/>
      <c r="NBW52"/>
      <c r="NBX52"/>
      <c r="NBY52"/>
      <c r="NBZ52"/>
      <c r="NCA52"/>
      <c r="NCB52"/>
      <c r="NCC52"/>
      <c r="NCD52"/>
      <c r="NCE52"/>
      <c r="NCF52"/>
      <c r="NCG52"/>
      <c r="NCH52"/>
      <c r="NCI52"/>
      <c r="NCJ52"/>
      <c r="NCK52"/>
      <c r="NCL52"/>
      <c r="NCM52"/>
      <c r="NCN52"/>
      <c r="NCO52"/>
      <c r="NCP52"/>
      <c r="NCQ52"/>
      <c r="NCR52"/>
      <c r="NCS52"/>
      <c r="NCT52"/>
      <c r="NCU52"/>
      <c r="NCV52"/>
      <c r="NCW52"/>
      <c r="NCX52"/>
      <c r="NCY52"/>
      <c r="NCZ52"/>
      <c r="NDA52"/>
      <c r="NDB52"/>
      <c r="NDC52"/>
      <c r="NDD52"/>
      <c r="NDE52"/>
      <c r="NDF52"/>
      <c r="NDG52"/>
      <c r="NDH52"/>
      <c r="NDI52"/>
      <c r="NDJ52"/>
      <c r="NDK52"/>
      <c r="NDL52"/>
      <c r="NDM52"/>
      <c r="NDN52"/>
      <c r="NDO52"/>
      <c r="NDP52"/>
      <c r="NDQ52"/>
      <c r="NDR52"/>
      <c r="NDS52"/>
      <c r="NDT52"/>
      <c r="NDU52"/>
      <c r="NDV52"/>
      <c r="NDW52"/>
      <c r="NDX52"/>
      <c r="NDY52"/>
      <c r="NDZ52"/>
      <c r="NEA52"/>
      <c r="NEB52"/>
      <c r="NEC52"/>
      <c r="NED52"/>
      <c r="NEE52"/>
      <c r="NEF52"/>
      <c r="NEG52"/>
      <c r="NEH52"/>
      <c r="NEI52"/>
      <c r="NEJ52"/>
      <c r="NEK52"/>
      <c r="NEL52"/>
      <c r="NEM52"/>
      <c r="NEN52"/>
      <c r="NEO52"/>
      <c r="NEP52"/>
      <c r="NEQ52"/>
      <c r="NER52"/>
      <c r="NES52"/>
      <c r="NET52"/>
      <c r="NEU52"/>
      <c r="NEV52"/>
      <c r="NEW52"/>
      <c r="NEX52"/>
      <c r="NEY52"/>
      <c r="NEZ52"/>
      <c r="NFA52"/>
      <c r="NFB52"/>
      <c r="NFC52"/>
      <c r="NFD52"/>
      <c r="NFE52"/>
      <c r="NFF52"/>
      <c r="NFG52"/>
      <c r="NFH52"/>
      <c r="NFI52"/>
      <c r="NFJ52"/>
      <c r="NFK52"/>
      <c r="NFL52"/>
      <c r="NFM52"/>
      <c r="NFN52"/>
      <c r="NFO52"/>
      <c r="NFP52"/>
      <c r="NFQ52"/>
      <c r="NFR52"/>
      <c r="NFS52"/>
      <c r="NFT52"/>
      <c r="NFU52"/>
      <c r="NFV52"/>
      <c r="NFW52"/>
      <c r="NFX52"/>
      <c r="NFY52"/>
      <c r="NFZ52"/>
      <c r="NGA52"/>
      <c r="NGB52"/>
      <c r="NGC52"/>
      <c r="NGD52"/>
      <c r="NGE52"/>
      <c r="NGF52"/>
      <c r="NGG52"/>
      <c r="NGH52"/>
      <c r="NGI52"/>
      <c r="NGJ52"/>
      <c r="NGK52"/>
      <c r="NGL52"/>
      <c r="NGM52"/>
      <c r="NGN52"/>
      <c r="NGO52"/>
      <c r="NGP52"/>
      <c r="NGQ52"/>
      <c r="NGR52"/>
      <c r="NGS52"/>
      <c r="NGT52"/>
      <c r="NGU52"/>
      <c r="NGV52"/>
      <c r="NGW52"/>
      <c r="NGX52"/>
      <c r="NGY52"/>
      <c r="NGZ52"/>
      <c r="NHA52"/>
      <c r="NHB52"/>
      <c r="NHC52"/>
      <c r="NHD52"/>
      <c r="NHE52"/>
      <c r="NHF52"/>
      <c r="NHG52"/>
      <c r="NHH52"/>
      <c r="NHI52"/>
      <c r="NHJ52"/>
      <c r="NHK52"/>
      <c r="NHL52"/>
      <c r="NHM52"/>
      <c r="NHN52"/>
      <c r="NHO52"/>
      <c r="NHP52"/>
      <c r="NHQ52"/>
      <c r="NHR52"/>
      <c r="NHS52"/>
      <c r="NHT52"/>
      <c r="NHU52"/>
      <c r="NHV52"/>
      <c r="NHW52"/>
      <c r="NHX52"/>
      <c r="NHY52"/>
      <c r="NHZ52"/>
      <c r="NIA52"/>
      <c r="NIB52"/>
      <c r="NIC52"/>
      <c r="NID52"/>
      <c r="NIE52"/>
      <c r="NIF52"/>
      <c r="NIG52"/>
      <c r="NIH52"/>
      <c r="NII52"/>
      <c r="NIJ52"/>
      <c r="NIK52"/>
      <c r="NIL52"/>
      <c r="NIM52"/>
      <c r="NIN52"/>
      <c r="NIO52"/>
      <c r="NIP52"/>
      <c r="NIQ52"/>
      <c r="NIR52"/>
      <c r="NIS52"/>
      <c r="NIT52"/>
      <c r="NIU52"/>
      <c r="NIV52"/>
      <c r="NIW52"/>
      <c r="NIX52"/>
      <c r="NIY52"/>
      <c r="NIZ52"/>
      <c r="NJA52"/>
      <c r="NJB52"/>
      <c r="NJC52"/>
      <c r="NJD52"/>
      <c r="NJE52"/>
      <c r="NJF52"/>
      <c r="NJG52"/>
      <c r="NJH52"/>
      <c r="NJI52"/>
      <c r="NJJ52"/>
      <c r="NJK52"/>
      <c r="NJL52"/>
      <c r="NJM52"/>
      <c r="NJN52"/>
      <c r="NJO52"/>
      <c r="NJP52"/>
      <c r="NJQ52"/>
      <c r="NJR52"/>
      <c r="NJS52"/>
      <c r="NJT52"/>
      <c r="NJU52"/>
      <c r="NJV52"/>
      <c r="NJW52"/>
      <c r="NJX52"/>
      <c r="NJY52"/>
      <c r="NJZ52"/>
      <c r="NKA52"/>
      <c r="NKB52"/>
      <c r="NKC52"/>
      <c r="NKD52"/>
      <c r="NKE52"/>
      <c r="NKF52"/>
      <c r="NKG52"/>
      <c r="NKH52"/>
      <c r="NKI52"/>
      <c r="NKJ52"/>
      <c r="NKK52"/>
      <c r="NKL52"/>
      <c r="NKM52"/>
      <c r="NKN52"/>
      <c r="NKO52"/>
      <c r="NKP52"/>
      <c r="NKQ52"/>
      <c r="NKR52"/>
      <c r="NKS52"/>
      <c r="NKT52"/>
      <c r="NKU52"/>
      <c r="NKV52"/>
      <c r="NKW52"/>
      <c r="NKX52"/>
      <c r="NKY52"/>
      <c r="NKZ52"/>
      <c r="NLA52"/>
      <c r="NLB52"/>
      <c r="NLC52"/>
      <c r="NLD52"/>
      <c r="NLE52"/>
      <c r="NLF52"/>
      <c r="NLG52"/>
      <c r="NLH52"/>
      <c r="NLI52"/>
      <c r="NLJ52"/>
      <c r="NLK52"/>
      <c r="NLL52"/>
      <c r="NLM52"/>
      <c r="NLN52"/>
      <c r="NLO52"/>
      <c r="NLP52"/>
      <c r="NLQ52"/>
      <c r="NLR52"/>
      <c r="NLS52"/>
      <c r="NLT52"/>
      <c r="NLU52"/>
      <c r="NLV52"/>
      <c r="NLW52"/>
      <c r="NLX52"/>
      <c r="NLY52"/>
      <c r="NLZ52"/>
      <c r="NMA52"/>
      <c r="NMB52"/>
      <c r="NMC52"/>
      <c r="NMD52"/>
      <c r="NME52"/>
      <c r="NMF52"/>
      <c r="NMG52"/>
      <c r="NMH52"/>
      <c r="NMI52"/>
      <c r="NMJ52"/>
      <c r="NMK52"/>
      <c r="NML52"/>
      <c r="NMM52"/>
      <c r="NMN52"/>
      <c r="NMO52"/>
      <c r="NMP52"/>
      <c r="NMQ52"/>
      <c r="NMR52"/>
      <c r="NMS52"/>
      <c r="NMT52"/>
      <c r="NMU52"/>
      <c r="NMV52"/>
      <c r="NMW52"/>
      <c r="NMX52"/>
      <c r="NMY52"/>
      <c r="NMZ52"/>
      <c r="NNA52"/>
      <c r="NNB52"/>
      <c r="NNC52"/>
      <c r="NND52"/>
      <c r="NNE52"/>
      <c r="NNF52"/>
      <c r="NNG52"/>
      <c r="NNH52"/>
      <c r="NNI52"/>
      <c r="NNJ52"/>
      <c r="NNK52"/>
      <c r="NNL52"/>
      <c r="NNM52"/>
      <c r="NNN52"/>
      <c r="NNO52"/>
      <c r="NNP52"/>
      <c r="NNQ52"/>
      <c r="NNR52"/>
      <c r="NNS52"/>
      <c r="NNT52"/>
      <c r="NNU52"/>
      <c r="NNV52"/>
      <c r="NNW52"/>
      <c r="NNX52"/>
      <c r="NNY52"/>
      <c r="NNZ52"/>
      <c r="NOA52"/>
      <c r="NOB52"/>
      <c r="NOC52"/>
      <c r="NOD52"/>
      <c r="NOE52"/>
      <c r="NOF52"/>
      <c r="NOG52"/>
      <c r="NOH52"/>
      <c r="NOI52"/>
      <c r="NOJ52"/>
      <c r="NOK52"/>
      <c r="NOL52"/>
      <c r="NOM52"/>
      <c r="NON52"/>
      <c r="NOO52"/>
      <c r="NOP52"/>
      <c r="NOQ52"/>
      <c r="NOR52"/>
      <c r="NOS52"/>
      <c r="NOT52"/>
      <c r="NOU52"/>
      <c r="NOV52"/>
      <c r="NOW52"/>
      <c r="NOX52"/>
      <c r="NOY52"/>
      <c r="NOZ52"/>
      <c r="NPA52"/>
      <c r="NPB52"/>
      <c r="NPC52"/>
      <c r="NPD52"/>
      <c r="NPE52"/>
      <c r="NPF52"/>
      <c r="NPG52"/>
      <c r="NPH52"/>
      <c r="NPI52"/>
      <c r="NPJ52"/>
      <c r="NPK52"/>
      <c r="NPL52"/>
      <c r="NPM52"/>
      <c r="NPN52"/>
      <c r="NPO52"/>
      <c r="NPP52"/>
      <c r="NPQ52"/>
      <c r="NPR52"/>
      <c r="NPS52"/>
      <c r="NPT52"/>
      <c r="NPU52"/>
      <c r="NPV52"/>
      <c r="NPW52"/>
      <c r="NPX52"/>
      <c r="NPY52"/>
      <c r="NPZ52"/>
      <c r="NQA52"/>
      <c r="NQB52"/>
      <c r="NQC52"/>
      <c r="NQD52"/>
      <c r="NQE52"/>
      <c r="NQF52"/>
      <c r="NQG52"/>
      <c r="NQH52"/>
      <c r="NQI52"/>
      <c r="NQJ52"/>
      <c r="NQK52"/>
      <c r="NQL52"/>
      <c r="NQM52"/>
      <c r="NQN52"/>
      <c r="NQO52"/>
      <c r="NQP52"/>
      <c r="NQQ52"/>
      <c r="NQR52"/>
      <c r="NQS52"/>
      <c r="NQT52"/>
      <c r="NQU52"/>
      <c r="NQV52"/>
      <c r="NQW52"/>
      <c r="NQX52"/>
      <c r="NQY52"/>
      <c r="NQZ52"/>
      <c r="NRA52"/>
      <c r="NRB52"/>
      <c r="NRC52"/>
      <c r="NRD52"/>
      <c r="NRE52"/>
      <c r="NRF52"/>
      <c r="NRG52"/>
      <c r="NRH52"/>
      <c r="NRI52"/>
    </row>
    <row r="53" spans="1:9941" s="54" customFormat="1" ht="12.2" customHeight="1" thickBot="1" x14ac:dyDescent="0.25">
      <c r="A53" s="14" t="s">
        <v>16</v>
      </c>
      <c r="B53" s="70" t="s">
        <v>607</v>
      </c>
      <c r="C53" s="110">
        <f>SUM(C54:C58)</f>
        <v>57720000</v>
      </c>
      <c r="D53" s="268">
        <f t="shared" ref="D53:K53" si="10">SUM(D54:D58)</f>
        <v>57720000</v>
      </c>
      <c r="E53" s="692">
        <f t="shared" si="10"/>
        <v>57720000</v>
      </c>
      <c r="F53" s="692">
        <f t="shared" si="10"/>
        <v>57720000</v>
      </c>
      <c r="G53" s="692">
        <f t="shared" si="10"/>
        <v>57720000</v>
      </c>
      <c r="H53" s="28">
        <f t="shared" si="2"/>
        <v>0</v>
      </c>
      <c r="I53" s="758">
        <f t="shared" si="10"/>
        <v>0</v>
      </c>
      <c r="J53" s="28">
        <f t="shared" si="10"/>
        <v>0</v>
      </c>
      <c r="K53" s="28">
        <f t="shared" si="10"/>
        <v>0</v>
      </c>
      <c r="L53" s="28" t="e">
        <f t="shared" ref="L53" si="11">SUM(L54:L58)</f>
        <v>#DIV/0!</v>
      </c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  <c r="RG53"/>
      <c r="RH53"/>
      <c r="RI53"/>
      <c r="RJ53"/>
      <c r="RK53"/>
      <c r="RL53"/>
      <c r="RM53"/>
      <c r="RN53"/>
      <c r="RO53"/>
      <c r="RP53"/>
      <c r="RQ53"/>
      <c r="RR53"/>
      <c r="RS53"/>
      <c r="RT53"/>
      <c r="RU53"/>
      <c r="RV53"/>
      <c r="RW53"/>
      <c r="RX53"/>
      <c r="RY53"/>
      <c r="RZ53"/>
      <c r="SA53"/>
      <c r="SB53"/>
      <c r="SC53"/>
      <c r="SD53"/>
      <c r="SE53"/>
      <c r="SF53"/>
      <c r="SG53"/>
      <c r="SH53"/>
      <c r="SI53"/>
      <c r="SJ53"/>
      <c r="SK53"/>
      <c r="SL53"/>
      <c r="SM53"/>
      <c r="SN53"/>
      <c r="SO53"/>
      <c r="SP53"/>
      <c r="SQ53"/>
      <c r="SR53"/>
      <c r="SS53"/>
      <c r="ST53"/>
      <c r="SU53"/>
      <c r="SV53"/>
      <c r="SW53"/>
      <c r="SX53"/>
      <c r="SY53"/>
      <c r="SZ53"/>
      <c r="TA53"/>
      <c r="TB53"/>
      <c r="TC53"/>
      <c r="TD53"/>
      <c r="TE53"/>
      <c r="TF53"/>
      <c r="TG53"/>
      <c r="TH53"/>
      <c r="TI53"/>
      <c r="TJ53"/>
      <c r="TK53"/>
      <c r="TL53"/>
      <c r="TM53"/>
      <c r="TN53"/>
      <c r="TO53"/>
      <c r="TP53"/>
      <c r="TQ53"/>
      <c r="TR53"/>
      <c r="TS53"/>
      <c r="TT53"/>
      <c r="TU53"/>
      <c r="TV53"/>
      <c r="TW53"/>
      <c r="TX53"/>
      <c r="TY53"/>
      <c r="TZ53"/>
      <c r="UA53"/>
      <c r="UB53"/>
      <c r="UC53"/>
      <c r="UD53"/>
      <c r="UE53"/>
      <c r="UF53"/>
      <c r="UG53"/>
      <c r="UH53"/>
      <c r="UI53"/>
      <c r="UJ53"/>
      <c r="UK53"/>
      <c r="UL53"/>
      <c r="UM53"/>
      <c r="UN53"/>
      <c r="UO53"/>
      <c r="UP53"/>
      <c r="UQ53"/>
      <c r="UR53"/>
      <c r="US53"/>
      <c r="UT53"/>
      <c r="UU53"/>
      <c r="UV53"/>
      <c r="UW53"/>
      <c r="UX53"/>
      <c r="UY53"/>
      <c r="UZ53"/>
      <c r="VA53"/>
      <c r="VB53"/>
      <c r="VC53"/>
      <c r="VD53"/>
      <c r="VE53"/>
      <c r="VF53"/>
      <c r="VG53"/>
      <c r="VH53"/>
      <c r="VI53"/>
      <c r="VJ53"/>
      <c r="VK53"/>
      <c r="VL53"/>
      <c r="VM53"/>
      <c r="VN53"/>
      <c r="VO53"/>
      <c r="VP53"/>
      <c r="VQ53"/>
      <c r="VR53"/>
      <c r="VS53"/>
      <c r="VT53"/>
      <c r="VU53"/>
      <c r="VV53"/>
      <c r="VW53"/>
      <c r="VX53"/>
      <c r="VY53"/>
      <c r="VZ53"/>
      <c r="WA53"/>
      <c r="WB53"/>
      <c r="WC53"/>
      <c r="WD53"/>
      <c r="WE53"/>
      <c r="WF53"/>
      <c r="WG53"/>
      <c r="WH53"/>
      <c r="WI53"/>
      <c r="WJ53"/>
      <c r="WK53"/>
      <c r="WL53"/>
      <c r="WM53"/>
      <c r="WN53"/>
      <c r="WO53"/>
      <c r="WP53"/>
      <c r="WQ53"/>
      <c r="WR53"/>
      <c r="WS53"/>
      <c r="WT53"/>
      <c r="WU53"/>
      <c r="WV53"/>
      <c r="WW53"/>
      <c r="WX53"/>
      <c r="WY53"/>
      <c r="WZ53"/>
      <c r="XA53"/>
      <c r="XB53"/>
      <c r="XC53"/>
      <c r="XD53"/>
      <c r="XE53"/>
      <c r="XF53"/>
      <c r="XG53"/>
      <c r="XH53"/>
      <c r="XI53"/>
      <c r="XJ53"/>
      <c r="XK53"/>
      <c r="XL53"/>
      <c r="XM53"/>
      <c r="XN53"/>
      <c r="XO53"/>
      <c r="XP53"/>
      <c r="XQ53"/>
      <c r="XR53"/>
      <c r="XS53"/>
      <c r="XT53"/>
      <c r="XU53"/>
      <c r="XV53"/>
      <c r="XW53"/>
      <c r="XX53"/>
      <c r="XY53"/>
      <c r="XZ53"/>
      <c r="YA53"/>
      <c r="YB53"/>
      <c r="YC53"/>
      <c r="YD53"/>
      <c r="YE53"/>
      <c r="YF53"/>
      <c r="YG53"/>
      <c r="YH53"/>
      <c r="YI53"/>
      <c r="YJ53"/>
      <c r="YK53"/>
      <c r="YL53"/>
      <c r="YM53"/>
      <c r="YN53"/>
      <c r="YO53"/>
      <c r="YP53"/>
      <c r="YQ53"/>
      <c r="YR53"/>
      <c r="YS53"/>
      <c r="YT53"/>
      <c r="YU53"/>
      <c r="YV53"/>
      <c r="YW53"/>
      <c r="YX53"/>
      <c r="YY53"/>
      <c r="YZ53"/>
      <c r="ZA53"/>
      <c r="ZB53"/>
      <c r="ZC53"/>
      <c r="ZD53"/>
      <c r="ZE53"/>
      <c r="ZF53"/>
      <c r="ZG53"/>
      <c r="ZH53"/>
      <c r="ZI53"/>
      <c r="ZJ53"/>
      <c r="ZK53"/>
      <c r="ZL53"/>
      <c r="ZM53"/>
      <c r="ZN53"/>
      <c r="ZO53"/>
      <c r="ZP53"/>
      <c r="ZQ53"/>
      <c r="ZR53"/>
      <c r="ZS53"/>
      <c r="ZT53"/>
      <c r="ZU53"/>
      <c r="ZV53"/>
      <c r="ZW53"/>
      <c r="ZX53"/>
      <c r="ZY53"/>
      <c r="ZZ53"/>
      <c r="AAA53"/>
      <c r="AAB53"/>
      <c r="AAC53"/>
      <c r="AAD53"/>
      <c r="AAE53"/>
      <c r="AAF53"/>
      <c r="AAG53"/>
      <c r="AAH53"/>
      <c r="AAI53"/>
      <c r="AAJ53"/>
      <c r="AAK53"/>
      <c r="AAL53"/>
      <c r="AAM53"/>
      <c r="AAN53"/>
      <c r="AAO53"/>
      <c r="AAP53"/>
      <c r="AAQ53"/>
      <c r="AAR53"/>
      <c r="AAS53"/>
      <c r="AAT53"/>
      <c r="AAU53"/>
      <c r="AAV53"/>
      <c r="AAW53"/>
      <c r="AAX53"/>
      <c r="AAY53"/>
      <c r="AAZ53"/>
      <c r="ABA53"/>
      <c r="ABB53"/>
      <c r="ABC53"/>
      <c r="ABD53"/>
      <c r="ABE53"/>
      <c r="ABF53"/>
      <c r="ABG53"/>
      <c r="ABH53"/>
      <c r="ABI53"/>
      <c r="ABJ53"/>
      <c r="ABK53"/>
      <c r="ABL53"/>
      <c r="ABM53"/>
      <c r="ABN53"/>
      <c r="ABO53"/>
      <c r="ABP53"/>
      <c r="ABQ53"/>
      <c r="ABR53"/>
      <c r="ABS53"/>
      <c r="ABT53"/>
      <c r="ABU53"/>
      <c r="ABV53"/>
      <c r="ABW53"/>
      <c r="ABX53"/>
      <c r="ABY53"/>
      <c r="ABZ53"/>
      <c r="ACA53"/>
      <c r="ACB53"/>
      <c r="ACC53"/>
      <c r="ACD53"/>
      <c r="ACE53"/>
      <c r="ACF53"/>
      <c r="ACG53"/>
      <c r="ACH53"/>
      <c r="ACI53"/>
      <c r="ACJ53"/>
      <c r="ACK53"/>
      <c r="ACL53"/>
      <c r="ACM53"/>
      <c r="ACN53"/>
      <c r="ACO53"/>
      <c r="ACP53"/>
      <c r="ACQ53"/>
      <c r="ACR53"/>
      <c r="ACS53"/>
      <c r="ACT53"/>
      <c r="ACU53"/>
      <c r="ACV53"/>
      <c r="ACW53"/>
      <c r="ACX53"/>
      <c r="ACY53"/>
      <c r="ACZ53"/>
      <c r="ADA53"/>
      <c r="ADB53"/>
      <c r="ADC53"/>
      <c r="ADD53"/>
      <c r="ADE53"/>
      <c r="ADF53"/>
      <c r="ADG53"/>
      <c r="ADH53"/>
      <c r="ADI53"/>
      <c r="ADJ53"/>
      <c r="ADK53"/>
      <c r="ADL53"/>
      <c r="ADM53"/>
      <c r="ADN53"/>
      <c r="ADO53"/>
      <c r="ADP53"/>
      <c r="ADQ53"/>
      <c r="ADR53"/>
      <c r="ADS53"/>
      <c r="ADT53"/>
      <c r="ADU53"/>
      <c r="ADV53"/>
      <c r="ADW53"/>
      <c r="ADX53"/>
      <c r="ADY53"/>
      <c r="ADZ53"/>
      <c r="AEA53"/>
      <c r="AEB53"/>
      <c r="AEC53"/>
      <c r="AED53"/>
      <c r="AEE53"/>
      <c r="AEF53"/>
      <c r="AEG53"/>
      <c r="AEH53"/>
      <c r="AEI53"/>
      <c r="AEJ53"/>
      <c r="AEK53"/>
      <c r="AEL53"/>
      <c r="AEM53"/>
      <c r="AEN53"/>
      <c r="AEO53"/>
      <c r="AEP53"/>
      <c r="AEQ53"/>
      <c r="AER53"/>
      <c r="AES53"/>
      <c r="AET53"/>
      <c r="AEU53"/>
      <c r="AEV53"/>
      <c r="AEW53"/>
      <c r="AEX53"/>
      <c r="AEY53"/>
      <c r="AEZ53"/>
      <c r="AFA53"/>
      <c r="AFB53"/>
      <c r="AFC53"/>
      <c r="AFD53"/>
      <c r="AFE53"/>
      <c r="AFF53"/>
      <c r="AFG53"/>
      <c r="AFH53"/>
      <c r="AFI53"/>
      <c r="AFJ53"/>
      <c r="AFK53"/>
      <c r="AFL53"/>
      <c r="AFM53"/>
      <c r="AFN53"/>
      <c r="AFO53"/>
      <c r="AFP53"/>
      <c r="AFQ53"/>
      <c r="AFR53"/>
      <c r="AFS53"/>
      <c r="AFT53"/>
      <c r="AFU53"/>
      <c r="AFV53"/>
      <c r="AFW53"/>
      <c r="AFX53"/>
      <c r="AFY53"/>
      <c r="AFZ53"/>
      <c r="AGA53"/>
      <c r="AGB53"/>
      <c r="AGC53"/>
      <c r="AGD53"/>
      <c r="AGE53"/>
      <c r="AGF53"/>
      <c r="AGG53"/>
      <c r="AGH53"/>
      <c r="AGI53"/>
      <c r="AGJ53"/>
      <c r="AGK53"/>
      <c r="AGL53"/>
      <c r="AGM53"/>
      <c r="AGN53"/>
      <c r="AGO53"/>
      <c r="AGP53"/>
      <c r="AGQ53"/>
      <c r="AGR53"/>
      <c r="AGS53"/>
      <c r="AGT53"/>
      <c r="AGU53"/>
      <c r="AGV53"/>
      <c r="AGW53"/>
      <c r="AGX53"/>
      <c r="AGY53"/>
      <c r="AGZ53"/>
      <c r="AHA53"/>
      <c r="AHB53"/>
      <c r="AHC53"/>
      <c r="AHD53"/>
      <c r="AHE53"/>
      <c r="AHF53"/>
      <c r="AHG53"/>
      <c r="AHH53"/>
      <c r="AHI53"/>
      <c r="AHJ53"/>
      <c r="AHK53"/>
      <c r="AHL53"/>
      <c r="AHM53"/>
      <c r="AHN53"/>
      <c r="AHO53"/>
      <c r="AHP53"/>
      <c r="AHQ53"/>
      <c r="AHR53"/>
      <c r="AHS53"/>
      <c r="AHT53"/>
      <c r="AHU53"/>
      <c r="AHV53"/>
      <c r="AHW53"/>
      <c r="AHX53"/>
      <c r="AHY53"/>
      <c r="AHZ53"/>
      <c r="AIA53"/>
      <c r="AIB53"/>
      <c r="AIC53"/>
      <c r="AID53"/>
      <c r="AIE53"/>
      <c r="AIF53"/>
      <c r="AIG53"/>
      <c r="AIH53"/>
      <c r="AII53"/>
      <c r="AIJ53"/>
      <c r="AIK53"/>
      <c r="AIL53"/>
      <c r="AIM53"/>
      <c r="AIN53"/>
      <c r="AIO53"/>
      <c r="AIP53"/>
      <c r="AIQ53"/>
      <c r="AIR53"/>
      <c r="AIS53"/>
      <c r="AIT53"/>
      <c r="AIU53"/>
      <c r="AIV53"/>
      <c r="AIW53"/>
      <c r="AIX53"/>
      <c r="AIY53"/>
      <c r="AIZ53"/>
      <c r="AJA53"/>
      <c r="AJB53"/>
      <c r="AJC53"/>
      <c r="AJD53"/>
      <c r="AJE53"/>
      <c r="AJF53"/>
      <c r="AJG53"/>
      <c r="AJH53"/>
      <c r="AJI53"/>
      <c r="AJJ53"/>
      <c r="AJK53"/>
      <c r="AJL53"/>
      <c r="AJM53"/>
      <c r="AJN53"/>
      <c r="AJO53"/>
      <c r="AJP53"/>
      <c r="AJQ53"/>
      <c r="AJR53"/>
      <c r="AJS53"/>
      <c r="AJT53"/>
      <c r="AJU53"/>
      <c r="AJV53"/>
      <c r="AJW53"/>
      <c r="AJX53"/>
      <c r="AJY53"/>
      <c r="AJZ53"/>
      <c r="AKA53"/>
      <c r="AKB53"/>
      <c r="AKC53"/>
      <c r="AKD53"/>
      <c r="AKE53"/>
      <c r="AKF53"/>
      <c r="AKG53"/>
      <c r="AKH53"/>
      <c r="AKI53"/>
      <c r="AKJ53"/>
      <c r="AKK53"/>
      <c r="AKL53"/>
      <c r="AKM53"/>
      <c r="AKN53"/>
      <c r="AKO53"/>
      <c r="AKP53"/>
      <c r="AKQ53"/>
      <c r="AKR53"/>
      <c r="AKS53"/>
      <c r="AKT53"/>
      <c r="AKU53"/>
      <c r="AKV53"/>
      <c r="AKW53"/>
      <c r="AKX53"/>
      <c r="AKY53"/>
      <c r="AKZ53"/>
      <c r="ALA53"/>
      <c r="ALB53"/>
      <c r="ALC53"/>
      <c r="ALD53"/>
      <c r="ALE53"/>
      <c r="ALF53"/>
      <c r="ALG53"/>
      <c r="ALH53"/>
      <c r="ALI53"/>
      <c r="ALJ53"/>
      <c r="ALK53"/>
      <c r="ALL53"/>
      <c r="ALM53"/>
      <c r="ALN53"/>
      <c r="ALO53"/>
      <c r="ALP53"/>
      <c r="ALQ53"/>
      <c r="ALR53"/>
      <c r="ALS53"/>
      <c r="ALT53"/>
      <c r="ALU53"/>
      <c r="ALV53"/>
      <c r="ALW53"/>
      <c r="ALX53"/>
      <c r="ALY53"/>
      <c r="ALZ53"/>
      <c r="AMA53"/>
      <c r="AMB53"/>
      <c r="AMC53"/>
      <c r="AMD53"/>
      <c r="AME53"/>
      <c r="AMF53"/>
      <c r="AMG53"/>
      <c r="AMH53"/>
      <c r="AMI53"/>
      <c r="AMJ53"/>
      <c r="AMK53"/>
      <c r="AML53"/>
      <c r="AMM53"/>
      <c r="AMN53"/>
      <c r="AMO53"/>
      <c r="AMP53"/>
      <c r="AMQ53"/>
      <c r="AMR53"/>
      <c r="AMS53"/>
      <c r="AMT53"/>
      <c r="AMU53"/>
      <c r="AMV53"/>
      <c r="AMW53"/>
      <c r="AMX53"/>
      <c r="AMY53"/>
      <c r="AMZ53"/>
      <c r="ANA53"/>
      <c r="ANB53"/>
      <c r="ANC53"/>
      <c r="AND53"/>
      <c r="ANE53"/>
      <c r="ANF53"/>
      <c r="ANG53"/>
      <c r="ANH53"/>
      <c r="ANI53"/>
      <c r="ANJ53"/>
      <c r="ANK53"/>
      <c r="ANL53"/>
      <c r="ANM53"/>
      <c r="ANN53"/>
      <c r="ANO53"/>
      <c r="ANP53"/>
      <c r="ANQ53"/>
      <c r="ANR53"/>
      <c r="ANS53"/>
      <c r="ANT53"/>
      <c r="ANU53"/>
      <c r="ANV53"/>
      <c r="ANW53"/>
      <c r="ANX53"/>
      <c r="ANY53"/>
      <c r="ANZ53"/>
      <c r="AOA53"/>
      <c r="AOB53"/>
      <c r="AOC53"/>
      <c r="AOD53"/>
      <c r="AOE53"/>
      <c r="AOF53"/>
      <c r="AOG53"/>
      <c r="AOH53"/>
      <c r="AOI53"/>
      <c r="AOJ53"/>
      <c r="AOK53"/>
      <c r="AOL53"/>
      <c r="AOM53"/>
      <c r="AON53"/>
      <c r="AOO53"/>
      <c r="AOP53"/>
      <c r="AOQ53"/>
      <c r="AOR53"/>
      <c r="AOS53"/>
      <c r="AOT53"/>
      <c r="AOU53"/>
      <c r="AOV53"/>
      <c r="AOW53"/>
      <c r="AOX53"/>
      <c r="AOY53"/>
      <c r="AOZ53"/>
      <c r="APA53"/>
      <c r="APB53"/>
      <c r="APC53"/>
      <c r="APD53"/>
      <c r="APE53"/>
      <c r="APF53"/>
      <c r="APG53"/>
      <c r="APH53"/>
      <c r="API53"/>
      <c r="APJ53"/>
      <c r="APK53"/>
      <c r="APL53"/>
      <c r="APM53"/>
      <c r="APN53"/>
      <c r="APO53"/>
      <c r="APP53"/>
      <c r="APQ53"/>
      <c r="APR53"/>
      <c r="APS53"/>
      <c r="APT53"/>
      <c r="APU53"/>
      <c r="APV53"/>
      <c r="APW53"/>
      <c r="APX53"/>
      <c r="APY53"/>
      <c r="APZ53"/>
      <c r="AQA53"/>
      <c r="AQB53"/>
      <c r="AQC53"/>
      <c r="AQD53"/>
      <c r="AQE53"/>
      <c r="AQF53"/>
      <c r="AQG53"/>
      <c r="AQH53"/>
      <c r="AQI53"/>
      <c r="AQJ53"/>
      <c r="AQK53"/>
      <c r="AQL53"/>
      <c r="AQM53"/>
      <c r="AQN53"/>
      <c r="AQO53"/>
      <c r="AQP53"/>
      <c r="AQQ53"/>
      <c r="AQR53"/>
      <c r="AQS53"/>
      <c r="AQT53"/>
      <c r="AQU53"/>
      <c r="AQV53"/>
      <c r="AQW53"/>
      <c r="AQX53"/>
      <c r="AQY53"/>
      <c r="AQZ53"/>
      <c r="ARA53"/>
      <c r="ARB53"/>
      <c r="ARC53"/>
      <c r="ARD53"/>
      <c r="ARE53"/>
      <c r="ARF53"/>
      <c r="ARG53"/>
      <c r="ARH53"/>
      <c r="ARI53"/>
      <c r="ARJ53"/>
      <c r="ARK53"/>
      <c r="ARL53"/>
      <c r="ARM53"/>
      <c r="ARN53"/>
      <c r="ARO53"/>
      <c r="ARP53"/>
      <c r="ARQ53"/>
      <c r="ARR53"/>
      <c r="ARS53"/>
      <c r="ART53"/>
      <c r="ARU53"/>
      <c r="ARV53"/>
      <c r="ARW53"/>
      <c r="ARX53"/>
      <c r="ARY53"/>
      <c r="ARZ53"/>
      <c r="ASA53"/>
      <c r="ASB53"/>
      <c r="ASC53"/>
      <c r="ASD53"/>
      <c r="ASE53"/>
      <c r="ASF53"/>
      <c r="ASG53"/>
      <c r="ASH53"/>
      <c r="ASI53"/>
      <c r="ASJ53"/>
      <c r="ASK53"/>
      <c r="ASL53"/>
      <c r="ASM53"/>
      <c r="ASN53"/>
      <c r="ASO53"/>
      <c r="ASP53"/>
      <c r="ASQ53"/>
      <c r="ASR53"/>
      <c r="ASS53"/>
      <c r="AST53"/>
      <c r="ASU53"/>
      <c r="ASV53"/>
      <c r="ASW53"/>
      <c r="ASX53"/>
      <c r="ASY53"/>
      <c r="ASZ53"/>
      <c r="ATA53"/>
      <c r="ATB53"/>
      <c r="ATC53"/>
      <c r="ATD53"/>
      <c r="ATE53"/>
      <c r="ATF53"/>
      <c r="ATG53"/>
      <c r="ATH53"/>
      <c r="ATI53"/>
      <c r="ATJ53"/>
      <c r="ATK53"/>
      <c r="ATL53"/>
      <c r="ATM53"/>
      <c r="ATN53"/>
      <c r="ATO53"/>
      <c r="ATP53"/>
      <c r="ATQ53"/>
      <c r="ATR53"/>
      <c r="ATS53"/>
      <c r="ATT53"/>
      <c r="ATU53"/>
      <c r="ATV53"/>
      <c r="ATW53"/>
      <c r="ATX53"/>
      <c r="ATY53"/>
      <c r="ATZ53"/>
      <c r="AUA53"/>
      <c r="AUB53"/>
      <c r="AUC53"/>
      <c r="AUD53"/>
      <c r="AUE53"/>
      <c r="AUF53"/>
      <c r="AUG53"/>
      <c r="AUH53"/>
      <c r="AUI53"/>
      <c r="AUJ53"/>
      <c r="AUK53"/>
      <c r="AUL53"/>
      <c r="AUM53"/>
      <c r="AUN53"/>
      <c r="AUO53"/>
      <c r="AUP53"/>
      <c r="AUQ53"/>
      <c r="AUR53"/>
      <c r="AUS53"/>
      <c r="AUT53"/>
      <c r="AUU53"/>
      <c r="AUV53"/>
      <c r="AUW53"/>
      <c r="AUX53"/>
      <c r="AUY53"/>
      <c r="AUZ53"/>
      <c r="AVA53"/>
      <c r="AVB53"/>
      <c r="AVC53"/>
      <c r="AVD53"/>
      <c r="AVE53"/>
      <c r="AVF53"/>
      <c r="AVG53"/>
      <c r="AVH53"/>
      <c r="AVI53"/>
      <c r="AVJ53"/>
      <c r="AVK53"/>
      <c r="AVL53"/>
      <c r="AVM53"/>
      <c r="AVN53"/>
      <c r="AVO53"/>
      <c r="AVP53"/>
      <c r="AVQ53"/>
      <c r="AVR53"/>
      <c r="AVS53"/>
      <c r="AVT53"/>
      <c r="AVU53"/>
      <c r="AVV53"/>
      <c r="AVW53"/>
      <c r="AVX53"/>
      <c r="AVY53"/>
      <c r="AVZ53"/>
      <c r="AWA53"/>
      <c r="AWB53"/>
      <c r="AWC53"/>
      <c r="AWD53"/>
      <c r="AWE53"/>
      <c r="AWF53"/>
      <c r="AWG53"/>
      <c r="AWH53"/>
      <c r="AWI53"/>
      <c r="AWJ53"/>
      <c r="AWK53"/>
      <c r="AWL53"/>
      <c r="AWM53"/>
      <c r="AWN53"/>
      <c r="AWO53"/>
      <c r="AWP53"/>
      <c r="AWQ53"/>
      <c r="AWR53"/>
      <c r="AWS53"/>
      <c r="AWT53"/>
      <c r="AWU53"/>
      <c r="AWV53"/>
      <c r="AWW53"/>
      <c r="AWX53"/>
      <c r="AWY53"/>
      <c r="AWZ53"/>
      <c r="AXA53"/>
      <c r="AXB53"/>
      <c r="AXC53"/>
      <c r="AXD53"/>
      <c r="AXE53"/>
      <c r="AXF53"/>
      <c r="AXG53"/>
      <c r="AXH53"/>
      <c r="AXI53"/>
      <c r="AXJ53"/>
      <c r="AXK53"/>
      <c r="AXL53"/>
      <c r="AXM53"/>
      <c r="AXN53"/>
      <c r="AXO53"/>
      <c r="AXP53"/>
      <c r="AXQ53"/>
      <c r="AXR53"/>
      <c r="AXS53"/>
      <c r="AXT53"/>
      <c r="AXU53"/>
      <c r="AXV53"/>
      <c r="AXW53"/>
      <c r="AXX53"/>
      <c r="AXY53"/>
      <c r="AXZ53"/>
      <c r="AYA53"/>
      <c r="AYB53"/>
      <c r="AYC53"/>
      <c r="AYD53"/>
      <c r="AYE53"/>
      <c r="AYF53"/>
      <c r="AYG53"/>
      <c r="AYH53"/>
      <c r="AYI53"/>
      <c r="AYJ53"/>
      <c r="AYK53"/>
      <c r="AYL53"/>
      <c r="AYM53"/>
      <c r="AYN53"/>
      <c r="AYO53"/>
      <c r="AYP53"/>
      <c r="AYQ53"/>
      <c r="AYR53"/>
      <c r="AYS53"/>
      <c r="AYT53"/>
      <c r="AYU53"/>
      <c r="AYV53"/>
      <c r="AYW53"/>
      <c r="AYX53"/>
      <c r="AYY53"/>
      <c r="AYZ53"/>
      <c r="AZA53"/>
      <c r="AZB53"/>
      <c r="AZC53"/>
      <c r="AZD53"/>
      <c r="AZE53"/>
      <c r="AZF53"/>
      <c r="AZG53"/>
      <c r="AZH53"/>
      <c r="AZI53"/>
      <c r="AZJ53"/>
      <c r="AZK53"/>
      <c r="AZL53"/>
      <c r="AZM53"/>
      <c r="AZN53"/>
      <c r="AZO53"/>
      <c r="AZP53"/>
      <c r="AZQ53"/>
      <c r="AZR53"/>
      <c r="AZS53"/>
      <c r="AZT53"/>
      <c r="AZU53"/>
      <c r="AZV53"/>
      <c r="AZW53"/>
      <c r="AZX53"/>
      <c r="AZY53"/>
      <c r="AZZ53"/>
      <c r="BAA53"/>
      <c r="BAB53"/>
      <c r="BAC53"/>
      <c r="BAD53"/>
      <c r="BAE53"/>
      <c r="BAF53"/>
      <c r="BAG53"/>
      <c r="BAH53"/>
      <c r="BAI53"/>
      <c r="BAJ53"/>
      <c r="BAK53"/>
      <c r="BAL53"/>
      <c r="BAM53"/>
      <c r="BAN53"/>
      <c r="BAO53"/>
      <c r="BAP53"/>
      <c r="BAQ53"/>
      <c r="BAR53"/>
      <c r="BAS53"/>
      <c r="BAT53"/>
      <c r="BAU53"/>
      <c r="BAV53"/>
      <c r="BAW53"/>
      <c r="BAX53"/>
      <c r="BAY53"/>
      <c r="BAZ53"/>
      <c r="BBA53"/>
      <c r="BBB53"/>
      <c r="BBC53"/>
      <c r="BBD53"/>
      <c r="BBE53"/>
      <c r="BBF53"/>
      <c r="BBG53"/>
      <c r="BBH53"/>
      <c r="BBI53"/>
      <c r="BBJ53"/>
      <c r="BBK53"/>
      <c r="BBL53"/>
      <c r="BBM53"/>
      <c r="BBN53"/>
      <c r="BBO53"/>
      <c r="BBP53"/>
      <c r="BBQ53"/>
      <c r="BBR53"/>
      <c r="BBS53"/>
      <c r="BBT53"/>
      <c r="BBU53"/>
      <c r="BBV53"/>
      <c r="BBW53"/>
      <c r="BBX53"/>
      <c r="BBY53"/>
      <c r="BBZ53"/>
      <c r="BCA53"/>
      <c r="BCB53"/>
      <c r="BCC53"/>
      <c r="BCD53"/>
      <c r="BCE53"/>
      <c r="BCF53"/>
      <c r="BCG53"/>
      <c r="BCH53"/>
      <c r="BCI53"/>
      <c r="BCJ53"/>
      <c r="BCK53"/>
      <c r="BCL53"/>
      <c r="BCM53"/>
      <c r="BCN53"/>
      <c r="BCO53"/>
      <c r="BCP53"/>
      <c r="BCQ53"/>
      <c r="BCR53"/>
      <c r="BCS53"/>
      <c r="BCT53"/>
      <c r="BCU53"/>
      <c r="BCV53"/>
      <c r="BCW53"/>
      <c r="BCX53"/>
      <c r="BCY53"/>
      <c r="BCZ53"/>
      <c r="BDA53"/>
      <c r="BDB53"/>
      <c r="BDC53"/>
      <c r="BDD53"/>
      <c r="BDE53"/>
      <c r="BDF53"/>
      <c r="BDG53"/>
      <c r="BDH53"/>
      <c r="BDI53"/>
      <c r="BDJ53"/>
      <c r="BDK53"/>
      <c r="BDL53"/>
      <c r="BDM53"/>
      <c r="BDN53"/>
      <c r="BDO53"/>
      <c r="BDP53"/>
      <c r="BDQ53"/>
      <c r="BDR53"/>
      <c r="BDS53"/>
      <c r="BDT53"/>
      <c r="BDU53"/>
      <c r="BDV53"/>
      <c r="BDW53"/>
      <c r="BDX53"/>
      <c r="BDY53"/>
      <c r="BDZ53"/>
      <c r="BEA53"/>
      <c r="BEB53"/>
      <c r="BEC53"/>
      <c r="BED53"/>
      <c r="BEE53"/>
      <c r="BEF53"/>
      <c r="BEG53"/>
      <c r="BEH53"/>
      <c r="BEI53"/>
      <c r="BEJ53"/>
      <c r="BEK53"/>
      <c r="BEL53"/>
      <c r="BEM53"/>
      <c r="BEN53"/>
      <c r="BEO53"/>
      <c r="BEP53"/>
      <c r="BEQ53"/>
      <c r="BER53"/>
      <c r="BES53"/>
      <c r="BET53"/>
      <c r="BEU53"/>
      <c r="BEV53"/>
      <c r="BEW53"/>
      <c r="BEX53"/>
      <c r="BEY53"/>
      <c r="BEZ53"/>
      <c r="BFA53"/>
      <c r="BFB53"/>
      <c r="BFC53"/>
      <c r="BFD53"/>
      <c r="BFE53"/>
      <c r="BFF53"/>
      <c r="BFG53"/>
      <c r="BFH53"/>
      <c r="BFI53"/>
      <c r="BFJ53"/>
      <c r="BFK53"/>
      <c r="BFL53"/>
      <c r="BFM53"/>
      <c r="BFN53"/>
      <c r="BFO53"/>
      <c r="BFP53"/>
      <c r="BFQ53"/>
      <c r="BFR53"/>
      <c r="BFS53"/>
      <c r="BFT53"/>
      <c r="BFU53"/>
      <c r="BFV53"/>
      <c r="BFW53"/>
      <c r="BFX53"/>
      <c r="BFY53"/>
      <c r="BFZ53"/>
      <c r="BGA53"/>
      <c r="BGB53"/>
      <c r="BGC53"/>
      <c r="BGD53"/>
      <c r="BGE53"/>
      <c r="BGF53"/>
      <c r="BGG53"/>
      <c r="BGH53"/>
      <c r="BGI53"/>
      <c r="BGJ53"/>
      <c r="BGK53"/>
      <c r="BGL53"/>
      <c r="BGM53"/>
      <c r="BGN53"/>
      <c r="BGO53"/>
      <c r="BGP53"/>
      <c r="BGQ53"/>
      <c r="BGR53"/>
      <c r="BGS53"/>
      <c r="BGT53"/>
      <c r="BGU53"/>
      <c r="BGV53"/>
      <c r="BGW53"/>
      <c r="BGX53"/>
      <c r="BGY53"/>
      <c r="BGZ53"/>
      <c r="BHA53"/>
      <c r="BHB53"/>
      <c r="BHC53"/>
      <c r="BHD53"/>
      <c r="BHE53"/>
      <c r="BHF53"/>
      <c r="BHG53"/>
      <c r="BHH53"/>
      <c r="BHI53"/>
      <c r="BHJ53"/>
      <c r="BHK53"/>
      <c r="BHL53"/>
      <c r="BHM53"/>
      <c r="BHN53"/>
      <c r="BHO53"/>
      <c r="BHP53"/>
      <c r="BHQ53"/>
      <c r="BHR53"/>
      <c r="BHS53"/>
      <c r="BHT53"/>
      <c r="BHU53"/>
      <c r="BHV53"/>
      <c r="BHW53"/>
      <c r="BHX53"/>
      <c r="BHY53"/>
      <c r="BHZ53"/>
      <c r="BIA53"/>
      <c r="BIB53"/>
      <c r="BIC53"/>
      <c r="BID53"/>
      <c r="BIE53"/>
      <c r="BIF53"/>
      <c r="BIG53"/>
      <c r="BIH53"/>
      <c r="BII53"/>
      <c r="BIJ53"/>
      <c r="BIK53"/>
      <c r="BIL53"/>
      <c r="BIM53"/>
      <c r="BIN53"/>
      <c r="BIO53"/>
      <c r="BIP53"/>
      <c r="BIQ53"/>
      <c r="BIR53"/>
      <c r="BIS53"/>
      <c r="BIT53"/>
      <c r="BIU53"/>
      <c r="BIV53"/>
      <c r="BIW53"/>
      <c r="BIX53"/>
      <c r="BIY53"/>
      <c r="BIZ53"/>
      <c r="BJA53"/>
      <c r="BJB53"/>
      <c r="BJC53"/>
      <c r="BJD53"/>
      <c r="BJE53"/>
      <c r="BJF53"/>
      <c r="BJG53"/>
      <c r="BJH53"/>
      <c r="BJI53"/>
      <c r="BJJ53"/>
      <c r="BJK53"/>
      <c r="BJL53"/>
      <c r="BJM53"/>
      <c r="BJN53"/>
      <c r="BJO53"/>
      <c r="BJP53"/>
      <c r="BJQ53"/>
      <c r="BJR53"/>
      <c r="BJS53"/>
      <c r="BJT53"/>
      <c r="BJU53"/>
      <c r="BJV53"/>
      <c r="BJW53"/>
      <c r="BJX53"/>
      <c r="BJY53"/>
      <c r="BJZ53"/>
      <c r="BKA53"/>
      <c r="BKB53"/>
      <c r="BKC53"/>
      <c r="BKD53"/>
      <c r="BKE53"/>
      <c r="BKF53"/>
      <c r="BKG53"/>
      <c r="BKH53"/>
      <c r="BKI53"/>
      <c r="BKJ53"/>
      <c r="BKK53"/>
      <c r="BKL53"/>
      <c r="BKM53"/>
      <c r="BKN53"/>
      <c r="BKO53"/>
      <c r="BKP53"/>
      <c r="BKQ53"/>
      <c r="BKR53"/>
      <c r="BKS53"/>
      <c r="BKT53"/>
      <c r="BKU53"/>
      <c r="BKV53"/>
      <c r="BKW53"/>
      <c r="BKX53"/>
      <c r="BKY53"/>
      <c r="BKZ53"/>
      <c r="BLA53"/>
      <c r="BLB53"/>
      <c r="BLC53"/>
      <c r="BLD53"/>
      <c r="BLE53"/>
      <c r="BLF53"/>
      <c r="BLG53"/>
      <c r="BLH53"/>
      <c r="BLI53"/>
      <c r="BLJ53"/>
      <c r="BLK53"/>
      <c r="BLL53"/>
      <c r="BLM53"/>
      <c r="BLN53"/>
      <c r="BLO53"/>
      <c r="BLP53"/>
      <c r="BLQ53"/>
      <c r="BLR53"/>
      <c r="BLS53"/>
      <c r="BLT53"/>
      <c r="BLU53"/>
      <c r="BLV53"/>
      <c r="BLW53"/>
      <c r="BLX53"/>
      <c r="BLY53"/>
      <c r="BLZ53"/>
      <c r="BMA53"/>
      <c r="BMB53"/>
      <c r="BMC53"/>
      <c r="BMD53"/>
      <c r="BME53"/>
      <c r="BMF53"/>
      <c r="BMG53"/>
      <c r="BMH53"/>
      <c r="BMI53"/>
      <c r="BMJ53"/>
      <c r="BMK53"/>
      <c r="BML53"/>
      <c r="BMM53"/>
      <c r="BMN53"/>
      <c r="BMO53"/>
      <c r="BMP53"/>
      <c r="BMQ53"/>
      <c r="BMR53"/>
      <c r="BMS53"/>
      <c r="BMT53"/>
      <c r="BMU53"/>
      <c r="BMV53"/>
      <c r="BMW53"/>
      <c r="BMX53"/>
      <c r="BMY53"/>
      <c r="BMZ53"/>
      <c r="BNA53"/>
      <c r="BNB53"/>
      <c r="BNC53"/>
      <c r="BND53"/>
      <c r="BNE53"/>
      <c r="BNF53"/>
      <c r="BNG53"/>
      <c r="BNH53"/>
      <c r="BNI53"/>
      <c r="BNJ53"/>
      <c r="BNK53"/>
      <c r="BNL53"/>
      <c r="BNM53"/>
      <c r="BNN53"/>
      <c r="BNO53"/>
      <c r="BNP53"/>
      <c r="BNQ53"/>
      <c r="BNR53"/>
      <c r="BNS53"/>
      <c r="BNT53"/>
      <c r="BNU53"/>
      <c r="BNV53"/>
      <c r="BNW53"/>
      <c r="BNX53"/>
      <c r="BNY53"/>
      <c r="BNZ53"/>
      <c r="BOA53"/>
      <c r="BOB53"/>
      <c r="BOC53"/>
      <c r="BOD53"/>
      <c r="BOE53"/>
      <c r="BOF53"/>
      <c r="BOG53"/>
      <c r="BOH53"/>
      <c r="BOI53"/>
      <c r="BOJ53"/>
      <c r="BOK53"/>
      <c r="BOL53"/>
      <c r="BOM53"/>
      <c r="BON53"/>
      <c r="BOO53"/>
      <c r="BOP53"/>
      <c r="BOQ53"/>
      <c r="BOR53"/>
      <c r="BOS53"/>
      <c r="BOT53"/>
      <c r="BOU53"/>
      <c r="BOV53"/>
      <c r="BOW53"/>
      <c r="BOX53"/>
      <c r="BOY53"/>
      <c r="BOZ53"/>
      <c r="BPA53"/>
      <c r="BPB53"/>
      <c r="BPC53"/>
      <c r="BPD53"/>
      <c r="BPE53"/>
      <c r="BPF53"/>
      <c r="BPG53"/>
      <c r="BPH53"/>
      <c r="BPI53"/>
      <c r="BPJ53"/>
      <c r="BPK53"/>
      <c r="BPL53"/>
      <c r="BPM53"/>
      <c r="BPN53"/>
      <c r="BPO53"/>
      <c r="BPP53"/>
      <c r="BPQ53"/>
      <c r="BPR53"/>
      <c r="BPS53"/>
      <c r="BPT53"/>
      <c r="BPU53"/>
      <c r="BPV53"/>
      <c r="BPW53"/>
      <c r="BPX53"/>
      <c r="BPY53"/>
      <c r="BPZ53"/>
      <c r="BQA53"/>
      <c r="BQB53"/>
      <c r="BQC53"/>
      <c r="BQD53"/>
      <c r="BQE53"/>
      <c r="BQF53"/>
      <c r="BQG53"/>
      <c r="BQH53"/>
      <c r="BQI53"/>
      <c r="BQJ53"/>
      <c r="BQK53"/>
      <c r="BQL53"/>
      <c r="BQM53"/>
      <c r="BQN53"/>
      <c r="BQO53"/>
      <c r="BQP53"/>
      <c r="BQQ53"/>
      <c r="BQR53"/>
      <c r="BQS53"/>
      <c r="BQT53"/>
      <c r="BQU53"/>
      <c r="BQV53"/>
      <c r="BQW53"/>
      <c r="BQX53"/>
      <c r="BQY53"/>
      <c r="BQZ53"/>
      <c r="BRA53"/>
      <c r="BRB53"/>
      <c r="BRC53"/>
      <c r="BRD53"/>
      <c r="BRE53"/>
      <c r="BRF53"/>
      <c r="BRG53"/>
      <c r="BRH53"/>
      <c r="BRI53"/>
      <c r="BRJ53"/>
      <c r="BRK53"/>
      <c r="BRL53"/>
      <c r="BRM53"/>
      <c r="BRN53"/>
      <c r="BRO53"/>
      <c r="BRP53"/>
      <c r="BRQ53"/>
      <c r="BRR53"/>
      <c r="BRS53"/>
      <c r="BRT53"/>
      <c r="BRU53"/>
      <c r="BRV53"/>
      <c r="BRW53"/>
      <c r="BRX53"/>
      <c r="BRY53"/>
      <c r="BRZ53"/>
      <c r="BSA53"/>
      <c r="BSB53"/>
      <c r="BSC53"/>
      <c r="BSD53"/>
      <c r="BSE53"/>
      <c r="BSF53"/>
      <c r="BSG53"/>
      <c r="BSH53"/>
      <c r="BSI53"/>
      <c r="BSJ53"/>
      <c r="BSK53"/>
      <c r="BSL53"/>
      <c r="BSM53"/>
      <c r="BSN53"/>
      <c r="BSO53"/>
      <c r="BSP53"/>
      <c r="BSQ53"/>
      <c r="BSR53"/>
      <c r="BSS53"/>
      <c r="BST53"/>
      <c r="BSU53"/>
      <c r="BSV53"/>
      <c r="BSW53"/>
      <c r="BSX53"/>
      <c r="BSY53"/>
      <c r="BSZ53"/>
      <c r="BTA53"/>
      <c r="BTB53"/>
      <c r="BTC53"/>
      <c r="BTD53"/>
      <c r="BTE53"/>
      <c r="BTF53"/>
      <c r="BTG53"/>
      <c r="BTH53"/>
      <c r="BTI53"/>
      <c r="BTJ53"/>
      <c r="BTK53"/>
      <c r="BTL53"/>
      <c r="BTM53"/>
      <c r="BTN53"/>
      <c r="BTO53"/>
      <c r="BTP53"/>
      <c r="BTQ53"/>
      <c r="BTR53"/>
      <c r="BTS53"/>
      <c r="BTT53"/>
      <c r="BTU53"/>
      <c r="BTV53"/>
      <c r="BTW53"/>
      <c r="BTX53"/>
      <c r="BTY53"/>
      <c r="BTZ53"/>
      <c r="BUA53"/>
      <c r="BUB53"/>
      <c r="BUC53"/>
      <c r="BUD53"/>
      <c r="BUE53"/>
      <c r="BUF53"/>
      <c r="BUG53"/>
      <c r="BUH53"/>
      <c r="BUI53"/>
      <c r="BUJ53"/>
      <c r="BUK53"/>
      <c r="BUL53"/>
      <c r="BUM53"/>
      <c r="BUN53"/>
      <c r="BUO53"/>
      <c r="BUP53"/>
      <c r="BUQ53"/>
      <c r="BUR53"/>
      <c r="BUS53"/>
      <c r="BUT53"/>
      <c r="BUU53"/>
      <c r="BUV53"/>
      <c r="BUW53"/>
      <c r="BUX53"/>
      <c r="BUY53"/>
      <c r="BUZ53"/>
      <c r="BVA53"/>
      <c r="BVB53"/>
      <c r="BVC53"/>
      <c r="BVD53"/>
      <c r="BVE53"/>
      <c r="BVF53"/>
      <c r="BVG53"/>
      <c r="BVH53"/>
      <c r="BVI53"/>
      <c r="BVJ53"/>
      <c r="BVK53"/>
      <c r="BVL53"/>
      <c r="BVM53"/>
      <c r="BVN53"/>
      <c r="BVO53"/>
      <c r="BVP53"/>
      <c r="BVQ53"/>
      <c r="BVR53"/>
      <c r="BVS53"/>
      <c r="BVT53"/>
      <c r="BVU53"/>
      <c r="BVV53"/>
      <c r="BVW53"/>
      <c r="BVX53"/>
      <c r="BVY53"/>
      <c r="BVZ53"/>
      <c r="BWA53"/>
      <c r="BWB53"/>
      <c r="BWC53"/>
      <c r="BWD53"/>
      <c r="BWE53"/>
      <c r="BWF53"/>
      <c r="BWG53"/>
      <c r="BWH53"/>
      <c r="BWI53"/>
      <c r="BWJ53"/>
      <c r="BWK53"/>
      <c r="BWL53"/>
      <c r="BWM53"/>
      <c r="BWN53"/>
      <c r="BWO53"/>
      <c r="BWP53"/>
      <c r="BWQ53"/>
      <c r="BWR53"/>
      <c r="BWS53"/>
      <c r="BWT53"/>
      <c r="BWU53"/>
      <c r="BWV53"/>
      <c r="BWW53"/>
      <c r="BWX53"/>
      <c r="BWY53"/>
      <c r="BWZ53"/>
      <c r="BXA53"/>
      <c r="BXB53"/>
      <c r="BXC53"/>
      <c r="BXD53"/>
      <c r="BXE53"/>
      <c r="BXF53"/>
      <c r="BXG53"/>
      <c r="BXH53"/>
      <c r="BXI53"/>
      <c r="BXJ53"/>
      <c r="BXK53"/>
      <c r="BXL53"/>
      <c r="BXM53"/>
      <c r="BXN53"/>
      <c r="BXO53"/>
      <c r="BXP53"/>
      <c r="BXQ53"/>
      <c r="BXR53"/>
      <c r="BXS53"/>
      <c r="BXT53"/>
      <c r="BXU53"/>
      <c r="BXV53"/>
      <c r="BXW53"/>
      <c r="BXX53"/>
      <c r="BXY53"/>
      <c r="BXZ53"/>
      <c r="BYA53"/>
      <c r="BYB53"/>
      <c r="BYC53"/>
      <c r="BYD53"/>
      <c r="BYE53"/>
      <c r="BYF53"/>
      <c r="BYG53"/>
      <c r="BYH53"/>
      <c r="BYI53"/>
      <c r="BYJ53"/>
      <c r="BYK53"/>
      <c r="BYL53"/>
      <c r="BYM53"/>
      <c r="BYN53"/>
      <c r="BYO53"/>
      <c r="BYP53"/>
      <c r="BYQ53"/>
      <c r="BYR53"/>
      <c r="BYS53"/>
      <c r="BYT53"/>
      <c r="BYU53"/>
      <c r="BYV53"/>
      <c r="BYW53"/>
      <c r="BYX53"/>
      <c r="BYY53"/>
      <c r="BYZ53"/>
      <c r="BZA53"/>
      <c r="BZB53"/>
      <c r="BZC53"/>
      <c r="BZD53"/>
      <c r="BZE53"/>
      <c r="BZF53"/>
      <c r="BZG53"/>
      <c r="BZH53"/>
      <c r="BZI53"/>
      <c r="BZJ53"/>
      <c r="BZK53"/>
      <c r="BZL53"/>
      <c r="BZM53"/>
      <c r="BZN53"/>
      <c r="BZO53"/>
      <c r="BZP53"/>
      <c r="BZQ53"/>
      <c r="BZR53"/>
      <c r="BZS53"/>
      <c r="BZT53"/>
      <c r="BZU53"/>
      <c r="BZV53"/>
      <c r="BZW53"/>
      <c r="BZX53"/>
      <c r="BZY53"/>
      <c r="BZZ53"/>
      <c r="CAA53"/>
      <c r="CAB53"/>
      <c r="CAC53"/>
      <c r="CAD53"/>
      <c r="CAE53"/>
      <c r="CAF53"/>
      <c r="CAG53"/>
      <c r="CAH53"/>
      <c r="CAI53"/>
      <c r="CAJ53"/>
      <c r="CAK53"/>
      <c r="CAL53"/>
      <c r="CAM53"/>
      <c r="CAN53"/>
      <c r="CAO53"/>
      <c r="CAP53"/>
      <c r="CAQ53"/>
      <c r="CAR53"/>
      <c r="CAS53"/>
      <c r="CAT53"/>
      <c r="CAU53"/>
      <c r="CAV53"/>
      <c r="CAW53"/>
      <c r="CAX53"/>
      <c r="CAY53"/>
      <c r="CAZ53"/>
      <c r="CBA53"/>
      <c r="CBB53"/>
      <c r="CBC53"/>
      <c r="CBD53"/>
      <c r="CBE53"/>
      <c r="CBF53"/>
      <c r="CBG53"/>
      <c r="CBH53"/>
      <c r="CBI53"/>
      <c r="CBJ53"/>
      <c r="CBK53"/>
      <c r="CBL53"/>
      <c r="CBM53"/>
      <c r="CBN53"/>
      <c r="CBO53"/>
      <c r="CBP53"/>
      <c r="CBQ53"/>
      <c r="CBR53"/>
      <c r="CBS53"/>
      <c r="CBT53"/>
      <c r="CBU53"/>
      <c r="CBV53"/>
      <c r="CBW53"/>
      <c r="CBX53"/>
      <c r="CBY53"/>
      <c r="CBZ53"/>
      <c r="CCA53"/>
      <c r="CCB53"/>
      <c r="CCC53"/>
      <c r="CCD53"/>
      <c r="CCE53"/>
      <c r="CCF53"/>
      <c r="CCG53"/>
      <c r="CCH53"/>
      <c r="CCI53"/>
      <c r="CCJ53"/>
      <c r="CCK53"/>
      <c r="CCL53"/>
      <c r="CCM53"/>
      <c r="CCN53"/>
      <c r="CCO53"/>
      <c r="CCP53"/>
      <c r="CCQ53"/>
      <c r="CCR53"/>
      <c r="CCS53"/>
      <c r="CCT53"/>
      <c r="CCU53"/>
      <c r="CCV53"/>
      <c r="CCW53"/>
      <c r="CCX53"/>
      <c r="CCY53"/>
      <c r="CCZ53"/>
      <c r="CDA53"/>
      <c r="CDB53"/>
      <c r="CDC53"/>
      <c r="CDD53"/>
      <c r="CDE53"/>
      <c r="CDF53"/>
      <c r="CDG53"/>
      <c r="CDH53"/>
      <c r="CDI53"/>
      <c r="CDJ53"/>
      <c r="CDK53"/>
      <c r="CDL53"/>
      <c r="CDM53"/>
      <c r="CDN53"/>
      <c r="CDO53"/>
      <c r="CDP53"/>
      <c r="CDQ53"/>
      <c r="CDR53"/>
      <c r="CDS53"/>
      <c r="CDT53"/>
      <c r="CDU53"/>
      <c r="CDV53"/>
      <c r="CDW53"/>
      <c r="CDX53"/>
      <c r="CDY53"/>
      <c r="CDZ53"/>
      <c r="CEA53"/>
      <c r="CEB53"/>
      <c r="CEC53"/>
      <c r="CED53"/>
      <c r="CEE53"/>
      <c r="CEF53"/>
      <c r="CEG53"/>
      <c r="CEH53"/>
      <c r="CEI53"/>
      <c r="CEJ53"/>
      <c r="CEK53"/>
      <c r="CEL53"/>
      <c r="CEM53"/>
      <c r="CEN53"/>
      <c r="CEO53"/>
      <c r="CEP53"/>
      <c r="CEQ53"/>
      <c r="CER53"/>
      <c r="CES53"/>
      <c r="CET53"/>
      <c r="CEU53"/>
      <c r="CEV53"/>
      <c r="CEW53"/>
      <c r="CEX53"/>
      <c r="CEY53"/>
      <c r="CEZ53"/>
      <c r="CFA53"/>
      <c r="CFB53"/>
      <c r="CFC53"/>
      <c r="CFD53"/>
      <c r="CFE53"/>
      <c r="CFF53"/>
      <c r="CFG53"/>
      <c r="CFH53"/>
      <c r="CFI53"/>
      <c r="CFJ53"/>
      <c r="CFK53"/>
      <c r="CFL53"/>
      <c r="CFM53"/>
      <c r="CFN53"/>
      <c r="CFO53"/>
      <c r="CFP53"/>
      <c r="CFQ53"/>
      <c r="CFR53"/>
      <c r="CFS53"/>
      <c r="CFT53"/>
      <c r="CFU53"/>
      <c r="CFV53"/>
      <c r="CFW53"/>
      <c r="CFX53"/>
      <c r="CFY53"/>
      <c r="CFZ53"/>
      <c r="CGA53"/>
      <c r="CGB53"/>
      <c r="CGC53"/>
      <c r="CGD53"/>
      <c r="CGE53"/>
      <c r="CGF53"/>
      <c r="CGG53"/>
      <c r="CGH53"/>
      <c r="CGI53"/>
      <c r="CGJ53"/>
      <c r="CGK53"/>
      <c r="CGL53"/>
      <c r="CGM53"/>
      <c r="CGN53"/>
      <c r="CGO53"/>
      <c r="CGP53"/>
      <c r="CGQ53"/>
      <c r="CGR53"/>
      <c r="CGS53"/>
      <c r="CGT53"/>
      <c r="CGU53"/>
      <c r="CGV53"/>
      <c r="CGW53"/>
      <c r="CGX53"/>
      <c r="CGY53"/>
      <c r="CGZ53"/>
      <c r="CHA53"/>
      <c r="CHB53"/>
      <c r="CHC53"/>
      <c r="CHD53"/>
      <c r="CHE53"/>
      <c r="CHF53"/>
      <c r="CHG53"/>
      <c r="CHH53"/>
      <c r="CHI53"/>
      <c r="CHJ53"/>
      <c r="CHK53"/>
      <c r="CHL53"/>
      <c r="CHM53"/>
      <c r="CHN53"/>
      <c r="CHO53"/>
      <c r="CHP53"/>
      <c r="CHQ53"/>
      <c r="CHR53"/>
      <c r="CHS53"/>
      <c r="CHT53"/>
      <c r="CHU53"/>
      <c r="CHV53"/>
      <c r="CHW53"/>
      <c r="CHX53"/>
      <c r="CHY53"/>
      <c r="CHZ53"/>
      <c r="CIA53"/>
      <c r="CIB53"/>
      <c r="CIC53"/>
      <c r="CID53"/>
      <c r="CIE53"/>
      <c r="CIF53"/>
      <c r="CIG53"/>
      <c r="CIH53"/>
      <c r="CII53"/>
      <c r="CIJ53"/>
      <c r="CIK53"/>
      <c r="CIL53"/>
      <c r="CIM53"/>
      <c r="CIN53"/>
      <c r="CIO53"/>
      <c r="CIP53"/>
      <c r="CIQ53"/>
      <c r="CIR53"/>
      <c r="CIS53"/>
      <c r="CIT53"/>
      <c r="CIU53"/>
      <c r="CIV53"/>
      <c r="CIW53"/>
      <c r="CIX53"/>
      <c r="CIY53"/>
      <c r="CIZ53"/>
      <c r="CJA53"/>
      <c r="CJB53"/>
      <c r="CJC53"/>
      <c r="CJD53"/>
      <c r="CJE53"/>
      <c r="CJF53"/>
      <c r="CJG53"/>
      <c r="CJH53"/>
      <c r="CJI53"/>
      <c r="CJJ53"/>
      <c r="CJK53"/>
      <c r="CJL53"/>
      <c r="CJM53"/>
      <c r="CJN53"/>
      <c r="CJO53"/>
      <c r="CJP53"/>
      <c r="CJQ53"/>
      <c r="CJR53"/>
      <c r="CJS53"/>
      <c r="CJT53"/>
      <c r="CJU53"/>
      <c r="CJV53"/>
      <c r="CJW53"/>
      <c r="CJX53"/>
      <c r="CJY53"/>
      <c r="CJZ53"/>
      <c r="CKA53"/>
      <c r="CKB53"/>
      <c r="CKC53"/>
      <c r="CKD53"/>
      <c r="CKE53"/>
      <c r="CKF53"/>
      <c r="CKG53"/>
      <c r="CKH53"/>
      <c r="CKI53"/>
      <c r="CKJ53"/>
      <c r="CKK53"/>
      <c r="CKL53"/>
      <c r="CKM53"/>
      <c r="CKN53"/>
      <c r="CKO53"/>
      <c r="CKP53"/>
      <c r="CKQ53"/>
      <c r="CKR53"/>
      <c r="CKS53"/>
      <c r="CKT53"/>
      <c r="CKU53"/>
      <c r="CKV53"/>
      <c r="CKW53"/>
      <c r="CKX53"/>
      <c r="CKY53"/>
      <c r="CKZ53"/>
      <c r="CLA53"/>
      <c r="CLB53"/>
      <c r="CLC53"/>
      <c r="CLD53"/>
      <c r="CLE53"/>
      <c r="CLF53"/>
      <c r="CLG53"/>
      <c r="CLH53"/>
      <c r="CLI53"/>
      <c r="CLJ53"/>
      <c r="CLK53"/>
      <c r="CLL53"/>
      <c r="CLM53"/>
      <c r="CLN53"/>
      <c r="CLO53"/>
      <c r="CLP53"/>
      <c r="CLQ53"/>
      <c r="CLR53"/>
      <c r="CLS53"/>
      <c r="CLT53"/>
      <c r="CLU53"/>
      <c r="CLV53"/>
      <c r="CLW53"/>
      <c r="CLX53"/>
      <c r="CLY53"/>
      <c r="CLZ53"/>
      <c r="CMA53"/>
      <c r="CMB53"/>
      <c r="CMC53"/>
      <c r="CMD53"/>
      <c r="CME53"/>
      <c r="CMF53"/>
      <c r="CMG53"/>
      <c r="CMH53"/>
      <c r="CMI53"/>
      <c r="CMJ53"/>
      <c r="CMK53"/>
      <c r="CML53"/>
      <c r="CMM53"/>
      <c r="CMN53"/>
      <c r="CMO53"/>
      <c r="CMP53"/>
      <c r="CMQ53"/>
      <c r="CMR53"/>
      <c r="CMS53"/>
      <c r="CMT53"/>
      <c r="CMU53"/>
      <c r="CMV53"/>
      <c r="CMW53"/>
      <c r="CMX53"/>
      <c r="CMY53"/>
      <c r="CMZ53"/>
      <c r="CNA53"/>
      <c r="CNB53"/>
      <c r="CNC53"/>
      <c r="CND53"/>
      <c r="CNE53"/>
      <c r="CNF53"/>
      <c r="CNG53"/>
      <c r="CNH53"/>
      <c r="CNI53"/>
      <c r="CNJ53"/>
      <c r="CNK53"/>
      <c r="CNL53"/>
      <c r="CNM53"/>
      <c r="CNN53"/>
      <c r="CNO53"/>
      <c r="CNP53"/>
      <c r="CNQ53"/>
      <c r="CNR53"/>
      <c r="CNS53"/>
      <c r="CNT53"/>
      <c r="CNU53"/>
      <c r="CNV53"/>
      <c r="CNW53"/>
      <c r="CNX53"/>
      <c r="CNY53"/>
      <c r="CNZ53"/>
      <c r="COA53"/>
      <c r="COB53"/>
      <c r="COC53"/>
      <c r="COD53"/>
      <c r="COE53"/>
      <c r="COF53"/>
      <c r="COG53"/>
      <c r="COH53"/>
      <c r="COI53"/>
      <c r="COJ53"/>
      <c r="COK53"/>
      <c r="COL53"/>
      <c r="COM53"/>
      <c r="CON53"/>
      <c r="COO53"/>
      <c r="COP53"/>
      <c r="COQ53"/>
      <c r="COR53"/>
      <c r="COS53"/>
      <c r="COT53"/>
      <c r="COU53"/>
      <c r="COV53"/>
      <c r="COW53"/>
      <c r="COX53"/>
      <c r="COY53"/>
      <c r="COZ53"/>
      <c r="CPA53"/>
      <c r="CPB53"/>
      <c r="CPC53"/>
      <c r="CPD53"/>
      <c r="CPE53"/>
      <c r="CPF53"/>
      <c r="CPG53"/>
      <c r="CPH53"/>
      <c r="CPI53"/>
      <c r="CPJ53"/>
      <c r="CPK53"/>
      <c r="CPL53"/>
      <c r="CPM53"/>
      <c r="CPN53"/>
      <c r="CPO53"/>
      <c r="CPP53"/>
      <c r="CPQ53"/>
      <c r="CPR53"/>
      <c r="CPS53"/>
      <c r="CPT53"/>
      <c r="CPU53"/>
      <c r="CPV53"/>
      <c r="CPW53"/>
      <c r="CPX53"/>
      <c r="CPY53"/>
      <c r="CPZ53"/>
      <c r="CQA53"/>
      <c r="CQB53"/>
      <c r="CQC53"/>
      <c r="CQD53"/>
      <c r="CQE53"/>
      <c r="CQF53"/>
      <c r="CQG53"/>
      <c r="CQH53"/>
      <c r="CQI53"/>
      <c r="CQJ53"/>
      <c r="CQK53"/>
      <c r="CQL53"/>
      <c r="CQM53"/>
      <c r="CQN53"/>
      <c r="CQO53"/>
      <c r="CQP53"/>
      <c r="CQQ53"/>
      <c r="CQR53"/>
      <c r="CQS53"/>
      <c r="CQT53"/>
      <c r="CQU53"/>
      <c r="CQV53"/>
      <c r="CQW53"/>
      <c r="CQX53"/>
      <c r="CQY53"/>
      <c r="CQZ53"/>
      <c r="CRA53"/>
      <c r="CRB53"/>
      <c r="CRC53"/>
      <c r="CRD53"/>
      <c r="CRE53"/>
      <c r="CRF53"/>
      <c r="CRG53"/>
      <c r="CRH53"/>
      <c r="CRI53"/>
      <c r="CRJ53"/>
      <c r="CRK53"/>
      <c r="CRL53"/>
      <c r="CRM53"/>
      <c r="CRN53"/>
      <c r="CRO53"/>
      <c r="CRP53"/>
      <c r="CRQ53"/>
      <c r="CRR53"/>
      <c r="CRS53"/>
      <c r="CRT53"/>
      <c r="CRU53"/>
      <c r="CRV53"/>
      <c r="CRW53"/>
      <c r="CRX53"/>
      <c r="CRY53"/>
      <c r="CRZ53"/>
      <c r="CSA53"/>
      <c r="CSB53"/>
      <c r="CSC53"/>
      <c r="CSD53"/>
      <c r="CSE53"/>
      <c r="CSF53"/>
      <c r="CSG53"/>
      <c r="CSH53"/>
      <c r="CSI53"/>
      <c r="CSJ53"/>
      <c r="CSK53"/>
      <c r="CSL53"/>
      <c r="CSM53"/>
      <c r="CSN53"/>
      <c r="CSO53"/>
      <c r="CSP53"/>
      <c r="CSQ53"/>
      <c r="CSR53"/>
      <c r="CSS53"/>
      <c r="CST53"/>
      <c r="CSU53"/>
      <c r="CSV53"/>
      <c r="CSW53"/>
      <c r="CSX53"/>
      <c r="CSY53"/>
      <c r="CSZ53"/>
      <c r="CTA53"/>
      <c r="CTB53"/>
      <c r="CTC53"/>
      <c r="CTD53"/>
      <c r="CTE53"/>
      <c r="CTF53"/>
      <c r="CTG53"/>
      <c r="CTH53"/>
      <c r="CTI53"/>
      <c r="CTJ53"/>
      <c r="CTK53"/>
      <c r="CTL53"/>
      <c r="CTM53"/>
      <c r="CTN53"/>
      <c r="CTO53"/>
      <c r="CTP53"/>
      <c r="CTQ53"/>
      <c r="CTR53"/>
      <c r="CTS53"/>
      <c r="CTT53"/>
      <c r="CTU53"/>
      <c r="CTV53"/>
      <c r="CTW53"/>
      <c r="CTX53"/>
      <c r="CTY53"/>
      <c r="CTZ53"/>
      <c r="CUA53"/>
      <c r="CUB53"/>
      <c r="CUC53"/>
      <c r="CUD53"/>
      <c r="CUE53"/>
      <c r="CUF53"/>
      <c r="CUG53"/>
      <c r="CUH53"/>
      <c r="CUI53"/>
      <c r="CUJ53"/>
      <c r="CUK53"/>
      <c r="CUL53"/>
      <c r="CUM53"/>
      <c r="CUN53"/>
      <c r="CUO53"/>
      <c r="CUP53"/>
      <c r="CUQ53"/>
      <c r="CUR53"/>
      <c r="CUS53"/>
      <c r="CUT53"/>
      <c r="CUU53"/>
      <c r="CUV53"/>
      <c r="CUW53"/>
      <c r="CUX53"/>
      <c r="CUY53"/>
      <c r="CUZ53"/>
      <c r="CVA53"/>
      <c r="CVB53"/>
      <c r="CVC53"/>
      <c r="CVD53"/>
      <c r="CVE53"/>
      <c r="CVF53"/>
      <c r="CVG53"/>
      <c r="CVH53"/>
      <c r="CVI53"/>
      <c r="CVJ53"/>
      <c r="CVK53"/>
      <c r="CVL53"/>
      <c r="CVM53"/>
      <c r="CVN53"/>
      <c r="CVO53"/>
      <c r="CVP53"/>
      <c r="CVQ53"/>
      <c r="CVR53"/>
      <c r="CVS53"/>
      <c r="CVT53"/>
      <c r="CVU53"/>
      <c r="CVV53"/>
      <c r="CVW53"/>
      <c r="CVX53"/>
      <c r="CVY53"/>
      <c r="CVZ53"/>
      <c r="CWA53"/>
      <c r="CWB53"/>
      <c r="CWC53"/>
      <c r="CWD53"/>
      <c r="CWE53"/>
      <c r="CWF53"/>
      <c r="CWG53"/>
      <c r="CWH53"/>
      <c r="CWI53"/>
      <c r="CWJ53"/>
      <c r="CWK53"/>
      <c r="CWL53"/>
      <c r="CWM53"/>
      <c r="CWN53"/>
      <c r="CWO53"/>
      <c r="CWP53"/>
      <c r="CWQ53"/>
      <c r="CWR53"/>
      <c r="CWS53"/>
      <c r="CWT53"/>
      <c r="CWU53"/>
      <c r="CWV53"/>
      <c r="CWW53"/>
      <c r="CWX53"/>
      <c r="CWY53"/>
      <c r="CWZ53"/>
      <c r="CXA53"/>
      <c r="CXB53"/>
      <c r="CXC53"/>
      <c r="CXD53"/>
      <c r="CXE53"/>
      <c r="CXF53"/>
      <c r="CXG53"/>
      <c r="CXH53"/>
      <c r="CXI53"/>
      <c r="CXJ53"/>
      <c r="CXK53"/>
      <c r="CXL53"/>
      <c r="CXM53"/>
      <c r="CXN53"/>
      <c r="CXO53"/>
      <c r="CXP53"/>
      <c r="CXQ53"/>
      <c r="CXR53"/>
      <c r="CXS53"/>
      <c r="CXT53"/>
      <c r="CXU53"/>
      <c r="CXV53"/>
      <c r="CXW53"/>
      <c r="CXX53"/>
      <c r="CXY53"/>
      <c r="CXZ53"/>
      <c r="CYA53"/>
      <c r="CYB53"/>
      <c r="CYC53"/>
      <c r="CYD53"/>
      <c r="CYE53"/>
      <c r="CYF53"/>
      <c r="CYG53"/>
      <c r="CYH53"/>
      <c r="CYI53"/>
      <c r="CYJ53"/>
      <c r="CYK53"/>
      <c r="CYL53"/>
      <c r="CYM53"/>
      <c r="CYN53"/>
      <c r="CYO53"/>
      <c r="CYP53"/>
      <c r="CYQ53"/>
      <c r="CYR53"/>
      <c r="CYS53"/>
      <c r="CYT53"/>
      <c r="CYU53"/>
      <c r="CYV53"/>
      <c r="CYW53"/>
      <c r="CYX53"/>
      <c r="CYY53"/>
      <c r="CYZ53"/>
      <c r="CZA53"/>
      <c r="CZB53"/>
      <c r="CZC53"/>
      <c r="CZD53"/>
      <c r="CZE53"/>
      <c r="CZF53"/>
      <c r="CZG53"/>
      <c r="CZH53"/>
      <c r="CZI53"/>
      <c r="CZJ53"/>
      <c r="CZK53"/>
      <c r="CZL53"/>
      <c r="CZM53"/>
      <c r="CZN53"/>
      <c r="CZO53"/>
      <c r="CZP53"/>
      <c r="CZQ53"/>
      <c r="CZR53"/>
      <c r="CZS53"/>
      <c r="CZT53"/>
      <c r="CZU53"/>
      <c r="CZV53"/>
      <c r="CZW53"/>
      <c r="CZX53"/>
      <c r="CZY53"/>
      <c r="CZZ53"/>
      <c r="DAA53"/>
      <c r="DAB53"/>
      <c r="DAC53"/>
      <c r="DAD53"/>
      <c r="DAE53"/>
      <c r="DAF53"/>
      <c r="DAG53"/>
      <c r="DAH53"/>
      <c r="DAI53"/>
      <c r="DAJ53"/>
      <c r="DAK53"/>
      <c r="DAL53"/>
      <c r="DAM53"/>
      <c r="DAN53"/>
      <c r="DAO53"/>
      <c r="DAP53"/>
      <c r="DAQ53"/>
      <c r="DAR53"/>
      <c r="DAS53"/>
      <c r="DAT53"/>
      <c r="DAU53"/>
      <c r="DAV53"/>
      <c r="DAW53"/>
      <c r="DAX53"/>
      <c r="DAY53"/>
      <c r="DAZ53"/>
      <c r="DBA53"/>
      <c r="DBB53"/>
      <c r="DBC53"/>
      <c r="DBD53"/>
      <c r="DBE53"/>
      <c r="DBF53"/>
      <c r="DBG53"/>
      <c r="DBH53"/>
      <c r="DBI53"/>
      <c r="DBJ53"/>
      <c r="DBK53"/>
      <c r="DBL53"/>
      <c r="DBM53"/>
      <c r="DBN53"/>
      <c r="DBO53"/>
      <c r="DBP53"/>
      <c r="DBQ53"/>
      <c r="DBR53"/>
      <c r="DBS53"/>
      <c r="DBT53"/>
      <c r="DBU53"/>
      <c r="DBV53"/>
      <c r="DBW53"/>
      <c r="DBX53"/>
      <c r="DBY53"/>
      <c r="DBZ53"/>
      <c r="DCA53"/>
      <c r="DCB53"/>
      <c r="DCC53"/>
      <c r="DCD53"/>
      <c r="DCE53"/>
      <c r="DCF53"/>
      <c r="DCG53"/>
      <c r="DCH53"/>
      <c r="DCI53"/>
      <c r="DCJ53"/>
      <c r="DCK53"/>
      <c r="DCL53"/>
      <c r="DCM53"/>
      <c r="DCN53"/>
      <c r="DCO53"/>
      <c r="DCP53"/>
      <c r="DCQ53"/>
      <c r="DCR53"/>
      <c r="DCS53"/>
      <c r="DCT53"/>
      <c r="DCU53"/>
      <c r="DCV53"/>
      <c r="DCW53"/>
      <c r="DCX53"/>
      <c r="DCY53"/>
      <c r="DCZ53"/>
      <c r="DDA53"/>
      <c r="DDB53"/>
      <c r="DDC53"/>
      <c r="DDD53"/>
      <c r="DDE53"/>
      <c r="DDF53"/>
      <c r="DDG53"/>
      <c r="DDH53"/>
      <c r="DDI53"/>
      <c r="DDJ53"/>
      <c r="DDK53"/>
      <c r="DDL53"/>
      <c r="DDM53"/>
      <c r="DDN53"/>
      <c r="DDO53"/>
      <c r="DDP53"/>
      <c r="DDQ53"/>
      <c r="DDR53"/>
      <c r="DDS53"/>
      <c r="DDT53"/>
      <c r="DDU53"/>
      <c r="DDV53"/>
      <c r="DDW53"/>
      <c r="DDX53"/>
      <c r="DDY53"/>
      <c r="DDZ53"/>
      <c r="DEA53"/>
      <c r="DEB53"/>
      <c r="DEC53"/>
      <c r="DED53"/>
      <c r="DEE53"/>
      <c r="DEF53"/>
      <c r="DEG53"/>
      <c r="DEH53"/>
      <c r="DEI53"/>
      <c r="DEJ53"/>
      <c r="DEK53"/>
      <c r="DEL53"/>
      <c r="DEM53"/>
      <c r="DEN53"/>
      <c r="DEO53"/>
      <c r="DEP53"/>
      <c r="DEQ53"/>
      <c r="DER53"/>
      <c r="DES53"/>
      <c r="DET53"/>
      <c r="DEU53"/>
      <c r="DEV53"/>
      <c r="DEW53"/>
      <c r="DEX53"/>
      <c r="DEY53"/>
      <c r="DEZ53"/>
      <c r="DFA53"/>
      <c r="DFB53"/>
      <c r="DFC53"/>
      <c r="DFD53"/>
      <c r="DFE53"/>
      <c r="DFF53"/>
      <c r="DFG53"/>
      <c r="DFH53"/>
      <c r="DFI53"/>
      <c r="DFJ53"/>
      <c r="DFK53"/>
      <c r="DFL53"/>
      <c r="DFM53"/>
      <c r="DFN53"/>
      <c r="DFO53"/>
      <c r="DFP53"/>
      <c r="DFQ53"/>
      <c r="DFR53"/>
      <c r="DFS53"/>
      <c r="DFT53"/>
      <c r="DFU53"/>
      <c r="DFV53"/>
      <c r="DFW53"/>
      <c r="DFX53"/>
      <c r="DFY53"/>
      <c r="DFZ53"/>
      <c r="DGA53"/>
      <c r="DGB53"/>
      <c r="DGC53"/>
      <c r="DGD53"/>
      <c r="DGE53"/>
      <c r="DGF53"/>
      <c r="DGG53"/>
      <c r="DGH53"/>
      <c r="DGI53"/>
      <c r="DGJ53"/>
      <c r="DGK53"/>
      <c r="DGL53"/>
      <c r="DGM53"/>
      <c r="DGN53"/>
      <c r="DGO53"/>
      <c r="DGP53"/>
      <c r="DGQ53"/>
      <c r="DGR53"/>
      <c r="DGS53"/>
      <c r="DGT53"/>
      <c r="DGU53"/>
      <c r="DGV53"/>
      <c r="DGW53"/>
      <c r="DGX53"/>
      <c r="DGY53"/>
      <c r="DGZ53"/>
      <c r="DHA53"/>
      <c r="DHB53"/>
      <c r="DHC53"/>
      <c r="DHD53"/>
      <c r="DHE53"/>
      <c r="DHF53"/>
      <c r="DHG53"/>
      <c r="DHH53"/>
      <c r="DHI53"/>
      <c r="DHJ53"/>
      <c r="DHK53"/>
      <c r="DHL53"/>
      <c r="DHM53"/>
      <c r="DHN53"/>
      <c r="DHO53"/>
      <c r="DHP53"/>
      <c r="DHQ53"/>
      <c r="DHR53"/>
      <c r="DHS53"/>
      <c r="DHT53"/>
      <c r="DHU53"/>
      <c r="DHV53"/>
      <c r="DHW53"/>
      <c r="DHX53"/>
      <c r="DHY53"/>
      <c r="DHZ53"/>
      <c r="DIA53"/>
      <c r="DIB53"/>
      <c r="DIC53"/>
      <c r="DID53"/>
      <c r="DIE53"/>
      <c r="DIF53"/>
      <c r="DIG53"/>
      <c r="DIH53"/>
      <c r="DII53"/>
      <c r="DIJ53"/>
      <c r="DIK53"/>
      <c r="DIL53"/>
      <c r="DIM53"/>
      <c r="DIN53"/>
      <c r="DIO53"/>
      <c r="DIP53"/>
      <c r="DIQ53"/>
      <c r="DIR53"/>
      <c r="DIS53"/>
      <c r="DIT53"/>
      <c r="DIU53"/>
      <c r="DIV53"/>
      <c r="DIW53"/>
      <c r="DIX53"/>
      <c r="DIY53"/>
      <c r="DIZ53"/>
      <c r="DJA53"/>
      <c r="DJB53"/>
      <c r="DJC53"/>
      <c r="DJD53"/>
      <c r="DJE53"/>
      <c r="DJF53"/>
      <c r="DJG53"/>
      <c r="DJH53"/>
      <c r="DJI53"/>
      <c r="DJJ53"/>
      <c r="DJK53"/>
      <c r="DJL53"/>
      <c r="DJM53"/>
      <c r="DJN53"/>
      <c r="DJO53"/>
      <c r="DJP53"/>
      <c r="DJQ53"/>
      <c r="DJR53"/>
      <c r="DJS53"/>
      <c r="DJT53"/>
      <c r="DJU53"/>
      <c r="DJV53"/>
      <c r="DJW53"/>
      <c r="DJX53"/>
      <c r="DJY53"/>
      <c r="DJZ53"/>
      <c r="DKA53"/>
      <c r="DKB53"/>
      <c r="DKC53"/>
      <c r="DKD53"/>
      <c r="DKE53"/>
      <c r="DKF53"/>
      <c r="DKG53"/>
      <c r="DKH53"/>
      <c r="DKI53"/>
      <c r="DKJ53"/>
      <c r="DKK53"/>
      <c r="DKL53"/>
      <c r="DKM53"/>
      <c r="DKN53"/>
      <c r="DKO53"/>
      <c r="DKP53"/>
      <c r="DKQ53"/>
      <c r="DKR53"/>
      <c r="DKS53"/>
      <c r="DKT53"/>
      <c r="DKU53"/>
      <c r="DKV53"/>
      <c r="DKW53"/>
      <c r="DKX53"/>
      <c r="DKY53"/>
      <c r="DKZ53"/>
      <c r="DLA53"/>
      <c r="DLB53"/>
      <c r="DLC53"/>
      <c r="DLD53"/>
      <c r="DLE53"/>
      <c r="DLF53"/>
      <c r="DLG53"/>
      <c r="DLH53"/>
      <c r="DLI53"/>
      <c r="DLJ53"/>
      <c r="DLK53"/>
      <c r="DLL53"/>
      <c r="DLM53"/>
      <c r="DLN53"/>
      <c r="DLO53"/>
      <c r="DLP53"/>
      <c r="DLQ53"/>
      <c r="DLR53"/>
      <c r="DLS53"/>
      <c r="DLT53"/>
      <c r="DLU53"/>
      <c r="DLV53"/>
      <c r="DLW53"/>
      <c r="DLX53"/>
      <c r="DLY53"/>
      <c r="DLZ53"/>
      <c r="DMA53"/>
      <c r="DMB53"/>
      <c r="DMC53"/>
      <c r="DMD53"/>
      <c r="DME53"/>
      <c r="DMF53"/>
      <c r="DMG53"/>
      <c r="DMH53"/>
      <c r="DMI53"/>
      <c r="DMJ53"/>
      <c r="DMK53"/>
      <c r="DML53"/>
      <c r="DMM53"/>
      <c r="DMN53"/>
      <c r="DMO53"/>
      <c r="DMP53"/>
      <c r="DMQ53"/>
      <c r="DMR53"/>
      <c r="DMS53"/>
      <c r="DMT53"/>
      <c r="DMU53"/>
      <c r="DMV53"/>
      <c r="DMW53"/>
      <c r="DMX53"/>
      <c r="DMY53"/>
      <c r="DMZ53"/>
      <c r="DNA53"/>
      <c r="DNB53"/>
      <c r="DNC53"/>
      <c r="DND53"/>
      <c r="DNE53"/>
      <c r="DNF53"/>
      <c r="DNG53"/>
      <c r="DNH53"/>
      <c r="DNI53"/>
      <c r="DNJ53"/>
      <c r="DNK53"/>
      <c r="DNL53"/>
      <c r="DNM53"/>
      <c r="DNN53"/>
      <c r="DNO53"/>
      <c r="DNP53"/>
      <c r="DNQ53"/>
      <c r="DNR53"/>
      <c r="DNS53"/>
      <c r="DNT53"/>
      <c r="DNU53"/>
      <c r="DNV53"/>
      <c r="DNW53"/>
      <c r="DNX53"/>
      <c r="DNY53"/>
      <c r="DNZ53"/>
      <c r="DOA53"/>
      <c r="DOB53"/>
      <c r="DOC53"/>
      <c r="DOD53"/>
      <c r="DOE53"/>
      <c r="DOF53"/>
      <c r="DOG53"/>
      <c r="DOH53"/>
      <c r="DOI53"/>
      <c r="DOJ53"/>
      <c r="DOK53"/>
      <c r="DOL53"/>
      <c r="DOM53"/>
      <c r="DON53"/>
      <c r="DOO53"/>
      <c r="DOP53"/>
      <c r="DOQ53"/>
      <c r="DOR53"/>
      <c r="DOS53"/>
      <c r="DOT53"/>
      <c r="DOU53"/>
      <c r="DOV53"/>
      <c r="DOW53"/>
      <c r="DOX53"/>
      <c r="DOY53"/>
      <c r="DOZ53"/>
      <c r="DPA53"/>
      <c r="DPB53"/>
      <c r="DPC53"/>
      <c r="DPD53"/>
      <c r="DPE53"/>
      <c r="DPF53"/>
      <c r="DPG53"/>
      <c r="DPH53"/>
      <c r="DPI53"/>
      <c r="DPJ53"/>
      <c r="DPK53"/>
      <c r="DPL53"/>
      <c r="DPM53"/>
      <c r="DPN53"/>
      <c r="DPO53"/>
      <c r="DPP53"/>
      <c r="DPQ53"/>
      <c r="DPR53"/>
      <c r="DPS53"/>
      <c r="DPT53"/>
      <c r="DPU53"/>
      <c r="DPV53"/>
      <c r="DPW53"/>
      <c r="DPX53"/>
      <c r="DPY53"/>
      <c r="DPZ53"/>
      <c r="DQA53"/>
      <c r="DQB53"/>
      <c r="DQC53"/>
      <c r="DQD53"/>
      <c r="DQE53"/>
      <c r="DQF53"/>
      <c r="DQG53"/>
      <c r="DQH53"/>
      <c r="DQI53"/>
      <c r="DQJ53"/>
      <c r="DQK53"/>
      <c r="DQL53"/>
      <c r="DQM53"/>
      <c r="DQN53"/>
      <c r="DQO53"/>
      <c r="DQP53"/>
      <c r="DQQ53"/>
      <c r="DQR53"/>
      <c r="DQS53"/>
      <c r="DQT53"/>
      <c r="DQU53"/>
      <c r="DQV53"/>
      <c r="DQW53"/>
      <c r="DQX53"/>
      <c r="DQY53"/>
      <c r="DQZ53"/>
      <c r="DRA53"/>
      <c r="DRB53"/>
      <c r="DRC53"/>
      <c r="DRD53"/>
      <c r="DRE53"/>
      <c r="DRF53"/>
      <c r="DRG53"/>
      <c r="DRH53"/>
      <c r="DRI53"/>
      <c r="DRJ53"/>
      <c r="DRK53"/>
      <c r="DRL53"/>
      <c r="DRM53"/>
      <c r="DRN53"/>
      <c r="DRO53"/>
      <c r="DRP53"/>
      <c r="DRQ53"/>
      <c r="DRR53"/>
      <c r="DRS53"/>
      <c r="DRT53"/>
      <c r="DRU53"/>
      <c r="DRV53"/>
      <c r="DRW53"/>
      <c r="DRX53"/>
      <c r="DRY53"/>
      <c r="DRZ53"/>
      <c r="DSA53"/>
      <c r="DSB53"/>
      <c r="DSC53"/>
      <c r="DSD53"/>
      <c r="DSE53"/>
      <c r="DSF53"/>
      <c r="DSG53"/>
      <c r="DSH53"/>
      <c r="DSI53"/>
      <c r="DSJ53"/>
      <c r="DSK53"/>
      <c r="DSL53"/>
      <c r="DSM53"/>
      <c r="DSN53"/>
      <c r="DSO53"/>
      <c r="DSP53"/>
      <c r="DSQ53"/>
      <c r="DSR53"/>
      <c r="DSS53"/>
      <c r="DST53"/>
      <c r="DSU53"/>
      <c r="DSV53"/>
      <c r="DSW53"/>
      <c r="DSX53"/>
      <c r="DSY53"/>
      <c r="DSZ53"/>
      <c r="DTA53"/>
      <c r="DTB53"/>
      <c r="DTC53"/>
      <c r="DTD53"/>
      <c r="DTE53"/>
      <c r="DTF53"/>
      <c r="DTG53"/>
      <c r="DTH53"/>
      <c r="DTI53"/>
      <c r="DTJ53"/>
      <c r="DTK53"/>
      <c r="DTL53"/>
      <c r="DTM53"/>
      <c r="DTN53"/>
      <c r="DTO53"/>
      <c r="DTP53"/>
      <c r="DTQ53"/>
      <c r="DTR53"/>
      <c r="DTS53"/>
      <c r="DTT53"/>
      <c r="DTU53"/>
      <c r="DTV53"/>
      <c r="DTW53"/>
      <c r="DTX53"/>
      <c r="DTY53"/>
      <c r="DTZ53"/>
      <c r="DUA53"/>
      <c r="DUB53"/>
      <c r="DUC53"/>
      <c r="DUD53"/>
      <c r="DUE53"/>
      <c r="DUF53"/>
      <c r="DUG53"/>
      <c r="DUH53"/>
      <c r="DUI53"/>
      <c r="DUJ53"/>
      <c r="DUK53"/>
      <c r="DUL53"/>
      <c r="DUM53"/>
      <c r="DUN53"/>
      <c r="DUO53"/>
      <c r="DUP53"/>
      <c r="DUQ53"/>
      <c r="DUR53"/>
      <c r="DUS53"/>
      <c r="DUT53"/>
      <c r="DUU53"/>
      <c r="DUV53"/>
      <c r="DUW53"/>
      <c r="DUX53"/>
      <c r="DUY53"/>
      <c r="DUZ53"/>
      <c r="DVA53"/>
      <c r="DVB53"/>
      <c r="DVC53"/>
      <c r="DVD53"/>
      <c r="DVE53"/>
      <c r="DVF53"/>
      <c r="DVG53"/>
      <c r="DVH53"/>
      <c r="DVI53"/>
      <c r="DVJ53"/>
      <c r="DVK53"/>
      <c r="DVL53"/>
      <c r="DVM53"/>
      <c r="DVN53"/>
      <c r="DVO53"/>
      <c r="DVP53"/>
      <c r="DVQ53"/>
      <c r="DVR53"/>
      <c r="DVS53"/>
      <c r="DVT53"/>
      <c r="DVU53"/>
      <c r="DVV53"/>
      <c r="DVW53"/>
      <c r="DVX53"/>
      <c r="DVY53"/>
      <c r="DVZ53"/>
      <c r="DWA53"/>
      <c r="DWB53"/>
      <c r="DWC53"/>
      <c r="DWD53"/>
      <c r="DWE53"/>
      <c r="DWF53"/>
      <c r="DWG53"/>
      <c r="DWH53"/>
      <c r="DWI53"/>
      <c r="DWJ53"/>
      <c r="DWK53"/>
      <c r="DWL53"/>
      <c r="DWM53"/>
      <c r="DWN53"/>
      <c r="DWO53"/>
      <c r="DWP53"/>
      <c r="DWQ53"/>
      <c r="DWR53"/>
      <c r="DWS53"/>
      <c r="DWT53"/>
      <c r="DWU53"/>
      <c r="DWV53"/>
      <c r="DWW53"/>
      <c r="DWX53"/>
      <c r="DWY53"/>
      <c r="DWZ53"/>
      <c r="DXA53"/>
      <c r="DXB53"/>
      <c r="DXC53"/>
      <c r="DXD53"/>
      <c r="DXE53"/>
      <c r="DXF53"/>
      <c r="DXG53"/>
      <c r="DXH53"/>
      <c r="DXI53"/>
      <c r="DXJ53"/>
      <c r="DXK53"/>
      <c r="DXL53"/>
      <c r="DXM53"/>
      <c r="DXN53"/>
      <c r="DXO53"/>
      <c r="DXP53"/>
      <c r="DXQ53"/>
      <c r="DXR53"/>
      <c r="DXS53"/>
      <c r="DXT53"/>
      <c r="DXU53"/>
      <c r="DXV53"/>
      <c r="DXW53"/>
      <c r="DXX53"/>
      <c r="DXY53"/>
      <c r="DXZ53"/>
      <c r="DYA53"/>
      <c r="DYB53"/>
      <c r="DYC53"/>
      <c r="DYD53"/>
      <c r="DYE53"/>
      <c r="DYF53"/>
      <c r="DYG53"/>
      <c r="DYH53"/>
      <c r="DYI53"/>
      <c r="DYJ53"/>
      <c r="DYK53"/>
      <c r="DYL53"/>
      <c r="DYM53"/>
      <c r="DYN53"/>
      <c r="DYO53"/>
      <c r="DYP53"/>
      <c r="DYQ53"/>
      <c r="DYR53"/>
      <c r="DYS53"/>
      <c r="DYT53"/>
      <c r="DYU53"/>
      <c r="DYV53"/>
      <c r="DYW53"/>
      <c r="DYX53"/>
      <c r="DYY53"/>
      <c r="DYZ53"/>
      <c r="DZA53"/>
      <c r="DZB53"/>
      <c r="DZC53"/>
      <c r="DZD53"/>
      <c r="DZE53"/>
      <c r="DZF53"/>
      <c r="DZG53"/>
      <c r="DZH53"/>
      <c r="DZI53"/>
      <c r="DZJ53"/>
      <c r="DZK53"/>
      <c r="DZL53"/>
      <c r="DZM53"/>
      <c r="DZN53"/>
      <c r="DZO53"/>
      <c r="DZP53"/>
      <c r="DZQ53"/>
      <c r="DZR53"/>
      <c r="DZS53"/>
      <c r="DZT53"/>
      <c r="DZU53"/>
      <c r="DZV53"/>
      <c r="DZW53"/>
      <c r="DZX53"/>
      <c r="DZY53"/>
      <c r="DZZ53"/>
      <c r="EAA53"/>
      <c r="EAB53"/>
      <c r="EAC53"/>
      <c r="EAD53"/>
      <c r="EAE53"/>
      <c r="EAF53"/>
      <c r="EAG53"/>
      <c r="EAH53"/>
      <c r="EAI53"/>
      <c r="EAJ53"/>
      <c r="EAK53"/>
      <c r="EAL53"/>
      <c r="EAM53"/>
      <c r="EAN53"/>
      <c r="EAO53"/>
      <c r="EAP53"/>
      <c r="EAQ53"/>
      <c r="EAR53"/>
      <c r="EAS53"/>
      <c r="EAT53"/>
      <c r="EAU53"/>
      <c r="EAV53"/>
      <c r="EAW53"/>
      <c r="EAX53"/>
      <c r="EAY53"/>
      <c r="EAZ53"/>
      <c r="EBA53"/>
      <c r="EBB53"/>
      <c r="EBC53"/>
      <c r="EBD53"/>
      <c r="EBE53"/>
      <c r="EBF53"/>
      <c r="EBG53"/>
      <c r="EBH53"/>
      <c r="EBI53"/>
      <c r="EBJ53"/>
      <c r="EBK53"/>
      <c r="EBL53"/>
      <c r="EBM53"/>
      <c r="EBN53"/>
      <c r="EBO53"/>
      <c r="EBP53"/>
      <c r="EBQ53"/>
      <c r="EBR53"/>
      <c r="EBS53"/>
      <c r="EBT53"/>
      <c r="EBU53"/>
      <c r="EBV53"/>
      <c r="EBW53"/>
      <c r="EBX53"/>
      <c r="EBY53"/>
      <c r="EBZ53"/>
      <c r="ECA53"/>
      <c r="ECB53"/>
      <c r="ECC53"/>
      <c r="ECD53"/>
      <c r="ECE53"/>
      <c r="ECF53"/>
      <c r="ECG53"/>
      <c r="ECH53"/>
      <c r="ECI53"/>
      <c r="ECJ53"/>
      <c r="ECK53"/>
      <c r="ECL53"/>
      <c r="ECM53"/>
      <c r="ECN53"/>
      <c r="ECO53"/>
      <c r="ECP53"/>
      <c r="ECQ53"/>
      <c r="ECR53"/>
      <c r="ECS53"/>
      <c r="ECT53"/>
      <c r="ECU53"/>
      <c r="ECV53"/>
      <c r="ECW53"/>
      <c r="ECX53"/>
      <c r="ECY53"/>
      <c r="ECZ53"/>
      <c r="EDA53"/>
      <c r="EDB53"/>
      <c r="EDC53"/>
      <c r="EDD53"/>
      <c r="EDE53"/>
      <c r="EDF53"/>
      <c r="EDG53"/>
      <c r="EDH53"/>
      <c r="EDI53"/>
      <c r="EDJ53"/>
      <c r="EDK53"/>
      <c r="EDL53"/>
      <c r="EDM53"/>
      <c r="EDN53"/>
      <c r="EDO53"/>
      <c r="EDP53"/>
      <c r="EDQ53"/>
      <c r="EDR53"/>
      <c r="EDS53"/>
      <c r="EDT53"/>
      <c r="EDU53"/>
      <c r="EDV53"/>
      <c r="EDW53"/>
      <c r="EDX53"/>
      <c r="EDY53"/>
      <c r="EDZ53"/>
      <c r="EEA53"/>
      <c r="EEB53"/>
      <c r="EEC53"/>
      <c r="EED53"/>
      <c r="EEE53"/>
      <c r="EEF53"/>
      <c r="EEG53"/>
      <c r="EEH53"/>
      <c r="EEI53"/>
      <c r="EEJ53"/>
      <c r="EEK53"/>
      <c r="EEL53"/>
      <c r="EEM53"/>
      <c r="EEN53"/>
      <c r="EEO53"/>
      <c r="EEP53"/>
      <c r="EEQ53"/>
      <c r="EER53"/>
      <c r="EES53"/>
      <c r="EET53"/>
      <c r="EEU53"/>
      <c r="EEV53"/>
      <c r="EEW53"/>
      <c r="EEX53"/>
      <c r="EEY53"/>
      <c r="EEZ53"/>
      <c r="EFA53"/>
      <c r="EFB53"/>
      <c r="EFC53"/>
      <c r="EFD53"/>
      <c r="EFE53"/>
      <c r="EFF53"/>
      <c r="EFG53"/>
      <c r="EFH53"/>
      <c r="EFI53"/>
      <c r="EFJ53"/>
      <c r="EFK53"/>
      <c r="EFL53"/>
      <c r="EFM53"/>
      <c r="EFN53"/>
      <c r="EFO53"/>
      <c r="EFP53"/>
      <c r="EFQ53"/>
      <c r="EFR53"/>
      <c r="EFS53"/>
      <c r="EFT53"/>
      <c r="EFU53"/>
      <c r="EFV53"/>
      <c r="EFW53"/>
      <c r="EFX53"/>
      <c r="EFY53"/>
      <c r="EFZ53"/>
      <c r="EGA53"/>
      <c r="EGB53"/>
      <c r="EGC53"/>
      <c r="EGD53"/>
      <c r="EGE53"/>
      <c r="EGF53"/>
      <c r="EGG53"/>
      <c r="EGH53"/>
      <c r="EGI53"/>
      <c r="EGJ53"/>
      <c r="EGK53"/>
      <c r="EGL53"/>
      <c r="EGM53"/>
      <c r="EGN53"/>
      <c r="EGO53"/>
      <c r="EGP53"/>
      <c r="EGQ53"/>
      <c r="EGR53"/>
      <c r="EGS53"/>
      <c r="EGT53"/>
      <c r="EGU53"/>
      <c r="EGV53"/>
      <c r="EGW53"/>
      <c r="EGX53"/>
      <c r="EGY53"/>
      <c r="EGZ53"/>
      <c r="EHA53"/>
      <c r="EHB53"/>
      <c r="EHC53"/>
      <c r="EHD53"/>
      <c r="EHE53"/>
      <c r="EHF53"/>
      <c r="EHG53"/>
      <c r="EHH53"/>
      <c r="EHI53"/>
      <c r="EHJ53"/>
      <c r="EHK53"/>
      <c r="EHL53"/>
      <c r="EHM53"/>
      <c r="EHN53"/>
      <c r="EHO53"/>
      <c r="EHP53"/>
      <c r="EHQ53"/>
      <c r="EHR53"/>
      <c r="EHS53"/>
      <c r="EHT53"/>
      <c r="EHU53"/>
      <c r="EHV53"/>
      <c r="EHW53"/>
      <c r="EHX53"/>
      <c r="EHY53"/>
      <c r="EHZ53"/>
      <c r="EIA53"/>
      <c r="EIB53"/>
      <c r="EIC53"/>
      <c r="EID53"/>
      <c r="EIE53"/>
      <c r="EIF53"/>
      <c r="EIG53"/>
      <c r="EIH53"/>
      <c r="EII53"/>
      <c r="EIJ53"/>
      <c r="EIK53"/>
      <c r="EIL53"/>
      <c r="EIM53"/>
      <c r="EIN53"/>
      <c r="EIO53"/>
      <c r="EIP53"/>
      <c r="EIQ53"/>
      <c r="EIR53"/>
      <c r="EIS53"/>
      <c r="EIT53"/>
      <c r="EIU53"/>
      <c r="EIV53"/>
      <c r="EIW53"/>
      <c r="EIX53"/>
      <c r="EIY53"/>
      <c r="EIZ53"/>
      <c r="EJA53"/>
      <c r="EJB53"/>
      <c r="EJC53"/>
      <c r="EJD53"/>
      <c r="EJE53"/>
      <c r="EJF53"/>
      <c r="EJG53"/>
      <c r="EJH53"/>
      <c r="EJI53"/>
      <c r="EJJ53"/>
      <c r="EJK53"/>
      <c r="EJL53"/>
      <c r="EJM53"/>
      <c r="EJN53"/>
      <c r="EJO53"/>
      <c r="EJP53"/>
      <c r="EJQ53"/>
      <c r="EJR53"/>
      <c r="EJS53"/>
      <c r="EJT53"/>
      <c r="EJU53"/>
      <c r="EJV53"/>
      <c r="EJW53"/>
      <c r="EJX53"/>
      <c r="EJY53"/>
      <c r="EJZ53"/>
      <c r="EKA53"/>
      <c r="EKB53"/>
      <c r="EKC53"/>
      <c r="EKD53"/>
      <c r="EKE53"/>
      <c r="EKF53"/>
      <c r="EKG53"/>
      <c r="EKH53"/>
      <c r="EKI53"/>
      <c r="EKJ53"/>
      <c r="EKK53"/>
      <c r="EKL53"/>
      <c r="EKM53"/>
      <c r="EKN53"/>
      <c r="EKO53"/>
      <c r="EKP53"/>
      <c r="EKQ53"/>
      <c r="EKR53"/>
      <c r="EKS53"/>
      <c r="EKT53"/>
      <c r="EKU53"/>
      <c r="EKV53"/>
      <c r="EKW53"/>
      <c r="EKX53"/>
      <c r="EKY53"/>
      <c r="EKZ53"/>
      <c r="ELA53"/>
      <c r="ELB53"/>
      <c r="ELC53"/>
      <c r="ELD53"/>
      <c r="ELE53"/>
      <c r="ELF53"/>
      <c r="ELG53"/>
      <c r="ELH53"/>
      <c r="ELI53"/>
      <c r="ELJ53"/>
      <c r="ELK53"/>
      <c r="ELL53"/>
      <c r="ELM53"/>
      <c r="ELN53"/>
      <c r="ELO53"/>
      <c r="ELP53"/>
      <c r="ELQ53"/>
      <c r="ELR53"/>
      <c r="ELS53"/>
      <c r="ELT53"/>
      <c r="ELU53"/>
      <c r="ELV53"/>
      <c r="ELW53"/>
      <c r="ELX53"/>
      <c r="ELY53"/>
      <c r="ELZ53"/>
      <c r="EMA53"/>
      <c r="EMB53"/>
      <c r="EMC53"/>
      <c r="EMD53"/>
      <c r="EME53"/>
      <c r="EMF53"/>
      <c r="EMG53"/>
      <c r="EMH53"/>
      <c r="EMI53"/>
      <c r="EMJ53"/>
      <c r="EMK53"/>
      <c r="EML53"/>
      <c r="EMM53"/>
      <c r="EMN53"/>
      <c r="EMO53"/>
      <c r="EMP53"/>
      <c r="EMQ53"/>
      <c r="EMR53"/>
      <c r="EMS53"/>
      <c r="EMT53"/>
      <c r="EMU53"/>
      <c r="EMV53"/>
      <c r="EMW53"/>
      <c r="EMX53"/>
      <c r="EMY53"/>
      <c r="EMZ53"/>
      <c r="ENA53"/>
      <c r="ENB53"/>
      <c r="ENC53"/>
      <c r="END53"/>
      <c r="ENE53"/>
      <c r="ENF53"/>
      <c r="ENG53"/>
      <c r="ENH53"/>
      <c r="ENI53"/>
      <c r="ENJ53"/>
      <c r="ENK53"/>
      <c r="ENL53"/>
      <c r="ENM53"/>
      <c r="ENN53"/>
      <c r="ENO53"/>
      <c r="ENP53"/>
      <c r="ENQ53"/>
      <c r="ENR53"/>
      <c r="ENS53"/>
      <c r="ENT53"/>
      <c r="ENU53"/>
      <c r="ENV53"/>
      <c r="ENW53"/>
      <c r="ENX53"/>
      <c r="ENY53"/>
      <c r="ENZ53"/>
      <c r="EOA53"/>
      <c r="EOB53"/>
      <c r="EOC53"/>
      <c r="EOD53"/>
      <c r="EOE53"/>
      <c r="EOF53"/>
      <c r="EOG53"/>
      <c r="EOH53"/>
      <c r="EOI53"/>
      <c r="EOJ53"/>
      <c r="EOK53"/>
      <c r="EOL53"/>
      <c r="EOM53"/>
      <c r="EON53"/>
      <c r="EOO53"/>
      <c r="EOP53"/>
      <c r="EOQ53"/>
      <c r="EOR53"/>
      <c r="EOS53"/>
      <c r="EOT53"/>
      <c r="EOU53"/>
      <c r="EOV53"/>
      <c r="EOW53"/>
      <c r="EOX53"/>
      <c r="EOY53"/>
      <c r="EOZ53"/>
      <c r="EPA53"/>
      <c r="EPB53"/>
      <c r="EPC53"/>
      <c r="EPD53"/>
      <c r="EPE53"/>
      <c r="EPF53"/>
      <c r="EPG53"/>
      <c r="EPH53"/>
      <c r="EPI53"/>
      <c r="EPJ53"/>
      <c r="EPK53"/>
      <c r="EPL53"/>
      <c r="EPM53"/>
      <c r="EPN53"/>
      <c r="EPO53"/>
      <c r="EPP53"/>
      <c r="EPQ53"/>
      <c r="EPR53"/>
      <c r="EPS53"/>
      <c r="EPT53"/>
      <c r="EPU53"/>
      <c r="EPV53"/>
      <c r="EPW53"/>
      <c r="EPX53"/>
      <c r="EPY53"/>
      <c r="EPZ53"/>
      <c r="EQA53"/>
      <c r="EQB53"/>
      <c r="EQC53"/>
      <c r="EQD53"/>
      <c r="EQE53"/>
      <c r="EQF53"/>
      <c r="EQG53"/>
      <c r="EQH53"/>
      <c r="EQI53"/>
      <c r="EQJ53"/>
      <c r="EQK53"/>
      <c r="EQL53"/>
      <c r="EQM53"/>
      <c r="EQN53"/>
      <c r="EQO53"/>
      <c r="EQP53"/>
      <c r="EQQ53"/>
      <c r="EQR53"/>
      <c r="EQS53"/>
      <c r="EQT53"/>
      <c r="EQU53"/>
      <c r="EQV53"/>
      <c r="EQW53"/>
      <c r="EQX53"/>
      <c r="EQY53"/>
      <c r="EQZ53"/>
      <c r="ERA53"/>
      <c r="ERB53"/>
      <c r="ERC53"/>
      <c r="ERD53"/>
      <c r="ERE53"/>
      <c r="ERF53"/>
      <c r="ERG53"/>
      <c r="ERH53"/>
      <c r="ERI53"/>
      <c r="ERJ53"/>
      <c r="ERK53"/>
      <c r="ERL53"/>
      <c r="ERM53"/>
      <c r="ERN53"/>
      <c r="ERO53"/>
      <c r="ERP53"/>
      <c r="ERQ53"/>
      <c r="ERR53"/>
      <c r="ERS53"/>
      <c r="ERT53"/>
      <c r="ERU53"/>
      <c r="ERV53"/>
      <c r="ERW53"/>
      <c r="ERX53"/>
      <c r="ERY53"/>
      <c r="ERZ53"/>
      <c r="ESA53"/>
      <c r="ESB53"/>
      <c r="ESC53"/>
      <c r="ESD53"/>
      <c r="ESE53"/>
      <c r="ESF53"/>
      <c r="ESG53"/>
      <c r="ESH53"/>
      <c r="ESI53"/>
      <c r="ESJ53"/>
      <c r="ESK53"/>
      <c r="ESL53"/>
      <c r="ESM53"/>
      <c r="ESN53"/>
      <c r="ESO53"/>
      <c r="ESP53"/>
      <c r="ESQ53"/>
      <c r="ESR53"/>
      <c r="ESS53"/>
      <c r="EST53"/>
      <c r="ESU53"/>
      <c r="ESV53"/>
      <c r="ESW53"/>
      <c r="ESX53"/>
      <c r="ESY53"/>
      <c r="ESZ53"/>
      <c r="ETA53"/>
      <c r="ETB53"/>
      <c r="ETC53"/>
      <c r="ETD53"/>
      <c r="ETE53"/>
      <c r="ETF53"/>
      <c r="ETG53"/>
      <c r="ETH53"/>
      <c r="ETI53"/>
      <c r="ETJ53"/>
      <c r="ETK53"/>
      <c r="ETL53"/>
      <c r="ETM53"/>
      <c r="ETN53"/>
      <c r="ETO53"/>
      <c r="ETP53"/>
      <c r="ETQ53"/>
      <c r="ETR53"/>
      <c r="ETS53"/>
      <c r="ETT53"/>
      <c r="ETU53"/>
      <c r="ETV53"/>
      <c r="ETW53"/>
      <c r="ETX53"/>
      <c r="ETY53"/>
      <c r="ETZ53"/>
      <c r="EUA53"/>
      <c r="EUB53"/>
      <c r="EUC53"/>
      <c r="EUD53"/>
      <c r="EUE53"/>
      <c r="EUF53"/>
      <c r="EUG53"/>
      <c r="EUH53"/>
      <c r="EUI53"/>
      <c r="EUJ53"/>
      <c r="EUK53"/>
      <c r="EUL53"/>
      <c r="EUM53"/>
      <c r="EUN53"/>
      <c r="EUO53"/>
      <c r="EUP53"/>
      <c r="EUQ53"/>
      <c r="EUR53"/>
      <c r="EUS53"/>
      <c r="EUT53"/>
      <c r="EUU53"/>
      <c r="EUV53"/>
      <c r="EUW53"/>
      <c r="EUX53"/>
      <c r="EUY53"/>
      <c r="EUZ53"/>
      <c r="EVA53"/>
      <c r="EVB53"/>
      <c r="EVC53"/>
      <c r="EVD53"/>
      <c r="EVE53"/>
      <c r="EVF53"/>
      <c r="EVG53"/>
      <c r="EVH53"/>
      <c r="EVI53"/>
      <c r="EVJ53"/>
      <c r="EVK53"/>
      <c r="EVL53"/>
      <c r="EVM53"/>
      <c r="EVN53"/>
      <c r="EVO53"/>
      <c r="EVP53"/>
      <c r="EVQ53"/>
      <c r="EVR53"/>
      <c r="EVS53"/>
      <c r="EVT53"/>
      <c r="EVU53"/>
      <c r="EVV53"/>
      <c r="EVW53"/>
      <c r="EVX53"/>
      <c r="EVY53"/>
      <c r="EVZ53"/>
      <c r="EWA53"/>
      <c r="EWB53"/>
      <c r="EWC53"/>
      <c r="EWD53"/>
      <c r="EWE53"/>
      <c r="EWF53"/>
      <c r="EWG53"/>
      <c r="EWH53"/>
      <c r="EWI53"/>
      <c r="EWJ53"/>
      <c r="EWK53"/>
      <c r="EWL53"/>
      <c r="EWM53"/>
      <c r="EWN53"/>
      <c r="EWO53"/>
      <c r="EWP53"/>
      <c r="EWQ53"/>
      <c r="EWR53"/>
      <c r="EWS53"/>
      <c r="EWT53"/>
      <c r="EWU53"/>
      <c r="EWV53"/>
      <c r="EWW53"/>
      <c r="EWX53"/>
      <c r="EWY53"/>
      <c r="EWZ53"/>
      <c r="EXA53"/>
      <c r="EXB53"/>
      <c r="EXC53"/>
      <c r="EXD53"/>
      <c r="EXE53"/>
      <c r="EXF53"/>
      <c r="EXG53"/>
      <c r="EXH53"/>
      <c r="EXI53"/>
      <c r="EXJ53"/>
      <c r="EXK53"/>
      <c r="EXL53"/>
      <c r="EXM53"/>
      <c r="EXN53"/>
      <c r="EXO53"/>
      <c r="EXP53"/>
      <c r="EXQ53"/>
      <c r="EXR53"/>
      <c r="EXS53"/>
      <c r="EXT53"/>
      <c r="EXU53"/>
      <c r="EXV53"/>
      <c r="EXW53"/>
      <c r="EXX53"/>
      <c r="EXY53"/>
      <c r="EXZ53"/>
      <c r="EYA53"/>
      <c r="EYB53"/>
      <c r="EYC53"/>
      <c r="EYD53"/>
      <c r="EYE53"/>
      <c r="EYF53"/>
      <c r="EYG53"/>
      <c r="EYH53"/>
      <c r="EYI53"/>
      <c r="EYJ53"/>
      <c r="EYK53"/>
      <c r="EYL53"/>
      <c r="EYM53"/>
      <c r="EYN53"/>
      <c r="EYO53"/>
      <c r="EYP53"/>
      <c r="EYQ53"/>
      <c r="EYR53"/>
      <c r="EYS53"/>
      <c r="EYT53"/>
      <c r="EYU53"/>
      <c r="EYV53"/>
      <c r="EYW53"/>
      <c r="EYX53"/>
      <c r="EYY53"/>
      <c r="EYZ53"/>
      <c r="EZA53"/>
      <c r="EZB53"/>
      <c r="EZC53"/>
      <c r="EZD53"/>
      <c r="EZE53"/>
      <c r="EZF53"/>
      <c r="EZG53"/>
      <c r="EZH53"/>
      <c r="EZI53"/>
      <c r="EZJ53"/>
      <c r="EZK53"/>
      <c r="EZL53"/>
      <c r="EZM53"/>
      <c r="EZN53"/>
      <c r="EZO53"/>
      <c r="EZP53"/>
      <c r="EZQ53"/>
      <c r="EZR53"/>
      <c r="EZS53"/>
      <c r="EZT53"/>
      <c r="EZU53"/>
      <c r="EZV53"/>
      <c r="EZW53"/>
      <c r="EZX53"/>
      <c r="EZY53"/>
      <c r="EZZ53"/>
      <c r="FAA53"/>
      <c r="FAB53"/>
      <c r="FAC53"/>
      <c r="FAD53"/>
      <c r="FAE53"/>
      <c r="FAF53"/>
      <c r="FAG53"/>
      <c r="FAH53"/>
      <c r="FAI53"/>
      <c r="FAJ53"/>
      <c r="FAK53"/>
      <c r="FAL53"/>
      <c r="FAM53"/>
      <c r="FAN53"/>
      <c r="FAO53"/>
      <c r="FAP53"/>
      <c r="FAQ53"/>
      <c r="FAR53"/>
      <c r="FAS53"/>
      <c r="FAT53"/>
      <c r="FAU53"/>
      <c r="FAV53"/>
      <c r="FAW53"/>
      <c r="FAX53"/>
      <c r="FAY53"/>
      <c r="FAZ53"/>
      <c r="FBA53"/>
      <c r="FBB53"/>
      <c r="FBC53"/>
      <c r="FBD53"/>
      <c r="FBE53"/>
      <c r="FBF53"/>
      <c r="FBG53"/>
      <c r="FBH53"/>
      <c r="FBI53"/>
      <c r="FBJ53"/>
      <c r="FBK53"/>
      <c r="FBL53"/>
      <c r="FBM53"/>
      <c r="FBN53"/>
      <c r="FBO53"/>
      <c r="FBP53"/>
      <c r="FBQ53"/>
      <c r="FBR53"/>
      <c r="FBS53"/>
      <c r="FBT53"/>
      <c r="FBU53"/>
      <c r="FBV53"/>
      <c r="FBW53"/>
      <c r="FBX53"/>
      <c r="FBY53"/>
      <c r="FBZ53"/>
      <c r="FCA53"/>
      <c r="FCB53"/>
      <c r="FCC53"/>
      <c r="FCD53"/>
      <c r="FCE53"/>
      <c r="FCF53"/>
      <c r="FCG53"/>
      <c r="FCH53"/>
      <c r="FCI53"/>
      <c r="FCJ53"/>
      <c r="FCK53"/>
      <c r="FCL53"/>
      <c r="FCM53"/>
      <c r="FCN53"/>
      <c r="FCO53"/>
      <c r="FCP53"/>
      <c r="FCQ53"/>
      <c r="FCR53"/>
      <c r="FCS53"/>
      <c r="FCT53"/>
      <c r="FCU53"/>
      <c r="FCV53"/>
      <c r="FCW53"/>
      <c r="FCX53"/>
      <c r="FCY53"/>
      <c r="FCZ53"/>
      <c r="FDA53"/>
      <c r="FDB53"/>
      <c r="FDC53"/>
      <c r="FDD53"/>
      <c r="FDE53"/>
      <c r="FDF53"/>
      <c r="FDG53"/>
      <c r="FDH53"/>
      <c r="FDI53"/>
      <c r="FDJ53"/>
      <c r="FDK53"/>
      <c r="FDL53"/>
      <c r="FDM53"/>
      <c r="FDN53"/>
      <c r="FDO53"/>
      <c r="FDP53"/>
      <c r="FDQ53"/>
      <c r="FDR53"/>
      <c r="FDS53"/>
      <c r="FDT53"/>
      <c r="FDU53"/>
      <c r="FDV53"/>
      <c r="FDW53"/>
      <c r="FDX53"/>
      <c r="FDY53"/>
      <c r="FDZ53"/>
      <c r="FEA53"/>
      <c r="FEB53"/>
      <c r="FEC53"/>
      <c r="FED53"/>
      <c r="FEE53"/>
      <c r="FEF53"/>
      <c r="FEG53"/>
      <c r="FEH53"/>
      <c r="FEI53"/>
      <c r="FEJ53"/>
      <c r="FEK53"/>
      <c r="FEL53"/>
      <c r="FEM53"/>
      <c r="FEN53"/>
      <c r="FEO53"/>
      <c r="FEP53"/>
      <c r="FEQ53"/>
      <c r="FER53"/>
      <c r="FES53"/>
      <c r="FET53"/>
      <c r="FEU53"/>
      <c r="FEV53"/>
      <c r="FEW53"/>
      <c r="FEX53"/>
      <c r="FEY53"/>
      <c r="FEZ53"/>
      <c r="FFA53"/>
      <c r="FFB53"/>
      <c r="FFC53"/>
      <c r="FFD53"/>
      <c r="FFE53"/>
      <c r="FFF53"/>
      <c r="FFG53"/>
      <c r="FFH53"/>
      <c r="FFI53"/>
      <c r="FFJ53"/>
      <c r="FFK53"/>
      <c r="FFL53"/>
      <c r="FFM53"/>
      <c r="FFN53"/>
      <c r="FFO53"/>
      <c r="FFP53"/>
      <c r="FFQ53"/>
      <c r="FFR53"/>
      <c r="FFS53"/>
      <c r="FFT53"/>
      <c r="FFU53"/>
      <c r="FFV53"/>
      <c r="FFW53"/>
      <c r="FFX53"/>
      <c r="FFY53"/>
      <c r="FFZ53"/>
      <c r="FGA53"/>
      <c r="FGB53"/>
      <c r="FGC53"/>
      <c r="FGD53"/>
      <c r="FGE53"/>
      <c r="FGF53"/>
      <c r="FGG53"/>
      <c r="FGH53"/>
      <c r="FGI53"/>
      <c r="FGJ53"/>
      <c r="FGK53"/>
      <c r="FGL53"/>
      <c r="FGM53"/>
      <c r="FGN53"/>
      <c r="FGO53"/>
      <c r="FGP53"/>
      <c r="FGQ53"/>
      <c r="FGR53"/>
      <c r="FGS53"/>
      <c r="FGT53"/>
      <c r="FGU53"/>
      <c r="FGV53"/>
      <c r="FGW53"/>
      <c r="FGX53"/>
      <c r="FGY53"/>
      <c r="FGZ53"/>
      <c r="FHA53"/>
      <c r="FHB53"/>
      <c r="FHC53"/>
      <c r="FHD53"/>
      <c r="FHE53"/>
      <c r="FHF53"/>
      <c r="FHG53"/>
      <c r="FHH53"/>
      <c r="FHI53"/>
      <c r="FHJ53"/>
      <c r="FHK53"/>
      <c r="FHL53"/>
      <c r="FHM53"/>
      <c r="FHN53"/>
      <c r="FHO53"/>
      <c r="FHP53"/>
      <c r="FHQ53"/>
      <c r="FHR53"/>
      <c r="FHS53"/>
      <c r="FHT53"/>
      <c r="FHU53"/>
      <c r="FHV53"/>
      <c r="FHW53"/>
      <c r="FHX53"/>
      <c r="FHY53"/>
      <c r="FHZ53"/>
      <c r="FIA53"/>
      <c r="FIB53"/>
      <c r="FIC53"/>
      <c r="FID53"/>
      <c r="FIE53"/>
      <c r="FIF53"/>
      <c r="FIG53"/>
      <c r="FIH53"/>
      <c r="FII53"/>
      <c r="FIJ53"/>
      <c r="FIK53"/>
      <c r="FIL53"/>
      <c r="FIM53"/>
      <c r="FIN53"/>
      <c r="FIO53"/>
      <c r="FIP53"/>
      <c r="FIQ53"/>
      <c r="FIR53"/>
      <c r="FIS53"/>
      <c r="FIT53"/>
      <c r="FIU53"/>
      <c r="FIV53"/>
      <c r="FIW53"/>
      <c r="FIX53"/>
      <c r="FIY53"/>
      <c r="FIZ53"/>
      <c r="FJA53"/>
      <c r="FJB53"/>
      <c r="FJC53"/>
      <c r="FJD53"/>
      <c r="FJE53"/>
      <c r="FJF53"/>
      <c r="FJG53"/>
      <c r="FJH53"/>
      <c r="FJI53"/>
      <c r="FJJ53"/>
      <c r="FJK53"/>
      <c r="FJL53"/>
      <c r="FJM53"/>
      <c r="FJN53"/>
      <c r="FJO53"/>
      <c r="FJP53"/>
      <c r="FJQ53"/>
      <c r="FJR53"/>
      <c r="FJS53"/>
      <c r="FJT53"/>
      <c r="FJU53"/>
      <c r="FJV53"/>
      <c r="FJW53"/>
      <c r="FJX53"/>
      <c r="FJY53"/>
      <c r="FJZ53"/>
      <c r="FKA53"/>
      <c r="FKB53"/>
      <c r="FKC53"/>
      <c r="FKD53"/>
      <c r="FKE53"/>
      <c r="FKF53"/>
      <c r="FKG53"/>
      <c r="FKH53"/>
      <c r="FKI53"/>
      <c r="FKJ53"/>
      <c r="FKK53"/>
      <c r="FKL53"/>
      <c r="FKM53"/>
      <c r="FKN53"/>
      <c r="FKO53"/>
      <c r="FKP53"/>
      <c r="FKQ53"/>
      <c r="FKR53"/>
      <c r="FKS53"/>
      <c r="FKT53"/>
      <c r="FKU53"/>
      <c r="FKV53"/>
      <c r="FKW53"/>
      <c r="FKX53"/>
      <c r="FKY53"/>
      <c r="FKZ53"/>
      <c r="FLA53"/>
      <c r="FLB53"/>
      <c r="FLC53"/>
      <c r="FLD53"/>
      <c r="FLE53"/>
      <c r="FLF53"/>
      <c r="FLG53"/>
      <c r="FLH53"/>
      <c r="FLI53"/>
      <c r="FLJ53"/>
      <c r="FLK53"/>
      <c r="FLL53"/>
      <c r="FLM53"/>
      <c r="FLN53"/>
      <c r="FLO53"/>
      <c r="FLP53"/>
      <c r="FLQ53"/>
      <c r="FLR53"/>
      <c r="FLS53"/>
      <c r="FLT53"/>
      <c r="FLU53"/>
      <c r="FLV53"/>
      <c r="FLW53"/>
      <c r="FLX53"/>
      <c r="FLY53"/>
      <c r="FLZ53"/>
      <c r="FMA53"/>
      <c r="FMB53"/>
      <c r="FMC53"/>
      <c r="FMD53"/>
      <c r="FME53"/>
      <c r="FMF53"/>
      <c r="FMG53"/>
      <c r="FMH53"/>
      <c r="FMI53"/>
      <c r="FMJ53"/>
      <c r="FMK53"/>
      <c r="FML53"/>
      <c r="FMM53"/>
      <c r="FMN53"/>
      <c r="FMO53"/>
      <c r="FMP53"/>
      <c r="FMQ53"/>
      <c r="FMR53"/>
      <c r="FMS53"/>
      <c r="FMT53"/>
      <c r="FMU53"/>
      <c r="FMV53"/>
      <c r="FMW53"/>
      <c r="FMX53"/>
      <c r="FMY53"/>
      <c r="FMZ53"/>
      <c r="FNA53"/>
      <c r="FNB53"/>
      <c r="FNC53"/>
      <c r="FND53"/>
      <c r="FNE53"/>
      <c r="FNF53"/>
      <c r="FNG53"/>
      <c r="FNH53"/>
      <c r="FNI53"/>
      <c r="FNJ53"/>
      <c r="FNK53"/>
      <c r="FNL53"/>
      <c r="FNM53"/>
      <c r="FNN53"/>
      <c r="FNO53"/>
      <c r="FNP53"/>
      <c r="FNQ53"/>
      <c r="FNR53"/>
      <c r="FNS53"/>
      <c r="FNT53"/>
      <c r="FNU53"/>
      <c r="FNV53"/>
      <c r="FNW53"/>
      <c r="FNX53"/>
      <c r="FNY53"/>
      <c r="FNZ53"/>
      <c r="FOA53"/>
      <c r="FOB53"/>
      <c r="FOC53"/>
      <c r="FOD53"/>
      <c r="FOE53"/>
      <c r="FOF53"/>
      <c r="FOG53"/>
      <c r="FOH53"/>
      <c r="FOI53"/>
      <c r="FOJ53"/>
      <c r="FOK53"/>
      <c r="FOL53"/>
      <c r="FOM53"/>
      <c r="FON53"/>
      <c r="FOO53"/>
      <c r="FOP53"/>
      <c r="FOQ53"/>
      <c r="FOR53"/>
      <c r="FOS53"/>
      <c r="FOT53"/>
      <c r="FOU53"/>
      <c r="FOV53"/>
      <c r="FOW53"/>
      <c r="FOX53"/>
      <c r="FOY53"/>
      <c r="FOZ53"/>
      <c r="FPA53"/>
      <c r="FPB53"/>
      <c r="FPC53"/>
      <c r="FPD53"/>
      <c r="FPE53"/>
      <c r="FPF53"/>
      <c r="FPG53"/>
      <c r="FPH53"/>
      <c r="FPI53"/>
      <c r="FPJ53"/>
      <c r="FPK53"/>
      <c r="FPL53"/>
      <c r="FPM53"/>
      <c r="FPN53"/>
      <c r="FPO53"/>
      <c r="FPP53"/>
      <c r="FPQ53"/>
      <c r="FPR53"/>
      <c r="FPS53"/>
      <c r="FPT53"/>
      <c r="FPU53"/>
      <c r="FPV53"/>
      <c r="FPW53"/>
      <c r="FPX53"/>
      <c r="FPY53"/>
      <c r="FPZ53"/>
      <c r="FQA53"/>
      <c r="FQB53"/>
      <c r="FQC53"/>
      <c r="FQD53"/>
      <c r="FQE53"/>
      <c r="FQF53"/>
      <c r="FQG53"/>
      <c r="FQH53"/>
      <c r="FQI53"/>
      <c r="FQJ53"/>
      <c r="FQK53"/>
      <c r="FQL53"/>
      <c r="FQM53"/>
      <c r="FQN53"/>
      <c r="FQO53"/>
      <c r="FQP53"/>
      <c r="FQQ53"/>
      <c r="FQR53"/>
      <c r="FQS53"/>
      <c r="FQT53"/>
      <c r="FQU53"/>
      <c r="FQV53"/>
      <c r="FQW53"/>
      <c r="FQX53"/>
      <c r="FQY53"/>
      <c r="FQZ53"/>
      <c r="FRA53"/>
      <c r="FRB53"/>
      <c r="FRC53"/>
      <c r="FRD53"/>
      <c r="FRE53"/>
      <c r="FRF53"/>
      <c r="FRG53"/>
      <c r="FRH53"/>
      <c r="FRI53"/>
      <c r="FRJ53"/>
      <c r="FRK53"/>
      <c r="FRL53"/>
      <c r="FRM53"/>
      <c r="FRN53"/>
      <c r="FRO53"/>
      <c r="FRP53"/>
      <c r="FRQ53"/>
      <c r="FRR53"/>
      <c r="FRS53"/>
      <c r="FRT53"/>
      <c r="FRU53"/>
      <c r="FRV53"/>
      <c r="FRW53"/>
      <c r="FRX53"/>
      <c r="FRY53"/>
      <c r="FRZ53"/>
      <c r="FSA53"/>
      <c r="FSB53"/>
      <c r="FSC53"/>
      <c r="FSD53"/>
      <c r="FSE53"/>
      <c r="FSF53"/>
      <c r="FSG53"/>
      <c r="FSH53"/>
      <c r="FSI53"/>
      <c r="FSJ53"/>
      <c r="FSK53"/>
      <c r="FSL53"/>
      <c r="FSM53"/>
      <c r="FSN53"/>
      <c r="FSO53"/>
      <c r="FSP53"/>
      <c r="FSQ53"/>
      <c r="FSR53"/>
      <c r="FSS53"/>
      <c r="FST53"/>
      <c r="FSU53"/>
      <c r="FSV53"/>
      <c r="FSW53"/>
      <c r="FSX53"/>
      <c r="FSY53"/>
      <c r="FSZ53"/>
      <c r="FTA53"/>
      <c r="FTB53"/>
      <c r="FTC53"/>
      <c r="FTD53"/>
      <c r="FTE53"/>
      <c r="FTF53"/>
      <c r="FTG53"/>
      <c r="FTH53"/>
      <c r="FTI53"/>
      <c r="FTJ53"/>
      <c r="FTK53"/>
      <c r="FTL53"/>
      <c r="FTM53"/>
      <c r="FTN53"/>
      <c r="FTO53"/>
      <c r="FTP53"/>
      <c r="FTQ53"/>
      <c r="FTR53"/>
      <c r="FTS53"/>
      <c r="FTT53"/>
      <c r="FTU53"/>
      <c r="FTV53"/>
      <c r="FTW53"/>
      <c r="FTX53"/>
      <c r="FTY53"/>
      <c r="FTZ53"/>
      <c r="FUA53"/>
      <c r="FUB53"/>
      <c r="FUC53"/>
      <c r="FUD53"/>
      <c r="FUE53"/>
      <c r="FUF53"/>
      <c r="FUG53"/>
      <c r="FUH53"/>
      <c r="FUI53"/>
      <c r="FUJ53"/>
      <c r="FUK53"/>
      <c r="FUL53"/>
      <c r="FUM53"/>
      <c r="FUN53"/>
      <c r="FUO53"/>
      <c r="FUP53"/>
      <c r="FUQ53"/>
      <c r="FUR53"/>
      <c r="FUS53"/>
      <c r="FUT53"/>
      <c r="FUU53"/>
      <c r="FUV53"/>
      <c r="FUW53"/>
      <c r="FUX53"/>
      <c r="FUY53"/>
      <c r="FUZ53"/>
      <c r="FVA53"/>
      <c r="FVB53"/>
      <c r="FVC53"/>
      <c r="FVD53"/>
      <c r="FVE53"/>
      <c r="FVF53"/>
      <c r="FVG53"/>
      <c r="FVH53"/>
      <c r="FVI53"/>
      <c r="FVJ53"/>
      <c r="FVK53"/>
      <c r="FVL53"/>
      <c r="FVM53"/>
      <c r="FVN53"/>
      <c r="FVO53"/>
      <c r="FVP53"/>
      <c r="FVQ53"/>
      <c r="FVR53"/>
      <c r="FVS53"/>
      <c r="FVT53"/>
      <c r="FVU53"/>
      <c r="FVV53"/>
      <c r="FVW53"/>
      <c r="FVX53"/>
      <c r="FVY53"/>
      <c r="FVZ53"/>
      <c r="FWA53"/>
      <c r="FWB53"/>
      <c r="FWC53"/>
      <c r="FWD53"/>
      <c r="FWE53"/>
      <c r="FWF53"/>
      <c r="FWG53"/>
      <c r="FWH53"/>
      <c r="FWI53"/>
      <c r="FWJ53"/>
      <c r="FWK53"/>
      <c r="FWL53"/>
      <c r="FWM53"/>
      <c r="FWN53"/>
      <c r="FWO53"/>
      <c r="FWP53"/>
      <c r="FWQ53"/>
      <c r="FWR53"/>
      <c r="FWS53"/>
      <c r="FWT53"/>
      <c r="FWU53"/>
      <c r="FWV53"/>
      <c r="FWW53"/>
      <c r="FWX53"/>
      <c r="FWY53"/>
      <c r="FWZ53"/>
      <c r="FXA53"/>
      <c r="FXB53"/>
      <c r="FXC53"/>
      <c r="FXD53"/>
      <c r="FXE53"/>
      <c r="FXF53"/>
      <c r="FXG53"/>
      <c r="FXH53"/>
      <c r="FXI53"/>
      <c r="FXJ53"/>
      <c r="FXK53"/>
      <c r="FXL53"/>
      <c r="FXM53"/>
      <c r="FXN53"/>
      <c r="FXO53"/>
      <c r="FXP53"/>
      <c r="FXQ53"/>
      <c r="FXR53"/>
      <c r="FXS53"/>
      <c r="FXT53"/>
      <c r="FXU53"/>
      <c r="FXV53"/>
      <c r="FXW53"/>
      <c r="FXX53"/>
      <c r="FXY53"/>
      <c r="FXZ53"/>
      <c r="FYA53"/>
      <c r="FYB53"/>
      <c r="FYC53"/>
      <c r="FYD53"/>
      <c r="FYE53"/>
      <c r="FYF53"/>
      <c r="FYG53"/>
      <c r="FYH53"/>
      <c r="FYI53"/>
      <c r="FYJ53"/>
      <c r="FYK53"/>
      <c r="FYL53"/>
      <c r="FYM53"/>
      <c r="FYN53"/>
      <c r="FYO53"/>
      <c r="FYP53"/>
      <c r="FYQ53"/>
      <c r="FYR53"/>
      <c r="FYS53"/>
      <c r="FYT53"/>
      <c r="FYU53"/>
      <c r="FYV53"/>
      <c r="FYW53"/>
      <c r="FYX53"/>
      <c r="FYY53"/>
      <c r="FYZ53"/>
      <c r="FZA53"/>
      <c r="FZB53"/>
      <c r="FZC53"/>
      <c r="FZD53"/>
      <c r="FZE53"/>
      <c r="FZF53"/>
      <c r="FZG53"/>
      <c r="FZH53"/>
      <c r="FZI53"/>
      <c r="FZJ53"/>
      <c r="FZK53"/>
      <c r="FZL53"/>
      <c r="FZM53"/>
      <c r="FZN53"/>
      <c r="FZO53"/>
      <c r="FZP53"/>
      <c r="FZQ53"/>
      <c r="FZR53"/>
      <c r="FZS53"/>
      <c r="FZT53"/>
      <c r="FZU53"/>
      <c r="FZV53"/>
      <c r="FZW53"/>
      <c r="FZX53"/>
      <c r="FZY53"/>
      <c r="FZZ53"/>
      <c r="GAA53"/>
      <c r="GAB53"/>
      <c r="GAC53"/>
      <c r="GAD53"/>
      <c r="GAE53"/>
      <c r="GAF53"/>
      <c r="GAG53"/>
      <c r="GAH53"/>
      <c r="GAI53"/>
      <c r="GAJ53"/>
      <c r="GAK53"/>
      <c r="GAL53"/>
      <c r="GAM53"/>
      <c r="GAN53"/>
      <c r="GAO53"/>
      <c r="GAP53"/>
      <c r="GAQ53"/>
      <c r="GAR53"/>
      <c r="GAS53"/>
      <c r="GAT53"/>
      <c r="GAU53"/>
      <c r="GAV53"/>
      <c r="GAW53"/>
      <c r="GAX53"/>
      <c r="GAY53"/>
      <c r="GAZ53"/>
      <c r="GBA53"/>
      <c r="GBB53"/>
      <c r="GBC53"/>
      <c r="GBD53"/>
      <c r="GBE53"/>
      <c r="GBF53"/>
      <c r="GBG53"/>
      <c r="GBH53"/>
      <c r="GBI53"/>
      <c r="GBJ53"/>
      <c r="GBK53"/>
      <c r="GBL53"/>
      <c r="GBM53"/>
      <c r="GBN53"/>
      <c r="GBO53"/>
      <c r="GBP53"/>
      <c r="GBQ53"/>
      <c r="GBR53"/>
      <c r="GBS53"/>
      <c r="GBT53"/>
      <c r="GBU53"/>
      <c r="GBV53"/>
      <c r="GBW53"/>
      <c r="GBX53"/>
      <c r="GBY53"/>
      <c r="GBZ53"/>
      <c r="GCA53"/>
      <c r="GCB53"/>
      <c r="GCC53"/>
      <c r="GCD53"/>
      <c r="GCE53"/>
      <c r="GCF53"/>
      <c r="GCG53"/>
      <c r="GCH53"/>
      <c r="GCI53"/>
      <c r="GCJ53"/>
      <c r="GCK53"/>
      <c r="GCL53"/>
      <c r="GCM53"/>
      <c r="GCN53"/>
      <c r="GCO53"/>
      <c r="GCP53"/>
      <c r="GCQ53"/>
      <c r="GCR53"/>
      <c r="GCS53"/>
      <c r="GCT53"/>
      <c r="GCU53"/>
      <c r="GCV53"/>
      <c r="GCW53"/>
      <c r="GCX53"/>
      <c r="GCY53"/>
      <c r="GCZ53"/>
      <c r="GDA53"/>
      <c r="GDB53"/>
      <c r="GDC53"/>
      <c r="GDD53"/>
      <c r="GDE53"/>
      <c r="GDF53"/>
      <c r="GDG53"/>
      <c r="GDH53"/>
      <c r="GDI53"/>
      <c r="GDJ53"/>
      <c r="GDK53"/>
      <c r="GDL53"/>
      <c r="GDM53"/>
      <c r="GDN53"/>
      <c r="GDO53"/>
      <c r="GDP53"/>
      <c r="GDQ53"/>
      <c r="GDR53"/>
      <c r="GDS53"/>
      <c r="GDT53"/>
      <c r="GDU53"/>
      <c r="GDV53"/>
      <c r="GDW53"/>
      <c r="GDX53"/>
      <c r="GDY53"/>
      <c r="GDZ53"/>
      <c r="GEA53"/>
      <c r="GEB53"/>
      <c r="GEC53"/>
      <c r="GED53"/>
      <c r="GEE53"/>
      <c r="GEF53"/>
      <c r="GEG53"/>
      <c r="GEH53"/>
      <c r="GEI53"/>
      <c r="GEJ53"/>
      <c r="GEK53"/>
      <c r="GEL53"/>
      <c r="GEM53"/>
      <c r="GEN53"/>
      <c r="GEO53"/>
      <c r="GEP53"/>
      <c r="GEQ53"/>
      <c r="GER53"/>
      <c r="GES53"/>
      <c r="GET53"/>
      <c r="GEU53"/>
      <c r="GEV53"/>
      <c r="GEW53"/>
      <c r="GEX53"/>
      <c r="GEY53"/>
      <c r="GEZ53"/>
      <c r="GFA53"/>
      <c r="GFB53"/>
      <c r="GFC53"/>
      <c r="GFD53"/>
      <c r="GFE53"/>
      <c r="GFF53"/>
      <c r="GFG53"/>
      <c r="GFH53"/>
      <c r="GFI53"/>
      <c r="GFJ53"/>
      <c r="GFK53"/>
      <c r="GFL53"/>
      <c r="GFM53"/>
      <c r="GFN53"/>
      <c r="GFO53"/>
      <c r="GFP53"/>
      <c r="GFQ53"/>
      <c r="GFR53"/>
      <c r="GFS53"/>
      <c r="GFT53"/>
      <c r="GFU53"/>
      <c r="GFV53"/>
      <c r="GFW53"/>
      <c r="GFX53"/>
      <c r="GFY53"/>
      <c r="GFZ53"/>
      <c r="GGA53"/>
      <c r="GGB53"/>
      <c r="GGC53"/>
      <c r="GGD53"/>
      <c r="GGE53"/>
      <c r="GGF53"/>
      <c r="GGG53"/>
      <c r="GGH53"/>
      <c r="GGI53"/>
      <c r="GGJ53"/>
      <c r="GGK53"/>
      <c r="GGL53"/>
      <c r="GGM53"/>
      <c r="GGN53"/>
      <c r="GGO53"/>
      <c r="GGP53"/>
      <c r="GGQ53"/>
      <c r="GGR53"/>
      <c r="GGS53"/>
      <c r="GGT53"/>
      <c r="GGU53"/>
      <c r="GGV53"/>
      <c r="GGW53"/>
      <c r="GGX53"/>
      <c r="GGY53"/>
      <c r="GGZ53"/>
      <c r="GHA53"/>
      <c r="GHB53"/>
      <c r="GHC53"/>
      <c r="GHD53"/>
      <c r="GHE53"/>
      <c r="GHF53"/>
      <c r="GHG53"/>
      <c r="GHH53"/>
      <c r="GHI53"/>
      <c r="GHJ53"/>
      <c r="GHK53"/>
      <c r="GHL53"/>
      <c r="GHM53"/>
      <c r="GHN53"/>
      <c r="GHO53"/>
      <c r="GHP53"/>
      <c r="GHQ53"/>
      <c r="GHR53"/>
      <c r="GHS53"/>
      <c r="GHT53"/>
      <c r="GHU53"/>
      <c r="GHV53"/>
      <c r="GHW53"/>
      <c r="GHX53"/>
      <c r="GHY53"/>
      <c r="GHZ53"/>
      <c r="GIA53"/>
      <c r="GIB53"/>
      <c r="GIC53"/>
      <c r="GID53"/>
      <c r="GIE53"/>
      <c r="GIF53"/>
      <c r="GIG53"/>
      <c r="GIH53"/>
      <c r="GII53"/>
      <c r="GIJ53"/>
      <c r="GIK53"/>
      <c r="GIL53"/>
      <c r="GIM53"/>
      <c r="GIN53"/>
      <c r="GIO53"/>
      <c r="GIP53"/>
      <c r="GIQ53"/>
      <c r="GIR53"/>
      <c r="GIS53"/>
      <c r="GIT53"/>
      <c r="GIU53"/>
      <c r="GIV53"/>
      <c r="GIW53"/>
      <c r="GIX53"/>
      <c r="GIY53"/>
      <c r="GIZ53"/>
      <c r="GJA53"/>
      <c r="GJB53"/>
      <c r="GJC53"/>
      <c r="GJD53"/>
      <c r="GJE53"/>
      <c r="GJF53"/>
      <c r="GJG53"/>
      <c r="GJH53"/>
      <c r="GJI53"/>
      <c r="GJJ53"/>
      <c r="GJK53"/>
      <c r="GJL53"/>
      <c r="GJM53"/>
      <c r="GJN53"/>
      <c r="GJO53"/>
      <c r="GJP53"/>
      <c r="GJQ53"/>
      <c r="GJR53"/>
      <c r="GJS53"/>
      <c r="GJT53"/>
      <c r="GJU53"/>
      <c r="GJV53"/>
      <c r="GJW53"/>
      <c r="GJX53"/>
      <c r="GJY53"/>
      <c r="GJZ53"/>
      <c r="GKA53"/>
      <c r="GKB53"/>
      <c r="GKC53"/>
      <c r="GKD53"/>
      <c r="GKE53"/>
      <c r="GKF53"/>
      <c r="GKG53"/>
      <c r="GKH53"/>
      <c r="GKI53"/>
      <c r="GKJ53"/>
      <c r="GKK53"/>
      <c r="GKL53"/>
      <c r="GKM53"/>
      <c r="GKN53"/>
      <c r="GKO53"/>
      <c r="GKP53"/>
      <c r="GKQ53"/>
      <c r="GKR53"/>
      <c r="GKS53"/>
      <c r="GKT53"/>
      <c r="GKU53"/>
      <c r="GKV53"/>
      <c r="GKW53"/>
      <c r="GKX53"/>
      <c r="GKY53"/>
      <c r="GKZ53"/>
      <c r="GLA53"/>
      <c r="GLB53"/>
      <c r="GLC53"/>
      <c r="GLD53"/>
      <c r="GLE53"/>
      <c r="GLF53"/>
      <c r="GLG53"/>
      <c r="GLH53"/>
      <c r="GLI53"/>
      <c r="GLJ53"/>
      <c r="GLK53"/>
      <c r="GLL53"/>
      <c r="GLM53"/>
      <c r="GLN53"/>
      <c r="GLO53"/>
      <c r="GLP53"/>
      <c r="GLQ53"/>
      <c r="GLR53"/>
      <c r="GLS53"/>
      <c r="GLT53"/>
      <c r="GLU53"/>
      <c r="GLV53"/>
      <c r="GLW53"/>
      <c r="GLX53"/>
      <c r="GLY53"/>
      <c r="GLZ53"/>
      <c r="GMA53"/>
      <c r="GMB53"/>
      <c r="GMC53"/>
      <c r="GMD53"/>
      <c r="GME53"/>
      <c r="GMF53"/>
      <c r="GMG53"/>
      <c r="GMH53"/>
      <c r="GMI53"/>
      <c r="GMJ53"/>
      <c r="GMK53"/>
      <c r="GML53"/>
      <c r="GMM53"/>
      <c r="GMN53"/>
      <c r="GMO53"/>
      <c r="GMP53"/>
      <c r="GMQ53"/>
      <c r="GMR53"/>
      <c r="GMS53"/>
      <c r="GMT53"/>
      <c r="GMU53"/>
      <c r="GMV53"/>
      <c r="GMW53"/>
      <c r="GMX53"/>
      <c r="GMY53"/>
      <c r="GMZ53"/>
      <c r="GNA53"/>
      <c r="GNB53"/>
      <c r="GNC53"/>
      <c r="GND53"/>
      <c r="GNE53"/>
      <c r="GNF53"/>
      <c r="GNG53"/>
      <c r="GNH53"/>
      <c r="GNI53"/>
      <c r="GNJ53"/>
      <c r="GNK53"/>
      <c r="GNL53"/>
      <c r="GNM53"/>
      <c r="GNN53"/>
      <c r="GNO53"/>
      <c r="GNP53"/>
      <c r="GNQ53"/>
      <c r="GNR53"/>
      <c r="GNS53"/>
      <c r="GNT53"/>
      <c r="GNU53"/>
      <c r="GNV53"/>
      <c r="GNW53"/>
      <c r="GNX53"/>
      <c r="GNY53"/>
      <c r="GNZ53"/>
      <c r="GOA53"/>
      <c r="GOB53"/>
      <c r="GOC53"/>
      <c r="GOD53"/>
      <c r="GOE53"/>
      <c r="GOF53"/>
      <c r="GOG53"/>
      <c r="GOH53"/>
      <c r="GOI53"/>
      <c r="GOJ53"/>
      <c r="GOK53"/>
      <c r="GOL53"/>
      <c r="GOM53"/>
      <c r="GON53"/>
      <c r="GOO53"/>
      <c r="GOP53"/>
      <c r="GOQ53"/>
      <c r="GOR53"/>
      <c r="GOS53"/>
      <c r="GOT53"/>
      <c r="GOU53"/>
      <c r="GOV53"/>
      <c r="GOW53"/>
      <c r="GOX53"/>
      <c r="GOY53"/>
      <c r="GOZ53"/>
      <c r="GPA53"/>
      <c r="GPB53"/>
      <c r="GPC53"/>
      <c r="GPD53"/>
      <c r="GPE53"/>
      <c r="GPF53"/>
      <c r="GPG53"/>
      <c r="GPH53"/>
      <c r="GPI53"/>
      <c r="GPJ53"/>
      <c r="GPK53"/>
      <c r="GPL53"/>
      <c r="GPM53"/>
      <c r="GPN53"/>
      <c r="GPO53"/>
      <c r="GPP53"/>
      <c r="GPQ53"/>
      <c r="GPR53"/>
      <c r="GPS53"/>
      <c r="GPT53"/>
      <c r="GPU53"/>
      <c r="GPV53"/>
      <c r="GPW53"/>
      <c r="GPX53"/>
      <c r="GPY53"/>
      <c r="GPZ53"/>
      <c r="GQA53"/>
      <c r="GQB53"/>
      <c r="GQC53"/>
      <c r="GQD53"/>
      <c r="GQE53"/>
      <c r="GQF53"/>
      <c r="GQG53"/>
      <c r="GQH53"/>
      <c r="GQI53"/>
      <c r="GQJ53"/>
      <c r="GQK53"/>
      <c r="GQL53"/>
      <c r="GQM53"/>
      <c r="GQN53"/>
      <c r="GQO53"/>
      <c r="GQP53"/>
      <c r="GQQ53"/>
      <c r="GQR53"/>
      <c r="GQS53"/>
      <c r="GQT53"/>
      <c r="GQU53"/>
      <c r="GQV53"/>
      <c r="GQW53"/>
      <c r="GQX53"/>
      <c r="GQY53"/>
      <c r="GQZ53"/>
      <c r="GRA53"/>
      <c r="GRB53"/>
      <c r="GRC53"/>
      <c r="GRD53"/>
      <c r="GRE53"/>
      <c r="GRF53"/>
      <c r="GRG53"/>
      <c r="GRH53"/>
      <c r="GRI53"/>
      <c r="GRJ53"/>
      <c r="GRK53"/>
      <c r="GRL53"/>
      <c r="GRM53"/>
      <c r="GRN53"/>
      <c r="GRO53"/>
      <c r="GRP53"/>
      <c r="GRQ53"/>
      <c r="GRR53"/>
      <c r="GRS53"/>
      <c r="GRT53"/>
      <c r="GRU53"/>
      <c r="GRV53"/>
      <c r="GRW53"/>
      <c r="GRX53"/>
      <c r="GRY53"/>
      <c r="GRZ53"/>
      <c r="GSA53"/>
      <c r="GSB53"/>
      <c r="GSC53"/>
      <c r="GSD53"/>
      <c r="GSE53"/>
      <c r="GSF53"/>
      <c r="GSG53"/>
      <c r="GSH53"/>
      <c r="GSI53"/>
      <c r="GSJ53"/>
      <c r="GSK53"/>
      <c r="GSL53"/>
      <c r="GSM53"/>
      <c r="GSN53"/>
      <c r="GSO53"/>
      <c r="GSP53"/>
      <c r="GSQ53"/>
      <c r="GSR53"/>
      <c r="GSS53"/>
      <c r="GST53"/>
      <c r="GSU53"/>
      <c r="GSV53"/>
      <c r="GSW53"/>
      <c r="GSX53"/>
      <c r="GSY53"/>
      <c r="GSZ53"/>
      <c r="GTA53"/>
      <c r="GTB53"/>
      <c r="GTC53"/>
      <c r="GTD53"/>
      <c r="GTE53"/>
      <c r="GTF53"/>
      <c r="GTG53"/>
      <c r="GTH53"/>
      <c r="GTI53"/>
      <c r="GTJ53"/>
      <c r="GTK53"/>
      <c r="GTL53"/>
      <c r="GTM53"/>
      <c r="GTN53"/>
      <c r="GTO53"/>
      <c r="GTP53"/>
      <c r="GTQ53"/>
      <c r="GTR53"/>
      <c r="GTS53"/>
      <c r="GTT53"/>
      <c r="GTU53"/>
      <c r="GTV53"/>
      <c r="GTW53"/>
      <c r="GTX53"/>
      <c r="GTY53"/>
      <c r="GTZ53"/>
      <c r="GUA53"/>
      <c r="GUB53"/>
      <c r="GUC53"/>
      <c r="GUD53"/>
      <c r="GUE53"/>
      <c r="GUF53"/>
      <c r="GUG53"/>
      <c r="GUH53"/>
      <c r="GUI53"/>
      <c r="GUJ53"/>
      <c r="GUK53"/>
      <c r="GUL53"/>
      <c r="GUM53"/>
      <c r="GUN53"/>
      <c r="GUO53"/>
      <c r="GUP53"/>
      <c r="GUQ53"/>
      <c r="GUR53"/>
      <c r="GUS53"/>
      <c r="GUT53"/>
      <c r="GUU53"/>
      <c r="GUV53"/>
      <c r="GUW53"/>
      <c r="GUX53"/>
      <c r="GUY53"/>
      <c r="GUZ53"/>
      <c r="GVA53"/>
      <c r="GVB53"/>
      <c r="GVC53"/>
      <c r="GVD53"/>
      <c r="GVE53"/>
      <c r="GVF53"/>
      <c r="GVG53"/>
      <c r="GVH53"/>
      <c r="GVI53"/>
      <c r="GVJ53"/>
      <c r="GVK53"/>
      <c r="GVL53"/>
      <c r="GVM53"/>
      <c r="GVN53"/>
      <c r="GVO53"/>
      <c r="GVP53"/>
      <c r="GVQ53"/>
      <c r="GVR53"/>
      <c r="GVS53"/>
      <c r="GVT53"/>
      <c r="GVU53"/>
      <c r="GVV53"/>
      <c r="GVW53"/>
      <c r="GVX53"/>
      <c r="GVY53"/>
      <c r="GVZ53"/>
      <c r="GWA53"/>
      <c r="GWB53"/>
      <c r="GWC53"/>
      <c r="GWD53"/>
      <c r="GWE53"/>
      <c r="GWF53"/>
      <c r="GWG53"/>
      <c r="GWH53"/>
      <c r="GWI53"/>
      <c r="GWJ53"/>
      <c r="GWK53"/>
      <c r="GWL53"/>
      <c r="GWM53"/>
      <c r="GWN53"/>
      <c r="GWO53"/>
      <c r="GWP53"/>
      <c r="GWQ53"/>
      <c r="GWR53"/>
      <c r="GWS53"/>
      <c r="GWT53"/>
      <c r="GWU53"/>
      <c r="GWV53"/>
      <c r="GWW53"/>
      <c r="GWX53"/>
      <c r="GWY53"/>
      <c r="GWZ53"/>
      <c r="GXA53"/>
      <c r="GXB53"/>
      <c r="GXC53"/>
      <c r="GXD53"/>
      <c r="GXE53"/>
      <c r="GXF53"/>
      <c r="GXG53"/>
      <c r="GXH53"/>
      <c r="GXI53"/>
      <c r="GXJ53"/>
      <c r="GXK53"/>
      <c r="GXL53"/>
      <c r="GXM53"/>
      <c r="GXN53"/>
      <c r="GXO53"/>
      <c r="GXP53"/>
      <c r="GXQ53"/>
      <c r="GXR53"/>
      <c r="GXS53"/>
      <c r="GXT53"/>
      <c r="GXU53"/>
      <c r="GXV53"/>
      <c r="GXW53"/>
      <c r="GXX53"/>
      <c r="GXY53"/>
      <c r="GXZ53"/>
      <c r="GYA53"/>
      <c r="GYB53"/>
      <c r="GYC53"/>
      <c r="GYD53"/>
      <c r="GYE53"/>
      <c r="GYF53"/>
      <c r="GYG53"/>
      <c r="GYH53"/>
      <c r="GYI53"/>
      <c r="GYJ53"/>
      <c r="GYK53"/>
      <c r="GYL53"/>
      <c r="GYM53"/>
      <c r="GYN53"/>
      <c r="GYO53"/>
      <c r="GYP53"/>
      <c r="GYQ53"/>
      <c r="GYR53"/>
      <c r="GYS53"/>
      <c r="GYT53"/>
      <c r="GYU53"/>
      <c r="GYV53"/>
      <c r="GYW53"/>
      <c r="GYX53"/>
      <c r="GYY53"/>
      <c r="GYZ53"/>
      <c r="GZA53"/>
      <c r="GZB53"/>
      <c r="GZC53"/>
      <c r="GZD53"/>
      <c r="GZE53"/>
      <c r="GZF53"/>
      <c r="GZG53"/>
      <c r="GZH53"/>
      <c r="GZI53"/>
      <c r="GZJ53"/>
      <c r="GZK53"/>
      <c r="GZL53"/>
      <c r="GZM53"/>
      <c r="GZN53"/>
      <c r="GZO53"/>
      <c r="GZP53"/>
      <c r="GZQ53"/>
      <c r="GZR53"/>
      <c r="GZS53"/>
      <c r="GZT53"/>
      <c r="GZU53"/>
      <c r="GZV53"/>
      <c r="GZW53"/>
      <c r="GZX53"/>
      <c r="GZY53"/>
      <c r="GZZ53"/>
      <c r="HAA53"/>
      <c r="HAB53"/>
      <c r="HAC53"/>
      <c r="HAD53"/>
      <c r="HAE53"/>
      <c r="HAF53"/>
      <c r="HAG53"/>
      <c r="HAH53"/>
      <c r="HAI53"/>
      <c r="HAJ53"/>
      <c r="HAK53"/>
      <c r="HAL53"/>
      <c r="HAM53"/>
      <c r="HAN53"/>
      <c r="HAO53"/>
      <c r="HAP53"/>
      <c r="HAQ53"/>
      <c r="HAR53"/>
      <c r="HAS53"/>
      <c r="HAT53"/>
      <c r="HAU53"/>
      <c r="HAV53"/>
      <c r="HAW53"/>
      <c r="HAX53"/>
      <c r="HAY53"/>
      <c r="HAZ53"/>
      <c r="HBA53"/>
      <c r="HBB53"/>
      <c r="HBC53"/>
      <c r="HBD53"/>
      <c r="HBE53"/>
      <c r="HBF53"/>
      <c r="HBG53"/>
      <c r="HBH53"/>
      <c r="HBI53"/>
      <c r="HBJ53"/>
      <c r="HBK53"/>
      <c r="HBL53"/>
      <c r="HBM53"/>
      <c r="HBN53"/>
      <c r="HBO53"/>
      <c r="HBP53"/>
      <c r="HBQ53"/>
      <c r="HBR53"/>
      <c r="HBS53"/>
      <c r="HBT53"/>
      <c r="HBU53"/>
      <c r="HBV53"/>
      <c r="HBW53"/>
      <c r="HBX53"/>
      <c r="HBY53"/>
      <c r="HBZ53"/>
      <c r="HCA53"/>
      <c r="HCB53"/>
      <c r="HCC53"/>
      <c r="HCD53"/>
      <c r="HCE53"/>
      <c r="HCF53"/>
      <c r="HCG53"/>
      <c r="HCH53"/>
      <c r="HCI53"/>
      <c r="HCJ53"/>
      <c r="HCK53"/>
      <c r="HCL53"/>
      <c r="HCM53"/>
      <c r="HCN53"/>
      <c r="HCO53"/>
      <c r="HCP53"/>
      <c r="HCQ53"/>
      <c r="HCR53"/>
      <c r="HCS53"/>
      <c r="HCT53"/>
      <c r="HCU53"/>
      <c r="HCV53"/>
      <c r="HCW53"/>
      <c r="HCX53"/>
      <c r="HCY53"/>
      <c r="HCZ53"/>
      <c r="HDA53"/>
      <c r="HDB53"/>
      <c r="HDC53"/>
      <c r="HDD53"/>
      <c r="HDE53"/>
      <c r="HDF53"/>
      <c r="HDG53"/>
      <c r="HDH53"/>
      <c r="HDI53"/>
      <c r="HDJ53"/>
      <c r="HDK53"/>
      <c r="HDL53"/>
      <c r="HDM53"/>
      <c r="HDN53"/>
      <c r="HDO53"/>
      <c r="HDP53"/>
      <c r="HDQ53"/>
      <c r="HDR53"/>
      <c r="HDS53"/>
      <c r="HDT53"/>
      <c r="HDU53"/>
      <c r="HDV53"/>
      <c r="HDW53"/>
      <c r="HDX53"/>
      <c r="HDY53"/>
      <c r="HDZ53"/>
      <c r="HEA53"/>
      <c r="HEB53"/>
      <c r="HEC53"/>
      <c r="HED53"/>
      <c r="HEE53"/>
      <c r="HEF53"/>
      <c r="HEG53"/>
      <c r="HEH53"/>
      <c r="HEI53"/>
      <c r="HEJ53"/>
      <c r="HEK53"/>
      <c r="HEL53"/>
      <c r="HEM53"/>
      <c r="HEN53"/>
      <c r="HEO53"/>
      <c r="HEP53"/>
      <c r="HEQ53"/>
      <c r="HER53"/>
      <c r="HES53"/>
      <c r="HET53"/>
      <c r="HEU53"/>
      <c r="HEV53"/>
      <c r="HEW53"/>
      <c r="HEX53"/>
      <c r="HEY53"/>
      <c r="HEZ53"/>
      <c r="HFA53"/>
      <c r="HFB53"/>
      <c r="HFC53"/>
      <c r="HFD53"/>
      <c r="HFE53"/>
      <c r="HFF53"/>
      <c r="HFG53"/>
      <c r="HFH53"/>
      <c r="HFI53"/>
      <c r="HFJ53"/>
      <c r="HFK53"/>
      <c r="HFL53"/>
      <c r="HFM53"/>
      <c r="HFN53"/>
      <c r="HFO53"/>
      <c r="HFP53"/>
      <c r="HFQ53"/>
      <c r="HFR53"/>
      <c r="HFS53"/>
      <c r="HFT53"/>
      <c r="HFU53"/>
      <c r="HFV53"/>
      <c r="HFW53"/>
      <c r="HFX53"/>
      <c r="HFY53"/>
      <c r="HFZ53"/>
      <c r="HGA53"/>
      <c r="HGB53"/>
      <c r="HGC53"/>
      <c r="HGD53"/>
      <c r="HGE53"/>
      <c r="HGF53"/>
      <c r="HGG53"/>
      <c r="HGH53"/>
      <c r="HGI53"/>
      <c r="HGJ53"/>
      <c r="HGK53"/>
      <c r="HGL53"/>
      <c r="HGM53"/>
      <c r="HGN53"/>
      <c r="HGO53"/>
      <c r="HGP53"/>
      <c r="HGQ53"/>
      <c r="HGR53"/>
      <c r="HGS53"/>
      <c r="HGT53"/>
      <c r="HGU53"/>
      <c r="HGV53"/>
      <c r="HGW53"/>
      <c r="HGX53"/>
      <c r="HGY53"/>
      <c r="HGZ53"/>
      <c r="HHA53"/>
      <c r="HHB53"/>
      <c r="HHC53"/>
      <c r="HHD53"/>
      <c r="HHE53"/>
      <c r="HHF53"/>
      <c r="HHG53"/>
      <c r="HHH53"/>
      <c r="HHI53"/>
      <c r="HHJ53"/>
      <c r="HHK53"/>
      <c r="HHL53"/>
      <c r="HHM53"/>
      <c r="HHN53"/>
      <c r="HHO53"/>
      <c r="HHP53"/>
      <c r="HHQ53"/>
      <c r="HHR53"/>
      <c r="HHS53"/>
      <c r="HHT53"/>
      <c r="HHU53"/>
      <c r="HHV53"/>
      <c r="HHW53"/>
      <c r="HHX53"/>
      <c r="HHY53"/>
      <c r="HHZ53"/>
      <c r="HIA53"/>
      <c r="HIB53"/>
      <c r="HIC53"/>
      <c r="HID53"/>
      <c r="HIE53"/>
      <c r="HIF53"/>
      <c r="HIG53"/>
      <c r="HIH53"/>
      <c r="HII53"/>
      <c r="HIJ53"/>
      <c r="HIK53"/>
      <c r="HIL53"/>
      <c r="HIM53"/>
      <c r="HIN53"/>
      <c r="HIO53"/>
      <c r="HIP53"/>
      <c r="HIQ53"/>
      <c r="HIR53"/>
      <c r="HIS53"/>
      <c r="HIT53"/>
      <c r="HIU53"/>
      <c r="HIV53"/>
      <c r="HIW53"/>
      <c r="HIX53"/>
      <c r="HIY53"/>
      <c r="HIZ53"/>
      <c r="HJA53"/>
      <c r="HJB53"/>
      <c r="HJC53"/>
      <c r="HJD53"/>
      <c r="HJE53"/>
      <c r="HJF53"/>
      <c r="HJG53"/>
      <c r="HJH53"/>
      <c r="HJI53"/>
      <c r="HJJ53"/>
      <c r="HJK53"/>
      <c r="HJL53"/>
      <c r="HJM53"/>
      <c r="HJN53"/>
      <c r="HJO53"/>
      <c r="HJP53"/>
      <c r="HJQ53"/>
      <c r="HJR53"/>
      <c r="HJS53"/>
      <c r="HJT53"/>
      <c r="HJU53"/>
      <c r="HJV53"/>
      <c r="HJW53"/>
      <c r="HJX53"/>
      <c r="HJY53"/>
      <c r="HJZ53"/>
      <c r="HKA53"/>
      <c r="HKB53"/>
      <c r="HKC53"/>
      <c r="HKD53"/>
      <c r="HKE53"/>
      <c r="HKF53"/>
      <c r="HKG53"/>
      <c r="HKH53"/>
      <c r="HKI53"/>
      <c r="HKJ53"/>
      <c r="HKK53"/>
      <c r="HKL53"/>
      <c r="HKM53"/>
      <c r="HKN53"/>
      <c r="HKO53"/>
      <c r="HKP53"/>
      <c r="HKQ53"/>
      <c r="HKR53"/>
      <c r="HKS53"/>
      <c r="HKT53"/>
      <c r="HKU53"/>
      <c r="HKV53"/>
      <c r="HKW53"/>
      <c r="HKX53"/>
      <c r="HKY53"/>
      <c r="HKZ53"/>
      <c r="HLA53"/>
      <c r="HLB53"/>
      <c r="HLC53"/>
      <c r="HLD53"/>
      <c r="HLE53"/>
      <c r="HLF53"/>
      <c r="HLG53"/>
      <c r="HLH53"/>
      <c r="HLI53"/>
      <c r="HLJ53"/>
      <c r="HLK53"/>
      <c r="HLL53"/>
      <c r="HLM53"/>
      <c r="HLN53"/>
      <c r="HLO53"/>
      <c r="HLP53"/>
      <c r="HLQ53"/>
      <c r="HLR53"/>
      <c r="HLS53"/>
      <c r="HLT53"/>
      <c r="HLU53"/>
      <c r="HLV53"/>
      <c r="HLW53"/>
      <c r="HLX53"/>
      <c r="HLY53"/>
      <c r="HLZ53"/>
      <c r="HMA53"/>
      <c r="HMB53"/>
      <c r="HMC53"/>
      <c r="HMD53"/>
      <c r="HME53"/>
      <c r="HMF53"/>
      <c r="HMG53"/>
      <c r="HMH53"/>
      <c r="HMI53"/>
      <c r="HMJ53"/>
      <c r="HMK53"/>
      <c r="HML53"/>
      <c r="HMM53"/>
      <c r="HMN53"/>
      <c r="HMO53"/>
      <c r="HMP53"/>
      <c r="HMQ53"/>
      <c r="HMR53"/>
      <c r="HMS53"/>
      <c r="HMT53"/>
      <c r="HMU53"/>
      <c r="HMV53"/>
      <c r="HMW53"/>
      <c r="HMX53"/>
      <c r="HMY53"/>
      <c r="HMZ53"/>
      <c r="HNA53"/>
      <c r="HNB53"/>
      <c r="HNC53"/>
      <c r="HND53"/>
      <c r="HNE53"/>
      <c r="HNF53"/>
      <c r="HNG53"/>
      <c r="HNH53"/>
      <c r="HNI53"/>
      <c r="HNJ53"/>
      <c r="HNK53"/>
      <c r="HNL53"/>
      <c r="HNM53"/>
      <c r="HNN53"/>
      <c r="HNO53"/>
      <c r="HNP53"/>
      <c r="HNQ53"/>
      <c r="HNR53"/>
      <c r="HNS53"/>
      <c r="HNT53"/>
      <c r="HNU53"/>
      <c r="HNV53"/>
      <c r="HNW53"/>
      <c r="HNX53"/>
      <c r="HNY53"/>
      <c r="HNZ53"/>
      <c r="HOA53"/>
      <c r="HOB53"/>
      <c r="HOC53"/>
      <c r="HOD53"/>
      <c r="HOE53"/>
      <c r="HOF53"/>
      <c r="HOG53"/>
      <c r="HOH53"/>
      <c r="HOI53"/>
      <c r="HOJ53"/>
      <c r="HOK53"/>
      <c r="HOL53"/>
      <c r="HOM53"/>
      <c r="HON53"/>
      <c r="HOO53"/>
      <c r="HOP53"/>
      <c r="HOQ53"/>
      <c r="HOR53"/>
      <c r="HOS53"/>
      <c r="HOT53"/>
      <c r="HOU53"/>
      <c r="HOV53"/>
      <c r="HOW53"/>
      <c r="HOX53"/>
      <c r="HOY53"/>
      <c r="HOZ53"/>
      <c r="HPA53"/>
      <c r="HPB53"/>
      <c r="HPC53"/>
      <c r="HPD53"/>
      <c r="HPE53"/>
      <c r="HPF53"/>
      <c r="HPG53"/>
      <c r="HPH53"/>
      <c r="HPI53"/>
      <c r="HPJ53"/>
      <c r="HPK53"/>
      <c r="HPL53"/>
      <c r="HPM53"/>
      <c r="HPN53"/>
      <c r="HPO53"/>
      <c r="HPP53"/>
      <c r="HPQ53"/>
      <c r="HPR53"/>
      <c r="HPS53"/>
      <c r="HPT53"/>
      <c r="HPU53"/>
      <c r="HPV53"/>
      <c r="HPW53"/>
      <c r="HPX53"/>
      <c r="HPY53"/>
      <c r="HPZ53"/>
      <c r="HQA53"/>
      <c r="HQB53"/>
      <c r="HQC53"/>
      <c r="HQD53"/>
      <c r="HQE53"/>
      <c r="HQF53"/>
      <c r="HQG53"/>
      <c r="HQH53"/>
      <c r="HQI53"/>
      <c r="HQJ53"/>
      <c r="HQK53"/>
      <c r="HQL53"/>
      <c r="HQM53"/>
      <c r="HQN53"/>
      <c r="HQO53"/>
      <c r="HQP53"/>
      <c r="HQQ53"/>
      <c r="HQR53"/>
      <c r="HQS53"/>
      <c r="HQT53"/>
      <c r="HQU53"/>
      <c r="HQV53"/>
      <c r="HQW53"/>
      <c r="HQX53"/>
      <c r="HQY53"/>
      <c r="HQZ53"/>
      <c r="HRA53"/>
      <c r="HRB53"/>
      <c r="HRC53"/>
      <c r="HRD53"/>
      <c r="HRE53"/>
      <c r="HRF53"/>
      <c r="HRG53"/>
      <c r="HRH53"/>
      <c r="HRI53"/>
      <c r="HRJ53"/>
      <c r="HRK53"/>
      <c r="HRL53"/>
      <c r="HRM53"/>
      <c r="HRN53"/>
      <c r="HRO53"/>
      <c r="HRP53"/>
      <c r="HRQ53"/>
      <c r="HRR53"/>
      <c r="HRS53"/>
      <c r="HRT53"/>
      <c r="HRU53"/>
      <c r="HRV53"/>
      <c r="HRW53"/>
      <c r="HRX53"/>
      <c r="HRY53"/>
      <c r="HRZ53"/>
      <c r="HSA53"/>
      <c r="HSB53"/>
      <c r="HSC53"/>
      <c r="HSD53"/>
      <c r="HSE53"/>
      <c r="HSF53"/>
      <c r="HSG53"/>
      <c r="HSH53"/>
      <c r="HSI53"/>
      <c r="HSJ53"/>
      <c r="HSK53"/>
      <c r="HSL53"/>
      <c r="HSM53"/>
      <c r="HSN53"/>
      <c r="HSO53"/>
      <c r="HSP53"/>
      <c r="HSQ53"/>
      <c r="HSR53"/>
      <c r="HSS53"/>
      <c r="HST53"/>
      <c r="HSU53"/>
      <c r="HSV53"/>
      <c r="HSW53"/>
      <c r="HSX53"/>
      <c r="HSY53"/>
      <c r="HSZ53"/>
      <c r="HTA53"/>
      <c r="HTB53"/>
      <c r="HTC53"/>
      <c r="HTD53"/>
      <c r="HTE53"/>
      <c r="HTF53"/>
      <c r="HTG53"/>
      <c r="HTH53"/>
      <c r="HTI53"/>
      <c r="HTJ53"/>
      <c r="HTK53"/>
      <c r="HTL53"/>
      <c r="HTM53"/>
      <c r="HTN53"/>
      <c r="HTO53"/>
      <c r="HTP53"/>
      <c r="HTQ53"/>
      <c r="HTR53"/>
      <c r="HTS53"/>
      <c r="HTT53"/>
      <c r="HTU53"/>
      <c r="HTV53"/>
      <c r="HTW53"/>
      <c r="HTX53"/>
      <c r="HTY53"/>
      <c r="HTZ53"/>
      <c r="HUA53"/>
      <c r="HUB53"/>
      <c r="HUC53"/>
      <c r="HUD53"/>
      <c r="HUE53"/>
      <c r="HUF53"/>
      <c r="HUG53"/>
      <c r="HUH53"/>
      <c r="HUI53"/>
      <c r="HUJ53"/>
      <c r="HUK53"/>
      <c r="HUL53"/>
      <c r="HUM53"/>
      <c r="HUN53"/>
      <c r="HUO53"/>
      <c r="HUP53"/>
      <c r="HUQ53"/>
      <c r="HUR53"/>
      <c r="HUS53"/>
      <c r="HUT53"/>
      <c r="HUU53"/>
      <c r="HUV53"/>
      <c r="HUW53"/>
      <c r="HUX53"/>
      <c r="HUY53"/>
      <c r="HUZ53"/>
      <c r="HVA53"/>
      <c r="HVB53"/>
      <c r="HVC53"/>
      <c r="HVD53"/>
      <c r="HVE53"/>
      <c r="HVF53"/>
      <c r="HVG53"/>
      <c r="HVH53"/>
      <c r="HVI53"/>
      <c r="HVJ53"/>
      <c r="HVK53"/>
      <c r="HVL53"/>
      <c r="HVM53"/>
      <c r="HVN53"/>
      <c r="HVO53"/>
      <c r="HVP53"/>
      <c r="HVQ53"/>
      <c r="HVR53"/>
      <c r="HVS53"/>
      <c r="HVT53"/>
      <c r="HVU53"/>
      <c r="HVV53"/>
      <c r="HVW53"/>
      <c r="HVX53"/>
      <c r="HVY53"/>
      <c r="HVZ53"/>
      <c r="HWA53"/>
      <c r="HWB53"/>
      <c r="HWC53"/>
      <c r="HWD53"/>
      <c r="HWE53"/>
      <c r="HWF53"/>
      <c r="HWG53"/>
      <c r="HWH53"/>
      <c r="HWI53"/>
      <c r="HWJ53"/>
      <c r="HWK53"/>
      <c r="HWL53"/>
      <c r="HWM53"/>
      <c r="HWN53"/>
      <c r="HWO53"/>
      <c r="HWP53"/>
      <c r="HWQ53"/>
      <c r="HWR53"/>
      <c r="HWS53"/>
      <c r="HWT53"/>
      <c r="HWU53"/>
      <c r="HWV53"/>
      <c r="HWW53"/>
      <c r="HWX53"/>
      <c r="HWY53"/>
      <c r="HWZ53"/>
      <c r="HXA53"/>
      <c r="HXB53"/>
      <c r="HXC53"/>
      <c r="HXD53"/>
      <c r="HXE53"/>
      <c r="HXF53"/>
      <c r="HXG53"/>
      <c r="HXH53"/>
      <c r="HXI53"/>
      <c r="HXJ53"/>
      <c r="HXK53"/>
      <c r="HXL53"/>
      <c r="HXM53"/>
      <c r="HXN53"/>
      <c r="HXO53"/>
      <c r="HXP53"/>
      <c r="HXQ53"/>
      <c r="HXR53"/>
      <c r="HXS53"/>
      <c r="HXT53"/>
      <c r="HXU53"/>
      <c r="HXV53"/>
      <c r="HXW53"/>
      <c r="HXX53"/>
      <c r="HXY53"/>
      <c r="HXZ53"/>
      <c r="HYA53"/>
      <c r="HYB53"/>
      <c r="HYC53"/>
      <c r="HYD53"/>
      <c r="HYE53"/>
      <c r="HYF53"/>
      <c r="HYG53"/>
      <c r="HYH53"/>
      <c r="HYI53"/>
      <c r="HYJ53"/>
      <c r="HYK53"/>
      <c r="HYL53"/>
      <c r="HYM53"/>
      <c r="HYN53"/>
      <c r="HYO53"/>
      <c r="HYP53"/>
      <c r="HYQ53"/>
      <c r="HYR53"/>
      <c r="HYS53"/>
      <c r="HYT53"/>
      <c r="HYU53"/>
      <c r="HYV53"/>
      <c r="HYW53"/>
      <c r="HYX53"/>
      <c r="HYY53"/>
      <c r="HYZ53"/>
      <c r="HZA53"/>
      <c r="HZB53"/>
      <c r="HZC53"/>
      <c r="HZD53"/>
      <c r="HZE53"/>
      <c r="HZF53"/>
      <c r="HZG53"/>
      <c r="HZH53"/>
      <c r="HZI53"/>
      <c r="HZJ53"/>
      <c r="HZK53"/>
      <c r="HZL53"/>
      <c r="HZM53"/>
      <c r="HZN53"/>
      <c r="HZO53"/>
      <c r="HZP53"/>
      <c r="HZQ53"/>
      <c r="HZR53"/>
      <c r="HZS53"/>
      <c r="HZT53"/>
      <c r="HZU53"/>
      <c r="HZV53"/>
      <c r="HZW53"/>
      <c r="HZX53"/>
      <c r="HZY53"/>
      <c r="HZZ53"/>
      <c r="IAA53"/>
      <c r="IAB53"/>
      <c r="IAC53"/>
      <c r="IAD53"/>
      <c r="IAE53"/>
      <c r="IAF53"/>
      <c r="IAG53"/>
      <c r="IAH53"/>
      <c r="IAI53"/>
      <c r="IAJ53"/>
      <c r="IAK53"/>
      <c r="IAL53"/>
      <c r="IAM53"/>
      <c r="IAN53"/>
      <c r="IAO53"/>
      <c r="IAP53"/>
      <c r="IAQ53"/>
      <c r="IAR53"/>
      <c r="IAS53"/>
      <c r="IAT53"/>
      <c r="IAU53"/>
      <c r="IAV53"/>
      <c r="IAW53"/>
      <c r="IAX53"/>
      <c r="IAY53"/>
      <c r="IAZ53"/>
      <c r="IBA53"/>
      <c r="IBB53"/>
      <c r="IBC53"/>
      <c r="IBD53"/>
      <c r="IBE53"/>
      <c r="IBF53"/>
      <c r="IBG53"/>
      <c r="IBH53"/>
      <c r="IBI53"/>
      <c r="IBJ53"/>
      <c r="IBK53"/>
      <c r="IBL53"/>
      <c r="IBM53"/>
      <c r="IBN53"/>
      <c r="IBO53"/>
      <c r="IBP53"/>
      <c r="IBQ53"/>
      <c r="IBR53"/>
      <c r="IBS53"/>
      <c r="IBT53"/>
      <c r="IBU53"/>
      <c r="IBV53"/>
      <c r="IBW53"/>
      <c r="IBX53"/>
      <c r="IBY53"/>
      <c r="IBZ53"/>
      <c r="ICA53"/>
      <c r="ICB53"/>
      <c r="ICC53"/>
      <c r="ICD53"/>
      <c r="ICE53"/>
      <c r="ICF53"/>
      <c r="ICG53"/>
      <c r="ICH53"/>
      <c r="ICI53"/>
      <c r="ICJ53"/>
      <c r="ICK53"/>
      <c r="ICL53"/>
      <c r="ICM53"/>
      <c r="ICN53"/>
      <c r="ICO53"/>
      <c r="ICP53"/>
      <c r="ICQ53"/>
      <c r="ICR53"/>
      <c r="ICS53"/>
      <c r="ICT53"/>
      <c r="ICU53"/>
      <c r="ICV53"/>
      <c r="ICW53"/>
      <c r="ICX53"/>
      <c r="ICY53"/>
      <c r="ICZ53"/>
      <c r="IDA53"/>
      <c r="IDB53"/>
      <c r="IDC53"/>
      <c r="IDD53"/>
      <c r="IDE53"/>
      <c r="IDF53"/>
      <c r="IDG53"/>
      <c r="IDH53"/>
      <c r="IDI53"/>
      <c r="IDJ53"/>
      <c r="IDK53"/>
      <c r="IDL53"/>
      <c r="IDM53"/>
      <c r="IDN53"/>
      <c r="IDO53"/>
      <c r="IDP53"/>
      <c r="IDQ53"/>
      <c r="IDR53"/>
      <c r="IDS53"/>
      <c r="IDT53"/>
      <c r="IDU53"/>
      <c r="IDV53"/>
      <c r="IDW53"/>
      <c r="IDX53"/>
      <c r="IDY53"/>
      <c r="IDZ53"/>
      <c r="IEA53"/>
      <c r="IEB53"/>
      <c r="IEC53"/>
      <c r="IED53"/>
      <c r="IEE53"/>
      <c r="IEF53"/>
      <c r="IEG53"/>
      <c r="IEH53"/>
      <c r="IEI53"/>
      <c r="IEJ53"/>
      <c r="IEK53"/>
      <c r="IEL53"/>
      <c r="IEM53"/>
      <c r="IEN53"/>
      <c r="IEO53"/>
      <c r="IEP53"/>
      <c r="IEQ53"/>
      <c r="IER53"/>
      <c r="IES53"/>
      <c r="IET53"/>
      <c r="IEU53"/>
      <c r="IEV53"/>
      <c r="IEW53"/>
      <c r="IEX53"/>
      <c r="IEY53"/>
      <c r="IEZ53"/>
      <c r="IFA53"/>
      <c r="IFB53"/>
      <c r="IFC53"/>
      <c r="IFD53"/>
      <c r="IFE53"/>
      <c r="IFF53"/>
      <c r="IFG53"/>
      <c r="IFH53"/>
      <c r="IFI53"/>
      <c r="IFJ53"/>
      <c r="IFK53"/>
      <c r="IFL53"/>
      <c r="IFM53"/>
      <c r="IFN53"/>
      <c r="IFO53"/>
      <c r="IFP53"/>
      <c r="IFQ53"/>
      <c r="IFR53"/>
      <c r="IFS53"/>
      <c r="IFT53"/>
      <c r="IFU53"/>
      <c r="IFV53"/>
      <c r="IFW53"/>
      <c r="IFX53"/>
      <c r="IFY53"/>
      <c r="IFZ53"/>
      <c r="IGA53"/>
      <c r="IGB53"/>
      <c r="IGC53"/>
      <c r="IGD53"/>
      <c r="IGE53"/>
      <c r="IGF53"/>
      <c r="IGG53"/>
      <c r="IGH53"/>
      <c r="IGI53"/>
      <c r="IGJ53"/>
      <c r="IGK53"/>
      <c r="IGL53"/>
      <c r="IGM53"/>
      <c r="IGN53"/>
      <c r="IGO53"/>
      <c r="IGP53"/>
      <c r="IGQ53"/>
      <c r="IGR53"/>
      <c r="IGS53"/>
      <c r="IGT53"/>
      <c r="IGU53"/>
      <c r="IGV53"/>
      <c r="IGW53"/>
      <c r="IGX53"/>
      <c r="IGY53"/>
      <c r="IGZ53"/>
      <c r="IHA53"/>
      <c r="IHB53"/>
      <c r="IHC53"/>
      <c r="IHD53"/>
      <c r="IHE53"/>
      <c r="IHF53"/>
      <c r="IHG53"/>
      <c r="IHH53"/>
      <c r="IHI53"/>
      <c r="IHJ53"/>
      <c r="IHK53"/>
      <c r="IHL53"/>
      <c r="IHM53"/>
      <c r="IHN53"/>
      <c r="IHO53"/>
      <c r="IHP53"/>
      <c r="IHQ53"/>
      <c r="IHR53"/>
      <c r="IHS53"/>
      <c r="IHT53"/>
      <c r="IHU53"/>
      <c r="IHV53"/>
      <c r="IHW53"/>
      <c r="IHX53"/>
      <c r="IHY53"/>
      <c r="IHZ53"/>
      <c r="IIA53"/>
      <c r="IIB53"/>
      <c r="IIC53"/>
      <c r="IID53"/>
      <c r="IIE53"/>
      <c r="IIF53"/>
      <c r="IIG53"/>
      <c r="IIH53"/>
      <c r="III53"/>
      <c r="IIJ53"/>
      <c r="IIK53"/>
      <c r="IIL53"/>
      <c r="IIM53"/>
      <c r="IIN53"/>
      <c r="IIO53"/>
      <c r="IIP53"/>
      <c r="IIQ53"/>
      <c r="IIR53"/>
      <c r="IIS53"/>
      <c r="IIT53"/>
      <c r="IIU53"/>
      <c r="IIV53"/>
      <c r="IIW53"/>
      <c r="IIX53"/>
      <c r="IIY53"/>
      <c r="IIZ53"/>
      <c r="IJA53"/>
      <c r="IJB53"/>
      <c r="IJC53"/>
      <c r="IJD53"/>
      <c r="IJE53"/>
      <c r="IJF53"/>
      <c r="IJG53"/>
      <c r="IJH53"/>
      <c r="IJI53"/>
      <c r="IJJ53"/>
      <c r="IJK53"/>
      <c r="IJL53"/>
      <c r="IJM53"/>
      <c r="IJN53"/>
      <c r="IJO53"/>
      <c r="IJP53"/>
      <c r="IJQ53"/>
      <c r="IJR53"/>
      <c r="IJS53"/>
      <c r="IJT53"/>
      <c r="IJU53"/>
      <c r="IJV53"/>
      <c r="IJW53"/>
      <c r="IJX53"/>
      <c r="IJY53"/>
      <c r="IJZ53"/>
      <c r="IKA53"/>
      <c r="IKB53"/>
      <c r="IKC53"/>
      <c r="IKD53"/>
      <c r="IKE53"/>
      <c r="IKF53"/>
      <c r="IKG53"/>
      <c r="IKH53"/>
      <c r="IKI53"/>
      <c r="IKJ53"/>
      <c r="IKK53"/>
      <c r="IKL53"/>
      <c r="IKM53"/>
      <c r="IKN53"/>
      <c r="IKO53"/>
      <c r="IKP53"/>
      <c r="IKQ53"/>
      <c r="IKR53"/>
      <c r="IKS53"/>
      <c r="IKT53"/>
      <c r="IKU53"/>
      <c r="IKV53"/>
      <c r="IKW53"/>
      <c r="IKX53"/>
      <c r="IKY53"/>
      <c r="IKZ53"/>
      <c r="ILA53"/>
      <c r="ILB53"/>
      <c r="ILC53"/>
      <c r="ILD53"/>
      <c r="ILE53"/>
      <c r="ILF53"/>
      <c r="ILG53"/>
      <c r="ILH53"/>
      <c r="ILI53"/>
      <c r="ILJ53"/>
      <c r="ILK53"/>
      <c r="ILL53"/>
      <c r="ILM53"/>
      <c r="ILN53"/>
      <c r="ILO53"/>
      <c r="ILP53"/>
      <c r="ILQ53"/>
      <c r="ILR53"/>
      <c r="ILS53"/>
      <c r="ILT53"/>
      <c r="ILU53"/>
      <c r="ILV53"/>
      <c r="ILW53"/>
      <c r="ILX53"/>
      <c r="ILY53"/>
      <c r="ILZ53"/>
      <c r="IMA53"/>
      <c r="IMB53"/>
      <c r="IMC53"/>
      <c r="IMD53"/>
      <c r="IME53"/>
      <c r="IMF53"/>
      <c r="IMG53"/>
      <c r="IMH53"/>
      <c r="IMI53"/>
      <c r="IMJ53"/>
      <c r="IMK53"/>
      <c r="IML53"/>
      <c r="IMM53"/>
      <c r="IMN53"/>
      <c r="IMO53"/>
      <c r="IMP53"/>
      <c r="IMQ53"/>
      <c r="IMR53"/>
      <c r="IMS53"/>
      <c r="IMT53"/>
      <c r="IMU53"/>
      <c r="IMV53"/>
      <c r="IMW53"/>
      <c r="IMX53"/>
      <c r="IMY53"/>
      <c r="IMZ53"/>
      <c r="INA53"/>
      <c r="INB53"/>
      <c r="INC53"/>
      <c r="IND53"/>
      <c r="INE53"/>
      <c r="INF53"/>
      <c r="ING53"/>
      <c r="INH53"/>
      <c r="INI53"/>
      <c r="INJ53"/>
      <c r="INK53"/>
      <c r="INL53"/>
      <c r="INM53"/>
      <c r="INN53"/>
      <c r="INO53"/>
      <c r="INP53"/>
      <c r="INQ53"/>
      <c r="INR53"/>
      <c r="INS53"/>
      <c r="INT53"/>
      <c r="INU53"/>
      <c r="INV53"/>
      <c r="INW53"/>
      <c r="INX53"/>
      <c r="INY53"/>
      <c r="INZ53"/>
      <c r="IOA53"/>
      <c r="IOB53"/>
      <c r="IOC53"/>
      <c r="IOD53"/>
      <c r="IOE53"/>
      <c r="IOF53"/>
      <c r="IOG53"/>
      <c r="IOH53"/>
      <c r="IOI53"/>
      <c r="IOJ53"/>
      <c r="IOK53"/>
      <c r="IOL53"/>
      <c r="IOM53"/>
      <c r="ION53"/>
      <c r="IOO53"/>
      <c r="IOP53"/>
      <c r="IOQ53"/>
      <c r="IOR53"/>
      <c r="IOS53"/>
      <c r="IOT53"/>
      <c r="IOU53"/>
      <c r="IOV53"/>
      <c r="IOW53"/>
      <c r="IOX53"/>
      <c r="IOY53"/>
      <c r="IOZ53"/>
      <c r="IPA53"/>
      <c r="IPB53"/>
      <c r="IPC53"/>
      <c r="IPD53"/>
      <c r="IPE53"/>
      <c r="IPF53"/>
      <c r="IPG53"/>
      <c r="IPH53"/>
      <c r="IPI53"/>
      <c r="IPJ53"/>
      <c r="IPK53"/>
      <c r="IPL53"/>
      <c r="IPM53"/>
      <c r="IPN53"/>
      <c r="IPO53"/>
      <c r="IPP53"/>
      <c r="IPQ53"/>
      <c r="IPR53"/>
      <c r="IPS53"/>
      <c r="IPT53"/>
      <c r="IPU53"/>
      <c r="IPV53"/>
      <c r="IPW53"/>
      <c r="IPX53"/>
      <c r="IPY53"/>
      <c r="IPZ53"/>
      <c r="IQA53"/>
      <c r="IQB53"/>
      <c r="IQC53"/>
      <c r="IQD53"/>
      <c r="IQE53"/>
      <c r="IQF53"/>
      <c r="IQG53"/>
      <c r="IQH53"/>
      <c r="IQI53"/>
      <c r="IQJ53"/>
      <c r="IQK53"/>
      <c r="IQL53"/>
      <c r="IQM53"/>
      <c r="IQN53"/>
      <c r="IQO53"/>
      <c r="IQP53"/>
      <c r="IQQ53"/>
      <c r="IQR53"/>
      <c r="IQS53"/>
      <c r="IQT53"/>
      <c r="IQU53"/>
      <c r="IQV53"/>
      <c r="IQW53"/>
      <c r="IQX53"/>
      <c r="IQY53"/>
      <c r="IQZ53"/>
      <c r="IRA53"/>
      <c r="IRB53"/>
      <c r="IRC53"/>
      <c r="IRD53"/>
      <c r="IRE53"/>
      <c r="IRF53"/>
      <c r="IRG53"/>
      <c r="IRH53"/>
      <c r="IRI53"/>
      <c r="IRJ53"/>
      <c r="IRK53"/>
      <c r="IRL53"/>
      <c r="IRM53"/>
      <c r="IRN53"/>
      <c r="IRO53"/>
      <c r="IRP53"/>
      <c r="IRQ53"/>
      <c r="IRR53"/>
      <c r="IRS53"/>
      <c r="IRT53"/>
      <c r="IRU53"/>
      <c r="IRV53"/>
      <c r="IRW53"/>
      <c r="IRX53"/>
      <c r="IRY53"/>
      <c r="IRZ53"/>
      <c r="ISA53"/>
      <c r="ISB53"/>
      <c r="ISC53"/>
      <c r="ISD53"/>
      <c r="ISE53"/>
      <c r="ISF53"/>
      <c r="ISG53"/>
      <c r="ISH53"/>
      <c r="ISI53"/>
      <c r="ISJ53"/>
      <c r="ISK53"/>
      <c r="ISL53"/>
      <c r="ISM53"/>
      <c r="ISN53"/>
      <c r="ISO53"/>
      <c r="ISP53"/>
      <c r="ISQ53"/>
      <c r="ISR53"/>
      <c r="ISS53"/>
      <c r="IST53"/>
      <c r="ISU53"/>
      <c r="ISV53"/>
      <c r="ISW53"/>
      <c r="ISX53"/>
      <c r="ISY53"/>
      <c r="ISZ53"/>
      <c r="ITA53"/>
      <c r="ITB53"/>
      <c r="ITC53"/>
      <c r="ITD53"/>
      <c r="ITE53"/>
      <c r="ITF53"/>
      <c r="ITG53"/>
      <c r="ITH53"/>
      <c r="ITI53"/>
      <c r="ITJ53"/>
      <c r="ITK53"/>
      <c r="ITL53"/>
      <c r="ITM53"/>
      <c r="ITN53"/>
      <c r="ITO53"/>
      <c r="ITP53"/>
      <c r="ITQ53"/>
      <c r="ITR53"/>
      <c r="ITS53"/>
      <c r="ITT53"/>
      <c r="ITU53"/>
      <c r="ITV53"/>
      <c r="ITW53"/>
      <c r="ITX53"/>
      <c r="ITY53"/>
      <c r="ITZ53"/>
      <c r="IUA53"/>
      <c r="IUB53"/>
      <c r="IUC53"/>
      <c r="IUD53"/>
      <c r="IUE53"/>
      <c r="IUF53"/>
      <c r="IUG53"/>
      <c r="IUH53"/>
      <c r="IUI53"/>
      <c r="IUJ53"/>
      <c r="IUK53"/>
      <c r="IUL53"/>
      <c r="IUM53"/>
      <c r="IUN53"/>
      <c r="IUO53"/>
      <c r="IUP53"/>
      <c r="IUQ53"/>
      <c r="IUR53"/>
      <c r="IUS53"/>
      <c r="IUT53"/>
      <c r="IUU53"/>
      <c r="IUV53"/>
      <c r="IUW53"/>
      <c r="IUX53"/>
      <c r="IUY53"/>
      <c r="IUZ53"/>
      <c r="IVA53"/>
      <c r="IVB53"/>
      <c r="IVC53"/>
      <c r="IVD53"/>
      <c r="IVE53"/>
      <c r="IVF53"/>
      <c r="IVG53"/>
      <c r="IVH53"/>
      <c r="IVI53"/>
      <c r="IVJ53"/>
      <c r="IVK53"/>
      <c r="IVL53"/>
      <c r="IVM53"/>
      <c r="IVN53"/>
      <c r="IVO53"/>
      <c r="IVP53"/>
      <c r="IVQ53"/>
      <c r="IVR53"/>
      <c r="IVS53"/>
      <c r="IVT53"/>
      <c r="IVU53"/>
      <c r="IVV53"/>
      <c r="IVW53"/>
      <c r="IVX53"/>
      <c r="IVY53"/>
      <c r="IVZ53"/>
      <c r="IWA53"/>
      <c r="IWB53"/>
      <c r="IWC53"/>
      <c r="IWD53"/>
      <c r="IWE53"/>
      <c r="IWF53"/>
      <c r="IWG53"/>
      <c r="IWH53"/>
      <c r="IWI53"/>
      <c r="IWJ53"/>
      <c r="IWK53"/>
      <c r="IWL53"/>
      <c r="IWM53"/>
      <c r="IWN53"/>
      <c r="IWO53"/>
      <c r="IWP53"/>
      <c r="IWQ53"/>
      <c r="IWR53"/>
      <c r="IWS53"/>
      <c r="IWT53"/>
      <c r="IWU53"/>
      <c r="IWV53"/>
      <c r="IWW53"/>
      <c r="IWX53"/>
      <c r="IWY53"/>
      <c r="IWZ53"/>
      <c r="IXA53"/>
      <c r="IXB53"/>
      <c r="IXC53"/>
      <c r="IXD53"/>
      <c r="IXE53"/>
      <c r="IXF53"/>
      <c r="IXG53"/>
      <c r="IXH53"/>
      <c r="IXI53"/>
      <c r="IXJ53"/>
      <c r="IXK53"/>
      <c r="IXL53"/>
      <c r="IXM53"/>
      <c r="IXN53"/>
      <c r="IXO53"/>
      <c r="IXP53"/>
      <c r="IXQ53"/>
      <c r="IXR53"/>
      <c r="IXS53"/>
      <c r="IXT53"/>
      <c r="IXU53"/>
      <c r="IXV53"/>
      <c r="IXW53"/>
      <c r="IXX53"/>
      <c r="IXY53"/>
      <c r="IXZ53"/>
      <c r="IYA53"/>
      <c r="IYB53"/>
      <c r="IYC53"/>
      <c r="IYD53"/>
      <c r="IYE53"/>
      <c r="IYF53"/>
      <c r="IYG53"/>
      <c r="IYH53"/>
      <c r="IYI53"/>
      <c r="IYJ53"/>
      <c r="IYK53"/>
      <c r="IYL53"/>
      <c r="IYM53"/>
      <c r="IYN53"/>
      <c r="IYO53"/>
      <c r="IYP53"/>
      <c r="IYQ53"/>
      <c r="IYR53"/>
      <c r="IYS53"/>
      <c r="IYT53"/>
      <c r="IYU53"/>
      <c r="IYV53"/>
      <c r="IYW53"/>
      <c r="IYX53"/>
      <c r="IYY53"/>
      <c r="IYZ53"/>
      <c r="IZA53"/>
      <c r="IZB53"/>
      <c r="IZC53"/>
      <c r="IZD53"/>
      <c r="IZE53"/>
      <c r="IZF53"/>
      <c r="IZG53"/>
      <c r="IZH53"/>
      <c r="IZI53"/>
      <c r="IZJ53"/>
      <c r="IZK53"/>
      <c r="IZL53"/>
      <c r="IZM53"/>
      <c r="IZN53"/>
      <c r="IZO53"/>
      <c r="IZP53"/>
      <c r="IZQ53"/>
      <c r="IZR53"/>
      <c r="IZS53"/>
      <c r="IZT53"/>
      <c r="IZU53"/>
      <c r="IZV53"/>
      <c r="IZW53"/>
      <c r="IZX53"/>
      <c r="IZY53"/>
      <c r="IZZ53"/>
      <c r="JAA53"/>
      <c r="JAB53"/>
      <c r="JAC53"/>
      <c r="JAD53"/>
      <c r="JAE53"/>
      <c r="JAF53"/>
      <c r="JAG53"/>
      <c r="JAH53"/>
      <c r="JAI53"/>
      <c r="JAJ53"/>
      <c r="JAK53"/>
      <c r="JAL53"/>
      <c r="JAM53"/>
      <c r="JAN53"/>
      <c r="JAO53"/>
      <c r="JAP53"/>
      <c r="JAQ53"/>
      <c r="JAR53"/>
      <c r="JAS53"/>
      <c r="JAT53"/>
      <c r="JAU53"/>
      <c r="JAV53"/>
      <c r="JAW53"/>
      <c r="JAX53"/>
      <c r="JAY53"/>
      <c r="JAZ53"/>
      <c r="JBA53"/>
      <c r="JBB53"/>
      <c r="JBC53"/>
      <c r="JBD53"/>
      <c r="JBE53"/>
      <c r="JBF53"/>
      <c r="JBG53"/>
      <c r="JBH53"/>
      <c r="JBI53"/>
      <c r="JBJ53"/>
      <c r="JBK53"/>
      <c r="JBL53"/>
      <c r="JBM53"/>
      <c r="JBN53"/>
      <c r="JBO53"/>
      <c r="JBP53"/>
      <c r="JBQ53"/>
      <c r="JBR53"/>
      <c r="JBS53"/>
      <c r="JBT53"/>
      <c r="JBU53"/>
      <c r="JBV53"/>
      <c r="JBW53"/>
      <c r="JBX53"/>
      <c r="JBY53"/>
      <c r="JBZ53"/>
      <c r="JCA53"/>
      <c r="JCB53"/>
      <c r="JCC53"/>
      <c r="JCD53"/>
      <c r="JCE53"/>
      <c r="JCF53"/>
      <c r="JCG53"/>
      <c r="JCH53"/>
      <c r="JCI53"/>
      <c r="JCJ53"/>
      <c r="JCK53"/>
      <c r="JCL53"/>
      <c r="JCM53"/>
      <c r="JCN53"/>
      <c r="JCO53"/>
      <c r="JCP53"/>
      <c r="JCQ53"/>
      <c r="JCR53"/>
      <c r="JCS53"/>
      <c r="JCT53"/>
      <c r="JCU53"/>
      <c r="JCV53"/>
      <c r="JCW53"/>
      <c r="JCX53"/>
      <c r="JCY53"/>
      <c r="JCZ53"/>
      <c r="JDA53"/>
      <c r="JDB53"/>
      <c r="JDC53"/>
      <c r="JDD53"/>
      <c r="JDE53"/>
      <c r="JDF53"/>
      <c r="JDG53"/>
      <c r="JDH53"/>
      <c r="JDI53"/>
      <c r="JDJ53"/>
      <c r="JDK53"/>
      <c r="JDL53"/>
      <c r="JDM53"/>
      <c r="JDN53"/>
      <c r="JDO53"/>
      <c r="JDP53"/>
      <c r="JDQ53"/>
      <c r="JDR53"/>
      <c r="JDS53"/>
      <c r="JDT53"/>
      <c r="JDU53"/>
      <c r="JDV53"/>
      <c r="JDW53"/>
      <c r="JDX53"/>
      <c r="JDY53"/>
      <c r="JDZ53"/>
      <c r="JEA53"/>
      <c r="JEB53"/>
      <c r="JEC53"/>
      <c r="JED53"/>
      <c r="JEE53"/>
      <c r="JEF53"/>
      <c r="JEG53"/>
      <c r="JEH53"/>
      <c r="JEI53"/>
      <c r="JEJ53"/>
      <c r="JEK53"/>
      <c r="JEL53"/>
      <c r="JEM53"/>
      <c r="JEN53"/>
      <c r="JEO53"/>
      <c r="JEP53"/>
      <c r="JEQ53"/>
      <c r="JER53"/>
      <c r="JES53"/>
      <c r="JET53"/>
      <c r="JEU53"/>
      <c r="JEV53"/>
      <c r="JEW53"/>
      <c r="JEX53"/>
      <c r="JEY53"/>
      <c r="JEZ53"/>
      <c r="JFA53"/>
      <c r="JFB53"/>
      <c r="JFC53"/>
      <c r="JFD53"/>
      <c r="JFE53"/>
      <c r="JFF53"/>
      <c r="JFG53"/>
      <c r="JFH53"/>
      <c r="JFI53"/>
      <c r="JFJ53"/>
      <c r="JFK53"/>
      <c r="JFL53"/>
      <c r="JFM53"/>
      <c r="JFN53"/>
      <c r="JFO53"/>
      <c r="JFP53"/>
      <c r="JFQ53"/>
      <c r="JFR53"/>
      <c r="JFS53"/>
      <c r="JFT53"/>
      <c r="JFU53"/>
      <c r="JFV53"/>
      <c r="JFW53"/>
      <c r="JFX53"/>
      <c r="JFY53"/>
      <c r="JFZ53"/>
      <c r="JGA53"/>
      <c r="JGB53"/>
      <c r="JGC53"/>
      <c r="JGD53"/>
      <c r="JGE53"/>
      <c r="JGF53"/>
      <c r="JGG53"/>
      <c r="JGH53"/>
      <c r="JGI53"/>
      <c r="JGJ53"/>
      <c r="JGK53"/>
      <c r="JGL53"/>
      <c r="JGM53"/>
      <c r="JGN53"/>
      <c r="JGO53"/>
      <c r="JGP53"/>
      <c r="JGQ53"/>
      <c r="JGR53"/>
      <c r="JGS53"/>
      <c r="JGT53"/>
      <c r="JGU53"/>
      <c r="JGV53"/>
      <c r="JGW53"/>
      <c r="JGX53"/>
      <c r="JGY53"/>
      <c r="JGZ53"/>
      <c r="JHA53"/>
      <c r="JHB53"/>
      <c r="JHC53"/>
      <c r="JHD53"/>
      <c r="JHE53"/>
      <c r="JHF53"/>
      <c r="JHG53"/>
      <c r="JHH53"/>
      <c r="JHI53"/>
      <c r="JHJ53"/>
      <c r="JHK53"/>
      <c r="JHL53"/>
      <c r="JHM53"/>
      <c r="JHN53"/>
      <c r="JHO53"/>
      <c r="JHP53"/>
      <c r="JHQ53"/>
      <c r="JHR53"/>
      <c r="JHS53"/>
      <c r="JHT53"/>
      <c r="JHU53"/>
      <c r="JHV53"/>
      <c r="JHW53"/>
      <c r="JHX53"/>
      <c r="JHY53"/>
      <c r="JHZ53"/>
      <c r="JIA53"/>
      <c r="JIB53"/>
      <c r="JIC53"/>
      <c r="JID53"/>
      <c r="JIE53"/>
      <c r="JIF53"/>
      <c r="JIG53"/>
      <c r="JIH53"/>
      <c r="JII53"/>
      <c r="JIJ53"/>
      <c r="JIK53"/>
      <c r="JIL53"/>
      <c r="JIM53"/>
      <c r="JIN53"/>
      <c r="JIO53"/>
      <c r="JIP53"/>
      <c r="JIQ53"/>
      <c r="JIR53"/>
      <c r="JIS53"/>
      <c r="JIT53"/>
      <c r="JIU53"/>
      <c r="JIV53"/>
      <c r="JIW53"/>
      <c r="JIX53"/>
      <c r="JIY53"/>
      <c r="JIZ53"/>
      <c r="JJA53"/>
      <c r="JJB53"/>
      <c r="JJC53"/>
      <c r="JJD53"/>
      <c r="JJE53"/>
      <c r="JJF53"/>
      <c r="JJG53"/>
      <c r="JJH53"/>
      <c r="JJI53"/>
      <c r="JJJ53"/>
      <c r="JJK53"/>
      <c r="JJL53"/>
      <c r="JJM53"/>
      <c r="JJN53"/>
      <c r="JJO53"/>
      <c r="JJP53"/>
      <c r="JJQ53"/>
      <c r="JJR53"/>
      <c r="JJS53"/>
      <c r="JJT53"/>
      <c r="JJU53"/>
      <c r="JJV53"/>
      <c r="JJW53"/>
      <c r="JJX53"/>
      <c r="JJY53"/>
      <c r="JJZ53"/>
      <c r="JKA53"/>
      <c r="JKB53"/>
      <c r="JKC53"/>
      <c r="JKD53"/>
      <c r="JKE53"/>
      <c r="JKF53"/>
      <c r="JKG53"/>
      <c r="JKH53"/>
      <c r="JKI53"/>
      <c r="JKJ53"/>
      <c r="JKK53"/>
      <c r="JKL53"/>
      <c r="JKM53"/>
      <c r="JKN53"/>
      <c r="JKO53"/>
      <c r="JKP53"/>
      <c r="JKQ53"/>
      <c r="JKR53"/>
      <c r="JKS53"/>
      <c r="JKT53"/>
      <c r="JKU53"/>
      <c r="JKV53"/>
      <c r="JKW53"/>
      <c r="JKX53"/>
      <c r="JKY53"/>
      <c r="JKZ53"/>
      <c r="JLA53"/>
      <c r="JLB53"/>
      <c r="JLC53"/>
      <c r="JLD53"/>
      <c r="JLE53"/>
      <c r="JLF53"/>
      <c r="JLG53"/>
      <c r="JLH53"/>
      <c r="JLI53"/>
      <c r="JLJ53"/>
      <c r="JLK53"/>
      <c r="JLL53"/>
      <c r="JLM53"/>
      <c r="JLN53"/>
      <c r="JLO53"/>
      <c r="JLP53"/>
      <c r="JLQ53"/>
      <c r="JLR53"/>
      <c r="JLS53"/>
      <c r="JLT53"/>
      <c r="JLU53"/>
      <c r="JLV53"/>
      <c r="JLW53"/>
      <c r="JLX53"/>
      <c r="JLY53"/>
      <c r="JLZ53"/>
      <c r="JMA53"/>
      <c r="JMB53"/>
      <c r="JMC53"/>
      <c r="JMD53"/>
      <c r="JME53"/>
      <c r="JMF53"/>
      <c r="JMG53"/>
      <c r="JMH53"/>
      <c r="JMI53"/>
      <c r="JMJ53"/>
      <c r="JMK53"/>
      <c r="JML53"/>
      <c r="JMM53"/>
      <c r="JMN53"/>
      <c r="JMO53"/>
      <c r="JMP53"/>
      <c r="JMQ53"/>
      <c r="JMR53"/>
      <c r="JMS53"/>
      <c r="JMT53"/>
      <c r="JMU53"/>
      <c r="JMV53"/>
      <c r="JMW53"/>
      <c r="JMX53"/>
      <c r="JMY53"/>
      <c r="JMZ53"/>
      <c r="JNA53"/>
      <c r="JNB53"/>
      <c r="JNC53"/>
      <c r="JND53"/>
      <c r="JNE53"/>
      <c r="JNF53"/>
      <c r="JNG53"/>
      <c r="JNH53"/>
      <c r="JNI53"/>
      <c r="JNJ53"/>
      <c r="JNK53"/>
      <c r="JNL53"/>
      <c r="JNM53"/>
      <c r="JNN53"/>
      <c r="JNO53"/>
      <c r="JNP53"/>
      <c r="JNQ53"/>
      <c r="JNR53"/>
      <c r="JNS53"/>
      <c r="JNT53"/>
      <c r="JNU53"/>
      <c r="JNV53"/>
      <c r="JNW53"/>
      <c r="JNX53"/>
      <c r="JNY53"/>
      <c r="JNZ53"/>
      <c r="JOA53"/>
      <c r="JOB53"/>
      <c r="JOC53"/>
      <c r="JOD53"/>
      <c r="JOE53"/>
      <c r="JOF53"/>
      <c r="JOG53"/>
      <c r="JOH53"/>
      <c r="JOI53"/>
      <c r="JOJ53"/>
      <c r="JOK53"/>
      <c r="JOL53"/>
      <c r="JOM53"/>
      <c r="JON53"/>
      <c r="JOO53"/>
      <c r="JOP53"/>
      <c r="JOQ53"/>
      <c r="JOR53"/>
      <c r="JOS53"/>
      <c r="JOT53"/>
      <c r="JOU53"/>
      <c r="JOV53"/>
      <c r="JOW53"/>
      <c r="JOX53"/>
      <c r="JOY53"/>
      <c r="JOZ53"/>
      <c r="JPA53"/>
      <c r="JPB53"/>
      <c r="JPC53"/>
      <c r="JPD53"/>
      <c r="JPE53"/>
      <c r="JPF53"/>
      <c r="JPG53"/>
      <c r="JPH53"/>
      <c r="JPI53"/>
      <c r="JPJ53"/>
      <c r="JPK53"/>
      <c r="JPL53"/>
      <c r="JPM53"/>
      <c r="JPN53"/>
      <c r="JPO53"/>
      <c r="JPP53"/>
      <c r="JPQ53"/>
      <c r="JPR53"/>
      <c r="JPS53"/>
      <c r="JPT53"/>
      <c r="JPU53"/>
      <c r="JPV53"/>
      <c r="JPW53"/>
      <c r="JPX53"/>
      <c r="JPY53"/>
      <c r="JPZ53"/>
      <c r="JQA53"/>
      <c r="JQB53"/>
      <c r="JQC53"/>
      <c r="JQD53"/>
      <c r="JQE53"/>
      <c r="JQF53"/>
      <c r="JQG53"/>
      <c r="JQH53"/>
      <c r="JQI53"/>
      <c r="JQJ53"/>
      <c r="JQK53"/>
      <c r="JQL53"/>
      <c r="JQM53"/>
      <c r="JQN53"/>
      <c r="JQO53"/>
      <c r="JQP53"/>
      <c r="JQQ53"/>
      <c r="JQR53"/>
      <c r="JQS53"/>
      <c r="JQT53"/>
      <c r="JQU53"/>
      <c r="JQV53"/>
      <c r="JQW53"/>
      <c r="JQX53"/>
      <c r="JQY53"/>
      <c r="JQZ53"/>
      <c r="JRA53"/>
      <c r="JRB53"/>
      <c r="JRC53"/>
      <c r="JRD53"/>
      <c r="JRE53"/>
      <c r="JRF53"/>
      <c r="JRG53"/>
      <c r="JRH53"/>
      <c r="JRI53"/>
      <c r="JRJ53"/>
      <c r="JRK53"/>
      <c r="JRL53"/>
      <c r="JRM53"/>
      <c r="JRN53"/>
      <c r="JRO53"/>
      <c r="JRP53"/>
      <c r="JRQ53"/>
      <c r="JRR53"/>
      <c r="JRS53"/>
      <c r="JRT53"/>
      <c r="JRU53"/>
      <c r="JRV53"/>
      <c r="JRW53"/>
      <c r="JRX53"/>
      <c r="JRY53"/>
      <c r="JRZ53"/>
      <c r="JSA53"/>
      <c r="JSB53"/>
      <c r="JSC53"/>
      <c r="JSD53"/>
      <c r="JSE53"/>
      <c r="JSF53"/>
      <c r="JSG53"/>
      <c r="JSH53"/>
      <c r="JSI53"/>
      <c r="JSJ53"/>
      <c r="JSK53"/>
      <c r="JSL53"/>
      <c r="JSM53"/>
      <c r="JSN53"/>
      <c r="JSO53"/>
      <c r="JSP53"/>
      <c r="JSQ53"/>
      <c r="JSR53"/>
      <c r="JSS53"/>
      <c r="JST53"/>
      <c r="JSU53"/>
      <c r="JSV53"/>
      <c r="JSW53"/>
      <c r="JSX53"/>
      <c r="JSY53"/>
      <c r="JSZ53"/>
      <c r="JTA53"/>
      <c r="JTB53"/>
      <c r="JTC53"/>
      <c r="JTD53"/>
      <c r="JTE53"/>
      <c r="JTF53"/>
      <c r="JTG53"/>
      <c r="JTH53"/>
      <c r="JTI53"/>
      <c r="JTJ53"/>
      <c r="JTK53"/>
      <c r="JTL53"/>
      <c r="JTM53"/>
      <c r="JTN53"/>
      <c r="JTO53"/>
      <c r="JTP53"/>
      <c r="JTQ53"/>
      <c r="JTR53"/>
      <c r="JTS53"/>
      <c r="JTT53"/>
      <c r="JTU53"/>
      <c r="JTV53"/>
      <c r="JTW53"/>
      <c r="JTX53"/>
      <c r="JTY53"/>
      <c r="JTZ53"/>
      <c r="JUA53"/>
      <c r="JUB53"/>
      <c r="JUC53"/>
      <c r="JUD53"/>
      <c r="JUE53"/>
      <c r="JUF53"/>
      <c r="JUG53"/>
      <c r="JUH53"/>
      <c r="JUI53"/>
      <c r="JUJ53"/>
      <c r="JUK53"/>
      <c r="JUL53"/>
      <c r="JUM53"/>
      <c r="JUN53"/>
      <c r="JUO53"/>
      <c r="JUP53"/>
      <c r="JUQ53"/>
      <c r="JUR53"/>
      <c r="JUS53"/>
      <c r="JUT53"/>
      <c r="JUU53"/>
      <c r="JUV53"/>
      <c r="JUW53"/>
      <c r="JUX53"/>
      <c r="JUY53"/>
      <c r="JUZ53"/>
      <c r="JVA53"/>
      <c r="JVB53"/>
      <c r="JVC53"/>
      <c r="JVD53"/>
      <c r="JVE53"/>
      <c r="JVF53"/>
      <c r="JVG53"/>
      <c r="JVH53"/>
      <c r="JVI53"/>
      <c r="JVJ53"/>
      <c r="JVK53"/>
      <c r="JVL53"/>
      <c r="JVM53"/>
      <c r="JVN53"/>
      <c r="JVO53"/>
      <c r="JVP53"/>
      <c r="JVQ53"/>
      <c r="JVR53"/>
      <c r="JVS53"/>
      <c r="JVT53"/>
      <c r="JVU53"/>
      <c r="JVV53"/>
      <c r="JVW53"/>
      <c r="JVX53"/>
      <c r="JVY53"/>
      <c r="JVZ53"/>
      <c r="JWA53"/>
      <c r="JWB53"/>
      <c r="JWC53"/>
      <c r="JWD53"/>
      <c r="JWE53"/>
      <c r="JWF53"/>
      <c r="JWG53"/>
      <c r="JWH53"/>
      <c r="JWI53"/>
      <c r="JWJ53"/>
      <c r="JWK53"/>
      <c r="JWL53"/>
      <c r="JWM53"/>
      <c r="JWN53"/>
      <c r="JWO53"/>
      <c r="JWP53"/>
      <c r="JWQ53"/>
      <c r="JWR53"/>
      <c r="JWS53"/>
      <c r="JWT53"/>
      <c r="JWU53"/>
      <c r="JWV53"/>
      <c r="JWW53"/>
      <c r="JWX53"/>
      <c r="JWY53"/>
      <c r="JWZ53"/>
      <c r="JXA53"/>
      <c r="JXB53"/>
      <c r="JXC53"/>
      <c r="JXD53"/>
      <c r="JXE53"/>
      <c r="JXF53"/>
      <c r="JXG53"/>
      <c r="JXH53"/>
      <c r="JXI53"/>
      <c r="JXJ53"/>
      <c r="JXK53"/>
      <c r="JXL53"/>
      <c r="JXM53"/>
      <c r="JXN53"/>
      <c r="JXO53"/>
      <c r="JXP53"/>
      <c r="JXQ53"/>
      <c r="JXR53"/>
      <c r="JXS53"/>
      <c r="JXT53"/>
      <c r="JXU53"/>
      <c r="JXV53"/>
      <c r="JXW53"/>
      <c r="JXX53"/>
      <c r="JXY53"/>
      <c r="JXZ53"/>
      <c r="JYA53"/>
      <c r="JYB53"/>
      <c r="JYC53"/>
      <c r="JYD53"/>
      <c r="JYE53"/>
      <c r="JYF53"/>
      <c r="JYG53"/>
      <c r="JYH53"/>
      <c r="JYI53"/>
      <c r="JYJ53"/>
      <c r="JYK53"/>
      <c r="JYL53"/>
      <c r="JYM53"/>
      <c r="JYN53"/>
      <c r="JYO53"/>
      <c r="JYP53"/>
      <c r="JYQ53"/>
      <c r="JYR53"/>
      <c r="JYS53"/>
      <c r="JYT53"/>
      <c r="JYU53"/>
      <c r="JYV53"/>
      <c r="JYW53"/>
      <c r="JYX53"/>
      <c r="JYY53"/>
      <c r="JYZ53"/>
      <c r="JZA53"/>
      <c r="JZB53"/>
      <c r="JZC53"/>
      <c r="JZD53"/>
      <c r="JZE53"/>
      <c r="JZF53"/>
      <c r="JZG53"/>
      <c r="JZH53"/>
      <c r="JZI53"/>
      <c r="JZJ53"/>
      <c r="JZK53"/>
      <c r="JZL53"/>
      <c r="JZM53"/>
      <c r="JZN53"/>
      <c r="JZO53"/>
      <c r="JZP53"/>
      <c r="JZQ53"/>
      <c r="JZR53"/>
      <c r="JZS53"/>
      <c r="JZT53"/>
      <c r="JZU53"/>
      <c r="JZV53"/>
      <c r="JZW53"/>
      <c r="JZX53"/>
      <c r="JZY53"/>
      <c r="JZZ53"/>
      <c r="KAA53"/>
      <c r="KAB53"/>
      <c r="KAC53"/>
      <c r="KAD53"/>
      <c r="KAE53"/>
      <c r="KAF53"/>
      <c r="KAG53"/>
      <c r="KAH53"/>
      <c r="KAI53"/>
      <c r="KAJ53"/>
      <c r="KAK53"/>
      <c r="KAL53"/>
      <c r="KAM53"/>
      <c r="KAN53"/>
      <c r="KAO53"/>
      <c r="KAP53"/>
      <c r="KAQ53"/>
      <c r="KAR53"/>
      <c r="KAS53"/>
      <c r="KAT53"/>
      <c r="KAU53"/>
      <c r="KAV53"/>
      <c r="KAW53"/>
      <c r="KAX53"/>
      <c r="KAY53"/>
      <c r="KAZ53"/>
      <c r="KBA53"/>
      <c r="KBB53"/>
      <c r="KBC53"/>
      <c r="KBD53"/>
      <c r="KBE53"/>
      <c r="KBF53"/>
      <c r="KBG53"/>
      <c r="KBH53"/>
      <c r="KBI53"/>
      <c r="KBJ53"/>
      <c r="KBK53"/>
      <c r="KBL53"/>
      <c r="KBM53"/>
      <c r="KBN53"/>
      <c r="KBO53"/>
      <c r="KBP53"/>
      <c r="KBQ53"/>
      <c r="KBR53"/>
      <c r="KBS53"/>
      <c r="KBT53"/>
      <c r="KBU53"/>
      <c r="KBV53"/>
      <c r="KBW53"/>
      <c r="KBX53"/>
      <c r="KBY53"/>
      <c r="KBZ53"/>
      <c r="KCA53"/>
      <c r="KCB53"/>
      <c r="KCC53"/>
      <c r="KCD53"/>
      <c r="KCE53"/>
      <c r="KCF53"/>
      <c r="KCG53"/>
      <c r="KCH53"/>
      <c r="KCI53"/>
      <c r="KCJ53"/>
      <c r="KCK53"/>
      <c r="KCL53"/>
      <c r="KCM53"/>
      <c r="KCN53"/>
      <c r="KCO53"/>
      <c r="KCP53"/>
      <c r="KCQ53"/>
      <c r="KCR53"/>
      <c r="KCS53"/>
      <c r="KCT53"/>
      <c r="KCU53"/>
      <c r="KCV53"/>
      <c r="KCW53"/>
      <c r="KCX53"/>
      <c r="KCY53"/>
      <c r="KCZ53"/>
      <c r="KDA53"/>
      <c r="KDB53"/>
      <c r="KDC53"/>
      <c r="KDD53"/>
      <c r="KDE53"/>
      <c r="KDF53"/>
      <c r="KDG53"/>
      <c r="KDH53"/>
      <c r="KDI53"/>
      <c r="KDJ53"/>
      <c r="KDK53"/>
      <c r="KDL53"/>
      <c r="KDM53"/>
      <c r="KDN53"/>
      <c r="KDO53"/>
      <c r="KDP53"/>
      <c r="KDQ53"/>
      <c r="KDR53"/>
      <c r="KDS53"/>
      <c r="KDT53"/>
      <c r="KDU53"/>
      <c r="KDV53"/>
      <c r="KDW53"/>
      <c r="KDX53"/>
      <c r="KDY53"/>
      <c r="KDZ53"/>
      <c r="KEA53"/>
      <c r="KEB53"/>
      <c r="KEC53"/>
      <c r="KED53"/>
      <c r="KEE53"/>
      <c r="KEF53"/>
      <c r="KEG53"/>
      <c r="KEH53"/>
      <c r="KEI53"/>
      <c r="KEJ53"/>
      <c r="KEK53"/>
      <c r="KEL53"/>
      <c r="KEM53"/>
      <c r="KEN53"/>
      <c r="KEO53"/>
      <c r="KEP53"/>
      <c r="KEQ53"/>
      <c r="KER53"/>
      <c r="KES53"/>
      <c r="KET53"/>
      <c r="KEU53"/>
      <c r="KEV53"/>
      <c r="KEW53"/>
      <c r="KEX53"/>
      <c r="KEY53"/>
      <c r="KEZ53"/>
      <c r="KFA53"/>
      <c r="KFB53"/>
      <c r="KFC53"/>
      <c r="KFD53"/>
      <c r="KFE53"/>
      <c r="KFF53"/>
      <c r="KFG53"/>
      <c r="KFH53"/>
      <c r="KFI53"/>
      <c r="KFJ53"/>
      <c r="KFK53"/>
      <c r="KFL53"/>
      <c r="KFM53"/>
      <c r="KFN53"/>
      <c r="KFO53"/>
      <c r="KFP53"/>
      <c r="KFQ53"/>
      <c r="KFR53"/>
      <c r="KFS53"/>
      <c r="KFT53"/>
      <c r="KFU53"/>
      <c r="KFV53"/>
      <c r="KFW53"/>
      <c r="KFX53"/>
      <c r="KFY53"/>
      <c r="KFZ53"/>
      <c r="KGA53"/>
      <c r="KGB53"/>
      <c r="KGC53"/>
      <c r="KGD53"/>
      <c r="KGE53"/>
      <c r="KGF53"/>
      <c r="KGG53"/>
      <c r="KGH53"/>
      <c r="KGI53"/>
      <c r="KGJ53"/>
      <c r="KGK53"/>
      <c r="KGL53"/>
      <c r="KGM53"/>
      <c r="KGN53"/>
      <c r="KGO53"/>
      <c r="KGP53"/>
      <c r="KGQ53"/>
      <c r="KGR53"/>
      <c r="KGS53"/>
      <c r="KGT53"/>
      <c r="KGU53"/>
      <c r="KGV53"/>
      <c r="KGW53"/>
      <c r="KGX53"/>
      <c r="KGY53"/>
      <c r="KGZ53"/>
      <c r="KHA53"/>
      <c r="KHB53"/>
      <c r="KHC53"/>
      <c r="KHD53"/>
      <c r="KHE53"/>
      <c r="KHF53"/>
      <c r="KHG53"/>
      <c r="KHH53"/>
      <c r="KHI53"/>
      <c r="KHJ53"/>
      <c r="KHK53"/>
      <c r="KHL53"/>
      <c r="KHM53"/>
      <c r="KHN53"/>
      <c r="KHO53"/>
      <c r="KHP53"/>
      <c r="KHQ53"/>
      <c r="KHR53"/>
      <c r="KHS53"/>
      <c r="KHT53"/>
      <c r="KHU53"/>
      <c r="KHV53"/>
      <c r="KHW53"/>
      <c r="KHX53"/>
      <c r="KHY53"/>
      <c r="KHZ53"/>
      <c r="KIA53"/>
      <c r="KIB53"/>
      <c r="KIC53"/>
      <c r="KID53"/>
      <c r="KIE53"/>
      <c r="KIF53"/>
      <c r="KIG53"/>
      <c r="KIH53"/>
      <c r="KII53"/>
      <c r="KIJ53"/>
      <c r="KIK53"/>
      <c r="KIL53"/>
      <c r="KIM53"/>
      <c r="KIN53"/>
      <c r="KIO53"/>
      <c r="KIP53"/>
      <c r="KIQ53"/>
      <c r="KIR53"/>
      <c r="KIS53"/>
      <c r="KIT53"/>
      <c r="KIU53"/>
      <c r="KIV53"/>
      <c r="KIW53"/>
      <c r="KIX53"/>
      <c r="KIY53"/>
      <c r="KIZ53"/>
      <c r="KJA53"/>
      <c r="KJB53"/>
      <c r="KJC53"/>
      <c r="KJD53"/>
      <c r="KJE53"/>
      <c r="KJF53"/>
      <c r="KJG53"/>
      <c r="KJH53"/>
      <c r="KJI53"/>
      <c r="KJJ53"/>
      <c r="KJK53"/>
      <c r="KJL53"/>
      <c r="KJM53"/>
      <c r="KJN53"/>
      <c r="KJO53"/>
      <c r="KJP53"/>
      <c r="KJQ53"/>
      <c r="KJR53"/>
      <c r="KJS53"/>
      <c r="KJT53"/>
      <c r="KJU53"/>
      <c r="KJV53"/>
      <c r="KJW53"/>
      <c r="KJX53"/>
      <c r="KJY53"/>
      <c r="KJZ53"/>
      <c r="KKA53"/>
      <c r="KKB53"/>
      <c r="KKC53"/>
      <c r="KKD53"/>
      <c r="KKE53"/>
      <c r="KKF53"/>
      <c r="KKG53"/>
      <c r="KKH53"/>
      <c r="KKI53"/>
      <c r="KKJ53"/>
      <c r="KKK53"/>
      <c r="KKL53"/>
      <c r="KKM53"/>
      <c r="KKN53"/>
      <c r="KKO53"/>
      <c r="KKP53"/>
      <c r="KKQ53"/>
      <c r="KKR53"/>
      <c r="KKS53"/>
      <c r="KKT53"/>
      <c r="KKU53"/>
      <c r="KKV53"/>
      <c r="KKW53"/>
      <c r="KKX53"/>
      <c r="KKY53"/>
      <c r="KKZ53"/>
      <c r="KLA53"/>
      <c r="KLB53"/>
      <c r="KLC53"/>
      <c r="KLD53"/>
      <c r="KLE53"/>
      <c r="KLF53"/>
      <c r="KLG53"/>
      <c r="KLH53"/>
      <c r="KLI53"/>
      <c r="KLJ53"/>
      <c r="KLK53"/>
      <c r="KLL53"/>
      <c r="KLM53"/>
      <c r="KLN53"/>
      <c r="KLO53"/>
      <c r="KLP53"/>
      <c r="KLQ53"/>
      <c r="KLR53"/>
      <c r="KLS53"/>
      <c r="KLT53"/>
      <c r="KLU53"/>
      <c r="KLV53"/>
      <c r="KLW53"/>
      <c r="KLX53"/>
      <c r="KLY53"/>
      <c r="KLZ53"/>
      <c r="KMA53"/>
      <c r="KMB53"/>
      <c r="KMC53"/>
      <c r="KMD53"/>
      <c r="KME53"/>
      <c r="KMF53"/>
      <c r="KMG53"/>
      <c r="KMH53"/>
      <c r="KMI53"/>
      <c r="KMJ53"/>
      <c r="KMK53"/>
      <c r="KML53"/>
      <c r="KMM53"/>
      <c r="KMN53"/>
      <c r="KMO53"/>
      <c r="KMP53"/>
      <c r="KMQ53"/>
      <c r="KMR53"/>
      <c r="KMS53"/>
      <c r="KMT53"/>
      <c r="KMU53"/>
      <c r="KMV53"/>
      <c r="KMW53"/>
      <c r="KMX53"/>
      <c r="KMY53"/>
      <c r="KMZ53"/>
      <c r="KNA53"/>
      <c r="KNB53"/>
      <c r="KNC53"/>
      <c r="KND53"/>
      <c r="KNE53"/>
      <c r="KNF53"/>
      <c r="KNG53"/>
      <c r="KNH53"/>
      <c r="KNI53"/>
      <c r="KNJ53"/>
      <c r="KNK53"/>
      <c r="KNL53"/>
      <c r="KNM53"/>
      <c r="KNN53"/>
      <c r="KNO53"/>
      <c r="KNP53"/>
      <c r="KNQ53"/>
      <c r="KNR53"/>
      <c r="KNS53"/>
      <c r="KNT53"/>
      <c r="KNU53"/>
      <c r="KNV53"/>
      <c r="KNW53"/>
      <c r="KNX53"/>
      <c r="KNY53"/>
      <c r="KNZ53"/>
      <c r="KOA53"/>
      <c r="KOB53"/>
      <c r="KOC53"/>
      <c r="KOD53"/>
      <c r="KOE53"/>
      <c r="KOF53"/>
      <c r="KOG53"/>
      <c r="KOH53"/>
      <c r="KOI53"/>
      <c r="KOJ53"/>
      <c r="KOK53"/>
      <c r="KOL53"/>
      <c r="KOM53"/>
      <c r="KON53"/>
      <c r="KOO53"/>
      <c r="KOP53"/>
      <c r="KOQ53"/>
      <c r="KOR53"/>
      <c r="KOS53"/>
      <c r="KOT53"/>
      <c r="KOU53"/>
      <c r="KOV53"/>
      <c r="KOW53"/>
      <c r="KOX53"/>
      <c r="KOY53"/>
      <c r="KOZ53"/>
      <c r="KPA53"/>
      <c r="KPB53"/>
      <c r="KPC53"/>
      <c r="KPD53"/>
      <c r="KPE53"/>
      <c r="KPF53"/>
      <c r="KPG53"/>
      <c r="KPH53"/>
      <c r="KPI53"/>
      <c r="KPJ53"/>
      <c r="KPK53"/>
      <c r="KPL53"/>
      <c r="KPM53"/>
      <c r="KPN53"/>
      <c r="KPO53"/>
      <c r="KPP53"/>
      <c r="KPQ53"/>
      <c r="KPR53"/>
      <c r="KPS53"/>
      <c r="KPT53"/>
      <c r="KPU53"/>
      <c r="KPV53"/>
      <c r="KPW53"/>
      <c r="KPX53"/>
      <c r="KPY53"/>
      <c r="KPZ53"/>
      <c r="KQA53"/>
      <c r="KQB53"/>
      <c r="KQC53"/>
      <c r="KQD53"/>
      <c r="KQE53"/>
      <c r="KQF53"/>
      <c r="KQG53"/>
      <c r="KQH53"/>
      <c r="KQI53"/>
      <c r="KQJ53"/>
      <c r="KQK53"/>
      <c r="KQL53"/>
      <c r="KQM53"/>
      <c r="KQN53"/>
      <c r="KQO53"/>
      <c r="KQP53"/>
      <c r="KQQ53"/>
      <c r="KQR53"/>
      <c r="KQS53"/>
      <c r="KQT53"/>
      <c r="KQU53"/>
      <c r="KQV53"/>
      <c r="KQW53"/>
      <c r="KQX53"/>
      <c r="KQY53"/>
      <c r="KQZ53"/>
      <c r="KRA53"/>
      <c r="KRB53"/>
      <c r="KRC53"/>
      <c r="KRD53"/>
      <c r="KRE53"/>
      <c r="KRF53"/>
      <c r="KRG53"/>
      <c r="KRH53"/>
      <c r="KRI53"/>
      <c r="KRJ53"/>
      <c r="KRK53"/>
      <c r="KRL53"/>
      <c r="KRM53"/>
      <c r="KRN53"/>
      <c r="KRO53"/>
      <c r="KRP53"/>
      <c r="KRQ53"/>
      <c r="KRR53"/>
      <c r="KRS53"/>
      <c r="KRT53"/>
      <c r="KRU53"/>
      <c r="KRV53"/>
      <c r="KRW53"/>
      <c r="KRX53"/>
      <c r="KRY53"/>
      <c r="KRZ53"/>
      <c r="KSA53"/>
      <c r="KSB53"/>
      <c r="KSC53"/>
      <c r="KSD53"/>
      <c r="KSE53"/>
      <c r="KSF53"/>
      <c r="KSG53"/>
      <c r="KSH53"/>
      <c r="KSI53"/>
      <c r="KSJ53"/>
      <c r="KSK53"/>
      <c r="KSL53"/>
      <c r="KSM53"/>
      <c r="KSN53"/>
      <c r="KSO53"/>
      <c r="KSP53"/>
      <c r="KSQ53"/>
      <c r="KSR53"/>
      <c r="KSS53"/>
      <c r="KST53"/>
      <c r="KSU53"/>
      <c r="KSV53"/>
      <c r="KSW53"/>
      <c r="KSX53"/>
      <c r="KSY53"/>
      <c r="KSZ53"/>
      <c r="KTA53"/>
      <c r="KTB53"/>
      <c r="KTC53"/>
      <c r="KTD53"/>
      <c r="KTE53"/>
      <c r="KTF53"/>
      <c r="KTG53"/>
      <c r="KTH53"/>
      <c r="KTI53"/>
      <c r="KTJ53"/>
      <c r="KTK53"/>
      <c r="KTL53"/>
      <c r="KTM53"/>
      <c r="KTN53"/>
      <c r="KTO53"/>
      <c r="KTP53"/>
      <c r="KTQ53"/>
      <c r="KTR53"/>
      <c r="KTS53"/>
      <c r="KTT53"/>
      <c r="KTU53"/>
      <c r="KTV53"/>
      <c r="KTW53"/>
      <c r="KTX53"/>
      <c r="KTY53"/>
      <c r="KTZ53"/>
      <c r="KUA53"/>
      <c r="KUB53"/>
      <c r="KUC53"/>
      <c r="KUD53"/>
      <c r="KUE53"/>
      <c r="KUF53"/>
      <c r="KUG53"/>
      <c r="KUH53"/>
      <c r="KUI53"/>
      <c r="KUJ53"/>
      <c r="KUK53"/>
      <c r="KUL53"/>
      <c r="KUM53"/>
      <c r="KUN53"/>
      <c r="KUO53"/>
      <c r="KUP53"/>
      <c r="KUQ53"/>
      <c r="KUR53"/>
      <c r="KUS53"/>
      <c r="KUT53"/>
      <c r="KUU53"/>
      <c r="KUV53"/>
      <c r="KUW53"/>
      <c r="KUX53"/>
      <c r="KUY53"/>
      <c r="KUZ53"/>
      <c r="KVA53"/>
      <c r="KVB53"/>
      <c r="KVC53"/>
      <c r="KVD53"/>
      <c r="KVE53"/>
      <c r="KVF53"/>
      <c r="KVG53"/>
      <c r="KVH53"/>
      <c r="KVI53"/>
      <c r="KVJ53"/>
      <c r="KVK53"/>
      <c r="KVL53"/>
      <c r="KVM53"/>
      <c r="KVN53"/>
      <c r="KVO53"/>
      <c r="KVP53"/>
      <c r="KVQ53"/>
      <c r="KVR53"/>
      <c r="KVS53"/>
      <c r="KVT53"/>
      <c r="KVU53"/>
      <c r="KVV53"/>
      <c r="KVW53"/>
      <c r="KVX53"/>
      <c r="KVY53"/>
      <c r="KVZ53"/>
      <c r="KWA53"/>
      <c r="KWB53"/>
      <c r="KWC53"/>
      <c r="KWD53"/>
      <c r="KWE53"/>
      <c r="KWF53"/>
      <c r="KWG53"/>
      <c r="KWH53"/>
      <c r="KWI53"/>
      <c r="KWJ53"/>
      <c r="KWK53"/>
      <c r="KWL53"/>
      <c r="KWM53"/>
      <c r="KWN53"/>
      <c r="KWO53"/>
      <c r="KWP53"/>
      <c r="KWQ53"/>
      <c r="KWR53"/>
      <c r="KWS53"/>
      <c r="KWT53"/>
      <c r="KWU53"/>
      <c r="KWV53"/>
      <c r="KWW53"/>
      <c r="KWX53"/>
      <c r="KWY53"/>
      <c r="KWZ53"/>
      <c r="KXA53"/>
      <c r="KXB53"/>
      <c r="KXC53"/>
      <c r="KXD53"/>
      <c r="KXE53"/>
      <c r="KXF53"/>
      <c r="KXG53"/>
      <c r="KXH53"/>
      <c r="KXI53"/>
      <c r="KXJ53"/>
      <c r="KXK53"/>
      <c r="KXL53"/>
      <c r="KXM53"/>
      <c r="KXN53"/>
      <c r="KXO53"/>
      <c r="KXP53"/>
      <c r="KXQ53"/>
      <c r="KXR53"/>
      <c r="KXS53"/>
      <c r="KXT53"/>
      <c r="KXU53"/>
      <c r="KXV53"/>
      <c r="KXW53"/>
      <c r="KXX53"/>
      <c r="KXY53"/>
      <c r="KXZ53"/>
      <c r="KYA53"/>
      <c r="KYB53"/>
      <c r="KYC53"/>
      <c r="KYD53"/>
      <c r="KYE53"/>
      <c r="KYF53"/>
      <c r="KYG53"/>
      <c r="KYH53"/>
      <c r="KYI53"/>
      <c r="KYJ53"/>
      <c r="KYK53"/>
      <c r="KYL53"/>
      <c r="KYM53"/>
      <c r="KYN53"/>
      <c r="KYO53"/>
      <c r="KYP53"/>
      <c r="KYQ53"/>
      <c r="KYR53"/>
      <c r="KYS53"/>
      <c r="KYT53"/>
      <c r="KYU53"/>
      <c r="KYV53"/>
      <c r="KYW53"/>
      <c r="KYX53"/>
      <c r="KYY53"/>
      <c r="KYZ53"/>
      <c r="KZA53"/>
      <c r="KZB53"/>
      <c r="KZC53"/>
      <c r="KZD53"/>
      <c r="KZE53"/>
      <c r="KZF53"/>
      <c r="KZG53"/>
      <c r="KZH53"/>
      <c r="KZI53"/>
      <c r="KZJ53"/>
      <c r="KZK53"/>
      <c r="KZL53"/>
      <c r="KZM53"/>
      <c r="KZN53"/>
      <c r="KZO53"/>
      <c r="KZP53"/>
      <c r="KZQ53"/>
      <c r="KZR53"/>
      <c r="KZS53"/>
      <c r="KZT53"/>
      <c r="KZU53"/>
      <c r="KZV53"/>
      <c r="KZW53"/>
      <c r="KZX53"/>
      <c r="KZY53"/>
      <c r="KZZ53"/>
      <c r="LAA53"/>
      <c r="LAB53"/>
      <c r="LAC53"/>
      <c r="LAD53"/>
      <c r="LAE53"/>
      <c r="LAF53"/>
      <c r="LAG53"/>
      <c r="LAH53"/>
      <c r="LAI53"/>
      <c r="LAJ53"/>
      <c r="LAK53"/>
      <c r="LAL53"/>
      <c r="LAM53"/>
      <c r="LAN53"/>
      <c r="LAO53"/>
      <c r="LAP53"/>
      <c r="LAQ53"/>
      <c r="LAR53"/>
      <c r="LAS53"/>
      <c r="LAT53"/>
      <c r="LAU53"/>
      <c r="LAV53"/>
      <c r="LAW53"/>
      <c r="LAX53"/>
      <c r="LAY53"/>
      <c r="LAZ53"/>
      <c r="LBA53"/>
      <c r="LBB53"/>
      <c r="LBC53"/>
      <c r="LBD53"/>
      <c r="LBE53"/>
      <c r="LBF53"/>
      <c r="LBG53"/>
      <c r="LBH53"/>
      <c r="LBI53"/>
      <c r="LBJ53"/>
      <c r="LBK53"/>
      <c r="LBL53"/>
      <c r="LBM53"/>
      <c r="LBN53"/>
      <c r="LBO53"/>
      <c r="LBP53"/>
      <c r="LBQ53"/>
      <c r="LBR53"/>
      <c r="LBS53"/>
      <c r="LBT53"/>
      <c r="LBU53"/>
      <c r="LBV53"/>
      <c r="LBW53"/>
      <c r="LBX53"/>
      <c r="LBY53"/>
      <c r="LBZ53"/>
      <c r="LCA53"/>
      <c r="LCB53"/>
      <c r="LCC53"/>
      <c r="LCD53"/>
      <c r="LCE53"/>
      <c r="LCF53"/>
      <c r="LCG53"/>
      <c r="LCH53"/>
      <c r="LCI53"/>
      <c r="LCJ53"/>
      <c r="LCK53"/>
      <c r="LCL53"/>
      <c r="LCM53"/>
      <c r="LCN53"/>
      <c r="LCO53"/>
      <c r="LCP53"/>
      <c r="LCQ53"/>
      <c r="LCR53"/>
      <c r="LCS53"/>
      <c r="LCT53"/>
      <c r="LCU53"/>
      <c r="LCV53"/>
      <c r="LCW53"/>
      <c r="LCX53"/>
      <c r="LCY53"/>
      <c r="LCZ53"/>
      <c r="LDA53"/>
      <c r="LDB53"/>
      <c r="LDC53"/>
      <c r="LDD53"/>
      <c r="LDE53"/>
      <c r="LDF53"/>
      <c r="LDG53"/>
      <c r="LDH53"/>
      <c r="LDI53"/>
      <c r="LDJ53"/>
      <c r="LDK53"/>
      <c r="LDL53"/>
      <c r="LDM53"/>
      <c r="LDN53"/>
      <c r="LDO53"/>
      <c r="LDP53"/>
      <c r="LDQ53"/>
      <c r="LDR53"/>
      <c r="LDS53"/>
      <c r="LDT53"/>
      <c r="LDU53"/>
      <c r="LDV53"/>
      <c r="LDW53"/>
      <c r="LDX53"/>
      <c r="LDY53"/>
      <c r="LDZ53"/>
      <c r="LEA53"/>
      <c r="LEB53"/>
      <c r="LEC53"/>
      <c r="LED53"/>
      <c r="LEE53"/>
      <c r="LEF53"/>
      <c r="LEG53"/>
      <c r="LEH53"/>
      <c r="LEI53"/>
      <c r="LEJ53"/>
      <c r="LEK53"/>
      <c r="LEL53"/>
      <c r="LEM53"/>
      <c r="LEN53"/>
      <c r="LEO53"/>
      <c r="LEP53"/>
      <c r="LEQ53"/>
      <c r="LER53"/>
      <c r="LES53"/>
      <c r="LET53"/>
      <c r="LEU53"/>
      <c r="LEV53"/>
      <c r="LEW53"/>
      <c r="LEX53"/>
      <c r="LEY53"/>
      <c r="LEZ53"/>
      <c r="LFA53"/>
      <c r="LFB53"/>
      <c r="LFC53"/>
      <c r="LFD53"/>
      <c r="LFE53"/>
      <c r="LFF53"/>
      <c r="LFG53"/>
      <c r="LFH53"/>
      <c r="LFI53"/>
      <c r="LFJ53"/>
      <c r="LFK53"/>
      <c r="LFL53"/>
      <c r="LFM53"/>
      <c r="LFN53"/>
      <c r="LFO53"/>
      <c r="LFP53"/>
      <c r="LFQ53"/>
      <c r="LFR53"/>
      <c r="LFS53"/>
      <c r="LFT53"/>
      <c r="LFU53"/>
      <c r="LFV53"/>
      <c r="LFW53"/>
      <c r="LFX53"/>
      <c r="LFY53"/>
      <c r="LFZ53"/>
      <c r="LGA53"/>
      <c r="LGB53"/>
      <c r="LGC53"/>
      <c r="LGD53"/>
      <c r="LGE53"/>
      <c r="LGF53"/>
      <c r="LGG53"/>
      <c r="LGH53"/>
      <c r="LGI53"/>
      <c r="LGJ53"/>
      <c r="LGK53"/>
      <c r="LGL53"/>
      <c r="LGM53"/>
      <c r="LGN53"/>
      <c r="LGO53"/>
      <c r="LGP53"/>
      <c r="LGQ53"/>
      <c r="LGR53"/>
      <c r="LGS53"/>
      <c r="LGT53"/>
      <c r="LGU53"/>
      <c r="LGV53"/>
      <c r="LGW53"/>
      <c r="LGX53"/>
      <c r="LGY53"/>
      <c r="LGZ53"/>
      <c r="LHA53"/>
      <c r="LHB53"/>
      <c r="LHC53"/>
      <c r="LHD53"/>
      <c r="LHE53"/>
      <c r="LHF53"/>
      <c r="LHG53"/>
      <c r="LHH53"/>
      <c r="LHI53"/>
      <c r="LHJ53"/>
      <c r="LHK53"/>
      <c r="LHL53"/>
      <c r="LHM53"/>
      <c r="LHN53"/>
      <c r="LHO53"/>
      <c r="LHP53"/>
      <c r="LHQ53"/>
      <c r="LHR53"/>
      <c r="LHS53"/>
      <c r="LHT53"/>
      <c r="LHU53"/>
      <c r="LHV53"/>
      <c r="LHW53"/>
      <c r="LHX53"/>
      <c r="LHY53"/>
      <c r="LHZ53"/>
      <c r="LIA53"/>
      <c r="LIB53"/>
      <c r="LIC53"/>
      <c r="LID53"/>
      <c r="LIE53"/>
      <c r="LIF53"/>
      <c r="LIG53"/>
      <c r="LIH53"/>
      <c r="LII53"/>
      <c r="LIJ53"/>
      <c r="LIK53"/>
      <c r="LIL53"/>
      <c r="LIM53"/>
      <c r="LIN53"/>
      <c r="LIO53"/>
      <c r="LIP53"/>
      <c r="LIQ53"/>
      <c r="LIR53"/>
      <c r="LIS53"/>
      <c r="LIT53"/>
      <c r="LIU53"/>
      <c r="LIV53"/>
      <c r="LIW53"/>
      <c r="LIX53"/>
      <c r="LIY53"/>
      <c r="LIZ53"/>
      <c r="LJA53"/>
      <c r="LJB53"/>
      <c r="LJC53"/>
      <c r="LJD53"/>
      <c r="LJE53"/>
      <c r="LJF53"/>
      <c r="LJG53"/>
      <c r="LJH53"/>
      <c r="LJI53"/>
      <c r="LJJ53"/>
      <c r="LJK53"/>
      <c r="LJL53"/>
      <c r="LJM53"/>
      <c r="LJN53"/>
      <c r="LJO53"/>
      <c r="LJP53"/>
      <c r="LJQ53"/>
      <c r="LJR53"/>
      <c r="LJS53"/>
      <c r="LJT53"/>
      <c r="LJU53"/>
      <c r="LJV53"/>
      <c r="LJW53"/>
      <c r="LJX53"/>
      <c r="LJY53"/>
      <c r="LJZ53"/>
      <c r="LKA53"/>
      <c r="LKB53"/>
      <c r="LKC53"/>
      <c r="LKD53"/>
      <c r="LKE53"/>
      <c r="LKF53"/>
      <c r="LKG53"/>
      <c r="LKH53"/>
      <c r="LKI53"/>
      <c r="LKJ53"/>
      <c r="LKK53"/>
      <c r="LKL53"/>
      <c r="LKM53"/>
      <c r="LKN53"/>
      <c r="LKO53"/>
      <c r="LKP53"/>
      <c r="LKQ53"/>
      <c r="LKR53"/>
      <c r="LKS53"/>
      <c r="LKT53"/>
      <c r="LKU53"/>
      <c r="LKV53"/>
      <c r="LKW53"/>
      <c r="LKX53"/>
      <c r="LKY53"/>
      <c r="LKZ53"/>
      <c r="LLA53"/>
      <c r="LLB53"/>
      <c r="LLC53"/>
      <c r="LLD53"/>
      <c r="LLE53"/>
      <c r="LLF53"/>
      <c r="LLG53"/>
      <c r="LLH53"/>
      <c r="LLI53"/>
      <c r="LLJ53"/>
      <c r="LLK53"/>
      <c r="LLL53"/>
      <c r="LLM53"/>
      <c r="LLN53"/>
      <c r="LLO53"/>
      <c r="LLP53"/>
      <c r="LLQ53"/>
      <c r="LLR53"/>
      <c r="LLS53"/>
      <c r="LLT53"/>
      <c r="LLU53"/>
      <c r="LLV53"/>
      <c r="LLW53"/>
      <c r="LLX53"/>
      <c r="LLY53"/>
      <c r="LLZ53"/>
      <c r="LMA53"/>
      <c r="LMB53"/>
      <c r="LMC53"/>
      <c r="LMD53"/>
      <c r="LME53"/>
      <c r="LMF53"/>
      <c r="LMG53"/>
      <c r="LMH53"/>
      <c r="LMI53"/>
      <c r="LMJ53"/>
      <c r="LMK53"/>
      <c r="LML53"/>
      <c r="LMM53"/>
      <c r="LMN53"/>
      <c r="LMO53"/>
      <c r="LMP53"/>
      <c r="LMQ53"/>
      <c r="LMR53"/>
      <c r="LMS53"/>
      <c r="LMT53"/>
      <c r="LMU53"/>
      <c r="LMV53"/>
      <c r="LMW53"/>
      <c r="LMX53"/>
      <c r="LMY53"/>
      <c r="LMZ53"/>
      <c r="LNA53"/>
      <c r="LNB53"/>
      <c r="LNC53"/>
      <c r="LND53"/>
      <c r="LNE53"/>
      <c r="LNF53"/>
      <c r="LNG53"/>
      <c r="LNH53"/>
      <c r="LNI53"/>
      <c r="LNJ53"/>
      <c r="LNK53"/>
      <c r="LNL53"/>
      <c r="LNM53"/>
      <c r="LNN53"/>
      <c r="LNO53"/>
      <c r="LNP53"/>
      <c r="LNQ53"/>
      <c r="LNR53"/>
      <c r="LNS53"/>
      <c r="LNT53"/>
      <c r="LNU53"/>
      <c r="LNV53"/>
      <c r="LNW53"/>
      <c r="LNX53"/>
      <c r="LNY53"/>
      <c r="LNZ53"/>
      <c r="LOA53"/>
      <c r="LOB53"/>
      <c r="LOC53"/>
      <c r="LOD53"/>
      <c r="LOE53"/>
      <c r="LOF53"/>
      <c r="LOG53"/>
      <c r="LOH53"/>
      <c r="LOI53"/>
      <c r="LOJ53"/>
      <c r="LOK53"/>
      <c r="LOL53"/>
      <c r="LOM53"/>
      <c r="LON53"/>
      <c r="LOO53"/>
      <c r="LOP53"/>
      <c r="LOQ53"/>
      <c r="LOR53"/>
      <c r="LOS53"/>
      <c r="LOT53"/>
      <c r="LOU53"/>
      <c r="LOV53"/>
      <c r="LOW53"/>
      <c r="LOX53"/>
      <c r="LOY53"/>
      <c r="LOZ53"/>
      <c r="LPA53"/>
      <c r="LPB53"/>
      <c r="LPC53"/>
      <c r="LPD53"/>
      <c r="LPE53"/>
      <c r="LPF53"/>
      <c r="LPG53"/>
      <c r="LPH53"/>
      <c r="LPI53"/>
      <c r="LPJ53"/>
      <c r="LPK53"/>
      <c r="LPL53"/>
      <c r="LPM53"/>
      <c r="LPN53"/>
      <c r="LPO53"/>
      <c r="LPP53"/>
      <c r="LPQ53"/>
      <c r="LPR53"/>
      <c r="LPS53"/>
      <c r="LPT53"/>
      <c r="LPU53"/>
      <c r="LPV53"/>
      <c r="LPW53"/>
      <c r="LPX53"/>
      <c r="LPY53"/>
      <c r="LPZ53"/>
      <c r="LQA53"/>
      <c r="LQB53"/>
      <c r="LQC53"/>
      <c r="LQD53"/>
      <c r="LQE53"/>
      <c r="LQF53"/>
      <c r="LQG53"/>
      <c r="LQH53"/>
      <c r="LQI53"/>
      <c r="LQJ53"/>
      <c r="LQK53"/>
      <c r="LQL53"/>
      <c r="LQM53"/>
      <c r="LQN53"/>
      <c r="LQO53"/>
      <c r="LQP53"/>
      <c r="LQQ53"/>
      <c r="LQR53"/>
      <c r="LQS53"/>
      <c r="LQT53"/>
      <c r="LQU53"/>
      <c r="LQV53"/>
      <c r="LQW53"/>
      <c r="LQX53"/>
      <c r="LQY53"/>
      <c r="LQZ53"/>
      <c r="LRA53"/>
      <c r="LRB53"/>
      <c r="LRC53"/>
      <c r="LRD53"/>
      <c r="LRE53"/>
      <c r="LRF53"/>
      <c r="LRG53"/>
      <c r="LRH53"/>
      <c r="LRI53"/>
      <c r="LRJ53"/>
      <c r="LRK53"/>
      <c r="LRL53"/>
      <c r="LRM53"/>
      <c r="LRN53"/>
      <c r="LRO53"/>
      <c r="LRP53"/>
      <c r="LRQ53"/>
      <c r="LRR53"/>
      <c r="LRS53"/>
      <c r="LRT53"/>
      <c r="LRU53"/>
      <c r="LRV53"/>
      <c r="LRW53"/>
      <c r="LRX53"/>
      <c r="LRY53"/>
      <c r="LRZ53"/>
      <c r="LSA53"/>
      <c r="LSB53"/>
      <c r="LSC53"/>
      <c r="LSD53"/>
      <c r="LSE53"/>
      <c r="LSF53"/>
      <c r="LSG53"/>
      <c r="LSH53"/>
      <c r="LSI53"/>
      <c r="LSJ53"/>
      <c r="LSK53"/>
      <c r="LSL53"/>
      <c r="LSM53"/>
      <c r="LSN53"/>
      <c r="LSO53"/>
      <c r="LSP53"/>
      <c r="LSQ53"/>
      <c r="LSR53"/>
      <c r="LSS53"/>
      <c r="LST53"/>
      <c r="LSU53"/>
      <c r="LSV53"/>
      <c r="LSW53"/>
      <c r="LSX53"/>
      <c r="LSY53"/>
      <c r="LSZ53"/>
      <c r="LTA53"/>
      <c r="LTB53"/>
      <c r="LTC53"/>
      <c r="LTD53"/>
      <c r="LTE53"/>
      <c r="LTF53"/>
      <c r="LTG53"/>
      <c r="LTH53"/>
      <c r="LTI53"/>
      <c r="LTJ53"/>
      <c r="LTK53"/>
      <c r="LTL53"/>
      <c r="LTM53"/>
      <c r="LTN53"/>
      <c r="LTO53"/>
      <c r="LTP53"/>
      <c r="LTQ53"/>
      <c r="LTR53"/>
      <c r="LTS53"/>
      <c r="LTT53"/>
      <c r="LTU53"/>
      <c r="LTV53"/>
      <c r="LTW53"/>
      <c r="LTX53"/>
      <c r="LTY53"/>
      <c r="LTZ53"/>
      <c r="LUA53"/>
      <c r="LUB53"/>
      <c r="LUC53"/>
      <c r="LUD53"/>
      <c r="LUE53"/>
      <c r="LUF53"/>
      <c r="LUG53"/>
      <c r="LUH53"/>
      <c r="LUI53"/>
      <c r="LUJ53"/>
      <c r="LUK53"/>
      <c r="LUL53"/>
      <c r="LUM53"/>
      <c r="LUN53"/>
      <c r="LUO53"/>
      <c r="LUP53"/>
      <c r="LUQ53"/>
      <c r="LUR53"/>
      <c r="LUS53"/>
      <c r="LUT53"/>
      <c r="LUU53"/>
      <c r="LUV53"/>
      <c r="LUW53"/>
      <c r="LUX53"/>
      <c r="LUY53"/>
      <c r="LUZ53"/>
      <c r="LVA53"/>
      <c r="LVB53"/>
      <c r="LVC53"/>
      <c r="LVD53"/>
      <c r="LVE53"/>
      <c r="LVF53"/>
      <c r="LVG53"/>
      <c r="LVH53"/>
      <c r="LVI53"/>
      <c r="LVJ53"/>
      <c r="LVK53"/>
      <c r="LVL53"/>
      <c r="LVM53"/>
      <c r="LVN53"/>
      <c r="LVO53"/>
      <c r="LVP53"/>
      <c r="LVQ53"/>
      <c r="LVR53"/>
      <c r="LVS53"/>
      <c r="LVT53"/>
      <c r="LVU53"/>
      <c r="LVV53"/>
      <c r="LVW53"/>
      <c r="LVX53"/>
      <c r="LVY53"/>
      <c r="LVZ53"/>
      <c r="LWA53"/>
      <c r="LWB53"/>
      <c r="LWC53"/>
      <c r="LWD53"/>
      <c r="LWE53"/>
      <c r="LWF53"/>
      <c r="LWG53"/>
      <c r="LWH53"/>
      <c r="LWI53"/>
      <c r="LWJ53"/>
      <c r="LWK53"/>
      <c r="LWL53"/>
      <c r="LWM53"/>
      <c r="LWN53"/>
      <c r="LWO53"/>
      <c r="LWP53"/>
      <c r="LWQ53"/>
      <c r="LWR53"/>
      <c r="LWS53"/>
      <c r="LWT53"/>
      <c r="LWU53"/>
      <c r="LWV53"/>
      <c r="LWW53"/>
      <c r="LWX53"/>
      <c r="LWY53"/>
      <c r="LWZ53"/>
      <c r="LXA53"/>
      <c r="LXB53"/>
      <c r="LXC53"/>
      <c r="LXD53"/>
      <c r="LXE53"/>
      <c r="LXF53"/>
      <c r="LXG53"/>
      <c r="LXH53"/>
      <c r="LXI53"/>
      <c r="LXJ53"/>
      <c r="LXK53"/>
      <c r="LXL53"/>
      <c r="LXM53"/>
      <c r="LXN53"/>
      <c r="LXO53"/>
      <c r="LXP53"/>
      <c r="LXQ53"/>
      <c r="LXR53"/>
      <c r="LXS53"/>
      <c r="LXT53"/>
      <c r="LXU53"/>
      <c r="LXV53"/>
      <c r="LXW53"/>
      <c r="LXX53"/>
      <c r="LXY53"/>
      <c r="LXZ53"/>
      <c r="LYA53"/>
      <c r="LYB53"/>
      <c r="LYC53"/>
      <c r="LYD53"/>
      <c r="LYE53"/>
      <c r="LYF53"/>
      <c r="LYG53"/>
      <c r="LYH53"/>
      <c r="LYI53"/>
      <c r="LYJ53"/>
      <c r="LYK53"/>
      <c r="LYL53"/>
      <c r="LYM53"/>
      <c r="LYN53"/>
      <c r="LYO53"/>
      <c r="LYP53"/>
      <c r="LYQ53"/>
      <c r="LYR53"/>
      <c r="LYS53"/>
      <c r="LYT53"/>
      <c r="LYU53"/>
      <c r="LYV53"/>
      <c r="LYW53"/>
      <c r="LYX53"/>
      <c r="LYY53"/>
      <c r="LYZ53"/>
      <c r="LZA53"/>
      <c r="LZB53"/>
      <c r="LZC53"/>
      <c r="LZD53"/>
      <c r="LZE53"/>
      <c r="LZF53"/>
      <c r="LZG53"/>
      <c r="LZH53"/>
      <c r="LZI53"/>
      <c r="LZJ53"/>
      <c r="LZK53"/>
      <c r="LZL53"/>
      <c r="LZM53"/>
      <c r="LZN53"/>
      <c r="LZO53"/>
      <c r="LZP53"/>
      <c r="LZQ53"/>
      <c r="LZR53"/>
      <c r="LZS53"/>
      <c r="LZT53"/>
      <c r="LZU53"/>
      <c r="LZV53"/>
      <c r="LZW53"/>
      <c r="LZX53"/>
      <c r="LZY53"/>
      <c r="LZZ53"/>
      <c r="MAA53"/>
      <c r="MAB53"/>
      <c r="MAC53"/>
      <c r="MAD53"/>
      <c r="MAE53"/>
      <c r="MAF53"/>
      <c r="MAG53"/>
      <c r="MAH53"/>
      <c r="MAI53"/>
      <c r="MAJ53"/>
      <c r="MAK53"/>
      <c r="MAL53"/>
      <c r="MAM53"/>
      <c r="MAN53"/>
      <c r="MAO53"/>
      <c r="MAP53"/>
      <c r="MAQ53"/>
      <c r="MAR53"/>
      <c r="MAS53"/>
      <c r="MAT53"/>
      <c r="MAU53"/>
      <c r="MAV53"/>
      <c r="MAW53"/>
      <c r="MAX53"/>
      <c r="MAY53"/>
      <c r="MAZ53"/>
      <c r="MBA53"/>
      <c r="MBB53"/>
      <c r="MBC53"/>
      <c r="MBD53"/>
      <c r="MBE53"/>
      <c r="MBF53"/>
      <c r="MBG53"/>
      <c r="MBH53"/>
      <c r="MBI53"/>
      <c r="MBJ53"/>
      <c r="MBK53"/>
      <c r="MBL53"/>
      <c r="MBM53"/>
      <c r="MBN53"/>
      <c r="MBO53"/>
      <c r="MBP53"/>
      <c r="MBQ53"/>
      <c r="MBR53"/>
      <c r="MBS53"/>
      <c r="MBT53"/>
      <c r="MBU53"/>
      <c r="MBV53"/>
      <c r="MBW53"/>
      <c r="MBX53"/>
      <c r="MBY53"/>
      <c r="MBZ53"/>
      <c r="MCA53"/>
      <c r="MCB53"/>
      <c r="MCC53"/>
      <c r="MCD53"/>
      <c r="MCE53"/>
      <c r="MCF53"/>
      <c r="MCG53"/>
      <c r="MCH53"/>
      <c r="MCI53"/>
      <c r="MCJ53"/>
      <c r="MCK53"/>
      <c r="MCL53"/>
      <c r="MCM53"/>
      <c r="MCN53"/>
      <c r="MCO53"/>
      <c r="MCP53"/>
      <c r="MCQ53"/>
      <c r="MCR53"/>
      <c r="MCS53"/>
      <c r="MCT53"/>
      <c r="MCU53"/>
      <c r="MCV53"/>
      <c r="MCW53"/>
      <c r="MCX53"/>
      <c r="MCY53"/>
      <c r="MCZ53"/>
      <c r="MDA53"/>
      <c r="MDB53"/>
      <c r="MDC53"/>
      <c r="MDD53"/>
      <c r="MDE53"/>
      <c r="MDF53"/>
      <c r="MDG53"/>
      <c r="MDH53"/>
      <c r="MDI53"/>
      <c r="MDJ53"/>
      <c r="MDK53"/>
      <c r="MDL53"/>
      <c r="MDM53"/>
      <c r="MDN53"/>
      <c r="MDO53"/>
      <c r="MDP53"/>
      <c r="MDQ53"/>
      <c r="MDR53"/>
      <c r="MDS53"/>
      <c r="MDT53"/>
      <c r="MDU53"/>
      <c r="MDV53"/>
      <c r="MDW53"/>
      <c r="MDX53"/>
      <c r="MDY53"/>
      <c r="MDZ53"/>
      <c r="MEA53"/>
      <c r="MEB53"/>
      <c r="MEC53"/>
      <c r="MED53"/>
      <c r="MEE53"/>
      <c r="MEF53"/>
      <c r="MEG53"/>
      <c r="MEH53"/>
      <c r="MEI53"/>
      <c r="MEJ53"/>
      <c r="MEK53"/>
      <c r="MEL53"/>
      <c r="MEM53"/>
      <c r="MEN53"/>
      <c r="MEO53"/>
      <c r="MEP53"/>
      <c r="MEQ53"/>
      <c r="MER53"/>
      <c r="MES53"/>
      <c r="MET53"/>
      <c r="MEU53"/>
      <c r="MEV53"/>
      <c r="MEW53"/>
      <c r="MEX53"/>
      <c r="MEY53"/>
      <c r="MEZ53"/>
      <c r="MFA53"/>
      <c r="MFB53"/>
      <c r="MFC53"/>
      <c r="MFD53"/>
      <c r="MFE53"/>
      <c r="MFF53"/>
      <c r="MFG53"/>
      <c r="MFH53"/>
      <c r="MFI53"/>
      <c r="MFJ53"/>
      <c r="MFK53"/>
      <c r="MFL53"/>
      <c r="MFM53"/>
      <c r="MFN53"/>
      <c r="MFO53"/>
      <c r="MFP53"/>
      <c r="MFQ53"/>
      <c r="MFR53"/>
      <c r="MFS53"/>
      <c r="MFT53"/>
      <c r="MFU53"/>
      <c r="MFV53"/>
      <c r="MFW53"/>
      <c r="MFX53"/>
      <c r="MFY53"/>
      <c r="MFZ53"/>
      <c r="MGA53"/>
      <c r="MGB53"/>
      <c r="MGC53"/>
      <c r="MGD53"/>
      <c r="MGE53"/>
      <c r="MGF53"/>
      <c r="MGG53"/>
      <c r="MGH53"/>
      <c r="MGI53"/>
      <c r="MGJ53"/>
      <c r="MGK53"/>
      <c r="MGL53"/>
      <c r="MGM53"/>
      <c r="MGN53"/>
      <c r="MGO53"/>
      <c r="MGP53"/>
      <c r="MGQ53"/>
      <c r="MGR53"/>
      <c r="MGS53"/>
      <c r="MGT53"/>
      <c r="MGU53"/>
      <c r="MGV53"/>
      <c r="MGW53"/>
      <c r="MGX53"/>
      <c r="MGY53"/>
      <c r="MGZ53"/>
      <c r="MHA53"/>
      <c r="MHB53"/>
      <c r="MHC53"/>
      <c r="MHD53"/>
      <c r="MHE53"/>
      <c r="MHF53"/>
      <c r="MHG53"/>
      <c r="MHH53"/>
      <c r="MHI53"/>
      <c r="MHJ53"/>
      <c r="MHK53"/>
      <c r="MHL53"/>
      <c r="MHM53"/>
      <c r="MHN53"/>
      <c r="MHO53"/>
      <c r="MHP53"/>
      <c r="MHQ53"/>
      <c r="MHR53"/>
      <c r="MHS53"/>
      <c r="MHT53"/>
      <c r="MHU53"/>
      <c r="MHV53"/>
      <c r="MHW53"/>
      <c r="MHX53"/>
      <c r="MHY53"/>
      <c r="MHZ53"/>
      <c r="MIA53"/>
      <c r="MIB53"/>
      <c r="MIC53"/>
      <c r="MID53"/>
      <c r="MIE53"/>
      <c r="MIF53"/>
      <c r="MIG53"/>
      <c r="MIH53"/>
      <c r="MII53"/>
      <c r="MIJ53"/>
      <c r="MIK53"/>
      <c r="MIL53"/>
      <c r="MIM53"/>
      <c r="MIN53"/>
      <c r="MIO53"/>
      <c r="MIP53"/>
      <c r="MIQ53"/>
      <c r="MIR53"/>
      <c r="MIS53"/>
      <c r="MIT53"/>
      <c r="MIU53"/>
      <c r="MIV53"/>
      <c r="MIW53"/>
      <c r="MIX53"/>
      <c r="MIY53"/>
      <c r="MIZ53"/>
      <c r="MJA53"/>
      <c r="MJB53"/>
      <c r="MJC53"/>
      <c r="MJD53"/>
      <c r="MJE53"/>
      <c r="MJF53"/>
      <c r="MJG53"/>
      <c r="MJH53"/>
      <c r="MJI53"/>
      <c r="MJJ53"/>
      <c r="MJK53"/>
      <c r="MJL53"/>
      <c r="MJM53"/>
      <c r="MJN53"/>
      <c r="MJO53"/>
      <c r="MJP53"/>
      <c r="MJQ53"/>
      <c r="MJR53"/>
      <c r="MJS53"/>
      <c r="MJT53"/>
      <c r="MJU53"/>
      <c r="MJV53"/>
      <c r="MJW53"/>
      <c r="MJX53"/>
      <c r="MJY53"/>
      <c r="MJZ53"/>
      <c r="MKA53"/>
      <c r="MKB53"/>
      <c r="MKC53"/>
      <c r="MKD53"/>
      <c r="MKE53"/>
      <c r="MKF53"/>
      <c r="MKG53"/>
      <c r="MKH53"/>
      <c r="MKI53"/>
      <c r="MKJ53"/>
      <c r="MKK53"/>
      <c r="MKL53"/>
      <c r="MKM53"/>
      <c r="MKN53"/>
      <c r="MKO53"/>
      <c r="MKP53"/>
      <c r="MKQ53"/>
      <c r="MKR53"/>
      <c r="MKS53"/>
      <c r="MKT53"/>
      <c r="MKU53"/>
      <c r="MKV53"/>
      <c r="MKW53"/>
      <c r="MKX53"/>
      <c r="MKY53"/>
      <c r="MKZ53"/>
      <c r="MLA53"/>
      <c r="MLB53"/>
      <c r="MLC53"/>
      <c r="MLD53"/>
      <c r="MLE53"/>
      <c r="MLF53"/>
      <c r="MLG53"/>
      <c r="MLH53"/>
      <c r="MLI53"/>
      <c r="MLJ53"/>
      <c r="MLK53"/>
      <c r="MLL53"/>
      <c r="MLM53"/>
      <c r="MLN53"/>
      <c r="MLO53"/>
      <c r="MLP53"/>
      <c r="MLQ53"/>
      <c r="MLR53"/>
      <c r="MLS53"/>
      <c r="MLT53"/>
      <c r="MLU53"/>
      <c r="MLV53"/>
      <c r="MLW53"/>
      <c r="MLX53"/>
      <c r="MLY53"/>
      <c r="MLZ53"/>
      <c r="MMA53"/>
      <c r="MMB53"/>
      <c r="MMC53"/>
      <c r="MMD53"/>
      <c r="MME53"/>
      <c r="MMF53"/>
      <c r="MMG53"/>
      <c r="MMH53"/>
      <c r="MMI53"/>
      <c r="MMJ53"/>
      <c r="MMK53"/>
      <c r="MML53"/>
      <c r="MMM53"/>
      <c r="MMN53"/>
      <c r="MMO53"/>
      <c r="MMP53"/>
      <c r="MMQ53"/>
      <c r="MMR53"/>
      <c r="MMS53"/>
      <c r="MMT53"/>
      <c r="MMU53"/>
      <c r="MMV53"/>
      <c r="MMW53"/>
      <c r="MMX53"/>
      <c r="MMY53"/>
      <c r="MMZ53"/>
      <c r="MNA53"/>
      <c r="MNB53"/>
      <c r="MNC53"/>
      <c r="MND53"/>
      <c r="MNE53"/>
      <c r="MNF53"/>
      <c r="MNG53"/>
      <c r="MNH53"/>
      <c r="MNI53"/>
      <c r="MNJ53"/>
      <c r="MNK53"/>
      <c r="MNL53"/>
      <c r="MNM53"/>
      <c r="MNN53"/>
      <c r="MNO53"/>
      <c r="MNP53"/>
      <c r="MNQ53"/>
      <c r="MNR53"/>
      <c r="MNS53"/>
      <c r="MNT53"/>
      <c r="MNU53"/>
      <c r="MNV53"/>
      <c r="MNW53"/>
      <c r="MNX53"/>
      <c r="MNY53"/>
      <c r="MNZ53"/>
      <c r="MOA53"/>
      <c r="MOB53"/>
      <c r="MOC53"/>
      <c r="MOD53"/>
      <c r="MOE53"/>
      <c r="MOF53"/>
      <c r="MOG53"/>
      <c r="MOH53"/>
      <c r="MOI53"/>
      <c r="MOJ53"/>
      <c r="MOK53"/>
      <c r="MOL53"/>
      <c r="MOM53"/>
      <c r="MON53"/>
      <c r="MOO53"/>
      <c r="MOP53"/>
      <c r="MOQ53"/>
      <c r="MOR53"/>
      <c r="MOS53"/>
      <c r="MOT53"/>
      <c r="MOU53"/>
      <c r="MOV53"/>
      <c r="MOW53"/>
      <c r="MOX53"/>
      <c r="MOY53"/>
      <c r="MOZ53"/>
      <c r="MPA53"/>
      <c r="MPB53"/>
      <c r="MPC53"/>
      <c r="MPD53"/>
      <c r="MPE53"/>
      <c r="MPF53"/>
      <c r="MPG53"/>
      <c r="MPH53"/>
      <c r="MPI53"/>
      <c r="MPJ53"/>
      <c r="MPK53"/>
      <c r="MPL53"/>
      <c r="MPM53"/>
      <c r="MPN53"/>
      <c r="MPO53"/>
      <c r="MPP53"/>
      <c r="MPQ53"/>
      <c r="MPR53"/>
      <c r="MPS53"/>
      <c r="MPT53"/>
      <c r="MPU53"/>
      <c r="MPV53"/>
      <c r="MPW53"/>
      <c r="MPX53"/>
      <c r="MPY53"/>
      <c r="MPZ53"/>
      <c r="MQA53"/>
      <c r="MQB53"/>
      <c r="MQC53"/>
      <c r="MQD53"/>
      <c r="MQE53"/>
      <c r="MQF53"/>
      <c r="MQG53"/>
      <c r="MQH53"/>
      <c r="MQI53"/>
      <c r="MQJ53"/>
      <c r="MQK53"/>
      <c r="MQL53"/>
      <c r="MQM53"/>
      <c r="MQN53"/>
      <c r="MQO53"/>
      <c r="MQP53"/>
      <c r="MQQ53"/>
      <c r="MQR53"/>
      <c r="MQS53"/>
      <c r="MQT53"/>
      <c r="MQU53"/>
      <c r="MQV53"/>
      <c r="MQW53"/>
      <c r="MQX53"/>
      <c r="MQY53"/>
      <c r="MQZ53"/>
      <c r="MRA53"/>
      <c r="MRB53"/>
      <c r="MRC53"/>
      <c r="MRD53"/>
      <c r="MRE53"/>
      <c r="MRF53"/>
      <c r="MRG53"/>
      <c r="MRH53"/>
      <c r="MRI53"/>
      <c r="MRJ53"/>
      <c r="MRK53"/>
      <c r="MRL53"/>
      <c r="MRM53"/>
      <c r="MRN53"/>
      <c r="MRO53"/>
      <c r="MRP53"/>
      <c r="MRQ53"/>
      <c r="MRR53"/>
      <c r="MRS53"/>
      <c r="MRT53"/>
      <c r="MRU53"/>
      <c r="MRV53"/>
      <c r="MRW53"/>
      <c r="MRX53"/>
      <c r="MRY53"/>
      <c r="MRZ53"/>
      <c r="MSA53"/>
      <c r="MSB53"/>
      <c r="MSC53"/>
      <c r="MSD53"/>
      <c r="MSE53"/>
      <c r="MSF53"/>
      <c r="MSG53"/>
      <c r="MSH53"/>
      <c r="MSI53"/>
      <c r="MSJ53"/>
      <c r="MSK53"/>
      <c r="MSL53"/>
      <c r="MSM53"/>
      <c r="MSN53"/>
      <c r="MSO53"/>
      <c r="MSP53"/>
      <c r="MSQ53"/>
      <c r="MSR53"/>
      <c r="MSS53"/>
      <c r="MST53"/>
      <c r="MSU53"/>
      <c r="MSV53"/>
      <c r="MSW53"/>
      <c r="MSX53"/>
      <c r="MSY53"/>
      <c r="MSZ53"/>
      <c r="MTA53"/>
      <c r="MTB53"/>
      <c r="MTC53"/>
      <c r="MTD53"/>
      <c r="MTE53"/>
      <c r="MTF53"/>
      <c r="MTG53"/>
      <c r="MTH53"/>
      <c r="MTI53"/>
      <c r="MTJ53"/>
      <c r="MTK53"/>
      <c r="MTL53"/>
      <c r="MTM53"/>
      <c r="MTN53"/>
      <c r="MTO53"/>
      <c r="MTP53"/>
      <c r="MTQ53"/>
      <c r="MTR53"/>
      <c r="MTS53"/>
      <c r="MTT53"/>
      <c r="MTU53"/>
      <c r="MTV53"/>
      <c r="MTW53"/>
      <c r="MTX53"/>
      <c r="MTY53"/>
      <c r="MTZ53"/>
      <c r="MUA53"/>
      <c r="MUB53"/>
      <c r="MUC53"/>
      <c r="MUD53"/>
      <c r="MUE53"/>
      <c r="MUF53"/>
      <c r="MUG53"/>
      <c r="MUH53"/>
      <c r="MUI53"/>
      <c r="MUJ53"/>
      <c r="MUK53"/>
      <c r="MUL53"/>
      <c r="MUM53"/>
      <c r="MUN53"/>
      <c r="MUO53"/>
      <c r="MUP53"/>
      <c r="MUQ53"/>
      <c r="MUR53"/>
      <c r="MUS53"/>
      <c r="MUT53"/>
      <c r="MUU53"/>
      <c r="MUV53"/>
      <c r="MUW53"/>
      <c r="MUX53"/>
      <c r="MUY53"/>
      <c r="MUZ53"/>
      <c r="MVA53"/>
      <c r="MVB53"/>
      <c r="MVC53"/>
      <c r="MVD53"/>
      <c r="MVE53"/>
      <c r="MVF53"/>
      <c r="MVG53"/>
      <c r="MVH53"/>
      <c r="MVI53"/>
      <c r="MVJ53"/>
      <c r="MVK53"/>
      <c r="MVL53"/>
      <c r="MVM53"/>
      <c r="MVN53"/>
      <c r="MVO53"/>
      <c r="MVP53"/>
      <c r="MVQ53"/>
      <c r="MVR53"/>
      <c r="MVS53"/>
      <c r="MVT53"/>
      <c r="MVU53"/>
      <c r="MVV53"/>
      <c r="MVW53"/>
      <c r="MVX53"/>
      <c r="MVY53"/>
      <c r="MVZ53"/>
      <c r="MWA53"/>
      <c r="MWB53"/>
      <c r="MWC53"/>
      <c r="MWD53"/>
      <c r="MWE53"/>
      <c r="MWF53"/>
      <c r="MWG53"/>
      <c r="MWH53"/>
      <c r="MWI53"/>
      <c r="MWJ53"/>
      <c r="MWK53"/>
      <c r="MWL53"/>
      <c r="MWM53"/>
      <c r="MWN53"/>
      <c r="MWO53"/>
      <c r="MWP53"/>
      <c r="MWQ53"/>
      <c r="MWR53"/>
      <c r="MWS53"/>
      <c r="MWT53"/>
      <c r="MWU53"/>
      <c r="MWV53"/>
      <c r="MWW53"/>
      <c r="MWX53"/>
      <c r="MWY53"/>
      <c r="MWZ53"/>
      <c r="MXA53"/>
      <c r="MXB53"/>
      <c r="MXC53"/>
      <c r="MXD53"/>
      <c r="MXE53"/>
      <c r="MXF53"/>
      <c r="MXG53"/>
      <c r="MXH53"/>
      <c r="MXI53"/>
      <c r="MXJ53"/>
      <c r="MXK53"/>
      <c r="MXL53"/>
      <c r="MXM53"/>
      <c r="MXN53"/>
      <c r="MXO53"/>
      <c r="MXP53"/>
      <c r="MXQ53"/>
      <c r="MXR53"/>
      <c r="MXS53"/>
      <c r="MXT53"/>
      <c r="MXU53"/>
      <c r="MXV53"/>
      <c r="MXW53"/>
      <c r="MXX53"/>
      <c r="MXY53"/>
      <c r="MXZ53"/>
      <c r="MYA53"/>
      <c r="MYB53"/>
      <c r="MYC53"/>
      <c r="MYD53"/>
      <c r="MYE53"/>
      <c r="MYF53"/>
      <c r="MYG53"/>
      <c r="MYH53"/>
      <c r="MYI53"/>
      <c r="MYJ53"/>
      <c r="MYK53"/>
      <c r="MYL53"/>
      <c r="MYM53"/>
      <c r="MYN53"/>
      <c r="MYO53"/>
      <c r="MYP53"/>
      <c r="MYQ53"/>
      <c r="MYR53"/>
      <c r="MYS53"/>
      <c r="MYT53"/>
      <c r="MYU53"/>
      <c r="MYV53"/>
      <c r="MYW53"/>
      <c r="MYX53"/>
      <c r="MYY53"/>
      <c r="MYZ53"/>
      <c r="MZA53"/>
      <c r="MZB53"/>
      <c r="MZC53"/>
      <c r="MZD53"/>
      <c r="MZE53"/>
      <c r="MZF53"/>
      <c r="MZG53"/>
      <c r="MZH53"/>
      <c r="MZI53"/>
      <c r="MZJ53"/>
      <c r="MZK53"/>
      <c r="MZL53"/>
      <c r="MZM53"/>
      <c r="MZN53"/>
      <c r="MZO53"/>
      <c r="MZP53"/>
      <c r="MZQ53"/>
      <c r="MZR53"/>
      <c r="MZS53"/>
      <c r="MZT53"/>
      <c r="MZU53"/>
      <c r="MZV53"/>
      <c r="MZW53"/>
      <c r="MZX53"/>
      <c r="MZY53"/>
      <c r="MZZ53"/>
      <c r="NAA53"/>
      <c r="NAB53"/>
      <c r="NAC53"/>
      <c r="NAD53"/>
      <c r="NAE53"/>
      <c r="NAF53"/>
      <c r="NAG53"/>
      <c r="NAH53"/>
      <c r="NAI53"/>
      <c r="NAJ53"/>
      <c r="NAK53"/>
      <c r="NAL53"/>
      <c r="NAM53"/>
      <c r="NAN53"/>
      <c r="NAO53"/>
      <c r="NAP53"/>
      <c r="NAQ53"/>
      <c r="NAR53"/>
      <c r="NAS53"/>
      <c r="NAT53"/>
      <c r="NAU53"/>
      <c r="NAV53"/>
      <c r="NAW53"/>
      <c r="NAX53"/>
      <c r="NAY53"/>
      <c r="NAZ53"/>
      <c r="NBA53"/>
      <c r="NBB53"/>
      <c r="NBC53"/>
      <c r="NBD53"/>
      <c r="NBE53"/>
      <c r="NBF53"/>
      <c r="NBG53"/>
      <c r="NBH53"/>
      <c r="NBI53"/>
      <c r="NBJ53"/>
      <c r="NBK53"/>
      <c r="NBL53"/>
      <c r="NBM53"/>
      <c r="NBN53"/>
      <c r="NBO53"/>
      <c r="NBP53"/>
      <c r="NBQ53"/>
      <c r="NBR53"/>
      <c r="NBS53"/>
      <c r="NBT53"/>
      <c r="NBU53"/>
      <c r="NBV53"/>
      <c r="NBW53"/>
      <c r="NBX53"/>
      <c r="NBY53"/>
      <c r="NBZ53"/>
      <c r="NCA53"/>
      <c r="NCB53"/>
      <c r="NCC53"/>
      <c r="NCD53"/>
      <c r="NCE53"/>
      <c r="NCF53"/>
      <c r="NCG53"/>
      <c r="NCH53"/>
      <c r="NCI53"/>
      <c r="NCJ53"/>
      <c r="NCK53"/>
      <c r="NCL53"/>
      <c r="NCM53"/>
      <c r="NCN53"/>
      <c r="NCO53"/>
      <c r="NCP53"/>
      <c r="NCQ53"/>
      <c r="NCR53"/>
      <c r="NCS53"/>
      <c r="NCT53"/>
      <c r="NCU53"/>
      <c r="NCV53"/>
      <c r="NCW53"/>
      <c r="NCX53"/>
      <c r="NCY53"/>
      <c r="NCZ53"/>
      <c r="NDA53"/>
      <c r="NDB53"/>
      <c r="NDC53"/>
      <c r="NDD53"/>
      <c r="NDE53"/>
      <c r="NDF53"/>
      <c r="NDG53"/>
      <c r="NDH53"/>
      <c r="NDI53"/>
      <c r="NDJ53"/>
      <c r="NDK53"/>
      <c r="NDL53"/>
      <c r="NDM53"/>
      <c r="NDN53"/>
      <c r="NDO53"/>
      <c r="NDP53"/>
      <c r="NDQ53"/>
      <c r="NDR53"/>
      <c r="NDS53"/>
      <c r="NDT53"/>
      <c r="NDU53"/>
      <c r="NDV53"/>
      <c r="NDW53"/>
      <c r="NDX53"/>
      <c r="NDY53"/>
      <c r="NDZ53"/>
      <c r="NEA53"/>
      <c r="NEB53"/>
      <c r="NEC53"/>
      <c r="NED53"/>
      <c r="NEE53"/>
      <c r="NEF53"/>
      <c r="NEG53"/>
      <c r="NEH53"/>
      <c r="NEI53"/>
      <c r="NEJ53"/>
      <c r="NEK53"/>
      <c r="NEL53"/>
      <c r="NEM53"/>
      <c r="NEN53"/>
      <c r="NEO53"/>
      <c r="NEP53"/>
      <c r="NEQ53"/>
      <c r="NER53"/>
      <c r="NES53"/>
      <c r="NET53"/>
      <c r="NEU53"/>
      <c r="NEV53"/>
      <c r="NEW53"/>
      <c r="NEX53"/>
      <c r="NEY53"/>
      <c r="NEZ53"/>
      <c r="NFA53"/>
      <c r="NFB53"/>
      <c r="NFC53"/>
      <c r="NFD53"/>
      <c r="NFE53"/>
      <c r="NFF53"/>
      <c r="NFG53"/>
      <c r="NFH53"/>
      <c r="NFI53"/>
      <c r="NFJ53"/>
      <c r="NFK53"/>
      <c r="NFL53"/>
      <c r="NFM53"/>
      <c r="NFN53"/>
      <c r="NFO53"/>
      <c r="NFP53"/>
      <c r="NFQ53"/>
      <c r="NFR53"/>
      <c r="NFS53"/>
      <c r="NFT53"/>
      <c r="NFU53"/>
      <c r="NFV53"/>
      <c r="NFW53"/>
      <c r="NFX53"/>
      <c r="NFY53"/>
      <c r="NFZ53"/>
      <c r="NGA53"/>
      <c r="NGB53"/>
      <c r="NGC53"/>
      <c r="NGD53"/>
      <c r="NGE53"/>
      <c r="NGF53"/>
      <c r="NGG53"/>
      <c r="NGH53"/>
      <c r="NGI53"/>
      <c r="NGJ53"/>
      <c r="NGK53"/>
      <c r="NGL53"/>
      <c r="NGM53"/>
      <c r="NGN53"/>
      <c r="NGO53"/>
      <c r="NGP53"/>
      <c r="NGQ53"/>
      <c r="NGR53"/>
      <c r="NGS53"/>
      <c r="NGT53"/>
      <c r="NGU53"/>
      <c r="NGV53"/>
      <c r="NGW53"/>
      <c r="NGX53"/>
      <c r="NGY53"/>
      <c r="NGZ53"/>
      <c r="NHA53"/>
      <c r="NHB53"/>
      <c r="NHC53"/>
      <c r="NHD53"/>
      <c r="NHE53"/>
      <c r="NHF53"/>
      <c r="NHG53"/>
      <c r="NHH53"/>
      <c r="NHI53"/>
      <c r="NHJ53"/>
      <c r="NHK53"/>
      <c r="NHL53"/>
      <c r="NHM53"/>
      <c r="NHN53"/>
      <c r="NHO53"/>
      <c r="NHP53"/>
      <c r="NHQ53"/>
      <c r="NHR53"/>
      <c r="NHS53"/>
      <c r="NHT53"/>
      <c r="NHU53"/>
      <c r="NHV53"/>
      <c r="NHW53"/>
      <c r="NHX53"/>
      <c r="NHY53"/>
      <c r="NHZ53"/>
      <c r="NIA53"/>
      <c r="NIB53"/>
      <c r="NIC53"/>
      <c r="NID53"/>
      <c r="NIE53"/>
      <c r="NIF53"/>
      <c r="NIG53"/>
      <c r="NIH53"/>
      <c r="NII53"/>
      <c r="NIJ53"/>
      <c r="NIK53"/>
      <c r="NIL53"/>
      <c r="NIM53"/>
      <c r="NIN53"/>
      <c r="NIO53"/>
      <c r="NIP53"/>
      <c r="NIQ53"/>
      <c r="NIR53"/>
      <c r="NIS53"/>
      <c r="NIT53"/>
      <c r="NIU53"/>
      <c r="NIV53"/>
      <c r="NIW53"/>
      <c r="NIX53"/>
      <c r="NIY53"/>
      <c r="NIZ53"/>
      <c r="NJA53"/>
      <c r="NJB53"/>
      <c r="NJC53"/>
      <c r="NJD53"/>
      <c r="NJE53"/>
      <c r="NJF53"/>
      <c r="NJG53"/>
      <c r="NJH53"/>
      <c r="NJI53"/>
      <c r="NJJ53"/>
      <c r="NJK53"/>
      <c r="NJL53"/>
      <c r="NJM53"/>
      <c r="NJN53"/>
      <c r="NJO53"/>
      <c r="NJP53"/>
      <c r="NJQ53"/>
      <c r="NJR53"/>
      <c r="NJS53"/>
      <c r="NJT53"/>
      <c r="NJU53"/>
      <c r="NJV53"/>
      <c r="NJW53"/>
      <c r="NJX53"/>
      <c r="NJY53"/>
      <c r="NJZ53"/>
      <c r="NKA53"/>
      <c r="NKB53"/>
      <c r="NKC53"/>
      <c r="NKD53"/>
      <c r="NKE53"/>
      <c r="NKF53"/>
      <c r="NKG53"/>
      <c r="NKH53"/>
      <c r="NKI53"/>
      <c r="NKJ53"/>
      <c r="NKK53"/>
      <c r="NKL53"/>
      <c r="NKM53"/>
      <c r="NKN53"/>
      <c r="NKO53"/>
      <c r="NKP53"/>
      <c r="NKQ53"/>
      <c r="NKR53"/>
      <c r="NKS53"/>
      <c r="NKT53"/>
      <c r="NKU53"/>
      <c r="NKV53"/>
      <c r="NKW53"/>
      <c r="NKX53"/>
      <c r="NKY53"/>
      <c r="NKZ53"/>
      <c r="NLA53"/>
      <c r="NLB53"/>
      <c r="NLC53"/>
      <c r="NLD53"/>
      <c r="NLE53"/>
      <c r="NLF53"/>
      <c r="NLG53"/>
      <c r="NLH53"/>
      <c r="NLI53"/>
      <c r="NLJ53"/>
      <c r="NLK53"/>
      <c r="NLL53"/>
      <c r="NLM53"/>
      <c r="NLN53"/>
      <c r="NLO53"/>
      <c r="NLP53"/>
      <c r="NLQ53"/>
      <c r="NLR53"/>
      <c r="NLS53"/>
      <c r="NLT53"/>
      <c r="NLU53"/>
      <c r="NLV53"/>
      <c r="NLW53"/>
      <c r="NLX53"/>
      <c r="NLY53"/>
      <c r="NLZ53"/>
      <c r="NMA53"/>
      <c r="NMB53"/>
      <c r="NMC53"/>
      <c r="NMD53"/>
      <c r="NME53"/>
      <c r="NMF53"/>
      <c r="NMG53"/>
      <c r="NMH53"/>
      <c r="NMI53"/>
      <c r="NMJ53"/>
      <c r="NMK53"/>
      <c r="NML53"/>
      <c r="NMM53"/>
      <c r="NMN53"/>
      <c r="NMO53"/>
      <c r="NMP53"/>
      <c r="NMQ53"/>
      <c r="NMR53"/>
      <c r="NMS53"/>
      <c r="NMT53"/>
      <c r="NMU53"/>
      <c r="NMV53"/>
      <c r="NMW53"/>
      <c r="NMX53"/>
      <c r="NMY53"/>
      <c r="NMZ53"/>
      <c r="NNA53"/>
      <c r="NNB53"/>
      <c r="NNC53"/>
      <c r="NND53"/>
      <c r="NNE53"/>
      <c r="NNF53"/>
      <c r="NNG53"/>
      <c r="NNH53"/>
      <c r="NNI53"/>
      <c r="NNJ53"/>
      <c r="NNK53"/>
      <c r="NNL53"/>
      <c r="NNM53"/>
      <c r="NNN53"/>
      <c r="NNO53"/>
      <c r="NNP53"/>
      <c r="NNQ53"/>
      <c r="NNR53"/>
      <c r="NNS53"/>
      <c r="NNT53"/>
      <c r="NNU53"/>
      <c r="NNV53"/>
      <c r="NNW53"/>
      <c r="NNX53"/>
      <c r="NNY53"/>
      <c r="NNZ53"/>
      <c r="NOA53"/>
      <c r="NOB53"/>
      <c r="NOC53"/>
      <c r="NOD53"/>
      <c r="NOE53"/>
      <c r="NOF53"/>
      <c r="NOG53"/>
      <c r="NOH53"/>
      <c r="NOI53"/>
      <c r="NOJ53"/>
      <c r="NOK53"/>
      <c r="NOL53"/>
      <c r="NOM53"/>
      <c r="NON53"/>
      <c r="NOO53"/>
      <c r="NOP53"/>
      <c r="NOQ53"/>
      <c r="NOR53"/>
      <c r="NOS53"/>
      <c r="NOT53"/>
      <c r="NOU53"/>
      <c r="NOV53"/>
      <c r="NOW53"/>
      <c r="NOX53"/>
      <c r="NOY53"/>
      <c r="NOZ53"/>
      <c r="NPA53"/>
      <c r="NPB53"/>
      <c r="NPC53"/>
      <c r="NPD53"/>
      <c r="NPE53"/>
      <c r="NPF53"/>
      <c r="NPG53"/>
      <c r="NPH53"/>
      <c r="NPI53"/>
      <c r="NPJ53"/>
      <c r="NPK53"/>
      <c r="NPL53"/>
      <c r="NPM53"/>
      <c r="NPN53"/>
      <c r="NPO53"/>
      <c r="NPP53"/>
      <c r="NPQ53"/>
      <c r="NPR53"/>
      <c r="NPS53"/>
      <c r="NPT53"/>
      <c r="NPU53"/>
      <c r="NPV53"/>
      <c r="NPW53"/>
      <c r="NPX53"/>
      <c r="NPY53"/>
      <c r="NPZ53"/>
      <c r="NQA53"/>
      <c r="NQB53"/>
      <c r="NQC53"/>
      <c r="NQD53"/>
      <c r="NQE53"/>
      <c r="NQF53"/>
      <c r="NQG53"/>
      <c r="NQH53"/>
      <c r="NQI53"/>
      <c r="NQJ53"/>
      <c r="NQK53"/>
      <c r="NQL53"/>
      <c r="NQM53"/>
      <c r="NQN53"/>
      <c r="NQO53"/>
      <c r="NQP53"/>
      <c r="NQQ53"/>
      <c r="NQR53"/>
      <c r="NQS53"/>
      <c r="NQT53"/>
      <c r="NQU53"/>
      <c r="NQV53"/>
      <c r="NQW53"/>
      <c r="NQX53"/>
      <c r="NQY53"/>
      <c r="NQZ53"/>
      <c r="NRA53"/>
      <c r="NRB53"/>
      <c r="NRC53"/>
      <c r="NRD53"/>
      <c r="NRE53"/>
      <c r="NRF53"/>
      <c r="NRG53"/>
      <c r="NRH53"/>
      <c r="NRI53"/>
    </row>
    <row r="54" spans="1:9941" s="54" customFormat="1" ht="12.2" customHeight="1" x14ac:dyDescent="0.2">
      <c r="A54" s="12" t="s">
        <v>89</v>
      </c>
      <c r="B54" s="853" t="s">
        <v>167</v>
      </c>
      <c r="C54" s="113">
        <f>'1. mell.bevétel_össz'!C53-'26._önként_össz_bev'!C55-'26._államig_össz_bev'!C54</f>
        <v>0</v>
      </c>
      <c r="D54" s="286">
        <f>'1. mell.bevétel_össz'!D53-'26._önként_össz_bev'!D55-'26._államig_össz_bev'!D54</f>
        <v>0</v>
      </c>
      <c r="E54" s="698">
        <f>'1. mell.bevétel_össz'!E53-'26._önként_össz_bev'!E55-'26._államig_össz_bev'!E54</f>
        <v>0</v>
      </c>
      <c r="F54" s="698">
        <f>'1. mell.bevétel_össz'!F53-'26._önként_össz_bev'!F55-'26._államig_össz_bev'!F54</f>
        <v>0</v>
      </c>
      <c r="G54" s="698">
        <f>'1. mell.bevétel_össz'!G53-'26._önként_össz_bev'!G55-'26._államig_össz_bev'!G54</f>
        <v>0</v>
      </c>
      <c r="H54" s="23">
        <f t="shared" si="2"/>
        <v>0</v>
      </c>
      <c r="I54" s="805">
        <f>'1. mell.bevétel_össz'!I53-'26._önként_össz_bev'!I55-'26._államig_össz_bev'!I54</f>
        <v>0</v>
      </c>
      <c r="J54" s="23">
        <f>'1. mell.bevétel_össz'!J53-'26._önként_össz_bev'!J55-'26._államig_össz_bev'!J54</f>
        <v>0</v>
      </c>
      <c r="K54" s="23">
        <f>'1. mell.bevétel_össz'!K53-'26._önként_össz_bev'!K55-'26._államig_össz_bev'!K54</f>
        <v>0</v>
      </c>
      <c r="L54" s="23" t="e">
        <f>'1. mell.bevétel_össz'!L53-'26._önként_össz_bev'!L55</f>
        <v>#DIV/0!</v>
      </c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  <c r="RG54"/>
      <c r="RH54"/>
      <c r="RI54"/>
      <c r="RJ54"/>
      <c r="RK54"/>
      <c r="RL54"/>
      <c r="RM54"/>
      <c r="RN54"/>
      <c r="RO54"/>
      <c r="RP54"/>
      <c r="RQ54"/>
      <c r="RR54"/>
      <c r="RS54"/>
      <c r="RT54"/>
      <c r="RU54"/>
      <c r="RV54"/>
      <c r="RW54"/>
      <c r="RX54"/>
      <c r="RY54"/>
      <c r="RZ54"/>
      <c r="SA54"/>
      <c r="SB54"/>
      <c r="SC54"/>
      <c r="SD54"/>
      <c r="SE54"/>
      <c r="SF54"/>
      <c r="SG54"/>
      <c r="SH54"/>
      <c r="SI54"/>
      <c r="SJ54"/>
      <c r="SK54"/>
      <c r="SL54"/>
      <c r="SM54"/>
      <c r="SN54"/>
      <c r="SO54"/>
      <c r="SP54"/>
      <c r="SQ54"/>
      <c r="SR54"/>
      <c r="SS54"/>
      <c r="ST54"/>
      <c r="SU54"/>
      <c r="SV54"/>
      <c r="SW54"/>
      <c r="SX54"/>
      <c r="SY54"/>
      <c r="SZ54"/>
      <c r="TA54"/>
      <c r="TB54"/>
      <c r="TC54"/>
      <c r="TD54"/>
      <c r="TE54"/>
      <c r="TF54"/>
      <c r="TG54"/>
      <c r="TH54"/>
      <c r="TI54"/>
      <c r="TJ54"/>
      <c r="TK54"/>
      <c r="TL54"/>
      <c r="TM54"/>
      <c r="TN54"/>
      <c r="TO54"/>
      <c r="TP54"/>
      <c r="TQ54"/>
      <c r="TR54"/>
      <c r="TS54"/>
      <c r="TT54"/>
      <c r="TU54"/>
      <c r="TV54"/>
      <c r="TW54"/>
      <c r="TX54"/>
      <c r="TY54"/>
      <c r="TZ54"/>
      <c r="UA54"/>
      <c r="UB54"/>
      <c r="UC54"/>
      <c r="UD54"/>
      <c r="UE54"/>
      <c r="UF54"/>
      <c r="UG54"/>
      <c r="UH54"/>
      <c r="UI54"/>
      <c r="UJ54"/>
      <c r="UK54"/>
      <c r="UL54"/>
      <c r="UM54"/>
      <c r="UN54"/>
      <c r="UO54"/>
      <c r="UP54"/>
      <c r="UQ54"/>
      <c r="UR54"/>
      <c r="US54"/>
      <c r="UT54"/>
      <c r="UU54"/>
      <c r="UV54"/>
      <c r="UW54"/>
      <c r="UX54"/>
      <c r="UY54"/>
      <c r="UZ54"/>
      <c r="VA54"/>
      <c r="VB54"/>
      <c r="VC54"/>
      <c r="VD54"/>
      <c r="VE54"/>
      <c r="VF54"/>
      <c r="VG54"/>
      <c r="VH54"/>
      <c r="VI54"/>
      <c r="VJ54"/>
      <c r="VK54"/>
      <c r="VL54"/>
      <c r="VM54"/>
      <c r="VN54"/>
      <c r="VO54"/>
      <c r="VP54"/>
      <c r="VQ54"/>
      <c r="VR54"/>
      <c r="VS54"/>
      <c r="VT54"/>
      <c r="VU54"/>
      <c r="VV54"/>
      <c r="VW54"/>
      <c r="VX54"/>
      <c r="VY54"/>
      <c r="VZ54"/>
      <c r="WA54"/>
      <c r="WB54"/>
      <c r="WC54"/>
      <c r="WD54"/>
      <c r="WE54"/>
      <c r="WF54"/>
      <c r="WG54"/>
      <c r="WH54"/>
      <c r="WI54"/>
      <c r="WJ54"/>
      <c r="WK54"/>
      <c r="WL54"/>
      <c r="WM54"/>
      <c r="WN54"/>
      <c r="WO54"/>
      <c r="WP54"/>
      <c r="WQ54"/>
      <c r="WR54"/>
      <c r="WS54"/>
      <c r="WT54"/>
      <c r="WU54"/>
      <c r="WV54"/>
      <c r="WW54"/>
      <c r="WX54"/>
      <c r="WY54"/>
      <c r="WZ54"/>
      <c r="XA54"/>
      <c r="XB54"/>
      <c r="XC54"/>
      <c r="XD54"/>
      <c r="XE54"/>
      <c r="XF54"/>
      <c r="XG54"/>
      <c r="XH54"/>
      <c r="XI54"/>
      <c r="XJ54"/>
      <c r="XK54"/>
      <c r="XL54"/>
      <c r="XM54"/>
      <c r="XN54"/>
      <c r="XO54"/>
      <c r="XP54"/>
      <c r="XQ54"/>
      <c r="XR54"/>
      <c r="XS54"/>
      <c r="XT54"/>
      <c r="XU54"/>
      <c r="XV54"/>
      <c r="XW54"/>
      <c r="XX54"/>
      <c r="XY54"/>
      <c r="XZ54"/>
      <c r="YA54"/>
      <c r="YB54"/>
      <c r="YC54"/>
      <c r="YD54"/>
      <c r="YE54"/>
      <c r="YF54"/>
      <c r="YG54"/>
      <c r="YH54"/>
      <c r="YI54"/>
      <c r="YJ54"/>
      <c r="YK54"/>
      <c r="YL54"/>
      <c r="YM54"/>
      <c r="YN54"/>
      <c r="YO54"/>
      <c r="YP54"/>
      <c r="YQ54"/>
      <c r="YR54"/>
      <c r="YS54"/>
      <c r="YT54"/>
      <c r="YU54"/>
      <c r="YV54"/>
      <c r="YW54"/>
      <c r="YX54"/>
      <c r="YY54"/>
      <c r="YZ54"/>
      <c r="ZA54"/>
      <c r="ZB54"/>
      <c r="ZC54"/>
      <c r="ZD54"/>
      <c r="ZE54"/>
      <c r="ZF54"/>
      <c r="ZG54"/>
      <c r="ZH54"/>
      <c r="ZI54"/>
      <c r="ZJ54"/>
      <c r="ZK54"/>
      <c r="ZL54"/>
      <c r="ZM54"/>
      <c r="ZN54"/>
      <c r="ZO54"/>
      <c r="ZP54"/>
      <c r="ZQ54"/>
      <c r="ZR54"/>
      <c r="ZS54"/>
      <c r="ZT54"/>
      <c r="ZU54"/>
      <c r="ZV54"/>
      <c r="ZW54"/>
      <c r="ZX54"/>
      <c r="ZY54"/>
      <c r="ZZ54"/>
      <c r="AAA54"/>
      <c r="AAB54"/>
      <c r="AAC54"/>
      <c r="AAD54"/>
      <c r="AAE54"/>
      <c r="AAF54"/>
      <c r="AAG54"/>
      <c r="AAH54"/>
      <c r="AAI54"/>
      <c r="AAJ54"/>
      <c r="AAK54"/>
      <c r="AAL54"/>
      <c r="AAM54"/>
      <c r="AAN54"/>
      <c r="AAO54"/>
      <c r="AAP54"/>
      <c r="AAQ54"/>
      <c r="AAR54"/>
      <c r="AAS54"/>
      <c r="AAT54"/>
      <c r="AAU54"/>
      <c r="AAV54"/>
      <c r="AAW54"/>
      <c r="AAX54"/>
      <c r="AAY54"/>
      <c r="AAZ54"/>
      <c r="ABA54"/>
      <c r="ABB54"/>
      <c r="ABC54"/>
      <c r="ABD54"/>
      <c r="ABE54"/>
      <c r="ABF54"/>
      <c r="ABG54"/>
      <c r="ABH54"/>
      <c r="ABI54"/>
      <c r="ABJ54"/>
      <c r="ABK54"/>
      <c r="ABL54"/>
      <c r="ABM54"/>
      <c r="ABN54"/>
      <c r="ABO54"/>
      <c r="ABP54"/>
      <c r="ABQ54"/>
      <c r="ABR54"/>
      <c r="ABS54"/>
      <c r="ABT54"/>
      <c r="ABU54"/>
      <c r="ABV54"/>
      <c r="ABW54"/>
      <c r="ABX54"/>
      <c r="ABY54"/>
      <c r="ABZ54"/>
      <c r="ACA54"/>
      <c r="ACB54"/>
      <c r="ACC54"/>
      <c r="ACD54"/>
      <c r="ACE54"/>
      <c r="ACF54"/>
      <c r="ACG54"/>
      <c r="ACH54"/>
      <c r="ACI54"/>
      <c r="ACJ54"/>
      <c r="ACK54"/>
      <c r="ACL54"/>
      <c r="ACM54"/>
      <c r="ACN54"/>
      <c r="ACO54"/>
      <c r="ACP54"/>
      <c r="ACQ54"/>
      <c r="ACR54"/>
      <c r="ACS54"/>
      <c r="ACT54"/>
      <c r="ACU54"/>
      <c r="ACV54"/>
      <c r="ACW54"/>
      <c r="ACX54"/>
      <c r="ACY54"/>
      <c r="ACZ54"/>
      <c r="ADA54"/>
      <c r="ADB54"/>
      <c r="ADC54"/>
      <c r="ADD54"/>
      <c r="ADE54"/>
      <c r="ADF54"/>
      <c r="ADG54"/>
      <c r="ADH54"/>
      <c r="ADI54"/>
      <c r="ADJ54"/>
      <c r="ADK54"/>
      <c r="ADL54"/>
      <c r="ADM54"/>
      <c r="ADN54"/>
      <c r="ADO54"/>
      <c r="ADP54"/>
      <c r="ADQ54"/>
      <c r="ADR54"/>
      <c r="ADS54"/>
      <c r="ADT54"/>
      <c r="ADU54"/>
      <c r="ADV54"/>
      <c r="ADW54"/>
      <c r="ADX54"/>
      <c r="ADY54"/>
      <c r="ADZ54"/>
      <c r="AEA54"/>
      <c r="AEB54"/>
      <c r="AEC54"/>
      <c r="AED54"/>
      <c r="AEE54"/>
      <c r="AEF54"/>
      <c r="AEG54"/>
      <c r="AEH54"/>
      <c r="AEI54"/>
      <c r="AEJ54"/>
      <c r="AEK54"/>
      <c r="AEL54"/>
      <c r="AEM54"/>
      <c r="AEN54"/>
      <c r="AEO54"/>
      <c r="AEP54"/>
      <c r="AEQ54"/>
      <c r="AER54"/>
      <c r="AES54"/>
      <c r="AET54"/>
      <c r="AEU54"/>
      <c r="AEV54"/>
      <c r="AEW54"/>
      <c r="AEX54"/>
      <c r="AEY54"/>
      <c r="AEZ54"/>
      <c r="AFA54"/>
      <c r="AFB54"/>
      <c r="AFC54"/>
      <c r="AFD54"/>
      <c r="AFE54"/>
      <c r="AFF54"/>
      <c r="AFG54"/>
      <c r="AFH54"/>
      <c r="AFI54"/>
      <c r="AFJ54"/>
      <c r="AFK54"/>
      <c r="AFL54"/>
      <c r="AFM54"/>
      <c r="AFN54"/>
      <c r="AFO54"/>
      <c r="AFP54"/>
      <c r="AFQ54"/>
      <c r="AFR54"/>
      <c r="AFS54"/>
      <c r="AFT54"/>
      <c r="AFU54"/>
      <c r="AFV54"/>
      <c r="AFW54"/>
      <c r="AFX54"/>
      <c r="AFY54"/>
      <c r="AFZ54"/>
      <c r="AGA54"/>
      <c r="AGB54"/>
      <c r="AGC54"/>
      <c r="AGD54"/>
      <c r="AGE54"/>
      <c r="AGF54"/>
      <c r="AGG54"/>
      <c r="AGH54"/>
      <c r="AGI54"/>
      <c r="AGJ54"/>
      <c r="AGK54"/>
      <c r="AGL54"/>
      <c r="AGM54"/>
      <c r="AGN54"/>
      <c r="AGO54"/>
      <c r="AGP54"/>
      <c r="AGQ54"/>
      <c r="AGR54"/>
      <c r="AGS54"/>
      <c r="AGT54"/>
      <c r="AGU54"/>
      <c r="AGV54"/>
      <c r="AGW54"/>
      <c r="AGX54"/>
      <c r="AGY54"/>
      <c r="AGZ54"/>
      <c r="AHA54"/>
      <c r="AHB54"/>
      <c r="AHC54"/>
      <c r="AHD54"/>
      <c r="AHE54"/>
      <c r="AHF54"/>
      <c r="AHG54"/>
      <c r="AHH54"/>
      <c r="AHI54"/>
      <c r="AHJ54"/>
      <c r="AHK54"/>
      <c r="AHL54"/>
      <c r="AHM54"/>
      <c r="AHN54"/>
      <c r="AHO54"/>
      <c r="AHP54"/>
      <c r="AHQ54"/>
      <c r="AHR54"/>
      <c r="AHS54"/>
      <c r="AHT54"/>
      <c r="AHU54"/>
      <c r="AHV54"/>
      <c r="AHW54"/>
      <c r="AHX54"/>
      <c r="AHY54"/>
      <c r="AHZ54"/>
      <c r="AIA54"/>
      <c r="AIB54"/>
      <c r="AIC54"/>
      <c r="AID54"/>
      <c r="AIE54"/>
      <c r="AIF54"/>
      <c r="AIG54"/>
      <c r="AIH54"/>
      <c r="AII54"/>
      <c r="AIJ54"/>
      <c r="AIK54"/>
      <c r="AIL54"/>
      <c r="AIM54"/>
      <c r="AIN54"/>
      <c r="AIO54"/>
      <c r="AIP54"/>
      <c r="AIQ54"/>
      <c r="AIR54"/>
      <c r="AIS54"/>
      <c r="AIT54"/>
      <c r="AIU54"/>
      <c r="AIV54"/>
      <c r="AIW54"/>
      <c r="AIX54"/>
      <c r="AIY54"/>
      <c r="AIZ54"/>
      <c r="AJA54"/>
      <c r="AJB54"/>
      <c r="AJC54"/>
      <c r="AJD54"/>
      <c r="AJE54"/>
      <c r="AJF54"/>
      <c r="AJG54"/>
      <c r="AJH54"/>
      <c r="AJI54"/>
      <c r="AJJ54"/>
      <c r="AJK54"/>
      <c r="AJL54"/>
      <c r="AJM54"/>
      <c r="AJN54"/>
      <c r="AJO54"/>
      <c r="AJP54"/>
      <c r="AJQ54"/>
      <c r="AJR54"/>
      <c r="AJS54"/>
      <c r="AJT54"/>
      <c r="AJU54"/>
      <c r="AJV54"/>
      <c r="AJW54"/>
      <c r="AJX54"/>
      <c r="AJY54"/>
      <c r="AJZ54"/>
      <c r="AKA54"/>
      <c r="AKB54"/>
      <c r="AKC54"/>
      <c r="AKD54"/>
      <c r="AKE54"/>
      <c r="AKF54"/>
      <c r="AKG54"/>
      <c r="AKH54"/>
      <c r="AKI54"/>
      <c r="AKJ54"/>
      <c r="AKK54"/>
      <c r="AKL54"/>
      <c r="AKM54"/>
      <c r="AKN54"/>
      <c r="AKO54"/>
      <c r="AKP54"/>
      <c r="AKQ54"/>
      <c r="AKR54"/>
      <c r="AKS54"/>
      <c r="AKT54"/>
      <c r="AKU54"/>
      <c r="AKV54"/>
      <c r="AKW54"/>
      <c r="AKX54"/>
      <c r="AKY54"/>
      <c r="AKZ54"/>
      <c r="ALA54"/>
      <c r="ALB54"/>
      <c r="ALC54"/>
      <c r="ALD54"/>
      <c r="ALE54"/>
      <c r="ALF54"/>
      <c r="ALG54"/>
      <c r="ALH54"/>
      <c r="ALI54"/>
      <c r="ALJ54"/>
      <c r="ALK54"/>
      <c r="ALL54"/>
      <c r="ALM54"/>
      <c r="ALN54"/>
      <c r="ALO54"/>
      <c r="ALP54"/>
      <c r="ALQ54"/>
      <c r="ALR54"/>
      <c r="ALS54"/>
      <c r="ALT54"/>
      <c r="ALU54"/>
      <c r="ALV54"/>
      <c r="ALW54"/>
      <c r="ALX54"/>
      <c r="ALY54"/>
      <c r="ALZ54"/>
      <c r="AMA54"/>
      <c r="AMB54"/>
      <c r="AMC54"/>
      <c r="AMD54"/>
      <c r="AME54"/>
      <c r="AMF54"/>
      <c r="AMG54"/>
      <c r="AMH54"/>
      <c r="AMI54"/>
      <c r="AMJ54"/>
      <c r="AMK54"/>
      <c r="AML54"/>
      <c r="AMM54"/>
      <c r="AMN54"/>
      <c r="AMO54"/>
      <c r="AMP54"/>
      <c r="AMQ54"/>
      <c r="AMR54"/>
      <c r="AMS54"/>
      <c r="AMT54"/>
      <c r="AMU54"/>
      <c r="AMV54"/>
      <c r="AMW54"/>
      <c r="AMX54"/>
      <c r="AMY54"/>
      <c r="AMZ54"/>
      <c r="ANA54"/>
      <c r="ANB54"/>
      <c r="ANC54"/>
      <c r="AND54"/>
      <c r="ANE54"/>
      <c r="ANF54"/>
      <c r="ANG54"/>
      <c r="ANH54"/>
      <c r="ANI54"/>
      <c r="ANJ54"/>
      <c r="ANK54"/>
      <c r="ANL54"/>
      <c r="ANM54"/>
      <c r="ANN54"/>
      <c r="ANO54"/>
      <c r="ANP54"/>
      <c r="ANQ54"/>
      <c r="ANR54"/>
      <c r="ANS54"/>
      <c r="ANT54"/>
      <c r="ANU54"/>
      <c r="ANV54"/>
      <c r="ANW54"/>
      <c r="ANX54"/>
      <c r="ANY54"/>
      <c r="ANZ54"/>
      <c r="AOA54"/>
      <c r="AOB54"/>
      <c r="AOC54"/>
      <c r="AOD54"/>
      <c r="AOE54"/>
      <c r="AOF54"/>
      <c r="AOG54"/>
      <c r="AOH54"/>
      <c r="AOI54"/>
      <c r="AOJ54"/>
      <c r="AOK54"/>
      <c r="AOL54"/>
      <c r="AOM54"/>
      <c r="AON54"/>
      <c r="AOO54"/>
      <c r="AOP54"/>
      <c r="AOQ54"/>
      <c r="AOR54"/>
      <c r="AOS54"/>
      <c r="AOT54"/>
      <c r="AOU54"/>
      <c r="AOV54"/>
      <c r="AOW54"/>
      <c r="AOX54"/>
      <c r="AOY54"/>
      <c r="AOZ54"/>
      <c r="APA54"/>
      <c r="APB54"/>
      <c r="APC54"/>
      <c r="APD54"/>
      <c r="APE54"/>
      <c r="APF54"/>
      <c r="APG54"/>
      <c r="APH54"/>
      <c r="API54"/>
      <c r="APJ54"/>
      <c r="APK54"/>
      <c r="APL54"/>
      <c r="APM54"/>
      <c r="APN54"/>
      <c r="APO54"/>
      <c r="APP54"/>
      <c r="APQ54"/>
      <c r="APR54"/>
      <c r="APS54"/>
      <c r="APT54"/>
      <c r="APU54"/>
      <c r="APV54"/>
      <c r="APW54"/>
      <c r="APX54"/>
      <c r="APY54"/>
      <c r="APZ54"/>
      <c r="AQA54"/>
      <c r="AQB54"/>
      <c r="AQC54"/>
      <c r="AQD54"/>
      <c r="AQE54"/>
      <c r="AQF54"/>
      <c r="AQG54"/>
      <c r="AQH54"/>
      <c r="AQI54"/>
      <c r="AQJ54"/>
      <c r="AQK54"/>
      <c r="AQL54"/>
      <c r="AQM54"/>
      <c r="AQN54"/>
      <c r="AQO54"/>
      <c r="AQP54"/>
      <c r="AQQ54"/>
      <c r="AQR54"/>
      <c r="AQS54"/>
      <c r="AQT54"/>
      <c r="AQU54"/>
      <c r="AQV54"/>
      <c r="AQW54"/>
      <c r="AQX54"/>
      <c r="AQY54"/>
      <c r="AQZ54"/>
      <c r="ARA54"/>
      <c r="ARB54"/>
      <c r="ARC54"/>
      <c r="ARD54"/>
      <c r="ARE54"/>
      <c r="ARF54"/>
      <c r="ARG54"/>
      <c r="ARH54"/>
      <c r="ARI54"/>
      <c r="ARJ54"/>
      <c r="ARK54"/>
      <c r="ARL54"/>
      <c r="ARM54"/>
      <c r="ARN54"/>
      <c r="ARO54"/>
      <c r="ARP54"/>
      <c r="ARQ54"/>
      <c r="ARR54"/>
      <c r="ARS54"/>
      <c r="ART54"/>
      <c r="ARU54"/>
      <c r="ARV54"/>
      <c r="ARW54"/>
      <c r="ARX54"/>
      <c r="ARY54"/>
      <c r="ARZ54"/>
      <c r="ASA54"/>
      <c r="ASB54"/>
      <c r="ASC54"/>
      <c r="ASD54"/>
      <c r="ASE54"/>
      <c r="ASF54"/>
      <c r="ASG54"/>
      <c r="ASH54"/>
      <c r="ASI54"/>
      <c r="ASJ54"/>
      <c r="ASK54"/>
      <c r="ASL54"/>
      <c r="ASM54"/>
      <c r="ASN54"/>
      <c r="ASO54"/>
      <c r="ASP54"/>
      <c r="ASQ54"/>
      <c r="ASR54"/>
      <c r="ASS54"/>
      <c r="AST54"/>
      <c r="ASU54"/>
      <c r="ASV54"/>
      <c r="ASW54"/>
      <c r="ASX54"/>
      <c r="ASY54"/>
      <c r="ASZ54"/>
      <c r="ATA54"/>
      <c r="ATB54"/>
      <c r="ATC54"/>
      <c r="ATD54"/>
      <c r="ATE54"/>
      <c r="ATF54"/>
      <c r="ATG54"/>
      <c r="ATH54"/>
      <c r="ATI54"/>
      <c r="ATJ54"/>
      <c r="ATK54"/>
      <c r="ATL54"/>
      <c r="ATM54"/>
      <c r="ATN54"/>
      <c r="ATO54"/>
      <c r="ATP54"/>
      <c r="ATQ54"/>
      <c r="ATR54"/>
      <c r="ATS54"/>
      <c r="ATT54"/>
      <c r="ATU54"/>
      <c r="ATV54"/>
      <c r="ATW54"/>
      <c r="ATX54"/>
      <c r="ATY54"/>
      <c r="ATZ54"/>
      <c r="AUA54"/>
      <c r="AUB54"/>
      <c r="AUC54"/>
      <c r="AUD54"/>
      <c r="AUE54"/>
      <c r="AUF54"/>
      <c r="AUG54"/>
      <c r="AUH54"/>
      <c r="AUI54"/>
      <c r="AUJ54"/>
      <c r="AUK54"/>
      <c r="AUL54"/>
      <c r="AUM54"/>
      <c r="AUN54"/>
      <c r="AUO54"/>
      <c r="AUP54"/>
      <c r="AUQ54"/>
      <c r="AUR54"/>
      <c r="AUS54"/>
      <c r="AUT54"/>
      <c r="AUU54"/>
      <c r="AUV54"/>
      <c r="AUW54"/>
      <c r="AUX54"/>
      <c r="AUY54"/>
      <c r="AUZ54"/>
      <c r="AVA54"/>
      <c r="AVB54"/>
      <c r="AVC54"/>
      <c r="AVD54"/>
      <c r="AVE54"/>
      <c r="AVF54"/>
      <c r="AVG54"/>
      <c r="AVH54"/>
      <c r="AVI54"/>
      <c r="AVJ54"/>
      <c r="AVK54"/>
      <c r="AVL54"/>
      <c r="AVM54"/>
      <c r="AVN54"/>
      <c r="AVO54"/>
      <c r="AVP54"/>
      <c r="AVQ54"/>
      <c r="AVR54"/>
      <c r="AVS54"/>
      <c r="AVT54"/>
      <c r="AVU54"/>
      <c r="AVV54"/>
      <c r="AVW54"/>
      <c r="AVX54"/>
      <c r="AVY54"/>
      <c r="AVZ54"/>
      <c r="AWA54"/>
      <c r="AWB54"/>
      <c r="AWC54"/>
      <c r="AWD54"/>
      <c r="AWE54"/>
      <c r="AWF54"/>
      <c r="AWG54"/>
      <c r="AWH54"/>
      <c r="AWI54"/>
      <c r="AWJ54"/>
      <c r="AWK54"/>
      <c r="AWL54"/>
      <c r="AWM54"/>
      <c r="AWN54"/>
      <c r="AWO54"/>
      <c r="AWP54"/>
      <c r="AWQ54"/>
      <c r="AWR54"/>
      <c r="AWS54"/>
      <c r="AWT54"/>
      <c r="AWU54"/>
      <c r="AWV54"/>
      <c r="AWW54"/>
      <c r="AWX54"/>
      <c r="AWY54"/>
      <c r="AWZ54"/>
      <c r="AXA54"/>
      <c r="AXB54"/>
      <c r="AXC54"/>
      <c r="AXD54"/>
      <c r="AXE54"/>
      <c r="AXF54"/>
      <c r="AXG54"/>
      <c r="AXH54"/>
      <c r="AXI54"/>
      <c r="AXJ54"/>
      <c r="AXK54"/>
      <c r="AXL54"/>
      <c r="AXM54"/>
      <c r="AXN54"/>
      <c r="AXO54"/>
      <c r="AXP54"/>
      <c r="AXQ54"/>
      <c r="AXR54"/>
      <c r="AXS54"/>
      <c r="AXT54"/>
      <c r="AXU54"/>
      <c r="AXV54"/>
      <c r="AXW54"/>
      <c r="AXX54"/>
      <c r="AXY54"/>
      <c r="AXZ54"/>
      <c r="AYA54"/>
      <c r="AYB54"/>
      <c r="AYC54"/>
      <c r="AYD54"/>
      <c r="AYE54"/>
      <c r="AYF54"/>
      <c r="AYG54"/>
      <c r="AYH54"/>
      <c r="AYI54"/>
      <c r="AYJ54"/>
      <c r="AYK54"/>
      <c r="AYL54"/>
      <c r="AYM54"/>
      <c r="AYN54"/>
      <c r="AYO54"/>
      <c r="AYP54"/>
      <c r="AYQ54"/>
      <c r="AYR54"/>
      <c r="AYS54"/>
      <c r="AYT54"/>
      <c r="AYU54"/>
      <c r="AYV54"/>
      <c r="AYW54"/>
      <c r="AYX54"/>
      <c r="AYY54"/>
      <c r="AYZ54"/>
      <c r="AZA54"/>
      <c r="AZB54"/>
      <c r="AZC54"/>
      <c r="AZD54"/>
      <c r="AZE54"/>
      <c r="AZF54"/>
      <c r="AZG54"/>
      <c r="AZH54"/>
      <c r="AZI54"/>
      <c r="AZJ54"/>
      <c r="AZK54"/>
      <c r="AZL54"/>
      <c r="AZM54"/>
      <c r="AZN54"/>
      <c r="AZO54"/>
      <c r="AZP54"/>
      <c r="AZQ54"/>
      <c r="AZR54"/>
      <c r="AZS54"/>
      <c r="AZT54"/>
      <c r="AZU54"/>
      <c r="AZV54"/>
      <c r="AZW54"/>
      <c r="AZX54"/>
      <c r="AZY54"/>
      <c r="AZZ54"/>
      <c r="BAA54"/>
      <c r="BAB54"/>
      <c r="BAC54"/>
      <c r="BAD54"/>
      <c r="BAE54"/>
      <c r="BAF54"/>
      <c r="BAG54"/>
      <c r="BAH54"/>
      <c r="BAI54"/>
      <c r="BAJ54"/>
      <c r="BAK54"/>
      <c r="BAL54"/>
      <c r="BAM54"/>
      <c r="BAN54"/>
      <c r="BAO54"/>
      <c r="BAP54"/>
      <c r="BAQ54"/>
      <c r="BAR54"/>
      <c r="BAS54"/>
      <c r="BAT54"/>
      <c r="BAU54"/>
      <c r="BAV54"/>
      <c r="BAW54"/>
      <c r="BAX54"/>
      <c r="BAY54"/>
      <c r="BAZ54"/>
      <c r="BBA54"/>
      <c r="BBB54"/>
      <c r="BBC54"/>
      <c r="BBD54"/>
      <c r="BBE54"/>
      <c r="BBF54"/>
      <c r="BBG54"/>
      <c r="BBH54"/>
      <c r="BBI54"/>
      <c r="BBJ54"/>
      <c r="BBK54"/>
      <c r="BBL54"/>
      <c r="BBM54"/>
      <c r="BBN54"/>
      <c r="BBO54"/>
      <c r="BBP54"/>
      <c r="BBQ54"/>
      <c r="BBR54"/>
      <c r="BBS54"/>
      <c r="BBT54"/>
      <c r="BBU54"/>
      <c r="BBV54"/>
      <c r="BBW54"/>
      <c r="BBX54"/>
      <c r="BBY54"/>
      <c r="BBZ54"/>
      <c r="BCA54"/>
      <c r="BCB54"/>
      <c r="BCC54"/>
      <c r="BCD54"/>
      <c r="BCE54"/>
      <c r="BCF54"/>
      <c r="BCG54"/>
      <c r="BCH54"/>
      <c r="BCI54"/>
      <c r="BCJ54"/>
      <c r="BCK54"/>
      <c r="BCL54"/>
      <c r="BCM54"/>
      <c r="BCN54"/>
      <c r="BCO54"/>
      <c r="BCP54"/>
      <c r="BCQ54"/>
      <c r="BCR54"/>
      <c r="BCS54"/>
      <c r="BCT54"/>
      <c r="BCU54"/>
      <c r="BCV54"/>
      <c r="BCW54"/>
      <c r="BCX54"/>
      <c r="BCY54"/>
      <c r="BCZ54"/>
      <c r="BDA54"/>
      <c r="BDB54"/>
      <c r="BDC54"/>
      <c r="BDD54"/>
      <c r="BDE54"/>
      <c r="BDF54"/>
      <c r="BDG54"/>
      <c r="BDH54"/>
      <c r="BDI54"/>
      <c r="BDJ54"/>
      <c r="BDK54"/>
      <c r="BDL54"/>
      <c r="BDM54"/>
      <c r="BDN54"/>
      <c r="BDO54"/>
      <c r="BDP54"/>
      <c r="BDQ54"/>
      <c r="BDR54"/>
      <c r="BDS54"/>
      <c r="BDT54"/>
      <c r="BDU54"/>
      <c r="BDV54"/>
      <c r="BDW54"/>
      <c r="BDX54"/>
      <c r="BDY54"/>
      <c r="BDZ54"/>
      <c r="BEA54"/>
      <c r="BEB54"/>
      <c r="BEC54"/>
      <c r="BED54"/>
      <c r="BEE54"/>
      <c r="BEF54"/>
      <c r="BEG54"/>
      <c r="BEH54"/>
      <c r="BEI54"/>
      <c r="BEJ54"/>
      <c r="BEK54"/>
      <c r="BEL54"/>
      <c r="BEM54"/>
      <c r="BEN54"/>
      <c r="BEO54"/>
      <c r="BEP54"/>
      <c r="BEQ54"/>
      <c r="BER54"/>
      <c r="BES54"/>
      <c r="BET54"/>
      <c r="BEU54"/>
      <c r="BEV54"/>
      <c r="BEW54"/>
      <c r="BEX54"/>
      <c r="BEY54"/>
      <c r="BEZ54"/>
      <c r="BFA54"/>
      <c r="BFB54"/>
      <c r="BFC54"/>
      <c r="BFD54"/>
      <c r="BFE54"/>
      <c r="BFF54"/>
      <c r="BFG54"/>
      <c r="BFH54"/>
      <c r="BFI54"/>
      <c r="BFJ54"/>
      <c r="BFK54"/>
      <c r="BFL54"/>
      <c r="BFM54"/>
      <c r="BFN54"/>
      <c r="BFO54"/>
      <c r="BFP54"/>
      <c r="BFQ54"/>
      <c r="BFR54"/>
      <c r="BFS54"/>
      <c r="BFT54"/>
      <c r="BFU54"/>
      <c r="BFV54"/>
      <c r="BFW54"/>
      <c r="BFX54"/>
      <c r="BFY54"/>
      <c r="BFZ54"/>
      <c r="BGA54"/>
      <c r="BGB54"/>
      <c r="BGC54"/>
      <c r="BGD54"/>
      <c r="BGE54"/>
      <c r="BGF54"/>
      <c r="BGG54"/>
      <c r="BGH54"/>
      <c r="BGI54"/>
      <c r="BGJ54"/>
      <c r="BGK54"/>
      <c r="BGL54"/>
      <c r="BGM54"/>
      <c r="BGN54"/>
      <c r="BGO54"/>
      <c r="BGP54"/>
      <c r="BGQ54"/>
      <c r="BGR54"/>
      <c r="BGS54"/>
      <c r="BGT54"/>
      <c r="BGU54"/>
      <c r="BGV54"/>
      <c r="BGW54"/>
      <c r="BGX54"/>
      <c r="BGY54"/>
      <c r="BGZ54"/>
      <c r="BHA54"/>
      <c r="BHB54"/>
      <c r="BHC54"/>
      <c r="BHD54"/>
      <c r="BHE54"/>
      <c r="BHF54"/>
      <c r="BHG54"/>
      <c r="BHH54"/>
      <c r="BHI54"/>
      <c r="BHJ54"/>
      <c r="BHK54"/>
      <c r="BHL54"/>
      <c r="BHM54"/>
      <c r="BHN54"/>
      <c r="BHO54"/>
      <c r="BHP54"/>
      <c r="BHQ54"/>
      <c r="BHR54"/>
      <c r="BHS54"/>
      <c r="BHT54"/>
      <c r="BHU54"/>
      <c r="BHV54"/>
      <c r="BHW54"/>
      <c r="BHX54"/>
      <c r="BHY54"/>
      <c r="BHZ54"/>
      <c r="BIA54"/>
      <c r="BIB54"/>
      <c r="BIC54"/>
      <c r="BID54"/>
      <c r="BIE54"/>
      <c r="BIF54"/>
      <c r="BIG54"/>
      <c r="BIH54"/>
      <c r="BII54"/>
      <c r="BIJ54"/>
      <c r="BIK54"/>
      <c r="BIL54"/>
      <c r="BIM54"/>
      <c r="BIN54"/>
      <c r="BIO54"/>
      <c r="BIP54"/>
      <c r="BIQ54"/>
      <c r="BIR54"/>
      <c r="BIS54"/>
      <c r="BIT54"/>
      <c r="BIU54"/>
      <c r="BIV54"/>
      <c r="BIW54"/>
      <c r="BIX54"/>
      <c r="BIY54"/>
      <c r="BIZ54"/>
      <c r="BJA54"/>
      <c r="BJB54"/>
      <c r="BJC54"/>
      <c r="BJD54"/>
      <c r="BJE54"/>
      <c r="BJF54"/>
      <c r="BJG54"/>
      <c r="BJH54"/>
      <c r="BJI54"/>
      <c r="BJJ54"/>
      <c r="BJK54"/>
      <c r="BJL54"/>
      <c r="BJM54"/>
      <c r="BJN54"/>
      <c r="BJO54"/>
      <c r="BJP54"/>
      <c r="BJQ54"/>
      <c r="BJR54"/>
      <c r="BJS54"/>
      <c r="BJT54"/>
      <c r="BJU54"/>
      <c r="BJV54"/>
      <c r="BJW54"/>
      <c r="BJX54"/>
      <c r="BJY54"/>
      <c r="BJZ54"/>
      <c r="BKA54"/>
      <c r="BKB54"/>
      <c r="BKC54"/>
      <c r="BKD54"/>
      <c r="BKE54"/>
      <c r="BKF54"/>
      <c r="BKG54"/>
      <c r="BKH54"/>
      <c r="BKI54"/>
      <c r="BKJ54"/>
      <c r="BKK54"/>
      <c r="BKL54"/>
      <c r="BKM54"/>
      <c r="BKN54"/>
      <c r="BKO54"/>
      <c r="BKP54"/>
      <c r="BKQ54"/>
      <c r="BKR54"/>
      <c r="BKS54"/>
      <c r="BKT54"/>
      <c r="BKU54"/>
      <c r="BKV54"/>
      <c r="BKW54"/>
      <c r="BKX54"/>
      <c r="BKY54"/>
      <c r="BKZ54"/>
      <c r="BLA54"/>
      <c r="BLB54"/>
      <c r="BLC54"/>
      <c r="BLD54"/>
      <c r="BLE54"/>
      <c r="BLF54"/>
      <c r="BLG54"/>
      <c r="BLH54"/>
      <c r="BLI54"/>
      <c r="BLJ54"/>
      <c r="BLK54"/>
      <c r="BLL54"/>
      <c r="BLM54"/>
      <c r="BLN54"/>
      <c r="BLO54"/>
      <c r="BLP54"/>
      <c r="BLQ54"/>
      <c r="BLR54"/>
      <c r="BLS54"/>
      <c r="BLT54"/>
      <c r="BLU54"/>
      <c r="BLV54"/>
      <c r="BLW54"/>
      <c r="BLX54"/>
      <c r="BLY54"/>
      <c r="BLZ54"/>
      <c r="BMA54"/>
      <c r="BMB54"/>
      <c r="BMC54"/>
      <c r="BMD54"/>
      <c r="BME54"/>
      <c r="BMF54"/>
      <c r="BMG54"/>
      <c r="BMH54"/>
      <c r="BMI54"/>
      <c r="BMJ54"/>
      <c r="BMK54"/>
      <c r="BML54"/>
      <c r="BMM54"/>
      <c r="BMN54"/>
      <c r="BMO54"/>
      <c r="BMP54"/>
      <c r="BMQ54"/>
      <c r="BMR54"/>
      <c r="BMS54"/>
      <c r="BMT54"/>
      <c r="BMU54"/>
      <c r="BMV54"/>
      <c r="BMW54"/>
      <c r="BMX54"/>
      <c r="BMY54"/>
      <c r="BMZ54"/>
      <c r="BNA54"/>
      <c r="BNB54"/>
      <c r="BNC54"/>
      <c r="BND54"/>
      <c r="BNE54"/>
      <c r="BNF54"/>
      <c r="BNG54"/>
      <c r="BNH54"/>
      <c r="BNI54"/>
      <c r="BNJ54"/>
      <c r="BNK54"/>
      <c r="BNL54"/>
      <c r="BNM54"/>
      <c r="BNN54"/>
      <c r="BNO54"/>
      <c r="BNP54"/>
      <c r="BNQ54"/>
      <c r="BNR54"/>
      <c r="BNS54"/>
      <c r="BNT54"/>
      <c r="BNU54"/>
      <c r="BNV54"/>
      <c r="BNW54"/>
      <c r="BNX54"/>
      <c r="BNY54"/>
      <c r="BNZ54"/>
      <c r="BOA54"/>
      <c r="BOB54"/>
      <c r="BOC54"/>
      <c r="BOD54"/>
      <c r="BOE54"/>
      <c r="BOF54"/>
      <c r="BOG54"/>
      <c r="BOH54"/>
      <c r="BOI54"/>
      <c r="BOJ54"/>
      <c r="BOK54"/>
      <c r="BOL54"/>
      <c r="BOM54"/>
      <c r="BON54"/>
      <c r="BOO54"/>
      <c r="BOP54"/>
      <c r="BOQ54"/>
      <c r="BOR54"/>
      <c r="BOS54"/>
      <c r="BOT54"/>
      <c r="BOU54"/>
      <c r="BOV54"/>
      <c r="BOW54"/>
      <c r="BOX54"/>
      <c r="BOY54"/>
      <c r="BOZ54"/>
      <c r="BPA54"/>
      <c r="BPB54"/>
      <c r="BPC54"/>
      <c r="BPD54"/>
      <c r="BPE54"/>
      <c r="BPF54"/>
      <c r="BPG54"/>
      <c r="BPH54"/>
      <c r="BPI54"/>
      <c r="BPJ54"/>
      <c r="BPK54"/>
      <c r="BPL54"/>
      <c r="BPM54"/>
      <c r="BPN54"/>
      <c r="BPO54"/>
      <c r="BPP54"/>
      <c r="BPQ54"/>
      <c r="BPR54"/>
      <c r="BPS54"/>
      <c r="BPT54"/>
      <c r="BPU54"/>
      <c r="BPV54"/>
      <c r="BPW54"/>
      <c r="BPX54"/>
      <c r="BPY54"/>
      <c r="BPZ54"/>
      <c r="BQA54"/>
      <c r="BQB54"/>
      <c r="BQC54"/>
      <c r="BQD54"/>
      <c r="BQE54"/>
      <c r="BQF54"/>
      <c r="BQG54"/>
      <c r="BQH54"/>
      <c r="BQI54"/>
      <c r="BQJ54"/>
      <c r="BQK54"/>
      <c r="BQL54"/>
      <c r="BQM54"/>
      <c r="BQN54"/>
      <c r="BQO54"/>
      <c r="BQP54"/>
      <c r="BQQ54"/>
      <c r="BQR54"/>
      <c r="BQS54"/>
      <c r="BQT54"/>
      <c r="BQU54"/>
      <c r="BQV54"/>
      <c r="BQW54"/>
      <c r="BQX54"/>
      <c r="BQY54"/>
      <c r="BQZ54"/>
      <c r="BRA54"/>
      <c r="BRB54"/>
      <c r="BRC54"/>
      <c r="BRD54"/>
      <c r="BRE54"/>
      <c r="BRF54"/>
      <c r="BRG54"/>
      <c r="BRH54"/>
      <c r="BRI54"/>
      <c r="BRJ54"/>
      <c r="BRK54"/>
      <c r="BRL54"/>
      <c r="BRM54"/>
      <c r="BRN54"/>
      <c r="BRO54"/>
      <c r="BRP54"/>
      <c r="BRQ54"/>
      <c r="BRR54"/>
      <c r="BRS54"/>
      <c r="BRT54"/>
      <c r="BRU54"/>
      <c r="BRV54"/>
      <c r="BRW54"/>
      <c r="BRX54"/>
      <c r="BRY54"/>
      <c r="BRZ54"/>
      <c r="BSA54"/>
      <c r="BSB54"/>
      <c r="BSC54"/>
      <c r="BSD54"/>
      <c r="BSE54"/>
      <c r="BSF54"/>
      <c r="BSG54"/>
      <c r="BSH54"/>
      <c r="BSI54"/>
      <c r="BSJ54"/>
      <c r="BSK54"/>
      <c r="BSL54"/>
      <c r="BSM54"/>
      <c r="BSN54"/>
      <c r="BSO54"/>
      <c r="BSP54"/>
      <c r="BSQ54"/>
      <c r="BSR54"/>
      <c r="BSS54"/>
      <c r="BST54"/>
      <c r="BSU54"/>
      <c r="BSV54"/>
      <c r="BSW54"/>
      <c r="BSX54"/>
      <c r="BSY54"/>
      <c r="BSZ54"/>
      <c r="BTA54"/>
      <c r="BTB54"/>
      <c r="BTC54"/>
      <c r="BTD54"/>
      <c r="BTE54"/>
      <c r="BTF54"/>
      <c r="BTG54"/>
      <c r="BTH54"/>
      <c r="BTI54"/>
      <c r="BTJ54"/>
      <c r="BTK54"/>
      <c r="BTL54"/>
      <c r="BTM54"/>
      <c r="BTN54"/>
      <c r="BTO54"/>
      <c r="BTP54"/>
      <c r="BTQ54"/>
      <c r="BTR54"/>
      <c r="BTS54"/>
      <c r="BTT54"/>
      <c r="BTU54"/>
      <c r="BTV54"/>
      <c r="BTW54"/>
      <c r="BTX54"/>
      <c r="BTY54"/>
      <c r="BTZ54"/>
      <c r="BUA54"/>
      <c r="BUB54"/>
      <c r="BUC54"/>
      <c r="BUD54"/>
      <c r="BUE54"/>
      <c r="BUF54"/>
      <c r="BUG54"/>
      <c r="BUH54"/>
      <c r="BUI54"/>
      <c r="BUJ54"/>
      <c r="BUK54"/>
      <c r="BUL54"/>
      <c r="BUM54"/>
      <c r="BUN54"/>
      <c r="BUO54"/>
      <c r="BUP54"/>
      <c r="BUQ54"/>
      <c r="BUR54"/>
      <c r="BUS54"/>
      <c r="BUT54"/>
      <c r="BUU54"/>
      <c r="BUV54"/>
      <c r="BUW54"/>
      <c r="BUX54"/>
      <c r="BUY54"/>
      <c r="BUZ54"/>
      <c r="BVA54"/>
      <c r="BVB54"/>
      <c r="BVC54"/>
      <c r="BVD54"/>
      <c r="BVE54"/>
      <c r="BVF54"/>
      <c r="BVG54"/>
      <c r="BVH54"/>
      <c r="BVI54"/>
      <c r="BVJ54"/>
      <c r="BVK54"/>
      <c r="BVL54"/>
      <c r="BVM54"/>
      <c r="BVN54"/>
      <c r="BVO54"/>
      <c r="BVP54"/>
      <c r="BVQ54"/>
      <c r="BVR54"/>
      <c r="BVS54"/>
      <c r="BVT54"/>
      <c r="BVU54"/>
      <c r="BVV54"/>
      <c r="BVW54"/>
      <c r="BVX54"/>
      <c r="BVY54"/>
      <c r="BVZ54"/>
      <c r="BWA54"/>
      <c r="BWB54"/>
      <c r="BWC54"/>
      <c r="BWD54"/>
      <c r="BWE54"/>
      <c r="BWF54"/>
      <c r="BWG54"/>
      <c r="BWH54"/>
      <c r="BWI54"/>
      <c r="BWJ54"/>
      <c r="BWK54"/>
      <c r="BWL54"/>
      <c r="BWM54"/>
      <c r="BWN54"/>
      <c r="BWO54"/>
      <c r="BWP54"/>
      <c r="BWQ54"/>
      <c r="BWR54"/>
      <c r="BWS54"/>
      <c r="BWT54"/>
      <c r="BWU54"/>
      <c r="BWV54"/>
      <c r="BWW54"/>
      <c r="BWX54"/>
      <c r="BWY54"/>
      <c r="BWZ54"/>
      <c r="BXA54"/>
      <c r="BXB54"/>
      <c r="BXC54"/>
      <c r="BXD54"/>
      <c r="BXE54"/>
      <c r="BXF54"/>
      <c r="BXG54"/>
      <c r="BXH54"/>
      <c r="BXI54"/>
      <c r="BXJ54"/>
      <c r="BXK54"/>
      <c r="BXL54"/>
      <c r="BXM54"/>
      <c r="BXN54"/>
      <c r="BXO54"/>
      <c r="BXP54"/>
      <c r="BXQ54"/>
      <c r="BXR54"/>
      <c r="BXS54"/>
      <c r="BXT54"/>
      <c r="BXU54"/>
      <c r="BXV54"/>
      <c r="BXW54"/>
      <c r="BXX54"/>
      <c r="BXY54"/>
      <c r="BXZ54"/>
      <c r="BYA54"/>
      <c r="BYB54"/>
      <c r="BYC54"/>
      <c r="BYD54"/>
      <c r="BYE54"/>
      <c r="BYF54"/>
      <c r="BYG54"/>
      <c r="BYH54"/>
      <c r="BYI54"/>
      <c r="BYJ54"/>
      <c r="BYK54"/>
      <c r="BYL54"/>
      <c r="BYM54"/>
      <c r="BYN54"/>
      <c r="BYO54"/>
      <c r="BYP54"/>
      <c r="BYQ54"/>
      <c r="BYR54"/>
      <c r="BYS54"/>
      <c r="BYT54"/>
      <c r="BYU54"/>
      <c r="BYV54"/>
      <c r="BYW54"/>
      <c r="BYX54"/>
      <c r="BYY54"/>
      <c r="BYZ54"/>
      <c r="BZA54"/>
      <c r="BZB54"/>
      <c r="BZC54"/>
      <c r="BZD54"/>
      <c r="BZE54"/>
      <c r="BZF54"/>
      <c r="BZG54"/>
      <c r="BZH54"/>
      <c r="BZI54"/>
      <c r="BZJ54"/>
      <c r="BZK54"/>
      <c r="BZL54"/>
      <c r="BZM54"/>
      <c r="BZN54"/>
      <c r="BZO54"/>
      <c r="BZP54"/>
      <c r="BZQ54"/>
      <c r="BZR54"/>
      <c r="BZS54"/>
      <c r="BZT54"/>
      <c r="BZU54"/>
      <c r="BZV54"/>
      <c r="BZW54"/>
      <c r="BZX54"/>
      <c r="BZY54"/>
      <c r="BZZ54"/>
      <c r="CAA54"/>
      <c r="CAB54"/>
      <c r="CAC54"/>
      <c r="CAD54"/>
      <c r="CAE54"/>
      <c r="CAF54"/>
      <c r="CAG54"/>
      <c r="CAH54"/>
      <c r="CAI54"/>
      <c r="CAJ54"/>
      <c r="CAK54"/>
      <c r="CAL54"/>
      <c r="CAM54"/>
      <c r="CAN54"/>
      <c r="CAO54"/>
      <c r="CAP54"/>
      <c r="CAQ54"/>
      <c r="CAR54"/>
      <c r="CAS54"/>
      <c r="CAT54"/>
      <c r="CAU54"/>
      <c r="CAV54"/>
      <c r="CAW54"/>
      <c r="CAX54"/>
      <c r="CAY54"/>
      <c r="CAZ54"/>
      <c r="CBA54"/>
      <c r="CBB54"/>
      <c r="CBC54"/>
      <c r="CBD54"/>
      <c r="CBE54"/>
      <c r="CBF54"/>
      <c r="CBG54"/>
      <c r="CBH54"/>
      <c r="CBI54"/>
      <c r="CBJ54"/>
      <c r="CBK54"/>
      <c r="CBL54"/>
      <c r="CBM54"/>
      <c r="CBN54"/>
      <c r="CBO54"/>
      <c r="CBP54"/>
      <c r="CBQ54"/>
      <c r="CBR54"/>
      <c r="CBS54"/>
      <c r="CBT54"/>
      <c r="CBU54"/>
      <c r="CBV54"/>
      <c r="CBW54"/>
      <c r="CBX54"/>
      <c r="CBY54"/>
      <c r="CBZ54"/>
      <c r="CCA54"/>
      <c r="CCB54"/>
      <c r="CCC54"/>
      <c r="CCD54"/>
      <c r="CCE54"/>
      <c r="CCF54"/>
      <c r="CCG54"/>
      <c r="CCH54"/>
      <c r="CCI54"/>
      <c r="CCJ54"/>
      <c r="CCK54"/>
      <c r="CCL54"/>
      <c r="CCM54"/>
      <c r="CCN54"/>
      <c r="CCO54"/>
      <c r="CCP54"/>
      <c r="CCQ54"/>
      <c r="CCR54"/>
      <c r="CCS54"/>
      <c r="CCT54"/>
      <c r="CCU54"/>
      <c r="CCV54"/>
      <c r="CCW54"/>
      <c r="CCX54"/>
      <c r="CCY54"/>
      <c r="CCZ54"/>
      <c r="CDA54"/>
      <c r="CDB54"/>
      <c r="CDC54"/>
      <c r="CDD54"/>
      <c r="CDE54"/>
      <c r="CDF54"/>
      <c r="CDG54"/>
      <c r="CDH54"/>
      <c r="CDI54"/>
      <c r="CDJ54"/>
      <c r="CDK54"/>
      <c r="CDL54"/>
      <c r="CDM54"/>
      <c r="CDN54"/>
      <c r="CDO54"/>
      <c r="CDP54"/>
      <c r="CDQ54"/>
      <c r="CDR54"/>
      <c r="CDS54"/>
      <c r="CDT54"/>
      <c r="CDU54"/>
      <c r="CDV54"/>
      <c r="CDW54"/>
      <c r="CDX54"/>
      <c r="CDY54"/>
      <c r="CDZ54"/>
      <c r="CEA54"/>
      <c r="CEB54"/>
      <c r="CEC54"/>
      <c r="CED54"/>
      <c r="CEE54"/>
      <c r="CEF54"/>
      <c r="CEG54"/>
      <c r="CEH54"/>
      <c r="CEI54"/>
      <c r="CEJ54"/>
      <c r="CEK54"/>
      <c r="CEL54"/>
      <c r="CEM54"/>
      <c r="CEN54"/>
      <c r="CEO54"/>
      <c r="CEP54"/>
      <c r="CEQ54"/>
      <c r="CER54"/>
      <c r="CES54"/>
      <c r="CET54"/>
      <c r="CEU54"/>
      <c r="CEV54"/>
      <c r="CEW54"/>
      <c r="CEX54"/>
      <c r="CEY54"/>
      <c r="CEZ54"/>
      <c r="CFA54"/>
      <c r="CFB54"/>
      <c r="CFC54"/>
      <c r="CFD54"/>
      <c r="CFE54"/>
      <c r="CFF54"/>
      <c r="CFG54"/>
      <c r="CFH54"/>
      <c r="CFI54"/>
      <c r="CFJ54"/>
      <c r="CFK54"/>
      <c r="CFL54"/>
      <c r="CFM54"/>
      <c r="CFN54"/>
      <c r="CFO54"/>
      <c r="CFP54"/>
      <c r="CFQ54"/>
      <c r="CFR54"/>
      <c r="CFS54"/>
      <c r="CFT54"/>
      <c r="CFU54"/>
      <c r="CFV54"/>
      <c r="CFW54"/>
      <c r="CFX54"/>
      <c r="CFY54"/>
      <c r="CFZ54"/>
      <c r="CGA54"/>
      <c r="CGB54"/>
      <c r="CGC54"/>
      <c r="CGD54"/>
      <c r="CGE54"/>
      <c r="CGF54"/>
      <c r="CGG54"/>
      <c r="CGH54"/>
      <c r="CGI54"/>
      <c r="CGJ54"/>
      <c r="CGK54"/>
      <c r="CGL54"/>
      <c r="CGM54"/>
      <c r="CGN54"/>
      <c r="CGO54"/>
      <c r="CGP54"/>
      <c r="CGQ54"/>
      <c r="CGR54"/>
      <c r="CGS54"/>
      <c r="CGT54"/>
      <c r="CGU54"/>
      <c r="CGV54"/>
      <c r="CGW54"/>
      <c r="CGX54"/>
      <c r="CGY54"/>
      <c r="CGZ54"/>
      <c r="CHA54"/>
      <c r="CHB54"/>
      <c r="CHC54"/>
      <c r="CHD54"/>
      <c r="CHE54"/>
      <c r="CHF54"/>
      <c r="CHG54"/>
      <c r="CHH54"/>
      <c r="CHI54"/>
      <c r="CHJ54"/>
      <c r="CHK54"/>
      <c r="CHL54"/>
      <c r="CHM54"/>
      <c r="CHN54"/>
      <c r="CHO54"/>
      <c r="CHP54"/>
      <c r="CHQ54"/>
      <c r="CHR54"/>
      <c r="CHS54"/>
      <c r="CHT54"/>
      <c r="CHU54"/>
      <c r="CHV54"/>
      <c r="CHW54"/>
      <c r="CHX54"/>
      <c r="CHY54"/>
      <c r="CHZ54"/>
      <c r="CIA54"/>
      <c r="CIB54"/>
      <c r="CIC54"/>
      <c r="CID54"/>
      <c r="CIE54"/>
      <c r="CIF54"/>
      <c r="CIG54"/>
      <c r="CIH54"/>
      <c r="CII54"/>
      <c r="CIJ54"/>
      <c r="CIK54"/>
      <c r="CIL54"/>
      <c r="CIM54"/>
      <c r="CIN54"/>
      <c r="CIO54"/>
      <c r="CIP54"/>
      <c r="CIQ54"/>
      <c r="CIR54"/>
      <c r="CIS54"/>
      <c r="CIT54"/>
      <c r="CIU54"/>
      <c r="CIV54"/>
      <c r="CIW54"/>
      <c r="CIX54"/>
      <c r="CIY54"/>
      <c r="CIZ54"/>
      <c r="CJA54"/>
      <c r="CJB54"/>
      <c r="CJC54"/>
      <c r="CJD54"/>
      <c r="CJE54"/>
      <c r="CJF54"/>
      <c r="CJG54"/>
      <c r="CJH54"/>
      <c r="CJI54"/>
      <c r="CJJ54"/>
      <c r="CJK54"/>
      <c r="CJL54"/>
      <c r="CJM54"/>
      <c r="CJN54"/>
      <c r="CJO54"/>
      <c r="CJP54"/>
      <c r="CJQ54"/>
      <c r="CJR54"/>
      <c r="CJS54"/>
      <c r="CJT54"/>
      <c r="CJU54"/>
      <c r="CJV54"/>
      <c r="CJW54"/>
      <c r="CJX54"/>
      <c r="CJY54"/>
      <c r="CJZ54"/>
      <c r="CKA54"/>
      <c r="CKB54"/>
      <c r="CKC54"/>
      <c r="CKD54"/>
      <c r="CKE54"/>
      <c r="CKF54"/>
      <c r="CKG54"/>
      <c r="CKH54"/>
      <c r="CKI54"/>
      <c r="CKJ54"/>
      <c r="CKK54"/>
      <c r="CKL54"/>
      <c r="CKM54"/>
      <c r="CKN54"/>
      <c r="CKO54"/>
      <c r="CKP54"/>
      <c r="CKQ54"/>
      <c r="CKR54"/>
      <c r="CKS54"/>
      <c r="CKT54"/>
      <c r="CKU54"/>
      <c r="CKV54"/>
      <c r="CKW54"/>
      <c r="CKX54"/>
      <c r="CKY54"/>
      <c r="CKZ54"/>
      <c r="CLA54"/>
      <c r="CLB54"/>
      <c r="CLC54"/>
      <c r="CLD54"/>
      <c r="CLE54"/>
      <c r="CLF54"/>
      <c r="CLG54"/>
      <c r="CLH54"/>
      <c r="CLI54"/>
      <c r="CLJ54"/>
      <c r="CLK54"/>
      <c r="CLL54"/>
      <c r="CLM54"/>
      <c r="CLN54"/>
      <c r="CLO54"/>
      <c r="CLP54"/>
      <c r="CLQ54"/>
      <c r="CLR54"/>
      <c r="CLS54"/>
      <c r="CLT54"/>
      <c r="CLU54"/>
      <c r="CLV54"/>
      <c r="CLW54"/>
      <c r="CLX54"/>
      <c r="CLY54"/>
      <c r="CLZ54"/>
      <c r="CMA54"/>
      <c r="CMB54"/>
      <c r="CMC54"/>
      <c r="CMD54"/>
      <c r="CME54"/>
      <c r="CMF54"/>
      <c r="CMG54"/>
      <c r="CMH54"/>
      <c r="CMI54"/>
      <c r="CMJ54"/>
      <c r="CMK54"/>
      <c r="CML54"/>
      <c r="CMM54"/>
      <c r="CMN54"/>
      <c r="CMO54"/>
      <c r="CMP54"/>
      <c r="CMQ54"/>
      <c r="CMR54"/>
      <c r="CMS54"/>
      <c r="CMT54"/>
      <c r="CMU54"/>
      <c r="CMV54"/>
      <c r="CMW54"/>
      <c r="CMX54"/>
      <c r="CMY54"/>
      <c r="CMZ54"/>
      <c r="CNA54"/>
      <c r="CNB54"/>
      <c r="CNC54"/>
      <c r="CND54"/>
      <c r="CNE54"/>
      <c r="CNF54"/>
      <c r="CNG54"/>
      <c r="CNH54"/>
      <c r="CNI54"/>
      <c r="CNJ54"/>
      <c r="CNK54"/>
      <c r="CNL54"/>
      <c r="CNM54"/>
      <c r="CNN54"/>
      <c r="CNO54"/>
      <c r="CNP54"/>
      <c r="CNQ54"/>
      <c r="CNR54"/>
      <c r="CNS54"/>
      <c r="CNT54"/>
      <c r="CNU54"/>
      <c r="CNV54"/>
      <c r="CNW54"/>
      <c r="CNX54"/>
      <c r="CNY54"/>
      <c r="CNZ54"/>
      <c r="COA54"/>
      <c r="COB54"/>
      <c r="COC54"/>
      <c r="COD54"/>
      <c r="COE54"/>
      <c r="COF54"/>
      <c r="COG54"/>
      <c r="COH54"/>
      <c r="COI54"/>
      <c r="COJ54"/>
      <c r="COK54"/>
      <c r="COL54"/>
      <c r="COM54"/>
      <c r="CON54"/>
      <c r="COO54"/>
      <c r="COP54"/>
      <c r="COQ54"/>
      <c r="COR54"/>
      <c r="COS54"/>
      <c r="COT54"/>
      <c r="COU54"/>
      <c r="COV54"/>
      <c r="COW54"/>
      <c r="COX54"/>
      <c r="COY54"/>
      <c r="COZ54"/>
      <c r="CPA54"/>
      <c r="CPB54"/>
      <c r="CPC54"/>
      <c r="CPD54"/>
      <c r="CPE54"/>
      <c r="CPF54"/>
      <c r="CPG54"/>
      <c r="CPH54"/>
      <c r="CPI54"/>
      <c r="CPJ54"/>
      <c r="CPK54"/>
      <c r="CPL54"/>
      <c r="CPM54"/>
      <c r="CPN54"/>
      <c r="CPO54"/>
      <c r="CPP54"/>
      <c r="CPQ54"/>
      <c r="CPR54"/>
      <c r="CPS54"/>
      <c r="CPT54"/>
      <c r="CPU54"/>
      <c r="CPV54"/>
      <c r="CPW54"/>
      <c r="CPX54"/>
      <c r="CPY54"/>
      <c r="CPZ54"/>
      <c r="CQA54"/>
      <c r="CQB54"/>
      <c r="CQC54"/>
      <c r="CQD54"/>
      <c r="CQE54"/>
      <c r="CQF54"/>
      <c r="CQG54"/>
      <c r="CQH54"/>
      <c r="CQI54"/>
      <c r="CQJ54"/>
      <c r="CQK54"/>
      <c r="CQL54"/>
      <c r="CQM54"/>
      <c r="CQN54"/>
      <c r="CQO54"/>
      <c r="CQP54"/>
      <c r="CQQ54"/>
      <c r="CQR54"/>
      <c r="CQS54"/>
      <c r="CQT54"/>
      <c r="CQU54"/>
      <c r="CQV54"/>
      <c r="CQW54"/>
      <c r="CQX54"/>
      <c r="CQY54"/>
      <c r="CQZ54"/>
      <c r="CRA54"/>
      <c r="CRB54"/>
      <c r="CRC54"/>
      <c r="CRD54"/>
      <c r="CRE54"/>
      <c r="CRF54"/>
      <c r="CRG54"/>
      <c r="CRH54"/>
      <c r="CRI54"/>
      <c r="CRJ54"/>
      <c r="CRK54"/>
      <c r="CRL54"/>
      <c r="CRM54"/>
      <c r="CRN54"/>
      <c r="CRO54"/>
      <c r="CRP54"/>
      <c r="CRQ54"/>
      <c r="CRR54"/>
      <c r="CRS54"/>
      <c r="CRT54"/>
      <c r="CRU54"/>
      <c r="CRV54"/>
      <c r="CRW54"/>
      <c r="CRX54"/>
      <c r="CRY54"/>
      <c r="CRZ54"/>
      <c r="CSA54"/>
      <c r="CSB54"/>
      <c r="CSC54"/>
      <c r="CSD54"/>
      <c r="CSE54"/>
      <c r="CSF54"/>
      <c r="CSG54"/>
      <c r="CSH54"/>
      <c r="CSI54"/>
      <c r="CSJ54"/>
      <c r="CSK54"/>
      <c r="CSL54"/>
      <c r="CSM54"/>
      <c r="CSN54"/>
      <c r="CSO54"/>
      <c r="CSP54"/>
      <c r="CSQ54"/>
      <c r="CSR54"/>
      <c r="CSS54"/>
      <c r="CST54"/>
      <c r="CSU54"/>
      <c r="CSV54"/>
      <c r="CSW54"/>
      <c r="CSX54"/>
      <c r="CSY54"/>
      <c r="CSZ54"/>
      <c r="CTA54"/>
      <c r="CTB54"/>
      <c r="CTC54"/>
      <c r="CTD54"/>
      <c r="CTE54"/>
      <c r="CTF54"/>
      <c r="CTG54"/>
      <c r="CTH54"/>
      <c r="CTI54"/>
      <c r="CTJ54"/>
      <c r="CTK54"/>
      <c r="CTL54"/>
      <c r="CTM54"/>
      <c r="CTN54"/>
      <c r="CTO54"/>
      <c r="CTP54"/>
      <c r="CTQ54"/>
      <c r="CTR54"/>
      <c r="CTS54"/>
      <c r="CTT54"/>
      <c r="CTU54"/>
      <c r="CTV54"/>
      <c r="CTW54"/>
      <c r="CTX54"/>
      <c r="CTY54"/>
      <c r="CTZ54"/>
      <c r="CUA54"/>
      <c r="CUB54"/>
      <c r="CUC54"/>
      <c r="CUD54"/>
      <c r="CUE54"/>
      <c r="CUF54"/>
      <c r="CUG54"/>
      <c r="CUH54"/>
      <c r="CUI54"/>
      <c r="CUJ54"/>
      <c r="CUK54"/>
      <c r="CUL54"/>
      <c r="CUM54"/>
      <c r="CUN54"/>
      <c r="CUO54"/>
      <c r="CUP54"/>
      <c r="CUQ54"/>
      <c r="CUR54"/>
      <c r="CUS54"/>
      <c r="CUT54"/>
      <c r="CUU54"/>
      <c r="CUV54"/>
      <c r="CUW54"/>
      <c r="CUX54"/>
      <c r="CUY54"/>
      <c r="CUZ54"/>
      <c r="CVA54"/>
      <c r="CVB54"/>
      <c r="CVC54"/>
      <c r="CVD54"/>
      <c r="CVE54"/>
      <c r="CVF54"/>
      <c r="CVG54"/>
      <c r="CVH54"/>
      <c r="CVI54"/>
      <c r="CVJ54"/>
      <c r="CVK54"/>
      <c r="CVL54"/>
      <c r="CVM54"/>
      <c r="CVN54"/>
      <c r="CVO54"/>
      <c r="CVP54"/>
      <c r="CVQ54"/>
      <c r="CVR54"/>
      <c r="CVS54"/>
      <c r="CVT54"/>
      <c r="CVU54"/>
      <c r="CVV54"/>
      <c r="CVW54"/>
      <c r="CVX54"/>
      <c r="CVY54"/>
      <c r="CVZ54"/>
      <c r="CWA54"/>
      <c r="CWB54"/>
      <c r="CWC54"/>
      <c r="CWD54"/>
      <c r="CWE54"/>
      <c r="CWF54"/>
      <c r="CWG54"/>
      <c r="CWH54"/>
      <c r="CWI54"/>
      <c r="CWJ54"/>
      <c r="CWK54"/>
      <c r="CWL54"/>
      <c r="CWM54"/>
      <c r="CWN54"/>
      <c r="CWO54"/>
      <c r="CWP54"/>
      <c r="CWQ54"/>
      <c r="CWR54"/>
      <c r="CWS54"/>
      <c r="CWT54"/>
      <c r="CWU54"/>
      <c r="CWV54"/>
      <c r="CWW54"/>
      <c r="CWX54"/>
      <c r="CWY54"/>
      <c r="CWZ54"/>
      <c r="CXA54"/>
      <c r="CXB54"/>
      <c r="CXC54"/>
      <c r="CXD54"/>
      <c r="CXE54"/>
      <c r="CXF54"/>
      <c r="CXG54"/>
      <c r="CXH54"/>
      <c r="CXI54"/>
      <c r="CXJ54"/>
      <c r="CXK54"/>
      <c r="CXL54"/>
      <c r="CXM54"/>
      <c r="CXN54"/>
      <c r="CXO54"/>
      <c r="CXP54"/>
      <c r="CXQ54"/>
      <c r="CXR54"/>
      <c r="CXS54"/>
      <c r="CXT54"/>
      <c r="CXU54"/>
      <c r="CXV54"/>
      <c r="CXW54"/>
      <c r="CXX54"/>
      <c r="CXY54"/>
      <c r="CXZ54"/>
      <c r="CYA54"/>
      <c r="CYB54"/>
      <c r="CYC54"/>
      <c r="CYD54"/>
      <c r="CYE54"/>
      <c r="CYF54"/>
      <c r="CYG54"/>
      <c r="CYH54"/>
      <c r="CYI54"/>
      <c r="CYJ54"/>
      <c r="CYK54"/>
      <c r="CYL54"/>
      <c r="CYM54"/>
      <c r="CYN54"/>
      <c r="CYO54"/>
      <c r="CYP54"/>
      <c r="CYQ54"/>
      <c r="CYR54"/>
      <c r="CYS54"/>
      <c r="CYT54"/>
      <c r="CYU54"/>
      <c r="CYV54"/>
      <c r="CYW54"/>
      <c r="CYX54"/>
      <c r="CYY54"/>
      <c r="CYZ54"/>
      <c r="CZA54"/>
      <c r="CZB54"/>
      <c r="CZC54"/>
      <c r="CZD54"/>
      <c r="CZE54"/>
      <c r="CZF54"/>
      <c r="CZG54"/>
      <c r="CZH54"/>
      <c r="CZI54"/>
      <c r="CZJ54"/>
      <c r="CZK54"/>
      <c r="CZL54"/>
      <c r="CZM54"/>
      <c r="CZN54"/>
      <c r="CZO54"/>
      <c r="CZP54"/>
      <c r="CZQ54"/>
      <c r="CZR54"/>
      <c r="CZS54"/>
      <c r="CZT54"/>
      <c r="CZU54"/>
      <c r="CZV54"/>
      <c r="CZW54"/>
      <c r="CZX54"/>
      <c r="CZY54"/>
      <c r="CZZ54"/>
      <c r="DAA54"/>
      <c r="DAB54"/>
      <c r="DAC54"/>
      <c r="DAD54"/>
      <c r="DAE54"/>
      <c r="DAF54"/>
      <c r="DAG54"/>
      <c r="DAH54"/>
      <c r="DAI54"/>
      <c r="DAJ54"/>
      <c r="DAK54"/>
      <c r="DAL54"/>
      <c r="DAM54"/>
      <c r="DAN54"/>
      <c r="DAO54"/>
      <c r="DAP54"/>
      <c r="DAQ54"/>
      <c r="DAR54"/>
      <c r="DAS54"/>
      <c r="DAT54"/>
      <c r="DAU54"/>
      <c r="DAV54"/>
      <c r="DAW54"/>
      <c r="DAX54"/>
      <c r="DAY54"/>
      <c r="DAZ54"/>
      <c r="DBA54"/>
      <c r="DBB54"/>
      <c r="DBC54"/>
      <c r="DBD54"/>
      <c r="DBE54"/>
      <c r="DBF54"/>
      <c r="DBG54"/>
      <c r="DBH54"/>
      <c r="DBI54"/>
      <c r="DBJ54"/>
      <c r="DBK54"/>
      <c r="DBL54"/>
      <c r="DBM54"/>
      <c r="DBN54"/>
      <c r="DBO54"/>
      <c r="DBP54"/>
      <c r="DBQ54"/>
      <c r="DBR54"/>
      <c r="DBS54"/>
      <c r="DBT54"/>
      <c r="DBU54"/>
      <c r="DBV54"/>
      <c r="DBW54"/>
      <c r="DBX54"/>
      <c r="DBY54"/>
      <c r="DBZ54"/>
      <c r="DCA54"/>
      <c r="DCB54"/>
      <c r="DCC54"/>
      <c r="DCD54"/>
      <c r="DCE54"/>
      <c r="DCF54"/>
      <c r="DCG54"/>
      <c r="DCH54"/>
      <c r="DCI54"/>
      <c r="DCJ54"/>
      <c r="DCK54"/>
      <c r="DCL54"/>
      <c r="DCM54"/>
      <c r="DCN54"/>
      <c r="DCO54"/>
      <c r="DCP54"/>
      <c r="DCQ54"/>
      <c r="DCR54"/>
      <c r="DCS54"/>
      <c r="DCT54"/>
      <c r="DCU54"/>
      <c r="DCV54"/>
      <c r="DCW54"/>
      <c r="DCX54"/>
      <c r="DCY54"/>
      <c r="DCZ54"/>
      <c r="DDA54"/>
      <c r="DDB54"/>
      <c r="DDC54"/>
      <c r="DDD54"/>
      <c r="DDE54"/>
      <c r="DDF54"/>
      <c r="DDG54"/>
      <c r="DDH54"/>
      <c r="DDI54"/>
      <c r="DDJ54"/>
      <c r="DDK54"/>
      <c r="DDL54"/>
      <c r="DDM54"/>
      <c r="DDN54"/>
      <c r="DDO54"/>
      <c r="DDP54"/>
      <c r="DDQ54"/>
      <c r="DDR54"/>
      <c r="DDS54"/>
      <c r="DDT54"/>
      <c r="DDU54"/>
      <c r="DDV54"/>
      <c r="DDW54"/>
      <c r="DDX54"/>
      <c r="DDY54"/>
      <c r="DDZ54"/>
      <c r="DEA54"/>
      <c r="DEB54"/>
      <c r="DEC54"/>
      <c r="DED54"/>
      <c r="DEE54"/>
      <c r="DEF54"/>
      <c r="DEG54"/>
      <c r="DEH54"/>
      <c r="DEI54"/>
      <c r="DEJ54"/>
      <c r="DEK54"/>
      <c r="DEL54"/>
      <c r="DEM54"/>
      <c r="DEN54"/>
      <c r="DEO54"/>
      <c r="DEP54"/>
      <c r="DEQ54"/>
      <c r="DER54"/>
      <c r="DES54"/>
      <c r="DET54"/>
      <c r="DEU54"/>
      <c r="DEV54"/>
      <c r="DEW54"/>
      <c r="DEX54"/>
      <c r="DEY54"/>
      <c r="DEZ54"/>
      <c r="DFA54"/>
      <c r="DFB54"/>
      <c r="DFC54"/>
      <c r="DFD54"/>
      <c r="DFE54"/>
      <c r="DFF54"/>
      <c r="DFG54"/>
      <c r="DFH54"/>
      <c r="DFI54"/>
      <c r="DFJ54"/>
      <c r="DFK54"/>
      <c r="DFL54"/>
      <c r="DFM54"/>
      <c r="DFN54"/>
      <c r="DFO54"/>
      <c r="DFP54"/>
      <c r="DFQ54"/>
      <c r="DFR54"/>
      <c r="DFS54"/>
      <c r="DFT54"/>
      <c r="DFU54"/>
      <c r="DFV54"/>
      <c r="DFW54"/>
      <c r="DFX54"/>
      <c r="DFY54"/>
      <c r="DFZ54"/>
      <c r="DGA54"/>
      <c r="DGB54"/>
      <c r="DGC54"/>
      <c r="DGD54"/>
      <c r="DGE54"/>
      <c r="DGF54"/>
      <c r="DGG54"/>
      <c r="DGH54"/>
      <c r="DGI54"/>
      <c r="DGJ54"/>
      <c r="DGK54"/>
      <c r="DGL54"/>
      <c r="DGM54"/>
      <c r="DGN54"/>
      <c r="DGO54"/>
      <c r="DGP54"/>
      <c r="DGQ54"/>
      <c r="DGR54"/>
      <c r="DGS54"/>
      <c r="DGT54"/>
      <c r="DGU54"/>
      <c r="DGV54"/>
      <c r="DGW54"/>
      <c r="DGX54"/>
      <c r="DGY54"/>
      <c r="DGZ54"/>
      <c r="DHA54"/>
      <c r="DHB54"/>
      <c r="DHC54"/>
      <c r="DHD54"/>
      <c r="DHE54"/>
      <c r="DHF54"/>
      <c r="DHG54"/>
      <c r="DHH54"/>
      <c r="DHI54"/>
      <c r="DHJ54"/>
      <c r="DHK54"/>
      <c r="DHL54"/>
      <c r="DHM54"/>
      <c r="DHN54"/>
      <c r="DHO54"/>
      <c r="DHP54"/>
      <c r="DHQ54"/>
      <c r="DHR54"/>
      <c r="DHS54"/>
      <c r="DHT54"/>
      <c r="DHU54"/>
      <c r="DHV54"/>
      <c r="DHW54"/>
      <c r="DHX54"/>
      <c r="DHY54"/>
      <c r="DHZ54"/>
      <c r="DIA54"/>
      <c r="DIB54"/>
      <c r="DIC54"/>
      <c r="DID54"/>
      <c r="DIE54"/>
      <c r="DIF54"/>
      <c r="DIG54"/>
      <c r="DIH54"/>
      <c r="DII54"/>
      <c r="DIJ54"/>
      <c r="DIK54"/>
      <c r="DIL54"/>
      <c r="DIM54"/>
      <c r="DIN54"/>
      <c r="DIO54"/>
      <c r="DIP54"/>
      <c r="DIQ54"/>
      <c r="DIR54"/>
      <c r="DIS54"/>
      <c r="DIT54"/>
      <c r="DIU54"/>
      <c r="DIV54"/>
      <c r="DIW54"/>
      <c r="DIX54"/>
      <c r="DIY54"/>
      <c r="DIZ54"/>
      <c r="DJA54"/>
      <c r="DJB54"/>
      <c r="DJC54"/>
      <c r="DJD54"/>
      <c r="DJE54"/>
      <c r="DJF54"/>
      <c r="DJG54"/>
      <c r="DJH54"/>
      <c r="DJI54"/>
      <c r="DJJ54"/>
      <c r="DJK54"/>
      <c r="DJL54"/>
      <c r="DJM54"/>
      <c r="DJN54"/>
      <c r="DJO54"/>
      <c r="DJP54"/>
      <c r="DJQ54"/>
      <c r="DJR54"/>
      <c r="DJS54"/>
      <c r="DJT54"/>
      <c r="DJU54"/>
      <c r="DJV54"/>
      <c r="DJW54"/>
      <c r="DJX54"/>
      <c r="DJY54"/>
      <c r="DJZ54"/>
      <c r="DKA54"/>
      <c r="DKB54"/>
      <c r="DKC54"/>
      <c r="DKD54"/>
      <c r="DKE54"/>
      <c r="DKF54"/>
      <c r="DKG54"/>
      <c r="DKH54"/>
      <c r="DKI54"/>
      <c r="DKJ54"/>
      <c r="DKK54"/>
      <c r="DKL54"/>
      <c r="DKM54"/>
      <c r="DKN54"/>
      <c r="DKO54"/>
      <c r="DKP54"/>
      <c r="DKQ54"/>
      <c r="DKR54"/>
      <c r="DKS54"/>
      <c r="DKT54"/>
      <c r="DKU54"/>
      <c r="DKV54"/>
      <c r="DKW54"/>
      <c r="DKX54"/>
      <c r="DKY54"/>
      <c r="DKZ54"/>
      <c r="DLA54"/>
      <c r="DLB54"/>
      <c r="DLC54"/>
      <c r="DLD54"/>
      <c r="DLE54"/>
      <c r="DLF54"/>
      <c r="DLG54"/>
      <c r="DLH54"/>
      <c r="DLI54"/>
      <c r="DLJ54"/>
      <c r="DLK54"/>
      <c r="DLL54"/>
      <c r="DLM54"/>
      <c r="DLN54"/>
      <c r="DLO54"/>
      <c r="DLP54"/>
      <c r="DLQ54"/>
      <c r="DLR54"/>
      <c r="DLS54"/>
      <c r="DLT54"/>
      <c r="DLU54"/>
      <c r="DLV54"/>
      <c r="DLW54"/>
      <c r="DLX54"/>
      <c r="DLY54"/>
      <c r="DLZ54"/>
      <c r="DMA54"/>
      <c r="DMB54"/>
      <c r="DMC54"/>
      <c r="DMD54"/>
      <c r="DME54"/>
      <c r="DMF54"/>
      <c r="DMG54"/>
      <c r="DMH54"/>
      <c r="DMI54"/>
      <c r="DMJ54"/>
      <c r="DMK54"/>
      <c r="DML54"/>
      <c r="DMM54"/>
      <c r="DMN54"/>
      <c r="DMO54"/>
      <c r="DMP54"/>
      <c r="DMQ54"/>
      <c r="DMR54"/>
      <c r="DMS54"/>
      <c r="DMT54"/>
      <c r="DMU54"/>
      <c r="DMV54"/>
      <c r="DMW54"/>
      <c r="DMX54"/>
      <c r="DMY54"/>
      <c r="DMZ54"/>
      <c r="DNA54"/>
      <c r="DNB54"/>
      <c r="DNC54"/>
      <c r="DND54"/>
      <c r="DNE54"/>
      <c r="DNF54"/>
      <c r="DNG54"/>
      <c r="DNH54"/>
      <c r="DNI54"/>
      <c r="DNJ54"/>
      <c r="DNK54"/>
      <c r="DNL54"/>
      <c r="DNM54"/>
      <c r="DNN54"/>
      <c r="DNO54"/>
      <c r="DNP54"/>
      <c r="DNQ54"/>
      <c r="DNR54"/>
      <c r="DNS54"/>
      <c r="DNT54"/>
      <c r="DNU54"/>
      <c r="DNV54"/>
      <c r="DNW54"/>
      <c r="DNX54"/>
      <c r="DNY54"/>
      <c r="DNZ54"/>
      <c r="DOA54"/>
      <c r="DOB54"/>
      <c r="DOC54"/>
      <c r="DOD54"/>
      <c r="DOE54"/>
      <c r="DOF54"/>
      <c r="DOG54"/>
      <c r="DOH54"/>
      <c r="DOI54"/>
      <c r="DOJ54"/>
      <c r="DOK54"/>
      <c r="DOL54"/>
      <c r="DOM54"/>
      <c r="DON54"/>
      <c r="DOO54"/>
      <c r="DOP54"/>
      <c r="DOQ54"/>
      <c r="DOR54"/>
      <c r="DOS54"/>
      <c r="DOT54"/>
      <c r="DOU54"/>
      <c r="DOV54"/>
      <c r="DOW54"/>
      <c r="DOX54"/>
      <c r="DOY54"/>
      <c r="DOZ54"/>
      <c r="DPA54"/>
      <c r="DPB54"/>
      <c r="DPC54"/>
      <c r="DPD54"/>
      <c r="DPE54"/>
      <c r="DPF54"/>
      <c r="DPG54"/>
      <c r="DPH54"/>
      <c r="DPI54"/>
      <c r="DPJ54"/>
      <c r="DPK54"/>
      <c r="DPL54"/>
      <c r="DPM54"/>
      <c r="DPN54"/>
      <c r="DPO54"/>
      <c r="DPP54"/>
      <c r="DPQ54"/>
      <c r="DPR54"/>
      <c r="DPS54"/>
      <c r="DPT54"/>
      <c r="DPU54"/>
      <c r="DPV54"/>
      <c r="DPW54"/>
      <c r="DPX54"/>
      <c r="DPY54"/>
      <c r="DPZ54"/>
      <c r="DQA54"/>
      <c r="DQB54"/>
      <c r="DQC54"/>
      <c r="DQD54"/>
      <c r="DQE54"/>
      <c r="DQF54"/>
      <c r="DQG54"/>
      <c r="DQH54"/>
      <c r="DQI54"/>
      <c r="DQJ54"/>
      <c r="DQK54"/>
      <c r="DQL54"/>
      <c r="DQM54"/>
      <c r="DQN54"/>
      <c r="DQO54"/>
      <c r="DQP54"/>
      <c r="DQQ54"/>
      <c r="DQR54"/>
      <c r="DQS54"/>
      <c r="DQT54"/>
      <c r="DQU54"/>
      <c r="DQV54"/>
      <c r="DQW54"/>
      <c r="DQX54"/>
      <c r="DQY54"/>
      <c r="DQZ54"/>
      <c r="DRA54"/>
      <c r="DRB54"/>
      <c r="DRC54"/>
      <c r="DRD54"/>
      <c r="DRE54"/>
      <c r="DRF54"/>
      <c r="DRG54"/>
      <c r="DRH54"/>
      <c r="DRI54"/>
      <c r="DRJ54"/>
      <c r="DRK54"/>
      <c r="DRL54"/>
      <c r="DRM54"/>
      <c r="DRN54"/>
      <c r="DRO54"/>
      <c r="DRP54"/>
      <c r="DRQ54"/>
      <c r="DRR54"/>
      <c r="DRS54"/>
      <c r="DRT54"/>
      <c r="DRU54"/>
      <c r="DRV54"/>
      <c r="DRW54"/>
      <c r="DRX54"/>
      <c r="DRY54"/>
      <c r="DRZ54"/>
      <c r="DSA54"/>
      <c r="DSB54"/>
      <c r="DSC54"/>
      <c r="DSD54"/>
      <c r="DSE54"/>
      <c r="DSF54"/>
      <c r="DSG54"/>
      <c r="DSH54"/>
      <c r="DSI54"/>
      <c r="DSJ54"/>
      <c r="DSK54"/>
      <c r="DSL54"/>
      <c r="DSM54"/>
      <c r="DSN54"/>
      <c r="DSO54"/>
      <c r="DSP54"/>
      <c r="DSQ54"/>
      <c r="DSR54"/>
      <c r="DSS54"/>
      <c r="DST54"/>
      <c r="DSU54"/>
      <c r="DSV54"/>
      <c r="DSW54"/>
      <c r="DSX54"/>
      <c r="DSY54"/>
      <c r="DSZ54"/>
      <c r="DTA54"/>
      <c r="DTB54"/>
      <c r="DTC54"/>
      <c r="DTD54"/>
      <c r="DTE54"/>
      <c r="DTF54"/>
      <c r="DTG54"/>
      <c r="DTH54"/>
      <c r="DTI54"/>
      <c r="DTJ54"/>
      <c r="DTK54"/>
      <c r="DTL54"/>
      <c r="DTM54"/>
      <c r="DTN54"/>
      <c r="DTO54"/>
      <c r="DTP54"/>
      <c r="DTQ54"/>
      <c r="DTR54"/>
      <c r="DTS54"/>
      <c r="DTT54"/>
      <c r="DTU54"/>
      <c r="DTV54"/>
      <c r="DTW54"/>
      <c r="DTX54"/>
      <c r="DTY54"/>
      <c r="DTZ54"/>
      <c r="DUA54"/>
      <c r="DUB54"/>
      <c r="DUC54"/>
      <c r="DUD54"/>
      <c r="DUE54"/>
      <c r="DUF54"/>
      <c r="DUG54"/>
      <c r="DUH54"/>
      <c r="DUI54"/>
      <c r="DUJ54"/>
      <c r="DUK54"/>
      <c r="DUL54"/>
      <c r="DUM54"/>
      <c r="DUN54"/>
      <c r="DUO54"/>
      <c r="DUP54"/>
      <c r="DUQ54"/>
      <c r="DUR54"/>
      <c r="DUS54"/>
      <c r="DUT54"/>
      <c r="DUU54"/>
      <c r="DUV54"/>
      <c r="DUW54"/>
      <c r="DUX54"/>
      <c r="DUY54"/>
      <c r="DUZ54"/>
      <c r="DVA54"/>
      <c r="DVB54"/>
      <c r="DVC54"/>
      <c r="DVD54"/>
      <c r="DVE54"/>
      <c r="DVF54"/>
      <c r="DVG54"/>
      <c r="DVH54"/>
      <c r="DVI54"/>
      <c r="DVJ54"/>
      <c r="DVK54"/>
      <c r="DVL54"/>
      <c r="DVM54"/>
      <c r="DVN54"/>
      <c r="DVO54"/>
      <c r="DVP54"/>
      <c r="DVQ54"/>
      <c r="DVR54"/>
      <c r="DVS54"/>
      <c r="DVT54"/>
      <c r="DVU54"/>
      <c r="DVV54"/>
      <c r="DVW54"/>
      <c r="DVX54"/>
      <c r="DVY54"/>
      <c r="DVZ54"/>
      <c r="DWA54"/>
      <c r="DWB54"/>
      <c r="DWC54"/>
      <c r="DWD54"/>
      <c r="DWE54"/>
      <c r="DWF54"/>
      <c r="DWG54"/>
      <c r="DWH54"/>
      <c r="DWI54"/>
      <c r="DWJ54"/>
      <c r="DWK54"/>
      <c r="DWL54"/>
      <c r="DWM54"/>
      <c r="DWN54"/>
      <c r="DWO54"/>
      <c r="DWP54"/>
      <c r="DWQ54"/>
      <c r="DWR54"/>
      <c r="DWS54"/>
      <c r="DWT54"/>
      <c r="DWU54"/>
      <c r="DWV54"/>
      <c r="DWW54"/>
      <c r="DWX54"/>
      <c r="DWY54"/>
      <c r="DWZ54"/>
      <c r="DXA54"/>
      <c r="DXB54"/>
      <c r="DXC54"/>
      <c r="DXD54"/>
      <c r="DXE54"/>
      <c r="DXF54"/>
      <c r="DXG54"/>
      <c r="DXH54"/>
      <c r="DXI54"/>
      <c r="DXJ54"/>
      <c r="DXK54"/>
      <c r="DXL54"/>
      <c r="DXM54"/>
      <c r="DXN54"/>
      <c r="DXO54"/>
      <c r="DXP54"/>
      <c r="DXQ54"/>
      <c r="DXR54"/>
      <c r="DXS54"/>
      <c r="DXT54"/>
      <c r="DXU54"/>
      <c r="DXV54"/>
      <c r="DXW54"/>
      <c r="DXX54"/>
      <c r="DXY54"/>
      <c r="DXZ54"/>
      <c r="DYA54"/>
      <c r="DYB54"/>
      <c r="DYC54"/>
      <c r="DYD54"/>
      <c r="DYE54"/>
      <c r="DYF54"/>
      <c r="DYG54"/>
      <c r="DYH54"/>
      <c r="DYI54"/>
      <c r="DYJ54"/>
      <c r="DYK54"/>
      <c r="DYL54"/>
      <c r="DYM54"/>
      <c r="DYN54"/>
      <c r="DYO54"/>
      <c r="DYP54"/>
      <c r="DYQ54"/>
      <c r="DYR54"/>
      <c r="DYS54"/>
      <c r="DYT54"/>
      <c r="DYU54"/>
      <c r="DYV54"/>
      <c r="DYW54"/>
      <c r="DYX54"/>
      <c r="DYY54"/>
      <c r="DYZ54"/>
      <c r="DZA54"/>
      <c r="DZB54"/>
      <c r="DZC54"/>
      <c r="DZD54"/>
      <c r="DZE54"/>
      <c r="DZF54"/>
      <c r="DZG54"/>
      <c r="DZH54"/>
      <c r="DZI54"/>
      <c r="DZJ54"/>
      <c r="DZK54"/>
      <c r="DZL54"/>
      <c r="DZM54"/>
      <c r="DZN54"/>
      <c r="DZO54"/>
      <c r="DZP54"/>
      <c r="DZQ54"/>
      <c r="DZR54"/>
      <c r="DZS54"/>
      <c r="DZT54"/>
      <c r="DZU54"/>
      <c r="DZV54"/>
      <c r="DZW54"/>
      <c r="DZX54"/>
      <c r="DZY54"/>
      <c r="DZZ54"/>
      <c r="EAA54"/>
      <c r="EAB54"/>
      <c r="EAC54"/>
      <c r="EAD54"/>
      <c r="EAE54"/>
      <c r="EAF54"/>
      <c r="EAG54"/>
      <c r="EAH54"/>
      <c r="EAI54"/>
      <c r="EAJ54"/>
      <c r="EAK54"/>
      <c r="EAL54"/>
      <c r="EAM54"/>
      <c r="EAN54"/>
      <c r="EAO54"/>
      <c r="EAP54"/>
      <c r="EAQ54"/>
      <c r="EAR54"/>
      <c r="EAS54"/>
      <c r="EAT54"/>
      <c r="EAU54"/>
      <c r="EAV54"/>
      <c r="EAW54"/>
      <c r="EAX54"/>
      <c r="EAY54"/>
      <c r="EAZ54"/>
      <c r="EBA54"/>
      <c r="EBB54"/>
      <c r="EBC54"/>
      <c r="EBD54"/>
      <c r="EBE54"/>
      <c r="EBF54"/>
      <c r="EBG54"/>
      <c r="EBH54"/>
      <c r="EBI54"/>
      <c r="EBJ54"/>
      <c r="EBK54"/>
      <c r="EBL54"/>
      <c r="EBM54"/>
      <c r="EBN54"/>
      <c r="EBO54"/>
      <c r="EBP54"/>
      <c r="EBQ54"/>
      <c r="EBR54"/>
      <c r="EBS54"/>
      <c r="EBT54"/>
      <c r="EBU54"/>
      <c r="EBV54"/>
      <c r="EBW54"/>
      <c r="EBX54"/>
      <c r="EBY54"/>
      <c r="EBZ54"/>
      <c r="ECA54"/>
      <c r="ECB54"/>
      <c r="ECC54"/>
      <c r="ECD54"/>
      <c r="ECE54"/>
      <c r="ECF54"/>
      <c r="ECG54"/>
      <c r="ECH54"/>
      <c r="ECI54"/>
      <c r="ECJ54"/>
      <c r="ECK54"/>
      <c r="ECL54"/>
      <c r="ECM54"/>
      <c r="ECN54"/>
      <c r="ECO54"/>
      <c r="ECP54"/>
      <c r="ECQ54"/>
      <c r="ECR54"/>
      <c r="ECS54"/>
      <c r="ECT54"/>
      <c r="ECU54"/>
      <c r="ECV54"/>
      <c r="ECW54"/>
      <c r="ECX54"/>
      <c r="ECY54"/>
      <c r="ECZ54"/>
      <c r="EDA54"/>
      <c r="EDB54"/>
      <c r="EDC54"/>
      <c r="EDD54"/>
      <c r="EDE54"/>
      <c r="EDF54"/>
      <c r="EDG54"/>
      <c r="EDH54"/>
      <c r="EDI54"/>
      <c r="EDJ54"/>
      <c r="EDK54"/>
      <c r="EDL54"/>
      <c r="EDM54"/>
      <c r="EDN54"/>
      <c r="EDO54"/>
      <c r="EDP54"/>
      <c r="EDQ54"/>
      <c r="EDR54"/>
      <c r="EDS54"/>
      <c r="EDT54"/>
      <c r="EDU54"/>
      <c r="EDV54"/>
      <c r="EDW54"/>
      <c r="EDX54"/>
      <c r="EDY54"/>
      <c r="EDZ54"/>
      <c r="EEA54"/>
      <c r="EEB54"/>
      <c r="EEC54"/>
      <c r="EED54"/>
      <c r="EEE54"/>
      <c r="EEF54"/>
      <c r="EEG54"/>
      <c r="EEH54"/>
      <c r="EEI54"/>
      <c r="EEJ54"/>
      <c r="EEK54"/>
      <c r="EEL54"/>
      <c r="EEM54"/>
      <c r="EEN54"/>
      <c r="EEO54"/>
      <c r="EEP54"/>
      <c r="EEQ54"/>
      <c r="EER54"/>
      <c r="EES54"/>
      <c r="EET54"/>
      <c r="EEU54"/>
      <c r="EEV54"/>
      <c r="EEW54"/>
      <c r="EEX54"/>
      <c r="EEY54"/>
      <c r="EEZ54"/>
      <c r="EFA54"/>
      <c r="EFB54"/>
      <c r="EFC54"/>
      <c r="EFD54"/>
      <c r="EFE54"/>
      <c r="EFF54"/>
      <c r="EFG54"/>
      <c r="EFH54"/>
      <c r="EFI54"/>
      <c r="EFJ54"/>
      <c r="EFK54"/>
      <c r="EFL54"/>
      <c r="EFM54"/>
      <c r="EFN54"/>
      <c r="EFO54"/>
      <c r="EFP54"/>
      <c r="EFQ54"/>
      <c r="EFR54"/>
      <c r="EFS54"/>
      <c r="EFT54"/>
      <c r="EFU54"/>
      <c r="EFV54"/>
      <c r="EFW54"/>
      <c r="EFX54"/>
      <c r="EFY54"/>
      <c r="EFZ54"/>
      <c r="EGA54"/>
      <c r="EGB54"/>
      <c r="EGC54"/>
      <c r="EGD54"/>
      <c r="EGE54"/>
      <c r="EGF54"/>
      <c r="EGG54"/>
      <c r="EGH54"/>
      <c r="EGI54"/>
      <c r="EGJ54"/>
      <c r="EGK54"/>
      <c r="EGL54"/>
      <c r="EGM54"/>
      <c r="EGN54"/>
      <c r="EGO54"/>
      <c r="EGP54"/>
      <c r="EGQ54"/>
      <c r="EGR54"/>
      <c r="EGS54"/>
      <c r="EGT54"/>
      <c r="EGU54"/>
      <c r="EGV54"/>
      <c r="EGW54"/>
      <c r="EGX54"/>
      <c r="EGY54"/>
      <c r="EGZ54"/>
      <c r="EHA54"/>
      <c r="EHB54"/>
      <c r="EHC54"/>
      <c r="EHD54"/>
      <c r="EHE54"/>
      <c r="EHF54"/>
      <c r="EHG54"/>
      <c r="EHH54"/>
      <c r="EHI54"/>
      <c r="EHJ54"/>
      <c r="EHK54"/>
      <c r="EHL54"/>
      <c r="EHM54"/>
      <c r="EHN54"/>
      <c r="EHO54"/>
      <c r="EHP54"/>
      <c r="EHQ54"/>
      <c r="EHR54"/>
      <c r="EHS54"/>
      <c r="EHT54"/>
      <c r="EHU54"/>
      <c r="EHV54"/>
      <c r="EHW54"/>
      <c r="EHX54"/>
      <c r="EHY54"/>
      <c r="EHZ54"/>
      <c r="EIA54"/>
      <c r="EIB54"/>
      <c r="EIC54"/>
      <c r="EID54"/>
      <c r="EIE54"/>
      <c r="EIF54"/>
      <c r="EIG54"/>
      <c r="EIH54"/>
      <c r="EII54"/>
      <c r="EIJ54"/>
      <c r="EIK54"/>
      <c r="EIL54"/>
      <c r="EIM54"/>
      <c r="EIN54"/>
      <c r="EIO54"/>
      <c r="EIP54"/>
      <c r="EIQ54"/>
      <c r="EIR54"/>
      <c r="EIS54"/>
      <c r="EIT54"/>
      <c r="EIU54"/>
      <c r="EIV54"/>
      <c r="EIW54"/>
      <c r="EIX54"/>
      <c r="EIY54"/>
      <c r="EIZ54"/>
      <c r="EJA54"/>
      <c r="EJB54"/>
      <c r="EJC54"/>
      <c r="EJD54"/>
      <c r="EJE54"/>
      <c r="EJF54"/>
      <c r="EJG54"/>
      <c r="EJH54"/>
      <c r="EJI54"/>
      <c r="EJJ54"/>
      <c r="EJK54"/>
      <c r="EJL54"/>
      <c r="EJM54"/>
      <c r="EJN54"/>
      <c r="EJO54"/>
      <c r="EJP54"/>
      <c r="EJQ54"/>
      <c r="EJR54"/>
      <c r="EJS54"/>
      <c r="EJT54"/>
      <c r="EJU54"/>
      <c r="EJV54"/>
      <c r="EJW54"/>
      <c r="EJX54"/>
      <c r="EJY54"/>
      <c r="EJZ54"/>
      <c r="EKA54"/>
      <c r="EKB54"/>
      <c r="EKC54"/>
      <c r="EKD54"/>
      <c r="EKE54"/>
      <c r="EKF54"/>
      <c r="EKG54"/>
      <c r="EKH54"/>
      <c r="EKI54"/>
      <c r="EKJ54"/>
      <c r="EKK54"/>
      <c r="EKL54"/>
      <c r="EKM54"/>
      <c r="EKN54"/>
      <c r="EKO54"/>
      <c r="EKP54"/>
      <c r="EKQ54"/>
      <c r="EKR54"/>
      <c r="EKS54"/>
      <c r="EKT54"/>
      <c r="EKU54"/>
      <c r="EKV54"/>
      <c r="EKW54"/>
      <c r="EKX54"/>
      <c r="EKY54"/>
      <c r="EKZ54"/>
      <c r="ELA54"/>
      <c r="ELB54"/>
      <c r="ELC54"/>
      <c r="ELD54"/>
      <c r="ELE54"/>
      <c r="ELF54"/>
      <c r="ELG54"/>
      <c r="ELH54"/>
      <c r="ELI54"/>
      <c r="ELJ54"/>
      <c r="ELK54"/>
      <c r="ELL54"/>
      <c r="ELM54"/>
      <c r="ELN54"/>
      <c r="ELO54"/>
      <c r="ELP54"/>
      <c r="ELQ54"/>
      <c r="ELR54"/>
      <c r="ELS54"/>
      <c r="ELT54"/>
      <c r="ELU54"/>
      <c r="ELV54"/>
      <c r="ELW54"/>
      <c r="ELX54"/>
      <c r="ELY54"/>
      <c r="ELZ54"/>
      <c r="EMA54"/>
      <c r="EMB54"/>
      <c r="EMC54"/>
      <c r="EMD54"/>
      <c r="EME54"/>
      <c r="EMF54"/>
      <c r="EMG54"/>
      <c r="EMH54"/>
      <c r="EMI54"/>
      <c r="EMJ54"/>
      <c r="EMK54"/>
      <c r="EML54"/>
      <c r="EMM54"/>
      <c r="EMN54"/>
      <c r="EMO54"/>
      <c r="EMP54"/>
      <c r="EMQ54"/>
      <c r="EMR54"/>
      <c r="EMS54"/>
      <c r="EMT54"/>
      <c r="EMU54"/>
      <c r="EMV54"/>
      <c r="EMW54"/>
      <c r="EMX54"/>
      <c r="EMY54"/>
      <c r="EMZ54"/>
      <c r="ENA54"/>
      <c r="ENB54"/>
      <c r="ENC54"/>
      <c r="END54"/>
      <c r="ENE54"/>
      <c r="ENF54"/>
      <c r="ENG54"/>
      <c r="ENH54"/>
      <c r="ENI54"/>
      <c r="ENJ54"/>
      <c r="ENK54"/>
      <c r="ENL54"/>
      <c r="ENM54"/>
      <c r="ENN54"/>
      <c r="ENO54"/>
      <c r="ENP54"/>
      <c r="ENQ54"/>
      <c r="ENR54"/>
      <c r="ENS54"/>
      <c r="ENT54"/>
      <c r="ENU54"/>
      <c r="ENV54"/>
      <c r="ENW54"/>
      <c r="ENX54"/>
      <c r="ENY54"/>
      <c r="ENZ54"/>
      <c r="EOA54"/>
      <c r="EOB54"/>
      <c r="EOC54"/>
      <c r="EOD54"/>
      <c r="EOE54"/>
      <c r="EOF54"/>
      <c r="EOG54"/>
      <c r="EOH54"/>
      <c r="EOI54"/>
      <c r="EOJ54"/>
      <c r="EOK54"/>
      <c r="EOL54"/>
      <c r="EOM54"/>
      <c r="EON54"/>
      <c r="EOO54"/>
      <c r="EOP54"/>
      <c r="EOQ54"/>
      <c r="EOR54"/>
      <c r="EOS54"/>
      <c r="EOT54"/>
      <c r="EOU54"/>
      <c r="EOV54"/>
      <c r="EOW54"/>
      <c r="EOX54"/>
      <c r="EOY54"/>
      <c r="EOZ54"/>
      <c r="EPA54"/>
      <c r="EPB54"/>
      <c r="EPC54"/>
      <c r="EPD54"/>
      <c r="EPE54"/>
      <c r="EPF54"/>
      <c r="EPG54"/>
      <c r="EPH54"/>
      <c r="EPI54"/>
      <c r="EPJ54"/>
      <c r="EPK54"/>
      <c r="EPL54"/>
      <c r="EPM54"/>
      <c r="EPN54"/>
      <c r="EPO54"/>
      <c r="EPP54"/>
      <c r="EPQ54"/>
      <c r="EPR54"/>
      <c r="EPS54"/>
      <c r="EPT54"/>
      <c r="EPU54"/>
      <c r="EPV54"/>
      <c r="EPW54"/>
      <c r="EPX54"/>
      <c r="EPY54"/>
      <c r="EPZ54"/>
      <c r="EQA54"/>
      <c r="EQB54"/>
      <c r="EQC54"/>
      <c r="EQD54"/>
      <c r="EQE54"/>
      <c r="EQF54"/>
      <c r="EQG54"/>
      <c r="EQH54"/>
      <c r="EQI54"/>
      <c r="EQJ54"/>
      <c r="EQK54"/>
      <c r="EQL54"/>
      <c r="EQM54"/>
      <c r="EQN54"/>
      <c r="EQO54"/>
      <c r="EQP54"/>
      <c r="EQQ54"/>
      <c r="EQR54"/>
      <c r="EQS54"/>
      <c r="EQT54"/>
      <c r="EQU54"/>
      <c r="EQV54"/>
      <c r="EQW54"/>
      <c r="EQX54"/>
      <c r="EQY54"/>
      <c r="EQZ54"/>
      <c r="ERA54"/>
      <c r="ERB54"/>
      <c r="ERC54"/>
      <c r="ERD54"/>
      <c r="ERE54"/>
      <c r="ERF54"/>
      <c r="ERG54"/>
      <c r="ERH54"/>
      <c r="ERI54"/>
      <c r="ERJ54"/>
      <c r="ERK54"/>
      <c r="ERL54"/>
      <c r="ERM54"/>
      <c r="ERN54"/>
      <c r="ERO54"/>
      <c r="ERP54"/>
      <c r="ERQ54"/>
      <c r="ERR54"/>
      <c r="ERS54"/>
      <c r="ERT54"/>
      <c r="ERU54"/>
      <c r="ERV54"/>
      <c r="ERW54"/>
      <c r="ERX54"/>
      <c r="ERY54"/>
      <c r="ERZ54"/>
      <c r="ESA54"/>
      <c r="ESB54"/>
      <c r="ESC54"/>
      <c r="ESD54"/>
      <c r="ESE54"/>
      <c r="ESF54"/>
      <c r="ESG54"/>
      <c r="ESH54"/>
      <c r="ESI54"/>
      <c r="ESJ54"/>
      <c r="ESK54"/>
      <c r="ESL54"/>
      <c r="ESM54"/>
      <c r="ESN54"/>
      <c r="ESO54"/>
      <c r="ESP54"/>
      <c r="ESQ54"/>
      <c r="ESR54"/>
      <c r="ESS54"/>
      <c r="EST54"/>
      <c r="ESU54"/>
      <c r="ESV54"/>
      <c r="ESW54"/>
      <c r="ESX54"/>
      <c r="ESY54"/>
      <c r="ESZ54"/>
      <c r="ETA54"/>
      <c r="ETB54"/>
      <c r="ETC54"/>
      <c r="ETD54"/>
      <c r="ETE54"/>
      <c r="ETF54"/>
      <c r="ETG54"/>
      <c r="ETH54"/>
      <c r="ETI54"/>
      <c r="ETJ54"/>
      <c r="ETK54"/>
      <c r="ETL54"/>
      <c r="ETM54"/>
      <c r="ETN54"/>
      <c r="ETO54"/>
      <c r="ETP54"/>
      <c r="ETQ54"/>
      <c r="ETR54"/>
      <c r="ETS54"/>
      <c r="ETT54"/>
      <c r="ETU54"/>
      <c r="ETV54"/>
      <c r="ETW54"/>
      <c r="ETX54"/>
      <c r="ETY54"/>
      <c r="ETZ54"/>
      <c r="EUA54"/>
      <c r="EUB54"/>
      <c r="EUC54"/>
      <c r="EUD54"/>
      <c r="EUE54"/>
      <c r="EUF54"/>
      <c r="EUG54"/>
      <c r="EUH54"/>
      <c r="EUI54"/>
      <c r="EUJ54"/>
      <c r="EUK54"/>
      <c r="EUL54"/>
      <c r="EUM54"/>
      <c r="EUN54"/>
      <c r="EUO54"/>
      <c r="EUP54"/>
      <c r="EUQ54"/>
      <c r="EUR54"/>
      <c r="EUS54"/>
      <c r="EUT54"/>
      <c r="EUU54"/>
      <c r="EUV54"/>
      <c r="EUW54"/>
      <c r="EUX54"/>
      <c r="EUY54"/>
      <c r="EUZ54"/>
      <c r="EVA54"/>
      <c r="EVB54"/>
      <c r="EVC54"/>
      <c r="EVD54"/>
      <c r="EVE54"/>
      <c r="EVF54"/>
      <c r="EVG54"/>
      <c r="EVH54"/>
      <c r="EVI54"/>
      <c r="EVJ54"/>
      <c r="EVK54"/>
      <c r="EVL54"/>
      <c r="EVM54"/>
      <c r="EVN54"/>
      <c r="EVO54"/>
      <c r="EVP54"/>
      <c r="EVQ54"/>
      <c r="EVR54"/>
      <c r="EVS54"/>
      <c r="EVT54"/>
      <c r="EVU54"/>
      <c r="EVV54"/>
      <c r="EVW54"/>
      <c r="EVX54"/>
      <c r="EVY54"/>
      <c r="EVZ54"/>
      <c r="EWA54"/>
      <c r="EWB54"/>
      <c r="EWC54"/>
      <c r="EWD54"/>
      <c r="EWE54"/>
      <c r="EWF54"/>
      <c r="EWG54"/>
      <c r="EWH54"/>
      <c r="EWI54"/>
      <c r="EWJ54"/>
      <c r="EWK54"/>
      <c r="EWL54"/>
      <c r="EWM54"/>
      <c r="EWN54"/>
      <c r="EWO54"/>
      <c r="EWP54"/>
      <c r="EWQ54"/>
      <c r="EWR54"/>
      <c r="EWS54"/>
      <c r="EWT54"/>
      <c r="EWU54"/>
      <c r="EWV54"/>
      <c r="EWW54"/>
      <c r="EWX54"/>
      <c r="EWY54"/>
      <c r="EWZ54"/>
      <c r="EXA54"/>
      <c r="EXB54"/>
      <c r="EXC54"/>
      <c r="EXD54"/>
      <c r="EXE54"/>
      <c r="EXF54"/>
      <c r="EXG54"/>
      <c r="EXH54"/>
      <c r="EXI54"/>
      <c r="EXJ54"/>
      <c r="EXK54"/>
      <c r="EXL54"/>
      <c r="EXM54"/>
      <c r="EXN54"/>
      <c r="EXO54"/>
      <c r="EXP54"/>
      <c r="EXQ54"/>
      <c r="EXR54"/>
      <c r="EXS54"/>
      <c r="EXT54"/>
      <c r="EXU54"/>
      <c r="EXV54"/>
      <c r="EXW54"/>
      <c r="EXX54"/>
      <c r="EXY54"/>
      <c r="EXZ54"/>
      <c r="EYA54"/>
      <c r="EYB54"/>
      <c r="EYC54"/>
      <c r="EYD54"/>
      <c r="EYE54"/>
      <c r="EYF54"/>
      <c r="EYG54"/>
      <c r="EYH54"/>
      <c r="EYI54"/>
      <c r="EYJ54"/>
      <c r="EYK54"/>
      <c r="EYL54"/>
      <c r="EYM54"/>
      <c r="EYN54"/>
      <c r="EYO54"/>
      <c r="EYP54"/>
      <c r="EYQ54"/>
      <c r="EYR54"/>
      <c r="EYS54"/>
      <c r="EYT54"/>
      <c r="EYU54"/>
      <c r="EYV54"/>
      <c r="EYW54"/>
      <c r="EYX54"/>
      <c r="EYY54"/>
      <c r="EYZ54"/>
      <c r="EZA54"/>
      <c r="EZB54"/>
      <c r="EZC54"/>
      <c r="EZD54"/>
      <c r="EZE54"/>
      <c r="EZF54"/>
      <c r="EZG54"/>
      <c r="EZH54"/>
      <c r="EZI54"/>
      <c r="EZJ54"/>
      <c r="EZK54"/>
      <c r="EZL54"/>
      <c r="EZM54"/>
      <c r="EZN54"/>
      <c r="EZO54"/>
      <c r="EZP54"/>
      <c r="EZQ54"/>
      <c r="EZR54"/>
      <c r="EZS54"/>
      <c r="EZT54"/>
      <c r="EZU54"/>
      <c r="EZV54"/>
      <c r="EZW54"/>
      <c r="EZX54"/>
      <c r="EZY54"/>
      <c r="EZZ54"/>
      <c r="FAA54"/>
      <c r="FAB54"/>
      <c r="FAC54"/>
      <c r="FAD54"/>
      <c r="FAE54"/>
      <c r="FAF54"/>
      <c r="FAG54"/>
      <c r="FAH54"/>
      <c r="FAI54"/>
      <c r="FAJ54"/>
      <c r="FAK54"/>
      <c r="FAL54"/>
      <c r="FAM54"/>
      <c r="FAN54"/>
      <c r="FAO54"/>
      <c r="FAP54"/>
      <c r="FAQ54"/>
      <c r="FAR54"/>
      <c r="FAS54"/>
      <c r="FAT54"/>
      <c r="FAU54"/>
      <c r="FAV54"/>
      <c r="FAW54"/>
      <c r="FAX54"/>
      <c r="FAY54"/>
      <c r="FAZ54"/>
      <c r="FBA54"/>
      <c r="FBB54"/>
      <c r="FBC54"/>
      <c r="FBD54"/>
      <c r="FBE54"/>
      <c r="FBF54"/>
      <c r="FBG54"/>
      <c r="FBH54"/>
      <c r="FBI54"/>
      <c r="FBJ54"/>
      <c r="FBK54"/>
      <c r="FBL54"/>
      <c r="FBM54"/>
      <c r="FBN54"/>
      <c r="FBO54"/>
      <c r="FBP54"/>
      <c r="FBQ54"/>
      <c r="FBR54"/>
      <c r="FBS54"/>
      <c r="FBT54"/>
      <c r="FBU54"/>
      <c r="FBV54"/>
      <c r="FBW54"/>
      <c r="FBX54"/>
      <c r="FBY54"/>
      <c r="FBZ54"/>
      <c r="FCA54"/>
      <c r="FCB54"/>
      <c r="FCC54"/>
      <c r="FCD54"/>
      <c r="FCE54"/>
      <c r="FCF54"/>
      <c r="FCG54"/>
      <c r="FCH54"/>
      <c r="FCI54"/>
      <c r="FCJ54"/>
      <c r="FCK54"/>
      <c r="FCL54"/>
      <c r="FCM54"/>
      <c r="FCN54"/>
      <c r="FCO54"/>
      <c r="FCP54"/>
      <c r="FCQ54"/>
      <c r="FCR54"/>
      <c r="FCS54"/>
      <c r="FCT54"/>
      <c r="FCU54"/>
      <c r="FCV54"/>
      <c r="FCW54"/>
      <c r="FCX54"/>
      <c r="FCY54"/>
      <c r="FCZ54"/>
      <c r="FDA54"/>
      <c r="FDB54"/>
      <c r="FDC54"/>
      <c r="FDD54"/>
      <c r="FDE54"/>
      <c r="FDF54"/>
      <c r="FDG54"/>
      <c r="FDH54"/>
      <c r="FDI54"/>
      <c r="FDJ54"/>
      <c r="FDK54"/>
      <c r="FDL54"/>
      <c r="FDM54"/>
      <c r="FDN54"/>
      <c r="FDO54"/>
      <c r="FDP54"/>
      <c r="FDQ54"/>
      <c r="FDR54"/>
      <c r="FDS54"/>
      <c r="FDT54"/>
      <c r="FDU54"/>
      <c r="FDV54"/>
      <c r="FDW54"/>
      <c r="FDX54"/>
      <c r="FDY54"/>
      <c r="FDZ54"/>
      <c r="FEA54"/>
      <c r="FEB54"/>
      <c r="FEC54"/>
      <c r="FED54"/>
      <c r="FEE54"/>
      <c r="FEF54"/>
      <c r="FEG54"/>
      <c r="FEH54"/>
      <c r="FEI54"/>
      <c r="FEJ54"/>
      <c r="FEK54"/>
      <c r="FEL54"/>
      <c r="FEM54"/>
      <c r="FEN54"/>
      <c r="FEO54"/>
      <c r="FEP54"/>
      <c r="FEQ54"/>
      <c r="FER54"/>
      <c r="FES54"/>
      <c r="FET54"/>
      <c r="FEU54"/>
      <c r="FEV54"/>
      <c r="FEW54"/>
      <c r="FEX54"/>
      <c r="FEY54"/>
      <c r="FEZ54"/>
      <c r="FFA54"/>
      <c r="FFB54"/>
      <c r="FFC54"/>
      <c r="FFD54"/>
      <c r="FFE54"/>
      <c r="FFF54"/>
      <c r="FFG54"/>
      <c r="FFH54"/>
      <c r="FFI54"/>
      <c r="FFJ54"/>
      <c r="FFK54"/>
      <c r="FFL54"/>
      <c r="FFM54"/>
      <c r="FFN54"/>
      <c r="FFO54"/>
      <c r="FFP54"/>
      <c r="FFQ54"/>
      <c r="FFR54"/>
      <c r="FFS54"/>
      <c r="FFT54"/>
      <c r="FFU54"/>
      <c r="FFV54"/>
      <c r="FFW54"/>
      <c r="FFX54"/>
      <c r="FFY54"/>
      <c r="FFZ54"/>
      <c r="FGA54"/>
      <c r="FGB54"/>
      <c r="FGC54"/>
      <c r="FGD54"/>
      <c r="FGE54"/>
      <c r="FGF54"/>
      <c r="FGG54"/>
      <c r="FGH54"/>
      <c r="FGI54"/>
      <c r="FGJ54"/>
      <c r="FGK54"/>
      <c r="FGL54"/>
      <c r="FGM54"/>
      <c r="FGN54"/>
      <c r="FGO54"/>
      <c r="FGP54"/>
      <c r="FGQ54"/>
      <c r="FGR54"/>
      <c r="FGS54"/>
      <c r="FGT54"/>
      <c r="FGU54"/>
      <c r="FGV54"/>
      <c r="FGW54"/>
      <c r="FGX54"/>
      <c r="FGY54"/>
      <c r="FGZ54"/>
      <c r="FHA54"/>
      <c r="FHB54"/>
      <c r="FHC54"/>
      <c r="FHD54"/>
      <c r="FHE54"/>
      <c r="FHF54"/>
      <c r="FHG54"/>
      <c r="FHH54"/>
      <c r="FHI54"/>
      <c r="FHJ54"/>
      <c r="FHK54"/>
      <c r="FHL54"/>
      <c r="FHM54"/>
      <c r="FHN54"/>
      <c r="FHO54"/>
      <c r="FHP54"/>
      <c r="FHQ54"/>
      <c r="FHR54"/>
      <c r="FHS54"/>
      <c r="FHT54"/>
      <c r="FHU54"/>
      <c r="FHV54"/>
      <c r="FHW54"/>
      <c r="FHX54"/>
      <c r="FHY54"/>
      <c r="FHZ54"/>
      <c r="FIA54"/>
      <c r="FIB54"/>
      <c r="FIC54"/>
      <c r="FID54"/>
      <c r="FIE54"/>
      <c r="FIF54"/>
      <c r="FIG54"/>
      <c r="FIH54"/>
      <c r="FII54"/>
      <c r="FIJ54"/>
      <c r="FIK54"/>
      <c r="FIL54"/>
      <c r="FIM54"/>
      <c r="FIN54"/>
      <c r="FIO54"/>
      <c r="FIP54"/>
      <c r="FIQ54"/>
      <c r="FIR54"/>
      <c r="FIS54"/>
      <c r="FIT54"/>
      <c r="FIU54"/>
      <c r="FIV54"/>
      <c r="FIW54"/>
      <c r="FIX54"/>
      <c r="FIY54"/>
      <c r="FIZ54"/>
      <c r="FJA54"/>
      <c r="FJB54"/>
      <c r="FJC54"/>
      <c r="FJD54"/>
      <c r="FJE54"/>
      <c r="FJF54"/>
      <c r="FJG54"/>
      <c r="FJH54"/>
      <c r="FJI54"/>
      <c r="FJJ54"/>
      <c r="FJK54"/>
      <c r="FJL54"/>
      <c r="FJM54"/>
      <c r="FJN54"/>
      <c r="FJO54"/>
      <c r="FJP54"/>
      <c r="FJQ54"/>
      <c r="FJR54"/>
      <c r="FJS54"/>
      <c r="FJT54"/>
      <c r="FJU54"/>
      <c r="FJV54"/>
      <c r="FJW54"/>
      <c r="FJX54"/>
      <c r="FJY54"/>
      <c r="FJZ54"/>
      <c r="FKA54"/>
      <c r="FKB54"/>
      <c r="FKC54"/>
      <c r="FKD54"/>
      <c r="FKE54"/>
      <c r="FKF54"/>
      <c r="FKG54"/>
      <c r="FKH54"/>
      <c r="FKI54"/>
      <c r="FKJ54"/>
      <c r="FKK54"/>
      <c r="FKL54"/>
      <c r="FKM54"/>
      <c r="FKN54"/>
      <c r="FKO54"/>
      <c r="FKP54"/>
      <c r="FKQ54"/>
      <c r="FKR54"/>
      <c r="FKS54"/>
      <c r="FKT54"/>
      <c r="FKU54"/>
      <c r="FKV54"/>
      <c r="FKW54"/>
      <c r="FKX54"/>
      <c r="FKY54"/>
      <c r="FKZ54"/>
      <c r="FLA54"/>
      <c r="FLB54"/>
      <c r="FLC54"/>
      <c r="FLD54"/>
      <c r="FLE54"/>
      <c r="FLF54"/>
      <c r="FLG54"/>
      <c r="FLH54"/>
      <c r="FLI54"/>
      <c r="FLJ54"/>
      <c r="FLK54"/>
      <c r="FLL54"/>
      <c r="FLM54"/>
      <c r="FLN54"/>
      <c r="FLO54"/>
      <c r="FLP54"/>
      <c r="FLQ54"/>
      <c r="FLR54"/>
      <c r="FLS54"/>
      <c r="FLT54"/>
      <c r="FLU54"/>
      <c r="FLV54"/>
      <c r="FLW54"/>
      <c r="FLX54"/>
      <c r="FLY54"/>
      <c r="FLZ54"/>
      <c r="FMA54"/>
      <c r="FMB54"/>
      <c r="FMC54"/>
      <c r="FMD54"/>
      <c r="FME54"/>
      <c r="FMF54"/>
      <c r="FMG54"/>
      <c r="FMH54"/>
      <c r="FMI54"/>
      <c r="FMJ54"/>
      <c r="FMK54"/>
      <c r="FML54"/>
      <c r="FMM54"/>
      <c r="FMN54"/>
      <c r="FMO54"/>
      <c r="FMP54"/>
      <c r="FMQ54"/>
      <c r="FMR54"/>
      <c r="FMS54"/>
      <c r="FMT54"/>
      <c r="FMU54"/>
      <c r="FMV54"/>
      <c r="FMW54"/>
      <c r="FMX54"/>
      <c r="FMY54"/>
      <c r="FMZ54"/>
      <c r="FNA54"/>
      <c r="FNB54"/>
      <c r="FNC54"/>
      <c r="FND54"/>
      <c r="FNE54"/>
      <c r="FNF54"/>
      <c r="FNG54"/>
      <c r="FNH54"/>
      <c r="FNI54"/>
      <c r="FNJ54"/>
      <c r="FNK54"/>
      <c r="FNL54"/>
      <c r="FNM54"/>
      <c r="FNN54"/>
      <c r="FNO54"/>
      <c r="FNP54"/>
      <c r="FNQ54"/>
      <c r="FNR54"/>
      <c r="FNS54"/>
      <c r="FNT54"/>
      <c r="FNU54"/>
      <c r="FNV54"/>
      <c r="FNW54"/>
      <c r="FNX54"/>
      <c r="FNY54"/>
      <c r="FNZ54"/>
      <c r="FOA54"/>
      <c r="FOB54"/>
      <c r="FOC54"/>
      <c r="FOD54"/>
      <c r="FOE54"/>
      <c r="FOF54"/>
      <c r="FOG54"/>
      <c r="FOH54"/>
      <c r="FOI54"/>
      <c r="FOJ54"/>
      <c r="FOK54"/>
      <c r="FOL54"/>
      <c r="FOM54"/>
      <c r="FON54"/>
      <c r="FOO54"/>
      <c r="FOP54"/>
      <c r="FOQ54"/>
      <c r="FOR54"/>
      <c r="FOS54"/>
      <c r="FOT54"/>
      <c r="FOU54"/>
      <c r="FOV54"/>
      <c r="FOW54"/>
      <c r="FOX54"/>
      <c r="FOY54"/>
      <c r="FOZ54"/>
      <c r="FPA54"/>
      <c r="FPB54"/>
      <c r="FPC54"/>
      <c r="FPD54"/>
      <c r="FPE54"/>
      <c r="FPF54"/>
      <c r="FPG54"/>
      <c r="FPH54"/>
      <c r="FPI54"/>
      <c r="FPJ54"/>
      <c r="FPK54"/>
      <c r="FPL54"/>
      <c r="FPM54"/>
      <c r="FPN54"/>
      <c r="FPO54"/>
      <c r="FPP54"/>
      <c r="FPQ54"/>
      <c r="FPR54"/>
      <c r="FPS54"/>
      <c r="FPT54"/>
      <c r="FPU54"/>
      <c r="FPV54"/>
      <c r="FPW54"/>
      <c r="FPX54"/>
      <c r="FPY54"/>
      <c r="FPZ54"/>
      <c r="FQA54"/>
      <c r="FQB54"/>
      <c r="FQC54"/>
      <c r="FQD54"/>
      <c r="FQE54"/>
      <c r="FQF54"/>
      <c r="FQG54"/>
      <c r="FQH54"/>
      <c r="FQI54"/>
      <c r="FQJ54"/>
      <c r="FQK54"/>
      <c r="FQL54"/>
      <c r="FQM54"/>
      <c r="FQN54"/>
      <c r="FQO54"/>
      <c r="FQP54"/>
      <c r="FQQ54"/>
      <c r="FQR54"/>
      <c r="FQS54"/>
      <c r="FQT54"/>
      <c r="FQU54"/>
      <c r="FQV54"/>
      <c r="FQW54"/>
      <c r="FQX54"/>
      <c r="FQY54"/>
      <c r="FQZ54"/>
      <c r="FRA54"/>
      <c r="FRB54"/>
      <c r="FRC54"/>
      <c r="FRD54"/>
      <c r="FRE54"/>
      <c r="FRF54"/>
      <c r="FRG54"/>
      <c r="FRH54"/>
      <c r="FRI54"/>
      <c r="FRJ54"/>
      <c r="FRK54"/>
      <c r="FRL54"/>
      <c r="FRM54"/>
      <c r="FRN54"/>
      <c r="FRO54"/>
      <c r="FRP54"/>
      <c r="FRQ54"/>
      <c r="FRR54"/>
      <c r="FRS54"/>
      <c r="FRT54"/>
      <c r="FRU54"/>
      <c r="FRV54"/>
      <c r="FRW54"/>
      <c r="FRX54"/>
      <c r="FRY54"/>
      <c r="FRZ54"/>
      <c r="FSA54"/>
      <c r="FSB54"/>
      <c r="FSC54"/>
      <c r="FSD54"/>
      <c r="FSE54"/>
      <c r="FSF54"/>
      <c r="FSG54"/>
      <c r="FSH54"/>
      <c r="FSI54"/>
      <c r="FSJ54"/>
      <c r="FSK54"/>
      <c r="FSL54"/>
      <c r="FSM54"/>
      <c r="FSN54"/>
      <c r="FSO54"/>
      <c r="FSP54"/>
      <c r="FSQ54"/>
      <c r="FSR54"/>
      <c r="FSS54"/>
      <c r="FST54"/>
      <c r="FSU54"/>
      <c r="FSV54"/>
      <c r="FSW54"/>
      <c r="FSX54"/>
      <c r="FSY54"/>
      <c r="FSZ54"/>
      <c r="FTA54"/>
      <c r="FTB54"/>
      <c r="FTC54"/>
      <c r="FTD54"/>
      <c r="FTE54"/>
      <c r="FTF54"/>
      <c r="FTG54"/>
      <c r="FTH54"/>
      <c r="FTI54"/>
      <c r="FTJ54"/>
      <c r="FTK54"/>
      <c r="FTL54"/>
      <c r="FTM54"/>
      <c r="FTN54"/>
      <c r="FTO54"/>
      <c r="FTP54"/>
      <c r="FTQ54"/>
      <c r="FTR54"/>
      <c r="FTS54"/>
      <c r="FTT54"/>
      <c r="FTU54"/>
      <c r="FTV54"/>
      <c r="FTW54"/>
      <c r="FTX54"/>
      <c r="FTY54"/>
      <c r="FTZ54"/>
      <c r="FUA54"/>
      <c r="FUB54"/>
      <c r="FUC54"/>
      <c r="FUD54"/>
      <c r="FUE54"/>
      <c r="FUF54"/>
      <c r="FUG54"/>
      <c r="FUH54"/>
      <c r="FUI54"/>
      <c r="FUJ54"/>
      <c r="FUK54"/>
      <c r="FUL54"/>
      <c r="FUM54"/>
      <c r="FUN54"/>
      <c r="FUO54"/>
      <c r="FUP54"/>
      <c r="FUQ54"/>
      <c r="FUR54"/>
      <c r="FUS54"/>
      <c r="FUT54"/>
      <c r="FUU54"/>
      <c r="FUV54"/>
      <c r="FUW54"/>
      <c r="FUX54"/>
      <c r="FUY54"/>
      <c r="FUZ54"/>
      <c r="FVA54"/>
      <c r="FVB54"/>
      <c r="FVC54"/>
      <c r="FVD54"/>
      <c r="FVE54"/>
      <c r="FVF54"/>
      <c r="FVG54"/>
      <c r="FVH54"/>
      <c r="FVI54"/>
      <c r="FVJ54"/>
      <c r="FVK54"/>
      <c r="FVL54"/>
      <c r="FVM54"/>
      <c r="FVN54"/>
      <c r="FVO54"/>
      <c r="FVP54"/>
      <c r="FVQ54"/>
      <c r="FVR54"/>
      <c r="FVS54"/>
      <c r="FVT54"/>
      <c r="FVU54"/>
      <c r="FVV54"/>
      <c r="FVW54"/>
      <c r="FVX54"/>
      <c r="FVY54"/>
      <c r="FVZ54"/>
      <c r="FWA54"/>
      <c r="FWB54"/>
      <c r="FWC54"/>
      <c r="FWD54"/>
      <c r="FWE54"/>
      <c r="FWF54"/>
      <c r="FWG54"/>
      <c r="FWH54"/>
      <c r="FWI54"/>
      <c r="FWJ54"/>
      <c r="FWK54"/>
      <c r="FWL54"/>
      <c r="FWM54"/>
      <c r="FWN54"/>
      <c r="FWO54"/>
      <c r="FWP54"/>
      <c r="FWQ54"/>
      <c r="FWR54"/>
      <c r="FWS54"/>
      <c r="FWT54"/>
      <c r="FWU54"/>
      <c r="FWV54"/>
      <c r="FWW54"/>
      <c r="FWX54"/>
      <c r="FWY54"/>
      <c r="FWZ54"/>
      <c r="FXA54"/>
      <c r="FXB54"/>
      <c r="FXC54"/>
      <c r="FXD54"/>
      <c r="FXE54"/>
      <c r="FXF54"/>
      <c r="FXG54"/>
      <c r="FXH54"/>
      <c r="FXI54"/>
      <c r="FXJ54"/>
      <c r="FXK54"/>
      <c r="FXL54"/>
      <c r="FXM54"/>
      <c r="FXN54"/>
      <c r="FXO54"/>
      <c r="FXP54"/>
      <c r="FXQ54"/>
      <c r="FXR54"/>
      <c r="FXS54"/>
      <c r="FXT54"/>
      <c r="FXU54"/>
      <c r="FXV54"/>
      <c r="FXW54"/>
      <c r="FXX54"/>
      <c r="FXY54"/>
      <c r="FXZ54"/>
      <c r="FYA54"/>
      <c r="FYB54"/>
      <c r="FYC54"/>
      <c r="FYD54"/>
      <c r="FYE54"/>
      <c r="FYF54"/>
      <c r="FYG54"/>
      <c r="FYH54"/>
      <c r="FYI54"/>
      <c r="FYJ54"/>
      <c r="FYK54"/>
      <c r="FYL54"/>
      <c r="FYM54"/>
      <c r="FYN54"/>
      <c r="FYO54"/>
      <c r="FYP54"/>
      <c r="FYQ54"/>
      <c r="FYR54"/>
      <c r="FYS54"/>
      <c r="FYT54"/>
      <c r="FYU54"/>
      <c r="FYV54"/>
      <c r="FYW54"/>
      <c r="FYX54"/>
      <c r="FYY54"/>
      <c r="FYZ54"/>
      <c r="FZA54"/>
      <c r="FZB54"/>
      <c r="FZC54"/>
      <c r="FZD54"/>
      <c r="FZE54"/>
      <c r="FZF54"/>
      <c r="FZG54"/>
      <c r="FZH54"/>
      <c r="FZI54"/>
      <c r="FZJ54"/>
      <c r="FZK54"/>
      <c r="FZL54"/>
      <c r="FZM54"/>
      <c r="FZN54"/>
      <c r="FZO54"/>
      <c r="FZP54"/>
      <c r="FZQ54"/>
      <c r="FZR54"/>
      <c r="FZS54"/>
      <c r="FZT54"/>
      <c r="FZU54"/>
      <c r="FZV54"/>
      <c r="FZW54"/>
      <c r="FZX54"/>
      <c r="FZY54"/>
      <c r="FZZ54"/>
      <c r="GAA54"/>
      <c r="GAB54"/>
      <c r="GAC54"/>
      <c r="GAD54"/>
      <c r="GAE54"/>
      <c r="GAF54"/>
      <c r="GAG54"/>
      <c r="GAH54"/>
      <c r="GAI54"/>
      <c r="GAJ54"/>
      <c r="GAK54"/>
      <c r="GAL54"/>
      <c r="GAM54"/>
      <c r="GAN54"/>
      <c r="GAO54"/>
      <c r="GAP54"/>
      <c r="GAQ54"/>
      <c r="GAR54"/>
      <c r="GAS54"/>
      <c r="GAT54"/>
      <c r="GAU54"/>
      <c r="GAV54"/>
      <c r="GAW54"/>
      <c r="GAX54"/>
      <c r="GAY54"/>
      <c r="GAZ54"/>
      <c r="GBA54"/>
      <c r="GBB54"/>
      <c r="GBC54"/>
      <c r="GBD54"/>
      <c r="GBE54"/>
      <c r="GBF54"/>
      <c r="GBG54"/>
      <c r="GBH54"/>
      <c r="GBI54"/>
      <c r="GBJ54"/>
      <c r="GBK54"/>
      <c r="GBL54"/>
      <c r="GBM54"/>
      <c r="GBN54"/>
      <c r="GBO54"/>
      <c r="GBP54"/>
      <c r="GBQ54"/>
      <c r="GBR54"/>
      <c r="GBS54"/>
      <c r="GBT54"/>
      <c r="GBU54"/>
      <c r="GBV54"/>
      <c r="GBW54"/>
      <c r="GBX54"/>
      <c r="GBY54"/>
      <c r="GBZ54"/>
      <c r="GCA54"/>
      <c r="GCB54"/>
      <c r="GCC54"/>
      <c r="GCD54"/>
      <c r="GCE54"/>
      <c r="GCF54"/>
      <c r="GCG54"/>
      <c r="GCH54"/>
      <c r="GCI54"/>
      <c r="GCJ54"/>
      <c r="GCK54"/>
      <c r="GCL54"/>
      <c r="GCM54"/>
      <c r="GCN54"/>
      <c r="GCO54"/>
      <c r="GCP54"/>
      <c r="GCQ54"/>
      <c r="GCR54"/>
      <c r="GCS54"/>
      <c r="GCT54"/>
      <c r="GCU54"/>
      <c r="GCV54"/>
      <c r="GCW54"/>
      <c r="GCX54"/>
      <c r="GCY54"/>
      <c r="GCZ54"/>
      <c r="GDA54"/>
      <c r="GDB54"/>
      <c r="GDC54"/>
      <c r="GDD54"/>
      <c r="GDE54"/>
      <c r="GDF54"/>
      <c r="GDG54"/>
      <c r="GDH54"/>
      <c r="GDI54"/>
      <c r="GDJ54"/>
      <c r="GDK54"/>
      <c r="GDL54"/>
      <c r="GDM54"/>
      <c r="GDN54"/>
      <c r="GDO54"/>
      <c r="GDP54"/>
      <c r="GDQ54"/>
      <c r="GDR54"/>
      <c r="GDS54"/>
      <c r="GDT54"/>
      <c r="GDU54"/>
      <c r="GDV54"/>
      <c r="GDW54"/>
      <c r="GDX54"/>
      <c r="GDY54"/>
      <c r="GDZ54"/>
      <c r="GEA54"/>
      <c r="GEB54"/>
      <c r="GEC54"/>
      <c r="GED54"/>
      <c r="GEE54"/>
      <c r="GEF54"/>
      <c r="GEG54"/>
      <c r="GEH54"/>
      <c r="GEI54"/>
      <c r="GEJ54"/>
      <c r="GEK54"/>
      <c r="GEL54"/>
      <c r="GEM54"/>
      <c r="GEN54"/>
      <c r="GEO54"/>
      <c r="GEP54"/>
      <c r="GEQ54"/>
      <c r="GER54"/>
      <c r="GES54"/>
      <c r="GET54"/>
      <c r="GEU54"/>
      <c r="GEV54"/>
      <c r="GEW54"/>
      <c r="GEX54"/>
      <c r="GEY54"/>
      <c r="GEZ54"/>
      <c r="GFA54"/>
      <c r="GFB54"/>
      <c r="GFC54"/>
      <c r="GFD54"/>
      <c r="GFE54"/>
      <c r="GFF54"/>
      <c r="GFG54"/>
      <c r="GFH54"/>
      <c r="GFI54"/>
      <c r="GFJ54"/>
      <c r="GFK54"/>
      <c r="GFL54"/>
      <c r="GFM54"/>
      <c r="GFN54"/>
      <c r="GFO54"/>
      <c r="GFP54"/>
      <c r="GFQ54"/>
      <c r="GFR54"/>
      <c r="GFS54"/>
      <c r="GFT54"/>
      <c r="GFU54"/>
      <c r="GFV54"/>
      <c r="GFW54"/>
      <c r="GFX54"/>
      <c r="GFY54"/>
      <c r="GFZ54"/>
      <c r="GGA54"/>
      <c r="GGB54"/>
      <c r="GGC54"/>
      <c r="GGD54"/>
      <c r="GGE54"/>
      <c r="GGF54"/>
      <c r="GGG54"/>
      <c r="GGH54"/>
      <c r="GGI54"/>
      <c r="GGJ54"/>
      <c r="GGK54"/>
      <c r="GGL54"/>
      <c r="GGM54"/>
      <c r="GGN54"/>
      <c r="GGO54"/>
      <c r="GGP54"/>
      <c r="GGQ54"/>
      <c r="GGR54"/>
      <c r="GGS54"/>
      <c r="GGT54"/>
      <c r="GGU54"/>
      <c r="GGV54"/>
      <c r="GGW54"/>
      <c r="GGX54"/>
      <c r="GGY54"/>
      <c r="GGZ54"/>
      <c r="GHA54"/>
      <c r="GHB54"/>
      <c r="GHC54"/>
      <c r="GHD54"/>
      <c r="GHE54"/>
      <c r="GHF54"/>
      <c r="GHG54"/>
      <c r="GHH54"/>
      <c r="GHI54"/>
      <c r="GHJ54"/>
      <c r="GHK54"/>
      <c r="GHL54"/>
      <c r="GHM54"/>
      <c r="GHN54"/>
      <c r="GHO54"/>
      <c r="GHP54"/>
      <c r="GHQ54"/>
      <c r="GHR54"/>
      <c r="GHS54"/>
      <c r="GHT54"/>
      <c r="GHU54"/>
      <c r="GHV54"/>
      <c r="GHW54"/>
      <c r="GHX54"/>
      <c r="GHY54"/>
      <c r="GHZ54"/>
      <c r="GIA54"/>
      <c r="GIB54"/>
      <c r="GIC54"/>
      <c r="GID54"/>
      <c r="GIE54"/>
      <c r="GIF54"/>
      <c r="GIG54"/>
      <c r="GIH54"/>
      <c r="GII54"/>
      <c r="GIJ54"/>
      <c r="GIK54"/>
      <c r="GIL54"/>
      <c r="GIM54"/>
      <c r="GIN54"/>
      <c r="GIO54"/>
      <c r="GIP54"/>
      <c r="GIQ54"/>
      <c r="GIR54"/>
      <c r="GIS54"/>
      <c r="GIT54"/>
      <c r="GIU54"/>
      <c r="GIV54"/>
      <c r="GIW54"/>
      <c r="GIX54"/>
      <c r="GIY54"/>
      <c r="GIZ54"/>
      <c r="GJA54"/>
      <c r="GJB54"/>
      <c r="GJC54"/>
      <c r="GJD54"/>
      <c r="GJE54"/>
      <c r="GJF54"/>
      <c r="GJG54"/>
      <c r="GJH54"/>
      <c r="GJI54"/>
      <c r="GJJ54"/>
      <c r="GJK54"/>
      <c r="GJL54"/>
      <c r="GJM54"/>
      <c r="GJN54"/>
      <c r="GJO54"/>
      <c r="GJP54"/>
      <c r="GJQ54"/>
      <c r="GJR54"/>
      <c r="GJS54"/>
      <c r="GJT54"/>
      <c r="GJU54"/>
      <c r="GJV54"/>
      <c r="GJW54"/>
      <c r="GJX54"/>
      <c r="GJY54"/>
      <c r="GJZ54"/>
      <c r="GKA54"/>
      <c r="GKB54"/>
      <c r="GKC54"/>
      <c r="GKD54"/>
      <c r="GKE54"/>
      <c r="GKF54"/>
      <c r="GKG54"/>
      <c r="GKH54"/>
      <c r="GKI54"/>
      <c r="GKJ54"/>
      <c r="GKK54"/>
      <c r="GKL54"/>
      <c r="GKM54"/>
      <c r="GKN54"/>
      <c r="GKO54"/>
      <c r="GKP54"/>
      <c r="GKQ54"/>
      <c r="GKR54"/>
      <c r="GKS54"/>
      <c r="GKT54"/>
      <c r="GKU54"/>
      <c r="GKV54"/>
      <c r="GKW54"/>
      <c r="GKX54"/>
      <c r="GKY54"/>
      <c r="GKZ54"/>
      <c r="GLA54"/>
      <c r="GLB54"/>
      <c r="GLC54"/>
      <c r="GLD54"/>
      <c r="GLE54"/>
      <c r="GLF54"/>
      <c r="GLG54"/>
      <c r="GLH54"/>
      <c r="GLI54"/>
      <c r="GLJ54"/>
      <c r="GLK54"/>
      <c r="GLL54"/>
      <c r="GLM54"/>
      <c r="GLN54"/>
      <c r="GLO54"/>
      <c r="GLP54"/>
      <c r="GLQ54"/>
      <c r="GLR54"/>
      <c r="GLS54"/>
      <c r="GLT54"/>
      <c r="GLU54"/>
      <c r="GLV54"/>
      <c r="GLW54"/>
      <c r="GLX54"/>
      <c r="GLY54"/>
      <c r="GLZ54"/>
      <c r="GMA54"/>
      <c r="GMB54"/>
      <c r="GMC54"/>
      <c r="GMD54"/>
      <c r="GME54"/>
      <c r="GMF54"/>
      <c r="GMG54"/>
      <c r="GMH54"/>
      <c r="GMI54"/>
      <c r="GMJ54"/>
      <c r="GMK54"/>
      <c r="GML54"/>
      <c r="GMM54"/>
      <c r="GMN54"/>
      <c r="GMO54"/>
      <c r="GMP54"/>
      <c r="GMQ54"/>
      <c r="GMR54"/>
      <c r="GMS54"/>
      <c r="GMT54"/>
      <c r="GMU54"/>
      <c r="GMV54"/>
      <c r="GMW54"/>
      <c r="GMX54"/>
      <c r="GMY54"/>
      <c r="GMZ54"/>
      <c r="GNA54"/>
      <c r="GNB54"/>
      <c r="GNC54"/>
      <c r="GND54"/>
      <c r="GNE54"/>
      <c r="GNF54"/>
      <c r="GNG54"/>
      <c r="GNH54"/>
      <c r="GNI54"/>
      <c r="GNJ54"/>
      <c r="GNK54"/>
      <c r="GNL54"/>
      <c r="GNM54"/>
      <c r="GNN54"/>
      <c r="GNO54"/>
      <c r="GNP54"/>
      <c r="GNQ54"/>
      <c r="GNR54"/>
      <c r="GNS54"/>
      <c r="GNT54"/>
      <c r="GNU54"/>
      <c r="GNV54"/>
      <c r="GNW54"/>
      <c r="GNX54"/>
      <c r="GNY54"/>
      <c r="GNZ54"/>
      <c r="GOA54"/>
      <c r="GOB54"/>
      <c r="GOC54"/>
      <c r="GOD54"/>
      <c r="GOE54"/>
      <c r="GOF54"/>
      <c r="GOG54"/>
      <c r="GOH54"/>
      <c r="GOI54"/>
      <c r="GOJ54"/>
      <c r="GOK54"/>
      <c r="GOL54"/>
      <c r="GOM54"/>
      <c r="GON54"/>
      <c r="GOO54"/>
      <c r="GOP54"/>
      <c r="GOQ54"/>
      <c r="GOR54"/>
      <c r="GOS54"/>
      <c r="GOT54"/>
      <c r="GOU54"/>
      <c r="GOV54"/>
      <c r="GOW54"/>
      <c r="GOX54"/>
      <c r="GOY54"/>
      <c r="GOZ54"/>
      <c r="GPA54"/>
      <c r="GPB54"/>
      <c r="GPC54"/>
      <c r="GPD54"/>
      <c r="GPE54"/>
      <c r="GPF54"/>
      <c r="GPG54"/>
      <c r="GPH54"/>
      <c r="GPI54"/>
      <c r="GPJ54"/>
      <c r="GPK54"/>
      <c r="GPL54"/>
      <c r="GPM54"/>
      <c r="GPN54"/>
      <c r="GPO54"/>
      <c r="GPP54"/>
      <c r="GPQ54"/>
      <c r="GPR54"/>
      <c r="GPS54"/>
      <c r="GPT54"/>
      <c r="GPU54"/>
      <c r="GPV54"/>
      <c r="GPW54"/>
      <c r="GPX54"/>
      <c r="GPY54"/>
      <c r="GPZ54"/>
      <c r="GQA54"/>
      <c r="GQB54"/>
      <c r="GQC54"/>
      <c r="GQD54"/>
      <c r="GQE54"/>
      <c r="GQF54"/>
      <c r="GQG54"/>
      <c r="GQH54"/>
      <c r="GQI54"/>
      <c r="GQJ54"/>
      <c r="GQK54"/>
      <c r="GQL54"/>
      <c r="GQM54"/>
      <c r="GQN54"/>
      <c r="GQO54"/>
      <c r="GQP54"/>
      <c r="GQQ54"/>
      <c r="GQR54"/>
      <c r="GQS54"/>
      <c r="GQT54"/>
      <c r="GQU54"/>
      <c r="GQV54"/>
      <c r="GQW54"/>
      <c r="GQX54"/>
      <c r="GQY54"/>
      <c r="GQZ54"/>
      <c r="GRA54"/>
      <c r="GRB54"/>
      <c r="GRC54"/>
      <c r="GRD54"/>
      <c r="GRE54"/>
      <c r="GRF54"/>
      <c r="GRG54"/>
      <c r="GRH54"/>
      <c r="GRI54"/>
      <c r="GRJ54"/>
      <c r="GRK54"/>
      <c r="GRL54"/>
      <c r="GRM54"/>
      <c r="GRN54"/>
      <c r="GRO54"/>
      <c r="GRP54"/>
      <c r="GRQ54"/>
      <c r="GRR54"/>
      <c r="GRS54"/>
      <c r="GRT54"/>
      <c r="GRU54"/>
      <c r="GRV54"/>
      <c r="GRW54"/>
      <c r="GRX54"/>
      <c r="GRY54"/>
      <c r="GRZ54"/>
      <c r="GSA54"/>
      <c r="GSB54"/>
      <c r="GSC54"/>
      <c r="GSD54"/>
      <c r="GSE54"/>
      <c r="GSF54"/>
      <c r="GSG54"/>
      <c r="GSH54"/>
      <c r="GSI54"/>
      <c r="GSJ54"/>
      <c r="GSK54"/>
      <c r="GSL54"/>
      <c r="GSM54"/>
      <c r="GSN54"/>
      <c r="GSO54"/>
      <c r="GSP54"/>
      <c r="GSQ54"/>
      <c r="GSR54"/>
      <c r="GSS54"/>
      <c r="GST54"/>
      <c r="GSU54"/>
      <c r="GSV54"/>
      <c r="GSW54"/>
      <c r="GSX54"/>
      <c r="GSY54"/>
      <c r="GSZ54"/>
      <c r="GTA54"/>
      <c r="GTB54"/>
      <c r="GTC54"/>
      <c r="GTD54"/>
      <c r="GTE54"/>
      <c r="GTF54"/>
      <c r="GTG54"/>
      <c r="GTH54"/>
      <c r="GTI54"/>
      <c r="GTJ54"/>
      <c r="GTK54"/>
      <c r="GTL54"/>
      <c r="GTM54"/>
      <c r="GTN54"/>
      <c r="GTO54"/>
      <c r="GTP54"/>
      <c r="GTQ54"/>
      <c r="GTR54"/>
      <c r="GTS54"/>
      <c r="GTT54"/>
      <c r="GTU54"/>
      <c r="GTV54"/>
      <c r="GTW54"/>
      <c r="GTX54"/>
      <c r="GTY54"/>
      <c r="GTZ54"/>
      <c r="GUA54"/>
      <c r="GUB54"/>
      <c r="GUC54"/>
      <c r="GUD54"/>
      <c r="GUE54"/>
      <c r="GUF54"/>
      <c r="GUG54"/>
      <c r="GUH54"/>
      <c r="GUI54"/>
      <c r="GUJ54"/>
      <c r="GUK54"/>
      <c r="GUL54"/>
      <c r="GUM54"/>
      <c r="GUN54"/>
      <c r="GUO54"/>
      <c r="GUP54"/>
      <c r="GUQ54"/>
      <c r="GUR54"/>
      <c r="GUS54"/>
      <c r="GUT54"/>
      <c r="GUU54"/>
      <c r="GUV54"/>
      <c r="GUW54"/>
      <c r="GUX54"/>
      <c r="GUY54"/>
      <c r="GUZ54"/>
      <c r="GVA54"/>
      <c r="GVB54"/>
      <c r="GVC54"/>
      <c r="GVD54"/>
      <c r="GVE54"/>
      <c r="GVF54"/>
      <c r="GVG54"/>
      <c r="GVH54"/>
      <c r="GVI54"/>
      <c r="GVJ54"/>
      <c r="GVK54"/>
      <c r="GVL54"/>
      <c r="GVM54"/>
      <c r="GVN54"/>
      <c r="GVO54"/>
      <c r="GVP54"/>
      <c r="GVQ54"/>
      <c r="GVR54"/>
      <c r="GVS54"/>
      <c r="GVT54"/>
      <c r="GVU54"/>
      <c r="GVV54"/>
      <c r="GVW54"/>
      <c r="GVX54"/>
      <c r="GVY54"/>
      <c r="GVZ54"/>
      <c r="GWA54"/>
      <c r="GWB54"/>
      <c r="GWC54"/>
      <c r="GWD54"/>
      <c r="GWE54"/>
      <c r="GWF54"/>
      <c r="GWG54"/>
      <c r="GWH54"/>
      <c r="GWI54"/>
      <c r="GWJ54"/>
      <c r="GWK54"/>
      <c r="GWL54"/>
      <c r="GWM54"/>
      <c r="GWN54"/>
      <c r="GWO54"/>
      <c r="GWP54"/>
      <c r="GWQ54"/>
      <c r="GWR54"/>
      <c r="GWS54"/>
      <c r="GWT54"/>
      <c r="GWU54"/>
      <c r="GWV54"/>
      <c r="GWW54"/>
      <c r="GWX54"/>
      <c r="GWY54"/>
      <c r="GWZ54"/>
      <c r="GXA54"/>
      <c r="GXB54"/>
      <c r="GXC54"/>
      <c r="GXD54"/>
      <c r="GXE54"/>
      <c r="GXF54"/>
      <c r="GXG54"/>
      <c r="GXH54"/>
      <c r="GXI54"/>
      <c r="GXJ54"/>
      <c r="GXK54"/>
      <c r="GXL54"/>
      <c r="GXM54"/>
      <c r="GXN54"/>
      <c r="GXO54"/>
      <c r="GXP54"/>
      <c r="GXQ54"/>
      <c r="GXR54"/>
      <c r="GXS54"/>
      <c r="GXT54"/>
      <c r="GXU54"/>
      <c r="GXV54"/>
      <c r="GXW54"/>
      <c r="GXX54"/>
      <c r="GXY54"/>
      <c r="GXZ54"/>
      <c r="GYA54"/>
      <c r="GYB54"/>
      <c r="GYC54"/>
      <c r="GYD54"/>
      <c r="GYE54"/>
      <c r="GYF54"/>
      <c r="GYG54"/>
      <c r="GYH54"/>
      <c r="GYI54"/>
      <c r="GYJ54"/>
      <c r="GYK54"/>
      <c r="GYL54"/>
      <c r="GYM54"/>
      <c r="GYN54"/>
      <c r="GYO54"/>
      <c r="GYP54"/>
      <c r="GYQ54"/>
      <c r="GYR54"/>
      <c r="GYS54"/>
      <c r="GYT54"/>
      <c r="GYU54"/>
      <c r="GYV54"/>
      <c r="GYW54"/>
      <c r="GYX54"/>
      <c r="GYY54"/>
      <c r="GYZ54"/>
      <c r="GZA54"/>
      <c r="GZB54"/>
      <c r="GZC54"/>
      <c r="GZD54"/>
      <c r="GZE54"/>
      <c r="GZF54"/>
      <c r="GZG54"/>
      <c r="GZH54"/>
      <c r="GZI54"/>
      <c r="GZJ54"/>
      <c r="GZK54"/>
      <c r="GZL54"/>
      <c r="GZM54"/>
      <c r="GZN54"/>
      <c r="GZO54"/>
      <c r="GZP54"/>
      <c r="GZQ54"/>
      <c r="GZR54"/>
      <c r="GZS54"/>
      <c r="GZT54"/>
      <c r="GZU54"/>
      <c r="GZV54"/>
      <c r="GZW54"/>
      <c r="GZX54"/>
      <c r="GZY54"/>
      <c r="GZZ54"/>
      <c r="HAA54"/>
      <c r="HAB54"/>
      <c r="HAC54"/>
      <c r="HAD54"/>
      <c r="HAE54"/>
      <c r="HAF54"/>
      <c r="HAG54"/>
      <c r="HAH54"/>
      <c r="HAI54"/>
      <c r="HAJ54"/>
      <c r="HAK54"/>
      <c r="HAL54"/>
      <c r="HAM54"/>
      <c r="HAN54"/>
      <c r="HAO54"/>
      <c r="HAP54"/>
      <c r="HAQ54"/>
      <c r="HAR54"/>
      <c r="HAS54"/>
      <c r="HAT54"/>
      <c r="HAU54"/>
      <c r="HAV54"/>
      <c r="HAW54"/>
      <c r="HAX54"/>
      <c r="HAY54"/>
      <c r="HAZ54"/>
      <c r="HBA54"/>
      <c r="HBB54"/>
      <c r="HBC54"/>
      <c r="HBD54"/>
      <c r="HBE54"/>
      <c r="HBF54"/>
      <c r="HBG54"/>
      <c r="HBH54"/>
      <c r="HBI54"/>
      <c r="HBJ54"/>
      <c r="HBK54"/>
      <c r="HBL54"/>
      <c r="HBM54"/>
      <c r="HBN54"/>
      <c r="HBO54"/>
      <c r="HBP54"/>
      <c r="HBQ54"/>
      <c r="HBR54"/>
      <c r="HBS54"/>
      <c r="HBT54"/>
      <c r="HBU54"/>
      <c r="HBV54"/>
      <c r="HBW54"/>
      <c r="HBX54"/>
      <c r="HBY54"/>
      <c r="HBZ54"/>
      <c r="HCA54"/>
      <c r="HCB54"/>
      <c r="HCC54"/>
      <c r="HCD54"/>
      <c r="HCE54"/>
      <c r="HCF54"/>
      <c r="HCG54"/>
      <c r="HCH54"/>
      <c r="HCI54"/>
      <c r="HCJ54"/>
      <c r="HCK54"/>
      <c r="HCL54"/>
      <c r="HCM54"/>
      <c r="HCN54"/>
      <c r="HCO54"/>
      <c r="HCP54"/>
      <c r="HCQ54"/>
      <c r="HCR54"/>
      <c r="HCS54"/>
      <c r="HCT54"/>
      <c r="HCU54"/>
      <c r="HCV54"/>
      <c r="HCW54"/>
      <c r="HCX54"/>
      <c r="HCY54"/>
      <c r="HCZ54"/>
      <c r="HDA54"/>
      <c r="HDB54"/>
      <c r="HDC54"/>
      <c r="HDD54"/>
      <c r="HDE54"/>
      <c r="HDF54"/>
      <c r="HDG54"/>
      <c r="HDH54"/>
      <c r="HDI54"/>
      <c r="HDJ54"/>
      <c r="HDK54"/>
      <c r="HDL54"/>
      <c r="HDM54"/>
      <c r="HDN54"/>
      <c r="HDO54"/>
      <c r="HDP54"/>
      <c r="HDQ54"/>
      <c r="HDR54"/>
      <c r="HDS54"/>
      <c r="HDT54"/>
      <c r="HDU54"/>
      <c r="HDV54"/>
      <c r="HDW54"/>
      <c r="HDX54"/>
      <c r="HDY54"/>
      <c r="HDZ54"/>
      <c r="HEA54"/>
      <c r="HEB54"/>
      <c r="HEC54"/>
      <c r="HED54"/>
      <c r="HEE54"/>
      <c r="HEF54"/>
      <c r="HEG54"/>
      <c r="HEH54"/>
      <c r="HEI54"/>
      <c r="HEJ54"/>
      <c r="HEK54"/>
      <c r="HEL54"/>
      <c r="HEM54"/>
      <c r="HEN54"/>
      <c r="HEO54"/>
      <c r="HEP54"/>
      <c r="HEQ54"/>
      <c r="HER54"/>
      <c r="HES54"/>
      <c r="HET54"/>
      <c r="HEU54"/>
      <c r="HEV54"/>
      <c r="HEW54"/>
      <c r="HEX54"/>
      <c r="HEY54"/>
      <c r="HEZ54"/>
      <c r="HFA54"/>
      <c r="HFB54"/>
      <c r="HFC54"/>
      <c r="HFD54"/>
      <c r="HFE54"/>
      <c r="HFF54"/>
      <c r="HFG54"/>
      <c r="HFH54"/>
      <c r="HFI54"/>
      <c r="HFJ54"/>
      <c r="HFK54"/>
      <c r="HFL54"/>
      <c r="HFM54"/>
      <c r="HFN54"/>
      <c r="HFO54"/>
      <c r="HFP54"/>
      <c r="HFQ54"/>
      <c r="HFR54"/>
      <c r="HFS54"/>
      <c r="HFT54"/>
      <c r="HFU54"/>
      <c r="HFV54"/>
      <c r="HFW54"/>
      <c r="HFX54"/>
      <c r="HFY54"/>
      <c r="HFZ54"/>
      <c r="HGA54"/>
      <c r="HGB54"/>
      <c r="HGC54"/>
      <c r="HGD54"/>
      <c r="HGE54"/>
      <c r="HGF54"/>
      <c r="HGG54"/>
      <c r="HGH54"/>
      <c r="HGI54"/>
      <c r="HGJ54"/>
      <c r="HGK54"/>
      <c r="HGL54"/>
      <c r="HGM54"/>
      <c r="HGN54"/>
      <c r="HGO54"/>
      <c r="HGP54"/>
      <c r="HGQ54"/>
      <c r="HGR54"/>
      <c r="HGS54"/>
      <c r="HGT54"/>
      <c r="HGU54"/>
      <c r="HGV54"/>
      <c r="HGW54"/>
      <c r="HGX54"/>
      <c r="HGY54"/>
      <c r="HGZ54"/>
      <c r="HHA54"/>
      <c r="HHB54"/>
      <c r="HHC54"/>
      <c r="HHD54"/>
      <c r="HHE54"/>
      <c r="HHF54"/>
      <c r="HHG54"/>
      <c r="HHH54"/>
      <c r="HHI54"/>
      <c r="HHJ54"/>
      <c r="HHK54"/>
      <c r="HHL54"/>
      <c r="HHM54"/>
      <c r="HHN54"/>
      <c r="HHO54"/>
      <c r="HHP54"/>
      <c r="HHQ54"/>
      <c r="HHR54"/>
      <c r="HHS54"/>
      <c r="HHT54"/>
      <c r="HHU54"/>
      <c r="HHV54"/>
      <c r="HHW54"/>
      <c r="HHX54"/>
      <c r="HHY54"/>
      <c r="HHZ54"/>
      <c r="HIA54"/>
      <c r="HIB54"/>
      <c r="HIC54"/>
      <c r="HID54"/>
      <c r="HIE54"/>
      <c r="HIF54"/>
      <c r="HIG54"/>
      <c r="HIH54"/>
      <c r="HII54"/>
      <c r="HIJ54"/>
      <c r="HIK54"/>
      <c r="HIL54"/>
      <c r="HIM54"/>
      <c r="HIN54"/>
      <c r="HIO54"/>
      <c r="HIP54"/>
      <c r="HIQ54"/>
      <c r="HIR54"/>
      <c r="HIS54"/>
      <c r="HIT54"/>
      <c r="HIU54"/>
      <c r="HIV54"/>
      <c r="HIW54"/>
      <c r="HIX54"/>
      <c r="HIY54"/>
      <c r="HIZ54"/>
      <c r="HJA54"/>
      <c r="HJB54"/>
      <c r="HJC54"/>
      <c r="HJD54"/>
      <c r="HJE54"/>
      <c r="HJF54"/>
      <c r="HJG54"/>
      <c r="HJH54"/>
      <c r="HJI54"/>
      <c r="HJJ54"/>
      <c r="HJK54"/>
      <c r="HJL54"/>
      <c r="HJM54"/>
      <c r="HJN54"/>
      <c r="HJO54"/>
      <c r="HJP54"/>
      <c r="HJQ54"/>
      <c r="HJR54"/>
      <c r="HJS54"/>
      <c r="HJT54"/>
      <c r="HJU54"/>
      <c r="HJV54"/>
      <c r="HJW54"/>
      <c r="HJX54"/>
      <c r="HJY54"/>
      <c r="HJZ54"/>
      <c r="HKA54"/>
      <c r="HKB54"/>
      <c r="HKC54"/>
      <c r="HKD54"/>
      <c r="HKE54"/>
      <c r="HKF54"/>
      <c r="HKG54"/>
      <c r="HKH54"/>
      <c r="HKI54"/>
      <c r="HKJ54"/>
      <c r="HKK54"/>
      <c r="HKL54"/>
      <c r="HKM54"/>
      <c r="HKN54"/>
      <c r="HKO54"/>
      <c r="HKP54"/>
      <c r="HKQ54"/>
      <c r="HKR54"/>
      <c r="HKS54"/>
      <c r="HKT54"/>
      <c r="HKU54"/>
      <c r="HKV54"/>
      <c r="HKW54"/>
      <c r="HKX54"/>
      <c r="HKY54"/>
      <c r="HKZ54"/>
      <c r="HLA54"/>
      <c r="HLB54"/>
      <c r="HLC54"/>
      <c r="HLD54"/>
      <c r="HLE54"/>
      <c r="HLF54"/>
      <c r="HLG54"/>
      <c r="HLH54"/>
      <c r="HLI54"/>
      <c r="HLJ54"/>
      <c r="HLK54"/>
      <c r="HLL54"/>
      <c r="HLM54"/>
      <c r="HLN54"/>
      <c r="HLO54"/>
      <c r="HLP54"/>
      <c r="HLQ54"/>
      <c r="HLR54"/>
      <c r="HLS54"/>
      <c r="HLT54"/>
      <c r="HLU54"/>
      <c r="HLV54"/>
      <c r="HLW54"/>
      <c r="HLX54"/>
      <c r="HLY54"/>
      <c r="HLZ54"/>
      <c r="HMA54"/>
      <c r="HMB54"/>
      <c r="HMC54"/>
      <c r="HMD54"/>
      <c r="HME54"/>
      <c r="HMF54"/>
      <c r="HMG54"/>
      <c r="HMH54"/>
      <c r="HMI54"/>
      <c r="HMJ54"/>
      <c r="HMK54"/>
      <c r="HML54"/>
      <c r="HMM54"/>
      <c r="HMN54"/>
      <c r="HMO54"/>
      <c r="HMP54"/>
      <c r="HMQ54"/>
      <c r="HMR54"/>
      <c r="HMS54"/>
      <c r="HMT54"/>
      <c r="HMU54"/>
      <c r="HMV54"/>
      <c r="HMW54"/>
      <c r="HMX54"/>
      <c r="HMY54"/>
      <c r="HMZ54"/>
      <c r="HNA54"/>
      <c r="HNB54"/>
      <c r="HNC54"/>
      <c r="HND54"/>
      <c r="HNE54"/>
      <c r="HNF54"/>
      <c r="HNG54"/>
      <c r="HNH54"/>
      <c r="HNI54"/>
      <c r="HNJ54"/>
      <c r="HNK54"/>
      <c r="HNL54"/>
      <c r="HNM54"/>
      <c r="HNN54"/>
      <c r="HNO54"/>
      <c r="HNP54"/>
      <c r="HNQ54"/>
      <c r="HNR54"/>
      <c r="HNS54"/>
      <c r="HNT54"/>
      <c r="HNU54"/>
      <c r="HNV54"/>
      <c r="HNW54"/>
      <c r="HNX54"/>
      <c r="HNY54"/>
      <c r="HNZ54"/>
      <c r="HOA54"/>
      <c r="HOB54"/>
      <c r="HOC54"/>
      <c r="HOD54"/>
      <c r="HOE54"/>
      <c r="HOF54"/>
      <c r="HOG54"/>
      <c r="HOH54"/>
      <c r="HOI54"/>
      <c r="HOJ54"/>
      <c r="HOK54"/>
      <c r="HOL54"/>
      <c r="HOM54"/>
      <c r="HON54"/>
      <c r="HOO54"/>
      <c r="HOP54"/>
      <c r="HOQ54"/>
      <c r="HOR54"/>
      <c r="HOS54"/>
      <c r="HOT54"/>
      <c r="HOU54"/>
      <c r="HOV54"/>
      <c r="HOW54"/>
      <c r="HOX54"/>
      <c r="HOY54"/>
      <c r="HOZ54"/>
      <c r="HPA54"/>
      <c r="HPB54"/>
      <c r="HPC54"/>
      <c r="HPD54"/>
      <c r="HPE54"/>
      <c r="HPF54"/>
      <c r="HPG54"/>
      <c r="HPH54"/>
      <c r="HPI54"/>
      <c r="HPJ54"/>
      <c r="HPK54"/>
      <c r="HPL54"/>
      <c r="HPM54"/>
      <c r="HPN54"/>
      <c r="HPO54"/>
      <c r="HPP54"/>
      <c r="HPQ54"/>
      <c r="HPR54"/>
      <c r="HPS54"/>
      <c r="HPT54"/>
      <c r="HPU54"/>
      <c r="HPV54"/>
      <c r="HPW54"/>
      <c r="HPX54"/>
      <c r="HPY54"/>
      <c r="HPZ54"/>
      <c r="HQA54"/>
      <c r="HQB54"/>
      <c r="HQC54"/>
      <c r="HQD54"/>
      <c r="HQE54"/>
      <c r="HQF54"/>
      <c r="HQG54"/>
      <c r="HQH54"/>
      <c r="HQI54"/>
      <c r="HQJ54"/>
      <c r="HQK54"/>
      <c r="HQL54"/>
      <c r="HQM54"/>
      <c r="HQN54"/>
      <c r="HQO54"/>
      <c r="HQP54"/>
      <c r="HQQ54"/>
      <c r="HQR54"/>
      <c r="HQS54"/>
      <c r="HQT54"/>
      <c r="HQU54"/>
      <c r="HQV54"/>
      <c r="HQW54"/>
      <c r="HQX54"/>
      <c r="HQY54"/>
      <c r="HQZ54"/>
      <c r="HRA54"/>
      <c r="HRB54"/>
      <c r="HRC54"/>
      <c r="HRD54"/>
      <c r="HRE54"/>
      <c r="HRF54"/>
      <c r="HRG54"/>
      <c r="HRH54"/>
      <c r="HRI54"/>
      <c r="HRJ54"/>
      <c r="HRK54"/>
      <c r="HRL54"/>
      <c r="HRM54"/>
      <c r="HRN54"/>
      <c r="HRO54"/>
      <c r="HRP54"/>
      <c r="HRQ54"/>
      <c r="HRR54"/>
      <c r="HRS54"/>
      <c r="HRT54"/>
      <c r="HRU54"/>
      <c r="HRV54"/>
      <c r="HRW54"/>
      <c r="HRX54"/>
      <c r="HRY54"/>
      <c r="HRZ54"/>
      <c r="HSA54"/>
      <c r="HSB54"/>
      <c r="HSC54"/>
      <c r="HSD54"/>
      <c r="HSE54"/>
      <c r="HSF54"/>
      <c r="HSG54"/>
      <c r="HSH54"/>
      <c r="HSI54"/>
      <c r="HSJ54"/>
      <c r="HSK54"/>
      <c r="HSL54"/>
      <c r="HSM54"/>
      <c r="HSN54"/>
      <c r="HSO54"/>
      <c r="HSP54"/>
      <c r="HSQ54"/>
      <c r="HSR54"/>
      <c r="HSS54"/>
      <c r="HST54"/>
      <c r="HSU54"/>
      <c r="HSV54"/>
      <c r="HSW54"/>
      <c r="HSX54"/>
      <c r="HSY54"/>
      <c r="HSZ54"/>
      <c r="HTA54"/>
      <c r="HTB54"/>
      <c r="HTC54"/>
      <c r="HTD54"/>
      <c r="HTE54"/>
      <c r="HTF54"/>
      <c r="HTG54"/>
      <c r="HTH54"/>
      <c r="HTI54"/>
      <c r="HTJ54"/>
      <c r="HTK54"/>
      <c r="HTL54"/>
      <c r="HTM54"/>
      <c r="HTN54"/>
      <c r="HTO54"/>
      <c r="HTP54"/>
      <c r="HTQ54"/>
      <c r="HTR54"/>
      <c r="HTS54"/>
      <c r="HTT54"/>
      <c r="HTU54"/>
      <c r="HTV54"/>
      <c r="HTW54"/>
      <c r="HTX54"/>
      <c r="HTY54"/>
      <c r="HTZ54"/>
      <c r="HUA54"/>
      <c r="HUB54"/>
      <c r="HUC54"/>
      <c r="HUD54"/>
      <c r="HUE54"/>
      <c r="HUF54"/>
      <c r="HUG54"/>
      <c r="HUH54"/>
      <c r="HUI54"/>
      <c r="HUJ54"/>
      <c r="HUK54"/>
      <c r="HUL54"/>
      <c r="HUM54"/>
      <c r="HUN54"/>
      <c r="HUO54"/>
      <c r="HUP54"/>
      <c r="HUQ54"/>
      <c r="HUR54"/>
      <c r="HUS54"/>
      <c r="HUT54"/>
      <c r="HUU54"/>
      <c r="HUV54"/>
      <c r="HUW54"/>
      <c r="HUX54"/>
      <c r="HUY54"/>
      <c r="HUZ54"/>
      <c r="HVA54"/>
      <c r="HVB54"/>
      <c r="HVC54"/>
      <c r="HVD54"/>
      <c r="HVE54"/>
      <c r="HVF54"/>
      <c r="HVG54"/>
      <c r="HVH54"/>
      <c r="HVI54"/>
      <c r="HVJ54"/>
      <c r="HVK54"/>
      <c r="HVL54"/>
      <c r="HVM54"/>
      <c r="HVN54"/>
      <c r="HVO54"/>
      <c r="HVP54"/>
      <c r="HVQ54"/>
      <c r="HVR54"/>
      <c r="HVS54"/>
      <c r="HVT54"/>
      <c r="HVU54"/>
      <c r="HVV54"/>
      <c r="HVW54"/>
      <c r="HVX54"/>
      <c r="HVY54"/>
      <c r="HVZ54"/>
      <c r="HWA54"/>
      <c r="HWB54"/>
      <c r="HWC54"/>
      <c r="HWD54"/>
      <c r="HWE54"/>
      <c r="HWF54"/>
      <c r="HWG54"/>
      <c r="HWH54"/>
      <c r="HWI54"/>
      <c r="HWJ54"/>
      <c r="HWK54"/>
      <c r="HWL54"/>
      <c r="HWM54"/>
      <c r="HWN54"/>
      <c r="HWO54"/>
      <c r="HWP54"/>
      <c r="HWQ54"/>
      <c r="HWR54"/>
      <c r="HWS54"/>
      <c r="HWT54"/>
      <c r="HWU54"/>
      <c r="HWV54"/>
      <c r="HWW54"/>
      <c r="HWX54"/>
      <c r="HWY54"/>
      <c r="HWZ54"/>
      <c r="HXA54"/>
      <c r="HXB54"/>
      <c r="HXC54"/>
      <c r="HXD54"/>
      <c r="HXE54"/>
      <c r="HXF54"/>
      <c r="HXG54"/>
      <c r="HXH54"/>
      <c r="HXI54"/>
      <c r="HXJ54"/>
      <c r="HXK54"/>
      <c r="HXL54"/>
      <c r="HXM54"/>
      <c r="HXN54"/>
      <c r="HXO54"/>
      <c r="HXP54"/>
      <c r="HXQ54"/>
      <c r="HXR54"/>
      <c r="HXS54"/>
      <c r="HXT54"/>
      <c r="HXU54"/>
      <c r="HXV54"/>
      <c r="HXW54"/>
      <c r="HXX54"/>
      <c r="HXY54"/>
      <c r="HXZ54"/>
      <c r="HYA54"/>
      <c r="HYB54"/>
      <c r="HYC54"/>
      <c r="HYD54"/>
      <c r="HYE54"/>
      <c r="HYF54"/>
      <c r="HYG54"/>
      <c r="HYH54"/>
      <c r="HYI54"/>
      <c r="HYJ54"/>
      <c r="HYK54"/>
      <c r="HYL54"/>
      <c r="HYM54"/>
      <c r="HYN54"/>
      <c r="HYO54"/>
      <c r="HYP54"/>
      <c r="HYQ54"/>
      <c r="HYR54"/>
      <c r="HYS54"/>
      <c r="HYT54"/>
      <c r="HYU54"/>
      <c r="HYV54"/>
      <c r="HYW54"/>
      <c r="HYX54"/>
      <c r="HYY54"/>
      <c r="HYZ54"/>
      <c r="HZA54"/>
      <c r="HZB54"/>
      <c r="HZC54"/>
      <c r="HZD54"/>
      <c r="HZE54"/>
      <c r="HZF54"/>
      <c r="HZG54"/>
      <c r="HZH54"/>
      <c r="HZI54"/>
      <c r="HZJ54"/>
      <c r="HZK54"/>
      <c r="HZL54"/>
      <c r="HZM54"/>
      <c r="HZN54"/>
      <c r="HZO54"/>
      <c r="HZP54"/>
      <c r="HZQ54"/>
      <c r="HZR54"/>
      <c r="HZS54"/>
      <c r="HZT54"/>
      <c r="HZU54"/>
      <c r="HZV54"/>
      <c r="HZW54"/>
      <c r="HZX54"/>
      <c r="HZY54"/>
      <c r="HZZ54"/>
      <c r="IAA54"/>
      <c r="IAB54"/>
      <c r="IAC54"/>
      <c r="IAD54"/>
      <c r="IAE54"/>
      <c r="IAF54"/>
      <c r="IAG54"/>
      <c r="IAH54"/>
      <c r="IAI54"/>
      <c r="IAJ54"/>
      <c r="IAK54"/>
      <c r="IAL54"/>
      <c r="IAM54"/>
      <c r="IAN54"/>
      <c r="IAO54"/>
      <c r="IAP54"/>
      <c r="IAQ54"/>
      <c r="IAR54"/>
      <c r="IAS54"/>
      <c r="IAT54"/>
      <c r="IAU54"/>
      <c r="IAV54"/>
      <c r="IAW54"/>
      <c r="IAX54"/>
      <c r="IAY54"/>
      <c r="IAZ54"/>
      <c r="IBA54"/>
      <c r="IBB54"/>
      <c r="IBC54"/>
      <c r="IBD54"/>
      <c r="IBE54"/>
      <c r="IBF54"/>
      <c r="IBG54"/>
      <c r="IBH54"/>
      <c r="IBI54"/>
      <c r="IBJ54"/>
      <c r="IBK54"/>
      <c r="IBL54"/>
      <c r="IBM54"/>
      <c r="IBN54"/>
      <c r="IBO54"/>
      <c r="IBP54"/>
      <c r="IBQ54"/>
      <c r="IBR54"/>
      <c r="IBS54"/>
      <c r="IBT54"/>
      <c r="IBU54"/>
      <c r="IBV54"/>
      <c r="IBW54"/>
      <c r="IBX54"/>
      <c r="IBY54"/>
      <c r="IBZ54"/>
      <c r="ICA54"/>
      <c r="ICB54"/>
      <c r="ICC54"/>
      <c r="ICD54"/>
      <c r="ICE54"/>
      <c r="ICF54"/>
      <c r="ICG54"/>
      <c r="ICH54"/>
      <c r="ICI54"/>
      <c r="ICJ54"/>
      <c r="ICK54"/>
      <c r="ICL54"/>
      <c r="ICM54"/>
      <c r="ICN54"/>
      <c r="ICO54"/>
      <c r="ICP54"/>
      <c r="ICQ54"/>
      <c r="ICR54"/>
      <c r="ICS54"/>
      <c r="ICT54"/>
      <c r="ICU54"/>
      <c r="ICV54"/>
      <c r="ICW54"/>
      <c r="ICX54"/>
      <c r="ICY54"/>
      <c r="ICZ54"/>
      <c r="IDA54"/>
      <c r="IDB54"/>
      <c r="IDC54"/>
      <c r="IDD54"/>
      <c r="IDE54"/>
      <c r="IDF54"/>
      <c r="IDG54"/>
      <c r="IDH54"/>
      <c r="IDI54"/>
      <c r="IDJ54"/>
      <c r="IDK54"/>
      <c r="IDL54"/>
      <c r="IDM54"/>
      <c r="IDN54"/>
      <c r="IDO54"/>
      <c r="IDP54"/>
      <c r="IDQ54"/>
      <c r="IDR54"/>
      <c r="IDS54"/>
      <c r="IDT54"/>
      <c r="IDU54"/>
      <c r="IDV54"/>
      <c r="IDW54"/>
      <c r="IDX54"/>
      <c r="IDY54"/>
      <c r="IDZ54"/>
      <c r="IEA54"/>
      <c r="IEB54"/>
      <c r="IEC54"/>
      <c r="IED54"/>
      <c r="IEE54"/>
      <c r="IEF54"/>
      <c r="IEG54"/>
      <c r="IEH54"/>
      <c r="IEI54"/>
      <c r="IEJ54"/>
      <c r="IEK54"/>
      <c r="IEL54"/>
      <c r="IEM54"/>
      <c r="IEN54"/>
      <c r="IEO54"/>
      <c r="IEP54"/>
      <c r="IEQ54"/>
      <c r="IER54"/>
      <c r="IES54"/>
      <c r="IET54"/>
      <c r="IEU54"/>
      <c r="IEV54"/>
      <c r="IEW54"/>
      <c r="IEX54"/>
      <c r="IEY54"/>
      <c r="IEZ54"/>
      <c r="IFA54"/>
      <c r="IFB54"/>
      <c r="IFC54"/>
      <c r="IFD54"/>
      <c r="IFE54"/>
      <c r="IFF54"/>
      <c r="IFG54"/>
      <c r="IFH54"/>
      <c r="IFI54"/>
      <c r="IFJ54"/>
      <c r="IFK54"/>
      <c r="IFL54"/>
      <c r="IFM54"/>
      <c r="IFN54"/>
      <c r="IFO54"/>
      <c r="IFP54"/>
      <c r="IFQ54"/>
      <c r="IFR54"/>
      <c r="IFS54"/>
      <c r="IFT54"/>
      <c r="IFU54"/>
      <c r="IFV54"/>
      <c r="IFW54"/>
      <c r="IFX54"/>
      <c r="IFY54"/>
      <c r="IFZ54"/>
      <c r="IGA54"/>
      <c r="IGB54"/>
      <c r="IGC54"/>
      <c r="IGD54"/>
      <c r="IGE54"/>
      <c r="IGF54"/>
      <c r="IGG54"/>
      <c r="IGH54"/>
      <c r="IGI54"/>
      <c r="IGJ54"/>
      <c r="IGK54"/>
      <c r="IGL54"/>
      <c r="IGM54"/>
      <c r="IGN54"/>
      <c r="IGO54"/>
      <c r="IGP54"/>
      <c r="IGQ54"/>
      <c r="IGR54"/>
      <c r="IGS54"/>
      <c r="IGT54"/>
      <c r="IGU54"/>
      <c r="IGV54"/>
      <c r="IGW54"/>
      <c r="IGX54"/>
      <c r="IGY54"/>
      <c r="IGZ54"/>
      <c r="IHA54"/>
      <c r="IHB54"/>
      <c r="IHC54"/>
      <c r="IHD54"/>
      <c r="IHE54"/>
      <c r="IHF54"/>
      <c r="IHG54"/>
      <c r="IHH54"/>
      <c r="IHI54"/>
      <c r="IHJ54"/>
      <c r="IHK54"/>
      <c r="IHL54"/>
      <c r="IHM54"/>
      <c r="IHN54"/>
      <c r="IHO54"/>
      <c r="IHP54"/>
      <c r="IHQ54"/>
      <c r="IHR54"/>
      <c r="IHS54"/>
      <c r="IHT54"/>
      <c r="IHU54"/>
      <c r="IHV54"/>
      <c r="IHW54"/>
      <c r="IHX54"/>
      <c r="IHY54"/>
      <c r="IHZ54"/>
      <c r="IIA54"/>
      <c r="IIB54"/>
      <c r="IIC54"/>
      <c r="IID54"/>
      <c r="IIE54"/>
      <c r="IIF54"/>
      <c r="IIG54"/>
      <c r="IIH54"/>
      <c r="III54"/>
      <c r="IIJ54"/>
      <c r="IIK54"/>
      <c r="IIL54"/>
      <c r="IIM54"/>
      <c r="IIN54"/>
      <c r="IIO54"/>
      <c r="IIP54"/>
      <c r="IIQ54"/>
      <c r="IIR54"/>
      <c r="IIS54"/>
      <c r="IIT54"/>
      <c r="IIU54"/>
      <c r="IIV54"/>
      <c r="IIW54"/>
      <c r="IIX54"/>
      <c r="IIY54"/>
      <c r="IIZ54"/>
      <c r="IJA54"/>
      <c r="IJB54"/>
      <c r="IJC54"/>
      <c r="IJD54"/>
      <c r="IJE54"/>
      <c r="IJF54"/>
      <c r="IJG54"/>
      <c r="IJH54"/>
      <c r="IJI54"/>
      <c r="IJJ54"/>
      <c r="IJK54"/>
      <c r="IJL54"/>
      <c r="IJM54"/>
      <c r="IJN54"/>
      <c r="IJO54"/>
      <c r="IJP54"/>
      <c r="IJQ54"/>
      <c r="IJR54"/>
      <c r="IJS54"/>
      <c r="IJT54"/>
      <c r="IJU54"/>
      <c r="IJV54"/>
      <c r="IJW54"/>
      <c r="IJX54"/>
      <c r="IJY54"/>
      <c r="IJZ54"/>
      <c r="IKA54"/>
      <c r="IKB54"/>
      <c r="IKC54"/>
      <c r="IKD54"/>
      <c r="IKE54"/>
      <c r="IKF54"/>
      <c r="IKG54"/>
      <c r="IKH54"/>
      <c r="IKI54"/>
      <c r="IKJ54"/>
      <c r="IKK54"/>
      <c r="IKL54"/>
      <c r="IKM54"/>
      <c r="IKN54"/>
      <c r="IKO54"/>
      <c r="IKP54"/>
      <c r="IKQ54"/>
      <c r="IKR54"/>
      <c r="IKS54"/>
      <c r="IKT54"/>
      <c r="IKU54"/>
      <c r="IKV54"/>
      <c r="IKW54"/>
      <c r="IKX54"/>
      <c r="IKY54"/>
      <c r="IKZ54"/>
      <c r="ILA54"/>
      <c r="ILB54"/>
      <c r="ILC54"/>
      <c r="ILD54"/>
      <c r="ILE54"/>
      <c r="ILF54"/>
      <c r="ILG54"/>
      <c r="ILH54"/>
      <c r="ILI54"/>
      <c r="ILJ54"/>
      <c r="ILK54"/>
      <c r="ILL54"/>
      <c r="ILM54"/>
      <c r="ILN54"/>
      <c r="ILO54"/>
      <c r="ILP54"/>
      <c r="ILQ54"/>
      <c r="ILR54"/>
      <c r="ILS54"/>
      <c r="ILT54"/>
      <c r="ILU54"/>
      <c r="ILV54"/>
      <c r="ILW54"/>
      <c r="ILX54"/>
      <c r="ILY54"/>
      <c r="ILZ54"/>
      <c r="IMA54"/>
      <c r="IMB54"/>
      <c r="IMC54"/>
      <c r="IMD54"/>
      <c r="IME54"/>
      <c r="IMF54"/>
      <c r="IMG54"/>
      <c r="IMH54"/>
      <c r="IMI54"/>
      <c r="IMJ54"/>
      <c r="IMK54"/>
      <c r="IML54"/>
      <c r="IMM54"/>
      <c r="IMN54"/>
      <c r="IMO54"/>
      <c r="IMP54"/>
      <c r="IMQ54"/>
      <c r="IMR54"/>
      <c r="IMS54"/>
      <c r="IMT54"/>
      <c r="IMU54"/>
      <c r="IMV54"/>
      <c r="IMW54"/>
      <c r="IMX54"/>
      <c r="IMY54"/>
      <c r="IMZ54"/>
      <c r="INA54"/>
      <c r="INB54"/>
      <c r="INC54"/>
      <c r="IND54"/>
      <c r="INE54"/>
      <c r="INF54"/>
      <c r="ING54"/>
      <c r="INH54"/>
      <c r="INI54"/>
      <c r="INJ54"/>
      <c r="INK54"/>
      <c r="INL54"/>
      <c r="INM54"/>
      <c r="INN54"/>
      <c r="INO54"/>
      <c r="INP54"/>
      <c r="INQ54"/>
      <c r="INR54"/>
      <c r="INS54"/>
      <c r="INT54"/>
      <c r="INU54"/>
      <c r="INV54"/>
      <c r="INW54"/>
      <c r="INX54"/>
      <c r="INY54"/>
      <c r="INZ54"/>
      <c r="IOA54"/>
      <c r="IOB54"/>
      <c r="IOC54"/>
      <c r="IOD54"/>
      <c r="IOE54"/>
      <c r="IOF54"/>
      <c r="IOG54"/>
      <c r="IOH54"/>
      <c r="IOI54"/>
      <c r="IOJ54"/>
      <c r="IOK54"/>
      <c r="IOL54"/>
      <c r="IOM54"/>
      <c r="ION54"/>
      <c r="IOO54"/>
      <c r="IOP54"/>
      <c r="IOQ54"/>
      <c r="IOR54"/>
      <c r="IOS54"/>
      <c r="IOT54"/>
      <c r="IOU54"/>
      <c r="IOV54"/>
      <c r="IOW54"/>
      <c r="IOX54"/>
      <c r="IOY54"/>
      <c r="IOZ54"/>
      <c r="IPA54"/>
      <c r="IPB54"/>
      <c r="IPC54"/>
      <c r="IPD54"/>
      <c r="IPE54"/>
      <c r="IPF54"/>
      <c r="IPG54"/>
      <c r="IPH54"/>
      <c r="IPI54"/>
      <c r="IPJ54"/>
      <c r="IPK54"/>
      <c r="IPL54"/>
      <c r="IPM54"/>
      <c r="IPN54"/>
      <c r="IPO54"/>
      <c r="IPP54"/>
      <c r="IPQ54"/>
      <c r="IPR54"/>
      <c r="IPS54"/>
      <c r="IPT54"/>
      <c r="IPU54"/>
      <c r="IPV54"/>
      <c r="IPW54"/>
      <c r="IPX54"/>
      <c r="IPY54"/>
      <c r="IPZ54"/>
      <c r="IQA54"/>
      <c r="IQB54"/>
      <c r="IQC54"/>
      <c r="IQD54"/>
      <c r="IQE54"/>
      <c r="IQF54"/>
      <c r="IQG54"/>
      <c r="IQH54"/>
      <c r="IQI54"/>
      <c r="IQJ54"/>
      <c r="IQK54"/>
      <c r="IQL54"/>
      <c r="IQM54"/>
      <c r="IQN54"/>
      <c r="IQO54"/>
      <c r="IQP54"/>
      <c r="IQQ54"/>
      <c r="IQR54"/>
      <c r="IQS54"/>
      <c r="IQT54"/>
      <c r="IQU54"/>
      <c r="IQV54"/>
      <c r="IQW54"/>
      <c r="IQX54"/>
      <c r="IQY54"/>
      <c r="IQZ54"/>
      <c r="IRA54"/>
      <c r="IRB54"/>
      <c r="IRC54"/>
      <c r="IRD54"/>
      <c r="IRE54"/>
      <c r="IRF54"/>
      <c r="IRG54"/>
      <c r="IRH54"/>
      <c r="IRI54"/>
      <c r="IRJ54"/>
      <c r="IRK54"/>
      <c r="IRL54"/>
      <c r="IRM54"/>
      <c r="IRN54"/>
      <c r="IRO54"/>
      <c r="IRP54"/>
      <c r="IRQ54"/>
      <c r="IRR54"/>
      <c r="IRS54"/>
      <c r="IRT54"/>
      <c r="IRU54"/>
      <c r="IRV54"/>
      <c r="IRW54"/>
      <c r="IRX54"/>
      <c r="IRY54"/>
      <c r="IRZ54"/>
      <c r="ISA54"/>
      <c r="ISB54"/>
      <c r="ISC54"/>
      <c r="ISD54"/>
      <c r="ISE54"/>
      <c r="ISF54"/>
      <c r="ISG54"/>
      <c r="ISH54"/>
      <c r="ISI54"/>
      <c r="ISJ54"/>
      <c r="ISK54"/>
      <c r="ISL54"/>
      <c r="ISM54"/>
      <c r="ISN54"/>
      <c r="ISO54"/>
      <c r="ISP54"/>
      <c r="ISQ54"/>
      <c r="ISR54"/>
      <c r="ISS54"/>
      <c r="IST54"/>
      <c r="ISU54"/>
      <c r="ISV54"/>
      <c r="ISW54"/>
      <c r="ISX54"/>
      <c r="ISY54"/>
      <c r="ISZ54"/>
      <c r="ITA54"/>
      <c r="ITB54"/>
      <c r="ITC54"/>
      <c r="ITD54"/>
      <c r="ITE54"/>
      <c r="ITF54"/>
      <c r="ITG54"/>
      <c r="ITH54"/>
      <c r="ITI54"/>
      <c r="ITJ54"/>
      <c r="ITK54"/>
      <c r="ITL54"/>
      <c r="ITM54"/>
      <c r="ITN54"/>
      <c r="ITO54"/>
      <c r="ITP54"/>
      <c r="ITQ54"/>
      <c r="ITR54"/>
      <c r="ITS54"/>
      <c r="ITT54"/>
      <c r="ITU54"/>
      <c r="ITV54"/>
      <c r="ITW54"/>
      <c r="ITX54"/>
      <c r="ITY54"/>
      <c r="ITZ54"/>
      <c r="IUA54"/>
      <c r="IUB54"/>
      <c r="IUC54"/>
      <c r="IUD54"/>
      <c r="IUE54"/>
      <c r="IUF54"/>
      <c r="IUG54"/>
      <c r="IUH54"/>
      <c r="IUI54"/>
      <c r="IUJ54"/>
      <c r="IUK54"/>
      <c r="IUL54"/>
      <c r="IUM54"/>
      <c r="IUN54"/>
      <c r="IUO54"/>
      <c r="IUP54"/>
      <c r="IUQ54"/>
      <c r="IUR54"/>
      <c r="IUS54"/>
      <c r="IUT54"/>
      <c r="IUU54"/>
      <c r="IUV54"/>
      <c r="IUW54"/>
      <c r="IUX54"/>
      <c r="IUY54"/>
      <c r="IUZ54"/>
      <c r="IVA54"/>
      <c r="IVB54"/>
      <c r="IVC54"/>
      <c r="IVD54"/>
      <c r="IVE54"/>
      <c r="IVF54"/>
      <c r="IVG54"/>
      <c r="IVH54"/>
      <c r="IVI54"/>
      <c r="IVJ54"/>
      <c r="IVK54"/>
      <c r="IVL54"/>
      <c r="IVM54"/>
      <c r="IVN54"/>
      <c r="IVO54"/>
      <c r="IVP54"/>
      <c r="IVQ54"/>
      <c r="IVR54"/>
      <c r="IVS54"/>
      <c r="IVT54"/>
      <c r="IVU54"/>
      <c r="IVV54"/>
      <c r="IVW54"/>
      <c r="IVX54"/>
      <c r="IVY54"/>
      <c r="IVZ54"/>
      <c r="IWA54"/>
      <c r="IWB54"/>
      <c r="IWC54"/>
      <c r="IWD54"/>
      <c r="IWE54"/>
      <c r="IWF54"/>
      <c r="IWG54"/>
      <c r="IWH54"/>
      <c r="IWI54"/>
      <c r="IWJ54"/>
      <c r="IWK54"/>
      <c r="IWL54"/>
      <c r="IWM54"/>
      <c r="IWN54"/>
      <c r="IWO54"/>
      <c r="IWP54"/>
      <c r="IWQ54"/>
      <c r="IWR54"/>
      <c r="IWS54"/>
      <c r="IWT54"/>
      <c r="IWU54"/>
      <c r="IWV54"/>
      <c r="IWW54"/>
      <c r="IWX54"/>
      <c r="IWY54"/>
      <c r="IWZ54"/>
      <c r="IXA54"/>
      <c r="IXB54"/>
      <c r="IXC54"/>
      <c r="IXD54"/>
      <c r="IXE54"/>
      <c r="IXF54"/>
      <c r="IXG54"/>
      <c r="IXH54"/>
      <c r="IXI54"/>
      <c r="IXJ54"/>
      <c r="IXK54"/>
      <c r="IXL54"/>
      <c r="IXM54"/>
      <c r="IXN54"/>
      <c r="IXO54"/>
      <c r="IXP54"/>
      <c r="IXQ54"/>
      <c r="IXR54"/>
      <c r="IXS54"/>
      <c r="IXT54"/>
      <c r="IXU54"/>
      <c r="IXV54"/>
      <c r="IXW54"/>
      <c r="IXX54"/>
      <c r="IXY54"/>
      <c r="IXZ54"/>
      <c r="IYA54"/>
      <c r="IYB54"/>
      <c r="IYC54"/>
      <c r="IYD54"/>
      <c r="IYE54"/>
      <c r="IYF54"/>
      <c r="IYG54"/>
      <c r="IYH54"/>
      <c r="IYI54"/>
      <c r="IYJ54"/>
      <c r="IYK54"/>
      <c r="IYL54"/>
      <c r="IYM54"/>
      <c r="IYN54"/>
      <c r="IYO54"/>
      <c r="IYP54"/>
      <c r="IYQ54"/>
      <c r="IYR54"/>
      <c r="IYS54"/>
      <c r="IYT54"/>
      <c r="IYU54"/>
      <c r="IYV54"/>
      <c r="IYW54"/>
      <c r="IYX54"/>
      <c r="IYY54"/>
      <c r="IYZ54"/>
      <c r="IZA54"/>
      <c r="IZB54"/>
      <c r="IZC54"/>
      <c r="IZD54"/>
      <c r="IZE54"/>
      <c r="IZF54"/>
      <c r="IZG54"/>
      <c r="IZH54"/>
      <c r="IZI54"/>
      <c r="IZJ54"/>
      <c r="IZK54"/>
      <c r="IZL54"/>
      <c r="IZM54"/>
      <c r="IZN54"/>
      <c r="IZO54"/>
      <c r="IZP54"/>
      <c r="IZQ54"/>
      <c r="IZR54"/>
      <c r="IZS54"/>
      <c r="IZT54"/>
      <c r="IZU54"/>
      <c r="IZV54"/>
      <c r="IZW54"/>
      <c r="IZX54"/>
      <c r="IZY54"/>
      <c r="IZZ54"/>
      <c r="JAA54"/>
      <c r="JAB54"/>
      <c r="JAC54"/>
      <c r="JAD54"/>
      <c r="JAE54"/>
      <c r="JAF54"/>
      <c r="JAG54"/>
      <c r="JAH54"/>
      <c r="JAI54"/>
      <c r="JAJ54"/>
      <c r="JAK54"/>
      <c r="JAL54"/>
      <c r="JAM54"/>
      <c r="JAN54"/>
      <c r="JAO54"/>
      <c r="JAP54"/>
      <c r="JAQ54"/>
      <c r="JAR54"/>
      <c r="JAS54"/>
      <c r="JAT54"/>
      <c r="JAU54"/>
      <c r="JAV54"/>
      <c r="JAW54"/>
      <c r="JAX54"/>
      <c r="JAY54"/>
      <c r="JAZ54"/>
      <c r="JBA54"/>
      <c r="JBB54"/>
      <c r="JBC54"/>
      <c r="JBD54"/>
      <c r="JBE54"/>
      <c r="JBF54"/>
      <c r="JBG54"/>
      <c r="JBH54"/>
      <c r="JBI54"/>
      <c r="JBJ54"/>
      <c r="JBK54"/>
      <c r="JBL54"/>
      <c r="JBM54"/>
      <c r="JBN54"/>
      <c r="JBO54"/>
      <c r="JBP54"/>
      <c r="JBQ54"/>
      <c r="JBR54"/>
      <c r="JBS54"/>
      <c r="JBT54"/>
      <c r="JBU54"/>
      <c r="JBV54"/>
      <c r="JBW54"/>
      <c r="JBX54"/>
      <c r="JBY54"/>
      <c r="JBZ54"/>
      <c r="JCA54"/>
      <c r="JCB54"/>
      <c r="JCC54"/>
      <c r="JCD54"/>
      <c r="JCE54"/>
      <c r="JCF54"/>
      <c r="JCG54"/>
      <c r="JCH54"/>
      <c r="JCI54"/>
      <c r="JCJ54"/>
      <c r="JCK54"/>
      <c r="JCL54"/>
      <c r="JCM54"/>
      <c r="JCN54"/>
      <c r="JCO54"/>
      <c r="JCP54"/>
      <c r="JCQ54"/>
      <c r="JCR54"/>
      <c r="JCS54"/>
      <c r="JCT54"/>
      <c r="JCU54"/>
      <c r="JCV54"/>
      <c r="JCW54"/>
      <c r="JCX54"/>
      <c r="JCY54"/>
      <c r="JCZ54"/>
      <c r="JDA54"/>
      <c r="JDB54"/>
      <c r="JDC54"/>
      <c r="JDD54"/>
      <c r="JDE54"/>
      <c r="JDF54"/>
      <c r="JDG54"/>
      <c r="JDH54"/>
      <c r="JDI54"/>
      <c r="JDJ54"/>
      <c r="JDK54"/>
      <c r="JDL54"/>
      <c r="JDM54"/>
      <c r="JDN54"/>
      <c r="JDO54"/>
      <c r="JDP54"/>
      <c r="JDQ54"/>
      <c r="JDR54"/>
      <c r="JDS54"/>
      <c r="JDT54"/>
      <c r="JDU54"/>
      <c r="JDV54"/>
      <c r="JDW54"/>
      <c r="JDX54"/>
      <c r="JDY54"/>
      <c r="JDZ54"/>
      <c r="JEA54"/>
      <c r="JEB54"/>
      <c r="JEC54"/>
      <c r="JED54"/>
      <c r="JEE54"/>
      <c r="JEF54"/>
      <c r="JEG54"/>
      <c r="JEH54"/>
      <c r="JEI54"/>
      <c r="JEJ54"/>
      <c r="JEK54"/>
      <c r="JEL54"/>
      <c r="JEM54"/>
      <c r="JEN54"/>
      <c r="JEO54"/>
      <c r="JEP54"/>
      <c r="JEQ54"/>
      <c r="JER54"/>
      <c r="JES54"/>
      <c r="JET54"/>
      <c r="JEU54"/>
      <c r="JEV54"/>
      <c r="JEW54"/>
      <c r="JEX54"/>
      <c r="JEY54"/>
      <c r="JEZ54"/>
      <c r="JFA54"/>
      <c r="JFB54"/>
      <c r="JFC54"/>
      <c r="JFD54"/>
      <c r="JFE54"/>
      <c r="JFF54"/>
      <c r="JFG54"/>
      <c r="JFH54"/>
      <c r="JFI54"/>
      <c r="JFJ54"/>
      <c r="JFK54"/>
      <c r="JFL54"/>
      <c r="JFM54"/>
      <c r="JFN54"/>
      <c r="JFO54"/>
      <c r="JFP54"/>
      <c r="JFQ54"/>
      <c r="JFR54"/>
      <c r="JFS54"/>
      <c r="JFT54"/>
      <c r="JFU54"/>
      <c r="JFV54"/>
      <c r="JFW54"/>
      <c r="JFX54"/>
      <c r="JFY54"/>
      <c r="JFZ54"/>
      <c r="JGA54"/>
      <c r="JGB54"/>
      <c r="JGC54"/>
      <c r="JGD54"/>
      <c r="JGE54"/>
      <c r="JGF54"/>
      <c r="JGG54"/>
      <c r="JGH54"/>
      <c r="JGI54"/>
      <c r="JGJ54"/>
      <c r="JGK54"/>
      <c r="JGL54"/>
      <c r="JGM54"/>
      <c r="JGN54"/>
      <c r="JGO54"/>
      <c r="JGP54"/>
      <c r="JGQ54"/>
      <c r="JGR54"/>
      <c r="JGS54"/>
      <c r="JGT54"/>
      <c r="JGU54"/>
      <c r="JGV54"/>
      <c r="JGW54"/>
      <c r="JGX54"/>
      <c r="JGY54"/>
      <c r="JGZ54"/>
      <c r="JHA54"/>
      <c r="JHB54"/>
      <c r="JHC54"/>
      <c r="JHD54"/>
      <c r="JHE54"/>
      <c r="JHF54"/>
      <c r="JHG54"/>
      <c r="JHH54"/>
      <c r="JHI54"/>
      <c r="JHJ54"/>
      <c r="JHK54"/>
      <c r="JHL54"/>
      <c r="JHM54"/>
      <c r="JHN54"/>
      <c r="JHO54"/>
      <c r="JHP54"/>
      <c r="JHQ54"/>
      <c r="JHR54"/>
      <c r="JHS54"/>
      <c r="JHT54"/>
      <c r="JHU54"/>
      <c r="JHV54"/>
      <c r="JHW54"/>
      <c r="JHX54"/>
      <c r="JHY54"/>
      <c r="JHZ54"/>
      <c r="JIA54"/>
      <c r="JIB54"/>
      <c r="JIC54"/>
      <c r="JID54"/>
      <c r="JIE54"/>
      <c r="JIF54"/>
      <c r="JIG54"/>
      <c r="JIH54"/>
      <c r="JII54"/>
      <c r="JIJ54"/>
      <c r="JIK54"/>
      <c r="JIL54"/>
      <c r="JIM54"/>
      <c r="JIN54"/>
      <c r="JIO54"/>
      <c r="JIP54"/>
      <c r="JIQ54"/>
      <c r="JIR54"/>
      <c r="JIS54"/>
      <c r="JIT54"/>
      <c r="JIU54"/>
      <c r="JIV54"/>
      <c r="JIW54"/>
      <c r="JIX54"/>
      <c r="JIY54"/>
      <c r="JIZ54"/>
      <c r="JJA54"/>
      <c r="JJB54"/>
      <c r="JJC54"/>
      <c r="JJD54"/>
      <c r="JJE54"/>
      <c r="JJF54"/>
      <c r="JJG54"/>
      <c r="JJH54"/>
      <c r="JJI54"/>
      <c r="JJJ54"/>
      <c r="JJK54"/>
      <c r="JJL54"/>
      <c r="JJM54"/>
      <c r="JJN54"/>
      <c r="JJO54"/>
      <c r="JJP54"/>
      <c r="JJQ54"/>
      <c r="JJR54"/>
      <c r="JJS54"/>
      <c r="JJT54"/>
      <c r="JJU54"/>
      <c r="JJV54"/>
      <c r="JJW54"/>
      <c r="JJX54"/>
      <c r="JJY54"/>
      <c r="JJZ54"/>
      <c r="JKA54"/>
      <c r="JKB54"/>
      <c r="JKC54"/>
      <c r="JKD54"/>
      <c r="JKE54"/>
      <c r="JKF54"/>
      <c r="JKG54"/>
      <c r="JKH54"/>
      <c r="JKI54"/>
      <c r="JKJ54"/>
      <c r="JKK54"/>
      <c r="JKL54"/>
      <c r="JKM54"/>
      <c r="JKN54"/>
      <c r="JKO54"/>
      <c r="JKP54"/>
      <c r="JKQ54"/>
      <c r="JKR54"/>
      <c r="JKS54"/>
      <c r="JKT54"/>
      <c r="JKU54"/>
      <c r="JKV54"/>
      <c r="JKW54"/>
      <c r="JKX54"/>
      <c r="JKY54"/>
      <c r="JKZ54"/>
      <c r="JLA54"/>
      <c r="JLB54"/>
      <c r="JLC54"/>
      <c r="JLD54"/>
      <c r="JLE54"/>
      <c r="JLF54"/>
      <c r="JLG54"/>
      <c r="JLH54"/>
      <c r="JLI54"/>
      <c r="JLJ54"/>
      <c r="JLK54"/>
      <c r="JLL54"/>
      <c r="JLM54"/>
      <c r="JLN54"/>
      <c r="JLO54"/>
      <c r="JLP54"/>
      <c r="JLQ54"/>
      <c r="JLR54"/>
      <c r="JLS54"/>
      <c r="JLT54"/>
      <c r="JLU54"/>
      <c r="JLV54"/>
      <c r="JLW54"/>
      <c r="JLX54"/>
      <c r="JLY54"/>
      <c r="JLZ54"/>
      <c r="JMA54"/>
      <c r="JMB54"/>
      <c r="JMC54"/>
      <c r="JMD54"/>
      <c r="JME54"/>
      <c r="JMF54"/>
      <c r="JMG54"/>
      <c r="JMH54"/>
      <c r="JMI54"/>
      <c r="JMJ54"/>
      <c r="JMK54"/>
      <c r="JML54"/>
      <c r="JMM54"/>
      <c r="JMN54"/>
      <c r="JMO54"/>
      <c r="JMP54"/>
      <c r="JMQ54"/>
      <c r="JMR54"/>
      <c r="JMS54"/>
      <c r="JMT54"/>
      <c r="JMU54"/>
      <c r="JMV54"/>
      <c r="JMW54"/>
      <c r="JMX54"/>
      <c r="JMY54"/>
      <c r="JMZ54"/>
      <c r="JNA54"/>
      <c r="JNB54"/>
      <c r="JNC54"/>
      <c r="JND54"/>
      <c r="JNE54"/>
      <c r="JNF54"/>
      <c r="JNG54"/>
      <c r="JNH54"/>
      <c r="JNI54"/>
      <c r="JNJ54"/>
      <c r="JNK54"/>
      <c r="JNL54"/>
      <c r="JNM54"/>
      <c r="JNN54"/>
      <c r="JNO54"/>
      <c r="JNP54"/>
      <c r="JNQ54"/>
      <c r="JNR54"/>
      <c r="JNS54"/>
      <c r="JNT54"/>
      <c r="JNU54"/>
      <c r="JNV54"/>
      <c r="JNW54"/>
      <c r="JNX54"/>
      <c r="JNY54"/>
      <c r="JNZ54"/>
      <c r="JOA54"/>
      <c r="JOB54"/>
      <c r="JOC54"/>
      <c r="JOD54"/>
      <c r="JOE54"/>
      <c r="JOF54"/>
      <c r="JOG54"/>
      <c r="JOH54"/>
      <c r="JOI54"/>
      <c r="JOJ54"/>
      <c r="JOK54"/>
      <c r="JOL54"/>
      <c r="JOM54"/>
      <c r="JON54"/>
      <c r="JOO54"/>
      <c r="JOP54"/>
      <c r="JOQ54"/>
      <c r="JOR54"/>
      <c r="JOS54"/>
      <c r="JOT54"/>
      <c r="JOU54"/>
      <c r="JOV54"/>
      <c r="JOW54"/>
      <c r="JOX54"/>
      <c r="JOY54"/>
      <c r="JOZ54"/>
      <c r="JPA54"/>
      <c r="JPB54"/>
      <c r="JPC54"/>
      <c r="JPD54"/>
      <c r="JPE54"/>
      <c r="JPF54"/>
      <c r="JPG54"/>
      <c r="JPH54"/>
      <c r="JPI54"/>
      <c r="JPJ54"/>
      <c r="JPK54"/>
      <c r="JPL54"/>
      <c r="JPM54"/>
      <c r="JPN54"/>
      <c r="JPO54"/>
      <c r="JPP54"/>
      <c r="JPQ54"/>
      <c r="JPR54"/>
      <c r="JPS54"/>
      <c r="JPT54"/>
      <c r="JPU54"/>
      <c r="JPV54"/>
      <c r="JPW54"/>
      <c r="JPX54"/>
      <c r="JPY54"/>
      <c r="JPZ54"/>
      <c r="JQA54"/>
      <c r="JQB54"/>
      <c r="JQC54"/>
      <c r="JQD54"/>
      <c r="JQE54"/>
      <c r="JQF54"/>
      <c r="JQG54"/>
      <c r="JQH54"/>
      <c r="JQI54"/>
      <c r="JQJ54"/>
      <c r="JQK54"/>
      <c r="JQL54"/>
      <c r="JQM54"/>
      <c r="JQN54"/>
      <c r="JQO54"/>
      <c r="JQP54"/>
      <c r="JQQ54"/>
      <c r="JQR54"/>
      <c r="JQS54"/>
      <c r="JQT54"/>
      <c r="JQU54"/>
      <c r="JQV54"/>
      <c r="JQW54"/>
      <c r="JQX54"/>
      <c r="JQY54"/>
      <c r="JQZ54"/>
      <c r="JRA54"/>
      <c r="JRB54"/>
      <c r="JRC54"/>
      <c r="JRD54"/>
      <c r="JRE54"/>
      <c r="JRF54"/>
      <c r="JRG54"/>
      <c r="JRH54"/>
      <c r="JRI54"/>
      <c r="JRJ54"/>
      <c r="JRK54"/>
      <c r="JRL54"/>
      <c r="JRM54"/>
      <c r="JRN54"/>
      <c r="JRO54"/>
      <c r="JRP54"/>
      <c r="JRQ54"/>
      <c r="JRR54"/>
      <c r="JRS54"/>
      <c r="JRT54"/>
      <c r="JRU54"/>
      <c r="JRV54"/>
      <c r="JRW54"/>
      <c r="JRX54"/>
      <c r="JRY54"/>
      <c r="JRZ54"/>
      <c r="JSA54"/>
      <c r="JSB54"/>
      <c r="JSC54"/>
      <c r="JSD54"/>
      <c r="JSE54"/>
      <c r="JSF54"/>
      <c r="JSG54"/>
      <c r="JSH54"/>
      <c r="JSI54"/>
      <c r="JSJ54"/>
      <c r="JSK54"/>
      <c r="JSL54"/>
      <c r="JSM54"/>
      <c r="JSN54"/>
      <c r="JSO54"/>
      <c r="JSP54"/>
      <c r="JSQ54"/>
      <c r="JSR54"/>
      <c r="JSS54"/>
      <c r="JST54"/>
      <c r="JSU54"/>
      <c r="JSV54"/>
      <c r="JSW54"/>
      <c r="JSX54"/>
      <c r="JSY54"/>
      <c r="JSZ54"/>
      <c r="JTA54"/>
      <c r="JTB54"/>
      <c r="JTC54"/>
      <c r="JTD54"/>
      <c r="JTE54"/>
      <c r="JTF54"/>
      <c r="JTG54"/>
      <c r="JTH54"/>
      <c r="JTI54"/>
      <c r="JTJ54"/>
      <c r="JTK54"/>
      <c r="JTL54"/>
      <c r="JTM54"/>
      <c r="JTN54"/>
      <c r="JTO54"/>
      <c r="JTP54"/>
      <c r="JTQ54"/>
      <c r="JTR54"/>
      <c r="JTS54"/>
      <c r="JTT54"/>
      <c r="JTU54"/>
      <c r="JTV54"/>
      <c r="JTW54"/>
      <c r="JTX54"/>
      <c r="JTY54"/>
      <c r="JTZ54"/>
      <c r="JUA54"/>
      <c r="JUB54"/>
      <c r="JUC54"/>
      <c r="JUD54"/>
      <c r="JUE54"/>
      <c r="JUF54"/>
      <c r="JUG54"/>
      <c r="JUH54"/>
      <c r="JUI54"/>
      <c r="JUJ54"/>
      <c r="JUK54"/>
      <c r="JUL54"/>
      <c r="JUM54"/>
      <c r="JUN54"/>
      <c r="JUO54"/>
      <c r="JUP54"/>
      <c r="JUQ54"/>
      <c r="JUR54"/>
      <c r="JUS54"/>
      <c r="JUT54"/>
      <c r="JUU54"/>
      <c r="JUV54"/>
      <c r="JUW54"/>
      <c r="JUX54"/>
      <c r="JUY54"/>
      <c r="JUZ54"/>
      <c r="JVA54"/>
      <c r="JVB54"/>
      <c r="JVC54"/>
      <c r="JVD54"/>
      <c r="JVE54"/>
      <c r="JVF54"/>
      <c r="JVG54"/>
      <c r="JVH54"/>
      <c r="JVI54"/>
      <c r="JVJ54"/>
      <c r="JVK54"/>
      <c r="JVL54"/>
      <c r="JVM54"/>
      <c r="JVN54"/>
      <c r="JVO54"/>
      <c r="JVP54"/>
      <c r="JVQ54"/>
      <c r="JVR54"/>
      <c r="JVS54"/>
      <c r="JVT54"/>
      <c r="JVU54"/>
      <c r="JVV54"/>
      <c r="JVW54"/>
      <c r="JVX54"/>
      <c r="JVY54"/>
      <c r="JVZ54"/>
      <c r="JWA54"/>
      <c r="JWB54"/>
      <c r="JWC54"/>
      <c r="JWD54"/>
      <c r="JWE54"/>
      <c r="JWF54"/>
      <c r="JWG54"/>
      <c r="JWH54"/>
      <c r="JWI54"/>
      <c r="JWJ54"/>
      <c r="JWK54"/>
      <c r="JWL54"/>
      <c r="JWM54"/>
      <c r="JWN54"/>
      <c r="JWO54"/>
      <c r="JWP54"/>
      <c r="JWQ54"/>
      <c r="JWR54"/>
      <c r="JWS54"/>
      <c r="JWT54"/>
      <c r="JWU54"/>
      <c r="JWV54"/>
      <c r="JWW54"/>
      <c r="JWX54"/>
      <c r="JWY54"/>
      <c r="JWZ54"/>
      <c r="JXA54"/>
      <c r="JXB54"/>
      <c r="JXC54"/>
      <c r="JXD54"/>
      <c r="JXE54"/>
      <c r="JXF54"/>
      <c r="JXG54"/>
      <c r="JXH54"/>
      <c r="JXI54"/>
      <c r="JXJ54"/>
      <c r="JXK54"/>
      <c r="JXL54"/>
      <c r="JXM54"/>
      <c r="JXN54"/>
      <c r="JXO54"/>
      <c r="JXP54"/>
      <c r="JXQ54"/>
      <c r="JXR54"/>
      <c r="JXS54"/>
      <c r="JXT54"/>
      <c r="JXU54"/>
      <c r="JXV54"/>
      <c r="JXW54"/>
      <c r="JXX54"/>
      <c r="JXY54"/>
      <c r="JXZ54"/>
      <c r="JYA54"/>
      <c r="JYB54"/>
      <c r="JYC54"/>
      <c r="JYD54"/>
      <c r="JYE54"/>
      <c r="JYF54"/>
      <c r="JYG54"/>
      <c r="JYH54"/>
      <c r="JYI54"/>
      <c r="JYJ54"/>
      <c r="JYK54"/>
      <c r="JYL54"/>
      <c r="JYM54"/>
      <c r="JYN54"/>
      <c r="JYO54"/>
      <c r="JYP54"/>
      <c r="JYQ54"/>
      <c r="JYR54"/>
      <c r="JYS54"/>
      <c r="JYT54"/>
      <c r="JYU54"/>
      <c r="JYV54"/>
      <c r="JYW54"/>
      <c r="JYX54"/>
      <c r="JYY54"/>
      <c r="JYZ54"/>
      <c r="JZA54"/>
      <c r="JZB54"/>
      <c r="JZC54"/>
      <c r="JZD54"/>
      <c r="JZE54"/>
      <c r="JZF54"/>
      <c r="JZG54"/>
      <c r="JZH54"/>
      <c r="JZI54"/>
      <c r="JZJ54"/>
      <c r="JZK54"/>
      <c r="JZL54"/>
      <c r="JZM54"/>
      <c r="JZN54"/>
      <c r="JZO54"/>
      <c r="JZP54"/>
      <c r="JZQ54"/>
      <c r="JZR54"/>
      <c r="JZS54"/>
      <c r="JZT54"/>
      <c r="JZU54"/>
      <c r="JZV54"/>
      <c r="JZW54"/>
      <c r="JZX54"/>
      <c r="JZY54"/>
      <c r="JZZ54"/>
      <c r="KAA54"/>
      <c r="KAB54"/>
      <c r="KAC54"/>
      <c r="KAD54"/>
      <c r="KAE54"/>
      <c r="KAF54"/>
      <c r="KAG54"/>
      <c r="KAH54"/>
      <c r="KAI54"/>
      <c r="KAJ54"/>
      <c r="KAK54"/>
      <c r="KAL54"/>
      <c r="KAM54"/>
      <c r="KAN54"/>
      <c r="KAO54"/>
      <c r="KAP54"/>
      <c r="KAQ54"/>
      <c r="KAR54"/>
      <c r="KAS54"/>
      <c r="KAT54"/>
      <c r="KAU54"/>
      <c r="KAV54"/>
      <c r="KAW54"/>
      <c r="KAX54"/>
      <c r="KAY54"/>
      <c r="KAZ54"/>
      <c r="KBA54"/>
      <c r="KBB54"/>
      <c r="KBC54"/>
      <c r="KBD54"/>
      <c r="KBE54"/>
      <c r="KBF54"/>
      <c r="KBG54"/>
      <c r="KBH54"/>
      <c r="KBI54"/>
      <c r="KBJ54"/>
      <c r="KBK54"/>
      <c r="KBL54"/>
      <c r="KBM54"/>
      <c r="KBN54"/>
      <c r="KBO54"/>
      <c r="KBP54"/>
      <c r="KBQ54"/>
      <c r="KBR54"/>
      <c r="KBS54"/>
      <c r="KBT54"/>
      <c r="KBU54"/>
      <c r="KBV54"/>
      <c r="KBW54"/>
      <c r="KBX54"/>
      <c r="KBY54"/>
      <c r="KBZ54"/>
      <c r="KCA54"/>
      <c r="KCB54"/>
      <c r="KCC54"/>
      <c r="KCD54"/>
      <c r="KCE54"/>
      <c r="KCF54"/>
      <c r="KCG54"/>
      <c r="KCH54"/>
      <c r="KCI54"/>
      <c r="KCJ54"/>
      <c r="KCK54"/>
      <c r="KCL54"/>
      <c r="KCM54"/>
      <c r="KCN54"/>
      <c r="KCO54"/>
      <c r="KCP54"/>
      <c r="KCQ54"/>
      <c r="KCR54"/>
      <c r="KCS54"/>
      <c r="KCT54"/>
      <c r="KCU54"/>
      <c r="KCV54"/>
      <c r="KCW54"/>
      <c r="KCX54"/>
      <c r="KCY54"/>
      <c r="KCZ54"/>
      <c r="KDA54"/>
      <c r="KDB54"/>
      <c r="KDC54"/>
      <c r="KDD54"/>
      <c r="KDE54"/>
      <c r="KDF54"/>
      <c r="KDG54"/>
      <c r="KDH54"/>
      <c r="KDI54"/>
      <c r="KDJ54"/>
      <c r="KDK54"/>
      <c r="KDL54"/>
      <c r="KDM54"/>
      <c r="KDN54"/>
      <c r="KDO54"/>
      <c r="KDP54"/>
      <c r="KDQ54"/>
      <c r="KDR54"/>
      <c r="KDS54"/>
      <c r="KDT54"/>
      <c r="KDU54"/>
      <c r="KDV54"/>
      <c r="KDW54"/>
      <c r="KDX54"/>
      <c r="KDY54"/>
      <c r="KDZ54"/>
      <c r="KEA54"/>
      <c r="KEB54"/>
      <c r="KEC54"/>
      <c r="KED54"/>
      <c r="KEE54"/>
      <c r="KEF54"/>
      <c r="KEG54"/>
      <c r="KEH54"/>
      <c r="KEI54"/>
      <c r="KEJ54"/>
      <c r="KEK54"/>
      <c r="KEL54"/>
      <c r="KEM54"/>
      <c r="KEN54"/>
      <c r="KEO54"/>
      <c r="KEP54"/>
      <c r="KEQ54"/>
      <c r="KER54"/>
      <c r="KES54"/>
      <c r="KET54"/>
      <c r="KEU54"/>
      <c r="KEV54"/>
      <c r="KEW54"/>
      <c r="KEX54"/>
      <c r="KEY54"/>
      <c r="KEZ54"/>
      <c r="KFA54"/>
      <c r="KFB54"/>
      <c r="KFC54"/>
      <c r="KFD54"/>
      <c r="KFE54"/>
      <c r="KFF54"/>
      <c r="KFG54"/>
      <c r="KFH54"/>
      <c r="KFI54"/>
      <c r="KFJ54"/>
      <c r="KFK54"/>
      <c r="KFL54"/>
      <c r="KFM54"/>
      <c r="KFN54"/>
      <c r="KFO54"/>
      <c r="KFP54"/>
      <c r="KFQ54"/>
      <c r="KFR54"/>
      <c r="KFS54"/>
      <c r="KFT54"/>
      <c r="KFU54"/>
      <c r="KFV54"/>
      <c r="KFW54"/>
      <c r="KFX54"/>
      <c r="KFY54"/>
      <c r="KFZ54"/>
      <c r="KGA54"/>
      <c r="KGB54"/>
      <c r="KGC54"/>
      <c r="KGD54"/>
      <c r="KGE54"/>
      <c r="KGF54"/>
      <c r="KGG54"/>
      <c r="KGH54"/>
      <c r="KGI54"/>
      <c r="KGJ54"/>
      <c r="KGK54"/>
      <c r="KGL54"/>
      <c r="KGM54"/>
      <c r="KGN54"/>
      <c r="KGO54"/>
      <c r="KGP54"/>
      <c r="KGQ54"/>
      <c r="KGR54"/>
      <c r="KGS54"/>
      <c r="KGT54"/>
      <c r="KGU54"/>
      <c r="KGV54"/>
      <c r="KGW54"/>
      <c r="KGX54"/>
      <c r="KGY54"/>
      <c r="KGZ54"/>
      <c r="KHA54"/>
      <c r="KHB54"/>
      <c r="KHC54"/>
      <c r="KHD54"/>
      <c r="KHE54"/>
      <c r="KHF54"/>
      <c r="KHG54"/>
      <c r="KHH54"/>
      <c r="KHI54"/>
      <c r="KHJ54"/>
      <c r="KHK54"/>
      <c r="KHL54"/>
      <c r="KHM54"/>
      <c r="KHN54"/>
      <c r="KHO54"/>
      <c r="KHP54"/>
      <c r="KHQ54"/>
      <c r="KHR54"/>
      <c r="KHS54"/>
      <c r="KHT54"/>
      <c r="KHU54"/>
      <c r="KHV54"/>
      <c r="KHW54"/>
      <c r="KHX54"/>
      <c r="KHY54"/>
      <c r="KHZ54"/>
      <c r="KIA54"/>
      <c r="KIB54"/>
      <c r="KIC54"/>
      <c r="KID54"/>
      <c r="KIE54"/>
      <c r="KIF54"/>
      <c r="KIG54"/>
      <c r="KIH54"/>
      <c r="KII54"/>
      <c r="KIJ54"/>
      <c r="KIK54"/>
      <c r="KIL54"/>
      <c r="KIM54"/>
      <c r="KIN54"/>
      <c r="KIO54"/>
      <c r="KIP54"/>
      <c r="KIQ54"/>
      <c r="KIR54"/>
      <c r="KIS54"/>
      <c r="KIT54"/>
      <c r="KIU54"/>
      <c r="KIV54"/>
      <c r="KIW54"/>
      <c r="KIX54"/>
      <c r="KIY54"/>
      <c r="KIZ54"/>
      <c r="KJA54"/>
      <c r="KJB54"/>
      <c r="KJC54"/>
      <c r="KJD54"/>
      <c r="KJE54"/>
      <c r="KJF54"/>
      <c r="KJG54"/>
      <c r="KJH54"/>
      <c r="KJI54"/>
      <c r="KJJ54"/>
      <c r="KJK54"/>
      <c r="KJL54"/>
      <c r="KJM54"/>
      <c r="KJN54"/>
      <c r="KJO54"/>
      <c r="KJP54"/>
      <c r="KJQ54"/>
      <c r="KJR54"/>
      <c r="KJS54"/>
      <c r="KJT54"/>
      <c r="KJU54"/>
      <c r="KJV54"/>
      <c r="KJW54"/>
      <c r="KJX54"/>
      <c r="KJY54"/>
      <c r="KJZ54"/>
      <c r="KKA54"/>
      <c r="KKB54"/>
      <c r="KKC54"/>
      <c r="KKD54"/>
      <c r="KKE54"/>
      <c r="KKF54"/>
      <c r="KKG54"/>
      <c r="KKH54"/>
      <c r="KKI54"/>
      <c r="KKJ54"/>
      <c r="KKK54"/>
      <c r="KKL54"/>
      <c r="KKM54"/>
      <c r="KKN54"/>
      <c r="KKO54"/>
      <c r="KKP54"/>
      <c r="KKQ54"/>
      <c r="KKR54"/>
      <c r="KKS54"/>
      <c r="KKT54"/>
      <c r="KKU54"/>
      <c r="KKV54"/>
      <c r="KKW54"/>
      <c r="KKX54"/>
      <c r="KKY54"/>
      <c r="KKZ54"/>
      <c r="KLA54"/>
      <c r="KLB54"/>
      <c r="KLC54"/>
      <c r="KLD54"/>
      <c r="KLE54"/>
      <c r="KLF54"/>
      <c r="KLG54"/>
      <c r="KLH54"/>
      <c r="KLI54"/>
      <c r="KLJ54"/>
      <c r="KLK54"/>
      <c r="KLL54"/>
      <c r="KLM54"/>
      <c r="KLN54"/>
      <c r="KLO54"/>
      <c r="KLP54"/>
      <c r="KLQ54"/>
      <c r="KLR54"/>
      <c r="KLS54"/>
      <c r="KLT54"/>
      <c r="KLU54"/>
      <c r="KLV54"/>
      <c r="KLW54"/>
      <c r="KLX54"/>
      <c r="KLY54"/>
      <c r="KLZ54"/>
      <c r="KMA54"/>
      <c r="KMB54"/>
      <c r="KMC54"/>
      <c r="KMD54"/>
      <c r="KME54"/>
      <c r="KMF54"/>
      <c r="KMG54"/>
      <c r="KMH54"/>
      <c r="KMI54"/>
      <c r="KMJ54"/>
      <c r="KMK54"/>
      <c r="KML54"/>
      <c r="KMM54"/>
      <c r="KMN54"/>
      <c r="KMO54"/>
      <c r="KMP54"/>
      <c r="KMQ54"/>
      <c r="KMR54"/>
      <c r="KMS54"/>
      <c r="KMT54"/>
      <c r="KMU54"/>
      <c r="KMV54"/>
      <c r="KMW54"/>
      <c r="KMX54"/>
      <c r="KMY54"/>
      <c r="KMZ54"/>
      <c r="KNA54"/>
      <c r="KNB54"/>
      <c r="KNC54"/>
      <c r="KND54"/>
      <c r="KNE54"/>
      <c r="KNF54"/>
      <c r="KNG54"/>
      <c r="KNH54"/>
      <c r="KNI54"/>
      <c r="KNJ54"/>
      <c r="KNK54"/>
      <c r="KNL54"/>
      <c r="KNM54"/>
      <c r="KNN54"/>
      <c r="KNO54"/>
      <c r="KNP54"/>
      <c r="KNQ54"/>
      <c r="KNR54"/>
      <c r="KNS54"/>
      <c r="KNT54"/>
      <c r="KNU54"/>
      <c r="KNV54"/>
      <c r="KNW54"/>
      <c r="KNX54"/>
      <c r="KNY54"/>
      <c r="KNZ54"/>
      <c r="KOA54"/>
      <c r="KOB54"/>
      <c r="KOC54"/>
      <c r="KOD54"/>
      <c r="KOE54"/>
      <c r="KOF54"/>
      <c r="KOG54"/>
      <c r="KOH54"/>
      <c r="KOI54"/>
      <c r="KOJ54"/>
      <c r="KOK54"/>
      <c r="KOL54"/>
      <c r="KOM54"/>
      <c r="KON54"/>
      <c r="KOO54"/>
      <c r="KOP54"/>
      <c r="KOQ54"/>
      <c r="KOR54"/>
      <c r="KOS54"/>
      <c r="KOT54"/>
      <c r="KOU54"/>
      <c r="KOV54"/>
      <c r="KOW54"/>
      <c r="KOX54"/>
      <c r="KOY54"/>
      <c r="KOZ54"/>
      <c r="KPA54"/>
      <c r="KPB54"/>
      <c r="KPC54"/>
      <c r="KPD54"/>
      <c r="KPE54"/>
      <c r="KPF54"/>
      <c r="KPG54"/>
      <c r="KPH54"/>
      <c r="KPI54"/>
      <c r="KPJ54"/>
      <c r="KPK54"/>
      <c r="KPL54"/>
      <c r="KPM54"/>
      <c r="KPN54"/>
      <c r="KPO54"/>
      <c r="KPP54"/>
      <c r="KPQ54"/>
      <c r="KPR54"/>
      <c r="KPS54"/>
      <c r="KPT54"/>
      <c r="KPU54"/>
      <c r="KPV54"/>
      <c r="KPW54"/>
      <c r="KPX54"/>
      <c r="KPY54"/>
      <c r="KPZ54"/>
      <c r="KQA54"/>
      <c r="KQB54"/>
      <c r="KQC54"/>
      <c r="KQD54"/>
      <c r="KQE54"/>
      <c r="KQF54"/>
      <c r="KQG54"/>
      <c r="KQH54"/>
      <c r="KQI54"/>
      <c r="KQJ54"/>
      <c r="KQK54"/>
      <c r="KQL54"/>
      <c r="KQM54"/>
      <c r="KQN54"/>
      <c r="KQO54"/>
      <c r="KQP54"/>
      <c r="KQQ54"/>
      <c r="KQR54"/>
      <c r="KQS54"/>
      <c r="KQT54"/>
      <c r="KQU54"/>
      <c r="KQV54"/>
      <c r="KQW54"/>
      <c r="KQX54"/>
      <c r="KQY54"/>
      <c r="KQZ54"/>
      <c r="KRA54"/>
      <c r="KRB54"/>
      <c r="KRC54"/>
      <c r="KRD54"/>
      <c r="KRE54"/>
      <c r="KRF54"/>
      <c r="KRG54"/>
      <c r="KRH54"/>
      <c r="KRI54"/>
      <c r="KRJ54"/>
      <c r="KRK54"/>
      <c r="KRL54"/>
      <c r="KRM54"/>
      <c r="KRN54"/>
      <c r="KRO54"/>
      <c r="KRP54"/>
      <c r="KRQ54"/>
      <c r="KRR54"/>
      <c r="KRS54"/>
      <c r="KRT54"/>
      <c r="KRU54"/>
      <c r="KRV54"/>
      <c r="KRW54"/>
      <c r="KRX54"/>
      <c r="KRY54"/>
      <c r="KRZ54"/>
      <c r="KSA54"/>
      <c r="KSB54"/>
      <c r="KSC54"/>
      <c r="KSD54"/>
      <c r="KSE54"/>
      <c r="KSF54"/>
      <c r="KSG54"/>
      <c r="KSH54"/>
      <c r="KSI54"/>
      <c r="KSJ54"/>
      <c r="KSK54"/>
      <c r="KSL54"/>
      <c r="KSM54"/>
      <c r="KSN54"/>
      <c r="KSO54"/>
      <c r="KSP54"/>
      <c r="KSQ54"/>
      <c r="KSR54"/>
      <c r="KSS54"/>
      <c r="KST54"/>
      <c r="KSU54"/>
      <c r="KSV54"/>
      <c r="KSW54"/>
      <c r="KSX54"/>
      <c r="KSY54"/>
      <c r="KSZ54"/>
      <c r="KTA54"/>
      <c r="KTB54"/>
      <c r="KTC54"/>
      <c r="KTD54"/>
      <c r="KTE54"/>
      <c r="KTF54"/>
      <c r="KTG54"/>
      <c r="KTH54"/>
      <c r="KTI54"/>
      <c r="KTJ54"/>
      <c r="KTK54"/>
      <c r="KTL54"/>
      <c r="KTM54"/>
      <c r="KTN54"/>
      <c r="KTO54"/>
      <c r="KTP54"/>
      <c r="KTQ54"/>
      <c r="KTR54"/>
      <c r="KTS54"/>
      <c r="KTT54"/>
      <c r="KTU54"/>
      <c r="KTV54"/>
      <c r="KTW54"/>
      <c r="KTX54"/>
      <c r="KTY54"/>
      <c r="KTZ54"/>
      <c r="KUA54"/>
      <c r="KUB54"/>
      <c r="KUC54"/>
      <c r="KUD54"/>
      <c r="KUE54"/>
      <c r="KUF54"/>
      <c r="KUG54"/>
      <c r="KUH54"/>
      <c r="KUI54"/>
      <c r="KUJ54"/>
      <c r="KUK54"/>
      <c r="KUL54"/>
      <c r="KUM54"/>
      <c r="KUN54"/>
      <c r="KUO54"/>
      <c r="KUP54"/>
      <c r="KUQ54"/>
      <c r="KUR54"/>
      <c r="KUS54"/>
      <c r="KUT54"/>
      <c r="KUU54"/>
      <c r="KUV54"/>
      <c r="KUW54"/>
      <c r="KUX54"/>
      <c r="KUY54"/>
      <c r="KUZ54"/>
      <c r="KVA54"/>
      <c r="KVB54"/>
      <c r="KVC54"/>
      <c r="KVD54"/>
      <c r="KVE54"/>
      <c r="KVF54"/>
      <c r="KVG54"/>
      <c r="KVH54"/>
      <c r="KVI54"/>
      <c r="KVJ54"/>
      <c r="KVK54"/>
      <c r="KVL54"/>
      <c r="KVM54"/>
      <c r="KVN54"/>
      <c r="KVO54"/>
      <c r="KVP54"/>
      <c r="KVQ54"/>
      <c r="KVR54"/>
      <c r="KVS54"/>
      <c r="KVT54"/>
      <c r="KVU54"/>
      <c r="KVV54"/>
      <c r="KVW54"/>
      <c r="KVX54"/>
      <c r="KVY54"/>
      <c r="KVZ54"/>
      <c r="KWA54"/>
      <c r="KWB54"/>
      <c r="KWC54"/>
      <c r="KWD54"/>
      <c r="KWE54"/>
      <c r="KWF54"/>
      <c r="KWG54"/>
      <c r="KWH54"/>
      <c r="KWI54"/>
      <c r="KWJ54"/>
      <c r="KWK54"/>
      <c r="KWL54"/>
      <c r="KWM54"/>
      <c r="KWN54"/>
      <c r="KWO54"/>
      <c r="KWP54"/>
      <c r="KWQ54"/>
      <c r="KWR54"/>
      <c r="KWS54"/>
      <c r="KWT54"/>
      <c r="KWU54"/>
      <c r="KWV54"/>
      <c r="KWW54"/>
      <c r="KWX54"/>
      <c r="KWY54"/>
      <c r="KWZ54"/>
      <c r="KXA54"/>
      <c r="KXB54"/>
      <c r="KXC54"/>
      <c r="KXD54"/>
      <c r="KXE54"/>
      <c r="KXF54"/>
      <c r="KXG54"/>
      <c r="KXH54"/>
      <c r="KXI54"/>
      <c r="KXJ54"/>
      <c r="KXK54"/>
      <c r="KXL54"/>
      <c r="KXM54"/>
      <c r="KXN54"/>
      <c r="KXO54"/>
      <c r="KXP54"/>
      <c r="KXQ54"/>
      <c r="KXR54"/>
      <c r="KXS54"/>
      <c r="KXT54"/>
      <c r="KXU54"/>
      <c r="KXV54"/>
      <c r="KXW54"/>
      <c r="KXX54"/>
      <c r="KXY54"/>
      <c r="KXZ54"/>
      <c r="KYA54"/>
      <c r="KYB54"/>
      <c r="KYC54"/>
      <c r="KYD54"/>
      <c r="KYE54"/>
      <c r="KYF54"/>
      <c r="KYG54"/>
      <c r="KYH54"/>
      <c r="KYI54"/>
      <c r="KYJ54"/>
      <c r="KYK54"/>
      <c r="KYL54"/>
      <c r="KYM54"/>
      <c r="KYN54"/>
      <c r="KYO54"/>
      <c r="KYP54"/>
      <c r="KYQ54"/>
      <c r="KYR54"/>
      <c r="KYS54"/>
      <c r="KYT54"/>
      <c r="KYU54"/>
      <c r="KYV54"/>
      <c r="KYW54"/>
      <c r="KYX54"/>
      <c r="KYY54"/>
      <c r="KYZ54"/>
      <c r="KZA54"/>
      <c r="KZB54"/>
      <c r="KZC54"/>
      <c r="KZD54"/>
      <c r="KZE54"/>
      <c r="KZF54"/>
      <c r="KZG54"/>
      <c r="KZH54"/>
      <c r="KZI54"/>
      <c r="KZJ54"/>
      <c r="KZK54"/>
      <c r="KZL54"/>
      <c r="KZM54"/>
      <c r="KZN54"/>
      <c r="KZO54"/>
      <c r="KZP54"/>
      <c r="KZQ54"/>
      <c r="KZR54"/>
      <c r="KZS54"/>
      <c r="KZT54"/>
      <c r="KZU54"/>
      <c r="KZV54"/>
      <c r="KZW54"/>
      <c r="KZX54"/>
      <c r="KZY54"/>
      <c r="KZZ54"/>
      <c r="LAA54"/>
      <c r="LAB54"/>
      <c r="LAC54"/>
      <c r="LAD54"/>
      <c r="LAE54"/>
      <c r="LAF54"/>
      <c r="LAG54"/>
      <c r="LAH54"/>
      <c r="LAI54"/>
      <c r="LAJ54"/>
      <c r="LAK54"/>
      <c r="LAL54"/>
      <c r="LAM54"/>
      <c r="LAN54"/>
      <c r="LAO54"/>
      <c r="LAP54"/>
      <c r="LAQ54"/>
      <c r="LAR54"/>
      <c r="LAS54"/>
      <c r="LAT54"/>
      <c r="LAU54"/>
      <c r="LAV54"/>
      <c r="LAW54"/>
      <c r="LAX54"/>
      <c r="LAY54"/>
      <c r="LAZ54"/>
      <c r="LBA54"/>
      <c r="LBB54"/>
      <c r="LBC54"/>
      <c r="LBD54"/>
      <c r="LBE54"/>
      <c r="LBF54"/>
      <c r="LBG54"/>
      <c r="LBH54"/>
      <c r="LBI54"/>
      <c r="LBJ54"/>
      <c r="LBK54"/>
      <c r="LBL54"/>
      <c r="LBM54"/>
      <c r="LBN54"/>
      <c r="LBO54"/>
      <c r="LBP54"/>
      <c r="LBQ54"/>
      <c r="LBR54"/>
      <c r="LBS54"/>
      <c r="LBT54"/>
      <c r="LBU54"/>
      <c r="LBV54"/>
      <c r="LBW54"/>
      <c r="LBX54"/>
      <c r="LBY54"/>
      <c r="LBZ54"/>
      <c r="LCA54"/>
      <c r="LCB54"/>
      <c r="LCC54"/>
      <c r="LCD54"/>
      <c r="LCE54"/>
      <c r="LCF54"/>
      <c r="LCG54"/>
      <c r="LCH54"/>
      <c r="LCI54"/>
      <c r="LCJ54"/>
      <c r="LCK54"/>
      <c r="LCL54"/>
      <c r="LCM54"/>
      <c r="LCN54"/>
      <c r="LCO54"/>
      <c r="LCP54"/>
      <c r="LCQ54"/>
      <c r="LCR54"/>
      <c r="LCS54"/>
      <c r="LCT54"/>
      <c r="LCU54"/>
      <c r="LCV54"/>
      <c r="LCW54"/>
      <c r="LCX54"/>
      <c r="LCY54"/>
      <c r="LCZ54"/>
      <c r="LDA54"/>
      <c r="LDB54"/>
      <c r="LDC54"/>
      <c r="LDD54"/>
      <c r="LDE54"/>
      <c r="LDF54"/>
      <c r="LDG54"/>
      <c r="LDH54"/>
      <c r="LDI54"/>
      <c r="LDJ54"/>
      <c r="LDK54"/>
      <c r="LDL54"/>
      <c r="LDM54"/>
      <c r="LDN54"/>
      <c r="LDO54"/>
      <c r="LDP54"/>
      <c r="LDQ54"/>
      <c r="LDR54"/>
      <c r="LDS54"/>
      <c r="LDT54"/>
      <c r="LDU54"/>
      <c r="LDV54"/>
      <c r="LDW54"/>
      <c r="LDX54"/>
      <c r="LDY54"/>
      <c r="LDZ54"/>
      <c r="LEA54"/>
      <c r="LEB54"/>
      <c r="LEC54"/>
      <c r="LED54"/>
      <c r="LEE54"/>
      <c r="LEF54"/>
      <c r="LEG54"/>
      <c r="LEH54"/>
      <c r="LEI54"/>
      <c r="LEJ54"/>
      <c r="LEK54"/>
      <c r="LEL54"/>
      <c r="LEM54"/>
      <c r="LEN54"/>
      <c r="LEO54"/>
      <c r="LEP54"/>
      <c r="LEQ54"/>
      <c r="LER54"/>
      <c r="LES54"/>
      <c r="LET54"/>
      <c r="LEU54"/>
      <c r="LEV54"/>
      <c r="LEW54"/>
      <c r="LEX54"/>
      <c r="LEY54"/>
      <c r="LEZ54"/>
      <c r="LFA54"/>
      <c r="LFB54"/>
      <c r="LFC54"/>
      <c r="LFD54"/>
      <c r="LFE54"/>
      <c r="LFF54"/>
      <c r="LFG54"/>
      <c r="LFH54"/>
      <c r="LFI54"/>
      <c r="LFJ54"/>
      <c r="LFK54"/>
      <c r="LFL54"/>
      <c r="LFM54"/>
      <c r="LFN54"/>
      <c r="LFO54"/>
      <c r="LFP54"/>
      <c r="LFQ54"/>
      <c r="LFR54"/>
      <c r="LFS54"/>
      <c r="LFT54"/>
      <c r="LFU54"/>
      <c r="LFV54"/>
      <c r="LFW54"/>
      <c r="LFX54"/>
      <c r="LFY54"/>
      <c r="LFZ54"/>
      <c r="LGA54"/>
      <c r="LGB54"/>
      <c r="LGC54"/>
      <c r="LGD54"/>
      <c r="LGE54"/>
      <c r="LGF54"/>
      <c r="LGG54"/>
      <c r="LGH54"/>
      <c r="LGI54"/>
      <c r="LGJ54"/>
      <c r="LGK54"/>
      <c r="LGL54"/>
      <c r="LGM54"/>
      <c r="LGN54"/>
      <c r="LGO54"/>
      <c r="LGP54"/>
      <c r="LGQ54"/>
      <c r="LGR54"/>
      <c r="LGS54"/>
      <c r="LGT54"/>
      <c r="LGU54"/>
      <c r="LGV54"/>
      <c r="LGW54"/>
      <c r="LGX54"/>
      <c r="LGY54"/>
      <c r="LGZ54"/>
      <c r="LHA54"/>
      <c r="LHB54"/>
      <c r="LHC54"/>
      <c r="LHD54"/>
      <c r="LHE54"/>
      <c r="LHF54"/>
      <c r="LHG54"/>
      <c r="LHH54"/>
      <c r="LHI54"/>
      <c r="LHJ54"/>
      <c r="LHK54"/>
      <c r="LHL54"/>
      <c r="LHM54"/>
      <c r="LHN54"/>
      <c r="LHO54"/>
      <c r="LHP54"/>
      <c r="LHQ54"/>
      <c r="LHR54"/>
      <c r="LHS54"/>
      <c r="LHT54"/>
      <c r="LHU54"/>
      <c r="LHV54"/>
      <c r="LHW54"/>
      <c r="LHX54"/>
      <c r="LHY54"/>
      <c r="LHZ54"/>
      <c r="LIA54"/>
      <c r="LIB54"/>
      <c r="LIC54"/>
      <c r="LID54"/>
      <c r="LIE54"/>
      <c r="LIF54"/>
      <c r="LIG54"/>
      <c r="LIH54"/>
      <c r="LII54"/>
      <c r="LIJ54"/>
      <c r="LIK54"/>
      <c r="LIL54"/>
      <c r="LIM54"/>
      <c r="LIN54"/>
      <c r="LIO54"/>
      <c r="LIP54"/>
      <c r="LIQ54"/>
      <c r="LIR54"/>
      <c r="LIS54"/>
      <c r="LIT54"/>
      <c r="LIU54"/>
      <c r="LIV54"/>
      <c r="LIW54"/>
      <c r="LIX54"/>
      <c r="LIY54"/>
      <c r="LIZ54"/>
      <c r="LJA54"/>
      <c r="LJB54"/>
      <c r="LJC54"/>
      <c r="LJD54"/>
      <c r="LJE54"/>
      <c r="LJF54"/>
      <c r="LJG54"/>
      <c r="LJH54"/>
      <c r="LJI54"/>
      <c r="LJJ54"/>
      <c r="LJK54"/>
      <c r="LJL54"/>
      <c r="LJM54"/>
      <c r="LJN54"/>
      <c r="LJO54"/>
      <c r="LJP54"/>
      <c r="LJQ54"/>
      <c r="LJR54"/>
      <c r="LJS54"/>
      <c r="LJT54"/>
      <c r="LJU54"/>
      <c r="LJV54"/>
      <c r="LJW54"/>
      <c r="LJX54"/>
      <c r="LJY54"/>
      <c r="LJZ54"/>
      <c r="LKA54"/>
      <c r="LKB54"/>
      <c r="LKC54"/>
      <c r="LKD54"/>
      <c r="LKE54"/>
      <c r="LKF54"/>
      <c r="LKG54"/>
      <c r="LKH54"/>
      <c r="LKI54"/>
      <c r="LKJ54"/>
      <c r="LKK54"/>
      <c r="LKL54"/>
      <c r="LKM54"/>
      <c r="LKN54"/>
      <c r="LKO54"/>
      <c r="LKP54"/>
      <c r="LKQ54"/>
      <c r="LKR54"/>
      <c r="LKS54"/>
      <c r="LKT54"/>
      <c r="LKU54"/>
      <c r="LKV54"/>
      <c r="LKW54"/>
      <c r="LKX54"/>
      <c r="LKY54"/>
      <c r="LKZ54"/>
      <c r="LLA54"/>
      <c r="LLB54"/>
      <c r="LLC54"/>
      <c r="LLD54"/>
      <c r="LLE54"/>
      <c r="LLF54"/>
      <c r="LLG54"/>
      <c r="LLH54"/>
      <c r="LLI54"/>
      <c r="LLJ54"/>
      <c r="LLK54"/>
      <c r="LLL54"/>
      <c r="LLM54"/>
      <c r="LLN54"/>
      <c r="LLO54"/>
      <c r="LLP54"/>
      <c r="LLQ54"/>
      <c r="LLR54"/>
      <c r="LLS54"/>
      <c r="LLT54"/>
      <c r="LLU54"/>
      <c r="LLV54"/>
      <c r="LLW54"/>
      <c r="LLX54"/>
      <c r="LLY54"/>
      <c r="LLZ54"/>
      <c r="LMA54"/>
      <c r="LMB54"/>
      <c r="LMC54"/>
      <c r="LMD54"/>
      <c r="LME54"/>
      <c r="LMF54"/>
      <c r="LMG54"/>
      <c r="LMH54"/>
      <c r="LMI54"/>
      <c r="LMJ54"/>
      <c r="LMK54"/>
      <c r="LML54"/>
      <c r="LMM54"/>
      <c r="LMN54"/>
      <c r="LMO54"/>
      <c r="LMP54"/>
      <c r="LMQ54"/>
      <c r="LMR54"/>
      <c r="LMS54"/>
      <c r="LMT54"/>
      <c r="LMU54"/>
      <c r="LMV54"/>
      <c r="LMW54"/>
      <c r="LMX54"/>
      <c r="LMY54"/>
      <c r="LMZ54"/>
      <c r="LNA54"/>
      <c r="LNB54"/>
      <c r="LNC54"/>
      <c r="LND54"/>
      <c r="LNE54"/>
      <c r="LNF54"/>
      <c r="LNG54"/>
      <c r="LNH54"/>
      <c r="LNI54"/>
      <c r="LNJ54"/>
      <c r="LNK54"/>
      <c r="LNL54"/>
      <c r="LNM54"/>
      <c r="LNN54"/>
      <c r="LNO54"/>
      <c r="LNP54"/>
      <c r="LNQ54"/>
      <c r="LNR54"/>
      <c r="LNS54"/>
      <c r="LNT54"/>
      <c r="LNU54"/>
      <c r="LNV54"/>
      <c r="LNW54"/>
      <c r="LNX54"/>
      <c r="LNY54"/>
      <c r="LNZ54"/>
      <c r="LOA54"/>
      <c r="LOB54"/>
      <c r="LOC54"/>
      <c r="LOD54"/>
      <c r="LOE54"/>
      <c r="LOF54"/>
      <c r="LOG54"/>
      <c r="LOH54"/>
      <c r="LOI54"/>
      <c r="LOJ54"/>
      <c r="LOK54"/>
      <c r="LOL54"/>
      <c r="LOM54"/>
      <c r="LON54"/>
      <c r="LOO54"/>
      <c r="LOP54"/>
      <c r="LOQ54"/>
      <c r="LOR54"/>
      <c r="LOS54"/>
      <c r="LOT54"/>
      <c r="LOU54"/>
      <c r="LOV54"/>
      <c r="LOW54"/>
      <c r="LOX54"/>
      <c r="LOY54"/>
      <c r="LOZ54"/>
      <c r="LPA54"/>
      <c r="LPB54"/>
      <c r="LPC54"/>
      <c r="LPD54"/>
      <c r="LPE54"/>
      <c r="LPF54"/>
      <c r="LPG54"/>
      <c r="LPH54"/>
      <c r="LPI54"/>
      <c r="LPJ54"/>
      <c r="LPK54"/>
      <c r="LPL54"/>
      <c r="LPM54"/>
      <c r="LPN54"/>
      <c r="LPO54"/>
      <c r="LPP54"/>
      <c r="LPQ54"/>
      <c r="LPR54"/>
      <c r="LPS54"/>
      <c r="LPT54"/>
      <c r="LPU54"/>
      <c r="LPV54"/>
      <c r="LPW54"/>
      <c r="LPX54"/>
      <c r="LPY54"/>
      <c r="LPZ54"/>
      <c r="LQA54"/>
      <c r="LQB54"/>
      <c r="LQC54"/>
      <c r="LQD54"/>
      <c r="LQE54"/>
      <c r="LQF54"/>
      <c r="LQG54"/>
      <c r="LQH54"/>
      <c r="LQI54"/>
      <c r="LQJ54"/>
      <c r="LQK54"/>
      <c r="LQL54"/>
      <c r="LQM54"/>
      <c r="LQN54"/>
      <c r="LQO54"/>
      <c r="LQP54"/>
      <c r="LQQ54"/>
      <c r="LQR54"/>
      <c r="LQS54"/>
      <c r="LQT54"/>
      <c r="LQU54"/>
      <c r="LQV54"/>
      <c r="LQW54"/>
      <c r="LQX54"/>
      <c r="LQY54"/>
      <c r="LQZ54"/>
      <c r="LRA54"/>
      <c r="LRB54"/>
      <c r="LRC54"/>
      <c r="LRD54"/>
      <c r="LRE54"/>
      <c r="LRF54"/>
      <c r="LRG54"/>
      <c r="LRH54"/>
      <c r="LRI54"/>
      <c r="LRJ54"/>
      <c r="LRK54"/>
      <c r="LRL54"/>
      <c r="LRM54"/>
      <c r="LRN54"/>
      <c r="LRO54"/>
      <c r="LRP54"/>
      <c r="LRQ54"/>
      <c r="LRR54"/>
      <c r="LRS54"/>
      <c r="LRT54"/>
      <c r="LRU54"/>
      <c r="LRV54"/>
      <c r="LRW54"/>
      <c r="LRX54"/>
      <c r="LRY54"/>
      <c r="LRZ54"/>
      <c r="LSA54"/>
      <c r="LSB54"/>
      <c r="LSC54"/>
      <c r="LSD54"/>
      <c r="LSE54"/>
      <c r="LSF54"/>
      <c r="LSG54"/>
      <c r="LSH54"/>
      <c r="LSI54"/>
      <c r="LSJ54"/>
      <c r="LSK54"/>
      <c r="LSL54"/>
      <c r="LSM54"/>
      <c r="LSN54"/>
      <c r="LSO54"/>
      <c r="LSP54"/>
      <c r="LSQ54"/>
      <c r="LSR54"/>
      <c r="LSS54"/>
      <c r="LST54"/>
      <c r="LSU54"/>
      <c r="LSV54"/>
      <c r="LSW54"/>
      <c r="LSX54"/>
      <c r="LSY54"/>
      <c r="LSZ54"/>
      <c r="LTA54"/>
      <c r="LTB54"/>
      <c r="LTC54"/>
      <c r="LTD54"/>
      <c r="LTE54"/>
      <c r="LTF54"/>
      <c r="LTG54"/>
      <c r="LTH54"/>
      <c r="LTI54"/>
      <c r="LTJ54"/>
      <c r="LTK54"/>
      <c r="LTL54"/>
      <c r="LTM54"/>
      <c r="LTN54"/>
      <c r="LTO54"/>
      <c r="LTP54"/>
      <c r="LTQ54"/>
      <c r="LTR54"/>
      <c r="LTS54"/>
      <c r="LTT54"/>
      <c r="LTU54"/>
      <c r="LTV54"/>
      <c r="LTW54"/>
      <c r="LTX54"/>
      <c r="LTY54"/>
      <c r="LTZ54"/>
      <c r="LUA54"/>
      <c r="LUB54"/>
      <c r="LUC54"/>
      <c r="LUD54"/>
      <c r="LUE54"/>
      <c r="LUF54"/>
      <c r="LUG54"/>
      <c r="LUH54"/>
      <c r="LUI54"/>
      <c r="LUJ54"/>
      <c r="LUK54"/>
      <c r="LUL54"/>
      <c r="LUM54"/>
      <c r="LUN54"/>
      <c r="LUO54"/>
      <c r="LUP54"/>
      <c r="LUQ54"/>
      <c r="LUR54"/>
      <c r="LUS54"/>
      <c r="LUT54"/>
      <c r="LUU54"/>
      <c r="LUV54"/>
      <c r="LUW54"/>
      <c r="LUX54"/>
      <c r="LUY54"/>
      <c r="LUZ54"/>
      <c r="LVA54"/>
      <c r="LVB54"/>
      <c r="LVC54"/>
      <c r="LVD54"/>
      <c r="LVE54"/>
      <c r="LVF54"/>
      <c r="LVG54"/>
      <c r="LVH54"/>
      <c r="LVI54"/>
      <c r="LVJ54"/>
      <c r="LVK54"/>
      <c r="LVL54"/>
      <c r="LVM54"/>
      <c r="LVN54"/>
      <c r="LVO54"/>
      <c r="LVP54"/>
      <c r="LVQ54"/>
      <c r="LVR54"/>
      <c r="LVS54"/>
      <c r="LVT54"/>
      <c r="LVU54"/>
      <c r="LVV54"/>
      <c r="LVW54"/>
      <c r="LVX54"/>
      <c r="LVY54"/>
      <c r="LVZ54"/>
      <c r="LWA54"/>
      <c r="LWB54"/>
      <c r="LWC54"/>
      <c r="LWD54"/>
      <c r="LWE54"/>
      <c r="LWF54"/>
      <c r="LWG54"/>
      <c r="LWH54"/>
      <c r="LWI54"/>
      <c r="LWJ54"/>
      <c r="LWK54"/>
      <c r="LWL54"/>
      <c r="LWM54"/>
      <c r="LWN54"/>
      <c r="LWO54"/>
      <c r="LWP54"/>
      <c r="LWQ54"/>
      <c r="LWR54"/>
      <c r="LWS54"/>
      <c r="LWT54"/>
      <c r="LWU54"/>
      <c r="LWV54"/>
      <c r="LWW54"/>
      <c r="LWX54"/>
      <c r="LWY54"/>
      <c r="LWZ54"/>
      <c r="LXA54"/>
      <c r="LXB54"/>
      <c r="LXC54"/>
      <c r="LXD54"/>
      <c r="LXE54"/>
      <c r="LXF54"/>
      <c r="LXG54"/>
      <c r="LXH54"/>
      <c r="LXI54"/>
      <c r="LXJ54"/>
      <c r="LXK54"/>
      <c r="LXL54"/>
      <c r="LXM54"/>
      <c r="LXN54"/>
      <c r="LXO54"/>
      <c r="LXP54"/>
      <c r="LXQ54"/>
      <c r="LXR54"/>
      <c r="LXS54"/>
      <c r="LXT54"/>
      <c r="LXU54"/>
      <c r="LXV54"/>
      <c r="LXW54"/>
      <c r="LXX54"/>
      <c r="LXY54"/>
      <c r="LXZ54"/>
      <c r="LYA54"/>
      <c r="LYB54"/>
      <c r="LYC54"/>
      <c r="LYD54"/>
      <c r="LYE54"/>
      <c r="LYF54"/>
      <c r="LYG54"/>
      <c r="LYH54"/>
      <c r="LYI54"/>
      <c r="LYJ54"/>
      <c r="LYK54"/>
      <c r="LYL54"/>
      <c r="LYM54"/>
      <c r="LYN54"/>
      <c r="LYO54"/>
      <c r="LYP54"/>
      <c r="LYQ54"/>
      <c r="LYR54"/>
      <c r="LYS54"/>
      <c r="LYT54"/>
      <c r="LYU54"/>
      <c r="LYV54"/>
      <c r="LYW54"/>
      <c r="LYX54"/>
      <c r="LYY54"/>
      <c r="LYZ54"/>
      <c r="LZA54"/>
      <c r="LZB54"/>
      <c r="LZC54"/>
      <c r="LZD54"/>
      <c r="LZE54"/>
      <c r="LZF54"/>
      <c r="LZG54"/>
      <c r="LZH54"/>
      <c r="LZI54"/>
      <c r="LZJ54"/>
      <c r="LZK54"/>
      <c r="LZL54"/>
      <c r="LZM54"/>
      <c r="LZN54"/>
      <c r="LZO54"/>
      <c r="LZP54"/>
      <c r="LZQ54"/>
      <c r="LZR54"/>
      <c r="LZS54"/>
      <c r="LZT54"/>
      <c r="LZU54"/>
      <c r="LZV54"/>
      <c r="LZW54"/>
      <c r="LZX54"/>
      <c r="LZY54"/>
      <c r="LZZ54"/>
      <c r="MAA54"/>
      <c r="MAB54"/>
      <c r="MAC54"/>
      <c r="MAD54"/>
      <c r="MAE54"/>
      <c r="MAF54"/>
      <c r="MAG54"/>
      <c r="MAH54"/>
      <c r="MAI54"/>
      <c r="MAJ54"/>
      <c r="MAK54"/>
      <c r="MAL54"/>
      <c r="MAM54"/>
      <c r="MAN54"/>
      <c r="MAO54"/>
      <c r="MAP54"/>
      <c r="MAQ54"/>
      <c r="MAR54"/>
      <c r="MAS54"/>
      <c r="MAT54"/>
      <c r="MAU54"/>
      <c r="MAV54"/>
      <c r="MAW54"/>
      <c r="MAX54"/>
      <c r="MAY54"/>
      <c r="MAZ54"/>
      <c r="MBA54"/>
      <c r="MBB54"/>
      <c r="MBC54"/>
      <c r="MBD54"/>
      <c r="MBE54"/>
      <c r="MBF54"/>
      <c r="MBG54"/>
      <c r="MBH54"/>
      <c r="MBI54"/>
      <c r="MBJ54"/>
      <c r="MBK54"/>
      <c r="MBL54"/>
      <c r="MBM54"/>
      <c r="MBN54"/>
      <c r="MBO54"/>
      <c r="MBP54"/>
      <c r="MBQ54"/>
      <c r="MBR54"/>
      <c r="MBS54"/>
      <c r="MBT54"/>
      <c r="MBU54"/>
      <c r="MBV54"/>
      <c r="MBW54"/>
      <c r="MBX54"/>
      <c r="MBY54"/>
      <c r="MBZ54"/>
      <c r="MCA54"/>
      <c r="MCB54"/>
      <c r="MCC54"/>
      <c r="MCD54"/>
      <c r="MCE54"/>
      <c r="MCF54"/>
      <c r="MCG54"/>
      <c r="MCH54"/>
      <c r="MCI54"/>
      <c r="MCJ54"/>
      <c r="MCK54"/>
      <c r="MCL54"/>
      <c r="MCM54"/>
      <c r="MCN54"/>
      <c r="MCO54"/>
      <c r="MCP54"/>
      <c r="MCQ54"/>
      <c r="MCR54"/>
      <c r="MCS54"/>
      <c r="MCT54"/>
      <c r="MCU54"/>
      <c r="MCV54"/>
      <c r="MCW54"/>
      <c r="MCX54"/>
      <c r="MCY54"/>
      <c r="MCZ54"/>
      <c r="MDA54"/>
      <c r="MDB54"/>
      <c r="MDC54"/>
      <c r="MDD54"/>
      <c r="MDE54"/>
      <c r="MDF54"/>
      <c r="MDG54"/>
      <c r="MDH54"/>
      <c r="MDI54"/>
      <c r="MDJ54"/>
      <c r="MDK54"/>
      <c r="MDL54"/>
      <c r="MDM54"/>
      <c r="MDN54"/>
      <c r="MDO54"/>
      <c r="MDP54"/>
      <c r="MDQ54"/>
      <c r="MDR54"/>
      <c r="MDS54"/>
      <c r="MDT54"/>
      <c r="MDU54"/>
      <c r="MDV54"/>
      <c r="MDW54"/>
      <c r="MDX54"/>
      <c r="MDY54"/>
      <c r="MDZ54"/>
      <c r="MEA54"/>
      <c r="MEB54"/>
      <c r="MEC54"/>
      <c r="MED54"/>
      <c r="MEE54"/>
      <c r="MEF54"/>
      <c r="MEG54"/>
      <c r="MEH54"/>
      <c r="MEI54"/>
      <c r="MEJ54"/>
      <c r="MEK54"/>
      <c r="MEL54"/>
      <c r="MEM54"/>
      <c r="MEN54"/>
      <c r="MEO54"/>
      <c r="MEP54"/>
      <c r="MEQ54"/>
      <c r="MER54"/>
      <c r="MES54"/>
      <c r="MET54"/>
      <c r="MEU54"/>
      <c r="MEV54"/>
      <c r="MEW54"/>
      <c r="MEX54"/>
      <c r="MEY54"/>
      <c r="MEZ54"/>
      <c r="MFA54"/>
      <c r="MFB54"/>
      <c r="MFC54"/>
      <c r="MFD54"/>
      <c r="MFE54"/>
      <c r="MFF54"/>
      <c r="MFG54"/>
      <c r="MFH54"/>
      <c r="MFI54"/>
      <c r="MFJ54"/>
      <c r="MFK54"/>
      <c r="MFL54"/>
      <c r="MFM54"/>
      <c r="MFN54"/>
      <c r="MFO54"/>
      <c r="MFP54"/>
      <c r="MFQ54"/>
      <c r="MFR54"/>
      <c r="MFS54"/>
      <c r="MFT54"/>
      <c r="MFU54"/>
      <c r="MFV54"/>
      <c r="MFW54"/>
      <c r="MFX54"/>
      <c r="MFY54"/>
      <c r="MFZ54"/>
      <c r="MGA54"/>
      <c r="MGB54"/>
      <c r="MGC54"/>
      <c r="MGD54"/>
      <c r="MGE54"/>
      <c r="MGF54"/>
      <c r="MGG54"/>
      <c r="MGH54"/>
      <c r="MGI54"/>
      <c r="MGJ54"/>
      <c r="MGK54"/>
      <c r="MGL54"/>
      <c r="MGM54"/>
      <c r="MGN54"/>
      <c r="MGO54"/>
      <c r="MGP54"/>
      <c r="MGQ54"/>
      <c r="MGR54"/>
      <c r="MGS54"/>
      <c r="MGT54"/>
      <c r="MGU54"/>
      <c r="MGV54"/>
      <c r="MGW54"/>
      <c r="MGX54"/>
      <c r="MGY54"/>
      <c r="MGZ54"/>
      <c r="MHA54"/>
      <c r="MHB54"/>
      <c r="MHC54"/>
      <c r="MHD54"/>
      <c r="MHE54"/>
      <c r="MHF54"/>
      <c r="MHG54"/>
      <c r="MHH54"/>
      <c r="MHI54"/>
      <c r="MHJ54"/>
      <c r="MHK54"/>
      <c r="MHL54"/>
      <c r="MHM54"/>
      <c r="MHN54"/>
      <c r="MHO54"/>
      <c r="MHP54"/>
      <c r="MHQ54"/>
      <c r="MHR54"/>
      <c r="MHS54"/>
      <c r="MHT54"/>
      <c r="MHU54"/>
      <c r="MHV54"/>
      <c r="MHW54"/>
      <c r="MHX54"/>
      <c r="MHY54"/>
      <c r="MHZ54"/>
      <c r="MIA54"/>
      <c r="MIB54"/>
      <c r="MIC54"/>
      <c r="MID54"/>
      <c r="MIE54"/>
      <c r="MIF54"/>
      <c r="MIG54"/>
      <c r="MIH54"/>
      <c r="MII54"/>
      <c r="MIJ54"/>
      <c r="MIK54"/>
      <c r="MIL54"/>
      <c r="MIM54"/>
      <c r="MIN54"/>
      <c r="MIO54"/>
      <c r="MIP54"/>
      <c r="MIQ54"/>
      <c r="MIR54"/>
      <c r="MIS54"/>
      <c r="MIT54"/>
      <c r="MIU54"/>
      <c r="MIV54"/>
      <c r="MIW54"/>
      <c r="MIX54"/>
      <c r="MIY54"/>
      <c r="MIZ54"/>
      <c r="MJA54"/>
      <c r="MJB54"/>
      <c r="MJC54"/>
      <c r="MJD54"/>
      <c r="MJE54"/>
      <c r="MJF54"/>
      <c r="MJG54"/>
      <c r="MJH54"/>
      <c r="MJI54"/>
      <c r="MJJ54"/>
      <c r="MJK54"/>
      <c r="MJL54"/>
      <c r="MJM54"/>
      <c r="MJN54"/>
      <c r="MJO54"/>
      <c r="MJP54"/>
      <c r="MJQ54"/>
      <c r="MJR54"/>
      <c r="MJS54"/>
      <c r="MJT54"/>
      <c r="MJU54"/>
      <c r="MJV54"/>
      <c r="MJW54"/>
      <c r="MJX54"/>
      <c r="MJY54"/>
      <c r="MJZ54"/>
      <c r="MKA54"/>
      <c r="MKB54"/>
      <c r="MKC54"/>
      <c r="MKD54"/>
      <c r="MKE54"/>
      <c r="MKF54"/>
      <c r="MKG54"/>
      <c r="MKH54"/>
      <c r="MKI54"/>
      <c r="MKJ54"/>
      <c r="MKK54"/>
      <c r="MKL54"/>
      <c r="MKM54"/>
      <c r="MKN54"/>
      <c r="MKO54"/>
      <c r="MKP54"/>
      <c r="MKQ54"/>
      <c r="MKR54"/>
      <c r="MKS54"/>
      <c r="MKT54"/>
      <c r="MKU54"/>
      <c r="MKV54"/>
      <c r="MKW54"/>
      <c r="MKX54"/>
      <c r="MKY54"/>
      <c r="MKZ54"/>
      <c r="MLA54"/>
      <c r="MLB54"/>
      <c r="MLC54"/>
      <c r="MLD54"/>
      <c r="MLE54"/>
      <c r="MLF54"/>
      <c r="MLG54"/>
      <c r="MLH54"/>
      <c r="MLI54"/>
      <c r="MLJ54"/>
      <c r="MLK54"/>
      <c r="MLL54"/>
      <c r="MLM54"/>
      <c r="MLN54"/>
      <c r="MLO54"/>
      <c r="MLP54"/>
      <c r="MLQ54"/>
      <c r="MLR54"/>
      <c r="MLS54"/>
      <c r="MLT54"/>
      <c r="MLU54"/>
      <c r="MLV54"/>
      <c r="MLW54"/>
      <c r="MLX54"/>
      <c r="MLY54"/>
      <c r="MLZ54"/>
      <c r="MMA54"/>
      <c r="MMB54"/>
      <c r="MMC54"/>
      <c r="MMD54"/>
      <c r="MME54"/>
      <c r="MMF54"/>
      <c r="MMG54"/>
      <c r="MMH54"/>
      <c r="MMI54"/>
      <c r="MMJ54"/>
      <c r="MMK54"/>
      <c r="MML54"/>
      <c r="MMM54"/>
      <c r="MMN54"/>
      <c r="MMO54"/>
      <c r="MMP54"/>
      <c r="MMQ54"/>
      <c r="MMR54"/>
      <c r="MMS54"/>
      <c r="MMT54"/>
      <c r="MMU54"/>
      <c r="MMV54"/>
      <c r="MMW54"/>
      <c r="MMX54"/>
      <c r="MMY54"/>
      <c r="MMZ54"/>
      <c r="MNA54"/>
      <c r="MNB54"/>
      <c r="MNC54"/>
      <c r="MND54"/>
      <c r="MNE54"/>
      <c r="MNF54"/>
      <c r="MNG54"/>
      <c r="MNH54"/>
      <c r="MNI54"/>
      <c r="MNJ54"/>
      <c r="MNK54"/>
      <c r="MNL54"/>
      <c r="MNM54"/>
      <c r="MNN54"/>
      <c r="MNO54"/>
      <c r="MNP54"/>
      <c r="MNQ54"/>
      <c r="MNR54"/>
      <c r="MNS54"/>
      <c r="MNT54"/>
      <c r="MNU54"/>
      <c r="MNV54"/>
      <c r="MNW54"/>
      <c r="MNX54"/>
      <c r="MNY54"/>
      <c r="MNZ54"/>
      <c r="MOA54"/>
      <c r="MOB54"/>
      <c r="MOC54"/>
      <c r="MOD54"/>
      <c r="MOE54"/>
      <c r="MOF54"/>
      <c r="MOG54"/>
      <c r="MOH54"/>
      <c r="MOI54"/>
      <c r="MOJ54"/>
      <c r="MOK54"/>
      <c r="MOL54"/>
      <c r="MOM54"/>
      <c r="MON54"/>
      <c r="MOO54"/>
      <c r="MOP54"/>
      <c r="MOQ54"/>
      <c r="MOR54"/>
      <c r="MOS54"/>
      <c r="MOT54"/>
      <c r="MOU54"/>
      <c r="MOV54"/>
      <c r="MOW54"/>
      <c r="MOX54"/>
      <c r="MOY54"/>
      <c r="MOZ54"/>
      <c r="MPA54"/>
      <c r="MPB54"/>
      <c r="MPC54"/>
      <c r="MPD54"/>
      <c r="MPE54"/>
      <c r="MPF54"/>
      <c r="MPG54"/>
      <c r="MPH54"/>
      <c r="MPI54"/>
      <c r="MPJ54"/>
      <c r="MPK54"/>
      <c r="MPL54"/>
      <c r="MPM54"/>
      <c r="MPN54"/>
      <c r="MPO54"/>
      <c r="MPP54"/>
      <c r="MPQ54"/>
      <c r="MPR54"/>
      <c r="MPS54"/>
      <c r="MPT54"/>
      <c r="MPU54"/>
      <c r="MPV54"/>
      <c r="MPW54"/>
      <c r="MPX54"/>
      <c r="MPY54"/>
      <c r="MPZ54"/>
      <c r="MQA54"/>
      <c r="MQB54"/>
      <c r="MQC54"/>
      <c r="MQD54"/>
      <c r="MQE54"/>
      <c r="MQF54"/>
      <c r="MQG54"/>
      <c r="MQH54"/>
      <c r="MQI54"/>
      <c r="MQJ54"/>
      <c r="MQK54"/>
      <c r="MQL54"/>
      <c r="MQM54"/>
      <c r="MQN54"/>
      <c r="MQO54"/>
      <c r="MQP54"/>
      <c r="MQQ54"/>
      <c r="MQR54"/>
      <c r="MQS54"/>
      <c r="MQT54"/>
      <c r="MQU54"/>
      <c r="MQV54"/>
      <c r="MQW54"/>
      <c r="MQX54"/>
      <c r="MQY54"/>
      <c r="MQZ54"/>
      <c r="MRA54"/>
      <c r="MRB54"/>
      <c r="MRC54"/>
      <c r="MRD54"/>
      <c r="MRE54"/>
      <c r="MRF54"/>
      <c r="MRG54"/>
      <c r="MRH54"/>
      <c r="MRI54"/>
      <c r="MRJ54"/>
      <c r="MRK54"/>
      <c r="MRL54"/>
      <c r="MRM54"/>
      <c r="MRN54"/>
      <c r="MRO54"/>
      <c r="MRP54"/>
      <c r="MRQ54"/>
      <c r="MRR54"/>
      <c r="MRS54"/>
      <c r="MRT54"/>
      <c r="MRU54"/>
      <c r="MRV54"/>
      <c r="MRW54"/>
      <c r="MRX54"/>
      <c r="MRY54"/>
      <c r="MRZ54"/>
      <c r="MSA54"/>
      <c r="MSB54"/>
      <c r="MSC54"/>
      <c r="MSD54"/>
      <c r="MSE54"/>
      <c r="MSF54"/>
      <c r="MSG54"/>
      <c r="MSH54"/>
      <c r="MSI54"/>
      <c r="MSJ54"/>
      <c r="MSK54"/>
      <c r="MSL54"/>
      <c r="MSM54"/>
      <c r="MSN54"/>
      <c r="MSO54"/>
      <c r="MSP54"/>
      <c r="MSQ54"/>
      <c r="MSR54"/>
      <c r="MSS54"/>
      <c r="MST54"/>
      <c r="MSU54"/>
      <c r="MSV54"/>
      <c r="MSW54"/>
      <c r="MSX54"/>
      <c r="MSY54"/>
      <c r="MSZ54"/>
      <c r="MTA54"/>
      <c r="MTB54"/>
      <c r="MTC54"/>
      <c r="MTD54"/>
      <c r="MTE54"/>
      <c r="MTF54"/>
      <c r="MTG54"/>
      <c r="MTH54"/>
      <c r="MTI54"/>
      <c r="MTJ54"/>
      <c r="MTK54"/>
      <c r="MTL54"/>
      <c r="MTM54"/>
      <c r="MTN54"/>
      <c r="MTO54"/>
      <c r="MTP54"/>
      <c r="MTQ54"/>
      <c r="MTR54"/>
      <c r="MTS54"/>
      <c r="MTT54"/>
      <c r="MTU54"/>
      <c r="MTV54"/>
      <c r="MTW54"/>
      <c r="MTX54"/>
      <c r="MTY54"/>
      <c r="MTZ54"/>
      <c r="MUA54"/>
      <c r="MUB54"/>
      <c r="MUC54"/>
      <c r="MUD54"/>
      <c r="MUE54"/>
      <c r="MUF54"/>
      <c r="MUG54"/>
      <c r="MUH54"/>
      <c r="MUI54"/>
      <c r="MUJ54"/>
      <c r="MUK54"/>
      <c r="MUL54"/>
      <c r="MUM54"/>
      <c r="MUN54"/>
      <c r="MUO54"/>
      <c r="MUP54"/>
      <c r="MUQ54"/>
      <c r="MUR54"/>
      <c r="MUS54"/>
      <c r="MUT54"/>
      <c r="MUU54"/>
      <c r="MUV54"/>
      <c r="MUW54"/>
      <c r="MUX54"/>
      <c r="MUY54"/>
      <c r="MUZ54"/>
      <c r="MVA54"/>
      <c r="MVB54"/>
      <c r="MVC54"/>
      <c r="MVD54"/>
      <c r="MVE54"/>
      <c r="MVF54"/>
      <c r="MVG54"/>
      <c r="MVH54"/>
      <c r="MVI54"/>
      <c r="MVJ54"/>
      <c r="MVK54"/>
      <c r="MVL54"/>
      <c r="MVM54"/>
      <c r="MVN54"/>
      <c r="MVO54"/>
      <c r="MVP54"/>
      <c r="MVQ54"/>
      <c r="MVR54"/>
      <c r="MVS54"/>
      <c r="MVT54"/>
      <c r="MVU54"/>
      <c r="MVV54"/>
      <c r="MVW54"/>
      <c r="MVX54"/>
      <c r="MVY54"/>
      <c r="MVZ54"/>
      <c r="MWA54"/>
      <c r="MWB54"/>
      <c r="MWC54"/>
      <c r="MWD54"/>
      <c r="MWE54"/>
      <c r="MWF54"/>
      <c r="MWG54"/>
      <c r="MWH54"/>
      <c r="MWI54"/>
      <c r="MWJ54"/>
      <c r="MWK54"/>
      <c r="MWL54"/>
      <c r="MWM54"/>
      <c r="MWN54"/>
      <c r="MWO54"/>
      <c r="MWP54"/>
      <c r="MWQ54"/>
      <c r="MWR54"/>
      <c r="MWS54"/>
      <c r="MWT54"/>
      <c r="MWU54"/>
      <c r="MWV54"/>
      <c r="MWW54"/>
      <c r="MWX54"/>
      <c r="MWY54"/>
      <c r="MWZ54"/>
      <c r="MXA54"/>
      <c r="MXB54"/>
      <c r="MXC54"/>
      <c r="MXD54"/>
      <c r="MXE54"/>
      <c r="MXF54"/>
      <c r="MXG54"/>
      <c r="MXH54"/>
      <c r="MXI54"/>
      <c r="MXJ54"/>
      <c r="MXK54"/>
      <c r="MXL54"/>
      <c r="MXM54"/>
      <c r="MXN54"/>
      <c r="MXO54"/>
      <c r="MXP54"/>
      <c r="MXQ54"/>
      <c r="MXR54"/>
      <c r="MXS54"/>
      <c r="MXT54"/>
      <c r="MXU54"/>
      <c r="MXV54"/>
      <c r="MXW54"/>
      <c r="MXX54"/>
      <c r="MXY54"/>
      <c r="MXZ54"/>
      <c r="MYA54"/>
      <c r="MYB54"/>
      <c r="MYC54"/>
      <c r="MYD54"/>
      <c r="MYE54"/>
      <c r="MYF54"/>
      <c r="MYG54"/>
      <c r="MYH54"/>
      <c r="MYI54"/>
      <c r="MYJ54"/>
      <c r="MYK54"/>
      <c r="MYL54"/>
      <c r="MYM54"/>
      <c r="MYN54"/>
      <c r="MYO54"/>
      <c r="MYP54"/>
      <c r="MYQ54"/>
      <c r="MYR54"/>
      <c r="MYS54"/>
      <c r="MYT54"/>
      <c r="MYU54"/>
      <c r="MYV54"/>
      <c r="MYW54"/>
      <c r="MYX54"/>
      <c r="MYY54"/>
      <c r="MYZ54"/>
      <c r="MZA54"/>
      <c r="MZB54"/>
      <c r="MZC54"/>
      <c r="MZD54"/>
      <c r="MZE54"/>
      <c r="MZF54"/>
      <c r="MZG54"/>
      <c r="MZH54"/>
      <c r="MZI54"/>
      <c r="MZJ54"/>
      <c r="MZK54"/>
      <c r="MZL54"/>
      <c r="MZM54"/>
      <c r="MZN54"/>
      <c r="MZO54"/>
      <c r="MZP54"/>
      <c r="MZQ54"/>
      <c r="MZR54"/>
      <c r="MZS54"/>
      <c r="MZT54"/>
      <c r="MZU54"/>
      <c r="MZV54"/>
      <c r="MZW54"/>
      <c r="MZX54"/>
      <c r="MZY54"/>
      <c r="MZZ54"/>
      <c r="NAA54"/>
      <c r="NAB54"/>
      <c r="NAC54"/>
      <c r="NAD54"/>
      <c r="NAE54"/>
      <c r="NAF54"/>
      <c r="NAG54"/>
      <c r="NAH54"/>
      <c r="NAI54"/>
      <c r="NAJ54"/>
      <c r="NAK54"/>
      <c r="NAL54"/>
      <c r="NAM54"/>
      <c r="NAN54"/>
      <c r="NAO54"/>
      <c r="NAP54"/>
      <c r="NAQ54"/>
      <c r="NAR54"/>
      <c r="NAS54"/>
      <c r="NAT54"/>
      <c r="NAU54"/>
      <c r="NAV54"/>
      <c r="NAW54"/>
      <c r="NAX54"/>
      <c r="NAY54"/>
      <c r="NAZ54"/>
      <c r="NBA54"/>
      <c r="NBB54"/>
      <c r="NBC54"/>
      <c r="NBD54"/>
      <c r="NBE54"/>
      <c r="NBF54"/>
      <c r="NBG54"/>
      <c r="NBH54"/>
      <c r="NBI54"/>
      <c r="NBJ54"/>
      <c r="NBK54"/>
      <c r="NBL54"/>
      <c r="NBM54"/>
      <c r="NBN54"/>
      <c r="NBO54"/>
      <c r="NBP54"/>
      <c r="NBQ54"/>
      <c r="NBR54"/>
      <c r="NBS54"/>
      <c r="NBT54"/>
      <c r="NBU54"/>
      <c r="NBV54"/>
      <c r="NBW54"/>
      <c r="NBX54"/>
      <c r="NBY54"/>
      <c r="NBZ54"/>
      <c r="NCA54"/>
      <c r="NCB54"/>
      <c r="NCC54"/>
      <c r="NCD54"/>
      <c r="NCE54"/>
      <c r="NCF54"/>
      <c r="NCG54"/>
      <c r="NCH54"/>
      <c r="NCI54"/>
      <c r="NCJ54"/>
      <c r="NCK54"/>
      <c r="NCL54"/>
      <c r="NCM54"/>
      <c r="NCN54"/>
      <c r="NCO54"/>
      <c r="NCP54"/>
      <c r="NCQ54"/>
      <c r="NCR54"/>
      <c r="NCS54"/>
      <c r="NCT54"/>
      <c r="NCU54"/>
      <c r="NCV54"/>
      <c r="NCW54"/>
      <c r="NCX54"/>
      <c r="NCY54"/>
      <c r="NCZ54"/>
      <c r="NDA54"/>
      <c r="NDB54"/>
      <c r="NDC54"/>
      <c r="NDD54"/>
      <c r="NDE54"/>
      <c r="NDF54"/>
      <c r="NDG54"/>
      <c r="NDH54"/>
      <c r="NDI54"/>
      <c r="NDJ54"/>
      <c r="NDK54"/>
      <c r="NDL54"/>
      <c r="NDM54"/>
      <c r="NDN54"/>
      <c r="NDO54"/>
      <c r="NDP54"/>
      <c r="NDQ54"/>
      <c r="NDR54"/>
      <c r="NDS54"/>
      <c r="NDT54"/>
      <c r="NDU54"/>
      <c r="NDV54"/>
      <c r="NDW54"/>
      <c r="NDX54"/>
      <c r="NDY54"/>
      <c r="NDZ54"/>
      <c r="NEA54"/>
      <c r="NEB54"/>
      <c r="NEC54"/>
      <c r="NED54"/>
      <c r="NEE54"/>
      <c r="NEF54"/>
      <c r="NEG54"/>
      <c r="NEH54"/>
      <c r="NEI54"/>
      <c r="NEJ54"/>
      <c r="NEK54"/>
      <c r="NEL54"/>
      <c r="NEM54"/>
      <c r="NEN54"/>
      <c r="NEO54"/>
      <c r="NEP54"/>
      <c r="NEQ54"/>
      <c r="NER54"/>
      <c r="NES54"/>
      <c r="NET54"/>
      <c r="NEU54"/>
      <c r="NEV54"/>
      <c r="NEW54"/>
      <c r="NEX54"/>
      <c r="NEY54"/>
      <c r="NEZ54"/>
      <c r="NFA54"/>
      <c r="NFB54"/>
      <c r="NFC54"/>
      <c r="NFD54"/>
      <c r="NFE54"/>
      <c r="NFF54"/>
      <c r="NFG54"/>
      <c r="NFH54"/>
      <c r="NFI54"/>
      <c r="NFJ54"/>
      <c r="NFK54"/>
      <c r="NFL54"/>
      <c r="NFM54"/>
      <c r="NFN54"/>
      <c r="NFO54"/>
      <c r="NFP54"/>
      <c r="NFQ54"/>
      <c r="NFR54"/>
      <c r="NFS54"/>
      <c r="NFT54"/>
      <c r="NFU54"/>
      <c r="NFV54"/>
      <c r="NFW54"/>
      <c r="NFX54"/>
      <c r="NFY54"/>
      <c r="NFZ54"/>
      <c r="NGA54"/>
      <c r="NGB54"/>
      <c r="NGC54"/>
      <c r="NGD54"/>
      <c r="NGE54"/>
      <c r="NGF54"/>
      <c r="NGG54"/>
      <c r="NGH54"/>
      <c r="NGI54"/>
      <c r="NGJ54"/>
      <c r="NGK54"/>
      <c r="NGL54"/>
      <c r="NGM54"/>
      <c r="NGN54"/>
      <c r="NGO54"/>
      <c r="NGP54"/>
      <c r="NGQ54"/>
      <c r="NGR54"/>
      <c r="NGS54"/>
      <c r="NGT54"/>
      <c r="NGU54"/>
      <c r="NGV54"/>
      <c r="NGW54"/>
      <c r="NGX54"/>
      <c r="NGY54"/>
      <c r="NGZ54"/>
      <c r="NHA54"/>
      <c r="NHB54"/>
      <c r="NHC54"/>
      <c r="NHD54"/>
      <c r="NHE54"/>
      <c r="NHF54"/>
      <c r="NHG54"/>
      <c r="NHH54"/>
      <c r="NHI54"/>
      <c r="NHJ54"/>
      <c r="NHK54"/>
      <c r="NHL54"/>
      <c r="NHM54"/>
      <c r="NHN54"/>
      <c r="NHO54"/>
      <c r="NHP54"/>
      <c r="NHQ54"/>
      <c r="NHR54"/>
      <c r="NHS54"/>
      <c r="NHT54"/>
      <c r="NHU54"/>
      <c r="NHV54"/>
      <c r="NHW54"/>
      <c r="NHX54"/>
      <c r="NHY54"/>
      <c r="NHZ54"/>
      <c r="NIA54"/>
      <c r="NIB54"/>
      <c r="NIC54"/>
      <c r="NID54"/>
      <c r="NIE54"/>
      <c r="NIF54"/>
      <c r="NIG54"/>
      <c r="NIH54"/>
      <c r="NII54"/>
      <c r="NIJ54"/>
      <c r="NIK54"/>
      <c r="NIL54"/>
      <c r="NIM54"/>
      <c r="NIN54"/>
      <c r="NIO54"/>
      <c r="NIP54"/>
      <c r="NIQ54"/>
      <c r="NIR54"/>
      <c r="NIS54"/>
      <c r="NIT54"/>
      <c r="NIU54"/>
      <c r="NIV54"/>
      <c r="NIW54"/>
      <c r="NIX54"/>
      <c r="NIY54"/>
      <c r="NIZ54"/>
      <c r="NJA54"/>
      <c r="NJB54"/>
      <c r="NJC54"/>
      <c r="NJD54"/>
      <c r="NJE54"/>
      <c r="NJF54"/>
      <c r="NJG54"/>
      <c r="NJH54"/>
      <c r="NJI54"/>
      <c r="NJJ54"/>
      <c r="NJK54"/>
      <c r="NJL54"/>
      <c r="NJM54"/>
      <c r="NJN54"/>
      <c r="NJO54"/>
      <c r="NJP54"/>
      <c r="NJQ54"/>
      <c r="NJR54"/>
      <c r="NJS54"/>
      <c r="NJT54"/>
      <c r="NJU54"/>
      <c r="NJV54"/>
      <c r="NJW54"/>
      <c r="NJX54"/>
      <c r="NJY54"/>
      <c r="NJZ54"/>
      <c r="NKA54"/>
      <c r="NKB54"/>
      <c r="NKC54"/>
      <c r="NKD54"/>
      <c r="NKE54"/>
      <c r="NKF54"/>
      <c r="NKG54"/>
      <c r="NKH54"/>
      <c r="NKI54"/>
      <c r="NKJ54"/>
      <c r="NKK54"/>
      <c r="NKL54"/>
      <c r="NKM54"/>
      <c r="NKN54"/>
      <c r="NKO54"/>
      <c r="NKP54"/>
      <c r="NKQ54"/>
      <c r="NKR54"/>
      <c r="NKS54"/>
      <c r="NKT54"/>
      <c r="NKU54"/>
      <c r="NKV54"/>
      <c r="NKW54"/>
      <c r="NKX54"/>
      <c r="NKY54"/>
      <c r="NKZ54"/>
      <c r="NLA54"/>
      <c r="NLB54"/>
      <c r="NLC54"/>
      <c r="NLD54"/>
      <c r="NLE54"/>
      <c r="NLF54"/>
      <c r="NLG54"/>
      <c r="NLH54"/>
      <c r="NLI54"/>
      <c r="NLJ54"/>
      <c r="NLK54"/>
      <c r="NLL54"/>
      <c r="NLM54"/>
      <c r="NLN54"/>
      <c r="NLO54"/>
      <c r="NLP54"/>
      <c r="NLQ54"/>
      <c r="NLR54"/>
      <c r="NLS54"/>
      <c r="NLT54"/>
      <c r="NLU54"/>
      <c r="NLV54"/>
      <c r="NLW54"/>
      <c r="NLX54"/>
      <c r="NLY54"/>
      <c r="NLZ54"/>
      <c r="NMA54"/>
      <c r="NMB54"/>
      <c r="NMC54"/>
      <c r="NMD54"/>
      <c r="NME54"/>
      <c r="NMF54"/>
      <c r="NMG54"/>
      <c r="NMH54"/>
      <c r="NMI54"/>
      <c r="NMJ54"/>
      <c r="NMK54"/>
      <c r="NML54"/>
      <c r="NMM54"/>
      <c r="NMN54"/>
      <c r="NMO54"/>
      <c r="NMP54"/>
      <c r="NMQ54"/>
      <c r="NMR54"/>
      <c r="NMS54"/>
      <c r="NMT54"/>
      <c r="NMU54"/>
      <c r="NMV54"/>
      <c r="NMW54"/>
      <c r="NMX54"/>
      <c r="NMY54"/>
      <c r="NMZ54"/>
      <c r="NNA54"/>
      <c r="NNB54"/>
      <c r="NNC54"/>
      <c r="NND54"/>
      <c r="NNE54"/>
      <c r="NNF54"/>
      <c r="NNG54"/>
      <c r="NNH54"/>
      <c r="NNI54"/>
      <c r="NNJ54"/>
      <c r="NNK54"/>
      <c r="NNL54"/>
      <c r="NNM54"/>
      <c r="NNN54"/>
      <c r="NNO54"/>
      <c r="NNP54"/>
      <c r="NNQ54"/>
      <c r="NNR54"/>
      <c r="NNS54"/>
      <c r="NNT54"/>
      <c r="NNU54"/>
      <c r="NNV54"/>
      <c r="NNW54"/>
      <c r="NNX54"/>
      <c r="NNY54"/>
      <c r="NNZ54"/>
      <c r="NOA54"/>
      <c r="NOB54"/>
      <c r="NOC54"/>
      <c r="NOD54"/>
      <c r="NOE54"/>
      <c r="NOF54"/>
      <c r="NOG54"/>
      <c r="NOH54"/>
      <c r="NOI54"/>
      <c r="NOJ54"/>
      <c r="NOK54"/>
      <c r="NOL54"/>
      <c r="NOM54"/>
      <c r="NON54"/>
      <c r="NOO54"/>
      <c r="NOP54"/>
      <c r="NOQ54"/>
      <c r="NOR54"/>
      <c r="NOS54"/>
      <c r="NOT54"/>
      <c r="NOU54"/>
      <c r="NOV54"/>
      <c r="NOW54"/>
      <c r="NOX54"/>
      <c r="NOY54"/>
      <c r="NOZ54"/>
      <c r="NPA54"/>
      <c r="NPB54"/>
      <c r="NPC54"/>
      <c r="NPD54"/>
      <c r="NPE54"/>
      <c r="NPF54"/>
      <c r="NPG54"/>
      <c r="NPH54"/>
      <c r="NPI54"/>
      <c r="NPJ54"/>
      <c r="NPK54"/>
      <c r="NPL54"/>
      <c r="NPM54"/>
      <c r="NPN54"/>
      <c r="NPO54"/>
      <c r="NPP54"/>
      <c r="NPQ54"/>
      <c r="NPR54"/>
      <c r="NPS54"/>
      <c r="NPT54"/>
      <c r="NPU54"/>
      <c r="NPV54"/>
      <c r="NPW54"/>
      <c r="NPX54"/>
      <c r="NPY54"/>
      <c r="NPZ54"/>
      <c r="NQA54"/>
      <c r="NQB54"/>
      <c r="NQC54"/>
      <c r="NQD54"/>
      <c r="NQE54"/>
      <c r="NQF54"/>
      <c r="NQG54"/>
      <c r="NQH54"/>
      <c r="NQI54"/>
      <c r="NQJ54"/>
      <c r="NQK54"/>
      <c r="NQL54"/>
      <c r="NQM54"/>
      <c r="NQN54"/>
      <c r="NQO54"/>
      <c r="NQP54"/>
      <c r="NQQ54"/>
      <c r="NQR54"/>
      <c r="NQS54"/>
      <c r="NQT54"/>
      <c r="NQU54"/>
      <c r="NQV54"/>
      <c r="NQW54"/>
      <c r="NQX54"/>
      <c r="NQY54"/>
      <c r="NQZ54"/>
      <c r="NRA54"/>
      <c r="NRB54"/>
      <c r="NRC54"/>
      <c r="NRD54"/>
      <c r="NRE54"/>
      <c r="NRF54"/>
      <c r="NRG54"/>
      <c r="NRH54"/>
      <c r="NRI54"/>
    </row>
    <row r="55" spans="1:9941" s="54" customFormat="1" ht="12.2" customHeight="1" x14ac:dyDescent="0.2">
      <c r="A55" s="1182" t="s">
        <v>102</v>
      </c>
      <c r="B55" s="854" t="s">
        <v>168</v>
      </c>
      <c r="C55" s="487">
        <f>'1. mell.bevétel_össz'!C54-'26._önként_össz_bev'!C56-'26._államig_össz_bev'!C55</f>
        <v>57720000</v>
      </c>
      <c r="D55" s="412">
        <f>'1. mell.bevétel_össz'!D54-'26._önként_össz_bev'!D56-'26._államig_össz_bev'!D55</f>
        <v>57720000</v>
      </c>
      <c r="E55" s="699">
        <f>'1. mell.bevétel_össz'!E54-'26._önként_össz_bev'!E56-'26._államig_össz_bev'!E55</f>
        <v>57720000</v>
      </c>
      <c r="F55" s="699">
        <f>'1. mell.bevétel_össz'!F54-'26._önként_össz_bev'!F56-'26._államig_össz_bev'!F55</f>
        <v>57720000</v>
      </c>
      <c r="G55" s="699">
        <f>'1. mell.bevétel_össz'!G54-'26._önként_össz_bev'!G56-'26._államig_össz_bev'!G55</f>
        <v>57720000</v>
      </c>
      <c r="H55" s="414">
        <f t="shared" si="2"/>
        <v>0</v>
      </c>
      <c r="I55" s="803">
        <f>'1. mell.bevétel_össz'!I54-'26._önként_össz_bev'!I56-'26._államig_össz_bev'!I55</f>
        <v>0</v>
      </c>
      <c r="J55" s="414">
        <f>'1. mell.bevétel_össz'!J54-'26._önként_össz_bev'!J56-'26._államig_össz_bev'!J55</f>
        <v>0</v>
      </c>
      <c r="K55" s="414">
        <f>'1. mell.bevétel_össz'!K54-'26._önként_össz_bev'!K56-'26._államig_össz_bev'!K55</f>
        <v>0</v>
      </c>
      <c r="L55" s="414">
        <f>'1. mell.bevétel_össz'!L54-'26._önként_össz_bev'!L56</f>
        <v>0</v>
      </c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  <c r="RG55"/>
      <c r="RH55"/>
      <c r="RI55"/>
      <c r="RJ55"/>
      <c r="RK55"/>
      <c r="RL55"/>
      <c r="RM55"/>
      <c r="RN55"/>
      <c r="RO55"/>
      <c r="RP55"/>
      <c r="RQ55"/>
      <c r="RR55"/>
      <c r="RS55"/>
      <c r="RT55"/>
      <c r="RU55"/>
      <c r="RV55"/>
      <c r="RW55"/>
      <c r="RX55"/>
      <c r="RY55"/>
      <c r="RZ55"/>
      <c r="SA55"/>
      <c r="SB55"/>
      <c r="SC55"/>
      <c r="SD55"/>
      <c r="SE55"/>
      <c r="SF55"/>
      <c r="SG55"/>
      <c r="SH55"/>
      <c r="SI55"/>
      <c r="SJ55"/>
      <c r="SK55"/>
      <c r="SL55"/>
      <c r="SM55"/>
      <c r="SN55"/>
      <c r="SO55"/>
      <c r="SP55"/>
      <c r="SQ55"/>
      <c r="SR55"/>
      <c r="SS55"/>
      <c r="ST55"/>
      <c r="SU55"/>
      <c r="SV55"/>
      <c r="SW55"/>
      <c r="SX55"/>
      <c r="SY55"/>
      <c r="SZ55"/>
      <c r="TA55"/>
      <c r="TB55"/>
      <c r="TC55"/>
      <c r="TD55"/>
      <c r="TE55"/>
      <c r="TF55"/>
      <c r="TG55"/>
      <c r="TH55"/>
      <c r="TI55"/>
      <c r="TJ55"/>
      <c r="TK55"/>
      <c r="TL55"/>
      <c r="TM55"/>
      <c r="TN55"/>
      <c r="TO55"/>
      <c r="TP55"/>
      <c r="TQ55"/>
      <c r="TR55"/>
      <c r="TS55"/>
      <c r="TT55"/>
      <c r="TU55"/>
      <c r="TV55"/>
      <c r="TW55"/>
      <c r="TX55"/>
      <c r="TY55"/>
      <c r="TZ55"/>
      <c r="UA55"/>
      <c r="UB55"/>
      <c r="UC55"/>
      <c r="UD55"/>
      <c r="UE55"/>
      <c r="UF55"/>
      <c r="UG55"/>
      <c r="UH55"/>
      <c r="UI55"/>
      <c r="UJ55"/>
      <c r="UK55"/>
      <c r="UL55"/>
      <c r="UM55"/>
      <c r="UN55"/>
      <c r="UO55"/>
      <c r="UP55"/>
      <c r="UQ55"/>
      <c r="UR55"/>
      <c r="US55"/>
      <c r="UT55"/>
      <c r="UU55"/>
      <c r="UV55"/>
      <c r="UW55"/>
      <c r="UX55"/>
      <c r="UY55"/>
      <c r="UZ55"/>
      <c r="VA55"/>
      <c r="VB55"/>
      <c r="VC55"/>
      <c r="VD55"/>
      <c r="VE55"/>
      <c r="VF55"/>
      <c r="VG55"/>
      <c r="VH55"/>
      <c r="VI55"/>
      <c r="VJ55"/>
      <c r="VK55"/>
      <c r="VL55"/>
      <c r="VM55"/>
      <c r="VN55"/>
      <c r="VO55"/>
      <c r="VP55"/>
      <c r="VQ55"/>
      <c r="VR55"/>
      <c r="VS55"/>
      <c r="VT55"/>
      <c r="VU55"/>
      <c r="VV55"/>
      <c r="VW55"/>
      <c r="VX55"/>
      <c r="VY55"/>
      <c r="VZ55"/>
      <c r="WA55"/>
      <c r="WB55"/>
      <c r="WC55"/>
      <c r="WD55"/>
      <c r="WE55"/>
      <c r="WF55"/>
      <c r="WG55"/>
      <c r="WH55"/>
      <c r="WI55"/>
      <c r="WJ55"/>
      <c r="WK55"/>
      <c r="WL55"/>
      <c r="WM55"/>
      <c r="WN55"/>
      <c r="WO55"/>
      <c r="WP55"/>
      <c r="WQ55"/>
      <c r="WR55"/>
      <c r="WS55"/>
      <c r="WT55"/>
      <c r="WU55"/>
      <c r="WV55"/>
      <c r="WW55"/>
      <c r="WX55"/>
      <c r="WY55"/>
      <c r="WZ55"/>
      <c r="XA55"/>
      <c r="XB55"/>
      <c r="XC55"/>
      <c r="XD55"/>
      <c r="XE55"/>
      <c r="XF55"/>
      <c r="XG55"/>
      <c r="XH55"/>
      <c r="XI55"/>
      <c r="XJ55"/>
      <c r="XK55"/>
      <c r="XL55"/>
      <c r="XM55"/>
      <c r="XN55"/>
      <c r="XO55"/>
      <c r="XP55"/>
      <c r="XQ55"/>
      <c r="XR55"/>
      <c r="XS55"/>
      <c r="XT55"/>
      <c r="XU55"/>
      <c r="XV55"/>
      <c r="XW55"/>
      <c r="XX55"/>
      <c r="XY55"/>
      <c r="XZ55"/>
      <c r="YA55"/>
      <c r="YB55"/>
      <c r="YC55"/>
      <c r="YD55"/>
      <c r="YE55"/>
      <c r="YF55"/>
      <c r="YG55"/>
      <c r="YH55"/>
      <c r="YI55"/>
      <c r="YJ55"/>
      <c r="YK55"/>
      <c r="YL55"/>
      <c r="YM55"/>
      <c r="YN55"/>
      <c r="YO55"/>
      <c r="YP55"/>
      <c r="YQ55"/>
      <c r="YR55"/>
      <c r="YS55"/>
      <c r="YT55"/>
      <c r="YU55"/>
      <c r="YV55"/>
      <c r="YW55"/>
      <c r="YX55"/>
      <c r="YY55"/>
      <c r="YZ55"/>
      <c r="ZA55"/>
      <c r="ZB55"/>
      <c r="ZC55"/>
      <c r="ZD55"/>
      <c r="ZE55"/>
      <c r="ZF55"/>
      <c r="ZG55"/>
      <c r="ZH55"/>
      <c r="ZI55"/>
      <c r="ZJ55"/>
      <c r="ZK55"/>
      <c r="ZL55"/>
      <c r="ZM55"/>
      <c r="ZN55"/>
      <c r="ZO55"/>
      <c r="ZP55"/>
      <c r="ZQ55"/>
      <c r="ZR55"/>
      <c r="ZS55"/>
      <c r="ZT55"/>
      <c r="ZU55"/>
      <c r="ZV55"/>
      <c r="ZW55"/>
      <c r="ZX55"/>
      <c r="ZY55"/>
      <c r="ZZ55"/>
      <c r="AAA55"/>
      <c r="AAB55"/>
      <c r="AAC55"/>
      <c r="AAD55"/>
      <c r="AAE55"/>
      <c r="AAF55"/>
      <c r="AAG55"/>
      <c r="AAH55"/>
      <c r="AAI55"/>
      <c r="AAJ55"/>
      <c r="AAK55"/>
      <c r="AAL55"/>
      <c r="AAM55"/>
      <c r="AAN55"/>
      <c r="AAO55"/>
      <c r="AAP55"/>
      <c r="AAQ55"/>
      <c r="AAR55"/>
      <c r="AAS55"/>
      <c r="AAT55"/>
      <c r="AAU55"/>
      <c r="AAV55"/>
      <c r="AAW55"/>
      <c r="AAX55"/>
      <c r="AAY55"/>
      <c r="AAZ55"/>
      <c r="ABA55"/>
      <c r="ABB55"/>
      <c r="ABC55"/>
      <c r="ABD55"/>
      <c r="ABE55"/>
      <c r="ABF55"/>
      <c r="ABG55"/>
      <c r="ABH55"/>
      <c r="ABI55"/>
      <c r="ABJ55"/>
      <c r="ABK55"/>
      <c r="ABL55"/>
      <c r="ABM55"/>
      <c r="ABN55"/>
      <c r="ABO55"/>
      <c r="ABP55"/>
      <c r="ABQ55"/>
      <c r="ABR55"/>
      <c r="ABS55"/>
      <c r="ABT55"/>
      <c r="ABU55"/>
      <c r="ABV55"/>
      <c r="ABW55"/>
      <c r="ABX55"/>
      <c r="ABY55"/>
      <c r="ABZ55"/>
      <c r="ACA55"/>
      <c r="ACB55"/>
      <c r="ACC55"/>
      <c r="ACD55"/>
      <c r="ACE55"/>
      <c r="ACF55"/>
      <c r="ACG55"/>
      <c r="ACH55"/>
      <c r="ACI55"/>
      <c r="ACJ55"/>
      <c r="ACK55"/>
      <c r="ACL55"/>
      <c r="ACM55"/>
      <c r="ACN55"/>
      <c r="ACO55"/>
      <c r="ACP55"/>
      <c r="ACQ55"/>
      <c r="ACR55"/>
      <c r="ACS55"/>
      <c r="ACT55"/>
      <c r="ACU55"/>
      <c r="ACV55"/>
      <c r="ACW55"/>
      <c r="ACX55"/>
      <c r="ACY55"/>
      <c r="ACZ55"/>
      <c r="ADA55"/>
      <c r="ADB55"/>
      <c r="ADC55"/>
      <c r="ADD55"/>
      <c r="ADE55"/>
      <c r="ADF55"/>
      <c r="ADG55"/>
      <c r="ADH55"/>
      <c r="ADI55"/>
      <c r="ADJ55"/>
      <c r="ADK55"/>
      <c r="ADL55"/>
      <c r="ADM55"/>
      <c r="ADN55"/>
      <c r="ADO55"/>
      <c r="ADP55"/>
      <c r="ADQ55"/>
      <c r="ADR55"/>
      <c r="ADS55"/>
      <c r="ADT55"/>
      <c r="ADU55"/>
      <c r="ADV55"/>
      <c r="ADW55"/>
      <c r="ADX55"/>
      <c r="ADY55"/>
      <c r="ADZ55"/>
      <c r="AEA55"/>
      <c r="AEB55"/>
      <c r="AEC55"/>
      <c r="AED55"/>
      <c r="AEE55"/>
      <c r="AEF55"/>
      <c r="AEG55"/>
      <c r="AEH55"/>
      <c r="AEI55"/>
      <c r="AEJ55"/>
      <c r="AEK55"/>
      <c r="AEL55"/>
      <c r="AEM55"/>
      <c r="AEN55"/>
      <c r="AEO55"/>
      <c r="AEP55"/>
      <c r="AEQ55"/>
      <c r="AER55"/>
      <c r="AES55"/>
      <c r="AET55"/>
      <c r="AEU55"/>
      <c r="AEV55"/>
      <c r="AEW55"/>
      <c r="AEX55"/>
      <c r="AEY55"/>
      <c r="AEZ55"/>
      <c r="AFA55"/>
      <c r="AFB55"/>
      <c r="AFC55"/>
      <c r="AFD55"/>
      <c r="AFE55"/>
      <c r="AFF55"/>
      <c r="AFG55"/>
      <c r="AFH55"/>
      <c r="AFI55"/>
      <c r="AFJ55"/>
      <c r="AFK55"/>
      <c r="AFL55"/>
      <c r="AFM55"/>
      <c r="AFN55"/>
      <c r="AFO55"/>
      <c r="AFP55"/>
      <c r="AFQ55"/>
      <c r="AFR55"/>
      <c r="AFS55"/>
      <c r="AFT55"/>
      <c r="AFU55"/>
      <c r="AFV55"/>
      <c r="AFW55"/>
      <c r="AFX55"/>
      <c r="AFY55"/>
      <c r="AFZ55"/>
      <c r="AGA55"/>
      <c r="AGB55"/>
      <c r="AGC55"/>
      <c r="AGD55"/>
      <c r="AGE55"/>
      <c r="AGF55"/>
      <c r="AGG55"/>
      <c r="AGH55"/>
      <c r="AGI55"/>
      <c r="AGJ55"/>
      <c r="AGK55"/>
      <c r="AGL55"/>
      <c r="AGM55"/>
      <c r="AGN55"/>
      <c r="AGO55"/>
      <c r="AGP55"/>
      <c r="AGQ55"/>
      <c r="AGR55"/>
      <c r="AGS55"/>
      <c r="AGT55"/>
      <c r="AGU55"/>
      <c r="AGV55"/>
      <c r="AGW55"/>
      <c r="AGX55"/>
      <c r="AGY55"/>
      <c r="AGZ55"/>
      <c r="AHA55"/>
      <c r="AHB55"/>
      <c r="AHC55"/>
      <c r="AHD55"/>
      <c r="AHE55"/>
      <c r="AHF55"/>
      <c r="AHG55"/>
      <c r="AHH55"/>
      <c r="AHI55"/>
      <c r="AHJ55"/>
      <c r="AHK55"/>
      <c r="AHL55"/>
      <c r="AHM55"/>
      <c r="AHN55"/>
      <c r="AHO55"/>
      <c r="AHP55"/>
      <c r="AHQ55"/>
      <c r="AHR55"/>
      <c r="AHS55"/>
      <c r="AHT55"/>
      <c r="AHU55"/>
      <c r="AHV55"/>
      <c r="AHW55"/>
      <c r="AHX55"/>
      <c r="AHY55"/>
      <c r="AHZ55"/>
      <c r="AIA55"/>
      <c r="AIB55"/>
      <c r="AIC55"/>
      <c r="AID55"/>
      <c r="AIE55"/>
      <c r="AIF55"/>
      <c r="AIG55"/>
      <c r="AIH55"/>
      <c r="AII55"/>
      <c r="AIJ55"/>
      <c r="AIK55"/>
      <c r="AIL55"/>
      <c r="AIM55"/>
      <c r="AIN55"/>
      <c r="AIO55"/>
      <c r="AIP55"/>
      <c r="AIQ55"/>
      <c r="AIR55"/>
      <c r="AIS55"/>
      <c r="AIT55"/>
      <c r="AIU55"/>
      <c r="AIV55"/>
      <c r="AIW55"/>
      <c r="AIX55"/>
      <c r="AIY55"/>
      <c r="AIZ55"/>
      <c r="AJA55"/>
      <c r="AJB55"/>
      <c r="AJC55"/>
      <c r="AJD55"/>
      <c r="AJE55"/>
      <c r="AJF55"/>
      <c r="AJG55"/>
      <c r="AJH55"/>
      <c r="AJI55"/>
      <c r="AJJ55"/>
      <c r="AJK55"/>
      <c r="AJL55"/>
      <c r="AJM55"/>
      <c r="AJN55"/>
      <c r="AJO55"/>
      <c r="AJP55"/>
      <c r="AJQ55"/>
      <c r="AJR55"/>
      <c r="AJS55"/>
      <c r="AJT55"/>
      <c r="AJU55"/>
      <c r="AJV55"/>
      <c r="AJW55"/>
      <c r="AJX55"/>
      <c r="AJY55"/>
      <c r="AJZ55"/>
      <c r="AKA55"/>
      <c r="AKB55"/>
      <c r="AKC55"/>
      <c r="AKD55"/>
      <c r="AKE55"/>
      <c r="AKF55"/>
      <c r="AKG55"/>
      <c r="AKH55"/>
      <c r="AKI55"/>
      <c r="AKJ55"/>
      <c r="AKK55"/>
      <c r="AKL55"/>
      <c r="AKM55"/>
      <c r="AKN55"/>
      <c r="AKO55"/>
      <c r="AKP55"/>
      <c r="AKQ55"/>
      <c r="AKR55"/>
      <c r="AKS55"/>
      <c r="AKT55"/>
      <c r="AKU55"/>
      <c r="AKV55"/>
      <c r="AKW55"/>
      <c r="AKX55"/>
      <c r="AKY55"/>
      <c r="AKZ55"/>
      <c r="ALA55"/>
      <c r="ALB55"/>
      <c r="ALC55"/>
      <c r="ALD55"/>
      <c r="ALE55"/>
      <c r="ALF55"/>
      <c r="ALG55"/>
      <c r="ALH55"/>
      <c r="ALI55"/>
      <c r="ALJ55"/>
      <c r="ALK55"/>
      <c r="ALL55"/>
      <c r="ALM55"/>
      <c r="ALN55"/>
      <c r="ALO55"/>
      <c r="ALP55"/>
      <c r="ALQ55"/>
      <c r="ALR55"/>
      <c r="ALS55"/>
      <c r="ALT55"/>
      <c r="ALU55"/>
      <c r="ALV55"/>
      <c r="ALW55"/>
      <c r="ALX55"/>
      <c r="ALY55"/>
      <c r="ALZ55"/>
      <c r="AMA55"/>
      <c r="AMB55"/>
      <c r="AMC55"/>
      <c r="AMD55"/>
      <c r="AME55"/>
      <c r="AMF55"/>
      <c r="AMG55"/>
      <c r="AMH55"/>
      <c r="AMI55"/>
      <c r="AMJ55"/>
      <c r="AMK55"/>
      <c r="AML55"/>
      <c r="AMM55"/>
      <c r="AMN55"/>
      <c r="AMO55"/>
      <c r="AMP55"/>
      <c r="AMQ55"/>
      <c r="AMR55"/>
      <c r="AMS55"/>
      <c r="AMT55"/>
      <c r="AMU55"/>
      <c r="AMV55"/>
      <c r="AMW55"/>
      <c r="AMX55"/>
      <c r="AMY55"/>
      <c r="AMZ55"/>
      <c r="ANA55"/>
      <c r="ANB55"/>
      <c r="ANC55"/>
      <c r="AND55"/>
      <c r="ANE55"/>
      <c r="ANF55"/>
      <c r="ANG55"/>
      <c r="ANH55"/>
      <c r="ANI55"/>
      <c r="ANJ55"/>
      <c r="ANK55"/>
      <c r="ANL55"/>
      <c r="ANM55"/>
      <c r="ANN55"/>
      <c r="ANO55"/>
      <c r="ANP55"/>
      <c r="ANQ55"/>
      <c r="ANR55"/>
      <c r="ANS55"/>
      <c r="ANT55"/>
      <c r="ANU55"/>
      <c r="ANV55"/>
      <c r="ANW55"/>
      <c r="ANX55"/>
      <c r="ANY55"/>
      <c r="ANZ55"/>
      <c r="AOA55"/>
      <c r="AOB55"/>
      <c r="AOC55"/>
      <c r="AOD55"/>
      <c r="AOE55"/>
      <c r="AOF55"/>
      <c r="AOG55"/>
      <c r="AOH55"/>
      <c r="AOI55"/>
      <c r="AOJ55"/>
      <c r="AOK55"/>
      <c r="AOL55"/>
      <c r="AOM55"/>
      <c r="AON55"/>
      <c r="AOO55"/>
      <c r="AOP55"/>
      <c r="AOQ55"/>
      <c r="AOR55"/>
      <c r="AOS55"/>
      <c r="AOT55"/>
      <c r="AOU55"/>
      <c r="AOV55"/>
      <c r="AOW55"/>
      <c r="AOX55"/>
      <c r="AOY55"/>
      <c r="AOZ55"/>
      <c r="APA55"/>
      <c r="APB55"/>
      <c r="APC55"/>
      <c r="APD55"/>
      <c r="APE55"/>
      <c r="APF55"/>
      <c r="APG55"/>
      <c r="APH55"/>
      <c r="API55"/>
      <c r="APJ55"/>
      <c r="APK55"/>
      <c r="APL55"/>
      <c r="APM55"/>
      <c r="APN55"/>
      <c r="APO55"/>
      <c r="APP55"/>
      <c r="APQ55"/>
      <c r="APR55"/>
      <c r="APS55"/>
      <c r="APT55"/>
      <c r="APU55"/>
      <c r="APV55"/>
      <c r="APW55"/>
      <c r="APX55"/>
      <c r="APY55"/>
      <c r="APZ55"/>
      <c r="AQA55"/>
      <c r="AQB55"/>
      <c r="AQC55"/>
      <c r="AQD55"/>
      <c r="AQE55"/>
      <c r="AQF55"/>
      <c r="AQG55"/>
      <c r="AQH55"/>
      <c r="AQI55"/>
      <c r="AQJ55"/>
      <c r="AQK55"/>
      <c r="AQL55"/>
      <c r="AQM55"/>
      <c r="AQN55"/>
      <c r="AQO55"/>
      <c r="AQP55"/>
      <c r="AQQ55"/>
      <c r="AQR55"/>
      <c r="AQS55"/>
      <c r="AQT55"/>
      <c r="AQU55"/>
      <c r="AQV55"/>
      <c r="AQW55"/>
      <c r="AQX55"/>
      <c r="AQY55"/>
      <c r="AQZ55"/>
      <c r="ARA55"/>
      <c r="ARB55"/>
      <c r="ARC55"/>
      <c r="ARD55"/>
      <c r="ARE55"/>
      <c r="ARF55"/>
      <c r="ARG55"/>
      <c r="ARH55"/>
      <c r="ARI55"/>
      <c r="ARJ55"/>
      <c r="ARK55"/>
      <c r="ARL55"/>
      <c r="ARM55"/>
      <c r="ARN55"/>
      <c r="ARO55"/>
      <c r="ARP55"/>
      <c r="ARQ55"/>
      <c r="ARR55"/>
      <c r="ARS55"/>
      <c r="ART55"/>
      <c r="ARU55"/>
      <c r="ARV55"/>
      <c r="ARW55"/>
      <c r="ARX55"/>
      <c r="ARY55"/>
      <c r="ARZ55"/>
      <c r="ASA55"/>
      <c r="ASB55"/>
      <c r="ASC55"/>
      <c r="ASD55"/>
      <c r="ASE55"/>
      <c r="ASF55"/>
      <c r="ASG55"/>
      <c r="ASH55"/>
      <c r="ASI55"/>
      <c r="ASJ55"/>
      <c r="ASK55"/>
      <c r="ASL55"/>
      <c r="ASM55"/>
      <c r="ASN55"/>
      <c r="ASO55"/>
      <c r="ASP55"/>
      <c r="ASQ55"/>
      <c r="ASR55"/>
      <c r="ASS55"/>
      <c r="AST55"/>
      <c r="ASU55"/>
      <c r="ASV55"/>
      <c r="ASW55"/>
      <c r="ASX55"/>
      <c r="ASY55"/>
      <c r="ASZ55"/>
      <c r="ATA55"/>
      <c r="ATB55"/>
      <c r="ATC55"/>
      <c r="ATD55"/>
      <c r="ATE55"/>
      <c r="ATF55"/>
      <c r="ATG55"/>
      <c r="ATH55"/>
      <c r="ATI55"/>
      <c r="ATJ55"/>
      <c r="ATK55"/>
      <c r="ATL55"/>
      <c r="ATM55"/>
      <c r="ATN55"/>
      <c r="ATO55"/>
      <c r="ATP55"/>
      <c r="ATQ55"/>
      <c r="ATR55"/>
      <c r="ATS55"/>
      <c r="ATT55"/>
      <c r="ATU55"/>
      <c r="ATV55"/>
      <c r="ATW55"/>
      <c r="ATX55"/>
      <c r="ATY55"/>
      <c r="ATZ55"/>
      <c r="AUA55"/>
      <c r="AUB55"/>
      <c r="AUC55"/>
      <c r="AUD55"/>
      <c r="AUE55"/>
      <c r="AUF55"/>
      <c r="AUG55"/>
      <c r="AUH55"/>
      <c r="AUI55"/>
      <c r="AUJ55"/>
      <c r="AUK55"/>
      <c r="AUL55"/>
      <c r="AUM55"/>
      <c r="AUN55"/>
      <c r="AUO55"/>
      <c r="AUP55"/>
      <c r="AUQ55"/>
      <c r="AUR55"/>
      <c r="AUS55"/>
      <c r="AUT55"/>
      <c r="AUU55"/>
      <c r="AUV55"/>
      <c r="AUW55"/>
      <c r="AUX55"/>
      <c r="AUY55"/>
      <c r="AUZ55"/>
      <c r="AVA55"/>
      <c r="AVB55"/>
      <c r="AVC55"/>
      <c r="AVD55"/>
      <c r="AVE55"/>
      <c r="AVF55"/>
      <c r="AVG55"/>
      <c r="AVH55"/>
      <c r="AVI55"/>
      <c r="AVJ55"/>
      <c r="AVK55"/>
      <c r="AVL55"/>
      <c r="AVM55"/>
      <c r="AVN55"/>
      <c r="AVO55"/>
      <c r="AVP55"/>
      <c r="AVQ55"/>
      <c r="AVR55"/>
      <c r="AVS55"/>
      <c r="AVT55"/>
      <c r="AVU55"/>
      <c r="AVV55"/>
      <c r="AVW55"/>
      <c r="AVX55"/>
      <c r="AVY55"/>
      <c r="AVZ55"/>
      <c r="AWA55"/>
      <c r="AWB55"/>
      <c r="AWC55"/>
      <c r="AWD55"/>
      <c r="AWE55"/>
      <c r="AWF55"/>
      <c r="AWG55"/>
      <c r="AWH55"/>
      <c r="AWI55"/>
      <c r="AWJ55"/>
      <c r="AWK55"/>
      <c r="AWL55"/>
      <c r="AWM55"/>
      <c r="AWN55"/>
      <c r="AWO55"/>
      <c r="AWP55"/>
      <c r="AWQ55"/>
      <c r="AWR55"/>
      <c r="AWS55"/>
      <c r="AWT55"/>
      <c r="AWU55"/>
      <c r="AWV55"/>
      <c r="AWW55"/>
      <c r="AWX55"/>
      <c r="AWY55"/>
      <c r="AWZ55"/>
      <c r="AXA55"/>
      <c r="AXB55"/>
      <c r="AXC55"/>
      <c r="AXD55"/>
      <c r="AXE55"/>
      <c r="AXF55"/>
      <c r="AXG55"/>
      <c r="AXH55"/>
      <c r="AXI55"/>
      <c r="AXJ55"/>
      <c r="AXK55"/>
      <c r="AXL55"/>
      <c r="AXM55"/>
      <c r="AXN55"/>
      <c r="AXO55"/>
      <c r="AXP55"/>
      <c r="AXQ55"/>
      <c r="AXR55"/>
      <c r="AXS55"/>
      <c r="AXT55"/>
      <c r="AXU55"/>
      <c r="AXV55"/>
      <c r="AXW55"/>
      <c r="AXX55"/>
      <c r="AXY55"/>
      <c r="AXZ55"/>
      <c r="AYA55"/>
      <c r="AYB55"/>
      <c r="AYC55"/>
      <c r="AYD55"/>
      <c r="AYE55"/>
      <c r="AYF55"/>
      <c r="AYG55"/>
      <c r="AYH55"/>
      <c r="AYI55"/>
      <c r="AYJ55"/>
      <c r="AYK55"/>
      <c r="AYL55"/>
      <c r="AYM55"/>
      <c r="AYN55"/>
      <c r="AYO55"/>
      <c r="AYP55"/>
      <c r="AYQ55"/>
      <c r="AYR55"/>
      <c r="AYS55"/>
      <c r="AYT55"/>
      <c r="AYU55"/>
      <c r="AYV55"/>
      <c r="AYW55"/>
      <c r="AYX55"/>
      <c r="AYY55"/>
      <c r="AYZ55"/>
      <c r="AZA55"/>
      <c r="AZB55"/>
      <c r="AZC55"/>
      <c r="AZD55"/>
      <c r="AZE55"/>
      <c r="AZF55"/>
      <c r="AZG55"/>
      <c r="AZH55"/>
      <c r="AZI55"/>
      <c r="AZJ55"/>
      <c r="AZK55"/>
      <c r="AZL55"/>
      <c r="AZM55"/>
      <c r="AZN55"/>
      <c r="AZO55"/>
      <c r="AZP55"/>
      <c r="AZQ55"/>
      <c r="AZR55"/>
      <c r="AZS55"/>
      <c r="AZT55"/>
      <c r="AZU55"/>
      <c r="AZV55"/>
      <c r="AZW55"/>
      <c r="AZX55"/>
      <c r="AZY55"/>
      <c r="AZZ55"/>
      <c r="BAA55"/>
      <c r="BAB55"/>
      <c r="BAC55"/>
      <c r="BAD55"/>
      <c r="BAE55"/>
      <c r="BAF55"/>
      <c r="BAG55"/>
      <c r="BAH55"/>
      <c r="BAI55"/>
      <c r="BAJ55"/>
      <c r="BAK55"/>
      <c r="BAL55"/>
      <c r="BAM55"/>
      <c r="BAN55"/>
      <c r="BAO55"/>
      <c r="BAP55"/>
      <c r="BAQ55"/>
      <c r="BAR55"/>
      <c r="BAS55"/>
      <c r="BAT55"/>
      <c r="BAU55"/>
      <c r="BAV55"/>
      <c r="BAW55"/>
      <c r="BAX55"/>
      <c r="BAY55"/>
      <c r="BAZ55"/>
      <c r="BBA55"/>
      <c r="BBB55"/>
      <c r="BBC55"/>
      <c r="BBD55"/>
      <c r="BBE55"/>
      <c r="BBF55"/>
      <c r="BBG55"/>
      <c r="BBH55"/>
      <c r="BBI55"/>
      <c r="BBJ55"/>
      <c r="BBK55"/>
      <c r="BBL55"/>
      <c r="BBM55"/>
      <c r="BBN55"/>
      <c r="BBO55"/>
      <c r="BBP55"/>
      <c r="BBQ55"/>
      <c r="BBR55"/>
      <c r="BBS55"/>
      <c r="BBT55"/>
      <c r="BBU55"/>
      <c r="BBV55"/>
      <c r="BBW55"/>
      <c r="BBX55"/>
      <c r="BBY55"/>
      <c r="BBZ55"/>
      <c r="BCA55"/>
      <c r="BCB55"/>
      <c r="BCC55"/>
      <c r="BCD55"/>
      <c r="BCE55"/>
      <c r="BCF55"/>
      <c r="BCG55"/>
      <c r="BCH55"/>
      <c r="BCI55"/>
      <c r="BCJ55"/>
      <c r="BCK55"/>
      <c r="BCL55"/>
      <c r="BCM55"/>
      <c r="BCN55"/>
      <c r="BCO55"/>
      <c r="BCP55"/>
      <c r="BCQ55"/>
      <c r="BCR55"/>
      <c r="BCS55"/>
      <c r="BCT55"/>
      <c r="BCU55"/>
      <c r="BCV55"/>
      <c r="BCW55"/>
      <c r="BCX55"/>
      <c r="BCY55"/>
      <c r="BCZ55"/>
      <c r="BDA55"/>
      <c r="BDB55"/>
      <c r="BDC55"/>
      <c r="BDD55"/>
      <c r="BDE55"/>
      <c r="BDF55"/>
      <c r="BDG55"/>
      <c r="BDH55"/>
      <c r="BDI55"/>
      <c r="BDJ55"/>
      <c r="BDK55"/>
      <c r="BDL55"/>
      <c r="BDM55"/>
      <c r="BDN55"/>
      <c r="BDO55"/>
      <c r="BDP55"/>
      <c r="BDQ55"/>
      <c r="BDR55"/>
      <c r="BDS55"/>
      <c r="BDT55"/>
      <c r="BDU55"/>
      <c r="BDV55"/>
      <c r="BDW55"/>
      <c r="BDX55"/>
      <c r="BDY55"/>
      <c r="BDZ55"/>
      <c r="BEA55"/>
      <c r="BEB55"/>
      <c r="BEC55"/>
      <c r="BED55"/>
      <c r="BEE55"/>
      <c r="BEF55"/>
      <c r="BEG55"/>
      <c r="BEH55"/>
      <c r="BEI55"/>
      <c r="BEJ55"/>
      <c r="BEK55"/>
      <c r="BEL55"/>
      <c r="BEM55"/>
      <c r="BEN55"/>
      <c r="BEO55"/>
      <c r="BEP55"/>
      <c r="BEQ55"/>
      <c r="BER55"/>
      <c r="BES55"/>
      <c r="BET55"/>
      <c r="BEU55"/>
      <c r="BEV55"/>
      <c r="BEW55"/>
      <c r="BEX55"/>
      <c r="BEY55"/>
      <c r="BEZ55"/>
      <c r="BFA55"/>
      <c r="BFB55"/>
      <c r="BFC55"/>
      <c r="BFD55"/>
      <c r="BFE55"/>
      <c r="BFF55"/>
      <c r="BFG55"/>
      <c r="BFH55"/>
      <c r="BFI55"/>
      <c r="BFJ55"/>
      <c r="BFK55"/>
      <c r="BFL55"/>
      <c r="BFM55"/>
      <c r="BFN55"/>
      <c r="BFO55"/>
      <c r="BFP55"/>
      <c r="BFQ55"/>
      <c r="BFR55"/>
      <c r="BFS55"/>
      <c r="BFT55"/>
      <c r="BFU55"/>
      <c r="BFV55"/>
      <c r="BFW55"/>
      <c r="BFX55"/>
      <c r="BFY55"/>
      <c r="BFZ55"/>
      <c r="BGA55"/>
      <c r="BGB55"/>
      <c r="BGC55"/>
      <c r="BGD55"/>
      <c r="BGE55"/>
      <c r="BGF55"/>
      <c r="BGG55"/>
      <c r="BGH55"/>
      <c r="BGI55"/>
      <c r="BGJ55"/>
      <c r="BGK55"/>
      <c r="BGL55"/>
      <c r="BGM55"/>
      <c r="BGN55"/>
      <c r="BGO55"/>
      <c r="BGP55"/>
      <c r="BGQ55"/>
      <c r="BGR55"/>
      <c r="BGS55"/>
      <c r="BGT55"/>
      <c r="BGU55"/>
      <c r="BGV55"/>
      <c r="BGW55"/>
      <c r="BGX55"/>
      <c r="BGY55"/>
      <c r="BGZ55"/>
      <c r="BHA55"/>
      <c r="BHB55"/>
      <c r="BHC55"/>
      <c r="BHD55"/>
      <c r="BHE55"/>
      <c r="BHF55"/>
      <c r="BHG55"/>
      <c r="BHH55"/>
      <c r="BHI55"/>
      <c r="BHJ55"/>
      <c r="BHK55"/>
      <c r="BHL55"/>
      <c r="BHM55"/>
      <c r="BHN55"/>
      <c r="BHO55"/>
      <c r="BHP55"/>
      <c r="BHQ55"/>
      <c r="BHR55"/>
      <c r="BHS55"/>
      <c r="BHT55"/>
      <c r="BHU55"/>
      <c r="BHV55"/>
      <c r="BHW55"/>
      <c r="BHX55"/>
      <c r="BHY55"/>
      <c r="BHZ55"/>
      <c r="BIA55"/>
      <c r="BIB55"/>
      <c r="BIC55"/>
      <c r="BID55"/>
      <c r="BIE55"/>
      <c r="BIF55"/>
      <c r="BIG55"/>
      <c r="BIH55"/>
      <c r="BII55"/>
      <c r="BIJ55"/>
      <c r="BIK55"/>
      <c r="BIL55"/>
      <c r="BIM55"/>
      <c r="BIN55"/>
      <c r="BIO55"/>
      <c r="BIP55"/>
      <c r="BIQ55"/>
      <c r="BIR55"/>
      <c r="BIS55"/>
      <c r="BIT55"/>
      <c r="BIU55"/>
      <c r="BIV55"/>
      <c r="BIW55"/>
      <c r="BIX55"/>
      <c r="BIY55"/>
      <c r="BIZ55"/>
      <c r="BJA55"/>
      <c r="BJB55"/>
      <c r="BJC55"/>
      <c r="BJD55"/>
      <c r="BJE55"/>
      <c r="BJF55"/>
      <c r="BJG55"/>
      <c r="BJH55"/>
      <c r="BJI55"/>
      <c r="BJJ55"/>
      <c r="BJK55"/>
      <c r="BJL55"/>
      <c r="BJM55"/>
      <c r="BJN55"/>
      <c r="BJO55"/>
      <c r="BJP55"/>
      <c r="BJQ55"/>
      <c r="BJR55"/>
      <c r="BJS55"/>
      <c r="BJT55"/>
      <c r="BJU55"/>
      <c r="BJV55"/>
      <c r="BJW55"/>
      <c r="BJX55"/>
      <c r="BJY55"/>
      <c r="BJZ55"/>
      <c r="BKA55"/>
      <c r="BKB55"/>
      <c r="BKC55"/>
      <c r="BKD55"/>
      <c r="BKE55"/>
      <c r="BKF55"/>
      <c r="BKG55"/>
      <c r="BKH55"/>
      <c r="BKI55"/>
      <c r="BKJ55"/>
      <c r="BKK55"/>
      <c r="BKL55"/>
      <c r="BKM55"/>
      <c r="BKN55"/>
      <c r="BKO55"/>
      <c r="BKP55"/>
      <c r="BKQ55"/>
      <c r="BKR55"/>
      <c r="BKS55"/>
      <c r="BKT55"/>
      <c r="BKU55"/>
      <c r="BKV55"/>
      <c r="BKW55"/>
      <c r="BKX55"/>
      <c r="BKY55"/>
      <c r="BKZ55"/>
      <c r="BLA55"/>
      <c r="BLB55"/>
      <c r="BLC55"/>
      <c r="BLD55"/>
      <c r="BLE55"/>
      <c r="BLF55"/>
      <c r="BLG55"/>
      <c r="BLH55"/>
      <c r="BLI55"/>
      <c r="BLJ55"/>
      <c r="BLK55"/>
      <c r="BLL55"/>
      <c r="BLM55"/>
      <c r="BLN55"/>
      <c r="BLO55"/>
      <c r="BLP55"/>
      <c r="BLQ55"/>
      <c r="BLR55"/>
      <c r="BLS55"/>
      <c r="BLT55"/>
      <c r="BLU55"/>
      <c r="BLV55"/>
      <c r="BLW55"/>
      <c r="BLX55"/>
      <c r="BLY55"/>
      <c r="BLZ55"/>
      <c r="BMA55"/>
      <c r="BMB55"/>
      <c r="BMC55"/>
      <c r="BMD55"/>
      <c r="BME55"/>
      <c r="BMF55"/>
      <c r="BMG55"/>
      <c r="BMH55"/>
      <c r="BMI55"/>
      <c r="BMJ55"/>
      <c r="BMK55"/>
      <c r="BML55"/>
      <c r="BMM55"/>
      <c r="BMN55"/>
      <c r="BMO55"/>
      <c r="BMP55"/>
      <c r="BMQ55"/>
      <c r="BMR55"/>
      <c r="BMS55"/>
      <c r="BMT55"/>
      <c r="BMU55"/>
      <c r="BMV55"/>
      <c r="BMW55"/>
      <c r="BMX55"/>
      <c r="BMY55"/>
      <c r="BMZ55"/>
      <c r="BNA55"/>
      <c r="BNB55"/>
      <c r="BNC55"/>
      <c r="BND55"/>
      <c r="BNE55"/>
      <c r="BNF55"/>
      <c r="BNG55"/>
      <c r="BNH55"/>
      <c r="BNI55"/>
      <c r="BNJ55"/>
      <c r="BNK55"/>
      <c r="BNL55"/>
      <c r="BNM55"/>
      <c r="BNN55"/>
      <c r="BNO55"/>
      <c r="BNP55"/>
      <c r="BNQ55"/>
      <c r="BNR55"/>
      <c r="BNS55"/>
      <c r="BNT55"/>
      <c r="BNU55"/>
      <c r="BNV55"/>
      <c r="BNW55"/>
      <c r="BNX55"/>
      <c r="BNY55"/>
      <c r="BNZ55"/>
      <c r="BOA55"/>
      <c r="BOB55"/>
      <c r="BOC55"/>
      <c r="BOD55"/>
      <c r="BOE55"/>
      <c r="BOF55"/>
      <c r="BOG55"/>
      <c r="BOH55"/>
      <c r="BOI55"/>
      <c r="BOJ55"/>
      <c r="BOK55"/>
      <c r="BOL55"/>
      <c r="BOM55"/>
      <c r="BON55"/>
      <c r="BOO55"/>
      <c r="BOP55"/>
      <c r="BOQ55"/>
      <c r="BOR55"/>
      <c r="BOS55"/>
      <c r="BOT55"/>
      <c r="BOU55"/>
      <c r="BOV55"/>
      <c r="BOW55"/>
      <c r="BOX55"/>
      <c r="BOY55"/>
      <c r="BOZ55"/>
      <c r="BPA55"/>
      <c r="BPB55"/>
      <c r="BPC55"/>
      <c r="BPD55"/>
      <c r="BPE55"/>
      <c r="BPF55"/>
      <c r="BPG55"/>
      <c r="BPH55"/>
      <c r="BPI55"/>
      <c r="BPJ55"/>
      <c r="BPK55"/>
      <c r="BPL55"/>
      <c r="BPM55"/>
      <c r="BPN55"/>
      <c r="BPO55"/>
      <c r="BPP55"/>
      <c r="BPQ55"/>
      <c r="BPR55"/>
      <c r="BPS55"/>
      <c r="BPT55"/>
      <c r="BPU55"/>
      <c r="BPV55"/>
      <c r="BPW55"/>
      <c r="BPX55"/>
      <c r="BPY55"/>
      <c r="BPZ55"/>
      <c r="BQA55"/>
      <c r="BQB55"/>
      <c r="BQC55"/>
      <c r="BQD55"/>
      <c r="BQE55"/>
      <c r="BQF55"/>
      <c r="BQG55"/>
      <c r="BQH55"/>
      <c r="BQI55"/>
      <c r="BQJ55"/>
      <c r="BQK55"/>
      <c r="BQL55"/>
      <c r="BQM55"/>
      <c r="BQN55"/>
      <c r="BQO55"/>
      <c r="BQP55"/>
      <c r="BQQ55"/>
      <c r="BQR55"/>
      <c r="BQS55"/>
      <c r="BQT55"/>
      <c r="BQU55"/>
      <c r="BQV55"/>
      <c r="BQW55"/>
      <c r="BQX55"/>
      <c r="BQY55"/>
      <c r="BQZ55"/>
      <c r="BRA55"/>
      <c r="BRB55"/>
      <c r="BRC55"/>
      <c r="BRD55"/>
      <c r="BRE55"/>
      <c r="BRF55"/>
      <c r="BRG55"/>
      <c r="BRH55"/>
      <c r="BRI55"/>
      <c r="BRJ55"/>
      <c r="BRK55"/>
      <c r="BRL55"/>
      <c r="BRM55"/>
      <c r="BRN55"/>
      <c r="BRO55"/>
      <c r="BRP55"/>
      <c r="BRQ55"/>
      <c r="BRR55"/>
      <c r="BRS55"/>
      <c r="BRT55"/>
      <c r="BRU55"/>
      <c r="BRV55"/>
      <c r="BRW55"/>
      <c r="BRX55"/>
      <c r="BRY55"/>
      <c r="BRZ55"/>
      <c r="BSA55"/>
      <c r="BSB55"/>
      <c r="BSC55"/>
      <c r="BSD55"/>
      <c r="BSE55"/>
      <c r="BSF55"/>
      <c r="BSG55"/>
      <c r="BSH55"/>
      <c r="BSI55"/>
      <c r="BSJ55"/>
      <c r="BSK55"/>
      <c r="BSL55"/>
      <c r="BSM55"/>
      <c r="BSN55"/>
      <c r="BSO55"/>
      <c r="BSP55"/>
      <c r="BSQ55"/>
      <c r="BSR55"/>
      <c r="BSS55"/>
      <c r="BST55"/>
      <c r="BSU55"/>
      <c r="BSV55"/>
      <c r="BSW55"/>
      <c r="BSX55"/>
      <c r="BSY55"/>
      <c r="BSZ55"/>
      <c r="BTA55"/>
      <c r="BTB55"/>
      <c r="BTC55"/>
      <c r="BTD55"/>
      <c r="BTE55"/>
      <c r="BTF55"/>
      <c r="BTG55"/>
      <c r="BTH55"/>
      <c r="BTI55"/>
      <c r="BTJ55"/>
      <c r="BTK55"/>
      <c r="BTL55"/>
      <c r="BTM55"/>
      <c r="BTN55"/>
      <c r="BTO55"/>
      <c r="BTP55"/>
      <c r="BTQ55"/>
      <c r="BTR55"/>
      <c r="BTS55"/>
      <c r="BTT55"/>
      <c r="BTU55"/>
      <c r="BTV55"/>
      <c r="BTW55"/>
      <c r="BTX55"/>
      <c r="BTY55"/>
      <c r="BTZ55"/>
      <c r="BUA55"/>
      <c r="BUB55"/>
      <c r="BUC55"/>
      <c r="BUD55"/>
      <c r="BUE55"/>
      <c r="BUF55"/>
      <c r="BUG55"/>
      <c r="BUH55"/>
      <c r="BUI55"/>
      <c r="BUJ55"/>
      <c r="BUK55"/>
      <c r="BUL55"/>
      <c r="BUM55"/>
      <c r="BUN55"/>
      <c r="BUO55"/>
      <c r="BUP55"/>
      <c r="BUQ55"/>
      <c r="BUR55"/>
      <c r="BUS55"/>
      <c r="BUT55"/>
      <c r="BUU55"/>
      <c r="BUV55"/>
      <c r="BUW55"/>
      <c r="BUX55"/>
      <c r="BUY55"/>
      <c r="BUZ55"/>
      <c r="BVA55"/>
      <c r="BVB55"/>
      <c r="BVC55"/>
      <c r="BVD55"/>
      <c r="BVE55"/>
      <c r="BVF55"/>
      <c r="BVG55"/>
      <c r="BVH55"/>
      <c r="BVI55"/>
      <c r="BVJ55"/>
      <c r="BVK55"/>
      <c r="BVL55"/>
      <c r="BVM55"/>
      <c r="BVN55"/>
      <c r="BVO55"/>
      <c r="BVP55"/>
      <c r="BVQ55"/>
      <c r="BVR55"/>
      <c r="BVS55"/>
      <c r="BVT55"/>
      <c r="BVU55"/>
      <c r="BVV55"/>
      <c r="BVW55"/>
      <c r="BVX55"/>
      <c r="BVY55"/>
      <c r="BVZ55"/>
      <c r="BWA55"/>
      <c r="BWB55"/>
      <c r="BWC55"/>
      <c r="BWD55"/>
      <c r="BWE55"/>
      <c r="BWF55"/>
      <c r="BWG55"/>
      <c r="BWH55"/>
      <c r="BWI55"/>
      <c r="BWJ55"/>
      <c r="BWK55"/>
      <c r="BWL55"/>
      <c r="BWM55"/>
      <c r="BWN55"/>
      <c r="BWO55"/>
      <c r="BWP55"/>
      <c r="BWQ55"/>
      <c r="BWR55"/>
      <c r="BWS55"/>
      <c r="BWT55"/>
      <c r="BWU55"/>
      <c r="BWV55"/>
      <c r="BWW55"/>
      <c r="BWX55"/>
      <c r="BWY55"/>
      <c r="BWZ55"/>
      <c r="BXA55"/>
      <c r="BXB55"/>
      <c r="BXC55"/>
      <c r="BXD55"/>
      <c r="BXE55"/>
      <c r="BXF55"/>
      <c r="BXG55"/>
      <c r="BXH55"/>
      <c r="BXI55"/>
      <c r="BXJ55"/>
      <c r="BXK55"/>
      <c r="BXL55"/>
      <c r="BXM55"/>
      <c r="BXN55"/>
      <c r="BXO55"/>
      <c r="BXP55"/>
      <c r="BXQ55"/>
      <c r="BXR55"/>
      <c r="BXS55"/>
      <c r="BXT55"/>
      <c r="BXU55"/>
      <c r="BXV55"/>
      <c r="BXW55"/>
      <c r="BXX55"/>
      <c r="BXY55"/>
      <c r="BXZ55"/>
      <c r="BYA55"/>
      <c r="BYB55"/>
      <c r="BYC55"/>
      <c r="BYD55"/>
      <c r="BYE55"/>
      <c r="BYF55"/>
      <c r="BYG55"/>
      <c r="BYH55"/>
      <c r="BYI55"/>
      <c r="BYJ55"/>
      <c r="BYK55"/>
      <c r="BYL55"/>
      <c r="BYM55"/>
      <c r="BYN55"/>
      <c r="BYO55"/>
      <c r="BYP55"/>
      <c r="BYQ55"/>
      <c r="BYR55"/>
      <c r="BYS55"/>
      <c r="BYT55"/>
      <c r="BYU55"/>
      <c r="BYV55"/>
      <c r="BYW55"/>
      <c r="BYX55"/>
      <c r="BYY55"/>
      <c r="BYZ55"/>
      <c r="BZA55"/>
      <c r="BZB55"/>
      <c r="BZC55"/>
      <c r="BZD55"/>
      <c r="BZE55"/>
      <c r="BZF55"/>
      <c r="BZG55"/>
      <c r="BZH55"/>
      <c r="BZI55"/>
      <c r="BZJ55"/>
      <c r="BZK55"/>
      <c r="BZL55"/>
      <c r="BZM55"/>
      <c r="BZN55"/>
      <c r="BZO55"/>
      <c r="BZP55"/>
      <c r="BZQ55"/>
      <c r="BZR55"/>
      <c r="BZS55"/>
      <c r="BZT55"/>
      <c r="BZU55"/>
      <c r="BZV55"/>
      <c r="BZW55"/>
      <c r="BZX55"/>
      <c r="BZY55"/>
      <c r="BZZ55"/>
      <c r="CAA55"/>
      <c r="CAB55"/>
      <c r="CAC55"/>
      <c r="CAD55"/>
      <c r="CAE55"/>
      <c r="CAF55"/>
      <c r="CAG55"/>
      <c r="CAH55"/>
      <c r="CAI55"/>
      <c r="CAJ55"/>
      <c r="CAK55"/>
      <c r="CAL55"/>
      <c r="CAM55"/>
      <c r="CAN55"/>
      <c r="CAO55"/>
      <c r="CAP55"/>
      <c r="CAQ55"/>
      <c r="CAR55"/>
      <c r="CAS55"/>
      <c r="CAT55"/>
      <c r="CAU55"/>
      <c r="CAV55"/>
      <c r="CAW55"/>
      <c r="CAX55"/>
      <c r="CAY55"/>
      <c r="CAZ55"/>
      <c r="CBA55"/>
      <c r="CBB55"/>
      <c r="CBC55"/>
      <c r="CBD55"/>
      <c r="CBE55"/>
      <c r="CBF55"/>
      <c r="CBG55"/>
      <c r="CBH55"/>
      <c r="CBI55"/>
      <c r="CBJ55"/>
      <c r="CBK55"/>
      <c r="CBL55"/>
      <c r="CBM55"/>
      <c r="CBN55"/>
      <c r="CBO55"/>
      <c r="CBP55"/>
      <c r="CBQ55"/>
      <c r="CBR55"/>
      <c r="CBS55"/>
      <c r="CBT55"/>
      <c r="CBU55"/>
      <c r="CBV55"/>
      <c r="CBW55"/>
      <c r="CBX55"/>
      <c r="CBY55"/>
      <c r="CBZ55"/>
      <c r="CCA55"/>
      <c r="CCB55"/>
      <c r="CCC55"/>
      <c r="CCD55"/>
      <c r="CCE55"/>
      <c r="CCF55"/>
      <c r="CCG55"/>
      <c r="CCH55"/>
      <c r="CCI55"/>
      <c r="CCJ55"/>
      <c r="CCK55"/>
      <c r="CCL55"/>
      <c r="CCM55"/>
      <c r="CCN55"/>
      <c r="CCO55"/>
      <c r="CCP55"/>
      <c r="CCQ55"/>
      <c r="CCR55"/>
      <c r="CCS55"/>
      <c r="CCT55"/>
      <c r="CCU55"/>
      <c r="CCV55"/>
      <c r="CCW55"/>
      <c r="CCX55"/>
      <c r="CCY55"/>
      <c r="CCZ55"/>
      <c r="CDA55"/>
      <c r="CDB55"/>
      <c r="CDC55"/>
      <c r="CDD55"/>
      <c r="CDE55"/>
      <c r="CDF55"/>
      <c r="CDG55"/>
      <c r="CDH55"/>
      <c r="CDI55"/>
      <c r="CDJ55"/>
      <c r="CDK55"/>
      <c r="CDL55"/>
      <c r="CDM55"/>
      <c r="CDN55"/>
      <c r="CDO55"/>
      <c r="CDP55"/>
      <c r="CDQ55"/>
      <c r="CDR55"/>
      <c r="CDS55"/>
      <c r="CDT55"/>
      <c r="CDU55"/>
      <c r="CDV55"/>
      <c r="CDW55"/>
      <c r="CDX55"/>
      <c r="CDY55"/>
      <c r="CDZ55"/>
      <c r="CEA55"/>
      <c r="CEB55"/>
      <c r="CEC55"/>
      <c r="CED55"/>
      <c r="CEE55"/>
      <c r="CEF55"/>
      <c r="CEG55"/>
      <c r="CEH55"/>
      <c r="CEI55"/>
      <c r="CEJ55"/>
      <c r="CEK55"/>
      <c r="CEL55"/>
      <c r="CEM55"/>
      <c r="CEN55"/>
      <c r="CEO55"/>
      <c r="CEP55"/>
      <c r="CEQ55"/>
      <c r="CER55"/>
      <c r="CES55"/>
      <c r="CET55"/>
      <c r="CEU55"/>
      <c r="CEV55"/>
      <c r="CEW55"/>
      <c r="CEX55"/>
      <c r="CEY55"/>
      <c r="CEZ55"/>
      <c r="CFA55"/>
      <c r="CFB55"/>
      <c r="CFC55"/>
      <c r="CFD55"/>
      <c r="CFE55"/>
      <c r="CFF55"/>
      <c r="CFG55"/>
      <c r="CFH55"/>
      <c r="CFI55"/>
      <c r="CFJ55"/>
      <c r="CFK55"/>
      <c r="CFL55"/>
      <c r="CFM55"/>
      <c r="CFN55"/>
      <c r="CFO55"/>
      <c r="CFP55"/>
      <c r="CFQ55"/>
      <c r="CFR55"/>
      <c r="CFS55"/>
      <c r="CFT55"/>
      <c r="CFU55"/>
      <c r="CFV55"/>
      <c r="CFW55"/>
      <c r="CFX55"/>
      <c r="CFY55"/>
      <c r="CFZ55"/>
      <c r="CGA55"/>
      <c r="CGB55"/>
      <c r="CGC55"/>
      <c r="CGD55"/>
      <c r="CGE55"/>
      <c r="CGF55"/>
      <c r="CGG55"/>
      <c r="CGH55"/>
      <c r="CGI55"/>
      <c r="CGJ55"/>
      <c r="CGK55"/>
      <c r="CGL55"/>
      <c r="CGM55"/>
      <c r="CGN55"/>
      <c r="CGO55"/>
      <c r="CGP55"/>
      <c r="CGQ55"/>
      <c r="CGR55"/>
      <c r="CGS55"/>
      <c r="CGT55"/>
      <c r="CGU55"/>
      <c r="CGV55"/>
      <c r="CGW55"/>
      <c r="CGX55"/>
      <c r="CGY55"/>
      <c r="CGZ55"/>
      <c r="CHA55"/>
      <c r="CHB55"/>
      <c r="CHC55"/>
      <c r="CHD55"/>
      <c r="CHE55"/>
      <c r="CHF55"/>
      <c r="CHG55"/>
      <c r="CHH55"/>
      <c r="CHI55"/>
      <c r="CHJ55"/>
      <c r="CHK55"/>
      <c r="CHL55"/>
      <c r="CHM55"/>
      <c r="CHN55"/>
      <c r="CHO55"/>
      <c r="CHP55"/>
      <c r="CHQ55"/>
      <c r="CHR55"/>
      <c r="CHS55"/>
      <c r="CHT55"/>
      <c r="CHU55"/>
      <c r="CHV55"/>
      <c r="CHW55"/>
      <c r="CHX55"/>
      <c r="CHY55"/>
      <c r="CHZ55"/>
      <c r="CIA55"/>
      <c r="CIB55"/>
      <c r="CIC55"/>
      <c r="CID55"/>
      <c r="CIE55"/>
      <c r="CIF55"/>
      <c r="CIG55"/>
      <c r="CIH55"/>
      <c r="CII55"/>
      <c r="CIJ55"/>
      <c r="CIK55"/>
      <c r="CIL55"/>
      <c r="CIM55"/>
      <c r="CIN55"/>
      <c r="CIO55"/>
      <c r="CIP55"/>
      <c r="CIQ55"/>
      <c r="CIR55"/>
      <c r="CIS55"/>
      <c r="CIT55"/>
      <c r="CIU55"/>
      <c r="CIV55"/>
      <c r="CIW55"/>
      <c r="CIX55"/>
      <c r="CIY55"/>
      <c r="CIZ55"/>
      <c r="CJA55"/>
      <c r="CJB55"/>
      <c r="CJC55"/>
      <c r="CJD55"/>
      <c r="CJE55"/>
      <c r="CJF55"/>
      <c r="CJG55"/>
      <c r="CJH55"/>
      <c r="CJI55"/>
      <c r="CJJ55"/>
      <c r="CJK55"/>
      <c r="CJL55"/>
      <c r="CJM55"/>
      <c r="CJN55"/>
      <c r="CJO55"/>
      <c r="CJP55"/>
      <c r="CJQ55"/>
      <c r="CJR55"/>
      <c r="CJS55"/>
      <c r="CJT55"/>
      <c r="CJU55"/>
      <c r="CJV55"/>
      <c r="CJW55"/>
      <c r="CJX55"/>
      <c r="CJY55"/>
      <c r="CJZ55"/>
      <c r="CKA55"/>
      <c r="CKB55"/>
      <c r="CKC55"/>
      <c r="CKD55"/>
      <c r="CKE55"/>
      <c r="CKF55"/>
      <c r="CKG55"/>
      <c r="CKH55"/>
      <c r="CKI55"/>
      <c r="CKJ55"/>
      <c r="CKK55"/>
      <c r="CKL55"/>
      <c r="CKM55"/>
      <c r="CKN55"/>
      <c r="CKO55"/>
      <c r="CKP55"/>
      <c r="CKQ55"/>
      <c r="CKR55"/>
      <c r="CKS55"/>
      <c r="CKT55"/>
      <c r="CKU55"/>
      <c r="CKV55"/>
      <c r="CKW55"/>
      <c r="CKX55"/>
      <c r="CKY55"/>
      <c r="CKZ55"/>
      <c r="CLA55"/>
      <c r="CLB55"/>
      <c r="CLC55"/>
      <c r="CLD55"/>
      <c r="CLE55"/>
      <c r="CLF55"/>
      <c r="CLG55"/>
      <c r="CLH55"/>
      <c r="CLI55"/>
      <c r="CLJ55"/>
      <c r="CLK55"/>
      <c r="CLL55"/>
      <c r="CLM55"/>
      <c r="CLN55"/>
      <c r="CLO55"/>
      <c r="CLP55"/>
      <c r="CLQ55"/>
      <c r="CLR55"/>
      <c r="CLS55"/>
      <c r="CLT55"/>
      <c r="CLU55"/>
      <c r="CLV55"/>
      <c r="CLW55"/>
      <c r="CLX55"/>
      <c r="CLY55"/>
      <c r="CLZ55"/>
      <c r="CMA55"/>
      <c r="CMB55"/>
      <c r="CMC55"/>
      <c r="CMD55"/>
      <c r="CME55"/>
      <c r="CMF55"/>
      <c r="CMG55"/>
      <c r="CMH55"/>
      <c r="CMI55"/>
      <c r="CMJ55"/>
      <c r="CMK55"/>
      <c r="CML55"/>
      <c r="CMM55"/>
      <c r="CMN55"/>
      <c r="CMO55"/>
      <c r="CMP55"/>
      <c r="CMQ55"/>
      <c r="CMR55"/>
      <c r="CMS55"/>
      <c r="CMT55"/>
      <c r="CMU55"/>
      <c r="CMV55"/>
      <c r="CMW55"/>
      <c r="CMX55"/>
      <c r="CMY55"/>
      <c r="CMZ55"/>
      <c r="CNA55"/>
      <c r="CNB55"/>
      <c r="CNC55"/>
      <c r="CND55"/>
      <c r="CNE55"/>
      <c r="CNF55"/>
      <c r="CNG55"/>
      <c r="CNH55"/>
      <c r="CNI55"/>
      <c r="CNJ55"/>
      <c r="CNK55"/>
      <c r="CNL55"/>
      <c r="CNM55"/>
      <c r="CNN55"/>
      <c r="CNO55"/>
      <c r="CNP55"/>
      <c r="CNQ55"/>
      <c r="CNR55"/>
      <c r="CNS55"/>
      <c r="CNT55"/>
      <c r="CNU55"/>
      <c r="CNV55"/>
      <c r="CNW55"/>
      <c r="CNX55"/>
      <c r="CNY55"/>
      <c r="CNZ55"/>
      <c r="COA55"/>
      <c r="COB55"/>
      <c r="COC55"/>
      <c r="COD55"/>
      <c r="COE55"/>
      <c r="COF55"/>
      <c r="COG55"/>
      <c r="COH55"/>
      <c r="COI55"/>
      <c r="COJ55"/>
      <c r="COK55"/>
      <c r="COL55"/>
      <c r="COM55"/>
      <c r="CON55"/>
      <c r="COO55"/>
      <c r="COP55"/>
      <c r="COQ55"/>
      <c r="COR55"/>
      <c r="COS55"/>
      <c r="COT55"/>
      <c r="COU55"/>
      <c r="COV55"/>
      <c r="COW55"/>
      <c r="COX55"/>
      <c r="COY55"/>
      <c r="COZ55"/>
      <c r="CPA55"/>
      <c r="CPB55"/>
      <c r="CPC55"/>
      <c r="CPD55"/>
      <c r="CPE55"/>
      <c r="CPF55"/>
      <c r="CPG55"/>
      <c r="CPH55"/>
      <c r="CPI55"/>
      <c r="CPJ55"/>
      <c r="CPK55"/>
      <c r="CPL55"/>
      <c r="CPM55"/>
      <c r="CPN55"/>
      <c r="CPO55"/>
      <c r="CPP55"/>
      <c r="CPQ55"/>
      <c r="CPR55"/>
      <c r="CPS55"/>
      <c r="CPT55"/>
      <c r="CPU55"/>
      <c r="CPV55"/>
      <c r="CPW55"/>
      <c r="CPX55"/>
      <c r="CPY55"/>
      <c r="CPZ55"/>
      <c r="CQA55"/>
      <c r="CQB55"/>
      <c r="CQC55"/>
      <c r="CQD55"/>
      <c r="CQE55"/>
      <c r="CQF55"/>
      <c r="CQG55"/>
      <c r="CQH55"/>
      <c r="CQI55"/>
      <c r="CQJ55"/>
      <c r="CQK55"/>
      <c r="CQL55"/>
      <c r="CQM55"/>
      <c r="CQN55"/>
      <c r="CQO55"/>
      <c r="CQP55"/>
      <c r="CQQ55"/>
      <c r="CQR55"/>
      <c r="CQS55"/>
      <c r="CQT55"/>
      <c r="CQU55"/>
      <c r="CQV55"/>
      <c r="CQW55"/>
      <c r="CQX55"/>
      <c r="CQY55"/>
      <c r="CQZ55"/>
      <c r="CRA55"/>
      <c r="CRB55"/>
      <c r="CRC55"/>
      <c r="CRD55"/>
      <c r="CRE55"/>
      <c r="CRF55"/>
      <c r="CRG55"/>
      <c r="CRH55"/>
      <c r="CRI55"/>
      <c r="CRJ55"/>
      <c r="CRK55"/>
      <c r="CRL55"/>
      <c r="CRM55"/>
      <c r="CRN55"/>
      <c r="CRO55"/>
      <c r="CRP55"/>
      <c r="CRQ55"/>
      <c r="CRR55"/>
      <c r="CRS55"/>
      <c r="CRT55"/>
      <c r="CRU55"/>
      <c r="CRV55"/>
      <c r="CRW55"/>
      <c r="CRX55"/>
      <c r="CRY55"/>
      <c r="CRZ55"/>
      <c r="CSA55"/>
      <c r="CSB55"/>
      <c r="CSC55"/>
      <c r="CSD55"/>
      <c r="CSE55"/>
      <c r="CSF55"/>
      <c r="CSG55"/>
      <c r="CSH55"/>
      <c r="CSI55"/>
      <c r="CSJ55"/>
      <c r="CSK55"/>
      <c r="CSL55"/>
      <c r="CSM55"/>
      <c r="CSN55"/>
      <c r="CSO55"/>
      <c r="CSP55"/>
      <c r="CSQ55"/>
      <c r="CSR55"/>
      <c r="CSS55"/>
      <c r="CST55"/>
      <c r="CSU55"/>
      <c r="CSV55"/>
      <c r="CSW55"/>
      <c r="CSX55"/>
      <c r="CSY55"/>
      <c r="CSZ55"/>
      <c r="CTA55"/>
      <c r="CTB55"/>
      <c r="CTC55"/>
      <c r="CTD55"/>
      <c r="CTE55"/>
      <c r="CTF55"/>
      <c r="CTG55"/>
      <c r="CTH55"/>
      <c r="CTI55"/>
      <c r="CTJ55"/>
      <c r="CTK55"/>
      <c r="CTL55"/>
      <c r="CTM55"/>
      <c r="CTN55"/>
      <c r="CTO55"/>
      <c r="CTP55"/>
      <c r="CTQ55"/>
      <c r="CTR55"/>
      <c r="CTS55"/>
      <c r="CTT55"/>
      <c r="CTU55"/>
      <c r="CTV55"/>
      <c r="CTW55"/>
      <c r="CTX55"/>
      <c r="CTY55"/>
      <c r="CTZ55"/>
      <c r="CUA55"/>
      <c r="CUB55"/>
      <c r="CUC55"/>
      <c r="CUD55"/>
      <c r="CUE55"/>
      <c r="CUF55"/>
      <c r="CUG55"/>
      <c r="CUH55"/>
      <c r="CUI55"/>
      <c r="CUJ55"/>
      <c r="CUK55"/>
      <c r="CUL55"/>
      <c r="CUM55"/>
      <c r="CUN55"/>
      <c r="CUO55"/>
      <c r="CUP55"/>
      <c r="CUQ55"/>
      <c r="CUR55"/>
      <c r="CUS55"/>
      <c r="CUT55"/>
      <c r="CUU55"/>
      <c r="CUV55"/>
      <c r="CUW55"/>
      <c r="CUX55"/>
      <c r="CUY55"/>
      <c r="CUZ55"/>
      <c r="CVA55"/>
      <c r="CVB55"/>
      <c r="CVC55"/>
      <c r="CVD55"/>
      <c r="CVE55"/>
      <c r="CVF55"/>
      <c r="CVG55"/>
      <c r="CVH55"/>
      <c r="CVI55"/>
      <c r="CVJ55"/>
      <c r="CVK55"/>
      <c r="CVL55"/>
      <c r="CVM55"/>
      <c r="CVN55"/>
      <c r="CVO55"/>
      <c r="CVP55"/>
      <c r="CVQ55"/>
      <c r="CVR55"/>
      <c r="CVS55"/>
      <c r="CVT55"/>
      <c r="CVU55"/>
      <c r="CVV55"/>
      <c r="CVW55"/>
      <c r="CVX55"/>
      <c r="CVY55"/>
      <c r="CVZ55"/>
      <c r="CWA55"/>
      <c r="CWB55"/>
      <c r="CWC55"/>
      <c r="CWD55"/>
      <c r="CWE55"/>
      <c r="CWF55"/>
      <c r="CWG55"/>
      <c r="CWH55"/>
      <c r="CWI55"/>
      <c r="CWJ55"/>
      <c r="CWK55"/>
      <c r="CWL55"/>
      <c r="CWM55"/>
      <c r="CWN55"/>
      <c r="CWO55"/>
      <c r="CWP55"/>
      <c r="CWQ55"/>
      <c r="CWR55"/>
      <c r="CWS55"/>
      <c r="CWT55"/>
      <c r="CWU55"/>
      <c r="CWV55"/>
      <c r="CWW55"/>
      <c r="CWX55"/>
      <c r="CWY55"/>
      <c r="CWZ55"/>
      <c r="CXA55"/>
      <c r="CXB55"/>
      <c r="CXC55"/>
      <c r="CXD55"/>
      <c r="CXE55"/>
      <c r="CXF55"/>
      <c r="CXG55"/>
      <c r="CXH55"/>
      <c r="CXI55"/>
      <c r="CXJ55"/>
      <c r="CXK55"/>
      <c r="CXL55"/>
      <c r="CXM55"/>
      <c r="CXN55"/>
      <c r="CXO55"/>
      <c r="CXP55"/>
      <c r="CXQ55"/>
      <c r="CXR55"/>
      <c r="CXS55"/>
      <c r="CXT55"/>
      <c r="CXU55"/>
      <c r="CXV55"/>
      <c r="CXW55"/>
      <c r="CXX55"/>
      <c r="CXY55"/>
      <c r="CXZ55"/>
      <c r="CYA55"/>
      <c r="CYB55"/>
      <c r="CYC55"/>
      <c r="CYD55"/>
      <c r="CYE55"/>
      <c r="CYF55"/>
      <c r="CYG55"/>
      <c r="CYH55"/>
      <c r="CYI55"/>
      <c r="CYJ55"/>
      <c r="CYK55"/>
      <c r="CYL55"/>
      <c r="CYM55"/>
      <c r="CYN55"/>
      <c r="CYO55"/>
      <c r="CYP55"/>
      <c r="CYQ55"/>
      <c r="CYR55"/>
      <c r="CYS55"/>
      <c r="CYT55"/>
      <c r="CYU55"/>
      <c r="CYV55"/>
      <c r="CYW55"/>
      <c r="CYX55"/>
      <c r="CYY55"/>
      <c r="CYZ55"/>
      <c r="CZA55"/>
      <c r="CZB55"/>
      <c r="CZC55"/>
      <c r="CZD55"/>
      <c r="CZE55"/>
      <c r="CZF55"/>
      <c r="CZG55"/>
      <c r="CZH55"/>
      <c r="CZI55"/>
      <c r="CZJ55"/>
      <c r="CZK55"/>
      <c r="CZL55"/>
      <c r="CZM55"/>
      <c r="CZN55"/>
      <c r="CZO55"/>
      <c r="CZP55"/>
      <c r="CZQ55"/>
      <c r="CZR55"/>
      <c r="CZS55"/>
      <c r="CZT55"/>
      <c r="CZU55"/>
      <c r="CZV55"/>
      <c r="CZW55"/>
      <c r="CZX55"/>
      <c r="CZY55"/>
      <c r="CZZ55"/>
      <c r="DAA55"/>
      <c r="DAB55"/>
      <c r="DAC55"/>
      <c r="DAD55"/>
      <c r="DAE55"/>
      <c r="DAF55"/>
      <c r="DAG55"/>
      <c r="DAH55"/>
      <c r="DAI55"/>
      <c r="DAJ55"/>
      <c r="DAK55"/>
      <c r="DAL55"/>
      <c r="DAM55"/>
      <c r="DAN55"/>
      <c r="DAO55"/>
      <c r="DAP55"/>
      <c r="DAQ55"/>
      <c r="DAR55"/>
      <c r="DAS55"/>
      <c r="DAT55"/>
      <c r="DAU55"/>
      <c r="DAV55"/>
      <c r="DAW55"/>
      <c r="DAX55"/>
      <c r="DAY55"/>
      <c r="DAZ55"/>
      <c r="DBA55"/>
      <c r="DBB55"/>
      <c r="DBC55"/>
      <c r="DBD55"/>
      <c r="DBE55"/>
      <c r="DBF55"/>
      <c r="DBG55"/>
      <c r="DBH55"/>
      <c r="DBI55"/>
      <c r="DBJ55"/>
      <c r="DBK55"/>
      <c r="DBL55"/>
      <c r="DBM55"/>
      <c r="DBN55"/>
      <c r="DBO55"/>
      <c r="DBP55"/>
      <c r="DBQ55"/>
      <c r="DBR55"/>
      <c r="DBS55"/>
      <c r="DBT55"/>
      <c r="DBU55"/>
      <c r="DBV55"/>
      <c r="DBW55"/>
      <c r="DBX55"/>
      <c r="DBY55"/>
      <c r="DBZ55"/>
      <c r="DCA55"/>
      <c r="DCB55"/>
      <c r="DCC55"/>
      <c r="DCD55"/>
      <c r="DCE55"/>
      <c r="DCF55"/>
      <c r="DCG55"/>
      <c r="DCH55"/>
      <c r="DCI55"/>
      <c r="DCJ55"/>
      <c r="DCK55"/>
      <c r="DCL55"/>
      <c r="DCM55"/>
      <c r="DCN55"/>
      <c r="DCO55"/>
      <c r="DCP55"/>
      <c r="DCQ55"/>
      <c r="DCR55"/>
      <c r="DCS55"/>
      <c r="DCT55"/>
      <c r="DCU55"/>
      <c r="DCV55"/>
      <c r="DCW55"/>
      <c r="DCX55"/>
      <c r="DCY55"/>
      <c r="DCZ55"/>
      <c r="DDA55"/>
      <c r="DDB55"/>
      <c r="DDC55"/>
      <c r="DDD55"/>
      <c r="DDE55"/>
      <c r="DDF55"/>
      <c r="DDG55"/>
      <c r="DDH55"/>
      <c r="DDI55"/>
      <c r="DDJ55"/>
      <c r="DDK55"/>
      <c r="DDL55"/>
      <c r="DDM55"/>
      <c r="DDN55"/>
      <c r="DDO55"/>
      <c r="DDP55"/>
      <c r="DDQ55"/>
      <c r="DDR55"/>
      <c r="DDS55"/>
      <c r="DDT55"/>
      <c r="DDU55"/>
      <c r="DDV55"/>
      <c r="DDW55"/>
      <c r="DDX55"/>
      <c r="DDY55"/>
      <c r="DDZ55"/>
      <c r="DEA55"/>
      <c r="DEB55"/>
      <c r="DEC55"/>
      <c r="DED55"/>
      <c r="DEE55"/>
      <c r="DEF55"/>
      <c r="DEG55"/>
      <c r="DEH55"/>
      <c r="DEI55"/>
      <c r="DEJ55"/>
      <c r="DEK55"/>
      <c r="DEL55"/>
      <c r="DEM55"/>
      <c r="DEN55"/>
      <c r="DEO55"/>
      <c r="DEP55"/>
      <c r="DEQ55"/>
      <c r="DER55"/>
      <c r="DES55"/>
      <c r="DET55"/>
      <c r="DEU55"/>
      <c r="DEV55"/>
      <c r="DEW55"/>
      <c r="DEX55"/>
      <c r="DEY55"/>
      <c r="DEZ55"/>
      <c r="DFA55"/>
      <c r="DFB55"/>
      <c r="DFC55"/>
      <c r="DFD55"/>
      <c r="DFE55"/>
      <c r="DFF55"/>
      <c r="DFG55"/>
      <c r="DFH55"/>
      <c r="DFI55"/>
      <c r="DFJ55"/>
      <c r="DFK55"/>
      <c r="DFL55"/>
      <c r="DFM55"/>
      <c r="DFN55"/>
      <c r="DFO55"/>
      <c r="DFP55"/>
      <c r="DFQ55"/>
      <c r="DFR55"/>
      <c r="DFS55"/>
      <c r="DFT55"/>
      <c r="DFU55"/>
      <c r="DFV55"/>
      <c r="DFW55"/>
      <c r="DFX55"/>
      <c r="DFY55"/>
      <c r="DFZ55"/>
      <c r="DGA55"/>
      <c r="DGB55"/>
      <c r="DGC55"/>
      <c r="DGD55"/>
      <c r="DGE55"/>
      <c r="DGF55"/>
      <c r="DGG55"/>
      <c r="DGH55"/>
      <c r="DGI55"/>
      <c r="DGJ55"/>
      <c r="DGK55"/>
      <c r="DGL55"/>
      <c r="DGM55"/>
      <c r="DGN55"/>
      <c r="DGO55"/>
      <c r="DGP55"/>
      <c r="DGQ55"/>
      <c r="DGR55"/>
      <c r="DGS55"/>
      <c r="DGT55"/>
      <c r="DGU55"/>
      <c r="DGV55"/>
      <c r="DGW55"/>
      <c r="DGX55"/>
      <c r="DGY55"/>
      <c r="DGZ55"/>
      <c r="DHA55"/>
      <c r="DHB55"/>
      <c r="DHC55"/>
      <c r="DHD55"/>
      <c r="DHE55"/>
      <c r="DHF55"/>
      <c r="DHG55"/>
      <c r="DHH55"/>
      <c r="DHI55"/>
      <c r="DHJ55"/>
      <c r="DHK55"/>
      <c r="DHL55"/>
      <c r="DHM55"/>
      <c r="DHN55"/>
      <c r="DHO55"/>
      <c r="DHP55"/>
      <c r="DHQ55"/>
      <c r="DHR55"/>
      <c r="DHS55"/>
      <c r="DHT55"/>
      <c r="DHU55"/>
      <c r="DHV55"/>
      <c r="DHW55"/>
      <c r="DHX55"/>
      <c r="DHY55"/>
      <c r="DHZ55"/>
      <c r="DIA55"/>
      <c r="DIB55"/>
      <c r="DIC55"/>
      <c r="DID55"/>
      <c r="DIE55"/>
      <c r="DIF55"/>
      <c r="DIG55"/>
      <c r="DIH55"/>
      <c r="DII55"/>
      <c r="DIJ55"/>
      <c r="DIK55"/>
      <c r="DIL55"/>
      <c r="DIM55"/>
      <c r="DIN55"/>
      <c r="DIO55"/>
      <c r="DIP55"/>
      <c r="DIQ55"/>
      <c r="DIR55"/>
      <c r="DIS55"/>
      <c r="DIT55"/>
      <c r="DIU55"/>
      <c r="DIV55"/>
      <c r="DIW55"/>
      <c r="DIX55"/>
      <c r="DIY55"/>
      <c r="DIZ55"/>
      <c r="DJA55"/>
      <c r="DJB55"/>
      <c r="DJC55"/>
      <c r="DJD55"/>
      <c r="DJE55"/>
      <c r="DJF55"/>
      <c r="DJG55"/>
      <c r="DJH55"/>
      <c r="DJI55"/>
      <c r="DJJ55"/>
      <c r="DJK55"/>
      <c r="DJL55"/>
      <c r="DJM55"/>
      <c r="DJN55"/>
      <c r="DJO55"/>
      <c r="DJP55"/>
      <c r="DJQ55"/>
      <c r="DJR55"/>
      <c r="DJS55"/>
      <c r="DJT55"/>
      <c r="DJU55"/>
      <c r="DJV55"/>
      <c r="DJW55"/>
      <c r="DJX55"/>
      <c r="DJY55"/>
      <c r="DJZ55"/>
      <c r="DKA55"/>
      <c r="DKB55"/>
      <c r="DKC55"/>
      <c r="DKD55"/>
      <c r="DKE55"/>
      <c r="DKF55"/>
      <c r="DKG55"/>
      <c r="DKH55"/>
      <c r="DKI55"/>
      <c r="DKJ55"/>
      <c r="DKK55"/>
      <c r="DKL55"/>
      <c r="DKM55"/>
      <c r="DKN55"/>
      <c r="DKO55"/>
      <c r="DKP55"/>
      <c r="DKQ55"/>
      <c r="DKR55"/>
      <c r="DKS55"/>
      <c r="DKT55"/>
      <c r="DKU55"/>
      <c r="DKV55"/>
      <c r="DKW55"/>
      <c r="DKX55"/>
      <c r="DKY55"/>
      <c r="DKZ55"/>
      <c r="DLA55"/>
      <c r="DLB55"/>
      <c r="DLC55"/>
      <c r="DLD55"/>
      <c r="DLE55"/>
      <c r="DLF55"/>
      <c r="DLG55"/>
      <c r="DLH55"/>
      <c r="DLI55"/>
      <c r="DLJ55"/>
      <c r="DLK55"/>
      <c r="DLL55"/>
      <c r="DLM55"/>
      <c r="DLN55"/>
      <c r="DLO55"/>
      <c r="DLP55"/>
      <c r="DLQ55"/>
      <c r="DLR55"/>
      <c r="DLS55"/>
      <c r="DLT55"/>
      <c r="DLU55"/>
      <c r="DLV55"/>
      <c r="DLW55"/>
      <c r="DLX55"/>
      <c r="DLY55"/>
      <c r="DLZ55"/>
      <c r="DMA55"/>
      <c r="DMB55"/>
      <c r="DMC55"/>
      <c r="DMD55"/>
      <c r="DME55"/>
      <c r="DMF55"/>
      <c r="DMG55"/>
      <c r="DMH55"/>
      <c r="DMI55"/>
      <c r="DMJ55"/>
      <c r="DMK55"/>
      <c r="DML55"/>
      <c r="DMM55"/>
      <c r="DMN55"/>
      <c r="DMO55"/>
      <c r="DMP55"/>
      <c r="DMQ55"/>
      <c r="DMR55"/>
      <c r="DMS55"/>
      <c r="DMT55"/>
      <c r="DMU55"/>
      <c r="DMV55"/>
      <c r="DMW55"/>
      <c r="DMX55"/>
      <c r="DMY55"/>
      <c r="DMZ55"/>
      <c r="DNA55"/>
      <c r="DNB55"/>
      <c r="DNC55"/>
      <c r="DND55"/>
      <c r="DNE55"/>
      <c r="DNF55"/>
      <c r="DNG55"/>
      <c r="DNH55"/>
      <c r="DNI55"/>
      <c r="DNJ55"/>
      <c r="DNK55"/>
      <c r="DNL55"/>
      <c r="DNM55"/>
      <c r="DNN55"/>
      <c r="DNO55"/>
      <c r="DNP55"/>
      <c r="DNQ55"/>
      <c r="DNR55"/>
      <c r="DNS55"/>
      <c r="DNT55"/>
      <c r="DNU55"/>
      <c r="DNV55"/>
      <c r="DNW55"/>
      <c r="DNX55"/>
      <c r="DNY55"/>
      <c r="DNZ55"/>
      <c r="DOA55"/>
      <c r="DOB55"/>
      <c r="DOC55"/>
      <c r="DOD55"/>
      <c r="DOE55"/>
      <c r="DOF55"/>
      <c r="DOG55"/>
      <c r="DOH55"/>
      <c r="DOI55"/>
      <c r="DOJ55"/>
      <c r="DOK55"/>
      <c r="DOL55"/>
      <c r="DOM55"/>
      <c r="DON55"/>
      <c r="DOO55"/>
      <c r="DOP55"/>
      <c r="DOQ55"/>
      <c r="DOR55"/>
      <c r="DOS55"/>
      <c r="DOT55"/>
      <c r="DOU55"/>
      <c r="DOV55"/>
      <c r="DOW55"/>
      <c r="DOX55"/>
      <c r="DOY55"/>
      <c r="DOZ55"/>
      <c r="DPA55"/>
      <c r="DPB55"/>
      <c r="DPC55"/>
      <c r="DPD55"/>
      <c r="DPE55"/>
      <c r="DPF55"/>
      <c r="DPG55"/>
      <c r="DPH55"/>
      <c r="DPI55"/>
      <c r="DPJ55"/>
      <c r="DPK55"/>
      <c r="DPL55"/>
      <c r="DPM55"/>
      <c r="DPN55"/>
      <c r="DPO55"/>
      <c r="DPP55"/>
      <c r="DPQ55"/>
      <c r="DPR55"/>
      <c r="DPS55"/>
      <c r="DPT55"/>
      <c r="DPU55"/>
      <c r="DPV55"/>
      <c r="DPW55"/>
      <c r="DPX55"/>
      <c r="DPY55"/>
      <c r="DPZ55"/>
      <c r="DQA55"/>
      <c r="DQB55"/>
      <c r="DQC55"/>
      <c r="DQD55"/>
      <c r="DQE55"/>
      <c r="DQF55"/>
      <c r="DQG55"/>
      <c r="DQH55"/>
      <c r="DQI55"/>
      <c r="DQJ55"/>
      <c r="DQK55"/>
      <c r="DQL55"/>
      <c r="DQM55"/>
      <c r="DQN55"/>
      <c r="DQO55"/>
      <c r="DQP55"/>
      <c r="DQQ55"/>
      <c r="DQR55"/>
      <c r="DQS55"/>
      <c r="DQT55"/>
      <c r="DQU55"/>
      <c r="DQV55"/>
      <c r="DQW55"/>
      <c r="DQX55"/>
      <c r="DQY55"/>
      <c r="DQZ55"/>
      <c r="DRA55"/>
      <c r="DRB55"/>
      <c r="DRC55"/>
      <c r="DRD55"/>
      <c r="DRE55"/>
      <c r="DRF55"/>
      <c r="DRG55"/>
      <c r="DRH55"/>
      <c r="DRI55"/>
      <c r="DRJ55"/>
      <c r="DRK55"/>
      <c r="DRL55"/>
      <c r="DRM55"/>
      <c r="DRN55"/>
      <c r="DRO55"/>
      <c r="DRP55"/>
      <c r="DRQ55"/>
      <c r="DRR55"/>
      <c r="DRS55"/>
      <c r="DRT55"/>
      <c r="DRU55"/>
      <c r="DRV55"/>
      <c r="DRW55"/>
      <c r="DRX55"/>
      <c r="DRY55"/>
      <c r="DRZ55"/>
      <c r="DSA55"/>
      <c r="DSB55"/>
      <c r="DSC55"/>
      <c r="DSD55"/>
      <c r="DSE55"/>
      <c r="DSF55"/>
      <c r="DSG55"/>
      <c r="DSH55"/>
      <c r="DSI55"/>
      <c r="DSJ55"/>
      <c r="DSK55"/>
      <c r="DSL55"/>
      <c r="DSM55"/>
      <c r="DSN55"/>
      <c r="DSO55"/>
      <c r="DSP55"/>
      <c r="DSQ55"/>
      <c r="DSR55"/>
      <c r="DSS55"/>
      <c r="DST55"/>
      <c r="DSU55"/>
      <c r="DSV55"/>
      <c r="DSW55"/>
      <c r="DSX55"/>
      <c r="DSY55"/>
      <c r="DSZ55"/>
      <c r="DTA55"/>
      <c r="DTB55"/>
      <c r="DTC55"/>
      <c r="DTD55"/>
      <c r="DTE55"/>
      <c r="DTF55"/>
      <c r="DTG55"/>
      <c r="DTH55"/>
      <c r="DTI55"/>
      <c r="DTJ55"/>
      <c r="DTK55"/>
      <c r="DTL55"/>
      <c r="DTM55"/>
      <c r="DTN55"/>
      <c r="DTO55"/>
      <c r="DTP55"/>
      <c r="DTQ55"/>
      <c r="DTR55"/>
      <c r="DTS55"/>
      <c r="DTT55"/>
      <c r="DTU55"/>
      <c r="DTV55"/>
      <c r="DTW55"/>
      <c r="DTX55"/>
      <c r="DTY55"/>
      <c r="DTZ55"/>
      <c r="DUA55"/>
      <c r="DUB55"/>
      <c r="DUC55"/>
      <c r="DUD55"/>
      <c r="DUE55"/>
      <c r="DUF55"/>
      <c r="DUG55"/>
      <c r="DUH55"/>
      <c r="DUI55"/>
      <c r="DUJ55"/>
      <c r="DUK55"/>
      <c r="DUL55"/>
      <c r="DUM55"/>
      <c r="DUN55"/>
      <c r="DUO55"/>
      <c r="DUP55"/>
      <c r="DUQ55"/>
      <c r="DUR55"/>
      <c r="DUS55"/>
      <c r="DUT55"/>
      <c r="DUU55"/>
      <c r="DUV55"/>
      <c r="DUW55"/>
      <c r="DUX55"/>
      <c r="DUY55"/>
      <c r="DUZ55"/>
      <c r="DVA55"/>
      <c r="DVB55"/>
      <c r="DVC55"/>
      <c r="DVD55"/>
      <c r="DVE55"/>
      <c r="DVF55"/>
      <c r="DVG55"/>
      <c r="DVH55"/>
      <c r="DVI55"/>
      <c r="DVJ55"/>
      <c r="DVK55"/>
      <c r="DVL55"/>
      <c r="DVM55"/>
      <c r="DVN55"/>
      <c r="DVO55"/>
      <c r="DVP55"/>
      <c r="DVQ55"/>
      <c r="DVR55"/>
      <c r="DVS55"/>
      <c r="DVT55"/>
      <c r="DVU55"/>
      <c r="DVV55"/>
      <c r="DVW55"/>
      <c r="DVX55"/>
      <c r="DVY55"/>
      <c r="DVZ55"/>
      <c r="DWA55"/>
      <c r="DWB55"/>
      <c r="DWC55"/>
      <c r="DWD55"/>
      <c r="DWE55"/>
      <c r="DWF55"/>
      <c r="DWG55"/>
      <c r="DWH55"/>
      <c r="DWI55"/>
      <c r="DWJ55"/>
      <c r="DWK55"/>
      <c r="DWL55"/>
      <c r="DWM55"/>
      <c r="DWN55"/>
      <c r="DWO55"/>
      <c r="DWP55"/>
      <c r="DWQ55"/>
      <c r="DWR55"/>
      <c r="DWS55"/>
      <c r="DWT55"/>
      <c r="DWU55"/>
      <c r="DWV55"/>
      <c r="DWW55"/>
      <c r="DWX55"/>
      <c r="DWY55"/>
      <c r="DWZ55"/>
      <c r="DXA55"/>
      <c r="DXB55"/>
      <c r="DXC55"/>
      <c r="DXD55"/>
      <c r="DXE55"/>
      <c r="DXF55"/>
      <c r="DXG55"/>
      <c r="DXH55"/>
      <c r="DXI55"/>
      <c r="DXJ55"/>
      <c r="DXK55"/>
      <c r="DXL55"/>
      <c r="DXM55"/>
      <c r="DXN55"/>
      <c r="DXO55"/>
      <c r="DXP55"/>
      <c r="DXQ55"/>
      <c r="DXR55"/>
      <c r="DXS55"/>
      <c r="DXT55"/>
      <c r="DXU55"/>
      <c r="DXV55"/>
      <c r="DXW55"/>
      <c r="DXX55"/>
      <c r="DXY55"/>
      <c r="DXZ55"/>
      <c r="DYA55"/>
      <c r="DYB55"/>
      <c r="DYC55"/>
      <c r="DYD55"/>
      <c r="DYE55"/>
      <c r="DYF55"/>
      <c r="DYG55"/>
      <c r="DYH55"/>
      <c r="DYI55"/>
      <c r="DYJ55"/>
      <c r="DYK55"/>
      <c r="DYL55"/>
      <c r="DYM55"/>
      <c r="DYN55"/>
      <c r="DYO55"/>
      <c r="DYP55"/>
      <c r="DYQ55"/>
      <c r="DYR55"/>
      <c r="DYS55"/>
      <c r="DYT55"/>
      <c r="DYU55"/>
      <c r="DYV55"/>
      <c r="DYW55"/>
      <c r="DYX55"/>
      <c r="DYY55"/>
      <c r="DYZ55"/>
      <c r="DZA55"/>
      <c r="DZB55"/>
      <c r="DZC55"/>
      <c r="DZD55"/>
      <c r="DZE55"/>
      <c r="DZF55"/>
      <c r="DZG55"/>
      <c r="DZH55"/>
      <c r="DZI55"/>
      <c r="DZJ55"/>
      <c r="DZK55"/>
      <c r="DZL55"/>
      <c r="DZM55"/>
      <c r="DZN55"/>
      <c r="DZO55"/>
      <c r="DZP55"/>
      <c r="DZQ55"/>
      <c r="DZR55"/>
      <c r="DZS55"/>
      <c r="DZT55"/>
      <c r="DZU55"/>
      <c r="DZV55"/>
      <c r="DZW55"/>
      <c r="DZX55"/>
      <c r="DZY55"/>
      <c r="DZZ55"/>
      <c r="EAA55"/>
      <c r="EAB55"/>
      <c r="EAC55"/>
      <c r="EAD55"/>
      <c r="EAE55"/>
      <c r="EAF55"/>
      <c r="EAG55"/>
      <c r="EAH55"/>
      <c r="EAI55"/>
      <c r="EAJ55"/>
      <c r="EAK55"/>
      <c r="EAL55"/>
      <c r="EAM55"/>
      <c r="EAN55"/>
      <c r="EAO55"/>
      <c r="EAP55"/>
      <c r="EAQ55"/>
      <c r="EAR55"/>
      <c r="EAS55"/>
      <c r="EAT55"/>
      <c r="EAU55"/>
      <c r="EAV55"/>
      <c r="EAW55"/>
      <c r="EAX55"/>
      <c r="EAY55"/>
      <c r="EAZ55"/>
      <c r="EBA55"/>
      <c r="EBB55"/>
      <c r="EBC55"/>
      <c r="EBD55"/>
      <c r="EBE55"/>
      <c r="EBF55"/>
      <c r="EBG55"/>
      <c r="EBH55"/>
      <c r="EBI55"/>
      <c r="EBJ55"/>
      <c r="EBK55"/>
      <c r="EBL55"/>
      <c r="EBM55"/>
      <c r="EBN55"/>
      <c r="EBO55"/>
      <c r="EBP55"/>
      <c r="EBQ55"/>
      <c r="EBR55"/>
      <c r="EBS55"/>
      <c r="EBT55"/>
      <c r="EBU55"/>
      <c r="EBV55"/>
      <c r="EBW55"/>
      <c r="EBX55"/>
      <c r="EBY55"/>
      <c r="EBZ55"/>
      <c r="ECA55"/>
      <c r="ECB55"/>
      <c r="ECC55"/>
      <c r="ECD55"/>
      <c r="ECE55"/>
      <c r="ECF55"/>
      <c r="ECG55"/>
      <c r="ECH55"/>
      <c r="ECI55"/>
      <c r="ECJ55"/>
      <c r="ECK55"/>
      <c r="ECL55"/>
      <c r="ECM55"/>
      <c r="ECN55"/>
      <c r="ECO55"/>
      <c r="ECP55"/>
      <c r="ECQ55"/>
      <c r="ECR55"/>
      <c r="ECS55"/>
      <c r="ECT55"/>
      <c r="ECU55"/>
      <c r="ECV55"/>
      <c r="ECW55"/>
      <c r="ECX55"/>
      <c r="ECY55"/>
      <c r="ECZ55"/>
      <c r="EDA55"/>
      <c r="EDB55"/>
      <c r="EDC55"/>
      <c r="EDD55"/>
      <c r="EDE55"/>
      <c r="EDF55"/>
      <c r="EDG55"/>
      <c r="EDH55"/>
      <c r="EDI55"/>
      <c r="EDJ55"/>
      <c r="EDK55"/>
      <c r="EDL55"/>
      <c r="EDM55"/>
      <c r="EDN55"/>
      <c r="EDO55"/>
      <c r="EDP55"/>
      <c r="EDQ55"/>
      <c r="EDR55"/>
      <c r="EDS55"/>
      <c r="EDT55"/>
      <c r="EDU55"/>
      <c r="EDV55"/>
      <c r="EDW55"/>
      <c r="EDX55"/>
      <c r="EDY55"/>
      <c r="EDZ55"/>
      <c r="EEA55"/>
      <c r="EEB55"/>
      <c r="EEC55"/>
      <c r="EED55"/>
      <c r="EEE55"/>
      <c r="EEF55"/>
      <c r="EEG55"/>
      <c r="EEH55"/>
      <c r="EEI55"/>
      <c r="EEJ55"/>
      <c r="EEK55"/>
      <c r="EEL55"/>
      <c r="EEM55"/>
      <c r="EEN55"/>
      <c r="EEO55"/>
      <c r="EEP55"/>
      <c r="EEQ55"/>
      <c r="EER55"/>
      <c r="EES55"/>
      <c r="EET55"/>
      <c r="EEU55"/>
      <c r="EEV55"/>
      <c r="EEW55"/>
      <c r="EEX55"/>
      <c r="EEY55"/>
      <c r="EEZ55"/>
      <c r="EFA55"/>
      <c r="EFB55"/>
      <c r="EFC55"/>
      <c r="EFD55"/>
      <c r="EFE55"/>
      <c r="EFF55"/>
      <c r="EFG55"/>
      <c r="EFH55"/>
      <c r="EFI55"/>
      <c r="EFJ55"/>
      <c r="EFK55"/>
      <c r="EFL55"/>
      <c r="EFM55"/>
      <c r="EFN55"/>
      <c r="EFO55"/>
      <c r="EFP55"/>
      <c r="EFQ55"/>
      <c r="EFR55"/>
      <c r="EFS55"/>
      <c r="EFT55"/>
      <c r="EFU55"/>
      <c r="EFV55"/>
      <c r="EFW55"/>
      <c r="EFX55"/>
      <c r="EFY55"/>
      <c r="EFZ55"/>
      <c r="EGA55"/>
      <c r="EGB55"/>
      <c r="EGC55"/>
      <c r="EGD55"/>
      <c r="EGE55"/>
      <c r="EGF55"/>
      <c r="EGG55"/>
      <c r="EGH55"/>
      <c r="EGI55"/>
      <c r="EGJ55"/>
      <c r="EGK55"/>
      <c r="EGL55"/>
      <c r="EGM55"/>
      <c r="EGN55"/>
      <c r="EGO55"/>
      <c r="EGP55"/>
      <c r="EGQ55"/>
      <c r="EGR55"/>
      <c r="EGS55"/>
      <c r="EGT55"/>
      <c r="EGU55"/>
      <c r="EGV55"/>
      <c r="EGW55"/>
      <c r="EGX55"/>
      <c r="EGY55"/>
      <c r="EGZ55"/>
      <c r="EHA55"/>
      <c r="EHB55"/>
      <c r="EHC55"/>
      <c r="EHD55"/>
      <c r="EHE55"/>
      <c r="EHF55"/>
      <c r="EHG55"/>
      <c r="EHH55"/>
      <c r="EHI55"/>
      <c r="EHJ55"/>
      <c r="EHK55"/>
      <c r="EHL55"/>
      <c r="EHM55"/>
      <c r="EHN55"/>
      <c r="EHO55"/>
      <c r="EHP55"/>
      <c r="EHQ55"/>
      <c r="EHR55"/>
      <c r="EHS55"/>
      <c r="EHT55"/>
      <c r="EHU55"/>
      <c r="EHV55"/>
      <c r="EHW55"/>
      <c r="EHX55"/>
      <c r="EHY55"/>
      <c r="EHZ55"/>
      <c r="EIA55"/>
      <c r="EIB55"/>
      <c r="EIC55"/>
      <c r="EID55"/>
      <c r="EIE55"/>
      <c r="EIF55"/>
      <c r="EIG55"/>
      <c r="EIH55"/>
      <c r="EII55"/>
      <c r="EIJ55"/>
      <c r="EIK55"/>
      <c r="EIL55"/>
      <c r="EIM55"/>
      <c r="EIN55"/>
      <c r="EIO55"/>
      <c r="EIP55"/>
      <c r="EIQ55"/>
      <c r="EIR55"/>
      <c r="EIS55"/>
      <c r="EIT55"/>
      <c r="EIU55"/>
      <c r="EIV55"/>
      <c r="EIW55"/>
      <c r="EIX55"/>
      <c r="EIY55"/>
      <c r="EIZ55"/>
      <c r="EJA55"/>
      <c r="EJB55"/>
      <c r="EJC55"/>
      <c r="EJD55"/>
      <c r="EJE55"/>
      <c r="EJF55"/>
      <c r="EJG55"/>
      <c r="EJH55"/>
      <c r="EJI55"/>
      <c r="EJJ55"/>
      <c r="EJK55"/>
      <c r="EJL55"/>
      <c r="EJM55"/>
      <c r="EJN55"/>
      <c r="EJO55"/>
      <c r="EJP55"/>
      <c r="EJQ55"/>
      <c r="EJR55"/>
      <c r="EJS55"/>
      <c r="EJT55"/>
      <c r="EJU55"/>
      <c r="EJV55"/>
      <c r="EJW55"/>
      <c r="EJX55"/>
      <c r="EJY55"/>
      <c r="EJZ55"/>
      <c r="EKA55"/>
      <c r="EKB55"/>
      <c r="EKC55"/>
      <c r="EKD55"/>
      <c r="EKE55"/>
      <c r="EKF55"/>
      <c r="EKG55"/>
      <c r="EKH55"/>
      <c r="EKI55"/>
      <c r="EKJ55"/>
      <c r="EKK55"/>
      <c r="EKL55"/>
      <c r="EKM55"/>
      <c r="EKN55"/>
      <c r="EKO55"/>
      <c r="EKP55"/>
      <c r="EKQ55"/>
      <c r="EKR55"/>
      <c r="EKS55"/>
      <c r="EKT55"/>
      <c r="EKU55"/>
      <c r="EKV55"/>
      <c r="EKW55"/>
      <c r="EKX55"/>
      <c r="EKY55"/>
      <c r="EKZ55"/>
      <c r="ELA55"/>
      <c r="ELB55"/>
      <c r="ELC55"/>
      <c r="ELD55"/>
      <c r="ELE55"/>
      <c r="ELF55"/>
      <c r="ELG55"/>
      <c r="ELH55"/>
      <c r="ELI55"/>
      <c r="ELJ55"/>
      <c r="ELK55"/>
      <c r="ELL55"/>
      <c r="ELM55"/>
      <c r="ELN55"/>
      <c r="ELO55"/>
      <c r="ELP55"/>
      <c r="ELQ55"/>
      <c r="ELR55"/>
      <c r="ELS55"/>
      <c r="ELT55"/>
      <c r="ELU55"/>
      <c r="ELV55"/>
      <c r="ELW55"/>
      <c r="ELX55"/>
      <c r="ELY55"/>
      <c r="ELZ55"/>
      <c r="EMA55"/>
      <c r="EMB55"/>
      <c r="EMC55"/>
      <c r="EMD55"/>
      <c r="EME55"/>
      <c r="EMF55"/>
      <c r="EMG55"/>
      <c r="EMH55"/>
      <c r="EMI55"/>
      <c r="EMJ55"/>
      <c r="EMK55"/>
      <c r="EML55"/>
      <c r="EMM55"/>
      <c r="EMN55"/>
      <c r="EMO55"/>
      <c r="EMP55"/>
      <c r="EMQ55"/>
      <c r="EMR55"/>
      <c r="EMS55"/>
      <c r="EMT55"/>
      <c r="EMU55"/>
      <c r="EMV55"/>
      <c r="EMW55"/>
      <c r="EMX55"/>
      <c r="EMY55"/>
      <c r="EMZ55"/>
      <c r="ENA55"/>
      <c r="ENB55"/>
      <c r="ENC55"/>
      <c r="END55"/>
      <c r="ENE55"/>
      <c r="ENF55"/>
      <c r="ENG55"/>
      <c r="ENH55"/>
      <c r="ENI55"/>
      <c r="ENJ55"/>
      <c r="ENK55"/>
      <c r="ENL55"/>
      <c r="ENM55"/>
      <c r="ENN55"/>
      <c r="ENO55"/>
      <c r="ENP55"/>
      <c r="ENQ55"/>
      <c r="ENR55"/>
      <c r="ENS55"/>
      <c r="ENT55"/>
      <c r="ENU55"/>
      <c r="ENV55"/>
      <c r="ENW55"/>
      <c r="ENX55"/>
      <c r="ENY55"/>
      <c r="ENZ55"/>
      <c r="EOA55"/>
      <c r="EOB55"/>
      <c r="EOC55"/>
      <c r="EOD55"/>
      <c r="EOE55"/>
      <c r="EOF55"/>
      <c r="EOG55"/>
      <c r="EOH55"/>
      <c r="EOI55"/>
      <c r="EOJ55"/>
      <c r="EOK55"/>
      <c r="EOL55"/>
      <c r="EOM55"/>
      <c r="EON55"/>
      <c r="EOO55"/>
      <c r="EOP55"/>
      <c r="EOQ55"/>
      <c r="EOR55"/>
      <c r="EOS55"/>
      <c r="EOT55"/>
      <c r="EOU55"/>
      <c r="EOV55"/>
      <c r="EOW55"/>
      <c r="EOX55"/>
      <c r="EOY55"/>
      <c r="EOZ55"/>
      <c r="EPA55"/>
      <c r="EPB55"/>
      <c r="EPC55"/>
      <c r="EPD55"/>
      <c r="EPE55"/>
      <c r="EPF55"/>
      <c r="EPG55"/>
      <c r="EPH55"/>
      <c r="EPI55"/>
      <c r="EPJ55"/>
      <c r="EPK55"/>
      <c r="EPL55"/>
      <c r="EPM55"/>
      <c r="EPN55"/>
      <c r="EPO55"/>
      <c r="EPP55"/>
      <c r="EPQ55"/>
      <c r="EPR55"/>
      <c r="EPS55"/>
      <c r="EPT55"/>
      <c r="EPU55"/>
      <c r="EPV55"/>
      <c r="EPW55"/>
      <c r="EPX55"/>
      <c r="EPY55"/>
      <c r="EPZ55"/>
      <c r="EQA55"/>
      <c r="EQB55"/>
      <c r="EQC55"/>
      <c r="EQD55"/>
      <c r="EQE55"/>
      <c r="EQF55"/>
      <c r="EQG55"/>
      <c r="EQH55"/>
      <c r="EQI55"/>
      <c r="EQJ55"/>
      <c r="EQK55"/>
      <c r="EQL55"/>
      <c r="EQM55"/>
      <c r="EQN55"/>
      <c r="EQO55"/>
      <c r="EQP55"/>
      <c r="EQQ55"/>
      <c r="EQR55"/>
      <c r="EQS55"/>
      <c r="EQT55"/>
      <c r="EQU55"/>
      <c r="EQV55"/>
      <c r="EQW55"/>
      <c r="EQX55"/>
      <c r="EQY55"/>
      <c r="EQZ55"/>
      <c r="ERA55"/>
      <c r="ERB55"/>
      <c r="ERC55"/>
      <c r="ERD55"/>
      <c r="ERE55"/>
      <c r="ERF55"/>
      <c r="ERG55"/>
      <c r="ERH55"/>
      <c r="ERI55"/>
      <c r="ERJ55"/>
      <c r="ERK55"/>
      <c r="ERL55"/>
      <c r="ERM55"/>
      <c r="ERN55"/>
      <c r="ERO55"/>
      <c r="ERP55"/>
      <c r="ERQ55"/>
      <c r="ERR55"/>
      <c r="ERS55"/>
      <c r="ERT55"/>
      <c r="ERU55"/>
      <c r="ERV55"/>
      <c r="ERW55"/>
      <c r="ERX55"/>
      <c r="ERY55"/>
      <c r="ERZ55"/>
      <c r="ESA55"/>
      <c r="ESB55"/>
      <c r="ESC55"/>
      <c r="ESD55"/>
      <c r="ESE55"/>
      <c r="ESF55"/>
      <c r="ESG55"/>
      <c r="ESH55"/>
      <c r="ESI55"/>
      <c r="ESJ55"/>
      <c r="ESK55"/>
      <c r="ESL55"/>
      <c r="ESM55"/>
      <c r="ESN55"/>
      <c r="ESO55"/>
      <c r="ESP55"/>
      <c r="ESQ55"/>
      <c r="ESR55"/>
      <c r="ESS55"/>
      <c r="EST55"/>
      <c r="ESU55"/>
      <c r="ESV55"/>
      <c r="ESW55"/>
      <c r="ESX55"/>
      <c r="ESY55"/>
      <c r="ESZ55"/>
      <c r="ETA55"/>
      <c r="ETB55"/>
      <c r="ETC55"/>
      <c r="ETD55"/>
      <c r="ETE55"/>
      <c r="ETF55"/>
      <c r="ETG55"/>
      <c r="ETH55"/>
      <c r="ETI55"/>
      <c r="ETJ55"/>
      <c r="ETK55"/>
      <c r="ETL55"/>
      <c r="ETM55"/>
      <c r="ETN55"/>
      <c r="ETO55"/>
      <c r="ETP55"/>
      <c r="ETQ55"/>
      <c r="ETR55"/>
      <c r="ETS55"/>
      <c r="ETT55"/>
      <c r="ETU55"/>
      <c r="ETV55"/>
      <c r="ETW55"/>
      <c r="ETX55"/>
      <c r="ETY55"/>
      <c r="ETZ55"/>
      <c r="EUA55"/>
      <c r="EUB55"/>
      <c r="EUC55"/>
      <c r="EUD55"/>
      <c r="EUE55"/>
      <c r="EUF55"/>
      <c r="EUG55"/>
      <c r="EUH55"/>
      <c r="EUI55"/>
      <c r="EUJ55"/>
      <c r="EUK55"/>
      <c r="EUL55"/>
      <c r="EUM55"/>
      <c r="EUN55"/>
      <c r="EUO55"/>
      <c r="EUP55"/>
      <c r="EUQ55"/>
      <c r="EUR55"/>
      <c r="EUS55"/>
      <c r="EUT55"/>
      <c r="EUU55"/>
      <c r="EUV55"/>
      <c r="EUW55"/>
      <c r="EUX55"/>
      <c r="EUY55"/>
      <c r="EUZ55"/>
      <c r="EVA55"/>
      <c r="EVB55"/>
      <c r="EVC55"/>
      <c r="EVD55"/>
      <c r="EVE55"/>
      <c r="EVF55"/>
      <c r="EVG55"/>
      <c r="EVH55"/>
      <c r="EVI55"/>
      <c r="EVJ55"/>
      <c r="EVK55"/>
      <c r="EVL55"/>
      <c r="EVM55"/>
      <c r="EVN55"/>
      <c r="EVO55"/>
      <c r="EVP55"/>
      <c r="EVQ55"/>
      <c r="EVR55"/>
      <c r="EVS55"/>
      <c r="EVT55"/>
      <c r="EVU55"/>
      <c r="EVV55"/>
      <c r="EVW55"/>
      <c r="EVX55"/>
      <c r="EVY55"/>
      <c r="EVZ55"/>
      <c r="EWA55"/>
      <c r="EWB55"/>
      <c r="EWC55"/>
      <c r="EWD55"/>
      <c r="EWE55"/>
      <c r="EWF55"/>
      <c r="EWG55"/>
      <c r="EWH55"/>
      <c r="EWI55"/>
      <c r="EWJ55"/>
      <c r="EWK55"/>
      <c r="EWL55"/>
      <c r="EWM55"/>
      <c r="EWN55"/>
      <c r="EWO55"/>
      <c r="EWP55"/>
      <c r="EWQ55"/>
      <c r="EWR55"/>
      <c r="EWS55"/>
      <c r="EWT55"/>
      <c r="EWU55"/>
      <c r="EWV55"/>
      <c r="EWW55"/>
      <c r="EWX55"/>
      <c r="EWY55"/>
      <c r="EWZ55"/>
      <c r="EXA55"/>
      <c r="EXB55"/>
      <c r="EXC55"/>
      <c r="EXD55"/>
      <c r="EXE55"/>
      <c r="EXF55"/>
      <c r="EXG55"/>
      <c r="EXH55"/>
      <c r="EXI55"/>
      <c r="EXJ55"/>
      <c r="EXK55"/>
      <c r="EXL55"/>
      <c r="EXM55"/>
      <c r="EXN55"/>
      <c r="EXO55"/>
      <c r="EXP55"/>
      <c r="EXQ55"/>
      <c r="EXR55"/>
      <c r="EXS55"/>
      <c r="EXT55"/>
      <c r="EXU55"/>
      <c r="EXV55"/>
      <c r="EXW55"/>
      <c r="EXX55"/>
      <c r="EXY55"/>
      <c r="EXZ55"/>
      <c r="EYA55"/>
      <c r="EYB55"/>
      <c r="EYC55"/>
      <c r="EYD55"/>
      <c r="EYE55"/>
      <c r="EYF55"/>
      <c r="EYG55"/>
      <c r="EYH55"/>
      <c r="EYI55"/>
      <c r="EYJ55"/>
      <c r="EYK55"/>
      <c r="EYL55"/>
      <c r="EYM55"/>
      <c r="EYN55"/>
      <c r="EYO55"/>
      <c r="EYP55"/>
      <c r="EYQ55"/>
      <c r="EYR55"/>
      <c r="EYS55"/>
      <c r="EYT55"/>
      <c r="EYU55"/>
      <c r="EYV55"/>
      <c r="EYW55"/>
      <c r="EYX55"/>
      <c r="EYY55"/>
      <c r="EYZ55"/>
      <c r="EZA55"/>
      <c r="EZB55"/>
      <c r="EZC55"/>
      <c r="EZD55"/>
      <c r="EZE55"/>
      <c r="EZF55"/>
      <c r="EZG55"/>
      <c r="EZH55"/>
      <c r="EZI55"/>
      <c r="EZJ55"/>
      <c r="EZK55"/>
      <c r="EZL55"/>
      <c r="EZM55"/>
      <c r="EZN55"/>
      <c r="EZO55"/>
      <c r="EZP55"/>
      <c r="EZQ55"/>
      <c r="EZR55"/>
      <c r="EZS55"/>
      <c r="EZT55"/>
      <c r="EZU55"/>
      <c r="EZV55"/>
      <c r="EZW55"/>
      <c r="EZX55"/>
      <c r="EZY55"/>
      <c r="EZZ55"/>
      <c r="FAA55"/>
      <c r="FAB55"/>
      <c r="FAC55"/>
      <c r="FAD55"/>
      <c r="FAE55"/>
      <c r="FAF55"/>
      <c r="FAG55"/>
      <c r="FAH55"/>
      <c r="FAI55"/>
      <c r="FAJ55"/>
      <c r="FAK55"/>
      <c r="FAL55"/>
      <c r="FAM55"/>
      <c r="FAN55"/>
      <c r="FAO55"/>
      <c r="FAP55"/>
      <c r="FAQ55"/>
      <c r="FAR55"/>
      <c r="FAS55"/>
      <c r="FAT55"/>
      <c r="FAU55"/>
      <c r="FAV55"/>
      <c r="FAW55"/>
      <c r="FAX55"/>
      <c r="FAY55"/>
      <c r="FAZ55"/>
      <c r="FBA55"/>
      <c r="FBB55"/>
      <c r="FBC55"/>
      <c r="FBD55"/>
      <c r="FBE55"/>
      <c r="FBF55"/>
      <c r="FBG55"/>
      <c r="FBH55"/>
      <c r="FBI55"/>
      <c r="FBJ55"/>
      <c r="FBK55"/>
      <c r="FBL55"/>
      <c r="FBM55"/>
      <c r="FBN55"/>
      <c r="FBO55"/>
      <c r="FBP55"/>
      <c r="FBQ55"/>
      <c r="FBR55"/>
      <c r="FBS55"/>
      <c r="FBT55"/>
      <c r="FBU55"/>
      <c r="FBV55"/>
      <c r="FBW55"/>
      <c r="FBX55"/>
      <c r="FBY55"/>
      <c r="FBZ55"/>
      <c r="FCA55"/>
      <c r="FCB55"/>
      <c r="FCC55"/>
      <c r="FCD55"/>
      <c r="FCE55"/>
      <c r="FCF55"/>
      <c r="FCG55"/>
      <c r="FCH55"/>
      <c r="FCI55"/>
      <c r="FCJ55"/>
      <c r="FCK55"/>
      <c r="FCL55"/>
      <c r="FCM55"/>
      <c r="FCN55"/>
      <c r="FCO55"/>
      <c r="FCP55"/>
      <c r="FCQ55"/>
      <c r="FCR55"/>
      <c r="FCS55"/>
      <c r="FCT55"/>
      <c r="FCU55"/>
      <c r="FCV55"/>
      <c r="FCW55"/>
      <c r="FCX55"/>
      <c r="FCY55"/>
      <c r="FCZ55"/>
      <c r="FDA55"/>
      <c r="FDB55"/>
      <c r="FDC55"/>
      <c r="FDD55"/>
      <c r="FDE55"/>
      <c r="FDF55"/>
      <c r="FDG55"/>
      <c r="FDH55"/>
      <c r="FDI55"/>
      <c r="FDJ55"/>
      <c r="FDK55"/>
      <c r="FDL55"/>
      <c r="FDM55"/>
      <c r="FDN55"/>
      <c r="FDO55"/>
      <c r="FDP55"/>
      <c r="FDQ55"/>
      <c r="FDR55"/>
      <c r="FDS55"/>
      <c r="FDT55"/>
      <c r="FDU55"/>
      <c r="FDV55"/>
      <c r="FDW55"/>
      <c r="FDX55"/>
      <c r="FDY55"/>
      <c r="FDZ55"/>
      <c r="FEA55"/>
      <c r="FEB55"/>
      <c r="FEC55"/>
      <c r="FED55"/>
      <c r="FEE55"/>
      <c r="FEF55"/>
      <c r="FEG55"/>
      <c r="FEH55"/>
      <c r="FEI55"/>
      <c r="FEJ55"/>
      <c r="FEK55"/>
      <c r="FEL55"/>
      <c r="FEM55"/>
      <c r="FEN55"/>
      <c r="FEO55"/>
      <c r="FEP55"/>
      <c r="FEQ55"/>
      <c r="FER55"/>
      <c r="FES55"/>
      <c r="FET55"/>
      <c r="FEU55"/>
      <c r="FEV55"/>
      <c r="FEW55"/>
      <c r="FEX55"/>
      <c r="FEY55"/>
      <c r="FEZ55"/>
      <c r="FFA55"/>
      <c r="FFB55"/>
      <c r="FFC55"/>
      <c r="FFD55"/>
      <c r="FFE55"/>
      <c r="FFF55"/>
      <c r="FFG55"/>
      <c r="FFH55"/>
      <c r="FFI55"/>
      <c r="FFJ55"/>
      <c r="FFK55"/>
      <c r="FFL55"/>
      <c r="FFM55"/>
      <c r="FFN55"/>
      <c r="FFO55"/>
      <c r="FFP55"/>
      <c r="FFQ55"/>
      <c r="FFR55"/>
      <c r="FFS55"/>
      <c r="FFT55"/>
      <c r="FFU55"/>
      <c r="FFV55"/>
      <c r="FFW55"/>
      <c r="FFX55"/>
      <c r="FFY55"/>
      <c r="FFZ55"/>
      <c r="FGA55"/>
      <c r="FGB55"/>
      <c r="FGC55"/>
      <c r="FGD55"/>
      <c r="FGE55"/>
      <c r="FGF55"/>
      <c r="FGG55"/>
      <c r="FGH55"/>
      <c r="FGI55"/>
      <c r="FGJ55"/>
      <c r="FGK55"/>
      <c r="FGL55"/>
      <c r="FGM55"/>
      <c r="FGN55"/>
      <c r="FGO55"/>
      <c r="FGP55"/>
      <c r="FGQ55"/>
      <c r="FGR55"/>
      <c r="FGS55"/>
      <c r="FGT55"/>
      <c r="FGU55"/>
      <c r="FGV55"/>
      <c r="FGW55"/>
      <c r="FGX55"/>
      <c r="FGY55"/>
      <c r="FGZ55"/>
      <c r="FHA55"/>
      <c r="FHB55"/>
      <c r="FHC55"/>
      <c r="FHD55"/>
      <c r="FHE55"/>
      <c r="FHF55"/>
      <c r="FHG55"/>
      <c r="FHH55"/>
      <c r="FHI55"/>
      <c r="FHJ55"/>
      <c r="FHK55"/>
      <c r="FHL55"/>
      <c r="FHM55"/>
      <c r="FHN55"/>
      <c r="FHO55"/>
      <c r="FHP55"/>
      <c r="FHQ55"/>
      <c r="FHR55"/>
      <c r="FHS55"/>
      <c r="FHT55"/>
      <c r="FHU55"/>
      <c r="FHV55"/>
      <c r="FHW55"/>
      <c r="FHX55"/>
      <c r="FHY55"/>
      <c r="FHZ55"/>
      <c r="FIA55"/>
      <c r="FIB55"/>
      <c r="FIC55"/>
      <c r="FID55"/>
      <c r="FIE55"/>
      <c r="FIF55"/>
      <c r="FIG55"/>
      <c r="FIH55"/>
      <c r="FII55"/>
      <c r="FIJ55"/>
      <c r="FIK55"/>
      <c r="FIL55"/>
      <c r="FIM55"/>
      <c r="FIN55"/>
      <c r="FIO55"/>
      <c r="FIP55"/>
      <c r="FIQ55"/>
      <c r="FIR55"/>
      <c r="FIS55"/>
      <c r="FIT55"/>
      <c r="FIU55"/>
      <c r="FIV55"/>
      <c r="FIW55"/>
      <c r="FIX55"/>
      <c r="FIY55"/>
      <c r="FIZ55"/>
      <c r="FJA55"/>
      <c r="FJB55"/>
      <c r="FJC55"/>
      <c r="FJD55"/>
      <c r="FJE55"/>
      <c r="FJF55"/>
      <c r="FJG55"/>
      <c r="FJH55"/>
      <c r="FJI55"/>
      <c r="FJJ55"/>
      <c r="FJK55"/>
      <c r="FJL55"/>
      <c r="FJM55"/>
      <c r="FJN55"/>
      <c r="FJO55"/>
      <c r="FJP55"/>
      <c r="FJQ55"/>
      <c r="FJR55"/>
      <c r="FJS55"/>
      <c r="FJT55"/>
      <c r="FJU55"/>
      <c r="FJV55"/>
      <c r="FJW55"/>
      <c r="FJX55"/>
      <c r="FJY55"/>
      <c r="FJZ55"/>
      <c r="FKA55"/>
      <c r="FKB55"/>
      <c r="FKC55"/>
      <c r="FKD55"/>
      <c r="FKE55"/>
      <c r="FKF55"/>
      <c r="FKG55"/>
      <c r="FKH55"/>
      <c r="FKI55"/>
      <c r="FKJ55"/>
      <c r="FKK55"/>
      <c r="FKL55"/>
      <c r="FKM55"/>
      <c r="FKN55"/>
      <c r="FKO55"/>
      <c r="FKP55"/>
      <c r="FKQ55"/>
      <c r="FKR55"/>
      <c r="FKS55"/>
      <c r="FKT55"/>
      <c r="FKU55"/>
      <c r="FKV55"/>
      <c r="FKW55"/>
      <c r="FKX55"/>
      <c r="FKY55"/>
      <c r="FKZ55"/>
      <c r="FLA55"/>
      <c r="FLB55"/>
      <c r="FLC55"/>
      <c r="FLD55"/>
      <c r="FLE55"/>
      <c r="FLF55"/>
      <c r="FLG55"/>
      <c r="FLH55"/>
      <c r="FLI55"/>
      <c r="FLJ55"/>
      <c r="FLK55"/>
      <c r="FLL55"/>
      <c r="FLM55"/>
      <c r="FLN55"/>
      <c r="FLO55"/>
      <c r="FLP55"/>
      <c r="FLQ55"/>
      <c r="FLR55"/>
      <c r="FLS55"/>
      <c r="FLT55"/>
      <c r="FLU55"/>
      <c r="FLV55"/>
      <c r="FLW55"/>
      <c r="FLX55"/>
      <c r="FLY55"/>
      <c r="FLZ55"/>
      <c r="FMA55"/>
      <c r="FMB55"/>
      <c r="FMC55"/>
      <c r="FMD55"/>
      <c r="FME55"/>
      <c r="FMF55"/>
      <c r="FMG55"/>
      <c r="FMH55"/>
      <c r="FMI55"/>
      <c r="FMJ55"/>
      <c r="FMK55"/>
      <c r="FML55"/>
      <c r="FMM55"/>
      <c r="FMN55"/>
      <c r="FMO55"/>
      <c r="FMP55"/>
      <c r="FMQ55"/>
      <c r="FMR55"/>
      <c r="FMS55"/>
      <c r="FMT55"/>
      <c r="FMU55"/>
      <c r="FMV55"/>
      <c r="FMW55"/>
      <c r="FMX55"/>
      <c r="FMY55"/>
      <c r="FMZ55"/>
      <c r="FNA55"/>
      <c r="FNB55"/>
      <c r="FNC55"/>
      <c r="FND55"/>
      <c r="FNE55"/>
      <c r="FNF55"/>
      <c r="FNG55"/>
      <c r="FNH55"/>
      <c r="FNI55"/>
      <c r="FNJ55"/>
      <c r="FNK55"/>
      <c r="FNL55"/>
      <c r="FNM55"/>
      <c r="FNN55"/>
      <c r="FNO55"/>
      <c r="FNP55"/>
      <c r="FNQ55"/>
      <c r="FNR55"/>
      <c r="FNS55"/>
      <c r="FNT55"/>
      <c r="FNU55"/>
      <c r="FNV55"/>
      <c r="FNW55"/>
      <c r="FNX55"/>
      <c r="FNY55"/>
      <c r="FNZ55"/>
      <c r="FOA55"/>
      <c r="FOB55"/>
      <c r="FOC55"/>
      <c r="FOD55"/>
      <c r="FOE55"/>
      <c r="FOF55"/>
      <c r="FOG55"/>
      <c r="FOH55"/>
      <c r="FOI55"/>
      <c r="FOJ55"/>
      <c r="FOK55"/>
      <c r="FOL55"/>
      <c r="FOM55"/>
      <c r="FON55"/>
      <c r="FOO55"/>
      <c r="FOP55"/>
      <c r="FOQ55"/>
      <c r="FOR55"/>
      <c r="FOS55"/>
      <c r="FOT55"/>
      <c r="FOU55"/>
      <c r="FOV55"/>
      <c r="FOW55"/>
      <c r="FOX55"/>
      <c r="FOY55"/>
      <c r="FOZ55"/>
      <c r="FPA55"/>
      <c r="FPB55"/>
      <c r="FPC55"/>
      <c r="FPD55"/>
      <c r="FPE55"/>
      <c r="FPF55"/>
      <c r="FPG55"/>
      <c r="FPH55"/>
      <c r="FPI55"/>
      <c r="FPJ55"/>
      <c r="FPK55"/>
      <c r="FPL55"/>
      <c r="FPM55"/>
      <c r="FPN55"/>
      <c r="FPO55"/>
      <c r="FPP55"/>
      <c r="FPQ55"/>
      <c r="FPR55"/>
      <c r="FPS55"/>
      <c r="FPT55"/>
      <c r="FPU55"/>
      <c r="FPV55"/>
      <c r="FPW55"/>
      <c r="FPX55"/>
      <c r="FPY55"/>
      <c r="FPZ55"/>
      <c r="FQA55"/>
      <c r="FQB55"/>
      <c r="FQC55"/>
      <c r="FQD55"/>
      <c r="FQE55"/>
      <c r="FQF55"/>
      <c r="FQG55"/>
      <c r="FQH55"/>
      <c r="FQI55"/>
      <c r="FQJ55"/>
      <c r="FQK55"/>
      <c r="FQL55"/>
      <c r="FQM55"/>
      <c r="FQN55"/>
      <c r="FQO55"/>
      <c r="FQP55"/>
      <c r="FQQ55"/>
      <c r="FQR55"/>
      <c r="FQS55"/>
      <c r="FQT55"/>
      <c r="FQU55"/>
      <c r="FQV55"/>
      <c r="FQW55"/>
      <c r="FQX55"/>
      <c r="FQY55"/>
      <c r="FQZ55"/>
      <c r="FRA55"/>
      <c r="FRB55"/>
      <c r="FRC55"/>
      <c r="FRD55"/>
      <c r="FRE55"/>
      <c r="FRF55"/>
      <c r="FRG55"/>
      <c r="FRH55"/>
      <c r="FRI55"/>
      <c r="FRJ55"/>
      <c r="FRK55"/>
      <c r="FRL55"/>
      <c r="FRM55"/>
      <c r="FRN55"/>
      <c r="FRO55"/>
      <c r="FRP55"/>
      <c r="FRQ55"/>
      <c r="FRR55"/>
      <c r="FRS55"/>
      <c r="FRT55"/>
      <c r="FRU55"/>
      <c r="FRV55"/>
      <c r="FRW55"/>
      <c r="FRX55"/>
      <c r="FRY55"/>
      <c r="FRZ55"/>
      <c r="FSA55"/>
      <c r="FSB55"/>
      <c r="FSC55"/>
      <c r="FSD55"/>
      <c r="FSE55"/>
      <c r="FSF55"/>
      <c r="FSG55"/>
      <c r="FSH55"/>
      <c r="FSI55"/>
      <c r="FSJ55"/>
      <c r="FSK55"/>
      <c r="FSL55"/>
      <c r="FSM55"/>
      <c r="FSN55"/>
      <c r="FSO55"/>
      <c r="FSP55"/>
      <c r="FSQ55"/>
      <c r="FSR55"/>
      <c r="FSS55"/>
      <c r="FST55"/>
      <c r="FSU55"/>
      <c r="FSV55"/>
      <c r="FSW55"/>
      <c r="FSX55"/>
      <c r="FSY55"/>
      <c r="FSZ55"/>
      <c r="FTA55"/>
      <c r="FTB55"/>
      <c r="FTC55"/>
      <c r="FTD55"/>
      <c r="FTE55"/>
      <c r="FTF55"/>
      <c r="FTG55"/>
      <c r="FTH55"/>
      <c r="FTI55"/>
      <c r="FTJ55"/>
      <c r="FTK55"/>
      <c r="FTL55"/>
      <c r="FTM55"/>
      <c r="FTN55"/>
      <c r="FTO55"/>
      <c r="FTP55"/>
      <c r="FTQ55"/>
      <c r="FTR55"/>
      <c r="FTS55"/>
      <c r="FTT55"/>
      <c r="FTU55"/>
      <c r="FTV55"/>
      <c r="FTW55"/>
      <c r="FTX55"/>
      <c r="FTY55"/>
      <c r="FTZ55"/>
      <c r="FUA55"/>
      <c r="FUB55"/>
      <c r="FUC55"/>
      <c r="FUD55"/>
      <c r="FUE55"/>
      <c r="FUF55"/>
      <c r="FUG55"/>
      <c r="FUH55"/>
      <c r="FUI55"/>
      <c r="FUJ55"/>
      <c r="FUK55"/>
      <c r="FUL55"/>
      <c r="FUM55"/>
      <c r="FUN55"/>
      <c r="FUO55"/>
      <c r="FUP55"/>
      <c r="FUQ55"/>
      <c r="FUR55"/>
      <c r="FUS55"/>
      <c r="FUT55"/>
      <c r="FUU55"/>
      <c r="FUV55"/>
      <c r="FUW55"/>
      <c r="FUX55"/>
      <c r="FUY55"/>
      <c r="FUZ55"/>
      <c r="FVA55"/>
      <c r="FVB55"/>
      <c r="FVC55"/>
      <c r="FVD55"/>
      <c r="FVE55"/>
      <c r="FVF55"/>
      <c r="FVG55"/>
      <c r="FVH55"/>
      <c r="FVI55"/>
      <c r="FVJ55"/>
      <c r="FVK55"/>
      <c r="FVL55"/>
      <c r="FVM55"/>
      <c r="FVN55"/>
      <c r="FVO55"/>
      <c r="FVP55"/>
      <c r="FVQ55"/>
      <c r="FVR55"/>
      <c r="FVS55"/>
      <c r="FVT55"/>
      <c r="FVU55"/>
      <c r="FVV55"/>
      <c r="FVW55"/>
      <c r="FVX55"/>
      <c r="FVY55"/>
      <c r="FVZ55"/>
      <c r="FWA55"/>
      <c r="FWB55"/>
      <c r="FWC55"/>
      <c r="FWD55"/>
      <c r="FWE55"/>
      <c r="FWF55"/>
      <c r="FWG55"/>
      <c r="FWH55"/>
      <c r="FWI55"/>
      <c r="FWJ55"/>
      <c r="FWK55"/>
      <c r="FWL55"/>
      <c r="FWM55"/>
      <c r="FWN55"/>
      <c r="FWO55"/>
      <c r="FWP55"/>
      <c r="FWQ55"/>
      <c r="FWR55"/>
      <c r="FWS55"/>
      <c r="FWT55"/>
      <c r="FWU55"/>
      <c r="FWV55"/>
      <c r="FWW55"/>
      <c r="FWX55"/>
      <c r="FWY55"/>
      <c r="FWZ55"/>
      <c r="FXA55"/>
      <c r="FXB55"/>
      <c r="FXC55"/>
      <c r="FXD55"/>
      <c r="FXE55"/>
      <c r="FXF55"/>
      <c r="FXG55"/>
      <c r="FXH55"/>
      <c r="FXI55"/>
      <c r="FXJ55"/>
      <c r="FXK55"/>
      <c r="FXL55"/>
      <c r="FXM55"/>
      <c r="FXN55"/>
      <c r="FXO55"/>
      <c r="FXP55"/>
      <c r="FXQ55"/>
      <c r="FXR55"/>
      <c r="FXS55"/>
      <c r="FXT55"/>
      <c r="FXU55"/>
      <c r="FXV55"/>
      <c r="FXW55"/>
      <c r="FXX55"/>
      <c r="FXY55"/>
      <c r="FXZ55"/>
      <c r="FYA55"/>
      <c r="FYB55"/>
      <c r="FYC55"/>
      <c r="FYD55"/>
      <c r="FYE55"/>
      <c r="FYF55"/>
      <c r="FYG55"/>
      <c r="FYH55"/>
      <c r="FYI55"/>
      <c r="FYJ55"/>
      <c r="FYK55"/>
      <c r="FYL55"/>
      <c r="FYM55"/>
      <c r="FYN55"/>
      <c r="FYO55"/>
      <c r="FYP55"/>
      <c r="FYQ55"/>
      <c r="FYR55"/>
      <c r="FYS55"/>
      <c r="FYT55"/>
      <c r="FYU55"/>
      <c r="FYV55"/>
      <c r="FYW55"/>
      <c r="FYX55"/>
      <c r="FYY55"/>
      <c r="FYZ55"/>
      <c r="FZA55"/>
      <c r="FZB55"/>
      <c r="FZC55"/>
      <c r="FZD55"/>
      <c r="FZE55"/>
      <c r="FZF55"/>
      <c r="FZG55"/>
      <c r="FZH55"/>
      <c r="FZI55"/>
      <c r="FZJ55"/>
      <c r="FZK55"/>
      <c r="FZL55"/>
      <c r="FZM55"/>
      <c r="FZN55"/>
      <c r="FZO55"/>
      <c r="FZP55"/>
      <c r="FZQ55"/>
      <c r="FZR55"/>
      <c r="FZS55"/>
      <c r="FZT55"/>
      <c r="FZU55"/>
      <c r="FZV55"/>
      <c r="FZW55"/>
      <c r="FZX55"/>
      <c r="FZY55"/>
      <c r="FZZ55"/>
      <c r="GAA55"/>
      <c r="GAB55"/>
      <c r="GAC55"/>
      <c r="GAD55"/>
      <c r="GAE55"/>
      <c r="GAF55"/>
      <c r="GAG55"/>
      <c r="GAH55"/>
      <c r="GAI55"/>
      <c r="GAJ55"/>
      <c r="GAK55"/>
      <c r="GAL55"/>
      <c r="GAM55"/>
      <c r="GAN55"/>
      <c r="GAO55"/>
      <c r="GAP55"/>
      <c r="GAQ55"/>
      <c r="GAR55"/>
      <c r="GAS55"/>
      <c r="GAT55"/>
      <c r="GAU55"/>
      <c r="GAV55"/>
      <c r="GAW55"/>
      <c r="GAX55"/>
      <c r="GAY55"/>
      <c r="GAZ55"/>
      <c r="GBA55"/>
      <c r="GBB55"/>
      <c r="GBC55"/>
      <c r="GBD55"/>
      <c r="GBE55"/>
      <c r="GBF55"/>
      <c r="GBG55"/>
      <c r="GBH55"/>
      <c r="GBI55"/>
      <c r="GBJ55"/>
      <c r="GBK55"/>
      <c r="GBL55"/>
      <c r="GBM55"/>
      <c r="GBN55"/>
      <c r="GBO55"/>
      <c r="GBP55"/>
      <c r="GBQ55"/>
      <c r="GBR55"/>
      <c r="GBS55"/>
      <c r="GBT55"/>
      <c r="GBU55"/>
      <c r="GBV55"/>
      <c r="GBW55"/>
      <c r="GBX55"/>
      <c r="GBY55"/>
      <c r="GBZ55"/>
      <c r="GCA55"/>
      <c r="GCB55"/>
      <c r="GCC55"/>
      <c r="GCD55"/>
      <c r="GCE55"/>
      <c r="GCF55"/>
      <c r="GCG55"/>
      <c r="GCH55"/>
      <c r="GCI55"/>
      <c r="GCJ55"/>
      <c r="GCK55"/>
      <c r="GCL55"/>
      <c r="GCM55"/>
      <c r="GCN55"/>
      <c r="GCO55"/>
      <c r="GCP55"/>
      <c r="GCQ55"/>
      <c r="GCR55"/>
      <c r="GCS55"/>
      <c r="GCT55"/>
      <c r="GCU55"/>
      <c r="GCV55"/>
      <c r="GCW55"/>
      <c r="GCX55"/>
      <c r="GCY55"/>
      <c r="GCZ55"/>
      <c r="GDA55"/>
      <c r="GDB55"/>
      <c r="GDC55"/>
      <c r="GDD55"/>
      <c r="GDE55"/>
      <c r="GDF55"/>
      <c r="GDG55"/>
      <c r="GDH55"/>
      <c r="GDI55"/>
      <c r="GDJ55"/>
      <c r="GDK55"/>
      <c r="GDL55"/>
      <c r="GDM55"/>
      <c r="GDN55"/>
      <c r="GDO55"/>
      <c r="GDP55"/>
      <c r="GDQ55"/>
      <c r="GDR55"/>
      <c r="GDS55"/>
      <c r="GDT55"/>
      <c r="GDU55"/>
      <c r="GDV55"/>
      <c r="GDW55"/>
      <c r="GDX55"/>
      <c r="GDY55"/>
      <c r="GDZ55"/>
      <c r="GEA55"/>
      <c r="GEB55"/>
      <c r="GEC55"/>
      <c r="GED55"/>
      <c r="GEE55"/>
      <c r="GEF55"/>
      <c r="GEG55"/>
      <c r="GEH55"/>
      <c r="GEI55"/>
      <c r="GEJ55"/>
      <c r="GEK55"/>
      <c r="GEL55"/>
      <c r="GEM55"/>
      <c r="GEN55"/>
      <c r="GEO55"/>
      <c r="GEP55"/>
      <c r="GEQ55"/>
      <c r="GER55"/>
      <c r="GES55"/>
      <c r="GET55"/>
      <c r="GEU55"/>
      <c r="GEV55"/>
      <c r="GEW55"/>
      <c r="GEX55"/>
      <c r="GEY55"/>
      <c r="GEZ55"/>
      <c r="GFA55"/>
      <c r="GFB55"/>
      <c r="GFC55"/>
      <c r="GFD55"/>
      <c r="GFE55"/>
      <c r="GFF55"/>
      <c r="GFG55"/>
      <c r="GFH55"/>
      <c r="GFI55"/>
      <c r="GFJ55"/>
      <c r="GFK55"/>
      <c r="GFL55"/>
      <c r="GFM55"/>
      <c r="GFN55"/>
      <c r="GFO55"/>
      <c r="GFP55"/>
      <c r="GFQ55"/>
      <c r="GFR55"/>
      <c r="GFS55"/>
      <c r="GFT55"/>
      <c r="GFU55"/>
      <c r="GFV55"/>
      <c r="GFW55"/>
      <c r="GFX55"/>
      <c r="GFY55"/>
      <c r="GFZ55"/>
      <c r="GGA55"/>
      <c r="GGB55"/>
      <c r="GGC55"/>
      <c r="GGD55"/>
      <c r="GGE55"/>
      <c r="GGF55"/>
      <c r="GGG55"/>
      <c r="GGH55"/>
      <c r="GGI55"/>
      <c r="GGJ55"/>
      <c r="GGK55"/>
      <c r="GGL55"/>
      <c r="GGM55"/>
      <c r="GGN55"/>
      <c r="GGO55"/>
      <c r="GGP55"/>
      <c r="GGQ55"/>
      <c r="GGR55"/>
      <c r="GGS55"/>
      <c r="GGT55"/>
      <c r="GGU55"/>
      <c r="GGV55"/>
      <c r="GGW55"/>
      <c r="GGX55"/>
      <c r="GGY55"/>
      <c r="GGZ55"/>
      <c r="GHA55"/>
      <c r="GHB55"/>
      <c r="GHC55"/>
      <c r="GHD55"/>
      <c r="GHE55"/>
      <c r="GHF55"/>
      <c r="GHG55"/>
      <c r="GHH55"/>
      <c r="GHI55"/>
      <c r="GHJ55"/>
      <c r="GHK55"/>
      <c r="GHL55"/>
      <c r="GHM55"/>
      <c r="GHN55"/>
      <c r="GHO55"/>
      <c r="GHP55"/>
      <c r="GHQ55"/>
      <c r="GHR55"/>
      <c r="GHS55"/>
      <c r="GHT55"/>
      <c r="GHU55"/>
      <c r="GHV55"/>
      <c r="GHW55"/>
      <c r="GHX55"/>
      <c r="GHY55"/>
      <c r="GHZ55"/>
      <c r="GIA55"/>
      <c r="GIB55"/>
      <c r="GIC55"/>
      <c r="GID55"/>
      <c r="GIE55"/>
      <c r="GIF55"/>
      <c r="GIG55"/>
      <c r="GIH55"/>
      <c r="GII55"/>
      <c r="GIJ55"/>
      <c r="GIK55"/>
      <c r="GIL55"/>
      <c r="GIM55"/>
      <c r="GIN55"/>
      <c r="GIO55"/>
      <c r="GIP55"/>
      <c r="GIQ55"/>
      <c r="GIR55"/>
      <c r="GIS55"/>
      <c r="GIT55"/>
      <c r="GIU55"/>
      <c r="GIV55"/>
      <c r="GIW55"/>
      <c r="GIX55"/>
      <c r="GIY55"/>
      <c r="GIZ55"/>
      <c r="GJA55"/>
      <c r="GJB55"/>
      <c r="GJC55"/>
      <c r="GJD55"/>
      <c r="GJE55"/>
      <c r="GJF55"/>
      <c r="GJG55"/>
      <c r="GJH55"/>
      <c r="GJI55"/>
      <c r="GJJ55"/>
      <c r="GJK55"/>
      <c r="GJL55"/>
      <c r="GJM55"/>
      <c r="GJN55"/>
      <c r="GJO55"/>
      <c r="GJP55"/>
      <c r="GJQ55"/>
      <c r="GJR55"/>
      <c r="GJS55"/>
      <c r="GJT55"/>
      <c r="GJU55"/>
      <c r="GJV55"/>
      <c r="GJW55"/>
      <c r="GJX55"/>
      <c r="GJY55"/>
      <c r="GJZ55"/>
      <c r="GKA55"/>
      <c r="GKB55"/>
      <c r="GKC55"/>
      <c r="GKD55"/>
      <c r="GKE55"/>
      <c r="GKF55"/>
      <c r="GKG55"/>
      <c r="GKH55"/>
      <c r="GKI55"/>
      <c r="GKJ55"/>
      <c r="GKK55"/>
      <c r="GKL55"/>
      <c r="GKM55"/>
      <c r="GKN55"/>
      <c r="GKO55"/>
      <c r="GKP55"/>
      <c r="GKQ55"/>
      <c r="GKR55"/>
      <c r="GKS55"/>
      <c r="GKT55"/>
      <c r="GKU55"/>
      <c r="GKV55"/>
      <c r="GKW55"/>
      <c r="GKX55"/>
      <c r="GKY55"/>
      <c r="GKZ55"/>
      <c r="GLA55"/>
      <c r="GLB55"/>
      <c r="GLC55"/>
      <c r="GLD55"/>
      <c r="GLE55"/>
      <c r="GLF55"/>
      <c r="GLG55"/>
      <c r="GLH55"/>
      <c r="GLI55"/>
      <c r="GLJ55"/>
      <c r="GLK55"/>
      <c r="GLL55"/>
      <c r="GLM55"/>
      <c r="GLN55"/>
      <c r="GLO55"/>
      <c r="GLP55"/>
      <c r="GLQ55"/>
      <c r="GLR55"/>
      <c r="GLS55"/>
      <c r="GLT55"/>
      <c r="GLU55"/>
      <c r="GLV55"/>
      <c r="GLW55"/>
      <c r="GLX55"/>
      <c r="GLY55"/>
      <c r="GLZ55"/>
      <c r="GMA55"/>
      <c r="GMB55"/>
      <c r="GMC55"/>
      <c r="GMD55"/>
      <c r="GME55"/>
      <c r="GMF55"/>
      <c r="GMG55"/>
      <c r="GMH55"/>
      <c r="GMI55"/>
      <c r="GMJ55"/>
      <c r="GMK55"/>
      <c r="GML55"/>
      <c r="GMM55"/>
      <c r="GMN55"/>
      <c r="GMO55"/>
      <c r="GMP55"/>
      <c r="GMQ55"/>
      <c r="GMR55"/>
      <c r="GMS55"/>
      <c r="GMT55"/>
      <c r="GMU55"/>
      <c r="GMV55"/>
      <c r="GMW55"/>
      <c r="GMX55"/>
      <c r="GMY55"/>
      <c r="GMZ55"/>
      <c r="GNA55"/>
      <c r="GNB55"/>
      <c r="GNC55"/>
      <c r="GND55"/>
      <c r="GNE55"/>
      <c r="GNF55"/>
      <c r="GNG55"/>
      <c r="GNH55"/>
      <c r="GNI55"/>
      <c r="GNJ55"/>
      <c r="GNK55"/>
      <c r="GNL55"/>
      <c r="GNM55"/>
      <c r="GNN55"/>
      <c r="GNO55"/>
      <c r="GNP55"/>
      <c r="GNQ55"/>
      <c r="GNR55"/>
      <c r="GNS55"/>
      <c r="GNT55"/>
      <c r="GNU55"/>
      <c r="GNV55"/>
      <c r="GNW55"/>
      <c r="GNX55"/>
      <c r="GNY55"/>
      <c r="GNZ55"/>
      <c r="GOA55"/>
      <c r="GOB55"/>
      <c r="GOC55"/>
      <c r="GOD55"/>
      <c r="GOE55"/>
      <c r="GOF55"/>
      <c r="GOG55"/>
      <c r="GOH55"/>
      <c r="GOI55"/>
      <c r="GOJ55"/>
      <c r="GOK55"/>
      <c r="GOL55"/>
      <c r="GOM55"/>
      <c r="GON55"/>
      <c r="GOO55"/>
      <c r="GOP55"/>
      <c r="GOQ55"/>
      <c r="GOR55"/>
      <c r="GOS55"/>
      <c r="GOT55"/>
      <c r="GOU55"/>
      <c r="GOV55"/>
      <c r="GOW55"/>
      <c r="GOX55"/>
      <c r="GOY55"/>
      <c r="GOZ55"/>
      <c r="GPA55"/>
      <c r="GPB55"/>
      <c r="GPC55"/>
      <c r="GPD55"/>
      <c r="GPE55"/>
      <c r="GPF55"/>
      <c r="GPG55"/>
      <c r="GPH55"/>
      <c r="GPI55"/>
      <c r="GPJ55"/>
      <c r="GPK55"/>
      <c r="GPL55"/>
      <c r="GPM55"/>
      <c r="GPN55"/>
      <c r="GPO55"/>
      <c r="GPP55"/>
      <c r="GPQ55"/>
      <c r="GPR55"/>
      <c r="GPS55"/>
      <c r="GPT55"/>
      <c r="GPU55"/>
      <c r="GPV55"/>
      <c r="GPW55"/>
      <c r="GPX55"/>
      <c r="GPY55"/>
      <c r="GPZ55"/>
      <c r="GQA55"/>
      <c r="GQB55"/>
      <c r="GQC55"/>
      <c r="GQD55"/>
      <c r="GQE55"/>
      <c r="GQF55"/>
      <c r="GQG55"/>
      <c r="GQH55"/>
      <c r="GQI55"/>
      <c r="GQJ55"/>
      <c r="GQK55"/>
      <c r="GQL55"/>
      <c r="GQM55"/>
      <c r="GQN55"/>
      <c r="GQO55"/>
      <c r="GQP55"/>
      <c r="GQQ55"/>
      <c r="GQR55"/>
      <c r="GQS55"/>
      <c r="GQT55"/>
      <c r="GQU55"/>
      <c r="GQV55"/>
      <c r="GQW55"/>
      <c r="GQX55"/>
      <c r="GQY55"/>
      <c r="GQZ55"/>
      <c r="GRA55"/>
      <c r="GRB55"/>
      <c r="GRC55"/>
      <c r="GRD55"/>
      <c r="GRE55"/>
      <c r="GRF55"/>
      <c r="GRG55"/>
      <c r="GRH55"/>
      <c r="GRI55"/>
      <c r="GRJ55"/>
      <c r="GRK55"/>
      <c r="GRL55"/>
      <c r="GRM55"/>
      <c r="GRN55"/>
      <c r="GRO55"/>
      <c r="GRP55"/>
      <c r="GRQ55"/>
      <c r="GRR55"/>
      <c r="GRS55"/>
      <c r="GRT55"/>
      <c r="GRU55"/>
      <c r="GRV55"/>
      <c r="GRW55"/>
      <c r="GRX55"/>
      <c r="GRY55"/>
      <c r="GRZ55"/>
      <c r="GSA55"/>
      <c r="GSB55"/>
      <c r="GSC55"/>
      <c r="GSD55"/>
      <c r="GSE55"/>
      <c r="GSF55"/>
      <c r="GSG55"/>
      <c r="GSH55"/>
      <c r="GSI55"/>
      <c r="GSJ55"/>
      <c r="GSK55"/>
      <c r="GSL55"/>
      <c r="GSM55"/>
      <c r="GSN55"/>
      <c r="GSO55"/>
      <c r="GSP55"/>
      <c r="GSQ55"/>
      <c r="GSR55"/>
      <c r="GSS55"/>
      <c r="GST55"/>
      <c r="GSU55"/>
      <c r="GSV55"/>
      <c r="GSW55"/>
      <c r="GSX55"/>
      <c r="GSY55"/>
      <c r="GSZ55"/>
      <c r="GTA55"/>
      <c r="GTB55"/>
      <c r="GTC55"/>
      <c r="GTD55"/>
      <c r="GTE55"/>
      <c r="GTF55"/>
      <c r="GTG55"/>
      <c r="GTH55"/>
      <c r="GTI55"/>
      <c r="GTJ55"/>
      <c r="GTK55"/>
      <c r="GTL55"/>
      <c r="GTM55"/>
      <c r="GTN55"/>
      <c r="GTO55"/>
      <c r="GTP55"/>
      <c r="GTQ55"/>
      <c r="GTR55"/>
      <c r="GTS55"/>
      <c r="GTT55"/>
      <c r="GTU55"/>
      <c r="GTV55"/>
      <c r="GTW55"/>
      <c r="GTX55"/>
      <c r="GTY55"/>
      <c r="GTZ55"/>
      <c r="GUA55"/>
      <c r="GUB55"/>
      <c r="GUC55"/>
      <c r="GUD55"/>
      <c r="GUE55"/>
      <c r="GUF55"/>
      <c r="GUG55"/>
      <c r="GUH55"/>
      <c r="GUI55"/>
      <c r="GUJ55"/>
      <c r="GUK55"/>
      <c r="GUL55"/>
      <c r="GUM55"/>
      <c r="GUN55"/>
      <c r="GUO55"/>
      <c r="GUP55"/>
      <c r="GUQ55"/>
      <c r="GUR55"/>
      <c r="GUS55"/>
      <c r="GUT55"/>
      <c r="GUU55"/>
      <c r="GUV55"/>
      <c r="GUW55"/>
      <c r="GUX55"/>
      <c r="GUY55"/>
      <c r="GUZ55"/>
      <c r="GVA55"/>
      <c r="GVB55"/>
      <c r="GVC55"/>
      <c r="GVD55"/>
      <c r="GVE55"/>
      <c r="GVF55"/>
      <c r="GVG55"/>
      <c r="GVH55"/>
      <c r="GVI55"/>
      <c r="GVJ55"/>
      <c r="GVK55"/>
      <c r="GVL55"/>
      <c r="GVM55"/>
      <c r="GVN55"/>
      <c r="GVO55"/>
      <c r="GVP55"/>
      <c r="GVQ55"/>
      <c r="GVR55"/>
      <c r="GVS55"/>
      <c r="GVT55"/>
      <c r="GVU55"/>
      <c r="GVV55"/>
      <c r="GVW55"/>
      <c r="GVX55"/>
      <c r="GVY55"/>
      <c r="GVZ55"/>
      <c r="GWA55"/>
      <c r="GWB55"/>
      <c r="GWC55"/>
      <c r="GWD55"/>
      <c r="GWE55"/>
      <c r="GWF55"/>
      <c r="GWG55"/>
      <c r="GWH55"/>
      <c r="GWI55"/>
      <c r="GWJ55"/>
      <c r="GWK55"/>
      <c r="GWL55"/>
      <c r="GWM55"/>
      <c r="GWN55"/>
      <c r="GWO55"/>
      <c r="GWP55"/>
      <c r="GWQ55"/>
      <c r="GWR55"/>
      <c r="GWS55"/>
      <c r="GWT55"/>
      <c r="GWU55"/>
      <c r="GWV55"/>
      <c r="GWW55"/>
      <c r="GWX55"/>
      <c r="GWY55"/>
      <c r="GWZ55"/>
      <c r="GXA55"/>
      <c r="GXB55"/>
      <c r="GXC55"/>
      <c r="GXD55"/>
      <c r="GXE55"/>
      <c r="GXF55"/>
      <c r="GXG55"/>
      <c r="GXH55"/>
      <c r="GXI55"/>
      <c r="GXJ55"/>
      <c r="GXK55"/>
      <c r="GXL55"/>
      <c r="GXM55"/>
      <c r="GXN55"/>
      <c r="GXO55"/>
      <c r="GXP55"/>
      <c r="GXQ55"/>
      <c r="GXR55"/>
      <c r="GXS55"/>
      <c r="GXT55"/>
      <c r="GXU55"/>
      <c r="GXV55"/>
      <c r="GXW55"/>
      <c r="GXX55"/>
      <c r="GXY55"/>
      <c r="GXZ55"/>
      <c r="GYA55"/>
      <c r="GYB55"/>
      <c r="GYC55"/>
      <c r="GYD55"/>
      <c r="GYE55"/>
      <c r="GYF55"/>
      <c r="GYG55"/>
      <c r="GYH55"/>
      <c r="GYI55"/>
      <c r="GYJ55"/>
      <c r="GYK55"/>
      <c r="GYL55"/>
      <c r="GYM55"/>
      <c r="GYN55"/>
      <c r="GYO55"/>
      <c r="GYP55"/>
      <c r="GYQ55"/>
      <c r="GYR55"/>
      <c r="GYS55"/>
      <c r="GYT55"/>
      <c r="GYU55"/>
      <c r="GYV55"/>
      <c r="GYW55"/>
      <c r="GYX55"/>
      <c r="GYY55"/>
      <c r="GYZ55"/>
      <c r="GZA55"/>
      <c r="GZB55"/>
      <c r="GZC55"/>
      <c r="GZD55"/>
      <c r="GZE55"/>
      <c r="GZF55"/>
      <c r="GZG55"/>
      <c r="GZH55"/>
      <c r="GZI55"/>
      <c r="GZJ55"/>
      <c r="GZK55"/>
      <c r="GZL55"/>
      <c r="GZM55"/>
      <c r="GZN55"/>
      <c r="GZO55"/>
      <c r="GZP55"/>
      <c r="GZQ55"/>
      <c r="GZR55"/>
      <c r="GZS55"/>
      <c r="GZT55"/>
      <c r="GZU55"/>
      <c r="GZV55"/>
      <c r="GZW55"/>
      <c r="GZX55"/>
      <c r="GZY55"/>
      <c r="GZZ55"/>
      <c r="HAA55"/>
      <c r="HAB55"/>
      <c r="HAC55"/>
      <c r="HAD55"/>
      <c r="HAE55"/>
      <c r="HAF55"/>
      <c r="HAG55"/>
      <c r="HAH55"/>
      <c r="HAI55"/>
      <c r="HAJ55"/>
      <c r="HAK55"/>
      <c r="HAL55"/>
      <c r="HAM55"/>
      <c r="HAN55"/>
      <c r="HAO55"/>
      <c r="HAP55"/>
      <c r="HAQ55"/>
      <c r="HAR55"/>
      <c r="HAS55"/>
      <c r="HAT55"/>
      <c r="HAU55"/>
      <c r="HAV55"/>
      <c r="HAW55"/>
      <c r="HAX55"/>
      <c r="HAY55"/>
      <c r="HAZ55"/>
      <c r="HBA55"/>
      <c r="HBB55"/>
      <c r="HBC55"/>
      <c r="HBD55"/>
      <c r="HBE55"/>
      <c r="HBF55"/>
      <c r="HBG55"/>
      <c r="HBH55"/>
      <c r="HBI55"/>
      <c r="HBJ55"/>
      <c r="HBK55"/>
      <c r="HBL55"/>
      <c r="HBM55"/>
      <c r="HBN55"/>
      <c r="HBO55"/>
      <c r="HBP55"/>
      <c r="HBQ55"/>
      <c r="HBR55"/>
      <c r="HBS55"/>
      <c r="HBT55"/>
      <c r="HBU55"/>
      <c r="HBV55"/>
      <c r="HBW55"/>
      <c r="HBX55"/>
      <c r="HBY55"/>
      <c r="HBZ55"/>
      <c r="HCA55"/>
      <c r="HCB55"/>
      <c r="HCC55"/>
      <c r="HCD55"/>
      <c r="HCE55"/>
      <c r="HCF55"/>
      <c r="HCG55"/>
      <c r="HCH55"/>
      <c r="HCI55"/>
      <c r="HCJ55"/>
      <c r="HCK55"/>
      <c r="HCL55"/>
      <c r="HCM55"/>
      <c r="HCN55"/>
      <c r="HCO55"/>
      <c r="HCP55"/>
      <c r="HCQ55"/>
      <c r="HCR55"/>
      <c r="HCS55"/>
      <c r="HCT55"/>
      <c r="HCU55"/>
      <c r="HCV55"/>
      <c r="HCW55"/>
      <c r="HCX55"/>
      <c r="HCY55"/>
      <c r="HCZ55"/>
      <c r="HDA55"/>
      <c r="HDB55"/>
      <c r="HDC55"/>
      <c r="HDD55"/>
      <c r="HDE55"/>
      <c r="HDF55"/>
      <c r="HDG55"/>
      <c r="HDH55"/>
      <c r="HDI55"/>
      <c r="HDJ55"/>
      <c r="HDK55"/>
      <c r="HDL55"/>
      <c r="HDM55"/>
      <c r="HDN55"/>
      <c r="HDO55"/>
      <c r="HDP55"/>
      <c r="HDQ55"/>
      <c r="HDR55"/>
      <c r="HDS55"/>
      <c r="HDT55"/>
      <c r="HDU55"/>
      <c r="HDV55"/>
      <c r="HDW55"/>
      <c r="HDX55"/>
      <c r="HDY55"/>
      <c r="HDZ55"/>
      <c r="HEA55"/>
      <c r="HEB55"/>
      <c r="HEC55"/>
      <c r="HED55"/>
      <c r="HEE55"/>
      <c r="HEF55"/>
      <c r="HEG55"/>
      <c r="HEH55"/>
      <c r="HEI55"/>
      <c r="HEJ55"/>
      <c r="HEK55"/>
      <c r="HEL55"/>
      <c r="HEM55"/>
      <c r="HEN55"/>
      <c r="HEO55"/>
      <c r="HEP55"/>
      <c r="HEQ55"/>
      <c r="HER55"/>
      <c r="HES55"/>
      <c r="HET55"/>
      <c r="HEU55"/>
      <c r="HEV55"/>
      <c r="HEW55"/>
      <c r="HEX55"/>
      <c r="HEY55"/>
      <c r="HEZ55"/>
      <c r="HFA55"/>
      <c r="HFB55"/>
      <c r="HFC55"/>
      <c r="HFD55"/>
      <c r="HFE55"/>
      <c r="HFF55"/>
      <c r="HFG55"/>
      <c r="HFH55"/>
      <c r="HFI55"/>
      <c r="HFJ55"/>
      <c r="HFK55"/>
      <c r="HFL55"/>
      <c r="HFM55"/>
      <c r="HFN55"/>
      <c r="HFO55"/>
      <c r="HFP55"/>
      <c r="HFQ55"/>
      <c r="HFR55"/>
      <c r="HFS55"/>
      <c r="HFT55"/>
      <c r="HFU55"/>
      <c r="HFV55"/>
      <c r="HFW55"/>
      <c r="HFX55"/>
      <c r="HFY55"/>
      <c r="HFZ55"/>
      <c r="HGA55"/>
      <c r="HGB55"/>
      <c r="HGC55"/>
      <c r="HGD55"/>
      <c r="HGE55"/>
      <c r="HGF55"/>
      <c r="HGG55"/>
      <c r="HGH55"/>
      <c r="HGI55"/>
      <c r="HGJ55"/>
      <c r="HGK55"/>
      <c r="HGL55"/>
      <c r="HGM55"/>
      <c r="HGN55"/>
      <c r="HGO55"/>
      <c r="HGP55"/>
      <c r="HGQ55"/>
      <c r="HGR55"/>
      <c r="HGS55"/>
      <c r="HGT55"/>
      <c r="HGU55"/>
      <c r="HGV55"/>
      <c r="HGW55"/>
      <c r="HGX55"/>
      <c r="HGY55"/>
      <c r="HGZ55"/>
      <c r="HHA55"/>
      <c r="HHB55"/>
      <c r="HHC55"/>
      <c r="HHD55"/>
      <c r="HHE55"/>
      <c r="HHF55"/>
      <c r="HHG55"/>
      <c r="HHH55"/>
      <c r="HHI55"/>
      <c r="HHJ55"/>
      <c r="HHK55"/>
      <c r="HHL55"/>
      <c r="HHM55"/>
      <c r="HHN55"/>
      <c r="HHO55"/>
      <c r="HHP55"/>
      <c r="HHQ55"/>
      <c r="HHR55"/>
      <c r="HHS55"/>
      <c r="HHT55"/>
      <c r="HHU55"/>
      <c r="HHV55"/>
      <c r="HHW55"/>
      <c r="HHX55"/>
      <c r="HHY55"/>
      <c r="HHZ55"/>
      <c r="HIA55"/>
      <c r="HIB55"/>
      <c r="HIC55"/>
      <c r="HID55"/>
      <c r="HIE55"/>
      <c r="HIF55"/>
      <c r="HIG55"/>
      <c r="HIH55"/>
      <c r="HII55"/>
      <c r="HIJ55"/>
      <c r="HIK55"/>
      <c r="HIL55"/>
      <c r="HIM55"/>
      <c r="HIN55"/>
      <c r="HIO55"/>
      <c r="HIP55"/>
      <c r="HIQ55"/>
      <c r="HIR55"/>
      <c r="HIS55"/>
      <c r="HIT55"/>
      <c r="HIU55"/>
      <c r="HIV55"/>
      <c r="HIW55"/>
      <c r="HIX55"/>
      <c r="HIY55"/>
      <c r="HIZ55"/>
      <c r="HJA55"/>
      <c r="HJB55"/>
      <c r="HJC55"/>
      <c r="HJD55"/>
      <c r="HJE55"/>
      <c r="HJF55"/>
      <c r="HJG55"/>
      <c r="HJH55"/>
      <c r="HJI55"/>
      <c r="HJJ55"/>
      <c r="HJK55"/>
      <c r="HJL55"/>
      <c r="HJM55"/>
      <c r="HJN55"/>
      <c r="HJO55"/>
      <c r="HJP55"/>
      <c r="HJQ55"/>
      <c r="HJR55"/>
      <c r="HJS55"/>
      <c r="HJT55"/>
      <c r="HJU55"/>
      <c r="HJV55"/>
      <c r="HJW55"/>
      <c r="HJX55"/>
      <c r="HJY55"/>
      <c r="HJZ55"/>
      <c r="HKA55"/>
      <c r="HKB55"/>
      <c r="HKC55"/>
      <c r="HKD55"/>
      <c r="HKE55"/>
      <c r="HKF55"/>
      <c r="HKG55"/>
      <c r="HKH55"/>
      <c r="HKI55"/>
      <c r="HKJ55"/>
      <c r="HKK55"/>
      <c r="HKL55"/>
      <c r="HKM55"/>
      <c r="HKN55"/>
      <c r="HKO55"/>
      <c r="HKP55"/>
      <c r="HKQ55"/>
      <c r="HKR55"/>
      <c r="HKS55"/>
      <c r="HKT55"/>
      <c r="HKU55"/>
      <c r="HKV55"/>
      <c r="HKW55"/>
      <c r="HKX55"/>
      <c r="HKY55"/>
      <c r="HKZ55"/>
      <c r="HLA55"/>
      <c r="HLB55"/>
      <c r="HLC55"/>
      <c r="HLD55"/>
      <c r="HLE55"/>
      <c r="HLF55"/>
      <c r="HLG55"/>
      <c r="HLH55"/>
      <c r="HLI55"/>
      <c r="HLJ55"/>
      <c r="HLK55"/>
      <c r="HLL55"/>
      <c r="HLM55"/>
      <c r="HLN55"/>
      <c r="HLO55"/>
      <c r="HLP55"/>
      <c r="HLQ55"/>
      <c r="HLR55"/>
      <c r="HLS55"/>
      <c r="HLT55"/>
      <c r="HLU55"/>
      <c r="HLV55"/>
      <c r="HLW55"/>
      <c r="HLX55"/>
      <c r="HLY55"/>
      <c r="HLZ55"/>
      <c r="HMA55"/>
      <c r="HMB55"/>
      <c r="HMC55"/>
      <c r="HMD55"/>
      <c r="HME55"/>
      <c r="HMF55"/>
      <c r="HMG55"/>
      <c r="HMH55"/>
      <c r="HMI55"/>
      <c r="HMJ55"/>
      <c r="HMK55"/>
      <c r="HML55"/>
      <c r="HMM55"/>
      <c r="HMN55"/>
      <c r="HMO55"/>
      <c r="HMP55"/>
      <c r="HMQ55"/>
      <c r="HMR55"/>
      <c r="HMS55"/>
      <c r="HMT55"/>
      <c r="HMU55"/>
      <c r="HMV55"/>
      <c r="HMW55"/>
      <c r="HMX55"/>
      <c r="HMY55"/>
      <c r="HMZ55"/>
      <c r="HNA55"/>
      <c r="HNB55"/>
      <c r="HNC55"/>
      <c r="HND55"/>
      <c r="HNE55"/>
      <c r="HNF55"/>
      <c r="HNG55"/>
      <c r="HNH55"/>
      <c r="HNI55"/>
      <c r="HNJ55"/>
      <c r="HNK55"/>
      <c r="HNL55"/>
      <c r="HNM55"/>
      <c r="HNN55"/>
      <c r="HNO55"/>
      <c r="HNP55"/>
      <c r="HNQ55"/>
      <c r="HNR55"/>
      <c r="HNS55"/>
      <c r="HNT55"/>
      <c r="HNU55"/>
      <c r="HNV55"/>
      <c r="HNW55"/>
      <c r="HNX55"/>
      <c r="HNY55"/>
      <c r="HNZ55"/>
      <c r="HOA55"/>
      <c r="HOB55"/>
      <c r="HOC55"/>
      <c r="HOD55"/>
      <c r="HOE55"/>
      <c r="HOF55"/>
      <c r="HOG55"/>
      <c r="HOH55"/>
      <c r="HOI55"/>
      <c r="HOJ55"/>
      <c r="HOK55"/>
      <c r="HOL55"/>
      <c r="HOM55"/>
      <c r="HON55"/>
      <c r="HOO55"/>
      <c r="HOP55"/>
      <c r="HOQ55"/>
      <c r="HOR55"/>
      <c r="HOS55"/>
      <c r="HOT55"/>
      <c r="HOU55"/>
      <c r="HOV55"/>
      <c r="HOW55"/>
      <c r="HOX55"/>
      <c r="HOY55"/>
      <c r="HOZ55"/>
      <c r="HPA55"/>
      <c r="HPB55"/>
      <c r="HPC55"/>
      <c r="HPD55"/>
      <c r="HPE55"/>
      <c r="HPF55"/>
      <c r="HPG55"/>
      <c r="HPH55"/>
      <c r="HPI55"/>
      <c r="HPJ55"/>
      <c r="HPK55"/>
      <c r="HPL55"/>
      <c r="HPM55"/>
      <c r="HPN55"/>
      <c r="HPO55"/>
      <c r="HPP55"/>
      <c r="HPQ55"/>
      <c r="HPR55"/>
      <c r="HPS55"/>
      <c r="HPT55"/>
      <c r="HPU55"/>
      <c r="HPV55"/>
      <c r="HPW55"/>
      <c r="HPX55"/>
      <c r="HPY55"/>
      <c r="HPZ55"/>
      <c r="HQA55"/>
      <c r="HQB55"/>
      <c r="HQC55"/>
      <c r="HQD55"/>
      <c r="HQE55"/>
      <c r="HQF55"/>
      <c r="HQG55"/>
      <c r="HQH55"/>
      <c r="HQI55"/>
      <c r="HQJ55"/>
      <c r="HQK55"/>
      <c r="HQL55"/>
      <c r="HQM55"/>
      <c r="HQN55"/>
      <c r="HQO55"/>
      <c r="HQP55"/>
      <c r="HQQ55"/>
      <c r="HQR55"/>
      <c r="HQS55"/>
      <c r="HQT55"/>
      <c r="HQU55"/>
      <c r="HQV55"/>
      <c r="HQW55"/>
      <c r="HQX55"/>
      <c r="HQY55"/>
      <c r="HQZ55"/>
      <c r="HRA55"/>
      <c r="HRB55"/>
      <c r="HRC55"/>
      <c r="HRD55"/>
      <c r="HRE55"/>
      <c r="HRF55"/>
      <c r="HRG55"/>
      <c r="HRH55"/>
      <c r="HRI55"/>
      <c r="HRJ55"/>
      <c r="HRK55"/>
      <c r="HRL55"/>
      <c r="HRM55"/>
      <c r="HRN55"/>
      <c r="HRO55"/>
      <c r="HRP55"/>
      <c r="HRQ55"/>
      <c r="HRR55"/>
      <c r="HRS55"/>
      <c r="HRT55"/>
      <c r="HRU55"/>
      <c r="HRV55"/>
      <c r="HRW55"/>
      <c r="HRX55"/>
      <c r="HRY55"/>
      <c r="HRZ55"/>
      <c r="HSA55"/>
      <c r="HSB55"/>
      <c r="HSC55"/>
      <c r="HSD55"/>
      <c r="HSE55"/>
      <c r="HSF55"/>
      <c r="HSG55"/>
      <c r="HSH55"/>
      <c r="HSI55"/>
      <c r="HSJ55"/>
      <c r="HSK55"/>
      <c r="HSL55"/>
      <c r="HSM55"/>
      <c r="HSN55"/>
      <c r="HSO55"/>
      <c r="HSP55"/>
      <c r="HSQ55"/>
      <c r="HSR55"/>
      <c r="HSS55"/>
      <c r="HST55"/>
      <c r="HSU55"/>
      <c r="HSV55"/>
      <c r="HSW55"/>
      <c r="HSX55"/>
      <c r="HSY55"/>
      <c r="HSZ55"/>
      <c r="HTA55"/>
      <c r="HTB55"/>
      <c r="HTC55"/>
      <c r="HTD55"/>
      <c r="HTE55"/>
      <c r="HTF55"/>
      <c r="HTG55"/>
      <c r="HTH55"/>
      <c r="HTI55"/>
      <c r="HTJ55"/>
      <c r="HTK55"/>
      <c r="HTL55"/>
      <c r="HTM55"/>
      <c r="HTN55"/>
      <c r="HTO55"/>
      <c r="HTP55"/>
      <c r="HTQ55"/>
      <c r="HTR55"/>
      <c r="HTS55"/>
      <c r="HTT55"/>
      <c r="HTU55"/>
      <c r="HTV55"/>
      <c r="HTW55"/>
      <c r="HTX55"/>
      <c r="HTY55"/>
      <c r="HTZ55"/>
      <c r="HUA55"/>
      <c r="HUB55"/>
      <c r="HUC55"/>
      <c r="HUD55"/>
      <c r="HUE55"/>
      <c r="HUF55"/>
      <c r="HUG55"/>
      <c r="HUH55"/>
      <c r="HUI55"/>
      <c r="HUJ55"/>
      <c r="HUK55"/>
      <c r="HUL55"/>
      <c r="HUM55"/>
      <c r="HUN55"/>
      <c r="HUO55"/>
      <c r="HUP55"/>
      <c r="HUQ55"/>
      <c r="HUR55"/>
      <c r="HUS55"/>
      <c r="HUT55"/>
      <c r="HUU55"/>
      <c r="HUV55"/>
      <c r="HUW55"/>
      <c r="HUX55"/>
      <c r="HUY55"/>
      <c r="HUZ55"/>
      <c r="HVA55"/>
      <c r="HVB55"/>
      <c r="HVC55"/>
      <c r="HVD55"/>
      <c r="HVE55"/>
      <c r="HVF55"/>
      <c r="HVG55"/>
      <c r="HVH55"/>
      <c r="HVI55"/>
      <c r="HVJ55"/>
      <c r="HVK55"/>
      <c r="HVL55"/>
      <c r="HVM55"/>
      <c r="HVN55"/>
      <c r="HVO55"/>
      <c r="HVP55"/>
      <c r="HVQ55"/>
      <c r="HVR55"/>
      <c r="HVS55"/>
      <c r="HVT55"/>
      <c r="HVU55"/>
      <c r="HVV55"/>
      <c r="HVW55"/>
      <c r="HVX55"/>
      <c r="HVY55"/>
      <c r="HVZ55"/>
      <c r="HWA55"/>
      <c r="HWB55"/>
      <c r="HWC55"/>
      <c r="HWD55"/>
      <c r="HWE55"/>
      <c r="HWF55"/>
      <c r="HWG55"/>
      <c r="HWH55"/>
      <c r="HWI55"/>
      <c r="HWJ55"/>
      <c r="HWK55"/>
      <c r="HWL55"/>
      <c r="HWM55"/>
      <c r="HWN55"/>
      <c r="HWO55"/>
      <c r="HWP55"/>
      <c r="HWQ55"/>
      <c r="HWR55"/>
      <c r="HWS55"/>
      <c r="HWT55"/>
      <c r="HWU55"/>
      <c r="HWV55"/>
      <c r="HWW55"/>
      <c r="HWX55"/>
      <c r="HWY55"/>
      <c r="HWZ55"/>
      <c r="HXA55"/>
      <c r="HXB55"/>
      <c r="HXC55"/>
      <c r="HXD55"/>
      <c r="HXE55"/>
      <c r="HXF55"/>
      <c r="HXG55"/>
      <c r="HXH55"/>
      <c r="HXI55"/>
      <c r="HXJ55"/>
      <c r="HXK55"/>
      <c r="HXL55"/>
      <c r="HXM55"/>
      <c r="HXN55"/>
      <c r="HXO55"/>
      <c r="HXP55"/>
      <c r="HXQ55"/>
      <c r="HXR55"/>
      <c r="HXS55"/>
      <c r="HXT55"/>
      <c r="HXU55"/>
      <c r="HXV55"/>
      <c r="HXW55"/>
      <c r="HXX55"/>
      <c r="HXY55"/>
      <c r="HXZ55"/>
      <c r="HYA55"/>
      <c r="HYB55"/>
      <c r="HYC55"/>
      <c r="HYD55"/>
      <c r="HYE55"/>
      <c r="HYF55"/>
      <c r="HYG55"/>
      <c r="HYH55"/>
      <c r="HYI55"/>
      <c r="HYJ55"/>
      <c r="HYK55"/>
      <c r="HYL55"/>
      <c r="HYM55"/>
      <c r="HYN55"/>
      <c r="HYO55"/>
      <c r="HYP55"/>
      <c r="HYQ55"/>
      <c r="HYR55"/>
      <c r="HYS55"/>
      <c r="HYT55"/>
      <c r="HYU55"/>
      <c r="HYV55"/>
      <c r="HYW55"/>
      <c r="HYX55"/>
      <c r="HYY55"/>
      <c r="HYZ55"/>
      <c r="HZA55"/>
      <c r="HZB55"/>
      <c r="HZC55"/>
      <c r="HZD55"/>
      <c r="HZE55"/>
      <c r="HZF55"/>
      <c r="HZG55"/>
      <c r="HZH55"/>
      <c r="HZI55"/>
      <c r="HZJ55"/>
      <c r="HZK55"/>
      <c r="HZL55"/>
      <c r="HZM55"/>
      <c r="HZN55"/>
      <c r="HZO55"/>
      <c r="HZP55"/>
      <c r="HZQ55"/>
      <c r="HZR55"/>
      <c r="HZS55"/>
      <c r="HZT55"/>
      <c r="HZU55"/>
      <c r="HZV55"/>
      <c r="HZW55"/>
      <c r="HZX55"/>
      <c r="HZY55"/>
      <c r="HZZ55"/>
      <c r="IAA55"/>
      <c r="IAB55"/>
      <c r="IAC55"/>
      <c r="IAD55"/>
      <c r="IAE55"/>
      <c r="IAF55"/>
      <c r="IAG55"/>
      <c r="IAH55"/>
      <c r="IAI55"/>
      <c r="IAJ55"/>
      <c r="IAK55"/>
      <c r="IAL55"/>
      <c r="IAM55"/>
      <c r="IAN55"/>
      <c r="IAO55"/>
      <c r="IAP55"/>
      <c r="IAQ55"/>
      <c r="IAR55"/>
      <c r="IAS55"/>
      <c r="IAT55"/>
      <c r="IAU55"/>
      <c r="IAV55"/>
      <c r="IAW55"/>
      <c r="IAX55"/>
      <c r="IAY55"/>
      <c r="IAZ55"/>
      <c r="IBA55"/>
      <c r="IBB55"/>
      <c r="IBC55"/>
      <c r="IBD55"/>
      <c r="IBE55"/>
      <c r="IBF55"/>
      <c r="IBG55"/>
      <c r="IBH55"/>
      <c r="IBI55"/>
      <c r="IBJ55"/>
      <c r="IBK55"/>
      <c r="IBL55"/>
      <c r="IBM55"/>
      <c r="IBN55"/>
      <c r="IBO55"/>
      <c r="IBP55"/>
      <c r="IBQ55"/>
      <c r="IBR55"/>
      <c r="IBS55"/>
      <c r="IBT55"/>
      <c r="IBU55"/>
      <c r="IBV55"/>
      <c r="IBW55"/>
      <c r="IBX55"/>
      <c r="IBY55"/>
      <c r="IBZ55"/>
      <c r="ICA55"/>
      <c r="ICB55"/>
      <c r="ICC55"/>
      <c r="ICD55"/>
      <c r="ICE55"/>
      <c r="ICF55"/>
      <c r="ICG55"/>
      <c r="ICH55"/>
      <c r="ICI55"/>
      <c r="ICJ55"/>
      <c r="ICK55"/>
      <c r="ICL55"/>
      <c r="ICM55"/>
      <c r="ICN55"/>
      <c r="ICO55"/>
      <c r="ICP55"/>
      <c r="ICQ55"/>
      <c r="ICR55"/>
      <c r="ICS55"/>
      <c r="ICT55"/>
      <c r="ICU55"/>
      <c r="ICV55"/>
      <c r="ICW55"/>
      <c r="ICX55"/>
      <c r="ICY55"/>
      <c r="ICZ55"/>
      <c r="IDA55"/>
      <c r="IDB55"/>
      <c r="IDC55"/>
      <c r="IDD55"/>
      <c r="IDE55"/>
      <c r="IDF55"/>
      <c r="IDG55"/>
      <c r="IDH55"/>
      <c r="IDI55"/>
      <c r="IDJ55"/>
      <c r="IDK55"/>
      <c r="IDL55"/>
      <c r="IDM55"/>
      <c r="IDN55"/>
      <c r="IDO55"/>
      <c r="IDP55"/>
      <c r="IDQ55"/>
      <c r="IDR55"/>
      <c r="IDS55"/>
      <c r="IDT55"/>
      <c r="IDU55"/>
      <c r="IDV55"/>
      <c r="IDW55"/>
      <c r="IDX55"/>
      <c r="IDY55"/>
      <c r="IDZ55"/>
      <c r="IEA55"/>
      <c r="IEB55"/>
      <c r="IEC55"/>
      <c r="IED55"/>
      <c r="IEE55"/>
      <c r="IEF55"/>
      <c r="IEG55"/>
      <c r="IEH55"/>
      <c r="IEI55"/>
      <c r="IEJ55"/>
      <c r="IEK55"/>
      <c r="IEL55"/>
      <c r="IEM55"/>
      <c r="IEN55"/>
      <c r="IEO55"/>
      <c r="IEP55"/>
      <c r="IEQ55"/>
      <c r="IER55"/>
      <c r="IES55"/>
      <c r="IET55"/>
      <c r="IEU55"/>
      <c r="IEV55"/>
      <c r="IEW55"/>
      <c r="IEX55"/>
      <c r="IEY55"/>
      <c r="IEZ55"/>
      <c r="IFA55"/>
      <c r="IFB55"/>
      <c r="IFC55"/>
      <c r="IFD55"/>
      <c r="IFE55"/>
      <c r="IFF55"/>
      <c r="IFG55"/>
      <c r="IFH55"/>
      <c r="IFI55"/>
      <c r="IFJ55"/>
      <c r="IFK55"/>
      <c r="IFL55"/>
      <c r="IFM55"/>
      <c r="IFN55"/>
      <c r="IFO55"/>
      <c r="IFP55"/>
      <c r="IFQ55"/>
      <c r="IFR55"/>
      <c r="IFS55"/>
      <c r="IFT55"/>
      <c r="IFU55"/>
      <c r="IFV55"/>
      <c r="IFW55"/>
      <c r="IFX55"/>
      <c r="IFY55"/>
      <c r="IFZ55"/>
      <c r="IGA55"/>
      <c r="IGB55"/>
      <c r="IGC55"/>
      <c r="IGD55"/>
      <c r="IGE55"/>
      <c r="IGF55"/>
      <c r="IGG55"/>
      <c r="IGH55"/>
      <c r="IGI55"/>
      <c r="IGJ55"/>
      <c r="IGK55"/>
      <c r="IGL55"/>
      <c r="IGM55"/>
      <c r="IGN55"/>
      <c r="IGO55"/>
      <c r="IGP55"/>
      <c r="IGQ55"/>
      <c r="IGR55"/>
      <c r="IGS55"/>
      <c r="IGT55"/>
      <c r="IGU55"/>
      <c r="IGV55"/>
      <c r="IGW55"/>
      <c r="IGX55"/>
      <c r="IGY55"/>
      <c r="IGZ55"/>
      <c r="IHA55"/>
      <c r="IHB55"/>
      <c r="IHC55"/>
      <c r="IHD55"/>
      <c r="IHE55"/>
      <c r="IHF55"/>
      <c r="IHG55"/>
      <c r="IHH55"/>
      <c r="IHI55"/>
      <c r="IHJ55"/>
      <c r="IHK55"/>
      <c r="IHL55"/>
      <c r="IHM55"/>
      <c r="IHN55"/>
      <c r="IHO55"/>
      <c r="IHP55"/>
      <c r="IHQ55"/>
      <c r="IHR55"/>
      <c r="IHS55"/>
      <c r="IHT55"/>
      <c r="IHU55"/>
      <c r="IHV55"/>
      <c r="IHW55"/>
      <c r="IHX55"/>
      <c r="IHY55"/>
      <c r="IHZ55"/>
      <c r="IIA55"/>
      <c r="IIB55"/>
      <c r="IIC55"/>
      <c r="IID55"/>
      <c r="IIE55"/>
      <c r="IIF55"/>
      <c r="IIG55"/>
      <c r="IIH55"/>
      <c r="III55"/>
      <c r="IIJ55"/>
      <c r="IIK55"/>
      <c r="IIL55"/>
      <c r="IIM55"/>
      <c r="IIN55"/>
      <c r="IIO55"/>
      <c r="IIP55"/>
      <c r="IIQ55"/>
      <c r="IIR55"/>
      <c r="IIS55"/>
      <c r="IIT55"/>
      <c r="IIU55"/>
      <c r="IIV55"/>
      <c r="IIW55"/>
      <c r="IIX55"/>
      <c r="IIY55"/>
      <c r="IIZ55"/>
      <c r="IJA55"/>
      <c r="IJB55"/>
      <c r="IJC55"/>
      <c r="IJD55"/>
      <c r="IJE55"/>
      <c r="IJF55"/>
      <c r="IJG55"/>
      <c r="IJH55"/>
      <c r="IJI55"/>
      <c r="IJJ55"/>
      <c r="IJK55"/>
      <c r="IJL55"/>
      <c r="IJM55"/>
      <c r="IJN55"/>
      <c r="IJO55"/>
      <c r="IJP55"/>
      <c r="IJQ55"/>
      <c r="IJR55"/>
      <c r="IJS55"/>
      <c r="IJT55"/>
      <c r="IJU55"/>
      <c r="IJV55"/>
      <c r="IJW55"/>
      <c r="IJX55"/>
      <c r="IJY55"/>
      <c r="IJZ55"/>
      <c r="IKA55"/>
      <c r="IKB55"/>
      <c r="IKC55"/>
      <c r="IKD55"/>
      <c r="IKE55"/>
      <c r="IKF55"/>
      <c r="IKG55"/>
      <c r="IKH55"/>
      <c r="IKI55"/>
      <c r="IKJ55"/>
      <c r="IKK55"/>
      <c r="IKL55"/>
      <c r="IKM55"/>
      <c r="IKN55"/>
      <c r="IKO55"/>
      <c r="IKP55"/>
      <c r="IKQ55"/>
      <c r="IKR55"/>
      <c r="IKS55"/>
      <c r="IKT55"/>
      <c r="IKU55"/>
      <c r="IKV55"/>
      <c r="IKW55"/>
      <c r="IKX55"/>
      <c r="IKY55"/>
      <c r="IKZ55"/>
      <c r="ILA55"/>
      <c r="ILB55"/>
      <c r="ILC55"/>
      <c r="ILD55"/>
      <c r="ILE55"/>
      <c r="ILF55"/>
      <c r="ILG55"/>
      <c r="ILH55"/>
      <c r="ILI55"/>
      <c r="ILJ55"/>
      <c r="ILK55"/>
      <c r="ILL55"/>
      <c r="ILM55"/>
      <c r="ILN55"/>
      <c r="ILO55"/>
      <c r="ILP55"/>
      <c r="ILQ55"/>
      <c r="ILR55"/>
      <c r="ILS55"/>
      <c r="ILT55"/>
      <c r="ILU55"/>
      <c r="ILV55"/>
      <c r="ILW55"/>
      <c r="ILX55"/>
      <c r="ILY55"/>
      <c r="ILZ55"/>
      <c r="IMA55"/>
      <c r="IMB55"/>
      <c r="IMC55"/>
      <c r="IMD55"/>
      <c r="IME55"/>
      <c r="IMF55"/>
      <c r="IMG55"/>
      <c r="IMH55"/>
      <c r="IMI55"/>
      <c r="IMJ55"/>
      <c r="IMK55"/>
      <c r="IML55"/>
      <c r="IMM55"/>
      <c r="IMN55"/>
      <c r="IMO55"/>
      <c r="IMP55"/>
      <c r="IMQ55"/>
      <c r="IMR55"/>
      <c r="IMS55"/>
      <c r="IMT55"/>
      <c r="IMU55"/>
      <c r="IMV55"/>
      <c r="IMW55"/>
      <c r="IMX55"/>
      <c r="IMY55"/>
      <c r="IMZ55"/>
      <c r="INA55"/>
      <c r="INB55"/>
      <c r="INC55"/>
      <c r="IND55"/>
      <c r="INE55"/>
      <c r="INF55"/>
      <c r="ING55"/>
      <c r="INH55"/>
      <c r="INI55"/>
      <c r="INJ55"/>
      <c r="INK55"/>
      <c r="INL55"/>
      <c r="INM55"/>
      <c r="INN55"/>
      <c r="INO55"/>
      <c r="INP55"/>
      <c r="INQ55"/>
      <c r="INR55"/>
      <c r="INS55"/>
      <c r="INT55"/>
      <c r="INU55"/>
      <c r="INV55"/>
      <c r="INW55"/>
      <c r="INX55"/>
      <c r="INY55"/>
      <c r="INZ55"/>
      <c r="IOA55"/>
      <c r="IOB55"/>
      <c r="IOC55"/>
      <c r="IOD55"/>
      <c r="IOE55"/>
      <c r="IOF55"/>
      <c r="IOG55"/>
      <c r="IOH55"/>
      <c r="IOI55"/>
      <c r="IOJ55"/>
      <c r="IOK55"/>
      <c r="IOL55"/>
      <c r="IOM55"/>
      <c r="ION55"/>
      <c r="IOO55"/>
      <c r="IOP55"/>
      <c r="IOQ55"/>
      <c r="IOR55"/>
      <c r="IOS55"/>
      <c r="IOT55"/>
      <c r="IOU55"/>
      <c r="IOV55"/>
      <c r="IOW55"/>
      <c r="IOX55"/>
      <c r="IOY55"/>
      <c r="IOZ55"/>
      <c r="IPA55"/>
      <c r="IPB55"/>
      <c r="IPC55"/>
      <c r="IPD55"/>
      <c r="IPE55"/>
      <c r="IPF55"/>
      <c r="IPG55"/>
      <c r="IPH55"/>
      <c r="IPI55"/>
      <c r="IPJ55"/>
      <c r="IPK55"/>
      <c r="IPL55"/>
      <c r="IPM55"/>
      <c r="IPN55"/>
      <c r="IPO55"/>
      <c r="IPP55"/>
      <c r="IPQ55"/>
      <c r="IPR55"/>
      <c r="IPS55"/>
      <c r="IPT55"/>
      <c r="IPU55"/>
      <c r="IPV55"/>
      <c r="IPW55"/>
      <c r="IPX55"/>
      <c r="IPY55"/>
      <c r="IPZ55"/>
      <c r="IQA55"/>
      <c r="IQB55"/>
      <c r="IQC55"/>
      <c r="IQD55"/>
      <c r="IQE55"/>
      <c r="IQF55"/>
      <c r="IQG55"/>
      <c r="IQH55"/>
      <c r="IQI55"/>
      <c r="IQJ55"/>
      <c r="IQK55"/>
      <c r="IQL55"/>
      <c r="IQM55"/>
      <c r="IQN55"/>
      <c r="IQO55"/>
      <c r="IQP55"/>
      <c r="IQQ55"/>
      <c r="IQR55"/>
      <c r="IQS55"/>
      <c r="IQT55"/>
      <c r="IQU55"/>
      <c r="IQV55"/>
      <c r="IQW55"/>
      <c r="IQX55"/>
      <c r="IQY55"/>
      <c r="IQZ55"/>
      <c r="IRA55"/>
      <c r="IRB55"/>
      <c r="IRC55"/>
      <c r="IRD55"/>
      <c r="IRE55"/>
      <c r="IRF55"/>
      <c r="IRG55"/>
      <c r="IRH55"/>
      <c r="IRI55"/>
      <c r="IRJ55"/>
      <c r="IRK55"/>
      <c r="IRL55"/>
      <c r="IRM55"/>
      <c r="IRN55"/>
      <c r="IRO55"/>
      <c r="IRP55"/>
      <c r="IRQ55"/>
      <c r="IRR55"/>
      <c r="IRS55"/>
      <c r="IRT55"/>
      <c r="IRU55"/>
      <c r="IRV55"/>
      <c r="IRW55"/>
      <c r="IRX55"/>
      <c r="IRY55"/>
      <c r="IRZ55"/>
      <c r="ISA55"/>
      <c r="ISB55"/>
      <c r="ISC55"/>
      <c r="ISD55"/>
      <c r="ISE55"/>
      <c r="ISF55"/>
      <c r="ISG55"/>
      <c r="ISH55"/>
      <c r="ISI55"/>
      <c r="ISJ55"/>
      <c r="ISK55"/>
      <c r="ISL55"/>
      <c r="ISM55"/>
      <c r="ISN55"/>
      <c r="ISO55"/>
      <c r="ISP55"/>
      <c r="ISQ55"/>
      <c r="ISR55"/>
      <c r="ISS55"/>
      <c r="IST55"/>
      <c r="ISU55"/>
      <c r="ISV55"/>
      <c r="ISW55"/>
      <c r="ISX55"/>
      <c r="ISY55"/>
      <c r="ISZ55"/>
      <c r="ITA55"/>
      <c r="ITB55"/>
      <c r="ITC55"/>
      <c r="ITD55"/>
      <c r="ITE55"/>
      <c r="ITF55"/>
      <c r="ITG55"/>
      <c r="ITH55"/>
      <c r="ITI55"/>
      <c r="ITJ55"/>
      <c r="ITK55"/>
      <c r="ITL55"/>
      <c r="ITM55"/>
      <c r="ITN55"/>
      <c r="ITO55"/>
      <c r="ITP55"/>
      <c r="ITQ55"/>
      <c r="ITR55"/>
      <c r="ITS55"/>
      <c r="ITT55"/>
      <c r="ITU55"/>
      <c r="ITV55"/>
      <c r="ITW55"/>
      <c r="ITX55"/>
      <c r="ITY55"/>
      <c r="ITZ55"/>
      <c r="IUA55"/>
      <c r="IUB55"/>
      <c r="IUC55"/>
      <c r="IUD55"/>
      <c r="IUE55"/>
      <c r="IUF55"/>
      <c r="IUG55"/>
      <c r="IUH55"/>
      <c r="IUI55"/>
      <c r="IUJ55"/>
      <c r="IUK55"/>
      <c r="IUL55"/>
      <c r="IUM55"/>
      <c r="IUN55"/>
      <c r="IUO55"/>
      <c r="IUP55"/>
      <c r="IUQ55"/>
      <c r="IUR55"/>
      <c r="IUS55"/>
      <c r="IUT55"/>
      <c r="IUU55"/>
      <c r="IUV55"/>
      <c r="IUW55"/>
      <c r="IUX55"/>
      <c r="IUY55"/>
      <c r="IUZ55"/>
      <c r="IVA55"/>
      <c r="IVB55"/>
      <c r="IVC55"/>
      <c r="IVD55"/>
      <c r="IVE55"/>
      <c r="IVF55"/>
      <c r="IVG55"/>
      <c r="IVH55"/>
      <c r="IVI55"/>
      <c r="IVJ55"/>
      <c r="IVK55"/>
      <c r="IVL55"/>
      <c r="IVM55"/>
      <c r="IVN55"/>
      <c r="IVO55"/>
      <c r="IVP55"/>
      <c r="IVQ55"/>
      <c r="IVR55"/>
      <c r="IVS55"/>
      <c r="IVT55"/>
      <c r="IVU55"/>
      <c r="IVV55"/>
      <c r="IVW55"/>
      <c r="IVX55"/>
      <c r="IVY55"/>
      <c r="IVZ55"/>
      <c r="IWA55"/>
      <c r="IWB55"/>
      <c r="IWC55"/>
      <c r="IWD55"/>
      <c r="IWE55"/>
      <c r="IWF55"/>
      <c r="IWG55"/>
      <c r="IWH55"/>
      <c r="IWI55"/>
      <c r="IWJ55"/>
      <c r="IWK55"/>
      <c r="IWL55"/>
      <c r="IWM55"/>
      <c r="IWN55"/>
      <c r="IWO55"/>
      <c r="IWP55"/>
      <c r="IWQ55"/>
      <c r="IWR55"/>
      <c r="IWS55"/>
      <c r="IWT55"/>
      <c r="IWU55"/>
      <c r="IWV55"/>
      <c r="IWW55"/>
      <c r="IWX55"/>
      <c r="IWY55"/>
      <c r="IWZ55"/>
      <c r="IXA55"/>
      <c r="IXB55"/>
      <c r="IXC55"/>
      <c r="IXD55"/>
      <c r="IXE55"/>
      <c r="IXF55"/>
      <c r="IXG55"/>
      <c r="IXH55"/>
      <c r="IXI55"/>
      <c r="IXJ55"/>
      <c r="IXK55"/>
      <c r="IXL55"/>
      <c r="IXM55"/>
      <c r="IXN55"/>
      <c r="IXO55"/>
      <c r="IXP55"/>
      <c r="IXQ55"/>
      <c r="IXR55"/>
      <c r="IXS55"/>
      <c r="IXT55"/>
      <c r="IXU55"/>
      <c r="IXV55"/>
      <c r="IXW55"/>
      <c r="IXX55"/>
      <c r="IXY55"/>
      <c r="IXZ55"/>
      <c r="IYA55"/>
      <c r="IYB55"/>
      <c r="IYC55"/>
      <c r="IYD55"/>
      <c r="IYE55"/>
      <c r="IYF55"/>
      <c r="IYG55"/>
      <c r="IYH55"/>
      <c r="IYI55"/>
      <c r="IYJ55"/>
      <c r="IYK55"/>
      <c r="IYL55"/>
      <c r="IYM55"/>
      <c r="IYN55"/>
      <c r="IYO55"/>
      <c r="IYP55"/>
      <c r="IYQ55"/>
      <c r="IYR55"/>
      <c r="IYS55"/>
      <c r="IYT55"/>
      <c r="IYU55"/>
      <c r="IYV55"/>
      <c r="IYW55"/>
      <c r="IYX55"/>
      <c r="IYY55"/>
      <c r="IYZ55"/>
      <c r="IZA55"/>
      <c r="IZB55"/>
      <c r="IZC55"/>
      <c r="IZD55"/>
      <c r="IZE55"/>
      <c r="IZF55"/>
      <c r="IZG55"/>
      <c r="IZH55"/>
      <c r="IZI55"/>
      <c r="IZJ55"/>
      <c r="IZK55"/>
      <c r="IZL55"/>
      <c r="IZM55"/>
      <c r="IZN55"/>
      <c r="IZO55"/>
      <c r="IZP55"/>
      <c r="IZQ55"/>
      <c r="IZR55"/>
      <c r="IZS55"/>
      <c r="IZT55"/>
      <c r="IZU55"/>
      <c r="IZV55"/>
      <c r="IZW55"/>
      <c r="IZX55"/>
      <c r="IZY55"/>
      <c r="IZZ55"/>
      <c r="JAA55"/>
      <c r="JAB55"/>
      <c r="JAC55"/>
      <c r="JAD55"/>
      <c r="JAE55"/>
      <c r="JAF55"/>
      <c r="JAG55"/>
      <c r="JAH55"/>
      <c r="JAI55"/>
      <c r="JAJ55"/>
      <c r="JAK55"/>
      <c r="JAL55"/>
      <c r="JAM55"/>
      <c r="JAN55"/>
      <c r="JAO55"/>
      <c r="JAP55"/>
      <c r="JAQ55"/>
      <c r="JAR55"/>
      <c r="JAS55"/>
      <c r="JAT55"/>
      <c r="JAU55"/>
      <c r="JAV55"/>
      <c r="JAW55"/>
      <c r="JAX55"/>
      <c r="JAY55"/>
      <c r="JAZ55"/>
      <c r="JBA55"/>
      <c r="JBB55"/>
      <c r="JBC55"/>
      <c r="JBD55"/>
      <c r="JBE55"/>
      <c r="JBF55"/>
      <c r="JBG55"/>
      <c r="JBH55"/>
      <c r="JBI55"/>
      <c r="JBJ55"/>
      <c r="JBK55"/>
      <c r="JBL55"/>
      <c r="JBM55"/>
      <c r="JBN55"/>
      <c r="JBO55"/>
      <c r="JBP55"/>
      <c r="JBQ55"/>
      <c r="JBR55"/>
      <c r="JBS55"/>
      <c r="JBT55"/>
      <c r="JBU55"/>
      <c r="JBV55"/>
      <c r="JBW55"/>
      <c r="JBX55"/>
      <c r="JBY55"/>
      <c r="JBZ55"/>
      <c r="JCA55"/>
      <c r="JCB55"/>
      <c r="JCC55"/>
      <c r="JCD55"/>
      <c r="JCE55"/>
      <c r="JCF55"/>
      <c r="JCG55"/>
      <c r="JCH55"/>
      <c r="JCI55"/>
      <c r="JCJ55"/>
      <c r="JCK55"/>
      <c r="JCL55"/>
      <c r="JCM55"/>
      <c r="JCN55"/>
      <c r="JCO55"/>
      <c r="JCP55"/>
      <c r="JCQ55"/>
      <c r="JCR55"/>
      <c r="JCS55"/>
      <c r="JCT55"/>
      <c r="JCU55"/>
      <c r="JCV55"/>
      <c r="JCW55"/>
      <c r="JCX55"/>
      <c r="JCY55"/>
      <c r="JCZ55"/>
      <c r="JDA55"/>
      <c r="JDB55"/>
      <c r="JDC55"/>
      <c r="JDD55"/>
      <c r="JDE55"/>
      <c r="JDF55"/>
      <c r="JDG55"/>
      <c r="JDH55"/>
      <c r="JDI55"/>
      <c r="JDJ55"/>
      <c r="JDK55"/>
      <c r="JDL55"/>
      <c r="JDM55"/>
      <c r="JDN55"/>
      <c r="JDO55"/>
      <c r="JDP55"/>
      <c r="JDQ55"/>
      <c r="JDR55"/>
      <c r="JDS55"/>
      <c r="JDT55"/>
      <c r="JDU55"/>
      <c r="JDV55"/>
      <c r="JDW55"/>
      <c r="JDX55"/>
      <c r="JDY55"/>
      <c r="JDZ55"/>
      <c r="JEA55"/>
      <c r="JEB55"/>
      <c r="JEC55"/>
      <c r="JED55"/>
      <c r="JEE55"/>
      <c r="JEF55"/>
      <c r="JEG55"/>
      <c r="JEH55"/>
      <c r="JEI55"/>
      <c r="JEJ55"/>
      <c r="JEK55"/>
      <c r="JEL55"/>
      <c r="JEM55"/>
      <c r="JEN55"/>
      <c r="JEO55"/>
      <c r="JEP55"/>
      <c r="JEQ55"/>
      <c r="JER55"/>
      <c r="JES55"/>
      <c r="JET55"/>
      <c r="JEU55"/>
      <c r="JEV55"/>
      <c r="JEW55"/>
      <c r="JEX55"/>
      <c r="JEY55"/>
      <c r="JEZ55"/>
      <c r="JFA55"/>
      <c r="JFB55"/>
      <c r="JFC55"/>
      <c r="JFD55"/>
      <c r="JFE55"/>
      <c r="JFF55"/>
      <c r="JFG55"/>
      <c r="JFH55"/>
      <c r="JFI55"/>
      <c r="JFJ55"/>
      <c r="JFK55"/>
      <c r="JFL55"/>
      <c r="JFM55"/>
      <c r="JFN55"/>
      <c r="JFO55"/>
      <c r="JFP55"/>
      <c r="JFQ55"/>
      <c r="JFR55"/>
      <c r="JFS55"/>
      <c r="JFT55"/>
      <c r="JFU55"/>
      <c r="JFV55"/>
      <c r="JFW55"/>
      <c r="JFX55"/>
      <c r="JFY55"/>
      <c r="JFZ55"/>
      <c r="JGA55"/>
      <c r="JGB55"/>
      <c r="JGC55"/>
      <c r="JGD55"/>
      <c r="JGE55"/>
      <c r="JGF55"/>
      <c r="JGG55"/>
      <c r="JGH55"/>
      <c r="JGI55"/>
      <c r="JGJ55"/>
      <c r="JGK55"/>
      <c r="JGL55"/>
      <c r="JGM55"/>
      <c r="JGN55"/>
      <c r="JGO55"/>
      <c r="JGP55"/>
      <c r="JGQ55"/>
      <c r="JGR55"/>
      <c r="JGS55"/>
      <c r="JGT55"/>
      <c r="JGU55"/>
      <c r="JGV55"/>
      <c r="JGW55"/>
      <c r="JGX55"/>
      <c r="JGY55"/>
      <c r="JGZ55"/>
      <c r="JHA55"/>
      <c r="JHB55"/>
      <c r="JHC55"/>
      <c r="JHD55"/>
      <c r="JHE55"/>
      <c r="JHF55"/>
      <c r="JHG55"/>
      <c r="JHH55"/>
      <c r="JHI55"/>
      <c r="JHJ55"/>
      <c r="JHK55"/>
      <c r="JHL55"/>
      <c r="JHM55"/>
      <c r="JHN55"/>
      <c r="JHO55"/>
      <c r="JHP55"/>
      <c r="JHQ55"/>
      <c r="JHR55"/>
      <c r="JHS55"/>
      <c r="JHT55"/>
      <c r="JHU55"/>
      <c r="JHV55"/>
      <c r="JHW55"/>
      <c r="JHX55"/>
      <c r="JHY55"/>
      <c r="JHZ55"/>
      <c r="JIA55"/>
      <c r="JIB55"/>
      <c r="JIC55"/>
      <c r="JID55"/>
      <c r="JIE55"/>
      <c r="JIF55"/>
      <c r="JIG55"/>
      <c r="JIH55"/>
      <c r="JII55"/>
      <c r="JIJ55"/>
      <c r="JIK55"/>
      <c r="JIL55"/>
      <c r="JIM55"/>
      <c r="JIN55"/>
      <c r="JIO55"/>
      <c r="JIP55"/>
      <c r="JIQ55"/>
      <c r="JIR55"/>
      <c r="JIS55"/>
      <c r="JIT55"/>
      <c r="JIU55"/>
      <c r="JIV55"/>
      <c r="JIW55"/>
      <c r="JIX55"/>
      <c r="JIY55"/>
      <c r="JIZ55"/>
      <c r="JJA55"/>
      <c r="JJB55"/>
      <c r="JJC55"/>
      <c r="JJD55"/>
      <c r="JJE55"/>
      <c r="JJF55"/>
      <c r="JJG55"/>
      <c r="JJH55"/>
      <c r="JJI55"/>
      <c r="JJJ55"/>
      <c r="JJK55"/>
      <c r="JJL55"/>
      <c r="JJM55"/>
      <c r="JJN55"/>
      <c r="JJO55"/>
      <c r="JJP55"/>
      <c r="JJQ55"/>
      <c r="JJR55"/>
      <c r="JJS55"/>
      <c r="JJT55"/>
      <c r="JJU55"/>
      <c r="JJV55"/>
      <c r="JJW55"/>
      <c r="JJX55"/>
      <c r="JJY55"/>
      <c r="JJZ55"/>
      <c r="JKA55"/>
      <c r="JKB55"/>
      <c r="JKC55"/>
      <c r="JKD55"/>
      <c r="JKE55"/>
      <c r="JKF55"/>
      <c r="JKG55"/>
      <c r="JKH55"/>
      <c r="JKI55"/>
      <c r="JKJ55"/>
      <c r="JKK55"/>
      <c r="JKL55"/>
      <c r="JKM55"/>
      <c r="JKN55"/>
      <c r="JKO55"/>
      <c r="JKP55"/>
      <c r="JKQ55"/>
      <c r="JKR55"/>
      <c r="JKS55"/>
      <c r="JKT55"/>
      <c r="JKU55"/>
      <c r="JKV55"/>
      <c r="JKW55"/>
      <c r="JKX55"/>
      <c r="JKY55"/>
      <c r="JKZ55"/>
      <c r="JLA55"/>
      <c r="JLB55"/>
      <c r="JLC55"/>
      <c r="JLD55"/>
      <c r="JLE55"/>
      <c r="JLF55"/>
      <c r="JLG55"/>
      <c r="JLH55"/>
      <c r="JLI55"/>
      <c r="JLJ55"/>
      <c r="JLK55"/>
      <c r="JLL55"/>
      <c r="JLM55"/>
      <c r="JLN55"/>
      <c r="JLO55"/>
      <c r="JLP55"/>
      <c r="JLQ55"/>
      <c r="JLR55"/>
      <c r="JLS55"/>
      <c r="JLT55"/>
      <c r="JLU55"/>
      <c r="JLV55"/>
      <c r="JLW55"/>
      <c r="JLX55"/>
      <c r="JLY55"/>
      <c r="JLZ55"/>
      <c r="JMA55"/>
      <c r="JMB55"/>
      <c r="JMC55"/>
      <c r="JMD55"/>
      <c r="JME55"/>
      <c r="JMF55"/>
      <c r="JMG55"/>
      <c r="JMH55"/>
      <c r="JMI55"/>
      <c r="JMJ55"/>
      <c r="JMK55"/>
      <c r="JML55"/>
      <c r="JMM55"/>
      <c r="JMN55"/>
      <c r="JMO55"/>
      <c r="JMP55"/>
      <c r="JMQ55"/>
      <c r="JMR55"/>
      <c r="JMS55"/>
      <c r="JMT55"/>
      <c r="JMU55"/>
      <c r="JMV55"/>
      <c r="JMW55"/>
      <c r="JMX55"/>
      <c r="JMY55"/>
      <c r="JMZ55"/>
      <c r="JNA55"/>
      <c r="JNB55"/>
      <c r="JNC55"/>
      <c r="JND55"/>
      <c r="JNE55"/>
      <c r="JNF55"/>
      <c r="JNG55"/>
      <c r="JNH55"/>
      <c r="JNI55"/>
      <c r="JNJ55"/>
      <c r="JNK55"/>
      <c r="JNL55"/>
      <c r="JNM55"/>
      <c r="JNN55"/>
      <c r="JNO55"/>
      <c r="JNP55"/>
      <c r="JNQ55"/>
      <c r="JNR55"/>
      <c r="JNS55"/>
      <c r="JNT55"/>
      <c r="JNU55"/>
      <c r="JNV55"/>
      <c r="JNW55"/>
      <c r="JNX55"/>
      <c r="JNY55"/>
      <c r="JNZ55"/>
      <c r="JOA55"/>
      <c r="JOB55"/>
      <c r="JOC55"/>
      <c r="JOD55"/>
      <c r="JOE55"/>
      <c r="JOF55"/>
      <c r="JOG55"/>
      <c r="JOH55"/>
      <c r="JOI55"/>
      <c r="JOJ55"/>
      <c r="JOK55"/>
      <c r="JOL55"/>
      <c r="JOM55"/>
      <c r="JON55"/>
      <c r="JOO55"/>
      <c r="JOP55"/>
      <c r="JOQ55"/>
      <c r="JOR55"/>
      <c r="JOS55"/>
      <c r="JOT55"/>
      <c r="JOU55"/>
      <c r="JOV55"/>
      <c r="JOW55"/>
      <c r="JOX55"/>
      <c r="JOY55"/>
      <c r="JOZ55"/>
      <c r="JPA55"/>
      <c r="JPB55"/>
      <c r="JPC55"/>
      <c r="JPD55"/>
      <c r="JPE55"/>
      <c r="JPF55"/>
      <c r="JPG55"/>
      <c r="JPH55"/>
      <c r="JPI55"/>
      <c r="JPJ55"/>
      <c r="JPK55"/>
      <c r="JPL55"/>
      <c r="JPM55"/>
      <c r="JPN55"/>
      <c r="JPO55"/>
      <c r="JPP55"/>
      <c r="JPQ55"/>
      <c r="JPR55"/>
      <c r="JPS55"/>
      <c r="JPT55"/>
      <c r="JPU55"/>
      <c r="JPV55"/>
      <c r="JPW55"/>
      <c r="JPX55"/>
      <c r="JPY55"/>
      <c r="JPZ55"/>
      <c r="JQA55"/>
      <c r="JQB55"/>
      <c r="JQC55"/>
      <c r="JQD55"/>
      <c r="JQE55"/>
      <c r="JQF55"/>
      <c r="JQG55"/>
      <c r="JQH55"/>
      <c r="JQI55"/>
      <c r="JQJ55"/>
      <c r="JQK55"/>
      <c r="JQL55"/>
      <c r="JQM55"/>
      <c r="JQN55"/>
      <c r="JQO55"/>
      <c r="JQP55"/>
      <c r="JQQ55"/>
      <c r="JQR55"/>
      <c r="JQS55"/>
      <c r="JQT55"/>
      <c r="JQU55"/>
      <c r="JQV55"/>
      <c r="JQW55"/>
      <c r="JQX55"/>
      <c r="JQY55"/>
      <c r="JQZ55"/>
      <c r="JRA55"/>
      <c r="JRB55"/>
      <c r="JRC55"/>
      <c r="JRD55"/>
      <c r="JRE55"/>
      <c r="JRF55"/>
      <c r="JRG55"/>
      <c r="JRH55"/>
      <c r="JRI55"/>
      <c r="JRJ55"/>
      <c r="JRK55"/>
      <c r="JRL55"/>
      <c r="JRM55"/>
      <c r="JRN55"/>
      <c r="JRO55"/>
      <c r="JRP55"/>
      <c r="JRQ55"/>
      <c r="JRR55"/>
      <c r="JRS55"/>
      <c r="JRT55"/>
      <c r="JRU55"/>
      <c r="JRV55"/>
      <c r="JRW55"/>
      <c r="JRX55"/>
      <c r="JRY55"/>
      <c r="JRZ55"/>
      <c r="JSA55"/>
      <c r="JSB55"/>
      <c r="JSC55"/>
      <c r="JSD55"/>
      <c r="JSE55"/>
      <c r="JSF55"/>
      <c r="JSG55"/>
      <c r="JSH55"/>
      <c r="JSI55"/>
      <c r="JSJ55"/>
      <c r="JSK55"/>
      <c r="JSL55"/>
      <c r="JSM55"/>
      <c r="JSN55"/>
      <c r="JSO55"/>
      <c r="JSP55"/>
      <c r="JSQ55"/>
      <c r="JSR55"/>
      <c r="JSS55"/>
      <c r="JST55"/>
      <c r="JSU55"/>
      <c r="JSV55"/>
      <c r="JSW55"/>
      <c r="JSX55"/>
      <c r="JSY55"/>
      <c r="JSZ55"/>
      <c r="JTA55"/>
      <c r="JTB55"/>
      <c r="JTC55"/>
      <c r="JTD55"/>
      <c r="JTE55"/>
      <c r="JTF55"/>
      <c r="JTG55"/>
      <c r="JTH55"/>
      <c r="JTI55"/>
      <c r="JTJ55"/>
      <c r="JTK55"/>
      <c r="JTL55"/>
      <c r="JTM55"/>
      <c r="JTN55"/>
      <c r="JTO55"/>
      <c r="JTP55"/>
      <c r="JTQ55"/>
      <c r="JTR55"/>
      <c r="JTS55"/>
      <c r="JTT55"/>
      <c r="JTU55"/>
      <c r="JTV55"/>
      <c r="JTW55"/>
      <c r="JTX55"/>
      <c r="JTY55"/>
      <c r="JTZ55"/>
      <c r="JUA55"/>
      <c r="JUB55"/>
      <c r="JUC55"/>
      <c r="JUD55"/>
      <c r="JUE55"/>
      <c r="JUF55"/>
      <c r="JUG55"/>
      <c r="JUH55"/>
      <c r="JUI55"/>
      <c r="JUJ55"/>
      <c r="JUK55"/>
      <c r="JUL55"/>
      <c r="JUM55"/>
      <c r="JUN55"/>
      <c r="JUO55"/>
      <c r="JUP55"/>
      <c r="JUQ55"/>
      <c r="JUR55"/>
      <c r="JUS55"/>
      <c r="JUT55"/>
      <c r="JUU55"/>
      <c r="JUV55"/>
      <c r="JUW55"/>
      <c r="JUX55"/>
      <c r="JUY55"/>
      <c r="JUZ55"/>
      <c r="JVA55"/>
      <c r="JVB55"/>
      <c r="JVC55"/>
      <c r="JVD55"/>
      <c r="JVE55"/>
      <c r="JVF55"/>
      <c r="JVG55"/>
      <c r="JVH55"/>
      <c r="JVI55"/>
      <c r="JVJ55"/>
      <c r="JVK55"/>
      <c r="JVL55"/>
      <c r="JVM55"/>
      <c r="JVN55"/>
      <c r="JVO55"/>
      <c r="JVP55"/>
      <c r="JVQ55"/>
      <c r="JVR55"/>
      <c r="JVS55"/>
      <c r="JVT55"/>
      <c r="JVU55"/>
      <c r="JVV55"/>
      <c r="JVW55"/>
      <c r="JVX55"/>
      <c r="JVY55"/>
      <c r="JVZ55"/>
      <c r="JWA55"/>
      <c r="JWB55"/>
      <c r="JWC55"/>
      <c r="JWD55"/>
      <c r="JWE55"/>
      <c r="JWF55"/>
      <c r="JWG55"/>
      <c r="JWH55"/>
      <c r="JWI55"/>
      <c r="JWJ55"/>
      <c r="JWK55"/>
      <c r="JWL55"/>
      <c r="JWM55"/>
      <c r="JWN55"/>
      <c r="JWO55"/>
      <c r="JWP55"/>
      <c r="JWQ55"/>
      <c r="JWR55"/>
      <c r="JWS55"/>
      <c r="JWT55"/>
      <c r="JWU55"/>
      <c r="JWV55"/>
      <c r="JWW55"/>
      <c r="JWX55"/>
      <c r="JWY55"/>
      <c r="JWZ55"/>
      <c r="JXA55"/>
      <c r="JXB55"/>
      <c r="JXC55"/>
      <c r="JXD55"/>
      <c r="JXE55"/>
      <c r="JXF55"/>
      <c r="JXG55"/>
      <c r="JXH55"/>
      <c r="JXI55"/>
      <c r="JXJ55"/>
      <c r="JXK55"/>
      <c r="JXL55"/>
      <c r="JXM55"/>
      <c r="JXN55"/>
      <c r="JXO55"/>
      <c r="JXP55"/>
      <c r="JXQ55"/>
      <c r="JXR55"/>
      <c r="JXS55"/>
      <c r="JXT55"/>
      <c r="JXU55"/>
      <c r="JXV55"/>
      <c r="JXW55"/>
      <c r="JXX55"/>
      <c r="JXY55"/>
      <c r="JXZ55"/>
      <c r="JYA55"/>
      <c r="JYB55"/>
      <c r="JYC55"/>
      <c r="JYD55"/>
      <c r="JYE55"/>
      <c r="JYF55"/>
      <c r="JYG55"/>
      <c r="JYH55"/>
      <c r="JYI55"/>
      <c r="JYJ55"/>
      <c r="JYK55"/>
      <c r="JYL55"/>
      <c r="JYM55"/>
      <c r="JYN55"/>
      <c r="JYO55"/>
      <c r="JYP55"/>
      <c r="JYQ55"/>
      <c r="JYR55"/>
      <c r="JYS55"/>
      <c r="JYT55"/>
      <c r="JYU55"/>
      <c r="JYV55"/>
      <c r="JYW55"/>
      <c r="JYX55"/>
      <c r="JYY55"/>
      <c r="JYZ55"/>
      <c r="JZA55"/>
      <c r="JZB55"/>
      <c r="JZC55"/>
      <c r="JZD55"/>
      <c r="JZE55"/>
      <c r="JZF55"/>
      <c r="JZG55"/>
      <c r="JZH55"/>
      <c r="JZI55"/>
      <c r="JZJ55"/>
      <c r="JZK55"/>
      <c r="JZL55"/>
      <c r="JZM55"/>
      <c r="JZN55"/>
      <c r="JZO55"/>
      <c r="JZP55"/>
      <c r="JZQ55"/>
      <c r="JZR55"/>
      <c r="JZS55"/>
      <c r="JZT55"/>
      <c r="JZU55"/>
      <c r="JZV55"/>
      <c r="JZW55"/>
      <c r="JZX55"/>
      <c r="JZY55"/>
      <c r="JZZ55"/>
      <c r="KAA55"/>
      <c r="KAB55"/>
      <c r="KAC55"/>
      <c r="KAD55"/>
      <c r="KAE55"/>
      <c r="KAF55"/>
      <c r="KAG55"/>
      <c r="KAH55"/>
      <c r="KAI55"/>
      <c r="KAJ55"/>
      <c r="KAK55"/>
      <c r="KAL55"/>
      <c r="KAM55"/>
      <c r="KAN55"/>
      <c r="KAO55"/>
      <c r="KAP55"/>
      <c r="KAQ55"/>
      <c r="KAR55"/>
      <c r="KAS55"/>
      <c r="KAT55"/>
      <c r="KAU55"/>
      <c r="KAV55"/>
      <c r="KAW55"/>
      <c r="KAX55"/>
      <c r="KAY55"/>
      <c r="KAZ55"/>
      <c r="KBA55"/>
      <c r="KBB55"/>
      <c r="KBC55"/>
      <c r="KBD55"/>
      <c r="KBE55"/>
      <c r="KBF55"/>
      <c r="KBG55"/>
      <c r="KBH55"/>
      <c r="KBI55"/>
      <c r="KBJ55"/>
      <c r="KBK55"/>
      <c r="KBL55"/>
      <c r="KBM55"/>
      <c r="KBN55"/>
      <c r="KBO55"/>
      <c r="KBP55"/>
      <c r="KBQ55"/>
      <c r="KBR55"/>
      <c r="KBS55"/>
      <c r="KBT55"/>
      <c r="KBU55"/>
      <c r="KBV55"/>
      <c r="KBW55"/>
      <c r="KBX55"/>
      <c r="KBY55"/>
      <c r="KBZ55"/>
      <c r="KCA55"/>
      <c r="KCB55"/>
      <c r="KCC55"/>
      <c r="KCD55"/>
      <c r="KCE55"/>
      <c r="KCF55"/>
      <c r="KCG55"/>
      <c r="KCH55"/>
      <c r="KCI55"/>
      <c r="KCJ55"/>
      <c r="KCK55"/>
      <c r="KCL55"/>
      <c r="KCM55"/>
      <c r="KCN55"/>
      <c r="KCO55"/>
      <c r="KCP55"/>
      <c r="KCQ55"/>
      <c r="KCR55"/>
      <c r="KCS55"/>
      <c r="KCT55"/>
      <c r="KCU55"/>
      <c r="KCV55"/>
      <c r="KCW55"/>
      <c r="KCX55"/>
      <c r="KCY55"/>
      <c r="KCZ55"/>
      <c r="KDA55"/>
      <c r="KDB55"/>
      <c r="KDC55"/>
      <c r="KDD55"/>
      <c r="KDE55"/>
      <c r="KDF55"/>
      <c r="KDG55"/>
      <c r="KDH55"/>
      <c r="KDI55"/>
      <c r="KDJ55"/>
      <c r="KDK55"/>
      <c r="KDL55"/>
      <c r="KDM55"/>
      <c r="KDN55"/>
      <c r="KDO55"/>
      <c r="KDP55"/>
      <c r="KDQ55"/>
      <c r="KDR55"/>
      <c r="KDS55"/>
      <c r="KDT55"/>
      <c r="KDU55"/>
      <c r="KDV55"/>
      <c r="KDW55"/>
      <c r="KDX55"/>
      <c r="KDY55"/>
      <c r="KDZ55"/>
      <c r="KEA55"/>
      <c r="KEB55"/>
      <c r="KEC55"/>
      <c r="KED55"/>
      <c r="KEE55"/>
      <c r="KEF55"/>
      <c r="KEG55"/>
      <c r="KEH55"/>
      <c r="KEI55"/>
      <c r="KEJ55"/>
      <c r="KEK55"/>
      <c r="KEL55"/>
      <c r="KEM55"/>
      <c r="KEN55"/>
      <c r="KEO55"/>
      <c r="KEP55"/>
      <c r="KEQ55"/>
      <c r="KER55"/>
      <c r="KES55"/>
      <c r="KET55"/>
      <c r="KEU55"/>
      <c r="KEV55"/>
      <c r="KEW55"/>
      <c r="KEX55"/>
      <c r="KEY55"/>
      <c r="KEZ55"/>
      <c r="KFA55"/>
      <c r="KFB55"/>
      <c r="KFC55"/>
      <c r="KFD55"/>
      <c r="KFE55"/>
      <c r="KFF55"/>
      <c r="KFG55"/>
      <c r="KFH55"/>
      <c r="KFI55"/>
      <c r="KFJ55"/>
      <c r="KFK55"/>
      <c r="KFL55"/>
      <c r="KFM55"/>
      <c r="KFN55"/>
      <c r="KFO55"/>
      <c r="KFP55"/>
      <c r="KFQ55"/>
      <c r="KFR55"/>
      <c r="KFS55"/>
      <c r="KFT55"/>
      <c r="KFU55"/>
      <c r="KFV55"/>
      <c r="KFW55"/>
      <c r="KFX55"/>
      <c r="KFY55"/>
      <c r="KFZ55"/>
      <c r="KGA55"/>
      <c r="KGB55"/>
      <c r="KGC55"/>
      <c r="KGD55"/>
      <c r="KGE55"/>
      <c r="KGF55"/>
      <c r="KGG55"/>
      <c r="KGH55"/>
      <c r="KGI55"/>
      <c r="KGJ55"/>
      <c r="KGK55"/>
      <c r="KGL55"/>
      <c r="KGM55"/>
      <c r="KGN55"/>
      <c r="KGO55"/>
      <c r="KGP55"/>
      <c r="KGQ55"/>
      <c r="KGR55"/>
      <c r="KGS55"/>
      <c r="KGT55"/>
      <c r="KGU55"/>
      <c r="KGV55"/>
      <c r="KGW55"/>
      <c r="KGX55"/>
      <c r="KGY55"/>
      <c r="KGZ55"/>
      <c r="KHA55"/>
      <c r="KHB55"/>
      <c r="KHC55"/>
      <c r="KHD55"/>
      <c r="KHE55"/>
      <c r="KHF55"/>
      <c r="KHG55"/>
      <c r="KHH55"/>
      <c r="KHI55"/>
      <c r="KHJ55"/>
      <c r="KHK55"/>
      <c r="KHL55"/>
      <c r="KHM55"/>
      <c r="KHN55"/>
      <c r="KHO55"/>
      <c r="KHP55"/>
      <c r="KHQ55"/>
      <c r="KHR55"/>
      <c r="KHS55"/>
      <c r="KHT55"/>
      <c r="KHU55"/>
      <c r="KHV55"/>
      <c r="KHW55"/>
      <c r="KHX55"/>
      <c r="KHY55"/>
      <c r="KHZ55"/>
      <c r="KIA55"/>
      <c r="KIB55"/>
      <c r="KIC55"/>
      <c r="KID55"/>
      <c r="KIE55"/>
      <c r="KIF55"/>
      <c r="KIG55"/>
      <c r="KIH55"/>
      <c r="KII55"/>
      <c r="KIJ55"/>
      <c r="KIK55"/>
      <c r="KIL55"/>
      <c r="KIM55"/>
      <c r="KIN55"/>
      <c r="KIO55"/>
      <c r="KIP55"/>
      <c r="KIQ55"/>
      <c r="KIR55"/>
      <c r="KIS55"/>
      <c r="KIT55"/>
      <c r="KIU55"/>
      <c r="KIV55"/>
      <c r="KIW55"/>
      <c r="KIX55"/>
      <c r="KIY55"/>
      <c r="KIZ55"/>
      <c r="KJA55"/>
      <c r="KJB55"/>
      <c r="KJC55"/>
      <c r="KJD55"/>
      <c r="KJE55"/>
      <c r="KJF55"/>
      <c r="KJG55"/>
      <c r="KJH55"/>
      <c r="KJI55"/>
      <c r="KJJ55"/>
      <c r="KJK55"/>
      <c r="KJL55"/>
      <c r="KJM55"/>
      <c r="KJN55"/>
      <c r="KJO55"/>
      <c r="KJP55"/>
      <c r="KJQ55"/>
      <c r="KJR55"/>
      <c r="KJS55"/>
      <c r="KJT55"/>
      <c r="KJU55"/>
      <c r="KJV55"/>
      <c r="KJW55"/>
      <c r="KJX55"/>
      <c r="KJY55"/>
      <c r="KJZ55"/>
      <c r="KKA55"/>
      <c r="KKB55"/>
      <c r="KKC55"/>
      <c r="KKD55"/>
      <c r="KKE55"/>
      <c r="KKF55"/>
      <c r="KKG55"/>
      <c r="KKH55"/>
      <c r="KKI55"/>
      <c r="KKJ55"/>
      <c r="KKK55"/>
      <c r="KKL55"/>
      <c r="KKM55"/>
      <c r="KKN55"/>
      <c r="KKO55"/>
      <c r="KKP55"/>
      <c r="KKQ55"/>
      <c r="KKR55"/>
      <c r="KKS55"/>
      <c r="KKT55"/>
      <c r="KKU55"/>
      <c r="KKV55"/>
      <c r="KKW55"/>
      <c r="KKX55"/>
      <c r="KKY55"/>
      <c r="KKZ55"/>
      <c r="KLA55"/>
      <c r="KLB55"/>
      <c r="KLC55"/>
      <c r="KLD55"/>
      <c r="KLE55"/>
      <c r="KLF55"/>
      <c r="KLG55"/>
      <c r="KLH55"/>
      <c r="KLI55"/>
      <c r="KLJ55"/>
      <c r="KLK55"/>
      <c r="KLL55"/>
      <c r="KLM55"/>
      <c r="KLN55"/>
      <c r="KLO55"/>
      <c r="KLP55"/>
      <c r="KLQ55"/>
      <c r="KLR55"/>
      <c r="KLS55"/>
      <c r="KLT55"/>
      <c r="KLU55"/>
      <c r="KLV55"/>
      <c r="KLW55"/>
      <c r="KLX55"/>
      <c r="KLY55"/>
      <c r="KLZ55"/>
      <c r="KMA55"/>
      <c r="KMB55"/>
      <c r="KMC55"/>
      <c r="KMD55"/>
      <c r="KME55"/>
      <c r="KMF55"/>
      <c r="KMG55"/>
      <c r="KMH55"/>
      <c r="KMI55"/>
      <c r="KMJ55"/>
      <c r="KMK55"/>
      <c r="KML55"/>
      <c r="KMM55"/>
      <c r="KMN55"/>
      <c r="KMO55"/>
      <c r="KMP55"/>
      <c r="KMQ55"/>
      <c r="KMR55"/>
      <c r="KMS55"/>
      <c r="KMT55"/>
      <c r="KMU55"/>
      <c r="KMV55"/>
      <c r="KMW55"/>
      <c r="KMX55"/>
      <c r="KMY55"/>
      <c r="KMZ55"/>
      <c r="KNA55"/>
      <c r="KNB55"/>
      <c r="KNC55"/>
      <c r="KND55"/>
      <c r="KNE55"/>
      <c r="KNF55"/>
      <c r="KNG55"/>
      <c r="KNH55"/>
      <c r="KNI55"/>
      <c r="KNJ55"/>
      <c r="KNK55"/>
      <c r="KNL55"/>
      <c r="KNM55"/>
      <c r="KNN55"/>
      <c r="KNO55"/>
      <c r="KNP55"/>
      <c r="KNQ55"/>
      <c r="KNR55"/>
      <c r="KNS55"/>
      <c r="KNT55"/>
      <c r="KNU55"/>
      <c r="KNV55"/>
      <c r="KNW55"/>
      <c r="KNX55"/>
      <c r="KNY55"/>
      <c r="KNZ55"/>
      <c r="KOA55"/>
      <c r="KOB55"/>
      <c r="KOC55"/>
      <c r="KOD55"/>
      <c r="KOE55"/>
      <c r="KOF55"/>
      <c r="KOG55"/>
      <c r="KOH55"/>
      <c r="KOI55"/>
      <c r="KOJ55"/>
      <c r="KOK55"/>
      <c r="KOL55"/>
      <c r="KOM55"/>
      <c r="KON55"/>
      <c r="KOO55"/>
      <c r="KOP55"/>
      <c r="KOQ55"/>
      <c r="KOR55"/>
      <c r="KOS55"/>
      <c r="KOT55"/>
      <c r="KOU55"/>
      <c r="KOV55"/>
      <c r="KOW55"/>
      <c r="KOX55"/>
      <c r="KOY55"/>
      <c r="KOZ55"/>
      <c r="KPA55"/>
      <c r="KPB55"/>
      <c r="KPC55"/>
      <c r="KPD55"/>
      <c r="KPE55"/>
      <c r="KPF55"/>
      <c r="KPG55"/>
      <c r="KPH55"/>
      <c r="KPI55"/>
      <c r="KPJ55"/>
      <c r="KPK55"/>
      <c r="KPL55"/>
      <c r="KPM55"/>
      <c r="KPN55"/>
      <c r="KPO55"/>
      <c r="KPP55"/>
      <c r="KPQ55"/>
      <c r="KPR55"/>
      <c r="KPS55"/>
      <c r="KPT55"/>
      <c r="KPU55"/>
      <c r="KPV55"/>
      <c r="KPW55"/>
      <c r="KPX55"/>
      <c r="KPY55"/>
      <c r="KPZ55"/>
      <c r="KQA55"/>
      <c r="KQB55"/>
      <c r="KQC55"/>
      <c r="KQD55"/>
      <c r="KQE55"/>
      <c r="KQF55"/>
      <c r="KQG55"/>
      <c r="KQH55"/>
      <c r="KQI55"/>
      <c r="KQJ55"/>
      <c r="KQK55"/>
      <c r="KQL55"/>
      <c r="KQM55"/>
      <c r="KQN55"/>
      <c r="KQO55"/>
      <c r="KQP55"/>
      <c r="KQQ55"/>
      <c r="KQR55"/>
      <c r="KQS55"/>
      <c r="KQT55"/>
      <c r="KQU55"/>
      <c r="KQV55"/>
      <c r="KQW55"/>
      <c r="KQX55"/>
      <c r="KQY55"/>
      <c r="KQZ55"/>
      <c r="KRA55"/>
      <c r="KRB55"/>
      <c r="KRC55"/>
      <c r="KRD55"/>
      <c r="KRE55"/>
      <c r="KRF55"/>
      <c r="KRG55"/>
      <c r="KRH55"/>
      <c r="KRI55"/>
      <c r="KRJ55"/>
      <c r="KRK55"/>
      <c r="KRL55"/>
      <c r="KRM55"/>
      <c r="KRN55"/>
      <c r="KRO55"/>
      <c r="KRP55"/>
      <c r="KRQ55"/>
      <c r="KRR55"/>
      <c r="KRS55"/>
      <c r="KRT55"/>
      <c r="KRU55"/>
      <c r="KRV55"/>
      <c r="KRW55"/>
      <c r="KRX55"/>
      <c r="KRY55"/>
      <c r="KRZ55"/>
      <c r="KSA55"/>
      <c r="KSB55"/>
      <c r="KSC55"/>
      <c r="KSD55"/>
      <c r="KSE55"/>
      <c r="KSF55"/>
      <c r="KSG55"/>
      <c r="KSH55"/>
      <c r="KSI55"/>
      <c r="KSJ55"/>
      <c r="KSK55"/>
      <c r="KSL55"/>
      <c r="KSM55"/>
      <c r="KSN55"/>
      <c r="KSO55"/>
      <c r="KSP55"/>
      <c r="KSQ55"/>
      <c r="KSR55"/>
      <c r="KSS55"/>
      <c r="KST55"/>
      <c r="KSU55"/>
      <c r="KSV55"/>
      <c r="KSW55"/>
      <c r="KSX55"/>
      <c r="KSY55"/>
      <c r="KSZ55"/>
      <c r="KTA55"/>
      <c r="KTB55"/>
      <c r="KTC55"/>
      <c r="KTD55"/>
      <c r="KTE55"/>
      <c r="KTF55"/>
      <c r="KTG55"/>
      <c r="KTH55"/>
      <c r="KTI55"/>
      <c r="KTJ55"/>
      <c r="KTK55"/>
      <c r="KTL55"/>
      <c r="KTM55"/>
      <c r="KTN55"/>
      <c r="KTO55"/>
      <c r="KTP55"/>
      <c r="KTQ55"/>
      <c r="KTR55"/>
      <c r="KTS55"/>
      <c r="KTT55"/>
      <c r="KTU55"/>
      <c r="KTV55"/>
      <c r="KTW55"/>
      <c r="KTX55"/>
      <c r="KTY55"/>
      <c r="KTZ55"/>
      <c r="KUA55"/>
      <c r="KUB55"/>
      <c r="KUC55"/>
      <c r="KUD55"/>
      <c r="KUE55"/>
      <c r="KUF55"/>
      <c r="KUG55"/>
      <c r="KUH55"/>
      <c r="KUI55"/>
      <c r="KUJ55"/>
      <c r="KUK55"/>
      <c r="KUL55"/>
      <c r="KUM55"/>
      <c r="KUN55"/>
      <c r="KUO55"/>
      <c r="KUP55"/>
      <c r="KUQ55"/>
      <c r="KUR55"/>
      <c r="KUS55"/>
      <c r="KUT55"/>
      <c r="KUU55"/>
      <c r="KUV55"/>
      <c r="KUW55"/>
      <c r="KUX55"/>
      <c r="KUY55"/>
      <c r="KUZ55"/>
      <c r="KVA55"/>
      <c r="KVB55"/>
      <c r="KVC55"/>
      <c r="KVD55"/>
      <c r="KVE55"/>
      <c r="KVF55"/>
      <c r="KVG55"/>
      <c r="KVH55"/>
      <c r="KVI55"/>
      <c r="KVJ55"/>
      <c r="KVK55"/>
      <c r="KVL55"/>
      <c r="KVM55"/>
      <c r="KVN55"/>
      <c r="KVO55"/>
      <c r="KVP55"/>
      <c r="KVQ55"/>
      <c r="KVR55"/>
      <c r="KVS55"/>
      <c r="KVT55"/>
      <c r="KVU55"/>
      <c r="KVV55"/>
      <c r="KVW55"/>
      <c r="KVX55"/>
      <c r="KVY55"/>
      <c r="KVZ55"/>
      <c r="KWA55"/>
      <c r="KWB55"/>
      <c r="KWC55"/>
      <c r="KWD55"/>
      <c r="KWE55"/>
      <c r="KWF55"/>
      <c r="KWG55"/>
      <c r="KWH55"/>
      <c r="KWI55"/>
      <c r="KWJ55"/>
      <c r="KWK55"/>
      <c r="KWL55"/>
      <c r="KWM55"/>
      <c r="KWN55"/>
      <c r="KWO55"/>
      <c r="KWP55"/>
      <c r="KWQ55"/>
      <c r="KWR55"/>
      <c r="KWS55"/>
      <c r="KWT55"/>
      <c r="KWU55"/>
      <c r="KWV55"/>
      <c r="KWW55"/>
      <c r="KWX55"/>
      <c r="KWY55"/>
      <c r="KWZ55"/>
      <c r="KXA55"/>
      <c r="KXB55"/>
      <c r="KXC55"/>
      <c r="KXD55"/>
      <c r="KXE55"/>
      <c r="KXF55"/>
      <c r="KXG55"/>
      <c r="KXH55"/>
      <c r="KXI55"/>
      <c r="KXJ55"/>
      <c r="KXK55"/>
      <c r="KXL55"/>
      <c r="KXM55"/>
      <c r="KXN55"/>
      <c r="KXO55"/>
      <c r="KXP55"/>
      <c r="KXQ55"/>
      <c r="KXR55"/>
      <c r="KXS55"/>
      <c r="KXT55"/>
      <c r="KXU55"/>
      <c r="KXV55"/>
      <c r="KXW55"/>
      <c r="KXX55"/>
      <c r="KXY55"/>
      <c r="KXZ55"/>
      <c r="KYA55"/>
      <c r="KYB55"/>
      <c r="KYC55"/>
      <c r="KYD55"/>
      <c r="KYE55"/>
      <c r="KYF55"/>
      <c r="KYG55"/>
      <c r="KYH55"/>
      <c r="KYI55"/>
      <c r="KYJ55"/>
      <c r="KYK55"/>
      <c r="KYL55"/>
      <c r="KYM55"/>
      <c r="KYN55"/>
      <c r="KYO55"/>
      <c r="KYP55"/>
      <c r="KYQ55"/>
      <c r="KYR55"/>
      <c r="KYS55"/>
      <c r="KYT55"/>
      <c r="KYU55"/>
      <c r="KYV55"/>
      <c r="KYW55"/>
      <c r="KYX55"/>
      <c r="KYY55"/>
      <c r="KYZ55"/>
      <c r="KZA55"/>
      <c r="KZB55"/>
      <c r="KZC55"/>
      <c r="KZD55"/>
      <c r="KZE55"/>
      <c r="KZF55"/>
      <c r="KZG55"/>
      <c r="KZH55"/>
      <c r="KZI55"/>
      <c r="KZJ55"/>
      <c r="KZK55"/>
      <c r="KZL55"/>
      <c r="KZM55"/>
      <c r="KZN55"/>
      <c r="KZO55"/>
      <c r="KZP55"/>
      <c r="KZQ55"/>
      <c r="KZR55"/>
      <c r="KZS55"/>
      <c r="KZT55"/>
      <c r="KZU55"/>
      <c r="KZV55"/>
      <c r="KZW55"/>
      <c r="KZX55"/>
      <c r="KZY55"/>
      <c r="KZZ55"/>
      <c r="LAA55"/>
      <c r="LAB55"/>
      <c r="LAC55"/>
      <c r="LAD55"/>
      <c r="LAE55"/>
      <c r="LAF55"/>
      <c r="LAG55"/>
      <c r="LAH55"/>
      <c r="LAI55"/>
      <c r="LAJ55"/>
      <c r="LAK55"/>
      <c r="LAL55"/>
      <c r="LAM55"/>
      <c r="LAN55"/>
      <c r="LAO55"/>
      <c r="LAP55"/>
      <c r="LAQ55"/>
      <c r="LAR55"/>
      <c r="LAS55"/>
      <c r="LAT55"/>
      <c r="LAU55"/>
      <c r="LAV55"/>
      <c r="LAW55"/>
      <c r="LAX55"/>
      <c r="LAY55"/>
      <c r="LAZ55"/>
      <c r="LBA55"/>
      <c r="LBB55"/>
      <c r="LBC55"/>
      <c r="LBD55"/>
      <c r="LBE55"/>
      <c r="LBF55"/>
      <c r="LBG55"/>
      <c r="LBH55"/>
      <c r="LBI55"/>
      <c r="LBJ55"/>
      <c r="LBK55"/>
      <c r="LBL55"/>
      <c r="LBM55"/>
      <c r="LBN55"/>
      <c r="LBO55"/>
      <c r="LBP55"/>
      <c r="LBQ55"/>
      <c r="LBR55"/>
      <c r="LBS55"/>
      <c r="LBT55"/>
      <c r="LBU55"/>
      <c r="LBV55"/>
      <c r="LBW55"/>
      <c r="LBX55"/>
      <c r="LBY55"/>
      <c r="LBZ55"/>
      <c r="LCA55"/>
      <c r="LCB55"/>
      <c r="LCC55"/>
      <c r="LCD55"/>
      <c r="LCE55"/>
      <c r="LCF55"/>
      <c r="LCG55"/>
      <c r="LCH55"/>
      <c r="LCI55"/>
      <c r="LCJ55"/>
      <c r="LCK55"/>
      <c r="LCL55"/>
      <c r="LCM55"/>
      <c r="LCN55"/>
      <c r="LCO55"/>
      <c r="LCP55"/>
      <c r="LCQ55"/>
      <c r="LCR55"/>
      <c r="LCS55"/>
      <c r="LCT55"/>
      <c r="LCU55"/>
      <c r="LCV55"/>
      <c r="LCW55"/>
      <c r="LCX55"/>
      <c r="LCY55"/>
      <c r="LCZ55"/>
      <c r="LDA55"/>
      <c r="LDB55"/>
      <c r="LDC55"/>
      <c r="LDD55"/>
      <c r="LDE55"/>
      <c r="LDF55"/>
      <c r="LDG55"/>
      <c r="LDH55"/>
      <c r="LDI55"/>
      <c r="LDJ55"/>
      <c r="LDK55"/>
      <c r="LDL55"/>
      <c r="LDM55"/>
      <c r="LDN55"/>
      <c r="LDO55"/>
      <c r="LDP55"/>
      <c r="LDQ55"/>
      <c r="LDR55"/>
      <c r="LDS55"/>
      <c r="LDT55"/>
      <c r="LDU55"/>
      <c r="LDV55"/>
      <c r="LDW55"/>
      <c r="LDX55"/>
      <c r="LDY55"/>
      <c r="LDZ55"/>
      <c r="LEA55"/>
      <c r="LEB55"/>
      <c r="LEC55"/>
      <c r="LED55"/>
      <c r="LEE55"/>
      <c r="LEF55"/>
      <c r="LEG55"/>
      <c r="LEH55"/>
      <c r="LEI55"/>
      <c r="LEJ55"/>
      <c r="LEK55"/>
      <c r="LEL55"/>
      <c r="LEM55"/>
      <c r="LEN55"/>
      <c r="LEO55"/>
      <c r="LEP55"/>
      <c r="LEQ55"/>
      <c r="LER55"/>
      <c r="LES55"/>
      <c r="LET55"/>
      <c r="LEU55"/>
      <c r="LEV55"/>
      <c r="LEW55"/>
      <c r="LEX55"/>
      <c r="LEY55"/>
      <c r="LEZ55"/>
      <c r="LFA55"/>
      <c r="LFB55"/>
      <c r="LFC55"/>
      <c r="LFD55"/>
      <c r="LFE55"/>
      <c r="LFF55"/>
      <c r="LFG55"/>
      <c r="LFH55"/>
      <c r="LFI55"/>
      <c r="LFJ55"/>
      <c r="LFK55"/>
      <c r="LFL55"/>
      <c r="LFM55"/>
      <c r="LFN55"/>
      <c r="LFO55"/>
      <c r="LFP55"/>
      <c r="LFQ55"/>
      <c r="LFR55"/>
      <c r="LFS55"/>
      <c r="LFT55"/>
      <c r="LFU55"/>
      <c r="LFV55"/>
      <c r="LFW55"/>
      <c r="LFX55"/>
      <c r="LFY55"/>
      <c r="LFZ55"/>
      <c r="LGA55"/>
      <c r="LGB55"/>
      <c r="LGC55"/>
      <c r="LGD55"/>
      <c r="LGE55"/>
      <c r="LGF55"/>
      <c r="LGG55"/>
      <c r="LGH55"/>
      <c r="LGI55"/>
      <c r="LGJ55"/>
      <c r="LGK55"/>
      <c r="LGL55"/>
      <c r="LGM55"/>
      <c r="LGN55"/>
      <c r="LGO55"/>
      <c r="LGP55"/>
      <c r="LGQ55"/>
      <c r="LGR55"/>
      <c r="LGS55"/>
      <c r="LGT55"/>
      <c r="LGU55"/>
      <c r="LGV55"/>
      <c r="LGW55"/>
      <c r="LGX55"/>
      <c r="LGY55"/>
      <c r="LGZ55"/>
      <c r="LHA55"/>
      <c r="LHB55"/>
      <c r="LHC55"/>
      <c r="LHD55"/>
      <c r="LHE55"/>
      <c r="LHF55"/>
      <c r="LHG55"/>
      <c r="LHH55"/>
      <c r="LHI55"/>
      <c r="LHJ55"/>
      <c r="LHK55"/>
      <c r="LHL55"/>
      <c r="LHM55"/>
      <c r="LHN55"/>
      <c r="LHO55"/>
      <c r="LHP55"/>
      <c r="LHQ55"/>
      <c r="LHR55"/>
      <c r="LHS55"/>
      <c r="LHT55"/>
      <c r="LHU55"/>
      <c r="LHV55"/>
      <c r="LHW55"/>
      <c r="LHX55"/>
      <c r="LHY55"/>
      <c r="LHZ55"/>
      <c r="LIA55"/>
      <c r="LIB55"/>
      <c r="LIC55"/>
      <c r="LID55"/>
      <c r="LIE55"/>
      <c r="LIF55"/>
      <c r="LIG55"/>
      <c r="LIH55"/>
      <c r="LII55"/>
      <c r="LIJ55"/>
      <c r="LIK55"/>
      <c r="LIL55"/>
      <c r="LIM55"/>
      <c r="LIN55"/>
      <c r="LIO55"/>
      <c r="LIP55"/>
      <c r="LIQ55"/>
      <c r="LIR55"/>
      <c r="LIS55"/>
      <c r="LIT55"/>
      <c r="LIU55"/>
      <c r="LIV55"/>
      <c r="LIW55"/>
      <c r="LIX55"/>
      <c r="LIY55"/>
      <c r="LIZ55"/>
      <c r="LJA55"/>
      <c r="LJB55"/>
      <c r="LJC55"/>
      <c r="LJD55"/>
      <c r="LJE55"/>
      <c r="LJF55"/>
      <c r="LJG55"/>
      <c r="LJH55"/>
      <c r="LJI55"/>
      <c r="LJJ55"/>
      <c r="LJK55"/>
      <c r="LJL55"/>
      <c r="LJM55"/>
      <c r="LJN55"/>
      <c r="LJO55"/>
      <c r="LJP55"/>
      <c r="LJQ55"/>
      <c r="LJR55"/>
      <c r="LJS55"/>
      <c r="LJT55"/>
      <c r="LJU55"/>
      <c r="LJV55"/>
      <c r="LJW55"/>
      <c r="LJX55"/>
      <c r="LJY55"/>
      <c r="LJZ55"/>
      <c r="LKA55"/>
      <c r="LKB55"/>
      <c r="LKC55"/>
      <c r="LKD55"/>
      <c r="LKE55"/>
      <c r="LKF55"/>
      <c r="LKG55"/>
      <c r="LKH55"/>
      <c r="LKI55"/>
      <c r="LKJ55"/>
      <c r="LKK55"/>
      <c r="LKL55"/>
      <c r="LKM55"/>
      <c r="LKN55"/>
      <c r="LKO55"/>
      <c r="LKP55"/>
      <c r="LKQ55"/>
      <c r="LKR55"/>
      <c r="LKS55"/>
      <c r="LKT55"/>
      <c r="LKU55"/>
      <c r="LKV55"/>
      <c r="LKW55"/>
      <c r="LKX55"/>
      <c r="LKY55"/>
      <c r="LKZ55"/>
      <c r="LLA55"/>
      <c r="LLB55"/>
      <c r="LLC55"/>
      <c r="LLD55"/>
      <c r="LLE55"/>
      <c r="LLF55"/>
      <c r="LLG55"/>
      <c r="LLH55"/>
      <c r="LLI55"/>
      <c r="LLJ55"/>
      <c r="LLK55"/>
      <c r="LLL55"/>
      <c r="LLM55"/>
      <c r="LLN55"/>
      <c r="LLO55"/>
      <c r="LLP55"/>
      <c r="LLQ55"/>
      <c r="LLR55"/>
      <c r="LLS55"/>
      <c r="LLT55"/>
      <c r="LLU55"/>
      <c r="LLV55"/>
      <c r="LLW55"/>
      <c r="LLX55"/>
      <c r="LLY55"/>
      <c r="LLZ55"/>
      <c r="LMA55"/>
      <c r="LMB55"/>
      <c r="LMC55"/>
      <c r="LMD55"/>
      <c r="LME55"/>
      <c r="LMF55"/>
      <c r="LMG55"/>
      <c r="LMH55"/>
      <c r="LMI55"/>
      <c r="LMJ55"/>
      <c r="LMK55"/>
      <c r="LML55"/>
      <c r="LMM55"/>
      <c r="LMN55"/>
      <c r="LMO55"/>
      <c r="LMP55"/>
      <c r="LMQ55"/>
      <c r="LMR55"/>
      <c r="LMS55"/>
      <c r="LMT55"/>
      <c r="LMU55"/>
      <c r="LMV55"/>
      <c r="LMW55"/>
      <c r="LMX55"/>
      <c r="LMY55"/>
      <c r="LMZ55"/>
      <c r="LNA55"/>
      <c r="LNB55"/>
      <c r="LNC55"/>
      <c r="LND55"/>
      <c r="LNE55"/>
      <c r="LNF55"/>
      <c r="LNG55"/>
      <c r="LNH55"/>
      <c r="LNI55"/>
      <c r="LNJ55"/>
      <c r="LNK55"/>
      <c r="LNL55"/>
      <c r="LNM55"/>
      <c r="LNN55"/>
      <c r="LNO55"/>
      <c r="LNP55"/>
      <c r="LNQ55"/>
      <c r="LNR55"/>
      <c r="LNS55"/>
      <c r="LNT55"/>
      <c r="LNU55"/>
      <c r="LNV55"/>
      <c r="LNW55"/>
      <c r="LNX55"/>
      <c r="LNY55"/>
      <c r="LNZ55"/>
      <c r="LOA55"/>
      <c r="LOB55"/>
      <c r="LOC55"/>
      <c r="LOD55"/>
      <c r="LOE55"/>
      <c r="LOF55"/>
      <c r="LOG55"/>
      <c r="LOH55"/>
      <c r="LOI55"/>
      <c r="LOJ55"/>
      <c r="LOK55"/>
      <c r="LOL55"/>
      <c r="LOM55"/>
      <c r="LON55"/>
      <c r="LOO55"/>
      <c r="LOP55"/>
      <c r="LOQ55"/>
      <c r="LOR55"/>
      <c r="LOS55"/>
      <c r="LOT55"/>
      <c r="LOU55"/>
      <c r="LOV55"/>
      <c r="LOW55"/>
      <c r="LOX55"/>
      <c r="LOY55"/>
      <c r="LOZ55"/>
      <c r="LPA55"/>
      <c r="LPB55"/>
      <c r="LPC55"/>
      <c r="LPD55"/>
      <c r="LPE55"/>
      <c r="LPF55"/>
      <c r="LPG55"/>
      <c r="LPH55"/>
      <c r="LPI55"/>
      <c r="LPJ55"/>
      <c r="LPK55"/>
      <c r="LPL55"/>
      <c r="LPM55"/>
      <c r="LPN55"/>
      <c r="LPO55"/>
      <c r="LPP55"/>
      <c r="LPQ55"/>
      <c r="LPR55"/>
      <c r="LPS55"/>
      <c r="LPT55"/>
      <c r="LPU55"/>
      <c r="LPV55"/>
      <c r="LPW55"/>
      <c r="LPX55"/>
      <c r="LPY55"/>
      <c r="LPZ55"/>
      <c r="LQA55"/>
      <c r="LQB55"/>
      <c r="LQC55"/>
      <c r="LQD55"/>
      <c r="LQE55"/>
      <c r="LQF55"/>
      <c r="LQG55"/>
      <c r="LQH55"/>
      <c r="LQI55"/>
      <c r="LQJ55"/>
      <c r="LQK55"/>
      <c r="LQL55"/>
      <c r="LQM55"/>
      <c r="LQN55"/>
      <c r="LQO55"/>
      <c r="LQP55"/>
      <c r="LQQ55"/>
      <c r="LQR55"/>
      <c r="LQS55"/>
      <c r="LQT55"/>
      <c r="LQU55"/>
      <c r="LQV55"/>
      <c r="LQW55"/>
      <c r="LQX55"/>
      <c r="LQY55"/>
      <c r="LQZ55"/>
      <c r="LRA55"/>
      <c r="LRB55"/>
      <c r="LRC55"/>
      <c r="LRD55"/>
      <c r="LRE55"/>
      <c r="LRF55"/>
      <c r="LRG55"/>
      <c r="LRH55"/>
      <c r="LRI55"/>
      <c r="LRJ55"/>
      <c r="LRK55"/>
      <c r="LRL55"/>
      <c r="LRM55"/>
      <c r="LRN55"/>
      <c r="LRO55"/>
      <c r="LRP55"/>
      <c r="LRQ55"/>
      <c r="LRR55"/>
      <c r="LRS55"/>
      <c r="LRT55"/>
      <c r="LRU55"/>
      <c r="LRV55"/>
      <c r="LRW55"/>
      <c r="LRX55"/>
      <c r="LRY55"/>
      <c r="LRZ55"/>
      <c r="LSA55"/>
      <c r="LSB55"/>
      <c r="LSC55"/>
      <c r="LSD55"/>
      <c r="LSE55"/>
      <c r="LSF55"/>
      <c r="LSG55"/>
      <c r="LSH55"/>
      <c r="LSI55"/>
      <c r="LSJ55"/>
      <c r="LSK55"/>
      <c r="LSL55"/>
      <c r="LSM55"/>
      <c r="LSN55"/>
      <c r="LSO55"/>
      <c r="LSP55"/>
      <c r="LSQ55"/>
      <c r="LSR55"/>
      <c r="LSS55"/>
      <c r="LST55"/>
      <c r="LSU55"/>
      <c r="LSV55"/>
      <c r="LSW55"/>
      <c r="LSX55"/>
      <c r="LSY55"/>
      <c r="LSZ55"/>
      <c r="LTA55"/>
      <c r="LTB55"/>
      <c r="LTC55"/>
      <c r="LTD55"/>
      <c r="LTE55"/>
      <c r="LTF55"/>
      <c r="LTG55"/>
      <c r="LTH55"/>
      <c r="LTI55"/>
      <c r="LTJ55"/>
      <c r="LTK55"/>
      <c r="LTL55"/>
      <c r="LTM55"/>
      <c r="LTN55"/>
      <c r="LTO55"/>
      <c r="LTP55"/>
      <c r="LTQ55"/>
      <c r="LTR55"/>
      <c r="LTS55"/>
      <c r="LTT55"/>
      <c r="LTU55"/>
      <c r="LTV55"/>
      <c r="LTW55"/>
      <c r="LTX55"/>
      <c r="LTY55"/>
      <c r="LTZ55"/>
      <c r="LUA55"/>
      <c r="LUB55"/>
      <c r="LUC55"/>
      <c r="LUD55"/>
      <c r="LUE55"/>
      <c r="LUF55"/>
      <c r="LUG55"/>
      <c r="LUH55"/>
      <c r="LUI55"/>
      <c r="LUJ55"/>
      <c r="LUK55"/>
      <c r="LUL55"/>
      <c r="LUM55"/>
      <c r="LUN55"/>
      <c r="LUO55"/>
      <c r="LUP55"/>
      <c r="LUQ55"/>
      <c r="LUR55"/>
      <c r="LUS55"/>
      <c r="LUT55"/>
      <c r="LUU55"/>
      <c r="LUV55"/>
      <c r="LUW55"/>
      <c r="LUX55"/>
      <c r="LUY55"/>
      <c r="LUZ55"/>
      <c r="LVA55"/>
      <c r="LVB55"/>
      <c r="LVC55"/>
      <c r="LVD55"/>
      <c r="LVE55"/>
      <c r="LVF55"/>
      <c r="LVG55"/>
      <c r="LVH55"/>
      <c r="LVI55"/>
      <c r="LVJ55"/>
      <c r="LVK55"/>
      <c r="LVL55"/>
      <c r="LVM55"/>
      <c r="LVN55"/>
      <c r="LVO55"/>
      <c r="LVP55"/>
      <c r="LVQ55"/>
      <c r="LVR55"/>
      <c r="LVS55"/>
      <c r="LVT55"/>
      <c r="LVU55"/>
      <c r="LVV55"/>
      <c r="LVW55"/>
      <c r="LVX55"/>
      <c r="LVY55"/>
      <c r="LVZ55"/>
      <c r="LWA55"/>
      <c r="LWB55"/>
      <c r="LWC55"/>
      <c r="LWD55"/>
      <c r="LWE55"/>
      <c r="LWF55"/>
      <c r="LWG55"/>
      <c r="LWH55"/>
      <c r="LWI55"/>
      <c r="LWJ55"/>
      <c r="LWK55"/>
      <c r="LWL55"/>
      <c r="LWM55"/>
      <c r="LWN55"/>
      <c r="LWO55"/>
      <c r="LWP55"/>
      <c r="LWQ55"/>
      <c r="LWR55"/>
      <c r="LWS55"/>
      <c r="LWT55"/>
      <c r="LWU55"/>
      <c r="LWV55"/>
      <c r="LWW55"/>
      <c r="LWX55"/>
      <c r="LWY55"/>
      <c r="LWZ55"/>
      <c r="LXA55"/>
      <c r="LXB55"/>
      <c r="LXC55"/>
      <c r="LXD55"/>
      <c r="LXE55"/>
      <c r="LXF55"/>
      <c r="LXG55"/>
      <c r="LXH55"/>
      <c r="LXI55"/>
      <c r="LXJ55"/>
      <c r="LXK55"/>
      <c r="LXL55"/>
      <c r="LXM55"/>
      <c r="LXN55"/>
      <c r="LXO55"/>
      <c r="LXP55"/>
      <c r="LXQ55"/>
      <c r="LXR55"/>
      <c r="LXS55"/>
      <c r="LXT55"/>
      <c r="LXU55"/>
      <c r="LXV55"/>
      <c r="LXW55"/>
      <c r="LXX55"/>
      <c r="LXY55"/>
      <c r="LXZ55"/>
      <c r="LYA55"/>
      <c r="LYB55"/>
      <c r="LYC55"/>
      <c r="LYD55"/>
      <c r="LYE55"/>
      <c r="LYF55"/>
      <c r="LYG55"/>
      <c r="LYH55"/>
      <c r="LYI55"/>
      <c r="LYJ55"/>
      <c r="LYK55"/>
      <c r="LYL55"/>
      <c r="LYM55"/>
      <c r="LYN55"/>
      <c r="LYO55"/>
      <c r="LYP55"/>
      <c r="LYQ55"/>
      <c r="LYR55"/>
      <c r="LYS55"/>
      <c r="LYT55"/>
      <c r="LYU55"/>
      <c r="LYV55"/>
      <c r="LYW55"/>
      <c r="LYX55"/>
      <c r="LYY55"/>
      <c r="LYZ55"/>
      <c r="LZA55"/>
      <c r="LZB55"/>
      <c r="LZC55"/>
      <c r="LZD55"/>
      <c r="LZE55"/>
      <c r="LZF55"/>
      <c r="LZG55"/>
      <c r="LZH55"/>
      <c r="LZI55"/>
      <c r="LZJ55"/>
      <c r="LZK55"/>
      <c r="LZL55"/>
      <c r="LZM55"/>
      <c r="LZN55"/>
      <c r="LZO55"/>
      <c r="LZP55"/>
      <c r="LZQ55"/>
      <c r="LZR55"/>
      <c r="LZS55"/>
      <c r="LZT55"/>
      <c r="LZU55"/>
      <c r="LZV55"/>
      <c r="LZW55"/>
      <c r="LZX55"/>
      <c r="LZY55"/>
      <c r="LZZ55"/>
      <c r="MAA55"/>
      <c r="MAB55"/>
      <c r="MAC55"/>
      <c r="MAD55"/>
      <c r="MAE55"/>
      <c r="MAF55"/>
      <c r="MAG55"/>
      <c r="MAH55"/>
      <c r="MAI55"/>
      <c r="MAJ55"/>
      <c r="MAK55"/>
      <c r="MAL55"/>
      <c r="MAM55"/>
      <c r="MAN55"/>
      <c r="MAO55"/>
      <c r="MAP55"/>
      <c r="MAQ55"/>
      <c r="MAR55"/>
      <c r="MAS55"/>
      <c r="MAT55"/>
      <c r="MAU55"/>
      <c r="MAV55"/>
      <c r="MAW55"/>
      <c r="MAX55"/>
      <c r="MAY55"/>
      <c r="MAZ55"/>
      <c r="MBA55"/>
      <c r="MBB55"/>
      <c r="MBC55"/>
      <c r="MBD55"/>
      <c r="MBE55"/>
      <c r="MBF55"/>
      <c r="MBG55"/>
      <c r="MBH55"/>
      <c r="MBI55"/>
      <c r="MBJ55"/>
      <c r="MBK55"/>
      <c r="MBL55"/>
      <c r="MBM55"/>
      <c r="MBN55"/>
      <c r="MBO55"/>
      <c r="MBP55"/>
      <c r="MBQ55"/>
      <c r="MBR55"/>
      <c r="MBS55"/>
      <c r="MBT55"/>
      <c r="MBU55"/>
      <c r="MBV55"/>
      <c r="MBW55"/>
      <c r="MBX55"/>
      <c r="MBY55"/>
      <c r="MBZ55"/>
      <c r="MCA55"/>
      <c r="MCB55"/>
      <c r="MCC55"/>
      <c r="MCD55"/>
      <c r="MCE55"/>
      <c r="MCF55"/>
      <c r="MCG55"/>
      <c r="MCH55"/>
      <c r="MCI55"/>
      <c r="MCJ55"/>
      <c r="MCK55"/>
      <c r="MCL55"/>
      <c r="MCM55"/>
      <c r="MCN55"/>
      <c r="MCO55"/>
      <c r="MCP55"/>
      <c r="MCQ55"/>
      <c r="MCR55"/>
      <c r="MCS55"/>
      <c r="MCT55"/>
      <c r="MCU55"/>
      <c r="MCV55"/>
      <c r="MCW55"/>
      <c r="MCX55"/>
      <c r="MCY55"/>
      <c r="MCZ55"/>
      <c r="MDA55"/>
      <c r="MDB55"/>
      <c r="MDC55"/>
      <c r="MDD55"/>
      <c r="MDE55"/>
      <c r="MDF55"/>
      <c r="MDG55"/>
      <c r="MDH55"/>
      <c r="MDI55"/>
      <c r="MDJ55"/>
      <c r="MDK55"/>
      <c r="MDL55"/>
      <c r="MDM55"/>
      <c r="MDN55"/>
      <c r="MDO55"/>
      <c r="MDP55"/>
      <c r="MDQ55"/>
      <c r="MDR55"/>
      <c r="MDS55"/>
      <c r="MDT55"/>
      <c r="MDU55"/>
      <c r="MDV55"/>
      <c r="MDW55"/>
      <c r="MDX55"/>
      <c r="MDY55"/>
      <c r="MDZ55"/>
      <c r="MEA55"/>
      <c r="MEB55"/>
      <c r="MEC55"/>
      <c r="MED55"/>
      <c r="MEE55"/>
      <c r="MEF55"/>
      <c r="MEG55"/>
      <c r="MEH55"/>
      <c r="MEI55"/>
      <c r="MEJ55"/>
      <c r="MEK55"/>
      <c r="MEL55"/>
      <c r="MEM55"/>
      <c r="MEN55"/>
      <c r="MEO55"/>
      <c r="MEP55"/>
      <c r="MEQ55"/>
      <c r="MER55"/>
      <c r="MES55"/>
      <c r="MET55"/>
      <c r="MEU55"/>
      <c r="MEV55"/>
      <c r="MEW55"/>
      <c r="MEX55"/>
      <c r="MEY55"/>
      <c r="MEZ55"/>
      <c r="MFA55"/>
      <c r="MFB55"/>
      <c r="MFC55"/>
      <c r="MFD55"/>
      <c r="MFE55"/>
      <c r="MFF55"/>
      <c r="MFG55"/>
      <c r="MFH55"/>
      <c r="MFI55"/>
      <c r="MFJ55"/>
      <c r="MFK55"/>
      <c r="MFL55"/>
      <c r="MFM55"/>
      <c r="MFN55"/>
      <c r="MFO55"/>
      <c r="MFP55"/>
      <c r="MFQ55"/>
      <c r="MFR55"/>
      <c r="MFS55"/>
      <c r="MFT55"/>
      <c r="MFU55"/>
      <c r="MFV55"/>
      <c r="MFW55"/>
      <c r="MFX55"/>
      <c r="MFY55"/>
      <c r="MFZ55"/>
      <c r="MGA55"/>
      <c r="MGB55"/>
      <c r="MGC55"/>
      <c r="MGD55"/>
      <c r="MGE55"/>
      <c r="MGF55"/>
      <c r="MGG55"/>
      <c r="MGH55"/>
      <c r="MGI55"/>
      <c r="MGJ55"/>
      <c r="MGK55"/>
      <c r="MGL55"/>
      <c r="MGM55"/>
      <c r="MGN55"/>
      <c r="MGO55"/>
      <c r="MGP55"/>
      <c r="MGQ55"/>
      <c r="MGR55"/>
      <c r="MGS55"/>
      <c r="MGT55"/>
      <c r="MGU55"/>
      <c r="MGV55"/>
      <c r="MGW55"/>
      <c r="MGX55"/>
      <c r="MGY55"/>
      <c r="MGZ55"/>
      <c r="MHA55"/>
      <c r="MHB55"/>
      <c r="MHC55"/>
      <c r="MHD55"/>
      <c r="MHE55"/>
      <c r="MHF55"/>
      <c r="MHG55"/>
      <c r="MHH55"/>
      <c r="MHI55"/>
      <c r="MHJ55"/>
      <c r="MHK55"/>
      <c r="MHL55"/>
      <c r="MHM55"/>
      <c r="MHN55"/>
      <c r="MHO55"/>
      <c r="MHP55"/>
      <c r="MHQ55"/>
      <c r="MHR55"/>
      <c r="MHS55"/>
      <c r="MHT55"/>
      <c r="MHU55"/>
      <c r="MHV55"/>
      <c r="MHW55"/>
      <c r="MHX55"/>
      <c r="MHY55"/>
      <c r="MHZ55"/>
      <c r="MIA55"/>
      <c r="MIB55"/>
      <c r="MIC55"/>
      <c r="MID55"/>
      <c r="MIE55"/>
      <c r="MIF55"/>
      <c r="MIG55"/>
      <c r="MIH55"/>
      <c r="MII55"/>
      <c r="MIJ55"/>
      <c r="MIK55"/>
      <c r="MIL55"/>
      <c r="MIM55"/>
      <c r="MIN55"/>
      <c r="MIO55"/>
      <c r="MIP55"/>
      <c r="MIQ55"/>
      <c r="MIR55"/>
      <c r="MIS55"/>
      <c r="MIT55"/>
      <c r="MIU55"/>
      <c r="MIV55"/>
      <c r="MIW55"/>
      <c r="MIX55"/>
      <c r="MIY55"/>
      <c r="MIZ55"/>
      <c r="MJA55"/>
      <c r="MJB55"/>
      <c r="MJC55"/>
      <c r="MJD55"/>
      <c r="MJE55"/>
      <c r="MJF55"/>
      <c r="MJG55"/>
      <c r="MJH55"/>
      <c r="MJI55"/>
      <c r="MJJ55"/>
      <c r="MJK55"/>
      <c r="MJL55"/>
      <c r="MJM55"/>
      <c r="MJN55"/>
      <c r="MJO55"/>
      <c r="MJP55"/>
      <c r="MJQ55"/>
      <c r="MJR55"/>
      <c r="MJS55"/>
      <c r="MJT55"/>
      <c r="MJU55"/>
      <c r="MJV55"/>
      <c r="MJW55"/>
      <c r="MJX55"/>
      <c r="MJY55"/>
      <c r="MJZ55"/>
      <c r="MKA55"/>
      <c r="MKB55"/>
      <c r="MKC55"/>
      <c r="MKD55"/>
      <c r="MKE55"/>
      <c r="MKF55"/>
      <c r="MKG55"/>
      <c r="MKH55"/>
      <c r="MKI55"/>
      <c r="MKJ55"/>
      <c r="MKK55"/>
      <c r="MKL55"/>
      <c r="MKM55"/>
      <c r="MKN55"/>
      <c r="MKO55"/>
      <c r="MKP55"/>
      <c r="MKQ55"/>
      <c r="MKR55"/>
      <c r="MKS55"/>
      <c r="MKT55"/>
      <c r="MKU55"/>
      <c r="MKV55"/>
      <c r="MKW55"/>
      <c r="MKX55"/>
      <c r="MKY55"/>
      <c r="MKZ55"/>
      <c r="MLA55"/>
      <c r="MLB55"/>
      <c r="MLC55"/>
      <c r="MLD55"/>
      <c r="MLE55"/>
      <c r="MLF55"/>
      <c r="MLG55"/>
      <c r="MLH55"/>
      <c r="MLI55"/>
      <c r="MLJ55"/>
      <c r="MLK55"/>
      <c r="MLL55"/>
      <c r="MLM55"/>
      <c r="MLN55"/>
      <c r="MLO55"/>
      <c r="MLP55"/>
      <c r="MLQ55"/>
      <c r="MLR55"/>
      <c r="MLS55"/>
      <c r="MLT55"/>
      <c r="MLU55"/>
      <c r="MLV55"/>
      <c r="MLW55"/>
      <c r="MLX55"/>
      <c r="MLY55"/>
      <c r="MLZ55"/>
      <c r="MMA55"/>
      <c r="MMB55"/>
      <c r="MMC55"/>
      <c r="MMD55"/>
      <c r="MME55"/>
      <c r="MMF55"/>
      <c r="MMG55"/>
      <c r="MMH55"/>
      <c r="MMI55"/>
      <c r="MMJ55"/>
      <c r="MMK55"/>
      <c r="MML55"/>
      <c r="MMM55"/>
      <c r="MMN55"/>
      <c r="MMO55"/>
      <c r="MMP55"/>
      <c r="MMQ55"/>
      <c r="MMR55"/>
      <c r="MMS55"/>
      <c r="MMT55"/>
      <c r="MMU55"/>
      <c r="MMV55"/>
      <c r="MMW55"/>
      <c r="MMX55"/>
      <c r="MMY55"/>
      <c r="MMZ55"/>
      <c r="MNA55"/>
      <c r="MNB55"/>
      <c r="MNC55"/>
      <c r="MND55"/>
      <c r="MNE55"/>
      <c r="MNF55"/>
      <c r="MNG55"/>
      <c r="MNH55"/>
      <c r="MNI55"/>
      <c r="MNJ55"/>
      <c r="MNK55"/>
      <c r="MNL55"/>
      <c r="MNM55"/>
      <c r="MNN55"/>
      <c r="MNO55"/>
      <c r="MNP55"/>
      <c r="MNQ55"/>
      <c r="MNR55"/>
      <c r="MNS55"/>
      <c r="MNT55"/>
      <c r="MNU55"/>
      <c r="MNV55"/>
      <c r="MNW55"/>
      <c r="MNX55"/>
      <c r="MNY55"/>
      <c r="MNZ55"/>
      <c r="MOA55"/>
      <c r="MOB55"/>
      <c r="MOC55"/>
      <c r="MOD55"/>
      <c r="MOE55"/>
      <c r="MOF55"/>
      <c r="MOG55"/>
      <c r="MOH55"/>
      <c r="MOI55"/>
      <c r="MOJ55"/>
      <c r="MOK55"/>
      <c r="MOL55"/>
      <c r="MOM55"/>
      <c r="MON55"/>
      <c r="MOO55"/>
      <c r="MOP55"/>
      <c r="MOQ55"/>
      <c r="MOR55"/>
      <c r="MOS55"/>
      <c r="MOT55"/>
      <c r="MOU55"/>
      <c r="MOV55"/>
      <c r="MOW55"/>
      <c r="MOX55"/>
      <c r="MOY55"/>
      <c r="MOZ55"/>
      <c r="MPA55"/>
      <c r="MPB55"/>
      <c r="MPC55"/>
      <c r="MPD55"/>
      <c r="MPE55"/>
      <c r="MPF55"/>
      <c r="MPG55"/>
      <c r="MPH55"/>
      <c r="MPI55"/>
      <c r="MPJ55"/>
      <c r="MPK55"/>
      <c r="MPL55"/>
      <c r="MPM55"/>
      <c r="MPN55"/>
      <c r="MPO55"/>
      <c r="MPP55"/>
      <c r="MPQ55"/>
      <c r="MPR55"/>
      <c r="MPS55"/>
      <c r="MPT55"/>
      <c r="MPU55"/>
      <c r="MPV55"/>
      <c r="MPW55"/>
      <c r="MPX55"/>
      <c r="MPY55"/>
      <c r="MPZ55"/>
      <c r="MQA55"/>
      <c r="MQB55"/>
      <c r="MQC55"/>
      <c r="MQD55"/>
      <c r="MQE55"/>
      <c r="MQF55"/>
      <c r="MQG55"/>
      <c r="MQH55"/>
      <c r="MQI55"/>
      <c r="MQJ55"/>
      <c r="MQK55"/>
      <c r="MQL55"/>
      <c r="MQM55"/>
      <c r="MQN55"/>
      <c r="MQO55"/>
      <c r="MQP55"/>
      <c r="MQQ55"/>
      <c r="MQR55"/>
      <c r="MQS55"/>
      <c r="MQT55"/>
      <c r="MQU55"/>
      <c r="MQV55"/>
      <c r="MQW55"/>
      <c r="MQX55"/>
      <c r="MQY55"/>
      <c r="MQZ55"/>
      <c r="MRA55"/>
      <c r="MRB55"/>
      <c r="MRC55"/>
      <c r="MRD55"/>
      <c r="MRE55"/>
      <c r="MRF55"/>
      <c r="MRG55"/>
      <c r="MRH55"/>
      <c r="MRI55"/>
      <c r="MRJ55"/>
      <c r="MRK55"/>
      <c r="MRL55"/>
      <c r="MRM55"/>
      <c r="MRN55"/>
      <c r="MRO55"/>
      <c r="MRP55"/>
      <c r="MRQ55"/>
      <c r="MRR55"/>
      <c r="MRS55"/>
      <c r="MRT55"/>
      <c r="MRU55"/>
      <c r="MRV55"/>
      <c r="MRW55"/>
      <c r="MRX55"/>
      <c r="MRY55"/>
      <c r="MRZ55"/>
      <c r="MSA55"/>
      <c r="MSB55"/>
      <c r="MSC55"/>
      <c r="MSD55"/>
      <c r="MSE55"/>
      <c r="MSF55"/>
      <c r="MSG55"/>
      <c r="MSH55"/>
      <c r="MSI55"/>
      <c r="MSJ55"/>
      <c r="MSK55"/>
      <c r="MSL55"/>
      <c r="MSM55"/>
      <c r="MSN55"/>
      <c r="MSO55"/>
      <c r="MSP55"/>
      <c r="MSQ55"/>
      <c r="MSR55"/>
      <c r="MSS55"/>
      <c r="MST55"/>
      <c r="MSU55"/>
      <c r="MSV55"/>
      <c r="MSW55"/>
      <c r="MSX55"/>
      <c r="MSY55"/>
      <c r="MSZ55"/>
      <c r="MTA55"/>
      <c r="MTB55"/>
      <c r="MTC55"/>
      <c r="MTD55"/>
      <c r="MTE55"/>
      <c r="MTF55"/>
      <c r="MTG55"/>
      <c r="MTH55"/>
      <c r="MTI55"/>
      <c r="MTJ55"/>
      <c r="MTK55"/>
      <c r="MTL55"/>
      <c r="MTM55"/>
      <c r="MTN55"/>
      <c r="MTO55"/>
      <c r="MTP55"/>
      <c r="MTQ55"/>
      <c r="MTR55"/>
      <c r="MTS55"/>
      <c r="MTT55"/>
      <c r="MTU55"/>
      <c r="MTV55"/>
      <c r="MTW55"/>
      <c r="MTX55"/>
      <c r="MTY55"/>
      <c r="MTZ55"/>
      <c r="MUA55"/>
      <c r="MUB55"/>
      <c r="MUC55"/>
      <c r="MUD55"/>
      <c r="MUE55"/>
      <c r="MUF55"/>
      <c r="MUG55"/>
      <c r="MUH55"/>
      <c r="MUI55"/>
      <c r="MUJ55"/>
      <c r="MUK55"/>
      <c r="MUL55"/>
      <c r="MUM55"/>
      <c r="MUN55"/>
      <c r="MUO55"/>
      <c r="MUP55"/>
      <c r="MUQ55"/>
      <c r="MUR55"/>
      <c r="MUS55"/>
      <c r="MUT55"/>
      <c r="MUU55"/>
      <c r="MUV55"/>
      <c r="MUW55"/>
      <c r="MUX55"/>
      <c r="MUY55"/>
      <c r="MUZ55"/>
      <c r="MVA55"/>
      <c r="MVB55"/>
      <c r="MVC55"/>
      <c r="MVD55"/>
      <c r="MVE55"/>
      <c r="MVF55"/>
      <c r="MVG55"/>
      <c r="MVH55"/>
      <c r="MVI55"/>
      <c r="MVJ55"/>
      <c r="MVK55"/>
      <c r="MVL55"/>
      <c r="MVM55"/>
      <c r="MVN55"/>
      <c r="MVO55"/>
      <c r="MVP55"/>
      <c r="MVQ55"/>
      <c r="MVR55"/>
      <c r="MVS55"/>
      <c r="MVT55"/>
      <c r="MVU55"/>
      <c r="MVV55"/>
      <c r="MVW55"/>
      <c r="MVX55"/>
      <c r="MVY55"/>
      <c r="MVZ55"/>
      <c r="MWA55"/>
      <c r="MWB55"/>
      <c r="MWC55"/>
      <c r="MWD55"/>
      <c r="MWE55"/>
      <c r="MWF55"/>
      <c r="MWG55"/>
      <c r="MWH55"/>
      <c r="MWI55"/>
      <c r="MWJ55"/>
      <c r="MWK55"/>
      <c r="MWL55"/>
      <c r="MWM55"/>
      <c r="MWN55"/>
      <c r="MWO55"/>
      <c r="MWP55"/>
      <c r="MWQ55"/>
      <c r="MWR55"/>
      <c r="MWS55"/>
      <c r="MWT55"/>
      <c r="MWU55"/>
      <c r="MWV55"/>
      <c r="MWW55"/>
      <c r="MWX55"/>
      <c r="MWY55"/>
      <c r="MWZ55"/>
      <c r="MXA55"/>
      <c r="MXB55"/>
      <c r="MXC55"/>
      <c r="MXD55"/>
      <c r="MXE55"/>
      <c r="MXF55"/>
      <c r="MXG55"/>
      <c r="MXH55"/>
      <c r="MXI55"/>
      <c r="MXJ55"/>
      <c r="MXK55"/>
      <c r="MXL55"/>
      <c r="MXM55"/>
      <c r="MXN55"/>
      <c r="MXO55"/>
      <c r="MXP55"/>
      <c r="MXQ55"/>
      <c r="MXR55"/>
      <c r="MXS55"/>
      <c r="MXT55"/>
      <c r="MXU55"/>
      <c r="MXV55"/>
      <c r="MXW55"/>
      <c r="MXX55"/>
      <c r="MXY55"/>
      <c r="MXZ55"/>
      <c r="MYA55"/>
      <c r="MYB55"/>
      <c r="MYC55"/>
      <c r="MYD55"/>
      <c r="MYE55"/>
      <c r="MYF55"/>
      <c r="MYG55"/>
      <c r="MYH55"/>
      <c r="MYI55"/>
      <c r="MYJ55"/>
      <c r="MYK55"/>
      <c r="MYL55"/>
      <c r="MYM55"/>
      <c r="MYN55"/>
      <c r="MYO55"/>
      <c r="MYP55"/>
      <c r="MYQ55"/>
      <c r="MYR55"/>
      <c r="MYS55"/>
      <c r="MYT55"/>
      <c r="MYU55"/>
      <c r="MYV55"/>
      <c r="MYW55"/>
      <c r="MYX55"/>
      <c r="MYY55"/>
      <c r="MYZ55"/>
      <c r="MZA55"/>
      <c r="MZB55"/>
      <c r="MZC55"/>
      <c r="MZD55"/>
      <c r="MZE55"/>
      <c r="MZF55"/>
      <c r="MZG55"/>
      <c r="MZH55"/>
      <c r="MZI55"/>
      <c r="MZJ55"/>
      <c r="MZK55"/>
      <c r="MZL55"/>
      <c r="MZM55"/>
      <c r="MZN55"/>
      <c r="MZO55"/>
      <c r="MZP55"/>
      <c r="MZQ55"/>
      <c r="MZR55"/>
      <c r="MZS55"/>
      <c r="MZT55"/>
      <c r="MZU55"/>
      <c r="MZV55"/>
      <c r="MZW55"/>
      <c r="MZX55"/>
      <c r="MZY55"/>
      <c r="MZZ55"/>
      <c r="NAA55"/>
      <c r="NAB55"/>
      <c r="NAC55"/>
      <c r="NAD55"/>
      <c r="NAE55"/>
      <c r="NAF55"/>
      <c r="NAG55"/>
      <c r="NAH55"/>
      <c r="NAI55"/>
      <c r="NAJ55"/>
      <c r="NAK55"/>
      <c r="NAL55"/>
      <c r="NAM55"/>
      <c r="NAN55"/>
      <c r="NAO55"/>
      <c r="NAP55"/>
      <c r="NAQ55"/>
      <c r="NAR55"/>
      <c r="NAS55"/>
      <c r="NAT55"/>
      <c r="NAU55"/>
      <c r="NAV55"/>
      <c r="NAW55"/>
      <c r="NAX55"/>
      <c r="NAY55"/>
      <c r="NAZ55"/>
      <c r="NBA55"/>
      <c r="NBB55"/>
      <c r="NBC55"/>
      <c r="NBD55"/>
      <c r="NBE55"/>
      <c r="NBF55"/>
      <c r="NBG55"/>
      <c r="NBH55"/>
      <c r="NBI55"/>
      <c r="NBJ55"/>
      <c r="NBK55"/>
      <c r="NBL55"/>
      <c r="NBM55"/>
      <c r="NBN55"/>
      <c r="NBO55"/>
      <c r="NBP55"/>
      <c r="NBQ55"/>
      <c r="NBR55"/>
      <c r="NBS55"/>
      <c r="NBT55"/>
      <c r="NBU55"/>
      <c r="NBV55"/>
      <c r="NBW55"/>
      <c r="NBX55"/>
      <c r="NBY55"/>
      <c r="NBZ55"/>
      <c r="NCA55"/>
      <c r="NCB55"/>
      <c r="NCC55"/>
      <c r="NCD55"/>
      <c r="NCE55"/>
      <c r="NCF55"/>
      <c r="NCG55"/>
      <c r="NCH55"/>
      <c r="NCI55"/>
      <c r="NCJ55"/>
      <c r="NCK55"/>
      <c r="NCL55"/>
      <c r="NCM55"/>
      <c r="NCN55"/>
      <c r="NCO55"/>
      <c r="NCP55"/>
      <c r="NCQ55"/>
      <c r="NCR55"/>
      <c r="NCS55"/>
      <c r="NCT55"/>
      <c r="NCU55"/>
      <c r="NCV55"/>
      <c r="NCW55"/>
      <c r="NCX55"/>
      <c r="NCY55"/>
      <c r="NCZ55"/>
      <c r="NDA55"/>
      <c r="NDB55"/>
      <c r="NDC55"/>
      <c r="NDD55"/>
      <c r="NDE55"/>
      <c r="NDF55"/>
      <c r="NDG55"/>
      <c r="NDH55"/>
      <c r="NDI55"/>
      <c r="NDJ55"/>
      <c r="NDK55"/>
      <c r="NDL55"/>
      <c r="NDM55"/>
      <c r="NDN55"/>
      <c r="NDO55"/>
      <c r="NDP55"/>
      <c r="NDQ55"/>
      <c r="NDR55"/>
      <c r="NDS55"/>
      <c r="NDT55"/>
      <c r="NDU55"/>
      <c r="NDV55"/>
      <c r="NDW55"/>
      <c r="NDX55"/>
      <c r="NDY55"/>
      <c r="NDZ55"/>
      <c r="NEA55"/>
      <c r="NEB55"/>
      <c r="NEC55"/>
      <c r="NED55"/>
      <c r="NEE55"/>
      <c r="NEF55"/>
      <c r="NEG55"/>
      <c r="NEH55"/>
      <c r="NEI55"/>
      <c r="NEJ55"/>
      <c r="NEK55"/>
      <c r="NEL55"/>
      <c r="NEM55"/>
      <c r="NEN55"/>
      <c r="NEO55"/>
      <c r="NEP55"/>
      <c r="NEQ55"/>
      <c r="NER55"/>
      <c r="NES55"/>
      <c r="NET55"/>
      <c r="NEU55"/>
      <c r="NEV55"/>
      <c r="NEW55"/>
      <c r="NEX55"/>
      <c r="NEY55"/>
      <c r="NEZ55"/>
      <c r="NFA55"/>
      <c r="NFB55"/>
      <c r="NFC55"/>
      <c r="NFD55"/>
      <c r="NFE55"/>
      <c r="NFF55"/>
      <c r="NFG55"/>
      <c r="NFH55"/>
      <c r="NFI55"/>
      <c r="NFJ55"/>
      <c r="NFK55"/>
      <c r="NFL55"/>
      <c r="NFM55"/>
      <c r="NFN55"/>
      <c r="NFO55"/>
      <c r="NFP55"/>
      <c r="NFQ55"/>
      <c r="NFR55"/>
      <c r="NFS55"/>
      <c r="NFT55"/>
      <c r="NFU55"/>
      <c r="NFV55"/>
      <c r="NFW55"/>
      <c r="NFX55"/>
      <c r="NFY55"/>
      <c r="NFZ55"/>
      <c r="NGA55"/>
      <c r="NGB55"/>
      <c r="NGC55"/>
      <c r="NGD55"/>
      <c r="NGE55"/>
      <c r="NGF55"/>
      <c r="NGG55"/>
      <c r="NGH55"/>
      <c r="NGI55"/>
      <c r="NGJ55"/>
      <c r="NGK55"/>
      <c r="NGL55"/>
      <c r="NGM55"/>
      <c r="NGN55"/>
      <c r="NGO55"/>
      <c r="NGP55"/>
      <c r="NGQ55"/>
      <c r="NGR55"/>
      <c r="NGS55"/>
      <c r="NGT55"/>
      <c r="NGU55"/>
      <c r="NGV55"/>
      <c r="NGW55"/>
      <c r="NGX55"/>
      <c r="NGY55"/>
      <c r="NGZ55"/>
      <c r="NHA55"/>
      <c r="NHB55"/>
      <c r="NHC55"/>
      <c r="NHD55"/>
      <c r="NHE55"/>
      <c r="NHF55"/>
      <c r="NHG55"/>
      <c r="NHH55"/>
      <c r="NHI55"/>
      <c r="NHJ55"/>
      <c r="NHK55"/>
      <c r="NHL55"/>
      <c r="NHM55"/>
      <c r="NHN55"/>
      <c r="NHO55"/>
      <c r="NHP55"/>
      <c r="NHQ55"/>
      <c r="NHR55"/>
      <c r="NHS55"/>
      <c r="NHT55"/>
      <c r="NHU55"/>
      <c r="NHV55"/>
      <c r="NHW55"/>
      <c r="NHX55"/>
      <c r="NHY55"/>
      <c r="NHZ55"/>
      <c r="NIA55"/>
      <c r="NIB55"/>
      <c r="NIC55"/>
      <c r="NID55"/>
      <c r="NIE55"/>
      <c r="NIF55"/>
      <c r="NIG55"/>
      <c r="NIH55"/>
      <c r="NII55"/>
      <c r="NIJ55"/>
      <c r="NIK55"/>
      <c r="NIL55"/>
      <c r="NIM55"/>
      <c r="NIN55"/>
      <c r="NIO55"/>
      <c r="NIP55"/>
      <c r="NIQ55"/>
      <c r="NIR55"/>
      <c r="NIS55"/>
      <c r="NIT55"/>
      <c r="NIU55"/>
      <c r="NIV55"/>
      <c r="NIW55"/>
      <c r="NIX55"/>
      <c r="NIY55"/>
      <c r="NIZ55"/>
      <c r="NJA55"/>
      <c r="NJB55"/>
      <c r="NJC55"/>
      <c r="NJD55"/>
      <c r="NJE55"/>
      <c r="NJF55"/>
      <c r="NJG55"/>
      <c r="NJH55"/>
      <c r="NJI55"/>
      <c r="NJJ55"/>
      <c r="NJK55"/>
      <c r="NJL55"/>
      <c r="NJM55"/>
      <c r="NJN55"/>
      <c r="NJO55"/>
      <c r="NJP55"/>
      <c r="NJQ55"/>
      <c r="NJR55"/>
      <c r="NJS55"/>
      <c r="NJT55"/>
      <c r="NJU55"/>
      <c r="NJV55"/>
      <c r="NJW55"/>
      <c r="NJX55"/>
      <c r="NJY55"/>
      <c r="NJZ55"/>
      <c r="NKA55"/>
      <c r="NKB55"/>
      <c r="NKC55"/>
      <c r="NKD55"/>
      <c r="NKE55"/>
      <c r="NKF55"/>
      <c r="NKG55"/>
      <c r="NKH55"/>
      <c r="NKI55"/>
      <c r="NKJ55"/>
      <c r="NKK55"/>
      <c r="NKL55"/>
      <c r="NKM55"/>
      <c r="NKN55"/>
      <c r="NKO55"/>
      <c r="NKP55"/>
      <c r="NKQ55"/>
      <c r="NKR55"/>
      <c r="NKS55"/>
      <c r="NKT55"/>
      <c r="NKU55"/>
      <c r="NKV55"/>
      <c r="NKW55"/>
      <c r="NKX55"/>
      <c r="NKY55"/>
      <c r="NKZ55"/>
      <c r="NLA55"/>
      <c r="NLB55"/>
      <c r="NLC55"/>
      <c r="NLD55"/>
      <c r="NLE55"/>
      <c r="NLF55"/>
      <c r="NLG55"/>
      <c r="NLH55"/>
      <c r="NLI55"/>
      <c r="NLJ55"/>
      <c r="NLK55"/>
      <c r="NLL55"/>
      <c r="NLM55"/>
      <c r="NLN55"/>
      <c r="NLO55"/>
      <c r="NLP55"/>
      <c r="NLQ55"/>
      <c r="NLR55"/>
      <c r="NLS55"/>
      <c r="NLT55"/>
      <c r="NLU55"/>
      <c r="NLV55"/>
      <c r="NLW55"/>
      <c r="NLX55"/>
      <c r="NLY55"/>
      <c r="NLZ55"/>
      <c r="NMA55"/>
      <c r="NMB55"/>
      <c r="NMC55"/>
      <c r="NMD55"/>
      <c r="NME55"/>
      <c r="NMF55"/>
      <c r="NMG55"/>
      <c r="NMH55"/>
      <c r="NMI55"/>
      <c r="NMJ55"/>
      <c r="NMK55"/>
      <c r="NML55"/>
      <c r="NMM55"/>
      <c r="NMN55"/>
      <c r="NMO55"/>
      <c r="NMP55"/>
      <c r="NMQ55"/>
      <c r="NMR55"/>
      <c r="NMS55"/>
      <c r="NMT55"/>
      <c r="NMU55"/>
      <c r="NMV55"/>
      <c r="NMW55"/>
      <c r="NMX55"/>
      <c r="NMY55"/>
      <c r="NMZ55"/>
      <c r="NNA55"/>
      <c r="NNB55"/>
      <c r="NNC55"/>
      <c r="NND55"/>
      <c r="NNE55"/>
      <c r="NNF55"/>
      <c r="NNG55"/>
      <c r="NNH55"/>
      <c r="NNI55"/>
      <c r="NNJ55"/>
      <c r="NNK55"/>
      <c r="NNL55"/>
      <c r="NNM55"/>
      <c r="NNN55"/>
      <c r="NNO55"/>
      <c r="NNP55"/>
      <c r="NNQ55"/>
      <c r="NNR55"/>
      <c r="NNS55"/>
      <c r="NNT55"/>
      <c r="NNU55"/>
      <c r="NNV55"/>
      <c r="NNW55"/>
      <c r="NNX55"/>
      <c r="NNY55"/>
      <c r="NNZ55"/>
      <c r="NOA55"/>
      <c r="NOB55"/>
      <c r="NOC55"/>
      <c r="NOD55"/>
      <c r="NOE55"/>
      <c r="NOF55"/>
      <c r="NOG55"/>
      <c r="NOH55"/>
      <c r="NOI55"/>
      <c r="NOJ55"/>
      <c r="NOK55"/>
      <c r="NOL55"/>
      <c r="NOM55"/>
      <c r="NON55"/>
      <c r="NOO55"/>
      <c r="NOP55"/>
      <c r="NOQ55"/>
      <c r="NOR55"/>
      <c r="NOS55"/>
      <c r="NOT55"/>
      <c r="NOU55"/>
      <c r="NOV55"/>
      <c r="NOW55"/>
      <c r="NOX55"/>
      <c r="NOY55"/>
      <c r="NOZ55"/>
      <c r="NPA55"/>
      <c r="NPB55"/>
      <c r="NPC55"/>
      <c r="NPD55"/>
      <c r="NPE55"/>
      <c r="NPF55"/>
      <c r="NPG55"/>
      <c r="NPH55"/>
      <c r="NPI55"/>
      <c r="NPJ55"/>
      <c r="NPK55"/>
      <c r="NPL55"/>
      <c r="NPM55"/>
      <c r="NPN55"/>
      <c r="NPO55"/>
      <c r="NPP55"/>
      <c r="NPQ55"/>
      <c r="NPR55"/>
      <c r="NPS55"/>
      <c r="NPT55"/>
      <c r="NPU55"/>
      <c r="NPV55"/>
      <c r="NPW55"/>
      <c r="NPX55"/>
      <c r="NPY55"/>
      <c r="NPZ55"/>
      <c r="NQA55"/>
      <c r="NQB55"/>
      <c r="NQC55"/>
      <c r="NQD55"/>
      <c r="NQE55"/>
      <c r="NQF55"/>
      <c r="NQG55"/>
      <c r="NQH55"/>
      <c r="NQI55"/>
      <c r="NQJ55"/>
      <c r="NQK55"/>
      <c r="NQL55"/>
      <c r="NQM55"/>
      <c r="NQN55"/>
      <c r="NQO55"/>
      <c r="NQP55"/>
      <c r="NQQ55"/>
      <c r="NQR55"/>
      <c r="NQS55"/>
      <c r="NQT55"/>
      <c r="NQU55"/>
      <c r="NQV55"/>
      <c r="NQW55"/>
      <c r="NQX55"/>
      <c r="NQY55"/>
      <c r="NQZ55"/>
      <c r="NRA55"/>
      <c r="NRB55"/>
      <c r="NRC55"/>
      <c r="NRD55"/>
      <c r="NRE55"/>
      <c r="NRF55"/>
      <c r="NRG55"/>
      <c r="NRH55"/>
      <c r="NRI55"/>
    </row>
    <row r="56" spans="1:9941" s="54" customFormat="1" ht="12.2" customHeight="1" x14ac:dyDescent="0.2">
      <c r="A56" s="1182" t="s">
        <v>103</v>
      </c>
      <c r="B56" s="854" t="s">
        <v>169</v>
      </c>
      <c r="C56" s="487">
        <f>'1. mell.bevétel_össz'!C55-'26._önként_össz_bev'!C57-'26._államig_össz_bev'!C56</f>
        <v>0</v>
      </c>
      <c r="D56" s="412">
        <f>'1. mell.bevétel_össz'!D55-'26._önként_össz_bev'!D57-'26._államig_össz_bev'!D56</f>
        <v>0</v>
      </c>
      <c r="E56" s="699">
        <f>'1. mell.bevétel_össz'!E55-'26._önként_össz_bev'!E57-'26._államig_össz_bev'!E56</f>
        <v>0</v>
      </c>
      <c r="F56" s="699">
        <f>'1. mell.bevétel_össz'!F55-'26._önként_össz_bev'!F57-'26._államig_össz_bev'!F56</f>
        <v>0</v>
      </c>
      <c r="G56" s="699">
        <f>'1. mell.bevétel_össz'!G55-'26._önként_össz_bev'!G57-'26._államig_össz_bev'!G56</f>
        <v>0</v>
      </c>
      <c r="H56" s="414">
        <f t="shared" si="2"/>
        <v>0</v>
      </c>
      <c r="I56" s="803">
        <f>'1. mell.bevétel_össz'!I55-'26._önként_össz_bev'!I57-'26._államig_össz_bev'!I56</f>
        <v>0</v>
      </c>
      <c r="J56" s="414">
        <f>'1. mell.bevétel_össz'!J55-'26._önként_össz_bev'!J57-'26._államig_össz_bev'!J56</f>
        <v>0</v>
      </c>
      <c r="K56" s="414">
        <f>'1. mell.bevétel_össz'!K55-'26._önként_össz_bev'!K57-'26._államig_össz_bev'!K56</f>
        <v>0</v>
      </c>
      <c r="L56" s="414" t="e">
        <f>'1. mell.bevétel_össz'!L55-'26._önként_össz_bev'!L57</f>
        <v>#DIV/0!</v>
      </c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  <c r="RG56"/>
      <c r="RH56"/>
      <c r="RI56"/>
      <c r="RJ56"/>
      <c r="RK56"/>
      <c r="RL56"/>
      <c r="RM56"/>
      <c r="RN56"/>
      <c r="RO56"/>
      <c r="RP56"/>
      <c r="RQ56"/>
      <c r="RR56"/>
      <c r="RS56"/>
      <c r="RT56"/>
      <c r="RU56"/>
      <c r="RV56"/>
      <c r="RW56"/>
      <c r="RX56"/>
      <c r="RY56"/>
      <c r="RZ56"/>
      <c r="SA56"/>
      <c r="SB56"/>
      <c r="SC56"/>
      <c r="SD56"/>
      <c r="SE56"/>
      <c r="SF56"/>
      <c r="SG56"/>
      <c r="SH56"/>
      <c r="SI56"/>
      <c r="SJ56"/>
      <c r="SK56"/>
      <c r="SL56"/>
      <c r="SM56"/>
      <c r="SN56"/>
      <c r="SO56"/>
      <c r="SP56"/>
      <c r="SQ56"/>
      <c r="SR56"/>
      <c r="SS56"/>
      <c r="ST56"/>
      <c r="SU56"/>
      <c r="SV56"/>
      <c r="SW56"/>
      <c r="SX56"/>
      <c r="SY56"/>
      <c r="SZ56"/>
      <c r="TA56"/>
      <c r="TB56"/>
      <c r="TC56"/>
      <c r="TD56"/>
      <c r="TE56"/>
      <c r="TF56"/>
      <c r="TG56"/>
      <c r="TH56"/>
      <c r="TI56"/>
      <c r="TJ56"/>
      <c r="TK56"/>
      <c r="TL56"/>
      <c r="TM56"/>
      <c r="TN56"/>
      <c r="TO56"/>
      <c r="TP56"/>
      <c r="TQ56"/>
      <c r="TR56"/>
      <c r="TS56"/>
      <c r="TT56"/>
      <c r="TU56"/>
      <c r="TV56"/>
      <c r="TW56"/>
      <c r="TX56"/>
      <c r="TY56"/>
      <c r="TZ56"/>
      <c r="UA56"/>
      <c r="UB56"/>
      <c r="UC56"/>
      <c r="UD56"/>
      <c r="UE56"/>
      <c r="UF56"/>
      <c r="UG56"/>
      <c r="UH56"/>
      <c r="UI56"/>
      <c r="UJ56"/>
      <c r="UK56"/>
      <c r="UL56"/>
      <c r="UM56"/>
      <c r="UN56"/>
      <c r="UO56"/>
      <c r="UP56"/>
      <c r="UQ56"/>
      <c r="UR56"/>
      <c r="US56"/>
      <c r="UT56"/>
      <c r="UU56"/>
      <c r="UV56"/>
      <c r="UW56"/>
      <c r="UX56"/>
      <c r="UY56"/>
      <c r="UZ56"/>
      <c r="VA56"/>
      <c r="VB56"/>
      <c r="VC56"/>
      <c r="VD56"/>
      <c r="VE56"/>
      <c r="VF56"/>
      <c r="VG56"/>
      <c r="VH56"/>
      <c r="VI56"/>
      <c r="VJ56"/>
      <c r="VK56"/>
      <c r="VL56"/>
      <c r="VM56"/>
      <c r="VN56"/>
      <c r="VO56"/>
      <c r="VP56"/>
      <c r="VQ56"/>
      <c r="VR56"/>
      <c r="VS56"/>
      <c r="VT56"/>
      <c r="VU56"/>
      <c r="VV56"/>
      <c r="VW56"/>
      <c r="VX56"/>
      <c r="VY56"/>
      <c r="VZ56"/>
      <c r="WA56"/>
      <c r="WB56"/>
      <c r="WC56"/>
      <c r="WD56"/>
      <c r="WE56"/>
      <c r="WF56"/>
      <c r="WG56"/>
      <c r="WH56"/>
      <c r="WI56"/>
      <c r="WJ56"/>
      <c r="WK56"/>
      <c r="WL56"/>
      <c r="WM56"/>
      <c r="WN56"/>
      <c r="WO56"/>
      <c r="WP56"/>
      <c r="WQ56"/>
      <c r="WR56"/>
      <c r="WS56"/>
      <c r="WT56"/>
      <c r="WU56"/>
      <c r="WV56"/>
      <c r="WW56"/>
      <c r="WX56"/>
      <c r="WY56"/>
      <c r="WZ56"/>
      <c r="XA56"/>
      <c r="XB56"/>
      <c r="XC56"/>
      <c r="XD56"/>
      <c r="XE56"/>
      <c r="XF56"/>
      <c r="XG56"/>
      <c r="XH56"/>
      <c r="XI56"/>
      <c r="XJ56"/>
      <c r="XK56"/>
      <c r="XL56"/>
      <c r="XM56"/>
      <c r="XN56"/>
      <c r="XO56"/>
      <c r="XP56"/>
      <c r="XQ56"/>
      <c r="XR56"/>
      <c r="XS56"/>
      <c r="XT56"/>
      <c r="XU56"/>
      <c r="XV56"/>
      <c r="XW56"/>
      <c r="XX56"/>
      <c r="XY56"/>
      <c r="XZ56"/>
      <c r="YA56"/>
      <c r="YB56"/>
      <c r="YC56"/>
      <c r="YD56"/>
      <c r="YE56"/>
      <c r="YF56"/>
      <c r="YG56"/>
      <c r="YH56"/>
      <c r="YI56"/>
      <c r="YJ56"/>
      <c r="YK56"/>
      <c r="YL56"/>
      <c r="YM56"/>
      <c r="YN56"/>
      <c r="YO56"/>
      <c r="YP56"/>
      <c r="YQ56"/>
      <c r="YR56"/>
      <c r="YS56"/>
      <c r="YT56"/>
      <c r="YU56"/>
      <c r="YV56"/>
      <c r="YW56"/>
      <c r="YX56"/>
      <c r="YY56"/>
      <c r="YZ56"/>
      <c r="ZA56"/>
      <c r="ZB56"/>
      <c r="ZC56"/>
      <c r="ZD56"/>
      <c r="ZE56"/>
      <c r="ZF56"/>
      <c r="ZG56"/>
      <c r="ZH56"/>
      <c r="ZI56"/>
      <c r="ZJ56"/>
      <c r="ZK56"/>
      <c r="ZL56"/>
      <c r="ZM56"/>
      <c r="ZN56"/>
      <c r="ZO56"/>
      <c r="ZP56"/>
      <c r="ZQ56"/>
      <c r="ZR56"/>
      <c r="ZS56"/>
      <c r="ZT56"/>
      <c r="ZU56"/>
      <c r="ZV56"/>
      <c r="ZW56"/>
      <c r="ZX56"/>
      <c r="ZY56"/>
      <c r="ZZ56"/>
      <c r="AAA56"/>
      <c r="AAB56"/>
      <c r="AAC56"/>
      <c r="AAD56"/>
      <c r="AAE56"/>
      <c r="AAF56"/>
      <c r="AAG56"/>
      <c r="AAH56"/>
      <c r="AAI56"/>
      <c r="AAJ56"/>
      <c r="AAK56"/>
      <c r="AAL56"/>
      <c r="AAM56"/>
      <c r="AAN56"/>
      <c r="AAO56"/>
      <c r="AAP56"/>
      <c r="AAQ56"/>
      <c r="AAR56"/>
      <c r="AAS56"/>
      <c r="AAT56"/>
      <c r="AAU56"/>
      <c r="AAV56"/>
      <c r="AAW56"/>
      <c r="AAX56"/>
      <c r="AAY56"/>
      <c r="AAZ56"/>
      <c r="ABA56"/>
      <c r="ABB56"/>
      <c r="ABC56"/>
      <c r="ABD56"/>
      <c r="ABE56"/>
      <c r="ABF56"/>
      <c r="ABG56"/>
      <c r="ABH56"/>
      <c r="ABI56"/>
      <c r="ABJ56"/>
      <c r="ABK56"/>
      <c r="ABL56"/>
      <c r="ABM56"/>
      <c r="ABN56"/>
      <c r="ABO56"/>
      <c r="ABP56"/>
      <c r="ABQ56"/>
      <c r="ABR56"/>
      <c r="ABS56"/>
      <c r="ABT56"/>
      <c r="ABU56"/>
      <c r="ABV56"/>
      <c r="ABW56"/>
      <c r="ABX56"/>
      <c r="ABY56"/>
      <c r="ABZ56"/>
      <c r="ACA56"/>
      <c r="ACB56"/>
      <c r="ACC56"/>
      <c r="ACD56"/>
      <c r="ACE56"/>
      <c r="ACF56"/>
      <c r="ACG56"/>
      <c r="ACH56"/>
      <c r="ACI56"/>
      <c r="ACJ56"/>
      <c r="ACK56"/>
      <c r="ACL56"/>
      <c r="ACM56"/>
      <c r="ACN56"/>
      <c r="ACO56"/>
      <c r="ACP56"/>
      <c r="ACQ56"/>
      <c r="ACR56"/>
      <c r="ACS56"/>
      <c r="ACT56"/>
      <c r="ACU56"/>
      <c r="ACV56"/>
      <c r="ACW56"/>
      <c r="ACX56"/>
      <c r="ACY56"/>
      <c r="ACZ56"/>
      <c r="ADA56"/>
      <c r="ADB56"/>
      <c r="ADC56"/>
      <c r="ADD56"/>
      <c r="ADE56"/>
      <c r="ADF56"/>
      <c r="ADG56"/>
      <c r="ADH56"/>
      <c r="ADI56"/>
      <c r="ADJ56"/>
      <c r="ADK56"/>
      <c r="ADL56"/>
      <c r="ADM56"/>
      <c r="ADN56"/>
      <c r="ADO56"/>
      <c r="ADP56"/>
      <c r="ADQ56"/>
      <c r="ADR56"/>
      <c r="ADS56"/>
      <c r="ADT56"/>
      <c r="ADU56"/>
      <c r="ADV56"/>
      <c r="ADW56"/>
      <c r="ADX56"/>
      <c r="ADY56"/>
      <c r="ADZ56"/>
      <c r="AEA56"/>
      <c r="AEB56"/>
      <c r="AEC56"/>
      <c r="AED56"/>
      <c r="AEE56"/>
      <c r="AEF56"/>
      <c r="AEG56"/>
      <c r="AEH56"/>
      <c r="AEI56"/>
      <c r="AEJ56"/>
      <c r="AEK56"/>
      <c r="AEL56"/>
      <c r="AEM56"/>
      <c r="AEN56"/>
      <c r="AEO56"/>
      <c r="AEP56"/>
      <c r="AEQ56"/>
      <c r="AER56"/>
      <c r="AES56"/>
      <c r="AET56"/>
      <c r="AEU56"/>
      <c r="AEV56"/>
      <c r="AEW56"/>
      <c r="AEX56"/>
      <c r="AEY56"/>
      <c r="AEZ56"/>
      <c r="AFA56"/>
      <c r="AFB56"/>
      <c r="AFC56"/>
      <c r="AFD56"/>
      <c r="AFE56"/>
      <c r="AFF56"/>
      <c r="AFG56"/>
      <c r="AFH56"/>
      <c r="AFI56"/>
      <c r="AFJ56"/>
      <c r="AFK56"/>
      <c r="AFL56"/>
      <c r="AFM56"/>
      <c r="AFN56"/>
      <c r="AFO56"/>
      <c r="AFP56"/>
      <c r="AFQ56"/>
      <c r="AFR56"/>
      <c r="AFS56"/>
      <c r="AFT56"/>
      <c r="AFU56"/>
      <c r="AFV56"/>
      <c r="AFW56"/>
      <c r="AFX56"/>
      <c r="AFY56"/>
      <c r="AFZ56"/>
      <c r="AGA56"/>
      <c r="AGB56"/>
      <c r="AGC56"/>
      <c r="AGD56"/>
      <c r="AGE56"/>
      <c r="AGF56"/>
      <c r="AGG56"/>
      <c r="AGH56"/>
      <c r="AGI56"/>
      <c r="AGJ56"/>
      <c r="AGK56"/>
      <c r="AGL56"/>
      <c r="AGM56"/>
      <c r="AGN56"/>
      <c r="AGO56"/>
      <c r="AGP56"/>
      <c r="AGQ56"/>
      <c r="AGR56"/>
      <c r="AGS56"/>
      <c r="AGT56"/>
      <c r="AGU56"/>
      <c r="AGV56"/>
      <c r="AGW56"/>
      <c r="AGX56"/>
      <c r="AGY56"/>
      <c r="AGZ56"/>
      <c r="AHA56"/>
      <c r="AHB56"/>
      <c r="AHC56"/>
      <c r="AHD56"/>
      <c r="AHE56"/>
      <c r="AHF56"/>
      <c r="AHG56"/>
      <c r="AHH56"/>
      <c r="AHI56"/>
      <c r="AHJ56"/>
      <c r="AHK56"/>
      <c r="AHL56"/>
      <c r="AHM56"/>
      <c r="AHN56"/>
      <c r="AHO56"/>
      <c r="AHP56"/>
      <c r="AHQ56"/>
      <c r="AHR56"/>
      <c r="AHS56"/>
      <c r="AHT56"/>
      <c r="AHU56"/>
      <c r="AHV56"/>
      <c r="AHW56"/>
      <c r="AHX56"/>
      <c r="AHY56"/>
      <c r="AHZ56"/>
      <c r="AIA56"/>
      <c r="AIB56"/>
      <c r="AIC56"/>
      <c r="AID56"/>
      <c r="AIE56"/>
      <c r="AIF56"/>
      <c r="AIG56"/>
      <c r="AIH56"/>
      <c r="AII56"/>
      <c r="AIJ56"/>
      <c r="AIK56"/>
      <c r="AIL56"/>
      <c r="AIM56"/>
      <c r="AIN56"/>
      <c r="AIO56"/>
      <c r="AIP56"/>
      <c r="AIQ56"/>
      <c r="AIR56"/>
      <c r="AIS56"/>
      <c r="AIT56"/>
      <c r="AIU56"/>
      <c r="AIV56"/>
      <c r="AIW56"/>
      <c r="AIX56"/>
      <c r="AIY56"/>
      <c r="AIZ56"/>
      <c r="AJA56"/>
      <c r="AJB56"/>
      <c r="AJC56"/>
      <c r="AJD56"/>
      <c r="AJE56"/>
      <c r="AJF56"/>
      <c r="AJG56"/>
      <c r="AJH56"/>
      <c r="AJI56"/>
      <c r="AJJ56"/>
      <c r="AJK56"/>
      <c r="AJL56"/>
      <c r="AJM56"/>
      <c r="AJN56"/>
      <c r="AJO56"/>
      <c r="AJP56"/>
      <c r="AJQ56"/>
      <c r="AJR56"/>
      <c r="AJS56"/>
      <c r="AJT56"/>
      <c r="AJU56"/>
      <c r="AJV56"/>
      <c r="AJW56"/>
      <c r="AJX56"/>
      <c r="AJY56"/>
      <c r="AJZ56"/>
      <c r="AKA56"/>
      <c r="AKB56"/>
      <c r="AKC56"/>
      <c r="AKD56"/>
      <c r="AKE56"/>
      <c r="AKF56"/>
      <c r="AKG56"/>
      <c r="AKH56"/>
      <c r="AKI56"/>
      <c r="AKJ56"/>
      <c r="AKK56"/>
      <c r="AKL56"/>
      <c r="AKM56"/>
      <c r="AKN56"/>
      <c r="AKO56"/>
      <c r="AKP56"/>
      <c r="AKQ56"/>
      <c r="AKR56"/>
      <c r="AKS56"/>
      <c r="AKT56"/>
      <c r="AKU56"/>
      <c r="AKV56"/>
      <c r="AKW56"/>
      <c r="AKX56"/>
      <c r="AKY56"/>
      <c r="AKZ56"/>
      <c r="ALA56"/>
      <c r="ALB56"/>
      <c r="ALC56"/>
      <c r="ALD56"/>
      <c r="ALE56"/>
      <c r="ALF56"/>
      <c r="ALG56"/>
      <c r="ALH56"/>
      <c r="ALI56"/>
      <c r="ALJ56"/>
      <c r="ALK56"/>
      <c r="ALL56"/>
      <c r="ALM56"/>
      <c r="ALN56"/>
      <c r="ALO56"/>
      <c r="ALP56"/>
      <c r="ALQ56"/>
      <c r="ALR56"/>
      <c r="ALS56"/>
      <c r="ALT56"/>
      <c r="ALU56"/>
      <c r="ALV56"/>
      <c r="ALW56"/>
      <c r="ALX56"/>
      <c r="ALY56"/>
      <c r="ALZ56"/>
      <c r="AMA56"/>
      <c r="AMB56"/>
      <c r="AMC56"/>
      <c r="AMD56"/>
      <c r="AME56"/>
      <c r="AMF56"/>
      <c r="AMG56"/>
      <c r="AMH56"/>
      <c r="AMI56"/>
      <c r="AMJ56"/>
      <c r="AMK56"/>
      <c r="AML56"/>
      <c r="AMM56"/>
      <c r="AMN56"/>
      <c r="AMO56"/>
      <c r="AMP56"/>
      <c r="AMQ56"/>
      <c r="AMR56"/>
      <c r="AMS56"/>
      <c r="AMT56"/>
      <c r="AMU56"/>
      <c r="AMV56"/>
      <c r="AMW56"/>
      <c r="AMX56"/>
      <c r="AMY56"/>
      <c r="AMZ56"/>
      <c r="ANA56"/>
      <c r="ANB56"/>
      <c r="ANC56"/>
      <c r="AND56"/>
      <c r="ANE56"/>
      <c r="ANF56"/>
      <c r="ANG56"/>
      <c r="ANH56"/>
      <c r="ANI56"/>
      <c r="ANJ56"/>
      <c r="ANK56"/>
      <c r="ANL56"/>
      <c r="ANM56"/>
      <c r="ANN56"/>
      <c r="ANO56"/>
      <c r="ANP56"/>
      <c r="ANQ56"/>
      <c r="ANR56"/>
      <c r="ANS56"/>
      <c r="ANT56"/>
      <c r="ANU56"/>
      <c r="ANV56"/>
      <c r="ANW56"/>
      <c r="ANX56"/>
      <c r="ANY56"/>
      <c r="ANZ56"/>
      <c r="AOA56"/>
      <c r="AOB56"/>
      <c r="AOC56"/>
      <c r="AOD56"/>
      <c r="AOE56"/>
      <c r="AOF56"/>
      <c r="AOG56"/>
      <c r="AOH56"/>
      <c r="AOI56"/>
      <c r="AOJ56"/>
      <c r="AOK56"/>
      <c r="AOL56"/>
      <c r="AOM56"/>
      <c r="AON56"/>
      <c r="AOO56"/>
      <c r="AOP56"/>
      <c r="AOQ56"/>
      <c r="AOR56"/>
      <c r="AOS56"/>
      <c r="AOT56"/>
      <c r="AOU56"/>
      <c r="AOV56"/>
      <c r="AOW56"/>
      <c r="AOX56"/>
      <c r="AOY56"/>
      <c r="AOZ56"/>
      <c r="APA56"/>
      <c r="APB56"/>
      <c r="APC56"/>
      <c r="APD56"/>
      <c r="APE56"/>
      <c r="APF56"/>
      <c r="APG56"/>
      <c r="APH56"/>
      <c r="API56"/>
      <c r="APJ56"/>
      <c r="APK56"/>
      <c r="APL56"/>
      <c r="APM56"/>
      <c r="APN56"/>
      <c r="APO56"/>
      <c r="APP56"/>
      <c r="APQ56"/>
      <c r="APR56"/>
      <c r="APS56"/>
      <c r="APT56"/>
      <c r="APU56"/>
      <c r="APV56"/>
      <c r="APW56"/>
      <c r="APX56"/>
      <c r="APY56"/>
      <c r="APZ56"/>
      <c r="AQA56"/>
      <c r="AQB56"/>
      <c r="AQC56"/>
      <c r="AQD56"/>
      <c r="AQE56"/>
      <c r="AQF56"/>
      <c r="AQG56"/>
      <c r="AQH56"/>
      <c r="AQI56"/>
      <c r="AQJ56"/>
      <c r="AQK56"/>
      <c r="AQL56"/>
      <c r="AQM56"/>
      <c r="AQN56"/>
      <c r="AQO56"/>
      <c r="AQP56"/>
      <c r="AQQ56"/>
      <c r="AQR56"/>
      <c r="AQS56"/>
      <c r="AQT56"/>
      <c r="AQU56"/>
      <c r="AQV56"/>
      <c r="AQW56"/>
      <c r="AQX56"/>
      <c r="AQY56"/>
      <c r="AQZ56"/>
      <c r="ARA56"/>
      <c r="ARB56"/>
      <c r="ARC56"/>
      <c r="ARD56"/>
      <c r="ARE56"/>
      <c r="ARF56"/>
      <c r="ARG56"/>
      <c r="ARH56"/>
      <c r="ARI56"/>
      <c r="ARJ56"/>
      <c r="ARK56"/>
      <c r="ARL56"/>
      <c r="ARM56"/>
      <c r="ARN56"/>
      <c r="ARO56"/>
      <c r="ARP56"/>
      <c r="ARQ56"/>
      <c r="ARR56"/>
      <c r="ARS56"/>
      <c r="ART56"/>
      <c r="ARU56"/>
      <c r="ARV56"/>
      <c r="ARW56"/>
      <c r="ARX56"/>
      <c r="ARY56"/>
      <c r="ARZ56"/>
      <c r="ASA56"/>
      <c r="ASB56"/>
      <c r="ASC56"/>
      <c r="ASD56"/>
      <c r="ASE56"/>
      <c r="ASF56"/>
      <c r="ASG56"/>
      <c r="ASH56"/>
      <c r="ASI56"/>
      <c r="ASJ56"/>
      <c r="ASK56"/>
      <c r="ASL56"/>
      <c r="ASM56"/>
      <c r="ASN56"/>
      <c r="ASO56"/>
      <c r="ASP56"/>
      <c r="ASQ56"/>
      <c r="ASR56"/>
      <c r="ASS56"/>
      <c r="AST56"/>
      <c r="ASU56"/>
      <c r="ASV56"/>
      <c r="ASW56"/>
      <c r="ASX56"/>
      <c r="ASY56"/>
      <c r="ASZ56"/>
      <c r="ATA56"/>
      <c r="ATB56"/>
      <c r="ATC56"/>
      <c r="ATD56"/>
      <c r="ATE56"/>
      <c r="ATF56"/>
      <c r="ATG56"/>
      <c r="ATH56"/>
      <c r="ATI56"/>
      <c r="ATJ56"/>
      <c r="ATK56"/>
      <c r="ATL56"/>
      <c r="ATM56"/>
      <c r="ATN56"/>
      <c r="ATO56"/>
      <c r="ATP56"/>
      <c r="ATQ56"/>
      <c r="ATR56"/>
      <c r="ATS56"/>
      <c r="ATT56"/>
      <c r="ATU56"/>
      <c r="ATV56"/>
      <c r="ATW56"/>
      <c r="ATX56"/>
      <c r="ATY56"/>
      <c r="ATZ56"/>
      <c r="AUA56"/>
      <c r="AUB56"/>
      <c r="AUC56"/>
      <c r="AUD56"/>
      <c r="AUE56"/>
      <c r="AUF56"/>
      <c r="AUG56"/>
      <c r="AUH56"/>
      <c r="AUI56"/>
      <c r="AUJ56"/>
      <c r="AUK56"/>
      <c r="AUL56"/>
      <c r="AUM56"/>
      <c r="AUN56"/>
      <c r="AUO56"/>
      <c r="AUP56"/>
      <c r="AUQ56"/>
      <c r="AUR56"/>
      <c r="AUS56"/>
      <c r="AUT56"/>
      <c r="AUU56"/>
      <c r="AUV56"/>
      <c r="AUW56"/>
      <c r="AUX56"/>
      <c r="AUY56"/>
      <c r="AUZ56"/>
      <c r="AVA56"/>
      <c r="AVB56"/>
      <c r="AVC56"/>
      <c r="AVD56"/>
      <c r="AVE56"/>
      <c r="AVF56"/>
      <c r="AVG56"/>
      <c r="AVH56"/>
      <c r="AVI56"/>
      <c r="AVJ56"/>
      <c r="AVK56"/>
      <c r="AVL56"/>
      <c r="AVM56"/>
      <c r="AVN56"/>
      <c r="AVO56"/>
      <c r="AVP56"/>
      <c r="AVQ56"/>
      <c r="AVR56"/>
      <c r="AVS56"/>
      <c r="AVT56"/>
      <c r="AVU56"/>
      <c r="AVV56"/>
      <c r="AVW56"/>
      <c r="AVX56"/>
      <c r="AVY56"/>
      <c r="AVZ56"/>
      <c r="AWA56"/>
      <c r="AWB56"/>
      <c r="AWC56"/>
      <c r="AWD56"/>
      <c r="AWE56"/>
      <c r="AWF56"/>
      <c r="AWG56"/>
      <c r="AWH56"/>
      <c r="AWI56"/>
      <c r="AWJ56"/>
      <c r="AWK56"/>
      <c r="AWL56"/>
      <c r="AWM56"/>
      <c r="AWN56"/>
      <c r="AWO56"/>
      <c r="AWP56"/>
      <c r="AWQ56"/>
      <c r="AWR56"/>
      <c r="AWS56"/>
      <c r="AWT56"/>
      <c r="AWU56"/>
      <c r="AWV56"/>
      <c r="AWW56"/>
      <c r="AWX56"/>
      <c r="AWY56"/>
      <c r="AWZ56"/>
      <c r="AXA56"/>
      <c r="AXB56"/>
      <c r="AXC56"/>
      <c r="AXD56"/>
      <c r="AXE56"/>
      <c r="AXF56"/>
      <c r="AXG56"/>
      <c r="AXH56"/>
      <c r="AXI56"/>
      <c r="AXJ56"/>
      <c r="AXK56"/>
      <c r="AXL56"/>
      <c r="AXM56"/>
      <c r="AXN56"/>
      <c r="AXO56"/>
      <c r="AXP56"/>
      <c r="AXQ56"/>
      <c r="AXR56"/>
      <c r="AXS56"/>
      <c r="AXT56"/>
      <c r="AXU56"/>
      <c r="AXV56"/>
      <c r="AXW56"/>
      <c r="AXX56"/>
      <c r="AXY56"/>
      <c r="AXZ56"/>
      <c r="AYA56"/>
      <c r="AYB56"/>
      <c r="AYC56"/>
      <c r="AYD56"/>
      <c r="AYE56"/>
      <c r="AYF56"/>
      <c r="AYG56"/>
      <c r="AYH56"/>
      <c r="AYI56"/>
      <c r="AYJ56"/>
      <c r="AYK56"/>
      <c r="AYL56"/>
      <c r="AYM56"/>
      <c r="AYN56"/>
      <c r="AYO56"/>
      <c r="AYP56"/>
      <c r="AYQ56"/>
      <c r="AYR56"/>
      <c r="AYS56"/>
      <c r="AYT56"/>
      <c r="AYU56"/>
      <c r="AYV56"/>
      <c r="AYW56"/>
      <c r="AYX56"/>
      <c r="AYY56"/>
      <c r="AYZ56"/>
      <c r="AZA56"/>
      <c r="AZB56"/>
      <c r="AZC56"/>
      <c r="AZD56"/>
      <c r="AZE56"/>
      <c r="AZF56"/>
      <c r="AZG56"/>
      <c r="AZH56"/>
      <c r="AZI56"/>
      <c r="AZJ56"/>
      <c r="AZK56"/>
      <c r="AZL56"/>
      <c r="AZM56"/>
      <c r="AZN56"/>
      <c r="AZO56"/>
      <c r="AZP56"/>
      <c r="AZQ56"/>
      <c r="AZR56"/>
      <c r="AZS56"/>
      <c r="AZT56"/>
      <c r="AZU56"/>
      <c r="AZV56"/>
      <c r="AZW56"/>
      <c r="AZX56"/>
      <c r="AZY56"/>
      <c r="AZZ56"/>
      <c r="BAA56"/>
      <c r="BAB56"/>
      <c r="BAC56"/>
      <c r="BAD56"/>
      <c r="BAE56"/>
      <c r="BAF56"/>
      <c r="BAG56"/>
      <c r="BAH56"/>
      <c r="BAI56"/>
      <c r="BAJ56"/>
      <c r="BAK56"/>
      <c r="BAL56"/>
      <c r="BAM56"/>
      <c r="BAN56"/>
      <c r="BAO56"/>
      <c r="BAP56"/>
      <c r="BAQ56"/>
      <c r="BAR56"/>
      <c r="BAS56"/>
      <c r="BAT56"/>
      <c r="BAU56"/>
      <c r="BAV56"/>
      <c r="BAW56"/>
      <c r="BAX56"/>
      <c r="BAY56"/>
      <c r="BAZ56"/>
      <c r="BBA56"/>
      <c r="BBB56"/>
      <c r="BBC56"/>
      <c r="BBD56"/>
      <c r="BBE56"/>
      <c r="BBF56"/>
      <c r="BBG56"/>
      <c r="BBH56"/>
      <c r="BBI56"/>
      <c r="BBJ56"/>
      <c r="BBK56"/>
      <c r="BBL56"/>
      <c r="BBM56"/>
      <c r="BBN56"/>
      <c r="BBO56"/>
      <c r="BBP56"/>
      <c r="BBQ56"/>
      <c r="BBR56"/>
      <c r="BBS56"/>
      <c r="BBT56"/>
      <c r="BBU56"/>
      <c r="BBV56"/>
      <c r="BBW56"/>
      <c r="BBX56"/>
      <c r="BBY56"/>
      <c r="BBZ56"/>
      <c r="BCA56"/>
      <c r="BCB56"/>
      <c r="BCC56"/>
      <c r="BCD56"/>
      <c r="BCE56"/>
      <c r="BCF56"/>
      <c r="BCG56"/>
      <c r="BCH56"/>
      <c r="BCI56"/>
      <c r="BCJ56"/>
      <c r="BCK56"/>
      <c r="BCL56"/>
      <c r="BCM56"/>
      <c r="BCN56"/>
      <c r="BCO56"/>
      <c r="BCP56"/>
      <c r="BCQ56"/>
      <c r="BCR56"/>
      <c r="BCS56"/>
      <c r="BCT56"/>
      <c r="BCU56"/>
      <c r="BCV56"/>
      <c r="BCW56"/>
      <c r="BCX56"/>
      <c r="BCY56"/>
      <c r="BCZ56"/>
      <c r="BDA56"/>
      <c r="BDB56"/>
      <c r="BDC56"/>
      <c r="BDD56"/>
      <c r="BDE56"/>
      <c r="BDF56"/>
      <c r="BDG56"/>
      <c r="BDH56"/>
      <c r="BDI56"/>
      <c r="BDJ56"/>
      <c r="BDK56"/>
      <c r="BDL56"/>
      <c r="BDM56"/>
      <c r="BDN56"/>
      <c r="BDO56"/>
      <c r="BDP56"/>
      <c r="BDQ56"/>
      <c r="BDR56"/>
      <c r="BDS56"/>
      <c r="BDT56"/>
      <c r="BDU56"/>
      <c r="BDV56"/>
      <c r="BDW56"/>
      <c r="BDX56"/>
      <c r="BDY56"/>
      <c r="BDZ56"/>
      <c r="BEA56"/>
      <c r="BEB56"/>
      <c r="BEC56"/>
      <c r="BED56"/>
      <c r="BEE56"/>
      <c r="BEF56"/>
      <c r="BEG56"/>
      <c r="BEH56"/>
      <c r="BEI56"/>
      <c r="BEJ56"/>
      <c r="BEK56"/>
      <c r="BEL56"/>
      <c r="BEM56"/>
      <c r="BEN56"/>
      <c r="BEO56"/>
      <c r="BEP56"/>
      <c r="BEQ56"/>
      <c r="BER56"/>
      <c r="BES56"/>
      <c r="BET56"/>
      <c r="BEU56"/>
      <c r="BEV56"/>
      <c r="BEW56"/>
      <c r="BEX56"/>
      <c r="BEY56"/>
      <c r="BEZ56"/>
      <c r="BFA56"/>
      <c r="BFB56"/>
      <c r="BFC56"/>
      <c r="BFD56"/>
      <c r="BFE56"/>
      <c r="BFF56"/>
      <c r="BFG56"/>
      <c r="BFH56"/>
      <c r="BFI56"/>
      <c r="BFJ56"/>
      <c r="BFK56"/>
      <c r="BFL56"/>
      <c r="BFM56"/>
      <c r="BFN56"/>
      <c r="BFO56"/>
      <c r="BFP56"/>
      <c r="BFQ56"/>
      <c r="BFR56"/>
      <c r="BFS56"/>
      <c r="BFT56"/>
      <c r="BFU56"/>
      <c r="BFV56"/>
      <c r="BFW56"/>
      <c r="BFX56"/>
      <c r="BFY56"/>
      <c r="BFZ56"/>
      <c r="BGA56"/>
      <c r="BGB56"/>
      <c r="BGC56"/>
      <c r="BGD56"/>
      <c r="BGE56"/>
      <c r="BGF56"/>
      <c r="BGG56"/>
      <c r="BGH56"/>
      <c r="BGI56"/>
      <c r="BGJ56"/>
      <c r="BGK56"/>
      <c r="BGL56"/>
      <c r="BGM56"/>
      <c r="BGN56"/>
      <c r="BGO56"/>
      <c r="BGP56"/>
      <c r="BGQ56"/>
      <c r="BGR56"/>
      <c r="BGS56"/>
      <c r="BGT56"/>
      <c r="BGU56"/>
      <c r="BGV56"/>
      <c r="BGW56"/>
      <c r="BGX56"/>
      <c r="BGY56"/>
      <c r="BGZ56"/>
      <c r="BHA56"/>
      <c r="BHB56"/>
      <c r="BHC56"/>
      <c r="BHD56"/>
      <c r="BHE56"/>
      <c r="BHF56"/>
      <c r="BHG56"/>
      <c r="BHH56"/>
      <c r="BHI56"/>
      <c r="BHJ56"/>
      <c r="BHK56"/>
      <c r="BHL56"/>
      <c r="BHM56"/>
      <c r="BHN56"/>
      <c r="BHO56"/>
      <c r="BHP56"/>
      <c r="BHQ56"/>
      <c r="BHR56"/>
      <c r="BHS56"/>
      <c r="BHT56"/>
      <c r="BHU56"/>
      <c r="BHV56"/>
      <c r="BHW56"/>
      <c r="BHX56"/>
      <c r="BHY56"/>
      <c r="BHZ56"/>
      <c r="BIA56"/>
      <c r="BIB56"/>
      <c r="BIC56"/>
      <c r="BID56"/>
      <c r="BIE56"/>
      <c r="BIF56"/>
      <c r="BIG56"/>
      <c r="BIH56"/>
      <c r="BII56"/>
      <c r="BIJ56"/>
      <c r="BIK56"/>
      <c r="BIL56"/>
      <c r="BIM56"/>
      <c r="BIN56"/>
      <c r="BIO56"/>
      <c r="BIP56"/>
      <c r="BIQ56"/>
      <c r="BIR56"/>
      <c r="BIS56"/>
      <c r="BIT56"/>
      <c r="BIU56"/>
      <c r="BIV56"/>
      <c r="BIW56"/>
      <c r="BIX56"/>
      <c r="BIY56"/>
      <c r="BIZ56"/>
      <c r="BJA56"/>
      <c r="BJB56"/>
      <c r="BJC56"/>
      <c r="BJD56"/>
      <c r="BJE56"/>
      <c r="BJF56"/>
      <c r="BJG56"/>
      <c r="BJH56"/>
      <c r="BJI56"/>
      <c r="BJJ56"/>
      <c r="BJK56"/>
      <c r="BJL56"/>
      <c r="BJM56"/>
      <c r="BJN56"/>
      <c r="BJO56"/>
      <c r="BJP56"/>
      <c r="BJQ56"/>
      <c r="BJR56"/>
      <c r="BJS56"/>
      <c r="BJT56"/>
      <c r="BJU56"/>
      <c r="BJV56"/>
      <c r="BJW56"/>
      <c r="BJX56"/>
      <c r="BJY56"/>
      <c r="BJZ56"/>
      <c r="BKA56"/>
      <c r="BKB56"/>
      <c r="BKC56"/>
      <c r="BKD56"/>
      <c r="BKE56"/>
      <c r="BKF56"/>
      <c r="BKG56"/>
      <c r="BKH56"/>
      <c r="BKI56"/>
      <c r="BKJ56"/>
      <c r="BKK56"/>
      <c r="BKL56"/>
      <c r="BKM56"/>
      <c r="BKN56"/>
      <c r="BKO56"/>
      <c r="BKP56"/>
      <c r="BKQ56"/>
      <c r="BKR56"/>
      <c r="BKS56"/>
      <c r="BKT56"/>
      <c r="BKU56"/>
      <c r="BKV56"/>
      <c r="BKW56"/>
      <c r="BKX56"/>
      <c r="BKY56"/>
      <c r="BKZ56"/>
      <c r="BLA56"/>
      <c r="BLB56"/>
      <c r="BLC56"/>
      <c r="BLD56"/>
      <c r="BLE56"/>
      <c r="BLF56"/>
      <c r="BLG56"/>
      <c r="BLH56"/>
      <c r="BLI56"/>
      <c r="BLJ56"/>
      <c r="BLK56"/>
      <c r="BLL56"/>
      <c r="BLM56"/>
      <c r="BLN56"/>
      <c r="BLO56"/>
      <c r="BLP56"/>
      <c r="BLQ56"/>
      <c r="BLR56"/>
      <c r="BLS56"/>
      <c r="BLT56"/>
      <c r="BLU56"/>
      <c r="BLV56"/>
      <c r="BLW56"/>
      <c r="BLX56"/>
      <c r="BLY56"/>
      <c r="BLZ56"/>
      <c r="BMA56"/>
      <c r="BMB56"/>
      <c r="BMC56"/>
      <c r="BMD56"/>
      <c r="BME56"/>
      <c r="BMF56"/>
      <c r="BMG56"/>
      <c r="BMH56"/>
      <c r="BMI56"/>
      <c r="BMJ56"/>
      <c r="BMK56"/>
      <c r="BML56"/>
      <c r="BMM56"/>
      <c r="BMN56"/>
      <c r="BMO56"/>
      <c r="BMP56"/>
      <c r="BMQ56"/>
      <c r="BMR56"/>
      <c r="BMS56"/>
      <c r="BMT56"/>
      <c r="BMU56"/>
      <c r="BMV56"/>
      <c r="BMW56"/>
      <c r="BMX56"/>
      <c r="BMY56"/>
      <c r="BMZ56"/>
      <c r="BNA56"/>
      <c r="BNB56"/>
      <c r="BNC56"/>
      <c r="BND56"/>
      <c r="BNE56"/>
      <c r="BNF56"/>
      <c r="BNG56"/>
      <c r="BNH56"/>
      <c r="BNI56"/>
      <c r="BNJ56"/>
      <c r="BNK56"/>
      <c r="BNL56"/>
      <c r="BNM56"/>
      <c r="BNN56"/>
      <c r="BNO56"/>
      <c r="BNP56"/>
      <c r="BNQ56"/>
      <c r="BNR56"/>
      <c r="BNS56"/>
      <c r="BNT56"/>
      <c r="BNU56"/>
      <c r="BNV56"/>
      <c r="BNW56"/>
      <c r="BNX56"/>
      <c r="BNY56"/>
      <c r="BNZ56"/>
      <c r="BOA56"/>
      <c r="BOB56"/>
      <c r="BOC56"/>
      <c r="BOD56"/>
      <c r="BOE56"/>
      <c r="BOF56"/>
      <c r="BOG56"/>
      <c r="BOH56"/>
      <c r="BOI56"/>
      <c r="BOJ56"/>
      <c r="BOK56"/>
      <c r="BOL56"/>
      <c r="BOM56"/>
      <c r="BON56"/>
      <c r="BOO56"/>
      <c r="BOP56"/>
      <c r="BOQ56"/>
      <c r="BOR56"/>
      <c r="BOS56"/>
      <c r="BOT56"/>
      <c r="BOU56"/>
      <c r="BOV56"/>
      <c r="BOW56"/>
      <c r="BOX56"/>
      <c r="BOY56"/>
      <c r="BOZ56"/>
      <c r="BPA56"/>
      <c r="BPB56"/>
      <c r="BPC56"/>
      <c r="BPD56"/>
      <c r="BPE56"/>
      <c r="BPF56"/>
      <c r="BPG56"/>
      <c r="BPH56"/>
      <c r="BPI56"/>
      <c r="BPJ56"/>
      <c r="BPK56"/>
      <c r="BPL56"/>
      <c r="BPM56"/>
      <c r="BPN56"/>
      <c r="BPO56"/>
      <c r="BPP56"/>
      <c r="BPQ56"/>
      <c r="BPR56"/>
      <c r="BPS56"/>
      <c r="BPT56"/>
      <c r="BPU56"/>
      <c r="BPV56"/>
      <c r="BPW56"/>
      <c r="BPX56"/>
      <c r="BPY56"/>
      <c r="BPZ56"/>
      <c r="BQA56"/>
      <c r="BQB56"/>
      <c r="BQC56"/>
      <c r="BQD56"/>
      <c r="BQE56"/>
      <c r="BQF56"/>
      <c r="BQG56"/>
      <c r="BQH56"/>
      <c r="BQI56"/>
      <c r="BQJ56"/>
      <c r="BQK56"/>
      <c r="BQL56"/>
      <c r="BQM56"/>
      <c r="BQN56"/>
      <c r="BQO56"/>
      <c r="BQP56"/>
      <c r="BQQ56"/>
      <c r="BQR56"/>
      <c r="BQS56"/>
      <c r="BQT56"/>
      <c r="BQU56"/>
      <c r="BQV56"/>
      <c r="BQW56"/>
      <c r="BQX56"/>
      <c r="BQY56"/>
      <c r="BQZ56"/>
      <c r="BRA56"/>
      <c r="BRB56"/>
      <c r="BRC56"/>
      <c r="BRD56"/>
      <c r="BRE56"/>
      <c r="BRF56"/>
      <c r="BRG56"/>
      <c r="BRH56"/>
      <c r="BRI56"/>
      <c r="BRJ56"/>
      <c r="BRK56"/>
      <c r="BRL56"/>
      <c r="BRM56"/>
      <c r="BRN56"/>
      <c r="BRO56"/>
      <c r="BRP56"/>
      <c r="BRQ56"/>
      <c r="BRR56"/>
      <c r="BRS56"/>
      <c r="BRT56"/>
      <c r="BRU56"/>
      <c r="BRV56"/>
      <c r="BRW56"/>
      <c r="BRX56"/>
      <c r="BRY56"/>
      <c r="BRZ56"/>
      <c r="BSA56"/>
      <c r="BSB56"/>
      <c r="BSC56"/>
      <c r="BSD56"/>
      <c r="BSE56"/>
      <c r="BSF56"/>
      <c r="BSG56"/>
      <c r="BSH56"/>
      <c r="BSI56"/>
      <c r="BSJ56"/>
      <c r="BSK56"/>
      <c r="BSL56"/>
      <c r="BSM56"/>
      <c r="BSN56"/>
      <c r="BSO56"/>
      <c r="BSP56"/>
      <c r="BSQ56"/>
      <c r="BSR56"/>
      <c r="BSS56"/>
      <c r="BST56"/>
      <c r="BSU56"/>
      <c r="BSV56"/>
      <c r="BSW56"/>
      <c r="BSX56"/>
      <c r="BSY56"/>
      <c r="BSZ56"/>
      <c r="BTA56"/>
      <c r="BTB56"/>
      <c r="BTC56"/>
      <c r="BTD56"/>
      <c r="BTE56"/>
      <c r="BTF56"/>
      <c r="BTG56"/>
      <c r="BTH56"/>
      <c r="BTI56"/>
      <c r="BTJ56"/>
      <c r="BTK56"/>
      <c r="BTL56"/>
      <c r="BTM56"/>
      <c r="BTN56"/>
      <c r="BTO56"/>
      <c r="BTP56"/>
      <c r="BTQ56"/>
      <c r="BTR56"/>
      <c r="BTS56"/>
      <c r="BTT56"/>
      <c r="BTU56"/>
      <c r="BTV56"/>
      <c r="BTW56"/>
      <c r="BTX56"/>
      <c r="BTY56"/>
      <c r="BTZ56"/>
      <c r="BUA56"/>
      <c r="BUB56"/>
      <c r="BUC56"/>
      <c r="BUD56"/>
      <c r="BUE56"/>
      <c r="BUF56"/>
      <c r="BUG56"/>
      <c r="BUH56"/>
      <c r="BUI56"/>
      <c r="BUJ56"/>
      <c r="BUK56"/>
      <c r="BUL56"/>
      <c r="BUM56"/>
      <c r="BUN56"/>
      <c r="BUO56"/>
      <c r="BUP56"/>
      <c r="BUQ56"/>
      <c r="BUR56"/>
      <c r="BUS56"/>
      <c r="BUT56"/>
      <c r="BUU56"/>
      <c r="BUV56"/>
      <c r="BUW56"/>
      <c r="BUX56"/>
      <c r="BUY56"/>
      <c r="BUZ56"/>
      <c r="BVA56"/>
      <c r="BVB56"/>
      <c r="BVC56"/>
      <c r="BVD56"/>
      <c r="BVE56"/>
      <c r="BVF56"/>
      <c r="BVG56"/>
      <c r="BVH56"/>
      <c r="BVI56"/>
      <c r="BVJ56"/>
      <c r="BVK56"/>
      <c r="BVL56"/>
      <c r="BVM56"/>
      <c r="BVN56"/>
      <c r="BVO56"/>
      <c r="BVP56"/>
      <c r="BVQ56"/>
      <c r="BVR56"/>
      <c r="BVS56"/>
      <c r="BVT56"/>
      <c r="BVU56"/>
      <c r="BVV56"/>
      <c r="BVW56"/>
      <c r="BVX56"/>
      <c r="BVY56"/>
      <c r="BVZ56"/>
      <c r="BWA56"/>
      <c r="BWB56"/>
      <c r="BWC56"/>
      <c r="BWD56"/>
      <c r="BWE56"/>
      <c r="BWF56"/>
      <c r="BWG56"/>
      <c r="BWH56"/>
      <c r="BWI56"/>
      <c r="BWJ56"/>
      <c r="BWK56"/>
      <c r="BWL56"/>
      <c r="BWM56"/>
      <c r="BWN56"/>
      <c r="BWO56"/>
      <c r="BWP56"/>
      <c r="BWQ56"/>
      <c r="BWR56"/>
      <c r="BWS56"/>
      <c r="BWT56"/>
      <c r="BWU56"/>
      <c r="BWV56"/>
      <c r="BWW56"/>
      <c r="BWX56"/>
      <c r="BWY56"/>
      <c r="BWZ56"/>
      <c r="BXA56"/>
      <c r="BXB56"/>
      <c r="BXC56"/>
      <c r="BXD56"/>
      <c r="BXE56"/>
      <c r="BXF56"/>
      <c r="BXG56"/>
      <c r="BXH56"/>
      <c r="BXI56"/>
      <c r="BXJ56"/>
      <c r="BXK56"/>
      <c r="BXL56"/>
      <c r="BXM56"/>
      <c r="BXN56"/>
      <c r="BXO56"/>
      <c r="BXP56"/>
      <c r="BXQ56"/>
      <c r="BXR56"/>
      <c r="BXS56"/>
      <c r="BXT56"/>
      <c r="BXU56"/>
      <c r="BXV56"/>
      <c r="BXW56"/>
      <c r="BXX56"/>
      <c r="BXY56"/>
      <c r="BXZ56"/>
      <c r="BYA56"/>
      <c r="BYB56"/>
      <c r="BYC56"/>
      <c r="BYD56"/>
      <c r="BYE56"/>
      <c r="BYF56"/>
      <c r="BYG56"/>
      <c r="BYH56"/>
      <c r="BYI56"/>
      <c r="BYJ56"/>
      <c r="BYK56"/>
      <c r="BYL56"/>
      <c r="BYM56"/>
      <c r="BYN56"/>
      <c r="BYO56"/>
      <c r="BYP56"/>
      <c r="BYQ56"/>
      <c r="BYR56"/>
      <c r="BYS56"/>
      <c r="BYT56"/>
      <c r="BYU56"/>
      <c r="BYV56"/>
      <c r="BYW56"/>
      <c r="BYX56"/>
      <c r="BYY56"/>
      <c r="BYZ56"/>
      <c r="BZA56"/>
      <c r="BZB56"/>
      <c r="BZC56"/>
      <c r="BZD56"/>
      <c r="BZE56"/>
      <c r="BZF56"/>
      <c r="BZG56"/>
      <c r="BZH56"/>
      <c r="BZI56"/>
      <c r="BZJ56"/>
      <c r="BZK56"/>
      <c r="BZL56"/>
      <c r="BZM56"/>
      <c r="BZN56"/>
      <c r="BZO56"/>
      <c r="BZP56"/>
      <c r="BZQ56"/>
      <c r="BZR56"/>
      <c r="BZS56"/>
      <c r="BZT56"/>
      <c r="BZU56"/>
      <c r="BZV56"/>
      <c r="BZW56"/>
      <c r="BZX56"/>
      <c r="BZY56"/>
      <c r="BZZ56"/>
      <c r="CAA56"/>
      <c r="CAB56"/>
      <c r="CAC56"/>
      <c r="CAD56"/>
      <c r="CAE56"/>
      <c r="CAF56"/>
      <c r="CAG56"/>
      <c r="CAH56"/>
      <c r="CAI56"/>
      <c r="CAJ56"/>
      <c r="CAK56"/>
      <c r="CAL56"/>
      <c r="CAM56"/>
      <c r="CAN56"/>
      <c r="CAO56"/>
      <c r="CAP56"/>
      <c r="CAQ56"/>
      <c r="CAR56"/>
      <c r="CAS56"/>
      <c r="CAT56"/>
      <c r="CAU56"/>
      <c r="CAV56"/>
      <c r="CAW56"/>
      <c r="CAX56"/>
      <c r="CAY56"/>
      <c r="CAZ56"/>
      <c r="CBA56"/>
      <c r="CBB56"/>
      <c r="CBC56"/>
      <c r="CBD56"/>
      <c r="CBE56"/>
      <c r="CBF56"/>
      <c r="CBG56"/>
      <c r="CBH56"/>
      <c r="CBI56"/>
      <c r="CBJ56"/>
      <c r="CBK56"/>
      <c r="CBL56"/>
      <c r="CBM56"/>
      <c r="CBN56"/>
      <c r="CBO56"/>
      <c r="CBP56"/>
      <c r="CBQ56"/>
      <c r="CBR56"/>
      <c r="CBS56"/>
      <c r="CBT56"/>
      <c r="CBU56"/>
      <c r="CBV56"/>
      <c r="CBW56"/>
      <c r="CBX56"/>
      <c r="CBY56"/>
      <c r="CBZ56"/>
      <c r="CCA56"/>
      <c r="CCB56"/>
      <c r="CCC56"/>
      <c r="CCD56"/>
      <c r="CCE56"/>
      <c r="CCF56"/>
      <c r="CCG56"/>
      <c r="CCH56"/>
      <c r="CCI56"/>
      <c r="CCJ56"/>
      <c r="CCK56"/>
      <c r="CCL56"/>
      <c r="CCM56"/>
      <c r="CCN56"/>
      <c r="CCO56"/>
      <c r="CCP56"/>
      <c r="CCQ56"/>
      <c r="CCR56"/>
      <c r="CCS56"/>
      <c r="CCT56"/>
      <c r="CCU56"/>
      <c r="CCV56"/>
      <c r="CCW56"/>
      <c r="CCX56"/>
      <c r="CCY56"/>
      <c r="CCZ56"/>
      <c r="CDA56"/>
      <c r="CDB56"/>
      <c r="CDC56"/>
      <c r="CDD56"/>
      <c r="CDE56"/>
      <c r="CDF56"/>
      <c r="CDG56"/>
      <c r="CDH56"/>
      <c r="CDI56"/>
      <c r="CDJ56"/>
      <c r="CDK56"/>
      <c r="CDL56"/>
      <c r="CDM56"/>
      <c r="CDN56"/>
      <c r="CDO56"/>
      <c r="CDP56"/>
      <c r="CDQ56"/>
      <c r="CDR56"/>
      <c r="CDS56"/>
      <c r="CDT56"/>
      <c r="CDU56"/>
      <c r="CDV56"/>
      <c r="CDW56"/>
      <c r="CDX56"/>
      <c r="CDY56"/>
      <c r="CDZ56"/>
      <c r="CEA56"/>
      <c r="CEB56"/>
      <c r="CEC56"/>
      <c r="CED56"/>
      <c r="CEE56"/>
      <c r="CEF56"/>
      <c r="CEG56"/>
      <c r="CEH56"/>
      <c r="CEI56"/>
      <c r="CEJ56"/>
      <c r="CEK56"/>
      <c r="CEL56"/>
      <c r="CEM56"/>
      <c r="CEN56"/>
      <c r="CEO56"/>
      <c r="CEP56"/>
      <c r="CEQ56"/>
      <c r="CER56"/>
      <c r="CES56"/>
      <c r="CET56"/>
      <c r="CEU56"/>
      <c r="CEV56"/>
      <c r="CEW56"/>
      <c r="CEX56"/>
      <c r="CEY56"/>
      <c r="CEZ56"/>
      <c r="CFA56"/>
      <c r="CFB56"/>
      <c r="CFC56"/>
      <c r="CFD56"/>
      <c r="CFE56"/>
      <c r="CFF56"/>
      <c r="CFG56"/>
      <c r="CFH56"/>
      <c r="CFI56"/>
      <c r="CFJ56"/>
      <c r="CFK56"/>
      <c r="CFL56"/>
      <c r="CFM56"/>
      <c r="CFN56"/>
      <c r="CFO56"/>
      <c r="CFP56"/>
      <c r="CFQ56"/>
      <c r="CFR56"/>
      <c r="CFS56"/>
      <c r="CFT56"/>
      <c r="CFU56"/>
      <c r="CFV56"/>
      <c r="CFW56"/>
      <c r="CFX56"/>
      <c r="CFY56"/>
      <c r="CFZ56"/>
      <c r="CGA56"/>
      <c r="CGB56"/>
      <c r="CGC56"/>
      <c r="CGD56"/>
      <c r="CGE56"/>
      <c r="CGF56"/>
      <c r="CGG56"/>
      <c r="CGH56"/>
      <c r="CGI56"/>
      <c r="CGJ56"/>
      <c r="CGK56"/>
      <c r="CGL56"/>
      <c r="CGM56"/>
      <c r="CGN56"/>
      <c r="CGO56"/>
      <c r="CGP56"/>
      <c r="CGQ56"/>
      <c r="CGR56"/>
      <c r="CGS56"/>
      <c r="CGT56"/>
      <c r="CGU56"/>
      <c r="CGV56"/>
      <c r="CGW56"/>
      <c r="CGX56"/>
      <c r="CGY56"/>
      <c r="CGZ56"/>
      <c r="CHA56"/>
      <c r="CHB56"/>
      <c r="CHC56"/>
      <c r="CHD56"/>
      <c r="CHE56"/>
      <c r="CHF56"/>
      <c r="CHG56"/>
      <c r="CHH56"/>
      <c r="CHI56"/>
      <c r="CHJ56"/>
      <c r="CHK56"/>
      <c r="CHL56"/>
      <c r="CHM56"/>
      <c r="CHN56"/>
      <c r="CHO56"/>
      <c r="CHP56"/>
      <c r="CHQ56"/>
      <c r="CHR56"/>
      <c r="CHS56"/>
      <c r="CHT56"/>
      <c r="CHU56"/>
      <c r="CHV56"/>
      <c r="CHW56"/>
      <c r="CHX56"/>
      <c r="CHY56"/>
      <c r="CHZ56"/>
      <c r="CIA56"/>
      <c r="CIB56"/>
      <c r="CIC56"/>
      <c r="CID56"/>
      <c r="CIE56"/>
      <c r="CIF56"/>
      <c r="CIG56"/>
      <c r="CIH56"/>
      <c r="CII56"/>
      <c r="CIJ56"/>
      <c r="CIK56"/>
      <c r="CIL56"/>
      <c r="CIM56"/>
      <c r="CIN56"/>
      <c r="CIO56"/>
      <c r="CIP56"/>
      <c r="CIQ56"/>
      <c r="CIR56"/>
      <c r="CIS56"/>
      <c r="CIT56"/>
      <c r="CIU56"/>
      <c r="CIV56"/>
      <c r="CIW56"/>
      <c r="CIX56"/>
      <c r="CIY56"/>
      <c r="CIZ56"/>
      <c r="CJA56"/>
      <c r="CJB56"/>
      <c r="CJC56"/>
      <c r="CJD56"/>
      <c r="CJE56"/>
      <c r="CJF56"/>
      <c r="CJG56"/>
      <c r="CJH56"/>
      <c r="CJI56"/>
      <c r="CJJ56"/>
      <c r="CJK56"/>
      <c r="CJL56"/>
      <c r="CJM56"/>
      <c r="CJN56"/>
      <c r="CJO56"/>
      <c r="CJP56"/>
      <c r="CJQ56"/>
      <c r="CJR56"/>
      <c r="CJS56"/>
      <c r="CJT56"/>
      <c r="CJU56"/>
      <c r="CJV56"/>
      <c r="CJW56"/>
      <c r="CJX56"/>
      <c r="CJY56"/>
      <c r="CJZ56"/>
      <c r="CKA56"/>
      <c r="CKB56"/>
      <c r="CKC56"/>
      <c r="CKD56"/>
      <c r="CKE56"/>
      <c r="CKF56"/>
      <c r="CKG56"/>
      <c r="CKH56"/>
      <c r="CKI56"/>
      <c r="CKJ56"/>
      <c r="CKK56"/>
      <c r="CKL56"/>
      <c r="CKM56"/>
      <c r="CKN56"/>
      <c r="CKO56"/>
      <c r="CKP56"/>
      <c r="CKQ56"/>
      <c r="CKR56"/>
      <c r="CKS56"/>
      <c r="CKT56"/>
      <c r="CKU56"/>
      <c r="CKV56"/>
      <c r="CKW56"/>
      <c r="CKX56"/>
      <c r="CKY56"/>
      <c r="CKZ56"/>
      <c r="CLA56"/>
      <c r="CLB56"/>
      <c r="CLC56"/>
      <c r="CLD56"/>
      <c r="CLE56"/>
      <c r="CLF56"/>
      <c r="CLG56"/>
      <c r="CLH56"/>
      <c r="CLI56"/>
      <c r="CLJ56"/>
      <c r="CLK56"/>
      <c r="CLL56"/>
      <c r="CLM56"/>
      <c r="CLN56"/>
      <c r="CLO56"/>
      <c r="CLP56"/>
      <c r="CLQ56"/>
      <c r="CLR56"/>
      <c r="CLS56"/>
      <c r="CLT56"/>
      <c r="CLU56"/>
      <c r="CLV56"/>
      <c r="CLW56"/>
      <c r="CLX56"/>
      <c r="CLY56"/>
      <c r="CLZ56"/>
      <c r="CMA56"/>
      <c r="CMB56"/>
      <c r="CMC56"/>
      <c r="CMD56"/>
      <c r="CME56"/>
      <c r="CMF56"/>
      <c r="CMG56"/>
      <c r="CMH56"/>
      <c r="CMI56"/>
      <c r="CMJ56"/>
      <c r="CMK56"/>
      <c r="CML56"/>
      <c r="CMM56"/>
      <c r="CMN56"/>
      <c r="CMO56"/>
      <c r="CMP56"/>
      <c r="CMQ56"/>
      <c r="CMR56"/>
      <c r="CMS56"/>
      <c r="CMT56"/>
      <c r="CMU56"/>
      <c r="CMV56"/>
      <c r="CMW56"/>
      <c r="CMX56"/>
      <c r="CMY56"/>
      <c r="CMZ56"/>
      <c r="CNA56"/>
      <c r="CNB56"/>
      <c r="CNC56"/>
      <c r="CND56"/>
      <c r="CNE56"/>
      <c r="CNF56"/>
      <c r="CNG56"/>
      <c r="CNH56"/>
      <c r="CNI56"/>
      <c r="CNJ56"/>
      <c r="CNK56"/>
      <c r="CNL56"/>
      <c r="CNM56"/>
      <c r="CNN56"/>
      <c r="CNO56"/>
      <c r="CNP56"/>
      <c r="CNQ56"/>
      <c r="CNR56"/>
      <c r="CNS56"/>
      <c r="CNT56"/>
      <c r="CNU56"/>
      <c r="CNV56"/>
      <c r="CNW56"/>
      <c r="CNX56"/>
      <c r="CNY56"/>
      <c r="CNZ56"/>
      <c r="COA56"/>
      <c r="COB56"/>
      <c r="COC56"/>
      <c r="COD56"/>
      <c r="COE56"/>
      <c r="COF56"/>
      <c r="COG56"/>
      <c r="COH56"/>
      <c r="COI56"/>
      <c r="COJ56"/>
      <c r="COK56"/>
      <c r="COL56"/>
      <c r="COM56"/>
      <c r="CON56"/>
      <c r="COO56"/>
      <c r="COP56"/>
      <c r="COQ56"/>
      <c r="COR56"/>
      <c r="COS56"/>
      <c r="COT56"/>
      <c r="COU56"/>
      <c r="COV56"/>
      <c r="COW56"/>
      <c r="COX56"/>
      <c r="COY56"/>
      <c r="COZ56"/>
      <c r="CPA56"/>
      <c r="CPB56"/>
      <c r="CPC56"/>
      <c r="CPD56"/>
      <c r="CPE56"/>
      <c r="CPF56"/>
      <c r="CPG56"/>
      <c r="CPH56"/>
      <c r="CPI56"/>
      <c r="CPJ56"/>
      <c r="CPK56"/>
      <c r="CPL56"/>
      <c r="CPM56"/>
      <c r="CPN56"/>
      <c r="CPO56"/>
      <c r="CPP56"/>
      <c r="CPQ56"/>
      <c r="CPR56"/>
      <c r="CPS56"/>
      <c r="CPT56"/>
      <c r="CPU56"/>
      <c r="CPV56"/>
      <c r="CPW56"/>
      <c r="CPX56"/>
      <c r="CPY56"/>
      <c r="CPZ56"/>
      <c r="CQA56"/>
      <c r="CQB56"/>
      <c r="CQC56"/>
      <c r="CQD56"/>
      <c r="CQE56"/>
      <c r="CQF56"/>
      <c r="CQG56"/>
      <c r="CQH56"/>
      <c r="CQI56"/>
      <c r="CQJ56"/>
      <c r="CQK56"/>
      <c r="CQL56"/>
      <c r="CQM56"/>
      <c r="CQN56"/>
      <c r="CQO56"/>
      <c r="CQP56"/>
      <c r="CQQ56"/>
      <c r="CQR56"/>
      <c r="CQS56"/>
      <c r="CQT56"/>
      <c r="CQU56"/>
      <c r="CQV56"/>
      <c r="CQW56"/>
      <c r="CQX56"/>
      <c r="CQY56"/>
      <c r="CQZ56"/>
      <c r="CRA56"/>
      <c r="CRB56"/>
      <c r="CRC56"/>
      <c r="CRD56"/>
      <c r="CRE56"/>
      <c r="CRF56"/>
      <c r="CRG56"/>
      <c r="CRH56"/>
      <c r="CRI56"/>
      <c r="CRJ56"/>
      <c r="CRK56"/>
      <c r="CRL56"/>
      <c r="CRM56"/>
      <c r="CRN56"/>
      <c r="CRO56"/>
      <c r="CRP56"/>
      <c r="CRQ56"/>
      <c r="CRR56"/>
      <c r="CRS56"/>
      <c r="CRT56"/>
      <c r="CRU56"/>
      <c r="CRV56"/>
      <c r="CRW56"/>
      <c r="CRX56"/>
      <c r="CRY56"/>
      <c r="CRZ56"/>
      <c r="CSA56"/>
      <c r="CSB56"/>
      <c r="CSC56"/>
      <c r="CSD56"/>
      <c r="CSE56"/>
      <c r="CSF56"/>
      <c r="CSG56"/>
      <c r="CSH56"/>
      <c r="CSI56"/>
      <c r="CSJ56"/>
      <c r="CSK56"/>
      <c r="CSL56"/>
      <c r="CSM56"/>
      <c r="CSN56"/>
      <c r="CSO56"/>
      <c r="CSP56"/>
      <c r="CSQ56"/>
      <c r="CSR56"/>
      <c r="CSS56"/>
      <c r="CST56"/>
      <c r="CSU56"/>
      <c r="CSV56"/>
      <c r="CSW56"/>
      <c r="CSX56"/>
      <c r="CSY56"/>
      <c r="CSZ56"/>
      <c r="CTA56"/>
      <c r="CTB56"/>
      <c r="CTC56"/>
      <c r="CTD56"/>
      <c r="CTE56"/>
      <c r="CTF56"/>
      <c r="CTG56"/>
      <c r="CTH56"/>
      <c r="CTI56"/>
      <c r="CTJ56"/>
      <c r="CTK56"/>
      <c r="CTL56"/>
      <c r="CTM56"/>
      <c r="CTN56"/>
      <c r="CTO56"/>
      <c r="CTP56"/>
      <c r="CTQ56"/>
      <c r="CTR56"/>
      <c r="CTS56"/>
      <c r="CTT56"/>
      <c r="CTU56"/>
      <c r="CTV56"/>
      <c r="CTW56"/>
      <c r="CTX56"/>
      <c r="CTY56"/>
      <c r="CTZ56"/>
      <c r="CUA56"/>
      <c r="CUB56"/>
      <c r="CUC56"/>
      <c r="CUD56"/>
      <c r="CUE56"/>
      <c r="CUF56"/>
      <c r="CUG56"/>
      <c r="CUH56"/>
      <c r="CUI56"/>
      <c r="CUJ56"/>
      <c r="CUK56"/>
      <c r="CUL56"/>
      <c r="CUM56"/>
      <c r="CUN56"/>
      <c r="CUO56"/>
      <c r="CUP56"/>
      <c r="CUQ56"/>
      <c r="CUR56"/>
      <c r="CUS56"/>
      <c r="CUT56"/>
      <c r="CUU56"/>
      <c r="CUV56"/>
      <c r="CUW56"/>
      <c r="CUX56"/>
      <c r="CUY56"/>
      <c r="CUZ56"/>
      <c r="CVA56"/>
      <c r="CVB56"/>
      <c r="CVC56"/>
      <c r="CVD56"/>
      <c r="CVE56"/>
      <c r="CVF56"/>
      <c r="CVG56"/>
      <c r="CVH56"/>
      <c r="CVI56"/>
      <c r="CVJ56"/>
      <c r="CVK56"/>
      <c r="CVL56"/>
      <c r="CVM56"/>
      <c r="CVN56"/>
      <c r="CVO56"/>
      <c r="CVP56"/>
      <c r="CVQ56"/>
      <c r="CVR56"/>
      <c r="CVS56"/>
      <c r="CVT56"/>
      <c r="CVU56"/>
      <c r="CVV56"/>
      <c r="CVW56"/>
      <c r="CVX56"/>
      <c r="CVY56"/>
      <c r="CVZ56"/>
      <c r="CWA56"/>
      <c r="CWB56"/>
      <c r="CWC56"/>
      <c r="CWD56"/>
      <c r="CWE56"/>
      <c r="CWF56"/>
      <c r="CWG56"/>
      <c r="CWH56"/>
      <c r="CWI56"/>
      <c r="CWJ56"/>
      <c r="CWK56"/>
      <c r="CWL56"/>
      <c r="CWM56"/>
      <c r="CWN56"/>
      <c r="CWO56"/>
      <c r="CWP56"/>
      <c r="CWQ56"/>
      <c r="CWR56"/>
      <c r="CWS56"/>
      <c r="CWT56"/>
      <c r="CWU56"/>
      <c r="CWV56"/>
      <c r="CWW56"/>
      <c r="CWX56"/>
      <c r="CWY56"/>
      <c r="CWZ56"/>
      <c r="CXA56"/>
      <c r="CXB56"/>
      <c r="CXC56"/>
      <c r="CXD56"/>
      <c r="CXE56"/>
      <c r="CXF56"/>
      <c r="CXG56"/>
      <c r="CXH56"/>
      <c r="CXI56"/>
      <c r="CXJ56"/>
      <c r="CXK56"/>
      <c r="CXL56"/>
      <c r="CXM56"/>
      <c r="CXN56"/>
      <c r="CXO56"/>
      <c r="CXP56"/>
      <c r="CXQ56"/>
      <c r="CXR56"/>
      <c r="CXS56"/>
      <c r="CXT56"/>
      <c r="CXU56"/>
      <c r="CXV56"/>
      <c r="CXW56"/>
      <c r="CXX56"/>
      <c r="CXY56"/>
      <c r="CXZ56"/>
      <c r="CYA56"/>
      <c r="CYB56"/>
      <c r="CYC56"/>
      <c r="CYD56"/>
      <c r="CYE56"/>
      <c r="CYF56"/>
      <c r="CYG56"/>
      <c r="CYH56"/>
      <c r="CYI56"/>
      <c r="CYJ56"/>
      <c r="CYK56"/>
      <c r="CYL56"/>
      <c r="CYM56"/>
      <c r="CYN56"/>
      <c r="CYO56"/>
      <c r="CYP56"/>
      <c r="CYQ56"/>
      <c r="CYR56"/>
      <c r="CYS56"/>
      <c r="CYT56"/>
      <c r="CYU56"/>
      <c r="CYV56"/>
      <c r="CYW56"/>
      <c r="CYX56"/>
      <c r="CYY56"/>
      <c r="CYZ56"/>
      <c r="CZA56"/>
      <c r="CZB56"/>
      <c r="CZC56"/>
      <c r="CZD56"/>
      <c r="CZE56"/>
      <c r="CZF56"/>
      <c r="CZG56"/>
      <c r="CZH56"/>
      <c r="CZI56"/>
      <c r="CZJ56"/>
      <c r="CZK56"/>
      <c r="CZL56"/>
      <c r="CZM56"/>
      <c r="CZN56"/>
      <c r="CZO56"/>
      <c r="CZP56"/>
      <c r="CZQ56"/>
      <c r="CZR56"/>
      <c r="CZS56"/>
      <c r="CZT56"/>
      <c r="CZU56"/>
      <c r="CZV56"/>
      <c r="CZW56"/>
      <c r="CZX56"/>
      <c r="CZY56"/>
      <c r="CZZ56"/>
      <c r="DAA56"/>
      <c r="DAB56"/>
      <c r="DAC56"/>
      <c r="DAD56"/>
      <c r="DAE56"/>
      <c r="DAF56"/>
      <c r="DAG56"/>
      <c r="DAH56"/>
      <c r="DAI56"/>
      <c r="DAJ56"/>
      <c r="DAK56"/>
      <c r="DAL56"/>
      <c r="DAM56"/>
      <c r="DAN56"/>
      <c r="DAO56"/>
      <c r="DAP56"/>
      <c r="DAQ56"/>
      <c r="DAR56"/>
      <c r="DAS56"/>
      <c r="DAT56"/>
      <c r="DAU56"/>
      <c r="DAV56"/>
      <c r="DAW56"/>
      <c r="DAX56"/>
      <c r="DAY56"/>
      <c r="DAZ56"/>
      <c r="DBA56"/>
      <c r="DBB56"/>
      <c r="DBC56"/>
      <c r="DBD56"/>
      <c r="DBE56"/>
      <c r="DBF56"/>
      <c r="DBG56"/>
      <c r="DBH56"/>
      <c r="DBI56"/>
      <c r="DBJ56"/>
      <c r="DBK56"/>
      <c r="DBL56"/>
      <c r="DBM56"/>
      <c r="DBN56"/>
      <c r="DBO56"/>
      <c r="DBP56"/>
      <c r="DBQ56"/>
      <c r="DBR56"/>
      <c r="DBS56"/>
      <c r="DBT56"/>
      <c r="DBU56"/>
      <c r="DBV56"/>
      <c r="DBW56"/>
      <c r="DBX56"/>
      <c r="DBY56"/>
      <c r="DBZ56"/>
      <c r="DCA56"/>
      <c r="DCB56"/>
      <c r="DCC56"/>
      <c r="DCD56"/>
      <c r="DCE56"/>
      <c r="DCF56"/>
      <c r="DCG56"/>
      <c r="DCH56"/>
      <c r="DCI56"/>
      <c r="DCJ56"/>
      <c r="DCK56"/>
      <c r="DCL56"/>
      <c r="DCM56"/>
      <c r="DCN56"/>
      <c r="DCO56"/>
      <c r="DCP56"/>
      <c r="DCQ56"/>
      <c r="DCR56"/>
      <c r="DCS56"/>
      <c r="DCT56"/>
      <c r="DCU56"/>
      <c r="DCV56"/>
      <c r="DCW56"/>
      <c r="DCX56"/>
      <c r="DCY56"/>
      <c r="DCZ56"/>
      <c r="DDA56"/>
      <c r="DDB56"/>
      <c r="DDC56"/>
      <c r="DDD56"/>
      <c r="DDE56"/>
      <c r="DDF56"/>
      <c r="DDG56"/>
      <c r="DDH56"/>
      <c r="DDI56"/>
      <c r="DDJ56"/>
      <c r="DDK56"/>
      <c r="DDL56"/>
      <c r="DDM56"/>
      <c r="DDN56"/>
      <c r="DDO56"/>
      <c r="DDP56"/>
      <c r="DDQ56"/>
      <c r="DDR56"/>
      <c r="DDS56"/>
      <c r="DDT56"/>
      <c r="DDU56"/>
      <c r="DDV56"/>
      <c r="DDW56"/>
      <c r="DDX56"/>
      <c r="DDY56"/>
      <c r="DDZ56"/>
      <c r="DEA56"/>
      <c r="DEB56"/>
      <c r="DEC56"/>
      <c r="DED56"/>
      <c r="DEE56"/>
      <c r="DEF56"/>
      <c r="DEG56"/>
      <c r="DEH56"/>
      <c r="DEI56"/>
      <c r="DEJ56"/>
      <c r="DEK56"/>
      <c r="DEL56"/>
      <c r="DEM56"/>
      <c r="DEN56"/>
      <c r="DEO56"/>
      <c r="DEP56"/>
      <c r="DEQ56"/>
      <c r="DER56"/>
      <c r="DES56"/>
      <c r="DET56"/>
      <c r="DEU56"/>
      <c r="DEV56"/>
      <c r="DEW56"/>
      <c r="DEX56"/>
      <c r="DEY56"/>
      <c r="DEZ56"/>
      <c r="DFA56"/>
      <c r="DFB56"/>
      <c r="DFC56"/>
      <c r="DFD56"/>
      <c r="DFE56"/>
      <c r="DFF56"/>
      <c r="DFG56"/>
      <c r="DFH56"/>
      <c r="DFI56"/>
      <c r="DFJ56"/>
      <c r="DFK56"/>
      <c r="DFL56"/>
      <c r="DFM56"/>
      <c r="DFN56"/>
      <c r="DFO56"/>
      <c r="DFP56"/>
      <c r="DFQ56"/>
      <c r="DFR56"/>
      <c r="DFS56"/>
      <c r="DFT56"/>
      <c r="DFU56"/>
      <c r="DFV56"/>
      <c r="DFW56"/>
      <c r="DFX56"/>
      <c r="DFY56"/>
      <c r="DFZ56"/>
      <c r="DGA56"/>
      <c r="DGB56"/>
      <c r="DGC56"/>
      <c r="DGD56"/>
      <c r="DGE56"/>
      <c r="DGF56"/>
      <c r="DGG56"/>
      <c r="DGH56"/>
      <c r="DGI56"/>
      <c r="DGJ56"/>
      <c r="DGK56"/>
      <c r="DGL56"/>
      <c r="DGM56"/>
      <c r="DGN56"/>
      <c r="DGO56"/>
      <c r="DGP56"/>
      <c r="DGQ56"/>
      <c r="DGR56"/>
      <c r="DGS56"/>
      <c r="DGT56"/>
      <c r="DGU56"/>
      <c r="DGV56"/>
      <c r="DGW56"/>
      <c r="DGX56"/>
      <c r="DGY56"/>
      <c r="DGZ56"/>
      <c r="DHA56"/>
      <c r="DHB56"/>
      <c r="DHC56"/>
      <c r="DHD56"/>
      <c r="DHE56"/>
      <c r="DHF56"/>
      <c r="DHG56"/>
      <c r="DHH56"/>
      <c r="DHI56"/>
      <c r="DHJ56"/>
      <c r="DHK56"/>
      <c r="DHL56"/>
      <c r="DHM56"/>
      <c r="DHN56"/>
      <c r="DHO56"/>
      <c r="DHP56"/>
      <c r="DHQ56"/>
      <c r="DHR56"/>
      <c r="DHS56"/>
      <c r="DHT56"/>
      <c r="DHU56"/>
      <c r="DHV56"/>
      <c r="DHW56"/>
      <c r="DHX56"/>
      <c r="DHY56"/>
      <c r="DHZ56"/>
      <c r="DIA56"/>
      <c r="DIB56"/>
      <c r="DIC56"/>
      <c r="DID56"/>
      <c r="DIE56"/>
      <c r="DIF56"/>
      <c r="DIG56"/>
      <c r="DIH56"/>
      <c r="DII56"/>
      <c r="DIJ56"/>
      <c r="DIK56"/>
      <c r="DIL56"/>
      <c r="DIM56"/>
      <c r="DIN56"/>
      <c r="DIO56"/>
      <c r="DIP56"/>
      <c r="DIQ56"/>
      <c r="DIR56"/>
      <c r="DIS56"/>
      <c r="DIT56"/>
      <c r="DIU56"/>
      <c r="DIV56"/>
      <c r="DIW56"/>
      <c r="DIX56"/>
      <c r="DIY56"/>
      <c r="DIZ56"/>
      <c r="DJA56"/>
      <c r="DJB56"/>
      <c r="DJC56"/>
      <c r="DJD56"/>
      <c r="DJE56"/>
      <c r="DJF56"/>
      <c r="DJG56"/>
      <c r="DJH56"/>
      <c r="DJI56"/>
      <c r="DJJ56"/>
      <c r="DJK56"/>
      <c r="DJL56"/>
      <c r="DJM56"/>
      <c r="DJN56"/>
      <c r="DJO56"/>
      <c r="DJP56"/>
      <c r="DJQ56"/>
      <c r="DJR56"/>
      <c r="DJS56"/>
      <c r="DJT56"/>
      <c r="DJU56"/>
      <c r="DJV56"/>
      <c r="DJW56"/>
      <c r="DJX56"/>
      <c r="DJY56"/>
      <c r="DJZ56"/>
      <c r="DKA56"/>
      <c r="DKB56"/>
      <c r="DKC56"/>
      <c r="DKD56"/>
      <c r="DKE56"/>
      <c r="DKF56"/>
      <c r="DKG56"/>
      <c r="DKH56"/>
      <c r="DKI56"/>
      <c r="DKJ56"/>
      <c r="DKK56"/>
      <c r="DKL56"/>
      <c r="DKM56"/>
      <c r="DKN56"/>
      <c r="DKO56"/>
      <c r="DKP56"/>
      <c r="DKQ56"/>
      <c r="DKR56"/>
      <c r="DKS56"/>
      <c r="DKT56"/>
      <c r="DKU56"/>
      <c r="DKV56"/>
      <c r="DKW56"/>
      <c r="DKX56"/>
      <c r="DKY56"/>
      <c r="DKZ56"/>
      <c r="DLA56"/>
      <c r="DLB56"/>
      <c r="DLC56"/>
      <c r="DLD56"/>
      <c r="DLE56"/>
      <c r="DLF56"/>
      <c r="DLG56"/>
      <c r="DLH56"/>
      <c r="DLI56"/>
      <c r="DLJ56"/>
      <c r="DLK56"/>
      <c r="DLL56"/>
      <c r="DLM56"/>
      <c r="DLN56"/>
      <c r="DLO56"/>
      <c r="DLP56"/>
      <c r="DLQ56"/>
      <c r="DLR56"/>
      <c r="DLS56"/>
      <c r="DLT56"/>
      <c r="DLU56"/>
      <c r="DLV56"/>
      <c r="DLW56"/>
      <c r="DLX56"/>
      <c r="DLY56"/>
      <c r="DLZ56"/>
      <c r="DMA56"/>
      <c r="DMB56"/>
      <c r="DMC56"/>
      <c r="DMD56"/>
      <c r="DME56"/>
      <c r="DMF56"/>
      <c r="DMG56"/>
      <c r="DMH56"/>
      <c r="DMI56"/>
      <c r="DMJ56"/>
      <c r="DMK56"/>
      <c r="DML56"/>
      <c r="DMM56"/>
      <c r="DMN56"/>
      <c r="DMO56"/>
      <c r="DMP56"/>
      <c r="DMQ56"/>
      <c r="DMR56"/>
      <c r="DMS56"/>
      <c r="DMT56"/>
      <c r="DMU56"/>
      <c r="DMV56"/>
      <c r="DMW56"/>
      <c r="DMX56"/>
      <c r="DMY56"/>
      <c r="DMZ56"/>
      <c r="DNA56"/>
      <c r="DNB56"/>
      <c r="DNC56"/>
      <c r="DND56"/>
      <c r="DNE56"/>
      <c r="DNF56"/>
      <c r="DNG56"/>
      <c r="DNH56"/>
      <c r="DNI56"/>
      <c r="DNJ56"/>
      <c r="DNK56"/>
      <c r="DNL56"/>
      <c r="DNM56"/>
      <c r="DNN56"/>
      <c r="DNO56"/>
      <c r="DNP56"/>
      <c r="DNQ56"/>
      <c r="DNR56"/>
      <c r="DNS56"/>
      <c r="DNT56"/>
      <c r="DNU56"/>
      <c r="DNV56"/>
      <c r="DNW56"/>
      <c r="DNX56"/>
      <c r="DNY56"/>
      <c r="DNZ56"/>
      <c r="DOA56"/>
      <c r="DOB56"/>
      <c r="DOC56"/>
      <c r="DOD56"/>
      <c r="DOE56"/>
      <c r="DOF56"/>
      <c r="DOG56"/>
      <c r="DOH56"/>
      <c r="DOI56"/>
      <c r="DOJ56"/>
      <c r="DOK56"/>
      <c r="DOL56"/>
      <c r="DOM56"/>
      <c r="DON56"/>
      <c r="DOO56"/>
      <c r="DOP56"/>
      <c r="DOQ56"/>
      <c r="DOR56"/>
      <c r="DOS56"/>
      <c r="DOT56"/>
      <c r="DOU56"/>
      <c r="DOV56"/>
      <c r="DOW56"/>
      <c r="DOX56"/>
      <c r="DOY56"/>
      <c r="DOZ56"/>
      <c r="DPA56"/>
      <c r="DPB56"/>
      <c r="DPC56"/>
      <c r="DPD56"/>
      <c r="DPE56"/>
      <c r="DPF56"/>
      <c r="DPG56"/>
      <c r="DPH56"/>
      <c r="DPI56"/>
      <c r="DPJ56"/>
      <c r="DPK56"/>
      <c r="DPL56"/>
      <c r="DPM56"/>
      <c r="DPN56"/>
      <c r="DPO56"/>
      <c r="DPP56"/>
      <c r="DPQ56"/>
      <c r="DPR56"/>
      <c r="DPS56"/>
      <c r="DPT56"/>
      <c r="DPU56"/>
      <c r="DPV56"/>
      <c r="DPW56"/>
      <c r="DPX56"/>
      <c r="DPY56"/>
      <c r="DPZ56"/>
      <c r="DQA56"/>
      <c r="DQB56"/>
      <c r="DQC56"/>
      <c r="DQD56"/>
      <c r="DQE56"/>
      <c r="DQF56"/>
      <c r="DQG56"/>
      <c r="DQH56"/>
      <c r="DQI56"/>
      <c r="DQJ56"/>
      <c r="DQK56"/>
      <c r="DQL56"/>
      <c r="DQM56"/>
      <c r="DQN56"/>
      <c r="DQO56"/>
      <c r="DQP56"/>
      <c r="DQQ56"/>
      <c r="DQR56"/>
      <c r="DQS56"/>
      <c r="DQT56"/>
      <c r="DQU56"/>
      <c r="DQV56"/>
      <c r="DQW56"/>
      <c r="DQX56"/>
      <c r="DQY56"/>
      <c r="DQZ56"/>
      <c r="DRA56"/>
      <c r="DRB56"/>
      <c r="DRC56"/>
      <c r="DRD56"/>
      <c r="DRE56"/>
      <c r="DRF56"/>
      <c r="DRG56"/>
      <c r="DRH56"/>
      <c r="DRI56"/>
      <c r="DRJ56"/>
      <c r="DRK56"/>
      <c r="DRL56"/>
      <c r="DRM56"/>
      <c r="DRN56"/>
      <c r="DRO56"/>
      <c r="DRP56"/>
      <c r="DRQ56"/>
      <c r="DRR56"/>
      <c r="DRS56"/>
      <c r="DRT56"/>
      <c r="DRU56"/>
      <c r="DRV56"/>
      <c r="DRW56"/>
      <c r="DRX56"/>
      <c r="DRY56"/>
      <c r="DRZ56"/>
      <c r="DSA56"/>
      <c r="DSB56"/>
      <c r="DSC56"/>
      <c r="DSD56"/>
      <c r="DSE56"/>
      <c r="DSF56"/>
      <c r="DSG56"/>
      <c r="DSH56"/>
      <c r="DSI56"/>
      <c r="DSJ56"/>
      <c r="DSK56"/>
      <c r="DSL56"/>
      <c r="DSM56"/>
      <c r="DSN56"/>
      <c r="DSO56"/>
      <c r="DSP56"/>
      <c r="DSQ56"/>
      <c r="DSR56"/>
      <c r="DSS56"/>
      <c r="DST56"/>
      <c r="DSU56"/>
      <c r="DSV56"/>
      <c r="DSW56"/>
      <c r="DSX56"/>
      <c r="DSY56"/>
      <c r="DSZ56"/>
      <c r="DTA56"/>
      <c r="DTB56"/>
      <c r="DTC56"/>
      <c r="DTD56"/>
      <c r="DTE56"/>
      <c r="DTF56"/>
      <c r="DTG56"/>
      <c r="DTH56"/>
      <c r="DTI56"/>
      <c r="DTJ56"/>
      <c r="DTK56"/>
      <c r="DTL56"/>
      <c r="DTM56"/>
      <c r="DTN56"/>
      <c r="DTO56"/>
      <c r="DTP56"/>
      <c r="DTQ56"/>
      <c r="DTR56"/>
      <c r="DTS56"/>
      <c r="DTT56"/>
      <c r="DTU56"/>
      <c r="DTV56"/>
      <c r="DTW56"/>
      <c r="DTX56"/>
      <c r="DTY56"/>
      <c r="DTZ56"/>
      <c r="DUA56"/>
      <c r="DUB56"/>
      <c r="DUC56"/>
      <c r="DUD56"/>
      <c r="DUE56"/>
      <c r="DUF56"/>
      <c r="DUG56"/>
      <c r="DUH56"/>
      <c r="DUI56"/>
      <c r="DUJ56"/>
      <c r="DUK56"/>
      <c r="DUL56"/>
      <c r="DUM56"/>
      <c r="DUN56"/>
      <c r="DUO56"/>
      <c r="DUP56"/>
      <c r="DUQ56"/>
      <c r="DUR56"/>
      <c r="DUS56"/>
      <c r="DUT56"/>
      <c r="DUU56"/>
      <c r="DUV56"/>
      <c r="DUW56"/>
      <c r="DUX56"/>
      <c r="DUY56"/>
      <c r="DUZ56"/>
      <c r="DVA56"/>
      <c r="DVB56"/>
      <c r="DVC56"/>
      <c r="DVD56"/>
      <c r="DVE56"/>
      <c r="DVF56"/>
      <c r="DVG56"/>
      <c r="DVH56"/>
      <c r="DVI56"/>
      <c r="DVJ56"/>
      <c r="DVK56"/>
      <c r="DVL56"/>
      <c r="DVM56"/>
      <c r="DVN56"/>
      <c r="DVO56"/>
      <c r="DVP56"/>
      <c r="DVQ56"/>
      <c r="DVR56"/>
      <c r="DVS56"/>
      <c r="DVT56"/>
      <c r="DVU56"/>
      <c r="DVV56"/>
      <c r="DVW56"/>
      <c r="DVX56"/>
      <c r="DVY56"/>
      <c r="DVZ56"/>
      <c r="DWA56"/>
      <c r="DWB56"/>
      <c r="DWC56"/>
      <c r="DWD56"/>
      <c r="DWE56"/>
      <c r="DWF56"/>
      <c r="DWG56"/>
      <c r="DWH56"/>
      <c r="DWI56"/>
      <c r="DWJ56"/>
      <c r="DWK56"/>
      <c r="DWL56"/>
      <c r="DWM56"/>
      <c r="DWN56"/>
      <c r="DWO56"/>
      <c r="DWP56"/>
      <c r="DWQ56"/>
      <c r="DWR56"/>
      <c r="DWS56"/>
      <c r="DWT56"/>
      <c r="DWU56"/>
      <c r="DWV56"/>
      <c r="DWW56"/>
      <c r="DWX56"/>
      <c r="DWY56"/>
      <c r="DWZ56"/>
      <c r="DXA56"/>
      <c r="DXB56"/>
      <c r="DXC56"/>
      <c r="DXD56"/>
      <c r="DXE56"/>
      <c r="DXF56"/>
      <c r="DXG56"/>
      <c r="DXH56"/>
      <c r="DXI56"/>
      <c r="DXJ56"/>
      <c r="DXK56"/>
      <c r="DXL56"/>
      <c r="DXM56"/>
      <c r="DXN56"/>
      <c r="DXO56"/>
      <c r="DXP56"/>
      <c r="DXQ56"/>
      <c r="DXR56"/>
      <c r="DXS56"/>
      <c r="DXT56"/>
      <c r="DXU56"/>
      <c r="DXV56"/>
      <c r="DXW56"/>
      <c r="DXX56"/>
      <c r="DXY56"/>
      <c r="DXZ56"/>
      <c r="DYA56"/>
      <c r="DYB56"/>
      <c r="DYC56"/>
      <c r="DYD56"/>
      <c r="DYE56"/>
      <c r="DYF56"/>
      <c r="DYG56"/>
      <c r="DYH56"/>
      <c r="DYI56"/>
      <c r="DYJ56"/>
      <c r="DYK56"/>
      <c r="DYL56"/>
      <c r="DYM56"/>
      <c r="DYN56"/>
      <c r="DYO56"/>
      <c r="DYP56"/>
      <c r="DYQ56"/>
      <c r="DYR56"/>
      <c r="DYS56"/>
      <c r="DYT56"/>
      <c r="DYU56"/>
      <c r="DYV56"/>
      <c r="DYW56"/>
      <c r="DYX56"/>
      <c r="DYY56"/>
      <c r="DYZ56"/>
      <c r="DZA56"/>
      <c r="DZB56"/>
      <c r="DZC56"/>
      <c r="DZD56"/>
      <c r="DZE56"/>
      <c r="DZF56"/>
      <c r="DZG56"/>
      <c r="DZH56"/>
      <c r="DZI56"/>
      <c r="DZJ56"/>
      <c r="DZK56"/>
      <c r="DZL56"/>
      <c r="DZM56"/>
      <c r="DZN56"/>
      <c r="DZO56"/>
      <c r="DZP56"/>
      <c r="DZQ56"/>
      <c r="DZR56"/>
      <c r="DZS56"/>
      <c r="DZT56"/>
      <c r="DZU56"/>
      <c r="DZV56"/>
      <c r="DZW56"/>
      <c r="DZX56"/>
      <c r="DZY56"/>
      <c r="DZZ56"/>
      <c r="EAA56"/>
      <c r="EAB56"/>
      <c r="EAC56"/>
      <c r="EAD56"/>
      <c r="EAE56"/>
      <c r="EAF56"/>
      <c r="EAG56"/>
      <c r="EAH56"/>
      <c r="EAI56"/>
      <c r="EAJ56"/>
      <c r="EAK56"/>
      <c r="EAL56"/>
      <c r="EAM56"/>
      <c r="EAN56"/>
      <c r="EAO56"/>
      <c r="EAP56"/>
      <c r="EAQ56"/>
      <c r="EAR56"/>
      <c r="EAS56"/>
      <c r="EAT56"/>
      <c r="EAU56"/>
      <c r="EAV56"/>
      <c r="EAW56"/>
      <c r="EAX56"/>
      <c r="EAY56"/>
      <c r="EAZ56"/>
      <c r="EBA56"/>
      <c r="EBB56"/>
      <c r="EBC56"/>
      <c r="EBD56"/>
      <c r="EBE56"/>
      <c r="EBF56"/>
      <c r="EBG56"/>
      <c r="EBH56"/>
      <c r="EBI56"/>
      <c r="EBJ56"/>
      <c r="EBK56"/>
      <c r="EBL56"/>
      <c r="EBM56"/>
      <c r="EBN56"/>
      <c r="EBO56"/>
      <c r="EBP56"/>
      <c r="EBQ56"/>
      <c r="EBR56"/>
      <c r="EBS56"/>
      <c r="EBT56"/>
      <c r="EBU56"/>
      <c r="EBV56"/>
      <c r="EBW56"/>
      <c r="EBX56"/>
      <c r="EBY56"/>
      <c r="EBZ56"/>
      <c r="ECA56"/>
      <c r="ECB56"/>
      <c r="ECC56"/>
      <c r="ECD56"/>
      <c r="ECE56"/>
      <c r="ECF56"/>
      <c r="ECG56"/>
      <c r="ECH56"/>
      <c r="ECI56"/>
      <c r="ECJ56"/>
      <c r="ECK56"/>
      <c r="ECL56"/>
      <c r="ECM56"/>
      <c r="ECN56"/>
      <c r="ECO56"/>
      <c r="ECP56"/>
      <c r="ECQ56"/>
      <c r="ECR56"/>
      <c r="ECS56"/>
      <c r="ECT56"/>
      <c r="ECU56"/>
      <c r="ECV56"/>
      <c r="ECW56"/>
      <c r="ECX56"/>
      <c r="ECY56"/>
      <c r="ECZ56"/>
      <c r="EDA56"/>
      <c r="EDB56"/>
      <c r="EDC56"/>
      <c r="EDD56"/>
      <c r="EDE56"/>
      <c r="EDF56"/>
      <c r="EDG56"/>
      <c r="EDH56"/>
      <c r="EDI56"/>
      <c r="EDJ56"/>
      <c r="EDK56"/>
      <c r="EDL56"/>
      <c r="EDM56"/>
      <c r="EDN56"/>
      <c r="EDO56"/>
      <c r="EDP56"/>
      <c r="EDQ56"/>
      <c r="EDR56"/>
      <c r="EDS56"/>
      <c r="EDT56"/>
      <c r="EDU56"/>
      <c r="EDV56"/>
      <c r="EDW56"/>
      <c r="EDX56"/>
      <c r="EDY56"/>
      <c r="EDZ56"/>
      <c r="EEA56"/>
      <c r="EEB56"/>
      <c r="EEC56"/>
      <c r="EED56"/>
      <c r="EEE56"/>
      <c r="EEF56"/>
      <c r="EEG56"/>
      <c r="EEH56"/>
      <c r="EEI56"/>
      <c r="EEJ56"/>
      <c r="EEK56"/>
      <c r="EEL56"/>
      <c r="EEM56"/>
      <c r="EEN56"/>
      <c r="EEO56"/>
      <c r="EEP56"/>
      <c r="EEQ56"/>
      <c r="EER56"/>
      <c r="EES56"/>
      <c r="EET56"/>
      <c r="EEU56"/>
      <c r="EEV56"/>
      <c r="EEW56"/>
      <c r="EEX56"/>
      <c r="EEY56"/>
      <c r="EEZ56"/>
      <c r="EFA56"/>
      <c r="EFB56"/>
      <c r="EFC56"/>
      <c r="EFD56"/>
      <c r="EFE56"/>
      <c r="EFF56"/>
      <c r="EFG56"/>
      <c r="EFH56"/>
      <c r="EFI56"/>
      <c r="EFJ56"/>
      <c r="EFK56"/>
      <c r="EFL56"/>
      <c r="EFM56"/>
      <c r="EFN56"/>
      <c r="EFO56"/>
      <c r="EFP56"/>
      <c r="EFQ56"/>
      <c r="EFR56"/>
      <c r="EFS56"/>
      <c r="EFT56"/>
      <c r="EFU56"/>
      <c r="EFV56"/>
      <c r="EFW56"/>
      <c r="EFX56"/>
      <c r="EFY56"/>
      <c r="EFZ56"/>
      <c r="EGA56"/>
      <c r="EGB56"/>
      <c r="EGC56"/>
      <c r="EGD56"/>
      <c r="EGE56"/>
      <c r="EGF56"/>
      <c r="EGG56"/>
      <c r="EGH56"/>
      <c r="EGI56"/>
      <c r="EGJ56"/>
      <c r="EGK56"/>
      <c r="EGL56"/>
      <c r="EGM56"/>
      <c r="EGN56"/>
      <c r="EGO56"/>
      <c r="EGP56"/>
      <c r="EGQ56"/>
      <c r="EGR56"/>
      <c r="EGS56"/>
      <c r="EGT56"/>
      <c r="EGU56"/>
      <c r="EGV56"/>
      <c r="EGW56"/>
      <c r="EGX56"/>
      <c r="EGY56"/>
      <c r="EGZ56"/>
      <c r="EHA56"/>
      <c r="EHB56"/>
      <c r="EHC56"/>
      <c r="EHD56"/>
      <c r="EHE56"/>
      <c r="EHF56"/>
      <c r="EHG56"/>
      <c r="EHH56"/>
      <c r="EHI56"/>
      <c r="EHJ56"/>
      <c r="EHK56"/>
      <c r="EHL56"/>
      <c r="EHM56"/>
      <c r="EHN56"/>
      <c r="EHO56"/>
      <c r="EHP56"/>
      <c r="EHQ56"/>
      <c r="EHR56"/>
      <c r="EHS56"/>
      <c r="EHT56"/>
      <c r="EHU56"/>
      <c r="EHV56"/>
      <c r="EHW56"/>
      <c r="EHX56"/>
      <c r="EHY56"/>
      <c r="EHZ56"/>
      <c r="EIA56"/>
      <c r="EIB56"/>
      <c r="EIC56"/>
      <c r="EID56"/>
      <c r="EIE56"/>
      <c r="EIF56"/>
      <c r="EIG56"/>
      <c r="EIH56"/>
      <c r="EII56"/>
      <c r="EIJ56"/>
      <c r="EIK56"/>
      <c r="EIL56"/>
      <c r="EIM56"/>
      <c r="EIN56"/>
      <c r="EIO56"/>
      <c r="EIP56"/>
      <c r="EIQ56"/>
      <c r="EIR56"/>
      <c r="EIS56"/>
      <c r="EIT56"/>
      <c r="EIU56"/>
      <c r="EIV56"/>
      <c r="EIW56"/>
      <c r="EIX56"/>
      <c r="EIY56"/>
      <c r="EIZ56"/>
      <c r="EJA56"/>
      <c r="EJB56"/>
      <c r="EJC56"/>
      <c r="EJD56"/>
      <c r="EJE56"/>
      <c r="EJF56"/>
      <c r="EJG56"/>
      <c r="EJH56"/>
      <c r="EJI56"/>
      <c r="EJJ56"/>
      <c r="EJK56"/>
      <c r="EJL56"/>
      <c r="EJM56"/>
      <c r="EJN56"/>
      <c r="EJO56"/>
      <c r="EJP56"/>
      <c r="EJQ56"/>
      <c r="EJR56"/>
      <c r="EJS56"/>
      <c r="EJT56"/>
      <c r="EJU56"/>
      <c r="EJV56"/>
      <c r="EJW56"/>
      <c r="EJX56"/>
      <c r="EJY56"/>
      <c r="EJZ56"/>
      <c r="EKA56"/>
      <c r="EKB56"/>
      <c r="EKC56"/>
      <c r="EKD56"/>
      <c r="EKE56"/>
      <c r="EKF56"/>
      <c r="EKG56"/>
      <c r="EKH56"/>
      <c r="EKI56"/>
      <c r="EKJ56"/>
      <c r="EKK56"/>
      <c r="EKL56"/>
      <c r="EKM56"/>
      <c r="EKN56"/>
      <c r="EKO56"/>
      <c r="EKP56"/>
      <c r="EKQ56"/>
      <c r="EKR56"/>
      <c r="EKS56"/>
      <c r="EKT56"/>
      <c r="EKU56"/>
      <c r="EKV56"/>
      <c r="EKW56"/>
      <c r="EKX56"/>
      <c r="EKY56"/>
      <c r="EKZ56"/>
      <c r="ELA56"/>
      <c r="ELB56"/>
      <c r="ELC56"/>
      <c r="ELD56"/>
      <c r="ELE56"/>
      <c r="ELF56"/>
      <c r="ELG56"/>
      <c r="ELH56"/>
      <c r="ELI56"/>
      <c r="ELJ56"/>
      <c r="ELK56"/>
      <c r="ELL56"/>
      <c r="ELM56"/>
      <c r="ELN56"/>
      <c r="ELO56"/>
      <c r="ELP56"/>
      <c r="ELQ56"/>
      <c r="ELR56"/>
      <c r="ELS56"/>
      <c r="ELT56"/>
      <c r="ELU56"/>
      <c r="ELV56"/>
      <c r="ELW56"/>
      <c r="ELX56"/>
      <c r="ELY56"/>
      <c r="ELZ56"/>
      <c r="EMA56"/>
      <c r="EMB56"/>
      <c r="EMC56"/>
      <c r="EMD56"/>
      <c r="EME56"/>
      <c r="EMF56"/>
      <c r="EMG56"/>
      <c r="EMH56"/>
      <c r="EMI56"/>
      <c r="EMJ56"/>
      <c r="EMK56"/>
      <c r="EML56"/>
      <c r="EMM56"/>
      <c r="EMN56"/>
      <c r="EMO56"/>
      <c r="EMP56"/>
      <c r="EMQ56"/>
      <c r="EMR56"/>
      <c r="EMS56"/>
      <c r="EMT56"/>
      <c r="EMU56"/>
      <c r="EMV56"/>
      <c r="EMW56"/>
      <c r="EMX56"/>
      <c r="EMY56"/>
      <c r="EMZ56"/>
      <c r="ENA56"/>
      <c r="ENB56"/>
      <c r="ENC56"/>
      <c r="END56"/>
      <c r="ENE56"/>
      <c r="ENF56"/>
      <c r="ENG56"/>
      <c r="ENH56"/>
      <c r="ENI56"/>
      <c r="ENJ56"/>
      <c r="ENK56"/>
      <c r="ENL56"/>
      <c r="ENM56"/>
      <c r="ENN56"/>
      <c r="ENO56"/>
      <c r="ENP56"/>
      <c r="ENQ56"/>
      <c r="ENR56"/>
      <c r="ENS56"/>
      <c r="ENT56"/>
      <c r="ENU56"/>
      <c r="ENV56"/>
      <c r="ENW56"/>
      <c r="ENX56"/>
      <c r="ENY56"/>
      <c r="ENZ56"/>
      <c r="EOA56"/>
      <c r="EOB56"/>
      <c r="EOC56"/>
      <c r="EOD56"/>
      <c r="EOE56"/>
      <c r="EOF56"/>
      <c r="EOG56"/>
      <c r="EOH56"/>
      <c r="EOI56"/>
      <c r="EOJ56"/>
      <c r="EOK56"/>
      <c r="EOL56"/>
      <c r="EOM56"/>
      <c r="EON56"/>
      <c r="EOO56"/>
      <c r="EOP56"/>
      <c r="EOQ56"/>
      <c r="EOR56"/>
      <c r="EOS56"/>
      <c r="EOT56"/>
      <c r="EOU56"/>
      <c r="EOV56"/>
      <c r="EOW56"/>
      <c r="EOX56"/>
      <c r="EOY56"/>
      <c r="EOZ56"/>
      <c r="EPA56"/>
      <c r="EPB56"/>
      <c r="EPC56"/>
      <c r="EPD56"/>
      <c r="EPE56"/>
      <c r="EPF56"/>
      <c r="EPG56"/>
      <c r="EPH56"/>
      <c r="EPI56"/>
      <c r="EPJ56"/>
      <c r="EPK56"/>
      <c r="EPL56"/>
      <c r="EPM56"/>
      <c r="EPN56"/>
      <c r="EPO56"/>
      <c r="EPP56"/>
      <c r="EPQ56"/>
      <c r="EPR56"/>
      <c r="EPS56"/>
      <c r="EPT56"/>
      <c r="EPU56"/>
      <c r="EPV56"/>
      <c r="EPW56"/>
      <c r="EPX56"/>
      <c r="EPY56"/>
      <c r="EPZ56"/>
      <c r="EQA56"/>
      <c r="EQB56"/>
      <c r="EQC56"/>
      <c r="EQD56"/>
      <c r="EQE56"/>
      <c r="EQF56"/>
      <c r="EQG56"/>
      <c r="EQH56"/>
      <c r="EQI56"/>
      <c r="EQJ56"/>
      <c r="EQK56"/>
      <c r="EQL56"/>
      <c r="EQM56"/>
      <c r="EQN56"/>
      <c r="EQO56"/>
      <c r="EQP56"/>
      <c r="EQQ56"/>
      <c r="EQR56"/>
      <c r="EQS56"/>
      <c r="EQT56"/>
      <c r="EQU56"/>
      <c r="EQV56"/>
      <c r="EQW56"/>
      <c r="EQX56"/>
      <c r="EQY56"/>
      <c r="EQZ56"/>
      <c r="ERA56"/>
      <c r="ERB56"/>
      <c r="ERC56"/>
      <c r="ERD56"/>
      <c r="ERE56"/>
      <c r="ERF56"/>
      <c r="ERG56"/>
      <c r="ERH56"/>
      <c r="ERI56"/>
      <c r="ERJ56"/>
      <c r="ERK56"/>
      <c r="ERL56"/>
      <c r="ERM56"/>
      <c r="ERN56"/>
      <c r="ERO56"/>
      <c r="ERP56"/>
      <c r="ERQ56"/>
      <c r="ERR56"/>
      <c r="ERS56"/>
      <c r="ERT56"/>
      <c r="ERU56"/>
      <c r="ERV56"/>
      <c r="ERW56"/>
      <c r="ERX56"/>
      <c r="ERY56"/>
      <c r="ERZ56"/>
      <c r="ESA56"/>
      <c r="ESB56"/>
      <c r="ESC56"/>
      <c r="ESD56"/>
      <c r="ESE56"/>
      <c r="ESF56"/>
      <c r="ESG56"/>
      <c r="ESH56"/>
      <c r="ESI56"/>
      <c r="ESJ56"/>
      <c r="ESK56"/>
      <c r="ESL56"/>
      <c r="ESM56"/>
      <c r="ESN56"/>
      <c r="ESO56"/>
      <c r="ESP56"/>
      <c r="ESQ56"/>
      <c r="ESR56"/>
      <c r="ESS56"/>
      <c r="EST56"/>
      <c r="ESU56"/>
      <c r="ESV56"/>
      <c r="ESW56"/>
      <c r="ESX56"/>
      <c r="ESY56"/>
      <c r="ESZ56"/>
      <c r="ETA56"/>
      <c r="ETB56"/>
      <c r="ETC56"/>
      <c r="ETD56"/>
      <c r="ETE56"/>
      <c r="ETF56"/>
      <c r="ETG56"/>
      <c r="ETH56"/>
      <c r="ETI56"/>
      <c r="ETJ56"/>
      <c r="ETK56"/>
      <c r="ETL56"/>
      <c r="ETM56"/>
      <c r="ETN56"/>
      <c r="ETO56"/>
      <c r="ETP56"/>
      <c r="ETQ56"/>
      <c r="ETR56"/>
      <c r="ETS56"/>
      <c r="ETT56"/>
      <c r="ETU56"/>
      <c r="ETV56"/>
      <c r="ETW56"/>
      <c r="ETX56"/>
      <c r="ETY56"/>
      <c r="ETZ56"/>
      <c r="EUA56"/>
      <c r="EUB56"/>
      <c r="EUC56"/>
      <c r="EUD56"/>
      <c r="EUE56"/>
      <c r="EUF56"/>
      <c r="EUG56"/>
      <c r="EUH56"/>
      <c r="EUI56"/>
      <c r="EUJ56"/>
      <c r="EUK56"/>
      <c r="EUL56"/>
      <c r="EUM56"/>
      <c r="EUN56"/>
      <c r="EUO56"/>
      <c r="EUP56"/>
      <c r="EUQ56"/>
      <c r="EUR56"/>
      <c r="EUS56"/>
      <c r="EUT56"/>
      <c r="EUU56"/>
      <c r="EUV56"/>
      <c r="EUW56"/>
      <c r="EUX56"/>
      <c r="EUY56"/>
      <c r="EUZ56"/>
      <c r="EVA56"/>
      <c r="EVB56"/>
      <c r="EVC56"/>
      <c r="EVD56"/>
      <c r="EVE56"/>
      <c r="EVF56"/>
      <c r="EVG56"/>
      <c r="EVH56"/>
      <c r="EVI56"/>
      <c r="EVJ56"/>
      <c r="EVK56"/>
      <c r="EVL56"/>
      <c r="EVM56"/>
      <c r="EVN56"/>
      <c r="EVO56"/>
      <c r="EVP56"/>
      <c r="EVQ56"/>
      <c r="EVR56"/>
      <c r="EVS56"/>
      <c r="EVT56"/>
      <c r="EVU56"/>
      <c r="EVV56"/>
      <c r="EVW56"/>
      <c r="EVX56"/>
      <c r="EVY56"/>
      <c r="EVZ56"/>
      <c r="EWA56"/>
      <c r="EWB56"/>
      <c r="EWC56"/>
      <c r="EWD56"/>
      <c r="EWE56"/>
      <c r="EWF56"/>
      <c r="EWG56"/>
      <c r="EWH56"/>
      <c r="EWI56"/>
      <c r="EWJ56"/>
      <c r="EWK56"/>
      <c r="EWL56"/>
      <c r="EWM56"/>
      <c r="EWN56"/>
      <c r="EWO56"/>
      <c r="EWP56"/>
      <c r="EWQ56"/>
      <c r="EWR56"/>
      <c r="EWS56"/>
      <c r="EWT56"/>
      <c r="EWU56"/>
      <c r="EWV56"/>
      <c r="EWW56"/>
      <c r="EWX56"/>
      <c r="EWY56"/>
      <c r="EWZ56"/>
      <c r="EXA56"/>
      <c r="EXB56"/>
      <c r="EXC56"/>
      <c r="EXD56"/>
      <c r="EXE56"/>
      <c r="EXF56"/>
      <c r="EXG56"/>
      <c r="EXH56"/>
      <c r="EXI56"/>
      <c r="EXJ56"/>
      <c r="EXK56"/>
      <c r="EXL56"/>
      <c r="EXM56"/>
      <c r="EXN56"/>
      <c r="EXO56"/>
      <c r="EXP56"/>
      <c r="EXQ56"/>
      <c r="EXR56"/>
      <c r="EXS56"/>
      <c r="EXT56"/>
      <c r="EXU56"/>
      <c r="EXV56"/>
      <c r="EXW56"/>
      <c r="EXX56"/>
      <c r="EXY56"/>
      <c r="EXZ56"/>
      <c r="EYA56"/>
      <c r="EYB56"/>
      <c r="EYC56"/>
      <c r="EYD56"/>
      <c r="EYE56"/>
      <c r="EYF56"/>
      <c r="EYG56"/>
      <c r="EYH56"/>
      <c r="EYI56"/>
      <c r="EYJ56"/>
      <c r="EYK56"/>
      <c r="EYL56"/>
      <c r="EYM56"/>
      <c r="EYN56"/>
      <c r="EYO56"/>
      <c r="EYP56"/>
      <c r="EYQ56"/>
      <c r="EYR56"/>
      <c r="EYS56"/>
      <c r="EYT56"/>
      <c r="EYU56"/>
      <c r="EYV56"/>
      <c r="EYW56"/>
      <c r="EYX56"/>
      <c r="EYY56"/>
      <c r="EYZ56"/>
      <c r="EZA56"/>
      <c r="EZB56"/>
      <c r="EZC56"/>
      <c r="EZD56"/>
      <c r="EZE56"/>
      <c r="EZF56"/>
      <c r="EZG56"/>
      <c r="EZH56"/>
      <c r="EZI56"/>
      <c r="EZJ56"/>
      <c r="EZK56"/>
      <c r="EZL56"/>
      <c r="EZM56"/>
      <c r="EZN56"/>
      <c r="EZO56"/>
      <c r="EZP56"/>
      <c r="EZQ56"/>
      <c r="EZR56"/>
      <c r="EZS56"/>
      <c r="EZT56"/>
      <c r="EZU56"/>
      <c r="EZV56"/>
      <c r="EZW56"/>
      <c r="EZX56"/>
      <c r="EZY56"/>
      <c r="EZZ56"/>
      <c r="FAA56"/>
      <c r="FAB56"/>
      <c r="FAC56"/>
      <c r="FAD56"/>
      <c r="FAE56"/>
      <c r="FAF56"/>
      <c r="FAG56"/>
      <c r="FAH56"/>
      <c r="FAI56"/>
      <c r="FAJ56"/>
      <c r="FAK56"/>
      <c r="FAL56"/>
      <c r="FAM56"/>
      <c r="FAN56"/>
      <c r="FAO56"/>
      <c r="FAP56"/>
      <c r="FAQ56"/>
      <c r="FAR56"/>
      <c r="FAS56"/>
      <c r="FAT56"/>
      <c r="FAU56"/>
      <c r="FAV56"/>
      <c r="FAW56"/>
      <c r="FAX56"/>
      <c r="FAY56"/>
      <c r="FAZ56"/>
      <c r="FBA56"/>
      <c r="FBB56"/>
      <c r="FBC56"/>
      <c r="FBD56"/>
      <c r="FBE56"/>
      <c r="FBF56"/>
      <c r="FBG56"/>
      <c r="FBH56"/>
      <c r="FBI56"/>
      <c r="FBJ56"/>
      <c r="FBK56"/>
      <c r="FBL56"/>
      <c r="FBM56"/>
      <c r="FBN56"/>
      <c r="FBO56"/>
      <c r="FBP56"/>
      <c r="FBQ56"/>
      <c r="FBR56"/>
      <c r="FBS56"/>
      <c r="FBT56"/>
      <c r="FBU56"/>
      <c r="FBV56"/>
      <c r="FBW56"/>
      <c r="FBX56"/>
      <c r="FBY56"/>
      <c r="FBZ56"/>
      <c r="FCA56"/>
      <c r="FCB56"/>
      <c r="FCC56"/>
      <c r="FCD56"/>
      <c r="FCE56"/>
      <c r="FCF56"/>
      <c r="FCG56"/>
      <c r="FCH56"/>
      <c r="FCI56"/>
      <c r="FCJ56"/>
      <c r="FCK56"/>
      <c r="FCL56"/>
      <c r="FCM56"/>
      <c r="FCN56"/>
      <c r="FCO56"/>
      <c r="FCP56"/>
      <c r="FCQ56"/>
      <c r="FCR56"/>
      <c r="FCS56"/>
      <c r="FCT56"/>
      <c r="FCU56"/>
      <c r="FCV56"/>
      <c r="FCW56"/>
      <c r="FCX56"/>
      <c r="FCY56"/>
      <c r="FCZ56"/>
      <c r="FDA56"/>
      <c r="FDB56"/>
      <c r="FDC56"/>
      <c r="FDD56"/>
      <c r="FDE56"/>
      <c r="FDF56"/>
      <c r="FDG56"/>
      <c r="FDH56"/>
      <c r="FDI56"/>
      <c r="FDJ56"/>
      <c r="FDK56"/>
      <c r="FDL56"/>
      <c r="FDM56"/>
      <c r="FDN56"/>
      <c r="FDO56"/>
      <c r="FDP56"/>
      <c r="FDQ56"/>
      <c r="FDR56"/>
      <c r="FDS56"/>
      <c r="FDT56"/>
      <c r="FDU56"/>
      <c r="FDV56"/>
      <c r="FDW56"/>
      <c r="FDX56"/>
      <c r="FDY56"/>
      <c r="FDZ56"/>
      <c r="FEA56"/>
      <c r="FEB56"/>
      <c r="FEC56"/>
      <c r="FED56"/>
      <c r="FEE56"/>
      <c r="FEF56"/>
      <c r="FEG56"/>
      <c r="FEH56"/>
      <c r="FEI56"/>
      <c r="FEJ56"/>
      <c r="FEK56"/>
      <c r="FEL56"/>
      <c r="FEM56"/>
      <c r="FEN56"/>
      <c r="FEO56"/>
      <c r="FEP56"/>
      <c r="FEQ56"/>
      <c r="FER56"/>
      <c r="FES56"/>
      <c r="FET56"/>
      <c r="FEU56"/>
      <c r="FEV56"/>
      <c r="FEW56"/>
      <c r="FEX56"/>
      <c r="FEY56"/>
      <c r="FEZ56"/>
      <c r="FFA56"/>
      <c r="FFB56"/>
      <c r="FFC56"/>
      <c r="FFD56"/>
      <c r="FFE56"/>
      <c r="FFF56"/>
      <c r="FFG56"/>
      <c r="FFH56"/>
      <c r="FFI56"/>
      <c r="FFJ56"/>
      <c r="FFK56"/>
      <c r="FFL56"/>
      <c r="FFM56"/>
      <c r="FFN56"/>
      <c r="FFO56"/>
      <c r="FFP56"/>
      <c r="FFQ56"/>
      <c r="FFR56"/>
      <c r="FFS56"/>
      <c r="FFT56"/>
      <c r="FFU56"/>
      <c r="FFV56"/>
      <c r="FFW56"/>
      <c r="FFX56"/>
      <c r="FFY56"/>
      <c r="FFZ56"/>
      <c r="FGA56"/>
      <c r="FGB56"/>
      <c r="FGC56"/>
      <c r="FGD56"/>
      <c r="FGE56"/>
      <c r="FGF56"/>
      <c r="FGG56"/>
      <c r="FGH56"/>
      <c r="FGI56"/>
      <c r="FGJ56"/>
      <c r="FGK56"/>
      <c r="FGL56"/>
      <c r="FGM56"/>
      <c r="FGN56"/>
      <c r="FGO56"/>
      <c r="FGP56"/>
      <c r="FGQ56"/>
      <c r="FGR56"/>
      <c r="FGS56"/>
      <c r="FGT56"/>
      <c r="FGU56"/>
      <c r="FGV56"/>
      <c r="FGW56"/>
      <c r="FGX56"/>
      <c r="FGY56"/>
      <c r="FGZ56"/>
      <c r="FHA56"/>
      <c r="FHB56"/>
      <c r="FHC56"/>
      <c r="FHD56"/>
      <c r="FHE56"/>
      <c r="FHF56"/>
      <c r="FHG56"/>
      <c r="FHH56"/>
      <c r="FHI56"/>
      <c r="FHJ56"/>
      <c r="FHK56"/>
      <c r="FHL56"/>
      <c r="FHM56"/>
      <c r="FHN56"/>
      <c r="FHO56"/>
      <c r="FHP56"/>
      <c r="FHQ56"/>
      <c r="FHR56"/>
      <c r="FHS56"/>
      <c r="FHT56"/>
      <c r="FHU56"/>
      <c r="FHV56"/>
      <c r="FHW56"/>
      <c r="FHX56"/>
      <c r="FHY56"/>
      <c r="FHZ56"/>
      <c r="FIA56"/>
      <c r="FIB56"/>
      <c r="FIC56"/>
      <c r="FID56"/>
      <c r="FIE56"/>
      <c r="FIF56"/>
      <c r="FIG56"/>
      <c r="FIH56"/>
      <c r="FII56"/>
      <c r="FIJ56"/>
      <c r="FIK56"/>
      <c r="FIL56"/>
      <c r="FIM56"/>
      <c r="FIN56"/>
      <c r="FIO56"/>
      <c r="FIP56"/>
      <c r="FIQ56"/>
      <c r="FIR56"/>
      <c r="FIS56"/>
      <c r="FIT56"/>
      <c r="FIU56"/>
      <c r="FIV56"/>
      <c r="FIW56"/>
      <c r="FIX56"/>
      <c r="FIY56"/>
      <c r="FIZ56"/>
      <c r="FJA56"/>
      <c r="FJB56"/>
      <c r="FJC56"/>
      <c r="FJD56"/>
      <c r="FJE56"/>
      <c r="FJF56"/>
      <c r="FJG56"/>
      <c r="FJH56"/>
      <c r="FJI56"/>
      <c r="FJJ56"/>
      <c r="FJK56"/>
      <c r="FJL56"/>
      <c r="FJM56"/>
      <c r="FJN56"/>
      <c r="FJO56"/>
      <c r="FJP56"/>
      <c r="FJQ56"/>
      <c r="FJR56"/>
      <c r="FJS56"/>
      <c r="FJT56"/>
      <c r="FJU56"/>
      <c r="FJV56"/>
      <c r="FJW56"/>
      <c r="FJX56"/>
      <c r="FJY56"/>
      <c r="FJZ56"/>
      <c r="FKA56"/>
      <c r="FKB56"/>
      <c r="FKC56"/>
      <c r="FKD56"/>
      <c r="FKE56"/>
      <c r="FKF56"/>
      <c r="FKG56"/>
      <c r="FKH56"/>
      <c r="FKI56"/>
      <c r="FKJ56"/>
      <c r="FKK56"/>
      <c r="FKL56"/>
      <c r="FKM56"/>
      <c r="FKN56"/>
      <c r="FKO56"/>
      <c r="FKP56"/>
      <c r="FKQ56"/>
      <c r="FKR56"/>
      <c r="FKS56"/>
      <c r="FKT56"/>
      <c r="FKU56"/>
      <c r="FKV56"/>
      <c r="FKW56"/>
      <c r="FKX56"/>
      <c r="FKY56"/>
      <c r="FKZ56"/>
      <c r="FLA56"/>
      <c r="FLB56"/>
      <c r="FLC56"/>
      <c r="FLD56"/>
      <c r="FLE56"/>
      <c r="FLF56"/>
      <c r="FLG56"/>
      <c r="FLH56"/>
      <c r="FLI56"/>
      <c r="FLJ56"/>
      <c r="FLK56"/>
      <c r="FLL56"/>
      <c r="FLM56"/>
      <c r="FLN56"/>
      <c r="FLO56"/>
      <c r="FLP56"/>
      <c r="FLQ56"/>
      <c r="FLR56"/>
      <c r="FLS56"/>
      <c r="FLT56"/>
      <c r="FLU56"/>
      <c r="FLV56"/>
      <c r="FLW56"/>
      <c r="FLX56"/>
      <c r="FLY56"/>
      <c r="FLZ56"/>
      <c r="FMA56"/>
      <c r="FMB56"/>
      <c r="FMC56"/>
      <c r="FMD56"/>
      <c r="FME56"/>
      <c r="FMF56"/>
      <c r="FMG56"/>
      <c r="FMH56"/>
      <c r="FMI56"/>
      <c r="FMJ56"/>
      <c r="FMK56"/>
      <c r="FML56"/>
      <c r="FMM56"/>
      <c r="FMN56"/>
      <c r="FMO56"/>
      <c r="FMP56"/>
      <c r="FMQ56"/>
      <c r="FMR56"/>
      <c r="FMS56"/>
      <c r="FMT56"/>
      <c r="FMU56"/>
      <c r="FMV56"/>
      <c r="FMW56"/>
      <c r="FMX56"/>
      <c r="FMY56"/>
      <c r="FMZ56"/>
      <c r="FNA56"/>
      <c r="FNB56"/>
      <c r="FNC56"/>
      <c r="FND56"/>
      <c r="FNE56"/>
      <c r="FNF56"/>
      <c r="FNG56"/>
      <c r="FNH56"/>
      <c r="FNI56"/>
      <c r="FNJ56"/>
      <c r="FNK56"/>
      <c r="FNL56"/>
      <c r="FNM56"/>
      <c r="FNN56"/>
      <c r="FNO56"/>
      <c r="FNP56"/>
      <c r="FNQ56"/>
      <c r="FNR56"/>
      <c r="FNS56"/>
      <c r="FNT56"/>
      <c r="FNU56"/>
      <c r="FNV56"/>
      <c r="FNW56"/>
      <c r="FNX56"/>
      <c r="FNY56"/>
      <c r="FNZ56"/>
      <c r="FOA56"/>
      <c r="FOB56"/>
      <c r="FOC56"/>
      <c r="FOD56"/>
      <c r="FOE56"/>
      <c r="FOF56"/>
      <c r="FOG56"/>
      <c r="FOH56"/>
      <c r="FOI56"/>
      <c r="FOJ56"/>
      <c r="FOK56"/>
      <c r="FOL56"/>
      <c r="FOM56"/>
      <c r="FON56"/>
      <c r="FOO56"/>
      <c r="FOP56"/>
      <c r="FOQ56"/>
      <c r="FOR56"/>
      <c r="FOS56"/>
      <c r="FOT56"/>
      <c r="FOU56"/>
      <c r="FOV56"/>
      <c r="FOW56"/>
      <c r="FOX56"/>
      <c r="FOY56"/>
      <c r="FOZ56"/>
      <c r="FPA56"/>
      <c r="FPB56"/>
      <c r="FPC56"/>
      <c r="FPD56"/>
      <c r="FPE56"/>
      <c r="FPF56"/>
      <c r="FPG56"/>
      <c r="FPH56"/>
      <c r="FPI56"/>
      <c r="FPJ56"/>
      <c r="FPK56"/>
      <c r="FPL56"/>
      <c r="FPM56"/>
      <c r="FPN56"/>
      <c r="FPO56"/>
      <c r="FPP56"/>
      <c r="FPQ56"/>
      <c r="FPR56"/>
      <c r="FPS56"/>
      <c r="FPT56"/>
      <c r="FPU56"/>
      <c r="FPV56"/>
      <c r="FPW56"/>
      <c r="FPX56"/>
      <c r="FPY56"/>
      <c r="FPZ56"/>
      <c r="FQA56"/>
      <c r="FQB56"/>
      <c r="FQC56"/>
      <c r="FQD56"/>
      <c r="FQE56"/>
      <c r="FQF56"/>
      <c r="FQG56"/>
      <c r="FQH56"/>
      <c r="FQI56"/>
      <c r="FQJ56"/>
      <c r="FQK56"/>
      <c r="FQL56"/>
      <c r="FQM56"/>
      <c r="FQN56"/>
      <c r="FQO56"/>
      <c r="FQP56"/>
      <c r="FQQ56"/>
      <c r="FQR56"/>
      <c r="FQS56"/>
      <c r="FQT56"/>
      <c r="FQU56"/>
      <c r="FQV56"/>
      <c r="FQW56"/>
      <c r="FQX56"/>
      <c r="FQY56"/>
      <c r="FQZ56"/>
      <c r="FRA56"/>
      <c r="FRB56"/>
      <c r="FRC56"/>
      <c r="FRD56"/>
      <c r="FRE56"/>
      <c r="FRF56"/>
      <c r="FRG56"/>
      <c r="FRH56"/>
      <c r="FRI56"/>
      <c r="FRJ56"/>
      <c r="FRK56"/>
      <c r="FRL56"/>
      <c r="FRM56"/>
      <c r="FRN56"/>
      <c r="FRO56"/>
      <c r="FRP56"/>
      <c r="FRQ56"/>
      <c r="FRR56"/>
      <c r="FRS56"/>
      <c r="FRT56"/>
      <c r="FRU56"/>
      <c r="FRV56"/>
      <c r="FRW56"/>
      <c r="FRX56"/>
      <c r="FRY56"/>
      <c r="FRZ56"/>
      <c r="FSA56"/>
      <c r="FSB56"/>
      <c r="FSC56"/>
      <c r="FSD56"/>
      <c r="FSE56"/>
      <c r="FSF56"/>
      <c r="FSG56"/>
      <c r="FSH56"/>
      <c r="FSI56"/>
      <c r="FSJ56"/>
      <c r="FSK56"/>
      <c r="FSL56"/>
      <c r="FSM56"/>
      <c r="FSN56"/>
      <c r="FSO56"/>
      <c r="FSP56"/>
      <c r="FSQ56"/>
      <c r="FSR56"/>
      <c r="FSS56"/>
      <c r="FST56"/>
      <c r="FSU56"/>
      <c r="FSV56"/>
      <c r="FSW56"/>
      <c r="FSX56"/>
      <c r="FSY56"/>
      <c r="FSZ56"/>
      <c r="FTA56"/>
      <c r="FTB56"/>
      <c r="FTC56"/>
      <c r="FTD56"/>
      <c r="FTE56"/>
      <c r="FTF56"/>
      <c r="FTG56"/>
      <c r="FTH56"/>
      <c r="FTI56"/>
      <c r="FTJ56"/>
      <c r="FTK56"/>
      <c r="FTL56"/>
      <c r="FTM56"/>
      <c r="FTN56"/>
      <c r="FTO56"/>
      <c r="FTP56"/>
      <c r="FTQ56"/>
      <c r="FTR56"/>
      <c r="FTS56"/>
      <c r="FTT56"/>
      <c r="FTU56"/>
      <c r="FTV56"/>
      <c r="FTW56"/>
      <c r="FTX56"/>
      <c r="FTY56"/>
      <c r="FTZ56"/>
      <c r="FUA56"/>
      <c r="FUB56"/>
      <c r="FUC56"/>
      <c r="FUD56"/>
      <c r="FUE56"/>
      <c r="FUF56"/>
      <c r="FUG56"/>
      <c r="FUH56"/>
      <c r="FUI56"/>
      <c r="FUJ56"/>
      <c r="FUK56"/>
      <c r="FUL56"/>
      <c r="FUM56"/>
      <c r="FUN56"/>
      <c r="FUO56"/>
      <c r="FUP56"/>
      <c r="FUQ56"/>
      <c r="FUR56"/>
      <c r="FUS56"/>
      <c r="FUT56"/>
      <c r="FUU56"/>
      <c r="FUV56"/>
      <c r="FUW56"/>
      <c r="FUX56"/>
      <c r="FUY56"/>
      <c r="FUZ56"/>
      <c r="FVA56"/>
      <c r="FVB56"/>
      <c r="FVC56"/>
      <c r="FVD56"/>
      <c r="FVE56"/>
      <c r="FVF56"/>
      <c r="FVG56"/>
      <c r="FVH56"/>
      <c r="FVI56"/>
      <c r="FVJ56"/>
      <c r="FVK56"/>
      <c r="FVL56"/>
      <c r="FVM56"/>
      <c r="FVN56"/>
      <c r="FVO56"/>
      <c r="FVP56"/>
      <c r="FVQ56"/>
      <c r="FVR56"/>
      <c r="FVS56"/>
      <c r="FVT56"/>
      <c r="FVU56"/>
      <c r="FVV56"/>
      <c r="FVW56"/>
      <c r="FVX56"/>
      <c r="FVY56"/>
      <c r="FVZ56"/>
      <c r="FWA56"/>
      <c r="FWB56"/>
      <c r="FWC56"/>
      <c r="FWD56"/>
      <c r="FWE56"/>
      <c r="FWF56"/>
      <c r="FWG56"/>
      <c r="FWH56"/>
      <c r="FWI56"/>
      <c r="FWJ56"/>
      <c r="FWK56"/>
      <c r="FWL56"/>
      <c r="FWM56"/>
      <c r="FWN56"/>
      <c r="FWO56"/>
      <c r="FWP56"/>
      <c r="FWQ56"/>
      <c r="FWR56"/>
      <c r="FWS56"/>
      <c r="FWT56"/>
      <c r="FWU56"/>
      <c r="FWV56"/>
      <c r="FWW56"/>
      <c r="FWX56"/>
      <c r="FWY56"/>
      <c r="FWZ56"/>
      <c r="FXA56"/>
      <c r="FXB56"/>
      <c r="FXC56"/>
      <c r="FXD56"/>
      <c r="FXE56"/>
      <c r="FXF56"/>
      <c r="FXG56"/>
      <c r="FXH56"/>
      <c r="FXI56"/>
      <c r="FXJ56"/>
      <c r="FXK56"/>
      <c r="FXL56"/>
      <c r="FXM56"/>
      <c r="FXN56"/>
      <c r="FXO56"/>
      <c r="FXP56"/>
      <c r="FXQ56"/>
      <c r="FXR56"/>
      <c r="FXS56"/>
      <c r="FXT56"/>
      <c r="FXU56"/>
      <c r="FXV56"/>
      <c r="FXW56"/>
      <c r="FXX56"/>
      <c r="FXY56"/>
      <c r="FXZ56"/>
      <c r="FYA56"/>
      <c r="FYB56"/>
      <c r="FYC56"/>
      <c r="FYD56"/>
      <c r="FYE56"/>
      <c r="FYF56"/>
      <c r="FYG56"/>
      <c r="FYH56"/>
      <c r="FYI56"/>
      <c r="FYJ56"/>
      <c r="FYK56"/>
      <c r="FYL56"/>
      <c r="FYM56"/>
      <c r="FYN56"/>
      <c r="FYO56"/>
      <c r="FYP56"/>
      <c r="FYQ56"/>
      <c r="FYR56"/>
      <c r="FYS56"/>
      <c r="FYT56"/>
      <c r="FYU56"/>
      <c r="FYV56"/>
      <c r="FYW56"/>
      <c r="FYX56"/>
      <c r="FYY56"/>
      <c r="FYZ56"/>
      <c r="FZA56"/>
      <c r="FZB56"/>
      <c r="FZC56"/>
      <c r="FZD56"/>
      <c r="FZE56"/>
      <c r="FZF56"/>
      <c r="FZG56"/>
      <c r="FZH56"/>
      <c r="FZI56"/>
      <c r="FZJ56"/>
      <c r="FZK56"/>
      <c r="FZL56"/>
      <c r="FZM56"/>
      <c r="FZN56"/>
      <c r="FZO56"/>
      <c r="FZP56"/>
      <c r="FZQ56"/>
      <c r="FZR56"/>
      <c r="FZS56"/>
      <c r="FZT56"/>
      <c r="FZU56"/>
      <c r="FZV56"/>
      <c r="FZW56"/>
      <c r="FZX56"/>
      <c r="FZY56"/>
      <c r="FZZ56"/>
      <c r="GAA56"/>
      <c r="GAB56"/>
      <c r="GAC56"/>
      <c r="GAD56"/>
      <c r="GAE56"/>
      <c r="GAF56"/>
      <c r="GAG56"/>
      <c r="GAH56"/>
      <c r="GAI56"/>
      <c r="GAJ56"/>
      <c r="GAK56"/>
      <c r="GAL56"/>
      <c r="GAM56"/>
      <c r="GAN56"/>
      <c r="GAO56"/>
      <c r="GAP56"/>
      <c r="GAQ56"/>
      <c r="GAR56"/>
      <c r="GAS56"/>
      <c r="GAT56"/>
      <c r="GAU56"/>
      <c r="GAV56"/>
      <c r="GAW56"/>
      <c r="GAX56"/>
      <c r="GAY56"/>
      <c r="GAZ56"/>
      <c r="GBA56"/>
      <c r="GBB56"/>
      <c r="GBC56"/>
      <c r="GBD56"/>
      <c r="GBE56"/>
      <c r="GBF56"/>
      <c r="GBG56"/>
      <c r="GBH56"/>
      <c r="GBI56"/>
      <c r="GBJ56"/>
      <c r="GBK56"/>
      <c r="GBL56"/>
      <c r="GBM56"/>
      <c r="GBN56"/>
      <c r="GBO56"/>
      <c r="GBP56"/>
      <c r="GBQ56"/>
      <c r="GBR56"/>
      <c r="GBS56"/>
      <c r="GBT56"/>
      <c r="GBU56"/>
      <c r="GBV56"/>
      <c r="GBW56"/>
      <c r="GBX56"/>
      <c r="GBY56"/>
      <c r="GBZ56"/>
      <c r="GCA56"/>
      <c r="GCB56"/>
      <c r="GCC56"/>
      <c r="GCD56"/>
      <c r="GCE56"/>
      <c r="GCF56"/>
      <c r="GCG56"/>
      <c r="GCH56"/>
      <c r="GCI56"/>
      <c r="GCJ56"/>
      <c r="GCK56"/>
      <c r="GCL56"/>
      <c r="GCM56"/>
      <c r="GCN56"/>
      <c r="GCO56"/>
      <c r="GCP56"/>
      <c r="GCQ56"/>
      <c r="GCR56"/>
      <c r="GCS56"/>
      <c r="GCT56"/>
      <c r="GCU56"/>
      <c r="GCV56"/>
      <c r="GCW56"/>
      <c r="GCX56"/>
      <c r="GCY56"/>
      <c r="GCZ56"/>
      <c r="GDA56"/>
      <c r="GDB56"/>
      <c r="GDC56"/>
      <c r="GDD56"/>
      <c r="GDE56"/>
      <c r="GDF56"/>
      <c r="GDG56"/>
      <c r="GDH56"/>
      <c r="GDI56"/>
      <c r="GDJ56"/>
      <c r="GDK56"/>
      <c r="GDL56"/>
      <c r="GDM56"/>
      <c r="GDN56"/>
      <c r="GDO56"/>
      <c r="GDP56"/>
      <c r="GDQ56"/>
      <c r="GDR56"/>
      <c r="GDS56"/>
      <c r="GDT56"/>
      <c r="GDU56"/>
      <c r="GDV56"/>
      <c r="GDW56"/>
      <c r="GDX56"/>
      <c r="GDY56"/>
      <c r="GDZ56"/>
      <c r="GEA56"/>
      <c r="GEB56"/>
      <c r="GEC56"/>
      <c r="GED56"/>
      <c r="GEE56"/>
      <c r="GEF56"/>
      <c r="GEG56"/>
      <c r="GEH56"/>
      <c r="GEI56"/>
      <c r="GEJ56"/>
      <c r="GEK56"/>
      <c r="GEL56"/>
      <c r="GEM56"/>
      <c r="GEN56"/>
      <c r="GEO56"/>
      <c r="GEP56"/>
      <c r="GEQ56"/>
      <c r="GER56"/>
      <c r="GES56"/>
      <c r="GET56"/>
      <c r="GEU56"/>
      <c r="GEV56"/>
      <c r="GEW56"/>
      <c r="GEX56"/>
      <c r="GEY56"/>
      <c r="GEZ56"/>
      <c r="GFA56"/>
      <c r="GFB56"/>
      <c r="GFC56"/>
      <c r="GFD56"/>
      <c r="GFE56"/>
      <c r="GFF56"/>
      <c r="GFG56"/>
      <c r="GFH56"/>
      <c r="GFI56"/>
      <c r="GFJ56"/>
      <c r="GFK56"/>
      <c r="GFL56"/>
      <c r="GFM56"/>
      <c r="GFN56"/>
      <c r="GFO56"/>
      <c r="GFP56"/>
      <c r="GFQ56"/>
      <c r="GFR56"/>
      <c r="GFS56"/>
      <c r="GFT56"/>
      <c r="GFU56"/>
      <c r="GFV56"/>
      <c r="GFW56"/>
      <c r="GFX56"/>
      <c r="GFY56"/>
      <c r="GFZ56"/>
      <c r="GGA56"/>
      <c r="GGB56"/>
      <c r="GGC56"/>
      <c r="GGD56"/>
      <c r="GGE56"/>
      <c r="GGF56"/>
      <c r="GGG56"/>
      <c r="GGH56"/>
      <c r="GGI56"/>
      <c r="GGJ56"/>
      <c r="GGK56"/>
      <c r="GGL56"/>
      <c r="GGM56"/>
      <c r="GGN56"/>
      <c r="GGO56"/>
      <c r="GGP56"/>
      <c r="GGQ56"/>
      <c r="GGR56"/>
      <c r="GGS56"/>
      <c r="GGT56"/>
      <c r="GGU56"/>
      <c r="GGV56"/>
      <c r="GGW56"/>
      <c r="GGX56"/>
      <c r="GGY56"/>
      <c r="GGZ56"/>
      <c r="GHA56"/>
      <c r="GHB56"/>
      <c r="GHC56"/>
      <c r="GHD56"/>
      <c r="GHE56"/>
      <c r="GHF56"/>
      <c r="GHG56"/>
      <c r="GHH56"/>
      <c r="GHI56"/>
      <c r="GHJ56"/>
      <c r="GHK56"/>
      <c r="GHL56"/>
      <c r="GHM56"/>
      <c r="GHN56"/>
      <c r="GHO56"/>
      <c r="GHP56"/>
      <c r="GHQ56"/>
      <c r="GHR56"/>
      <c r="GHS56"/>
      <c r="GHT56"/>
      <c r="GHU56"/>
      <c r="GHV56"/>
      <c r="GHW56"/>
      <c r="GHX56"/>
      <c r="GHY56"/>
      <c r="GHZ56"/>
      <c r="GIA56"/>
      <c r="GIB56"/>
      <c r="GIC56"/>
      <c r="GID56"/>
      <c r="GIE56"/>
      <c r="GIF56"/>
      <c r="GIG56"/>
      <c r="GIH56"/>
      <c r="GII56"/>
      <c r="GIJ56"/>
      <c r="GIK56"/>
      <c r="GIL56"/>
      <c r="GIM56"/>
      <c r="GIN56"/>
      <c r="GIO56"/>
      <c r="GIP56"/>
      <c r="GIQ56"/>
      <c r="GIR56"/>
      <c r="GIS56"/>
      <c r="GIT56"/>
      <c r="GIU56"/>
      <c r="GIV56"/>
      <c r="GIW56"/>
      <c r="GIX56"/>
      <c r="GIY56"/>
      <c r="GIZ56"/>
      <c r="GJA56"/>
      <c r="GJB56"/>
      <c r="GJC56"/>
      <c r="GJD56"/>
      <c r="GJE56"/>
      <c r="GJF56"/>
      <c r="GJG56"/>
      <c r="GJH56"/>
      <c r="GJI56"/>
      <c r="GJJ56"/>
      <c r="GJK56"/>
      <c r="GJL56"/>
      <c r="GJM56"/>
      <c r="GJN56"/>
      <c r="GJO56"/>
      <c r="GJP56"/>
      <c r="GJQ56"/>
      <c r="GJR56"/>
      <c r="GJS56"/>
      <c r="GJT56"/>
      <c r="GJU56"/>
      <c r="GJV56"/>
      <c r="GJW56"/>
      <c r="GJX56"/>
      <c r="GJY56"/>
      <c r="GJZ56"/>
      <c r="GKA56"/>
      <c r="GKB56"/>
      <c r="GKC56"/>
      <c r="GKD56"/>
      <c r="GKE56"/>
      <c r="GKF56"/>
      <c r="GKG56"/>
      <c r="GKH56"/>
      <c r="GKI56"/>
      <c r="GKJ56"/>
      <c r="GKK56"/>
      <c r="GKL56"/>
      <c r="GKM56"/>
      <c r="GKN56"/>
      <c r="GKO56"/>
      <c r="GKP56"/>
      <c r="GKQ56"/>
      <c r="GKR56"/>
      <c r="GKS56"/>
      <c r="GKT56"/>
      <c r="GKU56"/>
      <c r="GKV56"/>
      <c r="GKW56"/>
      <c r="GKX56"/>
      <c r="GKY56"/>
      <c r="GKZ56"/>
      <c r="GLA56"/>
      <c r="GLB56"/>
      <c r="GLC56"/>
      <c r="GLD56"/>
      <c r="GLE56"/>
      <c r="GLF56"/>
      <c r="GLG56"/>
      <c r="GLH56"/>
      <c r="GLI56"/>
      <c r="GLJ56"/>
      <c r="GLK56"/>
      <c r="GLL56"/>
      <c r="GLM56"/>
      <c r="GLN56"/>
      <c r="GLO56"/>
      <c r="GLP56"/>
      <c r="GLQ56"/>
      <c r="GLR56"/>
      <c r="GLS56"/>
      <c r="GLT56"/>
      <c r="GLU56"/>
      <c r="GLV56"/>
      <c r="GLW56"/>
      <c r="GLX56"/>
      <c r="GLY56"/>
      <c r="GLZ56"/>
      <c r="GMA56"/>
      <c r="GMB56"/>
      <c r="GMC56"/>
      <c r="GMD56"/>
      <c r="GME56"/>
      <c r="GMF56"/>
      <c r="GMG56"/>
      <c r="GMH56"/>
      <c r="GMI56"/>
      <c r="GMJ56"/>
      <c r="GMK56"/>
      <c r="GML56"/>
      <c r="GMM56"/>
      <c r="GMN56"/>
      <c r="GMO56"/>
      <c r="GMP56"/>
      <c r="GMQ56"/>
      <c r="GMR56"/>
      <c r="GMS56"/>
      <c r="GMT56"/>
      <c r="GMU56"/>
      <c r="GMV56"/>
      <c r="GMW56"/>
      <c r="GMX56"/>
      <c r="GMY56"/>
      <c r="GMZ56"/>
      <c r="GNA56"/>
      <c r="GNB56"/>
      <c r="GNC56"/>
      <c r="GND56"/>
      <c r="GNE56"/>
      <c r="GNF56"/>
      <c r="GNG56"/>
      <c r="GNH56"/>
      <c r="GNI56"/>
      <c r="GNJ56"/>
      <c r="GNK56"/>
      <c r="GNL56"/>
      <c r="GNM56"/>
      <c r="GNN56"/>
      <c r="GNO56"/>
      <c r="GNP56"/>
      <c r="GNQ56"/>
      <c r="GNR56"/>
      <c r="GNS56"/>
      <c r="GNT56"/>
      <c r="GNU56"/>
      <c r="GNV56"/>
      <c r="GNW56"/>
      <c r="GNX56"/>
      <c r="GNY56"/>
      <c r="GNZ56"/>
      <c r="GOA56"/>
      <c r="GOB56"/>
      <c r="GOC56"/>
      <c r="GOD56"/>
      <c r="GOE56"/>
      <c r="GOF56"/>
      <c r="GOG56"/>
      <c r="GOH56"/>
      <c r="GOI56"/>
      <c r="GOJ56"/>
      <c r="GOK56"/>
      <c r="GOL56"/>
      <c r="GOM56"/>
      <c r="GON56"/>
      <c r="GOO56"/>
      <c r="GOP56"/>
      <c r="GOQ56"/>
      <c r="GOR56"/>
      <c r="GOS56"/>
      <c r="GOT56"/>
      <c r="GOU56"/>
      <c r="GOV56"/>
      <c r="GOW56"/>
      <c r="GOX56"/>
      <c r="GOY56"/>
      <c r="GOZ56"/>
      <c r="GPA56"/>
      <c r="GPB56"/>
      <c r="GPC56"/>
      <c r="GPD56"/>
      <c r="GPE56"/>
      <c r="GPF56"/>
      <c r="GPG56"/>
      <c r="GPH56"/>
      <c r="GPI56"/>
      <c r="GPJ56"/>
      <c r="GPK56"/>
      <c r="GPL56"/>
      <c r="GPM56"/>
      <c r="GPN56"/>
      <c r="GPO56"/>
      <c r="GPP56"/>
      <c r="GPQ56"/>
      <c r="GPR56"/>
      <c r="GPS56"/>
      <c r="GPT56"/>
      <c r="GPU56"/>
      <c r="GPV56"/>
      <c r="GPW56"/>
      <c r="GPX56"/>
      <c r="GPY56"/>
      <c r="GPZ56"/>
      <c r="GQA56"/>
      <c r="GQB56"/>
      <c r="GQC56"/>
      <c r="GQD56"/>
      <c r="GQE56"/>
      <c r="GQF56"/>
      <c r="GQG56"/>
      <c r="GQH56"/>
      <c r="GQI56"/>
      <c r="GQJ56"/>
      <c r="GQK56"/>
      <c r="GQL56"/>
      <c r="GQM56"/>
      <c r="GQN56"/>
      <c r="GQO56"/>
      <c r="GQP56"/>
      <c r="GQQ56"/>
      <c r="GQR56"/>
      <c r="GQS56"/>
      <c r="GQT56"/>
      <c r="GQU56"/>
      <c r="GQV56"/>
      <c r="GQW56"/>
      <c r="GQX56"/>
      <c r="GQY56"/>
      <c r="GQZ56"/>
      <c r="GRA56"/>
      <c r="GRB56"/>
      <c r="GRC56"/>
      <c r="GRD56"/>
      <c r="GRE56"/>
      <c r="GRF56"/>
      <c r="GRG56"/>
      <c r="GRH56"/>
      <c r="GRI56"/>
      <c r="GRJ56"/>
      <c r="GRK56"/>
      <c r="GRL56"/>
      <c r="GRM56"/>
      <c r="GRN56"/>
      <c r="GRO56"/>
      <c r="GRP56"/>
      <c r="GRQ56"/>
      <c r="GRR56"/>
      <c r="GRS56"/>
      <c r="GRT56"/>
      <c r="GRU56"/>
      <c r="GRV56"/>
      <c r="GRW56"/>
      <c r="GRX56"/>
      <c r="GRY56"/>
      <c r="GRZ56"/>
      <c r="GSA56"/>
      <c r="GSB56"/>
      <c r="GSC56"/>
      <c r="GSD56"/>
      <c r="GSE56"/>
      <c r="GSF56"/>
      <c r="GSG56"/>
      <c r="GSH56"/>
      <c r="GSI56"/>
      <c r="GSJ56"/>
      <c r="GSK56"/>
      <c r="GSL56"/>
      <c r="GSM56"/>
      <c r="GSN56"/>
      <c r="GSO56"/>
      <c r="GSP56"/>
      <c r="GSQ56"/>
      <c r="GSR56"/>
      <c r="GSS56"/>
      <c r="GST56"/>
      <c r="GSU56"/>
      <c r="GSV56"/>
      <c r="GSW56"/>
      <c r="GSX56"/>
      <c r="GSY56"/>
      <c r="GSZ56"/>
      <c r="GTA56"/>
      <c r="GTB56"/>
      <c r="GTC56"/>
      <c r="GTD56"/>
      <c r="GTE56"/>
      <c r="GTF56"/>
      <c r="GTG56"/>
      <c r="GTH56"/>
      <c r="GTI56"/>
      <c r="GTJ56"/>
      <c r="GTK56"/>
      <c r="GTL56"/>
      <c r="GTM56"/>
      <c r="GTN56"/>
      <c r="GTO56"/>
      <c r="GTP56"/>
      <c r="GTQ56"/>
      <c r="GTR56"/>
      <c r="GTS56"/>
      <c r="GTT56"/>
      <c r="GTU56"/>
      <c r="GTV56"/>
      <c r="GTW56"/>
      <c r="GTX56"/>
      <c r="GTY56"/>
      <c r="GTZ56"/>
      <c r="GUA56"/>
      <c r="GUB56"/>
      <c r="GUC56"/>
      <c r="GUD56"/>
      <c r="GUE56"/>
      <c r="GUF56"/>
      <c r="GUG56"/>
      <c r="GUH56"/>
      <c r="GUI56"/>
      <c r="GUJ56"/>
      <c r="GUK56"/>
      <c r="GUL56"/>
      <c r="GUM56"/>
      <c r="GUN56"/>
      <c r="GUO56"/>
      <c r="GUP56"/>
      <c r="GUQ56"/>
      <c r="GUR56"/>
      <c r="GUS56"/>
      <c r="GUT56"/>
      <c r="GUU56"/>
      <c r="GUV56"/>
      <c r="GUW56"/>
      <c r="GUX56"/>
      <c r="GUY56"/>
      <c r="GUZ56"/>
      <c r="GVA56"/>
      <c r="GVB56"/>
      <c r="GVC56"/>
      <c r="GVD56"/>
      <c r="GVE56"/>
      <c r="GVF56"/>
      <c r="GVG56"/>
      <c r="GVH56"/>
      <c r="GVI56"/>
      <c r="GVJ56"/>
      <c r="GVK56"/>
      <c r="GVL56"/>
      <c r="GVM56"/>
      <c r="GVN56"/>
      <c r="GVO56"/>
      <c r="GVP56"/>
      <c r="GVQ56"/>
      <c r="GVR56"/>
      <c r="GVS56"/>
      <c r="GVT56"/>
      <c r="GVU56"/>
      <c r="GVV56"/>
      <c r="GVW56"/>
      <c r="GVX56"/>
      <c r="GVY56"/>
      <c r="GVZ56"/>
      <c r="GWA56"/>
      <c r="GWB56"/>
      <c r="GWC56"/>
      <c r="GWD56"/>
      <c r="GWE56"/>
      <c r="GWF56"/>
      <c r="GWG56"/>
      <c r="GWH56"/>
      <c r="GWI56"/>
      <c r="GWJ56"/>
      <c r="GWK56"/>
      <c r="GWL56"/>
      <c r="GWM56"/>
      <c r="GWN56"/>
      <c r="GWO56"/>
      <c r="GWP56"/>
      <c r="GWQ56"/>
      <c r="GWR56"/>
      <c r="GWS56"/>
      <c r="GWT56"/>
      <c r="GWU56"/>
      <c r="GWV56"/>
      <c r="GWW56"/>
      <c r="GWX56"/>
      <c r="GWY56"/>
      <c r="GWZ56"/>
      <c r="GXA56"/>
      <c r="GXB56"/>
      <c r="GXC56"/>
      <c r="GXD56"/>
      <c r="GXE56"/>
      <c r="GXF56"/>
      <c r="GXG56"/>
      <c r="GXH56"/>
      <c r="GXI56"/>
      <c r="GXJ56"/>
      <c r="GXK56"/>
      <c r="GXL56"/>
      <c r="GXM56"/>
      <c r="GXN56"/>
      <c r="GXO56"/>
      <c r="GXP56"/>
      <c r="GXQ56"/>
      <c r="GXR56"/>
      <c r="GXS56"/>
      <c r="GXT56"/>
      <c r="GXU56"/>
      <c r="GXV56"/>
      <c r="GXW56"/>
      <c r="GXX56"/>
      <c r="GXY56"/>
      <c r="GXZ56"/>
      <c r="GYA56"/>
      <c r="GYB56"/>
      <c r="GYC56"/>
      <c r="GYD56"/>
      <c r="GYE56"/>
      <c r="GYF56"/>
      <c r="GYG56"/>
      <c r="GYH56"/>
      <c r="GYI56"/>
      <c r="GYJ56"/>
      <c r="GYK56"/>
      <c r="GYL56"/>
      <c r="GYM56"/>
      <c r="GYN56"/>
      <c r="GYO56"/>
      <c r="GYP56"/>
      <c r="GYQ56"/>
      <c r="GYR56"/>
      <c r="GYS56"/>
      <c r="GYT56"/>
      <c r="GYU56"/>
      <c r="GYV56"/>
      <c r="GYW56"/>
      <c r="GYX56"/>
      <c r="GYY56"/>
      <c r="GYZ56"/>
      <c r="GZA56"/>
      <c r="GZB56"/>
      <c r="GZC56"/>
      <c r="GZD56"/>
      <c r="GZE56"/>
      <c r="GZF56"/>
      <c r="GZG56"/>
      <c r="GZH56"/>
      <c r="GZI56"/>
      <c r="GZJ56"/>
      <c r="GZK56"/>
      <c r="GZL56"/>
      <c r="GZM56"/>
      <c r="GZN56"/>
      <c r="GZO56"/>
      <c r="GZP56"/>
      <c r="GZQ56"/>
      <c r="GZR56"/>
      <c r="GZS56"/>
      <c r="GZT56"/>
      <c r="GZU56"/>
      <c r="GZV56"/>
      <c r="GZW56"/>
      <c r="GZX56"/>
      <c r="GZY56"/>
      <c r="GZZ56"/>
      <c r="HAA56"/>
      <c r="HAB56"/>
      <c r="HAC56"/>
      <c r="HAD56"/>
      <c r="HAE56"/>
      <c r="HAF56"/>
      <c r="HAG56"/>
      <c r="HAH56"/>
      <c r="HAI56"/>
      <c r="HAJ56"/>
      <c r="HAK56"/>
      <c r="HAL56"/>
      <c r="HAM56"/>
      <c r="HAN56"/>
      <c r="HAO56"/>
      <c r="HAP56"/>
      <c r="HAQ56"/>
      <c r="HAR56"/>
      <c r="HAS56"/>
      <c r="HAT56"/>
      <c r="HAU56"/>
      <c r="HAV56"/>
      <c r="HAW56"/>
      <c r="HAX56"/>
      <c r="HAY56"/>
      <c r="HAZ56"/>
      <c r="HBA56"/>
      <c r="HBB56"/>
      <c r="HBC56"/>
      <c r="HBD56"/>
      <c r="HBE56"/>
      <c r="HBF56"/>
      <c r="HBG56"/>
      <c r="HBH56"/>
      <c r="HBI56"/>
      <c r="HBJ56"/>
      <c r="HBK56"/>
      <c r="HBL56"/>
      <c r="HBM56"/>
      <c r="HBN56"/>
      <c r="HBO56"/>
      <c r="HBP56"/>
      <c r="HBQ56"/>
      <c r="HBR56"/>
      <c r="HBS56"/>
      <c r="HBT56"/>
      <c r="HBU56"/>
      <c r="HBV56"/>
      <c r="HBW56"/>
      <c r="HBX56"/>
      <c r="HBY56"/>
      <c r="HBZ56"/>
      <c r="HCA56"/>
      <c r="HCB56"/>
      <c r="HCC56"/>
      <c r="HCD56"/>
      <c r="HCE56"/>
      <c r="HCF56"/>
      <c r="HCG56"/>
      <c r="HCH56"/>
      <c r="HCI56"/>
      <c r="HCJ56"/>
      <c r="HCK56"/>
      <c r="HCL56"/>
      <c r="HCM56"/>
      <c r="HCN56"/>
      <c r="HCO56"/>
      <c r="HCP56"/>
      <c r="HCQ56"/>
      <c r="HCR56"/>
      <c r="HCS56"/>
      <c r="HCT56"/>
      <c r="HCU56"/>
      <c r="HCV56"/>
      <c r="HCW56"/>
      <c r="HCX56"/>
      <c r="HCY56"/>
      <c r="HCZ56"/>
      <c r="HDA56"/>
      <c r="HDB56"/>
      <c r="HDC56"/>
      <c r="HDD56"/>
      <c r="HDE56"/>
      <c r="HDF56"/>
      <c r="HDG56"/>
      <c r="HDH56"/>
      <c r="HDI56"/>
      <c r="HDJ56"/>
      <c r="HDK56"/>
      <c r="HDL56"/>
      <c r="HDM56"/>
      <c r="HDN56"/>
      <c r="HDO56"/>
      <c r="HDP56"/>
      <c r="HDQ56"/>
      <c r="HDR56"/>
      <c r="HDS56"/>
      <c r="HDT56"/>
      <c r="HDU56"/>
      <c r="HDV56"/>
      <c r="HDW56"/>
      <c r="HDX56"/>
      <c r="HDY56"/>
      <c r="HDZ56"/>
      <c r="HEA56"/>
      <c r="HEB56"/>
      <c r="HEC56"/>
      <c r="HED56"/>
      <c r="HEE56"/>
      <c r="HEF56"/>
      <c r="HEG56"/>
      <c r="HEH56"/>
      <c r="HEI56"/>
      <c r="HEJ56"/>
      <c r="HEK56"/>
      <c r="HEL56"/>
      <c r="HEM56"/>
      <c r="HEN56"/>
      <c r="HEO56"/>
      <c r="HEP56"/>
      <c r="HEQ56"/>
      <c r="HER56"/>
      <c r="HES56"/>
      <c r="HET56"/>
      <c r="HEU56"/>
      <c r="HEV56"/>
      <c r="HEW56"/>
      <c r="HEX56"/>
      <c r="HEY56"/>
      <c r="HEZ56"/>
      <c r="HFA56"/>
      <c r="HFB56"/>
      <c r="HFC56"/>
      <c r="HFD56"/>
      <c r="HFE56"/>
      <c r="HFF56"/>
      <c r="HFG56"/>
      <c r="HFH56"/>
      <c r="HFI56"/>
      <c r="HFJ56"/>
      <c r="HFK56"/>
      <c r="HFL56"/>
      <c r="HFM56"/>
      <c r="HFN56"/>
      <c r="HFO56"/>
      <c r="HFP56"/>
      <c r="HFQ56"/>
      <c r="HFR56"/>
      <c r="HFS56"/>
      <c r="HFT56"/>
      <c r="HFU56"/>
      <c r="HFV56"/>
      <c r="HFW56"/>
      <c r="HFX56"/>
      <c r="HFY56"/>
      <c r="HFZ56"/>
      <c r="HGA56"/>
      <c r="HGB56"/>
      <c r="HGC56"/>
      <c r="HGD56"/>
      <c r="HGE56"/>
      <c r="HGF56"/>
      <c r="HGG56"/>
      <c r="HGH56"/>
      <c r="HGI56"/>
      <c r="HGJ56"/>
      <c r="HGK56"/>
      <c r="HGL56"/>
      <c r="HGM56"/>
      <c r="HGN56"/>
      <c r="HGO56"/>
      <c r="HGP56"/>
      <c r="HGQ56"/>
      <c r="HGR56"/>
      <c r="HGS56"/>
      <c r="HGT56"/>
      <c r="HGU56"/>
      <c r="HGV56"/>
      <c r="HGW56"/>
      <c r="HGX56"/>
      <c r="HGY56"/>
      <c r="HGZ56"/>
      <c r="HHA56"/>
      <c r="HHB56"/>
      <c r="HHC56"/>
      <c r="HHD56"/>
      <c r="HHE56"/>
      <c r="HHF56"/>
      <c r="HHG56"/>
      <c r="HHH56"/>
      <c r="HHI56"/>
      <c r="HHJ56"/>
      <c r="HHK56"/>
      <c r="HHL56"/>
      <c r="HHM56"/>
      <c r="HHN56"/>
      <c r="HHO56"/>
      <c r="HHP56"/>
      <c r="HHQ56"/>
      <c r="HHR56"/>
      <c r="HHS56"/>
      <c r="HHT56"/>
      <c r="HHU56"/>
      <c r="HHV56"/>
      <c r="HHW56"/>
      <c r="HHX56"/>
      <c r="HHY56"/>
      <c r="HHZ56"/>
      <c r="HIA56"/>
      <c r="HIB56"/>
      <c r="HIC56"/>
      <c r="HID56"/>
      <c r="HIE56"/>
      <c r="HIF56"/>
      <c r="HIG56"/>
      <c r="HIH56"/>
      <c r="HII56"/>
      <c r="HIJ56"/>
      <c r="HIK56"/>
      <c r="HIL56"/>
      <c r="HIM56"/>
      <c r="HIN56"/>
      <c r="HIO56"/>
      <c r="HIP56"/>
      <c r="HIQ56"/>
      <c r="HIR56"/>
      <c r="HIS56"/>
      <c r="HIT56"/>
      <c r="HIU56"/>
      <c r="HIV56"/>
      <c r="HIW56"/>
      <c r="HIX56"/>
      <c r="HIY56"/>
      <c r="HIZ56"/>
      <c r="HJA56"/>
      <c r="HJB56"/>
      <c r="HJC56"/>
      <c r="HJD56"/>
      <c r="HJE56"/>
      <c r="HJF56"/>
      <c r="HJG56"/>
      <c r="HJH56"/>
      <c r="HJI56"/>
      <c r="HJJ56"/>
      <c r="HJK56"/>
      <c r="HJL56"/>
      <c r="HJM56"/>
      <c r="HJN56"/>
      <c r="HJO56"/>
      <c r="HJP56"/>
      <c r="HJQ56"/>
      <c r="HJR56"/>
      <c r="HJS56"/>
      <c r="HJT56"/>
      <c r="HJU56"/>
      <c r="HJV56"/>
      <c r="HJW56"/>
      <c r="HJX56"/>
      <c r="HJY56"/>
      <c r="HJZ56"/>
      <c r="HKA56"/>
      <c r="HKB56"/>
      <c r="HKC56"/>
      <c r="HKD56"/>
      <c r="HKE56"/>
      <c r="HKF56"/>
      <c r="HKG56"/>
      <c r="HKH56"/>
      <c r="HKI56"/>
      <c r="HKJ56"/>
      <c r="HKK56"/>
      <c r="HKL56"/>
      <c r="HKM56"/>
      <c r="HKN56"/>
      <c r="HKO56"/>
      <c r="HKP56"/>
      <c r="HKQ56"/>
      <c r="HKR56"/>
      <c r="HKS56"/>
      <c r="HKT56"/>
      <c r="HKU56"/>
      <c r="HKV56"/>
      <c r="HKW56"/>
      <c r="HKX56"/>
      <c r="HKY56"/>
      <c r="HKZ56"/>
      <c r="HLA56"/>
      <c r="HLB56"/>
      <c r="HLC56"/>
      <c r="HLD56"/>
      <c r="HLE56"/>
      <c r="HLF56"/>
      <c r="HLG56"/>
      <c r="HLH56"/>
      <c r="HLI56"/>
      <c r="HLJ56"/>
      <c r="HLK56"/>
      <c r="HLL56"/>
      <c r="HLM56"/>
      <c r="HLN56"/>
      <c r="HLO56"/>
      <c r="HLP56"/>
      <c r="HLQ56"/>
      <c r="HLR56"/>
      <c r="HLS56"/>
      <c r="HLT56"/>
      <c r="HLU56"/>
      <c r="HLV56"/>
      <c r="HLW56"/>
      <c r="HLX56"/>
      <c r="HLY56"/>
      <c r="HLZ56"/>
      <c r="HMA56"/>
      <c r="HMB56"/>
      <c r="HMC56"/>
      <c r="HMD56"/>
      <c r="HME56"/>
      <c r="HMF56"/>
      <c r="HMG56"/>
      <c r="HMH56"/>
      <c r="HMI56"/>
      <c r="HMJ56"/>
      <c r="HMK56"/>
      <c r="HML56"/>
      <c r="HMM56"/>
      <c r="HMN56"/>
      <c r="HMO56"/>
      <c r="HMP56"/>
      <c r="HMQ56"/>
      <c r="HMR56"/>
      <c r="HMS56"/>
      <c r="HMT56"/>
      <c r="HMU56"/>
      <c r="HMV56"/>
      <c r="HMW56"/>
      <c r="HMX56"/>
      <c r="HMY56"/>
      <c r="HMZ56"/>
      <c r="HNA56"/>
      <c r="HNB56"/>
      <c r="HNC56"/>
      <c r="HND56"/>
      <c r="HNE56"/>
      <c r="HNF56"/>
      <c r="HNG56"/>
      <c r="HNH56"/>
      <c r="HNI56"/>
      <c r="HNJ56"/>
      <c r="HNK56"/>
      <c r="HNL56"/>
      <c r="HNM56"/>
      <c r="HNN56"/>
      <c r="HNO56"/>
      <c r="HNP56"/>
      <c r="HNQ56"/>
      <c r="HNR56"/>
      <c r="HNS56"/>
      <c r="HNT56"/>
      <c r="HNU56"/>
      <c r="HNV56"/>
      <c r="HNW56"/>
      <c r="HNX56"/>
      <c r="HNY56"/>
      <c r="HNZ56"/>
      <c r="HOA56"/>
      <c r="HOB56"/>
      <c r="HOC56"/>
      <c r="HOD56"/>
      <c r="HOE56"/>
      <c r="HOF56"/>
      <c r="HOG56"/>
      <c r="HOH56"/>
      <c r="HOI56"/>
      <c r="HOJ56"/>
      <c r="HOK56"/>
      <c r="HOL56"/>
      <c r="HOM56"/>
      <c r="HON56"/>
      <c r="HOO56"/>
      <c r="HOP56"/>
      <c r="HOQ56"/>
      <c r="HOR56"/>
      <c r="HOS56"/>
      <c r="HOT56"/>
      <c r="HOU56"/>
      <c r="HOV56"/>
      <c r="HOW56"/>
      <c r="HOX56"/>
      <c r="HOY56"/>
      <c r="HOZ56"/>
      <c r="HPA56"/>
      <c r="HPB56"/>
      <c r="HPC56"/>
      <c r="HPD56"/>
      <c r="HPE56"/>
      <c r="HPF56"/>
      <c r="HPG56"/>
      <c r="HPH56"/>
      <c r="HPI56"/>
      <c r="HPJ56"/>
      <c r="HPK56"/>
      <c r="HPL56"/>
      <c r="HPM56"/>
      <c r="HPN56"/>
      <c r="HPO56"/>
      <c r="HPP56"/>
      <c r="HPQ56"/>
      <c r="HPR56"/>
      <c r="HPS56"/>
      <c r="HPT56"/>
      <c r="HPU56"/>
      <c r="HPV56"/>
      <c r="HPW56"/>
      <c r="HPX56"/>
      <c r="HPY56"/>
      <c r="HPZ56"/>
      <c r="HQA56"/>
      <c r="HQB56"/>
      <c r="HQC56"/>
      <c r="HQD56"/>
      <c r="HQE56"/>
      <c r="HQF56"/>
      <c r="HQG56"/>
      <c r="HQH56"/>
      <c r="HQI56"/>
      <c r="HQJ56"/>
      <c r="HQK56"/>
      <c r="HQL56"/>
      <c r="HQM56"/>
      <c r="HQN56"/>
      <c r="HQO56"/>
      <c r="HQP56"/>
      <c r="HQQ56"/>
      <c r="HQR56"/>
      <c r="HQS56"/>
      <c r="HQT56"/>
      <c r="HQU56"/>
      <c r="HQV56"/>
      <c r="HQW56"/>
      <c r="HQX56"/>
      <c r="HQY56"/>
      <c r="HQZ56"/>
      <c r="HRA56"/>
      <c r="HRB56"/>
      <c r="HRC56"/>
      <c r="HRD56"/>
      <c r="HRE56"/>
      <c r="HRF56"/>
      <c r="HRG56"/>
      <c r="HRH56"/>
      <c r="HRI56"/>
      <c r="HRJ56"/>
      <c r="HRK56"/>
      <c r="HRL56"/>
      <c r="HRM56"/>
      <c r="HRN56"/>
      <c r="HRO56"/>
      <c r="HRP56"/>
      <c r="HRQ56"/>
      <c r="HRR56"/>
      <c r="HRS56"/>
      <c r="HRT56"/>
      <c r="HRU56"/>
      <c r="HRV56"/>
      <c r="HRW56"/>
      <c r="HRX56"/>
      <c r="HRY56"/>
      <c r="HRZ56"/>
      <c r="HSA56"/>
      <c r="HSB56"/>
      <c r="HSC56"/>
      <c r="HSD56"/>
      <c r="HSE56"/>
      <c r="HSF56"/>
      <c r="HSG56"/>
      <c r="HSH56"/>
      <c r="HSI56"/>
      <c r="HSJ56"/>
      <c r="HSK56"/>
      <c r="HSL56"/>
      <c r="HSM56"/>
      <c r="HSN56"/>
      <c r="HSO56"/>
      <c r="HSP56"/>
      <c r="HSQ56"/>
      <c r="HSR56"/>
      <c r="HSS56"/>
      <c r="HST56"/>
      <c r="HSU56"/>
      <c r="HSV56"/>
      <c r="HSW56"/>
      <c r="HSX56"/>
      <c r="HSY56"/>
      <c r="HSZ56"/>
      <c r="HTA56"/>
      <c r="HTB56"/>
      <c r="HTC56"/>
      <c r="HTD56"/>
      <c r="HTE56"/>
      <c r="HTF56"/>
      <c r="HTG56"/>
      <c r="HTH56"/>
      <c r="HTI56"/>
      <c r="HTJ56"/>
      <c r="HTK56"/>
      <c r="HTL56"/>
      <c r="HTM56"/>
      <c r="HTN56"/>
      <c r="HTO56"/>
      <c r="HTP56"/>
      <c r="HTQ56"/>
      <c r="HTR56"/>
      <c r="HTS56"/>
      <c r="HTT56"/>
      <c r="HTU56"/>
      <c r="HTV56"/>
      <c r="HTW56"/>
      <c r="HTX56"/>
      <c r="HTY56"/>
      <c r="HTZ56"/>
      <c r="HUA56"/>
      <c r="HUB56"/>
      <c r="HUC56"/>
      <c r="HUD56"/>
      <c r="HUE56"/>
      <c r="HUF56"/>
      <c r="HUG56"/>
      <c r="HUH56"/>
      <c r="HUI56"/>
      <c r="HUJ56"/>
      <c r="HUK56"/>
      <c r="HUL56"/>
      <c r="HUM56"/>
      <c r="HUN56"/>
      <c r="HUO56"/>
      <c r="HUP56"/>
      <c r="HUQ56"/>
      <c r="HUR56"/>
      <c r="HUS56"/>
      <c r="HUT56"/>
      <c r="HUU56"/>
      <c r="HUV56"/>
      <c r="HUW56"/>
      <c r="HUX56"/>
      <c r="HUY56"/>
      <c r="HUZ56"/>
      <c r="HVA56"/>
      <c r="HVB56"/>
      <c r="HVC56"/>
      <c r="HVD56"/>
      <c r="HVE56"/>
      <c r="HVF56"/>
      <c r="HVG56"/>
      <c r="HVH56"/>
      <c r="HVI56"/>
      <c r="HVJ56"/>
      <c r="HVK56"/>
      <c r="HVL56"/>
      <c r="HVM56"/>
      <c r="HVN56"/>
      <c r="HVO56"/>
      <c r="HVP56"/>
      <c r="HVQ56"/>
      <c r="HVR56"/>
      <c r="HVS56"/>
      <c r="HVT56"/>
      <c r="HVU56"/>
      <c r="HVV56"/>
      <c r="HVW56"/>
      <c r="HVX56"/>
      <c r="HVY56"/>
      <c r="HVZ56"/>
      <c r="HWA56"/>
      <c r="HWB56"/>
      <c r="HWC56"/>
      <c r="HWD56"/>
      <c r="HWE56"/>
      <c r="HWF56"/>
      <c r="HWG56"/>
      <c r="HWH56"/>
      <c r="HWI56"/>
      <c r="HWJ56"/>
      <c r="HWK56"/>
      <c r="HWL56"/>
      <c r="HWM56"/>
      <c r="HWN56"/>
      <c r="HWO56"/>
      <c r="HWP56"/>
      <c r="HWQ56"/>
      <c r="HWR56"/>
      <c r="HWS56"/>
      <c r="HWT56"/>
      <c r="HWU56"/>
      <c r="HWV56"/>
      <c r="HWW56"/>
      <c r="HWX56"/>
      <c r="HWY56"/>
      <c r="HWZ56"/>
      <c r="HXA56"/>
      <c r="HXB56"/>
      <c r="HXC56"/>
      <c r="HXD56"/>
      <c r="HXE56"/>
      <c r="HXF56"/>
      <c r="HXG56"/>
      <c r="HXH56"/>
      <c r="HXI56"/>
      <c r="HXJ56"/>
      <c r="HXK56"/>
      <c r="HXL56"/>
      <c r="HXM56"/>
      <c r="HXN56"/>
      <c r="HXO56"/>
      <c r="HXP56"/>
      <c r="HXQ56"/>
      <c r="HXR56"/>
      <c r="HXS56"/>
      <c r="HXT56"/>
      <c r="HXU56"/>
      <c r="HXV56"/>
      <c r="HXW56"/>
      <c r="HXX56"/>
      <c r="HXY56"/>
      <c r="HXZ56"/>
      <c r="HYA56"/>
      <c r="HYB56"/>
      <c r="HYC56"/>
      <c r="HYD56"/>
      <c r="HYE56"/>
      <c r="HYF56"/>
      <c r="HYG56"/>
      <c r="HYH56"/>
      <c r="HYI56"/>
      <c r="HYJ56"/>
      <c r="HYK56"/>
      <c r="HYL56"/>
      <c r="HYM56"/>
      <c r="HYN56"/>
      <c r="HYO56"/>
      <c r="HYP56"/>
      <c r="HYQ56"/>
      <c r="HYR56"/>
      <c r="HYS56"/>
      <c r="HYT56"/>
      <c r="HYU56"/>
      <c r="HYV56"/>
      <c r="HYW56"/>
      <c r="HYX56"/>
      <c r="HYY56"/>
      <c r="HYZ56"/>
      <c r="HZA56"/>
      <c r="HZB56"/>
      <c r="HZC56"/>
      <c r="HZD56"/>
      <c r="HZE56"/>
      <c r="HZF56"/>
      <c r="HZG56"/>
      <c r="HZH56"/>
      <c r="HZI56"/>
      <c r="HZJ56"/>
      <c r="HZK56"/>
      <c r="HZL56"/>
      <c r="HZM56"/>
      <c r="HZN56"/>
      <c r="HZO56"/>
      <c r="HZP56"/>
      <c r="HZQ56"/>
      <c r="HZR56"/>
      <c r="HZS56"/>
      <c r="HZT56"/>
      <c r="HZU56"/>
      <c r="HZV56"/>
      <c r="HZW56"/>
      <c r="HZX56"/>
      <c r="HZY56"/>
      <c r="HZZ56"/>
      <c r="IAA56"/>
      <c r="IAB56"/>
      <c r="IAC56"/>
      <c r="IAD56"/>
      <c r="IAE56"/>
      <c r="IAF56"/>
      <c r="IAG56"/>
      <c r="IAH56"/>
      <c r="IAI56"/>
      <c r="IAJ56"/>
      <c r="IAK56"/>
      <c r="IAL56"/>
      <c r="IAM56"/>
      <c r="IAN56"/>
      <c r="IAO56"/>
      <c r="IAP56"/>
      <c r="IAQ56"/>
      <c r="IAR56"/>
      <c r="IAS56"/>
      <c r="IAT56"/>
      <c r="IAU56"/>
      <c r="IAV56"/>
      <c r="IAW56"/>
      <c r="IAX56"/>
      <c r="IAY56"/>
      <c r="IAZ56"/>
      <c r="IBA56"/>
      <c r="IBB56"/>
      <c r="IBC56"/>
      <c r="IBD56"/>
      <c r="IBE56"/>
      <c r="IBF56"/>
      <c r="IBG56"/>
      <c r="IBH56"/>
      <c r="IBI56"/>
      <c r="IBJ56"/>
      <c r="IBK56"/>
      <c r="IBL56"/>
      <c r="IBM56"/>
      <c r="IBN56"/>
      <c r="IBO56"/>
      <c r="IBP56"/>
      <c r="IBQ56"/>
      <c r="IBR56"/>
      <c r="IBS56"/>
      <c r="IBT56"/>
      <c r="IBU56"/>
      <c r="IBV56"/>
      <c r="IBW56"/>
      <c r="IBX56"/>
      <c r="IBY56"/>
      <c r="IBZ56"/>
      <c r="ICA56"/>
      <c r="ICB56"/>
      <c r="ICC56"/>
      <c r="ICD56"/>
      <c r="ICE56"/>
      <c r="ICF56"/>
      <c r="ICG56"/>
      <c r="ICH56"/>
      <c r="ICI56"/>
      <c r="ICJ56"/>
      <c r="ICK56"/>
      <c r="ICL56"/>
      <c r="ICM56"/>
      <c r="ICN56"/>
      <c r="ICO56"/>
      <c r="ICP56"/>
      <c r="ICQ56"/>
      <c r="ICR56"/>
      <c r="ICS56"/>
      <c r="ICT56"/>
      <c r="ICU56"/>
      <c r="ICV56"/>
      <c r="ICW56"/>
      <c r="ICX56"/>
      <c r="ICY56"/>
      <c r="ICZ56"/>
      <c r="IDA56"/>
      <c r="IDB56"/>
      <c r="IDC56"/>
      <c r="IDD56"/>
      <c r="IDE56"/>
      <c r="IDF56"/>
      <c r="IDG56"/>
      <c r="IDH56"/>
      <c r="IDI56"/>
      <c r="IDJ56"/>
      <c r="IDK56"/>
      <c r="IDL56"/>
      <c r="IDM56"/>
      <c r="IDN56"/>
      <c r="IDO56"/>
      <c r="IDP56"/>
      <c r="IDQ56"/>
      <c r="IDR56"/>
      <c r="IDS56"/>
      <c r="IDT56"/>
      <c r="IDU56"/>
      <c r="IDV56"/>
      <c r="IDW56"/>
      <c r="IDX56"/>
      <c r="IDY56"/>
      <c r="IDZ56"/>
      <c r="IEA56"/>
      <c r="IEB56"/>
      <c r="IEC56"/>
      <c r="IED56"/>
      <c r="IEE56"/>
      <c r="IEF56"/>
      <c r="IEG56"/>
      <c r="IEH56"/>
      <c r="IEI56"/>
      <c r="IEJ56"/>
      <c r="IEK56"/>
      <c r="IEL56"/>
      <c r="IEM56"/>
      <c r="IEN56"/>
      <c r="IEO56"/>
      <c r="IEP56"/>
      <c r="IEQ56"/>
      <c r="IER56"/>
      <c r="IES56"/>
      <c r="IET56"/>
      <c r="IEU56"/>
      <c r="IEV56"/>
      <c r="IEW56"/>
      <c r="IEX56"/>
      <c r="IEY56"/>
      <c r="IEZ56"/>
      <c r="IFA56"/>
      <c r="IFB56"/>
      <c r="IFC56"/>
      <c r="IFD56"/>
      <c r="IFE56"/>
      <c r="IFF56"/>
      <c r="IFG56"/>
      <c r="IFH56"/>
      <c r="IFI56"/>
      <c r="IFJ56"/>
      <c r="IFK56"/>
      <c r="IFL56"/>
      <c r="IFM56"/>
      <c r="IFN56"/>
      <c r="IFO56"/>
      <c r="IFP56"/>
      <c r="IFQ56"/>
      <c r="IFR56"/>
      <c r="IFS56"/>
      <c r="IFT56"/>
      <c r="IFU56"/>
      <c r="IFV56"/>
      <c r="IFW56"/>
      <c r="IFX56"/>
      <c r="IFY56"/>
      <c r="IFZ56"/>
      <c r="IGA56"/>
      <c r="IGB56"/>
      <c r="IGC56"/>
      <c r="IGD56"/>
      <c r="IGE56"/>
      <c r="IGF56"/>
      <c r="IGG56"/>
      <c r="IGH56"/>
      <c r="IGI56"/>
      <c r="IGJ56"/>
      <c r="IGK56"/>
      <c r="IGL56"/>
      <c r="IGM56"/>
      <c r="IGN56"/>
      <c r="IGO56"/>
      <c r="IGP56"/>
      <c r="IGQ56"/>
      <c r="IGR56"/>
      <c r="IGS56"/>
      <c r="IGT56"/>
      <c r="IGU56"/>
      <c r="IGV56"/>
      <c r="IGW56"/>
      <c r="IGX56"/>
      <c r="IGY56"/>
      <c r="IGZ56"/>
      <c r="IHA56"/>
      <c r="IHB56"/>
      <c r="IHC56"/>
      <c r="IHD56"/>
      <c r="IHE56"/>
      <c r="IHF56"/>
      <c r="IHG56"/>
      <c r="IHH56"/>
      <c r="IHI56"/>
      <c r="IHJ56"/>
      <c r="IHK56"/>
      <c r="IHL56"/>
      <c r="IHM56"/>
      <c r="IHN56"/>
      <c r="IHO56"/>
      <c r="IHP56"/>
      <c r="IHQ56"/>
      <c r="IHR56"/>
      <c r="IHS56"/>
      <c r="IHT56"/>
      <c r="IHU56"/>
      <c r="IHV56"/>
      <c r="IHW56"/>
      <c r="IHX56"/>
      <c r="IHY56"/>
      <c r="IHZ56"/>
      <c r="IIA56"/>
      <c r="IIB56"/>
      <c r="IIC56"/>
      <c r="IID56"/>
      <c r="IIE56"/>
      <c r="IIF56"/>
      <c r="IIG56"/>
      <c r="IIH56"/>
      <c r="III56"/>
      <c r="IIJ56"/>
      <c r="IIK56"/>
      <c r="IIL56"/>
      <c r="IIM56"/>
      <c r="IIN56"/>
      <c r="IIO56"/>
      <c r="IIP56"/>
      <c r="IIQ56"/>
      <c r="IIR56"/>
      <c r="IIS56"/>
      <c r="IIT56"/>
      <c r="IIU56"/>
      <c r="IIV56"/>
      <c r="IIW56"/>
      <c r="IIX56"/>
      <c r="IIY56"/>
      <c r="IIZ56"/>
      <c r="IJA56"/>
      <c r="IJB56"/>
      <c r="IJC56"/>
      <c r="IJD56"/>
      <c r="IJE56"/>
      <c r="IJF56"/>
      <c r="IJG56"/>
      <c r="IJH56"/>
      <c r="IJI56"/>
      <c r="IJJ56"/>
      <c r="IJK56"/>
      <c r="IJL56"/>
      <c r="IJM56"/>
      <c r="IJN56"/>
      <c r="IJO56"/>
      <c r="IJP56"/>
      <c r="IJQ56"/>
      <c r="IJR56"/>
      <c r="IJS56"/>
      <c r="IJT56"/>
      <c r="IJU56"/>
      <c r="IJV56"/>
      <c r="IJW56"/>
      <c r="IJX56"/>
      <c r="IJY56"/>
      <c r="IJZ56"/>
      <c r="IKA56"/>
      <c r="IKB56"/>
      <c r="IKC56"/>
      <c r="IKD56"/>
      <c r="IKE56"/>
      <c r="IKF56"/>
      <c r="IKG56"/>
      <c r="IKH56"/>
      <c r="IKI56"/>
      <c r="IKJ56"/>
      <c r="IKK56"/>
      <c r="IKL56"/>
      <c r="IKM56"/>
      <c r="IKN56"/>
      <c r="IKO56"/>
      <c r="IKP56"/>
      <c r="IKQ56"/>
      <c r="IKR56"/>
      <c r="IKS56"/>
      <c r="IKT56"/>
      <c r="IKU56"/>
      <c r="IKV56"/>
      <c r="IKW56"/>
      <c r="IKX56"/>
      <c r="IKY56"/>
      <c r="IKZ56"/>
      <c r="ILA56"/>
      <c r="ILB56"/>
      <c r="ILC56"/>
      <c r="ILD56"/>
      <c r="ILE56"/>
      <c r="ILF56"/>
      <c r="ILG56"/>
      <c r="ILH56"/>
      <c r="ILI56"/>
      <c r="ILJ56"/>
      <c r="ILK56"/>
      <c r="ILL56"/>
      <c r="ILM56"/>
      <c r="ILN56"/>
      <c r="ILO56"/>
      <c r="ILP56"/>
      <c r="ILQ56"/>
      <c r="ILR56"/>
      <c r="ILS56"/>
      <c r="ILT56"/>
      <c r="ILU56"/>
      <c r="ILV56"/>
      <c r="ILW56"/>
      <c r="ILX56"/>
      <c r="ILY56"/>
      <c r="ILZ56"/>
      <c r="IMA56"/>
      <c r="IMB56"/>
      <c r="IMC56"/>
      <c r="IMD56"/>
      <c r="IME56"/>
      <c r="IMF56"/>
      <c r="IMG56"/>
      <c r="IMH56"/>
      <c r="IMI56"/>
      <c r="IMJ56"/>
      <c r="IMK56"/>
      <c r="IML56"/>
      <c r="IMM56"/>
      <c r="IMN56"/>
      <c r="IMO56"/>
      <c r="IMP56"/>
      <c r="IMQ56"/>
      <c r="IMR56"/>
      <c r="IMS56"/>
      <c r="IMT56"/>
      <c r="IMU56"/>
      <c r="IMV56"/>
      <c r="IMW56"/>
      <c r="IMX56"/>
      <c r="IMY56"/>
      <c r="IMZ56"/>
      <c r="INA56"/>
      <c r="INB56"/>
      <c r="INC56"/>
      <c r="IND56"/>
      <c r="INE56"/>
      <c r="INF56"/>
      <c r="ING56"/>
      <c r="INH56"/>
      <c r="INI56"/>
      <c r="INJ56"/>
      <c r="INK56"/>
      <c r="INL56"/>
      <c r="INM56"/>
      <c r="INN56"/>
      <c r="INO56"/>
      <c r="INP56"/>
      <c r="INQ56"/>
      <c r="INR56"/>
      <c r="INS56"/>
      <c r="INT56"/>
      <c r="INU56"/>
      <c r="INV56"/>
      <c r="INW56"/>
      <c r="INX56"/>
      <c r="INY56"/>
      <c r="INZ56"/>
      <c r="IOA56"/>
      <c r="IOB56"/>
      <c r="IOC56"/>
      <c r="IOD56"/>
      <c r="IOE56"/>
      <c r="IOF56"/>
      <c r="IOG56"/>
      <c r="IOH56"/>
      <c r="IOI56"/>
      <c r="IOJ56"/>
      <c r="IOK56"/>
      <c r="IOL56"/>
      <c r="IOM56"/>
      <c r="ION56"/>
      <c r="IOO56"/>
      <c r="IOP56"/>
      <c r="IOQ56"/>
      <c r="IOR56"/>
      <c r="IOS56"/>
      <c r="IOT56"/>
      <c r="IOU56"/>
      <c r="IOV56"/>
      <c r="IOW56"/>
      <c r="IOX56"/>
      <c r="IOY56"/>
      <c r="IOZ56"/>
      <c r="IPA56"/>
      <c r="IPB56"/>
      <c r="IPC56"/>
      <c r="IPD56"/>
      <c r="IPE56"/>
      <c r="IPF56"/>
      <c r="IPG56"/>
      <c r="IPH56"/>
      <c r="IPI56"/>
      <c r="IPJ56"/>
      <c r="IPK56"/>
      <c r="IPL56"/>
      <c r="IPM56"/>
      <c r="IPN56"/>
      <c r="IPO56"/>
      <c r="IPP56"/>
      <c r="IPQ56"/>
      <c r="IPR56"/>
      <c r="IPS56"/>
      <c r="IPT56"/>
      <c r="IPU56"/>
      <c r="IPV56"/>
      <c r="IPW56"/>
      <c r="IPX56"/>
      <c r="IPY56"/>
      <c r="IPZ56"/>
      <c r="IQA56"/>
      <c r="IQB56"/>
      <c r="IQC56"/>
      <c r="IQD56"/>
      <c r="IQE56"/>
      <c r="IQF56"/>
      <c r="IQG56"/>
      <c r="IQH56"/>
      <c r="IQI56"/>
      <c r="IQJ56"/>
      <c r="IQK56"/>
      <c r="IQL56"/>
      <c r="IQM56"/>
      <c r="IQN56"/>
      <c r="IQO56"/>
      <c r="IQP56"/>
      <c r="IQQ56"/>
      <c r="IQR56"/>
      <c r="IQS56"/>
      <c r="IQT56"/>
      <c r="IQU56"/>
      <c r="IQV56"/>
      <c r="IQW56"/>
      <c r="IQX56"/>
      <c r="IQY56"/>
      <c r="IQZ56"/>
      <c r="IRA56"/>
      <c r="IRB56"/>
      <c r="IRC56"/>
      <c r="IRD56"/>
      <c r="IRE56"/>
      <c r="IRF56"/>
      <c r="IRG56"/>
      <c r="IRH56"/>
      <c r="IRI56"/>
      <c r="IRJ56"/>
      <c r="IRK56"/>
      <c r="IRL56"/>
      <c r="IRM56"/>
      <c r="IRN56"/>
      <c r="IRO56"/>
      <c r="IRP56"/>
      <c r="IRQ56"/>
      <c r="IRR56"/>
      <c r="IRS56"/>
      <c r="IRT56"/>
      <c r="IRU56"/>
      <c r="IRV56"/>
      <c r="IRW56"/>
      <c r="IRX56"/>
      <c r="IRY56"/>
      <c r="IRZ56"/>
      <c r="ISA56"/>
      <c r="ISB56"/>
      <c r="ISC56"/>
      <c r="ISD56"/>
      <c r="ISE56"/>
      <c r="ISF56"/>
      <c r="ISG56"/>
      <c r="ISH56"/>
      <c r="ISI56"/>
      <c r="ISJ56"/>
      <c r="ISK56"/>
      <c r="ISL56"/>
      <c r="ISM56"/>
      <c r="ISN56"/>
      <c r="ISO56"/>
      <c r="ISP56"/>
      <c r="ISQ56"/>
      <c r="ISR56"/>
      <c r="ISS56"/>
      <c r="IST56"/>
      <c r="ISU56"/>
      <c r="ISV56"/>
      <c r="ISW56"/>
      <c r="ISX56"/>
      <c r="ISY56"/>
      <c r="ISZ56"/>
      <c r="ITA56"/>
      <c r="ITB56"/>
      <c r="ITC56"/>
      <c r="ITD56"/>
      <c r="ITE56"/>
      <c r="ITF56"/>
      <c r="ITG56"/>
      <c r="ITH56"/>
      <c r="ITI56"/>
      <c r="ITJ56"/>
      <c r="ITK56"/>
      <c r="ITL56"/>
      <c r="ITM56"/>
      <c r="ITN56"/>
      <c r="ITO56"/>
      <c r="ITP56"/>
      <c r="ITQ56"/>
      <c r="ITR56"/>
      <c r="ITS56"/>
      <c r="ITT56"/>
      <c r="ITU56"/>
      <c r="ITV56"/>
      <c r="ITW56"/>
      <c r="ITX56"/>
      <c r="ITY56"/>
      <c r="ITZ56"/>
      <c r="IUA56"/>
      <c r="IUB56"/>
      <c r="IUC56"/>
      <c r="IUD56"/>
      <c r="IUE56"/>
      <c r="IUF56"/>
      <c r="IUG56"/>
      <c r="IUH56"/>
      <c r="IUI56"/>
      <c r="IUJ56"/>
      <c r="IUK56"/>
      <c r="IUL56"/>
      <c r="IUM56"/>
      <c r="IUN56"/>
      <c r="IUO56"/>
      <c r="IUP56"/>
      <c r="IUQ56"/>
      <c r="IUR56"/>
      <c r="IUS56"/>
      <c r="IUT56"/>
      <c r="IUU56"/>
      <c r="IUV56"/>
      <c r="IUW56"/>
      <c r="IUX56"/>
      <c r="IUY56"/>
      <c r="IUZ56"/>
      <c r="IVA56"/>
      <c r="IVB56"/>
      <c r="IVC56"/>
      <c r="IVD56"/>
      <c r="IVE56"/>
      <c r="IVF56"/>
      <c r="IVG56"/>
      <c r="IVH56"/>
      <c r="IVI56"/>
      <c r="IVJ56"/>
      <c r="IVK56"/>
      <c r="IVL56"/>
      <c r="IVM56"/>
      <c r="IVN56"/>
      <c r="IVO56"/>
      <c r="IVP56"/>
      <c r="IVQ56"/>
      <c r="IVR56"/>
      <c r="IVS56"/>
      <c r="IVT56"/>
      <c r="IVU56"/>
      <c r="IVV56"/>
      <c r="IVW56"/>
      <c r="IVX56"/>
      <c r="IVY56"/>
      <c r="IVZ56"/>
      <c r="IWA56"/>
      <c r="IWB56"/>
      <c r="IWC56"/>
      <c r="IWD56"/>
      <c r="IWE56"/>
      <c r="IWF56"/>
      <c r="IWG56"/>
      <c r="IWH56"/>
      <c r="IWI56"/>
      <c r="IWJ56"/>
      <c r="IWK56"/>
      <c r="IWL56"/>
      <c r="IWM56"/>
      <c r="IWN56"/>
      <c r="IWO56"/>
      <c r="IWP56"/>
      <c r="IWQ56"/>
      <c r="IWR56"/>
      <c r="IWS56"/>
      <c r="IWT56"/>
      <c r="IWU56"/>
      <c r="IWV56"/>
      <c r="IWW56"/>
      <c r="IWX56"/>
      <c r="IWY56"/>
      <c r="IWZ56"/>
      <c r="IXA56"/>
      <c r="IXB56"/>
      <c r="IXC56"/>
      <c r="IXD56"/>
      <c r="IXE56"/>
      <c r="IXF56"/>
      <c r="IXG56"/>
      <c r="IXH56"/>
      <c r="IXI56"/>
      <c r="IXJ56"/>
      <c r="IXK56"/>
      <c r="IXL56"/>
      <c r="IXM56"/>
      <c r="IXN56"/>
      <c r="IXO56"/>
      <c r="IXP56"/>
      <c r="IXQ56"/>
      <c r="IXR56"/>
      <c r="IXS56"/>
      <c r="IXT56"/>
      <c r="IXU56"/>
      <c r="IXV56"/>
      <c r="IXW56"/>
      <c r="IXX56"/>
      <c r="IXY56"/>
      <c r="IXZ56"/>
      <c r="IYA56"/>
      <c r="IYB56"/>
      <c r="IYC56"/>
      <c r="IYD56"/>
      <c r="IYE56"/>
      <c r="IYF56"/>
      <c r="IYG56"/>
      <c r="IYH56"/>
      <c r="IYI56"/>
      <c r="IYJ56"/>
      <c r="IYK56"/>
      <c r="IYL56"/>
      <c r="IYM56"/>
      <c r="IYN56"/>
      <c r="IYO56"/>
      <c r="IYP56"/>
      <c r="IYQ56"/>
      <c r="IYR56"/>
      <c r="IYS56"/>
      <c r="IYT56"/>
      <c r="IYU56"/>
      <c r="IYV56"/>
      <c r="IYW56"/>
      <c r="IYX56"/>
      <c r="IYY56"/>
      <c r="IYZ56"/>
      <c r="IZA56"/>
      <c r="IZB56"/>
      <c r="IZC56"/>
      <c r="IZD56"/>
      <c r="IZE56"/>
      <c r="IZF56"/>
      <c r="IZG56"/>
      <c r="IZH56"/>
      <c r="IZI56"/>
      <c r="IZJ56"/>
      <c r="IZK56"/>
      <c r="IZL56"/>
      <c r="IZM56"/>
      <c r="IZN56"/>
      <c r="IZO56"/>
      <c r="IZP56"/>
      <c r="IZQ56"/>
      <c r="IZR56"/>
      <c r="IZS56"/>
      <c r="IZT56"/>
      <c r="IZU56"/>
      <c r="IZV56"/>
      <c r="IZW56"/>
      <c r="IZX56"/>
      <c r="IZY56"/>
      <c r="IZZ56"/>
      <c r="JAA56"/>
      <c r="JAB56"/>
      <c r="JAC56"/>
      <c r="JAD56"/>
      <c r="JAE56"/>
      <c r="JAF56"/>
      <c r="JAG56"/>
      <c r="JAH56"/>
      <c r="JAI56"/>
      <c r="JAJ56"/>
      <c r="JAK56"/>
      <c r="JAL56"/>
      <c r="JAM56"/>
      <c r="JAN56"/>
      <c r="JAO56"/>
      <c r="JAP56"/>
      <c r="JAQ56"/>
      <c r="JAR56"/>
      <c r="JAS56"/>
      <c r="JAT56"/>
      <c r="JAU56"/>
      <c r="JAV56"/>
      <c r="JAW56"/>
      <c r="JAX56"/>
      <c r="JAY56"/>
      <c r="JAZ56"/>
      <c r="JBA56"/>
      <c r="JBB56"/>
      <c r="JBC56"/>
      <c r="JBD56"/>
      <c r="JBE56"/>
      <c r="JBF56"/>
      <c r="JBG56"/>
      <c r="JBH56"/>
      <c r="JBI56"/>
      <c r="JBJ56"/>
      <c r="JBK56"/>
      <c r="JBL56"/>
      <c r="JBM56"/>
      <c r="JBN56"/>
      <c r="JBO56"/>
      <c r="JBP56"/>
      <c r="JBQ56"/>
      <c r="JBR56"/>
      <c r="JBS56"/>
      <c r="JBT56"/>
      <c r="JBU56"/>
      <c r="JBV56"/>
      <c r="JBW56"/>
      <c r="JBX56"/>
      <c r="JBY56"/>
      <c r="JBZ56"/>
      <c r="JCA56"/>
      <c r="JCB56"/>
      <c r="JCC56"/>
      <c r="JCD56"/>
      <c r="JCE56"/>
      <c r="JCF56"/>
      <c r="JCG56"/>
      <c r="JCH56"/>
      <c r="JCI56"/>
      <c r="JCJ56"/>
      <c r="JCK56"/>
      <c r="JCL56"/>
      <c r="JCM56"/>
      <c r="JCN56"/>
      <c r="JCO56"/>
      <c r="JCP56"/>
      <c r="JCQ56"/>
      <c r="JCR56"/>
      <c r="JCS56"/>
      <c r="JCT56"/>
      <c r="JCU56"/>
      <c r="JCV56"/>
      <c r="JCW56"/>
      <c r="JCX56"/>
      <c r="JCY56"/>
      <c r="JCZ56"/>
      <c r="JDA56"/>
      <c r="JDB56"/>
      <c r="JDC56"/>
      <c r="JDD56"/>
      <c r="JDE56"/>
      <c r="JDF56"/>
      <c r="JDG56"/>
      <c r="JDH56"/>
      <c r="JDI56"/>
      <c r="JDJ56"/>
      <c r="JDK56"/>
      <c r="JDL56"/>
      <c r="JDM56"/>
      <c r="JDN56"/>
      <c r="JDO56"/>
      <c r="JDP56"/>
      <c r="JDQ56"/>
      <c r="JDR56"/>
      <c r="JDS56"/>
      <c r="JDT56"/>
      <c r="JDU56"/>
      <c r="JDV56"/>
      <c r="JDW56"/>
      <c r="JDX56"/>
      <c r="JDY56"/>
      <c r="JDZ56"/>
      <c r="JEA56"/>
      <c r="JEB56"/>
      <c r="JEC56"/>
      <c r="JED56"/>
      <c r="JEE56"/>
      <c r="JEF56"/>
      <c r="JEG56"/>
      <c r="JEH56"/>
      <c r="JEI56"/>
      <c r="JEJ56"/>
      <c r="JEK56"/>
      <c r="JEL56"/>
      <c r="JEM56"/>
      <c r="JEN56"/>
      <c r="JEO56"/>
      <c r="JEP56"/>
      <c r="JEQ56"/>
      <c r="JER56"/>
      <c r="JES56"/>
      <c r="JET56"/>
      <c r="JEU56"/>
      <c r="JEV56"/>
      <c r="JEW56"/>
      <c r="JEX56"/>
      <c r="JEY56"/>
      <c r="JEZ56"/>
      <c r="JFA56"/>
      <c r="JFB56"/>
      <c r="JFC56"/>
      <c r="JFD56"/>
      <c r="JFE56"/>
      <c r="JFF56"/>
      <c r="JFG56"/>
      <c r="JFH56"/>
      <c r="JFI56"/>
      <c r="JFJ56"/>
      <c r="JFK56"/>
      <c r="JFL56"/>
      <c r="JFM56"/>
      <c r="JFN56"/>
      <c r="JFO56"/>
      <c r="JFP56"/>
      <c r="JFQ56"/>
      <c r="JFR56"/>
      <c r="JFS56"/>
      <c r="JFT56"/>
      <c r="JFU56"/>
      <c r="JFV56"/>
      <c r="JFW56"/>
      <c r="JFX56"/>
      <c r="JFY56"/>
      <c r="JFZ56"/>
      <c r="JGA56"/>
      <c r="JGB56"/>
      <c r="JGC56"/>
      <c r="JGD56"/>
      <c r="JGE56"/>
      <c r="JGF56"/>
      <c r="JGG56"/>
      <c r="JGH56"/>
      <c r="JGI56"/>
      <c r="JGJ56"/>
      <c r="JGK56"/>
      <c r="JGL56"/>
      <c r="JGM56"/>
      <c r="JGN56"/>
      <c r="JGO56"/>
      <c r="JGP56"/>
      <c r="JGQ56"/>
      <c r="JGR56"/>
      <c r="JGS56"/>
      <c r="JGT56"/>
      <c r="JGU56"/>
      <c r="JGV56"/>
      <c r="JGW56"/>
      <c r="JGX56"/>
      <c r="JGY56"/>
      <c r="JGZ56"/>
      <c r="JHA56"/>
      <c r="JHB56"/>
      <c r="JHC56"/>
      <c r="JHD56"/>
      <c r="JHE56"/>
      <c r="JHF56"/>
      <c r="JHG56"/>
      <c r="JHH56"/>
      <c r="JHI56"/>
      <c r="JHJ56"/>
      <c r="JHK56"/>
      <c r="JHL56"/>
      <c r="JHM56"/>
      <c r="JHN56"/>
      <c r="JHO56"/>
      <c r="JHP56"/>
      <c r="JHQ56"/>
      <c r="JHR56"/>
      <c r="JHS56"/>
      <c r="JHT56"/>
      <c r="JHU56"/>
      <c r="JHV56"/>
      <c r="JHW56"/>
      <c r="JHX56"/>
      <c r="JHY56"/>
      <c r="JHZ56"/>
      <c r="JIA56"/>
      <c r="JIB56"/>
      <c r="JIC56"/>
      <c r="JID56"/>
      <c r="JIE56"/>
      <c r="JIF56"/>
      <c r="JIG56"/>
      <c r="JIH56"/>
      <c r="JII56"/>
      <c r="JIJ56"/>
      <c r="JIK56"/>
      <c r="JIL56"/>
      <c r="JIM56"/>
      <c r="JIN56"/>
      <c r="JIO56"/>
      <c r="JIP56"/>
      <c r="JIQ56"/>
      <c r="JIR56"/>
      <c r="JIS56"/>
      <c r="JIT56"/>
      <c r="JIU56"/>
      <c r="JIV56"/>
      <c r="JIW56"/>
      <c r="JIX56"/>
      <c r="JIY56"/>
      <c r="JIZ56"/>
      <c r="JJA56"/>
      <c r="JJB56"/>
      <c r="JJC56"/>
      <c r="JJD56"/>
      <c r="JJE56"/>
      <c r="JJF56"/>
      <c r="JJG56"/>
      <c r="JJH56"/>
      <c r="JJI56"/>
      <c r="JJJ56"/>
      <c r="JJK56"/>
      <c r="JJL56"/>
      <c r="JJM56"/>
      <c r="JJN56"/>
      <c r="JJO56"/>
      <c r="JJP56"/>
      <c r="JJQ56"/>
      <c r="JJR56"/>
      <c r="JJS56"/>
      <c r="JJT56"/>
      <c r="JJU56"/>
      <c r="JJV56"/>
      <c r="JJW56"/>
      <c r="JJX56"/>
      <c r="JJY56"/>
      <c r="JJZ56"/>
      <c r="JKA56"/>
      <c r="JKB56"/>
      <c r="JKC56"/>
      <c r="JKD56"/>
      <c r="JKE56"/>
      <c r="JKF56"/>
      <c r="JKG56"/>
      <c r="JKH56"/>
      <c r="JKI56"/>
      <c r="JKJ56"/>
      <c r="JKK56"/>
      <c r="JKL56"/>
      <c r="JKM56"/>
      <c r="JKN56"/>
      <c r="JKO56"/>
      <c r="JKP56"/>
      <c r="JKQ56"/>
      <c r="JKR56"/>
      <c r="JKS56"/>
      <c r="JKT56"/>
      <c r="JKU56"/>
      <c r="JKV56"/>
      <c r="JKW56"/>
      <c r="JKX56"/>
      <c r="JKY56"/>
      <c r="JKZ56"/>
      <c r="JLA56"/>
      <c r="JLB56"/>
      <c r="JLC56"/>
      <c r="JLD56"/>
      <c r="JLE56"/>
      <c r="JLF56"/>
      <c r="JLG56"/>
      <c r="JLH56"/>
      <c r="JLI56"/>
      <c r="JLJ56"/>
      <c r="JLK56"/>
      <c r="JLL56"/>
      <c r="JLM56"/>
      <c r="JLN56"/>
      <c r="JLO56"/>
      <c r="JLP56"/>
      <c r="JLQ56"/>
      <c r="JLR56"/>
      <c r="JLS56"/>
      <c r="JLT56"/>
      <c r="JLU56"/>
      <c r="JLV56"/>
      <c r="JLW56"/>
      <c r="JLX56"/>
      <c r="JLY56"/>
      <c r="JLZ56"/>
      <c r="JMA56"/>
      <c r="JMB56"/>
      <c r="JMC56"/>
      <c r="JMD56"/>
      <c r="JME56"/>
      <c r="JMF56"/>
      <c r="JMG56"/>
      <c r="JMH56"/>
      <c r="JMI56"/>
      <c r="JMJ56"/>
      <c r="JMK56"/>
      <c r="JML56"/>
      <c r="JMM56"/>
      <c r="JMN56"/>
      <c r="JMO56"/>
      <c r="JMP56"/>
      <c r="JMQ56"/>
      <c r="JMR56"/>
      <c r="JMS56"/>
      <c r="JMT56"/>
      <c r="JMU56"/>
      <c r="JMV56"/>
      <c r="JMW56"/>
      <c r="JMX56"/>
      <c r="JMY56"/>
      <c r="JMZ56"/>
      <c r="JNA56"/>
      <c r="JNB56"/>
      <c r="JNC56"/>
      <c r="JND56"/>
      <c r="JNE56"/>
      <c r="JNF56"/>
      <c r="JNG56"/>
      <c r="JNH56"/>
      <c r="JNI56"/>
      <c r="JNJ56"/>
      <c r="JNK56"/>
      <c r="JNL56"/>
      <c r="JNM56"/>
      <c r="JNN56"/>
      <c r="JNO56"/>
      <c r="JNP56"/>
      <c r="JNQ56"/>
      <c r="JNR56"/>
      <c r="JNS56"/>
      <c r="JNT56"/>
      <c r="JNU56"/>
      <c r="JNV56"/>
      <c r="JNW56"/>
      <c r="JNX56"/>
      <c r="JNY56"/>
      <c r="JNZ56"/>
      <c r="JOA56"/>
      <c r="JOB56"/>
      <c r="JOC56"/>
      <c r="JOD56"/>
      <c r="JOE56"/>
      <c r="JOF56"/>
      <c r="JOG56"/>
      <c r="JOH56"/>
      <c r="JOI56"/>
      <c r="JOJ56"/>
      <c r="JOK56"/>
      <c r="JOL56"/>
      <c r="JOM56"/>
      <c r="JON56"/>
      <c r="JOO56"/>
      <c r="JOP56"/>
      <c r="JOQ56"/>
      <c r="JOR56"/>
      <c r="JOS56"/>
      <c r="JOT56"/>
      <c r="JOU56"/>
      <c r="JOV56"/>
      <c r="JOW56"/>
      <c r="JOX56"/>
      <c r="JOY56"/>
      <c r="JOZ56"/>
      <c r="JPA56"/>
      <c r="JPB56"/>
      <c r="JPC56"/>
      <c r="JPD56"/>
      <c r="JPE56"/>
      <c r="JPF56"/>
      <c r="JPG56"/>
      <c r="JPH56"/>
      <c r="JPI56"/>
      <c r="JPJ56"/>
      <c r="JPK56"/>
      <c r="JPL56"/>
      <c r="JPM56"/>
      <c r="JPN56"/>
      <c r="JPO56"/>
      <c r="JPP56"/>
      <c r="JPQ56"/>
      <c r="JPR56"/>
      <c r="JPS56"/>
      <c r="JPT56"/>
      <c r="JPU56"/>
      <c r="JPV56"/>
      <c r="JPW56"/>
      <c r="JPX56"/>
      <c r="JPY56"/>
      <c r="JPZ56"/>
      <c r="JQA56"/>
      <c r="JQB56"/>
      <c r="JQC56"/>
      <c r="JQD56"/>
      <c r="JQE56"/>
      <c r="JQF56"/>
      <c r="JQG56"/>
      <c r="JQH56"/>
      <c r="JQI56"/>
      <c r="JQJ56"/>
      <c r="JQK56"/>
      <c r="JQL56"/>
      <c r="JQM56"/>
      <c r="JQN56"/>
      <c r="JQO56"/>
      <c r="JQP56"/>
      <c r="JQQ56"/>
      <c r="JQR56"/>
      <c r="JQS56"/>
      <c r="JQT56"/>
      <c r="JQU56"/>
      <c r="JQV56"/>
      <c r="JQW56"/>
      <c r="JQX56"/>
      <c r="JQY56"/>
      <c r="JQZ56"/>
      <c r="JRA56"/>
      <c r="JRB56"/>
      <c r="JRC56"/>
      <c r="JRD56"/>
      <c r="JRE56"/>
      <c r="JRF56"/>
      <c r="JRG56"/>
      <c r="JRH56"/>
      <c r="JRI56"/>
      <c r="JRJ56"/>
      <c r="JRK56"/>
      <c r="JRL56"/>
      <c r="JRM56"/>
      <c r="JRN56"/>
      <c r="JRO56"/>
      <c r="JRP56"/>
      <c r="JRQ56"/>
      <c r="JRR56"/>
      <c r="JRS56"/>
      <c r="JRT56"/>
      <c r="JRU56"/>
      <c r="JRV56"/>
      <c r="JRW56"/>
      <c r="JRX56"/>
      <c r="JRY56"/>
      <c r="JRZ56"/>
      <c r="JSA56"/>
      <c r="JSB56"/>
      <c r="JSC56"/>
      <c r="JSD56"/>
      <c r="JSE56"/>
      <c r="JSF56"/>
      <c r="JSG56"/>
      <c r="JSH56"/>
      <c r="JSI56"/>
      <c r="JSJ56"/>
      <c r="JSK56"/>
      <c r="JSL56"/>
      <c r="JSM56"/>
      <c r="JSN56"/>
      <c r="JSO56"/>
      <c r="JSP56"/>
      <c r="JSQ56"/>
      <c r="JSR56"/>
      <c r="JSS56"/>
      <c r="JST56"/>
      <c r="JSU56"/>
      <c r="JSV56"/>
      <c r="JSW56"/>
      <c r="JSX56"/>
      <c r="JSY56"/>
      <c r="JSZ56"/>
      <c r="JTA56"/>
      <c r="JTB56"/>
      <c r="JTC56"/>
      <c r="JTD56"/>
      <c r="JTE56"/>
      <c r="JTF56"/>
      <c r="JTG56"/>
      <c r="JTH56"/>
      <c r="JTI56"/>
      <c r="JTJ56"/>
      <c r="JTK56"/>
      <c r="JTL56"/>
      <c r="JTM56"/>
      <c r="JTN56"/>
      <c r="JTO56"/>
      <c r="JTP56"/>
      <c r="JTQ56"/>
      <c r="JTR56"/>
      <c r="JTS56"/>
      <c r="JTT56"/>
      <c r="JTU56"/>
      <c r="JTV56"/>
      <c r="JTW56"/>
      <c r="JTX56"/>
      <c r="JTY56"/>
      <c r="JTZ56"/>
      <c r="JUA56"/>
      <c r="JUB56"/>
      <c r="JUC56"/>
      <c r="JUD56"/>
      <c r="JUE56"/>
      <c r="JUF56"/>
      <c r="JUG56"/>
      <c r="JUH56"/>
      <c r="JUI56"/>
      <c r="JUJ56"/>
      <c r="JUK56"/>
      <c r="JUL56"/>
      <c r="JUM56"/>
      <c r="JUN56"/>
      <c r="JUO56"/>
      <c r="JUP56"/>
      <c r="JUQ56"/>
      <c r="JUR56"/>
      <c r="JUS56"/>
      <c r="JUT56"/>
      <c r="JUU56"/>
      <c r="JUV56"/>
      <c r="JUW56"/>
      <c r="JUX56"/>
      <c r="JUY56"/>
      <c r="JUZ56"/>
      <c r="JVA56"/>
      <c r="JVB56"/>
      <c r="JVC56"/>
      <c r="JVD56"/>
      <c r="JVE56"/>
      <c r="JVF56"/>
      <c r="JVG56"/>
      <c r="JVH56"/>
      <c r="JVI56"/>
      <c r="JVJ56"/>
      <c r="JVK56"/>
      <c r="JVL56"/>
      <c r="JVM56"/>
      <c r="JVN56"/>
      <c r="JVO56"/>
      <c r="JVP56"/>
      <c r="JVQ56"/>
      <c r="JVR56"/>
      <c r="JVS56"/>
      <c r="JVT56"/>
      <c r="JVU56"/>
      <c r="JVV56"/>
      <c r="JVW56"/>
      <c r="JVX56"/>
      <c r="JVY56"/>
      <c r="JVZ56"/>
      <c r="JWA56"/>
      <c r="JWB56"/>
      <c r="JWC56"/>
      <c r="JWD56"/>
      <c r="JWE56"/>
      <c r="JWF56"/>
      <c r="JWG56"/>
      <c r="JWH56"/>
      <c r="JWI56"/>
      <c r="JWJ56"/>
      <c r="JWK56"/>
      <c r="JWL56"/>
      <c r="JWM56"/>
      <c r="JWN56"/>
      <c r="JWO56"/>
      <c r="JWP56"/>
      <c r="JWQ56"/>
      <c r="JWR56"/>
      <c r="JWS56"/>
      <c r="JWT56"/>
      <c r="JWU56"/>
      <c r="JWV56"/>
      <c r="JWW56"/>
      <c r="JWX56"/>
      <c r="JWY56"/>
      <c r="JWZ56"/>
      <c r="JXA56"/>
      <c r="JXB56"/>
      <c r="JXC56"/>
      <c r="JXD56"/>
      <c r="JXE56"/>
      <c r="JXF56"/>
      <c r="JXG56"/>
      <c r="JXH56"/>
      <c r="JXI56"/>
      <c r="JXJ56"/>
      <c r="JXK56"/>
      <c r="JXL56"/>
      <c r="JXM56"/>
      <c r="JXN56"/>
      <c r="JXO56"/>
      <c r="JXP56"/>
      <c r="JXQ56"/>
      <c r="JXR56"/>
      <c r="JXS56"/>
      <c r="JXT56"/>
      <c r="JXU56"/>
      <c r="JXV56"/>
      <c r="JXW56"/>
      <c r="JXX56"/>
      <c r="JXY56"/>
      <c r="JXZ56"/>
      <c r="JYA56"/>
      <c r="JYB56"/>
      <c r="JYC56"/>
      <c r="JYD56"/>
      <c r="JYE56"/>
      <c r="JYF56"/>
      <c r="JYG56"/>
      <c r="JYH56"/>
      <c r="JYI56"/>
      <c r="JYJ56"/>
      <c r="JYK56"/>
      <c r="JYL56"/>
      <c r="JYM56"/>
      <c r="JYN56"/>
      <c r="JYO56"/>
      <c r="JYP56"/>
      <c r="JYQ56"/>
      <c r="JYR56"/>
      <c r="JYS56"/>
      <c r="JYT56"/>
      <c r="JYU56"/>
      <c r="JYV56"/>
      <c r="JYW56"/>
      <c r="JYX56"/>
      <c r="JYY56"/>
      <c r="JYZ56"/>
      <c r="JZA56"/>
      <c r="JZB56"/>
      <c r="JZC56"/>
      <c r="JZD56"/>
      <c r="JZE56"/>
      <c r="JZF56"/>
      <c r="JZG56"/>
      <c r="JZH56"/>
      <c r="JZI56"/>
      <c r="JZJ56"/>
      <c r="JZK56"/>
      <c r="JZL56"/>
      <c r="JZM56"/>
      <c r="JZN56"/>
      <c r="JZO56"/>
      <c r="JZP56"/>
      <c r="JZQ56"/>
      <c r="JZR56"/>
      <c r="JZS56"/>
      <c r="JZT56"/>
      <c r="JZU56"/>
      <c r="JZV56"/>
      <c r="JZW56"/>
      <c r="JZX56"/>
      <c r="JZY56"/>
      <c r="JZZ56"/>
      <c r="KAA56"/>
      <c r="KAB56"/>
      <c r="KAC56"/>
      <c r="KAD56"/>
      <c r="KAE56"/>
      <c r="KAF56"/>
      <c r="KAG56"/>
      <c r="KAH56"/>
      <c r="KAI56"/>
      <c r="KAJ56"/>
      <c r="KAK56"/>
      <c r="KAL56"/>
      <c r="KAM56"/>
      <c r="KAN56"/>
      <c r="KAO56"/>
      <c r="KAP56"/>
      <c r="KAQ56"/>
      <c r="KAR56"/>
      <c r="KAS56"/>
      <c r="KAT56"/>
      <c r="KAU56"/>
      <c r="KAV56"/>
      <c r="KAW56"/>
      <c r="KAX56"/>
      <c r="KAY56"/>
      <c r="KAZ56"/>
      <c r="KBA56"/>
      <c r="KBB56"/>
      <c r="KBC56"/>
      <c r="KBD56"/>
      <c r="KBE56"/>
      <c r="KBF56"/>
      <c r="KBG56"/>
      <c r="KBH56"/>
      <c r="KBI56"/>
      <c r="KBJ56"/>
      <c r="KBK56"/>
      <c r="KBL56"/>
      <c r="KBM56"/>
      <c r="KBN56"/>
      <c r="KBO56"/>
      <c r="KBP56"/>
      <c r="KBQ56"/>
      <c r="KBR56"/>
      <c r="KBS56"/>
      <c r="KBT56"/>
      <c r="KBU56"/>
      <c r="KBV56"/>
      <c r="KBW56"/>
      <c r="KBX56"/>
      <c r="KBY56"/>
      <c r="KBZ56"/>
      <c r="KCA56"/>
      <c r="KCB56"/>
      <c r="KCC56"/>
      <c r="KCD56"/>
      <c r="KCE56"/>
      <c r="KCF56"/>
      <c r="KCG56"/>
      <c r="KCH56"/>
      <c r="KCI56"/>
      <c r="KCJ56"/>
      <c r="KCK56"/>
      <c r="KCL56"/>
      <c r="KCM56"/>
      <c r="KCN56"/>
      <c r="KCO56"/>
      <c r="KCP56"/>
      <c r="KCQ56"/>
      <c r="KCR56"/>
      <c r="KCS56"/>
      <c r="KCT56"/>
      <c r="KCU56"/>
      <c r="KCV56"/>
      <c r="KCW56"/>
      <c r="KCX56"/>
      <c r="KCY56"/>
      <c r="KCZ56"/>
      <c r="KDA56"/>
      <c r="KDB56"/>
      <c r="KDC56"/>
      <c r="KDD56"/>
      <c r="KDE56"/>
      <c r="KDF56"/>
      <c r="KDG56"/>
      <c r="KDH56"/>
      <c r="KDI56"/>
      <c r="KDJ56"/>
      <c r="KDK56"/>
      <c r="KDL56"/>
      <c r="KDM56"/>
      <c r="KDN56"/>
      <c r="KDO56"/>
      <c r="KDP56"/>
      <c r="KDQ56"/>
      <c r="KDR56"/>
      <c r="KDS56"/>
      <c r="KDT56"/>
      <c r="KDU56"/>
      <c r="KDV56"/>
      <c r="KDW56"/>
      <c r="KDX56"/>
      <c r="KDY56"/>
      <c r="KDZ56"/>
      <c r="KEA56"/>
      <c r="KEB56"/>
      <c r="KEC56"/>
      <c r="KED56"/>
      <c r="KEE56"/>
      <c r="KEF56"/>
      <c r="KEG56"/>
      <c r="KEH56"/>
      <c r="KEI56"/>
      <c r="KEJ56"/>
      <c r="KEK56"/>
      <c r="KEL56"/>
      <c r="KEM56"/>
      <c r="KEN56"/>
      <c r="KEO56"/>
      <c r="KEP56"/>
      <c r="KEQ56"/>
      <c r="KER56"/>
      <c r="KES56"/>
      <c r="KET56"/>
      <c r="KEU56"/>
      <c r="KEV56"/>
      <c r="KEW56"/>
      <c r="KEX56"/>
      <c r="KEY56"/>
      <c r="KEZ56"/>
      <c r="KFA56"/>
      <c r="KFB56"/>
      <c r="KFC56"/>
      <c r="KFD56"/>
      <c r="KFE56"/>
      <c r="KFF56"/>
      <c r="KFG56"/>
      <c r="KFH56"/>
      <c r="KFI56"/>
      <c r="KFJ56"/>
      <c r="KFK56"/>
      <c r="KFL56"/>
      <c r="KFM56"/>
      <c r="KFN56"/>
      <c r="KFO56"/>
      <c r="KFP56"/>
      <c r="KFQ56"/>
      <c r="KFR56"/>
      <c r="KFS56"/>
      <c r="KFT56"/>
      <c r="KFU56"/>
      <c r="KFV56"/>
      <c r="KFW56"/>
      <c r="KFX56"/>
      <c r="KFY56"/>
      <c r="KFZ56"/>
      <c r="KGA56"/>
      <c r="KGB56"/>
      <c r="KGC56"/>
      <c r="KGD56"/>
      <c r="KGE56"/>
      <c r="KGF56"/>
      <c r="KGG56"/>
      <c r="KGH56"/>
      <c r="KGI56"/>
      <c r="KGJ56"/>
      <c r="KGK56"/>
      <c r="KGL56"/>
      <c r="KGM56"/>
      <c r="KGN56"/>
      <c r="KGO56"/>
      <c r="KGP56"/>
      <c r="KGQ56"/>
      <c r="KGR56"/>
      <c r="KGS56"/>
      <c r="KGT56"/>
      <c r="KGU56"/>
      <c r="KGV56"/>
      <c r="KGW56"/>
      <c r="KGX56"/>
      <c r="KGY56"/>
      <c r="KGZ56"/>
      <c r="KHA56"/>
      <c r="KHB56"/>
      <c r="KHC56"/>
      <c r="KHD56"/>
      <c r="KHE56"/>
      <c r="KHF56"/>
      <c r="KHG56"/>
      <c r="KHH56"/>
      <c r="KHI56"/>
      <c r="KHJ56"/>
      <c r="KHK56"/>
      <c r="KHL56"/>
      <c r="KHM56"/>
      <c r="KHN56"/>
      <c r="KHO56"/>
      <c r="KHP56"/>
      <c r="KHQ56"/>
      <c r="KHR56"/>
      <c r="KHS56"/>
      <c r="KHT56"/>
      <c r="KHU56"/>
      <c r="KHV56"/>
      <c r="KHW56"/>
      <c r="KHX56"/>
      <c r="KHY56"/>
      <c r="KHZ56"/>
      <c r="KIA56"/>
      <c r="KIB56"/>
      <c r="KIC56"/>
      <c r="KID56"/>
      <c r="KIE56"/>
      <c r="KIF56"/>
      <c r="KIG56"/>
      <c r="KIH56"/>
      <c r="KII56"/>
      <c r="KIJ56"/>
      <c r="KIK56"/>
      <c r="KIL56"/>
      <c r="KIM56"/>
      <c r="KIN56"/>
      <c r="KIO56"/>
      <c r="KIP56"/>
      <c r="KIQ56"/>
      <c r="KIR56"/>
      <c r="KIS56"/>
      <c r="KIT56"/>
      <c r="KIU56"/>
      <c r="KIV56"/>
      <c r="KIW56"/>
      <c r="KIX56"/>
      <c r="KIY56"/>
      <c r="KIZ56"/>
      <c r="KJA56"/>
      <c r="KJB56"/>
      <c r="KJC56"/>
      <c r="KJD56"/>
      <c r="KJE56"/>
      <c r="KJF56"/>
      <c r="KJG56"/>
      <c r="KJH56"/>
      <c r="KJI56"/>
      <c r="KJJ56"/>
      <c r="KJK56"/>
      <c r="KJL56"/>
      <c r="KJM56"/>
      <c r="KJN56"/>
      <c r="KJO56"/>
      <c r="KJP56"/>
      <c r="KJQ56"/>
      <c r="KJR56"/>
      <c r="KJS56"/>
      <c r="KJT56"/>
      <c r="KJU56"/>
      <c r="KJV56"/>
      <c r="KJW56"/>
      <c r="KJX56"/>
      <c r="KJY56"/>
      <c r="KJZ56"/>
      <c r="KKA56"/>
      <c r="KKB56"/>
      <c r="KKC56"/>
      <c r="KKD56"/>
      <c r="KKE56"/>
      <c r="KKF56"/>
      <c r="KKG56"/>
      <c r="KKH56"/>
      <c r="KKI56"/>
      <c r="KKJ56"/>
      <c r="KKK56"/>
      <c r="KKL56"/>
      <c r="KKM56"/>
      <c r="KKN56"/>
      <c r="KKO56"/>
      <c r="KKP56"/>
      <c r="KKQ56"/>
      <c r="KKR56"/>
      <c r="KKS56"/>
      <c r="KKT56"/>
      <c r="KKU56"/>
      <c r="KKV56"/>
      <c r="KKW56"/>
      <c r="KKX56"/>
      <c r="KKY56"/>
      <c r="KKZ56"/>
      <c r="KLA56"/>
      <c r="KLB56"/>
      <c r="KLC56"/>
      <c r="KLD56"/>
      <c r="KLE56"/>
      <c r="KLF56"/>
      <c r="KLG56"/>
      <c r="KLH56"/>
      <c r="KLI56"/>
      <c r="KLJ56"/>
      <c r="KLK56"/>
      <c r="KLL56"/>
      <c r="KLM56"/>
      <c r="KLN56"/>
      <c r="KLO56"/>
      <c r="KLP56"/>
      <c r="KLQ56"/>
      <c r="KLR56"/>
      <c r="KLS56"/>
      <c r="KLT56"/>
      <c r="KLU56"/>
      <c r="KLV56"/>
      <c r="KLW56"/>
      <c r="KLX56"/>
      <c r="KLY56"/>
      <c r="KLZ56"/>
      <c r="KMA56"/>
      <c r="KMB56"/>
      <c r="KMC56"/>
      <c r="KMD56"/>
      <c r="KME56"/>
      <c r="KMF56"/>
      <c r="KMG56"/>
      <c r="KMH56"/>
      <c r="KMI56"/>
      <c r="KMJ56"/>
      <c r="KMK56"/>
      <c r="KML56"/>
      <c r="KMM56"/>
      <c r="KMN56"/>
      <c r="KMO56"/>
      <c r="KMP56"/>
      <c r="KMQ56"/>
      <c r="KMR56"/>
      <c r="KMS56"/>
      <c r="KMT56"/>
      <c r="KMU56"/>
      <c r="KMV56"/>
      <c r="KMW56"/>
      <c r="KMX56"/>
      <c r="KMY56"/>
      <c r="KMZ56"/>
      <c r="KNA56"/>
      <c r="KNB56"/>
      <c r="KNC56"/>
      <c r="KND56"/>
      <c r="KNE56"/>
      <c r="KNF56"/>
      <c r="KNG56"/>
      <c r="KNH56"/>
      <c r="KNI56"/>
      <c r="KNJ56"/>
      <c r="KNK56"/>
      <c r="KNL56"/>
      <c r="KNM56"/>
      <c r="KNN56"/>
      <c r="KNO56"/>
      <c r="KNP56"/>
      <c r="KNQ56"/>
      <c r="KNR56"/>
      <c r="KNS56"/>
      <c r="KNT56"/>
      <c r="KNU56"/>
      <c r="KNV56"/>
      <c r="KNW56"/>
      <c r="KNX56"/>
      <c r="KNY56"/>
      <c r="KNZ56"/>
      <c r="KOA56"/>
      <c r="KOB56"/>
      <c r="KOC56"/>
      <c r="KOD56"/>
      <c r="KOE56"/>
      <c r="KOF56"/>
      <c r="KOG56"/>
      <c r="KOH56"/>
      <c r="KOI56"/>
      <c r="KOJ56"/>
      <c r="KOK56"/>
      <c r="KOL56"/>
      <c r="KOM56"/>
      <c r="KON56"/>
      <c r="KOO56"/>
      <c r="KOP56"/>
      <c r="KOQ56"/>
      <c r="KOR56"/>
      <c r="KOS56"/>
      <c r="KOT56"/>
      <c r="KOU56"/>
      <c r="KOV56"/>
      <c r="KOW56"/>
      <c r="KOX56"/>
      <c r="KOY56"/>
      <c r="KOZ56"/>
      <c r="KPA56"/>
      <c r="KPB56"/>
      <c r="KPC56"/>
      <c r="KPD56"/>
      <c r="KPE56"/>
      <c r="KPF56"/>
      <c r="KPG56"/>
      <c r="KPH56"/>
      <c r="KPI56"/>
      <c r="KPJ56"/>
      <c r="KPK56"/>
      <c r="KPL56"/>
      <c r="KPM56"/>
      <c r="KPN56"/>
      <c r="KPO56"/>
      <c r="KPP56"/>
      <c r="KPQ56"/>
      <c r="KPR56"/>
      <c r="KPS56"/>
      <c r="KPT56"/>
      <c r="KPU56"/>
      <c r="KPV56"/>
      <c r="KPW56"/>
      <c r="KPX56"/>
      <c r="KPY56"/>
      <c r="KPZ56"/>
      <c r="KQA56"/>
      <c r="KQB56"/>
      <c r="KQC56"/>
      <c r="KQD56"/>
      <c r="KQE56"/>
      <c r="KQF56"/>
      <c r="KQG56"/>
      <c r="KQH56"/>
      <c r="KQI56"/>
      <c r="KQJ56"/>
      <c r="KQK56"/>
      <c r="KQL56"/>
      <c r="KQM56"/>
      <c r="KQN56"/>
      <c r="KQO56"/>
      <c r="KQP56"/>
      <c r="KQQ56"/>
      <c r="KQR56"/>
      <c r="KQS56"/>
      <c r="KQT56"/>
      <c r="KQU56"/>
      <c r="KQV56"/>
      <c r="KQW56"/>
      <c r="KQX56"/>
      <c r="KQY56"/>
      <c r="KQZ56"/>
      <c r="KRA56"/>
      <c r="KRB56"/>
      <c r="KRC56"/>
      <c r="KRD56"/>
      <c r="KRE56"/>
      <c r="KRF56"/>
      <c r="KRG56"/>
      <c r="KRH56"/>
      <c r="KRI56"/>
      <c r="KRJ56"/>
      <c r="KRK56"/>
      <c r="KRL56"/>
      <c r="KRM56"/>
      <c r="KRN56"/>
      <c r="KRO56"/>
      <c r="KRP56"/>
      <c r="KRQ56"/>
      <c r="KRR56"/>
      <c r="KRS56"/>
      <c r="KRT56"/>
      <c r="KRU56"/>
      <c r="KRV56"/>
      <c r="KRW56"/>
      <c r="KRX56"/>
      <c r="KRY56"/>
      <c r="KRZ56"/>
      <c r="KSA56"/>
      <c r="KSB56"/>
      <c r="KSC56"/>
      <c r="KSD56"/>
      <c r="KSE56"/>
      <c r="KSF56"/>
      <c r="KSG56"/>
      <c r="KSH56"/>
      <c r="KSI56"/>
      <c r="KSJ56"/>
      <c r="KSK56"/>
      <c r="KSL56"/>
      <c r="KSM56"/>
      <c r="KSN56"/>
      <c r="KSO56"/>
      <c r="KSP56"/>
      <c r="KSQ56"/>
      <c r="KSR56"/>
      <c r="KSS56"/>
      <c r="KST56"/>
      <c r="KSU56"/>
      <c r="KSV56"/>
      <c r="KSW56"/>
      <c r="KSX56"/>
      <c r="KSY56"/>
      <c r="KSZ56"/>
      <c r="KTA56"/>
      <c r="KTB56"/>
      <c r="KTC56"/>
      <c r="KTD56"/>
      <c r="KTE56"/>
      <c r="KTF56"/>
      <c r="KTG56"/>
      <c r="KTH56"/>
      <c r="KTI56"/>
      <c r="KTJ56"/>
      <c r="KTK56"/>
      <c r="KTL56"/>
      <c r="KTM56"/>
      <c r="KTN56"/>
      <c r="KTO56"/>
      <c r="KTP56"/>
      <c r="KTQ56"/>
      <c r="KTR56"/>
      <c r="KTS56"/>
      <c r="KTT56"/>
      <c r="KTU56"/>
      <c r="KTV56"/>
      <c r="KTW56"/>
      <c r="KTX56"/>
      <c r="KTY56"/>
      <c r="KTZ56"/>
      <c r="KUA56"/>
      <c r="KUB56"/>
      <c r="KUC56"/>
      <c r="KUD56"/>
      <c r="KUE56"/>
      <c r="KUF56"/>
      <c r="KUG56"/>
      <c r="KUH56"/>
      <c r="KUI56"/>
      <c r="KUJ56"/>
      <c r="KUK56"/>
      <c r="KUL56"/>
      <c r="KUM56"/>
      <c r="KUN56"/>
      <c r="KUO56"/>
      <c r="KUP56"/>
      <c r="KUQ56"/>
      <c r="KUR56"/>
      <c r="KUS56"/>
      <c r="KUT56"/>
      <c r="KUU56"/>
      <c r="KUV56"/>
      <c r="KUW56"/>
      <c r="KUX56"/>
      <c r="KUY56"/>
      <c r="KUZ56"/>
      <c r="KVA56"/>
      <c r="KVB56"/>
      <c r="KVC56"/>
      <c r="KVD56"/>
      <c r="KVE56"/>
      <c r="KVF56"/>
      <c r="KVG56"/>
      <c r="KVH56"/>
      <c r="KVI56"/>
      <c r="KVJ56"/>
      <c r="KVK56"/>
      <c r="KVL56"/>
      <c r="KVM56"/>
      <c r="KVN56"/>
      <c r="KVO56"/>
      <c r="KVP56"/>
      <c r="KVQ56"/>
      <c r="KVR56"/>
      <c r="KVS56"/>
      <c r="KVT56"/>
      <c r="KVU56"/>
      <c r="KVV56"/>
      <c r="KVW56"/>
      <c r="KVX56"/>
      <c r="KVY56"/>
      <c r="KVZ56"/>
      <c r="KWA56"/>
      <c r="KWB56"/>
      <c r="KWC56"/>
      <c r="KWD56"/>
      <c r="KWE56"/>
      <c r="KWF56"/>
      <c r="KWG56"/>
      <c r="KWH56"/>
      <c r="KWI56"/>
      <c r="KWJ56"/>
      <c r="KWK56"/>
      <c r="KWL56"/>
      <c r="KWM56"/>
      <c r="KWN56"/>
      <c r="KWO56"/>
      <c r="KWP56"/>
      <c r="KWQ56"/>
      <c r="KWR56"/>
      <c r="KWS56"/>
      <c r="KWT56"/>
      <c r="KWU56"/>
      <c r="KWV56"/>
      <c r="KWW56"/>
      <c r="KWX56"/>
      <c r="KWY56"/>
      <c r="KWZ56"/>
      <c r="KXA56"/>
      <c r="KXB56"/>
      <c r="KXC56"/>
      <c r="KXD56"/>
      <c r="KXE56"/>
      <c r="KXF56"/>
      <c r="KXG56"/>
      <c r="KXH56"/>
      <c r="KXI56"/>
      <c r="KXJ56"/>
      <c r="KXK56"/>
      <c r="KXL56"/>
      <c r="KXM56"/>
      <c r="KXN56"/>
      <c r="KXO56"/>
      <c r="KXP56"/>
      <c r="KXQ56"/>
      <c r="KXR56"/>
      <c r="KXS56"/>
      <c r="KXT56"/>
      <c r="KXU56"/>
      <c r="KXV56"/>
      <c r="KXW56"/>
      <c r="KXX56"/>
      <c r="KXY56"/>
      <c r="KXZ56"/>
      <c r="KYA56"/>
      <c r="KYB56"/>
      <c r="KYC56"/>
      <c r="KYD56"/>
      <c r="KYE56"/>
      <c r="KYF56"/>
      <c r="KYG56"/>
      <c r="KYH56"/>
      <c r="KYI56"/>
      <c r="KYJ56"/>
      <c r="KYK56"/>
      <c r="KYL56"/>
      <c r="KYM56"/>
      <c r="KYN56"/>
      <c r="KYO56"/>
      <c r="KYP56"/>
      <c r="KYQ56"/>
      <c r="KYR56"/>
      <c r="KYS56"/>
      <c r="KYT56"/>
      <c r="KYU56"/>
      <c r="KYV56"/>
      <c r="KYW56"/>
      <c r="KYX56"/>
      <c r="KYY56"/>
      <c r="KYZ56"/>
      <c r="KZA56"/>
      <c r="KZB56"/>
      <c r="KZC56"/>
      <c r="KZD56"/>
      <c r="KZE56"/>
      <c r="KZF56"/>
      <c r="KZG56"/>
      <c r="KZH56"/>
      <c r="KZI56"/>
      <c r="KZJ56"/>
      <c r="KZK56"/>
      <c r="KZL56"/>
      <c r="KZM56"/>
      <c r="KZN56"/>
      <c r="KZO56"/>
      <c r="KZP56"/>
      <c r="KZQ56"/>
      <c r="KZR56"/>
      <c r="KZS56"/>
      <c r="KZT56"/>
      <c r="KZU56"/>
      <c r="KZV56"/>
      <c r="KZW56"/>
      <c r="KZX56"/>
      <c r="KZY56"/>
      <c r="KZZ56"/>
      <c r="LAA56"/>
      <c r="LAB56"/>
      <c r="LAC56"/>
      <c r="LAD56"/>
      <c r="LAE56"/>
      <c r="LAF56"/>
      <c r="LAG56"/>
      <c r="LAH56"/>
      <c r="LAI56"/>
      <c r="LAJ56"/>
      <c r="LAK56"/>
      <c r="LAL56"/>
      <c r="LAM56"/>
      <c r="LAN56"/>
      <c r="LAO56"/>
      <c r="LAP56"/>
      <c r="LAQ56"/>
      <c r="LAR56"/>
      <c r="LAS56"/>
      <c r="LAT56"/>
      <c r="LAU56"/>
      <c r="LAV56"/>
      <c r="LAW56"/>
      <c r="LAX56"/>
      <c r="LAY56"/>
      <c r="LAZ56"/>
      <c r="LBA56"/>
      <c r="LBB56"/>
      <c r="LBC56"/>
      <c r="LBD56"/>
      <c r="LBE56"/>
      <c r="LBF56"/>
      <c r="LBG56"/>
      <c r="LBH56"/>
      <c r="LBI56"/>
      <c r="LBJ56"/>
      <c r="LBK56"/>
      <c r="LBL56"/>
      <c r="LBM56"/>
      <c r="LBN56"/>
      <c r="LBO56"/>
      <c r="LBP56"/>
      <c r="LBQ56"/>
      <c r="LBR56"/>
      <c r="LBS56"/>
      <c r="LBT56"/>
      <c r="LBU56"/>
      <c r="LBV56"/>
      <c r="LBW56"/>
      <c r="LBX56"/>
      <c r="LBY56"/>
      <c r="LBZ56"/>
      <c r="LCA56"/>
      <c r="LCB56"/>
      <c r="LCC56"/>
      <c r="LCD56"/>
      <c r="LCE56"/>
      <c r="LCF56"/>
      <c r="LCG56"/>
      <c r="LCH56"/>
      <c r="LCI56"/>
      <c r="LCJ56"/>
      <c r="LCK56"/>
      <c r="LCL56"/>
      <c r="LCM56"/>
      <c r="LCN56"/>
      <c r="LCO56"/>
      <c r="LCP56"/>
      <c r="LCQ56"/>
      <c r="LCR56"/>
      <c r="LCS56"/>
      <c r="LCT56"/>
      <c r="LCU56"/>
      <c r="LCV56"/>
      <c r="LCW56"/>
      <c r="LCX56"/>
      <c r="LCY56"/>
      <c r="LCZ56"/>
      <c r="LDA56"/>
      <c r="LDB56"/>
      <c r="LDC56"/>
      <c r="LDD56"/>
      <c r="LDE56"/>
      <c r="LDF56"/>
      <c r="LDG56"/>
      <c r="LDH56"/>
      <c r="LDI56"/>
      <c r="LDJ56"/>
      <c r="LDK56"/>
      <c r="LDL56"/>
      <c r="LDM56"/>
      <c r="LDN56"/>
      <c r="LDO56"/>
      <c r="LDP56"/>
      <c r="LDQ56"/>
      <c r="LDR56"/>
      <c r="LDS56"/>
      <c r="LDT56"/>
      <c r="LDU56"/>
      <c r="LDV56"/>
      <c r="LDW56"/>
      <c r="LDX56"/>
      <c r="LDY56"/>
      <c r="LDZ56"/>
      <c r="LEA56"/>
      <c r="LEB56"/>
      <c r="LEC56"/>
      <c r="LED56"/>
      <c r="LEE56"/>
      <c r="LEF56"/>
      <c r="LEG56"/>
      <c r="LEH56"/>
      <c r="LEI56"/>
      <c r="LEJ56"/>
      <c r="LEK56"/>
      <c r="LEL56"/>
      <c r="LEM56"/>
      <c r="LEN56"/>
      <c r="LEO56"/>
      <c r="LEP56"/>
      <c r="LEQ56"/>
      <c r="LER56"/>
      <c r="LES56"/>
      <c r="LET56"/>
      <c r="LEU56"/>
      <c r="LEV56"/>
      <c r="LEW56"/>
      <c r="LEX56"/>
      <c r="LEY56"/>
      <c r="LEZ56"/>
      <c r="LFA56"/>
      <c r="LFB56"/>
      <c r="LFC56"/>
      <c r="LFD56"/>
      <c r="LFE56"/>
      <c r="LFF56"/>
      <c r="LFG56"/>
      <c r="LFH56"/>
      <c r="LFI56"/>
      <c r="LFJ56"/>
      <c r="LFK56"/>
      <c r="LFL56"/>
      <c r="LFM56"/>
      <c r="LFN56"/>
      <c r="LFO56"/>
      <c r="LFP56"/>
      <c r="LFQ56"/>
      <c r="LFR56"/>
      <c r="LFS56"/>
      <c r="LFT56"/>
      <c r="LFU56"/>
      <c r="LFV56"/>
      <c r="LFW56"/>
      <c r="LFX56"/>
      <c r="LFY56"/>
      <c r="LFZ56"/>
      <c r="LGA56"/>
      <c r="LGB56"/>
      <c r="LGC56"/>
      <c r="LGD56"/>
      <c r="LGE56"/>
      <c r="LGF56"/>
      <c r="LGG56"/>
      <c r="LGH56"/>
      <c r="LGI56"/>
      <c r="LGJ56"/>
      <c r="LGK56"/>
      <c r="LGL56"/>
      <c r="LGM56"/>
      <c r="LGN56"/>
      <c r="LGO56"/>
      <c r="LGP56"/>
      <c r="LGQ56"/>
      <c r="LGR56"/>
      <c r="LGS56"/>
      <c r="LGT56"/>
      <c r="LGU56"/>
      <c r="LGV56"/>
      <c r="LGW56"/>
      <c r="LGX56"/>
      <c r="LGY56"/>
      <c r="LGZ56"/>
      <c r="LHA56"/>
      <c r="LHB56"/>
      <c r="LHC56"/>
      <c r="LHD56"/>
      <c r="LHE56"/>
      <c r="LHF56"/>
      <c r="LHG56"/>
      <c r="LHH56"/>
      <c r="LHI56"/>
      <c r="LHJ56"/>
      <c r="LHK56"/>
      <c r="LHL56"/>
      <c r="LHM56"/>
      <c r="LHN56"/>
      <c r="LHO56"/>
      <c r="LHP56"/>
      <c r="LHQ56"/>
      <c r="LHR56"/>
      <c r="LHS56"/>
      <c r="LHT56"/>
      <c r="LHU56"/>
      <c r="LHV56"/>
      <c r="LHW56"/>
      <c r="LHX56"/>
      <c r="LHY56"/>
      <c r="LHZ56"/>
      <c r="LIA56"/>
      <c r="LIB56"/>
      <c r="LIC56"/>
      <c r="LID56"/>
      <c r="LIE56"/>
      <c r="LIF56"/>
      <c r="LIG56"/>
      <c r="LIH56"/>
      <c r="LII56"/>
      <c r="LIJ56"/>
      <c r="LIK56"/>
      <c r="LIL56"/>
      <c r="LIM56"/>
      <c r="LIN56"/>
      <c r="LIO56"/>
      <c r="LIP56"/>
      <c r="LIQ56"/>
      <c r="LIR56"/>
      <c r="LIS56"/>
      <c r="LIT56"/>
      <c r="LIU56"/>
      <c r="LIV56"/>
      <c r="LIW56"/>
      <c r="LIX56"/>
      <c r="LIY56"/>
      <c r="LIZ56"/>
      <c r="LJA56"/>
      <c r="LJB56"/>
      <c r="LJC56"/>
      <c r="LJD56"/>
      <c r="LJE56"/>
      <c r="LJF56"/>
      <c r="LJG56"/>
      <c r="LJH56"/>
      <c r="LJI56"/>
      <c r="LJJ56"/>
      <c r="LJK56"/>
      <c r="LJL56"/>
      <c r="LJM56"/>
      <c r="LJN56"/>
      <c r="LJO56"/>
      <c r="LJP56"/>
      <c r="LJQ56"/>
      <c r="LJR56"/>
      <c r="LJS56"/>
      <c r="LJT56"/>
      <c r="LJU56"/>
      <c r="LJV56"/>
      <c r="LJW56"/>
      <c r="LJX56"/>
      <c r="LJY56"/>
      <c r="LJZ56"/>
      <c r="LKA56"/>
      <c r="LKB56"/>
      <c r="LKC56"/>
      <c r="LKD56"/>
      <c r="LKE56"/>
      <c r="LKF56"/>
      <c r="LKG56"/>
      <c r="LKH56"/>
      <c r="LKI56"/>
      <c r="LKJ56"/>
      <c r="LKK56"/>
      <c r="LKL56"/>
      <c r="LKM56"/>
      <c r="LKN56"/>
      <c r="LKO56"/>
      <c r="LKP56"/>
      <c r="LKQ56"/>
      <c r="LKR56"/>
      <c r="LKS56"/>
      <c r="LKT56"/>
      <c r="LKU56"/>
      <c r="LKV56"/>
      <c r="LKW56"/>
      <c r="LKX56"/>
      <c r="LKY56"/>
      <c r="LKZ56"/>
      <c r="LLA56"/>
      <c r="LLB56"/>
      <c r="LLC56"/>
      <c r="LLD56"/>
      <c r="LLE56"/>
      <c r="LLF56"/>
      <c r="LLG56"/>
      <c r="LLH56"/>
      <c r="LLI56"/>
      <c r="LLJ56"/>
      <c r="LLK56"/>
      <c r="LLL56"/>
      <c r="LLM56"/>
      <c r="LLN56"/>
      <c r="LLO56"/>
      <c r="LLP56"/>
      <c r="LLQ56"/>
      <c r="LLR56"/>
      <c r="LLS56"/>
      <c r="LLT56"/>
      <c r="LLU56"/>
      <c r="LLV56"/>
      <c r="LLW56"/>
      <c r="LLX56"/>
      <c r="LLY56"/>
      <c r="LLZ56"/>
      <c r="LMA56"/>
      <c r="LMB56"/>
      <c r="LMC56"/>
      <c r="LMD56"/>
      <c r="LME56"/>
      <c r="LMF56"/>
      <c r="LMG56"/>
      <c r="LMH56"/>
      <c r="LMI56"/>
      <c r="LMJ56"/>
      <c r="LMK56"/>
      <c r="LML56"/>
      <c r="LMM56"/>
      <c r="LMN56"/>
      <c r="LMO56"/>
      <c r="LMP56"/>
      <c r="LMQ56"/>
      <c r="LMR56"/>
      <c r="LMS56"/>
      <c r="LMT56"/>
      <c r="LMU56"/>
      <c r="LMV56"/>
      <c r="LMW56"/>
      <c r="LMX56"/>
      <c r="LMY56"/>
      <c r="LMZ56"/>
      <c r="LNA56"/>
      <c r="LNB56"/>
      <c r="LNC56"/>
      <c r="LND56"/>
      <c r="LNE56"/>
      <c r="LNF56"/>
      <c r="LNG56"/>
      <c r="LNH56"/>
      <c r="LNI56"/>
      <c r="LNJ56"/>
      <c r="LNK56"/>
      <c r="LNL56"/>
      <c r="LNM56"/>
      <c r="LNN56"/>
      <c r="LNO56"/>
      <c r="LNP56"/>
      <c r="LNQ56"/>
      <c r="LNR56"/>
      <c r="LNS56"/>
      <c r="LNT56"/>
      <c r="LNU56"/>
      <c r="LNV56"/>
      <c r="LNW56"/>
      <c r="LNX56"/>
      <c r="LNY56"/>
      <c r="LNZ56"/>
      <c r="LOA56"/>
      <c r="LOB56"/>
      <c r="LOC56"/>
      <c r="LOD56"/>
      <c r="LOE56"/>
      <c r="LOF56"/>
      <c r="LOG56"/>
      <c r="LOH56"/>
      <c r="LOI56"/>
      <c r="LOJ56"/>
      <c r="LOK56"/>
      <c r="LOL56"/>
      <c r="LOM56"/>
      <c r="LON56"/>
      <c r="LOO56"/>
      <c r="LOP56"/>
      <c r="LOQ56"/>
      <c r="LOR56"/>
      <c r="LOS56"/>
      <c r="LOT56"/>
      <c r="LOU56"/>
      <c r="LOV56"/>
      <c r="LOW56"/>
      <c r="LOX56"/>
      <c r="LOY56"/>
      <c r="LOZ56"/>
      <c r="LPA56"/>
      <c r="LPB56"/>
      <c r="LPC56"/>
      <c r="LPD56"/>
      <c r="LPE56"/>
      <c r="LPF56"/>
      <c r="LPG56"/>
      <c r="LPH56"/>
      <c r="LPI56"/>
      <c r="LPJ56"/>
      <c r="LPK56"/>
      <c r="LPL56"/>
      <c r="LPM56"/>
      <c r="LPN56"/>
      <c r="LPO56"/>
      <c r="LPP56"/>
      <c r="LPQ56"/>
      <c r="LPR56"/>
      <c r="LPS56"/>
      <c r="LPT56"/>
      <c r="LPU56"/>
      <c r="LPV56"/>
      <c r="LPW56"/>
      <c r="LPX56"/>
      <c r="LPY56"/>
      <c r="LPZ56"/>
      <c r="LQA56"/>
      <c r="LQB56"/>
      <c r="LQC56"/>
      <c r="LQD56"/>
      <c r="LQE56"/>
      <c r="LQF56"/>
      <c r="LQG56"/>
      <c r="LQH56"/>
      <c r="LQI56"/>
      <c r="LQJ56"/>
      <c r="LQK56"/>
      <c r="LQL56"/>
      <c r="LQM56"/>
      <c r="LQN56"/>
      <c r="LQO56"/>
      <c r="LQP56"/>
      <c r="LQQ56"/>
      <c r="LQR56"/>
      <c r="LQS56"/>
      <c r="LQT56"/>
      <c r="LQU56"/>
      <c r="LQV56"/>
      <c r="LQW56"/>
      <c r="LQX56"/>
      <c r="LQY56"/>
      <c r="LQZ56"/>
      <c r="LRA56"/>
      <c r="LRB56"/>
      <c r="LRC56"/>
      <c r="LRD56"/>
      <c r="LRE56"/>
      <c r="LRF56"/>
      <c r="LRG56"/>
      <c r="LRH56"/>
      <c r="LRI56"/>
      <c r="LRJ56"/>
      <c r="LRK56"/>
      <c r="LRL56"/>
      <c r="LRM56"/>
      <c r="LRN56"/>
      <c r="LRO56"/>
      <c r="LRP56"/>
      <c r="LRQ56"/>
      <c r="LRR56"/>
      <c r="LRS56"/>
      <c r="LRT56"/>
      <c r="LRU56"/>
      <c r="LRV56"/>
      <c r="LRW56"/>
      <c r="LRX56"/>
      <c r="LRY56"/>
      <c r="LRZ56"/>
      <c r="LSA56"/>
      <c r="LSB56"/>
      <c r="LSC56"/>
      <c r="LSD56"/>
      <c r="LSE56"/>
      <c r="LSF56"/>
      <c r="LSG56"/>
      <c r="LSH56"/>
      <c r="LSI56"/>
      <c r="LSJ56"/>
      <c r="LSK56"/>
      <c r="LSL56"/>
      <c r="LSM56"/>
      <c r="LSN56"/>
      <c r="LSO56"/>
      <c r="LSP56"/>
      <c r="LSQ56"/>
      <c r="LSR56"/>
      <c r="LSS56"/>
      <c r="LST56"/>
      <c r="LSU56"/>
      <c r="LSV56"/>
      <c r="LSW56"/>
      <c r="LSX56"/>
      <c r="LSY56"/>
      <c r="LSZ56"/>
      <c r="LTA56"/>
      <c r="LTB56"/>
      <c r="LTC56"/>
      <c r="LTD56"/>
      <c r="LTE56"/>
      <c r="LTF56"/>
      <c r="LTG56"/>
      <c r="LTH56"/>
      <c r="LTI56"/>
      <c r="LTJ56"/>
      <c r="LTK56"/>
      <c r="LTL56"/>
      <c r="LTM56"/>
      <c r="LTN56"/>
      <c r="LTO56"/>
      <c r="LTP56"/>
      <c r="LTQ56"/>
      <c r="LTR56"/>
      <c r="LTS56"/>
      <c r="LTT56"/>
      <c r="LTU56"/>
      <c r="LTV56"/>
      <c r="LTW56"/>
      <c r="LTX56"/>
      <c r="LTY56"/>
      <c r="LTZ56"/>
      <c r="LUA56"/>
      <c r="LUB56"/>
      <c r="LUC56"/>
      <c r="LUD56"/>
      <c r="LUE56"/>
      <c r="LUF56"/>
      <c r="LUG56"/>
      <c r="LUH56"/>
      <c r="LUI56"/>
      <c r="LUJ56"/>
      <c r="LUK56"/>
      <c r="LUL56"/>
      <c r="LUM56"/>
      <c r="LUN56"/>
      <c r="LUO56"/>
      <c r="LUP56"/>
      <c r="LUQ56"/>
      <c r="LUR56"/>
      <c r="LUS56"/>
      <c r="LUT56"/>
      <c r="LUU56"/>
      <c r="LUV56"/>
      <c r="LUW56"/>
      <c r="LUX56"/>
      <c r="LUY56"/>
      <c r="LUZ56"/>
      <c r="LVA56"/>
      <c r="LVB56"/>
      <c r="LVC56"/>
      <c r="LVD56"/>
      <c r="LVE56"/>
      <c r="LVF56"/>
      <c r="LVG56"/>
      <c r="LVH56"/>
      <c r="LVI56"/>
      <c r="LVJ56"/>
      <c r="LVK56"/>
      <c r="LVL56"/>
      <c r="LVM56"/>
      <c r="LVN56"/>
      <c r="LVO56"/>
      <c r="LVP56"/>
      <c r="LVQ56"/>
      <c r="LVR56"/>
      <c r="LVS56"/>
      <c r="LVT56"/>
      <c r="LVU56"/>
      <c r="LVV56"/>
      <c r="LVW56"/>
      <c r="LVX56"/>
      <c r="LVY56"/>
      <c r="LVZ56"/>
      <c r="LWA56"/>
      <c r="LWB56"/>
      <c r="LWC56"/>
      <c r="LWD56"/>
      <c r="LWE56"/>
      <c r="LWF56"/>
      <c r="LWG56"/>
      <c r="LWH56"/>
      <c r="LWI56"/>
      <c r="LWJ56"/>
      <c r="LWK56"/>
      <c r="LWL56"/>
      <c r="LWM56"/>
      <c r="LWN56"/>
      <c r="LWO56"/>
      <c r="LWP56"/>
      <c r="LWQ56"/>
      <c r="LWR56"/>
      <c r="LWS56"/>
      <c r="LWT56"/>
      <c r="LWU56"/>
      <c r="LWV56"/>
      <c r="LWW56"/>
      <c r="LWX56"/>
      <c r="LWY56"/>
      <c r="LWZ56"/>
      <c r="LXA56"/>
      <c r="LXB56"/>
      <c r="LXC56"/>
      <c r="LXD56"/>
      <c r="LXE56"/>
      <c r="LXF56"/>
      <c r="LXG56"/>
      <c r="LXH56"/>
      <c r="LXI56"/>
      <c r="LXJ56"/>
      <c r="LXK56"/>
      <c r="LXL56"/>
      <c r="LXM56"/>
      <c r="LXN56"/>
      <c r="LXO56"/>
      <c r="LXP56"/>
      <c r="LXQ56"/>
      <c r="LXR56"/>
      <c r="LXS56"/>
      <c r="LXT56"/>
      <c r="LXU56"/>
      <c r="LXV56"/>
      <c r="LXW56"/>
      <c r="LXX56"/>
      <c r="LXY56"/>
      <c r="LXZ56"/>
      <c r="LYA56"/>
      <c r="LYB56"/>
      <c r="LYC56"/>
      <c r="LYD56"/>
      <c r="LYE56"/>
      <c r="LYF56"/>
      <c r="LYG56"/>
      <c r="LYH56"/>
      <c r="LYI56"/>
      <c r="LYJ56"/>
      <c r="LYK56"/>
      <c r="LYL56"/>
      <c r="LYM56"/>
      <c r="LYN56"/>
      <c r="LYO56"/>
      <c r="LYP56"/>
      <c r="LYQ56"/>
      <c r="LYR56"/>
      <c r="LYS56"/>
      <c r="LYT56"/>
      <c r="LYU56"/>
      <c r="LYV56"/>
      <c r="LYW56"/>
      <c r="LYX56"/>
      <c r="LYY56"/>
      <c r="LYZ56"/>
      <c r="LZA56"/>
      <c r="LZB56"/>
      <c r="LZC56"/>
      <c r="LZD56"/>
      <c r="LZE56"/>
      <c r="LZF56"/>
      <c r="LZG56"/>
      <c r="LZH56"/>
      <c r="LZI56"/>
      <c r="LZJ56"/>
      <c r="LZK56"/>
      <c r="LZL56"/>
      <c r="LZM56"/>
      <c r="LZN56"/>
      <c r="LZO56"/>
      <c r="LZP56"/>
      <c r="LZQ56"/>
      <c r="LZR56"/>
      <c r="LZS56"/>
      <c r="LZT56"/>
      <c r="LZU56"/>
      <c r="LZV56"/>
      <c r="LZW56"/>
      <c r="LZX56"/>
      <c r="LZY56"/>
      <c r="LZZ56"/>
      <c r="MAA56"/>
      <c r="MAB56"/>
      <c r="MAC56"/>
      <c r="MAD56"/>
      <c r="MAE56"/>
      <c r="MAF56"/>
      <c r="MAG56"/>
      <c r="MAH56"/>
      <c r="MAI56"/>
      <c r="MAJ56"/>
      <c r="MAK56"/>
      <c r="MAL56"/>
      <c r="MAM56"/>
      <c r="MAN56"/>
      <c r="MAO56"/>
      <c r="MAP56"/>
      <c r="MAQ56"/>
      <c r="MAR56"/>
      <c r="MAS56"/>
      <c r="MAT56"/>
      <c r="MAU56"/>
      <c r="MAV56"/>
      <c r="MAW56"/>
      <c r="MAX56"/>
      <c r="MAY56"/>
      <c r="MAZ56"/>
      <c r="MBA56"/>
      <c r="MBB56"/>
      <c r="MBC56"/>
      <c r="MBD56"/>
      <c r="MBE56"/>
      <c r="MBF56"/>
      <c r="MBG56"/>
      <c r="MBH56"/>
      <c r="MBI56"/>
      <c r="MBJ56"/>
      <c r="MBK56"/>
      <c r="MBL56"/>
      <c r="MBM56"/>
      <c r="MBN56"/>
      <c r="MBO56"/>
      <c r="MBP56"/>
      <c r="MBQ56"/>
      <c r="MBR56"/>
      <c r="MBS56"/>
      <c r="MBT56"/>
      <c r="MBU56"/>
      <c r="MBV56"/>
      <c r="MBW56"/>
      <c r="MBX56"/>
      <c r="MBY56"/>
      <c r="MBZ56"/>
      <c r="MCA56"/>
      <c r="MCB56"/>
      <c r="MCC56"/>
      <c r="MCD56"/>
      <c r="MCE56"/>
      <c r="MCF56"/>
      <c r="MCG56"/>
      <c r="MCH56"/>
      <c r="MCI56"/>
      <c r="MCJ56"/>
      <c r="MCK56"/>
      <c r="MCL56"/>
      <c r="MCM56"/>
      <c r="MCN56"/>
      <c r="MCO56"/>
      <c r="MCP56"/>
      <c r="MCQ56"/>
      <c r="MCR56"/>
      <c r="MCS56"/>
      <c r="MCT56"/>
      <c r="MCU56"/>
      <c r="MCV56"/>
      <c r="MCW56"/>
      <c r="MCX56"/>
      <c r="MCY56"/>
      <c r="MCZ56"/>
      <c r="MDA56"/>
      <c r="MDB56"/>
      <c r="MDC56"/>
      <c r="MDD56"/>
      <c r="MDE56"/>
      <c r="MDF56"/>
      <c r="MDG56"/>
      <c r="MDH56"/>
      <c r="MDI56"/>
      <c r="MDJ56"/>
      <c r="MDK56"/>
      <c r="MDL56"/>
      <c r="MDM56"/>
      <c r="MDN56"/>
      <c r="MDO56"/>
      <c r="MDP56"/>
      <c r="MDQ56"/>
      <c r="MDR56"/>
      <c r="MDS56"/>
      <c r="MDT56"/>
      <c r="MDU56"/>
      <c r="MDV56"/>
      <c r="MDW56"/>
      <c r="MDX56"/>
      <c r="MDY56"/>
      <c r="MDZ56"/>
      <c r="MEA56"/>
      <c r="MEB56"/>
      <c r="MEC56"/>
      <c r="MED56"/>
      <c r="MEE56"/>
      <c r="MEF56"/>
      <c r="MEG56"/>
      <c r="MEH56"/>
      <c r="MEI56"/>
      <c r="MEJ56"/>
      <c r="MEK56"/>
      <c r="MEL56"/>
      <c r="MEM56"/>
      <c r="MEN56"/>
      <c r="MEO56"/>
      <c r="MEP56"/>
      <c r="MEQ56"/>
      <c r="MER56"/>
      <c r="MES56"/>
      <c r="MET56"/>
      <c r="MEU56"/>
      <c r="MEV56"/>
      <c r="MEW56"/>
      <c r="MEX56"/>
      <c r="MEY56"/>
      <c r="MEZ56"/>
      <c r="MFA56"/>
      <c r="MFB56"/>
      <c r="MFC56"/>
      <c r="MFD56"/>
      <c r="MFE56"/>
      <c r="MFF56"/>
      <c r="MFG56"/>
      <c r="MFH56"/>
      <c r="MFI56"/>
      <c r="MFJ56"/>
      <c r="MFK56"/>
      <c r="MFL56"/>
      <c r="MFM56"/>
      <c r="MFN56"/>
      <c r="MFO56"/>
      <c r="MFP56"/>
      <c r="MFQ56"/>
      <c r="MFR56"/>
      <c r="MFS56"/>
      <c r="MFT56"/>
      <c r="MFU56"/>
      <c r="MFV56"/>
      <c r="MFW56"/>
      <c r="MFX56"/>
      <c r="MFY56"/>
      <c r="MFZ56"/>
      <c r="MGA56"/>
      <c r="MGB56"/>
      <c r="MGC56"/>
      <c r="MGD56"/>
      <c r="MGE56"/>
      <c r="MGF56"/>
      <c r="MGG56"/>
      <c r="MGH56"/>
      <c r="MGI56"/>
      <c r="MGJ56"/>
      <c r="MGK56"/>
      <c r="MGL56"/>
      <c r="MGM56"/>
      <c r="MGN56"/>
      <c r="MGO56"/>
      <c r="MGP56"/>
      <c r="MGQ56"/>
      <c r="MGR56"/>
      <c r="MGS56"/>
      <c r="MGT56"/>
      <c r="MGU56"/>
      <c r="MGV56"/>
      <c r="MGW56"/>
      <c r="MGX56"/>
      <c r="MGY56"/>
      <c r="MGZ56"/>
      <c r="MHA56"/>
      <c r="MHB56"/>
      <c r="MHC56"/>
      <c r="MHD56"/>
      <c r="MHE56"/>
      <c r="MHF56"/>
      <c r="MHG56"/>
      <c r="MHH56"/>
      <c r="MHI56"/>
      <c r="MHJ56"/>
      <c r="MHK56"/>
      <c r="MHL56"/>
      <c r="MHM56"/>
      <c r="MHN56"/>
      <c r="MHO56"/>
      <c r="MHP56"/>
      <c r="MHQ56"/>
      <c r="MHR56"/>
      <c r="MHS56"/>
      <c r="MHT56"/>
      <c r="MHU56"/>
      <c r="MHV56"/>
      <c r="MHW56"/>
      <c r="MHX56"/>
      <c r="MHY56"/>
      <c r="MHZ56"/>
      <c r="MIA56"/>
      <c r="MIB56"/>
      <c r="MIC56"/>
      <c r="MID56"/>
      <c r="MIE56"/>
      <c r="MIF56"/>
      <c r="MIG56"/>
      <c r="MIH56"/>
      <c r="MII56"/>
      <c r="MIJ56"/>
      <c r="MIK56"/>
      <c r="MIL56"/>
      <c r="MIM56"/>
      <c r="MIN56"/>
      <c r="MIO56"/>
      <c r="MIP56"/>
      <c r="MIQ56"/>
      <c r="MIR56"/>
      <c r="MIS56"/>
      <c r="MIT56"/>
      <c r="MIU56"/>
      <c r="MIV56"/>
      <c r="MIW56"/>
      <c r="MIX56"/>
      <c r="MIY56"/>
      <c r="MIZ56"/>
      <c r="MJA56"/>
      <c r="MJB56"/>
      <c r="MJC56"/>
      <c r="MJD56"/>
      <c r="MJE56"/>
      <c r="MJF56"/>
      <c r="MJG56"/>
      <c r="MJH56"/>
      <c r="MJI56"/>
      <c r="MJJ56"/>
      <c r="MJK56"/>
      <c r="MJL56"/>
      <c r="MJM56"/>
      <c r="MJN56"/>
      <c r="MJO56"/>
      <c r="MJP56"/>
      <c r="MJQ56"/>
      <c r="MJR56"/>
      <c r="MJS56"/>
      <c r="MJT56"/>
      <c r="MJU56"/>
      <c r="MJV56"/>
      <c r="MJW56"/>
      <c r="MJX56"/>
      <c r="MJY56"/>
      <c r="MJZ56"/>
      <c r="MKA56"/>
      <c r="MKB56"/>
      <c r="MKC56"/>
      <c r="MKD56"/>
      <c r="MKE56"/>
      <c r="MKF56"/>
      <c r="MKG56"/>
      <c r="MKH56"/>
      <c r="MKI56"/>
      <c r="MKJ56"/>
      <c r="MKK56"/>
      <c r="MKL56"/>
      <c r="MKM56"/>
      <c r="MKN56"/>
      <c r="MKO56"/>
      <c r="MKP56"/>
      <c r="MKQ56"/>
      <c r="MKR56"/>
      <c r="MKS56"/>
      <c r="MKT56"/>
      <c r="MKU56"/>
      <c r="MKV56"/>
      <c r="MKW56"/>
      <c r="MKX56"/>
      <c r="MKY56"/>
      <c r="MKZ56"/>
      <c r="MLA56"/>
      <c r="MLB56"/>
      <c r="MLC56"/>
      <c r="MLD56"/>
      <c r="MLE56"/>
      <c r="MLF56"/>
      <c r="MLG56"/>
      <c r="MLH56"/>
      <c r="MLI56"/>
      <c r="MLJ56"/>
      <c r="MLK56"/>
      <c r="MLL56"/>
      <c r="MLM56"/>
      <c r="MLN56"/>
      <c r="MLO56"/>
      <c r="MLP56"/>
      <c r="MLQ56"/>
      <c r="MLR56"/>
      <c r="MLS56"/>
      <c r="MLT56"/>
      <c r="MLU56"/>
      <c r="MLV56"/>
      <c r="MLW56"/>
      <c r="MLX56"/>
      <c r="MLY56"/>
      <c r="MLZ56"/>
      <c r="MMA56"/>
      <c r="MMB56"/>
      <c r="MMC56"/>
      <c r="MMD56"/>
      <c r="MME56"/>
      <c r="MMF56"/>
      <c r="MMG56"/>
      <c r="MMH56"/>
      <c r="MMI56"/>
      <c r="MMJ56"/>
      <c r="MMK56"/>
      <c r="MML56"/>
      <c r="MMM56"/>
      <c r="MMN56"/>
      <c r="MMO56"/>
      <c r="MMP56"/>
      <c r="MMQ56"/>
      <c r="MMR56"/>
      <c r="MMS56"/>
      <c r="MMT56"/>
      <c r="MMU56"/>
      <c r="MMV56"/>
      <c r="MMW56"/>
      <c r="MMX56"/>
      <c r="MMY56"/>
      <c r="MMZ56"/>
      <c r="MNA56"/>
      <c r="MNB56"/>
      <c r="MNC56"/>
      <c r="MND56"/>
      <c r="MNE56"/>
      <c r="MNF56"/>
      <c r="MNG56"/>
      <c r="MNH56"/>
      <c r="MNI56"/>
      <c r="MNJ56"/>
      <c r="MNK56"/>
      <c r="MNL56"/>
      <c r="MNM56"/>
      <c r="MNN56"/>
      <c r="MNO56"/>
      <c r="MNP56"/>
      <c r="MNQ56"/>
      <c r="MNR56"/>
      <c r="MNS56"/>
      <c r="MNT56"/>
      <c r="MNU56"/>
      <c r="MNV56"/>
      <c r="MNW56"/>
      <c r="MNX56"/>
      <c r="MNY56"/>
      <c r="MNZ56"/>
      <c r="MOA56"/>
      <c r="MOB56"/>
      <c r="MOC56"/>
      <c r="MOD56"/>
      <c r="MOE56"/>
      <c r="MOF56"/>
      <c r="MOG56"/>
      <c r="MOH56"/>
      <c r="MOI56"/>
      <c r="MOJ56"/>
      <c r="MOK56"/>
      <c r="MOL56"/>
      <c r="MOM56"/>
      <c r="MON56"/>
      <c r="MOO56"/>
      <c r="MOP56"/>
      <c r="MOQ56"/>
      <c r="MOR56"/>
      <c r="MOS56"/>
      <c r="MOT56"/>
      <c r="MOU56"/>
      <c r="MOV56"/>
      <c r="MOW56"/>
      <c r="MOX56"/>
      <c r="MOY56"/>
      <c r="MOZ56"/>
      <c r="MPA56"/>
      <c r="MPB56"/>
      <c r="MPC56"/>
      <c r="MPD56"/>
      <c r="MPE56"/>
      <c r="MPF56"/>
      <c r="MPG56"/>
      <c r="MPH56"/>
      <c r="MPI56"/>
      <c r="MPJ56"/>
      <c r="MPK56"/>
      <c r="MPL56"/>
      <c r="MPM56"/>
      <c r="MPN56"/>
      <c r="MPO56"/>
      <c r="MPP56"/>
      <c r="MPQ56"/>
      <c r="MPR56"/>
      <c r="MPS56"/>
      <c r="MPT56"/>
      <c r="MPU56"/>
      <c r="MPV56"/>
      <c r="MPW56"/>
      <c r="MPX56"/>
      <c r="MPY56"/>
      <c r="MPZ56"/>
      <c r="MQA56"/>
      <c r="MQB56"/>
      <c r="MQC56"/>
      <c r="MQD56"/>
      <c r="MQE56"/>
      <c r="MQF56"/>
      <c r="MQG56"/>
      <c r="MQH56"/>
      <c r="MQI56"/>
      <c r="MQJ56"/>
      <c r="MQK56"/>
      <c r="MQL56"/>
      <c r="MQM56"/>
      <c r="MQN56"/>
      <c r="MQO56"/>
      <c r="MQP56"/>
      <c r="MQQ56"/>
      <c r="MQR56"/>
      <c r="MQS56"/>
      <c r="MQT56"/>
      <c r="MQU56"/>
      <c r="MQV56"/>
      <c r="MQW56"/>
      <c r="MQX56"/>
      <c r="MQY56"/>
      <c r="MQZ56"/>
      <c r="MRA56"/>
      <c r="MRB56"/>
      <c r="MRC56"/>
      <c r="MRD56"/>
      <c r="MRE56"/>
      <c r="MRF56"/>
      <c r="MRG56"/>
      <c r="MRH56"/>
      <c r="MRI56"/>
      <c r="MRJ56"/>
      <c r="MRK56"/>
      <c r="MRL56"/>
      <c r="MRM56"/>
      <c r="MRN56"/>
      <c r="MRO56"/>
      <c r="MRP56"/>
      <c r="MRQ56"/>
      <c r="MRR56"/>
      <c r="MRS56"/>
      <c r="MRT56"/>
      <c r="MRU56"/>
      <c r="MRV56"/>
      <c r="MRW56"/>
      <c r="MRX56"/>
      <c r="MRY56"/>
      <c r="MRZ56"/>
      <c r="MSA56"/>
      <c r="MSB56"/>
      <c r="MSC56"/>
      <c r="MSD56"/>
      <c r="MSE56"/>
      <c r="MSF56"/>
      <c r="MSG56"/>
      <c r="MSH56"/>
      <c r="MSI56"/>
      <c r="MSJ56"/>
      <c r="MSK56"/>
      <c r="MSL56"/>
      <c r="MSM56"/>
      <c r="MSN56"/>
      <c r="MSO56"/>
      <c r="MSP56"/>
      <c r="MSQ56"/>
      <c r="MSR56"/>
      <c r="MSS56"/>
      <c r="MST56"/>
      <c r="MSU56"/>
      <c r="MSV56"/>
      <c r="MSW56"/>
      <c r="MSX56"/>
      <c r="MSY56"/>
      <c r="MSZ56"/>
      <c r="MTA56"/>
      <c r="MTB56"/>
      <c r="MTC56"/>
      <c r="MTD56"/>
      <c r="MTE56"/>
      <c r="MTF56"/>
      <c r="MTG56"/>
      <c r="MTH56"/>
      <c r="MTI56"/>
      <c r="MTJ56"/>
      <c r="MTK56"/>
      <c r="MTL56"/>
      <c r="MTM56"/>
      <c r="MTN56"/>
      <c r="MTO56"/>
      <c r="MTP56"/>
      <c r="MTQ56"/>
      <c r="MTR56"/>
      <c r="MTS56"/>
      <c r="MTT56"/>
      <c r="MTU56"/>
      <c r="MTV56"/>
      <c r="MTW56"/>
      <c r="MTX56"/>
      <c r="MTY56"/>
      <c r="MTZ56"/>
      <c r="MUA56"/>
      <c r="MUB56"/>
      <c r="MUC56"/>
      <c r="MUD56"/>
      <c r="MUE56"/>
      <c r="MUF56"/>
      <c r="MUG56"/>
      <c r="MUH56"/>
      <c r="MUI56"/>
      <c r="MUJ56"/>
      <c r="MUK56"/>
      <c r="MUL56"/>
      <c r="MUM56"/>
      <c r="MUN56"/>
      <c r="MUO56"/>
      <c r="MUP56"/>
      <c r="MUQ56"/>
      <c r="MUR56"/>
      <c r="MUS56"/>
      <c r="MUT56"/>
      <c r="MUU56"/>
      <c r="MUV56"/>
      <c r="MUW56"/>
      <c r="MUX56"/>
      <c r="MUY56"/>
      <c r="MUZ56"/>
      <c r="MVA56"/>
      <c r="MVB56"/>
      <c r="MVC56"/>
      <c r="MVD56"/>
      <c r="MVE56"/>
      <c r="MVF56"/>
      <c r="MVG56"/>
      <c r="MVH56"/>
      <c r="MVI56"/>
      <c r="MVJ56"/>
      <c r="MVK56"/>
      <c r="MVL56"/>
      <c r="MVM56"/>
      <c r="MVN56"/>
      <c r="MVO56"/>
      <c r="MVP56"/>
      <c r="MVQ56"/>
      <c r="MVR56"/>
      <c r="MVS56"/>
      <c r="MVT56"/>
      <c r="MVU56"/>
      <c r="MVV56"/>
      <c r="MVW56"/>
      <c r="MVX56"/>
      <c r="MVY56"/>
      <c r="MVZ56"/>
      <c r="MWA56"/>
      <c r="MWB56"/>
      <c r="MWC56"/>
      <c r="MWD56"/>
      <c r="MWE56"/>
      <c r="MWF56"/>
      <c r="MWG56"/>
      <c r="MWH56"/>
      <c r="MWI56"/>
      <c r="MWJ56"/>
      <c r="MWK56"/>
      <c r="MWL56"/>
      <c r="MWM56"/>
      <c r="MWN56"/>
      <c r="MWO56"/>
      <c r="MWP56"/>
      <c r="MWQ56"/>
      <c r="MWR56"/>
      <c r="MWS56"/>
      <c r="MWT56"/>
      <c r="MWU56"/>
      <c r="MWV56"/>
      <c r="MWW56"/>
      <c r="MWX56"/>
      <c r="MWY56"/>
      <c r="MWZ56"/>
      <c r="MXA56"/>
      <c r="MXB56"/>
      <c r="MXC56"/>
      <c r="MXD56"/>
      <c r="MXE56"/>
      <c r="MXF56"/>
      <c r="MXG56"/>
      <c r="MXH56"/>
      <c r="MXI56"/>
      <c r="MXJ56"/>
      <c r="MXK56"/>
      <c r="MXL56"/>
      <c r="MXM56"/>
      <c r="MXN56"/>
      <c r="MXO56"/>
      <c r="MXP56"/>
      <c r="MXQ56"/>
      <c r="MXR56"/>
      <c r="MXS56"/>
      <c r="MXT56"/>
      <c r="MXU56"/>
      <c r="MXV56"/>
      <c r="MXW56"/>
      <c r="MXX56"/>
      <c r="MXY56"/>
      <c r="MXZ56"/>
      <c r="MYA56"/>
      <c r="MYB56"/>
      <c r="MYC56"/>
      <c r="MYD56"/>
      <c r="MYE56"/>
      <c r="MYF56"/>
      <c r="MYG56"/>
      <c r="MYH56"/>
      <c r="MYI56"/>
      <c r="MYJ56"/>
      <c r="MYK56"/>
      <c r="MYL56"/>
      <c r="MYM56"/>
      <c r="MYN56"/>
      <c r="MYO56"/>
      <c r="MYP56"/>
      <c r="MYQ56"/>
      <c r="MYR56"/>
      <c r="MYS56"/>
      <c r="MYT56"/>
      <c r="MYU56"/>
      <c r="MYV56"/>
      <c r="MYW56"/>
      <c r="MYX56"/>
      <c r="MYY56"/>
      <c r="MYZ56"/>
      <c r="MZA56"/>
      <c r="MZB56"/>
      <c r="MZC56"/>
      <c r="MZD56"/>
      <c r="MZE56"/>
      <c r="MZF56"/>
      <c r="MZG56"/>
      <c r="MZH56"/>
      <c r="MZI56"/>
      <c r="MZJ56"/>
      <c r="MZK56"/>
      <c r="MZL56"/>
      <c r="MZM56"/>
      <c r="MZN56"/>
      <c r="MZO56"/>
      <c r="MZP56"/>
      <c r="MZQ56"/>
      <c r="MZR56"/>
      <c r="MZS56"/>
      <c r="MZT56"/>
      <c r="MZU56"/>
      <c r="MZV56"/>
      <c r="MZW56"/>
      <c r="MZX56"/>
      <c r="MZY56"/>
      <c r="MZZ56"/>
      <c r="NAA56"/>
      <c r="NAB56"/>
      <c r="NAC56"/>
      <c r="NAD56"/>
      <c r="NAE56"/>
      <c r="NAF56"/>
      <c r="NAG56"/>
      <c r="NAH56"/>
      <c r="NAI56"/>
      <c r="NAJ56"/>
      <c r="NAK56"/>
      <c r="NAL56"/>
      <c r="NAM56"/>
      <c r="NAN56"/>
      <c r="NAO56"/>
      <c r="NAP56"/>
      <c r="NAQ56"/>
      <c r="NAR56"/>
      <c r="NAS56"/>
      <c r="NAT56"/>
      <c r="NAU56"/>
      <c r="NAV56"/>
      <c r="NAW56"/>
      <c r="NAX56"/>
      <c r="NAY56"/>
      <c r="NAZ56"/>
      <c r="NBA56"/>
      <c r="NBB56"/>
      <c r="NBC56"/>
      <c r="NBD56"/>
      <c r="NBE56"/>
      <c r="NBF56"/>
      <c r="NBG56"/>
      <c r="NBH56"/>
      <c r="NBI56"/>
      <c r="NBJ56"/>
      <c r="NBK56"/>
      <c r="NBL56"/>
      <c r="NBM56"/>
      <c r="NBN56"/>
      <c r="NBO56"/>
      <c r="NBP56"/>
      <c r="NBQ56"/>
      <c r="NBR56"/>
      <c r="NBS56"/>
      <c r="NBT56"/>
      <c r="NBU56"/>
      <c r="NBV56"/>
      <c r="NBW56"/>
      <c r="NBX56"/>
      <c r="NBY56"/>
      <c r="NBZ56"/>
      <c r="NCA56"/>
      <c r="NCB56"/>
      <c r="NCC56"/>
      <c r="NCD56"/>
      <c r="NCE56"/>
      <c r="NCF56"/>
      <c r="NCG56"/>
      <c r="NCH56"/>
      <c r="NCI56"/>
      <c r="NCJ56"/>
      <c r="NCK56"/>
      <c r="NCL56"/>
      <c r="NCM56"/>
      <c r="NCN56"/>
      <c r="NCO56"/>
      <c r="NCP56"/>
      <c r="NCQ56"/>
      <c r="NCR56"/>
      <c r="NCS56"/>
      <c r="NCT56"/>
      <c r="NCU56"/>
      <c r="NCV56"/>
      <c r="NCW56"/>
      <c r="NCX56"/>
      <c r="NCY56"/>
      <c r="NCZ56"/>
      <c r="NDA56"/>
      <c r="NDB56"/>
      <c r="NDC56"/>
      <c r="NDD56"/>
      <c r="NDE56"/>
      <c r="NDF56"/>
      <c r="NDG56"/>
      <c r="NDH56"/>
      <c r="NDI56"/>
      <c r="NDJ56"/>
      <c r="NDK56"/>
      <c r="NDL56"/>
      <c r="NDM56"/>
      <c r="NDN56"/>
      <c r="NDO56"/>
      <c r="NDP56"/>
      <c r="NDQ56"/>
      <c r="NDR56"/>
      <c r="NDS56"/>
      <c r="NDT56"/>
      <c r="NDU56"/>
      <c r="NDV56"/>
      <c r="NDW56"/>
      <c r="NDX56"/>
      <c r="NDY56"/>
      <c r="NDZ56"/>
      <c r="NEA56"/>
      <c r="NEB56"/>
      <c r="NEC56"/>
      <c r="NED56"/>
      <c r="NEE56"/>
      <c r="NEF56"/>
      <c r="NEG56"/>
      <c r="NEH56"/>
      <c r="NEI56"/>
      <c r="NEJ56"/>
      <c r="NEK56"/>
      <c r="NEL56"/>
      <c r="NEM56"/>
      <c r="NEN56"/>
      <c r="NEO56"/>
      <c r="NEP56"/>
      <c r="NEQ56"/>
      <c r="NER56"/>
      <c r="NES56"/>
      <c r="NET56"/>
      <c r="NEU56"/>
      <c r="NEV56"/>
      <c r="NEW56"/>
      <c r="NEX56"/>
      <c r="NEY56"/>
      <c r="NEZ56"/>
      <c r="NFA56"/>
      <c r="NFB56"/>
      <c r="NFC56"/>
      <c r="NFD56"/>
      <c r="NFE56"/>
      <c r="NFF56"/>
      <c r="NFG56"/>
      <c r="NFH56"/>
      <c r="NFI56"/>
      <c r="NFJ56"/>
      <c r="NFK56"/>
      <c r="NFL56"/>
      <c r="NFM56"/>
      <c r="NFN56"/>
      <c r="NFO56"/>
      <c r="NFP56"/>
      <c r="NFQ56"/>
      <c r="NFR56"/>
      <c r="NFS56"/>
      <c r="NFT56"/>
      <c r="NFU56"/>
      <c r="NFV56"/>
      <c r="NFW56"/>
      <c r="NFX56"/>
      <c r="NFY56"/>
      <c r="NFZ56"/>
      <c r="NGA56"/>
      <c r="NGB56"/>
      <c r="NGC56"/>
      <c r="NGD56"/>
      <c r="NGE56"/>
      <c r="NGF56"/>
      <c r="NGG56"/>
      <c r="NGH56"/>
      <c r="NGI56"/>
      <c r="NGJ56"/>
      <c r="NGK56"/>
      <c r="NGL56"/>
      <c r="NGM56"/>
      <c r="NGN56"/>
      <c r="NGO56"/>
      <c r="NGP56"/>
      <c r="NGQ56"/>
      <c r="NGR56"/>
      <c r="NGS56"/>
      <c r="NGT56"/>
      <c r="NGU56"/>
      <c r="NGV56"/>
      <c r="NGW56"/>
      <c r="NGX56"/>
      <c r="NGY56"/>
      <c r="NGZ56"/>
      <c r="NHA56"/>
      <c r="NHB56"/>
      <c r="NHC56"/>
      <c r="NHD56"/>
      <c r="NHE56"/>
      <c r="NHF56"/>
      <c r="NHG56"/>
      <c r="NHH56"/>
      <c r="NHI56"/>
      <c r="NHJ56"/>
      <c r="NHK56"/>
      <c r="NHL56"/>
      <c r="NHM56"/>
      <c r="NHN56"/>
      <c r="NHO56"/>
      <c r="NHP56"/>
      <c r="NHQ56"/>
      <c r="NHR56"/>
      <c r="NHS56"/>
      <c r="NHT56"/>
      <c r="NHU56"/>
      <c r="NHV56"/>
      <c r="NHW56"/>
      <c r="NHX56"/>
      <c r="NHY56"/>
      <c r="NHZ56"/>
      <c r="NIA56"/>
      <c r="NIB56"/>
      <c r="NIC56"/>
      <c r="NID56"/>
      <c r="NIE56"/>
      <c r="NIF56"/>
      <c r="NIG56"/>
      <c r="NIH56"/>
      <c r="NII56"/>
      <c r="NIJ56"/>
      <c r="NIK56"/>
      <c r="NIL56"/>
      <c r="NIM56"/>
      <c r="NIN56"/>
      <c r="NIO56"/>
      <c r="NIP56"/>
      <c r="NIQ56"/>
      <c r="NIR56"/>
      <c r="NIS56"/>
      <c r="NIT56"/>
      <c r="NIU56"/>
      <c r="NIV56"/>
      <c r="NIW56"/>
      <c r="NIX56"/>
      <c r="NIY56"/>
      <c r="NIZ56"/>
      <c r="NJA56"/>
      <c r="NJB56"/>
      <c r="NJC56"/>
      <c r="NJD56"/>
      <c r="NJE56"/>
      <c r="NJF56"/>
      <c r="NJG56"/>
      <c r="NJH56"/>
      <c r="NJI56"/>
      <c r="NJJ56"/>
      <c r="NJK56"/>
      <c r="NJL56"/>
      <c r="NJM56"/>
      <c r="NJN56"/>
      <c r="NJO56"/>
      <c r="NJP56"/>
      <c r="NJQ56"/>
      <c r="NJR56"/>
      <c r="NJS56"/>
      <c r="NJT56"/>
      <c r="NJU56"/>
      <c r="NJV56"/>
      <c r="NJW56"/>
      <c r="NJX56"/>
      <c r="NJY56"/>
      <c r="NJZ56"/>
      <c r="NKA56"/>
      <c r="NKB56"/>
      <c r="NKC56"/>
      <c r="NKD56"/>
      <c r="NKE56"/>
      <c r="NKF56"/>
      <c r="NKG56"/>
      <c r="NKH56"/>
      <c r="NKI56"/>
      <c r="NKJ56"/>
      <c r="NKK56"/>
      <c r="NKL56"/>
      <c r="NKM56"/>
      <c r="NKN56"/>
      <c r="NKO56"/>
      <c r="NKP56"/>
      <c r="NKQ56"/>
      <c r="NKR56"/>
      <c r="NKS56"/>
      <c r="NKT56"/>
      <c r="NKU56"/>
      <c r="NKV56"/>
      <c r="NKW56"/>
      <c r="NKX56"/>
      <c r="NKY56"/>
      <c r="NKZ56"/>
      <c r="NLA56"/>
      <c r="NLB56"/>
      <c r="NLC56"/>
      <c r="NLD56"/>
      <c r="NLE56"/>
      <c r="NLF56"/>
      <c r="NLG56"/>
      <c r="NLH56"/>
      <c r="NLI56"/>
      <c r="NLJ56"/>
      <c r="NLK56"/>
      <c r="NLL56"/>
      <c r="NLM56"/>
      <c r="NLN56"/>
      <c r="NLO56"/>
      <c r="NLP56"/>
      <c r="NLQ56"/>
      <c r="NLR56"/>
      <c r="NLS56"/>
      <c r="NLT56"/>
      <c r="NLU56"/>
      <c r="NLV56"/>
      <c r="NLW56"/>
      <c r="NLX56"/>
      <c r="NLY56"/>
      <c r="NLZ56"/>
      <c r="NMA56"/>
      <c r="NMB56"/>
      <c r="NMC56"/>
      <c r="NMD56"/>
      <c r="NME56"/>
      <c r="NMF56"/>
      <c r="NMG56"/>
      <c r="NMH56"/>
      <c r="NMI56"/>
      <c r="NMJ56"/>
      <c r="NMK56"/>
      <c r="NML56"/>
      <c r="NMM56"/>
      <c r="NMN56"/>
      <c r="NMO56"/>
      <c r="NMP56"/>
      <c r="NMQ56"/>
      <c r="NMR56"/>
      <c r="NMS56"/>
      <c r="NMT56"/>
      <c r="NMU56"/>
      <c r="NMV56"/>
      <c r="NMW56"/>
      <c r="NMX56"/>
      <c r="NMY56"/>
      <c r="NMZ56"/>
      <c r="NNA56"/>
      <c r="NNB56"/>
      <c r="NNC56"/>
      <c r="NND56"/>
      <c r="NNE56"/>
      <c r="NNF56"/>
      <c r="NNG56"/>
      <c r="NNH56"/>
      <c r="NNI56"/>
      <c r="NNJ56"/>
      <c r="NNK56"/>
      <c r="NNL56"/>
      <c r="NNM56"/>
      <c r="NNN56"/>
      <c r="NNO56"/>
      <c r="NNP56"/>
      <c r="NNQ56"/>
      <c r="NNR56"/>
      <c r="NNS56"/>
      <c r="NNT56"/>
      <c r="NNU56"/>
      <c r="NNV56"/>
      <c r="NNW56"/>
      <c r="NNX56"/>
      <c r="NNY56"/>
      <c r="NNZ56"/>
      <c r="NOA56"/>
      <c r="NOB56"/>
      <c r="NOC56"/>
      <c r="NOD56"/>
      <c r="NOE56"/>
      <c r="NOF56"/>
      <c r="NOG56"/>
      <c r="NOH56"/>
      <c r="NOI56"/>
      <c r="NOJ56"/>
      <c r="NOK56"/>
      <c r="NOL56"/>
      <c r="NOM56"/>
      <c r="NON56"/>
      <c r="NOO56"/>
      <c r="NOP56"/>
      <c r="NOQ56"/>
      <c r="NOR56"/>
      <c r="NOS56"/>
      <c r="NOT56"/>
      <c r="NOU56"/>
      <c r="NOV56"/>
      <c r="NOW56"/>
      <c r="NOX56"/>
      <c r="NOY56"/>
      <c r="NOZ56"/>
      <c r="NPA56"/>
      <c r="NPB56"/>
      <c r="NPC56"/>
      <c r="NPD56"/>
      <c r="NPE56"/>
      <c r="NPF56"/>
      <c r="NPG56"/>
      <c r="NPH56"/>
      <c r="NPI56"/>
      <c r="NPJ56"/>
      <c r="NPK56"/>
      <c r="NPL56"/>
      <c r="NPM56"/>
      <c r="NPN56"/>
      <c r="NPO56"/>
      <c r="NPP56"/>
      <c r="NPQ56"/>
      <c r="NPR56"/>
      <c r="NPS56"/>
      <c r="NPT56"/>
      <c r="NPU56"/>
      <c r="NPV56"/>
      <c r="NPW56"/>
      <c r="NPX56"/>
      <c r="NPY56"/>
      <c r="NPZ56"/>
      <c r="NQA56"/>
      <c r="NQB56"/>
      <c r="NQC56"/>
      <c r="NQD56"/>
      <c r="NQE56"/>
      <c r="NQF56"/>
      <c r="NQG56"/>
      <c r="NQH56"/>
      <c r="NQI56"/>
      <c r="NQJ56"/>
      <c r="NQK56"/>
      <c r="NQL56"/>
      <c r="NQM56"/>
      <c r="NQN56"/>
      <c r="NQO56"/>
      <c r="NQP56"/>
      <c r="NQQ56"/>
      <c r="NQR56"/>
      <c r="NQS56"/>
      <c r="NQT56"/>
      <c r="NQU56"/>
      <c r="NQV56"/>
      <c r="NQW56"/>
      <c r="NQX56"/>
      <c r="NQY56"/>
      <c r="NQZ56"/>
      <c r="NRA56"/>
      <c r="NRB56"/>
      <c r="NRC56"/>
      <c r="NRD56"/>
      <c r="NRE56"/>
      <c r="NRF56"/>
      <c r="NRG56"/>
      <c r="NRH56"/>
      <c r="NRI56"/>
    </row>
    <row r="57" spans="1:9941" s="54" customFormat="1" ht="12.2" customHeight="1" x14ac:dyDescent="0.2">
      <c r="A57" s="1182" t="s">
        <v>201</v>
      </c>
      <c r="B57" s="854" t="s">
        <v>207</v>
      </c>
      <c r="C57" s="487">
        <f>'1. mell.bevétel_össz'!C56-'26._önként_össz_bev'!C58-'26._államig_össz_bev'!C57</f>
        <v>0</v>
      </c>
      <c r="D57" s="412">
        <f>'1. mell.bevétel_össz'!D56-'26._önként_össz_bev'!D58-'26._államig_össz_bev'!D57</f>
        <v>0</v>
      </c>
      <c r="E57" s="699">
        <f>'1. mell.bevétel_össz'!E56-'26._önként_össz_bev'!E58-'26._államig_össz_bev'!E57</f>
        <v>0</v>
      </c>
      <c r="F57" s="699">
        <f>'1. mell.bevétel_össz'!F56-'26._önként_össz_bev'!F58-'26._államig_össz_bev'!F57</f>
        <v>0</v>
      </c>
      <c r="G57" s="699">
        <f>'1. mell.bevétel_össz'!G56-'26._önként_össz_bev'!G58-'26._államig_össz_bev'!G57</f>
        <v>0</v>
      </c>
      <c r="H57" s="414">
        <f t="shared" si="2"/>
        <v>0</v>
      </c>
      <c r="I57" s="803">
        <f>'1. mell.bevétel_össz'!I56-'26._önként_össz_bev'!I58-'26._államig_össz_bev'!I57</f>
        <v>0</v>
      </c>
      <c r="J57" s="414">
        <f>'1. mell.bevétel_össz'!J56-'26._önként_össz_bev'!J58-'26._államig_össz_bev'!J57</f>
        <v>0</v>
      </c>
      <c r="K57" s="414">
        <f>'1. mell.bevétel_össz'!K56-'26._önként_össz_bev'!K58-'26._államig_össz_bev'!K57</f>
        <v>0</v>
      </c>
      <c r="L57" s="414" t="e">
        <f>'1. mell.bevétel_össz'!L56-'26._önként_össz_bev'!L58</f>
        <v>#DIV/0!</v>
      </c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  <c r="RG57"/>
      <c r="RH57"/>
      <c r="RI57"/>
      <c r="RJ57"/>
      <c r="RK57"/>
      <c r="RL57"/>
      <c r="RM57"/>
      <c r="RN57"/>
      <c r="RO57"/>
      <c r="RP57"/>
      <c r="RQ57"/>
      <c r="RR57"/>
      <c r="RS57"/>
      <c r="RT57"/>
      <c r="RU57"/>
      <c r="RV57"/>
      <c r="RW57"/>
      <c r="RX57"/>
      <c r="RY57"/>
      <c r="RZ57"/>
      <c r="SA57"/>
      <c r="SB57"/>
      <c r="SC57"/>
      <c r="SD57"/>
      <c r="SE57"/>
      <c r="SF57"/>
      <c r="SG57"/>
      <c r="SH57"/>
      <c r="SI57"/>
      <c r="SJ57"/>
      <c r="SK57"/>
      <c r="SL57"/>
      <c r="SM57"/>
      <c r="SN57"/>
      <c r="SO57"/>
      <c r="SP57"/>
      <c r="SQ57"/>
      <c r="SR57"/>
      <c r="SS57"/>
      <c r="ST57"/>
      <c r="SU57"/>
      <c r="SV57"/>
      <c r="SW57"/>
      <c r="SX57"/>
      <c r="SY57"/>
      <c r="SZ57"/>
      <c r="TA57"/>
      <c r="TB57"/>
      <c r="TC57"/>
      <c r="TD57"/>
      <c r="TE57"/>
      <c r="TF57"/>
      <c r="TG57"/>
      <c r="TH57"/>
      <c r="TI57"/>
      <c r="TJ57"/>
      <c r="TK57"/>
      <c r="TL57"/>
      <c r="TM57"/>
      <c r="TN57"/>
      <c r="TO57"/>
      <c r="TP57"/>
      <c r="TQ57"/>
      <c r="TR57"/>
      <c r="TS57"/>
      <c r="TT57"/>
      <c r="TU57"/>
      <c r="TV57"/>
      <c r="TW57"/>
      <c r="TX57"/>
      <c r="TY57"/>
      <c r="TZ57"/>
      <c r="UA57"/>
      <c r="UB57"/>
      <c r="UC57"/>
      <c r="UD57"/>
      <c r="UE57"/>
      <c r="UF57"/>
      <c r="UG57"/>
      <c r="UH57"/>
      <c r="UI57"/>
      <c r="UJ57"/>
      <c r="UK57"/>
      <c r="UL57"/>
      <c r="UM57"/>
      <c r="UN57"/>
      <c r="UO57"/>
      <c r="UP57"/>
      <c r="UQ57"/>
      <c r="UR57"/>
      <c r="US57"/>
      <c r="UT57"/>
      <c r="UU57"/>
      <c r="UV57"/>
      <c r="UW57"/>
      <c r="UX57"/>
      <c r="UY57"/>
      <c r="UZ57"/>
      <c r="VA57"/>
      <c r="VB57"/>
      <c r="VC57"/>
      <c r="VD57"/>
      <c r="VE57"/>
      <c r="VF57"/>
      <c r="VG57"/>
      <c r="VH57"/>
      <c r="VI57"/>
      <c r="VJ57"/>
      <c r="VK57"/>
      <c r="VL57"/>
      <c r="VM57"/>
      <c r="VN57"/>
      <c r="VO57"/>
      <c r="VP57"/>
      <c r="VQ57"/>
      <c r="VR57"/>
      <c r="VS57"/>
      <c r="VT57"/>
      <c r="VU57"/>
      <c r="VV57"/>
      <c r="VW57"/>
      <c r="VX57"/>
      <c r="VY57"/>
      <c r="VZ57"/>
      <c r="WA57"/>
      <c r="WB57"/>
      <c r="WC57"/>
      <c r="WD57"/>
      <c r="WE57"/>
      <c r="WF57"/>
      <c r="WG57"/>
      <c r="WH57"/>
      <c r="WI57"/>
      <c r="WJ57"/>
      <c r="WK57"/>
      <c r="WL57"/>
      <c r="WM57"/>
      <c r="WN57"/>
      <c r="WO57"/>
      <c r="WP57"/>
      <c r="WQ57"/>
      <c r="WR57"/>
      <c r="WS57"/>
      <c r="WT57"/>
      <c r="WU57"/>
      <c r="WV57"/>
      <c r="WW57"/>
      <c r="WX57"/>
      <c r="WY57"/>
      <c r="WZ57"/>
      <c r="XA57"/>
      <c r="XB57"/>
      <c r="XC57"/>
      <c r="XD57"/>
      <c r="XE57"/>
      <c r="XF57"/>
      <c r="XG57"/>
      <c r="XH57"/>
      <c r="XI57"/>
      <c r="XJ57"/>
      <c r="XK57"/>
      <c r="XL57"/>
      <c r="XM57"/>
      <c r="XN57"/>
      <c r="XO57"/>
      <c r="XP57"/>
      <c r="XQ57"/>
      <c r="XR57"/>
      <c r="XS57"/>
      <c r="XT57"/>
      <c r="XU57"/>
      <c r="XV57"/>
      <c r="XW57"/>
      <c r="XX57"/>
      <c r="XY57"/>
      <c r="XZ57"/>
      <c r="YA57"/>
      <c r="YB57"/>
      <c r="YC57"/>
      <c r="YD57"/>
      <c r="YE57"/>
      <c r="YF57"/>
      <c r="YG57"/>
      <c r="YH57"/>
      <c r="YI57"/>
      <c r="YJ57"/>
      <c r="YK57"/>
      <c r="YL57"/>
      <c r="YM57"/>
      <c r="YN57"/>
      <c r="YO57"/>
      <c r="YP57"/>
      <c r="YQ57"/>
      <c r="YR57"/>
      <c r="YS57"/>
      <c r="YT57"/>
      <c r="YU57"/>
      <c r="YV57"/>
      <c r="YW57"/>
      <c r="YX57"/>
      <c r="YY57"/>
      <c r="YZ57"/>
      <c r="ZA57"/>
      <c r="ZB57"/>
      <c r="ZC57"/>
      <c r="ZD57"/>
      <c r="ZE57"/>
      <c r="ZF57"/>
      <c r="ZG57"/>
      <c r="ZH57"/>
      <c r="ZI57"/>
      <c r="ZJ57"/>
      <c r="ZK57"/>
      <c r="ZL57"/>
      <c r="ZM57"/>
      <c r="ZN57"/>
      <c r="ZO57"/>
      <c r="ZP57"/>
      <c r="ZQ57"/>
      <c r="ZR57"/>
      <c r="ZS57"/>
      <c r="ZT57"/>
      <c r="ZU57"/>
      <c r="ZV57"/>
      <c r="ZW57"/>
      <c r="ZX57"/>
      <c r="ZY57"/>
      <c r="ZZ57"/>
      <c r="AAA57"/>
      <c r="AAB57"/>
      <c r="AAC57"/>
      <c r="AAD57"/>
      <c r="AAE57"/>
      <c r="AAF57"/>
      <c r="AAG57"/>
      <c r="AAH57"/>
      <c r="AAI57"/>
      <c r="AAJ57"/>
      <c r="AAK57"/>
      <c r="AAL57"/>
      <c r="AAM57"/>
      <c r="AAN57"/>
      <c r="AAO57"/>
      <c r="AAP57"/>
      <c r="AAQ57"/>
      <c r="AAR57"/>
      <c r="AAS57"/>
      <c r="AAT57"/>
      <c r="AAU57"/>
      <c r="AAV57"/>
      <c r="AAW57"/>
      <c r="AAX57"/>
      <c r="AAY57"/>
      <c r="AAZ57"/>
      <c r="ABA57"/>
      <c r="ABB57"/>
      <c r="ABC57"/>
      <c r="ABD57"/>
      <c r="ABE57"/>
      <c r="ABF57"/>
      <c r="ABG57"/>
      <c r="ABH57"/>
      <c r="ABI57"/>
      <c r="ABJ57"/>
      <c r="ABK57"/>
      <c r="ABL57"/>
      <c r="ABM57"/>
      <c r="ABN57"/>
      <c r="ABO57"/>
      <c r="ABP57"/>
      <c r="ABQ57"/>
      <c r="ABR57"/>
      <c r="ABS57"/>
      <c r="ABT57"/>
      <c r="ABU57"/>
      <c r="ABV57"/>
      <c r="ABW57"/>
      <c r="ABX57"/>
      <c r="ABY57"/>
      <c r="ABZ57"/>
      <c r="ACA57"/>
      <c r="ACB57"/>
      <c r="ACC57"/>
      <c r="ACD57"/>
      <c r="ACE57"/>
      <c r="ACF57"/>
      <c r="ACG57"/>
      <c r="ACH57"/>
      <c r="ACI57"/>
      <c r="ACJ57"/>
      <c r="ACK57"/>
      <c r="ACL57"/>
      <c r="ACM57"/>
      <c r="ACN57"/>
      <c r="ACO57"/>
      <c r="ACP57"/>
      <c r="ACQ57"/>
      <c r="ACR57"/>
      <c r="ACS57"/>
      <c r="ACT57"/>
      <c r="ACU57"/>
      <c r="ACV57"/>
      <c r="ACW57"/>
      <c r="ACX57"/>
      <c r="ACY57"/>
      <c r="ACZ57"/>
      <c r="ADA57"/>
      <c r="ADB57"/>
      <c r="ADC57"/>
      <c r="ADD57"/>
      <c r="ADE57"/>
      <c r="ADF57"/>
      <c r="ADG57"/>
      <c r="ADH57"/>
      <c r="ADI57"/>
      <c r="ADJ57"/>
      <c r="ADK57"/>
      <c r="ADL57"/>
      <c r="ADM57"/>
      <c r="ADN57"/>
      <c r="ADO57"/>
      <c r="ADP57"/>
      <c r="ADQ57"/>
      <c r="ADR57"/>
      <c r="ADS57"/>
      <c r="ADT57"/>
      <c r="ADU57"/>
      <c r="ADV57"/>
      <c r="ADW57"/>
      <c r="ADX57"/>
      <c r="ADY57"/>
      <c r="ADZ57"/>
      <c r="AEA57"/>
      <c r="AEB57"/>
      <c r="AEC57"/>
      <c r="AED57"/>
      <c r="AEE57"/>
      <c r="AEF57"/>
      <c r="AEG57"/>
      <c r="AEH57"/>
      <c r="AEI57"/>
      <c r="AEJ57"/>
      <c r="AEK57"/>
      <c r="AEL57"/>
      <c r="AEM57"/>
      <c r="AEN57"/>
      <c r="AEO57"/>
      <c r="AEP57"/>
      <c r="AEQ57"/>
      <c r="AER57"/>
      <c r="AES57"/>
      <c r="AET57"/>
      <c r="AEU57"/>
      <c r="AEV57"/>
      <c r="AEW57"/>
      <c r="AEX57"/>
      <c r="AEY57"/>
      <c r="AEZ57"/>
      <c r="AFA57"/>
      <c r="AFB57"/>
      <c r="AFC57"/>
      <c r="AFD57"/>
      <c r="AFE57"/>
      <c r="AFF57"/>
      <c r="AFG57"/>
      <c r="AFH57"/>
      <c r="AFI57"/>
      <c r="AFJ57"/>
      <c r="AFK57"/>
      <c r="AFL57"/>
      <c r="AFM57"/>
      <c r="AFN57"/>
      <c r="AFO57"/>
      <c r="AFP57"/>
      <c r="AFQ57"/>
      <c r="AFR57"/>
      <c r="AFS57"/>
      <c r="AFT57"/>
      <c r="AFU57"/>
      <c r="AFV57"/>
      <c r="AFW57"/>
      <c r="AFX57"/>
      <c r="AFY57"/>
      <c r="AFZ57"/>
      <c r="AGA57"/>
      <c r="AGB57"/>
      <c r="AGC57"/>
      <c r="AGD57"/>
      <c r="AGE57"/>
      <c r="AGF57"/>
      <c r="AGG57"/>
      <c r="AGH57"/>
      <c r="AGI57"/>
      <c r="AGJ57"/>
      <c r="AGK57"/>
      <c r="AGL57"/>
      <c r="AGM57"/>
      <c r="AGN57"/>
      <c r="AGO57"/>
      <c r="AGP57"/>
      <c r="AGQ57"/>
      <c r="AGR57"/>
      <c r="AGS57"/>
      <c r="AGT57"/>
      <c r="AGU57"/>
      <c r="AGV57"/>
      <c r="AGW57"/>
      <c r="AGX57"/>
      <c r="AGY57"/>
      <c r="AGZ57"/>
      <c r="AHA57"/>
      <c r="AHB57"/>
      <c r="AHC57"/>
      <c r="AHD57"/>
      <c r="AHE57"/>
      <c r="AHF57"/>
      <c r="AHG57"/>
      <c r="AHH57"/>
      <c r="AHI57"/>
      <c r="AHJ57"/>
      <c r="AHK57"/>
      <c r="AHL57"/>
      <c r="AHM57"/>
      <c r="AHN57"/>
      <c r="AHO57"/>
      <c r="AHP57"/>
      <c r="AHQ57"/>
      <c r="AHR57"/>
      <c r="AHS57"/>
      <c r="AHT57"/>
      <c r="AHU57"/>
      <c r="AHV57"/>
      <c r="AHW57"/>
      <c r="AHX57"/>
      <c r="AHY57"/>
      <c r="AHZ57"/>
      <c r="AIA57"/>
      <c r="AIB57"/>
      <c r="AIC57"/>
      <c r="AID57"/>
      <c r="AIE57"/>
      <c r="AIF57"/>
      <c r="AIG57"/>
      <c r="AIH57"/>
      <c r="AII57"/>
      <c r="AIJ57"/>
      <c r="AIK57"/>
      <c r="AIL57"/>
      <c r="AIM57"/>
      <c r="AIN57"/>
      <c r="AIO57"/>
      <c r="AIP57"/>
      <c r="AIQ57"/>
      <c r="AIR57"/>
      <c r="AIS57"/>
      <c r="AIT57"/>
      <c r="AIU57"/>
      <c r="AIV57"/>
      <c r="AIW57"/>
      <c r="AIX57"/>
      <c r="AIY57"/>
      <c r="AIZ57"/>
      <c r="AJA57"/>
      <c r="AJB57"/>
      <c r="AJC57"/>
      <c r="AJD57"/>
      <c r="AJE57"/>
      <c r="AJF57"/>
      <c r="AJG57"/>
      <c r="AJH57"/>
      <c r="AJI57"/>
      <c r="AJJ57"/>
      <c r="AJK57"/>
      <c r="AJL57"/>
      <c r="AJM57"/>
      <c r="AJN57"/>
      <c r="AJO57"/>
      <c r="AJP57"/>
      <c r="AJQ57"/>
      <c r="AJR57"/>
      <c r="AJS57"/>
      <c r="AJT57"/>
      <c r="AJU57"/>
      <c r="AJV57"/>
      <c r="AJW57"/>
      <c r="AJX57"/>
      <c r="AJY57"/>
      <c r="AJZ57"/>
      <c r="AKA57"/>
      <c r="AKB57"/>
      <c r="AKC57"/>
      <c r="AKD57"/>
      <c r="AKE57"/>
      <c r="AKF57"/>
      <c r="AKG57"/>
      <c r="AKH57"/>
      <c r="AKI57"/>
      <c r="AKJ57"/>
      <c r="AKK57"/>
      <c r="AKL57"/>
      <c r="AKM57"/>
      <c r="AKN57"/>
      <c r="AKO57"/>
      <c r="AKP57"/>
      <c r="AKQ57"/>
      <c r="AKR57"/>
      <c r="AKS57"/>
      <c r="AKT57"/>
      <c r="AKU57"/>
      <c r="AKV57"/>
      <c r="AKW57"/>
      <c r="AKX57"/>
      <c r="AKY57"/>
      <c r="AKZ57"/>
      <c r="ALA57"/>
      <c r="ALB57"/>
      <c r="ALC57"/>
      <c r="ALD57"/>
      <c r="ALE57"/>
      <c r="ALF57"/>
      <c r="ALG57"/>
      <c r="ALH57"/>
      <c r="ALI57"/>
      <c r="ALJ57"/>
      <c r="ALK57"/>
      <c r="ALL57"/>
      <c r="ALM57"/>
      <c r="ALN57"/>
      <c r="ALO57"/>
      <c r="ALP57"/>
      <c r="ALQ57"/>
      <c r="ALR57"/>
      <c r="ALS57"/>
      <c r="ALT57"/>
      <c r="ALU57"/>
      <c r="ALV57"/>
      <c r="ALW57"/>
      <c r="ALX57"/>
      <c r="ALY57"/>
      <c r="ALZ57"/>
      <c r="AMA57"/>
      <c r="AMB57"/>
      <c r="AMC57"/>
      <c r="AMD57"/>
      <c r="AME57"/>
      <c r="AMF57"/>
      <c r="AMG57"/>
      <c r="AMH57"/>
      <c r="AMI57"/>
      <c r="AMJ57"/>
      <c r="AMK57"/>
      <c r="AML57"/>
      <c r="AMM57"/>
      <c r="AMN57"/>
      <c r="AMO57"/>
      <c r="AMP57"/>
      <c r="AMQ57"/>
      <c r="AMR57"/>
      <c r="AMS57"/>
      <c r="AMT57"/>
      <c r="AMU57"/>
      <c r="AMV57"/>
      <c r="AMW57"/>
      <c r="AMX57"/>
      <c r="AMY57"/>
      <c r="AMZ57"/>
      <c r="ANA57"/>
      <c r="ANB57"/>
      <c r="ANC57"/>
      <c r="AND57"/>
      <c r="ANE57"/>
      <c r="ANF57"/>
      <c r="ANG57"/>
      <c r="ANH57"/>
      <c r="ANI57"/>
      <c r="ANJ57"/>
      <c r="ANK57"/>
      <c r="ANL57"/>
      <c r="ANM57"/>
      <c r="ANN57"/>
      <c r="ANO57"/>
      <c r="ANP57"/>
      <c r="ANQ57"/>
      <c r="ANR57"/>
      <c r="ANS57"/>
      <c r="ANT57"/>
      <c r="ANU57"/>
      <c r="ANV57"/>
      <c r="ANW57"/>
      <c r="ANX57"/>
      <c r="ANY57"/>
      <c r="ANZ57"/>
      <c r="AOA57"/>
      <c r="AOB57"/>
      <c r="AOC57"/>
      <c r="AOD57"/>
      <c r="AOE57"/>
      <c r="AOF57"/>
      <c r="AOG57"/>
      <c r="AOH57"/>
      <c r="AOI57"/>
      <c r="AOJ57"/>
      <c r="AOK57"/>
      <c r="AOL57"/>
      <c r="AOM57"/>
      <c r="AON57"/>
      <c r="AOO57"/>
      <c r="AOP57"/>
      <c r="AOQ57"/>
      <c r="AOR57"/>
      <c r="AOS57"/>
      <c r="AOT57"/>
      <c r="AOU57"/>
      <c r="AOV57"/>
      <c r="AOW57"/>
      <c r="AOX57"/>
      <c r="AOY57"/>
      <c r="AOZ57"/>
      <c r="APA57"/>
      <c r="APB57"/>
      <c r="APC57"/>
      <c r="APD57"/>
      <c r="APE57"/>
      <c r="APF57"/>
      <c r="APG57"/>
      <c r="APH57"/>
      <c r="API57"/>
      <c r="APJ57"/>
      <c r="APK57"/>
      <c r="APL57"/>
      <c r="APM57"/>
      <c r="APN57"/>
      <c r="APO57"/>
      <c r="APP57"/>
      <c r="APQ57"/>
      <c r="APR57"/>
      <c r="APS57"/>
      <c r="APT57"/>
      <c r="APU57"/>
      <c r="APV57"/>
      <c r="APW57"/>
      <c r="APX57"/>
      <c r="APY57"/>
      <c r="APZ57"/>
      <c r="AQA57"/>
      <c r="AQB57"/>
      <c r="AQC57"/>
      <c r="AQD57"/>
      <c r="AQE57"/>
      <c r="AQF57"/>
      <c r="AQG57"/>
      <c r="AQH57"/>
      <c r="AQI57"/>
      <c r="AQJ57"/>
      <c r="AQK57"/>
      <c r="AQL57"/>
      <c r="AQM57"/>
      <c r="AQN57"/>
      <c r="AQO57"/>
      <c r="AQP57"/>
      <c r="AQQ57"/>
      <c r="AQR57"/>
      <c r="AQS57"/>
      <c r="AQT57"/>
      <c r="AQU57"/>
      <c r="AQV57"/>
      <c r="AQW57"/>
      <c r="AQX57"/>
      <c r="AQY57"/>
      <c r="AQZ57"/>
      <c r="ARA57"/>
      <c r="ARB57"/>
      <c r="ARC57"/>
      <c r="ARD57"/>
      <c r="ARE57"/>
      <c r="ARF57"/>
      <c r="ARG57"/>
      <c r="ARH57"/>
      <c r="ARI57"/>
      <c r="ARJ57"/>
      <c r="ARK57"/>
      <c r="ARL57"/>
      <c r="ARM57"/>
      <c r="ARN57"/>
      <c r="ARO57"/>
      <c r="ARP57"/>
      <c r="ARQ57"/>
      <c r="ARR57"/>
      <c r="ARS57"/>
      <c r="ART57"/>
      <c r="ARU57"/>
      <c r="ARV57"/>
      <c r="ARW57"/>
      <c r="ARX57"/>
      <c r="ARY57"/>
      <c r="ARZ57"/>
      <c r="ASA57"/>
      <c r="ASB57"/>
      <c r="ASC57"/>
      <c r="ASD57"/>
      <c r="ASE57"/>
      <c r="ASF57"/>
      <c r="ASG57"/>
      <c r="ASH57"/>
      <c r="ASI57"/>
      <c r="ASJ57"/>
      <c r="ASK57"/>
      <c r="ASL57"/>
      <c r="ASM57"/>
      <c r="ASN57"/>
      <c r="ASO57"/>
      <c r="ASP57"/>
      <c r="ASQ57"/>
      <c r="ASR57"/>
      <c r="ASS57"/>
      <c r="AST57"/>
      <c r="ASU57"/>
      <c r="ASV57"/>
      <c r="ASW57"/>
      <c r="ASX57"/>
      <c r="ASY57"/>
      <c r="ASZ57"/>
      <c r="ATA57"/>
      <c r="ATB57"/>
      <c r="ATC57"/>
      <c r="ATD57"/>
      <c r="ATE57"/>
      <c r="ATF57"/>
      <c r="ATG57"/>
      <c r="ATH57"/>
      <c r="ATI57"/>
      <c r="ATJ57"/>
      <c r="ATK57"/>
      <c r="ATL57"/>
      <c r="ATM57"/>
      <c r="ATN57"/>
      <c r="ATO57"/>
      <c r="ATP57"/>
      <c r="ATQ57"/>
      <c r="ATR57"/>
      <c r="ATS57"/>
      <c r="ATT57"/>
      <c r="ATU57"/>
      <c r="ATV57"/>
      <c r="ATW57"/>
      <c r="ATX57"/>
      <c r="ATY57"/>
      <c r="ATZ57"/>
      <c r="AUA57"/>
      <c r="AUB57"/>
      <c r="AUC57"/>
      <c r="AUD57"/>
      <c r="AUE57"/>
      <c r="AUF57"/>
      <c r="AUG57"/>
      <c r="AUH57"/>
      <c r="AUI57"/>
      <c r="AUJ57"/>
      <c r="AUK57"/>
      <c r="AUL57"/>
      <c r="AUM57"/>
      <c r="AUN57"/>
      <c r="AUO57"/>
      <c r="AUP57"/>
      <c r="AUQ57"/>
      <c r="AUR57"/>
      <c r="AUS57"/>
      <c r="AUT57"/>
      <c r="AUU57"/>
      <c r="AUV57"/>
      <c r="AUW57"/>
      <c r="AUX57"/>
      <c r="AUY57"/>
      <c r="AUZ57"/>
      <c r="AVA57"/>
      <c r="AVB57"/>
      <c r="AVC57"/>
      <c r="AVD57"/>
      <c r="AVE57"/>
      <c r="AVF57"/>
      <c r="AVG57"/>
      <c r="AVH57"/>
      <c r="AVI57"/>
      <c r="AVJ57"/>
      <c r="AVK57"/>
      <c r="AVL57"/>
      <c r="AVM57"/>
      <c r="AVN57"/>
      <c r="AVO57"/>
      <c r="AVP57"/>
      <c r="AVQ57"/>
      <c r="AVR57"/>
      <c r="AVS57"/>
      <c r="AVT57"/>
      <c r="AVU57"/>
      <c r="AVV57"/>
      <c r="AVW57"/>
      <c r="AVX57"/>
      <c r="AVY57"/>
      <c r="AVZ57"/>
      <c r="AWA57"/>
      <c r="AWB57"/>
      <c r="AWC57"/>
      <c r="AWD57"/>
      <c r="AWE57"/>
      <c r="AWF57"/>
      <c r="AWG57"/>
      <c r="AWH57"/>
      <c r="AWI57"/>
      <c r="AWJ57"/>
      <c r="AWK57"/>
      <c r="AWL57"/>
      <c r="AWM57"/>
      <c r="AWN57"/>
      <c r="AWO57"/>
      <c r="AWP57"/>
      <c r="AWQ57"/>
      <c r="AWR57"/>
      <c r="AWS57"/>
      <c r="AWT57"/>
      <c r="AWU57"/>
      <c r="AWV57"/>
      <c r="AWW57"/>
      <c r="AWX57"/>
      <c r="AWY57"/>
      <c r="AWZ57"/>
      <c r="AXA57"/>
      <c r="AXB57"/>
      <c r="AXC57"/>
      <c r="AXD57"/>
      <c r="AXE57"/>
      <c r="AXF57"/>
      <c r="AXG57"/>
      <c r="AXH57"/>
      <c r="AXI57"/>
      <c r="AXJ57"/>
      <c r="AXK57"/>
      <c r="AXL57"/>
      <c r="AXM57"/>
      <c r="AXN57"/>
      <c r="AXO57"/>
      <c r="AXP57"/>
      <c r="AXQ57"/>
      <c r="AXR57"/>
      <c r="AXS57"/>
      <c r="AXT57"/>
      <c r="AXU57"/>
      <c r="AXV57"/>
      <c r="AXW57"/>
      <c r="AXX57"/>
      <c r="AXY57"/>
      <c r="AXZ57"/>
      <c r="AYA57"/>
      <c r="AYB57"/>
      <c r="AYC57"/>
      <c r="AYD57"/>
      <c r="AYE57"/>
      <c r="AYF57"/>
      <c r="AYG57"/>
      <c r="AYH57"/>
      <c r="AYI57"/>
      <c r="AYJ57"/>
      <c r="AYK57"/>
      <c r="AYL57"/>
      <c r="AYM57"/>
      <c r="AYN57"/>
      <c r="AYO57"/>
      <c r="AYP57"/>
      <c r="AYQ57"/>
      <c r="AYR57"/>
      <c r="AYS57"/>
      <c r="AYT57"/>
      <c r="AYU57"/>
      <c r="AYV57"/>
      <c r="AYW57"/>
      <c r="AYX57"/>
      <c r="AYY57"/>
      <c r="AYZ57"/>
      <c r="AZA57"/>
      <c r="AZB57"/>
      <c r="AZC57"/>
      <c r="AZD57"/>
      <c r="AZE57"/>
      <c r="AZF57"/>
      <c r="AZG57"/>
      <c r="AZH57"/>
      <c r="AZI57"/>
      <c r="AZJ57"/>
      <c r="AZK57"/>
      <c r="AZL57"/>
      <c r="AZM57"/>
      <c r="AZN57"/>
      <c r="AZO57"/>
      <c r="AZP57"/>
      <c r="AZQ57"/>
      <c r="AZR57"/>
      <c r="AZS57"/>
      <c r="AZT57"/>
      <c r="AZU57"/>
      <c r="AZV57"/>
      <c r="AZW57"/>
      <c r="AZX57"/>
      <c r="AZY57"/>
      <c r="AZZ57"/>
      <c r="BAA57"/>
      <c r="BAB57"/>
      <c r="BAC57"/>
      <c r="BAD57"/>
      <c r="BAE57"/>
      <c r="BAF57"/>
      <c r="BAG57"/>
      <c r="BAH57"/>
      <c r="BAI57"/>
      <c r="BAJ57"/>
      <c r="BAK57"/>
      <c r="BAL57"/>
      <c r="BAM57"/>
      <c r="BAN57"/>
      <c r="BAO57"/>
      <c r="BAP57"/>
      <c r="BAQ57"/>
      <c r="BAR57"/>
      <c r="BAS57"/>
      <c r="BAT57"/>
      <c r="BAU57"/>
      <c r="BAV57"/>
      <c r="BAW57"/>
      <c r="BAX57"/>
      <c r="BAY57"/>
      <c r="BAZ57"/>
      <c r="BBA57"/>
      <c r="BBB57"/>
      <c r="BBC57"/>
      <c r="BBD57"/>
      <c r="BBE57"/>
      <c r="BBF57"/>
      <c r="BBG57"/>
      <c r="BBH57"/>
      <c r="BBI57"/>
      <c r="BBJ57"/>
      <c r="BBK57"/>
      <c r="BBL57"/>
      <c r="BBM57"/>
      <c r="BBN57"/>
      <c r="BBO57"/>
      <c r="BBP57"/>
      <c r="BBQ57"/>
      <c r="BBR57"/>
      <c r="BBS57"/>
      <c r="BBT57"/>
      <c r="BBU57"/>
      <c r="BBV57"/>
      <c r="BBW57"/>
      <c r="BBX57"/>
      <c r="BBY57"/>
      <c r="BBZ57"/>
      <c r="BCA57"/>
      <c r="BCB57"/>
      <c r="BCC57"/>
      <c r="BCD57"/>
      <c r="BCE57"/>
      <c r="BCF57"/>
      <c r="BCG57"/>
      <c r="BCH57"/>
      <c r="BCI57"/>
      <c r="BCJ57"/>
      <c r="BCK57"/>
      <c r="BCL57"/>
      <c r="BCM57"/>
      <c r="BCN57"/>
      <c r="BCO57"/>
      <c r="BCP57"/>
      <c r="BCQ57"/>
      <c r="BCR57"/>
      <c r="BCS57"/>
      <c r="BCT57"/>
      <c r="BCU57"/>
      <c r="BCV57"/>
      <c r="BCW57"/>
      <c r="BCX57"/>
      <c r="BCY57"/>
      <c r="BCZ57"/>
      <c r="BDA57"/>
      <c r="BDB57"/>
      <c r="BDC57"/>
      <c r="BDD57"/>
      <c r="BDE57"/>
      <c r="BDF57"/>
      <c r="BDG57"/>
      <c r="BDH57"/>
      <c r="BDI57"/>
      <c r="BDJ57"/>
      <c r="BDK57"/>
      <c r="BDL57"/>
      <c r="BDM57"/>
      <c r="BDN57"/>
      <c r="BDO57"/>
      <c r="BDP57"/>
      <c r="BDQ57"/>
      <c r="BDR57"/>
      <c r="BDS57"/>
      <c r="BDT57"/>
      <c r="BDU57"/>
      <c r="BDV57"/>
      <c r="BDW57"/>
      <c r="BDX57"/>
      <c r="BDY57"/>
      <c r="BDZ57"/>
      <c r="BEA57"/>
      <c r="BEB57"/>
      <c r="BEC57"/>
      <c r="BED57"/>
      <c r="BEE57"/>
      <c r="BEF57"/>
      <c r="BEG57"/>
      <c r="BEH57"/>
      <c r="BEI57"/>
      <c r="BEJ57"/>
      <c r="BEK57"/>
      <c r="BEL57"/>
      <c r="BEM57"/>
      <c r="BEN57"/>
      <c r="BEO57"/>
      <c r="BEP57"/>
      <c r="BEQ57"/>
      <c r="BER57"/>
      <c r="BES57"/>
      <c r="BET57"/>
      <c r="BEU57"/>
      <c r="BEV57"/>
      <c r="BEW57"/>
      <c r="BEX57"/>
      <c r="BEY57"/>
      <c r="BEZ57"/>
      <c r="BFA57"/>
      <c r="BFB57"/>
      <c r="BFC57"/>
      <c r="BFD57"/>
      <c r="BFE57"/>
      <c r="BFF57"/>
      <c r="BFG57"/>
      <c r="BFH57"/>
      <c r="BFI57"/>
      <c r="BFJ57"/>
      <c r="BFK57"/>
      <c r="BFL57"/>
      <c r="BFM57"/>
      <c r="BFN57"/>
      <c r="BFO57"/>
      <c r="BFP57"/>
      <c r="BFQ57"/>
      <c r="BFR57"/>
      <c r="BFS57"/>
      <c r="BFT57"/>
      <c r="BFU57"/>
      <c r="BFV57"/>
      <c r="BFW57"/>
      <c r="BFX57"/>
      <c r="BFY57"/>
      <c r="BFZ57"/>
      <c r="BGA57"/>
      <c r="BGB57"/>
      <c r="BGC57"/>
      <c r="BGD57"/>
      <c r="BGE57"/>
      <c r="BGF57"/>
      <c r="BGG57"/>
      <c r="BGH57"/>
      <c r="BGI57"/>
      <c r="BGJ57"/>
      <c r="BGK57"/>
      <c r="BGL57"/>
      <c r="BGM57"/>
      <c r="BGN57"/>
      <c r="BGO57"/>
      <c r="BGP57"/>
      <c r="BGQ57"/>
      <c r="BGR57"/>
      <c r="BGS57"/>
      <c r="BGT57"/>
      <c r="BGU57"/>
      <c r="BGV57"/>
      <c r="BGW57"/>
      <c r="BGX57"/>
      <c r="BGY57"/>
      <c r="BGZ57"/>
      <c r="BHA57"/>
      <c r="BHB57"/>
      <c r="BHC57"/>
      <c r="BHD57"/>
      <c r="BHE57"/>
      <c r="BHF57"/>
      <c r="BHG57"/>
      <c r="BHH57"/>
      <c r="BHI57"/>
      <c r="BHJ57"/>
      <c r="BHK57"/>
      <c r="BHL57"/>
      <c r="BHM57"/>
      <c r="BHN57"/>
      <c r="BHO57"/>
      <c r="BHP57"/>
      <c r="BHQ57"/>
      <c r="BHR57"/>
      <c r="BHS57"/>
      <c r="BHT57"/>
      <c r="BHU57"/>
      <c r="BHV57"/>
      <c r="BHW57"/>
      <c r="BHX57"/>
      <c r="BHY57"/>
      <c r="BHZ57"/>
      <c r="BIA57"/>
      <c r="BIB57"/>
      <c r="BIC57"/>
      <c r="BID57"/>
      <c r="BIE57"/>
      <c r="BIF57"/>
      <c r="BIG57"/>
      <c r="BIH57"/>
      <c r="BII57"/>
      <c r="BIJ57"/>
      <c r="BIK57"/>
      <c r="BIL57"/>
      <c r="BIM57"/>
      <c r="BIN57"/>
      <c r="BIO57"/>
      <c r="BIP57"/>
      <c r="BIQ57"/>
      <c r="BIR57"/>
      <c r="BIS57"/>
      <c r="BIT57"/>
      <c r="BIU57"/>
      <c r="BIV57"/>
      <c r="BIW57"/>
      <c r="BIX57"/>
      <c r="BIY57"/>
      <c r="BIZ57"/>
      <c r="BJA57"/>
      <c r="BJB57"/>
      <c r="BJC57"/>
      <c r="BJD57"/>
      <c r="BJE57"/>
      <c r="BJF57"/>
      <c r="BJG57"/>
      <c r="BJH57"/>
      <c r="BJI57"/>
      <c r="BJJ57"/>
      <c r="BJK57"/>
      <c r="BJL57"/>
      <c r="BJM57"/>
      <c r="BJN57"/>
      <c r="BJO57"/>
      <c r="BJP57"/>
      <c r="BJQ57"/>
      <c r="BJR57"/>
      <c r="BJS57"/>
      <c r="BJT57"/>
      <c r="BJU57"/>
      <c r="BJV57"/>
      <c r="BJW57"/>
      <c r="BJX57"/>
      <c r="BJY57"/>
      <c r="BJZ57"/>
      <c r="BKA57"/>
      <c r="BKB57"/>
      <c r="BKC57"/>
      <c r="BKD57"/>
      <c r="BKE57"/>
      <c r="BKF57"/>
      <c r="BKG57"/>
      <c r="BKH57"/>
      <c r="BKI57"/>
      <c r="BKJ57"/>
      <c r="BKK57"/>
      <c r="BKL57"/>
      <c r="BKM57"/>
      <c r="BKN57"/>
      <c r="BKO57"/>
      <c r="BKP57"/>
      <c r="BKQ57"/>
      <c r="BKR57"/>
      <c r="BKS57"/>
      <c r="BKT57"/>
      <c r="BKU57"/>
      <c r="BKV57"/>
      <c r="BKW57"/>
      <c r="BKX57"/>
      <c r="BKY57"/>
      <c r="BKZ57"/>
      <c r="BLA57"/>
      <c r="BLB57"/>
      <c r="BLC57"/>
      <c r="BLD57"/>
      <c r="BLE57"/>
      <c r="BLF57"/>
      <c r="BLG57"/>
      <c r="BLH57"/>
      <c r="BLI57"/>
      <c r="BLJ57"/>
      <c r="BLK57"/>
      <c r="BLL57"/>
      <c r="BLM57"/>
      <c r="BLN57"/>
      <c r="BLO57"/>
      <c r="BLP57"/>
      <c r="BLQ57"/>
      <c r="BLR57"/>
      <c r="BLS57"/>
      <c r="BLT57"/>
      <c r="BLU57"/>
      <c r="BLV57"/>
      <c r="BLW57"/>
      <c r="BLX57"/>
      <c r="BLY57"/>
      <c r="BLZ57"/>
      <c r="BMA57"/>
      <c r="BMB57"/>
      <c r="BMC57"/>
      <c r="BMD57"/>
      <c r="BME57"/>
      <c r="BMF57"/>
      <c r="BMG57"/>
      <c r="BMH57"/>
      <c r="BMI57"/>
      <c r="BMJ57"/>
      <c r="BMK57"/>
      <c r="BML57"/>
      <c r="BMM57"/>
      <c r="BMN57"/>
      <c r="BMO57"/>
      <c r="BMP57"/>
      <c r="BMQ57"/>
      <c r="BMR57"/>
      <c r="BMS57"/>
      <c r="BMT57"/>
      <c r="BMU57"/>
      <c r="BMV57"/>
      <c r="BMW57"/>
      <c r="BMX57"/>
      <c r="BMY57"/>
      <c r="BMZ57"/>
      <c r="BNA57"/>
      <c r="BNB57"/>
      <c r="BNC57"/>
      <c r="BND57"/>
      <c r="BNE57"/>
      <c r="BNF57"/>
      <c r="BNG57"/>
      <c r="BNH57"/>
      <c r="BNI57"/>
      <c r="BNJ57"/>
      <c r="BNK57"/>
      <c r="BNL57"/>
      <c r="BNM57"/>
      <c r="BNN57"/>
      <c r="BNO57"/>
      <c r="BNP57"/>
      <c r="BNQ57"/>
      <c r="BNR57"/>
      <c r="BNS57"/>
      <c r="BNT57"/>
      <c r="BNU57"/>
      <c r="BNV57"/>
      <c r="BNW57"/>
      <c r="BNX57"/>
      <c r="BNY57"/>
      <c r="BNZ57"/>
      <c r="BOA57"/>
      <c r="BOB57"/>
      <c r="BOC57"/>
      <c r="BOD57"/>
      <c r="BOE57"/>
      <c r="BOF57"/>
      <c r="BOG57"/>
      <c r="BOH57"/>
      <c r="BOI57"/>
      <c r="BOJ57"/>
      <c r="BOK57"/>
      <c r="BOL57"/>
      <c r="BOM57"/>
      <c r="BON57"/>
      <c r="BOO57"/>
      <c r="BOP57"/>
      <c r="BOQ57"/>
      <c r="BOR57"/>
      <c r="BOS57"/>
      <c r="BOT57"/>
      <c r="BOU57"/>
      <c r="BOV57"/>
      <c r="BOW57"/>
      <c r="BOX57"/>
      <c r="BOY57"/>
      <c r="BOZ57"/>
      <c r="BPA57"/>
      <c r="BPB57"/>
      <c r="BPC57"/>
      <c r="BPD57"/>
      <c r="BPE57"/>
      <c r="BPF57"/>
      <c r="BPG57"/>
      <c r="BPH57"/>
      <c r="BPI57"/>
      <c r="BPJ57"/>
      <c r="BPK57"/>
      <c r="BPL57"/>
      <c r="BPM57"/>
      <c r="BPN57"/>
      <c r="BPO57"/>
      <c r="BPP57"/>
      <c r="BPQ57"/>
      <c r="BPR57"/>
      <c r="BPS57"/>
      <c r="BPT57"/>
      <c r="BPU57"/>
      <c r="BPV57"/>
      <c r="BPW57"/>
      <c r="BPX57"/>
      <c r="BPY57"/>
      <c r="BPZ57"/>
      <c r="BQA57"/>
      <c r="BQB57"/>
      <c r="BQC57"/>
      <c r="BQD57"/>
      <c r="BQE57"/>
      <c r="BQF57"/>
      <c r="BQG57"/>
      <c r="BQH57"/>
      <c r="BQI57"/>
      <c r="BQJ57"/>
      <c r="BQK57"/>
      <c r="BQL57"/>
      <c r="BQM57"/>
      <c r="BQN57"/>
      <c r="BQO57"/>
      <c r="BQP57"/>
      <c r="BQQ57"/>
      <c r="BQR57"/>
      <c r="BQS57"/>
      <c r="BQT57"/>
      <c r="BQU57"/>
      <c r="BQV57"/>
      <c r="BQW57"/>
      <c r="BQX57"/>
      <c r="BQY57"/>
      <c r="BQZ57"/>
      <c r="BRA57"/>
      <c r="BRB57"/>
      <c r="BRC57"/>
      <c r="BRD57"/>
      <c r="BRE57"/>
      <c r="BRF57"/>
      <c r="BRG57"/>
      <c r="BRH57"/>
      <c r="BRI57"/>
      <c r="BRJ57"/>
      <c r="BRK57"/>
      <c r="BRL57"/>
      <c r="BRM57"/>
      <c r="BRN57"/>
      <c r="BRO57"/>
      <c r="BRP57"/>
      <c r="BRQ57"/>
      <c r="BRR57"/>
      <c r="BRS57"/>
      <c r="BRT57"/>
      <c r="BRU57"/>
      <c r="BRV57"/>
      <c r="BRW57"/>
      <c r="BRX57"/>
      <c r="BRY57"/>
      <c r="BRZ57"/>
      <c r="BSA57"/>
      <c r="BSB57"/>
      <c r="BSC57"/>
      <c r="BSD57"/>
      <c r="BSE57"/>
      <c r="BSF57"/>
      <c r="BSG57"/>
      <c r="BSH57"/>
      <c r="BSI57"/>
      <c r="BSJ57"/>
      <c r="BSK57"/>
      <c r="BSL57"/>
      <c r="BSM57"/>
      <c r="BSN57"/>
      <c r="BSO57"/>
      <c r="BSP57"/>
      <c r="BSQ57"/>
      <c r="BSR57"/>
      <c r="BSS57"/>
      <c r="BST57"/>
      <c r="BSU57"/>
      <c r="BSV57"/>
      <c r="BSW57"/>
      <c r="BSX57"/>
      <c r="BSY57"/>
      <c r="BSZ57"/>
      <c r="BTA57"/>
      <c r="BTB57"/>
      <c r="BTC57"/>
      <c r="BTD57"/>
      <c r="BTE57"/>
      <c r="BTF57"/>
      <c r="BTG57"/>
      <c r="BTH57"/>
      <c r="BTI57"/>
      <c r="BTJ57"/>
      <c r="BTK57"/>
      <c r="BTL57"/>
      <c r="BTM57"/>
      <c r="BTN57"/>
      <c r="BTO57"/>
      <c r="BTP57"/>
      <c r="BTQ57"/>
      <c r="BTR57"/>
      <c r="BTS57"/>
      <c r="BTT57"/>
      <c r="BTU57"/>
      <c r="BTV57"/>
      <c r="BTW57"/>
      <c r="BTX57"/>
      <c r="BTY57"/>
      <c r="BTZ57"/>
      <c r="BUA57"/>
      <c r="BUB57"/>
      <c r="BUC57"/>
      <c r="BUD57"/>
      <c r="BUE57"/>
      <c r="BUF57"/>
      <c r="BUG57"/>
      <c r="BUH57"/>
      <c r="BUI57"/>
      <c r="BUJ57"/>
      <c r="BUK57"/>
      <c r="BUL57"/>
      <c r="BUM57"/>
      <c r="BUN57"/>
      <c r="BUO57"/>
      <c r="BUP57"/>
      <c r="BUQ57"/>
      <c r="BUR57"/>
      <c r="BUS57"/>
      <c r="BUT57"/>
      <c r="BUU57"/>
      <c r="BUV57"/>
      <c r="BUW57"/>
      <c r="BUX57"/>
      <c r="BUY57"/>
      <c r="BUZ57"/>
      <c r="BVA57"/>
      <c r="BVB57"/>
      <c r="BVC57"/>
      <c r="BVD57"/>
      <c r="BVE57"/>
      <c r="BVF57"/>
      <c r="BVG57"/>
      <c r="BVH57"/>
      <c r="BVI57"/>
      <c r="BVJ57"/>
      <c r="BVK57"/>
      <c r="BVL57"/>
      <c r="BVM57"/>
      <c r="BVN57"/>
      <c r="BVO57"/>
      <c r="BVP57"/>
      <c r="BVQ57"/>
      <c r="BVR57"/>
      <c r="BVS57"/>
      <c r="BVT57"/>
      <c r="BVU57"/>
      <c r="BVV57"/>
      <c r="BVW57"/>
      <c r="BVX57"/>
      <c r="BVY57"/>
      <c r="BVZ57"/>
      <c r="BWA57"/>
      <c r="BWB57"/>
      <c r="BWC57"/>
      <c r="BWD57"/>
      <c r="BWE57"/>
      <c r="BWF57"/>
      <c r="BWG57"/>
      <c r="BWH57"/>
      <c r="BWI57"/>
      <c r="BWJ57"/>
      <c r="BWK57"/>
      <c r="BWL57"/>
      <c r="BWM57"/>
      <c r="BWN57"/>
      <c r="BWO57"/>
      <c r="BWP57"/>
      <c r="BWQ57"/>
      <c r="BWR57"/>
      <c r="BWS57"/>
      <c r="BWT57"/>
      <c r="BWU57"/>
      <c r="BWV57"/>
      <c r="BWW57"/>
      <c r="BWX57"/>
      <c r="BWY57"/>
      <c r="BWZ57"/>
      <c r="BXA57"/>
      <c r="BXB57"/>
      <c r="BXC57"/>
      <c r="BXD57"/>
      <c r="BXE57"/>
      <c r="BXF57"/>
      <c r="BXG57"/>
      <c r="BXH57"/>
      <c r="BXI57"/>
      <c r="BXJ57"/>
      <c r="BXK57"/>
      <c r="BXL57"/>
      <c r="BXM57"/>
      <c r="BXN57"/>
      <c r="BXO57"/>
      <c r="BXP57"/>
      <c r="BXQ57"/>
      <c r="BXR57"/>
      <c r="BXS57"/>
      <c r="BXT57"/>
      <c r="BXU57"/>
      <c r="BXV57"/>
      <c r="BXW57"/>
      <c r="BXX57"/>
      <c r="BXY57"/>
      <c r="BXZ57"/>
      <c r="BYA57"/>
      <c r="BYB57"/>
      <c r="BYC57"/>
      <c r="BYD57"/>
      <c r="BYE57"/>
      <c r="BYF57"/>
      <c r="BYG57"/>
      <c r="BYH57"/>
      <c r="BYI57"/>
      <c r="BYJ57"/>
      <c r="BYK57"/>
      <c r="BYL57"/>
      <c r="BYM57"/>
      <c r="BYN57"/>
      <c r="BYO57"/>
      <c r="BYP57"/>
      <c r="BYQ57"/>
      <c r="BYR57"/>
      <c r="BYS57"/>
      <c r="BYT57"/>
      <c r="BYU57"/>
      <c r="BYV57"/>
      <c r="BYW57"/>
      <c r="BYX57"/>
      <c r="BYY57"/>
      <c r="BYZ57"/>
      <c r="BZA57"/>
      <c r="BZB57"/>
      <c r="BZC57"/>
      <c r="BZD57"/>
      <c r="BZE57"/>
      <c r="BZF57"/>
      <c r="BZG57"/>
      <c r="BZH57"/>
      <c r="BZI57"/>
      <c r="BZJ57"/>
      <c r="BZK57"/>
      <c r="BZL57"/>
      <c r="BZM57"/>
      <c r="BZN57"/>
      <c r="BZO57"/>
      <c r="BZP57"/>
      <c r="BZQ57"/>
      <c r="BZR57"/>
      <c r="BZS57"/>
      <c r="BZT57"/>
      <c r="BZU57"/>
      <c r="BZV57"/>
      <c r="BZW57"/>
      <c r="BZX57"/>
      <c r="BZY57"/>
      <c r="BZZ57"/>
      <c r="CAA57"/>
      <c r="CAB57"/>
      <c r="CAC57"/>
      <c r="CAD57"/>
      <c r="CAE57"/>
      <c r="CAF57"/>
      <c r="CAG57"/>
      <c r="CAH57"/>
      <c r="CAI57"/>
      <c r="CAJ57"/>
      <c r="CAK57"/>
      <c r="CAL57"/>
      <c r="CAM57"/>
      <c r="CAN57"/>
      <c r="CAO57"/>
      <c r="CAP57"/>
      <c r="CAQ57"/>
      <c r="CAR57"/>
      <c r="CAS57"/>
      <c r="CAT57"/>
      <c r="CAU57"/>
      <c r="CAV57"/>
      <c r="CAW57"/>
      <c r="CAX57"/>
      <c r="CAY57"/>
      <c r="CAZ57"/>
      <c r="CBA57"/>
      <c r="CBB57"/>
      <c r="CBC57"/>
      <c r="CBD57"/>
      <c r="CBE57"/>
      <c r="CBF57"/>
      <c r="CBG57"/>
      <c r="CBH57"/>
      <c r="CBI57"/>
      <c r="CBJ57"/>
      <c r="CBK57"/>
      <c r="CBL57"/>
      <c r="CBM57"/>
      <c r="CBN57"/>
      <c r="CBO57"/>
      <c r="CBP57"/>
      <c r="CBQ57"/>
      <c r="CBR57"/>
      <c r="CBS57"/>
      <c r="CBT57"/>
      <c r="CBU57"/>
      <c r="CBV57"/>
      <c r="CBW57"/>
      <c r="CBX57"/>
      <c r="CBY57"/>
      <c r="CBZ57"/>
      <c r="CCA57"/>
      <c r="CCB57"/>
      <c r="CCC57"/>
      <c r="CCD57"/>
      <c r="CCE57"/>
      <c r="CCF57"/>
      <c r="CCG57"/>
      <c r="CCH57"/>
      <c r="CCI57"/>
      <c r="CCJ57"/>
      <c r="CCK57"/>
      <c r="CCL57"/>
      <c r="CCM57"/>
      <c r="CCN57"/>
      <c r="CCO57"/>
      <c r="CCP57"/>
      <c r="CCQ57"/>
      <c r="CCR57"/>
      <c r="CCS57"/>
      <c r="CCT57"/>
      <c r="CCU57"/>
      <c r="CCV57"/>
      <c r="CCW57"/>
      <c r="CCX57"/>
      <c r="CCY57"/>
      <c r="CCZ57"/>
      <c r="CDA57"/>
      <c r="CDB57"/>
      <c r="CDC57"/>
      <c r="CDD57"/>
      <c r="CDE57"/>
      <c r="CDF57"/>
      <c r="CDG57"/>
      <c r="CDH57"/>
      <c r="CDI57"/>
      <c r="CDJ57"/>
      <c r="CDK57"/>
      <c r="CDL57"/>
      <c r="CDM57"/>
      <c r="CDN57"/>
      <c r="CDO57"/>
      <c r="CDP57"/>
      <c r="CDQ57"/>
      <c r="CDR57"/>
      <c r="CDS57"/>
      <c r="CDT57"/>
      <c r="CDU57"/>
      <c r="CDV57"/>
      <c r="CDW57"/>
      <c r="CDX57"/>
      <c r="CDY57"/>
      <c r="CDZ57"/>
      <c r="CEA57"/>
      <c r="CEB57"/>
      <c r="CEC57"/>
      <c r="CED57"/>
      <c r="CEE57"/>
      <c r="CEF57"/>
      <c r="CEG57"/>
      <c r="CEH57"/>
      <c r="CEI57"/>
      <c r="CEJ57"/>
      <c r="CEK57"/>
      <c r="CEL57"/>
      <c r="CEM57"/>
      <c r="CEN57"/>
      <c r="CEO57"/>
      <c r="CEP57"/>
      <c r="CEQ57"/>
      <c r="CER57"/>
      <c r="CES57"/>
      <c r="CET57"/>
      <c r="CEU57"/>
      <c r="CEV57"/>
      <c r="CEW57"/>
      <c r="CEX57"/>
      <c r="CEY57"/>
      <c r="CEZ57"/>
      <c r="CFA57"/>
      <c r="CFB57"/>
      <c r="CFC57"/>
      <c r="CFD57"/>
      <c r="CFE57"/>
      <c r="CFF57"/>
      <c r="CFG57"/>
      <c r="CFH57"/>
      <c r="CFI57"/>
      <c r="CFJ57"/>
      <c r="CFK57"/>
      <c r="CFL57"/>
      <c r="CFM57"/>
      <c r="CFN57"/>
      <c r="CFO57"/>
      <c r="CFP57"/>
      <c r="CFQ57"/>
      <c r="CFR57"/>
      <c r="CFS57"/>
      <c r="CFT57"/>
      <c r="CFU57"/>
      <c r="CFV57"/>
      <c r="CFW57"/>
      <c r="CFX57"/>
      <c r="CFY57"/>
      <c r="CFZ57"/>
      <c r="CGA57"/>
      <c r="CGB57"/>
      <c r="CGC57"/>
      <c r="CGD57"/>
      <c r="CGE57"/>
      <c r="CGF57"/>
      <c r="CGG57"/>
      <c r="CGH57"/>
      <c r="CGI57"/>
      <c r="CGJ57"/>
      <c r="CGK57"/>
      <c r="CGL57"/>
      <c r="CGM57"/>
      <c r="CGN57"/>
      <c r="CGO57"/>
      <c r="CGP57"/>
      <c r="CGQ57"/>
      <c r="CGR57"/>
      <c r="CGS57"/>
      <c r="CGT57"/>
      <c r="CGU57"/>
      <c r="CGV57"/>
      <c r="CGW57"/>
      <c r="CGX57"/>
      <c r="CGY57"/>
      <c r="CGZ57"/>
      <c r="CHA57"/>
      <c r="CHB57"/>
      <c r="CHC57"/>
      <c r="CHD57"/>
      <c r="CHE57"/>
      <c r="CHF57"/>
      <c r="CHG57"/>
      <c r="CHH57"/>
      <c r="CHI57"/>
      <c r="CHJ57"/>
      <c r="CHK57"/>
      <c r="CHL57"/>
      <c r="CHM57"/>
      <c r="CHN57"/>
      <c r="CHO57"/>
      <c r="CHP57"/>
      <c r="CHQ57"/>
      <c r="CHR57"/>
      <c r="CHS57"/>
      <c r="CHT57"/>
      <c r="CHU57"/>
      <c r="CHV57"/>
      <c r="CHW57"/>
      <c r="CHX57"/>
      <c r="CHY57"/>
      <c r="CHZ57"/>
      <c r="CIA57"/>
      <c r="CIB57"/>
      <c r="CIC57"/>
      <c r="CID57"/>
      <c r="CIE57"/>
      <c r="CIF57"/>
      <c r="CIG57"/>
      <c r="CIH57"/>
      <c r="CII57"/>
      <c r="CIJ57"/>
      <c r="CIK57"/>
      <c r="CIL57"/>
      <c r="CIM57"/>
      <c r="CIN57"/>
      <c r="CIO57"/>
      <c r="CIP57"/>
      <c r="CIQ57"/>
      <c r="CIR57"/>
      <c r="CIS57"/>
      <c r="CIT57"/>
      <c r="CIU57"/>
      <c r="CIV57"/>
      <c r="CIW57"/>
      <c r="CIX57"/>
      <c r="CIY57"/>
      <c r="CIZ57"/>
      <c r="CJA57"/>
      <c r="CJB57"/>
      <c r="CJC57"/>
      <c r="CJD57"/>
      <c r="CJE57"/>
      <c r="CJF57"/>
      <c r="CJG57"/>
      <c r="CJH57"/>
      <c r="CJI57"/>
      <c r="CJJ57"/>
      <c r="CJK57"/>
      <c r="CJL57"/>
      <c r="CJM57"/>
      <c r="CJN57"/>
      <c r="CJO57"/>
      <c r="CJP57"/>
      <c r="CJQ57"/>
      <c r="CJR57"/>
      <c r="CJS57"/>
      <c r="CJT57"/>
      <c r="CJU57"/>
      <c r="CJV57"/>
      <c r="CJW57"/>
      <c r="CJX57"/>
      <c r="CJY57"/>
      <c r="CJZ57"/>
      <c r="CKA57"/>
      <c r="CKB57"/>
      <c r="CKC57"/>
      <c r="CKD57"/>
      <c r="CKE57"/>
      <c r="CKF57"/>
      <c r="CKG57"/>
      <c r="CKH57"/>
      <c r="CKI57"/>
      <c r="CKJ57"/>
      <c r="CKK57"/>
      <c r="CKL57"/>
      <c r="CKM57"/>
      <c r="CKN57"/>
      <c r="CKO57"/>
      <c r="CKP57"/>
      <c r="CKQ57"/>
      <c r="CKR57"/>
      <c r="CKS57"/>
      <c r="CKT57"/>
      <c r="CKU57"/>
      <c r="CKV57"/>
      <c r="CKW57"/>
      <c r="CKX57"/>
      <c r="CKY57"/>
      <c r="CKZ57"/>
      <c r="CLA57"/>
      <c r="CLB57"/>
      <c r="CLC57"/>
      <c r="CLD57"/>
      <c r="CLE57"/>
      <c r="CLF57"/>
      <c r="CLG57"/>
      <c r="CLH57"/>
      <c r="CLI57"/>
      <c r="CLJ57"/>
      <c r="CLK57"/>
      <c r="CLL57"/>
      <c r="CLM57"/>
      <c r="CLN57"/>
      <c r="CLO57"/>
      <c r="CLP57"/>
      <c r="CLQ57"/>
      <c r="CLR57"/>
      <c r="CLS57"/>
      <c r="CLT57"/>
      <c r="CLU57"/>
      <c r="CLV57"/>
      <c r="CLW57"/>
      <c r="CLX57"/>
      <c r="CLY57"/>
      <c r="CLZ57"/>
      <c r="CMA57"/>
      <c r="CMB57"/>
      <c r="CMC57"/>
      <c r="CMD57"/>
      <c r="CME57"/>
      <c r="CMF57"/>
      <c r="CMG57"/>
      <c r="CMH57"/>
      <c r="CMI57"/>
      <c r="CMJ57"/>
      <c r="CMK57"/>
      <c r="CML57"/>
      <c r="CMM57"/>
      <c r="CMN57"/>
      <c r="CMO57"/>
      <c r="CMP57"/>
      <c r="CMQ57"/>
      <c r="CMR57"/>
      <c r="CMS57"/>
      <c r="CMT57"/>
      <c r="CMU57"/>
      <c r="CMV57"/>
      <c r="CMW57"/>
      <c r="CMX57"/>
      <c r="CMY57"/>
      <c r="CMZ57"/>
      <c r="CNA57"/>
      <c r="CNB57"/>
      <c r="CNC57"/>
      <c r="CND57"/>
      <c r="CNE57"/>
      <c r="CNF57"/>
      <c r="CNG57"/>
      <c r="CNH57"/>
      <c r="CNI57"/>
      <c r="CNJ57"/>
      <c r="CNK57"/>
      <c r="CNL57"/>
      <c r="CNM57"/>
      <c r="CNN57"/>
      <c r="CNO57"/>
      <c r="CNP57"/>
      <c r="CNQ57"/>
      <c r="CNR57"/>
      <c r="CNS57"/>
      <c r="CNT57"/>
      <c r="CNU57"/>
      <c r="CNV57"/>
      <c r="CNW57"/>
      <c r="CNX57"/>
      <c r="CNY57"/>
      <c r="CNZ57"/>
      <c r="COA57"/>
      <c r="COB57"/>
      <c r="COC57"/>
      <c r="COD57"/>
      <c r="COE57"/>
      <c r="COF57"/>
      <c r="COG57"/>
      <c r="COH57"/>
      <c r="COI57"/>
      <c r="COJ57"/>
      <c r="COK57"/>
      <c r="COL57"/>
      <c r="COM57"/>
      <c r="CON57"/>
      <c r="COO57"/>
      <c r="COP57"/>
      <c r="COQ57"/>
      <c r="COR57"/>
      <c r="COS57"/>
      <c r="COT57"/>
      <c r="COU57"/>
      <c r="COV57"/>
      <c r="COW57"/>
      <c r="COX57"/>
      <c r="COY57"/>
      <c r="COZ57"/>
      <c r="CPA57"/>
      <c r="CPB57"/>
      <c r="CPC57"/>
      <c r="CPD57"/>
      <c r="CPE57"/>
      <c r="CPF57"/>
      <c r="CPG57"/>
      <c r="CPH57"/>
      <c r="CPI57"/>
      <c r="CPJ57"/>
      <c r="CPK57"/>
      <c r="CPL57"/>
      <c r="CPM57"/>
      <c r="CPN57"/>
      <c r="CPO57"/>
      <c r="CPP57"/>
      <c r="CPQ57"/>
      <c r="CPR57"/>
      <c r="CPS57"/>
      <c r="CPT57"/>
      <c r="CPU57"/>
      <c r="CPV57"/>
      <c r="CPW57"/>
      <c r="CPX57"/>
      <c r="CPY57"/>
      <c r="CPZ57"/>
      <c r="CQA57"/>
      <c r="CQB57"/>
      <c r="CQC57"/>
      <c r="CQD57"/>
      <c r="CQE57"/>
      <c r="CQF57"/>
      <c r="CQG57"/>
      <c r="CQH57"/>
      <c r="CQI57"/>
      <c r="CQJ57"/>
      <c r="CQK57"/>
      <c r="CQL57"/>
      <c r="CQM57"/>
      <c r="CQN57"/>
      <c r="CQO57"/>
      <c r="CQP57"/>
      <c r="CQQ57"/>
      <c r="CQR57"/>
      <c r="CQS57"/>
      <c r="CQT57"/>
      <c r="CQU57"/>
      <c r="CQV57"/>
      <c r="CQW57"/>
      <c r="CQX57"/>
      <c r="CQY57"/>
      <c r="CQZ57"/>
      <c r="CRA57"/>
      <c r="CRB57"/>
      <c r="CRC57"/>
      <c r="CRD57"/>
      <c r="CRE57"/>
      <c r="CRF57"/>
      <c r="CRG57"/>
      <c r="CRH57"/>
      <c r="CRI57"/>
      <c r="CRJ57"/>
      <c r="CRK57"/>
      <c r="CRL57"/>
      <c r="CRM57"/>
      <c r="CRN57"/>
      <c r="CRO57"/>
      <c r="CRP57"/>
      <c r="CRQ57"/>
      <c r="CRR57"/>
      <c r="CRS57"/>
      <c r="CRT57"/>
      <c r="CRU57"/>
      <c r="CRV57"/>
      <c r="CRW57"/>
      <c r="CRX57"/>
      <c r="CRY57"/>
      <c r="CRZ57"/>
      <c r="CSA57"/>
      <c r="CSB57"/>
      <c r="CSC57"/>
      <c r="CSD57"/>
      <c r="CSE57"/>
      <c r="CSF57"/>
      <c r="CSG57"/>
      <c r="CSH57"/>
      <c r="CSI57"/>
      <c r="CSJ57"/>
      <c r="CSK57"/>
      <c r="CSL57"/>
      <c r="CSM57"/>
      <c r="CSN57"/>
      <c r="CSO57"/>
      <c r="CSP57"/>
      <c r="CSQ57"/>
      <c r="CSR57"/>
      <c r="CSS57"/>
      <c r="CST57"/>
      <c r="CSU57"/>
      <c r="CSV57"/>
      <c r="CSW57"/>
      <c r="CSX57"/>
      <c r="CSY57"/>
      <c r="CSZ57"/>
      <c r="CTA57"/>
      <c r="CTB57"/>
      <c r="CTC57"/>
      <c r="CTD57"/>
      <c r="CTE57"/>
      <c r="CTF57"/>
      <c r="CTG57"/>
      <c r="CTH57"/>
      <c r="CTI57"/>
      <c r="CTJ57"/>
      <c r="CTK57"/>
      <c r="CTL57"/>
      <c r="CTM57"/>
      <c r="CTN57"/>
      <c r="CTO57"/>
      <c r="CTP57"/>
      <c r="CTQ57"/>
      <c r="CTR57"/>
      <c r="CTS57"/>
      <c r="CTT57"/>
      <c r="CTU57"/>
      <c r="CTV57"/>
      <c r="CTW57"/>
      <c r="CTX57"/>
      <c r="CTY57"/>
      <c r="CTZ57"/>
      <c r="CUA57"/>
      <c r="CUB57"/>
      <c r="CUC57"/>
      <c r="CUD57"/>
      <c r="CUE57"/>
      <c r="CUF57"/>
      <c r="CUG57"/>
      <c r="CUH57"/>
      <c r="CUI57"/>
      <c r="CUJ57"/>
      <c r="CUK57"/>
      <c r="CUL57"/>
      <c r="CUM57"/>
      <c r="CUN57"/>
      <c r="CUO57"/>
      <c r="CUP57"/>
      <c r="CUQ57"/>
      <c r="CUR57"/>
      <c r="CUS57"/>
      <c r="CUT57"/>
      <c r="CUU57"/>
      <c r="CUV57"/>
      <c r="CUW57"/>
      <c r="CUX57"/>
      <c r="CUY57"/>
      <c r="CUZ57"/>
      <c r="CVA57"/>
      <c r="CVB57"/>
      <c r="CVC57"/>
      <c r="CVD57"/>
      <c r="CVE57"/>
      <c r="CVF57"/>
      <c r="CVG57"/>
      <c r="CVH57"/>
      <c r="CVI57"/>
      <c r="CVJ57"/>
      <c r="CVK57"/>
      <c r="CVL57"/>
      <c r="CVM57"/>
      <c r="CVN57"/>
      <c r="CVO57"/>
      <c r="CVP57"/>
      <c r="CVQ57"/>
      <c r="CVR57"/>
      <c r="CVS57"/>
      <c r="CVT57"/>
      <c r="CVU57"/>
      <c r="CVV57"/>
      <c r="CVW57"/>
      <c r="CVX57"/>
      <c r="CVY57"/>
      <c r="CVZ57"/>
      <c r="CWA57"/>
      <c r="CWB57"/>
      <c r="CWC57"/>
      <c r="CWD57"/>
      <c r="CWE57"/>
      <c r="CWF57"/>
      <c r="CWG57"/>
      <c r="CWH57"/>
      <c r="CWI57"/>
      <c r="CWJ57"/>
      <c r="CWK57"/>
      <c r="CWL57"/>
      <c r="CWM57"/>
      <c r="CWN57"/>
      <c r="CWO57"/>
      <c r="CWP57"/>
      <c r="CWQ57"/>
      <c r="CWR57"/>
      <c r="CWS57"/>
      <c r="CWT57"/>
      <c r="CWU57"/>
      <c r="CWV57"/>
      <c r="CWW57"/>
      <c r="CWX57"/>
      <c r="CWY57"/>
      <c r="CWZ57"/>
      <c r="CXA57"/>
      <c r="CXB57"/>
      <c r="CXC57"/>
      <c r="CXD57"/>
      <c r="CXE57"/>
      <c r="CXF57"/>
      <c r="CXG57"/>
      <c r="CXH57"/>
      <c r="CXI57"/>
      <c r="CXJ57"/>
      <c r="CXK57"/>
      <c r="CXL57"/>
      <c r="CXM57"/>
      <c r="CXN57"/>
      <c r="CXO57"/>
      <c r="CXP57"/>
      <c r="CXQ57"/>
      <c r="CXR57"/>
      <c r="CXS57"/>
      <c r="CXT57"/>
      <c r="CXU57"/>
      <c r="CXV57"/>
      <c r="CXW57"/>
      <c r="CXX57"/>
      <c r="CXY57"/>
      <c r="CXZ57"/>
      <c r="CYA57"/>
      <c r="CYB57"/>
      <c r="CYC57"/>
      <c r="CYD57"/>
      <c r="CYE57"/>
      <c r="CYF57"/>
      <c r="CYG57"/>
      <c r="CYH57"/>
      <c r="CYI57"/>
      <c r="CYJ57"/>
      <c r="CYK57"/>
      <c r="CYL57"/>
      <c r="CYM57"/>
      <c r="CYN57"/>
      <c r="CYO57"/>
      <c r="CYP57"/>
      <c r="CYQ57"/>
      <c r="CYR57"/>
      <c r="CYS57"/>
      <c r="CYT57"/>
      <c r="CYU57"/>
      <c r="CYV57"/>
      <c r="CYW57"/>
      <c r="CYX57"/>
      <c r="CYY57"/>
      <c r="CYZ57"/>
      <c r="CZA57"/>
      <c r="CZB57"/>
      <c r="CZC57"/>
      <c r="CZD57"/>
      <c r="CZE57"/>
      <c r="CZF57"/>
      <c r="CZG57"/>
      <c r="CZH57"/>
      <c r="CZI57"/>
      <c r="CZJ57"/>
      <c r="CZK57"/>
      <c r="CZL57"/>
      <c r="CZM57"/>
      <c r="CZN57"/>
      <c r="CZO57"/>
      <c r="CZP57"/>
      <c r="CZQ57"/>
      <c r="CZR57"/>
      <c r="CZS57"/>
      <c r="CZT57"/>
      <c r="CZU57"/>
      <c r="CZV57"/>
      <c r="CZW57"/>
      <c r="CZX57"/>
      <c r="CZY57"/>
      <c r="CZZ57"/>
      <c r="DAA57"/>
      <c r="DAB57"/>
      <c r="DAC57"/>
      <c r="DAD57"/>
      <c r="DAE57"/>
      <c r="DAF57"/>
      <c r="DAG57"/>
      <c r="DAH57"/>
      <c r="DAI57"/>
      <c r="DAJ57"/>
      <c r="DAK57"/>
      <c r="DAL57"/>
      <c r="DAM57"/>
      <c r="DAN57"/>
      <c r="DAO57"/>
      <c r="DAP57"/>
      <c r="DAQ57"/>
      <c r="DAR57"/>
      <c r="DAS57"/>
      <c r="DAT57"/>
      <c r="DAU57"/>
      <c r="DAV57"/>
      <c r="DAW57"/>
      <c r="DAX57"/>
      <c r="DAY57"/>
      <c r="DAZ57"/>
      <c r="DBA57"/>
      <c r="DBB57"/>
      <c r="DBC57"/>
      <c r="DBD57"/>
      <c r="DBE57"/>
      <c r="DBF57"/>
      <c r="DBG57"/>
      <c r="DBH57"/>
      <c r="DBI57"/>
      <c r="DBJ57"/>
      <c r="DBK57"/>
      <c r="DBL57"/>
      <c r="DBM57"/>
      <c r="DBN57"/>
      <c r="DBO57"/>
      <c r="DBP57"/>
      <c r="DBQ57"/>
      <c r="DBR57"/>
      <c r="DBS57"/>
      <c r="DBT57"/>
      <c r="DBU57"/>
      <c r="DBV57"/>
      <c r="DBW57"/>
      <c r="DBX57"/>
      <c r="DBY57"/>
      <c r="DBZ57"/>
      <c r="DCA57"/>
      <c r="DCB57"/>
      <c r="DCC57"/>
      <c r="DCD57"/>
      <c r="DCE57"/>
      <c r="DCF57"/>
      <c r="DCG57"/>
      <c r="DCH57"/>
      <c r="DCI57"/>
      <c r="DCJ57"/>
      <c r="DCK57"/>
      <c r="DCL57"/>
      <c r="DCM57"/>
      <c r="DCN57"/>
      <c r="DCO57"/>
      <c r="DCP57"/>
      <c r="DCQ57"/>
      <c r="DCR57"/>
      <c r="DCS57"/>
      <c r="DCT57"/>
      <c r="DCU57"/>
      <c r="DCV57"/>
      <c r="DCW57"/>
      <c r="DCX57"/>
      <c r="DCY57"/>
      <c r="DCZ57"/>
      <c r="DDA57"/>
      <c r="DDB57"/>
      <c r="DDC57"/>
      <c r="DDD57"/>
      <c r="DDE57"/>
      <c r="DDF57"/>
      <c r="DDG57"/>
      <c r="DDH57"/>
      <c r="DDI57"/>
      <c r="DDJ57"/>
      <c r="DDK57"/>
      <c r="DDL57"/>
      <c r="DDM57"/>
      <c r="DDN57"/>
      <c r="DDO57"/>
      <c r="DDP57"/>
      <c r="DDQ57"/>
      <c r="DDR57"/>
      <c r="DDS57"/>
      <c r="DDT57"/>
      <c r="DDU57"/>
      <c r="DDV57"/>
      <c r="DDW57"/>
      <c r="DDX57"/>
      <c r="DDY57"/>
      <c r="DDZ57"/>
      <c r="DEA57"/>
      <c r="DEB57"/>
      <c r="DEC57"/>
      <c r="DED57"/>
      <c r="DEE57"/>
      <c r="DEF57"/>
      <c r="DEG57"/>
      <c r="DEH57"/>
      <c r="DEI57"/>
      <c r="DEJ57"/>
      <c r="DEK57"/>
      <c r="DEL57"/>
      <c r="DEM57"/>
      <c r="DEN57"/>
      <c r="DEO57"/>
      <c r="DEP57"/>
      <c r="DEQ57"/>
      <c r="DER57"/>
      <c r="DES57"/>
      <c r="DET57"/>
      <c r="DEU57"/>
      <c r="DEV57"/>
      <c r="DEW57"/>
      <c r="DEX57"/>
      <c r="DEY57"/>
      <c r="DEZ57"/>
      <c r="DFA57"/>
      <c r="DFB57"/>
      <c r="DFC57"/>
      <c r="DFD57"/>
      <c r="DFE57"/>
      <c r="DFF57"/>
      <c r="DFG57"/>
      <c r="DFH57"/>
      <c r="DFI57"/>
      <c r="DFJ57"/>
      <c r="DFK57"/>
      <c r="DFL57"/>
      <c r="DFM57"/>
      <c r="DFN57"/>
      <c r="DFO57"/>
      <c r="DFP57"/>
      <c r="DFQ57"/>
      <c r="DFR57"/>
      <c r="DFS57"/>
      <c r="DFT57"/>
      <c r="DFU57"/>
      <c r="DFV57"/>
      <c r="DFW57"/>
      <c r="DFX57"/>
      <c r="DFY57"/>
      <c r="DFZ57"/>
      <c r="DGA57"/>
      <c r="DGB57"/>
      <c r="DGC57"/>
      <c r="DGD57"/>
      <c r="DGE57"/>
      <c r="DGF57"/>
      <c r="DGG57"/>
      <c r="DGH57"/>
      <c r="DGI57"/>
      <c r="DGJ57"/>
      <c r="DGK57"/>
      <c r="DGL57"/>
      <c r="DGM57"/>
      <c r="DGN57"/>
      <c r="DGO57"/>
      <c r="DGP57"/>
      <c r="DGQ57"/>
      <c r="DGR57"/>
      <c r="DGS57"/>
      <c r="DGT57"/>
      <c r="DGU57"/>
      <c r="DGV57"/>
      <c r="DGW57"/>
      <c r="DGX57"/>
      <c r="DGY57"/>
      <c r="DGZ57"/>
      <c r="DHA57"/>
      <c r="DHB57"/>
      <c r="DHC57"/>
      <c r="DHD57"/>
      <c r="DHE57"/>
      <c r="DHF57"/>
      <c r="DHG57"/>
      <c r="DHH57"/>
      <c r="DHI57"/>
      <c r="DHJ57"/>
      <c r="DHK57"/>
      <c r="DHL57"/>
      <c r="DHM57"/>
      <c r="DHN57"/>
      <c r="DHO57"/>
      <c r="DHP57"/>
      <c r="DHQ57"/>
      <c r="DHR57"/>
      <c r="DHS57"/>
      <c r="DHT57"/>
      <c r="DHU57"/>
      <c r="DHV57"/>
      <c r="DHW57"/>
      <c r="DHX57"/>
      <c r="DHY57"/>
      <c r="DHZ57"/>
      <c r="DIA57"/>
      <c r="DIB57"/>
      <c r="DIC57"/>
      <c r="DID57"/>
      <c r="DIE57"/>
      <c r="DIF57"/>
      <c r="DIG57"/>
      <c r="DIH57"/>
      <c r="DII57"/>
      <c r="DIJ57"/>
      <c r="DIK57"/>
      <c r="DIL57"/>
      <c r="DIM57"/>
      <c r="DIN57"/>
      <c r="DIO57"/>
      <c r="DIP57"/>
      <c r="DIQ57"/>
      <c r="DIR57"/>
      <c r="DIS57"/>
      <c r="DIT57"/>
      <c r="DIU57"/>
      <c r="DIV57"/>
      <c r="DIW57"/>
      <c r="DIX57"/>
      <c r="DIY57"/>
      <c r="DIZ57"/>
      <c r="DJA57"/>
      <c r="DJB57"/>
      <c r="DJC57"/>
      <c r="DJD57"/>
      <c r="DJE57"/>
      <c r="DJF57"/>
      <c r="DJG57"/>
      <c r="DJH57"/>
      <c r="DJI57"/>
      <c r="DJJ57"/>
      <c r="DJK57"/>
      <c r="DJL57"/>
      <c r="DJM57"/>
      <c r="DJN57"/>
      <c r="DJO57"/>
      <c r="DJP57"/>
      <c r="DJQ57"/>
      <c r="DJR57"/>
      <c r="DJS57"/>
      <c r="DJT57"/>
      <c r="DJU57"/>
      <c r="DJV57"/>
      <c r="DJW57"/>
      <c r="DJX57"/>
      <c r="DJY57"/>
      <c r="DJZ57"/>
      <c r="DKA57"/>
      <c r="DKB57"/>
      <c r="DKC57"/>
      <c r="DKD57"/>
      <c r="DKE57"/>
      <c r="DKF57"/>
      <c r="DKG57"/>
      <c r="DKH57"/>
      <c r="DKI57"/>
      <c r="DKJ57"/>
      <c r="DKK57"/>
      <c r="DKL57"/>
      <c r="DKM57"/>
      <c r="DKN57"/>
      <c r="DKO57"/>
      <c r="DKP57"/>
      <c r="DKQ57"/>
      <c r="DKR57"/>
      <c r="DKS57"/>
      <c r="DKT57"/>
      <c r="DKU57"/>
      <c r="DKV57"/>
      <c r="DKW57"/>
      <c r="DKX57"/>
      <c r="DKY57"/>
      <c r="DKZ57"/>
      <c r="DLA57"/>
      <c r="DLB57"/>
      <c r="DLC57"/>
      <c r="DLD57"/>
      <c r="DLE57"/>
      <c r="DLF57"/>
      <c r="DLG57"/>
      <c r="DLH57"/>
      <c r="DLI57"/>
      <c r="DLJ57"/>
      <c r="DLK57"/>
      <c r="DLL57"/>
      <c r="DLM57"/>
      <c r="DLN57"/>
      <c r="DLO57"/>
      <c r="DLP57"/>
      <c r="DLQ57"/>
      <c r="DLR57"/>
      <c r="DLS57"/>
      <c r="DLT57"/>
      <c r="DLU57"/>
      <c r="DLV57"/>
      <c r="DLW57"/>
      <c r="DLX57"/>
      <c r="DLY57"/>
      <c r="DLZ57"/>
      <c r="DMA57"/>
      <c r="DMB57"/>
      <c r="DMC57"/>
      <c r="DMD57"/>
      <c r="DME57"/>
      <c r="DMF57"/>
      <c r="DMG57"/>
      <c r="DMH57"/>
      <c r="DMI57"/>
      <c r="DMJ57"/>
      <c r="DMK57"/>
      <c r="DML57"/>
      <c r="DMM57"/>
      <c r="DMN57"/>
      <c r="DMO57"/>
      <c r="DMP57"/>
      <c r="DMQ57"/>
      <c r="DMR57"/>
      <c r="DMS57"/>
      <c r="DMT57"/>
      <c r="DMU57"/>
      <c r="DMV57"/>
      <c r="DMW57"/>
      <c r="DMX57"/>
      <c r="DMY57"/>
      <c r="DMZ57"/>
      <c r="DNA57"/>
      <c r="DNB57"/>
      <c r="DNC57"/>
      <c r="DND57"/>
      <c r="DNE57"/>
      <c r="DNF57"/>
      <c r="DNG57"/>
      <c r="DNH57"/>
      <c r="DNI57"/>
      <c r="DNJ57"/>
      <c r="DNK57"/>
      <c r="DNL57"/>
      <c r="DNM57"/>
      <c r="DNN57"/>
      <c r="DNO57"/>
      <c r="DNP57"/>
      <c r="DNQ57"/>
      <c r="DNR57"/>
      <c r="DNS57"/>
      <c r="DNT57"/>
      <c r="DNU57"/>
      <c r="DNV57"/>
      <c r="DNW57"/>
      <c r="DNX57"/>
      <c r="DNY57"/>
      <c r="DNZ57"/>
      <c r="DOA57"/>
      <c r="DOB57"/>
      <c r="DOC57"/>
      <c r="DOD57"/>
      <c r="DOE57"/>
      <c r="DOF57"/>
      <c r="DOG57"/>
      <c r="DOH57"/>
      <c r="DOI57"/>
      <c r="DOJ57"/>
      <c r="DOK57"/>
      <c r="DOL57"/>
      <c r="DOM57"/>
      <c r="DON57"/>
      <c r="DOO57"/>
      <c r="DOP57"/>
      <c r="DOQ57"/>
      <c r="DOR57"/>
      <c r="DOS57"/>
      <c r="DOT57"/>
      <c r="DOU57"/>
      <c r="DOV57"/>
      <c r="DOW57"/>
      <c r="DOX57"/>
      <c r="DOY57"/>
      <c r="DOZ57"/>
      <c r="DPA57"/>
      <c r="DPB57"/>
      <c r="DPC57"/>
      <c r="DPD57"/>
      <c r="DPE57"/>
      <c r="DPF57"/>
      <c r="DPG57"/>
      <c r="DPH57"/>
      <c r="DPI57"/>
      <c r="DPJ57"/>
      <c r="DPK57"/>
      <c r="DPL57"/>
      <c r="DPM57"/>
      <c r="DPN57"/>
      <c r="DPO57"/>
      <c r="DPP57"/>
      <c r="DPQ57"/>
      <c r="DPR57"/>
      <c r="DPS57"/>
      <c r="DPT57"/>
      <c r="DPU57"/>
      <c r="DPV57"/>
      <c r="DPW57"/>
      <c r="DPX57"/>
      <c r="DPY57"/>
      <c r="DPZ57"/>
      <c r="DQA57"/>
      <c r="DQB57"/>
      <c r="DQC57"/>
      <c r="DQD57"/>
      <c r="DQE57"/>
      <c r="DQF57"/>
      <c r="DQG57"/>
      <c r="DQH57"/>
      <c r="DQI57"/>
      <c r="DQJ57"/>
      <c r="DQK57"/>
      <c r="DQL57"/>
      <c r="DQM57"/>
      <c r="DQN57"/>
      <c r="DQO57"/>
      <c r="DQP57"/>
      <c r="DQQ57"/>
      <c r="DQR57"/>
      <c r="DQS57"/>
      <c r="DQT57"/>
      <c r="DQU57"/>
      <c r="DQV57"/>
      <c r="DQW57"/>
      <c r="DQX57"/>
      <c r="DQY57"/>
      <c r="DQZ57"/>
      <c r="DRA57"/>
      <c r="DRB57"/>
      <c r="DRC57"/>
      <c r="DRD57"/>
      <c r="DRE57"/>
      <c r="DRF57"/>
      <c r="DRG57"/>
      <c r="DRH57"/>
      <c r="DRI57"/>
      <c r="DRJ57"/>
      <c r="DRK57"/>
      <c r="DRL57"/>
      <c r="DRM57"/>
      <c r="DRN57"/>
      <c r="DRO57"/>
      <c r="DRP57"/>
      <c r="DRQ57"/>
      <c r="DRR57"/>
      <c r="DRS57"/>
      <c r="DRT57"/>
      <c r="DRU57"/>
      <c r="DRV57"/>
      <c r="DRW57"/>
      <c r="DRX57"/>
      <c r="DRY57"/>
      <c r="DRZ57"/>
      <c r="DSA57"/>
      <c r="DSB57"/>
      <c r="DSC57"/>
      <c r="DSD57"/>
      <c r="DSE57"/>
      <c r="DSF57"/>
      <c r="DSG57"/>
      <c r="DSH57"/>
      <c r="DSI57"/>
      <c r="DSJ57"/>
      <c r="DSK57"/>
      <c r="DSL57"/>
      <c r="DSM57"/>
      <c r="DSN57"/>
      <c r="DSO57"/>
      <c r="DSP57"/>
      <c r="DSQ57"/>
      <c r="DSR57"/>
      <c r="DSS57"/>
      <c r="DST57"/>
      <c r="DSU57"/>
      <c r="DSV57"/>
      <c r="DSW57"/>
      <c r="DSX57"/>
      <c r="DSY57"/>
      <c r="DSZ57"/>
      <c r="DTA57"/>
      <c r="DTB57"/>
      <c r="DTC57"/>
      <c r="DTD57"/>
      <c r="DTE57"/>
      <c r="DTF57"/>
      <c r="DTG57"/>
      <c r="DTH57"/>
      <c r="DTI57"/>
      <c r="DTJ57"/>
      <c r="DTK57"/>
      <c r="DTL57"/>
      <c r="DTM57"/>
      <c r="DTN57"/>
      <c r="DTO57"/>
      <c r="DTP57"/>
      <c r="DTQ57"/>
      <c r="DTR57"/>
      <c r="DTS57"/>
      <c r="DTT57"/>
      <c r="DTU57"/>
      <c r="DTV57"/>
      <c r="DTW57"/>
      <c r="DTX57"/>
      <c r="DTY57"/>
      <c r="DTZ57"/>
      <c r="DUA57"/>
      <c r="DUB57"/>
      <c r="DUC57"/>
      <c r="DUD57"/>
      <c r="DUE57"/>
      <c r="DUF57"/>
      <c r="DUG57"/>
      <c r="DUH57"/>
      <c r="DUI57"/>
      <c r="DUJ57"/>
      <c r="DUK57"/>
      <c r="DUL57"/>
      <c r="DUM57"/>
      <c r="DUN57"/>
      <c r="DUO57"/>
      <c r="DUP57"/>
      <c r="DUQ57"/>
      <c r="DUR57"/>
      <c r="DUS57"/>
      <c r="DUT57"/>
      <c r="DUU57"/>
      <c r="DUV57"/>
      <c r="DUW57"/>
      <c r="DUX57"/>
      <c r="DUY57"/>
      <c r="DUZ57"/>
      <c r="DVA57"/>
      <c r="DVB57"/>
      <c r="DVC57"/>
      <c r="DVD57"/>
      <c r="DVE57"/>
      <c r="DVF57"/>
      <c r="DVG57"/>
      <c r="DVH57"/>
      <c r="DVI57"/>
      <c r="DVJ57"/>
      <c r="DVK57"/>
      <c r="DVL57"/>
      <c r="DVM57"/>
      <c r="DVN57"/>
      <c r="DVO57"/>
      <c r="DVP57"/>
      <c r="DVQ57"/>
      <c r="DVR57"/>
      <c r="DVS57"/>
      <c r="DVT57"/>
      <c r="DVU57"/>
      <c r="DVV57"/>
      <c r="DVW57"/>
      <c r="DVX57"/>
      <c r="DVY57"/>
      <c r="DVZ57"/>
      <c r="DWA57"/>
      <c r="DWB57"/>
      <c r="DWC57"/>
      <c r="DWD57"/>
      <c r="DWE57"/>
      <c r="DWF57"/>
      <c r="DWG57"/>
      <c r="DWH57"/>
      <c r="DWI57"/>
      <c r="DWJ57"/>
      <c r="DWK57"/>
      <c r="DWL57"/>
      <c r="DWM57"/>
      <c r="DWN57"/>
      <c r="DWO57"/>
      <c r="DWP57"/>
      <c r="DWQ57"/>
      <c r="DWR57"/>
      <c r="DWS57"/>
      <c r="DWT57"/>
      <c r="DWU57"/>
      <c r="DWV57"/>
      <c r="DWW57"/>
      <c r="DWX57"/>
      <c r="DWY57"/>
      <c r="DWZ57"/>
      <c r="DXA57"/>
      <c r="DXB57"/>
      <c r="DXC57"/>
      <c r="DXD57"/>
      <c r="DXE57"/>
      <c r="DXF57"/>
      <c r="DXG57"/>
      <c r="DXH57"/>
      <c r="DXI57"/>
      <c r="DXJ57"/>
      <c r="DXK57"/>
      <c r="DXL57"/>
      <c r="DXM57"/>
      <c r="DXN57"/>
      <c r="DXO57"/>
      <c r="DXP57"/>
      <c r="DXQ57"/>
      <c r="DXR57"/>
      <c r="DXS57"/>
      <c r="DXT57"/>
      <c r="DXU57"/>
      <c r="DXV57"/>
      <c r="DXW57"/>
      <c r="DXX57"/>
      <c r="DXY57"/>
      <c r="DXZ57"/>
      <c r="DYA57"/>
      <c r="DYB57"/>
      <c r="DYC57"/>
      <c r="DYD57"/>
      <c r="DYE57"/>
      <c r="DYF57"/>
      <c r="DYG57"/>
      <c r="DYH57"/>
      <c r="DYI57"/>
      <c r="DYJ57"/>
      <c r="DYK57"/>
      <c r="DYL57"/>
      <c r="DYM57"/>
      <c r="DYN57"/>
      <c r="DYO57"/>
      <c r="DYP57"/>
      <c r="DYQ57"/>
      <c r="DYR57"/>
      <c r="DYS57"/>
      <c r="DYT57"/>
      <c r="DYU57"/>
      <c r="DYV57"/>
      <c r="DYW57"/>
      <c r="DYX57"/>
      <c r="DYY57"/>
      <c r="DYZ57"/>
      <c r="DZA57"/>
      <c r="DZB57"/>
      <c r="DZC57"/>
      <c r="DZD57"/>
      <c r="DZE57"/>
      <c r="DZF57"/>
      <c r="DZG57"/>
      <c r="DZH57"/>
      <c r="DZI57"/>
      <c r="DZJ57"/>
      <c r="DZK57"/>
      <c r="DZL57"/>
      <c r="DZM57"/>
      <c r="DZN57"/>
      <c r="DZO57"/>
      <c r="DZP57"/>
      <c r="DZQ57"/>
      <c r="DZR57"/>
      <c r="DZS57"/>
      <c r="DZT57"/>
      <c r="DZU57"/>
      <c r="DZV57"/>
      <c r="DZW57"/>
      <c r="DZX57"/>
      <c r="DZY57"/>
      <c r="DZZ57"/>
      <c r="EAA57"/>
      <c r="EAB57"/>
      <c r="EAC57"/>
      <c r="EAD57"/>
      <c r="EAE57"/>
      <c r="EAF57"/>
      <c r="EAG57"/>
      <c r="EAH57"/>
      <c r="EAI57"/>
      <c r="EAJ57"/>
      <c r="EAK57"/>
      <c r="EAL57"/>
      <c r="EAM57"/>
      <c r="EAN57"/>
      <c r="EAO57"/>
      <c r="EAP57"/>
      <c r="EAQ57"/>
      <c r="EAR57"/>
      <c r="EAS57"/>
      <c r="EAT57"/>
      <c r="EAU57"/>
      <c r="EAV57"/>
      <c r="EAW57"/>
      <c r="EAX57"/>
      <c r="EAY57"/>
      <c r="EAZ57"/>
      <c r="EBA57"/>
      <c r="EBB57"/>
      <c r="EBC57"/>
      <c r="EBD57"/>
      <c r="EBE57"/>
      <c r="EBF57"/>
      <c r="EBG57"/>
      <c r="EBH57"/>
      <c r="EBI57"/>
      <c r="EBJ57"/>
      <c r="EBK57"/>
      <c r="EBL57"/>
      <c r="EBM57"/>
      <c r="EBN57"/>
      <c r="EBO57"/>
      <c r="EBP57"/>
      <c r="EBQ57"/>
      <c r="EBR57"/>
      <c r="EBS57"/>
      <c r="EBT57"/>
      <c r="EBU57"/>
      <c r="EBV57"/>
      <c r="EBW57"/>
      <c r="EBX57"/>
      <c r="EBY57"/>
      <c r="EBZ57"/>
      <c r="ECA57"/>
      <c r="ECB57"/>
      <c r="ECC57"/>
      <c r="ECD57"/>
      <c r="ECE57"/>
      <c r="ECF57"/>
      <c r="ECG57"/>
      <c r="ECH57"/>
      <c r="ECI57"/>
      <c r="ECJ57"/>
      <c r="ECK57"/>
      <c r="ECL57"/>
      <c r="ECM57"/>
      <c r="ECN57"/>
      <c r="ECO57"/>
      <c r="ECP57"/>
      <c r="ECQ57"/>
      <c r="ECR57"/>
      <c r="ECS57"/>
      <c r="ECT57"/>
      <c r="ECU57"/>
      <c r="ECV57"/>
      <c r="ECW57"/>
      <c r="ECX57"/>
      <c r="ECY57"/>
      <c r="ECZ57"/>
      <c r="EDA57"/>
      <c r="EDB57"/>
      <c r="EDC57"/>
      <c r="EDD57"/>
      <c r="EDE57"/>
      <c r="EDF57"/>
      <c r="EDG57"/>
      <c r="EDH57"/>
      <c r="EDI57"/>
      <c r="EDJ57"/>
      <c r="EDK57"/>
      <c r="EDL57"/>
      <c r="EDM57"/>
      <c r="EDN57"/>
      <c r="EDO57"/>
      <c r="EDP57"/>
      <c r="EDQ57"/>
      <c r="EDR57"/>
      <c r="EDS57"/>
      <c r="EDT57"/>
      <c r="EDU57"/>
      <c r="EDV57"/>
      <c r="EDW57"/>
      <c r="EDX57"/>
      <c r="EDY57"/>
      <c r="EDZ57"/>
      <c r="EEA57"/>
      <c r="EEB57"/>
      <c r="EEC57"/>
      <c r="EED57"/>
      <c r="EEE57"/>
      <c r="EEF57"/>
      <c r="EEG57"/>
      <c r="EEH57"/>
      <c r="EEI57"/>
      <c r="EEJ57"/>
      <c r="EEK57"/>
      <c r="EEL57"/>
      <c r="EEM57"/>
      <c r="EEN57"/>
      <c r="EEO57"/>
      <c r="EEP57"/>
      <c r="EEQ57"/>
      <c r="EER57"/>
      <c r="EES57"/>
      <c r="EET57"/>
      <c r="EEU57"/>
      <c r="EEV57"/>
      <c r="EEW57"/>
      <c r="EEX57"/>
      <c r="EEY57"/>
      <c r="EEZ57"/>
      <c r="EFA57"/>
      <c r="EFB57"/>
      <c r="EFC57"/>
      <c r="EFD57"/>
      <c r="EFE57"/>
      <c r="EFF57"/>
      <c r="EFG57"/>
      <c r="EFH57"/>
      <c r="EFI57"/>
      <c r="EFJ57"/>
      <c r="EFK57"/>
      <c r="EFL57"/>
      <c r="EFM57"/>
      <c r="EFN57"/>
      <c r="EFO57"/>
      <c r="EFP57"/>
      <c r="EFQ57"/>
      <c r="EFR57"/>
      <c r="EFS57"/>
      <c r="EFT57"/>
      <c r="EFU57"/>
      <c r="EFV57"/>
      <c r="EFW57"/>
      <c r="EFX57"/>
      <c r="EFY57"/>
      <c r="EFZ57"/>
      <c r="EGA57"/>
      <c r="EGB57"/>
      <c r="EGC57"/>
      <c r="EGD57"/>
      <c r="EGE57"/>
      <c r="EGF57"/>
      <c r="EGG57"/>
      <c r="EGH57"/>
      <c r="EGI57"/>
      <c r="EGJ57"/>
      <c r="EGK57"/>
      <c r="EGL57"/>
      <c r="EGM57"/>
      <c r="EGN57"/>
      <c r="EGO57"/>
      <c r="EGP57"/>
      <c r="EGQ57"/>
      <c r="EGR57"/>
      <c r="EGS57"/>
      <c r="EGT57"/>
      <c r="EGU57"/>
      <c r="EGV57"/>
      <c r="EGW57"/>
      <c r="EGX57"/>
      <c r="EGY57"/>
      <c r="EGZ57"/>
      <c r="EHA57"/>
      <c r="EHB57"/>
      <c r="EHC57"/>
      <c r="EHD57"/>
      <c r="EHE57"/>
      <c r="EHF57"/>
      <c r="EHG57"/>
      <c r="EHH57"/>
      <c r="EHI57"/>
      <c r="EHJ57"/>
      <c r="EHK57"/>
      <c r="EHL57"/>
      <c r="EHM57"/>
      <c r="EHN57"/>
      <c r="EHO57"/>
      <c r="EHP57"/>
      <c r="EHQ57"/>
      <c r="EHR57"/>
      <c r="EHS57"/>
      <c r="EHT57"/>
      <c r="EHU57"/>
      <c r="EHV57"/>
      <c r="EHW57"/>
      <c r="EHX57"/>
      <c r="EHY57"/>
      <c r="EHZ57"/>
      <c r="EIA57"/>
      <c r="EIB57"/>
      <c r="EIC57"/>
      <c r="EID57"/>
      <c r="EIE57"/>
      <c r="EIF57"/>
      <c r="EIG57"/>
      <c r="EIH57"/>
      <c r="EII57"/>
      <c r="EIJ57"/>
      <c r="EIK57"/>
      <c r="EIL57"/>
      <c r="EIM57"/>
      <c r="EIN57"/>
      <c r="EIO57"/>
      <c r="EIP57"/>
      <c r="EIQ57"/>
      <c r="EIR57"/>
      <c r="EIS57"/>
      <c r="EIT57"/>
      <c r="EIU57"/>
      <c r="EIV57"/>
      <c r="EIW57"/>
      <c r="EIX57"/>
      <c r="EIY57"/>
      <c r="EIZ57"/>
      <c r="EJA57"/>
      <c r="EJB57"/>
      <c r="EJC57"/>
      <c r="EJD57"/>
      <c r="EJE57"/>
      <c r="EJF57"/>
      <c r="EJG57"/>
      <c r="EJH57"/>
      <c r="EJI57"/>
      <c r="EJJ57"/>
      <c r="EJK57"/>
      <c r="EJL57"/>
      <c r="EJM57"/>
      <c r="EJN57"/>
      <c r="EJO57"/>
      <c r="EJP57"/>
      <c r="EJQ57"/>
      <c r="EJR57"/>
      <c r="EJS57"/>
      <c r="EJT57"/>
      <c r="EJU57"/>
      <c r="EJV57"/>
      <c r="EJW57"/>
      <c r="EJX57"/>
      <c r="EJY57"/>
      <c r="EJZ57"/>
      <c r="EKA57"/>
      <c r="EKB57"/>
      <c r="EKC57"/>
      <c r="EKD57"/>
      <c r="EKE57"/>
      <c r="EKF57"/>
      <c r="EKG57"/>
      <c r="EKH57"/>
      <c r="EKI57"/>
      <c r="EKJ57"/>
      <c r="EKK57"/>
      <c r="EKL57"/>
      <c r="EKM57"/>
      <c r="EKN57"/>
      <c r="EKO57"/>
      <c r="EKP57"/>
      <c r="EKQ57"/>
      <c r="EKR57"/>
      <c r="EKS57"/>
      <c r="EKT57"/>
      <c r="EKU57"/>
      <c r="EKV57"/>
      <c r="EKW57"/>
      <c r="EKX57"/>
      <c r="EKY57"/>
      <c r="EKZ57"/>
      <c r="ELA57"/>
      <c r="ELB57"/>
      <c r="ELC57"/>
      <c r="ELD57"/>
      <c r="ELE57"/>
      <c r="ELF57"/>
      <c r="ELG57"/>
      <c r="ELH57"/>
      <c r="ELI57"/>
      <c r="ELJ57"/>
      <c r="ELK57"/>
      <c r="ELL57"/>
      <c r="ELM57"/>
      <c r="ELN57"/>
      <c r="ELO57"/>
      <c r="ELP57"/>
      <c r="ELQ57"/>
      <c r="ELR57"/>
      <c r="ELS57"/>
      <c r="ELT57"/>
      <c r="ELU57"/>
      <c r="ELV57"/>
      <c r="ELW57"/>
      <c r="ELX57"/>
      <c r="ELY57"/>
      <c r="ELZ57"/>
      <c r="EMA57"/>
      <c r="EMB57"/>
      <c r="EMC57"/>
      <c r="EMD57"/>
      <c r="EME57"/>
      <c r="EMF57"/>
      <c r="EMG57"/>
      <c r="EMH57"/>
      <c r="EMI57"/>
      <c r="EMJ57"/>
      <c r="EMK57"/>
      <c r="EML57"/>
      <c r="EMM57"/>
      <c r="EMN57"/>
      <c r="EMO57"/>
      <c r="EMP57"/>
      <c r="EMQ57"/>
      <c r="EMR57"/>
      <c r="EMS57"/>
      <c r="EMT57"/>
      <c r="EMU57"/>
      <c r="EMV57"/>
      <c r="EMW57"/>
      <c r="EMX57"/>
      <c r="EMY57"/>
      <c r="EMZ57"/>
      <c r="ENA57"/>
      <c r="ENB57"/>
      <c r="ENC57"/>
      <c r="END57"/>
      <c r="ENE57"/>
      <c r="ENF57"/>
      <c r="ENG57"/>
      <c r="ENH57"/>
      <c r="ENI57"/>
      <c r="ENJ57"/>
      <c r="ENK57"/>
      <c r="ENL57"/>
      <c r="ENM57"/>
      <c r="ENN57"/>
      <c r="ENO57"/>
      <c r="ENP57"/>
      <c r="ENQ57"/>
      <c r="ENR57"/>
      <c r="ENS57"/>
      <c r="ENT57"/>
      <c r="ENU57"/>
      <c r="ENV57"/>
      <c r="ENW57"/>
      <c r="ENX57"/>
      <c r="ENY57"/>
      <c r="ENZ57"/>
      <c r="EOA57"/>
      <c r="EOB57"/>
      <c r="EOC57"/>
      <c r="EOD57"/>
      <c r="EOE57"/>
      <c r="EOF57"/>
      <c r="EOG57"/>
      <c r="EOH57"/>
      <c r="EOI57"/>
      <c r="EOJ57"/>
      <c r="EOK57"/>
      <c r="EOL57"/>
      <c r="EOM57"/>
      <c r="EON57"/>
      <c r="EOO57"/>
      <c r="EOP57"/>
      <c r="EOQ57"/>
      <c r="EOR57"/>
      <c r="EOS57"/>
      <c r="EOT57"/>
      <c r="EOU57"/>
      <c r="EOV57"/>
      <c r="EOW57"/>
      <c r="EOX57"/>
      <c r="EOY57"/>
      <c r="EOZ57"/>
      <c r="EPA57"/>
      <c r="EPB57"/>
      <c r="EPC57"/>
      <c r="EPD57"/>
      <c r="EPE57"/>
      <c r="EPF57"/>
      <c r="EPG57"/>
      <c r="EPH57"/>
      <c r="EPI57"/>
      <c r="EPJ57"/>
      <c r="EPK57"/>
      <c r="EPL57"/>
      <c r="EPM57"/>
      <c r="EPN57"/>
      <c r="EPO57"/>
      <c r="EPP57"/>
      <c r="EPQ57"/>
      <c r="EPR57"/>
      <c r="EPS57"/>
      <c r="EPT57"/>
      <c r="EPU57"/>
      <c r="EPV57"/>
      <c r="EPW57"/>
      <c r="EPX57"/>
      <c r="EPY57"/>
      <c r="EPZ57"/>
      <c r="EQA57"/>
      <c r="EQB57"/>
      <c r="EQC57"/>
      <c r="EQD57"/>
      <c r="EQE57"/>
      <c r="EQF57"/>
      <c r="EQG57"/>
      <c r="EQH57"/>
      <c r="EQI57"/>
      <c r="EQJ57"/>
      <c r="EQK57"/>
      <c r="EQL57"/>
      <c r="EQM57"/>
      <c r="EQN57"/>
      <c r="EQO57"/>
      <c r="EQP57"/>
      <c r="EQQ57"/>
      <c r="EQR57"/>
      <c r="EQS57"/>
      <c r="EQT57"/>
      <c r="EQU57"/>
      <c r="EQV57"/>
      <c r="EQW57"/>
      <c r="EQX57"/>
      <c r="EQY57"/>
      <c r="EQZ57"/>
      <c r="ERA57"/>
      <c r="ERB57"/>
      <c r="ERC57"/>
      <c r="ERD57"/>
      <c r="ERE57"/>
      <c r="ERF57"/>
      <c r="ERG57"/>
      <c r="ERH57"/>
      <c r="ERI57"/>
      <c r="ERJ57"/>
      <c r="ERK57"/>
      <c r="ERL57"/>
      <c r="ERM57"/>
      <c r="ERN57"/>
      <c r="ERO57"/>
      <c r="ERP57"/>
      <c r="ERQ57"/>
      <c r="ERR57"/>
      <c r="ERS57"/>
      <c r="ERT57"/>
      <c r="ERU57"/>
      <c r="ERV57"/>
      <c r="ERW57"/>
      <c r="ERX57"/>
      <c r="ERY57"/>
      <c r="ERZ57"/>
      <c r="ESA57"/>
      <c r="ESB57"/>
      <c r="ESC57"/>
      <c r="ESD57"/>
      <c r="ESE57"/>
      <c r="ESF57"/>
      <c r="ESG57"/>
      <c r="ESH57"/>
      <c r="ESI57"/>
      <c r="ESJ57"/>
      <c r="ESK57"/>
      <c r="ESL57"/>
      <c r="ESM57"/>
      <c r="ESN57"/>
      <c r="ESO57"/>
      <c r="ESP57"/>
      <c r="ESQ57"/>
      <c r="ESR57"/>
      <c r="ESS57"/>
      <c r="EST57"/>
      <c r="ESU57"/>
      <c r="ESV57"/>
      <c r="ESW57"/>
      <c r="ESX57"/>
      <c r="ESY57"/>
      <c r="ESZ57"/>
      <c r="ETA57"/>
      <c r="ETB57"/>
      <c r="ETC57"/>
      <c r="ETD57"/>
      <c r="ETE57"/>
      <c r="ETF57"/>
      <c r="ETG57"/>
      <c r="ETH57"/>
      <c r="ETI57"/>
      <c r="ETJ57"/>
      <c r="ETK57"/>
      <c r="ETL57"/>
      <c r="ETM57"/>
      <c r="ETN57"/>
      <c r="ETO57"/>
      <c r="ETP57"/>
      <c r="ETQ57"/>
      <c r="ETR57"/>
      <c r="ETS57"/>
      <c r="ETT57"/>
      <c r="ETU57"/>
      <c r="ETV57"/>
      <c r="ETW57"/>
      <c r="ETX57"/>
      <c r="ETY57"/>
      <c r="ETZ57"/>
      <c r="EUA57"/>
      <c r="EUB57"/>
      <c r="EUC57"/>
      <c r="EUD57"/>
      <c r="EUE57"/>
      <c r="EUF57"/>
      <c r="EUG57"/>
      <c r="EUH57"/>
      <c r="EUI57"/>
      <c r="EUJ57"/>
      <c r="EUK57"/>
      <c r="EUL57"/>
      <c r="EUM57"/>
      <c r="EUN57"/>
      <c r="EUO57"/>
      <c r="EUP57"/>
      <c r="EUQ57"/>
      <c r="EUR57"/>
      <c r="EUS57"/>
      <c r="EUT57"/>
      <c r="EUU57"/>
      <c r="EUV57"/>
      <c r="EUW57"/>
      <c r="EUX57"/>
      <c r="EUY57"/>
      <c r="EUZ57"/>
      <c r="EVA57"/>
      <c r="EVB57"/>
      <c r="EVC57"/>
      <c r="EVD57"/>
      <c r="EVE57"/>
      <c r="EVF57"/>
      <c r="EVG57"/>
      <c r="EVH57"/>
      <c r="EVI57"/>
      <c r="EVJ57"/>
      <c r="EVK57"/>
      <c r="EVL57"/>
      <c r="EVM57"/>
      <c r="EVN57"/>
      <c r="EVO57"/>
      <c r="EVP57"/>
      <c r="EVQ57"/>
      <c r="EVR57"/>
      <c r="EVS57"/>
      <c r="EVT57"/>
      <c r="EVU57"/>
      <c r="EVV57"/>
      <c r="EVW57"/>
      <c r="EVX57"/>
      <c r="EVY57"/>
      <c r="EVZ57"/>
      <c r="EWA57"/>
      <c r="EWB57"/>
      <c r="EWC57"/>
      <c r="EWD57"/>
      <c r="EWE57"/>
      <c r="EWF57"/>
      <c r="EWG57"/>
      <c r="EWH57"/>
      <c r="EWI57"/>
      <c r="EWJ57"/>
      <c r="EWK57"/>
      <c r="EWL57"/>
      <c r="EWM57"/>
      <c r="EWN57"/>
      <c r="EWO57"/>
      <c r="EWP57"/>
      <c r="EWQ57"/>
      <c r="EWR57"/>
      <c r="EWS57"/>
      <c r="EWT57"/>
      <c r="EWU57"/>
      <c r="EWV57"/>
      <c r="EWW57"/>
      <c r="EWX57"/>
      <c r="EWY57"/>
      <c r="EWZ57"/>
      <c r="EXA57"/>
      <c r="EXB57"/>
      <c r="EXC57"/>
      <c r="EXD57"/>
      <c r="EXE57"/>
      <c r="EXF57"/>
      <c r="EXG57"/>
      <c r="EXH57"/>
      <c r="EXI57"/>
      <c r="EXJ57"/>
      <c r="EXK57"/>
      <c r="EXL57"/>
      <c r="EXM57"/>
      <c r="EXN57"/>
      <c r="EXO57"/>
      <c r="EXP57"/>
      <c r="EXQ57"/>
      <c r="EXR57"/>
      <c r="EXS57"/>
      <c r="EXT57"/>
      <c r="EXU57"/>
      <c r="EXV57"/>
      <c r="EXW57"/>
      <c r="EXX57"/>
      <c r="EXY57"/>
      <c r="EXZ57"/>
      <c r="EYA57"/>
      <c r="EYB57"/>
      <c r="EYC57"/>
      <c r="EYD57"/>
      <c r="EYE57"/>
      <c r="EYF57"/>
      <c r="EYG57"/>
      <c r="EYH57"/>
      <c r="EYI57"/>
      <c r="EYJ57"/>
      <c r="EYK57"/>
      <c r="EYL57"/>
      <c r="EYM57"/>
      <c r="EYN57"/>
      <c r="EYO57"/>
      <c r="EYP57"/>
      <c r="EYQ57"/>
      <c r="EYR57"/>
      <c r="EYS57"/>
      <c r="EYT57"/>
      <c r="EYU57"/>
      <c r="EYV57"/>
      <c r="EYW57"/>
      <c r="EYX57"/>
      <c r="EYY57"/>
      <c r="EYZ57"/>
      <c r="EZA57"/>
      <c r="EZB57"/>
      <c r="EZC57"/>
      <c r="EZD57"/>
      <c r="EZE57"/>
      <c r="EZF57"/>
      <c r="EZG57"/>
      <c r="EZH57"/>
      <c r="EZI57"/>
      <c r="EZJ57"/>
      <c r="EZK57"/>
      <c r="EZL57"/>
      <c r="EZM57"/>
      <c r="EZN57"/>
      <c r="EZO57"/>
      <c r="EZP57"/>
      <c r="EZQ57"/>
      <c r="EZR57"/>
      <c r="EZS57"/>
      <c r="EZT57"/>
      <c r="EZU57"/>
      <c r="EZV57"/>
      <c r="EZW57"/>
      <c r="EZX57"/>
      <c r="EZY57"/>
      <c r="EZZ57"/>
      <c r="FAA57"/>
      <c r="FAB57"/>
      <c r="FAC57"/>
      <c r="FAD57"/>
      <c r="FAE57"/>
      <c r="FAF57"/>
      <c r="FAG57"/>
      <c r="FAH57"/>
      <c r="FAI57"/>
      <c r="FAJ57"/>
      <c r="FAK57"/>
      <c r="FAL57"/>
      <c r="FAM57"/>
      <c r="FAN57"/>
      <c r="FAO57"/>
      <c r="FAP57"/>
      <c r="FAQ57"/>
      <c r="FAR57"/>
      <c r="FAS57"/>
      <c r="FAT57"/>
      <c r="FAU57"/>
      <c r="FAV57"/>
      <c r="FAW57"/>
      <c r="FAX57"/>
      <c r="FAY57"/>
      <c r="FAZ57"/>
      <c r="FBA57"/>
      <c r="FBB57"/>
      <c r="FBC57"/>
      <c r="FBD57"/>
      <c r="FBE57"/>
      <c r="FBF57"/>
      <c r="FBG57"/>
      <c r="FBH57"/>
      <c r="FBI57"/>
      <c r="FBJ57"/>
      <c r="FBK57"/>
      <c r="FBL57"/>
      <c r="FBM57"/>
      <c r="FBN57"/>
      <c r="FBO57"/>
      <c r="FBP57"/>
      <c r="FBQ57"/>
      <c r="FBR57"/>
      <c r="FBS57"/>
      <c r="FBT57"/>
      <c r="FBU57"/>
      <c r="FBV57"/>
      <c r="FBW57"/>
      <c r="FBX57"/>
      <c r="FBY57"/>
      <c r="FBZ57"/>
      <c r="FCA57"/>
      <c r="FCB57"/>
      <c r="FCC57"/>
      <c r="FCD57"/>
      <c r="FCE57"/>
      <c r="FCF57"/>
      <c r="FCG57"/>
      <c r="FCH57"/>
      <c r="FCI57"/>
      <c r="FCJ57"/>
      <c r="FCK57"/>
      <c r="FCL57"/>
      <c r="FCM57"/>
      <c r="FCN57"/>
      <c r="FCO57"/>
      <c r="FCP57"/>
      <c r="FCQ57"/>
      <c r="FCR57"/>
      <c r="FCS57"/>
      <c r="FCT57"/>
      <c r="FCU57"/>
      <c r="FCV57"/>
      <c r="FCW57"/>
      <c r="FCX57"/>
      <c r="FCY57"/>
      <c r="FCZ57"/>
      <c r="FDA57"/>
      <c r="FDB57"/>
      <c r="FDC57"/>
      <c r="FDD57"/>
      <c r="FDE57"/>
      <c r="FDF57"/>
      <c r="FDG57"/>
      <c r="FDH57"/>
      <c r="FDI57"/>
      <c r="FDJ57"/>
      <c r="FDK57"/>
      <c r="FDL57"/>
      <c r="FDM57"/>
      <c r="FDN57"/>
      <c r="FDO57"/>
      <c r="FDP57"/>
      <c r="FDQ57"/>
      <c r="FDR57"/>
      <c r="FDS57"/>
      <c r="FDT57"/>
      <c r="FDU57"/>
      <c r="FDV57"/>
      <c r="FDW57"/>
      <c r="FDX57"/>
      <c r="FDY57"/>
      <c r="FDZ57"/>
      <c r="FEA57"/>
      <c r="FEB57"/>
      <c r="FEC57"/>
      <c r="FED57"/>
      <c r="FEE57"/>
      <c r="FEF57"/>
      <c r="FEG57"/>
      <c r="FEH57"/>
      <c r="FEI57"/>
      <c r="FEJ57"/>
      <c r="FEK57"/>
      <c r="FEL57"/>
      <c r="FEM57"/>
      <c r="FEN57"/>
      <c r="FEO57"/>
      <c r="FEP57"/>
      <c r="FEQ57"/>
      <c r="FER57"/>
      <c r="FES57"/>
      <c r="FET57"/>
      <c r="FEU57"/>
      <c r="FEV57"/>
      <c r="FEW57"/>
      <c r="FEX57"/>
      <c r="FEY57"/>
      <c r="FEZ57"/>
      <c r="FFA57"/>
      <c r="FFB57"/>
      <c r="FFC57"/>
      <c r="FFD57"/>
      <c r="FFE57"/>
      <c r="FFF57"/>
      <c r="FFG57"/>
      <c r="FFH57"/>
      <c r="FFI57"/>
      <c r="FFJ57"/>
      <c r="FFK57"/>
      <c r="FFL57"/>
      <c r="FFM57"/>
      <c r="FFN57"/>
      <c r="FFO57"/>
      <c r="FFP57"/>
      <c r="FFQ57"/>
      <c r="FFR57"/>
      <c r="FFS57"/>
      <c r="FFT57"/>
      <c r="FFU57"/>
      <c r="FFV57"/>
      <c r="FFW57"/>
      <c r="FFX57"/>
      <c r="FFY57"/>
      <c r="FFZ57"/>
      <c r="FGA57"/>
      <c r="FGB57"/>
      <c r="FGC57"/>
      <c r="FGD57"/>
      <c r="FGE57"/>
      <c r="FGF57"/>
      <c r="FGG57"/>
      <c r="FGH57"/>
      <c r="FGI57"/>
      <c r="FGJ57"/>
      <c r="FGK57"/>
      <c r="FGL57"/>
      <c r="FGM57"/>
      <c r="FGN57"/>
      <c r="FGO57"/>
      <c r="FGP57"/>
      <c r="FGQ57"/>
      <c r="FGR57"/>
      <c r="FGS57"/>
      <c r="FGT57"/>
      <c r="FGU57"/>
      <c r="FGV57"/>
      <c r="FGW57"/>
      <c r="FGX57"/>
      <c r="FGY57"/>
      <c r="FGZ57"/>
      <c r="FHA57"/>
      <c r="FHB57"/>
      <c r="FHC57"/>
      <c r="FHD57"/>
      <c r="FHE57"/>
      <c r="FHF57"/>
      <c r="FHG57"/>
      <c r="FHH57"/>
      <c r="FHI57"/>
      <c r="FHJ57"/>
      <c r="FHK57"/>
      <c r="FHL57"/>
      <c r="FHM57"/>
      <c r="FHN57"/>
      <c r="FHO57"/>
      <c r="FHP57"/>
      <c r="FHQ57"/>
      <c r="FHR57"/>
      <c r="FHS57"/>
      <c r="FHT57"/>
      <c r="FHU57"/>
      <c r="FHV57"/>
      <c r="FHW57"/>
      <c r="FHX57"/>
      <c r="FHY57"/>
      <c r="FHZ57"/>
      <c r="FIA57"/>
      <c r="FIB57"/>
      <c r="FIC57"/>
      <c r="FID57"/>
      <c r="FIE57"/>
      <c r="FIF57"/>
      <c r="FIG57"/>
      <c r="FIH57"/>
      <c r="FII57"/>
      <c r="FIJ57"/>
      <c r="FIK57"/>
      <c r="FIL57"/>
      <c r="FIM57"/>
      <c r="FIN57"/>
      <c r="FIO57"/>
      <c r="FIP57"/>
      <c r="FIQ57"/>
      <c r="FIR57"/>
      <c r="FIS57"/>
      <c r="FIT57"/>
      <c r="FIU57"/>
      <c r="FIV57"/>
      <c r="FIW57"/>
      <c r="FIX57"/>
      <c r="FIY57"/>
      <c r="FIZ57"/>
      <c r="FJA57"/>
      <c r="FJB57"/>
      <c r="FJC57"/>
      <c r="FJD57"/>
      <c r="FJE57"/>
      <c r="FJF57"/>
      <c r="FJG57"/>
      <c r="FJH57"/>
      <c r="FJI57"/>
      <c r="FJJ57"/>
      <c r="FJK57"/>
      <c r="FJL57"/>
      <c r="FJM57"/>
      <c r="FJN57"/>
      <c r="FJO57"/>
      <c r="FJP57"/>
      <c r="FJQ57"/>
      <c r="FJR57"/>
      <c r="FJS57"/>
      <c r="FJT57"/>
      <c r="FJU57"/>
      <c r="FJV57"/>
      <c r="FJW57"/>
      <c r="FJX57"/>
      <c r="FJY57"/>
      <c r="FJZ57"/>
      <c r="FKA57"/>
      <c r="FKB57"/>
      <c r="FKC57"/>
      <c r="FKD57"/>
      <c r="FKE57"/>
      <c r="FKF57"/>
      <c r="FKG57"/>
      <c r="FKH57"/>
      <c r="FKI57"/>
      <c r="FKJ57"/>
      <c r="FKK57"/>
      <c r="FKL57"/>
      <c r="FKM57"/>
      <c r="FKN57"/>
      <c r="FKO57"/>
      <c r="FKP57"/>
      <c r="FKQ57"/>
      <c r="FKR57"/>
      <c r="FKS57"/>
      <c r="FKT57"/>
      <c r="FKU57"/>
      <c r="FKV57"/>
      <c r="FKW57"/>
      <c r="FKX57"/>
      <c r="FKY57"/>
      <c r="FKZ57"/>
      <c r="FLA57"/>
      <c r="FLB57"/>
      <c r="FLC57"/>
      <c r="FLD57"/>
      <c r="FLE57"/>
      <c r="FLF57"/>
      <c r="FLG57"/>
      <c r="FLH57"/>
      <c r="FLI57"/>
      <c r="FLJ57"/>
      <c r="FLK57"/>
      <c r="FLL57"/>
      <c r="FLM57"/>
      <c r="FLN57"/>
      <c r="FLO57"/>
      <c r="FLP57"/>
      <c r="FLQ57"/>
      <c r="FLR57"/>
      <c r="FLS57"/>
      <c r="FLT57"/>
      <c r="FLU57"/>
      <c r="FLV57"/>
      <c r="FLW57"/>
      <c r="FLX57"/>
      <c r="FLY57"/>
      <c r="FLZ57"/>
      <c r="FMA57"/>
      <c r="FMB57"/>
      <c r="FMC57"/>
      <c r="FMD57"/>
      <c r="FME57"/>
      <c r="FMF57"/>
      <c r="FMG57"/>
      <c r="FMH57"/>
      <c r="FMI57"/>
      <c r="FMJ57"/>
      <c r="FMK57"/>
      <c r="FML57"/>
      <c r="FMM57"/>
      <c r="FMN57"/>
      <c r="FMO57"/>
      <c r="FMP57"/>
      <c r="FMQ57"/>
      <c r="FMR57"/>
      <c r="FMS57"/>
      <c r="FMT57"/>
      <c r="FMU57"/>
      <c r="FMV57"/>
      <c r="FMW57"/>
      <c r="FMX57"/>
      <c r="FMY57"/>
      <c r="FMZ57"/>
      <c r="FNA57"/>
      <c r="FNB57"/>
      <c r="FNC57"/>
      <c r="FND57"/>
      <c r="FNE57"/>
      <c r="FNF57"/>
      <c r="FNG57"/>
      <c r="FNH57"/>
      <c r="FNI57"/>
      <c r="FNJ57"/>
      <c r="FNK57"/>
      <c r="FNL57"/>
      <c r="FNM57"/>
      <c r="FNN57"/>
      <c r="FNO57"/>
      <c r="FNP57"/>
      <c r="FNQ57"/>
      <c r="FNR57"/>
      <c r="FNS57"/>
      <c r="FNT57"/>
      <c r="FNU57"/>
      <c r="FNV57"/>
      <c r="FNW57"/>
      <c r="FNX57"/>
      <c r="FNY57"/>
      <c r="FNZ57"/>
      <c r="FOA57"/>
      <c r="FOB57"/>
      <c r="FOC57"/>
      <c r="FOD57"/>
      <c r="FOE57"/>
      <c r="FOF57"/>
      <c r="FOG57"/>
      <c r="FOH57"/>
      <c r="FOI57"/>
      <c r="FOJ57"/>
      <c r="FOK57"/>
      <c r="FOL57"/>
      <c r="FOM57"/>
      <c r="FON57"/>
      <c r="FOO57"/>
      <c r="FOP57"/>
      <c r="FOQ57"/>
      <c r="FOR57"/>
      <c r="FOS57"/>
      <c r="FOT57"/>
      <c r="FOU57"/>
      <c r="FOV57"/>
      <c r="FOW57"/>
      <c r="FOX57"/>
      <c r="FOY57"/>
      <c r="FOZ57"/>
      <c r="FPA57"/>
      <c r="FPB57"/>
      <c r="FPC57"/>
      <c r="FPD57"/>
      <c r="FPE57"/>
      <c r="FPF57"/>
      <c r="FPG57"/>
      <c r="FPH57"/>
      <c r="FPI57"/>
      <c r="FPJ57"/>
      <c r="FPK57"/>
      <c r="FPL57"/>
      <c r="FPM57"/>
      <c r="FPN57"/>
      <c r="FPO57"/>
      <c r="FPP57"/>
      <c r="FPQ57"/>
      <c r="FPR57"/>
      <c r="FPS57"/>
      <c r="FPT57"/>
      <c r="FPU57"/>
      <c r="FPV57"/>
      <c r="FPW57"/>
      <c r="FPX57"/>
      <c r="FPY57"/>
      <c r="FPZ57"/>
      <c r="FQA57"/>
      <c r="FQB57"/>
      <c r="FQC57"/>
      <c r="FQD57"/>
      <c r="FQE57"/>
      <c r="FQF57"/>
      <c r="FQG57"/>
      <c r="FQH57"/>
      <c r="FQI57"/>
      <c r="FQJ57"/>
      <c r="FQK57"/>
      <c r="FQL57"/>
      <c r="FQM57"/>
      <c r="FQN57"/>
      <c r="FQO57"/>
      <c r="FQP57"/>
      <c r="FQQ57"/>
      <c r="FQR57"/>
      <c r="FQS57"/>
      <c r="FQT57"/>
      <c r="FQU57"/>
      <c r="FQV57"/>
      <c r="FQW57"/>
      <c r="FQX57"/>
      <c r="FQY57"/>
      <c r="FQZ57"/>
      <c r="FRA57"/>
      <c r="FRB57"/>
      <c r="FRC57"/>
      <c r="FRD57"/>
      <c r="FRE57"/>
      <c r="FRF57"/>
      <c r="FRG57"/>
      <c r="FRH57"/>
      <c r="FRI57"/>
      <c r="FRJ57"/>
      <c r="FRK57"/>
      <c r="FRL57"/>
      <c r="FRM57"/>
      <c r="FRN57"/>
      <c r="FRO57"/>
      <c r="FRP57"/>
      <c r="FRQ57"/>
      <c r="FRR57"/>
      <c r="FRS57"/>
      <c r="FRT57"/>
      <c r="FRU57"/>
      <c r="FRV57"/>
      <c r="FRW57"/>
      <c r="FRX57"/>
      <c r="FRY57"/>
      <c r="FRZ57"/>
      <c r="FSA57"/>
      <c r="FSB57"/>
      <c r="FSC57"/>
      <c r="FSD57"/>
      <c r="FSE57"/>
      <c r="FSF57"/>
      <c r="FSG57"/>
      <c r="FSH57"/>
      <c r="FSI57"/>
      <c r="FSJ57"/>
      <c r="FSK57"/>
      <c r="FSL57"/>
      <c r="FSM57"/>
      <c r="FSN57"/>
      <c r="FSO57"/>
      <c r="FSP57"/>
      <c r="FSQ57"/>
      <c r="FSR57"/>
      <c r="FSS57"/>
      <c r="FST57"/>
      <c r="FSU57"/>
      <c r="FSV57"/>
      <c r="FSW57"/>
      <c r="FSX57"/>
      <c r="FSY57"/>
      <c r="FSZ57"/>
      <c r="FTA57"/>
      <c r="FTB57"/>
      <c r="FTC57"/>
      <c r="FTD57"/>
      <c r="FTE57"/>
      <c r="FTF57"/>
      <c r="FTG57"/>
      <c r="FTH57"/>
      <c r="FTI57"/>
      <c r="FTJ57"/>
      <c r="FTK57"/>
      <c r="FTL57"/>
      <c r="FTM57"/>
      <c r="FTN57"/>
      <c r="FTO57"/>
      <c r="FTP57"/>
      <c r="FTQ57"/>
      <c r="FTR57"/>
      <c r="FTS57"/>
      <c r="FTT57"/>
      <c r="FTU57"/>
      <c r="FTV57"/>
      <c r="FTW57"/>
      <c r="FTX57"/>
      <c r="FTY57"/>
      <c r="FTZ57"/>
      <c r="FUA57"/>
      <c r="FUB57"/>
      <c r="FUC57"/>
      <c r="FUD57"/>
      <c r="FUE57"/>
      <c r="FUF57"/>
      <c r="FUG57"/>
      <c r="FUH57"/>
      <c r="FUI57"/>
      <c r="FUJ57"/>
      <c r="FUK57"/>
      <c r="FUL57"/>
      <c r="FUM57"/>
      <c r="FUN57"/>
      <c r="FUO57"/>
      <c r="FUP57"/>
      <c r="FUQ57"/>
      <c r="FUR57"/>
      <c r="FUS57"/>
      <c r="FUT57"/>
      <c r="FUU57"/>
      <c r="FUV57"/>
      <c r="FUW57"/>
      <c r="FUX57"/>
      <c r="FUY57"/>
      <c r="FUZ57"/>
      <c r="FVA57"/>
      <c r="FVB57"/>
      <c r="FVC57"/>
      <c r="FVD57"/>
      <c r="FVE57"/>
      <c r="FVF57"/>
      <c r="FVG57"/>
      <c r="FVH57"/>
      <c r="FVI57"/>
      <c r="FVJ57"/>
      <c r="FVK57"/>
      <c r="FVL57"/>
      <c r="FVM57"/>
      <c r="FVN57"/>
      <c r="FVO57"/>
      <c r="FVP57"/>
      <c r="FVQ57"/>
      <c r="FVR57"/>
      <c r="FVS57"/>
      <c r="FVT57"/>
      <c r="FVU57"/>
      <c r="FVV57"/>
      <c r="FVW57"/>
      <c r="FVX57"/>
      <c r="FVY57"/>
      <c r="FVZ57"/>
      <c r="FWA57"/>
      <c r="FWB57"/>
      <c r="FWC57"/>
      <c r="FWD57"/>
      <c r="FWE57"/>
      <c r="FWF57"/>
      <c r="FWG57"/>
      <c r="FWH57"/>
      <c r="FWI57"/>
      <c r="FWJ57"/>
      <c r="FWK57"/>
      <c r="FWL57"/>
      <c r="FWM57"/>
      <c r="FWN57"/>
      <c r="FWO57"/>
      <c r="FWP57"/>
      <c r="FWQ57"/>
      <c r="FWR57"/>
      <c r="FWS57"/>
      <c r="FWT57"/>
      <c r="FWU57"/>
      <c r="FWV57"/>
      <c r="FWW57"/>
      <c r="FWX57"/>
      <c r="FWY57"/>
      <c r="FWZ57"/>
      <c r="FXA57"/>
      <c r="FXB57"/>
      <c r="FXC57"/>
      <c r="FXD57"/>
      <c r="FXE57"/>
      <c r="FXF57"/>
      <c r="FXG57"/>
      <c r="FXH57"/>
      <c r="FXI57"/>
      <c r="FXJ57"/>
      <c r="FXK57"/>
      <c r="FXL57"/>
      <c r="FXM57"/>
      <c r="FXN57"/>
      <c r="FXO57"/>
      <c r="FXP57"/>
      <c r="FXQ57"/>
      <c r="FXR57"/>
      <c r="FXS57"/>
      <c r="FXT57"/>
      <c r="FXU57"/>
      <c r="FXV57"/>
      <c r="FXW57"/>
      <c r="FXX57"/>
      <c r="FXY57"/>
      <c r="FXZ57"/>
      <c r="FYA57"/>
      <c r="FYB57"/>
      <c r="FYC57"/>
      <c r="FYD57"/>
      <c r="FYE57"/>
      <c r="FYF57"/>
      <c r="FYG57"/>
      <c r="FYH57"/>
      <c r="FYI57"/>
      <c r="FYJ57"/>
      <c r="FYK57"/>
      <c r="FYL57"/>
      <c r="FYM57"/>
      <c r="FYN57"/>
      <c r="FYO57"/>
      <c r="FYP57"/>
      <c r="FYQ57"/>
      <c r="FYR57"/>
      <c r="FYS57"/>
      <c r="FYT57"/>
      <c r="FYU57"/>
      <c r="FYV57"/>
      <c r="FYW57"/>
      <c r="FYX57"/>
      <c r="FYY57"/>
      <c r="FYZ57"/>
      <c r="FZA57"/>
      <c r="FZB57"/>
      <c r="FZC57"/>
      <c r="FZD57"/>
      <c r="FZE57"/>
      <c r="FZF57"/>
      <c r="FZG57"/>
      <c r="FZH57"/>
      <c r="FZI57"/>
      <c r="FZJ57"/>
      <c r="FZK57"/>
      <c r="FZL57"/>
      <c r="FZM57"/>
      <c r="FZN57"/>
      <c r="FZO57"/>
      <c r="FZP57"/>
      <c r="FZQ57"/>
      <c r="FZR57"/>
      <c r="FZS57"/>
      <c r="FZT57"/>
      <c r="FZU57"/>
      <c r="FZV57"/>
      <c r="FZW57"/>
      <c r="FZX57"/>
      <c r="FZY57"/>
      <c r="FZZ57"/>
      <c r="GAA57"/>
      <c r="GAB57"/>
      <c r="GAC57"/>
      <c r="GAD57"/>
      <c r="GAE57"/>
      <c r="GAF57"/>
      <c r="GAG57"/>
      <c r="GAH57"/>
      <c r="GAI57"/>
      <c r="GAJ57"/>
      <c r="GAK57"/>
      <c r="GAL57"/>
      <c r="GAM57"/>
      <c r="GAN57"/>
      <c r="GAO57"/>
      <c r="GAP57"/>
      <c r="GAQ57"/>
      <c r="GAR57"/>
      <c r="GAS57"/>
      <c r="GAT57"/>
      <c r="GAU57"/>
      <c r="GAV57"/>
      <c r="GAW57"/>
      <c r="GAX57"/>
      <c r="GAY57"/>
      <c r="GAZ57"/>
      <c r="GBA57"/>
      <c r="GBB57"/>
      <c r="GBC57"/>
      <c r="GBD57"/>
      <c r="GBE57"/>
      <c r="GBF57"/>
      <c r="GBG57"/>
      <c r="GBH57"/>
      <c r="GBI57"/>
      <c r="GBJ57"/>
      <c r="GBK57"/>
      <c r="GBL57"/>
      <c r="GBM57"/>
      <c r="GBN57"/>
      <c r="GBO57"/>
      <c r="GBP57"/>
      <c r="GBQ57"/>
      <c r="GBR57"/>
      <c r="GBS57"/>
      <c r="GBT57"/>
      <c r="GBU57"/>
      <c r="GBV57"/>
      <c r="GBW57"/>
      <c r="GBX57"/>
      <c r="GBY57"/>
      <c r="GBZ57"/>
      <c r="GCA57"/>
      <c r="GCB57"/>
      <c r="GCC57"/>
      <c r="GCD57"/>
      <c r="GCE57"/>
      <c r="GCF57"/>
      <c r="GCG57"/>
      <c r="GCH57"/>
      <c r="GCI57"/>
      <c r="GCJ57"/>
      <c r="GCK57"/>
      <c r="GCL57"/>
      <c r="GCM57"/>
      <c r="GCN57"/>
      <c r="GCO57"/>
      <c r="GCP57"/>
      <c r="GCQ57"/>
      <c r="GCR57"/>
      <c r="GCS57"/>
      <c r="GCT57"/>
      <c r="GCU57"/>
      <c r="GCV57"/>
      <c r="GCW57"/>
      <c r="GCX57"/>
      <c r="GCY57"/>
      <c r="GCZ57"/>
      <c r="GDA57"/>
      <c r="GDB57"/>
      <c r="GDC57"/>
      <c r="GDD57"/>
      <c r="GDE57"/>
      <c r="GDF57"/>
      <c r="GDG57"/>
      <c r="GDH57"/>
      <c r="GDI57"/>
      <c r="GDJ57"/>
      <c r="GDK57"/>
      <c r="GDL57"/>
      <c r="GDM57"/>
      <c r="GDN57"/>
      <c r="GDO57"/>
      <c r="GDP57"/>
      <c r="GDQ57"/>
      <c r="GDR57"/>
      <c r="GDS57"/>
      <c r="GDT57"/>
      <c r="GDU57"/>
      <c r="GDV57"/>
      <c r="GDW57"/>
      <c r="GDX57"/>
      <c r="GDY57"/>
      <c r="GDZ57"/>
      <c r="GEA57"/>
      <c r="GEB57"/>
      <c r="GEC57"/>
      <c r="GED57"/>
      <c r="GEE57"/>
      <c r="GEF57"/>
      <c r="GEG57"/>
      <c r="GEH57"/>
      <c r="GEI57"/>
      <c r="GEJ57"/>
      <c r="GEK57"/>
      <c r="GEL57"/>
      <c r="GEM57"/>
      <c r="GEN57"/>
      <c r="GEO57"/>
      <c r="GEP57"/>
      <c r="GEQ57"/>
      <c r="GER57"/>
      <c r="GES57"/>
      <c r="GET57"/>
      <c r="GEU57"/>
      <c r="GEV57"/>
      <c r="GEW57"/>
      <c r="GEX57"/>
      <c r="GEY57"/>
      <c r="GEZ57"/>
      <c r="GFA57"/>
      <c r="GFB57"/>
      <c r="GFC57"/>
      <c r="GFD57"/>
      <c r="GFE57"/>
      <c r="GFF57"/>
      <c r="GFG57"/>
      <c r="GFH57"/>
      <c r="GFI57"/>
      <c r="GFJ57"/>
      <c r="GFK57"/>
      <c r="GFL57"/>
      <c r="GFM57"/>
      <c r="GFN57"/>
      <c r="GFO57"/>
      <c r="GFP57"/>
      <c r="GFQ57"/>
      <c r="GFR57"/>
      <c r="GFS57"/>
      <c r="GFT57"/>
      <c r="GFU57"/>
      <c r="GFV57"/>
      <c r="GFW57"/>
      <c r="GFX57"/>
      <c r="GFY57"/>
      <c r="GFZ57"/>
      <c r="GGA57"/>
      <c r="GGB57"/>
      <c r="GGC57"/>
      <c r="GGD57"/>
      <c r="GGE57"/>
      <c r="GGF57"/>
      <c r="GGG57"/>
      <c r="GGH57"/>
      <c r="GGI57"/>
      <c r="GGJ57"/>
      <c r="GGK57"/>
      <c r="GGL57"/>
      <c r="GGM57"/>
      <c r="GGN57"/>
      <c r="GGO57"/>
      <c r="GGP57"/>
      <c r="GGQ57"/>
      <c r="GGR57"/>
      <c r="GGS57"/>
      <c r="GGT57"/>
      <c r="GGU57"/>
      <c r="GGV57"/>
      <c r="GGW57"/>
      <c r="GGX57"/>
      <c r="GGY57"/>
      <c r="GGZ57"/>
      <c r="GHA57"/>
      <c r="GHB57"/>
      <c r="GHC57"/>
      <c r="GHD57"/>
      <c r="GHE57"/>
      <c r="GHF57"/>
      <c r="GHG57"/>
      <c r="GHH57"/>
      <c r="GHI57"/>
      <c r="GHJ57"/>
      <c r="GHK57"/>
      <c r="GHL57"/>
      <c r="GHM57"/>
      <c r="GHN57"/>
      <c r="GHO57"/>
      <c r="GHP57"/>
      <c r="GHQ57"/>
      <c r="GHR57"/>
      <c r="GHS57"/>
      <c r="GHT57"/>
      <c r="GHU57"/>
      <c r="GHV57"/>
      <c r="GHW57"/>
      <c r="GHX57"/>
      <c r="GHY57"/>
      <c r="GHZ57"/>
      <c r="GIA57"/>
      <c r="GIB57"/>
      <c r="GIC57"/>
      <c r="GID57"/>
      <c r="GIE57"/>
      <c r="GIF57"/>
      <c r="GIG57"/>
      <c r="GIH57"/>
      <c r="GII57"/>
      <c r="GIJ57"/>
      <c r="GIK57"/>
      <c r="GIL57"/>
      <c r="GIM57"/>
      <c r="GIN57"/>
      <c r="GIO57"/>
      <c r="GIP57"/>
      <c r="GIQ57"/>
      <c r="GIR57"/>
      <c r="GIS57"/>
      <c r="GIT57"/>
      <c r="GIU57"/>
      <c r="GIV57"/>
      <c r="GIW57"/>
      <c r="GIX57"/>
      <c r="GIY57"/>
      <c r="GIZ57"/>
      <c r="GJA57"/>
      <c r="GJB57"/>
      <c r="GJC57"/>
      <c r="GJD57"/>
      <c r="GJE57"/>
      <c r="GJF57"/>
      <c r="GJG57"/>
      <c r="GJH57"/>
      <c r="GJI57"/>
      <c r="GJJ57"/>
      <c r="GJK57"/>
      <c r="GJL57"/>
      <c r="GJM57"/>
      <c r="GJN57"/>
      <c r="GJO57"/>
      <c r="GJP57"/>
      <c r="GJQ57"/>
      <c r="GJR57"/>
      <c r="GJS57"/>
      <c r="GJT57"/>
      <c r="GJU57"/>
      <c r="GJV57"/>
      <c r="GJW57"/>
      <c r="GJX57"/>
      <c r="GJY57"/>
      <c r="GJZ57"/>
      <c r="GKA57"/>
      <c r="GKB57"/>
      <c r="GKC57"/>
      <c r="GKD57"/>
      <c r="GKE57"/>
      <c r="GKF57"/>
      <c r="GKG57"/>
      <c r="GKH57"/>
      <c r="GKI57"/>
      <c r="GKJ57"/>
      <c r="GKK57"/>
      <c r="GKL57"/>
      <c r="GKM57"/>
      <c r="GKN57"/>
      <c r="GKO57"/>
      <c r="GKP57"/>
      <c r="GKQ57"/>
      <c r="GKR57"/>
      <c r="GKS57"/>
      <c r="GKT57"/>
      <c r="GKU57"/>
      <c r="GKV57"/>
      <c r="GKW57"/>
      <c r="GKX57"/>
      <c r="GKY57"/>
      <c r="GKZ57"/>
      <c r="GLA57"/>
      <c r="GLB57"/>
      <c r="GLC57"/>
      <c r="GLD57"/>
      <c r="GLE57"/>
      <c r="GLF57"/>
      <c r="GLG57"/>
      <c r="GLH57"/>
      <c r="GLI57"/>
      <c r="GLJ57"/>
      <c r="GLK57"/>
      <c r="GLL57"/>
      <c r="GLM57"/>
      <c r="GLN57"/>
      <c r="GLO57"/>
      <c r="GLP57"/>
      <c r="GLQ57"/>
      <c r="GLR57"/>
      <c r="GLS57"/>
      <c r="GLT57"/>
      <c r="GLU57"/>
      <c r="GLV57"/>
      <c r="GLW57"/>
      <c r="GLX57"/>
      <c r="GLY57"/>
      <c r="GLZ57"/>
      <c r="GMA57"/>
      <c r="GMB57"/>
      <c r="GMC57"/>
      <c r="GMD57"/>
      <c r="GME57"/>
      <c r="GMF57"/>
      <c r="GMG57"/>
      <c r="GMH57"/>
      <c r="GMI57"/>
      <c r="GMJ57"/>
      <c r="GMK57"/>
      <c r="GML57"/>
      <c r="GMM57"/>
      <c r="GMN57"/>
      <c r="GMO57"/>
      <c r="GMP57"/>
      <c r="GMQ57"/>
      <c r="GMR57"/>
      <c r="GMS57"/>
      <c r="GMT57"/>
      <c r="GMU57"/>
      <c r="GMV57"/>
      <c r="GMW57"/>
      <c r="GMX57"/>
      <c r="GMY57"/>
      <c r="GMZ57"/>
      <c r="GNA57"/>
      <c r="GNB57"/>
      <c r="GNC57"/>
      <c r="GND57"/>
      <c r="GNE57"/>
      <c r="GNF57"/>
      <c r="GNG57"/>
      <c r="GNH57"/>
      <c r="GNI57"/>
      <c r="GNJ57"/>
      <c r="GNK57"/>
      <c r="GNL57"/>
      <c r="GNM57"/>
      <c r="GNN57"/>
      <c r="GNO57"/>
      <c r="GNP57"/>
      <c r="GNQ57"/>
      <c r="GNR57"/>
      <c r="GNS57"/>
      <c r="GNT57"/>
      <c r="GNU57"/>
      <c r="GNV57"/>
      <c r="GNW57"/>
      <c r="GNX57"/>
      <c r="GNY57"/>
      <c r="GNZ57"/>
      <c r="GOA57"/>
      <c r="GOB57"/>
      <c r="GOC57"/>
      <c r="GOD57"/>
      <c r="GOE57"/>
      <c r="GOF57"/>
      <c r="GOG57"/>
      <c r="GOH57"/>
      <c r="GOI57"/>
      <c r="GOJ57"/>
      <c r="GOK57"/>
      <c r="GOL57"/>
      <c r="GOM57"/>
      <c r="GON57"/>
      <c r="GOO57"/>
      <c r="GOP57"/>
      <c r="GOQ57"/>
      <c r="GOR57"/>
      <c r="GOS57"/>
      <c r="GOT57"/>
      <c r="GOU57"/>
      <c r="GOV57"/>
      <c r="GOW57"/>
      <c r="GOX57"/>
      <c r="GOY57"/>
      <c r="GOZ57"/>
      <c r="GPA57"/>
      <c r="GPB57"/>
      <c r="GPC57"/>
      <c r="GPD57"/>
      <c r="GPE57"/>
      <c r="GPF57"/>
      <c r="GPG57"/>
      <c r="GPH57"/>
      <c r="GPI57"/>
      <c r="GPJ57"/>
      <c r="GPK57"/>
      <c r="GPL57"/>
      <c r="GPM57"/>
      <c r="GPN57"/>
      <c r="GPO57"/>
      <c r="GPP57"/>
      <c r="GPQ57"/>
      <c r="GPR57"/>
      <c r="GPS57"/>
      <c r="GPT57"/>
      <c r="GPU57"/>
      <c r="GPV57"/>
      <c r="GPW57"/>
      <c r="GPX57"/>
      <c r="GPY57"/>
      <c r="GPZ57"/>
      <c r="GQA57"/>
      <c r="GQB57"/>
      <c r="GQC57"/>
      <c r="GQD57"/>
      <c r="GQE57"/>
      <c r="GQF57"/>
      <c r="GQG57"/>
      <c r="GQH57"/>
      <c r="GQI57"/>
      <c r="GQJ57"/>
      <c r="GQK57"/>
      <c r="GQL57"/>
      <c r="GQM57"/>
      <c r="GQN57"/>
      <c r="GQO57"/>
      <c r="GQP57"/>
      <c r="GQQ57"/>
      <c r="GQR57"/>
      <c r="GQS57"/>
      <c r="GQT57"/>
      <c r="GQU57"/>
      <c r="GQV57"/>
      <c r="GQW57"/>
      <c r="GQX57"/>
      <c r="GQY57"/>
      <c r="GQZ57"/>
      <c r="GRA57"/>
      <c r="GRB57"/>
      <c r="GRC57"/>
      <c r="GRD57"/>
      <c r="GRE57"/>
      <c r="GRF57"/>
      <c r="GRG57"/>
      <c r="GRH57"/>
      <c r="GRI57"/>
      <c r="GRJ57"/>
      <c r="GRK57"/>
      <c r="GRL57"/>
      <c r="GRM57"/>
      <c r="GRN57"/>
      <c r="GRO57"/>
      <c r="GRP57"/>
      <c r="GRQ57"/>
      <c r="GRR57"/>
      <c r="GRS57"/>
      <c r="GRT57"/>
      <c r="GRU57"/>
      <c r="GRV57"/>
      <c r="GRW57"/>
      <c r="GRX57"/>
      <c r="GRY57"/>
      <c r="GRZ57"/>
      <c r="GSA57"/>
      <c r="GSB57"/>
      <c r="GSC57"/>
      <c r="GSD57"/>
      <c r="GSE57"/>
      <c r="GSF57"/>
      <c r="GSG57"/>
      <c r="GSH57"/>
      <c r="GSI57"/>
      <c r="GSJ57"/>
      <c r="GSK57"/>
      <c r="GSL57"/>
      <c r="GSM57"/>
      <c r="GSN57"/>
      <c r="GSO57"/>
      <c r="GSP57"/>
      <c r="GSQ57"/>
      <c r="GSR57"/>
      <c r="GSS57"/>
      <c r="GST57"/>
      <c r="GSU57"/>
      <c r="GSV57"/>
      <c r="GSW57"/>
      <c r="GSX57"/>
      <c r="GSY57"/>
      <c r="GSZ57"/>
      <c r="GTA57"/>
      <c r="GTB57"/>
      <c r="GTC57"/>
      <c r="GTD57"/>
      <c r="GTE57"/>
      <c r="GTF57"/>
      <c r="GTG57"/>
      <c r="GTH57"/>
      <c r="GTI57"/>
      <c r="GTJ57"/>
      <c r="GTK57"/>
      <c r="GTL57"/>
      <c r="GTM57"/>
      <c r="GTN57"/>
      <c r="GTO57"/>
      <c r="GTP57"/>
      <c r="GTQ57"/>
      <c r="GTR57"/>
      <c r="GTS57"/>
      <c r="GTT57"/>
      <c r="GTU57"/>
      <c r="GTV57"/>
      <c r="GTW57"/>
      <c r="GTX57"/>
      <c r="GTY57"/>
      <c r="GTZ57"/>
      <c r="GUA57"/>
      <c r="GUB57"/>
      <c r="GUC57"/>
      <c r="GUD57"/>
      <c r="GUE57"/>
      <c r="GUF57"/>
      <c r="GUG57"/>
      <c r="GUH57"/>
      <c r="GUI57"/>
      <c r="GUJ57"/>
      <c r="GUK57"/>
      <c r="GUL57"/>
      <c r="GUM57"/>
      <c r="GUN57"/>
      <c r="GUO57"/>
      <c r="GUP57"/>
      <c r="GUQ57"/>
      <c r="GUR57"/>
      <c r="GUS57"/>
      <c r="GUT57"/>
      <c r="GUU57"/>
      <c r="GUV57"/>
      <c r="GUW57"/>
      <c r="GUX57"/>
      <c r="GUY57"/>
      <c r="GUZ57"/>
      <c r="GVA57"/>
      <c r="GVB57"/>
      <c r="GVC57"/>
      <c r="GVD57"/>
      <c r="GVE57"/>
      <c r="GVF57"/>
      <c r="GVG57"/>
      <c r="GVH57"/>
      <c r="GVI57"/>
      <c r="GVJ57"/>
      <c r="GVK57"/>
      <c r="GVL57"/>
      <c r="GVM57"/>
      <c r="GVN57"/>
      <c r="GVO57"/>
      <c r="GVP57"/>
      <c r="GVQ57"/>
      <c r="GVR57"/>
      <c r="GVS57"/>
      <c r="GVT57"/>
      <c r="GVU57"/>
      <c r="GVV57"/>
      <c r="GVW57"/>
      <c r="GVX57"/>
      <c r="GVY57"/>
      <c r="GVZ57"/>
      <c r="GWA57"/>
      <c r="GWB57"/>
      <c r="GWC57"/>
      <c r="GWD57"/>
      <c r="GWE57"/>
      <c r="GWF57"/>
      <c r="GWG57"/>
      <c r="GWH57"/>
      <c r="GWI57"/>
      <c r="GWJ57"/>
      <c r="GWK57"/>
      <c r="GWL57"/>
      <c r="GWM57"/>
      <c r="GWN57"/>
      <c r="GWO57"/>
      <c r="GWP57"/>
      <c r="GWQ57"/>
      <c r="GWR57"/>
      <c r="GWS57"/>
      <c r="GWT57"/>
      <c r="GWU57"/>
      <c r="GWV57"/>
      <c r="GWW57"/>
      <c r="GWX57"/>
      <c r="GWY57"/>
      <c r="GWZ57"/>
      <c r="GXA57"/>
      <c r="GXB57"/>
      <c r="GXC57"/>
      <c r="GXD57"/>
      <c r="GXE57"/>
      <c r="GXF57"/>
      <c r="GXG57"/>
      <c r="GXH57"/>
      <c r="GXI57"/>
      <c r="GXJ57"/>
      <c r="GXK57"/>
      <c r="GXL57"/>
      <c r="GXM57"/>
      <c r="GXN57"/>
      <c r="GXO57"/>
      <c r="GXP57"/>
      <c r="GXQ57"/>
      <c r="GXR57"/>
      <c r="GXS57"/>
      <c r="GXT57"/>
      <c r="GXU57"/>
      <c r="GXV57"/>
      <c r="GXW57"/>
      <c r="GXX57"/>
      <c r="GXY57"/>
      <c r="GXZ57"/>
      <c r="GYA57"/>
      <c r="GYB57"/>
      <c r="GYC57"/>
      <c r="GYD57"/>
      <c r="GYE57"/>
      <c r="GYF57"/>
      <c r="GYG57"/>
      <c r="GYH57"/>
      <c r="GYI57"/>
      <c r="GYJ57"/>
      <c r="GYK57"/>
      <c r="GYL57"/>
      <c r="GYM57"/>
      <c r="GYN57"/>
      <c r="GYO57"/>
      <c r="GYP57"/>
      <c r="GYQ57"/>
      <c r="GYR57"/>
      <c r="GYS57"/>
      <c r="GYT57"/>
      <c r="GYU57"/>
      <c r="GYV57"/>
      <c r="GYW57"/>
      <c r="GYX57"/>
      <c r="GYY57"/>
      <c r="GYZ57"/>
      <c r="GZA57"/>
      <c r="GZB57"/>
      <c r="GZC57"/>
      <c r="GZD57"/>
      <c r="GZE57"/>
      <c r="GZF57"/>
      <c r="GZG57"/>
      <c r="GZH57"/>
      <c r="GZI57"/>
      <c r="GZJ57"/>
      <c r="GZK57"/>
      <c r="GZL57"/>
      <c r="GZM57"/>
      <c r="GZN57"/>
      <c r="GZO57"/>
      <c r="GZP57"/>
      <c r="GZQ57"/>
      <c r="GZR57"/>
      <c r="GZS57"/>
      <c r="GZT57"/>
      <c r="GZU57"/>
      <c r="GZV57"/>
      <c r="GZW57"/>
      <c r="GZX57"/>
      <c r="GZY57"/>
      <c r="GZZ57"/>
      <c r="HAA57"/>
      <c r="HAB57"/>
      <c r="HAC57"/>
      <c r="HAD57"/>
      <c r="HAE57"/>
      <c r="HAF57"/>
      <c r="HAG57"/>
      <c r="HAH57"/>
      <c r="HAI57"/>
      <c r="HAJ57"/>
      <c r="HAK57"/>
      <c r="HAL57"/>
      <c r="HAM57"/>
      <c r="HAN57"/>
      <c r="HAO57"/>
      <c r="HAP57"/>
      <c r="HAQ57"/>
      <c r="HAR57"/>
      <c r="HAS57"/>
      <c r="HAT57"/>
      <c r="HAU57"/>
      <c r="HAV57"/>
      <c r="HAW57"/>
      <c r="HAX57"/>
      <c r="HAY57"/>
      <c r="HAZ57"/>
      <c r="HBA57"/>
      <c r="HBB57"/>
      <c r="HBC57"/>
      <c r="HBD57"/>
      <c r="HBE57"/>
      <c r="HBF57"/>
      <c r="HBG57"/>
      <c r="HBH57"/>
      <c r="HBI57"/>
      <c r="HBJ57"/>
      <c r="HBK57"/>
      <c r="HBL57"/>
      <c r="HBM57"/>
      <c r="HBN57"/>
      <c r="HBO57"/>
      <c r="HBP57"/>
      <c r="HBQ57"/>
      <c r="HBR57"/>
      <c r="HBS57"/>
      <c r="HBT57"/>
      <c r="HBU57"/>
      <c r="HBV57"/>
      <c r="HBW57"/>
      <c r="HBX57"/>
      <c r="HBY57"/>
      <c r="HBZ57"/>
      <c r="HCA57"/>
      <c r="HCB57"/>
      <c r="HCC57"/>
      <c r="HCD57"/>
      <c r="HCE57"/>
      <c r="HCF57"/>
      <c r="HCG57"/>
      <c r="HCH57"/>
      <c r="HCI57"/>
      <c r="HCJ57"/>
      <c r="HCK57"/>
      <c r="HCL57"/>
      <c r="HCM57"/>
      <c r="HCN57"/>
      <c r="HCO57"/>
      <c r="HCP57"/>
      <c r="HCQ57"/>
      <c r="HCR57"/>
      <c r="HCS57"/>
      <c r="HCT57"/>
      <c r="HCU57"/>
      <c r="HCV57"/>
      <c r="HCW57"/>
      <c r="HCX57"/>
      <c r="HCY57"/>
      <c r="HCZ57"/>
      <c r="HDA57"/>
      <c r="HDB57"/>
      <c r="HDC57"/>
      <c r="HDD57"/>
      <c r="HDE57"/>
      <c r="HDF57"/>
      <c r="HDG57"/>
      <c r="HDH57"/>
      <c r="HDI57"/>
      <c r="HDJ57"/>
      <c r="HDK57"/>
      <c r="HDL57"/>
      <c r="HDM57"/>
      <c r="HDN57"/>
      <c r="HDO57"/>
      <c r="HDP57"/>
      <c r="HDQ57"/>
      <c r="HDR57"/>
      <c r="HDS57"/>
      <c r="HDT57"/>
      <c r="HDU57"/>
      <c r="HDV57"/>
      <c r="HDW57"/>
      <c r="HDX57"/>
      <c r="HDY57"/>
      <c r="HDZ57"/>
      <c r="HEA57"/>
      <c r="HEB57"/>
      <c r="HEC57"/>
      <c r="HED57"/>
      <c r="HEE57"/>
      <c r="HEF57"/>
      <c r="HEG57"/>
      <c r="HEH57"/>
      <c r="HEI57"/>
      <c r="HEJ57"/>
      <c r="HEK57"/>
      <c r="HEL57"/>
      <c r="HEM57"/>
      <c r="HEN57"/>
      <c r="HEO57"/>
      <c r="HEP57"/>
      <c r="HEQ57"/>
      <c r="HER57"/>
      <c r="HES57"/>
      <c r="HET57"/>
      <c r="HEU57"/>
      <c r="HEV57"/>
      <c r="HEW57"/>
      <c r="HEX57"/>
      <c r="HEY57"/>
      <c r="HEZ57"/>
      <c r="HFA57"/>
      <c r="HFB57"/>
      <c r="HFC57"/>
      <c r="HFD57"/>
      <c r="HFE57"/>
      <c r="HFF57"/>
      <c r="HFG57"/>
      <c r="HFH57"/>
      <c r="HFI57"/>
      <c r="HFJ57"/>
      <c r="HFK57"/>
      <c r="HFL57"/>
      <c r="HFM57"/>
      <c r="HFN57"/>
      <c r="HFO57"/>
      <c r="HFP57"/>
      <c r="HFQ57"/>
      <c r="HFR57"/>
      <c r="HFS57"/>
      <c r="HFT57"/>
      <c r="HFU57"/>
      <c r="HFV57"/>
      <c r="HFW57"/>
      <c r="HFX57"/>
      <c r="HFY57"/>
      <c r="HFZ57"/>
      <c r="HGA57"/>
      <c r="HGB57"/>
      <c r="HGC57"/>
      <c r="HGD57"/>
      <c r="HGE57"/>
      <c r="HGF57"/>
      <c r="HGG57"/>
      <c r="HGH57"/>
      <c r="HGI57"/>
      <c r="HGJ57"/>
      <c r="HGK57"/>
      <c r="HGL57"/>
      <c r="HGM57"/>
      <c r="HGN57"/>
      <c r="HGO57"/>
      <c r="HGP57"/>
      <c r="HGQ57"/>
      <c r="HGR57"/>
      <c r="HGS57"/>
      <c r="HGT57"/>
      <c r="HGU57"/>
      <c r="HGV57"/>
      <c r="HGW57"/>
      <c r="HGX57"/>
      <c r="HGY57"/>
      <c r="HGZ57"/>
      <c r="HHA57"/>
      <c r="HHB57"/>
      <c r="HHC57"/>
      <c r="HHD57"/>
      <c r="HHE57"/>
      <c r="HHF57"/>
      <c r="HHG57"/>
      <c r="HHH57"/>
      <c r="HHI57"/>
      <c r="HHJ57"/>
      <c r="HHK57"/>
      <c r="HHL57"/>
      <c r="HHM57"/>
      <c r="HHN57"/>
      <c r="HHO57"/>
      <c r="HHP57"/>
      <c r="HHQ57"/>
      <c r="HHR57"/>
      <c r="HHS57"/>
      <c r="HHT57"/>
      <c r="HHU57"/>
      <c r="HHV57"/>
      <c r="HHW57"/>
      <c r="HHX57"/>
      <c r="HHY57"/>
      <c r="HHZ57"/>
      <c r="HIA57"/>
      <c r="HIB57"/>
      <c r="HIC57"/>
      <c r="HID57"/>
      <c r="HIE57"/>
      <c r="HIF57"/>
      <c r="HIG57"/>
      <c r="HIH57"/>
      <c r="HII57"/>
      <c r="HIJ57"/>
      <c r="HIK57"/>
      <c r="HIL57"/>
      <c r="HIM57"/>
      <c r="HIN57"/>
      <c r="HIO57"/>
      <c r="HIP57"/>
      <c r="HIQ57"/>
      <c r="HIR57"/>
      <c r="HIS57"/>
      <c r="HIT57"/>
      <c r="HIU57"/>
      <c r="HIV57"/>
      <c r="HIW57"/>
      <c r="HIX57"/>
      <c r="HIY57"/>
      <c r="HIZ57"/>
      <c r="HJA57"/>
      <c r="HJB57"/>
      <c r="HJC57"/>
      <c r="HJD57"/>
      <c r="HJE57"/>
      <c r="HJF57"/>
      <c r="HJG57"/>
      <c r="HJH57"/>
      <c r="HJI57"/>
      <c r="HJJ57"/>
      <c r="HJK57"/>
      <c r="HJL57"/>
      <c r="HJM57"/>
      <c r="HJN57"/>
      <c r="HJO57"/>
      <c r="HJP57"/>
      <c r="HJQ57"/>
      <c r="HJR57"/>
      <c r="HJS57"/>
      <c r="HJT57"/>
      <c r="HJU57"/>
      <c r="HJV57"/>
      <c r="HJW57"/>
      <c r="HJX57"/>
      <c r="HJY57"/>
      <c r="HJZ57"/>
      <c r="HKA57"/>
      <c r="HKB57"/>
      <c r="HKC57"/>
      <c r="HKD57"/>
      <c r="HKE57"/>
      <c r="HKF57"/>
      <c r="HKG57"/>
      <c r="HKH57"/>
      <c r="HKI57"/>
      <c r="HKJ57"/>
      <c r="HKK57"/>
      <c r="HKL57"/>
      <c r="HKM57"/>
      <c r="HKN57"/>
      <c r="HKO57"/>
      <c r="HKP57"/>
      <c r="HKQ57"/>
      <c r="HKR57"/>
      <c r="HKS57"/>
      <c r="HKT57"/>
      <c r="HKU57"/>
      <c r="HKV57"/>
      <c r="HKW57"/>
      <c r="HKX57"/>
      <c r="HKY57"/>
      <c r="HKZ57"/>
      <c r="HLA57"/>
      <c r="HLB57"/>
      <c r="HLC57"/>
      <c r="HLD57"/>
      <c r="HLE57"/>
      <c r="HLF57"/>
      <c r="HLG57"/>
      <c r="HLH57"/>
      <c r="HLI57"/>
      <c r="HLJ57"/>
      <c r="HLK57"/>
      <c r="HLL57"/>
      <c r="HLM57"/>
      <c r="HLN57"/>
      <c r="HLO57"/>
      <c r="HLP57"/>
      <c r="HLQ57"/>
      <c r="HLR57"/>
      <c r="HLS57"/>
      <c r="HLT57"/>
      <c r="HLU57"/>
      <c r="HLV57"/>
      <c r="HLW57"/>
      <c r="HLX57"/>
      <c r="HLY57"/>
      <c r="HLZ57"/>
      <c r="HMA57"/>
      <c r="HMB57"/>
      <c r="HMC57"/>
      <c r="HMD57"/>
      <c r="HME57"/>
      <c r="HMF57"/>
      <c r="HMG57"/>
      <c r="HMH57"/>
      <c r="HMI57"/>
      <c r="HMJ57"/>
      <c r="HMK57"/>
      <c r="HML57"/>
      <c r="HMM57"/>
      <c r="HMN57"/>
      <c r="HMO57"/>
      <c r="HMP57"/>
      <c r="HMQ57"/>
      <c r="HMR57"/>
      <c r="HMS57"/>
      <c r="HMT57"/>
      <c r="HMU57"/>
      <c r="HMV57"/>
      <c r="HMW57"/>
      <c r="HMX57"/>
      <c r="HMY57"/>
      <c r="HMZ57"/>
      <c r="HNA57"/>
      <c r="HNB57"/>
      <c r="HNC57"/>
      <c r="HND57"/>
      <c r="HNE57"/>
      <c r="HNF57"/>
      <c r="HNG57"/>
      <c r="HNH57"/>
      <c r="HNI57"/>
      <c r="HNJ57"/>
      <c r="HNK57"/>
      <c r="HNL57"/>
      <c r="HNM57"/>
      <c r="HNN57"/>
      <c r="HNO57"/>
      <c r="HNP57"/>
      <c r="HNQ57"/>
      <c r="HNR57"/>
      <c r="HNS57"/>
      <c r="HNT57"/>
      <c r="HNU57"/>
      <c r="HNV57"/>
      <c r="HNW57"/>
      <c r="HNX57"/>
      <c r="HNY57"/>
      <c r="HNZ57"/>
      <c r="HOA57"/>
      <c r="HOB57"/>
      <c r="HOC57"/>
      <c r="HOD57"/>
      <c r="HOE57"/>
      <c r="HOF57"/>
      <c r="HOG57"/>
      <c r="HOH57"/>
      <c r="HOI57"/>
      <c r="HOJ57"/>
      <c r="HOK57"/>
      <c r="HOL57"/>
      <c r="HOM57"/>
      <c r="HON57"/>
      <c r="HOO57"/>
      <c r="HOP57"/>
      <c r="HOQ57"/>
      <c r="HOR57"/>
      <c r="HOS57"/>
      <c r="HOT57"/>
      <c r="HOU57"/>
      <c r="HOV57"/>
      <c r="HOW57"/>
      <c r="HOX57"/>
      <c r="HOY57"/>
      <c r="HOZ57"/>
      <c r="HPA57"/>
      <c r="HPB57"/>
      <c r="HPC57"/>
      <c r="HPD57"/>
      <c r="HPE57"/>
      <c r="HPF57"/>
      <c r="HPG57"/>
      <c r="HPH57"/>
      <c r="HPI57"/>
      <c r="HPJ57"/>
      <c r="HPK57"/>
      <c r="HPL57"/>
      <c r="HPM57"/>
      <c r="HPN57"/>
      <c r="HPO57"/>
      <c r="HPP57"/>
      <c r="HPQ57"/>
      <c r="HPR57"/>
      <c r="HPS57"/>
      <c r="HPT57"/>
      <c r="HPU57"/>
      <c r="HPV57"/>
      <c r="HPW57"/>
      <c r="HPX57"/>
      <c r="HPY57"/>
      <c r="HPZ57"/>
      <c r="HQA57"/>
      <c r="HQB57"/>
      <c r="HQC57"/>
      <c r="HQD57"/>
      <c r="HQE57"/>
      <c r="HQF57"/>
      <c r="HQG57"/>
      <c r="HQH57"/>
      <c r="HQI57"/>
      <c r="HQJ57"/>
      <c r="HQK57"/>
      <c r="HQL57"/>
      <c r="HQM57"/>
      <c r="HQN57"/>
      <c r="HQO57"/>
      <c r="HQP57"/>
      <c r="HQQ57"/>
      <c r="HQR57"/>
      <c r="HQS57"/>
      <c r="HQT57"/>
      <c r="HQU57"/>
      <c r="HQV57"/>
      <c r="HQW57"/>
      <c r="HQX57"/>
      <c r="HQY57"/>
      <c r="HQZ57"/>
      <c r="HRA57"/>
      <c r="HRB57"/>
      <c r="HRC57"/>
      <c r="HRD57"/>
      <c r="HRE57"/>
      <c r="HRF57"/>
      <c r="HRG57"/>
      <c r="HRH57"/>
      <c r="HRI57"/>
      <c r="HRJ57"/>
      <c r="HRK57"/>
      <c r="HRL57"/>
      <c r="HRM57"/>
      <c r="HRN57"/>
      <c r="HRO57"/>
      <c r="HRP57"/>
      <c r="HRQ57"/>
      <c r="HRR57"/>
      <c r="HRS57"/>
      <c r="HRT57"/>
      <c r="HRU57"/>
      <c r="HRV57"/>
      <c r="HRW57"/>
      <c r="HRX57"/>
      <c r="HRY57"/>
      <c r="HRZ57"/>
      <c r="HSA57"/>
      <c r="HSB57"/>
      <c r="HSC57"/>
      <c r="HSD57"/>
      <c r="HSE57"/>
      <c r="HSF57"/>
      <c r="HSG57"/>
      <c r="HSH57"/>
      <c r="HSI57"/>
      <c r="HSJ57"/>
      <c r="HSK57"/>
      <c r="HSL57"/>
      <c r="HSM57"/>
      <c r="HSN57"/>
      <c r="HSO57"/>
      <c r="HSP57"/>
      <c r="HSQ57"/>
      <c r="HSR57"/>
      <c r="HSS57"/>
      <c r="HST57"/>
      <c r="HSU57"/>
      <c r="HSV57"/>
      <c r="HSW57"/>
      <c r="HSX57"/>
      <c r="HSY57"/>
      <c r="HSZ57"/>
      <c r="HTA57"/>
      <c r="HTB57"/>
      <c r="HTC57"/>
      <c r="HTD57"/>
      <c r="HTE57"/>
      <c r="HTF57"/>
      <c r="HTG57"/>
      <c r="HTH57"/>
      <c r="HTI57"/>
      <c r="HTJ57"/>
      <c r="HTK57"/>
      <c r="HTL57"/>
      <c r="HTM57"/>
      <c r="HTN57"/>
      <c r="HTO57"/>
      <c r="HTP57"/>
      <c r="HTQ57"/>
      <c r="HTR57"/>
      <c r="HTS57"/>
      <c r="HTT57"/>
      <c r="HTU57"/>
      <c r="HTV57"/>
      <c r="HTW57"/>
      <c r="HTX57"/>
      <c r="HTY57"/>
      <c r="HTZ57"/>
      <c r="HUA57"/>
      <c r="HUB57"/>
      <c r="HUC57"/>
      <c r="HUD57"/>
      <c r="HUE57"/>
      <c r="HUF57"/>
      <c r="HUG57"/>
      <c r="HUH57"/>
      <c r="HUI57"/>
      <c r="HUJ57"/>
      <c r="HUK57"/>
      <c r="HUL57"/>
      <c r="HUM57"/>
      <c r="HUN57"/>
      <c r="HUO57"/>
      <c r="HUP57"/>
      <c r="HUQ57"/>
      <c r="HUR57"/>
      <c r="HUS57"/>
      <c r="HUT57"/>
      <c r="HUU57"/>
      <c r="HUV57"/>
      <c r="HUW57"/>
      <c r="HUX57"/>
      <c r="HUY57"/>
      <c r="HUZ57"/>
      <c r="HVA57"/>
      <c r="HVB57"/>
      <c r="HVC57"/>
      <c r="HVD57"/>
      <c r="HVE57"/>
      <c r="HVF57"/>
      <c r="HVG57"/>
      <c r="HVH57"/>
      <c r="HVI57"/>
      <c r="HVJ57"/>
      <c r="HVK57"/>
      <c r="HVL57"/>
      <c r="HVM57"/>
      <c r="HVN57"/>
      <c r="HVO57"/>
      <c r="HVP57"/>
      <c r="HVQ57"/>
      <c r="HVR57"/>
      <c r="HVS57"/>
      <c r="HVT57"/>
      <c r="HVU57"/>
      <c r="HVV57"/>
      <c r="HVW57"/>
      <c r="HVX57"/>
      <c r="HVY57"/>
      <c r="HVZ57"/>
      <c r="HWA57"/>
      <c r="HWB57"/>
      <c r="HWC57"/>
      <c r="HWD57"/>
      <c r="HWE57"/>
      <c r="HWF57"/>
      <c r="HWG57"/>
      <c r="HWH57"/>
      <c r="HWI57"/>
      <c r="HWJ57"/>
      <c r="HWK57"/>
      <c r="HWL57"/>
      <c r="HWM57"/>
      <c r="HWN57"/>
      <c r="HWO57"/>
      <c r="HWP57"/>
      <c r="HWQ57"/>
      <c r="HWR57"/>
      <c r="HWS57"/>
      <c r="HWT57"/>
      <c r="HWU57"/>
      <c r="HWV57"/>
      <c r="HWW57"/>
      <c r="HWX57"/>
      <c r="HWY57"/>
      <c r="HWZ57"/>
      <c r="HXA57"/>
      <c r="HXB57"/>
      <c r="HXC57"/>
      <c r="HXD57"/>
      <c r="HXE57"/>
      <c r="HXF57"/>
      <c r="HXG57"/>
      <c r="HXH57"/>
      <c r="HXI57"/>
      <c r="HXJ57"/>
      <c r="HXK57"/>
      <c r="HXL57"/>
      <c r="HXM57"/>
      <c r="HXN57"/>
      <c r="HXO57"/>
      <c r="HXP57"/>
      <c r="HXQ57"/>
      <c r="HXR57"/>
      <c r="HXS57"/>
      <c r="HXT57"/>
      <c r="HXU57"/>
      <c r="HXV57"/>
      <c r="HXW57"/>
      <c r="HXX57"/>
      <c r="HXY57"/>
      <c r="HXZ57"/>
      <c r="HYA57"/>
      <c r="HYB57"/>
      <c r="HYC57"/>
      <c r="HYD57"/>
      <c r="HYE57"/>
      <c r="HYF57"/>
      <c r="HYG57"/>
      <c r="HYH57"/>
      <c r="HYI57"/>
      <c r="HYJ57"/>
      <c r="HYK57"/>
      <c r="HYL57"/>
      <c r="HYM57"/>
      <c r="HYN57"/>
      <c r="HYO57"/>
      <c r="HYP57"/>
      <c r="HYQ57"/>
      <c r="HYR57"/>
      <c r="HYS57"/>
      <c r="HYT57"/>
      <c r="HYU57"/>
      <c r="HYV57"/>
      <c r="HYW57"/>
      <c r="HYX57"/>
      <c r="HYY57"/>
      <c r="HYZ57"/>
      <c r="HZA57"/>
      <c r="HZB57"/>
      <c r="HZC57"/>
      <c r="HZD57"/>
      <c r="HZE57"/>
      <c r="HZF57"/>
      <c r="HZG57"/>
      <c r="HZH57"/>
      <c r="HZI57"/>
      <c r="HZJ57"/>
      <c r="HZK57"/>
      <c r="HZL57"/>
      <c r="HZM57"/>
      <c r="HZN57"/>
      <c r="HZO57"/>
      <c r="HZP57"/>
      <c r="HZQ57"/>
      <c r="HZR57"/>
      <c r="HZS57"/>
      <c r="HZT57"/>
      <c r="HZU57"/>
      <c r="HZV57"/>
      <c r="HZW57"/>
      <c r="HZX57"/>
      <c r="HZY57"/>
      <c r="HZZ57"/>
      <c r="IAA57"/>
      <c r="IAB57"/>
      <c r="IAC57"/>
      <c r="IAD57"/>
      <c r="IAE57"/>
      <c r="IAF57"/>
      <c r="IAG57"/>
      <c r="IAH57"/>
      <c r="IAI57"/>
      <c r="IAJ57"/>
      <c r="IAK57"/>
      <c r="IAL57"/>
      <c r="IAM57"/>
      <c r="IAN57"/>
      <c r="IAO57"/>
      <c r="IAP57"/>
      <c r="IAQ57"/>
      <c r="IAR57"/>
      <c r="IAS57"/>
      <c r="IAT57"/>
      <c r="IAU57"/>
      <c r="IAV57"/>
      <c r="IAW57"/>
      <c r="IAX57"/>
      <c r="IAY57"/>
      <c r="IAZ57"/>
      <c r="IBA57"/>
      <c r="IBB57"/>
      <c r="IBC57"/>
      <c r="IBD57"/>
      <c r="IBE57"/>
      <c r="IBF57"/>
      <c r="IBG57"/>
      <c r="IBH57"/>
      <c r="IBI57"/>
      <c r="IBJ57"/>
      <c r="IBK57"/>
      <c r="IBL57"/>
      <c r="IBM57"/>
      <c r="IBN57"/>
      <c r="IBO57"/>
      <c r="IBP57"/>
      <c r="IBQ57"/>
      <c r="IBR57"/>
      <c r="IBS57"/>
      <c r="IBT57"/>
      <c r="IBU57"/>
      <c r="IBV57"/>
      <c r="IBW57"/>
      <c r="IBX57"/>
      <c r="IBY57"/>
      <c r="IBZ57"/>
      <c r="ICA57"/>
      <c r="ICB57"/>
      <c r="ICC57"/>
      <c r="ICD57"/>
      <c r="ICE57"/>
      <c r="ICF57"/>
      <c r="ICG57"/>
      <c r="ICH57"/>
      <c r="ICI57"/>
      <c r="ICJ57"/>
      <c r="ICK57"/>
      <c r="ICL57"/>
      <c r="ICM57"/>
      <c r="ICN57"/>
      <c r="ICO57"/>
      <c r="ICP57"/>
      <c r="ICQ57"/>
      <c r="ICR57"/>
      <c r="ICS57"/>
      <c r="ICT57"/>
      <c r="ICU57"/>
      <c r="ICV57"/>
      <c r="ICW57"/>
      <c r="ICX57"/>
      <c r="ICY57"/>
      <c r="ICZ57"/>
      <c r="IDA57"/>
      <c r="IDB57"/>
      <c r="IDC57"/>
      <c r="IDD57"/>
      <c r="IDE57"/>
      <c r="IDF57"/>
      <c r="IDG57"/>
      <c r="IDH57"/>
      <c r="IDI57"/>
      <c r="IDJ57"/>
      <c r="IDK57"/>
      <c r="IDL57"/>
      <c r="IDM57"/>
      <c r="IDN57"/>
      <c r="IDO57"/>
      <c r="IDP57"/>
      <c r="IDQ57"/>
      <c r="IDR57"/>
      <c r="IDS57"/>
      <c r="IDT57"/>
      <c r="IDU57"/>
      <c r="IDV57"/>
      <c r="IDW57"/>
      <c r="IDX57"/>
      <c r="IDY57"/>
      <c r="IDZ57"/>
      <c r="IEA57"/>
      <c r="IEB57"/>
      <c r="IEC57"/>
      <c r="IED57"/>
      <c r="IEE57"/>
      <c r="IEF57"/>
      <c r="IEG57"/>
      <c r="IEH57"/>
      <c r="IEI57"/>
      <c r="IEJ57"/>
      <c r="IEK57"/>
      <c r="IEL57"/>
      <c r="IEM57"/>
      <c r="IEN57"/>
      <c r="IEO57"/>
      <c r="IEP57"/>
      <c r="IEQ57"/>
      <c r="IER57"/>
      <c r="IES57"/>
      <c r="IET57"/>
      <c r="IEU57"/>
      <c r="IEV57"/>
      <c r="IEW57"/>
      <c r="IEX57"/>
      <c r="IEY57"/>
      <c r="IEZ57"/>
      <c r="IFA57"/>
      <c r="IFB57"/>
      <c r="IFC57"/>
      <c r="IFD57"/>
      <c r="IFE57"/>
      <c r="IFF57"/>
      <c r="IFG57"/>
      <c r="IFH57"/>
      <c r="IFI57"/>
      <c r="IFJ57"/>
      <c r="IFK57"/>
      <c r="IFL57"/>
      <c r="IFM57"/>
      <c r="IFN57"/>
      <c r="IFO57"/>
      <c r="IFP57"/>
      <c r="IFQ57"/>
      <c r="IFR57"/>
      <c r="IFS57"/>
      <c r="IFT57"/>
      <c r="IFU57"/>
      <c r="IFV57"/>
      <c r="IFW57"/>
      <c r="IFX57"/>
      <c r="IFY57"/>
      <c r="IFZ57"/>
      <c r="IGA57"/>
      <c r="IGB57"/>
      <c r="IGC57"/>
      <c r="IGD57"/>
      <c r="IGE57"/>
      <c r="IGF57"/>
      <c r="IGG57"/>
      <c r="IGH57"/>
      <c r="IGI57"/>
      <c r="IGJ57"/>
      <c r="IGK57"/>
      <c r="IGL57"/>
      <c r="IGM57"/>
      <c r="IGN57"/>
      <c r="IGO57"/>
      <c r="IGP57"/>
      <c r="IGQ57"/>
      <c r="IGR57"/>
      <c r="IGS57"/>
      <c r="IGT57"/>
      <c r="IGU57"/>
      <c r="IGV57"/>
      <c r="IGW57"/>
      <c r="IGX57"/>
      <c r="IGY57"/>
      <c r="IGZ57"/>
      <c r="IHA57"/>
      <c r="IHB57"/>
      <c r="IHC57"/>
      <c r="IHD57"/>
      <c r="IHE57"/>
      <c r="IHF57"/>
      <c r="IHG57"/>
      <c r="IHH57"/>
      <c r="IHI57"/>
      <c r="IHJ57"/>
      <c r="IHK57"/>
      <c r="IHL57"/>
      <c r="IHM57"/>
      <c r="IHN57"/>
      <c r="IHO57"/>
      <c r="IHP57"/>
      <c r="IHQ57"/>
      <c r="IHR57"/>
      <c r="IHS57"/>
      <c r="IHT57"/>
      <c r="IHU57"/>
      <c r="IHV57"/>
      <c r="IHW57"/>
      <c r="IHX57"/>
      <c r="IHY57"/>
      <c r="IHZ57"/>
      <c r="IIA57"/>
      <c r="IIB57"/>
      <c r="IIC57"/>
      <c r="IID57"/>
      <c r="IIE57"/>
      <c r="IIF57"/>
      <c r="IIG57"/>
      <c r="IIH57"/>
      <c r="III57"/>
      <c r="IIJ57"/>
      <c r="IIK57"/>
      <c r="IIL57"/>
      <c r="IIM57"/>
      <c r="IIN57"/>
      <c r="IIO57"/>
      <c r="IIP57"/>
      <c r="IIQ57"/>
      <c r="IIR57"/>
      <c r="IIS57"/>
      <c r="IIT57"/>
      <c r="IIU57"/>
      <c r="IIV57"/>
      <c r="IIW57"/>
      <c r="IIX57"/>
      <c r="IIY57"/>
      <c r="IIZ57"/>
      <c r="IJA57"/>
      <c r="IJB57"/>
      <c r="IJC57"/>
      <c r="IJD57"/>
      <c r="IJE57"/>
      <c r="IJF57"/>
      <c r="IJG57"/>
      <c r="IJH57"/>
      <c r="IJI57"/>
      <c r="IJJ57"/>
      <c r="IJK57"/>
      <c r="IJL57"/>
      <c r="IJM57"/>
      <c r="IJN57"/>
      <c r="IJO57"/>
      <c r="IJP57"/>
      <c r="IJQ57"/>
      <c r="IJR57"/>
      <c r="IJS57"/>
      <c r="IJT57"/>
      <c r="IJU57"/>
      <c r="IJV57"/>
      <c r="IJW57"/>
      <c r="IJX57"/>
      <c r="IJY57"/>
      <c r="IJZ57"/>
      <c r="IKA57"/>
      <c r="IKB57"/>
      <c r="IKC57"/>
      <c r="IKD57"/>
      <c r="IKE57"/>
      <c r="IKF57"/>
      <c r="IKG57"/>
      <c r="IKH57"/>
      <c r="IKI57"/>
      <c r="IKJ57"/>
      <c r="IKK57"/>
      <c r="IKL57"/>
      <c r="IKM57"/>
      <c r="IKN57"/>
      <c r="IKO57"/>
      <c r="IKP57"/>
      <c r="IKQ57"/>
      <c r="IKR57"/>
      <c r="IKS57"/>
      <c r="IKT57"/>
      <c r="IKU57"/>
      <c r="IKV57"/>
      <c r="IKW57"/>
      <c r="IKX57"/>
      <c r="IKY57"/>
      <c r="IKZ57"/>
      <c r="ILA57"/>
      <c r="ILB57"/>
      <c r="ILC57"/>
      <c r="ILD57"/>
      <c r="ILE57"/>
      <c r="ILF57"/>
      <c r="ILG57"/>
      <c r="ILH57"/>
      <c r="ILI57"/>
      <c r="ILJ57"/>
      <c r="ILK57"/>
      <c r="ILL57"/>
      <c r="ILM57"/>
      <c r="ILN57"/>
      <c r="ILO57"/>
      <c r="ILP57"/>
      <c r="ILQ57"/>
      <c r="ILR57"/>
      <c r="ILS57"/>
      <c r="ILT57"/>
      <c r="ILU57"/>
      <c r="ILV57"/>
      <c r="ILW57"/>
      <c r="ILX57"/>
      <c r="ILY57"/>
      <c r="ILZ57"/>
      <c r="IMA57"/>
      <c r="IMB57"/>
      <c r="IMC57"/>
      <c r="IMD57"/>
      <c r="IME57"/>
      <c r="IMF57"/>
      <c r="IMG57"/>
      <c r="IMH57"/>
      <c r="IMI57"/>
      <c r="IMJ57"/>
      <c r="IMK57"/>
      <c r="IML57"/>
      <c r="IMM57"/>
      <c r="IMN57"/>
      <c r="IMO57"/>
      <c r="IMP57"/>
      <c r="IMQ57"/>
      <c r="IMR57"/>
      <c r="IMS57"/>
      <c r="IMT57"/>
      <c r="IMU57"/>
      <c r="IMV57"/>
      <c r="IMW57"/>
      <c r="IMX57"/>
      <c r="IMY57"/>
      <c r="IMZ57"/>
      <c r="INA57"/>
      <c r="INB57"/>
      <c r="INC57"/>
      <c r="IND57"/>
      <c r="INE57"/>
      <c r="INF57"/>
      <c r="ING57"/>
      <c r="INH57"/>
      <c r="INI57"/>
      <c r="INJ57"/>
      <c r="INK57"/>
      <c r="INL57"/>
      <c r="INM57"/>
      <c r="INN57"/>
      <c r="INO57"/>
      <c r="INP57"/>
      <c r="INQ57"/>
      <c r="INR57"/>
      <c r="INS57"/>
      <c r="INT57"/>
      <c r="INU57"/>
      <c r="INV57"/>
      <c r="INW57"/>
      <c r="INX57"/>
      <c r="INY57"/>
      <c r="INZ57"/>
      <c r="IOA57"/>
      <c r="IOB57"/>
      <c r="IOC57"/>
      <c r="IOD57"/>
      <c r="IOE57"/>
      <c r="IOF57"/>
      <c r="IOG57"/>
      <c r="IOH57"/>
      <c r="IOI57"/>
      <c r="IOJ57"/>
      <c r="IOK57"/>
      <c r="IOL57"/>
      <c r="IOM57"/>
      <c r="ION57"/>
      <c r="IOO57"/>
      <c r="IOP57"/>
      <c r="IOQ57"/>
      <c r="IOR57"/>
      <c r="IOS57"/>
      <c r="IOT57"/>
      <c r="IOU57"/>
      <c r="IOV57"/>
      <c r="IOW57"/>
      <c r="IOX57"/>
      <c r="IOY57"/>
      <c r="IOZ57"/>
      <c r="IPA57"/>
      <c r="IPB57"/>
      <c r="IPC57"/>
      <c r="IPD57"/>
      <c r="IPE57"/>
      <c r="IPF57"/>
      <c r="IPG57"/>
      <c r="IPH57"/>
      <c r="IPI57"/>
      <c r="IPJ57"/>
      <c r="IPK57"/>
      <c r="IPL57"/>
      <c r="IPM57"/>
      <c r="IPN57"/>
      <c r="IPO57"/>
      <c r="IPP57"/>
      <c r="IPQ57"/>
      <c r="IPR57"/>
      <c r="IPS57"/>
      <c r="IPT57"/>
      <c r="IPU57"/>
      <c r="IPV57"/>
      <c r="IPW57"/>
      <c r="IPX57"/>
      <c r="IPY57"/>
      <c r="IPZ57"/>
      <c r="IQA57"/>
      <c r="IQB57"/>
      <c r="IQC57"/>
      <c r="IQD57"/>
      <c r="IQE57"/>
      <c r="IQF57"/>
      <c r="IQG57"/>
      <c r="IQH57"/>
      <c r="IQI57"/>
      <c r="IQJ57"/>
      <c r="IQK57"/>
      <c r="IQL57"/>
      <c r="IQM57"/>
      <c r="IQN57"/>
      <c r="IQO57"/>
      <c r="IQP57"/>
      <c r="IQQ57"/>
      <c r="IQR57"/>
      <c r="IQS57"/>
      <c r="IQT57"/>
      <c r="IQU57"/>
      <c r="IQV57"/>
      <c r="IQW57"/>
      <c r="IQX57"/>
      <c r="IQY57"/>
      <c r="IQZ57"/>
      <c r="IRA57"/>
      <c r="IRB57"/>
      <c r="IRC57"/>
      <c r="IRD57"/>
      <c r="IRE57"/>
      <c r="IRF57"/>
      <c r="IRG57"/>
      <c r="IRH57"/>
      <c r="IRI57"/>
      <c r="IRJ57"/>
      <c r="IRK57"/>
      <c r="IRL57"/>
      <c r="IRM57"/>
      <c r="IRN57"/>
      <c r="IRO57"/>
      <c r="IRP57"/>
      <c r="IRQ57"/>
      <c r="IRR57"/>
      <c r="IRS57"/>
      <c r="IRT57"/>
      <c r="IRU57"/>
      <c r="IRV57"/>
      <c r="IRW57"/>
      <c r="IRX57"/>
      <c r="IRY57"/>
      <c r="IRZ57"/>
      <c r="ISA57"/>
      <c r="ISB57"/>
      <c r="ISC57"/>
      <c r="ISD57"/>
      <c r="ISE57"/>
      <c r="ISF57"/>
      <c r="ISG57"/>
      <c r="ISH57"/>
      <c r="ISI57"/>
      <c r="ISJ57"/>
      <c r="ISK57"/>
      <c r="ISL57"/>
      <c r="ISM57"/>
      <c r="ISN57"/>
      <c r="ISO57"/>
      <c r="ISP57"/>
      <c r="ISQ57"/>
      <c r="ISR57"/>
      <c r="ISS57"/>
      <c r="IST57"/>
      <c r="ISU57"/>
      <c r="ISV57"/>
      <c r="ISW57"/>
      <c r="ISX57"/>
      <c r="ISY57"/>
      <c r="ISZ57"/>
      <c r="ITA57"/>
      <c r="ITB57"/>
      <c r="ITC57"/>
      <c r="ITD57"/>
      <c r="ITE57"/>
      <c r="ITF57"/>
      <c r="ITG57"/>
      <c r="ITH57"/>
      <c r="ITI57"/>
      <c r="ITJ57"/>
      <c r="ITK57"/>
      <c r="ITL57"/>
      <c r="ITM57"/>
      <c r="ITN57"/>
      <c r="ITO57"/>
      <c r="ITP57"/>
      <c r="ITQ57"/>
      <c r="ITR57"/>
      <c r="ITS57"/>
      <c r="ITT57"/>
      <c r="ITU57"/>
      <c r="ITV57"/>
      <c r="ITW57"/>
      <c r="ITX57"/>
      <c r="ITY57"/>
      <c r="ITZ57"/>
      <c r="IUA57"/>
      <c r="IUB57"/>
      <c r="IUC57"/>
      <c r="IUD57"/>
      <c r="IUE57"/>
      <c r="IUF57"/>
      <c r="IUG57"/>
      <c r="IUH57"/>
      <c r="IUI57"/>
      <c r="IUJ57"/>
      <c r="IUK57"/>
      <c r="IUL57"/>
      <c r="IUM57"/>
      <c r="IUN57"/>
      <c r="IUO57"/>
      <c r="IUP57"/>
      <c r="IUQ57"/>
      <c r="IUR57"/>
      <c r="IUS57"/>
      <c r="IUT57"/>
      <c r="IUU57"/>
      <c r="IUV57"/>
      <c r="IUW57"/>
      <c r="IUX57"/>
      <c r="IUY57"/>
      <c r="IUZ57"/>
      <c r="IVA57"/>
      <c r="IVB57"/>
      <c r="IVC57"/>
      <c r="IVD57"/>
      <c r="IVE57"/>
      <c r="IVF57"/>
      <c r="IVG57"/>
      <c r="IVH57"/>
      <c r="IVI57"/>
      <c r="IVJ57"/>
      <c r="IVK57"/>
      <c r="IVL57"/>
      <c r="IVM57"/>
      <c r="IVN57"/>
      <c r="IVO57"/>
      <c r="IVP57"/>
      <c r="IVQ57"/>
      <c r="IVR57"/>
      <c r="IVS57"/>
      <c r="IVT57"/>
      <c r="IVU57"/>
      <c r="IVV57"/>
      <c r="IVW57"/>
      <c r="IVX57"/>
      <c r="IVY57"/>
      <c r="IVZ57"/>
      <c r="IWA57"/>
      <c r="IWB57"/>
      <c r="IWC57"/>
      <c r="IWD57"/>
      <c r="IWE57"/>
      <c r="IWF57"/>
      <c r="IWG57"/>
      <c r="IWH57"/>
      <c r="IWI57"/>
      <c r="IWJ57"/>
      <c r="IWK57"/>
      <c r="IWL57"/>
      <c r="IWM57"/>
      <c r="IWN57"/>
      <c r="IWO57"/>
      <c r="IWP57"/>
      <c r="IWQ57"/>
      <c r="IWR57"/>
      <c r="IWS57"/>
      <c r="IWT57"/>
      <c r="IWU57"/>
      <c r="IWV57"/>
      <c r="IWW57"/>
      <c r="IWX57"/>
      <c r="IWY57"/>
      <c r="IWZ57"/>
      <c r="IXA57"/>
      <c r="IXB57"/>
      <c r="IXC57"/>
      <c r="IXD57"/>
      <c r="IXE57"/>
      <c r="IXF57"/>
      <c r="IXG57"/>
      <c r="IXH57"/>
      <c r="IXI57"/>
      <c r="IXJ57"/>
      <c r="IXK57"/>
      <c r="IXL57"/>
      <c r="IXM57"/>
      <c r="IXN57"/>
      <c r="IXO57"/>
      <c r="IXP57"/>
      <c r="IXQ57"/>
      <c r="IXR57"/>
      <c r="IXS57"/>
      <c r="IXT57"/>
      <c r="IXU57"/>
      <c r="IXV57"/>
      <c r="IXW57"/>
      <c r="IXX57"/>
      <c r="IXY57"/>
      <c r="IXZ57"/>
      <c r="IYA57"/>
      <c r="IYB57"/>
      <c r="IYC57"/>
      <c r="IYD57"/>
      <c r="IYE57"/>
      <c r="IYF57"/>
      <c r="IYG57"/>
      <c r="IYH57"/>
      <c r="IYI57"/>
      <c r="IYJ57"/>
      <c r="IYK57"/>
      <c r="IYL57"/>
      <c r="IYM57"/>
      <c r="IYN57"/>
      <c r="IYO57"/>
      <c r="IYP57"/>
      <c r="IYQ57"/>
      <c r="IYR57"/>
      <c r="IYS57"/>
      <c r="IYT57"/>
      <c r="IYU57"/>
      <c r="IYV57"/>
      <c r="IYW57"/>
      <c r="IYX57"/>
      <c r="IYY57"/>
      <c r="IYZ57"/>
      <c r="IZA57"/>
      <c r="IZB57"/>
      <c r="IZC57"/>
      <c r="IZD57"/>
      <c r="IZE57"/>
      <c r="IZF57"/>
      <c r="IZG57"/>
      <c r="IZH57"/>
      <c r="IZI57"/>
      <c r="IZJ57"/>
      <c r="IZK57"/>
      <c r="IZL57"/>
      <c r="IZM57"/>
      <c r="IZN57"/>
      <c r="IZO57"/>
      <c r="IZP57"/>
      <c r="IZQ57"/>
      <c r="IZR57"/>
      <c r="IZS57"/>
      <c r="IZT57"/>
      <c r="IZU57"/>
      <c r="IZV57"/>
      <c r="IZW57"/>
      <c r="IZX57"/>
      <c r="IZY57"/>
      <c r="IZZ57"/>
      <c r="JAA57"/>
      <c r="JAB57"/>
      <c r="JAC57"/>
      <c r="JAD57"/>
      <c r="JAE57"/>
      <c r="JAF57"/>
      <c r="JAG57"/>
      <c r="JAH57"/>
      <c r="JAI57"/>
      <c r="JAJ57"/>
      <c r="JAK57"/>
      <c r="JAL57"/>
      <c r="JAM57"/>
      <c r="JAN57"/>
      <c r="JAO57"/>
      <c r="JAP57"/>
      <c r="JAQ57"/>
      <c r="JAR57"/>
      <c r="JAS57"/>
      <c r="JAT57"/>
      <c r="JAU57"/>
      <c r="JAV57"/>
      <c r="JAW57"/>
      <c r="JAX57"/>
      <c r="JAY57"/>
      <c r="JAZ57"/>
      <c r="JBA57"/>
      <c r="JBB57"/>
      <c r="JBC57"/>
      <c r="JBD57"/>
      <c r="JBE57"/>
      <c r="JBF57"/>
      <c r="JBG57"/>
      <c r="JBH57"/>
      <c r="JBI57"/>
      <c r="JBJ57"/>
      <c r="JBK57"/>
      <c r="JBL57"/>
      <c r="JBM57"/>
      <c r="JBN57"/>
      <c r="JBO57"/>
      <c r="JBP57"/>
      <c r="JBQ57"/>
      <c r="JBR57"/>
      <c r="JBS57"/>
      <c r="JBT57"/>
      <c r="JBU57"/>
      <c r="JBV57"/>
      <c r="JBW57"/>
      <c r="JBX57"/>
      <c r="JBY57"/>
      <c r="JBZ57"/>
      <c r="JCA57"/>
      <c r="JCB57"/>
      <c r="JCC57"/>
      <c r="JCD57"/>
      <c r="JCE57"/>
      <c r="JCF57"/>
      <c r="JCG57"/>
      <c r="JCH57"/>
      <c r="JCI57"/>
      <c r="JCJ57"/>
      <c r="JCK57"/>
      <c r="JCL57"/>
      <c r="JCM57"/>
      <c r="JCN57"/>
      <c r="JCO57"/>
      <c r="JCP57"/>
      <c r="JCQ57"/>
      <c r="JCR57"/>
      <c r="JCS57"/>
      <c r="JCT57"/>
      <c r="JCU57"/>
      <c r="JCV57"/>
      <c r="JCW57"/>
      <c r="JCX57"/>
      <c r="JCY57"/>
      <c r="JCZ57"/>
      <c r="JDA57"/>
      <c r="JDB57"/>
      <c r="JDC57"/>
      <c r="JDD57"/>
      <c r="JDE57"/>
      <c r="JDF57"/>
      <c r="JDG57"/>
      <c r="JDH57"/>
      <c r="JDI57"/>
      <c r="JDJ57"/>
      <c r="JDK57"/>
      <c r="JDL57"/>
      <c r="JDM57"/>
      <c r="JDN57"/>
      <c r="JDO57"/>
      <c r="JDP57"/>
      <c r="JDQ57"/>
      <c r="JDR57"/>
      <c r="JDS57"/>
      <c r="JDT57"/>
      <c r="JDU57"/>
      <c r="JDV57"/>
      <c r="JDW57"/>
      <c r="JDX57"/>
      <c r="JDY57"/>
      <c r="JDZ57"/>
      <c r="JEA57"/>
      <c r="JEB57"/>
      <c r="JEC57"/>
      <c r="JED57"/>
      <c r="JEE57"/>
      <c r="JEF57"/>
      <c r="JEG57"/>
      <c r="JEH57"/>
      <c r="JEI57"/>
      <c r="JEJ57"/>
      <c r="JEK57"/>
      <c r="JEL57"/>
      <c r="JEM57"/>
      <c r="JEN57"/>
      <c r="JEO57"/>
      <c r="JEP57"/>
      <c r="JEQ57"/>
      <c r="JER57"/>
      <c r="JES57"/>
      <c r="JET57"/>
      <c r="JEU57"/>
      <c r="JEV57"/>
      <c r="JEW57"/>
      <c r="JEX57"/>
      <c r="JEY57"/>
      <c r="JEZ57"/>
      <c r="JFA57"/>
      <c r="JFB57"/>
      <c r="JFC57"/>
      <c r="JFD57"/>
      <c r="JFE57"/>
      <c r="JFF57"/>
      <c r="JFG57"/>
      <c r="JFH57"/>
      <c r="JFI57"/>
      <c r="JFJ57"/>
      <c r="JFK57"/>
      <c r="JFL57"/>
      <c r="JFM57"/>
      <c r="JFN57"/>
      <c r="JFO57"/>
      <c r="JFP57"/>
      <c r="JFQ57"/>
      <c r="JFR57"/>
      <c r="JFS57"/>
      <c r="JFT57"/>
      <c r="JFU57"/>
      <c r="JFV57"/>
      <c r="JFW57"/>
      <c r="JFX57"/>
      <c r="JFY57"/>
      <c r="JFZ57"/>
      <c r="JGA57"/>
      <c r="JGB57"/>
      <c r="JGC57"/>
      <c r="JGD57"/>
      <c r="JGE57"/>
      <c r="JGF57"/>
      <c r="JGG57"/>
      <c r="JGH57"/>
      <c r="JGI57"/>
      <c r="JGJ57"/>
      <c r="JGK57"/>
      <c r="JGL57"/>
      <c r="JGM57"/>
      <c r="JGN57"/>
      <c r="JGO57"/>
      <c r="JGP57"/>
      <c r="JGQ57"/>
      <c r="JGR57"/>
      <c r="JGS57"/>
      <c r="JGT57"/>
      <c r="JGU57"/>
      <c r="JGV57"/>
      <c r="JGW57"/>
      <c r="JGX57"/>
      <c r="JGY57"/>
      <c r="JGZ57"/>
      <c r="JHA57"/>
      <c r="JHB57"/>
      <c r="JHC57"/>
      <c r="JHD57"/>
      <c r="JHE57"/>
      <c r="JHF57"/>
      <c r="JHG57"/>
      <c r="JHH57"/>
      <c r="JHI57"/>
      <c r="JHJ57"/>
      <c r="JHK57"/>
      <c r="JHL57"/>
      <c r="JHM57"/>
      <c r="JHN57"/>
      <c r="JHO57"/>
      <c r="JHP57"/>
      <c r="JHQ57"/>
      <c r="JHR57"/>
      <c r="JHS57"/>
      <c r="JHT57"/>
      <c r="JHU57"/>
      <c r="JHV57"/>
      <c r="JHW57"/>
      <c r="JHX57"/>
      <c r="JHY57"/>
      <c r="JHZ57"/>
      <c r="JIA57"/>
      <c r="JIB57"/>
      <c r="JIC57"/>
      <c r="JID57"/>
      <c r="JIE57"/>
      <c r="JIF57"/>
      <c r="JIG57"/>
      <c r="JIH57"/>
      <c r="JII57"/>
      <c r="JIJ57"/>
      <c r="JIK57"/>
      <c r="JIL57"/>
      <c r="JIM57"/>
      <c r="JIN57"/>
      <c r="JIO57"/>
      <c r="JIP57"/>
      <c r="JIQ57"/>
      <c r="JIR57"/>
      <c r="JIS57"/>
      <c r="JIT57"/>
      <c r="JIU57"/>
      <c r="JIV57"/>
      <c r="JIW57"/>
      <c r="JIX57"/>
      <c r="JIY57"/>
      <c r="JIZ57"/>
      <c r="JJA57"/>
      <c r="JJB57"/>
      <c r="JJC57"/>
      <c r="JJD57"/>
      <c r="JJE57"/>
      <c r="JJF57"/>
      <c r="JJG57"/>
      <c r="JJH57"/>
      <c r="JJI57"/>
      <c r="JJJ57"/>
      <c r="JJK57"/>
      <c r="JJL57"/>
      <c r="JJM57"/>
      <c r="JJN57"/>
      <c r="JJO57"/>
      <c r="JJP57"/>
      <c r="JJQ57"/>
      <c r="JJR57"/>
      <c r="JJS57"/>
      <c r="JJT57"/>
      <c r="JJU57"/>
      <c r="JJV57"/>
      <c r="JJW57"/>
      <c r="JJX57"/>
      <c r="JJY57"/>
      <c r="JJZ57"/>
      <c r="JKA57"/>
      <c r="JKB57"/>
      <c r="JKC57"/>
      <c r="JKD57"/>
      <c r="JKE57"/>
      <c r="JKF57"/>
      <c r="JKG57"/>
      <c r="JKH57"/>
      <c r="JKI57"/>
      <c r="JKJ57"/>
      <c r="JKK57"/>
      <c r="JKL57"/>
      <c r="JKM57"/>
      <c r="JKN57"/>
      <c r="JKO57"/>
      <c r="JKP57"/>
      <c r="JKQ57"/>
      <c r="JKR57"/>
      <c r="JKS57"/>
      <c r="JKT57"/>
      <c r="JKU57"/>
      <c r="JKV57"/>
      <c r="JKW57"/>
      <c r="JKX57"/>
      <c r="JKY57"/>
      <c r="JKZ57"/>
      <c r="JLA57"/>
      <c r="JLB57"/>
      <c r="JLC57"/>
      <c r="JLD57"/>
      <c r="JLE57"/>
      <c r="JLF57"/>
      <c r="JLG57"/>
      <c r="JLH57"/>
      <c r="JLI57"/>
      <c r="JLJ57"/>
      <c r="JLK57"/>
      <c r="JLL57"/>
      <c r="JLM57"/>
      <c r="JLN57"/>
      <c r="JLO57"/>
      <c r="JLP57"/>
      <c r="JLQ57"/>
      <c r="JLR57"/>
      <c r="JLS57"/>
      <c r="JLT57"/>
      <c r="JLU57"/>
      <c r="JLV57"/>
      <c r="JLW57"/>
      <c r="JLX57"/>
      <c r="JLY57"/>
      <c r="JLZ57"/>
      <c r="JMA57"/>
      <c r="JMB57"/>
      <c r="JMC57"/>
      <c r="JMD57"/>
      <c r="JME57"/>
      <c r="JMF57"/>
      <c r="JMG57"/>
      <c r="JMH57"/>
      <c r="JMI57"/>
      <c r="JMJ57"/>
      <c r="JMK57"/>
      <c r="JML57"/>
      <c r="JMM57"/>
      <c r="JMN57"/>
      <c r="JMO57"/>
      <c r="JMP57"/>
      <c r="JMQ57"/>
      <c r="JMR57"/>
      <c r="JMS57"/>
      <c r="JMT57"/>
      <c r="JMU57"/>
      <c r="JMV57"/>
      <c r="JMW57"/>
      <c r="JMX57"/>
      <c r="JMY57"/>
      <c r="JMZ57"/>
      <c r="JNA57"/>
      <c r="JNB57"/>
      <c r="JNC57"/>
      <c r="JND57"/>
      <c r="JNE57"/>
      <c r="JNF57"/>
      <c r="JNG57"/>
      <c r="JNH57"/>
      <c r="JNI57"/>
      <c r="JNJ57"/>
      <c r="JNK57"/>
      <c r="JNL57"/>
      <c r="JNM57"/>
      <c r="JNN57"/>
      <c r="JNO57"/>
      <c r="JNP57"/>
      <c r="JNQ57"/>
      <c r="JNR57"/>
      <c r="JNS57"/>
      <c r="JNT57"/>
      <c r="JNU57"/>
      <c r="JNV57"/>
      <c r="JNW57"/>
      <c r="JNX57"/>
      <c r="JNY57"/>
      <c r="JNZ57"/>
      <c r="JOA57"/>
      <c r="JOB57"/>
      <c r="JOC57"/>
      <c r="JOD57"/>
      <c r="JOE57"/>
      <c r="JOF57"/>
      <c r="JOG57"/>
      <c r="JOH57"/>
      <c r="JOI57"/>
      <c r="JOJ57"/>
      <c r="JOK57"/>
      <c r="JOL57"/>
      <c r="JOM57"/>
      <c r="JON57"/>
      <c r="JOO57"/>
      <c r="JOP57"/>
      <c r="JOQ57"/>
      <c r="JOR57"/>
      <c r="JOS57"/>
      <c r="JOT57"/>
      <c r="JOU57"/>
      <c r="JOV57"/>
      <c r="JOW57"/>
      <c r="JOX57"/>
      <c r="JOY57"/>
      <c r="JOZ57"/>
      <c r="JPA57"/>
      <c r="JPB57"/>
      <c r="JPC57"/>
      <c r="JPD57"/>
      <c r="JPE57"/>
      <c r="JPF57"/>
      <c r="JPG57"/>
      <c r="JPH57"/>
      <c r="JPI57"/>
      <c r="JPJ57"/>
      <c r="JPK57"/>
      <c r="JPL57"/>
      <c r="JPM57"/>
      <c r="JPN57"/>
      <c r="JPO57"/>
      <c r="JPP57"/>
      <c r="JPQ57"/>
      <c r="JPR57"/>
      <c r="JPS57"/>
      <c r="JPT57"/>
      <c r="JPU57"/>
      <c r="JPV57"/>
      <c r="JPW57"/>
      <c r="JPX57"/>
      <c r="JPY57"/>
      <c r="JPZ57"/>
      <c r="JQA57"/>
      <c r="JQB57"/>
      <c r="JQC57"/>
      <c r="JQD57"/>
      <c r="JQE57"/>
      <c r="JQF57"/>
      <c r="JQG57"/>
      <c r="JQH57"/>
      <c r="JQI57"/>
      <c r="JQJ57"/>
      <c r="JQK57"/>
      <c r="JQL57"/>
      <c r="JQM57"/>
      <c r="JQN57"/>
      <c r="JQO57"/>
      <c r="JQP57"/>
      <c r="JQQ57"/>
      <c r="JQR57"/>
      <c r="JQS57"/>
      <c r="JQT57"/>
      <c r="JQU57"/>
      <c r="JQV57"/>
      <c r="JQW57"/>
      <c r="JQX57"/>
      <c r="JQY57"/>
      <c r="JQZ57"/>
      <c r="JRA57"/>
      <c r="JRB57"/>
      <c r="JRC57"/>
      <c r="JRD57"/>
      <c r="JRE57"/>
      <c r="JRF57"/>
      <c r="JRG57"/>
      <c r="JRH57"/>
      <c r="JRI57"/>
      <c r="JRJ57"/>
      <c r="JRK57"/>
      <c r="JRL57"/>
      <c r="JRM57"/>
      <c r="JRN57"/>
      <c r="JRO57"/>
      <c r="JRP57"/>
      <c r="JRQ57"/>
      <c r="JRR57"/>
      <c r="JRS57"/>
      <c r="JRT57"/>
      <c r="JRU57"/>
      <c r="JRV57"/>
      <c r="JRW57"/>
      <c r="JRX57"/>
      <c r="JRY57"/>
      <c r="JRZ57"/>
      <c r="JSA57"/>
      <c r="JSB57"/>
      <c r="JSC57"/>
      <c r="JSD57"/>
      <c r="JSE57"/>
      <c r="JSF57"/>
      <c r="JSG57"/>
      <c r="JSH57"/>
      <c r="JSI57"/>
      <c r="JSJ57"/>
      <c r="JSK57"/>
      <c r="JSL57"/>
      <c r="JSM57"/>
      <c r="JSN57"/>
      <c r="JSO57"/>
      <c r="JSP57"/>
      <c r="JSQ57"/>
      <c r="JSR57"/>
      <c r="JSS57"/>
      <c r="JST57"/>
      <c r="JSU57"/>
      <c r="JSV57"/>
      <c r="JSW57"/>
      <c r="JSX57"/>
      <c r="JSY57"/>
      <c r="JSZ57"/>
      <c r="JTA57"/>
      <c r="JTB57"/>
      <c r="JTC57"/>
      <c r="JTD57"/>
      <c r="JTE57"/>
      <c r="JTF57"/>
      <c r="JTG57"/>
      <c r="JTH57"/>
      <c r="JTI57"/>
      <c r="JTJ57"/>
      <c r="JTK57"/>
      <c r="JTL57"/>
      <c r="JTM57"/>
      <c r="JTN57"/>
      <c r="JTO57"/>
      <c r="JTP57"/>
      <c r="JTQ57"/>
      <c r="JTR57"/>
      <c r="JTS57"/>
      <c r="JTT57"/>
      <c r="JTU57"/>
      <c r="JTV57"/>
      <c r="JTW57"/>
      <c r="JTX57"/>
      <c r="JTY57"/>
      <c r="JTZ57"/>
      <c r="JUA57"/>
      <c r="JUB57"/>
      <c r="JUC57"/>
      <c r="JUD57"/>
      <c r="JUE57"/>
      <c r="JUF57"/>
      <c r="JUG57"/>
      <c r="JUH57"/>
      <c r="JUI57"/>
      <c r="JUJ57"/>
      <c r="JUK57"/>
      <c r="JUL57"/>
      <c r="JUM57"/>
      <c r="JUN57"/>
      <c r="JUO57"/>
      <c r="JUP57"/>
      <c r="JUQ57"/>
      <c r="JUR57"/>
      <c r="JUS57"/>
      <c r="JUT57"/>
      <c r="JUU57"/>
      <c r="JUV57"/>
      <c r="JUW57"/>
      <c r="JUX57"/>
      <c r="JUY57"/>
      <c r="JUZ57"/>
      <c r="JVA57"/>
      <c r="JVB57"/>
      <c r="JVC57"/>
      <c r="JVD57"/>
      <c r="JVE57"/>
      <c r="JVF57"/>
      <c r="JVG57"/>
      <c r="JVH57"/>
      <c r="JVI57"/>
      <c r="JVJ57"/>
      <c r="JVK57"/>
      <c r="JVL57"/>
      <c r="JVM57"/>
      <c r="JVN57"/>
      <c r="JVO57"/>
      <c r="JVP57"/>
      <c r="JVQ57"/>
      <c r="JVR57"/>
      <c r="JVS57"/>
      <c r="JVT57"/>
      <c r="JVU57"/>
      <c r="JVV57"/>
      <c r="JVW57"/>
      <c r="JVX57"/>
      <c r="JVY57"/>
      <c r="JVZ57"/>
      <c r="JWA57"/>
      <c r="JWB57"/>
      <c r="JWC57"/>
      <c r="JWD57"/>
      <c r="JWE57"/>
      <c r="JWF57"/>
      <c r="JWG57"/>
      <c r="JWH57"/>
      <c r="JWI57"/>
      <c r="JWJ57"/>
      <c r="JWK57"/>
      <c r="JWL57"/>
      <c r="JWM57"/>
      <c r="JWN57"/>
      <c r="JWO57"/>
      <c r="JWP57"/>
      <c r="JWQ57"/>
      <c r="JWR57"/>
      <c r="JWS57"/>
      <c r="JWT57"/>
      <c r="JWU57"/>
      <c r="JWV57"/>
      <c r="JWW57"/>
      <c r="JWX57"/>
      <c r="JWY57"/>
      <c r="JWZ57"/>
      <c r="JXA57"/>
      <c r="JXB57"/>
      <c r="JXC57"/>
      <c r="JXD57"/>
      <c r="JXE57"/>
      <c r="JXF57"/>
      <c r="JXG57"/>
      <c r="JXH57"/>
      <c r="JXI57"/>
      <c r="JXJ57"/>
      <c r="JXK57"/>
      <c r="JXL57"/>
      <c r="JXM57"/>
      <c r="JXN57"/>
      <c r="JXO57"/>
      <c r="JXP57"/>
      <c r="JXQ57"/>
      <c r="JXR57"/>
      <c r="JXS57"/>
      <c r="JXT57"/>
      <c r="JXU57"/>
      <c r="JXV57"/>
      <c r="JXW57"/>
      <c r="JXX57"/>
      <c r="JXY57"/>
      <c r="JXZ57"/>
      <c r="JYA57"/>
      <c r="JYB57"/>
      <c r="JYC57"/>
      <c r="JYD57"/>
      <c r="JYE57"/>
      <c r="JYF57"/>
      <c r="JYG57"/>
      <c r="JYH57"/>
      <c r="JYI57"/>
      <c r="JYJ57"/>
      <c r="JYK57"/>
      <c r="JYL57"/>
      <c r="JYM57"/>
      <c r="JYN57"/>
      <c r="JYO57"/>
      <c r="JYP57"/>
      <c r="JYQ57"/>
      <c r="JYR57"/>
      <c r="JYS57"/>
      <c r="JYT57"/>
      <c r="JYU57"/>
      <c r="JYV57"/>
      <c r="JYW57"/>
      <c r="JYX57"/>
      <c r="JYY57"/>
      <c r="JYZ57"/>
      <c r="JZA57"/>
      <c r="JZB57"/>
      <c r="JZC57"/>
      <c r="JZD57"/>
      <c r="JZE57"/>
      <c r="JZF57"/>
      <c r="JZG57"/>
      <c r="JZH57"/>
      <c r="JZI57"/>
      <c r="JZJ57"/>
      <c r="JZK57"/>
      <c r="JZL57"/>
      <c r="JZM57"/>
      <c r="JZN57"/>
      <c r="JZO57"/>
      <c r="JZP57"/>
      <c r="JZQ57"/>
      <c r="JZR57"/>
      <c r="JZS57"/>
      <c r="JZT57"/>
      <c r="JZU57"/>
      <c r="JZV57"/>
      <c r="JZW57"/>
      <c r="JZX57"/>
      <c r="JZY57"/>
      <c r="JZZ57"/>
      <c r="KAA57"/>
      <c r="KAB57"/>
      <c r="KAC57"/>
      <c r="KAD57"/>
      <c r="KAE57"/>
      <c r="KAF57"/>
      <c r="KAG57"/>
      <c r="KAH57"/>
      <c r="KAI57"/>
      <c r="KAJ57"/>
      <c r="KAK57"/>
      <c r="KAL57"/>
      <c r="KAM57"/>
      <c r="KAN57"/>
      <c r="KAO57"/>
      <c r="KAP57"/>
      <c r="KAQ57"/>
      <c r="KAR57"/>
      <c r="KAS57"/>
      <c r="KAT57"/>
      <c r="KAU57"/>
      <c r="KAV57"/>
      <c r="KAW57"/>
      <c r="KAX57"/>
      <c r="KAY57"/>
      <c r="KAZ57"/>
      <c r="KBA57"/>
      <c r="KBB57"/>
      <c r="KBC57"/>
      <c r="KBD57"/>
      <c r="KBE57"/>
      <c r="KBF57"/>
      <c r="KBG57"/>
      <c r="KBH57"/>
      <c r="KBI57"/>
      <c r="KBJ57"/>
      <c r="KBK57"/>
      <c r="KBL57"/>
      <c r="KBM57"/>
      <c r="KBN57"/>
      <c r="KBO57"/>
      <c r="KBP57"/>
      <c r="KBQ57"/>
      <c r="KBR57"/>
      <c r="KBS57"/>
      <c r="KBT57"/>
      <c r="KBU57"/>
      <c r="KBV57"/>
      <c r="KBW57"/>
      <c r="KBX57"/>
      <c r="KBY57"/>
      <c r="KBZ57"/>
      <c r="KCA57"/>
      <c r="KCB57"/>
      <c r="KCC57"/>
      <c r="KCD57"/>
      <c r="KCE57"/>
      <c r="KCF57"/>
      <c r="KCG57"/>
      <c r="KCH57"/>
      <c r="KCI57"/>
      <c r="KCJ57"/>
      <c r="KCK57"/>
      <c r="KCL57"/>
      <c r="KCM57"/>
      <c r="KCN57"/>
      <c r="KCO57"/>
      <c r="KCP57"/>
      <c r="KCQ57"/>
      <c r="KCR57"/>
      <c r="KCS57"/>
      <c r="KCT57"/>
      <c r="KCU57"/>
      <c r="KCV57"/>
      <c r="KCW57"/>
      <c r="KCX57"/>
      <c r="KCY57"/>
      <c r="KCZ57"/>
      <c r="KDA57"/>
      <c r="KDB57"/>
      <c r="KDC57"/>
      <c r="KDD57"/>
      <c r="KDE57"/>
      <c r="KDF57"/>
      <c r="KDG57"/>
      <c r="KDH57"/>
      <c r="KDI57"/>
      <c r="KDJ57"/>
      <c r="KDK57"/>
      <c r="KDL57"/>
      <c r="KDM57"/>
      <c r="KDN57"/>
      <c r="KDO57"/>
      <c r="KDP57"/>
      <c r="KDQ57"/>
      <c r="KDR57"/>
      <c r="KDS57"/>
      <c r="KDT57"/>
      <c r="KDU57"/>
      <c r="KDV57"/>
      <c r="KDW57"/>
      <c r="KDX57"/>
      <c r="KDY57"/>
      <c r="KDZ57"/>
      <c r="KEA57"/>
      <c r="KEB57"/>
      <c r="KEC57"/>
      <c r="KED57"/>
      <c r="KEE57"/>
      <c r="KEF57"/>
      <c r="KEG57"/>
      <c r="KEH57"/>
      <c r="KEI57"/>
      <c r="KEJ57"/>
      <c r="KEK57"/>
      <c r="KEL57"/>
      <c r="KEM57"/>
      <c r="KEN57"/>
      <c r="KEO57"/>
      <c r="KEP57"/>
      <c r="KEQ57"/>
      <c r="KER57"/>
      <c r="KES57"/>
      <c r="KET57"/>
      <c r="KEU57"/>
      <c r="KEV57"/>
      <c r="KEW57"/>
      <c r="KEX57"/>
      <c r="KEY57"/>
      <c r="KEZ57"/>
      <c r="KFA57"/>
      <c r="KFB57"/>
      <c r="KFC57"/>
      <c r="KFD57"/>
      <c r="KFE57"/>
      <c r="KFF57"/>
      <c r="KFG57"/>
      <c r="KFH57"/>
      <c r="KFI57"/>
      <c r="KFJ57"/>
      <c r="KFK57"/>
      <c r="KFL57"/>
      <c r="KFM57"/>
      <c r="KFN57"/>
      <c r="KFO57"/>
      <c r="KFP57"/>
      <c r="KFQ57"/>
      <c r="KFR57"/>
      <c r="KFS57"/>
      <c r="KFT57"/>
      <c r="KFU57"/>
      <c r="KFV57"/>
      <c r="KFW57"/>
      <c r="KFX57"/>
      <c r="KFY57"/>
      <c r="KFZ57"/>
      <c r="KGA57"/>
      <c r="KGB57"/>
      <c r="KGC57"/>
      <c r="KGD57"/>
      <c r="KGE57"/>
      <c r="KGF57"/>
      <c r="KGG57"/>
      <c r="KGH57"/>
      <c r="KGI57"/>
      <c r="KGJ57"/>
      <c r="KGK57"/>
      <c r="KGL57"/>
      <c r="KGM57"/>
      <c r="KGN57"/>
      <c r="KGO57"/>
      <c r="KGP57"/>
      <c r="KGQ57"/>
      <c r="KGR57"/>
      <c r="KGS57"/>
      <c r="KGT57"/>
      <c r="KGU57"/>
      <c r="KGV57"/>
      <c r="KGW57"/>
      <c r="KGX57"/>
      <c r="KGY57"/>
      <c r="KGZ57"/>
      <c r="KHA57"/>
      <c r="KHB57"/>
      <c r="KHC57"/>
      <c r="KHD57"/>
      <c r="KHE57"/>
      <c r="KHF57"/>
      <c r="KHG57"/>
      <c r="KHH57"/>
      <c r="KHI57"/>
      <c r="KHJ57"/>
      <c r="KHK57"/>
      <c r="KHL57"/>
      <c r="KHM57"/>
      <c r="KHN57"/>
      <c r="KHO57"/>
      <c r="KHP57"/>
      <c r="KHQ57"/>
      <c r="KHR57"/>
      <c r="KHS57"/>
      <c r="KHT57"/>
      <c r="KHU57"/>
      <c r="KHV57"/>
      <c r="KHW57"/>
      <c r="KHX57"/>
      <c r="KHY57"/>
      <c r="KHZ57"/>
      <c r="KIA57"/>
      <c r="KIB57"/>
      <c r="KIC57"/>
      <c r="KID57"/>
      <c r="KIE57"/>
      <c r="KIF57"/>
      <c r="KIG57"/>
      <c r="KIH57"/>
      <c r="KII57"/>
      <c r="KIJ57"/>
      <c r="KIK57"/>
      <c r="KIL57"/>
      <c r="KIM57"/>
      <c r="KIN57"/>
      <c r="KIO57"/>
      <c r="KIP57"/>
      <c r="KIQ57"/>
      <c r="KIR57"/>
      <c r="KIS57"/>
      <c r="KIT57"/>
      <c r="KIU57"/>
      <c r="KIV57"/>
      <c r="KIW57"/>
      <c r="KIX57"/>
      <c r="KIY57"/>
      <c r="KIZ57"/>
      <c r="KJA57"/>
      <c r="KJB57"/>
      <c r="KJC57"/>
      <c r="KJD57"/>
      <c r="KJE57"/>
      <c r="KJF57"/>
      <c r="KJG57"/>
      <c r="KJH57"/>
      <c r="KJI57"/>
      <c r="KJJ57"/>
      <c r="KJK57"/>
      <c r="KJL57"/>
      <c r="KJM57"/>
      <c r="KJN57"/>
      <c r="KJO57"/>
      <c r="KJP57"/>
      <c r="KJQ57"/>
      <c r="KJR57"/>
      <c r="KJS57"/>
      <c r="KJT57"/>
      <c r="KJU57"/>
      <c r="KJV57"/>
      <c r="KJW57"/>
      <c r="KJX57"/>
      <c r="KJY57"/>
      <c r="KJZ57"/>
      <c r="KKA57"/>
      <c r="KKB57"/>
      <c r="KKC57"/>
      <c r="KKD57"/>
      <c r="KKE57"/>
      <c r="KKF57"/>
      <c r="KKG57"/>
      <c r="KKH57"/>
      <c r="KKI57"/>
      <c r="KKJ57"/>
      <c r="KKK57"/>
      <c r="KKL57"/>
      <c r="KKM57"/>
      <c r="KKN57"/>
      <c r="KKO57"/>
      <c r="KKP57"/>
      <c r="KKQ57"/>
      <c r="KKR57"/>
      <c r="KKS57"/>
      <c r="KKT57"/>
      <c r="KKU57"/>
      <c r="KKV57"/>
      <c r="KKW57"/>
      <c r="KKX57"/>
      <c r="KKY57"/>
      <c r="KKZ57"/>
      <c r="KLA57"/>
      <c r="KLB57"/>
      <c r="KLC57"/>
      <c r="KLD57"/>
      <c r="KLE57"/>
      <c r="KLF57"/>
      <c r="KLG57"/>
      <c r="KLH57"/>
      <c r="KLI57"/>
      <c r="KLJ57"/>
      <c r="KLK57"/>
      <c r="KLL57"/>
      <c r="KLM57"/>
      <c r="KLN57"/>
      <c r="KLO57"/>
      <c r="KLP57"/>
      <c r="KLQ57"/>
      <c r="KLR57"/>
      <c r="KLS57"/>
      <c r="KLT57"/>
      <c r="KLU57"/>
      <c r="KLV57"/>
      <c r="KLW57"/>
      <c r="KLX57"/>
      <c r="KLY57"/>
      <c r="KLZ57"/>
      <c r="KMA57"/>
      <c r="KMB57"/>
      <c r="KMC57"/>
      <c r="KMD57"/>
      <c r="KME57"/>
      <c r="KMF57"/>
      <c r="KMG57"/>
      <c r="KMH57"/>
      <c r="KMI57"/>
      <c r="KMJ57"/>
      <c r="KMK57"/>
      <c r="KML57"/>
      <c r="KMM57"/>
      <c r="KMN57"/>
      <c r="KMO57"/>
      <c r="KMP57"/>
      <c r="KMQ57"/>
      <c r="KMR57"/>
      <c r="KMS57"/>
      <c r="KMT57"/>
      <c r="KMU57"/>
      <c r="KMV57"/>
      <c r="KMW57"/>
      <c r="KMX57"/>
      <c r="KMY57"/>
      <c r="KMZ57"/>
      <c r="KNA57"/>
      <c r="KNB57"/>
      <c r="KNC57"/>
      <c r="KND57"/>
      <c r="KNE57"/>
      <c r="KNF57"/>
      <c r="KNG57"/>
      <c r="KNH57"/>
      <c r="KNI57"/>
      <c r="KNJ57"/>
      <c r="KNK57"/>
      <c r="KNL57"/>
      <c r="KNM57"/>
      <c r="KNN57"/>
      <c r="KNO57"/>
      <c r="KNP57"/>
      <c r="KNQ57"/>
      <c r="KNR57"/>
      <c r="KNS57"/>
      <c r="KNT57"/>
      <c r="KNU57"/>
      <c r="KNV57"/>
      <c r="KNW57"/>
      <c r="KNX57"/>
      <c r="KNY57"/>
      <c r="KNZ57"/>
      <c r="KOA57"/>
      <c r="KOB57"/>
      <c r="KOC57"/>
      <c r="KOD57"/>
      <c r="KOE57"/>
      <c r="KOF57"/>
      <c r="KOG57"/>
      <c r="KOH57"/>
      <c r="KOI57"/>
      <c r="KOJ57"/>
      <c r="KOK57"/>
      <c r="KOL57"/>
      <c r="KOM57"/>
      <c r="KON57"/>
      <c r="KOO57"/>
      <c r="KOP57"/>
      <c r="KOQ57"/>
      <c r="KOR57"/>
      <c r="KOS57"/>
      <c r="KOT57"/>
      <c r="KOU57"/>
      <c r="KOV57"/>
      <c r="KOW57"/>
      <c r="KOX57"/>
      <c r="KOY57"/>
      <c r="KOZ57"/>
      <c r="KPA57"/>
      <c r="KPB57"/>
      <c r="KPC57"/>
      <c r="KPD57"/>
      <c r="KPE57"/>
      <c r="KPF57"/>
      <c r="KPG57"/>
      <c r="KPH57"/>
      <c r="KPI57"/>
      <c r="KPJ57"/>
      <c r="KPK57"/>
      <c r="KPL57"/>
      <c r="KPM57"/>
      <c r="KPN57"/>
      <c r="KPO57"/>
      <c r="KPP57"/>
      <c r="KPQ57"/>
      <c r="KPR57"/>
      <c r="KPS57"/>
      <c r="KPT57"/>
      <c r="KPU57"/>
      <c r="KPV57"/>
      <c r="KPW57"/>
      <c r="KPX57"/>
      <c r="KPY57"/>
      <c r="KPZ57"/>
      <c r="KQA57"/>
      <c r="KQB57"/>
      <c r="KQC57"/>
      <c r="KQD57"/>
      <c r="KQE57"/>
      <c r="KQF57"/>
      <c r="KQG57"/>
      <c r="KQH57"/>
      <c r="KQI57"/>
      <c r="KQJ57"/>
      <c r="KQK57"/>
      <c r="KQL57"/>
      <c r="KQM57"/>
      <c r="KQN57"/>
      <c r="KQO57"/>
      <c r="KQP57"/>
      <c r="KQQ57"/>
      <c r="KQR57"/>
      <c r="KQS57"/>
      <c r="KQT57"/>
      <c r="KQU57"/>
      <c r="KQV57"/>
      <c r="KQW57"/>
      <c r="KQX57"/>
      <c r="KQY57"/>
      <c r="KQZ57"/>
      <c r="KRA57"/>
      <c r="KRB57"/>
      <c r="KRC57"/>
      <c r="KRD57"/>
      <c r="KRE57"/>
      <c r="KRF57"/>
      <c r="KRG57"/>
      <c r="KRH57"/>
      <c r="KRI57"/>
      <c r="KRJ57"/>
      <c r="KRK57"/>
      <c r="KRL57"/>
      <c r="KRM57"/>
      <c r="KRN57"/>
      <c r="KRO57"/>
      <c r="KRP57"/>
      <c r="KRQ57"/>
      <c r="KRR57"/>
      <c r="KRS57"/>
      <c r="KRT57"/>
      <c r="KRU57"/>
      <c r="KRV57"/>
      <c r="KRW57"/>
      <c r="KRX57"/>
      <c r="KRY57"/>
      <c r="KRZ57"/>
      <c r="KSA57"/>
      <c r="KSB57"/>
      <c r="KSC57"/>
      <c r="KSD57"/>
      <c r="KSE57"/>
      <c r="KSF57"/>
      <c r="KSG57"/>
      <c r="KSH57"/>
      <c r="KSI57"/>
      <c r="KSJ57"/>
      <c r="KSK57"/>
      <c r="KSL57"/>
      <c r="KSM57"/>
      <c r="KSN57"/>
      <c r="KSO57"/>
      <c r="KSP57"/>
      <c r="KSQ57"/>
      <c r="KSR57"/>
      <c r="KSS57"/>
      <c r="KST57"/>
      <c r="KSU57"/>
      <c r="KSV57"/>
      <c r="KSW57"/>
      <c r="KSX57"/>
      <c r="KSY57"/>
      <c r="KSZ57"/>
      <c r="KTA57"/>
      <c r="KTB57"/>
      <c r="KTC57"/>
      <c r="KTD57"/>
      <c r="KTE57"/>
      <c r="KTF57"/>
      <c r="KTG57"/>
      <c r="KTH57"/>
      <c r="KTI57"/>
      <c r="KTJ57"/>
      <c r="KTK57"/>
      <c r="KTL57"/>
      <c r="KTM57"/>
      <c r="KTN57"/>
      <c r="KTO57"/>
      <c r="KTP57"/>
      <c r="KTQ57"/>
      <c r="KTR57"/>
      <c r="KTS57"/>
      <c r="KTT57"/>
      <c r="KTU57"/>
      <c r="KTV57"/>
      <c r="KTW57"/>
      <c r="KTX57"/>
      <c r="KTY57"/>
      <c r="KTZ57"/>
      <c r="KUA57"/>
      <c r="KUB57"/>
      <c r="KUC57"/>
      <c r="KUD57"/>
      <c r="KUE57"/>
      <c r="KUF57"/>
      <c r="KUG57"/>
      <c r="KUH57"/>
      <c r="KUI57"/>
      <c r="KUJ57"/>
      <c r="KUK57"/>
      <c r="KUL57"/>
      <c r="KUM57"/>
      <c r="KUN57"/>
      <c r="KUO57"/>
      <c r="KUP57"/>
      <c r="KUQ57"/>
      <c r="KUR57"/>
      <c r="KUS57"/>
      <c r="KUT57"/>
      <c r="KUU57"/>
      <c r="KUV57"/>
      <c r="KUW57"/>
      <c r="KUX57"/>
      <c r="KUY57"/>
      <c r="KUZ57"/>
      <c r="KVA57"/>
      <c r="KVB57"/>
      <c r="KVC57"/>
      <c r="KVD57"/>
      <c r="KVE57"/>
      <c r="KVF57"/>
      <c r="KVG57"/>
      <c r="KVH57"/>
      <c r="KVI57"/>
      <c r="KVJ57"/>
      <c r="KVK57"/>
      <c r="KVL57"/>
      <c r="KVM57"/>
      <c r="KVN57"/>
      <c r="KVO57"/>
      <c r="KVP57"/>
      <c r="KVQ57"/>
      <c r="KVR57"/>
      <c r="KVS57"/>
      <c r="KVT57"/>
      <c r="KVU57"/>
      <c r="KVV57"/>
      <c r="KVW57"/>
      <c r="KVX57"/>
      <c r="KVY57"/>
      <c r="KVZ57"/>
      <c r="KWA57"/>
      <c r="KWB57"/>
      <c r="KWC57"/>
      <c r="KWD57"/>
      <c r="KWE57"/>
      <c r="KWF57"/>
      <c r="KWG57"/>
      <c r="KWH57"/>
      <c r="KWI57"/>
      <c r="KWJ57"/>
      <c r="KWK57"/>
      <c r="KWL57"/>
      <c r="KWM57"/>
      <c r="KWN57"/>
      <c r="KWO57"/>
      <c r="KWP57"/>
      <c r="KWQ57"/>
      <c r="KWR57"/>
      <c r="KWS57"/>
      <c r="KWT57"/>
      <c r="KWU57"/>
      <c r="KWV57"/>
      <c r="KWW57"/>
      <c r="KWX57"/>
      <c r="KWY57"/>
      <c r="KWZ57"/>
      <c r="KXA57"/>
      <c r="KXB57"/>
      <c r="KXC57"/>
      <c r="KXD57"/>
      <c r="KXE57"/>
      <c r="KXF57"/>
      <c r="KXG57"/>
      <c r="KXH57"/>
      <c r="KXI57"/>
      <c r="KXJ57"/>
      <c r="KXK57"/>
      <c r="KXL57"/>
      <c r="KXM57"/>
      <c r="KXN57"/>
      <c r="KXO57"/>
      <c r="KXP57"/>
      <c r="KXQ57"/>
      <c r="KXR57"/>
      <c r="KXS57"/>
      <c r="KXT57"/>
      <c r="KXU57"/>
      <c r="KXV57"/>
      <c r="KXW57"/>
      <c r="KXX57"/>
      <c r="KXY57"/>
      <c r="KXZ57"/>
      <c r="KYA57"/>
      <c r="KYB57"/>
      <c r="KYC57"/>
      <c r="KYD57"/>
      <c r="KYE57"/>
      <c r="KYF57"/>
      <c r="KYG57"/>
      <c r="KYH57"/>
      <c r="KYI57"/>
      <c r="KYJ57"/>
      <c r="KYK57"/>
      <c r="KYL57"/>
      <c r="KYM57"/>
      <c r="KYN57"/>
      <c r="KYO57"/>
      <c r="KYP57"/>
      <c r="KYQ57"/>
      <c r="KYR57"/>
      <c r="KYS57"/>
      <c r="KYT57"/>
      <c r="KYU57"/>
      <c r="KYV57"/>
      <c r="KYW57"/>
      <c r="KYX57"/>
      <c r="KYY57"/>
      <c r="KYZ57"/>
      <c r="KZA57"/>
      <c r="KZB57"/>
      <c r="KZC57"/>
      <c r="KZD57"/>
      <c r="KZE57"/>
      <c r="KZF57"/>
      <c r="KZG57"/>
      <c r="KZH57"/>
      <c r="KZI57"/>
      <c r="KZJ57"/>
      <c r="KZK57"/>
      <c r="KZL57"/>
      <c r="KZM57"/>
      <c r="KZN57"/>
      <c r="KZO57"/>
      <c r="KZP57"/>
      <c r="KZQ57"/>
      <c r="KZR57"/>
      <c r="KZS57"/>
      <c r="KZT57"/>
      <c r="KZU57"/>
      <c r="KZV57"/>
      <c r="KZW57"/>
      <c r="KZX57"/>
      <c r="KZY57"/>
      <c r="KZZ57"/>
      <c r="LAA57"/>
      <c r="LAB57"/>
      <c r="LAC57"/>
      <c r="LAD57"/>
      <c r="LAE57"/>
      <c r="LAF57"/>
      <c r="LAG57"/>
      <c r="LAH57"/>
      <c r="LAI57"/>
      <c r="LAJ57"/>
      <c r="LAK57"/>
      <c r="LAL57"/>
      <c r="LAM57"/>
      <c r="LAN57"/>
      <c r="LAO57"/>
      <c r="LAP57"/>
      <c r="LAQ57"/>
      <c r="LAR57"/>
      <c r="LAS57"/>
      <c r="LAT57"/>
      <c r="LAU57"/>
      <c r="LAV57"/>
      <c r="LAW57"/>
      <c r="LAX57"/>
      <c r="LAY57"/>
      <c r="LAZ57"/>
      <c r="LBA57"/>
      <c r="LBB57"/>
      <c r="LBC57"/>
      <c r="LBD57"/>
      <c r="LBE57"/>
      <c r="LBF57"/>
      <c r="LBG57"/>
      <c r="LBH57"/>
      <c r="LBI57"/>
      <c r="LBJ57"/>
      <c r="LBK57"/>
      <c r="LBL57"/>
      <c r="LBM57"/>
      <c r="LBN57"/>
      <c r="LBO57"/>
      <c r="LBP57"/>
      <c r="LBQ57"/>
      <c r="LBR57"/>
      <c r="LBS57"/>
      <c r="LBT57"/>
      <c r="LBU57"/>
      <c r="LBV57"/>
      <c r="LBW57"/>
      <c r="LBX57"/>
      <c r="LBY57"/>
      <c r="LBZ57"/>
      <c r="LCA57"/>
      <c r="LCB57"/>
      <c r="LCC57"/>
      <c r="LCD57"/>
      <c r="LCE57"/>
      <c r="LCF57"/>
      <c r="LCG57"/>
      <c r="LCH57"/>
      <c r="LCI57"/>
      <c r="LCJ57"/>
      <c r="LCK57"/>
      <c r="LCL57"/>
      <c r="LCM57"/>
      <c r="LCN57"/>
      <c r="LCO57"/>
      <c r="LCP57"/>
      <c r="LCQ57"/>
      <c r="LCR57"/>
      <c r="LCS57"/>
      <c r="LCT57"/>
      <c r="LCU57"/>
      <c r="LCV57"/>
      <c r="LCW57"/>
      <c r="LCX57"/>
      <c r="LCY57"/>
      <c r="LCZ57"/>
      <c r="LDA57"/>
      <c r="LDB57"/>
      <c r="LDC57"/>
      <c r="LDD57"/>
      <c r="LDE57"/>
      <c r="LDF57"/>
      <c r="LDG57"/>
      <c r="LDH57"/>
      <c r="LDI57"/>
      <c r="LDJ57"/>
      <c r="LDK57"/>
      <c r="LDL57"/>
      <c r="LDM57"/>
      <c r="LDN57"/>
      <c r="LDO57"/>
      <c r="LDP57"/>
      <c r="LDQ57"/>
      <c r="LDR57"/>
      <c r="LDS57"/>
      <c r="LDT57"/>
      <c r="LDU57"/>
      <c r="LDV57"/>
      <c r="LDW57"/>
      <c r="LDX57"/>
      <c r="LDY57"/>
      <c r="LDZ57"/>
      <c r="LEA57"/>
      <c r="LEB57"/>
      <c r="LEC57"/>
      <c r="LED57"/>
      <c r="LEE57"/>
      <c r="LEF57"/>
      <c r="LEG57"/>
      <c r="LEH57"/>
      <c r="LEI57"/>
      <c r="LEJ57"/>
      <c r="LEK57"/>
      <c r="LEL57"/>
      <c r="LEM57"/>
      <c r="LEN57"/>
      <c r="LEO57"/>
      <c r="LEP57"/>
      <c r="LEQ57"/>
      <c r="LER57"/>
      <c r="LES57"/>
      <c r="LET57"/>
      <c r="LEU57"/>
      <c r="LEV57"/>
      <c r="LEW57"/>
      <c r="LEX57"/>
      <c r="LEY57"/>
      <c r="LEZ57"/>
      <c r="LFA57"/>
      <c r="LFB57"/>
      <c r="LFC57"/>
      <c r="LFD57"/>
      <c r="LFE57"/>
      <c r="LFF57"/>
      <c r="LFG57"/>
      <c r="LFH57"/>
      <c r="LFI57"/>
      <c r="LFJ57"/>
      <c r="LFK57"/>
      <c r="LFL57"/>
      <c r="LFM57"/>
      <c r="LFN57"/>
      <c r="LFO57"/>
      <c r="LFP57"/>
      <c r="LFQ57"/>
      <c r="LFR57"/>
      <c r="LFS57"/>
      <c r="LFT57"/>
      <c r="LFU57"/>
      <c r="LFV57"/>
      <c r="LFW57"/>
      <c r="LFX57"/>
      <c r="LFY57"/>
      <c r="LFZ57"/>
      <c r="LGA57"/>
      <c r="LGB57"/>
      <c r="LGC57"/>
      <c r="LGD57"/>
      <c r="LGE57"/>
      <c r="LGF57"/>
      <c r="LGG57"/>
      <c r="LGH57"/>
      <c r="LGI57"/>
      <c r="LGJ57"/>
      <c r="LGK57"/>
      <c r="LGL57"/>
      <c r="LGM57"/>
      <c r="LGN57"/>
      <c r="LGO57"/>
      <c r="LGP57"/>
      <c r="LGQ57"/>
      <c r="LGR57"/>
      <c r="LGS57"/>
      <c r="LGT57"/>
      <c r="LGU57"/>
      <c r="LGV57"/>
      <c r="LGW57"/>
      <c r="LGX57"/>
      <c r="LGY57"/>
      <c r="LGZ57"/>
      <c r="LHA57"/>
      <c r="LHB57"/>
      <c r="LHC57"/>
      <c r="LHD57"/>
      <c r="LHE57"/>
      <c r="LHF57"/>
      <c r="LHG57"/>
      <c r="LHH57"/>
      <c r="LHI57"/>
      <c r="LHJ57"/>
      <c r="LHK57"/>
      <c r="LHL57"/>
      <c r="LHM57"/>
      <c r="LHN57"/>
      <c r="LHO57"/>
      <c r="LHP57"/>
      <c r="LHQ57"/>
      <c r="LHR57"/>
      <c r="LHS57"/>
      <c r="LHT57"/>
      <c r="LHU57"/>
      <c r="LHV57"/>
      <c r="LHW57"/>
      <c r="LHX57"/>
      <c r="LHY57"/>
      <c r="LHZ57"/>
      <c r="LIA57"/>
      <c r="LIB57"/>
      <c r="LIC57"/>
      <c r="LID57"/>
      <c r="LIE57"/>
      <c r="LIF57"/>
      <c r="LIG57"/>
      <c r="LIH57"/>
      <c r="LII57"/>
      <c r="LIJ57"/>
      <c r="LIK57"/>
      <c r="LIL57"/>
      <c r="LIM57"/>
      <c r="LIN57"/>
      <c r="LIO57"/>
      <c r="LIP57"/>
      <c r="LIQ57"/>
      <c r="LIR57"/>
      <c r="LIS57"/>
      <c r="LIT57"/>
      <c r="LIU57"/>
      <c r="LIV57"/>
      <c r="LIW57"/>
      <c r="LIX57"/>
      <c r="LIY57"/>
      <c r="LIZ57"/>
      <c r="LJA57"/>
      <c r="LJB57"/>
      <c r="LJC57"/>
      <c r="LJD57"/>
      <c r="LJE57"/>
      <c r="LJF57"/>
      <c r="LJG57"/>
      <c r="LJH57"/>
      <c r="LJI57"/>
      <c r="LJJ57"/>
      <c r="LJK57"/>
      <c r="LJL57"/>
      <c r="LJM57"/>
      <c r="LJN57"/>
      <c r="LJO57"/>
      <c r="LJP57"/>
      <c r="LJQ57"/>
      <c r="LJR57"/>
      <c r="LJS57"/>
      <c r="LJT57"/>
      <c r="LJU57"/>
      <c r="LJV57"/>
      <c r="LJW57"/>
      <c r="LJX57"/>
      <c r="LJY57"/>
      <c r="LJZ57"/>
      <c r="LKA57"/>
      <c r="LKB57"/>
      <c r="LKC57"/>
      <c r="LKD57"/>
      <c r="LKE57"/>
      <c r="LKF57"/>
      <c r="LKG57"/>
      <c r="LKH57"/>
      <c r="LKI57"/>
      <c r="LKJ57"/>
      <c r="LKK57"/>
      <c r="LKL57"/>
      <c r="LKM57"/>
      <c r="LKN57"/>
      <c r="LKO57"/>
      <c r="LKP57"/>
      <c r="LKQ57"/>
      <c r="LKR57"/>
      <c r="LKS57"/>
      <c r="LKT57"/>
      <c r="LKU57"/>
      <c r="LKV57"/>
      <c r="LKW57"/>
      <c r="LKX57"/>
      <c r="LKY57"/>
      <c r="LKZ57"/>
      <c r="LLA57"/>
      <c r="LLB57"/>
      <c r="LLC57"/>
      <c r="LLD57"/>
      <c r="LLE57"/>
      <c r="LLF57"/>
      <c r="LLG57"/>
      <c r="LLH57"/>
      <c r="LLI57"/>
      <c r="LLJ57"/>
      <c r="LLK57"/>
      <c r="LLL57"/>
      <c r="LLM57"/>
      <c r="LLN57"/>
      <c r="LLO57"/>
      <c r="LLP57"/>
      <c r="LLQ57"/>
      <c r="LLR57"/>
      <c r="LLS57"/>
      <c r="LLT57"/>
      <c r="LLU57"/>
      <c r="LLV57"/>
      <c r="LLW57"/>
      <c r="LLX57"/>
      <c r="LLY57"/>
      <c r="LLZ57"/>
      <c r="LMA57"/>
      <c r="LMB57"/>
      <c r="LMC57"/>
      <c r="LMD57"/>
      <c r="LME57"/>
      <c r="LMF57"/>
      <c r="LMG57"/>
      <c r="LMH57"/>
      <c r="LMI57"/>
      <c r="LMJ57"/>
      <c r="LMK57"/>
      <c r="LML57"/>
      <c r="LMM57"/>
      <c r="LMN57"/>
      <c r="LMO57"/>
      <c r="LMP57"/>
      <c r="LMQ57"/>
      <c r="LMR57"/>
      <c r="LMS57"/>
      <c r="LMT57"/>
      <c r="LMU57"/>
      <c r="LMV57"/>
      <c r="LMW57"/>
      <c r="LMX57"/>
      <c r="LMY57"/>
      <c r="LMZ57"/>
      <c r="LNA57"/>
      <c r="LNB57"/>
      <c r="LNC57"/>
      <c r="LND57"/>
      <c r="LNE57"/>
      <c r="LNF57"/>
      <c r="LNG57"/>
      <c r="LNH57"/>
      <c r="LNI57"/>
      <c r="LNJ57"/>
      <c r="LNK57"/>
      <c r="LNL57"/>
      <c r="LNM57"/>
      <c r="LNN57"/>
      <c r="LNO57"/>
      <c r="LNP57"/>
      <c r="LNQ57"/>
      <c r="LNR57"/>
      <c r="LNS57"/>
      <c r="LNT57"/>
      <c r="LNU57"/>
      <c r="LNV57"/>
      <c r="LNW57"/>
      <c r="LNX57"/>
      <c r="LNY57"/>
      <c r="LNZ57"/>
      <c r="LOA57"/>
      <c r="LOB57"/>
      <c r="LOC57"/>
      <c r="LOD57"/>
      <c r="LOE57"/>
      <c r="LOF57"/>
      <c r="LOG57"/>
      <c r="LOH57"/>
      <c r="LOI57"/>
      <c r="LOJ57"/>
      <c r="LOK57"/>
      <c r="LOL57"/>
      <c r="LOM57"/>
      <c r="LON57"/>
      <c r="LOO57"/>
      <c r="LOP57"/>
      <c r="LOQ57"/>
      <c r="LOR57"/>
      <c r="LOS57"/>
      <c r="LOT57"/>
      <c r="LOU57"/>
      <c r="LOV57"/>
      <c r="LOW57"/>
      <c r="LOX57"/>
      <c r="LOY57"/>
      <c r="LOZ57"/>
      <c r="LPA57"/>
      <c r="LPB57"/>
      <c r="LPC57"/>
      <c r="LPD57"/>
      <c r="LPE57"/>
      <c r="LPF57"/>
      <c r="LPG57"/>
      <c r="LPH57"/>
      <c r="LPI57"/>
      <c r="LPJ57"/>
      <c r="LPK57"/>
      <c r="LPL57"/>
      <c r="LPM57"/>
      <c r="LPN57"/>
      <c r="LPO57"/>
      <c r="LPP57"/>
      <c r="LPQ57"/>
      <c r="LPR57"/>
      <c r="LPS57"/>
      <c r="LPT57"/>
      <c r="LPU57"/>
      <c r="LPV57"/>
      <c r="LPW57"/>
      <c r="LPX57"/>
      <c r="LPY57"/>
      <c r="LPZ57"/>
      <c r="LQA57"/>
      <c r="LQB57"/>
      <c r="LQC57"/>
      <c r="LQD57"/>
      <c r="LQE57"/>
      <c r="LQF57"/>
      <c r="LQG57"/>
      <c r="LQH57"/>
      <c r="LQI57"/>
      <c r="LQJ57"/>
      <c r="LQK57"/>
      <c r="LQL57"/>
      <c r="LQM57"/>
      <c r="LQN57"/>
      <c r="LQO57"/>
      <c r="LQP57"/>
      <c r="LQQ57"/>
      <c r="LQR57"/>
      <c r="LQS57"/>
      <c r="LQT57"/>
      <c r="LQU57"/>
      <c r="LQV57"/>
      <c r="LQW57"/>
      <c r="LQX57"/>
      <c r="LQY57"/>
      <c r="LQZ57"/>
      <c r="LRA57"/>
      <c r="LRB57"/>
      <c r="LRC57"/>
      <c r="LRD57"/>
      <c r="LRE57"/>
      <c r="LRF57"/>
      <c r="LRG57"/>
      <c r="LRH57"/>
      <c r="LRI57"/>
      <c r="LRJ57"/>
      <c r="LRK57"/>
      <c r="LRL57"/>
      <c r="LRM57"/>
      <c r="LRN57"/>
      <c r="LRO57"/>
      <c r="LRP57"/>
      <c r="LRQ57"/>
      <c r="LRR57"/>
      <c r="LRS57"/>
      <c r="LRT57"/>
      <c r="LRU57"/>
      <c r="LRV57"/>
      <c r="LRW57"/>
      <c r="LRX57"/>
      <c r="LRY57"/>
      <c r="LRZ57"/>
      <c r="LSA57"/>
      <c r="LSB57"/>
      <c r="LSC57"/>
      <c r="LSD57"/>
      <c r="LSE57"/>
      <c r="LSF57"/>
      <c r="LSG57"/>
      <c r="LSH57"/>
      <c r="LSI57"/>
      <c r="LSJ57"/>
      <c r="LSK57"/>
      <c r="LSL57"/>
      <c r="LSM57"/>
      <c r="LSN57"/>
      <c r="LSO57"/>
      <c r="LSP57"/>
      <c r="LSQ57"/>
      <c r="LSR57"/>
      <c r="LSS57"/>
      <c r="LST57"/>
      <c r="LSU57"/>
      <c r="LSV57"/>
      <c r="LSW57"/>
      <c r="LSX57"/>
      <c r="LSY57"/>
      <c r="LSZ57"/>
      <c r="LTA57"/>
      <c r="LTB57"/>
      <c r="LTC57"/>
      <c r="LTD57"/>
      <c r="LTE57"/>
      <c r="LTF57"/>
      <c r="LTG57"/>
      <c r="LTH57"/>
      <c r="LTI57"/>
      <c r="LTJ57"/>
      <c r="LTK57"/>
      <c r="LTL57"/>
      <c r="LTM57"/>
      <c r="LTN57"/>
      <c r="LTO57"/>
      <c r="LTP57"/>
      <c r="LTQ57"/>
      <c r="LTR57"/>
      <c r="LTS57"/>
      <c r="LTT57"/>
      <c r="LTU57"/>
      <c r="LTV57"/>
      <c r="LTW57"/>
      <c r="LTX57"/>
      <c r="LTY57"/>
      <c r="LTZ57"/>
      <c r="LUA57"/>
      <c r="LUB57"/>
      <c r="LUC57"/>
      <c r="LUD57"/>
      <c r="LUE57"/>
      <c r="LUF57"/>
      <c r="LUG57"/>
      <c r="LUH57"/>
      <c r="LUI57"/>
      <c r="LUJ57"/>
      <c r="LUK57"/>
      <c r="LUL57"/>
      <c r="LUM57"/>
      <c r="LUN57"/>
      <c r="LUO57"/>
      <c r="LUP57"/>
      <c r="LUQ57"/>
      <c r="LUR57"/>
      <c r="LUS57"/>
      <c r="LUT57"/>
      <c r="LUU57"/>
      <c r="LUV57"/>
      <c r="LUW57"/>
      <c r="LUX57"/>
      <c r="LUY57"/>
      <c r="LUZ57"/>
      <c r="LVA57"/>
      <c r="LVB57"/>
      <c r="LVC57"/>
      <c r="LVD57"/>
      <c r="LVE57"/>
      <c r="LVF57"/>
      <c r="LVG57"/>
      <c r="LVH57"/>
      <c r="LVI57"/>
      <c r="LVJ57"/>
      <c r="LVK57"/>
      <c r="LVL57"/>
      <c r="LVM57"/>
      <c r="LVN57"/>
      <c r="LVO57"/>
      <c r="LVP57"/>
      <c r="LVQ57"/>
      <c r="LVR57"/>
      <c r="LVS57"/>
      <c r="LVT57"/>
      <c r="LVU57"/>
      <c r="LVV57"/>
      <c r="LVW57"/>
      <c r="LVX57"/>
      <c r="LVY57"/>
      <c r="LVZ57"/>
      <c r="LWA57"/>
      <c r="LWB57"/>
      <c r="LWC57"/>
      <c r="LWD57"/>
      <c r="LWE57"/>
      <c r="LWF57"/>
      <c r="LWG57"/>
      <c r="LWH57"/>
      <c r="LWI57"/>
      <c r="LWJ57"/>
      <c r="LWK57"/>
      <c r="LWL57"/>
      <c r="LWM57"/>
      <c r="LWN57"/>
      <c r="LWO57"/>
      <c r="LWP57"/>
      <c r="LWQ57"/>
      <c r="LWR57"/>
      <c r="LWS57"/>
      <c r="LWT57"/>
      <c r="LWU57"/>
      <c r="LWV57"/>
      <c r="LWW57"/>
      <c r="LWX57"/>
      <c r="LWY57"/>
      <c r="LWZ57"/>
      <c r="LXA57"/>
      <c r="LXB57"/>
      <c r="LXC57"/>
      <c r="LXD57"/>
      <c r="LXE57"/>
      <c r="LXF57"/>
      <c r="LXG57"/>
      <c r="LXH57"/>
      <c r="LXI57"/>
      <c r="LXJ57"/>
      <c r="LXK57"/>
      <c r="LXL57"/>
      <c r="LXM57"/>
      <c r="LXN57"/>
      <c r="LXO57"/>
      <c r="LXP57"/>
      <c r="LXQ57"/>
      <c r="LXR57"/>
      <c r="LXS57"/>
      <c r="LXT57"/>
      <c r="LXU57"/>
      <c r="LXV57"/>
      <c r="LXW57"/>
      <c r="LXX57"/>
      <c r="LXY57"/>
      <c r="LXZ57"/>
      <c r="LYA57"/>
      <c r="LYB57"/>
      <c r="LYC57"/>
      <c r="LYD57"/>
      <c r="LYE57"/>
      <c r="LYF57"/>
      <c r="LYG57"/>
      <c r="LYH57"/>
      <c r="LYI57"/>
      <c r="LYJ57"/>
      <c r="LYK57"/>
      <c r="LYL57"/>
      <c r="LYM57"/>
      <c r="LYN57"/>
      <c r="LYO57"/>
      <c r="LYP57"/>
      <c r="LYQ57"/>
      <c r="LYR57"/>
      <c r="LYS57"/>
      <c r="LYT57"/>
      <c r="LYU57"/>
      <c r="LYV57"/>
      <c r="LYW57"/>
      <c r="LYX57"/>
      <c r="LYY57"/>
      <c r="LYZ57"/>
      <c r="LZA57"/>
      <c r="LZB57"/>
      <c r="LZC57"/>
      <c r="LZD57"/>
      <c r="LZE57"/>
      <c r="LZF57"/>
      <c r="LZG57"/>
      <c r="LZH57"/>
      <c r="LZI57"/>
      <c r="LZJ57"/>
      <c r="LZK57"/>
      <c r="LZL57"/>
      <c r="LZM57"/>
      <c r="LZN57"/>
      <c r="LZO57"/>
      <c r="LZP57"/>
      <c r="LZQ57"/>
      <c r="LZR57"/>
      <c r="LZS57"/>
      <c r="LZT57"/>
      <c r="LZU57"/>
      <c r="LZV57"/>
      <c r="LZW57"/>
      <c r="LZX57"/>
      <c r="LZY57"/>
      <c r="LZZ57"/>
      <c r="MAA57"/>
      <c r="MAB57"/>
      <c r="MAC57"/>
      <c r="MAD57"/>
      <c r="MAE57"/>
      <c r="MAF57"/>
      <c r="MAG57"/>
      <c r="MAH57"/>
      <c r="MAI57"/>
      <c r="MAJ57"/>
      <c r="MAK57"/>
      <c r="MAL57"/>
      <c r="MAM57"/>
      <c r="MAN57"/>
      <c r="MAO57"/>
      <c r="MAP57"/>
      <c r="MAQ57"/>
      <c r="MAR57"/>
      <c r="MAS57"/>
      <c r="MAT57"/>
      <c r="MAU57"/>
      <c r="MAV57"/>
      <c r="MAW57"/>
      <c r="MAX57"/>
      <c r="MAY57"/>
      <c r="MAZ57"/>
      <c r="MBA57"/>
      <c r="MBB57"/>
      <c r="MBC57"/>
      <c r="MBD57"/>
      <c r="MBE57"/>
      <c r="MBF57"/>
      <c r="MBG57"/>
      <c r="MBH57"/>
      <c r="MBI57"/>
      <c r="MBJ57"/>
      <c r="MBK57"/>
      <c r="MBL57"/>
      <c r="MBM57"/>
      <c r="MBN57"/>
      <c r="MBO57"/>
      <c r="MBP57"/>
      <c r="MBQ57"/>
      <c r="MBR57"/>
      <c r="MBS57"/>
      <c r="MBT57"/>
      <c r="MBU57"/>
      <c r="MBV57"/>
      <c r="MBW57"/>
      <c r="MBX57"/>
      <c r="MBY57"/>
      <c r="MBZ57"/>
      <c r="MCA57"/>
      <c r="MCB57"/>
      <c r="MCC57"/>
      <c r="MCD57"/>
      <c r="MCE57"/>
      <c r="MCF57"/>
      <c r="MCG57"/>
      <c r="MCH57"/>
      <c r="MCI57"/>
      <c r="MCJ57"/>
      <c r="MCK57"/>
      <c r="MCL57"/>
      <c r="MCM57"/>
      <c r="MCN57"/>
      <c r="MCO57"/>
      <c r="MCP57"/>
      <c r="MCQ57"/>
      <c r="MCR57"/>
      <c r="MCS57"/>
      <c r="MCT57"/>
      <c r="MCU57"/>
      <c r="MCV57"/>
      <c r="MCW57"/>
      <c r="MCX57"/>
      <c r="MCY57"/>
      <c r="MCZ57"/>
      <c r="MDA57"/>
      <c r="MDB57"/>
      <c r="MDC57"/>
      <c r="MDD57"/>
      <c r="MDE57"/>
      <c r="MDF57"/>
      <c r="MDG57"/>
      <c r="MDH57"/>
      <c r="MDI57"/>
      <c r="MDJ57"/>
      <c r="MDK57"/>
      <c r="MDL57"/>
      <c r="MDM57"/>
      <c r="MDN57"/>
      <c r="MDO57"/>
      <c r="MDP57"/>
      <c r="MDQ57"/>
      <c r="MDR57"/>
      <c r="MDS57"/>
      <c r="MDT57"/>
      <c r="MDU57"/>
      <c r="MDV57"/>
      <c r="MDW57"/>
      <c r="MDX57"/>
      <c r="MDY57"/>
      <c r="MDZ57"/>
      <c r="MEA57"/>
      <c r="MEB57"/>
      <c r="MEC57"/>
      <c r="MED57"/>
      <c r="MEE57"/>
      <c r="MEF57"/>
      <c r="MEG57"/>
      <c r="MEH57"/>
      <c r="MEI57"/>
      <c r="MEJ57"/>
      <c r="MEK57"/>
      <c r="MEL57"/>
      <c r="MEM57"/>
      <c r="MEN57"/>
      <c r="MEO57"/>
      <c r="MEP57"/>
      <c r="MEQ57"/>
      <c r="MER57"/>
      <c r="MES57"/>
      <c r="MET57"/>
      <c r="MEU57"/>
      <c r="MEV57"/>
      <c r="MEW57"/>
      <c r="MEX57"/>
      <c r="MEY57"/>
      <c r="MEZ57"/>
      <c r="MFA57"/>
      <c r="MFB57"/>
      <c r="MFC57"/>
      <c r="MFD57"/>
      <c r="MFE57"/>
      <c r="MFF57"/>
      <c r="MFG57"/>
      <c r="MFH57"/>
      <c r="MFI57"/>
      <c r="MFJ57"/>
      <c r="MFK57"/>
      <c r="MFL57"/>
      <c r="MFM57"/>
      <c r="MFN57"/>
      <c r="MFO57"/>
      <c r="MFP57"/>
      <c r="MFQ57"/>
      <c r="MFR57"/>
      <c r="MFS57"/>
      <c r="MFT57"/>
      <c r="MFU57"/>
      <c r="MFV57"/>
      <c r="MFW57"/>
      <c r="MFX57"/>
      <c r="MFY57"/>
      <c r="MFZ57"/>
      <c r="MGA57"/>
      <c r="MGB57"/>
      <c r="MGC57"/>
      <c r="MGD57"/>
      <c r="MGE57"/>
      <c r="MGF57"/>
      <c r="MGG57"/>
      <c r="MGH57"/>
      <c r="MGI57"/>
      <c r="MGJ57"/>
      <c r="MGK57"/>
      <c r="MGL57"/>
      <c r="MGM57"/>
      <c r="MGN57"/>
      <c r="MGO57"/>
      <c r="MGP57"/>
      <c r="MGQ57"/>
      <c r="MGR57"/>
      <c r="MGS57"/>
      <c r="MGT57"/>
      <c r="MGU57"/>
      <c r="MGV57"/>
      <c r="MGW57"/>
      <c r="MGX57"/>
      <c r="MGY57"/>
      <c r="MGZ57"/>
      <c r="MHA57"/>
      <c r="MHB57"/>
      <c r="MHC57"/>
      <c r="MHD57"/>
      <c r="MHE57"/>
      <c r="MHF57"/>
      <c r="MHG57"/>
      <c r="MHH57"/>
      <c r="MHI57"/>
      <c r="MHJ57"/>
      <c r="MHK57"/>
      <c r="MHL57"/>
      <c r="MHM57"/>
      <c r="MHN57"/>
      <c r="MHO57"/>
      <c r="MHP57"/>
      <c r="MHQ57"/>
      <c r="MHR57"/>
      <c r="MHS57"/>
      <c r="MHT57"/>
      <c r="MHU57"/>
      <c r="MHV57"/>
      <c r="MHW57"/>
      <c r="MHX57"/>
      <c r="MHY57"/>
      <c r="MHZ57"/>
      <c r="MIA57"/>
      <c r="MIB57"/>
      <c r="MIC57"/>
      <c r="MID57"/>
      <c r="MIE57"/>
      <c r="MIF57"/>
      <c r="MIG57"/>
      <c r="MIH57"/>
      <c r="MII57"/>
      <c r="MIJ57"/>
      <c r="MIK57"/>
      <c r="MIL57"/>
      <c r="MIM57"/>
      <c r="MIN57"/>
      <c r="MIO57"/>
      <c r="MIP57"/>
      <c r="MIQ57"/>
      <c r="MIR57"/>
      <c r="MIS57"/>
      <c r="MIT57"/>
      <c r="MIU57"/>
      <c r="MIV57"/>
      <c r="MIW57"/>
      <c r="MIX57"/>
      <c r="MIY57"/>
      <c r="MIZ57"/>
      <c r="MJA57"/>
      <c r="MJB57"/>
      <c r="MJC57"/>
      <c r="MJD57"/>
      <c r="MJE57"/>
      <c r="MJF57"/>
      <c r="MJG57"/>
      <c r="MJH57"/>
      <c r="MJI57"/>
      <c r="MJJ57"/>
      <c r="MJK57"/>
      <c r="MJL57"/>
      <c r="MJM57"/>
      <c r="MJN57"/>
      <c r="MJO57"/>
      <c r="MJP57"/>
      <c r="MJQ57"/>
      <c r="MJR57"/>
      <c r="MJS57"/>
      <c r="MJT57"/>
      <c r="MJU57"/>
      <c r="MJV57"/>
      <c r="MJW57"/>
      <c r="MJX57"/>
      <c r="MJY57"/>
      <c r="MJZ57"/>
      <c r="MKA57"/>
      <c r="MKB57"/>
      <c r="MKC57"/>
      <c r="MKD57"/>
      <c r="MKE57"/>
      <c r="MKF57"/>
      <c r="MKG57"/>
      <c r="MKH57"/>
      <c r="MKI57"/>
      <c r="MKJ57"/>
      <c r="MKK57"/>
      <c r="MKL57"/>
      <c r="MKM57"/>
      <c r="MKN57"/>
      <c r="MKO57"/>
      <c r="MKP57"/>
      <c r="MKQ57"/>
      <c r="MKR57"/>
      <c r="MKS57"/>
      <c r="MKT57"/>
      <c r="MKU57"/>
      <c r="MKV57"/>
      <c r="MKW57"/>
      <c r="MKX57"/>
      <c r="MKY57"/>
      <c r="MKZ57"/>
      <c r="MLA57"/>
      <c r="MLB57"/>
      <c r="MLC57"/>
      <c r="MLD57"/>
      <c r="MLE57"/>
      <c r="MLF57"/>
      <c r="MLG57"/>
      <c r="MLH57"/>
      <c r="MLI57"/>
      <c r="MLJ57"/>
      <c r="MLK57"/>
      <c r="MLL57"/>
      <c r="MLM57"/>
      <c r="MLN57"/>
      <c r="MLO57"/>
      <c r="MLP57"/>
      <c r="MLQ57"/>
      <c r="MLR57"/>
      <c r="MLS57"/>
      <c r="MLT57"/>
      <c r="MLU57"/>
      <c r="MLV57"/>
      <c r="MLW57"/>
      <c r="MLX57"/>
      <c r="MLY57"/>
      <c r="MLZ57"/>
      <c r="MMA57"/>
      <c r="MMB57"/>
      <c r="MMC57"/>
      <c r="MMD57"/>
      <c r="MME57"/>
      <c r="MMF57"/>
      <c r="MMG57"/>
      <c r="MMH57"/>
      <c r="MMI57"/>
      <c r="MMJ57"/>
      <c r="MMK57"/>
      <c r="MML57"/>
      <c r="MMM57"/>
      <c r="MMN57"/>
      <c r="MMO57"/>
      <c r="MMP57"/>
      <c r="MMQ57"/>
      <c r="MMR57"/>
      <c r="MMS57"/>
      <c r="MMT57"/>
      <c r="MMU57"/>
      <c r="MMV57"/>
      <c r="MMW57"/>
      <c r="MMX57"/>
      <c r="MMY57"/>
      <c r="MMZ57"/>
      <c r="MNA57"/>
      <c r="MNB57"/>
      <c r="MNC57"/>
      <c r="MND57"/>
      <c r="MNE57"/>
      <c r="MNF57"/>
      <c r="MNG57"/>
      <c r="MNH57"/>
      <c r="MNI57"/>
      <c r="MNJ57"/>
      <c r="MNK57"/>
      <c r="MNL57"/>
      <c r="MNM57"/>
      <c r="MNN57"/>
      <c r="MNO57"/>
      <c r="MNP57"/>
      <c r="MNQ57"/>
      <c r="MNR57"/>
      <c r="MNS57"/>
      <c r="MNT57"/>
      <c r="MNU57"/>
      <c r="MNV57"/>
      <c r="MNW57"/>
      <c r="MNX57"/>
      <c r="MNY57"/>
      <c r="MNZ57"/>
      <c r="MOA57"/>
      <c r="MOB57"/>
      <c r="MOC57"/>
      <c r="MOD57"/>
      <c r="MOE57"/>
      <c r="MOF57"/>
      <c r="MOG57"/>
      <c r="MOH57"/>
      <c r="MOI57"/>
      <c r="MOJ57"/>
      <c r="MOK57"/>
      <c r="MOL57"/>
      <c r="MOM57"/>
      <c r="MON57"/>
      <c r="MOO57"/>
      <c r="MOP57"/>
      <c r="MOQ57"/>
      <c r="MOR57"/>
      <c r="MOS57"/>
      <c r="MOT57"/>
      <c r="MOU57"/>
      <c r="MOV57"/>
      <c r="MOW57"/>
      <c r="MOX57"/>
      <c r="MOY57"/>
      <c r="MOZ57"/>
      <c r="MPA57"/>
      <c r="MPB57"/>
      <c r="MPC57"/>
      <c r="MPD57"/>
      <c r="MPE57"/>
      <c r="MPF57"/>
      <c r="MPG57"/>
      <c r="MPH57"/>
      <c r="MPI57"/>
      <c r="MPJ57"/>
      <c r="MPK57"/>
      <c r="MPL57"/>
      <c r="MPM57"/>
      <c r="MPN57"/>
      <c r="MPO57"/>
      <c r="MPP57"/>
      <c r="MPQ57"/>
      <c r="MPR57"/>
      <c r="MPS57"/>
      <c r="MPT57"/>
      <c r="MPU57"/>
      <c r="MPV57"/>
      <c r="MPW57"/>
      <c r="MPX57"/>
      <c r="MPY57"/>
      <c r="MPZ57"/>
      <c r="MQA57"/>
      <c r="MQB57"/>
      <c r="MQC57"/>
      <c r="MQD57"/>
      <c r="MQE57"/>
      <c r="MQF57"/>
      <c r="MQG57"/>
      <c r="MQH57"/>
      <c r="MQI57"/>
      <c r="MQJ57"/>
      <c r="MQK57"/>
      <c r="MQL57"/>
      <c r="MQM57"/>
      <c r="MQN57"/>
      <c r="MQO57"/>
      <c r="MQP57"/>
      <c r="MQQ57"/>
      <c r="MQR57"/>
      <c r="MQS57"/>
      <c r="MQT57"/>
      <c r="MQU57"/>
      <c r="MQV57"/>
      <c r="MQW57"/>
      <c r="MQX57"/>
      <c r="MQY57"/>
      <c r="MQZ57"/>
      <c r="MRA57"/>
      <c r="MRB57"/>
      <c r="MRC57"/>
      <c r="MRD57"/>
      <c r="MRE57"/>
      <c r="MRF57"/>
      <c r="MRG57"/>
      <c r="MRH57"/>
      <c r="MRI57"/>
      <c r="MRJ57"/>
      <c r="MRK57"/>
      <c r="MRL57"/>
      <c r="MRM57"/>
      <c r="MRN57"/>
      <c r="MRO57"/>
      <c r="MRP57"/>
      <c r="MRQ57"/>
      <c r="MRR57"/>
      <c r="MRS57"/>
      <c r="MRT57"/>
      <c r="MRU57"/>
      <c r="MRV57"/>
      <c r="MRW57"/>
      <c r="MRX57"/>
      <c r="MRY57"/>
      <c r="MRZ57"/>
      <c r="MSA57"/>
      <c r="MSB57"/>
      <c r="MSC57"/>
      <c r="MSD57"/>
      <c r="MSE57"/>
      <c r="MSF57"/>
      <c r="MSG57"/>
      <c r="MSH57"/>
      <c r="MSI57"/>
      <c r="MSJ57"/>
      <c r="MSK57"/>
      <c r="MSL57"/>
      <c r="MSM57"/>
      <c r="MSN57"/>
      <c r="MSO57"/>
      <c r="MSP57"/>
      <c r="MSQ57"/>
      <c r="MSR57"/>
      <c r="MSS57"/>
      <c r="MST57"/>
      <c r="MSU57"/>
      <c r="MSV57"/>
      <c r="MSW57"/>
      <c r="MSX57"/>
      <c r="MSY57"/>
      <c r="MSZ57"/>
      <c r="MTA57"/>
      <c r="MTB57"/>
      <c r="MTC57"/>
      <c r="MTD57"/>
      <c r="MTE57"/>
      <c r="MTF57"/>
      <c r="MTG57"/>
      <c r="MTH57"/>
      <c r="MTI57"/>
      <c r="MTJ57"/>
      <c r="MTK57"/>
      <c r="MTL57"/>
      <c r="MTM57"/>
      <c r="MTN57"/>
      <c r="MTO57"/>
      <c r="MTP57"/>
      <c r="MTQ57"/>
      <c r="MTR57"/>
      <c r="MTS57"/>
      <c r="MTT57"/>
      <c r="MTU57"/>
      <c r="MTV57"/>
      <c r="MTW57"/>
      <c r="MTX57"/>
      <c r="MTY57"/>
      <c r="MTZ57"/>
      <c r="MUA57"/>
      <c r="MUB57"/>
      <c r="MUC57"/>
      <c r="MUD57"/>
      <c r="MUE57"/>
      <c r="MUF57"/>
      <c r="MUG57"/>
      <c r="MUH57"/>
      <c r="MUI57"/>
      <c r="MUJ57"/>
      <c r="MUK57"/>
      <c r="MUL57"/>
      <c r="MUM57"/>
      <c r="MUN57"/>
      <c r="MUO57"/>
      <c r="MUP57"/>
      <c r="MUQ57"/>
      <c r="MUR57"/>
      <c r="MUS57"/>
      <c r="MUT57"/>
      <c r="MUU57"/>
      <c r="MUV57"/>
      <c r="MUW57"/>
      <c r="MUX57"/>
      <c r="MUY57"/>
      <c r="MUZ57"/>
      <c r="MVA57"/>
      <c r="MVB57"/>
      <c r="MVC57"/>
      <c r="MVD57"/>
      <c r="MVE57"/>
      <c r="MVF57"/>
      <c r="MVG57"/>
      <c r="MVH57"/>
      <c r="MVI57"/>
      <c r="MVJ57"/>
      <c r="MVK57"/>
      <c r="MVL57"/>
      <c r="MVM57"/>
      <c r="MVN57"/>
      <c r="MVO57"/>
      <c r="MVP57"/>
      <c r="MVQ57"/>
      <c r="MVR57"/>
      <c r="MVS57"/>
      <c r="MVT57"/>
      <c r="MVU57"/>
      <c r="MVV57"/>
      <c r="MVW57"/>
      <c r="MVX57"/>
      <c r="MVY57"/>
      <c r="MVZ57"/>
      <c r="MWA57"/>
      <c r="MWB57"/>
      <c r="MWC57"/>
      <c r="MWD57"/>
      <c r="MWE57"/>
      <c r="MWF57"/>
      <c r="MWG57"/>
      <c r="MWH57"/>
      <c r="MWI57"/>
      <c r="MWJ57"/>
      <c r="MWK57"/>
      <c r="MWL57"/>
      <c r="MWM57"/>
      <c r="MWN57"/>
      <c r="MWO57"/>
      <c r="MWP57"/>
      <c r="MWQ57"/>
      <c r="MWR57"/>
      <c r="MWS57"/>
      <c r="MWT57"/>
      <c r="MWU57"/>
      <c r="MWV57"/>
      <c r="MWW57"/>
      <c r="MWX57"/>
      <c r="MWY57"/>
      <c r="MWZ57"/>
      <c r="MXA57"/>
      <c r="MXB57"/>
      <c r="MXC57"/>
      <c r="MXD57"/>
      <c r="MXE57"/>
      <c r="MXF57"/>
      <c r="MXG57"/>
      <c r="MXH57"/>
      <c r="MXI57"/>
      <c r="MXJ57"/>
      <c r="MXK57"/>
      <c r="MXL57"/>
      <c r="MXM57"/>
      <c r="MXN57"/>
      <c r="MXO57"/>
      <c r="MXP57"/>
      <c r="MXQ57"/>
      <c r="MXR57"/>
      <c r="MXS57"/>
      <c r="MXT57"/>
      <c r="MXU57"/>
      <c r="MXV57"/>
      <c r="MXW57"/>
      <c r="MXX57"/>
      <c r="MXY57"/>
      <c r="MXZ57"/>
      <c r="MYA57"/>
      <c r="MYB57"/>
      <c r="MYC57"/>
      <c r="MYD57"/>
      <c r="MYE57"/>
      <c r="MYF57"/>
      <c r="MYG57"/>
      <c r="MYH57"/>
      <c r="MYI57"/>
      <c r="MYJ57"/>
      <c r="MYK57"/>
      <c r="MYL57"/>
      <c r="MYM57"/>
      <c r="MYN57"/>
      <c r="MYO57"/>
      <c r="MYP57"/>
      <c r="MYQ57"/>
      <c r="MYR57"/>
      <c r="MYS57"/>
      <c r="MYT57"/>
      <c r="MYU57"/>
      <c r="MYV57"/>
      <c r="MYW57"/>
      <c r="MYX57"/>
      <c r="MYY57"/>
      <c r="MYZ57"/>
      <c r="MZA57"/>
      <c r="MZB57"/>
      <c r="MZC57"/>
      <c r="MZD57"/>
      <c r="MZE57"/>
      <c r="MZF57"/>
      <c r="MZG57"/>
      <c r="MZH57"/>
      <c r="MZI57"/>
      <c r="MZJ57"/>
      <c r="MZK57"/>
      <c r="MZL57"/>
      <c r="MZM57"/>
      <c r="MZN57"/>
      <c r="MZO57"/>
      <c r="MZP57"/>
      <c r="MZQ57"/>
      <c r="MZR57"/>
      <c r="MZS57"/>
      <c r="MZT57"/>
      <c r="MZU57"/>
      <c r="MZV57"/>
      <c r="MZW57"/>
      <c r="MZX57"/>
      <c r="MZY57"/>
      <c r="MZZ57"/>
      <c r="NAA57"/>
      <c r="NAB57"/>
      <c r="NAC57"/>
      <c r="NAD57"/>
      <c r="NAE57"/>
      <c r="NAF57"/>
      <c r="NAG57"/>
      <c r="NAH57"/>
      <c r="NAI57"/>
      <c r="NAJ57"/>
      <c r="NAK57"/>
      <c r="NAL57"/>
      <c r="NAM57"/>
      <c r="NAN57"/>
      <c r="NAO57"/>
      <c r="NAP57"/>
      <c r="NAQ57"/>
      <c r="NAR57"/>
      <c r="NAS57"/>
      <c r="NAT57"/>
      <c r="NAU57"/>
      <c r="NAV57"/>
      <c r="NAW57"/>
      <c r="NAX57"/>
      <c r="NAY57"/>
      <c r="NAZ57"/>
      <c r="NBA57"/>
      <c r="NBB57"/>
      <c r="NBC57"/>
      <c r="NBD57"/>
      <c r="NBE57"/>
      <c r="NBF57"/>
      <c r="NBG57"/>
      <c r="NBH57"/>
      <c r="NBI57"/>
      <c r="NBJ57"/>
      <c r="NBK57"/>
      <c r="NBL57"/>
      <c r="NBM57"/>
      <c r="NBN57"/>
      <c r="NBO57"/>
      <c r="NBP57"/>
      <c r="NBQ57"/>
      <c r="NBR57"/>
      <c r="NBS57"/>
      <c r="NBT57"/>
      <c r="NBU57"/>
      <c r="NBV57"/>
      <c r="NBW57"/>
      <c r="NBX57"/>
      <c r="NBY57"/>
      <c r="NBZ57"/>
      <c r="NCA57"/>
      <c r="NCB57"/>
      <c r="NCC57"/>
      <c r="NCD57"/>
      <c r="NCE57"/>
      <c r="NCF57"/>
      <c r="NCG57"/>
      <c r="NCH57"/>
      <c r="NCI57"/>
      <c r="NCJ57"/>
      <c r="NCK57"/>
      <c r="NCL57"/>
      <c r="NCM57"/>
      <c r="NCN57"/>
      <c r="NCO57"/>
      <c r="NCP57"/>
      <c r="NCQ57"/>
      <c r="NCR57"/>
      <c r="NCS57"/>
      <c r="NCT57"/>
      <c r="NCU57"/>
      <c r="NCV57"/>
      <c r="NCW57"/>
      <c r="NCX57"/>
      <c r="NCY57"/>
      <c r="NCZ57"/>
      <c r="NDA57"/>
      <c r="NDB57"/>
      <c r="NDC57"/>
      <c r="NDD57"/>
      <c r="NDE57"/>
      <c r="NDF57"/>
      <c r="NDG57"/>
      <c r="NDH57"/>
      <c r="NDI57"/>
      <c r="NDJ57"/>
      <c r="NDK57"/>
      <c r="NDL57"/>
      <c r="NDM57"/>
      <c r="NDN57"/>
      <c r="NDO57"/>
      <c r="NDP57"/>
      <c r="NDQ57"/>
      <c r="NDR57"/>
      <c r="NDS57"/>
      <c r="NDT57"/>
      <c r="NDU57"/>
      <c r="NDV57"/>
      <c r="NDW57"/>
      <c r="NDX57"/>
      <c r="NDY57"/>
      <c r="NDZ57"/>
      <c r="NEA57"/>
      <c r="NEB57"/>
      <c r="NEC57"/>
      <c r="NED57"/>
      <c r="NEE57"/>
      <c r="NEF57"/>
      <c r="NEG57"/>
      <c r="NEH57"/>
      <c r="NEI57"/>
      <c r="NEJ57"/>
      <c r="NEK57"/>
      <c r="NEL57"/>
      <c r="NEM57"/>
      <c r="NEN57"/>
      <c r="NEO57"/>
      <c r="NEP57"/>
      <c r="NEQ57"/>
      <c r="NER57"/>
      <c r="NES57"/>
      <c r="NET57"/>
      <c r="NEU57"/>
      <c r="NEV57"/>
      <c r="NEW57"/>
      <c r="NEX57"/>
      <c r="NEY57"/>
      <c r="NEZ57"/>
      <c r="NFA57"/>
      <c r="NFB57"/>
      <c r="NFC57"/>
      <c r="NFD57"/>
      <c r="NFE57"/>
      <c r="NFF57"/>
      <c r="NFG57"/>
      <c r="NFH57"/>
      <c r="NFI57"/>
      <c r="NFJ57"/>
      <c r="NFK57"/>
      <c r="NFL57"/>
      <c r="NFM57"/>
      <c r="NFN57"/>
      <c r="NFO57"/>
      <c r="NFP57"/>
      <c r="NFQ57"/>
      <c r="NFR57"/>
      <c r="NFS57"/>
      <c r="NFT57"/>
      <c r="NFU57"/>
      <c r="NFV57"/>
      <c r="NFW57"/>
      <c r="NFX57"/>
      <c r="NFY57"/>
      <c r="NFZ57"/>
      <c r="NGA57"/>
      <c r="NGB57"/>
      <c r="NGC57"/>
      <c r="NGD57"/>
      <c r="NGE57"/>
      <c r="NGF57"/>
      <c r="NGG57"/>
      <c r="NGH57"/>
      <c r="NGI57"/>
      <c r="NGJ57"/>
      <c r="NGK57"/>
      <c r="NGL57"/>
      <c r="NGM57"/>
      <c r="NGN57"/>
      <c r="NGO57"/>
      <c r="NGP57"/>
      <c r="NGQ57"/>
      <c r="NGR57"/>
      <c r="NGS57"/>
      <c r="NGT57"/>
      <c r="NGU57"/>
      <c r="NGV57"/>
      <c r="NGW57"/>
      <c r="NGX57"/>
      <c r="NGY57"/>
      <c r="NGZ57"/>
      <c r="NHA57"/>
      <c r="NHB57"/>
      <c r="NHC57"/>
      <c r="NHD57"/>
      <c r="NHE57"/>
      <c r="NHF57"/>
      <c r="NHG57"/>
      <c r="NHH57"/>
      <c r="NHI57"/>
      <c r="NHJ57"/>
      <c r="NHK57"/>
      <c r="NHL57"/>
      <c r="NHM57"/>
      <c r="NHN57"/>
      <c r="NHO57"/>
      <c r="NHP57"/>
      <c r="NHQ57"/>
      <c r="NHR57"/>
      <c r="NHS57"/>
      <c r="NHT57"/>
      <c r="NHU57"/>
      <c r="NHV57"/>
      <c r="NHW57"/>
      <c r="NHX57"/>
      <c r="NHY57"/>
      <c r="NHZ57"/>
      <c r="NIA57"/>
      <c r="NIB57"/>
      <c r="NIC57"/>
      <c r="NID57"/>
      <c r="NIE57"/>
      <c r="NIF57"/>
      <c r="NIG57"/>
      <c r="NIH57"/>
      <c r="NII57"/>
      <c r="NIJ57"/>
      <c r="NIK57"/>
      <c r="NIL57"/>
      <c r="NIM57"/>
      <c r="NIN57"/>
      <c r="NIO57"/>
      <c r="NIP57"/>
      <c r="NIQ57"/>
      <c r="NIR57"/>
      <c r="NIS57"/>
      <c r="NIT57"/>
      <c r="NIU57"/>
      <c r="NIV57"/>
      <c r="NIW57"/>
      <c r="NIX57"/>
      <c r="NIY57"/>
      <c r="NIZ57"/>
      <c r="NJA57"/>
      <c r="NJB57"/>
      <c r="NJC57"/>
      <c r="NJD57"/>
      <c r="NJE57"/>
      <c r="NJF57"/>
      <c r="NJG57"/>
      <c r="NJH57"/>
      <c r="NJI57"/>
      <c r="NJJ57"/>
      <c r="NJK57"/>
      <c r="NJL57"/>
      <c r="NJM57"/>
      <c r="NJN57"/>
      <c r="NJO57"/>
      <c r="NJP57"/>
      <c r="NJQ57"/>
      <c r="NJR57"/>
      <c r="NJS57"/>
      <c r="NJT57"/>
      <c r="NJU57"/>
      <c r="NJV57"/>
      <c r="NJW57"/>
      <c r="NJX57"/>
      <c r="NJY57"/>
      <c r="NJZ57"/>
      <c r="NKA57"/>
      <c r="NKB57"/>
      <c r="NKC57"/>
      <c r="NKD57"/>
      <c r="NKE57"/>
      <c r="NKF57"/>
      <c r="NKG57"/>
      <c r="NKH57"/>
      <c r="NKI57"/>
      <c r="NKJ57"/>
      <c r="NKK57"/>
      <c r="NKL57"/>
      <c r="NKM57"/>
      <c r="NKN57"/>
      <c r="NKO57"/>
      <c r="NKP57"/>
      <c r="NKQ57"/>
      <c r="NKR57"/>
      <c r="NKS57"/>
      <c r="NKT57"/>
      <c r="NKU57"/>
      <c r="NKV57"/>
      <c r="NKW57"/>
      <c r="NKX57"/>
      <c r="NKY57"/>
      <c r="NKZ57"/>
      <c r="NLA57"/>
      <c r="NLB57"/>
      <c r="NLC57"/>
      <c r="NLD57"/>
      <c r="NLE57"/>
      <c r="NLF57"/>
      <c r="NLG57"/>
      <c r="NLH57"/>
      <c r="NLI57"/>
      <c r="NLJ57"/>
      <c r="NLK57"/>
      <c r="NLL57"/>
      <c r="NLM57"/>
      <c r="NLN57"/>
      <c r="NLO57"/>
      <c r="NLP57"/>
      <c r="NLQ57"/>
      <c r="NLR57"/>
      <c r="NLS57"/>
      <c r="NLT57"/>
      <c r="NLU57"/>
      <c r="NLV57"/>
      <c r="NLW57"/>
      <c r="NLX57"/>
      <c r="NLY57"/>
      <c r="NLZ57"/>
      <c r="NMA57"/>
      <c r="NMB57"/>
      <c r="NMC57"/>
      <c r="NMD57"/>
      <c r="NME57"/>
      <c r="NMF57"/>
      <c r="NMG57"/>
      <c r="NMH57"/>
      <c r="NMI57"/>
      <c r="NMJ57"/>
      <c r="NMK57"/>
      <c r="NML57"/>
      <c r="NMM57"/>
      <c r="NMN57"/>
      <c r="NMO57"/>
      <c r="NMP57"/>
      <c r="NMQ57"/>
      <c r="NMR57"/>
      <c r="NMS57"/>
      <c r="NMT57"/>
      <c r="NMU57"/>
      <c r="NMV57"/>
      <c r="NMW57"/>
      <c r="NMX57"/>
      <c r="NMY57"/>
      <c r="NMZ57"/>
      <c r="NNA57"/>
      <c r="NNB57"/>
      <c r="NNC57"/>
      <c r="NND57"/>
      <c r="NNE57"/>
      <c r="NNF57"/>
      <c r="NNG57"/>
      <c r="NNH57"/>
      <c r="NNI57"/>
      <c r="NNJ57"/>
      <c r="NNK57"/>
      <c r="NNL57"/>
      <c r="NNM57"/>
      <c r="NNN57"/>
      <c r="NNO57"/>
      <c r="NNP57"/>
      <c r="NNQ57"/>
      <c r="NNR57"/>
      <c r="NNS57"/>
      <c r="NNT57"/>
      <c r="NNU57"/>
      <c r="NNV57"/>
      <c r="NNW57"/>
      <c r="NNX57"/>
      <c r="NNY57"/>
      <c r="NNZ57"/>
      <c r="NOA57"/>
      <c r="NOB57"/>
      <c r="NOC57"/>
      <c r="NOD57"/>
      <c r="NOE57"/>
      <c r="NOF57"/>
      <c r="NOG57"/>
      <c r="NOH57"/>
      <c r="NOI57"/>
      <c r="NOJ57"/>
      <c r="NOK57"/>
      <c r="NOL57"/>
      <c r="NOM57"/>
      <c r="NON57"/>
      <c r="NOO57"/>
      <c r="NOP57"/>
      <c r="NOQ57"/>
      <c r="NOR57"/>
      <c r="NOS57"/>
      <c r="NOT57"/>
      <c r="NOU57"/>
      <c r="NOV57"/>
      <c r="NOW57"/>
      <c r="NOX57"/>
      <c r="NOY57"/>
      <c r="NOZ57"/>
      <c r="NPA57"/>
      <c r="NPB57"/>
      <c r="NPC57"/>
      <c r="NPD57"/>
      <c r="NPE57"/>
      <c r="NPF57"/>
      <c r="NPG57"/>
      <c r="NPH57"/>
      <c r="NPI57"/>
      <c r="NPJ57"/>
      <c r="NPK57"/>
      <c r="NPL57"/>
      <c r="NPM57"/>
      <c r="NPN57"/>
      <c r="NPO57"/>
      <c r="NPP57"/>
      <c r="NPQ57"/>
      <c r="NPR57"/>
      <c r="NPS57"/>
      <c r="NPT57"/>
      <c r="NPU57"/>
      <c r="NPV57"/>
      <c r="NPW57"/>
      <c r="NPX57"/>
      <c r="NPY57"/>
      <c r="NPZ57"/>
      <c r="NQA57"/>
      <c r="NQB57"/>
      <c r="NQC57"/>
      <c r="NQD57"/>
      <c r="NQE57"/>
      <c r="NQF57"/>
      <c r="NQG57"/>
      <c r="NQH57"/>
      <c r="NQI57"/>
      <c r="NQJ57"/>
      <c r="NQK57"/>
      <c r="NQL57"/>
      <c r="NQM57"/>
      <c r="NQN57"/>
      <c r="NQO57"/>
      <c r="NQP57"/>
      <c r="NQQ57"/>
      <c r="NQR57"/>
      <c r="NQS57"/>
      <c r="NQT57"/>
      <c r="NQU57"/>
      <c r="NQV57"/>
      <c r="NQW57"/>
      <c r="NQX57"/>
      <c r="NQY57"/>
      <c r="NQZ57"/>
      <c r="NRA57"/>
      <c r="NRB57"/>
      <c r="NRC57"/>
      <c r="NRD57"/>
      <c r="NRE57"/>
      <c r="NRF57"/>
      <c r="NRG57"/>
      <c r="NRH57"/>
      <c r="NRI57"/>
    </row>
    <row r="58" spans="1:9941" s="54" customFormat="1" ht="12.2" customHeight="1" thickBot="1" x14ac:dyDescent="0.25">
      <c r="A58" s="1184" t="s">
        <v>202</v>
      </c>
      <c r="B58" s="618" t="s">
        <v>209</v>
      </c>
      <c r="C58" s="1208">
        <f>'1. mell.bevétel_össz'!C57-'26._önként_össz_bev'!C59-'26._államig_össz_bev'!C58</f>
        <v>0</v>
      </c>
      <c r="D58" s="798">
        <f>'1. mell.bevétel_össz'!D57-'26._önként_össz_bev'!D59-'26._államig_össz_bev'!D58</f>
        <v>0</v>
      </c>
      <c r="E58" s="697">
        <f>'1. mell.bevétel_össz'!E57-'26._önként_össz_bev'!E59-'26._államig_össz_bev'!E58</f>
        <v>0</v>
      </c>
      <c r="F58" s="697">
        <f>'1. mell.bevétel_össz'!F57-'26._önként_össz_bev'!F59-'26._államig_össz_bev'!F58</f>
        <v>0</v>
      </c>
      <c r="G58" s="697">
        <f>'1. mell.bevétel_össz'!G57-'26._önként_össz_bev'!G59-'26._államig_össz_bev'!G58</f>
        <v>0</v>
      </c>
      <c r="H58" s="653">
        <f t="shared" si="2"/>
        <v>0</v>
      </c>
      <c r="I58" s="804">
        <f>'1. mell.bevétel_össz'!I57-'26._önként_össz_bev'!I59-'26._államig_össz_bev'!I58</f>
        <v>0</v>
      </c>
      <c r="J58" s="653">
        <f>'1. mell.bevétel_össz'!J57-'26._önként_össz_bev'!J59-'26._államig_össz_bev'!J58</f>
        <v>0</v>
      </c>
      <c r="K58" s="653">
        <f>'1. mell.bevétel_össz'!K57-'26._önként_össz_bev'!K59-'26._államig_össz_bev'!K58</f>
        <v>0</v>
      </c>
      <c r="L58" s="653" t="e">
        <f>'1. mell.bevétel_össz'!L57-'26._önként_össz_bev'!L59</f>
        <v>#DIV/0!</v>
      </c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  <c r="RG58"/>
      <c r="RH58"/>
      <c r="RI58"/>
      <c r="RJ58"/>
      <c r="RK58"/>
      <c r="RL58"/>
      <c r="RM58"/>
      <c r="RN58"/>
      <c r="RO58"/>
      <c r="RP58"/>
      <c r="RQ58"/>
      <c r="RR58"/>
      <c r="RS58"/>
      <c r="RT58"/>
      <c r="RU58"/>
      <c r="RV58"/>
      <c r="RW58"/>
      <c r="RX58"/>
      <c r="RY58"/>
      <c r="RZ58"/>
      <c r="SA58"/>
      <c r="SB58"/>
      <c r="SC58"/>
      <c r="SD58"/>
      <c r="SE58"/>
      <c r="SF58"/>
      <c r="SG58"/>
      <c r="SH58"/>
      <c r="SI58"/>
      <c r="SJ58"/>
      <c r="SK58"/>
      <c r="SL58"/>
      <c r="SM58"/>
      <c r="SN58"/>
      <c r="SO58"/>
      <c r="SP58"/>
      <c r="SQ58"/>
      <c r="SR58"/>
      <c r="SS58"/>
      <c r="ST58"/>
      <c r="SU58"/>
      <c r="SV58"/>
      <c r="SW58"/>
      <c r="SX58"/>
      <c r="SY58"/>
      <c r="SZ58"/>
      <c r="TA58"/>
      <c r="TB58"/>
      <c r="TC58"/>
      <c r="TD58"/>
      <c r="TE58"/>
      <c r="TF58"/>
      <c r="TG58"/>
      <c r="TH58"/>
      <c r="TI58"/>
      <c r="TJ58"/>
      <c r="TK58"/>
      <c r="TL58"/>
      <c r="TM58"/>
      <c r="TN58"/>
      <c r="TO58"/>
      <c r="TP58"/>
      <c r="TQ58"/>
      <c r="TR58"/>
      <c r="TS58"/>
      <c r="TT58"/>
      <c r="TU58"/>
      <c r="TV58"/>
      <c r="TW58"/>
      <c r="TX58"/>
      <c r="TY58"/>
      <c r="TZ58"/>
      <c r="UA58"/>
      <c r="UB58"/>
      <c r="UC58"/>
      <c r="UD58"/>
      <c r="UE58"/>
      <c r="UF58"/>
      <c r="UG58"/>
      <c r="UH58"/>
      <c r="UI58"/>
      <c r="UJ58"/>
      <c r="UK58"/>
      <c r="UL58"/>
      <c r="UM58"/>
      <c r="UN58"/>
      <c r="UO58"/>
      <c r="UP58"/>
      <c r="UQ58"/>
      <c r="UR58"/>
      <c r="US58"/>
      <c r="UT58"/>
      <c r="UU58"/>
      <c r="UV58"/>
      <c r="UW58"/>
      <c r="UX58"/>
      <c r="UY58"/>
      <c r="UZ58"/>
      <c r="VA58"/>
      <c r="VB58"/>
      <c r="VC58"/>
      <c r="VD58"/>
      <c r="VE58"/>
      <c r="VF58"/>
      <c r="VG58"/>
      <c r="VH58"/>
      <c r="VI58"/>
      <c r="VJ58"/>
      <c r="VK58"/>
      <c r="VL58"/>
      <c r="VM58"/>
      <c r="VN58"/>
      <c r="VO58"/>
      <c r="VP58"/>
      <c r="VQ58"/>
      <c r="VR58"/>
      <c r="VS58"/>
      <c r="VT58"/>
      <c r="VU58"/>
      <c r="VV58"/>
      <c r="VW58"/>
      <c r="VX58"/>
      <c r="VY58"/>
      <c r="VZ58"/>
      <c r="WA58"/>
      <c r="WB58"/>
      <c r="WC58"/>
      <c r="WD58"/>
      <c r="WE58"/>
      <c r="WF58"/>
      <c r="WG58"/>
      <c r="WH58"/>
      <c r="WI58"/>
      <c r="WJ58"/>
      <c r="WK58"/>
      <c r="WL58"/>
      <c r="WM58"/>
      <c r="WN58"/>
      <c r="WO58"/>
      <c r="WP58"/>
      <c r="WQ58"/>
      <c r="WR58"/>
      <c r="WS58"/>
      <c r="WT58"/>
      <c r="WU58"/>
      <c r="WV58"/>
      <c r="WW58"/>
      <c r="WX58"/>
      <c r="WY58"/>
      <c r="WZ58"/>
      <c r="XA58"/>
      <c r="XB58"/>
      <c r="XC58"/>
      <c r="XD58"/>
      <c r="XE58"/>
      <c r="XF58"/>
      <c r="XG58"/>
      <c r="XH58"/>
      <c r="XI58"/>
      <c r="XJ58"/>
      <c r="XK58"/>
      <c r="XL58"/>
      <c r="XM58"/>
      <c r="XN58"/>
      <c r="XO58"/>
      <c r="XP58"/>
      <c r="XQ58"/>
      <c r="XR58"/>
      <c r="XS58"/>
      <c r="XT58"/>
      <c r="XU58"/>
      <c r="XV58"/>
      <c r="XW58"/>
      <c r="XX58"/>
      <c r="XY58"/>
      <c r="XZ58"/>
      <c r="YA58"/>
      <c r="YB58"/>
      <c r="YC58"/>
      <c r="YD58"/>
      <c r="YE58"/>
      <c r="YF58"/>
      <c r="YG58"/>
      <c r="YH58"/>
      <c r="YI58"/>
      <c r="YJ58"/>
      <c r="YK58"/>
      <c r="YL58"/>
      <c r="YM58"/>
      <c r="YN58"/>
      <c r="YO58"/>
      <c r="YP58"/>
      <c r="YQ58"/>
      <c r="YR58"/>
      <c r="YS58"/>
      <c r="YT58"/>
      <c r="YU58"/>
      <c r="YV58"/>
      <c r="YW58"/>
      <c r="YX58"/>
      <c r="YY58"/>
      <c r="YZ58"/>
      <c r="ZA58"/>
      <c r="ZB58"/>
      <c r="ZC58"/>
      <c r="ZD58"/>
      <c r="ZE58"/>
      <c r="ZF58"/>
      <c r="ZG58"/>
      <c r="ZH58"/>
      <c r="ZI58"/>
      <c r="ZJ58"/>
      <c r="ZK58"/>
      <c r="ZL58"/>
      <c r="ZM58"/>
      <c r="ZN58"/>
      <c r="ZO58"/>
      <c r="ZP58"/>
      <c r="ZQ58"/>
      <c r="ZR58"/>
      <c r="ZS58"/>
      <c r="ZT58"/>
      <c r="ZU58"/>
      <c r="ZV58"/>
      <c r="ZW58"/>
      <c r="ZX58"/>
      <c r="ZY58"/>
      <c r="ZZ58"/>
      <c r="AAA58"/>
      <c r="AAB58"/>
      <c r="AAC58"/>
      <c r="AAD58"/>
      <c r="AAE58"/>
      <c r="AAF58"/>
      <c r="AAG58"/>
      <c r="AAH58"/>
      <c r="AAI58"/>
      <c r="AAJ58"/>
      <c r="AAK58"/>
      <c r="AAL58"/>
      <c r="AAM58"/>
      <c r="AAN58"/>
      <c r="AAO58"/>
      <c r="AAP58"/>
      <c r="AAQ58"/>
      <c r="AAR58"/>
      <c r="AAS58"/>
      <c r="AAT58"/>
      <c r="AAU58"/>
      <c r="AAV58"/>
      <c r="AAW58"/>
      <c r="AAX58"/>
      <c r="AAY58"/>
      <c r="AAZ58"/>
      <c r="ABA58"/>
      <c r="ABB58"/>
      <c r="ABC58"/>
      <c r="ABD58"/>
      <c r="ABE58"/>
      <c r="ABF58"/>
      <c r="ABG58"/>
      <c r="ABH58"/>
      <c r="ABI58"/>
      <c r="ABJ58"/>
      <c r="ABK58"/>
      <c r="ABL58"/>
      <c r="ABM58"/>
      <c r="ABN58"/>
      <c r="ABO58"/>
      <c r="ABP58"/>
      <c r="ABQ58"/>
      <c r="ABR58"/>
      <c r="ABS58"/>
      <c r="ABT58"/>
      <c r="ABU58"/>
      <c r="ABV58"/>
      <c r="ABW58"/>
      <c r="ABX58"/>
      <c r="ABY58"/>
      <c r="ABZ58"/>
      <c r="ACA58"/>
      <c r="ACB58"/>
      <c r="ACC58"/>
      <c r="ACD58"/>
      <c r="ACE58"/>
      <c r="ACF58"/>
      <c r="ACG58"/>
      <c r="ACH58"/>
      <c r="ACI58"/>
      <c r="ACJ58"/>
      <c r="ACK58"/>
      <c r="ACL58"/>
      <c r="ACM58"/>
      <c r="ACN58"/>
      <c r="ACO58"/>
      <c r="ACP58"/>
      <c r="ACQ58"/>
      <c r="ACR58"/>
      <c r="ACS58"/>
      <c r="ACT58"/>
      <c r="ACU58"/>
      <c r="ACV58"/>
      <c r="ACW58"/>
      <c r="ACX58"/>
      <c r="ACY58"/>
      <c r="ACZ58"/>
      <c r="ADA58"/>
      <c r="ADB58"/>
      <c r="ADC58"/>
      <c r="ADD58"/>
      <c r="ADE58"/>
      <c r="ADF58"/>
      <c r="ADG58"/>
      <c r="ADH58"/>
      <c r="ADI58"/>
      <c r="ADJ58"/>
      <c r="ADK58"/>
      <c r="ADL58"/>
      <c r="ADM58"/>
      <c r="ADN58"/>
      <c r="ADO58"/>
      <c r="ADP58"/>
      <c r="ADQ58"/>
      <c r="ADR58"/>
      <c r="ADS58"/>
      <c r="ADT58"/>
      <c r="ADU58"/>
      <c r="ADV58"/>
      <c r="ADW58"/>
      <c r="ADX58"/>
      <c r="ADY58"/>
      <c r="ADZ58"/>
      <c r="AEA58"/>
      <c r="AEB58"/>
      <c r="AEC58"/>
      <c r="AED58"/>
      <c r="AEE58"/>
      <c r="AEF58"/>
      <c r="AEG58"/>
      <c r="AEH58"/>
      <c r="AEI58"/>
      <c r="AEJ58"/>
      <c r="AEK58"/>
      <c r="AEL58"/>
      <c r="AEM58"/>
      <c r="AEN58"/>
      <c r="AEO58"/>
      <c r="AEP58"/>
      <c r="AEQ58"/>
      <c r="AER58"/>
      <c r="AES58"/>
      <c r="AET58"/>
      <c r="AEU58"/>
      <c r="AEV58"/>
      <c r="AEW58"/>
      <c r="AEX58"/>
      <c r="AEY58"/>
      <c r="AEZ58"/>
      <c r="AFA58"/>
      <c r="AFB58"/>
      <c r="AFC58"/>
      <c r="AFD58"/>
      <c r="AFE58"/>
      <c r="AFF58"/>
      <c r="AFG58"/>
      <c r="AFH58"/>
      <c r="AFI58"/>
      <c r="AFJ58"/>
      <c r="AFK58"/>
      <c r="AFL58"/>
      <c r="AFM58"/>
      <c r="AFN58"/>
      <c r="AFO58"/>
      <c r="AFP58"/>
      <c r="AFQ58"/>
      <c r="AFR58"/>
      <c r="AFS58"/>
      <c r="AFT58"/>
      <c r="AFU58"/>
      <c r="AFV58"/>
      <c r="AFW58"/>
      <c r="AFX58"/>
      <c r="AFY58"/>
      <c r="AFZ58"/>
      <c r="AGA58"/>
      <c r="AGB58"/>
      <c r="AGC58"/>
      <c r="AGD58"/>
      <c r="AGE58"/>
      <c r="AGF58"/>
      <c r="AGG58"/>
      <c r="AGH58"/>
      <c r="AGI58"/>
      <c r="AGJ58"/>
      <c r="AGK58"/>
      <c r="AGL58"/>
      <c r="AGM58"/>
      <c r="AGN58"/>
      <c r="AGO58"/>
      <c r="AGP58"/>
      <c r="AGQ58"/>
      <c r="AGR58"/>
      <c r="AGS58"/>
      <c r="AGT58"/>
      <c r="AGU58"/>
      <c r="AGV58"/>
      <c r="AGW58"/>
      <c r="AGX58"/>
      <c r="AGY58"/>
      <c r="AGZ58"/>
      <c r="AHA58"/>
      <c r="AHB58"/>
      <c r="AHC58"/>
      <c r="AHD58"/>
      <c r="AHE58"/>
      <c r="AHF58"/>
      <c r="AHG58"/>
      <c r="AHH58"/>
      <c r="AHI58"/>
      <c r="AHJ58"/>
      <c r="AHK58"/>
      <c r="AHL58"/>
      <c r="AHM58"/>
      <c r="AHN58"/>
      <c r="AHO58"/>
      <c r="AHP58"/>
      <c r="AHQ58"/>
      <c r="AHR58"/>
      <c r="AHS58"/>
      <c r="AHT58"/>
      <c r="AHU58"/>
      <c r="AHV58"/>
      <c r="AHW58"/>
      <c r="AHX58"/>
      <c r="AHY58"/>
      <c r="AHZ58"/>
      <c r="AIA58"/>
      <c r="AIB58"/>
      <c r="AIC58"/>
      <c r="AID58"/>
      <c r="AIE58"/>
      <c r="AIF58"/>
      <c r="AIG58"/>
      <c r="AIH58"/>
      <c r="AII58"/>
      <c r="AIJ58"/>
      <c r="AIK58"/>
      <c r="AIL58"/>
      <c r="AIM58"/>
      <c r="AIN58"/>
      <c r="AIO58"/>
      <c r="AIP58"/>
      <c r="AIQ58"/>
      <c r="AIR58"/>
      <c r="AIS58"/>
      <c r="AIT58"/>
      <c r="AIU58"/>
      <c r="AIV58"/>
      <c r="AIW58"/>
      <c r="AIX58"/>
      <c r="AIY58"/>
      <c r="AIZ58"/>
      <c r="AJA58"/>
      <c r="AJB58"/>
      <c r="AJC58"/>
      <c r="AJD58"/>
      <c r="AJE58"/>
      <c r="AJF58"/>
      <c r="AJG58"/>
      <c r="AJH58"/>
      <c r="AJI58"/>
      <c r="AJJ58"/>
      <c r="AJK58"/>
      <c r="AJL58"/>
      <c r="AJM58"/>
      <c r="AJN58"/>
      <c r="AJO58"/>
      <c r="AJP58"/>
      <c r="AJQ58"/>
      <c r="AJR58"/>
      <c r="AJS58"/>
      <c r="AJT58"/>
      <c r="AJU58"/>
      <c r="AJV58"/>
      <c r="AJW58"/>
      <c r="AJX58"/>
      <c r="AJY58"/>
      <c r="AJZ58"/>
      <c r="AKA58"/>
      <c r="AKB58"/>
      <c r="AKC58"/>
      <c r="AKD58"/>
      <c r="AKE58"/>
      <c r="AKF58"/>
      <c r="AKG58"/>
      <c r="AKH58"/>
      <c r="AKI58"/>
      <c r="AKJ58"/>
      <c r="AKK58"/>
      <c r="AKL58"/>
      <c r="AKM58"/>
      <c r="AKN58"/>
      <c r="AKO58"/>
      <c r="AKP58"/>
      <c r="AKQ58"/>
      <c r="AKR58"/>
      <c r="AKS58"/>
      <c r="AKT58"/>
      <c r="AKU58"/>
      <c r="AKV58"/>
      <c r="AKW58"/>
      <c r="AKX58"/>
      <c r="AKY58"/>
      <c r="AKZ58"/>
      <c r="ALA58"/>
      <c r="ALB58"/>
      <c r="ALC58"/>
      <c r="ALD58"/>
      <c r="ALE58"/>
      <c r="ALF58"/>
      <c r="ALG58"/>
      <c r="ALH58"/>
      <c r="ALI58"/>
      <c r="ALJ58"/>
      <c r="ALK58"/>
      <c r="ALL58"/>
      <c r="ALM58"/>
      <c r="ALN58"/>
      <c r="ALO58"/>
      <c r="ALP58"/>
      <c r="ALQ58"/>
      <c r="ALR58"/>
      <c r="ALS58"/>
      <c r="ALT58"/>
      <c r="ALU58"/>
      <c r="ALV58"/>
      <c r="ALW58"/>
      <c r="ALX58"/>
      <c r="ALY58"/>
      <c r="ALZ58"/>
      <c r="AMA58"/>
      <c r="AMB58"/>
      <c r="AMC58"/>
      <c r="AMD58"/>
      <c r="AME58"/>
      <c r="AMF58"/>
      <c r="AMG58"/>
      <c r="AMH58"/>
      <c r="AMI58"/>
      <c r="AMJ58"/>
      <c r="AMK58"/>
      <c r="AML58"/>
      <c r="AMM58"/>
      <c r="AMN58"/>
      <c r="AMO58"/>
      <c r="AMP58"/>
      <c r="AMQ58"/>
      <c r="AMR58"/>
      <c r="AMS58"/>
      <c r="AMT58"/>
      <c r="AMU58"/>
      <c r="AMV58"/>
      <c r="AMW58"/>
      <c r="AMX58"/>
      <c r="AMY58"/>
      <c r="AMZ58"/>
      <c r="ANA58"/>
      <c r="ANB58"/>
      <c r="ANC58"/>
      <c r="AND58"/>
      <c r="ANE58"/>
      <c r="ANF58"/>
      <c r="ANG58"/>
      <c r="ANH58"/>
      <c r="ANI58"/>
      <c r="ANJ58"/>
      <c r="ANK58"/>
      <c r="ANL58"/>
      <c r="ANM58"/>
      <c r="ANN58"/>
      <c r="ANO58"/>
      <c r="ANP58"/>
      <c r="ANQ58"/>
      <c r="ANR58"/>
      <c r="ANS58"/>
      <c r="ANT58"/>
      <c r="ANU58"/>
      <c r="ANV58"/>
      <c r="ANW58"/>
      <c r="ANX58"/>
      <c r="ANY58"/>
      <c r="ANZ58"/>
      <c r="AOA58"/>
      <c r="AOB58"/>
      <c r="AOC58"/>
      <c r="AOD58"/>
      <c r="AOE58"/>
      <c r="AOF58"/>
      <c r="AOG58"/>
      <c r="AOH58"/>
      <c r="AOI58"/>
      <c r="AOJ58"/>
      <c r="AOK58"/>
      <c r="AOL58"/>
      <c r="AOM58"/>
      <c r="AON58"/>
      <c r="AOO58"/>
      <c r="AOP58"/>
      <c r="AOQ58"/>
      <c r="AOR58"/>
      <c r="AOS58"/>
      <c r="AOT58"/>
      <c r="AOU58"/>
      <c r="AOV58"/>
      <c r="AOW58"/>
      <c r="AOX58"/>
      <c r="AOY58"/>
      <c r="AOZ58"/>
      <c r="APA58"/>
      <c r="APB58"/>
      <c r="APC58"/>
      <c r="APD58"/>
      <c r="APE58"/>
      <c r="APF58"/>
      <c r="APG58"/>
      <c r="APH58"/>
      <c r="API58"/>
      <c r="APJ58"/>
      <c r="APK58"/>
      <c r="APL58"/>
      <c r="APM58"/>
      <c r="APN58"/>
      <c r="APO58"/>
      <c r="APP58"/>
      <c r="APQ58"/>
      <c r="APR58"/>
      <c r="APS58"/>
      <c r="APT58"/>
      <c r="APU58"/>
      <c r="APV58"/>
      <c r="APW58"/>
      <c r="APX58"/>
      <c r="APY58"/>
      <c r="APZ58"/>
      <c r="AQA58"/>
      <c r="AQB58"/>
      <c r="AQC58"/>
      <c r="AQD58"/>
      <c r="AQE58"/>
      <c r="AQF58"/>
      <c r="AQG58"/>
      <c r="AQH58"/>
      <c r="AQI58"/>
      <c r="AQJ58"/>
      <c r="AQK58"/>
      <c r="AQL58"/>
      <c r="AQM58"/>
      <c r="AQN58"/>
      <c r="AQO58"/>
      <c r="AQP58"/>
      <c r="AQQ58"/>
      <c r="AQR58"/>
      <c r="AQS58"/>
      <c r="AQT58"/>
      <c r="AQU58"/>
      <c r="AQV58"/>
      <c r="AQW58"/>
      <c r="AQX58"/>
      <c r="AQY58"/>
      <c r="AQZ58"/>
      <c r="ARA58"/>
      <c r="ARB58"/>
      <c r="ARC58"/>
      <c r="ARD58"/>
      <c r="ARE58"/>
      <c r="ARF58"/>
      <c r="ARG58"/>
      <c r="ARH58"/>
      <c r="ARI58"/>
      <c r="ARJ58"/>
      <c r="ARK58"/>
      <c r="ARL58"/>
      <c r="ARM58"/>
      <c r="ARN58"/>
      <c r="ARO58"/>
      <c r="ARP58"/>
      <c r="ARQ58"/>
      <c r="ARR58"/>
      <c r="ARS58"/>
      <c r="ART58"/>
      <c r="ARU58"/>
      <c r="ARV58"/>
      <c r="ARW58"/>
      <c r="ARX58"/>
      <c r="ARY58"/>
      <c r="ARZ58"/>
      <c r="ASA58"/>
      <c r="ASB58"/>
      <c r="ASC58"/>
      <c r="ASD58"/>
      <c r="ASE58"/>
      <c r="ASF58"/>
      <c r="ASG58"/>
      <c r="ASH58"/>
      <c r="ASI58"/>
      <c r="ASJ58"/>
      <c r="ASK58"/>
      <c r="ASL58"/>
      <c r="ASM58"/>
      <c r="ASN58"/>
      <c r="ASO58"/>
      <c r="ASP58"/>
      <c r="ASQ58"/>
      <c r="ASR58"/>
      <c r="ASS58"/>
      <c r="AST58"/>
      <c r="ASU58"/>
      <c r="ASV58"/>
      <c r="ASW58"/>
      <c r="ASX58"/>
      <c r="ASY58"/>
      <c r="ASZ58"/>
      <c r="ATA58"/>
      <c r="ATB58"/>
      <c r="ATC58"/>
      <c r="ATD58"/>
      <c r="ATE58"/>
      <c r="ATF58"/>
      <c r="ATG58"/>
      <c r="ATH58"/>
      <c r="ATI58"/>
      <c r="ATJ58"/>
      <c r="ATK58"/>
      <c r="ATL58"/>
      <c r="ATM58"/>
      <c r="ATN58"/>
      <c r="ATO58"/>
      <c r="ATP58"/>
      <c r="ATQ58"/>
      <c r="ATR58"/>
      <c r="ATS58"/>
      <c r="ATT58"/>
      <c r="ATU58"/>
      <c r="ATV58"/>
      <c r="ATW58"/>
      <c r="ATX58"/>
      <c r="ATY58"/>
      <c r="ATZ58"/>
      <c r="AUA58"/>
      <c r="AUB58"/>
      <c r="AUC58"/>
      <c r="AUD58"/>
      <c r="AUE58"/>
      <c r="AUF58"/>
      <c r="AUG58"/>
      <c r="AUH58"/>
      <c r="AUI58"/>
      <c r="AUJ58"/>
      <c r="AUK58"/>
      <c r="AUL58"/>
      <c r="AUM58"/>
      <c r="AUN58"/>
      <c r="AUO58"/>
      <c r="AUP58"/>
      <c r="AUQ58"/>
      <c r="AUR58"/>
      <c r="AUS58"/>
      <c r="AUT58"/>
      <c r="AUU58"/>
      <c r="AUV58"/>
      <c r="AUW58"/>
      <c r="AUX58"/>
      <c r="AUY58"/>
      <c r="AUZ58"/>
      <c r="AVA58"/>
      <c r="AVB58"/>
      <c r="AVC58"/>
      <c r="AVD58"/>
      <c r="AVE58"/>
      <c r="AVF58"/>
      <c r="AVG58"/>
      <c r="AVH58"/>
      <c r="AVI58"/>
      <c r="AVJ58"/>
      <c r="AVK58"/>
      <c r="AVL58"/>
      <c r="AVM58"/>
      <c r="AVN58"/>
      <c r="AVO58"/>
      <c r="AVP58"/>
      <c r="AVQ58"/>
      <c r="AVR58"/>
      <c r="AVS58"/>
      <c r="AVT58"/>
      <c r="AVU58"/>
      <c r="AVV58"/>
      <c r="AVW58"/>
      <c r="AVX58"/>
      <c r="AVY58"/>
      <c r="AVZ58"/>
      <c r="AWA58"/>
      <c r="AWB58"/>
      <c r="AWC58"/>
      <c r="AWD58"/>
      <c r="AWE58"/>
      <c r="AWF58"/>
      <c r="AWG58"/>
      <c r="AWH58"/>
      <c r="AWI58"/>
      <c r="AWJ58"/>
      <c r="AWK58"/>
      <c r="AWL58"/>
      <c r="AWM58"/>
      <c r="AWN58"/>
      <c r="AWO58"/>
      <c r="AWP58"/>
      <c r="AWQ58"/>
      <c r="AWR58"/>
      <c r="AWS58"/>
      <c r="AWT58"/>
      <c r="AWU58"/>
      <c r="AWV58"/>
      <c r="AWW58"/>
      <c r="AWX58"/>
      <c r="AWY58"/>
      <c r="AWZ58"/>
      <c r="AXA58"/>
      <c r="AXB58"/>
      <c r="AXC58"/>
      <c r="AXD58"/>
      <c r="AXE58"/>
      <c r="AXF58"/>
      <c r="AXG58"/>
      <c r="AXH58"/>
      <c r="AXI58"/>
      <c r="AXJ58"/>
      <c r="AXK58"/>
      <c r="AXL58"/>
      <c r="AXM58"/>
      <c r="AXN58"/>
      <c r="AXO58"/>
      <c r="AXP58"/>
      <c r="AXQ58"/>
      <c r="AXR58"/>
      <c r="AXS58"/>
      <c r="AXT58"/>
      <c r="AXU58"/>
      <c r="AXV58"/>
      <c r="AXW58"/>
      <c r="AXX58"/>
      <c r="AXY58"/>
      <c r="AXZ58"/>
      <c r="AYA58"/>
      <c r="AYB58"/>
      <c r="AYC58"/>
      <c r="AYD58"/>
      <c r="AYE58"/>
      <c r="AYF58"/>
      <c r="AYG58"/>
      <c r="AYH58"/>
      <c r="AYI58"/>
      <c r="AYJ58"/>
      <c r="AYK58"/>
      <c r="AYL58"/>
      <c r="AYM58"/>
      <c r="AYN58"/>
      <c r="AYO58"/>
      <c r="AYP58"/>
      <c r="AYQ58"/>
      <c r="AYR58"/>
      <c r="AYS58"/>
      <c r="AYT58"/>
      <c r="AYU58"/>
      <c r="AYV58"/>
      <c r="AYW58"/>
      <c r="AYX58"/>
      <c r="AYY58"/>
      <c r="AYZ58"/>
      <c r="AZA58"/>
      <c r="AZB58"/>
      <c r="AZC58"/>
      <c r="AZD58"/>
      <c r="AZE58"/>
      <c r="AZF58"/>
      <c r="AZG58"/>
      <c r="AZH58"/>
      <c r="AZI58"/>
      <c r="AZJ58"/>
      <c r="AZK58"/>
      <c r="AZL58"/>
      <c r="AZM58"/>
      <c r="AZN58"/>
      <c r="AZO58"/>
      <c r="AZP58"/>
      <c r="AZQ58"/>
      <c r="AZR58"/>
      <c r="AZS58"/>
      <c r="AZT58"/>
      <c r="AZU58"/>
      <c r="AZV58"/>
      <c r="AZW58"/>
      <c r="AZX58"/>
      <c r="AZY58"/>
      <c r="AZZ58"/>
      <c r="BAA58"/>
      <c r="BAB58"/>
      <c r="BAC58"/>
      <c r="BAD58"/>
      <c r="BAE58"/>
      <c r="BAF58"/>
      <c r="BAG58"/>
      <c r="BAH58"/>
      <c r="BAI58"/>
      <c r="BAJ58"/>
      <c r="BAK58"/>
      <c r="BAL58"/>
      <c r="BAM58"/>
      <c r="BAN58"/>
      <c r="BAO58"/>
      <c r="BAP58"/>
      <c r="BAQ58"/>
      <c r="BAR58"/>
      <c r="BAS58"/>
      <c r="BAT58"/>
      <c r="BAU58"/>
      <c r="BAV58"/>
      <c r="BAW58"/>
      <c r="BAX58"/>
      <c r="BAY58"/>
      <c r="BAZ58"/>
      <c r="BBA58"/>
      <c r="BBB58"/>
      <c r="BBC58"/>
      <c r="BBD58"/>
      <c r="BBE58"/>
      <c r="BBF58"/>
      <c r="BBG58"/>
      <c r="BBH58"/>
      <c r="BBI58"/>
      <c r="BBJ58"/>
      <c r="BBK58"/>
      <c r="BBL58"/>
      <c r="BBM58"/>
      <c r="BBN58"/>
      <c r="BBO58"/>
      <c r="BBP58"/>
      <c r="BBQ58"/>
      <c r="BBR58"/>
      <c r="BBS58"/>
      <c r="BBT58"/>
      <c r="BBU58"/>
      <c r="BBV58"/>
      <c r="BBW58"/>
      <c r="BBX58"/>
      <c r="BBY58"/>
      <c r="BBZ58"/>
      <c r="BCA58"/>
      <c r="BCB58"/>
      <c r="BCC58"/>
      <c r="BCD58"/>
      <c r="BCE58"/>
      <c r="BCF58"/>
      <c r="BCG58"/>
      <c r="BCH58"/>
      <c r="BCI58"/>
      <c r="BCJ58"/>
      <c r="BCK58"/>
      <c r="BCL58"/>
      <c r="BCM58"/>
      <c r="BCN58"/>
      <c r="BCO58"/>
      <c r="BCP58"/>
      <c r="BCQ58"/>
      <c r="BCR58"/>
      <c r="BCS58"/>
      <c r="BCT58"/>
      <c r="BCU58"/>
      <c r="BCV58"/>
      <c r="BCW58"/>
      <c r="BCX58"/>
      <c r="BCY58"/>
      <c r="BCZ58"/>
      <c r="BDA58"/>
      <c r="BDB58"/>
      <c r="BDC58"/>
      <c r="BDD58"/>
      <c r="BDE58"/>
      <c r="BDF58"/>
      <c r="BDG58"/>
      <c r="BDH58"/>
      <c r="BDI58"/>
      <c r="BDJ58"/>
      <c r="BDK58"/>
      <c r="BDL58"/>
      <c r="BDM58"/>
      <c r="BDN58"/>
      <c r="BDO58"/>
      <c r="BDP58"/>
      <c r="BDQ58"/>
      <c r="BDR58"/>
      <c r="BDS58"/>
      <c r="BDT58"/>
      <c r="BDU58"/>
      <c r="BDV58"/>
      <c r="BDW58"/>
      <c r="BDX58"/>
      <c r="BDY58"/>
      <c r="BDZ58"/>
      <c r="BEA58"/>
      <c r="BEB58"/>
      <c r="BEC58"/>
      <c r="BED58"/>
      <c r="BEE58"/>
      <c r="BEF58"/>
      <c r="BEG58"/>
      <c r="BEH58"/>
      <c r="BEI58"/>
      <c r="BEJ58"/>
      <c r="BEK58"/>
      <c r="BEL58"/>
      <c r="BEM58"/>
      <c r="BEN58"/>
      <c r="BEO58"/>
      <c r="BEP58"/>
      <c r="BEQ58"/>
      <c r="BER58"/>
      <c r="BES58"/>
      <c r="BET58"/>
      <c r="BEU58"/>
      <c r="BEV58"/>
      <c r="BEW58"/>
      <c r="BEX58"/>
      <c r="BEY58"/>
      <c r="BEZ58"/>
      <c r="BFA58"/>
      <c r="BFB58"/>
      <c r="BFC58"/>
      <c r="BFD58"/>
      <c r="BFE58"/>
      <c r="BFF58"/>
      <c r="BFG58"/>
      <c r="BFH58"/>
      <c r="BFI58"/>
      <c r="BFJ58"/>
      <c r="BFK58"/>
      <c r="BFL58"/>
      <c r="BFM58"/>
      <c r="BFN58"/>
      <c r="BFO58"/>
      <c r="BFP58"/>
      <c r="BFQ58"/>
      <c r="BFR58"/>
      <c r="BFS58"/>
      <c r="BFT58"/>
      <c r="BFU58"/>
      <c r="BFV58"/>
      <c r="BFW58"/>
      <c r="BFX58"/>
      <c r="BFY58"/>
      <c r="BFZ58"/>
      <c r="BGA58"/>
      <c r="BGB58"/>
      <c r="BGC58"/>
      <c r="BGD58"/>
      <c r="BGE58"/>
      <c r="BGF58"/>
      <c r="BGG58"/>
      <c r="BGH58"/>
      <c r="BGI58"/>
      <c r="BGJ58"/>
      <c r="BGK58"/>
      <c r="BGL58"/>
      <c r="BGM58"/>
      <c r="BGN58"/>
      <c r="BGO58"/>
      <c r="BGP58"/>
      <c r="BGQ58"/>
      <c r="BGR58"/>
      <c r="BGS58"/>
      <c r="BGT58"/>
      <c r="BGU58"/>
      <c r="BGV58"/>
      <c r="BGW58"/>
      <c r="BGX58"/>
      <c r="BGY58"/>
      <c r="BGZ58"/>
      <c r="BHA58"/>
      <c r="BHB58"/>
      <c r="BHC58"/>
      <c r="BHD58"/>
      <c r="BHE58"/>
      <c r="BHF58"/>
      <c r="BHG58"/>
      <c r="BHH58"/>
      <c r="BHI58"/>
      <c r="BHJ58"/>
      <c r="BHK58"/>
      <c r="BHL58"/>
      <c r="BHM58"/>
      <c r="BHN58"/>
      <c r="BHO58"/>
      <c r="BHP58"/>
      <c r="BHQ58"/>
      <c r="BHR58"/>
      <c r="BHS58"/>
      <c r="BHT58"/>
      <c r="BHU58"/>
      <c r="BHV58"/>
      <c r="BHW58"/>
      <c r="BHX58"/>
      <c r="BHY58"/>
      <c r="BHZ58"/>
      <c r="BIA58"/>
      <c r="BIB58"/>
      <c r="BIC58"/>
      <c r="BID58"/>
      <c r="BIE58"/>
      <c r="BIF58"/>
      <c r="BIG58"/>
      <c r="BIH58"/>
      <c r="BII58"/>
      <c r="BIJ58"/>
      <c r="BIK58"/>
      <c r="BIL58"/>
      <c r="BIM58"/>
      <c r="BIN58"/>
      <c r="BIO58"/>
      <c r="BIP58"/>
      <c r="BIQ58"/>
      <c r="BIR58"/>
      <c r="BIS58"/>
      <c r="BIT58"/>
      <c r="BIU58"/>
      <c r="BIV58"/>
      <c r="BIW58"/>
      <c r="BIX58"/>
      <c r="BIY58"/>
      <c r="BIZ58"/>
      <c r="BJA58"/>
      <c r="BJB58"/>
      <c r="BJC58"/>
      <c r="BJD58"/>
      <c r="BJE58"/>
      <c r="BJF58"/>
      <c r="BJG58"/>
      <c r="BJH58"/>
      <c r="BJI58"/>
      <c r="BJJ58"/>
      <c r="BJK58"/>
      <c r="BJL58"/>
      <c r="BJM58"/>
      <c r="BJN58"/>
      <c r="BJO58"/>
      <c r="BJP58"/>
      <c r="BJQ58"/>
      <c r="BJR58"/>
      <c r="BJS58"/>
      <c r="BJT58"/>
      <c r="BJU58"/>
      <c r="BJV58"/>
      <c r="BJW58"/>
      <c r="BJX58"/>
      <c r="BJY58"/>
      <c r="BJZ58"/>
      <c r="BKA58"/>
      <c r="BKB58"/>
      <c r="BKC58"/>
      <c r="BKD58"/>
      <c r="BKE58"/>
      <c r="BKF58"/>
      <c r="BKG58"/>
      <c r="BKH58"/>
      <c r="BKI58"/>
      <c r="BKJ58"/>
      <c r="BKK58"/>
      <c r="BKL58"/>
      <c r="BKM58"/>
      <c r="BKN58"/>
      <c r="BKO58"/>
      <c r="BKP58"/>
      <c r="BKQ58"/>
      <c r="BKR58"/>
      <c r="BKS58"/>
      <c r="BKT58"/>
      <c r="BKU58"/>
      <c r="BKV58"/>
      <c r="BKW58"/>
      <c r="BKX58"/>
      <c r="BKY58"/>
      <c r="BKZ58"/>
      <c r="BLA58"/>
      <c r="BLB58"/>
      <c r="BLC58"/>
      <c r="BLD58"/>
      <c r="BLE58"/>
      <c r="BLF58"/>
      <c r="BLG58"/>
      <c r="BLH58"/>
      <c r="BLI58"/>
      <c r="BLJ58"/>
      <c r="BLK58"/>
      <c r="BLL58"/>
      <c r="BLM58"/>
      <c r="BLN58"/>
      <c r="BLO58"/>
      <c r="BLP58"/>
      <c r="BLQ58"/>
      <c r="BLR58"/>
      <c r="BLS58"/>
      <c r="BLT58"/>
      <c r="BLU58"/>
      <c r="BLV58"/>
      <c r="BLW58"/>
      <c r="BLX58"/>
      <c r="BLY58"/>
      <c r="BLZ58"/>
      <c r="BMA58"/>
      <c r="BMB58"/>
      <c r="BMC58"/>
      <c r="BMD58"/>
      <c r="BME58"/>
      <c r="BMF58"/>
      <c r="BMG58"/>
      <c r="BMH58"/>
      <c r="BMI58"/>
      <c r="BMJ58"/>
      <c r="BMK58"/>
      <c r="BML58"/>
      <c r="BMM58"/>
      <c r="BMN58"/>
      <c r="BMO58"/>
      <c r="BMP58"/>
      <c r="BMQ58"/>
      <c r="BMR58"/>
      <c r="BMS58"/>
      <c r="BMT58"/>
      <c r="BMU58"/>
      <c r="BMV58"/>
      <c r="BMW58"/>
      <c r="BMX58"/>
      <c r="BMY58"/>
      <c r="BMZ58"/>
      <c r="BNA58"/>
      <c r="BNB58"/>
      <c r="BNC58"/>
      <c r="BND58"/>
      <c r="BNE58"/>
      <c r="BNF58"/>
      <c r="BNG58"/>
      <c r="BNH58"/>
      <c r="BNI58"/>
      <c r="BNJ58"/>
      <c r="BNK58"/>
      <c r="BNL58"/>
      <c r="BNM58"/>
      <c r="BNN58"/>
      <c r="BNO58"/>
      <c r="BNP58"/>
      <c r="BNQ58"/>
      <c r="BNR58"/>
      <c r="BNS58"/>
      <c r="BNT58"/>
      <c r="BNU58"/>
      <c r="BNV58"/>
      <c r="BNW58"/>
      <c r="BNX58"/>
      <c r="BNY58"/>
      <c r="BNZ58"/>
      <c r="BOA58"/>
      <c r="BOB58"/>
      <c r="BOC58"/>
      <c r="BOD58"/>
      <c r="BOE58"/>
      <c r="BOF58"/>
      <c r="BOG58"/>
      <c r="BOH58"/>
      <c r="BOI58"/>
      <c r="BOJ58"/>
      <c r="BOK58"/>
      <c r="BOL58"/>
      <c r="BOM58"/>
      <c r="BON58"/>
      <c r="BOO58"/>
      <c r="BOP58"/>
      <c r="BOQ58"/>
      <c r="BOR58"/>
      <c r="BOS58"/>
      <c r="BOT58"/>
      <c r="BOU58"/>
      <c r="BOV58"/>
      <c r="BOW58"/>
      <c r="BOX58"/>
      <c r="BOY58"/>
      <c r="BOZ58"/>
      <c r="BPA58"/>
      <c r="BPB58"/>
      <c r="BPC58"/>
      <c r="BPD58"/>
      <c r="BPE58"/>
      <c r="BPF58"/>
      <c r="BPG58"/>
      <c r="BPH58"/>
      <c r="BPI58"/>
      <c r="BPJ58"/>
      <c r="BPK58"/>
      <c r="BPL58"/>
      <c r="BPM58"/>
      <c r="BPN58"/>
      <c r="BPO58"/>
      <c r="BPP58"/>
      <c r="BPQ58"/>
      <c r="BPR58"/>
      <c r="BPS58"/>
      <c r="BPT58"/>
      <c r="BPU58"/>
      <c r="BPV58"/>
      <c r="BPW58"/>
      <c r="BPX58"/>
      <c r="BPY58"/>
      <c r="BPZ58"/>
      <c r="BQA58"/>
      <c r="BQB58"/>
      <c r="BQC58"/>
      <c r="BQD58"/>
      <c r="BQE58"/>
      <c r="BQF58"/>
      <c r="BQG58"/>
      <c r="BQH58"/>
      <c r="BQI58"/>
      <c r="BQJ58"/>
      <c r="BQK58"/>
      <c r="BQL58"/>
      <c r="BQM58"/>
      <c r="BQN58"/>
      <c r="BQO58"/>
      <c r="BQP58"/>
      <c r="BQQ58"/>
      <c r="BQR58"/>
      <c r="BQS58"/>
      <c r="BQT58"/>
      <c r="BQU58"/>
      <c r="BQV58"/>
      <c r="BQW58"/>
      <c r="BQX58"/>
      <c r="BQY58"/>
      <c r="BQZ58"/>
      <c r="BRA58"/>
      <c r="BRB58"/>
      <c r="BRC58"/>
      <c r="BRD58"/>
      <c r="BRE58"/>
      <c r="BRF58"/>
      <c r="BRG58"/>
      <c r="BRH58"/>
      <c r="BRI58"/>
      <c r="BRJ58"/>
      <c r="BRK58"/>
      <c r="BRL58"/>
      <c r="BRM58"/>
      <c r="BRN58"/>
      <c r="BRO58"/>
      <c r="BRP58"/>
      <c r="BRQ58"/>
      <c r="BRR58"/>
      <c r="BRS58"/>
      <c r="BRT58"/>
      <c r="BRU58"/>
      <c r="BRV58"/>
      <c r="BRW58"/>
      <c r="BRX58"/>
      <c r="BRY58"/>
      <c r="BRZ58"/>
      <c r="BSA58"/>
      <c r="BSB58"/>
      <c r="BSC58"/>
      <c r="BSD58"/>
      <c r="BSE58"/>
      <c r="BSF58"/>
      <c r="BSG58"/>
      <c r="BSH58"/>
      <c r="BSI58"/>
      <c r="BSJ58"/>
      <c r="BSK58"/>
      <c r="BSL58"/>
      <c r="BSM58"/>
      <c r="BSN58"/>
      <c r="BSO58"/>
      <c r="BSP58"/>
      <c r="BSQ58"/>
      <c r="BSR58"/>
      <c r="BSS58"/>
      <c r="BST58"/>
      <c r="BSU58"/>
      <c r="BSV58"/>
      <c r="BSW58"/>
      <c r="BSX58"/>
      <c r="BSY58"/>
      <c r="BSZ58"/>
      <c r="BTA58"/>
      <c r="BTB58"/>
      <c r="BTC58"/>
      <c r="BTD58"/>
      <c r="BTE58"/>
      <c r="BTF58"/>
      <c r="BTG58"/>
      <c r="BTH58"/>
      <c r="BTI58"/>
      <c r="BTJ58"/>
      <c r="BTK58"/>
      <c r="BTL58"/>
      <c r="BTM58"/>
      <c r="BTN58"/>
      <c r="BTO58"/>
      <c r="BTP58"/>
      <c r="BTQ58"/>
      <c r="BTR58"/>
      <c r="BTS58"/>
      <c r="BTT58"/>
      <c r="BTU58"/>
      <c r="BTV58"/>
      <c r="BTW58"/>
      <c r="BTX58"/>
      <c r="BTY58"/>
      <c r="BTZ58"/>
      <c r="BUA58"/>
      <c r="BUB58"/>
      <c r="BUC58"/>
      <c r="BUD58"/>
      <c r="BUE58"/>
      <c r="BUF58"/>
      <c r="BUG58"/>
      <c r="BUH58"/>
      <c r="BUI58"/>
      <c r="BUJ58"/>
      <c r="BUK58"/>
      <c r="BUL58"/>
      <c r="BUM58"/>
      <c r="BUN58"/>
      <c r="BUO58"/>
      <c r="BUP58"/>
      <c r="BUQ58"/>
      <c r="BUR58"/>
      <c r="BUS58"/>
      <c r="BUT58"/>
      <c r="BUU58"/>
      <c r="BUV58"/>
      <c r="BUW58"/>
      <c r="BUX58"/>
      <c r="BUY58"/>
      <c r="BUZ58"/>
      <c r="BVA58"/>
      <c r="BVB58"/>
      <c r="BVC58"/>
      <c r="BVD58"/>
      <c r="BVE58"/>
      <c r="BVF58"/>
      <c r="BVG58"/>
      <c r="BVH58"/>
      <c r="BVI58"/>
      <c r="BVJ58"/>
      <c r="BVK58"/>
      <c r="BVL58"/>
      <c r="BVM58"/>
      <c r="BVN58"/>
      <c r="BVO58"/>
      <c r="BVP58"/>
      <c r="BVQ58"/>
      <c r="BVR58"/>
      <c r="BVS58"/>
      <c r="BVT58"/>
      <c r="BVU58"/>
      <c r="BVV58"/>
      <c r="BVW58"/>
      <c r="BVX58"/>
      <c r="BVY58"/>
      <c r="BVZ58"/>
      <c r="BWA58"/>
      <c r="BWB58"/>
      <c r="BWC58"/>
      <c r="BWD58"/>
      <c r="BWE58"/>
      <c r="BWF58"/>
      <c r="BWG58"/>
      <c r="BWH58"/>
      <c r="BWI58"/>
      <c r="BWJ58"/>
      <c r="BWK58"/>
      <c r="BWL58"/>
      <c r="BWM58"/>
      <c r="BWN58"/>
      <c r="BWO58"/>
      <c r="BWP58"/>
      <c r="BWQ58"/>
      <c r="BWR58"/>
      <c r="BWS58"/>
      <c r="BWT58"/>
      <c r="BWU58"/>
      <c r="BWV58"/>
      <c r="BWW58"/>
      <c r="BWX58"/>
      <c r="BWY58"/>
      <c r="BWZ58"/>
      <c r="BXA58"/>
      <c r="BXB58"/>
      <c r="BXC58"/>
      <c r="BXD58"/>
      <c r="BXE58"/>
      <c r="BXF58"/>
      <c r="BXG58"/>
      <c r="BXH58"/>
      <c r="BXI58"/>
      <c r="BXJ58"/>
      <c r="BXK58"/>
      <c r="BXL58"/>
      <c r="BXM58"/>
      <c r="BXN58"/>
      <c r="BXO58"/>
      <c r="BXP58"/>
      <c r="BXQ58"/>
      <c r="BXR58"/>
      <c r="BXS58"/>
      <c r="BXT58"/>
      <c r="BXU58"/>
      <c r="BXV58"/>
      <c r="BXW58"/>
      <c r="BXX58"/>
      <c r="BXY58"/>
      <c r="BXZ58"/>
      <c r="BYA58"/>
      <c r="BYB58"/>
      <c r="BYC58"/>
      <c r="BYD58"/>
      <c r="BYE58"/>
      <c r="BYF58"/>
      <c r="BYG58"/>
      <c r="BYH58"/>
      <c r="BYI58"/>
      <c r="BYJ58"/>
      <c r="BYK58"/>
      <c r="BYL58"/>
      <c r="BYM58"/>
      <c r="BYN58"/>
      <c r="BYO58"/>
      <c r="BYP58"/>
      <c r="BYQ58"/>
      <c r="BYR58"/>
      <c r="BYS58"/>
      <c r="BYT58"/>
      <c r="BYU58"/>
      <c r="BYV58"/>
      <c r="BYW58"/>
      <c r="BYX58"/>
      <c r="BYY58"/>
      <c r="BYZ58"/>
      <c r="BZA58"/>
      <c r="BZB58"/>
      <c r="BZC58"/>
      <c r="BZD58"/>
      <c r="BZE58"/>
      <c r="BZF58"/>
      <c r="BZG58"/>
      <c r="BZH58"/>
      <c r="BZI58"/>
      <c r="BZJ58"/>
      <c r="BZK58"/>
      <c r="BZL58"/>
      <c r="BZM58"/>
      <c r="BZN58"/>
      <c r="BZO58"/>
      <c r="BZP58"/>
      <c r="BZQ58"/>
      <c r="BZR58"/>
      <c r="BZS58"/>
      <c r="BZT58"/>
      <c r="BZU58"/>
      <c r="BZV58"/>
      <c r="BZW58"/>
      <c r="BZX58"/>
      <c r="BZY58"/>
      <c r="BZZ58"/>
      <c r="CAA58"/>
      <c r="CAB58"/>
      <c r="CAC58"/>
      <c r="CAD58"/>
      <c r="CAE58"/>
      <c r="CAF58"/>
      <c r="CAG58"/>
      <c r="CAH58"/>
      <c r="CAI58"/>
      <c r="CAJ58"/>
      <c r="CAK58"/>
      <c r="CAL58"/>
      <c r="CAM58"/>
      <c r="CAN58"/>
      <c r="CAO58"/>
      <c r="CAP58"/>
      <c r="CAQ58"/>
      <c r="CAR58"/>
      <c r="CAS58"/>
      <c r="CAT58"/>
      <c r="CAU58"/>
      <c r="CAV58"/>
      <c r="CAW58"/>
      <c r="CAX58"/>
      <c r="CAY58"/>
      <c r="CAZ58"/>
      <c r="CBA58"/>
      <c r="CBB58"/>
      <c r="CBC58"/>
      <c r="CBD58"/>
      <c r="CBE58"/>
      <c r="CBF58"/>
      <c r="CBG58"/>
      <c r="CBH58"/>
      <c r="CBI58"/>
      <c r="CBJ58"/>
      <c r="CBK58"/>
      <c r="CBL58"/>
      <c r="CBM58"/>
      <c r="CBN58"/>
      <c r="CBO58"/>
      <c r="CBP58"/>
      <c r="CBQ58"/>
      <c r="CBR58"/>
      <c r="CBS58"/>
      <c r="CBT58"/>
      <c r="CBU58"/>
      <c r="CBV58"/>
      <c r="CBW58"/>
      <c r="CBX58"/>
      <c r="CBY58"/>
      <c r="CBZ58"/>
      <c r="CCA58"/>
      <c r="CCB58"/>
      <c r="CCC58"/>
      <c r="CCD58"/>
      <c r="CCE58"/>
      <c r="CCF58"/>
      <c r="CCG58"/>
      <c r="CCH58"/>
      <c r="CCI58"/>
      <c r="CCJ58"/>
      <c r="CCK58"/>
      <c r="CCL58"/>
      <c r="CCM58"/>
      <c r="CCN58"/>
      <c r="CCO58"/>
      <c r="CCP58"/>
      <c r="CCQ58"/>
      <c r="CCR58"/>
      <c r="CCS58"/>
      <c r="CCT58"/>
      <c r="CCU58"/>
      <c r="CCV58"/>
      <c r="CCW58"/>
      <c r="CCX58"/>
      <c r="CCY58"/>
      <c r="CCZ58"/>
      <c r="CDA58"/>
      <c r="CDB58"/>
      <c r="CDC58"/>
      <c r="CDD58"/>
      <c r="CDE58"/>
      <c r="CDF58"/>
      <c r="CDG58"/>
      <c r="CDH58"/>
      <c r="CDI58"/>
      <c r="CDJ58"/>
      <c r="CDK58"/>
      <c r="CDL58"/>
      <c r="CDM58"/>
      <c r="CDN58"/>
      <c r="CDO58"/>
      <c r="CDP58"/>
      <c r="CDQ58"/>
      <c r="CDR58"/>
      <c r="CDS58"/>
      <c r="CDT58"/>
      <c r="CDU58"/>
      <c r="CDV58"/>
      <c r="CDW58"/>
      <c r="CDX58"/>
      <c r="CDY58"/>
      <c r="CDZ58"/>
      <c r="CEA58"/>
      <c r="CEB58"/>
      <c r="CEC58"/>
      <c r="CED58"/>
      <c r="CEE58"/>
      <c r="CEF58"/>
      <c r="CEG58"/>
      <c r="CEH58"/>
      <c r="CEI58"/>
      <c r="CEJ58"/>
      <c r="CEK58"/>
      <c r="CEL58"/>
      <c r="CEM58"/>
      <c r="CEN58"/>
      <c r="CEO58"/>
      <c r="CEP58"/>
      <c r="CEQ58"/>
      <c r="CER58"/>
      <c r="CES58"/>
      <c r="CET58"/>
      <c r="CEU58"/>
      <c r="CEV58"/>
      <c r="CEW58"/>
      <c r="CEX58"/>
      <c r="CEY58"/>
      <c r="CEZ58"/>
      <c r="CFA58"/>
      <c r="CFB58"/>
      <c r="CFC58"/>
      <c r="CFD58"/>
      <c r="CFE58"/>
      <c r="CFF58"/>
      <c r="CFG58"/>
      <c r="CFH58"/>
      <c r="CFI58"/>
      <c r="CFJ58"/>
      <c r="CFK58"/>
      <c r="CFL58"/>
      <c r="CFM58"/>
      <c r="CFN58"/>
      <c r="CFO58"/>
      <c r="CFP58"/>
      <c r="CFQ58"/>
      <c r="CFR58"/>
      <c r="CFS58"/>
      <c r="CFT58"/>
      <c r="CFU58"/>
      <c r="CFV58"/>
      <c r="CFW58"/>
      <c r="CFX58"/>
      <c r="CFY58"/>
      <c r="CFZ58"/>
      <c r="CGA58"/>
      <c r="CGB58"/>
      <c r="CGC58"/>
      <c r="CGD58"/>
      <c r="CGE58"/>
      <c r="CGF58"/>
      <c r="CGG58"/>
      <c r="CGH58"/>
      <c r="CGI58"/>
      <c r="CGJ58"/>
      <c r="CGK58"/>
      <c r="CGL58"/>
      <c r="CGM58"/>
      <c r="CGN58"/>
      <c r="CGO58"/>
      <c r="CGP58"/>
      <c r="CGQ58"/>
      <c r="CGR58"/>
      <c r="CGS58"/>
      <c r="CGT58"/>
      <c r="CGU58"/>
      <c r="CGV58"/>
      <c r="CGW58"/>
      <c r="CGX58"/>
      <c r="CGY58"/>
      <c r="CGZ58"/>
      <c r="CHA58"/>
      <c r="CHB58"/>
      <c r="CHC58"/>
      <c r="CHD58"/>
      <c r="CHE58"/>
      <c r="CHF58"/>
      <c r="CHG58"/>
      <c r="CHH58"/>
      <c r="CHI58"/>
      <c r="CHJ58"/>
      <c r="CHK58"/>
      <c r="CHL58"/>
      <c r="CHM58"/>
      <c r="CHN58"/>
      <c r="CHO58"/>
      <c r="CHP58"/>
      <c r="CHQ58"/>
      <c r="CHR58"/>
      <c r="CHS58"/>
      <c r="CHT58"/>
      <c r="CHU58"/>
      <c r="CHV58"/>
      <c r="CHW58"/>
      <c r="CHX58"/>
      <c r="CHY58"/>
      <c r="CHZ58"/>
      <c r="CIA58"/>
      <c r="CIB58"/>
      <c r="CIC58"/>
      <c r="CID58"/>
      <c r="CIE58"/>
      <c r="CIF58"/>
      <c r="CIG58"/>
      <c r="CIH58"/>
      <c r="CII58"/>
      <c r="CIJ58"/>
      <c r="CIK58"/>
      <c r="CIL58"/>
      <c r="CIM58"/>
      <c r="CIN58"/>
      <c r="CIO58"/>
      <c r="CIP58"/>
      <c r="CIQ58"/>
      <c r="CIR58"/>
      <c r="CIS58"/>
      <c r="CIT58"/>
      <c r="CIU58"/>
      <c r="CIV58"/>
      <c r="CIW58"/>
      <c r="CIX58"/>
      <c r="CIY58"/>
      <c r="CIZ58"/>
      <c r="CJA58"/>
      <c r="CJB58"/>
      <c r="CJC58"/>
      <c r="CJD58"/>
      <c r="CJE58"/>
      <c r="CJF58"/>
      <c r="CJG58"/>
      <c r="CJH58"/>
      <c r="CJI58"/>
      <c r="CJJ58"/>
      <c r="CJK58"/>
      <c r="CJL58"/>
      <c r="CJM58"/>
      <c r="CJN58"/>
      <c r="CJO58"/>
      <c r="CJP58"/>
      <c r="CJQ58"/>
      <c r="CJR58"/>
      <c r="CJS58"/>
      <c r="CJT58"/>
      <c r="CJU58"/>
      <c r="CJV58"/>
      <c r="CJW58"/>
      <c r="CJX58"/>
      <c r="CJY58"/>
      <c r="CJZ58"/>
      <c r="CKA58"/>
      <c r="CKB58"/>
      <c r="CKC58"/>
      <c r="CKD58"/>
      <c r="CKE58"/>
      <c r="CKF58"/>
      <c r="CKG58"/>
      <c r="CKH58"/>
      <c r="CKI58"/>
      <c r="CKJ58"/>
      <c r="CKK58"/>
      <c r="CKL58"/>
      <c r="CKM58"/>
      <c r="CKN58"/>
      <c r="CKO58"/>
      <c r="CKP58"/>
      <c r="CKQ58"/>
      <c r="CKR58"/>
      <c r="CKS58"/>
      <c r="CKT58"/>
      <c r="CKU58"/>
      <c r="CKV58"/>
      <c r="CKW58"/>
      <c r="CKX58"/>
      <c r="CKY58"/>
      <c r="CKZ58"/>
      <c r="CLA58"/>
      <c r="CLB58"/>
      <c r="CLC58"/>
      <c r="CLD58"/>
      <c r="CLE58"/>
      <c r="CLF58"/>
      <c r="CLG58"/>
      <c r="CLH58"/>
      <c r="CLI58"/>
      <c r="CLJ58"/>
      <c r="CLK58"/>
      <c r="CLL58"/>
      <c r="CLM58"/>
      <c r="CLN58"/>
      <c r="CLO58"/>
      <c r="CLP58"/>
      <c r="CLQ58"/>
      <c r="CLR58"/>
      <c r="CLS58"/>
      <c r="CLT58"/>
      <c r="CLU58"/>
      <c r="CLV58"/>
      <c r="CLW58"/>
      <c r="CLX58"/>
      <c r="CLY58"/>
      <c r="CLZ58"/>
      <c r="CMA58"/>
      <c r="CMB58"/>
      <c r="CMC58"/>
      <c r="CMD58"/>
      <c r="CME58"/>
      <c r="CMF58"/>
      <c r="CMG58"/>
      <c r="CMH58"/>
      <c r="CMI58"/>
      <c r="CMJ58"/>
      <c r="CMK58"/>
      <c r="CML58"/>
      <c r="CMM58"/>
      <c r="CMN58"/>
      <c r="CMO58"/>
      <c r="CMP58"/>
      <c r="CMQ58"/>
      <c r="CMR58"/>
      <c r="CMS58"/>
      <c r="CMT58"/>
      <c r="CMU58"/>
      <c r="CMV58"/>
      <c r="CMW58"/>
      <c r="CMX58"/>
      <c r="CMY58"/>
      <c r="CMZ58"/>
      <c r="CNA58"/>
      <c r="CNB58"/>
      <c r="CNC58"/>
      <c r="CND58"/>
      <c r="CNE58"/>
      <c r="CNF58"/>
      <c r="CNG58"/>
      <c r="CNH58"/>
      <c r="CNI58"/>
      <c r="CNJ58"/>
      <c r="CNK58"/>
      <c r="CNL58"/>
      <c r="CNM58"/>
      <c r="CNN58"/>
      <c r="CNO58"/>
      <c r="CNP58"/>
      <c r="CNQ58"/>
      <c r="CNR58"/>
      <c r="CNS58"/>
      <c r="CNT58"/>
      <c r="CNU58"/>
      <c r="CNV58"/>
      <c r="CNW58"/>
      <c r="CNX58"/>
      <c r="CNY58"/>
      <c r="CNZ58"/>
      <c r="COA58"/>
      <c r="COB58"/>
      <c r="COC58"/>
      <c r="COD58"/>
      <c r="COE58"/>
      <c r="COF58"/>
      <c r="COG58"/>
      <c r="COH58"/>
      <c r="COI58"/>
      <c r="COJ58"/>
      <c r="COK58"/>
      <c r="COL58"/>
      <c r="COM58"/>
      <c r="CON58"/>
      <c r="COO58"/>
      <c r="COP58"/>
      <c r="COQ58"/>
      <c r="COR58"/>
      <c r="COS58"/>
      <c r="COT58"/>
      <c r="COU58"/>
      <c r="COV58"/>
      <c r="COW58"/>
      <c r="COX58"/>
      <c r="COY58"/>
      <c r="COZ58"/>
      <c r="CPA58"/>
      <c r="CPB58"/>
      <c r="CPC58"/>
      <c r="CPD58"/>
      <c r="CPE58"/>
      <c r="CPF58"/>
      <c r="CPG58"/>
      <c r="CPH58"/>
      <c r="CPI58"/>
      <c r="CPJ58"/>
      <c r="CPK58"/>
      <c r="CPL58"/>
      <c r="CPM58"/>
      <c r="CPN58"/>
      <c r="CPO58"/>
      <c r="CPP58"/>
      <c r="CPQ58"/>
      <c r="CPR58"/>
      <c r="CPS58"/>
      <c r="CPT58"/>
      <c r="CPU58"/>
      <c r="CPV58"/>
      <c r="CPW58"/>
      <c r="CPX58"/>
      <c r="CPY58"/>
      <c r="CPZ58"/>
      <c r="CQA58"/>
      <c r="CQB58"/>
      <c r="CQC58"/>
      <c r="CQD58"/>
      <c r="CQE58"/>
      <c r="CQF58"/>
      <c r="CQG58"/>
      <c r="CQH58"/>
      <c r="CQI58"/>
      <c r="CQJ58"/>
      <c r="CQK58"/>
      <c r="CQL58"/>
      <c r="CQM58"/>
      <c r="CQN58"/>
      <c r="CQO58"/>
      <c r="CQP58"/>
      <c r="CQQ58"/>
      <c r="CQR58"/>
      <c r="CQS58"/>
      <c r="CQT58"/>
      <c r="CQU58"/>
      <c r="CQV58"/>
      <c r="CQW58"/>
      <c r="CQX58"/>
      <c r="CQY58"/>
      <c r="CQZ58"/>
      <c r="CRA58"/>
      <c r="CRB58"/>
      <c r="CRC58"/>
      <c r="CRD58"/>
      <c r="CRE58"/>
      <c r="CRF58"/>
      <c r="CRG58"/>
      <c r="CRH58"/>
      <c r="CRI58"/>
      <c r="CRJ58"/>
      <c r="CRK58"/>
      <c r="CRL58"/>
      <c r="CRM58"/>
      <c r="CRN58"/>
      <c r="CRO58"/>
      <c r="CRP58"/>
      <c r="CRQ58"/>
      <c r="CRR58"/>
      <c r="CRS58"/>
      <c r="CRT58"/>
      <c r="CRU58"/>
      <c r="CRV58"/>
      <c r="CRW58"/>
      <c r="CRX58"/>
      <c r="CRY58"/>
      <c r="CRZ58"/>
      <c r="CSA58"/>
      <c r="CSB58"/>
      <c r="CSC58"/>
      <c r="CSD58"/>
      <c r="CSE58"/>
      <c r="CSF58"/>
      <c r="CSG58"/>
      <c r="CSH58"/>
      <c r="CSI58"/>
      <c r="CSJ58"/>
      <c r="CSK58"/>
      <c r="CSL58"/>
      <c r="CSM58"/>
      <c r="CSN58"/>
      <c r="CSO58"/>
      <c r="CSP58"/>
      <c r="CSQ58"/>
      <c r="CSR58"/>
      <c r="CSS58"/>
      <c r="CST58"/>
      <c r="CSU58"/>
      <c r="CSV58"/>
      <c r="CSW58"/>
      <c r="CSX58"/>
      <c r="CSY58"/>
      <c r="CSZ58"/>
      <c r="CTA58"/>
      <c r="CTB58"/>
      <c r="CTC58"/>
      <c r="CTD58"/>
      <c r="CTE58"/>
      <c r="CTF58"/>
      <c r="CTG58"/>
      <c r="CTH58"/>
      <c r="CTI58"/>
      <c r="CTJ58"/>
      <c r="CTK58"/>
      <c r="CTL58"/>
      <c r="CTM58"/>
      <c r="CTN58"/>
      <c r="CTO58"/>
      <c r="CTP58"/>
      <c r="CTQ58"/>
      <c r="CTR58"/>
      <c r="CTS58"/>
      <c r="CTT58"/>
      <c r="CTU58"/>
      <c r="CTV58"/>
      <c r="CTW58"/>
      <c r="CTX58"/>
      <c r="CTY58"/>
      <c r="CTZ58"/>
      <c r="CUA58"/>
      <c r="CUB58"/>
      <c r="CUC58"/>
      <c r="CUD58"/>
      <c r="CUE58"/>
      <c r="CUF58"/>
      <c r="CUG58"/>
      <c r="CUH58"/>
      <c r="CUI58"/>
      <c r="CUJ58"/>
      <c r="CUK58"/>
      <c r="CUL58"/>
      <c r="CUM58"/>
      <c r="CUN58"/>
      <c r="CUO58"/>
      <c r="CUP58"/>
      <c r="CUQ58"/>
      <c r="CUR58"/>
      <c r="CUS58"/>
      <c r="CUT58"/>
      <c r="CUU58"/>
      <c r="CUV58"/>
      <c r="CUW58"/>
      <c r="CUX58"/>
      <c r="CUY58"/>
      <c r="CUZ58"/>
      <c r="CVA58"/>
      <c r="CVB58"/>
      <c r="CVC58"/>
      <c r="CVD58"/>
      <c r="CVE58"/>
      <c r="CVF58"/>
      <c r="CVG58"/>
      <c r="CVH58"/>
      <c r="CVI58"/>
      <c r="CVJ58"/>
      <c r="CVK58"/>
      <c r="CVL58"/>
      <c r="CVM58"/>
      <c r="CVN58"/>
      <c r="CVO58"/>
      <c r="CVP58"/>
      <c r="CVQ58"/>
      <c r="CVR58"/>
      <c r="CVS58"/>
      <c r="CVT58"/>
      <c r="CVU58"/>
      <c r="CVV58"/>
      <c r="CVW58"/>
      <c r="CVX58"/>
      <c r="CVY58"/>
      <c r="CVZ58"/>
      <c r="CWA58"/>
      <c r="CWB58"/>
      <c r="CWC58"/>
      <c r="CWD58"/>
      <c r="CWE58"/>
      <c r="CWF58"/>
      <c r="CWG58"/>
      <c r="CWH58"/>
      <c r="CWI58"/>
      <c r="CWJ58"/>
      <c r="CWK58"/>
      <c r="CWL58"/>
      <c r="CWM58"/>
      <c r="CWN58"/>
      <c r="CWO58"/>
      <c r="CWP58"/>
      <c r="CWQ58"/>
      <c r="CWR58"/>
      <c r="CWS58"/>
      <c r="CWT58"/>
      <c r="CWU58"/>
      <c r="CWV58"/>
      <c r="CWW58"/>
      <c r="CWX58"/>
      <c r="CWY58"/>
      <c r="CWZ58"/>
      <c r="CXA58"/>
      <c r="CXB58"/>
      <c r="CXC58"/>
      <c r="CXD58"/>
      <c r="CXE58"/>
      <c r="CXF58"/>
      <c r="CXG58"/>
      <c r="CXH58"/>
      <c r="CXI58"/>
      <c r="CXJ58"/>
      <c r="CXK58"/>
      <c r="CXL58"/>
      <c r="CXM58"/>
      <c r="CXN58"/>
      <c r="CXO58"/>
      <c r="CXP58"/>
      <c r="CXQ58"/>
      <c r="CXR58"/>
      <c r="CXS58"/>
      <c r="CXT58"/>
      <c r="CXU58"/>
      <c r="CXV58"/>
      <c r="CXW58"/>
      <c r="CXX58"/>
      <c r="CXY58"/>
      <c r="CXZ58"/>
      <c r="CYA58"/>
      <c r="CYB58"/>
      <c r="CYC58"/>
      <c r="CYD58"/>
      <c r="CYE58"/>
      <c r="CYF58"/>
      <c r="CYG58"/>
      <c r="CYH58"/>
      <c r="CYI58"/>
      <c r="CYJ58"/>
      <c r="CYK58"/>
      <c r="CYL58"/>
      <c r="CYM58"/>
      <c r="CYN58"/>
      <c r="CYO58"/>
      <c r="CYP58"/>
      <c r="CYQ58"/>
      <c r="CYR58"/>
      <c r="CYS58"/>
      <c r="CYT58"/>
      <c r="CYU58"/>
      <c r="CYV58"/>
      <c r="CYW58"/>
      <c r="CYX58"/>
      <c r="CYY58"/>
      <c r="CYZ58"/>
      <c r="CZA58"/>
      <c r="CZB58"/>
      <c r="CZC58"/>
      <c r="CZD58"/>
      <c r="CZE58"/>
      <c r="CZF58"/>
      <c r="CZG58"/>
      <c r="CZH58"/>
      <c r="CZI58"/>
      <c r="CZJ58"/>
      <c r="CZK58"/>
      <c r="CZL58"/>
      <c r="CZM58"/>
      <c r="CZN58"/>
      <c r="CZO58"/>
      <c r="CZP58"/>
      <c r="CZQ58"/>
      <c r="CZR58"/>
      <c r="CZS58"/>
      <c r="CZT58"/>
      <c r="CZU58"/>
      <c r="CZV58"/>
      <c r="CZW58"/>
      <c r="CZX58"/>
      <c r="CZY58"/>
      <c r="CZZ58"/>
      <c r="DAA58"/>
      <c r="DAB58"/>
      <c r="DAC58"/>
      <c r="DAD58"/>
      <c r="DAE58"/>
      <c r="DAF58"/>
      <c r="DAG58"/>
      <c r="DAH58"/>
      <c r="DAI58"/>
      <c r="DAJ58"/>
      <c r="DAK58"/>
      <c r="DAL58"/>
      <c r="DAM58"/>
      <c r="DAN58"/>
      <c r="DAO58"/>
      <c r="DAP58"/>
      <c r="DAQ58"/>
      <c r="DAR58"/>
      <c r="DAS58"/>
      <c r="DAT58"/>
      <c r="DAU58"/>
      <c r="DAV58"/>
      <c r="DAW58"/>
      <c r="DAX58"/>
      <c r="DAY58"/>
      <c r="DAZ58"/>
      <c r="DBA58"/>
      <c r="DBB58"/>
      <c r="DBC58"/>
      <c r="DBD58"/>
      <c r="DBE58"/>
      <c r="DBF58"/>
      <c r="DBG58"/>
      <c r="DBH58"/>
      <c r="DBI58"/>
      <c r="DBJ58"/>
      <c r="DBK58"/>
      <c r="DBL58"/>
      <c r="DBM58"/>
      <c r="DBN58"/>
      <c r="DBO58"/>
      <c r="DBP58"/>
      <c r="DBQ58"/>
      <c r="DBR58"/>
      <c r="DBS58"/>
      <c r="DBT58"/>
      <c r="DBU58"/>
      <c r="DBV58"/>
      <c r="DBW58"/>
      <c r="DBX58"/>
      <c r="DBY58"/>
      <c r="DBZ58"/>
      <c r="DCA58"/>
      <c r="DCB58"/>
      <c r="DCC58"/>
      <c r="DCD58"/>
      <c r="DCE58"/>
      <c r="DCF58"/>
      <c r="DCG58"/>
      <c r="DCH58"/>
      <c r="DCI58"/>
      <c r="DCJ58"/>
      <c r="DCK58"/>
      <c r="DCL58"/>
      <c r="DCM58"/>
      <c r="DCN58"/>
      <c r="DCO58"/>
      <c r="DCP58"/>
      <c r="DCQ58"/>
      <c r="DCR58"/>
      <c r="DCS58"/>
      <c r="DCT58"/>
      <c r="DCU58"/>
      <c r="DCV58"/>
      <c r="DCW58"/>
      <c r="DCX58"/>
      <c r="DCY58"/>
      <c r="DCZ58"/>
      <c r="DDA58"/>
      <c r="DDB58"/>
      <c r="DDC58"/>
      <c r="DDD58"/>
      <c r="DDE58"/>
      <c r="DDF58"/>
      <c r="DDG58"/>
      <c r="DDH58"/>
      <c r="DDI58"/>
      <c r="DDJ58"/>
      <c r="DDK58"/>
      <c r="DDL58"/>
      <c r="DDM58"/>
      <c r="DDN58"/>
      <c r="DDO58"/>
      <c r="DDP58"/>
      <c r="DDQ58"/>
      <c r="DDR58"/>
      <c r="DDS58"/>
      <c r="DDT58"/>
      <c r="DDU58"/>
      <c r="DDV58"/>
      <c r="DDW58"/>
      <c r="DDX58"/>
      <c r="DDY58"/>
      <c r="DDZ58"/>
      <c r="DEA58"/>
      <c r="DEB58"/>
      <c r="DEC58"/>
      <c r="DED58"/>
      <c r="DEE58"/>
      <c r="DEF58"/>
      <c r="DEG58"/>
      <c r="DEH58"/>
      <c r="DEI58"/>
      <c r="DEJ58"/>
      <c r="DEK58"/>
      <c r="DEL58"/>
      <c r="DEM58"/>
      <c r="DEN58"/>
      <c r="DEO58"/>
      <c r="DEP58"/>
      <c r="DEQ58"/>
      <c r="DER58"/>
      <c r="DES58"/>
      <c r="DET58"/>
      <c r="DEU58"/>
      <c r="DEV58"/>
      <c r="DEW58"/>
      <c r="DEX58"/>
      <c r="DEY58"/>
      <c r="DEZ58"/>
      <c r="DFA58"/>
      <c r="DFB58"/>
      <c r="DFC58"/>
      <c r="DFD58"/>
      <c r="DFE58"/>
      <c r="DFF58"/>
      <c r="DFG58"/>
      <c r="DFH58"/>
      <c r="DFI58"/>
      <c r="DFJ58"/>
      <c r="DFK58"/>
      <c r="DFL58"/>
      <c r="DFM58"/>
      <c r="DFN58"/>
      <c r="DFO58"/>
      <c r="DFP58"/>
      <c r="DFQ58"/>
      <c r="DFR58"/>
      <c r="DFS58"/>
      <c r="DFT58"/>
      <c r="DFU58"/>
      <c r="DFV58"/>
      <c r="DFW58"/>
      <c r="DFX58"/>
      <c r="DFY58"/>
      <c r="DFZ58"/>
      <c r="DGA58"/>
      <c r="DGB58"/>
      <c r="DGC58"/>
      <c r="DGD58"/>
      <c r="DGE58"/>
      <c r="DGF58"/>
      <c r="DGG58"/>
      <c r="DGH58"/>
      <c r="DGI58"/>
      <c r="DGJ58"/>
      <c r="DGK58"/>
      <c r="DGL58"/>
      <c r="DGM58"/>
      <c r="DGN58"/>
      <c r="DGO58"/>
      <c r="DGP58"/>
      <c r="DGQ58"/>
      <c r="DGR58"/>
      <c r="DGS58"/>
      <c r="DGT58"/>
      <c r="DGU58"/>
      <c r="DGV58"/>
      <c r="DGW58"/>
      <c r="DGX58"/>
      <c r="DGY58"/>
      <c r="DGZ58"/>
      <c r="DHA58"/>
      <c r="DHB58"/>
      <c r="DHC58"/>
      <c r="DHD58"/>
      <c r="DHE58"/>
      <c r="DHF58"/>
      <c r="DHG58"/>
      <c r="DHH58"/>
      <c r="DHI58"/>
      <c r="DHJ58"/>
      <c r="DHK58"/>
      <c r="DHL58"/>
      <c r="DHM58"/>
      <c r="DHN58"/>
      <c r="DHO58"/>
      <c r="DHP58"/>
      <c r="DHQ58"/>
      <c r="DHR58"/>
      <c r="DHS58"/>
      <c r="DHT58"/>
      <c r="DHU58"/>
      <c r="DHV58"/>
      <c r="DHW58"/>
      <c r="DHX58"/>
      <c r="DHY58"/>
      <c r="DHZ58"/>
      <c r="DIA58"/>
      <c r="DIB58"/>
      <c r="DIC58"/>
      <c r="DID58"/>
      <c r="DIE58"/>
      <c r="DIF58"/>
      <c r="DIG58"/>
      <c r="DIH58"/>
      <c r="DII58"/>
      <c r="DIJ58"/>
      <c r="DIK58"/>
      <c r="DIL58"/>
      <c r="DIM58"/>
      <c r="DIN58"/>
      <c r="DIO58"/>
      <c r="DIP58"/>
      <c r="DIQ58"/>
      <c r="DIR58"/>
      <c r="DIS58"/>
      <c r="DIT58"/>
      <c r="DIU58"/>
      <c r="DIV58"/>
      <c r="DIW58"/>
      <c r="DIX58"/>
      <c r="DIY58"/>
      <c r="DIZ58"/>
      <c r="DJA58"/>
      <c r="DJB58"/>
      <c r="DJC58"/>
      <c r="DJD58"/>
      <c r="DJE58"/>
      <c r="DJF58"/>
      <c r="DJG58"/>
      <c r="DJH58"/>
      <c r="DJI58"/>
      <c r="DJJ58"/>
      <c r="DJK58"/>
      <c r="DJL58"/>
      <c r="DJM58"/>
      <c r="DJN58"/>
      <c r="DJO58"/>
      <c r="DJP58"/>
      <c r="DJQ58"/>
      <c r="DJR58"/>
      <c r="DJS58"/>
      <c r="DJT58"/>
      <c r="DJU58"/>
      <c r="DJV58"/>
      <c r="DJW58"/>
      <c r="DJX58"/>
      <c r="DJY58"/>
      <c r="DJZ58"/>
      <c r="DKA58"/>
      <c r="DKB58"/>
      <c r="DKC58"/>
      <c r="DKD58"/>
      <c r="DKE58"/>
      <c r="DKF58"/>
      <c r="DKG58"/>
      <c r="DKH58"/>
      <c r="DKI58"/>
      <c r="DKJ58"/>
      <c r="DKK58"/>
      <c r="DKL58"/>
      <c r="DKM58"/>
      <c r="DKN58"/>
      <c r="DKO58"/>
      <c r="DKP58"/>
      <c r="DKQ58"/>
      <c r="DKR58"/>
      <c r="DKS58"/>
      <c r="DKT58"/>
      <c r="DKU58"/>
      <c r="DKV58"/>
      <c r="DKW58"/>
      <c r="DKX58"/>
      <c r="DKY58"/>
      <c r="DKZ58"/>
      <c r="DLA58"/>
      <c r="DLB58"/>
      <c r="DLC58"/>
      <c r="DLD58"/>
      <c r="DLE58"/>
      <c r="DLF58"/>
      <c r="DLG58"/>
      <c r="DLH58"/>
      <c r="DLI58"/>
      <c r="DLJ58"/>
      <c r="DLK58"/>
      <c r="DLL58"/>
      <c r="DLM58"/>
      <c r="DLN58"/>
      <c r="DLO58"/>
      <c r="DLP58"/>
      <c r="DLQ58"/>
      <c r="DLR58"/>
      <c r="DLS58"/>
      <c r="DLT58"/>
      <c r="DLU58"/>
      <c r="DLV58"/>
      <c r="DLW58"/>
      <c r="DLX58"/>
      <c r="DLY58"/>
      <c r="DLZ58"/>
      <c r="DMA58"/>
      <c r="DMB58"/>
      <c r="DMC58"/>
      <c r="DMD58"/>
      <c r="DME58"/>
      <c r="DMF58"/>
      <c r="DMG58"/>
      <c r="DMH58"/>
      <c r="DMI58"/>
      <c r="DMJ58"/>
      <c r="DMK58"/>
      <c r="DML58"/>
      <c r="DMM58"/>
      <c r="DMN58"/>
      <c r="DMO58"/>
      <c r="DMP58"/>
      <c r="DMQ58"/>
      <c r="DMR58"/>
      <c r="DMS58"/>
      <c r="DMT58"/>
      <c r="DMU58"/>
      <c r="DMV58"/>
      <c r="DMW58"/>
      <c r="DMX58"/>
      <c r="DMY58"/>
      <c r="DMZ58"/>
      <c r="DNA58"/>
      <c r="DNB58"/>
      <c r="DNC58"/>
      <c r="DND58"/>
      <c r="DNE58"/>
      <c r="DNF58"/>
      <c r="DNG58"/>
      <c r="DNH58"/>
      <c r="DNI58"/>
      <c r="DNJ58"/>
      <c r="DNK58"/>
      <c r="DNL58"/>
      <c r="DNM58"/>
      <c r="DNN58"/>
      <c r="DNO58"/>
      <c r="DNP58"/>
      <c r="DNQ58"/>
      <c r="DNR58"/>
      <c r="DNS58"/>
      <c r="DNT58"/>
      <c r="DNU58"/>
      <c r="DNV58"/>
      <c r="DNW58"/>
      <c r="DNX58"/>
      <c r="DNY58"/>
      <c r="DNZ58"/>
      <c r="DOA58"/>
      <c r="DOB58"/>
      <c r="DOC58"/>
      <c r="DOD58"/>
      <c r="DOE58"/>
      <c r="DOF58"/>
      <c r="DOG58"/>
      <c r="DOH58"/>
      <c r="DOI58"/>
      <c r="DOJ58"/>
      <c r="DOK58"/>
      <c r="DOL58"/>
      <c r="DOM58"/>
      <c r="DON58"/>
      <c r="DOO58"/>
      <c r="DOP58"/>
      <c r="DOQ58"/>
      <c r="DOR58"/>
      <c r="DOS58"/>
      <c r="DOT58"/>
      <c r="DOU58"/>
      <c r="DOV58"/>
      <c r="DOW58"/>
      <c r="DOX58"/>
      <c r="DOY58"/>
      <c r="DOZ58"/>
      <c r="DPA58"/>
      <c r="DPB58"/>
      <c r="DPC58"/>
      <c r="DPD58"/>
      <c r="DPE58"/>
      <c r="DPF58"/>
      <c r="DPG58"/>
      <c r="DPH58"/>
      <c r="DPI58"/>
      <c r="DPJ58"/>
      <c r="DPK58"/>
      <c r="DPL58"/>
      <c r="DPM58"/>
      <c r="DPN58"/>
      <c r="DPO58"/>
      <c r="DPP58"/>
      <c r="DPQ58"/>
      <c r="DPR58"/>
      <c r="DPS58"/>
      <c r="DPT58"/>
      <c r="DPU58"/>
      <c r="DPV58"/>
      <c r="DPW58"/>
      <c r="DPX58"/>
      <c r="DPY58"/>
      <c r="DPZ58"/>
      <c r="DQA58"/>
      <c r="DQB58"/>
      <c r="DQC58"/>
      <c r="DQD58"/>
      <c r="DQE58"/>
      <c r="DQF58"/>
      <c r="DQG58"/>
      <c r="DQH58"/>
      <c r="DQI58"/>
      <c r="DQJ58"/>
      <c r="DQK58"/>
      <c r="DQL58"/>
      <c r="DQM58"/>
      <c r="DQN58"/>
      <c r="DQO58"/>
      <c r="DQP58"/>
      <c r="DQQ58"/>
      <c r="DQR58"/>
      <c r="DQS58"/>
      <c r="DQT58"/>
      <c r="DQU58"/>
      <c r="DQV58"/>
      <c r="DQW58"/>
      <c r="DQX58"/>
      <c r="DQY58"/>
      <c r="DQZ58"/>
      <c r="DRA58"/>
      <c r="DRB58"/>
      <c r="DRC58"/>
      <c r="DRD58"/>
      <c r="DRE58"/>
      <c r="DRF58"/>
      <c r="DRG58"/>
      <c r="DRH58"/>
      <c r="DRI58"/>
      <c r="DRJ58"/>
      <c r="DRK58"/>
      <c r="DRL58"/>
      <c r="DRM58"/>
      <c r="DRN58"/>
      <c r="DRO58"/>
      <c r="DRP58"/>
      <c r="DRQ58"/>
      <c r="DRR58"/>
      <c r="DRS58"/>
      <c r="DRT58"/>
      <c r="DRU58"/>
      <c r="DRV58"/>
      <c r="DRW58"/>
      <c r="DRX58"/>
      <c r="DRY58"/>
      <c r="DRZ58"/>
      <c r="DSA58"/>
      <c r="DSB58"/>
      <c r="DSC58"/>
      <c r="DSD58"/>
      <c r="DSE58"/>
      <c r="DSF58"/>
      <c r="DSG58"/>
      <c r="DSH58"/>
      <c r="DSI58"/>
      <c r="DSJ58"/>
      <c r="DSK58"/>
      <c r="DSL58"/>
      <c r="DSM58"/>
      <c r="DSN58"/>
      <c r="DSO58"/>
      <c r="DSP58"/>
      <c r="DSQ58"/>
      <c r="DSR58"/>
      <c r="DSS58"/>
      <c r="DST58"/>
      <c r="DSU58"/>
      <c r="DSV58"/>
      <c r="DSW58"/>
      <c r="DSX58"/>
      <c r="DSY58"/>
      <c r="DSZ58"/>
      <c r="DTA58"/>
      <c r="DTB58"/>
      <c r="DTC58"/>
      <c r="DTD58"/>
      <c r="DTE58"/>
      <c r="DTF58"/>
      <c r="DTG58"/>
      <c r="DTH58"/>
      <c r="DTI58"/>
      <c r="DTJ58"/>
      <c r="DTK58"/>
      <c r="DTL58"/>
      <c r="DTM58"/>
      <c r="DTN58"/>
      <c r="DTO58"/>
      <c r="DTP58"/>
      <c r="DTQ58"/>
      <c r="DTR58"/>
      <c r="DTS58"/>
      <c r="DTT58"/>
      <c r="DTU58"/>
      <c r="DTV58"/>
      <c r="DTW58"/>
      <c r="DTX58"/>
      <c r="DTY58"/>
      <c r="DTZ58"/>
      <c r="DUA58"/>
      <c r="DUB58"/>
      <c r="DUC58"/>
      <c r="DUD58"/>
      <c r="DUE58"/>
      <c r="DUF58"/>
      <c r="DUG58"/>
      <c r="DUH58"/>
      <c r="DUI58"/>
      <c r="DUJ58"/>
      <c r="DUK58"/>
      <c r="DUL58"/>
      <c r="DUM58"/>
      <c r="DUN58"/>
      <c r="DUO58"/>
      <c r="DUP58"/>
      <c r="DUQ58"/>
      <c r="DUR58"/>
      <c r="DUS58"/>
      <c r="DUT58"/>
      <c r="DUU58"/>
      <c r="DUV58"/>
      <c r="DUW58"/>
      <c r="DUX58"/>
      <c r="DUY58"/>
      <c r="DUZ58"/>
      <c r="DVA58"/>
      <c r="DVB58"/>
      <c r="DVC58"/>
      <c r="DVD58"/>
      <c r="DVE58"/>
      <c r="DVF58"/>
      <c r="DVG58"/>
      <c r="DVH58"/>
      <c r="DVI58"/>
      <c r="DVJ58"/>
      <c r="DVK58"/>
      <c r="DVL58"/>
      <c r="DVM58"/>
      <c r="DVN58"/>
      <c r="DVO58"/>
      <c r="DVP58"/>
      <c r="DVQ58"/>
      <c r="DVR58"/>
      <c r="DVS58"/>
      <c r="DVT58"/>
      <c r="DVU58"/>
      <c r="DVV58"/>
      <c r="DVW58"/>
      <c r="DVX58"/>
      <c r="DVY58"/>
      <c r="DVZ58"/>
      <c r="DWA58"/>
      <c r="DWB58"/>
      <c r="DWC58"/>
      <c r="DWD58"/>
      <c r="DWE58"/>
      <c r="DWF58"/>
      <c r="DWG58"/>
      <c r="DWH58"/>
      <c r="DWI58"/>
      <c r="DWJ58"/>
      <c r="DWK58"/>
      <c r="DWL58"/>
      <c r="DWM58"/>
      <c r="DWN58"/>
      <c r="DWO58"/>
      <c r="DWP58"/>
      <c r="DWQ58"/>
      <c r="DWR58"/>
      <c r="DWS58"/>
      <c r="DWT58"/>
      <c r="DWU58"/>
      <c r="DWV58"/>
      <c r="DWW58"/>
      <c r="DWX58"/>
      <c r="DWY58"/>
      <c r="DWZ58"/>
      <c r="DXA58"/>
      <c r="DXB58"/>
      <c r="DXC58"/>
      <c r="DXD58"/>
      <c r="DXE58"/>
      <c r="DXF58"/>
      <c r="DXG58"/>
      <c r="DXH58"/>
      <c r="DXI58"/>
      <c r="DXJ58"/>
      <c r="DXK58"/>
      <c r="DXL58"/>
      <c r="DXM58"/>
      <c r="DXN58"/>
      <c r="DXO58"/>
      <c r="DXP58"/>
      <c r="DXQ58"/>
      <c r="DXR58"/>
      <c r="DXS58"/>
      <c r="DXT58"/>
      <c r="DXU58"/>
      <c r="DXV58"/>
      <c r="DXW58"/>
      <c r="DXX58"/>
      <c r="DXY58"/>
      <c r="DXZ58"/>
      <c r="DYA58"/>
      <c r="DYB58"/>
      <c r="DYC58"/>
      <c r="DYD58"/>
      <c r="DYE58"/>
      <c r="DYF58"/>
      <c r="DYG58"/>
      <c r="DYH58"/>
      <c r="DYI58"/>
      <c r="DYJ58"/>
      <c r="DYK58"/>
      <c r="DYL58"/>
      <c r="DYM58"/>
      <c r="DYN58"/>
      <c r="DYO58"/>
      <c r="DYP58"/>
      <c r="DYQ58"/>
      <c r="DYR58"/>
      <c r="DYS58"/>
      <c r="DYT58"/>
      <c r="DYU58"/>
      <c r="DYV58"/>
      <c r="DYW58"/>
      <c r="DYX58"/>
      <c r="DYY58"/>
      <c r="DYZ58"/>
      <c r="DZA58"/>
      <c r="DZB58"/>
      <c r="DZC58"/>
      <c r="DZD58"/>
      <c r="DZE58"/>
      <c r="DZF58"/>
      <c r="DZG58"/>
      <c r="DZH58"/>
      <c r="DZI58"/>
      <c r="DZJ58"/>
      <c r="DZK58"/>
      <c r="DZL58"/>
      <c r="DZM58"/>
      <c r="DZN58"/>
      <c r="DZO58"/>
      <c r="DZP58"/>
      <c r="DZQ58"/>
      <c r="DZR58"/>
      <c r="DZS58"/>
      <c r="DZT58"/>
      <c r="DZU58"/>
      <c r="DZV58"/>
      <c r="DZW58"/>
      <c r="DZX58"/>
      <c r="DZY58"/>
      <c r="DZZ58"/>
      <c r="EAA58"/>
      <c r="EAB58"/>
      <c r="EAC58"/>
      <c r="EAD58"/>
      <c r="EAE58"/>
      <c r="EAF58"/>
      <c r="EAG58"/>
      <c r="EAH58"/>
      <c r="EAI58"/>
      <c r="EAJ58"/>
      <c r="EAK58"/>
      <c r="EAL58"/>
      <c r="EAM58"/>
      <c r="EAN58"/>
      <c r="EAO58"/>
      <c r="EAP58"/>
      <c r="EAQ58"/>
      <c r="EAR58"/>
      <c r="EAS58"/>
      <c r="EAT58"/>
      <c r="EAU58"/>
      <c r="EAV58"/>
      <c r="EAW58"/>
      <c r="EAX58"/>
      <c r="EAY58"/>
      <c r="EAZ58"/>
      <c r="EBA58"/>
      <c r="EBB58"/>
      <c r="EBC58"/>
      <c r="EBD58"/>
      <c r="EBE58"/>
      <c r="EBF58"/>
      <c r="EBG58"/>
      <c r="EBH58"/>
      <c r="EBI58"/>
      <c r="EBJ58"/>
      <c r="EBK58"/>
      <c r="EBL58"/>
      <c r="EBM58"/>
      <c r="EBN58"/>
      <c r="EBO58"/>
      <c r="EBP58"/>
      <c r="EBQ58"/>
      <c r="EBR58"/>
      <c r="EBS58"/>
      <c r="EBT58"/>
      <c r="EBU58"/>
      <c r="EBV58"/>
      <c r="EBW58"/>
      <c r="EBX58"/>
      <c r="EBY58"/>
      <c r="EBZ58"/>
      <c r="ECA58"/>
      <c r="ECB58"/>
      <c r="ECC58"/>
      <c r="ECD58"/>
      <c r="ECE58"/>
      <c r="ECF58"/>
      <c r="ECG58"/>
      <c r="ECH58"/>
      <c r="ECI58"/>
      <c r="ECJ58"/>
      <c r="ECK58"/>
      <c r="ECL58"/>
      <c r="ECM58"/>
      <c r="ECN58"/>
      <c r="ECO58"/>
      <c r="ECP58"/>
      <c r="ECQ58"/>
      <c r="ECR58"/>
      <c r="ECS58"/>
      <c r="ECT58"/>
      <c r="ECU58"/>
      <c r="ECV58"/>
      <c r="ECW58"/>
      <c r="ECX58"/>
      <c r="ECY58"/>
      <c r="ECZ58"/>
      <c r="EDA58"/>
      <c r="EDB58"/>
      <c r="EDC58"/>
      <c r="EDD58"/>
      <c r="EDE58"/>
      <c r="EDF58"/>
      <c r="EDG58"/>
      <c r="EDH58"/>
      <c r="EDI58"/>
      <c r="EDJ58"/>
      <c r="EDK58"/>
      <c r="EDL58"/>
      <c r="EDM58"/>
      <c r="EDN58"/>
      <c r="EDO58"/>
      <c r="EDP58"/>
      <c r="EDQ58"/>
      <c r="EDR58"/>
      <c r="EDS58"/>
      <c r="EDT58"/>
      <c r="EDU58"/>
      <c r="EDV58"/>
      <c r="EDW58"/>
      <c r="EDX58"/>
      <c r="EDY58"/>
      <c r="EDZ58"/>
      <c r="EEA58"/>
      <c r="EEB58"/>
      <c r="EEC58"/>
      <c r="EED58"/>
      <c r="EEE58"/>
      <c r="EEF58"/>
      <c r="EEG58"/>
      <c r="EEH58"/>
      <c r="EEI58"/>
      <c r="EEJ58"/>
      <c r="EEK58"/>
      <c r="EEL58"/>
      <c r="EEM58"/>
      <c r="EEN58"/>
      <c r="EEO58"/>
      <c r="EEP58"/>
      <c r="EEQ58"/>
      <c r="EER58"/>
      <c r="EES58"/>
      <c r="EET58"/>
      <c r="EEU58"/>
      <c r="EEV58"/>
      <c r="EEW58"/>
      <c r="EEX58"/>
      <c r="EEY58"/>
      <c r="EEZ58"/>
      <c r="EFA58"/>
      <c r="EFB58"/>
      <c r="EFC58"/>
      <c r="EFD58"/>
      <c r="EFE58"/>
      <c r="EFF58"/>
      <c r="EFG58"/>
      <c r="EFH58"/>
      <c r="EFI58"/>
      <c r="EFJ58"/>
      <c r="EFK58"/>
      <c r="EFL58"/>
      <c r="EFM58"/>
      <c r="EFN58"/>
      <c r="EFO58"/>
      <c r="EFP58"/>
      <c r="EFQ58"/>
      <c r="EFR58"/>
      <c r="EFS58"/>
      <c r="EFT58"/>
      <c r="EFU58"/>
      <c r="EFV58"/>
      <c r="EFW58"/>
      <c r="EFX58"/>
      <c r="EFY58"/>
      <c r="EFZ58"/>
      <c r="EGA58"/>
      <c r="EGB58"/>
      <c r="EGC58"/>
      <c r="EGD58"/>
      <c r="EGE58"/>
      <c r="EGF58"/>
      <c r="EGG58"/>
      <c r="EGH58"/>
      <c r="EGI58"/>
      <c r="EGJ58"/>
      <c r="EGK58"/>
      <c r="EGL58"/>
      <c r="EGM58"/>
      <c r="EGN58"/>
      <c r="EGO58"/>
      <c r="EGP58"/>
      <c r="EGQ58"/>
      <c r="EGR58"/>
      <c r="EGS58"/>
      <c r="EGT58"/>
      <c r="EGU58"/>
      <c r="EGV58"/>
      <c r="EGW58"/>
      <c r="EGX58"/>
      <c r="EGY58"/>
      <c r="EGZ58"/>
      <c r="EHA58"/>
      <c r="EHB58"/>
      <c r="EHC58"/>
      <c r="EHD58"/>
      <c r="EHE58"/>
      <c r="EHF58"/>
      <c r="EHG58"/>
      <c r="EHH58"/>
      <c r="EHI58"/>
      <c r="EHJ58"/>
      <c r="EHK58"/>
      <c r="EHL58"/>
      <c r="EHM58"/>
      <c r="EHN58"/>
      <c r="EHO58"/>
      <c r="EHP58"/>
      <c r="EHQ58"/>
      <c r="EHR58"/>
      <c r="EHS58"/>
      <c r="EHT58"/>
      <c r="EHU58"/>
      <c r="EHV58"/>
      <c r="EHW58"/>
      <c r="EHX58"/>
      <c r="EHY58"/>
      <c r="EHZ58"/>
      <c r="EIA58"/>
      <c r="EIB58"/>
      <c r="EIC58"/>
      <c r="EID58"/>
      <c r="EIE58"/>
      <c r="EIF58"/>
      <c r="EIG58"/>
      <c r="EIH58"/>
      <c r="EII58"/>
      <c r="EIJ58"/>
      <c r="EIK58"/>
      <c r="EIL58"/>
      <c r="EIM58"/>
      <c r="EIN58"/>
      <c r="EIO58"/>
      <c r="EIP58"/>
      <c r="EIQ58"/>
      <c r="EIR58"/>
      <c r="EIS58"/>
      <c r="EIT58"/>
      <c r="EIU58"/>
      <c r="EIV58"/>
      <c r="EIW58"/>
      <c r="EIX58"/>
      <c r="EIY58"/>
      <c r="EIZ58"/>
      <c r="EJA58"/>
      <c r="EJB58"/>
      <c r="EJC58"/>
      <c r="EJD58"/>
      <c r="EJE58"/>
      <c r="EJF58"/>
      <c r="EJG58"/>
      <c r="EJH58"/>
      <c r="EJI58"/>
      <c r="EJJ58"/>
      <c r="EJK58"/>
      <c r="EJL58"/>
      <c r="EJM58"/>
      <c r="EJN58"/>
      <c r="EJO58"/>
      <c r="EJP58"/>
      <c r="EJQ58"/>
      <c r="EJR58"/>
      <c r="EJS58"/>
      <c r="EJT58"/>
      <c r="EJU58"/>
      <c r="EJV58"/>
      <c r="EJW58"/>
      <c r="EJX58"/>
      <c r="EJY58"/>
      <c r="EJZ58"/>
      <c r="EKA58"/>
      <c r="EKB58"/>
      <c r="EKC58"/>
      <c r="EKD58"/>
      <c r="EKE58"/>
      <c r="EKF58"/>
      <c r="EKG58"/>
      <c r="EKH58"/>
      <c r="EKI58"/>
      <c r="EKJ58"/>
      <c r="EKK58"/>
      <c r="EKL58"/>
      <c r="EKM58"/>
      <c r="EKN58"/>
      <c r="EKO58"/>
      <c r="EKP58"/>
      <c r="EKQ58"/>
      <c r="EKR58"/>
      <c r="EKS58"/>
      <c r="EKT58"/>
      <c r="EKU58"/>
      <c r="EKV58"/>
      <c r="EKW58"/>
      <c r="EKX58"/>
      <c r="EKY58"/>
      <c r="EKZ58"/>
      <c r="ELA58"/>
      <c r="ELB58"/>
      <c r="ELC58"/>
      <c r="ELD58"/>
      <c r="ELE58"/>
      <c r="ELF58"/>
      <c r="ELG58"/>
      <c r="ELH58"/>
      <c r="ELI58"/>
      <c r="ELJ58"/>
      <c r="ELK58"/>
      <c r="ELL58"/>
      <c r="ELM58"/>
      <c r="ELN58"/>
      <c r="ELO58"/>
      <c r="ELP58"/>
      <c r="ELQ58"/>
      <c r="ELR58"/>
      <c r="ELS58"/>
      <c r="ELT58"/>
      <c r="ELU58"/>
      <c r="ELV58"/>
      <c r="ELW58"/>
      <c r="ELX58"/>
      <c r="ELY58"/>
      <c r="ELZ58"/>
      <c r="EMA58"/>
      <c r="EMB58"/>
      <c r="EMC58"/>
      <c r="EMD58"/>
      <c r="EME58"/>
      <c r="EMF58"/>
      <c r="EMG58"/>
      <c r="EMH58"/>
      <c r="EMI58"/>
      <c r="EMJ58"/>
      <c r="EMK58"/>
      <c r="EML58"/>
      <c r="EMM58"/>
      <c r="EMN58"/>
      <c r="EMO58"/>
      <c r="EMP58"/>
      <c r="EMQ58"/>
      <c r="EMR58"/>
      <c r="EMS58"/>
      <c r="EMT58"/>
      <c r="EMU58"/>
      <c r="EMV58"/>
      <c r="EMW58"/>
      <c r="EMX58"/>
      <c r="EMY58"/>
      <c r="EMZ58"/>
      <c r="ENA58"/>
      <c r="ENB58"/>
      <c r="ENC58"/>
      <c r="END58"/>
      <c r="ENE58"/>
      <c r="ENF58"/>
      <c r="ENG58"/>
      <c r="ENH58"/>
      <c r="ENI58"/>
      <c r="ENJ58"/>
      <c r="ENK58"/>
      <c r="ENL58"/>
      <c r="ENM58"/>
      <c r="ENN58"/>
      <c r="ENO58"/>
      <c r="ENP58"/>
      <c r="ENQ58"/>
      <c r="ENR58"/>
      <c r="ENS58"/>
      <c r="ENT58"/>
      <c r="ENU58"/>
      <c r="ENV58"/>
      <c r="ENW58"/>
      <c r="ENX58"/>
      <c r="ENY58"/>
      <c r="ENZ58"/>
      <c r="EOA58"/>
      <c r="EOB58"/>
      <c r="EOC58"/>
      <c r="EOD58"/>
      <c r="EOE58"/>
      <c r="EOF58"/>
      <c r="EOG58"/>
      <c r="EOH58"/>
      <c r="EOI58"/>
      <c r="EOJ58"/>
      <c r="EOK58"/>
      <c r="EOL58"/>
      <c r="EOM58"/>
      <c r="EON58"/>
      <c r="EOO58"/>
      <c r="EOP58"/>
      <c r="EOQ58"/>
      <c r="EOR58"/>
      <c r="EOS58"/>
      <c r="EOT58"/>
      <c r="EOU58"/>
      <c r="EOV58"/>
      <c r="EOW58"/>
      <c r="EOX58"/>
      <c r="EOY58"/>
      <c r="EOZ58"/>
      <c r="EPA58"/>
      <c r="EPB58"/>
      <c r="EPC58"/>
      <c r="EPD58"/>
      <c r="EPE58"/>
      <c r="EPF58"/>
      <c r="EPG58"/>
      <c r="EPH58"/>
      <c r="EPI58"/>
      <c r="EPJ58"/>
      <c r="EPK58"/>
      <c r="EPL58"/>
      <c r="EPM58"/>
      <c r="EPN58"/>
      <c r="EPO58"/>
      <c r="EPP58"/>
      <c r="EPQ58"/>
      <c r="EPR58"/>
      <c r="EPS58"/>
      <c r="EPT58"/>
      <c r="EPU58"/>
      <c r="EPV58"/>
      <c r="EPW58"/>
      <c r="EPX58"/>
      <c r="EPY58"/>
      <c r="EPZ58"/>
      <c r="EQA58"/>
      <c r="EQB58"/>
      <c r="EQC58"/>
      <c r="EQD58"/>
      <c r="EQE58"/>
      <c r="EQF58"/>
      <c r="EQG58"/>
      <c r="EQH58"/>
      <c r="EQI58"/>
      <c r="EQJ58"/>
      <c r="EQK58"/>
      <c r="EQL58"/>
      <c r="EQM58"/>
      <c r="EQN58"/>
      <c r="EQO58"/>
      <c r="EQP58"/>
      <c r="EQQ58"/>
      <c r="EQR58"/>
      <c r="EQS58"/>
      <c r="EQT58"/>
      <c r="EQU58"/>
      <c r="EQV58"/>
      <c r="EQW58"/>
      <c r="EQX58"/>
      <c r="EQY58"/>
      <c r="EQZ58"/>
      <c r="ERA58"/>
      <c r="ERB58"/>
      <c r="ERC58"/>
      <c r="ERD58"/>
      <c r="ERE58"/>
      <c r="ERF58"/>
      <c r="ERG58"/>
      <c r="ERH58"/>
      <c r="ERI58"/>
      <c r="ERJ58"/>
      <c r="ERK58"/>
      <c r="ERL58"/>
      <c r="ERM58"/>
      <c r="ERN58"/>
      <c r="ERO58"/>
      <c r="ERP58"/>
      <c r="ERQ58"/>
      <c r="ERR58"/>
      <c r="ERS58"/>
      <c r="ERT58"/>
      <c r="ERU58"/>
      <c r="ERV58"/>
      <c r="ERW58"/>
      <c r="ERX58"/>
      <c r="ERY58"/>
      <c r="ERZ58"/>
      <c r="ESA58"/>
      <c r="ESB58"/>
      <c r="ESC58"/>
      <c r="ESD58"/>
      <c r="ESE58"/>
      <c r="ESF58"/>
      <c r="ESG58"/>
      <c r="ESH58"/>
      <c r="ESI58"/>
      <c r="ESJ58"/>
      <c r="ESK58"/>
      <c r="ESL58"/>
      <c r="ESM58"/>
      <c r="ESN58"/>
      <c r="ESO58"/>
      <c r="ESP58"/>
      <c r="ESQ58"/>
      <c r="ESR58"/>
      <c r="ESS58"/>
      <c r="EST58"/>
      <c r="ESU58"/>
      <c r="ESV58"/>
      <c r="ESW58"/>
      <c r="ESX58"/>
      <c r="ESY58"/>
      <c r="ESZ58"/>
      <c r="ETA58"/>
      <c r="ETB58"/>
      <c r="ETC58"/>
      <c r="ETD58"/>
      <c r="ETE58"/>
      <c r="ETF58"/>
      <c r="ETG58"/>
      <c r="ETH58"/>
      <c r="ETI58"/>
      <c r="ETJ58"/>
      <c r="ETK58"/>
      <c r="ETL58"/>
      <c r="ETM58"/>
      <c r="ETN58"/>
      <c r="ETO58"/>
      <c r="ETP58"/>
      <c r="ETQ58"/>
      <c r="ETR58"/>
      <c r="ETS58"/>
      <c r="ETT58"/>
      <c r="ETU58"/>
      <c r="ETV58"/>
      <c r="ETW58"/>
      <c r="ETX58"/>
      <c r="ETY58"/>
      <c r="ETZ58"/>
      <c r="EUA58"/>
      <c r="EUB58"/>
      <c r="EUC58"/>
      <c r="EUD58"/>
      <c r="EUE58"/>
      <c r="EUF58"/>
      <c r="EUG58"/>
      <c r="EUH58"/>
      <c r="EUI58"/>
      <c r="EUJ58"/>
      <c r="EUK58"/>
      <c r="EUL58"/>
      <c r="EUM58"/>
      <c r="EUN58"/>
      <c r="EUO58"/>
      <c r="EUP58"/>
      <c r="EUQ58"/>
      <c r="EUR58"/>
      <c r="EUS58"/>
      <c r="EUT58"/>
      <c r="EUU58"/>
      <c r="EUV58"/>
      <c r="EUW58"/>
      <c r="EUX58"/>
      <c r="EUY58"/>
      <c r="EUZ58"/>
      <c r="EVA58"/>
      <c r="EVB58"/>
      <c r="EVC58"/>
      <c r="EVD58"/>
      <c r="EVE58"/>
      <c r="EVF58"/>
      <c r="EVG58"/>
      <c r="EVH58"/>
      <c r="EVI58"/>
      <c r="EVJ58"/>
      <c r="EVK58"/>
      <c r="EVL58"/>
      <c r="EVM58"/>
      <c r="EVN58"/>
      <c r="EVO58"/>
      <c r="EVP58"/>
      <c r="EVQ58"/>
      <c r="EVR58"/>
      <c r="EVS58"/>
      <c r="EVT58"/>
      <c r="EVU58"/>
      <c r="EVV58"/>
      <c r="EVW58"/>
      <c r="EVX58"/>
      <c r="EVY58"/>
      <c r="EVZ58"/>
      <c r="EWA58"/>
      <c r="EWB58"/>
      <c r="EWC58"/>
      <c r="EWD58"/>
      <c r="EWE58"/>
      <c r="EWF58"/>
      <c r="EWG58"/>
      <c r="EWH58"/>
      <c r="EWI58"/>
      <c r="EWJ58"/>
      <c r="EWK58"/>
      <c r="EWL58"/>
      <c r="EWM58"/>
      <c r="EWN58"/>
      <c r="EWO58"/>
      <c r="EWP58"/>
      <c r="EWQ58"/>
      <c r="EWR58"/>
      <c r="EWS58"/>
      <c r="EWT58"/>
      <c r="EWU58"/>
      <c r="EWV58"/>
      <c r="EWW58"/>
      <c r="EWX58"/>
      <c r="EWY58"/>
      <c r="EWZ58"/>
      <c r="EXA58"/>
      <c r="EXB58"/>
      <c r="EXC58"/>
      <c r="EXD58"/>
      <c r="EXE58"/>
      <c r="EXF58"/>
      <c r="EXG58"/>
      <c r="EXH58"/>
      <c r="EXI58"/>
      <c r="EXJ58"/>
      <c r="EXK58"/>
      <c r="EXL58"/>
      <c r="EXM58"/>
      <c r="EXN58"/>
      <c r="EXO58"/>
      <c r="EXP58"/>
      <c r="EXQ58"/>
      <c r="EXR58"/>
      <c r="EXS58"/>
      <c r="EXT58"/>
      <c r="EXU58"/>
      <c r="EXV58"/>
      <c r="EXW58"/>
      <c r="EXX58"/>
      <c r="EXY58"/>
      <c r="EXZ58"/>
      <c r="EYA58"/>
      <c r="EYB58"/>
      <c r="EYC58"/>
      <c r="EYD58"/>
      <c r="EYE58"/>
      <c r="EYF58"/>
      <c r="EYG58"/>
      <c r="EYH58"/>
      <c r="EYI58"/>
      <c r="EYJ58"/>
      <c r="EYK58"/>
      <c r="EYL58"/>
      <c r="EYM58"/>
      <c r="EYN58"/>
      <c r="EYO58"/>
      <c r="EYP58"/>
      <c r="EYQ58"/>
      <c r="EYR58"/>
      <c r="EYS58"/>
      <c r="EYT58"/>
      <c r="EYU58"/>
      <c r="EYV58"/>
      <c r="EYW58"/>
      <c r="EYX58"/>
      <c r="EYY58"/>
      <c r="EYZ58"/>
      <c r="EZA58"/>
      <c r="EZB58"/>
      <c r="EZC58"/>
      <c r="EZD58"/>
      <c r="EZE58"/>
      <c r="EZF58"/>
      <c r="EZG58"/>
      <c r="EZH58"/>
      <c r="EZI58"/>
      <c r="EZJ58"/>
      <c r="EZK58"/>
      <c r="EZL58"/>
      <c r="EZM58"/>
      <c r="EZN58"/>
      <c r="EZO58"/>
      <c r="EZP58"/>
      <c r="EZQ58"/>
      <c r="EZR58"/>
      <c r="EZS58"/>
      <c r="EZT58"/>
      <c r="EZU58"/>
      <c r="EZV58"/>
      <c r="EZW58"/>
      <c r="EZX58"/>
      <c r="EZY58"/>
      <c r="EZZ58"/>
      <c r="FAA58"/>
      <c r="FAB58"/>
      <c r="FAC58"/>
      <c r="FAD58"/>
      <c r="FAE58"/>
      <c r="FAF58"/>
      <c r="FAG58"/>
      <c r="FAH58"/>
      <c r="FAI58"/>
      <c r="FAJ58"/>
      <c r="FAK58"/>
      <c r="FAL58"/>
      <c r="FAM58"/>
      <c r="FAN58"/>
      <c r="FAO58"/>
      <c r="FAP58"/>
      <c r="FAQ58"/>
      <c r="FAR58"/>
      <c r="FAS58"/>
      <c r="FAT58"/>
      <c r="FAU58"/>
      <c r="FAV58"/>
      <c r="FAW58"/>
      <c r="FAX58"/>
      <c r="FAY58"/>
      <c r="FAZ58"/>
      <c r="FBA58"/>
      <c r="FBB58"/>
      <c r="FBC58"/>
      <c r="FBD58"/>
      <c r="FBE58"/>
      <c r="FBF58"/>
      <c r="FBG58"/>
      <c r="FBH58"/>
      <c r="FBI58"/>
      <c r="FBJ58"/>
      <c r="FBK58"/>
      <c r="FBL58"/>
      <c r="FBM58"/>
      <c r="FBN58"/>
      <c r="FBO58"/>
      <c r="FBP58"/>
      <c r="FBQ58"/>
      <c r="FBR58"/>
      <c r="FBS58"/>
      <c r="FBT58"/>
      <c r="FBU58"/>
      <c r="FBV58"/>
      <c r="FBW58"/>
      <c r="FBX58"/>
      <c r="FBY58"/>
      <c r="FBZ58"/>
      <c r="FCA58"/>
      <c r="FCB58"/>
      <c r="FCC58"/>
      <c r="FCD58"/>
      <c r="FCE58"/>
      <c r="FCF58"/>
      <c r="FCG58"/>
      <c r="FCH58"/>
      <c r="FCI58"/>
      <c r="FCJ58"/>
      <c r="FCK58"/>
      <c r="FCL58"/>
      <c r="FCM58"/>
      <c r="FCN58"/>
      <c r="FCO58"/>
      <c r="FCP58"/>
      <c r="FCQ58"/>
      <c r="FCR58"/>
      <c r="FCS58"/>
      <c r="FCT58"/>
      <c r="FCU58"/>
      <c r="FCV58"/>
      <c r="FCW58"/>
      <c r="FCX58"/>
      <c r="FCY58"/>
      <c r="FCZ58"/>
      <c r="FDA58"/>
      <c r="FDB58"/>
      <c r="FDC58"/>
      <c r="FDD58"/>
      <c r="FDE58"/>
      <c r="FDF58"/>
      <c r="FDG58"/>
      <c r="FDH58"/>
      <c r="FDI58"/>
      <c r="FDJ58"/>
      <c r="FDK58"/>
      <c r="FDL58"/>
      <c r="FDM58"/>
      <c r="FDN58"/>
      <c r="FDO58"/>
      <c r="FDP58"/>
      <c r="FDQ58"/>
      <c r="FDR58"/>
      <c r="FDS58"/>
      <c r="FDT58"/>
      <c r="FDU58"/>
      <c r="FDV58"/>
      <c r="FDW58"/>
      <c r="FDX58"/>
      <c r="FDY58"/>
      <c r="FDZ58"/>
      <c r="FEA58"/>
      <c r="FEB58"/>
      <c r="FEC58"/>
      <c r="FED58"/>
      <c r="FEE58"/>
      <c r="FEF58"/>
      <c r="FEG58"/>
      <c r="FEH58"/>
      <c r="FEI58"/>
      <c r="FEJ58"/>
      <c r="FEK58"/>
      <c r="FEL58"/>
      <c r="FEM58"/>
      <c r="FEN58"/>
      <c r="FEO58"/>
      <c r="FEP58"/>
      <c r="FEQ58"/>
      <c r="FER58"/>
      <c r="FES58"/>
      <c r="FET58"/>
      <c r="FEU58"/>
      <c r="FEV58"/>
      <c r="FEW58"/>
      <c r="FEX58"/>
      <c r="FEY58"/>
      <c r="FEZ58"/>
      <c r="FFA58"/>
      <c r="FFB58"/>
      <c r="FFC58"/>
      <c r="FFD58"/>
      <c r="FFE58"/>
      <c r="FFF58"/>
      <c r="FFG58"/>
      <c r="FFH58"/>
      <c r="FFI58"/>
      <c r="FFJ58"/>
      <c r="FFK58"/>
      <c r="FFL58"/>
      <c r="FFM58"/>
      <c r="FFN58"/>
      <c r="FFO58"/>
      <c r="FFP58"/>
      <c r="FFQ58"/>
      <c r="FFR58"/>
      <c r="FFS58"/>
      <c r="FFT58"/>
      <c r="FFU58"/>
      <c r="FFV58"/>
      <c r="FFW58"/>
      <c r="FFX58"/>
      <c r="FFY58"/>
      <c r="FFZ58"/>
      <c r="FGA58"/>
      <c r="FGB58"/>
      <c r="FGC58"/>
      <c r="FGD58"/>
      <c r="FGE58"/>
      <c r="FGF58"/>
      <c r="FGG58"/>
      <c r="FGH58"/>
      <c r="FGI58"/>
      <c r="FGJ58"/>
      <c r="FGK58"/>
      <c r="FGL58"/>
      <c r="FGM58"/>
      <c r="FGN58"/>
      <c r="FGO58"/>
      <c r="FGP58"/>
      <c r="FGQ58"/>
      <c r="FGR58"/>
      <c r="FGS58"/>
      <c r="FGT58"/>
      <c r="FGU58"/>
      <c r="FGV58"/>
      <c r="FGW58"/>
      <c r="FGX58"/>
      <c r="FGY58"/>
      <c r="FGZ58"/>
      <c r="FHA58"/>
      <c r="FHB58"/>
      <c r="FHC58"/>
      <c r="FHD58"/>
      <c r="FHE58"/>
      <c r="FHF58"/>
      <c r="FHG58"/>
      <c r="FHH58"/>
      <c r="FHI58"/>
      <c r="FHJ58"/>
      <c r="FHK58"/>
      <c r="FHL58"/>
      <c r="FHM58"/>
      <c r="FHN58"/>
      <c r="FHO58"/>
      <c r="FHP58"/>
      <c r="FHQ58"/>
      <c r="FHR58"/>
      <c r="FHS58"/>
      <c r="FHT58"/>
      <c r="FHU58"/>
      <c r="FHV58"/>
      <c r="FHW58"/>
      <c r="FHX58"/>
      <c r="FHY58"/>
      <c r="FHZ58"/>
      <c r="FIA58"/>
      <c r="FIB58"/>
      <c r="FIC58"/>
      <c r="FID58"/>
      <c r="FIE58"/>
      <c r="FIF58"/>
      <c r="FIG58"/>
      <c r="FIH58"/>
      <c r="FII58"/>
      <c r="FIJ58"/>
      <c r="FIK58"/>
      <c r="FIL58"/>
      <c r="FIM58"/>
      <c r="FIN58"/>
      <c r="FIO58"/>
      <c r="FIP58"/>
      <c r="FIQ58"/>
      <c r="FIR58"/>
      <c r="FIS58"/>
      <c r="FIT58"/>
      <c r="FIU58"/>
      <c r="FIV58"/>
      <c r="FIW58"/>
      <c r="FIX58"/>
      <c r="FIY58"/>
      <c r="FIZ58"/>
      <c r="FJA58"/>
      <c r="FJB58"/>
      <c r="FJC58"/>
      <c r="FJD58"/>
      <c r="FJE58"/>
      <c r="FJF58"/>
      <c r="FJG58"/>
      <c r="FJH58"/>
      <c r="FJI58"/>
      <c r="FJJ58"/>
      <c r="FJK58"/>
      <c r="FJL58"/>
      <c r="FJM58"/>
      <c r="FJN58"/>
      <c r="FJO58"/>
      <c r="FJP58"/>
      <c r="FJQ58"/>
      <c r="FJR58"/>
      <c r="FJS58"/>
      <c r="FJT58"/>
      <c r="FJU58"/>
      <c r="FJV58"/>
      <c r="FJW58"/>
      <c r="FJX58"/>
      <c r="FJY58"/>
      <c r="FJZ58"/>
      <c r="FKA58"/>
      <c r="FKB58"/>
      <c r="FKC58"/>
      <c r="FKD58"/>
      <c r="FKE58"/>
      <c r="FKF58"/>
      <c r="FKG58"/>
      <c r="FKH58"/>
      <c r="FKI58"/>
      <c r="FKJ58"/>
      <c r="FKK58"/>
      <c r="FKL58"/>
      <c r="FKM58"/>
      <c r="FKN58"/>
      <c r="FKO58"/>
      <c r="FKP58"/>
      <c r="FKQ58"/>
      <c r="FKR58"/>
      <c r="FKS58"/>
      <c r="FKT58"/>
      <c r="FKU58"/>
      <c r="FKV58"/>
      <c r="FKW58"/>
      <c r="FKX58"/>
      <c r="FKY58"/>
      <c r="FKZ58"/>
      <c r="FLA58"/>
      <c r="FLB58"/>
      <c r="FLC58"/>
      <c r="FLD58"/>
      <c r="FLE58"/>
      <c r="FLF58"/>
      <c r="FLG58"/>
      <c r="FLH58"/>
      <c r="FLI58"/>
      <c r="FLJ58"/>
      <c r="FLK58"/>
      <c r="FLL58"/>
      <c r="FLM58"/>
      <c r="FLN58"/>
      <c r="FLO58"/>
      <c r="FLP58"/>
      <c r="FLQ58"/>
      <c r="FLR58"/>
      <c r="FLS58"/>
      <c r="FLT58"/>
      <c r="FLU58"/>
      <c r="FLV58"/>
      <c r="FLW58"/>
      <c r="FLX58"/>
      <c r="FLY58"/>
      <c r="FLZ58"/>
      <c r="FMA58"/>
      <c r="FMB58"/>
      <c r="FMC58"/>
      <c r="FMD58"/>
      <c r="FME58"/>
      <c r="FMF58"/>
      <c r="FMG58"/>
      <c r="FMH58"/>
      <c r="FMI58"/>
      <c r="FMJ58"/>
      <c r="FMK58"/>
      <c r="FML58"/>
      <c r="FMM58"/>
      <c r="FMN58"/>
      <c r="FMO58"/>
      <c r="FMP58"/>
      <c r="FMQ58"/>
      <c r="FMR58"/>
      <c r="FMS58"/>
      <c r="FMT58"/>
      <c r="FMU58"/>
      <c r="FMV58"/>
      <c r="FMW58"/>
      <c r="FMX58"/>
      <c r="FMY58"/>
      <c r="FMZ58"/>
      <c r="FNA58"/>
      <c r="FNB58"/>
      <c r="FNC58"/>
      <c r="FND58"/>
      <c r="FNE58"/>
      <c r="FNF58"/>
      <c r="FNG58"/>
      <c r="FNH58"/>
      <c r="FNI58"/>
      <c r="FNJ58"/>
      <c r="FNK58"/>
      <c r="FNL58"/>
      <c r="FNM58"/>
      <c r="FNN58"/>
      <c r="FNO58"/>
      <c r="FNP58"/>
      <c r="FNQ58"/>
      <c r="FNR58"/>
      <c r="FNS58"/>
      <c r="FNT58"/>
      <c r="FNU58"/>
      <c r="FNV58"/>
      <c r="FNW58"/>
      <c r="FNX58"/>
      <c r="FNY58"/>
      <c r="FNZ58"/>
      <c r="FOA58"/>
      <c r="FOB58"/>
      <c r="FOC58"/>
      <c r="FOD58"/>
      <c r="FOE58"/>
      <c r="FOF58"/>
      <c r="FOG58"/>
      <c r="FOH58"/>
      <c r="FOI58"/>
      <c r="FOJ58"/>
      <c r="FOK58"/>
      <c r="FOL58"/>
      <c r="FOM58"/>
      <c r="FON58"/>
      <c r="FOO58"/>
      <c r="FOP58"/>
      <c r="FOQ58"/>
      <c r="FOR58"/>
      <c r="FOS58"/>
      <c r="FOT58"/>
      <c r="FOU58"/>
      <c r="FOV58"/>
      <c r="FOW58"/>
      <c r="FOX58"/>
      <c r="FOY58"/>
      <c r="FOZ58"/>
      <c r="FPA58"/>
      <c r="FPB58"/>
      <c r="FPC58"/>
      <c r="FPD58"/>
      <c r="FPE58"/>
      <c r="FPF58"/>
      <c r="FPG58"/>
      <c r="FPH58"/>
      <c r="FPI58"/>
      <c r="FPJ58"/>
      <c r="FPK58"/>
      <c r="FPL58"/>
      <c r="FPM58"/>
      <c r="FPN58"/>
      <c r="FPO58"/>
      <c r="FPP58"/>
      <c r="FPQ58"/>
      <c r="FPR58"/>
      <c r="FPS58"/>
      <c r="FPT58"/>
      <c r="FPU58"/>
      <c r="FPV58"/>
      <c r="FPW58"/>
      <c r="FPX58"/>
      <c r="FPY58"/>
      <c r="FPZ58"/>
      <c r="FQA58"/>
      <c r="FQB58"/>
      <c r="FQC58"/>
      <c r="FQD58"/>
      <c r="FQE58"/>
      <c r="FQF58"/>
      <c r="FQG58"/>
      <c r="FQH58"/>
      <c r="FQI58"/>
      <c r="FQJ58"/>
      <c r="FQK58"/>
      <c r="FQL58"/>
      <c r="FQM58"/>
      <c r="FQN58"/>
      <c r="FQO58"/>
      <c r="FQP58"/>
      <c r="FQQ58"/>
      <c r="FQR58"/>
      <c r="FQS58"/>
      <c r="FQT58"/>
      <c r="FQU58"/>
      <c r="FQV58"/>
      <c r="FQW58"/>
      <c r="FQX58"/>
      <c r="FQY58"/>
      <c r="FQZ58"/>
      <c r="FRA58"/>
      <c r="FRB58"/>
      <c r="FRC58"/>
      <c r="FRD58"/>
      <c r="FRE58"/>
      <c r="FRF58"/>
      <c r="FRG58"/>
      <c r="FRH58"/>
      <c r="FRI58"/>
      <c r="FRJ58"/>
      <c r="FRK58"/>
      <c r="FRL58"/>
      <c r="FRM58"/>
      <c r="FRN58"/>
      <c r="FRO58"/>
      <c r="FRP58"/>
      <c r="FRQ58"/>
      <c r="FRR58"/>
      <c r="FRS58"/>
      <c r="FRT58"/>
      <c r="FRU58"/>
      <c r="FRV58"/>
      <c r="FRW58"/>
      <c r="FRX58"/>
      <c r="FRY58"/>
      <c r="FRZ58"/>
      <c r="FSA58"/>
      <c r="FSB58"/>
      <c r="FSC58"/>
      <c r="FSD58"/>
      <c r="FSE58"/>
      <c r="FSF58"/>
      <c r="FSG58"/>
      <c r="FSH58"/>
      <c r="FSI58"/>
      <c r="FSJ58"/>
      <c r="FSK58"/>
      <c r="FSL58"/>
      <c r="FSM58"/>
      <c r="FSN58"/>
      <c r="FSO58"/>
      <c r="FSP58"/>
      <c r="FSQ58"/>
      <c r="FSR58"/>
      <c r="FSS58"/>
      <c r="FST58"/>
      <c r="FSU58"/>
      <c r="FSV58"/>
      <c r="FSW58"/>
      <c r="FSX58"/>
      <c r="FSY58"/>
      <c r="FSZ58"/>
      <c r="FTA58"/>
      <c r="FTB58"/>
      <c r="FTC58"/>
      <c r="FTD58"/>
      <c r="FTE58"/>
      <c r="FTF58"/>
      <c r="FTG58"/>
      <c r="FTH58"/>
      <c r="FTI58"/>
      <c r="FTJ58"/>
      <c r="FTK58"/>
      <c r="FTL58"/>
      <c r="FTM58"/>
      <c r="FTN58"/>
      <c r="FTO58"/>
      <c r="FTP58"/>
      <c r="FTQ58"/>
      <c r="FTR58"/>
      <c r="FTS58"/>
      <c r="FTT58"/>
      <c r="FTU58"/>
      <c r="FTV58"/>
      <c r="FTW58"/>
      <c r="FTX58"/>
      <c r="FTY58"/>
      <c r="FTZ58"/>
      <c r="FUA58"/>
      <c r="FUB58"/>
      <c r="FUC58"/>
      <c r="FUD58"/>
      <c r="FUE58"/>
      <c r="FUF58"/>
      <c r="FUG58"/>
      <c r="FUH58"/>
      <c r="FUI58"/>
      <c r="FUJ58"/>
      <c r="FUK58"/>
      <c r="FUL58"/>
      <c r="FUM58"/>
      <c r="FUN58"/>
      <c r="FUO58"/>
      <c r="FUP58"/>
      <c r="FUQ58"/>
      <c r="FUR58"/>
      <c r="FUS58"/>
      <c r="FUT58"/>
      <c r="FUU58"/>
      <c r="FUV58"/>
      <c r="FUW58"/>
      <c r="FUX58"/>
      <c r="FUY58"/>
      <c r="FUZ58"/>
      <c r="FVA58"/>
      <c r="FVB58"/>
      <c r="FVC58"/>
      <c r="FVD58"/>
      <c r="FVE58"/>
      <c r="FVF58"/>
      <c r="FVG58"/>
      <c r="FVH58"/>
      <c r="FVI58"/>
      <c r="FVJ58"/>
      <c r="FVK58"/>
      <c r="FVL58"/>
      <c r="FVM58"/>
      <c r="FVN58"/>
      <c r="FVO58"/>
      <c r="FVP58"/>
      <c r="FVQ58"/>
      <c r="FVR58"/>
      <c r="FVS58"/>
      <c r="FVT58"/>
      <c r="FVU58"/>
      <c r="FVV58"/>
      <c r="FVW58"/>
      <c r="FVX58"/>
      <c r="FVY58"/>
      <c r="FVZ58"/>
      <c r="FWA58"/>
      <c r="FWB58"/>
      <c r="FWC58"/>
      <c r="FWD58"/>
      <c r="FWE58"/>
      <c r="FWF58"/>
      <c r="FWG58"/>
      <c r="FWH58"/>
      <c r="FWI58"/>
      <c r="FWJ58"/>
      <c r="FWK58"/>
      <c r="FWL58"/>
      <c r="FWM58"/>
      <c r="FWN58"/>
      <c r="FWO58"/>
      <c r="FWP58"/>
      <c r="FWQ58"/>
      <c r="FWR58"/>
      <c r="FWS58"/>
      <c r="FWT58"/>
      <c r="FWU58"/>
      <c r="FWV58"/>
      <c r="FWW58"/>
      <c r="FWX58"/>
      <c r="FWY58"/>
      <c r="FWZ58"/>
      <c r="FXA58"/>
      <c r="FXB58"/>
      <c r="FXC58"/>
      <c r="FXD58"/>
      <c r="FXE58"/>
      <c r="FXF58"/>
      <c r="FXG58"/>
      <c r="FXH58"/>
      <c r="FXI58"/>
      <c r="FXJ58"/>
      <c r="FXK58"/>
      <c r="FXL58"/>
      <c r="FXM58"/>
      <c r="FXN58"/>
      <c r="FXO58"/>
      <c r="FXP58"/>
      <c r="FXQ58"/>
      <c r="FXR58"/>
      <c r="FXS58"/>
      <c r="FXT58"/>
      <c r="FXU58"/>
      <c r="FXV58"/>
      <c r="FXW58"/>
      <c r="FXX58"/>
      <c r="FXY58"/>
      <c r="FXZ58"/>
      <c r="FYA58"/>
      <c r="FYB58"/>
      <c r="FYC58"/>
      <c r="FYD58"/>
      <c r="FYE58"/>
      <c r="FYF58"/>
      <c r="FYG58"/>
      <c r="FYH58"/>
      <c r="FYI58"/>
      <c r="FYJ58"/>
      <c r="FYK58"/>
      <c r="FYL58"/>
      <c r="FYM58"/>
      <c r="FYN58"/>
      <c r="FYO58"/>
      <c r="FYP58"/>
      <c r="FYQ58"/>
      <c r="FYR58"/>
      <c r="FYS58"/>
      <c r="FYT58"/>
      <c r="FYU58"/>
      <c r="FYV58"/>
      <c r="FYW58"/>
      <c r="FYX58"/>
      <c r="FYY58"/>
      <c r="FYZ58"/>
      <c r="FZA58"/>
      <c r="FZB58"/>
      <c r="FZC58"/>
      <c r="FZD58"/>
      <c r="FZE58"/>
      <c r="FZF58"/>
      <c r="FZG58"/>
      <c r="FZH58"/>
      <c r="FZI58"/>
      <c r="FZJ58"/>
      <c r="FZK58"/>
      <c r="FZL58"/>
      <c r="FZM58"/>
      <c r="FZN58"/>
      <c r="FZO58"/>
      <c r="FZP58"/>
      <c r="FZQ58"/>
      <c r="FZR58"/>
      <c r="FZS58"/>
      <c r="FZT58"/>
      <c r="FZU58"/>
      <c r="FZV58"/>
      <c r="FZW58"/>
      <c r="FZX58"/>
      <c r="FZY58"/>
      <c r="FZZ58"/>
      <c r="GAA58"/>
      <c r="GAB58"/>
      <c r="GAC58"/>
      <c r="GAD58"/>
      <c r="GAE58"/>
      <c r="GAF58"/>
      <c r="GAG58"/>
      <c r="GAH58"/>
      <c r="GAI58"/>
      <c r="GAJ58"/>
      <c r="GAK58"/>
      <c r="GAL58"/>
      <c r="GAM58"/>
      <c r="GAN58"/>
      <c r="GAO58"/>
      <c r="GAP58"/>
      <c r="GAQ58"/>
      <c r="GAR58"/>
      <c r="GAS58"/>
      <c r="GAT58"/>
      <c r="GAU58"/>
      <c r="GAV58"/>
      <c r="GAW58"/>
      <c r="GAX58"/>
      <c r="GAY58"/>
      <c r="GAZ58"/>
      <c r="GBA58"/>
      <c r="GBB58"/>
      <c r="GBC58"/>
      <c r="GBD58"/>
      <c r="GBE58"/>
      <c r="GBF58"/>
      <c r="GBG58"/>
      <c r="GBH58"/>
      <c r="GBI58"/>
      <c r="GBJ58"/>
      <c r="GBK58"/>
      <c r="GBL58"/>
      <c r="GBM58"/>
      <c r="GBN58"/>
      <c r="GBO58"/>
      <c r="GBP58"/>
      <c r="GBQ58"/>
      <c r="GBR58"/>
      <c r="GBS58"/>
      <c r="GBT58"/>
      <c r="GBU58"/>
      <c r="GBV58"/>
      <c r="GBW58"/>
      <c r="GBX58"/>
      <c r="GBY58"/>
      <c r="GBZ58"/>
      <c r="GCA58"/>
      <c r="GCB58"/>
      <c r="GCC58"/>
      <c r="GCD58"/>
      <c r="GCE58"/>
      <c r="GCF58"/>
      <c r="GCG58"/>
      <c r="GCH58"/>
      <c r="GCI58"/>
      <c r="GCJ58"/>
      <c r="GCK58"/>
      <c r="GCL58"/>
      <c r="GCM58"/>
      <c r="GCN58"/>
      <c r="GCO58"/>
      <c r="GCP58"/>
      <c r="GCQ58"/>
      <c r="GCR58"/>
      <c r="GCS58"/>
      <c r="GCT58"/>
      <c r="GCU58"/>
      <c r="GCV58"/>
      <c r="GCW58"/>
      <c r="GCX58"/>
      <c r="GCY58"/>
      <c r="GCZ58"/>
      <c r="GDA58"/>
      <c r="GDB58"/>
      <c r="GDC58"/>
      <c r="GDD58"/>
      <c r="GDE58"/>
      <c r="GDF58"/>
      <c r="GDG58"/>
      <c r="GDH58"/>
      <c r="GDI58"/>
      <c r="GDJ58"/>
      <c r="GDK58"/>
      <c r="GDL58"/>
      <c r="GDM58"/>
      <c r="GDN58"/>
      <c r="GDO58"/>
      <c r="GDP58"/>
      <c r="GDQ58"/>
      <c r="GDR58"/>
      <c r="GDS58"/>
      <c r="GDT58"/>
      <c r="GDU58"/>
      <c r="GDV58"/>
      <c r="GDW58"/>
      <c r="GDX58"/>
      <c r="GDY58"/>
      <c r="GDZ58"/>
      <c r="GEA58"/>
      <c r="GEB58"/>
      <c r="GEC58"/>
      <c r="GED58"/>
      <c r="GEE58"/>
      <c r="GEF58"/>
      <c r="GEG58"/>
      <c r="GEH58"/>
      <c r="GEI58"/>
      <c r="GEJ58"/>
      <c r="GEK58"/>
      <c r="GEL58"/>
      <c r="GEM58"/>
      <c r="GEN58"/>
      <c r="GEO58"/>
      <c r="GEP58"/>
      <c r="GEQ58"/>
      <c r="GER58"/>
      <c r="GES58"/>
      <c r="GET58"/>
      <c r="GEU58"/>
      <c r="GEV58"/>
      <c r="GEW58"/>
      <c r="GEX58"/>
      <c r="GEY58"/>
      <c r="GEZ58"/>
      <c r="GFA58"/>
      <c r="GFB58"/>
      <c r="GFC58"/>
      <c r="GFD58"/>
      <c r="GFE58"/>
      <c r="GFF58"/>
      <c r="GFG58"/>
      <c r="GFH58"/>
      <c r="GFI58"/>
      <c r="GFJ58"/>
      <c r="GFK58"/>
      <c r="GFL58"/>
      <c r="GFM58"/>
      <c r="GFN58"/>
      <c r="GFO58"/>
      <c r="GFP58"/>
      <c r="GFQ58"/>
      <c r="GFR58"/>
      <c r="GFS58"/>
      <c r="GFT58"/>
      <c r="GFU58"/>
      <c r="GFV58"/>
      <c r="GFW58"/>
      <c r="GFX58"/>
      <c r="GFY58"/>
      <c r="GFZ58"/>
      <c r="GGA58"/>
      <c r="GGB58"/>
      <c r="GGC58"/>
      <c r="GGD58"/>
      <c r="GGE58"/>
      <c r="GGF58"/>
      <c r="GGG58"/>
      <c r="GGH58"/>
      <c r="GGI58"/>
      <c r="GGJ58"/>
      <c r="GGK58"/>
      <c r="GGL58"/>
      <c r="GGM58"/>
      <c r="GGN58"/>
      <c r="GGO58"/>
      <c r="GGP58"/>
      <c r="GGQ58"/>
      <c r="GGR58"/>
      <c r="GGS58"/>
      <c r="GGT58"/>
      <c r="GGU58"/>
      <c r="GGV58"/>
      <c r="GGW58"/>
      <c r="GGX58"/>
      <c r="GGY58"/>
      <c r="GGZ58"/>
      <c r="GHA58"/>
      <c r="GHB58"/>
      <c r="GHC58"/>
      <c r="GHD58"/>
      <c r="GHE58"/>
      <c r="GHF58"/>
      <c r="GHG58"/>
      <c r="GHH58"/>
      <c r="GHI58"/>
      <c r="GHJ58"/>
      <c r="GHK58"/>
      <c r="GHL58"/>
      <c r="GHM58"/>
      <c r="GHN58"/>
      <c r="GHO58"/>
      <c r="GHP58"/>
      <c r="GHQ58"/>
      <c r="GHR58"/>
      <c r="GHS58"/>
      <c r="GHT58"/>
      <c r="GHU58"/>
      <c r="GHV58"/>
      <c r="GHW58"/>
      <c r="GHX58"/>
      <c r="GHY58"/>
      <c r="GHZ58"/>
      <c r="GIA58"/>
      <c r="GIB58"/>
      <c r="GIC58"/>
      <c r="GID58"/>
      <c r="GIE58"/>
      <c r="GIF58"/>
      <c r="GIG58"/>
      <c r="GIH58"/>
      <c r="GII58"/>
      <c r="GIJ58"/>
      <c r="GIK58"/>
      <c r="GIL58"/>
      <c r="GIM58"/>
      <c r="GIN58"/>
      <c r="GIO58"/>
      <c r="GIP58"/>
      <c r="GIQ58"/>
      <c r="GIR58"/>
      <c r="GIS58"/>
      <c r="GIT58"/>
      <c r="GIU58"/>
      <c r="GIV58"/>
      <c r="GIW58"/>
      <c r="GIX58"/>
      <c r="GIY58"/>
      <c r="GIZ58"/>
      <c r="GJA58"/>
      <c r="GJB58"/>
      <c r="GJC58"/>
      <c r="GJD58"/>
      <c r="GJE58"/>
      <c r="GJF58"/>
      <c r="GJG58"/>
      <c r="GJH58"/>
      <c r="GJI58"/>
      <c r="GJJ58"/>
      <c r="GJK58"/>
      <c r="GJL58"/>
      <c r="GJM58"/>
      <c r="GJN58"/>
      <c r="GJO58"/>
      <c r="GJP58"/>
      <c r="GJQ58"/>
      <c r="GJR58"/>
      <c r="GJS58"/>
      <c r="GJT58"/>
      <c r="GJU58"/>
      <c r="GJV58"/>
      <c r="GJW58"/>
      <c r="GJX58"/>
      <c r="GJY58"/>
      <c r="GJZ58"/>
      <c r="GKA58"/>
      <c r="GKB58"/>
      <c r="GKC58"/>
      <c r="GKD58"/>
      <c r="GKE58"/>
      <c r="GKF58"/>
      <c r="GKG58"/>
      <c r="GKH58"/>
      <c r="GKI58"/>
      <c r="GKJ58"/>
      <c r="GKK58"/>
      <c r="GKL58"/>
      <c r="GKM58"/>
      <c r="GKN58"/>
      <c r="GKO58"/>
      <c r="GKP58"/>
      <c r="GKQ58"/>
      <c r="GKR58"/>
      <c r="GKS58"/>
      <c r="GKT58"/>
      <c r="GKU58"/>
      <c r="GKV58"/>
      <c r="GKW58"/>
      <c r="GKX58"/>
      <c r="GKY58"/>
      <c r="GKZ58"/>
      <c r="GLA58"/>
      <c r="GLB58"/>
      <c r="GLC58"/>
      <c r="GLD58"/>
      <c r="GLE58"/>
      <c r="GLF58"/>
      <c r="GLG58"/>
      <c r="GLH58"/>
      <c r="GLI58"/>
      <c r="GLJ58"/>
      <c r="GLK58"/>
      <c r="GLL58"/>
      <c r="GLM58"/>
      <c r="GLN58"/>
      <c r="GLO58"/>
      <c r="GLP58"/>
      <c r="GLQ58"/>
      <c r="GLR58"/>
      <c r="GLS58"/>
      <c r="GLT58"/>
      <c r="GLU58"/>
      <c r="GLV58"/>
      <c r="GLW58"/>
      <c r="GLX58"/>
      <c r="GLY58"/>
      <c r="GLZ58"/>
      <c r="GMA58"/>
      <c r="GMB58"/>
      <c r="GMC58"/>
      <c r="GMD58"/>
      <c r="GME58"/>
      <c r="GMF58"/>
      <c r="GMG58"/>
      <c r="GMH58"/>
      <c r="GMI58"/>
      <c r="GMJ58"/>
      <c r="GMK58"/>
      <c r="GML58"/>
      <c r="GMM58"/>
      <c r="GMN58"/>
      <c r="GMO58"/>
      <c r="GMP58"/>
      <c r="GMQ58"/>
      <c r="GMR58"/>
      <c r="GMS58"/>
      <c r="GMT58"/>
      <c r="GMU58"/>
      <c r="GMV58"/>
      <c r="GMW58"/>
      <c r="GMX58"/>
      <c r="GMY58"/>
      <c r="GMZ58"/>
      <c r="GNA58"/>
      <c r="GNB58"/>
      <c r="GNC58"/>
      <c r="GND58"/>
      <c r="GNE58"/>
      <c r="GNF58"/>
      <c r="GNG58"/>
      <c r="GNH58"/>
      <c r="GNI58"/>
      <c r="GNJ58"/>
      <c r="GNK58"/>
      <c r="GNL58"/>
      <c r="GNM58"/>
      <c r="GNN58"/>
      <c r="GNO58"/>
      <c r="GNP58"/>
      <c r="GNQ58"/>
      <c r="GNR58"/>
      <c r="GNS58"/>
      <c r="GNT58"/>
      <c r="GNU58"/>
      <c r="GNV58"/>
      <c r="GNW58"/>
      <c r="GNX58"/>
      <c r="GNY58"/>
      <c r="GNZ58"/>
      <c r="GOA58"/>
      <c r="GOB58"/>
      <c r="GOC58"/>
      <c r="GOD58"/>
      <c r="GOE58"/>
      <c r="GOF58"/>
      <c r="GOG58"/>
      <c r="GOH58"/>
      <c r="GOI58"/>
      <c r="GOJ58"/>
      <c r="GOK58"/>
      <c r="GOL58"/>
      <c r="GOM58"/>
      <c r="GON58"/>
      <c r="GOO58"/>
      <c r="GOP58"/>
      <c r="GOQ58"/>
      <c r="GOR58"/>
      <c r="GOS58"/>
      <c r="GOT58"/>
      <c r="GOU58"/>
      <c r="GOV58"/>
      <c r="GOW58"/>
      <c r="GOX58"/>
      <c r="GOY58"/>
      <c r="GOZ58"/>
      <c r="GPA58"/>
      <c r="GPB58"/>
      <c r="GPC58"/>
      <c r="GPD58"/>
      <c r="GPE58"/>
      <c r="GPF58"/>
      <c r="GPG58"/>
      <c r="GPH58"/>
      <c r="GPI58"/>
      <c r="GPJ58"/>
      <c r="GPK58"/>
      <c r="GPL58"/>
      <c r="GPM58"/>
      <c r="GPN58"/>
      <c r="GPO58"/>
      <c r="GPP58"/>
      <c r="GPQ58"/>
      <c r="GPR58"/>
      <c r="GPS58"/>
      <c r="GPT58"/>
      <c r="GPU58"/>
      <c r="GPV58"/>
      <c r="GPW58"/>
      <c r="GPX58"/>
      <c r="GPY58"/>
      <c r="GPZ58"/>
      <c r="GQA58"/>
      <c r="GQB58"/>
      <c r="GQC58"/>
      <c r="GQD58"/>
      <c r="GQE58"/>
      <c r="GQF58"/>
      <c r="GQG58"/>
      <c r="GQH58"/>
      <c r="GQI58"/>
      <c r="GQJ58"/>
      <c r="GQK58"/>
      <c r="GQL58"/>
      <c r="GQM58"/>
      <c r="GQN58"/>
      <c r="GQO58"/>
      <c r="GQP58"/>
      <c r="GQQ58"/>
      <c r="GQR58"/>
      <c r="GQS58"/>
      <c r="GQT58"/>
      <c r="GQU58"/>
      <c r="GQV58"/>
      <c r="GQW58"/>
      <c r="GQX58"/>
      <c r="GQY58"/>
      <c r="GQZ58"/>
      <c r="GRA58"/>
      <c r="GRB58"/>
      <c r="GRC58"/>
      <c r="GRD58"/>
      <c r="GRE58"/>
      <c r="GRF58"/>
      <c r="GRG58"/>
      <c r="GRH58"/>
      <c r="GRI58"/>
      <c r="GRJ58"/>
      <c r="GRK58"/>
      <c r="GRL58"/>
      <c r="GRM58"/>
      <c r="GRN58"/>
      <c r="GRO58"/>
      <c r="GRP58"/>
      <c r="GRQ58"/>
      <c r="GRR58"/>
      <c r="GRS58"/>
      <c r="GRT58"/>
      <c r="GRU58"/>
      <c r="GRV58"/>
      <c r="GRW58"/>
      <c r="GRX58"/>
      <c r="GRY58"/>
      <c r="GRZ58"/>
      <c r="GSA58"/>
      <c r="GSB58"/>
      <c r="GSC58"/>
      <c r="GSD58"/>
      <c r="GSE58"/>
      <c r="GSF58"/>
      <c r="GSG58"/>
      <c r="GSH58"/>
      <c r="GSI58"/>
      <c r="GSJ58"/>
      <c r="GSK58"/>
      <c r="GSL58"/>
      <c r="GSM58"/>
      <c r="GSN58"/>
      <c r="GSO58"/>
      <c r="GSP58"/>
      <c r="GSQ58"/>
      <c r="GSR58"/>
      <c r="GSS58"/>
      <c r="GST58"/>
      <c r="GSU58"/>
      <c r="GSV58"/>
      <c r="GSW58"/>
      <c r="GSX58"/>
      <c r="GSY58"/>
      <c r="GSZ58"/>
      <c r="GTA58"/>
      <c r="GTB58"/>
      <c r="GTC58"/>
      <c r="GTD58"/>
      <c r="GTE58"/>
      <c r="GTF58"/>
      <c r="GTG58"/>
      <c r="GTH58"/>
      <c r="GTI58"/>
      <c r="GTJ58"/>
      <c r="GTK58"/>
      <c r="GTL58"/>
      <c r="GTM58"/>
      <c r="GTN58"/>
      <c r="GTO58"/>
      <c r="GTP58"/>
      <c r="GTQ58"/>
      <c r="GTR58"/>
      <c r="GTS58"/>
      <c r="GTT58"/>
      <c r="GTU58"/>
      <c r="GTV58"/>
      <c r="GTW58"/>
      <c r="GTX58"/>
      <c r="GTY58"/>
      <c r="GTZ58"/>
      <c r="GUA58"/>
      <c r="GUB58"/>
      <c r="GUC58"/>
      <c r="GUD58"/>
      <c r="GUE58"/>
      <c r="GUF58"/>
      <c r="GUG58"/>
      <c r="GUH58"/>
      <c r="GUI58"/>
      <c r="GUJ58"/>
      <c r="GUK58"/>
      <c r="GUL58"/>
      <c r="GUM58"/>
      <c r="GUN58"/>
      <c r="GUO58"/>
      <c r="GUP58"/>
      <c r="GUQ58"/>
      <c r="GUR58"/>
      <c r="GUS58"/>
      <c r="GUT58"/>
      <c r="GUU58"/>
      <c r="GUV58"/>
      <c r="GUW58"/>
      <c r="GUX58"/>
      <c r="GUY58"/>
      <c r="GUZ58"/>
      <c r="GVA58"/>
      <c r="GVB58"/>
      <c r="GVC58"/>
      <c r="GVD58"/>
      <c r="GVE58"/>
      <c r="GVF58"/>
      <c r="GVG58"/>
      <c r="GVH58"/>
      <c r="GVI58"/>
      <c r="GVJ58"/>
      <c r="GVK58"/>
      <c r="GVL58"/>
      <c r="GVM58"/>
      <c r="GVN58"/>
      <c r="GVO58"/>
      <c r="GVP58"/>
      <c r="GVQ58"/>
      <c r="GVR58"/>
      <c r="GVS58"/>
      <c r="GVT58"/>
      <c r="GVU58"/>
      <c r="GVV58"/>
      <c r="GVW58"/>
      <c r="GVX58"/>
      <c r="GVY58"/>
      <c r="GVZ58"/>
      <c r="GWA58"/>
      <c r="GWB58"/>
      <c r="GWC58"/>
      <c r="GWD58"/>
      <c r="GWE58"/>
      <c r="GWF58"/>
      <c r="GWG58"/>
      <c r="GWH58"/>
      <c r="GWI58"/>
      <c r="GWJ58"/>
      <c r="GWK58"/>
      <c r="GWL58"/>
      <c r="GWM58"/>
      <c r="GWN58"/>
      <c r="GWO58"/>
      <c r="GWP58"/>
      <c r="GWQ58"/>
      <c r="GWR58"/>
      <c r="GWS58"/>
      <c r="GWT58"/>
      <c r="GWU58"/>
      <c r="GWV58"/>
      <c r="GWW58"/>
      <c r="GWX58"/>
      <c r="GWY58"/>
      <c r="GWZ58"/>
      <c r="GXA58"/>
      <c r="GXB58"/>
      <c r="GXC58"/>
      <c r="GXD58"/>
      <c r="GXE58"/>
      <c r="GXF58"/>
      <c r="GXG58"/>
      <c r="GXH58"/>
      <c r="GXI58"/>
      <c r="GXJ58"/>
      <c r="GXK58"/>
      <c r="GXL58"/>
      <c r="GXM58"/>
      <c r="GXN58"/>
      <c r="GXO58"/>
      <c r="GXP58"/>
      <c r="GXQ58"/>
      <c r="GXR58"/>
      <c r="GXS58"/>
      <c r="GXT58"/>
      <c r="GXU58"/>
      <c r="GXV58"/>
      <c r="GXW58"/>
      <c r="GXX58"/>
      <c r="GXY58"/>
      <c r="GXZ58"/>
      <c r="GYA58"/>
      <c r="GYB58"/>
      <c r="GYC58"/>
      <c r="GYD58"/>
      <c r="GYE58"/>
      <c r="GYF58"/>
      <c r="GYG58"/>
      <c r="GYH58"/>
      <c r="GYI58"/>
      <c r="GYJ58"/>
      <c r="GYK58"/>
      <c r="GYL58"/>
      <c r="GYM58"/>
      <c r="GYN58"/>
      <c r="GYO58"/>
      <c r="GYP58"/>
      <c r="GYQ58"/>
      <c r="GYR58"/>
      <c r="GYS58"/>
      <c r="GYT58"/>
      <c r="GYU58"/>
      <c r="GYV58"/>
      <c r="GYW58"/>
      <c r="GYX58"/>
      <c r="GYY58"/>
      <c r="GYZ58"/>
      <c r="GZA58"/>
      <c r="GZB58"/>
      <c r="GZC58"/>
      <c r="GZD58"/>
      <c r="GZE58"/>
      <c r="GZF58"/>
      <c r="GZG58"/>
      <c r="GZH58"/>
      <c r="GZI58"/>
      <c r="GZJ58"/>
      <c r="GZK58"/>
      <c r="GZL58"/>
      <c r="GZM58"/>
      <c r="GZN58"/>
      <c r="GZO58"/>
      <c r="GZP58"/>
      <c r="GZQ58"/>
      <c r="GZR58"/>
      <c r="GZS58"/>
      <c r="GZT58"/>
      <c r="GZU58"/>
      <c r="GZV58"/>
      <c r="GZW58"/>
      <c r="GZX58"/>
      <c r="GZY58"/>
      <c r="GZZ58"/>
      <c r="HAA58"/>
      <c r="HAB58"/>
      <c r="HAC58"/>
      <c r="HAD58"/>
      <c r="HAE58"/>
      <c r="HAF58"/>
      <c r="HAG58"/>
      <c r="HAH58"/>
      <c r="HAI58"/>
      <c r="HAJ58"/>
      <c r="HAK58"/>
      <c r="HAL58"/>
      <c r="HAM58"/>
      <c r="HAN58"/>
      <c r="HAO58"/>
      <c r="HAP58"/>
      <c r="HAQ58"/>
      <c r="HAR58"/>
      <c r="HAS58"/>
      <c r="HAT58"/>
      <c r="HAU58"/>
      <c r="HAV58"/>
      <c r="HAW58"/>
      <c r="HAX58"/>
      <c r="HAY58"/>
      <c r="HAZ58"/>
      <c r="HBA58"/>
      <c r="HBB58"/>
      <c r="HBC58"/>
      <c r="HBD58"/>
      <c r="HBE58"/>
      <c r="HBF58"/>
      <c r="HBG58"/>
      <c r="HBH58"/>
      <c r="HBI58"/>
      <c r="HBJ58"/>
      <c r="HBK58"/>
      <c r="HBL58"/>
      <c r="HBM58"/>
      <c r="HBN58"/>
      <c r="HBO58"/>
      <c r="HBP58"/>
      <c r="HBQ58"/>
      <c r="HBR58"/>
      <c r="HBS58"/>
      <c r="HBT58"/>
      <c r="HBU58"/>
      <c r="HBV58"/>
      <c r="HBW58"/>
      <c r="HBX58"/>
      <c r="HBY58"/>
      <c r="HBZ58"/>
      <c r="HCA58"/>
      <c r="HCB58"/>
      <c r="HCC58"/>
      <c r="HCD58"/>
      <c r="HCE58"/>
      <c r="HCF58"/>
      <c r="HCG58"/>
      <c r="HCH58"/>
      <c r="HCI58"/>
      <c r="HCJ58"/>
      <c r="HCK58"/>
      <c r="HCL58"/>
      <c r="HCM58"/>
      <c r="HCN58"/>
      <c r="HCO58"/>
      <c r="HCP58"/>
      <c r="HCQ58"/>
      <c r="HCR58"/>
      <c r="HCS58"/>
      <c r="HCT58"/>
      <c r="HCU58"/>
      <c r="HCV58"/>
      <c r="HCW58"/>
      <c r="HCX58"/>
      <c r="HCY58"/>
      <c r="HCZ58"/>
      <c r="HDA58"/>
      <c r="HDB58"/>
      <c r="HDC58"/>
      <c r="HDD58"/>
      <c r="HDE58"/>
      <c r="HDF58"/>
      <c r="HDG58"/>
      <c r="HDH58"/>
      <c r="HDI58"/>
      <c r="HDJ58"/>
      <c r="HDK58"/>
      <c r="HDL58"/>
      <c r="HDM58"/>
      <c r="HDN58"/>
      <c r="HDO58"/>
      <c r="HDP58"/>
      <c r="HDQ58"/>
      <c r="HDR58"/>
      <c r="HDS58"/>
      <c r="HDT58"/>
      <c r="HDU58"/>
      <c r="HDV58"/>
      <c r="HDW58"/>
      <c r="HDX58"/>
      <c r="HDY58"/>
      <c r="HDZ58"/>
      <c r="HEA58"/>
      <c r="HEB58"/>
      <c r="HEC58"/>
      <c r="HED58"/>
      <c r="HEE58"/>
      <c r="HEF58"/>
      <c r="HEG58"/>
      <c r="HEH58"/>
      <c r="HEI58"/>
      <c r="HEJ58"/>
      <c r="HEK58"/>
      <c r="HEL58"/>
      <c r="HEM58"/>
      <c r="HEN58"/>
      <c r="HEO58"/>
      <c r="HEP58"/>
      <c r="HEQ58"/>
      <c r="HER58"/>
      <c r="HES58"/>
      <c r="HET58"/>
      <c r="HEU58"/>
      <c r="HEV58"/>
      <c r="HEW58"/>
      <c r="HEX58"/>
      <c r="HEY58"/>
      <c r="HEZ58"/>
      <c r="HFA58"/>
      <c r="HFB58"/>
      <c r="HFC58"/>
      <c r="HFD58"/>
      <c r="HFE58"/>
      <c r="HFF58"/>
      <c r="HFG58"/>
      <c r="HFH58"/>
      <c r="HFI58"/>
      <c r="HFJ58"/>
      <c r="HFK58"/>
      <c r="HFL58"/>
      <c r="HFM58"/>
      <c r="HFN58"/>
      <c r="HFO58"/>
      <c r="HFP58"/>
      <c r="HFQ58"/>
      <c r="HFR58"/>
      <c r="HFS58"/>
      <c r="HFT58"/>
      <c r="HFU58"/>
      <c r="HFV58"/>
      <c r="HFW58"/>
      <c r="HFX58"/>
      <c r="HFY58"/>
      <c r="HFZ58"/>
      <c r="HGA58"/>
      <c r="HGB58"/>
      <c r="HGC58"/>
      <c r="HGD58"/>
      <c r="HGE58"/>
      <c r="HGF58"/>
      <c r="HGG58"/>
      <c r="HGH58"/>
      <c r="HGI58"/>
      <c r="HGJ58"/>
      <c r="HGK58"/>
      <c r="HGL58"/>
      <c r="HGM58"/>
      <c r="HGN58"/>
      <c r="HGO58"/>
      <c r="HGP58"/>
      <c r="HGQ58"/>
      <c r="HGR58"/>
      <c r="HGS58"/>
      <c r="HGT58"/>
      <c r="HGU58"/>
      <c r="HGV58"/>
      <c r="HGW58"/>
      <c r="HGX58"/>
      <c r="HGY58"/>
      <c r="HGZ58"/>
      <c r="HHA58"/>
      <c r="HHB58"/>
      <c r="HHC58"/>
      <c r="HHD58"/>
      <c r="HHE58"/>
      <c r="HHF58"/>
      <c r="HHG58"/>
      <c r="HHH58"/>
      <c r="HHI58"/>
      <c r="HHJ58"/>
      <c r="HHK58"/>
      <c r="HHL58"/>
      <c r="HHM58"/>
      <c r="HHN58"/>
      <c r="HHO58"/>
      <c r="HHP58"/>
      <c r="HHQ58"/>
      <c r="HHR58"/>
      <c r="HHS58"/>
      <c r="HHT58"/>
      <c r="HHU58"/>
      <c r="HHV58"/>
      <c r="HHW58"/>
      <c r="HHX58"/>
      <c r="HHY58"/>
      <c r="HHZ58"/>
      <c r="HIA58"/>
      <c r="HIB58"/>
      <c r="HIC58"/>
      <c r="HID58"/>
      <c r="HIE58"/>
      <c r="HIF58"/>
      <c r="HIG58"/>
      <c r="HIH58"/>
      <c r="HII58"/>
      <c r="HIJ58"/>
      <c r="HIK58"/>
      <c r="HIL58"/>
      <c r="HIM58"/>
      <c r="HIN58"/>
      <c r="HIO58"/>
      <c r="HIP58"/>
      <c r="HIQ58"/>
      <c r="HIR58"/>
      <c r="HIS58"/>
      <c r="HIT58"/>
      <c r="HIU58"/>
      <c r="HIV58"/>
      <c r="HIW58"/>
      <c r="HIX58"/>
      <c r="HIY58"/>
      <c r="HIZ58"/>
      <c r="HJA58"/>
      <c r="HJB58"/>
      <c r="HJC58"/>
      <c r="HJD58"/>
      <c r="HJE58"/>
      <c r="HJF58"/>
      <c r="HJG58"/>
      <c r="HJH58"/>
      <c r="HJI58"/>
      <c r="HJJ58"/>
      <c r="HJK58"/>
      <c r="HJL58"/>
      <c r="HJM58"/>
      <c r="HJN58"/>
      <c r="HJO58"/>
      <c r="HJP58"/>
      <c r="HJQ58"/>
      <c r="HJR58"/>
      <c r="HJS58"/>
      <c r="HJT58"/>
      <c r="HJU58"/>
      <c r="HJV58"/>
      <c r="HJW58"/>
      <c r="HJX58"/>
      <c r="HJY58"/>
      <c r="HJZ58"/>
      <c r="HKA58"/>
      <c r="HKB58"/>
      <c r="HKC58"/>
      <c r="HKD58"/>
      <c r="HKE58"/>
      <c r="HKF58"/>
      <c r="HKG58"/>
      <c r="HKH58"/>
      <c r="HKI58"/>
      <c r="HKJ58"/>
      <c r="HKK58"/>
      <c r="HKL58"/>
      <c r="HKM58"/>
      <c r="HKN58"/>
      <c r="HKO58"/>
      <c r="HKP58"/>
      <c r="HKQ58"/>
      <c r="HKR58"/>
      <c r="HKS58"/>
      <c r="HKT58"/>
      <c r="HKU58"/>
      <c r="HKV58"/>
      <c r="HKW58"/>
      <c r="HKX58"/>
      <c r="HKY58"/>
      <c r="HKZ58"/>
      <c r="HLA58"/>
      <c r="HLB58"/>
      <c r="HLC58"/>
      <c r="HLD58"/>
      <c r="HLE58"/>
      <c r="HLF58"/>
      <c r="HLG58"/>
      <c r="HLH58"/>
      <c r="HLI58"/>
      <c r="HLJ58"/>
      <c r="HLK58"/>
      <c r="HLL58"/>
      <c r="HLM58"/>
      <c r="HLN58"/>
      <c r="HLO58"/>
      <c r="HLP58"/>
      <c r="HLQ58"/>
      <c r="HLR58"/>
      <c r="HLS58"/>
      <c r="HLT58"/>
      <c r="HLU58"/>
      <c r="HLV58"/>
      <c r="HLW58"/>
      <c r="HLX58"/>
      <c r="HLY58"/>
      <c r="HLZ58"/>
      <c r="HMA58"/>
      <c r="HMB58"/>
      <c r="HMC58"/>
      <c r="HMD58"/>
      <c r="HME58"/>
      <c r="HMF58"/>
      <c r="HMG58"/>
      <c r="HMH58"/>
      <c r="HMI58"/>
      <c r="HMJ58"/>
      <c r="HMK58"/>
      <c r="HML58"/>
      <c r="HMM58"/>
      <c r="HMN58"/>
      <c r="HMO58"/>
      <c r="HMP58"/>
      <c r="HMQ58"/>
      <c r="HMR58"/>
      <c r="HMS58"/>
      <c r="HMT58"/>
      <c r="HMU58"/>
      <c r="HMV58"/>
      <c r="HMW58"/>
      <c r="HMX58"/>
      <c r="HMY58"/>
      <c r="HMZ58"/>
      <c r="HNA58"/>
      <c r="HNB58"/>
      <c r="HNC58"/>
      <c r="HND58"/>
      <c r="HNE58"/>
      <c r="HNF58"/>
      <c r="HNG58"/>
      <c r="HNH58"/>
      <c r="HNI58"/>
      <c r="HNJ58"/>
      <c r="HNK58"/>
      <c r="HNL58"/>
      <c r="HNM58"/>
      <c r="HNN58"/>
      <c r="HNO58"/>
      <c r="HNP58"/>
      <c r="HNQ58"/>
      <c r="HNR58"/>
      <c r="HNS58"/>
      <c r="HNT58"/>
      <c r="HNU58"/>
      <c r="HNV58"/>
      <c r="HNW58"/>
      <c r="HNX58"/>
      <c r="HNY58"/>
      <c r="HNZ58"/>
      <c r="HOA58"/>
      <c r="HOB58"/>
      <c r="HOC58"/>
      <c r="HOD58"/>
      <c r="HOE58"/>
      <c r="HOF58"/>
      <c r="HOG58"/>
      <c r="HOH58"/>
      <c r="HOI58"/>
      <c r="HOJ58"/>
      <c r="HOK58"/>
      <c r="HOL58"/>
      <c r="HOM58"/>
      <c r="HON58"/>
      <c r="HOO58"/>
      <c r="HOP58"/>
      <c r="HOQ58"/>
      <c r="HOR58"/>
      <c r="HOS58"/>
      <c r="HOT58"/>
      <c r="HOU58"/>
      <c r="HOV58"/>
      <c r="HOW58"/>
      <c r="HOX58"/>
      <c r="HOY58"/>
      <c r="HOZ58"/>
      <c r="HPA58"/>
      <c r="HPB58"/>
      <c r="HPC58"/>
      <c r="HPD58"/>
      <c r="HPE58"/>
      <c r="HPF58"/>
      <c r="HPG58"/>
      <c r="HPH58"/>
      <c r="HPI58"/>
      <c r="HPJ58"/>
      <c r="HPK58"/>
      <c r="HPL58"/>
      <c r="HPM58"/>
      <c r="HPN58"/>
      <c r="HPO58"/>
      <c r="HPP58"/>
      <c r="HPQ58"/>
      <c r="HPR58"/>
      <c r="HPS58"/>
      <c r="HPT58"/>
      <c r="HPU58"/>
      <c r="HPV58"/>
      <c r="HPW58"/>
      <c r="HPX58"/>
      <c r="HPY58"/>
      <c r="HPZ58"/>
      <c r="HQA58"/>
      <c r="HQB58"/>
      <c r="HQC58"/>
      <c r="HQD58"/>
      <c r="HQE58"/>
      <c r="HQF58"/>
      <c r="HQG58"/>
      <c r="HQH58"/>
      <c r="HQI58"/>
      <c r="HQJ58"/>
      <c r="HQK58"/>
      <c r="HQL58"/>
      <c r="HQM58"/>
      <c r="HQN58"/>
      <c r="HQO58"/>
      <c r="HQP58"/>
      <c r="HQQ58"/>
      <c r="HQR58"/>
      <c r="HQS58"/>
      <c r="HQT58"/>
      <c r="HQU58"/>
      <c r="HQV58"/>
      <c r="HQW58"/>
      <c r="HQX58"/>
      <c r="HQY58"/>
      <c r="HQZ58"/>
      <c r="HRA58"/>
      <c r="HRB58"/>
      <c r="HRC58"/>
      <c r="HRD58"/>
      <c r="HRE58"/>
      <c r="HRF58"/>
      <c r="HRG58"/>
      <c r="HRH58"/>
      <c r="HRI58"/>
      <c r="HRJ58"/>
      <c r="HRK58"/>
      <c r="HRL58"/>
      <c r="HRM58"/>
      <c r="HRN58"/>
      <c r="HRO58"/>
      <c r="HRP58"/>
      <c r="HRQ58"/>
      <c r="HRR58"/>
      <c r="HRS58"/>
      <c r="HRT58"/>
      <c r="HRU58"/>
      <c r="HRV58"/>
      <c r="HRW58"/>
      <c r="HRX58"/>
      <c r="HRY58"/>
      <c r="HRZ58"/>
      <c r="HSA58"/>
      <c r="HSB58"/>
      <c r="HSC58"/>
      <c r="HSD58"/>
      <c r="HSE58"/>
      <c r="HSF58"/>
      <c r="HSG58"/>
      <c r="HSH58"/>
      <c r="HSI58"/>
      <c r="HSJ58"/>
      <c r="HSK58"/>
      <c r="HSL58"/>
      <c r="HSM58"/>
      <c r="HSN58"/>
      <c r="HSO58"/>
      <c r="HSP58"/>
      <c r="HSQ58"/>
      <c r="HSR58"/>
      <c r="HSS58"/>
      <c r="HST58"/>
      <c r="HSU58"/>
      <c r="HSV58"/>
      <c r="HSW58"/>
      <c r="HSX58"/>
      <c r="HSY58"/>
      <c r="HSZ58"/>
      <c r="HTA58"/>
      <c r="HTB58"/>
      <c r="HTC58"/>
      <c r="HTD58"/>
      <c r="HTE58"/>
      <c r="HTF58"/>
      <c r="HTG58"/>
      <c r="HTH58"/>
      <c r="HTI58"/>
      <c r="HTJ58"/>
      <c r="HTK58"/>
      <c r="HTL58"/>
      <c r="HTM58"/>
      <c r="HTN58"/>
      <c r="HTO58"/>
      <c r="HTP58"/>
      <c r="HTQ58"/>
      <c r="HTR58"/>
      <c r="HTS58"/>
      <c r="HTT58"/>
      <c r="HTU58"/>
      <c r="HTV58"/>
      <c r="HTW58"/>
      <c r="HTX58"/>
      <c r="HTY58"/>
      <c r="HTZ58"/>
      <c r="HUA58"/>
      <c r="HUB58"/>
      <c r="HUC58"/>
      <c r="HUD58"/>
      <c r="HUE58"/>
      <c r="HUF58"/>
      <c r="HUG58"/>
      <c r="HUH58"/>
      <c r="HUI58"/>
      <c r="HUJ58"/>
      <c r="HUK58"/>
      <c r="HUL58"/>
      <c r="HUM58"/>
      <c r="HUN58"/>
      <c r="HUO58"/>
      <c r="HUP58"/>
      <c r="HUQ58"/>
      <c r="HUR58"/>
      <c r="HUS58"/>
      <c r="HUT58"/>
      <c r="HUU58"/>
      <c r="HUV58"/>
      <c r="HUW58"/>
      <c r="HUX58"/>
      <c r="HUY58"/>
      <c r="HUZ58"/>
      <c r="HVA58"/>
      <c r="HVB58"/>
      <c r="HVC58"/>
      <c r="HVD58"/>
      <c r="HVE58"/>
      <c r="HVF58"/>
      <c r="HVG58"/>
      <c r="HVH58"/>
      <c r="HVI58"/>
      <c r="HVJ58"/>
      <c r="HVK58"/>
      <c r="HVL58"/>
      <c r="HVM58"/>
      <c r="HVN58"/>
      <c r="HVO58"/>
      <c r="HVP58"/>
      <c r="HVQ58"/>
      <c r="HVR58"/>
      <c r="HVS58"/>
      <c r="HVT58"/>
      <c r="HVU58"/>
      <c r="HVV58"/>
      <c r="HVW58"/>
      <c r="HVX58"/>
      <c r="HVY58"/>
      <c r="HVZ58"/>
      <c r="HWA58"/>
      <c r="HWB58"/>
      <c r="HWC58"/>
      <c r="HWD58"/>
      <c r="HWE58"/>
      <c r="HWF58"/>
      <c r="HWG58"/>
      <c r="HWH58"/>
      <c r="HWI58"/>
      <c r="HWJ58"/>
      <c r="HWK58"/>
      <c r="HWL58"/>
      <c r="HWM58"/>
      <c r="HWN58"/>
      <c r="HWO58"/>
      <c r="HWP58"/>
      <c r="HWQ58"/>
      <c r="HWR58"/>
      <c r="HWS58"/>
      <c r="HWT58"/>
      <c r="HWU58"/>
      <c r="HWV58"/>
      <c r="HWW58"/>
      <c r="HWX58"/>
      <c r="HWY58"/>
      <c r="HWZ58"/>
      <c r="HXA58"/>
      <c r="HXB58"/>
      <c r="HXC58"/>
      <c r="HXD58"/>
      <c r="HXE58"/>
      <c r="HXF58"/>
      <c r="HXG58"/>
      <c r="HXH58"/>
      <c r="HXI58"/>
      <c r="HXJ58"/>
      <c r="HXK58"/>
      <c r="HXL58"/>
      <c r="HXM58"/>
      <c r="HXN58"/>
      <c r="HXO58"/>
      <c r="HXP58"/>
      <c r="HXQ58"/>
      <c r="HXR58"/>
      <c r="HXS58"/>
      <c r="HXT58"/>
      <c r="HXU58"/>
      <c r="HXV58"/>
      <c r="HXW58"/>
      <c r="HXX58"/>
      <c r="HXY58"/>
      <c r="HXZ58"/>
      <c r="HYA58"/>
      <c r="HYB58"/>
      <c r="HYC58"/>
      <c r="HYD58"/>
      <c r="HYE58"/>
      <c r="HYF58"/>
      <c r="HYG58"/>
      <c r="HYH58"/>
      <c r="HYI58"/>
      <c r="HYJ58"/>
      <c r="HYK58"/>
      <c r="HYL58"/>
      <c r="HYM58"/>
      <c r="HYN58"/>
      <c r="HYO58"/>
      <c r="HYP58"/>
      <c r="HYQ58"/>
      <c r="HYR58"/>
      <c r="HYS58"/>
      <c r="HYT58"/>
      <c r="HYU58"/>
      <c r="HYV58"/>
      <c r="HYW58"/>
      <c r="HYX58"/>
      <c r="HYY58"/>
      <c r="HYZ58"/>
      <c r="HZA58"/>
      <c r="HZB58"/>
      <c r="HZC58"/>
      <c r="HZD58"/>
      <c r="HZE58"/>
      <c r="HZF58"/>
      <c r="HZG58"/>
      <c r="HZH58"/>
      <c r="HZI58"/>
      <c r="HZJ58"/>
      <c r="HZK58"/>
      <c r="HZL58"/>
      <c r="HZM58"/>
      <c r="HZN58"/>
      <c r="HZO58"/>
      <c r="HZP58"/>
      <c r="HZQ58"/>
      <c r="HZR58"/>
      <c r="HZS58"/>
      <c r="HZT58"/>
      <c r="HZU58"/>
      <c r="HZV58"/>
      <c r="HZW58"/>
      <c r="HZX58"/>
      <c r="HZY58"/>
      <c r="HZZ58"/>
      <c r="IAA58"/>
      <c r="IAB58"/>
      <c r="IAC58"/>
      <c r="IAD58"/>
      <c r="IAE58"/>
      <c r="IAF58"/>
      <c r="IAG58"/>
      <c r="IAH58"/>
      <c r="IAI58"/>
      <c r="IAJ58"/>
      <c r="IAK58"/>
      <c r="IAL58"/>
      <c r="IAM58"/>
      <c r="IAN58"/>
      <c r="IAO58"/>
      <c r="IAP58"/>
      <c r="IAQ58"/>
      <c r="IAR58"/>
      <c r="IAS58"/>
      <c r="IAT58"/>
      <c r="IAU58"/>
      <c r="IAV58"/>
      <c r="IAW58"/>
      <c r="IAX58"/>
      <c r="IAY58"/>
      <c r="IAZ58"/>
      <c r="IBA58"/>
      <c r="IBB58"/>
      <c r="IBC58"/>
      <c r="IBD58"/>
      <c r="IBE58"/>
      <c r="IBF58"/>
      <c r="IBG58"/>
      <c r="IBH58"/>
      <c r="IBI58"/>
      <c r="IBJ58"/>
      <c r="IBK58"/>
      <c r="IBL58"/>
      <c r="IBM58"/>
      <c r="IBN58"/>
      <c r="IBO58"/>
      <c r="IBP58"/>
      <c r="IBQ58"/>
      <c r="IBR58"/>
      <c r="IBS58"/>
      <c r="IBT58"/>
      <c r="IBU58"/>
      <c r="IBV58"/>
      <c r="IBW58"/>
      <c r="IBX58"/>
      <c r="IBY58"/>
      <c r="IBZ58"/>
      <c r="ICA58"/>
      <c r="ICB58"/>
      <c r="ICC58"/>
      <c r="ICD58"/>
      <c r="ICE58"/>
      <c r="ICF58"/>
      <c r="ICG58"/>
      <c r="ICH58"/>
      <c r="ICI58"/>
      <c r="ICJ58"/>
      <c r="ICK58"/>
      <c r="ICL58"/>
      <c r="ICM58"/>
      <c r="ICN58"/>
      <c r="ICO58"/>
      <c r="ICP58"/>
      <c r="ICQ58"/>
      <c r="ICR58"/>
      <c r="ICS58"/>
      <c r="ICT58"/>
      <c r="ICU58"/>
      <c r="ICV58"/>
      <c r="ICW58"/>
      <c r="ICX58"/>
      <c r="ICY58"/>
      <c r="ICZ58"/>
      <c r="IDA58"/>
      <c r="IDB58"/>
      <c r="IDC58"/>
      <c r="IDD58"/>
      <c r="IDE58"/>
      <c r="IDF58"/>
      <c r="IDG58"/>
      <c r="IDH58"/>
      <c r="IDI58"/>
      <c r="IDJ58"/>
      <c r="IDK58"/>
      <c r="IDL58"/>
      <c r="IDM58"/>
      <c r="IDN58"/>
      <c r="IDO58"/>
      <c r="IDP58"/>
      <c r="IDQ58"/>
      <c r="IDR58"/>
      <c r="IDS58"/>
      <c r="IDT58"/>
      <c r="IDU58"/>
      <c r="IDV58"/>
      <c r="IDW58"/>
      <c r="IDX58"/>
      <c r="IDY58"/>
      <c r="IDZ58"/>
      <c r="IEA58"/>
      <c r="IEB58"/>
      <c r="IEC58"/>
      <c r="IED58"/>
      <c r="IEE58"/>
      <c r="IEF58"/>
      <c r="IEG58"/>
      <c r="IEH58"/>
      <c r="IEI58"/>
      <c r="IEJ58"/>
      <c r="IEK58"/>
      <c r="IEL58"/>
      <c r="IEM58"/>
      <c r="IEN58"/>
      <c r="IEO58"/>
      <c r="IEP58"/>
      <c r="IEQ58"/>
      <c r="IER58"/>
      <c r="IES58"/>
      <c r="IET58"/>
      <c r="IEU58"/>
      <c r="IEV58"/>
      <c r="IEW58"/>
      <c r="IEX58"/>
      <c r="IEY58"/>
      <c r="IEZ58"/>
      <c r="IFA58"/>
      <c r="IFB58"/>
      <c r="IFC58"/>
      <c r="IFD58"/>
      <c r="IFE58"/>
      <c r="IFF58"/>
      <c r="IFG58"/>
      <c r="IFH58"/>
      <c r="IFI58"/>
      <c r="IFJ58"/>
      <c r="IFK58"/>
      <c r="IFL58"/>
      <c r="IFM58"/>
      <c r="IFN58"/>
      <c r="IFO58"/>
      <c r="IFP58"/>
      <c r="IFQ58"/>
      <c r="IFR58"/>
      <c r="IFS58"/>
      <c r="IFT58"/>
      <c r="IFU58"/>
      <c r="IFV58"/>
      <c r="IFW58"/>
      <c r="IFX58"/>
      <c r="IFY58"/>
      <c r="IFZ58"/>
      <c r="IGA58"/>
      <c r="IGB58"/>
      <c r="IGC58"/>
      <c r="IGD58"/>
      <c r="IGE58"/>
      <c r="IGF58"/>
      <c r="IGG58"/>
      <c r="IGH58"/>
      <c r="IGI58"/>
      <c r="IGJ58"/>
      <c r="IGK58"/>
      <c r="IGL58"/>
      <c r="IGM58"/>
      <c r="IGN58"/>
      <c r="IGO58"/>
      <c r="IGP58"/>
      <c r="IGQ58"/>
      <c r="IGR58"/>
      <c r="IGS58"/>
      <c r="IGT58"/>
      <c r="IGU58"/>
      <c r="IGV58"/>
      <c r="IGW58"/>
      <c r="IGX58"/>
      <c r="IGY58"/>
      <c r="IGZ58"/>
      <c r="IHA58"/>
      <c r="IHB58"/>
      <c r="IHC58"/>
      <c r="IHD58"/>
      <c r="IHE58"/>
      <c r="IHF58"/>
      <c r="IHG58"/>
      <c r="IHH58"/>
      <c r="IHI58"/>
      <c r="IHJ58"/>
      <c r="IHK58"/>
      <c r="IHL58"/>
      <c r="IHM58"/>
      <c r="IHN58"/>
      <c r="IHO58"/>
      <c r="IHP58"/>
      <c r="IHQ58"/>
      <c r="IHR58"/>
      <c r="IHS58"/>
      <c r="IHT58"/>
      <c r="IHU58"/>
      <c r="IHV58"/>
      <c r="IHW58"/>
      <c r="IHX58"/>
      <c r="IHY58"/>
      <c r="IHZ58"/>
      <c r="IIA58"/>
      <c r="IIB58"/>
      <c r="IIC58"/>
      <c r="IID58"/>
      <c r="IIE58"/>
      <c r="IIF58"/>
      <c r="IIG58"/>
      <c r="IIH58"/>
      <c r="III58"/>
      <c r="IIJ58"/>
      <c r="IIK58"/>
      <c r="IIL58"/>
      <c r="IIM58"/>
      <c r="IIN58"/>
      <c r="IIO58"/>
      <c r="IIP58"/>
      <c r="IIQ58"/>
      <c r="IIR58"/>
      <c r="IIS58"/>
      <c r="IIT58"/>
      <c r="IIU58"/>
      <c r="IIV58"/>
      <c r="IIW58"/>
      <c r="IIX58"/>
      <c r="IIY58"/>
      <c r="IIZ58"/>
      <c r="IJA58"/>
      <c r="IJB58"/>
      <c r="IJC58"/>
      <c r="IJD58"/>
      <c r="IJE58"/>
      <c r="IJF58"/>
      <c r="IJG58"/>
      <c r="IJH58"/>
      <c r="IJI58"/>
      <c r="IJJ58"/>
      <c r="IJK58"/>
      <c r="IJL58"/>
      <c r="IJM58"/>
      <c r="IJN58"/>
      <c r="IJO58"/>
      <c r="IJP58"/>
      <c r="IJQ58"/>
      <c r="IJR58"/>
      <c r="IJS58"/>
      <c r="IJT58"/>
      <c r="IJU58"/>
      <c r="IJV58"/>
      <c r="IJW58"/>
      <c r="IJX58"/>
      <c r="IJY58"/>
      <c r="IJZ58"/>
      <c r="IKA58"/>
      <c r="IKB58"/>
      <c r="IKC58"/>
      <c r="IKD58"/>
      <c r="IKE58"/>
      <c r="IKF58"/>
      <c r="IKG58"/>
      <c r="IKH58"/>
      <c r="IKI58"/>
      <c r="IKJ58"/>
      <c r="IKK58"/>
      <c r="IKL58"/>
      <c r="IKM58"/>
      <c r="IKN58"/>
      <c r="IKO58"/>
      <c r="IKP58"/>
      <c r="IKQ58"/>
      <c r="IKR58"/>
      <c r="IKS58"/>
      <c r="IKT58"/>
      <c r="IKU58"/>
      <c r="IKV58"/>
      <c r="IKW58"/>
      <c r="IKX58"/>
      <c r="IKY58"/>
      <c r="IKZ58"/>
      <c r="ILA58"/>
      <c r="ILB58"/>
      <c r="ILC58"/>
      <c r="ILD58"/>
      <c r="ILE58"/>
      <c r="ILF58"/>
      <c r="ILG58"/>
      <c r="ILH58"/>
      <c r="ILI58"/>
      <c r="ILJ58"/>
      <c r="ILK58"/>
      <c r="ILL58"/>
      <c r="ILM58"/>
      <c r="ILN58"/>
      <c r="ILO58"/>
      <c r="ILP58"/>
      <c r="ILQ58"/>
      <c r="ILR58"/>
      <c r="ILS58"/>
      <c r="ILT58"/>
      <c r="ILU58"/>
      <c r="ILV58"/>
      <c r="ILW58"/>
      <c r="ILX58"/>
      <c r="ILY58"/>
      <c r="ILZ58"/>
      <c r="IMA58"/>
      <c r="IMB58"/>
      <c r="IMC58"/>
      <c r="IMD58"/>
      <c r="IME58"/>
      <c r="IMF58"/>
      <c r="IMG58"/>
      <c r="IMH58"/>
      <c r="IMI58"/>
      <c r="IMJ58"/>
      <c r="IMK58"/>
      <c r="IML58"/>
      <c r="IMM58"/>
      <c r="IMN58"/>
      <c r="IMO58"/>
      <c r="IMP58"/>
      <c r="IMQ58"/>
      <c r="IMR58"/>
      <c r="IMS58"/>
      <c r="IMT58"/>
      <c r="IMU58"/>
      <c r="IMV58"/>
      <c r="IMW58"/>
      <c r="IMX58"/>
      <c r="IMY58"/>
      <c r="IMZ58"/>
      <c r="INA58"/>
      <c r="INB58"/>
      <c r="INC58"/>
      <c r="IND58"/>
      <c r="INE58"/>
      <c r="INF58"/>
      <c r="ING58"/>
      <c r="INH58"/>
      <c r="INI58"/>
      <c r="INJ58"/>
      <c r="INK58"/>
      <c r="INL58"/>
      <c r="INM58"/>
      <c r="INN58"/>
      <c r="INO58"/>
      <c r="INP58"/>
      <c r="INQ58"/>
      <c r="INR58"/>
      <c r="INS58"/>
      <c r="INT58"/>
      <c r="INU58"/>
      <c r="INV58"/>
      <c r="INW58"/>
      <c r="INX58"/>
      <c r="INY58"/>
      <c r="INZ58"/>
      <c r="IOA58"/>
      <c r="IOB58"/>
      <c r="IOC58"/>
      <c r="IOD58"/>
      <c r="IOE58"/>
      <c r="IOF58"/>
      <c r="IOG58"/>
      <c r="IOH58"/>
      <c r="IOI58"/>
      <c r="IOJ58"/>
      <c r="IOK58"/>
      <c r="IOL58"/>
      <c r="IOM58"/>
      <c r="ION58"/>
      <c r="IOO58"/>
      <c r="IOP58"/>
      <c r="IOQ58"/>
      <c r="IOR58"/>
      <c r="IOS58"/>
      <c r="IOT58"/>
      <c r="IOU58"/>
      <c r="IOV58"/>
      <c r="IOW58"/>
      <c r="IOX58"/>
      <c r="IOY58"/>
      <c r="IOZ58"/>
      <c r="IPA58"/>
      <c r="IPB58"/>
      <c r="IPC58"/>
      <c r="IPD58"/>
      <c r="IPE58"/>
      <c r="IPF58"/>
      <c r="IPG58"/>
      <c r="IPH58"/>
      <c r="IPI58"/>
      <c r="IPJ58"/>
      <c r="IPK58"/>
      <c r="IPL58"/>
      <c r="IPM58"/>
      <c r="IPN58"/>
      <c r="IPO58"/>
      <c r="IPP58"/>
      <c r="IPQ58"/>
      <c r="IPR58"/>
      <c r="IPS58"/>
      <c r="IPT58"/>
      <c r="IPU58"/>
      <c r="IPV58"/>
      <c r="IPW58"/>
      <c r="IPX58"/>
      <c r="IPY58"/>
      <c r="IPZ58"/>
      <c r="IQA58"/>
      <c r="IQB58"/>
      <c r="IQC58"/>
      <c r="IQD58"/>
      <c r="IQE58"/>
      <c r="IQF58"/>
      <c r="IQG58"/>
      <c r="IQH58"/>
      <c r="IQI58"/>
      <c r="IQJ58"/>
      <c r="IQK58"/>
      <c r="IQL58"/>
      <c r="IQM58"/>
      <c r="IQN58"/>
      <c r="IQO58"/>
      <c r="IQP58"/>
      <c r="IQQ58"/>
      <c r="IQR58"/>
      <c r="IQS58"/>
      <c r="IQT58"/>
      <c r="IQU58"/>
      <c r="IQV58"/>
      <c r="IQW58"/>
      <c r="IQX58"/>
      <c r="IQY58"/>
      <c r="IQZ58"/>
      <c r="IRA58"/>
      <c r="IRB58"/>
      <c r="IRC58"/>
      <c r="IRD58"/>
      <c r="IRE58"/>
      <c r="IRF58"/>
      <c r="IRG58"/>
      <c r="IRH58"/>
      <c r="IRI58"/>
      <c r="IRJ58"/>
      <c r="IRK58"/>
      <c r="IRL58"/>
      <c r="IRM58"/>
      <c r="IRN58"/>
      <c r="IRO58"/>
      <c r="IRP58"/>
      <c r="IRQ58"/>
      <c r="IRR58"/>
      <c r="IRS58"/>
      <c r="IRT58"/>
      <c r="IRU58"/>
      <c r="IRV58"/>
      <c r="IRW58"/>
      <c r="IRX58"/>
      <c r="IRY58"/>
      <c r="IRZ58"/>
      <c r="ISA58"/>
      <c r="ISB58"/>
      <c r="ISC58"/>
      <c r="ISD58"/>
      <c r="ISE58"/>
      <c r="ISF58"/>
      <c r="ISG58"/>
      <c r="ISH58"/>
      <c r="ISI58"/>
      <c r="ISJ58"/>
      <c r="ISK58"/>
      <c r="ISL58"/>
      <c r="ISM58"/>
      <c r="ISN58"/>
      <c r="ISO58"/>
      <c r="ISP58"/>
      <c r="ISQ58"/>
      <c r="ISR58"/>
      <c r="ISS58"/>
      <c r="IST58"/>
      <c r="ISU58"/>
      <c r="ISV58"/>
      <c r="ISW58"/>
      <c r="ISX58"/>
      <c r="ISY58"/>
      <c r="ISZ58"/>
      <c r="ITA58"/>
      <c r="ITB58"/>
      <c r="ITC58"/>
      <c r="ITD58"/>
      <c r="ITE58"/>
      <c r="ITF58"/>
      <c r="ITG58"/>
      <c r="ITH58"/>
      <c r="ITI58"/>
      <c r="ITJ58"/>
      <c r="ITK58"/>
      <c r="ITL58"/>
      <c r="ITM58"/>
      <c r="ITN58"/>
      <c r="ITO58"/>
      <c r="ITP58"/>
      <c r="ITQ58"/>
      <c r="ITR58"/>
      <c r="ITS58"/>
      <c r="ITT58"/>
      <c r="ITU58"/>
      <c r="ITV58"/>
      <c r="ITW58"/>
      <c r="ITX58"/>
      <c r="ITY58"/>
      <c r="ITZ58"/>
      <c r="IUA58"/>
      <c r="IUB58"/>
      <c r="IUC58"/>
      <c r="IUD58"/>
      <c r="IUE58"/>
      <c r="IUF58"/>
      <c r="IUG58"/>
      <c r="IUH58"/>
      <c r="IUI58"/>
      <c r="IUJ58"/>
      <c r="IUK58"/>
      <c r="IUL58"/>
      <c r="IUM58"/>
      <c r="IUN58"/>
      <c r="IUO58"/>
      <c r="IUP58"/>
      <c r="IUQ58"/>
      <c r="IUR58"/>
      <c r="IUS58"/>
      <c r="IUT58"/>
      <c r="IUU58"/>
      <c r="IUV58"/>
      <c r="IUW58"/>
      <c r="IUX58"/>
      <c r="IUY58"/>
      <c r="IUZ58"/>
      <c r="IVA58"/>
      <c r="IVB58"/>
      <c r="IVC58"/>
      <c r="IVD58"/>
      <c r="IVE58"/>
      <c r="IVF58"/>
      <c r="IVG58"/>
      <c r="IVH58"/>
      <c r="IVI58"/>
      <c r="IVJ58"/>
      <c r="IVK58"/>
      <c r="IVL58"/>
      <c r="IVM58"/>
      <c r="IVN58"/>
      <c r="IVO58"/>
      <c r="IVP58"/>
      <c r="IVQ58"/>
      <c r="IVR58"/>
      <c r="IVS58"/>
      <c r="IVT58"/>
      <c r="IVU58"/>
      <c r="IVV58"/>
      <c r="IVW58"/>
      <c r="IVX58"/>
      <c r="IVY58"/>
      <c r="IVZ58"/>
      <c r="IWA58"/>
      <c r="IWB58"/>
      <c r="IWC58"/>
      <c r="IWD58"/>
      <c r="IWE58"/>
      <c r="IWF58"/>
      <c r="IWG58"/>
      <c r="IWH58"/>
      <c r="IWI58"/>
      <c r="IWJ58"/>
      <c r="IWK58"/>
      <c r="IWL58"/>
      <c r="IWM58"/>
      <c r="IWN58"/>
      <c r="IWO58"/>
      <c r="IWP58"/>
      <c r="IWQ58"/>
      <c r="IWR58"/>
      <c r="IWS58"/>
      <c r="IWT58"/>
      <c r="IWU58"/>
      <c r="IWV58"/>
      <c r="IWW58"/>
      <c r="IWX58"/>
      <c r="IWY58"/>
      <c r="IWZ58"/>
      <c r="IXA58"/>
      <c r="IXB58"/>
      <c r="IXC58"/>
      <c r="IXD58"/>
      <c r="IXE58"/>
      <c r="IXF58"/>
      <c r="IXG58"/>
      <c r="IXH58"/>
      <c r="IXI58"/>
      <c r="IXJ58"/>
      <c r="IXK58"/>
      <c r="IXL58"/>
      <c r="IXM58"/>
      <c r="IXN58"/>
      <c r="IXO58"/>
      <c r="IXP58"/>
      <c r="IXQ58"/>
      <c r="IXR58"/>
      <c r="IXS58"/>
      <c r="IXT58"/>
      <c r="IXU58"/>
      <c r="IXV58"/>
      <c r="IXW58"/>
      <c r="IXX58"/>
      <c r="IXY58"/>
      <c r="IXZ58"/>
      <c r="IYA58"/>
      <c r="IYB58"/>
      <c r="IYC58"/>
      <c r="IYD58"/>
      <c r="IYE58"/>
      <c r="IYF58"/>
      <c r="IYG58"/>
      <c r="IYH58"/>
      <c r="IYI58"/>
      <c r="IYJ58"/>
      <c r="IYK58"/>
      <c r="IYL58"/>
      <c r="IYM58"/>
      <c r="IYN58"/>
      <c r="IYO58"/>
      <c r="IYP58"/>
      <c r="IYQ58"/>
      <c r="IYR58"/>
      <c r="IYS58"/>
      <c r="IYT58"/>
      <c r="IYU58"/>
      <c r="IYV58"/>
      <c r="IYW58"/>
      <c r="IYX58"/>
      <c r="IYY58"/>
      <c r="IYZ58"/>
      <c r="IZA58"/>
      <c r="IZB58"/>
      <c r="IZC58"/>
      <c r="IZD58"/>
      <c r="IZE58"/>
      <c r="IZF58"/>
      <c r="IZG58"/>
      <c r="IZH58"/>
      <c r="IZI58"/>
      <c r="IZJ58"/>
      <c r="IZK58"/>
      <c r="IZL58"/>
      <c r="IZM58"/>
      <c r="IZN58"/>
      <c r="IZO58"/>
      <c r="IZP58"/>
      <c r="IZQ58"/>
      <c r="IZR58"/>
      <c r="IZS58"/>
      <c r="IZT58"/>
      <c r="IZU58"/>
      <c r="IZV58"/>
      <c r="IZW58"/>
      <c r="IZX58"/>
      <c r="IZY58"/>
      <c r="IZZ58"/>
      <c r="JAA58"/>
      <c r="JAB58"/>
      <c r="JAC58"/>
      <c r="JAD58"/>
      <c r="JAE58"/>
      <c r="JAF58"/>
      <c r="JAG58"/>
      <c r="JAH58"/>
      <c r="JAI58"/>
      <c r="JAJ58"/>
      <c r="JAK58"/>
      <c r="JAL58"/>
      <c r="JAM58"/>
      <c r="JAN58"/>
      <c r="JAO58"/>
      <c r="JAP58"/>
      <c r="JAQ58"/>
      <c r="JAR58"/>
      <c r="JAS58"/>
      <c r="JAT58"/>
      <c r="JAU58"/>
      <c r="JAV58"/>
      <c r="JAW58"/>
      <c r="JAX58"/>
      <c r="JAY58"/>
      <c r="JAZ58"/>
      <c r="JBA58"/>
      <c r="JBB58"/>
      <c r="JBC58"/>
      <c r="JBD58"/>
      <c r="JBE58"/>
      <c r="JBF58"/>
      <c r="JBG58"/>
      <c r="JBH58"/>
      <c r="JBI58"/>
      <c r="JBJ58"/>
      <c r="JBK58"/>
      <c r="JBL58"/>
      <c r="JBM58"/>
      <c r="JBN58"/>
      <c r="JBO58"/>
      <c r="JBP58"/>
      <c r="JBQ58"/>
      <c r="JBR58"/>
      <c r="JBS58"/>
      <c r="JBT58"/>
      <c r="JBU58"/>
      <c r="JBV58"/>
      <c r="JBW58"/>
      <c r="JBX58"/>
      <c r="JBY58"/>
      <c r="JBZ58"/>
      <c r="JCA58"/>
      <c r="JCB58"/>
      <c r="JCC58"/>
      <c r="JCD58"/>
      <c r="JCE58"/>
      <c r="JCF58"/>
      <c r="JCG58"/>
      <c r="JCH58"/>
      <c r="JCI58"/>
      <c r="JCJ58"/>
      <c r="JCK58"/>
      <c r="JCL58"/>
      <c r="JCM58"/>
      <c r="JCN58"/>
      <c r="JCO58"/>
      <c r="JCP58"/>
      <c r="JCQ58"/>
      <c r="JCR58"/>
      <c r="JCS58"/>
      <c r="JCT58"/>
      <c r="JCU58"/>
      <c r="JCV58"/>
      <c r="JCW58"/>
      <c r="JCX58"/>
      <c r="JCY58"/>
      <c r="JCZ58"/>
      <c r="JDA58"/>
      <c r="JDB58"/>
      <c r="JDC58"/>
      <c r="JDD58"/>
      <c r="JDE58"/>
      <c r="JDF58"/>
      <c r="JDG58"/>
      <c r="JDH58"/>
      <c r="JDI58"/>
      <c r="JDJ58"/>
      <c r="JDK58"/>
      <c r="JDL58"/>
      <c r="JDM58"/>
      <c r="JDN58"/>
      <c r="JDO58"/>
      <c r="JDP58"/>
      <c r="JDQ58"/>
      <c r="JDR58"/>
      <c r="JDS58"/>
      <c r="JDT58"/>
      <c r="JDU58"/>
      <c r="JDV58"/>
      <c r="JDW58"/>
      <c r="JDX58"/>
      <c r="JDY58"/>
      <c r="JDZ58"/>
      <c r="JEA58"/>
      <c r="JEB58"/>
      <c r="JEC58"/>
      <c r="JED58"/>
      <c r="JEE58"/>
      <c r="JEF58"/>
      <c r="JEG58"/>
      <c r="JEH58"/>
      <c r="JEI58"/>
      <c r="JEJ58"/>
      <c r="JEK58"/>
      <c r="JEL58"/>
      <c r="JEM58"/>
      <c r="JEN58"/>
      <c r="JEO58"/>
      <c r="JEP58"/>
      <c r="JEQ58"/>
      <c r="JER58"/>
      <c r="JES58"/>
      <c r="JET58"/>
      <c r="JEU58"/>
      <c r="JEV58"/>
      <c r="JEW58"/>
      <c r="JEX58"/>
      <c r="JEY58"/>
      <c r="JEZ58"/>
      <c r="JFA58"/>
      <c r="JFB58"/>
      <c r="JFC58"/>
      <c r="JFD58"/>
      <c r="JFE58"/>
      <c r="JFF58"/>
      <c r="JFG58"/>
      <c r="JFH58"/>
      <c r="JFI58"/>
      <c r="JFJ58"/>
      <c r="JFK58"/>
      <c r="JFL58"/>
      <c r="JFM58"/>
      <c r="JFN58"/>
      <c r="JFO58"/>
      <c r="JFP58"/>
      <c r="JFQ58"/>
      <c r="JFR58"/>
      <c r="JFS58"/>
      <c r="JFT58"/>
      <c r="JFU58"/>
      <c r="JFV58"/>
      <c r="JFW58"/>
      <c r="JFX58"/>
      <c r="JFY58"/>
      <c r="JFZ58"/>
      <c r="JGA58"/>
      <c r="JGB58"/>
      <c r="JGC58"/>
      <c r="JGD58"/>
      <c r="JGE58"/>
      <c r="JGF58"/>
      <c r="JGG58"/>
      <c r="JGH58"/>
      <c r="JGI58"/>
      <c r="JGJ58"/>
      <c r="JGK58"/>
      <c r="JGL58"/>
      <c r="JGM58"/>
      <c r="JGN58"/>
      <c r="JGO58"/>
      <c r="JGP58"/>
      <c r="JGQ58"/>
      <c r="JGR58"/>
      <c r="JGS58"/>
      <c r="JGT58"/>
      <c r="JGU58"/>
      <c r="JGV58"/>
      <c r="JGW58"/>
      <c r="JGX58"/>
      <c r="JGY58"/>
      <c r="JGZ58"/>
      <c r="JHA58"/>
      <c r="JHB58"/>
      <c r="JHC58"/>
      <c r="JHD58"/>
      <c r="JHE58"/>
      <c r="JHF58"/>
      <c r="JHG58"/>
      <c r="JHH58"/>
      <c r="JHI58"/>
      <c r="JHJ58"/>
      <c r="JHK58"/>
      <c r="JHL58"/>
      <c r="JHM58"/>
      <c r="JHN58"/>
      <c r="JHO58"/>
      <c r="JHP58"/>
      <c r="JHQ58"/>
      <c r="JHR58"/>
      <c r="JHS58"/>
      <c r="JHT58"/>
      <c r="JHU58"/>
      <c r="JHV58"/>
      <c r="JHW58"/>
      <c r="JHX58"/>
      <c r="JHY58"/>
      <c r="JHZ58"/>
      <c r="JIA58"/>
      <c r="JIB58"/>
      <c r="JIC58"/>
      <c r="JID58"/>
      <c r="JIE58"/>
      <c r="JIF58"/>
      <c r="JIG58"/>
      <c r="JIH58"/>
      <c r="JII58"/>
      <c r="JIJ58"/>
      <c r="JIK58"/>
      <c r="JIL58"/>
      <c r="JIM58"/>
      <c r="JIN58"/>
      <c r="JIO58"/>
      <c r="JIP58"/>
      <c r="JIQ58"/>
      <c r="JIR58"/>
      <c r="JIS58"/>
      <c r="JIT58"/>
      <c r="JIU58"/>
      <c r="JIV58"/>
      <c r="JIW58"/>
      <c r="JIX58"/>
      <c r="JIY58"/>
      <c r="JIZ58"/>
      <c r="JJA58"/>
      <c r="JJB58"/>
      <c r="JJC58"/>
      <c r="JJD58"/>
      <c r="JJE58"/>
      <c r="JJF58"/>
      <c r="JJG58"/>
      <c r="JJH58"/>
      <c r="JJI58"/>
      <c r="JJJ58"/>
      <c r="JJK58"/>
      <c r="JJL58"/>
      <c r="JJM58"/>
      <c r="JJN58"/>
      <c r="JJO58"/>
      <c r="JJP58"/>
      <c r="JJQ58"/>
      <c r="JJR58"/>
      <c r="JJS58"/>
      <c r="JJT58"/>
      <c r="JJU58"/>
      <c r="JJV58"/>
      <c r="JJW58"/>
      <c r="JJX58"/>
      <c r="JJY58"/>
      <c r="JJZ58"/>
      <c r="JKA58"/>
      <c r="JKB58"/>
      <c r="JKC58"/>
      <c r="JKD58"/>
      <c r="JKE58"/>
      <c r="JKF58"/>
      <c r="JKG58"/>
      <c r="JKH58"/>
      <c r="JKI58"/>
      <c r="JKJ58"/>
      <c r="JKK58"/>
      <c r="JKL58"/>
      <c r="JKM58"/>
      <c r="JKN58"/>
      <c r="JKO58"/>
      <c r="JKP58"/>
      <c r="JKQ58"/>
      <c r="JKR58"/>
      <c r="JKS58"/>
      <c r="JKT58"/>
      <c r="JKU58"/>
      <c r="JKV58"/>
      <c r="JKW58"/>
      <c r="JKX58"/>
      <c r="JKY58"/>
      <c r="JKZ58"/>
      <c r="JLA58"/>
      <c r="JLB58"/>
      <c r="JLC58"/>
      <c r="JLD58"/>
      <c r="JLE58"/>
      <c r="JLF58"/>
      <c r="JLG58"/>
      <c r="JLH58"/>
      <c r="JLI58"/>
      <c r="JLJ58"/>
      <c r="JLK58"/>
      <c r="JLL58"/>
      <c r="JLM58"/>
      <c r="JLN58"/>
      <c r="JLO58"/>
      <c r="JLP58"/>
      <c r="JLQ58"/>
      <c r="JLR58"/>
      <c r="JLS58"/>
      <c r="JLT58"/>
      <c r="JLU58"/>
      <c r="JLV58"/>
      <c r="JLW58"/>
      <c r="JLX58"/>
      <c r="JLY58"/>
      <c r="JLZ58"/>
      <c r="JMA58"/>
      <c r="JMB58"/>
      <c r="JMC58"/>
      <c r="JMD58"/>
      <c r="JME58"/>
      <c r="JMF58"/>
      <c r="JMG58"/>
      <c r="JMH58"/>
      <c r="JMI58"/>
      <c r="JMJ58"/>
      <c r="JMK58"/>
      <c r="JML58"/>
      <c r="JMM58"/>
      <c r="JMN58"/>
      <c r="JMO58"/>
      <c r="JMP58"/>
      <c r="JMQ58"/>
      <c r="JMR58"/>
      <c r="JMS58"/>
      <c r="JMT58"/>
      <c r="JMU58"/>
      <c r="JMV58"/>
      <c r="JMW58"/>
      <c r="JMX58"/>
      <c r="JMY58"/>
      <c r="JMZ58"/>
      <c r="JNA58"/>
      <c r="JNB58"/>
      <c r="JNC58"/>
      <c r="JND58"/>
      <c r="JNE58"/>
      <c r="JNF58"/>
      <c r="JNG58"/>
      <c r="JNH58"/>
      <c r="JNI58"/>
      <c r="JNJ58"/>
      <c r="JNK58"/>
      <c r="JNL58"/>
      <c r="JNM58"/>
      <c r="JNN58"/>
      <c r="JNO58"/>
      <c r="JNP58"/>
      <c r="JNQ58"/>
      <c r="JNR58"/>
      <c r="JNS58"/>
      <c r="JNT58"/>
      <c r="JNU58"/>
      <c r="JNV58"/>
      <c r="JNW58"/>
      <c r="JNX58"/>
      <c r="JNY58"/>
      <c r="JNZ58"/>
      <c r="JOA58"/>
      <c r="JOB58"/>
      <c r="JOC58"/>
      <c r="JOD58"/>
      <c r="JOE58"/>
      <c r="JOF58"/>
      <c r="JOG58"/>
      <c r="JOH58"/>
      <c r="JOI58"/>
      <c r="JOJ58"/>
      <c r="JOK58"/>
      <c r="JOL58"/>
      <c r="JOM58"/>
      <c r="JON58"/>
      <c r="JOO58"/>
      <c r="JOP58"/>
      <c r="JOQ58"/>
      <c r="JOR58"/>
      <c r="JOS58"/>
      <c r="JOT58"/>
      <c r="JOU58"/>
      <c r="JOV58"/>
      <c r="JOW58"/>
      <c r="JOX58"/>
      <c r="JOY58"/>
      <c r="JOZ58"/>
      <c r="JPA58"/>
      <c r="JPB58"/>
      <c r="JPC58"/>
      <c r="JPD58"/>
      <c r="JPE58"/>
      <c r="JPF58"/>
      <c r="JPG58"/>
      <c r="JPH58"/>
      <c r="JPI58"/>
      <c r="JPJ58"/>
      <c r="JPK58"/>
      <c r="JPL58"/>
      <c r="JPM58"/>
      <c r="JPN58"/>
      <c r="JPO58"/>
      <c r="JPP58"/>
      <c r="JPQ58"/>
      <c r="JPR58"/>
      <c r="JPS58"/>
      <c r="JPT58"/>
      <c r="JPU58"/>
      <c r="JPV58"/>
      <c r="JPW58"/>
      <c r="JPX58"/>
      <c r="JPY58"/>
      <c r="JPZ58"/>
      <c r="JQA58"/>
      <c r="JQB58"/>
      <c r="JQC58"/>
      <c r="JQD58"/>
      <c r="JQE58"/>
      <c r="JQF58"/>
      <c r="JQG58"/>
      <c r="JQH58"/>
      <c r="JQI58"/>
      <c r="JQJ58"/>
      <c r="JQK58"/>
      <c r="JQL58"/>
      <c r="JQM58"/>
      <c r="JQN58"/>
      <c r="JQO58"/>
      <c r="JQP58"/>
      <c r="JQQ58"/>
      <c r="JQR58"/>
      <c r="JQS58"/>
      <c r="JQT58"/>
      <c r="JQU58"/>
      <c r="JQV58"/>
      <c r="JQW58"/>
      <c r="JQX58"/>
      <c r="JQY58"/>
      <c r="JQZ58"/>
      <c r="JRA58"/>
      <c r="JRB58"/>
      <c r="JRC58"/>
      <c r="JRD58"/>
      <c r="JRE58"/>
      <c r="JRF58"/>
      <c r="JRG58"/>
      <c r="JRH58"/>
      <c r="JRI58"/>
      <c r="JRJ58"/>
      <c r="JRK58"/>
      <c r="JRL58"/>
      <c r="JRM58"/>
      <c r="JRN58"/>
      <c r="JRO58"/>
      <c r="JRP58"/>
      <c r="JRQ58"/>
      <c r="JRR58"/>
      <c r="JRS58"/>
      <c r="JRT58"/>
      <c r="JRU58"/>
      <c r="JRV58"/>
      <c r="JRW58"/>
      <c r="JRX58"/>
      <c r="JRY58"/>
      <c r="JRZ58"/>
      <c r="JSA58"/>
      <c r="JSB58"/>
      <c r="JSC58"/>
      <c r="JSD58"/>
      <c r="JSE58"/>
      <c r="JSF58"/>
      <c r="JSG58"/>
      <c r="JSH58"/>
      <c r="JSI58"/>
      <c r="JSJ58"/>
      <c r="JSK58"/>
      <c r="JSL58"/>
      <c r="JSM58"/>
      <c r="JSN58"/>
      <c r="JSO58"/>
      <c r="JSP58"/>
      <c r="JSQ58"/>
      <c r="JSR58"/>
      <c r="JSS58"/>
      <c r="JST58"/>
      <c r="JSU58"/>
      <c r="JSV58"/>
      <c r="JSW58"/>
      <c r="JSX58"/>
      <c r="JSY58"/>
      <c r="JSZ58"/>
      <c r="JTA58"/>
      <c r="JTB58"/>
      <c r="JTC58"/>
      <c r="JTD58"/>
      <c r="JTE58"/>
      <c r="JTF58"/>
      <c r="JTG58"/>
      <c r="JTH58"/>
      <c r="JTI58"/>
      <c r="JTJ58"/>
      <c r="JTK58"/>
      <c r="JTL58"/>
      <c r="JTM58"/>
      <c r="JTN58"/>
      <c r="JTO58"/>
      <c r="JTP58"/>
      <c r="JTQ58"/>
      <c r="JTR58"/>
      <c r="JTS58"/>
      <c r="JTT58"/>
      <c r="JTU58"/>
      <c r="JTV58"/>
      <c r="JTW58"/>
      <c r="JTX58"/>
      <c r="JTY58"/>
      <c r="JTZ58"/>
      <c r="JUA58"/>
      <c r="JUB58"/>
      <c r="JUC58"/>
      <c r="JUD58"/>
      <c r="JUE58"/>
      <c r="JUF58"/>
      <c r="JUG58"/>
      <c r="JUH58"/>
      <c r="JUI58"/>
      <c r="JUJ58"/>
      <c r="JUK58"/>
      <c r="JUL58"/>
      <c r="JUM58"/>
      <c r="JUN58"/>
      <c r="JUO58"/>
      <c r="JUP58"/>
      <c r="JUQ58"/>
      <c r="JUR58"/>
      <c r="JUS58"/>
      <c r="JUT58"/>
      <c r="JUU58"/>
      <c r="JUV58"/>
      <c r="JUW58"/>
      <c r="JUX58"/>
      <c r="JUY58"/>
      <c r="JUZ58"/>
      <c r="JVA58"/>
      <c r="JVB58"/>
      <c r="JVC58"/>
      <c r="JVD58"/>
      <c r="JVE58"/>
      <c r="JVF58"/>
      <c r="JVG58"/>
      <c r="JVH58"/>
      <c r="JVI58"/>
      <c r="JVJ58"/>
      <c r="JVK58"/>
      <c r="JVL58"/>
      <c r="JVM58"/>
      <c r="JVN58"/>
      <c r="JVO58"/>
      <c r="JVP58"/>
      <c r="JVQ58"/>
      <c r="JVR58"/>
      <c r="JVS58"/>
      <c r="JVT58"/>
      <c r="JVU58"/>
      <c r="JVV58"/>
      <c r="JVW58"/>
      <c r="JVX58"/>
      <c r="JVY58"/>
      <c r="JVZ58"/>
      <c r="JWA58"/>
      <c r="JWB58"/>
      <c r="JWC58"/>
      <c r="JWD58"/>
      <c r="JWE58"/>
      <c r="JWF58"/>
      <c r="JWG58"/>
      <c r="JWH58"/>
      <c r="JWI58"/>
      <c r="JWJ58"/>
      <c r="JWK58"/>
      <c r="JWL58"/>
      <c r="JWM58"/>
      <c r="JWN58"/>
      <c r="JWO58"/>
      <c r="JWP58"/>
      <c r="JWQ58"/>
      <c r="JWR58"/>
      <c r="JWS58"/>
      <c r="JWT58"/>
      <c r="JWU58"/>
      <c r="JWV58"/>
      <c r="JWW58"/>
      <c r="JWX58"/>
      <c r="JWY58"/>
      <c r="JWZ58"/>
      <c r="JXA58"/>
      <c r="JXB58"/>
      <c r="JXC58"/>
      <c r="JXD58"/>
      <c r="JXE58"/>
      <c r="JXF58"/>
      <c r="JXG58"/>
      <c r="JXH58"/>
      <c r="JXI58"/>
      <c r="JXJ58"/>
      <c r="JXK58"/>
      <c r="JXL58"/>
      <c r="JXM58"/>
      <c r="JXN58"/>
      <c r="JXO58"/>
      <c r="JXP58"/>
      <c r="JXQ58"/>
      <c r="JXR58"/>
      <c r="JXS58"/>
      <c r="JXT58"/>
      <c r="JXU58"/>
      <c r="JXV58"/>
      <c r="JXW58"/>
      <c r="JXX58"/>
      <c r="JXY58"/>
      <c r="JXZ58"/>
      <c r="JYA58"/>
      <c r="JYB58"/>
      <c r="JYC58"/>
      <c r="JYD58"/>
      <c r="JYE58"/>
      <c r="JYF58"/>
      <c r="JYG58"/>
      <c r="JYH58"/>
      <c r="JYI58"/>
      <c r="JYJ58"/>
      <c r="JYK58"/>
      <c r="JYL58"/>
      <c r="JYM58"/>
      <c r="JYN58"/>
      <c r="JYO58"/>
      <c r="JYP58"/>
      <c r="JYQ58"/>
      <c r="JYR58"/>
      <c r="JYS58"/>
      <c r="JYT58"/>
      <c r="JYU58"/>
      <c r="JYV58"/>
      <c r="JYW58"/>
      <c r="JYX58"/>
      <c r="JYY58"/>
      <c r="JYZ58"/>
      <c r="JZA58"/>
      <c r="JZB58"/>
      <c r="JZC58"/>
      <c r="JZD58"/>
      <c r="JZE58"/>
      <c r="JZF58"/>
      <c r="JZG58"/>
      <c r="JZH58"/>
      <c r="JZI58"/>
      <c r="JZJ58"/>
      <c r="JZK58"/>
      <c r="JZL58"/>
      <c r="JZM58"/>
      <c r="JZN58"/>
      <c r="JZO58"/>
      <c r="JZP58"/>
      <c r="JZQ58"/>
      <c r="JZR58"/>
      <c r="JZS58"/>
      <c r="JZT58"/>
      <c r="JZU58"/>
      <c r="JZV58"/>
      <c r="JZW58"/>
      <c r="JZX58"/>
      <c r="JZY58"/>
      <c r="JZZ58"/>
      <c r="KAA58"/>
      <c r="KAB58"/>
      <c r="KAC58"/>
      <c r="KAD58"/>
      <c r="KAE58"/>
      <c r="KAF58"/>
      <c r="KAG58"/>
      <c r="KAH58"/>
      <c r="KAI58"/>
      <c r="KAJ58"/>
      <c r="KAK58"/>
      <c r="KAL58"/>
      <c r="KAM58"/>
      <c r="KAN58"/>
      <c r="KAO58"/>
      <c r="KAP58"/>
      <c r="KAQ58"/>
      <c r="KAR58"/>
      <c r="KAS58"/>
      <c r="KAT58"/>
      <c r="KAU58"/>
      <c r="KAV58"/>
      <c r="KAW58"/>
      <c r="KAX58"/>
      <c r="KAY58"/>
      <c r="KAZ58"/>
      <c r="KBA58"/>
      <c r="KBB58"/>
      <c r="KBC58"/>
      <c r="KBD58"/>
      <c r="KBE58"/>
      <c r="KBF58"/>
      <c r="KBG58"/>
      <c r="KBH58"/>
      <c r="KBI58"/>
      <c r="KBJ58"/>
      <c r="KBK58"/>
      <c r="KBL58"/>
      <c r="KBM58"/>
      <c r="KBN58"/>
      <c r="KBO58"/>
      <c r="KBP58"/>
      <c r="KBQ58"/>
      <c r="KBR58"/>
      <c r="KBS58"/>
      <c r="KBT58"/>
      <c r="KBU58"/>
      <c r="KBV58"/>
      <c r="KBW58"/>
      <c r="KBX58"/>
      <c r="KBY58"/>
      <c r="KBZ58"/>
      <c r="KCA58"/>
      <c r="KCB58"/>
      <c r="KCC58"/>
      <c r="KCD58"/>
      <c r="KCE58"/>
      <c r="KCF58"/>
      <c r="KCG58"/>
      <c r="KCH58"/>
      <c r="KCI58"/>
      <c r="KCJ58"/>
      <c r="KCK58"/>
      <c r="KCL58"/>
      <c r="KCM58"/>
      <c r="KCN58"/>
      <c r="KCO58"/>
      <c r="KCP58"/>
      <c r="KCQ58"/>
      <c r="KCR58"/>
      <c r="KCS58"/>
      <c r="KCT58"/>
      <c r="KCU58"/>
      <c r="KCV58"/>
      <c r="KCW58"/>
      <c r="KCX58"/>
      <c r="KCY58"/>
      <c r="KCZ58"/>
      <c r="KDA58"/>
      <c r="KDB58"/>
      <c r="KDC58"/>
      <c r="KDD58"/>
      <c r="KDE58"/>
      <c r="KDF58"/>
      <c r="KDG58"/>
      <c r="KDH58"/>
      <c r="KDI58"/>
      <c r="KDJ58"/>
      <c r="KDK58"/>
      <c r="KDL58"/>
      <c r="KDM58"/>
      <c r="KDN58"/>
      <c r="KDO58"/>
      <c r="KDP58"/>
      <c r="KDQ58"/>
      <c r="KDR58"/>
      <c r="KDS58"/>
      <c r="KDT58"/>
      <c r="KDU58"/>
      <c r="KDV58"/>
      <c r="KDW58"/>
      <c r="KDX58"/>
      <c r="KDY58"/>
      <c r="KDZ58"/>
      <c r="KEA58"/>
      <c r="KEB58"/>
      <c r="KEC58"/>
      <c r="KED58"/>
      <c r="KEE58"/>
      <c r="KEF58"/>
      <c r="KEG58"/>
      <c r="KEH58"/>
      <c r="KEI58"/>
      <c r="KEJ58"/>
      <c r="KEK58"/>
      <c r="KEL58"/>
      <c r="KEM58"/>
      <c r="KEN58"/>
      <c r="KEO58"/>
      <c r="KEP58"/>
      <c r="KEQ58"/>
      <c r="KER58"/>
      <c r="KES58"/>
      <c r="KET58"/>
      <c r="KEU58"/>
      <c r="KEV58"/>
      <c r="KEW58"/>
      <c r="KEX58"/>
      <c r="KEY58"/>
      <c r="KEZ58"/>
      <c r="KFA58"/>
      <c r="KFB58"/>
      <c r="KFC58"/>
      <c r="KFD58"/>
      <c r="KFE58"/>
      <c r="KFF58"/>
      <c r="KFG58"/>
      <c r="KFH58"/>
      <c r="KFI58"/>
      <c r="KFJ58"/>
      <c r="KFK58"/>
      <c r="KFL58"/>
      <c r="KFM58"/>
      <c r="KFN58"/>
      <c r="KFO58"/>
      <c r="KFP58"/>
      <c r="KFQ58"/>
      <c r="KFR58"/>
      <c r="KFS58"/>
      <c r="KFT58"/>
      <c r="KFU58"/>
      <c r="KFV58"/>
      <c r="KFW58"/>
      <c r="KFX58"/>
      <c r="KFY58"/>
      <c r="KFZ58"/>
      <c r="KGA58"/>
      <c r="KGB58"/>
      <c r="KGC58"/>
      <c r="KGD58"/>
      <c r="KGE58"/>
      <c r="KGF58"/>
      <c r="KGG58"/>
      <c r="KGH58"/>
      <c r="KGI58"/>
      <c r="KGJ58"/>
      <c r="KGK58"/>
      <c r="KGL58"/>
      <c r="KGM58"/>
      <c r="KGN58"/>
      <c r="KGO58"/>
      <c r="KGP58"/>
      <c r="KGQ58"/>
      <c r="KGR58"/>
      <c r="KGS58"/>
      <c r="KGT58"/>
      <c r="KGU58"/>
      <c r="KGV58"/>
      <c r="KGW58"/>
      <c r="KGX58"/>
      <c r="KGY58"/>
      <c r="KGZ58"/>
      <c r="KHA58"/>
      <c r="KHB58"/>
      <c r="KHC58"/>
      <c r="KHD58"/>
      <c r="KHE58"/>
      <c r="KHF58"/>
      <c r="KHG58"/>
      <c r="KHH58"/>
      <c r="KHI58"/>
      <c r="KHJ58"/>
      <c r="KHK58"/>
      <c r="KHL58"/>
      <c r="KHM58"/>
      <c r="KHN58"/>
      <c r="KHO58"/>
      <c r="KHP58"/>
      <c r="KHQ58"/>
      <c r="KHR58"/>
      <c r="KHS58"/>
      <c r="KHT58"/>
      <c r="KHU58"/>
      <c r="KHV58"/>
      <c r="KHW58"/>
      <c r="KHX58"/>
      <c r="KHY58"/>
      <c r="KHZ58"/>
      <c r="KIA58"/>
      <c r="KIB58"/>
      <c r="KIC58"/>
      <c r="KID58"/>
      <c r="KIE58"/>
      <c r="KIF58"/>
      <c r="KIG58"/>
      <c r="KIH58"/>
      <c r="KII58"/>
      <c r="KIJ58"/>
      <c r="KIK58"/>
      <c r="KIL58"/>
      <c r="KIM58"/>
      <c r="KIN58"/>
      <c r="KIO58"/>
      <c r="KIP58"/>
      <c r="KIQ58"/>
      <c r="KIR58"/>
      <c r="KIS58"/>
      <c r="KIT58"/>
      <c r="KIU58"/>
      <c r="KIV58"/>
      <c r="KIW58"/>
      <c r="KIX58"/>
      <c r="KIY58"/>
      <c r="KIZ58"/>
      <c r="KJA58"/>
      <c r="KJB58"/>
      <c r="KJC58"/>
      <c r="KJD58"/>
      <c r="KJE58"/>
      <c r="KJF58"/>
      <c r="KJG58"/>
      <c r="KJH58"/>
      <c r="KJI58"/>
      <c r="KJJ58"/>
      <c r="KJK58"/>
      <c r="KJL58"/>
      <c r="KJM58"/>
      <c r="KJN58"/>
      <c r="KJO58"/>
      <c r="KJP58"/>
      <c r="KJQ58"/>
      <c r="KJR58"/>
      <c r="KJS58"/>
      <c r="KJT58"/>
      <c r="KJU58"/>
      <c r="KJV58"/>
      <c r="KJW58"/>
      <c r="KJX58"/>
      <c r="KJY58"/>
      <c r="KJZ58"/>
      <c r="KKA58"/>
      <c r="KKB58"/>
      <c r="KKC58"/>
      <c r="KKD58"/>
      <c r="KKE58"/>
      <c r="KKF58"/>
      <c r="KKG58"/>
      <c r="KKH58"/>
      <c r="KKI58"/>
      <c r="KKJ58"/>
      <c r="KKK58"/>
      <c r="KKL58"/>
      <c r="KKM58"/>
      <c r="KKN58"/>
      <c r="KKO58"/>
      <c r="KKP58"/>
      <c r="KKQ58"/>
      <c r="KKR58"/>
      <c r="KKS58"/>
      <c r="KKT58"/>
      <c r="KKU58"/>
      <c r="KKV58"/>
      <c r="KKW58"/>
      <c r="KKX58"/>
      <c r="KKY58"/>
      <c r="KKZ58"/>
      <c r="KLA58"/>
      <c r="KLB58"/>
      <c r="KLC58"/>
      <c r="KLD58"/>
      <c r="KLE58"/>
      <c r="KLF58"/>
      <c r="KLG58"/>
      <c r="KLH58"/>
      <c r="KLI58"/>
      <c r="KLJ58"/>
      <c r="KLK58"/>
      <c r="KLL58"/>
      <c r="KLM58"/>
      <c r="KLN58"/>
      <c r="KLO58"/>
      <c r="KLP58"/>
      <c r="KLQ58"/>
      <c r="KLR58"/>
      <c r="KLS58"/>
      <c r="KLT58"/>
      <c r="KLU58"/>
      <c r="KLV58"/>
      <c r="KLW58"/>
      <c r="KLX58"/>
      <c r="KLY58"/>
      <c r="KLZ58"/>
      <c r="KMA58"/>
      <c r="KMB58"/>
      <c r="KMC58"/>
      <c r="KMD58"/>
      <c r="KME58"/>
      <c r="KMF58"/>
      <c r="KMG58"/>
      <c r="KMH58"/>
      <c r="KMI58"/>
      <c r="KMJ58"/>
      <c r="KMK58"/>
      <c r="KML58"/>
      <c r="KMM58"/>
      <c r="KMN58"/>
      <c r="KMO58"/>
      <c r="KMP58"/>
      <c r="KMQ58"/>
      <c r="KMR58"/>
      <c r="KMS58"/>
      <c r="KMT58"/>
      <c r="KMU58"/>
      <c r="KMV58"/>
      <c r="KMW58"/>
      <c r="KMX58"/>
      <c r="KMY58"/>
      <c r="KMZ58"/>
      <c r="KNA58"/>
      <c r="KNB58"/>
      <c r="KNC58"/>
      <c r="KND58"/>
      <c r="KNE58"/>
      <c r="KNF58"/>
      <c r="KNG58"/>
      <c r="KNH58"/>
      <c r="KNI58"/>
      <c r="KNJ58"/>
      <c r="KNK58"/>
      <c r="KNL58"/>
      <c r="KNM58"/>
      <c r="KNN58"/>
      <c r="KNO58"/>
      <c r="KNP58"/>
      <c r="KNQ58"/>
      <c r="KNR58"/>
      <c r="KNS58"/>
      <c r="KNT58"/>
      <c r="KNU58"/>
      <c r="KNV58"/>
      <c r="KNW58"/>
      <c r="KNX58"/>
      <c r="KNY58"/>
      <c r="KNZ58"/>
      <c r="KOA58"/>
      <c r="KOB58"/>
      <c r="KOC58"/>
      <c r="KOD58"/>
      <c r="KOE58"/>
      <c r="KOF58"/>
      <c r="KOG58"/>
      <c r="KOH58"/>
      <c r="KOI58"/>
      <c r="KOJ58"/>
      <c r="KOK58"/>
      <c r="KOL58"/>
      <c r="KOM58"/>
      <c r="KON58"/>
      <c r="KOO58"/>
      <c r="KOP58"/>
      <c r="KOQ58"/>
      <c r="KOR58"/>
      <c r="KOS58"/>
      <c r="KOT58"/>
      <c r="KOU58"/>
      <c r="KOV58"/>
      <c r="KOW58"/>
      <c r="KOX58"/>
      <c r="KOY58"/>
      <c r="KOZ58"/>
      <c r="KPA58"/>
      <c r="KPB58"/>
      <c r="KPC58"/>
      <c r="KPD58"/>
      <c r="KPE58"/>
      <c r="KPF58"/>
      <c r="KPG58"/>
      <c r="KPH58"/>
      <c r="KPI58"/>
      <c r="KPJ58"/>
      <c r="KPK58"/>
      <c r="KPL58"/>
      <c r="KPM58"/>
      <c r="KPN58"/>
      <c r="KPO58"/>
      <c r="KPP58"/>
      <c r="KPQ58"/>
      <c r="KPR58"/>
      <c r="KPS58"/>
      <c r="KPT58"/>
      <c r="KPU58"/>
      <c r="KPV58"/>
      <c r="KPW58"/>
      <c r="KPX58"/>
      <c r="KPY58"/>
      <c r="KPZ58"/>
      <c r="KQA58"/>
      <c r="KQB58"/>
      <c r="KQC58"/>
      <c r="KQD58"/>
      <c r="KQE58"/>
      <c r="KQF58"/>
      <c r="KQG58"/>
      <c r="KQH58"/>
      <c r="KQI58"/>
      <c r="KQJ58"/>
      <c r="KQK58"/>
      <c r="KQL58"/>
      <c r="KQM58"/>
      <c r="KQN58"/>
      <c r="KQO58"/>
      <c r="KQP58"/>
      <c r="KQQ58"/>
      <c r="KQR58"/>
      <c r="KQS58"/>
      <c r="KQT58"/>
      <c r="KQU58"/>
      <c r="KQV58"/>
      <c r="KQW58"/>
      <c r="KQX58"/>
      <c r="KQY58"/>
      <c r="KQZ58"/>
      <c r="KRA58"/>
      <c r="KRB58"/>
      <c r="KRC58"/>
      <c r="KRD58"/>
      <c r="KRE58"/>
      <c r="KRF58"/>
      <c r="KRG58"/>
      <c r="KRH58"/>
      <c r="KRI58"/>
      <c r="KRJ58"/>
      <c r="KRK58"/>
      <c r="KRL58"/>
      <c r="KRM58"/>
      <c r="KRN58"/>
      <c r="KRO58"/>
      <c r="KRP58"/>
      <c r="KRQ58"/>
      <c r="KRR58"/>
      <c r="KRS58"/>
      <c r="KRT58"/>
      <c r="KRU58"/>
      <c r="KRV58"/>
      <c r="KRW58"/>
      <c r="KRX58"/>
      <c r="KRY58"/>
      <c r="KRZ58"/>
      <c r="KSA58"/>
      <c r="KSB58"/>
      <c r="KSC58"/>
      <c r="KSD58"/>
      <c r="KSE58"/>
      <c r="KSF58"/>
      <c r="KSG58"/>
      <c r="KSH58"/>
      <c r="KSI58"/>
      <c r="KSJ58"/>
      <c r="KSK58"/>
      <c r="KSL58"/>
      <c r="KSM58"/>
      <c r="KSN58"/>
      <c r="KSO58"/>
      <c r="KSP58"/>
      <c r="KSQ58"/>
      <c r="KSR58"/>
      <c r="KSS58"/>
      <c r="KST58"/>
      <c r="KSU58"/>
      <c r="KSV58"/>
      <c r="KSW58"/>
      <c r="KSX58"/>
      <c r="KSY58"/>
      <c r="KSZ58"/>
      <c r="KTA58"/>
      <c r="KTB58"/>
      <c r="KTC58"/>
      <c r="KTD58"/>
      <c r="KTE58"/>
      <c r="KTF58"/>
      <c r="KTG58"/>
      <c r="KTH58"/>
      <c r="KTI58"/>
      <c r="KTJ58"/>
      <c r="KTK58"/>
      <c r="KTL58"/>
      <c r="KTM58"/>
      <c r="KTN58"/>
      <c r="KTO58"/>
      <c r="KTP58"/>
      <c r="KTQ58"/>
      <c r="KTR58"/>
      <c r="KTS58"/>
      <c r="KTT58"/>
      <c r="KTU58"/>
      <c r="KTV58"/>
      <c r="KTW58"/>
      <c r="KTX58"/>
      <c r="KTY58"/>
      <c r="KTZ58"/>
      <c r="KUA58"/>
      <c r="KUB58"/>
      <c r="KUC58"/>
      <c r="KUD58"/>
      <c r="KUE58"/>
      <c r="KUF58"/>
      <c r="KUG58"/>
      <c r="KUH58"/>
      <c r="KUI58"/>
      <c r="KUJ58"/>
      <c r="KUK58"/>
      <c r="KUL58"/>
      <c r="KUM58"/>
      <c r="KUN58"/>
      <c r="KUO58"/>
      <c r="KUP58"/>
      <c r="KUQ58"/>
      <c r="KUR58"/>
      <c r="KUS58"/>
      <c r="KUT58"/>
      <c r="KUU58"/>
      <c r="KUV58"/>
      <c r="KUW58"/>
      <c r="KUX58"/>
      <c r="KUY58"/>
      <c r="KUZ58"/>
      <c r="KVA58"/>
      <c r="KVB58"/>
      <c r="KVC58"/>
      <c r="KVD58"/>
      <c r="KVE58"/>
      <c r="KVF58"/>
      <c r="KVG58"/>
      <c r="KVH58"/>
      <c r="KVI58"/>
      <c r="KVJ58"/>
      <c r="KVK58"/>
      <c r="KVL58"/>
      <c r="KVM58"/>
      <c r="KVN58"/>
      <c r="KVO58"/>
      <c r="KVP58"/>
      <c r="KVQ58"/>
      <c r="KVR58"/>
      <c r="KVS58"/>
      <c r="KVT58"/>
      <c r="KVU58"/>
      <c r="KVV58"/>
      <c r="KVW58"/>
      <c r="KVX58"/>
      <c r="KVY58"/>
      <c r="KVZ58"/>
      <c r="KWA58"/>
      <c r="KWB58"/>
      <c r="KWC58"/>
      <c r="KWD58"/>
      <c r="KWE58"/>
      <c r="KWF58"/>
      <c r="KWG58"/>
      <c r="KWH58"/>
      <c r="KWI58"/>
      <c r="KWJ58"/>
      <c r="KWK58"/>
      <c r="KWL58"/>
      <c r="KWM58"/>
      <c r="KWN58"/>
      <c r="KWO58"/>
      <c r="KWP58"/>
      <c r="KWQ58"/>
      <c r="KWR58"/>
      <c r="KWS58"/>
      <c r="KWT58"/>
      <c r="KWU58"/>
      <c r="KWV58"/>
      <c r="KWW58"/>
      <c r="KWX58"/>
      <c r="KWY58"/>
      <c r="KWZ58"/>
      <c r="KXA58"/>
      <c r="KXB58"/>
      <c r="KXC58"/>
      <c r="KXD58"/>
      <c r="KXE58"/>
      <c r="KXF58"/>
      <c r="KXG58"/>
      <c r="KXH58"/>
      <c r="KXI58"/>
      <c r="KXJ58"/>
      <c r="KXK58"/>
      <c r="KXL58"/>
      <c r="KXM58"/>
      <c r="KXN58"/>
      <c r="KXO58"/>
      <c r="KXP58"/>
      <c r="KXQ58"/>
      <c r="KXR58"/>
      <c r="KXS58"/>
      <c r="KXT58"/>
      <c r="KXU58"/>
      <c r="KXV58"/>
      <c r="KXW58"/>
      <c r="KXX58"/>
      <c r="KXY58"/>
      <c r="KXZ58"/>
      <c r="KYA58"/>
      <c r="KYB58"/>
      <c r="KYC58"/>
      <c r="KYD58"/>
      <c r="KYE58"/>
      <c r="KYF58"/>
      <c r="KYG58"/>
      <c r="KYH58"/>
      <c r="KYI58"/>
      <c r="KYJ58"/>
      <c r="KYK58"/>
      <c r="KYL58"/>
      <c r="KYM58"/>
      <c r="KYN58"/>
      <c r="KYO58"/>
      <c r="KYP58"/>
      <c r="KYQ58"/>
      <c r="KYR58"/>
      <c r="KYS58"/>
      <c r="KYT58"/>
      <c r="KYU58"/>
      <c r="KYV58"/>
      <c r="KYW58"/>
      <c r="KYX58"/>
      <c r="KYY58"/>
      <c r="KYZ58"/>
      <c r="KZA58"/>
      <c r="KZB58"/>
      <c r="KZC58"/>
      <c r="KZD58"/>
      <c r="KZE58"/>
      <c r="KZF58"/>
      <c r="KZG58"/>
      <c r="KZH58"/>
      <c r="KZI58"/>
      <c r="KZJ58"/>
      <c r="KZK58"/>
      <c r="KZL58"/>
      <c r="KZM58"/>
      <c r="KZN58"/>
      <c r="KZO58"/>
      <c r="KZP58"/>
      <c r="KZQ58"/>
      <c r="KZR58"/>
      <c r="KZS58"/>
      <c r="KZT58"/>
      <c r="KZU58"/>
      <c r="KZV58"/>
      <c r="KZW58"/>
      <c r="KZX58"/>
      <c r="KZY58"/>
      <c r="KZZ58"/>
      <c r="LAA58"/>
      <c r="LAB58"/>
      <c r="LAC58"/>
      <c r="LAD58"/>
      <c r="LAE58"/>
      <c r="LAF58"/>
      <c r="LAG58"/>
      <c r="LAH58"/>
      <c r="LAI58"/>
      <c r="LAJ58"/>
      <c r="LAK58"/>
      <c r="LAL58"/>
      <c r="LAM58"/>
      <c r="LAN58"/>
      <c r="LAO58"/>
      <c r="LAP58"/>
      <c r="LAQ58"/>
      <c r="LAR58"/>
      <c r="LAS58"/>
      <c r="LAT58"/>
      <c r="LAU58"/>
      <c r="LAV58"/>
      <c r="LAW58"/>
      <c r="LAX58"/>
      <c r="LAY58"/>
      <c r="LAZ58"/>
      <c r="LBA58"/>
      <c r="LBB58"/>
      <c r="LBC58"/>
      <c r="LBD58"/>
      <c r="LBE58"/>
      <c r="LBF58"/>
      <c r="LBG58"/>
      <c r="LBH58"/>
      <c r="LBI58"/>
      <c r="LBJ58"/>
      <c r="LBK58"/>
      <c r="LBL58"/>
      <c r="LBM58"/>
      <c r="LBN58"/>
      <c r="LBO58"/>
      <c r="LBP58"/>
      <c r="LBQ58"/>
      <c r="LBR58"/>
      <c r="LBS58"/>
      <c r="LBT58"/>
      <c r="LBU58"/>
      <c r="LBV58"/>
      <c r="LBW58"/>
      <c r="LBX58"/>
      <c r="LBY58"/>
      <c r="LBZ58"/>
      <c r="LCA58"/>
      <c r="LCB58"/>
      <c r="LCC58"/>
      <c r="LCD58"/>
      <c r="LCE58"/>
      <c r="LCF58"/>
      <c r="LCG58"/>
      <c r="LCH58"/>
      <c r="LCI58"/>
      <c r="LCJ58"/>
      <c r="LCK58"/>
      <c r="LCL58"/>
      <c r="LCM58"/>
      <c r="LCN58"/>
      <c r="LCO58"/>
      <c r="LCP58"/>
      <c r="LCQ58"/>
      <c r="LCR58"/>
      <c r="LCS58"/>
      <c r="LCT58"/>
      <c r="LCU58"/>
      <c r="LCV58"/>
      <c r="LCW58"/>
      <c r="LCX58"/>
      <c r="LCY58"/>
      <c r="LCZ58"/>
      <c r="LDA58"/>
      <c r="LDB58"/>
      <c r="LDC58"/>
      <c r="LDD58"/>
      <c r="LDE58"/>
      <c r="LDF58"/>
      <c r="LDG58"/>
      <c r="LDH58"/>
      <c r="LDI58"/>
      <c r="LDJ58"/>
      <c r="LDK58"/>
      <c r="LDL58"/>
      <c r="LDM58"/>
      <c r="LDN58"/>
      <c r="LDO58"/>
      <c r="LDP58"/>
      <c r="LDQ58"/>
      <c r="LDR58"/>
      <c r="LDS58"/>
      <c r="LDT58"/>
      <c r="LDU58"/>
      <c r="LDV58"/>
      <c r="LDW58"/>
      <c r="LDX58"/>
      <c r="LDY58"/>
      <c r="LDZ58"/>
      <c r="LEA58"/>
      <c r="LEB58"/>
      <c r="LEC58"/>
      <c r="LED58"/>
      <c r="LEE58"/>
      <c r="LEF58"/>
      <c r="LEG58"/>
      <c r="LEH58"/>
      <c r="LEI58"/>
      <c r="LEJ58"/>
      <c r="LEK58"/>
      <c r="LEL58"/>
      <c r="LEM58"/>
      <c r="LEN58"/>
      <c r="LEO58"/>
      <c r="LEP58"/>
      <c r="LEQ58"/>
      <c r="LER58"/>
      <c r="LES58"/>
      <c r="LET58"/>
      <c r="LEU58"/>
      <c r="LEV58"/>
      <c r="LEW58"/>
      <c r="LEX58"/>
      <c r="LEY58"/>
      <c r="LEZ58"/>
      <c r="LFA58"/>
      <c r="LFB58"/>
      <c r="LFC58"/>
      <c r="LFD58"/>
      <c r="LFE58"/>
      <c r="LFF58"/>
      <c r="LFG58"/>
      <c r="LFH58"/>
      <c r="LFI58"/>
      <c r="LFJ58"/>
      <c r="LFK58"/>
      <c r="LFL58"/>
      <c r="LFM58"/>
      <c r="LFN58"/>
      <c r="LFO58"/>
      <c r="LFP58"/>
      <c r="LFQ58"/>
      <c r="LFR58"/>
      <c r="LFS58"/>
      <c r="LFT58"/>
      <c r="LFU58"/>
      <c r="LFV58"/>
      <c r="LFW58"/>
      <c r="LFX58"/>
      <c r="LFY58"/>
      <c r="LFZ58"/>
      <c r="LGA58"/>
      <c r="LGB58"/>
      <c r="LGC58"/>
      <c r="LGD58"/>
      <c r="LGE58"/>
      <c r="LGF58"/>
      <c r="LGG58"/>
      <c r="LGH58"/>
      <c r="LGI58"/>
      <c r="LGJ58"/>
      <c r="LGK58"/>
      <c r="LGL58"/>
      <c r="LGM58"/>
      <c r="LGN58"/>
      <c r="LGO58"/>
      <c r="LGP58"/>
      <c r="LGQ58"/>
      <c r="LGR58"/>
      <c r="LGS58"/>
      <c r="LGT58"/>
      <c r="LGU58"/>
      <c r="LGV58"/>
      <c r="LGW58"/>
      <c r="LGX58"/>
      <c r="LGY58"/>
      <c r="LGZ58"/>
      <c r="LHA58"/>
      <c r="LHB58"/>
      <c r="LHC58"/>
      <c r="LHD58"/>
      <c r="LHE58"/>
      <c r="LHF58"/>
      <c r="LHG58"/>
      <c r="LHH58"/>
      <c r="LHI58"/>
      <c r="LHJ58"/>
      <c r="LHK58"/>
      <c r="LHL58"/>
      <c r="LHM58"/>
      <c r="LHN58"/>
      <c r="LHO58"/>
      <c r="LHP58"/>
      <c r="LHQ58"/>
      <c r="LHR58"/>
      <c r="LHS58"/>
      <c r="LHT58"/>
      <c r="LHU58"/>
      <c r="LHV58"/>
      <c r="LHW58"/>
      <c r="LHX58"/>
      <c r="LHY58"/>
      <c r="LHZ58"/>
      <c r="LIA58"/>
      <c r="LIB58"/>
      <c r="LIC58"/>
      <c r="LID58"/>
      <c r="LIE58"/>
      <c r="LIF58"/>
      <c r="LIG58"/>
      <c r="LIH58"/>
      <c r="LII58"/>
      <c r="LIJ58"/>
      <c r="LIK58"/>
      <c r="LIL58"/>
      <c r="LIM58"/>
      <c r="LIN58"/>
      <c r="LIO58"/>
      <c r="LIP58"/>
      <c r="LIQ58"/>
      <c r="LIR58"/>
      <c r="LIS58"/>
      <c r="LIT58"/>
      <c r="LIU58"/>
      <c r="LIV58"/>
      <c r="LIW58"/>
      <c r="LIX58"/>
      <c r="LIY58"/>
      <c r="LIZ58"/>
      <c r="LJA58"/>
      <c r="LJB58"/>
      <c r="LJC58"/>
      <c r="LJD58"/>
      <c r="LJE58"/>
      <c r="LJF58"/>
      <c r="LJG58"/>
      <c r="LJH58"/>
      <c r="LJI58"/>
      <c r="LJJ58"/>
      <c r="LJK58"/>
      <c r="LJL58"/>
      <c r="LJM58"/>
      <c r="LJN58"/>
      <c r="LJO58"/>
      <c r="LJP58"/>
      <c r="LJQ58"/>
      <c r="LJR58"/>
      <c r="LJS58"/>
      <c r="LJT58"/>
      <c r="LJU58"/>
      <c r="LJV58"/>
      <c r="LJW58"/>
      <c r="LJX58"/>
      <c r="LJY58"/>
      <c r="LJZ58"/>
      <c r="LKA58"/>
      <c r="LKB58"/>
      <c r="LKC58"/>
      <c r="LKD58"/>
      <c r="LKE58"/>
      <c r="LKF58"/>
      <c r="LKG58"/>
      <c r="LKH58"/>
      <c r="LKI58"/>
      <c r="LKJ58"/>
      <c r="LKK58"/>
      <c r="LKL58"/>
      <c r="LKM58"/>
      <c r="LKN58"/>
      <c r="LKO58"/>
      <c r="LKP58"/>
      <c r="LKQ58"/>
      <c r="LKR58"/>
      <c r="LKS58"/>
      <c r="LKT58"/>
      <c r="LKU58"/>
      <c r="LKV58"/>
      <c r="LKW58"/>
      <c r="LKX58"/>
      <c r="LKY58"/>
      <c r="LKZ58"/>
      <c r="LLA58"/>
      <c r="LLB58"/>
      <c r="LLC58"/>
      <c r="LLD58"/>
      <c r="LLE58"/>
      <c r="LLF58"/>
      <c r="LLG58"/>
      <c r="LLH58"/>
      <c r="LLI58"/>
      <c r="LLJ58"/>
      <c r="LLK58"/>
      <c r="LLL58"/>
      <c r="LLM58"/>
      <c r="LLN58"/>
      <c r="LLO58"/>
      <c r="LLP58"/>
      <c r="LLQ58"/>
      <c r="LLR58"/>
      <c r="LLS58"/>
      <c r="LLT58"/>
      <c r="LLU58"/>
      <c r="LLV58"/>
      <c r="LLW58"/>
      <c r="LLX58"/>
      <c r="LLY58"/>
      <c r="LLZ58"/>
      <c r="LMA58"/>
      <c r="LMB58"/>
      <c r="LMC58"/>
      <c r="LMD58"/>
      <c r="LME58"/>
      <c r="LMF58"/>
      <c r="LMG58"/>
      <c r="LMH58"/>
      <c r="LMI58"/>
      <c r="LMJ58"/>
      <c r="LMK58"/>
      <c r="LML58"/>
      <c r="LMM58"/>
      <c r="LMN58"/>
      <c r="LMO58"/>
      <c r="LMP58"/>
      <c r="LMQ58"/>
      <c r="LMR58"/>
      <c r="LMS58"/>
      <c r="LMT58"/>
      <c r="LMU58"/>
      <c r="LMV58"/>
      <c r="LMW58"/>
      <c r="LMX58"/>
      <c r="LMY58"/>
      <c r="LMZ58"/>
      <c r="LNA58"/>
      <c r="LNB58"/>
      <c r="LNC58"/>
      <c r="LND58"/>
      <c r="LNE58"/>
      <c r="LNF58"/>
      <c r="LNG58"/>
      <c r="LNH58"/>
      <c r="LNI58"/>
      <c r="LNJ58"/>
      <c r="LNK58"/>
      <c r="LNL58"/>
      <c r="LNM58"/>
      <c r="LNN58"/>
      <c r="LNO58"/>
      <c r="LNP58"/>
      <c r="LNQ58"/>
      <c r="LNR58"/>
      <c r="LNS58"/>
      <c r="LNT58"/>
      <c r="LNU58"/>
      <c r="LNV58"/>
      <c r="LNW58"/>
      <c r="LNX58"/>
      <c r="LNY58"/>
      <c r="LNZ58"/>
      <c r="LOA58"/>
      <c r="LOB58"/>
      <c r="LOC58"/>
      <c r="LOD58"/>
      <c r="LOE58"/>
      <c r="LOF58"/>
      <c r="LOG58"/>
      <c r="LOH58"/>
      <c r="LOI58"/>
      <c r="LOJ58"/>
      <c r="LOK58"/>
      <c r="LOL58"/>
      <c r="LOM58"/>
      <c r="LON58"/>
      <c r="LOO58"/>
      <c r="LOP58"/>
      <c r="LOQ58"/>
      <c r="LOR58"/>
      <c r="LOS58"/>
      <c r="LOT58"/>
      <c r="LOU58"/>
      <c r="LOV58"/>
      <c r="LOW58"/>
      <c r="LOX58"/>
      <c r="LOY58"/>
      <c r="LOZ58"/>
      <c r="LPA58"/>
      <c r="LPB58"/>
      <c r="LPC58"/>
      <c r="LPD58"/>
      <c r="LPE58"/>
      <c r="LPF58"/>
      <c r="LPG58"/>
      <c r="LPH58"/>
      <c r="LPI58"/>
      <c r="LPJ58"/>
      <c r="LPK58"/>
      <c r="LPL58"/>
      <c r="LPM58"/>
      <c r="LPN58"/>
      <c r="LPO58"/>
      <c r="LPP58"/>
      <c r="LPQ58"/>
      <c r="LPR58"/>
      <c r="LPS58"/>
      <c r="LPT58"/>
      <c r="LPU58"/>
      <c r="LPV58"/>
      <c r="LPW58"/>
      <c r="LPX58"/>
      <c r="LPY58"/>
      <c r="LPZ58"/>
      <c r="LQA58"/>
      <c r="LQB58"/>
      <c r="LQC58"/>
      <c r="LQD58"/>
      <c r="LQE58"/>
      <c r="LQF58"/>
      <c r="LQG58"/>
      <c r="LQH58"/>
      <c r="LQI58"/>
      <c r="LQJ58"/>
      <c r="LQK58"/>
      <c r="LQL58"/>
      <c r="LQM58"/>
      <c r="LQN58"/>
      <c r="LQO58"/>
      <c r="LQP58"/>
      <c r="LQQ58"/>
      <c r="LQR58"/>
      <c r="LQS58"/>
      <c r="LQT58"/>
      <c r="LQU58"/>
      <c r="LQV58"/>
      <c r="LQW58"/>
      <c r="LQX58"/>
      <c r="LQY58"/>
      <c r="LQZ58"/>
      <c r="LRA58"/>
      <c r="LRB58"/>
      <c r="LRC58"/>
      <c r="LRD58"/>
      <c r="LRE58"/>
      <c r="LRF58"/>
      <c r="LRG58"/>
      <c r="LRH58"/>
      <c r="LRI58"/>
      <c r="LRJ58"/>
      <c r="LRK58"/>
      <c r="LRL58"/>
      <c r="LRM58"/>
      <c r="LRN58"/>
      <c r="LRO58"/>
      <c r="LRP58"/>
      <c r="LRQ58"/>
      <c r="LRR58"/>
      <c r="LRS58"/>
      <c r="LRT58"/>
      <c r="LRU58"/>
      <c r="LRV58"/>
      <c r="LRW58"/>
      <c r="LRX58"/>
      <c r="LRY58"/>
      <c r="LRZ58"/>
      <c r="LSA58"/>
      <c r="LSB58"/>
      <c r="LSC58"/>
      <c r="LSD58"/>
      <c r="LSE58"/>
      <c r="LSF58"/>
      <c r="LSG58"/>
      <c r="LSH58"/>
      <c r="LSI58"/>
      <c r="LSJ58"/>
      <c r="LSK58"/>
      <c r="LSL58"/>
      <c r="LSM58"/>
      <c r="LSN58"/>
      <c r="LSO58"/>
      <c r="LSP58"/>
      <c r="LSQ58"/>
      <c r="LSR58"/>
      <c r="LSS58"/>
      <c r="LST58"/>
      <c r="LSU58"/>
      <c r="LSV58"/>
      <c r="LSW58"/>
      <c r="LSX58"/>
      <c r="LSY58"/>
      <c r="LSZ58"/>
      <c r="LTA58"/>
      <c r="LTB58"/>
      <c r="LTC58"/>
      <c r="LTD58"/>
      <c r="LTE58"/>
      <c r="LTF58"/>
      <c r="LTG58"/>
      <c r="LTH58"/>
      <c r="LTI58"/>
      <c r="LTJ58"/>
      <c r="LTK58"/>
      <c r="LTL58"/>
      <c r="LTM58"/>
      <c r="LTN58"/>
      <c r="LTO58"/>
      <c r="LTP58"/>
      <c r="LTQ58"/>
      <c r="LTR58"/>
      <c r="LTS58"/>
      <c r="LTT58"/>
      <c r="LTU58"/>
      <c r="LTV58"/>
      <c r="LTW58"/>
      <c r="LTX58"/>
      <c r="LTY58"/>
      <c r="LTZ58"/>
      <c r="LUA58"/>
      <c r="LUB58"/>
      <c r="LUC58"/>
      <c r="LUD58"/>
      <c r="LUE58"/>
      <c r="LUF58"/>
      <c r="LUG58"/>
      <c r="LUH58"/>
      <c r="LUI58"/>
      <c r="LUJ58"/>
      <c r="LUK58"/>
      <c r="LUL58"/>
      <c r="LUM58"/>
      <c r="LUN58"/>
      <c r="LUO58"/>
      <c r="LUP58"/>
      <c r="LUQ58"/>
      <c r="LUR58"/>
      <c r="LUS58"/>
      <c r="LUT58"/>
      <c r="LUU58"/>
      <c r="LUV58"/>
      <c r="LUW58"/>
      <c r="LUX58"/>
      <c r="LUY58"/>
      <c r="LUZ58"/>
      <c r="LVA58"/>
      <c r="LVB58"/>
      <c r="LVC58"/>
      <c r="LVD58"/>
      <c r="LVE58"/>
      <c r="LVF58"/>
      <c r="LVG58"/>
      <c r="LVH58"/>
      <c r="LVI58"/>
      <c r="LVJ58"/>
      <c r="LVK58"/>
      <c r="LVL58"/>
      <c r="LVM58"/>
      <c r="LVN58"/>
      <c r="LVO58"/>
      <c r="LVP58"/>
      <c r="LVQ58"/>
      <c r="LVR58"/>
      <c r="LVS58"/>
      <c r="LVT58"/>
      <c r="LVU58"/>
      <c r="LVV58"/>
      <c r="LVW58"/>
      <c r="LVX58"/>
      <c r="LVY58"/>
      <c r="LVZ58"/>
      <c r="LWA58"/>
      <c r="LWB58"/>
      <c r="LWC58"/>
      <c r="LWD58"/>
      <c r="LWE58"/>
      <c r="LWF58"/>
      <c r="LWG58"/>
      <c r="LWH58"/>
      <c r="LWI58"/>
      <c r="LWJ58"/>
      <c r="LWK58"/>
      <c r="LWL58"/>
      <c r="LWM58"/>
      <c r="LWN58"/>
      <c r="LWO58"/>
      <c r="LWP58"/>
      <c r="LWQ58"/>
      <c r="LWR58"/>
      <c r="LWS58"/>
      <c r="LWT58"/>
      <c r="LWU58"/>
      <c r="LWV58"/>
      <c r="LWW58"/>
      <c r="LWX58"/>
      <c r="LWY58"/>
      <c r="LWZ58"/>
      <c r="LXA58"/>
      <c r="LXB58"/>
      <c r="LXC58"/>
      <c r="LXD58"/>
      <c r="LXE58"/>
      <c r="LXF58"/>
      <c r="LXG58"/>
      <c r="LXH58"/>
      <c r="LXI58"/>
      <c r="LXJ58"/>
      <c r="LXK58"/>
      <c r="LXL58"/>
      <c r="LXM58"/>
      <c r="LXN58"/>
      <c r="LXO58"/>
      <c r="LXP58"/>
      <c r="LXQ58"/>
      <c r="LXR58"/>
      <c r="LXS58"/>
      <c r="LXT58"/>
      <c r="LXU58"/>
      <c r="LXV58"/>
      <c r="LXW58"/>
      <c r="LXX58"/>
      <c r="LXY58"/>
      <c r="LXZ58"/>
      <c r="LYA58"/>
      <c r="LYB58"/>
      <c r="LYC58"/>
      <c r="LYD58"/>
      <c r="LYE58"/>
      <c r="LYF58"/>
      <c r="LYG58"/>
      <c r="LYH58"/>
      <c r="LYI58"/>
      <c r="LYJ58"/>
      <c r="LYK58"/>
      <c r="LYL58"/>
      <c r="LYM58"/>
      <c r="LYN58"/>
      <c r="LYO58"/>
      <c r="LYP58"/>
      <c r="LYQ58"/>
      <c r="LYR58"/>
      <c r="LYS58"/>
      <c r="LYT58"/>
      <c r="LYU58"/>
      <c r="LYV58"/>
      <c r="LYW58"/>
      <c r="LYX58"/>
      <c r="LYY58"/>
      <c r="LYZ58"/>
      <c r="LZA58"/>
      <c r="LZB58"/>
      <c r="LZC58"/>
      <c r="LZD58"/>
      <c r="LZE58"/>
      <c r="LZF58"/>
      <c r="LZG58"/>
      <c r="LZH58"/>
      <c r="LZI58"/>
      <c r="LZJ58"/>
      <c r="LZK58"/>
      <c r="LZL58"/>
      <c r="LZM58"/>
      <c r="LZN58"/>
      <c r="LZO58"/>
      <c r="LZP58"/>
      <c r="LZQ58"/>
      <c r="LZR58"/>
      <c r="LZS58"/>
      <c r="LZT58"/>
      <c r="LZU58"/>
      <c r="LZV58"/>
      <c r="LZW58"/>
      <c r="LZX58"/>
      <c r="LZY58"/>
      <c r="LZZ58"/>
      <c r="MAA58"/>
      <c r="MAB58"/>
      <c r="MAC58"/>
      <c r="MAD58"/>
      <c r="MAE58"/>
      <c r="MAF58"/>
      <c r="MAG58"/>
      <c r="MAH58"/>
      <c r="MAI58"/>
      <c r="MAJ58"/>
      <c r="MAK58"/>
      <c r="MAL58"/>
      <c r="MAM58"/>
      <c r="MAN58"/>
      <c r="MAO58"/>
      <c r="MAP58"/>
      <c r="MAQ58"/>
      <c r="MAR58"/>
      <c r="MAS58"/>
      <c r="MAT58"/>
      <c r="MAU58"/>
      <c r="MAV58"/>
      <c r="MAW58"/>
      <c r="MAX58"/>
      <c r="MAY58"/>
      <c r="MAZ58"/>
      <c r="MBA58"/>
      <c r="MBB58"/>
      <c r="MBC58"/>
      <c r="MBD58"/>
      <c r="MBE58"/>
      <c r="MBF58"/>
      <c r="MBG58"/>
      <c r="MBH58"/>
      <c r="MBI58"/>
      <c r="MBJ58"/>
      <c r="MBK58"/>
      <c r="MBL58"/>
      <c r="MBM58"/>
      <c r="MBN58"/>
      <c r="MBO58"/>
      <c r="MBP58"/>
      <c r="MBQ58"/>
      <c r="MBR58"/>
      <c r="MBS58"/>
      <c r="MBT58"/>
      <c r="MBU58"/>
      <c r="MBV58"/>
      <c r="MBW58"/>
      <c r="MBX58"/>
      <c r="MBY58"/>
      <c r="MBZ58"/>
      <c r="MCA58"/>
      <c r="MCB58"/>
      <c r="MCC58"/>
      <c r="MCD58"/>
      <c r="MCE58"/>
      <c r="MCF58"/>
      <c r="MCG58"/>
      <c r="MCH58"/>
      <c r="MCI58"/>
      <c r="MCJ58"/>
      <c r="MCK58"/>
      <c r="MCL58"/>
      <c r="MCM58"/>
      <c r="MCN58"/>
      <c r="MCO58"/>
      <c r="MCP58"/>
      <c r="MCQ58"/>
      <c r="MCR58"/>
      <c r="MCS58"/>
      <c r="MCT58"/>
      <c r="MCU58"/>
      <c r="MCV58"/>
      <c r="MCW58"/>
      <c r="MCX58"/>
      <c r="MCY58"/>
      <c r="MCZ58"/>
      <c r="MDA58"/>
      <c r="MDB58"/>
      <c r="MDC58"/>
      <c r="MDD58"/>
      <c r="MDE58"/>
      <c r="MDF58"/>
      <c r="MDG58"/>
      <c r="MDH58"/>
      <c r="MDI58"/>
      <c r="MDJ58"/>
      <c r="MDK58"/>
      <c r="MDL58"/>
      <c r="MDM58"/>
      <c r="MDN58"/>
      <c r="MDO58"/>
      <c r="MDP58"/>
      <c r="MDQ58"/>
      <c r="MDR58"/>
      <c r="MDS58"/>
      <c r="MDT58"/>
      <c r="MDU58"/>
      <c r="MDV58"/>
      <c r="MDW58"/>
      <c r="MDX58"/>
      <c r="MDY58"/>
      <c r="MDZ58"/>
      <c r="MEA58"/>
      <c r="MEB58"/>
      <c r="MEC58"/>
      <c r="MED58"/>
      <c r="MEE58"/>
      <c r="MEF58"/>
      <c r="MEG58"/>
      <c r="MEH58"/>
      <c r="MEI58"/>
      <c r="MEJ58"/>
      <c r="MEK58"/>
      <c r="MEL58"/>
      <c r="MEM58"/>
      <c r="MEN58"/>
      <c r="MEO58"/>
      <c r="MEP58"/>
      <c r="MEQ58"/>
      <c r="MER58"/>
      <c r="MES58"/>
      <c r="MET58"/>
      <c r="MEU58"/>
      <c r="MEV58"/>
      <c r="MEW58"/>
      <c r="MEX58"/>
      <c r="MEY58"/>
      <c r="MEZ58"/>
      <c r="MFA58"/>
      <c r="MFB58"/>
      <c r="MFC58"/>
      <c r="MFD58"/>
      <c r="MFE58"/>
      <c r="MFF58"/>
      <c r="MFG58"/>
      <c r="MFH58"/>
      <c r="MFI58"/>
      <c r="MFJ58"/>
      <c r="MFK58"/>
      <c r="MFL58"/>
      <c r="MFM58"/>
      <c r="MFN58"/>
      <c r="MFO58"/>
      <c r="MFP58"/>
      <c r="MFQ58"/>
      <c r="MFR58"/>
      <c r="MFS58"/>
      <c r="MFT58"/>
      <c r="MFU58"/>
      <c r="MFV58"/>
      <c r="MFW58"/>
      <c r="MFX58"/>
      <c r="MFY58"/>
      <c r="MFZ58"/>
      <c r="MGA58"/>
      <c r="MGB58"/>
      <c r="MGC58"/>
      <c r="MGD58"/>
      <c r="MGE58"/>
      <c r="MGF58"/>
      <c r="MGG58"/>
      <c r="MGH58"/>
      <c r="MGI58"/>
      <c r="MGJ58"/>
      <c r="MGK58"/>
      <c r="MGL58"/>
      <c r="MGM58"/>
      <c r="MGN58"/>
      <c r="MGO58"/>
      <c r="MGP58"/>
      <c r="MGQ58"/>
      <c r="MGR58"/>
      <c r="MGS58"/>
      <c r="MGT58"/>
      <c r="MGU58"/>
      <c r="MGV58"/>
      <c r="MGW58"/>
      <c r="MGX58"/>
      <c r="MGY58"/>
      <c r="MGZ58"/>
      <c r="MHA58"/>
      <c r="MHB58"/>
      <c r="MHC58"/>
      <c r="MHD58"/>
      <c r="MHE58"/>
      <c r="MHF58"/>
      <c r="MHG58"/>
      <c r="MHH58"/>
      <c r="MHI58"/>
      <c r="MHJ58"/>
      <c r="MHK58"/>
      <c r="MHL58"/>
      <c r="MHM58"/>
      <c r="MHN58"/>
      <c r="MHO58"/>
      <c r="MHP58"/>
      <c r="MHQ58"/>
      <c r="MHR58"/>
      <c r="MHS58"/>
      <c r="MHT58"/>
      <c r="MHU58"/>
      <c r="MHV58"/>
      <c r="MHW58"/>
      <c r="MHX58"/>
      <c r="MHY58"/>
      <c r="MHZ58"/>
      <c r="MIA58"/>
      <c r="MIB58"/>
      <c r="MIC58"/>
      <c r="MID58"/>
      <c r="MIE58"/>
      <c r="MIF58"/>
      <c r="MIG58"/>
      <c r="MIH58"/>
      <c r="MII58"/>
      <c r="MIJ58"/>
      <c r="MIK58"/>
      <c r="MIL58"/>
      <c r="MIM58"/>
      <c r="MIN58"/>
      <c r="MIO58"/>
      <c r="MIP58"/>
      <c r="MIQ58"/>
      <c r="MIR58"/>
      <c r="MIS58"/>
      <c r="MIT58"/>
      <c r="MIU58"/>
      <c r="MIV58"/>
      <c r="MIW58"/>
      <c r="MIX58"/>
      <c r="MIY58"/>
      <c r="MIZ58"/>
      <c r="MJA58"/>
      <c r="MJB58"/>
      <c r="MJC58"/>
      <c r="MJD58"/>
      <c r="MJE58"/>
      <c r="MJF58"/>
      <c r="MJG58"/>
      <c r="MJH58"/>
      <c r="MJI58"/>
      <c r="MJJ58"/>
      <c r="MJK58"/>
      <c r="MJL58"/>
      <c r="MJM58"/>
      <c r="MJN58"/>
      <c r="MJO58"/>
      <c r="MJP58"/>
      <c r="MJQ58"/>
      <c r="MJR58"/>
      <c r="MJS58"/>
      <c r="MJT58"/>
      <c r="MJU58"/>
      <c r="MJV58"/>
      <c r="MJW58"/>
      <c r="MJX58"/>
      <c r="MJY58"/>
      <c r="MJZ58"/>
      <c r="MKA58"/>
      <c r="MKB58"/>
      <c r="MKC58"/>
      <c r="MKD58"/>
      <c r="MKE58"/>
      <c r="MKF58"/>
      <c r="MKG58"/>
      <c r="MKH58"/>
      <c r="MKI58"/>
      <c r="MKJ58"/>
      <c r="MKK58"/>
      <c r="MKL58"/>
      <c r="MKM58"/>
      <c r="MKN58"/>
      <c r="MKO58"/>
      <c r="MKP58"/>
      <c r="MKQ58"/>
      <c r="MKR58"/>
      <c r="MKS58"/>
      <c r="MKT58"/>
      <c r="MKU58"/>
      <c r="MKV58"/>
      <c r="MKW58"/>
      <c r="MKX58"/>
      <c r="MKY58"/>
      <c r="MKZ58"/>
      <c r="MLA58"/>
      <c r="MLB58"/>
      <c r="MLC58"/>
      <c r="MLD58"/>
      <c r="MLE58"/>
      <c r="MLF58"/>
      <c r="MLG58"/>
      <c r="MLH58"/>
      <c r="MLI58"/>
      <c r="MLJ58"/>
      <c r="MLK58"/>
      <c r="MLL58"/>
      <c r="MLM58"/>
      <c r="MLN58"/>
      <c r="MLO58"/>
      <c r="MLP58"/>
      <c r="MLQ58"/>
      <c r="MLR58"/>
      <c r="MLS58"/>
      <c r="MLT58"/>
      <c r="MLU58"/>
      <c r="MLV58"/>
      <c r="MLW58"/>
      <c r="MLX58"/>
      <c r="MLY58"/>
      <c r="MLZ58"/>
      <c r="MMA58"/>
      <c r="MMB58"/>
      <c r="MMC58"/>
      <c r="MMD58"/>
      <c r="MME58"/>
      <c r="MMF58"/>
      <c r="MMG58"/>
      <c r="MMH58"/>
      <c r="MMI58"/>
      <c r="MMJ58"/>
      <c r="MMK58"/>
      <c r="MML58"/>
      <c r="MMM58"/>
      <c r="MMN58"/>
      <c r="MMO58"/>
      <c r="MMP58"/>
      <c r="MMQ58"/>
      <c r="MMR58"/>
      <c r="MMS58"/>
      <c r="MMT58"/>
      <c r="MMU58"/>
      <c r="MMV58"/>
      <c r="MMW58"/>
      <c r="MMX58"/>
      <c r="MMY58"/>
      <c r="MMZ58"/>
      <c r="MNA58"/>
      <c r="MNB58"/>
      <c r="MNC58"/>
      <c r="MND58"/>
      <c r="MNE58"/>
      <c r="MNF58"/>
      <c r="MNG58"/>
      <c r="MNH58"/>
      <c r="MNI58"/>
      <c r="MNJ58"/>
      <c r="MNK58"/>
      <c r="MNL58"/>
      <c r="MNM58"/>
      <c r="MNN58"/>
      <c r="MNO58"/>
      <c r="MNP58"/>
      <c r="MNQ58"/>
      <c r="MNR58"/>
      <c r="MNS58"/>
      <c r="MNT58"/>
      <c r="MNU58"/>
      <c r="MNV58"/>
      <c r="MNW58"/>
      <c r="MNX58"/>
      <c r="MNY58"/>
      <c r="MNZ58"/>
      <c r="MOA58"/>
      <c r="MOB58"/>
      <c r="MOC58"/>
      <c r="MOD58"/>
      <c r="MOE58"/>
      <c r="MOF58"/>
      <c r="MOG58"/>
      <c r="MOH58"/>
      <c r="MOI58"/>
      <c r="MOJ58"/>
      <c r="MOK58"/>
      <c r="MOL58"/>
      <c r="MOM58"/>
      <c r="MON58"/>
      <c r="MOO58"/>
      <c r="MOP58"/>
      <c r="MOQ58"/>
      <c r="MOR58"/>
      <c r="MOS58"/>
      <c r="MOT58"/>
      <c r="MOU58"/>
      <c r="MOV58"/>
      <c r="MOW58"/>
      <c r="MOX58"/>
      <c r="MOY58"/>
      <c r="MOZ58"/>
      <c r="MPA58"/>
      <c r="MPB58"/>
      <c r="MPC58"/>
      <c r="MPD58"/>
      <c r="MPE58"/>
      <c r="MPF58"/>
      <c r="MPG58"/>
      <c r="MPH58"/>
      <c r="MPI58"/>
      <c r="MPJ58"/>
      <c r="MPK58"/>
      <c r="MPL58"/>
      <c r="MPM58"/>
      <c r="MPN58"/>
      <c r="MPO58"/>
      <c r="MPP58"/>
      <c r="MPQ58"/>
      <c r="MPR58"/>
      <c r="MPS58"/>
      <c r="MPT58"/>
      <c r="MPU58"/>
      <c r="MPV58"/>
      <c r="MPW58"/>
      <c r="MPX58"/>
      <c r="MPY58"/>
      <c r="MPZ58"/>
      <c r="MQA58"/>
      <c r="MQB58"/>
      <c r="MQC58"/>
      <c r="MQD58"/>
      <c r="MQE58"/>
      <c r="MQF58"/>
      <c r="MQG58"/>
      <c r="MQH58"/>
      <c r="MQI58"/>
      <c r="MQJ58"/>
      <c r="MQK58"/>
      <c r="MQL58"/>
      <c r="MQM58"/>
      <c r="MQN58"/>
      <c r="MQO58"/>
      <c r="MQP58"/>
      <c r="MQQ58"/>
      <c r="MQR58"/>
      <c r="MQS58"/>
      <c r="MQT58"/>
      <c r="MQU58"/>
      <c r="MQV58"/>
      <c r="MQW58"/>
      <c r="MQX58"/>
      <c r="MQY58"/>
      <c r="MQZ58"/>
      <c r="MRA58"/>
      <c r="MRB58"/>
      <c r="MRC58"/>
      <c r="MRD58"/>
      <c r="MRE58"/>
      <c r="MRF58"/>
      <c r="MRG58"/>
      <c r="MRH58"/>
      <c r="MRI58"/>
      <c r="MRJ58"/>
      <c r="MRK58"/>
      <c r="MRL58"/>
      <c r="MRM58"/>
      <c r="MRN58"/>
      <c r="MRO58"/>
      <c r="MRP58"/>
      <c r="MRQ58"/>
      <c r="MRR58"/>
      <c r="MRS58"/>
      <c r="MRT58"/>
      <c r="MRU58"/>
      <c r="MRV58"/>
      <c r="MRW58"/>
      <c r="MRX58"/>
      <c r="MRY58"/>
      <c r="MRZ58"/>
      <c r="MSA58"/>
      <c r="MSB58"/>
      <c r="MSC58"/>
      <c r="MSD58"/>
      <c r="MSE58"/>
      <c r="MSF58"/>
      <c r="MSG58"/>
      <c r="MSH58"/>
      <c r="MSI58"/>
      <c r="MSJ58"/>
      <c r="MSK58"/>
      <c r="MSL58"/>
      <c r="MSM58"/>
      <c r="MSN58"/>
      <c r="MSO58"/>
      <c r="MSP58"/>
      <c r="MSQ58"/>
      <c r="MSR58"/>
      <c r="MSS58"/>
      <c r="MST58"/>
      <c r="MSU58"/>
      <c r="MSV58"/>
      <c r="MSW58"/>
      <c r="MSX58"/>
      <c r="MSY58"/>
      <c r="MSZ58"/>
      <c r="MTA58"/>
      <c r="MTB58"/>
      <c r="MTC58"/>
      <c r="MTD58"/>
      <c r="MTE58"/>
      <c r="MTF58"/>
      <c r="MTG58"/>
      <c r="MTH58"/>
      <c r="MTI58"/>
      <c r="MTJ58"/>
      <c r="MTK58"/>
      <c r="MTL58"/>
      <c r="MTM58"/>
      <c r="MTN58"/>
      <c r="MTO58"/>
      <c r="MTP58"/>
      <c r="MTQ58"/>
      <c r="MTR58"/>
      <c r="MTS58"/>
      <c r="MTT58"/>
      <c r="MTU58"/>
      <c r="MTV58"/>
      <c r="MTW58"/>
      <c r="MTX58"/>
      <c r="MTY58"/>
      <c r="MTZ58"/>
      <c r="MUA58"/>
      <c r="MUB58"/>
      <c r="MUC58"/>
      <c r="MUD58"/>
      <c r="MUE58"/>
      <c r="MUF58"/>
      <c r="MUG58"/>
      <c r="MUH58"/>
      <c r="MUI58"/>
      <c r="MUJ58"/>
      <c r="MUK58"/>
      <c r="MUL58"/>
      <c r="MUM58"/>
      <c r="MUN58"/>
      <c r="MUO58"/>
      <c r="MUP58"/>
      <c r="MUQ58"/>
      <c r="MUR58"/>
      <c r="MUS58"/>
      <c r="MUT58"/>
      <c r="MUU58"/>
      <c r="MUV58"/>
      <c r="MUW58"/>
      <c r="MUX58"/>
      <c r="MUY58"/>
      <c r="MUZ58"/>
      <c r="MVA58"/>
      <c r="MVB58"/>
      <c r="MVC58"/>
      <c r="MVD58"/>
      <c r="MVE58"/>
      <c r="MVF58"/>
      <c r="MVG58"/>
      <c r="MVH58"/>
      <c r="MVI58"/>
      <c r="MVJ58"/>
      <c r="MVK58"/>
      <c r="MVL58"/>
      <c r="MVM58"/>
      <c r="MVN58"/>
      <c r="MVO58"/>
      <c r="MVP58"/>
      <c r="MVQ58"/>
      <c r="MVR58"/>
      <c r="MVS58"/>
      <c r="MVT58"/>
      <c r="MVU58"/>
      <c r="MVV58"/>
      <c r="MVW58"/>
      <c r="MVX58"/>
      <c r="MVY58"/>
      <c r="MVZ58"/>
      <c r="MWA58"/>
      <c r="MWB58"/>
      <c r="MWC58"/>
      <c r="MWD58"/>
      <c r="MWE58"/>
      <c r="MWF58"/>
      <c r="MWG58"/>
      <c r="MWH58"/>
      <c r="MWI58"/>
      <c r="MWJ58"/>
      <c r="MWK58"/>
      <c r="MWL58"/>
      <c r="MWM58"/>
      <c r="MWN58"/>
      <c r="MWO58"/>
      <c r="MWP58"/>
      <c r="MWQ58"/>
      <c r="MWR58"/>
      <c r="MWS58"/>
      <c r="MWT58"/>
      <c r="MWU58"/>
      <c r="MWV58"/>
      <c r="MWW58"/>
      <c r="MWX58"/>
      <c r="MWY58"/>
      <c r="MWZ58"/>
      <c r="MXA58"/>
      <c r="MXB58"/>
      <c r="MXC58"/>
      <c r="MXD58"/>
      <c r="MXE58"/>
      <c r="MXF58"/>
      <c r="MXG58"/>
      <c r="MXH58"/>
      <c r="MXI58"/>
      <c r="MXJ58"/>
      <c r="MXK58"/>
      <c r="MXL58"/>
      <c r="MXM58"/>
      <c r="MXN58"/>
      <c r="MXO58"/>
      <c r="MXP58"/>
      <c r="MXQ58"/>
      <c r="MXR58"/>
      <c r="MXS58"/>
      <c r="MXT58"/>
      <c r="MXU58"/>
      <c r="MXV58"/>
      <c r="MXW58"/>
      <c r="MXX58"/>
      <c r="MXY58"/>
      <c r="MXZ58"/>
      <c r="MYA58"/>
      <c r="MYB58"/>
      <c r="MYC58"/>
      <c r="MYD58"/>
      <c r="MYE58"/>
      <c r="MYF58"/>
      <c r="MYG58"/>
      <c r="MYH58"/>
      <c r="MYI58"/>
      <c r="MYJ58"/>
      <c r="MYK58"/>
      <c r="MYL58"/>
      <c r="MYM58"/>
      <c r="MYN58"/>
      <c r="MYO58"/>
      <c r="MYP58"/>
      <c r="MYQ58"/>
      <c r="MYR58"/>
      <c r="MYS58"/>
      <c r="MYT58"/>
      <c r="MYU58"/>
      <c r="MYV58"/>
      <c r="MYW58"/>
      <c r="MYX58"/>
      <c r="MYY58"/>
      <c r="MYZ58"/>
      <c r="MZA58"/>
      <c r="MZB58"/>
      <c r="MZC58"/>
      <c r="MZD58"/>
      <c r="MZE58"/>
      <c r="MZF58"/>
      <c r="MZG58"/>
      <c r="MZH58"/>
      <c r="MZI58"/>
      <c r="MZJ58"/>
      <c r="MZK58"/>
      <c r="MZL58"/>
      <c r="MZM58"/>
      <c r="MZN58"/>
      <c r="MZO58"/>
      <c r="MZP58"/>
      <c r="MZQ58"/>
      <c r="MZR58"/>
      <c r="MZS58"/>
      <c r="MZT58"/>
      <c r="MZU58"/>
      <c r="MZV58"/>
      <c r="MZW58"/>
      <c r="MZX58"/>
      <c r="MZY58"/>
      <c r="MZZ58"/>
      <c r="NAA58"/>
      <c r="NAB58"/>
      <c r="NAC58"/>
      <c r="NAD58"/>
      <c r="NAE58"/>
      <c r="NAF58"/>
      <c r="NAG58"/>
      <c r="NAH58"/>
      <c r="NAI58"/>
      <c r="NAJ58"/>
      <c r="NAK58"/>
      <c r="NAL58"/>
      <c r="NAM58"/>
      <c r="NAN58"/>
      <c r="NAO58"/>
      <c r="NAP58"/>
      <c r="NAQ58"/>
      <c r="NAR58"/>
      <c r="NAS58"/>
      <c r="NAT58"/>
      <c r="NAU58"/>
      <c r="NAV58"/>
      <c r="NAW58"/>
      <c r="NAX58"/>
      <c r="NAY58"/>
      <c r="NAZ58"/>
      <c r="NBA58"/>
      <c r="NBB58"/>
      <c r="NBC58"/>
      <c r="NBD58"/>
      <c r="NBE58"/>
      <c r="NBF58"/>
      <c r="NBG58"/>
      <c r="NBH58"/>
      <c r="NBI58"/>
      <c r="NBJ58"/>
      <c r="NBK58"/>
      <c r="NBL58"/>
      <c r="NBM58"/>
      <c r="NBN58"/>
      <c r="NBO58"/>
      <c r="NBP58"/>
      <c r="NBQ58"/>
      <c r="NBR58"/>
      <c r="NBS58"/>
      <c r="NBT58"/>
      <c r="NBU58"/>
      <c r="NBV58"/>
      <c r="NBW58"/>
      <c r="NBX58"/>
      <c r="NBY58"/>
      <c r="NBZ58"/>
      <c r="NCA58"/>
      <c r="NCB58"/>
      <c r="NCC58"/>
      <c r="NCD58"/>
      <c r="NCE58"/>
      <c r="NCF58"/>
      <c r="NCG58"/>
      <c r="NCH58"/>
      <c r="NCI58"/>
      <c r="NCJ58"/>
      <c r="NCK58"/>
      <c r="NCL58"/>
      <c r="NCM58"/>
      <c r="NCN58"/>
      <c r="NCO58"/>
      <c r="NCP58"/>
      <c r="NCQ58"/>
      <c r="NCR58"/>
      <c r="NCS58"/>
      <c r="NCT58"/>
      <c r="NCU58"/>
      <c r="NCV58"/>
      <c r="NCW58"/>
      <c r="NCX58"/>
      <c r="NCY58"/>
      <c r="NCZ58"/>
      <c r="NDA58"/>
      <c r="NDB58"/>
      <c r="NDC58"/>
      <c r="NDD58"/>
      <c r="NDE58"/>
      <c r="NDF58"/>
      <c r="NDG58"/>
      <c r="NDH58"/>
      <c r="NDI58"/>
      <c r="NDJ58"/>
      <c r="NDK58"/>
      <c r="NDL58"/>
      <c r="NDM58"/>
      <c r="NDN58"/>
      <c r="NDO58"/>
      <c r="NDP58"/>
      <c r="NDQ58"/>
      <c r="NDR58"/>
      <c r="NDS58"/>
      <c r="NDT58"/>
      <c r="NDU58"/>
      <c r="NDV58"/>
      <c r="NDW58"/>
      <c r="NDX58"/>
      <c r="NDY58"/>
      <c r="NDZ58"/>
      <c r="NEA58"/>
      <c r="NEB58"/>
      <c r="NEC58"/>
      <c r="NED58"/>
      <c r="NEE58"/>
      <c r="NEF58"/>
      <c r="NEG58"/>
      <c r="NEH58"/>
      <c r="NEI58"/>
      <c r="NEJ58"/>
      <c r="NEK58"/>
      <c r="NEL58"/>
      <c r="NEM58"/>
      <c r="NEN58"/>
      <c r="NEO58"/>
      <c r="NEP58"/>
      <c r="NEQ58"/>
      <c r="NER58"/>
      <c r="NES58"/>
      <c r="NET58"/>
      <c r="NEU58"/>
      <c r="NEV58"/>
      <c r="NEW58"/>
      <c r="NEX58"/>
      <c r="NEY58"/>
      <c r="NEZ58"/>
      <c r="NFA58"/>
      <c r="NFB58"/>
      <c r="NFC58"/>
      <c r="NFD58"/>
      <c r="NFE58"/>
      <c r="NFF58"/>
      <c r="NFG58"/>
      <c r="NFH58"/>
      <c r="NFI58"/>
      <c r="NFJ58"/>
      <c r="NFK58"/>
      <c r="NFL58"/>
      <c r="NFM58"/>
      <c r="NFN58"/>
      <c r="NFO58"/>
      <c r="NFP58"/>
      <c r="NFQ58"/>
      <c r="NFR58"/>
      <c r="NFS58"/>
      <c r="NFT58"/>
      <c r="NFU58"/>
      <c r="NFV58"/>
      <c r="NFW58"/>
      <c r="NFX58"/>
      <c r="NFY58"/>
      <c r="NFZ58"/>
      <c r="NGA58"/>
      <c r="NGB58"/>
      <c r="NGC58"/>
      <c r="NGD58"/>
      <c r="NGE58"/>
      <c r="NGF58"/>
      <c r="NGG58"/>
      <c r="NGH58"/>
      <c r="NGI58"/>
      <c r="NGJ58"/>
      <c r="NGK58"/>
      <c r="NGL58"/>
      <c r="NGM58"/>
      <c r="NGN58"/>
      <c r="NGO58"/>
      <c r="NGP58"/>
      <c r="NGQ58"/>
      <c r="NGR58"/>
      <c r="NGS58"/>
      <c r="NGT58"/>
      <c r="NGU58"/>
      <c r="NGV58"/>
      <c r="NGW58"/>
      <c r="NGX58"/>
      <c r="NGY58"/>
      <c r="NGZ58"/>
      <c r="NHA58"/>
      <c r="NHB58"/>
      <c r="NHC58"/>
      <c r="NHD58"/>
      <c r="NHE58"/>
      <c r="NHF58"/>
      <c r="NHG58"/>
      <c r="NHH58"/>
      <c r="NHI58"/>
      <c r="NHJ58"/>
      <c r="NHK58"/>
      <c r="NHL58"/>
      <c r="NHM58"/>
      <c r="NHN58"/>
      <c r="NHO58"/>
      <c r="NHP58"/>
      <c r="NHQ58"/>
      <c r="NHR58"/>
      <c r="NHS58"/>
      <c r="NHT58"/>
      <c r="NHU58"/>
      <c r="NHV58"/>
      <c r="NHW58"/>
      <c r="NHX58"/>
      <c r="NHY58"/>
      <c r="NHZ58"/>
      <c r="NIA58"/>
      <c r="NIB58"/>
      <c r="NIC58"/>
      <c r="NID58"/>
      <c r="NIE58"/>
      <c r="NIF58"/>
      <c r="NIG58"/>
      <c r="NIH58"/>
      <c r="NII58"/>
      <c r="NIJ58"/>
      <c r="NIK58"/>
      <c r="NIL58"/>
      <c r="NIM58"/>
      <c r="NIN58"/>
      <c r="NIO58"/>
      <c r="NIP58"/>
      <c r="NIQ58"/>
      <c r="NIR58"/>
      <c r="NIS58"/>
      <c r="NIT58"/>
      <c r="NIU58"/>
      <c r="NIV58"/>
      <c r="NIW58"/>
      <c r="NIX58"/>
      <c r="NIY58"/>
      <c r="NIZ58"/>
      <c r="NJA58"/>
      <c r="NJB58"/>
      <c r="NJC58"/>
      <c r="NJD58"/>
      <c r="NJE58"/>
      <c r="NJF58"/>
      <c r="NJG58"/>
      <c r="NJH58"/>
      <c r="NJI58"/>
      <c r="NJJ58"/>
      <c r="NJK58"/>
      <c r="NJL58"/>
      <c r="NJM58"/>
      <c r="NJN58"/>
      <c r="NJO58"/>
      <c r="NJP58"/>
      <c r="NJQ58"/>
      <c r="NJR58"/>
      <c r="NJS58"/>
      <c r="NJT58"/>
      <c r="NJU58"/>
      <c r="NJV58"/>
      <c r="NJW58"/>
      <c r="NJX58"/>
      <c r="NJY58"/>
      <c r="NJZ58"/>
      <c r="NKA58"/>
      <c r="NKB58"/>
      <c r="NKC58"/>
      <c r="NKD58"/>
      <c r="NKE58"/>
      <c r="NKF58"/>
      <c r="NKG58"/>
      <c r="NKH58"/>
      <c r="NKI58"/>
      <c r="NKJ58"/>
      <c r="NKK58"/>
      <c r="NKL58"/>
      <c r="NKM58"/>
      <c r="NKN58"/>
      <c r="NKO58"/>
      <c r="NKP58"/>
      <c r="NKQ58"/>
      <c r="NKR58"/>
      <c r="NKS58"/>
      <c r="NKT58"/>
      <c r="NKU58"/>
      <c r="NKV58"/>
      <c r="NKW58"/>
      <c r="NKX58"/>
      <c r="NKY58"/>
      <c r="NKZ58"/>
      <c r="NLA58"/>
      <c r="NLB58"/>
      <c r="NLC58"/>
      <c r="NLD58"/>
      <c r="NLE58"/>
      <c r="NLF58"/>
      <c r="NLG58"/>
      <c r="NLH58"/>
      <c r="NLI58"/>
      <c r="NLJ58"/>
      <c r="NLK58"/>
      <c r="NLL58"/>
      <c r="NLM58"/>
      <c r="NLN58"/>
      <c r="NLO58"/>
      <c r="NLP58"/>
      <c r="NLQ58"/>
      <c r="NLR58"/>
      <c r="NLS58"/>
      <c r="NLT58"/>
      <c r="NLU58"/>
      <c r="NLV58"/>
      <c r="NLW58"/>
      <c r="NLX58"/>
      <c r="NLY58"/>
      <c r="NLZ58"/>
      <c r="NMA58"/>
      <c r="NMB58"/>
      <c r="NMC58"/>
      <c r="NMD58"/>
      <c r="NME58"/>
      <c r="NMF58"/>
      <c r="NMG58"/>
      <c r="NMH58"/>
      <c r="NMI58"/>
      <c r="NMJ58"/>
      <c r="NMK58"/>
      <c r="NML58"/>
      <c r="NMM58"/>
      <c r="NMN58"/>
      <c r="NMO58"/>
      <c r="NMP58"/>
      <c r="NMQ58"/>
      <c r="NMR58"/>
      <c r="NMS58"/>
      <c r="NMT58"/>
      <c r="NMU58"/>
      <c r="NMV58"/>
      <c r="NMW58"/>
      <c r="NMX58"/>
      <c r="NMY58"/>
      <c r="NMZ58"/>
      <c r="NNA58"/>
      <c r="NNB58"/>
      <c r="NNC58"/>
      <c r="NND58"/>
      <c r="NNE58"/>
      <c r="NNF58"/>
      <c r="NNG58"/>
      <c r="NNH58"/>
      <c r="NNI58"/>
      <c r="NNJ58"/>
      <c r="NNK58"/>
      <c r="NNL58"/>
      <c r="NNM58"/>
      <c r="NNN58"/>
      <c r="NNO58"/>
      <c r="NNP58"/>
      <c r="NNQ58"/>
      <c r="NNR58"/>
      <c r="NNS58"/>
      <c r="NNT58"/>
      <c r="NNU58"/>
      <c r="NNV58"/>
      <c r="NNW58"/>
      <c r="NNX58"/>
      <c r="NNY58"/>
      <c r="NNZ58"/>
      <c r="NOA58"/>
      <c r="NOB58"/>
      <c r="NOC58"/>
      <c r="NOD58"/>
      <c r="NOE58"/>
      <c r="NOF58"/>
      <c r="NOG58"/>
      <c r="NOH58"/>
      <c r="NOI58"/>
      <c r="NOJ58"/>
      <c r="NOK58"/>
      <c r="NOL58"/>
      <c r="NOM58"/>
      <c r="NON58"/>
      <c r="NOO58"/>
      <c r="NOP58"/>
      <c r="NOQ58"/>
      <c r="NOR58"/>
      <c r="NOS58"/>
      <c r="NOT58"/>
      <c r="NOU58"/>
      <c r="NOV58"/>
      <c r="NOW58"/>
      <c r="NOX58"/>
      <c r="NOY58"/>
      <c r="NOZ58"/>
      <c r="NPA58"/>
      <c r="NPB58"/>
      <c r="NPC58"/>
      <c r="NPD58"/>
      <c r="NPE58"/>
      <c r="NPF58"/>
      <c r="NPG58"/>
      <c r="NPH58"/>
      <c r="NPI58"/>
      <c r="NPJ58"/>
      <c r="NPK58"/>
      <c r="NPL58"/>
      <c r="NPM58"/>
      <c r="NPN58"/>
      <c r="NPO58"/>
      <c r="NPP58"/>
      <c r="NPQ58"/>
      <c r="NPR58"/>
      <c r="NPS58"/>
      <c r="NPT58"/>
      <c r="NPU58"/>
      <c r="NPV58"/>
      <c r="NPW58"/>
      <c r="NPX58"/>
      <c r="NPY58"/>
      <c r="NPZ58"/>
      <c r="NQA58"/>
      <c r="NQB58"/>
      <c r="NQC58"/>
      <c r="NQD58"/>
      <c r="NQE58"/>
      <c r="NQF58"/>
      <c r="NQG58"/>
      <c r="NQH58"/>
      <c r="NQI58"/>
      <c r="NQJ58"/>
      <c r="NQK58"/>
      <c r="NQL58"/>
      <c r="NQM58"/>
      <c r="NQN58"/>
      <c r="NQO58"/>
      <c r="NQP58"/>
      <c r="NQQ58"/>
      <c r="NQR58"/>
      <c r="NQS58"/>
      <c r="NQT58"/>
      <c r="NQU58"/>
      <c r="NQV58"/>
      <c r="NQW58"/>
      <c r="NQX58"/>
      <c r="NQY58"/>
      <c r="NQZ58"/>
      <c r="NRA58"/>
      <c r="NRB58"/>
      <c r="NRC58"/>
      <c r="NRD58"/>
      <c r="NRE58"/>
      <c r="NRF58"/>
      <c r="NRG58"/>
      <c r="NRH58"/>
      <c r="NRI58"/>
    </row>
    <row r="59" spans="1:9941" s="54" customFormat="1" ht="12.2" customHeight="1" thickBot="1" x14ac:dyDescent="0.25">
      <c r="A59" s="14" t="s">
        <v>17</v>
      </c>
      <c r="B59" s="70" t="s">
        <v>625</v>
      </c>
      <c r="C59" s="110">
        <f>SUM(C60:C61)</f>
        <v>500000</v>
      </c>
      <c r="D59" s="268">
        <f t="shared" ref="D59:K59" si="12">SUM(D60:D61)</f>
        <v>550000</v>
      </c>
      <c r="E59" s="692">
        <f t="shared" si="12"/>
        <v>3550000</v>
      </c>
      <c r="F59" s="692">
        <f t="shared" si="12"/>
        <v>3550000</v>
      </c>
      <c r="G59" s="692">
        <f t="shared" si="12"/>
        <v>3550000</v>
      </c>
      <c r="H59" s="28">
        <f t="shared" si="2"/>
        <v>0</v>
      </c>
      <c r="I59" s="758">
        <f t="shared" si="12"/>
        <v>0</v>
      </c>
      <c r="J59" s="28">
        <f t="shared" si="12"/>
        <v>0</v>
      </c>
      <c r="K59" s="28">
        <f t="shared" si="12"/>
        <v>0</v>
      </c>
      <c r="L59" s="28" t="e">
        <f t="shared" ref="L59" si="13">SUM(L60:L61)</f>
        <v>#DIV/0!</v>
      </c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  <c r="RG59"/>
      <c r="RH59"/>
      <c r="RI59"/>
      <c r="RJ59"/>
      <c r="RK59"/>
      <c r="RL59"/>
      <c r="RM59"/>
      <c r="RN59"/>
      <c r="RO59"/>
      <c r="RP59"/>
      <c r="RQ59"/>
      <c r="RR59"/>
      <c r="RS59"/>
      <c r="RT59"/>
      <c r="RU59"/>
      <c r="RV59"/>
      <c r="RW59"/>
      <c r="RX59"/>
      <c r="RY59"/>
      <c r="RZ59"/>
      <c r="SA59"/>
      <c r="SB59"/>
      <c r="SC59"/>
      <c r="SD59"/>
      <c r="SE59"/>
      <c r="SF59"/>
      <c r="SG59"/>
      <c r="SH59"/>
      <c r="SI59"/>
      <c r="SJ59"/>
      <c r="SK59"/>
      <c r="SL59"/>
      <c r="SM59"/>
      <c r="SN59"/>
      <c r="SO59"/>
      <c r="SP59"/>
      <c r="SQ59"/>
      <c r="SR59"/>
      <c r="SS59"/>
      <c r="ST59"/>
      <c r="SU59"/>
      <c r="SV59"/>
      <c r="SW59"/>
      <c r="SX59"/>
      <c r="SY59"/>
      <c r="SZ59"/>
      <c r="TA59"/>
      <c r="TB59"/>
      <c r="TC59"/>
      <c r="TD59"/>
      <c r="TE59"/>
      <c r="TF59"/>
      <c r="TG59"/>
      <c r="TH59"/>
      <c r="TI59"/>
      <c r="TJ59"/>
      <c r="TK59"/>
      <c r="TL59"/>
      <c r="TM59"/>
      <c r="TN59"/>
      <c r="TO59"/>
      <c r="TP59"/>
      <c r="TQ59"/>
      <c r="TR59"/>
      <c r="TS59"/>
      <c r="TT59"/>
      <c r="TU59"/>
      <c r="TV59"/>
      <c r="TW59"/>
      <c r="TX59"/>
      <c r="TY59"/>
      <c r="TZ59"/>
      <c r="UA59"/>
      <c r="UB59"/>
      <c r="UC59"/>
      <c r="UD59"/>
      <c r="UE59"/>
      <c r="UF59"/>
      <c r="UG59"/>
      <c r="UH59"/>
      <c r="UI59"/>
      <c r="UJ59"/>
      <c r="UK59"/>
      <c r="UL59"/>
      <c r="UM59"/>
      <c r="UN59"/>
      <c r="UO59"/>
      <c r="UP59"/>
      <c r="UQ59"/>
      <c r="UR59"/>
      <c r="US59"/>
      <c r="UT59"/>
      <c r="UU59"/>
      <c r="UV59"/>
      <c r="UW59"/>
      <c r="UX59"/>
      <c r="UY59"/>
      <c r="UZ59"/>
      <c r="VA59"/>
      <c r="VB59"/>
      <c r="VC59"/>
      <c r="VD59"/>
      <c r="VE59"/>
      <c r="VF59"/>
      <c r="VG59"/>
      <c r="VH59"/>
      <c r="VI59"/>
      <c r="VJ59"/>
      <c r="VK59"/>
      <c r="VL59"/>
      <c r="VM59"/>
      <c r="VN59"/>
      <c r="VO59"/>
      <c r="VP59"/>
      <c r="VQ59"/>
      <c r="VR59"/>
      <c r="VS59"/>
      <c r="VT59"/>
      <c r="VU59"/>
      <c r="VV59"/>
      <c r="VW59"/>
      <c r="VX59"/>
      <c r="VY59"/>
      <c r="VZ59"/>
      <c r="WA59"/>
      <c r="WB59"/>
      <c r="WC59"/>
      <c r="WD59"/>
      <c r="WE59"/>
      <c r="WF59"/>
      <c r="WG59"/>
      <c r="WH59"/>
      <c r="WI59"/>
      <c r="WJ59"/>
      <c r="WK59"/>
      <c r="WL59"/>
      <c r="WM59"/>
      <c r="WN59"/>
      <c r="WO59"/>
      <c r="WP59"/>
      <c r="WQ59"/>
      <c r="WR59"/>
      <c r="WS59"/>
      <c r="WT59"/>
      <c r="WU59"/>
      <c r="WV59"/>
      <c r="WW59"/>
      <c r="WX59"/>
      <c r="WY59"/>
      <c r="WZ59"/>
      <c r="XA59"/>
      <c r="XB59"/>
      <c r="XC59"/>
      <c r="XD59"/>
      <c r="XE59"/>
      <c r="XF59"/>
      <c r="XG59"/>
      <c r="XH59"/>
      <c r="XI59"/>
      <c r="XJ59"/>
      <c r="XK59"/>
      <c r="XL59"/>
      <c r="XM59"/>
      <c r="XN59"/>
      <c r="XO59"/>
      <c r="XP59"/>
      <c r="XQ59"/>
      <c r="XR59"/>
      <c r="XS59"/>
      <c r="XT59"/>
      <c r="XU59"/>
      <c r="XV59"/>
      <c r="XW59"/>
      <c r="XX59"/>
      <c r="XY59"/>
      <c r="XZ59"/>
      <c r="YA59"/>
      <c r="YB59"/>
      <c r="YC59"/>
      <c r="YD59"/>
      <c r="YE59"/>
      <c r="YF59"/>
      <c r="YG59"/>
      <c r="YH59"/>
      <c r="YI59"/>
      <c r="YJ59"/>
      <c r="YK59"/>
      <c r="YL59"/>
      <c r="YM59"/>
      <c r="YN59"/>
      <c r="YO59"/>
      <c r="YP59"/>
      <c r="YQ59"/>
      <c r="YR59"/>
      <c r="YS59"/>
      <c r="YT59"/>
      <c r="YU59"/>
      <c r="YV59"/>
      <c r="YW59"/>
      <c r="YX59"/>
      <c r="YY59"/>
      <c r="YZ59"/>
      <c r="ZA59"/>
      <c r="ZB59"/>
      <c r="ZC59"/>
      <c r="ZD59"/>
      <c r="ZE59"/>
      <c r="ZF59"/>
      <c r="ZG59"/>
      <c r="ZH59"/>
      <c r="ZI59"/>
      <c r="ZJ59"/>
      <c r="ZK59"/>
      <c r="ZL59"/>
      <c r="ZM59"/>
      <c r="ZN59"/>
      <c r="ZO59"/>
      <c r="ZP59"/>
      <c r="ZQ59"/>
      <c r="ZR59"/>
      <c r="ZS59"/>
      <c r="ZT59"/>
      <c r="ZU59"/>
      <c r="ZV59"/>
      <c r="ZW59"/>
      <c r="ZX59"/>
      <c r="ZY59"/>
      <c r="ZZ59"/>
      <c r="AAA59"/>
      <c r="AAB59"/>
      <c r="AAC59"/>
      <c r="AAD59"/>
      <c r="AAE59"/>
      <c r="AAF59"/>
      <c r="AAG59"/>
      <c r="AAH59"/>
      <c r="AAI59"/>
      <c r="AAJ59"/>
      <c r="AAK59"/>
      <c r="AAL59"/>
      <c r="AAM59"/>
      <c r="AAN59"/>
      <c r="AAO59"/>
      <c r="AAP59"/>
      <c r="AAQ59"/>
      <c r="AAR59"/>
      <c r="AAS59"/>
      <c r="AAT59"/>
      <c r="AAU59"/>
      <c r="AAV59"/>
      <c r="AAW59"/>
      <c r="AAX59"/>
      <c r="AAY59"/>
      <c r="AAZ59"/>
      <c r="ABA59"/>
      <c r="ABB59"/>
      <c r="ABC59"/>
      <c r="ABD59"/>
      <c r="ABE59"/>
      <c r="ABF59"/>
      <c r="ABG59"/>
      <c r="ABH59"/>
      <c r="ABI59"/>
      <c r="ABJ59"/>
      <c r="ABK59"/>
      <c r="ABL59"/>
      <c r="ABM59"/>
      <c r="ABN59"/>
      <c r="ABO59"/>
      <c r="ABP59"/>
      <c r="ABQ59"/>
      <c r="ABR59"/>
      <c r="ABS59"/>
      <c r="ABT59"/>
      <c r="ABU59"/>
      <c r="ABV59"/>
      <c r="ABW59"/>
      <c r="ABX59"/>
      <c r="ABY59"/>
      <c r="ABZ59"/>
      <c r="ACA59"/>
      <c r="ACB59"/>
      <c r="ACC59"/>
      <c r="ACD59"/>
      <c r="ACE59"/>
      <c r="ACF59"/>
      <c r="ACG59"/>
      <c r="ACH59"/>
      <c r="ACI59"/>
      <c r="ACJ59"/>
      <c r="ACK59"/>
      <c r="ACL59"/>
      <c r="ACM59"/>
      <c r="ACN59"/>
      <c r="ACO59"/>
      <c r="ACP59"/>
      <c r="ACQ59"/>
      <c r="ACR59"/>
      <c r="ACS59"/>
      <c r="ACT59"/>
      <c r="ACU59"/>
      <c r="ACV59"/>
      <c r="ACW59"/>
      <c r="ACX59"/>
      <c r="ACY59"/>
      <c r="ACZ59"/>
      <c r="ADA59"/>
      <c r="ADB59"/>
      <c r="ADC59"/>
      <c r="ADD59"/>
      <c r="ADE59"/>
      <c r="ADF59"/>
      <c r="ADG59"/>
      <c r="ADH59"/>
      <c r="ADI59"/>
      <c r="ADJ59"/>
      <c r="ADK59"/>
      <c r="ADL59"/>
      <c r="ADM59"/>
      <c r="ADN59"/>
      <c r="ADO59"/>
      <c r="ADP59"/>
      <c r="ADQ59"/>
      <c r="ADR59"/>
      <c r="ADS59"/>
      <c r="ADT59"/>
      <c r="ADU59"/>
      <c r="ADV59"/>
      <c r="ADW59"/>
      <c r="ADX59"/>
      <c r="ADY59"/>
      <c r="ADZ59"/>
      <c r="AEA59"/>
      <c r="AEB59"/>
      <c r="AEC59"/>
      <c r="AED59"/>
      <c r="AEE59"/>
      <c r="AEF59"/>
      <c r="AEG59"/>
      <c r="AEH59"/>
      <c r="AEI59"/>
      <c r="AEJ59"/>
      <c r="AEK59"/>
      <c r="AEL59"/>
      <c r="AEM59"/>
      <c r="AEN59"/>
      <c r="AEO59"/>
      <c r="AEP59"/>
      <c r="AEQ59"/>
      <c r="AER59"/>
      <c r="AES59"/>
      <c r="AET59"/>
      <c r="AEU59"/>
      <c r="AEV59"/>
      <c r="AEW59"/>
      <c r="AEX59"/>
      <c r="AEY59"/>
      <c r="AEZ59"/>
      <c r="AFA59"/>
      <c r="AFB59"/>
      <c r="AFC59"/>
      <c r="AFD59"/>
      <c r="AFE59"/>
      <c r="AFF59"/>
      <c r="AFG59"/>
      <c r="AFH59"/>
      <c r="AFI59"/>
      <c r="AFJ59"/>
      <c r="AFK59"/>
      <c r="AFL59"/>
      <c r="AFM59"/>
      <c r="AFN59"/>
      <c r="AFO59"/>
      <c r="AFP59"/>
      <c r="AFQ59"/>
      <c r="AFR59"/>
      <c r="AFS59"/>
      <c r="AFT59"/>
      <c r="AFU59"/>
      <c r="AFV59"/>
      <c r="AFW59"/>
      <c r="AFX59"/>
      <c r="AFY59"/>
      <c r="AFZ59"/>
      <c r="AGA59"/>
      <c r="AGB59"/>
      <c r="AGC59"/>
      <c r="AGD59"/>
      <c r="AGE59"/>
      <c r="AGF59"/>
      <c r="AGG59"/>
      <c r="AGH59"/>
      <c r="AGI59"/>
      <c r="AGJ59"/>
      <c r="AGK59"/>
      <c r="AGL59"/>
      <c r="AGM59"/>
      <c r="AGN59"/>
      <c r="AGO59"/>
      <c r="AGP59"/>
      <c r="AGQ59"/>
      <c r="AGR59"/>
      <c r="AGS59"/>
      <c r="AGT59"/>
      <c r="AGU59"/>
      <c r="AGV59"/>
      <c r="AGW59"/>
      <c r="AGX59"/>
      <c r="AGY59"/>
      <c r="AGZ59"/>
      <c r="AHA59"/>
      <c r="AHB59"/>
      <c r="AHC59"/>
      <c r="AHD59"/>
      <c r="AHE59"/>
      <c r="AHF59"/>
      <c r="AHG59"/>
      <c r="AHH59"/>
      <c r="AHI59"/>
      <c r="AHJ59"/>
      <c r="AHK59"/>
      <c r="AHL59"/>
      <c r="AHM59"/>
      <c r="AHN59"/>
      <c r="AHO59"/>
      <c r="AHP59"/>
      <c r="AHQ59"/>
      <c r="AHR59"/>
      <c r="AHS59"/>
      <c r="AHT59"/>
      <c r="AHU59"/>
      <c r="AHV59"/>
      <c r="AHW59"/>
      <c r="AHX59"/>
      <c r="AHY59"/>
      <c r="AHZ59"/>
      <c r="AIA59"/>
      <c r="AIB59"/>
      <c r="AIC59"/>
      <c r="AID59"/>
      <c r="AIE59"/>
      <c r="AIF59"/>
      <c r="AIG59"/>
      <c r="AIH59"/>
      <c r="AII59"/>
      <c r="AIJ59"/>
      <c r="AIK59"/>
      <c r="AIL59"/>
      <c r="AIM59"/>
      <c r="AIN59"/>
      <c r="AIO59"/>
      <c r="AIP59"/>
      <c r="AIQ59"/>
      <c r="AIR59"/>
      <c r="AIS59"/>
      <c r="AIT59"/>
      <c r="AIU59"/>
      <c r="AIV59"/>
      <c r="AIW59"/>
      <c r="AIX59"/>
      <c r="AIY59"/>
      <c r="AIZ59"/>
      <c r="AJA59"/>
      <c r="AJB59"/>
      <c r="AJC59"/>
      <c r="AJD59"/>
      <c r="AJE59"/>
      <c r="AJF59"/>
      <c r="AJG59"/>
      <c r="AJH59"/>
      <c r="AJI59"/>
      <c r="AJJ59"/>
      <c r="AJK59"/>
      <c r="AJL59"/>
      <c r="AJM59"/>
      <c r="AJN59"/>
      <c r="AJO59"/>
      <c r="AJP59"/>
      <c r="AJQ59"/>
      <c r="AJR59"/>
      <c r="AJS59"/>
      <c r="AJT59"/>
      <c r="AJU59"/>
      <c r="AJV59"/>
      <c r="AJW59"/>
      <c r="AJX59"/>
      <c r="AJY59"/>
      <c r="AJZ59"/>
      <c r="AKA59"/>
      <c r="AKB59"/>
      <c r="AKC59"/>
      <c r="AKD59"/>
      <c r="AKE59"/>
      <c r="AKF59"/>
      <c r="AKG59"/>
      <c r="AKH59"/>
      <c r="AKI59"/>
      <c r="AKJ59"/>
      <c r="AKK59"/>
      <c r="AKL59"/>
      <c r="AKM59"/>
      <c r="AKN59"/>
      <c r="AKO59"/>
      <c r="AKP59"/>
      <c r="AKQ59"/>
      <c r="AKR59"/>
      <c r="AKS59"/>
      <c r="AKT59"/>
      <c r="AKU59"/>
      <c r="AKV59"/>
      <c r="AKW59"/>
      <c r="AKX59"/>
      <c r="AKY59"/>
      <c r="AKZ59"/>
      <c r="ALA59"/>
      <c r="ALB59"/>
      <c r="ALC59"/>
      <c r="ALD59"/>
      <c r="ALE59"/>
      <c r="ALF59"/>
      <c r="ALG59"/>
      <c r="ALH59"/>
      <c r="ALI59"/>
      <c r="ALJ59"/>
      <c r="ALK59"/>
      <c r="ALL59"/>
      <c r="ALM59"/>
      <c r="ALN59"/>
      <c r="ALO59"/>
      <c r="ALP59"/>
      <c r="ALQ59"/>
      <c r="ALR59"/>
      <c r="ALS59"/>
      <c r="ALT59"/>
      <c r="ALU59"/>
      <c r="ALV59"/>
      <c r="ALW59"/>
      <c r="ALX59"/>
      <c r="ALY59"/>
      <c r="ALZ59"/>
      <c r="AMA59"/>
      <c r="AMB59"/>
      <c r="AMC59"/>
      <c r="AMD59"/>
      <c r="AME59"/>
      <c r="AMF59"/>
      <c r="AMG59"/>
      <c r="AMH59"/>
      <c r="AMI59"/>
      <c r="AMJ59"/>
      <c r="AMK59"/>
      <c r="AML59"/>
      <c r="AMM59"/>
      <c r="AMN59"/>
      <c r="AMO59"/>
      <c r="AMP59"/>
      <c r="AMQ59"/>
      <c r="AMR59"/>
      <c r="AMS59"/>
      <c r="AMT59"/>
      <c r="AMU59"/>
      <c r="AMV59"/>
      <c r="AMW59"/>
      <c r="AMX59"/>
      <c r="AMY59"/>
      <c r="AMZ59"/>
      <c r="ANA59"/>
      <c r="ANB59"/>
      <c r="ANC59"/>
      <c r="AND59"/>
      <c r="ANE59"/>
      <c r="ANF59"/>
      <c r="ANG59"/>
      <c r="ANH59"/>
      <c r="ANI59"/>
      <c r="ANJ59"/>
      <c r="ANK59"/>
      <c r="ANL59"/>
      <c r="ANM59"/>
      <c r="ANN59"/>
      <c r="ANO59"/>
      <c r="ANP59"/>
      <c r="ANQ59"/>
      <c r="ANR59"/>
      <c r="ANS59"/>
      <c r="ANT59"/>
      <c r="ANU59"/>
      <c r="ANV59"/>
      <c r="ANW59"/>
      <c r="ANX59"/>
      <c r="ANY59"/>
      <c r="ANZ59"/>
      <c r="AOA59"/>
      <c r="AOB59"/>
      <c r="AOC59"/>
      <c r="AOD59"/>
      <c r="AOE59"/>
      <c r="AOF59"/>
      <c r="AOG59"/>
      <c r="AOH59"/>
      <c r="AOI59"/>
      <c r="AOJ59"/>
      <c r="AOK59"/>
      <c r="AOL59"/>
      <c r="AOM59"/>
      <c r="AON59"/>
      <c r="AOO59"/>
      <c r="AOP59"/>
      <c r="AOQ59"/>
      <c r="AOR59"/>
      <c r="AOS59"/>
      <c r="AOT59"/>
      <c r="AOU59"/>
      <c r="AOV59"/>
      <c r="AOW59"/>
      <c r="AOX59"/>
      <c r="AOY59"/>
      <c r="AOZ59"/>
      <c r="APA59"/>
      <c r="APB59"/>
      <c r="APC59"/>
      <c r="APD59"/>
      <c r="APE59"/>
      <c r="APF59"/>
      <c r="APG59"/>
      <c r="APH59"/>
      <c r="API59"/>
      <c r="APJ59"/>
      <c r="APK59"/>
      <c r="APL59"/>
      <c r="APM59"/>
      <c r="APN59"/>
      <c r="APO59"/>
      <c r="APP59"/>
      <c r="APQ59"/>
      <c r="APR59"/>
      <c r="APS59"/>
      <c r="APT59"/>
      <c r="APU59"/>
      <c r="APV59"/>
      <c r="APW59"/>
      <c r="APX59"/>
      <c r="APY59"/>
      <c r="APZ59"/>
      <c r="AQA59"/>
      <c r="AQB59"/>
      <c r="AQC59"/>
      <c r="AQD59"/>
      <c r="AQE59"/>
      <c r="AQF59"/>
      <c r="AQG59"/>
      <c r="AQH59"/>
      <c r="AQI59"/>
      <c r="AQJ59"/>
      <c r="AQK59"/>
      <c r="AQL59"/>
      <c r="AQM59"/>
      <c r="AQN59"/>
      <c r="AQO59"/>
      <c r="AQP59"/>
      <c r="AQQ59"/>
      <c r="AQR59"/>
      <c r="AQS59"/>
      <c r="AQT59"/>
      <c r="AQU59"/>
      <c r="AQV59"/>
      <c r="AQW59"/>
      <c r="AQX59"/>
      <c r="AQY59"/>
      <c r="AQZ59"/>
      <c r="ARA59"/>
      <c r="ARB59"/>
      <c r="ARC59"/>
      <c r="ARD59"/>
      <c r="ARE59"/>
      <c r="ARF59"/>
      <c r="ARG59"/>
      <c r="ARH59"/>
      <c r="ARI59"/>
      <c r="ARJ59"/>
      <c r="ARK59"/>
      <c r="ARL59"/>
      <c r="ARM59"/>
      <c r="ARN59"/>
      <c r="ARO59"/>
      <c r="ARP59"/>
      <c r="ARQ59"/>
      <c r="ARR59"/>
      <c r="ARS59"/>
      <c r="ART59"/>
      <c r="ARU59"/>
      <c r="ARV59"/>
      <c r="ARW59"/>
      <c r="ARX59"/>
      <c r="ARY59"/>
      <c r="ARZ59"/>
      <c r="ASA59"/>
      <c r="ASB59"/>
      <c r="ASC59"/>
      <c r="ASD59"/>
      <c r="ASE59"/>
      <c r="ASF59"/>
      <c r="ASG59"/>
      <c r="ASH59"/>
      <c r="ASI59"/>
      <c r="ASJ59"/>
      <c r="ASK59"/>
      <c r="ASL59"/>
      <c r="ASM59"/>
      <c r="ASN59"/>
      <c r="ASO59"/>
      <c r="ASP59"/>
      <c r="ASQ59"/>
      <c r="ASR59"/>
      <c r="ASS59"/>
      <c r="AST59"/>
      <c r="ASU59"/>
      <c r="ASV59"/>
      <c r="ASW59"/>
      <c r="ASX59"/>
      <c r="ASY59"/>
      <c r="ASZ59"/>
      <c r="ATA59"/>
      <c r="ATB59"/>
      <c r="ATC59"/>
      <c r="ATD59"/>
      <c r="ATE59"/>
      <c r="ATF59"/>
      <c r="ATG59"/>
      <c r="ATH59"/>
      <c r="ATI59"/>
      <c r="ATJ59"/>
      <c r="ATK59"/>
      <c r="ATL59"/>
      <c r="ATM59"/>
      <c r="ATN59"/>
      <c r="ATO59"/>
      <c r="ATP59"/>
      <c r="ATQ59"/>
      <c r="ATR59"/>
      <c r="ATS59"/>
      <c r="ATT59"/>
      <c r="ATU59"/>
      <c r="ATV59"/>
      <c r="ATW59"/>
      <c r="ATX59"/>
      <c r="ATY59"/>
      <c r="ATZ59"/>
      <c r="AUA59"/>
      <c r="AUB59"/>
      <c r="AUC59"/>
      <c r="AUD59"/>
      <c r="AUE59"/>
      <c r="AUF59"/>
      <c r="AUG59"/>
      <c r="AUH59"/>
      <c r="AUI59"/>
      <c r="AUJ59"/>
      <c r="AUK59"/>
      <c r="AUL59"/>
      <c r="AUM59"/>
      <c r="AUN59"/>
      <c r="AUO59"/>
      <c r="AUP59"/>
      <c r="AUQ59"/>
      <c r="AUR59"/>
      <c r="AUS59"/>
      <c r="AUT59"/>
      <c r="AUU59"/>
      <c r="AUV59"/>
      <c r="AUW59"/>
      <c r="AUX59"/>
      <c r="AUY59"/>
      <c r="AUZ59"/>
      <c r="AVA59"/>
      <c r="AVB59"/>
      <c r="AVC59"/>
      <c r="AVD59"/>
      <c r="AVE59"/>
      <c r="AVF59"/>
      <c r="AVG59"/>
      <c r="AVH59"/>
      <c r="AVI59"/>
      <c r="AVJ59"/>
      <c r="AVK59"/>
      <c r="AVL59"/>
      <c r="AVM59"/>
      <c r="AVN59"/>
      <c r="AVO59"/>
      <c r="AVP59"/>
      <c r="AVQ59"/>
      <c r="AVR59"/>
      <c r="AVS59"/>
      <c r="AVT59"/>
      <c r="AVU59"/>
      <c r="AVV59"/>
      <c r="AVW59"/>
      <c r="AVX59"/>
      <c r="AVY59"/>
      <c r="AVZ59"/>
      <c r="AWA59"/>
      <c r="AWB59"/>
      <c r="AWC59"/>
      <c r="AWD59"/>
      <c r="AWE59"/>
      <c r="AWF59"/>
      <c r="AWG59"/>
      <c r="AWH59"/>
      <c r="AWI59"/>
      <c r="AWJ59"/>
      <c r="AWK59"/>
      <c r="AWL59"/>
      <c r="AWM59"/>
      <c r="AWN59"/>
      <c r="AWO59"/>
      <c r="AWP59"/>
      <c r="AWQ59"/>
      <c r="AWR59"/>
      <c r="AWS59"/>
      <c r="AWT59"/>
      <c r="AWU59"/>
      <c r="AWV59"/>
      <c r="AWW59"/>
      <c r="AWX59"/>
      <c r="AWY59"/>
      <c r="AWZ59"/>
      <c r="AXA59"/>
      <c r="AXB59"/>
      <c r="AXC59"/>
      <c r="AXD59"/>
      <c r="AXE59"/>
      <c r="AXF59"/>
      <c r="AXG59"/>
      <c r="AXH59"/>
      <c r="AXI59"/>
      <c r="AXJ59"/>
      <c r="AXK59"/>
      <c r="AXL59"/>
      <c r="AXM59"/>
      <c r="AXN59"/>
      <c r="AXO59"/>
      <c r="AXP59"/>
      <c r="AXQ59"/>
      <c r="AXR59"/>
      <c r="AXS59"/>
      <c r="AXT59"/>
      <c r="AXU59"/>
      <c r="AXV59"/>
      <c r="AXW59"/>
      <c r="AXX59"/>
      <c r="AXY59"/>
      <c r="AXZ59"/>
      <c r="AYA59"/>
      <c r="AYB59"/>
      <c r="AYC59"/>
      <c r="AYD59"/>
      <c r="AYE59"/>
      <c r="AYF59"/>
      <c r="AYG59"/>
      <c r="AYH59"/>
      <c r="AYI59"/>
      <c r="AYJ59"/>
      <c r="AYK59"/>
      <c r="AYL59"/>
      <c r="AYM59"/>
      <c r="AYN59"/>
      <c r="AYO59"/>
      <c r="AYP59"/>
      <c r="AYQ59"/>
      <c r="AYR59"/>
      <c r="AYS59"/>
      <c r="AYT59"/>
      <c r="AYU59"/>
      <c r="AYV59"/>
      <c r="AYW59"/>
      <c r="AYX59"/>
      <c r="AYY59"/>
      <c r="AYZ59"/>
      <c r="AZA59"/>
      <c r="AZB59"/>
      <c r="AZC59"/>
      <c r="AZD59"/>
      <c r="AZE59"/>
      <c r="AZF59"/>
      <c r="AZG59"/>
      <c r="AZH59"/>
      <c r="AZI59"/>
      <c r="AZJ59"/>
      <c r="AZK59"/>
      <c r="AZL59"/>
      <c r="AZM59"/>
      <c r="AZN59"/>
      <c r="AZO59"/>
      <c r="AZP59"/>
      <c r="AZQ59"/>
      <c r="AZR59"/>
      <c r="AZS59"/>
      <c r="AZT59"/>
      <c r="AZU59"/>
      <c r="AZV59"/>
      <c r="AZW59"/>
      <c r="AZX59"/>
      <c r="AZY59"/>
      <c r="AZZ59"/>
      <c r="BAA59"/>
      <c r="BAB59"/>
      <c r="BAC59"/>
      <c r="BAD59"/>
      <c r="BAE59"/>
      <c r="BAF59"/>
      <c r="BAG59"/>
      <c r="BAH59"/>
      <c r="BAI59"/>
      <c r="BAJ59"/>
      <c r="BAK59"/>
      <c r="BAL59"/>
      <c r="BAM59"/>
      <c r="BAN59"/>
      <c r="BAO59"/>
      <c r="BAP59"/>
      <c r="BAQ59"/>
      <c r="BAR59"/>
      <c r="BAS59"/>
      <c r="BAT59"/>
      <c r="BAU59"/>
      <c r="BAV59"/>
      <c r="BAW59"/>
      <c r="BAX59"/>
      <c r="BAY59"/>
      <c r="BAZ59"/>
      <c r="BBA59"/>
      <c r="BBB59"/>
      <c r="BBC59"/>
      <c r="BBD59"/>
      <c r="BBE59"/>
      <c r="BBF59"/>
      <c r="BBG59"/>
      <c r="BBH59"/>
      <c r="BBI59"/>
      <c r="BBJ59"/>
      <c r="BBK59"/>
      <c r="BBL59"/>
      <c r="BBM59"/>
      <c r="BBN59"/>
      <c r="BBO59"/>
      <c r="BBP59"/>
      <c r="BBQ59"/>
      <c r="BBR59"/>
      <c r="BBS59"/>
      <c r="BBT59"/>
      <c r="BBU59"/>
      <c r="BBV59"/>
      <c r="BBW59"/>
      <c r="BBX59"/>
      <c r="BBY59"/>
      <c r="BBZ59"/>
      <c r="BCA59"/>
      <c r="BCB59"/>
      <c r="BCC59"/>
      <c r="BCD59"/>
      <c r="BCE59"/>
      <c r="BCF59"/>
      <c r="BCG59"/>
      <c r="BCH59"/>
      <c r="BCI59"/>
      <c r="BCJ59"/>
      <c r="BCK59"/>
      <c r="BCL59"/>
      <c r="BCM59"/>
      <c r="BCN59"/>
      <c r="BCO59"/>
      <c r="BCP59"/>
      <c r="BCQ59"/>
      <c r="BCR59"/>
      <c r="BCS59"/>
      <c r="BCT59"/>
      <c r="BCU59"/>
      <c r="BCV59"/>
      <c r="BCW59"/>
      <c r="BCX59"/>
      <c r="BCY59"/>
      <c r="BCZ59"/>
      <c r="BDA59"/>
      <c r="BDB59"/>
      <c r="BDC59"/>
      <c r="BDD59"/>
      <c r="BDE59"/>
      <c r="BDF59"/>
      <c r="BDG59"/>
      <c r="BDH59"/>
      <c r="BDI59"/>
      <c r="BDJ59"/>
      <c r="BDK59"/>
      <c r="BDL59"/>
      <c r="BDM59"/>
      <c r="BDN59"/>
      <c r="BDO59"/>
      <c r="BDP59"/>
      <c r="BDQ59"/>
      <c r="BDR59"/>
      <c r="BDS59"/>
      <c r="BDT59"/>
      <c r="BDU59"/>
      <c r="BDV59"/>
      <c r="BDW59"/>
      <c r="BDX59"/>
      <c r="BDY59"/>
      <c r="BDZ59"/>
      <c r="BEA59"/>
      <c r="BEB59"/>
      <c r="BEC59"/>
      <c r="BED59"/>
      <c r="BEE59"/>
      <c r="BEF59"/>
      <c r="BEG59"/>
      <c r="BEH59"/>
      <c r="BEI59"/>
      <c r="BEJ59"/>
      <c r="BEK59"/>
      <c r="BEL59"/>
      <c r="BEM59"/>
      <c r="BEN59"/>
      <c r="BEO59"/>
      <c r="BEP59"/>
      <c r="BEQ59"/>
      <c r="BER59"/>
      <c r="BES59"/>
      <c r="BET59"/>
      <c r="BEU59"/>
      <c r="BEV59"/>
      <c r="BEW59"/>
      <c r="BEX59"/>
      <c r="BEY59"/>
      <c r="BEZ59"/>
      <c r="BFA59"/>
      <c r="BFB59"/>
      <c r="BFC59"/>
      <c r="BFD59"/>
      <c r="BFE59"/>
      <c r="BFF59"/>
      <c r="BFG59"/>
      <c r="BFH59"/>
      <c r="BFI59"/>
      <c r="BFJ59"/>
      <c r="BFK59"/>
      <c r="BFL59"/>
      <c r="BFM59"/>
      <c r="BFN59"/>
      <c r="BFO59"/>
      <c r="BFP59"/>
      <c r="BFQ59"/>
      <c r="BFR59"/>
      <c r="BFS59"/>
      <c r="BFT59"/>
      <c r="BFU59"/>
      <c r="BFV59"/>
      <c r="BFW59"/>
      <c r="BFX59"/>
      <c r="BFY59"/>
      <c r="BFZ59"/>
      <c r="BGA59"/>
      <c r="BGB59"/>
      <c r="BGC59"/>
      <c r="BGD59"/>
      <c r="BGE59"/>
      <c r="BGF59"/>
      <c r="BGG59"/>
      <c r="BGH59"/>
      <c r="BGI59"/>
      <c r="BGJ59"/>
      <c r="BGK59"/>
      <c r="BGL59"/>
      <c r="BGM59"/>
      <c r="BGN59"/>
      <c r="BGO59"/>
      <c r="BGP59"/>
      <c r="BGQ59"/>
      <c r="BGR59"/>
      <c r="BGS59"/>
      <c r="BGT59"/>
      <c r="BGU59"/>
      <c r="BGV59"/>
      <c r="BGW59"/>
      <c r="BGX59"/>
      <c r="BGY59"/>
      <c r="BGZ59"/>
      <c r="BHA59"/>
      <c r="BHB59"/>
      <c r="BHC59"/>
      <c r="BHD59"/>
      <c r="BHE59"/>
      <c r="BHF59"/>
      <c r="BHG59"/>
      <c r="BHH59"/>
      <c r="BHI59"/>
      <c r="BHJ59"/>
      <c r="BHK59"/>
      <c r="BHL59"/>
      <c r="BHM59"/>
      <c r="BHN59"/>
      <c r="BHO59"/>
      <c r="BHP59"/>
      <c r="BHQ59"/>
      <c r="BHR59"/>
      <c r="BHS59"/>
      <c r="BHT59"/>
      <c r="BHU59"/>
      <c r="BHV59"/>
      <c r="BHW59"/>
      <c r="BHX59"/>
      <c r="BHY59"/>
      <c r="BHZ59"/>
      <c r="BIA59"/>
      <c r="BIB59"/>
      <c r="BIC59"/>
      <c r="BID59"/>
      <c r="BIE59"/>
      <c r="BIF59"/>
      <c r="BIG59"/>
      <c r="BIH59"/>
      <c r="BII59"/>
      <c r="BIJ59"/>
      <c r="BIK59"/>
      <c r="BIL59"/>
      <c r="BIM59"/>
      <c r="BIN59"/>
      <c r="BIO59"/>
      <c r="BIP59"/>
      <c r="BIQ59"/>
      <c r="BIR59"/>
      <c r="BIS59"/>
      <c r="BIT59"/>
      <c r="BIU59"/>
      <c r="BIV59"/>
      <c r="BIW59"/>
      <c r="BIX59"/>
      <c r="BIY59"/>
      <c r="BIZ59"/>
      <c r="BJA59"/>
      <c r="BJB59"/>
      <c r="BJC59"/>
      <c r="BJD59"/>
      <c r="BJE59"/>
      <c r="BJF59"/>
      <c r="BJG59"/>
      <c r="BJH59"/>
      <c r="BJI59"/>
      <c r="BJJ59"/>
      <c r="BJK59"/>
      <c r="BJL59"/>
      <c r="BJM59"/>
      <c r="BJN59"/>
      <c r="BJO59"/>
      <c r="BJP59"/>
      <c r="BJQ59"/>
      <c r="BJR59"/>
      <c r="BJS59"/>
      <c r="BJT59"/>
      <c r="BJU59"/>
      <c r="BJV59"/>
      <c r="BJW59"/>
      <c r="BJX59"/>
      <c r="BJY59"/>
      <c r="BJZ59"/>
      <c r="BKA59"/>
      <c r="BKB59"/>
      <c r="BKC59"/>
      <c r="BKD59"/>
      <c r="BKE59"/>
      <c r="BKF59"/>
      <c r="BKG59"/>
      <c r="BKH59"/>
      <c r="BKI59"/>
      <c r="BKJ59"/>
      <c r="BKK59"/>
      <c r="BKL59"/>
      <c r="BKM59"/>
      <c r="BKN59"/>
      <c r="BKO59"/>
      <c r="BKP59"/>
      <c r="BKQ59"/>
      <c r="BKR59"/>
      <c r="BKS59"/>
      <c r="BKT59"/>
      <c r="BKU59"/>
      <c r="BKV59"/>
      <c r="BKW59"/>
      <c r="BKX59"/>
      <c r="BKY59"/>
      <c r="BKZ59"/>
      <c r="BLA59"/>
      <c r="BLB59"/>
      <c r="BLC59"/>
      <c r="BLD59"/>
      <c r="BLE59"/>
      <c r="BLF59"/>
      <c r="BLG59"/>
      <c r="BLH59"/>
      <c r="BLI59"/>
      <c r="BLJ59"/>
      <c r="BLK59"/>
      <c r="BLL59"/>
      <c r="BLM59"/>
      <c r="BLN59"/>
      <c r="BLO59"/>
      <c r="BLP59"/>
      <c r="BLQ59"/>
      <c r="BLR59"/>
      <c r="BLS59"/>
      <c r="BLT59"/>
      <c r="BLU59"/>
      <c r="BLV59"/>
      <c r="BLW59"/>
      <c r="BLX59"/>
      <c r="BLY59"/>
      <c r="BLZ59"/>
      <c r="BMA59"/>
      <c r="BMB59"/>
      <c r="BMC59"/>
      <c r="BMD59"/>
      <c r="BME59"/>
      <c r="BMF59"/>
      <c r="BMG59"/>
      <c r="BMH59"/>
      <c r="BMI59"/>
      <c r="BMJ59"/>
      <c r="BMK59"/>
      <c r="BML59"/>
      <c r="BMM59"/>
      <c r="BMN59"/>
      <c r="BMO59"/>
      <c r="BMP59"/>
      <c r="BMQ59"/>
      <c r="BMR59"/>
      <c r="BMS59"/>
      <c r="BMT59"/>
      <c r="BMU59"/>
      <c r="BMV59"/>
      <c r="BMW59"/>
      <c r="BMX59"/>
      <c r="BMY59"/>
      <c r="BMZ59"/>
      <c r="BNA59"/>
      <c r="BNB59"/>
      <c r="BNC59"/>
      <c r="BND59"/>
      <c r="BNE59"/>
      <c r="BNF59"/>
      <c r="BNG59"/>
      <c r="BNH59"/>
      <c r="BNI59"/>
      <c r="BNJ59"/>
      <c r="BNK59"/>
      <c r="BNL59"/>
      <c r="BNM59"/>
      <c r="BNN59"/>
      <c r="BNO59"/>
      <c r="BNP59"/>
      <c r="BNQ59"/>
      <c r="BNR59"/>
      <c r="BNS59"/>
      <c r="BNT59"/>
      <c r="BNU59"/>
      <c r="BNV59"/>
      <c r="BNW59"/>
      <c r="BNX59"/>
      <c r="BNY59"/>
      <c r="BNZ59"/>
      <c r="BOA59"/>
      <c r="BOB59"/>
      <c r="BOC59"/>
      <c r="BOD59"/>
      <c r="BOE59"/>
      <c r="BOF59"/>
      <c r="BOG59"/>
      <c r="BOH59"/>
      <c r="BOI59"/>
      <c r="BOJ59"/>
      <c r="BOK59"/>
      <c r="BOL59"/>
      <c r="BOM59"/>
      <c r="BON59"/>
      <c r="BOO59"/>
      <c r="BOP59"/>
      <c r="BOQ59"/>
      <c r="BOR59"/>
      <c r="BOS59"/>
      <c r="BOT59"/>
      <c r="BOU59"/>
      <c r="BOV59"/>
      <c r="BOW59"/>
      <c r="BOX59"/>
      <c r="BOY59"/>
      <c r="BOZ59"/>
      <c r="BPA59"/>
      <c r="BPB59"/>
      <c r="BPC59"/>
      <c r="BPD59"/>
      <c r="BPE59"/>
      <c r="BPF59"/>
      <c r="BPG59"/>
      <c r="BPH59"/>
      <c r="BPI59"/>
      <c r="BPJ59"/>
      <c r="BPK59"/>
      <c r="BPL59"/>
      <c r="BPM59"/>
      <c r="BPN59"/>
      <c r="BPO59"/>
      <c r="BPP59"/>
      <c r="BPQ59"/>
      <c r="BPR59"/>
      <c r="BPS59"/>
      <c r="BPT59"/>
      <c r="BPU59"/>
      <c r="BPV59"/>
      <c r="BPW59"/>
      <c r="BPX59"/>
      <c r="BPY59"/>
      <c r="BPZ59"/>
      <c r="BQA59"/>
      <c r="BQB59"/>
      <c r="BQC59"/>
      <c r="BQD59"/>
      <c r="BQE59"/>
      <c r="BQF59"/>
      <c r="BQG59"/>
      <c r="BQH59"/>
      <c r="BQI59"/>
      <c r="BQJ59"/>
      <c r="BQK59"/>
      <c r="BQL59"/>
      <c r="BQM59"/>
      <c r="BQN59"/>
      <c r="BQO59"/>
      <c r="BQP59"/>
      <c r="BQQ59"/>
      <c r="BQR59"/>
      <c r="BQS59"/>
      <c r="BQT59"/>
      <c r="BQU59"/>
      <c r="BQV59"/>
      <c r="BQW59"/>
      <c r="BQX59"/>
      <c r="BQY59"/>
      <c r="BQZ59"/>
      <c r="BRA59"/>
      <c r="BRB59"/>
      <c r="BRC59"/>
      <c r="BRD59"/>
      <c r="BRE59"/>
      <c r="BRF59"/>
      <c r="BRG59"/>
      <c r="BRH59"/>
      <c r="BRI59"/>
      <c r="BRJ59"/>
      <c r="BRK59"/>
      <c r="BRL59"/>
      <c r="BRM59"/>
      <c r="BRN59"/>
      <c r="BRO59"/>
      <c r="BRP59"/>
      <c r="BRQ59"/>
      <c r="BRR59"/>
      <c r="BRS59"/>
      <c r="BRT59"/>
      <c r="BRU59"/>
      <c r="BRV59"/>
      <c r="BRW59"/>
      <c r="BRX59"/>
      <c r="BRY59"/>
      <c r="BRZ59"/>
      <c r="BSA59"/>
      <c r="BSB59"/>
      <c r="BSC59"/>
      <c r="BSD59"/>
      <c r="BSE59"/>
      <c r="BSF59"/>
      <c r="BSG59"/>
      <c r="BSH59"/>
      <c r="BSI59"/>
      <c r="BSJ59"/>
      <c r="BSK59"/>
      <c r="BSL59"/>
      <c r="BSM59"/>
      <c r="BSN59"/>
      <c r="BSO59"/>
      <c r="BSP59"/>
      <c r="BSQ59"/>
      <c r="BSR59"/>
      <c r="BSS59"/>
      <c r="BST59"/>
      <c r="BSU59"/>
      <c r="BSV59"/>
      <c r="BSW59"/>
      <c r="BSX59"/>
      <c r="BSY59"/>
      <c r="BSZ59"/>
      <c r="BTA59"/>
      <c r="BTB59"/>
      <c r="BTC59"/>
      <c r="BTD59"/>
      <c r="BTE59"/>
      <c r="BTF59"/>
      <c r="BTG59"/>
      <c r="BTH59"/>
      <c r="BTI59"/>
      <c r="BTJ59"/>
      <c r="BTK59"/>
      <c r="BTL59"/>
      <c r="BTM59"/>
      <c r="BTN59"/>
      <c r="BTO59"/>
      <c r="BTP59"/>
      <c r="BTQ59"/>
      <c r="BTR59"/>
      <c r="BTS59"/>
      <c r="BTT59"/>
      <c r="BTU59"/>
      <c r="BTV59"/>
      <c r="BTW59"/>
      <c r="BTX59"/>
      <c r="BTY59"/>
      <c r="BTZ59"/>
      <c r="BUA59"/>
      <c r="BUB59"/>
      <c r="BUC59"/>
      <c r="BUD59"/>
      <c r="BUE59"/>
      <c r="BUF59"/>
      <c r="BUG59"/>
      <c r="BUH59"/>
      <c r="BUI59"/>
      <c r="BUJ59"/>
      <c r="BUK59"/>
      <c r="BUL59"/>
      <c r="BUM59"/>
      <c r="BUN59"/>
      <c r="BUO59"/>
      <c r="BUP59"/>
      <c r="BUQ59"/>
      <c r="BUR59"/>
      <c r="BUS59"/>
      <c r="BUT59"/>
      <c r="BUU59"/>
      <c r="BUV59"/>
      <c r="BUW59"/>
      <c r="BUX59"/>
      <c r="BUY59"/>
      <c r="BUZ59"/>
      <c r="BVA59"/>
      <c r="BVB59"/>
      <c r="BVC59"/>
      <c r="BVD59"/>
      <c r="BVE59"/>
      <c r="BVF59"/>
      <c r="BVG59"/>
      <c r="BVH59"/>
      <c r="BVI59"/>
      <c r="BVJ59"/>
      <c r="BVK59"/>
      <c r="BVL59"/>
      <c r="BVM59"/>
      <c r="BVN59"/>
      <c r="BVO59"/>
      <c r="BVP59"/>
      <c r="BVQ59"/>
      <c r="BVR59"/>
      <c r="BVS59"/>
      <c r="BVT59"/>
      <c r="BVU59"/>
      <c r="BVV59"/>
      <c r="BVW59"/>
      <c r="BVX59"/>
      <c r="BVY59"/>
      <c r="BVZ59"/>
      <c r="BWA59"/>
      <c r="BWB59"/>
      <c r="BWC59"/>
      <c r="BWD59"/>
      <c r="BWE59"/>
      <c r="BWF59"/>
      <c r="BWG59"/>
      <c r="BWH59"/>
      <c r="BWI59"/>
      <c r="BWJ59"/>
      <c r="BWK59"/>
      <c r="BWL59"/>
      <c r="BWM59"/>
      <c r="BWN59"/>
      <c r="BWO59"/>
      <c r="BWP59"/>
      <c r="BWQ59"/>
      <c r="BWR59"/>
      <c r="BWS59"/>
      <c r="BWT59"/>
      <c r="BWU59"/>
      <c r="BWV59"/>
      <c r="BWW59"/>
      <c r="BWX59"/>
      <c r="BWY59"/>
      <c r="BWZ59"/>
      <c r="BXA59"/>
      <c r="BXB59"/>
      <c r="BXC59"/>
      <c r="BXD59"/>
      <c r="BXE59"/>
      <c r="BXF59"/>
      <c r="BXG59"/>
      <c r="BXH59"/>
      <c r="BXI59"/>
      <c r="BXJ59"/>
      <c r="BXK59"/>
      <c r="BXL59"/>
      <c r="BXM59"/>
      <c r="BXN59"/>
      <c r="BXO59"/>
      <c r="BXP59"/>
      <c r="BXQ59"/>
      <c r="BXR59"/>
      <c r="BXS59"/>
      <c r="BXT59"/>
      <c r="BXU59"/>
      <c r="BXV59"/>
      <c r="BXW59"/>
      <c r="BXX59"/>
      <c r="BXY59"/>
      <c r="BXZ59"/>
      <c r="BYA59"/>
      <c r="BYB59"/>
      <c r="BYC59"/>
      <c r="BYD59"/>
      <c r="BYE59"/>
      <c r="BYF59"/>
      <c r="BYG59"/>
      <c r="BYH59"/>
      <c r="BYI59"/>
      <c r="BYJ59"/>
      <c r="BYK59"/>
      <c r="BYL59"/>
      <c r="BYM59"/>
      <c r="BYN59"/>
      <c r="BYO59"/>
      <c r="BYP59"/>
      <c r="BYQ59"/>
      <c r="BYR59"/>
      <c r="BYS59"/>
      <c r="BYT59"/>
      <c r="BYU59"/>
      <c r="BYV59"/>
      <c r="BYW59"/>
      <c r="BYX59"/>
      <c r="BYY59"/>
      <c r="BYZ59"/>
      <c r="BZA59"/>
      <c r="BZB59"/>
      <c r="BZC59"/>
      <c r="BZD59"/>
      <c r="BZE59"/>
      <c r="BZF59"/>
      <c r="BZG59"/>
      <c r="BZH59"/>
      <c r="BZI59"/>
      <c r="BZJ59"/>
      <c r="BZK59"/>
      <c r="BZL59"/>
      <c r="BZM59"/>
      <c r="BZN59"/>
      <c r="BZO59"/>
      <c r="BZP59"/>
      <c r="BZQ59"/>
      <c r="BZR59"/>
      <c r="BZS59"/>
      <c r="BZT59"/>
      <c r="BZU59"/>
      <c r="BZV59"/>
      <c r="BZW59"/>
      <c r="BZX59"/>
      <c r="BZY59"/>
      <c r="BZZ59"/>
      <c r="CAA59"/>
      <c r="CAB59"/>
      <c r="CAC59"/>
      <c r="CAD59"/>
      <c r="CAE59"/>
      <c r="CAF59"/>
      <c r="CAG59"/>
      <c r="CAH59"/>
      <c r="CAI59"/>
      <c r="CAJ59"/>
      <c r="CAK59"/>
      <c r="CAL59"/>
      <c r="CAM59"/>
      <c r="CAN59"/>
      <c r="CAO59"/>
      <c r="CAP59"/>
      <c r="CAQ59"/>
      <c r="CAR59"/>
      <c r="CAS59"/>
      <c r="CAT59"/>
      <c r="CAU59"/>
      <c r="CAV59"/>
      <c r="CAW59"/>
      <c r="CAX59"/>
      <c r="CAY59"/>
      <c r="CAZ59"/>
      <c r="CBA59"/>
      <c r="CBB59"/>
      <c r="CBC59"/>
      <c r="CBD59"/>
      <c r="CBE59"/>
      <c r="CBF59"/>
      <c r="CBG59"/>
      <c r="CBH59"/>
      <c r="CBI59"/>
      <c r="CBJ59"/>
      <c r="CBK59"/>
      <c r="CBL59"/>
      <c r="CBM59"/>
      <c r="CBN59"/>
      <c r="CBO59"/>
      <c r="CBP59"/>
      <c r="CBQ59"/>
      <c r="CBR59"/>
      <c r="CBS59"/>
      <c r="CBT59"/>
      <c r="CBU59"/>
      <c r="CBV59"/>
      <c r="CBW59"/>
      <c r="CBX59"/>
      <c r="CBY59"/>
      <c r="CBZ59"/>
      <c r="CCA59"/>
      <c r="CCB59"/>
      <c r="CCC59"/>
      <c r="CCD59"/>
      <c r="CCE59"/>
      <c r="CCF59"/>
      <c r="CCG59"/>
      <c r="CCH59"/>
      <c r="CCI59"/>
      <c r="CCJ59"/>
      <c r="CCK59"/>
      <c r="CCL59"/>
      <c r="CCM59"/>
      <c r="CCN59"/>
      <c r="CCO59"/>
      <c r="CCP59"/>
      <c r="CCQ59"/>
      <c r="CCR59"/>
      <c r="CCS59"/>
      <c r="CCT59"/>
      <c r="CCU59"/>
      <c r="CCV59"/>
      <c r="CCW59"/>
      <c r="CCX59"/>
      <c r="CCY59"/>
      <c r="CCZ59"/>
      <c r="CDA59"/>
      <c r="CDB59"/>
      <c r="CDC59"/>
      <c r="CDD59"/>
      <c r="CDE59"/>
      <c r="CDF59"/>
      <c r="CDG59"/>
      <c r="CDH59"/>
      <c r="CDI59"/>
      <c r="CDJ59"/>
      <c r="CDK59"/>
      <c r="CDL59"/>
      <c r="CDM59"/>
      <c r="CDN59"/>
      <c r="CDO59"/>
      <c r="CDP59"/>
      <c r="CDQ59"/>
      <c r="CDR59"/>
      <c r="CDS59"/>
      <c r="CDT59"/>
      <c r="CDU59"/>
      <c r="CDV59"/>
      <c r="CDW59"/>
      <c r="CDX59"/>
      <c r="CDY59"/>
      <c r="CDZ59"/>
      <c r="CEA59"/>
      <c r="CEB59"/>
      <c r="CEC59"/>
      <c r="CED59"/>
      <c r="CEE59"/>
      <c r="CEF59"/>
      <c r="CEG59"/>
      <c r="CEH59"/>
      <c r="CEI59"/>
      <c r="CEJ59"/>
      <c r="CEK59"/>
      <c r="CEL59"/>
      <c r="CEM59"/>
      <c r="CEN59"/>
      <c r="CEO59"/>
      <c r="CEP59"/>
      <c r="CEQ59"/>
      <c r="CER59"/>
      <c r="CES59"/>
      <c r="CET59"/>
      <c r="CEU59"/>
      <c r="CEV59"/>
      <c r="CEW59"/>
      <c r="CEX59"/>
      <c r="CEY59"/>
      <c r="CEZ59"/>
      <c r="CFA59"/>
      <c r="CFB59"/>
      <c r="CFC59"/>
      <c r="CFD59"/>
      <c r="CFE59"/>
      <c r="CFF59"/>
      <c r="CFG59"/>
      <c r="CFH59"/>
      <c r="CFI59"/>
      <c r="CFJ59"/>
      <c r="CFK59"/>
      <c r="CFL59"/>
      <c r="CFM59"/>
      <c r="CFN59"/>
      <c r="CFO59"/>
      <c r="CFP59"/>
      <c r="CFQ59"/>
      <c r="CFR59"/>
      <c r="CFS59"/>
      <c r="CFT59"/>
      <c r="CFU59"/>
      <c r="CFV59"/>
      <c r="CFW59"/>
      <c r="CFX59"/>
      <c r="CFY59"/>
      <c r="CFZ59"/>
      <c r="CGA59"/>
      <c r="CGB59"/>
      <c r="CGC59"/>
      <c r="CGD59"/>
      <c r="CGE59"/>
      <c r="CGF59"/>
      <c r="CGG59"/>
      <c r="CGH59"/>
      <c r="CGI59"/>
      <c r="CGJ59"/>
      <c r="CGK59"/>
      <c r="CGL59"/>
      <c r="CGM59"/>
      <c r="CGN59"/>
      <c r="CGO59"/>
      <c r="CGP59"/>
      <c r="CGQ59"/>
      <c r="CGR59"/>
      <c r="CGS59"/>
      <c r="CGT59"/>
      <c r="CGU59"/>
      <c r="CGV59"/>
      <c r="CGW59"/>
      <c r="CGX59"/>
      <c r="CGY59"/>
      <c r="CGZ59"/>
      <c r="CHA59"/>
      <c r="CHB59"/>
      <c r="CHC59"/>
      <c r="CHD59"/>
      <c r="CHE59"/>
      <c r="CHF59"/>
      <c r="CHG59"/>
      <c r="CHH59"/>
      <c r="CHI59"/>
      <c r="CHJ59"/>
      <c r="CHK59"/>
      <c r="CHL59"/>
      <c r="CHM59"/>
      <c r="CHN59"/>
      <c r="CHO59"/>
      <c r="CHP59"/>
      <c r="CHQ59"/>
      <c r="CHR59"/>
      <c r="CHS59"/>
      <c r="CHT59"/>
      <c r="CHU59"/>
      <c r="CHV59"/>
      <c r="CHW59"/>
      <c r="CHX59"/>
      <c r="CHY59"/>
      <c r="CHZ59"/>
      <c r="CIA59"/>
      <c r="CIB59"/>
      <c r="CIC59"/>
      <c r="CID59"/>
      <c r="CIE59"/>
      <c r="CIF59"/>
      <c r="CIG59"/>
      <c r="CIH59"/>
      <c r="CII59"/>
      <c r="CIJ59"/>
      <c r="CIK59"/>
      <c r="CIL59"/>
      <c r="CIM59"/>
      <c r="CIN59"/>
      <c r="CIO59"/>
      <c r="CIP59"/>
      <c r="CIQ59"/>
      <c r="CIR59"/>
      <c r="CIS59"/>
      <c r="CIT59"/>
      <c r="CIU59"/>
      <c r="CIV59"/>
      <c r="CIW59"/>
      <c r="CIX59"/>
      <c r="CIY59"/>
      <c r="CIZ59"/>
      <c r="CJA59"/>
      <c r="CJB59"/>
      <c r="CJC59"/>
      <c r="CJD59"/>
      <c r="CJE59"/>
      <c r="CJF59"/>
      <c r="CJG59"/>
      <c r="CJH59"/>
      <c r="CJI59"/>
      <c r="CJJ59"/>
      <c r="CJK59"/>
      <c r="CJL59"/>
      <c r="CJM59"/>
      <c r="CJN59"/>
      <c r="CJO59"/>
      <c r="CJP59"/>
      <c r="CJQ59"/>
      <c r="CJR59"/>
      <c r="CJS59"/>
      <c r="CJT59"/>
      <c r="CJU59"/>
      <c r="CJV59"/>
      <c r="CJW59"/>
      <c r="CJX59"/>
      <c r="CJY59"/>
      <c r="CJZ59"/>
      <c r="CKA59"/>
      <c r="CKB59"/>
      <c r="CKC59"/>
      <c r="CKD59"/>
      <c r="CKE59"/>
      <c r="CKF59"/>
      <c r="CKG59"/>
      <c r="CKH59"/>
      <c r="CKI59"/>
      <c r="CKJ59"/>
      <c r="CKK59"/>
      <c r="CKL59"/>
      <c r="CKM59"/>
      <c r="CKN59"/>
      <c r="CKO59"/>
      <c r="CKP59"/>
      <c r="CKQ59"/>
      <c r="CKR59"/>
      <c r="CKS59"/>
      <c r="CKT59"/>
      <c r="CKU59"/>
      <c r="CKV59"/>
      <c r="CKW59"/>
      <c r="CKX59"/>
      <c r="CKY59"/>
      <c r="CKZ59"/>
      <c r="CLA59"/>
      <c r="CLB59"/>
      <c r="CLC59"/>
      <c r="CLD59"/>
      <c r="CLE59"/>
      <c r="CLF59"/>
      <c r="CLG59"/>
      <c r="CLH59"/>
      <c r="CLI59"/>
      <c r="CLJ59"/>
      <c r="CLK59"/>
      <c r="CLL59"/>
      <c r="CLM59"/>
      <c r="CLN59"/>
      <c r="CLO59"/>
      <c r="CLP59"/>
      <c r="CLQ59"/>
      <c r="CLR59"/>
      <c r="CLS59"/>
      <c r="CLT59"/>
      <c r="CLU59"/>
      <c r="CLV59"/>
      <c r="CLW59"/>
      <c r="CLX59"/>
      <c r="CLY59"/>
      <c r="CLZ59"/>
      <c r="CMA59"/>
      <c r="CMB59"/>
      <c r="CMC59"/>
      <c r="CMD59"/>
      <c r="CME59"/>
      <c r="CMF59"/>
      <c r="CMG59"/>
      <c r="CMH59"/>
      <c r="CMI59"/>
      <c r="CMJ59"/>
      <c r="CMK59"/>
      <c r="CML59"/>
      <c r="CMM59"/>
      <c r="CMN59"/>
      <c r="CMO59"/>
      <c r="CMP59"/>
      <c r="CMQ59"/>
      <c r="CMR59"/>
      <c r="CMS59"/>
      <c r="CMT59"/>
      <c r="CMU59"/>
      <c r="CMV59"/>
      <c r="CMW59"/>
      <c r="CMX59"/>
      <c r="CMY59"/>
      <c r="CMZ59"/>
      <c r="CNA59"/>
      <c r="CNB59"/>
      <c r="CNC59"/>
      <c r="CND59"/>
      <c r="CNE59"/>
      <c r="CNF59"/>
      <c r="CNG59"/>
      <c r="CNH59"/>
      <c r="CNI59"/>
      <c r="CNJ59"/>
      <c r="CNK59"/>
      <c r="CNL59"/>
      <c r="CNM59"/>
      <c r="CNN59"/>
      <c r="CNO59"/>
      <c r="CNP59"/>
      <c r="CNQ59"/>
      <c r="CNR59"/>
      <c r="CNS59"/>
      <c r="CNT59"/>
      <c r="CNU59"/>
      <c r="CNV59"/>
      <c r="CNW59"/>
      <c r="CNX59"/>
      <c r="CNY59"/>
      <c r="CNZ59"/>
      <c r="COA59"/>
      <c r="COB59"/>
      <c r="COC59"/>
      <c r="COD59"/>
      <c r="COE59"/>
      <c r="COF59"/>
      <c r="COG59"/>
      <c r="COH59"/>
      <c r="COI59"/>
      <c r="COJ59"/>
      <c r="COK59"/>
      <c r="COL59"/>
      <c r="COM59"/>
      <c r="CON59"/>
      <c r="COO59"/>
      <c r="COP59"/>
      <c r="COQ59"/>
      <c r="COR59"/>
      <c r="COS59"/>
      <c r="COT59"/>
      <c r="COU59"/>
      <c r="COV59"/>
      <c r="COW59"/>
      <c r="COX59"/>
      <c r="COY59"/>
      <c r="COZ59"/>
      <c r="CPA59"/>
      <c r="CPB59"/>
      <c r="CPC59"/>
      <c r="CPD59"/>
      <c r="CPE59"/>
      <c r="CPF59"/>
      <c r="CPG59"/>
      <c r="CPH59"/>
      <c r="CPI59"/>
      <c r="CPJ59"/>
      <c r="CPK59"/>
      <c r="CPL59"/>
      <c r="CPM59"/>
      <c r="CPN59"/>
      <c r="CPO59"/>
      <c r="CPP59"/>
      <c r="CPQ59"/>
      <c r="CPR59"/>
      <c r="CPS59"/>
      <c r="CPT59"/>
      <c r="CPU59"/>
      <c r="CPV59"/>
      <c r="CPW59"/>
      <c r="CPX59"/>
      <c r="CPY59"/>
      <c r="CPZ59"/>
      <c r="CQA59"/>
      <c r="CQB59"/>
      <c r="CQC59"/>
      <c r="CQD59"/>
      <c r="CQE59"/>
      <c r="CQF59"/>
      <c r="CQG59"/>
      <c r="CQH59"/>
      <c r="CQI59"/>
      <c r="CQJ59"/>
      <c r="CQK59"/>
      <c r="CQL59"/>
      <c r="CQM59"/>
      <c r="CQN59"/>
      <c r="CQO59"/>
      <c r="CQP59"/>
      <c r="CQQ59"/>
      <c r="CQR59"/>
      <c r="CQS59"/>
      <c r="CQT59"/>
      <c r="CQU59"/>
      <c r="CQV59"/>
      <c r="CQW59"/>
      <c r="CQX59"/>
      <c r="CQY59"/>
      <c r="CQZ59"/>
      <c r="CRA59"/>
      <c r="CRB59"/>
      <c r="CRC59"/>
      <c r="CRD59"/>
      <c r="CRE59"/>
      <c r="CRF59"/>
      <c r="CRG59"/>
      <c r="CRH59"/>
      <c r="CRI59"/>
      <c r="CRJ59"/>
      <c r="CRK59"/>
      <c r="CRL59"/>
      <c r="CRM59"/>
      <c r="CRN59"/>
      <c r="CRO59"/>
      <c r="CRP59"/>
      <c r="CRQ59"/>
      <c r="CRR59"/>
      <c r="CRS59"/>
      <c r="CRT59"/>
      <c r="CRU59"/>
      <c r="CRV59"/>
      <c r="CRW59"/>
      <c r="CRX59"/>
      <c r="CRY59"/>
      <c r="CRZ59"/>
      <c r="CSA59"/>
      <c r="CSB59"/>
      <c r="CSC59"/>
      <c r="CSD59"/>
      <c r="CSE59"/>
      <c r="CSF59"/>
      <c r="CSG59"/>
      <c r="CSH59"/>
      <c r="CSI59"/>
      <c r="CSJ59"/>
      <c r="CSK59"/>
      <c r="CSL59"/>
      <c r="CSM59"/>
      <c r="CSN59"/>
      <c r="CSO59"/>
      <c r="CSP59"/>
      <c r="CSQ59"/>
      <c r="CSR59"/>
      <c r="CSS59"/>
      <c r="CST59"/>
      <c r="CSU59"/>
      <c r="CSV59"/>
      <c r="CSW59"/>
      <c r="CSX59"/>
      <c r="CSY59"/>
      <c r="CSZ59"/>
      <c r="CTA59"/>
      <c r="CTB59"/>
      <c r="CTC59"/>
      <c r="CTD59"/>
      <c r="CTE59"/>
      <c r="CTF59"/>
      <c r="CTG59"/>
      <c r="CTH59"/>
      <c r="CTI59"/>
      <c r="CTJ59"/>
      <c r="CTK59"/>
      <c r="CTL59"/>
      <c r="CTM59"/>
      <c r="CTN59"/>
      <c r="CTO59"/>
      <c r="CTP59"/>
      <c r="CTQ59"/>
      <c r="CTR59"/>
      <c r="CTS59"/>
      <c r="CTT59"/>
      <c r="CTU59"/>
      <c r="CTV59"/>
      <c r="CTW59"/>
      <c r="CTX59"/>
      <c r="CTY59"/>
      <c r="CTZ59"/>
      <c r="CUA59"/>
      <c r="CUB59"/>
      <c r="CUC59"/>
      <c r="CUD59"/>
      <c r="CUE59"/>
      <c r="CUF59"/>
      <c r="CUG59"/>
      <c r="CUH59"/>
      <c r="CUI59"/>
      <c r="CUJ59"/>
      <c r="CUK59"/>
      <c r="CUL59"/>
      <c r="CUM59"/>
      <c r="CUN59"/>
      <c r="CUO59"/>
      <c r="CUP59"/>
      <c r="CUQ59"/>
      <c r="CUR59"/>
      <c r="CUS59"/>
      <c r="CUT59"/>
      <c r="CUU59"/>
      <c r="CUV59"/>
      <c r="CUW59"/>
      <c r="CUX59"/>
      <c r="CUY59"/>
      <c r="CUZ59"/>
      <c r="CVA59"/>
      <c r="CVB59"/>
      <c r="CVC59"/>
      <c r="CVD59"/>
      <c r="CVE59"/>
      <c r="CVF59"/>
      <c r="CVG59"/>
      <c r="CVH59"/>
      <c r="CVI59"/>
      <c r="CVJ59"/>
      <c r="CVK59"/>
      <c r="CVL59"/>
      <c r="CVM59"/>
      <c r="CVN59"/>
      <c r="CVO59"/>
      <c r="CVP59"/>
      <c r="CVQ59"/>
      <c r="CVR59"/>
      <c r="CVS59"/>
      <c r="CVT59"/>
      <c r="CVU59"/>
      <c r="CVV59"/>
      <c r="CVW59"/>
      <c r="CVX59"/>
      <c r="CVY59"/>
      <c r="CVZ59"/>
      <c r="CWA59"/>
      <c r="CWB59"/>
      <c r="CWC59"/>
      <c r="CWD59"/>
      <c r="CWE59"/>
      <c r="CWF59"/>
      <c r="CWG59"/>
      <c r="CWH59"/>
      <c r="CWI59"/>
      <c r="CWJ59"/>
      <c r="CWK59"/>
      <c r="CWL59"/>
      <c r="CWM59"/>
      <c r="CWN59"/>
      <c r="CWO59"/>
      <c r="CWP59"/>
      <c r="CWQ59"/>
      <c r="CWR59"/>
      <c r="CWS59"/>
      <c r="CWT59"/>
      <c r="CWU59"/>
      <c r="CWV59"/>
      <c r="CWW59"/>
      <c r="CWX59"/>
      <c r="CWY59"/>
      <c r="CWZ59"/>
      <c r="CXA59"/>
      <c r="CXB59"/>
      <c r="CXC59"/>
      <c r="CXD59"/>
      <c r="CXE59"/>
      <c r="CXF59"/>
      <c r="CXG59"/>
      <c r="CXH59"/>
      <c r="CXI59"/>
      <c r="CXJ59"/>
      <c r="CXK59"/>
      <c r="CXL59"/>
      <c r="CXM59"/>
      <c r="CXN59"/>
      <c r="CXO59"/>
      <c r="CXP59"/>
      <c r="CXQ59"/>
      <c r="CXR59"/>
      <c r="CXS59"/>
      <c r="CXT59"/>
      <c r="CXU59"/>
      <c r="CXV59"/>
      <c r="CXW59"/>
      <c r="CXX59"/>
      <c r="CXY59"/>
      <c r="CXZ59"/>
      <c r="CYA59"/>
      <c r="CYB59"/>
      <c r="CYC59"/>
      <c r="CYD59"/>
      <c r="CYE59"/>
      <c r="CYF59"/>
      <c r="CYG59"/>
      <c r="CYH59"/>
      <c r="CYI59"/>
      <c r="CYJ59"/>
      <c r="CYK59"/>
      <c r="CYL59"/>
      <c r="CYM59"/>
      <c r="CYN59"/>
      <c r="CYO59"/>
      <c r="CYP59"/>
      <c r="CYQ59"/>
      <c r="CYR59"/>
      <c r="CYS59"/>
      <c r="CYT59"/>
      <c r="CYU59"/>
      <c r="CYV59"/>
      <c r="CYW59"/>
      <c r="CYX59"/>
      <c r="CYY59"/>
      <c r="CYZ59"/>
      <c r="CZA59"/>
      <c r="CZB59"/>
      <c r="CZC59"/>
      <c r="CZD59"/>
      <c r="CZE59"/>
      <c r="CZF59"/>
      <c r="CZG59"/>
      <c r="CZH59"/>
      <c r="CZI59"/>
      <c r="CZJ59"/>
      <c r="CZK59"/>
      <c r="CZL59"/>
      <c r="CZM59"/>
      <c r="CZN59"/>
      <c r="CZO59"/>
      <c r="CZP59"/>
      <c r="CZQ59"/>
      <c r="CZR59"/>
      <c r="CZS59"/>
      <c r="CZT59"/>
      <c r="CZU59"/>
      <c r="CZV59"/>
      <c r="CZW59"/>
      <c r="CZX59"/>
      <c r="CZY59"/>
      <c r="CZZ59"/>
      <c r="DAA59"/>
      <c r="DAB59"/>
      <c r="DAC59"/>
      <c r="DAD59"/>
      <c r="DAE59"/>
      <c r="DAF59"/>
      <c r="DAG59"/>
      <c r="DAH59"/>
      <c r="DAI59"/>
      <c r="DAJ59"/>
      <c r="DAK59"/>
      <c r="DAL59"/>
      <c r="DAM59"/>
      <c r="DAN59"/>
      <c r="DAO59"/>
      <c r="DAP59"/>
      <c r="DAQ59"/>
      <c r="DAR59"/>
      <c r="DAS59"/>
      <c r="DAT59"/>
      <c r="DAU59"/>
      <c r="DAV59"/>
      <c r="DAW59"/>
      <c r="DAX59"/>
      <c r="DAY59"/>
      <c r="DAZ59"/>
      <c r="DBA59"/>
      <c r="DBB59"/>
      <c r="DBC59"/>
      <c r="DBD59"/>
      <c r="DBE59"/>
      <c r="DBF59"/>
      <c r="DBG59"/>
      <c r="DBH59"/>
      <c r="DBI59"/>
      <c r="DBJ59"/>
      <c r="DBK59"/>
      <c r="DBL59"/>
      <c r="DBM59"/>
      <c r="DBN59"/>
      <c r="DBO59"/>
      <c r="DBP59"/>
      <c r="DBQ59"/>
      <c r="DBR59"/>
      <c r="DBS59"/>
      <c r="DBT59"/>
      <c r="DBU59"/>
      <c r="DBV59"/>
      <c r="DBW59"/>
      <c r="DBX59"/>
      <c r="DBY59"/>
      <c r="DBZ59"/>
      <c r="DCA59"/>
      <c r="DCB59"/>
      <c r="DCC59"/>
      <c r="DCD59"/>
      <c r="DCE59"/>
      <c r="DCF59"/>
      <c r="DCG59"/>
      <c r="DCH59"/>
      <c r="DCI59"/>
      <c r="DCJ59"/>
      <c r="DCK59"/>
      <c r="DCL59"/>
      <c r="DCM59"/>
      <c r="DCN59"/>
      <c r="DCO59"/>
      <c r="DCP59"/>
      <c r="DCQ59"/>
      <c r="DCR59"/>
      <c r="DCS59"/>
      <c r="DCT59"/>
      <c r="DCU59"/>
      <c r="DCV59"/>
      <c r="DCW59"/>
      <c r="DCX59"/>
      <c r="DCY59"/>
      <c r="DCZ59"/>
      <c r="DDA59"/>
      <c r="DDB59"/>
      <c r="DDC59"/>
      <c r="DDD59"/>
      <c r="DDE59"/>
      <c r="DDF59"/>
      <c r="DDG59"/>
      <c r="DDH59"/>
      <c r="DDI59"/>
      <c r="DDJ59"/>
      <c r="DDK59"/>
      <c r="DDL59"/>
      <c r="DDM59"/>
      <c r="DDN59"/>
      <c r="DDO59"/>
      <c r="DDP59"/>
      <c r="DDQ59"/>
      <c r="DDR59"/>
      <c r="DDS59"/>
      <c r="DDT59"/>
      <c r="DDU59"/>
      <c r="DDV59"/>
      <c r="DDW59"/>
      <c r="DDX59"/>
      <c r="DDY59"/>
      <c r="DDZ59"/>
      <c r="DEA59"/>
      <c r="DEB59"/>
      <c r="DEC59"/>
      <c r="DED59"/>
      <c r="DEE59"/>
      <c r="DEF59"/>
      <c r="DEG59"/>
      <c r="DEH59"/>
      <c r="DEI59"/>
      <c r="DEJ59"/>
      <c r="DEK59"/>
      <c r="DEL59"/>
      <c r="DEM59"/>
      <c r="DEN59"/>
      <c r="DEO59"/>
      <c r="DEP59"/>
      <c r="DEQ59"/>
      <c r="DER59"/>
      <c r="DES59"/>
      <c r="DET59"/>
      <c r="DEU59"/>
      <c r="DEV59"/>
      <c r="DEW59"/>
      <c r="DEX59"/>
      <c r="DEY59"/>
      <c r="DEZ59"/>
      <c r="DFA59"/>
      <c r="DFB59"/>
      <c r="DFC59"/>
      <c r="DFD59"/>
      <c r="DFE59"/>
      <c r="DFF59"/>
      <c r="DFG59"/>
      <c r="DFH59"/>
      <c r="DFI59"/>
      <c r="DFJ59"/>
      <c r="DFK59"/>
      <c r="DFL59"/>
      <c r="DFM59"/>
      <c r="DFN59"/>
      <c r="DFO59"/>
      <c r="DFP59"/>
      <c r="DFQ59"/>
      <c r="DFR59"/>
      <c r="DFS59"/>
      <c r="DFT59"/>
      <c r="DFU59"/>
      <c r="DFV59"/>
      <c r="DFW59"/>
      <c r="DFX59"/>
      <c r="DFY59"/>
      <c r="DFZ59"/>
      <c r="DGA59"/>
      <c r="DGB59"/>
      <c r="DGC59"/>
      <c r="DGD59"/>
      <c r="DGE59"/>
      <c r="DGF59"/>
      <c r="DGG59"/>
      <c r="DGH59"/>
      <c r="DGI59"/>
      <c r="DGJ59"/>
      <c r="DGK59"/>
      <c r="DGL59"/>
      <c r="DGM59"/>
      <c r="DGN59"/>
      <c r="DGO59"/>
      <c r="DGP59"/>
      <c r="DGQ59"/>
      <c r="DGR59"/>
      <c r="DGS59"/>
      <c r="DGT59"/>
      <c r="DGU59"/>
      <c r="DGV59"/>
      <c r="DGW59"/>
      <c r="DGX59"/>
      <c r="DGY59"/>
      <c r="DGZ59"/>
      <c r="DHA59"/>
      <c r="DHB59"/>
      <c r="DHC59"/>
      <c r="DHD59"/>
      <c r="DHE59"/>
      <c r="DHF59"/>
      <c r="DHG59"/>
      <c r="DHH59"/>
      <c r="DHI59"/>
      <c r="DHJ59"/>
      <c r="DHK59"/>
      <c r="DHL59"/>
      <c r="DHM59"/>
      <c r="DHN59"/>
      <c r="DHO59"/>
      <c r="DHP59"/>
      <c r="DHQ59"/>
      <c r="DHR59"/>
      <c r="DHS59"/>
      <c r="DHT59"/>
      <c r="DHU59"/>
      <c r="DHV59"/>
      <c r="DHW59"/>
      <c r="DHX59"/>
      <c r="DHY59"/>
      <c r="DHZ59"/>
      <c r="DIA59"/>
      <c r="DIB59"/>
      <c r="DIC59"/>
      <c r="DID59"/>
      <c r="DIE59"/>
      <c r="DIF59"/>
      <c r="DIG59"/>
      <c r="DIH59"/>
      <c r="DII59"/>
      <c r="DIJ59"/>
      <c r="DIK59"/>
      <c r="DIL59"/>
      <c r="DIM59"/>
      <c r="DIN59"/>
      <c r="DIO59"/>
      <c r="DIP59"/>
      <c r="DIQ59"/>
      <c r="DIR59"/>
      <c r="DIS59"/>
      <c r="DIT59"/>
      <c r="DIU59"/>
      <c r="DIV59"/>
      <c r="DIW59"/>
      <c r="DIX59"/>
      <c r="DIY59"/>
      <c r="DIZ59"/>
      <c r="DJA59"/>
      <c r="DJB59"/>
      <c r="DJC59"/>
      <c r="DJD59"/>
      <c r="DJE59"/>
      <c r="DJF59"/>
      <c r="DJG59"/>
      <c r="DJH59"/>
      <c r="DJI59"/>
      <c r="DJJ59"/>
      <c r="DJK59"/>
      <c r="DJL59"/>
      <c r="DJM59"/>
      <c r="DJN59"/>
      <c r="DJO59"/>
      <c r="DJP59"/>
      <c r="DJQ59"/>
      <c r="DJR59"/>
      <c r="DJS59"/>
      <c r="DJT59"/>
      <c r="DJU59"/>
      <c r="DJV59"/>
      <c r="DJW59"/>
      <c r="DJX59"/>
      <c r="DJY59"/>
      <c r="DJZ59"/>
      <c r="DKA59"/>
      <c r="DKB59"/>
      <c r="DKC59"/>
      <c r="DKD59"/>
      <c r="DKE59"/>
      <c r="DKF59"/>
      <c r="DKG59"/>
      <c r="DKH59"/>
      <c r="DKI59"/>
      <c r="DKJ59"/>
      <c r="DKK59"/>
      <c r="DKL59"/>
      <c r="DKM59"/>
      <c r="DKN59"/>
      <c r="DKO59"/>
      <c r="DKP59"/>
      <c r="DKQ59"/>
      <c r="DKR59"/>
      <c r="DKS59"/>
      <c r="DKT59"/>
      <c r="DKU59"/>
      <c r="DKV59"/>
      <c r="DKW59"/>
      <c r="DKX59"/>
      <c r="DKY59"/>
      <c r="DKZ59"/>
      <c r="DLA59"/>
      <c r="DLB59"/>
      <c r="DLC59"/>
      <c r="DLD59"/>
      <c r="DLE59"/>
      <c r="DLF59"/>
      <c r="DLG59"/>
      <c r="DLH59"/>
      <c r="DLI59"/>
      <c r="DLJ59"/>
      <c r="DLK59"/>
      <c r="DLL59"/>
      <c r="DLM59"/>
      <c r="DLN59"/>
      <c r="DLO59"/>
      <c r="DLP59"/>
      <c r="DLQ59"/>
      <c r="DLR59"/>
      <c r="DLS59"/>
      <c r="DLT59"/>
      <c r="DLU59"/>
      <c r="DLV59"/>
      <c r="DLW59"/>
      <c r="DLX59"/>
      <c r="DLY59"/>
      <c r="DLZ59"/>
      <c r="DMA59"/>
      <c r="DMB59"/>
      <c r="DMC59"/>
      <c r="DMD59"/>
      <c r="DME59"/>
      <c r="DMF59"/>
      <c r="DMG59"/>
      <c r="DMH59"/>
      <c r="DMI59"/>
      <c r="DMJ59"/>
      <c r="DMK59"/>
      <c r="DML59"/>
      <c r="DMM59"/>
      <c r="DMN59"/>
      <c r="DMO59"/>
      <c r="DMP59"/>
      <c r="DMQ59"/>
      <c r="DMR59"/>
      <c r="DMS59"/>
      <c r="DMT59"/>
      <c r="DMU59"/>
      <c r="DMV59"/>
      <c r="DMW59"/>
      <c r="DMX59"/>
      <c r="DMY59"/>
      <c r="DMZ59"/>
      <c r="DNA59"/>
      <c r="DNB59"/>
      <c r="DNC59"/>
      <c r="DND59"/>
      <c r="DNE59"/>
      <c r="DNF59"/>
      <c r="DNG59"/>
      <c r="DNH59"/>
      <c r="DNI59"/>
      <c r="DNJ59"/>
      <c r="DNK59"/>
      <c r="DNL59"/>
      <c r="DNM59"/>
      <c r="DNN59"/>
      <c r="DNO59"/>
      <c r="DNP59"/>
      <c r="DNQ59"/>
      <c r="DNR59"/>
      <c r="DNS59"/>
      <c r="DNT59"/>
      <c r="DNU59"/>
      <c r="DNV59"/>
      <c r="DNW59"/>
      <c r="DNX59"/>
      <c r="DNY59"/>
      <c r="DNZ59"/>
      <c r="DOA59"/>
      <c r="DOB59"/>
      <c r="DOC59"/>
      <c r="DOD59"/>
      <c r="DOE59"/>
      <c r="DOF59"/>
      <c r="DOG59"/>
      <c r="DOH59"/>
      <c r="DOI59"/>
      <c r="DOJ59"/>
      <c r="DOK59"/>
      <c r="DOL59"/>
      <c r="DOM59"/>
      <c r="DON59"/>
      <c r="DOO59"/>
      <c r="DOP59"/>
      <c r="DOQ59"/>
      <c r="DOR59"/>
      <c r="DOS59"/>
      <c r="DOT59"/>
      <c r="DOU59"/>
      <c r="DOV59"/>
      <c r="DOW59"/>
      <c r="DOX59"/>
      <c r="DOY59"/>
      <c r="DOZ59"/>
      <c r="DPA59"/>
      <c r="DPB59"/>
      <c r="DPC59"/>
      <c r="DPD59"/>
      <c r="DPE59"/>
      <c r="DPF59"/>
      <c r="DPG59"/>
      <c r="DPH59"/>
      <c r="DPI59"/>
      <c r="DPJ59"/>
      <c r="DPK59"/>
      <c r="DPL59"/>
      <c r="DPM59"/>
      <c r="DPN59"/>
      <c r="DPO59"/>
      <c r="DPP59"/>
      <c r="DPQ59"/>
      <c r="DPR59"/>
      <c r="DPS59"/>
      <c r="DPT59"/>
      <c r="DPU59"/>
      <c r="DPV59"/>
      <c r="DPW59"/>
      <c r="DPX59"/>
      <c r="DPY59"/>
      <c r="DPZ59"/>
      <c r="DQA59"/>
      <c r="DQB59"/>
      <c r="DQC59"/>
      <c r="DQD59"/>
      <c r="DQE59"/>
      <c r="DQF59"/>
      <c r="DQG59"/>
      <c r="DQH59"/>
      <c r="DQI59"/>
      <c r="DQJ59"/>
      <c r="DQK59"/>
      <c r="DQL59"/>
      <c r="DQM59"/>
      <c r="DQN59"/>
      <c r="DQO59"/>
      <c r="DQP59"/>
      <c r="DQQ59"/>
      <c r="DQR59"/>
      <c r="DQS59"/>
      <c r="DQT59"/>
      <c r="DQU59"/>
      <c r="DQV59"/>
      <c r="DQW59"/>
      <c r="DQX59"/>
      <c r="DQY59"/>
      <c r="DQZ59"/>
      <c r="DRA59"/>
      <c r="DRB59"/>
      <c r="DRC59"/>
      <c r="DRD59"/>
      <c r="DRE59"/>
      <c r="DRF59"/>
      <c r="DRG59"/>
      <c r="DRH59"/>
      <c r="DRI59"/>
      <c r="DRJ59"/>
      <c r="DRK59"/>
      <c r="DRL59"/>
      <c r="DRM59"/>
      <c r="DRN59"/>
      <c r="DRO59"/>
      <c r="DRP59"/>
      <c r="DRQ59"/>
      <c r="DRR59"/>
      <c r="DRS59"/>
      <c r="DRT59"/>
      <c r="DRU59"/>
      <c r="DRV59"/>
      <c r="DRW59"/>
      <c r="DRX59"/>
      <c r="DRY59"/>
      <c r="DRZ59"/>
      <c r="DSA59"/>
      <c r="DSB59"/>
      <c r="DSC59"/>
      <c r="DSD59"/>
      <c r="DSE59"/>
      <c r="DSF59"/>
      <c r="DSG59"/>
      <c r="DSH59"/>
      <c r="DSI59"/>
      <c r="DSJ59"/>
      <c r="DSK59"/>
      <c r="DSL59"/>
      <c r="DSM59"/>
      <c r="DSN59"/>
      <c r="DSO59"/>
      <c r="DSP59"/>
      <c r="DSQ59"/>
      <c r="DSR59"/>
      <c r="DSS59"/>
      <c r="DST59"/>
      <c r="DSU59"/>
      <c r="DSV59"/>
      <c r="DSW59"/>
      <c r="DSX59"/>
      <c r="DSY59"/>
      <c r="DSZ59"/>
      <c r="DTA59"/>
      <c r="DTB59"/>
      <c r="DTC59"/>
      <c r="DTD59"/>
      <c r="DTE59"/>
      <c r="DTF59"/>
      <c r="DTG59"/>
      <c r="DTH59"/>
      <c r="DTI59"/>
      <c r="DTJ59"/>
      <c r="DTK59"/>
      <c r="DTL59"/>
      <c r="DTM59"/>
      <c r="DTN59"/>
      <c r="DTO59"/>
      <c r="DTP59"/>
      <c r="DTQ59"/>
      <c r="DTR59"/>
      <c r="DTS59"/>
      <c r="DTT59"/>
      <c r="DTU59"/>
      <c r="DTV59"/>
      <c r="DTW59"/>
      <c r="DTX59"/>
      <c r="DTY59"/>
      <c r="DTZ59"/>
      <c r="DUA59"/>
      <c r="DUB59"/>
      <c r="DUC59"/>
      <c r="DUD59"/>
      <c r="DUE59"/>
      <c r="DUF59"/>
      <c r="DUG59"/>
      <c r="DUH59"/>
      <c r="DUI59"/>
      <c r="DUJ59"/>
      <c r="DUK59"/>
      <c r="DUL59"/>
      <c r="DUM59"/>
      <c r="DUN59"/>
      <c r="DUO59"/>
      <c r="DUP59"/>
      <c r="DUQ59"/>
      <c r="DUR59"/>
      <c r="DUS59"/>
      <c r="DUT59"/>
      <c r="DUU59"/>
      <c r="DUV59"/>
      <c r="DUW59"/>
      <c r="DUX59"/>
      <c r="DUY59"/>
      <c r="DUZ59"/>
      <c r="DVA59"/>
      <c r="DVB59"/>
      <c r="DVC59"/>
      <c r="DVD59"/>
      <c r="DVE59"/>
      <c r="DVF59"/>
      <c r="DVG59"/>
      <c r="DVH59"/>
      <c r="DVI59"/>
      <c r="DVJ59"/>
      <c r="DVK59"/>
      <c r="DVL59"/>
      <c r="DVM59"/>
      <c r="DVN59"/>
      <c r="DVO59"/>
      <c r="DVP59"/>
      <c r="DVQ59"/>
      <c r="DVR59"/>
      <c r="DVS59"/>
      <c r="DVT59"/>
      <c r="DVU59"/>
      <c r="DVV59"/>
      <c r="DVW59"/>
      <c r="DVX59"/>
      <c r="DVY59"/>
      <c r="DVZ59"/>
      <c r="DWA59"/>
      <c r="DWB59"/>
      <c r="DWC59"/>
      <c r="DWD59"/>
      <c r="DWE59"/>
      <c r="DWF59"/>
      <c r="DWG59"/>
      <c r="DWH59"/>
      <c r="DWI59"/>
      <c r="DWJ59"/>
      <c r="DWK59"/>
      <c r="DWL59"/>
      <c r="DWM59"/>
      <c r="DWN59"/>
      <c r="DWO59"/>
      <c r="DWP59"/>
      <c r="DWQ59"/>
      <c r="DWR59"/>
      <c r="DWS59"/>
      <c r="DWT59"/>
      <c r="DWU59"/>
      <c r="DWV59"/>
      <c r="DWW59"/>
      <c r="DWX59"/>
      <c r="DWY59"/>
      <c r="DWZ59"/>
      <c r="DXA59"/>
      <c r="DXB59"/>
      <c r="DXC59"/>
      <c r="DXD59"/>
      <c r="DXE59"/>
      <c r="DXF59"/>
      <c r="DXG59"/>
      <c r="DXH59"/>
      <c r="DXI59"/>
      <c r="DXJ59"/>
      <c r="DXK59"/>
      <c r="DXL59"/>
      <c r="DXM59"/>
      <c r="DXN59"/>
      <c r="DXO59"/>
      <c r="DXP59"/>
      <c r="DXQ59"/>
      <c r="DXR59"/>
      <c r="DXS59"/>
      <c r="DXT59"/>
      <c r="DXU59"/>
      <c r="DXV59"/>
      <c r="DXW59"/>
      <c r="DXX59"/>
      <c r="DXY59"/>
      <c r="DXZ59"/>
      <c r="DYA59"/>
      <c r="DYB59"/>
      <c r="DYC59"/>
      <c r="DYD59"/>
      <c r="DYE59"/>
      <c r="DYF59"/>
      <c r="DYG59"/>
      <c r="DYH59"/>
      <c r="DYI59"/>
      <c r="DYJ59"/>
      <c r="DYK59"/>
      <c r="DYL59"/>
      <c r="DYM59"/>
      <c r="DYN59"/>
      <c r="DYO59"/>
      <c r="DYP59"/>
      <c r="DYQ59"/>
      <c r="DYR59"/>
      <c r="DYS59"/>
      <c r="DYT59"/>
      <c r="DYU59"/>
      <c r="DYV59"/>
      <c r="DYW59"/>
      <c r="DYX59"/>
      <c r="DYY59"/>
      <c r="DYZ59"/>
      <c r="DZA59"/>
      <c r="DZB59"/>
      <c r="DZC59"/>
      <c r="DZD59"/>
      <c r="DZE59"/>
      <c r="DZF59"/>
      <c r="DZG59"/>
      <c r="DZH59"/>
      <c r="DZI59"/>
      <c r="DZJ59"/>
      <c r="DZK59"/>
      <c r="DZL59"/>
      <c r="DZM59"/>
      <c r="DZN59"/>
      <c r="DZO59"/>
      <c r="DZP59"/>
      <c r="DZQ59"/>
      <c r="DZR59"/>
      <c r="DZS59"/>
      <c r="DZT59"/>
      <c r="DZU59"/>
      <c r="DZV59"/>
      <c r="DZW59"/>
      <c r="DZX59"/>
      <c r="DZY59"/>
      <c r="DZZ59"/>
      <c r="EAA59"/>
      <c r="EAB59"/>
      <c r="EAC59"/>
      <c r="EAD59"/>
      <c r="EAE59"/>
      <c r="EAF59"/>
      <c r="EAG59"/>
      <c r="EAH59"/>
      <c r="EAI59"/>
      <c r="EAJ59"/>
      <c r="EAK59"/>
      <c r="EAL59"/>
      <c r="EAM59"/>
      <c r="EAN59"/>
      <c r="EAO59"/>
      <c r="EAP59"/>
      <c r="EAQ59"/>
      <c r="EAR59"/>
      <c r="EAS59"/>
      <c r="EAT59"/>
      <c r="EAU59"/>
      <c r="EAV59"/>
      <c r="EAW59"/>
      <c r="EAX59"/>
      <c r="EAY59"/>
      <c r="EAZ59"/>
      <c r="EBA59"/>
      <c r="EBB59"/>
      <c r="EBC59"/>
      <c r="EBD59"/>
      <c r="EBE59"/>
      <c r="EBF59"/>
      <c r="EBG59"/>
      <c r="EBH59"/>
      <c r="EBI59"/>
      <c r="EBJ59"/>
      <c r="EBK59"/>
      <c r="EBL59"/>
      <c r="EBM59"/>
      <c r="EBN59"/>
      <c r="EBO59"/>
      <c r="EBP59"/>
      <c r="EBQ59"/>
      <c r="EBR59"/>
      <c r="EBS59"/>
      <c r="EBT59"/>
      <c r="EBU59"/>
      <c r="EBV59"/>
      <c r="EBW59"/>
      <c r="EBX59"/>
      <c r="EBY59"/>
      <c r="EBZ59"/>
      <c r="ECA59"/>
      <c r="ECB59"/>
      <c r="ECC59"/>
      <c r="ECD59"/>
      <c r="ECE59"/>
      <c r="ECF59"/>
      <c r="ECG59"/>
      <c r="ECH59"/>
      <c r="ECI59"/>
      <c r="ECJ59"/>
      <c r="ECK59"/>
      <c r="ECL59"/>
      <c r="ECM59"/>
      <c r="ECN59"/>
      <c r="ECO59"/>
      <c r="ECP59"/>
      <c r="ECQ59"/>
      <c r="ECR59"/>
      <c r="ECS59"/>
      <c r="ECT59"/>
      <c r="ECU59"/>
      <c r="ECV59"/>
      <c r="ECW59"/>
      <c r="ECX59"/>
      <c r="ECY59"/>
      <c r="ECZ59"/>
      <c r="EDA59"/>
      <c r="EDB59"/>
      <c r="EDC59"/>
      <c r="EDD59"/>
      <c r="EDE59"/>
      <c r="EDF59"/>
      <c r="EDG59"/>
      <c r="EDH59"/>
      <c r="EDI59"/>
      <c r="EDJ59"/>
      <c r="EDK59"/>
      <c r="EDL59"/>
      <c r="EDM59"/>
      <c r="EDN59"/>
      <c r="EDO59"/>
      <c r="EDP59"/>
      <c r="EDQ59"/>
      <c r="EDR59"/>
      <c r="EDS59"/>
      <c r="EDT59"/>
      <c r="EDU59"/>
      <c r="EDV59"/>
      <c r="EDW59"/>
      <c r="EDX59"/>
      <c r="EDY59"/>
      <c r="EDZ59"/>
      <c r="EEA59"/>
      <c r="EEB59"/>
      <c r="EEC59"/>
      <c r="EED59"/>
      <c r="EEE59"/>
      <c r="EEF59"/>
      <c r="EEG59"/>
      <c r="EEH59"/>
      <c r="EEI59"/>
      <c r="EEJ59"/>
      <c r="EEK59"/>
      <c r="EEL59"/>
      <c r="EEM59"/>
      <c r="EEN59"/>
      <c r="EEO59"/>
      <c r="EEP59"/>
      <c r="EEQ59"/>
      <c r="EER59"/>
      <c r="EES59"/>
      <c r="EET59"/>
      <c r="EEU59"/>
      <c r="EEV59"/>
      <c r="EEW59"/>
      <c r="EEX59"/>
      <c r="EEY59"/>
      <c r="EEZ59"/>
      <c r="EFA59"/>
      <c r="EFB59"/>
      <c r="EFC59"/>
      <c r="EFD59"/>
      <c r="EFE59"/>
      <c r="EFF59"/>
      <c r="EFG59"/>
      <c r="EFH59"/>
      <c r="EFI59"/>
      <c r="EFJ59"/>
      <c r="EFK59"/>
      <c r="EFL59"/>
      <c r="EFM59"/>
      <c r="EFN59"/>
      <c r="EFO59"/>
      <c r="EFP59"/>
      <c r="EFQ59"/>
      <c r="EFR59"/>
      <c r="EFS59"/>
      <c r="EFT59"/>
      <c r="EFU59"/>
      <c r="EFV59"/>
      <c r="EFW59"/>
      <c r="EFX59"/>
      <c r="EFY59"/>
      <c r="EFZ59"/>
      <c r="EGA59"/>
      <c r="EGB59"/>
      <c r="EGC59"/>
      <c r="EGD59"/>
      <c r="EGE59"/>
      <c r="EGF59"/>
      <c r="EGG59"/>
      <c r="EGH59"/>
      <c r="EGI59"/>
      <c r="EGJ59"/>
      <c r="EGK59"/>
      <c r="EGL59"/>
      <c r="EGM59"/>
      <c r="EGN59"/>
      <c r="EGO59"/>
      <c r="EGP59"/>
      <c r="EGQ59"/>
      <c r="EGR59"/>
      <c r="EGS59"/>
      <c r="EGT59"/>
      <c r="EGU59"/>
      <c r="EGV59"/>
      <c r="EGW59"/>
      <c r="EGX59"/>
      <c r="EGY59"/>
      <c r="EGZ59"/>
      <c r="EHA59"/>
      <c r="EHB59"/>
      <c r="EHC59"/>
      <c r="EHD59"/>
      <c r="EHE59"/>
      <c r="EHF59"/>
      <c r="EHG59"/>
      <c r="EHH59"/>
      <c r="EHI59"/>
      <c r="EHJ59"/>
      <c r="EHK59"/>
      <c r="EHL59"/>
      <c r="EHM59"/>
      <c r="EHN59"/>
      <c r="EHO59"/>
      <c r="EHP59"/>
      <c r="EHQ59"/>
      <c r="EHR59"/>
      <c r="EHS59"/>
      <c r="EHT59"/>
      <c r="EHU59"/>
      <c r="EHV59"/>
      <c r="EHW59"/>
      <c r="EHX59"/>
      <c r="EHY59"/>
      <c r="EHZ59"/>
      <c r="EIA59"/>
      <c r="EIB59"/>
      <c r="EIC59"/>
      <c r="EID59"/>
      <c r="EIE59"/>
      <c r="EIF59"/>
      <c r="EIG59"/>
      <c r="EIH59"/>
      <c r="EII59"/>
      <c r="EIJ59"/>
      <c r="EIK59"/>
      <c r="EIL59"/>
      <c r="EIM59"/>
      <c r="EIN59"/>
      <c r="EIO59"/>
      <c r="EIP59"/>
      <c r="EIQ59"/>
      <c r="EIR59"/>
      <c r="EIS59"/>
      <c r="EIT59"/>
      <c r="EIU59"/>
      <c r="EIV59"/>
      <c r="EIW59"/>
      <c r="EIX59"/>
      <c r="EIY59"/>
      <c r="EIZ59"/>
      <c r="EJA59"/>
      <c r="EJB59"/>
      <c r="EJC59"/>
      <c r="EJD59"/>
      <c r="EJE59"/>
      <c r="EJF59"/>
      <c r="EJG59"/>
      <c r="EJH59"/>
      <c r="EJI59"/>
      <c r="EJJ59"/>
      <c r="EJK59"/>
      <c r="EJL59"/>
      <c r="EJM59"/>
      <c r="EJN59"/>
      <c r="EJO59"/>
      <c r="EJP59"/>
      <c r="EJQ59"/>
      <c r="EJR59"/>
      <c r="EJS59"/>
      <c r="EJT59"/>
      <c r="EJU59"/>
      <c r="EJV59"/>
      <c r="EJW59"/>
      <c r="EJX59"/>
      <c r="EJY59"/>
      <c r="EJZ59"/>
      <c r="EKA59"/>
      <c r="EKB59"/>
      <c r="EKC59"/>
      <c r="EKD59"/>
      <c r="EKE59"/>
      <c r="EKF59"/>
      <c r="EKG59"/>
      <c r="EKH59"/>
      <c r="EKI59"/>
      <c r="EKJ59"/>
      <c r="EKK59"/>
      <c r="EKL59"/>
      <c r="EKM59"/>
      <c r="EKN59"/>
      <c r="EKO59"/>
      <c r="EKP59"/>
      <c r="EKQ59"/>
      <c r="EKR59"/>
      <c r="EKS59"/>
      <c r="EKT59"/>
      <c r="EKU59"/>
      <c r="EKV59"/>
      <c r="EKW59"/>
      <c r="EKX59"/>
      <c r="EKY59"/>
      <c r="EKZ59"/>
      <c r="ELA59"/>
      <c r="ELB59"/>
      <c r="ELC59"/>
      <c r="ELD59"/>
      <c r="ELE59"/>
      <c r="ELF59"/>
      <c r="ELG59"/>
      <c r="ELH59"/>
      <c r="ELI59"/>
      <c r="ELJ59"/>
      <c r="ELK59"/>
      <c r="ELL59"/>
      <c r="ELM59"/>
      <c r="ELN59"/>
      <c r="ELO59"/>
      <c r="ELP59"/>
      <c r="ELQ59"/>
      <c r="ELR59"/>
      <c r="ELS59"/>
      <c r="ELT59"/>
      <c r="ELU59"/>
      <c r="ELV59"/>
      <c r="ELW59"/>
      <c r="ELX59"/>
      <c r="ELY59"/>
      <c r="ELZ59"/>
      <c r="EMA59"/>
      <c r="EMB59"/>
      <c r="EMC59"/>
      <c r="EMD59"/>
      <c r="EME59"/>
      <c r="EMF59"/>
      <c r="EMG59"/>
      <c r="EMH59"/>
      <c r="EMI59"/>
      <c r="EMJ59"/>
      <c r="EMK59"/>
      <c r="EML59"/>
      <c r="EMM59"/>
      <c r="EMN59"/>
      <c r="EMO59"/>
      <c r="EMP59"/>
      <c r="EMQ59"/>
      <c r="EMR59"/>
      <c r="EMS59"/>
      <c r="EMT59"/>
      <c r="EMU59"/>
      <c r="EMV59"/>
      <c r="EMW59"/>
      <c r="EMX59"/>
      <c r="EMY59"/>
      <c r="EMZ59"/>
      <c r="ENA59"/>
      <c r="ENB59"/>
      <c r="ENC59"/>
      <c r="END59"/>
      <c r="ENE59"/>
      <c r="ENF59"/>
      <c r="ENG59"/>
      <c r="ENH59"/>
      <c r="ENI59"/>
      <c r="ENJ59"/>
      <c r="ENK59"/>
      <c r="ENL59"/>
      <c r="ENM59"/>
      <c r="ENN59"/>
      <c r="ENO59"/>
      <c r="ENP59"/>
      <c r="ENQ59"/>
      <c r="ENR59"/>
      <c r="ENS59"/>
      <c r="ENT59"/>
      <c r="ENU59"/>
      <c r="ENV59"/>
      <c r="ENW59"/>
      <c r="ENX59"/>
      <c r="ENY59"/>
      <c r="ENZ59"/>
      <c r="EOA59"/>
      <c r="EOB59"/>
      <c r="EOC59"/>
      <c r="EOD59"/>
      <c r="EOE59"/>
      <c r="EOF59"/>
      <c r="EOG59"/>
      <c r="EOH59"/>
      <c r="EOI59"/>
      <c r="EOJ59"/>
      <c r="EOK59"/>
      <c r="EOL59"/>
      <c r="EOM59"/>
      <c r="EON59"/>
      <c r="EOO59"/>
      <c r="EOP59"/>
      <c r="EOQ59"/>
      <c r="EOR59"/>
      <c r="EOS59"/>
      <c r="EOT59"/>
      <c r="EOU59"/>
      <c r="EOV59"/>
      <c r="EOW59"/>
      <c r="EOX59"/>
      <c r="EOY59"/>
      <c r="EOZ59"/>
      <c r="EPA59"/>
      <c r="EPB59"/>
      <c r="EPC59"/>
      <c r="EPD59"/>
      <c r="EPE59"/>
      <c r="EPF59"/>
      <c r="EPG59"/>
      <c r="EPH59"/>
      <c r="EPI59"/>
      <c r="EPJ59"/>
      <c r="EPK59"/>
      <c r="EPL59"/>
      <c r="EPM59"/>
      <c r="EPN59"/>
      <c r="EPO59"/>
      <c r="EPP59"/>
      <c r="EPQ59"/>
      <c r="EPR59"/>
      <c r="EPS59"/>
      <c r="EPT59"/>
      <c r="EPU59"/>
      <c r="EPV59"/>
      <c r="EPW59"/>
      <c r="EPX59"/>
      <c r="EPY59"/>
      <c r="EPZ59"/>
      <c r="EQA59"/>
      <c r="EQB59"/>
      <c r="EQC59"/>
      <c r="EQD59"/>
      <c r="EQE59"/>
      <c r="EQF59"/>
      <c r="EQG59"/>
      <c r="EQH59"/>
      <c r="EQI59"/>
      <c r="EQJ59"/>
      <c r="EQK59"/>
      <c r="EQL59"/>
      <c r="EQM59"/>
      <c r="EQN59"/>
      <c r="EQO59"/>
      <c r="EQP59"/>
      <c r="EQQ59"/>
      <c r="EQR59"/>
      <c r="EQS59"/>
      <c r="EQT59"/>
      <c r="EQU59"/>
      <c r="EQV59"/>
      <c r="EQW59"/>
      <c r="EQX59"/>
      <c r="EQY59"/>
      <c r="EQZ59"/>
      <c r="ERA59"/>
      <c r="ERB59"/>
      <c r="ERC59"/>
      <c r="ERD59"/>
      <c r="ERE59"/>
      <c r="ERF59"/>
      <c r="ERG59"/>
      <c r="ERH59"/>
      <c r="ERI59"/>
      <c r="ERJ59"/>
      <c r="ERK59"/>
      <c r="ERL59"/>
      <c r="ERM59"/>
      <c r="ERN59"/>
      <c r="ERO59"/>
      <c r="ERP59"/>
      <c r="ERQ59"/>
      <c r="ERR59"/>
      <c r="ERS59"/>
      <c r="ERT59"/>
      <c r="ERU59"/>
      <c r="ERV59"/>
      <c r="ERW59"/>
      <c r="ERX59"/>
      <c r="ERY59"/>
      <c r="ERZ59"/>
      <c r="ESA59"/>
      <c r="ESB59"/>
      <c r="ESC59"/>
      <c r="ESD59"/>
      <c r="ESE59"/>
      <c r="ESF59"/>
      <c r="ESG59"/>
      <c r="ESH59"/>
      <c r="ESI59"/>
      <c r="ESJ59"/>
      <c r="ESK59"/>
      <c r="ESL59"/>
      <c r="ESM59"/>
      <c r="ESN59"/>
      <c r="ESO59"/>
      <c r="ESP59"/>
      <c r="ESQ59"/>
      <c r="ESR59"/>
      <c r="ESS59"/>
      <c r="EST59"/>
      <c r="ESU59"/>
      <c r="ESV59"/>
      <c r="ESW59"/>
      <c r="ESX59"/>
      <c r="ESY59"/>
      <c r="ESZ59"/>
      <c r="ETA59"/>
      <c r="ETB59"/>
      <c r="ETC59"/>
      <c r="ETD59"/>
      <c r="ETE59"/>
      <c r="ETF59"/>
      <c r="ETG59"/>
      <c r="ETH59"/>
      <c r="ETI59"/>
      <c r="ETJ59"/>
      <c r="ETK59"/>
      <c r="ETL59"/>
      <c r="ETM59"/>
      <c r="ETN59"/>
      <c r="ETO59"/>
      <c r="ETP59"/>
      <c r="ETQ59"/>
      <c r="ETR59"/>
      <c r="ETS59"/>
      <c r="ETT59"/>
      <c r="ETU59"/>
      <c r="ETV59"/>
      <c r="ETW59"/>
      <c r="ETX59"/>
      <c r="ETY59"/>
      <c r="ETZ59"/>
      <c r="EUA59"/>
      <c r="EUB59"/>
      <c r="EUC59"/>
      <c r="EUD59"/>
      <c r="EUE59"/>
      <c r="EUF59"/>
      <c r="EUG59"/>
      <c r="EUH59"/>
      <c r="EUI59"/>
      <c r="EUJ59"/>
      <c r="EUK59"/>
      <c r="EUL59"/>
      <c r="EUM59"/>
      <c r="EUN59"/>
      <c r="EUO59"/>
      <c r="EUP59"/>
      <c r="EUQ59"/>
      <c r="EUR59"/>
      <c r="EUS59"/>
      <c r="EUT59"/>
      <c r="EUU59"/>
      <c r="EUV59"/>
      <c r="EUW59"/>
      <c r="EUX59"/>
      <c r="EUY59"/>
      <c r="EUZ59"/>
      <c r="EVA59"/>
      <c r="EVB59"/>
      <c r="EVC59"/>
      <c r="EVD59"/>
      <c r="EVE59"/>
      <c r="EVF59"/>
      <c r="EVG59"/>
      <c r="EVH59"/>
      <c r="EVI59"/>
      <c r="EVJ59"/>
      <c r="EVK59"/>
      <c r="EVL59"/>
      <c r="EVM59"/>
      <c r="EVN59"/>
      <c r="EVO59"/>
      <c r="EVP59"/>
      <c r="EVQ59"/>
      <c r="EVR59"/>
      <c r="EVS59"/>
      <c r="EVT59"/>
      <c r="EVU59"/>
      <c r="EVV59"/>
      <c r="EVW59"/>
      <c r="EVX59"/>
      <c r="EVY59"/>
      <c r="EVZ59"/>
      <c r="EWA59"/>
      <c r="EWB59"/>
      <c r="EWC59"/>
      <c r="EWD59"/>
      <c r="EWE59"/>
      <c r="EWF59"/>
      <c r="EWG59"/>
      <c r="EWH59"/>
      <c r="EWI59"/>
      <c r="EWJ59"/>
      <c r="EWK59"/>
      <c r="EWL59"/>
      <c r="EWM59"/>
      <c r="EWN59"/>
      <c r="EWO59"/>
      <c r="EWP59"/>
      <c r="EWQ59"/>
      <c r="EWR59"/>
      <c r="EWS59"/>
      <c r="EWT59"/>
      <c r="EWU59"/>
      <c r="EWV59"/>
      <c r="EWW59"/>
      <c r="EWX59"/>
      <c r="EWY59"/>
      <c r="EWZ59"/>
      <c r="EXA59"/>
      <c r="EXB59"/>
      <c r="EXC59"/>
      <c r="EXD59"/>
      <c r="EXE59"/>
      <c r="EXF59"/>
      <c r="EXG59"/>
      <c r="EXH59"/>
      <c r="EXI59"/>
      <c r="EXJ59"/>
      <c r="EXK59"/>
      <c r="EXL59"/>
      <c r="EXM59"/>
      <c r="EXN59"/>
      <c r="EXO59"/>
      <c r="EXP59"/>
      <c r="EXQ59"/>
      <c r="EXR59"/>
      <c r="EXS59"/>
      <c r="EXT59"/>
      <c r="EXU59"/>
      <c r="EXV59"/>
      <c r="EXW59"/>
      <c r="EXX59"/>
      <c r="EXY59"/>
      <c r="EXZ59"/>
      <c r="EYA59"/>
      <c r="EYB59"/>
      <c r="EYC59"/>
      <c r="EYD59"/>
      <c r="EYE59"/>
      <c r="EYF59"/>
      <c r="EYG59"/>
      <c r="EYH59"/>
      <c r="EYI59"/>
      <c r="EYJ59"/>
      <c r="EYK59"/>
      <c r="EYL59"/>
      <c r="EYM59"/>
      <c r="EYN59"/>
      <c r="EYO59"/>
      <c r="EYP59"/>
      <c r="EYQ59"/>
      <c r="EYR59"/>
      <c r="EYS59"/>
      <c r="EYT59"/>
      <c r="EYU59"/>
      <c r="EYV59"/>
      <c r="EYW59"/>
      <c r="EYX59"/>
      <c r="EYY59"/>
      <c r="EYZ59"/>
      <c r="EZA59"/>
      <c r="EZB59"/>
      <c r="EZC59"/>
      <c r="EZD59"/>
      <c r="EZE59"/>
      <c r="EZF59"/>
      <c r="EZG59"/>
      <c r="EZH59"/>
      <c r="EZI59"/>
      <c r="EZJ59"/>
      <c r="EZK59"/>
      <c r="EZL59"/>
      <c r="EZM59"/>
      <c r="EZN59"/>
      <c r="EZO59"/>
      <c r="EZP59"/>
      <c r="EZQ59"/>
      <c r="EZR59"/>
      <c r="EZS59"/>
      <c r="EZT59"/>
      <c r="EZU59"/>
      <c r="EZV59"/>
      <c r="EZW59"/>
      <c r="EZX59"/>
      <c r="EZY59"/>
      <c r="EZZ59"/>
      <c r="FAA59"/>
      <c r="FAB59"/>
      <c r="FAC59"/>
      <c r="FAD59"/>
      <c r="FAE59"/>
      <c r="FAF59"/>
      <c r="FAG59"/>
      <c r="FAH59"/>
      <c r="FAI59"/>
      <c r="FAJ59"/>
      <c r="FAK59"/>
      <c r="FAL59"/>
      <c r="FAM59"/>
      <c r="FAN59"/>
      <c r="FAO59"/>
      <c r="FAP59"/>
      <c r="FAQ59"/>
      <c r="FAR59"/>
      <c r="FAS59"/>
      <c r="FAT59"/>
      <c r="FAU59"/>
      <c r="FAV59"/>
      <c r="FAW59"/>
      <c r="FAX59"/>
      <c r="FAY59"/>
      <c r="FAZ59"/>
      <c r="FBA59"/>
      <c r="FBB59"/>
      <c r="FBC59"/>
      <c r="FBD59"/>
      <c r="FBE59"/>
      <c r="FBF59"/>
      <c r="FBG59"/>
      <c r="FBH59"/>
      <c r="FBI59"/>
      <c r="FBJ59"/>
      <c r="FBK59"/>
      <c r="FBL59"/>
      <c r="FBM59"/>
      <c r="FBN59"/>
      <c r="FBO59"/>
      <c r="FBP59"/>
      <c r="FBQ59"/>
      <c r="FBR59"/>
      <c r="FBS59"/>
      <c r="FBT59"/>
      <c r="FBU59"/>
      <c r="FBV59"/>
      <c r="FBW59"/>
      <c r="FBX59"/>
      <c r="FBY59"/>
      <c r="FBZ59"/>
      <c r="FCA59"/>
      <c r="FCB59"/>
      <c r="FCC59"/>
      <c r="FCD59"/>
      <c r="FCE59"/>
      <c r="FCF59"/>
      <c r="FCG59"/>
      <c r="FCH59"/>
      <c r="FCI59"/>
      <c r="FCJ59"/>
      <c r="FCK59"/>
      <c r="FCL59"/>
      <c r="FCM59"/>
      <c r="FCN59"/>
      <c r="FCO59"/>
      <c r="FCP59"/>
      <c r="FCQ59"/>
      <c r="FCR59"/>
      <c r="FCS59"/>
      <c r="FCT59"/>
      <c r="FCU59"/>
      <c r="FCV59"/>
      <c r="FCW59"/>
      <c r="FCX59"/>
      <c r="FCY59"/>
      <c r="FCZ59"/>
      <c r="FDA59"/>
      <c r="FDB59"/>
      <c r="FDC59"/>
      <c r="FDD59"/>
      <c r="FDE59"/>
      <c r="FDF59"/>
      <c r="FDG59"/>
      <c r="FDH59"/>
      <c r="FDI59"/>
      <c r="FDJ59"/>
      <c r="FDK59"/>
      <c r="FDL59"/>
      <c r="FDM59"/>
      <c r="FDN59"/>
      <c r="FDO59"/>
      <c r="FDP59"/>
      <c r="FDQ59"/>
      <c r="FDR59"/>
      <c r="FDS59"/>
      <c r="FDT59"/>
      <c r="FDU59"/>
      <c r="FDV59"/>
      <c r="FDW59"/>
      <c r="FDX59"/>
      <c r="FDY59"/>
      <c r="FDZ59"/>
      <c r="FEA59"/>
      <c r="FEB59"/>
      <c r="FEC59"/>
      <c r="FED59"/>
      <c r="FEE59"/>
      <c r="FEF59"/>
      <c r="FEG59"/>
      <c r="FEH59"/>
      <c r="FEI59"/>
      <c r="FEJ59"/>
      <c r="FEK59"/>
      <c r="FEL59"/>
      <c r="FEM59"/>
      <c r="FEN59"/>
      <c r="FEO59"/>
      <c r="FEP59"/>
      <c r="FEQ59"/>
      <c r="FER59"/>
      <c r="FES59"/>
      <c r="FET59"/>
      <c r="FEU59"/>
      <c r="FEV59"/>
      <c r="FEW59"/>
      <c r="FEX59"/>
      <c r="FEY59"/>
      <c r="FEZ59"/>
      <c r="FFA59"/>
      <c r="FFB59"/>
      <c r="FFC59"/>
      <c r="FFD59"/>
      <c r="FFE59"/>
      <c r="FFF59"/>
      <c r="FFG59"/>
      <c r="FFH59"/>
      <c r="FFI59"/>
      <c r="FFJ59"/>
      <c r="FFK59"/>
      <c r="FFL59"/>
      <c r="FFM59"/>
      <c r="FFN59"/>
      <c r="FFO59"/>
      <c r="FFP59"/>
      <c r="FFQ59"/>
      <c r="FFR59"/>
      <c r="FFS59"/>
      <c r="FFT59"/>
      <c r="FFU59"/>
      <c r="FFV59"/>
      <c r="FFW59"/>
      <c r="FFX59"/>
      <c r="FFY59"/>
      <c r="FFZ59"/>
      <c r="FGA59"/>
      <c r="FGB59"/>
      <c r="FGC59"/>
      <c r="FGD59"/>
      <c r="FGE59"/>
      <c r="FGF59"/>
      <c r="FGG59"/>
      <c r="FGH59"/>
      <c r="FGI59"/>
      <c r="FGJ59"/>
      <c r="FGK59"/>
      <c r="FGL59"/>
      <c r="FGM59"/>
      <c r="FGN59"/>
      <c r="FGO59"/>
      <c r="FGP59"/>
      <c r="FGQ59"/>
      <c r="FGR59"/>
      <c r="FGS59"/>
      <c r="FGT59"/>
      <c r="FGU59"/>
      <c r="FGV59"/>
      <c r="FGW59"/>
      <c r="FGX59"/>
      <c r="FGY59"/>
      <c r="FGZ59"/>
      <c r="FHA59"/>
      <c r="FHB59"/>
      <c r="FHC59"/>
      <c r="FHD59"/>
      <c r="FHE59"/>
      <c r="FHF59"/>
      <c r="FHG59"/>
      <c r="FHH59"/>
      <c r="FHI59"/>
      <c r="FHJ59"/>
      <c r="FHK59"/>
      <c r="FHL59"/>
      <c r="FHM59"/>
      <c r="FHN59"/>
      <c r="FHO59"/>
      <c r="FHP59"/>
      <c r="FHQ59"/>
      <c r="FHR59"/>
      <c r="FHS59"/>
      <c r="FHT59"/>
      <c r="FHU59"/>
      <c r="FHV59"/>
      <c r="FHW59"/>
      <c r="FHX59"/>
      <c r="FHY59"/>
      <c r="FHZ59"/>
      <c r="FIA59"/>
      <c r="FIB59"/>
      <c r="FIC59"/>
      <c r="FID59"/>
      <c r="FIE59"/>
      <c r="FIF59"/>
      <c r="FIG59"/>
      <c r="FIH59"/>
      <c r="FII59"/>
      <c r="FIJ59"/>
      <c r="FIK59"/>
      <c r="FIL59"/>
      <c r="FIM59"/>
      <c r="FIN59"/>
      <c r="FIO59"/>
      <c r="FIP59"/>
      <c r="FIQ59"/>
      <c r="FIR59"/>
      <c r="FIS59"/>
      <c r="FIT59"/>
      <c r="FIU59"/>
      <c r="FIV59"/>
      <c r="FIW59"/>
      <c r="FIX59"/>
      <c r="FIY59"/>
      <c r="FIZ59"/>
      <c r="FJA59"/>
      <c r="FJB59"/>
      <c r="FJC59"/>
      <c r="FJD59"/>
      <c r="FJE59"/>
      <c r="FJF59"/>
      <c r="FJG59"/>
      <c r="FJH59"/>
      <c r="FJI59"/>
      <c r="FJJ59"/>
      <c r="FJK59"/>
      <c r="FJL59"/>
      <c r="FJM59"/>
      <c r="FJN59"/>
      <c r="FJO59"/>
      <c r="FJP59"/>
      <c r="FJQ59"/>
      <c r="FJR59"/>
      <c r="FJS59"/>
      <c r="FJT59"/>
      <c r="FJU59"/>
      <c r="FJV59"/>
      <c r="FJW59"/>
      <c r="FJX59"/>
      <c r="FJY59"/>
      <c r="FJZ59"/>
      <c r="FKA59"/>
      <c r="FKB59"/>
      <c r="FKC59"/>
      <c r="FKD59"/>
      <c r="FKE59"/>
      <c r="FKF59"/>
      <c r="FKG59"/>
      <c r="FKH59"/>
      <c r="FKI59"/>
      <c r="FKJ59"/>
      <c r="FKK59"/>
      <c r="FKL59"/>
      <c r="FKM59"/>
      <c r="FKN59"/>
      <c r="FKO59"/>
      <c r="FKP59"/>
      <c r="FKQ59"/>
      <c r="FKR59"/>
      <c r="FKS59"/>
      <c r="FKT59"/>
      <c r="FKU59"/>
      <c r="FKV59"/>
      <c r="FKW59"/>
      <c r="FKX59"/>
      <c r="FKY59"/>
      <c r="FKZ59"/>
      <c r="FLA59"/>
      <c r="FLB59"/>
      <c r="FLC59"/>
      <c r="FLD59"/>
      <c r="FLE59"/>
      <c r="FLF59"/>
      <c r="FLG59"/>
      <c r="FLH59"/>
      <c r="FLI59"/>
      <c r="FLJ59"/>
      <c r="FLK59"/>
      <c r="FLL59"/>
      <c r="FLM59"/>
      <c r="FLN59"/>
      <c r="FLO59"/>
      <c r="FLP59"/>
      <c r="FLQ59"/>
      <c r="FLR59"/>
      <c r="FLS59"/>
      <c r="FLT59"/>
      <c r="FLU59"/>
      <c r="FLV59"/>
      <c r="FLW59"/>
      <c r="FLX59"/>
      <c r="FLY59"/>
      <c r="FLZ59"/>
      <c r="FMA59"/>
      <c r="FMB59"/>
      <c r="FMC59"/>
      <c r="FMD59"/>
      <c r="FME59"/>
      <c r="FMF59"/>
      <c r="FMG59"/>
      <c r="FMH59"/>
      <c r="FMI59"/>
      <c r="FMJ59"/>
      <c r="FMK59"/>
      <c r="FML59"/>
      <c r="FMM59"/>
      <c r="FMN59"/>
      <c r="FMO59"/>
      <c r="FMP59"/>
      <c r="FMQ59"/>
      <c r="FMR59"/>
      <c r="FMS59"/>
      <c r="FMT59"/>
      <c r="FMU59"/>
      <c r="FMV59"/>
      <c r="FMW59"/>
      <c r="FMX59"/>
      <c r="FMY59"/>
      <c r="FMZ59"/>
      <c r="FNA59"/>
      <c r="FNB59"/>
      <c r="FNC59"/>
      <c r="FND59"/>
      <c r="FNE59"/>
      <c r="FNF59"/>
      <c r="FNG59"/>
      <c r="FNH59"/>
      <c r="FNI59"/>
      <c r="FNJ59"/>
      <c r="FNK59"/>
      <c r="FNL59"/>
      <c r="FNM59"/>
      <c r="FNN59"/>
      <c r="FNO59"/>
      <c r="FNP59"/>
      <c r="FNQ59"/>
      <c r="FNR59"/>
      <c r="FNS59"/>
      <c r="FNT59"/>
      <c r="FNU59"/>
      <c r="FNV59"/>
      <c r="FNW59"/>
      <c r="FNX59"/>
      <c r="FNY59"/>
      <c r="FNZ59"/>
      <c r="FOA59"/>
      <c r="FOB59"/>
      <c r="FOC59"/>
      <c r="FOD59"/>
      <c r="FOE59"/>
      <c r="FOF59"/>
      <c r="FOG59"/>
      <c r="FOH59"/>
      <c r="FOI59"/>
      <c r="FOJ59"/>
      <c r="FOK59"/>
      <c r="FOL59"/>
      <c r="FOM59"/>
      <c r="FON59"/>
      <c r="FOO59"/>
      <c r="FOP59"/>
      <c r="FOQ59"/>
      <c r="FOR59"/>
      <c r="FOS59"/>
      <c r="FOT59"/>
      <c r="FOU59"/>
      <c r="FOV59"/>
      <c r="FOW59"/>
      <c r="FOX59"/>
      <c r="FOY59"/>
      <c r="FOZ59"/>
      <c r="FPA59"/>
      <c r="FPB59"/>
      <c r="FPC59"/>
      <c r="FPD59"/>
      <c r="FPE59"/>
      <c r="FPF59"/>
      <c r="FPG59"/>
      <c r="FPH59"/>
      <c r="FPI59"/>
      <c r="FPJ59"/>
      <c r="FPK59"/>
      <c r="FPL59"/>
      <c r="FPM59"/>
      <c r="FPN59"/>
      <c r="FPO59"/>
      <c r="FPP59"/>
      <c r="FPQ59"/>
      <c r="FPR59"/>
      <c r="FPS59"/>
      <c r="FPT59"/>
      <c r="FPU59"/>
      <c r="FPV59"/>
      <c r="FPW59"/>
      <c r="FPX59"/>
      <c r="FPY59"/>
      <c r="FPZ59"/>
      <c r="FQA59"/>
      <c r="FQB59"/>
      <c r="FQC59"/>
      <c r="FQD59"/>
      <c r="FQE59"/>
      <c r="FQF59"/>
      <c r="FQG59"/>
      <c r="FQH59"/>
      <c r="FQI59"/>
      <c r="FQJ59"/>
      <c r="FQK59"/>
      <c r="FQL59"/>
      <c r="FQM59"/>
      <c r="FQN59"/>
      <c r="FQO59"/>
      <c r="FQP59"/>
      <c r="FQQ59"/>
      <c r="FQR59"/>
      <c r="FQS59"/>
      <c r="FQT59"/>
      <c r="FQU59"/>
      <c r="FQV59"/>
      <c r="FQW59"/>
      <c r="FQX59"/>
      <c r="FQY59"/>
      <c r="FQZ59"/>
      <c r="FRA59"/>
      <c r="FRB59"/>
      <c r="FRC59"/>
      <c r="FRD59"/>
      <c r="FRE59"/>
      <c r="FRF59"/>
      <c r="FRG59"/>
      <c r="FRH59"/>
      <c r="FRI59"/>
      <c r="FRJ59"/>
      <c r="FRK59"/>
      <c r="FRL59"/>
      <c r="FRM59"/>
      <c r="FRN59"/>
      <c r="FRO59"/>
      <c r="FRP59"/>
      <c r="FRQ59"/>
      <c r="FRR59"/>
      <c r="FRS59"/>
      <c r="FRT59"/>
      <c r="FRU59"/>
      <c r="FRV59"/>
      <c r="FRW59"/>
      <c r="FRX59"/>
      <c r="FRY59"/>
      <c r="FRZ59"/>
      <c r="FSA59"/>
      <c r="FSB59"/>
      <c r="FSC59"/>
      <c r="FSD59"/>
      <c r="FSE59"/>
      <c r="FSF59"/>
      <c r="FSG59"/>
      <c r="FSH59"/>
      <c r="FSI59"/>
      <c r="FSJ59"/>
      <c r="FSK59"/>
      <c r="FSL59"/>
      <c r="FSM59"/>
      <c r="FSN59"/>
      <c r="FSO59"/>
      <c r="FSP59"/>
      <c r="FSQ59"/>
      <c r="FSR59"/>
      <c r="FSS59"/>
      <c r="FST59"/>
      <c r="FSU59"/>
      <c r="FSV59"/>
      <c r="FSW59"/>
      <c r="FSX59"/>
      <c r="FSY59"/>
      <c r="FSZ59"/>
      <c r="FTA59"/>
      <c r="FTB59"/>
      <c r="FTC59"/>
      <c r="FTD59"/>
      <c r="FTE59"/>
      <c r="FTF59"/>
      <c r="FTG59"/>
      <c r="FTH59"/>
      <c r="FTI59"/>
      <c r="FTJ59"/>
      <c r="FTK59"/>
      <c r="FTL59"/>
      <c r="FTM59"/>
      <c r="FTN59"/>
      <c r="FTO59"/>
      <c r="FTP59"/>
      <c r="FTQ59"/>
      <c r="FTR59"/>
      <c r="FTS59"/>
      <c r="FTT59"/>
      <c r="FTU59"/>
      <c r="FTV59"/>
      <c r="FTW59"/>
      <c r="FTX59"/>
      <c r="FTY59"/>
      <c r="FTZ59"/>
      <c r="FUA59"/>
      <c r="FUB59"/>
      <c r="FUC59"/>
      <c r="FUD59"/>
      <c r="FUE59"/>
      <c r="FUF59"/>
      <c r="FUG59"/>
      <c r="FUH59"/>
      <c r="FUI59"/>
      <c r="FUJ59"/>
      <c r="FUK59"/>
      <c r="FUL59"/>
      <c r="FUM59"/>
      <c r="FUN59"/>
      <c r="FUO59"/>
      <c r="FUP59"/>
      <c r="FUQ59"/>
      <c r="FUR59"/>
      <c r="FUS59"/>
      <c r="FUT59"/>
      <c r="FUU59"/>
      <c r="FUV59"/>
      <c r="FUW59"/>
      <c r="FUX59"/>
      <c r="FUY59"/>
      <c r="FUZ59"/>
      <c r="FVA59"/>
      <c r="FVB59"/>
      <c r="FVC59"/>
      <c r="FVD59"/>
      <c r="FVE59"/>
      <c r="FVF59"/>
      <c r="FVG59"/>
      <c r="FVH59"/>
      <c r="FVI59"/>
      <c r="FVJ59"/>
      <c r="FVK59"/>
      <c r="FVL59"/>
      <c r="FVM59"/>
      <c r="FVN59"/>
      <c r="FVO59"/>
      <c r="FVP59"/>
      <c r="FVQ59"/>
      <c r="FVR59"/>
      <c r="FVS59"/>
      <c r="FVT59"/>
      <c r="FVU59"/>
      <c r="FVV59"/>
      <c r="FVW59"/>
      <c r="FVX59"/>
      <c r="FVY59"/>
      <c r="FVZ59"/>
      <c r="FWA59"/>
      <c r="FWB59"/>
      <c r="FWC59"/>
      <c r="FWD59"/>
      <c r="FWE59"/>
      <c r="FWF59"/>
      <c r="FWG59"/>
      <c r="FWH59"/>
      <c r="FWI59"/>
      <c r="FWJ59"/>
      <c r="FWK59"/>
      <c r="FWL59"/>
      <c r="FWM59"/>
      <c r="FWN59"/>
      <c r="FWO59"/>
      <c r="FWP59"/>
      <c r="FWQ59"/>
      <c r="FWR59"/>
      <c r="FWS59"/>
      <c r="FWT59"/>
      <c r="FWU59"/>
      <c r="FWV59"/>
      <c r="FWW59"/>
      <c r="FWX59"/>
      <c r="FWY59"/>
      <c r="FWZ59"/>
      <c r="FXA59"/>
      <c r="FXB59"/>
      <c r="FXC59"/>
      <c r="FXD59"/>
      <c r="FXE59"/>
      <c r="FXF59"/>
      <c r="FXG59"/>
      <c r="FXH59"/>
      <c r="FXI59"/>
      <c r="FXJ59"/>
      <c r="FXK59"/>
      <c r="FXL59"/>
      <c r="FXM59"/>
      <c r="FXN59"/>
      <c r="FXO59"/>
      <c r="FXP59"/>
      <c r="FXQ59"/>
      <c r="FXR59"/>
      <c r="FXS59"/>
      <c r="FXT59"/>
      <c r="FXU59"/>
      <c r="FXV59"/>
      <c r="FXW59"/>
      <c r="FXX59"/>
      <c r="FXY59"/>
      <c r="FXZ59"/>
      <c r="FYA59"/>
      <c r="FYB59"/>
      <c r="FYC59"/>
      <c r="FYD59"/>
      <c r="FYE59"/>
      <c r="FYF59"/>
      <c r="FYG59"/>
      <c r="FYH59"/>
      <c r="FYI59"/>
      <c r="FYJ59"/>
      <c r="FYK59"/>
      <c r="FYL59"/>
      <c r="FYM59"/>
      <c r="FYN59"/>
      <c r="FYO59"/>
      <c r="FYP59"/>
      <c r="FYQ59"/>
      <c r="FYR59"/>
      <c r="FYS59"/>
      <c r="FYT59"/>
      <c r="FYU59"/>
      <c r="FYV59"/>
      <c r="FYW59"/>
      <c r="FYX59"/>
      <c r="FYY59"/>
      <c r="FYZ59"/>
      <c r="FZA59"/>
      <c r="FZB59"/>
      <c r="FZC59"/>
      <c r="FZD59"/>
      <c r="FZE59"/>
      <c r="FZF59"/>
      <c r="FZG59"/>
      <c r="FZH59"/>
      <c r="FZI59"/>
      <c r="FZJ59"/>
      <c r="FZK59"/>
      <c r="FZL59"/>
      <c r="FZM59"/>
      <c r="FZN59"/>
      <c r="FZO59"/>
      <c r="FZP59"/>
      <c r="FZQ59"/>
      <c r="FZR59"/>
      <c r="FZS59"/>
      <c r="FZT59"/>
      <c r="FZU59"/>
      <c r="FZV59"/>
      <c r="FZW59"/>
      <c r="FZX59"/>
      <c r="FZY59"/>
      <c r="FZZ59"/>
      <c r="GAA59"/>
      <c r="GAB59"/>
      <c r="GAC59"/>
      <c r="GAD59"/>
      <c r="GAE59"/>
      <c r="GAF59"/>
      <c r="GAG59"/>
      <c r="GAH59"/>
      <c r="GAI59"/>
      <c r="GAJ59"/>
      <c r="GAK59"/>
      <c r="GAL59"/>
      <c r="GAM59"/>
      <c r="GAN59"/>
      <c r="GAO59"/>
      <c r="GAP59"/>
      <c r="GAQ59"/>
      <c r="GAR59"/>
      <c r="GAS59"/>
      <c r="GAT59"/>
      <c r="GAU59"/>
      <c r="GAV59"/>
      <c r="GAW59"/>
      <c r="GAX59"/>
      <c r="GAY59"/>
      <c r="GAZ59"/>
      <c r="GBA59"/>
      <c r="GBB59"/>
      <c r="GBC59"/>
      <c r="GBD59"/>
      <c r="GBE59"/>
      <c r="GBF59"/>
      <c r="GBG59"/>
      <c r="GBH59"/>
      <c r="GBI59"/>
      <c r="GBJ59"/>
      <c r="GBK59"/>
      <c r="GBL59"/>
      <c r="GBM59"/>
      <c r="GBN59"/>
      <c r="GBO59"/>
      <c r="GBP59"/>
      <c r="GBQ59"/>
      <c r="GBR59"/>
      <c r="GBS59"/>
      <c r="GBT59"/>
      <c r="GBU59"/>
      <c r="GBV59"/>
      <c r="GBW59"/>
      <c r="GBX59"/>
      <c r="GBY59"/>
      <c r="GBZ59"/>
      <c r="GCA59"/>
      <c r="GCB59"/>
      <c r="GCC59"/>
      <c r="GCD59"/>
      <c r="GCE59"/>
      <c r="GCF59"/>
      <c r="GCG59"/>
      <c r="GCH59"/>
      <c r="GCI59"/>
      <c r="GCJ59"/>
      <c r="GCK59"/>
      <c r="GCL59"/>
      <c r="GCM59"/>
      <c r="GCN59"/>
      <c r="GCO59"/>
      <c r="GCP59"/>
      <c r="GCQ59"/>
      <c r="GCR59"/>
      <c r="GCS59"/>
      <c r="GCT59"/>
      <c r="GCU59"/>
      <c r="GCV59"/>
      <c r="GCW59"/>
      <c r="GCX59"/>
      <c r="GCY59"/>
      <c r="GCZ59"/>
      <c r="GDA59"/>
      <c r="GDB59"/>
      <c r="GDC59"/>
      <c r="GDD59"/>
      <c r="GDE59"/>
      <c r="GDF59"/>
      <c r="GDG59"/>
      <c r="GDH59"/>
      <c r="GDI59"/>
      <c r="GDJ59"/>
      <c r="GDK59"/>
      <c r="GDL59"/>
      <c r="GDM59"/>
      <c r="GDN59"/>
      <c r="GDO59"/>
      <c r="GDP59"/>
      <c r="GDQ59"/>
      <c r="GDR59"/>
      <c r="GDS59"/>
      <c r="GDT59"/>
      <c r="GDU59"/>
      <c r="GDV59"/>
      <c r="GDW59"/>
      <c r="GDX59"/>
      <c r="GDY59"/>
      <c r="GDZ59"/>
      <c r="GEA59"/>
      <c r="GEB59"/>
      <c r="GEC59"/>
      <c r="GED59"/>
      <c r="GEE59"/>
      <c r="GEF59"/>
      <c r="GEG59"/>
      <c r="GEH59"/>
      <c r="GEI59"/>
      <c r="GEJ59"/>
      <c r="GEK59"/>
      <c r="GEL59"/>
      <c r="GEM59"/>
      <c r="GEN59"/>
      <c r="GEO59"/>
      <c r="GEP59"/>
      <c r="GEQ59"/>
      <c r="GER59"/>
      <c r="GES59"/>
      <c r="GET59"/>
      <c r="GEU59"/>
      <c r="GEV59"/>
      <c r="GEW59"/>
      <c r="GEX59"/>
      <c r="GEY59"/>
      <c r="GEZ59"/>
      <c r="GFA59"/>
      <c r="GFB59"/>
      <c r="GFC59"/>
      <c r="GFD59"/>
      <c r="GFE59"/>
      <c r="GFF59"/>
      <c r="GFG59"/>
      <c r="GFH59"/>
      <c r="GFI59"/>
      <c r="GFJ59"/>
      <c r="GFK59"/>
      <c r="GFL59"/>
      <c r="GFM59"/>
      <c r="GFN59"/>
      <c r="GFO59"/>
      <c r="GFP59"/>
      <c r="GFQ59"/>
      <c r="GFR59"/>
      <c r="GFS59"/>
      <c r="GFT59"/>
      <c r="GFU59"/>
      <c r="GFV59"/>
      <c r="GFW59"/>
      <c r="GFX59"/>
      <c r="GFY59"/>
      <c r="GFZ59"/>
      <c r="GGA59"/>
      <c r="GGB59"/>
      <c r="GGC59"/>
      <c r="GGD59"/>
      <c r="GGE59"/>
      <c r="GGF59"/>
      <c r="GGG59"/>
      <c r="GGH59"/>
      <c r="GGI59"/>
      <c r="GGJ59"/>
      <c r="GGK59"/>
      <c r="GGL59"/>
      <c r="GGM59"/>
      <c r="GGN59"/>
      <c r="GGO59"/>
      <c r="GGP59"/>
      <c r="GGQ59"/>
      <c r="GGR59"/>
      <c r="GGS59"/>
      <c r="GGT59"/>
      <c r="GGU59"/>
      <c r="GGV59"/>
      <c r="GGW59"/>
      <c r="GGX59"/>
      <c r="GGY59"/>
      <c r="GGZ59"/>
      <c r="GHA59"/>
      <c r="GHB59"/>
      <c r="GHC59"/>
      <c r="GHD59"/>
      <c r="GHE59"/>
      <c r="GHF59"/>
      <c r="GHG59"/>
      <c r="GHH59"/>
      <c r="GHI59"/>
      <c r="GHJ59"/>
      <c r="GHK59"/>
      <c r="GHL59"/>
      <c r="GHM59"/>
      <c r="GHN59"/>
      <c r="GHO59"/>
      <c r="GHP59"/>
      <c r="GHQ59"/>
      <c r="GHR59"/>
      <c r="GHS59"/>
      <c r="GHT59"/>
      <c r="GHU59"/>
      <c r="GHV59"/>
      <c r="GHW59"/>
      <c r="GHX59"/>
      <c r="GHY59"/>
      <c r="GHZ59"/>
      <c r="GIA59"/>
      <c r="GIB59"/>
      <c r="GIC59"/>
      <c r="GID59"/>
      <c r="GIE59"/>
      <c r="GIF59"/>
      <c r="GIG59"/>
      <c r="GIH59"/>
      <c r="GII59"/>
      <c r="GIJ59"/>
      <c r="GIK59"/>
      <c r="GIL59"/>
      <c r="GIM59"/>
      <c r="GIN59"/>
      <c r="GIO59"/>
      <c r="GIP59"/>
      <c r="GIQ59"/>
      <c r="GIR59"/>
      <c r="GIS59"/>
      <c r="GIT59"/>
      <c r="GIU59"/>
      <c r="GIV59"/>
      <c r="GIW59"/>
      <c r="GIX59"/>
      <c r="GIY59"/>
      <c r="GIZ59"/>
      <c r="GJA59"/>
      <c r="GJB59"/>
      <c r="GJC59"/>
      <c r="GJD59"/>
      <c r="GJE59"/>
      <c r="GJF59"/>
      <c r="GJG59"/>
      <c r="GJH59"/>
      <c r="GJI59"/>
      <c r="GJJ59"/>
      <c r="GJK59"/>
      <c r="GJL59"/>
      <c r="GJM59"/>
      <c r="GJN59"/>
      <c r="GJO59"/>
      <c r="GJP59"/>
      <c r="GJQ59"/>
      <c r="GJR59"/>
      <c r="GJS59"/>
      <c r="GJT59"/>
      <c r="GJU59"/>
      <c r="GJV59"/>
      <c r="GJW59"/>
      <c r="GJX59"/>
      <c r="GJY59"/>
      <c r="GJZ59"/>
      <c r="GKA59"/>
      <c r="GKB59"/>
      <c r="GKC59"/>
      <c r="GKD59"/>
      <c r="GKE59"/>
      <c r="GKF59"/>
      <c r="GKG59"/>
      <c r="GKH59"/>
      <c r="GKI59"/>
      <c r="GKJ59"/>
      <c r="GKK59"/>
      <c r="GKL59"/>
      <c r="GKM59"/>
      <c r="GKN59"/>
      <c r="GKO59"/>
      <c r="GKP59"/>
      <c r="GKQ59"/>
      <c r="GKR59"/>
      <c r="GKS59"/>
      <c r="GKT59"/>
      <c r="GKU59"/>
      <c r="GKV59"/>
      <c r="GKW59"/>
      <c r="GKX59"/>
      <c r="GKY59"/>
      <c r="GKZ59"/>
      <c r="GLA59"/>
      <c r="GLB59"/>
      <c r="GLC59"/>
      <c r="GLD59"/>
      <c r="GLE59"/>
      <c r="GLF59"/>
      <c r="GLG59"/>
      <c r="GLH59"/>
      <c r="GLI59"/>
      <c r="GLJ59"/>
      <c r="GLK59"/>
      <c r="GLL59"/>
      <c r="GLM59"/>
      <c r="GLN59"/>
      <c r="GLO59"/>
      <c r="GLP59"/>
      <c r="GLQ59"/>
      <c r="GLR59"/>
      <c r="GLS59"/>
      <c r="GLT59"/>
      <c r="GLU59"/>
      <c r="GLV59"/>
      <c r="GLW59"/>
      <c r="GLX59"/>
      <c r="GLY59"/>
      <c r="GLZ59"/>
      <c r="GMA59"/>
      <c r="GMB59"/>
      <c r="GMC59"/>
      <c r="GMD59"/>
      <c r="GME59"/>
      <c r="GMF59"/>
      <c r="GMG59"/>
      <c r="GMH59"/>
      <c r="GMI59"/>
      <c r="GMJ59"/>
      <c r="GMK59"/>
      <c r="GML59"/>
      <c r="GMM59"/>
      <c r="GMN59"/>
      <c r="GMO59"/>
      <c r="GMP59"/>
      <c r="GMQ59"/>
      <c r="GMR59"/>
      <c r="GMS59"/>
      <c r="GMT59"/>
      <c r="GMU59"/>
      <c r="GMV59"/>
      <c r="GMW59"/>
      <c r="GMX59"/>
      <c r="GMY59"/>
      <c r="GMZ59"/>
      <c r="GNA59"/>
      <c r="GNB59"/>
      <c r="GNC59"/>
      <c r="GND59"/>
      <c r="GNE59"/>
      <c r="GNF59"/>
      <c r="GNG59"/>
      <c r="GNH59"/>
      <c r="GNI59"/>
      <c r="GNJ59"/>
      <c r="GNK59"/>
      <c r="GNL59"/>
      <c r="GNM59"/>
      <c r="GNN59"/>
      <c r="GNO59"/>
      <c r="GNP59"/>
      <c r="GNQ59"/>
      <c r="GNR59"/>
      <c r="GNS59"/>
      <c r="GNT59"/>
      <c r="GNU59"/>
      <c r="GNV59"/>
      <c r="GNW59"/>
      <c r="GNX59"/>
      <c r="GNY59"/>
      <c r="GNZ59"/>
      <c r="GOA59"/>
      <c r="GOB59"/>
      <c r="GOC59"/>
      <c r="GOD59"/>
      <c r="GOE59"/>
      <c r="GOF59"/>
      <c r="GOG59"/>
      <c r="GOH59"/>
      <c r="GOI59"/>
      <c r="GOJ59"/>
      <c r="GOK59"/>
      <c r="GOL59"/>
      <c r="GOM59"/>
      <c r="GON59"/>
      <c r="GOO59"/>
      <c r="GOP59"/>
      <c r="GOQ59"/>
      <c r="GOR59"/>
      <c r="GOS59"/>
      <c r="GOT59"/>
      <c r="GOU59"/>
      <c r="GOV59"/>
      <c r="GOW59"/>
      <c r="GOX59"/>
      <c r="GOY59"/>
      <c r="GOZ59"/>
      <c r="GPA59"/>
      <c r="GPB59"/>
      <c r="GPC59"/>
      <c r="GPD59"/>
      <c r="GPE59"/>
      <c r="GPF59"/>
      <c r="GPG59"/>
      <c r="GPH59"/>
      <c r="GPI59"/>
      <c r="GPJ59"/>
      <c r="GPK59"/>
      <c r="GPL59"/>
      <c r="GPM59"/>
      <c r="GPN59"/>
      <c r="GPO59"/>
      <c r="GPP59"/>
      <c r="GPQ59"/>
      <c r="GPR59"/>
      <c r="GPS59"/>
      <c r="GPT59"/>
      <c r="GPU59"/>
      <c r="GPV59"/>
      <c r="GPW59"/>
      <c r="GPX59"/>
      <c r="GPY59"/>
      <c r="GPZ59"/>
      <c r="GQA59"/>
      <c r="GQB59"/>
      <c r="GQC59"/>
      <c r="GQD59"/>
      <c r="GQE59"/>
      <c r="GQF59"/>
      <c r="GQG59"/>
      <c r="GQH59"/>
      <c r="GQI59"/>
      <c r="GQJ59"/>
      <c r="GQK59"/>
      <c r="GQL59"/>
      <c r="GQM59"/>
      <c r="GQN59"/>
      <c r="GQO59"/>
      <c r="GQP59"/>
      <c r="GQQ59"/>
      <c r="GQR59"/>
      <c r="GQS59"/>
      <c r="GQT59"/>
      <c r="GQU59"/>
      <c r="GQV59"/>
      <c r="GQW59"/>
      <c r="GQX59"/>
      <c r="GQY59"/>
      <c r="GQZ59"/>
      <c r="GRA59"/>
      <c r="GRB59"/>
      <c r="GRC59"/>
      <c r="GRD59"/>
      <c r="GRE59"/>
      <c r="GRF59"/>
      <c r="GRG59"/>
      <c r="GRH59"/>
      <c r="GRI59"/>
      <c r="GRJ59"/>
      <c r="GRK59"/>
      <c r="GRL59"/>
      <c r="GRM59"/>
      <c r="GRN59"/>
      <c r="GRO59"/>
      <c r="GRP59"/>
      <c r="GRQ59"/>
      <c r="GRR59"/>
      <c r="GRS59"/>
      <c r="GRT59"/>
      <c r="GRU59"/>
      <c r="GRV59"/>
      <c r="GRW59"/>
      <c r="GRX59"/>
      <c r="GRY59"/>
      <c r="GRZ59"/>
      <c r="GSA59"/>
      <c r="GSB59"/>
      <c r="GSC59"/>
      <c r="GSD59"/>
      <c r="GSE59"/>
      <c r="GSF59"/>
      <c r="GSG59"/>
      <c r="GSH59"/>
      <c r="GSI59"/>
      <c r="GSJ59"/>
      <c r="GSK59"/>
      <c r="GSL59"/>
      <c r="GSM59"/>
      <c r="GSN59"/>
      <c r="GSO59"/>
      <c r="GSP59"/>
      <c r="GSQ59"/>
      <c r="GSR59"/>
      <c r="GSS59"/>
      <c r="GST59"/>
      <c r="GSU59"/>
      <c r="GSV59"/>
      <c r="GSW59"/>
      <c r="GSX59"/>
      <c r="GSY59"/>
      <c r="GSZ59"/>
      <c r="GTA59"/>
      <c r="GTB59"/>
      <c r="GTC59"/>
      <c r="GTD59"/>
      <c r="GTE59"/>
      <c r="GTF59"/>
      <c r="GTG59"/>
      <c r="GTH59"/>
      <c r="GTI59"/>
      <c r="GTJ59"/>
      <c r="GTK59"/>
      <c r="GTL59"/>
      <c r="GTM59"/>
      <c r="GTN59"/>
      <c r="GTO59"/>
      <c r="GTP59"/>
      <c r="GTQ59"/>
      <c r="GTR59"/>
      <c r="GTS59"/>
      <c r="GTT59"/>
      <c r="GTU59"/>
      <c r="GTV59"/>
      <c r="GTW59"/>
      <c r="GTX59"/>
      <c r="GTY59"/>
      <c r="GTZ59"/>
      <c r="GUA59"/>
      <c r="GUB59"/>
      <c r="GUC59"/>
      <c r="GUD59"/>
      <c r="GUE59"/>
      <c r="GUF59"/>
      <c r="GUG59"/>
      <c r="GUH59"/>
      <c r="GUI59"/>
      <c r="GUJ59"/>
      <c r="GUK59"/>
      <c r="GUL59"/>
      <c r="GUM59"/>
      <c r="GUN59"/>
      <c r="GUO59"/>
      <c r="GUP59"/>
      <c r="GUQ59"/>
      <c r="GUR59"/>
      <c r="GUS59"/>
      <c r="GUT59"/>
      <c r="GUU59"/>
      <c r="GUV59"/>
      <c r="GUW59"/>
      <c r="GUX59"/>
      <c r="GUY59"/>
      <c r="GUZ59"/>
      <c r="GVA59"/>
      <c r="GVB59"/>
      <c r="GVC59"/>
      <c r="GVD59"/>
      <c r="GVE59"/>
      <c r="GVF59"/>
      <c r="GVG59"/>
      <c r="GVH59"/>
      <c r="GVI59"/>
      <c r="GVJ59"/>
      <c r="GVK59"/>
      <c r="GVL59"/>
      <c r="GVM59"/>
      <c r="GVN59"/>
      <c r="GVO59"/>
      <c r="GVP59"/>
      <c r="GVQ59"/>
      <c r="GVR59"/>
      <c r="GVS59"/>
      <c r="GVT59"/>
      <c r="GVU59"/>
      <c r="GVV59"/>
      <c r="GVW59"/>
      <c r="GVX59"/>
      <c r="GVY59"/>
      <c r="GVZ59"/>
      <c r="GWA59"/>
      <c r="GWB59"/>
      <c r="GWC59"/>
      <c r="GWD59"/>
      <c r="GWE59"/>
      <c r="GWF59"/>
      <c r="GWG59"/>
      <c r="GWH59"/>
      <c r="GWI59"/>
      <c r="GWJ59"/>
      <c r="GWK59"/>
      <c r="GWL59"/>
      <c r="GWM59"/>
      <c r="GWN59"/>
      <c r="GWO59"/>
      <c r="GWP59"/>
      <c r="GWQ59"/>
      <c r="GWR59"/>
      <c r="GWS59"/>
      <c r="GWT59"/>
      <c r="GWU59"/>
      <c r="GWV59"/>
      <c r="GWW59"/>
      <c r="GWX59"/>
      <c r="GWY59"/>
      <c r="GWZ59"/>
      <c r="GXA59"/>
      <c r="GXB59"/>
      <c r="GXC59"/>
      <c r="GXD59"/>
      <c r="GXE59"/>
      <c r="GXF59"/>
      <c r="GXG59"/>
      <c r="GXH59"/>
      <c r="GXI59"/>
      <c r="GXJ59"/>
      <c r="GXK59"/>
      <c r="GXL59"/>
      <c r="GXM59"/>
      <c r="GXN59"/>
      <c r="GXO59"/>
      <c r="GXP59"/>
      <c r="GXQ59"/>
      <c r="GXR59"/>
      <c r="GXS59"/>
      <c r="GXT59"/>
      <c r="GXU59"/>
      <c r="GXV59"/>
      <c r="GXW59"/>
      <c r="GXX59"/>
      <c r="GXY59"/>
      <c r="GXZ59"/>
      <c r="GYA59"/>
      <c r="GYB59"/>
      <c r="GYC59"/>
      <c r="GYD59"/>
      <c r="GYE59"/>
      <c r="GYF59"/>
      <c r="GYG59"/>
      <c r="GYH59"/>
      <c r="GYI59"/>
      <c r="GYJ59"/>
      <c r="GYK59"/>
      <c r="GYL59"/>
      <c r="GYM59"/>
      <c r="GYN59"/>
      <c r="GYO59"/>
      <c r="GYP59"/>
      <c r="GYQ59"/>
      <c r="GYR59"/>
      <c r="GYS59"/>
      <c r="GYT59"/>
      <c r="GYU59"/>
      <c r="GYV59"/>
      <c r="GYW59"/>
      <c r="GYX59"/>
      <c r="GYY59"/>
      <c r="GYZ59"/>
      <c r="GZA59"/>
      <c r="GZB59"/>
      <c r="GZC59"/>
      <c r="GZD59"/>
      <c r="GZE59"/>
      <c r="GZF59"/>
      <c r="GZG59"/>
      <c r="GZH59"/>
      <c r="GZI59"/>
      <c r="GZJ59"/>
      <c r="GZK59"/>
      <c r="GZL59"/>
      <c r="GZM59"/>
      <c r="GZN59"/>
      <c r="GZO59"/>
      <c r="GZP59"/>
      <c r="GZQ59"/>
      <c r="GZR59"/>
      <c r="GZS59"/>
      <c r="GZT59"/>
      <c r="GZU59"/>
      <c r="GZV59"/>
      <c r="GZW59"/>
      <c r="GZX59"/>
      <c r="GZY59"/>
      <c r="GZZ59"/>
      <c r="HAA59"/>
      <c r="HAB59"/>
      <c r="HAC59"/>
      <c r="HAD59"/>
      <c r="HAE59"/>
      <c r="HAF59"/>
      <c r="HAG59"/>
      <c r="HAH59"/>
      <c r="HAI59"/>
      <c r="HAJ59"/>
      <c r="HAK59"/>
      <c r="HAL59"/>
      <c r="HAM59"/>
      <c r="HAN59"/>
      <c r="HAO59"/>
      <c r="HAP59"/>
      <c r="HAQ59"/>
      <c r="HAR59"/>
      <c r="HAS59"/>
      <c r="HAT59"/>
      <c r="HAU59"/>
      <c r="HAV59"/>
      <c r="HAW59"/>
      <c r="HAX59"/>
      <c r="HAY59"/>
      <c r="HAZ59"/>
      <c r="HBA59"/>
      <c r="HBB59"/>
      <c r="HBC59"/>
      <c r="HBD59"/>
      <c r="HBE59"/>
      <c r="HBF59"/>
      <c r="HBG59"/>
      <c r="HBH59"/>
      <c r="HBI59"/>
      <c r="HBJ59"/>
      <c r="HBK59"/>
      <c r="HBL59"/>
      <c r="HBM59"/>
      <c r="HBN59"/>
      <c r="HBO59"/>
      <c r="HBP59"/>
      <c r="HBQ59"/>
      <c r="HBR59"/>
      <c r="HBS59"/>
      <c r="HBT59"/>
      <c r="HBU59"/>
      <c r="HBV59"/>
      <c r="HBW59"/>
      <c r="HBX59"/>
      <c r="HBY59"/>
      <c r="HBZ59"/>
      <c r="HCA59"/>
      <c r="HCB59"/>
      <c r="HCC59"/>
      <c r="HCD59"/>
      <c r="HCE59"/>
      <c r="HCF59"/>
      <c r="HCG59"/>
      <c r="HCH59"/>
      <c r="HCI59"/>
      <c r="HCJ59"/>
      <c r="HCK59"/>
      <c r="HCL59"/>
      <c r="HCM59"/>
      <c r="HCN59"/>
      <c r="HCO59"/>
      <c r="HCP59"/>
      <c r="HCQ59"/>
      <c r="HCR59"/>
      <c r="HCS59"/>
      <c r="HCT59"/>
      <c r="HCU59"/>
      <c r="HCV59"/>
      <c r="HCW59"/>
      <c r="HCX59"/>
      <c r="HCY59"/>
      <c r="HCZ59"/>
      <c r="HDA59"/>
      <c r="HDB59"/>
      <c r="HDC59"/>
      <c r="HDD59"/>
      <c r="HDE59"/>
      <c r="HDF59"/>
      <c r="HDG59"/>
      <c r="HDH59"/>
      <c r="HDI59"/>
      <c r="HDJ59"/>
      <c r="HDK59"/>
      <c r="HDL59"/>
      <c r="HDM59"/>
      <c r="HDN59"/>
      <c r="HDO59"/>
      <c r="HDP59"/>
      <c r="HDQ59"/>
      <c r="HDR59"/>
      <c r="HDS59"/>
      <c r="HDT59"/>
      <c r="HDU59"/>
      <c r="HDV59"/>
      <c r="HDW59"/>
      <c r="HDX59"/>
      <c r="HDY59"/>
      <c r="HDZ59"/>
      <c r="HEA59"/>
      <c r="HEB59"/>
      <c r="HEC59"/>
      <c r="HED59"/>
      <c r="HEE59"/>
      <c r="HEF59"/>
      <c r="HEG59"/>
      <c r="HEH59"/>
      <c r="HEI59"/>
      <c r="HEJ59"/>
      <c r="HEK59"/>
      <c r="HEL59"/>
      <c r="HEM59"/>
      <c r="HEN59"/>
      <c r="HEO59"/>
      <c r="HEP59"/>
      <c r="HEQ59"/>
      <c r="HER59"/>
      <c r="HES59"/>
      <c r="HET59"/>
      <c r="HEU59"/>
      <c r="HEV59"/>
      <c r="HEW59"/>
      <c r="HEX59"/>
      <c r="HEY59"/>
      <c r="HEZ59"/>
      <c r="HFA59"/>
      <c r="HFB59"/>
      <c r="HFC59"/>
      <c r="HFD59"/>
      <c r="HFE59"/>
      <c r="HFF59"/>
      <c r="HFG59"/>
      <c r="HFH59"/>
      <c r="HFI59"/>
      <c r="HFJ59"/>
      <c r="HFK59"/>
      <c r="HFL59"/>
      <c r="HFM59"/>
      <c r="HFN59"/>
      <c r="HFO59"/>
      <c r="HFP59"/>
      <c r="HFQ59"/>
      <c r="HFR59"/>
      <c r="HFS59"/>
      <c r="HFT59"/>
      <c r="HFU59"/>
      <c r="HFV59"/>
      <c r="HFW59"/>
      <c r="HFX59"/>
      <c r="HFY59"/>
      <c r="HFZ59"/>
      <c r="HGA59"/>
      <c r="HGB59"/>
      <c r="HGC59"/>
      <c r="HGD59"/>
      <c r="HGE59"/>
      <c r="HGF59"/>
      <c r="HGG59"/>
      <c r="HGH59"/>
      <c r="HGI59"/>
      <c r="HGJ59"/>
      <c r="HGK59"/>
      <c r="HGL59"/>
      <c r="HGM59"/>
      <c r="HGN59"/>
      <c r="HGO59"/>
      <c r="HGP59"/>
      <c r="HGQ59"/>
      <c r="HGR59"/>
      <c r="HGS59"/>
      <c r="HGT59"/>
      <c r="HGU59"/>
      <c r="HGV59"/>
      <c r="HGW59"/>
      <c r="HGX59"/>
      <c r="HGY59"/>
      <c r="HGZ59"/>
      <c r="HHA59"/>
      <c r="HHB59"/>
      <c r="HHC59"/>
      <c r="HHD59"/>
      <c r="HHE59"/>
      <c r="HHF59"/>
      <c r="HHG59"/>
      <c r="HHH59"/>
      <c r="HHI59"/>
      <c r="HHJ59"/>
      <c r="HHK59"/>
      <c r="HHL59"/>
      <c r="HHM59"/>
      <c r="HHN59"/>
      <c r="HHO59"/>
      <c r="HHP59"/>
      <c r="HHQ59"/>
      <c r="HHR59"/>
      <c r="HHS59"/>
      <c r="HHT59"/>
      <c r="HHU59"/>
      <c r="HHV59"/>
      <c r="HHW59"/>
      <c r="HHX59"/>
      <c r="HHY59"/>
      <c r="HHZ59"/>
      <c r="HIA59"/>
      <c r="HIB59"/>
      <c r="HIC59"/>
      <c r="HID59"/>
      <c r="HIE59"/>
      <c r="HIF59"/>
      <c r="HIG59"/>
      <c r="HIH59"/>
      <c r="HII59"/>
      <c r="HIJ59"/>
      <c r="HIK59"/>
      <c r="HIL59"/>
      <c r="HIM59"/>
      <c r="HIN59"/>
      <c r="HIO59"/>
      <c r="HIP59"/>
      <c r="HIQ59"/>
      <c r="HIR59"/>
      <c r="HIS59"/>
      <c r="HIT59"/>
      <c r="HIU59"/>
      <c r="HIV59"/>
      <c r="HIW59"/>
      <c r="HIX59"/>
      <c r="HIY59"/>
      <c r="HIZ59"/>
      <c r="HJA59"/>
      <c r="HJB59"/>
      <c r="HJC59"/>
      <c r="HJD59"/>
      <c r="HJE59"/>
      <c r="HJF59"/>
      <c r="HJG59"/>
      <c r="HJH59"/>
      <c r="HJI59"/>
      <c r="HJJ59"/>
      <c r="HJK59"/>
      <c r="HJL59"/>
      <c r="HJM59"/>
      <c r="HJN59"/>
      <c r="HJO59"/>
      <c r="HJP59"/>
      <c r="HJQ59"/>
      <c r="HJR59"/>
      <c r="HJS59"/>
      <c r="HJT59"/>
      <c r="HJU59"/>
      <c r="HJV59"/>
      <c r="HJW59"/>
      <c r="HJX59"/>
      <c r="HJY59"/>
      <c r="HJZ59"/>
      <c r="HKA59"/>
      <c r="HKB59"/>
      <c r="HKC59"/>
      <c r="HKD59"/>
      <c r="HKE59"/>
      <c r="HKF59"/>
      <c r="HKG59"/>
      <c r="HKH59"/>
      <c r="HKI59"/>
      <c r="HKJ59"/>
      <c r="HKK59"/>
      <c r="HKL59"/>
      <c r="HKM59"/>
      <c r="HKN59"/>
      <c r="HKO59"/>
      <c r="HKP59"/>
      <c r="HKQ59"/>
      <c r="HKR59"/>
      <c r="HKS59"/>
      <c r="HKT59"/>
      <c r="HKU59"/>
      <c r="HKV59"/>
      <c r="HKW59"/>
      <c r="HKX59"/>
      <c r="HKY59"/>
      <c r="HKZ59"/>
      <c r="HLA59"/>
      <c r="HLB59"/>
      <c r="HLC59"/>
      <c r="HLD59"/>
      <c r="HLE59"/>
      <c r="HLF59"/>
      <c r="HLG59"/>
      <c r="HLH59"/>
      <c r="HLI59"/>
      <c r="HLJ59"/>
      <c r="HLK59"/>
      <c r="HLL59"/>
      <c r="HLM59"/>
      <c r="HLN59"/>
      <c r="HLO59"/>
      <c r="HLP59"/>
      <c r="HLQ59"/>
      <c r="HLR59"/>
      <c r="HLS59"/>
      <c r="HLT59"/>
      <c r="HLU59"/>
      <c r="HLV59"/>
      <c r="HLW59"/>
      <c r="HLX59"/>
      <c r="HLY59"/>
      <c r="HLZ59"/>
      <c r="HMA59"/>
      <c r="HMB59"/>
      <c r="HMC59"/>
      <c r="HMD59"/>
      <c r="HME59"/>
      <c r="HMF59"/>
      <c r="HMG59"/>
      <c r="HMH59"/>
      <c r="HMI59"/>
      <c r="HMJ59"/>
      <c r="HMK59"/>
      <c r="HML59"/>
      <c r="HMM59"/>
      <c r="HMN59"/>
      <c r="HMO59"/>
      <c r="HMP59"/>
      <c r="HMQ59"/>
      <c r="HMR59"/>
      <c r="HMS59"/>
      <c r="HMT59"/>
      <c r="HMU59"/>
      <c r="HMV59"/>
      <c r="HMW59"/>
      <c r="HMX59"/>
      <c r="HMY59"/>
      <c r="HMZ59"/>
      <c r="HNA59"/>
      <c r="HNB59"/>
      <c r="HNC59"/>
      <c r="HND59"/>
      <c r="HNE59"/>
      <c r="HNF59"/>
      <c r="HNG59"/>
      <c r="HNH59"/>
      <c r="HNI59"/>
      <c r="HNJ59"/>
      <c r="HNK59"/>
      <c r="HNL59"/>
      <c r="HNM59"/>
      <c r="HNN59"/>
      <c r="HNO59"/>
      <c r="HNP59"/>
      <c r="HNQ59"/>
      <c r="HNR59"/>
      <c r="HNS59"/>
      <c r="HNT59"/>
      <c r="HNU59"/>
      <c r="HNV59"/>
      <c r="HNW59"/>
      <c r="HNX59"/>
      <c r="HNY59"/>
      <c r="HNZ59"/>
      <c r="HOA59"/>
      <c r="HOB59"/>
      <c r="HOC59"/>
      <c r="HOD59"/>
      <c r="HOE59"/>
      <c r="HOF59"/>
      <c r="HOG59"/>
      <c r="HOH59"/>
      <c r="HOI59"/>
      <c r="HOJ59"/>
      <c r="HOK59"/>
      <c r="HOL59"/>
      <c r="HOM59"/>
      <c r="HON59"/>
      <c r="HOO59"/>
      <c r="HOP59"/>
      <c r="HOQ59"/>
      <c r="HOR59"/>
      <c r="HOS59"/>
      <c r="HOT59"/>
      <c r="HOU59"/>
      <c r="HOV59"/>
      <c r="HOW59"/>
      <c r="HOX59"/>
      <c r="HOY59"/>
      <c r="HOZ59"/>
      <c r="HPA59"/>
      <c r="HPB59"/>
      <c r="HPC59"/>
      <c r="HPD59"/>
      <c r="HPE59"/>
      <c r="HPF59"/>
      <c r="HPG59"/>
      <c r="HPH59"/>
      <c r="HPI59"/>
      <c r="HPJ59"/>
      <c r="HPK59"/>
      <c r="HPL59"/>
      <c r="HPM59"/>
      <c r="HPN59"/>
      <c r="HPO59"/>
      <c r="HPP59"/>
      <c r="HPQ59"/>
      <c r="HPR59"/>
      <c r="HPS59"/>
      <c r="HPT59"/>
      <c r="HPU59"/>
      <c r="HPV59"/>
      <c r="HPW59"/>
      <c r="HPX59"/>
      <c r="HPY59"/>
      <c r="HPZ59"/>
      <c r="HQA59"/>
      <c r="HQB59"/>
      <c r="HQC59"/>
      <c r="HQD59"/>
      <c r="HQE59"/>
      <c r="HQF59"/>
      <c r="HQG59"/>
      <c r="HQH59"/>
      <c r="HQI59"/>
      <c r="HQJ59"/>
      <c r="HQK59"/>
      <c r="HQL59"/>
      <c r="HQM59"/>
      <c r="HQN59"/>
      <c r="HQO59"/>
      <c r="HQP59"/>
      <c r="HQQ59"/>
      <c r="HQR59"/>
      <c r="HQS59"/>
      <c r="HQT59"/>
      <c r="HQU59"/>
      <c r="HQV59"/>
      <c r="HQW59"/>
      <c r="HQX59"/>
      <c r="HQY59"/>
      <c r="HQZ59"/>
      <c r="HRA59"/>
      <c r="HRB59"/>
      <c r="HRC59"/>
      <c r="HRD59"/>
      <c r="HRE59"/>
      <c r="HRF59"/>
      <c r="HRG59"/>
      <c r="HRH59"/>
      <c r="HRI59"/>
      <c r="HRJ59"/>
      <c r="HRK59"/>
      <c r="HRL59"/>
      <c r="HRM59"/>
      <c r="HRN59"/>
      <c r="HRO59"/>
      <c r="HRP59"/>
      <c r="HRQ59"/>
      <c r="HRR59"/>
      <c r="HRS59"/>
      <c r="HRT59"/>
      <c r="HRU59"/>
      <c r="HRV59"/>
      <c r="HRW59"/>
      <c r="HRX59"/>
      <c r="HRY59"/>
      <c r="HRZ59"/>
      <c r="HSA59"/>
      <c r="HSB59"/>
      <c r="HSC59"/>
      <c r="HSD59"/>
      <c r="HSE59"/>
      <c r="HSF59"/>
      <c r="HSG59"/>
      <c r="HSH59"/>
      <c r="HSI59"/>
      <c r="HSJ59"/>
      <c r="HSK59"/>
      <c r="HSL59"/>
      <c r="HSM59"/>
      <c r="HSN59"/>
      <c r="HSO59"/>
      <c r="HSP59"/>
      <c r="HSQ59"/>
      <c r="HSR59"/>
      <c r="HSS59"/>
      <c r="HST59"/>
      <c r="HSU59"/>
      <c r="HSV59"/>
      <c r="HSW59"/>
      <c r="HSX59"/>
      <c r="HSY59"/>
      <c r="HSZ59"/>
      <c r="HTA59"/>
      <c r="HTB59"/>
      <c r="HTC59"/>
      <c r="HTD59"/>
      <c r="HTE59"/>
      <c r="HTF59"/>
      <c r="HTG59"/>
      <c r="HTH59"/>
      <c r="HTI59"/>
      <c r="HTJ59"/>
      <c r="HTK59"/>
      <c r="HTL59"/>
      <c r="HTM59"/>
      <c r="HTN59"/>
      <c r="HTO59"/>
      <c r="HTP59"/>
      <c r="HTQ59"/>
      <c r="HTR59"/>
      <c r="HTS59"/>
      <c r="HTT59"/>
      <c r="HTU59"/>
      <c r="HTV59"/>
      <c r="HTW59"/>
      <c r="HTX59"/>
      <c r="HTY59"/>
      <c r="HTZ59"/>
      <c r="HUA59"/>
      <c r="HUB59"/>
      <c r="HUC59"/>
      <c r="HUD59"/>
      <c r="HUE59"/>
      <c r="HUF59"/>
      <c r="HUG59"/>
      <c r="HUH59"/>
      <c r="HUI59"/>
      <c r="HUJ59"/>
      <c r="HUK59"/>
      <c r="HUL59"/>
      <c r="HUM59"/>
      <c r="HUN59"/>
      <c r="HUO59"/>
      <c r="HUP59"/>
      <c r="HUQ59"/>
      <c r="HUR59"/>
      <c r="HUS59"/>
      <c r="HUT59"/>
      <c r="HUU59"/>
      <c r="HUV59"/>
      <c r="HUW59"/>
      <c r="HUX59"/>
      <c r="HUY59"/>
      <c r="HUZ59"/>
      <c r="HVA59"/>
      <c r="HVB59"/>
      <c r="HVC59"/>
      <c r="HVD59"/>
      <c r="HVE59"/>
      <c r="HVF59"/>
      <c r="HVG59"/>
      <c r="HVH59"/>
      <c r="HVI59"/>
      <c r="HVJ59"/>
      <c r="HVK59"/>
      <c r="HVL59"/>
      <c r="HVM59"/>
      <c r="HVN59"/>
      <c r="HVO59"/>
      <c r="HVP59"/>
      <c r="HVQ59"/>
      <c r="HVR59"/>
      <c r="HVS59"/>
      <c r="HVT59"/>
      <c r="HVU59"/>
      <c r="HVV59"/>
      <c r="HVW59"/>
      <c r="HVX59"/>
      <c r="HVY59"/>
      <c r="HVZ59"/>
      <c r="HWA59"/>
      <c r="HWB59"/>
      <c r="HWC59"/>
      <c r="HWD59"/>
      <c r="HWE59"/>
      <c r="HWF59"/>
      <c r="HWG59"/>
      <c r="HWH59"/>
      <c r="HWI59"/>
      <c r="HWJ59"/>
      <c r="HWK59"/>
      <c r="HWL59"/>
      <c r="HWM59"/>
      <c r="HWN59"/>
      <c r="HWO59"/>
      <c r="HWP59"/>
      <c r="HWQ59"/>
      <c r="HWR59"/>
      <c r="HWS59"/>
      <c r="HWT59"/>
      <c r="HWU59"/>
      <c r="HWV59"/>
      <c r="HWW59"/>
      <c r="HWX59"/>
      <c r="HWY59"/>
      <c r="HWZ59"/>
      <c r="HXA59"/>
      <c r="HXB59"/>
      <c r="HXC59"/>
      <c r="HXD59"/>
      <c r="HXE59"/>
      <c r="HXF59"/>
      <c r="HXG59"/>
      <c r="HXH59"/>
      <c r="HXI59"/>
      <c r="HXJ59"/>
      <c r="HXK59"/>
      <c r="HXL59"/>
      <c r="HXM59"/>
      <c r="HXN59"/>
      <c r="HXO59"/>
      <c r="HXP59"/>
      <c r="HXQ59"/>
      <c r="HXR59"/>
      <c r="HXS59"/>
      <c r="HXT59"/>
      <c r="HXU59"/>
      <c r="HXV59"/>
      <c r="HXW59"/>
      <c r="HXX59"/>
      <c r="HXY59"/>
      <c r="HXZ59"/>
      <c r="HYA59"/>
      <c r="HYB59"/>
      <c r="HYC59"/>
      <c r="HYD59"/>
      <c r="HYE59"/>
      <c r="HYF59"/>
      <c r="HYG59"/>
      <c r="HYH59"/>
      <c r="HYI59"/>
      <c r="HYJ59"/>
      <c r="HYK59"/>
      <c r="HYL59"/>
      <c r="HYM59"/>
      <c r="HYN59"/>
      <c r="HYO59"/>
      <c r="HYP59"/>
      <c r="HYQ59"/>
      <c r="HYR59"/>
      <c r="HYS59"/>
      <c r="HYT59"/>
      <c r="HYU59"/>
      <c r="HYV59"/>
      <c r="HYW59"/>
      <c r="HYX59"/>
      <c r="HYY59"/>
      <c r="HYZ59"/>
      <c r="HZA59"/>
      <c r="HZB59"/>
      <c r="HZC59"/>
      <c r="HZD59"/>
      <c r="HZE59"/>
      <c r="HZF59"/>
      <c r="HZG59"/>
      <c r="HZH59"/>
      <c r="HZI59"/>
      <c r="HZJ59"/>
      <c r="HZK59"/>
      <c r="HZL59"/>
      <c r="HZM59"/>
      <c r="HZN59"/>
      <c r="HZO59"/>
      <c r="HZP59"/>
      <c r="HZQ59"/>
      <c r="HZR59"/>
      <c r="HZS59"/>
      <c r="HZT59"/>
      <c r="HZU59"/>
      <c r="HZV59"/>
      <c r="HZW59"/>
      <c r="HZX59"/>
      <c r="HZY59"/>
      <c r="HZZ59"/>
      <c r="IAA59"/>
      <c r="IAB59"/>
      <c r="IAC59"/>
      <c r="IAD59"/>
      <c r="IAE59"/>
      <c r="IAF59"/>
      <c r="IAG59"/>
      <c r="IAH59"/>
      <c r="IAI59"/>
      <c r="IAJ59"/>
      <c r="IAK59"/>
      <c r="IAL59"/>
      <c r="IAM59"/>
      <c r="IAN59"/>
      <c r="IAO59"/>
      <c r="IAP59"/>
      <c r="IAQ59"/>
      <c r="IAR59"/>
      <c r="IAS59"/>
      <c r="IAT59"/>
      <c r="IAU59"/>
      <c r="IAV59"/>
      <c r="IAW59"/>
      <c r="IAX59"/>
      <c r="IAY59"/>
      <c r="IAZ59"/>
      <c r="IBA59"/>
      <c r="IBB59"/>
      <c r="IBC59"/>
      <c r="IBD59"/>
      <c r="IBE59"/>
      <c r="IBF59"/>
      <c r="IBG59"/>
      <c r="IBH59"/>
      <c r="IBI59"/>
      <c r="IBJ59"/>
      <c r="IBK59"/>
      <c r="IBL59"/>
      <c r="IBM59"/>
      <c r="IBN59"/>
      <c r="IBO59"/>
      <c r="IBP59"/>
      <c r="IBQ59"/>
      <c r="IBR59"/>
      <c r="IBS59"/>
      <c r="IBT59"/>
      <c r="IBU59"/>
      <c r="IBV59"/>
      <c r="IBW59"/>
      <c r="IBX59"/>
      <c r="IBY59"/>
      <c r="IBZ59"/>
      <c r="ICA59"/>
      <c r="ICB59"/>
      <c r="ICC59"/>
      <c r="ICD59"/>
      <c r="ICE59"/>
      <c r="ICF59"/>
      <c r="ICG59"/>
      <c r="ICH59"/>
      <c r="ICI59"/>
      <c r="ICJ59"/>
      <c r="ICK59"/>
      <c r="ICL59"/>
      <c r="ICM59"/>
      <c r="ICN59"/>
      <c r="ICO59"/>
      <c r="ICP59"/>
      <c r="ICQ59"/>
      <c r="ICR59"/>
      <c r="ICS59"/>
      <c r="ICT59"/>
      <c r="ICU59"/>
      <c r="ICV59"/>
      <c r="ICW59"/>
      <c r="ICX59"/>
      <c r="ICY59"/>
      <c r="ICZ59"/>
      <c r="IDA59"/>
      <c r="IDB59"/>
      <c r="IDC59"/>
      <c r="IDD59"/>
      <c r="IDE59"/>
      <c r="IDF59"/>
      <c r="IDG59"/>
      <c r="IDH59"/>
      <c r="IDI59"/>
      <c r="IDJ59"/>
      <c r="IDK59"/>
      <c r="IDL59"/>
      <c r="IDM59"/>
      <c r="IDN59"/>
      <c r="IDO59"/>
      <c r="IDP59"/>
      <c r="IDQ59"/>
      <c r="IDR59"/>
      <c r="IDS59"/>
      <c r="IDT59"/>
      <c r="IDU59"/>
      <c r="IDV59"/>
      <c r="IDW59"/>
      <c r="IDX59"/>
      <c r="IDY59"/>
      <c r="IDZ59"/>
      <c r="IEA59"/>
      <c r="IEB59"/>
      <c r="IEC59"/>
      <c r="IED59"/>
      <c r="IEE59"/>
      <c r="IEF59"/>
      <c r="IEG59"/>
      <c r="IEH59"/>
      <c r="IEI59"/>
      <c r="IEJ59"/>
      <c r="IEK59"/>
      <c r="IEL59"/>
      <c r="IEM59"/>
      <c r="IEN59"/>
      <c r="IEO59"/>
      <c r="IEP59"/>
      <c r="IEQ59"/>
      <c r="IER59"/>
      <c r="IES59"/>
      <c r="IET59"/>
      <c r="IEU59"/>
      <c r="IEV59"/>
      <c r="IEW59"/>
      <c r="IEX59"/>
      <c r="IEY59"/>
      <c r="IEZ59"/>
      <c r="IFA59"/>
      <c r="IFB59"/>
      <c r="IFC59"/>
      <c r="IFD59"/>
      <c r="IFE59"/>
      <c r="IFF59"/>
      <c r="IFG59"/>
      <c r="IFH59"/>
      <c r="IFI59"/>
      <c r="IFJ59"/>
      <c r="IFK59"/>
      <c r="IFL59"/>
      <c r="IFM59"/>
      <c r="IFN59"/>
      <c r="IFO59"/>
      <c r="IFP59"/>
      <c r="IFQ59"/>
      <c r="IFR59"/>
      <c r="IFS59"/>
      <c r="IFT59"/>
      <c r="IFU59"/>
      <c r="IFV59"/>
      <c r="IFW59"/>
      <c r="IFX59"/>
      <c r="IFY59"/>
      <c r="IFZ59"/>
      <c r="IGA59"/>
      <c r="IGB59"/>
      <c r="IGC59"/>
      <c r="IGD59"/>
      <c r="IGE59"/>
      <c r="IGF59"/>
      <c r="IGG59"/>
      <c r="IGH59"/>
      <c r="IGI59"/>
      <c r="IGJ59"/>
      <c r="IGK59"/>
      <c r="IGL59"/>
      <c r="IGM59"/>
      <c r="IGN59"/>
      <c r="IGO59"/>
      <c r="IGP59"/>
      <c r="IGQ59"/>
      <c r="IGR59"/>
      <c r="IGS59"/>
      <c r="IGT59"/>
      <c r="IGU59"/>
      <c r="IGV59"/>
      <c r="IGW59"/>
      <c r="IGX59"/>
      <c r="IGY59"/>
      <c r="IGZ59"/>
      <c r="IHA59"/>
      <c r="IHB59"/>
      <c r="IHC59"/>
      <c r="IHD59"/>
      <c r="IHE59"/>
      <c r="IHF59"/>
      <c r="IHG59"/>
      <c r="IHH59"/>
      <c r="IHI59"/>
      <c r="IHJ59"/>
      <c r="IHK59"/>
      <c r="IHL59"/>
      <c r="IHM59"/>
      <c r="IHN59"/>
      <c r="IHO59"/>
      <c r="IHP59"/>
      <c r="IHQ59"/>
      <c r="IHR59"/>
      <c r="IHS59"/>
      <c r="IHT59"/>
      <c r="IHU59"/>
      <c r="IHV59"/>
      <c r="IHW59"/>
      <c r="IHX59"/>
      <c r="IHY59"/>
      <c r="IHZ59"/>
      <c r="IIA59"/>
      <c r="IIB59"/>
      <c r="IIC59"/>
      <c r="IID59"/>
      <c r="IIE59"/>
      <c r="IIF59"/>
      <c r="IIG59"/>
      <c r="IIH59"/>
      <c r="III59"/>
      <c r="IIJ59"/>
      <c r="IIK59"/>
      <c r="IIL59"/>
      <c r="IIM59"/>
      <c r="IIN59"/>
      <c r="IIO59"/>
      <c r="IIP59"/>
      <c r="IIQ59"/>
      <c r="IIR59"/>
      <c r="IIS59"/>
      <c r="IIT59"/>
      <c r="IIU59"/>
      <c r="IIV59"/>
      <c r="IIW59"/>
      <c r="IIX59"/>
      <c r="IIY59"/>
      <c r="IIZ59"/>
      <c r="IJA59"/>
      <c r="IJB59"/>
      <c r="IJC59"/>
      <c r="IJD59"/>
      <c r="IJE59"/>
      <c r="IJF59"/>
      <c r="IJG59"/>
      <c r="IJH59"/>
      <c r="IJI59"/>
      <c r="IJJ59"/>
      <c r="IJK59"/>
      <c r="IJL59"/>
      <c r="IJM59"/>
      <c r="IJN59"/>
      <c r="IJO59"/>
      <c r="IJP59"/>
      <c r="IJQ59"/>
      <c r="IJR59"/>
      <c r="IJS59"/>
      <c r="IJT59"/>
      <c r="IJU59"/>
      <c r="IJV59"/>
      <c r="IJW59"/>
      <c r="IJX59"/>
      <c r="IJY59"/>
      <c r="IJZ59"/>
      <c r="IKA59"/>
      <c r="IKB59"/>
      <c r="IKC59"/>
      <c r="IKD59"/>
      <c r="IKE59"/>
      <c r="IKF59"/>
      <c r="IKG59"/>
      <c r="IKH59"/>
      <c r="IKI59"/>
      <c r="IKJ59"/>
      <c r="IKK59"/>
      <c r="IKL59"/>
      <c r="IKM59"/>
      <c r="IKN59"/>
      <c r="IKO59"/>
      <c r="IKP59"/>
      <c r="IKQ59"/>
      <c r="IKR59"/>
      <c r="IKS59"/>
      <c r="IKT59"/>
      <c r="IKU59"/>
      <c r="IKV59"/>
      <c r="IKW59"/>
      <c r="IKX59"/>
      <c r="IKY59"/>
      <c r="IKZ59"/>
      <c r="ILA59"/>
      <c r="ILB59"/>
      <c r="ILC59"/>
      <c r="ILD59"/>
      <c r="ILE59"/>
      <c r="ILF59"/>
      <c r="ILG59"/>
      <c r="ILH59"/>
      <c r="ILI59"/>
      <c r="ILJ59"/>
      <c r="ILK59"/>
      <c r="ILL59"/>
      <c r="ILM59"/>
      <c r="ILN59"/>
      <c r="ILO59"/>
      <c r="ILP59"/>
      <c r="ILQ59"/>
      <c r="ILR59"/>
      <c r="ILS59"/>
      <c r="ILT59"/>
      <c r="ILU59"/>
      <c r="ILV59"/>
      <c r="ILW59"/>
      <c r="ILX59"/>
      <c r="ILY59"/>
      <c r="ILZ59"/>
      <c r="IMA59"/>
      <c r="IMB59"/>
      <c r="IMC59"/>
      <c r="IMD59"/>
      <c r="IME59"/>
      <c r="IMF59"/>
      <c r="IMG59"/>
      <c r="IMH59"/>
      <c r="IMI59"/>
      <c r="IMJ59"/>
      <c r="IMK59"/>
      <c r="IML59"/>
      <c r="IMM59"/>
      <c r="IMN59"/>
      <c r="IMO59"/>
      <c r="IMP59"/>
      <c r="IMQ59"/>
      <c r="IMR59"/>
      <c r="IMS59"/>
      <c r="IMT59"/>
      <c r="IMU59"/>
      <c r="IMV59"/>
      <c r="IMW59"/>
      <c r="IMX59"/>
      <c r="IMY59"/>
      <c r="IMZ59"/>
      <c r="INA59"/>
      <c r="INB59"/>
      <c r="INC59"/>
      <c r="IND59"/>
      <c r="INE59"/>
      <c r="INF59"/>
      <c r="ING59"/>
      <c r="INH59"/>
      <c r="INI59"/>
      <c r="INJ59"/>
      <c r="INK59"/>
      <c r="INL59"/>
      <c r="INM59"/>
      <c r="INN59"/>
      <c r="INO59"/>
      <c r="INP59"/>
      <c r="INQ59"/>
      <c r="INR59"/>
      <c r="INS59"/>
      <c r="INT59"/>
      <c r="INU59"/>
      <c r="INV59"/>
      <c r="INW59"/>
      <c r="INX59"/>
      <c r="INY59"/>
      <c r="INZ59"/>
      <c r="IOA59"/>
      <c r="IOB59"/>
      <c r="IOC59"/>
      <c r="IOD59"/>
      <c r="IOE59"/>
      <c r="IOF59"/>
      <c r="IOG59"/>
      <c r="IOH59"/>
      <c r="IOI59"/>
      <c r="IOJ59"/>
      <c r="IOK59"/>
      <c r="IOL59"/>
      <c r="IOM59"/>
      <c r="ION59"/>
      <c r="IOO59"/>
      <c r="IOP59"/>
      <c r="IOQ59"/>
      <c r="IOR59"/>
      <c r="IOS59"/>
      <c r="IOT59"/>
      <c r="IOU59"/>
      <c r="IOV59"/>
      <c r="IOW59"/>
      <c r="IOX59"/>
      <c r="IOY59"/>
      <c r="IOZ59"/>
      <c r="IPA59"/>
      <c r="IPB59"/>
      <c r="IPC59"/>
      <c r="IPD59"/>
      <c r="IPE59"/>
      <c r="IPF59"/>
      <c r="IPG59"/>
      <c r="IPH59"/>
      <c r="IPI59"/>
      <c r="IPJ59"/>
      <c r="IPK59"/>
      <c r="IPL59"/>
      <c r="IPM59"/>
      <c r="IPN59"/>
      <c r="IPO59"/>
      <c r="IPP59"/>
      <c r="IPQ59"/>
      <c r="IPR59"/>
      <c r="IPS59"/>
      <c r="IPT59"/>
      <c r="IPU59"/>
      <c r="IPV59"/>
      <c r="IPW59"/>
      <c r="IPX59"/>
      <c r="IPY59"/>
      <c r="IPZ59"/>
      <c r="IQA59"/>
      <c r="IQB59"/>
      <c r="IQC59"/>
      <c r="IQD59"/>
      <c r="IQE59"/>
      <c r="IQF59"/>
      <c r="IQG59"/>
      <c r="IQH59"/>
      <c r="IQI59"/>
      <c r="IQJ59"/>
      <c r="IQK59"/>
      <c r="IQL59"/>
      <c r="IQM59"/>
      <c r="IQN59"/>
      <c r="IQO59"/>
      <c r="IQP59"/>
      <c r="IQQ59"/>
      <c r="IQR59"/>
      <c r="IQS59"/>
      <c r="IQT59"/>
      <c r="IQU59"/>
      <c r="IQV59"/>
      <c r="IQW59"/>
      <c r="IQX59"/>
      <c r="IQY59"/>
      <c r="IQZ59"/>
      <c r="IRA59"/>
      <c r="IRB59"/>
      <c r="IRC59"/>
      <c r="IRD59"/>
      <c r="IRE59"/>
      <c r="IRF59"/>
      <c r="IRG59"/>
      <c r="IRH59"/>
      <c r="IRI59"/>
      <c r="IRJ59"/>
      <c r="IRK59"/>
      <c r="IRL59"/>
      <c r="IRM59"/>
      <c r="IRN59"/>
      <c r="IRO59"/>
      <c r="IRP59"/>
      <c r="IRQ59"/>
      <c r="IRR59"/>
      <c r="IRS59"/>
      <c r="IRT59"/>
      <c r="IRU59"/>
      <c r="IRV59"/>
      <c r="IRW59"/>
      <c r="IRX59"/>
      <c r="IRY59"/>
      <c r="IRZ59"/>
      <c r="ISA59"/>
      <c r="ISB59"/>
      <c r="ISC59"/>
      <c r="ISD59"/>
      <c r="ISE59"/>
      <c r="ISF59"/>
      <c r="ISG59"/>
      <c r="ISH59"/>
      <c r="ISI59"/>
      <c r="ISJ59"/>
      <c r="ISK59"/>
      <c r="ISL59"/>
      <c r="ISM59"/>
      <c r="ISN59"/>
      <c r="ISO59"/>
      <c r="ISP59"/>
      <c r="ISQ59"/>
      <c r="ISR59"/>
      <c r="ISS59"/>
      <c r="IST59"/>
      <c r="ISU59"/>
      <c r="ISV59"/>
      <c r="ISW59"/>
      <c r="ISX59"/>
      <c r="ISY59"/>
      <c r="ISZ59"/>
      <c r="ITA59"/>
      <c r="ITB59"/>
      <c r="ITC59"/>
      <c r="ITD59"/>
      <c r="ITE59"/>
      <c r="ITF59"/>
      <c r="ITG59"/>
      <c r="ITH59"/>
      <c r="ITI59"/>
      <c r="ITJ59"/>
      <c r="ITK59"/>
      <c r="ITL59"/>
      <c r="ITM59"/>
      <c r="ITN59"/>
      <c r="ITO59"/>
      <c r="ITP59"/>
      <c r="ITQ59"/>
      <c r="ITR59"/>
      <c r="ITS59"/>
      <c r="ITT59"/>
      <c r="ITU59"/>
      <c r="ITV59"/>
      <c r="ITW59"/>
      <c r="ITX59"/>
      <c r="ITY59"/>
      <c r="ITZ59"/>
      <c r="IUA59"/>
      <c r="IUB59"/>
      <c r="IUC59"/>
      <c r="IUD59"/>
      <c r="IUE59"/>
      <c r="IUF59"/>
      <c r="IUG59"/>
      <c r="IUH59"/>
      <c r="IUI59"/>
      <c r="IUJ59"/>
      <c r="IUK59"/>
      <c r="IUL59"/>
      <c r="IUM59"/>
      <c r="IUN59"/>
      <c r="IUO59"/>
      <c r="IUP59"/>
      <c r="IUQ59"/>
      <c r="IUR59"/>
      <c r="IUS59"/>
      <c r="IUT59"/>
      <c r="IUU59"/>
      <c r="IUV59"/>
      <c r="IUW59"/>
      <c r="IUX59"/>
      <c r="IUY59"/>
      <c r="IUZ59"/>
      <c r="IVA59"/>
      <c r="IVB59"/>
      <c r="IVC59"/>
      <c r="IVD59"/>
      <c r="IVE59"/>
      <c r="IVF59"/>
      <c r="IVG59"/>
      <c r="IVH59"/>
      <c r="IVI59"/>
      <c r="IVJ59"/>
      <c r="IVK59"/>
      <c r="IVL59"/>
      <c r="IVM59"/>
      <c r="IVN59"/>
      <c r="IVO59"/>
      <c r="IVP59"/>
      <c r="IVQ59"/>
      <c r="IVR59"/>
      <c r="IVS59"/>
      <c r="IVT59"/>
      <c r="IVU59"/>
      <c r="IVV59"/>
      <c r="IVW59"/>
      <c r="IVX59"/>
      <c r="IVY59"/>
      <c r="IVZ59"/>
      <c r="IWA59"/>
      <c r="IWB59"/>
      <c r="IWC59"/>
      <c r="IWD59"/>
      <c r="IWE59"/>
      <c r="IWF59"/>
      <c r="IWG59"/>
      <c r="IWH59"/>
      <c r="IWI59"/>
      <c r="IWJ59"/>
      <c r="IWK59"/>
      <c r="IWL59"/>
      <c r="IWM59"/>
      <c r="IWN59"/>
      <c r="IWO59"/>
      <c r="IWP59"/>
      <c r="IWQ59"/>
      <c r="IWR59"/>
      <c r="IWS59"/>
      <c r="IWT59"/>
      <c r="IWU59"/>
      <c r="IWV59"/>
      <c r="IWW59"/>
      <c r="IWX59"/>
      <c r="IWY59"/>
      <c r="IWZ59"/>
      <c r="IXA59"/>
      <c r="IXB59"/>
      <c r="IXC59"/>
      <c r="IXD59"/>
      <c r="IXE59"/>
      <c r="IXF59"/>
      <c r="IXG59"/>
      <c r="IXH59"/>
      <c r="IXI59"/>
      <c r="IXJ59"/>
      <c r="IXK59"/>
      <c r="IXL59"/>
      <c r="IXM59"/>
      <c r="IXN59"/>
      <c r="IXO59"/>
      <c r="IXP59"/>
      <c r="IXQ59"/>
      <c r="IXR59"/>
      <c r="IXS59"/>
      <c r="IXT59"/>
      <c r="IXU59"/>
      <c r="IXV59"/>
      <c r="IXW59"/>
      <c r="IXX59"/>
      <c r="IXY59"/>
      <c r="IXZ59"/>
      <c r="IYA59"/>
      <c r="IYB59"/>
      <c r="IYC59"/>
      <c r="IYD59"/>
      <c r="IYE59"/>
      <c r="IYF59"/>
      <c r="IYG59"/>
      <c r="IYH59"/>
      <c r="IYI59"/>
      <c r="IYJ59"/>
      <c r="IYK59"/>
      <c r="IYL59"/>
      <c r="IYM59"/>
      <c r="IYN59"/>
      <c r="IYO59"/>
      <c r="IYP59"/>
      <c r="IYQ59"/>
      <c r="IYR59"/>
      <c r="IYS59"/>
      <c r="IYT59"/>
      <c r="IYU59"/>
      <c r="IYV59"/>
      <c r="IYW59"/>
      <c r="IYX59"/>
      <c r="IYY59"/>
      <c r="IYZ59"/>
      <c r="IZA59"/>
      <c r="IZB59"/>
      <c r="IZC59"/>
      <c r="IZD59"/>
      <c r="IZE59"/>
      <c r="IZF59"/>
      <c r="IZG59"/>
      <c r="IZH59"/>
      <c r="IZI59"/>
      <c r="IZJ59"/>
      <c r="IZK59"/>
      <c r="IZL59"/>
      <c r="IZM59"/>
      <c r="IZN59"/>
      <c r="IZO59"/>
      <c r="IZP59"/>
      <c r="IZQ59"/>
      <c r="IZR59"/>
      <c r="IZS59"/>
      <c r="IZT59"/>
      <c r="IZU59"/>
      <c r="IZV59"/>
      <c r="IZW59"/>
      <c r="IZX59"/>
      <c r="IZY59"/>
      <c r="IZZ59"/>
      <c r="JAA59"/>
      <c r="JAB59"/>
      <c r="JAC59"/>
      <c r="JAD59"/>
      <c r="JAE59"/>
      <c r="JAF59"/>
      <c r="JAG59"/>
      <c r="JAH59"/>
      <c r="JAI59"/>
      <c r="JAJ59"/>
      <c r="JAK59"/>
      <c r="JAL59"/>
      <c r="JAM59"/>
      <c r="JAN59"/>
      <c r="JAO59"/>
      <c r="JAP59"/>
      <c r="JAQ59"/>
      <c r="JAR59"/>
      <c r="JAS59"/>
      <c r="JAT59"/>
      <c r="JAU59"/>
      <c r="JAV59"/>
      <c r="JAW59"/>
      <c r="JAX59"/>
      <c r="JAY59"/>
      <c r="JAZ59"/>
      <c r="JBA59"/>
      <c r="JBB59"/>
      <c r="JBC59"/>
      <c r="JBD59"/>
      <c r="JBE59"/>
      <c r="JBF59"/>
      <c r="JBG59"/>
      <c r="JBH59"/>
      <c r="JBI59"/>
      <c r="JBJ59"/>
      <c r="JBK59"/>
      <c r="JBL59"/>
      <c r="JBM59"/>
      <c r="JBN59"/>
      <c r="JBO59"/>
      <c r="JBP59"/>
      <c r="JBQ59"/>
      <c r="JBR59"/>
      <c r="JBS59"/>
      <c r="JBT59"/>
      <c r="JBU59"/>
      <c r="JBV59"/>
      <c r="JBW59"/>
      <c r="JBX59"/>
      <c r="JBY59"/>
      <c r="JBZ59"/>
      <c r="JCA59"/>
      <c r="JCB59"/>
      <c r="JCC59"/>
      <c r="JCD59"/>
      <c r="JCE59"/>
      <c r="JCF59"/>
      <c r="JCG59"/>
      <c r="JCH59"/>
      <c r="JCI59"/>
      <c r="JCJ59"/>
      <c r="JCK59"/>
      <c r="JCL59"/>
      <c r="JCM59"/>
      <c r="JCN59"/>
      <c r="JCO59"/>
      <c r="JCP59"/>
      <c r="JCQ59"/>
      <c r="JCR59"/>
      <c r="JCS59"/>
      <c r="JCT59"/>
      <c r="JCU59"/>
      <c r="JCV59"/>
      <c r="JCW59"/>
      <c r="JCX59"/>
      <c r="JCY59"/>
      <c r="JCZ59"/>
      <c r="JDA59"/>
      <c r="JDB59"/>
      <c r="JDC59"/>
      <c r="JDD59"/>
      <c r="JDE59"/>
      <c r="JDF59"/>
      <c r="JDG59"/>
      <c r="JDH59"/>
      <c r="JDI59"/>
      <c r="JDJ59"/>
      <c r="JDK59"/>
      <c r="JDL59"/>
      <c r="JDM59"/>
      <c r="JDN59"/>
      <c r="JDO59"/>
      <c r="JDP59"/>
      <c r="JDQ59"/>
      <c r="JDR59"/>
      <c r="JDS59"/>
      <c r="JDT59"/>
      <c r="JDU59"/>
      <c r="JDV59"/>
      <c r="JDW59"/>
      <c r="JDX59"/>
      <c r="JDY59"/>
      <c r="JDZ59"/>
      <c r="JEA59"/>
      <c r="JEB59"/>
      <c r="JEC59"/>
      <c r="JED59"/>
      <c r="JEE59"/>
      <c r="JEF59"/>
      <c r="JEG59"/>
      <c r="JEH59"/>
      <c r="JEI59"/>
      <c r="JEJ59"/>
      <c r="JEK59"/>
      <c r="JEL59"/>
      <c r="JEM59"/>
      <c r="JEN59"/>
      <c r="JEO59"/>
      <c r="JEP59"/>
      <c r="JEQ59"/>
      <c r="JER59"/>
      <c r="JES59"/>
      <c r="JET59"/>
      <c r="JEU59"/>
      <c r="JEV59"/>
      <c r="JEW59"/>
      <c r="JEX59"/>
      <c r="JEY59"/>
      <c r="JEZ59"/>
      <c r="JFA59"/>
      <c r="JFB59"/>
      <c r="JFC59"/>
      <c r="JFD59"/>
      <c r="JFE59"/>
      <c r="JFF59"/>
      <c r="JFG59"/>
      <c r="JFH59"/>
      <c r="JFI59"/>
      <c r="JFJ59"/>
      <c r="JFK59"/>
      <c r="JFL59"/>
      <c r="JFM59"/>
      <c r="JFN59"/>
      <c r="JFO59"/>
      <c r="JFP59"/>
      <c r="JFQ59"/>
      <c r="JFR59"/>
      <c r="JFS59"/>
      <c r="JFT59"/>
      <c r="JFU59"/>
      <c r="JFV59"/>
      <c r="JFW59"/>
      <c r="JFX59"/>
      <c r="JFY59"/>
      <c r="JFZ59"/>
      <c r="JGA59"/>
      <c r="JGB59"/>
      <c r="JGC59"/>
      <c r="JGD59"/>
      <c r="JGE59"/>
      <c r="JGF59"/>
      <c r="JGG59"/>
      <c r="JGH59"/>
      <c r="JGI59"/>
      <c r="JGJ59"/>
      <c r="JGK59"/>
      <c r="JGL59"/>
      <c r="JGM59"/>
      <c r="JGN59"/>
      <c r="JGO59"/>
      <c r="JGP59"/>
      <c r="JGQ59"/>
      <c r="JGR59"/>
      <c r="JGS59"/>
      <c r="JGT59"/>
      <c r="JGU59"/>
      <c r="JGV59"/>
      <c r="JGW59"/>
      <c r="JGX59"/>
      <c r="JGY59"/>
      <c r="JGZ59"/>
      <c r="JHA59"/>
      <c r="JHB59"/>
      <c r="JHC59"/>
      <c r="JHD59"/>
      <c r="JHE59"/>
      <c r="JHF59"/>
      <c r="JHG59"/>
      <c r="JHH59"/>
      <c r="JHI59"/>
      <c r="JHJ59"/>
      <c r="JHK59"/>
      <c r="JHL59"/>
      <c r="JHM59"/>
      <c r="JHN59"/>
      <c r="JHO59"/>
      <c r="JHP59"/>
      <c r="JHQ59"/>
      <c r="JHR59"/>
      <c r="JHS59"/>
      <c r="JHT59"/>
      <c r="JHU59"/>
      <c r="JHV59"/>
      <c r="JHW59"/>
      <c r="JHX59"/>
      <c r="JHY59"/>
      <c r="JHZ59"/>
      <c r="JIA59"/>
      <c r="JIB59"/>
      <c r="JIC59"/>
      <c r="JID59"/>
      <c r="JIE59"/>
      <c r="JIF59"/>
      <c r="JIG59"/>
      <c r="JIH59"/>
      <c r="JII59"/>
      <c r="JIJ59"/>
      <c r="JIK59"/>
      <c r="JIL59"/>
      <c r="JIM59"/>
      <c r="JIN59"/>
      <c r="JIO59"/>
      <c r="JIP59"/>
      <c r="JIQ59"/>
      <c r="JIR59"/>
      <c r="JIS59"/>
      <c r="JIT59"/>
      <c r="JIU59"/>
      <c r="JIV59"/>
      <c r="JIW59"/>
      <c r="JIX59"/>
      <c r="JIY59"/>
      <c r="JIZ59"/>
      <c r="JJA59"/>
      <c r="JJB59"/>
      <c r="JJC59"/>
      <c r="JJD59"/>
      <c r="JJE59"/>
      <c r="JJF59"/>
      <c r="JJG59"/>
      <c r="JJH59"/>
      <c r="JJI59"/>
      <c r="JJJ59"/>
      <c r="JJK59"/>
      <c r="JJL59"/>
      <c r="JJM59"/>
      <c r="JJN59"/>
      <c r="JJO59"/>
      <c r="JJP59"/>
      <c r="JJQ59"/>
      <c r="JJR59"/>
      <c r="JJS59"/>
      <c r="JJT59"/>
      <c r="JJU59"/>
      <c r="JJV59"/>
      <c r="JJW59"/>
      <c r="JJX59"/>
      <c r="JJY59"/>
      <c r="JJZ59"/>
      <c r="JKA59"/>
      <c r="JKB59"/>
      <c r="JKC59"/>
      <c r="JKD59"/>
      <c r="JKE59"/>
      <c r="JKF59"/>
      <c r="JKG59"/>
      <c r="JKH59"/>
      <c r="JKI59"/>
      <c r="JKJ59"/>
      <c r="JKK59"/>
      <c r="JKL59"/>
      <c r="JKM59"/>
      <c r="JKN59"/>
      <c r="JKO59"/>
      <c r="JKP59"/>
      <c r="JKQ59"/>
      <c r="JKR59"/>
      <c r="JKS59"/>
      <c r="JKT59"/>
      <c r="JKU59"/>
      <c r="JKV59"/>
      <c r="JKW59"/>
      <c r="JKX59"/>
      <c r="JKY59"/>
      <c r="JKZ59"/>
      <c r="JLA59"/>
      <c r="JLB59"/>
      <c r="JLC59"/>
      <c r="JLD59"/>
      <c r="JLE59"/>
      <c r="JLF59"/>
      <c r="JLG59"/>
      <c r="JLH59"/>
      <c r="JLI59"/>
      <c r="JLJ59"/>
      <c r="JLK59"/>
      <c r="JLL59"/>
      <c r="JLM59"/>
      <c r="JLN59"/>
      <c r="JLO59"/>
      <c r="JLP59"/>
      <c r="JLQ59"/>
      <c r="JLR59"/>
      <c r="JLS59"/>
      <c r="JLT59"/>
      <c r="JLU59"/>
      <c r="JLV59"/>
      <c r="JLW59"/>
      <c r="JLX59"/>
      <c r="JLY59"/>
      <c r="JLZ59"/>
      <c r="JMA59"/>
      <c r="JMB59"/>
      <c r="JMC59"/>
      <c r="JMD59"/>
      <c r="JME59"/>
      <c r="JMF59"/>
      <c r="JMG59"/>
      <c r="JMH59"/>
      <c r="JMI59"/>
      <c r="JMJ59"/>
      <c r="JMK59"/>
      <c r="JML59"/>
      <c r="JMM59"/>
      <c r="JMN59"/>
      <c r="JMO59"/>
      <c r="JMP59"/>
      <c r="JMQ59"/>
      <c r="JMR59"/>
      <c r="JMS59"/>
      <c r="JMT59"/>
      <c r="JMU59"/>
      <c r="JMV59"/>
      <c r="JMW59"/>
      <c r="JMX59"/>
      <c r="JMY59"/>
      <c r="JMZ59"/>
      <c r="JNA59"/>
      <c r="JNB59"/>
      <c r="JNC59"/>
      <c r="JND59"/>
      <c r="JNE59"/>
      <c r="JNF59"/>
      <c r="JNG59"/>
      <c r="JNH59"/>
      <c r="JNI59"/>
      <c r="JNJ59"/>
      <c r="JNK59"/>
      <c r="JNL59"/>
      <c r="JNM59"/>
      <c r="JNN59"/>
      <c r="JNO59"/>
      <c r="JNP59"/>
      <c r="JNQ59"/>
      <c r="JNR59"/>
      <c r="JNS59"/>
      <c r="JNT59"/>
      <c r="JNU59"/>
      <c r="JNV59"/>
      <c r="JNW59"/>
      <c r="JNX59"/>
      <c r="JNY59"/>
      <c r="JNZ59"/>
      <c r="JOA59"/>
      <c r="JOB59"/>
      <c r="JOC59"/>
      <c r="JOD59"/>
      <c r="JOE59"/>
      <c r="JOF59"/>
      <c r="JOG59"/>
      <c r="JOH59"/>
      <c r="JOI59"/>
      <c r="JOJ59"/>
      <c r="JOK59"/>
      <c r="JOL59"/>
      <c r="JOM59"/>
      <c r="JON59"/>
      <c r="JOO59"/>
      <c r="JOP59"/>
      <c r="JOQ59"/>
      <c r="JOR59"/>
      <c r="JOS59"/>
      <c r="JOT59"/>
      <c r="JOU59"/>
      <c r="JOV59"/>
      <c r="JOW59"/>
      <c r="JOX59"/>
      <c r="JOY59"/>
      <c r="JOZ59"/>
      <c r="JPA59"/>
      <c r="JPB59"/>
      <c r="JPC59"/>
      <c r="JPD59"/>
      <c r="JPE59"/>
      <c r="JPF59"/>
      <c r="JPG59"/>
      <c r="JPH59"/>
      <c r="JPI59"/>
      <c r="JPJ59"/>
      <c r="JPK59"/>
      <c r="JPL59"/>
      <c r="JPM59"/>
      <c r="JPN59"/>
      <c r="JPO59"/>
      <c r="JPP59"/>
      <c r="JPQ59"/>
      <c r="JPR59"/>
      <c r="JPS59"/>
      <c r="JPT59"/>
      <c r="JPU59"/>
      <c r="JPV59"/>
      <c r="JPW59"/>
      <c r="JPX59"/>
      <c r="JPY59"/>
      <c r="JPZ59"/>
      <c r="JQA59"/>
      <c r="JQB59"/>
      <c r="JQC59"/>
      <c r="JQD59"/>
      <c r="JQE59"/>
      <c r="JQF59"/>
      <c r="JQG59"/>
      <c r="JQH59"/>
      <c r="JQI59"/>
      <c r="JQJ59"/>
      <c r="JQK59"/>
      <c r="JQL59"/>
      <c r="JQM59"/>
      <c r="JQN59"/>
      <c r="JQO59"/>
      <c r="JQP59"/>
      <c r="JQQ59"/>
      <c r="JQR59"/>
      <c r="JQS59"/>
      <c r="JQT59"/>
      <c r="JQU59"/>
      <c r="JQV59"/>
      <c r="JQW59"/>
      <c r="JQX59"/>
      <c r="JQY59"/>
      <c r="JQZ59"/>
      <c r="JRA59"/>
      <c r="JRB59"/>
      <c r="JRC59"/>
      <c r="JRD59"/>
      <c r="JRE59"/>
      <c r="JRF59"/>
      <c r="JRG59"/>
      <c r="JRH59"/>
      <c r="JRI59"/>
      <c r="JRJ59"/>
      <c r="JRK59"/>
      <c r="JRL59"/>
      <c r="JRM59"/>
      <c r="JRN59"/>
      <c r="JRO59"/>
      <c r="JRP59"/>
      <c r="JRQ59"/>
      <c r="JRR59"/>
      <c r="JRS59"/>
      <c r="JRT59"/>
      <c r="JRU59"/>
      <c r="JRV59"/>
      <c r="JRW59"/>
      <c r="JRX59"/>
      <c r="JRY59"/>
      <c r="JRZ59"/>
      <c r="JSA59"/>
      <c r="JSB59"/>
      <c r="JSC59"/>
      <c r="JSD59"/>
      <c r="JSE59"/>
      <c r="JSF59"/>
      <c r="JSG59"/>
      <c r="JSH59"/>
      <c r="JSI59"/>
      <c r="JSJ59"/>
      <c r="JSK59"/>
      <c r="JSL59"/>
      <c r="JSM59"/>
      <c r="JSN59"/>
      <c r="JSO59"/>
      <c r="JSP59"/>
      <c r="JSQ59"/>
      <c r="JSR59"/>
      <c r="JSS59"/>
      <c r="JST59"/>
      <c r="JSU59"/>
      <c r="JSV59"/>
      <c r="JSW59"/>
      <c r="JSX59"/>
      <c r="JSY59"/>
      <c r="JSZ59"/>
      <c r="JTA59"/>
      <c r="JTB59"/>
      <c r="JTC59"/>
      <c r="JTD59"/>
      <c r="JTE59"/>
      <c r="JTF59"/>
      <c r="JTG59"/>
      <c r="JTH59"/>
      <c r="JTI59"/>
      <c r="JTJ59"/>
      <c r="JTK59"/>
      <c r="JTL59"/>
      <c r="JTM59"/>
      <c r="JTN59"/>
      <c r="JTO59"/>
      <c r="JTP59"/>
      <c r="JTQ59"/>
      <c r="JTR59"/>
      <c r="JTS59"/>
      <c r="JTT59"/>
      <c r="JTU59"/>
      <c r="JTV59"/>
      <c r="JTW59"/>
      <c r="JTX59"/>
      <c r="JTY59"/>
      <c r="JTZ59"/>
      <c r="JUA59"/>
      <c r="JUB59"/>
      <c r="JUC59"/>
      <c r="JUD59"/>
      <c r="JUE59"/>
      <c r="JUF59"/>
      <c r="JUG59"/>
      <c r="JUH59"/>
      <c r="JUI59"/>
      <c r="JUJ59"/>
      <c r="JUK59"/>
      <c r="JUL59"/>
      <c r="JUM59"/>
      <c r="JUN59"/>
      <c r="JUO59"/>
      <c r="JUP59"/>
      <c r="JUQ59"/>
      <c r="JUR59"/>
      <c r="JUS59"/>
      <c r="JUT59"/>
      <c r="JUU59"/>
      <c r="JUV59"/>
      <c r="JUW59"/>
      <c r="JUX59"/>
      <c r="JUY59"/>
      <c r="JUZ59"/>
      <c r="JVA59"/>
      <c r="JVB59"/>
      <c r="JVC59"/>
      <c r="JVD59"/>
      <c r="JVE59"/>
      <c r="JVF59"/>
      <c r="JVG59"/>
      <c r="JVH59"/>
      <c r="JVI59"/>
      <c r="JVJ59"/>
      <c r="JVK59"/>
      <c r="JVL59"/>
      <c r="JVM59"/>
      <c r="JVN59"/>
      <c r="JVO59"/>
      <c r="JVP59"/>
      <c r="JVQ59"/>
      <c r="JVR59"/>
      <c r="JVS59"/>
      <c r="JVT59"/>
      <c r="JVU59"/>
      <c r="JVV59"/>
      <c r="JVW59"/>
      <c r="JVX59"/>
      <c r="JVY59"/>
      <c r="JVZ59"/>
      <c r="JWA59"/>
      <c r="JWB59"/>
      <c r="JWC59"/>
      <c r="JWD59"/>
      <c r="JWE59"/>
      <c r="JWF59"/>
      <c r="JWG59"/>
      <c r="JWH59"/>
      <c r="JWI59"/>
      <c r="JWJ59"/>
      <c r="JWK59"/>
      <c r="JWL59"/>
      <c r="JWM59"/>
      <c r="JWN59"/>
      <c r="JWO59"/>
      <c r="JWP59"/>
      <c r="JWQ59"/>
      <c r="JWR59"/>
      <c r="JWS59"/>
      <c r="JWT59"/>
      <c r="JWU59"/>
      <c r="JWV59"/>
      <c r="JWW59"/>
      <c r="JWX59"/>
      <c r="JWY59"/>
      <c r="JWZ59"/>
      <c r="JXA59"/>
      <c r="JXB59"/>
      <c r="JXC59"/>
      <c r="JXD59"/>
      <c r="JXE59"/>
      <c r="JXF59"/>
      <c r="JXG59"/>
      <c r="JXH59"/>
      <c r="JXI59"/>
      <c r="JXJ59"/>
      <c r="JXK59"/>
      <c r="JXL59"/>
      <c r="JXM59"/>
      <c r="JXN59"/>
      <c r="JXO59"/>
      <c r="JXP59"/>
      <c r="JXQ59"/>
      <c r="JXR59"/>
      <c r="JXS59"/>
      <c r="JXT59"/>
      <c r="JXU59"/>
      <c r="JXV59"/>
      <c r="JXW59"/>
      <c r="JXX59"/>
      <c r="JXY59"/>
      <c r="JXZ59"/>
      <c r="JYA59"/>
      <c r="JYB59"/>
      <c r="JYC59"/>
      <c r="JYD59"/>
      <c r="JYE59"/>
      <c r="JYF59"/>
      <c r="JYG59"/>
      <c r="JYH59"/>
      <c r="JYI59"/>
      <c r="JYJ59"/>
      <c r="JYK59"/>
      <c r="JYL59"/>
      <c r="JYM59"/>
      <c r="JYN59"/>
      <c r="JYO59"/>
      <c r="JYP59"/>
      <c r="JYQ59"/>
      <c r="JYR59"/>
      <c r="JYS59"/>
      <c r="JYT59"/>
      <c r="JYU59"/>
      <c r="JYV59"/>
      <c r="JYW59"/>
      <c r="JYX59"/>
      <c r="JYY59"/>
      <c r="JYZ59"/>
      <c r="JZA59"/>
      <c r="JZB59"/>
      <c r="JZC59"/>
      <c r="JZD59"/>
      <c r="JZE59"/>
      <c r="JZF59"/>
      <c r="JZG59"/>
      <c r="JZH59"/>
      <c r="JZI59"/>
      <c r="JZJ59"/>
      <c r="JZK59"/>
      <c r="JZL59"/>
      <c r="JZM59"/>
      <c r="JZN59"/>
      <c r="JZO59"/>
      <c r="JZP59"/>
      <c r="JZQ59"/>
      <c r="JZR59"/>
      <c r="JZS59"/>
      <c r="JZT59"/>
      <c r="JZU59"/>
      <c r="JZV59"/>
      <c r="JZW59"/>
      <c r="JZX59"/>
      <c r="JZY59"/>
      <c r="JZZ59"/>
      <c r="KAA59"/>
      <c r="KAB59"/>
      <c r="KAC59"/>
      <c r="KAD59"/>
      <c r="KAE59"/>
      <c r="KAF59"/>
      <c r="KAG59"/>
      <c r="KAH59"/>
      <c r="KAI59"/>
      <c r="KAJ59"/>
      <c r="KAK59"/>
      <c r="KAL59"/>
      <c r="KAM59"/>
      <c r="KAN59"/>
      <c r="KAO59"/>
      <c r="KAP59"/>
      <c r="KAQ59"/>
      <c r="KAR59"/>
      <c r="KAS59"/>
      <c r="KAT59"/>
      <c r="KAU59"/>
      <c r="KAV59"/>
      <c r="KAW59"/>
      <c r="KAX59"/>
      <c r="KAY59"/>
      <c r="KAZ59"/>
      <c r="KBA59"/>
      <c r="KBB59"/>
      <c r="KBC59"/>
      <c r="KBD59"/>
      <c r="KBE59"/>
      <c r="KBF59"/>
      <c r="KBG59"/>
      <c r="KBH59"/>
      <c r="KBI59"/>
      <c r="KBJ59"/>
      <c r="KBK59"/>
      <c r="KBL59"/>
      <c r="KBM59"/>
      <c r="KBN59"/>
      <c r="KBO59"/>
      <c r="KBP59"/>
      <c r="KBQ59"/>
      <c r="KBR59"/>
      <c r="KBS59"/>
      <c r="KBT59"/>
      <c r="KBU59"/>
      <c r="KBV59"/>
      <c r="KBW59"/>
      <c r="KBX59"/>
      <c r="KBY59"/>
      <c r="KBZ59"/>
      <c r="KCA59"/>
      <c r="KCB59"/>
      <c r="KCC59"/>
      <c r="KCD59"/>
      <c r="KCE59"/>
      <c r="KCF59"/>
      <c r="KCG59"/>
      <c r="KCH59"/>
      <c r="KCI59"/>
      <c r="KCJ59"/>
      <c r="KCK59"/>
      <c r="KCL59"/>
      <c r="KCM59"/>
      <c r="KCN59"/>
      <c r="KCO59"/>
      <c r="KCP59"/>
      <c r="KCQ59"/>
      <c r="KCR59"/>
      <c r="KCS59"/>
      <c r="KCT59"/>
      <c r="KCU59"/>
      <c r="KCV59"/>
      <c r="KCW59"/>
      <c r="KCX59"/>
      <c r="KCY59"/>
      <c r="KCZ59"/>
      <c r="KDA59"/>
      <c r="KDB59"/>
      <c r="KDC59"/>
      <c r="KDD59"/>
      <c r="KDE59"/>
      <c r="KDF59"/>
      <c r="KDG59"/>
      <c r="KDH59"/>
      <c r="KDI59"/>
      <c r="KDJ59"/>
      <c r="KDK59"/>
      <c r="KDL59"/>
      <c r="KDM59"/>
      <c r="KDN59"/>
      <c r="KDO59"/>
      <c r="KDP59"/>
      <c r="KDQ59"/>
      <c r="KDR59"/>
      <c r="KDS59"/>
      <c r="KDT59"/>
      <c r="KDU59"/>
      <c r="KDV59"/>
      <c r="KDW59"/>
      <c r="KDX59"/>
      <c r="KDY59"/>
      <c r="KDZ59"/>
      <c r="KEA59"/>
      <c r="KEB59"/>
      <c r="KEC59"/>
      <c r="KED59"/>
      <c r="KEE59"/>
      <c r="KEF59"/>
      <c r="KEG59"/>
      <c r="KEH59"/>
      <c r="KEI59"/>
      <c r="KEJ59"/>
      <c r="KEK59"/>
      <c r="KEL59"/>
      <c r="KEM59"/>
      <c r="KEN59"/>
      <c r="KEO59"/>
      <c r="KEP59"/>
      <c r="KEQ59"/>
      <c r="KER59"/>
      <c r="KES59"/>
      <c r="KET59"/>
      <c r="KEU59"/>
      <c r="KEV59"/>
      <c r="KEW59"/>
      <c r="KEX59"/>
      <c r="KEY59"/>
      <c r="KEZ59"/>
      <c r="KFA59"/>
      <c r="KFB59"/>
      <c r="KFC59"/>
      <c r="KFD59"/>
      <c r="KFE59"/>
      <c r="KFF59"/>
      <c r="KFG59"/>
      <c r="KFH59"/>
      <c r="KFI59"/>
      <c r="KFJ59"/>
      <c r="KFK59"/>
      <c r="KFL59"/>
      <c r="KFM59"/>
      <c r="KFN59"/>
      <c r="KFO59"/>
      <c r="KFP59"/>
      <c r="KFQ59"/>
      <c r="KFR59"/>
      <c r="KFS59"/>
      <c r="KFT59"/>
      <c r="KFU59"/>
      <c r="KFV59"/>
      <c r="KFW59"/>
      <c r="KFX59"/>
      <c r="KFY59"/>
      <c r="KFZ59"/>
      <c r="KGA59"/>
      <c r="KGB59"/>
      <c r="KGC59"/>
      <c r="KGD59"/>
      <c r="KGE59"/>
      <c r="KGF59"/>
      <c r="KGG59"/>
      <c r="KGH59"/>
      <c r="KGI59"/>
      <c r="KGJ59"/>
      <c r="KGK59"/>
      <c r="KGL59"/>
      <c r="KGM59"/>
      <c r="KGN59"/>
      <c r="KGO59"/>
      <c r="KGP59"/>
      <c r="KGQ59"/>
      <c r="KGR59"/>
      <c r="KGS59"/>
      <c r="KGT59"/>
      <c r="KGU59"/>
      <c r="KGV59"/>
      <c r="KGW59"/>
      <c r="KGX59"/>
      <c r="KGY59"/>
      <c r="KGZ59"/>
      <c r="KHA59"/>
      <c r="KHB59"/>
      <c r="KHC59"/>
      <c r="KHD59"/>
      <c r="KHE59"/>
      <c r="KHF59"/>
      <c r="KHG59"/>
      <c r="KHH59"/>
      <c r="KHI59"/>
      <c r="KHJ59"/>
      <c r="KHK59"/>
      <c r="KHL59"/>
      <c r="KHM59"/>
      <c r="KHN59"/>
      <c r="KHO59"/>
      <c r="KHP59"/>
      <c r="KHQ59"/>
      <c r="KHR59"/>
      <c r="KHS59"/>
      <c r="KHT59"/>
      <c r="KHU59"/>
      <c r="KHV59"/>
      <c r="KHW59"/>
      <c r="KHX59"/>
      <c r="KHY59"/>
      <c r="KHZ59"/>
      <c r="KIA59"/>
      <c r="KIB59"/>
      <c r="KIC59"/>
      <c r="KID59"/>
      <c r="KIE59"/>
      <c r="KIF59"/>
      <c r="KIG59"/>
      <c r="KIH59"/>
      <c r="KII59"/>
      <c r="KIJ59"/>
      <c r="KIK59"/>
      <c r="KIL59"/>
      <c r="KIM59"/>
      <c r="KIN59"/>
      <c r="KIO59"/>
      <c r="KIP59"/>
      <c r="KIQ59"/>
      <c r="KIR59"/>
      <c r="KIS59"/>
      <c r="KIT59"/>
      <c r="KIU59"/>
      <c r="KIV59"/>
      <c r="KIW59"/>
      <c r="KIX59"/>
      <c r="KIY59"/>
      <c r="KIZ59"/>
      <c r="KJA59"/>
      <c r="KJB59"/>
      <c r="KJC59"/>
      <c r="KJD59"/>
      <c r="KJE59"/>
      <c r="KJF59"/>
      <c r="KJG59"/>
      <c r="KJH59"/>
      <c r="KJI59"/>
      <c r="KJJ59"/>
      <c r="KJK59"/>
      <c r="KJL59"/>
      <c r="KJM59"/>
      <c r="KJN59"/>
      <c r="KJO59"/>
      <c r="KJP59"/>
      <c r="KJQ59"/>
      <c r="KJR59"/>
      <c r="KJS59"/>
      <c r="KJT59"/>
      <c r="KJU59"/>
      <c r="KJV59"/>
      <c r="KJW59"/>
      <c r="KJX59"/>
      <c r="KJY59"/>
      <c r="KJZ59"/>
      <c r="KKA59"/>
      <c r="KKB59"/>
      <c r="KKC59"/>
      <c r="KKD59"/>
      <c r="KKE59"/>
      <c r="KKF59"/>
      <c r="KKG59"/>
      <c r="KKH59"/>
      <c r="KKI59"/>
      <c r="KKJ59"/>
      <c r="KKK59"/>
      <c r="KKL59"/>
      <c r="KKM59"/>
      <c r="KKN59"/>
      <c r="KKO59"/>
      <c r="KKP59"/>
      <c r="KKQ59"/>
      <c r="KKR59"/>
      <c r="KKS59"/>
      <c r="KKT59"/>
      <c r="KKU59"/>
      <c r="KKV59"/>
      <c r="KKW59"/>
      <c r="KKX59"/>
      <c r="KKY59"/>
      <c r="KKZ59"/>
      <c r="KLA59"/>
      <c r="KLB59"/>
      <c r="KLC59"/>
      <c r="KLD59"/>
      <c r="KLE59"/>
      <c r="KLF59"/>
      <c r="KLG59"/>
      <c r="KLH59"/>
      <c r="KLI59"/>
      <c r="KLJ59"/>
      <c r="KLK59"/>
      <c r="KLL59"/>
      <c r="KLM59"/>
      <c r="KLN59"/>
      <c r="KLO59"/>
      <c r="KLP59"/>
      <c r="KLQ59"/>
      <c r="KLR59"/>
      <c r="KLS59"/>
      <c r="KLT59"/>
      <c r="KLU59"/>
      <c r="KLV59"/>
      <c r="KLW59"/>
      <c r="KLX59"/>
      <c r="KLY59"/>
      <c r="KLZ59"/>
      <c r="KMA59"/>
      <c r="KMB59"/>
      <c r="KMC59"/>
      <c r="KMD59"/>
      <c r="KME59"/>
      <c r="KMF59"/>
      <c r="KMG59"/>
      <c r="KMH59"/>
      <c r="KMI59"/>
      <c r="KMJ59"/>
      <c r="KMK59"/>
      <c r="KML59"/>
      <c r="KMM59"/>
      <c r="KMN59"/>
      <c r="KMO59"/>
      <c r="KMP59"/>
      <c r="KMQ59"/>
      <c r="KMR59"/>
      <c r="KMS59"/>
      <c r="KMT59"/>
      <c r="KMU59"/>
      <c r="KMV59"/>
      <c r="KMW59"/>
      <c r="KMX59"/>
      <c r="KMY59"/>
      <c r="KMZ59"/>
      <c r="KNA59"/>
      <c r="KNB59"/>
      <c r="KNC59"/>
      <c r="KND59"/>
      <c r="KNE59"/>
      <c r="KNF59"/>
      <c r="KNG59"/>
      <c r="KNH59"/>
      <c r="KNI59"/>
      <c r="KNJ59"/>
      <c r="KNK59"/>
      <c r="KNL59"/>
      <c r="KNM59"/>
      <c r="KNN59"/>
      <c r="KNO59"/>
      <c r="KNP59"/>
      <c r="KNQ59"/>
      <c r="KNR59"/>
      <c r="KNS59"/>
      <c r="KNT59"/>
      <c r="KNU59"/>
      <c r="KNV59"/>
      <c r="KNW59"/>
      <c r="KNX59"/>
      <c r="KNY59"/>
      <c r="KNZ59"/>
      <c r="KOA59"/>
      <c r="KOB59"/>
      <c r="KOC59"/>
      <c r="KOD59"/>
      <c r="KOE59"/>
      <c r="KOF59"/>
      <c r="KOG59"/>
      <c r="KOH59"/>
      <c r="KOI59"/>
      <c r="KOJ59"/>
      <c r="KOK59"/>
      <c r="KOL59"/>
      <c r="KOM59"/>
      <c r="KON59"/>
      <c r="KOO59"/>
      <c r="KOP59"/>
      <c r="KOQ59"/>
      <c r="KOR59"/>
      <c r="KOS59"/>
      <c r="KOT59"/>
      <c r="KOU59"/>
      <c r="KOV59"/>
      <c r="KOW59"/>
      <c r="KOX59"/>
      <c r="KOY59"/>
      <c r="KOZ59"/>
      <c r="KPA59"/>
      <c r="KPB59"/>
      <c r="KPC59"/>
      <c r="KPD59"/>
      <c r="KPE59"/>
      <c r="KPF59"/>
      <c r="KPG59"/>
      <c r="KPH59"/>
      <c r="KPI59"/>
      <c r="KPJ59"/>
      <c r="KPK59"/>
      <c r="KPL59"/>
      <c r="KPM59"/>
      <c r="KPN59"/>
      <c r="KPO59"/>
      <c r="KPP59"/>
      <c r="KPQ59"/>
      <c r="KPR59"/>
      <c r="KPS59"/>
      <c r="KPT59"/>
      <c r="KPU59"/>
      <c r="KPV59"/>
      <c r="KPW59"/>
      <c r="KPX59"/>
      <c r="KPY59"/>
      <c r="KPZ59"/>
      <c r="KQA59"/>
      <c r="KQB59"/>
      <c r="KQC59"/>
      <c r="KQD59"/>
      <c r="KQE59"/>
      <c r="KQF59"/>
      <c r="KQG59"/>
      <c r="KQH59"/>
      <c r="KQI59"/>
      <c r="KQJ59"/>
      <c r="KQK59"/>
      <c r="KQL59"/>
      <c r="KQM59"/>
      <c r="KQN59"/>
      <c r="KQO59"/>
      <c r="KQP59"/>
      <c r="KQQ59"/>
      <c r="KQR59"/>
      <c r="KQS59"/>
      <c r="KQT59"/>
      <c r="KQU59"/>
      <c r="KQV59"/>
      <c r="KQW59"/>
      <c r="KQX59"/>
      <c r="KQY59"/>
      <c r="KQZ59"/>
      <c r="KRA59"/>
      <c r="KRB59"/>
      <c r="KRC59"/>
      <c r="KRD59"/>
      <c r="KRE59"/>
      <c r="KRF59"/>
      <c r="KRG59"/>
      <c r="KRH59"/>
      <c r="KRI59"/>
      <c r="KRJ59"/>
      <c r="KRK59"/>
      <c r="KRL59"/>
      <c r="KRM59"/>
      <c r="KRN59"/>
      <c r="KRO59"/>
      <c r="KRP59"/>
      <c r="KRQ59"/>
      <c r="KRR59"/>
      <c r="KRS59"/>
      <c r="KRT59"/>
      <c r="KRU59"/>
      <c r="KRV59"/>
      <c r="KRW59"/>
      <c r="KRX59"/>
      <c r="KRY59"/>
      <c r="KRZ59"/>
      <c r="KSA59"/>
      <c r="KSB59"/>
      <c r="KSC59"/>
      <c r="KSD59"/>
      <c r="KSE59"/>
      <c r="KSF59"/>
      <c r="KSG59"/>
      <c r="KSH59"/>
      <c r="KSI59"/>
      <c r="KSJ59"/>
      <c r="KSK59"/>
      <c r="KSL59"/>
      <c r="KSM59"/>
      <c r="KSN59"/>
      <c r="KSO59"/>
      <c r="KSP59"/>
      <c r="KSQ59"/>
      <c r="KSR59"/>
      <c r="KSS59"/>
      <c r="KST59"/>
      <c r="KSU59"/>
      <c r="KSV59"/>
      <c r="KSW59"/>
      <c r="KSX59"/>
      <c r="KSY59"/>
      <c r="KSZ59"/>
      <c r="KTA59"/>
      <c r="KTB59"/>
      <c r="KTC59"/>
      <c r="KTD59"/>
      <c r="KTE59"/>
      <c r="KTF59"/>
      <c r="KTG59"/>
      <c r="KTH59"/>
      <c r="KTI59"/>
      <c r="KTJ59"/>
      <c r="KTK59"/>
      <c r="KTL59"/>
      <c r="KTM59"/>
      <c r="KTN59"/>
      <c r="KTO59"/>
      <c r="KTP59"/>
      <c r="KTQ59"/>
      <c r="KTR59"/>
      <c r="KTS59"/>
      <c r="KTT59"/>
      <c r="KTU59"/>
      <c r="KTV59"/>
      <c r="KTW59"/>
      <c r="KTX59"/>
      <c r="KTY59"/>
      <c r="KTZ59"/>
      <c r="KUA59"/>
      <c r="KUB59"/>
      <c r="KUC59"/>
      <c r="KUD59"/>
      <c r="KUE59"/>
      <c r="KUF59"/>
      <c r="KUG59"/>
      <c r="KUH59"/>
      <c r="KUI59"/>
      <c r="KUJ59"/>
      <c r="KUK59"/>
      <c r="KUL59"/>
      <c r="KUM59"/>
      <c r="KUN59"/>
      <c r="KUO59"/>
      <c r="KUP59"/>
      <c r="KUQ59"/>
      <c r="KUR59"/>
      <c r="KUS59"/>
      <c r="KUT59"/>
      <c r="KUU59"/>
      <c r="KUV59"/>
      <c r="KUW59"/>
      <c r="KUX59"/>
      <c r="KUY59"/>
      <c r="KUZ59"/>
      <c r="KVA59"/>
      <c r="KVB59"/>
      <c r="KVC59"/>
      <c r="KVD59"/>
      <c r="KVE59"/>
      <c r="KVF59"/>
      <c r="KVG59"/>
      <c r="KVH59"/>
      <c r="KVI59"/>
      <c r="KVJ59"/>
      <c r="KVK59"/>
      <c r="KVL59"/>
      <c r="KVM59"/>
      <c r="KVN59"/>
      <c r="KVO59"/>
      <c r="KVP59"/>
      <c r="KVQ59"/>
      <c r="KVR59"/>
      <c r="KVS59"/>
      <c r="KVT59"/>
      <c r="KVU59"/>
      <c r="KVV59"/>
      <c r="KVW59"/>
      <c r="KVX59"/>
      <c r="KVY59"/>
      <c r="KVZ59"/>
      <c r="KWA59"/>
      <c r="KWB59"/>
      <c r="KWC59"/>
      <c r="KWD59"/>
      <c r="KWE59"/>
      <c r="KWF59"/>
      <c r="KWG59"/>
      <c r="KWH59"/>
      <c r="KWI59"/>
      <c r="KWJ59"/>
      <c r="KWK59"/>
      <c r="KWL59"/>
      <c r="KWM59"/>
      <c r="KWN59"/>
      <c r="KWO59"/>
      <c r="KWP59"/>
      <c r="KWQ59"/>
      <c r="KWR59"/>
      <c r="KWS59"/>
      <c r="KWT59"/>
      <c r="KWU59"/>
      <c r="KWV59"/>
      <c r="KWW59"/>
      <c r="KWX59"/>
      <c r="KWY59"/>
      <c r="KWZ59"/>
      <c r="KXA59"/>
      <c r="KXB59"/>
      <c r="KXC59"/>
      <c r="KXD59"/>
      <c r="KXE59"/>
      <c r="KXF59"/>
      <c r="KXG59"/>
      <c r="KXH59"/>
      <c r="KXI59"/>
      <c r="KXJ59"/>
      <c r="KXK59"/>
      <c r="KXL59"/>
      <c r="KXM59"/>
      <c r="KXN59"/>
      <c r="KXO59"/>
      <c r="KXP59"/>
      <c r="KXQ59"/>
      <c r="KXR59"/>
      <c r="KXS59"/>
      <c r="KXT59"/>
      <c r="KXU59"/>
      <c r="KXV59"/>
      <c r="KXW59"/>
      <c r="KXX59"/>
      <c r="KXY59"/>
      <c r="KXZ59"/>
      <c r="KYA59"/>
      <c r="KYB59"/>
      <c r="KYC59"/>
      <c r="KYD59"/>
      <c r="KYE59"/>
      <c r="KYF59"/>
      <c r="KYG59"/>
      <c r="KYH59"/>
      <c r="KYI59"/>
      <c r="KYJ59"/>
      <c r="KYK59"/>
      <c r="KYL59"/>
      <c r="KYM59"/>
      <c r="KYN59"/>
      <c r="KYO59"/>
      <c r="KYP59"/>
      <c r="KYQ59"/>
      <c r="KYR59"/>
      <c r="KYS59"/>
      <c r="KYT59"/>
      <c r="KYU59"/>
      <c r="KYV59"/>
      <c r="KYW59"/>
      <c r="KYX59"/>
      <c r="KYY59"/>
      <c r="KYZ59"/>
      <c r="KZA59"/>
      <c r="KZB59"/>
      <c r="KZC59"/>
      <c r="KZD59"/>
      <c r="KZE59"/>
      <c r="KZF59"/>
      <c r="KZG59"/>
      <c r="KZH59"/>
      <c r="KZI59"/>
      <c r="KZJ59"/>
      <c r="KZK59"/>
      <c r="KZL59"/>
      <c r="KZM59"/>
      <c r="KZN59"/>
      <c r="KZO59"/>
      <c r="KZP59"/>
      <c r="KZQ59"/>
      <c r="KZR59"/>
      <c r="KZS59"/>
      <c r="KZT59"/>
      <c r="KZU59"/>
      <c r="KZV59"/>
      <c r="KZW59"/>
      <c r="KZX59"/>
      <c r="KZY59"/>
      <c r="KZZ59"/>
      <c r="LAA59"/>
      <c r="LAB59"/>
      <c r="LAC59"/>
      <c r="LAD59"/>
      <c r="LAE59"/>
      <c r="LAF59"/>
      <c r="LAG59"/>
      <c r="LAH59"/>
      <c r="LAI59"/>
      <c r="LAJ59"/>
      <c r="LAK59"/>
      <c r="LAL59"/>
      <c r="LAM59"/>
      <c r="LAN59"/>
      <c r="LAO59"/>
      <c r="LAP59"/>
      <c r="LAQ59"/>
      <c r="LAR59"/>
      <c r="LAS59"/>
      <c r="LAT59"/>
      <c r="LAU59"/>
      <c r="LAV59"/>
      <c r="LAW59"/>
      <c r="LAX59"/>
      <c r="LAY59"/>
      <c r="LAZ59"/>
      <c r="LBA59"/>
      <c r="LBB59"/>
      <c r="LBC59"/>
      <c r="LBD59"/>
      <c r="LBE59"/>
      <c r="LBF59"/>
      <c r="LBG59"/>
      <c r="LBH59"/>
      <c r="LBI59"/>
      <c r="LBJ59"/>
      <c r="LBK59"/>
      <c r="LBL59"/>
      <c r="LBM59"/>
      <c r="LBN59"/>
      <c r="LBO59"/>
      <c r="LBP59"/>
      <c r="LBQ59"/>
      <c r="LBR59"/>
      <c r="LBS59"/>
      <c r="LBT59"/>
      <c r="LBU59"/>
      <c r="LBV59"/>
      <c r="LBW59"/>
      <c r="LBX59"/>
      <c r="LBY59"/>
      <c r="LBZ59"/>
      <c r="LCA59"/>
      <c r="LCB59"/>
      <c r="LCC59"/>
      <c r="LCD59"/>
      <c r="LCE59"/>
      <c r="LCF59"/>
      <c r="LCG59"/>
      <c r="LCH59"/>
      <c r="LCI59"/>
      <c r="LCJ59"/>
      <c r="LCK59"/>
      <c r="LCL59"/>
      <c r="LCM59"/>
      <c r="LCN59"/>
      <c r="LCO59"/>
      <c r="LCP59"/>
      <c r="LCQ59"/>
      <c r="LCR59"/>
      <c r="LCS59"/>
      <c r="LCT59"/>
      <c r="LCU59"/>
      <c r="LCV59"/>
      <c r="LCW59"/>
      <c r="LCX59"/>
      <c r="LCY59"/>
      <c r="LCZ59"/>
      <c r="LDA59"/>
      <c r="LDB59"/>
      <c r="LDC59"/>
      <c r="LDD59"/>
      <c r="LDE59"/>
      <c r="LDF59"/>
      <c r="LDG59"/>
      <c r="LDH59"/>
      <c r="LDI59"/>
      <c r="LDJ59"/>
      <c r="LDK59"/>
      <c r="LDL59"/>
      <c r="LDM59"/>
      <c r="LDN59"/>
      <c r="LDO59"/>
      <c r="LDP59"/>
      <c r="LDQ59"/>
      <c r="LDR59"/>
      <c r="LDS59"/>
      <c r="LDT59"/>
      <c r="LDU59"/>
      <c r="LDV59"/>
      <c r="LDW59"/>
      <c r="LDX59"/>
      <c r="LDY59"/>
      <c r="LDZ59"/>
      <c r="LEA59"/>
      <c r="LEB59"/>
      <c r="LEC59"/>
      <c r="LED59"/>
      <c r="LEE59"/>
      <c r="LEF59"/>
      <c r="LEG59"/>
      <c r="LEH59"/>
      <c r="LEI59"/>
      <c r="LEJ59"/>
      <c r="LEK59"/>
      <c r="LEL59"/>
      <c r="LEM59"/>
      <c r="LEN59"/>
      <c r="LEO59"/>
      <c r="LEP59"/>
      <c r="LEQ59"/>
      <c r="LER59"/>
      <c r="LES59"/>
      <c r="LET59"/>
      <c r="LEU59"/>
      <c r="LEV59"/>
      <c r="LEW59"/>
      <c r="LEX59"/>
      <c r="LEY59"/>
      <c r="LEZ59"/>
      <c r="LFA59"/>
      <c r="LFB59"/>
      <c r="LFC59"/>
      <c r="LFD59"/>
      <c r="LFE59"/>
      <c r="LFF59"/>
      <c r="LFG59"/>
      <c r="LFH59"/>
      <c r="LFI59"/>
      <c r="LFJ59"/>
      <c r="LFK59"/>
      <c r="LFL59"/>
      <c r="LFM59"/>
      <c r="LFN59"/>
      <c r="LFO59"/>
      <c r="LFP59"/>
      <c r="LFQ59"/>
      <c r="LFR59"/>
      <c r="LFS59"/>
      <c r="LFT59"/>
      <c r="LFU59"/>
      <c r="LFV59"/>
      <c r="LFW59"/>
      <c r="LFX59"/>
      <c r="LFY59"/>
      <c r="LFZ59"/>
      <c r="LGA59"/>
      <c r="LGB59"/>
      <c r="LGC59"/>
      <c r="LGD59"/>
      <c r="LGE59"/>
      <c r="LGF59"/>
      <c r="LGG59"/>
      <c r="LGH59"/>
      <c r="LGI59"/>
      <c r="LGJ59"/>
      <c r="LGK59"/>
      <c r="LGL59"/>
      <c r="LGM59"/>
      <c r="LGN59"/>
      <c r="LGO59"/>
      <c r="LGP59"/>
      <c r="LGQ59"/>
      <c r="LGR59"/>
      <c r="LGS59"/>
      <c r="LGT59"/>
      <c r="LGU59"/>
      <c r="LGV59"/>
      <c r="LGW59"/>
      <c r="LGX59"/>
      <c r="LGY59"/>
      <c r="LGZ59"/>
      <c r="LHA59"/>
      <c r="LHB59"/>
      <c r="LHC59"/>
      <c r="LHD59"/>
      <c r="LHE59"/>
      <c r="LHF59"/>
      <c r="LHG59"/>
      <c r="LHH59"/>
      <c r="LHI59"/>
      <c r="LHJ59"/>
      <c r="LHK59"/>
      <c r="LHL59"/>
      <c r="LHM59"/>
      <c r="LHN59"/>
      <c r="LHO59"/>
      <c r="LHP59"/>
      <c r="LHQ59"/>
      <c r="LHR59"/>
      <c r="LHS59"/>
      <c r="LHT59"/>
      <c r="LHU59"/>
      <c r="LHV59"/>
      <c r="LHW59"/>
      <c r="LHX59"/>
      <c r="LHY59"/>
      <c r="LHZ59"/>
      <c r="LIA59"/>
      <c r="LIB59"/>
      <c r="LIC59"/>
      <c r="LID59"/>
      <c r="LIE59"/>
      <c r="LIF59"/>
      <c r="LIG59"/>
      <c r="LIH59"/>
      <c r="LII59"/>
      <c r="LIJ59"/>
      <c r="LIK59"/>
      <c r="LIL59"/>
      <c r="LIM59"/>
      <c r="LIN59"/>
      <c r="LIO59"/>
      <c r="LIP59"/>
      <c r="LIQ59"/>
      <c r="LIR59"/>
      <c r="LIS59"/>
      <c r="LIT59"/>
      <c r="LIU59"/>
      <c r="LIV59"/>
      <c r="LIW59"/>
      <c r="LIX59"/>
      <c r="LIY59"/>
      <c r="LIZ59"/>
      <c r="LJA59"/>
      <c r="LJB59"/>
      <c r="LJC59"/>
      <c r="LJD59"/>
      <c r="LJE59"/>
      <c r="LJF59"/>
      <c r="LJG59"/>
      <c r="LJH59"/>
      <c r="LJI59"/>
      <c r="LJJ59"/>
      <c r="LJK59"/>
      <c r="LJL59"/>
      <c r="LJM59"/>
      <c r="LJN59"/>
      <c r="LJO59"/>
      <c r="LJP59"/>
      <c r="LJQ59"/>
      <c r="LJR59"/>
      <c r="LJS59"/>
      <c r="LJT59"/>
      <c r="LJU59"/>
      <c r="LJV59"/>
      <c r="LJW59"/>
      <c r="LJX59"/>
      <c r="LJY59"/>
      <c r="LJZ59"/>
      <c r="LKA59"/>
      <c r="LKB59"/>
      <c r="LKC59"/>
      <c r="LKD59"/>
      <c r="LKE59"/>
      <c r="LKF59"/>
      <c r="LKG59"/>
      <c r="LKH59"/>
      <c r="LKI59"/>
      <c r="LKJ59"/>
      <c r="LKK59"/>
      <c r="LKL59"/>
      <c r="LKM59"/>
      <c r="LKN59"/>
      <c r="LKO59"/>
      <c r="LKP59"/>
      <c r="LKQ59"/>
      <c r="LKR59"/>
      <c r="LKS59"/>
      <c r="LKT59"/>
      <c r="LKU59"/>
      <c r="LKV59"/>
      <c r="LKW59"/>
      <c r="LKX59"/>
      <c r="LKY59"/>
      <c r="LKZ59"/>
      <c r="LLA59"/>
      <c r="LLB59"/>
      <c r="LLC59"/>
      <c r="LLD59"/>
      <c r="LLE59"/>
      <c r="LLF59"/>
      <c r="LLG59"/>
      <c r="LLH59"/>
      <c r="LLI59"/>
      <c r="LLJ59"/>
      <c r="LLK59"/>
      <c r="LLL59"/>
      <c r="LLM59"/>
      <c r="LLN59"/>
      <c r="LLO59"/>
      <c r="LLP59"/>
      <c r="LLQ59"/>
      <c r="LLR59"/>
      <c r="LLS59"/>
      <c r="LLT59"/>
      <c r="LLU59"/>
      <c r="LLV59"/>
      <c r="LLW59"/>
      <c r="LLX59"/>
      <c r="LLY59"/>
      <c r="LLZ59"/>
      <c r="LMA59"/>
      <c r="LMB59"/>
      <c r="LMC59"/>
      <c r="LMD59"/>
      <c r="LME59"/>
      <c r="LMF59"/>
      <c r="LMG59"/>
      <c r="LMH59"/>
      <c r="LMI59"/>
      <c r="LMJ59"/>
      <c r="LMK59"/>
      <c r="LML59"/>
      <c r="LMM59"/>
      <c r="LMN59"/>
      <c r="LMO59"/>
      <c r="LMP59"/>
      <c r="LMQ59"/>
      <c r="LMR59"/>
      <c r="LMS59"/>
      <c r="LMT59"/>
      <c r="LMU59"/>
      <c r="LMV59"/>
      <c r="LMW59"/>
      <c r="LMX59"/>
      <c r="LMY59"/>
      <c r="LMZ59"/>
      <c r="LNA59"/>
      <c r="LNB59"/>
      <c r="LNC59"/>
      <c r="LND59"/>
      <c r="LNE59"/>
      <c r="LNF59"/>
      <c r="LNG59"/>
      <c r="LNH59"/>
      <c r="LNI59"/>
      <c r="LNJ59"/>
      <c r="LNK59"/>
      <c r="LNL59"/>
      <c r="LNM59"/>
      <c r="LNN59"/>
      <c r="LNO59"/>
      <c r="LNP59"/>
      <c r="LNQ59"/>
      <c r="LNR59"/>
      <c r="LNS59"/>
      <c r="LNT59"/>
      <c r="LNU59"/>
      <c r="LNV59"/>
      <c r="LNW59"/>
      <c r="LNX59"/>
      <c r="LNY59"/>
      <c r="LNZ59"/>
      <c r="LOA59"/>
      <c r="LOB59"/>
      <c r="LOC59"/>
      <c r="LOD59"/>
      <c r="LOE59"/>
      <c r="LOF59"/>
      <c r="LOG59"/>
      <c r="LOH59"/>
      <c r="LOI59"/>
      <c r="LOJ59"/>
      <c r="LOK59"/>
      <c r="LOL59"/>
      <c r="LOM59"/>
      <c r="LON59"/>
      <c r="LOO59"/>
      <c r="LOP59"/>
      <c r="LOQ59"/>
      <c r="LOR59"/>
      <c r="LOS59"/>
      <c r="LOT59"/>
      <c r="LOU59"/>
      <c r="LOV59"/>
      <c r="LOW59"/>
      <c r="LOX59"/>
      <c r="LOY59"/>
      <c r="LOZ59"/>
      <c r="LPA59"/>
      <c r="LPB59"/>
      <c r="LPC59"/>
      <c r="LPD59"/>
      <c r="LPE59"/>
      <c r="LPF59"/>
      <c r="LPG59"/>
      <c r="LPH59"/>
      <c r="LPI59"/>
      <c r="LPJ59"/>
      <c r="LPK59"/>
      <c r="LPL59"/>
      <c r="LPM59"/>
      <c r="LPN59"/>
      <c r="LPO59"/>
      <c r="LPP59"/>
      <c r="LPQ59"/>
      <c r="LPR59"/>
      <c r="LPS59"/>
      <c r="LPT59"/>
      <c r="LPU59"/>
      <c r="LPV59"/>
      <c r="LPW59"/>
      <c r="LPX59"/>
      <c r="LPY59"/>
      <c r="LPZ59"/>
      <c r="LQA59"/>
      <c r="LQB59"/>
      <c r="LQC59"/>
      <c r="LQD59"/>
      <c r="LQE59"/>
      <c r="LQF59"/>
      <c r="LQG59"/>
      <c r="LQH59"/>
      <c r="LQI59"/>
      <c r="LQJ59"/>
      <c r="LQK59"/>
      <c r="LQL59"/>
      <c r="LQM59"/>
      <c r="LQN59"/>
      <c r="LQO59"/>
      <c r="LQP59"/>
      <c r="LQQ59"/>
      <c r="LQR59"/>
      <c r="LQS59"/>
      <c r="LQT59"/>
      <c r="LQU59"/>
      <c r="LQV59"/>
      <c r="LQW59"/>
      <c r="LQX59"/>
      <c r="LQY59"/>
      <c r="LQZ59"/>
      <c r="LRA59"/>
      <c r="LRB59"/>
      <c r="LRC59"/>
      <c r="LRD59"/>
      <c r="LRE59"/>
      <c r="LRF59"/>
      <c r="LRG59"/>
      <c r="LRH59"/>
      <c r="LRI59"/>
      <c r="LRJ59"/>
      <c r="LRK59"/>
      <c r="LRL59"/>
      <c r="LRM59"/>
      <c r="LRN59"/>
      <c r="LRO59"/>
      <c r="LRP59"/>
      <c r="LRQ59"/>
      <c r="LRR59"/>
      <c r="LRS59"/>
      <c r="LRT59"/>
      <c r="LRU59"/>
      <c r="LRV59"/>
      <c r="LRW59"/>
      <c r="LRX59"/>
      <c r="LRY59"/>
      <c r="LRZ59"/>
      <c r="LSA59"/>
      <c r="LSB59"/>
      <c r="LSC59"/>
      <c r="LSD59"/>
      <c r="LSE59"/>
      <c r="LSF59"/>
      <c r="LSG59"/>
      <c r="LSH59"/>
      <c r="LSI59"/>
      <c r="LSJ59"/>
      <c r="LSK59"/>
      <c r="LSL59"/>
      <c r="LSM59"/>
      <c r="LSN59"/>
      <c r="LSO59"/>
      <c r="LSP59"/>
      <c r="LSQ59"/>
      <c r="LSR59"/>
      <c r="LSS59"/>
      <c r="LST59"/>
      <c r="LSU59"/>
      <c r="LSV59"/>
      <c r="LSW59"/>
      <c r="LSX59"/>
      <c r="LSY59"/>
      <c r="LSZ59"/>
      <c r="LTA59"/>
      <c r="LTB59"/>
      <c r="LTC59"/>
      <c r="LTD59"/>
      <c r="LTE59"/>
      <c r="LTF59"/>
      <c r="LTG59"/>
      <c r="LTH59"/>
      <c r="LTI59"/>
      <c r="LTJ59"/>
      <c r="LTK59"/>
      <c r="LTL59"/>
      <c r="LTM59"/>
      <c r="LTN59"/>
      <c r="LTO59"/>
      <c r="LTP59"/>
      <c r="LTQ59"/>
      <c r="LTR59"/>
      <c r="LTS59"/>
      <c r="LTT59"/>
      <c r="LTU59"/>
      <c r="LTV59"/>
      <c r="LTW59"/>
      <c r="LTX59"/>
      <c r="LTY59"/>
      <c r="LTZ59"/>
      <c r="LUA59"/>
      <c r="LUB59"/>
      <c r="LUC59"/>
      <c r="LUD59"/>
      <c r="LUE59"/>
      <c r="LUF59"/>
      <c r="LUG59"/>
      <c r="LUH59"/>
      <c r="LUI59"/>
      <c r="LUJ59"/>
      <c r="LUK59"/>
      <c r="LUL59"/>
      <c r="LUM59"/>
      <c r="LUN59"/>
      <c r="LUO59"/>
      <c r="LUP59"/>
      <c r="LUQ59"/>
      <c r="LUR59"/>
      <c r="LUS59"/>
      <c r="LUT59"/>
      <c r="LUU59"/>
      <c r="LUV59"/>
      <c r="LUW59"/>
      <c r="LUX59"/>
      <c r="LUY59"/>
      <c r="LUZ59"/>
      <c r="LVA59"/>
      <c r="LVB59"/>
      <c r="LVC59"/>
      <c r="LVD59"/>
      <c r="LVE59"/>
      <c r="LVF59"/>
      <c r="LVG59"/>
      <c r="LVH59"/>
      <c r="LVI59"/>
      <c r="LVJ59"/>
      <c r="LVK59"/>
      <c r="LVL59"/>
      <c r="LVM59"/>
      <c r="LVN59"/>
      <c r="LVO59"/>
      <c r="LVP59"/>
      <c r="LVQ59"/>
      <c r="LVR59"/>
      <c r="LVS59"/>
      <c r="LVT59"/>
      <c r="LVU59"/>
      <c r="LVV59"/>
      <c r="LVW59"/>
      <c r="LVX59"/>
      <c r="LVY59"/>
      <c r="LVZ59"/>
      <c r="LWA59"/>
      <c r="LWB59"/>
      <c r="LWC59"/>
      <c r="LWD59"/>
      <c r="LWE59"/>
      <c r="LWF59"/>
      <c r="LWG59"/>
      <c r="LWH59"/>
      <c r="LWI59"/>
      <c r="LWJ59"/>
      <c r="LWK59"/>
      <c r="LWL59"/>
      <c r="LWM59"/>
      <c r="LWN59"/>
      <c r="LWO59"/>
      <c r="LWP59"/>
      <c r="LWQ59"/>
      <c r="LWR59"/>
      <c r="LWS59"/>
      <c r="LWT59"/>
      <c r="LWU59"/>
      <c r="LWV59"/>
      <c r="LWW59"/>
      <c r="LWX59"/>
      <c r="LWY59"/>
      <c r="LWZ59"/>
      <c r="LXA59"/>
      <c r="LXB59"/>
      <c r="LXC59"/>
      <c r="LXD59"/>
      <c r="LXE59"/>
      <c r="LXF59"/>
      <c r="LXG59"/>
      <c r="LXH59"/>
      <c r="LXI59"/>
      <c r="LXJ59"/>
      <c r="LXK59"/>
      <c r="LXL59"/>
      <c r="LXM59"/>
      <c r="LXN59"/>
      <c r="LXO59"/>
      <c r="LXP59"/>
      <c r="LXQ59"/>
      <c r="LXR59"/>
      <c r="LXS59"/>
      <c r="LXT59"/>
      <c r="LXU59"/>
      <c r="LXV59"/>
      <c r="LXW59"/>
      <c r="LXX59"/>
      <c r="LXY59"/>
      <c r="LXZ59"/>
      <c r="LYA59"/>
      <c r="LYB59"/>
      <c r="LYC59"/>
      <c r="LYD59"/>
      <c r="LYE59"/>
      <c r="LYF59"/>
      <c r="LYG59"/>
      <c r="LYH59"/>
      <c r="LYI59"/>
      <c r="LYJ59"/>
      <c r="LYK59"/>
      <c r="LYL59"/>
      <c r="LYM59"/>
      <c r="LYN59"/>
      <c r="LYO59"/>
      <c r="LYP59"/>
      <c r="LYQ59"/>
      <c r="LYR59"/>
      <c r="LYS59"/>
      <c r="LYT59"/>
      <c r="LYU59"/>
      <c r="LYV59"/>
      <c r="LYW59"/>
      <c r="LYX59"/>
      <c r="LYY59"/>
      <c r="LYZ59"/>
      <c r="LZA59"/>
      <c r="LZB59"/>
      <c r="LZC59"/>
      <c r="LZD59"/>
      <c r="LZE59"/>
      <c r="LZF59"/>
      <c r="LZG59"/>
      <c r="LZH59"/>
      <c r="LZI59"/>
      <c r="LZJ59"/>
      <c r="LZK59"/>
      <c r="LZL59"/>
      <c r="LZM59"/>
      <c r="LZN59"/>
      <c r="LZO59"/>
      <c r="LZP59"/>
      <c r="LZQ59"/>
      <c r="LZR59"/>
      <c r="LZS59"/>
      <c r="LZT59"/>
      <c r="LZU59"/>
      <c r="LZV59"/>
      <c r="LZW59"/>
      <c r="LZX59"/>
      <c r="LZY59"/>
      <c r="LZZ59"/>
      <c r="MAA59"/>
      <c r="MAB59"/>
      <c r="MAC59"/>
      <c r="MAD59"/>
      <c r="MAE59"/>
      <c r="MAF59"/>
      <c r="MAG59"/>
      <c r="MAH59"/>
      <c r="MAI59"/>
      <c r="MAJ59"/>
      <c r="MAK59"/>
      <c r="MAL59"/>
      <c r="MAM59"/>
      <c r="MAN59"/>
      <c r="MAO59"/>
      <c r="MAP59"/>
      <c r="MAQ59"/>
      <c r="MAR59"/>
      <c r="MAS59"/>
      <c r="MAT59"/>
      <c r="MAU59"/>
      <c r="MAV59"/>
      <c r="MAW59"/>
      <c r="MAX59"/>
      <c r="MAY59"/>
      <c r="MAZ59"/>
      <c r="MBA59"/>
      <c r="MBB59"/>
      <c r="MBC59"/>
      <c r="MBD59"/>
      <c r="MBE59"/>
      <c r="MBF59"/>
      <c r="MBG59"/>
      <c r="MBH59"/>
      <c r="MBI59"/>
      <c r="MBJ59"/>
      <c r="MBK59"/>
      <c r="MBL59"/>
      <c r="MBM59"/>
      <c r="MBN59"/>
      <c r="MBO59"/>
      <c r="MBP59"/>
      <c r="MBQ59"/>
      <c r="MBR59"/>
      <c r="MBS59"/>
      <c r="MBT59"/>
      <c r="MBU59"/>
      <c r="MBV59"/>
      <c r="MBW59"/>
      <c r="MBX59"/>
      <c r="MBY59"/>
      <c r="MBZ59"/>
      <c r="MCA59"/>
      <c r="MCB59"/>
      <c r="MCC59"/>
      <c r="MCD59"/>
      <c r="MCE59"/>
      <c r="MCF59"/>
      <c r="MCG59"/>
      <c r="MCH59"/>
      <c r="MCI59"/>
      <c r="MCJ59"/>
      <c r="MCK59"/>
      <c r="MCL59"/>
      <c r="MCM59"/>
      <c r="MCN59"/>
      <c r="MCO59"/>
      <c r="MCP59"/>
      <c r="MCQ59"/>
      <c r="MCR59"/>
      <c r="MCS59"/>
      <c r="MCT59"/>
      <c r="MCU59"/>
      <c r="MCV59"/>
      <c r="MCW59"/>
      <c r="MCX59"/>
      <c r="MCY59"/>
      <c r="MCZ59"/>
      <c r="MDA59"/>
      <c r="MDB59"/>
      <c r="MDC59"/>
      <c r="MDD59"/>
      <c r="MDE59"/>
      <c r="MDF59"/>
      <c r="MDG59"/>
      <c r="MDH59"/>
      <c r="MDI59"/>
      <c r="MDJ59"/>
      <c r="MDK59"/>
      <c r="MDL59"/>
      <c r="MDM59"/>
      <c r="MDN59"/>
      <c r="MDO59"/>
      <c r="MDP59"/>
      <c r="MDQ59"/>
      <c r="MDR59"/>
      <c r="MDS59"/>
      <c r="MDT59"/>
      <c r="MDU59"/>
      <c r="MDV59"/>
      <c r="MDW59"/>
      <c r="MDX59"/>
      <c r="MDY59"/>
      <c r="MDZ59"/>
      <c r="MEA59"/>
      <c r="MEB59"/>
      <c r="MEC59"/>
      <c r="MED59"/>
      <c r="MEE59"/>
      <c r="MEF59"/>
      <c r="MEG59"/>
      <c r="MEH59"/>
      <c r="MEI59"/>
      <c r="MEJ59"/>
      <c r="MEK59"/>
      <c r="MEL59"/>
      <c r="MEM59"/>
      <c r="MEN59"/>
      <c r="MEO59"/>
      <c r="MEP59"/>
      <c r="MEQ59"/>
      <c r="MER59"/>
      <c r="MES59"/>
      <c r="MET59"/>
      <c r="MEU59"/>
      <c r="MEV59"/>
      <c r="MEW59"/>
      <c r="MEX59"/>
      <c r="MEY59"/>
      <c r="MEZ59"/>
      <c r="MFA59"/>
      <c r="MFB59"/>
      <c r="MFC59"/>
      <c r="MFD59"/>
      <c r="MFE59"/>
      <c r="MFF59"/>
      <c r="MFG59"/>
      <c r="MFH59"/>
      <c r="MFI59"/>
      <c r="MFJ59"/>
      <c r="MFK59"/>
      <c r="MFL59"/>
      <c r="MFM59"/>
      <c r="MFN59"/>
      <c r="MFO59"/>
      <c r="MFP59"/>
      <c r="MFQ59"/>
      <c r="MFR59"/>
      <c r="MFS59"/>
      <c r="MFT59"/>
      <c r="MFU59"/>
      <c r="MFV59"/>
      <c r="MFW59"/>
      <c r="MFX59"/>
      <c r="MFY59"/>
      <c r="MFZ59"/>
      <c r="MGA59"/>
      <c r="MGB59"/>
      <c r="MGC59"/>
      <c r="MGD59"/>
      <c r="MGE59"/>
      <c r="MGF59"/>
      <c r="MGG59"/>
      <c r="MGH59"/>
      <c r="MGI59"/>
      <c r="MGJ59"/>
      <c r="MGK59"/>
      <c r="MGL59"/>
      <c r="MGM59"/>
      <c r="MGN59"/>
      <c r="MGO59"/>
      <c r="MGP59"/>
      <c r="MGQ59"/>
      <c r="MGR59"/>
      <c r="MGS59"/>
      <c r="MGT59"/>
      <c r="MGU59"/>
      <c r="MGV59"/>
      <c r="MGW59"/>
      <c r="MGX59"/>
      <c r="MGY59"/>
      <c r="MGZ59"/>
      <c r="MHA59"/>
      <c r="MHB59"/>
      <c r="MHC59"/>
      <c r="MHD59"/>
      <c r="MHE59"/>
      <c r="MHF59"/>
      <c r="MHG59"/>
      <c r="MHH59"/>
      <c r="MHI59"/>
      <c r="MHJ59"/>
      <c r="MHK59"/>
      <c r="MHL59"/>
      <c r="MHM59"/>
      <c r="MHN59"/>
      <c r="MHO59"/>
      <c r="MHP59"/>
      <c r="MHQ59"/>
      <c r="MHR59"/>
      <c r="MHS59"/>
      <c r="MHT59"/>
      <c r="MHU59"/>
      <c r="MHV59"/>
      <c r="MHW59"/>
      <c r="MHX59"/>
      <c r="MHY59"/>
      <c r="MHZ59"/>
      <c r="MIA59"/>
      <c r="MIB59"/>
      <c r="MIC59"/>
      <c r="MID59"/>
      <c r="MIE59"/>
      <c r="MIF59"/>
      <c r="MIG59"/>
      <c r="MIH59"/>
      <c r="MII59"/>
      <c r="MIJ59"/>
      <c r="MIK59"/>
      <c r="MIL59"/>
      <c r="MIM59"/>
      <c r="MIN59"/>
      <c r="MIO59"/>
      <c r="MIP59"/>
      <c r="MIQ59"/>
      <c r="MIR59"/>
      <c r="MIS59"/>
      <c r="MIT59"/>
      <c r="MIU59"/>
      <c r="MIV59"/>
      <c r="MIW59"/>
      <c r="MIX59"/>
      <c r="MIY59"/>
      <c r="MIZ59"/>
      <c r="MJA59"/>
      <c r="MJB59"/>
      <c r="MJC59"/>
      <c r="MJD59"/>
      <c r="MJE59"/>
      <c r="MJF59"/>
      <c r="MJG59"/>
      <c r="MJH59"/>
      <c r="MJI59"/>
      <c r="MJJ59"/>
      <c r="MJK59"/>
      <c r="MJL59"/>
      <c r="MJM59"/>
      <c r="MJN59"/>
      <c r="MJO59"/>
      <c r="MJP59"/>
      <c r="MJQ59"/>
      <c r="MJR59"/>
      <c r="MJS59"/>
      <c r="MJT59"/>
      <c r="MJU59"/>
      <c r="MJV59"/>
      <c r="MJW59"/>
      <c r="MJX59"/>
      <c r="MJY59"/>
      <c r="MJZ59"/>
      <c r="MKA59"/>
      <c r="MKB59"/>
      <c r="MKC59"/>
      <c r="MKD59"/>
      <c r="MKE59"/>
      <c r="MKF59"/>
      <c r="MKG59"/>
      <c r="MKH59"/>
      <c r="MKI59"/>
      <c r="MKJ59"/>
      <c r="MKK59"/>
      <c r="MKL59"/>
      <c r="MKM59"/>
      <c r="MKN59"/>
      <c r="MKO59"/>
      <c r="MKP59"/>
      <c r="MKQ59"/>
      <c r="MKR59"/>
      <c r="MKS59"/>
      <c r="MKT59"/>
      <c r="MKU59"/>
      <c r="MKV59"/>
      <c r="MKW59"/>
      <c r="MKX59"/>
      <c r="MKY59"/>
      <c r="MKZ59"/>
      <c r="MLA59"/>
      <c r="MLB59"/>
      <c r="MLC59"/>
      <c r="MLD59"/>
      <c r="MLE59"/>
      <c r="MLF59"/>
      <c r="MLG59"/>
      <c r="MLH59"/>
      <c r="MLI59"/>
      <c r="MLJ59"/>
      <c r="MLK59"/>
      <c r="MLL59"/>
      <c r="MLM59"/>
      <c r="MLN59"/>
      <c r="MLO59"/>
      <c r="MLP59"/>
      <c r="MLQ59"/>
      <c r="MLR59"/>
      <c r="MLS59"/>
      <c r="MLT59"/>
      <c r="MLU59"/>
      <c r="MLV59"/>
      <c r="MLW59"/>
      <c r="MLX59"/>
      <c r="MLY59"/>
      <c r="MLZ59"/>
      <c r="MMA59"/>
      <c r="MMB59"/>
      <c r="MMC59"/>
      <c r="MMD59"/>
      <c r="MME59"/>
      <c r="MMF59"/>
      <c r="MMG59"/>
      <c r="MMH59"/>
      <c r="MMI59"/>
      <c r="MMJ59"/>
      <c r="MMK59"/>
      <c r="MML59"/>
      <c r="MMM59"/>
      <c r="MMN59"/>
      <c r="MMO59"/>
      <c r="MMP59"/>
      <c r="MMQ59"/>
      <c r="MMR59"/>
      <c r="MMS59"/>
      <c r="MMT59"/>
      <c r="MMU59"/>
      <c r="MMV59"/>
      <c r="MMW59"/>
      <c r="MMX59"/>
      <c r="MMY59"/>
      <c r="MMZ59"/>
      <c r="MNA59"/>
      <c r="MNB59"/>
      <c r="MNC59"/>
      <c r="MND59"/>
      <c r="MNE59"/>
      <c r="MNF59"/>
      <c r="MNG59"/>
      <c r="MNH59"/>
      <c r="MNI59"/>
      <c r="MNJ59"/>
      <c r="MNK59"/>
      <c r="MNL59"/>
      <c r="MNM59"/>
      <c r="MNN59"/>
      <c r="MNO59"/>
      <c r="MNP59"/>
      <c r="MNQ59"/>
      <c r="MNR59"/>
      <c r="MNS59"/>
      <c r="MNT59"/>
      <c r="MNU59"/>
      <c r="MNV59"/>
      <c r="MNW59"/>
      <c r="MNX59"/>
      <c r="MNY59"/>
      <c r="MNZ59"/>
      <c r="MOA59"/>
      <c r="MOB59"/>
      <c r="MOC59"/>
      <c r="MOD59"/>
      <c r="MOE59"/>
      <c r="MOF59"/>
      <c r="MOG59"/>
      <c r="MOH59"/>
      <c r="MOI59"/>
      <c r="MOJ59"/>
      <c r="MOK59"/>
      <c r="MOL59"/>
      <c r="MOM59"/>
      <c r="MON59"/>
      <c r="MOO59"/>
      <c r="MOP59"/>
      <c r="MOQ59"/>
      <c r="MOR59"/>
      <c r="MOS59"/>
      <c r="MOT59"/>
      <c r="MOU59"/>
      <c r="MOV59"/>
      <c r="MOW59"/>
      <c r="MOX59"/>
      <c r="MOY59"/>
      <c r="MOZ59"/>
      <c r="MPA59"/>
      <c r="MPB59"/>
      <c r="MPC59"/>
      <c r="MPD59"/>
      <c r="MPE59"/>
      <c r="MPF59"/>
      <c r="MPG59"/>
      <c r="MPH59"/>
      <c r="MPI59"/>
      <c r="MPJ59"/>
      <c r="MPK59"/>
      <c r="MPL59"/>
      <c r="MPM59"/>
      <c r="MPN59"/>
      <c r="MPO59"/>
      <c r="MPP59"/>
      <c r="MPQ59"/>
      <c r="MPR59"/>
      <c r="MPS59"/>
      <c r="MPT59"/>
      <c r="MPU59"/>
      <c r="MPV59"/>
      <c r="MPW59"/>
      <c r="MPX59"/>
      <c r="MPY59"/>
      <c r="MPZ59"/>
      <c r="MQA59"/>
      <c r="MQB59"/>
      <c r="MQC59"/>
      <c r="MQD59"/>
      <c r="MQE59"/>
      <c r="MQF59"/>
      <c r="MQG59"/>
      <c r="MQH59"/>
      <c r="MQI59"/>
      <c r="MQJ59"/>
      <c r="MQK59"/>
      <c r="MQL59"/>
      <c r="MQM59"/>
      <c r="MQN59"/>
      <c r="MQO59"/>
      <c r="MQP59"/>
      <c r="MQQ59"/>
      <c r="MQR59"/>
      <c r="MQS59"/>
      <c r="MQT59"/>
      <c r="MQU59"/>
      <c r="MQV59"/>
      <c r="MQW59"/>
      <c r="MQX59"/>
      <c r="MQY59"/>
      <c r="MQZ59"/>
      <c r="MRA59"/>
      <c r="MRB59"/>
      <c r="MRC59"/>
      <c r="MRD59"/>
      <c r="MRE59"/>
      <c r="MRF59"/>
      <c r="MRG59"/>
      <c r="MRH59"/>
      <c r="MRI59"/>
      <c r="MRJ59"/>
      <c r="MRK59"/>
      <c r="MRL59"/>
      <c r="MRM59"/>
      <c r="MRN59"/>
      <c r="MRO59"/>
      <c r="MRP59"/>
      <c r="MRQ59"/>
      <c r="MRR59"/>
      <c r="MRS59"/>
      <c r="MRT59"/>
      <c r="MRU59"/>
      <c r="MRV59"/>
      <c r="MRW59"/>
      <c r="MRX59"/>
      <c r="MRY59"/>
      <c r="MRZ59"/>
      <c r="MSA59"/>
      <c r="MSB59"/>
      <c r="MSC59"/>
      <c r="MSD59"/>
      <c r="MSE59"/>
      <c r="MSF59"/>
      <c r="MSG59"/>
      <c r="MSH59"/>
      <c r="MSI59"/>
      <c r="MSJ59"/>
      <c r="MSK59"/>
      <c r="MSL59"/>
      <c r="MSM59"/>
      <c r="MSN59"/>
      <c r="MSO59"/>
      <c r="MSP59"/>
      <c r="MSQ59"/>
      <c r="MSR59"/>
      <c r="MSS59"/>
      <c r="MST59"/>
      <c r="MSU59"/>
      <c r="MSV59"/>
      <c r="MSW59"/>
      <c r="MSX59"/>
      <c r="MSY59"/>
      <c r="MSZ59"/>
      <c r="MTA59"/>
      <c r="MTB59"/>
      <c r="MTC59"/>
      <c r="MTD59"/>
      <c r="MTE59"/>
      <c r="MTF59"/>
      <c r="MTG59"/>
      <c r="MTH59"/>
      <c r="MTI59"/>
      <c r="MTJ59"/>
      <c r="MTK59"/>
      <c r="MTL59"/>
      <c r="MTM59"/>
      <c r="MTN59"/>
      <c r="MTO59"/>
      <c r="MTP59"/>
      <c r="MTQ59"/>
      <c r="MTR59"/>
      <c r="MTS59"/>
      <c r="MTT59"/>
      <c r="MTU59"/>
      <c r="MTV59"/>
      <c r="MTW59"/>
      <c r="MTX59"/>
      <c r="MTY59"/>
      <c r="MTZ59"/>
      <c r="MUA59"/>
      <c r="MUB59"/>
      <c r="MUC59"/>
      <c r="MUD59"/>
      <c r="MUE59"/>
      <c r="MUF59"/>
      <c r="MUG59"/>
      <c r="MUH59"/>
      <c r="MUI59"/>
      <c r="MUJ59"/>
      <c r="MUK59"/>
      <c r="MUL59"/>
      <c r="MUM59"/>
      <c r="MUN59"/>
      <c r="MUO59"/>
      <c r="MUP59"/>
      <c r="MUQ59"/>
      <c r="MUR59"/>
      <c r="MUS59"/>
      <c r="MUT59"/>
      <c r="MUU59"/>
      <c r="MUV59"/>
      <c r="MUW59"/>
      <c r="MUX59"/>
      <c r="MUY59"/>
      <c r="MUZ59"/>
      <c r="MVA59"/>
      <c r="MVB59"/>
      <c r="MVC59"/>
      <c r="MVD59"/>
      <c r="MVE59"/>
      <c r="MVF59"/>
      <c r="MVG59"/>
      <c r="MVH59"/>
      <c r="MVI59"/>
      <c r="MVJ59"/>
      <c r="MVK59"/>
      <c r="MVL59"/>
      <c r="MVM59"/>
      <c r="MVN59"/>
      <c r="MVO59"/>
      <c r="MVP59"/>
      <c r="MVQ59"/>
      <c r="MVR59"/>
      <c r="MVS59"/>
      <c r="MVT59"/>
      <c r="MVU59"/>
      <c r="MVV59"/>
      <c r="MVW59"/>
      <c r="MVX59"/>
      <c r="MVY59"/>
      <c r="MVZ59"/>
      <c r="MWA59"/>
      <c r="MWB59"/>
      <c r="MWC59"/>
      <c r="MWD59"/>
      <c r="MWE59"/>
      <c r="MWF59"/>
      <c r="MWG59"/>
      <c r="MWH59"/>
      <c r="MWI59"/>
      <c r="MWJ59"/>
      <c r="MWK59"/>
      <c r="MWL59"/>
      <c r="MWM59"/>
      <c r="MWN59"/>
      <c r="MWO59"/>
      <c r="MWP59"/>
      <c r="MWQ59"/>
      <c r="MWR59"/>
      <c r="MWS59"/>
      <c r="MWT59"/>
      <c r="MWU59"/>
      <c r="MWV59"/>
      <c r="MWW59"/>
      <c r="MWX59"/>
      <c r="MWY59"/>
      <c r="MWZ59"/>
      <c r="MXA59"/>
      <c r="MXB59"/>
      <c r="MXC59"/>
      <c r="MXD59"/>
      <c r="MXE59"/>
      <c r="MXF59"/>
      <c r="MXG59"/>
      <c r="MXH59"/>
      <c r="MXI59"/>
      <c r="MXJ59"/>
      <c r="MXK59"/>
      <c r="MXL59"/>
      <c r="MXM59"/>
      <c r="MXN59"/>
      <c r="MXO59"/>
      <c r="MXP59"/>
      <c r="MXQ59"/>
      <c r="MXR59"/>
      <c r="MXS59"/>
      <c r="MXT59"/>
      <c r="MXU59"/>
      <c r="MXV59"/>
      <c r="MXW59"/>
      <c r="MXX59"/>
      <c r="MXY59"/>
      <c r="MXZ59"/>
      <c r="MYA59"/>
      <c r="MYB59"/>
      <c r="MYC59"/>
      <c r="MYD59"/>
      <c r="MYE59"/>
      <c r="MYF59"/>
      <c r="MYG59"/>
      <c r="MYH59"/>
      <c r="MYI59"/>
      <c r="MYJ59"/>
      <c r="MYK59"/>
      <c r="MYL59"/>
      <c r="MYM59"/>
      <c r="MYN59"/>
      <c r="MYO59"/>
      <c r="MYP59"/>
      <c r="MYQ59"/>
      <c r="MYR59"/>
      <c r="MYS59"/>
      <c r="MYT59"/>
      <c r="MYU59"/>
      <c r="MYV59"/>
      <c r="MYW59"/>
      <c r="MYX59"/>
      <c r="MYY59"/>
      <c r="MYZ59"/>
      <c r="MZA59"/>
      <c r="MZB59"/>
      <c r="MZC59"/>
      <c r="MZD59"/>
      <c r="MZE59"/>
      <c r="MZF59"/>
      <c r="MZG59"/>
      <c r="MZH59"/>
      <c r="MZI59"/>
      <c r="MZJ59"/>
      <c r="MZK59"/>
      <c r="MZL59"/>
      <c r="MZM59"/>
      <c r="MZN59"/>
      <c r="MZO59"/>
      <c r="MZP59"/>
      <c r="MZQ59"/>
      <c r="MZR59"/>
      <c r="MZS59"/>
      <c r="MZT59"/>
      <c r="MZU59"/>
      <c r="MZV59"/>
      <c r="MZW59"/>
      <c r="MZX59"/>
      <c r="MZY59"/>
      <c r="MZZ59"/>
      <c r="NAA59"/>
      <c r="NAB59"/>
      <c r="NAC59"/>
      <c r="NAD59"/>
      <c r="NAE59"/>
      <c r="NAF59"/>
      <c r="NAG59"/>
      <c r="NAH59"/>
      <c r="NAI59"/>
      <c r="NAJ59"/>
      <c r="NAK59"/>
      <c r="NAL59"/>
      <c r="NAM59"/>
      <c r="NAN59"/>
      <c r="NAO59"/>
      <c r="NAP59"/>
      <c r="NAQ59"/>
      <c r="NAR59"/>
      <c r="NAS59"/>
      <c r="NAT59"/>
      <c r="NAU59"/>
      <c r="NAV59"/>
      <c r="NAW59"/>
      <c r="NAX59"/>
      <c r="NAY59"/>
      <c r="NAZ59"/>
      <c r="NBA59"/>
      <c r="NBB59"/>
      <c r="NBC59"/>
      <c r="NBD59"/>
      <c r="NBE59"/>
      <c r="NBF59"/>
      <c r="NBG59"/>
      <c r="NBH59"/>
      <c r="NBI59"/>
      <c r="NBJ59"/>
      <c r="NBK59"/>
      <c r="NBL59"/>
      <c r="NBM59"/>
      <c r="NBN59"/>
      <c r="NBO59"/>
      <c r="NBP59"/>
      <c r="NBQ59"/>
      <c r="NBR59"/>
      <c r="NBS59"/>
      <c r="NBT59"/>
      <c r="NBU59"/>
      <c r="NBV59"/>
      <c r="NBW59"/>
      <c r="NBX59"/>
      <c r="NBY59"/>
      <c r="NBZ59"/>
      <c r="NCA59"/>
      <c r="NCB59"/>
      <c r="NCC59"/>
      <c r="NCD59"/>
      <c r="NCE59"/>
      <c r="NCF59"/>
      <c r="NCG59"/>
      <c r="NCH59"/>
      <c r="NCI59"/>
      <c r="NCJ59"/>
      <c r="NCK59"/>
      <c r="NCL59"/>
      <c r="NCM59"/>
      <c r="NCN59"/>
      <c r="NCO59"/>
      <c r="NCP59"/>
      <c r="NCQ59"/>
      <c r="NCR59"/>
      <c r="NCS59"/>
      <c r="NCT59"/>
      <c r="NCU59"/>
      <c r="NCV59"/>
      <c r="NCW59"/>
      <c r="NCX59"/>
      <c r="NCY59"/>
      <c r="NCZ59"/>
      <c r="NDA59"/>
      <c r="NDB59"/>
      <c r="NDC59"/>
      <c r="NDD59"/>
      <c r="NDE59"/>
      <c r="NDF59"/>
      <c r="NDG59"/>
      <c r="NDH59"/>
      <c r="NDI59"/>
      <c r="NDJ59"/>
      <c r="NDK59"/>
      <c r="NDL59"/>
      <c r="NDM59"/>
      <c r="NDN59"/>
      <c r="NDO59"/>
      <c r="NDP59"/>
      <c r="NDQ59"/>
      <c r="NDR59"/>
      <c r="NDS59"/>
      <c r="NDT59"/>
      <c r="NDU59"/>
      <c r="NDV59"/>
      <c r="NDW59"/>
      <c r="NDX59"/>
      <c r="NDY59"/>
      <c r="NDZ59"/>
      <c r="NEA59"/>
      <c r="NEB59"/>
      <c r="NEC59"/>
      <c r="NED59"/>
      <c r="NEE59"/>
      <c r="NEF59"/>
      <c r="NEG59"/>
      <c r="NEH59"/>
      <c r="NEI59"/>
      <c r="NEJ59"/>
      <c r="NEK59"/>
      <c r="NEL59"/>
      <c r="NEM59"/>
      <c r="NEN59"/>
      <c r="NEO59"/>
      <c r="NEP59"/>
      <c r="NEQ59"/>
      <c r="NER59"/>
      <c r="NES59"/>
      <c r="NET59"/>
      <c r="NEU59"/>
      <c r="NEV59"/>
      <c r="NEW59"/>
      <c r="NEX59"/>
      <c r="NEY59"/>
      <c r="NEZ59"/>
      <c r="NFA59"/>
      <c r="NFB59"/>
      <c r="NFC59"/>
      <c r="NFD59"/>
      <c r="NFE59"/>
      <c r="NFF59"/>
      <c r="NFG59"/>
      <c r="NFH59"/>
      <c r="NFI59"/>
      <c r="NFJ59"/>
      <c r="NFK59"/>
      <c r="NFL59"/>
      <c r="NFM59"/>
      <c r="NFN59"/>
      <c r="NFO59"/>
      <c r="NFP59"/>
      <c r="NFQ59"/>
      <c r="NFR59"/>
      <c r="NFS59"/>
      <c r="NFT59"/>
      <c r="NFU59"/>
      <c r="NFV59"/>
      <c r="NFW59"/>
      <c r="NFX59"/>
      <c r="NFY59"/>
      <c r="NFZ59"/>
      <c r="NGA59"/>
      <c r="NGB59"/>
      <c r="NGC59"/>
      <c r="NGD59"/>
      <c r="NGE59"/>
      <c r="NGF59"/>
      <c r="NGG59"/>
      <c r="NGH59"/>
      <c r="NGI59"/>
      <c r="NGJ59"/>
      <c r="NGK59"/>
      <c r="NGL59"/>
      <c r="NGM59"/>
      <c r="NGN59"/>
      <c r="NGO59"/>
      <c r="NGP59"/>
      <c r="NGQ59"/>
      <c r="NGR59"/>
      <c r="NGS59"/>
      <c r="NGT59"/>
      <c r="NGU59"/>
      <c r="NGV59"/>
      <c r="NGW59"/>
      <c r="NGX59"/>
      <c r="NGY59"/>
      <c r="NGZ59"/>
      <c r="NHA59"/>
      <c r="NHB59"/>
      <c r="NHC59"/>
      <c r="NHD59"/>
      <c r="NHE59"/>
      <c r="NHF59"/>
      <c r="NHG59"/>
      <c r="NHH59"/>
      <c r="NHI59"/>
      <c r="NHJ59"/>
      <c r="NHK59"/>
      <c r="NHL59"/>
      <c r="NHM59"/>
      <c r="NHN59"/>
      <c r="NHO59"/>
      <c r="NHP59"/>
      <c r="NHQ59"/>
      <c r="NHR59"/>
      <c r="NHS59"/>
      <c r="NHT59"/>
      <c r="NHU59"/>
      <c r="NHV59"/>
      <c r="NHW59"/>
      <c r="NHX59"/>
      <c r="NHY59"/>
      <c r="NHZ59"/>
      <c r="NIA59"/>
      <c r="NIB59"/>
      <c r="NIC59"/>
      <c r="NID59"/>
      <c r="NIE59"/>
      <c r="NIF59"/>
      <c r="NIG59"/>
      <c r="NIH59"/>
      <c r="NII59"/>
      <c r="NIJ59"/>
      <c r="NIK59"/>
      <c r="NIL59"/>
      <c r="NIM59"/>
      <c r="NIN59"/>
      <c r="NIO59"/>
      <c r="NIP59"/>
      <c r="NIQ59"/>
      <c r="NIR59"/>
      <c r="NIS59"/>
      <c r="NIT59"/>
      <c r="NIU59"/>
      <c r="NIV59"/>
      <c r="NIW59"/>
      <c r="NIX59"/>
      <c r="NIY59"/>
      <c r="NIZ59"/>
      <c r="NJA59"/>
      <c r="NJB59"/>
      <c r="NJC59"/>
      <c r="NJD59"/>
      <c r="NJE59"/>
      <c r="NJF59"/>
      <c r="NJG59"/>
      <c r="NJH59"/>
      <c r="NJI59"/>
      <c r="NJJ59"/>
      <c r="NJK59"/>
      <c r="NJL59"/>
      <c r="NJM59"/>
      <c r="NJN59"/>
      <c r="NJO59"/>
      <c r="NJP59"/>
      <c r="NJQ59"/>
      <c r="NJR59"/>
      <c r="NJS59"/>
      <c r="NJT59"/>
      <c r="NJU59"/>
      <c r="NJV59"/>
      <c r="NJW59"/>
      <c r="NJX59"/>
      <c r="NJY59"/>
      <c r="NJZ59"/>
      <c r="NKA59"/>
      <c r="NKB59"/>
      <c r="NKC59"/>
      <c r="NKD59"/>
      <c r="NKE59"/>
      <c r="NKF59"/>
      <c r="NKG59"/>
      <c r="NKH59"/>
      <c r="NKI59"/>
      <c r="NKJ59"/>
      <c r="NKK59"/>
      <c r="NKL59"/>
      <c r="NKM59"/>
      <c r="NKN59"/>
      <c r="NKO59"/>
      <c r="NKP59"/>
      <c r="NKQ59"/>
      <c r="NKR59"/>
      <c r="NKS59"/>
      <c r="NKT59"/>
      <c r="NKU59"/>
      <c r="NKV59"/>
      <c r="NKW59"/>
      <c r="NKX59"/>
      <c r="NKY59"/>
      <c r="NKZ59"/>
      <c r="NLA59"/>
      <c r="NLB59"/>
      <c r="NLC59"/>
      <c r="NLD59"/>
      <c r="NLE59"/>
      <c r="NLF59"/>
      <c r="NLG59"/>
      <c r="NLH59"/>
      <c r="NLI59"/>
      <c r="NLJ59"/>
      <c r="NLK59"/>
      <c r="NLL59"/>
      <c r="NLM59"/>
      <c r="NLN59"/>
      <c r="NLO59"/>
      <c r="NLP59"/>
      <c r="NLQ59"/>
      <c r="NLR59"/>
      <c r="NLS59"/>
      <c r="NLT59"/>
      <c r="NLU59"/>
      <c r="NLV59"/>
      <c r="NLW59"/>
      <c r="NLX59"/>
      <c r="NLY59"/>
      <c r="NLZ59"/>
      <c r="NMA59"/>
      <c r="NMB59"/>
      <c r="NMC59"/>
      <c r="NMD59"/>
      <c r="NME59"/>
      <c r="NMF59"/>
      <c r="NMG59"/>
      <c r="NMH59"/>
      <c r="NMI59"/>
      <c r="NMJ59"/>
      <c r="NMK59"/>
      <c r="NML59"/>
      <c r="NMM59"/>
      <c r="NMN59"/>
      <c r="NMO59"/>
      <c r="NMP59"/>
      <c r="NMQ59"/>
      <c r="NMR59"/>
      <c r="NMS59"/>
      <c r="NMT59"/>
      <c r="NMU59"/>
      <c r="NMV59"/>
      <c r="NMW59"/>
      <c r="NMX59"/>
      <c r="NMY59"/>
      <c r="NMZ59"/>
      <c r="NNA59"/>
      <c r="NNB59"/>
      <c r="NNC59"/>
      <c r="NND59"/>
      <c r="NNE59"/>
      <c r="NNF59"/>
      <c r="NNG59"/>
      <c r="NNH59"/>
      <c r="NNI59"/>
      <c r="NNJ59"/>
      <c r="NNK59"/>
      <c r="NNL59"/>
      <c r="NNM59"/>
      <c r="NNN59"/>
      <c r="NNO59"/>
      <c r="NNP59"/>
      <c r="NNQ59"/>
      <c r="NNR59"/>
      <c r="NNS59"/>
      <c r="NNT59"/>
      <c r="NNU59"/>
      <c r="NNV59"/>
      <c r="NNW59"/>
      <c r="NNX59"/>
      <c r="NNY59"/>
      <c r="NNZ59"/>
      <c r="NOA59"/>
      <c r="NOB59"/>
      <c r="NOC59"/>
      <c r="NOD59"/>
      <c r="NOE59"/>
      <c r="NOF59"/>
      <c r="NOG59"/>
      <c r="NOH59"/>
      <c r="NOI59"/>
      <c r="NOJ59"/>
      <c r="NOK59"/>
      <c r="NOL59"/>
      <c r="NOM59"/>
      <c r="NON59"/>
      <c r="NOO59"/>
      <c r="NOP59"/>
      <c r="NOQ59"/>
      <c r="NOR59"/>
      <c r="NOS59"/>
      <c r="NOT59"/>
      <c r="NOU59"/>
      <c r="NOV59"/>
      <c r="NOW59"/>
      <c r="NOX59"/>
      <c r="NOY59"/>
      <c r="NOZ59"/>
      <c r="NPA59"/>
      <c r="NPB59"/>
      <c r="NPC59"/>
      <c r="NPD59"/>
      <c r="NPE59"/>
      <c r="NPF59"/>
      <c r="NPG59"/>
      <c r="NPH59"/>
      <c r="NPI59"/>
      <c r="NPJ59"/>
      <c r="NPK59"/>
      <c r="NPL59"/>
      <c r="NPM59"/>
      <c r="NPN59"/>
      <c r="NPO59"/>
      <c r="NPP59"/>
      <c r="NPQ59"/>
      <c r="NPR59"/>
      <c r="NPS59"/>
      <c r="NPT59"/>
      <c r="NPU59"/>
      <c r="NPV59"/>
      <c r="NPW59"/>
      <c r="NPX59"/>
      <c r="NPY59"/>
      <c r="NPZ59"/>
      <c r="NQA59"/>
      <c r="NQB59"/>
      <c r="NQC59"/>
      <c r="NQD59"/>
      <c r="NQE59"/>
      <c r="NQF59"/>
      <c r="NQG59"/>
      <c r="NQH59"/>
      <c r="NQI59"/>
      <c r="NQJ59"/>
      <c r="NQK59"/>
      <c r="NQL59"/>
      <c r="NQM59"/>
      <c r="NQN59"/>
      <c r="NQO59"/>
      <c r="NQP59"/>
      <c r="NQQ59"/>
      <c r="NQR59"/>
      <c r="NQS59"/>
      <c r="NQT59"/>
      <c r="NQU59"/>
      <c r="NQV59"/>
      <c r="NQW59"/>
      <c r="NQX59"/>
      <c r="NQY59"/>
      <c r="NQZ59"/>
      <c r="NRA59"/>
      <c r="NRB59"/>
      <c r="NRC59"/>
      <c r="NRD59"/>
      <c r="NRE59"/>
      <c r="NRF59"/>
      <c r="NRG59"/>
      <c r="NRH59"/>
      <c r="NRI59"/>
    </row>
    <row r="60" spans="1:9941" s="54" customFormat="1" ht="12.2" customHeight="1" x14ac:dyDescent="0.2">
      <c r="A60" s="1182" t="s">
        <v>104</v>
      </c>
      <c r="B60" s="854" t="s">
        <v>210</v>
      </c>
      <c r="C60" s="486">
        <f>'1. mell.bevétel_össz'!C59-'26._önként_össz_bev'!C61-'26._államig_össz_bev'!C60</f>
        <v>0</v>
      </c>
      <c r="D60" s="411">
        <f>'1. mell.bevétel_össz'!D59-'26._önként_össz_bev'!D61-'26._államig_össz_bev'!D60</f>
        <v>0</v>
      </c>
      <c r="E60" s="694">
        <f>'1. mell.bevétel_össz'!E59-'26._önként_össz_bev'!E61-'26._államig_össz_bev'!E60</f>
        <v>0</v>
      </c>
      <c r="F60" s="694">
        <f>'1. mell.bevétel_össz'!F59-'26._önként_össz_bev'!F61-'26._államig_össz_bev'!F60</f>
        <v>0</v>
      </c>
      <c r="G60" s="694">
        <f>'1. mell.bevétel_össz'!G59-'26._önként_össz_bev'!G61-'26._államig_össz_bev'!G60</f>
        <v>0</v>
      </c>
      <c r="H60" s="413">
        <f t="shared" si="2"/>
        <v>0</v>
      </c>
      <c r="I60" s="757">
        <f>'1. mell.bevétel_össz'!I59-'26._önként_össz_bev'!I61-'26._államig_össz_bev'!I60</f>
        <v>0</v>
      </c>
      <c r="J60" s="413">
        <f>'1. mell.bevétel_össz'!J59-'26._önként_össz_bev'!J61-'26._államig_össz_bev'!J60</f>
        <v>0</v>
      </c>
      <c r="K60" s="413">
        <f>'1. mell.bevétel_össz'!K59-'26._önként_össz_bev'!K61-'26._államig_össz_bev'!K60</f>
        <v>0</v>
      </c>
      <c r="L60" s="413" t="e">
        <f>'1. mell.bevétel_össz'!L59-'26._önként_össz_bev'!L61</f>
        <v>#DIV/0!</v>
      </c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  <c r="RG60"/>
      <c r="RH60"/>
      <c r="RI60"/>
      <c r="RJ60"/>
      <c r="RK60"/>
      <c r="RL60"/>
      <c r="RM60"/>
      <c r="RN60"/>
      <c r="RO60"/>
      <c r="RP60"/>
      <c r="RQ60"/>
      <c r="RR60"/>
      <c r="RS60"/>
      <c r="RT60"/>
      <c r="RU60"/>
      <c r="RV60"/>
      <c r="RW60"/>
      <c r="RX60"/>
      <c r="RY60"/>
      <c r="RZ60"/>
      <c r="SA60"/>
      <c r="SB60"/>
      <c r="SC60"/>
      <c r="SD60"/>
      <c r="SE60"/>
      <c r="SF60"/>
      <c r="SG60"/>
      <c r="SH60"/>
      <c r="SI60"/>
      <c r="SJ60"/>
      <c r="SK60"/>
      <c r="SL60"/>
      <c r="SM60"/>
      <c r="SN60"/>
      <c r="SO60"/>
      <c r="SP60"/>
      <c r="SQ60"/>
      <c r="SR60"/>
      <c r="SS60"/>
      <c r="ST60"/>
      <c r="SU60"/>
      <c r="SV60"/>
      <c r="SW60"/>
      <c r="SX60"/>
      <c r="SY60"/>
      <c r="SZ60"/>
      <c r="TA60"/>
      <c r="TB60"/>
      <c r="TC60"/>
      <c r="TD60"/>
      <c r="TE60"/>
      <c r="TF60"/>
      <c r="TG60"/>
      <c r="TH60"/>
      <c r="TI60"/>
      <c r="TJ60"/>
      <c r="TK60"/>
      <c r="TL60"/>
      <c r="TM60"/>
      <c r="TN60"/>
      <c r="TO60"/>
      <c r="TP60"/>
      <c r="TQ60"/>
      <c r="TR60"/>
      <c r="TS60"/>
      <c r="TT60"/>
      <c r="TU60"/>
      <c r="TV60"/>
      <c r="TW60"/>
      <c r="TX60"/>
      <c r="TY60"/>
      <c r="TZ60"/>
      <c r="UA60"/>
      <c r="UB60"/>
      <c r="UC60"/>
      <c r="UD60"/>
      <c r="UE60"/>
      <c r="UF60"/>
      <c r="UG60"/>
      <c r="UH60"/>
      <c r="UI60"/>
      <c r="UJ60"/>
      <c r="UK60"/>
      <c r="UL60"/>
      <c r="UM60"/>
      <c r="UN60"/>
      <c r="UO60"/>
      <c r="UP60"/>
      <c r="UQ60"/>
      <c r="UR60"/>
      <c r="US60"/>
      <c r="UT60"/>
      <c r="UU60"/>
      <c r="UV60"/>
      <c r="UW60"/>
      <c r="UX60"/>
      <c r="UY60"/>
      <c r="UZ60"/>
      <c r="VA60"/>
      <c r="VB60"/>
      <c r="VC60"/>
      <c r="VD60"/>
      <c r="VE60"/>
      <c r="VF60"/>
      <c r="VG60"/>
      <c r="VH60"/>
      <c r="VI60"/>
      <c r="VJ60"/>
      <c r="VK60"/>
      <c r="VL60"/>
      <c r="VM60"/>
      <c r="VN60"/>
      <c r="VO60"/>
      <c r="VP60"/>
      <c r="VQ60"/>
      <c r="VR60"/>
      <c r="VS60"/>
      <c r="VT60"/>
      <c r="VU60"/>
      <c r="VV60"/>
      <c r="VW60"/>
      <c r="VX60"/>
      <c r="VY60"/>
      <c r="VZ60"/>
      <c r="WA60"/>
      <c r="WB60"/>
      <c r="WC60"/>
      <c r="WD60"/>
      <c r="WE60"/>
      <c r="WF60"/>
      <c r="WG60"/>
      <c r="WH60"/>
      <c r="WI60"/>
      <c r="WJ60"/>
      <c r="WK60"/>
      <c r="WL60"/>
      <c r="WM60"/>
      <c r="WN60"/>
      <c r="WO60"/>
      <c r="WP60"/>
      <c r="WQ60"/>
      <c r="WR60"/>
      <c r="WS60"/>
      <c r="WT60"/>
      <c r="WU60"/>
      <c r="WV60"/>
      <c r="WW60"/>
      <c r="WX60"/>
      <c r="WY60"/>
      <c r="WZ60"/>
      <c r="XA60"/>
      <c r="XB60"/>
      <c r="XC60"/>
      <c r="XD60"/>
      <c r="XE60"/>
      <c r="XF60"/>
      <c r="XG60"/>
      <c r="XH60"/>
      <c r="XI60"/>
      <c r="XJ60"/>
      <c r="XK60"/>
      <c r="XL60"/>
      <c r="XM60"/>
      <c r="XN60"/>
      <c r="XO60"/>
      <c r="XP60"/>
      <c r="XQ60"/>
      <c r="XR60"/>
      <c r="XS60"/>
      <c r="XT60"/>
      <c r="XU60"/>
      <c r="XV60"/>
      <c r="XW60"/>
      <c r="XX60"/>
      <c r="XY60"/>
      <c r="XZ60"/>
      <c r="YA60"/>
      <c r="YB60"/>
      <c r="YC60"/>
      <c r="YD60"/>
      <c r="YE60"/>
      <c r="YF60"/>
      <c r="YG60"/>
      <c r="YH60"/>
      <c r="YI60"/>
      <c r="YJ60"/>
      <c r="YK60"/>
      <c r="YL60"/>
      <c r="YM60"/>
      <c r="YN60"/>
      <c r="YO60"/>
      <c r="YP60"/>
      <c r="YQ60"/>
      <c r="YR60"/>
      <c r="YS60"/>
      <c r="YT60"/>
      <c r="YU60"/>
      <c r="YV60"/>
      <c r="YW60"/>
      <c r="YX60"/>
      <c r="YY60"/>
      <c r="YZ60"/>
      <c r="ZA60"/>
      <c r="ZB60"/>
      <c r="ZC60"/>
      <c r="ZD60"/>
      <c r="ZE60"/>
      <c r="ZF60"/>
      <c r="ZG60"/>
      <c r="ZH60"/>
      <c r="ZI60"/>
      <c r="ZJ60"/>
      <c r="ZK60"/>
      <c r="ZL60"/>
      <c r="ZM60"/>
      <c r="ZN60"/>
      <c r="ZO60"/>
      <c r="ZP60"/>
      <c r="ZQ60"/>
      <c r="ZR60"/>
      <c r="ZS60"/>
      <c r="ZT60"/>
      <c r="ZU60"/>
      <c r="ZV60"/>
      <c r="ZW60"/>
      <c r="ZX60"/>
      <c r="ZY60"/>
      <c r="ZZ60"/>
      <c r="AAA60"/>
      <c r="AAB60"/>
      <c r="AAC60"/>
      <c r="AAD60"/>
      <c r="AAE60"/>
      <c r="AAF60"/>
      <c r="AAG60"/>
      <c r="AAH60"/>
      <c r="AAI60"/>
      <c r="AAJ60"/>
      <c r="AAK60"/>
      <c r="AAL60"/>
      <c r="AAM60"/>
      <c r="AAN60"/>
      <c r="AAO60"/>
      <c r="AAP60"/>
      <c r="AAQ60"/>
      <c r="AAR60"/>
      <c r="AAS60"/>
      <c r="AAT60"/>
      <c r="AAU60"/>
      <c r="AAV60"/>
      <c r="AAW60"/>
      <c r="AAX60"/>
      <c r="AAY60"/>
      <c r="AAZ60"/>
      <c r="ABA60"/>
      <c r="ABB60"/>
      <c r="ABC60"/>
      <c r="ABD60"/>
      <c r="ABE60"/>
      <c r="ABF60"/>
      <c r="ABG60"/>
      <c r="ABH60"/>
      <c r="ABI60"/>
      <c r="ABJ60"/>
      <c r="ABK60"/>
      <c r="ABL60"/>
      <c r="ABM60"/>
      <c r="ABN60"/>
      <c r="ABO60"/>
      <c r="ABP60"/>
      <c r="ABQ60"/>
      <c r="ABR60"/>
      <c r="ABS60"/>
      <c r="ABT60"/>
      <c r="ABU60"/>
      <c r="ABV60"/>
      <c r="ABW60"/>
      <c r="ABX60"/>
      <c r="ABY60"/>
      <c r="ABZ60"/>
      <c r="ACA60"/>
      <c r="ACB60"/>
      <c r="ACC60"/>
      <c r="ACD60"/>
      <c r="ACE60"/>
      <c r="ACF60"/>
      <c r="ACG60"/>
      <c r="ACH60"/>
      <c r="ACI60"/>
      <c r="ACJ60"/>
      <c r="ACK60"/>
      <c r="ACL60"/>
      <c r="ACM60"/>
      <c r="ACN60"/>
      <c r="ACO60"/>
      <c r="ACP60"/>
      <c r="ACQ60"/>
      <c r="ACR60"/>
      <c r="ACS60"/>
      <c r="ACT60"/>
      <c r="ACU60"/>
      <c r="ACV60"/>
      <c r="ACW60"/>
      <c r="ACX60"/>
      <c r="ACY60"/>
      <c r="ACZ60"/>
      <c r="ADA60"/>
      <c r="ADB60"/>
      <c r="ADC60"/>
      <c r="ADD60"/>
      <c r="ADE60"/>
      <c r="ADF60"/>
      <c r="ADG60"/>
      <c r="ADH60"/>
      <c r="ADI60"/>
      <c r="ADJ60"/>
      <c r="ADK60"/>
      <c r="ADL60"/>
      <c r="ADM60"/>
      <c r="ADN60"/>
      <c r="ADO60"/>
      <c r="ADP60"/>
      <c r="ADQ60"/>
      <c r="ADR60"/>
      <c r="ADS60"/>
      <c r="ADT60"/>
      <c r="ADU60"/>
      <c r="ADV60"/>
      <c r="ADW60"/>
      <c r="ADX60"/>
      <c r="ADY60"/>
      <c r="ADZ60"/>
      <c r="AEA60"/>
      <c r="AEB60"/>
      <c r="AEC60"/>
      <c r="AED60"/>
      <c r="AEE60"/>
      <c r="AEF60"/>
      <c r="AEG60"/>
      <c r="AEH60"/>
      <c r="AEI60"/>
      <c r="AEJ60"/>
      <c r="AEK60"/>
      <c r="AEL60"/>
      <c r="AEM60"/>
      <c r="AEN60"/>
      <c r="AEO60"/>
      <c r="AEP60"/>
      <c r="AEQ60"/>
      <c r="AER60"/>
      <c r="AES60"/>
      <c r="AET60"/>
      <c r="AEU60"/>
      <c r="AEV60"/>
      <c r="AEW60"/>
      <c r="AEX60"/>
      <c r="AEY60"/>
      <c r="AEZ60"/>
      <c r="AFA60"/>
      <c r="AFB60"/>
      <c r="AFC60"/>
      <c r="AFD60"/>
      <c r="AFE60"/>
      <c r="AFF60"/>
      <c r="AFG60"/>
      <c r="AFH60"/>
      <c r="AFI60"/>
      <c r="AFJ60"/>
      <c r="AFK60"/>
      <c r="AFL60"/>
      <c r="AFM60"/>
      <c r="AFN60"/>
      <c r="AFO60"/>
      <c r="AFP60"/>
      <c r="AFQ60"/>
      <c r="AFR60"/>
      <c r="AFS60"/>
      <c r="AFT60"/>
      <c r="AFU60"/>
      <c r="AFV60"/>
      <c r="AFW60"/>
      <c r="AFX60"/>
      <c r="AFY60"/>
      <c r="AFZ60"/>
      <c r="AGA60"/>
      <c r="AGB60"/>
      <c r="AGC60"/>
      <c r="AGD60"/>
      <c r="AGE60"/>
      <c r="AGF60"/>
      <c r="AGG60"/>
      <c r="AGH60"/>
      <c r="AGI60"/>
      <c r="AGJ60"/>
      <c r="AGK60"/>
      <c r="AGL60"/>
      <c r="AGM60"/>
      <c r="AGN60"/>
      <c r="AGO60"/>
      <c r="AGP60"/>
      <c r="AGQ60"/>
      <c r="AGR60"/>
      <c r="AGS60"/>
      <c r="AGT60"/>
      <c r="AGU60"/>
      <c r="AGV60"/>
      <c r="AGW60"/>
      <c r="AGX60"/>
      <c r="AGY60"/>
      <c r="AGZ60"/>
      <c r="AHA60"/>
      <c r="AHB60"/>
      <c r="AHC60"/>
      <c r="AHD60"/>
      <c r="AHE60"/>
      <c r="AHF60"/>
      <c r="AHG60"/>
      <c r="AHH60"/>
      <c r="AHI60"/>
      <c r="AHJ60"/>
      <c r="AHK60"/>
      <c r="AHL60"/>
      <c r="AHM60"/>
      <c r="AHN60"/>
      <c r="AHO60"/>
      <c r="AHP60"/>
      <c r="AHQ60"/>
      <c r="AHR60"/>
      <c r="AHS60"/>
      <c r="AHT60"/>
      <c r="AHU60"/>
      <c r="AHV60"/>
      <c r="AHW60"/>
      <c r="AHX60"/>
      <c r="AHY60"/>
      <c r="AHZ60"/>
      <c r="AIA60"/>
      <c r="AIB60"/>
      <c r="AIC60"/>
      <c r="AID60"/>
      <c r="AIE60"/>
      <c r="AIF60"/>
      <c r="AIG60"/>
      <c r="AIH60"/>
      <c r="AII60"/>
      <c r="AIJ60"/>
      <c r="AIK60"/>
      <c r="AIL60"/>
      <c r="AIM60"/>
      <c r="AIN60"/>
      <c r="AIO60"/>
      <c r="AIP60"/>
      <c r="AIQ60"/>
      <c r="AIR60"/>
      <c r="AIS60"/>
      <c r="AIT60"/>
      <c r="AIU60"/>
      <c r="AIV60"/>
      <c r="AIW60"/>
      <c r="AIX60"/>
      <c r="AIY60"/>
      <c r="AIZ60"/>
      <c r="AJA60"/>
      <c r="AJB60"/>
      <c r="AJC60"/>
      <c r="AJD60"/>
      <c r="AJE60"/>
      <c r="AJF60"/>
      <c r="AJG60"/>
      <c r="AJH60"/>
      <c r="AJI60"/>
      <c r="AJJ60"/>
      <c r="AJK60"/>
      <c r="AJL60"/>
      <c r="AJM60"/>
      <c r="AJN60"/>
      <c r="AJO60"/>
      <c r="AJP60"/>
      <c r="AJQ60"/>
      <c r="AJR60"/>
      <c r="AJS60"/>
      <c r="AJT60"/>
      <c r="AJU60"/>
      <c r="AJV60"/>
      <c r="AJW60"/>
      <c r="AJX60"/>
      <c r="AJY60"/>
      <c r="AJZ60"/>
      <c r="AKA60"/>
      <c r="AKB60"/>
      <c r="AKC60"/>
      <c r="AKD60"/>
      <c r="AKE60"/>
      <c r="AKF60"/>
      <c r="AKG60"/>
      <c r="AKH60"/>
      <c r="AKI60"/>
      <c r="AKJ60"/>
      <c r="AKK60"/>
      <c r="AKL60"/>
      <c r="AKM60"/>
      <c r="AKN60"/>
      <c r="AKO60"/>
      <c r="AKP60"/>
      <c r="AKQ60"/>
      <c r="AKR60"/>
      <c r="AKS60"/>
      <c r="AKT60"/>
      <c r="AKU60"/>
      <c r="AKV60"/>
      <c r="AKW60"/>
      <c r="AKX60"/>
      <c r="AKY60"/>
      <c r="AKZ60"/>
      <c r="ALA60"/>
      <c r="ALB60"/>
      <c r="ALC60"/>
      <c r="ALD60"/>
      <c r="ALE60"/>
      <c r="ALF60"/>
      <c r="ALG60"/>
      <c r="ALH60"/>
      <c r="ALI60"/>
      <c r="ALJ60"/>
      <c r="ALK60"/>
      <c r="ALL60"/>
      <c r="ALM60"/>
      <c r="ALN60"/>
      <c r="ALO60"/>
      <c r="ALP60"/>
      <c r="ALQ60"/>
      <c r="ALR60"/>
      <c r="ALS60"/>
      <c r="ALT60"/>
      <c r="ALU60"/>
      <c r="ALV60"/>
      <c r="ALW60"/>
      <c r="ALX60"/>
      <c r="ALY60"/>
      <c r="ALZ60"/>
      <c r="AMA60"/>
      <c r="AMB60"/>
      <c r="AMC60"/>
      <c r="AMD60"/>
      <c r="AME60"/>
      <c r="AMF60"/>
      <c r="AMG60"/>
      <c r="AMH60"/>
      <c r="AMI60"/>
      <c r="AMJ60"/>
      <c r="AMK60"/>
      <c r="AML60"/>
      <c r="AMM60"/>
      <c r="AMN60"/>
      <c r="AMO60"/>
      <c r="AMP60"/>
      <c r="AMQ60"/>
      <c r="AMR60"/>
      <c r="AMS60"/>
      <c r="AMT60"/>
      <c r="AMU60"/>
      <c r="AMV60"/>
      <c r="AMW60"/>
      <c r="AMX60"/>
      <c r="AMY60"/>
      <c r="AMZ60"/>
      <c r="ANA60"/>
      <c r="ANB60"/>
      <c r="ANC60"/>
      <c r="AND60"/>
      <c r="ANE60"/>
      <c r="ANF60"/>
      <c r="ANG60"/>
      <c r="ANH60"/>
      <c r="ANI60"/>
      <c r="ANJ60"/>
      <c r="ANK60"/>
      <c r="ANL60"/>
      <c r="ANM60"/>
      <c r="ANN60"/>
      <c r="ANO60"/>
      <c r="ANP60"/>
      <c r="ANQ60"/>
      <c r="ANR60"/>
      <c r="ANS60"/>
      <c r="ANT60"/>
      <c r="ANU60"/>
      <c r="ANV60"/>
      <c r="ANW60"/>
      <c r="ANX60"/>
      <c r="ANY60"/>
      <c r="ANZ60"/>
      <c r="AOA60"/>
      <c r="AOB60"/>
      <c r="AOC60"/>
      <c r="AOD60"/>
      <c r="AOE60"/>
      <c r="AOF60"/>
      <c r="AOG60"/>
      <c r="AOH60"/>
      <c r="AOI60"/>
      <c r="AOJ60"/>
      <c r="AOK60"/>
      <c r="AOL60"/>
      <c r="AOM60"/>
      <c r="AON60"/>
      <c r="AOO60"/>
      <c r="AOP60"/>
      <c r="AOQ60"/>
      <c r="AOR60"/>
      <c r="AOS60"/>
      <c r="AOT60"/>
      <c r="AOU60"/>
      <c r="AOV60"/>
      <c r="AOW60"/>
      <c r="AOX60"/>
      <c r="AOY60"/>
      <c r="AOZ60"/>
      <c r="APA60"/>
      <c r="APB60"/>
      <c r="APC60"/>
      <c r="APD60"/>
      <c r="APE60"/>
      <c r="APF60"/>
      <c r="APG60"/>
      <c r="APH60"/>
      <c r="API60"/>
      <c r="APJ60"/>
      <c r="APK60"/>
      <c r="APL60"/>
      <c r="APM60"/>
      <c r="APN60"/>
      <c r="APO60"/>
      <c r="APP60"/>
      <c r="APQ60"/>
      <c r="APR60"/>
      <c r="APS60"/>
      <c r="APT60"/>
      <c r="APU60"/>
      <c r="APV60"/>
      <c r="APW60"/>
      <c r="APX60"/>
      <c r="APY60"/>
      <c r="APZ60"/>
      <c r="AQA60"/>
      <c r="AQB60"/>
      <c r="AQC60"/>
      <c r="AQD60"/>
      <c r="AQE60"/>
      <c r="AQF60"/>
      <c r="AQG60"/>
      <c r="AQH60"/>
      <c r="AQI60"/>
      <c r="AQJ60"/>
      <c r="AQK60"/>
      <c r="AQL60"/>
      <c r="AQM60"/>
      <c r="AQN60"/>
      <c r="AQO60"/>
      <c r="AQP60"/>
      <c r="AQQ60"/>
      <c r="AQR60"/>
      <c r="AQS60"/>
      <c r="AQT60"/>
      <c r="AQU60"/>
      <c r="AQV60"/>
      <c r="AQW60"/>
      <c r="AQX60"/>
      <c r="AQY60"/>
      <c r="AQZ60"/>
      <c r="ARA60"/>
      <c r="ARB60"/>
      <c r="ARC60"/>
      <c r="ARD60"/>
      <c r="ARE60"/>
      <c r="ARF60"/>
      <c r="ARG60"/>
      <c r="ARH60"/>
      <c r="ARI60"/>
      <c r="ARJ60"/>
      <c r="ARK60"/>
      <c r="ARL60"/>
      <c r="ARM60"/>
      <c r="ARN60"/>
      <c r="ARO60"/>
      <c r="ARP60"/>
      <c r="ARQ60"/>
      <c r="ARR60"/>
      <c r="ARS60"/>
      <c r="ART60"/>
      <c r="ARU60"/>
      <c r="ARV60"/>
      <c r="ARW60"/>
      <c r="ARX60"/>
      <c r="ARY60"/>
      <c r="ARZ60"/>
      <c r="ASA60"/>
      <c r="ASB60"/>
      <c r="ASC60"/>
      <c r="ASD60"/>
      <c r="ASE60"/>
      <c r="ASF60"/>
      <c r="ASG60"/>
      <c r="ASH60"/>
      <c r="ASI60"/>
      <c r="ASJ60"/>
      <c r="ASK60"/>
      <c r="ASL60"/>
      <c r="ASM60"/>
      <c r="ASN60"/>
      <c r="ASO60"/>
      <c r="ASP60"/>
      <c r="ASQ60"/>
      <c r="ASR60"/>
      <c r="ASS60"/>
      <c r="AST60"/>
      <c r="ASU60"/>
      <c r="ASV60"/>
      <c r="ASW60"/>
      <c r="ASX60"/>
      <c r="ASY60"/>
      <c r="ASZ60"/>
      <c r="ATA60"/>
      <c r="ATB60"/>
      <c r="ATC60"/>
      <c r="ATD60"/>
      <c r="ATE60"/>
      <c r="ATF60"/>
      <c r="ATG60"/>
      <c r="ATH60"/>
      <c r="ATI60"/>
      <c r="ATJ60"/>
      <c r="ATK60"/>
      <c r="ATL60"/>
      <c r="ATM60"/>
      <c r="ATN60"/>
      <c r="ATO60"/>
      <c r="ATP60"/>
      <c r="ATQ60"/>
      <c r="ATR60"/>
      <c r="ATS60"/>
      <c r="ATT60"/>
      <c r="ATU60"/>
      <c r="ATV60"/>
      <c r="ATW60"/>
      <c r="ATX60"/>
      <c r="ATY60"/>
      <c r="ATZ60"/>
      <c r="AUA60"/>
      <c r="AUB60"/>
      <c r="AUC60"/>
      <c r="AUD60"/>
      <c r="AUE60"/>
      <c r="AUF60"/>
      <c r="AUG60"/>
      <c r="AUH60"/>
      <c r="AUI60"/>
      <c r="AUJ60"/>
      <c r="AUK60"/>
      <c r="AUL60"/>
      <c r="AUM60"/>
      <c r="AUN60"/>
      <c r="AUO60"/>
      <c r="AUP60"/>
      <c r="AUQ60"/>
      <c r="AUR60"/>
      <c r="AUS60"/>
      <c r="AUT60"/>
      <c r="AUU60"/>
      <c r="AUV60"/>
      <c r="AUW60"/>
      <c r="AUX60"/>
      <c r="AUY60"/>
      <c r="AUZ60"/>
      <c r="AVA60"/>
      <c r="AVB60"/>
      <c r="AVC60"/>
      <c r="AVD60"/>
      <c r="AVE60"/>
      <c r="AVF60"/>
      <c r="AVG60"/>
      <c r="AVH60"/>
      <c r="AVI60"/>
      <c r="AVJ60"/>
      <c r="AVK60"/>
      <c r="AVL60"/>
      <c r="AVM60"/>
      <c r="AVN60"/>
      <c r="AVO60"/>
      <c r="AVP60"/>
      <c r="AVQ60"/>
      <c r="AVR60"/>
      <c r="AVS60"/>
      <c r="AVT60"/>
      <c r="AVU60"/>
      <c r="AVV60"/>
      <c r="AVW60"/>
      <c r="AVX60"/>
      <c r="AVY60"/>
      <c r="AVZ60"/>
      <c r="AWA60"/>
      <c r="AWB60"/>
      <c r="AWC60"/>
      <c r="AWD60"/>
      <c r="AWE60"/>
      <c r="AWF60"/>
      <c r="AWG60"/>
      <c r="AWH60"/>
      <c r="AWI60"/>
      <c r="AWJ60"/>
      <c r="AWK60"/>
      <c r="AWL60"/>
      <c r="AWM60"/>
      <c r="AWN60"/>
      <c r="AWO60"/>
      <c r="AWP60"/>
      <c r="AWQ60"/>
      <c r="AWR60"/>
      <c r="AWS60"/>
      <c r="AWT60"/>
      <c r="AWU60"/>
      <c r="AWV60"/>
      <c r="AWW60"/>
      <c r="AWX60"/>
      <c r="AWY60"/>
      <c r="AWZ60"/>
      <c r="AXA60"/>
      <c r="AXB60"/>
      <c r="AXC60"/>
      <c r="AXD60"/>
      <c r="AXE60"/>
      <c r="AXF60"/>
      <c r="AXG60"/>
      <c r="AXH60"/>
      <c r="AXI60"/>
      <c r="AXJ60"/>
      <c r="AXK60"/>
      <c r="AXL60"/>
      <c r="AXM60"/>
      <c r="AXN60"/>
      <c r="AXO60"/>
      <c r="AXP60"/>
      <c r="AXQ60"/>
      <c r="AXR60"/>
      <c r="AXS60"/>
      <c r="AXT60"/>
      <c r="AXU60"/>
      <c r="AXV60"/>
      <c r="AXW60"/>
      <c r="AXX60"/>
      <c r="AXY60"/>
      <c r="AXZ60"/>
      <c r="AYA60"/>
      <c r="AYB60"/>
      <c r="AYC60"/>
      <c r="AYD60"/>
      <c r="AYE60"/>
      <c r="AYF60"/>
      <c r="AYG60"/>
      <c r="AYH60"/>
      <c r="AYI60"/>
      <c r="AYJ60"/>
      <c r="AYK60"/>
      <c r="AYL60"/>
      <c r="AYM60"/>
      <c r="AYN60"/>
      <c r="AYO60"/>
      <c r="AYP60"/>
      <c r="AYQ60"/>
      <c r="AYR60"/>
      <c r="AYS60"/>
      <c r="AYT60"/>
      <c r="AYU60"/>
      <c r="AYV60"/>
      <c r="AYW60"/>
      <c r="AYX60"/>
      <c r="AYY60"/>
      <c r="AYZ60"/>
      <c r="AZA60"/>
      <c r="AZB60"/>
      <c r="AZC60"/>
      <c r="AZD60"/>
      <c r="AZE60"/>
      <c r="AZF60"/>
      <c r="AZG60"/>
      <c r="AZH60"/>
      <c r="AZI60"/>
      <c r="AZJ60"/>
      <c r="AZK60"/>
      <c r="AZL60"/>
      <c r="AZM60"/>
      <c r="AZN60"/>
      <c r="AZO60"/>
      <c r="AZP60"/>
      <c r="AZQ60"/>
      <c r="AZR60"/>
      <c r="AZS60"/>
      <c r="AZT60"/>
      <c r="AZU60"/>
      <c r="AZV60"/>
      <c r="AZW60"/>
      <c r="AZX60"/>
      <c r="AZY60"/>
      <c r="AZZ60"/>
      <c r="BAA60"/>
      <c r="BAB60"/>
      <c r="BAC60"/>
      <c r="BAD60"/>
      <c r="BAE60"/>
      <c r="BAF60"/>
      <c r="BAG60"/>
      <c r="BAH60"/>
      <c r="BAI60"/>
      <c r="BAJ60"/>
      <c r="BAK60"/>
      <c r="BAL60"/>
      <c r="BAM60"/>
      <c r="BAN60"/>
      <c r="BAO60"/>
      <c r="BAP60"/>
      <c r="BAQ60"/>
      <c r="BAR60"/>
      <c r="BAS60"/>
      <c r="BAT60"/>
      <c r="BAU60"/>
      <c r="BAV60"/>
      <c r="BAW60"/>
      <c r="BAX60"/>
      <c r="BAY60"/>
      <c r="BAZ60"/>
      <c r="BBA60"/>
      <c r="BBB60"/>
      <c r="BBC60"/>
      <c r="BBD60"/>
      <c r="BBE60"/>
      <c r="BBF60"/>
      <c r="BBG60"/>
      <c r="BBH60"/>
      <c r="BBI60"/>
      <c r="BBJ60"/>
      <c r="BBK60"/>
      <c r="BBL60"/>
      <c r="BBM60"/>
      <c r="BBN60"/>
      <c r="BBO60"/>
      <c r="BBP60"/>
      <c r="BBQ60"/>
      <c r="BBR60"/>
      <c r="BBS60"/>
      <c r="BBT60"/>
      <c r="BBU60"/>
      <c r="BBV60"/>
      <c r="BBW60"/>
      <c r="BBX60"/>
      <c r="BBY60"/>
      <c r="BBZ60"/>
      <c r="BCA60"/>
      <c r="BCB60"/>
      <c r="BCC60"/>
      <c r="BCD60"/>
      <c r="BCE60"/>
      <c r="BCF60"/>
      <c r="BCG60"/>
      <c r="BCH60"/>
      <c r="BCI60"/>
      <c r="BCJ60"/>
      <c r="BCK60"/>
      <c r="BCL60"/>
      <c r="BCM60"/>
      <c r="BCN60"/>
      <c r="BCO60"/>
      <c r="BCP60"/>
      <c r="BCQ60"/>
      <c r="BCR60"/>
      <c r="BCS60"/>
      <c r="BCT60"/>
      <c r="BCU60"/>
      <c r="BCV60"/>
      <c r="BCW60"/>
      <c r="BCX60"/>
      <c r="BCY60"/>
      <c r="BCZ60"/>
      <c r="BDA60"/>
      <c r="BDB60"/>
      <c r="BDC60"/>
      <c r="BDD60"/>
      <c r="BDE60"/>
      <c r="BDF60"/>
      <c r="BDG60"/>
      <c r="BDH60"/>
      <c r="BDI60"/>
      <c r="BDJ60"/>
      <c r="BDK60"/>
      <c r="BDL60"/>
      <c r="BDM60"/>
      <c r="BDN60"/>
      <c r="BDO60"/>
      <c r="BDP60"/>
      <c r="BDQ60"/>
      <c r="BDR60"/>
      <c r="BDS60"/>
      <c r="BDT60"/>
      <c r="BDU60"/>
      <c r="BDV60"/>
      <c r="BDW60"/>
      <c r="BDX60"/>
      <c r="BDY60"/>
      <c r="BDZ60"/>
      <c r="BEA60"/>
      <c r="BEB60"/>
      <c r="BEC60"/>
      <c r="BED60"/>
      <c r="BEE60"/>
      <c r="BEF60"/>
      <c r="BEG60"/>
      <c r="BEH60"/>
      <c r="BEI60"/>
      <c r="BEJ60"/>
      <c r="BEK60"/>
      <c r="BEL60"/>
      <c r="BEM60"/>
      <c r="BEN60"/>
      <c r="BEO60"/>
      <c r="BEP60"/>
      <c r="BEQ60"/>
      <c r="BER60"/>
      <c r="BES60"/>
      <c r="BET60"/>
      <c r="BEU60"/>
      <c r="BEV60"/>
      <c r="BEW60"/>
      <c r="BEX60"/>
      <c r="BEY60"/>
      <c r="BEZ60"/>
      <c r="BFA60"/>
      <c r="BFB60"/>
      <c r="BFC60"/>
      <c r="BFD60"/>
      <c r="BFE60"/>
      <c r="BFF60"/>
      <c r="BFG60"/>
      <c r="BFH60"/>
      <c r="BFI60"/>
      <c r="BFJ60"/>
      <c r="BFK60"/>
      <c r="BFL60"/>
      <c r="BFM60"/>
      <c r="BFN60"/>
      <c r="BFO60"/>
      <c r="BFP60"/>
      <c r="BFQ60"/>
      <c r="BFR60"/>
      <c r="BFS60"/>
      <c r="BFT60"/>
      <c r="BFU60"/>
      <c r="BFV60"/>
      <c r="BFW60"/>
      <c r="BFX60"/>
      <c r="BFY60"/>
      <c r="BFZ60"/>
      <c r="BGA60"/>
      <c r="BGB60"/>
      <c r="BGC60"/>
      <c r="BGD60"/>
      <c r="BGE60"/>
      <c r="BGF60"/>
      <c r="BGG60"/>
      <c r="BGH60"/>
      <c r="BGI60"/>
      <c r="BGJ60"/>
      <c r="BGK60"/>
      <c r="BGL60"/>
      <c r="BGM60"/>
      <c r="BGN60"/>
      <c r="BGO60"/>
      <c r="BGP60"/>
      <c r="BGQ60"/>
      <c r="BGR60"/>
      <c r="BGS60"/>
      <c r="BGT60"/>
      <c r="BGU60"/>
      <c r="BGV60"/>
      <c r="BGW60"/>
      <c r="BGX60"/>
      <c r="BGY60"/>
      <c r="BGZ60"/>
      <c r="BHA60"/>
      <c r="BHB60"/>
      <c r="BHC60"/>
      <c r="BHD60"/>
      <c r="BHE60"/>
      <c r="BHF60"/>
      <c r="BHG60"/>
      <c r="BHH60"/>
      <c r="BHI60"/>
      <c r="BHJ60"/>
      <c r="BHK60"/>
      <c r="BHL60"/>
      <c r="BHM60"/>
      <c r="BHN60"/>
      <c r="BHO60"/>
      <c r="BHP60"/>
      <c r="BHQ60"/>
      <c r="BHR60"/>
      <c r="BHS60"/>
      <c r="BHT60"/>
      <c r="BHU60"/>
      <c r="BHV60"/>
      <c r="BHW60"/>
      <c r="BHX60"/>
      <c r="BHY60"/>
      <c r="BHZ60"/>
      <c r="BIA60"/>
      <c r="BIB60"/>
      <c r="BIC60"/>
      <c r="BID60"/>
      <c r="BIE60"/>
      <c r="BIF60"/>
      <c r="BIG60"/>
      <c r="BIH60"/>
      <c r="BII60"/>
      <c r="BIJ60"/>
      <c r="BIK60"/>
      <c r="BIL60"/>
      <c r="BIM60"/>
      <c r="BIN60"/>
      <c r="BIO60"/>
      <c r="BIP60"/>
      <c r="BIQ60"/>
      <c r="BIR60"/>
      <c r="BIS60"/>
      <c r="BIT60"/>
      <c r="BIU60"/>
      <c r="BIV60"/>
      <c r="BIW60"/>
      <c r="BIX60"/>
      <c r="BIY60"/>
      <c r="BIZ60"/>
      <c r="BJA60"/>
      <c r="BJB60"/>
      <c r="BJC60"/>
      <c r="BJD60"/>
      <c r="BJE60"/>
      <c r="BJF60"/>
      <c r="BJG60"/>
      <c r="BJH60"/>
      <c r="BJI60"/>
      <c r="BJJ60"/>
      <c r="BJK60"/>
      <c r="BJL60"/>
      <c r="BJM60"/>
      <c r="BJN60"/>
      <c r="BJO60"/>
      <c r="BJP60"/>
      <c r="BJQ60"/>
      <c r="BJR60"/>
      <c r="BJS60"/>
      <c r="BJT60"/>
      <c r="BJU60"/>
      <c r="BJV60"/>
      <c r="BJW60"/>
      <c r="BJX60"/>
      <c r="BJY60"/>
      <c r="BJZ60"/>
      <c r="BKA60"/>
      <c r="BKB60"/>
      <c r="BKC60"/>
      <c r="BKD60"/>
      <c r="BKE60"/>
      <c r="BKF60"/>
      <c r="BKG60"/>
      <c r="BKH60"/>
      <c r="BKI60"/>
      <c r="BKJ60"/>
      <c r="BKK60"/>
      <c r="BKL60"/>
      <c r="BKM60"/>
      <c r="BKN60"/>
      <c r="BKO60"/>
      <c r="BKP60"/>
      <c r="BKQ60"/>
      <c r="BKR60"/>
      <c r="BKS60"/>
      <c r="BKT60"/>
      <c r="BKU60"/>
      <c r="BKV60"/>
      <c r="BKW60"/>
      <c r="BKX60"/>
      <c r="BKY60"/>
      <c r="BKZ60"/>
      <c r="BLA60"/>
      <c r="BLB60"/>
      <c r="BLC60"/>
      <c r="BLD60"/>
      <c r="BLE60"/>
      <c r="BLF60"/>
      <c r="BLG60"/>
      <c r="BLH60"/>
      <c r="BLI60"/>
      <c r="BLJ60"/>
      <c r="BLK60"/>
      <c r="BLL60"/>
      <c r="BLM60"/>
      <c r="BLN60"/>
      <c r="BLO60"/>
      <c r="BLP60"/>
      <c r="BLQ60"/>
      <c r="BLR60"/>
      <c r="BLS60"/>
      <c r="BLT60"/>
      <c r="BLU60"/>
      <c r="BLV60"/>
      <c r="BLW60"/>
      <c r="BLX60"/>
      <c r="BLY60"/>
      <c r="BLZ60"/>
      <c r="BMA60"/>
      <c r="BMB60"/>
      <c r="BMC60"/>
      <c r="BMD60"/>
      <c r="BME60"/>
      <c r="BMF60"/>
      <c r="BMG60"/>
      <c r="BMH60"/>
      <c r="BMI60"/>
      <c r="BMJ60"/>
      <c r="BMK60"/>
      <c r="BML60"/>
      <c r="BMM60"/>
      <c r="BMN60"/>
      <c r="BMO60"/>
      <c r="BMP60"/>
      <c r="BMQ60"/>
      <c r="BMR60"/>
      <c r="BMS60"/>
      <c r="BMT60"/>
      <c r="BMU60"/>
      <c r="BMV60"/>
      <c r="BMW60"/>
      <c r="BMX60"/>
      <c r="BMY60"/>
      <c r="BMZ60"/>
      <c r="BNA60"/>
      <c r="BNB60"/>
      <c r="BNC60"/>
      <c r="BND60"/>
      <c r="BNE60"/>
      <c r="BNF60"/>
      <c r="BNG60"/>
      <c r="BNH60"/>
      <c r="BNI60"/>
      <c r="BNJ60"/>
      <c r="BNK60"/>
      <c r="BNL60"/>
      <c r="BNM60"/>
      <c r="BNN60"/>
      <c r="BNO60"/>
      <c r="BNP60"/>
      <c r="BNQ60"/>
      <c r="BNR60"/>
      <c r="BNS60"/>
      <c r="BNT60"/>
      <c r="BNU60"/>
      <c r="BNV60"/>
      <c r="BNW60"/>
      <c r="BNX60"/>
      <c r="BNY60"/>
      <c r="BNZ60"/>
      <c r="BOA60"/>
      <c r="BOB60"/>
      <c r="BOC60"/>
      <c r="BOD60"/>
      <c r="BOE60"/>
      <c r="BOF60"/>
      <c r="BOG60"/>
      <c r="BOH60"/>
      <c r="BOI60"/>
      <c r="BOJ60"/>
      <c r="BOK60"/>
      <c r="BOL60"/>
      <c r="BOM60"/>
      <c r="BON60"/>
      <c r="BOO60"/>
      <c r="BOP60"/>
      <c r="BOQ60"/>
      <c r="BOR60"/>
      <c r="BOS60"/>
      <c r="BOT60"/>
      <c r="BOU60"/>
      <c r="BOV60"/>
      <c r="BOW60"/>
      <c r="BOX60"/>
      <c r="BOY60"/>
      <c r="BOZ60"/>
      <c r="BPA60"/>
      <c r="BPB60"/>
      <c r="BPC60"/>
      <c r="BPD60"/>
      <c r="BPE60"/>
      <c r="BPF60"/>
      <c r="BPG60"/>
      <c r="BPH60"/>
      <c r="BPI60"/>
      <c r="BPJ60"/>
      <c r="BPK60"/>
      <c r="BPL60"/>
      <c r="BPM60"/>
      <c r="BPN60"/>
      <c r="BPO60"/>
      <c r="BPP60"/>
      <c r="BPQ60"/>
      <c r="BPR60"/>
      <c r="BPS60"/>
      <c r="BPT60"/>
      <c r="BPU60"/>
      <c r="BPV60"/>
      <c r="BPW60"/>
      <c r="BPX60"/>
      <c r="BPY60"/>
      <c r="BPZ60"/>
      <c r="BQA60"/>
      <c r="BQB60"/>
      <c r="BQC60"/>
      <c r="BQD60"/>
      <c r="BQE60"/>
      <c r="BQF60"/>
      <c r="BQG60"/>
      <c r="BQH60"/>
      <c r="BQI60"/>
      <c r="BQJ60"/>
      <c r="BQK60"/>
      <c r="BQL60"/>
      <c r="BQM60"/>
      <c r="BQN60"/>
      <c r="BQO60"/>
      <c r="BQP60"/>
      <c r="BQQ60"/>
      <c r="BQR60"/>
      <c r="BQS60"/>
      <c r="BQT60"/>
      <c r="BQU60"/>
      <c r="BQV60"/>
      <c r="BQW60"/>
      <c r="BQX60"/>
      <c r="BQY60"/>
      <c r="BQZ60"/>
      <c r="BRA60"/>
      <c r="BRB60"/>
      <c r="BRC60"/>
      <c r="BRD60"/>
      <c r="BRE60"/>
      <c r="BRF60"/>
      <c r="BRG60"/>
      <c r="BRH60"/>
      <c r="BRI60"/>
      <c r="BRJ60"/>
      <c r="BRK60"/>
      <c r="BRL60"/>
      <c r="BRM60"/>
      <c r="BRN60"/>
      <c r="BRO60"/>
      <c r="BRP60"/>
      <c r="BRQ60"/>
      <c r="BRR60"/>
      <c r="BRS60"/>
      <c r="BRT60"/>
      <c r="BRU60"/>
      <c r="BRV60"/>
      <c r="BRW60"/>
      <c r="BRX60"/>
      <c r="BRY60"/>
      <c r="BRZ60"/>
      <c r="BSA60"/>
      <c r="BSB60"/>
      <c r="BSC60"/>
      <c r="BSD60"/>
      <c r="BSE60"/>
      <c r="BSF60"/>
      <c r="BSG60"/>
      <c r="BSH60"/>
      <c r="BSI60"/>
      <c r="BSJ60"/>
      <c r="BSK60"/>
      <c r="BSL60"/>
      <c r="BSM60"/>
      <c r="BSN60"/>
      <c r="BSO60"/>
      <c r="BSP60"/>
      <c r="BSQ60"/>
      <c r="BSR60"/>
      <c r="BSS60"/>
      <c r="BST60"/>
      <c r="BSU60"/>
      <c r="BSV60"/>
      <c r="BSW60"/>
      <c r="BSX60"/>
      <c r="BSY60"/>
      <c r="BSZ60"/>
      <c r="BTA60"/>
      <c r="BTB60"/>
      <c r="BTC60"/>
      <c r="BTD60"/>
      <c r="BTE60"/>
      <c r="BTF60"/>
      <c r="BTG60"/>
      <c r="BTH60"/>
      <c r="BTI60"/>
      <c r="BTJ60"/>
      <c r="BTK60"/>
      <c r="BTL60"/>
      <c r="BTM60"/>
      <c r="BTN60"/>
      <c r="BTO60"/>
      <c r="BTP60"/>
      <c r="BTQ60"/>
      <c r="BTR60"/>
      <c r="BTS60"/>
      <c r="BTT60"/>
      <c r="BTU60"/>
      <c r="BTV60"/>
      <c r="BTW60"/>
      <c r="BTX60"/>
      <c r="BTY60"/>
      <c r="BTZ60"/>
      <c r="BUA60"/>
      <c r="BUB60"/>
      <c r="BUC60"/>
      <c r="BUD60"/>
      <c r="BUE60"/>
      <c r="BUF60"/>
      <c r="BUG60"/>
      <c r="BUH60"/>
      <c r="BUI60"/>
      <c r="BUJ60"/>
      <c r="BUK60"/>
      <c r="BUL60"/>
      <c r="BUM60"/>
      <c r="BUN60"/>
      <c r="BUO60"/>
      <c r="BUP60"/>
      <c r="BUQ60"/>
      <c r="BUR60"/>
      <c r="BUS60"/>
      <c r="BUT60"/>
      <c r="BUU60"/>
      <c r="BUV60"/>
      <c r="BUW60"/>
      <c r="BUX60"/>
      <c r="BUY60"/>
      <c r="BUZ60"/>
      <c r="BVA60"/>
      <c r="BVB60"/>
      <c r="BVC60"/>
      <c r="BVD60"/>
      <c r="BVE60"/>
      <c r="BVF60"/>
      <c r="BVG60"/>
      <c r="BVH60"/>
      <c r="BVI60"/>
      <c r="BVJ60"/>
      <c r="BVK60"/>
      <c r="BVL60"/>
      <c r="BVM60"/>
      <c r="BVN60"/>
      <c r="BVO60"/>
      <c r="BVP60"/>
      <c r="BVQ60"/>
      <c r="BVR60"/>
      <c r="BVS60"/>
      <c r="BVT60"/>
      <c r="BVU60"/>
      <c r="BVV60"/>
      <c r="BVW60"/>
      <c r="BVX60"/>
      <c r="BVY60"/>
      <c r="BVZ60"/>
      <c r="BWA60"/>
      <c r="BWB60"/>
      <c r="BWC60"/>
      <c r="BWD60"/>
      <c r="BWE60"/>
      <c r="BWF60"/>
      <c r="BWG60"/>
      <c r="BWH60"/>
      <c r="BWI60"/>
      <c r="BWJ60"/>
      <c r="BWK60"/>
      <c r="BWL60"/>
      <c r="BWM60"/>
      <c r="BWN60"/>
      <c r="BWO60"/>
      <c r="BWP60"/>
      <c r="BWQ60"/>
      <c r="BWR60"/>
      <c r="BWS60"/>
      <c r="BWT60"/>
      <c r="BWU60"/>
      <c r="BWV60"/>
      <c r="BWW60"/>
      <c r="BWX60"/>
      <c r="BWY60"/>
      <c r="BWZ60"/>
      <c r="BXA60"/>
      <c r="BXB60"/>
      <c r="BXC60"/>
      <c r="BXD60"/>
      <c r="BXE60"/>
      <c r="BXF60"/>
      <c r="BXG60"/>
      <c r="BXH60"/>
      <c r="BXI60"/>
      <c r="BXJ60"/>
      <c r="BXK60"/>
      <c r="BXL60"/>
      <c r="BXM60"/>
      <c r="BXN60"/>
      <c r="BXO60"/>
      <c r="BXP60"/>
      <c r="BXQ60"/>
      <c r="BXR60"/>
      <c r="BXS60"/>
      <c r="BXT60"/>
      <c r="BXU60"/>
      <c r="BXV60"/>
      <c r="BXW60"/>
      <c r="BXX60"/>
      <c r="BXY60"/>
      <c r="BXZ60"/>
      <c r="BYA60"/>
      <c r="BYB60"/>
      <c r="BYC60"/>
      <c r="BYD60"/>
      <c r="BYE60"/>
      <c r="BYF60"/>
      <c r="BYG60"/>
      <c r="BYH60"/>
      <c r="BYI60"/>
      <c r="BYJ60"/>
      <c r="BYK60"/>
      <c r="BYL60"/>
      <c r="BYM60"/>
      <c r="BYN60"/>
      <c r="BYO60"/>
      <c r="BYP60"/>
      <c r="BYQ60"/>
      <c r="BYR60"/>
      <c r="BYS60"/>
      <c r="BYT60"/>
      <c r="BYU60"/>
      <c r="BYV60"/>
      <c r="BYW60"/>
      <c r="BYX60"/>
      <c r="BYY60"/>
      <c r="BYZ60"/>
      <c r="BZA60"/>
      <c r="BZB60"/>
      <c r="BZC60"/>
      <c r="BZD60"/>
      <c r="BZE60"/>
      <c r="BZF60"/>
      <c r="BZG60"/>
      <c r="BZH60"/>
      <c r="BZI60"/>
      <c r="BZJ60"/>
      <c r="BZK60"/>
      <c r="BZL60"/>
      <c r="BZM60"/>
      <c r="BZN60"/>
      <c r="BZO60"/>
      <c r="BZP60"/>
      <c r="BZQ60"/>
      <c r="BZR60"/>
      <c r="BZS60"/>
      <c r="BZT60"/>
      <c r="BZU60"/>
      <c r="BZV60"/>
      <c r="BZW60"/>
      <c r="BZX60"/>
      <c r="BZY60"/>
      <c r="BZZ60"/>
      <c r="CAA60"/>
      <c r="CAB60"/>
      <c r="CAC60"/>
      <c r="CAD60"/>
      <c r="CAE60"/>
      <c r="CAF60"/>
      <c r="CAG60"/>
      <c r="CAH60"/>
      <c r="CAI60"/>
      <c r="CAJ60"/>
      <c r="CAK60"/>
      <c r="CAL60"/>
      <c r="CAM60"/>
      <c r="CAN60"/>
      <c r="CAO60"/>
      <c r="CAP60"/>
      <c r="CAQ60"/>
      <c r="CAR60"/>
      <c r="CAS60"/>
      <c r="CAT60"/>
      <c r="CAU60"/>
      <c r="CAV60"/>
      <c r="CAW60"/>
      <c r="CAX60"/>
      <c r="CAY60"/>
      <c r="CAZ60"/>
      <c r="CBA60"/>
      <c r="CBB60"/>
      <c r="CBC60"/>
      <c r="CBD60"/>
      <c r="CBE60"/>
      <c r="CBF60"/>
      <c r="CBG60"/>
      <c r="CBH60"/>
      <c r="CBI60"/>
      <c r="CBJ60"/>
      <c r="CBK60"/>
      <c r="CBL60"/>
      <c r="CBM60"/>
      <c r="CBN60"/>
      <c r="CBO60"/>
      <c r="CBP60"/>
      <c r="CBQ60"/>
      <c r="CBR60"/>
      <c r="CBS60"/>
      <c r="CBT60"/>
      <c r="CBU60"/>
      <c r="CBV60"/>
      <c r="CBW60"/>
      <c r="CBX60"/>
      <c r="CBY60"/>
      <c r="CBZ60"/>
      <c r="CCA60"/>
      <c r="CCB60"/>
      <c r="CCC60"/>
      <c r="CCD60"/>
      <c r="CCE60"/>
      <c r="CCF60"/>
      <c r="CCG60"/>
      <c r="CCH60"/>
      <c r="CCI60"/>
      <c r="CCJ60"/>
      <c r="CCK60"/>
      <c r="CCL60"/>
      <c r="CCM60"/>
      <c r="CCN60"/>
      <c r="CCO60"/>
      <c r="CCP60"/>
      <c r="CCQ60"/>
      <c r="CCR60"/>
      <c r="CCS60"/>
      <c r="CCT60"/>
      <c r="CCU60"/>
      <c r="CCV60"/>
      <c r="CCW60"/>
      <c r="CCX60"/>
      <c r="CCY60"/>
      <c r="CCZ60"/>
      <c r="CDA60"/>
      <c r="CDB60"/>
      <c r="CDC60"/>
      <c r="CDD60"/>
      <c r="CDE60"/>
      <c r="CDF60"/>
      <c r="CDG60"/>
      <c r="CDH60"/>
      <c r="CDI60"/>
      <c r="CDJ60"/>
      <c r="CDK60"/>
      <c r="CDL60"/>
      <c r="CDM60"/>
      <c r="CDN60"/>
      <c r="CDO60"/>
      <c r="CDP60"/>
      <c r="CDQ60"/>
      <c r="CDR60"/>
      <c r="CDS60"/>
      <c r="CDT60"/>
      <c r="CDU60"/>
      <c r="CDV60"/>
      <c r="CDW60"/>
      <c r="CDX60"/>
      <c r="CDY60"/>
      <c r="CDZ60"/>
      <c r="CEA60"/>
      <c r="CEB60"/>
      <c r="CEC60"/>
      <c r="CED60"/>
      <c r="CEE60"/>
      <c r="CEF60"/>
      <c r="CEG60"/>
      <c r="CEH60"/>
      <c r="CEI60"/>
      <c r="CEJ60"/>
      <c r="CEK60"/>
      <c r="CEL60"/>
      <c r="CEM60"/>
      <c r="CEN60"/>
      <c r="CEO60"/>
      <c r="CEP60"/>
      <c r="CEQ60"/>
      <c r="CER60"/>
      <c r="CES60"/>
      <c r="CET60"/>
      <c r="CEU60"/>
      <c r="CEV60"/>
      <c r="CEW60"/>
      <c r="CEX60"/>
      <c r="CEY60"/>
      <c r="CEZ60"/>
      <c r="CFA60"/>
      <c r="CFB60"/>
      <c r="CFC60"/>
      <c r="CFD60"/>
      <c r="CFE60"/>
      <c r="CFF60"/>
      <c r="CFG60"/>
      <c r="CFH60"/>
      <c r="CFI60"/>
      <c r="CFJ60"/>
      <c r="CFK60"/>
      <c r="CFL60"/>
      <c r="CFM60"/>
      <c r="CFN60"/>
      <c r="CFO60"/>
      <c r="CFP60"/>
      <c r="CFQ60"/>
      <c r="CFR60"/>
      <c r="CFS60"/>
      <c r="CFT60"/>
      <c r="CFU60"/>
      <c r="CFV60"/>
      <c r="CFW60"/>
      <c r="CFX60"/>
      <c r="CFY60"/>
      <c r="CFZ60"/>
      <c r="CGA60"/>
      <c r="CGB60"/>
      <c r="CGC60"/>
      <c r="CGD60"/>
      <c r="CGE60"/>
      <c r="CGF60"/>
      <c r="CGG60"/>
      <c r="CGH60"/>
      <c r="CGI60"/>
      <c r="CGJ60"/>
      <c r="CGK60"/>
      <c r="CGL60"/>
      <c r="CGM60"/>
      <c r="CGN60"/>
      <c r="CGO60"/>
      <c r="CGP60"/>
      <c r="CGQ60"/>
      <c r="CGR60"/>
      <c r="CGS60"/>
      <c r="CGT60"/>
      <c r="CGU60"/>
      <c r="CGV60"/>
      <c r="CGW60"/>
      <c r="CGX60"/>
      <c r="CGY60"/>
      <c r="CGZ60"/>
      <c r="CHA60"/>
      <c r="CHB60"/>
      <c r="CHC60"/>
      <c r="CHD60"/>
      <c r="CHE60"/>
      <c r="CHF60"/>
      <c r="CHG60"/>
      <c r="CHH60"/>
      <c r="CHI60"/>
      <c r="CHJ60"/>
      <c r="CHK60"/>
      <c r="CHL60"/>
      <c r="CHM60"/>
      <c r="CHN60"/>
      <c r="CHO60"/>
      <c r="CHP60"/>
      <c r="CHQ60"/>
      <c r="CHR60"/>
      <c r="CHS60"/>
      <c r="CHT60"/>
      <c r="CHU60"/>
      <c r="CHV60"/>
      <c r="CHW60"/>
      <c r="CHX60"/>
      <c r="CHY60"/>
      <c r="CHZ60"/>
      <c r="CIA60"/>
      <c r="CIB60"/>
      <c r="CIC60"/>
      <c r="CID60"/>
      <c r="CIE60"/>
      <c r="CIF60"/>
      <c r="CIG60"/>
      <c r="CIH60"/>
      <c r="CII60"/>
      <c r="CIJ60"/>
      <c r="CIK60"/>
      <c r="CIL60"/>
      <c r="CIM60"/>
      <c r="CIN60"/>
      <c r="CIO60"/>
      <c r="CIP60"/>
      <c r="CIQ60"/>
      <c r="CIR60"/>
      <c r="CIS60"/>
      <c r="CIT60"/>
      <c r="CIU60"/>
      <c r="CIV60"/>
      <c r="CIW60"/>
      <c r="CIX60"/>
      <c r="CIY60"/>
      <c r="CIZ60"/>
      <c r="CJA60"/>
      <c r="CJB60"/>
      <c r="CJC60"/>
      <c r="CJD60"/>
      <c r="CJE60"/>
      <c r="CJF60"/>
      <c r="CJG60"/>
      <c r="CJH60"/>
      <c r="CJI60"/>
      <c r="CJJ60"/>
      <c r="CJK60"/>
      <c r="CJL60"/>
      <c r="CJM60"/>
      <c r="CJN60"/>
      <c r="CJO60"/>
      <c r="CJP60"/>
      <c r="CJQ60"/>
      <c r="CJR60"/>
      <c r="CJS60"/>
      <c r="CJT60"/>
      <c r="CJU60"/>
      <c r="CJV60"/>
      <c r="CJW60"/>
      <c r="CJX60"/>
      <c r="CJY60"/>
      <c r="CJZ60"/>
      <c r="CKA60"/>
      <c r="CKB60"/>
      <c r="CKC60"/>
      <c r="CKD60"/>
      <c r="CKE60"/>
      <c r="CKF60"/>
      <c r="CKG60"/>
      <c r="CKH60"/>
      <c r="CKI60"/>
      <c r="CKJ60"/>
      <c r="CKK60"/>
      <c r="CKL60"/>
      <c r="CKM60"/>
      <c r="CKN60"/>
      <c r="CKO60"/>
      <c r="CKP60"/>
      <c r="CKQ60"/>
      <c r="CKR60"/>
      <c r="CKS60"/>
      <c r="CKT60"/>
      <c r="CKU60"/>
      <c r="CKV60"/>
      <c r="CKW60"/>
      <c r="CKX60"/>
      <c r="CKY60"/>
      <c r="CKZ60"/>
      <c r="CLA60"/>
      <c r="CLB60"/>
      <c r="CLC60"/>
      <c r="CLD60"/>
      <c r="CLE60"/>
      <c r="CLF60"/>
      <c r="CLG60"/>
      <c r="CLH60"/>
      <c r="CLI60"/>
      <c r="CLJ60"/>
      <c r="CLK60"/>
      <c r="CLL60"/>
      <c r="CLM60"/>
      <c r="CLN60"/>
      <c r="CLO60"/>
      <c r="CLP60"/>
      <c r="CLQ60"/>
      <c r="CLR60"/>
      <c r="CLS60"/>
      <c r="CLT60"/>
      <c r="CLU60"/>
      <c r="CLV60"/>
      <c r="CLW60"/>
      <c r="CLX60"/>
      <c r="CLY60"/>
      <c r="CLZ60"/>
      <c r="CMA60"/>
      <c r="CMB60"/>
      <c r="CMC60"/>
      <c r="CMD60"/>
      <c r="CME60"/>
      <c r="CMF60"/>
      <c r="CMG60"/>
      <c r="CMH60"/>
      <c r="CMI60"/>
      <c r="CMJ60"/>
      <c r="CMK60"/>
      <c r="CML60"/>
      <c r="CMM60"/>
      <c r="CMN60"/>
      <c r="CMO60"/>
      <c r="CMP60"/>
      <c r="CMQ60"/>
      <c r="CMR60"/>
      <c r="CMS60"/>
      <c r="CMT60"/>
      <c r="CMU60"/>
      <c r="CMV60"/>
      <c r="CMW60"/>
      <c r="CMX60"/>
      <c r="CMY60"/>
      <c r="CMZ60"/>
      <c r="CNA60"/>
      <c r="CNB60"/>
      <c r="CNC60"/>
      <c r="CND60"/>
      <c r="CNE60"/>
      <c r="CNF60"/>
      <c r="CNG60"/>
      <c r="CNH60"/>
      <c r="CNI60"/>
      <c r="CNJ60"/>
      <c r="CNK60"/>
      <c r="CNL60"/>
      <c r="CNM60"/>
      <c r="CNN60"/>
      <c r="CNO60"/>
      <c r="CNP60"/>
      <c r="CNQ60"/>
      <c r="CNR60"/>
      <c r="CNS60"/>
      <c r="CNT60"/>
      <c r="CNU60"/>
      <c r="CNV60"/>
      <c r="CNW60"/>
      <c r="CNX60"/>
      <c r="CNY60"/>
      <c r="CNZ60"/>
      <c r="COA60"/>
      <c r="COB60"/>
      <c r="COC60"/>
      <c r="COD60"/>
      <c r="COE60"/>
      <c r="COF60"/>
      <c r="COG60"/>
      <c r="COH60"/>
      <c r="COI60"/>
      <c r="COJ60"/>
      <c r="COK60"/>
      <c r="COL60"/>
      <c r="COM60"/>
      <c r="CON60"/>
      <c r="COO60"/>
      <c r="COP60"/>
      <c r="COQ60"/>
      <c r="COR60"/>
      <c r="COS60"/>
      <c r="COT60"/>
      <c r="COU60"/>
      <c r="COV60"/>
      <c r="COW60"/>
      <c r="COX60"/>
      <c r="COY60"/>
      <c r="COZ60"/>
      <c r="CPA60"/>
      <c r="CPB60"/>
      <c r="CPC60"/>
      <c r="CPD60"/>
      <c r="CPE60"/>
      <c r="CPF60"/>
      <c r="CPG60"/>
      <c r="CPH60"/>
      <c r="CPI60"/>
      <c r="CPJ60"/>
      <c r="CPK60"/>
      <c r="CPL60"/>
      <c r="CPM60"/>
      <c r="CPN60"/>
      <c r="CPO60"/>
      <c r="CPP60"/>
      <c r="CPQ60"/>
      <c r="CPR60"/>
      <c r="CPS60"/>
      <c r="CPT60"/>
      <c r="CPU60"/>
      <c r="CPV60"/>
      <c r="CPW60"/>
      <c r="CPX60"/>
      <c r="CPY60"/>
      <c r="CPZ60"/>
      <c r="CQA60"/>
      <c r="CQB60"/>
      <c r="CQC60"/>
      <c r="CQD60"/>
      <c r="CQE60"/>
      <c r="CQF60"/>
      <c r="CQG60"/>
      <c r="CQH60"/>
      <c r="CQI60"/>
      <c r="CQJ60"/>
      <c r="CQK60"/>
      <c r="CQL60"/>
      <c r="CQM60"/>
      <c r="CQN60"/>
      <c r="CQO60"/>
      <c r="CQP60"/>
      <c r="CQQ60"/>
      <c r="CQR60"/>
      <c r="CQS60"/>
      <c r="CQT60"/>
      <c r="CQU60"/>
      <c r="CQV60"/>
      <c r="CQW60"/>
      <c r="CQX60"/>
      <c r="CQY60"/>
      <c r="CQZ60"/>
      <c r="CRA60"/>
      <c r="CRB60"/>
      <c r="CRC60"/>
      <c r="CRD60"/>
      <c r="CRE60"/>
      <c r="CRF60"/>
      <c r="CRG60"/>
      <c r="CRH60"/>
      <c r="CRI60"/>
      <c r="CRJ60"/>
      <c r="CRK60"/>
      <c r="CRL60"/>
      <c r="CRM60"/>
      <c r="CRN60"/>
      <c r="CRO60"/>
      <c r="CRP60"/>
      <c r="CRQ60"/>
      <c r="CRR60"/>
      <c r="CRS60"/>
      <c r="CRT60"/>
      <c r="CRU60"/>
      <c r="CRV60"/>
      <c r="CRW60"/>
      <c r="CRX60"/>
      <c r="CRY60"/>
      <c r="CRZ60"/>
      <c r="CSA60"/>
      <c r="CSB60"/>
      <c r="CSC60"/>
      <c r="CSD60"/>
      <c r="CSE60"/>
      <c r="CSF60"/>
      <c r="CSG60"/>
      <c r="CSH60"/>
      <c r="CSI60"/>
      <c r="CSJ60"/>
      <c r="CSK60"/>
      <c r="CSL60"/>
      <c r="CSM60"/>
      <c r="CSN60"/>
      <c r="CSO60"/>
      <c r="CSP60"/>
      <c r="CSQ60"/>
      <c r="CSR60"/>
      <c r="CSS60"/>
      <c r="CST60"/>
      <c r="CSU60"/>
      <c r="CSV60"/>
      <c r="CSW60"/>
      <c r="CSX60"/>
      <c r="CSY60"/>
      <c r="CSZ60"/>
      <c r="CTA60"/>
      <c r="CTB60"/>
      <c r="CTC60"/>
      <c r="CTD60"/>
      <c r="CTE60"/>
      <c r="CTF60"/>
      <c r="CTG60"/>
      <c r="CTH60"/>
      <c r="CTI60"/>
      <c r="CTJ60"/>
      <c r="CTK60"/>
      <c r="CTL60"/>
      <c r="CTM60"/>
      <c r="CTN60"/>
      <c r="CTO60"/>
      <c r="CTP60"/>
      <c r="CTQ60"/>
      <c r="CTR60"/>
      <c r="CTS60"/>
      <c r="CTT60"/>
      <c r="CTU60"/>
      <c r="CTV60"/>
      <c r="CTW60"/>
      <c r="CTX60"/>
      <c r="CTY60"/>
      <c r="CTZ60"/>
      <c r="CUA60"/>
      <c r="CUB60"/>
      <c r="CUC60"/>
      <c r="CUD60"/>
      <c r="CUE60"/>
      <c r="CUF60"/>
      <c r="CUG60"/>
      <c r="CUH60"/>
      <c r="CUI60"/>
      <c r="CUJ60"/>
      <c r="CUK60"/>
      <c r="CUL60"/>
      <c r="CUM60"/>
      <c r="CUN60"/>
      <c r="CUO60"/>
      <c r="CUP60"/>
      <c r="CUQ60"/>
      <c r="CUR60"/>
      <c r="CUS60"/>
      <c r="CUT60"/>
      <c r="CUU60"/>
      <c r="CUV60"/>
      <c r="CUW60"/>
      <c r="CUX60"/>
      <c r="CUY60"/>
      <c r="CUZ60"/>
      <c r="CVA60"/>
      <c r="CVB60"/>
      <c r="CVC60"/>
      <c r="CVD60"/>
      <c r="CVE60"/>
      <c r="CVF60"/>
      <c r="CVG60"/>
      <c r="CVH60"/>
      <c r="CVI60"/>
      <c r="CVJ60"/>
      <c r="CVK60"/>
      <c r="CVL60"/>
      <c r="CVM60"/>
      <c r="CVN60"/>
      <c r="CVO60"/>
      <c r="CVP60"/>
      <c r="CVQ60"/>
      <c r="CVR60"/>
      <c r="CVS60"/>
      <c r="CVT60"/>
      <c r="CVU60"/>
      <c r="CVV60"/>
      <c r="CVW60"/>
      <c r="CVX60"/>
      <c r="CVY60"/>
      <c r="CVZ60"/>
      <c r="CWA60"/>
      <c r="CWB60"/>
      <c r="CWC60"/>
      <c r="CWD60"/>
      <c r="CWE60"/>
      <c r="CWF60"/>
      <c r="CWG60"/>
      <c r="CWH60"/>
      <c r="CWI60"/>
      <c r="CWJ60"/>
      <c r="CWK60"/>
      <c r="CWL60"/>
      <c r="CWM60"/>
      <c r="CWN60"/>
      <c r="CWO60"/>
      <c r="CWP60"/>
      <c r="CWQ60"/>
      <c r="CWR60"/>
      <c r="CWS60"/>
      <c r="CWT60"/>
      <c r="CWU60"/>
      <c r="CWV60"/>
      <c r="CWW60"/>
      <c r="CWX60"/>
      <c r="CWY60"/>
      <c r="CWZ60"/>
      <c r="CXA60"/>
      <c r="CXB60"/>
      <c r="CXC60"/>
      <c r="CXD60"/>
      <c r="CXE60"/>
      <c r="CXF60"/>
      <c r="CXG60"/>
      <c r="CXH60"/>
      <c r="CXI60"/>
      <c r="CXJ60"/>
      <c r="CXK60"/>
      <c r="CXL60"/>
      <c r="CXM60"/>
      <c r="CXN60"/>
      <c r="CXO60"/>
      <c r="CXP60"/>
      <c r="CXQ60"/>
      <c r="CXR60"/>
      <c r="CXS60"/>
      <c r="CXT60"/>
      <c r="CXU60"/>
      <c r="CXV60"/>
      <c r="CXW60"/>
      <c r="CXX60"/>
      <c r="CXY60"/>
      <c r="CXZ60"/>
      <c r="CYA60"/>
      <c r="CYB60"/>
      <c r="CYC60"/>
      <c r="CYD60"/>
      <c r="CYE60"/>
      <c r="CYF60"/>
      <c r="CYG60"/>
      <c r="CYH60"/>
      <c r="CYI60"/>
      <c r="CYJ60"/>
      <c r="CYK60"/>
      <c r="CYL60"/>
      <c r="CYM60"/>
      <c r="CYN60"/>
      <c r="CYO60"/>
      <c r="CYP60"/>
      <c r="CYQ60"/>
      <c r="CYR60"/>
      <c r="CYS60"/>
      <c r="CYT60"/>
      <c r="CYU60"/>
      <c r="CYV60"/>
      <c r="CYW60"/>
      <c r="CYX60"/>
      <c r="CYY60"/>
      <c r="CYZ60"/>
      <c r="CZA60"/>
      <c r="CZB60"/>
      <c r="CZC60"/>
      <c r="CZD60"/>
      <c r="CZE60"/>
      <c r="CZF60"/>
      <c r="CZG60"/>
      <c r="CZH60"/>
      <c r="CZI60"/>
      <c r="CZJ60"/>
      <c r="CZK60"/>
      <c r="CZL60"/>
      <c r="CZM60"/>
      <c r="CZN60"/>
      <c r="CZO60"/>
      <c r="CZP60"/>
      <c r="CZQ60"/>
      <c r="CZR60"/>
      <c r="CZS60"/>
      <c r="CZT60"/>
      <c r="CZU60"/>
      <c r="CZV60"/>
      <c r="CZW60"/>
      <c r="CZX60"/>
      <c r="CZY60"/>
      <c r="CZZ60"/>
      <c r="DAA60"/>
      <c r="DAB60"/>
      <c r="DAC60"/>
      <c r="DAD60"/>
      <c r="DAE60"/>
      <c r="DAF60"/>
      <c r="DAG60"/>
      <c r="DAH60"/>
      <c r="DAI60"/>
      <c r="DAJ60"/>
      <c r="DAK60"/>
      <c r="DAL60"/>
      <c r="DAM60"/>
      <c r="DAN60"/>
      <c r="DAO60"/>
      <c r="DAP60"/>
      <c r="DAQ60"/>
      <c r="DAR60"/>
      <c r="DAS60"/>
      <c r="DAT60"/>
      <c r="DAU60"/>
      <c r="DAV60"/>
      <c r="DAW60"/>
      <c r="DAX60"/>
      <c r="DAY60"/>
      <c r="DAZ60"/>
      <c r="DBA60"/>
      <c r="DBB60"/>
      <c r="DBC60"/>
      <c r="DBD60"/>
      <c r="DBE60"/>
      <c r="DBF60"/>
      <c r="DBG60"/>
      <c r="DBH60"/>
      <c r="DBI60"/>
      <c r="DBJ60"/>
      <c r="DBK60"/>
      <c r="DBL60"/>
      <c r="DBM60"/>
      <c r="DBN60"/>
      <c r="DBO60"/>
      <c r="DBP60"/>
      <c r="DBQ60"/>
      <c r="DBR60"/>
      <c r="DBS60"/>
      <c r="DBT60"/>
      <c r="DBU60"/>
      <c r="DBV60"/>
      <c r="DBW60"/>
      <c r="DBX60"/>
      <c r="DBY60"/>
      <c r="DBZ60"/>
      <c r="DCA60"/>
      <c r="DCB60"/>
      <c r="DCC60"/>
      <c r="DCD60"/>
      <c r="DCE60"/>
      <c r="DCF60"/>
      <c r="DCG60"/>
      <c r="DCH60"/>
      <c r="DCI60"/>
      <c r="DCJ60"/>
      <c r="DCK60"/>
      <c r="DCL60"/>
      <c r="DCM60"/>
      <c r="DCN60"/>
      <c r="DCO60"/>
      <c r="DCP60"/>
      <c r="DCQ60"/>
      <c r="DCR60"/>
      <c r="DCS60"/>
      <c r="DCT60"/>
      <c r="DCU60"/>
      <c r="DCV60"/>
      <c r="DCW60"/>
      <c r="DCX60"/>
      <c r="DCY60"/>
      <c r="DCZ60"/>
      <c r="DDA60"/>
      <c r="DDB60"/>
      <c r="DDC60"/>
      <c r="DDD60"/>
      <c r="DDE60"/>
      <c r="DDF60"/>
      <c r="DDG60"/>
      <c r="DDH60"/>
      <c r="DDI60"/>
      <c r="DDJ60"/>
      <c r="DDK60"/>
      <c r="DDL60"/>
      <c r="DDM60"/>
      <c r="DDN60"/>
      <c r="DDO60"/>
      <c r="DDP60"/>
      <c r="DDQ60"/>
      <c r="DDR60"/>
      <c r="DDS60"/>
      <c r="DDT60"/>
      <c r="DDU60"/>
      <c r="DDV60"/>
      <c r="DDW60"/>
      <c r="DDX60"/>
      <c r="DDY60"/>
      <c r="DDZ60"/>
      <c r="DEA60"/>
      <c r="DEB60"/>
      <c r="DEC60"/>
      <c r="DED60"/>
      <c r="DEE60"/>
      <c r="DEF60"/>
      <c r="DEG60"/>
      <c r="DEH60"/>
      <c r="DEI60"/>
      <c r="DEJ60"/>
      <c r="DEK60"/>
      <c r="DEL60"/>
      <c r="DEM60"/>
      <c r="DEN60"/>
      <c r="DEO60"/>
      <c r="DEP60"/>
      <c r="DEQ60"/>
      <c r="DER60"/>
      <c r="DES60"/>
      <c r="DET60"/>
      <c r="DEU60"/>
      <c r="DEV60"/>
      <c r="DEW60"/>
      <c r="DEX60"/>
      <c r="DEY60"/>
      <c r="DEZ60"/>
      <c r="DFA60"/>
      <c r="DFB60"/>
      <c r="DFC60"/>
      <c r="DFD60"/>
      <c r="DFE60"/>
      <c r="DFF60"/>
      <c r="DFG60"/>
      <c r="DFH60"/>
      <c r="DFI60"/>
      <c r="DFJ60"/>
      <c r="DFK60"/>
      <c r="DFL60"/>
      <c r="DFM60"/>
      <c r="DFN60"/>
      <c r="DFO60"/>
      <c r="DFP60"/>
      <c r="DFQ60"/>
      <c r="DFR60"/>
      <c r="DFS60"/>
      <c r="DFT60"/>
      <c r="DFU60"/>
      <c r="DFV60"/>
      <c r="DFW60"/>
      <c r="DFX60"/>
      <c r="DFY60"/>
      <c r="DFZ60"/>
      <c r="DGA60"/>
      <c r="DGB60"/>
      <c r="DGC60"/>
      <c r="DGD60"/>
      <c r="DGE60"/>
      <c r="DGF60"/>
      <c r="DGG60"/>
      <c r="DGH60"/>
      <c r="DGI60"/>
      <c r="DGJ60"/>
      <c r="DGK60"/>
      <c r="DGL60"/>
      <c r="DGM60"/>
      <c r="DGN60"/>
      <c r="DGO60"/>
      <c r="DGP60"/>
      <c r="DGQ60"/>
      <c r="DGR60"/>
      <c r="DGS60"/>
      <c r="DGT60"/>
      <c r="DGU60"/>
      <c r="DGV60"/>
      <c r="DGW60"/>
      <c r="DGX60"/>
      <c r="DGY60"/>
      <c r="DGZ60"/>
      <c r="DHA60"/>
      <c r="DHB60"/>
      <c r="DHC60"/>
      <c r="DHD60"/>
      <c r="DHE60"/>
      <c r="DHF60"/>
      <c r="DHG60"/>
      <c r="DHH60"/>
      <c r="DHI60"/>
      <c r="DHJ60"/>
      <c r="DHK60"/>
      <c r="DHL60"/>
      <c r="DHM60"/>
      <c r="DHN60"/>
      <c r="DHO60"/>
      <c r="DHP60"/>
      <c r="DHQ60"/>
      <c r="DHR60"/>
      <c r="DHS60"/>
      <c r="DHT60"/>
      <c r="DHU60"/>
      <c r="DHV60"/>
      <c r="DHW60"/>
      <c r="DHX60"/>
      <c r="DHY60"/>
      <c r="DHZ60"/>
      <c r="DIA60"/>
      <c r="DIB60"/>
      <c r="DIC60"/>
      <c r="DID60"/>
      <c r="DIE60"/>
      <c r="DIF60"/>
      <c r="DIG60"/>
      <c r="DIH60"/>
      <c r="DII60"/>
      <c r="DIJ60"/>
      <c r="DIK60"/>
      <c r="DIL60"/>
      <c r="DIM60"/>
      <c r="DIN60"/>
      <c r="DIO60"/>
      <c r="DIP60"/>
      <c r="DIQ60"/>
      <c r="DIR60"/>
      <c r="DIS60"/>
      <c r="DIT60"/>
      <c r="DIU60"/>
      <c r="DIV60"/>
      <c r="DIW60"/>
      <c r="DIX60"/>
      <c r="DIY60"/>
      <c r="DIZ60"/>
      <c r="DJA60"/>
      <c r="DJB60"/>
      <c r="DJC60"/>
      <c r="DJD60"/>
      <c r="DJE60"/>
      <c r="DJF60"/>
      <c r="DJG60"/>
      <c r="DJH60"/>
      <c r="DJI60"/>
      <c r="DJJ60"/>
      <c r="DJK60"/>
      <c r="DJL60"/>
      <c r="DJM60"/>
      <c r="DJN60"/>
      <c r="DJO60"/>
      <c r="DJP60"/>
      <c r="DJQ60"/>
      <c r="DJR60"/>
      <c r="DJS60"/>
      <c r="DJT60"/>
      <c r="DJU60"/>
      <c r="DJV60"/>
      <c r="DJW60"/>
      <c r="DJX60"/>
      <c r="DJY60"/>
      <c r="DJZ60"/>
      <c r="DKA60"/>
      <c r="DKB60"/>
      <c r="DKC60"/>
      <c r="DKD60"/>
      <c r="DKE60"/>
      <c r="DKF60"/>
      <c r="DKG60"/>
      <c r="DKH60"/>
      <c r="DKI60"/>
      <c r="DKJ60"/>
      <c r="DKK60"/>
      <c r="DKL60"/>
      <c r="DKM60"/>
      <c r="DKN60"/>
      <c r="DKO60"/>
      <c r="DKP60"/>
      <c r="DKQ60"/>
      <c r="DKR60"/>
      <c r="DKS60"/>
      <c r="DKT60"/>
      <c r="DKU60"/>
      <c r="DKV60"/>
      <c r="DKW60"/>
      <c r="DKX60"/>
      <c r="DKY60"/>
      <c r="DKZ60"/>
      <c r="DLA60"/>
      <c r="DLB60"/>
      <c r="DLC60"/>
      <c r="DLD60"/>
      <c r="DLE60"/>
      <c r="DLF60"/>
      <c r="DLG60"/>
      <c r="DLH60"/>
      <c r="DLI60"/>
      <c r="DLJ60"/>
      <c r="DLK60"/>
      <c r="DLL60"/>
      <c r="DLM60"/>
      <c r="DLN60"/>
      <c r="DLO60"/>
      <c r="DLP60"/>
      <c r="DLQ60"/>
      <c r="DLR60"/>
      <c r="DLS60"/>
      <c r="DLT60"/>
      <c r="DLU60"/>
      <c r="DLV60"/>
      <c r="DLW60"/>
      <c r="DLX60"/>
      <c r="DLY60"/>
      <c r="DLZ60"/>
      <c r="DMA60"/>
      <c r="DMB60"/>
      <c r="DMC60"/>
      <c r="DMD60"/>
      <c r="DME60"/>
      <c r="DMF60"/>
      <c r="DMG60"/>
      <c r="DMH60"/>
      <c r="DMI60"/>
      <c r="DMJ60"/>
      <c r="DMK60"/>
      <c r="DML60"/>
      <c r="DMM60"/>
      <c r="DMN60"/>
      <c r="DMO60"/>
      <c r="DMP60"/>
      <c r="DMQ60"/>
      <c r="DMR60"/>
      <c r="DMS60"/>
      <c r="DMT60"/>
      <c r="DMU60"/>
      <c r="DMV60"/>
      <c r="DMW60"/>
      <c r="DMX60"/>
      <c r="DMY60"/>
      <c r="DMZ60"/>
      <c r="DNA60"/>
      <c r="DNB60"/>
      <c r="DNC60"/>
      <c r="DND60"/>
      <c r="DNE60"/>
      <c r="DNF60"/>
      <c r="DNG60"/>
      <c r="DNH60"/>
      <c r="DNI60"/>
      <c r="DNJ60"/>
      <c r="DNK60"/>
      <c r="DNL60"/>
      <c r="DNM60"/>
      <c r="DNN60"/>
      <c r="DNO60"/>
      <c r="DNP60"/>
      <c r="DNQ60"/>
      <c r="DNR60"/>
      <c r="DNS60"/>
      <c r="DNT60"/>
      <c r="DNU60"/>
      <c r="DNV60"/>
      <c r="DNW60"/>
      <c r="DNX60"/>
      <c r="DNY60"/>
      <c r="DNZ60"/>
      <c r="DOA60"/>
      <c r="DOB60"/>
      <c r="DOC60"/>
      <c r="DOD60"/>
      <c r="DOE60"/>
      <c r="DOF60"/>
      <c r="DOG60"/>
      <c r="DOH60"/>
      <c r="DOI60"/>
      <c r="DOJ60"/>
      <c r="DOK60"/>
      <c r="DOL60"/>
      <c r="DOM60"/>
      <c r="DON60"/>
      <c r="DOO60"/>
      <c r="DOP60"/>
      <c r="DOQ60"/>
      <c r="DOR60"/>
      <c r="DOS60"/>
      <c r="DOT60"/>
      <c r="DOU60"/>
      <c r="DOV60"/>
      <c r="DOW60"/>
      <c r="DOX60"/>
      <c r="DOY60"/>
      <c r="DOZ60"/>
      <c r="DPA60"/>
      <c r="DPB60"/>
      <c r="DPC60"/>
      <c r="DPD60"/>
      <c r="DPE60"/>
      <c r="DPF60"/>
      <c r="DPG60"/>
      <c r="DPH60"/>
      <c r="DPI60"/>
      <c r="DPJ60"/>
      <c r="DPK60"/>
      <c r="DPL60"/>
      <c r="DPM60"/>
      <c r="DPN60"/>
      <c r="DPO60"/>
      <c r="DPP60"/>
      <c r="DPQ60"/>
      <c r="DPR60"/>
      <c r="DPS60"/>
      <c r="DPT60"/>
      <c r="DPU60"/>
      <c r="DPV60"/>
      <c r="DPW60"/>
      <c r="DPX60"/>
      <c r="DPY60"/>
      <c r="DPZ60"/>
      <c r="DQA60"/>
      <c r="DQB60"/>
      <c r="DQC60"/>
      <c r="DQD60"/>
      <c r="DQE60"/>
      <c r="DQF60"/>
      <c r="DQG60"/>
      <c r="DQH60"/>
      <c r="DQI60"/>
      <c r="DQJ60"/>
      <c r="DQK60"/>
      <c r="DQL60"/>
      <c r="DQM60"/>
      <c r="DQN60"/>
      <c r="DQO60"/>
      <c r="DQP60"/>
      <c r="DQQ60"/>
      <c r="DQR60"/>
      <c r="DQS60"/>
      <c r="DQT60"/>
      <c r="DQU60"/>
      <c r="DQV60"/>
      <c r="DQW60"/>
      <c r="DQX60"/>
      <c r="DQY60"/>
      <c r="DQZ60"/>
      <c r="DRA60"/>
      <c r="DRB60"/>
      <c r="DRC60"/>
      <c r="DRD60"/>
      <c r="DRE60"/>
      <c r="DRF60"/>
      <c r="DRG60"/>
      <c r="DRH60"/>
      <c r="DRI60"/>
      <c r="DRJ60"/>
      <c r="DRK60"/>
      <c r="DRL60"/>
      <c r="DRM60"/>
      <c r="DRN60"/>
      <c r="DRO60"/>
      <c r="DRP60"/>
      <c r="DRQ60"/>
      <c r="DRR60"/>
      <c r="DRS60"/>
      <c r="DRT60"/>
      <c r="DRU60"/>
      <c r="DRV60"/>
      <c r="DRW60"/>
      <c r="DRX60"/>
      <c r="DRY60"/>
      <c r="DRZ60"/>
      <c r="DSA60"/>
      <c r="DSB60"/>
      <c r="DSC60"/>
      <c r="DSD60"/>
      <c r="DSE60"/>
      <c r="DSF60"/>
      <c r="DSG60"/>
      <c r="DSH60"/>
      <c r="DSI60"/>
      <c r="DSJ60"/>
      <c r="DSK60"/>
      <c r="DSL60"/>
      <c r="DSM60"/>
      <c r="DSN60"/>
      <c r="DSO60"/>
      <c r="DSP60"/>
      <c r="DSQ60"/>
      <c r="DSR60"/>
      <c r="DSS60"/>
      <c r="DST60"/>
      <c r="DSU60"/>
      <c r="DSV60"/>
      <c r="DSW60"/>
      <c r="DSX60"/>
      <c r="DSY60"/>
      <c r="DSZ60"/>
      <c r="DTA60"/>
      <c r="DTB60"/>
      <c r="DTC60"/>
      <c r="DTD60"/>
      <c r="DTE60"/>
      <c r="DTF60"/>
      <c r="DTG60"/>
      <c r="DTH60"/>
      <c r="DTI60"/>
      <c r="DTJ60"/>
      <c r="DTK60"/>
      <c r="DTL60"/>
      <c r="DTM60"/>
      <c r="DTN60"/>
      <c r="DTO60"/>
      <c r="DTP60"/>
      <c r="DTQ60"/>
      <c r="DTR60"/>
      <c r="DTS60"/>
      <c r="DTT60"/>
      <c r="DTU60"/>
      <c r="DTV60"/>
      <c r="DTW60"/>
      <c r="DTX60"/>
      <c r="DTY60"/>
      <c r="DTZ60"/>
      <c r="DUA60"/>
      <c r="DUB60"/>
      <c r="DUC60"/>
      <c r="DUD60"/>
      <c r="DUE60"/>
      <c r="DUF60"/>
      <c r="DUG60"/>
      <c r="DUH60"/>
      <c r="DUI60"/>
      <c r="DUJ60"/>
      <c r="DUK60"/>
      <c r="DUL60"/>
      <c r="DUM60"/>
      <c r="DUN60"/>
      <c r="DUO60"/>
      <c r="DUP60"/>
      <c r="DUQ60"/>
      <c r="DUR60"/>
      <c r="DUS60"/>
      <c r="DUT60"/>
      <c r="DUU60"/>
      <c r="DUV60"/>
      <c r="DUW60"/>
      <c r="DUX60"/>
      <c r="DUY60"/>
      <c r="DUZ60"/>
      <c r="DVA60"/>
      <c r="DVB60"/>
      <c r="DVC60"/>
      <c r="DVD60"/>
      <c r="DVE60"/>
      <c r="DVF60"/>
      <c r="DVG60"/>
      <c r="DVH60"/>
      <c r="DVI60"/>
      <c r="DVJ60"/>
      <c r="DVK60"/>
      <c r="DVL60"/>
      <c r="DVM60"/>
      <c r="DVN60"/>
      <c r="DVO60"/>
      <c r="DVP60"/>
      <c r="DVQ60"/>
      <c r="DVR60"/>
      <c r="DVS60"/>
      <c r="DVT60"/>
      <c r="DVU60"/>
      <c r="DVV60"/>
      <c r="DVW60"/>
      <c r="DVX60"/>
      <c r="DVY60"/>
      <c r="DVZ60"/>
      <c r="DWA60"/>
      <c r="DWB60"/>
      <c r="DWC60"/>
      <c r="DWD60"/>
      <c r="DWE60"/>
      <c r="DWF60"/>
      <c r="DWG60"/>
      <c r="DWH60"/>
      <c r="DWI60"/>
      <c r="DWJ60"/>
      <c r="DWK60"/>
      <c r="DWL60"/>
      <c r="DWM60"/>
      <c r="DWN60"/>
      <c r="DWO60"/>
      <c r="DWP60"/>
      <c r="DWQ60"/>
      <c r="DWR60"/>
      <c r="DWS60"/>
      <c r="DWT60"/>
      <c r="DWU60"/>
      <c r="DWV60"/>
      <c r="DWW60"/>
      <c r="DWX60"/>
      <c r="DWY60"/>
      <c r="DWZ60"/>
      <c r="DXA60"/>
      <c r="DXB60"/>
      <c r="DXC60"/>
      <c r="DXD60"/>
      <c r="DXE60"/>
      <c r="DXF60"/>
      <c r="DXG60"/>
      <c r="DXH60"/>
      <c r="DXI60"/>
      <c r="DXJ60"/>
      <c r="DXK60"/>
      <c r="DXL60"/>
      <c r="DXM60"/>
      <c r="DXN60"/>
      <c r="DXO60"/>
      <c r="DXP60"/>
      <c r="DXQ60"/>
      <c r="DXR60"/>
      <c r="DXS60"/>
      <c r="DXT60"/>
      <c r="DXU60"/>
      <c r="DXV60"/>
      <c r="DXW60"/>
      <c r="DXX60"/>
      <c r="DXY60"/>
      <c r="DXZ60"/>
      <c r="DYA60"/>
      <c r="DYB60"/>
      <c r="DYC60"/>
      <c r="DYD60"/>
      <c r="DYE60"/>
      <c r="DYF60"/>
      <c r="DYG60"/>
      <c r="DYH60"/>
      <c r="DYI60"/>
      <c r="DYJ60"/>
      <c r="DYK60"/>
      <c r="DYL60"/>
      <c r="DYM60"/>
      <c r="DYN60"/>
      <c r="DYO60"/>
      <c r="DYP60"/>
      <c r="DYQ60"/>
      <c r="DYR60"/>
      <c r="DYS60"/>
      <c r="DYT60"/>
      <c r="DYU60"/>
      <c r="DYV60"/>
      <c r="DYW60"/>
      <c r="DYX60"/>
      <c r="DYY60"/>
      <c r="DYZ60"/>
      <c r="DZA60"/>
      <c r="DZB60"/>
      <c r="DZC60"/>
      <c r="DZD60"/>
      <c r="DZE60"/>
      <c r="DZF60"/>
      <c r="DZG60"/>
      <c r="DZH60"/>
      <c r="DZI60"/>
      <c r="DZJ60"/>
      <c r="DZK60"/>
      <c r="DZL60"/>
      <c r="DZM60"/>
      <c r="DZN60"/>
      <c r="DZO60"/>
      <c r="DZP60"/>
      <c r="DZQ60"/>
      <c r="DZR60"/>
      <c r="DZS60"/>
      <c r="DZT60"/>
      <c r="DZU60"/>
      <c r="DZV60"/>
      <c r="DZW60"/>
      <c r="DZX60"/>
      <c r="DZY60"/>
      <c r="DZZ60"/>
      <c r="EAA60"/>
      <c r="EAB60"/>
      <c r="EAC60"/>
      <c r="EAD60"/>
      <c r="EAE60"/>
      <c r="EAF60"/>
      <c r="EAG60"/>
      <c r="EAH60"/>
      <c r="EAI60"/>
      <c r="EAJ60"/>
      <c r="EAK60"/>
      <c r="EAL60"/>
      <c r="EAM60"/>
      <c r="EAN60"/>
      <c r="EAO60"/>
      <c r="EAP60"/>
      <c r="EAQ60"/>
      <c r="EAR60"/>
      <c r="EAS60"/>
      <c r="EAT60"/>
      <c r="EAU60"/>
      <c r="EAV60"/>
      <c r="EAW60"/>
      <c r="EAX60"/>
      <c r="EAY60"/>
      <c r="EAZ60"/>
      <c r="EBA60"/>
      <c r="EBB60"/>
      <c r="EBC60"/>
      <c r="EBD60"/>
      <c r="EBE60"/>
      <c r="EBF60"/>
      <c r="EBG60"/>
      <c r="EBH60"/>
      <c r="EBI60"/>
      <c r="EBJ60"/>
      <c r="EBK60"/>
      <c r="EBL60"/>
      <c r="EBM60"/>
      <c r="EBN60"/>
      <c r="EBO60"/>
      <c r="EBP60"/>
      <c r="EBQ60"/>
      <c r="EBR60"/>
      <c r="EBS60"/>
      <c r="EBT60"/>
      <c r="EBU60"/>
      <c r="EBV60"/>
      <c r="EBW60"/>
      <c r="EBX60"/>
      <c r="EBY60"/>
      <c r="EBZ60"/>
      <c r="ECA60"/>
      <c r="ECB60"/>
      <c r="ECC60"/>
      <c r="ECD60"/>
      <c r="ECE60"/>
      <c r="ECF60"/>
      <c r="ECG60"/>
      <c r="ECH60"/>
      <c r="ECI60"/>
      <c r="ECJ60"/>
      <c r="ECK60"/>
      <c r="ECL60"/>
      <c r="ECM60"/>
      <c r="ECN60"/>
      <c r="ECO60"/>
      <c r="ECP60"/>
      <c r="ECQ60"/>
      <c r="ECR60"/>
      <c r="ECS60"/>
      <c r="ECT60"/>
      <c r="ECU60"/>
      <c r="ECV60"/>
      <c r="ECW60"/>
      <c r="ECX60"/>
      <c r="ECY60"/>
      <c r="ECZ60"/>
      <c r="EDA60"/>
      <c r="EDB60"/>
      <c r="EDC60"/>
      <c r="EDD60"/>
      <c r="EDE60"/>
      <c r="EDF60"/>
      <c r="EDG60"/>
      <c r="EDH60"/>
      <c r="EDI60"/>
      <c r="EDJ60"/>
      <c r="EDK60"/>
      <c r="EDL60"/>
      <c r="EDM60"/>
      <c r="EDN60"/>
      <c r="EDO60"/>
      <c r="EDP60"/>
      <c r="EDQ60"/>
      <c r="EDR60"/>
      <c r="EDS60"/>
      <c r="EDT60"/>
      <c r="EDU60"/>
      <c r="EDV60"/>
      <c r="EDW60"/>
      <c r="EDX60"/>
      <c r="EDY60"/>
      <c r="EDZ60"/>
      <c r="EEA60"/>
      <c r="EEB60"/>
      <c r="EEC60"/>
      <c r="EED60"/>
      <c r="EEE60"/>
      <c r="EEF60"/>
      <c r="EEG60"/>
      <c r="EEH60"/>
      <c r="EEI60"/>
      <c r="EEJ60"/>
      <c r="EEK60"/>
      <c r="EEL60"/>
      <c r="EEM60"/>
      <c r="EEN60"/>
      <c r="EEO60"/>
      <c r="EEP60"/>
      <c r="EEQ60"/>
      <c r="EER60"/>
      <c r="EES60"/>
      <c r="EET60"/>
      <c r="EEU60"/>
      <c r="EEV60"/>
      <c r="EEW60"/>
      <c r="EEX60"/>
      <c r="EEY60"/>
      <c r="EEZ60"/>
      <c r="EFA60"/>
      <c r="EFB60"/>
      <c r="EFC60"/>
      <c r="EFD60"/>
      <c r="EFE60"/>
      <c r="EFF60"/>
      <c r="EFG60"/>
      <c r="EFH60"/>
      <c r="EFI60"/>
      <c r="EFJ60"/>
      <c r="EFK60"/>
      <c r="EFL60"/>
      <c r="EFM60"/>
      <c r="EFN60"/>
      <c r="EFO60"/>
      <c r="EFP60"/>
      <c r="EFQ60"/>
      <c r="EFR60"/>
      <c r="EFS60"/>
      <c r="EFT60"/>
      <c r="EFU60"/>
      <c r="EFV60"/>
      <c r="EFW60"/>
      <c r="EFX60"/>
      <c r="EFY60"/>
      <c r="EFZ60"/>
      <c r="EGA60"/>
      <c r="EGB60"/>
      <c r="EGC60"/>
      <c r="EGD60"/>
      <c r="EGE60"/>
      <c r="EGF60"/>
      <c r="EGG60"/>
      <c r="EGH60"/>
      <c r="EGI60"/>
      <c r="EGJ60"/>
      <c r="EGK60"/>
      <c r="EGL60"/>
      <c r="EGM60"/>
      <c r="EGN60"/>
      <c r="EGO60"/>
      <c r="EGP60"/>
      <c r="EGQ60"/>
      <c r="EGR60"/>
      <c r="EGS60"/>
      <c r="EGT60"/>
      <c r="EGU60"/>
      <c r="EGV60"/>
      <c r="EGW60"/>
      <c r="EGX60"/>
      <c r="EGY60"/>
      <c r="EGZ60"/>
      <c r="EHA60"/>
      <c r="EHB60"/>
      <c r="EHC60"/>
      <c r="EHD60"/>
      <c r="EHE60"/>
      <c r="EHF60"/>
      <c r="EHG60"/>
      <c r="EHH60"/>
      <c r="EHI60"/>
      <c r="EHJ60"/>
      <c r="EHK60"/>
      <c r="EHL60"/>
      <c r="EHM60"/>
      <c r="EHN60"/>
      <c r="EHO60"/>
      <c r="EHP60"/>
      <c r="EHQ60"/>
      <c r="EHR60"/>
      <c r="EHS60"/>
      <c r="EHT60"/>
      <c r="EHU60"/>
      <c r="EHV60"/>
      <c r="EHW60"/>
      <c r="EHX60"/>
      <c r="EHY60"/>
      <c r="EHZ60"/>
      <c r="EIA60"/>
      <c r="EIB60"/>
      <c r="EIC60"/>
      <c r="EID60"/>
      <c r="EIE60"/>
      <c r="EIF60"/>
      <c r="EIG60"/>
      <c r="EIH60"/>
      <c r="EII60"/>
      <c r="EIJ60"/>
      <c r="EIK60"/>
      <c r="EIL60"/>
      <c r="EIM60"/>
      <c r="EIN60"/>
      <c r="EIO60"/>
      <c r="EIP60"/>
      <c r="EIQ60"/>
      <c r="EIR60"/>
      <c r="EIS60"/>
      <c r="EIT60"/>
      <c r="EIU60"/>
      <c r="EIV60"/>
      <c r="EIW60"/>
      <c r="EIX60"/>
      <c r="EIY60"/>
      <c r="EIZ60"/>
      <c r="EJA60"/>
      <c r="EJB60"/>
      <c r="EJC60"/>
      <c r="EJD60"/>
      <c r="EJE60"/>
      <c r="EJF60"/>
      <c r="EJG60"/>
      <c r="EJH60"/>
      <c r="EJI60"/>
      <c r="EJJ60"/>
      <c r="EJK60"/>
      <c r="EJL60"/>
      <c r="EJM60"/>
      <c r="EJN60"/>
      <c r="EJO60"/>
      <c r="EJP60"/>
      <c r="EJQ60"/>
      <c r="EJR60"/>
      <c r="EJS60"/>
      <c r="EJT60"/>
      <c r="EJU60"/>
      <c r="EJV60"/>
      <c r="EJW60"/>
      <c r="EJX60"/>
      <c r="EJY60"/>
      <c r="EJZ60"/>
      <c r="EKA60"/>
      <c r="EKB60"/>
      <c r="EKC60"/>
      <c r="EKD60"/>
      <c r="EKE60"/>
      <c r="EKF60"/>
      <c r="EKG60"/>
      <c r="EKH60"/>
      <c r="EKI60"/>
      <c r="EKJ60"/>
      <c r="EKK60"/>
      <c r="EKL60"/>
      <c r="EKM60"/>
      <c r="EKN60"/>
      <c r="EKO60"/>
      <c r="EKP60"/>
      <c r="EKQ60"/>
      <c r="EKR60"/>
      <c r="EKS60"/>
      <c r="EKT60"/>
      <c r="EKU60"/>
      <c r="EKV60"/>
      <c r="EKW60"/>
      <c r="EKX60"/>
      <c r="EKY60"/>
      <c r="EKZ60"/>
      <c r="ELA60"/>
      <c r="ELB60"/>
      <c r="ELC60"/>
      <c r="ELD60"/>
      <c r="ELE60"/>
      <c r="ELF60"/>
      <c r="ELG60"/>
      <c r="ELH60"/>
      <c r="ELI60"/>
      <c r="ELJ60"/>
      <c r="ELK60"/>
      <c r="ELL60"/>
      <c r="ELM60"/>
      <c r="ELN60"/>
      <c r="ELO60"/>
      <c r="ELP60"/>
      <c r="ELQ60"/>
      <c r="ELR60"/>
      <c r="ELS60"/>
      <c r="ELT60"/>
      <c r="ELU60"/>
      <c r="ELV60"/>
      <c r="ELW60"/>
      <c r="ELX60"/>
      <c r="ELY60"/>
      <c r="ELZ60"/>
      <c r="EMA60"/>
      <c r="EMB60"/>
      <c r="EMC60"/>
      <c r="EMD60"/>
      <c r="EME60"/>
      <c r="EMF60"/>
      <c r="EMG60"/>
      <c r="EMH60"/>
      <c r="EMI60"/>
      <c r="EMJ60"/>
      <c r="EMK60"/>
      <c r="EML60"/>
      <c r="EMM60"/>
      <c r="EMN60"/>
      <c r="EMO60"/>
      <c r="EMP60"/>
      <c r="EMQ60"/>
      <c r="EMR60"/>
      <c r="EMS60"/>
      <c r="EMT60"/>
      <c r="EMU60"/>
      <c r="EMV60"/>
      <c r="EMW60"/>
      <c r="EMX60"/>
      <c r="EMY60"/>
      <c r="EMZ60"/>
      <c r="ENA60"/>
      <c r="ENB60"/>
      <c r="ENC60"/>
      <c r="END60"/>
      <c r="ENE60"/>
      <c r="ENF60"/>
      <c r="ENG60"/>
      <c r="ENH60"/>
      <c r="ENI60"/>
      <c r="ENJ60"/>
      <c r="ENK60"/>
      <c r="ENL60"/>
      <c r="ENM60"/>
      <c r="ENN60"/>
      <c r="ENO60"/>
      <c r="ENP60"/>
      <c r="ENQ60"/>
      <c r="ENR60"/>
      <c r="ENS60"/>
      <c r="ENT60"/>
      <c r="ENU60"/>
      <c r="ENV60"/>
      <c r="ENW60"/>
      <c r="ENX60"/>
      <c r="ENY60"/>
      <c r="ENZ60"/>
      <c r="EOA60"/>
      <c r="EOB60"/>
      <c r="EOC60"/>
      <c r="EOD60"/>
      <c r="EOE60"/>
      <c r="EOF60"/>
      <c r="EOG60"/>
      <c r="EOH60"/>
      <c r="EOI60"/>
      <c r="EOJ60"/>
      <c r="EOK60"/>
      <c r="EOL60"/>
      <c r="EOM60"/>
      <c r="EON60"/>
      <c r="EOO60"/>
      <c r="EOP60"/>
      <c r="EOQ60"/>
      <c r="EOR60"/>
      <c r="EOS60"/>
      <c r="EOT60"/>
      <c r="EOU60"/>
      <c r="EOV60"/>
      <c r="EOW60"/>
      <c r="EOX60"/>
      <c r="EOY60"/>
      <c r="EOZ60"/>
      <c r="EPA60"/>
      <c r="EPB60"/>
      <c r="EPC60"/>
      <c r="EPD60"/>
      <c r="EPE60"/>
      <c r="EPF60"/>
      <c r="EPG60"/>
      <c r="EPH60"/>
      <c r="EPI60"/>
      <c r="EPJ60"/>
      <c r="EPK60"/>
      <c r="EPL60"/>
      <c r="EPM60"/>
      <c r="EPN60"/>
      <c r="EPO60"/>
      <c r="EPP60"/>
      <c r="EPQ60"/>
      <c r="EPR60"/>
      <c r="EPS60"/>
      <c r="EPT60"/>
      <c r="EPU60"/>
      <c r="EPV60"/>
      <c r="EPW60"/>
      <c r="EPX60"/>
      <c r="EPY60"/>
      <c r="EPZ60"/>
      <c r="EQA60"/>
      <c r="EQB60"/>
      <c r="EQC60"/>
      <c r="EQD60"/>
      <c r="EQE60"/>
      <c r="EQF60"/>
      <c r="EQG60"/>
      <c r="EQH60"/>
      <c r="EQI60"/>
      <c r="EQJ60"/>
      <c r="EQK60"/>
      <c r="EQL60"/>
      <c r="EQM60"/>
      <c r="EQN60"/>
      <c r="EQO60"/>
      <c r="EQP60"/>
      <c r="EQQ60"/>
      <c r="EQR60"/>
      <c r="EQS60"/>
      <c r="EQT60"/>
      <c r="EQU60"/>
      <c r="EQV60"/>
      <c r="EQW60"/>
      <c r="EQX60"/>
      <c r="EQY60"/>
      <c r="EQZ60"/>
      <c r="ERA60"/>
      <c r="ERB60"/>
      <c r="ERC60"/>
      <c r="ERD60"/>
      <c r="ERE60"/>
      <c r="ERF60"/>
      <c r="ERG60"/>
      <c r="ERH60"/>
      <c r="ERI60"/>
      <c r="ERJ60"/>
      <c r="ERK60"/>
      <c r="ERL60"/>
      <c r="ERM60"/>
      <c r="ERN60"/>
      <c r="ERO60"/>
      <c r="ERP60"/>
      <c r="ERQ60"/>
      <c r="ERR60"/>
      <c r="ERS60"/>
      <c r="ERT60"/>
      <c r="ERU60"/>
      <c r="ERV60"/>
      <c r="ERW60"/>
      <c r="ERX60"/>
      <c r="ERY60"/>
      <c r="ERZ60"/>
      <c r="ESA60"/>
      <c r="ESB60"/>
      <c r="ESC60"/>
      <c r="ESD60"/>
      <c r="ESE60"/>
      <c r="ESF60"/>
      <c r="ESG60"/>
      <c r="ESH60"/>
      <c r="ESI60"/>
      <c r="ESJ60"/>
      <c r="ESK60"/>
      <c r="ESL60"/>
      <c r="ESM60"/>
      <c r="ESN60"/>
      <c r="ESO60"/>
      <c r="ESP60"/>
      <c r="ESQ60"/>
      <c r="ESR60"/>
      <c r="ESS60"/>
      <c r="EST60"/>
      <c r="ESU60"/>
      <c r="ESV60"/>
      <c r="ESW60"/>
      <c r="ESX60"/>
      <c r="ESY60"/>
      <c r="ESZ60"/>
      <c r="ETA60"/>
      <c r="ETB60"/>
      <c r="ETC60"/>
      <c r="ETD60"/>
      <c r="ETE60"/>
      <c r="ETF60"/>
      <c r="ETG60"/>
      <c r="ETH60"/>
      <c r="ETI60"/>
      <c r="ETJ60"/>
      <c r="ETK60"/>
      <c r="ETL60"/>
      <c r="ETM60"/>
      <c r="ETN60"/>
      <c r="ETO60"/>
      <c r="ETP60"/>
      <c r="ETQ60"/>
      <c r="ETR60"/>
      <c r="ETS60"/>
      <c r="ETT60"/>
      <c r="ETU60"/>
      <c r="ETV60"/>
      <c r="ETW60"/>
      <c r="ETX60"/>
      <c r="ETY60"/>
      <c r="ETZ60"/>
      <c r="EUA60"/>
      <c r="EUB60"/>
      <c r="EUC60"/>
      <c r="EUD60"/>
      <c r="EUE60"/>
      <c r="EUF60"/>
      <c r="EUG60"/>
      <c r="EUH60"/>
      <c r="EUI60"/>
      <c r="EUJ60"/>
      <c r="EUK60"/>
      <c r="EUL60"/>
      <c r="EUM60"/>
      <c r="EUN60"/>
      <c r="EUO60"/>
      <c r="EUP60"/>
      <c r="EUQ60"/>
      <c r="EUR60"/>
      <c r="EUS60"/>
      <c r="EUT60"/>
      <c r="EUU60"/>
      <c r="EUV60"/>
      <c r="EUW60"/>
      <c r="EUX60"/>
      <c r="EUY60"/>
      <c r="EUZ60"/>
      <c r="EVA60"/>
      <c r="EVB60"/>
      <c r="EVC60"/>
      <c r="EVD60"/>
      <c r="EVE60"/>
      <c r="EVF60"/>
      <c r="EVG60"/>
      <c r="EVH60"/>
      <c r="EVI60"/>
      <c r="EVJ60"/>
      <c r="EVK60"/>
      <c r="EVL60"/>
      <c r="EVM60"/>
      <c r="EVN60"/>
      <c r="EVO60"/>
      <c r="EVP60"/>
      <c r="EVQ60"/>
      <c r="EVR60"/>
      <c r="EVS60"/>
      <c r="EVT60"/>
      <c r="EVU60"/>
      <c r="EVV60"/>
      <c r="EVW60"/>
      <c r="EVX60"/>
      <c r="EVY60"/>
      <c r="EVZ60"/>
      <c r="EWA60"/>
      <c r="EWB60"/>
      <c r="EWC60"/>
      <c r="EWD60"/>
      <c r="EWE60"/>
      <c r="EWF60"/>
      <c r="EWG60"/>
      <c r="EWH60"/>
      <c r="EWI60"/>
      <c r="EWJ60"/>
      <c r="EWK60"/>
      <c r="EWL60"/>
      <c r="EWM60"/>
      <c r="EWN60"/>
      <c r="EWO60"/>
      <c r="EWP60"/>
      <c r="EWQ60"/>
      <c r="EWR60"/>
      <c r="EWS60"/>
      <c r="EWT60"/>
      <c r="EWU60"/>
      <c r="EWV60"/>
      <c r="EWW60"/>
      <c r="EWX60"/>
      <c r="EWY60"/>
      <c r="EWZ60"/>
      <c r="EXA60"/>
      <c r="EXB60"/>
      <c r="EXC60"/>
      <c r="EXD60"/>
      <c r="EXE60"/>
      <c r="EXF60"/>
      <c r="EXG60"/>
      <c r="EXH60"/>
      <c r="EXI60"/>
      <c r="EXJ60"/>
      <c r="EXK60"/>
      <c r="EXL60"/>
      <c r="EXM60"/>
      <c r="EXN60"/>
      <c r="EXO60"/>
      <c r="EXP60"/>
      <c r="EXQ60"/>
      <c r="EXR60"/>
      <c r="EXS60"/>
      <c r="EXT60"/>
      <c r="EXU60"/>
      <c r="EXV60"/>
      <c r="EXW60"/>
      <c r="EXX60"/>
      <c r="EXY60"/>
      <c r="EXZ60"/>
      <c r="EYA60"/>
      <c r="EYB60"/>
      <c r="EYC60"/>
      <c r="EYD60"/>
      <c r="EYE60"/>
      <c r="EYF60"/>
      <c r="EYG60"/>
      <c r="EYH60"/>
      <c r="EYI60"/>
      <c r="EYJ60"/>
      <c r="EYK60"/>
      <c r="EYL60"/>
      <c r="EYM60"/>
      <c r="EYN60"/>
      <c r="EYO60"/>
      <c r="EYP60"/>
      <c r="EYQ60"/>
      <c r="EYR60"/>
      <c r="EYS60"/>
      <c r="EYT60"/>
      <c r="EYU60"/>
      <c r="EYV60"/>
      <c r="EYW60"/>
      <c r="EYX60"/>
      <c r="EYY60"/>
      <c r="EYZ60"/>
      <c r="EZA60"/>
      <c r="EZB60"/>
      <c r="EZC60"/>
      <c r="EZD60"/>
      <c r="EZE60"/>
      <c r="EZF60"/>
      <c r="EZG60"/>
      <c r="EZH60"/>
      <c r="EZI60"/>
      <c r="EZJ60"/>
      <c r="EZK60"/>
      <c r="EZL60"/>
      <c r="EZM60"/>
      <c r="EZN60"/>
      <c r="EZO60"/>
      <c r="EZP60"/>
      <c r="EZQ60"/>
      <c r="EZR60"/>
      <c r="EZS60"/>
      <c r="EZT60"/>
      <c r="EZU60"/>
      <c r="EZV60"/>
      <c r="EZW60"/>
      <c r="EZX60"/>
      <c r="EZY60"/>
      <c r="EZZ60"/>
      <c r="FAA60"/>
      <c r="FAB60"/>
      <c r="FAC60"/>
      <c r="FAD60"/>
      <c r="FAE60"/>
      <c r="FAF60"/>
      <c r="FAG60"/>
      <c r="FAH60"/>
      <c r="FAI60"/>
      <c r="FAJ60"/>
      <c r="FAK60"/>
      <c r="FAL60"/>
      <c r="FAM60"/>
      <c r="FAN60"/>
      <c r="FAO60"/>
      <c r="FAP60"/>
      <c r="FAQ60"/>
      <c r="FAR60"/>
      <c r="FAS60"/>
      <c r="FAT60"/>
      <c r="FAU60"/>
      <c r="FAV60"/>
      <c r="FAW60"/>
      <c r="FAX60"/>
      <c r="FAY60"/>
      <c r="FAZ60"/>
      <c r="FBA60"/>
      <c r="FBB60"/>
      <c r="FBC60"/>
      <c r="FBD60"/>
      <c r="FBE60"/>
      <c r="FBF60"/>
      <c r="FBG60"/>
      <c r="FBH60"/>
      <c r="FBI60"/>
      <c r="FBJ60"/>
      <c r="FBK60"/>
      <c r="FBL60"/>
      <c r="FBM60"/>
      <c r="FBN60"/>
      <c r="FBO60"/>
      <c r="FBP60"/>
      <c r="FBQ60"/>
      <c r="FBR60"/>
      <c r="FBS60"/>
      <c r="FBT60"/>
      <c r="FBU60"/>
      <c r="FBV60"/>
      <c r="FBW60"/>
      <c r="FBX60"/>
      <c r="FBY60"/>
      <c r="FBZ60"/>
      <c r="FCA60"/>
      <c r="FCB60"/>
      <c r="FCC60"/>
      <c r="FCD60"/>
      <c r="FCE60"/>
      <c r="FCF60"/>
      <c r="FCG60"/>
      <c r="FCH60"/>
      <c r="FCI60"/>
      <c r="FCJ60"/>
      <c r="FCK60"/>
      <c r="FCL60"/>
      <c r="FCM60"/>
      <c r="FCN60"/>
      <c r="FCO60"/>
      <c r="FCP60"/>
      <c r="FCQ60"/>
      <c r="FCR60"/>
      <c r="FCS60"/>
      <c r="FCT60"/>
      <c r="FCU60"/>
      <c r="FCV60"/>
      <c r="FCW60"/>
      <c r="FCX60"/>
      <c r="FCY60"/>
      <c r="FCZ60"/>
      <c r="FDA60"/>
      <c r="FDB60"/>
      <c r="FDC60"/>
      <c r="FDD60"/>
      <c r="FDE60"/>
      <c r="FDF60"/>
      <c r="FDG60"/>
      <c r="FDH60"/>
      <c r="FDI60"/>
      <c r="FDJ60"/>
      <c r="FDK60"/>
      <c r="FDL60"/>
      <c r="FDM60"/>
      <c r="FDN60"/>
      <c r="FDO60"/>
      <c r="FDP60"/>
      <c r="FDQ60"/>
      <c r="FDR60"/>
      <c r="FDS60"/>
      <c r="FDT60"/>
      <c r="FDU60"/>
      <c r="FDV60"/>
      <c r="FDW60"/>
      <c r="FDX60"/>
      <c r="FDY60"/>
      <c r="FDZ60"/>
      <c r="FEA60"/>
      <c r="FEB60"/>
      <c r="FEC60"/>
      <c r="FED60"/>
      <c r="FEE60"/>
      <c r="FEF60"/>
      <c r="FEG60"/>
      <c r="FEH60"/>
      <c r="FEI60"/>
      <c r="FEJ60"/>
      <c r="FEK60"/>
      <c r="FEL60"/>
      <c r="FEM60"/>
      <c r="FEN60"/>
      <c r="FEO60"/>
      <c r="FEP60"/>
      <c r="FEQ60"/>
      <c r="FER60"/>
      <c r="FES60"/>
      <c r="FET60"/>
      <c r="FEU60"/>
      <c r="FEV60"/>
      <c r="FEW60"/>
      <c r="FEX60"/>
      <c r="FEY60"/>
      <c r="FEZ60"/>
      <c r="FFA60"/>
      <c r="FFB60"/>
      <c r="FFC60"/>
      <c r="FFD60"/>
      <c r="FFE60"/>
      <c r="FFF60"/>
      <c r="FFG60"/>
      <c r="FFH60"/>
      <c r="FFI60"/>
      <c r="FFJ60"/>
      <c r="FFK60"/>
      <c r="FFL60"/>
      <c r="FFM60"/>
      <c r="FFN60"/>
      <c r="FFO60"/>
      <c r="FFP60"/>
      <c r="FFQ60"/>
      <c r="FFR60"/>
      <c r="FFS60"/>
      <c r="FFT60"/>
      <c r="FFU60"/>
      <c r="FFV60"/>
      <c r="FFW60"/>
      <c r="FFX60"/>
      <c r="FFY60"/>
      <c r="FFZ60"/>
      <c r="FGA60"/>
      <c r="FGB60"/>
      <c r="FGC60"/>
      <c r="FGD60"/>
      <c r="FGE60"/>
      <c r="FGF60"/>
      <c r="FGG60"/>
      <c r="FGH60"/>
      <c r="FGI60"/>
      <c r="FGJ60"/>
      <c r="FGK60"/>
      <c r="FGL60"/>
      <c r="FGM60"/>
      <c r="FGN60"/>
      <c r="FGO60"/>
      <c r="FGP60"/>
      <c r="FGQ60"/>
      <c r="FGR60"/>
      <c r="FGS60"/>
      <c r="FGT60"/>
      <c r="FGU60"/>
      <c r="FGV60"/>
      <c r="FGW60"/>
      <c r="FGX60"/>
      <c r="FGY60"/>
      <c r="FGZ60"/>
      <c r="FHA60"/>
      <c r="FHB60"/>
      <c r="FHC60"/>
      <c r="FHD60"/>
      <c r="FHE60"/>
      <c r="FHF60"/>
      <c r="FHG60"/>
      <c r="FHH60"/>
      <c r="FHI60"/>
      <c r="FHJ60"/>
      <c r="FHK60"/>
      <c r="FHL60"/>
      <c r="FHM60"/>
      <c r="FHN60"/>
      <c r="FHO60"/>
      <c r="FHP60"/>
      <c r="FHQ60"/>
      <c r="FHR60"/>
      <c r="FHS60"/>
      <c r="FHT60"/>
      <c r="FHU60"/>
      <c r="FHV60"/>
      <c r="FHW60"/>
      <c r="FHX60"/>
      <c r="FHY60"/>
      <c r="FHZ60"/>
      <c r="FIA60"/>
      <c r="FIB60"/>
      <c r="FIC60"/>
      <c r="FID60"/>
      <c r="FIE60"/>
      <c r="FIF60"/>
      <c r="FIG60"/>
      <c r="FIH60"/>
      <c r="FII60"/>
      <c r="FIJ60"/>
      <c r="FIK60"/>
      <c r="FIL60"/>
      <c r="FIM60"/>
      <c r="FIN60"/>
      <c r="FIO60"/>
      <c r="FIP60"/>
      <c r="FIQ60"/>
      <c r="FIR60"/>
      <c r="FIS60"/>
      <c r="FIT60"/>
      <c r="FIU60"/>
      <c r="FIV60"/>
      <c r="FIW60"/>
      <c r="FIX60"/>
      <c r="FIY60"/>
      <c r="FIZ60"/>
      <c r="FJA60"/>
      <c r="FJB60"/>
      <c r="FJC60"/>
      <c r="FJD60"/>
      <c r="FJE60"/>
      <c r="FJF60"/>
      <c r="FJG60"/>
      <c r="FJH60"/>
      <c r="FJI60"/>
      <c r="FJJ60"/>
      <c r="FJK60"/>
      <c r="FJL60"/>
      <c r="FJM60"/>
      <c r="FJN60"/>
      <c r="FJO60"/>
      <c r="FJP60"/>
      <c r="FJQ60"/>
      <c r="FJR60"/>
      <c r="FJS60"/>
      <c r="FJT60"/>
      <c r="FJU60"/>
      <c r="FJV60"/>
      <c r="FJW60"/>
      <c r="FJX60"/>
      <c r="FJY60"/>
      <c r="FJZ60"/>
      <c r="FKA60"/>
      <c r="FKB60"/>
      <c r="FKC60"/>
      <c r="FKD60"/>
      <c r="FKE60"/>
      <c r="FKF60"/>
      <c r="FKG60"/>
      <c r="FKH60"/>
      <c r="FKI60"/>
      <c r="FKJ60"/>
      <c r="FKK60"/>
      <c r="FKL60"/>
      <c r="FKM60"/>
      <c r="FKN60"/>
      <c r="FKO60"/>
      <c r="FKP60"/>
      <c r="FKQ60"/>
      <c r="FKR60"/>
      <c r="FKS60"/>
      <c r="FKT60"/>
      <c r="FKU60"/>
      <c r="FKV60"/>
      <c r="FKW60"/>
      <c r="FKX60"/>
      <c r="FKY60"/>
      <c r="FKZ60"/>
      <c r="FLA60"/>
      <c r="FLB60"/>
      <c r="FLC60"/>
      <c r="FLD60"/>
      <c r="FLE60"/>
      <c r="FLF60"/>
      <c r="FLG60"/>
      <c r="FLH60"/>
      <c r="FLI60"/>
      <c r="FLJ60"/>
      <c r="FLK60"/>
      <c r="FLL60"/>
      <c r="FLM60"/>
      <c r="FLN60"/>
      <c r="FLO60"/>
      <c r="FLP60"/>
      <c r="FLQ60"/>
      <c r="FLR60"/>
      <c r="FLS60"/>
      <c r="FLT60"/>
      <c r="FLU60"/>
      <c r="FLV60"/>
      <c r="FLW60"/>
      <c r="FLX60"/>
      <c r="FLY60"/>
      <c r="FLZ60"/>
      <c r="FMA60"/>
      <c r="FMB60"/>
      <c r="FMC60"/>
      <c r="FMD60"/>
      <c r="FME60"/>
      <c r="FMF60"/>
      <c r="FMG60"/>
      <c r="FMH60"/>
      <c r="FMI60"/>
      <c r="FMJ60"/>
      <c r="FMK60"/>
      <c r="FML60"/>
      <c r="FMM60"/>
      <c r="FMN60"/>
      <c r="FMO60"/>
      <c r="FMP60"/>
      <c r="FMQ60"/>
      <c r="FMR60"/>
      <c r="FMS60"/>
      <c r="FMT60"/>
      <c r="FMU60"/>
      <c r="FMV60"/>
      <c r="FMW60"/>
      <c r="FMX60"/>
      <c r="FMY60"/>
      <c r="FMZ60"/>
      <c r="FNA60"/>
      <c r="FNB60"/>
      <c r="FNC60"/>
      <c r="FND60"/>
      <c r="FNE60"/>
      <c r="FNF60"/>
      <c r="FNG60"/>
      <c r="FNH60"/>
      <c r="FNI60"/>
      <c r="FNJ60"/>
      <c r="FNK60"/>
      <c r="FNL60"/>
      <c r="FNM60"/>
      <c r="FNN60"/>
      <c r="FNO60"/>
      <c r="FNP60"/>
      <c r="FNQ60"/>
      <c r="FNR60"/>
      <c r="FNS60"/>
      <c r="FNT60"/>
      <c r="FNU60"/>
      <c r="FNV60"/>
      <c r="FNW60"/>
      <c r="FNX60"/>
      <c r="FNY60"/>
      <c r="FNZ60"/>
      <c r="FOA60"/>
      <c r="FOB60"/>
      <c r="FOC60"/>
      <c r="FOD60"/>
      <c r="FOE60"/>
      <c r="FOF60"/>
      <c r="FOG60"/>
      <c r="FOH60"/>
      <c r="FOI60"/>
      <c r="FOJ60"/>
      <c r="FOK60"/>
      <c r="FOL60"/>
      <c r="FOM60"/>
      <c r="FON60"/>
      <c r="FOO60"/>
      <c r="FOP60"/>
      <c r="FOQ60"/>
      <c r="FOR60"/>
      <c r="FOS60"/>
      <c r="FOT60"/>
      <c r="FOU60"/>
      <c r="FOV60"/>
      <c r="FOW60"/>
      <c r="FOX60"/>
      <c r="FOY60"/>
      <c r="FOZ60"/>
      <c r="FPA60"/>
      <c r="FPB60"/>
      <c r="FPC60"/>
      <c r="FPD60"/>
      <c r="FPE60"/>
      <c r="FPF60"/>
      <c r="FPG60"/>
      <c r="FPH60"/>
      <c r="FPI60"/>
      <c r="FPJ60"/>
      <c r="FPK60"/>
      <c r="FPL60"/>
      <c r="FPM60"/>
      <c r="FPN60"/>
      <c r="FPO60"/>
      <c r="FPP60"/>
      <c r="FPQ60"/>
      <c r="FPR60"/>
      <c r="FPS60"/>
      <c r="FPT60"/>
      <c r="FPU60"/>
      <c r="FPV60"/>
      <c r="FPW60"/>
      <c r="FPX60"/>
      <c r="FPY60"/>
      <c r="FPZ60"/>
      <c r="FQA60"/>
      <c r="FQB60"/>
      <c r="FQC60"/>
      <c r="FQD60"/>
      <c r="FQE60"/>
      <c r="FQF60"/>
      <c r="FQG60"/>
      <c r="FQH60"/>
      <c r="FQI60"/>
      <c r="FQJ60"/>
      <c r="FQK60"/>
      <c r="FQL60"/>
      <c r="FQM60"/>
      <c r="FQN60"/>
      <c r="FQO60"/>
      <c r="FQP60"/>
      <c r="FQQ60"/>
      <c r="FQR60"/>
      <c r="FQS60"/>
      <c r="FQT60"/>
      <c r="FQU60"/>
      <c r="FQV60"/>
      <c r="FQW60"/>
      <c r="FQX60"/>
      <c r="FQY60"/>
      <c r="FQZ60"/>
      <c r="FRA60"/>
      <c r="FRB60"/>
      <c r="FRC60"/>
      <c r="FRD60"/>
      <c r="FRE60"/>
      <c r="FRF60"/>
      <c r="FRG60"/>
      <c r="FRH60"/>
      <c r="FRI60"/>
      <c r="FRJ60"/>
      <c r="FRK60"/>
      <c r="FRL60"/>
      <c r="FRM60"/>
      <c r="FRN60"/>
      <c r="FRO60"/>
      <c r="FRP60"/>
      <c r="FRQ60"/>
      <c r="FRR60"/>
      <c r="FRS60"/>
      <c r="FRT60"/>
      <c r="FRU60"/>
      <c r="FRV60"/>
      <c r="FRW60"/>
      <c r="FRX60"/>
      <c r="FRY60"/>
      <c r="FRZ60"/>
      <c r="FSA60"/>
      <c r="FSB60"/>
      <c r="FSC60"/>
      <c r="FSD60"/>
      <c r="FSE60"/>
      <c r="FSF60"/>
      <c r="FSG60"/>
      <c r="FSH60"/>
      <c r="FSI60"/>
      <c r="FSJ60"/>
      <c r="FSK60"/>
      <c r="FSL60"/>
      <c r="FSM60"/>
      <c r="FSN60"/>
      <c r="FSO60"/>
      <c r="FSP60"/>
      <c r="FSQ60"/>
      <c r="FSR60"/>
      <c r="FSS60"/>
      <c r="FST60"/>
      <c r="FSU60"/>
      <c r="FSV60"/>
      <c r="FSW60"/>
      <c r="FSX60"/>
      <c r="FSY60"/>
      <c r="FSZ60"/>
      <c r="FTA60"/>
      <c r="FTB60"/>
      <c r="FTC60"/>
      <c r="FTD60"/>
      <c r="FTE60"/>
      <c r="FTF60"/>
      <c r="FTG60"/>
      <c r="FTH60"/>
      <c r="FTI60"/>
      <c r="FTJ60"/>
      <c r="FTK60"/>
      <c r="FTL60"/>
      <c r="FTM60"/>
      <c r="FTN60"/>
      <c r="FTO60"/>
      <c r="FTP60"/>
      <c r="FTQ60"/>
      <c r="FTR60"/>
      <c r="FTS60"/>
      <c r="FTT60"/>
      <c r="FTU60"/>
      <c r="FTV60"/>
      <c r="FTW60"/>
      <c r="FTX60"/>
      <c r="FTY60"/>
      <c r="FTZ60"/>
      <c r="FUA60"/>
      <c r="FUB60"/>
      <c r="FUC60"/>
      <c r="FUD60"/>
      <c r="FUE60"/>
      <c r="FUF60"/>
      <c r="FUG60"/>
      <c r="FUH60"/>
      <c r="FUI60"/>
      <c r="FUJ60"/>
      <c r="FUK60"/>
      <c r="FUL60"/>
      <c r="FUM60"/>
      <c r="FUN60"/>
      <c r="FUO60"/>
      <c r="FUP60"/>
      <c r="FUQ60"/>
      <c r="FUR60"/>
      <c r="FUS60"/>
      <c r="FUT60"/>
      <c r="FUU60"/>
      <c r="FUV60"/>
      <c r="FUW60"/>
      <c r="FUX60"/>
      <c r="FUY60"/>
      <c r="FUZ60"/>
      <c r="FVA60"/>
      <c r="FVB60"/>
      <c r="FVC60"/>
      <c r="FVD60"/>
      <c r="FVE60"/>
      <c r="FVF60"/>
      <c r="FVG60"/>
      <c r="FVH60"/>
      <c r="FVI60"/>
      <c r="FVJ60"/>
      <c r="FVK60"/>
      <c r="FVL60"/>
      <c r="FVM60"/>
      <c r="FVN60"/>
      <c r="FVO60"/>
      <c r="FVP60"/>
      <c r="FVQ60"/>
      <c r="FVR60"/>
      <c r="FVS60"/>
      <c r="FVT60"/>
      <c r="FVU60"/>
      <c r="FVV60"/>
      <c r="FVW60"/>
      <c r="FVX60"/>
      <c r="FVY60"/>
      <c r="FVZ60"/>
      <c r="FWA60"/>
      <c r="FWB60"/>
      <c r="FWC60"/>
      <c r="FWD60"/>
      <c r="FWE60"/>
      <c r="FWF60"/>
      <c r="FWG60"/>
      <c r="FWH60"/>
      <c r="FWI60"/>
      <c r="FWJ60"/>
      <c r="FWK60"/>
      <c r="FWL60"/>
      <c r="FWM60"/>
      <c r="FWN60"/>
      <c r="FWO60"/>
      <c r="FWP60"/>
      <c r="FWQ60"/>
      <c r="FWR60"/>
      <c r="FWS60"/>
      <c r="FWT60"/>
      <c r="FWU60"/>
      <c r="FWV60"/>
      <c r="FWW60"/>
      <c r="FWX60"/>
      <c r="FWY60"/>
      <c r="FWZ60"/>
      <c r="FXA60"/>
      <c r="FXB60"/>
      <c r="FXC60"/>
      <c r="FXD60"/>
      <c r="FXE60"/>
      <c r="FXF60"/>
      <c r="FXG60"/>
      <c r="FXH60"/>
      <c r="FXI60"/>
      <c r="FXJ60"/>
      <c r="FXK60"/>
      <c r="FXL60"/>
      <c r="FXM60"/>
      <c r="FXN60"/>
      <c r="FXO60"/>
      <c r="FXP60"/>
      <c r="FXQ60"/>
      <c r="FXR60"/>
      <c r="FXS60"/>
      <c r="FXT60"/>
      <c r="FXU60"/>
      <c r="FXV60"/>
      <c r="FXW60"/>
      <c r="FXX60"/>
      <c r="FXY60"/>
      <c r="FXZ60"/>
      <c r="FYA60"/>
      <c r="FYB60"/>
      <c r="FYC60"/>
      <c r="FYD60"/>
      <c r="FYE60"/>
      <c r="FYF60"/>
      <c r="FYG60"/>
      <c r="FYH60"/>
      <c r="FYI60"/>
      <c r="FYJ60"/>
      <c r="FYK60"/>
      <c r="FYL60"/>
      <c r="FYM60"/>
      <c r="FYN60"/>
      <c r="FYO60"/>
      <c r="FYP60"/>
      <c r="FYQ60"/>
      <c r="FYR60"/>
      <c r="FYS60"/>
      <c r="FYT60"/>
      <c r="FYU60"/>
      <c r="FYV60"/>
      <c r="FYW60"/>
      <c r="FYX60"/>
      <c r="FYY60"/>
      <c r="FYZ60"/>
      <c r="FZA60"/>
      <c r="FZB60"/>
      <c r="FZC60"/>
      <c r="FZD60"/>
      <c r="FZE60"/>
      <c r="FZF60"/>
      <c r="FZG60"/>
      <c r="FZH60"/>
      <c r="FZI60"/>
      <c r="FZJ60"/>
      <c r="FZK60"/>
      <c r="FZL60"/>
      <c r="FZM60"/>
      <c r="FZN60"/>
      <c r="FZO60"/>
      <c r="FZP60"/>
      <c r="FZQ60"/>
      <c r="FZR60"/>
      <c r="FZS60"/>
      <c r="FZT60"/>
      <c r="FZU60"/>
      <c r="FZV60"/>
      <c r="FZW60"/>
      <c r="FZX60"/>
      <c r="FZY60"/>
      <c r="FZZ60"/>
      <c r="GAA60"/>
      <c r="GAB60"/>
      <c r="GAC60"/>
      <c r="GAD60"/>
      <c r="GAE60"/>
      <c r="GAF60"/>
      <c r="GAG60"/>
      <c r="GAH60"/>
      <c r="GAI60"/>
      <c r="GAJ60"/>
      <c r="GAK60"/>
      <c r="GAL60"/>
      <c r="GAM60"/>
      <c r="GAN60"/>
      <c r="GAO60"/>
      <c r="GAP60"/>
      <c r="GAQ60"/>
      <c r="GAR60"/>
      <c r="GAS60"/>
      <c r="GAT60"/>
      <c r="GAU60"/>
      <c r="GAV60"/>
      <c r="GAW60"/>
      <c r="GAX60"/>
      <c r="GAY60"/>
      <c r="GAZ60"/>
      <c r="GBA60"/>
      <c r="GBB60"/>
      <c r="GBC60"/>
      <c r="GBD60"/>
      <c r="GBE60"/>
      <c r="GBF60"/>
      <c r="GBG60"/>
      <c r="GBH60"/>
      <c r="GBI60"/>
      <c r="GBJ60"/>
      <c r="GBK60"/>
      <c r="GBL60"/>
      <c r="GBM60"/>
      <c r="GBN60"/>
      <c r="GBO60"/>
      <c r="GBP60"/>
      <c r="GBQ60"/>
      <c r="GBR60"/>
      <c r="GBS60"/>
      <c r="GBT60"/>
      <c r="GBU60"/>
      <c r="GBV60"/>
      <c r="GBW60"/>
      <c r="GBX60"/>
      <c r="GBY60"/>
      <c r="GBZ60"/>
      <c r="GCA60"/>
      <c r="GCB60"/>
      <c r="GCC60"/>
      <c r="GCD60"/>
      <c r="GCE60"/>
      <c r="GCF60"/>
      <c r="GCG60"/>
      <c r="GCH60"/>
      <c r="GCI60"/>
      <c r="GCJ60"/>
      <c r="GCK60"/>
      <c r="GCL60"/>
      <c r="GCM60"/>
      <c r="GCN60"/>
      <c r="GCO60"/>
      <c r="GCP60"/>
      <c r="GCQ60"/>
      <c r="GCR60"/>
      <c r="GCS60"/>
      <c r="GCT60"/>
      <c r="GCU60"/>
      <c r="GCV60"/>
      <c r="GCW60"/>
      <c r="GCX60"/>
      <c r="GCY60"/>
      <c r="GCZ60"/>
      <c r="GDA60"/>
      <c r="GDB60"/>
      <c r="GDC60"/>
      <c r="GDD60"/>
      <c r="GDE60"/>
      <c r="GDF60"/>
      <c r="GDG60"/>
      <c r="GDH60"/>
      <c r="GDI60"/>
      <c r="GDJ60"/>
      <c r="GDK60"/>
      <c r="GDL60"/>
      <c r="GDM60"/>
      <c r="GDN60"/>
      <c r="GDO60"/>
      <c r="GDP60"/>
      <c r="GDQ60"/>
      <c r="GDR60"/>
      <c r="GDS60"/>
      <c r="GDT60"/>
      <c r="GDU60"/>
      <c r="GDV60"/>
      <c r="GDW60"/>
      <c r="GDX60"/>
      <c r="GDY60"/>
      <c r="GDZ60"/>
      <c r="GEA60"/>
      <c r="GEB60"/>
      <c r="GEC60"/>
      <c r="GED60"/>
      <c r="GEE60"/>
      <c r="GEF60"/>
      <c r="GEG60"/>
      <c r="GEH60"/>
      <c r="GEI60"/>
      <c r="GEJ60"/>
      <c r="GEK60"/>
      <c r="GEL60"/>
      <c r="GEM60"/>
      <c r="GEN60"/>
      <c r="GEO60"/>
      <c r="GEP60"/>
      <c r="GEQ60"/>
      <c r="GER60"/>
      <c r="GES60"/>
      <c r="GET60"/>
      <c r="GEU60"/>
      <c r="GEV60"/>
      <c r="GEW60"/>
      <c r="GEX60"/>
      <c r="GEY60"/>
      <c r="GEZ60"/>
      <c r="GFA60"/>
      <c r="GFB60"/>
      <c r="GFC60"/>
      <c r="GFD60"/>
      <c r="GFE60"/>
      <c r="GFF60"/>
      <c r="GFG60"/>
      <c r="GFH60"/>
      <c r="GFI60"/>
      <c r="GFJ60"/>
      <c r="GFK60"/>
      <c r="GFL60"/>
      <c r="GFM60"/>
      <c r="GFN60"/>
      <c r="GFO60"/>
      <c r="GFP60"/>
      <c r="GFQ60"/>
      <c r="GFR60"/>
      <c r="GFS60"/>
      <c r="GFT60"/>
      <c r="GFU60"/>
      <c r="GFV60"/>
      <c r="GFW60"/>
      <c r="GFX60"/>
      <c r="GFY60"/>
      <c r="GFZ60"/>
      <c r="GGA60"/>
      <c r="GGB60"/>
      <c r="GGC60"/>
      <c r="GGD60"/>
      <c r="GGE60"/>
      <c r="GGF60"/>
      <c r="GGG60"/>
      <c r="GGH60"/>
      <c r="GGI60"/>
      <c r="GGJ60"/>
      <c r="GGK60"/>
      <c r="GGL60"/>
      <c r="GGM60"/>
      <c r="GGN60"/>
      <c r="GGO60"/>
      <c r="GGP60"/>
      <c r="GGQ60"/>
      <c r="GGR60"/>
      <c r="GGS60"/>
      <c r="GGT60"/>
      <c r="GGU60"/>
      <c r="GGV60"/>
      <c r="GGW60"/>
      <c r="GGX60"/>
      <c r="GGY60"/>
      <c r="GGZ60"/>
      <c r="GHA60"/>
      <c r="GHB60"/>
      <c r="GHC60"/>
      <c r="GHD60"/>
      <c r="GHE60"/>
      <c r="GHF60"/>
      <c r="GHG60"/>
      <c r="GHH60"/>
      <c r="GHI60"/>
      <c r="GHJ60"/>
      <c r="GHK60"/>
      <c r="GHL60"/>
      <c r="GHM60"/>
      <c r="GHN60"/>
      <c r="GHO60"/>
      <c r="GHP60"/>
      <c r="GHQ60"/>
      <c r="GHR60"/>
      <c r="GHS60"/>
      <c r="GHT60"/>
      <c r="GHU60"/>
      <c r="GHV60"/>
      <c r="GHW60"/>
      <c r="GHX60"/>
      <c r="GHY60"/>
      <c r="GHZ60"/>
      <c r="GIA60"/>
      <c r="GIB60"/>
      <c r="GIC60"/>
      <c r="GID60"/>
      <c r="GIE60"/>
      <c r="GIF60"/>
      <c r="GIG60"/>
      <c r="GIH60"/>
      <c r="GII60"/>
      <c r="GIJ60"/>
      <c r="GIK60"/>
      <c r="GIL60"/>
      <c r="GIM60"/>
      <c r="GIN60"/>
      <c r="GIO60"/>
      <c r="GIP60"/>
      <c r="GIQ60"/>
      <c r="GIR60"/>
      <c r="GIS60"/>
      <c r="GIT60"/>
      <c r="GIU60"/>
      <c r="GIV60"/>
      <c r="GIW60"/>
      <c r="GIX60"/>
      <c r="GIY60"/>
      <c r="GIZ60"/>
      <c r="GJA60"/>
      <c r="GJB60"/>
      <c r="GJC60"/>
      <c r="GJD60"/>
      <c r="GJE60"/>
      <c r="GJF60"/>
      <c r="GJG60"/>
      <c r="GJH60"/>
      <c r="GJI60"/>
      <c r="GJJ60"/>
      <c r="GJK60"/>
      <c r="GJL60"/>
      <c r="GJM60"/>
      <c r="GJN60"/>
      <c r="GJO60"/>
      <c r="GJP60"/>
      <c r="GJQ60"/>
      <c r="GJR60"/>
      <c r="GJS60"/>
      <c r="GJT60"/>
      <c r="GJU60"/>
      <c r="GJV60"/>
      <c r="GJW60"/>
      <c r="GJX60"/>
      <c r="GJY60"/>
      <c r="GJZ60"/>
      <c r="GKA60"/>
      <c r="GKB60"/>
      <c r="GKC60"/>
      <c r="GKD60"/>
      <c r="GKE60"/>
      <c r="GKF60"/>
      <c r="GKG60"/>
      <c r="GKH60"/>
      <c r="GKI60"/>
      <c r="GKJ60"/>
      <c r="GKK60"/>
      <c r="GKL60"/>
      <c r="GKM60"/>
      <c r="GKN60"/>
      <c r="GKO60"/>
      <c r="GKP60"/>
      <c r="GKQ60"/>
      <c r="GKR60"/>
      <c r="GKS60"/>
      <c r="GKT60"/>
      <c r="GKU60"/>
      <c r="GKV60"/>
      <c r="GKW60"/>
      <c r="GKX60"/>
      <c r="GKY60"/>
      <c r="GKZ60"/>
      <c r="GLA60"/>
      <c r="GLB60"/>
      <c r="GLC60"/>
      <c r="GLD60"/>
      <c r="GLE60"/>
      <c r="GLF60"/>
      <c r="GLG60"/>
      <c r="GLH60"/>
      <c r="GLI60"/>
      <c r="GLJ60"/>
      <c r="GLK60"/>
      <c r="GLL60"/>
      <c r="GLM60"/>
      <c r="GLN60"/>
      <c r="GLO60"/>
      <c r="GLP60"/>
      <c r="GLQ60"/>
      <c r="GLR60"/>
      <c r="GLS60"/>
      <c r="GLT60"/>
      <c r="GLU60"/>
      <c r="GLV60"/>
      <c r="GLW60"/>
      <c r="GLX60"/>
      <c r="GLY60"/>
      <c r="GLZ60"/>
      <c r="GMA60"/>
      <c r="GMB60"/>
      <c r="GMC60"/>
      <c r="GMD60"/>
      <c r="GME60"/>
      <c r="GMF60"/>
      <c r="GMG60"/>
      <c r="GMH60"/>
      <c r="GMI60"/>
      <c r="GMJ60"/>
      <c r="GMK60"/>
      <c r="GML60"/>
      <c r="GMM60"/>
      <c r="GMN60"/>
      <c r="GMO60"/>
      <c r="GMP60"/>
      <c r="GMQ60"/>
      <c r="GMR60"/>
      <c r="GMS60"/>
      <c r="GMT60"/>
      <c r="GMU60"/>
      <c r="GMV60"/>
      <c r="GMW60"/>
      <c r="GMX60"/>
      <c r="GMY60"/>
      <c r="GMZ60"/>
      <c r="GNA60"/>
      <c r="GNB60"/>
      <c r="GNC60"/>
      <c r="GND60"/>
      <c r="GNE60"/>
      <c r="GNF60"/>
      <c r="GNG60"/>
      <c r="GNH60"/>
      <c r="GNI60"/>
      <c r="GNJ60"/>
      <c r="GNK60"/>
      <c r="GNL60"/>
      <c r="GNM60"/>
      <c r="GNN60"/>
      <c r="GNO60"/>
      <c r="GNP60"/>
      <c r="GNQ60"/>
      <c r="GNR60"/>
      <c r="GNS60"/>
      <c r="GNT60"/>
      <c r="GNU60"/>
      <c r="GNV60"/>
      <c r="GNW60"/>
      <c r="GNX60"/>
      <c r="GNY60"/>
      <c r="GNZ60"/>
      <c r="GOA60"/>
      <c r="GOB60"/>
      <c r="GOC60"/>
      <c r="GOD60"/>
      <c r="GOE60"/>
      <c r="GOF60"/>
      <c r="GOG60"/>
      <c r="GOH60"/>
      <c r="GOI60"/>
      <c r="GOJ60"/>
      <c r="GOK60"/>
      <c r="GOL60"/>
      <c r="GOM60"/>
      <c r="GON60"/>
      <c r="GOO60"/>
      <c r="GOP60"/>
      <c r="GOQ60"/>
      <c r="GOR60"/>
      <c r="GOS60"/>
      <c r="GOT60"/>
      <c r="GOU60"/>
      <c r="GOV60"/>
      <c r="GOW60"/>
      <c r="GOX60"/>
      <c r="GOY60"/>
      <c r="GOZ60"/>
      <c r="GPA60"/>
      <c r="GPB60"/>
      <c r="GPC60"/>
      <c r="GPD60"/>
      <c r="GPE60"/>
      <c r="GPF60"/>
      <c r="GPG60"/>
      <c r="GPH60"/>
      <c r="GPI60"/>
      <c r="GPJ60"/>
      <c r="GPK60"/>
      <c r="GPL60"/>
      <c r="GPM60"/>
      <c r="GPN60"/>
      <c r="GPO60"/>
      <c r="GPP60"/>
      <c r="GPQ60"/>
      <c r="GPR60"/>
      <c r="GPS60"/>
      <c r="GPT60"/>
      <c r="GPU60"/>
      <c r="GPV60"/>
      <c r="GPW60"/>
      <c r="GPX60"/>
      <c r="GPY60"/>
      <c r="GPZ60"/>
      <c r="GQA60"/>
      <c r="GQB60"/>
      <c r="GQC60"/>
      <c r="GQD60"/>
      <c r="GQE60"/>
      <c r="GQF60"/>
      <c r="GQG60"/>
      <c r="GQH60"/>
      <c r="GQI60"/>
      <c r="GQJ60"/>
      <c r="GQK60"/>
      <c r="GQL60"/>
      <c r="GQM60"/>
      <c r="GQN60"/>
      <c r="GQO60"/>
      <c r="GQP60"/>
      <c r="GQQ60"/>
      <c r="GQR60"/>
      <c r="GQS60"/>
      <c r="GQT60"/>
      <c r="GQU60"/>
      <c r="GQV60"/>
      <c r="GQW60"/>
      <c r="GQX60"/>
      <c r="GQY60"/>
      <c r="GQZ60"/>
      <c r="GRA60"/>
      <c r="GRB60"/>
      <c r="GRC60"/>
      <c r="GRD60"/>
      <c r="GRE60"/>
      <c r="GRF60"/>
      <c r="GRG60"/>
      <c r="GRH60"/>
      <c r="GRI60"/>
      <c r="GRJ60"/>
      <c r="GRK60"/>
      <c r="GRL60"/>
      <c r="GRM60"/>
      <c r="GRN60"/>
      <c r="GRO60"/>
      <c r="GRP60"/>
      <c r="GRQ60"/>
      <c r="GRR60"/>
      <c r="GRS60"/>
      <c r="GRT60"/>
      <c r="GRU60"/>
      <c r="GRV60"/>
      <c r="GRW60"/>
      <c r="GRX60"/>
      <c r="GRY60"/>
      <c r="GRZ60"/>
      <c r="GSA60"/>
      <c r="GSB60"/>
      <c r="GSC60"/>
      <c r="GSD60"/>
      <c r="GSE60"/>
      <c r="GSF60"/>
      <c r="GSG60"/>
      <c r="GSH60"/>
      <c r="GSI60"/>
      <c r="GSJ60"/>
      <c r="GSK60"/>
      <c r="GSL60"/>
      <c r="GSM60"/>
      <c r="GSN60"/>
      <c r="GSO60"/>
      <c r="GSP60"/>
      <c r="GSQ60"/>
      <c r="GSR60"/>
      <c r="GSS60"/>
      <c r="GST60"/>
      <c r="GSU60"/>
      <c r="GSV60"/>
      <c r="GSW60"/>
      <c r="GSX60"/>
      <c r="GSY60"/>
      <c r="GSZ60"/>
      <c r="GTA60"/>
      <c r="GTB60"/>
      <c r="GTC60"/>
      <c r="GTD60"/>
      <c r="GTE60"/>
      <c r="GTF60"/>
      <c r="GTG60"/>
      <c r="GTH60"/>
      <c r="GTI60"/>
      <c r="GTJ60"/>
      <c r="GTK60"/>
      <c r="GTL60"/>
      <c r="GTM60"/>
      <c r="GTN60"/>
      <c r="GTO60"/>
      <c r="GTP60"/>
      <c r="GTQ60"/>
      <c r="GTR60"/>
      <c r="GTS60"/>
      <c r="GTT60"/>
      <c r="GTU60"/>
      <c r="GTV60"/>
      <c r="GTW60"/>
      <c r="GTX60"/>
      <c r="GTY60"/>
      <c r="GTZ60"/>
      <c r="GUA60"/>
      <c r="GUB60"/>
      <c r="GUC60"/>
      <c r="GUD60"/>
      <c r="GUE60"/>
      <c r="GUF60"/>
      <c r="GUG60"/>
      <c r="GUH60"/>
      <c r="GUI60"/>
      <c r="GUJ60"/>
      <c r="GUK60"/>
      <c r="GUL60"/>
      <c r="GUM60"/>
      <c r="GUN60"/>
      <c r="GUO60"/>
      <c r="GUP60"/>
      <c r="GUQ60"/>
      <c r="GUR60"/>
      <c r="GUS60"/>
      <c r="GUT60"/>
      <c r="GUU60"/>
      <c r="GUV60"/>
      <c r="GUW60"/>
      <c r="GUX60"/>
      <c r="GUY60"/>
      <c r="GUZ60"/>
      <c r="GVA60"/>
      <c r="GVB60"/>
      <c r="GVC60"/>
      <c r="GVD60"/>
      <c r="GVE60"/>
      <c r="GVF60"/>
      <c r="GVG60"/>
      <c r="GVH60"/>
      <c r="GVI60"/>
      <c r="GVJ60"/>
      <c r="GVK60"/>
      <c r="GVL60"/>
      <c r="GVM60"/>
      <c r="GVN60"/>
      <c r="GVO60"/>
      <c r="GVP60"/>
      <c r="GVQ60"/>
      <c r="GVR60"/>
      <c r="GVS60"/>
      <c r="GVT60"/>
      <c r="GVU60"/>
      <c r="GVV60"/>
      <c r="GVW60"/>
      <c r="GVX60"/>
      <c r="GVY60"/>
      <c r="GVZ60"/>
      <c r="GWA60"/>
      <c r="GWB60"/>
      <c r="GWC60"/>
      <c r="GWD60"/>
      <c r="GWE60"/>
      <c r="GWF60"/>
      <c r="GWG60"/>
      <c r="GWH60"/>
      <c r="GWI60"/>
      <c r="GWJ60"/>
      <c r="GWK60"/>
      <c r="GWL60"/>
      <c r="GWM60"/>
      <c r="GWN60"/>
      <c r="GWO60"/>
      <c r="GWP60"/>
      <c r="GWQ60"/>
      <c r="GWR60"/>
      <c r="GWS60"/>
      <c r="GWT60"/>
      <c r="GWU60"/>
      <c r="GWV60"/>
      <c r="GWW60"/>
      <c r="GWX60"/>
      <c r="GWY60"/>
      <c r="GWZ60"/>
      <c r="GXA60"/>
      <c r="GXB60"/>
      <c r="GXC60"/>
      <c r="GXD60"/>
      <c r="GXE60"/>
      <c r="GXF60"/>
      <c r="GXG60"/>
      <c r="GXH60"/>
      <c r="GXI60"/>
      <c r="GXJ60"/>
      <c r="GXK60"/>
      <c r="GXL60"/>
      <c r="GXM60"/>
      <c r="GXN60"/>
      <c r="GXO60"/>
      <c r="GXP60"/>
      <c r="GXQ60"/>
      <c r="GXR60"/>
      <c r="GXS60"/>
      <c r="GXT60"/>
      <c r="GXU60"/>
      <c r="GXV60"/>
      <c r="GXW60"/>
      <c r="GXX60"/>
      <c r="GXY60"/>
      <c r="GXZ60"/>
      <c r="GYA60"/>
      <c r="GYB60"/>
      <c r="GYC60"/>
      <c r="GYD60"/>
      <c r="GYE60"/>
      <c r="GYF60"/>
      <c r="GYG60"/>
      <c r="GYH60"/>
      <c r="GYI60"/>
      <c r="GYJ60"/>
      <c r="GYK60"/>
      <c r="GYL60"/>
      <c r="GYM60"/>
      <c r="GYN60"/>
      <c r="GYO60"/>
      <c r="GYP60"/>
      <c r="GYQ60"/>
      <c r="GYR60"/>
      <c r="GYS60"/>
      <c r="GYT60"/>
      <c r="GYU60"/>
      <c r="GYV60"/>
      <c r="GYW60"/>
      <c r="GYX60"/>
      <c r="GYY60"/>
      <c r="GYZ60"/>
      <c r="GZA60"/>
      <c r="GZB60"/>
      <c r="GZC60"/>
      <c r="GZD60"/>
      <c r="GZE60"/>
      <c r="GZF60"/>
      <c r="GZG60"/>
      <c r="GZH60"/>
      <c r="GZI60"/>
      <c r="GZJ60"/>
      <c r="GZK60"/>
      <c r="GZL60"/>
      <c r="GZM60"/>
      <c r="GZN60"/>
      <c r="GZO60"/>
      <c r="GZP60"/>
      <c r="GZQ60"/>
      <c r="GZR60"/>
      <c r="GZS60"/>
      <c r="GZT60"/>
      <c r="GZU60"/>
      <c r="GZV60"/>
      <c r="GZW60"/>
      <c r="GZX60"/>
      <c r="GZY60"/>
      <c r="GZZ60"/>
      <c r="HAA60"/>
      <c r="HAB60"/>
      <c r="HAC60"/>
      <c r="HAD60"/>
      <c r="HAE60"/>
      <c r="HAF60"/>
      <c r="HAG60"/>
      <c r="HAH60"/>
      <c r="HAI60"/>
      <c r="HAJ60"/>
      <c r="HAK60"/>
      <c r="HAL60"/>
      <c r="HAM60"/>
      <c r="HAN60"/>
      <c r="HAO60"/>
      <c r="HAP60"/>
      <c r="HAQ60"/>
      <c r="HAR60"/>
      <c r="HAS60"/>
      <c r="HAT60"/>
      <c r="HAU60"/>
      <c r="HAV60"/>
      <c r="HAW60"/>
      <c r="HAX60"/>
      <c r="HAY60"/>
      <c r="HAZ60"/>
      <c r="HBA60"/>
      <c r="HBB60"/>
      <c r="HBC60"/>
      <c r="HBD60"/>
      <c r="HBE60"/>
      <c r="HBF60"/>
      <c r="HBG60"/>
      <c r="HBH60"/>
      <c r="HBI60"/>
      <c r="HBJ60"/>
      <c r="HBK60"/>
      <c r="HBL60"/>
      <c r="HBM60"/>
      <c r="HBN60"/>
      <c r="HBO60"/>
      <c r="HBP60"/>
      <c r="HBQ60"/>
      <c r="HBR60"/>
      <c r="HBS60"/>
      <c r="HBT60"/>
      <c r="HBU60"/>
      <c r="HBV60"/>
      <c r="HBW60"/>
      <c r="HBX60"/>
      <c r="HBY60"/>
      <c r="HBZ60"/>
      <c r="HCA60"/>
      <c r="HCB60"/>
      <c r="HCC60"/>
      <c r="HCD60"/>
      <c r="HCE60"/>
      <c r="HCF60"/>
      <c r="HCG60"/>
      <c r="HCH60"/>
      <c r="HCI60"/>
      <c r="HCJ60"/>
      <c r="HCK60"/>
      <c r="HCL60"/>
      <c r="HCM60"/>
      <c r="HCN60"/>
      <c r="HCO60"/>
      <c r="HCP60"/>
      <c r="HCQ60"/>
      <c r="HCR60"/>
      <c r="HCS60"/>
      <c r="HCT60"/>
      <c r="HCU60"/>
      <c r="HCV60"/>
      <c r="HCW60"/>
      <c r="HCX60"/>
      <c r="HCY60"/>
      <c r="HCZ60"/>
      <c r="HDA60"/>
      <c r="HDB60"/>
      <c r="HDC60"/>
      <c r="HDD60"/>
      <c r="HDE60"/>
      <c r="HDF60"/>
      <c r="HDG60"/>
      <c r="HDH60"/>
      <c r="HDI60"/>
      <c r="HDJ60"/>
      <c r="HDK60"/>
      <c r="HDL60"/>
      <c r="HDM60"/>
      <c r="HDN60"/>
      <c r="HDO60"/>
      <c r="HDP60"/>
      <c r="HDQ60"/>
      <c r="HDR60"/>
      <c r="HDS60"/>
      <c r="HDT60"/>
      <c r="HDU60"/>
      <c r="HDV60"/>
      <c r="HDW60"/>
      <c r="HDX60"/>
      <c r="HDY60"/>
      <c r="HDZ60"/>
      <c r="HEA60"/>
      <c r="HEB60"/>
      <c r="HEC60"/>
      <c r="HED60"/>
      <c r="HEE60"/>
      <c r="HEF60"/>
      <c r="HEG60"/>
      <c r="HEH60"/>
      <c r="HEI60"/>
      <c r="HEJ60"/>
      <c r="HEK60"/>
      <c r="HEL60"/>
      <c r="HEM60"/>
      <c r="HEN60"/>
      <c r="HEO60"/>
      <c r="HEP60"/>
      <c r="HEQ60"/>
      <c r="HER60"/>
      <c r="HES60"/>
      <c r="HET60"/>
      <c r="HEU60"/>
      <c r="HEV60"/>
      <c r="HEW60"/>
      <c r="HEX60"/>
      <c r="HEY60"/>
      <c r="HEZ60"/>
      <c r="HFA60"/>
      <c r="HFB60"/>
      <c r="HFC60"/>
      <c r="HFD60"/>
      <c r="HFE60"/>
      <c r="HFF60"/>
      <c r="HFG60"/>
      <c r="HFH60"/>
      <c r="HFI60"/>
      <c r="HFJ60"/>
      <c r="HFK60"/>
      <c r="HFL60"/>
      <c r="HFM60"/>
      <c r="HFN60"/>
      <c r="HFO60"/>
      <c r="HFP60"/>
      <c r="HFQ60"/>
      <c r="HFR60"/>
      <c r="HFS60"/>
      <c r="HFT60"/>
      <c r="HFU60"/>
      <c r="HFV60"/>
      <c r="HFW60"/>
      <c r="HFX60"/>
      <c r="HFY60"/>
      <c r="HFZ60"/>
      <c r="HGA60"/>
      <c r="HGB60"/>
      <c r="HGC60"/>
      <c r="HGD60"/>
      <c r="HGE60"/>
      <c r="HGF60"/>
      <c r="HGG60"/>
      <c r="HGH60"/>
      <c r="HGI60"/>
      <c r="HGJ60"/>
      <c r="HGK60"/>
      <c r="HGL60"/>
      <c r="HGM60"/>
      <c r="HGN60"/>
      <c r="HGO60"/>
      <c r="HGP60"/>
      <c r="HGQ60"/>
      <c r="HGR60"/>
      <c r="HGS60"/>
      <c r="HGT60"/>
      <c r="HGU60"/>
      <c r="HGV60"/>
      <c r="HGW60"/>
      <c r="HGX60"/>
      <c r="HGY60"/>
      <c r="HGZ60"/>
      <c r="HHA60"/>
      <c r="HHB60"/>
      <c r="HHC60"/>
      <c r="HHD60"/>
      <c r="HHE60"/>
      <c r="HHF60"/>
      <c r="HHG60"/>
      <c r="HHH60"/>
      <c r="HHI60"/>
      <c r="HHJ60"/>
      <c r="HHK60"/>
      <c r="HHL60"/>
      <c r="HHM60"/>
      <c r="HHN60"/>
      <c r="HHO60"/>
      <c r="HHP60"/>
      <c r="HHQ60"/>
      <c r="HHR60"/>
      <c r="HHS60"/>
      <c r="HHT60"/>
      <c r="HHU60"/>
      <c r="HHV60"/>
      <c r="HHW60"/>
      <c r="HHX60"/>
      <c r="HHY60"/>
      <c r="HHZ60"/>
      <c r="HIA60"/>
      <c r="HIB60"/>
      <c r="HIC60"/>
      <c r="HID60"/>
      <c r="HIE60"/>
      <c r="HIF60"/>
      <c r="HIG60"/>
      <c r="HIH60"/>
      <c r="HII60"/>
      <c r="HIJ60"/>
      <c r="HIK60"/>
      <c r="HIL60"/>
      <c r="HIM60"/>
      <c r="HIN60"/>
      <c r="HIO60"/>
      <c r="HIP60"/>
      <c r="HIQ60"/>
      <c r="HIR60"/>
      <c r="HIS60"/>
      <c r="HIT60"/>
      <c r="HIU60"/>
      <c r="HIV60"/>
      <c r="HIW60"/>
      <c r="HIX60"/>
      <c r="HIY60"/>
      <c r="HIZ60"/>
      <c r="HJA60"/>
      <c r="HJB60"/>
      <c r="HJC60"/>
      <c r="HJD60"/>
      <c r="HJE60"/>
      <c r="HJF60"/>
      <c r="HJG60"/>
      <c r="HJH60"/>
      <c r="HJI60"/>
      <c r="HJJ60"/>
      <c r="HJK60"/>
      <c r="HJL60"/>
      <c r="HJM60"/>
      <c r="HJN60"/>
      <c r="HJO60"/>
      <c r="HJP60"/>
      <c r="HJQ60"/>
      <c r="HJR60"/>
      <c r="HJS60"/>
      <c r="HJT60"/>
      <c r="HJU60"/>
      <c r="HJV60"/>
      <c r="HJW60"/>
      <c r="HJX60"/>
      <c r="HJY60"/>
      <c r="HJZ60"/>
      <c r="HKA60"/>
      <c r="HKB60"/>
      <c r="HKC60"/>
      <c r="HKD60"/>
      <c r="HKE60"/>
      <c r="HKF60"/>
      <c r="HKG60"/>
      <c r="HKH60"/>
      <c r="HKI60"/>
      <c r="HKJ60"/>
      <c r="HKK60"/>
      <c r="HKL60"/>
      <c r="HKM60"/>
      <c r="HKN60"/>
      <c r="HKO60"/>
      <c r="HKP60"/>
      <c r="HKQ60"/>
      <c r="HKR60"/>
      <c r="HKS60"/>
      <c r="HKT60"/>
      <c r="HKU60"/>
      <c r="HKV60"/>
      <c r="HKW60"/>
      <c r="HKX60"/>
      <c r="HKY60"/>
      <c r="HKZ60"/>
      <c r="HLA60"/>
      <c r="HLB60"/>
      <c r="HLC60"/>
      <c r="HLD60"/>
      <c r="HLE60"/>
      <c r="HLF60"/>
      <c r="HLG60"/>
      <c r="HLH60"/>
      <c r="HLI60"/>
      <c r="HLJ60"/>
      <c r="HLK60"/>
      <c r="HLL60"/>
      <c r="HLM60"/>
      <c r="HLN60"/>
      <c r="HLO60"/>
      <c r="HLP60"/>
      <c r="HLQ60"/>
      <c r="HLR60"/>
      <c r="HLS60"/>
      <c r="HLT60"/>
      <c r="HLU60"/>
      <c r="HLV60"/>
      <c r="HLW60"/>
      <c r="HLX60"/>
      <c r="HLY60"/>
      <c r="HLZ60"/>
      <c r="HMA60"/>
      <c r="HMB60"/>
      <c r="HMC60"/>
      <c r="HMD60"/>
      <c r="HME60"/>
      <c r="HMF60"/>
      <c r="HMG60"/>
      <c r="HMH60"/>
      <c r="HMI60"/>
      <c r="HMJ60"/>
      <c r="HMK60"/>
      <c r="HML60"/>
      <c r="HMM60"/>
      <c r="HMN60"/>
      <c r="HMO60"/>
      <c r="HMP60"/>
      <c r="HMQ60"/>
      <c r="HMR60"/>
      <c r="HMS60"/>
      <c r="HMT60"/>
      <c r="HMU60"/>
      <c r="HMV60"/>
      <c r="HMW60"/>
      <c r="HMX60"/>
      <c r="HMY60"/>
      <c r="HMZ60"/>
      <c r="HNA60"/>
      <c r="HNB60"/>
      <c r="HNC60"/>
      <c r="HND60"/>
      <c r="HNE60"/>
      <c r="HNF60"/>
      <c r="HNG60"/>
      <c r="HNH60"/>
      <c r="HNI60"/>
      <c r="HNJ60"/>
      <c r="HNK60"/>
      <c r="HNL60"/>
      <c r="HNM60"/>
      <c r="HNN60"/>
      <c r="HNO60"/>
      <c r="HNP60"/>
      <c r="HNQ60"/>
      <c r="HNR60"/>
      <c r="HNS60"/>
      <c r="HNT60"/>
      <c r="HNU60"/>
      <c r="HNV60"/>
      <c r="HNW60"/>
      <c r="HNX60"/>
      <c r="HNY60"/>
      <c r="HNZ60"/>
      <c r="HOA60"/>
      <c r="HOB60"/>
      <c r="HOC60"/>
      <c r="HOD60"/>
      <c r="HOE60"/>
      <c r="HOF60"/>
      <c r="HOG60"/>
      <c r="HOH60"/>
      <c r="HOI60"/>
      <c r="HOJ60"/>
      <c r="HOK60"/>
      <c r="HOL60"/>
      <c r="HOM60"/>
      <c r="HON60"/>
      <c r="HOO60"/>
      <c r="HOP60"/>
      <c r="HOQ60"/>
      <c r="HOR60"/>
      <c r="HOS60"/>
      <c r="HOT60"/>
      <c r="HOU60"/>
      <c r="HOV60"/>
      <c r="HOW60"/>
      <c r="HOX60"/>
      <c r="HOY60"/>
      <c r="HOZ60"/>
      <c r="HPA60"/>
      <c r="HPB60"/>
      <c r="HPC60"/>
      <c r="HPD60"/>
      <c r="HPE60"/>
      <c r="HPF60"/>
      <c r="HPG60"/>
      <c r="HPH60"/>
      <c r="HPI60"/>
      <c r="HPJ60"/>
      <c r="HPK60"/>
      <c r="HPL60"/>
      <c r="HPM60"/>
      <c r="HPN60"/>
      <c r="HPO60"/>
      <c r="HPP60"/>
      <c r="HPQ60"/>
      <c r="HPR60"/>
      <c r="HPS60"/>
      <c r="HPT60"/>
      <c r="HPU60"/>
      <c r="HPV60"/>
      <c r="HPW60"/>
      <c r="HPX60"/>
      <c r="HPY60"/>
      <c r="HPZ60"/>
      <c r="HQA60"/>
      <c r="HQB60"/>
      <c r="HQC60"/>
      <c r="HQD60"/>
      <c r="HQE60"/>
      <c r="HQF60"/>
      <c r="HQG60"/>
      <c r="HQH60"/>
      <c r="HQI60"/>
      <c r="HQJ60"/>
      <c r="HQK60"/>
      <c r="HQL60"/>
      <c r="HQM60"/>
      <c r="HQN60"/>
      <c r="HQO60"/>
      <c r="HQP60"/>
      <c r="HQQ60"/>
      <c r="HQR60"/>
      <c r="HQS60"/>
      <c r="HQT60"/>
      <c r="HQU60"/>
      <c r="HQV60"/>
      <c r="HQW60"/>
      <c r="HQX60"/>
      <c r="HQY60"/>
      <c r="HQZ60"/>
      <c r="HRA60"/>
      <c r="HRB60"/>
      <c r="HRC60"/>
      <c r="HRD60"/>
      <c r="HRE60"/>
      <c r="HRF60"/>
      <c r="HRG60"/>
      <c r="HRH60"/>
      <c r="HRI60"/>
      <c r="HRJ60"/>
      <c r="HRK60"/>
      <c r="HRL60"/>
      <c r="HRM60"/>
      <c r="HRN60"/>
      <c r="HRO60"/>
      <c r="HRP60"/>
      <c r="HRQ60"/>
      <c r="HRR60"/>
      <c r="HRS60"/>
      <c r="HRT60"/>
      <c r="HRU60"/>
      <c r="HRV60"/>
      <c r="HRW60"/>
      <c r="HRX60"/>
      <c r="HRY60"/>
      <c r="HRZ60"/>
      <c r="HSA60"/>
      <c r="HSB60"/>
      <c r="HSC60"/>
      <c r="HSD60"/>
      <c r="HSE60"/>
      <c r="HSF60"/>
      <c r="HSG60"/>
      <c r="HSH60"/>
      <c r="HSI60"/>
      <c r="HSJ60"/>
      <c r="HSK60"/>
      <c r="HSL60"/>
      <c r="HSM60"/>
      <c r="HSN60"/>
      <c r="HSO60"/>
      <c r="HSP60"/>
      <c r="HSQ60"/>
      <c r="HSR60"/>
      <c r="HSS60"/>
      <c r="HST60"/>
      <c r="HSU60"/>
      <c r="HSV60"/>
      <c r="HSW60"/>
      <c r="HSX60"/>
      <c r="HSY60"/>
      <c r="HSZ60"/>
      <c r="HTA60"/>
      <c r="HTB60"/>
      <c r="HTC60"/>
      <c r="HTD60"/>
      <c r="HTE60"/>
      <c r="HTF60"/>
      <c r="HTG60"/>
      <c r="HTH60"/>
      <c r="HTI60"/>
      <c r="HTJ60"/>
      <c r="HTK60"/>
      <c r="HTL60"/>
      <c r="HTM60"/>
      <c r="HTN60"/>
      <c r="HTO60"/>
      <c r="HTP60"/>
      <c r="HTQ60"/>
      <c r="HTR60"/>
      <c r="HTS60"/>
      <c r="HTT60"/>
      <c r="HTU60"/>
      <c r="HTV60"/>
      <c r="HTW60"/>
      <c r="HTX60"/>
      <c r="HTY60"/>
      <c r="HTZ60"/>
      <c r="HUA60"/>
      <c r="HUB60"/>
      <c r="HUC60"/>
      <c r="HUD60"/>
      <c r="HUE60"/>
      <c r="HUF60"/>
      <c r="HUG60"/>
      <c r="HUH60"/>
      <c r="HUI60"/>
      <c r="HUJ60"/>
      <c r="HUK60"/>
      <c r="HUL60"/>
      <c r="HUM60"/>
      <c r="HUN60"/>
      <c r="HUO60"/>
      <c r="HUP60"/>
      <c r="HUQ60"/>
      <c r="HUR60"/>
      <c r="HUS60"/>
      <c r="HUT60"/>
      <c r="HUU60"/>
      <c r="HUV60"/>
      <c r="HUW60"/>
      <c r="HUX60"/>
      <c r="HUY60"/>
      <c r="HUZ60"/>
      <c r="HVA60"/>
      <c r="HVB60"/>
      <c r="HVC60"/>
      <c r="HVD60"/>
      <c r="HVE60"/>
      <c r="HVF60"/>
      <c r="HVG60"/>
      <c r="HVH60"/>
      <c r="HVI60"/>
      <c r="HVJ60"/>
      <c r="HVK60"/>
      <c r="HVL60"/>
      <c r="HVM60"/>
      <c r="HVN60"/>
      <c r="HVO60"/>
      <c r="HVP60"/>
      <c r="HVQ60"/>
      <c r="HVR60"/>
      <c r="HVS60"/>
      <c r="HVT60"/>
      <c r="HVU60"/>
      <c r="HVV60"/>
      <c r="HVW60"/>
      <c r="HVX60"/>
      <c r="HVY60"/>
      <c r="HVZ60"/>
      <c r="HWA60"/>
      <c r="HWB60"/>
      <c r="HWC60"/>
      <c r="HWD60"/>
      <c r="HWE60"/>
      <c r="HWF60"/>
      <c r="HWG60"/>
      <c r="HWH60"/>
      <c r="HWI60"/>
      <c r="HWJ60"/>
      <c r="HWK60"/>
      <c r="HWL60"/>
      <c r="HWM60"/>
      <c r="HWN60"/>
      <c r="HWO60"/>
      <c r="HWP60"/>
      <c r="HWQ60"/>
      <c r="HWR60"/>
      <c r="HWS60"/>
      <c r="HWT60"/>
      <c r="HWU60"/>
      <c r="HWV60"/>
      <c r="HWW60"/>
      <c r="HWX60"/>
      <c r="HWY60"/>
      <c r="HWZ60"/>
      <c r="HXA60"/>
      <c r="HXB60"/>
      <c r="HXC60"/>
      <c r="HXD60"/>
      <c r="HXE60"/>
      <c r="HXF60"/>
      <c r="HXG60"/>
      <c r="HXH60"/>
      <c r="HXI60"/>
      <c r="HXJ60"/>
      <c r="HXK60"/>
      <c r="HXL60"/>
      <c r="HXM60"/>
      <c r="HXN60"/>
      <c r="HXO60"/>
      <c r="HXP60"/>
      <c r="HXQ60"/>
      <c r="HXR60"/>
      <c r="HXS60"/>
      <c r="HXT60"/>
      <c r="HXU60"/>
      <c r="HXV60"/>
      <c r="HXW60"/>
      <c r="HXX60"/>
      <c r="HXY60"/>
      <c r="HXZ60"/>
      <c r="HYA60"/>
      <c r="HYB60"/>
      <c r="HYC60"/>
      <c r="HYD60"/>
      <c r="HYE60"/>
      <c r="HYF60"/>
      <c r="HYG60"/>
      <c r="HYH60"/>
      <c r="HYI60"/>
      <c r="HYJ60"/>
      <c r="HYK60"/>
      <c r="HYL60"/>
      <c r="HYM60"/>
      <c r="HYN60"/>
      <c r="HYO60"/>
      <c r="HYP60"/>
      <c r="HYQ60"/>
      <c r="HYR60"/>
      <c r="HYS60"/>
      <c r="HYT60"/>
      <c r="HYU60"/>
      <c r="HYV60"/>
      <c r="HYW60"/>
      <c r="HYX60"/>
      <c r="HYY60"/>
      <c r="HYZ60"/>
      <c r="HZA60"/>
      <c r="HZB60"/>
      <c r="HZC60"/>
      <c r="HZD60"/>
      <c r="HZE60"/>
      <c r="HZF60"/>
      <c r="HZG60"/>
      <c r="HZH60"/>
      <c r="HZI60"/>
      <c r="HZJ60"/>
      <c r="HZK60"/>
      <c r="HZL60"/>
      <c r="HZM60"/>
      <c r="HZN60"/>
      <c r="HZO60"/>
      <c r="HZP60"/>
      <c r="HZQ60"/>
      <c r="HZR60"/>
      <c r="HZS60"/>
      <c r="HZT60"/>
      <c r="HZU60"/>
      <c r="HZV60"/>
      <c r="HZW60"/>
      <c r="HZX60"/>
      <c r="HZY60"/>
      <c r="HZZ60"/>
      <c r="IAA60"/>
      <c r="IAB60"/>
      <c r="IAC60"/>
      <c r="IAD60"/>
      <c r="IAE60"/>
      <c r="IAF60"/>
      <c r="IAG60"/>
      <c r="IAH60"/>
      <c r="IAI60"/>
      <c r="IAJ60"/>
      <c r="IAK60"/>
      <c r="IAL60"/>
      <c r="IAM60"/>
      <c r="IAN60"/>
      <c r="IAO60"/>
      <c r="IAP60"/>
      <c r="IAQ60"/>
      <c r="IAR60"/>
      <c r="IAS60"/>
      <c r="IAT60"/>
      <c r="IAU60"/>
      <c r="IAV60"/>
      <c r="IAW60"/>
      <c r="IAX60"/>
      <c r="IAY60"/>
      <c r="IAZ60"/>
      <c r="IBA60"/>
      <c r="IBB60"/>
      <c r="IBC60"/>
      <c r="IBD60"/>
      <c r="IBE60"/>
      <c r="IBF60"/>
      <c r="IBG60"/>
      <c r="IBH60"/>
      <c r="IBI60"/>
      <c r="IBJ60"/>
      <c r="IBK60"/>
      <c r="IBL60"/>
      <c r="IBM60"/>
      <c r="IBN60"/>
      <c r="IBO60"/>
      <c r="IBP60"/>
      <c r="IBQ60"/>
      <c r="IBR60"/>
      <c r="IBS60"/>
      <c r="IBT60"/>
      <c r="IBU60"/>
      <c r="IBV60"/>
      <c r="IBW60"/>
      <c r="IBX60"/>
      <c r="IBY60"/>
      <c r="IBZ60"/>
      <c r="ICA60"/>
      <c r="ICB60"/>
      <c r="ICC60"/>
      <c r="ICD60"/>
      <c r="ICE60"/>
      <c r="ICF60"/>
      <c r="ICG60"/>
      <c r="ICH60"/>
      <c r="ICI60"/>
      <c r="ICJ60"/>
      <c r="ICK60"/>
      <c r="ICL60"/>
      <c r="ICM60"/>
      <c r="ICN60"/>
      <c r="ICO60"/>
      <c r="ICP60"/>
      <c r="ICQ60"/>
      <c r="ICR60"/>
      <c r="ICS60"/>
      <c r="ICT60"/>
      <c r="ICU60"/>
      <c r="ICV60"/>
      <c r="ICW60"/>
      <c r="ICX60"/>
      <c r="ICY60"/>
      <c r="ICZ60"/>
      <c r="IDA60"/>
      <c r="IDB60"/>
      <c r="IDC60"/>
      <c r="IDD60"/>
      <c r="IDE60"/>
      <c r="IDF60"/>
      <c r="IDG60"/>
      <c r="IDH60"/>
      <c r="IDI60"/>
      <c r="IDJ60"/>
      <c r="IDK60"/>
      <c r="IDL60"/>
      <c r="IDM60"/>
      <c r="IDN60"/>
      <c r="IDO60"/>
      <c r="IDP60"/>
      <c r="IDQ60"/>
      <c r="IDR60"/>
      <c r="IDS60"/>
      <c r="IDT60"/>
      <c r="IDU60"/>
      <c r="IDV60"/>
      <c r="IDW60"/>
      <c r="IDX60"/>
      <c r="IDY60"/>
      <c r="IDZ60"/>
      <c r="IEA60"/>
      <c r="IEB60"/>
      <c r="IEC60"/>
      <c r="IED60"/>
      <c r="IEE60"/>
      <c r="IEF60"/>
      <c r="IEG60"/>
      <c r="IEH60"/>
      <c r="IEI60"/>
      <c r="IEJ60"/>
      <c r="IEK60"/>
      <c r="IEL60"/>
      <c r="IEM60"/>
      <c r="IEN60"/>
      <c r="IEO60"/>
      <c r="IEP60"/>
      <c r="IEQ60"/>
      <c r="IER60"/>
      <c r="IES60"/>
      <c r="IET60"/>
      <c r="IEU60"/>
      <c r="IEV60"/>
      <c r="IEW60"/>
      <c r="IEX60"/>
      <c r="IEY60"/>
      <c r="IEZ60"/>
      <c r="IFA60"/>
      <c r="IFB60"/>
      <c r="IFC60"/>
      <c r="IFD60"/>
      <c r="IFE60"/>
      <c r="IFF60"/>
      <c r="IFG60"/>
      <c r="IFH60"/>
      <c r="IFI60"/>
      <c r="IFJ60"/>
      <c r="IFK60"/>
      <c r="IFL60"/>
      <c r="IFM60"/>
      <c r="IFN60"/>
      <c r="IFO60"/>
      <c r="IFP60"/>
      <c r="IFQ60"/>
      <c r="IFR60"/>
      <c r="IFS60"/>
      <c r="IFT60"/>
      <c r="IFU60"/>
      <c r="IFV60"/>
      <c r="IFW60"/>
      <c r="IFX60"/>
      <c r="IFY60"/>
      <c r="IFZ60"/>
      <c r="IGA60"/>
      <c r="IGB60"/>
      <c r="IGC60"/>
      <c r="IGD60"/>
      <c r="IGE60"/>
      <c r="IGF60"/>
      <c r="IGG60"/>
      <c r="IGH60"/>
      <c r="IGI60"/>
      <c r="IGJ60"/>
      <c r="IGK60"/>
      <c r="IGL60"/>
      <c r="IGM60"/>
      <c r="IGN60"/>
      <c r="IGO60"/>
      <c r="IGP60"/>
      <c r="IGQ60"/>
      <c r="IGR60"/>
      <c r="IGS60"/>
      <c r="IGT60"/>
      <c r="IGU60"/>
      <c r="IGV60"/>
      <c r="IGW60"/>
      <c r="IGX60"/>
      <c r="IGY60"/>
      <c r="IGZ60"/>
      <c r="IHA60"/>
      <c r="IHB60"/>
      <c r="IHC60"/>
      <c r="IHD60"/>
      <c r="IHE60"/>
      <c r="IHF60"/>
      <c r="IHG60"/>
      <c r="IHH60"/>
      <c r="IHI60"/>
      <c r="IHJ60"/>
      <c r="IHK60"/>
      <c r="IHL60"/>
      <c r="IHM60"/>
      <c r="IHN60"/>
      <c r="IHO60"/>
      <c r="IHP60"/>
      <c r="IHQ60"/>
      <c r="IHR60"/>
      <c r="IHS60"/>
      <c r="IHT60"/>
      <c r="IHU60"/>
      <c r="IHV60"/>
      <c r="IHW60"/>
      <c r="IHX60"/>
      <c r="IHY60"/>
      <c r="IHZ60"/>
      <c r="IIA60"/>
      <c r="IIB60"/>
      <c r="IIC60"/>
      <c r="IID60"/>
      <c r="IIE60"/>
      <c r="IIF60"/>
      <c r="IIG60"/>
      <c r="IIH60"/>
      <c r="III60"/>
      <c r="IIJ60"/>
      <c r="IIK60"/>
      <c r="IIL60"/>
      <c r="IIM60"/>
      <c r="IIN60"/>
      <c r="IIO60"/>
      <c r="IIP60"/>
      <c r="IIQ60"/>
      <c r="IIR60"/>
      <c r="IIS60"/>
      <c r="IIT60"/>
      <c r="IIU60"/>
      <c r="IIV60"/>
      <c r="IIW60"/>
      <c r="IIX60"/>
      <c r="IIY60"/>
      <c r="IIZ60"/>
      <c r="IJA60"/>
      <c r="IJB60"/>
      <c r="IJC60"/>
      <c r="IJD60"/>
      <c r="IJE60"/>
      <c r="IJF60"/>
      <c r="IJG60"/>
      <c r="IJH60"/>
      <c r="IJI60"/>
      <c r="IJJ60"/>
      <c r="IJK60"/>
      <c r="IJL60"/>
      <c r="IJM60"/>
      <c r="IJN60"/>
      <c r="IJO60"/>
      <c r="IJP60"/>
      <c r="IJQ60"/>
      <c r="IJR60"/>
      <c r="IJS60"/>
      <c r="IJT60"/>
      <c r="IJU60"/>
      <c r="IJV60"/>
      <c r="IJW60"/>
      <c r="IJX60"/>
      <c r="IJY60"/>
      <c r="IJZ60"/>
      <c r="IKA60"/>
      <c r="IKB60"/>
      <c r="IKC60"/>
      <c r="IKD60"/>
      <c r="IKE60"/>
      <c r="IKF60"/>
      <c r="IKG60"/>
      <c r="IKH60"/>
      <c r="IKI60"/>
      <c r="IKJ60"/>
      <c r="IKK60"/>
      <c r="IKL60"/>
      <c r="IKM60"/>
      <c r="IKN60"/>
      <c r="IKO60"/>
      <c r="IKP60"/>
      <c r="IKQ60"/>
      <c r="IKR60"/>
      <c r="IKS60"/>
      <c r="IKT60"/>
      <c r="IKU60"/>
      <c r="IKV60"/>
      <c r="IKW60"/>
      <c r="IKX60"/>
      <c r="IKY60"/>
      <c r="IKZ60"/>
      <c r="ILA60"/>
      <c r="ILB60"/>
      <c r="ILC60"/>
      <c r="ILD60"/>
      <c r="ILE60"/>
      <c r="ILF60"/>
      <c r="ILG60"/>
      <c r="ILH60"/>
      <c r="ILI60"/>
      <c r="ILJ60"/>
      <c r="ILK60"/>
      <c r="ILL60"/>
      <c r="ILM60"/>
      <c r="ILN60"/>
      <c r="ILO60"/>
      <c r="ILP60"/>
      <c r="ILQ60"/>
      <c r="ILR60"/>
      <c r="ILS60"/>
      <c r="ILT60"/>
      <c r="ILU60"/>
      <c r="ILV60"/>
      <c r="ILW60"/>
      <c r="ILX60"/>
      <c r="ILY60"/>
      <c r="ILZ60"/>
      <c r="IMA60"/>
      <c r="IMB60"/>
      <c r="IMC60"/>
      <c r="IMD60"/>
      <c r="IME60"/>
      <c r="IMF60"/>
      <c r="IMG60"/>
      <c r="IMH60"/>
      <c r="IMI60"/>
      <c r="IMJ60"/>
      <c r="IMK60"/>
      <c r="IML60"/>
      <c r="IMM60"/>
      <c r="IMN60"/>
      <c r="IMO60"/>
      <c r="IMP60"/>
      <c r="IMQ60"/>
      <c r="IMR60"/>
      <c r="IMS60"/>
      <c r="IMT60"/>
      <c r="IMU60"/>
      <c r="IMV60"/>
      <c r="IMW60"/>
      <c r="IMX60"/>
      <c r="IMY60"/>
      <c r="IMZ60"/>
      <c r="INA60"/>
      <c r="INB60"/>
      <c r="INC60"/>
      <c r="IND60"/>
      <c r="INE60"/>
      <c r="INF60"/>
      <c r="ING60"/>
      <c r="INH60"/>
      <c r="INI60"/>
      <c r="INJ60"/>
      <c r="INK60"/>
      <c r="INL60"/>
      <c r="INM60"/>
      <c r="INN60"/>
      <c r="INO60"/>
      <c r="INP60"/>
      <c r="INQ60"/>
      <c r="INR60"/>
      <c r="INS60"/>
      <c r="INT60"/>
      <c r="INU60"/>
      <c r="INV60"/>
      <c r="INW60"/>
      <c r="INX60"/>
      <c r="INY60"/>
      <c r="INZ60"/>
      <c r="IOA60"/>
      <c r="IOB60"/>
      <c r="IOC60"/>
      <c r="IOD60"/>
      <c r="IOE60"/>
      <c r="IOF60"/>
      <c r="IOG60"/>
      <c r="IOH60"/>
      <c r="IOI60"/>
      <c r="IOJ60"/>
      <c r="IOK60"/>
      <c r="IOL60"/>
      <c r="IOM60"/>
      <c r="ION60"/>
      <c r="IOO60"/>
      <c r="IOP60"/>
      <c r="IOQ60"/>
      <c r="IOR60"/>
      <c r="IOS60"/>
      <c r="IOT60"/>
      <c r="IOU60"/>
      <c r="IOV60"/>
      <c r="IOW60"/>
      <c r="IOX60"/>
      <c r="IOY60"/>
      <c r="IOZ60"/>
      <c r="IPA60"/>
      <c r="IPB60"/>
      <c r="IPC60"/>
      <c r="IPD60"/>
      <c r="IPE60"/>
      <c r="IPF60"/>
      <c r="IPG60"/>
      <c r="IPH60"/>
      <c r="IPI60"/>
      <c r="IPJ60"/>
      <c r="IPK60"/>
      <c r="IPL60"/>
      <c r="IPM60"/>
      <c r="IPN60"/>
      <c r="IPO60"/>
      <c r="IPP60"/>
      <c r="IPQ60"/>
      <c r="IPR60"/>
      <c r="IPS60"/>
      <c r="IPT60"/>
      <c r="IPU60"/>
      <c r="IPV60"/>
      <c r="IPW60"/>
      <c r="IPX60"/>
      <c r="IPY60"/>
      <c r="IPZ60"/>
      <c r="IQA60"/>
      <c r="IQB60"/>
      <c r="IQC60"/>
      <c r="IQD60"/>
      <c r="IQE60"/>
      <c r="IQF60"/>
      <c r="IQG60"/>
      <c r="IQH60"/>
      <c r="IQI60"/>
      <c r="IQJ60"/>
      <c r="IQK60"/>
      <c r="IQL60"/>
      <c r="IQM60"/>
      <c r="IQN60"/>
      <c r="IQO60"/>
      <c r="IQP60"/>
      <c r="IQQ60"/>
      <c r="IQR60"/>
      <c r="IQS60"/>
      <c r="IQT60"/>
      <c r="IQU60"/>
      <c r="IQV60"/>
      <c r="IQW60"/>
      <c r="IQX60"/>
      <c r="IQY60"/>
      <c r="IQZ60"/>
      <c r="IRA60"/>
      <c r="IRB60"/>
      <c r="IRC60"/>
      <c r="IRD60"/>
      <c r="IRE60"/>
      <c r="IRF60"/>
      <c r="IRG60"/>
      <c r="IRH60"/>
      <c r="IRI60"/>
      <c r="IRJ60"/>
      <c r="IRK60"/>
      <c r="IRL60"/>
      <c r="IRM60"/>
      <c r="IRN60"/>
      <c r="IRO60"/>
      <c r="IRP60"/>
      <c r="IRQ60"/>
      <c r="IRR60"/>
      <c r="IRS60"/>
      <c r="IRT60"/>
      <c r="IRU60"/>
      <c r="IRV60"/>
      <c r="IRW60"/>
      <c r="IRX60"/>
      <c r="IRY60"/>
      <c r="IRZ60"/>
      <c r="ISA60"/>
      <c r="ISB60"/>
      <c r="ISC60"/>
      <c r="ISD60"/>
      <c r="ISE60"/>
      <c r="ISF60"/>
      <c r="ISG60"/>
      <c r="ISH60"/>
      <c r="ISI60"/>
      <c r="ISJ60"/>
      <c r="ISK60"/>
      <c r="ISL60"/>
      <c r="ISM60"/>
      <c r="ISN60"/>
      <c r="ISO60"/>
      <c r="ISP60"/>
      <c r="ISQ60"/>
      <c r="ISR60"/>
      <c r="ISS60"/>
      <c r="IST60"/>
      <c r="ISU60"/>
      <c r="ISV60"/>
      <c r="ISW60"/>
      <c r="ISX60"/>
      <c r="ISY60"/>
      <c r="ISZ60"/>
      <c r="ITA60"/>
      <c r="ITB60"/>
      <c r="ITC60"/>
      <c r="ITD60"/>
      <c r="ITE60"/>
      <c r="ITF60"/>
      <c r="ITG60"/>
      <c r="ITH60"/>
      <c r="ITI60"/>
      <c r="ITJ60"/>
      <c r="ITK60"/>
      <c r="ITL60"/>
      <c r="ITM60"/>
      <c r="ITN60"/>
      <c r="ITO60"/>
      <c r="ITP60"/>
      <c r="ITQ60"/>
      <c r="ITR60"/>
      <c r="ITS60"/>
      <c r="ITT60"/>
      <c r="ITU60"/>
      <c r="ITV60"/>
      <c r="ITW60"/>
      <c r="ITX60"/>
      <c r="ITY60"/>
      <c r="ITZ60"/>
      <c r="IUA60"/>
      <c r="IUB60"/>
      <c r="IUC60"/>
      <c r="IUD60"/>
      <c r="IUE60"/>
      <c r="IUF60"/>
      <c r="IUG60"/>
      <c r="IUH60"/>
      <c r="IUI60"/>
      <c r="IUJ60"/>
      <c r="IUK60"/>
      <c r="IUL60"/>
      <c r="IUM60"/>
      <c r="IUN60"/>
      <c r="IUO60"/>
      <c r="IUP60"/>
      <c r="IUQ60"/>
      <c r="IUR60"/>
      <c r="IUS60"/>
      <c r="IUT60"/>
      <c r="IUU60"/>
      <c r="IUV60"/>
      <c r="IUW60"/>
      <c r="IUX60"/>
      <c r="IUY60"/>
      <c r="IUZ60"/>
      <c r="IVA60"/>
      <c r="IVB60"/>
      <c r="IVC60"/>
      <c r="IVD60"/>
      <c r="IVE60"/>
      <c r="IVF60"/>
      <c r="IVG60"/>
      <c r="IVH60"/>
      <c r="IVI60"/>
      <c r="IVJ60"/>
      <c r="IVK60"/>
      <c r="IVL60"/>
      <c r="IVM60"/>
      <c r="IVN60"/>
      <c r="IVO60"/>
      <c r="IVP60"/>
      <c r="IVQ60"/>
      <c r="IVR60"/>
      <c r="IVS60"/>
      <c r="IVT60"/>
      <c r="IVU60"/>
      <c r="IVV60"/>
      <c r="IVW60"/>
      <c r="IVX60"/>
      <c r="IVY60"/>
      <c r="IVZ60"/>
      <c r="IWA60"/>
      <c r="IWB60"/>
      <c r="IWC60"/>
      <c r="IWD60"/>
      <c r="IWE60"/>
      <c r="IWF60"/>
      <c r="IWG60"/>
      <c r="IWH60"/>
      <c r="IWI60"/>
      <c r="IWJ60"/>
      <c r="IWK60"/>
      <c r="IWL60"/>
      <c r="IWM60"/>
      <c r="IWN60"/>
      <c r="IWO60"/>
      <c r="IWP60"/>
      <c r="IWQ60"/>
      <c r="IWR60"/>
      <c r="IWS60"/>
      <c r="IWT60"/>
      <c r="IWU60"/>
      <c r="IWV60"/>
      <c r="IWW60"/>
      <c r="IWX60"/>
      <c r="IWY60"/>
      <c r="IWZ60"/>
      <c r="IXA60"/>
      <c r="IXB60"/>
      <c r="IXC60"/>
      <c r="IXD60"/>
      <c r="IXE60"/>
      <c r="IXF60"/>
      <c r="IXG60"/>
      <c r="IXH60"/>
      <c r="IXI60"/>
      <c r="IXJ60"/>
      <c r="IXK60"/>
      <c r="IXL60"/>
      <c r="IXM60"/>
      <c r="IXN60"/>
      <c r="IXO60"/>
      <c r="IXP60"/>
      <c r="IXQ60"/>
      <c r="IXR60"/>
      <c r="IXS60"/>
      <c r="IXT60"/>
      <c r="IXU60"/>
      <c r="IXV60"/>
      <c r="IXW60"/>
      <c r="IXX60"/>
      <c r="IXY60"/>
      <c r="IXZ60"/>
      <c r="IYA60"/>
      <c r="IYB60"/>
      <c r="IYC60"/>
      <c r="IYD60"/>
      <c r="IYE60"/>
      <c r="IYF60"/>
      <c r="IYG60"/>
      <c r="IYH60"/>
      <c r="IYI60"/>
      <c r="IYJ60"/>
      <c r="IYK60"/>
      <c r="IYL60"/>
      <c r="IYM60"/>
      <c r="IYN60"/>
      <c r="IYO60"/>
      <c r="IYP60"/>
      <c r="IYQ60"/>
      <c r="IYR60"/>
      <c r="IYS60"/>
      <c r="IYT60"/>
      <c r="IYU60"/>
      <c r="IYV60"/>
      <c r="IYW60"/>
      <c r="IYX60"/>
      <c r="IYY60"/>
      <c r="IYZ60"/>
      <c r="IZA60"/>
      <c r="IZB60"/>
      <c r="IZC60"/>
      <c r="IZD60"/>
      <c r="IZE60"/>
      <c r="IZF60"/>
      <c r="IZG60"/>
      <c r="IZH60"/>
      <c r="IZI60"/>
      <c r="IZJ60"/>
      <c r="IZK60"/>
      <c r="IZL60"/>
      <c r="IZM60"/>
      <c r="IZN60"/>
      <c r="IZO60"/>
      <c r="IZP60"/>
      <c r="IZQ60"/>
      <c r="IZR60"/>
      <c r="IZS60"/>
      <c r="IZT60"/>
      <c r="IZU60"/>
      <c r="IZV60"/>
      <c r="IZW60"/>
      <c r="IZX60"/>
      <c r="IZY60"/>
      <c r="IZZ60"/>
      <c r="JAA60"/>
      <c r="JAB60"/>
      <c r="JAC60"/>
      <c r="JAD60"/>
      <c r="JAE60"/>
      <c r="JAF60"/>
      <c r="JAG60"/>
      <c r="JAH60"/>
      <c r="JAI60"/>
      <c r="JAJ60"/>
      <c r="JAK60"/>
      <c r="JAL60"/>
      <c r="JAM60"/>
      <c r="JAN60"/>
      <c r="JAO60"/>
      <c r="JAP60"/>
      <c r="JAQ60"/>
      <c r="JAR60"/>
      <c r="JAS60"/>
      <c r="JAT60"/>
      <c r="JAU60"/>
      <c r="JAV60"/>
      <c r="JAW60"/>
      <c r="JAX60"/>
      <c r="JAY60"/>
      <c r="JAZ60"/>
      <c r="JBA60"/>
      <c r="JBB60"/>
      <c r="JBC60"/>
      <c r="JBD60"/>
      <c r="JBE60"/>
      <c r="JBF60"/>
      <c r="JBG60"/>
      <c r="JBH60"/>
      <c r="JBI60"/>
      <c r="JBJ60"/>
      <c r="JBK60"/>
      <c r="JBL60"/>
      <c r="JBM60"/>
      <c r="JBN60"/>
      <c r="JBO60"/>
      <c r="JBP60"/>
      <c r="JBQ60"/>
      <c r="JBR60"/>
      <c r="JBS60"/>
      <c r="JBT60"/>
      <c r="JBU60"/>
      <c r="JBV60"/>
      <c r="JBW60"/>
      <c r="JBX60"/>
      <c r="JBY60"/>
      <c r="JBZ60"/>
      <c r="JCA60"/>
      <c r="JCB60"/>
      <c r="JCC60"/>
      <c r="JCD60"/>
      <c r="JCE60"/>
      <c r="JCF60"/>
      <c r="JCG60"/>
      <c r="JCH60"/>
      <c r="JCI60"/>
      <c r="JCJ60"/>
      <c r="JCK60"/>
      <c r="JCL60"/>
      <c r="JCM60"/>
      <c r="JCN60"/>
      <c r="JCO60"/>
      <c r="JCP60"/>
      <c r="JCQ60"/>
      <c r="JCR60"/>
      <c r="JCS60"/>
      <c r="JCT60"/>
      <c r="JCU60"/>
      <c r="JCV60"/>
      <c r="JCW60"/>
      <c r="JCX60"/>
      <c r="JCY60"/>
      <c r="JCZ60"/>
      <c r="JDA60"/>
      <c r="JDB60"/>
      <c r="JDC60"/>
      <c r="JDD60"/>
      <c r="JDE60"/>
      <c r="JDF60"/>
      <c r="JDG60"/>
      <c r="JDH60"/>
      <c r="JDI60"/>
      <c r="JDJ60"/>
      <c r="JDK60"/>
      <c r="JDL60"/>
      <c r="JDM60"/>
      <c r="JDN60"/>
      <c r="JDO60"/>
      <c r="JDP60"/>
      <c r="JDQ60"/>
      <c r="JDR60"/>
      <c r="JDS60"/>
      <c r="JDT60"/>
      <c r="JDU60"/>
      <c r="JDV60"/>
      <c r="JDW60"/>
      <c r="JDX60"/>
      <c r="JDY60"/>
      <c r="JDZ60"/>
      <c r="JEA60"/>
      <c r="JEB60"/>
      <c r="JEC60"/>
      <c r="JED60"/>
      <c r="JEE60"/>
      <c r="JEF60"/>
      <c r="JEG60"/>
      <c r="JEH60"/>
      <c r="JEI60"/>
      <c r="JEJ60"/>
      <c r="JEK60"/>
      <c r="JEL60"/>
      <c r="JEM60"/>
      <c r="JEN60"/>
      <c r="JEO60"/>
      <c r="JEP60"/>
      <c r="JEQ60"/>
      <c r="JER60"/>
      <c r="JES60"/>
      <c r="JET60"/>
      <c r="JEU60"/>
      <c r="JEV60"/>
      <c r="JEW60"/>
      <c r="JEX60"/>
      <c r="JEY60"/>
      <c r="JEZ60"/>
      <c r="JFA60"/>
      <c r="JFB60"/>
      <c r="JFC60"/>
      <c r="JFD60"/>
      <c r="JFE60"/>
      <c r="JFF60"/>
      <c r="JFG60"/>
      <c r="JFH60"/>
      <c r="JFI60"/>
      <c r="JFJ60"/>
      <c r="JFK60"/>
      <c r="JFL60"/>
      <c r="JFM60"/>
      <c r="JFN60"/>
      <c r="JFO60"/>
      <c r="JFP60"/>
      <c r="JFQ60"/>
      <c r="JFR60"/>
      <c r="JFS60"/>
      <c r="JFT60"/>
      <c r="JFU60"/>
      <c r="JFV60"/>
      <c r="JFW60"/>
      <c r="JFX60"/>
      <c r="JFY60"/>
      <c r="JFZ60"/>
      <c r="JGA60"/>
      <c r="JGB60"/>
      <c r="JGC60"/>
      <c r="JGD60"/>
      <c r="JGE60"/>
      <c r="JGF60"/>
      <c r="JGG60"/>
      <c r="JGH60"/>
      <c r="JGI60"/>
      <c r="JGJ60"/>
      <c r="JGK60"/>
      <c r="JGL60"/>
      <c r="JGM60"/>
      <c r="JGN60"/>
      <c r="JGO60"/>
      <c r="JGP60"/>
      <c r="JGQ60"/>
      <c r="JGR60"/>
      <c r="JGS60"/>
      <c r="JGT60"/>
      <c r="JGU60"/>
      <c r="JGV60"/>
      <c r="JGW60"/>
      <c r="JGX60"/>
      <c r="JGY60"/>
      <c r="JGZ60"/>
      <c r="JHA60"/>
      <c r="JHB60"/>
      <c r="JHC60"/>
      <c r="JHD60"/>
      <c r="JHE60"/>
      <c r="JHF60"/>
      <c r="JHG60"/>
      <c r="JHH60"/>
      <c r="JHI60"/>
      <c r="JHJ60"/>
      <c r="JHK60"/>
      <c r="JHL60"/>
      <c r="JHM60"/>
      <c r="JHN60"/>
      <c r="JHO60"/>
      <c r="JHP60"/>
      <c r="JHQ60"/>
      <c r="JHR60"/>
      <c r="JHS60"/>
      <c r="JHT60"/>
      <c r="JHU60"/>
      <c r="JHV60"/>
      <c r="JHW60"/>
      <c r="JHX60"/>
      <c r="JHY60"/>
      <c r="JHZ60"/>
      <c r="JIA60"/>
      <c r="JIB60"/>
      <c r="JIC60"/>
      <c r="JID60"/>
      <c r="JIE60"/>
      <c r="JIF60"/>
      <c r="JIG60"/>
      <c r="JIH60"/>
      <c r="JII60"/>
      <c r="JIJ60"/>
      <c r="JIK60"/>
      <c r="JIL60"/>
      <c r="JIM60"/>
      <c r="JIN60"/>
      <c r="JIO60"/>
      <c r="JIP60"/>
      <c r="JIQ60"/>
      <c r="JIR60"/>
      <c r="JIS60"/>
      <c r="JIT60"/>
      <c r="JIU60"/>
      <c r="JIV60"/>
      <c r="JIW60"/>
      <c r="JIX60"/>
      <c r="JIY60"/>
      <c r="JIZ60"/>
      <c r="JJA60"/>
      <c r="JJB60"/>
      <c r="JJC60"/>
      <c r="JJD60"/>
      <c r="JJE60"/>
      <c r="JJF60"/>
      <c r="JJG60"/>
      <c r="JJH60"/>
      <c r="JJI60"/>
      <c r="JJJ60"/>
      <c r="JJK60"/>
      <c r="JJL60"/>
      <c r="JJM60"/>
      <c r="JJN60"/>
      <c r="JJO60"/>
      <c r="JJP60"/>
      <c r="JJQ60"/>
      <c r="JJR60"/>
      <c r="JJS60"/>
      <c r="JJT60"/>
      <c r="JJU60"/>
      <c r="JJV60"/>
      <c r="JJW60"/>
      <c r="JJX60"/>
      <c r="JJY60"/>
      <c r="JJZ60"/>
      <c r="JKA60"/>
      <c r="JKB60"/>
      <c r="JKC60"/>
      <c r="JKD60"/>
      <c r="JKE60"/>
      <c r="JKF60"/>
      <c r="JKG60"/>
      <c r="JKH60"/>
      <c r="JKI60"/>
      <c r="JKJ60"/>
      <c r="JKK60"/>
      <c r="JKL60"/>
      <c r="JKM60"/>
      <c r="JKN60"/>
      <c r="JKO60"/>
      <c r="JKP60"/>
      <c r="JKQ60"/>
      <c r="JKR60"/>
      <c r="JKS60"/>
      <c r="JKT60"/>
      <c r="JKU60"/>
      <c r="JKV60"/>
      <c r="JKW60"/>
      <c r="JKX60"/>
      <c r="JKY60"/>
      <c r="JKZ60"/>
      <c r="JLA60"/>
      <c r="JLB60"/>
      <c r="JLC60"/>
      <c r="JLD60"/>
      <c r="JLE60"/>
      <c r="JLF60"/>
      <c r="JLG60"/>
      <c r="JLH60"/>
      <c r="JLI60"/>
      <c r="JLJ60"/>
      <c r="JLK60"/>
      <c r="JLL60"/>
      <c r="JLM60"/>
      <c r="JLN60"/>
      <c r="JLO60"/>
      <c r="JLP60"/>
      <c r="JLQ60"/>
      <c r="JLR60"/>
      <c r="JLS60"/>
      <c r="JLT60"/>
      <c r="JLU60"/>
      <c r="JLV60"/>
      <c r="JLW60"/>
      <c r="JLX60"/>
      <c r="JLY60"/>
      <c r="JLZ60"/>
      <c r="JMA60"/>
      <c r="JMB60"/>
      <c r="JMC60"/>
      <c r="JMD60"/>
      <c r="JME60"/>
      <c r="JMF60"/>
      <c r="JMG60"/>
      <c r="JMH60"/>
      <c r="JMI60"/>
      <c r="JMJ60"/>
      <c r="JMK60"/>
      <c r="JML60"/>
      <c r="JMM60"/>
      <c r="JMN60"/>
      <c r="JMO60"/>
      <c r="JMP60"/>
      <c r="JMQ60"/>
      <c r="JMR60"/>
      <c r="JMS60"/>
      <c r="JMT60"/>
      <c r="JMU60"/>
      <c r="JMV60"/>
      <c r="JMW60"/>
      <c r="JMX60"/>
      <c r="JMY60"/>
      <c r="JMZ60"/>
      <c r="JNA60"/>
      <c r="JNB60"/>
      <c r="JNC60"/>
      <c r="JND60"/>
      <c r="JNE60"/>
      <c r="JNF60"/>
      <c r="JNG60"/>
      <c r="JNH60"/>
      <c r="JNI60"/>
      <c r="JNJ60"/>
      <c r="JNK60"/>
      <c r="JNL60"/>
      <c r="JNM60"/>
      <c r="JNN60"/>
      <c r="JNO60"/>
      <c r="JNP60"/>
      <c r="JNQ60"/>
      <c r="JNR60"/>
      <c r="JNS60"/>
      <c r="JNT60"/>
      <c r="JNU60"/>
      <c r="JNV60"/>
      <c r="JNW60"/>
      <c r="JNX60"/>
      <c r="JNY60"/>
      <c r="JNZ60"/>
      <c r="JOA60"/>
      <c r="JOB60"/>
      <c r="JOC60"/>
      <c r="JOD60"/>
      <c r="JOE60"/>
      <c r="JOF60"/>
      <c r="JOG60"/>
      <c r="JOH60"/>
      <c r="JOI60"/>
      <c r="JOJ60"/>
      <c r="JOK60"/>
      <c r="JOL60"/>
      <c r="JOM60"/>
      <c r="JON60"/>
      <c r="JOO60"/>
      <c r="JOP60"/>
      <c r="JOQ60"/>
      <c r="JOR60"/>
      <c r="JOS60"/>
      <c r="JOT60"/>
      <c r="JOU60"/>
      <c r="JOV60"/>
      <c r="JOW60"/>
      <c r="JOX60"/>
      <c r="JOY60"/>
      <c r="JOZ60"/>
      <c r="JPA60"/>
      <c r="JPB60"/>
      <c r="JPC60"/>
      <c r="JPD60"/>
      <c r="JPE60"/>
      <c r="JPF60"/>
      <c r="JPG60"/>
      <c r="JPH60"/>
      <c r="JPI60"/>
      <c r="JPJ60"/>
      <c r="JPK60"/>
      <c r="JPL60"/>
      <c r="JPM60"/>
      <c r="JPN60"/>
      <c r="JPO60"/>
      <c r="JPP60"/>
      <c r="JPQ60"/>
      <c r="JPR60"/>
      <c r="JPS60"/>
      <c r="JPT60"/>
      <c r="JPU60"/>
      <c r="JPV60"/>
      <c r="JPW60"/>
      <c r="JPX60"/>
      <c r="JPY60"/>
      <c r="JPZ60"/>
      <c r="JQA60"/>
      <c r="JQB60"/>
      <c r="JQC60"/>
      <c r="JQD60"/>
      <c r="JQE60"/>
      <c r="JQF60"/>
      <c r="JQG60"/>
      <c r="JQH60"/>
      <c r="JQI60"/>
      <c r="JQJ60"/>
      <c r="JQK60"/>
      <c r="JQL60"/>
      <c r="JQM60"/>
      <c r="JQN60"/>
      <c r="JQO60"/>
      <c r="JQP60"/>
      <c r="JQQ60"/>
      <c r="JQR60"/>
      <c r="JQS60"/>
      <c r="JQT60"/>
      <c r="JQU60"/>
      <c r="JQV60"/>
      <c r="JQW60"/>
      <c r="JQX60"/>
      <c r="JQY60"/>
      <c r="JQZ60"/>
      <c r="JRA60"/>
      <c r="JRB60"/>
      <c r="JRC60"/>
      <c r="JRD60"/>
      <c r="JRE60"/>
      <c r="JRF60"/>
      <c r="JRG60"/>
      <c r="JRH60"/>
      <c r="JRI60"/>
      <c r="JRJ60"/>
      <c r="JRK60"/>
      <c r="JRL60"/>
      <c r="JRM60"/>
      <c r="JRN60"/>
      <c r="JRO60"/>
      <c r="JRP60"/>
      <c r="JRQ60"/>
      <c r="JRR60"/>
      <c r="JRS60"/>
      <c r="JRT60"/>
      <c r="JRU60"/>
      <c r="JRV60"/>
      <c r="JRW60"/>
      <c r="JRX60"/>
      <c r="JRY60"/>
      <c r="JRZ60"/>
      <c r="JSA60"/>
      <c r="JSB60"/>
      <c r="JSC60"/>
      <c r="JSD60"/>
      <c r="JSE60"/>
      <c r="JSF60"/>
      <c r="JSG60"/>
      <c r="JSH60"/>
      <c r="JSI60"/>
      <c r="JSJ60"/>
      <c r="JSK60"/>
      <c r="JSL60"/>
      <c r="JSM60"/>
      <c r="JSN60"/>
      <c r="JSO60"/>
      <c r="JSP60"/>
      <c r="JSQ60"/>
      <c r="JSR60"/>
      <c r="JSS60"/>
      <c r="JST60"/>
      <c r="JSU60"/>
      <c r="JSV60"/>
      <c r="JSW60"/>
      <c r="JSX60"/>
      <c r="JSY60"/>
      <c r="JSZ60"/>
      <c r="JTA60"/>
      <c r="JTB60"/>
      <c r="JTC60"/>
      <c r="JTD60"/>
      <c r="JTE60"/>
      <c r="JTF60"/>
      <c r="JTG60"/>
      <c r="JTH60"/>
      <c r="JTI60"/>
      <c r="JTJ60"/>
      <c r="JTK60"/>
      <c r="JTL60"/>
      <c r="JTM60"/>
      <c r="JTN60"/>
      <c r="JTO60"/>
      <c r="JTP60"/>
      <c r="JTQ60"/>
      <c r="JTR60"/>
      <c r="JTS60"/>
      <c r="JTT60"/>
      <c r="JTU60"/>
      <c r="JTV60"/>
      <c r="JTW60"/>
      <c r="JTX60"/>
      <c r="JTY60"/>
      <c r="JTZ60"/>
      <c r="JUA60"/>
      <c r="JUB60"/>
      <c r="JUC60"/>
      <c r="JUD60"/>
      <c r="JUE60"/>
      <c r="JUF60"/>
      <c r="JUG60"/>
      <c r="JUH60"/>
      <c r="JUI60"/>
      <c r="JUJ60"/>
      <c r="JUK60"/>
      <c r="JUL60"/>
      <c r="JUM60"/>
      <c r="JUN60"/>
      <c r="JUO60"/>
      <c r="JUP60"/>
      <c r="JUQ60"/>
      <c r="JUR60"/>
      <c r="JUS60"/>
      <c r="JUT60"/>
      <c r="JUU60"/>
      <c r="JUV60"/>
      <c r="JUW60"/>
      <c r="JUX60"/>
      <c r="JUY60"/>
      <c r="JUZ60"/>
      <c r="JVA60"/>
      <c r="JVB60"/>
      <c r="JVC60"/>
      <c r="JVD60"/>
      <c r="JVE60"/>
      <c r="JVF60"/>
      <c r="JVG60"/>
      <c r="JVH60"/>
      <c r="JVI60"/>
      <c r="JVJ60"/>
      <c r="JVK60"/>
      <c r="JVL60"/>
      <c r="JVM60"/>
      <c r="JVN60"/>
      <c r="JVO60"/>
      <c r="JVP60"/>
      <c r="JVQ60"/>
      <c r="JVR60"/>
      <c r="JVS60"/>
      <c r="JVT60"/>
      <c r="JVU60"/>
      <c r="JVV60"/>
      <c r="JVW60"/>
      <c r="JVX60"/>
      <c r="JVY60"/>
      <c r="JVZ60"/>
      <c r="JWA60"/>
      <c r="JWB60"/>
      <c r="JWC60"/>
      <c r="JWD60"/>
      <c r="JWE60"/>
      <c r="JWF60"/>
      <c r="JWG60"/>
      <c r="JWH60"/>
      <c r="JWI60"/>
      <c r="JWJ60"/>
      <c r="JWK60"/>
      <c r="JWL60"/>
      <c r="JWM60"/>
      <c r="JWN60"/>
      <c r="JWO60"/>
      <c r="JWP60"/>
      <c r="JWQ60"/>
      <c r="JWR60"/>
      <c r="JWS60"/>
      <c r="JWT60"/>
      <c r="JWU60"/>
      <c r="JWV60"/>
      <c r="JWW60"/>
      <c r="JWX60"/>
      <c r="JWY60"/>
      <c r="JWZ60"/>
      <c r="JXA60"/>
      <c r="JXB60"/>
      <c r="JXC60"/>
      <c r="JXD60"/>
      <c r="JXE60"/>
      <c r="JXF60"/>
      <c r="JXG60"/>
      <c r="JXH60"/>
      <c r="JXI60"/>
      <c r="JXJ60"/>
      <c r="JXK60"/>
      <c r="JXL60"/>
      <c r="JXM60"/>
      <c r="JXN60"/>
      <c r="JXO60"/>
      <c r="JXP60"/>
      <c r="JXQ60"/>
      <c r="JXR60"/>
      <c r="JXS60"/>
      <c r="JXT60"/>
      <c r="JXU60"/>
      <c r="JXV60"/>
      <c r="JXW60"/>
      <c r="JXX60"/>
      <c r="JXY60"/>
      <c r="JXZ60"/>
      <c r="JYA60"/>
      <c r="JYB60"/>
      <c r="JYC60"/>
      <c r="JYD60"/>
      <c r="JYE60"/>
      <c r="JYF60"/>
      <c r="JYG60"/>
      <c r="JYH60"/>
      <c r="JYI60"/>
      <c r="JYJ60"/>
      <c r="JYK60"/>
      <c r="JYL60"/>
      <c r="JYM60"/>
      <c r="JYN60"/>
      <c r="JYO60"/>
      <c r="JYP60"/>
      <c r="JYQ60"/>
      <c r="JYR60"/>
      <c r="JYS60"/>
      <c r="JYT60"/>
      <c r="JYU60"/>
      <c r="JYV60"/>
      <c r="JYW60"/>
      <c r="JYX60"/>
      <c r="JYY60"/>
      <c r="JYZ60"/>
      <c r="JZA60"/>
      <c r="JZB60"/>
      <c r="JZC60"/>
      <c r="JZD60"/>
      <c r="JZE60"/>
      <c r="JZF60"/>
      <c r="JZG60"/>
      <c r="JZH60"/>
      <c r="JZI60"/>
      <c r="JZJ60"/>
      <c r="JZK60"/>
      <c r="JZL60"/>
      <c r="JZM60"/>
      <c r="JZN60"/>
      <c r="JZO60"/>
      <c r="JZP60"/>
      <c r="JZQ60"/>
      <c r="JZR60"/>
      <c r="JZS60"/>
      <c r="JZT60"/>
      <c r="JZU60"/>
      <c r="JZV60"/>
      <c r="JZW60"/>
      <c r="JZX60"/>
      <c r="JZY60"/>
      <c r="JZZ60"/>
      <c r="KAA60"/>
      <c r="KAB60"/>
      <c r="KAC60"/>
      <c r="KAD60"/>
      <c r="KAE60"/>
      <c r="KAF60"/>
      <c r="KAG60"/>
      <c r="KAH60"/>
      <c r="KAI60"/>
      <c r="KAJ60"/>
      <c r="KAK60"/>
      <c r="KAL60"/>
      <c r="KAM60"/>
      <c r="KAN60"/>
      <c r="KAO60"/>
      <c r="KAP60"/>
      <c r="KAQ60"/>
      <c r="KAR60"/>
      <c r="KAS60"/>
      <c r="KAT60"/>
      <c r="KAU60"/>
      <c r="KAV60"/>
      <c r="KAW60"/>
      <c r="KAX60"/>
      <c r="KAY60"/>
      <c r="KAZ60"/>
      <c r="KBA60"/>
      <c r="KBB60"/>
      <c r="KBC60"/>
      <c r="KBD60"/>
      <c r="KBE60"/>
      <c r="KBF60"/>
      <c r="KBG60"/>
      <c r="KBH60"/>
      <c r="KBI60"/>
      <c r="KBJ60"/>
      <c r="KBK60"/>
      <c r="KBL60"/>
      <c r="KBM60"/>
      <c r="KBN60"/>
      <c r="KBO60"/>
      <c r="KBP60"/>
      <c r="KBQ60"/>
      <c r="KBR60"/>
      <c r="KBS60"/>
      <c r="KBT60"/>
      <c r="KBU60"/>
      <c r="KBV60"/>
      <c r="KBW60"/>
      <c r="KBX60"/>
      <c r="KBY60"/>
      <c r="KBZ60"/>
      <c r="KCA60"/>
      <c r="KCB60"/>
      <c r="KCC60"/>
      <c r="KCD60"/>
      <c r="KCE60"/>
      <c r="KCF60"/>
      <c r="KCG60"/>
      <c r="KCH60"/>
      <c r="KCI60"/>
      <c r="KCJ60"/>
      <c r="KCK60"/>
      <c r="KCL60"/>
      <c r="KCM60"/>
      <c r="KCN60"/>
      <c r="KCO60"/>
      <c r="KCP60"/>
      <c r="KCQ60"/>
      <c r="KCR60"/>
      <c r="KCS60"/>
      <c r="KCT60"/>
      <c r="KCU60"/>
      <c r="KCV60"/>
      <c r="KCW60"/>
      <c r="KCX60"/>
      <c r="KCY60"/>
      <c r="KCZ60"/>
      <c r="KDA60"/>
      <c r="KDB60"/>
      <c r="KDC60"/>
      <c r="KDD60"/>
      <c r="KDE60"/>
      <c r="KDF60"/>
      <c r="KDG60"/>
      <c r="KDH60"/>
      <c r="KDI60"/>
      <c r="KDJ60"/>
      <c r="KDK60"/>
      <c r="KDL60"/>
      <c r="KDM60"/>
      <c r="KDN60"/>
      <c r="KDO60"/>
      <c r="KDP60"/>
      <c r="KDQ60"/>
      <c r="KDR60"/>
      <c r="KDS60"/>
      <c r="KDT60"/>
      <c r="KDU60"/>
      <c r="KDV60"/>
      <c r="KDW60"/>
      <c r="KDX60"/>
      <c r="KDY60"/>
      <c r="KDZ60"/>
      <c r="KEA60"/>
      <c r="KEB60"/>
      <c r="KEC60"/>
      <c r="KED60"/>
      <c r="KEE60"/>
      <c r="KEF60"/>
      <c r="KEG60"/>
      <c r="KEH60"/>
      <c r="KEI60"/>
      <c r="KEJ60"/>
      <c r="KEK60"/>
      <c r="KEL60"/>
      <c r="KEM60"/>
      <c r="KEN60"/>
      <c r="KEO60"/>
      <c r="KEP60"/>
      <c r="KEQ60"/>
      <c r="KER60"/>
      <c r="KES60"/>
      <c r="KET60"/>
      <c r="KEU60"/>
      <c r="KEV60"/>
      <c r="KEW60"/>
      <c r="KEX60"/>
      <c r="KEY60"/>
      <c r="KEZ60"/>
      <c r="KFA60"/>
      <c r="KFB60"/>
      <c r="KFC60"/>
      <c r="KFD60"/>
      <c r="KFE60"/>
      <c r="KFF60"/>
      <c r="KFG60"/>
      <c r="KFH60"/>
      <c r="KFI60"/>
      <c r="KFJ60"/>
      <c r="KFK60"/>
      <c r="KFL60"/>
      <c r="KFM60"/>
      <c r="KFN60"/>
      <c r="KFO60"/>
      <c r="KFP60"/>
      <c r="KFQ60"/>
      <c r="KFR60"/>
      <c r="KFS60"/>
      <c r="KFT60"/>
      <c r="KFU60"/>
      <c r="KFV60"/>
      <c r="KFW60"/>
      <c r="KFX60"/>
      <c r="KFY60"/>
      <c r="KFZ60"/>
      <c r="KGA60"/>
      <c r="KGB60"/>
      <c r="KGC60"/>
      <c r="KGD60"/>
      <c r="KGE60"/>
      <c r="KGF60"/>
      <c r="KGG60"/>
      <c r="KGH60"/>
      <c r="KGI60"/>
      <c r="KGJ60"/>
      <c r="KGK60"/>
      <c r="KGL60"/>
      <c r="KGM60"/>
      <c r="KGN60"/>
      <c r="KGO60"/>
      <c r="KGP60"/>
      <c r="KGQ60"/>
      <c r="KGR60"/>
      <c r="KGS60"/>
      <c r="KGT60"/>
      <c r="KGU60"/>
      <c r="KGV60"/>
      <c r="KGW60"/>
      <c r="KGX60"/>
      <c r="KGY60"/>
      <c r="KGZ60"/>
      <c r="KHA60"/>
      <c r="KHB60"/>
      <c r="KHC60"/>
      <c r="KHD60"/>
      <c r="KHE60"/>
      <c r="KHF60"/>
      <c r="KHG60"/>
      <c r="KHH60"/>
      <c r="KHI60"/>
      <c r="KHJ60"/>
      <c r="KHK60"/>
      <c r="KHL60"/>
      <c r="KHM60"/>
      <c r="KHN60"/>
      <c r="KHO60"/>
      <c r="KHP60"/>
      <c r="KHQ60"/>
      <c r="KHR60"/>
      <c r="KHS60"/>
      <c r="KHT60"/>
      <c r="KHU60"/>
      <c r="KHV60"/>
      <c r="KHW60"/>
      <c r="KHX60"/>
      <c r="KHY60"/>
      <c r="KHZ60"/>
      <c r="KIA60"/>
      <c r="KIB60"/>
      <c r="KIC60"/>
      <c r="KID60"/>
      <c r="KIE60"/>
      <c r="KIF60"/>
      <c r="KIG60"/>
      <c r="KIH60"/>
      <c r="KII60"/>
      <c r="KIJ60"/>
      <c r="KIK60"/>
      <c r="KIL60"/>
      <c r="KIM60"/>
      <c r="KIN60"/>
      <c r="KIO60"/>
      <c r="KIP60"/>
      <c r="KIQ60"/>
      <c r="KIR60"/>
      <c r="KIS60"/>
      <c r="KIT60"/>
      <c r="KIU60"/>
      <c r="KIV60"/>
      <c r="KIW60"/>
      <c r="KIX60"/>
      <c r="KIY60"/>
      <c r="KIZ60"/>
      <c r="KJA60"/>
      <c r="KJB60"/>
      <c r="KJC60"/>
      <c r="KJD60"/>
      <c r="KJE60"/>
      <c r="KJF60"/>
      <c r="KJG60"/>
      <c r="KJH60"/>
      <c r="KJI60"/>
      <c r="KJJ60"/>
      <c r="KJK60"/>
      <c r="KJL60"/>
      <c r="KJM60"/>
      <c r="KJN60"/>
      <c r="KJO60"/>
      <c r="KJP60"/>
      <c r="KJQ60"/>
      <c r="KJR60"/>
      <c r="KJS60"/>
      <c r="KJT60"/>
      <c r="KJU60"/>
      <c r="KJV60"/>
      <c r="KJW60"/>
      <c r="KJX60"/>
      <c r="KJY60"/>
      <c r="KJZ60"/>
      <c r="KKA60"/>
      <c r="KKB60"/>
      <c r="KKC60"/>
      <c r="KKD60"/>
      <c r="KKE60"/>
      <c r="KKF60"/>
      <c r="KKG60"/>
      <c r="KKH60"/>
      <c r="KKI60"/>
      <c r="KKJ60"/>
      <c r="KKK60"/>
      <c r="KKL60"/>
      <c r="KKM60"/>
      <c r="KKN60"/>
      <c r="KKO60"/>
      <c r="KKP60"/>
      <c r="KKQ60"/>
      <c r="KKR60"/>
      <c r="KKS60"/>
      <c r="KKT60"/>
      <c r="KKU60"/>
      <c r="KKV60"/>
      <c r="KKW60"/>
      <c r="KKX60"/>
      <c r="KKY60"/>
      <c r="KKZ60"/>
      <c r="KLA60"/>
      <c r="KLB60"/>
      <c r="KLC60"/>
      <c r="KLD60"/>
      <c r="KLE60"/>
      <c r="KLF60"/>
      <c r="KLG60"/>
      <c r="KLH60"/>
      <c r="KLI60"/>
      <c r="KLJ60"/>
      <c r="KLK60"/>
      <c r="KLL60"/>
      <c r="KLM60"/>
      <c r="KLN60"/>
      <c r="KLO60"/>
      <c r="KLP60"/>
      <c r="KLQ60"/>
      <c r="KLR60"/>
      <c r="KLS60"/>
      <c r="KLT60"/>
      <c r="KLU60"/>
      <c r="KLV60"/>
      <c r="KLW60"/>
      <c r="KLX60"/>
      <c r="KLY60"/>
      <c r="KLZ60"/>
      <c r="KMA60"/>
      <c r="KMB60"/>
      <c r="KMC60"/>
      <c r="KMD60"/>
      <c r="KME60"/>
      <c r="KMF60"/>
      <c r="KMG60"/>
      <c r="KMH60"/>
      <c r="KMI60"/>
      <c r="KMJ60"/>
      <c r="KMK60"/>
      <c r="KML60"/>
      <c r="KMM60"/>
      <c r="KMN60"/>
      <c r="KMO60"/>
      <c r="KMP60"/>
      <c r="KMQ60"/>
      <c r="KMR60"/>
      <c r="KMS60"/>
      <c r="KMT60"/>
      <c r="KMU60"/>
      <c r="KMV60"/>
      <c r="KMW60"/>
      <c r="KMX60"/>
      <c r="KMY60"/>
      <c r="KMZ60"/>
      <c r="KNA60"/>
      <c r="KNB60"/>
      <c r="KNC60"/>
      <c r="KND60"/>
      <c r="KNE60"/>
      <c r="KNF60"/>
      <c r="KNG60"/>
      <c r="KNH60"/>
      <c r="KNI60"/>
      <c r="KNJ60"/>
      <c r="KNK60"/>
      <c r="KNL60"/>
      <c r="KNM60"/>
      <c r="KNN60"/>
      <c r="KNO60"/>
      <c r="KNP60"/>
      <c r="KNQ60"/>
      <c r="KNR60"/>
      <c r="KNS60"/>
      <c r="KNT60"/>
      <c r="KNU60"/>
      <c r="KNV60"/>
      <c r="KNW60"/>
      <c r="KNX60"/>
      <c r="KNY60"/>
      <c r="KNZ60"/>
      <c r="KOA60"/>
      <c r="KOB60"/>
      <c r="KOC60"/>
      <c r="KOD60"/>
      <c r="KOE60"/>
      <c r="KOF60"/>
      <c r="KOG60"/>
      <c r="KOH60"/>
      <c r="KOI60"/>
      <c r="KOJ60"/>
      <c r="KOK60"/>
      <c r="KOL60"/>
      <c r="KOM60"/>
      <c r="KON60"/>
      <c r="KOO60"/>
      <c r="KOP60"/>
      <c r="KOQ60"/>
      <c r="KOR60"/>
      <c r="KOS60"/>
      <c r="KOT60"/>
      <c r="KOU60"/>
      <c r="KOV60"/>
      <c r="KOW60"/>
      <c r="KOX60"/>
      <c r="KOY60"/>
      <c r="KOZ60"/>
      <c r="KPA60"/>
      <c r="KPB60"/>
      <c r="KPC60"/>
      <c r="KPD60"/>
      <c r="KPE60"/>
      <c r="KPF60"/>
      <c r="KPG60"/>
      <c r="KPH60"/>
      <c r="KPI60"/>
      <c r="KPJ60"/>
      <c r="KPK60"/>
      <c r="KPL60"/>
      <c r="KPM60"/>
      <c r="KPN60"/>
      <c r="KPO60"/>
      <c r="KPP60"/>
      <c r="KPQ60"/>
      <c r="KPR60"/>
      <c r="KPS60"/>
      <c r="KPT60"/>
      <c r="KPU60"/>
      <c r="KPV60"/>
      <c r="KPW60"/>
      <c r="KPX60"/>
      <c r="KPY60"/>
      <c r="KPZ60"/>
      <c r="KQA60"/>
      <c r="KQB60"/>
      <c r="KQC60"/>
      <c r="KQD60"/>
      <c r="KQE60"/>
      <c r="KQF60"/>
      <c r="KQG60"/>
      <c r="KQH60"/>
      <c r="KQI60"/>
      <c r="KQJ60"/>
      <c r="KQK60"/>
      <c r="KQL60"/>
      <c r="KQM60"/>
      <c r="KQN60"/>
      <c r="KQO60"/>
      <c r="KQP60"/>
      <c r="KQQ60"/>
      <c r="KQR60"/>
      <c r="KQS60"/>
      <c r="KQT60"/>
      <c r="KQU60"/>
      <c r="KQV60"/>
      <c r="KQW60"/>
      <c r="KQX60"/>
      <c r="KQY60"/>
      <c r="KQZ60"/>
      <c r="KRA60"/>
      <c r="KRB60"/>
      <c r="KRC60"/>
      <c r="KRD60"/>
      <c r="KRE60"/>
      <c r="KRF60"/>
      <c r="KRG60"/>
      <c r="KRH60"/>
      <c r="KRI60"/>
      <c r="KRJ60"/>
      <c r="KRK60"/>
      <c r="KRL60"/>
      <c r="KRM60"/>
      <c r="KRN60"/>
      <c r="KRO60"/>
      <c r="KRP60"/>
      <c r="KRQ60"/>
      <c r="KRR60"/>
      <c r="KRS60"/>
      <c r="KRT60"/>
      <c r="KRU60"/>
      <c r="KRV60"/>
      <c r="KRW60"/>
      <c r="KRX60"/>
      <c r="KRY60"/>
      <c r="KRZ60"/>
      <c r="KSA60"/>
      <c r="KSB60"/>
      <c r="KSC60"/>
      <c r="KSD60"/>
      <c r="KSE60"/>
      <c r="KSF60"/>
      <c r="KSG60"/>
      <c r="KSH60"/>
      <c r="KSI60"/>
      <c r="KSJ60"/>
      <c r="KSK60"/>
      <c r="KSL60"/>
      <c r="KSM60"/>
      <c r="KSN60"/>
      <c r="KSO60"/>
      <c r="KSP60"/>
      <c r="KSQ60"/>
      <c r="KSR60"/>
      <c r="KSS60"/>
      <c r="KST60"/>
      <c r="KSU60"/>
      <c r="KSV60"/>
      <c r="KSW60"/>
      <c r="KSX60"/>
      <c r="KSY60"/>
      <c r="KSZ60"/>
      <c r="KTA60"/>
      <c r="KTB60"/>
      <c r="KTC60"/>
      <c r="KTD60"/>
      <c r="KTE60"/>
      <c r="KTF60"/>
      <c r="KTG60"/>
      <c r="KTH60"/>
      <c r="KTI60"/>
      <c r="KTJ60"/>
      <c r="KTK60"/>
      <c r="KTL60"/>
      <c r="KTM60"/>
      <c r="KTN60"/>
      <c r="KTO60"/>
      <c r="KTP60"/>
      <c r="KTQ60"/>
      <c r="KTR60"/>
      <c r="KTS60"/>
      <c r="KTT60"/>
      <c r="KTU60"/>
      <c r="KTV60"/>
      <c r="KTW60"/>
      <c r="KTX60"/>
      <c r="KTY60"/>
      <c r="KTZ60"/>
      <c r="KUA60"/>
      <c r="KUB60"/>
      <c r="KUC60"/>
      <c r="KUD60"/>
      <c r="KUE60"/>
      <c r="KUF60"/>
      <c r="KUG60"/>
      <c r="KUH60"/>
      <c r="KUI60"/>
      <c r="KUJ60"/>
      <c r="KUK60"/>
      <c r="KUL60"/>
      <c r="KUM60"/>
      <c r="KUN60"/>
      <c r="KUO60"/>
      <c r="KUP60"/>
      <c r="KUQ60"/>
      <c r="KUR60"/>
      <c r="KUS60"/>
      <c r="KUT60"/>
      <c r="KUU60"/>
      <c r="KUV60"/>
      <c r="KUW60"/>
      <c r="KUX60"/>
      <c r="KUY60"/>
      <c r="KUZ60"/>
      <c r="KVA60"/>
      <c r="KVB60"/>
      <c r="KVC60"/>
      <c r="KVD60"/>
      <c r="KVE60"/>
      <c r="KVF60"/>
      <c r="KVG60"/>
      <c r="KVH60"/>
      <c r="KVI60"/>
      <c r="KVJ60"/>
      <c r="KVK60"/>
      <c r="KVL60"/>
      <c r="KVM60"/>
      <c r="KVN60"/>
      <c r="KVO60"/>
      <c r="KVP60"/>
      <c r="KVQ60"/>
      <c r="KVR60"/>
      <c r="KVS60"/>
      <c r="KVT60"/>
      <c r="KVU60"/>
      <c r="KVV60"/>
      <c r="KVW60"/>
      <c r="KVX60"/>
      <c r="KVY60"/>
      <c r="KVZ60"/>
      <c r="KWA60"/>
      <c r="KWB60"/>
      <c r="KWC60"/>
      <c r="KWD60"/>
      <c r="KWE60"/>
      <c r="KWF60"/>
      <c r="KWG60"/>
      <c r="KWH60"/>
      <c r="KWI60"/>
      <c r="KWJ60"/>
      <c r="KWK60"/>
      <c r="KWL60"/>
      <c r="KWM60"/>
      <c r="KWN60"/>
      <c r="KWO60"/>
      <c r="KWP60"/>
      <c r="KWQ60"/>
      <c r="KWR60"/>
      <c r="KWS60"/>
      <c r="KWT60"/>
      <c r="KWU60"/>
      <c r="KWV60"/>
      <c r="KWW60"/>
      <c r="KWX60"/>
      <c r="KWY60"/>
      <c r="KWZ60"/>
      <c r="KXA60"/>
      <c r="KXB60"/>
      <c r="KXC60"/>
      <c r="KXD60"/>
      <c r="KXE60"/>
      <c r="KXF60"/>
      <c r="KXG60"/>
      <c r="KXH60"/>
      <c r="KXI60"/>
      <c r="KXJ60"/>
      <c r="KXK60"/>
      <c r="KXL60"/>
      <c r="KXM60"/>
      <c r="KXN60"/>
      <c r="KXO60"/>
      <c r="KXP60"/>
      <c r="KXQ60"/>
      <c r="KXR60"/>
      <c r="KXS60"/>
      <c r="KXT60"/>
      <c r="KXU60"/>
      <c r="KXV60"/>
      <c r="KXW60"/>
      <c r="KXX60"/>
      <c r="KXY60"/>
      <c r="KXZ60"/>
      <c r="KYA60"/>
      <c r="KYB60"/>
      <c r="KYC60"/>
      <c r="KYD60"/>
      <c r="KYE60"/>
      <c r="KYF60"/>
      <c r="KYG60"/>
      <c r="KYH60"/>
      <c r="KYI60"/>
      <c r="KYJ60"/>
      <c r="KYK60"/>
      <c r="KYL60"/>
      <c r="KYM60"/>
      <c r="KYN60"/>
      <c r="KYO60"/>
      <c r="KYP60"/>
      <c r="KYQ60"/>
      <c r="KYR60"/>
      <c r="KYS60"/>
      <c r="KYT60"/>
      <c r="KYU60"/>
      <c r="KYV60"/>
      <c r="KYW60"/>
      <c r="KYX60"/>
      <c r="KYY60"/>
      <c r="KYZ60"/>
      <c r="KZA60"/>
      <c r="KZB60"/>
      <c r="KZC60"/>
      <c r="KZD60"/>
      <c r="KZE60"/>
      <c r="KZF60"/>
      <c r="KZG60"/>
      <c r="KZH60"/>
      <c r="KZI60"/>
      <c r="KZJ60"/>
      <c r="KZK60"/>
      <c r="KZL60"/>
      <c r="KZM60"/>
      <c r="KZN60"/>
      <c r="KZO60"/>
      <c r="KZP60"/>
      <c r="KZQ60"/>
      <c r="KZR60"/>
      <c r="KZS60"/>
      <c r="KZT60"/>
      <c r="KZU60"/>
      <c r="KZV60"/>
      <c r="KZW60"/>
      <c r="KZX60"/>
      <c r="KZY60"/>
      <c r="KZZ60"/>
      <c r="LAA60"/>
      <c r="LAB60"/>
      <c r="LAC60"/>
      <c r="LAD60"/>
      <c r="LAE60"/>
      <c r="LAF60"/>
      <c r="LAG60"/>
      <c r="LAH60"/>
      <c r="LAI60"/>
      <c r="LAJ60"/>
      <c r="LAK60"/>
      <c r="LAL60"/>
      <c r="LAM60"/>
      <c r="LAN60"/>
      <c r="LAO60"/>
      <c r="LAP60"/>
      <c r="LAQ60"/>
      <c r="LAR60"/>
      <c r="LAS60"/>
      <c r="LAT60"/>
      <c r="LAU60"/>
      <c r="LAV60"/>
      <c r="LAW60"/>
      <c r="LAX60"/>
      <c r="LAY60"/>
      <c r="LAZ60"/>
      <c r="LBA60"/>
      <c r="LBB60"/>
      <c r="LBC60"/>
      <c r="LBD60"/>
      <c r="LBE60"/>
      <c r="LBF60"/>
      <c r="LBG60"/>
      <c r="LBH60"/>
      <c r="LBI60"/>
      <c r="LBJ60"/>
      <c r="LBK60"/>
      <c r="LBL60"/>
      <c r="LBM60"/>
      <c r="LBN60"/>
      <c r="LBO60"/>
      <c r="LBP60"/>
      <c r="LBQ60"/>
      <c r="LBR60"/>
      <c r="LBS60"/>
      <c r="LBT60"/>
      <c r="LBU60"/>
      <c r="LBV60"/>
      <c r="LBW60"/>
      <c r="LBX60"/>
      <c r="LBY60"/>
      <c r="LBZ60"/>
      <c r="LCA60"/>
      <c r="LCB60"/>
      <c r="LCC60"/>
      <c r="LCD60"/>
      <c r="LCE60"/>
      <c r="LCF60"/>
      <c r="LCG60"/>
      <c r="LCH60"/>
      <c r="LCI60"/>
      <c r="LCJ60"/>
      <c r="LCK60"/>
      <c r="LCL60"/>
      <c r="LCM60"/>
      <c r="LCN60"/>
      <c r="LCO60"/>
      <c r="LCP60"/>
      <c r="LCQ60"/>
      <c r="LCR60"/>
      <c r="LCS60"/>
      <c r="LCT60"/>
      <c r="LCU60"/>
      <c r="LCV60"/>
      <c r="LCW60"/>
      <c r="LCX60"/>
      <c r="LCY60"/>
      <c r="LCZ60"/>
      <c r="LDA60"/>
      <c r="LDB60"/>
      <c r="LDC60"/>
      <c r="LDD60"/>
      <c r="LDE60"/>
      <c r="LDF60"/>
      <c r="LDG60"/>
      <c r="LDH60"/>
      <c r="LDI60"/>
      <c r="LDJ60"/>
      <c r="LDK60"/>
      <c r="LDL60"/>
      <c r="LDM60"/>
      <c r="LDN60"/>
      <c r="LDO60"/>
      <c r="LDP60"/>
      <c r="LDQ60"/>
      <c r="LDR60"/>
      <c r="LDS60"/>
      <c r="LDT60"/>
      <c r="LDU60"/>
      <c r="LDV60"/>
      <c r="LDW60"/>
      <c r="LDX60"/>
      <c r="LDY60"/>
      <c r="LDZ60"/>
      <c r="LEA60"/>
      <c r="LEB60"/>
      <c r="LEC60"/>
      <c r="LED60"/>
      <c r="LEE60"/>
      <c r="LEF60"/>
      <c r="LEG60"/>
      <c r="LEH60"/>
      <c r="LEI60"/>
      <c r="LEJ60"/>
      <c r="LEK60"/>
      <c r="LEL60"/>
      <c r="LEM60"/>
      <c r="LEN60"/>
      <c r="LEO60"/>
      <c r="LEP60"/>
      <c r="LEQ60"/>
      <c r="LER60"/>
      <c r="LES60"/>
      <c r="LET60"/>
      <c r="LEU60"/>
      <c r="LEV60"/>
      <c r="LEW60"/>
      <c r="LEX60"/>
      <c r="LEY60"/>
      <c r="LEZ60"/>
      <c r="LFA60"/>
      <c r="LFB60"/>
      <c r="LFC60"/>
      <c r="LFD60"/>
      <c r="LFE60"/>
      <c r="LFF60"/>
      <c r="LFG60"/>
      <c r="LFH60"/>
      <c r="LFI60"/>
      <c r="LFJ60"/>
      <c r="LFK60"/>
      <c r="LFL60"/>
      <c r="LFM60"/>
      <c r="LFN60"/>
      <c r="LFO60"/>
      <c r="LFP60"/>
      <c r="LFQ60"/>
      <c r="LFR60"/>
      <c r="LFS60"/>
      <c r="LFT60"/>
      <c r="LFU60"/>
      <c r="LFV60"/>
      <c r="LFW60"/>
      <c r="LFX60"/>
      <c r="LFY60"/>
      <c r="LFZ60"/>
      <c r="LGA60"/>
      <c r="LGB60"/>
      <c r="LGC60"/>
      <c r="LGD60"/>
      <c r="LGE60"/>
      <c r="LGF60"/>
      <c r="LGG60"/>
      <c r="LGH60"/>
      <c r="LGI60"/>
      <c r="LGJ60"/>
      <c r="LGK60"/>
      <c r="LGL60"/>
      <c r="LGM60"/>
      <c r="LGN60"/>
      <c r="LGO60"/>
      <c r="LGP60"/>
      <c r="LGQ60"/>
      <c r="LGR60"/>
      <c r="LGS60"/>
      <c r="LGT60"/>
      <c r="LGU60"/>
      <c r="LGV60"/>
      <c r="LGW60"/>
      <c r="LGX60"/>
      <c r="LGY60"/>
      <c r="LGZ60"/>
      <c r="LHA60"/>
      <c r="LHB60"/>
      <c r="LHC60"/>
      <c r="LHD60"/>
      <c r="LHE60"/>
      <c r="LHF60"/>
      <c r="LHG60"/>
      <c r="LHH60"/>
      <c r="LHI60"/>
      <c r="LHJ60"/>
      <c r="LHK60"/>
      <c r="LHL60"/>
      <c r="LHM60"/>
      <c r="LHN60"/>
      <c r="LHO60"/>
      <c r="LHP60"/>
      <c r="LHQ60"/>
      <c r="LHR60"/>
      <c r="LHS60"/>
      <c r="LHT60"/>
      <c r="LHU60"/>
      <c r="LHV60"/>
      <c r="LHW60"/>
      <c r="LHX60"/>
      <c r="LHY60"/>
      <c r="LHZ60"/>
      <c r="LIA60"/>
      <c r="LIB60"/>
      <c r="LIC60"/>
      <c r="LID60"/>
      <c r="LIE60"/>
      <c r="LIF60"/>
      <c r="LIG60"/>
      <c r="LIH60"/>
      <c r="LII60"/>
      <c r="LIJ60"/>
      <c r="LIK60"/>
      <c r="LIL60"/>
      <c r="LIM60"/>
      <c r="LIN60"/>
      <c r="LIO60"/>
      <c r="LIP60"/>
      <c r="LIQ60"/>
      <c r="LIR60"/>
      <c r="LIS60"/>
      <c r="LIT60"/>
      <c r="LIU60"/>
      <c r="LIV60"/>
      <c r="LIW60"/>
      <c r="LIX60"/>
      <c r="LIY60"/>
      <c r="LIZ60"/>
      <c r="LJA60"/>
      <c r="LJB60"/>
      <c r="LJC60"/>
      <c r="LJD60"/>
      <c r="LJE60"/>
      <c r="LJF60"/>
      <c r="LJG60"/>
      <c r="LJH60"/>
      <c r="LJI60"/>
      <c r="LJJ60"/>
      <c r="LJK60"/>
      <c r="LJL60"/>
      <c r="LJM60"/>
      <c r="LJN60"/>
      <c r="LJO60"/>
      <c r="LJP60"/>
      <c r="LJQ60"/>
      <c r="LJR60"/>
      <c r="LJS60"/>
      <c r="LJT60"/>
      <c r="LJU60"/>
      <c r="LJV60"/>
      <c r="LJW60"/>
      <c r="LJX60"/>
      <c r="LJY60"/>
      <c r="LJZ60"/>
      <c r="LKA60"/>
      <c r="LKB60"/>
      <c r="LKC60"/>
      <c r="LKD60"/>
      <c r="LKE60"/>
      <c r="LKF60"/>
      <c r="LKG60"/>
      <c r="LKH60"/>
      <c r="LKI60"/>
      <c r="LKJ60"/>
      <c r="LKK60"/>
      <c r="LKL60"/>
      <c r="LKM60"/>
      <c r="LKN60"/>
      <c r="LKO60"/>
      <c r="LKP60"/>
      <c r="LKQ60"/>
      <c r="LKR60"/>
      <c r="LKS60"/>
      <c r="LKT60"/>
      <c r="LKU60"/>
      <c r="LKV60"/>
      <c r="LKW60"/>
      <c r="LKX60"/>
      <c r="LKY60"/>
      <c r="LKZ60"/>
      <c r="LLA60"/>
      <c r="LLB60"/>
      <c r="LLC60"/>
      <c r="LLD60"/>
      <c r="LLE60"/>
      <c r="LLF60"/>
      <c r="LLG60"/>
      <c r="LLH60"/>
      <c r="LLI60"/>
      <c r="LLJ60"/>
      <c r="LLK60"/>
      <c r="LLL60"/>
      <c r="LLM60"/>
      <c r="LLN60"/>
      <c r="LLO60"/>
      <c r="LLP60"/>
      <c r="LLQ60"/>
      <c r="LLR60"/>
      <c r="LLS60"/>
      <c r="LLT60"/>
      <c r="LLU60"/>
      <c r="LLV60"/>
      <c r="LLW60"/>
      <c r="LLX60"/>
      <c r="LLY60"/>
      <c r="LLZ60"/>
      <c r="LMA60"/>
      <c r="LMB60"/>
      <c r="LMC60"/>
      <c r="LMD60"/>
      <c r="LME60"/>
      <c r="LMF60"/>
      <c r="LMG60"/>
      <c r="LMH60"/>
      <c r="LMI60"/>
      <c r="LMJ60"/>
      <c r="LMK60"/>
      <c r="LML60"/>
      <c r="LMM60"/>
      <c r="LMN60"/>
      <c r="LMO60"/>
      <c r="LMP60"/>
      <c r="LMQ60"/>
      <c r="LMR60"/>
      <c r="LMS60"/>
      <c r="LMT60"/>
      <c r="LMU60"/>
      <c r="LMV60"/>
      <c r="LMW60"/>
      <c r="LMX60"/>
      <c r="LMY60"/>
      <c r="LMZ60"/>
      <c r="LNA60"/>
      <c r="LNB60"/>
      <c r="LNC60"/>
      <c r="LND60"/>
      <c r="LNE60"/>
      <c r="LNF60"/>
      <c r="LNG60"/>
      <c r="LNH60"/>
      <c r="LNI60"/>
      <c r="LNJ60"/>
      <c r="LNK60"/>
      <c r="LNL60"/>
      <c r="LNM60"/>
      <c r="LNN60"/>
      <c r="LNO60"/>
      <c r="LNP60"/>
      <c r="LNQ60"/>
      <c r="LNR60"/>
      <c r="LNS60"/>
      <c r="LNT60"/>
      <c r="LNU60"/>
      <c r="LNV60"/>
      <c r="LNW60"/>
      <c r="LNX60"/>
      <c r="LNY60"/>
      <c r="LNZ60"/>
      <c r="LOA60"/>
      <c r="LOB60"/>
      <c r="LOC60"/>
      <c r="LOD60"/>
      <c r="LOE60"/>
      <c r="LOF60"/>
      <c r="LOG60"/>
      <c r="LOH60"/>
      <c r="LOI60"/>
      <c r="LOJ60"/>
      <c r="LOK60"/>
      <c r="LOL60"/>
      <c r="LOM60"/>
      <c r="LON60"/>
      <c r="LOO60"/>
      <c r="LOP60"/>
      <c r="LOQ60"/>
      <c r="LOR60"/>
      <c r="LOS60"/>
      <c r="LOT60"/>
      <c r="LOU60"/>
      <c r="LOV60"/>
      <c r="LOW60"/>
      <c r="LOX60"/>
      <c r="LOY60"/>
      <c r="LOZ60"/>
      <c r="LPA60"/>
      <c r="LPB60"/>
      <c r="LPC60"/>
      <c r="LPD60"/>
      <c r="LPE60"/>
      <c r="LPF60"/>
      <c r="LPG60"/>
      <c r="LPH60"/>
      <c r="LPI60"/>
      <c r="LPJ60"/>
      <c r="LPK60"/>
      <c r="LPL60"/>
      <c r="LPM60"/>
      <c r="LPN60"/>
      <c r="LPO60"/>
      <c r="LPP60"/>
      <c r="LPQ60"/>
      <c r="LPR60"/>
      <c r="LPS60"/>
      <c r="LPT60"/>
      <c r="LPU60"/>
      <c r="LPV60"/>
      <c r="LPW60"/>
      <c r="LPX60"/>
      <c r="LPY60"/>
      <c r="LPZ60"/>
      <c r="LQA60"/>
      <c r="LQB60"/>
      <c r="LQC60"/>
      <c r="LQD60"/>
      <c r="LQE60"/>
      <c r="LQF60"/>
      <c r="LQG60"/>
      <c r="LQH60"/>
      <c r="LQI60"/>
      <c r="LQJ60"/>
      <c r="LQK60"/>
      <c r="LQL60"/>
      <c r="LQM60"/>
      <c r="LQN60"/>
      <c r="LQO60"/>
      <c r="LQP60"/>
      <c r="LQQ60"/>
      <c r="LQR60"/>
      <c r="LQS60"/>
      <c r="LQT60"/>
      <c r="LQU60"/>
      <c r="LQV60"/>
      <c r="LQW60"/>
      <c r="LQX60"/>
      <c r="LQY60"/>
      <c r="LQZ60"/>
      <c r="LRA60"/>
      <c r="LRB60"/>
      <c r="LRC60"/>
      <c r="LRD60"/>
      <c r="LRE60"/>
      <c r="LRF60"/>
      <c r="LRG60"/>
      <c r="LRH60"/>
      <c r="LRI60"/>
      <c r="LRJ60"/>
      <c r="LRK60"/>
      <c r="LRL60"/>
      <c r="LRM60"/>
      <c r="LRN60"/>
      <c r="LRO60"/>
      <c r="LRP60"/>
      <c r="LRQ60"/>
      <c r="LRR60"/>
      <c r="LRS60"/>
      <c r="LRT60"/>
      <c r="LRU60"/>
      <c r="LRV60"/>
      <c r="LRW60"/>
      <c r="LRX60"/>
      <c r="LRY60"/>
      <c r="LRZ60"/>
      <c r="LSA60"/>
      <c r="LSB60"/>
      <c r="LSC60"/>
      <c r="LSD60"/>
      <c r="LSE60"/>
      <c r="LSF60"/>
      <c r="LSG60"/>
      <c r="LSH60"/>
      <c r="LSI60"/>
      <c r="LSJ60"/>
      <c r="LSK60"/>
      <c r="LSL60"/>
      <c r="LSM60"/>
      <c r="LSN60"/>
      <c r="LSO60"/>
      <c r="LSP60"/>
      <c r="LSQ60"/>
      <c r="LSR60"/>
      <c r="LSS60"/>
      <c r="LST60"/>
      <c r="LSU60"/>
      <c r="LSV60"/>
      <c r="LSW60"/>
      <c r="LSX60"/>
      <c r="LSY60"/>
      <c r="LSZ60"/>
      <c r="LTA60"/>
      <c r="LTB60"/>
      <c r="LTC60"/>
      <c r="LTD60"/>
      <c r="LTE60"/>
      <c r="LTF60"/>
      <c r="LTG60"/>
      <c r="LTH60"/>
      <c r="LTI60"/>
      <c r="LTJ60"/>
      <c r="LTK60"/>
      <c r="LTL60"/>
      <c r="LTM60"/>
      <c r="LTN60"/>
      <c r="LTO60"/>
      <c r="LTP60"/>
      <c r="LTQ60"/>
      <c r="LTR60"/>
      <c r="LTS60"/>
      <c r="LTT60"/>
      <c r="LTU60"/>
      <c r="LTV60"/>
      <c r="LTW60"/>
      <c r="LTX60"/>
      <c r="LTY60"/>
      <c r="LTZ60"/>
      <c r="LUA60"/>
      <c r="LUB60"/>
      <c r="LUC60"/>
      <c r="LUD60"/>
      <c r="LUE60"/>
      <c r="LUF60"/>
      <c r="LUG60"/>
      <c r="LUH60"/>
      <c r="LUI60"/>
      <c r="LUJ60"/>
      <c r="LUK60"/>
      <c r="LUL60"/>
      <c r="LUM60"/>
      <c r="LUN60"/>
      <c r="LUO60"/>
      <c r="LUP60"/>
      <c r="LUQ60"/>
      <c r="LUR60"/>
      <c r="LUS60"/>
      <c r="LUT60"/>
      <c r="LUU60"/>
      <c r="LUV60"/>
      <c r="LUW60"/>
      <c r="LUX60"/>
      <c r="LUY60"/>
      <c r="LUZ60"/>
      <c r="LVA60"/>
      <c r="LVB60"/>
      <c r="LVC60"/>
      <c r="LVD60"/>
      <c r="LVE60"/>
      <c r="LVF60"/>
      <c r="LVG60"/>
      <c r="LVH60"/>
      <c r="LVI60"/>
      <c r="LVJ60"/>
      <c r="LVK60"/>
      <c r="LVL60"/>
      <c r="LVM60"/>
      <c r="LVN60"/>
      <c r="LVO60"/>
      <c r="LVP60"/>
      <c r="LVQ60"/>
      <c r="LVR60"/>
      <c r="LVS60"/>
      <c r="LVT60"/>
      <c r="LVU60"/>
      <c r="LVV60"/>
      <c r="LVW60"/>
      <c r="LVX60"/>
      <c r="LVY60"/>
      <c r="LVZ60"/>
      <c r="LWA60"/>
      <c r="LWB60"/>
      <c r="LWC60"/>
      <c r="LWD60"/>
      <c r="LWE60"/>
      <c r="LWF60"/>
      <c r="LWG60"/>
      <c r="LWH60"/>
      <c r="LWI60"/>
      <c r="LWJ60"/>
      <c r="LWK60"/>
      <c r="LWL60"/>
      <c r="LWM60"/>
      <c r="LWN60"/>
      <c r="LWO60"/>
      <c r="LWP60"/>
      <c r="LWQ60"/>
      <c r="LWR60"/>
      <c r="LWS60"/>
      <c r="LWT60"/>
      <c r="LWU60"/>
      <c r="LWV60"/>
      <c r="LWW60"/>
      <c r="LWX60"/>
      <c r="LWY60"/>
      <c r="LWZ60"/>
      <c r="LXA60"/>
      <c r="LXB60"/>
      <c r="LXC60"/>
      <c r="LXD60"/>
      <c r="LXE60"/>
      <c r="LXF60"/>
      <c r="LXG60"/>
      <c r="LXH60"/>
      <c r="LXI60"/>
      <c r="LXJ60"/>
      <c r="LXK60"/>
      <c r="LXL60"/>
      <c r="LXM60"/>
      <c r="LXN60"/>
      <c r="LXO60"/>
      <c r="LXP60"/>
      <c r="LXQ60"/>
      <c r="LXR60"/>
      <c r="LXS60"/>
      <c r="LXT60"/>
      <c r="LXU60"/>
      <c r="LXV60"/>
      <c r="LXW60"/>
      <c r="LXX60"/>
      <c r="LXY60"/>
      <c r="LXZ60"/>
      <c r="LYA60"/>
      <c r="LYB60"/>
      <c r="LYC60"/>
      <c r="LYD60"/>
      <c r="LYE60"/>
      <c r="LYF60"/>
      <c r="LYG60"/>
      <c r="LYH60"/>
      <c r="LYI60"/>
      <c r="LYJ60"/>
      <c r="LYK60"/>
      <c r="LYL60"/>
      <c r="LYM60"/>
      <c r="LYN60"/>
      <c r="LYO60"/>
      <c r="LYP60"/>
      <c r="LYQ60"/>
      <c r="LYR60"/>
      <c r="LYS60"/>
      <c r="LYT60"/>
      <c r="LYU60"/>
      <c r="LYV60"/>
      <c r="LYW60"/>
      <c r="LYX60"/>
      <c r="LYY60"/>
      <c r="LYZ60"/>
      <c r="LZA60"/>
      <c r="LZB60"/>
      <c r="LZC60"/>
      <c r="LZD60"/>
      <c r="LZE60"/>
      <c r="LZF60"/>
      <c r="LZG60"/>
      <c r="LZH60"/>
      <c r="LZI60"/>
      <c r="LZJ60"/>
      <c r="LZK60"/>
      <c r="LZL60"/>
      <c r="LZM60"/>
      <c r="LZN60"/>
      <c r="LZO60"/>
      <c r="LZP60"/>
      <c r="LZQ60"/>
      <c r="LZR60"/>
      <c r="LZS60"/>
      <c r="LZT60"/>
      <c r="LZU60"/>
      <c r="LZV60"/>
      <c r="LZW60"/>
      <c r="LZX60"/>
      <c r="LZY60"/>
      <c r="LZZ60"/>
      <c r="MAA60"/>
      <c r="MAB60"/>
      <c r="MAC60"/>
      <c r="MAD60"/>
      <c r="MAE60"/>
      <c r="MAF60"/>
      <c r="MAG60"/>
      <c r="MAH60"/>
      <c r="MAI60"/>
      <c r="MAJ60"/>
      <c r="MAK60"/>
      <c r="MAL60"/>
      <c r="MAM60"/>
      <c r="MAN60"/>
      <c r="MAO60"/>
      <c r="MAP60"/>
      <c r="MAQ60"/>
      <c r="MAR60"/>
      <c r="MAS60"/>
      <c r="MAT60"/>
      <c r="MAU60"/>
      <c r="MAV60"/>
      <c r="MAW60"/>
      <c r="MAX60"/>
      <c r="MAY60"/>
      <c r="MAZ60"/>
      <c r="MBA60"/>
      <c r="MBB60"/>
      <c r="MBC60"/>
      <c r="MBD60"/>
      <c r="MBE60"/>
      <c r="MBF60"/>
      <c r="MBG60"/>
      <c r="MBH60"/>
      <c r="MBI60"/>
      <c r="MBJ60"/>
      <c r="MBK60"/>
      <c r="MBL60"/>
      <c r="MBM60"/>
      <c r="MBN60"/>
      <c r="MBO60"/>
      <c r="MBP60"/>
      <c r="MBQ60"/>
      <c r="MBR60"/>
      <c r="MBS60"/>
      <c r="MBT60"/>
      <c r="MBU60"/>
      <c r="MBV60"/>
      <c r="MBW60"/>
      <c r="MBX60"/>
      <c r="MBY60"/>
      <c r="MBZ60"/>
      <c r="MCA60"/>
      <c r="MCB60"/>
      <c r="MCC60"/>
      <c r="MCD60"/>
      <c r="MCE60"/>
      <c r="MCF60"/>
      <c r="MCG60"/>
      <c r="MCH60"/>
      <c r="MCI60"/>
      <c r="MCJ60"/>
      <c r="MCK60"/>
      <c r="MCL60"/>
      <c r="MCM60"/>
      <c r="MCN60"/>
      <c r="MCO60"/>
      <c r="MCP60"/>
      <c r="MCQ60"/>
      <c r="MCR60"/>
      <c r="MCS60"/>
      <c r="MCT60"/>
      <c r="MCU60"/>
      <c r="MCV60"/>
      <c r="MCW60"/>
      <c r="MCX60"/>
      <c r="MCY60"/>
      <c r="MCZ60"/>
      <c r="MDA60"/>
      <c r="MDB60"/>
      <c r="MDC60"/>
      <c r="MDD60"/>
      <c r="MDE60"/>
      <c r="MDF60"/>
      <c r="MDG60"/>
      <c r="MDH60"/>
      <c r="MDI60"/>
      <c r="MDJ60"/>
      <c r="MDK60"/>
      <c r="MDL60"/>
      <c r="MDM60"/>
      <c r="MDN60"/>
      <c r="MDO60"/>
      <c r="MDP60"/>
      <c r="MDQ60"/>
      <c r="MDR60"/>
      <c r="MDS60"/>
      <c r="MDT60"/>
      <c r="MDU60"/>
      <c r="MDV60"/>
      <c r="MDW60"/>
      <c r="MDX60"/>
      <c r="MDY60"/>
      <c r="MDZ60"/>
      <c r="MEA60"/>
      <c r="MEB60"/>
      <c r="MEC60"/>
      <c r="MED60"/>
      <c r="MEE60"/>
      <c r="MEF60"/>
      <c r="MEG60"/>
      <c r="MEH60"/>
      <c r="MEI60"/>
      <c r="MEJ60"/>
      <c r="MEK60"/>
      <c r="MEL60"/>
      <c r="MEM60"/>
      <c r="MEN60"/>
      <c r="MEO60"/>
      <c r="MEP60"/>
      <c r="MEQ60"/>
      <c r="MER60"/>
      <c r="MES60"/>
      <c r="MET60"/>
      <c r="MEU60"/>
      <c r="MEV60"/>
      <c r="MEW60"/>
      <c r="MEX60"/>
      <c r="MEY60"/>
      <c r="MEZ60"/>
      <c r="MFA60"/>
      <c r="MFB60"/>
      <c r="MFC60"/>
      <c r="MFD60"/>
      <c r="MFE60"/>
      <c r="MFF60"/>
      <c r="MFG60"/>
      <c r="MFH60"/>
      <c r="MFI60"/>
      <c r="MFJ60"/>
      <c r="MFK60"/>
      <c r="MFL60"/>
      <c r="MFM60"/>
      <c r="MFN60"/>
      <c r="MFO60"/>
      <c r="MFP60"/>
      <c r="MFQ60"/>
      <c r="MFR60"/>
      <c r="MFS60"/>
      <c r="MFT60"/>
      <c r="MFU60"/>
      <c r="MFV60"/>
      <c r="MFW60"/>
      <c r="MFX60"/>
      <c r="MFY60"/>
      <c r="MFZ60"/>
      <c r="MGA60"/>
      <c r="MGB60"/>
      <c r="MGC60"/>
      <c r="MGD60"/>
      <c r="MGE60"/>
      <c r="MGF60"/>
      <c r="MGG60"/>
      <c r="MGH60"/>
      <c r="MGI60"/>
      <c r="MGJ60"/>
      <c r="MGK60"/>
      <c r="MGL60"/>
      <c r="MGM60"/>
      <c r="MGN60"/>
      <c r="MGO60"/>
      <c r="MGP60"/>
      <c r="MGQ60"/>
      <c r="MGR60"/>
      <c r="MGS60"/>
      <c r="MGT60"/>
      <c r="MGU60"/>
      <c r="MGV60"/>
      <c r="MGW60"/>
      <c r="MGX60"/>
      <c r="MGY60"/>
      <c r="MGZ60"/>
      <c r="MHA60"/>
      <c r="MHB60"/>
      <c r="MHC60"/>
      <c r="MHD60"/>
      <c r="MHE60"/>
      <c r="MHF60"/>
      <c r="MHG60"/>
      <c r="MHH60"/>
      <c r="MHI60"/>
      <c r="MHJ60"/>
      <c r="MHK60"/>
      <c r="MHL60"/>
      <c r="MHM60"/>
      <c r="MHN60"/>
      <c r="MHO60"/>
      <c r="MHP60"/>
      <c r="MHQ60"/>
      <c r="MHR60"/>
      <c r="MHS60"/>
      <c r="MHT60"/>
      <c r="MHU60"/>
      <c r="MHV60"/>
      <c r="MHW60"/>
      <c r="MHX60"/>
      <c r="MHY60"/>
      <c r="MHZ60"/>
      <c r="MIA60"/>
      <c r="MIB60"/>
      <c r="MIC60"/>
      <c r="MID60"/>
      <c r="MIE60"/>
      <c r="MIF60"/>
      <c r="MIG60"/>
      <c r="MIH60"/>
      <c r="MII60"/>
      <c r="MIJ60"/>
      <c r="MIK60"/>
      <c r="MIL60"/>
      <c r="MIM60"/>
      <c r="MIN60"/>
      <c r="MIO60"/>
      <c r="MIP60"/>
      <c r="MIQ60"/>
      <c r="MIR60"/>
      <c r="MIS60"/>
      <c r="MIT60"/>
      <c r="MIU60"/>
      <c r="MIV60"/>
      <c r="MIW60"/>
      <c r="MIX60"/>
      <c r="MIY60"/>
      <c r="MIZ60"/>
      <c r="MJA60"/>
      <c r="MJB60"/>
      <c r="MJC60"/>
      <c r="MJD60"/>
      <c r="MJE60"/>
      <c r="MJF60"/>
      <c r="MJG60"/>
      <c r="MJH60"/>
      <c r="MJI60"/>
      <c r="MJJ60"/>
      <c r="MJK60"/>
      <c r="MJL60"/>
      <c r="MJM60"/>
      <c r="MJN60"/>
      <c r="MJO60"/>
      <c r="MJP60"/>
      <c r="MJQ60"/>
      <c r="MJR60"/>
      <c r="MJS60"/>
      <c r="MJT60"/>
      <c r="MJU60"/>
      <c r="MJV60"/>
      <c r="MJW60"/>
      <c r="MJX60"/>
      <c r="MJY60"/>
      <c r="MJZ60"/>
      <c r="MKA60"/>
      <c r="MKB60"/>
      <c r="MKC60"/>
      <c r="MKD60"/>
      <c r="MKE60"/>
      <c r="MKF60"/>
      <c r="MKG60"/>
      <c r="MKH60"/>
      <c r="MKI60"/>
      <c r="MKJ60"/>
      <c r="MKK60"/>
      <c r="MKL60"/>
      <c r="MKM60"/>
      <c r="MKN60"/>
      <c r="MKO60"/>
      <c r="MKP60"/>
      <c r="MKQ60"/>
      <c r="MKR60"/>
      <c r="MKS60"/>
      <c r="MKT60"/>
      <c r="MKU60"/>
      <c r="MKV60"/>
      <c r="MKW60"/>
      <c r="MKX60"/>
      <c r="MKY60"/>
      <c r="MKZ60"/>
      <c r="MLA60"/>
      <c r="MLB60"/>
      <c r="MLC60"/>
      <c r="MLD60"/>
      <c r="MLE60"/>
      <c r="MLF60"/>
      <c r="MLG60"/>
      <c r="MLH60"/>
      <c r="MLI60"/>
      <c r="MLJ60"/>
      <c r="MLK60"/>
      <c r="MLL60"/>
      <c r="MLM60"/>
      <c r="MLN60"/>
      <c r="MLO60"/>
      <c r="MLP60"/>
      <c r="MLQ60"/>
      <c r="MLR60"/>
      <c r="MLS60"/>
      <c r="MLT60"/>
      <c r="MLU60"/>
      <c r="MLV60"/>
      <c r="MLW60"/>
      <c r="MLX60"/>
      <c r="MLY60"/>
      <c r="MLZ60"/>
      <c r="MMA60"/>
      <c r="MMB60"/>
      <c r="MMC60"/>
      <c r="MMD60"/>
      <c r="MME60"/>
      <c r="MMF60"/>
      <c r="MMG60"/>
      <c r="MMH60"/>
      <c r="MMI60"/>
      <c r="MMJ60"/>
      <c r="MMK60"/>
      <c r="MML60"/>
      <c r="MMM60"/>
      <c r="MMN60"/>
      <c r="MMO60"/>
      <c r="MMP60"/>
      <c r="MMQ60"/>
      <c r="MMR60"/>
      <c r="MMS60"/>
      <c r="MMT60"/>
      <c r="MMU60"/>
      <c r="MMV60"/>
      <c r="MMW60"/>
      <c r="MMX60"/>
      <c r="MMY60"/>
      <c r="MMZ60"/>
      <c r="MNA60"/>
      <c r="MNB60"/>
      <c r="MNC60"/>
      <c r="MND60"/>
      <c r="MNE60"/>
      <c r="MNF60"/>
      <c r="MNG60"/>
      <c r="MNH60"/>
      <c r="MNI60"/>
      <c r="MNJ60"/>
      <c r="MNK60"/>
      <c r="MNL60"/>
      <c r="MNM60"/>
      <c r="MNN60"/>
      <c r="MNO60"/>
      <c r="MNP60"/>
      <c r="MNQ60"/>
      <c r="MNR60"/>
      <c r="MNS60"/>
      <c r="MNT60"/>
      <c r="MNU60"/>
      <c r="MNV60"/>
      <c r="MNW60"/>
      <c r="MNX60"/>
      <c r="MNY60"/>
      <c r="MNZ60"/>
      <c r="MOA60"/>
      <c r="MOB60"/>
      <c r="MOC60"/>
      <c r="MOD60"/>
      <c r="MOE60"/>
      <c r="MOF60"/>
      <c r="MOG60"/>
      <c r="MOH60"/>
      <c r="MOI60"/>
      <c r="MOJ60"/>
      <c r="MOK60"/>
      <c r="MOL60"/>
      <c r="MOM60"/>
      <c r="MON60"/>
      <c r="MOO60"/>
      <c r="MOP60"/>
      <c r="MOQ60"/>
      <c r="MOR60"/>
      <c r="MOS60"/>
      <c r="MOT60"/>
      <c r="MOU60"/>
      <c r="MOV60"/>
      <c r="MOW60"/>
      <c r="MOX60"/>
      <c r="MOY60"/>
      <c r="MOZ60"/>
      <c r="MPA60"/>
      <c r="MPB60"/>
      <c r="MPC60"/>
      <c r="MPD60"/>
      <c r="MPE60"/>
      <c r="MPF60"/>
      <c r="MPG60"/>
      <c r="MPH60"/>
      <c r="MPI60"/>
      <c r="MPJ60"/>
      <c r="MPK60"/>
      <c r="MPL60"/>
      <c r="MPM60"/>
      <c r="MPN60"/>
      <c r="MPO60"/>
      <c r="MPP60"/>
      <c r="MPQ60"/>
      <c r="MPR60"/>
      <c r="MPS60"/>
      <c r="MPT60"/>
      <c r="MPU60"/>
      <c r="MPV60"/>
      <c r="MPW60"/>
      <c r="MPX60"/>
      <c r="MPY60"/>
      <c r="MPZ60"/>
      <c r="MQA60"/>
      <c r="MQB60"/>
      <c r="MQC60"/>
      <c r="MQD60"/>
      <c r="MQE60"/>
      <c r="MQF60"/>
      <c r="MQG60"/>
      <c r="MQH60"/>
      <c r="MQI60"/>
      <c r="MQJ60"/>
      <c r="MQK60"/>
      <c r="MQL60"/>
      <c r="MQM60"/>
      <c r="MQN60"/>
      <c r="MQO60"/>
      <c r="MQP60"/>
      <c r="MQQ60"/>
      <c r="MQR60"/>
      <c r="MQS60"/>
      <c r="MQT60"/>
      <c r="MQU60"/>
      <c r="MQV60"/>
      <c r="MQW60"/>
      <c r="MQX60"/>
      <c r="MQY60"/>
      <c r="MQZ60"/>
      <c r="MRA60"/>
      <c r="MRB60"/>
      <c r="MRC60"/>
      <c r="MRD60"/>
      <c r="MRE60"/>
      <c r="MRF60"/>
      <c r="MRG60"/>
      <c r="MRH60"/>
      <c r="MRI60"/>
      <c r="MRJ60"/>
      <c r="MRK60"/>
      <c r="MRL60"/>
      <c r="MRM60"/>
      <c r="MRN60"/>
      <c r="MRO60"/>
      <c r="MRP60"/>
      <c r="MRQ60"/>
      <c r="MRR60"/>
      <c r="MRS60"/>
      <c r="MRT60"/>
      <c r="MRU60"/>
      <c r="MRV60"/>
      <c r="MRW60"/>
      <c r="MRX60"/>
      <c r="MRY60"/>
      <c r="MRZ60"/>
      <c r="MSA60"/>
      <c r="MSB60"/>
      <c r="MSC60"/>
      <c r="MSD60"/>
      <c r="MSE60"/>
      <c r="MSF60"/>
      <c r="MSG60"/>
      <c r="MSH60"/>
      <c r="MSI60"/>
      <c r="MSJ60"/>
      <c r="MSK60"/>
      <c r="MSL60"/>
      <c r="MSM60"/>
      <c r="MSN60"/>
      <c r="MSO60"/>
      <c r="MSP60"/>
      <c r="MSQ60"/>
      <c r="MSR60"/>
      <c r="MSS60"/>
      <c r="MST60"/>
      <c r="MSU60"/>
      <c r="MSV60"/>
      <c r="MSW60"/>
      <c r="MSX60"/>
      <c r="MSY60"/>
      <c r="MSZ60"/>
      <c r="MTA60"/>
      <c r="MTB60"/>
      <c r="MTC60"/>
      <c r="MTD60"/>
      <c r="MTE60"/>
      <c r="MTF60"/>
      <c r="MTG60"/>
      <c r="MTH60"/>
      <c r="MTI60"/>
      <c r="MTJ60"/>
      <c r="MTK60"/>
      <c r="MTL60"/>
      <c r="MTM60"/>
      <c r="MTN60"/>
      <c r="MTO60"/>
      <c r="MTP60"/>
      <c r="MTQ60"/>
      <c r="MTR60"/>
      <c r="MTS60"/>
      <c r="MTT60"/>
      <c r="MTU60"/>
      <c r="MTV60"/>
      <c r="MTW60"/>
      <c r="MTX60"/>
      <c r="MTY60"/>
      <c r="MTZ60"/>
      <c r="MUA60"/>
      <c r="MUB60"/>
      <c r="MUC60"/>
      <c r="MUD60"/>
      <c r="MUE60"/>
      <c r="MUF60"/>
      <c r="MUG60"/>
      <c r="MUH60"/>
      <c r="MUI60"/>
      <c r="MUJ60"/>
      <c r="MUK60"/>
      <c r="MUL60"/>
      <c r="MUM60"/>
      <c r="MUN60"/>
      <c r="MUO60"/>
      <c r="MUP60"/>
      <c r="MUQ60"/>
      <c r="MUR60"/>
      <c r="MUS60"/>
      <c r="MUT60"/>
      <c r="MUU60"/>
      <c r="MUV60"/>
      <c r="MUW60"/>
      <c r="MUX60"/>
      <c r="MUY60"/>
      <c r="MUZ60"/>
      <c r="MVA60"/>
      <c r="MVB60"/>
      <c r="MVC60"/>
      <c r="MVD60"/>
      <c r="MVE60"/>
      <c r="MVF60"/>
      <c r="MVG60"/>
      <c r="MVH60"/>
      <c r="MVI60"/>
      <c r="MVJ60"/>
      <c r="MVK60"/>
      <c r="MVL60"/>
      <c r="MVM60"/>
      <c r="MVN60"/>
      <c r="MVO60"/>
      <c r="MVP60"/>
      <c r="MVQ60"/>
      <c r="MVR60"/>
      <c r="MVS60"/>
      <c r="MVT60"/>
      <c r="MVU60"/>
      <c r="MVV60"/>
      <c r="MVW60"/>
      <c r="MVX60"/>
      <c r="MVY60"/>
      <c r="MVZ60"/>
      <c r="MWA60"/>
      <c r="MWB60"/>
      <c r="MWC60"/>
      <c r="MWD60"/>
      <c r="MWE60"/>
      <c r="MWF60"/>
      <c r="MWG60"/>
      <c r="MWH60"/>
      <c r="MWI60"/>
      <c r="MWJ60"/>
      <c r="MWK60"/>
      <c r="MWL60"/>
      <c r="MWM60"/>
      <c r="MWN60"/>
      <c r="MWO60"/>
      <c r="MWP60"/>
      <c r="MWQ60"/>
      <c r="MWR60"/>
      <c r="MWS60"/>
      <c r="MWT60"/>
      <c r="MWU60"/>
      <c r="MWV60"/>
      <c r="MWW60"/>
      <c r="MWX60"/>
      <c r="MWY60"/>
      <c r="MWZ60"/>
      <c r="MXA60"/>
      <c r="MXB60"/>
      <c r="MXC60"/>
      <c r="MXD60"/>
      <c r="MXE60"/>
      <c r="MXF60"/>
      <c r="MXG60"/>
      <c r="MXH60"/>
      <c r="MXI60"/>
      <c r="MXJ60"/>
      <c r="MXK60"/>
      <c r="MXL60"/>
      <c r="MXM60"/>
      <c r="MXN60"/>
      <c r="MXO60"/>
      <c r="MXP60"/>
      <c r="MXQ60"/>
      <c r="MXR60"/>
      <c r="MXS60"/>
      <c r="MXT60"/>
      <c r="MXU60"/>
      <c r="MXV60"/>
      <c r="MXW60"/>
      <c r="MXX60"/>
      <c r="MXY60"/>
      <c r="MXZ60"/>
      <c r="MYA60"/>
      <c r="MYB60"/>
      <c r="MYC60"/>
      <c r="MYD60"/>
      <c r="MYE60"/>
      <c r="MYF60"/>
      <c r="MYG60"/>
      <c r="MYH60"/>
      <c r="MYI60"/>
      <c r="MYJ60"/>
      <c r="MYK60"/>
      <c r="MYL60"/>
      <c r="MYM60"/>
      <c r="MYN60"/>
      <c r="MYO60"/>
      <c r="MYP60"/>
      <c r="MYQ60"/>
      <c r="MYR60"/>
      <c r="MYS60"/>
      <c r="MYT60"/>
      <c r="MYU60"/>
      <c r="MYV60"/>
      <c r="MYW60"/>
      <c r="MYX60"/>
      <c r="MYY60"/>
      <c r="MYZ60"/>
      <c r="MZA60"/>
      <c r="MZB60"/>
      <c r="MZC60"/>
      <c r="MZD60"/>
      <c r="MZE60"/>
      <c r="MZF60"/>
      <c r="MZG60"/>
      <c r="MZH60"/>
      <c r="MZI60"/>
      <c r="MZJ60"/>
      <c r="MZK60"/>
      <c r="MZL60"/>
      <c r="MZM60"/>
      <c r="MZN60"/>
      <c r="MZO60"/>
      <c r="MZP60"/>
      <c r="MZQ60"/>
      <c r="MZR60"/>
      <c r="MZS60"/>
      <c r="MZT60"/>
      <c r="MZU60"/>
      <c r="MZV60"/>
      <c r="MZW60"/>
      <c r="MZX60"/>
      <c r="MZY60"/>
      <c r="MZZ60"/>
      <c r="NAA60"/>
      <c r="NAB60"/>
      <c r="NAC60"/>
      <c r="NAD60"/>
      <c r="NAE60"/>
      <c r="NAF60"/>
      <c r="NAG60"/>
      <c r="NAH60"/>
      <c r="NAI60"/>
      <c r="NAJ60"/>
      <c r="NAK60"/>
      <c r="NAL60"/>
      <c r="NAM60"/>
      <c r="NAN60"/>
      <c r="NAO60"/>
      <c r="NAP60"/>
      <c r="NAQ60"/>
      <c r="NAR60"/>
      <c r="NAS60"/>
      <c r="NAT60"/>
      <c r="NAU60"/>
      <c r="NAV60"/>
      <c r="NAW60"/>
      <c r="NAX60"/>
      <c r="NAY60"/>
      <c r="NAZ60"/>
      <c r="NBA60"/>
      <c r="NBB60"/>
      <c r="NBC60"/>
      <c r="NBD60"/>
      <c r="NBE60"/>
      <c r="NBF60"/>
      <c r="NBG60"/>
      <c r="NBH60"/>
      <c r="NBI60"/>
      <c r="NBJ60"/>
      <c r="NBK60"/>
      <c r="NBL60"/>
      <c r="NBM60"/>
      <c r="NBN60"/>
      <c r="NBO60"/>
      <c r="NBP60"/>
      <c r="NBQ60"/>
      <c r="NBR60"/>
      <c r="NBS60"/>
      <c r="NBT60"/>
      <c r="NBU60"/>
      <c r="NBV60"/>
      <c r="NBW60"/>
      <c r="NBX60"/>
      <c r="NBY60"/>
      <c r="NBZ60"/>
      <c r="NCA60"/>
      <c r="NCB60"/>
      <c r="NCC60"/>
      <c r="NCD60"/>
      <c r="NCE60"/>
      <c r="NCF60"/>
      <c r="NCG60"/>
      <c r="NCH60"/>
      <c r="NCI60"/>
      <c r="NCJ60"/>
      <c r="NCK60"/>
      <c r="NCL60"/>
      <c r="NCM60"/>
      <c r="NCN60"/>
      <c r="NCO60"/>
      <c r="NCP60"/>
      <c r="NCQ60"/>
      <c r="NCR60"/>
      <c r="NCS60"/>
      <c r="NCT60"/>
      <c r="NCU60"/>
      <c r="NCV60"/>
      <c r="NCW60"/>
      <c r="NCX60"/>
      <c r="NCY60"/>
      <c r="NCZ60"/>
      <c r="NDA60"/>
      <c r="NDB60"/>
      <c r="NDC60"/>
      <c r="NDD60"/>
      <c r="NDE60"/>
      <c r="NDF60"/>
      <c r="NDG60"/>
      <c r="NDH60"/>
      <c r="NDI60"/>
      <c r="NDJ60"/>
      <c r="NDK60"/>
      <c r="NDL60"/>
      <c r="NDM60"/>
      <c r="NDN60"/>
      <c r="NDO60"/>
      <c r="NDP60"/>
      <c r="NDQ60"/>
      <c r="NDR60"/>
      <c r="NDS60"/>
      <c r="NDT60"/>
      <c r="NDU60"/>
      <c r="NDV60"/>
      <c r="NDW60"/>
      <c r="NDX60"/>
      <c r="NDY60"/>
      <c r="NDZ60"/>
      <c r="NEA60"/>
      <c r="NEB60"/>
      <c r="NEC60"/>
      <c r="NED60"/>
      <c r="NEE60"/>
      <c r="NEF60"/>
      <c r="NEG60"/>
      <c r="NEH60"/>
      <c r="NEI60"/>
      <c r="NEJ60"/>
      <c r="NEK60"/>
      <c r="NEL60"/>
      <c r="NEM60"/>
      <c r="NEN60"/>
      <c r="NEO60"/>
      <c r="NEP60"/>
      <c r="NEQ60"/>
      <c r="NER60"/>
      <c r="NES60"/>
      <c r="NET60"/>
      <c r="NEU60"/>
      <c r="NEV60"/>
      <c r="NEW60"/>
      <c r="NEX60"/>
      <c r="NEY60"/>
      <c r="NEZ60"/>
      <c r="NFA60"/>
      <c r="NFB60"/>
      <c r="NFC60"/>
      <c r="NFD60"/>
      <c r="NFE60"/>
      <c r="NFF60"/>
      <c r="NFG60"/>
      <c r="NFH60"/>
      <c r="NFI60"/>
      <c r="NFJ60"/>
      <c r="NFK60"/>
      <c r="NFL60"/>
      <c r="NFM60"/>
      <c r="NFN60"/>
      <c r="NFO60"/>
      <c r="NFP60"/>
      <c r="NFQ60"/>
      <c r="NFR60"/>
      <c r="NFS60"/>
      <c r="NFT60"/>
      <c r="NFU60"/>
      <c r="NFV60"/>
      <c r="NFW60"/>
      <c r="NFX60"/>
      <c r="NFY60"/>
      <c r="NFZ60"/>
      <c r="NGA60"/>
      <c r="NGB60"/>
      <c r="NGC60"/>
      <c r="NGD60"/>
      <c r="NGE60"/>
      <c r="NGF60"/>
      <c r="NGG60"/>
      <c r="NGH60"/>
      <c r="NGI60"/>
      <c r="NGJ60"/>
      <c r="NGK60"/>
      <c r="NGL60"/>
      <c r="NGM60"/>
      <c r="NGN60"/>
      <c r="NGO60"/>
      <c r="NGP60"/>
      <c r="NGQ60"/>
      <c r="NGR60"/>
      <c r="NGS60"/>
      <c r="NGT60"/>
      <c r="NGU60"/>
      <c r="NGV60"/>
      <c r="NGW60"/>
      <c r="NGX60"/>
      <c r="NGY60"/>
      <c r="NGZ60"/>
      <c r="NHA60"/>
      <c r="NHB60"/>
      <c r="NHC60"/>
      <c r="NHD60"/>
      <c r="NHE60"/>
      <c r="NHF60"/>
      <c r="NHG60"/>
      <c r="NHH60"/>
      <c r="NHI60"/>
      <c r="NHJ60"/>
      <c r="NHK60"/>
      <c r="NHL60"/>
      <c r="NHM60"/>
      <c r="NHN60"/>
      <c r="NHO60"/>
      <c r="NHP60"/>
      <c r="NHQ60"/>
      <c r="NHR60"/>
      <c r="NHS60"/>
      <c r="NHT60"/>
      <c r="NHU60"/>
      <c r="NHV60"/>
      <c r="NHW60"/>
      <c r="NHX60"/>
      <c r="NHY60"/>
      <c r="NHZ60"/>
      <c r="NIA60"/>
      <c r="NIB60"/>
      <c r="NIC60"/>
      <c r="NID60"/>
      <c r="NIE60"/>
      <c r="NIF60"/>
      <c r="NIG60"/>
      <c r="NIH60"/>
      <c r="NII60"/>
      <c r="NIJ60"/>
      <c r="NIK60"/>
      <c r="NIL60"/>
      <c r="NIM60"/>
      <c r="NIN60"/>
      <c r="NIO60"/>
      <c r="NIP60"/>
      <c r="NIQ60"/>
      <c r="NIR60"/>
      <c r="NIS60"/>
      <c r="NIT60"/>
      <c r="NIU60"/>
      <c r="NIV60"/>
      <c r="NIW60"/>
      <c r="NIX60"/>
      <c r="NIY60"/>
      <c r="NIZ60"/>
      <c r="NJA60"/>
      <c r="NJB60"/>
      <c r="NJC60"/>
      <c r="NJD60"/>
      <c r="NJE60"/>
      <c r="NJF60"/>
      <c r="NJG60"/>
      <c r="NJH60"/>
      <c r="NJI60"/>
      <c r="NJJ60"/>
      <c r="NJK60"/>
      <c r="NJL60"/>
      <c r="NJM60"/>
      <c r="NJN60"/>
      <c r="NJO60"/>
      <c r="NJP60"/>
      <c r="NJQ60"/>
      <c r="NJR60"/>
      <c r="NJS60"/>
      <c r="NJT60"/>
      <c r="NJU60"/>
      <c r="NJV60"/>
      <c r="NJW60"/>
      <c r="NJX60"/>
      <c r="NJY60"/>
      <c r="NJZ60"/>
      <c r="NKA60"/>
      <c r="NKB60"/>
      <c r="NKC60"/>
      <c r="NKD60"/>
      <c r="NKE60"/>
      <c r="NKF60"/>
      <c r="NKG60"/>
      <c r="NKH60"/>
      <c r="NKI60"/>
      <c r="NKJ60"/>
      <c r="NKK60"/>
      <c r="NKL60"/>
      <c r="NKM60"/>
      <c r="NKN60"/>
      <c r="NKO60"/>
      <c r="NKP60"/>
      <c r="NKQ60"/>
      <c r="NKR60"/>
      <c r="NKS60"/>
      <c r="NKT60"/>
      <c r="NKU60"/>
      <c r="NKV60"/>
      <c r="NKW60"/>
      <c r="NKX60"/>
      <c r="NKY60"/>
      <c r="NKZ60"/>
      <c r="NLA60"/>
      <c r="NLB60"/>
      <c r="NLC60"/>
      <c r="NLD60"/>
      <c r="NLE60"/>
      <c r="NLF60"/>
      <c r="NLG60"/>
      <c r="NLH60"/>
      <c r="NLI60"/>
      <c r="NLJ60"/>
      <c r="NLK60"/>
      <c r="NLL60"/>
      <c r="NLM60"/>
      <c r="NLN60"/>
      <c r="NLO60"/>
      <c r="NLP60"/>
      <c r="NLQ60"/>
      <c r="NLR60"/>
      <c r="NLS60"/>
      <c r="NLT60"/>
      <c r="NLU60"/>
      <c r="NLV60"/>
      <c r="NLW60"/>
      <c r="NLX60"/>
      <c r="NLY60"/>
      <c r="NLZ60"/>
      <c r="NMA60"/>
      <c r="NMB60"/>
      <c r="NMC60"/>
      <c r="NMD60"/>
      <c r="NME60"/>
      <c r="NMF60"/>
      <c r="NMG60"/>
      <c r="NMH60"/>
      <c r="NMI60"/>
      <c r="NMJ60"/>
      <c r="NMK60"/>
      <c r="NML60"/>
      <c r="NMM60"/>
      <c r="NMN60"/>
      <c r="NMO60"/>
      <c r="NMP60"/>
      <c r="NMQ60"/>
      <c r="NMR60"/>
      <c r="NMS60"/>
      <c r="NMT60"/>
      <c r="NMU60"/>
      <c r="NMV60"/>
      <c r="NMW60"/>
      <c r="NMX60"/>
      <c r="NMY60"/>
      <c r="NMZ60"/>
      <c r="NNA60"/>
      <c r="NNB60"/>
      <c r="NNC60"/>
      <c r="NND60"/>
      <c r="NNE60"/>
      <c r="NNF60"/>
      <c r="NNG60"/>
      <c r="NNH60"/>
      <c r="NNI60"/>
      <c r="NNJ60"/>
      <c r="NNK60"/>
      <c r="NNL60"/>
      <c r="NNM60"/>
      <c r="NNN60"/>
      <c r="NNO60"/>
      <c r="NNP60"/>
      <c r="NNQ60"/>
      <c r="NNR60"/>
      <c r="NNS60"/>
      <c r="NNT60"/>
      <c r="NNU60"/>
      <c r="NNV60"/>
      <c r="NNW60"/>
      <c r="NNX60"/>
      <c r="NNY60"/>
      <c r="NNZ60"/>
      <c r="NOA60"/>
      <c r="NOB60"/>
      <c r="NOC60"/>
      <c r="NOD60"/>
      <c r="NOE60"/>
      <c r="NOF60"/>
      <c r="NOG60"/>
      <c r="NOH60"/>
      <c r="NOI60"/>
      <c r="NOJ60"/>
      <c r="NOK60"/>
      <c r="NOL60"/>
      <c r="NOM60"/>
      <c r="NON60"/>
      <c r="NOO60"/>
      <c r="NOP60"/>
      <c r="NOQ60"/>
      <c r="NOR60"/>
      <c r="NOS60"/>
      <c r="NOT60"/>
      <c r="NOU60"/>
      <c r="NOV60"/>
      <c r="NOW60"/>
      <c r="NOX60"/>
      <c r="NOY60"/>
      <c r="NOZ60"/>
      <c r="NPA60"/>
      <c r="NPB60"/>
      <c r="NPC60"/>
      <c r="NPD60"/>
      <c r="NPE60"/>
      <c r="NPF60"/>
      <c r="NPG60"/>
      <c r="NPH60"/>
      <c r="NPI60"/>
      <c r="NPJ60"/>
      <c r="NPK60"/>
      <c r="NPL60"/>
      <c r="NPM60"/>
      <c r="NPN60"/>
      <c r="NPO60"/>
      <c r="NPP60"/>
      <c r="NPQ60"/>
      <c r="NPR60"/>
      <c r="NPS60"/>
      <c r="NPT60"/>
      <c r="NPU60"/>
      <c r="NPV60"/>
      <c r="NPW60"/>
      <c r="NPX60"/>
      <c r="NPY60"/>
      <c r="NPZ60"/>
      <c r="NQA60"/>
      <c r="NQB60"/>
      <c r="NQC60"/>
      <c r="NQD60"/>
      <c r="NQE60"/>
      <c r="NQF60"/>
      <c r="NQG60"/>
      <c r="NQH60"/>
      <c r="NQI60"/>
      <c r="NQJ60"/>
      <c r="NQK60"/>
      <c r="NQL60"/>
      <c r="NQM60"/>
      <c r="NQN60"/>
      <c r="NQO60"/>
      <c r="NQP60"/>
      <c r="NQQ60"/>
      <c r="NQR60"/>
      <c r="NQS60"/>
      <c r="NQT60"/>
      <c r="NQU60"/>
      <c r="NQV60"/>
      <c r="NQW60"/>
      <c r="NQX60"/>
      <c r="NQY60"/>
      <c r="NQZ60"/>
      <c r="NRA60"/>
      <c r="NRB60"/>
      <c r="NRC60"/>
      <c r="NRD60"/>
      <c r="NRE60"/>
      <c r="NRF60"/>
      <c r="NRG60"/>
      <c r="NRH60"/>
      <c r="NRI60"/>
    </row>
    <row r="61" spans="1:9941" s="54" customFormat="1" ht="12.2" customHeight="1" x14ac:dyDescent="0.2">
      <c r="A61" s="1182" t="s">
        <v>105</v>
      </c>
      <c r="B61" s="854" t="s">
        <v>211</v>
      </c>
      <c r="C61" s="486">
        <f>'1. mell.bevétel_össz'!C60-'26._önként_össz_bev'!C62-'26._államig_össz_bev'!C61</f>
        <v>500000</v>
      </c>
      <c r="D61" s="411">
        <f>'1. mell.bevétel_össz'!D60-'26._önként_össz_bev'!D62-'26._államig_össz_bev'!D61</f>
        <v>550000</v>
      </c>
      <c r="E61" s="694">
        <f>'1. mell.bevétel_össz'!E60-'26._önként_össz_bev'!E62-'26._államig_össz_bev'!E61</f>
        <v>3550000</v>
      </c>
      <c r="F61" s="694">
        <f>'1. mell.bevétel_össz'!F60-'26._önként_össz_bev'!F62-'26._államig_össz_bev'!F61</f>
        <v>3550000</v>
      </c>
      <c r="G61" s="694">
        <f>'1. mell.bevétel_össz'!G60-'26._önként_össz_bev'!G62-'26._államig_össz_bev'!G61</f>
        <v>3550000</v>
      </c>
      <c r="H61" s="413">
        <f t="shared" si="2"/>
        <v>0</v>
      </c>
      <c r="I61" s="757">
        <f>'1. mell.bevétel_össz'!I60-'26._önként_össz_bev'!I62-'26._államig_össz_bev'!I61</f>
        <v>0</v>
      </c>
      <c r="J61" s="413">
        <f>'1. mell.bevétel_össz'!J60-'26._önként_össz_bev'!J62-'26._államig_össz_bev'!J61</f>
        <v>0</v>
      </c>
      <c r="K61" s="413">
        <f>'1. mell.bevétel_össz'!K60-'26._önként_össz_bev'!K62-'26._államig_össz_bev'!K61</f>
        <v>0</v>
      </c>
      <c r="L61" s="413">
        <f>'1. mell.bevétel_össz'!L60-'26._önként_össz_bev'!L62</f>
        <v>0</v>
      </c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  <c r="RG61"/>
      <c r="RH61"/>
      <c r="RI61"/>
      <c r="RJ61"/>
      <c r="RK61"/>
      <c r="RL61"/>
      <c r="RM61"/>
      <c r="RN61"/>
      <c r="RO61"/>
      <c r="RP61"/>
      <c r="RQ61"/>
      <c r="RR61"/>
      <c r="RS61"/>
      <c r="RT61"/>
      <c r="RU61"/>
      <c r="RV61"/>
      <c r="RW61"/>
      <c r="RX61"/>
      <c r="RY61"/>
      <c r="RZ61"/>
      <c r="SA61"/>
      <c r="SB61"/>
      <c r="SC61"/>
      <c r="SD61"/>
      <c r="SE61"/>
      <c r="SF61"/>
      <c r="SG61"/>
      <c r="SH61"/>
      <c r="SI61"/>
      <c r="SJ61"/>
      <c r="SK61"/>
      <c r="SL61"/>
      <c r="SM61"/>
      <c r="SN61"/>
      <c r="SO61"/>
      <c r="SP61"/>
      <c r="SQ61"/>
      <c r="SR61"/>
      <c r="SS61"/>
      <c r="ST61"/>
      <c r="SU61"/>
      <c r="SV61"/>
      <c r="SW61"/>
      <c r="SX61"/>
      <c r="SY61"/>
      <c r="SZ61"/>
      <c r="TA61"/>
      <c r="TB61"/>
      <c r="TC61"/>
      <c r="TD61"/>
      <c r="TE61"/>
      <c r="TF61"/>
      <c r="TG61"/>
      <c r="TH61"/>
      <c r="TI61"/>
      <c r="TJ61"/>
      <c r="TK61"/>
      <c r="TL61"/>
      <c r="TM61"/>
      <c r="TN61"/>
      <c r="TO61"/>
      <c r="TP61"/>
      <c r="TQ61"/>
      <c r="TR61"/>
      <c r="TS61"/>
      <c r="TT61"/>
      <c r="TU61"/>
      <c r="TV61"/>
      <c r="TW61"/>
      <c r="TX61"/>
      <c r="TY61"/>
      <c r="TZ61"/>
      <c r="UA61"/>
      <c r="UB61"/>
      <c r="UC61"/>
      <c r="UD61"/>
      <c r="UE61"/>
      <c r="UF61"/>
      <c r="UG61"/>
      <c r="UH61"/>
      <c r="UI61"/>
      <c r="UJ61"/>
      <c r="UK61"/>
      <c r="UL61"/>
      <c r="UM61"/>
      <c r="UN61"/>
      <c r="UO61"/>
      <c r="UP61"/>
      <c r="UQ61"/>
      <c r="UR61"/>
      <c r="US61"/>
      <c r="UT61"/>
      <c r="UU61"/>
      <c r="UV61"/>
      <c r="UW61"/>
      <c r="UX61"/>
      <c r="UY61"/>
      <c r="UZ61"/>
      <c r="VA61"/>
      <c r="VB61"/>
      <c r="VC61"/>
      <c r="VD61"/>
      <c r="VE61"/>
      <c r="VF61"/>
      <c r="VG61"/>
      <c r="VH61"/>
      <c r="VI61"/>
      <c r="VJ61"/>
      <c r="VK61"/>
      <c r="VL61"/>
      <c r="VM61"/>
      <c r="VN61"/>
      <c r="VO61"/>
      <c r="VP61"/>
      <c r="VQ61"/>
      <c r="VR61"/>
      <c r="VS61"/>
      <c r="VT61"/>
      <c r="VU61"/>
      <c r="VV61"/>
      <c r="VW61"/>
      <c r="VX61"/>
      <c r="VY61"/>
      <c r="VZ61"/>
      <c r="WA61"/>
      <c r="WB61"/>
      <c r="WC61"/>
      <c r="WD61"/>
      <c r="WE61"/>
      <c r="WF61"/>
      <c r="WG61"/>
      <c r="WH61"/>
      <c r="WI61"/>
      <c r="WJ61"/>
      <c r="WK61"/>
      <c r="WL61"/>
      <c r="WM61"/>
      <c r="WN61"/>
      <c r="WO61"/>
      <c r="WP61"/>
      <c r="WQ61"/>
      <c r="WR61"/>
      <c r="WS61"/>
      <c r="WT61"/>
      <c r="WU61"/>
      <c r="WV61"/>
      <c r="WW61"/>
      <c r="WX61"/>
      <c r="WY61"/>
      <c r="WZ61"/>
      <c r="XA61"/>
      <c r="XB61"/>
      <c r="XC61"/>
      <c r="XD61"/>
      <c r="XE61"/>
      <c r="XF61"/>
      <c r="XG61"/>
      <c r="XH61"/>
      <c r="XI61"/>
      <c r="XJ61"/>
      <c r="XK61"/>
      <c r="XL61"/>
      <c r="XM61"/>
      <c r="XN61"/>
      <c r="XO61"/>
      <c r="XP61"/>
      <c r="XQ61"/>
      <c r="XR61"/>
      <c r="XS61"/>
      <c r="XT61"/>
      <c r="XU61"/>
      <c r="XV61"/>
      <c r="XW61"/>
      <c r="XX61"/>
      <c r="XY61"/>
      <c r="XZ61"/>
      <c r="YA61"/>
      <c r="YB61"/>
      <c r="YC61"/>
      <c r="YD61"/>
      <c r="YE61"/>
      <c r="YF61"/>
      <c r="YG61"/>
      <c r="YH61"/>
      <c r="YI61"/>
      <c r="YJ61"/>
      <c r="YK61"/>
      <c r="YL61"/>
      <c r="YM61"/>
      <c r="YN61"/>
      <c r="YO61"/>
      <c r="YP61"/>
      <c r="YQ61"/>
      <c r="YR61"/>
      <c r="YS61"/>
      <c r="YT61"/>
      <c r="YU61"/>
      <c r="YV61"/>
      <c r="YW61"/>
      <c r="YX61"/>
      <c r="YY61"/>
      <c r="YZ61"/>
      <c r="ZA61"/>
      <c r="ZB61"/>
      <c r="ZC61"/>
      <c r="ZD61"/>
      <c r="ZE61"/>
      <c r="ZF61"/>
      <c r="ZG61"/>
      <c r="ZH61"/>
      <c r="ZI61"/>
      <c r="ZJ61"/>
      <c r="ZK61"/>
      <c r="ZL61"/>
      <c r="ZM61"/>
      <c r="ZN61"/>
      <c r="ZO61"/>
      <c r="ZP61"/>
      <c r="ZQ61"/>
      <c r="ZR61"/>
      <c r="ZS61"/>
      <c r="ZT61"/>
      <c r="ZU61"/>
      <c r="ZV61"/>
      <c r="ZW61"/>
      <c r="ZX61"/>
      <c r="ZY61"/>
      <c r="ZZ61"/>
      <c r="AAA61"/>
      <c r="AAB61"/>
      <c r="AAC61"/>
      <c r="AAD61"/>
      <c r="AAE61"/>
      <c r="AAF61"/>
      <c r="AAG61"/>
      <c r="AAH61"/>
      <c r="AAI61"/>
      <c r="AAJ61"/>
      <c r="AAK61"/>
      <c r="AAL61"/>
      <c r="AAM61"/>
      <c r="AAN61"/>
      <c r="AAO61"/>
      <c r="AAP61"/>
      <c r="AAQ61"/>
      <c r="AAR61"/>
      <c r="AAS61"/>
      <c r="AAT61"/>
      <c r="AAU61"/>
      <c r="AAV61"/>
      <c r="AAW61"/>
      <c r="AAX61"/>
      <c r="AAY61"/>
      <c r="AAZ61"/>
      <c r="ABA61"/>
      <c r="ABB61"/>
      <c r="ABC61"/>
      <c r="ABD61"/>
      <c r="ABE61"/>
      <c r="ABF61"/>
      <c r="ABG61"/>
      <c r="ABH61"/>
      <c r="ABI61"/>
      <c r="ABJ61"/>
      <c r="ABK61"/>
      <c r="ABL61"/>
      <c r="ABM61"/>
      <c r="ABN61"/>
      <c r="ABO61"/>
      <c r="ABP61"/>
      <c r="ABQ61"/>
      <c r="ABR61"/>
      <c r="ABS61"/>
      <c r="ABT61"/>
      <c r="ABU61"/>
      <c r="ABV61"/>
      <c r="ABW61"/>
      <c r="ABX61"/>
      <c r="ABY61"/>
      <c r="ABZ61"/>
      <c r="ACA61"/>
      <c r="ACB61"/>
      <c r="ACC61"/>
      <c r="ACD61"/>
      <c r="ACE61"/>
      <c r="ACF61"/>
      <c r="ACG61"/>
      <c r="ACH61"/>
      <c r="ACI61"/>
      <c r="ACJ61"/>
      <c r="ACK61"/>
      <c r="ACL61"/>
      <c r="ACM61"/>
      <c r="ACN61"/>
      <c r="ACO61"/>
      <c r="ACP61"/>
      <c r="ACQ61"/>
      <c r="ACR61"/>
      <c r="ACS61"/>
      <c r="ACT61"/>
      <c r="ACU61"/>
      <c r="ACV61"/>
      <c r="ACW61"/>
      <c r="ACX61"/>
      <c r="ACY61"/>
      <c r="ACZ61"/>
      <c r="ADA61"/>
      <c r="ADB61"/>
      <c r="ADC61"/>
      <c r="ADD61"/>
      <c r="ADE61"/>
      <c r="ADF61"/>
      <c r="ADG61"/>
      <c r="ADH61"/>
      <c r="ADI61"/>
      <c r="ADJ61"/>
      <c r="ADK61"/>
      <c r="ADL61"/>
      <c r="ADM61"/>
      <c r="ADN61"/>
      <c r="ADO61"/>
      <c r="ADP61"/>
      <c r="ADQ61"/>
      <c r="ADR61"/>
      <c r="ADS61"/>
      <c r="ADT61"/>
      <c r="ADU61"/>
      <c r="ADV61"/>
      <c r="ADW61"/>
      <c r="ADX61"/>
      <c r="ADY61"/>
      <c r="ADZ61"/>
      <c r="AEA61"/>
      <c r="AEB61"/>
      <c r="AEC61"/>
      <c r="AED61"/>
      <c r="AEE61"/>
      <c r="AEF61"/>
      <c r="AEG61"/>
      <c r="AEH61"/>
      <c r="AEI61"/>
      <c r="AEJ61"/>
      <c r="AEK61"/>
      <c r="AEL61"/>
      <c r="AEM61"/>
      <c r="AEN61"/>
      <c r="AEO61"/>
      <c r="AEP61"/>
      <c r="AEQ61"/>
      <c r="AER61"/>
      <c r="AES61"/>
      <c r="AET61"/>
      <c r="AEU61"/>
      <c r="AEV61"/>
      <c r="AEW61"/>
      <c r="AEX61"/>
      <c r="AEY61"/>
      <c r="AEZ61"/>
      <c r="AFA61"/>
      <c r="AFB61"/>
      <c r="AFC61"/>
      <c r="AFD61"/>
      <c r="AFE61"/>
      <c r="AFF61"/>
      <c r="AFG61"/>
      <c r="AFH61"/>
      <c r="AFI61"/>
      <c r="AFJ61"/>
      <c r="AFK61"/>
      <c r="AFL61"/>
      <c r="AFM61"/>
      <c r="AFN61"/>
      <c r="AFO61"/>
      <c r="AFP61"/>
      <c r="AFQ61"/>
      <c r="AFR61"/>
      <c r="AFS61"/>
      <c r="AFT61"/>
      <c r="AFU61"/>
      <c r="AFV61"/>
      <c r="AFW61"/>
      <c r="AFX61"/>
      <c r="AFY61"/>
      <c r="AFZ61"/>
      <c r="AGA61"/>
      <c r="AGB61"/>
      <c r="AGC61"/>
      <c r="AGD61"/>
      <c r="AGE61"/>
      <c r="AGF61"/>
      <c r="AGG61"/>
      <c r="AGH61"/>
      <c r="AGI61"/>
      <c r="AGJ61"/>
      <c r="AGK61"/>
      <c r="AGL61"/>
      <c r="AGM61"/>
      <c r="AGN61"/>
      <c r="AGO61"/>
      <c r="AGP61"/>
      <c r="AGQ61"/>
      <c r="AGR61"/>
      <c r="AGS61"/>
      <c r="AGT61"/>
      <c r="AGU61"/>
      <c r="AGV61"/>
      <c r="AGW61"/>
      <c r="AGX61"/>
      <c r="AGY61"/>
      <c r="AGZ61"/>
      <c r="AHA61"/>
      <c r="AHB61"/>
      <c r="AHC61"/>
      <c r="AHD61"/>
      <c r="AHE61"/>
      <c r="AHF61"/>
      <c r="AHG61"/>
      <c r="AHH61"/>
      <c r="AHI61"/>
      <c r="AHJ61"/>
      <c r="AHK61"/>
      <c r="AHL61"/>
      <c r="AHM61"/>
      <c r="AHN61"/>
      <c r="AHO61"/>
      <c r="AHP61"/>
      <c r="AHQ61"/>
      <c r="AHR61"/>
      <c r="AHS61"/>
      <c r="AHT61"/>
      <c r="AHU61"/>
      <c r="AHV61"/>
      <c r="AHW61"/>
      <c r="AHX61"/>
      <c r="AHY61"/>
      <c r="AHZ61"/>
      <c r="AIA61"/>
      <c r="AIB61"/>
      <c r="AIC61"/>
      <c r="AID61"/>
      <c r="AIE61"/>
      <c r="AIF61"/>
      <c r="AIG61"/>
      <c r="AIH61"/>
      <c r="AII61"/>
      <c r="AIJ61"/>
      <c r="AIK61"/>
      <c r="AIL61"/>
      <c r="AIM61"/>
      <c r="AIN61"/>
      <c r="AIO61"/>
      <c r="AIP61"/>
      <c r="AIQ61"/>
      <c r="AIR61"/>
      <c r="AIS61"/>
      <c r="AIT61"/>
      <c r="AIU61"/>
      <c r="AIV61"/>
      <c r="AIW61"/>
      <c r="AIX61"/>
      <c r="AIY61"/>
      <c r="AIZ61"/>
      <c r="AJA61"/>
      <c r="AJB61"/>
      <c r="AJC61"/>
      <c r="AJD61"/>
      <c r="AJE61"/>
      <c r="AJF61"/>
      <c r="AJG61"/>
      <c r="AJH61"/>
      <c r="AJI61"/>
      <c r="AJJ61"/>
      <c r="AJK61"/>
      <c r="AJL61"/>
      <c r="AJM61"/>
      <c r="AJN61"/>
      <c r="AJO61"/>
      <c r="AJP61"/>
      <c r="AJQ61"/>
      <c r="AJR61"/>
      <c r="AJS61"/>
      <c r="AJT61"/>
      <c r="AJU61"/>
      <c r="AJV61"/>
      <c r="AJW61"/>
      <c r="AJX61"/>
      <c r="AJY61"/>
      <c r="AJZ61"/>
      <c r="AKA61"/>
      <c r="AKB61"/>
      <c r="AKC61"/>
      <c r="AKD61"/>
      <c r="AKE61"/>
      <c r="AKF61"/>
      <c r="AKG61"/>
      <c r="AKH61"/>
      <c r="AKI61"/>
      <c r="AKJ61"/>
      <c r="AKK61"/>
      <c r="AKL61"/>
      <c r="AKM61"/>
      <c r="AKN61"/>
      <c r="AKO61"/>
      <c r="AKP61"/>
      <c r="AKQ61"/>
      <c r="AKR61"/>
      <c r="AKS61"/>
      <c r="AKT61"/>
      <c r="AKU61"/>
      <c r="AKV61"/>
      <c r="AKW61"/>
      <c r="AKX61"/>
      <c r="AKY61"/>
      <c r="AKZ61"/>
      <c r="ALA61"/>
      <c r="ALB61"/>
      <c r="ALC61"/>
      <c r="ALD61"/>
      <c r="ALE61"/>
      <c r="ALF61"/>
      <c r="ALG61"/>
      <c r="ALH61"/>
      <c r="ALI61"/>
      <c r="ALJ61"/>
      <c r="ALK61"/>
      <c r="ALL61"/>
      <c r="ALM61"/>
      <c r="ALN61"/>
      <c r="ALO61"/>
      <c r="ALP61"/>
      <c r="ALQ61"/>
      <c r="ALR61"/>
      <c r="ALS61"/>
      <c r="ALT61"/>
      <c r="ALU61"/>
      <c r="ALV61"/>
      <c r="ALW61"/>
      <c r="ALX61"/>
      <c r="ALY61"/>
      <c r="ALZ61"/>
      <c r="AMA61"/>
      <c r="AMB61"/>
      <c r="AMC61"/>
      <c r="AMD61"/>
      <c r="AME61"/>
      <c r="AMF61"/>
      <c r="AMG61"/>
      <c r="AMH61"/>
      <c r="AMI61"/>
      <c r="AMJ61"/>
      <c r="AMK61"/>
      <c r="AML61"/>
      <c r="AMM61"/>
      <c r="AMN61"/>
      <c r="AMO61"/>
      <c r="AMP61"/>
      <c r="AMQ61"/>
      <c r="AMR61"/>
      <c r="AMS61"/>
      <c r="AMT61"/>
      <c r="AMU61"/>
      <c r="AMV61"/>
      <c r="AMW61"/>
      <c r="AMX61"/>
      <c r="AMY61"/>
      <c r="AMZ61"/>
      <c r="ANA61"/>
      <c r="ANB61"/>
      <c r="ANC61"/>
      <c r="AND61"/>
      <c r="ANE61"/>
      <c r="ANF61"/>
      <c r="ANG61"/>
      <c r="ANH61"/>
      <c r="ANI61"/>
      <c r="ANJ61"/>
      <c r="ANK61"/>
      <c r="ANL61"/>
      <c r="ANM61"/>
      <c r="ANN61"/>
      <c r="ANO61"/>
      <c r="ANP61"/>
      <c r="ANQ61"/>
      <c r="ANR61"/>
      <c r="ANS61"/>
      <c r="ANT61"/>
      <c r="ANU61"/>
      <c r="ANV61"/>
      <c r="ANW61"/>
      <c r="ANX61"/>
      <c r="ANY61"/>
      <c r="ANZ61"/>
      <c r="AOA61"/>
      <c r="AOB61"/>
      <c r="AOC61"/>
      <c r="AOD61"/>
      <c r="AOE61"/>
      <c r="AOF61"/>
      <c r="AOG61"/>
      <c r="AOH61"/>
      <c r="AOI61"/>
      <c r="AOJ61"/>
      <c r="AOK61"/>
      <c r="AOL61"/>
      <c r="AOM61"/>
      <c r="AON61"/>
      <c r="AOO61"/>
      <c r="AOP61"/>
      <c r="AOQ61"/>
      <c r="AOR61"/>
      <c r="AOS61"/>
      <c r="AOT61"/>
      <c r="AOU61"/>
      <c r="AOV61"/>
      <c r="AOW61"/>
      <c r="AOX61"/>
      <c r="AOY61"/>
      <c r="AOZ61"/>
      <c r="APA61"/>
      <c r="APB61"/>
      <c r="APC61"/>
      <c r="APD61"/>
      <c r="APE61"/>
      <c r="APF61"/>
      <c r="APG61"/>
      <c r="APH61"/>
      <c r="API61"/>
      <c r="APJ61"/>
      <c r="APK61"/>
      <c r="APL61"/>
      <c r="APM61"/>
      <c r="APN61"/>
      <c r="APO61"/>
      <c r="APP61"/>
      <c r="APQ61"/>
      <c r="APR61"/>
      <c r="APS61"/>
      <c r="APT61"/>
      <c r="APU61"/>
      <c r="APV61"/>
      <c r="APW61"/>
      <c r="APX61"/>
      <c r="APY61"/>
      <c r="APZ61"/>
      <c r="AQA61"/>
      <c r="AQB61"/>
      <c r="AQC61"/>
      <c r="AQD61"/>
      <c r="AQE61"/>
      <c r="AQF61"/>
      <c r="AQG61"/>
      <c r="AQH61"/>
      <c r="AQI61"/>
      <c r="AQJ61"/>
      <c r="AQK61"/>
      <c r="AQL61"/>
      <c r="AQM61"/>
      <c r="AQN61"/>
      <c r="AQO61"/>
      <c r="AQP61"/>
      <c r="AQQ61"/>
      <c r="AQR61"/>
      <c r="AQS61"/>
      <c r="AQT61"/>
      <c r="AQU61"/>
      <c r="AQV61"/>
      <c r="AQW61"/>
      <c r="AQX61"/>
      <c r="AQY61"/>
      <c r="AQZ61"/>
      <c r="ARA61"/>
      <c r="ARB61"/>
      <c r="ARC61"/>
      <c r="ARD61"/>
      <c r="ARE61"/>
      <c r="ARF61"/>
      <c r="ARG61"/>
      <c r="ARH61"/>
      <c r="ARI61"/>
      <c r="ARJ61"/>
      <c r="ARK61"/>
      <c r="ARL61"/>
      <c r="ARM61"/>
      <c r="ARN61"/>
      <c r="ARO61"/>
      <c r="ARP61"/>
      <c r="ARQ61"/>
      <c r="ARR61"/>
      <c r="ARS61"/>
      <c r="ART61"/>
      <c r="ARU61"/>
      <c r="ARV61"/>
      <c r="ARW61"/>
      <c r="ARX61"/>
      <c r="ARY61"/>
      <c r="ARZ61"/>
      <c r="ASA61"/>
      <c r="ASB61"/>
      <c r="ASC61"/>
      <c r="ASD61"/>
      <c r="ASE61"/>
      <c r="ASF61"/>
      <c r="ASG61"/>
      <c r="ASH61"/>
      <c r="ASI61"/>
      <c r="ASJ61"/>
      <c r="ASK61"/>
      <c r="ASL61"/>
      <c r="ASM61"/>
      <c r="ASN61"/>
      <c r="ASO61"/>
      <c r="ASP61"/>
      <c r="ASQ61"/>
      <c r="ASR61"/>
      <c r="ASS61"/>
      <c r="AST61"/>
      <c r="ASU61"/>
      <c r="ASV61"/>
      <c r="ASW61"/>
      <c r="ASX61"/>
      <c r="ASY61"/>
      <c r="ASZ61"/>
      <c r="ATA61"/>
      <c r="ATB61"/>
      <c r="ATC61"/>
      <c r="ATD61"/>
      <c r="ATE61"/>
      <c r="ATF61"/>
      <c r="ATG61"/>
      <c r="ATH61"/>
      <c r="ATI61"/>
      <c r="ATJ61"/>
      <c r="ATK61"/>
      <c r="ATL61"/>
      <c r="ATM61"/>
      <c r="ATN61"/>
      <c r="ATO61"/>
      <c r="ATP61"/>
      <c r="ATQ61"/>
      <c r="ATR61"/>
      <c r="ATS61"/>
      <c r="ATT61"/>
      <c r="ATU61"/>
      <c r="ATV61"/>
      <c r="ATW61"/>
      <c r="ATX61"/>
      <c r="ATY61"/>
      <c r="ATZ61"/>
      <c r="AUA61"/>
      <c r="AUB61"/>
      <c r="AUC61"/>
      <c r="AUD61"/>
      <c r="AUE61"/>
      <c r="AUF61"/>
      <c r="AUG61"/>
      <c r="AUH61"/>
      <c r="AUI61"/>
      <c r="AUJ61"/>
      <c r="AUK61"/>
      <c r="AUL61"/>
      <c r="AUM61"/>
      <c r="AUN61"/>
      <c r="AUO61"/>
      <c r="AUP61"/>
      <c r="AUQ61"/>
      <c r="AUR61"/>
      <c r="AUS61"/>
      <c r="AUT61"/>
      <c r="AUU61"/>
      <c r="AUV61"/>
      <c r="AUW61"/>
      <c r="AUX61"/>
      <c r="AUY61"/>
      <c r="AUZ61"/>
      <c r="AVA61"/>
      <c r="AVB61"/>
      <c r="AVC61"/>
      <c r="AVD61"/>
      <c r="AVE61"/>
      <c r="AVF61"/>
      <c r="AVG61"/>
      <c r="AVH61"/>
      <c r="AVI61"/>
      <c r="AVJ61"/>
      <c r="AVK61"/>
      <c r="AVL61"/>
      <c r="AVM61"/>
      <c r="AVN61"/>
      <c r="AVO61"/>
      <c r="AVP61"/>
      <c r="AVQ61"/>
      <c r="AVR61"/>
      <c r="AVS61"/>
      <c r="AVT61"/>
      <c r="AVU61"/>
      <c r="AVV61"/>
      <c r="AVW61"/>
      <c r="AVX61"/>
      <c r="AVY61"/>
      <c r="AVZ61"/>
      <c r="AWA61"/>
      <c r="AWB61"/>
      <c r="AWC61"/>
      <c r="AWD61"/>
      <c r="AWE61"/>
      <c r="AWF61"/>
      <c r="AWG61"/>
      <c r="AWH61"/>
      <c r="AWI61"/>
      <c r="AWJ61"/>
      <c r="AWK61"/>
      <c r="AWL61"/>
      <c r="AWM61"/>
      <c r="AWN61"/>
      <c r="AWO61"/>
      <c r="AWP61"/>
      <c r="AWQ61"/>
      <c r="AWR61"/>
      <c r="AWS61"/>
      <c r="AWT61"/>
      <c r="AWU61"/>
      <c r="AWV61"/>
      <c r="AWW61"/>
      <c r="AWX61"/>
      <c r="AWY61"/>
      <c r="AWZ61"/>
      <c r="AXA61"/>
      <c r="AXB61"/>
      <c r="AXC61"/>
      <c r="AXD61"/>
      <c r="AXE61"/>
      <c r="AXF61"/>
      <c r="AXG61"/>
      <c r="AXH61"/>
      <c r="AXI61"/>
      <c r="AXJ61"/>
      <c r="AXK61"/>
      <c r="AXL61"/>
      <c r="AXM61"/>
      <c r="AXN61"/>
      <c r="AXO61"/>
      <c r="AXP61"/>
      <c r="AXQ61"/>
      <c r="AXR61"/>
      <c r="AXS61"/>
      <c r="AXT61"/>
      <c r="AXU61"/>
      <c r="AXV61"/>
      <c r="AXW61"/>
      <c r="AXX61"/>
      <c r="AXY61"/>
      <c r="AXZ61"/>
      <c r="AYA61"/>
      <c r="AYB61"/>
      <c r="AYC61"/>
      <c r="AYD61"/>
      <c r="AYE61"/>
      <c r="AYF61"/>
      <c r="AYG61"/>
      <c r="AYH61"/>
      <c r="AYI61"/>
      <c r="AYJ61"/>
      <c r="AYK61"/>
      <c r="AYL61"/>
      <c r="AYM61"/>
      <c r="AYN61"/>
      <c r="AYO61"/>
      <c r="AYP61"/>
      <c r="AYQ61"/>
      <c r="AYR61"/>
      <c r="AYS61"/>
      <c r="AYT61"/>
      <c r="AYU61"/>
      <c r="AYV61"/>
      <c r="AYW61"/>
      <c r="AYX61"/>
      <c r="AYY61"/>
      <c r="AYZ61"/>
      <c r="AZA61"/>
      <c r="AZB61"/>
      <c r="AZC61"/>
      <c r="AZD61"/>
      <c r="AZE61"/>
      <c r="AZF61"/>
      <c r="AZG61"/>
      <c r="AZH61"/>
      <c r="AZI61"/>
      <c r="AZJ61"/>
      <c r="AZK61"/>
      <c r="AZL61"/>
      <c r="AZM61"/>
      <c r="AZN61"/>
      <c r="AZO61"/>
      <c r="AZP61"/>
      <c r="AZQ61"/>
      <c r="AZR61"/>
      <c r="AZS61"/>
      <c r="AZT61"/>
      <c r="AZU61"/>
      <c r="AZV61"/>
      <c r="AZW61"/>
      <c r="AZX61"/>
      <c r="AZY61"/>
      <c r="AZZ61"/>
      <c r="BAA61"/>
      <c r="BAB61"/>
      <c r="BAC61"/>
      <c r="BAD61"/>
      <c r="BAE61"/>
      <c r="BAF61"/>
      <c r="BAG61"/>
      <c r="BAH61"/>
      <c r="BAI61"/>
      <c r="BAJ61"/>
      <c r="BAK61"/>
      <c r="BAL61"/>
      <c r="BAM61"/>
      <c r="BAN61"/>
      <c r="BAO61"/>
      <c r="BAP61"/>
      <c r="BAQ61"/>
      <c r="BAR61"/>
      <c r="BAS61"/>
      <c r="BAT61"/>
      <c r="BAU61"/>
      <c r="BAV61"/>
      <c r="BAW61"/>
      <c r="BAX61"/>
      <c r="BAY61"/>
      <c r="BAZ61"/>
      <c r="BBA61"/>
      <c r="BBB61"/>
      <c r="BBC61"/>
      <c r="BBD61"/>
      <c r="BBE61"/>
      <c r="BBF61"/>
      <c r="BBG61"/>
      <c r="BBH61"/>
      <c r="BBI61"/>
      <c r="BBJ61"/>
      <c r="BBK61"/>
      <c r="BBL61"/>
      <c r="BBM61"/>
      <c r="BBN61"/>
      <c r="BBO61"/>
      <c r="BBP61"/>
      <c r="BBQ61"/>
      <c r="BBR61"/>
      <c r="BBS61"/>
      <c r="BBT61"/>
      <c r="BBU61"/>
      <c r="BBV61"/>
      <c r="BBW61"/>
      <c r="BBX61"/>
      <c r="BBY61"/>
      <c r="BBZ61"/>
      <c r="BCA61"/>
      <c r="BCB61"/>
      <c r="BCC61"/>
      <c r="BCD61"/>
      <c r="BCE61"/>
      <c r="BCF61"/>
      <c r="BCG61"/>
      <c r="BCH61"/>
      <c r="BCI61"/>
      <c r="BCJ61"/>
      <c r="BCK61"/>
      <c r="BCL61"/>
      <c r="BCM61"/>
      <c r="BCN61"/>
      <c r="BCO61"/>
      <c r="BCP61"/>
      <c r="BCQ61"/>
      <c r="BCR61"/>
      <c r="BCS61"/>
      <c r="BCT61"/>
      <c r="BCU61"/>
      <c r="BCV61"/>
      <c r="BCW61"/>
      <c r="BCX61"/>
      <c r="BCY61"/>
      <c r="BCZ61"/>
      <c r="BDA61"/>
      <c r="BDB61"/>
      <c r="BDC61"/>
      <c r="BDD61"/>
      <c r="BDE61"/>
      <c r="BDF61"/>
      <c r="BDG61"/>
      <c r="BDH61"/>
      <c r="BDI61"/>
      <c r="BDJ61"/>
      <c r="BDK61"/>
      <c r="BDL61"/>
      <c r="BDM61"/>
      <c r="BDN61"/>
      <c r="BDO61"/>
      <c r="BDP61"/>
      <c r="BDQ61"/>
      <c r="BDR61"/>
      <c r="BDS61"/>
      <c r="BDT61"/>
      <c r="BDU61"/>
      <c r="BDV61"/>
      <c r="BDW61"/>
      <c r="BDX61"/>
      <c r="BDY61"/>
      <c r="BDZ61"/>
      <c r="BEA61"/>
      <c r="BEB61"/>
      <c r="BEC61"/>
      <c r="BED61"/>
      <c r="BEE61"/>
      <c r="BEF61"/>
      <c r="BEG61"/>
      <c r="BEH61"/>
      <c r="BEI61"/>
      <c r="BEJ61"/>
      <c r="BEK61"/>
      <c r="BEL61"/>
      <c r="BEM61"/>
      <c r="BEN61"/>
      <c r="BEO61"/>
      <c r="BEP61"/>
      <c r="BEQ61"/>
      <c r="BER61"/>
      <c r="BES61"/>
      <c r="BET61"/>
      <c r="BEU61"/>
      <c r="BEV61"/>
      <c r="BEW61"/>
      <c r="BEX61"/>
      <c r="BEY61"/>
      <c r="BEZ61"/>
      <c r="BFA61"/>
      <c r="BFB61"/>
      <c r="BFC61"/>
      <c r="BFD61"/>
      <c r="BFE61"/>
      <c r="BFF61"/>
      <c r="BFG61"/>
      <c r="BFH61"/>
      <c r="BFI61"/>
      <c r="BFJ61"/>
      <c r="BFK61"/>
      <c r="BFL61"/>
      <c r="BFM61"/>
      <c r="BFN61"/>
      <c r="BFO61"/>
      <c r="BFP61"/>
      <c r="BFQ61"/>
      <c r="BFR61"/>
      <c r="BFS61"/>
      <c r="BFT61"/>
      <c r="BFU61"/>
      <c r="BFV61"/>
      <c r="BFW61"/>
      <c r="BFX61"/>
      <c r="BFY61"/>
      <c r="BFZ61"/>
      <c r="BGA61"/>
      <c r="BGB61"/>
      <c r="BGC61"/>
      <c r="BGD61"/>
      <c r="BGE61"/>
      <c r="BGF61"/>
      <c r="BGG61"/>
      <c r="BGH61"/>
      <c r="BGI61"/>
      <c r="BGJ61"/>
      <c r="BGK61"/>
      <c r="BGL61"/>
      <c r="BGM61"/>
      <c r="BGN61"/>
      <c r="BGO61"/>
      <c r="BGP61"/>
      <c r="BGQ61"/>
      <c r="BGR61"/>
      <c r="BGS61"/>
      <c r="BGT61"/>
      <c r="BGU61"/>
      <c r="BGV61"/>
      <c r="BGW61"/>
      <c r="BGX61"/>
      <c r="BGY61"/>
      <c r="BGZ61"/>
      <c r="BHA61"/>
      <c r="BHB61"/>
      <c r="BHC61"/>
      <c r="BHD61"/>
      <c r="BHE61"/>
      <c r="BHF61"/>
      <c r="BHG61"/>
      <c r="BHH61"/>
      <c r="BHI61"/>
      <c r="BHJ61"/>
      <c r="BHK61"/>
      <c r="BHL61"/>
      <c r="BHM61"/>
      <c r="BHN61"/>
      <c r="BHO61"/>
      <c r="BHP61"/>
      <c r="BHQ61"/>
      <c r="BHR61"/>
      <c r="BHS61"/>
      <c r="BHT61"/>
      <c r="BHU61"/>
      <c r="BHV61"/>
      <c r="BHW61"/>
      <c r="BHX61"/>
      <c r="BHY61"/>
      <c r="BHZ61"/>
      <c r="BIA61"/>
      <c r="BIB61"/>
      <c r="BIC61"/>
      <c r="BID61"/>
      <c r="BIE61"/>
      <c r="BIF61"/>
      <c r="BIG61"/>
      <c r="BIH61"/>
      <c r="BII61"/>
      <c r="BIJ61"/>
      <c r="BIK61"/>
      <c r="BIL61"/>
      <c r="BIM61"/>
      <c r="BIN61"/>
      <c r="BIO61"/>
      <c r="BIP61"/>
      <c r="BIQ61"/>
      <c r="BIR61"/>
      <c r="BIS61"/>
      <c r="BIT61"/>
      <c r="BIU61"/>
      <c r="BIV61"/>
      <c r="BIW61"/>
      <c r="BIX61"/>
      <c r="BIY61"/>
      <c r="BIZ61"/>
      <c r="BJA61"/>
      <c r="BJB61"/>
      <c r="BJC61"/>
      <c r="BJD61"/>
      <c r="BJE61"/>
      <c r="BJF61"/>
      <c r="BJG61"/>
      <c r="BJH61"/>
      <c r="BJI61"/>
      <c r="BJJ61"/>
      <c r="BJK61"/>
      <c r="BJL61"/>
      <c r="BJM61"/>
      <c r="BJN61"/>
      <c r="BJO61"/>
      <c r="BJP61"/>
      <c r="BJQ61"/>
      <c r="BJR61"/>
      <c r="BJS61"/>
      <c r="BJT61"/>
      <c r="BJU61"/>
      <c r="BJV61"/>
      <c r="BJW61"/>
      <c r="BJX61"/>
      <c r="BJY61"/>
      <c r="BJZ61"/>
      <c r="BKA61"/>
      <c r="BKB61"/>
      <c r="BKC61"/>
      <c r="BKD61"/>
      <c r="BKE61"/>
      <c r="BKF61"/>
      <c r="BKG61"/>
      <c r="BKH61"/>
      <c r="BKI61"/>
      <c r="BKJ61"/>
      <c r="BKK61"/>
      <c r="BKL61"/>
      <c r="BKM61"/>
      <c r="BKN61"/>
      <c r="BKO61"/>
      <c r="BKP61"/>
      <c r="BKQ61"/>
      <c r="BKR61"/>
      <c r="BKS61"/>
      <c r="BKT61"/>
      <c r="BKU61"/>
      <c r="BKV61"/>
      <c r="BKW61"/>
      <c r="BKX61"/>
      <c r="BKY61"/>
      <c r="BKZ61"/>
      <c r="BLA61"/>
      <c r="BLB61"/>
      <c r="BLC61"/>
      <c r="BLD61"/>
      <c r="BLE61"/>
      <c r="BLF61"/>
      <c r="BLG61"/>
      <c r="BLH61"/>
      <c r="BLI61"/>
      <c r="BLJ61"/>
      <c r="BLK61"/>
      <c r="BLL61"/>
      <c r="BLM61"/>
      <c r="BLN61"/>
      <c r="BLO61"/>
      <c r="BLP61"/>
      <c r="BLQ61"/>
      <c r="BLR61"/>
      <c r="BLS61"/>
      <c r="BLT61"/>
      <c r="BLU61"/>
      <c r="BLV61"/>
      <c r="BLW61"/>
      <c r="BLX61"/>
      <c r="BLY61"/>
      <c r="BLZ61"/>
      <c r="BMA61"/>
      <c r="BMB61"/>
      <c r="BMC61"/>
      <c r="BMD61"/>
      <c r="BME61"/>
      <c r="BMF61"/>
      <c r="BMG61"/>
      <c r="BMH61"/>
      <c r="BMI61"/>
      <c r="BMJ61"/>
      <c r="BMK61"/>
      <c r="BML61"/>
      <c r="BMM61"/>
      <c r="BMN61"/>
      <c r="BMO61"/>
      <c r="BMP61"/>
      <c r="BMQ61"/>
      <c r="BMR61"/>
      <c r="BMS61"/>
      <c r="BMT61"/>
      <c r="BMU61"/>
      <c r="BMV61"/>
      <c r="BMW61"/>
      <c r="BMX61"/>
      <c r="BMY61"/>
      <c r="BMZ61"/>
      <c r="BNA61"/>
      <c r="BNB61"/>
      <c r="BNC61"/>
      <c r="BND61"/>
      <c r="BNE61"/>
      <c r="BNF61"/>
      <c r="BNG61"/>
      <c r="BNH61"/>
      <c r="BNI61"/>
      <c r="BNJ61"/>
      <c r="BNK61"/>
      <c r="BNL61"/>
      <c r="BNM61"/>
      <c r="BNN61"/>
      <c r="BNO61"/>
      <c r="BNP61"/>
      <c r="BNQ61"/>
      <c r="BNR61"/>
      <c r="BNS61"/>
      <c r="BNT61"/>
      <c r="BNU61"/>
      <c r="BNV61"/>
      <c r="BNW61"/>
      <c r="BNX61"/>
      <c r="BNY61"/>
      <c r="BNZ61"/>
      <c r="BOA61"/>
      <c r="BOB61"/>
      <c r="BOC61"/>
      <c r="BOD61"/>
      <c r="BOE61"/>
      <c r="BOF61"/>
      <c r="BOG61"/>
      <c r="BOH61"/>
      <c r="BOI61"/>
      <c r="BOJ61"/>
      <c r="BOK61"/>
      <c r="BOL61"/>
      <c r="BOM61"/>
      <c r="BON61"/>
      <c r="BOO61"/>
      <c r="BOP61"/>
      <c r="BOQ61"/>
      <c r="BOR61"/>
      <c r="BOS61"/>
      <c r="BOT61"/>
      <c r="BOU61"/>
      <c r="BOV61"/>
      <c r="BOW61"/>
      <c r="BOX61"/>
      <c r="BOY61"/>
      <c r="BOZ61"/>
      <c r="BPA61"/>
      <c r="BPB61"/>
      <c r="BPC61"/>
      <c r="BPD61"/>
      <c r="BPE61"/>
      <c r="BPF61"/>
      <c r="BPG61"/>
      <c r="BPH61"/>
      <c r="BPI61"/>
      <c r="BPJ61"/>
      <c r="BPK61"/>
      <c r="BPL61"/>
      <c r="BPM61"/>
      <c r="BPN61"/>
      <c r="BPO61"/>
      <c r="BPP61"/>
      <c r="BPQ61"/>
      <c r="BPR61"/>
      <c r="BPS61"/>
      <c r="BPT61"/>
      <c r="BPU61"/>
      <c r="BPV61"/>
      <c r="BPW61"/>
      <c r="BPX61"/>
      <c r="BPY61"/>
      <c r="BPZ61"/>
      <c r="BQA61"/>
      <c r="BQB61"/>
      <c r="BQC61"/>
      <c r="BQD61"/>
      <c r="BQE61"/>
      <c r="BQF61"/>
      <c r="BQG61"/>
      <c r="BQH61"/>
      <c r="BQI61"/>
      <c r="BQJ61"/>
      <c r="BQK61"/>
      <c r="BQL61"/>
      <c r="BQM61"/>
      <c r="BQN61"/>
      <c r="BQO61"/>
      <c r="BQP61"/>
      <c r="BQQ61"/>
      <c r="BQR61"/>
      <c r="BQS61"/>
      <c r="BQT61"/>
      <c r="BQU61"/>
      <c r="BQV61"/>
      <c r="BQW61"/>
      <c r="BQX61"/>
      <c r="BQY61"/>
      <c r="BQZ61"/>
      <c r="BRA61"/>
      <c r="BRB61"/>
      <c r="BRC61"/>
      <c r="BRD61"/>
      <c r="BRE61"/>
      <c r="BRF61"/>
      <c r="BRG61"/>
      <c r="BRH61"/>
      <c r="BRI61"/>
      <c r="BRJ61"/>
      <c r="BRK61"/>
      <c r="BRL61"/>
      <c r="BRM61"/>
      <c r="BRN61"/>
      <c r="BRO61"/>
      <c r="BRP61"/>
      <c r="BRQ61"/>
      <c r="BRR61"/>
      <c r="BRS61"/>
      <c r="BRT61"/>
      <c r="BRU61"/>
      <c r="BRV61"/>
      <c r="BRW61"/>
      <c r="BRX61"/>
      <c r="BRY61"/>
      <c r="BRZ61"/>
      <c r="BSA61"/>
      <c r="BSB61"/>
      <c r="BSC61"/>
      <c r="BSD61"/>
      <c r="BSE61"/>
      <c r="BSF61"/>
      <c r="BSG61"/>
      <c r="BSH61"/>
      <c r="BSI61"/>
      <c r="BSJ61"/>
      <c r="BSK61"/>
      <c r="BSL61"/>
      <c r="BSM61"/>
      <c r="BSN61"/>
      <c r="BSO61"/>
      <c r="BSP61"/>
      <c r="BSQ61"/>
      <c r="BSR61"/>
      <c r="BSS61"/>
      <c r="BST61"/>
      <c r="BSU61"/>
      <c r="BSV61"/>
      <c r="BSW61"/>
      <c r="BSX61"/>
      <c r="BSY61"/>
      <c r="BSZ61"/>
      <c r="BTA61"/>
      <c r="BTB61"/>
      <c r="BTC61"/>
      <c r="BTD61"/>
      <c r="BTE61"/>
      <c r="BTF61"/>
      <c r="BTG61"/>
      <c r="BTH61"/>
      <c r="BTI61"/>
      <c r="BTJ61"/>
      <c r="BTK61"/>
      <c r="BTL61"/>
      <c r="BTM61"/>
      <c r="BTN61"/>
      <c r="BTO61"/>
      <c r="BTP61"/>
      <c r="BTQ61"/>
      <c r="BTR61"/>
      <c r="BTS61"/>
      <c r="BTT61"/>
      <c r="BTU61"/>
      <c r="BTV61"/>
      <c r="BTW61"/>
      <c r="BTX61"/>
      <c r="BTY61"/>
      <c r="BTZ61"/>
      <c r="BUA61"/>
      <c r="BUB61"/>
      <c r="BUC61"/>
      <c r="BUD61"/>
      <c r="BUE61"/>
      <c r="BUF61"/>
      <c r="BUG61"/>
      <c r="BUH61"/>
      <c r="BUI61"/>
      <c r="BUJ61"/>
      <c r="BUK61"/>
      <c r="BUL61"/>
      <c r="BUM61"/>
      <c r="BUN61"/>
      <c r="BUO61"/>
      <c r="BUP61"/>
      <c r="BUQ61"/>
      <c r="BUR61"/>
      <c r="BUS61"/>
      <c r="BUT61"/>
      <c r="BUU61"/>
      <c r="BUV61"/>
      <c r="BUW61"/>
      <c r="BUX61"/>
      <c r="BUY61"/>
      <c r="BUZ61"/>
      <c r="BVA61"/>
      <c r="BVB61"/>
      <c r="BVC61"/>
      <c r="BVD61"/>
      <c r="BVE61"/>
      <c r="BVF61"/>
      <c r="BVG61"/>
      <c r="BVH61"/>
      <c r="BVI61"/>
      <c r="BVJ61"/>
      <c r="BVK61"/>
      <c r="BVL61"/>
      <c r="BVM61"/>
      <c r="BVN61"/>
      <c r="BVO61"/>
      <c r="BVP61"/>
      <c r="BVQ61"/>
      <c r="BVR61"/>
      <c r="BVS61"/>
      <c r="BVT61"/>
      <c r="BVU61"/>
      <c r="BVV61"/>
      <c r="BVW61"/>
      <c r="BVX61"/>
      <c r="BVY61"/>
      <c r="BVZ61"/>
      <c r="BWA61"/>
      <c r="BWB61"/>
      <c r="BWC61"/>
      <c r="BWD61"/>
      <c r="BWE61"/>
      <c r="BWF61"/>
      <c r="BWG61"/>
      <c r="BWH61"/>
      <c r="BWI61"/>
      <c r="BWJ61"/>
      <c r="BWK61"/>
      <c r="BWL61"/>
      <c r="BWM61"/>
      <c r="BWN61"/>
      <c r="BWO61"/>
      <c r="BWP61"/>
      <c r="BWQ61"/>
      <c r="BWR61"/>
      <c r="BWS61"/>
      <c r="BWT61"/>
      <c r="BWU61"/>
      <c r="BWV61"/>
      <c r="BWW61"/>
      <c r="BWX61"/>
      <c r="BWY61"/>
      <c r="BWZ61"/>
      <c r="BXA61"/>
      <c r="BXB61"/>
      <c r="BXC61"/>
      <c r="BXD61"/>
      <c r="BXE61"/>
      <c r="BXF61"/>
      <c r="BXG61"/>
      <c r="BXH61"/>
      <c r="BXI61"/>
      <c r="BXJ61"/>
      <c r="BXK61"/>
      <c r="BXL61"/>
      <c r="BXM61"/>
      <c r="BXN61"/>
      <c r="BXO61"/>
      <c r="BXP61"/>
      <c r="BXQ61"/>
      <c r="BXR61"/>
      <c r="BXS61"/>
      <c r="BXT61"/>
      <c r="BXU61"/>
      <c r="BXV61"/>
      <c r="BXW61"/>
      <c r="BXX61"/>
      <c r="BXY61"/>
      <c r="BXZ61"/>
      <c r="BYA61"/>
      <c r="BYB61"/>
      <c r="BYC61"/>
      <c r="BYD61"/>
      <c r="BYE61"/>
      <c r="BYF61"/>
      <c r="BYG61"/>
      <c r="BYH61"/>
      <c r="BYI61"/>
      <c r="BYJ61"/>
      <c r="BYK61"/>
      <c r="BYL61"/>
      <c r="BYM61"/>
      <c r="BYN61"/>
      <c r="BYO61"/>
      <c r="BYP61"/>
      <c r="BYQ61"/>
      <c r="BYR61"/>
      <c r="BYS61"/>
      <c r="BYT61"/>
      <c r="BYU61"/>
      <c r="BYV61"/>
      <c r="BYW61"/>
      <c r="BYX61"/>
      <c r="BYY61"/>
      <c r="BYZ61"/>
      <c r="BZA61"/>
      <c r="BZB61"/>
      <c r="BZC61"/>
      <c r="BZD61"/>
      <c r="BZE61"/>
      <c r="BZF61"/>
      <c r="BZG61"/>
      <c r="BZH61"/>
      <c r="BZI61"/>
      <c r="BZJ61"/>
      <c r="BZK61"/>
      <c r="BZL61"/>
      <c r="BZM61"/>
      <c r="BZN61"/>
      <c r="BZO61"/>
      <c r="BZP61"/>
      <c r="BZQ61"/>
      <c r="BZR61"/>
      <c r="BZS61"/>
      <c r="BZT61"/>
      <c r="BZU61"/>
      <c r="BZV61"/>
      <c r="BZW61"/>
      <c r="BZX61"/>
      <c r="BZY61"/>
      <c r="BZZ61"/>
      <c r="CAA61"/>
      <c r="CAB61"/>
      <c r="CAC61"/>
      <c r="CAD61"/>
      <c r="CAE61"/>
      <c r="CAF61"/>
      <c r="CAG61"/>
      <c r="CAH61"/>
      <c r="CAI61"/>
      <c r="CAJ61"/>
      <c r="CAK61"/>
      <c r="CAL61"/>
      <c r="CAM61"/>
      <c r="CAN61"/>
      <c r="CAO61"/>
      <c r="CAP61"/>
      <c r="CAQ61"/>
      <c r="CAR61"/>
      <c r="CAS61"/>
      <c r="CAT61"/>
      <c r="CAU61"/>
      <c r="CAV61"/>
      <c r="CAW61"/>
      <c r="CAX61"/>
      <c r="CAY61"/>
      <c r="CAZ61"/>
      <c r="CBA61"/>
      <c r="CBB61"/>
      <c r="CBC61"/>
      <c r="CBD61"/>
      <c r="CBE61"/>
      <c r="CBF61"/>
      <c r="CBG61"/>
      <c r="CBH61"/>
      <c r="CBI61"/>
      <c r="CBJ61"/>
      <c r="CBK61"/>
      <c r="CBL61"/>
      <c r="CBM61"/>
      <c r="CBN61"/>
      <c r="CBO61"/>
      <c r="CBP61"/>
      <c r="CBQ61"/>
      <c r="CBR61"/>
      <c r="CBS61"/>
      <c r="CBT61"/>
      <c r="CBU61"/>
      <c r="CBV61"/>
      <c r="CBW61"/>
      <c r="CBX61"/>
      <c r="CBY61"/>
      <c r="CBZ61"/>
      <c r="CCA61"/>
      <c r="CCB61"/>
      <c r="CCC61"/>
      <c r="CCD61"/>
      <c r="CCE61"/>
      <c r="CCF61"/>
      <c r="CCG61"/>
      <c r="CCH61"/>
      <c r="CCI61"/>
      <c r="CCJ61"/>
      <c r="CCK61"/>
      <c r="CCL61"/>
      <c r="CCM61"/>
      <c r="CCN61"/>
      <c r="CCO61"/>
      <c r="CCP61"/>
      <c r="CCQ61"/>
      <c r="CCR61"/>
      <c r="CCS61"/>
      <c r="CCT61"/>
      <c r="CCU61"/>
      <c r="CCV61"/>
      <c r="CCW61"/>
      <c r="CCX61"/>
      <c r="CCY61"/>
      <c r="CCZ61"/>
      <c r="CDA61"/>
      <c r="CDB61"/>
      <c r="CDC61"/>
      <c r="CDD61"/>
      <c r="CDE61"/>
      <c r="CDF61"/>
      <c r="CDG61"/>
      <c r="CDH61"/>
      <c r="CDI61"/>
      <c r="CDJ61"/>
      <c r="CDK61"/>
      <c r="CDL61"/>
      <c r="CDM61"/>
      <c r="CDN61"/>
      <c r="CDO61"/>
      <c r="CDP61"/>
      <c r="CDQ61"/>
      <c r="CDR61"/>
      <c r="CDS61"/>
      <c r="CDT61"/>
      <c r="CDU61"/>
      <c r="CDV61"/>
      <c r="CDW61"/>
      <c r="CDX61"/>
      <c r="CDY61"/>
      <c r="CDZ61"/>
      <c r="CEA61"/>
      <c r="CEB61"/>
      <c r="CEC61"/>
      <c r="CED61"/>
      <c r="CEE61"/>
      <c r="CEF61"/>
      <c r="CEG61"/>
      <c r="CEH61"/>
      <c r="CEI61"/>
      <c r="CEJ61"/>
      <c r="CEK61"/>
      <c r="CEL61"/>
      <c r="CEM61"/>
      <c r="CEN61"/>
      <c r="CEO61"/>
      <c r="CEP61"/>
      <c r="CEQ61"/>
      <c r="CER61"/>
      <c r="CES61"/>
      <c r="CET61"/>
      <c r="CEU61"/>
      <c r="CEV61"/>
      <c r="CEW61"/>
      <c r="CEX61"/>
      <c r="CEY61"/>
      <c r="CEZ61"/>
      <c r="CFA61"/>
      <c r="CFB61"/>
      <c r="CFC61"/>
      <c r="CFD61"/>
      <c r="CFE61"/>
      <c r="CFF61"/>
      <c r="CFG61"/>
      <c r="CFH61"/>
      <c r="CFI61"/>
      <c r="CFJ61"/>
      <c r="CFK61"/>
      <c r="CFL61"/>
      <c r="CFM61"/>
      <c r="CFN61"/>
      <c r="CFO61"/>
      <c r="CFP61"/>
      <c r="CFQ61"/>
      <c r="CFR61"/>
      <c r="CFS61"/>
      <c r="CFT61"/>
      <c r="CFU61"/>
      <c r="CFV61"/>
      <c r="CFW61"/>
      <c r="CFX61"/>
      <c r="CFY61"/>
      <c r="CFZ61"/>
      <c r="CGA61"/>
      <c r="CGB61"/>
      <c r="CGC61"/>
      <c r="CGD61"/>
      <c r="CGE61"/>
      <c r="CGF61"/>
      <c r="CGG61"/>
      <c r="CGH61"/>
      <c r="CGI61"/>
      <c r="CGJ61"/>
      <c r="CGK61"/>
      <c r="CGL61"/>
      <c r="CGM61"/>
      <c r="CGN61"/>
      <c r="CGO61"/>
      <c r="CGP61"/>
      <c r="CGQ61"/>
      <c r="CGR61"/>
      <c r="CGS61"/>
      <c r="CGT61"/>
      <c r="CGU61"/>
      <c r="CGV61"/>
      <c r="CGW61"/>
      <c r="CGX61"/>
      <c r="CGY61"/>
      <c r="CGZ61"/>
      <c r="CHA61"/>
      <c r="CHB61"/>
      <c r="CHC61"/>
      <c r="CHD61"/>
      <c r="CHE61"/>
      <c r="CHF61"/>
      <c r="CHG61"/>
      <c r="CHH61"/>
      <c r="CHI61"/>
      <c r="CHJ61"/>
      <c r="CHK61"/>
      <c r="CHL61"/>
      <c r="CHM61"/>
      <c r="CHN61"/>
      <c r="CHO61"/>
      <c r="CHP61"/>
      <c r="CHQ61"/>
      <c r="CHR61"/>
      <c r="CHS61"/>
      <c r="CHT61"/>
      <c r="CHU61"/>
      <c r="CHV61"/>
      <c r="CHW61"/>
      <c r="CHX61"/>
      <c r="CHY61"/>
      <c r="CHZ61"/>
      <c r="CIA61"/>
      <c r="CIB61"/>
      <c r="CIC61"/>
      <c r="CID61"/>
      <c r="CIE61"/>
      <c r="CIF61"/>
      <c r="CIG61"/>
      <c r="CIH61"/>
      <c r="CII61"/>
      <c r="CIJ61"/>
      <c r="CIK61"/>
      <c r="CIL61"/>
      <c r="CIM61"/>
      <c r="CIN61"/>
      <c r="CIO61"/>
      <c r="CIP61"/>
      <c r="CIQ61"/>
      <c r="CIR61"/>
      <c r="CIS61"/>
      <c r="CIT61"/>
      <c r="CIU61"/>
      <c r="CIV61"/>
      <c r="CIW61"/>
      <c r="CIX61"/>
      <c r="CIY61"/>
      <c r="CIZ61"/>
      <c r="CJA61"/>
      <c r="CJB61"/>
      <c r="CJC61"/>
      <c r="CJD61"/>
      <c r="CJE61"/>
      <c r="CJF61"/>
      <c r="CJG61"/>
      <c r="CJH61"/>
      <c r="CJI61"/>
      <c r="CJJ61"/>
      <c r="CJK61"/>
      <c r="CJL61"/>
      <c r="CJM61"/>
      <c r="CJN61"/>
      <c r="CJO61"/>
      <c r="CJP61"/>
      <c r="CJQ61"/>
      <c r="CJR61"/>
      <c r="CJS61"/>
      <c r="CJT61"/>
      <c r="CJU61"/>
      <c r="CJV61"/>
      <c r="CJW61"/>
      <c r="CJX61"/>
      <c r="CJY61"/>
      <c r="CJZ61"/>
      <c r="CKA61"/>
      <c r="CKB61"/>
      <c r="CKC61"/>
      <c r="CKD61"/>
      <c r="CKE61"/>
      <c r="CKF61"/>
      <c r="CKG61"/>
      <c r="CKH61"/>
      <c r="CKI61"/>
      <c r="CKJ61"/>
      <c r="CKK61"/>
      <c r="CKL61"/>
      <c r="CKM61"/>
      <c r="CKN61"/>
      <c r="CKO61"/>
      <c r="CKP61"/>
      <c r="CKQ61"/>
      <c r="CKR61"/>
      <c r="CKS61"/>
      <c r="CKT61"/>
      <c r="CKU61"/>
      <c r="CKV61"/>
      <c r="CKW61"/>
      <c r="CKX61"/>
      <c r="CKY61"/>
      <c r="CKZ61"/>
      <c r="CLA61"/>
      <c r="CLB61"/>
      <c r="CLC61"/>
      <c r="CLD61"/>
      <c r="CLE61"/>
      <c r="CLF61"/>
      <c r="CLG61"/>
      <c r="CLH61"/>
      <c r="CLI61"/>
      <c r="CLJ61"/>
      <c r="CLK61"/>
      <c r="CLL61"/>
      <c r="CLM61"/>
      <c r="CLN61"/>
      <c r="CLO61"/>
      <c r="CLP61"/>
      <c r="CLQ61"/>
      <c r="CLR61"/>
      <c r="CLS61"/>
      <c r="CLT61"/>
      <c r="CLU61"/>
      <c r="CLV61"/>
      <c r="CLW61"/>
      <c r="CLX61"/>
      <c r="CLY61"/>
      <c r="CLZ61"/>
      <c r="CMA61"/>
      <c r="CMB61"/>
      <c r="CMC61"/>
      <c r="CMD61"/>
      <c r="CME61"/>
      <c r="CMF61"/>
      <c r="CMG61"/>
      <c r="CMH61"/>
      <c r="CMI61"/>
      <c r="CMJ61"/>
      <c r="CMK61"/>
      <c r="CML61"/>
      <c r="CMM61"/>
      <c r="CMN61"/>
      <c r="CMO61"/>
      <c r="CMP61"/>
      <c r="CMQ61"/>
      <c r="CMR61"/>
      <c r="CMS61"/>
      <c r="CMT61"/>
      <c r="CMU61"/>
      <c r="CMV61"/>
      <c r="CMW61"/>
      <c r="CMX61"/>
      <c r="CMY61"/>
      <c r="CMZ61"/>
      <c r="CNA61"/>
      <c r="CNB61"/>
      <c r="CNC61"/>
      <c r="CND61"/>
      <c r="CNE61"/>
      <c r="CNF61"/>
      <c r="CNG61"/>
      <c r="CNH61"/>
      <c r="CNI61"/>
      <c r="CNJ61"/>
      <c r="CNK61"/>
      <c r="CNL61"/>
      <c r="CNM61"/>
      <c r="CNN61"/>
      <c r="CNO61"/>
      <c r="CNP61"/>
      <c r="CNQ61"/>
      <c r="CNR61"/>
      <c r="CNS61"/>
      <c r="CNT61"/>
      <c r="CNU61"/>
      <c r="CNV61"/>
      <c r="CNW61"/>
      <c r="CNX61"/>
      <c r="CNY61"/>
      <c r="CNZ61"/>
      <c r="COA61"/>
      <c r="COB61"/>
      <c r="COC61"/>
      <c r="COD61"/>
      <c r="COE61"/>
      <c r="COF61"/>
      <c r="COG61"/>
      <c r="COH61"/>
      <c r="COI61"/>
      <c r="COJ61"/>
      <c r="COK61"/>
      <c r="COL61"/>
      <c r="COM61"/>
      <c r="CON61"/>
      <c r="COO61"/>
      <c r="COP61"/>
      <c r="COQ61"/>
      <c r="COR61"/>
      <c r="COS61"/>
      <c r="COT61"/>
      <c r="COU61"/>
      <c r="COV61"/>
      <c r="COW61"/>
      <c r="COX61"/>
      <c r="COY61"/>
      <c r="COZ61"/>
      <c r="CPA61"/>
      <c r="CPB61"/>
      <c r="CPC61"/>
      <c r="CPD61"/>
      <c r="CPE61"/>
      <c r="CPF61"/>
      <c r="CPG61"/>
      <c r="CPH61"/>
      <c r="CPI61"/>
      <c r="CPJ61"/>
      <c r="CPK61"/>
      <c r="CPL61"/>
      <c r="CPM61"/>
      <c r="CPN61"/>
      <c r="CPO61"/>
      <c r="CPP61"/>
      <c r="CPQ61"/>
      <c r="CPR61"/>
      <c r="CPS61"/>
      <c r="CPT61"/>
      <c r="CPU61"/>
      <c r="CPV61"/>
      <c r="CPW61"/>
      <c r="CPX61"/>
      <c r="CPY61"/>
      <c r="CPZ61"/>
      <c r="CQA61"/>
      <c r="CQB61"/>
      <c r="CQC61"/>
      <c r="CQD61"/>
      <c r="CQE61"/>
      <c r="CQF61"/>
      <c r="CQG61"/>
      <c r="CQH61"/>
      <c r="CQI61"/>
      <c r="CQJ61"/>
      <c r="CQK61"/>
      <c r="CQL61"/>
      <c r="CQM61"/>
      <c r="CQN61"/>
      <c r="CQO61"/>
      <c r="CQP61"/>
      <c r="CQQ61"/>
      <c r="CQR61"/>
      <c r="CQS61"/>
      <c r="CQT61"/>
      <c r="CQU61"/>
      <c r="CQV61"/>
      <c r="CQW61"/>
      <c r="CQX61"/>
      <c r="CQY61"/>
      <c r="CQZ61"/>
      <c r="CRA61"/>
      <c r="CRB61"/>
      <c r="CRC61"/>
      <c r="CRD61"/>
      <c r="CRE61"/>
      <c r="CRF61"/>
      <c r="CRG61"/>
      <c r="CRH61"/>
      <c r="CRI61"/>
      <c r="CRJ61"/>
      <c r="CRK61"/>
      <c r="CRL61"/>
      <c r="CRM61"/>
      <c r="CRN61"/>
      <c r="CRO61"/>
      <c r="CRP61"/>
      <c r="CRQ61"/>
      <c r="CRR61"/>
      <c r="CRS61"/>
      <c r="CRT61"/>
      <c r="CRU61"/>
      <c r="CRV61"/>
      <c r="CRW61"/>
      <c r="CRX61"/>
      <c r="CRY61"/>
      <c r="CRZ61"/>
      <c r="CSA61"/>
      <c r="CSB61"/>
      <c r="CSC61"/>
      <c r="CSD61"/>
      <c r="CSE61"/>
      <c r="CSF61"/>
      <c r="CSG61"/>
      <c r="CSH61"/>
      <c r="CSI61"/>
      <c r="CSJ61"/>
      <c r="CSK61"/>
      <c r="CSL61"/>
      <c r="CSM61"/>
      <c r="CSN61"/>
      <c r="CSO61"/>
      <c r="CSP61"/>
      <c r="CSQ61"/>
      <c r="CSR61"/>
      <c r="CSS61"/>
      <c r="CST61"/>
      <c r="CSU61"/>
      <c r="CSV61"/>
      <c r="CSW61"/>
      <c r="CSX61"/>
      <c r="CSY61"/>
      <c r="CSZ61"/>
      <c r="CTA61"/>
      <c r="CTB61"/>
      <c r="CTC61"/>
      <c r="CTD61"/>
      <c r="CTE61"/>
      <c r="CTF61"/>
      <c r="CTG61"/>
      <c r="CTH61"/>
      <c r="CTI61"/>
      <c r="CTJ61"/>
      <c r="CTK61"/>
      <c r="CTL61"/>
      <c r="CTM61"/>
      <c r="CTN61"/>
      <c r="CTO61"/>
      <c r="CTP61"/>
      <c r="CTQ61"/>
      <c r="CTR61"/>
      <c r="CTS61"/>
      <c r="CTT61"/>
      <c r="CTU61"/>
      <c r="CTV61"/>
      <c r="CTW61"/>
      <c r="CTX61"/>
      <c r="CTY61"/>
      <c r="CTZ61"/>
      <c r="CUA61"/>
      <c r="CUB61"/>
      <c r="CUC61"/>
      <c r="CUD61"/>
      <c r="CUE61"/>
      <c r="CUF61"/>
      <c r="CUG61"/>
      <c r="CUH61"/>
      <c r="CUI61"/>
      <c r="CUJ61"/>
      <c r="CUK61"/>
      <c r="CUL61"/>
      <c r="CUM61"/>
      <c r="CUN61"/>
      <c r="CUO61"/>
      <c r="CUP61"/>
      <c r="CUQ61"/>
      <c r="CUR61"/>
      <c r="CUS61"/>
      <c r="CUT61"/>
      <c r="CUU61"/>
      <c r="CUV61"/>
      <c r="CUW61"/>
      <c r="CUX61"/>
      <c r="CUY61"/>
      <c r="CUZ61"/>
      <c r="CVA61"/>
      <c r="CVB61"/>
      <c r="CVC61"/>
      <c r="CVD61"/>
      <c r="CVE61"/>
      <c r="CVF61"/>
      <c r="CVG61"/>
      <c r="CVH61"/>
      <c r="CVI61"/>
      <c r="CVJ61"/>
      <c r="CVK61"/>
      <c r="CVL61"/>
      <c r="CVM61"/>
      <c r="CVN61"/>
      <c r="CVO61"/>
      <c r="CVP61"/>
      <c r="CVQ61"/>
      <c r="CVR61"/>
      <c r="CVS61"/>
      <c r="CVT61"/>
      <c r="CVU61"/>
      <c r="CVV61"/>
      <c r="CVW61"/>
      <c r="CVX61"/>
      <c r="CVY61"/>
      <c r="CVZ61"/>
      <c r="CWA61"/>
      <c r="CWB61"/>
      <c r="CWC61"/>
      <c r="CWD61"/>
      <c r="CWE61"/>
      <c r="CWF61"/>
      <c r="CWG61"/>
      <c r="CWH61"/>
      <c r="CWI61"/>
      <c r="CWJ61"/>
      <c r="CWK61"/>
      <c r="CWL61"/>
      <c r="CWM61"/>
      <c r="CWN61"/>
      <c r="CWO61"/>
      <c r="CWP61"/>
      <c r="CWQ61"/>
      <c r="CWR61"/>
      <c r="CWS61"/>
      <c r="CWT61"/>
      <c r="CWU61"/>
      <c r="CWV61"/>
      <c r="CWW61"/>
      <c r="CWX61"/>
      <c r="CWY61"/>
      <c r="CWZ61"/>
      <c r="CXA61"/>
      <c r="CXB61"/>
      <c r="CXC61"/>
      <c r="CXD61"/>
      <c r="CXE61"/>
      <c r="CXF61"/>
      <c r="CXG61"/>
      <c r="CXH61"/>
      <c r="CXI61"/>
      <c r="CXJ61"/>
      <c r="CXK61"/>
      <c r="CXL61"/>
      <c r="CXM61"/>
      <c r="CXN61"/>
      <c r="CXO61"/>
      <c r="CXP61"/>
      <c r="CXQ61"/>
      <c r="CXR61"/>
      <c r="CXS61"/>
      <c r="CXT61"/>
      <c r="CXU61"/>
      <c r="CXV61"/>
      <c r="CXW61"/>
      <c r="CXX61"/>
      <c r="CXY61"/>
      <c r="CXZ61"/>
      <c r="CYA61"/>
      <c r="CYB61"/>
      <c r="CYC61"/>
      <c r="CYD61"/>
      <c r="CYE61"/>
      <c r="CYF61"/>
      <c r="CYG61"/>
      <c r="CYH61"/>
      <c r="CYI61"/>
      <c r="CYJ61"/>
      <c r="CYK61"/>
      <c r="CYL61"/>
      <c r="CYM61"/>
      <c r="CYN61"/>
      <c r="CYO61"/>
      <c r="CYP61"/>
      <c r="CYQ61"/>
      <c r="CYR61"/>
      <c r="CYS61"/>
      <c r="CYT61"/>
      <c r="CYU61"/>
      <c r="CYV61"/>
      <c r="CYW61"/>
      <c r="CYX61"/>
      <c r="CYY61"/>
      <c r="CYZ61"/>
      <c r="CZA61"/>
      <c r="CZB61"/>
      <c r="CZC61"/>
      <c r="CZD61"/>
      <c r="CZE61"/>
      <c r="CZF61"/>
      <c r="CZG61"/>
      <c r="CZH61"/>
      <c r="CZI61"/>
      <c r="CZJ61"/>
      <c r="CZK61"/>
      <c r="CZL61"/>
      <c r="CZM61"/>
      <c r="CZN61"/>
      <c r="CZO61"/>
      <c r="CZP61"/>
      <c r="CZQ61"/>
      <c r="CZR61"/>
      <c r="CZS61"/>
      <c r="CZT61"/>
      <c r="CZU61"/>
      <c r="CZV61"/>
      <c r="CZW61"/>
      <c r="CZX61"/>
      <c r="CZY61"/>
      <c r="CZZ61"/>
      <c r="DAA61"/>
      <c r="DAB61"/>
      <c r="DAC61"/>
      <c r="DAD61"/>
      <c r="DAE61"/>
      <c r="DAF61"/>
      <c r="DAG61"/>
      <c r="DAH61"/>
      <c r="DAI61"/>
      <c r="DAJ61"/>
      <c r="DAK61"/>
      <c r="DAL61"/>
      <c r="DAM61"/>
      <c r="DAN61"/>
      <c r="DAO61"/>
      <c r="DAP61"/>
      <c r="DAQ61"/>
      <c r="DAR61"/>
      <c r="DAS61"/>
      <c r="DAT61"/>
      <c r="DAU61"/>
      <c r="DAV61"/>
      <c r="DAW61"/>
      <c r="DAX61"/>
      <c r="DAY61"/>
      <c r="DAZ61"/>
      <c r="DBA61"/>
      <c r="DBB61"/>
      <c r="DBC61"/>
      <c r="DBD61"/>
      <c r="DBE61"/>
      <c r="DBF61"/>
      <c r="DBG61"/>
      <c r="DBH61"/>
      <c r="DBI61"/>
      <c r="DBJ61"/>
      <c r="DBK61"/>
      <c r="DBL61"/>
      <c r="DBM61"/>
      <c r="DBN61"/>
      <c r="DBO61"/>
      <c r="DBP61"/>
      <c r="DBQ61"/>
      <c r="DBR61"/>
      <c r="DBS61"/>
      <c r="DBT61"/>
      <c r="DBU61"/>
      <c r="DBV61"/>
      <c r="DBW61"/>
      <c r="DBX61"/>
      <c r="DBY61"/>
      <c r="DBZ61"/>
      <c r="DCA61"/>
      <c r="DCB61"/>
      <c r="DCC61"/>
      <c r="DCD61"/>
      <c r="DCE61"/>
      <c r="DCF61"/>
      <c r="DCG61"/>
      <c r="DCH61"/>
      <c r="DCI61"/>
      <c r="DCJ61"/>
      <c r="DCK61"/>
      <c r="DCL61"/>
      <c r="DCM61"/>
      <c r="DCN61"/>
      <c r="DCO61"/>
      <c r="DCP61"/>
      <c r="DCQ61"/>
      <c r="DCR61"/>
      <c r="DCS61"/>
      <c r="DCT61"/>
      <c r="DCU61"/>
      <c r="DCV61"/>
      <c r="DCW61"/>
      <c r="DCX61"/>
      <c r="DCY61"/>
      <c r="DCZ61"/>
      <c r="DDA61"/>
      <c r="DDB61"/>
      <c r="DDC61"/>
      <c r="DDD61"/>
      <c r="DDE61"/>
      <c r="DDF61"/>
      <c r="DDG61"/>
      <c r="DDH61"/>
      <c r="DDI61"/>
      <c r="DDJ61"/>
      <c r="DDK61"/>
      <c r="DDL61"/>
      <c r="DDM61"/>
      <c r="DDN61"/>
      <c r="DDO61"/>
      <c r="DDP61"/>
      <c r="DDQ61"/>
      <c r="DDR61"/>
      <c r="DDS61"/>
      <c r="DDT61"/>
      <c r="DDU61"/>
      <c r="DDV61"/>
      <c r="DDW61"/>
      <c r="DDX61"/>
      <c r="DDY61"/>
      <c r="DDZ61"/>
      <c r="DEA61"/>
      <c r="DEB61"/>
      <c r="DEC61"/>
      <c r="DED61"/>
      <c r="DEE61"/>
      <c r="DEF61"/>
      <c r="DEG61"/>
      <c r="DEH61"/>
      <c r="DEI61"/>
      <c r="DEJ61"/>
      <c r="DEK61"/>
      <c r="DEL61"/>
      <c r="DEM61"/>
      <c r="DEN61"/>
      <c r="DEO61"/>
      <c r="DEP61"/>
      <c r="DEQ61"/>
      <c r="DER61"/>
      <c r="DES61"/>
      <c r="DET61"/>
      <c r="DEU61"/>
      <c r="DEV61"/>
      <c r="DEW61"/>
      <c r="DEX61"/>
      <c r="DEY61"/>
      <c r="DEZ61"/>
      <c r="DFA61"/>
      <c r="DFB61"/>
      <c r="DFC61"/>
      <c r="DFD61"/>
      <c r="DFE61"/>
      <c r="DFF61"/>
      <c r="DFG61"/>
      <c r="DFH61"/>
      <c r="DFI61"/>
      <c r="DFJ61"/>
      <c r="DFK61"/>
      <c r="DFL61"/>
      <c r="DFM61"/>
      <c r="DFN61"/>
      <c r="DFO61"/>
      <c r="DFP61"/>
      <c r="DFQ61"/>
      <c r="DFR61"/>
      <c r="DFS61"/>
      <c r="DFT61"/>
      <c r="DFU61"/>
      <c r="DFV61"/>
      <c r="DFW61"/>
      <c r="DFX61"/>
      <c r="DFY61"/>
      <c r="DFZ61"/>
      <c r="DGA61"/>
      <c r="DGB61"/>
      <c r="DGC61"/>
      <c r="DGD61"/>
      <c r="DGE61"/>
      <c r="DGF61"/>
      <c r="DGG61"/>
      <c r="DGH61"/>
      <c r="DGI61"/>
      <c r="DGJ61"/>
      <c r="DGK61"/>
      <c r="DGL61"/>
      <c r="DGM61"/>
      <c r="DGN61"/>
      <c r="DGO61"/>
      <c r="DGP61"/>
      <c r="DGQ61"/>
      <c r="DGR61"/>
      <c r="DGS61"/>
      <c r="DGT61"/>
      <c r="DGU61"/>
      <c r="DGV61"/>
      <c r="DGW61"/>
      <c r="DGX61"/>
      <c r="DGY61"/>
      <c r="DGZ61"/>
      <c r="DHA61"/>
      <c r="DHB61"/>
      <c r="DHC61"/>
      <c r="DHD61"/>
      <c r="DHE61"/>
      <c r="DHF61"/>
      <c r="DHG61"/>
      <c r="DHH61"/>
      <c r="DHI61"/>
      <c r="DHJ61"/>
      <c r="DHK61"/>
      <c r="DHL61"/>
      <c r="DHM61"/>
      <c r="DHN61"/>
      <c r="DHO61"/>
      <c r="DHP61"/>
      <c r="DHQ61"/>
      <c r="DHR61"/>
      <c r="DHS61"/>
      <c r="DHT61"/>
      <c r="DHU61"/>
      <c r="DHV61"/>
      <c r="DHW61"/>
      <c r="DHX61"/>
      <c r="DHY61"/>
      <c r="DHZ61"/>
      <c r="DIA61"/>
      <c r="DIB61"/>
      <c r="DIC61"/>
      <c r="DID61"/>
      <c r="DIE61"/>
      <c r="DIF61"/>
      <c r="DIG61"/>
      <c r="DIH61"/>
      <c r="DII61"/>
      <c r="DIJ61"/>
      <c r="DIK61"/>
      <c r="DIL61"/>
      <c r="DIM61"/>
      <c r="DIN61"/>
      <c r="DIO61"/>
      <c r="DIP61"/>
      <c r="DIQ61"/>
      <c r="DIR61"/>
      <c r="DIS61"/>
      <c r="DIT61"/>
      <c r="DIU61"/>
      <c r="DIV61"/>
      <c r="DIW61"/>
      <c r="DIX61"/>
      <c r="DIY61"/>
      <c r="DIZ61"/>
      <c r="DJA61"/>
      <c r="DJB61"/>
      <c r="DJC61"/>
      <c r="DJD61"/>
      <c r="DJE61"/>
      <c r="DJF61"/>
      <c r="DJG61"/>
      <c r="DJH61"/>
      <c r="DJI61"/>
      <c r="DJJ61"/>
      <c r="DJK61"/>
      <c r="DJL61"/>
      <c r="DJM61"/>
      <c r="DJN61"/>
      <c r="DJO61"/>
      <c r="DJP61"/>
      <c r="DJQ61"/>
      <c r="DJR61"/>
      <c r="DJS61"/>
      <c r="DJT61"/>
      <c r="DJU61"/>
      <c r="DJV61"/>
      <c r="DJW61"/>
      <c r="DJX61"/>
      <c r="DJY61"/>
      <c r="DJZ61"/>
      <c r="DKA61"/>
      <c r="DKB61"/>
      <c r="DKC61"/>
      <c r="DKD61"/>
      <c r="DKE61"/>
      <c r="DKF61"/>
      <c r="DKG61"/>
      <c r="DKH61"/>
      <c r="DKI61"/>
      <c r="DKJ61"/>
      <c r="DKK61"/>
      <c r="DKL61"/>
      <c r="DKM61"/>
      <c r="DKN61"/>
      <c r="DKO61"/>
      <c r="DKP61"/>
      <c r="DKQ61"/>
      <c r="DKR61"/>
      <c r="DKS61"/>
      <c r="DKT61"/>
      <c r="DKU61"/>
      <c r="DKV61"/>
      <c r="DKW61"/>
      <c r="DKX61"/>
      <c r="DKY61"/>
      <c r="DKZ61"/>
      <c r="DLA61"/>
      <c r="DLB61"/>
      <c r="DLC61"/>
      <c r="DLD61"/>
      <c r="DLE61"/>
      <c r="DLF61"/>
      <c r="DLG61"/>
      <c r="DLH61"/>
      <c r="DLI61"/>
      <c r="DLJ61"/>
      <c r="DLK61"/>
      <c r="DLL61"/>
      <c r="DLM61"/>
      <c r="DLN61"/>
      <c r="DLO61"/>
      <c r="DLP61"/>
      <c r="DLQ61"/>
      <c r="DLR61"/>
      <c r="DLS61"/>
      <c r="DLT61"/>
      <c r="DLU61"/>
      <c r="DLV61"/>
      <c r="DLW61"/>
      <c r="DLX61"/>
      <c r="DLY61"/>
      <c r="DLZ61"/>
      <c r="DMA61"/>
      <c r="DMB61"/>
      <c r="DMC61"/>
      <c r="DMD61"/>
      <c r="DME61"/>
      <c r="DMF61"/>
      <c r="DMG61"/>
      <c r="DMH61"/>
      <c r="DMI61"/>
      <c r="DMJ61"/>
      <c r="DMK61"/>
      <c r="DML61"/>
      <c r="DMM61"/>
      <c r="DMN61"/>
      <c r="DMO61"/>
      <c r="DMP61"/>
      <c r="DMQ61"/>
      <c r="DMR61"/>
      <c r="DMS61"/>
      <c r="DMT61"/>
      <c r="DMU61"/>
      <c r="DMV61"/>
      <c r="DMW61"/>
      <c r="DMX61"/>
      <c r="DMY61"/>
      <c r="DMZ61"/>
      <c r="DNA61"/>
      <c r="DNB61"/>
      <c r="DNC61"/>
      <c r="DND61"/>
      <c r="DNE61"/>
      <c r="DNF61"/>
      <c r="DNG61"/>
      <c r="DNH61"/>
      <c r="DNI61"/>
      <c r="DNJ61"/>
      <c r="DNK61"/>
      <c r="DNL61"/>
      <c r="DNM61"/>
      <c r="DNN61"/>
      <c r="DNO61"/>
      <c r="DNP61"/>
      <c r="DNQ61"/>
      <c r="DNR61"/>
      <c r="DNS61"/>
      <c r="DNT61"/>
      <c r="DNU61"/>
      <c r="DNV61"/>
      <c r="DNW61"/>
      <c r="DNX61"/>
      <c r="DNY61"/>
      <c r="DNZ61"/>
      <c r="DOA61"/>
      <c r="DOB61"/>
      <c r="DOC61"/>
      <c r="DOD61"/>
      <c r="DOE61"/>
      <c r="DOF61"/>
      <c r="DOG61"/>
      <c r="DOH61"/>
      <c r="DOI61"/>
      <c r="DOJ61"/>
      <c r="DOK61"/>
      <c r="DOL61"/>
      <c r="DOM61"/>
      <c r="DON61"/>
      <c r="DOO61"/>
      <c r="DOP61"/>
      <c r="DOQ61"/>
      <c r="DOR61"/>
      <c r="DOS61"/>
      <c r="DOT61"/>
      <c r="DOU61"/>
      <c r="DOV61"/>
      <c r="DOW61"/>
      <c r="DOX61"/>
      <c r="DOY61"/>
      <c r="DOZ61"/>
      <c r="DPA61"/>
      <c r="DPB61"/>
      <c r="DPC61"/>
      <c r="DPD61"/>
      <c r="DPE61"/>
      <c r="DPF61"/>
      <c r="DPG61"/>
      <c r="DPH61"/>
      <c r="DPI61"/>
      <c r="DPJ61"/>
      <c r="DPK61"/>
      <c r="DPL61"/>
      <c r="DPM61"/>
      <c r="DPN61"/>
      <c r="DPO61"/>
      <c r="DPP61"/>
      <c r="DPQ61"/>
      <c r="DPR61"/>
      <c r="DPS61"/>
      <c r="DPT61"/>
      <c r="DPU61"/>
      <c r="DPV61"/>
      <c r="DPW61"/>
      <c r="DPX61"/>
      <c r="DPY61"/>
      <c r="DPZ61"/>
      <c r="DQA61"/>
      <c r="DQB61"/>
      <c r="DQC61"/>
      <c r="DQD61"/>
      <c r="DQE61"/>
      <c r="DQF61"/>
      <c r="DQG61"/>
      <c r="DQH61"/>
      <c r="DQI61"/>
      <c r="DQJ61"/>
      <c r="DQK61"/>
      <c r="DQL61"/>
      <c r="DQM61"/>
      <c r="DQN61"/>
      <c r="DQO61"/>
      <c r="DQP61"/>
      <c r="DQQ61"/>
      <c r="DQR61"/>
      <c r="DQS61"/>
      <c r="DQT61"/>
      <c r="DQU61"/>
      <c r="DQV61"/>
      <c r="DQW61"/>
      <c r="DQX61"/>
      <c r="DQY61"/>
      <c r="DQZ61"/>
      <c r="DRA61"/>
      <c r="DRB61"/>
      <c r="DRC61"/>
      <c r="DRD61"/>
      <c r="DRE61"/>
      <c r="DRF61"/>
      <c r="DRG61"/>
      <c r="DRH61"/>
      <c r="DRI61"/>
      <c r="DRJ61"/>
      <c r="DRK61"/>
      <c r="DRL61"/>
      <c r="DRM61"/>
      <c r="DRN61"/>
      <c r="DRO61"/>
      <c r="DRP61"/>
      <c r="DRQ61"/>
      <c r="DRR61"/>
      <c r="DRS61"/>
      <c r="DRT61"/>
      <c r="DRU61"/>
      <c r="DRV61"/>
      <c r="DRW61"/>
      <c r="DRX61"/>
      <c r="DRY61"/>
      <c r="DRZ61"/>
      <c r="DSA61"/>
      <c r="DSB61"/>
      <c r="DSC61"/>
      <c r="DSD61"/>
      <c r="DSE61"/>
      <c r="DSF61"/>
      <c r="DSG61"/>
      <c r="DSH61"/>
      <c r="DSI61"/>
      <c r="DSJ61"/>
      <c r="DSK61"/>
      <c r="DSL61"/>
      <c r="DSM61"/>
      <c r="DSN61"/>
      <c r="DSO61"/>
      <c r="DSP61"/>
      <c r="DSQ61"/>
      <c r="DSR61"/>
      <c r="DSS61"/>
      <c r="DST61"/>
      <c r="DSU61"/>
      <c r="DSV61"/>
      <c r="DSW61"/>
      <c r="DSX61"/>
      <c r="DSY61"/>
      <c r="DSZ61"/>
      <c r="DTA61"/>
      <c r="DTB61"/>
      <c r="DTC61"/>
      <c r="DTD61"/>
      <c r="DTE61"/>
      <c r="DTF61"/>
      <c r="DTG61"/>
      <c r="DTH61"/>
      <c r="DTI61"/>
      <c r="DTJ61"/>
      <c r="DTK61"/>
      <c r="DTL61"/>
      <c r="DTM61"/>
      <c r="DTN61"/>
      <c r="DTO61"/>
      <c r="DTP61"/>
      <c r="DTQ61"/>
      <c r="DTR61"/>
      <c r="DTS61"/>
      <c r="DTT61"/>
      <c r="DTU61"/>
      <c r="DTV61"/>
      <c r="DTW61"/>
      <c r="DTX61"/>
      <c r="DTY61"/>
      <c r="DTZ61"/>
      <c r="DUA61"/>
      <c r="DUB61"/>
      <c r="DUC61"/>
      <c r="DUD61"/>
      <c r="DUE61"/>
      <c r="DUF61"/>
      <c r="DUG61"/>
      <c r="DUH61"/>
      <c r="DUI61"/>
      <c r="DUJ61"/>
      <c r="DUK61"/>
      <c r="DUL61"/>
      <c r="DUM61"/>
      <c r="DUN61"/>
      <c r="DUO61"/>
      <c r="DUP61"/>
      <c r="DUQ61"/>
      <c r="DUR61"/>
      <c r="DUS61"/>
      <c r="DUT61"/>
      <c r="DUU61"/>
      <c r="DUV61"/>
      <c r="DUW61"/>
      <c r="DUX61"/>
      <c r="DUY61"/>
      <c r="DUZ61"/>
      <c r="DVA61"/>
      <c r="DVB61"/>
      <c r="DVC61"/>
      <c r="DVD61"/>
      <c r="DVE61"/>
      <c r="DVF61"/>
      <c r="DVG61"/>
      <c r="DVH61"/>
      <c r="DVI61"/>
      <c r="DVJ61"/>
      <c r="DVK61"/>
      <c r="DVL61"/>
      <c r="DVM61"/>
      <c r="DVN61"/>
      <c r="DVO61"/>
      <c r="DVP61"/>
      <c r="DVQ61"/>
      <c r="DVR61"/>
      <c r="DVS61"/>
      <c r="DVT61"/>
      <c r="DVU61"/>
      <c r="DVV61"/>
      <c r="DVW61"/>
      <c r="DVX61"/>
      <c r="DVY61"/>
      <c r="DVZ61"/>
      <c r="DWA61"/>
      <c r="DWB61"/>
      <c r="DWC61"/>
      <c r="DWD61"/>
      <c r="DWE61"/>
      <c r="DWF61"/>
      <c r="DWG61"/>
      <c r="DWH61"/>
      <c r="DWI61"/>
      <c r="DWJ61"/>
      <c r="DWK61"/>
      <c r="DWL61"/>
      <c r="DWM61"/>
      <c r="DWN61"/>
      <c r="DWO61"/>
      <c r="DWP61"/>
      <c r="DWQ61"/>
      <c r="DWR61"/>
      <c r="DWS61"/>
      <c r="DWT61"/>
      <c r="DWU61"/>
      <c r="DWV61"/>
      <c r="DWW61"/>
      <c r="DWX61"/>
      <c r="DWY61"/>
      <c r="DWZ61"/>
      <c r="DXA61"/>
      <c r="DXB61"/>
      <c r="DXC61"/>
      <c r="DXD61"/>
      <c r="DXE61"/>
      <c r="DXF61"/>
      <c r="DXG61"/>
      <c r="DXH61"/>
      <c r="DXI61"/>
      <c r="DXJ61"/>
      <c r="DXK61"/>
      <c r="DXL61"/>
      <c r="DXM61"/>
      <c r="DXN61"/>
      <c r="DXO61"/>
      <c r="DXP61"/>
      <c r="DXQ61"/>
      <c r="DXR61"/>
      <c r="DXS61"/>
      <c r="DXT61"/>
      <c r="DXU61"/>
      <c r="DXV61"/>
      <c r="DXW61"/>
      <c r="DXX61"/>
      <c r="DXY61"/>
      <c r="DXZ61"/>
      <c r="DYA61"/>
      <c r="DYB61"/>
      <c r="DYC61"/>
      <c r="DYD61"/>
      <c r="DYE61"/>
      <c r="DYF61"/>
      <c r="DYG61"/>
      <c r="DYH61"/>
      <c r="DYI61"/>
      <c r="DYJ61"/>
      <c r="DYK61"/>
      <c r="DYL61"/>
      <c r="DYM61"/>
      <c r="DYN61"/>
      <c r="DYO61"/>
      <c r="DYP61"/>
      <c r="DYQ61"/>
      <c r="DYR61"/>
      <c r="DYS61"/>
      <c r="DYT61"/>
      <c r="DYU61"/>
      <c r="DYV61"/>
      <c r="DYW61"/>
      <c r="DYX61"/>
      <c r="DYY61"/>
      <c r="DYZ61"/>
      <c r="DZA61"/>
      <c r="DZB61"/>
      <c r="DZC61"/>
      <c r="DZD61"/>
      <c r="DZE61"/>
      <c r="DZF61"/>
      <c r="DZG61"/>
      <c r="DZH61"/>
      <c r="DZI61"/>
      <c r="DZJ61"/>
      <c r="DZK61"/>
      <c r="DZL61"/>
      <c r="DZM61"/>
      <c r="DZN61"/>
      <c r="DZO61"/>
      <c r="DZP61"/>
      <c r="DZQ61"/>
      <c r="DZR61"/>
      <c r="DZS61"/>
      <c r="DZT61"/>
      <c r="DZU61"/>
      <c r="DZV61"/>
      <c r="DZW61"/>
      <c r="DZX61"/>
      <c r="DZY61"/>
      <c r="DZZ61"/>
      <c r="EAA61"/>
      <c r="EAB61"/>
      <c r="EAC61"/>
      <c r="EAD61"/>
      <c r="EAE61"/>
      <c r="EAF61"/>
      <c r="EAG61"/>
      <c r="EAH61"/>
      <c r="EAI61"/>
      <c r="EAJ61"/>
      <c r="EAK61"/>
      <c r="EAL61"/>
      <c r="EAM61"/>
      <c r="EAN61"/>
      <c r="EAO61"/>
      <c r="EAP61"/>
      <c r="EAQ61"/>
      <c r="EAR61"/>
      <c r="EAS61"/>
      <c r="EAT61"/>
      <c r="EAU61"/>
      <c r="EAV61"/>
      <c r="EAW61"/>
      <c r="EAX61"/>
      <c r="EAY61"/>
      <c r="EAZ61"/>
      <c r="EBA61"/>
      <c r="EBB61"/>
      <c r="EBC61"/>
      <c r="EBD61"/>
      <c r="EBE61"/>
      <c r="EBF61"/>
      <c r="EBG61"/>
      <c r="EBH61"/>
      <c r="EBI61"/>
      <c r="EBJ61"/>
      <c r="EBK61"/>
      <c r="EBL61"/>
      <c r="EBM61"/>
      <c r="EBN61"/>
      <c r="EBO61"/>
      <c r="EBP61"/>
      <c r="EBQ61"/>
      <c r="EBR61"/>
      <c r="EBS61"/>
      <c r="EBT61"/>
      <c r="EBU61"/>
      <c r="EBV61"/>
      <c r="EBW61"/>
      <c r="EBX61"/>
      <c r="EBY61"/>
      <c r="EBZ61"/>
      <c r="ECA61"/>
      <c r="ECB61"/>
      <c r="ECC61"/>
      <c r="ECD61"/>
      <c r="ECE61"/>
      <c r="ECF61"/>
      <c r="ECG61"/>
      <c r="ECH61"/>
      <c r="ECI61"/>
      <c r="ECJ61"/>
      <c r="ECK61"/>
      <c r="ECL61"/>
      <c r="ECM61"/>
      <c r="ECN61"/>
      <c r="ECO61"/>
      <c r="ECP61"/>
      <c r="ECQ61"/>
      <c r="ECR61"/>
      <c r="ECS61"/>
      <c r="ECT61"/>
      <c r="ECU61"/>
      <c r="ECV61"/>
      <c r="ECW61"/>
      <c r="ECX61"/>
      <c r="ECY61"/>
      <c r="ECZ61"/>
      <c r="EDA61"/>
      <c r="EDB61"/>
      <c r="EDC61"/>
      <c r="EDD61"/>
      <c r="EDE61"/>
      <c r="EDF61"/>
      <c r="EDG61"/>
      <c r="EDH61"/>
      <c r="EDI61"/>
      <c r="EDJ61"/>
      <c r="EDK61"/>
      <c r="EDL61"/>
      <c r="EDM61"/>
      <c r="EDN61"/>
      <c r="EDO61"/>
      <c r="EDP61"/>
      <c r="EDQ61"/>
      <c r="EDR61"/>
      <c r="EDS61"/>
      <c r="EDT61"/>
      <c r="EDU61"/>
      <c r="EDV61"/>
      <c r="EDW61"/>
      <c r="EDX61"/>
      <c r="EDY61"/>
      <c r="EDZ61"/>
      <c r="EEA61"/>
      <c r="EEB61"/>
      <c r="EEC61"/>
      <c r="EED61"/>
      <c r="EEE61"/>
      <c r="EEF61"/>
      <c r="EEG61"/>
      <c r="EEH61"/>
      <c r="EEI61"/>
      <c r="EEJ61"/>
      <c r="EEK61"/>
      <c r="EEL61"/>
      <c r="EEM61"/>
      <c r="EEN61"/>
      <c r="EEO61"/>
      <c r="EEP61"/>
      <c r="EEQ61"/>
      <c r="EER61"/>
      <c r="EES61"/>
      <c r="EET61"/>
      <c r="EEU61"/>
      <c r="EEV61"/>
      <c r="EEW61"/>
      <c r="EEX61"/>
      <c r="EEY61"/>
      <c r="EEZ61"/>
      <c r="EFA61"/>
      <c r="EFB61"/>
      <c r="EFC61"/>
      <c r="EFD61"/>
      <c r="EFE61"/>
      <c r="EFF61"/>
      <c r="EFG61"/>
      <c r="EFH61"/>
      <c r="EFI61"/>
      <c r="EFJ61"/>
      <c r="EFK61"/>
      <c r="EFL61"/>
      <c r="EFM61"/>
      <c r="EFN61"/>
      <c r="EFO61"/>
      <c r="EFP61"/>
      <c r="EFQ61"/>
      <c r="EFR61"/>
      <c r="EFS61"/>
      <c r="EFT61"/>
      <c r="EFU61"/>
      <c r="EFV61"/>
      <c r="EFW61"/>
      <c r="EFX61"/>
      <c r="EFY61"/>
      <c r="EFZ61"/>
      <c r="EGA61"/>
      <c r="EGB61"/>
      <c r="EGC61"/>
      <c r="EGD61"/>
      <c r="EGE61"/>
      <c r="EGF61"/>
      <c r="EGG61"/>
      <c r="EGH61"/>
      <c r="EGI61"/>
      <c r="EGJ61"/>
      <c r="EGK61"/>
      <c r="EGL61"/>
      <c r="EGM61"/>
      <c r="EGN61"/>
      <c r="EGO61"/>
      <c r="EGP61"/>
      <c r="EGQ61"/>
      <c r="EGR61"/>
      <c r="EGS61"/>
      <c r="EGT61"/>
      <c r="EGU61"/>
      <c r="EGV61"/>
      <c r="EGW61"/>
      <c r="EGX61"/>
      <c r="EGY61"/>
      <c r="EGZ61"/>
      <c r="EHA61"/>
      <c r="EHB61"/>
      <c r="EHC61"/>
      <c r="EHD61"/>
      <c r="EHE61"/>
      <c r="EHF61"/>
      <c r="EHG61"/>
      <c r="EHH61"/>
      <c r="EHI61"/>
      <c r="EHJ61"/>
      <c r="EHK61"/>
      <c r="EHL61"/>
      <c r="EHM61"/>
      <c r="EHN61"/>
      <c r="EHO61"/>
      <c r="EHP61"/>
      <c r="EHQ61"/>
      <c r="EHR61"/>
      <c r="EHS61"/>
      <c r="EHT61"/>
      <c r="EHU61"/>
      <c r="EHV61"/>
      <c r="EHW61"/>
      <c r="EHX61"/>
      <c r="EHY61"/>
      <c r="EHZ61"/>
      <c r="EIA61"/>
      <c r="EIB61"/>
      <c r="EIC61"/>
      <c r="EID61"/>
      <c r="EIE61"/>
      <c r="EIF61"/>
      <c r="EIG61"/>
      <c r="EIH61"/>
      <c r="EII61"/>
      <c r="EIJ61"/>
      <c r="EIK61"/>
      <c r="EIL61"/>
      <c r="EIM61"/>
      <c r="EIN61"/>
      <c r="EIO61"/>
      <c r="EIP61"/>
      <c r="EIQ61"/>
      <c r="EIR61"/>
      <c r="EIS61"/>
      <c r="EIT61"/>
      <c r="EIU61"/>
      <c r="EIV61"/>
      <c r="EIW61"/>
      <c r="EIX61"/>
      <c r="EIY61"/>
      <c r="EIZ61"/>
      <c r="EJA61"/>
      <c r="EJB61"/>
      <c r="EJC61"/>
      <c r="EJD61"/>
      <c r="EJE61"/>
      <c r="EJF61"/>
      <c r="EJG61"/>
      <c r="EJH61"/>
      <c r="EJI61"/>
      <c r="EJJ61"/>
      <c r="EJK61"/>
      <c r="EJL61"/>
      <c r="EJM61"/>
      <c r="EJN61"/>
      <c r="EJO61"/>
      <c r="EJP61"/>
      <c r="EJQ61"/>
      <c r="EJR61"/>
      <c r="EJS61"/>
      <c r="EJT61"/>
      <c r="EJU61"/>
      <c r="EJV61"/>
      <c r="EJW61"/>
      <c r="EJX61"/>
      <c r="EJY61"/>
      <c r="EJZ61"/>
      <c r="EKA61"/>
      <c r="EKB61"/>
      <c r="EKC61"/>
      <c r="EKD61"/>
      <c r="EKE61"/>
      <c r="EKF61"/>
      <c r="EKG61"/>
      <c r="EKH61"/>
      <c r="EKI61"/>
      <c r="EKJ61"/>
      <c r="EKK61"/>
      <c r="EKL61"/>
      <c r="EKM61"/>
      <c r="EKN61"/>
      <c r="EKO61"/>
      <c r="EKP61"/>
      <c r="EKQ61"/>
      <c r="EKR61"/>
      <c r="EKS61"/>
      <c r="EKT61"/>
      <c r="EKU61"/>
      <c r="EKV61"/>
      <c r="EKW61"/>
      <c r="EKX61"/>
      <c r="EKY61"/>
      <c r="EKZ61"/>
      <c r="ELA61"/>
      <c r="ELB61"/>
      <c r="ELC61"/>
      <c r="ELD61"/>
      <c r="ELE61"/>
      <c r="ELF61"/>
      <c r="ELG61"/>
      <c r="ELH61"/>
      <c r="ELI61"/>
      <c r="ELJ61"/>
      <c r="ELK61"/>
      <c r="ELL61"/>
      <c r="ELM61"/>
      <c r="ELN61"/>
      <c r="ELO61"/>
      <c r="ELP61"/>
      <c r="ELQ61"/>
      <c r="ELR61"/>
      <c r="ELS61"/>
      <c r="ELT61"/>
      <c r="ELU61"/>
      <c r="ELV61"/>
      <c r="ELW61"/>
      <c r="ELX61"/>
      <c r="ELY61"/>
      <c r="ELZ61"/>
      <c r="EMA61"/>
      <c r="EMB61"/>
      <c r="EMC61"/>
      <c r="EMD61"/>
      <c r="EME61"/>
      <c r="EMF61"/>
      <c r="EMG61"/>
      <c r="EMH61"/>
      <c r="EMI61"/>
      <c r="EMJ61"/>
      <c r="EMK61"/>
      <c r="EML61"/>
      <c r="EMM61"/>
      <c r="EMN61"/>
      <c r="EMO61"/>
      <c r="EMP61"/>
      <c r="EMQ61"/>
      <c r="EMR61"/>
      <c r="EMS61"/>
      <c r="EMT61"/>
      <c r="EMU61"/>
      <c r="EMV61"/>
      <c r="EMW61"/>
      <c r="EMX61"/>
      <c r="EMY61"/>
      <c r="EMZ61"/>
      <c r="ENA61"/>
      <c r="ENB61"/>
      <c r="ENC61"/>
      <c r="END61"/>
      <c r="ENE61"/>
      <c r="ENF61"/>
      <c r="ENG61"/>
      <c r="ENH61"/>
      <c r="ENI61"/>
      <c r="ENJ61"/>
      <c r="ENK61"/>
      <c r="ENL61"/>
      <c r="ENM61"/>
      <c r="ENN61"/>
      <c r="ENO61"/>
      <c r="ENP61"/>
      <c r="ENQ61"/>
      <c r="ENR61"/>
      <c r="ENS61"/>
      <c r="ENT61"/>
      <c r="ENU61"/>
      <c r="ENV61"/>
      <c r="ENW61"/>
      <c r="ENX61"/>
      <c r="ENY61"/>
      <c r="ENZ61"/>
      <c r="EOA61"/>
      <c r="EOB61"/>
      <c r="EOC61"/>
      <c r="EOD61"/>
      <c r="EOE61"/>
      <c r="EOF61"/>
      <c r="EOG61"/>
      <c r="EOH61"/>
      <c r="EOI61"/>
      <c r="EOJ61"/>
      <c r="EOK61"/>
      <c r="EOL61"/>
      <c r="EOM61"/>
      <c r="EON61"/>
      <c r="EOO61"/>
      <c r="EOP61"/>
      <c r="EOQ61"/>
      <c r="EOR61"/>
      <c r="EOS61"/>
      <c r="EOT61"/>
      <c r="EOU61"/>
      <c r="EOV61"/>
      <c r="EOW61"/>
      <c r="EOX61"/>
      <c r="EOY61"/>
      <c r="EOZ61"/>
      <c r="EPA61"/>
      <c r="EPB61"/>
      <c r="EPC61"/>
      <c r="EPD61"/>
      <c r="EPE61"/>
      <c r="EPF61"/>
      <c r="EPG61"/>
      <c r="EPH61"/>
      <c r="EPI61"/>
      <c r="EPJ61"/>
      <c r="EPK61"/>
      <c r="EPL61"/>
      <c r="EPM61"/>
      <c r="EPN61"/>
      <c r="EPO61"/>
      <c r="EPP61"/>
      <c r="EPQ61"/>
      <c r="EPR61"/>
      <c r="EPS61"/>
      <c r="EPT61"/>
      <c r="EPU61"/>
      <c r="EPV61"/>
      <c r="EPW61"/>
      <c r="EPX61"/>
      <c r="EPY61"/>
      <c r="EPZ61"/>
      <c r="EQA61"/>
      <c r="EQB61"/>
      <c r="EQC61"/>
      <c r="EQD61"/>
      <c r="EQE61"/>
      <c r="EQF61"/>
      <c r="EQG61"/>
      <c r="EQH61"/>
      <c r="EQI61"/>
      <c r="EQJ61"/>
      <c r="EQK61"/>
      <c r="EQL61"/>
      <c r="EQM61"/>
      <c r="EQN61"/>
      <c r="EQO61"/>
      <c r="EQP61"/>
      <c r="EQQ61"/>
      <c r="EQR61"/>
      <c r="EQS61"/>
      <c r="EQT61"/>
      <c r="EQU61"/>
      <c r="EQV61"/>
      <c r="EQW61"/>
      <c r="EQX61"/>
      <c r="EQY61"/>
      <c r="EQZ61"/>
      <c r="ERA61"/>
      <c r="ERB61"/>
      <c r="ERC61"/>
      <c r="ERD61"/>
      <c r="ERE61"/>
      <c r="ERF61"/>
      <c r="ERG61"/>
      <c r="ERH61"/>
      <c r="ERI61"/>
      <c r="ERJ61"/>
      <c r="ERK61"/>
      <c r="ERL61"/>
      <c r="ERM61"/>
      <c r="ERN61"/>
      <c r="ERO61"/>
      <c r="ERP61"/>
      <c r="ERQ61"/>
      <c r="ERR61"/>
      <c r="ERS61"/>
      <c r="ERT61"/>
      <c r="ERU61"/>
      <c r="ERV61"/>
      <c r="ERW61"/>
      <c r="ERX61"/>
      <c r="ERY61"/>
      <c r="ERZ61"/>
      <c r="ESA61"/>
      <c r="ESB61"/>
      <c r="ESC61"/>
      <c r="ESD61"/>
      <c r="ESE61"/>
      <c r="ESF61"/>
      <c r="ESG61"/>
      <c r="ESH61"/>
      <c r="ESI61"/>
      <c r="ESJ61"/>
      <c r="ESK61"/>
      <c r="ESL61"/>
      <c r="ESM61"/>
      <c r="ESN61"/>
      <c r="ESO61"/>
      <c r="ESP61"/>
      <c r="ESQ61"/>
      <c r="ESR61"/>
      <c r="ESS61"/>
      <c r="EST61"/>
      <c r="ESU61"/>
      <c r="ESV61"/>
      <c r="ESW61"/>
      <c r="ESX61"/>
      <c r="ESY61"/>
      <c r="ESZ61"/>
      <c r="ETA61"/>
      <c r="ETB61"/>
      <c r="ETC61"/>
      <c r="ETD61"/>
      <c r="ETE61"/>
      <c r="ETF61"/>
      <c r="ETG61"/>
      <c r="ETH61"/>
      <c r="ETI61"/>
      <c r="ETJ61"/>
      <c r="ETK61"/>
      <c r="ETL61"/>
      <c r="ETM61"/>
      <c r="ETN61"/>
      <c r="ETO61"/>
      <c r="ETP61"/>
      <c r="ETQ61"/>
      <c r="ETR61"/>
      <c r="ETS61"/>
      <c r="ETT61"/>
      <c r="ETU61"/>
      <c r="ETV61"/>
      <c r="ETW61"/>
      <c r="ETX61"/>
      <c r="ETY61"/>
      <c r="ETZ61"/>
      <c r="EUA61"/>
      <c r="EUB61"/>
      <c r="EUC61"/>
      <c r="EUD61"/>
      <c r="EUE61"/>
      <c r="EUF61"/>
      <c r="EUG61"/>
      <c r="EUH61"/>
      <c r="EUI61"/>
      <c r="EUJ61"/>
      <c r="EUK61"/>
      <c r="EUL61"/>
      <c r="EUM61"/>
      <c r="EUN61"/>
      <c r="EUO61"/>
      <c r="EUP61"/>
      <c r="EUQ61"/>
      <c r="EUR61"/>
      <c r="EUS61"/>
      <c r="EUT61"/>
      <c r="EUU61"/>
      <c r="EUV61"/>
      <c r="EUW61"/>
      <c r="EUX61"/>
      <c r="EUY61"/>
      <c r="EUZ61"/>
      <c r="EVA61"/>
      <c r="EVB61"/>
      <c r="EVC61"/>
      <c r="EVD61"/>
      <c r="EVE61"/>
      <c r="EVF61"/>
      <c r="EVG61"/>
      <c r="EVH61"/>
      <c r="EVI61"/>
      <c r="EVJ61"/>
      <c r="EVK61"/>
      <c r="EVL61"/>
      <c r="EVM61"/>
      <c r="EVN61"/>
      <c r="EVO61"/>
      <c r="EVP61"/>
      <c r="EVQ61"/>
      <c r="EVR61"/>
      <c r="EVS61"/>
      <c r="EVT61"/>
      <c r="EVU61"/>
      <c r="EVV61"/>
      <c r="EVW61"/>
      <c r="EVX61"/>
      <c r="EVY61"/>
      <c r="EVZ61"/>
      <c r="EWA61"/>
      <c r="EWB61"/>
      <c r="EWC61"/>
      <c r="EWD61"/>
      <c r="EWE61"/>
      <c r="EWF61"/>
      <c r="EWG61"/>
      <c r="EWH61"/>
      <c r="EWI61"/>
      <c r="EWJ61"/>
      <c r="EWK61"/>
      <c r="EWL61"/>
      <c r="EWM61"/>
      <c r="EWN61"/>
      <c r="EWO61"/>
      <c r="EWP61"/>
      <c r="EWQ61"/>
      <c r="EWR61"/>
      <c r="EWS61"/>
      <c r="EWT61"/>
      <c r="EWU61"/>
      <c r="EWV61"/>
      <c r="EWW61"/>
      <c r="EWX61"/>
      <c r="EWY61"/>
      <c r="EWZ61"/>
      <c r="EXA61"/>
      <c r="EXB61"/>
      <c r="EXC61"/>
      <c r="EXD61"/>
      <c r="EXE61"/>
      <c r="EXF61"/>
      <c r="EXG61"/>
      <c r="EXH61"/>
      <c r="EXI61"/>
      <c r="EXJ61"/>
      <c r="EXK61"/>
      <c r="EXL61"/>
      <c r="EXM61"/>
      <c r="EXN61"/>
      <c r="EXO61"/>
      <c r="EXP61"/>
      <c r="EXQ61"/>
      <c r="EXR61"/>
      <c r="EXS61"/>
      <c r="EXT61"/>
      <c r="EXU61"/>
      <c r="EXV61"/>
      <c r="EXW61"/>
      <c r="EXX61"/>
      <c r="EXY61"/>
      <c r="EXZ61"/>
      <c r="EYA61"/>
      <c r="EYB61"/>
      <c r="EYC61"/>
      <c r="EYD61"/>
      <c r="EYE61"/>
      <c r="EYF61"/>
      <c r="EYG61"/>
      <c r="EYH61"/>
      <c r="EYI61"/>
      <c r="EYJ61"/>
      <c r="EYK61"/>
      <c r="EYL61"/>
      <c r="EYM61"/>
      <c r="EYN61"/>
      <c r="EYO61"/>
      <c r="EYP61"/>
      <c r="EYQ61"/>
      <c r="EYR61"/>
      <c r="EYS61"/>
      <c r="EYT61"/>
      <c r="EYU61"/>
      <c r="EYV61"/>
      <c r="EYW61"/>
      <c r="EYX61"/>
      <c r="EYY61"/>
      <c r="EYZ61"/>
      <c r="EZA61"/>
      <c r="EZB61"/>
      <c r="EZC61"/>
      <c r="EZD61"/>
      <c r="EZE61"/>
      <c r="EZF61"/>
      <c r="EZG61"/>
      <c r="EZH61"/>
      <c r="EZI61"/>
      <c r="EZJ61"/>
      <c r="EZK61"/>
      <c r="EZL61"/>
      <c r="EZM61"/>
      <c r="EZN61"/>
      <c r="EZO61"/>
      <c r="EZP61"/>
      <c r="EZQ61"/>
      <c r="EZR61"/>
      <c r="EZS61"/>
      <c r="EZT61"/>
      <c r="EZU61"/>
      <c r="EZV61"/>
      <c r="EZW61"/>
      <c r="EZX61"/>
      <c r="EZY61"/>
      <c r="EZZ61"/>
      <c r="FAA61"/>
      <c r="FAB61"/>
      <c r="FAC61"/>
      <c r="FAD61"/>
      <c r="FAE61"/>
      <c r="FAF61"/>
      <c r="FAG61"/>
      <c r="FAH61"/>
      <c r="FAI61"/>
      <c r="FAJ61"/>
      <c r="FAK61"/>
      <c r="FAL61"/>
      <c r="FAM61"/>
      <c r="FAN61"/>
      <c r="FAO61"/>
      <c r="FAP61"/>
      <c r="FAQ61"/>
      <c r="FAR61"/>
      <c r="FAS61"/>
      <c r="FAT61"/>
      <c r="FAU61"/>
      <c r="FAV61"/>
      <c r="FAW61"/>
      <c r="FAX61"/>
      <c r="FAY61"/>
      <c r="FAZ61"/>
      <c r="FBA61"/>
      <c r="FBB61"/>
      <c r="FBC61"/>
      <c r="FBD61"/>
      <c r="FBE61"/>
      <c r="FBF61"/>
      <c r="FBG61"/>
      <c r="FBH61"/>
      <c r="FBI61"/>
      <c r="FBJ61"/>
      <c r="FBK61"/>
      <c r="FBL61"/>
      <c r="FBM61"/>
      <c r="FBN61"/>
      <c r="FBO61"/>
      <c r="FBP61"/>
      <c r="FBQ61"/>
      <c r="FBR61"/>
      <c r="FBS61"/>
      <c r="FBT61"/>
      <c r="FBU61"/>
      <c r="FBV61"/>
      <c r="FBW61"/>
      <c r="FBX61"/>
      <c r="FBY61"/>
      <c r="FBZ61"/>
      <c r="FCA61"/>
      <c r="FCB61"/>
      <c r="FCC61"/>
      <c r="FCD61"/>
      <c r="FCE61"/>
      <c r="FCF61"/>
      <c r="FCG61"/>
      <c r="FCH61"/>
      <c r="FCI61"/>
      <c r="FCJ61"/>
      <c r="FCK61"/>
      <c r="FCL61"/>
      <c r="FCM61"/>
      <c r="FCN61"/>
      <c r="FCO61"/>
      <c r="FCP61"/>
      <c r="FCQ61"/>
      <c r="FCR61"/>
      <c r="FCS61"/>
      <c r="FCT61"/>
      <c r="FCU61"/>
      <c r="FCV61"/>
      <c r="FCW61"/>
      <c r="FCX61"/>
      <c r="FCY61"/>
      <c r="FCZ61"/>
      <c r="FDA61"/>
      <c r="FDB61"/>
      <c r="FDC61"/>
      <c r="FDD61"/>
      <c r="FDE61"/>
      <c r="FDF61"/>
      <c r="FDG61"/>
      <c r="FDH61"/>
      <c r="FDI61"/>
      <c r="FDJ61"/>
      <c r="FDK61"/>
      <c r="FDL61"/>
      <c r="FDM61"/>
      <c r="FDN61"/>
      <c r="FDO61"/>
      <c r="FDP61"/>
      <c r="FDQ61"/>
      <c r="FDR61"/>
      <c r="FDS61"/>
      <c r="FDT61"/>
      <c r="FDU61"/>
      <c r="FDV61"/>
      <c r="FDW61"/>
      <c r="FDX61"/>
      <c r="FDY61"/>
      <c r="FDZ61"/>
      <c r="FEA61"/>
      <c r="FEB61"/>
      <c r="FEC61"/>
      <c r="FED61"/>
      <c r="FEE61"/>
      <c r="FEF61"/>
      <c r="FEG61"/>
      <c r="FEH61"/>
      <c r="FEI61"/>
      <c r="FEJ61"/>
      <c r="FEK61"/>
      <c r="FEL61"/>
      <c r="FEM61"/>
      <c r="FEN61"/>
      <c r="FEO61"/>
      <c r="FEP61"/>
      <c r="FEQ61"/>
      <c r="FER61"/>
      <c r="FES61"/>
      <c r="FET61"/>
      <c r="FEU61"/>
      <c r="FEV61"/>
      <c r="FEW61"/>
      <c r="FEX61"/>
      <c r="FEY61"/>
      <c r="FEZ61"/>
      <c r="FFA61"/>
      <c r="FFB61"/>
      <c r="FFC61"/>
      <c r="FFD61"/>
      <c r="FFE61"/>
      <c r="FFF61"/>
      <c r="FFG61"/>
      <c r="FFH61"/>
      <c r="FFI61"/>
      <c r="FFJ61"/>
      <c r="FFK61"/>
      <c r="FFL61"/>
      <c r="FFM61"/>
      <c r="FFN61"/>
      <c r="FFO61"/>
      <c r="FFP61"/>
      <c r="FFQ61"/>
      <c r="FFR61"/>
      <c r="FFS61"/>
      <c r="FFT61"/>
      <c r="FFU61"/>
      <c r="FFV61"/>
      <c r="FFW61"/>
      <c r="FFX61"/>
      <c r="FFY61"/>
      <c r="FFZ61"/>
      <c r="FGA61"/>
      <c r="FGB61"/>
      <c r="FGC61"/>
      <c r="FGD61"/>
      <c r="FGE61"/>
      <c r="FGF61"/>
      <c r="FGG61"/>
      <c r="FGH61"/>
      <c r="FGI61"/>
      <c r="FGJ61"/>
      <c r="FGK61"/>
      <c r="FGL61"/>
      <c r="FGM61"/>
      <c r="FGN61"/>
      <c r="FGO61"/>
      <c r="FGP61"/>
      <c r="FGQ61"/>
      <c r="FGR61"/>
      <c r="FGS61"/>
      <c r="FGT61"/>
      <c r="FGU61"/>
      <c r="FGV61"/>
      <c r="FGW61"/>
      <c r="FGX61"/>
      <c r="FGY61"/>
      <c r="FGZ61"/>
      <c r="FHA61"/>
      <c r="FHB61"/>
      <c r="FHC61"/>
      <c r="FHD61"/>
      <c r="FHE61"/>
      <c r="FHF61"/>
      <c r="FHG61"/>
      <c r="FHH61"/>
      <c r="FHI61"/>
      <c r="FHJ61"/>
      <c r="FHK61"/>
      <c r="FHL61"/>
      <c r="FHM61"/>
      <c r="FHN61"/>
      <c r="FHO61"/>
      <c r="FHP61"/>
      <c r="FHQ61"/>
      <c r="FHR61"/>
      <c r="FHS61"/>
      <c r="FHT61"/>
      <c r="FHU61"/>
      <c r="FHV61"/>
      <c r="FHW61"/>
      <c r="FHX61"/>
      <c r="FHY61"/>
      <c r="FHZ61"/>
      <c r="FIA61"/>
      <c r="FIB61"/>
      <c r="FIC61"/>
      <c r="FID61"/>
      <c r="FIE61"/>
      <c r="FIF61"/>
      <c r="FIG61"/>
      <c r="FIH61"/>
      <c r="FII61"/>
      <c r="FIJ61"/>
      <c r="FIK61"/>
      <c r="FIL61"/>
      <c r="FIM61"/>
      <c r="FIN61"/>
      <c r="FIO61"/>
      <c r="FIP61"/>
      <c r="FIQ61"/>
      <c r="FIR61"/>
      <c r="FIS61"/>
      <c r="FIT61"/>
      <c r="FIU61"/>
      <c r="FIV61"/>
      <c r="FIW61"/>
      <c r="FIX61"/>
      <c r="FIY61"/>
      <c r="FIZ61"/>
      <c r="FJA61"/>
      <c r="FJB61"/>
      <c r="FJC61"/>
      <c r="FJD61"/>
      <c r="FJE61"/>
      <c r="FJF61"/>
      <c r="FJG61"/>
      <c r="FJH61"/>
      <c r="FJI61"/>
      <c r="FJJ61"/>
      <c r="FJK61"/>
      <c r="FJL61"/>
      <c r="FJM61"/>
      <c r="FJN61"/>
      <c r="FJO61"/>
      <c r="FJP61"/>
      <c r="FJQ61"/>
      <c r="FJR61"/>
      <c r="FJS61"/>
      <c r="FJT61"/>
      <c r="FJU61"/>
      <c r="FJV61"/>
      <c r="FJW61"/>
      <c r="FJX61"/>
      <c r="FJY61"/>
      <c r="FJZ61"/>
      <c r="FKA61"/>
      <c r="FKB61"/>
      <c r="FKC61"/>
      <c r="FKD61"/>
      <c r="FKE61"/>
      <c r="FKF61"/>
      <c r="FKG61"/>
      <c r="FKH61"/>
      <c r="FKI61"/>
      <c r="FKJ61"/>
      <c r="FKK61"/>
      <c r="FKL61"/>
      <c r="FKM61"/>
      <c r="FKN61"/>
      <c r="FKO61"/>
      <c r="FKP61"/>
      <c r="FKQ61"/>
      <c r="FKR61"/>
      <c r="FKS61"/>
      <c r="FKT61"/>
      <c r="FKU61"/>
      <c r="FKV61"/>
      <c r="FKW61"/>
      <c r="FKX61"/>
      <c r="FKY61"/>
      <c r="FKZ61"/>
      <c r="FLA61"/>
      <c r="FLB61"/>
      <c r="FLC61"/>
      <c r="FLD61"/>
      <c r="FLE61"/>
      <c r="FLF61"/>
      <c r="FLG61"/>
      <c r="FLH61"/>
      <c r="FLI61"/>
      <c r="FLJ61"/>
      <c r="FLK61"/>
      <c r="FLL61"/>
      <c r="FLM61"/>
      <c r="FLN61"/>
      <c r="FLO61"/>
      <c r="FLP61"/>
      <c r="FLQ61"/>
      <c r="FLR61"/>
      <c r="FLS61"/>
      <c r="FLT61"/>
      <c r="FLU61"/>
      <c r="FLV61"/>
      <c r="FLW61"/>
      <c r="FLX61"/>
      <c r="FLY61"/>
      <c r="FLZ61"/>
      <c r="FMA61"/>
      <c r="FMB61"/>
      <c r="FMC61"/>
      <c r="FMD61"/>
      <c r="FME61"/>
      <c r="FMF61"/>
      <c r="FMG61"/>
      <c r="FMH61"/>
      <c r="FMI61"/>
      <c r="FMJ61"/>
      <c r="FMK61"/>
      <c r="FML61"/>
      <c r="FMM61"/>
      <c r="FMN61"/>
      <c r="FMO61"/>
      <c r="FMP61"/>
      <c r="FMQ61"/>
      <c r="FMR61"/>
      <c r="FMS61"/>
      <c r="FMT61"/>
      <c r="FMU61"/>
      <c r="FMV61"/>
      <c r="FMW61"/>
      <c r="FMX61"/>
      <c r="FMY61"/>
      <c r="FMZ61"/>
      <c r="FNA61"/>
      <c r="FNB61"/>
      <c r="FNC61"/>
      <c r="FND61"/>
      <c r="FNE61"/>
      <c r="FNF61"/>
      <c r="FNG61"/>
      <c r="FNH61"/>
      <c r="FNI61"/>
      <c r="FNJ61"/>
      <c r="FNK61"/>
      <c r="FNL61"/>
      <c r="FNM61"/>
      <c r="FNN61"/>
      <c r="FNO61"/>
      <c r="FNP61"/>
      <c r="FNQ61"/>
      <c r="FNR61"/>
      <c r="FNS61"/>
      <c r="FNT61"/>
      <c r="FNU61"/>
      <c r="FNV61"/>
      <c r="FNW61"/>
      <c r="FNX61"/>
      <c r="FNY61"/>
      <c r="FNZ61"/>
      <c r="FOA61"/>
      <c r="FOB61"/>
      <c r="FOC61"/>
      <c r="FOD61"/>
      <c r="FOE61"/>
      <c r="FOF61"/>
      <c r="FOG61"/>
      <c r="FOH61"/>
      <c r="FOI61"/>
      <c r="FOJ61"/>
      <c r="FOK61"/>
      <c r="FOL61"/>
      <c r="FOM61"/>
      <c r="FON61"/>
      <c r="FOO61"/>
      <c r="FOP61"/>
      <c r="FOQ61"/>
      <c r="FOR61"/>
      <c r="FOS61"/>
      <c r="FOT61"/>
      <c r="FOU61"/>
      <c r="FOV61"/>
      <c r="FOW61"/>
      <c r="FOX61"/>
      <c r="FOY61"/>
      <c r="FOZ61"/>
      <c r="FPA61"/>
      <c r="FPB61"/>
      <c r="FPC61"/>
      <c r="FPD61"/>
      <c r="FPE61"/>
      <c r="FPF61"/>
      <c r="FPG61"/>
      <c r="FPH61"/>
      <c r="FPI61"/>
      <c r="FPJ61"/>
      <c r="FPK61"/>
      <c r="FPL61"/>
      <c r="FPM61"/>
      <c r="FPN61"/>
      <c r="FPO61"/>
      <c r="FPP61"/>
      <c r="FPQ61"/>
      <c r="FPR61"/>
      <c r="FPS61"/>
      <c r="FPT61"/>
      <c r="FPU61"/>
      <c r="FPV61"/>
      <c r="FPW61"/>
      <c r="FPX61"/>
      <c r="FPY61"/>
      <c r="FPZ61"/>
      <c r="FQA61"/>
      <c r="FQB61"/>
      <c r="FQC61"/>
      <c r="FQD61"/>
      <c r="FQE61"/>
      <c r="FQF61"/>
      <c r="FQG61"/>
      <c r="FQH61"/>
      <c r="FQI61"/>
      <c r="FQJ61"/>
      <c r="FQK61"/>
      <c r="FQL61"/>
      <c r="FQM61"/>
      <c r="FQN61"/>
      <c r="FQO61"/>
      <c r="FQP61"/>
      <c r="FQQ61"/>
      <c r="FQR61"/>
      <c r="FQS61"/>
      <c r="FQT61"/>
      <c r="FQU61"/>
      <c r="FQV61"/>
      <c r="FQW61"/>
      <c r="FQX61"/>
      <c r="FQY61"/>
      <c r="FQZ61"/>
      <c r="FRA61"/>
      <c r="FRB61"/>
      <c r="FRC61"/>
      <c r="FRD61"/>
      <c r="FRE61"/>
      <c r="FRF61"/>
      <c r="FRG61"/>
      <c r="FRH61"/>
      <c r="FRI61"/>
      <c r="FRJ61"/>
      <c r="FRK61"/>
      <c r="FRL61"/>
      <c r="FRM61"/>
      <c r="FRN61"/>
      <c r="FRO61"/>
      <c r="FRP61"/>
      <c r="FRQ61"/>
      <c r="FRR61"/>
      <c r="FRS61"/>
      <c r="FRT61"/>
      <c r="FRU61"/>
      <c r="FRV61"/>
      <c r="FRW61"/>
      <c r="FRX61"/>
      <c r="FRY61"/>
      <c r="FRZ61"/>
      <c r="FSA61"/>
      <c r="FSB61"/>
      <c r="FSC61"/>
      <c r="FSD61"/>
      <c r="FSE61"/>
      <c r="FSF61"/>
      <c r="FSG61"/>
      <c r="FSH61"/>
      <c r="FSI61"/>
      <c r="FSJ61"/>
      <c r="FSK61"/>
      <c r="FSL61"/>
      <c r="FSM61"/>
      <c r="FSN61"/>
      <c r="FSO61"/>
      <c r="FSP61"/>
      <c r="FSQ61"/>
      <c r="FSR61"/>
      <c r="FSS61"/>
      <c r="FST61"/>
      <c r="FSU61"/>
      <c r="FSV61"/>
      <c r="FSW61"/>
      <c r="FSX61"/>
      <c r="FSY61"/>
      <c r="FSZ61"/>
      <c r="FTA61"/>
      <c r="FTB61"/>
      <c r="FTC61"/>
      <c r="FTD61"/>
      <c r="FTE61"/>
      <c r="FTF61"/>
      <c r="FTG61"/>
      <c r="FTH61"/>
      <c r="FTI61"/>
      <c r="FTJ61"/>
      <c r="FTK61"/>
      <c r="FTL61"/>
      <c r="FTM61"/>
      <c r="FTN61"/>
      <c r="FTO61"/>
      <c r="FTP61"/>
      <c r="FTQ61"/>
      <c r="FTR61"/>
      <c r="FTS61"/>
      <c r="FTT61"/>
      <c r="FTU61"/>
      <c r="FTV61"/>
      <c r="FTW61"/>
      <c r="FTX61"/>
      <c r="FTY61"/>
      <c r="FTZ61"/>
      <c r="FUA61"/>
      <c r="FUB61"/>
      <c r="FUC61"/>
      <c r="FUD61"/>
      <c r="FUE61"/>
      <c r="FUF61"/>
      <c r="FUG61"/>
      <c r="FUH61"/>
      <c r="FUI61"/>
      <c r="FUJ61"/>
      <c r="FUK61"/>
      <c r="FUL61"/>
      <c r="FUM61"/>
      <c r="FUN61"/>
      <c r="FUO61"/>
      <c r="FUP61"/>
      <c r="FUQ61"/>
      <c r="FUR61"/>
      <c r="FUS61"/>
      <c r="FUT61"/>
      <c r="FUU61"/>
      <c r="FUV61"/>
      <c r="FUW61"/>
      <c r="FUX61"/>
      <c r="FUY61"/>
      <c r="FUZ61"/>
      <c r="FVA61"/>
      <c r="FVB61"/>
      <c r="FVC61"/>
      <c r="FVD61"/>
      <c r="FVE61"/>
      <c r="FVF61"/>
      <c r="FVG61"/>
      <c r="FVH61"/>
      <c r="FVI61"/>
      <c r="FVJ61"/>
      <c r="FVK61"/>
      <c r="FVL61"/>
      <c r="FVM61"/>
      <c r="FVN61"/>
      <c r="FVO61"/>
      <c r="FVP61"/>
      <c r="FVQ61"/>
      <c r="FVR61"/>
      <c r="FVS61"/>
      <c r="FVT61"/>
      <c r="FVU61"/>
      <c r="FVV61"/>
      <c r="FVW61"/>
      <c r="FVX61"/>
      <c r="FVY61"/>
      <c r="FVZ61"/>
      <c r="FWA61"/>
      <c r="FWB61"/>
      <c r="FWC61"/>
      <c r="FWD61"/>
      <c r="FWE61"/>
      <c r="FWF61"/>
      <c r="FWG61"/>
      <c r="FWH61"/>
      <c r="FWI61"/>
      <c r="FWJ61"/>
      <c r="FWK61"/>
      <c r="FWL61"/>
      <c r="FWM61"/>
      <c r="FWN61"/>
      <c r="FWO61"/>
      <c r="FWP61"/>
      <c r="FWQ61"/>
      <c r="FWR61"/>
      <c r="FWS61"/>
      <c r="FWT61"/>
      <c r="FWU61"/>
      <c r="FWV61"/>
      <c r="FWW61"/>
      <c r="FWX61"/>
      <c r="FWY61"/>
      <c r="FWZ61"/>
      <c r="FXA61"/>
      <c r="FXB61"/>
      <c r="FXC61"/>
      <c r="FXD61"/>
      <c r="FXE61"/>
      <c r="FXF61"/>
      <c r="FXG61"/>
      <c r="FXH61"/>
      <c r="FXI61"/>
      <c r="FXJ61"/>
      <c r="FXK61"/>
      <c r="FXL61"/>
      <c r="FXM61"/>
      <c r="FXN61"/>
      <c r="FXO61"/>
      <c r="FXP61"/>
      <c r="FXQ61"/>
      <c r="FXR61"/>
      <c r="FXS61"/>
      <c r="FXT61"/>
      <c r="FXU61"/>
      <c r="FXV61"/>
      <c r="FXW61"/>
      <c r="FXX61"/>
      <c r="FXY61"/>
      <c r="FXZ61"/>
      <c r="FYA61"/>
      <c r="FYB61"/>
      <c r="FYC61"/>
      <c r="FYD61"/>
      <c r="FYE61"/>
      <c r="FYF61"/>
      <c r="FYG61"/>
      <c r="FYH61"/>
      <c r="FYI61"/>
      <c r="FYJ61"/>
      <c r="FYK61"/>
      <c r="FYL61"/>
      <c r="FYM61"/>
      <c r="FYN61"/>
      <c r="FYO61"/>
      <c r="FYP61"/>
      <c r="FYQ61"/>
      <c r="FYR61"/>
      <c r="FYS61"/>
      <c r="FYT61"/>
      <c r="FYU61"/>
      <c r="FYV61"/>
      <c r="FYW61"/>
      <c r="FYX61"/>
      <c r="FYY61"/>
      <c r="FYZ61"/>
      <c r="FZA61"/>
      <c r="FZB61"/>
      <c r="FZC61"/>
      <c r="FZD61"/>
      <c r="FZE61"/>
      <c r="FZF61"/>
      <c r="FZG61"/>
      <c r="FZH61"/>
      <c r="FZI61"/>
      <c r="FZJ61"/>
      <c r="FZK61"/>
      <c r="FZL61"/>
      <c r="FZM61"/>
      <c r="FZN61"/>
      <c r="FZO61"/>
      <c r="FZP61"/>
      <c r="FZQ61"/>
      <c r="FZR61"/>
      <c r="FZS61"/>
      <c r="FZT61"/>
      <c r="FZU61"/>
      <c r="FZV61"/>
      <c r="FZW61"/>
      <c r="FZX61"/>
      <c r="FZY61"/>
      <c r="FZZ61"/>
      <c r="GAA61"/>
      <c r="GAB61"/>
      <c r="GAC61"/>
      <c r="GAD61"/>
      <c r="GAE61"/>
      <c r="GAF61"/>
      <c r="GAG61"/>
      <c r="GAH61"/>
      <c r="GAI61"/>
      <c r="GAJ61"/>
      <c r="GAK61"/>
      <c r="GAL61"/>
      <c r="GAM61"/>
      <c r="GAN61"/>
      <c r="GAO61"/>
      <c r="GAP61"/>
      <c r="GAQ61"/>
      <c r="GAR61"/>
      <c r="GAS61"/>
      <c r="GAT61"/>
      <c r="GAU61"/>
      <c r="GAV61"/>
      <c r="GAW61"/>
      <c r="GAX61"/>
      <c r="GAY61"/>
      <c r="GAZ61"/>
      <c r="GBA61"/>
      <c r="GBB61"/>
      <c r="GBC61"/>
      <c r="GBD61"/>
      <c r="GBE61"/>
      <c r="GBF61"/>
      <c r="GBG61"/>
      <c r="GBH61"/>
      <c r="GBI61"/>
      <c r="GBJ61"/>
      <c r="GBK61"/>
      <c r="GBL61"/>
      <c r="GBM61"/>
      <c r="GBN61"/>
      <c r="GBO61"/>
      <c r="GBP61"/>
      <c r="GBQ61"/>
      <c r="GBR61"/>
      <c r="GBS61"/>
      <c r="GBT61"/>
      <c r="GBU61"/>
      <c r="GBV61"/>
      <c r="GBW61"/>
      <c r="GBX61"/>
      <c r="GBY61"/>
      <c r="GBZ61"/>
      <c r="GCA61"/>
      <c r="GCB61"/>
      <c r="GCC61"/>
      <c r="GCD61"/>
      <c r="GCE61"/>
      <c r="GCF61"/>
      <c r="GCG61"/>
      <c r="GCH61"/>
      <c r="GCI61"/>
      <c r="GCJ61"/>
      <c r="GCK61"/>
      <c r="GCL61"/>
      <c r="GCM61"/>
      <c r="GCN61"/>
      <c r="GCO61"/>
      <c r="GCP61"/>
      <c r="GCQ61"/>
      <c r="GCR61"/>
      <c r="GCS61"/>
      <c r="GCT61"/>
      <c r="GCU61"/>
      <c r="GCV61"/>
      <c r="GCW61"/>
      <c r="GCX61"/>
      <c r="GCY61"/>
      <c r="GCZ61"/>
      <c r="GDA61"/>
      <c r="GDB61"/>
      <c r="GDC61"/>
      <c r="GDD61"/>
      <c r="GDE61"/>
      <c r="GDF61"/>
      <c r="GDG61"/>
      <c r="GDH61"/>
      <c r="GDI61"/>
      <c r="GDJ61"/>
      <c r="GDK61"/>
      <c r="GDL61"/>
      <c r="GDM61"/>
      <c r="GDN61"/>
      <c r="GDO61"/>
      <c r="GDP61"/>
      <c r="GDQ61"/>
      <c r="GDR61"/>
      <c r="GDS61"/>
      <c r="GDT61"/>
      <c r="GDU61"/>
      <c r="GDV61"/>
      <c r="GDW61"/>
      <c r="GDX61"/>
      <c r="GDY61"/>
      <c r="GDZ61"/>
      <c r="GEA61"/>
      <c r="GEB61"/>
      <c r="GEC61"/>
      <c r="GED61"/>
      <c r="GEE61"/>
      <c r="GEF61"/>
      <c r="GEG61"/>
      <c r="GEH61"/>
      <c r="GEI61"/>
      <c r="GEJ61"/>
      <c r="GEK61"/>
      <c r="GEL61"/>
      <c r="GEM61"/>
      <c r="GEN61"/>
      <c r="GEO61"/>
      <c r="GEP61"/>
      <c r="GEQ61"/>
      <c r="GER61"/>
      <c r="GES61"/>
      <c r="GET61"/>
      <c r="GEU61"/>
      <c r="GEV61"/>
      <c r="GEW61"/>
      <c r="GEX61"/>
      <c r="GEY61"/>
      <c r="GEZ61"/>
      <c r="GFA61"/>
      <c r="GFB61"/>
      <c r="GFC61"/>
      <c r="GFD61"/>
      <c r="GFE61"/>
      <c r="GFF61"/>
      <c r="GFG61"/>
      <c r="GFH61"/>
      <c r="GFI61"/>
      <c r="GFJ61"/>
      <c r="GFK61"/>
      <c r="GFL61"/>
      <c r="GFM61"/>
      <c r="GFN61"/>
      <c r="GFO61"/>
      <c r="GFP61"/>
      <c r="GFQ61"/>
      <c r="GFR61"/>
      <c r="GFS61"/>
      <c r="GFT61"/>
      <c r="GFU61"/>
      <c r="GFV61"/>
      <c r="GFW61"/>
      <c r="GFX61"/>
      <c r="GFY61"/>
      <c r="GFZ61"/>
      <c r="GGA61"/>
      <c r="GGB61"/>
      <c r="GGC61"/>
      <c r="GGD61"/>
      <c r="GGE61"/>
      <c r="GGF61"/>
      <c r="GGG61"/>
      <c r="GGH61"/>
      <c r="GGI61"/>
      <c r="GGJ61"/>
      <c r="GGK61"/>
      <c r="GGL61"/>
      <c r="GGM61"/>
      <c r="GGN61"/>
      <c r="GGO61"/>
      <c r="GGP61"/>
      <c r="GGQ61"/>
      <c r="GGR61"/>
      <c r="GGS61"/>
      <c r="GGT61"/>
      <c r="GGU61"/>
      <c r="GGV61"/>
      <c r="GGW61"/>
      <c r="GGX61"/>
      <c r="GGY61"/>
      <c r="GGZ61"/>
      <c r="GHA61"/>
      <c r="GHB61"/>
      <c r="GHC61"/>
      <c r="GHD61"/>
      <c r="GHE61"/>
      <c r="GHF61"/>
      <c r="GHG61"/>
      <c r="GHH61"/>
      <c r="GHI61"/>
      <c r="GHJ61"/>
      <c r="GHK61"/>
      <c r="GHL61"/>
      <c r="GHM61"/>
      <c r="GHN61"/>
      <c r="GHO61"/>
      <c r="GHP61"/>
      <c r="GHQ61"/>
      <c r="GHR61"/>
      <c r="GHS61"/>
      <c r="GHT61"/>
      <c r="GHU61"/>
      <c r="GHV61"/>
      <c r="GHW61"/>
      <c r="GHX61"/>
      <c r="GHY61"/>
      <c r="GHZ61"/>
      <c r="GIA61"/>
      <c r="GIB61"/>
      <c r="GIC61"/>
      <c r="GID61"/>
      <c r="GIE61"/>
      <c r="GIF61"/>
      <c r="GIG61"/>
      <c r="GIH61"/>
      <c r="GII61"/>
      <c r="GIJ61"/>
      <c r="GIK61"/>
      <c r="GIL61"/>
      <c r="GIM61"/>
      <c r="GIN61"/>
      <c r="GIO61"/>
      <c r="GIP61"/>
      <c r="GIQ61"/>
      <c r="GIR61"/>
      <c r="GIS61"/>
      <c r="GIT61"/>
      <c r="GIU61"/>
      <c r="GIV61"/>
      <c r="GIW61"/>
      <c r="GIX61"/>
      <c r="GIY61"/>
      <c r="GIZ61"/>
      <c r="GJA61"/>
      <c r="GJB61"/>
      <c r="GJC61"/>
      <c r="GJD61"/>
      <c r="GJE61"/>
      <c r="GJF61"/>
      <c r="GJG61"/>
      <c r="GJH61"/>
      <c r="GJI61"/>
      <c r="GJJ61"/>
      <c r="GJK61"/>
      <c r="GJL61"/>
      <c r="GJM61"/>
      <c r="GJN61"/>
      <c r="GJO61"/>
      <c r="GJP61"/>
      <c r="GJQ61"/>
      <c r="GJR61"/>
      <c r="GJS61"/>
      <c r="GJT61"/>
      <c r="GJU61"/>
      <c r="GJV61"/>
      <c r="GJW61"/>
      <c r="GJX61"/>
      <c r="GJY61"/>
      <c r="GJZ61"/>
      <c r="GKA61"/>
      <c r="GKB61"/>
      <c r="GKC61"/>
      <c r="GKD61"/>
      <c r="GKE61"/>
      <c r="GKF61"/>
      <c r="GKG61"/>
      <c r="GKH61"/>
      <c r="GKI61"/>
      <c r="GKJ61"/>
      <c r="GKK61"/>
      <c r="GKL61"/>
      <c r="GKM61"/>
      <c r="GKN61"/>
      <c r="GKO61"/>
      <c r="GKP61"/>
      <c r="GKQ61"/>
      <c r="GKR61"/>
      <c r="GKS61"/>
      <c r="GKT61"/>
      <c r="GKU61"/>
      <c r="GKV61"/>
      <c r="GKW61"/>
      <c r="GKX61"/>
      <c r="GKY61"/>
      <c r="GKZ61"/>
      <c r="GLA61"/>
      <c r="GLB61"/>
      <c r="GLC61"/>
      <c r="GLD61"/>
      <c r="GLE61"/>
      <c r="GLF61"/>
      <c r="GLG61"/>
      <c r="GLH61"/>
      <c r="GLI61"/>
      <c r="GLJ61"/>
      <c r="GLK61"/>
      <c r="GLL61"/>
      <c r="GLM61"/>
      <c r="GLN61"/>
      <c r="GLO61"/>
      <c r="GLP61"/>
      <c r="GLQ61"/>
      <c r="GLR61"/>
      <c r="GLS61"/>
      <c r="GLT61"/>
      <c r="GLU61"/>
      <c r="GLV61"/>
      <c r="GLW61"/>
      <c r="GLX61"/>
      <c r="GLY61"/>
      <c r="GLZ61"/>
      <c r="GMA61"/>
      <c r="GMB61"/>
      <c r="GMC61"/>
      <c r="GMD61"/>
      <c r="GME61"/>
      <c r="GMF61"/>
      <c r="GMG61"/>
      <c r="GMH61"/>
      <c r="GMI61"/>
      <c r="GMJ61"/>
      <c r="GMK61"/>
      <c r="GML61"/>
      <c r="GMM61"/>
      <c r="GMN61"/>
      <c r="GMO61"/>
      <c r="GMP61"/>
      <c r="GMQ61"/>
      <c r="GMR61"/>
      <c r="GMS61"/>
      <c r="GMT61"/>
      <c r="GMU61"/>
      <c r="GMV61"/>
      <c r="GMW61"/>
      <c r="GMX61"/>
      <c r="GMY61"/>
      <c r="GMZ61"/>
      <c r="GNA61"/>
      <c r="GNB61"/>
      <c r="GNC61"/>
      <c r="GND61"/>
      <c r="GNE61"/>
      <c r="GNF61"/>
      <c r="GNG61"/>
      <c r="GNH61"/>
      <c r="GNI61"/>
      <c r="GNJ61"/>
      <c r="GNK61"/>
      <c r="GNL61"/>
      <c r="GNM61"/>
      <c r="GNN61"/>
      <c r="GNO61"/>
      <c r="GNP61"/>
      <c r="GNQ61"/>
      <c r="GNR61"/>
      <c r="GNS61"/>
      <c r="GNT61"/>
      <c r="GNU61"/>
      <c r="GNV61"/>
      <c r="GNW61"/>
      <c r="GNX61"/>
      <c r="GNY61"/>
      <c r="GNZ61"/>
      <c r="GOA61"/>
      <c r="GOB61"/>
      <c r="GOC61"/>
      <c r="GOD61"/>
      <c r="GOE61"/>
      <c r="GOF61"/>
      <c r="GOG61"/>
      <c r="GOH61"/>
      <c r="GOI61"/>
      <c r="GOJ61"/>
      <c r="GOK61"/>
      <c r="GOL61"/>
      <c r="GOM61"/>
      <c r="GON61"/>
      <c r="GOO61"/>
      <c r="GOP61"/>
      <c r="GOQ61"/>
      <c r="GOR61"/>
      <c r="GOS61"/>
      <c r="GOT61"/>
      <c r="GOU61"/>
      <c r="GOV61"/>
      <c r="GOW61"/>
      <c r="GOX61"/>
      <c r="GOY61"/>
      <c r="GOZ61"/>
      <c r="GPA61"/>
      <c r="GPB61"/>
      <c r="GPC61"/>
      <c r="GPD61"/>
      <c r="GPE61"/>
      <c r="GPF61"/>
      <c r="GPG61"/>
      <c r="GPH61"/>
      <c r="GPI61"/>
      <c r="GPJ61"/>
      <c r="GPK61"/>
      <c r="GPL61"/>
      <c r="GPM61"/>
      <c r="GPN61"/>
      <c r="GPO61"/>
      <c r="GPP61"/>
      <c r="GPQ61"/>
      <c r="GPR61"/>
      <c r="GPS61"/>
      <c r="GPT61"/>
      <c r="GPU61"/>
      <c r="GPV61"/>
      <c r="GPW61"/>
      <c r="GPX61"/>
      <c r="GPY61"/>
      <c r="GPZ61"/>
      <c r="GQA61"/>
      <c r="GQB61"/>
      <c r="GQC61"/>
      <c r="GQD61"/>
      <c r="GQE61"/>
      <c r="GQF61"/>
      <c r="GQG61"/>
      <c r="GQH61"/>
      <c r="GQI61"/>
      <c r="GQJ61"/>
      <c r="GQK61"/>
      <c r="GQL61"/>
      <c r="GQM61"/>
      <c r="GQN61"/>
      <c r="GQO61"/>
      <c r="GQP61"/>
      <c r="GQQ61"/>
      <c r="GQR61"/>
      <c r="GQS61"/>
      <c r="GQT61"/>
      <c r="GQU61"/>
      <c r="GQV61"/>
      <c r="GQW61"/>
      <c r="GQX61"/>
      <c r="GQY61"/>
      <c r="GQZ61"/>
      <c r="GRA61"/>
      <c r="GRB61"/>
      <c r="GRC61"/>
      <c r="GRD61"/>
      <c r="GRE61"/>
      <c r="GRF61"/>
      <c r="GRG61"/>
      <c r="GRH61"/>
      <c r="GRI61"/>
      <c r="GRJ61"/>
      <c r="GRK61"/>
      <c r="GRL61"/>
      <c r="GRM61"/>
      <c r="GRN61"/>
      <c r="GRO61"/>
      <c r="GRP61"/>
      <c r="GRQ61"/>
      <c r="GRR61"/>
      <c r="GRS61"/>
      <c r="GRT61"/>
      <c r="GRU61"/>
      <c r="GRV61"/>
      <c r="GRW61"/>
      <c r="GRX61"/>
      <c r="GRY61"/>
      <c r="GRZ61"/>
      <c r="GSA61"/>
      <c r="GSB61"/>
      <c r="GSC61"/>
      <c r="GSD61"/>
      <c r="GSE61"/>
      <c r="GSF61"/>
      <c r="GSG61"/>
      <c r="GSH61"/>
      <c r="GSI61"/>
      <c r="GSJ61"/>
      <c r="GSK61"/>
      <c r="GSL61"/>
      <c r="GSM61"/>
      <c r="GSN61"/>
      <c r="GSO61"/>
      <c r="GSP61"/>
      <c r="GSQ61"/>
      <c r="GSR61"/>
      <c r="GSS61"/>
      <c r="GST61"/>
      <c r="GSU61"/>
      <c r="GSV61"/>
      <c r="GSW61"/>
      <c r="GSX61"/>
      <c r="GSY61"/>
      <c r="GSZ61"/>
      <c r="GTA61"/>
      <c r="GTB61"/>
      <c r="GTC61"/>
      <c r="GTD61"/>
      <c r="GTE61"/>
      <c r="GTF61"/>
      <c r="GTG61"/>
      <c r="GTH61"/>
      <c r="GTI61"/>
      <c r="GTJ61"/>
      <c r="GTK61"/>
      <c r="GTL61"/>
      <c r="GTM61"/>
      <c r="GTN61"/>
      <c r="GTO61"/>
      <c r="GTP61"/>
      <c r="GTQ61"/>
      <c r="GTR61"/>
      <c r="GTS61"/>
      <c r="GTT61"/>
      <c r="GTU61"/>
      <c r="GTV61"/>
      <c r="GTW61"/>
      <c r="GTX61"/>
      <c r="GTY61"/>
      <c r="GTZ61"/>
      <c r="GUA61"/>
      <c r="GUB61"/>
      <c r="GUC61"/>
      <c r="GUD61"/>
      <c r="GUE61"/>
      <c r="GUF61"/>
      <c r="GUG61"/>
      <c r="GUH61"/>
      <c r="GUI61"/>
      <c r="GUJ61"/>
      <c r="GUK61"/>
      <c r="GUL61"/>
      <c r="GUM61"/>
      <c r="GUN61"/>
      <c r="GUO61"/>
      <c r="GUP61"/>
      <c r="GUQ61"/>
      <c r="GUR61"/>
      <c r="GUS61"/>
      <c r="GUT61"/>
      <c r="GUU61"/>
      <c r="GUV61"/>
      <c r="GUW61"/>
      <c r="GUX61"/>
      <c r="GUY61"/>
      <c r="GUZ61"/>
      <c r="GVA61"/>
      <c r="GVB61"/>
      <c r="GVC61"/>
      <c r="GVD61"/>
      <c r="GVE61"/>
      <c r="GVF61"/>
      <c r="GVG61"/>
      <c r="GVH61"/>
      <c r="GVI61"/>
      <c r="GVJ61"/>
      <c r="GVK61"/>
      <c r="GVL61"/>
      <c r="GVM61"/>
      <c r="GVN61"/>
      <c r="GVO61"/>
      <c r="GVP61"/>
      <c r="GVQ61"/>
      <c r="GVR61"/>
      <c r="GVS61"/>
      <c r="GVT61"/>
      <c r="GVU61"/>
      <c r="GVV61"/>
      <c r="GVW61"/>
      <c r="GVX61"/>
      <c r="GVY61"/>
      <c r="GVZ61"/>
      <c r="GWA61"/>
      <c r="GWB61"/>
      <c r="GWC61"/>
      <c r="GWD61"/>
      <c r="GWE61"/>
      <c r="GWF61"/>
      <c r="GWG61"/>
      <c r="GWH61"/>
      <c r="GWI61"/>
      <c r="GWJ61"/>
      <c r="GWK61"/>
      <c r="GWL61"/>
      <c r="GWM61"/>
      <c r="GWN61"/>
      <c r="GWO61"/>
      <c r="GWP61"/>
      <c r="GWQ61"/>
      <c r="GWR61"/>
      <c r="GWS61"/>
      <c r="GWT61"/>
      <c r="GWU61"/>
      <c r="GWV61"/>
      <c r="GWW61"/>
      <c r="GWX61"/>
      <c r="GWY61"/>
      <c r="GWZ61"/>
      <c r="GXA61"/>
      <c r="GXB61"/>
      <c r="GXC61"/>
      <c r="GXD61"/>
      <c r="GXE61"/>
      <c r="GXF61"/>
      <c r="GXG61"/>
      <c r="GXH61"/>
      <c r="GXI61"/>
      <c r="GXJ61"/>
      <c r="GXK61"/>
      <c r="GXL61"/>
      <c r="GXM61"/>
      <c r="GXN61"/>
      <c r="GXO61"/>
      <c r="GXP61"/>
      <c r="GXQ61"/>
      <c r="GXR61"/>
      <c r="GXS61"/>
      <c r="GXT61"/>
      <c r="GXU61"/>
      <c r="GXV61"/>
      <c r="GXW61"/>
      <c r="GXX61"/>
      <c r="GXY61"/>
      <c r="GXZ61"/>
      <c r="GYA61"/>
      <c r="GYB61"/>
      <c r="GYC61"/>
      <c r="GYD61"/>
      <c r="GYE61"/>
      <c r="GYF61"/>
      <c r="GYG61"/>
      <c r="GYH61"/>
      <c r="GYI61"/>
      <c r="GYJ61"/>
      <c r="GYK61"/>
      <c r="GYL61"/>
      <c r="GYM61"/>
      <c r="GYN61"/>
      <c r="GYO61"/>
      <c r="GYP61"/>
      <c r="GYQ61"/>
      <c r="GYR61"/>
      <c r="GYS61"/>
      <c r="GYT61"/>
      <c r="GYU61"/>
      <c r="GYV61"/>
      <c r="GYW61"/>
      <c r="GYX61"/>
      <c r="GYY61"/>
      <c r="GYZ61"/>
      <c r="GZA61"/>
      <c r="GZB61"/>
      <c r="GZC61"/>
      <c r="GZD61"/>
      <c r="GZE61"/>
      <c r="GZF61"/>
      <c r="GZG61"/>
      <c r="GZH61"/>
      <c r="GZI61"/>
      <c r="GZJ61"/>
      <c r="GZK61"/>
      <c r="GZL61"/>
      <c r="GZM61"/>
      <c r="GZN61"/>
      <c r="GZO61"/>
      <c r="GZP61"/>
      <c r="GZQ61"/>
      <c r="GZR61"/>
      <c r="GZS61"/>
      <c r="GZT61"/>
      <c r="GZU61"/>
      <c r="GZV61"/>
      <c r="GZW61"/>
      <c r="GZX61"/>
      <c r="GZY61"/>
      <c r="GZZ61"/>
      <c r="HAA61"/>
      <c r="HAB61"/>
      <c r="HAC61"/>
      <c r="HAD61"/>
      <c r="HAE61"/>
      <c r="HAF61"/>
      <c r="HAG61"/>
      <c r="HAH61"/>
      <c r="HAI61"/>
      <c r="HAJ61"/>
      <c r="HAK61"/>
      <c r="HAL61"/>
      <c r="HAM61"/>
      <c r="HAN61"/>
      <c r="HAO61"/>
      <c r="HAP61"/>
      <c r="HAQ61"/>
      <c r="HAR61"/>
      <c r="HAS61"/>
      <c r="HAT61"/>
      <c r="HAU61"/>
      <c r="HAV61"/>
      <c r="HAW61"/>
      <c r="HAX61"/>
      <c r="HAY61"/>
      <c r="HAZ61"/>
      <c r="HBA61"/>
      <c r="HBB61"/>
      <c r="HBC61"/>
      <c r="HBD61"/>
      <c r="HBE61"/>
      <c r="HBF61"/>
      <c r="HBG61"/>
      <c r="HBH61"/>
      <c r="HBI61"/>
      <c r="HBJ61"/>
      <c r="HBK61"/>
      <c r="HBL61"/>
      <c r="HBM61"/>
      <c r="HBN61"/>
      <c r="HBO61"/>
      <c r="HBP61"/>
      <c r="HBQ61"/>
      <c r="HBR61"/>
      <c r="HBS61"/>
      <c r="HBT61"/>
      <c r="HBU61"/>
      <c r="HBV61"/>
      <c r="HBW61"/>
      <c r="HBX61"/>
      <c r="HBY61"/>
      <c r="HBZ61"/>
      <c r="HCA61"/>
      <c r="HCB61"/>
      <c r="HCC61"/>
      <c r="HCD61"/>
      <c r="HCE61"/>
      <c r="HCF61"/>
      <c r="HCG61"/>
      <c r="HCH61"/>
      <c r="HCI61"/>
      <c r="HCJ61"/>
      <c r="HCK61"/>
      <c r="HCL61"/>
      <c r="HCM61"/>
      <c r="HCN61"/>
      <c r="HCO61"/>
      <c r="HCP61"/>
      <c r="HCQ61"/>
      <c r="HCR61"/>
      <c r="HCS61"/>
      <c r="HCT61"/>
      <c r="HCU61"/>
      <c r="HCV61"/>
      <c r="HCW61"/>
      <c r="HCX61"/>
      <c r="HCY61"/>
      <c r="HCZ61"/>
      <c r="HDA61"/>
      <c r="HDB61"/>
      <c r="HDC61"/>
      <c r="HDD61"/>
      <c r="HDE61"/>
      <c r="HDF61"/>
      <c r="HDG61"/>
      <c r="HDH61"/>
      <c r="HDI61"/>
      <c r="HDJ61"/>
      <c r="HDK61"/>
      <c r="HDL61"/>
      <c r="HDM61"/>
      <c r="HDN61"/>
      <c r="HDO61"/>
      <c r="HDP61"/>
      <c r="HDQ61"/>
      <c r="HDR61"/>
      <c r="HDS61"/>
      <c r="HDT61"/>
      <c r="HDU61"/>
      <c r="HDV61"/>
      <c r="HDW61"/>
      <c r="HDX61"/>
      <c r="HDY61"/>
      <c r="HDZ61"/>
      <c r="HEA61"/>
      <c r="HEB61"/>
      <c r="HEC61"/>
      <c r="HED61"/>
      <c r="HEE61"/>
      <c r="HEF61"/>
      <c r="HEG61"/>
      <c r="HEH61"/>
      <c r="HEI61"/>
      <c r="HEJ61"/>
      <c r="HEK61"/>
      <c r="HEL61"/>
      <c r="HEM61"/>
      <c r="HEN61"/>
      <c r="HEO61"/>
      <c r="HEP61"/>
      <c r="HEQ61"/>
      <c r="HER61"/>
      <c r="HES61"/>
      <c r="HET61"/>
      <c r="HEU61"/>
      <c r="HEV61"/>
      <c r="HEW61"/>
      <c r="HEX61"/>
      <c r="HEY61"/>
      <c r="HEZ61"/>
      <c r="HFA61"/>
      <c r="HFB61"/>
      <c r="HFC61"/>
      <c r="HFD61"/>
      <c r="HFE61"/>
      <c r="HFF61"/>
      <c r="HFG61"/>
      <c r="HFH61"/>
      <c r="HFI61"/>
      <c r="HFJ61"/>
      <c r="HFK61"/>
      <c r="HFL61"/>
      <c r="HFM61"/>
      <c r="HFN61"/>
      <c r="HFO61"/>
      <c r="HFP61"/>
      <c r="HFQ61"/>
      <c r="HFR61"/>
      <c r="HFS61"/>
      <c r="HFT61"/>
      <c r="HFU61"/>
      <c r="HFV61"/>
      <c r="HFW61"/>
      <c r="HFX61"/>
      <c r="HFY61"/>
      <c r="HFZ61"/>
      <c r="HGA61"/>
      <c r="HGB61"/>
      <c r="HGC61"/>
      <c r="HGD61"/>
      <c r="HGE61"/>
      <c r="HGF61"/>
      <c r="HGG61"/>
      <c r="HGH61"/>
      <c r="HGI61"/>
      <c r="HGJ61"/>
      <c r="HGK61"/>
      <c r="HGL61"/>
      <c r="HGM61"/>
      <c r="HGN61"/>
      <c r="HGO61"/>
      <c r="HGP61"/>
      <c r="HGQ61"/>
      <c r="HGR61"/>
      <c r="HGS61"/>
      <c r="HGT61"/>
      <c r="HGU61"/>
      <c r="HGV61"/>
      <c r="HGW61"/>
      <c r="HGX61"/>
      <c r="HGY61"/>
      <c r="HGZ61"/>
      <c r="HHA61"/>
      <c r="HHB61"/>
      <c r="HHC61"/>
      <c r="HHD61"/>
      <c r="HHE61"/>
      <c r="HHF61"/>
      <c r="HHG61"/>
      <c r="HHH61"/>
      <c r="HHI61"/>
      <c r="HHJ61"/>
      <c r="HHK61"/>
      <c r="HHL61"/>
      <c r="HHM61"/>
      <c r="HHN61"/>
      <c r="HHO61"/>
      <c r="HHP61"/>
      <c r="HHQ61"/>
      <c r="HHR61"/>
      <c r="HHS61"/>
      <c r="HHT61"/>
      <c r="HHU61"/>
      <c r="HHV61"/>
      <c r="HHW61"/>
      <c r="HHX61"/>
      <c r="HHY61"/>
      <c r="HHZ61"/>
      <c r="HIA61"/>
      <c r="HIB61"/>
      <c r="HIC61"/>
      <c r="HID61"/>
      <c r="HIE61"/>
      <c r="HIF61"/>
      <c r="HIG61"/>
      <c r="HIH61"/>
      <c r="HII61"/>
      <c r="HIJ61"/>
      <c r="HIK61"/>
      <c r="HIL61"/>
      <c r="HIM61"/>
      <c r="HIN61"/>
      <c r="HIO61"/>
      <c r="HIP61"/>
      <c r="HIQ61"/>
      <c r="HIR61"/>
      <c r="HIS61"/>
      <c r="HIT61"/>
      <c r="HIU61"/>
      <c r="HIV61"/>
      <c r="HIW61"/>
      <c r="HIX61"/>
      <c r="HIY61"/>
      <c r="HIZ61"/>
      <c r="HJA61"/>
      <c r="HJB61"/>
      <c r="HJC61"/>
      <c r="HJD61"/>
      <c r="HJE61"/>
      <c r="HJF61"/>
      <c r="HJG61"/>
      <c r="HJH61"/>
      <c r="HJI61"/>
      <c r="HJJ61"/>
      <c r="HJK61"/>
      <c r="HJL61"/>
      <c r="HJM61"/>
      <c r="HJN61"/>
      <c r="HJO61"/>
      <c r="HJP61"/>
      <c r="HJQ61"/>
      <c r="HJR61"/>
      <c r="HJS61"/>
      <c r="HJT61"/>
      <c r="HJU61"/>
      <c r="HJV61"/>
      <c r="HJW61"/>
      <c r="HJX61"/>
      <c r="HJY61"/>
      <c r="HJZ61"/>
      <c r="HKA61"/>
      <c r="HKB61"/>
      <c r="HKC61"/>
      <c r="HKD61"/>
      <c r="HKE61"/>
      <c r="HKF61"/>
      <c r="HKG61"/>
      <c r="HKH61"/>
      <c r="HKI61"/>
      <c r="HKJ61"/>
      <c r="HKK61"/>
      <c r="HKL61"/>
      <c r="HKM61"/>
      <c r="HKN61"/>
      <c r="HKO61"/>
      <c r="HKP61"/>
      <c r="HKQ61"/>
      <c r="HKR61"/>
      <c r="HKS61"/>
      <c r="HKT61"/>
      <c r="HKU61"/>
      <c r="HKV61"/>
      <c r="HKW61"/>
      <c r="HKX61"/>
      <c r="HKY61"/>
      <c r="HKZ61"/>
      <c r="HLA61"/>
      <c r="HLB61"/>
      <c r="HLC61"/>
      <c r="HLD61"/>
      <c r="HLE61"/>
      <c r="HLF61"/>
      <c r="HLG61"/>
      <c r="HLH61"/>
      <c r="HLI61"/>
      <c r="HLJ61"/>
      <c r="HLK61"/>
      <c r="HLL61"/>
      <c r="HLM61"/>
      <c r="HLN61"/>
      <c r="HLO61"/>
      <c r="HLP61"/>
      <c r="HLQ61"/>
      <c r="HLR61"/>
      <c r="HLS61"/>
      <c r="HLT61"/>
      <c r="HLU61"/>
      <c r="HLV61"/>
      <c r="HLW61"/>
      <c r="HLX61"/>
      <c r="HLY61"/>
      <c r="HLZ61"/>
      <c r="HMA61"/>
      <c r="HMB61"/>
      <c r="HMC61"/>
      <c r="HMD61"/>
      <c r="HME61"/>
      <c r="HMF61"/>
      <c r="HMG61"/>
      <c r="HMH61"/>
      <c r="HMI61"/>
      <c r="HMJ61"/>
      <c r="HMK61"/>
      <c r="HML61"/>
      <c r="HMM61"/>
      <c r="HMN61"/>
      <c r="HMO61"/>
      <c r="HMP61"/>
      <c r="HMQ61"/>
      <c r="HMR61"/>
      <c r="HMS61"/>
      <c r="HMT61"/>
      <c r="HMU61"/>
      <c r="HMV61"/>
      <c r="HMW61"/>
      <c r="HMX61"/>
      <c r="HMY61"/>
      <c r="HMZ61"/>
      <c r="HNA61"/>
      <c r="HNB61"/>
      <c r="HNC61"/>
      <c r="HND61"/>
      <c r="HNE61"/>
      <c r="HNF61"/>
      <c r="HNG61"/>
      <c r="HNH61"/>
      <c r="HNI61"/>
      <c r="HNJ61"/>
      <c r="HNK61"/>
      <c r="HNL61"/>
      <c r="HNM61"/>
      <c r="HNN61"/>
      <c r="HNO61"/>
      <c r="HNP61"/>
      <c r="HNQ61"/>
      <c r="HNR61"/>
      <c r="HNS61"/>
      <c r="HNT61"/>
      <c r="HNU61"/>
      <c r="HNV61"/>
      <c r="HNW61"/>
      <c r="HNX61"/>
      <c r="HNY61"/>
      <c r="HNZ61"/>
      <c r="HOA61"/>
      <c r="HOB61"/>
      <c r="HOC61"/>
      <c r="HOD61"/>
      <c r="HOE61"/>
      <c r="HOF61"/>
      <c r="HOG61"/>
      <c r="HOH61"/>
      <c r="HOI61"/>
      <c r="HOJ61"/>
      <c r="HOK61"/>
      <c r="HOL61"/>
      <c r="HOM61"/>
      <c r="HON61"/>
      <c r="HOO61"/>
      <c r="HOP61"/>
      <c r="HOQ61"/>
      <c r="HOR61"/>
      <c r="HOS61"/>
      <c r="HOT61"/>
      <c r="HOU61"/>
      <c r="HOV61"/>
      <c r="HOW61"/>
      <c r="HOX61"/>
      <c r="HOY61"/>
      <c r="HOZ61"/>
      <c r="HPA61"/>
      <c r="HPB61"/>
      <c r="HPC61"/>
      <c r="HPD61"/>
      <c r="HPE61"/>
      <c r="HPF61"/>
      <c r="HPG61"/>
      <c r="HPH61"/>
      <c r="HPI61"/>
      <c r="HPJ61"/>
      <c r="HPK61"/>
      <c r="HPL61"/>
      <c r="HPM61"/>
      <c r="HPN61"/>
      <c r="HPO61"/>
      <c r="HPP61"/>
      <c r="HPQ61"/>
      <c r="HPR61"/>
      <c r="HPS61"/>
      <c r="HPT61"/>
      <c r="HPU61"/>
      <c r="HPV61"/>
      <c r="HPW61"/>
      <c r="HPX61"/>
      <c r="HPY61"/>
      <c r="HPZ61"/>
      <c r="HQA61"/>
      <c r="HQB61"/>
      <c r="HQC61"/>
      <c r="HQD61"/>
      <c r="HQE61"/>
      <c r="HQF61"/>
      <c r="HQG61"/>
      <c r="HQH61"/>
      <c r="HQI61"/>
      <c r="HQJ61"/>
      <c r="HQK61"/>
      <c r="HQL61"/>
      <c r="HQM61"/>
      <c r="HQN61"/>
      <c r="HQO61"/>
      <c r="HQP61"/>
      <c r="HQQ61"/>
      <c r="HQR61"/>
      <c r="HQS61"/>
      <c r="HQT61"/>
      <c r="HQU61"/>
      <c r="HQV61"/>
      <c r="HQW61"/>
      <c r="HQX61"/>
      <c r="HQY61"/>
      <c r="HQZ61"/>
      <c r="HRA61"/>
      <c r="HRB61"/>
      <c r="HRC61"/>
      <c r="HRD61"/>
      <c r="HRE61"/>
      <c r="HRF61"/>
      <c r="HRG61"/>
      <c r="HRH61"/>
      <c r="HRI61"/>
      <c r="HRJ61"/>
      <c r="HRK61"/>
      <c r="HRL61"/>
      <c r="HRM61"/>
      <c r="HRN61"/>
      <c r="HRO61"/>
      <c r="HRP61"/>
      <c r="HRQ61"/>
      <c r="HRR61"/>
      <c r="HRS61"/>
      <c r="HRT61"/>
      <c r="HRU61"/>
      <c r="HRV61"/>
      <c r="HRW61"/>
      <c r="HRX61"/>
      <c r="HRY61"/>
      <c r="HRZ61"/>
      <c r="HSA61"/>
      <c r="HSB61"/>
      <c r="HSC61"/>
      <c r="HSD61"/>
      <c r="HSE61"/>
      <c r="HSF61"/>
      <c r="HSG61"/>
      <c r="HSH61"/>
      <c r="HSI61"/>
      <c r="HSJ61"/>
      <c r="HSK61"/>
      <c r="HSL61"/>
      <c r="HSM61"/>
      <c r="HSN61"/>
      <c r="HSO61"/>
      <c r="HSP61"/>
      <c r="HSQ61"/>
      <c r="HSR61"/>
      <c r="HSS61"/>
      <c r="HST61"/>
      <c r="HSU61"/>
      <c r="HSV61"/>
      <c r="HSW61"/>
      <c r="HSX61"/>
      <c r="HSY61"/>
      <c r="HSZ61"/>
      <c r="HTA61"/>
      <c r="HTB61"/>
      <c r="HTC61"/>
      <c r="HTD61"/>
      <c r="HTE61"/>
      <c r="HTF61"/>
      <c r="HTG61"/>
      <c r="HTH61"/>
      <c r="HTI61"/>
      <c r="HTJ61"/>
      <c r="HTK61"/>
      <c r="HTL61"/>
      <c r="HTM61"/>
      <c r="HTN61"/>
      <c r="HTO61"/>
      <c r="HTP61"/>
      <c r="HTQ61"/>
      <c r="HTR61"/>
      <c r="HTS61"/>
      <c r="HTT61"/>
      <c r="HTU61"/>
      <c r="HTV61"/>
      <c r="HTW61"/>
      <c r="HTX61"/>
      <c r="HTY61"/>
      <c r="HTZ61"/>
      <c r="HUA61"/>
      <c r="HUB61"/>
      <c r="HUC61"/>
      <c r="HUD61"/>
      <c r="HUE61"/>
      <c r="HUF61"/>
      <c r="HUG61"/>
      <c r="HUH61"/>
      <c r="HUI61"/>
      <c r="HUJ61"/>
      <c r="HUK61"/>
      <c r="HUL61"/>
      <c r="HUM61"/>
      <c r="HUN61"/>
      <c r="HUO61"/>
      <c r="HUP61"/>
      <c r="HUQ61"/>
      <c r="HUR61"/>
      <c r="HUS61"/>
      <c r="HUT61"/>
      <c r="HUU61"/>
      <c r="HUV61"/>
      <c r="HUW61"/>
      <c r="HUX61"/>
      <c r="HUY61"/>
      <c r="HUZ61"/>
      <c r="HVA61"/>
      <c r="HVB61"/>
      <c r="HVC61"/>
      <c r="HVD61"/>
      <c r="HVE61"/>
      <c r="HVF61"/>
      <c r="HVG61"/>
      <c r="HVH61"/>
      <c r="HVI61"/>
      <c r="HVJ61"/>
      <c r="HVK61"/>
      <c r="HVL61"/>
      <c r="HVM61"/>
      <c r="HVN61"/>
      <c r="HVO61"/>
      <c r="HVP61"/>
      <c r="HVQ61"/>
      <c r="HVR61"/>
      <c r="HVS61"/>
      <c r="HVT61"/>
      <c r="HVU61"/>
      <c r="HVV61"/>
      <c r="HVW61"/>
      <c r="HVX61"/>
      <c r="HVY61"/>
      <c r="HVZ61"/>
      <c r="HWA61"/>
      <c r="HWB61"/>
      <c r="HWC61"/>
      <c r="HWD61"/>
      <c r="HWE61"/>
      <c r="HWF61"/>
      <c r="HWG61"/>
      <c r="HWH61"/>
      <c r="HWI61"/>
      <c r="HWJ61"/>
      <c r="HWK61"/>
      <c r="HWL61"/>
      <c r="HWM61"/>
      <c r="HWN61"/>
      <c r="HWO61"/>
      <c r="HWP61"/>
      <c r="HWQ61"/>
      <c r="HWR61"/>
      <c r="HWS61"/>
      <c r="HWT61"/>
      <c r="HWU61"/>
      <c r="HWV61"/>
      <c r="HWW61"/>
      <c r="HWX61"/>
      <c r="HWY61"/>
      <c r="HWZ61"/>
      <c r="HXA61"/>
      <c r="HXB61"/>
      <c r="HXC61"/>
      <c r="HXD61"/>
      <c r="HXE61"/>
      <c r="HXF61"/>
      <c r="HXG61"/>
      <c r="HXH61"/>
      <c r="HXI61"/>
      <c r="HXJ61"/>
      <c r="HXK61"/>
      <c r="HXL61"/>
      <c r="HXM61"/>
      <c r="HXN61"/>
      <c r="HXO61"/>
      <c r="HXP61"/>
      <c r="HXQ61"/>
      <c r="HXR61"/>
      <c r="HXS61"/>
      <c r="HXT61"/>
      <c r="HXU61"/>
      <c r="HXV61"/>
      <c r="HXW61"/>
      <c r="HXX61"/>
      <c r="HXY61"/>
      <c r="HXZ61"/>
      <c r="HYA61"/>
      <c r="HYB61"/>
      <c r="HYC61"/>
      <c r="HYD61"/>
      <c r="HYE61"/>
      <c r="HYF61"/>
      <c r="HYG61"/>
      <c r="HYH61"/>
      <c r="HYI61"/>
      <c r="HYJ61"/>
      <c r="HYK61"/>
      <c r="HYL61"/>
      <c r="HYM61"/>
      <c r="HYN61"/>
      <c r="HYO61"/>
      <c r="HYP61"/>
      <c r="HYQ61"/>
      <c r="HYR61"/>
      <c r="HYS61"/>
      <c r="HYT61"/>
      <c r="HYU61"/>
      <c r="HYV61"/>
      <c r="HYW61"/>
      <c r="HYX61"/>
      <c r="HYY61"/>
      <c r="HYZ61"/>
      <c r="HZA61"/>
      <c r="HZB61"/>
      <c r="HZC61"/>
      <c r="HZD61"/>
      <c r="HZE61"/>
      <c r="HZF61"/>
      <c r="HZG61"/>
      <c r="HZH61"/>
      <c r="HZI61"/>
      <c r="HZJ61"/>
      <c r="HZK61"/>
      <c r="HZL61"/>
      <c r="HZM61"/>
      <c r="HZN61"/>
      <c r="HZO61"/>
      <c r="HZP61"/>
      <c r="HZQ61"/>
      <c r="HZR61"/>
      <c r="HZS61"/>
      <c r="HZT61"/>
      <c r="HZU61"/>
      <c r="HZV61"/>
      <c r="HZW61"/>
      <c r="HZX61"/>
      <c r="HZY61"/>
      <c r="HZZ61"/>
      <c r="IAA61"/>
      <c r="IAB61"/>
      <c r="IAC61"/>
      <c r="IAD61"/>
      <c r="IAE61"/>
      <c r="IAF61"/>
      <c r="IAG61"/>
      <c r="IAH61"/>
      <c r="IAI61"/>
      <c r="IAJ61"/>
      <c r="IAK61"/>
      <c r="IAL61"/>
      <c r="IAM61"/>
      <c r="IAN61"/>
      <c r="IAO61"/>
      <c r="IAP61"/>
      <c r="IAQ61"/>
      <c r="IAR61"/>
      <c r="IAS61"/>
      <c r="IAT61"/>
      <c r="IAU61"/>
      <c r="IAV61"/>
      <c r="IAW61"/>
      <c r="IAX61"/>
      <c r="IAY61"/>
      <c r="IAZ61"/>
      <c r="IBA61"/>
      <c r="IBB61"/>
      <c r="IBC61"/>
      <c r="IBD61"/>
      <c r="IBE61"/>
      <c r="IBF61"/>
      <c r="IBG61"/>
      <c r="IBH61"/>
      <c r="IBI61"/>
      <c r="IBJ61"/>
      <c r="IBK61"/>
      <c r="IBL61"/>
      <c r="IBM61"/>
      <c r="IBN61"/>
      <c r="IBO61"/>
      <c r="IBP61"/>
      <c r="IBQ61"/>
      <c r="IBR61"/>
      <c r="IBS61"/>
      <c r="IBT61"/>
      <c r="IBU61"/>
      <c r="IBV61"/>
      <c r="IBW61"/>
      <c r="IBX61"/>
      <c r="IBY61"/>
      <c r="IBZ61"/>
      <c r="ICA61"/>
      <c r="ICB61"/>
      <c r="ICC61"/>
      <c r="ICD61"/>
      <c r="ICE61"/>
      <c r="ICF61"/>
      <c r="ICG61"/>
      <c r="ICH61"/>
      <c r="ICI61"/>
      <c r="ICJ61"/>
      <c r="ICK61"/>
      <c r="ICL61"/>
      <c r="ICM61"/>
      <c r="ICN61"/>
      <c r="ICO61"/>
      <c r="ICP61"/>
      <c r="ICQ61"/>
      <c r="ICR61"/>
      <c r="ICS61"/>
      <c r="ICT61"/>
      <c r="ICU61"/>
      <c r="ICV61"/>
      <c r="ICW61"/>
      <c r="ICX61"/>
      <c r="ICY61"/>
      <c r="ICZ61"/>
      <c r="IDA61"/>
      <c r="IDB61"/>
      <c r="IDC61"/>
      <c r="IDD61"/>
      <c r="IDE61"/>
      <c r="IDF61"/>
      <c r="IDG61"/>
      <c r="IDH61"/>
      <c r="IDI61"/>
      <c r="IDJ61"/>
      <c r="IDK61"/>
      <c r="IDL61"/>
      <c r="IDM61"/>
      <c r="IDN61"/>
      <c r="IDO61"/>
      <c r="IDP61"/>
      <c r="IDQ61"/>
      <c r="IDR61"/>
      <c r="IDS61"/>
      <c r="IDT61"/>
      <c r="IDU61"/>
      <c r="IDV61"/>
      <c r="IDW61"/>
      <c r="IDX61"/>
      <c r="IDY61"/>
      <c r="IDZ61"/>
      <c r="IEA61"/>
      <c r="IEB61"/>
      <c r="IEC61"/>
      <c r="IED61"/>
      <c r="IEE61"/>
      <c r="IEF61"/>
      <c r="IEG61"/>
      <c r="IEH61"/>
      <c r="IEI61"/>
      <c r="IEJ61"/>
      <c r="IEK61"/>
      <c r="IEL61"/>
      <c r="IEM61"/>
      <c r="IEN61"/>
      <c r="IEO61"/>
      <c r="IEP61"/>
      <c r="IEQ61"/>
      <c r="IER61"/>
      <c r="IES61"/>
      <c r="IET61"/>
      <c r="IEU61"/>
      <c r="IEV61"/>
      <c r="IEW61"/>
      <c r="IEX61"/>
      <c r="IEY61"/>
      <c r="IEZ61"/>
      <c r="IFA61"/>
      <c r="IFB61"/>
      <c r="IFC61"/>
      <c r="IFD61"/>
      <c r="IFE61"/>
      <c r="IFF61"/>
      <c r="IFG61"/>
      <c r="IFH61"/>
      <c r="IFI61"/>
      <c r="IFJ61"/>
      <c r="IFK61"/>
      <c r="IFL61"/>
      <c r="IFM61"/>
      <c r="IFN61"/>
      <c r="IFO61"/>
      <c r="IFP61"/>
      <c r="IFQ61"/>
      <c r="IFR61"/>
      <c r="IFS61"/>
      <c r="IFT61"/>
      <c r="IFU61"/>
      <c r="IFV61"/>
      <c r="IFW61"/>
      <c r="IFX61"/>
      <c r="IFY61"/>
      <c r="IFZ61"/>
      <c r="IGA61"/>
      <c r="IGB61"/>
      <c r="IGC61"/>
      <c r="IGD61"/>
      <c r="IGE61"/>
      <c r="IGF61"/>
      <c r="IGG61"/>
      <c r="IGH61"/>
      <c r="IGI61"/>
      <c r="IGJ61"/>
      <c r="IGK61"/>
      <c r="IGL61"/>
      <c r="IGM61"/>
      <c r="IGN61"/>
      <c r="IGO61"/>
      <c r="IGP61"/>
      <c r="IGQ61"/>
      <c r="IGR61"/>
      <c r="IGS61"/>
      <c r="IGT61"/>
      <c r="IGU61"/>
      <c r="IGV61"/>
      <c r="IGW61"/>
      <c r="IGX61"/>
      <c r="IGY61"/>
      <c r="IGZ61"/>
      <c r="IHA61"/>
      <c r="IHB61"/>
      <c r="IHC61"/>
      <c r="IHD61"/>
      <c r="IHE61"/>
      <c r="IHF61"/>
      <c r="IHG61"/>
      <c r="IHH61"/>
      <c r="IHI61"/>
      <c r="IHJ61"/>
      <c r="IHK61"/>
      <c r="IHL61"/>
      <c r="IHM61"/>
      <c r="IHN61"/>
      <c r="IHO61"/>
      <c r="IHP61"/>
      <c r="IHQ61"/>
      <c r="IHR61"/>
      <c r="IHS61"/>
      <c r="IHT61"/>
      <c r="IHU61"/>
      <c r="IHV61"/>
      <c r="IHW61"/>
      <c r="IHX61"/>
      <c r="IHY61"/>
      <c r="IHZ61"/>
      <c r="IIA61"/>
      <c r="IIB61"/>
      <c r="IIC61"/>
      <c r="IID61"/>
      <c r="IIE61"/>
      <c r="IIF61"/>
      <c r="IIG61"/>
      <c r="IIH61"/>
      <c r="III61"/>
      <c r="IIJ61"/>
      <c r="IIK61"/>
      <c r="IIL61"/>
      <c r="IIM61"/>
      <c r="IIN61"/>
      <c r="IIO61"/>
      <c r="IIP61"/>
      <c r="IIQ61"/>
      <c r="IIR61"/>
      <c r="IIS61"/>
      <c r="IIT61"/>
      <c r="IIU61"/>
      <c r="IIV61"/>
      <c r="IIW61"/>
      <c r="IIX61"/>
      <c r="IIY61"/>
      <c r="IIZ61"/>
      <c r="IJA61"/>
      <c r="IJB61"/>
      <c r="IJC61"/>
      <c r="IJD61"/>
      <c r="IJE61"/>
      <c r="IJF61"/>
      <c r="IJG61"/>
      <c r="IJH61"/>
      <c r="IJI61"/>
      <c r="IJJ61"/>
      <c r="IJK61"/>
      <c r="IJL61"/>
      <c r="IJM61"/>
      <c r="IJN61"/>
      <c r="IJO61"/>
      <c r="IJP61"/>
      <c r="IJQ61"/>
      <c r="IJR61"/>
      <c r="IJS61"/>
      <c r="IJT61"/>
      <c r="IJU61"/>
      <c r="IJV61"/>
      <c r="IJW61"/>
      <c r="IJX61"/>
      <c r="IJY61"/>
      <c r="IJZ61"/>
      <c r="IKA61"/>
      <c r="IKB61"/>
      <c r="IKC61"/>
      <c r="IKD61"/>
      <c r="IKE61"/>
      <c r="IKF61"/>
      <c r="IKG61"/>
      <c r="IKH61"/>
      <c r="IKI61"/>
      <c r="IKJ61"/>
      <c r="IKK61"/>
      <c r="IKL61"/>
      <c r="IKM61"/>
      <c r="IKN61"/>
      <c r="IKO61"/>
      <c r="IKP61"/>
      <c r="IKQ61"/>
      <c r="IKR61"/>
      <c r="IKS61"/>
      <c r="IKT61"/>
      <c r="IKU61"/>
      <c r="IKV61"/>
      <c r="IKW61"/>
      <c r="IKX61"/>
      <c r="IKY61"/>
      <c r="IKZ61"/>
      <c r="ILA61"/>
      <c r="ILB61"/>
      <c r="ILC61"/>
      <c r="ILD61"/>
      <c r="ILE61"/>
      <c r="ILF61"/>
      <c r="ILG61"/>
      <c r="ILH61"/>
      <c r="ILI61"/>
      <c r="ILJ61"/>
      <c r="ILK61"/>
      <c r="ILL61"/>
      <c r="ILM61"/>
      <c r="ILN61"/>
      <c r="ILO61"/>
      <c r="ILP61"/>
      <c r="ILQ61"/>
      <c r="ILR61"/>
      <c r="ILS61"/>
      <c r="ILT61"/>
      <c r="ILU61"/>
      <c r="ILV61"/>
      <c r="ILW61"/>
      <c r="ILX61"/>
      <c r="ILY61"/>
      <c r="ILZ61"/>
      <c r="IMA61"/>
      <c r="IMB61"/>
      <c r="IMC61"/>
      <c r="IMD61"/>
      <c r="IME61"/>
      <c r="IMF61"/>
      <c r="IMG61"/>
      <c r="IMH61"/>
      <c r="IMI61"/>
      <c r="IMJ61"/>
      <c r="IMK61"/>
      <c r="IML61"/>
      <c r="IMM61"/>
      <c r="IMN61"/>
      <c r="IMO61"/>
      <c r="IMP61"/>
      <c r="IMQ61"/>
      <c r="IMR61"/>
      <c r="IMS61"/>
      <c r="IMT61"/>
      <c r="IMU61"/>
      <c r="IMV61"/>
      <c r="IMW61"/>
      <c r="IMX61"/>
      <c r="IMY61"/>
      <c r="IMZ61"/>
      <c r="INA61"/>
      <c r="INB61"/>
      <c r="INC61"/>
      <c r="IND61"/>
      <c r="INE61"/>
      <c r="INF61"/>
      <c r="ING61"/>
      <c r="INH61"/>
      <c r="INI61"/>
      <c r="INJ61"/>
      <c r="INK61"/>
      <c r="INL61"/>
      <c r="INM61"/>
      <c r="INN61"/>
      <c r="INO61"/>
      <c r="INP61"/>
      <c r="INQ61"/>
      <c r="INR61"/>
      <c r="INS61"/>
      <c r="INT61"/>
      <c r="INU61"/>
      <c r="INV61"/>
      <c r="INW61"/>
      <c r="INX61"/>
      <c r="INY61"/>
      <c r="INZ61"/>
      <c r="IOA61"/>
      <c r="IOB61"/>
      <c r="IOC61"/>
      <c r="IOD61"/>
      <c r="IOE61"/>
      <c r="IOF61"/>
      <c r="IOG61"/>
      <c r="IOH61"/>
      <c r="IOI61"/>
      <c r="IOJ61"/>
      <c r="IOK61"/>
      <c r="IOL61"/>
      <c r="IOM61"/>
      <c r="ION61"/>
      <c r="IOO61"/>
      <c r="IOP61"/>
      <c r="IOQ61"/>
      <c r="IOR61"/>
      <c r="IOS61"/>
      <c r="IOT61"/>
      <c r="IOU61"/>
      <c r="IOV61"/>
      <c r="IOW61"/>
      <c r="IOX61"/>
      <c r="IOY61"/>
      <c r="IOZ61"/>
      <c r="IPA61"/>
      <c r="IPB61"/>
      <c r="IPC61"/>
      <c r="IPD61"/>
      <c r="IPE61"/>
      <c r="IPF61"/>
      <c r="IPG61"/>
      <c r="IPH61"/>
      <c r="IPI61"/>
      <c r="IPJ61"/>
      <c r="IPK61"/>
      <c r="IPL61"/>
      <c r="IPM61"/>
      <c r="IPN61"/>
      <c r="IPO61"/>
      <c r="IPP61"/>
      <c r="IPQ61"/>
      <c r="IPR61"/>
      <c r="IPS61"/>
      <c r="IPT61"/>
      <c r="IPU61"/>
      <c r="IPV61"/>
      <c r="IPW61"/>
      <c r="IPX61"/>
      <c r="IPY61"/>
      <c r="IPZ61"/>
      <c r="IQA61"/>
      <c r="IQB61"/>
      <c r="IQC61"/>
      <c r="IQD61"/>
      <c r="IQE61"/>
      <c r="IQF61"/>
      <c r="IQG61"/>
      <c r="IQH61"/>
      <c r="IQI61"/>
      <c r="IQJ61"/>
      <c r="IQK61"/>
      <c r="IQL61"/>
      <c r="IQM61"/>
      <c r="IQN61"/>
      <c r="IQO61"/>
      <c r="IQP61"/>
      <c r="IQQ61"/>
      <c r="IQR61"/>
      <c r="IQS61"/>
      <c r="IQT61"/>
      <c r="IQU61"/>
      <c r="IQV61"/>
      <c r="IQW61"/>
      <c r="IQX61"/>
      <c r="IQY61"/>
      <c r="IQZ61"/>
      <c r="IRA61"/>
      <c r="IRB61"/>
      <c r="IRC61"/>
      <c r="IRD61"/>
      <c r="IRE61"/>
      <c r="IRF61"/>
      <c r="IRG61"/>
      <c r="IRH61"/>
      <c r="IRI61"/>
      <c r="IRJ61"/>
      <c r="IRK61"/>
      <c r="IRL61"/>
      <c r="IRM61"/>
      <c r="IRN61"/>
      <c r="IRO61"/>
      <c r="IRP61"/>
      <c r="IRQ61"/>
      <c r="IRR61"/>
      <c r="IRS61"/>
      <c r="IRT61"/>
      <c r="IRU61"/>
      <c r="IRV61"/>
      <c r="IRW61"/>
      <c r="IRX61"/>
      <c r="IRY61"/>
      <c r="IRZ61"/>
      <c r="ISA61"/>
      <c r="ISB61"/>
      <c r="ISC61"/>
      <c r="ISD61"/>
      <c r="ISE61"/>
      <c r="ISF61"/>
      <c r="ISG61"/>
      <c r="ISH61"/>
      <c r="ISI61"/>
      <c r="ISJ61"/>
      <c r="ISK61"/>
      <c r="ISL61"/>
      <c r="ISM61"/>
      <c r="ISN61"/>
      <c r="ISO61"/>
      <c r="ISP61"/>
      <c r="ISQ61"/>
      <c r="ISR61"/>
      <c r="ISS61"/>
      <c r="IST61"/>
      <c r="ISU61"/>
      <c r="ISV61"/>
      <c r="ISW61"/>
      <c r="ISX61"/>
      <c r="ISY61"/>
      <c r="ISZ61"/>
      <c r="ITA61"/>
      <c r="ITB61"/>
      <c r="ITC61"/>
      <c r="ITD61"/>
      <c r="ITE61"/>
      <c r="ITF61"/>
      <c r="ITG61"/>
      <c r="ITH61"/>
      <c r="ITI61"/>
      <c r="ITJ61"/>
      <c r="ITK61"/>
      <c r="ITL61"/>
      <c r="ITM61"/>
      <c r="ITN61"/>
      <c r="ITO61"/>
      <c r="ITP61"/>
      <c r="ITQ61"/>
      <c r="ITR61"/>
      <c r="ITS61"/>
      <c r="ITT61"/>
      <c r="ITU61"/>
      <c r="ITV61"/>
      <c r="ITW61"/>
      <c r="ITX61"/>
      <c r="ITY61"/>
      <c r="ITZ61"/>
      <c r="IUA61"/>
      <c r="IUB61"/>
      <c r="IUC61"/>
      <c r="IUD61"/>
      <c r="IUE61"/>
      <c r="IUF61"/>
      <c r="IUG61"/>
      <c r="IUH61"/>
      <c r="IUI61"/>
      <c r="IUJ61"/>
      <c r="IUK61"/>
      <c r="IUL61"/>
      <c r="IUM61"/>
      <c r="IUN61"/>
      <c r="IUO61"/>
      <c r="IUP61"/>
      <c r="IUQ61"/>
      <c r="IUR61"/>
      <c r="IUS61"/>
      <c r="IUT61"/>
      <c r="IUU61"/>
      <c r="IUV61"/>
      <c r="IUW61"/>
      <c r="IUX61"/>
      <c r="IUY61"/>
      <c r="IUZ61"/>
      <c r="IVA61"/>
      <c r="IVB61"/>
      <c r="IVC61"/>
      <c r="IVD61"/>
      <c r="IVE61"/>
      <c r="IVF61"/>
      <c r="IVG61"/>
      <c r="IVH61"/>
      <c r="IVI61"/>
      <c r="IVJ61"/>
      <c r="IVK61"/>
      <c r="IVL61"/>
      <c r="IVM61"/>
      <c r="IVN61"/>
      <c r="IVO61"/>
      <c r="IVP61"/>
      <c r="IVQ61"/>
      <c r="IVR61"/>
      <c r="IVS61"/>
      <c r="IVT61"/>
      <c r="IVU61"/>
      <c r="IVV61"/>
      <c r="IVW61"/>
      <c r="IVX61"/>
      <c r="IVY61"/>
      <c r="IVZ61"/>
      <c r="IWA61"/>
      <c r="IWB61"/>
      <c r="IWC61"/>
      <c r="IWD61"/>
      <c r="IWE61"/>
      <c r="IWF61"/>
      <c r="IWG61"/>
      <c r="IWH61"/>
      <c r="IWI61"/>
      <c r="IWJ61"/>
      <c r="IWK61"/>
      <c r="IWL61"/>
      <c r="IWM61"/>
      <c r="IWN61"/>
      <c r="IWO61"/>
      <c r="IWP61"/>
      <c r="IWQ61"/>
      <c r="IWR61"/>
      <c r="IWS61"/>
      <c r="IWT61"/>
      <c r="IWU61"/>
      <c r="IWV61"/>
      <c r="IWW61"/>
      <c r="IWX61"/>
      <c r="IWY61"/>
      <c r="IWZ61"/>
      <c r="IXA61"/>
      <c r="IXB61"/>
      <c r="IXC61"/>
      <c r="IXD61"/>
      <c r="IXE61"/>
      <c r="IXF61"/>
      <c r="IXG61"/>
      <c r="IXH61"/>
      <c r="IXI61"/>
      <c r="IXJ61"/>
      <c r="IXK61"/>
      <c r="IXL61"/>
      <c r="IXM61"/>
      <c r="IXN61"/>
      <c r="IXO61"/>
      <c r="IXP61"/>
      <c r="IXQ61"/>
      <c r="IXR61"/>
      <c r="IXS61"/>
      <c r="IXT61"/>
      <c r="IXU61"/>
      <c r="IXV61"/>
      <c r="IXW61"/>
      <c r="IXX61"/>
      <c r="IXY61"/>
      <c r="IXZ61"/>
      <c r="IYA61"/>
      <c r="IYB61"/>
      <c r="IYC61"/>
      <c r="IYD61"/>
      <c r="IYE61"/>
      <c r="IYF61"/>
      <c r="IYG61"/>
      <c r="IYH61"/>
      <c r="IYI61"/>
      <c r="IYJ61"/>
      <c r="IYK61"/>
      <c r="IYL61"/>
      <c r="IYM61"/>
      <c r="IYN61"/>
      <c r="IYO61"/>
      <c r="IYP61"/>
      <c r="IYQ61"/>
      <c r="IYR61"/>
      <c r="IYS61"/>
      <c r="IYT61"/>
      <c r="IYU61"/>
      <c r="IYV61"/>
      <c r="IYW61"/>
      <c r="IYX61"/>
      <c r="IYY61"/>
      <c r="IYZ61"/>
      <c r="IZA61"/>
      <c r="IZB61"/>
      <c r="IZC61"/>
      <c r="IZD61"/>
      <c r="IZE61"/>
      <c r="IZF61"/>
      <c r="IZG61"/>
      <c r="IZH61"/>
      <c r="IZI61"/>
      <c r="IZJ61"/>
      <c r="IZK61"/>
      <c r="IZL61"/>
      <c r="IZM61"/>
      <c r="IZN61"/>
      <c r="IZO61"/>
      <c r="IZP61"/>
      <c r="IZQ61"/>
      <c r="IZR61"/>
      <c r="IZS61"/>
      <c r="IZT61"/>
      <c r="IZU61"/>
      <c r="IZV61"/>
      <c r="IZW61"/>
      <c r="IZX61"/>
      <c r="IZY61"/>
      <c r="IZZ61"/>
      <c r="JAA61"/>
      <c r="JAB61"/>
      <c r="JAC61"/>
      <c r="JAD61"/>
      <c r="JAE61"/>
      <c r="JAF61"/>
      <c r="JAG61"/>
      <c r="JAH61"/>
      <c r="JAI61"/>
      <c r="JAJ61"/>
      <c r="JAK61"/>
      <c r="JAL61"/>
      <c r="JAM61"/>
      <c r="JAN61"/>
      <c r="JAO61"/>
      <c r="JAP61"/>
      <c r="JAQ61"/>
      <c r="JAR61"/>
      <c r="JAS61"/>
      <c r="JAT61"/>
      <c r="JAU61"/>
      <c r="JAV61"/>
      <c r="JAW61"/>
      <c r="JAX61"/>
      <c r="JAY61"/>
      <c r="JAZ61"/>
      <c r="JBA61"/>
      <c r="JBB61"/>
      <c r="JBC61"/>
      <c r="JBD61"/>
      <c r="JBE61"/>
      <c r="JBF61"/>
      <c r="JBG61"/>
      <c r="JBH61"/>
      <c r="JBI61"/>
      <c r="JBJ61"/>
      <c r="JBK61"/>
      <c r="JBL61"/>
      <c r="JBM61"/>
      <c r="JBN61"/>
      <c r="JBO61"/>
      <c r="JBP61"/>
      <c r="JBQ61"/>
      <c r="JBR61"/>
      <c r="JBS61"/>
      <c r="JBT61"/>
      <c r="JBU61"/>
      <c r="JBV61"/>
      <c r="JBW61"/>
      <c r="JBX61"/>
      <c r="JBY61"/>
      <c r="JBZ61"/>
      <c r="JCA61"/>
      <c r="JCB61"/>
      <c r="JCC61"/>
      <c r="JCD61"/>
      <c r="JCE61"/>
      <c r="JCF61"/>
      <c r="JCG61"/>
      <c r="JCH61"/>
      <c r="JCI61"/>
      <c r="JCJ61"/>
      <c r="JCK61"/>
      <c r="JCL61"/>
      <c r="JCM61"/>
      <c r="JCN61"/>
      <c r="JCO61"/>
      <c r="JCP61"/>
      <c r="JCQ61"/>
      <c r="JCR61"/>
      <c r="JCS61"/>
      <c r="JCT61"/>
      <c r="JCU61"/>
      <c r="JCV61"/>
      <c r="JCW61"/>
      <c r="JCX61"/>
      <c r="JCY61"/>
      <c r="JCZ61"/>
      <c r="JDA61"/>
      <c r="JDB61"/>
      <c r="JDC61"/>
      <c r="JDD61"/>
      <c r="JDE61"/>
      <c r="JDF61"/>
      <c r="JDG61"/>
      <c r="JDH61"/>
      <c r="JDI61"/>
      <c r="JDJ61"/>
      <c r="JDK61"/>
      <c r="JDL61"/>
      <c r="JDM61"/>
      <c r="JDN61"/>
      <c r="JDO61"/>
      <c r="JDP61"/>
      <c r="JDQ61"/>
      <c r="JDR61"/>
      <c r="JDS61"/>
      <c r="JDT61"/>
      <c r="JDU61"/>
      <c r="JDV61"/>
      <c r="JDW61"/>
      <c r="JDX61"/>
      <c r="JDY61"/>
      <c r="JDZ61"/>
      <c r="JEA61"/>
      <c r="JEB61"/>
      <c r="JEC61"/>
      <c r="JED61"/>
      <c r="JEE61"/>
      <c r="JEF61"/>
      <c r="JEG61"/>
      <c r="JEH61"/>
      <c r="JEI61"/>
      <c r="JEJ61"/>
      <c r="JEK61"/>
      <c r="JEL61"/>
      <c r="JEM61"/>
      <c r="JEN61"/>
      <c r="JEO61"/>
      <c r="JEP61"/>
      <c r="JEQ61"/>
      <c r="JER61"/>
      <c r="JES61"/>
      <c r="JET61"/>
      <c r="JEU61"/>
      <c r="JEV61"/>
      <c r="JEW61"/>
      <c r="JEX61"/>
      <c r="JEY61"/>
      <c r="JEZ61"/>
      <c r="JFA61"/>
      <c r="JFB61"/>
      <c r="JFC61"/>
      <c r="JFD61"/>
      <c r="JFE61"/>
      <c r="JFF61"/>
      <c r="JFG61"/>
      <c r="JFH61"/>
      <c r="JFI61"/>
      <c r="JFJ61"/>
      <c r="JFK61"/>
      <c r="JFL61"/>
      <c r="JFM61"/>
      <c r="JFN61"/>
      <c r="JFO61"/>
      <c r="JFP61"/>
      <c r="JFQ61"/>
      <c r="JFR61"/>
      <c r="JFS61"/>
      <c r="JFT61"/>
      <c r="JFU61"/>
      <c r="JFV61"/>
      <c r="JFW61"/>
      <c r="JFX61"/>
      <c r="JFY61"/>
      <c r="JFZ61"/>
      <c r="JGA61"/>
      <c r="JGB61"/>
      <c r="JGC61"/>
      <c r="JGD61"/>
      <c r="JGE61"/>
      <c r="JGF61"/>
      <c r="JGG61"/>
      <c r="JGH61"/>
      <c r="JGI61"/>
      <c r="JGJ61"/>
      <c r="JGK61"/>
      <c r="JGL61"/>
      <c r="JGM61"/>
      <c r="JGN61"/>
      <c r="JGO61"/>
      <c r="JGP61"/>
      <c r="JGQ61"/>
      <c r="JGR61"/>
      <c r="JGS61"/>
      <c r="JGT61"/>
      <c r="JGU61"/>
      <c r="JGV61"/>
      <c r="JGW61"/>
      <c r="JGX61"/>
      <c r="JGY61"/>
      <c r="JGZ61"/>
      <c r="JHA61"/>
      <c r="JHB61"/>
      <c r="JHC61"/>
      <c r="JHD61"/>
      <c r="JHE61"/>
      <c r="JHF61"/>
      <c r="JHG61"/>
      <c r="JHH61"/>
      <c r="JHI61"/>
      <c r="JHJ61"/>
      <c r="JHK61"/>
      <c r="JHL61"/>
      <c r="JHM61"/>
      <c r="JHN61"/>
      <c r="JHO61"/>
      <c r="JHP61"/>
      <c r="JHQ61"/>
      <c r="JHR61"/>
      <c r="JHS61"/>
      <c r="JHT61"/>
      <c r="JHU61"/>
      <c r="JHV61"/>
      <c r="JHW61"/>
      <c r="JHX61"/>
      <c r="JHY61"/>
      <c r="JHZ61"/>
      <c r="JIA61"/>
      <c r="JIB61"/>
      <c r="JIC61"/>
      <c r="JID61"/>
      <c r="JIE61"/>
      <c r="JIF61"/>
      <c r="JIG61"/>
      <c r="JIH61"/>
      <c r="JII61"/>
      <c r="JIJ61"/>
      <c r="JIK61"/>
      <c r="JIL61"/>
      <c r="JIM61"/>
      <c r="JIN61"/>
      <c r="JIO61"/>
      <c r="JIP61"/>
      <c r="JIQ61"/>
      <c r="JIR61"/>
      <c r="JIS61"/>
      <c r="JIT61"/>
      <c r="JIU61"/>
      <c r="JIV61"/>
      <c r="JIW61"/>
      <c r="JIX61"/>
      <c r="JIY61"/>
      <c r="JIZ61"/>
      <c r="JJA61"/>
      <c r="JJB61"/>
      <c r="JJC61"/>
      <c r="JJD61"/>
      <c r="JJE61"/>
      <c r="JJF61"/>
      <c r="JJG61"/>
      <c r="JJH61"/>
      <c r="JJI61"/>
      <c r="JJJ61"/>
      <c r="JJK61"/>
      <c r="JJL61"/>
      <c r="JJM61"/>
      <c r="JJN61"/>
      <c r="JJO61"/>
      <c r="JJP61"/>
      <c r="JJQ61"/>
      <c r="JJR61"/>
      <c r="JJS61"/>
      <c r="JJT61"/>
      <c r="JJU61"/>
      <c r="JJV61"/>
      <c r="JJW61"/>
      <c r="JJX61"/>
      <c r="JJY61"/>
      <c r="JJZ61"/>
      <c r="JKA61"/>
      <c r="JKB61"/>
      <c r="JKC61"/>
      <c r="JKD61"/>
      <c r="JKE61"/>
      <c r="JKF61"/>
      <c r="JKG61"/>
      <c r="JKH61"/>
      <c r="JKI61"/>
      <c r="JKJ61"/>
      <c r="JKK61"/>
      <c r="JKL61"/>
      <c r="JKM61"/>
      <c r="JKN61"/>
      <c r="JKO61"/>
      <c r="JKP61"/>
      <c r="JKQ61"/>
      <c r="JKR61"/>
      <c r="JKS61"/>
      <c r="JKT61"/>
      <c r="JKU61"/>
      <c r="JKV61"/>
      <c r="JKW61"/>
      <c r="JKX61"/>
      <c r="JKY61"/>
      <c r="JKZ61"/>
      <c r="JLA61"/>
      <c r="JLB61"/>
      <c r="JLC61"/>
      <c r="JLD61"/>
      <c r="JLE61"/>
      <c r="JLF61"/>
      <c r="JLG61"/>
      <c r="JLH61"/>
      <c r="JLI61"/>
      <c r="JLJ61"/>
      <c r="JLK61"/>
      <c r="JLL61"/>
      <c r="JLM61"/>
      <c r="JLN61"/>
      <c r="JLO61"/>
      <c r="JLP61"/>
      <c r="JLQ61"/>
      <c r="JLR61"/>
      <c r="JLS61"/>
      <c r="JLT61"/>
      <c r="JLU61"/>
      <c r="JLV61"/>
      <c r="JLW61"/>
      <c r="JLX61"/>
      <c r="JLY61"/>
      <c r="JLZ61"/>
      <c r="JMA61"/>
      <c r="JMB61"/>
      <c r="JMC61"/>
      <c r="JMD61"/>
      <c r="JME61"/>
      <c r="JMF61"/>
      <c r="JMG61"/>
      <c r="JMH61"/>
      <c r="JMI61"/>
      <c r="JMJ61"/>
      <c r="JMK61"/>
      <c r="JML61"/>
      <c r="JMM61"/>
      <c r="JMN61"/>
      <c r="JMO61"/>
      <c r="JMP61"/>
      <c r="JMQ61"/>
      <c r="JMR61"/>
      <c r="JMS61"/>
      <c r="JMT61"/>
      <c r="JMU61"/>
      <c r="JMV61"/>
      <c r="JMW61"/>
      <c r="JMX61"/>
      <c r="JMY61"/>
      <c r="JMZ61"/>
      <c r="JNA61"/>
      <c r="JNB61"/>
      <c r="JNC61"/>
      <c r="JND61"/>
      <c r="JNE61"/>
      <c r="JNF61"/>
      <c r="JNG61"/>
      <c r="JNH61"/>
      <c r="JNI61"/>
      <c r="JNJ61"/>
      <c r="JNK61"/>
      <c r="JNL61"/>
      <c r="JNM61"/>
      <c r="JNN61"/>
      <c r="JNO61"/>
      <c r="JNP61"/>
      <c r="JNQ61"/>
      <c r="JNR61"/>
      <c r="JNS61"/>
      <c r="JNT61"/>
      <c r="JNU61"/>
      <c r="JNV61"/>
      <c r="JNW61"/>
      <c r="JNX61"/>
      <c r="JNY61"/>
      <c r="JNZ61"/>
      <c r="JOA61"/>
      <c r="JOB61"/>
      <c r="JOC61"/>
      <c r="JOD61"/>
      <c r="JOE61"/>
      <c r="JOF61"/>
      <c r="JOG61"/>
      <c r="JOH61"/>
      <c r="JOI61"/>
      <c r="JOJ61"/>
      <c r="JOK61"/>
      <c r="JOL61"/>
      <c r="JOM61"/>
      <c r="JON61"/>
      <c r="JOO61"/>
      <c r="JOP61"/>
      <c r="JOQ61"/>
      <c r="JOR61"/>
      <c r="JOS61"/>
      <c r="JOT61"/>
      <c r="JOU61"/>
      <c r="JOV61"/>
      <c r="JOW61"/>
      <c r="JOX61"/>
      <c r="JOY61"/>
      <c r="JOZ61"/>
      <c r="JPA61"/>
      <c r="JPB61"/>
      <c r="JPC61"/>
      <c r="JPD61"/>
      <c r="JPE61"/>
      <c r="JPF61"/>
      <c r="JPG61"/>
      <c r="JPH61"/>
      <c r="JPI61"/>
      <c r="JPJ61"/>
      <c r="JPK61"/>
      <c r="JPL61"/>
      <c r="JPM61"/>
      <c r="JPN61"/>
      <c r="JPO61"/>
      <c r="JPP61"/>
      <c r="JPQ61"/>
      <c r="JPR61"/>
      <c r="JPS61"/>
      <c r="JPT61"/>
      <c r="JPU61"/>
      <c r="JPV61"/>
      <c r="JPW61"/>
      <c r="JPX61"/>
      <c r="JPY61"/>
      <c r="JPZ61"/>
      <c r="JQA61"/>
      <c r="JQB61"/>
      <c r="JQC61"/>
      <c r="JQD61"/>
      <c r="JQE61"/>
      <c r="JQF61"/>
      <c r="JQG61"/>
      <c r="JQH61"/>
      <c r="JQI61"/>
      <c r="JQJ61"/>
      <c r="JQK61"/>
      <c r="JQL61"/>
      <c r="JQM61"/>
      <c r="JQN61"/>
      <c r="JQO61"/>
      <c r="JQP61"/>
      <c r="JQQ61"/>
      <c r="JQR61"/>
      <c r="JQS61"/>
      <c r="JQT61"/>
      <c r="JQU61"/>
      <c r="JQV61"/>
      <c r="JQW61"/>
      <c r="JQX61"/>
      <c r="JQY61"/>
      <c r="JQZ61"/>
      <c r="JRA61"/>
      <c r="JRB61"/>
      <c r="JRC61"/>
      <c r="JRD61"/>
      <c r="JRE61"/>
      <c r="JRF61"/>
      <c r="JRG61"/>
      <c r="JRH61"/>
      <c r="JRI61"/>
      <c r="JRJ61"/>
      <c r="JRK61"/>
      <c r="JRL61"/>
      <c r="JRM61"/>
      <c r="JRN61"/>
      <c r="JRO61"/>
      <c r="JRP61"/>
      <c r="JRQ61"/>
      <c r="JRR61"/>
      <c r="JRS61"/>
      <c r="JRT61"/>
      <c r="JRU61"/>
      <c r="JRV61"/>
      <c r="JRW61"/>
      <c r="JRX61"/>
      <c r="JRY61"/>
      <c r="JRZ61"/>
      <c r="JSA61"/>
      <c r="JSB61"/>
      <c r="JSC61"/>
      <c r="JSD61"/>
      <c r="JSE61"/>
      <c r="JSF61"/>
      <c r="JSG61"/>
      <c r="JSH61"/>
      <c r="JSI61"/>
      <c r="JSJ61"/>
      <c r="JSK61"/>
      <c r="JSL61"/>
      <c r="JSM61"/>
      <c r="JSN61"/>
      <c r="JSO61"/>
      <c r="JSP61"/>
      <c r="JSQ61"/>
      <c r="JSR61"/>
      <c r="JSS61"/>
      <c r="JST61"/>
      <c r="JSU61"/>
      <c r="JSV61"/>
      <c r="JSW61"/>
      <c r="JSX61"/>
      <c r="JSY61"/>
      <c r="JSZ61"/>
      <c r="JTA61"/>
      <c r="JTB61"/>
      <c r="JTC61"/>
      <c r="JTD61"/>
      <c r="JTE61"/>
      <c r="JTF61"/>
      <c r="JTG61"/>
      <c r="JTH61"/>
      <c r="JTI61"/>
      <c r="JTJ61"/>
      <c r="JTK61"/>
      <c r="JTL61"/>
      <c r="JTM61"/>
      <c r="JTN61"/>
      <c r="JTO61"/>
      <c r="JTP61"/>
      <c r="JTQ61"/>
      <c r="JTR61"/>
      <c r="JTS61"/>
      <c r="JTT61"/>
      <c r="JTU61"/>
      <c r="JTV61"/>
      <c r="JTW61"/>
      <c r="JTX61"/>
      <c r="JTY61"/>
      <c r="JTZ61"/>
      <c r="JUA61"/>
      <c r="JUB61"/>
      <c r="JUC61"/>
      <c r="JUD61"/>
      <c r="JUE61"/>
      <c r="JUF61"/>
      <c r="JUG61"/>
      <c r="JUH61"/>
      <c r="JUI61"/>
      <c r="JUJ61"/>
      <c r="JUK61"/>
      <c r="JUL61"/>
      <c r="JUM61"/>
      <c r="JUN61"/>
      <c r="JUO61"/>
      <c r="JUP61"/>
      <c r="JUQ61"/>
      <c r="JUR61"/>
      <c r="JUS61"/>
      <c r="JUT61"/>
      <c r="JUU61"/>
      <c r="JUV61"/>
      <c r="JUW61"/>
      <c r="JUX61"/>
      <c r="JUY61"/>
      <c r="JUZ61"/>
      <c r="JVA61"/>
      <c r="JVB61"/>
      <c r="JVC61"/>
      <c r="JVD61"/>
      <c r="JVE61"/>
      <c r="JVF61"/>
      <c r="JVG61"/>
      <c r="JVH61"/>
      <c r="JVI61"/>
      <c r="JVJ61"/>
      <c r="JVK61"/>
      <c r="JVL61"/>
      <c r="JVM61"/>
      <c r="JVN61"/>
      <c r="JVO61"/>
      <c r="JVP61"/>
      <c r="JVQ61"/>
      <c r="JVR61"/>
      <c r="JVS61"/>
      <c r="JVT61"/>
      <c r="JVU61"/>
      <c r="JVV61"/>
      <c r="JVW61"/>
      <c r="JVX61"/>
      <c r="JVY61"/>
      <c r="JVZ61"/>
      <c r="JWA61"/>
      <c r="JWB61"/>
      <c r="JWC61"/>
      <c r="JWD61"/>
      <c r="JWE61"/>
      <c r="JWF61"/>
      <c r="JWG61"/>
      <c r="JWH61"/>
      <c r="JWI61"/>
      <c r="JWJ61"/>
      <c r="JWK61"/>
      <c r="JWL61"/>
      <c r="JWM61"/>
      <c r="JWN61"/>
      <c r="JWO61"/>
      <c r="JWP61"/>
      <c r="JWQ61"/>
      <c r="JWR61"/>
      <c r="JWS61"/>
      <c r="JWT61"/>
      <c r="JWU61"/>
      <c r="JWV61"/>
      <c r="JWW61"/>
      <c r="JWX61"/>
      <c r="JWY61"/>
      <c r="JWZ61"/>
      <c r="JXA61"/>
      <c r="JXB61"/>
      <c r="JXC61"/>
      <c r="JXD61"/>
      <c r="JXE61"/>
      <c r="JXF61"/>
      <c r="JXG61"/>
      <c r="JXH61"/>
      <c r="JXI61"/>
      <c r="JXJ61"/>
      <c r="JXK61"/>
      <c r="JXL61"/>
      <c r="JXM61"/>
      <c r="JXN61"/>
      <c r="JXO61"/>
      <c r="JXP61"/>
      <c r="JXQ61"/>
      <c r="JXR61"/>
      <c r="JXS61"/>
      <c r="JXT61"/>
      <c r="JXU61"/>
      <c r="JXV61"/>
      <c r="JXW61"/>
      <c r="JXX61"/>
      <c r="JXY61"/>
      <c r="JXZ61"/>
      <c r="JYA61"/>
      <c r="JYB61"/>
      <c r="JYC61"/>
      <c r="JYD61"/>
      <c r="JYE61"/>
      <c r="JYF61"/>
      <c r="JYG61"/>
      <c r="JYH61"/>
      <c r="JYI61"/>
      <c r="JYJ61"/>
      <c r="JYK61"/>
      <c r="JYL61"/>
      <c r="JYM61"/>
      <c r="JYN61"/>
      <c r="JYO61"/>
      <c r="JYP61"/>
      <c r="JYQ61"/>
      <c r="JYR61"/>
      <c r="JYS61"/>
      <c r="JYT61"/>
      <c r="JYU61"/>
      <c r="JYV61"/>
      <c r="JYW61"/>
      <c r="JYX61"/>
      <c r="JYY61"/>
      <c r="JYZ61"/>
      <c r="JZA61"/>
      <c r="JZB61"/>
      <c r="JZC61"/>
      <c r="JZD61"/>
      <c r="JZE61"/>
      <c r="JZF61"/>
      <c r="JZG61"/>
      <c r="JZH61"/>
      <c r="JZI61"/>
      <c r="JZJ61"/>
      <c r="JZK61"/>
      <c r="JZL61"/>
      <c r="JZM61"/>
      <c r="JZN61"/>
      <c r="JZO61"/>
      <c r="JZP61"/>
      <c r="JZQ61"/>
      <c r="JZR61"/>
      <c r="JZS61"/>
      <c r="JZT61"/>
      <c r="JZU61"/>
      <c r="JZV61"/>
      <c r="JZW61"/>
      <c r="JZX61"/>
      <c r="JZY61"/>
      <c r="JZZ61"/>
      <c r="KAA61"/>
      <c r="KAB61"/>
      <c r="KAC61"/>
      <c r="KAD61"/>
      <c r="KAE61"/>
      <c r="KAF61"/>
      <c r="KAG61"/>
      <c r="KAH61"/>
      <c r="KAI61"/>
      <c r="KAJ61"/>
      <c r="KAK61"/>
      <c r="KAL61"/>
      <c r="KAM61"/>
      <c r="KAN61"/>
      <c r="KAO61"/>
      <c r="KAP61"/>
      <c r="KAQ61"/>
      <c r="KAR61"/>
      <c r="KAS61"/>
      <c r="KAT61"/>
      <c r="KAU61"/>
      <c r="KAV61"/>
      <c r="KAW61"/>
      <c r="KAX61"/>
      <c r="KAY61"/>
      <c r="KAZ61"/>
      <c r="KBA61"/>
      <c r="KBB61"/>
      <c r="KBC61"/>
      <c r="KBD61"/>
      <c r="KBE61"/>
      <c r="KBF61"/>
      <c r="KBG61"/>
      <c r="KBH61"/>
      <c r="KBI61"/>
      <c r="KBJ61"/>
      <c r="KBK61"/>
      <c r="KBL61"/>
      <c r="KBM61"/>
      <c r="KBN61"/>
      <c r="KBO61"/>
      <c r="KBP61"/>
      <c r="KBQ61"/>
      <c r="KBR61"/>
      <c r="KBS61"/>
      <c r="KBT61"/>
      <c r="KBU61"/>
      <c r="KBV61"/>
      <c r="KBW61"/>
      <c r="KBX61"/>
      <c r="KBY61"/>
      <c r="KBZ61"/>
      <c r="KCA61"/>
      <c r="KCB61"/>
      <c r="KCC61"/>
      <c r="KCD61"/>
      <c r="KCE61"/>
      <c r="KCF61"/>
      <c r="KCG61"/>
      <c r="KCH61"/>
      <c r="KCI61"/>
      <c r="KCJ61"/>
      <c r="KCK61"/>
      <c r="KCL61"/>
      <c r="KCM61"/>
      <c r="KCN61"/>
      <c r="KCO61"/>
      <c r="KCP61"/>
      <c r="KCQ61"/>
      <c r="KCR61"/>
      <c r="KCS61"/>
      <c r="KCT61"/>
      <c r="KCU61"/>
      <c r="KCV61"/>
      <c r="KCW61"/>
      <c r="KCX61"/>
      <c r="KCY61"/>
      <c r="KCZ61"/>
      <c r="KDA61"/>
      <c r="KDB61"/>
      <c r="KDC61"/>
      <c r="KDD61"/>
      <c r="KDE61"/>
      <c r="KDF61"/>
      <c r="KDG61"/>
      <c r="KDH61"/>
      <c r="KDI61"/>
      <c r="KDJ61"/>
      <c r="KDK61"/>
      <c r="KDL61"/>
      <c r="KDM61"/>
      <c r="KDN61"/>
      <c r="KDO61"/>
      <c r="KDP61"/>
      <c r="KDQ61"/>
      <c r="KDR61"/>
      <c r="KDS61"/>
      <c r="KDT61"/>
      <c r="KDU61"/>
      <c r="KDV61"/>
      <c r="KDW61"/>
      <c r="KDX61"/>
      <c r="KDY61"/>
      <c r="KDZ61"/>
      <c r="KEA61"/>
      <c r="KEB61"/>
      <c r="KEC61"/>
      <c r="KED61"/>
      <c r="KEE61"/>
      <c r="KEF61"/>
      <c r="KEG61"/>
      <c r="KEH61"/>
      <c r="KEI61"/>
      <c r="KEJ61"/>
      <c r="KEK61"/>
      <c r="KEL61"/>
      <c r="KEM61"/>
      <c r="KEN61"/>
      <c r="KEO61"/>
      <c r="KEP61"/>
      <c r="KEQ61"/>
      <c r="KER61"/>
      <c r="KES61"/>
      <c r="KET61"/>
      <c r="KEU61"/>
      <c r="KEV61"/>
      <c r="KEW61"/>
      <c r="KEX61"/>
      <c r="KEY61"/>
      <c r="KEZ61"/>
      <c r="KFA61"/>
      <c r="KFB61"/>
      <c r="KFC61"/>
      <c r="KFD61"/>
      <c r="KFE61"/>
      <c r="KFF61"/>
      <c r="KFG61"/>
      <c r="KFH61"/>
      <c r="KFI61"/>
      <c r="KFJ61"/>
      <c r="KFK61"/>
      <c r="KFL61"/>
      <c r="KFM61"/>
      <c r="KFN61"/>
      <c r="KFO61"/>
      <c r="KFP61"/>
      <c r="KFQ61"/>
      <c r="KFR61"/>
      <c r="KFS61"/>
      <c r="KFT61"/>
      <c r="KFU61"/>
      <c r="KFV61"/>
      <c r="KFW61"/>
      <c r="KFX61"/>
      <c r="KFY61"/>
      <c r="KFZ61"/>
      <c r="KGA61"/>
      <c r="KGB61"/>
      <c r="KGC61"/>
      <c r="KGD61"/>
      <c r="KGE61"/>
      <c r="KGF61"/>
      <c r="KGG61"/>
      <c r="KGH61"/>
      <c r="KGI61"/>
      <c r="KGJ61"/>
      <c r="KGK61"/>
      <c r="KGL61"/>
      <c r="KGM61"/>
      <c r="KGN61"/>
      <c r="KGO61"/>
      <c r="KGP61"/>
      <c r="KGQ61"/>
      <c r="KGR61"/>
      <c r="KGS61"/>
      <c r="KGT61"/>
      <c r="KGU61"/>
      <c r="KGV61"/>
      <c r="KGW61"/>
      <c r="KGX61"/>
      <c r="KGY61"/>
      <c r="KGZ61"/>
      <c r="KHA61"/>
      <c r="KHB61"/>
      <c r="KHC61"/>
      <c r="KHD61"/>
      <c r="KHE61"/>
      <c r="KHF61"/>
      <c r="KHG61"/>
      <c r="KHH61"/>
      <c r="KHI61"/>
      <c r="KHJ61"/>
      <c r="KHK61"/>
      <c r="KHL61"/>
      <c r="KHM61"/>
      <c r="KHN61"/>
      <c r="KHO61"/>
      <c r="KHP61"/>
      <c r="KHQ61"/>
      <c r="KHR61"/>
      <c r="KHS61"/>
      <c r="KHT61"/>
      <c r="KHU61"/>
      <c r="KHV61"/>
      <c r="KHW61"/>
      <c r="KHX61"/>
      <c r="KHY61"/>
      <c r="KHZ61"/>
      <c r="KIA61"/>
      <c r="KIB61"/>
      <c r="KIC61"/>
      <c r="KID61"/>
      <c r="KIE61"/>
      <c r="KIF61"/>
      <c r="KIG61"/>
      <c r="KIH61"/>
      <c r="KII61"/>
      <c r="KIJ61"/>
      <c r="KIK61"/>
      <c r="KIL61"/>
      <c r="KIM61"/>
      <c r="KIN61"/>
      <c r="KIO61"/>
      <c r="KIP61"/>
      <c r="KIQ61"/>
      <c r="KIR61"/>
      <c r="KIS61"/>
      <c r="KIT61"/>
      <c r="KIU61"/>
      <c r="KIV61"/>
      <c r="KIW61"/>
      <c r="KIX61"/>
      <c r="KIY61"/>
      <c r="KIZ61"/>
      <c r="KJA61"/>
      <c r="KJB61"/>
      <c r="KJC61"/>
      <c r="KJD61"/>
      <c r="KJE61"/>
      <c r="KJF61"/>
      <c r="KJG61"/>
      <c r="KJH61"/>
      <c r="KJI61"/>
      <c r="KJJ61"/>
      <c r="KJK61"/>
      <c r="KJL61"/>
      <c r="KJM61"/>
      <c r="KJN61"/>
      <c r="KJO61"/>
      <c r="KJP61"/>
      <c r="KJQ61"/>
      <c r="KJR61"/>
      <c r="KJS61"/>
      <c r="KJT61"/>
      <c r="KJU61"/>
      <c r="KJV61"/>
      <c r="KJW61"/>
      <c r="KJX61"/>
      <c r="KJY61"/>
      <c r="KJZ61"/>
      <c r="KKA61"/>
      <c r="KKB61"/>
      <c r="KKC61"/>
      <c r="KKD61"/>
      <c r="KKE61"/>
      <c r="KKF61"/>
      <c r="KKG61"/>
      <c r="KKH61"/>
      <c r="KKI61"/>
      <c r="KKJ61"/>
      <c r="KKK61"/>
      <c r="KKL61"/>
      <c r="KKM61"/>
      <c r="KKN61"/>
      <c r="KKO61"/>
      <c r="KKP61"/>
      <c r="KKQ61"/>
      <c r="KKR61"/>
      <c r="KKS61"/>
      <c r="KKT61"/>
      <c r="KKU61"/>
      <c r="KKV61"/>
      <c r="KKW61"/>
      <c r="KKX61"/>
      <c r="KKY61"/>
      <c r="KKZ61"/>
      <c r="KLA61"/>
      <c r="KLB61"/>
      <c r="KLC61"/>
      <c r="KLD61"/>
      <c r="KLE61"/>
      <c r="KLF61"/>
      <c r="KLG61"/>
      <c r="KLH61"/>
      <c r="KLI61"/>
      <c r="KLJ61"/>
      <c r="KLK61"/>
      <c r="KLL61"/>
      <c r="KLM61"/>
      <c r="KLN61"/>
      <c r="KLO61"/>
      <c r="KLP61"/>
      <c r="KLQ61"/>
      <c r="KLR61"/>
      <c r="KLS61"/>
      <c r="KLT61"/>
      <c r="KLU61"/>
      <c r="KLV61"/>
      <c r="KLW61"/>
      <c r="KLX61"/>
      <c r="KLY61"/>
      <c r="KLZ61"/>
      <c r="KMA61"/>
      <c r="KMB61"/>
      <c r="KMC61"/>
      <c r="KMD61"/>
      <c r="KME61"/>
      <c r="KMF61"/>
      <c r="KMG61"/>
      <c r="KMH61"/>
      <c r="KMI61"/>
      <c r="KMJ61"/>
      <c r="KMK61"/>
      <c r="KML61"/>
      <c r="KMM61"/>
      <c r="KMN61"/>
      <c r="KMO61"/>
      <c r="KMP61"/>
      <c r="KMQ61"/>
      <c r="KMR61"/>
      <c r="KMS61"/>
      <c r="KMT61"/>
      <c r="KMU61"/>
      <c r="KMV61"/>
      <c r="KMW61"/>
      <c r="KMX61"/>
      <c r="KMY61"/>
      <c r="KMZ61"/>
      <c r="KNA61"/>
      <c r="KNB61"/>
      <c r="KNC61"/>
      <c r="KND61"/>
      <c r="KNE61"/>
      <c r="KNF61"/>
      <c r="KNG61"/>
      <c r="KNH61"/>
      <c r="KNI61"/>
      <c r="KNJ61"/>
      <c r="KNK61"/>
      <c r="KNL61"/>
      <c r="KNM61"/>
      <c r="KNN61"/>
      <c r="KNO61"/>
      <c r="KNP61"/>
      <c r="KNQ61"/>
      <c r="KNR61"/>
      <c r="KNS61"/>
      <c r="KNT61"/>
      <c r="KNU61"/>
      <c r="KNV61"/>
      <c r="KNW61"/>
      <c r="KNX61"/>
      <c r="KNY61"/>
      <c r="KNZ61"/>
      <c r="KOA61"/>
      <c r="KOB61"/>
      <c r="KOC61"/>
      <c r="KOD61"/>
      <c r="KOE61"/>
      <c r="KOF61"/>
      <c r="KOG61"/>
      <c r="KOH61"/>
      <c r="KOI61"/>
      <c r="KOJ61"/>
      <c r="KOK61"/>
      <c r="KOL61"/>
      <c r="KOM61"/>
      <c r="KON61"/>
      <c r="KOO61"/>
      <c r="KOP61"/>
      <c r="KOQ61"/>
      <c r="KOR61"/>
      <c r="KOS61"/>
      <c r="KOT61"/>
      <c r="KOU61"/>
      <c r="KOV61"/>
      <c r="KOW61"/>
      <c r="KOX61"/>
      <c r="KOY61"/>
      <c r="KOZ61"/>
      <c r="KPA61"/>
      <c r="KPB61"/>
      <c r="KPC61"/>
      <c r="KPD61"/>
      <c r="KPE61"/>
      <c r="KPF61"/>
      <c r="KPG61"/>
      <c r="KPH61"/>
      <c r="KPI61"/>
      <c r="KPJ61"/>
      <c r="KPK61"/>
      <c r="KPL61"/>
      <c r="KPM61"/>
      <c r="KPN61"/>
      <c r="KPO61"/>
      <c r="KPP61"/>
      <c r="KPQ61"/>
      <c r="KPR61"/>
      <c r="KPS61"/>
      <c r="KPT61"/>
      <c r="KPU61"/>
      <c r="KPV61"/>
      <c r="KPW61"/>
      <c r="KPX61"/>
      <c r="KPY61"/>
      <c r="KPZ61"/>
      <c r="KQA61"/>
      <c r="KQB61"/>
      <c r="KQC61"/>
      <c r="KQD61"/>
      <c r="KQE61"/>
      <c r="KQF61"/>
      <c r="KQG61"/>
      <c r="KQH61"/>
      <c r="KQI61"/>
      <c r="KQJ61"/>
      <c r="KQK61"/>
      <c r="KQL61"/>
      <c r="KQM61"/>
      <c r="KQN61"/>
      <c r="KQO61"/>
      <c r="KQP61"/>
      <c r="KQQ61"/>
      <c r="KQR61"/>
      <c r="KQS61"/>
      <c r="KQT61"/>
      <c r="KQU61"/>
      <c r="KQV61"/>
      <c r="KQW61"/>
      <c r="KQX61"/>
      <c r="KQY61"/>
      <c r="KQZ61"/>
      <c r="KRA61"/>
      <c r="KRB61"/>
      <c r="KRC61"/>
      <c r="KRD61"/>
      <c r="KRE61"/>
      <c r="KRF61"/>
      <c r="KRG61"/>
      <c r="KRH61"/>
      <c r="KRI61"/>
      <c r="KRJ61"/>
      <c r="KRK61"/>
      <c r="KRL61"/>
      <c r="KRM61"/>
      <c r="KRN61"/>
      <c r="KRO61"/>
      <c r="KRP61"/>
      <c r="KRQ61"/>
      <c r="KRR61"/>
      <c r="KRS61"/>
      <c r="KRT61"/>
      <c r="KRU61"/>
      <c r="KRV61"/>
      <c r="KRW61"/>
      <c r="KRX61"/>
      <c r="KRY61"/>
      <c r="KRZ61"/>
      <c r="KSA61"/>
      <c r="KSB61"/>
      <c r="KSC61"/>
      <c r="KSD61"/>
      <c r="KSE61"/>
      <c r="KSF61"/>
      <c r="KSG61"/>
      <c r="KSH61"/>
      <c r="KSI61"/>
      <c r="KSJ61"/>
      <c r="KSK61"/>
      <c r="KSL61"/>
      <c r="KSM61"/>
      <c r="KSN61"/>
      <c r="KSO61"/>
      <c r="KSP61"/>
      <c r="KSQ61"/>
      <c r="KSR61"/>
      <c r="KSS61"/>
      <c r="KST61"/>
      <c r="KSU61"/>
      <c r="KSV61"/>
      <c r="KSW61"/>
      <c r="KSX61"/>
      <c r="KSY61"/>
      <c r="KSZ61"/>
      <c r="KTA61"/>
      <c r="KTB61"/>
      <c r="KTC61"/>
      <c r="KTD61"/>
      <c r="KTE61"/>
      <c r="KTF61"/>
      <c r="KTG61"/>
      <c r="KTH61"/>
      <c r="KTI61"/>
      <c r="KTJ61"/>
      <c r="KTK61"/>
      <c r="KTL61"/>
      <c r="KTM61"/>
      <c r="KTN61"/>
      <c r="KTO61"/>
      <c r="KTP61"/>
      <c r="KTQ61"/>
      <c r="KTR61"/>
      <c r="KTS61"/>
      <c r="KTT61"/>
      <c r="KTU61"/>
      <c r="KTV61"/>
      <c r="KTW61"/>
      <c r="KTX61"/>
      <c r="KTY61"/>
      <c r="KTZ61"/>
      <c r="KUA61"/>
      <c r="KUB61"/>
      <c r="KUC61"/>
      <c r="KUD61"/>
      <c r="KUE61"/>
      <c r="KUF61"/>
      <c r="KUG61"/>
      <c r="KUH61"/>
      <c r="KUI61"/>
      <c r="KUJ61"/>
      <c r="KUK61"/>
      <c r="KUL61"/>
      <c r="KUM61"/>
      <c r="KUN61"/>
      <c r="KUO61"/>
      <c r="KUP61"/>
      <c r="KUQ61"/>
      <c r="KUR61"/>
      <c r="KUS61"/>
      <c r="KUT61"/>
      <c r="KUU61"/>
      <c r="KUV61"/>
      <c r="KUW61"/>
      <c r="KUX61"/>
      <c r="KUY61"/>
      <c r="KUZ61"/>
      <c r="KVA61"/>
      <c r="KVB61"/>
      <c r="KVC61"/>
      <c r="KVD61"/>
      <c r="KVE61"/>
      <c r="KVF61"/>
      <c r="KVG61"/>
      <c r="KVH61"/>
      <c r="KVI61"/>
      <c r="KVJ61"/>
      <c r="KVK61"/>
      <c r="KVL61"/>
      <c r="KVM61"/>
      <c r="KVN61"/>
      <c r="KVO61"/>
      <c r="KVP61"/>
      <c r="KVQ61"/>
      <c r="KVR61"/>
      <c r="KVS61"/>
      <c r="KVT61"/>
      <c r="KVU61"/>
      <c r="KVV61"/>
      <c r="KVW61"/>
      <c r="KVX61"/>
      <c r="KVY61"/>
      <c r="KVZ61"/>
      <c r="KWA61"/>
      <c r="KWB61"/>
      <c r="KWC61"/>
      <c r="KWD61"/>
      <c r="KWE61"/>
      <c r="KWF61"/>
      <c r="KWG61"/>
      <c r="KWH61"/>
      <c r="KWI61"/>
      <c r="KWJ61"/>
      <c r="KWK61"/>
      <c r="KWL61"/>
      <c r="KWM61"/>
      <c r="KWN61"/>
      <c r="KWO61"/>
      <c r="KWP61"/>
      <c r="KWQ61"/>
      <c r="KWR61"/>
      <c r="KWS61"/>
      <c r="KWT61"/>
      <c r="KWU61"/>
      <c r="KWV61"/>
      <c r="KWW61"/>
      <c r="KWX61"/>
      <c r="KWY61"/>
      <c r="KWZ61"/>
      <c r="KXA61"/>
      <c r="KXB61"/>
      <c r="KXC61"/>
      <c r="KXD61"/>
      <c r="KXE61"/>
      <c r="KXF61"/>
      <c r="KXG61"/>
      <c r="KXH61"/>
      <c r="KXI61"/>
      <c r="KXJ61"/>
      <c r="KXK61"/>
      <c r="KXL61"/>
      <c r="KXM61"/>
      <c r="KXN61"/>
      <c r="KXO61"/>
      <c r="KXP61"/>
      <c r="KXQ61"/>
      <c r="KXR61"/>
      <c r="KXS61"/>
      <c r="KXT61"/>
      <c r="KXU61"/>
      <c r="KXV61"/>
      <c r="KXW61"/>
      <c r="KXX61"/>
      <c r="KXY61"/>
      <c r="KXZ61"/>
      <c r="KYA61"/>
      <c r="KYB61"/>
      <c r="KYC61"/>
      <c r="KYD61"/>
      <c r="KYE61"/>
      <c r="KYF61"/>
      <c r="KYG61"/>
      <c r="KYH61"/>
      <c r="KYI61"/>
      <c r="KYJ61"/>
      <c r="KYK61"/>
      <c r="KYL61"/>
      <c r="KYM61"/>
      <c r="KYN61"/>
      <c r="KYO61"/>
      <c r="KYP61"/>
      <c r="KYQ61"/>
      <c r="KYR61"/>
      <c r="KYS61"/>
      <c r="KYT61"/>
      <c r="KYU61"/>
      <c r="KYV61"/>
      <c r="KYW61"/>
      <c r="KYX61"/>
      <c r="KYY61"/>
      <c r="KYZ61"/>
      <c r="KZA61"/>
      <c r="KZB61"/>
      <c r="KZC61"/>
      <c r="KZD61"/>
      <c r="KZE61"/>
      <c r="KZF61"/>
      <c r="KZG61"/>
      <c r="KZH61"/>
      <c r="KZI61"/>
      <c r="KZJ61"/>
      <c r="KZK61"/>
      <c r="KZL61"/>
      <c r="KZM61"/>
      <c r="KZN61"/>
      <c r="KZO61"/>
      <c r="KZP61"/>
      <c r="KZQ61"/>
      <c r="KZR61"/>
      <c r="KZS61"/>
      <c r="KZT61"/>
      <c r="KZU61"/>
      <c r="KZV61"/>
      <c r="KZW61"/>
      <c r="KZX61"/>
      <c r="KZY61"/>
      <c r="KZZ61"/>
      <c r="LAA61"/>
      <c r="LAB61"/>
      <c r="LAC61"/>
      <c r="LAD61"/>
      <c r="LAE61"/>
      <c r="LAF61"/>
      <c r="LAG61"/>
      <c r="LAH61"/>
      <c r="LAI61"/>
      <c r="LAJ61"/>
      <c r="LAK61"/>
      <c r="LAL61"/>
      <c r="LAM61"/>
      <c r="LAN61"/>
      <c r="LAO61"/>
      <c r="LAP61"/>
      <c r="LAQ61"/>
      <c r="LAR61"/>
      <c r="LAS61"/>
      <c r="LAT61"/>
      <c r="LAU61"/>
      <c r="LAV61"/>
      <c r="LAW61"/>
      <c r="LAX61"/>
      <c r="LAY61"/>
      <c r="LAZ61"/>
      <c r="LBA61"/>
      <c r="LBB61"/>
      <c r="LBC61"/>
      <c r="LBD61"/>
      <c r="LBE61"/>
      <c r="LBF61"/>
      <c r="LBG61"/>
      <c r="LBH61"/>
      <c r="LBI61"/>
      <c r="LBJ61"/>
      <c r="LBK61"/>
      <c r="LBL61"/>
      <c r="LBM61"/>
      <c r="LBN61"/>
      <c r="LBO61"/>
      <c r="LBP61"/>
      <c r="LBQ61"/>
      <c r="LBR61"/>
      <c r="LBS61"/>
      <c r="LBT61"/>
      <c r="LBU61"/>
      <c r="LBV61"/>
      <c r="LBW61"/>
      <c r="LBX61"/>
      <c r="LBY61"/>
      <c r="LBZ61"/>
      <c r="LCA61"/>
      <c r="LCB61"/>
      <c r="LCC61"/>
      <c r="LCD61"/>
      <c r="LCE61"/>
      <c r="LCF61"/>
      <c r="LCG61"/>
      <c r="LCH61"/>
      <c r="LCI61"/>
      <c r="LCJ61"/>
      <c r="LCK61"/>
      <c r="LCL61"/>
      <c r="LCM61"/>
      <c r="LCN61"/>
      <c r="LCO61"/>
      <c r="LCP61"/>
      <c r="LCQ61"/>
      <c r="LCR61"/>
      <c r="LCS61"/>
      <c r="LCT61"/>
      <c r="LCU61"/>
      <c r="LCV61"/>
      <c r="LCW61"/>
      <c r="LCX61"/>
      <c r="LCY61"/>
      <c r="LCZ61"/>
      <c r="LDA61"/>
      <c r="LDB61"/>
      <c r="LDC61"/>
      <c r="LDD61"/>
      <c r="LDE61"/>
      <c r="LDF61"/>
      <c r="LDG61"/>
      <c r="LDH61"/>
      <c r="LDI61"/>
      <c r="LDJ61"/>
      <c r="LDK61"/>
      <c r="LDL61"/>
      <c r="LDM61"/>
      <c r="LDN61"/>
      <c r="LDO61"/>
      <c r="LDP61"/>
      <c r="LDQ61"/>
      <c r="LDR61"/>
      <c r="LDS61"/>
      <c r="LDT61"/>
      <c r="LDU61"/>
      <c r="LDV61"/>
      <c r="LDW61"/>
      <c r="LDX61"/>
      <c r="LDY61"/>
      <c r="LDZ61"/>
      <c r="LEA61"/>
      <c r="LEB61"/>
      <c r="LEC61"/>
      <c r="LED61"/>
      <c r="LEE61"/>
      <c r="LEF61"/>
      <c r="LEG61"/>
      <c r="LEH61"/>
      <c r="LEI61"/>
      <c r="LEJ61"/>
      <c r="LEK61"/>
      <c r="LEL61"/>
      <c r="LEM61"/>
      <c r="LEN61"/>
      <c r="LEO61"/>
      <c r="LEP61"/>
      <c r="LEQ61"/>
      <c r="LER61"/>
      <c r="LES61"/>
      <c r="LET61"/>
      <c r="LEU61"/>
      <c r="LEV61"/>
      <c r="LEW61"/>
      <c r="LEX61"/>
      <c r="LEY61"/>
      <c r="LEZ61"/>
      <c r="LFA61"/>
      <c r="LFB61"/>
      <c r="LFC61"/>
      <c r="LFD61"/>
      <c r="LFE61"/>
      <c r="LFF61"/>
      <c r="LFG61"/>
      <c r="LFH61"/>
      <c r="LFI61"/>
      <c r="LFJ61"/>
      <c r="LFK61"/>
      <c r="LFL61"/>
      <c r="LFM61"/>
      <c r="LFN61"/>
      <c r="LFO61"/>
      <c r="LFP61"/>
      <c r="LFQ61"/>
      <c r="LFR61"/>
      <c r="LFS61"/>
      <c r="LFT61"/>
      <c r="LFU61"/>
      <c r="LFV61"/>
      <c r="LFW61"/>
      <c r="LFX61"/>
      <c r="LFY61"/>
      <c r="LFZ61"/>
      <c r="LGA61"/>
      <c r="LGB61"/>
      <c r="LGC61"/>
      <c r="LGD61"/>
      <c r="LGE61"/>
      <c r="LGF61"/>
      <c r="LGG61"/>
      <c r="LGH61"/>
      <c r="LGI61"/>
      <c r="LGJ61"/>
      <c r="LGK61"/>
      <c r="LGL61"/>
      <c r="LGM61"/>
      <c r="LGN61"/>
      <c r="LGO61"/>
      <c r="LGP61"/>
      <c r="LGQ61"/>
      <c r="LGR61"/>
      <c r="LGS61"/>
      <c r="LGT61"/>
      <c r="LGU61"/>
      <c r="LGV61"/>
      <c r="LGW61"/>
      <c r="LGX61"/>
      <c r="LGY61"/>
      <c r="LGZ61"/>
      <c r="LHA61"/>
      <c r="LHB61"/>
      <c r="LHC61"/>
      <c r="LHD61"/>
      <c r="LHE61"/>
      <c r="LHF61"/>
      <c r="LHG61"/>
      <c r="LHH61"/>
      <c r="LHI61"/>
      <c r="LHJ61"/>
      <c r="LHK61"/>
      <c r="LHL61"/>
      <c r="LHM61"/>
      <c r="LHN61"/>
      <c r="LHO61"/>
      <c r="LHP61"/>
      <c r="LHQ61"/>
      <c r="LHR61"/>
      <c r="LHS61"/>
      <c r="LHT61"/>
      <c r="LHU61"/>
      <c r="LHV61"/>
      <c r="LHW61"/>
      <c r="LHX61"/>
      <c r="LHY61"/>
      <c r="LHZ61"/>
      <c r="LIA61"/>
      <c r="LIB61"/>
      <c r="LIC61"/>
      <c r="LID61"/>
      <c r="LIE61"/>
      <c r="LIF61"/>
      <c r="LIG61"/>
      <c r="LIH61"/>
      <c r="LII61"/>
      <c r="LIJ61"/>
      <c r="LIK61"/>
      <c r="LIL61"/>
      <c r="LIM61"/>
      <c r="LIN61"/>
      <c r="LIO61"/>
      <c r="LIP61"/>
      <c r="LIQ61"/>
      <c r="LIR61"/>
      <c r="LIS61"/>
      <c r="LIT61"/>
      <c r="LIU61"/>
      <c r="LIV61"/>
      <c r="LIW61"/>
      <c r="LIX61"/>
      <c r="LIY61"/>
      <c r="LIZ61"/>
      <c r="LJA61"/>
      <c r="LJB61"/>
      <c r="LJC61"/>
      <c r="LJD61"/>
      <c r="LJE61"/>
      <c r="LJF61"/>
      <c r="LJG61"/>
      <c r="LJH61"/>
      <c r="LJI61"/>
      <c r="LJJ61"/>
      <c r="LJK61"/>
      <c r="LJL61"/>
      <c r="LJM61"/>
      <c r="LJN61"/>
      <c r="LJO61"/>
      <c r="LJP61"/>
      <c r="LJQ61"/>
      <c r="LJR61"/>
      <c r="LJS61"/>
      <c r="LJT61"/>
      <c r="LJU61"/>
      <c r="LJV61"/>
      <c r="LJW61"/>
      <c r="LJX61"/>
      <c r="LJY61"/>
      <c r="LJZ61"/>
      <c r="LKA61"/>
      <c r="LKB61"/>
      <c r="LKC61"/>
      <c r="LKD61"/>
      <c r="LKE61"/>
      <c r="LKF61"/>
      <c r="LKG61"/>
      <c r="LKH61"/>
      <c r="LKI61"/>
      <c r="LKJ61"/>
      <c r="LKK61"/>
      <c r="LKL61"/>
      <c r="LKM61"/>
      <c r="LKN61"/>
      <c r="LKO61"/>
      <c r="LKP61"/>
      <c r="LKQ61"/>
      <c r="LKR61"/>
      <c r="LKS61"/>
      <c r="LKT61"/>
      <c r="LKU61"/>
      <c r="LKV61"/>
      <c r="LKW61"/>
      <c r="LKX61"/>
      <c r="LKY61"/>
      <c r="LKZ61"/>
      <c r="LLA61"/>
      <c r="LLB61"/>
      <c r="LLC61"/>
      <c r="LLD61"/>
      <c r="LLE61"/>
      <c r="LLF61"/>
      <c r="LLG61"/>
      <c r="LLH61"/>
      <c r="LLI61"/>
      <c r="LLJ61"/>
      <c r="LLK61"/>
      <c r="LLL61"/>
      <c r="LLM61"/>
      <c r="LLN61"/>
      <c r="LLO61"/>
      <c r="LLP61"/>
      <c r="LLQ61"/>
      <c r="LLR61"/>
      <c r="LLS61"/>
      <c r="LLT61"/>
      <c r="LLU61"/>
      <c r="LLV61"/>
      <c r="LLW61"/>
      <c r="LLX61"/>
      <c r="LLY61"/>
      <c r="LLZ61"/>
      <c r="LMA61"/>
      <c r="LMB61"/>
      <c r="LMC61"/>
      <c r="LMD61"/>
      <c r="LME61"/>
      <c r="LMF61"/>
      <c r="LMG61"/>
      <c r="LMH61"/>
      <c r="LMI61"/>
      <c r="LMJ61"/>
      <c r="LMK61"/>
      <c r="LML61"/>
      <c r="LMM61"/>
      <c r="LMN61"/>
      <c r="LMO61"/>
      <c r="LMP61"/>
      <c r="LMQ61"/>
      <c r="LMR61"/>
      <c r="LMS61"/>
      <c r="LMT61"/>
      <c r="LMU61"/>
      <c r="LMV61"/>
      <c r="LMW61"/>
      <c r="LMX61"/>
      <c r="LMY61"/>
      <c r="LMZ61"/>
      <c r="LNA61"/>
      <c r="LNB61"/>
      <c r="LNC61"/>
      <c r="LND61"/>
      <c r="LNE61"/>
      <c r="LNF61"/>
      <c r="LNG61"/>
      <c r="LNH61"/>
      <c r="LNI61"/>
      <c r="LNJ61"/>
      <c r="LNK61"/>
      <c r="LNL61"/>
      <c r="LNM61"/>
      <c r="LNN61"/>
      <c r="LNO61"/>
      <c r="LNP61"/>
      <c r="LNQ61"/>
      <c r="LNR61"/>
      <c r="LNS61"/>
      <c r="LNT61"/>
      <c r="LNU61"/>
      <c r="LNV61"/>
      <c r="LNW61"/>
      <c r="LNX61"/>
      <c r="LNY61"/>
      <c r="LNZ61"/>
      <c r="LOA61"/>
      <c r="LOB61"/>
      <c r="LOC61"/>
      <c r="LOD61"/>
      <c r="LOE61"/>
      <c r="LOF61"/>
      <c r="LOG61"/>
      <c r="LOH61"/>
      <c r="LOI61"/>
      <c r="LOJ61"/>
      <c r="LOK61"/>
      <c r="LOL61"/>
      <c r="LOM61"/>
      <c r="LON61"/>
      <c r="LOO61"/>
      <c r="LOP61"/>
      <c r="LOQ61"/>
      <c r="LOR61"/>
      <c r="LOS61"/>
      <c r="LOT61"/>
      <c r="LOU61"/>
      <c r="LOV61"/>
      <c r="LOW61"/>
      <c r="LOX61"/>
      <c r="LOY61"/>
      <c r="LOZ61"/>
      <c r="LPA61"/>
      <c r="LPB61"/>
      <c r="LPC61"/>
      <c r="LPD61"/>
      <c r="LPE61"/>
      <c r="LPF61"/>
      <c r="LPG61"/>
      <c r="LPH61"/>
      <c r="LPI61"/>
      <c r="LPJ61"/>
      <c r="LPK61"/>
      <c r="LPL61"/>
      <c r="LPM61"/>
      <c r="LPN61"/>
      <c r="LPO61"/>
      <c r="LPP61"/>
      <c r="LPQ61"/>
      <c r="LPR61"/>
      <c r="LPS61"/>
      <c r="LPT61"/>
      <c r="LPU61"/>
      <c r="LPV61"/>
      <c r="LPW61"/>
      <c r="LPX61"/>
      <c r="LPY61"/>
      <c r="LPZ61"/>
      <c r="LQA61"/>
      <c r="LQB61"/>
      <c r="LQC61"/>
      <c r="LQD61"/>
      <c r="LQE61"/>
      <c r="LQF61"/>
      <c r="LQG61"/>
      <c r="LQH61"/>
      <c r="LQI61"/>
      <c r="LQJ61"/>
      <c r="LQK61"/>
      <c r="LQL61"/>
      <c r="LQM61"/>
      <c r="LQN61"/>
      <c r="LQO61"/>
      <c r="LQP61"/>
      <c r="LQQ61"/>
      <c r="LQR61"/>
      <c r="LQS61"/>
      <c r="LQT61"/>
      <c r="LQU61"/>
      <c r="LQV61"/>
      <c r="LQW61"/>
      <c r="LQX61"/>
      <c r="LQY61"/>
      <c r="LQZ61"/>
      <c r="LRA61"/>
      <c r="LRB61"/>
      <c r="LRC61"/>
      <c r="LRD61"/>
      <c r="LRE61"/>
      <c r="LRF61"/>
      <c r="LRG61"/>
      <c r="LRH61"/>
      <c r="LRI61"/>
      <c r="LRJ61"/>
      <c r="LRK61"/>
      <c r="LRL61"/>
      <c r="LRM61"/>
      <c r="LRN61"/>
      <c r="LRO61"/>
      <c r="LRP61"/>
      <c r="LRQ61"/>
      <c r="LRR61"/>
      <c r="LRS61"/>
      <c r="LRT61"/>
      <c r="LRU61"/>
      <c r="LRV61"/>
      <c r="LRW61"/>
      <c r="LRX61"/>
      <c r="LRY61"/>
      <c r="LRZ61"/>
      <c r="LSA61"/>
      <c r="LSB61"/>
      <c r="LSC61"/>
      <c r="LSD61"/>
      <c r="LSE61"/>
      <c r="LSF61"/>
      <c r="LSG61"/>
      <c r="LSH61"/>
      <c r="LSI61"/>
      <c r="LSJ61"/>
      <c r="LSK61"/>
      <c r="LSL61"/>
      <c r="LSM61"/>
      <c r="LSN61"/>
      <c r="LSO61"/>
      <c r="LSP61"/>
      <c r="LSQ61"/>
      <c r="LSR61"/>
      <c r="LSS61"/>
      <c r="LST61"/>
      <c r="LSU61"/>
      <c r="LSV61"/>
      <c r="LSW61"/>
      <c r="LSX61"/>
      <c r="LSY61"/>
      <c r="LSZ61"/>
      <c r="LTA61"/>
      <c r="LTB61"/>
      <c r="LTC61"/>
      <c r="LTD61"/>
      <c r="LTE61"/>
      <c r="LTF61"/>
      <c r="LTG61"/>
      <c r="LTH61"/>
      <c r="LTI61"/>
      <c r="LTJ61"/>
      <c r="LTK61"/>
      <c r="LTL61"/>
      <c r="LTM61"/>
      <c r="LTN61"/>
      <c r="LTO61"/>
      <c r="LTP61"/>
      <c r="LTQ61"/>
      <c r="LTR61"/>
      <c r="LTS61"/>
      <c r="LTT61"/>
      <c r="LTU61"/>
      <c r="LTV61"/>
      <c r="LTW61"/>
      <c r="LTX61"/>
      <c r="LTY61"/>
      <c r="LTZ61"/>
      <c r="LUA61"/>
      <c r="LUB61"/>
      <c r="LUC61"/>
      <c r="LUD61"/>
      <c r="LUE61"/>
      <c r="LUF61"/>
      <c r="LUG61"/>
      <c r="LUH61"/>
      <c r="LUI61"/>
      <c r="LUJ61"/>
      <c r="LUK61"/>
      <c r="LUL61"/>
      <c r="LUM61"/>
      <c r="LUN61"/>
      <c r="LUO61"/>
      <c r="LUP61"/>
      <c r="LUQ61"/>
      <c r="LUR61"/>
      <c r="LUS61"/>
      <c r="LUT61"/>
      <c r="LUU61"/>
      <c r="LUV61"/>
      <c r="LUW61"/>
      <c r="LUX61"/>
      <c r="LUY61"/>
      <c r="LUZ61"/>
      <c r="LVA61"/>
      <c r="LVB61"/>
      <c r="LVC61"/>
      <c r="LVD61"/>
      <c r="LVE61"/>
      <c r="LVF61"/>
      <c r="LVG61"/>
      <c r="LVH61"/>
      <c r="LVI61"/>
      <c r="LVJ61"/>
      <c r="LVK61"/>
      <c r="LVL61"/>
      <c r="LVM61"/>
      <c r="LVN61"/>
      <c r="LVO61"/>
      <c r="LVP61"/>
      <c r="LVQ61"/>
      <c r="LVR61"/>
      <c r="LVS61"/>
      <c r="LVT61"/>
      <c r="LVU61"/>
      <c r="LVV61"/>
      <c r="LVW61"/>
      <c r="LVX61"/>
      <c r="LVY61"/>
      <c r="LVZ61"/>
      <c r="LWA61"/>
      <c r="LWB61"/>
      <c r="LWC61"/>
      <c r="LWD61"/>
      <c r="LWE61"/>
      <c r="LWF61"/>
      <c r="LWG61"/>
      <c r="LWH61"/>
      <c r="LWI61"/>
      <c r="LWJ61"/>
      <c r="LWK61"/>
      <c r="LWL61"/>
      <c r="LWM61"/>
      <c r="LWN61"/>
      <c r="LWO61"/>
      <c r="LWP61"/>
      <c r="LWQ61"/>
      <c r="LWR61"/>
      <c r="LWS61"/>
      <c r="LWT61"/>
      <c r="LWU61"/>
      <c r="LWV61"/>
      <c r="LWW61"/>
      <c r="LWX61"/>
      <c r="LWY61"/>
      <c r="LWZ61"/>
      <c r="LXA61"/>
      <c r="LXB61"/>
      <c r="LXC61"/>
      <c r="LXD61"/>
      <c r="LXE61"/>
      <c r="LXF61"/>
      <c r="LXG61"/>
      <c r="LXH61"/>
      <c r="LXI61"/>
      <c r="LXJ61"/>
      <c r="LXK61"/>
      <c r="LXL61"/>
      <c r="LXM61"/>
      <c r="LXN61"/>
      <c r="LXO61"/>
      <c r="LXP61"/>
      <c r="LXQ61"/>
      <c r="LXR61"/>
      <c r="LXS61"/>
      <c r="LXT61"/>
      <c r="LXU61"/>
      <c r="LXV61"/>
      <c r="LXW61"/>
      <c r="LXX61"/>
      <c r="LXY61"/>
      <c r="LXZ61"/>
      <c r="LYA61"/>
      <c r="LYB61"/>
      <c r="LYC61"/>
      <c r="LYD61"/>
      <c r="LYE61"/>
      <c r="LYF61"/>
      <c r="LYG61"/>
      <c r="LYH61"/>
      <c r="LYI61"/>
      <c r="LYJ61"/>
      <c r="LYK61"/>
      <c r="LYL61"/>
      <c r="LYM61"/>
      <c r="LYN61"/>
      <c r="LYO61"/>
      <c r="LYP61"/>
      <c r="LYQ61"/>
      <c r="LYR61"/>
      <c r="LYS61"/>
      <c r="LYT61"/>
      <c r="LYU61"/>
      <c r="LYV61"/>
      <c r="LYW61"/>
      <c r="LYX61"/>
      <c r="LYY61"/>
      <c r="LYZ61"/>
      <c r="LZA61"/>
      <c r="LZB61"/>
      <c r="LZC61"/>
      <c r="LZD61"/>
      <c r="LZE61"/>
      <c r="LZF61"/>
      <c r="LZG61"/>
      <c r="LZH61"/>
      <c r="LZI61"/>
      <c r="LZJ61"/>
      <c r="LZK61"/>
      <c r="LZL61"/>
      <c r="LZM61"/>
      <c r="LZN61"/>
      <c r="LZO61"/>
      <c r="LZP61"/>
      <c r="LZQ61"/>
      <c r="LZR61"/>
      <c r="LZS61"/>
      <c r="LZT61"/>
      <c r="LZU61"/>
      <c r="LZV61"/>
      <c r="LZW61"/>
      <c r="LZX61"/>
      <c r="LZY61"/>
      <c r="LZZ61"/>
      <c r="MAA61"/>
      <c r="MAB61"/>
      <c r="MAC61"/>
      <c r="MAD61"/>
      <c r="MAE61"/>
      <c r="MAF61"/>
      <c r="MAG61"/>
      <c r="MAH61"/>
      <c r="MAI61"/>
      <c r="MAJ61"/>
      <c r="MAK61"/>
      <c r="MAL61"/>
      <c r="MAM61"/>
      <c r="MAN61"/>
      <c r="MAO61"/>
      <c r="MAP61"/>
      <c r="MAQ61"/>
      <c r="MAR61"/>
      <c r="MAS61"/>
      <c r="MAT61"/>
      <c r="MAU61"/>
      <c r="MAV61"/>
      <c r="MAW61"/>
      <c r="MAX61"/>
      <c r="MAY61"/>
      <c r="MAZ61"/>
      <c r="MBA61"/>
      <c r="MBB61"/>
      <c r="MBC61"/>
      <c r="MBD61"/>
      <c r="MBE61"/>
      <c r="MBF61"/>
      <c r="MBG61"/>
      <c r="MBH61"/>
      <c r="MBI61"/>
      <c r="MBJ61"/>
      <c r="MBK61"/>
      <c r="MBL61"/>
      <c r="MBM61"/>
      <c r="MBN61"/>
      <c r="MBO61"/>
      <c r="MBP61"/>
      <c r="MBQ61"/>
      <c r="MBR61"/>
      <c r="MBS61"/>
      <c r="MBT61"/>
      <c r="MBU61"/>
      <c r="MBV61"/>
      <c r="MBW61"/>
      <c r="MBX61"/>
      <c r="MBY61"/>
      <c r="MBZ61"/>
      <c r="MCA61"/>
      <c r="MCB61"/>
      <c r="MCC61"/>
      <c r="MCD61"/>
      <c r="MCE61"/>
      <c r="MCF61"/>
      <c r="MCG61"/>
      <c r="MCH61"/>
      <c r="MCI61"/>
      <c r="MCJ61"/>
      <c r="MCK61"/>
      <c r="MCL61"/>
      <c r="MCM61"/>
      <c r="MCN61"/>
      <c r="MCO61"/>
      <c r="MCP61"/>
      <c r="MCQ61"/>
      <c r="MCR61"/>
      <c r="MCS61"/>
      <c r="MCT61"/>
      <c r="MCU61"/>
      <c r="MCV61"/>
      <c r="MCW61"/>
      <c r="MCX61"/>
      <c r="MCY61"/>
      <c r="MCZ61"/>
      <c r="MDA61"/>
      <c r="MDB61"/>
      <c r="MDC61"/>
      <c r="MDD61"/>
      <c r="MDE61"/>
      <c r="MDF61"/>
      <c r="MDG61"/>
      <c r="MDH61"/>
      <c r="MDI61"/>
      <c r="MDJ61"/>
      <c r="MDK61"/>
      <c r="MDL61"/>
      <c r="MDM61"/>
      <c r="MDN61"/>
      <c r="MDO61"/>
      <c r="MDP61"/>
      <c r="MDQ61"/>
      <c r="MDR61"/>
      <c r="MDS61"/>
      <c r="MDT61"/>
      <c r="MDU61"/>
      <c r="MDV61"/>
      <c r="MDW61"/>
      <c r="MDX61"/>
      <c r="MDY61"/>
      <c r="MDZ61"/>
      <c r="MEA61"/>
      <c r="MEB61"/>
      <c r="MEC61"/>
      <c r="MED61"/>
      <c r="MEE61"/>
      <c r="MEF61"/>
      <c r="MEG61"/>
      <c r="MEH61"/>
      <c r="MEI61"/>
      <c r="MEJ61"/>
      <c r="MEK61"/>
      <c r="MEL61"/>
      <c r="MEM61"/>
      <c r="MEN61"/>
      <c r="MEO61"/>
      <c r="MEP61"/>
      <c r="MEQ61"/>
      <c r="MER61"/>
      <c r="MES61"/>
      <c r="MET61"/>
      <c r="MEU61"/>
      <c r="MEV61"/>
      <c r="MEW61"/>
      <c r="MEX61"/>
      <c r="MEY61"/>
      <c r="MEZ61"/>
      <c r="MFA61"/>
      <c r="MFB61"/>
      <c r="MFC61"/>
      <c r="MFD61"/>
      <c r="MFE61"/>
      <c r="MFF61"/>
      <c r="MFG61"/>
      <c r="MFH61"/>
      <c r="MFI61"/>
      <c r="MFJ61"/>
      <c r="MFK61"/>
      <c r="MFL61"/>
      <c r="MFM61"/>
      <c r="MFN61"/>
      <c r="MFO61"/>
      <c r="MFP61"/>
      <c r="MFQ61"/>
      <c r="MFR61"/>
      <c r="MFS61"/>
      <c r="MFT61"/>
      <c r="MFU61"/>
      <c r="MFV61"/>
      <c r="MFW61"/>
      <c r="MFX61"/>
      <c r="MFY61"/>
      <c r="MFZ61"/>
      <c r="MGA61"/>
      <c r="MGB61"/>
      <c r="MGC61"/>
      <c r="MGD61"/>
      <c r="MGE61"/>
      <c r="MGF61"/>
      <c r="MGG61"/>
      <c r="MGH61"/>
      <c r="MGI61"/>
      <c r="MGJ61"/>
      <c r="MGK61"/>
      <c r="MGL61"/>
      <c r="MGM61"/>
      <c r="MGN61"/>
      <c r="MGO61"/>
      <c r="MGP61"/>
      <c r="MGQ61"/>
      <c r="MGR61"/>
      <c r="MGS61"/>
      <c r="MGT61"/>
      <c r="MGU61"/>
      <c r="MGV61"/>
      <c r="MGW61"/>
      <c r="MGX61"/>
      <c r="MGY61"/>
      <c r="MGZ61"/>
      <c r="MHA61"/>
      <c r="MHB61"/>
      <c r="MHC61"/>
      <c r="MHD61"/>
      <c r="MHE61"/>
      <c r="MHF61"/>
      <c r="MHG61"/>
      <c r="MHH61"/>
      <c r="MHI61"/>
      <c r="MHJ61"/>
      <c r="MHK61"/>
      <c r="MHL61"/>
      <c r="MHM61"/>
      <c r="MHN61"/>
      <c r="MHO61"/>
      <c r="MHP61"/>
      <c r="MHQ61"/>
      <c r="MHR61"/>
      <c r="MHS61"/>
      <c r="MHT61"/>
      <c r="MHU61"/>
      <c r="MHV61"/>
      <c r="MHW61"/>
      <c r="MHX61"/>
      <c r="MHY61"/>
      <c r="MHZ61"/>
      <c r="MIA61"/>
      <c r="MIB61"/>
      <c r="MIC61"/>
      <c r="MID61"/>
      <c r="MIE61"/>
      <c r="MIF61"/>
      <c r="MIG61"/>
      <c r="MIH61"/>
      <c r="MII61"/>
      <c r="MIJ61"/>
      <c r="MIK61"/>
      <c r="MIL61"/>
      <c r="MIM61"/>
      <c r="MIN61"/>
      <c r="MIO61"/>
      <c r="MIP61"/>
      <c r="MIQ61"/>
      <c r="MIR61"/>
      <c r="MIS61"/>
      <c r="MIT61"/>
      <c r="MIU61"/>
      <c r="MIV61"/>
      <c r="MIW61"/>
      <c r="MIX61"/>
      <c r="MIY61"/>
      <c r="MIZ61"/>
      <c r="MJA61"/>
      <c r="MJB61"/>
      <c r="MJC61"/>
      <c r="MJD61"/>
      <c r="MJE61"/>
      <c r="MJF61"/>
      <c r="MJG61"/>
      <c r="MJH61"/>
      <c r="MJI61"/>
      <c r="MJJ61"/>
      <c r="MJK61"/>
      <c r="MJL61"/>
      <c r="MJM61"/>
      <c r="MJN61"/>
      <c r="MJO61"/>
      <c r="MJP61"/>
      <c r="MJQ61"/>
      <c r="MJR61"/>
      <c r="MJS61"/>
      <c r="MJT61"/>
      <c r="MJU61"/>
      <c r="MJV61"/>
      <c r="MJW61"/>
      <c r="MJX61"/>
      <c r="MJY61"/>
      <c r="MJZ61"/>
      <c r="MKA61"/>
      <c r="MKB61"/>
      <c r="MKC61"/>
      <c r="MKD61"/>
      <c r="MKE61"/>
      <c r="MKF61"/>
      <c r="MKG61"/>
      <c r="MKH61"/>
      <c r="MKI61"/>
      <c r="MKJ61"/>
      <c r="MKK61"/>
      <c r="MKL61"/>
      <c r="MKM61"/>
      <c r="MKN61"/>
      <c r="MKO61"/>
      <c r="MKP61"/>
      <c r="MKQ61"/>
      <c r="MKR61"/>
      <c r="MKS61"/>
      <c r="MKT61"/>
      <c r="MKU61"/>
      <c r="MKV61"/>
      <c r="MKW61"/>
      <c r="MKX61"/>
      <c r="MKY61"/>
      <c r="MKZ61"/>
      <c r="MLA61"/>
      <c r="MLB61"/>
      <c r="MLC61"/>
      <c r="MLD61"/>
      <c r="MLE61"/>
      <c r="MLF61"/>
      <c r="MLG61"/>
      <c r="MLH61"/>
      <c r="MLI61"/>
      <c r="MLJ61"/>
      <c r="MLK61"/>
      <c r="MLL61"/>
      <c r="MLM61"/>
      <c r="MLN61"/>
      <c r="MLO61"/>
      <c r="MLP61"/>
      <c r="MLQ61"/>
      <c r="MLR61"/>
      <c r="MLS61"/>
      <c r="MLT61"/>
      <c r="MLU61"/>
      <c r="MLV61"/>
      <c r="MLW61"/>
      <c r="MLX61"/>
      <c r="MLY61"/>
      <c r="MLZ61"/>
      <c r="MMA61"/>
      <c r="MMB61"/>
      <c r="MMC61"/>
      <c r="MMD61"/>
      <c r="MME61"/>
      <c r="MMF61"/>
      <c r="MMG61"/>
      <c r="MMH61"/>
      <c r="MMI61"/>
      <c r="MMJ61"/>
      <c r="MMK61"/>
      <c r="MML61"/>
      <c r="MMM61"/>
      <c r="MMN61"/>
      <c r="MMO61"/>
      <c r="MMP61"/>
      <c r="MMQ61"/>
      <c r="MMR61"/>
      <c r="MMS61"/>
      <c r="MMT61"/>
      <c r="MMU61"/>
      <c r="MMV61"/>
      <c r="MMW61"/>
      <c r="MMX61"/>
      <c r="MMY61"/>
      <c r="MMZ61"/>
      <c r="MNA61"/>
      <c r="MNB61"/>
      <c r="MNC61"/>
      <c r="MND61"/>
      <c r="MNE61"/>
      <c r="MNF61"/>
      <c r="MNG61"/>
      <c r="MNH61"/>
      <c r="MNI61"/>
      <c r="MNJ61"/>
      <c r="MNK61"/>
      <c r="MNL61"/>
      <c r="MNM61"/>
      <c r="MNN61"/>
      <c r="MNO61"/>
      <c r="MNP61"/>
      <c r="MNQ61"/>
      <c r="MNR61"/>
      <c r="MNS61"/>
      <c r="MNT61"/>
      <c r="MNU61"/>
      <c r="MNV61"/>
      <c r="MNW61"/>
      <c r="MNX61"/>
      <c r="MNY61"/>
      <c r="MNZ61"/>
      <c r="MOA61"/>
      <c r="MOB61"/>
      <c r="MOC61"/>
      <c r="MOD61"/>
      <c r="MOE61"/>
      <c r="MOF61"/>
      <c r="MOG61"/>
      <c r="MOH61"/>
      <c r="MOI61"/>
      <c r="MOJ61"/>
      <c r="MOK61"/>
      <c r="MOL61"/>
      <c r="MOM61"/>
      <c r="MON61"/>
      <c r="MOO61"/>
      <c r="MOP61"/>
      <c r="MOQ61"/>
      <c r="MOR61"/>
      <c r="MOS61"/>
      <c r="MOT61"/>
      <c r="MOU61"/>
      <c r="MOV61"/>
      <c r="MOW61"/>
      <c r="MOX61"/>
      <c r="MOY61"/>
      <c r="MOZ61"/>
      <c r="MPA61"/>
      <c r="MPB61"/>
      <c r="MPC61"/>
      <c r="MPD61"/>
      <c r="MPE61"/>
      <c r="MPF61"/>
      <c r="MPG61"/>
      <c r="MPH61"/>
      <c r="MPI61"/>
      <c r="MPJ61"/>
      <c r="MPK61"/>
      <c r="MPL61"/>
      <c r="MPM61"/>
      <c r="MPN61"/>
      <c r="MPO61"/>
      <c r="MPP61"/>
      <c r="MPQ61"/>
      <c r="MPR61"/>
      <c r="MPS61"/>
      <c r="MPT61"/>
      <c r="MPU61"/>
      <c r="MPV61"/>
      <c r="MPW61"/>
      <c r="MPX61"/>
      <c r="MPY61"/>
      <c r="MPZ61"/>
      <c r="MQA61"/>
      <c r="MQB61"/>
      <c r="MQC61"/>
      <c r="MQD61"/>
      <c r="MQE61"/>
      <c r="MQF61"/>
      <c r="MQG61"/>
      <c r="MQH61"/>
      <c r="MQI61"/>
      <c r="MQJ61"/>
      <c r="MQK61"/>
      <c r="MQL61"/>
      <c r="MQM61"/>
      <c r="MQN61"/>
      <c r="MQO61"/>
      <c r="MQP61"/>
      <c r="MQQ61"/>
      <c r="MQR61"/>
      <c r="MQS61"/>
      <c r="MQT61"/>
      <c r="MQU61"/>
      <c r="MQV61"/>
      <c r="MQW61"/>
      <c r="MQX61"/>
      <c r="MQY61"/>
      <c r="MQZ61"/>
      <c r="MRA61"/>
      <c r="MRB61"/>
      <c r="MRC61"/>
      <c r="MRD61"/>
      <c r="MRE61"/>
      <c r="MRF61"/>
      <c r="MRG61"/>
      <c r="MRH61"/>
      <c r="MRI61"/>
      <c r="MRJ61"/>
      <c r="MRK61"/>
      <c r="MRL61"/>
      <c r="MRM61"/>
      <c r="MRN61"/>
      <c r="MRO61"/>
      <c r="MRP61"/>
      <c r="MRQ61"/>
      <c r="MRR61"/>
      <c r="MRS61"/>
      <c r="MRT61"/>
      <c r="MRU61"/>
      <c r="MRV61"/>
      <c r="MRW61"/>
      <c r="MRX61"/>
      <c r="MRY61"/>
      <c r="MRZ61"/>
      <c r="MSA61"/>
      <c r="MSB61"/>
      <c r="MSC61"/>
      <c r="MSD61"/>
      <c r="MSE61"/>
      <c r="MSF61"/>
      <c r="MSG61"/>
      <c r="MSH61"/>
      <c r="MSI61"/>
      <c r="MSJ61"/>
      <c r="MSK61"/>
      <c r="MSL61"/>
      <c r="MSM61"/>
      <c r="MSN61"/>
      <c r="MSO61"/>
      <c r="MSP61"/>
      <c r="MSQ61"/>
      <c r="MSR61"/>
      <c r="MSS61"/>
      <c r="MST61"/>
      <c r="MSU61"/>
      <c r="MSV61"/>
      <c r="MSW61"/>
      <c r="MSX61"/>
      <c r="MSY61"/>
      <c r="MSZ61"/>
      <c r="MTA61"/>
      <c r="MTB61"/>
      <c r="MTC61"/>
      <c r="MTD61"/>
      <c r="MTE61"/>
      <c r="MTF61"/>
      <c r="MTG61"/>
      <c r="MTH61"/>
      <c r="MTI61"/>
      <c r="MTJ61"/>
      <c r="MTK61"/>
      <c r="MTL61"/>
      <c r="MTM61"/>
      <c r="MTN61"/>
      <c r="MTO61"/>
      <c r="MTP61"/>
      <c r="MTQ61"/>
      <c r="MTR61"/>
      <c r="MTS61"/>
      <c r="MTT61"/>
      <c r="MTU61"/>
      <c r="MTV61"/>
      <c r="MTW61"/>
      <c r="MTX61"/>
      <c r="MTY61"/>
      <c r="MTZ61"/>
      <c r="MUA61"/>
      <c r="MUB61"/>
      <c r="MUC61"/>
      <c r="MUD61"/>
      <c r="MUE61"/>
      <c r="MUF61"/>
      <c r="MUG61"/>
      <c r="MUH61"/>
      <c r="MUI61"/>
      <c r="MUJ61"/>
      <c r="MUK61"/>
      <c r="MUL61"/>
      <c r="MUM61"/>
      <c r="MUN61"/>
      <c r="MUO61"/>
      <c r="MUP61"/>
      <c r="MUQ61"/>
      <c r="MUR61"/>
      <c r="MUS61"/>
      <c r="MUT61"/>
      <c r="MUU61"/>
      <c r="MUV61"/>
      <c r="MUW61"/>
      <c r="MUX61"/>
      <c r="MUY61"/>
      <c r="MUZ61"/>
      <c r="MVA61"/>
      <c r="MVB61"/>
      <c r="MVC61"/>
      <c r="MVD61"/>
      <c r="MVE61"/>
      <c r="MVF61"/>
      <c r="MVG61"/>
      <c r="MVH61"/>
      <c r="MVI61"/>
      <c r="MVJ61"/>
      <c r="MVK61"/>
      <c r="MVL61"/>
      <c r="MVM61"/>
      <c r="MVN61"/>
      <c r="MVO61"/>
      <c r="MVP61"/>
      <c r="MVQ61"/>
      <c r="MVR61"/>
      <c r="MVS61"/>
      <c r="MVT61"/>
      <c r="MVU61"/>
      <c r="MVV61"/>
      <c r="MVW61"/>
      <c r="MVX61"/>
      <c r="MVY61"/>
      <c r="MVZ61"/>
      <c r="MWA61"/>
      <c r="MWB61"/>
      <c r="MWC61"/>
      <c r="MWD61"/>
      <c r="MWE61"/>
      <c r="MWF61"/>
      <c r="MWG61"/>
      <c r="MWH61"/>
      <c r="MWI61"/>
      <c r="MWJ61"/>
      <c r="MWK61"/>
      <c r="MWL61"/>
      <c r="MWM61"/>
      <c r="MWN61"/>
      <c r="MWO61"/>
      <c r="MWP61"/>
      <c r="MWQ61"/>
      <c r="MWR61"/>
      <c r="MWS61"/>
      <c r="MWT61"/>
      <c r="MWU61"/>
      <c r="MWV61"/>
      <c r="MWW61"/>
      <c r="MWX61"/>
      <c r="MWY61"/>
      <c r="MWZ61"/>
      <c r="MXA61"/>
      <c r="MXB61"/>
      <c r="MXC61"/>
      <c r="MXD61"/>
      <c r="MXE61"/>
      <c r="MXF61"/>
      <c r="MXG61"/>
      <c r="MXH61"/>
      <c r="MXI61"/>
      <c r="MXJ61"/>
      <c r="MXK61"/>
      <c r="MXL61"/>
      <c r="MXM61"/>
      <c r="MXN61"/>
      <c r="MXO61"/>
      <c r="MXP61"/>
      <c r="MXQ61"/>
      <c r="MXR61"/>
      <c r="MXS61"/>
      <c r="MXT61"/>
      <c r="MXU61"/>
      <c r="MXV61"/>
      <c r="MXW61"/>
      <c r="MXX61"/>
      <c r="MXY61"/>
      <c r="MXZ61"/>
      <c r="MYA61"/>
      <c r="MYB61"/>
      <c r="MYC61"/>
      <c r="MYD61"/>
      <c r="MYE61"/>
      <c r="MYF61"/>
      <c r="MYG61"/>
      <c r="MYH61"/>
      <c r="MYI61"/>
      <c r="MYJ61"/>
      <c r="MYK61"/>
      <c r="MYL61"/>
      <c r="MYM61"/>
      <c r="MYN61"/>
      <c r="MYO61"/>
      <c r="MYP61"/>
      <c r="MYQ61"/>
      <c r="MYR61"/>
      <c r="MYS61"/>
      <c r="MYT61"/>
      <c r="MYU61"/>
      <c r="MYV61"/>
      <c r="MYW61"/>
      <c r="MYX61"/>
      <c r="MYY61"/>
      <c r="MYZ61"/>
      <c r="MZA61"/>
      <c r="MZB61"/>
      <c r="MZC61"/>
      <c r="MZD61"/>
      <c r="MZE61"/>
      <c r="MZF61"/>
      <c r="MZG61"/>
      <c r="MZH61"/>
      <c r="MZI61"/>
      <c r="MZJ61"/>
      <c r="MZK61"/>
      <c r="MZL61"/>
      <c r="MZM61"/>
      <c r="MZN61"/>
      <c r="MZO61"/>
      <c r="MZP61"/>
      <c r="MZQ61"/>
      <c r="MZR61"/>
      <c r="MZS61"/>
      <c r="MZT61"/>
      <c r="MZU61"/>
      <c r="MZV61"/>
      <c r="MZW61"/>
      <c r="MZX61"/>
      <c r="MZY61"/>
      <c r="MZZ61"/>
      <c r="NAA61"/>
      <c r="NAB61"/>
      <c r="NAC61"/>
      <c r="NAD61"/>
      <c r="NAE61"/>
      <c r="NAF61"/>
      <c r="NAG61"/>
      <c r="NAH61"/>
      <c r="NAI61"/>
      <c r="NAJ61"/>
      <c r="NAK61"/>
      <c r="NAL61"/>
      <c r="NAM61"/>
      <c r="NAN61"/>
      <c r="NAO61"/>
      <c r="NAP61"/>
      <c r="NAQ61"/>
      <c r="NAR61"/>
      <c r="NAS61"/>
      <c r="NAT61"/>
      <c r="NAU61"/>
      <c r="NAV61"/>
      <c r="NAW61"/>
      <c r="NAX61"/>
      <c r="NAY61"/>
      <c r="NAZ61"/>
      <c r="NBA61"/>
      <c r="NBB61"/>
      <c r="NBC61"/>
      <c r="NBD61"/>
      <c r="NBE61"/>
      <c r="NBF61"/>
      <c r="NBG61"/>
      <c r="NBH61"/>
      <c r="NBI61"/>
      <c r="NBJ61"/>
      <c r="NBK61"/>
      <c r="NBL61"/>
      <c r="NBM61"/>
      <c r="NBN61"/>
      <c r="NBO61"/>
      <c r="NBP61"/>
      <c r="NBQ61"/>
      <c r="NBR61"/>
      <c r="NBS61"/>
      <c r="NBT61"/>
      <c r="NBU61"/>
      <c r="NBV61"/>
      <c r="NBW61"/>
      <c r="NBX61"/>
      <c r="NBY61"/>
      <c r="NBZ61"/>
      <c r="NCA61"/>
      <c r="NCB61"/>
      <c r="NCC61"/>
      <c r="NCD61"/>
      <c r="NCE61"/>
      <c r="NCF61"/>
      <c r="NCG61"/>
      <c r="NCH61"/>
      <c r="NCI61"/>
      <c r="NCJ61"/>
      <c r="NCK61"/>
      <c r="NCL61"/>
      <c r="NCM61"/>
      <c r="NCN61"/>
      <c r="NCO61"/>
      <c r="NCP61"/>
      <c r="NCQ61"/>
      <c r="NCR61"/>
      <c r="NCS61"/>
      <c r="NCT61"/>
      <c r="NCU61"/>
      <c r="NCV61"/>
      <c r="NCW61"/>
      <c r="NCX61"/>
      <c r="NCY61"/>
      <c r="NCZ61"/>
      <c r="NDA61"/>
      <c r="NDB61"/>
      <c r="NDC61"/>
      <c r="NDD61"/>
      <c r="NDE61"/>
      <c r="NDF61"/>
      <c r="NDG61"/>
      <c r="NDH61"/>
      <c r="NDI61"/>
      <c r="NDJ61"/>
      <c r="NDK61"/>
      <c r="NDL61"/>
      <c r="NDM61"/>
      <c r="NDN61"/>
      <c r="NDO61"/>
      <c r="NDP61"/>
      <c r="NDQ61"/>
      <c r="NDR61"/>
      <c r="NDS61"/>
      <c r="NDT61"/>
      <c r="NDU61"/>
      <c r="NDV61"/>
      <c r="NDW61"/>
      <c r="NDX61"/>
      <c r="NDY61"/>
      <c r="NDZ61"/>
      <c r="NEA61"/>
      <c r="NEB61"/>
      <c r="NEC61"/>
      <c r="NED61"/>
      <c r="NEE61"/>
      <c r="NEF61"/>
      <c r="NEG61"/>
      <c r="NEH61"/>
      <c r="NEI61"/>
      <c r="NEJ61"/>
      <c r="NEK61"/>
      <c r="NEL61"/>
      <c r="NEM61"/>
      <c r="NEN61"/>
      <c r="NEO61"/>
      <c r="NEP61"/>
      <c r="NEQ61"/>
      <c r="NER61"/>
      <c r="NES61"/>
      <c r="NET61"/>
      <c r="NEU61"/>
      <c r="NEV61"/>
      <c r="NEW61"/>
      <c r="NEX61"/>
      <c r="NEY61"/>
      <c r="NEZ61"/>
      <c r="NFA61"/>
      <c r="NFB61"/>
      <c r="NFC61"/>
      <c r="NFD61"/>
      <c r="NFE61"/>
      <c r="NFF61"/>
      <c r="NFG61"/>
      <c r="NFH61"/>
      <c r="NFI61"/>
      <c r="NFJ61"/>
      <c r="NFK61"/>
      <c r="NFL61"/>
      <c r="NFM61"/>
      <c r="NFN61"/>
      <c r="NFO61"/>
      <c r="NFP61"/>
      <c r="NFQ61"/>
      <c r="NFR61"/>
      <c r="NFS61"/>
      <c r="NFT61"/>
      <c r="NFU61"/>
      <c r="NFV61"/>
      <c r="NFW61"/>
      <c r="NFX61"/>
      <c r="NFY61"/>
      <c r="NFZ61"/>
      <c r="NGA61"/>
      <c r="NGB61"/>
      <c r="NGC61"/>
      <c r="NGD61"/>
      <c r="NGE61"/>
      <c r="NGF61"/>
      <c r="NGG61"/>
      <c r="NGH61"/>
      <c r="NGI61"/>
      <c r="NGJ61"/>
      <c r="NGK61"/>
      <c r="NGL61"/>
      <c r="NGM61"/>
      <c r="NGN61"/>
      <c r="NGO61"/>
      <c r="NGP61"/>
      <c r="NGQ61"/>
      <c r="NGR61"/>
      <c r="NGS61"/>
      <c r="NGT61"/>
      <c r="NGU61"/>
      <c r="NGV61"/>
      <c r="NGW61"/>
      <c r="NGX61"/>
      <c r="NGY61"/>
      <c r="NGZ61"/>
      <c r="NHA61"/>
      <c r="NHB61"/>
      <c r="NHC61"/>
      <c r="NHD61"/>
      <c r="NHE61"/>
      <c r="NHF61"/>
      <c r="NHG61"/>
      <c r="NHH61"/>
      <c r="NHI61"/>
      <c r="NHJ61"/>
      <c r="NHK61"/>
      <c r="NHL61"/>
      <c r="NHM61"/>
      <c r="NHN61"/>
      <c r="NHO61"/>
      <c r="NHP61"/>
      <c r="NHQ61"/>
      <c r="NHR61"/>
      <c r="NHS61"/>
      <c r="NHT61"/>
      <c r="NHU61"/>
      <c r="NHV61"/>
      <c r="NHW61"/>
      <c r="NHX61"/>
      <c r="NHY61"/>
      <c r="NHZ61"/>
      <c r="NIA61"/>
      <c r="NIB61"/>
      <c r="NIC61"/>
      <c r="NID61"/>
      <c r="NIE61"/>
      <c r="NIF61"/>
      <c r="NIG61"/>
      <c r="NIH61"/>
      <c r="NII61"/>
      <c r="NIJ61"/>
      <c r="NIK61"/>
      <c r="NIL61"/>
      <c r="NIM61"/>
      <c r="NIN61"/>
      <c r="NIO61"/>
      <c r="NIP61"/>
      <c r="NIQ61"/>
      <c r="NIR61"/>
      <c r="NIS61"/>
      <c r="NIT61"/>
      <c r="NIU61"/>
      <c r="NIV61"/>
      <c r="NIW61"/>
      <c r="NIX61"/>
      <c r="NIY61"/>
      <c r="NIZ61"/>
      <c r="NJA61"/>
      <c r="NJB61"/>
      <c r="NJC61"/>
      <c r="NJD61"/>
      <c r="NJE61"/>
      <c r="NJF61"/>
      <c r="NJG61"/>
      <c r="NJH61"/>
      <c r="NJI61"/>
      <c r="NJJ61"/>
      <c r="NJK61"/>
      <c r="NJL61"/>
      <c r="NJM61"/>
      <c r="NJN61"/>
      <c r="NJO61"/>
      <c r="NJP61"/>
      <c r="NJQ61"/>
      <c r="NJR61"/>
      <c r="NJS61"/>
      <c r="NJT61"/>
      <c r="NJU61"/>
      <c r="NJV61"/>
      <c r="NJW61"/>
      <c r="NJX61"/>
      <c r="NJY61"/>
      <c r="NJZ61"/>
      <c r="NKA61"/>
      <c r="NKB61"/>
      <c r="NKC61"/>
      <c r="NKD61"/>
      <c r="NKE61"/>
      <c r="NKF61"/>
      <c r="NKG61"/>
      <c r="NKH61"/>
      <c r="NKI61"/>
      <c r="NKJ61"/>
      <c r="NKK61"/>
      <c r="NKL61"/>
      <c r="NKM61"/>
      <c r="NKN61"/>
      <c r="NKO61"/>
      <c r="NKP61"/>
      <c r="NKQ61"/>
      <c r="NKR61"/>
      <c r="NKS61"/>
      <c r="NKT61"/>
      <c r="NKU61"/>
      <c r="NKV61"/>
      <c r="NKW61"/>
      <c r="NKX61"/>
      <c r="NKY61"/>
      <c r="NKZ61"/>
      <c r="NLA61"/>
      <c r="NLB61"/>
      <c r="NLC61"/>
      <c r="NLD61"/>
      <c r="NLE61"/>
      <c r="NLF61"/>
      <c r="NLG61"/>
      <c r="NLH61"/>
      <c r="NLI61"/>
      <c r="NLJ61"/>
      <c r="NLK61"/>
      <c r="NLL61"/>
      <c r="NLM61"/>
      <c r="NLN61"/>
      <c r="NLO61"/>
      <c r="NLP61"/>
      <c r="NLQ61"/>
      <c r="NLR61"/>
      <c r="NLS61"/>
      <c r="NLT61"/>
      <c r="NLU61"/>
      <c r="NLV61"/>
      <c r="NLW61"/>
      <c r="NLX61"/>
      <c r="NLY61"/>
      <c r="NLZ61"/>
      <c r="NMA61"/>
      <c r="NMB61"/>
      <c r="NMC61"/>
      <c r="NMD61"/>
      <c r="NME61"/>
      <c r="NMF61"/>
      <c r="NMG61"/>
      <c r="NMH61"/>
      <c r="NMI61"/>
      <c r="NMJ61"/>
      <c r="NMK61"/>
      <c r="NML61"/>
      <c r="NMM61"/>
      <c r="NMN61"/>
      <c r="NMO61"/>
      <c r="NMP61"/>
      <c r="NMQ61"/>
      <c r="NMR61"/>
      <c r="NMS61"/>
      <c r="NMT61"/>
      <c r="NMU61"/>
      <c r="NMV61"/>
      <c r="NMW61"/>
      <c r="NMX61"/>
      <c r="NMY61"/>
      <c r="NMZ61"/>
      <c r="NNA61"/>
      <c r="NNB61"/>
      <c r="NNC61"/>
      <c r="NND61"/>
      <c r="NNE61"/>
      <c r="NNF61"/>
      <c r="NNG61"/>
      <c r="NNH61"/>
      <c r="NNI61"/>
      <c r="NNJ61"/>
      <c r="NNK61"/>
      <c r="NNL61"/>
      <c r="NNM61"/>
      <c r="NNN61"/>
      <c r="NNO61"/>
      <c r="NNP61"/>
      <c r="NNQ61"/>
      <c r="NNR61"/>
      <c r="NNS61"/>
      <c r="NNT61"/>
      <c r="NNU61"/>
      <c r="NNV61"/>
      <c r="NNW61"/>
      <c r="NNX61"/>
      <c r="NNY61"/>
      <c r="NNZ61"/>
      <c r="NOA61"/>
      <c r="NOB61"/>
      <c r="NOC61"/>
      <c r="NOD61"/>
      <c r="NOE61"/>
      <c r="NOF61"/>
      <c r="NOG61"/>
      <c r="NOH61"/>
      <c r="NOI61"/>
      <c r="NOJ61"/>
      <c r="NOK61"/>
      <c r="NOL61"/>
      <c r="NOM61"/>
      <c r="NON61"/>
      <c r="NOO61"/>
      <c r="NOP61"/>
      <c r="NOQ61"/>
      <c r="NOR61"/>
      <c r="NOS61"/>
      <c r="NOT61"/>
      <c r="NOU61"/>
      <c r="NOV61"/>
      <c r="NOW61"/>
      <c r="NOX61"/>
      <c r="NOY61"/>
      <c r="NOZ61"/>
      <c r="NPA61"/>
      <c r="NPB61"/>
      <c r="NPC61"/>
      <c r="NPD61"/>
      <c r="NPE61"/>
      <c r="NPF61"/>
      <c r="NPG61"/>
      <c r="NPH61"/>
      <c r="NPI61"/>
      <c r="NPJ61"/>
      <c r="NPK61"/>
      <c r="NPL61"/>
      <c r="NPM61"/>
      <c r="NPN61"/>
      <c r="NPO61"/>
      <c r="NPP61"/>
      <c r="NPQ61"/>
      <c r="NPR61"/>
      <c r="NPS61"/>
      <c r="NPT61"/>
      <c r="NPU61"/>
      <c r="NPV61"/>
      <c r="NPW61"/>
      <c r="NPX61"/>
      <c r="NPY61"/>
      <c r="NPZ61"/>
      <c r="NQA61"/>
      <c r="NQB61"/>
      <c r="NQC61"/>
      <c r="NQD61"/>
      <c r="NQE61"/>
      <c r="NQF61"/>
      <c r="NQG61"/>
      <c r="NQH61"/>
      <c r="NQI61"/>
      <c r="NQJ61"/>
      <c r="NQK61"/>
      <c r="NQL61"/>
      <c r="NQM61"/>
      <c r="NQN61"/>
      <c r="NQO61"/>
      <c r="NQP61"/>
      <c r="NQQ61"/>
      <c r="NQR61"/>
      <c r="NQS61"/>
      <c r="NQT61"/>
      <c r="NQU61"/>
      <c r="NQV61"/>
      <c r="NQW61"/>
      <c r="NQX61"/>
      <c r="NQY61"/>
      <c r="NQZ61"/>
      <c r="NRA61"/>
      <c r="NRB61"/>
      <c r="NRC61"/>
      <c r="NRD61"/>
      <c r="NRE61"/>
      <c r="NRF61"/>
      <c r="NRG61"/>
      <c r="NRH61"/>
      <c r="NRI61"/>
    </row>
    <row r="62" spans="1:9941" s="54" customFormat="1" ht="12.2" customHeight="1" thickBot="1" x14ac:dyDescent="0.25">
      <c r="A62" s="1184" t="s">
        <v>608</v>
      </c>
      <c r="B62" s="618" t="s">
        <v>640</v>
      </c>
      <c r="C62" s="636">
        <f>'1. mell.bevétel_össz'!C61-'26._önként_össz_bev'!C63-'26._államig_össz_bev'!C62</f>
        <v>0</v>
      </c>
      <c r="D62" s="755">
        <f>'1. mell.bevétel_össz'!D61-'26._önként_össz_bev'!D63-'26._államig_össz_bev'!D62</f>
        <v>0</v>
      </c>
      <c r="E62" s="695">
        <f>'1. mell.bevétel_össz'!E61-'26._önként_össz_bev'!E63-'26._államig_össz_bev'!E62</f>
        <v>0</v>
      </c>
      <c r="F62" s="695">
        <f>'1. mell.bevétel_össz'!F61-'26._önként_össz_bev'!F63-'26._államig_össz_bev'!F62</f>
        <v>0</v>
      </c>
      <c r="G62" s="695">
        <f>'1. mell.bevétel_össz'!G61-'26._önként_össz_bev'!G63-'26._államig_össz_bev'!G62</f>
        <v>0</v>
      </c>
      <c r="H62" s="652">
        <f t="shared" si="2"/>
        <v>0</v>
      </c>
      <c r="I62" s="759">
        <f>'1. mell.bevétel_össz'!I61-'26._önként_össz_bev'!I63-'26._államig_össz_bev'!I62</f>
        <v>0</v>
      </c>
      <c r="J62" s="652">
        <f>'1. mell.bevétel_össz'!J61-'26._önként_össz_bev'!J63-'26._államig_össz_bev'!J62</f>
        <v>0</v>
      </c>
      <c r="K62" s="652">
        <f>'1. mell.bevétel_össz'!K61-'26._önként_össz_bev'!K63-'26._államig_össz_bev'!K62</f>
        <v>0</v>
      </c>
      <c r="L62" s="652">
        <f>'1. mell.bevétel_össz'!L61-'26._önként_össz_bev'!L63</f>
        <v>0</v>
      </c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  <c r="RG62"/>
      <c r="RH62"/>
      <c r="RI62"/>
      <c r="RJ62"/>
      <c r="RK62"/>
      <c r="RL62"/>
      <c r="RM62"/>
      <c r="RN62"/>
      <c r="RO62"/>
      <c r="RP62"/>
      <c r="RQ62"/>
      <c r="RR62"/>
      <c r="RS62"/>
      <c r="RT62"/>
      <c r="RU62"/>
      <c r="RV62"/>
      <c r="RW62"/>
      <c r="RX62"/>
      <c r="RY62"/>
      <c r="RZ62"/>
      <c r="SA62"/>
      <c r="SB62"/>
      <c r="SC62"/>
      <c r="SD62"/>
      <c r="SE62"/>
      <c r="SF62"/>
      <c r="SG62"/>
      <c r="SH62"/>
      <c r="SI62"/>
      <c r="SJ62"/>
      <c r="SK62"/>
      <c r="SL62"/>
      <c r="SM62"/>
      <c r="SN62"/>
      <c r="SO62"/>
      <c r="SP62"/>
      <c r="SQ62"/>
      <c r="SR62"/>
      <c r="SS62"/>
      <c r="ST62"/>
      <c r="SU62"/>
      <c r="SV62"/>
      <c r="SW62"/>
      <c r="SX62"/>
      <c r="SY62"/>
      <c r="SZ62"/>
      <c r="TA62"/>
      <c r="TB62"/>
      <c r="TC62"/>
      <c r="TD62"/>
      <c r="TE62"/>
      <c r="TF62"/>
      <c r="TG62"/>
      <c r="TH62"/>
      <c r="TI62"/>
      <c r="TJ62"/>
      <c r="TK62"/>
      <c r="TL62"/>
      <c r="TM62"/>
      <c r="TN62"/>
      <c r="TO62"/>
      <c r="TP62"/>
      <c r="TQ62"/>
      <c r="TR62"/>
      <c r="TS62"/>
      <c r="TT62"/>
      <c r="TU62"/>
      <c r="TV62"/>
      <c r="TW62"/>
      <c r="TX62"/>
      <c r="TY62"/>
      <c r="TZ62"/>
      <c r="UA62"/>
      <c r="UB62"/>
      <c r="UC62"/>
      <c r="UD62"/>
      <c r="UE62"/>
      <c r="UF62"/>
      <c r="UG62"/>
      <c r="UH62"/>
      <c r="UI62"/>
      <c r="UJ62"/>
      <c r="UK62"/>
      <c r="UL62"/>
      <c r="UM62"/>
      <c r="UN62"/>
      <c r="UO62"/>
      <c r="UP62"/>
      <c r="UQ62"/>
      <c r="UR62"/>
      <c r="US62"/>
      <c r="UT62"/>
      <c r="UU62"/>
      <c r="UV62"/>
      <c r="UW62"/>
      <c r="UX62"/>
      <c r="UY62"/>
      <c r="UZ62"/>
      <c r="VA62"/>
      <c r="VB62"/>
      <c r="VC62"/>
      <c r="VD62"/>
      <c r="VE62"/>
      <c r="VF62"/>
      <c r="VG62"/>
      <c r="VH62"/>
      <c r="VI62"/>
      <c r="VJ62"/>
      <c r="VK62"/>
      <c r="VL62"/>
      <c r="VM62"/>
      <c r="VN62"/>
      <c r="VO62"/>
      <c r="VP62"/>
      <c r="VQ62"/>
      <c r="VR62"/>
      <c r="VS62"/>
      <c r="VT62"/>
      <c r="VU62"/>
      <c r="VV62"/>
      <c r="VW62"/>
      <c r="VX62"/>
      <c r="VY62"/>
      <c r="VZ62"/>
      <c r="WA62"/>
      <c r="WB62"/>
      <c r="WC62"/>
      <c r="WD62"/>
      <c r="WE62"/>
      <c r="WF62"/>
      <c r="WG62"/>
      <c r="WH62"/>
      <c r="WI62"/>
      <c r="WJ62"/>
      <c r="WK62"/>
      <c r="WL62"/>
      <c r="WM62"/>
      <c r="WN62"/>
      <c r="WO62"/>
      <c r="WP62"/>
      <c r="WQ62"/>
      <c r="WR62"/>
      <c r="WS62"/>
      <c r="WT62"/>
      <c r="WU62"/>
      <c r="WV62"/>
      <c r="WW62"/>
      <c r="WX62"/>
      <c r="WY62"/>
      <c r="WZ62"/>
      <c r="XA62"/>
      <c r="XB62"/>
      <c r="XC62"/>
      <c r="XD62"/>
      <c r="XE62"/>
      <c r="XF62"/>
      <c r="XG62"/>
      <c r="XH62"/>
      <c r="XI62"/>
      <c r="XJ62"/>
      <c r="XK62"/>
      <c r="XL62"/>
      <c r="XM62"/>
      <c r="XN62"/>
      <c r="XO62"/>
      <c r="XP62"/>
      <c r="XQ62"/>
      <c r="XR62"/>
      <c r="XS62"/>
      <c r="XT62"/>
      <c r="XU62"/>
      <c r="XV62"/>
      <c r="XW62"/>
      <c r="XX62"/>
      <c r="XY62"/>
      <c r="XZ62"/>
      <c r="YA62"/>
      <c r="YB62"/>
      <c r="YC62"/>
      <c r="YD62"/>
      <c r="YE62"/>
      <c r="YF62"/>
      <c r="YG62"/>
      <c r="YH62"/>
      <c r="YI62"/>
      <c r="YJ62"/>
      <c r="YK62"/>
      <c r="YL62"/>
      <c r="YM62"/>
      <c r="YN62"/>
      <c r="YO62"/>
      <c r="YP62"/>
      <c r="YQ62"/>
      <c r="YR62"/>
      <c r="YS62"/>
      <c r="YT62"/>
      <c r="YU62"/>
      <c r="YV62"/>
      <c r="YW62"/>
      <c r="YX62"/>
      <c r="YY62"/>
      <c r="YZ62"/>
      <c r="ZA62"/>
      <c r="ZB62"/>
      <c r="ZC62"/>
      <c r="ZD62"/>
      <c r="ZE62"/>
      <c r="ZF62"/>
      <c r="ZG62"/>
      <c r="ZH62"/>
      <c r="ZI62"/>
      <c r="ZJ62"/>
      <c r="ZK62"/>
      <c r="ZL62"/>
      <c r="ZM62"/>
      <c r="ZN62"/>
      <c r="ZO62"/>
      <c r="ZP62"/>
      <c r="ZQ62"/>
      <c r="ZR62"/>
      <c r="ZS62"/>
      <c r="ZT62"/>
      <c r="ZU62"/>
      <c r="ZV62"/>
      <c r="ZW62"/>
      <c r="ZX62"/>
      <c r="ZY62"/>
      <c r="ZZ62"/>
      <c r="AAA62"/>
      <c r="AAB62"/>
      <c r="AAC62"/>
      <c r="AAD62"/>
      <c r="AAE62"/>
      <c r="AAF62"/>
      <c r="AAG62"/>
      <c r="AAH62"/>
      <c r="AAI62"/>
      <c r="AAJ62"/>
      <c r="AAK62"/>
      <c r="AAL62"/>
      <c r="AAM62"/>
      <c r="AAN62"/>
      <c r="AAO62"/>
      <c r="AAP62"/>
      <c r="AAQ62"/>
      <c r="AAR62"/>
      <c r="AAS62"/>
      <c r="AAT62"/>
      <c r="AAU62"/>
      <c r="AAV62"/>
      <c r="AAW62"/>
      <c r="AAX62"/>
      <c r="AAY62"/>
      <c r="AAZ62"/>
      <c r="ABA62"/>
      <c r="ABB62"/>
      <c r="ABC62"/>
      <c r="ABD62"/>
      <c r="ABE62"/>
      <c r="ABF62"/>
      <c r="ABG62"/>
      <c r="ABH62"/>
      <c r="ABI62"/>
      <c r="ABJ62"/>
      <c r="ABK62"/>
      <c r="ABL62"/>
      <c r="ABM62"/>
      <c r="ABN62"/>
      <c r="ABO62"/>
      <c r="ABP62"/>
      <c r="ABQ62"/>
      <c r="ABR62"/>
      <c r="ABS62"/>
      <c r="ABT62"/>
      <c r="ABU62"/>
      <c r="ABV62"/>
      <c r="ABW62"/>
      <c r="ABX62"/>
      <c r="ABY62"/>
      <c r="ABZ62"/>
      <c r="ACA62"/>
      <c r="ACB62"/>
      <c r="ACC62"/>
      <c r="ACD62"/>
      <c r="ACE62"/>
      <c r="ACF62"/>
      <c r="ACG62"/>
      <c r="ACH62"/>
      <c r="ACI62"/>
      <c r="ACJ62"/>
      <c r="ACK62"/>
      <c r="ACL62"/>
      <c r="ACM62"/>
      <c r="ACN62"/>
      <c r="ACO62"/>
      <c r="ACP62"/>
      <c r="ACQ62"/>
      <c r="ACR62"/>
      <c r="ACS62"/>
      <c r="ACT62"/>
      <c r="ACU62"/>
      <c r="ACV62"/>
      <c r="ACW62"/>
      <c r="ACX62"/>
      <c r="ACY62"/>
      <c r="ACZ62"/>
      <c r="ADA62"/>
      <c r="ADB62"/>
      <c r="ADC62"/>
      <c r="ADD62"/>
      <c r="ADE62"/>
      <c r="ADF62"/>
      <c r="ADG62"/>
      <c r="ADH62"/>
      <c r="ADI62"/>
      <c r="ADJ62"/>
      <c r="ADK62"/>
      <c r="ADL62"/>
      <c r="ADM62"/>
      <c r="ADN62"/>
      <c r="ADO62"/>
      <c r="ADP62"/>
      <c r="ADQ62"/>
      <c r="ADR62"/>
      <c r="ADS62"/>
      <c r="ADT62"/>
      <c r="ADU62"/>
      <c r="ADV62"/>
      <c r="ADW62"/>
      <c r="ADX62"/>
      <c r="ADY62"/>
      <c r="ADZ62"/>
      <c r="AEA62"/>
      <c r="AEB62"/>
      <c r="AEC62"/>
      <c r="AED62"/>
      <c r="AEE62"/>
      <c r="AEF62"/>
      <c r="AEG62"/>
      <c r="AEH62"/>
      <c r="AEI62"/>
      <c r="AEJ62"/>
      <c r="AEK62"/>
      <c r="AEL62"/>
      <c r="AEM62"/>
      <c r="AEN62"/>
      <c r="AEO62"/>
      <c r="AEP62"/>
      <c r="AEQ62"/>
      <c r="AER62"/>
      <c r="AES62"/>
      <c r="AET62"/>
      <c r="AEU62"/>
      <c r="AEV62"/>
      <c r="AEW62"/>
      <c r="AEX62"/>
      <c r="AEY62"/>
      <c r="AEZ62"/>
      <c r="AFA62"/>
      <c r="AFB62"/>
      <c r="AFC62"/>
      <c r="AFD62"/>
      <c r="AFE62"/>
      <c r="AFF62"/>
      <c r="AFG62"/>
      <c r="AFH62"/>
      <c r="AFI62"/>
      <c r="AFJ62"/>
      <c r="AFK62"/>
      <c r="AFL62"/>
      <c r="AFM62"/>
      <c r="AFN62"/>
      <c r="AFO62"/>
      <c r="AFP62"/>
      <c r="AFQ62"/>
      <c r="AFR62"/>
      <c r="AFS62"/>
      <c r="AFT62"/>
      <c r="AFU62"/>
      <c r="AFV62"/>
      <c r="AFW62"/>
      <c r="AFX62"/>
      <c r="AFY62"/>
      <c r="AFZ62"/>
      <c r="AGA62"/>
      <c r="AGB62"/>
      <c r="AGC62"/>
      <c r="AGD62"/>
      <c r="AGE62"/>
      <c r="AGF62"/>
      <c r="AGG62"/>
      <c r="AGH62"/>
      <c r="AGI62"/>
      <c r="AGJ62"/>
      <c r="AGK62"/>
      <c r="AGL62"/>
      <c r="AGM62"/>
      <c r="AGN62"/>
      <c r="AGO62"/>
      <c r="AGP62"/>
      <c r="AGQ62"/>
      <c r="AGR62"/>
      <c r="AGS62"/>
      <c r="AGT62"/>
      <c r="AGU62"/>
      <c r="AGV62"/>
      <c r="AGW62"/>
      <c r="AGX62"/>
      <c r="AGY62"/>
      <c r="AGZ62"/>
      <c r="AHA62"/>
      <c r="AHB62"/>
      <c r="AHC62"/>
      <c r="AHD62"/>
      <c r="AHE62"/>
      <c r="AHF62"/>
      <c r="AHG62"/>
      <c r="AHH62"/>
      <c r="AHI62"/>
      <c r="AHJ62"/>
      <c r="AHK62"/>
      <c r="AHL62"/>
      <c r="AHM62"/>
      <c r="AHN62"/>
      <c r="AHO62"/>
      <c r="AHP62"/>
      <c r="AHQ62"/>
      <c r="AHR62"/>
      <c r="AHS62"/>
      <c r="AHT62"/>
      <c r="AHU62"/>
      <c r="AHV62"/>
      <c r="AHW62"/>
      <c r="AHX62"/>
      <c r="AHY62"/>
      <c r="AHZ62"/>
      <c r="AIA62"/>
      <c r="AIB62"/>
      <c r="AIC62"/>
      <c r="AID62"/>
      <c r="AIE62"/>
      <c r="AIF62"/>
      <c r="AIG62"/>
      <c r="AIH62"/>
      <c r="AII62"/>
      <c r="AIJ62"/>
      <c r="AIK62"/>
      <c r="AIL62"/>
      <c r="AIM62"/>
      <c r="AIN62"/>
      <c r="AIO62"/>
      <c r="AIP62"/>
      <c r="AIQ62"/>
      <c r="AIR62"/>
      <c r="AIS62"/>
      <c r="AIT62"/>
      <c r="AIU62"/>
      <c r="AIV62"/>
      <c r="AIW62"/>
      <c r="AIX62"/>
      <c r="AIY62"/>
      <c r="AIZ62"/>
      <c r="AJA62"/>
      <c r="AJB62"/>
      <c r="AJC62"/>
      <c r="AJD62"/>
      <c r="AJE62"/>
      <c r="AJF62"/>
      <c r="AJG62"/>
      <c r="AJH62"/>
      <c r="AJI62"/>
      <c r="AJJ62"/>
      <c r="AJK62"/>
      <c r="AJL62"/>
      <c r="AJM62"/>
      <c r="AJN62"/>
      <c r="AJO62"/>
      <c r="AJP62"/>
      <c r="AJQ62"/>
      <c r="AJR62"/>
      <c r="AJS62"/>
      <c r="AJT62"/>
      <c r="AJU62"/>
      <c r="AJV62"/>
      <c r="AJW62"/>
      <c r="AJX62"/>
      <c r="AJY62"/>
      <c r="AJZ62"/>
      <c r="AKA62"/>
      <c r="AKB62"/>
      <c r="AKC62"/>
      <c r="AKD62"/>
      <c r="AKE62"/>
      <c r="AKF62"/>
      <c r="AKG62"/>
      <c r="AKH62"/>
      <c r="AKI62"/>
      <c r="AKJ62"/>
      <c r="AKK62"/>
      <c r="AKL62"/>
      <c r="AKM62"/>
      <c r="AKN62"/>
      <c r="AKO62"/>
      <c r="AKP62"/>
      <c r="AKQ62"/>
      <c r="AKR62"/>
      <c r="AKS62"/>
      <c r="AKT62"/>
      <c r="AKU62"/>
      <c r="AKV62"/>
      <c r="AKW62"/>
      <c r="AKX62"/>
      <c r="AKY62"/>
      <c r="AKZ62"/>
      <c r="ALA62"/>
      <c r="ALB62"/>
      <c r="ALC62"/>
      <c r="ALD62"/>
      <c r="ALE62"/>
      <c r="ALF62"/>
      <c r="ALG62"/>
      <c r="ALH62"/>
      <c r="ALI62"/>
      <c r="ALJ62"/>
      <c r="ALK62"/>
      <c r="ALL62"/>
      <c r="ALM62"/>
      <c r="ALN62"/>
      <c r="ALO62"/>
      <c r="ALP62"/>
      <c r="ALQ62"/>
      <c r="ALR62"/>
      <c r="ALS62"/>
      <c r="ALT62"/>
      <c r="ALU62"/>
      <c r="ALV62"/>
      <c r="ALW62"/>
      <c r="ALX62"/>
      <c r="ALY62"/>
      <c r="ALZ62"/>
      <c r="AMA62"/>
      <c r="AMB62"/>
      <c r="AMC62"/>
      <c r="AMD62"/>
      <c r="AME62"/>
      <c r="AMF62"/>
      <c r="AMG62"/>
      <c r="AMH62"/>
      <c r="AMI62"/>
      <c r="AMJ62"/>
      <c r="AMK62"/>
      <c r="AML62"/>
      <c r="AMM62"/>
      <c r="AMN62"/>
      <c r="AMO62"/>
      <c r="AMP62"/>
      <c r="AMQ62"/>
      <c r="AMR62"/>
      <c r="AMS62"/>
      <c r="AMT62"/>
      <c r="AMU62"/>
      <c r="AMV62"/>
      <c r="AMW62"/>
      <c r="AMX62"/>
      <c r="AMY62"/>
      <c r="AMZ62"/>
      <c r="ANA62"/>
      <c r="ANB62"/>
      <c r="ANC62"/>
      <c r="AND62"/>
      <c r="ANE62"/>
      <c r="ANF62"/>
      <c r="ANG62"/>
      <c r="ANH62"/>
      <c r="ANI62"/>
      <c r="ANJ62"/>
      <c r="ANK62"/>
      <c r="ANL62"/>
      <c r="ANM62"/>
      <c r="ANN62"/>
      <c r="ANO62"/>
      <c r="ANP62"/>
      <c r="ANQ62"/>
      <c r="ANR62"/>
      <c r="ANS62"/>
      <c r="ANT62"/>
      <c r="ANU62"/>
      <c r="ANV62"/>
      <c r="ANW62"/>
      <c r="ANX62"/>
      <c r="ANY62"/>
      <c r="ANZ62"/>
      <c r="AOA62"/>
      <c r="AOB62"/>
      <c r="AOC62"/>
      <c r="AOD62"/>
      <c r="AOE62"/>
      <c r="AOF62"/>
      <c r="AOG62"/>
      <c r="AOH62"/>
      <c r="AOI62"/>
      <c r="AOJ62"/>
      <c r="AOK62"/>
      <c r="AOL62"/>
      <c r="AOM62"/>
      <c r="AON62"/>
      <c r="AOO62"/>
      <c r="AOP62"/>
      <c r="AOQ62"/>
      <c r="AOR62"/>
      <c r="AOS62"/>
      <c r="AOT62"/>
      <c r="AOU62"/>
      <c r="AOV62"/>
      <c r="AOW62"/>
      <c r="AOX62"/>
      <c r="AOY62"/>
      <c r="AOZ62"/>
      <c r="APA62"/>
      <c r="APB62"/>
      <c r="APC62"/>
      <c r="APD62"/>
      <c r="APE62"/>
      <c r="APF62"/>
      <c r="APG62"/>
      <c r="APH62"/>
      <c r="API62"/>
      <c r="APJ62"/>
      <c r="APK62"/>
      <c r="APL62"/>
      <c r="APM62"/>
      <c r="APN62"/>
      <c r="APO62"/>
      <c r="APP62"/>
      <c r="APQ62"/>
      <c r="APR62"/>
      <c r="APS62"/>
      <c r="APT62"/>
      <c r="APU62"/>
      <c r="APV62"/>
      <c r="APW62"/>
      <c r="APX62"/>
      <c r="APY62"/>
      <c r="APZ62"/>
      <c r="AQA62"/>
      <c r="AQB62"/>
      <c r="AQC62"/>
      <c r="AQD62"/>
      <c r="AQE62"/>
      <c r="AQF62"/>
      <c r="AQG62"/>
      <c r="AQH62"/>
      <c r="AQI62"/>
      <c r="AQJ62"/>
      <c r="AQK62"/>
      <c r="AQL62"/>
      <c r="AQM62"/>
      <c r="AQN62"/>
      <c r="AQO62"/>
      <c r="AQP62"/>
      <c r="AQQ62"/>
      <c r="AQR62"/>
      <c r="AQS62"/>
      <c r="AQT62"/>
      <c r="AQU62"/>
      <c r="AQV62"/>
      <c r="AQW62"/>
      <c r="AQX62"/>
      <c r="AQY62"/>
      <c r="AQZ62"/>
      <c r="ARA62"/>
      <c r="ARB62"/>
      <c r="ARC62"/>
      <c r="ARD62"/>
      <c r="ARE62"/>
      <c r="ARF62"/>
      <c r="ARG62"/>
      <c r="ARH62"/>
      <c r="ARI62"/>
      <c r="ARJ62"/>
      <c r="ARK62"/>
      <c r="ARL62"/>
      <c r="ARM62"/>
      <c r="ARN62"/>
      <c r="ARO62"/>
      <c r="ARP62"/>
      <c r="ARQ62"/>
      <c r="ARR62"/>
      <c r="ARS62"/>
      <c r="ART62"/>
      <c r="ARU62"/>
      <c r="ARV62"/>
      <c r="ARW62"/>
      <c r="ARX62"/>
      <c r="ARY62"/>
      <c r="ARZ62"/>
      <c r="ASA62"/>
      <c r="ASB62"/>
      <c r="ASC62"/>
      <c r="ASD62"/>
      <c r="ASE62"/>
      <c r="ASF62"/>
      <c r="ASG62"/>
      <c r="ASH62"/>
      <c r="ASI62"/>
      <c r="ASJ62"/>
      <c r="ASK62"/>
      <c r="ASL62"/>
      <c r="ASM62"/>
      <c r="ASN62"/>
      <c r="ASO62"/>
      <c r="ASP62"/>
      <c r="ASQ62"/>
      <c r="ASR62"/>
      <c r="ASS62"/>
      <c r="AST62"/>
      <c r="ASU62"/>
      <c r="ASV62"/>
      <c r="ASW62"/>
      <c r="ASX62"/>
      <c r="ASY62"/>
      <c r="ASZ62"/>
      <c r="ATA62"/>
      <c r="ATB62"/>
      <c r="ATC62"/>
      <c r="ATD62"/>
      <c r="ATE62"/>
      <c r="ATF62"/>
      <c r="ATG62"/>
      <c r="ATH62"/>
      <c r="ATI62"/>
      <c r="ATJ62"/>
      <c r="ATK62"/>
      <c r="ATL62"/>
      <c r="ATM62"/>
      <c r="ATN62"/>
      <c r="ATO62"/>
      <c r="ATP62"/>
      <c r="ATQ62"/>
      <c r="ATR62"/>
      <c r="ATS62"/>
      <c r="ATT62"/>
      <c r="ATU62"/>
      <c r="ATV62"/>
      <c r="ATW62"/>
      <c r="ATX62"/>
      <c r="ATY62"/>
      <c r="ATZ62"/>
      <c r="AUA62"/>
      <c r="AUB62"/>
      <c r="AUC62"/>
      <c r="AUD62"/>
      <c r="AUE62"/>
      <c r="AUF62"/>
      <c r="AUG62"/>
      <c r="AUH62"/>
      <c r="AUI62"/>
      <c r="AUJ62"/>
      <c r="AUK62"/>
      <c r="AUL62"/>
      <c r="AUM62"/>
      <c r="AUN62"/>
      <c r="AUO62"/>
      <c r="AUP62"/>
      <c r="AUQ62"/>
      <c r="AUR62"/>
      <c r="AUS62"/>
      <c r="AUT62"/>
      <c r="AUU62"/>
      <c r="AUV62"/>
      <c r="AUW62"/>
      <c r="AUX62"/>
      <c r="AUY62"/>
      <c r="AUZ62"/>
      <c r="AVA62"/>
      <c r="AVB62"/>
      <c r="AVC62"/>
      <c r="AVD62"/>
      <c r="AVE62"/>
      <c r="AVF62"/>
      <c r="AVG62"/>
      <c r="AVH62"/>
      <c r="AVI62"/>
      <c r="AVJ62"/>
      <c r="AVK62"/>
      <c r="AVL62"/>
      <c r="AVM62"/>
      <c r="AVN62"/>
      <c r="AVO62"/>
      <c r="AVP62"/>
      <c r="AVQ62"/>
      <c r="AVR62"/>
      <c r="AVS62"/>
      <c r="AVT62"/>
      <c r="AVU62"/>
      <c r="AVV62"/>
      <c r="AVW62"/>
      <c r="AVX62"/>
      <c r="AVY62"/>
      <c r="AVZ62"/>
      <c r="AWA62"/>
      <c r="AWB62"/>
      <c r="AWC62"/>
      <c r="AWD62"/>
      <c r="AWE62"/>
      <c r="AWF62"/>
      <c r="AWG62"/>
      <c r="AWH62"/>
      <c r="AWI62"/>
      <c r="AWJ62"/>
      <c r="AWK62"/>
      <c r="AWL62"/>
      <c r="AWM62"/>
      <c r="AWN62"/>
      <c r="AWO62"/>
      <c r="AWP62"/>
      <c r="AWQ62"/>
      <c r="AWR62"/>
      <c r="AWS62"/>
      <c r="AWT62"/>
      <c r="AWU62"/>
      <c r="AWV62"/>
      <c r="AWW62"/>
      <c r="AWX62"/>
      <c r="AWY62"/>
      <c r="AWZ62"/>
      <c r="AXA62"/>
      <c r="AXB62"/>
      <c r="AXC62"/>
      <c r="AXD62"/>
      <c r="AXE62"/>
      <c r="AXF62"/>
      <c r="AXG62"/>
      <c r="AXH62"/>
      <c r="AXI62"/>
      <c r="AXJ62"/>
      <c r="AXK62"/>
      <c r="AXL62"/>
      <c r="AXM62"/>
      <c r="AXN62"/>
      <c r="AXO62"/>
      <c r="AXP62"/>
      <c r="AXQ62"/>
      <c r="AXR62"/>
      <c r="AXS62"/>
      <c r="AXT62"/>
      <c r="AXU62"/>
      <c r="AXV62"/>
      <c r="AXW62"/>
      <c r="AXX62"/>
      <c r="AXY62"/>
      <c r="AXZ62"/>
      <c r="AYA62"/>
      <c r="AYB62"/>
      <c r="AYC62"/>
      <c r="AYD62"/>
      <c r="AYE62"/>
      <c r="AYF62"/>
      <c r="AYG62"/>
      <c r="AYH62"/>
      <c r="AYI62"/>
      <c r="AYJ62"/>
      <c r="AYK62"/>
      <c r="AYL62"/>
      <c r="AYM62"/>
      <c r="AYN62"/>
      <c r="AYO62"/>
      <c r="AYP62"/>
      <c r="AYQ62"/>
      <c r="AYR62"/>
      <c r="AYS62"/>
      <c r="AYT62"/>
      <c r="AYU62"/>
      <c r="AYV62"/>
      <c r="AYW62"/>
      <c r="AYX62"/>
      <c r="AYY62"/>
      <c r="AYZ62"/>
      <c r="AZA62"/>
      <c r="AZB62"/>
      <c r="AZC62"/>
      <c r="AZD62"/>
      <c r="AZE62"/>
      <c r="AZF62"/>
      <c r="AZG62"/>
      <c r="AZH62"/>
      <c r="AZI62"/>
      <c r="AZJ62"/>
      <c r="AZK62"/>
      <c r="AZL62"/>
      <c r="AZM62"/>
      <c r="AZN62"/>
      <c r="AZO62"/>
      <c r="AZP62"/>
      <c r="AZQ62"/>
      <c r="AZR62"/>
      <c r="AZS62"/>
      <c r="AZT62"/>
      <c r="AZU62"/>
      <c r="AZV62"/>
      <c r="AZW62"/>
      <c r="AZX62"/>
      <c r="AZY62"/>
      <c r="AZZ62"/>
      <c r="BAA62"/>
      <c r="BAB62"/>
      <c r="BAC62"/>
      <c r="BAD62"/>
      <c r="BAE62"/>
      <c r="BAF62"/>
      <c r="BAG62"/>
      <c r="BAH62"/>
      <c r="BAI62"/>
      <c r="BAJ62"/>
      <c r="BAK62"/>
      <c r="BAL62"/>
      <c r="BAM62"/>
      <c r="BAN62"/>
      <c r="BAO62"/>
      <c r="BAP62"/>
      <c r="BAQ62"/>
      <c r="BAR62"/>
      <c r="BAS62"/>
      <c r="BAT62"/>
      <c r="BAU62"/>
      <c r="BAV62"/>
      <c r="BAW62"/>
      <c r="BAX62"/>
      <c r="BAY62"/>
      <c r="BAZ62"/>
      <c r="BBA62"/>
      <c r="BBB62"/>
      <c r="BBC62"/>
      <c r="BBD62"/>
      <c r="BBE62"/>
      <c r="BBF62"/>
      <c r="BBG62"/>
      <c r="BBH62"/>
      <c r="BBI62"/>
      <c r="BBJ62"/>
      <c r="BBK62"/>
      <c r="BBL62"/>
      <c r="BBM62"/>
      <c r="BBN62"/>
      <c r="BBO62"/>
      <c r="BBP62"/>
      <c r="BBQ62"/>
      <c r="BBR62"/>
      <c r="BBS62"/>
      <c r="BBT62"/>
      <c r="BBU62"/>
      <c r="BBV62"/>
      <c r="BBW62"/>
      <c r="BBX62"/>
      <c r="BBY62"/>
      <c r="BBZ62"/>
      <c r="BCA62"/>
      <c r="BCB62"/>
      <c r="BCC62"/>
      <c r="BCD62"/>
      <c r="BCE62"/>
      <c r="BCF62"/>
      <c r="BCG62"/>
      <c r="BCH62"/>
      <c r="BCI62"/>
      <c r="BCJ62"/>
      <c r="BCK62"/>
      <c r="BCL62"/>
      <c r="BCM62"/>
      <c r="BCN62"/>
      <c r="BCO62"/>
      <c r="BCP62"/>
      <c r="BCQ62"/>
      <c r="BCR62"/>
      <c r="BCS62"/>
      <c r="BCT62"/>
      <c r="BCU62"/>
      <c r="BCV62"/>
      <c r="BCW62"/>
      <c r="BCX62"/>
      <c r="BCY62"/>
      <c r="BCZ62"/>
      <c r="BDA62"/>
      <c r="BDB62"/>
      <c r="BDC62"/>
      <c r="BDD62"/>
      <c r="BDE62"/>
      <c r="BDF62"/>
      <c r="BDG62"/>
      <c r="BDH62"/>
      <c r="BDI62"/>
      <c r="BDJ62"/>
      <c r="BDK62"/>
      <c r="BDL62"/>
      <c r="BDM62"/>
      <c r="BDN62"/>
      <c r="BDO62"/>
      <c r="BDP62"/>
      <c r="BDQ62"/>
      <c r="BDR62"/>
      <c r="BDS62"/>
      <c r="BDT62"/>
      <c r="BDU62"/>
      <c r="BDV62"/>
      <c r="BDW62"/>
      <c r="BDX62"/>
      <c r="BDY62"/>
      <c r="BDZ62"/>
      <c r="BEA62"/>
      <c r="BEB62"/>
      <c r="BEC62"/>
      <c r="BED62"/>
      <c r="BEE62"/>
      <c r="BEF62"/>
      <c r="BEG62"/>
      <c r="BEH62"/>
      <c r="BEI62"/>
      <c r="BEJ62"/>
      <c r="BEK62"/>
      <c r="BEL62"/>
      <c r="BEM62"/>
      <c r="BEN62"/>
      <c r="BEO62"/>
      <c r="BEP62"/>
      <c r="BEQ62"/>
      <c r="BER62"/>
      <c r="BES62"/>
      <c r="BET62"/>
      <c r="BEU62"/>
      <c r="BEV62"/>
      <c r="BEW62"/>
      <c r="BEX62"/>
      <c r="BEY62"/>
      <c r="BEZ62"/>
      <c r="BFA62"/>
      <c r="BFB62"/>
      <c r="BFC62"/>
      <c r="BFD62"/>
      <c r="BFE62"/>
      <c r="BFF62"/>
      <c r="BFG62"/>
      <c r="BFH62"/>
      <c r="BFI62"/>
      <c r="BFJ62"/>
      <c r="BFK62"/>
      <c r="BFL62"/>
      <c r="BFM62"/>
      <c r="BFN62"/>
      <c r="BFO62"/>
      <c r="BFP62"/>
      <c r="BFQ62"/>
      <c r="BFR62"/>
      <c r="BFS62"/>
      <c r="BFT62"/>
      <c r="BFU62"/>
      <c r="BFV62"/>
      <c r="BFW62"/>
      <c r="BFX62"/>
      <c r="BFY62"/>
      <c r="BFZ62"/>
      <c r="BGA62"/>
      <c r="BGB62"/>
      <c r="BGC62"/>
      <c r="BGD62"/>
      <c r="BGE62"/>
      <c r="BGF62"/>
      <c r="BGG62"/>
      <c r="BGH62"/>
      <c r="BGI62"/>
      <c r="BGJ62"/>
      <c r="BGK62"/>
      <c r="BGL62"/>
      <c r="BGM62"/>
      <c r="BGN62"/>
      <c r="BGO62"/>
      <c r="BGP62"/>
      <c r="BGQ62"/>
      <c r="BGR62"/>
      <c r="BGS62"/>
      <c r="BGT62"/>
      <c r="BGU62"/>
      <c r="BGV62"/>
      <c r="BGW62"/>
      <c r="BGX62"/>
      <c r="BGY62"/>
      <c r="BGZ62"/>
      <c r="BHA62"/>
      <c r="BHB62"/>
      <c r="BHC62"/>
      <c r="BHD62"/>
      <c r="BHE62"/>
      <c r="BHF62"/>
      <c r="BHG62"/>
      <c r="BHH62"/>
      <c r="BHI62"/>
      <c r="BHJ62"/>
      <c r="BHK62"/>
      <c r="BHL62"/>
      <c r="BHM62"/>
      <c r="BHN62"/>
      <c r="BHO62"/>
      <c r="BHP62"/>
      <c r="BHQ62"/>
      <c r="BHR62"/>
      <c r="BHS62"/>
      <c r="BHT62"/>
      <c r="BHU62"/>
      <c r="BHV62"/>
      <c r="BHW62"/>
      <c r="BHX62"/>
      <c r="BHY62"/>
      <c r="BHZ62"/>
      <c r="BIA62"/>
      <c r="BIB62"/>
      <c r="BIC62"/>
      <c r="BID62"/>
      <c r="BIE62"/>
      <c r="BIF62"/>
      <c r="BIG62"/>
      <c r="BIH62"/>
      <c r="BII62"/>
      <c r="BIJ62"/>
      <c r="BIK62"/>
      <c r="BIL62"/>
      <c r="BIM62"/>
      <c r="BIN62"/>
      <c r="BIO62"/>
      <c r="BIP62"/>
      <c r="BIQ62"/>
      <c r="BIR62"/>
      <c r="BIS62"/>
      <c r="BIT62"/>
      <c r="BIU62"/>
      <c r="BIV62"/>
      <c r="BIW62"/>
      <c r="BIX62"/>
      <c r="BIY62"/>
      <c r="BIZ62"/>
      <c r="BJA62"/>
      <c r="BJB62"/>
      <c r="BJC62"/>
      <c r="BJD62"/>
      <c r="BJE62"/>
      <c r="BJF62"/>
      <c r="BJG62"/>
      <c r="BJH62"/>
      <c r="BJI62"/>
      <c r="BJJ62"/>
      <c r="BJK62"/>
      <c r="BJL62"/>
      <c r="BJM62"/>
      <c r="BJN62"/>
      <c r="BJO62"/>
      <c r="BJP62"/>
      <c r="BJQ62"/>
      <c r="BJR62"/>
      <c r="BJS62"/>
      <c r="BJT62"/>
      <c r="BJU62"/>
      <c r="BJV62"/>
      <c r="BJW62"/>
      <c r="BJX62"/>
      <c r="BJY62"/>
      <c r="BJZ62"/>
      <c r="BKA62"/>
      <c r="BKB62"/>
      <c r="BKC62"/>
      <c r="BKD62"/>
      <c r="BKE62"/>
      <c r="BKF62"/>
      <c r="BKG62"/>
      <c r="BKH62"/>
      <c r="BKI62"/>
      <c r="BKJ62"/>
      <c r="BKK62"/>
      <c r="BKL62"/>
      <c r="BKM62"/>
      <c r="BKN62"/>
      <c r="BKO62"/>
      <c r="BKP62"/>
      <c r="BKQ62"/>
      <c r="BKR62"/>
      <c r="BKS62"/>
      <c r="BKT62"/>
      <c r="BKU62"/>
      <c r="BKV62"/>
      <c r="BKW62"/>
      <c r="BKX62"/>
      <c r="BKY62"/>
      <c r="BKZ62"/>
      <c r="BLA62"/>
      <c r="BLB62"/>
      <c r="BLC62"/>
      <c r="BLD62"/>
      <c r="BLE62"/>
      <c r="BLF62"/>
      <c r="BLG62"/>
      <c r="BLH62"/>
      <c r="BLI62"/>
      <c r="BLJ62"/>
      <c r="BLK62"/>
      <c r="BLL62"/>
      <c r="BLM62"/>
      <c r="BLN62"/>
      <c r="BLO62"/>
      <c r="BLP62"/>
      <c r="BLQ62"/>
      <c r="BLR62"/>
      <c r="BLS62"/>
      <c r="BLT62"/>
      <c r="BLU62"/>
      <c r="BLV62"/>
      <c r="BLW62"/>
      <c r="BLX62"/>
      <c r="BLY62"/>
      <c r="BLZ62"/>
      <c r="BMA62"/>
      <c r="BMB62"/>
      <c r="BMC62"/>
      <c r="BMD62"/>
      <c r="BME62"/>
      <c r="BMF62"/>
      <c r="BMG62"/>
      <c r="BMH62"/>
      <c r="BMI62"/>
      <c r="BMJ62"/>
      <c r="BMK62"/>
      <c r="BML62"/>
      <c r="BMM62"/>
      <c r="BMN62"/>
      <c r="BMO62"/>
      <c r="BMP62"/>
      <c r="BMQ62"/>
      <c r="BMR62"/>
      <c r="BMS62"/>
      <c r="BMT62"/>
      <c r="BMU62"/>
      <c r="BMV62"/>
      <c r="BMW62"/>
      <c r="BMX62"/>
      <c r="BMY62"/>
      <c r="BMZ62"/>
      <c r="BNA62"/>
      <c r="BNB62"/>
      <c r="BNC62"/>
      <c r="BND62"/>
      <c r="BNE62"/>
      <c r="BNF62"/>
      <c r="BNG62"/>
      <c r="BNH62"/>
      <c r="BNI62"/>
      <c r="BNJ62"/>
      <c r="BNK62"/>
      <c r="BNL62"/>
      <c r="BNM62"/>
      <c r="BNN62"/>
      <c r="BNO62"/>
      <c r="BNP62"/>
      <c r="BNQ62"/>
      <c r="BNR62"/>
      <c r="BNS62"/>
      <c r="BNT62"/>
      <c r="BNU62"/>
      <c r="BNV62"/>
      <c r="BNW62"/>
      <c r="BNX62"/>
      <c r="BNY62"/>
      <c r="BNZ62"/>
      <c r="BOA62"/>
      <c r="BOB62"/>
      <c r="BOC62"/>
      <c r="BOD62"/>
      <c r="BOE62"/>
      <c r="BOF62"/>
      <c r="BOG62"/>
      <c r="BOH62"/>
      <c r="BOI62"/>
      <c r="BOJ62"/>
      <c r="BOK62"/>
      <c r="BOL62"/>
      <c r="BOM62"/>
      <c r="BON62"/>
      <c r="BOO62"/>
      <c r="BOP62"/>
      <c r="BOQ62"/>
      <c r="BOR62"/>
      <c r="BOS62"/>
      <c r="BOT62"/>
      <c r="BOU62"/>
      <c r="BOV62"/>
      <c r="BOW62"/>
      <c r="BOX62"/>
      <c r="BOY62"/>
      <c r="BOZ62"/>
      <c r="BPA62"/>
      <c r="BPB62"/>
      <c r="BPC62"/>
      <c r="BPD62"/>
      <c r="BPE62"/>
      <c r="BPF62"/>
      <c r="BPG62"/>
      <c r="BPH62"/>
      <c r="BPI62"/>
      <c r="BPJ62"/>
      <c r="BPK62"/>
      <c r="BPL62"/>
      <c r="BPM62"/>
      <c r="BPN62"/>
      <c r="BPO62"/>
      <c r="BPP62"/>
      <c r="BPQ62"/>
      <c r="BPR62"/>
      <c r="BPS62"/>
      <c r="BPT62"/>
      <c r="BPU62"/>
      <c r="BPV62"/>
      <c r="BPW62"/>
      <c r="BPX62"/>
      <c r="BPY62"/>
      <c r="BPZ62"/>
      <c r="BQA62"/>
      <c r="BQB62"/>
      <c r="BQC62"/>
      <c r="BQD62"/>
      <c r="BQE62"/>
      <c r="BQF62"/>
      <c r="BQG62"/>
      <c r="BQH62"/>
      <c r="BQI62"/>
      <c r="BQJ62"/>
      <c r="BQK62"/>
      <c r="BQL62"/>
      <c r="BQM62"/>
      <c r="BQN62"/>
      <c r="BQO62"/>
      <c r="BQP62"/>
      <c r="BQQ62"/>
      <c r="BQR62"/>
      <c r="BQS62"/>
      <c r="BQT62"/>
      <c r="BQU62"/>
      <c r="BQV62"/>
      <c r="BQW62"/>
      <c r="BQX62"/>
      <c r="BQY62"/>
      <c r="BQZ62"/>
      <c r="BRA62"/>
      <c r="BRB62"/>
      <c r="BRC62"/>
      <c r="BRD62"/>
      <c r="BRE62"/>
      <c r="BRF62"/>
      <c r="BRG62"/>
      <c r="BRH62"/>
      <c r="BRI62"/>
      <c r="BRJ62"/>
      <c r="BRK62"/>
      <c r="BRL62"/>
      <c r="BRM62"/>
      <c r="BRN62"/>
      <c r="BRO62"/>
      <c r="BRP62"/>
      <c r="BRQ62"/>
      <c r="BRR62"/>
      <c r="BRS62"/>
      <c r="BRT62"/>
      <c r="BRU62"/>
      <c r="BRV62"/>
      <c r="BRW62"/>
      <c r="BRX62"/>
      <c r="BRY62"/>
      <c r="BRZ62"/>
      <c r="BSA62"/>
      <c r="BSB62"/>
      <c r="BSC62"/>
      <c r="BSD62"/>
      <c r="BSE62"/>
      <c r="BSF62"/>
      <c r="BSG62"/>
      <c r="BSH62"/>
      <c r="BSI62"/>
      <c r="BSJ62"/>
      <c r="BSK62"/>
      <c r="BSL62"/>
      <c r="BSM62"/>
      <c r="BSN62"/>
      <c r="BSO62"/>
      <c r="BSP62"/>
      <c r="BSQ62"/>
      <c r="BSR62"/>
      <c r="BSS62"/>
      <c r="BST62"/>
      <c r="BSU62"/>
      <c r="BSV62"/>
      <c r="BSW62"/>
      <c r="BSX62"/>
      <c r="BSY62"/>
      <c r="BSZ62"/>
      <c r="BTA62"/>
      <c r="BTB62"/>
      <c r="BTC62"/>
      <c r="BTD62"/>
      <c r="BTE62"/>
      <c r="BTF62"/>
      <c r="BTG62"/>
      <c r="BTH62"/>
      <c r="BTI62"/>
      <c r="BTJ62"/>
      <c r="BTK62"/>
      <c r="BTL62"/>
      <c r="BTM62"/>
      <c r="BTN62"/>
      <c r="BTO62"/>
      <c r="BTP62"/>
      <c r="BTQ62"/>
      <c r="BTR62"/>
      <c r="BTS62"/>
      <c r="BTT62"/>
      <c r="BTU62"/>
      <c r="BTV62"/>
      <c r="BTW62"/>
      <c r="BTX62"/>
      <c r="BTY62"/>
      <c r="BTZ62"/>
      <c r="BUA62"/>
      <c r="BUB62"/>
      <c r="BUC62"/>
      <c r="BUD62"/>
      <c r="BUE62"/>
      <c r="BUF62"/>
      <c r="BUG62"/>
      <c r="BUH62"/>
      <c r="BUI62"/>
      <c r="BUJ62"/>
      <c r="BUK62"/>
      <c r="BUL62"/>
      <c r="BUM62"/>
      <c r="BUN62"/>
      <c r="BUO62"/>
      <c r="BUP62"/>
      <c r="BUQ62"/>
      <c r="BUR62"/>
      <c r="BUS62"/>
      <c r="BUT62"/>
      <c r="BUU62"/>
      <c r="BUV62"/>
      <c r="BUW62"/>
      <c r="BUX62"/>
      <c r="BUY62"/>
      <c r="BUZ62"/>
      <c r="BVA62"/>
      <c r="BVB62"/>
      <c r="BVC62"/>
      <c r="BVD62"/>
      <c r="BVE62"/>
      <c r="BVF62"/>
      <c r="BVG62"/>
      <c r="BVH62"/>
      <c r="BVI62"/>
      <c r="BVJ62"/>
      <c r="BVK62"/>
      <c r="BVL62"/>
      <c r="BVM62"/>
      <c r="BVN62"/>
      <c r="BVO62"/>
      <c r="BVP62"/>
      <c r="BVQ62"/>
      <c r="BVR62"/>
      <c r="BVS62"/>
      <c r="BVT62"/>
      <c r="BVU62"/>
      <c r="BVV62"/>
      <c r="BVW62"/>
      <c r="BVX62"/>
      <c r="BVY62"/>
      <c r="BVZ62"/>
      <c r="BWA62"/>
      <c r="BWB62"/>
      <c r="BWC62"/>
      <c r="BWD62"/>
      <c r="BWE62"/>
      <c r="BWF62"/>
      <c r="BWG62"/>
      <c r="BWH62"/>
      <c r="BWI62"/>
      <c r="BWJ62"/>
      <c r="BWK62"/>
      <c r="BWL62"/>
      <c r="BWM62"/>
      <c r="BWN62"/>
      <c r="BWO62"/>
      <c r="BWP62"/>
      <c r="BWQ62"/>
      <c r="BWR62"/>
      <c r="BWS62"/>
      <c r="BWT62"/>
      <c r="BWU62"/>
      <c r="BWV62"/>
      <c r="BWW62"/>
      <c r="BWX62"/>
      <c r="BWY62"/>
      <c r="BWZ62"/>
      <c r="BXA62"/>
      <c r="BXB62"/>
      <c r="BXC62"/>
      <c r="BXD62"/>
      <c r="BXE62"/>
      <c r="BXF62"/>
      <c r="BXG62"/>
      <c r="BXH62"/>
      <c r="BXI62"/>
      <c r="BXJ62"/>
      <c r="BXK62"/>
      <c r="BXL62"/>
      <c r="BXM62"/>
      <c r="BXN62"/>
      <c r="BXO62"/>
      <c r="BXP62"/>
      <c r="BXQ62"/>
      <c r="BXR62"/>
      <c r="BXS62"/>
      <c r="BXT62"/>
      <c r="BXU62"/>
      <c r="BXV62"/>
      <c r="BXW62"/>
      <c r="BXX62"/>
      <c r="BXY62"/>
      <c r="BXZ62"/>
      <c r="BYA62"/>
      <c r="BYB62"/>
      <c r="BYC62"/>
      <c r="BYD62"/>
      <c r="BYE62"/>
      <c r="BYF62"/>
      <c r="BYG62"/>
      <c r="BYH62"/>
      <c r="BYI62"/>
      <c r="BYJ62"/>
      <c r="BYK62"/>
      <c r="BYL62"/>
      <c r="BYM62"/>
      <c r="BYN62"/>
      <c r="BYO62"/>
      <c r="BYP62"/>
      <c r="BYQ62"/>
      <c r="BYR62"/>
      <c r="BYS62"/>
      <c r="BYT62"/>
      <c r="BYU62"/>
      <c r="BYV62"/>
      <c r="BYW62"/>
      <c r="BYX62"/>
      <c r="BYY62"/>
      <c r="BYZ62"/>
      <c r="BZA62"/>
      <c r="BZB62"/>
      <c r="BZC62"/>
      <c r="BZD62"/>
      <c r="BZE62"/>
      <c r="BZF62"/>
      <c r="BZG62"/>
      <c r="BZH62"/>
      <c r="BZI62"/>
      <c r="BZJ62"/>
      <c r="BZK62"/>
      <c r="BZL62"/>
      <c r="BZM62"/>
      <c r="BZN62"/>
      <c r="BZO62"/>
      <c r="BZP62"/>
      <c r="BZQ62"/>
      <c r="BZR62"/>
      <c r="BZS62"/>
      <c r="BZT62"/>
      <c r="BZU62"/>
      <c r="BZV62"/>
      <c r="BZW62"/>
      <c r="BZX62"/>
      <c r="BZY62"/>
      <c r="BZZ62"/>
      <c r="CAA62"/>
      <c r="CAB62"/>
      <c r="CAC62"/>
      <c r="CAD62"/>
      <c r="CAE62"/>
      <c r="CAF62"/>
      <c r="CAG62"/>
      <c r="CAH62"/>
      <c r="CAI62"/>
      <c r="CAJ62"/>
      <c r="CAK62"/>
      <c r="CAL62"/>
      <c r="CAM62"/>
      <c r="CAN62"/>
      <c r="CAO62"/>
      <c r="CAP62"/>
      <c r="CAQ62"/>
      <c r="CAR62"/>
      <c r="CAS62"/>
      <c r="CAT62"/>
      <c r="CAU62"/>
      <c r="CAV62"/>
      <c r="CAW62"/>
      <c r="CAX62"/>
      <c r="CAY62"/>
      <c r="CAZ62"/>
      <c r="CBA62"/>
      <c r="CBB62"/>
      <c r="CBC62"/>
      <c r="CBD62"/>
      <c r="CBE62"/>
      <c r="CBF62"/>
      <c r="CBG62"/>
      <c r="CBH62"/>
      <c r="CBI62"/>
      <c r="CBJ62"/>
      <c r="CBK62"/>
      <c r="CBL62"/>
      <c r="CBM62"/>
      <c r="CBN62"/>
      <c r="CBO62"/>
      <c r="CBP62"/>
      <c r="CBQ62"/>
      <c r="CBR62"/>
      <c r="CBS62"/>
      <c r="CBT62"/>
      <c r="CBU62"/>
      <c r="CBV62"/>
      <c r="CBW62"/>
      <c r="CBX62"/>
      <c r="CBY62"/>
      <c r="CBZ62"/>
      <c r="CCA62"/>
      <c r="CCB62"/>
      <c r="CCC62"/>
      <c r="CCD62"/>
      <c r="CCE62"/>
      <c r="CCF62"/>
      <c r="CCG62"/>
      <c r="CCH62"/>
      <c r="CCI62"/>
      <c r="CCJ62"/>
      <c r="CCK62"/>
      <c r="CCL62"/>
      <c r="CCM62"/>
      <c r="CCN62"/>
      <c r="CCO62"/>
      <c r="CCP62"/>
      <c r="CCQ62"/>
      <c r="CCR62"/>
      <c r="CCS62"/>
      <c r="CCT62"/>
      <c r="CCU62"/>
      <c r="CCV62"/>
      <c r="CCW62"/>
      <c r="CCX62"/>
      <c r="CCY62"/>
      <c r="CCZ62"/>
      <c r="CDA62"/>
      <c r="CDB62"/>
      <c r="CDC62"/>
      <c r="CDD62"/>
      <c r="CDE62"/>
      <c r="CDF62"/>
      <c r="CDG62"/>
      <c r="CDH62"/>
      <c r="CDI62"/>
      <c r="CDJ62"/>
      <c r="CDK62"/>
      <c r="CDL62"/>
      <c r="CDM62"/>
      <c r="CDN62"/>
      <c r="CDO62"/>
      <c r="CDP62"/>
      <c r="CDQ62"/>
      <c r="CDR62"/>
      <c r="CDS62"/>
      <c r="CDT62"/>
      <c r="CDU62"/>
      <c r="CDV62"/>
      <c r="CDW62"/>
      <c r="CDX62"/>
      <c r="CDY62"/>
      <c r="CDZ62"/>
      <c r="CEA62"/>
      <c r="CEB62"/>
      <c r="CEC62"/>
      <c r="CED62"/>
      <c r="CEE62"/>
      <c r="CEF62"/>
      <c r="CEG62"/>
      <c r="CEH62"/>
      <c r="CEI62"/>
      <c r="CEJ62"/>
      <c r="CEK62"/>
      <c r="CEL62"/>
      <c r="CEM62"/>
      <c r="CEN62"/>
      <c r="CEO62"/>
      <c r="CEP62"/>
      <c r="CEQ62"/>
      <c r="CER62"/>
      <c r="CES62"/>
      <c r="CET62"/>
      <c r="CEU62"/>
      <c r="CEV62"/>
      <c r="CEW62"/>
      <c r="CEX62"/>
      <c r="CEY62"/>
      <c r="CEZ62"/>
      <c r="CFA62"/>
      <c r="CFB62"/>
      <c r="CFC62"/>
      <c r="CFD62"/>
      <c r="CFE62"/>
      <c r="CFF62"/>
      <c r="CFG62"/>
      <c r="CFH62"/>
      <c r="CFI62"/>
      <c r="CFJ62"/>
      <c r="CFK62"/>
      <c r="CFL62"/>
      <c r="CFM62"/>
      <c r="CFN62"/>
      <c r="CFO62"/>
      <c r="CFP62"/>
      <c r="CFQ62"/>
      <c r="CFR62"/>
      <c r="CFS62"/>
      <c r="CFT62"/>
      <c r="CFU62"/>
      <c r="CFV62"/>
      <c r="CFW62"/>
      <c r="CFX62"/>
      <c r="CFY62"/>
      <c r="CFZ62"/>
      <c r="CGA62"/>
      <c r="CGB62"/>
      <c r="CGC62"/>
      <c r="CGD62"/>
      <c r="CGE62"/>
      <c r="CGF62"/>
      <c r="CGG62"/>
      <c r="CGH62"/>
      <c r="CGI62"/>
      <c r="CGJ62"/>
      <c r="CGK62"/>
      <c r="CGL62"/>
      <c r="CGM62"/>
      <c r="CGN62"/>
      <c r="CGO62"/>
      <c r="CGP62"/>
      <c r="CGQ62"/>
      <c r="CGR62"/>
      <c r="CGS62"/>
      <c r="CGT62"/>
      <c r="CGU62"/>
      <c r="CGV62"/>
      <c r="CGW62"/>
      <c r="CGX62"/>
      <c r="CGY62"/>
      <c r="CGZ62"/>
      <c r="CHA62"/>
      <c r="CHB62"/>
      <c r="CHC62"/>
      <c r="CHD62"/>
      <c r="CHE62"/>
      <c r="CHF62"/>
      <c r="CHG62"/>
      <c r="CHH62"/>
      <c r="CHI62"/>
      <c r="CHJ62"/>
      <c r="CHK62"/>
      <c r="CHL62"/>
      <c r="CHM62"/>
      <c r="CHN62"/>
      <c r="CHO62"/>
      <c r="CHP62"/>
      <c r="CHQ62"/>
      <c r="CHR62"/>
      <c r="CHS62"/>
      <c r="CHT62"/>
      <c r="CHU62"/>
      <c r="CHV62"/>
      <c r="CHW62"/>
      <c r="CHX62"/>
      <c r="CHY62"/>
      <c r="CHZ62"/>
      <c r="CIA62"/>
      <c r="CIB62"/>
      <c r="CIC62"/>
      <c r="CID62"/>
      <c r="CIE62"/>
      <c r="CIF62"/>
      <c r="CIG62"/>
      <c r="CIH62"/>
      <c r="CII62"/>
      <c r="CIJ62"/>
      <c r="CIK62"/>
      <c r="CIL62"/>
      <c r="CIM62"/>
      <c r="CIN62"/>
      <c r="CIO62"/>
      <c r="CIP62"/>
      <c r="CIQ62"/>
      <c r="CIR62"/>
      <c r="CIS62"/>
      <c r="CIT62"/>
      <c r="CIU62"/>
      <c r="CIV62"/>
      <c r="CIW62"/>
      <c r="CIX62"/>
      <c r="CIY62"/>
      <c r="CIZ62"/>
      <c r="CJA62"/>
      <c r="CJB62"/>
      <c r="CJC62"/>
      <c r="CJD62"/>
      <c r="CJE62"/>
      <c r="CJF62"/>
      <c r="CJG62"/>
      <c r="CJH62"/>
      <c r="CJI62"/>
      <c r="CJJ62"/>
      <c r="CJK62"/>
      <c r="CJL62"/>
      <c r="CJM62"/>
      <c r="CJN62"/>
      <c r="CJO62"/>
      <c r="CJP62"/>
      <c r="CJQ62"/>
      <c r="CJR62"/>
      <c r="CJS62"/>
      <c r="CJT62"/>
      <c r="CJU62"/>
      <c r="CJV62"/>
      <c r="CJW62"/>
      <c r="CJX62"/>
      <c r="CJY62"/>
      <c r="CJZ62"/>
      <c r="CKA62"/>
      <c r="CKB62"/>
      <c r="CKC62"/>
      <c r="CKD62"/>
      <c r="CKE62"/>
      <c r="CKF62"/>
      <c r="CKG62"/>
      <c r="CKH62"/>
      <c r="CKI62"/>
      <c r="CKJ62"/>
      <c r="CKK62"/>
      <c r="CKL62"/>
      <c r="CKM62"/>
      <c r="CKN62"/>
      <c r="CKO62"/>
      <c r="CKP62"/>
      <c r="CKQ62"/>
      <c r="CKR62"/>
      <c r="CKS62"/>
      <c r="CKT62"/>
      <c r="CKU62"/>
      <c r="CKV62"/>
      <c r="CKW62"/>
      <c r="CKX62"/>
      <c r="CKY62"/>
      <c r="CKZ62"/>
      <c r="CLA62"/>
      <c r="CLB62"/>
      <c r="CLC62"/>
      <c r="CLD62"/>
      <c r="CLE62"/>
      <c r="CLF62"/>
      <c r="CLG62"/>
      <c r="CLH62"/>
      <c r="CLI62"/>
      <c r="CLJ62"/>
      <c r="CLK62"/>
      <c r="CLL62"/>
      <c r="CLM62"/>
      <c r="CLN62"/>
      <c r="CLO62"/>
      <c r="CLP62"/>
      <c r="CLQ62"/>
      <c r="CLR62"/>
      <c r="CLS62"/>
      <c r="CLT62"/>
      <c r="CLU62"/>
      <c r="CLV62"/>
      <c r="CLW62"/>
      <c r="CLX62"/>
      <c r="CLY62"/>
      <c r="CLZ62"/>
      <c r="CMA62"/>
      <c r="CMB62"/>
      <c r="CMC62"/>
      <c r="CMD62"/>
      <c r="CME62"/>
      <c r="CMF62"/>
      <c r="CMG62"/>
      <c r="CMH62"/>
      <c r="CMI62"/>
      <c r="CMJ62"/>
      <c r="CMK62"/>
      <c r="CML62"/>
      <c r="CMM62"/>
      <c r="CMN62"/>
      <c r="CMO62"/>
      <c r="CMP62"/>
      <c r="CMQ62"/>
      <c r="CMR62"/>
      <c r="CMS62"/>
      <c r="CMT62"/>
      <c r="CMU62"/>
      <c r="CMV62"/>
      <c r="CMW62"/>
      <c r="CMX62"/>
      <c r="CMY62"/>
      <c r="CMZ62"/>
      <c r="CNA62"/>
      <c r="CNB62"/>
      <c r="CNC62"/>
      <c r="CND62"/>
      <c r="CNE62"/>
      <c r="CNF62"/>
      <c r="CNG62"/>
      <c r="CNH62"/>
      <c r="CNI62"/>
      <c r="CNJ62"/>
      <c r="CNK62"/>
      <c r="CNL62"/>
      <c r="CNM62"/>
      <c r="CNN62"/>
      <c r="CNO62"/>
      <c r="CNP62"/>
      <c r="CNQ62"/>
      <c r="CNR62"/>
      <c r="CNS62"/>
      <c r="CNT62"/>
      <c r="CNU62"/>
      <c r="CNV62"/>
      <c r="CNW62"/>
      <c r="CNX62"/>
      <c r="CNY62"/>
      <c r="CNZ62"/>
      <c r="COA62"/>
      <c r="COB62"/>
      <c r="COC62"/>
      <c r="COD62"/>
      <c r="COE62"/>
      <c r="COF62"/>
      <c r="COG62"/>
      <c r="COH62"/>
      <c r="COI62"/>
      <c r="COJ62"/>
      <c r="COK62"/>
      <c r="COL62"/>
      <c r="COM62"/>
      <c r="CON62"/>
      <c r="COO62"/>
      <c r="COP62"/>
      <c r="COQ62"/>
      <c r="COR62"/>
      <c r="COS62"/>
      <c r="COT62"/>
      <c r="COU62"/>
      <c r="COV62"/>
      <c r="COW62"/>
      <c r="COX62"/>
      <c r="COY62"/>
      <c r="COZ62"/>
      <c r="CPA62"/>
      <c r="CPB62"/>
      <c r="CPC62"/>
      <c r="CPD62"/>
      <c r="CPE62"/>
      <c r="CPF62"/>
      <c r="CPG62"/>
      <c r="CPH62"/>
      <c r="CPI62"/>
      <c r="CPJ62"/>
      <c r="CPK62"/>
      <c r="CPL62"/>
      <c r="CPM62"/>
      <c r="CPN62"/>
      <c r="CPO62"/>
      <c r="CPP62"/>
      <c r="CPQ62"/>
      <c r="CPR62"/>
      <c r="CPS62"/>
      <c r="CPT62"/>
      <c r="CPU62"/>
      <c r="CPV62"/>
      <c r="CPW62"/>
      <c r="CPX62"/>
      <c r="CPY62"/>
      <c r="CPZ62"/>
      <c r="CQA62"/>
      <c r="CQB62"/>
      <c r="CQC62"/>
      <c r="CQD62"/>
      <c r="CQE62"/>
      <c r="CQF62"/>
      <c r="CQG62"/>
      <c r="CQH62"/>
      <c r="CQI62"/>
      <c r="CQJ62"/>
      <c r="CQK62"/>
      <c r="CQL62"/>
      <c r="CQM62"/>
      <c r="CQN62"/>
      <c r="CQO62"/>
      <c r="CQP62"/>
      <c r="CQQ62"/>
      <c r="CQR62"/>
      <c r="CQS62"/>
      <c r="CQT62"/>
      <c r="CQU62"/>
      <c r="CQV62"/>
      <c r="CQW62"/>
      <c r="CQX62"/>
      <c r="CQY62"/>
      <c r="CQZ62"/>
      <c r="CRA62"/>
      <c r="CRB62"/>
      <c r="CRC62"/>
      <c r="CRD62"/>
      <c r="CRE62"/>
      <c r="CRF62"/>
      <c r="CRG62"/>
      <c r="CRH62"/>
      <c r="CRI62"/>
      <c r="CRJ62"/>
      <c r="CRK62"/>
      <c r="CRL62"/>
      <c r="CRM62"/>
      <c r="CRN62"/>
      <c r="CRO62"/>
      <c r="CRP62"/>
      <c r="CRQ62"/>
      <c r="CRR62"/>
      <c r="CRS62"/>
      <c r="CRT62"/>
      <c r="CRU62"/>
      <c r="CRV62"/>
      <c r="CRW62"/>
      <c r="CRX62"/>
      <c r="CRY62"/>
      <c r="CRZ62"/>
      <c r="CSA62"/>
      <c r="CSB62"/>
      <c r="CSC62"/>
      <c r="CSD62"/>
      <c r="CSE62"/>
      <c r="CSF62"/>
      <c r="CSG62"/>
      <c r="CSH62"/>
      <c r="CSI62"/>
      <c r="CSJ62"/>
      <c r="CSK62"/>
      <c r="CSL62"/>
      <c r="CSM62"/>
      <c r="CSN62"/>
      <c r="CSO62"/>
      <c r="CSP62"/>
      <c r="CSQ62"/>
      <c r="CSR62"/>
      <c r="CSS62"/>
      <c r="CST62"/>
      <c r="CSU62"/>
      <c r="CSV62"/>
      <c r="CSW62"/>
      <c r="CSX62"/>
      <c r="CSY62"/>
      <c r="CSZ62"/>
      <c r="CTA62"/>
      <c r="CTB62"/>
      <c r="CTC62"/>
      <c r="CTD62"/>
      <c r="CTE62"/>
      <c r="CTF62"/>
      <c r="CTG62"/>
      <c r="CTH62"/>
      <c r="CTI62"/>
      <c r="CTJ62"/>
      <c r="CTK62"/>
      <c r="CTL62"/>
      <c r="CTM62"/>
      <c r="CTN62"/>
      <c r="CTO62"/>
      <c r="CTP62"/>
      <c r="CTQ62"/>
      <c r="CTR62"/>
      <c r="CTS62"/>
      <c r="CTT62"/>
      <c r="CTU62"/>
      <c r="CTV62"/>
      <c r="CTW62"/>
      <c r="CTX62"/>
      <c r="CTY62"/>
      <c r="CTZ62"/>
      <c r="CUA62"/>
      <c r="CUB62"/>
      <c r="CUC62"/>
      <c r="CUD62"/>
      <c r="CUE62"/>
      <c r="CUF62"/>
      <c r="CUG62"/>
      <c r="CUH62"/>
      <c r="CUI62"/>
      <c r="CUJ62"/>
      <c r="CUK62"/>
      <c r="CUL62"/>
      <c r="CUM62"/>
      <c r="CUN62"/>
      <c r="CUO62"/>
      <c r="CUP62"/>
      <c r="CUQ62"/>
      <c r="CUR62"/>
      <c r="CUS62"/>
      <c r="CUT62"/>
      <c r="CUU62"/>
      <c r="CUV62"/>
      <c r="CUW62"/>
      <c r="CUX62"/>
      <c r="CUY62"/>
      <c r="CUZ62"/>
      <c r="CVA62"/>
      <c r="CVB62"/>
      <c r="CVC62"/>
      <c r="CVD62"/>
      <c r="CVE62"/>
      <c r="CVF62"/>
      <c r="CVG62"/>
      <c r="CVH62"/>
      <c r="CVI62"/>
      <c r="CVJ62"/>
      <c r="CVK62"/>
      <c r="CVL62"/>
      <c r="CVM62"/>
      <c r="CVN62"/>
      <c r="CVO62"/>
      <c r="CVP62"/>
      <c r="CVQ62"/>
      <c r="CVR62"/>
      <c r="CVS62"/>
      <c r="CVT62"/>
      <c r="CVU62"/>
      <c r="CVV62"/>
      <c r="CVW62"/>
      <c r="CVX62"/>
      <c r="CVY62"/>
      <c r="CVZ62"/>
      <c r="CWA62"/>
      <c r="CWB62"/>
      <c r="CWC62"/>
      <c r="CWD62"/>
      <c r="CWE62"/>
      <c r="CWF62"/>
      <c r="CWG62"/>
      <c r="CWH62"/>
      <c r="CWI62"/>
      <c r="CWJ62"/>
      <c r="CWK62"/>
      <c r="CWL62"/>
      <c r="CWM62"/>
      <c r="CWN62"/>
      <c r="CWO62"/>
      <c r="CWP62"/>
      <c r="CWQ62"/>
      <c r="CWR62"/>
      <c r="CWS62"/>
      <c r="CWT62"/>
      <c r="CWU62"/>
      <c r="CWV62"/>
      <c r="CWW62"/>
      <c r="CWX62"/>
      <c r="CWY62"/>
      <c r="CWZ62"/>
      <c r="CXA62"/>
      <c r="CXB62"/>
      <c r="CXC62"/>
      <c r="CXD62"/>
      <c r="CXE62"/>
      <c r="CXF62"/>
      <c r="CXG62"/>
      <c r="CXH62"/>
      <c r="CXI62"/>
      <c r="CXJ62"/>
      <c r="CXK62"/>
      <c r="CXL62"/>
      <c r="CXM62"/>
      <c r="CXN62"/>
      <c r="CXO62"/>
      <c r="CXP62"/>
      <c r="CXQ62"/>
      <c r="CXR62"/>
      <c r="CXS62"/>
      <c r="CXT62"/>
      <c r="CXU62"/>
      <c r="CXV62"/>
      <c r="CXW62"/>
      <c r="CXX62"/>
      <c r="CXY62"/>
      <c r="CXZ62"/>
      <c r="CYA62"/>
      <c r="CYB62"/>
      <c r="CYC62"/>
      <c r="CYD62"/>
      <c r="CYE62"/>
      <c r="CYF62"/>
      <c r="CYG62"/>
      <c r="CYH62"/>
      <c r="CYI62"/>
      <c r="CYJ62"/>
      <c r="CYK62"/>
      <c r="CYL62"/>
      <c r="CYM62"/>
      <c r="CYN62"/>
      <c r="CYO62"/>
      <c r="CYP62"/>
      <c r="CYQ62"/>
      <c r="CYR62"/>
      <c r="CYS62"/>
      <c r="CYT62"/>
      <c r="CYU62"/>
      <c r="CYV62"/>
      <c r="CYW62"/>
      <c r="CYX62"/>
      <c r="CYY62"/>
      <c r="CYZ62"/>
      <c r="CZA62"/>
      <c r="CZB62"/>
      <c r="CZC62"/>
      <c r="CZD62"/>
      <c r="CZE62"/>
      <c r="CZF62"/>
      <c r="CZG62"/>
      <c r="CZH62"/>
      <c r="CZI62"/>
      <c r="CZJ62"/>
      <c r="CZK62"/>
      <c r="CZL62"/>
      <c r="CZM62"/>
      <c r="CZN62"/>
      <c r="CZO62"/>
      <c r="CZP62"/>
      <c r="CZQ62"/>
      <c r="CZR62"/>
      <c r="CZS62"/>
      <c r="CZT62"/>
      <c r="CZU62"/>
      <c r="CZV62"/>
      <c r="CZW62"/>
      <c r="CZX62"/>
      <c r="CZY62"/>
      <c r="CZZ62"/>
      <c r="DAA62"/>
      <c r="DAB62"/>
      <c r="DAC62"/>
      <c r="DAD62"/>
      <c r="DAE62"/>
      <c r="DAF62"/>
      <c r="DAG62"/>
      <c r="DAH62"/>
      <c r="DAI62"/>
      <c r="DAJ62"/>
      <c r="DAK62"/>
      <c r="DAL62"/>
      <c r="DAM62"/>
      <c r="DAN62"/>
      <c r="DAO62"/>
      <c r="DAP62"/>
      <c r="DAQ62"/>
      <c r="DAR62"/>
      <c r="DAS62"/>
      <c r="DAT62"/>
      <c r="DAU62"/>
      <c r="DAV62"/>
      <c r="DAW62"/>
      <c r="DAX62"/>
      <c r="DAY62"/>
      <c r="DAZ62"/>
      <c r="DBA62"/>
      <c r="DBB62"/>
      <c r="DBC62"/>
      <c r="DBD62"/>
      <c r="DBE62"/>
      <c r="DBF62"/>
      <c r="DBG62"/>
      <c r="DBH62"/>
      <c r="DBI62"/>
      <c r="DBJ62"/>
      <c r="DBK62"/>
      <c r="DBL62"/>
      <c r="DBM62"/>
      <c r="DBN62"/>
      <c r="DBO62"/>
      <c r="DBP62"/>
      <c r="DBQ62"/>
      <c r="DBR62"/>
      <c r="DBS62"/>
      <c r="DBT62"/>
      <c r="DBU62"/>
      <c r="DBV62"/>
      <c r="DBW62"/>
      <c r="DBX62"/>
      <c r="DBY62"/>
      <c r="DBZ62"/>
      <c r="DCA62"/>
      <c r="DCB62"/>
      <c r="DCC62"/>
      <c r="DCD62"/>
      <c r="DCE62"/>
      <c r="DCF62"/>
      <c r="DCG62"/>
      <c r="DCH62"/>
      <c r="DCI62"/>
      <c r="DCJ62"/>
      <c r="DCK62"/>
      <c r="DCL62"/>
      <c r="DCM62"/>
      <c r="DCN62"/>
      <c r="DCO62"/>
      <c r="DCP62"/>
      <c r="DCQ62"/>
      <c r="DCR62"/>
      <c r="DCS62"/>
      <c r="DCT62"/>
      <c r="DCU62"/>
      <c r="DCV62"/>
      <c r="DCW62"/>
      <c r="DCX62"/>
      <c r="DCY62"/>
      <c r="DCZ62"/>
      <c r="DDA62"/>
      <c r="DDB62"/>
      <c r="DDC62"/>
      <c r="DDD62"/>
      <c r="DDE62"/>
      <c r="DDF62"/>
      <c r="DDG62"/>
      <c r="DDH62"/>
      <c r="DDI62"/>
      <c r="DDJ62"/>
      <c r="DDK62"/>
      <c r="DDL62"/>
      <c r="DDM62"/>
      <c r="DDN62"/>
      <c r="DDO62"/>
      <c r="DDP62"/>
      <c r="DDQ62"/>
      <c r="DDR62"/>
      <c r="DDS62"/>
      <c r="DDT62"/>
      <c r="DDU62"/>
      <c r="DDV62"/>
      <c r="DDW62"/>
      <c r="DDX62"/>
      <c r="DDY62"/>
      <c r="DDZ62"/>
      <c r="DEA62"/>
      <c r="DEB62"/>
      <c r="DEC62"/>
      <c r="DED62"/>
      <c r="DEE62"/>
      <c r="DEF62"/>
      <c r="DEG62"/>
      <c r="DEH62"/>
      <c r="DEI62"/>
      <c r="DEJ62"/>
      <c r="DEK62"/>
      <c r="DEL62"/>
      <c r="DEM62"/>
      <c r="DEN62"/>
      <c r="DEO62"/>
      <c r="DEP62"/>
      <c r="DEQ62"/>
      <c r="DER62"/>
      <c r="DES62"/>
      <c r="DET62"/>
      <c r="DEU62"/>
      <c r="DEV62"/>
      <c r="DEW62"/>
      <c r="DEX62"/>
      <c r="DEY62"/>
      <c r="DEZ62"/>
      <c r="DFA62"/>
      <c r="DFB62"/>
      <c r="DFC62"/>
      <c r="DFD62"/>
      <c r="DFE62"/>
      <c r="DFF62"/>
      <c r="DFG62"/>
      <c r="DFH62"/>
      <c r="DFI62"/>
      <c r="DFJ62"/>
      <c r="DFK62"/>
      <c r="DFL62"/>
      <c r="DFM62"/>
      <c r="DFN62"/>
      <c r="DFO62"/>
      <c r="DFP62"/>
      <c r="DFQ62"/>
      <c r="DFR62"/>
      <c r="DFS62"/>
      <c r="DFT62"/>
      <c r="DFU62"/>
      <c r="DFV62"/>
      <c r="DFW62"/>
      <c r="DFX62"/>
      <c r="DFY62"/>
      <c r="DFZ62"/>
      <c r="DGA62"/>
      <c r="DGB62"/>
      <c r="DGC62"/>
      <c r="DGD62"/>
      <c r="DGE62"/>
      <c r="DGF62"/>
      <c r="DGG62"/>
      <c r="DGH62"/>
      <c r="DGI62"/>
      <c r="DGJ62"/>
      <c r="DGK62"/>
      <c r="DGL62"/>
      <c r="DGM62"/>
      <c r="DGN62"/>
      <c r="DGO62"/>
      <c r="DGP62"/>
      <c r="DGQ62"/>
      <c r="DGR62"/>
      <c r="DGS62"/>
      <c r="DGT62"/>
      <c r="DGU62"/>
      <c r="DGV62"/>
      <c r="DGW62"/>
      <c r="DGX62"/>
      <c r="DGY62"/>
      <c r="DGZ62"/>
      <c r="DHA62"/>
      <c r="DHB62"/>
      <c r="DHC62"/>
      <c r="DHD62"/>
      <c r="DHE62"/>
      <c r="DHF62"/>
      <c r="DHG62"/>
      <c r="DHH62"/>
      <c r="DHI62"/>
      <c r="DHJ62"/>
      <c r="DHK62"/>
      <c r="DHL62"/>
      <c r="DHM62"/>
      <c r="DHN62"/>
      <c r="DHO62"/>
      <c r="DHP62"/>
      <c r="DHQ62"/>
      <c r="DHR62"/>
      <c r="DHS62"/>
      <c r="DHT62"/>
      <c r="DHU62"/>
      <c r="DHV62"/>
      <c r="DHW62"/>
      <c r="DHX62"/>
      <c r="DHY62"/>
      <c r="DHZ62"/>
      <c r="DIA62"/>
      <c r="DIB62"/>
      <c r="DIC62"/>
      <c r="DID62"/>
      <c r="DIE62"/>
      <c r="DIF62"/>
      <c r="DIG62"/>
      <c r="DIH62"/>
      <c r="DII62"/>
      <c r="DIJ62"/>
      <c r="DIK62"/>
      <c r="DIL62"/>
      <c r="DIM62"/>
      <c r="DIN62"/>
      <c r="DIO62"/>
      <c r="DIP62"/>
      <c r="DIQ62"/>
      <c r="DIR62"/>
      <c r="DIS62"/>
      <c r="DIT62"/>
      <c r="DIU62"/>
      <c r="DIV62"/>
      <c r="DIW62"/>
      <c r="DIX62"/>
      <c r="DIY62"/>
      <c r="DIZ62"/>
      <c r="DJA62"/>
      <c r="DJB62"/>
      <c r="DJC62"/>
      <c r="DJD62"/>
      <c r="DJE62"/>
      <c r="DJF62"/>
      <c r="DJG62"/>
      <c r="DJH62"/>
      <c r="DJI62"/>
      <c r="DJJ62"/>
      <c r="DJK62"/>
      <c r="DJL62"/>
      <c r="DJM62"/>
      <c r="DJN62"/>
      <c r="DJO62"/>
      <c r="DJP62"/>
      <c r="DJQ62"/>
      <c r="DJR62"/>
      <c r="DJS62"/>
      <c r="DJT62"/>
      <c r="DJU62"/>
      <c r="DJV62"/>
      <c r="DJW62"/>
      <c r="DJX62"/>
      <c r="DJY62"/>
      <c r="DJZ62"/>
      <c r="DKA62"/>
      <c r="DKB62"/>
      <c r="DKC62"/>
      <c r="DKD62"/>
      <c r="DKE62"/>
      <c r="DKF62"/>
      <c r="DKG62"/>
      <c r="DKH62"/>
      <c r="DKI62"/>
      <c r="DKJ62"/>
      <c r="DKK62"/>
      <c r="DKL62"/>
      <c r="DKM62"/>
      <c r="DKN62"/>
      <c r="DKO62"/>
      <c r="DKP62"/>
      <c r="DKQ62"/>
      <c r="DKR62"/>
      <c r="DKS62"/>
      <c r="DKT62"/>
      <c r="DKU62"/>
      <c r="DKV62"/>
      <c r="DKW62"/>
      <c r="DKX62"/>
      <c r="DKY62"/>
      <c r="DKZ62"/>
      <c r="DLA62"/>
      <c r="DLB62"/>
      <c r="DLC62"/>
      <c r="DLD62"/>
      <c r="DLE62"/>
      <c r="DLF62"/>
      <c r="DLG62"/>
      <c r="DLH62"/>
      <c r="DLI62"/>
      <c r="DLJ62"/>
      <c r="DLK62"/>
      <c r="DLL62"/>
      <c r="DLM62"/>
      <c r="DLN62"/>
      <c r="DLO62"/>
      <c r="DLP62"/>
      <c r="DLQ62"/>
      <c r="DLR62"/>
      <c r="DLS62"/>
      <c r="DLT62"/>
      <c r="DLU62"/>
      <c r="DLV62"/>
      <c r="DLW62"/>
      <c r="DLX62"/>
      <c r="DLY62"/>
      <c r="DLZ62"/>
      <c r="DMA62"/>
      <c r="DMB62"/>
      <c r="DMC62"/>
      <c r="DMD62"/>
      <c r="DME62"/>
      <c r="DMF62"/>
      <c r="DMG62"/>
      <c r="DMH62"/>
      <c r="DMI62"/>
      <c r="DMJ62"/>
      <c r="DMK62"/>
      <c r="DML62"/>
      <c r="DMM62"/>
      <c r="DMN62"/>
      <c r="DMO62"/>
      <c r="DMP62"/>
      <c r="DMQ62"/>
      <c r="DMR62"/>
      <c r="DMS62"/>
      <c r="DMT62"/>
      <c r="DMU62"/>
      <c r="DMV62"/>
      <c r="DMW62"/>
      <c r="DMX62"/>
      <c r="DMY62"/>
      <c r="DMZ62"/>
      <c r="DNA62"/>
      <c r="DNB62"/>
      <c r="DNC62"/>
      <c r="DND62"/>
      <c r="DNE62"/>
      <c r="DNF62"/>
      <c r="DNG62"/>
      <c r="DNH62"/>
      <c r="DNI62"/>
      <c r="DNJ62"/>
      <c r="DNK62"/>
      <c r="DNL62"/>
      <c r="DNM62"/>
      <c r="DNN62"/>
      <c r="DNO62"/>
      <c r="DNP62"/>
      <c r="DNQ62"/>
      <c r="DNR62"/>
      <c r="DNS62"/>
      <c r="DNT62"/>
      <c r="DNU62"/>
      <c r="DNV62"/>
      <c r="DNW62"/>
      <c r="DNX62"/>
      <c r="DNY62"/>
      <c r="DNZ62"/>
      <c r="DOA62"/>
      <c r="DOB62"/>
      <c r="DOC62"/>
      <c r="DOD62"/>
      <c r="DOE62"/>
      <c r="DOF62"/>
      <c r="DOG62"/>
      <c r="DOH62"/>
      <c r="DOI62"/>
      <c r="DOJ62"/>
      <c r="DOK62"/>
      <c r="DOL62"/>
      <c r="DOM62"/>
      <c r="DON62"/>
      <c r="DOO62"/>
      <c r="DOP62"/>
      <c r="DOQ62"/>
      <c r="DOR62"/>
      <c r="DOS62"/>
      <c r="DOT62"/>
      <c r="DOU62"/>
      <c r="DOV62"/>
      <c r="DOW62"/>
      <c r="DOX62"/>
      <c r="DOY62"/>
      <c r="DOZ62"/>
      <c r="DPA62"/>
      <c r="DPB62"/>
      <c r="DPC62"/>
      <c r="DPD62"/>
      <c r="DPE62"/>
      <c r="DPF62"/>
      <c r="DPG62"/>
      <c r="DPH62"/>
      <c r="DPI62"/>
      <c r="DPJ62"/>
      <c r="DPK62"/>
      <c r="DPL62"/>
      <c r="DPM62"/>
      <c r="DPN62"/>
      <c r="DPO62"/>
      <c r="DPP62"/>
      <c r="DPQ62"/>
      <c r="DPR62"/>
      <c r="DPS62"/>
      <c r="DPT62"/>
      <c r="DPU62"/>
      <c r="DPV62"/>
      <c r="DPW62"/>
      <c r="DPX62"/>
      <c r="DPY62"/>
      <c r="DPZ62"/>
      <c r="DQA62"/>
      <c r="DQB62"/>
      <c r="DQC62"/>
      <c r="DQD62"/>
      <c r="DQE62"/>
      <c r="DQF62"/>
      <c r="DQG62"/>
      <c r="DQH62"/>
      <c r="DQI62"/>
      <c r="DQJ62"/>
      <c r="DQK62"/>
      <c r="DQL62"/>
      <c r="DQM62"/>
      <c r="DQN62"/>
      <c r="DQO62"/>
      <c r="DQP62"/>
      <c r="DQQ62"/>
      <c r="DQR62"/>
      <c r="DQS62"/>
      <c r="DQT62"/>
      <c r="DQU62"/>
      <c r="DQV62"/>
      <c r="DQW62"/>
      <c r="DQX62"/>
      <c r="DQY62"/>
      <c r="DQZ62"/>
      <c r="DRA62"/>
      <c r="DRB62"/>
      <c r="DRC62"/>
      <c r="DRD62"/>
      <c r="DRE62"/>
      <c r="DRF62"/>
      <c r="DRG62"/>
      <c r="DRH62"/>
      <c r="DRI62"/>
      <c r="DRJ62"/>
      <c r="DRK62"/>
      <c r="DRL62"/>
      <c r="DRM62"/>
      <c r="DRN62"/>
      <c r="DRO62"/>
      <c r="DRP62"/>
      <c r="DRQ62"/>
      <c r="DRR62"/>
      <c r="DRS62"/>
      <c r="DRT62"/>
      <c r="DRU62"/>
      <c r="DRV62"/>
      <c r="DRW62"/>
      <c r="DRX62"/>
      <c r="DRY62"/>
      <c r="DRZ62"/>
      <c r="DSA62"/>
      <c r="DSB62"/>
      <c r="DSC62"/>
      <c r="DSD62"/>
      <c r="DSE62"/>
      <c r="DSF62"/>
      <c r="DSG62"/>
      <c r="DSH62"/>
      <c r="DSI62"/>
      <c r="DSJ62"/>
      <c r="DSK62"/>
      <c r="DSL62"/>
      <c r="DSM62"/>
      <c r="DSN62"/>
      <c r="DSO62"/>
      <c r="DSP62"/>
      <c r="DSQ62"/>
      <c r="DSR62"/>
      <c r="DSS62"/>
      <c r="DST62"/>
      <c r="DSU62"/>
      <c r="DSV62"/>
      <c r="DSW62"/>
      <c r="DSX62"/>
      <c r="DSY62"/>
      <c r="DSZ62"/>
      <c r="DTA62"/>
      <c r="DTB62"/>
      <c r="DTC62"/>
      <c r="DTD62"/>
      <c r="DTE62"/>
      <c r="DTF62"/>
      <c r="DTG62"/>
      <c r="DTH62"/>
      <c r="DTI62"/>
      <c r="DTJ62"/>
      <c r="DTK62"/>
      <c r="DTL62"/>
      <c r="DTM62"/>
      <c r="DTN62"/>
      <c r="DTO62"/>
      <c r="DTP62"/>
      <c r="DTQ62"/>
      <c r="DTR62"/>
      <c r="DTS62"/>
      <c r="DTT62"/>
      <c r="DTU62"/>
      <c r="DTV62"/>
      <c r="DTW62"/>
      <c r="DTX62"/>
      <c r="DTY62"/>
      <c r="DTZ62"/>
      <c r="DUA62"/>
      <c r="DUB62"/>
      <c r="DUC62"/>
      <c r="DUD62"/>
      <c r="DUE62"/>
      <c r="DUF62"/>
      <c r="DUG62"/>
      <c r="DUH62"/>
      <c r="DUI62"/>
      <c r="DUJ62"/>
      <c r="DUK62"/>
      <c r="DUL62"/>
      <c r="DUM62"/>
      <c r="DUN62"/>
      <c r="DUO62"/>
      <c r="DUP62"/>
      <c r="DUQ62"/>
      <c r="DUR62"/>
      <c r="DUS62"/>
      <c r="DUT62"/>
      <c r="DUU62"/>
      <c r="DUV62"/>
      <c r="DUW62"/>
      <c r="DUX62"/>
      <c r="DUY62"/>
      <c r="DUZ62"/>
      <c r="DVA62"/>
      <c r="DVB62"/>
      <c r="DVC62"/>
      <c r="DVD62"/>
      <c r="DVE62"/>
      <c r="DVF62"/>
      <c r="DVG62"/>
      <c r="DVH62"/>
      <c r="DVI62"/>
      <c r="DVJ62"/>
      <c r="DVK62"/>
      <c r="DVL62"/>
      <c r="DVM62"/>
      <c r="DVN62"/>
      <c r="DVO62"/>
      <c r="DVP62"/>
      <c r="DVQ62"/>
      <c r="DVR62"/>
      <c r="DVS62"/>
      <c r="DVT62"/>
      <c r="DVU62"/>
      <c r="DVV62"/>
      <c r="DVW62"/>
      <c r="DVX62"/>
      <c r="DVY62"/>
      <c r="DVZ62"/>
      <c r="DWA62"/>
      <c r="DWB62"/>
      <c r="DWC62"/>
      <c r="DWD62"/>
      <c r="DWE62"/>
      <c r="DWF62"/>
      <c r="DWG62"/>
      <c r="DWH62"/>
      <c r="DWI62"/>
      <c r="DWJ62"/>
      <c r="DWK62"/>
      <c r="DWL62"/>
      <c r="DWM62"/>
      <c r="DWN62"/>
      <c r="DWO62"/>
      <c r="DWP62"/>
      <c r="DWQ62"/>
      <c r="DWR62"/>
      <c r="DWS62"/>
      <c r="DWT62"/>
      <c r="DWU62"/>
      <c r="DWV62"/>
      <c r="DWW62"/>
      <c r="DWX62"/>
      <c r="DWY62"/>
      <c r="DWZ62"/>
      <c r="DXA62"/>
      <c r="DXB62"/>
      <c r="DXC62"/>
      <c r="DXD62"/>
      <c r="DXE62"/>
      <c r="DXF62"/>
      <c r="DXG62"/>
      <c r="DXH62"/>
      <c r="DXI62"/>
      <c r="DXJ62"/>
      <c r="DXK62"/>
      <c r="DXL62"/>
      <c r="DXM62"/>
      <c r="DXN62"/>
      <c r="DXO62"/>
      <c r="DXP62"/>
      <c r="DXQ62"/>
      <c r="DXR62"/>
      <c r="DXS62"/>
      <c r="DXT62"/>
      <c r="DXU62"/>
      <c r="DXV62"/>
      <c r="DXW62"/>
      <c r="DXX62"/>
      <c r="DXY62"/>
      <c r="DXZ62"/>
      <c r="DYA62"/>
      <c r="DYB62"/>
      <c r="DYC62"/>
      <c r="DYD62"/>
      <c r="DYE62"/>
      <c r="DYF62"/>
      <c r="DYG62"/>
      <c r="DYH62"/>
      <c r="DYI62"/>
      <c r="DYJ62"/>
      <c r="DYK62"/>
      <c r="DYL62"/>
      <c r="DYM62"/>
      <c r="DYN62"/>
      <c r="DYO62"/>
      <c r="DYP62"/>
      <c r="DYQ62"/>
      <c r="DYR62"/>
      <c r="DYS62"/>
      <c r="DYT62"/>
      <c r="DYU62"/>
      <c r="DYV62"/>
      <c r="DYW62"/>
      <c r="DYX62"/>
      <c r="DYY62"/>
      <c r="DYZ62"/>
      <c r="DZA62"/>
      <c r="DZB62"/>
      <c r="DZC62"/>
      <c r="DZD62"/>
      <c r="DZE62"/>
      <c r="DZF62"/>
      <c r="DZG62"/>
      <c r="DZH62"/>
      <c r="DZI62"/>
      <c r="DZJ62"/>
      <c r="DZK62"/>
      <c r="DZL62"/>
      <c r="DZM62"/>
      <c r="DZN62"/>
      <c r="DZO62"/>
      <c r="DZP62"/>
      <c r="DZQ62"/>
      <c r="DZR62"/>
      <c r="DZS62"/>
      <c r="DZT62"/>
      <c r="DZU62"/>
      <c r="DZV62"/>
      <c r="DZW62"/>
      <c r="DZX62"/>
      <c r="DZY62"/>
      <c r="DZZ62"/>
      <c r="EAA62"/>
      <c r="EAB62"/>
      <c r="EAC62"/>
      <c r="EAD62"/>
      <c r="EAE62"/>
      <c r="EAF62"/>
      <c r="EAG62"/>
      <c r="EAH62"/>
      <c r="EAI62"/>
      <c r="EAJ62"/>
      <c r="EAK62"/>
      <c r="EAL62"/>
      <c r="EAM62"/>
      <c r="EAN62"/>
      <c r="EAO62"/>
      <c r="EAP62"/>
      <c r="EAQ62"/>
      <c r="EAR62"/>
      <c r="EAS62"/>
      <c r="EAT62"/>
      <c r="EAU62"/>
      <c r="EAV62"/>
      <c r="EAW62"/>
      <c r="EAX62"/>
      <c r="EAY62"/>
      <c r="EAZ62"/>
      <c r="EBA62"/>
      <c r="EBB62"/>
      <c r="EBC62"/>
      <c r="EBD62"/>
      <c r="EBE62"/>
      <c r="EBF62"/>
      <c r="EBG62"/>
      <c r="EBH62"/>
      <c r="EBI62"/>
      <c r="EBJ62"/>
      <c r="EBK62"/>
      <c r="EBL62"/>
      <c r="EBM62"/>
      <c r="EBN62"/>
      <c r="EBO62"/>
      <c r="EBP62"/>
      <c r="EBQ62"/>
      <c r="EBR62"/>
      <c r="EBS62"/>
      <c r="EBT62"/>
      <c r="EBU62"/>
      <c r="EBV62"/>
      <c r="EBW62"/>
      <c r="EBX62"/>
      <c r="EBY62"/>
      <c r="EBZ62"/>
      <c r="ECA62"/>
      <c r="ECB62"/>
      <c r="ECC62"/>
      <c r="ECD62"/>
      <c r="ECE62"/>
      <c r="ECF62"/>
      <c r="ECG62"/>
      <c r="ECH62"/>
      <c r="ECI62"/>
      <c r="ECJ62"/>
      <c r="ECK62"/>
      <c r="ECL62"/>
      <c r="ECM62"/>
      <c r="ECN62"/>
      <c r="ECO62"/>
      <c r="ECP62"/>
      <c r="ECQ62"/>
      <c r="ECR62"/>
      <c r="ECS62"/>
      <c r="ECT62"/>
      <c r="ECU62"/>
      <c r="ECV62"/>
      <c r="ECW62"/>
      <c r="ECX62"/>
      <c r="ECY62"/>
      <c r="ECZ62"/>
      <c r="EDA62"/>
      <c r="EDB62"/>
      <c r="EDC62"/>
      <c r="EDD62"/>
      <c r="EDE62"/>
      <c r="EDF62"/>
      <c r="EDG62"/>
      <c r="EDH62"/>
      <c r="EDI62"/>
      <c r="EDJ62"/>
      <c r="EDK62"/>
      <c r="EDL62"/>
      <c r="EDM62"/>
      <c r="EDN62"/>
      <c r="EDO62"/>
      <c r="EDP62"/>
      <c r="EDQ62"/>
      <c r="EDR62"/>
      <c r="EDS62"/>
      <c r="EDT62"/>
      <c r="EDU62"/>
      <c r="EDV62"/>
      <c r="EDW62"/>
      <c r="EDX62"/>
      <c r="EDY62"/>
      <c r="EDZ62"/>
      <c r="EEA62"/>
      <c r="EEB62"/>
      <c r="EEC62"/>
      <c r="EED62"/>
      <c r="EEE62"/>
      <c r="EEF62"/>
      <c r="EEG62"/>
      <c r="EEH62"/>
      <c r="EEI62"/>
      <c r="EEJ62"/>
      <c r="EEK62"/>
      <c r="EEL62"/>
      <c r="EEM62"/>
      <c r="EEN62"/>
      <c r="EEO62"/>
      <c r="EEP62"/>
      <c r="EEQ62"/>
      <c r="EER62"/>
      <c r="EES62"/>
      <c r="EET62"/>
      <c r="EEU62"/>
      <c r="EEV62"/>
      <c r="EEW62"/>
      <c r="EEX62"/>
      <c r="EEY62"/>
      <c r="EEZ62"/>
      <c r="EFA62"/>
      <c r="EFB62"/>
      <c r="EFC62"/>
      <c r="EFD62"/>
      <c r="EFE62"/>
      <c r="EFF62"/>
      <c r="EFG62"/>
      <c r="EFH62"/>
      <c r="EFI62"/>
      <c r="EFJ62"/>
      <c r="EFK62"/>
      <c r="EFL62"/>
      <c r="EFM62"/>
      <c r="EFN62"/>
      <c r="EFO62"/>
      <c r="EFP62"/>
      <c r="EFQ62"/>
      <c r="EFR62"/>
      <c r="EFS62"/>
      <c r="EFT62"/>
      <c r="EFU62"/>
      <c r="EFV62"/>
      <c r="EFW62"/>
      <c r="EFX62"/>
      <c r="EFY62"/>
      <c r="EFZ62"/>
      <c r="EGA62"/>
      <c r="EGB62"/>
      <c r="EGC62"/>
      <c r="EGD62"/>
      <c r="EGE62"/>
      <c r="EGF62"/>
      <c r="EGG62"/>
      <c r="EGH62"/>
      <c r="EGI62"/>
      <c r="EGJ62"/>
      <c r="EGK62"/>
      <c r="EGL62"/>
      <c r="EGM62"/>
      <c r="EGN62"/>
      <c r="EGO62"/>
      <c r="EGP62"/>
      <c r="EGQ62"/>
      <c r="EGR62"/>
      <c r="EGS62"/>
      <c r="EGT62"/>
      <c r="EGU62"/>
      <c r="EGV62"/>
      <c r="EGW62"/>
      <c r="EGX62"/>
      <c r="EGY62"/>
      <c r="EGZ62"/>
      <c r="EHA62"/>
      <c r="EHB62"/>
      <c r="EHC62"/>
      <c r="EHD62"/>
      <c r="EHE62"/>
      <c r="EHF62"/>
      <c r="EHG62"/>
      <c r="EHH62"/>
      <c r="EHI62"/>
      <c r="EHJ62"/>
      <c r="EHK62"/>
      <c r="EHL62"/>
      <c r="EHM62"/>
      <c r="EHN62"/>
      <c r="EHO62"/>
      <c r="EHP62"/>
      <c r="EHQ62"/>
      <c r="EHR62"/>
      <c r="EHS62"/>
      <c r="EHT62"/>
      <c r="EHU62"/>
      <c r="EHV62"/>
      <c r="EHW62"/>
      <c r="EHX62"/>
      <c r="EHY62"/>
      <c r="EHZ62"/>
      <c r="EIA62"/>
      <c r="EIB62"/>
      <c r="EIC62"/>
      <c r="EID62"/>
      <c r="EIE62"/>
      <c r="EIF62"/>
      <c r="EIG62"/>
      <c r="EIH62"/>
      <c r="EII62"/>
      <c r="EIJ62"/>
      <c r="EIK62"/>
      <c r="EIL62"/>
      <c r="EIM62"/>
      <c r="EIN62"/>
      <c r="EIO62"/>
      <c r="EIP62"/>
      <c r="EIQ62"/>
      <c r="EIR62"/>
      <c r="EIS62"/>
      <c r="EIT62"/>
      <c r="EIU62"/>
      <c r="EIV62"/>
      <c r="EIW62"/>
      <c r="EIX62"/>
      <c r="EIY62"/>
      <c r="EIZ62"/>
      <c r="EJA62"/>
      <c r="EJB62"/>
      <c r="EJC62"/>
      <c r="EJD62"/>
      <c r="EJE62"/>
      <c r="EJF62"/>
      <c r="EJG62"/>
      <c r="EJH62"/>
      <c r="EJI62"/>
      <c r="EJJ62"/>
      <c r="EJK62"/>
      <c r="EJL62"/>
      <c r="EJM62"/>
      <c r="EJN62"/>
      <c r="EJO62"/>
      <c r="EJP62"/>
      <c r="EJQ62"/>
      <c r="EJR62"/>
      <c r="EJS62"/>
      <c r="EJT62"/>
      <c r="EJU62"/>
      <c r="EJV62"/>
      <c r="EJW62"/>
      <c r="EJX62"/>
      <c r="EJY62"/>
      <c r="EJZ62"/>
      <c r="EKA62"/>
      <c r="EKB62"/>
      <c r="EKC62"/>
      <c r="EKD62"/>
      <c r="EKE62"/>
      <c r="EKF62"/>
      <c r="EKG62"/>
      <c r="EKH62"/>
      <c r="EKI62"/>
      <c r="EKJ62"/>
      <c r="EKK62"/>
      <c r="EKL62"/>
      <c r="EKM62"/>
      <c r="EKN62"/>
      <c r="EKO62"/>
      <c r="EKP62"/>
      <c r="EKQ62"/>
      <c r="EKR62"/>
      <c r="EKS62"/>
      <c r="EKT62"/>
      <c r="EKU62"/>
      <c r="EKV62"/>
      <c r="EKW62"/>
      <c r="EKX62"/>
      <c r="EKY62"/>
      <c r="EKZ62"/>
      <c r="ELA62"/>
      <c r="ELB62"/>
      <c r="ELC62"/>
      <c r="ELD62"/>
      <c r="ELE62"/>
      <c r="ELF62"/>
      <c r="ELG62"/>
      <c r="ELH62"/>
      <c r="ELI62"/>
      <c r="ELJ62"/>
      <c r="ELK62"/>
      <c r="ELL62"/>
      <c r="ELM62"/>
      <c r="ELN62"/>
      <c r="ELO62"/>
      <c r="ELP62"/>
      <c r="ELQ62"/>
      <c r="ELR62"/>
      <c r="ELS62"/>
      <c r="ELT62"/>
      <c r="ELU62"/>
      <c r="ELV62"/>
      <c r="ELW62"/>
      <c r="ELX62"/>
      <c r="ELY62"/>
      <c r="ELZ62"/>
      <c r="EMA62"/>
      <c r="EMB62"/>
      <c r="EMC62"/>
      <c r="EMD62"/>
      <c r="EME62"/>
      <c r="EMF62"/>
      <c r="EMG62"/>
      <c r="EMH62"/>
      <c r="EMI62"/>
      <c r="EMJ62"/>
      <c r="EMK62"/>
      <c r="EML62"/>
      <c r="EMM62"/>
      <c r="EMN62"/>
      <c r="EMO62"/>
      <c r="EMP62"/>
      <c r="EMQ62"/>
      <c r="EMR62"/>
      <c r="EMS62"/>
      <c r="EMT62"/>
      <c r="EMU62"/>
      <c r="EMV62"/>
      <c r="EMW62"/>
      <c r="EMX62"/>
      <c r="EMY62"/>
      <c r="EMZ62"/>
      <c r="ENA62"/>
      <c r="ENB62"/>
      <c r="ENC62"/>
      <c r="END62"/>
      <c r="ENE62"/>
      <c r="ENF62"/>
      <c r="ENG62"/>
      <c r="ENH62"/>
      <c r="ENI62"/>
      <c r="ENJ62"/>
      <c r="ENK62"/>
      <c r="ENL62"/>
      <c r="ENM62"/>
      <c r="ENN62"/>
      <c r="ENO62"/>
      <c r="ENP62"/>
      <c r="ENQ62"/>
      <c r="ENR62"/>
      <c r="ENS62"/>
      <c r="ENT62"/>
      <c r="ENU62"/>
      <c r="ENV62"/>
      <c r="ENW62"/>
      <c r="ENX62"/>
      <c r="ENY62"/>
      <c r="ENZ62"/>
      <c r="EOA62"/>
      <c r="EOB62"/>
      <c r="EOC62"/>
      <c r="EOD62"/>
      <c r="EOE62"/>
      <c r="EOF62"/>
      <c r="EOG62"/>
      <c r="EOH62"/>
      <c r="EOI62"/>
      <c r="EOJ62"/>
      <c r="EOK62"/>
      <c r="EOL62"/>
      <c r="EOM62"/>
      <c r="EON62"/>
      <c r="EOO62"/>
      <c r="EOP62"/>
      <c r="EOQ62"/>
      <c r="EOR62"/>
      <c r="EOS62"/>
      <c r="EOT62"/>
      <c r="EOU62"/>
      <c r="EOV62"/>
      <c r="EOW62"/>
      <c r="EOX62"/>
      <c r="EOY62"/>
      <c r="EOZ62"/>
      <c r="EPA62"/>
      <c r="EPB62"/>
      <c r="EPC62"/>
      <c r="EPD62"/>
      <c r="EPE62"/>
      <c r="EPF62"/>
      <c r="EPG62"/>
      <c r="EPH62"/>
      <c r="EPI62"/>
      <c r="EPJ62"/>
      <c r="EPK62"/>
      <c r="EPL62"/>
      <c r="EPM62"/>
      <c r="EPN62"/>
      <c r="EPO62"/>
      <c r="EPP62"/>
      <c r="EPQ62"/>
      <c r="EPR62"/>
      <c r="EPS62"/>
      <c r="EPT62"/>
      <c r="EPU62"/>
      <c r="EPV62"/>
      <c r="EPW62"/>
      <c r="EPX62"/>
      <c r="EPY62"/>
      <c r="EPZ62"/>
      <c r="EQA62"/>
      <c r="EQB62"/>
      <c r="EQC62"/>
      <c r="EQD62"/>
      <c r="EQE62"/>
      <c r="EQF62"/>
      <c r="EQG62"/>
      <c r="EQH62"/>
      <c r="EQI62"/>
      <c r="EQJ62"/>
      <c r="EQK62"/>
      <c r="EQL62"/>
      <c r="EQM62"/>
      <c r="EQN62"/>
      <c r="EQO62"/>
      <c r="EQP62"/>
      <c r="EQQ62"/>
      <c r="EQR62"/>
      <c r="EQS62"/>
      <c r="EQT62"/>
      <c r="EQU62"/>
      <c r="EQV62"/>
      <c r="EQW62"/>
      <c r="EQX62"/>
      <c r="EQY62"/>
      <c r="EQZ62"/>
      <c r="ERA62"/>
      <c r="ERB62"/>
      <c r="ERC62"/>
      <c r="ERD62"/>
      <c r="ERE62"/>
      <c r="ERF62"/>
      <c r="ERG62"/>
      <c r="ERH62"/>
      <c r="ERI62"/>
      <c r="ERJ62"/>
      <c r="ERK62"/>
      <c r="ERL62"/>
      <c r="ERM62"/>
      <c r="ERN62"/>
      <c r="ERO62"/>
      <c r="ERP62"/>
      <c r="ERQ62"/>
      <c r="ERR62"/>
      <c r="ERS62"/>
      <c r="ERT62"/>
      <c r="ERU62"/>
      <c r="ERV62"/>
      <c r="ERW62"/>
      <c r="ERX62"/>
      <c r="ERY62"/>
      <c r="ERZ62"/>
      <c r="ESA62"/>
      <c r="ESB62"/>
      <c r="ESC62"/>
      <c r="ESD62"/>
      <c r="ESE62"/>
      <c r="ESF62"/>
      <c r="ESG62"/>
      <c r="ESH62"/>
      <c r="ESI62"/>
      <c r="ESJ62"/>
      <c r="ESK62"/>
      <c r="ESL62"/>
      <c r="ESM62"/>
      <c r="ESN62"/>
      <c r="ESO62"/>
      <c r="ESP62"/>
      <c r="ESQ62"/>
      <c r="ESR62"/>
      <c r="ESS62"/>
      <c r="EST62"/>
      <c r="ESU62"/>
      <c r="ESV62"/>
      <c r="ESW62"/>
      <c r="ESX62"/>
      <c r="ESY62"/>
      <c r="ESZ62"/>
      <c r="ETA62"/>
      <c r="ETB62"/>
      <c r="ETC62"/>
      <c r="ETD62"/>
      <c r="ETE62"/>
      <c r="ETF62"/>
      <c r="ETG62"/>
      <c r="ETH62"/>
      <c r="ETI62"/>
      <c r="ETJ62"/>
      <c r="ETK62"/>
      <c r="ETL62"/>
      <c r="ETM62"/>
      <c r="ETN62"/>
      <c r="ETO62"/>
      <c r="ETP62"/>
      <c r="ETQ62"/>
      <c r="ETR62"/>
      <c r="ETS62"/>
      <c r="ETT62"/>
      <c r="ETU62"/>
      <c r="ETV62"/>
      <c r="ETW62"/>
      <c r="ETX62"/>
      <c r="ETY62"/>
      <c r="ETZ62"/>
      <c r="EUA62"/>
      <c r="EUB62"/>
      <c r="EUC62"/>
      <c r="EUD62"/>
      <c r="EUE62"/>
      <c r="EUF62"/>
      <c r="EUG62"/>
      <c r="EUH62"/>
      <c r="EUI62"/>
      <c r="EUJ62"/>
      <c r="EUK62"/>
      <c r="EUL62"/>
      <c r="EUM62"/>
      <c r="EUN62"/>
      <c r="EUO62"/>
      <c r="EUP62"/>
      <c r="EUQ62"/>
      <c r="EUR62"/>
      <c r="EUS62"/>
      <c r="EUT62"/>
      <c r="EUU62"/>
      <c r="EUV62"/>
      <c r="EUW62"/>
      <c r="EUX62"/>
      <c r="EUY62"/>
      <c r="EUZ62"/>
      <c r="EVA62"/>
      <c r="EVB62"/>
      <c r="EVC62"/>
      <c r="EVD62"/>
      <c r="EVE62"/>
      <c r="EVF62"/>
      <c r="EVG62"/>
      <c r="EVH62"/>
      <c r="EVI62"/>
      <c r="EVJ62"/>
      <c r="EVK62"/>
      <c r="EVL62"/>
      <c r="EVM62"/>
      <c r="EVN62"/>
      <c r="EVO62"/>
      <c r="EVP62"/>
      <c r="EVQ62"/>
      <c r="EVR62"/>
      <c r="EVS62"/>
      <c r="EVT62"/>
      <c r="EVU62"/>
      <c r="EVV62"/>
      <c r="EVW62"/>
      <c r="EVX62"/>
      <c r="EVY62"/>
      <c r="EVZ62"/>
      <c r="EWA62"/>
      <c r="EWB62"/>
      <c r="EWC62"/>
      <c r="EWD62"/>
      <c r="EWE62"/>
      <c r="EWF62"/>
      <c r="EWG62"/>
      <c r="EWH62"/>
      <c r="EWI62"/>
      <c r="EWJ62"/>
      <c r="EWK62"/>
      <c r="EWL62"/>
      <c r="EWM62"/>
      <c r="EWN62"/>
      <c r="EWO62"/>
      <c r="EWP62"/>
      <c r="EWQ62"/>
      <c r="EWR62"/>
      <c r="EWS62"/>
      <c r="EWT62"/>
      <c r="EWU62"/>
      <c r="EWV62"/>
      <c r="EWW62"/>
      <c r="EWX62"/>
      <c r="EWY62"/>
      <c r="EWZ62"/>
      <c r="EXA62"/>
      <c r="EXB62"/>
      <c r="EXC62"/>
      <c r="EXD62"/>
      <c r="EXE62"/>
      <c r="EXF62"/>
      <c r="EXG62"/>
      <c r="EXH62"/>
      <c r="EXI62"/>
      <c r="EXJ62"/>
      <c r="EXK62"/>
      <c r="EXL62"/>
      <c r="EXM62"/>
      <c r="EXN62"/>
      <c r="EXO62"/>
      <c r="EXP62"/>
      <c r="EXQ62"/>
      <c r="EXR62"/>
      <c r="EXS62"/>
      <c r="EXT62"/>
      <c r="EXU62"/>
      <c r="EXV62"/>
      <c r="EXW62"/>
      <c r="EXX62"/>
      <c r="EXY62"/>
      <c r="EXZ62"/>
      <c r="EYA62"/>
      <c r="EYB62"/>
      <c r="EYC62"/>
      <c r="EYD62"/>
      <c r="EYE62"/>
      <c r="EYF62"/>
      <c r="EYG62"/>
      <c r="EYH62"/>
      <c r="EYI62"/>
      <c r="EYJ62"/>
      <c r="EYK62"/>
      <c r="EYL62"/>
      <c r="EYM62"/>
      <c r="EYN62"/>
      <c r="EYO62"/>
      <c r="EYP62"/>
      <c r="EYQ62"/>
      <c r="EYR62"/>
      <c r="EYS62"/>
      <c r="EYT62"/>
      <c r="EYU62"/>
      <c r="EYV62"/>
      <c r="EYW62"/>
      <c r="EYX62"/>
      <c r="EYY62"/>
      <c r="EYZ62"/>
      <c r="EZA62"/>
      <c r="EZB62"/>
      <c r="EZC62"/>
      <c r="EZD62"/>
      <c r="EZE62"/>
      <c r="EZF62"/>
      <c r="EZG62"/>
      <c r="EZH62"/>
      <c r="EZI62"/>
      <c r="EZJ62"/>
      <c r="EZK62"/>
      <c r="EZL62"/>
      <c r="EZM62"/>
      <c r="EZN62"/>
      <c r="EZO62"/>
      <c r="EZP62"/>
      <c r="EZQ62"/>
      <c r="EZR62"/>
      <c r="EZS62"/>
      <c r="EZT62"/>
      <c r="EZU62"/>
      <c r="EZV62"/>
      <c r="EZW62"/>
      <c r="EZX62"/>
      <c r="EZY62"/>
      <c r="EZZ62"/>
      <c r="FAA62"/>
      <c r="FAB62"/>
      <c r="FAC62"/>
      <c r="FAD62"/>
      <c r="FAE62"/>
      <c r="FAF62"/>
      <c r="FAG62"/>
      <c r="FAH62"/>
      <c r="FAI62"/>
      <c r="FAJ62"/>
      <c r="FAK62"/>
      <c r="FAL62"/>
      <c r="FAM62"/>
      <c r="FAN62"/>
      <c r="FAO62"/>
      <c r="FAP62"/>
      <c r="FAQ62"/>
      <c r="FAR62"/>
      <c r="FAS62"/>
      <c r="FAT62"/>
      <c r="FAU62"/>
      <c r="FAV62"/>
      <c r="FAW62"/>
      <c r="FAX62"/>
      <c r="FAY62"/>
      <c r="FAZ62"/>
      <c r="FBA62"/>
      <c r="FBB62"/>
      <c r="FBC62"/>
      <c r="FBD62"/>
      <c r="FBE62"/>
      <c r="FBF62"/>
      <c r="FBG62"/>
      <c r="FBH62"/>
      <c r="FBI62"/>
      <c r="FBJ62"/>
      <c r="FBK62"/>
      <c r="FBL62"/>
      <c r="FBM62"/>
      <c r="FBN62"/>
      <c r="FBO62"/>
      <c r="FBP62"/>
      <c r="FBQ62"/>
      <c r="FBR62"/>
      <c r="FBS62"/>
      <c r="FBT62"/>
      <c r="FBU62"/>
      <c r="FBV62"/>
      <c r="FBW62"/>
      <c r="FBX62"/>
      <c r="FBY62"/>
      <c r="FBZ62"/>
      <c r="FCA62"/>
      <c r="FCB62"/>
      <c r="FCC62"/>
      <c r="FCD62"/>
      <c r="FCE62"/>
      <c r="FCF62"/>
      <c r="FCG62"/>
      <c r="FCH62"/>
      <c r="FCI62"/>
      <c r="FCJ62"/>
      <c r="FCK62"/>
      <c r="FCL62"/>
      <c r="FCM62"/>
      <c r="FCN62"/>
      <c r="FCO62"/>
      <c r="FCP62"/>
      <c r="FCQ62"/>
      <c r="FCR62"/>
      <c r="FCS62"/>
      <c r="FCT62"/>
      <c r="FCU62"/>
      <c r="FCV62"/>
      <c r="FCW62"/>
      <c r="FCX62"/>
      <c r="FCY62"/>
      <c r="FCZ62"/>
      <c r="FDA62"/>
      <c r="FDB62"/>
      <c r="FDC62"/>
      <c r="FDD62"/>
      <c r="FDE62"/>
      <c r="FDF62"/>
      <c r="FDG62"/>
      <c r="FDH62"/>
      <c r="FDI62"/>
      <c r="FDJ62"/>
      <c r="FDK62"/>
      <c r="FDL62"/>
      <c r="FDM62"/>
      <c r="FDN62"/>
      <c r="FDO62"/>
      <c r="FDP62"/>
      <c r="FDQ62"/>
      <c r="FDR62"/>
      <c r="FDS62"/>
      <c r="FDT62"/>
      <c r="FDU62"/>
      <c r="FDV62"/>
      <c r="FDW62"/>
      <c r="FDX62"/>
      <c r="FDY62"/>
      <c r="FDZ62"/>
      <c r="FEA62"/>
      <c r="FEB62"/>
      <c r="FEC62"/>
      <c r="FED62"/>
      <c r="FEE62"/>
      <c r="FEF62"/>
      <c r="FEG62"/>
      <c r="FEH62"/>
      <c r="FEI62"/>
      <c r="FEJ62"/>
      <c r="FEK62"/>
      <c r="FEL62"/>
      <c r="FEM62"/>
      <c r="FEN62"/>
      <c r="FEO62"/>
      <c r="FEP62"/>
      <c r="FEQ62"/>
      <c r="FER62"/>
      <c r="FES62"/>
      <c r="FET62"/>
      <c r="FEU62"/>
      <c r="FEV62"/>
      <c r="FEW62"/>
      <c r="FEX62"/>
      <c r="FEY62"/>
      <c r="FEZ62"/>
      <c r="FFA62"/>
      <c r="FFB62"/>
      <c r="FFC62"/>
      <c r="FFD62"/>
      <c r="FFE62"/>
      <c r="FFF62"/>
      <c r="FFG62"/>
      <c r="FFH62"/>
      <c r="FFI62"/>
      <c r="FFJ62"/>
      <c r="FFK62"/>
      <c r="FFL62"/>
      <c r="FFM62"/>
      <c r="FFN62"/>
      <c r="FFO62"/>
      <c r="FFP62"/>
      <c r="FFQ62"/>
      <c r="FFR62"/>
      <c r="FFS62"/>
      <c r="FFT62"/>
      <c r="FFU62"/>
      <c r="FFV62"/>
      <c r="FFW62"/>
      <c r="FFX62"/>
      <c r="FFY62"/>
      <c r="FFZ62"/>
      <c r="FGA62"/>
      <c r="FGB62"/>
      <c r="FGC62"/>
      <c r="FGD62"/>
      <c r="FGE62"/>
      <c r="FGF62"/>
      <c r="FGG62"/>
      <c r="FGH62"/>
      <c r="FGI62"/>
      <c r="FGJ62"/>
      <c r="FGK62"/>
      <c r="FGL62"/>
      <c r="FGM62"/>
      <c r="FGN62"/>
      <c r="FGO62"/>
      <c r="FGP62"/>
      <c r="FGQ62"/>
      <c r="FGR62"/>
      <c r="FGS62"/>
      <c r="FGT62"/>
      <c r="FGU62"/>
      <c r="FGV62"/>
      <c r="FGW62"/>
      <c r="FGX62"/>
      <c r="FGY62"/>
      <c r="FGZ62"/>
      <c r="FHA62"/>
      <c r="FHB62"/>
      <c r="FHC62"/>
      <c r="FHD62"/>
      <c r="FHE62"/>
      <c r="FHF62"/>
      <c r="FHG62"/>
      <c r="FHH62"/>
      <c r="FHI62"/>
      <c r="FHJ62"/>
      <c r="FHK62"/>
      <c r="FHL62"/>
      <c r="FHM62"/>
      <c r="FHN62"/>
      <c r="FHO62"/>
      <c r="FHP62"/>
      <c r="FHQ62"/>
      <c r="FHR62"/>
      <c r="FHS62"/>
      <c r="FHT62"/>
      <c r="FHU62"/>
      <c r="FHV62"/>
      <c r="FHW62"/>
      <c r="FHX62"/>
      <c r="FHY62"/>
      <c r="FHZ62"/>
      <c r="FIA62"/>
      <c r="FIB62"/>
      <c r="FIC62"/>
      <c r="FID62"/>
      <c r="FIE62"/>
      <c r="FIF62"/>
      <c r="FIG62"/>
      <c r="FIH62"/>
      <c r="FII62"/>
      <c r="FIJ62"/>
      <c r="FIK62"/>
      <c r="FIL62"/>
      <c r="FIM62"/>
      <c r="FIN62"/>
      <c r="FIO62"/>
      <c r="FIP62"/>
      <c r="FIQ62"/>
      <c r="FIR62"/>
      <c r="FIS62"/>
      <c r="FIT62"/>
      <c r="FIU62"/>
      <c r="FIV62"/>
      <c r="FIW62"/>
      <c r="FIX62"/>
      <c r="FIY62"/>
      <c r="FIZ62"/>
      <c r="FJA62"/>
      <c r="FJB62"/>
      <c r="FJC62"/>
      <c r="FJD62"/>
      <c r="FJE62"/>
      <c r="FJF62"/>
      <c r="FJG62"/>
      <c r="FJH62"/>
      <c r="FJI62"/>
      <c r="FJJ62"/>
      <c r="FJK62"/>
      <c r="FJL62"/>
      <c r="FJM62"/>
      <c r="FJN62"/>
      <c r="FJO62"/>
      <c r="FJP62"/>
      <c r="FJQ62"/>
      <c r="FJR62"/>
      <c r="FJS62"/>
      <c r="FJT62"/>
      <c r="FJU62"/>
      <c r="FJV62"/>
      <c r="FJW62"/>
      <c r="FJX62"/>
      <c r="FJY62"/>
      <c r="FJZ62"/>
      <c r="FKA62"/>
      <c r="FKB62"/>
      <c r="FKC62"/>
      <c r="FKD62"/>
      <c r="FKE62"/>
      <c r="FKF62"/>
      <c r="FKG62"/>
      <c r="FKH62"/>
      <c r="FKI62"/>
      <c r="FKJ62"/>
      <c r="FKK62"/>
      <c r="FKL62"/>
      <c r="FKM62"/>
      <c r="FKN62"/>
      <c r="FKO62"/>
      <c r="FKP62"/>
      <c r="FKQ62"/>
      <c r="FKR62"/>
      <c r="FKS62"/>
      <c r="FKT62"/>
      <c r="FKU62"/>
      <c r="FKV62"/>
      <c r="FKW62"/>
      <c r="FKX62"/>
      <c r="FKY62"/>
      <c r="FKZ62"/>
      <c r="FLA62"/>
      <c r="FLB62"/>
      <c r="FLC62"/>
      <c r="FLD62"/>
      <c r="FLE62"/>
      <c r="FLF62"/>
      <c r="FLG62"/>
      <c r="FLH62"/>
      <c r="FLI62"/>
      <c r="FLJ62"/>
      <c r="FLK62"/>
      <c r="FLL62"/>
      <c r="FLM62"/>
      <c r="FLN62"/>
      <c r="FLO62"/>
      <c r="FLP62"/>
      <c r="FLQ62"/>
      <c r="FLR62"/>
      <c r="FLS62"/>
      <c r="FLT62"/>
      <c r="FLU62"/>
      <c r="FLV62"/>
      <c r="FLW62"/>
      <c r="FLX62"/>
      <c r="FLY62"/>
      <c r="FLZ62"/>
      <c r="FMA62"/>
      <c r="FMB62"/>
      <c r="FMC62"/>
      <c r="FMD62"/>
      <c r="FME62"/>
      <c r="FMF62"/>
      <c r="FMG62"/>
      <c r="FMH62"/>
      <c r="FMI62"/>
      <c r="FMJ62"/>
      <c r="FMK62"/>
      <c r="FML62"/>
      <c r="FMM62"/>
      <c r="FMN62"/>
      <c r="FMO62"/>
      <c r="FMP62"/>
      <c r="FMQ62"/>
      <c r="FMR62"/>
      <c r="FMS62"/>
      <c r="FMT62"/>
      <c r="FMU62"/>
      <c r="FMV62"/>
      <c r="FMW62"/>
      <c r="FMX62"/>
      <c r="FMY62"/>
      <c r="FMZ62"/>
      <c r="FNA62"/>
      <c r="FNB62"/>
      <c r="FNC62"/>
      <c r="FND62"/>
      <c r="FNE62"/>
      <c r="FNF62"/>
      <c r="FNG62"/>
      <c r="FNH62"/>
      <c r="FNI62"/>
      <c r="FNJ62"/>
      <c r="FNK62"/>
      <c r="FNL62"/>
      <c r="FNM62"/>
      <c r="FNN62"/>
      <c r="FNO62"/>
      <c r="FNP62"/>
      <c r="FNQ62"/>
      <c r="FNR62"/>
      <c r="FNS62"/>
      <c r="FNT62"/>
      <c r="FNU62"/>
      <c r="FNV62"/>
      <c r="FNW62"/>
      <c r="FNX62"/>
      <c r="FNY62"/>
      <c r="FNZ62"/>
      <c r="FOA62"/>
      <c r="FOB62"/>
      <c r="FOC62"/>
      <c r="FOD62"/>
      <c r="FOE62"/>
      <c r="FOF62"/>
      <c r="FOG62"/>
      <c r="FOH62"/>
      <c r="FOI62"/>
      <c r="FOJ62"/>
      <c r="FOK62"/>
      <c r="FOL62"/>
      <c r="FOM62"/>
      <c r="FON62"/>
      <c r="FOO62"/>
      <c r="FOP62"/>
      <c r="FOQ62"/>
      <c r="FOR62"/>
      <c r="FOS62"/>
      <c r="FOT62"/>
      <c r="FOU62"/>
      <c r="FOV62"/>
      <c r="FOW62"/>
      <c r="FOX62"/>
      <c r="FOY62"/>
      <c r="FOZ62"/>
      <c r="FPA62"/>
      <c r="FPB62"/>
      <c r="FPC62"/>
      <c r="FPD62"/>
      <c r="FPE62"/>
      <c r="FPF62"/>
      <c r="FPG62"/>
      <c r="FPH62"/>
      <c r="FPI62"/>
      <c r="FPJ62"/>
      <c r="FPK62"/>
      <c r="FPL62"/>
      <c r="FPM62"/>
      <c r="FPN62"/>
      <c r="FPO62"/>
      <c r="FPP62"/>
      <c r="FPQ62"/>
      <c r="FPR62"/>
      <c r="FPS62"/>
      <c r="FPT62"/>
      <c r="FPU62"/>
      <c r="FPV62"/>
      <c r="FPW62"/>
      <c r="FPX62"/>
      <c r="FPY62"/>
      <c r="FPZ62"/>
      <c r="FQA62"/>
      <c r="FQB62"/>
      <c r="FQC62"/>
      <c r="FQD62"/>
      <c r="FQE62"/>
      <c r="FQF62"/>
      <c r="FQG62"/>
      <c r="FQH62"/>
      <c r="FQI62"/>
      <c r="FQJ62"/>
      <c r="FQK62"/>
      <c r="FQL62"/>
      <c r="FQM62"/>
      <c r="FQN62"/>
      <c r="FQO62"/>
      <c r="FQP62"/>
      <c r="FQQ62"/>
      <c r="FQR62"/>
      <c r="FQS62"/>
      <c r="FQT62"/>
      <c r="FQU62"/>
      <c r="FQV62"/>
      <c r="FQW62"/>
      <c r="FQX62"/>
      <c r="FQY62"/>
      <c r="FQZ62"/>
      <c r="FRA62"/>
      <c r="FRB62"/>
      <c r="FRC62"/>
      <c r="FRD62"/>
      <c r="FRE62"/>
      <c r="FRF62"/>
      <c r="FRG62"/>
      <c r="FRH62"/>
      <c r="FRI62"/>
      <c r="FRJ62"/>
      <c r="FRK62"/>
      <c r="FRL62"/>
      <c r="FRM62"/>
      <c r="FRN62"/>
      <c r="FRO62"/>
      <c r="FRP62"/>
      <c r="FRQ62"/>
      <c r="FRR62"/>
      <c r="FRS62"/>
      <c r="FRT62"/>
      <c r="FRU62"/>
      <c r="FRV62"/>
      <c r="FRW62"/>
      <c r="FRX62"/>
      <c r="FRY62"/>
      <c r="FRZ62"/>
      <c r="FSA62"/>
      <c r="FSB62"/>
      <c r="FSC62"/>
      <c r="FSD62"/>
      <c r="FSE62"/>
      <c r="FSF62"/>
      <c r="FSG62"/>
      <c r="FSH62"/>
      <c r="FSI62"/>
      <c r="FSJ62"/>
      <c r="FSK62"/>
      <c r="FSL62"/>
      <c r="FSM62"/>
      <c r="FSN62"/>
      <c r="FSO62"/>
      <c r="FSP62"/>
      <c r="FSQ62"/>
      <c r="FSR62"/>
      <c r="FSS62"/>
      <c r="FST62"/>
      <c r="FSU62"/>
      <c r="FSV62"/>
      <c r="FSW62"/>
      <c r="FSX62"/>
      <c r="FSY62"/>
      <c r="FSZ62"/>
      <c r="FTA62"/>
      <c r="FTB62"/>
      <c r="FTC62"/>
      <c r="FTD62"/>
      <c r="FTE62"/>
      <c r="FTF62"/>
      <c r="FTG62"/>
      <c r="FTH62"/>
      <c r="FTI62"/>
      <c r="FTJ62"/>
      <c r="FTK62"/>
      <c r="FTL62"/>
      <c r="FTM62"/>
      <c r="FTN62"/>
      <c r="FTO62"/>
      <c r="FTP62"/>
      <c r="FTQ62"/>
      <c r="FTR62"/>
      <c r="FTS62"/>
      <c r="FTT62"/>
      <c r="FTU62"/>
      <c r="FTV62"/>
      <c r="FTW62"/>
      <c r="FTX62"/>
      <c r="FTY62"/>
      <c r="FTZ62"/>
      <c r="FUA62"/>
      <c r="FUB62"/>
      <c r="FUC62"/>
      <c r="FUD62"/>
      <c r="FUE62"/>
      <c r="FUF62"/>
      <c r="FUG62"/>
      <c r="FUH62"/>
      <c r="FUI62"/>
      <c r="FUJ62"/>
      <c r="FUK62"/>
      <c r="FUL62"/>
      <c r="FUM62"/>
      <c r="FUN62"/>
      <c r="FUO62"/>
      <c r="FUP62"/>
      <c r="FUQ62"/>
      <c r="FUR62"/>
      <c r="FUS62"/>
      <c r="FUT62"/>
      <c r="FUU62"/>
      <c r="FUV62"/>
      <c r="FUW62"/>
      <c r="FUX62"/>
      <c r="FUY62"/>
      <c r="FUZ62"/>
      <c r="FVA62"/>
      <c r="FVB62"/>
      <c r="FVC62"/>
      <c r="FVD62"/>
      <c r="FVE62"/>
      <c r="FVF62"/>
      <c r="FVG62"/>
      <c r="FVH62"/>
      <c r="FVI62"/>
      <c r="FVJ62"/>
      <c r="FVK62"/>
      <c r="FVL62"/>
      <c r="FVM62"/>
      <c r="FVN62"/>
      <c r="FVO62"/>
      <c r="FVP62"/>
      <c r="FVQ62"/>
      <c r="FVR62"/>
      <c r="FVS62"/>
      <c r="FVT62"/>
      <c r="FVU62"/>
      <c r="FVV62"/>
      <c r="FVW62"/>
      <c r="FVX62"/>
      <c r="FVY62"/>
      <c r="FVZ62"/>
      <c r="FWA62"/>
      <c r="FWB62"/>
      <c r="FWC62"/>
      <c r="FWD62"/>
      <c r="FWE62"/>
      <c r="FWF62"/>
      <c r="FWG62"/>
      <c r="FWH62"/>
      <c r="FWI62"/>
      <c r="FWJ62"/>
      <c r="FWK62"/>
      <c r="FWL62"/>
      <c r="FWM62"/>
      <c r="FWN62"/>
      <c r="FWO62"/>
      <c r="FWP62"/>
      <c r="FWQ62"/>
      <c r="FWR62"/>
      <c r="FWS62"/>
      <c r="FWT62"/>
      <c r="FWU62"/>
      <c r="FWV62"/>
      <c r="FWW62"/>
      <c r="FWX62"/>
      <c r="FWY62"/>
      <c r="FWZ62"/>
      <c r="FXA62"/>
      <c r="FXB62"/>
      <c r="FXC62"/>
      <c r="FXD62"/>
      <c r="FXE62"/>
      <c r="FXF62"/>
      <c r="FXG62"/>
      <c r="FXH62"/>
      <c r="FXI62"/>
      <c r="FXJ62"/>
      <c r="FXK62"/>
      <c r="FXL62"/>
      <c r="FXM62"/>
      <c r="FXN62"/>
      <c r="FXO62"/>
      <c r="FXP62"/>
      <c r="FXQ62"/>
      <c r="FXR62"/>
      <c r="FXS62"/>
      <c r="FXT62"/>
      <c r="FXU62"/>
      <c r="FXV62"/>
      <c r="FXW62"/>
      <c r="FXX62"/>
      <c r="FXY62"/>
      <c r="FXZ62"/>
      <c r="FYA62"/>
      <c r="FYB62"/>
      <c r="FYC62"/>
      <c r="FYD62"/>
      <c r="FYE62"/>
      <c r="FYF62"/>
      <c r="FYG62"/>
      <c r="FYH62"/>
      <c r="FYI62"/>
      <c r="FYJ62"/>
      <c r="FYK62"/>
      <c r="FYL62"/>
      <c r="FYM62"/>
      <c r="FYN62"/>
      <c r="FYO62"/>
      <c r="FYP62"/>
      <c r="FYQ62"/>
      <c r="FYR62"/>
      <c r="FYS62"/>
      <c r="FYT62"/>
      <c r="FYU62"/>
      <c r="FYV62"/>
      <c r="FYW62"/>
      <c r="FYX62"/>
      <c r="FYY62"/>
      <c r="FYZ62"/>
      <c r="FZA62"/>
      <c r="FZB62"/>
      <c r="FZC62"/>
      <c r="FZD62"/>
      <c r="FZE62"/>
      <c r="FZF62"/>
      <c r="FZG62"/>
      <c r="FZH62"/>
      <c r="FZI62"/>
      <c r="FZJ62"/>
      <c r="FZK62"/>
      <c r="FZL62"/>
      <c r="FZM62"/>
      <c r="FZN62"/>
      <c r="FZO62"/>
      <c r="FZP62"/>
      <c r="FZQ62"/>
      <c r="FZR62"/>
      <c r="FZS62"/>
      <c r="FZT62"/>
      <c r="FZU62"/>
      <c r="FZV62"/>
      <c r="FZW62"/>
      <c r="FZX62"/>
      <c r="FZY62"/>
      <c r="FZZ62"/>
      <c r="GAA62"/>
      <c r="GAB62"/>
      <c r="GAC62"/>
      <c r="GAD62"/>
      <c r="GAE62"/>
      <c r="GAF62"/>
      <c r="GAG62"/>
      <c r="GAH62"/>
      <c r="GAI62"/>
      <c r="GAJ62"/>
      <c r="GAK62"/>
      <c r="GAL62"/>
      <c r="GAM62"/>
      <c r="GAN62"/>
      <c r="GAO62"/>
      <c r="GAP62"/>
      <c r="GAQ62"/>
      <c r="GAR62"/>
      <c r="GAS62"/>
      <c r="GAT62"/>
      <c r="GAU62"/>
      <c r="GAV62"/>
      <c r="GAW62"/>
      <c r="GAX62"/>
      <c r="GAY62"/>
      <c r="GAZ62"/>
      <c r="GBA62"/>
      <c r="GBB62"/>
      <c r="GBC62"/>
      <c r="GBD62"/>
      <c r="GBE62"/>
      <c r="GBF62"/>
      <c r="GBG62"/>
      <c r="GBH62"/>
      <c r="GBI62"/>
      <c r="GBJ62"/>
      <c r="GBK62"/>
      <c r="GBL62"/>
      <c r="GBM62"/>
      <c r="GBN62"/>
      <c r="GBO62"/>
      <c r="GBP62"/>
      <c r="GBQ62"/>
      <c r="GBR62"/>
      <c r="GBS62"/>
      <c r="GBT62"/>
      <c r="GBU62"/>
      <c r="GBV62"/>
      <c r="GBW62"/>
      <c r="GBX62"/>
      <c r="GBY62"/>
      <c r="GBZ62"/>
      <c r="GCA62"/>
      <c r="GCB62"/>
      <c r="GCC62"/>
      <c r="GCD62"/>
      <c r="GCE62"/>
      <c r="GCF62"/>
      <c r="GCG62"/>
      <c r="GCH62"/>
      <c r="GCI62"/>
      <c r="GCJ62"/>
      <c r="GCK62"/>
      <c r="GCL62"/>
      <c r="GCM62"/>
      <c r="GCN62"/>
      <c r="GCO62"/>
      <c r="GCP62"/>
      <c r="GCQ62"/>
      <c r="GCR62"/>
      <c r="GCS62"/>
      <c r="GCT62"/>
      <c r="GCU62"/>
      <c r="GCV62"/>
      <c r="GCW62"/>
      <c r="GCX62"/>
      <c r="GCY62"/>
      <c r="GCZ62"/>
      <c r="GDA62"/>
      <c r="GDB62"/>
      <c r="GDC62"/>
      <c r="GDD62"/>
      <c r="GDE62"/>
      <c r="GDF62"/>
      <c r="GDG62"/>
      <c r="GDH62"/>
      <c r="GDI62"/>
      <c r="GDJ62"/>
      <c r="GDK62"/>
      <c r="GDL62"/>
      <c r="GDM62"/>
      <c r="GDN62"/>
      <c r="GDO62"/>
      <c r="GDP62"/>
      <c r="GDQ62"/>
      <c r="GDR62"/>
      <c r="GDS62"/>
      <c r="GDT62"/>
      <c r="GDU62"/>
      <c r="GDV62"/>
      <c r="GDW62"/>
      <c r="GDX62"/>
      <c r="GDY62"/>
      <c r="GDZ62"/>
      <c r="GEA62"/>
      <c r="GEB62"/>
      <c r="GEC62"/>
      <c r="GED62"/>
      <c r="GEE62"/>
      <c r="GEF62"/>
      <c r="GEG62"/>
      <c r="GEH62"/>
      <c r="GEI62"/>
      <c r="GEJ62"/>
      <c r="GEK62"/>
      <c r="GEL62"/>
      <c r="GEM62"/>
      <c r="GEN62"/>
      <c r="GEO62"/>
      <c r="GEP62"/>
      <c r="GEQ62"/>
      <c r="GER62"/>
      <c r="GES62"/>
      <c r="GET62"/>
      <c r="GEU62"/>
      <c r="GEV62"/>
      <c r="GEW62"/>
      <c r="GEX62"/>
      <c r="GEY62"/>
      <c r="GEZ62"/>
      <c r="GFA62"/>
      <c r="GFB62"/>
      <c r="GFC62"/>
      <c r="GFD62"/>
      <c r="GFE62"/>
      <c r="GFF62"/>
      <c r="GFG62"/>
      <c r="GFH62"/>
      <c r="GFI62"/>
      <c r="GFJ62"/>
      <c r="GFK62"/>
      <c r="GFL62"/>
      <c r="GFM62"/>
      <c r="GFN62"/>
      <c r="GFO62"/>
      <c r="GFP62"/>
      <c r="GFQ62"/>
      <c r="GFR62"/>
      <c r="GFS62"/>
      <c r="GFT62"/>
      <c r="GFU62"/>
      <c r="GFV62"/>
      <c r="GFW62"/>
      <c r="GFX62"/>
      <c r="GFY62"/>
      <c r="GFZ62"/>
      <c r="GGA62"/>
      <c r="GGB62"/>
      <c r="GGC62"/>
      <c r="GGD62"/>
      <c r="GGE62"/>
      <c r="GGF62"/>
      <c r="GGG62"/>
      <c r="GGH62"/>
      <c r="GGI62"/>
      <c r="GGJ62"/>
      <c r="GGK62"/>
      <c r="GGL62"/>
      <c r="GGM62"/>
      <c r="GGN62"/>
      <c r="GGO62"/>
      <c r="GGP62"/>
      <c r="GGQ62"/>
      <c r="GGR62"/>
      <c r="GGS62"/>
      <c r="GGT62"/>
      <c r="GGU62"/>
      <c r="GGV62"/>
      <c r="GGW62"/>
      <c r="GGX62"/>
      <c r="GGY62"/>
      <c r="GGZ62"/>
      <c r="GHA62"/>
      <c r="GHB62"/>
      <c r="GHC62"/>
      <c r="GHD62"/>
      <c r="GHE62"/>
      <c r="GHF62"/>
      <c r="GHG62"/>
      <c r="GHH62"/>
      <c r="GHI62"/>
      <c r="GHJ62"/>
      <c r="GHK62"/>
      <c r="GHL62"/>
      <c r="GHM62"/>
      <c r="GHN62"/>
      <c r="GHO62"/>
      <c r="GHP62"/>
      <c r="GHQ62"/>
      <c r="GHR62"/>
      <c r="GHS62"/>
      <c r="GHT62"/>
      <c r="GHU62"/>
      <c r="GHV62"/>
      <c r="GHW62"/>
      <c r="GHX62"/>
      <c r="GHY62"/>
      <c r="GHZ62"/>
      <c r="GIA62"/>
      <c r="GIB62"/>
      <c r="GIC62"/>
      <c r="GID62"/>
      <c r="GIE62"/>
      <c r="GIF62"/>
      <c r="GIG62"/>
      <c r="GIH62"/>
      <c r="GII62"/>
      <c r="GIJ62"/>
      <c r="GIK62"/>
      <c r="GIL62"/>
      <c r="GIM62"/>
      <c r="GIN62"/>
      <c r="GIO62"/>
      <c r="GIP62"/>
      <c r="GIQ62"/>
      <c r="GIR62"/>
      <c r="GIS62"/>
      <c r="GIT62"/>
      <c r="GIU62"/>
      <c r="GIV62"/>
      <c r="GIW62"/>
      <c r="GIX62"/>
      <c r="GIY62"/>
      <c r="GIZ62"/>
      <c r="GJA62"/>
      <c r="GJB62"/>
      <c r="GJC62"/>
      <c r="GJD62"/>
      <c r="GJE62"/>
      <c r="GJF62"/>
      <c r="GJG62"/>
      <c r="GJH62"/>
      <c r="GJI62"/>
      <c r="GJJ62"/>
      <c r="GJK62"/>
      <c r="GJL62"/>
      <c r="GJM62"/>
      <c r="GJN62"/>
      <c r="GJO62"/>
      <c r="GJP62"/>
      <c r="GJQ62"/>
      <c r="GJR62"/>
      <c r="GJS62"/>
      <c r="GJT62"/>
      <c r="GJU62"/>
      <c r="GJV62"/>
      <c r="GJW62"/>
      <c r="GJX62"/>
      <c r="GJY62"/>
      <c r="GJZ62"/>
      <c r="GKA62"/>
      <c r="GKB62"/>
      <c r="GKC62"/>
      <c r="GKD62"/>
      <c r="GKE62"/>
      <c r="GKF62"/>
      <c r="GKG62"/>
      <c r="GKH62"/>
      <c r="GKI62"/>
      <c r="GKJ62"/>
      <c r="GKK62"/>
      <c r="GKL62"/>
      <c r="GKM62"/>
      <c r="GKN62"/>
      <c r="GKO62"/>
      <c r="GKP62"/>
      <c r="GKQ62"/>
      <c r="GKR62"/>
      <c r="GKS62"/>
      <c r="GKT62"/>
      <c r="GKU62"/>
      <c r="GKV62"/>
      <c r="GKW62"/>
      <c r="GKX62"/>
      <c r="GKY62"/>
      <c r="GKZ62"/>
      <c r="GLA62"/>
      <c r="GLB62"/>
      <c r="GLC62"/>
      <c r="GLD62"/>
      <c r="GLE62"/>
      <c r="GLF62"/>
      <c r="GLG62"/>
      <c r="GLH62"/>
      <c r="GLI62"/>
      <c r="GLJ62"/>
      <c r="GLK62"/>
      <c r="GLL62"/>
      <c r="GLM62"/>
      <c r="GLN62"/>
      <c r="GLO62"/>
      <c r="GLP62"/>
      <c r="GLQ62"/>
      <c r="GLR62"/>
      <c r="GLS62"/>
      <c r="GLT62"/>
      <c r="GLU62"/>
      <c r="GLV62"/>
      <c r="GLW62"/>
      <c r="GLX62"/>
      <c r="GLY62"/>
      <c r="GLZ62"/>
      <c r="GMA62"/>
      <c r="GMB62"/>
      <c r="GMC62"/>
      <c r="GMD62"/>
      <c r="GME62"/>
      <c r="GMF62"/>
      <c r="GMG62"/>
      <c r="GMH62"/>
      <c r="GMI62"/>
      <c r="GMJ62"/>
      <c r="GMK62"/>
      <c r="GML62"/>
      <c r="GMM62"/>
      <c r="GMN62"/>
      <c r="GMO62"/>
      <c r="GMP62"/>
      <c r="GMQ62"/>
      <c r="GMR62"/>
      <c r="GMS62"/>
      <c r="GMT62"/>
      <c r="GMU62"/>
      <c r="GMV62"/>
      <c r="GMW62"/>
      <c r="GMX62"/>
      <c r="GMY62"/>
      <c r="GMZ62"/>
      <c r="GNA62"/>
      <c r="GNB62"/>
      <c r="GNC62"/>
      <c r="GND62"/>
      <c r="GNE62"/>
      <c r="GNF62"/>
      <c r="GNG62"/>
      <c r="GNH62"/>
      <c r="GNI62"/>
      <c r="GNJ62"/>
      <c r="GNK62"/>
      <c r="GNL62"/>
      <c r="GNM62"/>
      <c r="GNN62"/>
      <c r="GNO62"/>
      <c r="GNP62"/>
      <c r="GNQ62"/>
      <c r="GNR62"/>
      <c r="GNS62"/>
      <c r="GNT62"/>
      <c r="GNU62"/>
      <c r="GNV62"/>
      <c r="GNW62"/>
      <c r="GNX62"/>
      <c r="GNY62"/>
      <c r="GNZ62"/>
      <c r="GOA62"/>
      <c r="GOB62"/>
      <c r="GOC62"/>
      <c r="GOD62"/>
      <c r="GOE62"/>
      <c r="GOF62"/>
      <c r="GOG62"/>
      <c r="GOH62"/>
      <c r="GOI62"/>
      <c r="GOJ62"/>
      <c r="GOK62"/>
      <c r="GOL62"/>
      <c r="GOM62"/>
      <c r="GON62"/>
      <c r="GOO62"/>
      <c r="GOP62"/>
      <c r="GOQ62"/>
      <c r="GOR62"/>
      <c r="GOS62"/>
      <c r="GOT62"/>
      <c r="GOU62"/>
      <c r="GOV62"/>
      <c r="GOW62"/>
      <c r="GOX62"/>
      <c r="GOY62"/>
      <c r="GOZ62"/>
      <c r="GPA62"/>
      <c r="GPB62"/>
      <c r="GPC62"/>
      <c r="GPD62"/>
      <c r="GPE62"/>
      <c r="GPF62"/>
      <c r="GPG62"/>
      <c r="GPH62"/>
      <c r="GPI62"/>
      <c r="GPJ62"/>
      <c r="GPK62"/>
      <c r="GPL62"/>
      <c r="GPM62"/>
      <c r="GPN62"/>
      <c r="GPO62"/>
      <c r="GPP62"/>
      <c r="GPQ62"/>
      <c r="GPR62"/>
      <c r="GPS62"/>
      <c r="GPT62"/>
      <c r="GPU62"/>
      <c r="GPV62"/>
      <c r="GPW62"/>
      <c r="GPX62"/>
      <c r="GPY62"/>
      <c r="GPZ62"/>
      <c r="GQA62"/>
      <c r="GQB62"/>
      <c r="GQC62"/>
      <c r="GQD62"/>
      <c r="GQE62"/>
      <c r="GQF62"/>
      <c r="GQG62"/>
      <c r="GQH62"/>
      <c r="GQI62"/>
      <c r="GQJ62"/>
      <c r="GQK62"/>
      <c r="GQL62"/>
      <c r="GQM62"/>
      <c r="GQN62"/>
      <c r="GQO62"/>
      <c r="GQP62"/>
      <c r="GQQ62"/>
      <c r="GQR62"/>
      <c r="GQS62"/>
      <c r="GQT62"/>
      <c r="GQU62"/>
      <c r="GQV62"/>
      <c r="GQW62"/>
      <c r="GQX62"/>
      <c r="GQY62"/>
      <c r="GQZ62"/>
      <c r="GRA62"/>
      <c r="GRB62"/>
      <c r="GRC62"/>
      <c r="GRD62"/>
      <c r="GRE62"/>
      <c r="GRF62"/>
      <c r="GRG62"/>
      <c r="GRH62"/>
      <c r="GRI62"/>
      <c r="GRJ62"/>
      <c r="GRK62"/>
      <c r="GRL62"/>
      <c r="GRM62"/>
      <c r="GRN62"/>
      <c r="GRO62"/>
      <c r="GRP62"/>
      <c r="GRQ62"/>
      <c r="GRR62"/>
      <c r="GRS62"/>
      <c r="GRT62"/>
      <c r="GRU62"/>
      <c r="GRV62"/>
      <c r="GRW62"/>
      <c r="GRX62"/>
      <c r="GRY62"/>
      <c r="GRZ62"/>
      <c r="GSA62"/>
      <c r="GSB62"/>
      <c r="GSC62"/>
      <c r="GSD62"/>
      <c r="GSE62"/>
      <c r="GSF62"/>
      <c r="GSG62"/>
      <c r="GSH62"/>
      <c r="GSI62"/>
      <c r="GSJ62"/>
      <c r="GSK62"/>
      <c r="GSL62"/>
      <c r="GSM62"/>
      <c r="GSN62"/>
      <c r="GSO62"/>
      <c r="GSP62"/>
      <c r="GSQ62"/>
      <c r="GSR62"/>
      <c r="GSS62"/>
      <c r="GST62"/>
      <c r="GSU62"/>
      <c r="GSV62"/>
      <c r="GSW62"/>
      <c r="GSX62"/>
      <c r="GSY62"/>
      <c r="GSZ62"/>
      <c r="GTA62"/>
      <c r="GTB62"/>
      <c r="GTC62"/>
      <c r="GTD62"/>
      <c r="GTE62"/>
      <c r="GTF62"/>
      <c r="GTG62"/>
      <c r="GTH62"/>
      <c r="GTI62"/>
      <c r="GTJ62"/>
      <c r="GTK62"/>
      <c r="GTL62"/>
      <c r="GTM62"/>
      <c r="GTN62"/>
      <c r="GTO62"/>
      <c r="GTP62"/>
      <c r="GTQ62"/>
      <c r="GTR62"/>
      <c r="GTS62"/>
      <c r="GTT62"/>
      <c r="GTU62"/>
      <c r="GTV62"/>
      <c r="GTW62"/>
      <c r="GTX62"/>
      <c r="GTY62"/>
      <c r="GTZ62"/>
      <c r="GUA62"/>
      <c r="GUB62"/>
      <c r="GUC62"/>
      <c r="GUD62"/>
      <c r="GUE62"/>
      <c r="GUF62"/>
      <c r="GUG62"/>
      <c r="GUH62"/>
      <c r="GUI62"/>
      <c r="GUJ62"/>
      <c r="GUK62"/>
      <c r="GUL62"/>
      <c r="GUM62"/>
      <c r="GUN62"/>
      <c r="GUO62"/>
      <c r="GUP62"/>
      <c r="GUQ62"/>
      <c r="GUR62"/>
      <c r="GUS62"/>
      <c r="GUT62"/>
      <c r="GUU62"/>
      <c r="GUV62"/>
      <c r="GUW62"/>
      <c r="GUX62"/>
      <c r="GUY62"/>
      <c r="GUZ62"/>
      <c r="GVA62"/>
      <c r="GVB62"/>
      <c r="GVC62"/>
      <c r="GVD62"/>
      <c r="GVE62"/>
      <c r="GVF62"/>
      <c r="GVG62"/>
      <c r="GVH62"/>
      <c r="GVI62"/>
      <c r="GVJ62"/>
      <c r="GVK62"/>
      <c r="GVL62"/>
      <c r="GVM62"/>
      <c r="GVN62"/>
      <c r="GVO62"/>
      <c r="GVP62"/>
      <c r="GVQ62"/>
      <c r="GVR62"/>
      <c r="GVS62"/>
      <c r="GVT62"/>
      <c r="GVU62"/>
      <c r="GVV62"/>
      <c r="GVW62"/>
      <c r="GVX62"/>
      <c r="GVY62"/>
      <c r="GVZ62"/>
      <c r="GWA62"/>
      <c r="GWB62"/>
      <c r="GWC62"/>
      <c r="GWD62"/>
      <c r="GWE62"/>
      <c r="GWF62"/>
      <c r="GWG62"/>
      <c r="GWH62"/>
      <c r="GWI62"/>
      <c r="GWJ62"/>
      <c r="GWK62"/>
      <c r="GWL62"/>
      <c r="GWM62"/>
      <c r="GWN62"/>
      <c r="GWO62"/>
      <c r="GWP62"/>
      <c r="GWQ62"/>
      <c r="GWR62"/>
      <c r="GWS62"/>
      <c r="GWT62"/>
      <c r="GWU62"/>
      <c r="GWV62"/>
      <c r="GWW62"/>
      <c r="GWX62"/>
      <c r="GWY62"/>
      <c r="GWZ62"/>
      <c r="GXA62"/>
      <c r="GXB62"/>
      <c r="GXC62"/>
      <c r="GXD62"/>
      <c r="GXE62"/>
      <c r="GXF62"/>
      <c r="GXG62"/>
      <c r="GXH62"/>
      <c r="GXI62"/>
      <c r="GXJ62"/>
      <c r="GXK62"/>
      <c r="GXL62"/>
      <c r="GXM62"/>
      <c r="GXN62"/>
      <c r="GXO62"/>
      <c r="GXP62"/>
      <c r="GXQ62"/>
      <c r="GXR62"/>
      <c r="GXS62"/>
      <c r="GXT62"/>
      <c r="GXU62"/>
      <c r="GXV62"/>
      <c r="GXW62"/>
      <c r="GXX62"/>
      <c r="GXY62"/>
      <c r="GXZ62"/>
      <c r="GYA62"/>
      <c r="GYB62"/>
      <c r="GYC62"/>
      <c r="GYD62"/>
      <c r="GYE62"/>
      <c r="GYF62"/>
      <c r="GYG62"/>
      <c r="GYH62"/>
      <c r="GYI62"/>
      <c r="GYJ62"/>
      <c r="GYK62"/>
      <c r="GYL62"/>
      <c r="GYM62"/>
      <c r="GYN62"/>
      <c r="GYO62"/>
      <c r="GYP62"/>
      <c r="GYQ62"/>
      <c r="GYR62"/>
      <c r="GYS62"/>
      <c r="GYT62"/>
      <c r="GYU62"/>
      <c r="GYV62"/>
      <c r="GYW62"/>
      <c r="GYX62"/>
      <c r="GYY62"/>
      <c r="GYZ62"/>
      <c r="GZA62"/>
      <c r="GZB62"/>
      <c r="GZC62"/>
      <c r="GZD62"/>
      <c r="GZE62"/>
      <c r="GZF62"/>
      <c r="GZG62"/>
      <c r="GZH62"/>
      <c r="GZI62"/>
      <c r="GZJ62"/>
      <c r="GZK62"/>
      <c r="GZL62"/>
      <c r="GZM62"/>
      <c r="GZN62"/>
      <c r="GZO62"/>
      <c r="GZP62"/>
      <c r="GZQ62"/>
      <c r="GZR62"/>
      <c r="GZS62"/>
      <c r="GZT62"/>
      <c r="GZU62"/>
      <c r="GZV62"/>
      <c r="GZW62"/>
      <c r="GZX62"/>
      <c r="GZY62"/>
      <c r="GZZ62"/>
      <c r="HAA62"/>
      <c r="HAB62"/>
      <c r="HAC62"/>
      <c r="HAD62"/>
      <c r="HAE62"/>
      <c r="HAF62"/>
      <c r="HAG62"/>
      <c r="HAH62"/>
      <c r="HAI62"/>
      <c r="HAJ62"/>
      <c r="HAK62"/>
      <c r="HAL62"/>
      <c r="HAM62"/>
      <c r="HAN62"/>
      <c r="HAO62"/>
      <c r="HAP62"/>
      <c r="HAQ62"/>
      <c r="HAR62"/>
      <c r="HAS62"/>
      <c r="HAT62"/>
      <c r="HAU62"/>
      <c r="HAV62"/>
      <c r="HAW62"/>
      <c r="HAX62"/>
      <c r="HAY62"/>
      <c r="HAZ62"/>
      <c r="HBA62"/>
      <c r="HBB62"/>
      <c r="HBC62"/>
      <c r="HBD62"/>
      <c r="HBE62"/>
      <c r="HBF62"/>
      <c r="HBG62"/>
      <c r="HBH62"/>
      <c r="HBI62"/>
      <c r="HBJ62"/>
      <c r="HBK62"/>
      <c r="HBL62"/>
      <c r="HBM62"/>
      <c r="HBN62"/>
      <c r="HBO62"/>
      <c r="HBP62"/>
      <c r="HBQ62"/>
      <c r="HBR62"/>
      <c r="HBS62"/>
      <c r="HBT62"/>
      <c r="HBU62"/>
      <c r="HBV62"/>
      <c r="HBW62"/>
      <c r="HBX62"/>
      <c r="HBY62"/>
      <c r="HBZ62"/>
      <c r="HCA62"/>
      <c r="HCB62"/>
      <c r="HCC62"/>
      <c r="HCD62"/>
      <c r="HCE62"/>
      <c r="HCF62"/>
      <c r="HCG62"/>
      <c r="HCH62"/>
      <c r="HCI62"/>
      <c r="HCJ62"/>
      <c r="HCK62"/>
      <c r="HCL62"/>
      <c r="HCM62"/>
      <c r="HCN62"/>
      <c r="HCO62"/>
      <c r="HCP62"/>
      <c r="HCQ62"/>
      <c r="HCR62"/>
      <c r="HCS62"/>
      <c r="HCT62"/>
      <c r="HCU62"/>
      <c r="HCV62"/>
      <c r="HCW62"/>
      <c r="HCX62"/>
      <c r="HCY62"/>
      <c r="HCZ62"/>
      <c r="HDA62"/>
      <c r="HDB62"/>
      <c r="HDC62"/>
      <c r="HDD62"/>
      <c r="HDE62"/>
      <c r="HDF62"/>
      <c r="HDG62"/>
      <c r="HDH62"/>
      <c r="HDI62"/>
      <c r="HDJ62"/>
      <c r="HDK62"/>
      <c r="HDL62"/>
      <c r="HDM62"/>
      <c r="HDN62"/>
      <c r="HDO62"/>
      <c r="HDP62"/>
      <c r="HDQ62"/>
      <c r="HDR62"/>
      <c r="HDS62"/>
      <c r="HDT62"/>
      <c r="HDU62"/>
      <c r="HDV62"/>
      <c r="HDW62"/>
      <c r="HDX62"/>
      <c r="HDY62"/>
      <c r="HDZ62"/>
      <c r="HEA62"/>
      <c r="HEB62"/>
      <c r="HEC62"/>
      <c r="HED62"/>
      <c r="HEE62"/>
      <c r="HEF62"/>
      <c r="HEG62"/>
      <c r="HEH62"/>
      <c r="HEI62"/>
      <c r="HEJ62"/>
      <c r="HEK62"/>
      <c r="HEL62"/>
      <c r="HEM62"/>
      <c r="HEN62"/>
      <c r="HEO62"/>
      <c r="HEP62"/>
      <c r="HEQ62"/>
      <c r="HER62"/>
      <c r="HES62"/>
      <c r="HET62"/>
      <c r="HEU62"/>
      <c r="HEV62"/>
      <c r="HEW62"/>
      <c r="HEX62"/>
      <c r="HEY62"/>
      <c r="HEZ62"/>
      <c r="HFA62"/>
      <c r="HFB62"/>
      <c r="HFC62"/>
      <c r="HFD62"/>
      <c r="HFE62"/>
      <c r="HFF62"/>
      <c r="HFG62"/>
      <c r="HFH62"/>
      <c r="HFI62"/>
      <c r="HFJ62"/>
      <c r="HFK62"/>
      <c r="HFL62"/>
      <c r="HFM62"/>
      <c r="HFN62"/>
      <c r="HFO62"/>
      <c r="HFP62"/>
      <c r="HFQ62"/>
      <c r="HFR62"/>
      <c r="HFS62"/>
      <c r="HFT62"/>
      <c r="HFU62"/>
      <c r="HFV62"/>
      <c r="HFW62"/>
      <c r="HFX62"/>
      <c r="HFY62"/>
      <c r="HFZ62"/>
      <c r="HGA62"/>
      <c r="HGB62"/>
      <c r="HGC62"/>
      <c r="HGD62"/>
      <c r="HGE62"/>
      <c r="HGF62"/>
      <c r="HGG62"/>
      <c r="HGH62"/>
      <c r="HGI62"/>
      <c r="HGJ62"/>
      <c r="HGK62"/>
      <c r="HGL62"/>
      <c r="HGM62"/>
      <c r="HGN62"/>
      <c r="HGO62"/>
      <c r="HGP62"/>
      <c r="HGQ62"/>
      <c r="HGR62"/>
      <c r="HGS62"/>
      <c r="HGT62"/>
      <c r="HGU62"/>
      <c r="HGV62"/>
      <c r="HGW62"/>
      <c r="HGX62"/>
      <c r="HGY62"/>
      <c r="HGZ62"/>
      <c r="HHA62"/>
      <c r="HHB62"/>
      <c r="HHC62"/>
      <c r="HHD62"/>
      <c r="HHE62"/>
      <c r="HHF62"/>
      <c r="HHG62"/>
      <c r="HHH62"/>
      <c r="HHI62"/>
      <c r="HHJ62"/>
      <c r="HHK62"/>
      <c r="HHL62"/>
      <c r="HHM62"/>
      <c r="HHN62"/>
      <c r="HHO62"/>
      <c r="HHP62"/>
      <c r="HHQ62"/>
      <c r="HHR62"/>
      <c r="HHS62"/>
      <c r="HHT62"/>
      <c r="HHU62"/>
      <c r="HHV62"/>
      <c r="HHW62"/>
      <c r="HHX62"/>
      <c r="HHY62"/>
      <c r="HHZ62"/>
      <c r="HIA62"/>
      <c r="HIB62"/>
      <c r="HIC62"/>
      <c r="HID62"/>
      <c r="HIE62"/>
      <c r="HIF62"/>
      <c r="HIG62"/>
      <c r="HIH62"/>
      <c r="HII62"/>
      <c r="HIJ62"/>
      <c r="HIK62"/>
      <c r="HIL62"/>
      <c r="HIM62"/>
      <c r="HIN62"/>
      <c r="HIO62"/>
      <c r="HIP62"/>
      <c r="HIQ62"/>
      <c r="HIR62"/>
      <c r="HIS62"/>
      <c r="HIT62"/>
      <c r="HIU62"/>
      <c r="HIV62"/>
      <c r="HIW62"/>
      <c r="HIX62"/>
      <c r="HIY62"/>
      <c r="HIZ62"/>
      <c r="HJA62"/>
      <c r="HJB62"/>
      <c r="HJC62"/>
      <c r="HJD62"/>
      <c r="HJE62"/>
      <c r="HJF62"/>
      <c r="HJG62"/>
      <c r="HJH62"/>
      <c r="HJI62"/>
      <c r="HJJ62"/>
      <c r="HJK62"/>
      <c r="HJL62"/>
      <c r="HJM62"/>
      <c r="HJN62"/>
      <c r="HJO62"/>
      <c r="HJP62"/>
      <c r="HJQ62"/>
      <c r="HJR62"/>
      <c r="HJS62"/>
      <c r="HJT62"/>
      <c r="HJU62"/>
      <c r="HJV62"/>
      <c r="HJW62"/>
      <c r="HJX62"/>
      <c r="HJY62"/>
      <c r="HJZ62"/>
      <c r="HKA62"/>
      <c r="HKB62"/>
      <c r="HKC62"/>
      <c r="HKD62"/>
      <c r="HKE62"/>
      <c r="HKF62"/>
      <c r="HKG62"/>
      <c r="HKH62"/>
      <c r="HKI62"/>
      <c r="HKJ62"/>
      <c r="HKK62"/>
      <c r="HKL62"/>
      <c r="HKM62"/>
      <c r="HKN62"/>
      <c r="HKO62"/>
      <c r="HKP62"/>
      <c r="HKQ62"/>
      <c r="HKR62"/>
      <c r="HKS62"/>
      <c r="HKT62"/>
      <c r="HKU62"/>
      <c r="HKV62"/>
      <c r="HKW62"/>
      <c r="HKX62"/>
      <c r="HKY62"/>
      <c r="HKZ62"/>
      <c r="HLA62"/>
      <c r="HLB62"/>
      <c r="HLC62"/>
      <c r="HLD62"/>
      <c r="HLE62"/>
      <c r="HLF62"/>
      <c r="HLG62"/>
      <c r="HLH62"/>
      <c r="HLI62"/>
      <c r="HLJ62"/>
      <c r="HLK62"/>
      <c r="HLL62"/>
      <c r="HLM62"/>
      <c r="HLN62"/>
      <c r="HLO62"/>
      <c r="HLP62"/>
      <c r="HLQ62"/>
      <c r="HLR62"/>
      <c r="HLS62"/>
      <c r="HLT62"/>
      <c r="HLU62"/>
      <c r="HLV62"/>
      <c r="HLW62"/>
      <c r="HLX62"/>
      <c r="HLY62"/>
      <c r="HLZ62"/>
      <c r="HMA62"/>
      <c r="HMB62"/>
      <c r="HMC62"/>
      <c r="HMD62"/>
      <c r="HME62"/>
      <c r="HMF62"/>
      <c r="HMG62"/>
      <c r="HMH62"/>
      <c r="HMI62"/>
      <c r="HMJ62"/>
      <c r="HMK62"/>
      <c r="HML62"/>
      <c r="HMM62"/>
      <c r="HMN62"/>
      <c r="HMO62"/>
      <c r="HMP62"/>
      <c r="HMQ62"/>
      <c r="HMR62"/>
      <c r="HMS62"/>
      <c r="HMT62"/>
      <c r="HMU62"/>
      <c r="HMV62"/>
      <c r="HMW62"/>
      <c r="HMX62"/>
      <c r="HMY62"/>
      <c r="HMZ62"/>
      <c r="HNA62"/>
      <c r="HNB62"/>
      <c r="HNC62"/>
      <c r="HND62"/>
      <c r="HNE62"/>
      <c r="HNF62"/>
      <c r="HNG62"/>
      <c r="HNH62"/>
      <c r="HNI62"/>
      <c r="HNJ62"/>
      <c r="HNK62"/>
      <c r="HNL62"/>
      <c r="HNM62"/>
      <c r="HNN62"/>
      <c r="HNO62"/>
      <c r="HNP62"/>
      <c r="HNQ62"/>
      <c r="HNR62"/>
      <c r="HNS62"/>
      <c r="HNT62"/>
      <c r="HNU62"/>
      <c r="HNV62"/>
      <c r="HNW62"/>
      <c r="HNX62"/>
      <c r="HNY62"/>
      <c r="HNZ62"/>
      <c r="HOA62"/>
      <c r="HOB62"/>
      <c r="HOC62"/>
      <c r="HOD62"/>
      <c r="HOE62"/>
      <c r="HOF62"/>
      <c r="HOG62"/>
      <c r="HOH62"/>
      <c r="HOI62"/>
      <c r="HOJ62"/>
      <c r="HOK62"/>
      <c r="HOL62"/>
      <c r="HOM62"/>
      <c r="HON62"/>
      <c r="HOO62"/>
      <c r="HOP62"/>
      <c r="HOQ62"/>
      <c r="HOR62"/>
      <c r="HOS62"/>
      <c r="HOT62"/>
      <c r="HOU62"/>
      <c r="HOV62"/>
      <c r="HOW62"/>
      <c r="HOX62"/>
      <c r="HOY62"/>
      <c r="HOZ62"/>
      <c r="HPA62"/>
      <c r="HPB62"/>
      <c r="HPC62"/>
      <c r="HPD62"/>
      <c r="HPE62"/>
      <c r="HPF62"/>
      <c r="HPG62"/>
      <c r="HPH62"/>
      <c r="HPI62"/>
      <c r="HPJ62"/>
      <c r="HPK62"/>
      <c r="HPL62"/>
      <c r="HPM62"/>
      <c r="HPN62"/>
      <c r="HPO62"/>
      <c r="HPP62"/>
      <c r="HPQ62"/>
      <c r="HPR62"/>
      <c r="HPS62"/>
      <c r="HPT62"/>
      <c r="HPU62"/>
      <c r="HPV62"/>
      <c r="HPW62"/>
      <c r="HPX62"/>
      <c r="HPY62"/>
      <c r="HPZ62"/>
      <c r="HQA62"/>
      <c r="HQB62"/>
      <c r="HQC62"/>
      <c r="HQD62"/>
      <c r="HQE62"/>
      <c r="HQF62"/>
      <c r="HQG62"/>
      <c r="HQH62"/>
      <c r="HQI62"/>
      <c r="HQJ62"/>
      <c r="HQK62"/>
      <c r="HQL62"/>
      <c r="HQM62"/>
      <c r="HQN62"/>
      <c r="HQO62"/>
      <c r="HQP62"/>
      <c r="HQQ62"/>
      <c r="HQR62"/>
      <c r="HQS62"/>
      <c r="HQT62"/>
      <c r="HQU62"/>
      <c r="HQV62"/>
      <c r="HQW62"/>
      <c r="HQX62"/>
      <c r="HQY62"/>
      <c r="HQZ62"/>
      <c r="HRA62"/>
      <c r="HRB62"/>
      <c r="HRC62"/>
      <c r="HRD62"/>
      <c r="HRE62"/>
      <c r="HRF62"/>
      <c r="HRG62"/>
      <c r="HRH62"/>
      <c r="HRI62"/>
      <c r="HRJ62"/>
      <c r="HRK62"/>
      <c r="HRL62"/>
      <c r="HRM62"/>
      <c r="HRN62"/>
      <c r="HRO62"/>
      <c r="HRP62"/>
      <c r="HRQ62"/>
      <c r="HRR62"/>
      <c r="HRS62"/>
      <c r="HRT62"/>
      <c r="HRU62"/>
      <c r="HRV62"/>
      <c r="HRW62"/>
      <c r="HRX62"/>
      <c r="HRY62"/>
      <c r="HRZ62"/>
      <c r="HSA62"/>
      <c r="HSB62"/>
      <c r="HSC62"/>
      <c r="HSD62"/>
      <c r="HSE62"/>
      <c r="HSF62"/>
      <c r="HSG62"/>
      <c r="HSH62"/>
      <c r="HSI62"/>
      <c r="HSJ62"/>
      <c r="HSK62"/>
      <c r="HSL62"/>
      <c r="HSM62"/>
      <c r="HSN62"/>
      <c r="HSO62"/>
      <c r="HSP62"/>
      <c r="HSQ62"/>
      <c r="HSR62"/>
      <c r="HSS62"/>
      <c r="HST62"/>
      <c r="HSU62"/>
      <c r="HSV62"/>
      <c r="HSW62"/>
      <c r="HSX62"/>
      <c r="HSY62"/>
      <c r="HSZ62"/>
      <c r="HTA62"/>
      <c r="HTB62"/>
      <c r="HTC62"/>
      <c r="HTD62"/>
      <c r="HTE62"/>
      <c r="HTF62"/>
      <c r="HTG62"/>
      <c r="HTH62"/>
      <c r="HTI62"/>
      <c r="HTJ62"/>
      <c r="HTK62"/>
      <c r="HTL62"/>
      <c r="HTM62"/>
      <c r="HTN62"/>
      <c r="HTO62"/>
      <c r="HTP62"/>
      <c r="HTQ62"/>
      <c r="HTR62"/>
      <c r="HTS62"/>
      <c r="HTT62"/>
      <c r="HTU62"/>
      <c r="HTV62"/>
      <c r="HTW62"/>
      <c r="HTX62"/>
      <c r="HTY62"/>
      <c r="HTZ62"/>
      <c r="HUA62"/>
      <c r="HUB62"/>
      <c r="HUC62"/>
      <c r="HUD62"/>
      <c r="HUE62"/>
      <c r="HUF62"/>
      <c r="HUG62"/>
      <c r="HUH62"/>
      <c r="HUI62"/>
      <c r="HUJ62"/>
      <c r="HUK62"/>
      <c r="HUL62"/>
      <c r="HUM62"/>
      <c r="HUN62"/>
      <c r="HUO62"/>
      <c r="HUP62"/>
      <c r="HUQ62"/>
      <c r="HUR62"/>
      <c r="HUS62"/>
      <c r="HUT62"/>
      <c r="HUU62"/>
      <c r="HUV62"/>
      <c r="HUW62"/>
      <c r="HUX62"/>
      <c r="HUY62"/>
      <c r="HUZ62"/>
      <c r="HVA62"/>
      <c r="HVB62"/>
      <c r="HVC62"/>
      <c r="HVD62"/>
      <c r="HVE62"/>
      <c r="HVF62"/>
      <c r="HVG62"/>
      <c r="HVH62"/>
      <c r="HVI62"/>
      <c r="HVJ62"/>
      <c r="HVK62"/>
      <c r="HVL62"/>
      <c r="HVM62"/>
      <c r="HVN62"/>
      <c r="HVO62"/>
      <c r="HVP62"/>
      <c r="HVQ62"/>
      <c r="HVR62"/>
      <c r="HVS62"/>
      <c r="HVT62"/>
      <c r="HVU62"/>
      <c r="HVV62"/>
      <c r="HVW62"/>
      <c r="HVX62"/>
      <c r="HVY62"/>
      <c r="HVZ62"/>
      <c r="HWA62"/>
      <c r="HWB62"/>
      <c r="HWC62"/>
      <c r="HWD62"/>
      <c r="HWE62"/>
      <c r="HWF62"/>
      <c r="HWG62"/>
      <c r="HWH62"/>
      <c r="HWI62"/>
      <c r="HWJ62"/>
      <c r="HWK62"/>
      <c r="HWL62"/>
      <c r="HWM62"/>
      <c r="HWN62"/>
      <c r="HWO62"/>
      <c r="HWP62"/>
      <c r="HWQ62"/>
      <c r="HWR62"/>
      <c r="HWS62"/>
      <c r="HWT62"/>
      <c r="HWU62"/>
      <c r="HWV62"/>
      <c r="HWW62"/>
      <c r="HWX62"/>
      <c r="HWY62"/>
      <c r="HWZ62"/>
      <c r="HXA62"/>
      <c r="HXB62"/>
      <c r="HXC62"/>
      <c r="HXD62"/>
      <c r="HXE62"/>
      <c r="HXF62"/>
      <c r="HXG62"/>
      <c r="HXH62"/>
      <c r="HXI62"/>
      <c r="HXJ62"/>
      <c r="HXK62"/>
      <c r="HXL62"/>
      <c r="HXM62"/>
      <c r="HXN62"/>
      <c r="HXO62"/>
      <c r="HXP62"/>
      <c r="HXQ62"/>
      <c r="HXR62"/>
      <c r="HXS62"/>
      <c r="HXT62"/>
      <c r="HXU62"/>
      <c r="HXV62"/>
      <c r="HXW62"/>
      <c r="HXX62"/>
      <c r="HXY62"/>
      <c r="HXZ62"/>
      <c r="HYA62"/>
      <c r="HYB62"/>
      <c r="HYC62"/>
      <c r="HYD62"/>
      <c r="HYE62"/>
      <c r="HYF62"/>
      <c r="HYG62"/>
      <c r="HYH62"/>
      <c r="HYI62"/>
      <c r="HYJ62"/>
      <c r="HYK62"/>
      <c r="HYL62"/>
      <c r="HYM62"/>
      <c r="HYN62"/>
      <c r="HYO62"/>
      <c r="HYP62"/>
      <c r="HYQ62"/>
      <c r="HYR62"/>
      <c r="HYS62"/>
      <c r="HYT62"/>
      <c r="HYU62"/>
      <c r="HYV62"/>
      <c r="HYW62"/>
      <c r="HYX62"/>
      <c r="HYY62"/>
      <c r="HYZ62"/>
      <c r="HZA62"/>
      <c r="HZB62"/>
      <c r="HZC62"/>
      <c r="HZD62"/>
      <c r="HZE62"/>
      <c r="HZF62"/>
      <c r="HZG62"/>
      <c r="HZH62"/>
      <c r="HZI62"/>
      <c r="HZJ62"/>
      <c r="HZK62"/>
      <c r="HZL62"/>
      <c r="HZM62"/>
      <c r="HZN62"/>
      <c r="HZO62"/>
      <c r="HZP62"/>
      <c r="HZQ62"/>
      <c r="HZR62"/>
      <c r="HZS62"/>
      <c r="HZT62"/>
      <c r="HZU62"/>
      <c r="HZV62"/>
      <c r="HZW62"/>
      <c r="HZX62"/>
      <c r="HZY62"/>
      <c r="HZZ62"/>
      <c r="IAA62"/>
      <c r="IAB62"/>
      <c r="IAC62"/>
      <c r="IAD62"/>
      <c r="IAE62"/>
      <c r="IAF62"/>
      <c r="IAG62"/>
      <c r="IAH62"/>
      <c r="IAI62"/>
      <c r="IAJ62"/>
      <c r="IAK62"/>
      <c r="IAL62"/>
      <c r="IAM62"/>
      <c r="IAN62"/>
      <c r="IAO62"/>
      <c r="IAP62"/>
      <c r="IAQ62"/>
      <c r="IAR62"/>
      <c r="IAS62"/>
      <c r="IAT62"/>
      <c r="IAU62"/>
      <c r="IAV62"/>
      <c r="IAW62"/>
      <c r="IAX62"/>
      <c r="IAY62"/>
      <c r="IAZ62"/>
      <c r="IBA62"/>
      <c r="IBB62"/>
      <c r="IBC62"/>
      <c r="IBD62"/>
      <c r="IBE62"/>
      <c r="IBF62"/>
      <c r="IBG62"/>
      <c r="IBH62"/>
      <c r="IBI62"/>
      <c r="IBJ62"/>
      <c r="IBK62"/>
      <c r="IBL62"/>
      <c r="IBM62"/>
      <c r="IBN62"/>
      <c r="IBO62"/>
      <c r="IBP62"/>
      <c r="IBQ62"/>
      <c r="IBR62"/>
      <c r="IBS62"/>
      <c r="IBT62"/>
      <c r="IBU62"/>
      <c r="IBV62"/>
      <c r="IBW62"/>
      <c r="IBX62"/>
      <c r="IBY62"/>
      <c r="IBZ62"/>
      <c r="ICA62"/>
      <c r="ICB62"/>
      <c r="ICC62"/>
      <c r="ICD62"/>
      <c r="ICE62"/>
      <c r="ICF62"/>
      <c r="ICG62"/>
      <c r="ICH62"/>
      <c r="ICI62"/>
      <c r="ICJ62"/>
      <c r="ICK62"/>
      <c r="ICL62"/>
      <c r="ICM62"/>
      <c r="ICN62"/>
      <c r="ICO62"/>
      <c r="ICP62"/>
      <c r="ICQ62"/>
      <c r="ICR62"/>
      <c r="ICS62"/>
      <c r="ICT62"/>
      <c r="ICU62"/>
      <c r="ICV62"/>
      <c r="ICW62"/>
      <c r="ICX62"/>
      <c r="ICY62"/>
      <c r="ICZ62"/>
      <c r="IDA62"/>
      <c r="IDB62"/>
      <c r="IDC62"/>
      <c r="IDD62"/>
      <c r="IDE62"/>
      <c r="IDF62"/>
      <c r="IDG62"/>
      <c r="IDH62"/>
      <c r="IDI62"/>
      <c r="IDJ62"/>
      <c r="IDK62"/>
      <c r="IDL62"/>
      <c r="IDM62"/>
      <c r="IDN62"/>
      <c r="IDO62"/>
      <c r="IDP62"/>
      <c r="IDQ62"/>
      <c r="IDR62"/>
      <c r="IDS62"/>
      <c r="IDT62"/>
      <c r="IDU62"/>
      <c r="IDV62"/>
      <c r="IDW62"/>
      <c r="IDX62"/>
      <c r="IDY62"/>
      <c r="IDZ62"/>
      <c r="IEA62"/>
      <c r="IEB62"/>
      <c r="IEC62"/>
      <c r="IED62"/>
      <c r="IEE62"/>
      <c r="IEF62"/>
      <c r="IEG62"/>
      <c r="IEH62"/>
      <c r="IEI62"/>
      <c r="IEJ62"/>
      <c r="IEK62"/>
      <c r="IEL62"/>
      <c r="IEM62"/>
      <c r="IEN62"/>
      <c r="IEO62"/>
      <c r="IEP62"/>
      <c r="IEQ62"/>
      <c r="IER62"/>
      <c r="IES62"/>
      <c r="IET62"/>
      <c r="IEU62"/>
      <c r="IEV62"/>
      <c r="IEW62"/>
      <c r="IEX62"/>
      <c r="IEY62"/>
      <c r="IEZ62"/>
      <c r="IFA62"/>
      <c r="IFB62"/>
      <c r="IFC62"/>
      <c r="IFD62"/>
      <c r="IFE62"/>
      <c r="IFF62"/>
      <c r="IFG62"/>
      <c r="IFH62"/>
      <c r="IFI62"/>
      <c r="IFJ62"/>
      <c r="IFK62"/>
      <c r="IFL62"/>
      <c r="IFM62"/>
      <c r="IFN62"/>
      <c r="IFO62"/>
      <c r="IFP62"/>
      <c r="IFQ62"/>
      <c r="IFR62"/>
      <c r="IFS62"/>
      <c r="IFT62"/>
      <c r="IFU62"/>
      <c r="IFV62"/>
      <c r="IFW62"/>
      <c r="IFX62"/>
      <c r="IFY62"/>
      <c r="IFZ62"/>
      <c r="IGA62"/>
      <c r="IGB62"/>
      <c r="IGC62"/>
      <c r="IGD62"/>
      <c r="IGE62"/>
      <c r="IGF62"/>
      <c r="IGG62"/>
      <c r="IGH62"/>
      <c r="IGI62"/>
      <c r="IGJ62"/>
      <c r="IGK62"/>
      <c r="IGL62"/>
      <c r="IGM62"/>
      <c r="IGN62"/>
      <c r="IGO62"/>
      <c r="IGP62"/>
      <c r="IGQ62"/>
      <c r="IGR62"/>
      <c r="IGS62"/>
      <c r="IGT62"/>
      <c r="IGU62"/>
      <c r="IGV62"/>
      <c r="IGW62"/>
      <c r="IGX62"/>
      <c r="IGY62"/>
      <c r="IGZ62"/>
      <c r="IHA62"/>
      <c r="IHB62"/>
      <c r="IHC62"/>
      <c r="IHD62"/>
      <c r="IHE62"/>
      <c r="IHF62"/>
      <c r="IHG62"/>
      <c r="IHH62"/>
      <c r="IHI62"/>
      <c r="IHJ62"/>
      <c r="IHK62"/>
      <c r="IHL62"/>
      <c r="IHM62"/>
      <c r="IHN62"/>
      <c r="IHO62"/>
      <c r="IHP62"/>
      <c r="IHQ62"/>
      <c r="IHR62"/>
      <c r="IHS62"/>
      <c r="IHT62"/>
      <c r="IHU62"/>
      <c r="IHV62"/>
      <c r="IHW62"/>
      <c r="IHX62"/>
      <c r="IHY62"/>
      <c r="IHZ62"/>
      <c r="IIA62"/>
      <c r="IIB62"/>
      <c r="IIC62"/>
      <c r="IID62"/>
      <c r="IIE62"/>
      <c r="IIF62"/>
      <c r="IIG62"/>
      <c r="IIH62"/>
      <c r="III62"/>
      <c r="IIJ62"/>
      <c r="IIK62"/>
      <c r="IIL62"/>
      <c r="IIM62"/>
      <c r="IIN62"/>
      <c r="IIO62"/>
      <c r="IIP62"/>
      <c r="IIQ62"/>
      <c r="IIR62"/>
      <c r="IIS62"/>
      <c r="IIT62"/>
      <c r="IIU62"/>
      <c r="IIV62"/>
      <c r="IIW62"/>
      <c r="IIX62"/>
      <c r="IIY62"/>
      <c r="IIZ62"/>
      <c r="IJA62"/>
      <c r="IJB62"/>
      <c r="IJC62"/>
      <c r="IJD62"/>
      <c r="IJE62"/>
      <c r="IJF62"/>
      <c r="IJG62"/>
      <c r="IJH62"/>
      <c r="IJI62"/>
      <c r="IJJ62"/>
      <c r="IJK62"/>
      <c r="IJL62"/>
      <c r="IJM62"/>
      <c r="IJN62"/>
      <c r="IJO62"/>
      <c r="IJP62"/>
      <c r="IJQ62"/>
      <c r="IJR62"/>
      <c r="IJS62"/>
      <c r="IJT62"/>
      <c r="IJU62"/>
      <c r="IJV62"/>
      <c r="IJW62"/>
      <c r="IJX62"/>
      <c r="IJY62"/>
      <c r="IJZ62"/>
      <c r="IKA62"/>
      <c r="IKB62"/>
      <c r="IKC62"/>
      <c r="IKD62"/>
      <c r="IKE62"/>
      <c r="IKF62"/>
      <c r="IKG62"/>
      <c r="IKH62"/>
      <c r="IKI62"/>
      <c r="IKJ62"/>
      <c r="IKK62"/>
      <c r="IKL62"/>
      <c r="IKM62"/>
      <c r="IKN62"/>
      <c r="IKO62"/>
      <c r="IKP62"/>
      <c r="IKQ62"/>
      <c r="IKR62"/>
      <c r="IKS62"/>
      <c r="IKT62"/>
      <c r="IKU62"/>
      <c r="IKV62"/>
      <c r="IKW62"/>
      <c r="IKX62"/>
      <c r="IKY62"/>
      <c r="IKZ62"/>
      <c r="ILA62"/>
      <c r="ILB62"/>
      <c r="ILC62"/>
      <c r="ILD62"/>
      <c r="ILE62"/>
      <c r="ILF62"/>
      <c r="ILG62"/>
      <c r="ILH62"/>
      <c r="ILI62"/>
      <c r="ILJ62"/>
      <c r="ILK62"/>
      <c r="ILL62"/>
      <c r="ILM62"/>
      <c r="ILN62"/>
      <c r="ILO62"/>
      <c r="ILP62"/>
      <c r="ILQ62"/>
      <c r="ILR62"/>
      <c r="ILS62"/>
      <c r="ILT62"/>
      <c r="ILU62"/>
      <c r="ILV62"/>
      <c r="ILW62"/>
      <c r="ILX62"/>
      <c r="ILY62"/>
      <c r="ILZ62"/>
      <c r="IMA62"/>
      <c r="IMB62"/>
      <c r="IMC62"/>
      <c r="IMD62"/>
      <c r="IME62"/>
      <c r="IMF62"/>
      <c r="IMG62"/>
      <c r="IMH62"/>
      <c r="IMI62"/>
      <c r="IMJ62"/>
      <c r="IMK62"/>
      <c r="IML62"/>
      <c r="IMM62"/>
      <c r="IMN62"/>
      <c r="IMO62"/>
      <c r="IMP62"/>
      <c r="IMQ62"/>
      <c r="IMR62"/>
      <c r="IMS62"/>
      <c r="IMT62"/>
      <c r="IMU62"/>
      <c r="IMV62"/>
      <c r="IMW62"/>
      <c r="IMX62"/>
      <c r="IMY62"/>
      <c r="IMZ62"/>
      <c r="INA62"/>
      <c r="INB62"/>
      <c r="INC62"/>
      <c r="IND62"/>
      <c r="INE62"/>
      <c r="INF62"/>
      <c r="ING62"/>
      <c r="INH62"/>
      <c r="INI62"/>
      <c r="INJ62"/>
      <c r="INK62"/>
      <c r="INL62"/>
      <c r="INM62"/>
      <c r="INN62"/>
      <c r="INO62"/>
      <c r="INP62"/>
      <c r="INQ62"/>
      <c r="INR62"/>
      <c r="INS62"/>
      <c r="INT62"/>
      <c r="INU62"/>
      <c r="INV62"/>
      <c r="INW62"/>
      <c r="INX62"/>
      <c r="INY62"/>
      <c r="INZ62"/>
      <c r="IOA62"/>
      <c r="IOB62"/>
      <c r="IOC62"/>
      <c r="IOD62"/>
      <c r="IOE62"/>
      <c r="IOF62"/>
      <c r="IOG62"/>
      <c r="IOH62"/>
      <c r="IOI62"/>
      <c r="IOJ62"/>
      <c r="IOK62"/>
      <c r="IOL62"/>
      <c r="IOM62"/>
      <c r="ION62"/>
      <c r="IOO62"/>
      <c r="IOP62"/>
      <c r="IOQ62"/>
      <c r="IOR62"/>
      <c r="IOS62"/>
      <c r="IOT62"/>
      <c r="IOU62"/>
      <c r="IOV62"/>
      <c r="IOW62"/>
      <c r="IOX62"/>
      <c r="IOY62"/>
      <c r="IOZ62"/>
      <c r="IPA62"/>
      <c r="IPB62"/>
      <c r="IPC62"/>
      <c r="IPD62"/>
      <c r="IPE62"/>
      <c r="IPF62"/>
      <c r="IPG62"/>
      <c r="IPH62"/>
      <c r="IPI62"/>
      <c r="IPJ62"/>
      <c r="IPK62"/>
      <c r="IPL62"/>
      <c r="IPM62"/>
      <c r="IPN62"/>
      <c r="IPO62"/>
      <c r="IPP62"/>
      <c r="IPQ62"/>
      <c r="IPR62"/>
      <c r="IPS62"/>
      <c r="IPT62"/>
      <c r="IPU62"/>
      <c r="IPV62"/>
      <c r="IPW62"/>
      <c r="IPX62"/>
      <c r="IPY62"/>
      <c r="IPZ62"/>
      <c r="IQA62"/>
      <c r="IQB62"/>
      <c r="IQC62"/>
      <c r="IQD62"/>
      <c r="IQE62"/>
      <c r="IQF62"/>
      <c r="IQG62"/>
      <c r="IQH62"/>
      <c r="IQI62"/>
      <c r="IQJ62"/>
      <c r="IQK62"/>
      <c r="IQL62"/>
      <c r="IQM62"/>
      <c r="IQN62"/>
      <c r="IQO62"/>
      <c r="IQP62"/>
      <c r="IQQ62"/>
      <c r="IQR62"/>
      <c r="IQS62"/>
      <c r="IQT62"/>
      <c r="IQU62"/>
      <c r="IQV62"/>
      <c r="IQW62"/>
      <c r="IQX62"/>
      <c r="IQY62"/>
      <c r="IQZ62"/>
      <c r="IRA62"/>
      <c r="IRB62"/>
      <c r="IRC62"/>
      <c r="IRD62"/>
      <c r="IRE62"/>
      <c r="IRF62"/>
      <c r="IRG62"/>
      <c r="IRH62"/>
      <c r="IRI62"/>
      <c r="IRJ62"/>
      <c r="IRK62"/>
      <c r="IRL62"/>
      <c r="IRM62"/>
      <c r="IRN62"/>
      <c r="IRO62"/>
      <c r="IRP62"/>
      <c r="IRQ62"/>
      <c r="IRR62"/>
      <c r="IRS62"/>
      <c r="IRT62"/>
      <c r="IRU62"/>
      <c r="IRV62"/>
      <c r="IRW62"/>
      <c r="IRX62"/>
      <c r="IRY62"/>
      <c r="IRZ62"/>
      <c r="ISA62"/>
      <c r="ISB62"/>
      <c r="ISC62"/>
      <c r="ISD62"/>
      <c r="ISE62"/>
      <c r="ISF62"/>
      <c r="ISG62"/>
      <c r="ISH62"/>
      <c r="ISI62"/>
      <c r="ISJ62"/>
      <c r="ISK62"/>
      <c r="ISL62"/>
      <c r="ISM62"/>
      <c r="ISN62"/>
      <c r="ISO62"/>
      <c r="ISP62"/>
      <c r="ISQ62"/>
      <c r="ISR62"/>
      <c r="ISS62"/>
      <c r="IST62"/>
      <c r="ISU62"/>
      <c r="ISV62"/>
      <c r="ISW62"/>
      <c r="ISX62"/>
      <c r="ISY62"/>
      <c r="ISZ62"/>
      <c r="ITA62"/>
      <c r="ITB62"/>
      <c r="ITC62"/>
      <c r="ITD62"/>
      <c r="ITE62"/>
      <c r="ITF62"/>
      <c r="ITG62"/>
      <c r="ITH62"/>
      <c r="ITI62"/>
      <c r="ITJ62"/>
      <c r="ITK62"/>
      <c r="ITL62"/>
      <c r="ITM62"/>
      <c r="ITN62"/>
      <c r="ITO62"/>
      <c r="ITP62"/>
      <c r="ITQ62"/>
      <c r="ITR62"/>
      <c r="ITS62"/>
      <c r="ITT62"/>
      <c r="ITU62"/>
      <c r="ITV62"/>
      <c r="ITW62"/>
      <c r="ITX62"/>
      <c r="ITY62"/>
      <c r="ITZ62"/>
      <c r="IUA62"/>
      <c r="IUB62"/>
      <c r="IUC62"/>
      <c r="IUD62"/>
      <c r="IUE62"/>
      <c r="IUF62"/>
      <c r="IUG62"/>
      <c r="IUH62"/>
      <c r="IUI62"/>
      <c r="IUJ62"/>
      <c r="IUK62"/>
      <c r="IUL62"/>
      <c r="IUM62"/>
      <c r="IUN62"/>
      <c r="IUO62"/>
      <c r="IUP62"/>
      <c r="IUQ62"/>
      <c r="IUR62"/>
      <c r="IUS62"/>
      <c r="IUT62"/>
      <c r="IUU62"/>
      <c r="IUV62"/>
      <c r="IUW62"/>
      <c r="IUX62"/>
      <c r="IUY62"/>
      <c r="IUZ62"/>
      <c r="IVA62"/>
      <c r="IVB62"/>
      <c r="IVC62"/>
      <c r="IVD62"/>
      <c r="IVE62"/>
      <c r="IVF62"/>
      <c r="IVG62"/>
      <c r="IVH62"/>
      <c r="IVI62"/>
      <c r="IVJ62"/>
      <c r="IVK62"/>
      <c r="IVL62"/>
      <c r="IVM62"/>
      <c r="IVN62"/>
      <c r="IVO62"/>
      <c r="IVP62"/>
      <c r="IVQ62"/>
      <c r="IVR62"/>
      <c r="IVS62"/>
      <c r="IVT62"/>
      <c r="IVU62"/>
      <c r="IVV62"/>
      <c r="IVW62"/>
      <c r="IVX62"/>
      <c r="IVY62"/>
      <c r="IVZ62"/>
      <c r="IWA62"/>
      <c r="IWB62"/>
      <c r="IWC62"/>
      <c r="IWD62"/>
      <c r="IWE62"/>
      <c r="IWF62"/>
      <c r="IWG62"/>
      <c r="IWH62"/>
      <c r="IWI62"/>
      <c r="IWJ62"/>
      <c r="IWK62"/>
      <c r="IWL62"/>
      <c r="IWM62"/>
      <c r="IWN62"/>
      <c r="IWO62"/>
      <c r="IWP62"/>
      <c r="IWQ62"/>
      <c r="IWR62"/>
      <c r="IWS62"/>
      <c r="IWT62"/>
      <c r="IWU62"/>
      <c r="IWV62"/>
      <c r="IWW62"/>
      <c r="IWX62"/>
      <c r="IWY62"/>
      <c r="IWZ62"/>
      <c r="IXA62"/>
      <c r="IXB62"/>
      <c r="IXC62"/>
      <c r="IXD62"/>
      <c r="IXE62"/>
      <c r="IXF62"/>
      <c r="IXG62"/>
      <c r="IXH62"/>
      <c r="IXI62"/>
      <c r="IXJ62"/>
      <c r="IXK62"/>
      <c r="IXL62"/>
      <c r="IXM62"/>
      <c r="IXN62"/>
      <c r="IXO62"/>
      <c r="IXP62"/>
      <c r="IXQ62"/>
      <c r="IXR62"/>
      <c r="IXS62"/>
      <c r="IXT62"/>
      <c r="IXU62"/>
      <c r="IXV62"/>
      <c r="IXW62"/>
      <c r="IXX62"/>
      <c r="IXY62"/>
      <c r="IXZ62"/>
      <c r="IYA62"/>
      <c r="IYB62"/>
      <c r="IYC62"/>
      <c r="IYD62"/>
      <c r="IYE62"/>
      <c r="IYF62"/>
      <c r="IYG62"/>
      <c r="IYH62"/>
      <c r="IYI62"/>
      <c r="IYJ62"/>
      <c r="IYK62"/>
      <c r="IYL62"/>
      <c r="IYM62"/>
      <c r="IYN62"/>
      <c r="IYO62"/>
      <c r="IYP62"/>
      <c r="IYQ62"/>
      <c r="IYR62"/>
      <c r="IYS62"/>
      <c r="IYT62"/>
      <c r="IYU62"/>
      <c r="IYV62"/>
      <c r="IYW62"/>
      <c r="IYX62"/>
      <c r="IYY62"/>
      <c r="IYZ62"/>
      <c r="IZA62"/>
      <c r="IZB62"/>
      <c r="IZC62"/>
      <c r="IZD62"/>
      <c r="IZE62"/>
      <c r="IZF62"/>
      <c r="IZG62"/>
      <c r="IZH62"/>
      <c r="IZI62"/>
      <c r="IZJ62"/>
      <c r="IZK62"/>
      <c r="IZL62"/>
      <c r="IZM62"/>
      <c r="IZN62"/>
      <c r="IZO62"/>
      <c r="IZP62"/>
      <c r="IZQ62"/>
      <c r="IZR62"/>
      <c r="IZS62"/>
      <c r="IZT62"/>
      <c r="IZU62"/>
      <c r="IZV62"/>
      <c r="IZW62"/>
      <c r="IZX62"/>
      <c r="IZY62"/>
      <c r="IZZ62"/>
      <c r="JAA62"/>
      <c r="JAB62"/>
      <c r="JAC62"/>
      <c r="JAD62"/>
      <c r="JAE62"/>
      <c r="JAF62"/>
      <c r="JAG62"/>
      <c r="JAH62"/>
      <c r="JAI62"/>
      <c r="JAJ62"/>
      <c r="JAK62"/>
      <c r="JAL62"/>
      <c r="JAM62"/>
      <c r="JAN62"/>
      <c r="JAO62"/>
      <c r="JAP62"/>
      <c r="JAQ62"/>
      <c r="JAR62"/>
      <c r="JAS62"/>
      <c r="JAT62"/>
      <c r="JAU62"/>
      <c r="JAV62"/>
      <c r="JAW62"/>
      <c r="JAX62"/>
      <c r="JAY62"/>
      <c r="JAZ62"/>
      <c r="JBA62"/>
      <c r="JBB62"/>
      <c r="JBC62"/>
      <c r="JBD62"/>
      <c r="JBE62"/>
      <c r="JBF62"/>
      <c r="JBG62"/>
      <c r="JBH62"/>
      <c r="JBI62"/>
      <c r="JBJ62"/>
      <c r="JBK62"/>
      <c r="JBL62"/>
      <c r="JBM62"/>
      <c r="JBN62"/>
      <c r="JBO62"/>
      <c r="JBP62"/>
      <c r="JBQ62"/>
      <c r="JBR62"/>
      <c r="JBS62"/>
      <c r="JBT62"/>
      <c r="JBU62"/>
      <c r="JBV62"/>
      <c r="JBW62"/>
      <c r="JBX62"/>
      <c r="JBY62"/>
      <c r="JBZ62"/>
      <c r="JCA62"/>
      <c r="JCB62"/>
      <c r="JCC62"/>
      <c r="JCD62"/>
      <c r="JCE62"/>
      <c r="JCF62"/>
      <c r="JCG62"/>
      <c r="JCH62"/>
      <c r="JCI62"/>
      <c r="JCJ62"/>
      <c r="JCK62"/>
      <c r="JCL62"/>
      <c r="JCM62"/>
      <c r="JCN62"/>
      <c r="JCO62"/>
      <c r="JCP62"/>
      <c r="JCQ62"/>
      <c r="JCR62"/>
      <c r="JCS62"/>
      <c r="JCT62"/>
      <c r="JCU62"/>
      <c r="JCV62"/>
      <c r="JCW62"/>
      <c r="JCX62"/>
      <c r="JCY62"/>
      <c r="JCZ62"/>
      <c r="JDA62"/>
      <c r="JDB62"/>
      <c r="JDC62"/>
      <c r="JDD62"/>
      <c r="JDE62"/>
      <c r="JDF62"/>
      <c r="JDG62"/>
      <c r="JDH62"/>
      <c r="JDI62"/>
      <c r="JDJ62"/>
      <c r="JDK62"/>
      <c r="JDL62"/>
      <c r="JDM62"/>
      <c r="JDN62"/>
      <c r="JDO62"/>
      <c r="JDP62"/>
      <c r="JDQ62"/>
      <c r="JDR62"/>
      <c r="JDS62"/>
      <c r="JDT62"/>
      <c r="JDU62"/>
      <c r="JDV62"/>
      <c r="JDW62"/>
      <c r="JDX62"/>
      <c r="JDY62"/>
      <c r="JDZ62"/>
      <c r="JEA62"/>
      <c r="JEB62"/>
      <c r="JEC62"/>
      <c r="JED62"/>
      <c r="JEE62"/>
      <c r="JEF62"/>
      <c r="JEG62"/>
      <c r="JEH62"/>
      <c r="JEI62"/>
      <c r="JEJ62"/>
      <c r="JEK62"/>
      <c r="JEL62"/>
      <c r="JEM62"/>
      <c r="JEN62"/>
      <c r="JEO62"/>
      <c r="JEP62"/>
      <c r="JEQ62"/>
      <c r="JER62"/>
      <c r="JES62"/>
      <c r="JET62"/>
      <c r="JEU62"/>
      <c r="JEV62"/>
      <c r="JEW62"/>
      <c r="JEX62"/>
      <c r="JEY62"/>
      <c r="JEZ62"/>
      <c r="JFA62"/>
      <c r="JFB62"/>
      <c r="JFC62"/>
      <c r="JFD62"/>
      <c r="JFE62"/>
      <c r="JFF62"/>
      <c r="JFG62"/>
      <c r="JFH62"/>
      <c r="JFI62"/>
      <c r="JFJ62"/>
      <c r="JFK62"/>
      <c r="JFL62"/>
      <c r="JFM62"/>
      <c r="JFN62"/>
      <c r="JFO62"/>
      <c r="JFP62"/>
      <c r="JFQ62"/>
      <c r="JFR62"/>
      <c r="JFS62"/>
      <c r="JFT62"/>
      <c r="JFU62"/>
      <c r="JFV62"/>
      <c r="JFW62"/>
      <c r="JFX62"/>
      <c r="JFY62"/>
      <c r="JFZ62"/>
      <c r="JGA62"/>
      <c r="JGB62"/>
      <c r="JGC62"/>
      <c r="JGD62"/>
      <c r="JGE62"/>
      <c r="JGF62"/>
      <c r="JGG62"/>
      <c r="JGH62"/>
      <c r="JGI62"/>
      <c r="JGJ62"/>
      <c r="JGK62"/>
      <c r="JGL62"/>
      <c r="JGM62"/>
      <c r="JGN62"/>
      <c r="JGO62"/>
      <c r="JGP62"/>
      <c r="JGQ62"/>
      <c r="JGR62"/>
      <c r="JGS62"/>
      <c r="JGT62"/>
      <c r="JGU62"/>
      <c r="JGV62"/>
      <c r="JGW62"/>
      <c r="JGX62"/>
      <c r="JGY62"/>
      <c r="JGZ62"/>
      <c r="JHA62"/>
      <c r="JHB62"/>
      <c r="JHC62"/>
      <c r="JHD62"/>
      <c r="JHE62"/>
      <c r="JHF62"/>
      <c r="JHG62"/>
      <c r="JHH62"/>
      <c r="JHI62"/>
      <c r="JHJ62"/>
      <c r="JHK62"/>
      <c r="JHL62"/>
      <c r="JHM62"/>
      <c r="JHN62"/>
      <c r="JHO62"/>
      <c r="JHP62"/>
      <c r="JHQ62"/>
      <c r="JHR62"/>
      <c r="JHS62"/>
      <c r="JHT62"/>
      <c r="JHU62"/>
      <c r="JHV62"/>
      <c r="JHW62"/>
      <c r="JHX62"/>
      <c r="JHY62"/>
      <c r="JHZ62"/>
      <c r="JIA62"/>
      <c r="JIB62"/>
      <c r="JIC62"/>
      <c r="JID62"/>
      <c r="JIE62"/>
      <c r="JIF62"/>
      <c r="JIG62"/>
      <c r="JIH62"/>
      <c r="JII62"/>
      <c r="JIJ62"/>
      <c r="JIK62"/>
      <c r="JIL62"/>
      <c r="JIM62"/>
      <c r="JIN62"/>
      <c r="JIO62"/>
      <c r="JIP62"/>
      <c r="JIQ62"/>
      <c r="JIR62"/>
      <c r="JIS62"/>
      <c r="JIT62"/>
      <c r="JIU62"/>
      <c r="JIV62"/>
      <c r="JIW62"/>
      <c r="JIX62"/>
      <c r="JIY62"/>
      <c r="JIZ62"/>
      <c r="JJA62"/>
      <c r="JJB62"/>
      <c r="JJC62"/>
      <c r="JJD62"/>
      <c r="JJE62"/>
      <c r="JJF62"/>
      <c r="JJG62"/>
      <c r="JJH62"/>
      <c r="JJI62"/>
      <c r="JJJ62"/>
      <c r="JJK62"/>
      <c r="JJL62"/>
      <c r="JJM62"/>
      <c r="JJN62"/>
      <c r="JJO62"/>
      <c r="JJP62"/>
      <c r="JJQ62"/>
      <c r="JJR62"/>
      <c r="JJS62"/>
      <c r="JJT62"/>
      <c r="JJU62"/>
      <c r="JJV62"/>
      <c r="JJW62"/>
      <c r="JJX62"/>
      <c r="JJY62"/>
      <c r="JJZ62"/>
      <c r="JKA62"/>
      <c r="JKB62"/>
      <c r="JKC62"/>
      <c r="JKD62"/>
      <c r="JKE62"/>
      <c r="JKF62"/>
      <c r="JKG62"/>
      <c r="JKH62"/>
      <c r="JKI62"/>
      <c r="JKJ62"/>
      <c r="JKK62"/>
      <c r="JKL62"/>
      <c r="JKM62"/>
      <c r="JKN62"/>
      <c r="JKO62"/>
      <c r="JKP62"/>
      <c r="JKQ62"/>
      <c r="JKR62"/>
      <c r="JKS62"/>
      <c r="JKT62"/>
      <c r="JKU62"/>
      <c r="JKV62"/>
      <c r="JKW62"/>
      <c r="JKX62"/>
      <c r="JKY62"/>
      <c r="JKZ62"/>
      <c r="JLA62"/>
      <c r="JLB62"/>
      <c r="JLC62"/>
      <c r="JLD62"/>
      <c r="JLE62"/>
      <c r="JLF62"/>
      <c r="JLG62"/>
      <c r="JLH62"/>
      <c r="JLI62"/>
      <c r="JLJ62"/>
      <c r="JLK62"/>
      <c r="JLL62"/>
      <c r="JLM62"/>
      <c r="JLN62"/>
      <c r="JLO62"/>
      <c r="JLP62"/>
      <c r="JLQ62"/>
      <c r="JLR62"/>
      <c r="JLS62"/>
      <c r="JLT62"/>
      <c r="JLU62"/>
      <c r="JLV62"/>
      <c r="JLW62"/>
      <c r="JLX62"/>
      <c r="JLY62"/>
      <c r="JLZ62"/>
      <c r="JMA62"/>
      <c r="JMB62"/>
      <c r="JMC62"/>
      <c r="JMD62"/>
      <c r="JME62"/>
      <c r="JMF62"/>
      <c r="JMG62"/>
      <c r="JMH62"/>
      <c r="JMI62"/>
      <c r="JMJ62"/>
      <c r="JMK62"/>
      <c r="JML62"/>
      <c r="JMM62"/>
      <c r="JMN62"/>
      <c r="JMO62"/>
      <c r="JMP62"/>
      <c r="JMQ62"/>
      <c r="JMR62"/>
      <c r="JMS62"/>
      <c r="JMT62"/>
      <c r="JMU62"/>
      <c r="JMV62"/>
      <c r="JMW62"/>
      <c r="JMX62"/>
      <c r="JMY62"/>
      <c r="JMZ62"/>
      <c r="JNA62"/>
      <c r="JNB62"/>
      <c r="JNC62"/>
      <c r="JND62"/>
      <c r="JNE62"/>
      <c r="JNF62"/>
      <c r="JNG62"/>
      <c r="JNH62"/>
      <c r="JNI62"/>
      <c r="JNJ62"/>
      <c r="JNK62"/>
      <c r="JNL62"/>
      <c r="JNM62"/>
      <c r="JNN62"/>
      <c r="JNO62"/>
      <c r="JNP62"/>
      <c r="JNQ62"/>
      <c r="JNR62"/>
      <c r="JNS62"/>
      <c r="JNT62"/>
      <c r="JNU62"/>
      <c r="JNV62"/>
      <c r="JNW62"/>
      <c r="JNX62"/>
      <c r="JNY62"/>
      <c r="JNZ62"/>
      <c r="JOA62"/>
      <c r="JOB62"/>
      <c r="JOC62"/>
      <c r="JOD62"/>
      <c r="JOE62"/>
      <c r="JOF62"/>
      <c r="JOG62"/>
      <c r="JOH62"/>
      <c r="JOI62"/>
      <c r="JOJ62"/>
      <c r="JOK62"/>
      <c r="JOL62"/>
      <c r="JOM62"/>
      <c r="JON62"/>
      <c r="JOO62"/>
      <c r="JOP62"/>
      <c r="JOQ62"/>
      <c r="JOR62"/>
      <c r="JOS62"/>
      <c r="JOT62"/>
      <c r="JOU62"/>
      <c r="JOV62"/>
      <c r="JOW62"/>
      <c r="JOX62"/>
      <c r="JOY62"/>
      <c r="JOZ62"/>
      <c r="JPA62"/>
      <c r="JPB62"/>
      <c r="JPC62"/>
      <c r="JPD62"/>
      <c r="JPE62"/>
      <c r="JPF62"/>
      <c r="JPG62"/>
      <c r="JPH62"/>
      <c r="JPI62"/>
      <c r="JPJ62"/>
      <c r="JPK62"/>
      <c r="JPL62"/>
      <c r="JPM62"/>
      <c r="JPN62"/>
      <c r="JPO62"/>
      <c r="JPP62"/>
      <c r="JPQ62"/>
      <c r="JPR62"/>
      <c r="JPS62"/>
      <c r="JPT62"/>
      <c r="JPU62"/>
      <c r="JPV62"/>
      <c r="JPW62"/>
      <c r="JPX62"/>
      <c r="JPY62"/>
      <c r="JPZ62"/>
      <c r="JQA62"/>
      <c r="JQB62"/>
      <c r="JQC62"/>
      <c r="JQD62"/>
      <c r="JQE62"/>
      <c r="JQF62"/>
      <c r="JQG62"/>
      <c r="JQH62"/>
      <c r="JQI62"/>
      <c r="JQJ62"/>
      <c r="JQK62"/>
      <c r="JQL62"/>
      <c r="JQM62"/>
      <c r="JQN62"/>
      <c r="JQO62"/>
      <c r="JQP62"/>
      <c r="JQQ62"/>
      <c r="JQR62"/>
      <c r="JQS62"/>
      <c r="JQT62"/>
      <c r="JQU62"/>
      <c r="JQV62"/>
      <c r="JQW62"/>
      <c r="JQX62"/>
      <c r="JQY62"/>
      <c r="JQZ62"/>
      <c r="JRA62"/>
      <c r="JRB62"/>
      <c r="JRC62"/>
      <c r="JRD62"/>
      <c r="JRE62"/>
      <c r="JRF62"/>
      <c r="JRG62"/>
      <c r="JRH62"/>
      <c r="JRI62"/>
      <c r="JRJ62"/>
      <c r="JRK62"/>
      <c r="JRL62"/>
      <c r="JRM62"/>
      <c r="JRN62"/>
      <c r="JRO62"/>
      <c r="JRP62"/>
      <c r="JRQ62"/>
      <c r="JRR62"/>
      <c r="JRS62"/>
      <c r="JRT62"/>
      <c r="JRU62"/>
      <c r="JRV62"/>
      <c r="JRW62"/>
      <c r="JRX62"/>
      <c r="JRY62"/>
      <c r="JRZ62"/>
      <c r="JSA62"/>
      <c r="JSB62"/>
      <c r="JSC62"/>
      <c r="JSD62"/>
      <c r="JSE62"/>
      <c r="JSF62"/>
      <c r="JSG62"/>
      <c r="JSH62"/>
      <c r="JSI62"/>
      <c r="JSJ62"/>
      <c r="JSK62"/>
      <c r="JSL62"/>
      <c r="JSM62"/>
      <c r="JSN62"/>
      <c r="JSO62"/>
      <c r="JSP62"/>
      <c r="JSQ62"/>
      <c r="JSR62"/>
      <c r="JSS62"/>
      <c r="JST62"/>
      <c r="JSU62"/>
      <c r="JSV62"/>
      <c r="JSW62"/>
      <c r="JSX62"/>
      <c r="JSY62"/>
      <c r="JSZ62"/>
      <c r="JTA62"/>
      <c r="JTB62"/>
      <c r="JTC62"/>
      <c r="JTD62"/>
      <c r="JTE62"/>
      <c r="JTF62"/>
      <c r="JTG62"/>
      <c r="JTH62"/>
      <c r="JTI62"/>
      <c r="JTJ62"/>
      <c r="JTK62"/>
      <c r="JTL62"/>
      <c r="JTM62"/>
      <c r="JTN62"/>
      <c r="JTO62"/>
      <c r="JTP62"/>
      <c r="JTQ62"/>
      <c r="JTR62"/>
      <c r="JTS62"/>
      <c r="JTT62"/>
      <c r="JTU62"/>
      <c r="JTV62"/>
      <c r="JTW62"/>
      <c r="JTX62"/>
      <c r="JTY62"/>
      <c r="JTZ62"/>
      <c r="JUA62"/>
      <c r="JUB62"/>
      <c r="JUC62"/>
      <c r="JUD62"/>
      <c r="JUE62"/>
      <c r="JUF62"/>
      <c r="JUG62"/>
      <c r="JUH62"/>
      <c r="JUI62"/>
      <c r="JUJ62"/>
      <c r="JUK62"/>
      <c r="JUL62"/>
      <c r="JUM62"/>
      <c r="JUN62"/>
      <c r="JUO62"/>
      <c r="JUP62"/>
      <c r="JUQ62"/>
      <c r="JUR62"/>
      <c r="JUS62"/>
      <c r="JUT62"/>
      <c r="JUU62"/>
      <c r="JUV62"/>
      <c r="JUW62"/>
      <c r="JUX62"/>
      <c r="JUY62"/>
      <c r="JUZ62"/>
      <c r="JVA62"/>
      <c r="JVB62"/>
      <c r="JVC62"/>
      <c r="JVD62"/>
      <c r="JVE62"/>
      <c r="JVF62"/>
      <c r="JVG62"/>
      <c r="JVH62"/>
      <c r="JVI62"/>
      <c r="JVJ62"/>
      <c r="JVK62"/>
      <c r="JVL62"/>
      <c r="JVM62"/>
      <c r="JVN62"/>
      <c r="JVO62"/>
      <c r="JVP62"/>
      <c r="JVQ62"/>
      <c r="JVR62"/>
      <c r="JVS62"/>
      <c r="JVT62"/>
      <c r="JVU62"/>
      <c r="JVV62"/>
      <c r="JVW62"/>
      <c r="JVX62"/>
      <c r="JVY62"/>
      <c r="JVZ62"/>
      <c r="JWA62"/>
      <c r="JWB62"/>
      <c r="JWC62"/>
      <c r="JWD62"/>
      <c r="JWE62"/>
      <c r="JWF62"/>
      <c r="JWG62"/>
      <c r="JWH62"/>
      <c r="JWI62"/>
      <c r="JWJ62"/>
      <c r="JWK62"/>
      <c r="JWL62"/>
      <c r="JWM62"/>
      <c r="JWN62"/>
      <c r="JWO62"/>
      <c r="JWP62"/>
      <c r="JWQ62"/>
      <c r="JWR62"/>
      <c r="JWS62"/>
      <c r="JWT62"/>
      <c r="JWU62"/>
      <c r="JWV62"/>
      <c r="JWW62"/>
      <c r="JWX62"/>
      <c r="JWY62"/>
      <c r="JWZ62"/>
      <c r="JXA62"/>
      <c r="JXB62"/>
      <c r="JXC62"/>
      <c r="JXD62"/>
      <c r="JXE62"/>
      <c r="JXF62"/>
      <c r="JXG62"/>
      <c r="JXH62"/>
      <c r="JXI62"/>
      <c r="JXJ62"/>
      <c r="JXK62"/>
      <c r="JXL62"/>
      <c r="JXM62"/>
      <c r="JXN62"/>
      <c r="JXO62"/>
      <c r="JXP62"/>
      <c r="JXQ62"/>
      <c r="JXR62"/>
      <c r="JXS62"/>
      <c r="JXT62"/>
      <c r="JXU62"/>
      <c r="JXV62"/>
      <c r="JXW62"/>
      <c r="JXX62"/>
      <c r="JXY62"/>
      <c r="JXZ62"/>
      <c r="JYA62"/>
      <c r="JYB62"/>
      <c r="JYC62"/>
      <c r="JYD62"/>
      <c r="JYE62"/>
      <c r="JYF62"/>
      <c r="JYG62"/>
      <c r="JYH62"/>
      <c r="JYI62"/>
      <c r="JYJ62"/>
      <c r="JYK62"/>
      <c r="JYL62"/>
      <c r="JYM62"/>
      <c r="JYN62"/>
      <c r="JYO62"/>
      <c r="JYP62"/>
      <c r="JYQ62"/>
      <c r="JYR62"/>
      <c r="JYS62"/>
      <c r="JYT62"/>
      <c r="JYU62"/>
      <c r="JYV62"/>
      <c r="JYW62"/>
      <c r="JYX62"/>
      <c r="JYY62"/>
      <c r="JYZ62"/>
      <c r="JZA62"/>
      <c r="JZB62"/>
      <c r="JZC62"/>
      <c r="JZD62"/>
      <c r="JZE62"/>
      <c r="JZF62"/>
      <c r="JZG62"/>
      <c r="JZH62"/>
      <c r="JZI62"/>
      <c r="JZJ62"/>
      <c r="JZK62"/>
      <c r="JZL62"/>
      <c r="JZM62"/>
      <c r="JZN62"/>
      <c r="JZO62"/>
      <c r="JZP62"/>
      <c r="JZQ62"/>
      <c r="JZR62"/>
      <c r="JZS62"/>
      <c r="JZT62"/>
      <c r="JZU62"/>
      <c r="JZV62"/>
      <c r="JZW62"/>
      <c r="JZX62"/>
      <c r="JZY62"/>
      <c r="JZZ62"/>
      <c r="KAA62"/>
      <c r="KAB62"/>
      <c r="KAC62"/>
      <c r="KAD62"/>
      <c r="KAE62"/>
      <c r="KAF62"/>
      <c r="KAG62"/>
      <c r="KAH62"/>
      <c r="KAI62"/>
      <c r="KAJ62"/>
      <c r="KAK62"/>
      <c r="KAL62"/>
      <c r="KAM62"/>
      <c r="KAN62"/>
      <c r="KAO62"/>
      <c r="KAP62"/>
      <c r="KAQ62"/>
      <c r="KAR62"/>
      <c r="KAS62"/>
      <c r="KAT62"/>
      <c r="KAU62"/>
      <c r="KAV62"/>
      <c r="KAW62"/>
      <c r="KAX62"/>
      <c r="KAY62"/>
      <c r="KAZ62"/>
      <c r="KBA62"/>
      <c r="KBB62"/>
      <c r="KBC62"/>
      <c r="KBD62"/>
      <c r="KBE62"/>
      <c r="KBF62"/>
      <c r="KBG62"/>
      <c r="KBH62"/>
      <c r="KBI62"/>
      <c r="KBJ62"/>
      <c r="KBK62"/>
      <c r="KBL62"/>
      <c r="KBM62"/>
      <c r="KBN62"/>
      <c r="KBO62"/>
      <c r="KBP62"/>
      <c r="KBQ62"/>
      <c r="KBR62"/>
      <c r="KBS62"/>
      <c r="KBT62"/>
      <c r="KBU62"/>
      <c r="KBV62"/>
      <c r="KBW62"/>
      <c r="KBX62"/>
      <c r="KBY62"/>
      <c r="KBZ62"/>
      <c r="KCA62"/>
      <c r="KCB62"/>
      <c r="KCC62"/>
      <c r="KCD62"/>
      <c r="KCE62"/>
      <c r="KCF62"/>
      <c r="KCG62"/>
      <c r="KCH62"/>
      <c r="KCI62"/>
      <c r="KCJ62"/>
      <c r="KCK62"/>
      <c r="KCL62"/>
      <c r="KCM62"/>
      <c r="KCN62"/>
      <c r="KCO62"/>
      <c r="KCP62"/>
      <c r="KCQ62"/>
      <c r="KCR62"/>
      <c r="KCS62"/>
      <c r="KCT62"/>
      <c r="KCU62"/>
      <c r="KCV62"/>
      <c r="KCW62"/>
      <c r="KCX62"/>
      <c r="KCY62"/>
      <c r="KCZ62"/>
      <c r="KDA62"/>
      <c r="KDB62"/>
      <c r="KDC62"/>
      <c r="KDD62"/>
      <c r="KDE62"/>
      <c r="KDF62"/>
      <c r="KDG62"/>
      <c r="KDH62"/>
      <c r="KDI62"/>
      <c r="KDJ62"/>
      <c r="KDK62"/>
      <c r="KDL62"/>
      <c r="KDM62"/>
      <c r="KDN62"/>
      <c r="KDO62"/>
      <c r="KDP62"/>
      <c r="KDQ62"/>
      <c r="KDR62"/>
      <c r="KDS62"/>
      <c r="KDT62"/>
      <c r="KDU62"/>
      <c r="KDV62"/>
      <c r="KDW62"/>
      <c r="KDX62"/>
      <c r="KDY62"/>
      <c r="KDZ62"/>
      <c r="KEA62"/>
      <c r="KEB62"/>
      <c r="KEC62"/>
      <c r="KED62"/>
      <c r="KEE62"/>
      <c r="KEF62"/>
      <c r="KEG62"/>
      <c r="KEH62"/>
      <c r="KEI62"/>
      <c r="KEJ62"/>
      <c r="KEK62"/>
      <c r="KEL62"/>
      <c r="KEM62"/>
      <c r="KEN62"/>
      <c r="KEO62"/>
      <c r="KEP62"/>
      <c r="KEQ62"/>
      <c r="KER62"/>
      <c r="KES62"/>
      <c r="KET62"/>
      <c r="KEU62"/>
      <c r="KEV62"/>
      <c r="KEW62"/>
      <c r="KEX62"/>
      <c r="KEY62"/>
      <c r="KEZ62"/>
      <c r="KFA62"/>
      <c r="KFB62"/>
      <c r="KFC62"/>
      <c r="KFD62"/>
      <c r="KFE62"/>
      <c r="KFF62"/>
      <c r="KFG62"/>
      <c r="KFH62"/>
      <c r="KFI62"/>
      <c r="KFJ62"/>
      <c r="KFK62"/>
      <c r="KFL62"/>
      <c r="KFM62"/>
      <c r="KFN62"/>
      <c r="KFO62"/>
      <c r="KFP62"/>
      <c r="KFQ62"/>
      <c r="KFR62"/>
      <c r="KFS62"/>
      <c r="KFT62"/>
      <c r="KFU62"/>
      <c r="KFV62"/>
      <c r="KFW62"/>
      <c r="KFX62"/>
      <c r="KFY62"/>
      <c r="KFZ62"/>
      <c r="KGA62"/>
      <c r="KGB62"/>
      <c r="KGC62"/>
      <c r="KGD62"/>
      <c r="KGE62"/>
      <c r="KGF62"/>
      <c r="KGG62"/>
      <c r="KGH62"/>
      <c r="KGI62"/>
      <c r="KGJ62"/>
      <c r="KGK62"/>
      <c r="KGL62"/>
      <c r="KGM62"/>
      <c r="KGN62"/>
      <c r="KGO62"/>
      <c r="KGP62"/>
      <c r="KGQ62"/>
      <c r="KGR62"/>
      <c r="KGS62"/>
      <c r="KGT62"/>
      <c r="KGU62"/>
      <c r="KGV62"/>
      <c r="KGW62"/>
      <c r="KGX62"/>
      <c r="KGY62"/>
      <c r="KGZ62"/>
      <c r="KHA62"/>
      <c r="KHB62"/>
      <c r="KHC62"/>
      <c r="KHD62"/>
      <c r="KHE62"/>
      <c r="KHF62"/>
      <c r="KHG62"/>
      <c r="KHH62"/>
      <c r="KHI62"/>
      <c r="KHJ62"/>
      <c r="KHK62"/>
      <c r="KHL62"/>
      <c r="KHM62"/>
      <c r="KHN62"/>
      <c r="KHO62"/>
      <c r="KHP62"/>
      <c r="KHQ62"/>
      <c r="KHR62"/>
      <c r="KHS62"/>
      <c r="KHT62"/>
      <c r="KHU62"/>
      <c r="KHV62"/>
      <c r="KHW62"/>
      <c r="KHX62"/>
      <c r="KHY62"/>
      <c r="KHZ62"/>
      <c r="KIA62"/>
      <c r="KIB62"/>
      <c r="KIC62"/>
      <c r="KID62"/>
      <c r="KIE62"/>
      <c r="KIF62"/>
      <c r="KIG62"/>
      <c r="KIH62"/>
      <c r="KII62"/>
      <c r="KIJ62"/>
      <c r="KIK62"/>
      <c r="KIL62"/>
      <c r="KIM62"/>
      <c r="KIN62"/>
      <c r="KIO62"/>
      <c r="KIP62"/>
      <c r="KIQ62"/>
      <c r="KIR62"/>
      <c r="KIS62"/>
      <c r="KIT62"/>
      <c r="KIU62"/>
      <c r="KIV62"/>
      <c r="KIW62"/>
      <c r="KIX62"/>
      <c r="KIY62"/>
      <c r="KIZ62"/>
      <c r="KJA62"/>
      <c r="KJB62"/>
      <c r="KJC62"/>
      <c r="KJD62"/>
      <c r="KJE62"/>
      <c r="KJF62"/>
      <c r="KJG62"/>
      <c r="KJH62"/>
      <c r="KJI62"/>
      <c r="KJJ62"/>
      <c r="KJK62"/>
      <c r="KJL62"/>
      <c r="KJM62"/>
      <c r="KJN62"/>
      <c r="KJO62"/>
      <c r="KJP62"/>
      <c r="KJQ62"/>
      <c r="KJR62"/>
      <c r="KJS62"/>
      <c r="KJT62"/>
      <c r="KJU62"/>
      <c r="KJV62"/>
      <c r="KJW62"/>
      <c r="KJX62"/>
      <c r="KJY62"/>
      <c r="KJZ62"/>
      <c r="KKA62"/>
      <c r="KKB62"/>
      <c r="KKC62"/>
      <c r="KKD62"/>
      <c r="KKE62"/>
      <c r="KKF62"/>
      <c r="KKG62"/>
      <c r="KKH62"/>
      <c r="KKI62"/>
      <c r="KKJ62"/>
      <c r="KKK62"/>
      <c r="KKL62"/>
      <c r="KKM62"/>
      <c r="KKN62"/>
      <c r="KKO62"/>
      <c r="KKP62"/>
      <c r="KKQ62"/>
      <c r="KKR62"/>
      <c r="KKS62"/>
      <c r="KKT62"/>
      <c r="KKU62"/>
      <c r="KKV62"/>
      <c r="KKW62"/>
      <c r="KKX62"/>
      <c r="KKY62"/>
      <c r="KKZ62"/>
      <c r="KLA62"/>
      <c r="KLB62"/>
      <c r="KLC62"/>
      <c r="KLD62"/>
      <c r="KLE62"/>
      <c r="KLF62"/>
      <c r="KLG62"/>
      <c r="KLH62"/>
      <c r="KLI62"/>
      <c r="KLJ62"/>
      <c r="KLK62"/>
      <c r="KLL62"/>
      <c r="KLM62"/>
      <c r="KLN62"/>
      <c r="KLO62"/>
      <c r="KLP62"/>
      <c r="KLQ62"/>
      <c r="KLR62"/>
      <c r="KLS62"/>
      <c r="KLT62"/>
      <c r="KLU62"/>
      <c r="KLV62"/>
      <c r="KLW62"/>
      <c r="KLX62"/>
      <c r="KLY62"/>
      <c r="KLZ62"/>
      <c r="KMA62"/>
      <c r="KMB62"/>
      <c r="KMC62"/>
      <c r="KMD62"/>
      <c r="KME62"/>
      <c r="KMF62"/>
      <c r="KMG62"/>
      <c r="KMH62"/>
      <c r="KMI62"/>
      <c r="KMJ62"/>
      <c r="KMK62"/>
      <c r="KML62"/>
      <c r="KMM62"/>
      <c r="KMN62"/>
      <c r="KMO62"/>
      <c r="KMP62"/>
      <c r="KMQ62"/>
      <c r="KMR62"/>
      <c r="KMS62"/>
      <c r="KMT62"/>
      <c r="KMU62"/>
      <c r="KMV62"/>
      <c r="KMW62"/>
      <c r="KMX62"/>
      <c r="KMY62"/>
      <c r="KMZ62"/>
      <c r="KNA62"/>
      <c r="KNB62"/>
      <c r="KNC62"/>
      <c r="KND62"/>
      <c r="KNE62"/>
      <c r="KNF62"/>
      <c r="KNG62"/>
      <c r="KNH62"/>
      <c r="KNI62"/>
      <c r="KNJ62"/>
      <c r="KNK62"/>
      <c r="KNL62"/>
      <c r="KNM62"/>
      <c r="KNN62"/>
      <c r="KNO62"/>
      <c r="KNP62"/>
      <c r="KNQ62"/>
      <c r="KNR62"/>
      <c r="KNS62"/>
      <c r="KNT62"/>
      <c r="KNU62"/>
      <c r="KNV62"/>
      <c r="KNW62"/>
      <c r="KNX62"/>
      <c r="KNY62"/>
      <c r="KNZ62"/>
      <c r="KOA62"/>
      <c r="KOB62"/>
      <c r="KOC62"/>
      <c r="KOD62"/>
      <c r="KOE62"/>
      <c r="KOF62"/>
      <c r="KOG62"/>
      <c r="KOH62"/>
      <c r="KOI62"/>
      <c r="KOJ62"/>
      <c r="KOK62"/>
      <c r="KOL62"/>
      <c r="KOM62"/>
      <c r="KON62"/>
      <c r="KOO62"/>
      <c r="KOP62"/>
      <c r="KOQ62"/>
      <c r="KOR62"/>
      <c r="KOS62"/>
      <c r="KOT62"/>
      <c r="KOU62"/>
      <c r="KOV62"/>
      <c r="KOW62"/>
      <c r="KOX62"/>
      <c r="KOY62"/>
      <c r="KOZ62"/>
      <c r="KPA62"/>
      <c r="KPB62"/>
      <c r="KPC62"/>
      <c r="KPD62"/>
      <c r="KPE62"/>
      <c r="KPF62"/>
      <c r="KPG62"/>
      <c r="KPH62"/>
      <c r="KPI62"/>
      <c r="KPJ62"/>
      <c r="KPK62"/>
      <c r="KPL62"/>
      <c r="KPM62"/>
      <c r="KPN62"/>
      <c r="KPO62"/>
      <c r="KPP62"/>
      <c r="KPQ62"/>
      <c r="KPR62"/>
      <c r="KPS62"/>
      <c r="KPT62"/>
      <c r="KPU62"/>
      <c r="KPV62"/>
      <c r="KPW62"/>
      <c r="KPX62"/>
      <c r="KPY62"/>
      <c r="KPZ62"/>
      <c r="KQA62"/>
      <c r="KQB62"/>
      <c r="KQC62"/>
      <c r="KQD62"/>
      <c r="KQE62"/>
      <c r="KQF62"/>
      <c r="KQG62"/>
      <c r="KQH62"/>
      <c r="KQI62"/>
      <c r="KQJ62"/>
      <c r="KQK62"/>
      <c r="KQL62"/>
      <c r="KQM62"/>
      <c r="KQN62"/>
      <c r="KQO62"/>
      <c r="KQP62"/>
      <c r="KQQ62"/>
      <c r="KQR62"/>
      <c r="KQS62"/>
      <c r="KQT62"/>
      <c r="KQU62"/>
      <c r="KQV62"/>
      <c r="KQW62"/>
      <c r="KQX62"/>
      <c r="KQY62"/>
      <c r="KQZ62"/>
      <c r="KRA62"/>
      <c r="KRB62"/>
      <c r="KRC62"/>
      <c r="KRD62"/>
      <c r="KRE62"/>
      <c r="KRF62"/>
      <c r="KRG62"/>
      <c r="KRH62"/>
      <c r="KRI62"/>
      <c r="KRJ62"/>
      <c r="KRK62"/>
      <c r="KRL62"/>
      <c r="KRM62"/>
      <c r="KRN62"/>
      <c r="KRO62"/>
      <c r="KRP62"/>
      <c r="KRQ62"/>
      <c r="KRR62"/>
      <c r="KRS62"/>
      <c r="KRT62"/>
      <c r="KRU62"/>
      <c r="KRV62"/>
      <c r="KRW62"/>
      <c r="KRX62"/>
      <c r="KRY62"/>
      <c r="KRZ62"/>
      <c r="KSA62"/>
      <c r="KSB62"/>
      <c r="KSC62"/>
      <c r="KSD62"/>
      <c r="KSE62"/>
      <c r="KSF62"/>
      <c r="KSG62"/>
      <c r="KSH62"/>
      <c r="KSI62"/>
      <c r="KSJ62"/>
      <c r="KSK62"/>
      <c r="KSL62"/>
      <c r="KSM62"/>
      <c r="KSN62"/>
      <c r="KSO62"/>
      <c r="KSP62"/>
      <c r="KSQ62"/>
      <c r="KSR62"/>
      <c r="KSS62"/>
      <c r="KST62"/>
      <c r="KSU62"/>
      <c r="KSV62"/>
      <c r="KSW62"/>
      <c r="KSX62"/>
      <c r="KSY62"/>
      <c r="KSZ62"/>
      <c r="KTA62"/>
      <c r="KTB62"/>
      <c r="KTC62"/>
      <c r="KTD62"/>
      <c r="KTE62"/>
      <c r="KTF62"/>
      <c r="KTG62"/>
      <c r="KTH62"/>
      <c r="KTI62"/>
      <c r="KTJ62"/>
      <c r="KTK62"/>
      <c r="KTL62"/>
      <c r="KTM62"/>
      <c r="KTN62"/>
      <c r="KTO62"/>
      <c r="KTP62"/>
      <c r="KTQ62"/>
      <c r="KTR62"/>
      <c r="KTS62"/>
      <c r="KTT62"/>
      <c r="KTU62"/>
      <c r="KTV62"/>
      <c r="KTW62"/>
      <c r="KTX62"/>
      <c r="KTY62"/>
      <c r="KTZ62"/>
      <c r="KUA62"/>
      <c r="KUB62"/>
      <c r="KUC62"/>
      <c r="KUD62"/>
      <c r="KUE62"/>
      <c r="KUF62"/>
      <c r="KUG62"/>
      <c r="KUH62"/>
      <c r="KUI62"/>
      <c r="KUJ62"/>
      <c r="KUK62"/>
      <c r="KUL62"/>
      <c r="KUM62"/>
      <c r="KUN62"/>
      <c r="KUO62"/>
      <c r="KUP62"/>
      <c r="KUQ62"/>
      <c r="KUR62"/>
      <c r="KUS62"/>
      <c r="KUT62"/>
      <c r="KUU62"/>
      <c r="KUV62"/>
      <c r="KUW62"/>
      <c r="KUX62"/>
      <c r="KUY62"/>
      <c r="KUZ62"/>
      <c r="KVA62"/>
      <c r="KVB62"/>
      <c r="KVC62"/>
      <c r="KVD62"/>
      <c r="KVE62"/>
      <c r="KVF62"/>
      <c r="KVG62"/>
      <c r="KVH62"/>
      <c r="KVI62"/>
      <c r="KVJ62"/>
      <c r="KVK62"/>
      <c r="KVL62"/>
      <c r="KVM62"/>
      <c r="KVN62"/>
      <c r="KVO62"/>
      <c r="KVP62"/>
      <c r="KVQ62"/>
      <c r="KVR62"/>
      <c r="KVS62"/>
      <c r="KVT62"/>
      <c r="KVU62"/>
      <c r="KVV62"/>
      <c r="KVW62"/>
      <c r="KVX62"/>
      <c r="KVY62"/>
      <c r="KVZ62"/>
      <c r="KWA62"/>
      <c r="KWB62"/>
      <c r="KWC62"/>
      <c r="KWD62"/>
      <c r="KWE62"/>
      <c r="KWF62"/>
      <c r="KWG62"/>
      <c r="KWH62"/>
      <c r="KWI62"/>
      <c r="KWJ62"/>
      <c r="KWK62"/>
      <c r="KWL62"/>
      <c r="KWM62"/>
      <c r="KWN62"/>
      <c r="KWO62"/>
      <c r="KWP62"/>
      <c r="KWQ62"/>
      <c r="KWR62"/>
      <c r="KWS62"/>
      <c r="KWT62"/>
      <c r="KWU62"/>
      <c r="KWV62"/>
      <c r="KWW62"/>
      <c r="KWX62"/>
      <c r="KWY62"/>
      <c r="KWZ62"/>
      <c r="KXA62"/>
      <c r="KXB62"/>
      <c r="KXC62"/>
      <c r="KXD62"/>
      <c r="KXE62"/>
      <c r="KXF62"/>
      <c r="KXG62"/>
      <c r="KXH62"/>
      <c r="KXI62"/>
      <c r="KXJ62"/>
      <c r="KXK62"/>
      <c r="KXL62"/>
      <c r="KXM62"/>
      <c r="KXN62"/>
      <c r="KXO62"/>
      <c r="KXP62"/>
      <c r="KXQ62"/>
      <c r="KXR62"/>
      <c r="KXS62"/>
      <c r="KXT62"/>
      <c r="KXU62"/>
      <c r="KXV62"/>
      <c r="KXW62"/>
      <c r="KXX62"/>
      <c r="KXY62"/>
      <c r="KXZ62"/>
      <c r="KYA62"/>
      <c r="KYB62"/>
      <c r="KYC62"/>
      <c r="KYD62"/>
      <c r="KYE62"/>
      <c r="KYF62"/>
      <c r="KYG62"/>
      <c r="KYH62"/>
      <c r="KYI62"/>
      <c r="KYJ62"/>
      <c r="KYK62"/>
      <c r="KYL62"/>
      <c r="KYM62"/>
      <c r="KYN62"/>
      <c r="KYO62"/>
      <c r="KYP62"/>
      <c r="KYQ62"/>
      <c r="KYR62"/>
      <c r="KYS62"/>
      <c r="KYT62"/>
      <c r="KYU62"/>
      <c r="KYV62"/>
      <c r="KYW62"/>
      <c r="KYX62"/>
      <c r="KYY62"/>
      <c r="KYZ62"/>
      <c r="KZA62"/>
      <c r="KZB62"/>
      <c r="KZC62"/>
      <c r="KZD62"/>
      <c r="KZE62"/>
      <c r="KZF62"/>
      <c r="KZG62"/>
      <c r="KZH62"/>
      <c r="KZI62"/>
      <c r="KZJ62"/>
      <c r="KZK62"/>
      <c r="KZL62"/>
      <c r="KZM62"/>
      <c r="KZN62"/>
      <c r="KZO62"/>
      <c r="KZP62"/>
      <c r="KZQ62"/>
      <c r="KZR62"/>
      <c r="KZS62"/>
      <c r="KZT62"/>
      <c r="KZU62"/>
      <c r="KZV62"/>
      <c r="KZW62"/>
      <c r="KZX62"/>
      <c r="KZY62"/>
      <c r="KZZ62"/>
      <c r="LAA62"/>
      <c r="LAB62"/>
      <c r="LAC62"/>
      <c r="LAD62"/>
      <c r="LAE62"/>
      <c r="LAF62"/>
      <c r="LAG62"/>
      <c r="LAH62"/>
      <c r="LAI62"/>
      <c r="LAJ62"/>
      <c r="LAK62"/>
      <c r="LAL62"/>
      <c r="LAM62"/>
      <c r="LAN62"/>
      <c r="LAO62"/>
      <c r="LAP62"/>
      <c r="LAQ62"/>
      <c r="LAR62"/>
      <c r="LAS62"/>
      <c r="LAT62"/>
      <c r="LAU62"/>
      <c r="LAV62"/>
      <c r="LAW62"/>
      <c r="LAX62"/>
      <c r="LAY62"/>
      <c r="LAZ62"/>
      <c r="LBA62"/>
      <c r="LBB62"/>
      <c r="LBC62"/>
      <c r="LBD62"/>
      <c r="LBE62"/>
      <c r="LBF62"/>
      <c r="LBG62"/>
      <c r="LBH62"/>
      <c r="LBI62"/>
      <c r="LBJ62"/>
      <c r="LBK62"/>
      <c r="LBL62"/>
      <c r="LBM62"/>
      <c r="LBN62"/>
      <c r="LBO62"/>
      <c r="LBP62"/>
      <c r="LBQ62"/>
      <c r="LBR62"/>
      <c r="LBS62"/>
      <c r="LBT62"/>
      <c r="LBU62"/>
      <c r="LBV62"/>
      <c r="LBW62"/>
      <c r="LBX62"/>
      <c r="LBY62"/>
      <c r="LBZ62"/>
      <c r="LCA62"/>
      <c r="LCB62"/>
      <c r="LCC62"/>
      <c r="LCD62"/>
      <c r="LCE62"/>
      <c r="LCF62"/>
      <c r="LCG62"/>
      <c r="LCH62"/>
      <c r="LCI62"/>
      <c r="LCJ62"/>
      <c r="LCK62"/>
      <c r="LCL62"/>
      <c r="LCM62"/>
      <c r="LCN62"/>
      <c r="LCO62"/>
      <c r="LCP62"/>
      <c r="LCQ62"/>
      <c r="LCR62"/>
      <c r="LCS62"/>
      <c r="LCT62"/>
      <c r="LCU62"/>
      <c r="LCV62"/>
      <c r="LCW62"/>
      <c r="LCX62"/>
      <c r="LCY62"/>
      <c r="LCZ62"/>
      <c r="LDA62"/>
      <c r="LDB62"/>
      <c r="LDC62"/>
      <c r="LDD62"/>
      <c r="LDE62"/>
      <c r="LDF62"/>
      <c r="LDG62"/>
      <c r="LDH62"/>
      <c r="LDI62"/>
      <c r="LDJ62"/>
      <c r="LDK62"/>
      <c r="LDL62"/>
      <c r="LDM62"/>
      <c r="LDN62"/>
      <c r="LDO62"/>
      <c r="LDP62"/>
      <c r="LDQ62"/>
      <c r="LDR62"/>
      <c r="LDS62"/>
      <c r="LDT62"/>
      <c r="LDU62"/>
      <c r="LDV62"/>
      <c r="LDW62"/>
      <c r="LDX62"/>
      <c r="LDY62"/>
      <c r="LDZ62"/>
      <c r="LEA62"/>
      <c r="LEB62"/>
      <c r="LEC62"/>
      <c r="LED62"/>
      <c r="LEE62"/>
      <c r="LEF62"/>
      <c r="LEG62"/>
      <c r="LEH62"/>
      <c r="LEI62"/>
      <c r="LEJ62"/>
      <c r="LEK62"/>
      <c r="LEL62"/>
      <c r="LEM62"/>
      <c r="LEN62"/>
      <c r="LEO62"/>
      <c r="LEP62"/>
      <c r="LEQ62"/>
      <c r="LER62"/>
      <c r="LES62"/>
      <c r="LET62"/>
      <c r="LEU62"/>
      <c r="LEV62"/>
      <c r="LEW62"/>
      <c r="LEX62"/>
      <c r="LEY62"/>
      <c r="LEZ62"/>
      <c r="LFA62"/>
      <c r="LFB62"/>
      <c r="LFC62"/>
      <c r="LFD62"/>
      <c r="LFE62"/>
      <c r="LFF62"/>
      <c r="LFG62"/>
      <c r="LFH62"/>
      <c r="LFI62"/>
      <c r="LFJ62"/>
      <c r="LFK62"/>
      <c r="LFL62"/>
      <c r="LFM62"/>
      <c r="LFN62"/>
      <c r="LFO62"/>
      <c r="LFP62"/>
      <c r="LFQ62"/>
      <c r="LFR62"/>
      <c r="LFS62"/>
      <c r="LFT62"/>
      <c r="LFU62"/>
      <c r="LFV62"/>
      <c r="LFW62"/>
      <c r="LFX62"/>
      <c r="LFY62"/>
      <c r="LFZ62"/>
      <c r="LGA62"/>
      <c r="LGB62"/>
      <c r="LGC62"/>
      <c r="LGD62"/>
      <c r="LGE62"/>
      <c r="LGF62"/>
      <c r="LGG62"/>
      <c r="LGH62"/>
      <c r="LGI62"/>
      <c r="LGJ62"/>
      <c r="LGK62"/>
      <c r="LGL62"/>
      <c r="LGM62"/>
      <c r="LGN62"/>
      <c r="LGO62"/>
      <c r="LGP62"/>
      <c r="LGQ62"/>
      <c r="LGR62"/>
      <c r="LGS62"/>
      <c r="LGT62"/>
      <c r="LGU62"/>
      <c r="LGV62"/>
      <c r="LGW62"/>
      <c r="LGX62"/>
      <c r="LGY62"/>
      <c r="LGZ62"/>
      <c r="LHA62"/>
      <c r="LHB62"/>
      <c r="LHC62"/>
      <c r="LHD62"/>
      <c r="LHE62"/>
      <c r="LHF62"/>
      <c r="LHG62"/>
      <c r="LHH62"/>
      <c r="LHI62"/>
      <c r="LHJ62"/>
      <c r="LHK62"/>
      <c r="LHL62"/>
      <c r="LHM62"/>
      <c r="LHN62"/>
      <c r="LHO62"/>
      <c r="LHP62"/>
      <c r="LHQ62"/>
      <c r="LHR62"/>
      <c r="LHS62"/>
      <c r="LHT62"/>
      <c r="LHU62"/>
      <c r="LHV62"/>
      <c r="LHW62"/>
      <c r="LHX62"/>
      <c r="LHY62"/>
      <c r="LHZ62"/>
      <c r="LIA62"/>
      <c r="LIB62"/>
      <c r="LIC62"/>
      <c r="LID62"/>
      <c r="LIE62"/>
      <c r="LIF62"/>
      <c r="LIG62"/>
      <c r="LIH62"/>
      <c r="LII62"/>
      <c r="LIJ62"/>
      <c r="LIK62"/>
      <c r="LIL62"/>
      <c r="LIM62"/>
      <c r="LIN62"/>
      <c r="LIO62"/>
      <c r="LIP62"/>
      <c r="LIQ62"/>
      <c r="LIR62"/>
      <c r="LIS62"/>
      <c r="LIT62"/>
      <c r="LIU62"/>
      <c r="LIV62"/>
      <c r="LIW62"/>
      <c r="LIX62"/>
      <c r="LIY62"/>
      <c r="LIZ62"/>
      <c r="LJA62"/>
      <c r="LJB62"/>
      <c r="LJC62"/>
      <c r="LJD62"/>
      <c r="LJE62"/>
      <c r="LJF62"/>
      <c r="LJG62"/>
      <c r="LJH62"/>
      <c r="LJI62"/>
      <c r="LJJ62"/>
      <c r="LJK62"/>
      <c r="LJL62"/>
      <c r="LJM62"/>
      <c r="LJN62"/>
      <c r="LJO62"/>
      <c r="LJP62"/>
      <c r="LJQ62"/>
      <c r="LJR62"/>
      <c r="LJS62"/>
      <c r="LJT62"/>
      <c r="LJU62"/>
      <c r="LJV62"/>
      <c r="LJW62"/>
      <c r="LJX62"/>
      <c r="LJY62"/>
      <c r="LJZ62"/>
      <c r="LKA62"/>
      <c r="LKB62"/>
      <c r="LKC62"/>
      <c r="LKD62"/>
      <c r="LKE62"/>
      <c r="LKF62"/>
      <c r="LKG62"/>
      <c r="LKH62"/>
      <c r="LKI62"/>
      <c r="LKJ62"/>
      <c r="LKK62"/>
      <c r="LKL62"/>
      <c r="LKM62"/>
      <c r="LKN62"/>
      <c r="LKO62"/>
      <c r="LKP62"/>
      <c r="LKQ62"/>
      <c r="LKR62"/>
      <c r="LKS62"/>
      <c r="LKT62"/>
      <c r="LKU62"/>
      <c r="LKV62"/>
      <c r="LKW62"/>
      <c r="LKX62"/>
      <c r="LKY62"/>
      <c r="LKZ62"/>
      <c r="LLA62"/>
      <c r="LLB62"/>
      <c r="LLC62"/>
      <c r="LLD62"/>
      <c r="LLE62"/>
      <c r="LLF62"/>
      <c r="LLG62"/>
      <c r="LLH62"/>
      <c r="LLI62"/>
      <c r="LLJ62"/>
      <c r="LLK62"/>
      <c r="LLL62"/>
      <c r="LLM62"/>
      <c r="LLN62"/>
      <c r="LLO62"/>
      <c r="LLP62"/>
      <c r="LLQ62"/>
      <c r="LLR62"/>
      <c r="LLS62"/>
      <c r="LLT62"/>
      <c r="LLU62"/>
      <c r="LLV62"/>
      <c r="LLW62"/>
      <c r="LLX62"/>
      <c r="LLY62"/>
      <c r="LLZ62"/>
      <c r="LMA62"/>
      <c r="LMB62"/>
      <c r="LMC62"/>
      <c r="LMD62"/>
      <c r="LME62"/>
      <c r="LMF62"/>
      <c r="LMG62"/>
      <c r="LMH62"/>
      <c r="LMI62"/>
      <c r="LMJ62"/>
      <c r="LMK62"/>
      <c r="LML62"/>
      <c r="LMM62"/>
      <c r="LMN62"/>
      <c r="LMO62"/>
      <c r="LMP62"/>
      <c r="LMQ62"/>
      <c r="LMR62"/>
      <c r="LMS62"/>
      <c r="LMT62"/>
      <c r="LMU62"/>
      <c r="LMV62"/>
      <c r="LMW62"/>
      <c r="LMX62"/>
      <c r="LMY62"/>
      <c r="LMZ62"/>
      <c r="LNA62"/>
      <c r="LNB62"/>
      <c r="LNC62"/>
      <c r="LND62"/>
      <c r="LNE62"/>
      <c r="LNF62"/>
      <c r="LNG62"/>
      <c r="LNH62"/>
      <c r="LNI62"/>
      <c r="LNJ62"/>
      <c r="LNK62"/>
      <c r="LNL62"/>
      <c r="LNM62"/>
      <c r="LNN62"/>
      <c r="LNO62"/>
      <c r="LNP62"/>
      <c r="LNQ62"/>
      <c r="LNR62"/>
      <c r="LNS62"/>
      <c r="LNT62"/>
      <c r="LNU62"/>
      <c r="LNV62"/>
      <c r="LNW62"/>
      <c r="LNX62"/>
      <c r="LNY62"/>
      <c r="LNZ62"/>
      <c r="LOA62"/>
      <c r="LOB62"/>
      <c r="LOC62"/>
      <c r="LOD62"/>
      <c r="LOE62"/>
      <c r="LOF62"/>
      <c r="LOG62"/>
      <c r="LOH62"/>
      <c r="LOI62"/>
      <c r="LOJ62"/>
      <c r="LOK62"/>
      <c r="LOL62"/>
      <c r="LOM62"/>
      <c r="LON62"/>
      <c r="LOO62"/>
      <c r="LOP62"/>
      <c r="LOQ62"/>
      <c r="LOR62"/>
      <c r="LOS62"/>
      <c r="LOT62"/>
      <c r="LOU62"/>
      <c r="LOV62"/>
      <c r="LOW62"/>
      <c r="LOX62"/>
      <c r="LOY62"/>
      <c r="LOZ62"/>
      <c r="LPA62"/>
      <c r="LPB62"/>
      <c r="LPC62"/>
      <c r="LPD62"/>
      <c r="LPE62"/>
      <c r="LPF62"/>
      <c r="LPG62"/>
      <c r="LPH62"/>
      <c r="LPI62"/>
      <c r="LPJ62"/>
      <c r="LPK62"/>
      <c r="LPL62"/>
      <c r="LPM62"/>
      <c r="LPN62"/>
      <c r="LPO62"/>
      <c r="LPP62"/>
      <c r="LPQ62"/>
      <c r="LPR62"/>
      <c r="LPS62"/>
      <c r="LPT62"/>
      <c r="LPU62"/>
      <c r="LPV62"/>
      <c r="LPW62"/>
      <c r="LPX62"/>
      <c r="LPY62"/>
      <c r="LPZ62"/>
      <c r="LQA62"/>
      <c r="LQB62"/>
      <c r="LQC62"/>
      <c r="LQD62"/>
      <c r="LQE62"/>
      <c r="LQF62"/>
      <c r="LQG62"/>
      <c r="LQH62"/>
      <c r="LQI62"/>
      <c r="LQJ62"/>
      <c r="LQK62"/>
      <c r="LQL62"/>
      <c r="LQM62"/>
      <c r="LQN62"/>
      <c r="LQO62"/>
      <c r="LQP62"/>
      <c r="LQQ62"/>
      <c r="LQR62"/>
      <c r="LQS62"/>
      <c r="LQT62"/>
      <c r="LQU62"/>
      <c r="LQV62"/>
      <c r="LQW62"/>
      <c r="LQX62"/>
      <c r="LQY62"/>
      <c r="LQZ62"/>
      <c r="LRA62"/>
      <c r="LRB62"/>
      <c r="LRC62"/>
      <c r="LRD62"/>
      <c r="LRE62"/>
      <c r="LRF62"/>
      <c r="LRG62"/>
      <c r="LRH62"/>
      <c r="LRI62"/>
      <c r="LRJ62"/>
      <c r="LRK62"/>
      <c r="LRL62"/>
      <c r="LRM62"/>
      <c r="LRN62"/>
      <c r="LRO62"/>
      <c r="LRP62"/>
      <c r="LRQ62"/>
      <c r="LRR62"/>
      <c r="LRS62"/>
      <c r="LRT62"/>
      <c r="LRU62"/>
      <c r="LRV62"/>
      <c r="LRW62"/>
      <c r="LRX62"/>
      <c r="LRY62"/>
      <c r="LRZ62"/>
      <c r="LSA62"/>
      <c r="LSB62"/>
      <c r="LSC62"/>
      <c r="LSD62"/>
      <c r="LSE62"/>
      <c r="LSF62"/>
      <c r="LSG62"/>
      <c r="LSH62"/>
      <c r="LSI62"/>
      <c r="LSJ62"/>
      <c r="LSK62"/>
      <c r="LSL62"/>
      <c r="LSM62"/>
      <c r="LSN62"/>
      <c r="LSO62"/>
      <c r="LSP62"/>
      <c r="LSQ62"/>
      <c r="LSR62"/>
      <c r="LSS62"/>
      <c r="LST62"/>
      <c r="LSU62"/>
      <c r="LSV62"/>
      <c r="LSW62"/>
      <c r="LSX62"/>
      <c r="LSY62"/>
      <c r="LSZ62"/>
      <c r="LTA62"/>
      <c r="LTB62"/>
      <c r="LTC62"/>
      <c r="LTD62"/>
      <c r="LTE62"/>
      <c r="LTF62"/>
      <c r="LTG62"/>
      <c r="LTH62"/>
      <c r="LTI62"/>
      <c r="LTJ62"/>
      <c r="LTK62"/>
      <c r="LTL62"/>
      <c r="LTM62"/>
      <c r="LTN62"/>
      <c r="LTO62"/>
      <c r="LTP62"/>
      <c r="LTQ62"/>
      <c r="LTR62"/>
      <c r="LTS62"/>
      <c r="LTT62"/>
      <c r="LTU62"/>
      <c r="LTV62"/>
      <c r="LTW62"/>
      <c r="LTX62"/>
      <c r="LTY62"/>
      <c r="LTZ62"/>
      <c r="LUA62"/>
      <c r="LUB62"/>
      <c r="LUC62"/>
      <c r="LUD62"/>
      <c r="LUE62"/>
      <c r="LUF62"/>
      <c r="LUG62"/>
      <c r="LUH62"/>
      <c r="LUI62"/>
      <c r="LUJ62"/>
      <c r="LUK62"/>
      <c r="LUL62"/>
      <c r="LUM62"/>
      <c r="LUN62"/>
      <c r="LUO62"/>
      <c r="LUP62"/>
      <c r="LUQ62"/>
      <c r="LUR62"/>
      <c r="LUS62"/>
      <c r="LUT62"/>
      <c r="LUU62"/>
      <c r="LUV62"/>
      <c r="LUW62"/>
      <c r="LUX62"/>
      <c r="LUY62"/>
      <c r="LUZ62"/>
      <c r="LVA62"/>
      <c r="LVB62"/>
      <c r="LVC62"/>
      <c r="LVD62"/>
      <c r="LVE62"/>
      <c r="LVF62"/>
      <c r="LVG62"/>
      <c r="LVH62"/>
      <c r="LVI62"/>
      <c r="LVJ62"/>
      <c r="LVK62"/>
      <c r="LVL62"/>
      <c r="LVM62"/>
      <c r="LVN62"/>
      <c r="LVO62"/>
      <c r="LVP62"/>
      <c r="LVQ62"/>
      <c r="LVR62"/>
      <c r="LVS62"/>
      <c r="LVT62"/>
      <c r="LVU62"/>
      <c r="LVV62"/>
      <c r="LVW62"/>
      <c r="LVX62"/>
      <c r="LVY62"/>
      <c r="LVZ62"/>
      <c r="LWA62"/>
      <c r="LWB62"/>
      <c r="LWC62"/>
      <c r="LWD62"/>
      <c r="LWE62"/>
      <c r="LWF62"/>
      <c r="LWG62"/>
      <c r="LWH62"/>
      <c r="LWI62"/>
      <c r="LWJ62"/>
      <c r="LWK62"/>
      <c r="LWL62"/>
      <c r="LWM62"/>
      <c r="LWN62"/>
      <c r="LWO62"/>
      <c r="LWP62"/>
      <c r="LWQ62"/>
      <c r="LWR62"/>
      <c r="LWS62"/>
      <c r="LWT62"/>
      <c r="LWU62"/>
      <c r="LWV62"/>
      <c r="LWW62"/>
      <c r="LWX62"/>
      <c r="LWY62"/>
      <c r="LWZ62"/>
      <c r="LXA62"/>
      <c r="LXB62"/>
      <c r="LXC62"/>
      <c r="LXD62"/>
      <c r="LXE62"/>
      <c r="LXF62"/>
      <c r="LXG62"/>
      <c r="LXH62"/>
      <c r="LXI62"/>
      <c r="LXJ62"/>
      <c r="LXK62"/>
      <c r="LXL62"/>
      <c r="LXM62"/>
      <c r="LXN62"/>
      <c r="LXO62"/>
      <c r="LXP62"/>
      <c r="LXQ62"/>
      <c r="LXR62"/>
      <c r="LXS62"/>
      <c r="LXT62"/>
      <c r="LXU62"/>
      <c r="LXV62"/>
      <c r="LXW62"/>
      <c r="LXX62"/>
      <c r="LXY62"/>
      <c r="LXZ62"/>
      <c r="LYA62"/>
      <c r="LYB62"/>
      <c r="LYC62"/>
      <c r="LYD62"/>
      <c r="LYE62"/>
      <c r="LYF62"/>
      <c r="LYG62"/>
      <c r="LYH62"/>
      <c r="LYI62"/>
      <c r="LYJ62"/>
      <c r="LYK62"/>
      <c r="LYL62"/>
      <c r="LYM62"/>
      <c r="LYN62"/>
      <c r="LYO62"/>
      <c r="LYP62"/>
      <c r="LYQ62"/>
      <c r="LYR62"/>
      <c r="LYS62"/>
      <c r="LYT62"/>
      <c r="LYU62"/>
      <c r="LYV62"/>
      <c r="LYW62"/>
      <c r="LYX62"/>
      <c r="LYY62"/>
      <c r="LYZ62"/>
      <c r="LZA62"/>
      <c r="LZB62"/>
      <c r="LZC62"/>
      <c r="LZD62"/>
      <c r="LZE62"/>
      <c r="LZF62"/>
      <c r="LZG62"/>
      <c r="LZH62"/>
      <c r="LZI62"/>
      <c r="LZJ62"/>
      <c r="LZK62"/>
      <c r="LZL62"/>
      <c r="LZM62"/>
      <c r="LZN62"/>
      <c r="LZO62"/>
      <c r="LZP62"/>
      <c r="LZQ62"/>
      <c r="LZR62"/>
      <c r="LZS62"/>
      <c r="LZT62"/>
      <c r="LZU62"/>
      <c r="LZV62"/>
      <c r="LZW62"/>
      <c r="LZX62"/>
      <c r="LZY62"/>
      <c r="LZZ62"/>
      <c r="MAA62"/>
      <c r="MAB62"/>
      <c r="MAC62"/>
      <c r="MAD62"/>
      <c r="MAE62"/>
      <c r="MAF62"/>
      <c r="MAG62"/>
      <c r="MAH62"/>
      <c r="MAI62"/>
      <c r="MAJ62"/>
      <c r="MAK62"/>
      <c r="MAL62"/>
      <c r="MAM62"/>
      <c r="MAN62"/>
      <c r="MAO62"/>
      <c r="MAP62"/>
      <c r="MAQ62"/>
      <c r="MAR62"/>
      <c r="MAS62"/>
      <c r="MAT62"/>
      <c r="MAU62"/>
      <c r="MAV62"/>
      <c r="MAW62"/>
      <c r="MAX62"/>
      <c r="MAY62"/>
      <c r="MAZ62"/>
      <c r="MBA62"/>
      <c r="MBB62"/>
      <c r="MBC62"/>
      <c r="MBD62"/>
      <c r="MBE62"/>
      <c r="MBF62"/>
      <c r="MBG62"/>
      <c r="MBH62"/>
      <c r="MBI62"/>
      <c r="MBJ62"/>
      <c r="MBK62"/>
      <c r="MBL62"/>
      <c r="MBM62"/>
      <c r="MBN62"/>
      <c r="MBO62"/>
      <c r="MBP62"/>
      <c r="MBQ62"/>
      <c r="MBR62"/>
      <c r="MBS62"/>
      <c r="MBT62"/>
      <c r="MBU62"/>
      <c r="MBV62"/>
      <c r="MBW62"/>
      <c r="MBX62"/>
      <c r="MBY62"/>
      <c r="MBZ62"/>
      <c r="MCA62"/>
      <c r="MCB62"/>
      <c r="MCC62"/>
      <c r="MCD62"/>
      <c r="MCE62"/>
      <c r="MCF62"/>
      <c r="MCG62"/>
      <c r="MCH62"/>
      <c r="MCI62"/>
      <c r="MCJ62"/>
      <c r="MCK62"/>
      <c r="MCL62"/>
      <c r="MCM62"/>
      <c r="MCN62"/>
      <c r="MCO62"/>
      <c r="MCP62"/>
      <c r="MCQ62"/>
      <c r="MCR62"/>
      <c r="MCS62"/>
      <c r="MCT62"/>
      <c r="MCU62"/>
      <c r="MCV62"/>
      <c r="MCW62"/>
      <c r="MCX62"/>
      <c r="MCY62"/>
      <c r="MCZ62"/>
      <c r="MDA62"/>
      <c r="MDB62"/>
      <c r="MDC62"/>
      <c r="MDD62"/>
      <c r="MDE62"/>
      <c r="MDF62"/>
      <c r="MDG62"/>
      <c r="MDH62"/>
      <c r="MDI62"/>
      <c r="MDJ62"/>
      <c r="MDK62"/>
      <c r="MDL62"/>
      <c r="MDM62"/>
      <c r="MDN62"/>
      <c r="MDO62"/>
      <c r="MDP62"/>
      <c r="MDQ62"/>
      <c r="MDR62"/>
      <c r="MDS62"/>
      <c r="MDT62"/>
      <c r="MDU62"/>
      <c r="MDV62"/>
      <c r="MDW62"/>
      <c r="MDX62"/>
      <c r="MDY62"/>
      <c r="MDZ62"/>
      <c r="MEA62"/>
      <c r="MEB62"/>
      <c r="MEC62"/>
      <c r="MED62"/>
      <c r="MEE62"/>
      <c r="MEF62"/>
      <c r="MEG62"/>
      <c r="MEH62"/>
      <c r="MEI62"/>
      <c r="MEJ62"/>
      <c r="MEK62"/>
      <c r="MEL62"/>
      <c r="MEM62"/>
      <c r="MEN62"/>
      <c r="MEO62"/>
      <c r="MEP62"/>
      <c r="MEQ62"/>
      <c r="MER62"/>
      <c r="MES62"/>
      <c r="MET62"/>
      <c r="MEU62"/>
      <c r="MEV62"/>
      <c r="MEW62"/>
      <c r="MEX62"/>
      <c r="MEY62"/>
      <c r="MEZ62"/>
      <c r="MFA62"/>
      <c r="MFB62"/>
      <c r="MFC62"/>
      <c r="MFD62"/>
      <c r="MFE62"/>
      <c r="MFF62"/>
      <c r="MFG62"/>
      <c r="MFH62"/>
      <c r="MFI62"/>
      <c r="MFJ62"/>
      <c r="MFK62"/>
      <c r="MFL62"/>
      <c r="MFM62"/>
      <c r="MFN62"/>
      <c r="MFO62"/>
      <c r="MFP62"/>
      <c r="MFQ62"/>
      <c r="MFR62"/>
      <c r="MFS62"/>
      <c r="MFT62"/>
      <c r="MFU62"/>
      <c r="MFV62"/>
      <c r="MFW62"/>
      <c r="MFX62"/>
      <c r="MFY62"/>
      <c r="MFZ62"/>
      <c r="MGA62"/>
      <c r="MGB62"/>
      <c r="MGC62"/>
      <c r="MGD62"/>
      <c r="MGE62"/>
      <c r="MGF62"/>
      <c r="MGG62"/>
      <c r="MGH62"/>
      <c r="MGI62"/>
      <c r="MGJ62"/>
      <c r="MGK62"/>
      <c r="MGL62"/>
      <c r="MGM62"/>
      <c r="MGN62"/>
      <c r="MGO62"/>
      <c r="MGP62"/>
      <c r="MGQ62"/>
      <c r="MGR62"/>
      <c r="MGS62"/>
      <c r="MGT62"/>
      <c r="MGU62"/>
      <c r="MGV62"/>
      <c r="MGW62"/>
      <c r="MGX62"/>
      <c r="MGY62"/>
      <c r="MGZ62"/>
      <c r="MHA62"/>
      <c r="MHB62"/>
      <c r="MHC62"/>
      <c r="MHD62"/>
      <c r="MHE62"/>
      <c r="MHF62"/>
      <c r="MHG62"/>
      <c r="MHH62"/>
      <c r="MHI62"/>
      <c r="MHJ62"/>
      <c r="MHK62"/>
      <c r="MHL62"/>
      <c r="MHM62"/>
      <c r="MHN62"/>
      <c r="MHO62"/>
      <c r="MHP62"/>
      <c r="MHQ62"/>
      <c r="MHR62"/>
      <c r="MHS62"/>
      <c r="MHT62"/>
      <c r="MHU62"/>
      <c r="MHV62"/>
      <c r="MHW62"/>
      <c r="MHX62"/>
      <c r="MHY62"/>
      <c r="MHZ62"/>
      <c r="MIA62"/>
      <c r="MIB62"/>
      <c r="MIC62"/>
      <c r="MID62"/>
      <c r="MIE62"/>
      <c r="MIF62"/>
      <c r="MIG62"/>
      <c r="MIH62"/>
      <c r="MII62"/>
      <c r="MIJ62"/>
      <c r="MIK62"/>
      <c r="MIL62"/>
      <c r="MIM62"/>
      <c r="MIN62"/>
      <c r="MIO62"/>
      <c r="MIP62"/>
      <c r="MIQ62"/>
      <c r="MIR62"/>
      <c r="MIS62"/>
      <c r="MIT62"/>
      <c r="MIU62"/>
      <c r="MIV62"/>
      <c r="MIW62"/>
      <c r="MIX62"/>
      <c r="MIY62"/>
      <c r="MIZ62"/>
      <c r="MJA62"/>
      <c r="MJB62"/>
      <c r="MJC62"/>
      <c r="MJD62"/>
      <c r="MJE62"/>
      <c r="MJF62"/>
      <c r="MJG62"/>
      <c r="MJH62"/>
      <c r="MJI62"/>
      <c r="MJJ62"/>
      <c r="MJK62"/>
      <c r="MJL62"/>
      <c r="MJM62"/>
      <c r="MJN62"/>
      <c r="MJO62"/>
      <c r="MJP62"/>
      <c r="MJQ62"/>
      <c r="MJR62"/>
      <c r="MJS62"/>
      <c r="MJT62"/>
      <c r="MJU62"/>
      <c r="MJV62"/>
      <c r="MJW62"/>
      <c r="MJX62"/>
      <c r="MJY62"/>
      <c r="MJZ62"/>
      <c r="MKA62"/>
      <c r="MKB62"/>
      <c r="MKC62"/>
      <c r="MKD62"/>
      <c r="MKE62"/>
      <c r="MKF62"/>
      <c r="MKG62"/>
      <c r="MKH62"/>
      <c r="MKI62"/>
      <c r="MKJ62"/>
      <c r="MKK62"/>
      <c r="MKL62"/>
      <c r="MKM62"/>
      <c r="MKN62"/>
      <c r="MKO62"/>
      <c r="MKP62"/>
      <c r="MKQ62"/>
      <c r="MKR62"/>
      <c r="MKS62"/>
      <c r="MKT62"/>
      <c r="MKU62"/>
      <c r="MKV62"/>
      <c r="MKW62"/>
      <c r="MKX62"/>
      <c r="MKY62"/>
      <c r="MKZ62"/>
      <c r="MLA62"/>
      <c r="MLB62"/>
      <c r="MLC62"/>
      <c r="MLD62"/>
      <c r="MLE62"/>
      <c r="MLF62"/>
      <c r="MLG62"/>
      <c r="MLH62"/>
      <c r="MLI62"/>
      <c r="MLJ62"/>
      <c r="MLK62"/>
      <c r="MLL62"/>
      <c r="MLM62"/>
      <c r="MLN62"/>
      <c r="MLO62"/>
      <c r="MLP62"/>
      <c r="MLQ62"/>
      <c r="MLR62"/>
      <c r="MLS62"/>
      <c r="MLT62"/>
      <c r="MLU62"/>
      <c r="MLV62"/>
      <c r="MLW62"/>
      <c r="MLX62"/>
      <c r="MLY62"/>
      <c r="MLZ62"/>
      <c r="MMA62"/>
      <c r="MMB62"/>
      <c r="MMC62"/>
      <c r="MMD62"/>
      <c r="MME62"/>
      <c r="MMF62"/>
      <c r="MMG62"/>
      <c r="MMH62"/>
      <c r="MMI62"/>
      <c r="MMJ62"/>
      <c r="MMK62"/>
      <c r="MML62"/>
      <c r="MMM62"/>
      <c r="MMN62"/>
      <c r="MMO62"/>
      <c r="MMP62"/>
      <c r="MMQ62"/>
      <c r="MMR62"/>
      <c r="MMS62"/>
      <c r="MMT62"/>
      <c r="MMU62"/>
      <c r="MMV62"/>
      <c r="MMW62"/>
      <c r="MMX62"/>
      <c r="MMY62"/>
      <c r="MMZ62"/>
      <c r="MNA62"/>
      <c r="MNB62"/>
      <c r="MNC62"/>
      <c r="MND62"/>
      <c r="MNE62"/>
      <c r="MNF62"/>
      <c r="MNG62"/>
      <c r="MNH62"/>
      <c r="MNI62"/>
      <c r="MNJ62"/>
      <c r="MNK62"/>
      <c r="MNL62"/>
      <c r="MNM62"/>
      <c r="MNN62"/>
      <c r="MNO62"/>
      <c r="MNP62"/>
      <c r="MNQ62"/>
      <c r="MNR62"/>
      <c r="MNS62"/>
      <c r="MNT62"/>
      <c r="MNU62"/>
      <c r="MNV62"/>
      <c r="MNW62"/>
      <c r="MNX62"/>
      <c r="MNY62"/>
      <c r="MNZ62"/>
      <c r="MOA62"/>
      <c r="MOB62"/>
      <c r="MOC62"/>
      <c r="MOD62"/>
      <c r="MOE62"/>
      <c r="MOF62"/>
      <c r="MOG62"/>
      <c r="MOH62"/>
      <c r="MOI62"/>
      <c r="MOJ62"/>
      <c r="MOK62"/>
      <c r="MOL62"/>
      <c r="MOM62"/>
      <c r="MON62"/>
      <c r="MOO62"/>
      <c r="MOP62"/>
      <c r="MOQ62"/>
      <c r="MOR62"/>
      <c r="MOS62"/>
      <c r="MOT62"/>
      <c r="MOU62"/>
      <c r="MOV62"/>
      <c r="MOW62"/>
      <c r="MOX62"/>
      <c r="MOY62"/>
      <c r="MOZ62"/>
      <c r="MPA62"/>
      <c r="MPB62"/>
      <c r="MPC62"/>
      <c r="MPD62"/>
      <c r="MPE62"/>
      <c r="MPF62"/>
      <c r="MPG62"/>
      <c r="MPH62"/>
      <c r="MPI62"/>
      <c r="MPJ62"/>
      <c r="MPK62"/>
      <c r="MPL62"/>
      <c r="MPM62"/>
      <c r="MPN62"/>
      <c r="MPO62"/>
      <c r="MPP62"/>
      <c r="MPQ62"/>
      <c r="MPR62"/>
      <c r="MPS62"/>
      <c r="MPT62"/>
      <c r="MPU62"/>
      <c r="MPV62"/>
      <c r="MPW62"/>
      <c r="MPX62"/>
      <c r="MPY62"/>
      <c r="MPZ62"/>
      <c r="MQA62"/>
      <c r="MQB62"/>
      <c r="MQC62"/>
      <c r="MQD62"/>
      <c r="MQE62"/>
      <c r="MQF62"/>
      <c r="MQG62"/>
      <c r="MQH62"/>
      <c r="MQI62"/>
      <c r="MQJ62"/>
      <c r="MQK62"/>
      <c r="MQL62"/>
      <c r="MQM62"/>
      <c r="MQN62"/>
      <c r="MQO62"/>
      <c r="MQP62"/>
      <c r="MQQ62"/>
      <c r="MQR62"/>
      <c r="MQS62"/>
      <c r="MQT62"/>
      <c r="MQU62"/>
      <c r="MQV62"/>
      <c r="MQW62"/>
      <c r="MQX62"/>
      <c r="MQY62"/>
      <c r="MQZ62"/>
      <c r="MRA62"/>
      <c r="MRB62"/>
      <c r="MRC62"/>
      <c r="MRD62"/>
      <c r="MRE62"/>
      <c r="MRF62"/>
      <c r="MRG62"/>
      <c r="MRH62"/>
      <c r="MRI62"/>
      <c r="MRJ62"/>
      <c r="MRK62"/>
      <c r="MRL62"/>
      <c r="MRM62"/>
      <c r="MRN62"/>
      <c r="MRO62"/>
      <c r="MRP62"/>
      <c r="MRQ62"/>
      <c r="MRR62"/>
      <c r="MRS62"/>
      <c r="MRT62"/>
      <c r="MRU62"/>
      <c r="MRV62"/>
      <c r="MRW62"/>
      <c r="MRX62"/>
      <c r="MRY62"/>
      <c r="MRZ62"/>
      <c r="MSA62"/>
      <c r="MSB62"/>
      <c r="MSC62"/>
      <c r="MSD62"/>
      <c r="MSE62"/>
      <c r="MSF62"/>
      <c r="MSG62"/>
      <c r="MSH62"/>
      <c r="MSI62"/>
      <c r="MSJ62"/>
      <c r="MSK62"/>
      <c r="MSL62"/>
      <c r="MSM62"/>
      <c r="MSN62"/>
      <c r="MSO62"/>
      <c r="MSP62"/>
      <c r="MSQ62"/>
      <c r="MSR62"/>
      <c r="MSS62"/>
      <c r="MST62"/>
      <c r="MSU62"/>
      <c r="MSV62"/>
      <c r="MSW62"/>
      <c r="MSX62"/>
      <c r="MSY62"/>
      <c r="MSZ62"/>
      <c r="MTA62"/>
      <c r="MTB62"/>
      <c r="MTC62"/>
      <c r="MTD62"/>
      <c r="MTE62"/>
      <c r="MTF62"/>
      <c r="MTG62"/>
      <c r="MTH62"/>
      <c r="MTI62"/>
      <c r="MTJ62"/>
      <c r="MTK62"/>
      <c r="MTL62"/>
      <c r="MTM62"/>
      <c r="MTN62"/>
      <c r="MTO62"/>
      <c r="MTP62"/>
      <c r="MTQ62"/>
      <c r="MTR62"/>
      <c r="MTS62"/>
      <c r="MTT62"/>
      <c r="MTU62"/>
      <c r="MTV62"/>
      <c r="MTW62"/>
      <c r="MTX62"/>
      <c r="MTY62"/>
      <c r="MTZ62"/>
      <c r="MUA62"/>
      <c r="MUB62"/>
      <c r="MUC62"/>
      <c r="MUD62"/>
      <c r="MUE62"/>
      <c r="MUF62"/>
      <c r="MUG62"/>
      <c r="MUH62"/>
      <c r="MUI62"/>
      <c r="MUJ62"/>
      <c r="MUK62"/>
      <c r="MUL62"/>
      <c r="MUM62"/>
      <c r="MUN62"/>
      <c r="MUO62"/>
      <c r="MUP62"/>
      <c r="MUQ62"/>
      <c r="MUR62"/>
      <c r="MUS62"/>
      <c r="MUT62"/>
      <c r="MUU62"/>
      <c r="MUV62"/>
      <c r="MUW62"/>
      <c r="MUX62"/>
      <c r="MUY62"/>
      <c r="MUZ62"/>
      <c r="MVA62"/>
      <c r="MVB62"/>
      <c r="MVC62"/>
      <c r="MVD62"/>
      <c r="MVE62"/>
      <c r="MVF62"/>
      <c r="MVG62"/>
      <c r="MVH62"/>
      <c r="MVI62"/>
      <c r="MVJ62"/>
      <c r="MVK62"/>
      <c r="MVL62"/>
      <c r="MVM62"/>
      <c r="MVN62"/>
      <c r="MVO62"/>
      <c r="MVP62"/>
      <c r="MVQ62"/>
      <c r="MVR62"/>
      <c r="MVS62"/>
      <c r="MVT62"/>
      <c r="MVU62"/>
      <c r="MVV62"/>
      <c r="MVW62"/>
      <c r="MVX62"/>
      <c r="MVY62"/>
      <c r="MVZ62"/>
      <c r="MWA62"/>
      <c r="MWB62"/>
      <c r="MWC62"/>
      <c r="MWD62"/>
      <c r="MWE62"/>
      <c r="MWF62"/>
      <c r="MWG62"/>
      <c r="MWH62"/>
      <c r="MWI62"/>
      <c r="MWJ62"/>
      <c r="MWK62"/>
      <c r="MWL62"/>
      <c r="MWM62"/>
      <c r="MWN62"/>
      <c r="MWO62"/>
      <c r="MWP62"/>
      <c r="MWQ62"/>
      <c r="MWR62"/>
      <c r="MWS62"/>
      <c r="MWT62"/>
      <c r="MWU62"/>
      <c r="MWV62"/>
      <c r="MWW62"/>
      <c r="MWX62"/>
      <c r="MWY62"/>
      <c r="MWZ62"/>
      <c r="MXA62"/>
      <c r="MXB62"/>
      <c r="MXC62"/>
      <c r="MXD62"/>
      <c r="MXE62"/>
      <c r="MXF62"/>
      <c r="MXG62"/>
      <c r="MXH62"/>
      <c r="MXI62"/>
      <c r="MXJ62"/>
      <c r="MXK62"/>
      <c r="MXL62"/>
      <c r="MXM62"/>
      <c r="MXN62"/>
      <c r="MXO62"/>
      <c r="MXP62"/>
      <c r="MXQ62"/>
      <c r="MXR62"/>
      <c r="MXS62"/>
      <c r="MXT62"/>
      <c r="MXU62"/>
      <c r="MXV62"/>
      <c r="MXW62"/>
      <c r="MXX62"/>
      <c r="MXY62"/>
      <c r="MXZ62"/>
      <c r="MYA62"/>
      <c r="MYB62"/>
      <c r="MYC62"/>
      <c r="MYD62"/>
      <c r="MYE62"/>
      <c r="MYF62"/>
      <c r="MYG62"/>
      <c r="MYH62"/>
      <c r="MYI62"/>
      <c r="MYJ62"/>
      <c r="MYK62"/>
      <c r="MYL62"/>
      <c r="MYM62"/>
      <c r="MYN62"/>
      <c r="MYO62"/>
      <c r="MYP62"/>
      <c r="MYQ62"/>
      <c r="MYR62"/>
      <c r="MYS62"/>
      <c r="MYT62"/>
      <c r="MYU62"/>
      <c r="MYV62"/>
      <c r="MYW62"/>
      <c r="MYX62"/>
      <c r="MYY62"/>
      <c r="MYZ62"/>
      <c r="MZA62"/>
      <c r="MZB62"/>
      <c r="MZC62"/>
      <c r="MZD62"/>
      <c r="MZE62"/>
      <c r="MZF62"/>
      <c r="MZG62"/>
      <c r="MZH62"/>
      <c r="MZI62"/>
      <c r="MZJ62"/>
      <c r="MZK62"/>
      <c r="MZL62"/>
      <c r="MZM62"/>
      <c r="MZN62"/>
      <c r="MZO62"/>
      <c r="MZP62"/>
      <c r="MZQ62"/>
      <c r="MZR62"/>
      <c r="MZS62"/>
      <c r="MZT62"/>
      <c r="MZU62"/>
      <c r="MZV62"/>
      <c r="MZW62"/>
      <c r="MZX62"/>
      <c r="MZY62"/>
      <c r="MZZ62"/>
      <c r="NAA62"/>
      <c r="NAB62"/>
      <c r="NAC62"/>
      <c r="NAD62"/>
      <c r="NAE62"/>
      <c r="NAF62"/>
      <c r="NAG62"/>
      <c r="NAH62"/>
      <c r="NAI62"/>
      <c r="NAJ62"/>
      <c r="NAK62"/>
      <c r="NAL62"/>
      <c r="NAM62"/>
      <c r="NAN62"/>
      <c r="NAO62"/>
      <c r="NAP62"/>
      <c r="NAQ62"/>
      <c r="NAR62"/>
      <c r="NAS62"/>
      <c r="NAT62"/>
      <c r="NAU62"/>
      <c r="NAV62"/>
      <c r="NAW62"/>
      <c r="NAX62"/>
      <c r="NAY62"/>
      <c r="NAZ62"/>
      <c r="NBA62"/>
      <c r="NBB62"/>
      <c r="NBC62"/>
      <c r="NBD62"/>
      <c r="NBE62"/>
      <c r="NBF62"/>
      <c r="NBG62"/>
      <c r="NBH62"/>
      <c r="NBI62"/>
      <c r="NBJ62"/>
      <c r="NBK62"/>
      <c r="NBL62"/>
      <c r="NBM62"/>
      <c r="NBN62"/>
      <c r="NBO62"/>
      <c r="NBP62"/>
      <c r="NBQ62"/>
      <c r="NBR62"/>
      <c r="NBS62"/>
      <c r="NBT62"/>
      <c r="NBU62"/>
      <c r="NBV62"/>
      <c r="NBW62"/>
      <c r="NBX62"/>
      <c r="NBY62"/>
      <c r="NBZ62"/>
      <c r="NCA62"/>
      <c r="NCB62"/>
      <c r="NCC62"/>
      <c r="NCD62"/>
      <c r="NCE62"/>
      <c r="NCF62"/>
      <c r="NCG62"/>
      <c r="NCH62"/>
      <c r="NCI62"/>
      <c r="NCJ62"/>
      <c r="NCK62"/>
      <c r="NCL62"/>
      <c r="NCM62"/>
      <c r="NCN62"/>
      <c r="NCO62"/>
      <c r="NCP62"/>
      <c r="NCQ62"/>
      <c r="NCR62"/>
      <c r="NCS62"/>
      <c r="NCT62"/>
      <c r="NCU62"/>
      <c r="NCV62"/>
      <c r="NCW62"/>
      <c r="NCX62"/>
      <c r="NCY62"/>
      <c r="NCZ62"/>
      <c r="NDA62"/>
      <c r="NDB62"/>
      <c r="NDC62"/>
      <c r="NDD62"/>
      <c r="NDE62"/>
      <c r="NDF62"/>
      <c r="NDG62"/>
      <c r="NDH62"/>
      <c r="NDI62"/>
      <c r="NDJ62"/>
      <c r="NDK62"/>
      <c r="NDL62"/>
      <c r="NDM62"/>
      <c r="NDN62"/>
      <c r="NDO62"/>
      <c r="NDP62"/>
      <c r="NDQ62"/>
      <c r="NDR62"/>
      <c r="NDS62"/>
      <c r="NDT62"/>
      <c r="NDU62"/>
      <c r="NDV62"/>
      <c r="NDW62"/>
      <c r="NDX62"/>
      <c r="NDY62"/>
      <c r="NDZ62"/>
      <c r="NEA62"/>
      <c r="NEB62"/>
      <c r="NEC62"/>
      <c r="NED62"/>
      <c r="NEE62"/>
      <c r="NEF62"/>
      <c r="NEG62"/>
      <c r="NEH62"/>
      <c r="NEI62"/>
      <c r="NEJ62"/>
      <c r="NEK62"/>
      <c r="NEL62"/>
      <c r="NEM62"/>
      <c r="NEN62"/>
      <c r="NEO62"/>
      <c r="NEP62"/>
      <c r="NEQ62"/>
      <c r="NER62"/>
      <c r="NES62"/>
      <c r="NET62"/>
      <c r="NEU62"/>
      <c r="NEV62"/>
      <c r="NEW62"/>
      <c r="NEX62"/>
      <c r="NEY62"/>
      <c r="NEZ62"/>
      <c r="NFA62"/>
      <c r="NFB62"/>
      <c r="NFC62"/>
      <c r="NFD62"/>
      <c r="NFE62"/>
      <c r="NFF62"/>
      <c r="NFG62"/>
      <c r="NFH62"/>
      <c r="NFI62"/>
      <c r="NFJ62"/>
      <c r="NFK62"/>
      <c r="NFL62"/>
      <c r="NFM62"/>
      <c r="NFN62"/>
      <c r="NFO62"/>
      <c r="NFP62"/>
      <c r="NFQ62"/>
      <c r="NFR62"/>
      <c r="NFS62"/>
      <c r="NFT62"/>
      <c r="NFU62"/>
      <c r="NFV62"/>
      <c r="NFW62"/>
      <c r="NFX62"/>
      <c r="NFY62"/>
      <c r="NFZ62"/>
      <c r="NGA62"/>
      <c r="NGB62"/>
      <c r="NGC62"/>
      <c r="NGD62"/>
      <c r="NGE62"/>
      <c r="NGF62"/>
      <c r="NGG62"/>
      <c r="NGH62"/>
      <c r="NGI62"/>
      <c r="NGJ62"/>
      <c r="NGK62"/>
      <c r="NGL62"/>
      <c r="NGM62"/>
      <c r="NGN62"/>
      <c r="NGO62"/>
      <c r="NGP62"/>
      <c r="NGQ62"/>
      <c r="NGR62"/>
      <c r="NGS62"/>
      <c r="NGT62"/>
      <c r="NGU62"/>
      <c r="NGV62"/>
      <c r="NGW62"/>
      <c r="NGX62"/>
      <c r="NGY62"/>
      <c r="NGZ62"/>
      <c r="NHA62"/>
      <c r="NHB62"/>
      <c r="NHC62"/>
      <c r="NHD62"/>
      <c r="NHE62"/>
      <c r="NHF62"/>
      <c r="NHG62"/>
      <c r="NHH62"/>
      <c r="NHI62"/>
      <c r="NHJ62"/>
      <c r="NHK62"/>
      <c r="NHL62"/>
      <c r="NHM62"/>
      <c r="NHN62"/>
      <c r="NHO62"/>
      <c r="NHP62"/>
      <c r="NHQ62"/>
      <c r="NHR62"/>
      <c r="NHS62"/>
      <c r="NHT62"/>
      <c r="NHU62"/>
      <c r="NHV62"/>
      <c r="NHW62"/>
      <c r="NHX62"/>
      <c r="NHY62"/>
      <c r="NHZ62"/>
      <c r="NIA62"/>
      <c r="NIB62"/>
      <c r="NIC62"/>
      <c r="NID62"/>
      <c r="NIE62"/>
      <c r="NIF62"/>
      <c r="NIG62"/>
      <c r="NIH62"/>
      <c r="NII62"/>
      <c r="NIJ62"/>
      <c r="NIK62"/>
      <c r="NIL62"/>
      <c r="NIM62"/>
      <c r="NIN62"/>
      <c r="NIO62"/>
      <c r="NIP62"/>
      <c r="NIQ62"/>
      <c r="NIR62"/>
      <c r="NIS62"/>
      <c r="NIT62"/>
      <c r="NIU62"/>
      <c r="NIV62"/>
      <c r="NIW62"/>
      <c r="NIX62"/>
      <c r="NIY62"/>
      <c r="NIZ62"/>
      <c r="NJA62"/>
      <c r="NJB62"/>
      <c r="NJC62"/>
      <c r="NJD62"/>
      <c r="NJE62"/>
      <c r="NJF62"/>
      <c r="NJG62"/>
      <c r="NJH62"/>
      <c r="NJI62"/>
      <c r="NJJ62"/>
      <c r="NJK62"/>
      <c r="NJL62"/>
      <c r="NJM62"/>
      <c r="NJN62"/>
      <c r="NJO62"/>
      <c r="NJP62"/>
      <c r="NJQ62"/>
      <c r="NJR62"/>
      <c r="NJS62"/>
      <c r="NJT62"/>
      <c r="NJU62"/>
      <c r="NJV62"/>
      <c r="NJW62"/>
      <c r="NJX62"/>
      <c r="NJY62"/>
      <c r="NJZ62"/>
      <c r="NKA62"/>
      <c r="NKB62"/>
      <c r="NKC62"/>
      <c r="NKD62"/>
      <c r="NKE62"/>
      <c r="NKF62"/>
      <c r="NKG62"/>
      <c r="NKH62"/>
      <c r="NKI62"/>
      <c r="NKJ62"/>
      <c r="NKK62"/>
      <c r="NKL62"/>
      <c r="NKM62"/>
      <c r="NKN62"/>
      <c r="NKO62"/>
      <c r="NKP62"/>
      <c r="NKQ62"/>
      <c r="NKR62"/>
      <c r="NKS62"/>
      <c r="NKT62"/>
      <c r="NKU62"/>
      <c r="NKV62"/>
      <c r="NKW62"/>
      <c r="NKX62"/>
      <c r="NKY62"/>
      <c r="NKZ62"/>
      <c r="NLA62"/>
      <c r="NLB62"/>
      <c r="NLC62"/>
      <c r="NLD62"/>
      <c r="NLE62"/>
      <c r="NLF62"/>
      <c r="NLG62"/>
      <c r="NLH62"/>
      <c r="NLI62"/>
      <c r="NLJ62"/>
      <c r="NLK62"/>
      <c r="NLL62"/>
      <c r="NLM62"/>
      <c r="NLN62"/>
      <c r="NLO62"/>
      <c r="NLP62"/>
      <c r="NLQ62"/>
      <c r="NLR62"/>
      <c r="NLS62"/>
      <c r="NLT62"/>
      <c r="NLU62"/>
      <c r="NLV62"/>
      <c r="NLW62"/>
      <c r="NLX62"/>
      <c r="NLY62"/>
      <c r="NLZ62"/>
      <c r="NMA62"/>
      <c r="NMB62"/>
      <c r="NMC62"/>
      <c r="NMD62"/>
      <c r="NME62"/>
      <c r="NMF62"/>
      <c r="NMG62"/>
      <c r="NMH62"/>
      <c r="NMI62"/>
      <c r="NMJ62"/>
      <c r="NMK62"/>
      <c r="NML62"/>
      <c r="NMM62"/>
      <c r="NMN62"/>
      <c r="NMO62"/>
      <c r="NMP62"/>
      <c r="NMQ62"/>
      <c r="NMR62"/>
      <c r="NMS62"/>
      <c r="NMT62"/>
      <c r="NMU62"/>
      <c r="NMV62"/>
      <c r="NMW62"/>
      <c r="NMX62"/>
      <c r="NMY62"/>
      <c r="NMZ62"/>
      <c r="NNA62"/>
      <c r="NNB62"/>
      <c r="NNC62"/>
      <c r="NND62"/>
      <c r="NNE62"/>
      <c r="NNF62"/>
      <c r="NNG62"/>
      <c r="NNH62"/>
      <c r="NNI62"/>
      <c r="NNJ62"/>
      <c r="NNK62"/>
      <c r="NNL62"/>
      <c r="NNM62"/>
      <c r="NNN62"/>
      <c r="NNO62"/>
      <c r="NNP62"/>
      <c r="NNQ62"/>
      <c r="NNR62"/>
      <c r="NNS62"/>
      <c r="NNT62"/>
      <c r="NNU62"/>
      <c r="NNV62"/>
      <c r="NNW62"/>
      <c r="NNX62"/>
      <c r="NNY62"/>
      <c r="NNZ62"/>
      <c r="NOA62"/>
      <c r="NOB62"/>
      <c r="NOC62"/>
      <c r="NOD62"/>
      <c r="NOE62"/>
      <c r="NOF62"/>
      <c r="NOG62"/>
      <c r="NOH62"/>
      <c r="NOI62"/>
      <c r="NOJ62"/>
      <c r="NOK62"/>
      <c r="NOL62"/>
      <c r="NOM62"/>
      <c r="NON62"/>
      <c r="NOO62"/>
      <c r="NOP62"/>
      <c r="NOQ62"/>
      <c r="NOR62"/>
      <c r="NOS62"/>
      <c r="NOT62"/>
      <c r="NOU62"/>
      <c r="NOV62"/>
      <c r="NOW62"/>
      <c r="NOX62"/>
      <c r="NOY62"/>
      <c r="NOZ62"/>
      <c r="NPA62"/>
      <c r="NPB62"/>
      <c r="NPC62"/>
      <c r="NPD62"/>
      <c r="NPE62"/>
      <c r="NPF62"/>
      <c r="NPG62"/>
      <c r="NPH62"/>
      <c r="NPI62"/>
      <c r="NPJ62"/>
      <c r="NPK62"/>
      <c r="NPL62"/>
      <c r="NPM62"/>
      <c r="NPN62"/>
      <c r="NPO62"/>
      <c r="NPP62"/>
      <c r="NPQ62"/>
      <c r="NPR62"/>
      <c r="NPS62"/>
      <c r="NPT62"/>
      <c r="NPU62"/>
      <c r="NPV62"/>
      <c r="NPW62"/>
      <c r="NPX62"/>
      <c r="NPY62"/>
      <c r="NPZ62"/>
      <c r="NQA62"/>
      <c r="NQB62"/>
      <c r="NQC62"/>
      <c r="NQD62"/>
      <c r="NQE62"/>
      <c r="NQF62"/>
      <c r="NQG62"/>
      <c r="NQH62"/>
      <c r="NQI62"/>
      <c r="NQJ62"/>
      <c r="NQK62"/>
      <c r="NQL62"/>
      <c r="NQM62"/>
      <c r="NQN62"/>
      <c r="NQO62"/>
      <c r="NQP62"/>
      <c r="NQQ62"/>
      <c r="NQR62"/>
      <c r="NQS62"/>
      <c r="NQT62"/>
      <c r="NQU62"/>
      <c r="NQV62"/>
      <c r="NQW62"/>
      <c r="NQX62"/>
      <c r="NQY62"/>
      <c r="NQZ62"/>
      <c r="NRA62"/>
      <c r="NRB62"/>
      <c r="NRC62"/>
      <c r="NRD62"/>
      <c r="NRE62"/>
      <c r="NRF62"/>
      <c r="NRG62"/>
      <c r="NRH62"/>
      <c r="NRI62"/>
    </row>
    <row r="63" spans="1:9941" s="54" customFormat="1" ht="12.2" customHeight="1" thickBot="1" x14ac:dyDescent="0.25">
      <c r="A63" s="14" t="s">
        <v>18</v>
      </c>
      <c r="B63" s="430" t="s">
        <v>380</v>
      </c>
      <c r="C63" s="110">
        <f>SUM(C64:C65)</f>
        <v>22141000</v>
      </c>
      <c r="D63" s="268">
        <f t="shared" ref="D63:K63" si="14">SUM(D64:D65)</f>
        <v>22141000</v>
      </c>
      <c r="E63" s="692">
        <f t="shared" si="14"/>
        <v>22141000</v>
      </c>
      <c r="F63" s="692">
        <f t="shared" si="14"/>
        <v>22141000</v>
      </c>
      <c r="G63" s="692">
        <f t="shared" si="14"/>
        <v>22141000</v>
      </c>
      <c r="H63" s="28">
        <f t="shared" si="2"/>
        <v>0</v>
      </c>
      <c r="I63" s="758">
        <f t="shared" si="14"/>
        <v>0</v>
      </c>
      <c r="J63" s="28">
        <f t="shared" si="14"/>
        <v>0</v>
      </c>
      <c r="K63" s="28">
        <f t="shared" si="14"/>
        <v>0</v>
      </c>
      <c r="L63" s="28">
        <f t="shared" ref="L63" si="15">SUM(L64:L65)</f>
        <v>0</v>
      </c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  <c r="RG63"/>
      <c r="RH63"/>
      <c r="RI63"/>
      <c r="RJ63"/>
      <c r="RK63"/>
      <c r="RL63"/>
      <c r="RM63"/>
      <c r="RN63"/>
      <c r="RO63"/>
      <c r="RP63"/>
      <c r="RQ63"/>
      <c r="RR63"/>
      <c r="RS63"/>
      <c r="RT63"/>
      <c r="RU63"/>
      <c r="RV63"/>
      <c r="RW63"/>
      <c r="RX63"/>
      <c r="RY63"/>
      <c r="RZ63"/>
      <c r="SA63"/>
      <c r="SB63"/>
      <c r="SC63"/>
      <c r="SD63"/>
      <c r="SE63"/>
      <c r="SF63"/>
      <c r="SG63"/>
      <c r="SH63"/>
      <c r="SI63"/>
      <c r="SJ63"/>
      <c r="SK63"/>
      <c r="SL63"/>
      <c r="SM63"/>
      <c r="SN63"/>
      <c r="SO63"/>
      <c r="SP63"/>
      <c r="SQ63"/>
      <c r="SR63"/>
      <c r="SS63"/>
      <c r="ST63"/>
      <c r="SU63"/>
      <c r="SV63"/>
      <c r="SW63"/>
      <c r="SX63"/>
      <c r="SY63"/>
      <c r="SZ63"/>
      <c r="TA63"/>
      <c r="TB63"/>
      <c r="TC63"/>
      <c r="TD63"/>
      <c r="TE63"/>
      <c r="TF63"/>
      <c r="TG63"/>
      <c r="TH63"/>
      <c r="TI63"/>
      <c r="TJ63"/>
      <c r="TK63"/>
      <c r="TL63"/>
      <c r="TM63"/>
      <c r="TN63"/>
      <c r="TO63"/>
      <c r="TP63"/>
      <c r="TQ63"/>
      <c r="TR63"/>
      <c r="TS63"/>
      <c r="TT63"/>
      <c r="TU63"/>
      <c r="TV63"/>
      <c r="TW63"/>
      <c r="TX63"/>
      <c r="TY63"/>
      <c r="TZ63"/>
      <c r="UA63"/>
      <c r="UB63"/>
      <c r="UC63"/>
      <c r="UD63"/>
      <c r="UE63"/>
      <c r="UF63"/>
      <c r="UG63"/>
      <c r="UH63"/>
      <c r="UI63"/>
      <c r="UJ63"/>
      <c r="UK63"/>
      <c r="UL63"/>
      <c r="UM63"/>
      <c r="UN63"/>
      <c r="UO63"/>
      <c r="UP63"/>
      <c r="UQ63"/>
      <c r="UR63"/>
      <c r="US63"/>
      <c r="UT63"/>
      <c r="UU63"/>
      <c r="UV63"/>
      <c r="UW63"/>
      <c r="UX63"/>
      <c r="UY63"/>
      <c r="UZ63"/>
      <c r="VA63"/>
      <c r="VB63"/>
      <c r="VC63"/>
      <c r="VD63"/>
      <c r="VE63"/>
      <c r="VF63"/>
      <c r="VG63"/>
      <c r="VH63"/>
      <c r="VI63"/>
      <c r="VJ63"/>
      <c r="VK63"/>
      <c r="VL63"/>
      <c r="VM63"/>
      <c r="VN63"/>
      <c r="VO63"/>
      <c r="VP63"/>
      <c r="VQ63"/>
      <c r="VR63"/>
      <c r="VS63"/>
      <c r="VT63"/>
      <c r="VU63"/>
      <c r="VV63"/>
      <c r="VW63"/>
      <c r="VX63"/>
      <c r="VY63"/>
      <c r="VZ63"/>
      <c r="WA63"/>
      <c r="WB63"/>
      <c r="WC63"/>
      <c r="WD63"/>
      <c r="WE63"/>
      <c r="WF63"/>
      <c r="WG63"/>
      <c r="WH63"/>
      <c r="WI63"/>
      <c r="WJ63"/>
      <c r="WK63"/>
      <c r="WL63"/>
      <c r="WM63"/>
      <c r="WN63"/>
      <c r="WO63"/>
      <c r="WP63"/>
      <c r="WQ63"/>
      <c r="WR63"/>
      <c r="WS63"/>
      <c r="WT63"/>
      <c r="WU63"/>
      <c r="WV63"/>
      <c r="WW63"/>
      <c r="WX63"/>
      <c r="WY63"/>
      <c r="WZ63"/>
      <c r="XA63"/>
      <c r="XB63"/>
      <c r="XC63"/>
      <c r="XD63"/>
      <c r="XE63"/>
      <c r="XF63"/>
      <c r="XG63"/>
      <c r="XH63"/>
      <c r="XI63"/>
      <c r="XJ63"/>
      <c r="XK63"/>
      <c r="XL63"/>
      <c r="XM63"/>
      <c r="XN63"/>
      <c r="XO63"/>
      <c r="XP63"/>
      <c r="XQ63"/>
      <c r="XR63"/>
      <c r="XS63"/>
      <c r="XT63"/>
      <c r="XU63"/>
      <c r="XV63"/>
      <c r="XW63"/>
      <c r="XX63"/>
      <c r="XY63"/>
      <c r="XZ63"/>
      <c r="YA63"/>
      <c r="YB63"/>
      <c r="YC63"/>
      <c r="YD63"/>
      <c r="YE63"/>
      <c r="YF63"/>
      <c r="YG63"/>
      <c r="YH63"/>
      <c r="YI63"/>
      <c r="YJ63"/>
      <c r="YK63"/>
      <c r="YL63"/>
      <c r="YM63"/>
      <c r="YN63"/>
      <c r="YO63"/>
      <c r="YP63"/>
      <c r="YQ63"/>
      <c r="YR63"/>
      <c r="YS63"/>
      <c r="YT63"/>
      <c r="YU63"/>
      <c r="YV63"/>
      <c r="YW63"/>
      <c r="YX63"/>
      <c r="YY63"/>
      <c r="YZ63"/>
      <c r="ZA63"/>
      <c r="ZB63"/>
      <c r="ZC63"/>
      <c r="ZD63"/>
      <c r="ZE63"/>
      <c r="ZF63"/>
      <c r="ZG63"/>
      <c r="ZH63"/>
      <c r="ZI63"/>
      <c r="ZJ63"/>
      <c r="ZK63"/>
      <c r="ZL63"/>
      <c r="ZM63"/>
      <c r="ZN63"/>
      <c r="ZO63"/>
      <c r="ZP63"/>
      <c r="ZQ63"/>
      <c r="ZR63"/>
      <c r="ZS63"/>
      <c r="ZT63"/>
      <c r="ZU63"/>
      <c r="ZV63"/>
      <c r="ZW63"/>
      <c r="ZX63"/>
      <c r="ZY63"/>
      <c r="ZZ63"/>
      <c r="AAA63"/>
      <c r="AAB63"/>
      <c r="AAC63"/>
      <c r="AAD63"/>
      <c r="AAE63"/>
      <c r="AAF63"/>
      <c r="AAG63"/>
      <c r="AAH63"/>
      <c r="AAI63"/>
      <c r="AAJ63"/>
      <c r="AAK63"/>
      <c r="AAL63"/>
      <c r="AAM63"/>
      <c r="AAN63"/>
      <c r="AAO63"/>
      <c r="AAP63"/>
      <c r="AAQ63"/>
      <c r="AAR63"/>
      <c r="AAS63"/>
      <c r="AAT63"/>
      <c r="AAU63"/>
      <c r="AAV63"/>
      <c r="AAW63"/>
      <c r="AAX63"/>
      <c r="AAY63"/>
      <c r="AAZ63"/>
      <c r="ABA63"/>
      <c r="ABB63"/>
      <c r="ABC63"/>
      <c r="ABD63"/>
      <c r="ABE63"/>
      <c r="ABF63"/>
      <c r="ABG63"/>
      <c r="ABH63"/>
      <c r="ABI63"/>
      <c r="ABJ63"/>
      <c r="ABK63"/>
      <c r="ABL63"/>
      <c r="ABM63"/>
      <c r="ABN63"/>
      <c r="ABO63"/>
      <c r="ABP63"/>
      <c r="ABQ63"/>
      <c r="ABR63"/>
      <c r="ABS63"/>
      <c r="ABT63"/>
      <c r="ABU63"/>
      <c r="ABV63"/>
      <c r="ABW63"/>
      <c r="ABX63"/>
      <c r="ABY63"/>
      <c r="ABZ63"/>
      <c r="ACA63"/>
      <c r="ACB63"/>
      <c r="ACC63"/>
      <c r="ACD63"/>
      <c r="ACE63"/>
      <c r="ACF63"/>
      <c r="ACG63"/>
      <c r="ACH63"/>
      <c r="ACI63"/>
      <c r="ACJ63"/>
      <c r="ACK63"/>
      <c r="ACL63"/>
      <c r="ACM63"/>
      <c r="ACN63"/>
      <c r="ACO63"/>
      <c r="ACP63"/>
      <c r="ACQ63"/>
      <c r="ACR63"/>
      <c r="ACS63"/>
      <c r="ACT63"/>
      <c r="ACU63"/>
      <c r="ACV63"/>
      <c r="ACW63"/>
      <c r="ACX63"/>
      <c r="ACY63"/>
      <c r="ACZ63"/>
      <c r="ADA63"/>
      <c r="ADB63"/>
      <c r="ADC63"/>
      <c r="ADD63"/>
      <c r="ADE63"/>
      <c r="ADF63"/>
      <c r="ADG63"/>
      <c r="ADH63"/>
      <c r="ADI63"/>
      <c r="ADJ63"/>
      <c r="ADK63"/>
      <c r="ADL63"/>
      <c r="ADM63"/>
      <c r="ADN63"/>
      <c r="ADO63"/>
      <c r="ADP63"/>
      <c r="ADQ63"/>
      <c r="ADR63"/>
      <c r="ADS63"/>
      <c r="ADT63"/>
      <c r="ADU63"/>
      <c r="ADV63"/>
      <c r="ADW63"/>
      <c r="ADX63"/>
      <c r="ADY63"/>
      <c r="ADZ63"/>
      <c r="AEA63"/>
      <c r="AEB63"/>
      <c r="AEC63"/>
      <c r="AED63"/>
      <c r="AEE63"/>
      <c r="AEF63"/>
      <c r="AEG63"/>
      <c r="AEH63"/>
      <c r="AEI63"/>
      <c r="AEJ63"/>
      <c r="AEK63"/>
      <c r="AEL63"/>
      <c r="AEM63"/>
      <c r="AEN63"/>
      <c r="AEO63"/>
      <c r="AEP63"/>
      <c r="AEQ63"/>
      <c r="AER63"/>
      <c r="AES63"/>
      <c r="AET63"/>
      <c r="AEU63"/>
      <c r="AEV63"/>
      <c r="AEW63"/>
      <c r="AEX63"/>
      <c r="AEY63"/>
      <c r="AEZ63"/>
      <c r="AFA63"/>
      <c r="AFB63"/>
      <c r="AFC63"/>
      <c r="AFD63"/>
      <c r="AFE63"/>
      <c r="AFF63"/>
      <c r="AFG63"/>
      <c r="AFH63"/>
      <c r="AFI63"/>
      <c r="AFJ63"/>
      <c r="AFK63"/>
      <c r="AFL63"/>
      <c r="AFM63"/>
      <c r="AFN63"/>
      <c r="AFO63"/>
      <c r="AFP63"/>
      <c r="AFQ63"/>
      <c r="AFR63"/>
      <c r="AFS63"/>
      <c r="AFT63"/>
      <c r="AFU63"/>
      <c r="AFV63"/>
      <c r="AFW63"/>
      <c r="AFX63"/>
      <c r="AFY63"/>
      <c r="AFZ63"/>
      <c r="AGA63"/>
      <c r="AGB63"/>
      <c r="AGC63"/>
      <c r="AGD63"/>
      <c r="AGE63"/>
      <c r="AGF63"/>
      <c r="AGG63"/>
      <c r="AGH63"/>
      <c r="AGI63"/>
      <c r="AGJ63"/>
      <c r="AGK63"/>
      <c r="AGL63"/>
      <c r="AGM63"/>
      <c r="AGN63"/>
      <c r="AGO63"/>
      <c r="AGP63"/>
      <c r="AGQ63"/>
      <c r="AGR63"/>
      <c r="AGS63"/>
      <c r="AGT63"/>
      <c r="AGU63"/>
      <c r="AGV63"/>
      <c r="AGW63"/>
      <c r="AGX63"/>
      <c r="AGY63"/>
      <c r="AGZ63"/>
      <c r="AHA63"/>
      <c r="AHB63"/>
      <c r="AHC63"/>
      <c r="AHD63"/>
      <c r="AHE63"/>
      <c r="AHF63"/>
      <c r="AHG63"/>
      <c r="AHH63"/>
      <c r="AHI63"/>
      <c r="AHJ63"/>
      <c r="AHK63"/>
      <c r="AHL63"/>
      <c r="AHM63"/>
      <c r="AHN63"/>
      <c r="AHO63"/>
      <c r="AHP63"/>
      <c r="AHQ63"/>
      <c r="AHR63"/>
      <c r="AHS63"/>
      <c r="AHT63"/>
      <c r="AHU63"/>
      <c r="AHV63"/>
      <c r="AHW63"/>
      <c r="AHX63"/>
      <c r="AHY63"/>
      <c r="AHZ63"/>
      <c r="AIA63"/>
      <c r="AIB63"/>
      <c r="AIC63"/>
      <c r="AID63"/>
      <c r="AIE63"/>
      <c r="AIF63"/>
      <c r="AIG63"/>
      <c r="AIH63"/>
      <c r="AII63"/>
      <c r="AIJ63"/>
      <c r="AIK63"/>
      <c r="AIL63"/>
      <c r="AIM63"/>
      <c r="AIN63"/>
      <c r="AIO63"/>
      <c r="AIP63"/>
      <c r="AIQ63"/>
      <c r="AIR63"/>
      <c r="AIS63"/>
      <c r="AIT63"/>
      <c r="AIU63"/>
      <c r="AIV63"/>
      <c r="AIW63"/>
      <c r="AIX63"/>
      <c r="AIY63"/>
      <c r="AIZ63"/>
      <c r="AJA63"/>
      <c r="AJB63"/>
      <c r="AJC63"/>
      <c r="AJD63"/>
      <c r="AJE63"/>
      <c r="AJF63"/>
      <c r="AJG63"/>
      <c r="AJH63"/>
      <c r="AJI63"/>
      <c r="AJJ63"/>
      <c r="AJK63"/>
      <c r="AJL63"/>
      <c r="AJM63"/>
      <c r="AJN63"/>
      <c r="AJO63"/>
      <c r="AJP63"/>
      <c r="AJQ63"/>
      <c r="AJR63"/>
      <c r="AJS63"/>
      <c r="AJT63"/>
      <c r="AJU63"/>
      <c r="AJV63"/>
      <c r="AJW63"/>
      <c r="AJX63"/>
      <c r="AJY63"/>
      <c r="AJZ63"/>
      <c r="AKA63"/>
      <c r="AKB63"/>
      <c r="AKC63"/>
      <c r="AKD63"/>
      <c r="AKE63"/>
      <c r="AKF63"/>
      <c r="AKG63"/>
      <c r="AKH63"/>
      <c r="AKI63"/>
      <c r="AKJ63"/>
      <c r="AKK63"/>
      <c r="AKL63"/>
      <c r="AKM63"/>
      <c r="AKN63"/>
      <c r="AKO63"/>
      <c r="AKP63"/>
      <c r="AKQ63"/>
      <c r="AKR63"/>
      <c r="AKS63"/>
      <c r="AKT63"/>
      <c r="AKU63"/>
      <c r="AKV63"/>
      <c r="AKW63"/>
      <c r="AKX63"/>
      <c r="AKY63"/>
      <c r="AKZ63"/>
      <c r="ALA63"/>
      <c r="ALB63"/>
      <c r="ALC63"/>
      <c r="ALD63"/>
      <c r="ALE63"/>
      <c r="ALF63"/>
      <c r="ALG63"/>
      <c r="ALH63"/>
      <c r="ALI63"/>
      <c r="ALJ63"/>
      <c r="ALK63"/>
      <c r="ALL63"/>
      <c r="ALM63"/>
      <c r="ALN63"/>
      <c r="ALO63"/>
      <c r="ALP63"/>
      <c r="ALQ63"/>
      <c r="ALR63"/>
      <c r="ALS63"/>
      <c r="ALT63"/>
      <c r="ALU63"/>
      <c r="ALV63"/>
      <c r="ALW63"/>
      <c r="ALX63"/>
      <c r="ALY63"/>
      <c r="ALZ63"/>
      <c r="AMA63"/>
      <c r="AMB63"/>
      <c r="AMC63"/>
      <c r="AMD63"/>
      <c r="AME63"/>
      <c r="AMF63"/>
      <c r="AMG63"/>
      <c r="AMH63"/>
      <c r="AMI63"/>
      <c r="AMJ63"/>
      <c r="AMK63"/>
      <c r="AML63"/>
      <c r="AMM63"/>
      <c r="AMN63"/>
      <c r="AMO63"/>
      <c r="AMP63"/>
      <c r="AMQ63"/>
      <c r="AMR63"/>
      <c r="AMS63"/>
      <c r="AMT63"/>
      <c r="AMU63"/>
      <c r="AMV63"/>
      <c r="AMW63"/>
      <c r="AMX63"/>
      <c r="AMY63"/>
      <c r="AMZ63"/>
      <c r="ANA63"/>
      <c r="ANB63"/>
      <c r="ANC63"/>
      <c r="AND63"/>
      <c r="ANE63"/>
      <c r="ANF63"/>
      <c r="ANG63"/>
      <c r="ANH63"/>
      <c r="ANI63"/>
      <c r="ANJ63"/>
      <c r="ANK63"/>
      <c r="ANL63"/>
      <c r="ANM63"/>
      <c r="ANN63"/>
      <c r="ANO63"/>
      <c r="ANP63"/>
      <c r="ANQ63"/>
      <c r="ANR63"/>
      <c r="ANS63"/>
      <c r="ANT63"/>
      <c r="ANU63"/>
      <c r="ANV63"/>
      <c r="ANW63"/>
      <c r="ANX63"/>
      <c r="ANY63"/>
      <c r="ANZ63"/>
      <c r="AOA63"/>
      <c r="AOB63"/>
      <c r="AOC63"/>
      <c r="AOD63"/>
      <c r="AOE63"/>
      <c r="AOF63"/>
      <c r="AOG63"/>
      <c r="AOH63"/>
      <c r="AOI63"/>
      <c r="AOJ63"/>
      <c r="AOK63"/>
      <c r="AOL63"/>
      <c r="AOM63"/>
      <c r="AON63"/>
      <c r="AOO63"/>
      <c r="AOP63"/>
      <c r="AOQ63"/>
      <c r="AOR63"/>
      <c r="AOS63"/>
      <c r="AOT63"/>
      <c r="AOU63"/>
      <c r="AOV63"/>
      <c r="AOW63"/>
      <c r="AOX63"/>
      <c r="AOY63"/>
      <c r="AOZ63"/>
      <c r="APA63"/>
      <c r="APB63"/>
      <c r="APC63"/>
      <c r="APD63"/>
      <c r="APE63"/>
      <c r="APF63"/>
      <c r="APG63"/>
      <c r="APH63"/>
      <c r="API63"/>
      <c r="APJ63"/>
      <c r="APK63"/>
      <c r="APL63"/>
      <c r="APM63"/>
      <c r="APN63"/>
      <c r="APO63"/>
      <c r="APP63"/>
      <c r="APQ63"/>
      <c r="APR63"/>
      <c r="APS63"/>
      <c r="APT63"/>
      <c r="APU63"/>
      <c r="APV63"/>
      <c r="APW63"/>
      <c r="APX63"/>
      <c r="APY63"/>
      <c r="APZ63"/>
      <c r="AQA63"/>
      <c r="AQB63"/>
      <c r="AQC63"/>
      <c r="AQD63"/>
      <c r="AQE63"/>
      <c r="AQF63"/>
      <c r="AQG63"/>
      <c r="AQH63"/>
      <c r="AQI63"/>
      <c r="AQJ63"/>
      <c r="AQK63"/>
      <c r="AQL63"/>
      <c r="AQM63"/>
      <c r="AQN63"/>
      <c r="AQO63"/>
      <c r="AQP63"/>
      <c r="AQQ63"/>
      <c r="AQR63"/>
      <c r="AQS63"/>
      <c r="AQT63"/>
      <c r="AQU63"/>
      <c r="AQV63"/>
      <c r="AQW63"/>
      <c r="AQX63"/>
      <c r="AQY63"/>
      <c r="AQZ63"/>
      <c r="ARA63"/>
      <c r="ARB63"/>
      <c r="ARC63"/>
      <c r="ARD63"/>
      <c r="ARE63"/>
      <c r="ARF63"/>
      <c r="ARG63"/>
      <c r="ARH63"/>
      <c r="ARI63"/>
      <c r="ARJ63"/>
      <c r="ARK63"/>
      <c r="ARL63"/>
      <c r="ARM63"/>
      <c r="ARN63"/>
      <c r="ARO63"/>
      <c r="ARP63"/>
      <c r="ARQ63"/>
      <c r="ARR63"/>
      <c r="ARS63"/>
      <c r="ART63"/>
      <c r="ARU63"/>
      <c r="ARV63"/>
      <c r="ARW63"/>
      <c r="ARX63"/>
      <c r="ARY63"/>
      <c r="ARZ63"/>
      <c r="ASA63"/>
      <c r="ASB63"/>
      <c r="ASC63"/>
      <c r="ASD63"/>
      <c r="ASE63"/>
      <c r="ASF63"/>
      <c r="ASG63"/>
      <c r="ASH63"/>
      <c r="ASI63"/>
      <c r="ASJ63"/>
      <c r="ASK63"/>
      <c r="ASL63"/>
      <c r="ASM63"/>
      <c r="ASN63"/>
      <c r="ASO63"/>
      <c r="ASP63"/>
      <c r="ASQ63"/>
      <c r="ASR63"/>
      <c r="ASS63"/>
      <c r="AST63"/>
      <c r="ASU63"/>
      <c r="ASV63"/>
      <c r="ASW63"/>
      <c r="ASX63"/>
      <c r="ASY63"/>
      <c r="ASZ63"/>
      <c r="ATA63"/>
      <c r="ATB63"/>
      <c r="ATC63"/>
      <c r="ATD63"/>
      <c r="ATE63"/>
      <c r="ATF63"/>
      <c r="ATG63"/>
      <c r="ATH63"/>
      <c r="ATI63"/>
      <c r="ATJ63"/>
      <c r="ATK63"/>
      <c r="ATL63"/>
      <c r="ATM63"/>
      <c r="ATN63"/>
      <c r="ATO63"/>
      <c r="ATP63"/>
      <c r="ATQ63"/>
      <c r="ATR63"/>
      <c r="ATS63"/>
      <c r="ATT63"/>
      <c r="ATU63"/>
      <c r="ATV63"/>
      <c r="ATW63"/>
      <c r="ATX63"/>
      <c r="ATY63"/>
      <c r="ATZ63"/>
      <c r="AUA63"/>
      <c r="AUB63"/>
      <c r="AUC63"/>
      <c r="AUD63"/>
      <c r="AUE63"/>
      <c r="AUF63"/>
      <c r="AUG63"/>
      <c r="AUH63"/>
      <c r="AUI63"/>
      <c r="AUJ63"/>
      <c r="AUK63"/>
      <c r="AUL63"/>
      <c r="AUM63"/>
      <c r="AUN63"/>
      <c r="AUO63"/>
      <c r="AUP63"/>
      <c r="AUQ63"/>
      <c r="AUR63"/>
      <c r="AUS63"/>
      <c r="AUT63"/>
      <c r="AUU63"/>
      <c r="AUV63"/>
      <c r="AUW63"/>
      <c r="AUX63"/>
      <c r="AUY63"/>
      <c r="AUZ63"/>
      <c r="AVA63"/>
      <c r="AVB63"/>
      <c r="AVC63"/>
      <c r="AVD63"/>
      <c r="AVE63"/>
      <c r="AVF63"/>
      <c r="AVG63"/>
      <c r="AVH63"/>
      <c r="AVI63"/>
      <c r="AVJ63"/>
      <c r="AVK63"/>
      <c r="AVL63"/>
      <c r="AVM63"/>
      <c r="AVN63"/>
      <c r="AVO63"/>
      <c r="AVP63"/>
      <c r="AVQ63"/>
      <c r="AVR63"/>
      <c r="AVS63"/>
      <c r="AVT63"/>
      <c r="AVU63"/>
      <c r="AVV63"/>
      <c r="AVW63"/>
      <c r="AVX63"/>
      <c r="AVY63"/>
      <c r="AVZ63"/>
      <c r="AWA63"/>
      <c r="AWB63"/>
      <c r="AWC63"/>
      <c r="AWD63"/>
      <c r="AWE63"/>
      <c r="AWF63"/>
      <c r="AWG63"/>
      <c r="AWH63"/>
      <c r="AWI63"/>
      <c r="AWJ63"/>
      <c r="AWK63"/>
      <c r="AWL63"/>
      <c r="AWM63"/>
      <c r="AWN63"/>
      <c r="AWO63"/>
      <c r="AWP63"/>
      <c r="AWQ63"/>
      <c r="AWR63"/>
      <c r="AWS63"/>
      <c r="AWT63"/>
      <c r="AWU63"/>
      <c r="AWV63"/>
      <c r="AWW63"/>
      <c r="AWX63"/>
      <c r="AWY63"/>
      <c r="AWZ63"/>
      <c r="AXA63"/>
      <c r="AXB63"/>
      <c r="AXC63"/>
      <c r="AXD63"/>
      <c r="AXE63"/>
      <c r="AXF63"/>
      <c r="AXG63"/>
      <c r="AXH63"/>
      <c r="AXI63"/>
      <c r="AXJ63"/>
      <c r="AXK63"/>
      <c r="AXL63"/>
      <c r="AXM63"/>
      <c r="AXN63"/>
      <c r="AXO63"/>
      <c r="AXP63"/>
      <c r="AXQ63"/>
      <c r="AXR63"/>
      <c r="AXS63"/>
      <c r="AXT63"/>
      <c r="AXU63"/>
      <c r="AXV63"/>
      <c r="AXW63"/>
      <c r="AXX63"/>
      <c r="AXY63"/>
      <c r="AXZ63"/>
      <c r="AYA63"/>
      <c r="AYB63"/>
      <c r="AYC63"/>
      <c r="AYD63"/>
      <c r="AYE63"/>
      <c r="AYF63"/>
      <c r="AYG63"/>
      <c r="AYH63"/>
      <c r="AYI63"/>
      <c r="AYJ63"/>
      <c r="AYK63"/>
      <c r="AYL63"/>
      <c r="AYM63"/>
      <c r="AYN63"/>
      <c r="AYO63"/>
      <c r="AYP63"/>
      <c r="AYQ63"/>
      <c r="AYR63"/>
      <c r="AYS63"/>
      <c r="AYT63"/>
      <c r="AYU63"/>
      <c r="AYV63"/>
      <c r="AYW63"/>
      <c r="AYX63"/>
      <c r="AYY63"/>
      <c r="AYZ63"/>
      <c r="AZA63"/>
      <c r="AZB63"/>
      <c r="AZC63"/>
      <c r="AZD63"/>
      <c r="AZE63"/>
      <c r="AZF63"/>
      <c r="AZG63"/>
      <c r="AZH63"/>
      <c r="AZI63"/>
      <c r="AZJ63"/>
      <c r="AZK63"/>
      <c r="AZL63"/>
      <c r="AZM63"/>
      <c r="AZN63"/>
      <c r="AZO63"/>
      <c r="AZP63"/>
      <c r="AZQ63"/>
      <c r="AZR63"/>
      <c r="AZS63"/>
      <c r="AZT63"/>
      <c r="AZU63"/>
      <c r="AZV63"/>
      <c r="AZW63"/>
      <c r="AZX63"/>
      <c r="AZY63"/>
      <c r="AZZ63"/>
      <c r="BAA63"/>
      <c r="BAB63"/>
      <c r="BAC63"/>
      <c r="BAD63"/>
      <c r="BAE63"/>
      <c r="BAF63"/>
      <c r="BAG63"/>
      <c r="BAH63"/>
      <c r="BAI63"/>
      <c r="BAJ63"/>
      <c r="BAK63"/>
      <c r="BAL63"/>
      <c r="BAM63"/>
      <c r="BAN63"/>
      <c r="BAO63"/>
      <c r="BAP63"/>
      <c r="BAQ63"/>
      <c r="BAR63"/>
      <c r="BAS63"/>
      <c r="BAT63"/>
      <c r="BAU63"/>
      <c r="BAV63"/>
      <c r="BAW63"/>
      <c r="BAX63"/>
      <c r="BAY63"/>
      <c r="BAZ63"/>
      <c r="BBA63"/>
      <c r="BBB63"/>
      <c r="BBC63"/>
      <c r="BBD63"/>
      <c r="BBE63"/>
      <c r="BBF63"/>
      <c r="BBG63"/>
      <c r="BBH63"/>
      <c r="BBI63"/>
      <c r="BBJ63"/>
      <c r="BBK63"/>
      <c r="BBL63"/>
      <c r="BBM63"/>
      <c r="BBN63"/>
      <c r="BBO63"/>
      <c r="BBP63"/>
      <c r="BBQ63"/>
      <c r="BBR63"/>
      <c r="BBS63"/>
      <c r="BBT63"/>
      <c r="BBU63"/>
      <c r="BBV63"/>
      <c r="BBW63"/>
      <c r="BBX63"/>
      <c r="BBY63"/>
      <c r="BBZ63"/>
      <c r="BCA63"/>
      <c r="BCB63"/>
      <c r="BCC63"/>
      <c r="BCD63"/>
      <c r="BCE63"/>
      <c r="BCF63"/>
      <c r="BCG63"/>
      <c r="BCH63"/>
      <c r="BCI63"/>
      <c r="BCJ63"/>
      <c r="BCK63"/>
      <c r="BCL63"/>
      <c r="BCM63"/>
      <c r="BCN63"/>
      <c r="BCO63"/>
      <c r="BCP63"/>
      <c r="BCQ63"/>
      <c r="BCR63"/>
      <c r="BCS63"/>
      <c r="BCT63"/>
      <c r="BCU63"/>
      <c r="BCV63"/>
      <c r="BCW63"/>
      <c r="BCX63"/>
      <c r="BCY63"/>
      <c r="BCZ63"/>
      <c r="BDA63"/>
      <c r="BDB63"/>
      <c r="BDC63"/>
      <c r="BDD63"/>
      <c r="BDE63"/>
      <c r="BDF63"/>
      <c r="BDG63"/>
      <c r="BDH63"/>
      <c r="BDI63"/>
      <c r="BDJ63"/>
      <c r="BDK63"/>
      <c r="BDL63"/>
      <c r="BDM63"/>
      <c r="BDN63"/>
      <c r="BDO63"/>
      <c r="BDP63"/>
      <c r="BDQ63"/>
      <c r="BDR63"/>
      <c r="BDS63"/>
      <c r="BDT63"/>
      <c r="BDU63"/>
      <c r="BDV63"/>
      <c r="BDW63"/>
      <c r="BDX63"/>
      <c r="BDY63"/>
      <c r="BDZ63"/>
      <c r="BEA63"/>
      <c r="BEB63"/>
      <c r="BEC63"/>
      <c r="BED63"/>
      <c r="BEE63"/>
      <c r="BEF63"/>
      <c r="BEG63"/>
      <c r="BEH63"/>
      <c r="BEI63"/>
      <c r="BEJ63"/>
      <c r="BEK63"/>
      <c r="BEL63"/>
      <c r="BEM63"/>
      <c r="BEN63"/>
      <c r="BEO63"/>
      <c r="BEP63"/>
      <c r="BEQ63"/>
      <c r="BER63"/>
      <c r="BES63"/>
      <c r="BET63"/>
      <c r="BEU63"/>
      <c r="BEV63"/>
      <c r="BEW63"/>
      <c r="BEX63"/>
      <c r="BEY63"/>
      <c r="BEZ63"/>
      <c r="BFA63"/>
      <c r="BFB63"/>
      <c r="BFC63"/>
      <c r="BFD63"/>
      <c r="BFE63"/>
      <c r="BFF63"/>
      <c r="BFG63"/>
      <c r="BFH63"/>
      <c r="BFI63"/>
      <c r="BFJ63"/>
      <c r="BFK63"/>
      <c r="BFL63"/>
      <c r="BFM63"/>
      <c r="BFN63"/>
      <c r="BFO63"/>
      <c r="BFP63"/>
      <c r="BFQ63"/>
      <c r="BFR63"/>
      <c r="BFS63"/>
      <c r="BFT63"/>
      <c r="BFU63"/>
      <c r="BFV63"/>
      <c r="BFW63"/>
      <c r="BFX63"/>
      <c r="BFY63"/>
      <c r="BFZ63"/>
      <c r="BGA63"/>
      <c r="BGB63"/>
      <c r="BGC63"/>
      <c r="BGD63"/>
      <c r="BGE63"/>
      <c r="BGF63"/>
      <c r="BGG63"/>
      <c r="BGH63"/>
      <c r="BGI63"/>
      <c r="BGJ63"/>
      <c r="BGK63"/>
      <c r="BGL63"/>
      <c r="BGM63"/>
      <c r="BGN63"/>
      <c r="BGO63"/>
      <c r="BGP63"/>
      <c r="BGQ63"/>
      <c r="BGR63"/>
      <c r="BGS63"/>
      <c r="BGT63"/>
      <c r="BGU63"/>
      <c r="BGV63"/>
      <c r="BGW63"/>
      <c r="BGX63"/>
      <c r="BGY63"/>
      <c r="BGZ63"/>
      <c r="BHA63"/>
      <c r="BHB63"/>
      <c r="BHC63"/>
      <c r="BHD63"/>
      <c r="BHE63"/>
      <c r="BHF63"/>
      <c r="BHG63"/>
      <c r="BHH63"/>
      <c r="BHI63"/>
      <c r="BHJ63"/>
      <c r="BHK63"/>
      <c r="BHL63"/>
      <c r="BHM63"/>
      <c r="BHN63"/>
      <c r="BHO63"/>
      <c r="BHP63"/>
      <c r="BHQ63"/>
      <c r="BHR63"/>
      <c r="BHS63"/>
      <c r="BHT63"/>
      <c r="BHU63"/>
      <c r="BHV63"/>
      <c r="BHW63"/>
      <c r="BHX63"/>
      <c r="BHY63"/>
      <c r="BHZ63"/>
      <c r="BIA63"/>
      <c r="BIB63"/>
      <c r="BIC63"/>
      <c r="BID63"/>
      <c r="BIE63"/>
      <c r="BIF63"/>
      <c r="BIG63"/>
      <c r="BIH63"/>
      <c r="BII63"/>
      <c r="BIJ63"/>
      <c r="BIK63"/>
      <c r="BIL63"/>
      <c r="BIM63"/>
      <c r="BIN63"/>
      <c r="BIO63"/>
      <c r="BIP63"/>
      <c r="BIQ63"/>
      <c r="BIR63"/>
      <c r="BIS63"/>
      <c r="BIT63"/>
      <c r="BIU63"/>
      <c r="BIV63"/>
      <c r="BIW63"/>
      <c r="BIX63"/>
      <c r="BIY63"/>
      <c r="BIZ63"/>
      <c r="BJA63"/>
      <c r="BJB63"/>
      <c r="BJC63"/>
      <c r="BJD63"/>
      <c r="BJE63"/>
      <c r="BJF63"/>
      <c r="BJG63"/>
      <c r="BJH63"/>
      <c r="BJI63"/>
      <c r="BJJ63"/>
      <c r="BJK63"/>
      <c r="BJL63"/>
      <c r="BJM63"/>
      <c r="BJN63"/>
      <c r="BJO63"/>
      <c r="BJP63"/>
      <c r="BJQ63"/>
      <c r="BJR63"/>
      <c r="BJS63"/>
      <c r="BJT63"/>
      <c r="BJU63"/>
      <c r="BJV63"/>
      <c r="BJW63"/>
      <c r="BJX63"/>
      <c r="BJY63"/>
      <c r="BJZ63"/>
      <c r="BKA63"/>
      <c r="BKB63"/>
      <c r="BKC63"/>
      <c r="BKD63"/>
      <c r="BKE63"/>
      <c r="BKF63"/>
      <c r="BKG63"/>
      <c r="BKH63"/>
      <c r="BKI63"/>
      <c r="BKJ63"/>
      <c r="BKK63"/>
      <c r="BKL63"/>
      <c r="BKM63"/>
      <c r="BKN63"/>
      <c r="BKO63"/>
      <c r="BKP63"/>
      <c r="BKQ63"/>
      <c r="BKR63"/>
      <c r="BKS63"/>
      <c r="BKT63"/>
      <c r="BKU63"/>
      <c r="BKV63"/>
      <c r="BKW63"/>
      <c r="BKX63"/>
      <c r="BKY63"/>
      <c r="BKZ63"/>
      <c r="BLA63"/>
      <c r="BLB63"/>
      <c r="BLC63"/>
      <c r="BLD63"/>
      <c r="BLE63"/>
      <c r="BLF63"/>
      <c r="BLG63"/>
      <c r="BLH63"/>
      <c r="BLI63"/>
      <c r="BLJ63"/>
      <c r="BLK63"/>
      <c r="BLL63"/>
      <c r="BLM63"/>
      <c r="BLN63"/>
      <c r="BLO63"/>
      <c r="BLP63"/>
      <c r="BLQ63"/>
      <c r="BLR63"/>
      <c r="BLS63"/>
      <c r="BLT63"/>
      <c r="BLU63"/>
      <c r="BLV63"/>
      <c r="BLW63"/>
      <c r="BLX63"/>
      <c r="BLY63"/>
      <c r="BLZ63"/>
      <c r="BMA63"/>
      <c r="BMB63"/>
      <c r="BMC63"/>
      <c r="BMD63"/>
      <c r="BME63"/>
      <c r="BMF63"/>
      <c r="BMG63"/>
      <c r="BMH63"/>
      <c r="BMI63"/>
      <c r="BMJ63"/>
      <c r="BMK63"/>
      <c r="BML63"/>
      <c r="BMM63"/>
      <c r="BMN63"/>
      <c r="BMO63"/>
      <c r="BMP63"/>
      <c r="BMQ63"/>
      <c r="BMR63"/>
      <c r="BMS63"/>
      <c r="BMT63"/>
      <c r="BMU63"/>
      <c r="BMV63"/>
      <c r="BMW63"/>
      <c r="BMX63"/>
      <c r="BMY63"/>
      <c r="BMZ63"/>
      <c r="BNA63"/>
      <c r="BNB63"/>
      <c r="BNC63"/>
      <c r="BND63"/>
      <c r="BNE63"/>
      <c r="BNF63"/>
      <c r="BNG63"/>
      <c r="BNH63"/>
      <c r="BNI63"/>
      <c r="BNJ63"/>
      <c r="BNK63"/>
      <c r="BNL63"/>
      <c r="BNM63"/>
      <c r="BNN63"/>
      <c r="BNO63"/>
      <c r="BNP63"/>
      <c r="BNQ63"/>
      <c r="BNR63"/>
      <c r="BNS63"/>
      <c r="BNT63"/>
      <c r="BNU63"/>
      <c r="BNV63"/>
      <c r="BNW63"/>
      <c r="BNX63"/>
      <c r="BNY63"/>
      <c r="BNZ63"/>
      <c r="BOA63"/>
      <c r="BOB63"/>
      <c r="BOC63"/>
      <c r="BOD63"/>
      <c r="BOE63"/>
      <c r="BOF63"/>
      <c r="BOG63"/>
      <c r="BOH63"/>
      <c r="BOI63"/>
      <c r="BOJ63"/>
      <c r="BOK63"/>
      <c r="BOL63"/>
      <c r="BOM63"/>
      <c r="BON63"/>
      <c r="BOO63"/>
      <c r="BOP63"/>
      <c r="BOQ63"/>
      <c r="BOR63"/>
      <c r="BOS63"/>
      <c r="BOT63"/>
      <c r="BOU63"/>
      <c r="BOV63"/>
      <c r="BOW63"/>
      <c r="BOX63"/>
      <c r="BOY63"/>
      <c r="BOZ63"/>
      <c r="BPA63"/>
      <c r="BPB63"/>
      <c r="BPC63"/>
      <c r="BPD63"/>
      <c r="BPE63"/>
      <c r="BPF63"/>
      <c r="BPG63"/>
      <c r="BPH63"/>
      <c r="BPI63"/>
      <c r="BPJ63"/>
      <c r="BPK63"/>
      <c r="BPL63"/>
      <c r="BPM63"/>
      <c r="BPN63"/>
      <c r="BPO63"/>
      <c r="BPP63"/>
      <c r="BPQ63"/>
      <c r="BPR63"/>
      <c r="BPS63"/>
      <c r="BPT63"/>
      <c r="BPU63"/>
      <c r="BPV63"/>
      <c r="BPW63"/>
      <c r="BPX63"/>
      <c r="BPY63"/>
      <c r="BPZ63"/>
      <c r="BQA63"/>
      <c r="BQB63"/>
      <c r="BQC63"/>
      <c r="BQD63"/>
      <c r="BQE63"/>
      <c r="BQF63"/>
      <c r="BQG63"/>
      <c r="BQH63"/>
      <c r="BQI63"/>
      <c r="BQJ63"/>
      <c r="BQK63"/>
      <c r="BQL63"/>
      <c r="BQM63"/>
      <c r="BQN63"/>
      <c r="BQO63"/>
      <c r="BQP63"/>
      <c r="BQQ63"/>
      <c r="BQR63"/>
      <c r="BQS63"/>
      <c r="BQT63"/>
      <c r="BQU63"/>
      <c r="BQV63"/>
      <c r="BQW63"/>
      <c r="BQX63"/>
      <c r="BQY63"/>
      <c r="BQZ63"/>
      <c r="BRA63"/>
      <c r="BRB63"/>
      <c r="BRC63"/>
      <c r="BRD63"/>
      <c r="BRE63"/>
      <c r="BRF63"/>
      <c r="BRG63"/>
      <c r="BRH63"/>
      <c r="BRI63"/>
      <c r="BRJ63"/>
      <c r="BRK63"/>
      <c r="BRL63"/>
      <c r="BRM63"/>
      <c r="BRN63"/>
      <c r="BRO63"/>
      <c r="BRP63"/>
      <c r="BRQ63"/>
      <c r="BRR63"/>
      <c r="BRS63"/>
      <c r="BRT63"/>
      <c r="BRU63"/>
      <c r="BRV63"/>
      <c r="BRW63"/>
      <c r="BRX63"/>
      <c r="BRY63"/>
      <c r="BRZ63"/>
      <c r="BSA63"/>
      <c r="BSB63"/>
      <c r="BSC63"/>
      <c r="BSD63"/>
      <c r="BSE63"/>
      <c r="BSF63"/>
      <c r="BSG63"/>
      <c r="BSH63"/>
      <c r="BSI63"/>
      <c r="BSJ63"/>
      <c r="BSK63"/>
      <c r="BSL63"/>
      <c r="BSM63"/>
      <c r="BSN63"/>
      <c r="BSO63"/>
      <c r="BSP63"/>
      <c r="BSQ63"/>
      <c r="BSR63"/>
      <c r="BSS63"/>
      <c r="BST63"/>
      <c r="BSU63"/>
      <c r="BSV63"/>
      <c r="BSW63"/>
      <c r="BSX63"/>
      <c r="BSY63"/>
      <c r="BSZ63"/>
      <c r="BTA63"/>
      <c r="BTB63"/>
      <c r="BTC63"/>
      <c r="BTD63"/>
      <c r="BTE63"/>
      <c r="BTF63"/>
      <c r="BTG63"/>
      <c r="BTH63"/>
      <c r="BTI63"/>
      <c r="BTJ63"/>
      <c r="BTK63"/>
      <c r="BTL63"/>
      <c r="BTM63"/>
      <c r="BTN63"/>
      <c r="BTO63"/>
      <c r="BTP63"/>
      <c r="BTQ63"/>
      <c r="BTR63"/>
      <c r="BTS63"/>
      <c r="BTT63"/>
      <c r="BTU63"/>
      <c r="BTV63"/>
      <c r="BTW63"/>
      <c r="BTX63"/>
      <c r="BTY63"/>
      <c r="BTZ63"/>
      <c r="BUA63"/>
      <c r="BUB63"/>
      <c r="BUC63"/>
      <c r="BUD63"/>
      <c r="BUE63"/>
      <c r="BUF63"/>
      <c r="BUG63"/>
      <c r="BUH63"/>
      <c r="BUI63"/>
      <c r="BUJ63"/>
      <c r="BUK63"/>
      <c r="BUL63"/>
      <c r="BUM63"/>
      <c r="BUN63"/>
      <c r="BUO63"/>
      <c r="BUP63"/>
      <c r="BUQ63"/>
      <c r="BUR63"/>
      <c r="BUS63"/>
      <c r="BUT63"/>
      <c r="BUU63"/>
      <c r="BUV63"/>
      <c r="BUW63"/>
      <c r="BUX63"/>
      <c r="BUY63"/>
      <c r="BUZ63"/>
      <c r="BVA63"/>
      <c r="BVB63"/>
      <c r="BVC63"/>
      <c r="BVD63"/>
      <c r="BVE63"/>
      <c r="BVF63"/>
      <c r="BVG63"/>
      <c r="BVH63"/>
      <c r="BVI63"/>
      <c r="BVJ63"/>
      <c r="BVK63"/>
      <c r="BVL63"/>
      <c r="BVM63"/>
      <c r="BVN63"/>
      <c r="BVO63"/>
      <c r="BVP63"/>
      <c r="BVQ63"/>
      <c r="BVR63"/>
      <c r="BVS63"/>
      <c r="BVT63"/>
      <c r="BVU63"/>
      <c r="BVV63"/>
      <c r="BVW63"/>
      <c r="BVX63"/>
      <c r="BVY63"/>
      <c r="BVZ63"/>
      <c r="BWA63"/>
      <c r="BWB63"/>
      <c r="BWC63"/>
      <c r="BWD63"/>
      <c r="BWE63"/>
      <c r="BWF63"/>
      <c r="BWG63"/>
      <c r="BWH63"/>
      <c r="BWI63"/>
      <c r="BWJ63"/>
      <c r="BWK63"/>
      <c r="BWL63"/>
      <c r="BWM63"/>
      <c r="BWN63"/>
      <c r="BWO63"/>
      <c r="BWP63"/>
      <c r="BWQ63"/>
      <c r="BWR63"/>
      <c r="BWS63"/>
      <c r="BWT63"/>
      <c r="BWU63"/>
      <c r="BWV63"/>
      <c r="BWW63"/>
      <c r="BWX63"/>
      <c r="BWY63"/>
      <c r="BWZ63"/>
      <c r="BXA63"/>
      <c r="BXB63"/>
      <c r="BXC63"/>
      <c r="BXD63"/>
      <c r="BXE63"/>
      <c r="BXF63"/>
      <c r="BXG63"/>
      <c r="BXH63"/>
      <c r="BXI63"/>
      <c r="BXJ63"/>
      <c r="BXK63"/>
      <c r="BXL63"/>
      <c r="BXM63"/>
      <c r="BXN63"/>
      <c r="BXO63"/>
      <c r="BXP63"/>
      <c r="BXQ63"/>
      <c r="BXR63"/>
      <c r="BXS63"/>
      <c r="BXT63"/>
      <c r="BXU63"/>
      <c r="BXV63"/>
      <c r="BXW63"/>
      <c r="BXX63"/>
      <c r="BXY63"/>
      <c r="BXZ63"/>
      <c r="BYA63"/>
      <c r="BYB63"/>
      <c r="BYC63"/>
      <c r="BYD63"/>
      <c r="BYE63"/>
      <c r="BYF63"/>
      <c r="BYG63"/>
      <c r="BYH63"/>
      <c r="BYI63"/>
      <c r="BYJ63"/>
      <c r="BYK63"/>
      <c r="BYL63"/>
      <c r="BYM63"/>
      <c r="BYN63"/>
      <c r="BYO63"/>
      <c r="BYP63"/>
      <c r="BYQ63"/>
      <c r="BYR63"/>
      <c r="BYS63"/>
      <c r="BYT63"/>
      <c r="BYU63"/>
      <c r="BYV63"/>
      <c r="BYW63"/>
      <c r="BYX63"/>
      <c r="BYY63"/>
      <c r="BYZ63"/>
      <c r="BZA63"/>
      <c r="BZB63"/>
      <c r="BZC63"/>
      <c r="BZD63"/>
      <c r="BZE63"/>
      <c r="BZF63"/>
      <c r="BZG63"/>
      <c r="BZH63"/>
      <c r="BZI63"/>
      <c r="BZJ63"/>
      <c r="BZK63"/>
      <c r="BZL63"/>
      <c r="BZM63"/>
      <c r="BZN63"/>
      <c r="BZO63"/>
      <c r="BZP63"/>
      <c r="BZQ63"/>
      <c r="BZR63"/>
      <c r="BZS63"/>
      <c r="BZT63"/>
      <c r="BZU63"/>
      <c r="BZV63"/>
      <c r="BZW63"/>
      <c r="BZX63"/>
      <c r="BZY63"/>
      <c r="BZZ63"/>
      <c r="CAA63"/>
      <c r="CAB63"/>
      <c r="CAC63"/>
      <c r="CAD63"/>
      <c r="CAE63"/>
      <c r="CAF63"/>
      <c r="CAG63"/>
      <c r="CAH63"/>
      <c r="CAI63"/>
      <c r="CAJ63"/>
      <c r="CAK63"/>
      <c r="CAL63"/>
      <c r="CAM63"/>
      <c r="CAN63"/>
      <c r="CAO63"/>
      <c r="CAP63"/>
      <c r="CAQ63"/>
      <c r="CAR63"/>
      <c r="CAS63"/>
      <c r="CAT63"/>
      <c r="CAU63"/>
      <c r="CAV63"/>
      <c r="CAW63"/>
      <c r="CAX63"/>
      <c r="CAY63"/>
      <c r="CAZ63"/>
      <c r="CBA63"/>
      <c r="CBB63"/>
      <c r="CBC63"/>
      <c r="CBD63"/>
      <c r="CBE63"/>
      <c r="CBF63"/>
      <c r="CBG63"/>
      <c r="CBH63"/>
      <c r="CBI63"/>
      <c r="CBJ63"/>
      <c r="CBK63"/>
      <c r="CBL63"/>
      <c r="CBM63"/>
      <c r="CBN63"/>
      <c r="CBO63"/>
      <c r="CBP63"/>
      <c r="CBQ63"/>
      <c r="CBR63"/>
      <c r="CBS63"/>
      <c r="CBT63"/>
      <c r="CBU63"/>
      <c r="CBV63"/>
      <c r="CBW63"/>
      <c r="CBX63"/>
      <c r="CBY63"/>
      <c r="CBZ63"/>
      <c r="CCA63"/>
      <c r="CCB63"/>
      <c r="CCC63"/>
      <c r="CCD63"/>
      <c r="CCE63"/>
      <c r="CCF63"/>
      <c r="CCG63"/>
      <c r="CCH63"/>
      <c r="CCI63"/>
      <c r="CCJ63"/>
      <c r="CCK63"/>
      <c r="CCL63"/>
      <c r="CCM63"/>
      <c r="CCN63"/>
      <c r="CCO63"/>
      <c r="CCP63"/>
      <c r="CCQ63"/>
      <c r="CCR63"/>
      <c r="CCS63"/>
      <c r="CCT63"/>
      <c r="CCU63"/>
      <c r="CCV63"/>
      <c r="CCW63"/>
      <c r="CCX63"/>
      <c r="CCY63"/>
      <c r="CCZ63"/>
      <c r="CDA63"/>
      <c r="CDB63"/>
      <c r="CDC63"/>
      <c r="CDD63"/>
      <c r="CDE63"/>
      <c r="CDF63"/>
      <c r="CDG63"/>
      <c r="CDH63"/>
      <c r="CDI63"/>
      <c r="CDJ63"/>
      <c r="CDK63"/>
      <c r="CDL63"/>
      <c r="CDM63"/>
      <c r="CDN63"/>
      <c r="CDO63"/>
      <c r="CDP63"/>
      <c r="CDQ63"/>
      <c r="CDR63"/>
      <c r="CDS63"/>
      <c r="CDT63"/>
      <c r="CDU63"/>
      <c r="CDV63"/>
      <c r="CDW63"/>
      <c r="CDX63"/>
      <c r="CDY63"/>
      <c r="CDZ63"/>
      <c r="CEA63"/>
      <c r="CEB63"/>
      <c r="CEC63"/>
      <c r="CED63"/>
      <c r="CEE63"/>
      <c r="CEF63"/>
      <c r="CEG63"/>
      <c r="CEH63"/>
      <c r="CEI63"/>
      <c r="CEJ63"/>
      <c r="CEK63"/>
      <c r="CEL63"/>
      <c r="CEM63"/>
      <c r="CEN63"/>
      <c r="CEO63"/>
      <c r="CEP63"/>
      <c r="CEQ63"/>
      <c r="CER63"/>
      <c r="CES63"/>
      <c r="CET63"/>
      <c r="CEU63"/>
      <c r="CEV63"/>
      <c r="CEW63"/>
      <c r="CEX63"/>
      <c r="CEY63"/>
      <c r="CEZ63"/>
      <c r="CFA63"/>
      <c r="CFB63"/>
      <c r="CFC63"/>
      <c r="CFD63"/>
      <c r="CFE63"/>
      <c r="CFF63"/>
      <c r="CFG63"/>
      <c r="CFH63"/>
      <c r="CFI63"/>
      <c r="CFJ63"/>
      <c r="CFK63"/>
      <c r="CFL63"/>
      <c r="CFM63"/>
      <c r="CFN63"/>
      <c r="CFO63"/>
      <c r="CFP63"/>
      <c r="CFQ63"/>
      <c r="CFR63"/>
      <c r="CFS63"/>
      <c r="CFT63"/>
      <c r="CFU63"/>
      <c r="CFV63"/>
      <c r="CFW63"/>
      <c r="CFX63"/>
      <c r="CFY63"/>
      <c r="CFZ63"/>
      <c r="CGA63"/>
      <c r="CGB63"/>
      <c r="CGC63"/>
      <c r="CGD63"/>
      <c r="CGE63"/>
      <c r="CGF63"/>
      <c r="CGG63"/>
      <c r="CGH63"/>
      <c r="CGI63"/>
      <c r="CGJ63"/>
      <c r="CGK63"/>
      <c r="CGL63"/>
      <c r="CGM63"/>
      <c r="CGN63"/>
      <c r="CGO63"/>
      <c r="CGP63"/>
      <c r="CGQ63"/>
      <c r="CGR63"/>
      <c r="CGS63"/>
      <c r="CGT63"/>
      <c r="CGU63"/>
      <c r="CGV63"/>
      <c r="CGW63"/>
      <c r="CGX63"/>
      <c r="CGY63"/>
      <c r="CGZ63"/>
      <c r="CHA63"/>
      <c r="CHB63"/>
      <c r="CHC63"/>
      <c r="CHD63"/>
      <c r="CHE63"/>
      <c r="CHF63"/>
      <c r="CHG63"/>
      <c r="CHH63"/>
      <c r="CHI63"/>
      <c r="CHJ63"/>
      <c r="CHK63"/>
      <c r="CHL63"/>
      <c r="CHM63"/>
      <c r="CHN63"/>
      <c r="CHO63"/>
      <c r="CHP63"/>
      <c r="CHQ63"/>
      <c r="CHR63"/>
      <c r="CHS63"/>
      <c r="CHT63"/>
      <c r="CHU63"/>
      <c r="CHV63"/>
      <c r="CHW63"/>
      <c r="CHX63"/>
      <c r="CHY63"/>
      <c r="CHZ63"/>
      <c r="CIA63"/>
      <c r="CIB63"/>
      <c r="CIC63"/>
      <c r="CID63"/>
      <c r="CIE63"/>
      <c r="CIF63"/>
      <c r="CIG63"/>
      <c r="CIH63"/>
      <c r="CII63"/>
      <c r="CIJ63"/>
      <c r="CIK63"/>
      <c r="CIL63"/>
      <c r="CIM63"/>
      <c r="CIN63"/>
      <c r="CIO63"/>
      <c r="CIP63"/>
      <c r="CIQ63"/>
      <c r="CIR63"/>
      <c r="CIS63"/>
      <c r="CIT63"/>
      <c r="CIU63"/>
      <c r="CIV63"/>
      <c r="CIW63"/>
      <c r="CIX63"/>
      <c r="CIY63"/>
      <c r="CIZ63"/>
      <c r="CJA63"/>
      <c r="CJB63"/>
      <c r="CJC63"/>
      <c r="CJD63"/>
      <c r="CJE63"/>
      <c r="CJF63"/>
      <c r="CJG63"/>
      <c r="CJH63"/>
      <c r="CJI63"/>
      <c r="CJJ63"/>
      <c r="CJK63"/>
      <c r="CJL63"/>
      <c r="CJM63"/>
      <c r="CJN63"/>
      <c r="CJO63"/>
      <c r="CJP63"/>
      <c r="CJQ63"/>
      <c r="CJR63"/>
      <c r="CJS63"/>
      <c r="CJT63"/>
      <c r="CJU63"/>
      <c r="CJV63"/>
      <c r="CJW63"/>
      <c r="CJX63"/>
      <c r="CJY63"/>
      <c r="CJZ63"/>
      <c r="CKA63"/>
      <c r="CKB63"/>
      <c r="CKC63"/>
      <c r="CKD63"/>
      <c r="CKE63"/>
      <c r="CKF63"/>
      <c r="CKG63"/>
      <c r="CKH63"/>
      <c r="CKI63"/>
      <c r="CKJ63"/>
      <c r="CKK63"/>
      <c r="CKL63"/>
      <c r="CKM63"/>
      <c r="CKN63"/>
      <c r="CKO63"/>
      <c r="CKP63"/>
      <c r="CKQ63"/>
      <c r="CKR63"/>
      <c r="CKS63"/>
      <c r="CKT63"/>
      <c r="CKU63"/>
      <c r="CKV63"/>
      <c r="CKW63"/>
      <c r="CKX63"/>
      <c r="CKY63"/>
      <c r="CKZ63"/>
      <c r="CLA63"/>
      <c r="CLB63"/>
      <c r="CLC63"/>
      <c r="CLD63"/>
      <c r="CLE63"/>
      <c r="CLF63"/>
      <c r="CLG63"/>
      <c r="CLH63"/>
      <c r="CLI63"/>
      <c r="CLJ63"/>
      <c r="CLK63"/>
      <c r="CLL63"/>
      <c r="CLM63"/>
      <c r="CLN63"/>
      <c r="CLO63"/>
      <c r="CLP63"/>
      <c r="CLQ63"/>
      <c r="CLR63"/>
      <c r="CLS63"/>
      <c r="CLT63"/>
      <c r="CLU63"/>
      <c r="CLV63"/>
      <c r="CLW63"/>
      <c r="CLX63"/>
      <c r="CLY63"/>
      <c r="CLZ63"/>
      <c r="CMA63"/>
      <c r="CMB63"/>
      <c r="CMC63"/>
      <c r="CMD63"/>
      <c r="CME63"/>
      <c r="CMF63"/>
      <c r="CMG63"/>
      <c r="CMH63"/>
      <c r="CMI63"/>
      <c r="CMJ63"/>
      <c r="CMK63"/>
      <c r="CML63"/>
      <c r="CMM63"/>
      <c r="CMN63"/>
      <c r="CMO63"/>
      <c r="CMP63"/>
      <c r="CMQ63"/>
      <c r="CMR63"/>
      <c r="CMS63"/>
      <c r="CMT63"/>
      <c r="CMU63"/>
      <c r="CMV63"/>
      <c r="CMW63"/>
      <c r="CMX63"/>
      <c r="CMY63"/>
      <c r="CMZ63"/>
      <c r="CNA63"/>
      <c r="CNB63"/>
      <c r="CNC63"/>
      <c r="CND63"/>
      <c r="CNE63"/>
      <c r="CNF63"/>
      <c r="CNG63"/>
      <c r="CNH63"/>
      <c r="CNI63"/>
      <c r="CNJ63"/>
      <c r="CNK63"/>
      <c r="CNL63"/>
      <c r="CNM63"/>
      <c r="CNN63"/>
      <c r="CNO63"/>
      <c r="CNP63"/>
      <c r="CNQ63"/>
      <c r="CNR63"/>
      <c r="CNS63"/>
      <c r="CNT63"/>
      <c r="CNU63"/>
      <c r="CNV63"/>
      <c r="CNW63"/>
      <c r="CNX63"/>
      <c r="CNY63"/>
      <c r="CNZ63"/>
      <c r="COA63"/>
      <c r="COB63"/>
      <c r="COC63"/>
      <c r="COD63"/>
      <c r="COE63"/>
      <c r="COF63"/>
      <c r="COG63"/>
      <c r="COH63"/>
      <c r="COI63"/>
      <c r="COJ63"/>
      <c r="COK63"/>
      <c r="COL63"/>
      <c r="COM63"/>
      <c r="CON63"/>
      <c r="COO63"/>
      <c r="COP63"/>
      <c r="COQ63"/>
      <c r="COR63"/>
      <c r="COS63"/>
      <c r="COT63"/>
      <c r="COU63"/>
      <c r="COV63"/>
      <c r="COW63"/>
      <c r="COX63"/>
      <c r="COY63"/>
      <c r="COZ63"/>
      <c r="CPA63"/>
      <c r="CPB63"/>
      <c r="CPC63"/>
      <c r="CPD63"/>
      <c r="CPE63"/>
      <c r="CPF63"/>
      <c r="CPG63"/>
      <c r="CPH63"/>
      <c r="CPI63"/>
      <c r="CPJ63"/>
      <c r="CPK63"/>
      <c r="CPL63"/>
      <c r="CPM63"/>
      <c r="CPN63"/>
      <c r="CPO63"/>
      <c r="CPP63"/>
      <c r="CPQ63"/>
      <c r="CPR63"/>
      <c r="CPS63"/>
      <c r="CPT63"/>
      <c r="CPU63"/>
      <c r="CPV63"/>
      <c r="CPW63"/>
      <c r="CPX63"/>
      <c r="CPY63"/>
      <c r="CPZ63"/>
      <c r="CQA63"/>
      <c r="CQB63"/>
      <c r="CQC63"/>
      <c r="CQD63"/>
      <c r="CQE63"/>
      <c r="CQF63"/>
      <c r="CQG63"/>
      <c r="CQH63"/>
      <c r="CQI63"/>
      <c r="CQJ63"/>
      <c r="CQK63"/>
      <c r="CQL63"/>
      <c r="CQM63"/>
      <c r="CQN63"/>
      <c r="CQO63"/>
      <c r="CQP63"/>
      <c r="CQQ63"/>
      <c r="CQR63"/>
      <c r="CQS63"/>
      <c r="CQT63"/>
      <c r="CQU63"/>
      <c r="CQV63"/>
      <c r="CQW63"/>
      <c r="CQX63"/>
      <c r="CQY63"/>
      <c r="CQZ63"/>
      <c r="CRA63"/>
      <c r="CRB63"/>
      <c r="CRC63"/>
      <c r="CRD63"/>
      <c r="CRE63"/>
      <c r="CRF63"/>
      <c r="CRG63"/>
      <c r="CRH63"/>
      <c r="CRI63"/>
      <c r="CRJ63"/>
      <c r="CRK63"/>
      <c r="CRL63"/>
      <c r="CRM63"/>
      <c r="CRN63"/>
      <c r="CRO63"/>
      <c r="CRP63"/>
      <c r="CRQ63"/>
      <c r="CRR63"/>
      <c r="CRS63"/>
      <c r="CRT63"/>
      <c r="CRU63"/>
      <c r="CRV63"/>
      <c r="CRW63"/>
      <c r="CRX63"/>
      <c r="CRY63"/>
      <c r="CRZ63"/>
      <c r="CSA63"/>
      <c r="CSB63"/>
      <c r="CSC63"/>
      <c r="CSD63"/>
      <c r="CSE63"/>
      <c r="CSF63"/>
      <c r="CSG63"/>
      <c r="CSH63"/>
      <c r="CSI63"/>
      <c r="CSJ63"/>
      <c r="CSK63"/>
      <c r="CSL63"/>
      <c r="CSM63"/>
      <c r="CSN63"/>
      <c r="CSO63"/>
      <c r="CSP63"/>
      <c r="CSQ63"/>
      <c r="CSR63"/>
      <c r="CSS63"/>
      <c r="CST63"/>
      <c r="CSU63"/>
      <c r="CSV63"/>
      <c r="CSW63"/>
      <c r="CSX63"/>
      <c r="CSY63"/>
      <c r="CSZ63"/>
      <c r="CTA63"/>
      <c r="CTB63"/>
      <c r="CTC63"/>
      <c r="CTD63"/>
      <c r="CTE63"/>
      <c r="CTF63"/>
      <c r="CTG63"/>
      <c r="CTH63"/>
      <c r="CTI63"/>
      <c r="CTJ63"/>
      <c r="CTK63"/>
      <c r="CTL63"/>
      <c r="CTM63"/>
      <c r="CTN63"/>
      <c r="CTO63"/>
      <c r="CTP63"/>
      <c r="CTQ63"/>
      <c r="CTR63"/>
      <c r="CTS63"/>
      <c r="CTT63"/>
      <c r="CTU63"/>
      <c r="CTV63"/>
      <c r="CTW63"/>
      <c r="CTX63"/>
      <c r="CTY63"/>
      <c r="CTZ63"/>
      <c r="CUA63"/>
      <c r="CUB63"/>
      <c r="CUC63"/>
      <c r="CUD63"/>
      <c r="CUE63"/>
      <c r="CUF63"/>
      <c r="CUG63"/>
      <c r="CUH63"/>
      <c r="CUI63"/>
      <c r="CUJ63"/>
      <c r="CUK63"/>
      <c r="CUL63"/>
      <c r="CUM63"/>
      <c r="CUN63"/>
      <c r="CUO63"/>
      <c r="CUP63"/>
      <c r="CUQ63"/>
      <c r="CUR63"/>
      <c r="CUS63"/>
      <c r="CUT63"/>
      <c r="CUU63"/>
      <c r="CUV63"/>
      <c r="CUW63"/>
      <c r="CUX63"/>
      <c r="CUY63"/>
      <c r="CUZ63"/>
      <c r="CVA63"/>
      <c r="CVB63"/>
      <c r="CVC63"/>
      <c r="CVD63"/>
      <c r="CVE63"/>
      <c r="CVF63"/>
      <c r="CVG63"/>
      <c r="CVH63"/>
      <c r="CVI63"/>
      <c r="CVJ63"/>
      <c r="CVK63"/>
      <c r="CVL63"/>
      <c r="CVM63"/>
      <c r="CVN63"/>
      <c r="CVO63"/>
      <c r="CVP63"/>
      <c r="CVQ63"/>
      <c r="CVR63"/>
      <c r="CVS63"/>
      <c r="CVT63"/>
      <c r="CVU63"/>
      <c r="CVV63"/>
      <c r="CVW63"/>
      <c r="CVX63"/>
      <c r="CVY63"/>
      <c r="CVZ63"/>
      <c r="CWA63"/>
      <c r="CWB63"/>
      <c r="CWC63"/>
      <c r="CWD63"/>
      <c r="CWE63"/>
      <c r="CWF63"/>
      <c r="CWG63"/>
      <c r="CWH63"/>
      <c r="CWI63"/>
      <c r="CWJ63"/>
      <c r="CWK63"/>
      <c r="CWL63"/>
      <c r="CWM63"/>
      <c r="CWN63"/>
      <c r="CWO63"/>
      <c r="CWP63"/>
      <c r="CWQ63"/>
      <c r="CWR63"/>
      <c r="CWS63"/>
      <c r="CWT63"/>
      <c r="CWU63"/>
      <c r="CWV63"/>
      <c r="CWW63"/>
      <c r="CWX63"/>
      <c r="CWY63"/>
      <c r="CWZ63"/>
      <c r="CXA63"/>
      <c r="CXB63"/>
      <c r="CXC63"/>
      <c r="CXD63"/>
      <c r="CXE63"/>
      <c r="CXF63"/>
      <c r="CXG63"/>
      <c r="CXH63"/>
      <c r="CXI63"/>
      <c r="CXJ63"/>
      <c r="CXK63"/>
      <c r="CXL63"/>
      <c r="CXM63"/>
      <c r="CXN63"/>
      <c r="CXO63"/>
      <c r="CXP63"/>
      <c r="CXQ63"/>
      <c r="CXR63"/>
      <c r="CXS63"/>
      <c r="CXT63"/>
      <c r="CXU63"/>
      <c r="CXV63"/>
      <c r="CXW63"/>
      <c r="CXX63"/>
      <c r="CXY63"/>
      <c r="CXZ63"/>
      <c r="CYA63"/>
      <c r="CYB63"/>
      <c r="CYC63"/>
      <c r="CYD63"/>
      <c r="CYE63"/>
      <c r="CYF63"/>
      <c r="CYG63"/>
      <c r="CYH63"/>
      <c r="CYI63"/>
      <c r="CYJ63"/>
      <c r="CYK63"/>
      <c r="CYL63"/>
      <c r="CYM63"/>
      <c r="CYN63"/>
      <c r="CYO63"/>
      <c r="CYP63"/>
      <c r="CYQ63"/>
      <c r="CYR63"/>
      <c r="CYS63"/>
      <c r="CYT63"/>
      <c r="CYU63"/>
      <c r="CYV63"/>
      <c r="CYW63"/>
      <c r="CYX63"/>
      <c r="CYY63"/>
      <c r="CYZ63"/>
      <c r="CZA63"/>
      <c r="CZB63"/>
      <c r="CZC63"/>
      <c r="CZD63"/>
      <c r="CZE63"/>
      <c r="CZF63"/>
      <c r="CZG63"/>
      <c r="CZH63"/>
      <c r="CZI63"/>
      <c r="CZJ63"/>
      <c r="CZK63"/>
      <c r="CZL63"/>
      <c r="CZM63"/>
      <c r="CZN63"/>
      <c r="CZO63"/>
      <c r="CZP63"/>
      <c r="CZQ63"/>
      <c r="CZR63"/>
      <c r="CZS63"/>
      <c r="CZT63"/>
      <c r="CZU63"/>
      <c r="CZV63"/>
      <c r="CZW63"/>
      <c r="CZX63"/>
      <c r="CZY63"/>
      <c r="CZZ63"/>
      <c r="DAA63"/>
      <c r="DAB63"/>
      <c r="DAC63"/>
      <c r="DAD63"/>
      <c r="DAE63"/>
      <c r="DAF63"/>
      <c r="DAG63"/>
      <c r="DAH63"/>
      <c r="DAI63"/>
      <c r="DAJ63"/>
      <c r="DAK63"/>
      <c r="DAL63"/>
      <c r="DAM63"/>
      <c r="DAN63"/>
      <c r="DAO63"/>
      <c r="DAP63"/>
      <c r="DAQ63"/>
      <c r="DAR63"/>
      <c r="DAS63"/>
      <c r="DAT63"/>
      <c r="DAU63"/>
      <c r="DAV63"/>
      <c r="DAW63"/>
      <c r="DAX63"/>
      <c r="DAY63"/>
      <c r="DAZ63"/>
      <c r="DBA63"/>
      <c r="DBB63"/>
      <c r="DBC63"/>
      <c r="DBD63"/>
      <c r="DBE63"/>
      <c r="DBF63"/>
      <c r="DBG63"/>
      <c r="DBH63"/>
      <c r="DBI63"/>
      <c r="DBJ63"/>
      <c r="DBK63"/>
      <c r="DBL63"/>
      <c r="DBM63"/>
      <c r="DBN63"/>
      <c r="DBO63"/>
      <c r="DBP63"/>
      <c r="DBQ63"/>
      <c r="DBR63"/>
      <c r="DBS63"/>
      <c r="DBT63"/>
      <c r="DBU63"/>
      <c r="DBV63"/>
      <c r="DBW63"/>
      <c r="DBX63"/>
      <c r="DBY63"/>
      <c r="DBZ63"/>
      <c r="DCA63"/>
      <c r="DCB63"/>
      <c r="DCC63"/>
      <c r="DCD63"/>
      <c r="DCE63"/>
      <c r="DCF63"/>
      <c r="DCG63"/>
      <c r="DCH63"/>
      <c r="DCI63"/>
      <c r="DCJ63"/>
      <c r="DCK63"/>
      <c r="DCL63"/>
      <c r="DCM63"/>
      <c r="DCN63"/>
      <c r="DCO63"/>
      <c r="DCP63"/>
      <c r="DCQ63"/>
      <c r="DCR63"/>
      <c r="DCS63"/>
      <c r="DCT63"/>
      <c r="DCU63"/>
      <c r="DCV63"/>
      <c r="DCW63"/>
      <c r="DCX63"/>
      <c r="DCY63"/>
      <c r="DCZ63"/>
      <c r="DDA63"/>
      <c r="DDB63"/>
      <c r="DDC63"/>
      <c r="DDD63"/>
      <c r="DDE63"/>
      <c r="DDF63"/>
      <c r="DDG63"/>
      <c r="DDH63"/>
      <c r="DDI63"/>
      <c r="DDJ63"/>
      <c r="DDK63"/>
      <c r="DDL63"/>
      <c r="DDM63"/>
      <c r="DDN63"/>
      <c r="DDO63"/>
      <c r="DDP63"/>
      <c r="DDQ63"/>
      <c r="DDR63"/>
      <c r="DDS63"/>
      <c r="DDT63"/>
      <c r="DDU63"/>
      <c r="DDV63"/>
      <c r="DDW63"/>
      <c r="DDX63"/>
      <c r="DDY63"/>
      <c r="DDZ63"/>
      <c r="DEA63"/>
      <c r="DEB63"/>
      <c r="DEC63"/>
      <c r="DED63"/>
      <c r="DEE63"/>
      <c r="DEF63"/>
      <c r="DEG63"/>
      <c r="DEH63"/>
      <c r="DEI63"/>
      <c r="DEJ63"/>
      <c r="DEK63"/>
      <c r="DEL63"/>
      <c r="DEM63"/>
      <c r="DEN63"/>
      <c r="DEO63"/>
      <c r="DEP63"/>
      <c r="DEQ63"/>
      <c r="DER63"/>
      <c r="DES63"/>
      <c r="DET63"/>
      <c r="DEU63"/>
      <c r="DEV63"/>
      <c r="DEW63"/>
      <c r="DEX63"/>
      <c r="DEY63"/>
      <c r="DEZ63"/>
      <c r="DFA63"/>
      <c r="DFB63"/>
      <c r="DFC63"/>
      <c r="DFD63"/>
      <c r="DFE63"/>
      <c r="DFF63"/>
      <c r="DFG63"/>
      <c r="DFH63"/>
      <c r="DFI63"/>
      <c r="DFJ63"/>
      <c r="DFK63"/>
      <c r="DFL63"/>
      <c r="DFM63"/>
      <c r="DFN63"/>
      <c r="DFO63"/>
      <c r="DFP63"/>
      <c r="DFQ63"/>
      <c r="DFR63"/>
      <c r="DFS63"/>
      <c r="DFT63"/>
      <c r="DFU63"/>
      <c r="DFV63"/>
      <c r="DFW63"/>
      <c r="DFX63"/>
      <c r="DFY63"/>
      <c r="DFZ63"/>
      <c r="DGA63"/>
      <c r="DGB63"/>
      <c r="DGC63"/>
      <c r="DGD63"/>
      <c r="DGE63"/>
      <c r="DGF63"/>
      <c r="DGG63"/>
      <c r="DGH63"/>
      <c r="DGI63"/>
      <c r="DGJ63"/>
      <c r="DGK63"/>
      <c r="DGL63"/>
      <c r="DGM63"/>
      <c r="DGN63"/>
      <c r="DGO63"/>
      <c r="DGP63"/>
      <c r="DGQ63"/>
      <c r="DGR63"/>
      <c r="DGS63"/>
      <c r="DGT63"/>
      <c r="DGU63"/>
      <c r="DGV63"/>
      <c r="DGW63"/>
      <c r="DGX63"/>
      <c r="DGY63"/>
      <c r="DGZ63"/>
      <c r="DHA63"/>
      <c r="DHB63"/>
      <c r="DHC63"/>
      <c r="DHD63"/>
      <c r="DHE63"/>
      <c r="DHF63"/>
      <c r="DHG63"/>
      <c r="DHH63"/>
      <c r="DHI63"/>
      <c r="DHJ63"/>
      <c r="DHK63"/>
      <c r="DHL63"/>
      <c r="DHM63"/>
      <c r="DHN63"/>
      <c r="DHO63"/>
      <c r="DHP63"/>
      <c r="DHQ63"/>
      <c r="DHR63"/>
      <c r="DHS63"/>
      <c r="DHT63"/>
      <c r="DHU63"/>
      <c r="DHV63"/>
      <c r="DHW63"/>
      <c r="DHX63"/>
      <c r="DHY63"/>
      <c r="DHZ63"/>
      <c r="DIA63"/>
      <c r="DIB63"/>
      <c r="DIC63"/>
      <c r="DID63"/>
      <c r="DIE63"/>
      <c r="DIF63"/>
      <c r="DIG63"/>
      <c r="DIH63"/>
      <c r="DII63"/>
      <c r="DIJ63"/>
      <c r="DIK63"/>
      <c r="DIL63"/>
      <c r="DIM63"/>
      <c r="DIN63"/>
      <c r="DIO63"/>
      <c r="DIP63"/>
      <c r="DIQ63"/>
      <c r="DIR63"/>
      <c r="DIS63"/>
      <c r="DIT63"/>
      <c r="DIU63"/>
      <c r="DIV63"/>
      <c r="DIW63"/>
      <c r="DIX63"/>
      <c r="DIY63"/>
      <c r="DIZ63"/>
      <c r="DJA63"/>
      <c r="DJB63"/>
      <c r="DJC63"/>
      <c r="DJD63"/>
      <c r="DJE63"/>
      <c r="DJF63"/>
      <c r="DJG63"/>
      <c r="DJH63"/>
      <c r="DJI63"/>
      <c r="DJJ63"/>
      <c r="DJK63"/>
      <c r="DJL63"/>
      <c r="DJM63"/>
      <c r="DJN63"/>
      <c r="DJO63"/>
      <c r="DJP63"/>
      <c r="DJQ63"/>
      <c r="DJR63"/>
      <c r="DJS63"/>
      <c r="DJT63"/>
      <c r="DJU63"/>
      <c r="DJV63"/>
      <c r="DJW63"/>
      <c r="DJX63"/>
      <c r="DJY63"/>
      <c r="DJZ63"/>
      <c r="DKA63"/>
      <c r="DKB63"/>
      <c r="DKC63"/>
      <c r="DKD63"/>
      <c r="DKE63"/>
      <c r="DKF63"/>
      <c r="DKG63"/>
      <c r="DKH63"/>
      <c r="DKI63"/>
      <c r="DKJ63"/>
      <c r="DKK63"/>
      <c r="DKL63"/>
      <c r="DKM63"/>
      <c r="DKN63"/>
      <c r="DKO63"/>
      <c r="DKP63"/>
      <c r="DKQ63"/>
      <c r="DKR63"/>
      <c r="DKS63"/>
      <c r="DKT63"/>
      <c r="DKU63"/>
      <c r="DKV63"/>
      <c r="DKW63"/>
      <c r="DKX63"/>
      <c r="DKY63"/>
      <c r="DKZ63"/>
      <c r="DLA63"/>
      <c r="DLB63"/>
      <c r="DLC63"/>
      <c r="DLD63"/>
      <c r="DLE63"/>
      <c r="DLF63"/>
      <c r="DLG63"/>
      <c r="DLH63"/>
      <c r="DLI63"/>
      <c r="DLJ63"/>
      <c r="DLK63"/>
      <c r="DLL63"/>
      <c r="DLM63"/>
      <c r="DLN63"/>
      <c r="DLO63"/>
      <c r="DLP63"/>
      <c r="DLQ63"/>
      <c r="DLR63"/>
      <c r="DLS63"/>
      <c r="DLT63"/>
      <c r="DLU63"/>
      <c r="DLV63"/>
      <c r="DLW63"/>
      <c r="DLX63"/>
      <c r="DLY63"/>
      <c r="DLZ63"/>
      <c r="DMA63"/>
      <c r="DMB63"/>
      <c r="DMC63"/>
      <c r="DMD63"/>
      <c r="DME63"/>
      <c r="DMF63"/>
      <c r="DMG63"/>
      <c r="DMH63"/>
      <c r="DMI63"/>
      <c r="DMJ63"/>
      <c r="DMK63"/>
      <c r="DML63"/>
      <c r="DMM63"/>
      <c r="DMN63"/>
      <c r="DMO63"/>
      <c r="DMP63"/>
      <c r="DMQ63"/>
      <c r="DMR63"/>
      <c r="DMS63"/>
      <c r="DMT63"/>
      <c r="DMU63"/>
      <c r="DMV63"/>
      <c r="DMW63"/>
      <c r="DMX63"/>
      <c r="DMY63"/>
      <c r="DMZ63"/>
      <c r="DNA63"/>
      <c r="DNB63"/>
      <c r="DNC63"/>
      <c r="DND63"/>
      <c r="DNE63"/>
      <c r="DNF63"/>
      <c r="DNG63"/>
      <c r="DNH63"/>
      <c r="DNI63"/>
      <c r="DNJ63"/>
      <c r="DNK63"/>
      <c r="DNL63"/>
      <c r="DNM63"/>
      <c r="DNN63"/>
      <c r="DNO63"/>
      <c r="DNP63"/>
      <c r="DNQ63"/>
      <c r="DNR63"/>
      <c r="DNS63"/>
      <c r="DNT63"/>
      <c r="DNU63"/>
      <c r="DNV63"/>
      <c r="DNW63"/>
      <c r="DNX63"/>
      <c r="DNY63"/>
      <c r="DNZ63"/>
      <c r="DOA63"/>
      <c r="DOB63"/>
      <c r="DOC63"/>
      <c r="DOD63"/>
      <c r="DOE63"/>
      <c r="DOF63"/>
      <c r="DOG63"/>
      <c r="DOH63"/>
      <c r="DOI63"/>
      <c r="DOJ63"/>
      <c r="DOK63"/>
      <c r="DOL63"/>
      <c r="DOM63"/>
      <c r="DON63"/>
      <c r="DOO63"/>
      <c r="DOP63"/>
      <c r="DOQ63"/>
      <c r="DOR63"/>
      <c r="DOS63"/>
      <c r="DOT63"/>
      <c r="DOU63"/>
      <c r="DOV63"/>
      <c r="DOW63"/>
      <c r="DOX63"/>
      <c r="DOY63"/>
      <c r="DOZ63"/>
      <c r="DPA63"/>
      <c r="DPB63"/>
      <c r="DPC63"/>
      <c r="DPD63"/>
      <c r="DPE63"/>
      <c r="DPF63"/>
      <c r="DPG63"/>
      <c r="DPH63"/>
      <c r="DPI63"/>
      <c r="DPJ63"/>
      <c r="DPK63"/>
      <c r="DPL63"/>
      <c r="DPM63"/>
      <c r="DPN63"/>
      <c r="DPO63"/>
      <c r="DPP63"/>
      <c r="DPQ63"/>
      <c r="DPR63"/>
      <c r="DPS63"/>
      <c r="DPT63"/>
      <c r="DPU63"/>
      <c r="DPV63"/>
      <c r="DPW63"/>
      <c r="DPX63"/>
      <c r="DPY63"/>
      <c r="DPZ63"/>
      <c r="DQA63"/>
      <c r="DQB63"/>
      <c r="DQC63"/>
      <c r="DQD63"/>
      <c r="DQE63"/>
      <c r="DQF63"/>
      <c r="DQG63"/>
      <c r="DQH63"/>
      <c r="DQI63"/>
      <c r="DQJ63"/>
      <c r="DQK63"/>
      <c r="DQL63"/>
      <c r="DQM63"/>
      <c r="DQN63"/>
      <c r="DQO63"/>
      <c r="DQP63"/>
      <c r="DQQ63"/>
      <c r="DQR63"/>
      <c r="DQS63"/>
      <c r="DQT63"/>
      <c r="DQU63"/>
      <c r="DQV63"/>
      <c r="DQW63"/>
      <c r="DQX63"/>
      <c r="DQY63"/>
      <c r="DQZ63"/>
      <c r="DRA63"/>
      <c r="DRB63"/>
      <c r="DRC63"/>
      <c r="DRD63"/>
      <c r="DRE63"/>
      <c r="DRF63"/>
      <c r="DRG63"/>
      <c r="DRH63"/>
      <c r="DRI63"/>
      <c r="DRJ63"/>
      <c r="DRK63"/>
      <c r="DRL63"/>
      <c r="DRM63"/>
      <c r="DRN63"/>
      <c r="DRO63"/>
      <c r="DRP63"/>
      <c r="DRQ63"/>
      <c r="DRR63"/>
      <c r="DRS63"/>
      <c r="DRT63"/>
      <c r="DRU63"/>
      <c r="DRV63"/>
      <c r="DRW63"/>
      <c r="DRX63"/>
      <c r="DRY63"/>
      <c r="DRZ63"/>
      <c r="DSA63"/>
      <c r="DSB63"/>
      <c r="DSC63"/>
      <c r="DSD63"/>
      <c r="DSE63"/>
      <c r="DSF63"/>
      <c r="DSG63"/>
      <c r="DSH63"/>
      <c r="DSI63"/>
      <c r="DSJ63"/>
      <c r="DSK63"/>
      <c r="DSL63"/>
      <c r="DSM63"/>
      <c r="DSN63"/>
      <c r="DSO63"/>
      <c r="DSP63"/>
      <c r="DSQ63"/>
      <c r="DSR63"/>
      <c r="DSS63"/>
      <c r="DST63"/>
      <c r="DSU63"/>
      <c r="DSV63"/>
      <c r="DSW63"/>
      <c r="DSX63"/>
      <c r="DSY63"/>
      <c r="DSZ63"/>
      <c r="DTA63"/>
      <c r="DTB63"/>
      <c r="DTC63"/>
      <c r="DTD63"/>
      <c r="DTE63"/>
      <c r="DTF63"/>
      <c r="DTG63"/>
      <c r="DTH63"/>
      <c r="DTI63"/>
      <c r="DTJ63"/>
      <c r="DTK63"/>
      <c r="DTL63"/>
      <c r="DTM63"/>
      <c r="DTN63"/>
      <c r="DTO63"/>
      <c r="DTP63"/>
      <c r="DTQ63"/>
      <c r="DTR63"/>
      <c r="DTS63"/>
      <c r="DTT63"/>
      <c r="DTU63"/>
      <c r="DTV63"/>
      <c r="DTW63"/>
      <c r="DTX63"/>
      <c r="DTY63"/>
      <c r="DTZ63"/>
      <c r="DUA63"/>
      <c r="DUB63"/>
      <c r="DUC63"/>
      <c r="DUD63"/>
      <c r="DUE63"/>
      <c r="DUF63"/>
      <c r="DUG63"/>
      <c r="DUH63"/>
      <c r="DUI63"/>
      <c r="DUJ63"/>
      <c r="DUK63"/>
      <c r="DUL63"/>
      <c r="DUM63"/>
      <c r="DUN63"/>
      <c r="DUO63"/>
      <c r="DUP63"/>
      <c r="DUQ63"/>
      <c r="DUR63"/>
      <c r="DUS63"/>
      <c r="DUT63"/>
      <c r="DUU63"/>
      <c r="DUV63"/>
      <c r="DUW63"/>
      <c r="DUX63"/>
      <c r="DUY63"/>
      <c r="DUZ63"/>
      <c r="DVA63"/>
      <c r="DVB63"/>
      <c r="DVC63"/>
      <c r="DVD63"/>
      <c r="DVE63"/>
      <c r="DVF63"/>
      <c r="DVG63"/>
      <c r="DVH63"/>
      <c r="DVI63"/>
      <c r="DVJ63"/>
      <c r="DVK63"/>
      <c r="DVL63"/>
      <c r="DVM63"/>
      <c r="DVN63"/>
      <c r="DVO63"/>
      <c r="DVP63"/>
      <c r="DVQ63"/>
      <c r="DVR63"/>
      <c r="DVS63"/>
      <c r="DVT63"/>
      <c r="DVU63"/>
      <c r="DVV63"/>
      <c r="DVW63"/>
      <c r="DVX63"/>
      <c r="DVY63"/>
      <c r="DVZ63"/>
      <c r="DWA63"/>
      <c r="DWB63"/>
      <c r="DWC63"/>
      <c r="DWD63"/>
      <c r="DWE63"/>
      <c r="DWF63"/>
      <c r="DWG63"/>
      <c r="DWH63"/>
      <c r="DWI63"/>
      <c r="DWJ63"/>
      <c r="DWK63"/>
      <c r="DWL63"/>
      <c r="DWM63"/>
      <c r="DWN63"/>
      <c r="DWO63"/>
      <c r="DWP63"/>
      <c r="DWQ63"/>
      <c r="DWR63"/>
      <c r="DWS63"/>
      <c r="DWT63"/>
      <c r="DWU63"/>
      <c r="DWV63"/>
      <c r="DWW63"/>
      <c r="DWX63"/>
      <c r="DWY63"/>
      <c r="DWZ63"/>
      <c r="DXA63"/>
      <c r="DXB63"/>
      <c r="DXC63"/>
      <c r="DXD63"/>
      <c r="DXE63"/>
      <c r="DXF63"/>
      <c r="DXG63"/>
      <c r="DXH63"/>
      <c r="DXI63"/>
      <c r="DXJ63"/>
      <c r="DXK63"/>
      <c r="DXL63"/>
      <c r="DXM63"/>
      <c r="DXN63"/>
      <c r="DXO63"/>
      <c r="DXP63"/>
      <c r="DXQ63"/>
      <c r="DXR63"/>
      <c r="DXS63"/>
      <c r="DXT63"/>
      <c r="DXU63"/>
      <c r="DXV63"/>
      <c r="DXW63"/>
      <c r="DXX63"/>
      <c r="DXY63"/>
      <c r="DXZ63"/>
      <c r="DYA63"/>
      <c r="DYB63"/>
      <c r="DYC63"/>
      <c r="DYD63"/>
      <c r="DYE63"/>
      <c r="DYF63"/>
      <c r="DYG63"/>
      <c r="DYH63"/>
      <c r="DYI63"/>
      <c r="DYJ63"/>
      <c r="DYK63"/>
      <c r="DYL63"/>
      <c r="DYM63"/>
      <c r="DYN63"/>
      <c r="DYO63"/>
      <c r="DYP63"/>
      <c r="DYQ63"/>
      <c r="DYR63"/>
      <c r="DYS63"/>
      <c r="DYT63"/>
      <c r="DYU63"/>
      <c r="DYV63"/>
      <c r="DYW63"/>
      <c r="DYX63"/>
      <c r="DYY63"/>
      <c r="DYZ63"/>
      <c r="DZA63"/>
      <c r="DZB63"/>
      <c r="DZC63"/>
      <c r="DZD63"/>
      <c r="DZE63"/>
      <c r="DZF63"/>
      <c r="DZG63"/>
      <c r="DZH63"/>
      <c r="DZI63"/>
      <c r="DZJ63"/>
      <c r="DZK63"/>
      <c r="DZL63"/>
      <c r="DZM63"/>
      <c r="DZN63"/>
      <c r="DZO63"/>
      <c r="DZP63"/>
      <c r="DZQ63"/>
      <c r="DZR63"/>
      <c r="DZS63"/>
      <c r="DZT63"/>
      <c r="DZU63"/>
      <c r="DZV63"/>
      <c r="DZW63"/>
      <c r="DZX63"/>
      <c r="DZY63"/>
      <c r="DZZ63"/>
      <c r="EAA63"/>
      <c r="EAB63"/>
      <c r="EAC63"/>
      <c r="EAD63"/>
      <c r="EAE63"/>
      <c r="EAF63"/>
      <c r="EAG63"/>
      <c r="EAH63"/>
      <c r="EAI63"/>
      <c r="EAJ63"/>
      <c r="EAK63"/>
      <c r="EAL63"/>
      <c r="EAM63"/>
      <c r="EAN63"/>
      <c r="EAO63"/>
      <c r="EAP63"/>
      <c r="EAQ63"/>
      <c r="EAR63"/>
      <c r="EAS63"/>
      <c r="EAT63"/>
      <c r="EAU63"/>
      <c r="EAV63"/>
      <c r="EAW63"/>
      <c r="EAX63"/>
      <c r="EAY63"/>
      <c r="EAZ63"/>
      <c r="EBA63"/>
      <c r="EBB63"/>
      <c r="EBC63"/>
      <c r="EBD63"/>
      <c r="EBE63"/>
      <c r="EBF63"/>
      <c r="EBG63"/>
      <c r="EBH63"/>
      <c r="EBI63"/>
      <c r="EBJ63"/>
      <c r="EBK63"/>
      <c r="EBL63"/>
      <c r="EBM63"/>
      <c r="EBN63"/>
      <c r="EBO63"/>
      <c r="EBP63"/>
      <c r="EBQ63"/>
      <c r="EBR63"/>
      <c r="EBS63"/>
      <c r="EBT63"/>
      <c r="EBU63"/>
      <c r="EBV63"/>
      <c r="EBW63"/>
      <c r="EBX63"/>
      <c r="EBY63"/>
      <c r="EBZ63"/>
      <c r="ECA63"/>
      <c r="ECB63"/>
      <c r="ECC63"/>
      <c r="ECD63"/>
      <c r="ECE63"/>
      <c r="ECF63"/>
      <c r="ECG63"/>
      <c r="ECH63"/>
      <c r="ECI63"/>
      <c r="ECJ63"/>
      <c r="ECK63"/>
      <c r="ECL63"/>
      <c r="ECM63"/>
      <c r="ECN63"/>
      <c r="ECO63"/>
      <c r="ECP63"/>
      <c r="ECQ63"/>
      <c r="ECR63"/>
      <c r="ECS63"/>
      <c r="ECT63"/>
      <c r="ECU63"/>
      <c r="ECV63"/>
      <c r="ECW63"/>
      <c r="ECX63"/>
      <c r="ECY63"/>
      <c r="ECZ63"/>
      <c r="EDA63"/>
      <c r="EDB63"/>
      <c r="EDC63"/>
      <c r="EDD63"/>
      <c r="EDE63"/>
      <c r="EDF63"/>
      <c r="EDG63"/>
      <c r="EDH63"/>
      <c r="EDI63"/>
      <c r="EDJ63"/>
      <c r="EDK63"/>
      <c r="EDL63"/>
      <c r="EDM63"/>
      <c r="EDN63"/>
      <c r="EDO63"/>
      <c r="EDP63"/>
      <c r="EDQ63"/>
      <c r="EDR63"/>
      <c r="EDS63"/>
      <c r="EDT63"/>
      <c r="EDU63"/>
      <c r="EDV63"/>
      <c r="EDW63"/>
      <c r="EDX63"/>
      <c r="EDY63"/>
      <c r="EDZ63"/>
      <c r="EEA63"/>
      <c r="EEB63"/>
      <c r="EEC63"/>
      <c r="EED63"/>
      <c r="EEE63"/>
      <c r="EEF63"/>
      <c r="EEG63"/>
      <c r="EEH63"/>
      <c r="EEI63"/>
      <c r="EEJ63"/>
      <c r="EEK63"/>
      <c r="EEL63"/>
      <c r="EEM63"/>
      <c r="EEN63"/>
      <c r="EEO63"/>
      <c r="EEP63"/>
      <c r="EEQ63"/>
      <c r="EER63"/>
      <c r="EES63"/>
      <c r="EET63"/>
      <c r="EEU63"/>
      <c r="EEV63"/>
      <c r="EEW63"/>
      <c r="EEX63"/>
      <c r="EEY63"/>
      <c r="EEZ63"/>
      <c r="EFA63"/>
      <c r="EFB63"/>
      <c r="EFC63"/>
      <c r="EFD63"/>
      <c r="EFE63"/>
      <c r="EFF63"/>
      <c r="EFG63"/>
      <c r="EFH63"/>
      <c r="EFI63"/>
      <c r="EFJ63"/>
      <c r="EFK63"/>
      <c r="EFL63"/>
      <c r="EFM63"/>
      <c r="EFN63"/>
      <c r="EFO63"/>
      <c r="EFP63"/>
      <c r="EFQ63"/>
      <c r="EFR63"/>
      <c r="EFS63"/>
      <c r="EFT63"/>
      <c r="EFU63"/>
      <c r="EFV63"/>
      <c r="EFW63"/>
      <c r="EFX63"/>
      <c r="EFY63"/>
      <c r="EFZ63"/>
      <c r="EGA63"/>
      <c r="EGB63"/>
      <c r="EGC63"/>
      <c r="EGD63"/>
      <c r="EGE63"/>
      <c r="EGF63"/>
      <c r="EGG63"/>
      <c r="EGH63"/>
      <c r="EGI63"/>
      <c r="EGJ63"/>
      <c r="EGK63"/>
      <c r="EGL63"/>
      <c r="EGM63"/>
      <c r="EGN63"/>
      <c r="EGO63"/>
      <c r="EGP63"/>
      <c r="EGQ63"/>
      <c r="EGR63"/>
      <c r="EGS63"/>
      <c r="EGT63"/>
      <c r="EGU63"/>
      <c r="EGV63"/>
      <c r="EGW63"/>
      <c r="EGX63"/>
      <c r="EGY63"/>
      <c r="EGZ63"/>
      <c r="EHA63"/>
      <c r="EHB63"/>
      <c r="EHC63"/>
      <c r="EHD63"/>
      <c r="EHE63"/>
      <c r="EHF63"/>
      <c r="EHG63"/>
      <c r="EHH63"/>
      <c r="EHI63"/>
      <c r="EHJ63"/>
      <c r="EHK63"/>
      <c r="EHL63"/>
      <c r="EHM63"/>
      <c r="EHN63"/>
      <c r="EHO63"/>
      <c r="EHP63"/>
      <c r="EHQ63"/>
      <c r="EHR63"/>
      <c r="EHS63"/>
      <c r="EHT63"/>
      <c r="EHU63"/>
      <c r="EHV63"/>
      <c r="EHW63"/>
      <c r="EHX63"/>
      <c r="EHY63"/>
      <c r="EHZ63"/>
      <c r="EIA63"/>
      <c r="EIB63"/>
      <c r="EIC63"/>
      <c r="EID63"/>
      <c r="EIE63"/>
      <c r="EIF63"/>
      <c r="EIG63"/>
      <c r="EIH63"/>
      <c r="EII63"/>
      <c r="EIJ63"/>
      <c r="EIK63"/>
      <c r="EIL63"/>
      <c r="EIM63"/>
      <c r="EIN63"/>
      <c r="EIO63"/>
      <c r="EIP63"/>
      <c r="EIQ63"/>
      <c r="EIR63"/>
      <c r="EIS63"/>
      <c r="EIT63"/>
      <c r="EIU63"/>
      <c r="EIV63"/>
      <c r="EIW63"/>
      <c r="EIX63"/>
      <c r="EIY63"/>
      <c r="EIZ63"/>
      <c r="EJA63"/>
      <c r="EJB63"/>
      <c r="EJC63"/>
      <c r="EJD63"/>
      <c r="EJE63"/>
      <c r="EJF63"/>
      <c r="EJG63"/>
      <c r="EJH63"/>
      <c r="EJI63"/>
      <c r="EJJ63"/>
      <c r="EJK63"/>
      <c r="EJL63"/>
      <c r="EJM63"/>
      <c r="EJN63"/>
      <c r="EJO63"/>
      <c r="EJP63"/>
      <c r="EJQ63"/>
      <c r="EJR63"/>
      <c r="EJS63"/>
      <c r="EJT63"/>
      <c r="EJU63"/>
      <c r="EJV63"/>
      <c r="EJW63"/>
      <c r="EJX63"/>
      <c r="EJY63"/>
      <c r="EJZ63"/>
      <c r="EKA63"/>
      <c r="EKB63"/>
      <c r="EKC63"/>
      <c r="EKD63"/>
      <c r="EKE63"/>
      <c r="EKF63"/>
      <c r="EKG63"/>
      <c r="EKH63"/>
      <c r="EKI63"/>
      <c r="EKJ63"/>
      <c r="EKK63"/>
      <c r="EKL63"/>
      <c r="EKM63"/>
      <c r="EKN63"/>
      <c r="EKO63"/>
      <c r="EKP63"/>
      <c r="EKQ63"/>
      <c r="EKR63"/>
      <c r="EKS63"/>
      <c r="EKT63"/>
      <c r="EKU63"/>
      <c r="EKV63"/>
      <c r="EKW63"/>
      <c r="EKX63"/>
      <c r="EKY63"/>
      <c r="EKZ63"/>
      <c r="ELA63"/>
      <c r="ELB63"/>
      <c r="ELC63"/>
      <c r="ELD63"/>
      <c r="ELE63"/>
      <c r="ELF63"/>
      <c r="ELG63"/>
      <c r="ELH63"/>
      <c r="ELI63"/>
      <c r="ELJ63"/>
      <c r="ELK63"/>
      <c r="ELL63"/>
      <c r="ELM63"/>
      <c r="ELN63"/>
      <c r="ELO63"/>
      <c r="ELP63"/>
      <c r="ELQ63"/>
      <c r="ELR63"/>
      <c r="ELS63"/>
      <c r="ELT63"/>
      <c r="ELU63"/>
      <c r="ELV63"/>
      <c r="ELW63"/>
      <c r="ELX63"/>
      <c r="ELY63"/>
      <c r="ELZ63"/>
      <c r="EMA63"/>
      <c r="EMB63"/>
      <c r="EMC63"/>
      <c r="EMD63"/>
      <c r="EME63"/>
      <c r="EMF63"/>
      <c r="EMG63"/>
      <c r="EMH63"/>
      <c r="EMI63"/>
      <c r="EMJ63"/>
      <c r="EMK63"/>
      <c r="EML63"/>
      <c r="EMM63"/>
      <c r="EMN63"/>
      <c r="EMO63"/>
      <c r="EMP63"/>
      <c r="EMQ63"/>
      <c r="EMR63"/>
      <c r="EMS63"/>
      <c r="EMT63"/>
      <c r="EMU63"/>
      <c r="EMV63"/>
      <c r="EMW63"/>
      <c r="EMX63"/>
      <c r="EMY63"/>
      <c r="EMZ63"/>
      <c r="ENA63"/>
      <c r="ENB63"/>
      <c r="ENC63"/>
      <c r="END63"/>
      <c r="ENE63"/>
      <c r="ENF63"/>
      <c r="ENG63"/>
      <c r="ENH63"/>
      <c r="ENI63"/>
      <c r="ENJ63"/>
      <c r="ENK63"/>
      <c r="ENL63"/>
      <c r="ENM63"/>
      <c r="ENN63"/>
      <c r="ENO63"/>
      <c r="ENP63"/>
      <c r="ENQ63"/>
      <c r="ENR63"/>
      <c r="ENS63"/>
      <c r="ENT63"/>
      <c r="ENU63"/>
      <c r="ENV63"/>
      <c r="ENW63"/>
      <c r="ENX63"/>
      <c r="ENY63"/>
      <c r="ENZ63"/>
      <c r="EOA63"/>
      <c r="EOB63"/>
      <c r="EOC63"/>
      <c r="EOD63"/>
      <c r="EOE63"/>
      <c r="EOF63"/>
      <c r="EOG63"/>
      <c r="EOH63"/>
      <c r="EOI63"/>
      <c r="EOJ63"/>
      <c r="EOK63"/>
      <c r="EOL63"/>
      <c r="EOM63"/>
      <c r="EON63"/>
      <c r="EOO63"/>
      <c r="EOP63"/>
      <c r="EOQ63"/>
      <c r="EOR63"/>
      <c r="EOS63"/>
      <c r="EOT63"/>
      <c r="EOU63"/>
      <c r="EOV63"/>
      <c r="EOW63"/>
      <c r="EOX63"/>
      <c r="EOY63"/>
      <c r="EOZ63"/>
      <c r="EPA63"/>
      <c r="EPB63"/>
      <c r="EPC63"/>
      <c r="EPD63"/>
      <c r="EPE63"/>
      <c r="EPF63"/>
      <c r="EPG63"/>
      <c r="EPH63"/>
      <c r="EPI63"/>
      <c r="EPJ63"/>
      <c r="EPK63"/>
      <c r="EPL63"/>
      <c r="EPM63"/>
      <c r="EPN63"/>
      <c r="EPO63"/>
      <c r="EPP63"/>
      <c r="EPQ63"/>
      <c r="EPR63"/>
      <c r="EPS63"/>
      <c r="EPT63"/>
      <c r="EPU63"/>
      <c r="EPV63"/>
      <c r="EPW63"/>
      <c r="EPX63"/>
      <c r="EPY63"/>
      <c r="EPZ63"/>
      <c r="EQA63"/>
      <c r="EQB63"/>
      <c r="EQC63"/>
      <c r="EQD63"/>
      <c r="EQE63"/>
      <c r="EQF63"/>
      <c r="EQG63"/>
      <c r="EQH63"/>
      <c r="EQI63"/>
      <c r="EQJ63"/>
      <c r="EQK63"/>
      <c r="EQL63"/>
      <c r="EQM63"/>
      <c r="EQN63"/>
      <c r="EQO63"/>
      <c r="EQP63"/>
      <c r="EQQ63"/>
      <c r="EQR63"/>
      <c r="EQS63"/>
      <c r="EQT63"/>
      <c r="EQU63"/>
      <c r="EQV63"/>
      <c r="EQW63"/>
      <c r="EQX63"/>
      <c r="EQY63"/>
      <c r="EQZ63"/>
      <c r="ERA63"/>
      <c r="ERB63"/>
      <c r="ERC63"/>
      <c r="ERD63"/>
      <c r="ERE63"/>
      <c r="ERF63"/>
      <c r="ERG63"/>
      <c r="ERH63"/>
      <c r="ERI63"/>
      <c r="ERJ63"/>
      <c r="ERK63"/>
      <c r="ERL63"/>
      <c r="ERM63"/>
      <c r="ERN63"/>
      <c r="ERO63"/>
      <c r="ERP63"/>
      <c r="ERQ63"/>
      <c r="ERR63"/>
      <c r="ERS63"/>
      <c r="ERT63"/>
      <c r="ERU63"/>
      <c r="ERV63"/>
      <c r="ERW63"/>
      <c r="ERX63"/>
      <c r="ERY63"/>
      <c r="ERZ63"/>
      <c r="ESA63"/>
      <c r="ESB63"/>
      <c r="ESC63"/>
      <c r="ESD63"/>
      <c r="ESE63"/>
      <c r="ESF63"/>
      <c r="ESG63"/>
      <c r="ESH63"/>
      <c r="ESI63"/>
      <c r="ESJ63"/>
      <c r="ESK63"/>
      <c r="ESL63"/>
      <c r="ESM63"/>
      <c r="ESN63"/>
      <c r="ESO63"/>
      <c r="ESP63"/>
      <c r="ESQ63"/>
      <c r="ESR63"/>
      <c r="ESS63"/>
      <c r="EST63"/>
      <c r="ESU63"/>
      <c r="ESV63"/>
      <c r="ESW63"/>
      <c r="ESX63"/>
      <c r="ESY63"/>
      <c r="ESZ63"/>
      <c r="ETA63"/>
      <c r="ETB63"/>
      <c r="ETC63"/>
      <c r="ETD63"/>
      <c r="ETE63"/>
      <c r="ETF63"/>
      <c r="ETG63"/>
      <c r="ETH63"/>
      <c r="ETI63"/>
      <c r="ETJ63"/>
      <c r="ETK63"/>
      <c r="ETL63"/>
      <c r="ETM63"/>
      <c r="ETN63"/>
      <c r="ETO63"/>
      <c r="ETP63"/>
      <c r="ETQ63"/>
      <c r="ETR63"/>
      <c r="ETS63"/>
      <c r="ETT63"/>
      <c r="ETU63"/>
      <c r="ETV63"/>
      <c r="ETW63"/>
      <c r="ETX63"/>
      <c r="ETY63"/>
      <c r="ETZ63"/>
      <c r="EUA63"/>
      <c r="EUB63"/>
      <c r="EUC63"/>
      <c r="EUD63"/>
      <c r="EUE63"/>
      <c r="EUF63"/>
      <c r="EUG63"/>
      <c r="EUH63"/>
      <c r="EUI63"/>
      <c r="EUJ63"/>
      <c r="EUK63"/>
      <c r="EUL63"/>
      <c r="EUM63"/>
      <c r="EUN63"/>
      <c r="EUO63"/>
      <c r="EUP63"/>
      <c r="EUQ63"/>
      <c r="EUR63"/>
      <c r="EUS63"/>
      <c r="EUT63"/>
      <c r="EUU63"/>
      <c r="EUV63"/>
      <c r="EUW63"/>
      <c r="EUX63"/>
      <c r="EUY63"/>
      <c r="EUZ63"/>
      <c r="EVA63"/>
      <c r="EVB63"/>
      <c r="EVC63"/>
      <c r="EVD63"/>
      <c r="EVE63"/>
      <c r="EVF63"/>
      <c r="EVG63"/>
      <c r="EVH63"/>
      <c r="EVI63"/>
      <c r="EVJ63"/>
      <c r="EVK63"/>
      <c r="EVL63"/>
      <c r="EVM63"/>
      <c r="EVN63"/>
      <c r="EVO63"/>
      <c r="EVP63"/>
      <c r="EVQ63"/>
      <c r="EVR63"/>
      <c r="EVS63"/>
      <c r="EVT63"/>
      <c r="EVU63"/>
      <c r="EVV63"/>
      <c r="EVW63"/>
      <c r="EVX63"/>
      <c r="EVY63"/>
      <c r="EVZ63"/>
      <c r="EWA63"/>
      <c r="EWB63"/>
      <c r="EWC63"/>
      <c r="EWD63"/>
      <c r="EWE63"/>
      <c r="EWF63"/>
      <c r="EWG63"/>
      <c r="EWH63"/>
      <c r="EWI63"/>
      <c r="EWJ63"/>
      <c r="EWK63"/>
      <c r="EWL63"/>
      <c r="EWM63"/>
      <c r="EWN63"/>
      <c r="EWO63"/>
      <c r="EWP63"/>
      <c r="EWQ63"/>
      <c r="EWR63"/>
      <c r="EWS63"/>
      <c r="EWT63"/>
      <c r="EWU63"/>
      <c r="EWV63"/>
      <c r="EWW63"/>
      <c r="EWX63"/>
      <c r="EWY63"/>
      <c r="EWZ63"/>
      <c r="EXA63"/>
      <c r="EXB63"/>
      <c r="EXC63"/>
      <c r="EXD63"/>
      <c r="EXE63"/>
      <c r="EXF63"/>
      <c r="EXG63"/>
      <c r="EXH63"/>
      <c r="EXI63"/>
      <c r="EXJ63"/>
      <c r="EXK63"/>
      <c r="EXL63"/>
      <c r="EXM63"/>
      <c r="EXN63"/>
      <c r="EXO63"/>
      <c r="EXP63"/>
      <c r="EXQ63"/>
      <c r="EXR63"/>
      <c r="EXS63"/>
      <c r="EXT63"/>
      <c r="EXU63"/>
      <c r="EXV63"/>
      <c r="EXW63"/>
      <c r="EXX63"/>
      <c r="EXY63"/>
      <c r="EXZ63"/>
      <c r="EYA63"/>
      <c r="EYB63"/>
      <c r="EYC63"/>
      <c r="EYD63"/>
      <c r="EYE63"/>
      <c r="EYF63"/>
      <c r="EYG63"/>
      <c r="EYH63"/>
      <c r="EYI63"/>
      <c r="EYJ63"/>
      <c r="EYK63"/>
      <c r="EYL63"/>
      <c r="EYM63"/>
      <c r="EYN63"/>
      <c r="EYO63"/>
      <c r="EYP63"/>
      <c r="EYQ63"/>
      <c r="EYR63"/>
      <c r="EYS63"/>
      <c r="EYT63"/>
      <c r="EYU63"/>
      <c r="EYV63"/>
      <c r="EYW63"/>
      <c r="EYX63"/>
      <c r="EYY63"/>
      <c r="EYZ63"/>
      <c r="EZA63"/>
      <c r="EZB63"/>
      <c r="EZC63"/>
      <c r="EZD63"/>
      <c r="EZE63"/>
      <c r="EZF63"/>
      <c r="EZG63"/>
      <c r="EZH63"/>
      <c r="EZI63"/>
      <c r="EZJ63"/>
      <c r="EZK63"/>
      <c r="EZL63"/>
      <c r="EZM63"/>
      <c r="EZN63"/>
      <c r="EZO63"/>
      <c r="EZP63"/>
      <c r="EZQ63"/>
      <c r="EZR63"/>
      <c r="EZS63"/>
      <c r="EZT63"/>
      <c r="EZU63"/>
      <c r="EZV63"/>
      <c r="EZW63"/>
      <c r="EZX63"/>
      <c r="EZY63"/>
      <c r="EZZ63"/>
      <c r="FAA63"/>
      <c r="FAB63"/>
      <c r="FAC63"/>
      <c r="FAD63"/>
      <c r="FAE63"/>
      <c r="FAF63"/>
      <c r="FAG63"/>
      <c r="FAH63"/>
      <c r="FAI63"/>
      <c r="FAJ63"/>
      <c r="FAK63"/>
      <c r="FAL63"/>
      <c r="FAM63"/>
      <c r="FAN63"/>
      <c r="FAO63"/>
      <c r="FAP63"/>
      <c r="FAQ63"/>
      <c r="FAR63"/>
      <c r="FAS63"/>
      <c r="FAT63"/>
      <c r="FAU63"/>
      <c r="FAV63"/>
      <c r="FAW63"/>
      <c r="FAX63"/>
      <c r="FAY63"/>
      <c r="FAZ63"/>
      <c r="FBA63"/>
      <c r="FBB63"/>
      <c r="FBC63"/>
      <c r="FBD63"/>
      <c r="FBE63"/>
      <c r="FBF63"/>
      <c r="FBG63"/>
      <c r="FBH63"/>
      <c r="FBI63"/>
      <c r="FBJ63"/>
      <c r="FBK63"/>
      <c r="FBL63"/>
      <c r="FBM63"/>
      <c r="FBN63"/>
      <c r="FBO63"/>
      <c r="FBP63"/>
      <c r="FBQ63"/>
      <c r="FBR63"/>
      <c r="FBS63"/>
      <c r="FBT63"/>
      <c r="FBU63"/>
      <c r="FBV63"/>
      <c r="FBW63"/>
      <c r="FBX63"/>
      <c r="FBY63"/>
      <c r="FBZ63"/>
      <c r="FCA63"/>
      <c r="FCB63"/>
      <c r="FCC63"/>
      <c r="FCD63"/>
      <c r="FCE63"/>
      <c r="FCF63"/>
      <c r="FCG63"/>
      <c r="FCH63"/>
      <c r="FCI63"/>
      <c r="FCJ63"/>
      <c r="FCK63"/>
      <c r="FCL63"/>
      <c r="FCM63"/>
      <c r="FCN63"/>
      <c r="FCO63"/>
      <c r="FCP63"/>
      <c r="FCQ63"/>
      <c r="FCR63"/>
      <c r="FCS63"/>
      <c r="FCT63"/>
      <c r="FCU63"/>
      <c r="FCV63"/>
      <c r="FCW63"/>
      <c r="FCX63"/>
      <c r="FCY63"/>
      <c r="FCZ63"/>
      <c r="FDA63"/>
      <c r="FDB63"/>
      <c r="FDC63"/>
      <c r="FDD63"/>
      <c r="FDE63"/>
      <c r="FDF63"/>
      <c r="FDG63"/>
      <c r="FDH63"/>
      <c r="FDI63"/>
      <c r="FDJ63"/>
      <c r="FDK63"/>
      <c r="FDL63"/>
      <c r="FDM63"/>
      <c r="FDN63"/>
      <c r="FDO63"/>
      <c r="FDP63"/>
      <c r="FDQ63"/>
      <c r="FDR63"/>
      <c r="FDS63"/>
      <c r="FDT63"/>
      <c r="FDU63"/>
      <c r="FDV63"/>
      <c r="FDW63"/>
      <c r="FDX63"/>
      <c r="FDY63"/>
      <c r="FDZ63"/>
      <c r="FEA63"/>
      <c r="FEB63"/>
      <c r="FEC63"/>
      <c r="FED63"/>
      <c r="FEE63"/>
      <c r="FEF63"/>
      <c r="FEG63"/>
      <c r="FEH63"/>
      <c r="FEI63"/>
      <c r="FEJ63"/>
      <c r="FEK63"/>
      <c r="FEL63"/>
      <c r="FEM63"/>
      <c r="FEN63"/>
      <c r="FEO63"/>
      <c r="FEP63"/>
      <c r="FEQ63"/>
      <c r="FER63"/>
      <c r="FES63"/>
      <c r="FET63"/>
      <c r="FEU63"/>
      <c r="FEV63"/>
      <c r="FEW63"/>
      <c r="FEX63"/>
      <c r="FEY63"/>
      <c r="FEZ63"/>
      <c r="FFA63"/>
      <c r="FFB63"/>
      <c r="FFC63"/>
      <c r="FFD63"/>
      <c r="FFE63"/>
      <c r="FFF63"/>
      <c r="FFG63"/>
      <c r="FFH63"/>
      <c r="FFI63"/>
      <c r="FFJ63"/>
      <c r="FFK63"/>
      <c r="FFL63"/>
      <c r="FFM63"/>
      <c r="FFN63"/>
      <c r="FFO63"/>
      <c r="FFP63"/>
      <c r="FFQ63"/>
      <c r="FFR63"/>
      <c r="FFS63"/>
      <c r="FFT63"/>
      <c r="FFU63"/>
      <c r="FFV63"/>
      <c r="FFW63"/>
      <c r="FFX63"/>
      <c r="FFY63"/>
      <c r="FFZ63"/>
      <c r="FGA63"/>
      <c r="FGB63"/>
      <c r="FGC63"/>
      <c r="FGD63"/>
      <c r="FGE63"/>
      <c r="FGF63"/>
      <c r="FGG63"/>
      <c r="FGH63"/>
      <c r="FGI63"/>
      <c r="FGJ63"/>
      <c r="FGK63"/>
      <c r="FGL63"/>
      <c r="FGM63"/>
      <c r="FGN63"/>
      <c r="FGO63"/>
      <c r="FGP63"/>
      <c r="FGQ63"/>
      <c r="FGR63"/>
      <c r="FGS63"/>
      <c r="FGT63"/>
      <c r="FGU63"/>
      <c r="FGV63"/>
      <c r="FGW63"/>
      <c r="FGX63"/>
      <c r="FGY63"/>
      <c r="FGZ63"/>
      <c r="FHA63"/>
      <c r="FHB63"/>
      <c r="FHC63"/>
      <c r="FHD63"/>
      <c r="FHE63"/>
      <c r="FHF63"/>
      <c r="FHG63"/>
      <c r="FHH63"/>
      <c r="FHI63"/>
      <c r="FHJ63"/>
      <c r="FHK63"/>
      <c r="FHL63"/>
      <c r="FHM63"/>
      <c r="FHN63"/>
      <c r="FHO63"/>
      <c r="FHP63"/>
      <c r="FHQ63"/>
      <c r="FHR63"/>
      <c r="FHS63"/>
      <c r="FHT63"/>
      <c r="FHU63"/>
      <c r="FHV63"/>
      <c r="FHW63"/>
      <c r="FHX63"/>
      <c r="FHY63"/>
      <c r="FHZ63"/>
      <c r="FIA63"/>
      <c r="FIB63"/>
      <c r="FIC63"/>
      <c r="FID63"/>
      <c r="FIE63"/>
      <c r="FIF63"/>
      <c r="FIG63"/>
      <c r="FIH63"/>
      <c r="FII63"/>
      <c r="FIJ63"/>
      <c r="FIK63"/>
      <c r="FIL63"/>
      <c r="FIM63"/>
      <c r="FIN63"/>
      <c r="FIO63"/>
      <c r="FIP63"/>
      <c r="FIQ63"/>
      <c r="FIR63"/>
      <c r="FIS63"/>
      <c r="FIT63"/>
      <c r="FIU63"/>
      <c r="FIV63"/>
      <c r="FIW63"/>
      <c r="FIX63"/>
      <c r="FIY63"/>
      <c r="FIZ63"/>
      <c r="FJA63"/>
      <c r="FJB63"/>
      <c r="FJC63"/>
      <c r="FJD63"/>
      <c r="FJE63"/>
      <c r="FJF63"/>
      <c r="FJG63"/>
      <c r="FJH63"/>
      <c r="FJI63"/>
      <c r="FJJ63"/>
      <c r="FJK63"/>
      <c r="FJL63"/>
      <c r="FJM63"/>
      <c r="FJN63"/>
      <c r="FJO63"/>
      <c r="FJP63"/>
      <c r="FJQ63"/>
      <c r="FJR63"/>
      <c r="FJS63"/>
      <c r="FJT63"/>
      <c r="FJU63"/>
      <c r="FJV63"/>
      <c r="FJW63"/>
      <c r="FJX63"/>
      <c r="FJY63"/>
      <c r="FJZ63"/>
      <c r="FKA63"/>
      <c r="FKB63"/>
      <c r="FKC63"/>
      <c r="FKD63"/>
      <c r="FKE63"/>
      <c r="FKF63"/>
      <c r="FKG63"/>
      <c r="FKH63"/>
      <c r="FKI63"/>
      <c r="FKJ63"/>
      <c r="FKK63"/>
      <c r="FKL63"/>
      <c r="FKM63"/>
      <c r="FKN63"/>
      <c r="FKO63"/>
      <c r="FKP63"/>
      <c r="FKQ63"/>
      <c r="FKR63"/>
      <c r="FKS63"/>
      <c r="FKT63"/>
      <c r="FKU63"/>
      <c r="FKV63"/>
      <c r="FKW63"/>
      <c r="FKX63"/>
      <c r="FKY63"/>
      <c r="FKZ63"/>
      <c r="FLA63"/>
      <c r="FLB63"/>
      <c r="FLC63"/>
      <c r="FLD63"/>
      <c r="FLE63"/>
      <c r="FLF63"/>
      <c r="FLG63"/>
      <c r="FLH63"/>
      <c r="FLI63"/>
      <c r="FLJ63"/>
      <c r="FLK63"/>
      <c r="FLL63"/>
      <c r="FLM63"/>
      <c r="FLN63"/>
      <c r="FLO63"/>
      <c r="FLP63"/>
      <c r="FLQ63"/>
      <c r="FLR63"/>
      <c r="FLS63"/>
      <c r="FLT63"/>
      <c r="FLU63"/>
      <c r="FLV63"/>
      <c r="FLW63"/>
      <c r="FLX63"/>
      <c r="FLY63"/>
      <c r="FLZ63"/>
      <c r="FMA63"/>
      <c r="FMB63"/>
      <c r="FMC63"/>
      <c r="FMD63"/>
      <c r="FME63"/>
      <c r="FMF63"/>
      <c r="FMG63"/>
      <c r="FMH63"/>
      <c r="FMI63"/>
      <c r="FMJ63"/>
      <c r="FMK63"/>
      <c r="FML63"/>
      <c r="FMM63"/>
      <c r="FMN63"/>
      <c r="FMO63"/>
      <c r="FMP63"/>
      <c r="FMQ63"/>
      <c r="FMR63"/>
      <c r="FMS63"/>
      <c r="FMT63"/>
      <c r="FMU63"/>
      <c r="FMV63"/>
      <c r="FMW63"/>
      <c r="FMX63"/>
      <c r="FMY63"/>
      <c r="FMZ63"/>
      <c r="FNA63"/>
      <c r="FNB63"/>
      <c r="FNC63"/>
      <c r="FND63"/>
      <c r="FNE63"/>
      <c r="FNF63"/>
      <c r="FNG63"/>
      <c r="FNH63"/>
      <c r="FNI63"/>
      <c r="FNJ63"/>
      <c r="FNK63"/>
      <c r="FNL63"/>
      <c r="FNM63"/>
      <c r="FNN63"/>
      <c r="FNO63"/>
      <c r="FNP63"/>
      <c r="FNQ63"/>
      <c r="FNR63"/>
      <c r="FNS63"/>
      <c r="FNT63"/>
      <c r="FNU63"/>
      <c r="FNV63"/>
      <c r="FNW63"/>
      <c r="FNX63"/>
      <c r="FNY63"/>
      <c r="FNZ63"/>
      <c r="FOA63"/>
      <c r="FOB63"/>
      <c r="FOC63"/>
      <c r="FOD63"/>
      <c r="FOE63"/>
      <c r="FOF63"/>
      <c r="FOG63"/>
      <c r="FOH63"/>
      <c r="FOI63"/>
      <c r="FOJ63"/>
      <c r="FOK63"/>
      <c r="FOL63"/>
      <c r="FOM63"/>
      <c r="FON63"/>
      <c r="FOO63"/>
      <c r="FOP63"/>
      <c r="FOQ63"/>
      <c r="FOR63"/>
      <c r="FOS63"/>
      <c r="FOT63"/>
      <c r="FOU63"/>
      <c r="FOV63"/>
      <c r="FOW63"/>
      <c r="FOX63"/>
      <c r="FOY63"/>
      <c r="FOZ63"/>
      <c r="FPA63"/>
      <c r="FPB63"/>
      <c r="FPC63"/>
      <c r="FPD63"/>
      <c r="FPE63"/>
      <c r="FPF63"/>
      <c r="FPG63"/>
      <c r="FPH63"/>
      <c r="FPI63"/>
      <c r="FPJ63"/>
      <c r="FPK63"/>
      <c r="FPL63"/>
      <c r="FPM63"/>
      <c r="FPN63"/>
      <c r="FPO63"/>
      <c r="FPP63"/>
      <c r="FPQ63"/>
      <c r="FPR63"/>
      <c r="FPS63"/>
      <c r="FPT63"/>
      <c r="FPU63"/>
      <c r="FPV63"/>
      <c r="FPW63"/>
      <c r="FPX63"/>
      <c r="FPY63"/>
      <c r="FPZ63"/>
      <c r="FQA63"/>
      <c r="FQB63"/>
      <c r="FQC63"/>
      <c r="FQD63"/>
      <c r="FQE63"/>
      <c r="FQF63"/>
      <c r="FQG63"/>
      <c r="FQH63"/>
      <c r="FQI63"/>
      <c r="FQJ63"/>
      <c r="FQK63"/>
      <c r="FQL63"/>
      <c r="FQM63"/>
      <c r="FQN63"/>
      <c r="FQO63"/>
      <c r="FQP63"/>
      <c r="FQQ63"/>
      <c r="FQR63"/>
      <c r="FQS63"/>
      <c r="FQT63"/>
      <c r="FQU63"/>
      <c r="FQV63"/>
      <c r="FQW63"/>
      <c r="FQX63"/>
      <c r="FQY63"/>
      <c r="FQZ63"/>
      <c r="FRA63"/>
      <c r="FRB63"/>
      <c r="FRC63"/>
      <c r="FRD63"/>
      <c r="FRE63"/>
      <c r="FRF63"/>
      <c r="FRG63"/>
      <c r="FRH63"/>
      <c r="FRI63"/>
      <c r="FRJ63"/>
      <c r="FRK63"/>
      <c r="FRL63"/>
      <c r="FRM63"/>
      <c r="FRN63"/>
      <c r="FRO63"/>
      <c r="FRP63"/>
      <c r="FRQ63"/>
      <c r="FRR63"/>
      <c r="FRS63"/>
      <c r="FRT63"/>
      <c r="FRU63"/>
      <c r="FRV63"/>
      <c r="FRW63"/>
      <c r="FRX63"/>
      <c r="FRY63"/>
      <c r="FRZ63"/>
      <c r="FSA63"/>
      <c r="FSB63"/>
      <c r="FSC63"/>
      <c r="FSD63"/>
      <c r="FSE63"/>
      <c r="FSF63"/>
      <c r="FSG63"/>
      <c r="FSH63"/>
      <c r="FSI63"/>
      <c r="FSJ63"/>
      <c r="FSK63"/>
      <c r="FSL63"/>
      <c r="FSM63"/>
      <c r="FSN63"/>
      <c r="FSO63"/>
      <c r="FSP63"/>
      <c r="FSQ63"/>
      <c r="FSR63"/>
      <c r="FSS63"/>
      <c r="FST63"/>
      <c r="FSU63"/>
      <c r="FSV63"/>
      <c r="FSW63"/>
      <c r="FSX63"/>
      <c r="FSY63"/>
      <c r="FSZ63"/>
      <c r="FTA63"/>
      <c r="FTB63"/>
      <c r="FTC63"/>
      <c r="FTD63"/>
      <c r="FTE63"/>
      <c r="FTF63"/>
      <c r="FTG63"/>
      <c r="FTH63"/>
      <c r="FTI63"/>
      <c r="FTJ63"/>
      <c r="FTK63"/>
      <c r="FTL63"/>
      <c r="FTM63"/>
      <c r="FTN63"/>
      <c r="FTO63"/>
      <c r="FTP63"/>
      <c r="FTQ63"/>
      <c r="FTR63"/>
      <c r="FTS63"/>
      <c r="FTT63"/>
      <c r="FTU63"/>
      <c r="FTV63"/>
      <c r="FTW63"/>
      <c r="FTX63"/>
      <c r="FTY63"/>
      <c r="FTZ63"/>
      <c r="FUA63"/>
      <c r="FUB63"/>
      <c r="FUC63"/>
      <c r="FUD63"/>
      <c r="FUE63"/>
      <c r="FUF63"/>
      <c r="FUG63"/>
      <c r="FUH63"/>
      <c r="FUI63"/>
      <c r="FUJ63"/>
      <c r="FUK63"/>
      <c r="FUL63"/>
      <c r="FUM63"/>
      <c r="FUN63"/>
      <c r="FUO63"/>
      <c r="FUP63"/>
      <c r="FUQ63"/>
      <c r="FUR63"/>
      <c r="FUS63"/>
      <c r="FUT63"/>
      <c r="FUU63"/>
      <c r="FUV63"/>
      <c r="FUW63"/>
      <c r="FUX63"/>
      <c r="FUY63"/>
      <c r="FUZ63"/>
      <c r="FVA63"/>
      <c r="FVB63"/>
      <c r="FVC63"/>
      <c r="FVD63"/>
      <c r="FVE63"/>
      <c r="FVF63"/>
      <c r="FVG63"/>
      <c r="FVH63"/>
      <c r="FVI63"/>
      <c r="FVJ63"/>
      <c r="FVK63"/>
      <c r="FVL63"/>
      <c r="FVM63"/>
      <c r="FVN63"/>
      <c r="FVO63"/>
      <c r="FVP63"/>
      <c r="FVQ63"/>
      <c r="FVR63"/>
      <c r="FVS63"/>
      <c r="FVT63"/>
      <c r="FVU63"/>
      <c r="FVV63"/>
      <c r="FVW63"/>
      <c r="FVX63"/>
      <c r="FVY63"/>
      <c r="FVZ63"/>
      <c r="FWA63"/>
      <c r="FWB63"/>
      <c r="FWC63"/>
      <c r="FWD63"/>
      <c r="FWE63"/>
      <c r="FWF63"/>
      <c r="FWG63"/>
      <c r="FWH63"/>
      <c r="FWI63"/>
      <c r="FWJ63"/>
      <c r="FWK63"/>
      <c r="FWL63"/>
      <c r="FWM63"/>
      <c r="FWN63"/>
      <c r="FWO63"/>
      <c r="FWP63"/>
      <c r="FWQ63"/>
      <c r="FWR63"/>
      <c r="FWS63"/>
      <c r="FWT63"/>
      <c r="FWU63"/>
      <c r="FWV63"/>
      <c r="FWW63"/>
      <c r="FWX63"/>
      <c r="FWY63"/>
      <c r="FWZ63"/>
      <c r="FXA63"/>
      <c r="FXB63"/>
      <c r="FXC63"/>
      <c r="FXD63"/>
      <c r="FXE63"/>
      <c r="FXF63"/>
      <c r="FXG63"/>
      <c r="FXH63"/>
      <c r="FXI63"/>
      <c r="FXJ63"/>
      <c r="FXK63"/>
      <c r="FXL63"/>
      <c r="FXM63"/>
      <c r="FXN63"/>
      <c r="FXO63"/>
      <c r="FXP63"/>
      <c r="FXQ63"/>
      <c r="FXR63"/>
      <c r="FXS63"/>
      <c r="FXT63"/>
      <c r="FXU63"/>
      <c r="FXV63"/>
      <c r="FXW63"/>
      <c r="FXX63"/>
      <c r="FXY63"/>
      <c r="FXZ63"/>
      <c r="FYA63"/>
      <c r="FYB63"/>
      <c r="FYC63"/>
      <c r="FYD63"/>
      <c r="FYE63"/>
      <c r="FYF63"/>
      <c r="FYG63"/>
      <c r="FYH63"/>
      <c r="FYI63"/>
      <c r="FYJ63"/>
      <c r="FYK63"/>
      <c r="FYL63"/>
      <c r="FYM63"/>
      <c r="FYN63"/>
      <c r="FYO63"/>
      <c r="FYP63"/>
      <c r="FYQ63"/>
      <c r="FYR63"/>
      <c r="FYS63"/>
      <c r="FYT63"/>
      <c r="FYU63"/>
      <c r="FYV63"/>
      <c r="FYW63"/>
      <c r="FYX63"/>
      <c r="FYY63"/>
      <c r="FYZ63"/>
      <c r="FZA63"/>
      <c r="FZB63"/>
      <c r="FZC63"/>
      <c r="FZD63"/>
      <c r="FZE63"/>
      <c r="FZF63"/>
      <c r="FZG63"/>
      <c r="FZH63"/>
      <c r="FZI63"/>
      <c r="FZJ63"/>
      <c r="FZK63"/>
      <c r="FZL63"/>
      <c r="FZM63"/>
      <c r="FZN63"/>
      <c r="FZO63"/>
      <c r="FZP63"/>
      <c r="FZQ63"/>
      <c r="FZR63"/>
      <c r="FZS63"/>
      <c r="FZT63"/>
      <c r="FZU63"/>
      <c r="FZV63"/>
      <c r="FZW63"/>
      <c r="FZX63"/>
      <c r="FZY63"/>
      <c r="FZZ63"/>
      <c r="GAA63"/>
      <c r="GAB63"/>
      <c r="GAC63"/>
      <c r="GAD63"/>
      <c r="GAE63"/>
      <c r="GAF63"/>
      <c r="GAG63"/>
      <c r="GAH63"/>
      <c r="GAI63"/>
      <c r="GAJ63"/>
      <c r="GAK63"/>
      <c r="GAL63"/>
      <c r="GAM63"/>
      <c r="GAN63"/>
      <c r="GAO63"/>
      <c r="GAP63"/>
      <c r="GAQ63"/>
      <c r="GAR63"/>
      <c r="GAS63"/>
      <c r="GAT63"/>
      <c r="GAU63"/>
      <c r="GAV63"/>
      <c r="GAW63"/>
      <c r="GAX63"/>
      <c r="GAY63"/>
      <c r="GAZ63"/>
      <c r="GBA63"/>
      <c r="GBB63"/>
      <c r="GBC63"/>
      <c r="GBD63"/>
      <c r="GBE63"/>
      <c r="GBF63"/>
      <c r="GBG63"/>
      <c r="GBH63"/>
      <c r="GBI63"/>
      <c r="GBJ63"/>
      <c r="GBK63"/>
      <c r="GBL63"/>
      <c r="GBM63"/>
      <c r="GBN63"/>
      <c r="GBO63"/>
      <c r="GBP63"/>
      <c r="GBQ63"/>
      <c r="GBR63"/>
      <c r="GBS63"/>
      <c r="GBT63"/>
      <c r="GBU63"/>
      <c r="GBV63"/>
      <c r="GBW63"/>
      <c r="GBX63"/>
      <c r="GBY63"/>
      <c r="GBZ63"/>
      <c r="GCA63"/>
      <c r="GCB63"/>
      <c r="GCC63"/>
      <c r="GCD63"/>
      <c r="GCE63"/>
      <c r="GCF63"/>
      <c r="GCG63"/>
      <c r="GCH63"/>
      <c r="GCI63"/>
      <c r="GCJ63"/>
      <c r="GCK63"/>
      <c r="GCL63"/>
      <c r="GCM63"/>
      <c r="GCN63"/>
      <c r="GCO63"/>
      <c r="GCP63"/>
      <c r="GCQ63"/>
      <c r="GCR63"/>
      <c r="GCS63"/>
      <c r="GCT63"/>
      <c r="GCU63"/>
      <c r="GCV63"/>
      <c r="GCW63"/>
      <c r="GCX63"/>
      <c r="GCY63"/>
      <c r="GCZ63"/>
      <c r="GDA63"/>
      <c r="GDB63"/>
      <c r="GDC63"/>
      <c r="GDD63"/>
      <c r="GDE63"/>
      <c r="GDF63"/>
      <c r="GDG63"/>
      <c r="GDH63"/>
      <c r="GDI63"/>
      <c r="GDJ63"/>
      <c r="GDK63"/>
      <c r="GDL63"/>
      <c r="GDM63"/>
      <c r="GDN63"/>
      <c r="GDO63"/>
      <c r="GDP63"/>
      <c r="GDQ63"/>
      <c r="GDR63"/>
      <c r="GDS63"/>
      <c r="GDT63"/>
      <c r="GDU63"/>
      <c r="GDV63"/>
      <c r="GDW63"/>
      <c r="GDX63"/>
      <c r="GDY63"/>
      <c r="GDZ63"/>
      <c r="GEA63"/>
      <c r="GEB63"/>
      <c r="GEC63"/>
      <c r="GED63"/>
      <c r="GEE63"/>
      <c r="GEF63"/>
      <c r="GEG63"/>
      <c r="GEH63"/>
      <c r="GEI63"/>
      <c r="GEJ63"/>
      <c r="GEK63"/>
      <c r="GEL63"/>
      <c r="GEM63"/>
      <c r="GEN63"/>
      <c r="GEO63"/>
      <c r="GEP63"/>
      <c r="GEQ63"/>
      <c r="GER63"/>
      <c r="GES63"/>
      <c r="GET63"/>
      <c r="GEU63"/>
      <c r="GEV63"/>
      <c r="GEW63"/>
      <c r="GEX63"/>
      <c r="GEY63"/>
      <c r="GEZ63"/>
      <c r="GFA63"/>
      <c r="GFB63"/>
      <c r="GFC63"/>
      <c r="GFD63"/>
      <c r="GFE63"/>
      <c r="GFF63"/>
      <c r="GFG63"/>
      <c r="GFH63"/>
      <c r="GFI63"/>
      <c r="GFJ63"/>
      <c r="GFK63"/>
      <c r="GFL63"/>
      <c r="GFM63"/>
      <c r="GFN63"/>
      <c r="GFO63"/>
      <c r="GFP63"/>
      <c r="GFQ63"/>
      <c r="GFR63"/>
      <c r="GFS63"/>
      <c r="GFT63"/>
      <c r="GFU63"/>
      <c r="GFV63"/>
      <c r="GFW63"/>
      <c r="GFX63"/>
      <c r="GFY63"/>
      <c r="GFZ63"/>
      <c r="GGA63"/>
      <c r="GGB63"/>
      <c r="GGC63"/>
      <c r="GGD63"/>
      <c r="GGE63"/>
      <c r="GGF63"/>
      <c r="GGG63"/>
      <c r="GGH63"/>
      <c r="GGI63"/>
      <c r="GGJ63"/>
      <c r="GGK63"/>
      <c r="GGL63"/>
      <c r="GGM63"/>
      <c r="GGN63"/>
      <c r="GGO63"/>
      <c r="GGP63"/>
      <c r="GGQ63"/>
      <c r="GGR63"/>
      <c r="GGS63"/>
      <c r="GGT63"/>
      <c r="GGU63"/>
      <c r="GGV63"/>
      <c r="GGW63"/>
      <c r="GGX63"/>
      <c r="GGY63"/>
      <c r="GGZ63"/>
      <c r="GHA63"/>
      <c r="GHB63"/>
      <c r="GHC63"/>
      <c r="GHD63"/>
      <c r="GHE63"/>
      <c r="GHF63"/>
      <c r="GHG63"/>
      <c r="GHH63"/>
      <c r="GHI63"/>
      <c r="GHJ63"/>
      <c r="GHK63"/>
      <c r="GHL63"/>
      <c r="GHM63"/>
      <c r="GHN63"/>
      <c r="GHO63"/>
      <c r="GHP63"/>
      <c r="GHQ63"/>
      <c r="GHR63"/>
      <c r="GHS63"/>
      <c r="GHT63"/>
      <c r="GHU63"/>
      <c r="GHV63"/>
      <c r="GHW63"/>
      <c r="GHX63"/>
      <c r="GHY63"/>
      <c r="GHZ63"/>
      <c r="GIA63"/>
      <c r="GIB63"/>
      <c r="GIC63"/>
      <c r="GID63"/>
      <c r="GIE63"/>
      <c r="GIF63"/>
      <c r="GIG63"/>
      <c r="GIH63"/>
      <c r="GII63"/>
      <c r="GIJ63"/>
      <c r="GIK63"/>
      <c r="GIL63"/>
      <c r="GIM63"/>
      <c r="GIN63"/>
      <c r="GIO63"/>
      <c r="GIP63"/>
      <c r="GIQ63"/>
      <c r="GIR63"/>
      <c r="GIS63"/>
      <c r="GIT63"/>
      <c r="GIU63"/>
      <c r="GIV63"/>
      <c r="GIW63"/>
      <c r="GIX63"/>
      <c r="GIY63"/>
      <c r="GIZ63"/>
      <c r="GJA63"/>
      <c r="GJB63"/>
      <c r="GJC63"/>
      <c r="GJD63"/>
      <c r="GJE63"/>
      <c r="GJF63"/>
      <c r="GJG63"/>
      <c r="GJH63"/>
      <c r="GJI63"/>
      <c r="GJJ63"/>
      <c r="GJK63"/>
      <c r="GJL63"/>
      <c r="GJM63"/>
      <c r="GJN63"/>
      <c r="GJO63"/>
      <c r="GJP63"/>
      <c r="GJQ63"/>
      <c r="GJR63"/>
      <c r="GJS63"/>
      <c r="GJT63"/>
      <c r="GJU63"/>
      <c r="GJV63"/>
      <c r="GJW63"/>
      <c r="GJX63"/>
      <c r="GJY63"/>
      <c r="GJZ63"/>
      <c r="GKA63"/>
      <c r="GKB63"/>
      <c r="GKC63"/>
      <c r="GKD63"/>
      <c r="GKE63"/>
      <c r="GKF63"/>
      <c r="GKG63"/>
      <c r="GKH63"/>
      <c r="GKI63"/>
      <c r="GKJ63"/>
      <c r="GKK63"/>
      <c r="GKL63"/>
      <c r="GKM63"/>
      <c r="GKN63"/>
      <c r="GKO63"/>
      <c r="GKP63"/>
      <c r="GKQ63"/>
      <c r="GKR63"/>
      <c r="GKS63"/>
      <c r="GKT63"/>
      <c r="GKU63"/>
      <c r="GKV63"/>
      <c r="GKW63"/>
      <c r="GKX63"/>
      <c r="GKY63"/>
      <c r="GKZ63"/>
      <c r="GLA63"/>
      <c r="GLB63"/>
      <c r="GLC63"/>
      <c r="GLD63"/>
      <c r="GLE63"/>
      <c r="GLF63"/>
      <c r="GLG63"/>
      <c r="GLH63"/>
      <c r="GLI63"/>
      <c r="GLJ63"/>
      <c r="GLK63"/>
      <c r="GLL63"/>
      <c r="GLM63"/>
      <c r="GLN63"/>
      <c r="GLO63"/>
      <c r="GLP63"/>
      <c r="GLQ63"/>
      <c r="GLR63"/>
      <c r="GLS63"/>
      <c r="GLT63"/>
      <c r="GLU63"/>
      <c r="GLV63"/>
      <c r="GLW63"/>
      <c r="GLX63"/>
      <c r="GLY63"/>
      <c r="GLZ63"/>
      <c r="GMA63"/>
      <c r="GMB63"/>
      <c r="GMC63"/>
      <c r="GMD63"/>
      <c r="GME63"/>
      <c r="GMF63"/>
      <c r="GMG63"/>
      <c r="GMH63"/>
      <c r="GMI63"/>
      <c r="GMJ63"/>
      <c r="GMK63"/>
      <c r="GML63"/>
      <c r="GMM63"/>
      <c r="GMN63"/>
      <c r="GMO63"/>
      <c r="GMP63"/>
      <c r="GMQ63"/>
      <c r="GMR63"/>
      <c r="GMS63"/>
      <c r="GMT63"/>
      <c r="GMU63"/>
      <c r="GMV63"/>
      <c r="GMW63"/>
      <c r="GMX63"/>
      <c r="GMY63"/>
      <c r="GMZ63"/>
      <c r="GNA63"/>
      <c r="GNB63"/>
      <c r="GNC63"/>
      <c r="GND63"/>
      <c r="GNE63"/>
      <c r="GNF63"/>
      <c r="GNG63"/>
      <c r="GNH63"/>
      <c r="GNI63"/>
      <c r="GNJ63"/>
      <c r="GNK63"/>
      <c r="GNL63"/>
      <c r="GNM63"/>
      <c r="GNN63"/>
      <c r="GNO63"/>
      <c r="GNP63"/>
      <c r="GNQ63"/>
      <c r="GNR63"/>
      <c r="GNS63"/>
      <c r="GNT63"/>
      <c r="GNU63"/>
      <c r="GNV63"/>
      <c r="GNW63"/>
      <c r="GNX63"/>
      <c r="GNY63"/>
      <c r="GNZ63"/>
      <c r="GOA63"/>
      <c r="GOB63"/>
      <c r="GOC63"/>
      <c r="GOD63"/>
      <c r="GOE63"/>
      <c r="GOF63"/>
      <c r="GOG63"/>
      <c r="GOH63"/>
      <c r="GOI63"/>
      <c r="GOJ63"/>
      <c r="GOK63"/>
      <c r="GOL63"/>
      <c r="GOM63"/>
      <c r="GON63"/>
      <c r="GOO63"/>
      <c r="GOP63"/>
      <c r="GOQ63"/>
      <c r="GOR63"/>
      <c r="GOS63"/>
      <c r="GOT63"/>
      <c r="GOU63"/>
      <c r="GOV63"/>
      <c r="GOW63"/>
      <c r="GOX63"/>
      <c r="GOY63"/>
      <c r="GOZ63"/>
      <c r="GPA63"/>
      <c r="GPB63"/>
      <c r="GPC63"/>
      <c r="GPD63"/>
      <c r="GPE63"/>
      <c r="GPF63"/>
      <c r="GPG63"/>
      <c r="GPH63"/>
      <c r="GPI63"/>
      <c r="GPJ63"/>
      <c r="GPK63"/>
      <c r="GPL63"/>
      <c r="GPM63"/>
      <c r="GPN63"/>
      <c r="GPO63"/>
      <c r="GPP63"/>
      <c r="GPQ63"/>
      <c r="GPR63"/>
      <c r="GPS63"/>
      <c r="GPT63"/>
      <c r="GPU63"/>
      <c r="GPV63"/>
      <c r="GPW63"/>
      <c r="GPX63"/>
      <c r="GPY63"/>
      <c r="GPZ63"/>
      <c r="GQA63"/>
      <c r="GQB63"/>
      <c r="GQC63"/>
      <c r="GQD63"/>
      <c r="GQE63"/>
      <c r="GQF63"/>
      <c r="GQG63"/>
      <c r="GQH63"/>
      <c r="GQI63"/>
      <c r="GQJ63"/>
      <c r="GQK63"/>
      <c r="GQL63"/>
      <c r="GQM63"/>
      <c r="GQN63"/>
      <c r="GQO63"/>
      <c r="GQP63"/>
      <c r="GQQ63"/>
      <c r="GQR63"/>
      <c r="GQS63"/>
      <c r="GQT63"/>
      <c r="GQU63"/>
      <c r="GQV63"/>
      <c r="GQW63"/>
      <c r="GQX63"/>
      <c r="GQY63"/>
      <c r="GQZ63"/>
      <c r="GRA63"/>
      <c r="GRB63"/>
      <c r="GRC63"/>
      <c r="GRD63"/>
      <c r="GRE63"/>
      <c r="GRF63"/>
      <c r="GRG63"/>
      <c r="GRH63"/>
      <c r="GRI63"/>
      <c r="GRJ63"/>
      <c r="GRK63"/>
      <c r="GRL63"/>
      <c r="GRM63"/>
      <c r="GRN63"/>
      <c r="GRO63"/>
      <c r="GRP63"/>
      <c r="GRQ63"/>
      <c r="GRR63"/>
      <c r="GRS63"/>
      <c r="GRT63"/>
      <c r="GRU63"/>
      <c r="GRV63"/>
      <c r="GRW63"/>
      <c r="GRX63"/>
      <c r="GRY63"/>
      <c r="GRZ63"/>
      <c r="GSA63"/>
      <c r="GSB63"/>
      <c r="GSC63"/>
      <c r="GSD63"/>
      <c r="GSE63"/>
      <c r="GSF63"/>
      <c r="GSG63"/>
      <c r="GSH63"/>
      <c r="GSI63"/>
      <c r="GSJ63"/>
      <c r="GSK63"/>
      <c r="GSL63"/>
      <c r="GSM63"/>
      <c r="GSN63"/>
      <c r="GSO63"/>
      <c r="GSP63"/>
      <c r="GSQ63"/>
      <c r="GSR63"/>
      <c r="GSS63"/>
      <c r="GST63"/>
      <c r="GSU63"/>
      <c r="GSV63"/>
      <c r="GSW63"/>
      <c r="GSX63"/>
      <c r="GSY63"/>
      <c r="GSZ63"/>
      <c r="GTA63"/>
      <c r="GTB63"/>
      <c r="GTC63"/>
      <c r="GTD63"/>
      <c r="GTE63"/>
      <c r="GTF63"/>
      <c r="GTG63"/>
      <c r="GTH63"/>
      <c r="GTI63"/>
      <c r="GTJ63"/>
      <c r="GTK63"/>
      <c r="GTL63"/>
      <c r="GTM63"/>
      <c r="GTN63"/>
      <c r="GTO63"/>
      <c r="GTP63"/>
      <c r="GTQ63"/>
      <c r="GTR63"/>
      <c r="GTS63"/>
      <c r="GTT63"/>
      <c r="GTU63"/>
      <c r="GTV63"/>
      <c r="GTW63"/>
      <c r="GTX63"/>
      <c r="GTY63"/>
      <c r="GTZ63"/>
      <c r="GUA63"/>
      <c r="GUB63"/>
      <c r="GUC63"/>
      <c r="GUD63"/>
      <c r="GUE63"/>
      <c r="GUF63"/>
      <c r="GUG63"/>
      <c r="GUH63"/>
      <c r="GUI63"/>
      <c r="GUJ63"/>
      <c r="GUK63"/>
      <c r="GUL63"/>
      <c r="GUM63"/>
      <c r="GUN63"/>
      <c r="GUO63"/>
      <c r="GUP63"/>
      <c r="GUQ63"/>
      <c r="GUR63"/>
      <c r="GUS63"/>
      <c r="GUT63"/>
      <c r="GUU63"/>
      <c r="GUV63"/>
      <c r="GUW63"/>
      <c r="GUX63"/>
      <c r="GUY63"/>
      <c r="GUZ63"/>
      <c r="GVA63"/>
      <c r="GVB63"/>
      <c r="GVC63"/>
      <c r="GVD63"/>
      <c r="GVE63"/>
      <c r="GVF63"/>
      <c r="GVG63"/>
      <c r="GVH63"/>
      <c r="GVI63"/>
      <c r="GVJ63"/>
      <c r="GVK63"/>
      <c r="GVL63"/>
      <c r="GVM63"/>
      <c r="GVN63"/>
      <c r="GVO63"/>
      <c r="GVP63"/>
      <c r="GVQ63"/>
      <c r="GVR63"/>
      <c r="GVS63"/>
      <c r="GVT63"/>
      <c r="GVU63"/>
      <c r="GVV63"/>
      <c r="GVW63"/>
      <c r="GVX63"/>
      <c r="GVY63"/>
      <c r="GVZ63"/>
      <c r="GWA63"/>
      <c r="GWB63"/>
      <c r="GWC63"/>
      <c r="GWD63"/>
      <c r="GWE63"/>
      <c r="GWF63"/>
      <c r="GWG63"/>
      <c r="GWH63"/>
      <c r="GWI63"/>
      <c r="GWJ63"/>
      <c r="GWK63"/>
      <c r="GWL63"/>
      <c r="GWM63"/>
      <c r="GWN63"/>
      <c r="GWO63"/>
      <c r="GWP63"/>
      <c r="GWQ63"/>
      <c r="GWR63"/>
      <c r="GWS63"/>
      <c r="GWT63"/>
      <c r="GWU63"/>
      <c r="GWV63"/>
      <c r="GWW63"/>
      <c r="GWX63"/>
      <c r="GWY63"/>
      <c r="GWZ63"/>
      <c r="GXA63"/>
      <c r="GXB63"/>
      <c r="GXC63"/>
      <c r="GXD63"/>
      <c r="GXE63"/>
      <c r="GXF63"/>
      <c r="GXG63"/>
      <c r="GXH63"/>
      <c r="GXI63"/>
      <c r="GXJ63"/>
      <c r="GXK63"/>
      <c r="GXL63"/>
      <c r="GXM63"/>
      <c r="GXN63"/>
      <c r="GXO63"/>
      <c r="GXP63"/>
      <c r="GXQ63"/>
      <c r="GXR63"/>
      <c r="GXS63"/>
      <c r="GXT63"/>
      <c r="GXU63"/>
      <c r="GXV63"/>
      <c r="GXW63"/>
      <c r="GXX63"/>
      <c r="GXY63"/>
      <c r="GXZ63"/>
      <c r="GYA63"/>
      <c r="GYB63"/>
      <c r="GYC63"/>
      <c r="GYD63"/>
      <c r="GYE63"/>
      <c r="GYF63"/>
      <c r="GYG63"/>
      <c r="GYH63"/>
      <c r="GYI63"/>
      <c r="GYJ63"/>
      <c r="GYK63"/>
      <c r="GYL63"/>
      <c r="GYM63"/>
      <c r="GYN63"/>
      <c r="GYO63"/>
      <c r="GYP63"/>
      <c r="GYQ63"/>
      <c r="GYR63"/>
      <c r="GYS63"/>
      <c r="GYT63"/>
      <c r="GYU63"/>
      <c r="GYV63"/>
      <c r="GYW63"/>
      <c r="GYX63"/>
      <c r="GYY63"/>
      <c r="GYZ63"/>
      <c r="GZA63"/>
      <c r="GZB63"/>
      <c r="GZC63"/>
      <c r="GZD63"/>
      <c r="GZE63"/>
      <c r="GZF63"/>
      <c r="GZG63"/>
      <c r="GZH63"/>
      <c r="GZI63"/>
      <c r="GZJ63"/>
      <c r="GZK63"/>
      <c r="GZL63"/>
      <c r="GZM63"/>
      <c r="GZN63"/>
      <c r="GZO63"/>
      <c r="GZP63"/>
      <c r="GZQ63"/>
      <c r="GZR63"/>
      <c r="GZS63"/>
      <c r="GZT63"/>
      <c r="GZU63"/>
      <c r="GZV63"/>
      <c r="GZW63"/>
      <c r="GZX63"/>
      <c r="GZY63"/>
      <c r="GZZ63"/>
      <c r="HAA63"/>
      <c r="HAB63"/>
      <c r="HAC63"/>
      <c r="HAD63"/>
      <c r="HAE63"/>
      <c r="HAF63"/>
      <c r="HAG63"/>
      <c r="HAH63"/>
      <c r="HAI63"/>
      <c r="HAJ63"/>
      <c r="HAK63"/>
      <c r="HAL63"/>
      <c r="HAM63"/>
      <c r="HAN63"/>
      <c r="HAO63"/>
      <c r="HAP63"/>
      <c r="HAQ63"/>
      <c r="HAR63"/>
      <c r="HAS63"/>
      <c r="HAT63"/>
      <c r="HAU63"/>
      <c r="HAV63"/>
      <c r="HAW63"/>
      <c r="HAX63"/>
      <c r="HAY63"/>
      <c r="HAZ63"/>
      <c r="HBA63"/>
      <c r="HBB63"/>
      <c r="HBC63"/>
      <c r="HBD63"/>
      <c r="HBE63"/>
      <c r="HBF63"/>
      <c r="HBG63"/>
      <c r="HBH63"/>
      <c r="HBI63"/>
      <c r="HBJ63"/>
      <c r="HBK63"/>
      <c r="HBL63"/>
      <c r="HBM63"/>
      <c r="HBN63"/>
      <c r="HBO63"/>
      <c r="HBP63"/>
      <c r="HBQ63"/>
      <c r="HBR63"/>
      <c r="HBS63"/>
      <c r="HBT63"/>
      <c r="HBU63"/>
      <c r="HBV63"/>
      <c r="HBW63"/>
      <c r="HBX63"/>
      <c r="HBY63"/>
      <c r="HBZ63"/>
      <c r="HCA63"/>
      <c r="HCB63"/>
      <c r="HCC63"/>
      <c r="HCD63"/>
      <c r="HCE63"/>
      <c r="HCF63"/>
      <c r="HCG63"/>
      <c r="HCH63"/>
      <c r="HCI63"/>
      <c r="HCJ63"/>
      <c r="HCK63"/>
      <c r="HCL63"/>
      <c r="HCM63"/>
      <c r="HCN63"/>
      <c r="HCO63"/>
      <c r="HCP63"/>
      <c r="HCQ63"/>
      <c r="HCR63"/>
      <c r="HCS63"/>
      <c r="HCT63"/>
      <c r="HCU63"/>
      <c r="HCV63"/>
      <c r="HCW63"/>
      <c r="HCX63"/>
      <c r="HCY63"/>
      <c r="HCZ63"/>
      <c r="HDA63"/>
      <c r="HDB63"/>
      <c r="HDC63"/>
      <c r="HDD63"/>
      <c r="HDE63"/>
      <c r="HDF63"/>
      <c r="HDG63"/>
      <c r="HDH63"/>
      <c r="HDI63"/>
      <c r="HDJ63"/>
      <c r="HDK63"/>
      <c r="HDL63"/>
      <c r="HDM63"/>
      <c r="HDN63"/>
      <c r="HDO63"/>
      <c r="HDP63"/>
      <c r="HDQ63"/>
      <c r="HDR63"/>
      <c r="HDS63"/>
      <c r="HDT63"/>
      <c r="HDU63"/>
      <c r="HDV63"/>
      <c r="HDW63"/>
      <c r="HDX63"/>
      <c r="HDY63"/>
      <c r="HDZ63"/>
      <c r="HEA63"/>
      <c r="HEB63"/>
      <c r="HEC63"/>
      <c r="HED63"/>
      <c r="HEE63"/>
      <c r="HEF63"/>
      <c r="HEG63"/>
      <c r="HEH63"/>
      <c r="HEI63"/>
      <c r="HEJ63"/>
      <c r="HEK63"/>
      <c r="HEL63"/>
      <c r="HEM63"/>
      <c r="HEN63"/>
      <c r="HEO63"/>
      <c r="HEP63"/>
      <c r="HEQ63"/>
      <c r="HER63"/>
      <c r="HES63"/>
      <c r="HET63"/>
      <c r="HEU63"/>
      <c r="HEV63"/>
      <c r="HEW63"/>
      <c r="HEX63"/>
      <c r="HEY63"/>
      <c r="HEZ63"/>
      <c r="HFA63"/>
      <c r="HFB63"/>
      <c r="HFC63"/>
      <c r="HFD63"/>
      <c r="HFE63"/>
      <c r="HFF63"/>
      <c r="HFG63"/>
      <c r="HFH63"/>
      <c r="HFI63"/>
      <c r="HFJ63"/>
      <c r="HFK63"/>
      <c r="HFL63"/>
      <c r="HFM63"/>
      <c r="HFN63"/>
      <c r="HFO63"/>
      <c r="HFP63"/>
      <c r="HFQ63"/>
      <c r="HFR63"/>
      <c r="HFS63"/>
      <c r="HFT63"/>
      <c r="HFU63"/>
      <c r="HFV63"/>
      <c r="HFW63"/>
      <c r="HFX63"/>
      <c r="HFY63"/>
      <c r="HFZ63"/>
      <c r="HGA63"/>
      <c r="HGB63"/>
      <c r="HGC63"/>
      <c r="HGD63"/>
      <c r="HGE63"/>
      <c r="HGF63"/>
      <c r="HGG63"/>
      <c r="HGH63"/>
      <c r="HGI63"/>
      <c r="HGJ63"/>
      <c r="HGK63"/>
      <c r="HGL63"/>
      <c r="HGM63"/>
      <c r="HGN63"/>
      <c r="HGO63"/>
      <c r="HGP63"/>
      <c r="HGQ63"/>
      <c r="HGR63"/>
      <c r="HGS63"/>
      <c r="HGT63"/>
      <c r="HGU63"/>
      <c r="HGV63"/>
      <c r="HGW63"/>
      <c r="HGX63"/>
      <c r="HGY63"/>
      <c r="HGZ63"/>
      <c r="HHA63"/>
      <c r="HHB63"/>
      <c r="HHC63"/>
      <c r="HHD63"/>
      <c r="HHE63"/>
      <c r="HHF63"/>
      <c r="HHG63"/>
      <c r="HHH63"/>
      <c r="HHI63"/>
      <c r="HHJ63"/>
      <c r="HHK63"/>
      <c r="HHL63"/>
      <c r="HHM63"/>
      <c r="HHN63"/>
      <c r="HHO63"/>
      <c r="HHP63"/>
      <c r="HHQ63"/>
      <c r="HHR63"/>
      <c r="HHS63"/>
      <c r="HHT63"/>
      <c r="HHU63"/>
      <c r="HHV63"/>
      <c r="HHW63"/>
      <c r="HHX63"/>
      <c r="HHY63"/>
      <c r="HHZ63"/>
      <c r="HIA63"/>
      <c r="HIB63"/>
      <c r="HIC63"/>
      <c r="HID63"/>
      <c r="HIE63"/>
      <c r="HIF63"/>
      <c r="HIG63"/>
      <c r="HIH63"/>
      <c r="HII63"/>
      <c r="HIJ63"/>
      <c r="HIK63"/>
      <c r="HIL63"/>
      <c r="HIM63"/>
      <c r="HIN63"/>
      <c r="HIO63"/>
      <c r="HIP63"/>
      <c r="HIQ63"/>
      <c r="HIR63"/>
      <c r="HIS63"/>
      <c r="HIT63"/>
      <c r="HIU63"/>
      <c r="HIV63"/>
      <c r="HIW63"/>
      <c r="HIX63"/>
      <c r="HIY63"/>
      <c r="HIZ63"/>
      <c r="HJA63"/>
      <c r="HJB63"/>
      <c r="HJC63"/>
      <c r="HJD63"/>
      <c r="HJE63"/>
      <c r="HJF63"/>
      <c r="HJG63"/>
      <c r="HJH63"/>
      <c r="HJI63"/>
      <c r="HJJ63"/>
      <c r="HJK63"/>
      <c r="HJL63"/>
      <c r="HJM63"/>
      <c r="HJN63"/>
      <c r="HJO63"/>
      <c r="HJP63"/>
      <c r="HJQ63"/>
      <c r="HJR63"/>
      <c r="HJS63"/>
      <c r="HJT63"/>
      <c r="HJU63"/>
      <c r="HJV63"/>
      <c r="HJW63"/>
      <c r="HJX63"/>
      <c r="HJY63"/>
      <c r="HJZ63"/>
      <c r="HKA63"/>
      <c r="HKB63"/>
      <c r="HKC63"/>
      <c r="HKD63"/>
      <c r="HKE63"/>
      <c r="HKF63"/>
      <c r="HKG63"/>
      <c r="HKH63"/>
      <c r="HKI63"/>
      <c r="HKJ63"/>
      <c r="HKK63"/>
      <c r="HKL63"/>
      <c r="HKM63"/>
      <c r="HKN63"/>
      <c r="HKO63"/>
      <c r="HKP63"/>
      <c r="HKQ63"/>
      <c r="HKR63"/>
      <c r="HKS63"/>
      <c r="HKT63"/>
      <c r="HKU63"/>
      <c r="HKV63"/>
      <c r="HKW63"/>
      <c r="HKX63"/>
      <c r="HKY63"/>
      <c r="HKZ63"/>
      <c r="HLA63"/>
      <c r="HLB63"/>
      <c r="HLC63"/>
      <c r="HLD63"/>
      <c r="HLE63"/>
      <c r="HLF63"/>
      <c r="HLG63"/>
      <c r="HLH63"/>
      <c r="HLI63"/>
      <c r="HLJ63"/>
      <c r="HLK63"/>
      <c r="HLL63"/>
      <c r="HLM63"/>
      <c r="HLN63"/>
      <c r="HLO63"/>
      <c r="HLP63"/>
      <c r="HLQ63"/>
      <c r="HLR63"/>
      <c r="HLS63"/>
      <c r="HLT63"/>
      <c r="HLU63"/>
      <c r="HLV63"/>
      <c r="HLW63"/>
      <c r="HLX63"/>
      <c r="HLY63"/>
      <c r="HLZ63"/>
      <c r="HMA63"/>
      <c r="HMB63"/>
      <c r="HMC63"/>
      <c r="HMD63"/>
      <c r="HME63"/>
      <c r="HMF63"/>
      <c r="HMG63"/>
      <c r="HMH63"/>
      <c r="HMI63"/>
      <c r="HMJ63"/>
      <c r="HMK63"/>
      <c r="HML63"/>
      <c r="HMM63"/>
      <c r="HMN63"/>
      <c r="HMO63"/>
      <c r="HMP63"/>
      <c r="HMQ63"/>
      <c r="HMR63"/>
      <c r="HMS63"/>
      <c r="HMT63"/>
      <c r="HMU63"/>
      <c r="HMV63"/>
      <c r="HMW63"/>
      <c r="HMX63"/>
      <c r="HMY63"/>
      <c r="HMZ63"/>
      <c r="HNA63"/>
      <c r="HNB63"/>
      <c r="HNC63"/>
      <c r="HND63"/>
      <c r="HNE63"/>
      <c r="HNF63"/>
      <c r="HNG63"/>
      <c r="HNH63"/>
      <c r="HNI63"/>
      <c r="HNJ63"/>
      <c r="HNK63"/>
      <c r="HNL63"/>
      <c r="HNM63"/>
      <c r="HNN63"/>
      <c r="HNO63"/>
      <c r="HNP63"/>
      <c r="HNQ63"/>
      <c r="HNR63"/>
      <c r="HNS63"/>
      <c r="HNT63"/>
      <c r="HNU63"/>
      <c r="HNV63"/>
      <c r="HNW63"/>
      <c r="HNX63"/>
      <c r="HNY63"/>
      <c r="HNZ63"/>
      <c r="HOA63"/>
      <c r="HOB63"/>
      <c r="HOC63"/>
      <c r="HOD63"/>
      <c r="HOE63"/>
      <c r="HOF63"/>
      <c r="HOG63"/>
      <c r="HOH63"/>
      <c r="HOI63"/>
      <c r="HOJ63"/>
      <c r="HOK63"/>
      <c r="HOL63"/>
      <c r="HOM63"/>
      <c r="HON63"/>
      <c r="HOO63"/>
      <c r="HOP63"/>
      <c r="HOQ63"/>
      <c r="HOR63"/>
      <c r="HOS63"/>
      <c r="HOT63"/>
      <c r="HOU63"/>
      <c r="HOV63"/>
      <c r="HOW63"/>
      <c r="HOX63"/>
      <c r="HOY63"/>
      <c r="HOZ63"/>
      <c r="HPA63"/>
      <c r="HPB63"/>
      <c r="HPC63"/>
      <c r="HPD63"/>
      <c r="HPE63"/>
      <c r="HPF63"/>
      <c r="HPG63"/>
      <c r="HPH63"/>
      <c r="HPI63"/>
      <c r="HPJ63"/>
      <c r="HPK63"/>
      <c r="HPL63"/>
      <c r="HPM63"/>
      <c r="HPN63"/>
      <c r="HPO63"/>
      <c r="HPP63"/>
      <c r="HPQ63"/>
      <c r="HPR63"/>
      <c r="HPS63"/>
      <c r="HPT63"/>
      <c r="HPU63"/>
      <c r="HPV63"/>
      <c r="HPW63"/>
      <c r="HPX63"/>
      <c r="HPY63"/>
      <c r="HPZ63"/>
      <c r="HQA63"/>
      <c r="HQB63"/>
      <c r="HQC63"/>
      <c r="HQD63"/>
      <c r="HQE63"/>
      <c r="HQF63"/>
      <c r="HQG63"/>
      <c r="HQH63"/>
      <c r="HQI63"/>
      <c r="HQJ63"/>
      <c r="HQK63"/>
      <c r="HQL63"/>
      <c r="HQM63"/>
      <c r="HQN63"/>
      <c r="HQO63"/>
      <c r="HQP63"/>
      <c r="HQQ63"/>
      <c r="HQR63"/>
      <c r="HQS63"/>
      <c r="HQT63"/>
      <c r="HQU63"/>
      <c r="HQV63"/>
      <c r="HQW63"/>
      <c r="HQX63"/>
      <c r="HQY63"/>
      <c r="HQZ63"/>
      <c r="HRA63"/>
      <c r="HRB63"/>
      <c r="HRC63"/>
      <c r="HRD63"/>
      <c r="HRE63"/>
      <c r="HRF63"/>
      <c r="HRG63"/>
      <c r="HRH63"/>
      <c r="HRI63"/>
      <c r="HRJ63"/>
      <c r="HRK63"/>
      <c r="HRL63"/>
      <c r="HRM63"/>
      <c r="HRN63"/>
      <c r="HRO63"/>
      <c r="HRP63"/>
      <c r="HRQ63"/>
      <c r="HRR63"/>
      <c r="HRS63"/>
      <c r="HRT63"/>
      <c r="HRU63"/>
      <c r="HRV63"/>
      <c r="HRW63"/>
      <c r="HRX63"/>
      <c r="HRY63"/>
      <c r="HRZ63"/>
      <c r="HSA63"/>
      <c r="HSB63"/>
      <c r="HSC63"/>
      <c r="HSD63"/>
      <c r="HSE63"/>
      <c r="HSF63"/>
      <c r="HSG63"/>
      <c r="HSH63"/>
      <c r="HSI63"/>
      <c r="HSJ63"/>
      <c r="HSK63"/>
      <c r="HSL63"/>
      <c r="HSM63"/>
      <c r="HSN63"/>
      <c r="HSO63"/>
      <c r="HSP63"/>
      <c r="HSQ63"/>
      <c r="HSR63"/>
      <c r="HSS63"/>
      <c r="HST63"/>
      <c r="HSU63"/>
      <c r="HSV63"/>
      <c r="HSW63"/>
      <c r="HSX63"/>
      <c r="HSY63"/>
      <c r="HSZ63"/>
      <c r="HTA63"/>
      <c r="HTB63"/>
      <c r="HTC63"/>
      <c r="HTD63"/>
      <c r="HTE63"/>
      <c r="HTF63"/>
      <c r="HTG63"/>
      <c r="HTH63"/>
      <c r="HTI63"/>
      <c r="HTJ63"/>
      <c r="HTK63"/>
      <c r="HTL63"/>
      <c r="HTM63"/>
      <c r="HTN63"/>
      <c r="HTO63"/>
      <c r="HTP63"/>
      <c r="HTQ63"/>
      <c r="HTR63"/>
      <c r="HTS63"/>
      <c r="HTT63"/>
      <c r="HTU63"/>
      <c r="HTV63"/>
      <c r="HTW63"/>
      <c r="HTX63"/>
      <c r="HTY63"/>
      <c r="HTZ63"/>
      <c r="HUA63"/>
      <c r="HUB63"/>
      <c r="HUC63"/>
      <c r="HUD63"/>
      <c r="HUE63"/>
      <c r="HUF63"/>
      <c r="HUG63"/>
      <c r="HUH63"/>
      <c r="HUI63"/>
      <c r="HUJ63"/>
      <c r="HUK63"/>
      <c r="HUL63"/>
      <c r="HUM63"/>
      <c r="HUN63"/>
      <c r="HUO63"/>
      <c r="HUP63"/>
      <c r="HUQ63"/>
      <c r="HUR63"/>
      <c r="HUS63"/>
      <c r="HUT63"/>
      <c r="HUU63"/>
      <c r="HUV63"/>
      <c r="HUW63"/>
      <c r="HUX63"/>
      <c r="HUY63"/>
      <c r="HUZ63"/>
      <c r="HVA63"/>
      <c r="HVB63"/>
      <c r="HVC63"/>
      <c r="HVD63"/>
      <c r="HVE63"/>
      <c r="HVF63"/>
      <c r="HVG63"/>
      <c r="HVH63"/>
      <c r="HVI63"/>
      <c r="HVJ63"/>
      <c r="HVK63"/>
      <c r="HVL63"/>
      <c r="HVM63"/>
      <c r="HVN63"/>
      <c r="HVO63"/>
      <c r="HVP63"/>
      <c r="HVQ63"/>
      <c r="HVR63"/>
      <c r="HVS63"/>
      <c r="HVT63"/>
      <c r="HVU63"/>
      <c r="HVV63"/>
      <c r="HVW63"/>
      <c r="HVX63"/>
      <c r="HVY63"/>
      <c r="HVZ63"/>
      <c r="HWA63"/>
      <c r="HWB63"/>
      <c r="HWC63"/>
      <c r="HWD63"/>
      <c r="HWE63"/>
      <c r="HWF63"/>
      <c r="HWG63"/>
      <c r="HWH63"/>
      <c r="HWI63"/>
      <c r="HWJ63"/>
      <c r="HWK63"/>
      <c r="HWL63"/>
      <c r="HWM63"/>
      <c r="HWN63"/>
      <c r="HWO63"/>
      <c r="HWP63"/>
      <c r="HWQ63"/>
      <c r="HWR63"/>
      <c r="HWS63"/>
      <c r="HWT63"/>
      <c r="HWU63"/>
      <c r="HWV63"/>
      <c r="HWW63"/>
      <c r="HWX63"/>
      <c r="HWY63"/>
      <c r="HWZ63"/>
      <c r="HXA63"/>
      <c r="HXB63"/>
      <c r="HXC63"/>
      <c r="HXD63"/>
      <c r="HXE63"/>
      <c r="HXF63"/>
      <c r="HXG63"/>
      <c r="HXH63"/>
      <c r="HXI63"/>
      <c r="HXJ63"/>
      <c r="HXK63"/>
      <c r="HXL63"/>
      <c r="HXM63"/>
      <c r="HXN63"/>
      <c r="HXO63"/>
      <c r="HXP63"/>
      <c r="HXQ63"/>
      <c r="HXR63"/>
      <c r="HXS63"/>
      <c r="HXT63"/>
      <c r="HXU63"/>
      <c r="HXV63"/>
      <c r="HXW63"/>
      <c r="HXX63"/>
      <c r="HXY63"/>
      <c r="HXZ63"/>
      <c r="HYA63"/>
      <c r="HYB63"/>
      <c r="HYC63"/>
      <c r="HYD63"/>
      <c r="HYE63"/>
      <c r="HYF63"/>
      <c r="HYG63"/>
      <c r="HYH63"/>
      <c r="HYI63"/>
      <c r="HYJ63"/>
      <c r="HYK63"/>
      <c r="HYL63"/>
      <c r="HYM63"/>
      <c r="HYN63"/>
      <c r="HYO63"/>
      <c r="HYP63"/>
      <c r="HYQ63"/>
      <c r="HYR63"/>
      <c r="HYS63"/>
      <c r="HYT63"/>
      <c r="HYU63"/>
      <c r="HYV63"/>
      <c r="HYW63"/>
      <c r="HYX63"/>
      <c r="HYY63"/>
      <c r="HYZ63"/>
      <c r="HZA63"/>
      <c r="HZB63"/>
      <c r="HZC63"/>
      <c r="HZD63"/>
      <c r="HZE63"/>
      <c r="HZF63"/>
      <c r="HZG63"/>
      <c r="HZH63"/>
      <c r="HZI63"/>
      <c r="HZJ63"/>
      <c r="HZK63"/>
      <c r="HZL63"/>
      <c r="HZM63"/>
      <c r="HZN63"/>
      <c r="HZO63"/>
      <c r="HZP63"/>
      <c r="HZQ63"/>
      <c r="HZR63"/>
      <c r="HZS63"/>
      <c r="HZT63"/>
      <c r="HZU63"/>
      <c r="HZV63"/>
      <c r="HZW63"/>
      <c r="HZX63"/>
      <c r="HZY63"/>
      <c r="HZZ63"/>
      <c r="IAA63"/>
      <c r="IAB63"/>
      <c r="IAC63"/>
      <c r="IAD63"/>
      <c r="IAE63"/>
      <c r="IAF63"/>
      <c r="IAG63"/>
      <c r="IAH63"/>
      <c r="IAI63"/>
      <c r="IAJ63"/>
      <c r="IAK63"/>
      <c r="IAL63"/>
      <c r="IAM63"/>
      <c r="IAN63"/>
      <c r="IAO63"/>
      <c r="IAP63"/>
      <c r="IAQ63"/>
      <c r="IAR63"/>
      <c r="IAS63"/>
      <c r="IAT63"/>
      <c r="IAU63"/>
      <c r="IAV63"/>
      <c r="IAW63"/>
      <c r="IAX63"/>
      <c r="IAY63"/>
      <c r="IAZ63"/>
      <c r="IBA63"/>
      <c r="IBB63"/>
      <c r="IBC63"/>
      <c r="IBD63"/>
      <c r="IBE63"/>
      <c r="IBF63"/>
      <c r="IBG63"/>
      <c r="IBH63"/>
      <c r="IBI63"/>
      <c r="IBJ63"/>
      <c r="IBK63"/>
      <c r="IBL63"/>
      <c r="IBM63"/>
      <c r="IBN63"/>
      <c r="IBO63"/>
      <c r="IBP63"/>
      <c r="IBQ63"/>
      <c r="IBR63"/>
      <c r="IBS63"/>
      <c r="IBT63"/>
      <c r="IBU63"/>
      <c r="IBV63"/>
      <c r="IBW63"/>
      <c r="IBX63"/>
      <c r="IBY63"/>
      <c r="IBZ63"/>
      <c r="ICA63"/>
      <c r="ICB63"/>
      <c r="ICC63"/>
      <c r="ICD63"/>
      <c r="ICE63"/>
      <c r="ICF63"/>
      <c r="ICG63"/>
      <c r="ICH63"/>
      <c r="ICI63"/>
      <c r="ICJ63"/>
      <c r="ICK63"/>
      <c r="ICL63"/>
      <c r="ICM63"/>
      <c r="ICN63"/>
      <c r="ICO63"/>
      <c r="ICP63"/>
      <c r="ICQ63"/>
      <c r="ICR63"/>
      <c r="ICS63"/>
      <c r="ICT63"/>
      <c r="ICU63"/>
      <c r="ICV63"/>
      <c r="ICW63"/>
      <c r="ICX63"/>
      <c r="ICY63"/>
      <c r="ICZ63"/>
      <c r="IDA63"/>
      <c r="IDB63"/>
      <c r="IDC63"/>
      <c r="IDD63"/>
      <c r="IDE63"/>
      <c r="IDF63"/>
      <c r="IDG63"/>
      <c r="IDH63"/>
      <c r="IDI63"/>
      <c r="IDJ63"/>
      <c r="IDK63"/>
      <c r="IDL63"/>
      <c r="IDM63"/>
      <c r="IDN63"/>
      <c r="IDO63"/>
      <c r="IDP63"/>
      <c r="IDQ63"/>
      <c r="IDR63"/>
      <c r="IDS63"/>
      <c r="IDT63"/>
      <c r="IDU63"/>
      <c r="IDV63"/>
      <c r="IDW63"/>
      <c r="IDX63"/>
      <c r="IDY63"/>
      <c r="IDZ63"/>
      <c r="IEA63"/>
      <c r="IEB63"/>
      <c r="IEC63"/>
      <c r="IED63"/>
      <c r="IEE63"/>
      <c r="IEF63"/>
      <c r="IEG63"/>
      <c r="IEH63"/>
      <c r="IEI63"/>
      <c r="IEJ63"/>
      <c r="IEK63"/>
      <c r="IEL63"/>
      <c r="IEM63"/>
      <c r="IEN63"/>
      <c r="IEO63"/>
      <c r="IEP63"/>
      <c r="IEQ63"/>
      <c r="IER63"/>
      <c r="IES63"/>
      <c r="IET63"/>
      <c r="IEU63"/>
      <c r="IEV63"/>
      <c r="IEW63"/>
      <c r="IEX63"/>
      <c r="IEY63"/>
      <c r="IEZ63"/>
      <c r="IFA63"/>
      <c r="IFB63"/>
      <c r="IFC63"/>
      <c r="IFD63"/>
      <c r="IFE63"/>
      <c r="IFF63"/>
      <c r="IFG63"/>
      <c r="IFH63"/>
      <c r="IFI63"/>
      <c r="IFJ63"/>
      <c r="IFK63"/>
      <c r="IFL63"/>
      <c r="IFM63"/>
      <c r="IFN63"/>
      <c r="IFO63"/>
      <c r="IFP63"/>
      <c r="IFQ63"/>
      <c r="IFR63"/>
      <c r="IFS63"/>
      <c r="IFT63"/>
      <c r="IFU63"/>
      <c r="IFV63"/>
      <c r="IFW63"/>
      <c r="IFX63"/>
      <c r="IFY63"/>
      <c r="IFZ63"/>
      <c r="IGA63"/>
      <c r="IGB63"/>
      <c r="IGC63"/>
      <c r="IGD63"/>
      <c r="IGE63"/>
      <c r="IGF63"/>
      <c r="IGG63"/>
      <c r="IGH63"/>
      <c r="IGI63"/>
      <c r="IGJ63"/>
      <c r="IGK63"/>
      <c r="IGL63"/>
      <c r="IGM63"/>
      <c r="IGN63"/>
      <c r="IGO63"/>
      <c r="IGP63"/>
      <c r="IGQ63"/>
      <c r="IGR63"/>
      <c r="IGS63"/>
      <c r="IGT63"/>
      <c r="IGU63"/>
      <c r="IGV63"/>
      <c r="IGW63"/>
      <c r="IGX63"/>
      <c r="IGY63"/>
      <c r="IGZ63"/>
      <c r="IHA63"/>
      <c r="IHB63"/>
      <c r="IHC63"/>
      <c r="IHD63"/>
      <c r="IHE63"/>
      <c r="IHF63"/>
      <c r="IHG63"/>
      <c r="IHH63"/>
      <c r="IHI63"/>
      <c r="IHJ63"/>
      <c r="IHK63"/>
      <c r="IHL63"/>
      <c r="IHM63"/>
      <c r="IHN63"/>
      <c r="IHO63"/>
      <c r="IHP63"/>
      <c r="IHQ63"/>
      <c r="IHR63"/>
      <c r="IHS63"/>
      <c r="IHT63"/>
      <c r="IHU63"/>
      <c r="IHV63"/>
      <c r="IHW63"/>
      <c r="IHX63"/>
      <c r="IHY63"/>
      <c r="IHZ63"/>
      <c r="IIA63"/>
      <c r="IIB63"/>
      <c r="IIC63"/>
      <c r="IID63"/>
      <c r="IIE63"/>
      <c r="IIF63"/>
      <c r="IIG63"/>
      <c r="IIH63"/>
      <c r="III63"/>
      <c r="IIJ63"/>
      <c r="IIK63"/>
      <c r="IIL63"/>
      <c r="IIM63"/>
      <c r="IIN63"/>
      <c r="IIO63"/>
      <c r="IIP63"/>
      <c r="IIQ63"/>
      <c r="IIR63"/>
      <c r="IIS63"/>
      <c r="IIT63"/>
      <c r="IIU63"/>
      <c r="IIV63"/>
      <c r="IIW63"/>
      <c r="IIX63"/>
      <c r="IIY63"/>
      <c r="IIZ63"/>
      <c r="IJA63"/>
      <c r="IJB63"/>
      <c r="IJC63"/>
      <c r="IJD63"/>
      <c r="IJE63"/>
      <c r="IJF63"/>
      <c r="IJG63"/>
      <c r="IJH63"/>
      <c r="IJI63"/>
      <c r="IJJ63"/>
      <c r="IJK63"/>
      <c r="IJL63"/>
      <c r="IJM63"/>
      <c r="IJN63"/>
      <c r="IJO63"/>
      <c r="IJP63"/>
      <c r="IJQ63"/>
      <c r="IJR63"/>
      <c r="IJS63"/>
      <c r="IJT63"/>
      <c r="IJU63"/>
      <c r="IJV63"/>
      <c r="IJW63"/>
      <c r="IJX63"/>
      <c r="IJY63"/>
      <c r="IJZ63"/>
      <c r="IKA63"/>
      <c r="IKB63"/>
      <c r="IKC63"/>
      <c r="IKD63"/>
      <c r="IKE63"/>
      <c r="IKF63"/>
      <c r="IKG63"/>
      <c r="IKH63"/>
      <c r="IKI63"/>
      <c r="IKJ63"/>
      <c r="IKK63"/>
      <c r="IKL63"/>
      <c r="IKM63"/>
      <c r="IKN63"/>
      <c r="IKO63"/>
      <c r="IKP63"/>
      <c r="IKQ63"/>
      <c r="IKR63"/>
      <c r="IKS63"/>
      <c r="IKT63"/>
      <c r="IKU63"/>
      <c r="IKV63"/>
      <c r="IKW63"/>
      <c r="IKX63"/>
      <c r="IKY63"/>
      <c r="IKZ63"/>
      <c r="ILA63"/>
      <c r="ILB63"/>
      <c r="ILC63"/>
      <c r="ILD63"/>
      <c r="ILE63"/>
      <c r="ILF63"/>
      <c r="ILG63"/>
      <c r="ILH63"/>
      <c r="ILI63"/>
      <c r="ILJ63"/>
      <c r="ILK63"/>
      <c r="ILL63"/>
      <c r="ILM63"/>
      <c r="ILN63"/>
      <c r="ILO63"/>
      <c r="ILP63"/>
      <c r="ILQ63"/>
      <c r="ILR63"/>
      <c r="ILS63"/>
      <c r="ILT63"/>
      <c r="ILU63"/>
      <c r="ILV63"/>
      <c r="ILW63"/>
      <c r="ILX63"/>
      <c r="ILY63"/>
      <c r="ILZ63"/>
      <c r="IMA63"/>
      <c r="IMB63"/>
      <c r="IMC63"/>
      <c r="IMD63"/>
      <c r="IME63"/>
      <c r="IMF63"/>
      <c r="IMG63"/>
      <c r="IMH63"/>
      <c r="IMI63"/>
      <c r="IMJ63"/>
      <c r="IMK63"/>
      <c r="IML63"/>
      <c r="IMM63"/>
      <c r="IMN63"/>
      <c r="IMO63"/>
      <c r="IMP63"/>
      <c r="IMQ63"/>
      <c r="IMR63"/>
      <c r="IMS63"/>
      <c r="IMT63"/>
      <c r="IMU63"/>
      <c r="IMV63"/>
      <c r="IMW63"/>
      <c r="IMX63"/>
      <c r="IMY63"/>
      <c r="IMZ63"/>
      <c r="INA63"/>
      <c r="INB63"/>
      <c r="INC63"/>
      <c r="IND63"/>
      <c r="INE63"/>
      <c r="INF63"/>
      <c r="ING63"/>
      <c r="INH63"/>
      <c r="INI63"/>
      <c r="INJ63"/>
      <c r="INK63"/>
      <c r="INL63"/>
      <c r="INM63"/>
      <c r="INN63"/>
      <c r="INO63"/>
      <c r="INP63"/>
      <c r="INQ63"/>
      <c r="INR63"/>
      <c r="INS63"/>
      <c r="INT63"/>
      <c r="INU63"/>
      <c r="INV63"/>
      <c r="INW63"/>
      <c r="INX63"/>
      <c r="INY63"/>
      <c r="INZ63"/>
      <c r="IOA63"/>
      <c r="IOB63"/>
      <c r="IOC63"/>
      <c r="IOD63"/>
      <c r="IOE63"/>
      <c r="IOF63"/>
      <c r="IOG63"/>
      <c r="IOH63"/>
      <c r="IOI63"/>
      <c r="IOJ63"/>
      <c r="IOK63"/>
      <c r="IOL63"/>
      <c r="IOM63"/>
      <c r="ION63"/>
      <c r="IOO63"/>
      <c r="IOP63"/>
      <c r="IOQ63"/>
      <c r="IOR63"/>
      <c r="IOS63"/>
      <c r="IOT63"/>
      <c r="IOU63"/>
      <c r="IOV63"/>
      <c r="IOW63"/>
      <c r="IOX63"/>
      <c r="IOY63"/>
      <c r="IOZ63"/>
      <c r="IPA63"/>
      <c r="IPB63"/>
      <c r="IPC63"/>
      <c r="IPD63"/>
      <c r="IPE63"/>
      <c r="IPF63"/>
      <c r="IPG63"/>
      <c r="IPH63"/>
      <c r="IPI63"/>
      <c r="IPJ63"/>
      <c r="IPK63"/>
      <c r="IPL63"/>
      <c r="IPM63"/>
      <c r="IPN63"/>
      <c r="IPO63"/>
      <c r="IPP63"/>
      <c r="IPQ63"/>
      <c r="IPR63"/>
      <c r="IPS63"/>
      <c r="IPT63"/>
      <c r="IPU63"/>
      <c r="IPV63"/>
      <c r="IPW63"/>
      <c r="IPX63"/>
      <c r="IPY63"/>
      <c r="IPZ63"/>
      <c r="IQA63"/>
      <c r="IQB63"/>
      <c r="IQC63"/>
      <c r="IQD63"/>
      <c r="IQE63"/>
      <c r="IQF63"/>
      <c r="IQG63"/>
      <c r="IQH63"/>
      <c r="IQI63"/>
      <c r="IQJ63"/>
      <c r="IQK63"/>
      <c r="IQL63"/>
      <c r="IQM63"/>
      <c r="IQN63"/>
      <c r="IQO63"/>
      <c r="IQP63"/>
      <c r="IQQ63"/>
      <c r="IQR63"/>
      <c r="IQS63"/>
      <c r="IQT63"/>
      <c r="IQU63"/>
      <c r="IQV63"/>
      <c r="IQW63"/>
      <c r="IQX63"/>
      <c r="IQY63"/>
      <c r="IQZ63"/>
      <c r="IRA63"/>
      <c r="IRB63"/>
      <c r="IRC63"/>
      <c r="IRD63"/>
      <c r="IRE63"/>
      <c r="IRF63"/>
      <c r="IRG63"/>
      <c r="IRH63"/>
      <c r="IRI63"/>
      <c r="IRJ63"/>
      <c r="IRK63"/>
      <c r="IRL63"/>
      <c r="IRM63"/>
      <c r="IRN63"/>
      <c r="IRO63"/>
      <c r="IRP63"/>
      <c r="IRQ63"/>
      <c r="IRR63"/>
      <c r="IRS63"/>
      <c r="IRT63"/>
      <c r="IRU63"/>
      <c r="IRV63"/>
      <c r="IRW63"/>
      <c r="IRX63"/>
      <c r="IRY63"/>
      <c r="IRZ63"/>
      <c r="ISA63"/>
      <c r="ISB63"/>
      <c r="ISC63"/>
      <c r="ISD63"/>
      <c r="ISE63"/>
      <c r="ISF63"/>
      <c r="ISG63"/>
      <c r="ISH63"/>
      <c r="ISI63"/>
      <c r="ISJ63"/>
      <c r="ISK63"/>
      <c r="ISL63"/>
      <c r="ISM63"/>
      <c r="ISN63"/>
      <c r="ISO63"/>
      <c r="ISP63"/>
      <c r="ISQ63"/>
      <c r="ISR63"/>
      <c r="ISS63"/>
      <c r="IST63"/>
      <c r="ISU63"/>
      <c r="ISV63"/>
      <c r="ISW63"/>
      <c r="ISX63"/>
      <c r="ISY63"/>
      <c r="ISZ63"/>
      <c r="ITA63"/>
      <c r="ITB63"/>
      <c r="ITC63"/>
      <c r="ITD63"/>
      <c r="ITE63"/>
      <c r="ITF63"/>
      <c r="ITG63"/>
      <c r="ITH63"/>
      <c r="ITI63"/>
      <c r="ITJ63"/>
      <c r="ITK63"/>
      <c r="ITL63"/>
      <c r="ITM63"/>
      <c r="ITN63"/>
      <c r="ITO63"/>
      <c r="ITP63"/>
      <c r="ITQ63"/>
      <c r="ITR63"/>
      <c r="ITS63"/>
      <c r="ITT63"/>
      <c r="ITU63"/>
      <c r="ITV63"/>
      <c r="ITW63"/>
      <c r="ITX63"/>
      <c r="ITY63"/>
      <c r="ITZ63"/>
      <c r="IUA63"/>
      <c r="IUB63"/>
      <c r="IUC63"/>
      <c r="IUD63"/>
      <c r="IUE63"/>
      <c r="IUF63"/>
      <c r="IUG63"/>
      <c r="IUH63"/>
      <c r="IUI63"/>
      <c r="IUJ63"/>
      <c r="IUK63"/>
      <c r="IUL63"/>
      <c r="IUM63"/>
      <c r="IUN63"/>
      <c r="IUO63"/>
      <c r="IUP63"/>
      <c r="IUQ63"/>
      <c r="IUR63"/>
      <c r="IUS63"/>
      <c r="IUT63"/>
      <c r="IUU63"/>
      <c r="IUV63"/>
      <c r="IUW63"/>
      <c r="IUX63"/>
      <c r="IUY63"/>
      <c r="IUZ63"/>
      <c r="IVA63"/>
      <c r="IVB63"/>
      <c r="IVC63"/>
      <c r="IVD63"/>
      <c r="IVE63"/>
      <c r="IVF63"/>
      <c r="IVG63"/>
      <c r="IVH63"/>
      <c r="IVI63"/>
      <c r="IVJ63"/>
      <c r="IVK63"/>
      <c r="IVL63"/>
      <c r="IVM63"/>
      <c r="IVN63"/>
      <c r="IVO63"/>
      <c r="IVP63"/>
      <c r="IVQ63"/>
      <c r="IVR63"/>
      <c r="IVS63"/>
      <c r="IVT63"/>
      <c r="IVU63"/>
      <c r="IVV63"/>
      <c r="IVW63"/>
      <c r="IVX63"/>
      <c r="IVY63"/>
      <c r="IVZ63"/>
      <c r="IWA63"/>
      <c r="IWB63"/>
      <c r="IWC63"/>
      <c r="IWD63"/>
      <c r="IWE63"/>
      <c r="IWF63"/>
      <c r="IWG63"/>
      <c r="IWH63"/>
      <c r="IWI63"/>
      <c r="IWJ63"/>
      <c r="IWK63"/>
      <c r="IWL63"/>
      <c r="IWM63"/>
      <c r="IWN63"/>
      <c r="IWO63"/>
      <c r="IWP63"/>
      <c r="IWQ63"/>
      <c r="IWR63"/>
      <c r="IWS63"/>
      <c r="IWT63"/>
      <c r="IWU63"/>
      <c r="IWV63"/>
      <c r="IWW63"/>
      <c r="IWX63"/>
      <c r="IWY63"/>
      <c r="IWZ63"/>
      <c r="IXA63"/>
      <c r="IXB63"/>
      <c r="IXC63"/>
      <c r="IXD63"/>
      <c r="IXE63"/>
      <c r="IXF63"/>
      <c r="IXG63"/>
      <c r="IXH63"/>
      <c r="IXI63"/>
      <c r="IXJ63"/>
      <c r="IXK63"/>
      <c r="IXL63"/>
      <c r="IXM63"/>
      <c r="IXN63"/>
      <c r="IXO63"/>
      <c r="IXP63"/>
      <c r="IXQ63"/>
      <c r="IXR63"/>
      <c r="IXS63"/>
      <c r="IXT63"/>
      <c r="IXU63"/>
      <c r="IXV63"/>
      <c r="IXW63"/>
      <c r="IXX63"/>
      <c r="IXY63"/>
      <c r="IXZ63"/>
      <c r="IYA63"/>
      <c r="IYB63"/>
      <c r="IYC63"/>
      <c r="IYD63"/>
      <c r="IYE63"/>
      <c r="IYF63"/>
      <c r="IYG63"/>
      <c r="IYH63"/>
      <c r="IYI63"/>
      <c r="IYJ63"/>
      <c r="IYK63"/>
      <c r="IYL63"/>
      <c r="IYM63"/>
      <c r="IYN63"/>
      <c r="IYO63"/>
      <c r="IYP63"/>
      <c r="IYQ63"/>
      <c r="IYR63"/>
      <c r="IYS63"/>
      <c r="IYT63"/>
      <c r="IYU63"/>
      <c r="IYV63"/>
      <c r="IYW63"/>
      <c r="IYX63"/>
      <c r="IYY63"/>
      <c r="IYZ63"/>
      <c r="IZA63"/>
      <c r="IZB63"/>
      <c r="IZC63"/>
      <c r="IZD63"/>
      <c r="IZE63"/>
      <c r="IZF63"/>
      <c r="IZG63"/>
      <c r="IZH63"/>
      <c r="IZI63"/>
      <c r="IZJ63"/>
      <c r="IZK63"/>
      <c r="IZL63"/>
      <c r="IZM63"/>
      <c r="IZN63"/>
      <c r="IZO63"/>
      <c r="IZP63"/>
      <c r="IZQ63"/>
      <c r="IZR63"/>
      <c r="IZS63"/>
      <c r="IZT63"/>
      <c r="IZU63"/>
      <c r="IZV63"/>
      <c r="IZW63"/>
      <c r="IZX63"/>
      <c r="IZY63"/>
      <c r="IZZ63"/>
      <c r="JAA63"/>
      <c r="JAB63"/>
      <c r="JAC63"/>
      <c r="JAD63"/>
      <c r="JAE63"/>
      <c r="JAF63"/>
      <c r="JAG63"/>
      <c r="JAH63"/>
      <c r="JAI63"/>
      <c r="JAJ63"/>
      <c r="JAK63"/>
      <c r="JAL63"/>
      <c r="JAM63"/>
      <c r="JAN63"/>
      <c r="JAO63"/>
      <c r="JAP63"/>
      <c r="JAQ63"/>
      <c r="JAR63"/>
      <c r="JAS63"/>
      <c r="JAT63"/>
      <c r="JAU63"/>
      <c r="JAV63"/>
      <c r="JAW63"/>
      <c r="JAX63"/>
      <c r="JAY63"/>
      <c r="JAZ63"/>
      <c r="JBA63"/>
      <c r="JBB63"/>
      <c r="JBC63"/>
      <c r="JBD63"/>
      <c r="JBE63"/>
      <c r="JBF63"/>
      <c r="JBG63"/>
      <c r="JBH63"/>
      <c r="JBI63"/>
      <c r="JBJ63"/>
      <c r="JBK63"/>
      <c r="JBL63"/>
      <c r="JBM63"/>
      <c r="JBN63"/>
      <c r="JBO63"/>
      <c r="JBP63"/>
      <c r="JBQ63"/>
      <c r="JBR63"/>
      <c r="JBS63"/>
      <c r="JBT63"/>
      <c r="JBU63"/>
      <c r="JBV63"/>
      <c r="JBW63"/>
      <c r="JBX63"/>
      <c r="JBY63"/>
      <c r="JBZ63"/>
      <c r="JCA63"/>
      <c r="JCB63"/>
      <c r="JCC63"/>
      <c r="JCD63"/>
      <c r="JCE63"/>
      <c r="JCF63"/>
      <c r="JCG63"/>
      <c r="JCH63"/>
      <c r="JCI63"/>
      <c r="JCJ63"/>
      <c r="JCK63"/>
      <c r="JCL63"/>
      <c r="JCM63"/>
      <c r="JCN63"/>
      <c r="JCO63"/>
      <c r="JCP63"/>
      <c r="JCQ63"/>
      <c r="JCR63"/>
      <c r="JCS63"/>
      <c r="JCT63"/>
      <c r="JCU63"/>
      <c r="JCV63"/>
      <c r="JCW63"/>
      <c r="JCX63"/>
      <c r="JCY63"/>
      <c r="JCZ63"/>
      <c r="JDA63"/>
      <c r="JDB63"/>
      <c r="JDC63"/>
      <c r="JDD63"/>
      <c r="JDE63"/>
      <c r="JDF63"/>
      <c r="JDG63"/>
      <c r="JDH63"/>
      <c r="JDI63"/>
      <c r="JDJ63"/>
      <c r="JDK63"/>
      <c r="JDL63"/>
      <c r="JDM63"/>
      <c r="JDN63"/>
      <c r="JDO63"/>
      <c r="JDP63"/>
      <c r="JDQ63"/>
      <c r="JDR63"/>
      <c r="JDS63"/>
      <c r="JDT63"/>
      <c r="JDU63"/>
      <c r="JDV63"/>
      <c r="JDW63"/>
      <c r="JDX63"/>
      <c r="JDY63"/>
      <c r="JDZ63"/>
      <c r="JEA63"/>
      <c r="JEB63"/>
      <c r="JEC63"/>
      <c r="JED63"/>
      <c r="JEE63"/>
      <c r="JEF63"/>
      <c r="JEG63"/>
      <c r="JEH63"/>
      <c r="JEI63"/>
      <c r="JEJ63"/>
      <c r="JEK63"/>
      <c r="JEL63"/>
      <c r="JEM63"/>
      <c r="JEN63"/>
      <c r="JEO63"/>
      <c r="JEP63"/>
      <c r="JEQ63"/>
      <c r="JER63"/>
      <c r="JES63"/>
      <c r="JET63"/>
      <c r="JEU63"/>
      <c r="JEV63"/>
      <c r="JEW63"/>
      <c r="JEX63"/>
      <c r="JEY63"/>
      <c r="JEZ63"/>
      <c r="JFA63"/>
      <c r="JFB63"/>
      <c r="JFC63"/>
      <c r="JFD63"/>
      <c r="JFE63"/>
      <c r="JFF63"/>
      <c r="JFG63"/>
      <c r="JFH63"/>
      <c r="JFI63"/>
      <c r="JFJ63"/>
      <c r="JFK63"/>
      <c r="JFL63"/>
      <c r="JFM63"/>
      <c r="JFN63"/>
      <c r="JFO63"/>
      <c r="JFP63"/>
      <c r="JFQ63"/>
      <c r="JFR63"/>
      <c r="JFS63"/>
      <c r="JFT63"/>
      <c r="JFU63"/>
      <c r="JFV63"/>
      <c r="JFW63"/>
      <c r="JFX63"/>
      <c r="JFY63"/>
      <c r="JFZ63"/>
      <c r="JGA63"/>
      <c r="JGB63"/>
      <c r="JGC63"/>
      <c r="JGD63"/>
      <c r="JGE63"/>
      <c r="JGF63"/>
      <c r="JGG63"/>
      <c r="JGH63"/>
      <c r="JGI63"/>
      <c r="JGJ63"/>
      <c r="JGK63"/>
      <c r="JGL63"/>
      <c r="JGM63"/>
      <c r="JGN63"/>
      <c r="JGO63"/>
      <c r="JGP63"/>
      <c r="JGQ63"/>
      <c r="JGR63"/>
      <c r="JGS63"/>
      <c r="JGT63"/>
      <c r="JGU63"/>
      <c r="JGV63"/>
      <c r="JGW63"/>
      <c r="JGX63"/>
      <c r="JGY63"/>
      <c r="JGZ63"/>
      <c r="JHA63"/>
      <c r="JHB63"/>
      <c r="JHC63"/>
      <c r="JHD63"/>
      <c r="JHE63"/>
      <c r="JHF63"/>
      <c r="JHG63"/>
      <c r="JHH63"/>
      <c r="JHI63"/>
      <c r="JHJ63"/>
      <c r="JHK63"/>
      <c r="JHL63"/>
      <c r="JHM63"/>
      <c r="JHN63"/>
      <c r="JHO63"/>
      <c r="JHP63"/>
      <c r="JHQ63"/>
      <c r="JHR63"/>
      <c r="JHS63"/>
      <c r="JHT63"/>
      <c r="JHU63"/>
      <c r="JHV63"/>
      <c r="JHW63"/>
      <c r="JHX63"/>
      <c r="JHY63"/>
      <c r="JHZ63"/>
      <c r="JIA63"/>
      <c r="JIB63"/>
      <c r="JIC63"/>
      <c r="JID63"/>
      <c r="JIE63"/>
      <c r="JIF63"/>
      <c r="JIG63"/>
      <c r="JIH63"/>
      <c r="JII63"/>
      <c r="JIJ63"/>
      <c r="JIK63"/>
      <c r="JIL63"/>
      <c r="JIM63"/>
      <c r="JIN63"/>
      <c r="JIO63"/>
      <c r="JIP63"/>
      <c r="JIQ63"/>
      <c r="JIR63"/>
      <c r="JIS63"/>
      <c r="JIT63"/>
      <c r="JIU63"/>
      <c r="JIV63"/>
      <c r="JIW63"/>
      <c r="JIX63"/>
      <c r="JIY63"/>
      <c r="JIZ63"/>
      <c r="JJA63"/>
      <c r="JJB63"/>
      <c r="JJC63"/>
      <c r="JJD63"/>
      <c r="JJE63"/>
      <c r="JJF63"/>
      <c r="JJG63"/>
      <c r="JJH63"/>
      <c r="JJI63"/>
      <c r="JJJ63"/>
      <c r="JJK63"/>
      <c r="JJL63"/>
      <c r="JJM63"/>
      <c r="JJN63"/>
      <c r="JJO63"/>
      <c r="JJP63"/>
      <c r="JJQ63"/>
      <c r="JJR63"/>
      <c r="JJS63"/>
      <c r="JJT63"/>
      <c r="JJU63"/>
      <c r="JJV63"/>
      <c r="JJW63"/>
      <c r="JJX63"/>
      <c r="JJY63"/>
      <c r="JJZ63"/>
      <c r="JKA63"/>
      <c r="JKB63"/>
      <c r="JKC63"/>
      <c r="JKD63"/>
      <c r="JKE63"/>
      <c r="JKF63"/>
      <c r="JKG63"/>
      <c r="JKH63"/>
      <c r="JKI63"/>
      <c r="JKJ63"/>
      <c r="JKK63"/>
      <c r="JKL63"/>
      <c r="JKM63"/>
      <c r="JKN63"/>
      <c r="JKO63"/>
      <c r="JKP63"/>
      <c r="JKQ63"/>
      <c r="JKR63"/>
      <c r="JKS63"/>
      <c r="JKT63"/>
      <c r="JKU63"/>
      <c r="JKV63"/>
      <c r="JKW63"/>
      <c r="JKX63"/>
      <c r="JKY63"/>
      <c r="JKZ63"/>
      <c r="JLA63"/>
      <c r="JLB63"/>
      <c r="JLC63"/>
      <c r="JLD63"/>
      <c r="JLE63"/>
      <c r="JLF63"/>
      <c r="JLG63"/>
      <c r="JLH63"/>
      <c r="JLI63"/>
      <c r="JLJ63"/>
      <c r="JLK63"/>
      <c r="JLL63"/>
      <c r="JLM63"/>
      <c r="JLN63"/>
      <c r="JLO63"/>
      <c r="JLP63"/>
      <c r="JLQ63"/>
      <c r="JLR63"/>
      <c r="JLS63"/>
      <c r="JLT63"/>
      <c r="JLU63"/>
      <c r="JLV63"/>
      <c r="JLW63"/>
      <c r="JLX63"/>
      <c r="JLY63"/>
      <c r="JLZ63"/>
      <c r="JMA63"/>
      <c r="JMB63"/>
      <c r="JMC63"/>
      <c r="JMD63"/>
      <c r="JME63"/>
      <c r="JMF63"/>
      <c r="JMG63"/>
      <c r="JMH63"/>
      <c r="JMI63"/>
      <c r="JMJ63"/>
      <c r="JMK63"/>
      <c r="JML63"/>
      <c r="JMM63"/>
      <c r="JMN63"/>
      <c r="JMO63"/>
      <c r="JMP63"/>
      <c r="JMQ63"/>
      <c r="JMR63"/>
      <c r="JMS63"/>
      <c r="JMT63"/>
      <c r="JMU63"/>
      <c r="JMV63"/>
      <c r="JMW63"/>
      <c r="JMX63"/>
      <c r="JMY63"/>
      <c r="JMZ63"/>
      <c r="JNA63"/>
      <c r="JNB63"/>
      <c r="JNC63"/>
      <c r="JND63"/>
      <c r="JNE63"/>
      <c r="JNF63"/>
      <c r="JNG63"/>
      <c r="JNH63"/>
      <c r="JNI63"/>
      <c r="JNJ63"/>
      <c r="JNK63"/>
      <c r="JNL63"/>
      <c r="JNM63"/>
      <c r="JNN63"/>
      <c r="JNO63"/>
      <c r="JNP63"/>
      <c r="JNQ63"/>
      <c r="JNR63"/>
      <c r="JNS63"/>
      <c r="JNT63"/>
      <c r="JNU63"/>
      <c r="JNV63"/>
      <c r="JNW63"/>
      <c r="JNX63"/>
      <c r="JNY63"/>
      <c r="JNZ63"/>
      <c r="JOA63"/>
      <c r="JOB63"/>
      <c r="JOC63"/>
      <c r="JOD63"/>
      <c r="JOE63"/>
      <c r="JOF63"/>
      <c r="JOG63"/>
      <c r="JOH63"/>
      <c r="JOI63"/>
      <c r="JOJ63"/>
      <c r="JOK63"/>
      <c r="JOL63"/>
      <c r="JOM63"/>
      <c r="JON63"/>
      <c r="JOO63"/>
      <c r="JOP63"/>
      <c r="JOQ63"/>
      <c r="JOR63"/>
      <c r="JOS63"/>
      <c r="JOT63"/>
      <c r="JOU63"/>
      <c r="JOV63"/>
      <c r="JOW63"/>
      <c r="JOX63"/>
      <c r="JOY63"/>
      <c r="JOZ63"/>
      <c r="JPA63"/>
      <c r="JPB63"/>
      <c r="JPC63"/>
      <c r="JPD63"/>
      <c r="JPE63"/>
      <c r="JPF63"/>
      <c r="JPG63"/>
      <c r="JPH63"/>
      <c r="JPI63"/>
      <c r="JPJ63"/>
      <c r="JPK63"/>
      <c r="JPL63"/>
      <c r="JPM63"/>
      <c r="JPN63"/>
      <c r="JPO63"/>
      <c r="JPP63"/>
      <c r="JPQ63"/>
      <c r="JPR63"/>
      <c r="JPS63"/>
      <c r="JPT63"/>
      <c r="JPU63"/>
      <c r="JPV63"/>
      <c r="JPW63"/>
      <c r="JPX63"/>
      <c r="JPY63"/>
      <c r="JPZ63"/>
      <c r="JQA63"/>
      <c r="JQB63"/>
      <c r="JQC63"/>
      <c r="JQD63"/>
      <c r="JQE63"/>
      <c r="JQF63"/>
      <c r="JQG63"/>
      <c r="JQH63"/>
      <c r="JQI63"/>
      <c r="JQJ63"/>
      <c r="JQK63"/>
      <c r="JQL63"/>
      <c r="JQM63"/>
      <c r="JQN63"/>
      <c r="JQO63"/>
      <c r="JQP63"/>
      <c r="JQQ63"/>
      <c r="JQR63"/>
      <c r="JQS63"/>
      <c r="JQT63"/>
      <c r="JQU63"/>
      <c r="JQV63"/>
      <c r="JQW63"/>
      <c r="JQX63"/>
      <c r="JQY63"/>
      <c r="JQZ63"/>
      <c r="JRA63"/>
      <c r="JRB63"/>
      <c r="JRC63"/>
      <c r="JRD63"/>
      <c r="JRE63"/>
      <c r="JRF63"/>
      <c r="JRG63"/>
      <c r="JRH63"/>
      <c r="JRI63"/>
      <c r="JRJ63"/>
      <c r="JRK63"/>
      <c r="JRL63"/>
      <c r="JRM63"/>
      <c r="JRN63"/>
      <c r="JRO63"/>
      <c r="JRP63"/>
      <c r="JRQ63"/>
      <c r="JRR63"/>
      <c r="JRS63"/>
      <c r="JRT63"/>
      <c r="JRU63"/>
      <c r="JRV63"/>
      <c r="JRW63"/>
      <c r="JRX63"/>
      <c r="JRY63"/>
      <c r="JRZ63"/>
      <c r="JSA63"/>
      <c r="JSB63"/>
      <c r="JSC63"/>
      <c r="JSD63"/>
      <c r="JSE63"/>
      <c r="JSF63"/>
      <c r="JSG63"/>
      <c r="JSH63"/>
      <c r="JSI63"/>
      <c r="JSJ63"/>
      <c r="JSK63"/>
      <c r="JSL63"/>
      <c r="JSM63"/>
      <c r="JSN63"/>
      <c r="JSO63"/>
      <c r="JSP63"/>
      <c r="JSQ63"/>
      <c r="JSR63"/>
      <c r="JSS63"/>
      <c r="JST63"/>
      <c r="JSU63"/>
      <c r="JSV63"/>
      <c r="JSW63"/>
      <c r="JSX63"/>
      <c r="JSY63"/>
      <c r="JSZ63"/>
      <c r="JTA63"/>
      <c r="JTB63"/>
      <c r="JTC63"/>
      <c r="JTD63"/>
      <c r="JTE63"/>
      <c r="JTF63"/>
      <c r="JTG63"/>
      <c r="JTH63"/>
      <c r="JTI63"/>
      <c r="JTJ63"/>
      <c r="JTK63"/>
      <c r="JTL63"/>
      <c r="JTM63"/>
      <c r="JTN63"/>
      <c r="JTO63"/>
      <c r="JTP63"/>
      <c r="JTQ63"/>
      <c r="JTR63"/>
      <c r="JTS63"/>
      <c r="JTT63"/>
      <c r="JTU63"/>
      <c r="JTV63"/>
      <c r="JTW63"/>
      <c r="JTX63"/>
      <c r="JTY63"/>
      <c r="JTZ63"/>
      <c r="JUA63"/>
      <c r="JUB63"/>
      <c r="JUC63"/>
      <c r="JUD63"/>
      <c r="JUE63"/>
      <c r="JUF63"/>
      <c r="JUG63"/>
      <c r="JUH63"/>
      <c r="JUI63"/>
      <c r="JUJ63"/>
      <c r="JUK63"/>
      <c r="JUL63"/>
      <c r="JUM63"/>
      <c r="JUN63"/>
      <c r="JUO63"/>
      <c r="JUP63"/>
      <c r="JUQ63"/>
      <c r="JUR63"/>
      <c r="JUS63"/>
      <c r="JUT63"/>
      <c r="JUU63"/>
      <c r="JUV63"/>
      <c r="JUW63"/>
      <c r="JUX63"/>
      <c r="JUY63"/>
      <c r="JUZ63"/>
      <c r="JVA63"/>
      <c r="JVB63"/>
      <c r="JVC63"/>
      <c r="JVD63"/>
      <c r="JVE63"/>
      <c r="JVF63"/>
      <c r="JVG63"/>
      <c r="JVH63"/>
      <c r="JVI63"/>
      <c r="JVJ63"/>
      <c r="JVK63"/>
      <c r="JVL63"/>
      <c r="JVM63"/>
      <c r="JVN63"/>
      <c r="JVO63"/>
      <c r="JVP63"/>
      <c r="JVQ63"/>
      <c r="JVR63"/>
      <c r="JVS63"/>
      <c r="JVT63"/>
      <c r="JVU63"/>
      <c r="JVV63"/>
      <c r="JVW63"/>
      <c r="JVX63"/>
      <c r="JVY63"/>
      <c r="JVZ63"/>
      <c r="JWA63"/>
      <c r="JWB63"/>
      <c r="JWC63"/>
      <c r="JWD63"/>
      <c r="JWE63"/>
      <c r="JWF63"/>
      <c r="JWG63"/>
      <c r="JWH63"/>
      <c r="JWI63"/>
      <c r="JWJ63"/>
      <c r="JWK63"/>
      <c r="JWL63"/>
      <c r="JWM63"/>
      <c r="JWN63"/>
      <c r="JWO63"/>
      <c r="JWP63"/>
      <c r="JWQ63"/>
      <c r="JWR63"/>
      <c r="JWS63"/>
      <c r="JWT63"/>
      <c r="JWU63"/>
      <c r="JWV63"/>
      <c r="JWW63"/>
      <c r="JWX63"/>
      <c r="JWY63"/>
      <c r="JWZ63"/>
      <c r="JXA63"/>
      <c r="JXB63"/>
      <c r="JXC63"/>
      <c r="JXD63"/>
      <c r="JXE63"/>
      <c r="JXF63"/>
      <c r="JXG63"/>
      <c r="JXH63"/>
      <c r="JXI63"/>
      <c r="JXJ63"/>
      <c r="JXK63"/>
      <c r="JXL63"/>
      <c r="JXM63"/>
      <c r="JXN63"/>
      <c r="JXO63"/>
      <c r="JXP63"/>
      <c r="JXQ63"/>
      <c r="JXR63"/>
      <c r="JXS63"/>
      <c r="JXT63"/>
      <c r="JXU63"/>
      <c r="JXV63"/>
      <c r="JXW63"/>
      <c r="JXX63"/>
      <c r="JXY63"/>
      <c r="JXZ63"/>
      <c r="JYA63"/>
      <c r="JYB63"/>
      <c r="JYC63"/>
      <c r="JYD63"/>
      <c r="JYE63"/>
      <c r="JYF63"/>
      <c r="JYG63"/>
      <c r="JYH63"/>
      <c r="JYI63"/>
      <c r="JYJ63"/>
      <c r="JYK63"/>
      <c r="JYL63"/>
      <c r="JYM63"/>
      <c r="JYN63"/>
      <c r="JYO63"/>
      <c r="JYP63"/>
      <c r="JYQ63"/>
      <c r="JYR63"/>
      <c r="JYS63"/>
      <c r="JYT63"/>
      <c r="JYU63"/>
      <c r="JYV63"/>
      <c r="JYW63"/>
      <c r="JYX63"/>
      <c r="JYY63"/>
      <c r="JYZ63"/>
      <c r="JZA63"/>
      <c r="JZB63"/>
      <c r="JZC63"/>
      <c r="JZD63"/>
      <c r="JZE63"/>
      <c r="JZF63"/>
      <c r="JZG63"/>
      <c r="JZH63"/>
      <c r="JZI63"/>
      <c r="JZJ63"/>
      <c r="JZK63"/>
      <c r="JZL63"/>
      <c r="JZM63"/>
      <c r="JZN63"/>
      <c r="JZO63"/>
      <c r="JZP63"/>
      <c r="JZQ63"/>
      <c r="JZR63"/>
      <c r="JZS63"/>
      <c r="JZT63"/>
      <c r="JZU63"/>
      <c r="JZV63"/>
      <c r="JZW63"/>
      <c r="JZX63"/>
      <c r="JZY63"/>
      <c r="JZZ63"/>
      <c r="KAA63"/>
      <c r="KAB63"/>
      <c r="KAC63"/>
      <c r="KAD63"/>
      <c r="KAE63"/>
      <c r="KAF63"/>
      <c r="KAG63"/>
      <c r="KAH63"/>
      <c r="KAI63"/>
      <c r="KAJ63"/>
      <c r="KAK63"/>
      <c r="KAL63"/>
      <c r="KAM63"/>
      <c r="KAN63"/>
      <c r="KAO63"/>
      <c r="KAP63"/>
      <c r="KAQ63"/>
      <c r="KAR63"/>
      <c r="KAS63"/>
      <c r="KAT63"/>
      <c r="KAU63"/>
      <c r="KAV63"/>
      <c r="KAW63"/>
      <c r="KAX63"/>
      <c r="KAY63"/>
      <c r="KAZ63"/>
      <c r="KBA63"/>
      <c r="KBB63"/>
      <c r="KBC63"/>
      <c r="KBD63"/>
      <c r="KBE63"/>
      <c r="KBF63"/>
      <c r="KBG63"/>
      <c r="KBH63"/>
      <c r="KBI63"/>
      <c r="KBJ63"/>
      <c r="KBK63"/>
      <c r="KBL63"/>
      <c r="KBM63"/>
      <c r="KBN63"/>
      <c r="KBO63"/>
      <c r="KBP63"/>
      <c r="KBQ63"/>
      <c r="KBR63"/>
      <c r="KBS63"/>
      <c r="KBT63"/>
      <c r="KBU63"/>
      <c r="KBV63"/>
      <c r="KBW63"/>
      <c r="KBX63"/>
      <c r="KBY63"/>
      <c r="KBZ63"/>
      <c r="KCA63"/>
      <c r="KCB63"/>
      <c r="KCC63"/>
      <c r="KCD63"/>
      <c r="KCE63"/>
      <c r="KCF63"/>
      <c r="KCG63"/>
      <c r="KCH63"/>
      <c r="KCI63"/>
      <c r="KCJ63"/>
      <c r="KCK63"/>
      <c r="KCL63"/>
      <c r="KCM63"/>
      <c r="KCN63"/>
      <c r="KCO63"/>
      <c r="KCP63"/>
      <c r="KCQ63"/>
      <c r="KCR63"/>
      <c r="KCS63"/>
      <c r="KCT63"/>
      <c r="KCU63"/>
      <c r="KCV63"/>
      <c r="KCW63"/>
      <c r="KCX63"/>
      <c r="KCY63"/>
      <c r="KCZ63"/>
      <c r="KDA63"/>
      <c r="KDB63"/>
      <c r="KDC63"/>
      <c r="KDD63"/>
      <c r="KDE63"/>
      <c r="KDF63"/>
      <c r="KDG63"/>
      <c r="KDH63"/>
      <c r="KDI63"/>
      <c r="KDJ63"/>
      <c r="KDK63"/>
      <c r="KDL63"/>
      <c r="KDM63"/>
      <c r="KDN63"/>
      <c r="KDO63"/>
      <c r="KDP63"/>
      <c r="KDQ63"/>
      <c r="KDR63"/>
      <c r="KDS63"/>
      <c r="KDT63"/>
      <c r="KDU63"/>
      <c r="KDV63"/>
      <c r="KDW63"/>
      <c r="KDX63"/>
      <c r="KDY63"/>
      <c r="KDZ63"/>
      <c r="KEA63"/>
      <c r="KEB63"/>
      <c r="KEC63"/>
      <c r="KED63"/>
      <c r="KEE63"/>
      <c r="KEF63"/>
      <c r="KEG63"/>
      <c r="KEH63"/>
      <c r="KEI63"/>
      <c r="KEJ63"/>
      <c r="KEK63"/>
      <c r="KEL63"/>
      <c r="KEM63"/>
      <c r="KEN63"/>
      <c r="KEO63"/>
      <c r="KEP63"/>
      <c r="KEQ63"/>
      <c r="KER63"/>
      <c r="KES63"/>
      <c r="KET63"/>
      <c r="KEU63"/>
      <c r="KEV63"/>
      <c r="KEW63"/>
      <c r="KEX63"/>
      <c r="KEY63"/>
      <c r="KEZ63"/>
      <c r="KFA63"/>
      <c r="KFB63"/>
      <c r="KFC63"/>
      <c r="KFD63"/>
      <c r="KFE63"/>
      <c r="KFF63"/>
      <c r="KFG63"/>
      <c r="KFH63"/>
      <c r="KFI63"/>
      <c r="KFJ63"/>
      <c r="KFK63"/>
      <c r="KFL63"/>
      <c r="KFM63"/>
      <c r="KFN63"/>
      <c r="KFO63"/>
      <c r="KFP63"/>
      <c r="KFQ63"/>
      <c r="KFR63"/>
      <c r="KFS63"/>
      <c r="KFT63"/>
      <c r="KFU63"/>
      <c r="KFV63"/>
      <c r="KFW63"/>
      <c r="KFX63"/>
      <c r="KFY63"/>
      <c r="KFZ63"/>
      <c r="KGA63"/>
      <c r="KGB63"/>
      <c r="KGC63"/>
      <c r="KGD63"/>
      <c r="KGE63"/>
      <c r="KGF63"/>
      <c r="KGG63"/>
      <c r="KGH63"/>
      <c r="KGI63"/>
      <c r="KGJ63"/>
      <c r="KGK63"/>
      <c r="KGL63"/>
      <c r="KGM63"/>
      <c r="KGN63"/>
      <c r="KGO63"/>
      <c r="KGP63"/>
      <c r="KGQ63"/>
      <c r="KGR63"/>
      <c r="KGS63"/>
      <c r="KGT63"/>
      <c r="KGU63"/>
      <c r="KGV63"/>
      <c r="KGW63"/>
      <c r="KGX63"/>
      <c r="KGY63"/>
      <c r="KGZ63"/>
      <c r="KHA63"/>
      <c r="KHB63"/>
      <c r="KHC63"/>
      <c r="KHD63"/>
      <c r="KHE63"/>
      <c r="KHF63"/>
      <c r="KHG63"/>
      <c r="KHH63"/>
      <c r="KHI63"/>
      <c r="KHJ63"/>
      <c r="KHK63"/>
      <c r="KHL63"/>
      <c r="KHM63"/>
      <c r="KHN63"/>
      <c r="KHO63"/>
      <c r="KHP63"/>
      <c r="KHQ63"/>
      <c r="KHR63"/>
      <c r="KHS63"/>
      <c r="KHT63"/>
      <c r="KHU63"/>
      <c r="KHV63"/>
      <c r="KHW63"/>
      <c r="KHX63"/>
      <c r="KHY63"/>
      <c r="KHZ63"/>
      <c r="KIA63"/>
      <c r="KIB63"/>
      <c r="KIC63"/>
      <c r="KID63"/>
      <c r="KIE63"/>
      <c r="KIF63"/>
      <c r="KIG63"/>
      <c r="KIH63"/>
      <c r="KII63"/>
      <c r="KIJ63"/>
      <c r="KIK63"/>
      <c r="KIL63"/>
      <c r="KIM63"/>
      <c r="KIN63"/>
      <c r="KIO63"/>
      <c r="KIP63"/>
      <c r="KIQ63"/>
      <c r="KIR63"/>
      <c r="KIS63"/>
      <c r="KIT63"/>
      <c r="KIU63"/>
      <c r="KIV63"/>
      <c r="KIW63"/>
      <c r="KIX63"/>
      <c r="KIY63"/>
      <c r="KIZ63"/>
      <c r="KJA63"/>
      <c r="KJB63"/>
      <c r="KJC63"/>
      <c r="KJD63"/>
      <c r="KJE63"/>
      <c r="KJF63"/>
      <c r="KJG63"/>
      <c r="KJH63"/>
      <c r="KJI63"/>
      <c r="KJJ63"/>
      <c r="KJK63"/>
      <c r="KJL63"/>
      <c r="KJM63"/>
      <c r="KJN63"/>
      <c r="KJO63"/>
      <c r="KJP63"/>
      <c r="KJQ63"/>
      <c r="KJR63"/>
      <c r="KJS63"/>
      <c r="KJT63"/>
      <c r="KJU63"/>
      <c r="KJV63"/>
      <c r="KJW63"/>
      <c r="KJX63"/>
      <c r="KJY63"/>
      <c r="KJZ63"/>
      <c r="KKA63"/>
      <c r="KKB63"/>
      <c r="KKC63"/>
      <c r="KKD63"/>
      <c r="KKE63"/>
      <c r="KKF63"/>
      <c r="KKG63"/>
      <c r="KKH63"/>
      <c r="KKI63"/>
      <c r="KKJ63"/>
      <c r="KKK63"/>
      <c r="KKL63"/>
      <c r="KKM63"/>
      <c r="KKN63"/>
      <c r="KKO63"/>
      <c r="KKP63"/>
      <c r="KKQ63"/>
      <c r="KKR63"/>
      <c r="KKS63"/>
      <c r="KKT63"/>
      <c r="KKU63"/>
      <c r="KKV63"/>
      <c r="KKW63"/>
      <c r="KKX63"/>
      <c r="KKY63"/>
      <c r="KKZ63"/>
      <c r="KLA63"/>
      <c r="KLB63"/>
      <c r="KLC63"/>
      <c r="KLD63"/>
      <c r="KLE63"/>
      <c r="KLF63"/>
      <c r="KLG63"/>
      <c r="KLH63"/>
      <c r="KLI63"/>
      <c r="KLJ63"/>
      <c r="KLK63"/>
      <c r="KLL63"/>
      <c r="KLM63"/>
      <c r="KLN63"/>
      <c r="KLO63"/>
      <c r="KLP63"/>
      <c r="KLQ63"/>
      <c r="KLR63"/>
      <c r="KLS63"/>
      <c r="KLT63"/>
      <c r="KLU63"/>
      <c r="KLV63"/>
      <c r="KLW63"/>
      <c r="KLX63"/>
      <c r="KLY63"/>
      <c r="KLZ63"/>
      <c r="KMA63"/>
      <c r="KMB63"/>
      <c r="KMC63"/>
      <c r="KMD63"/>
      <c r="KME63"/>
      <c r="KMF63"/>
      <c r="KMG63"/>
      <c r="KMH63"/>
      <c r="KMI63"/>
      <c r="KMJ63"/>
      <c r="KMK63"/>
      <c r="KML63"/>
      <c r="KMM63"/>
      <c r="KMN63"/>
      <c r="KMO63"/>
      <c r="KMP63"/>
      <c r="KMQ63"/>
      <c r="KMR63"/>
      <c r="KMS63"/>
      <c r="KMT63"/>
      <c r="KMU63"/>
      <c r="KMV63"/>
      <c r="KMW63"/>
      <c r="KMX63"/>
      <c r="KMY63"/>
      <c r="KMZ63"/>
      <c r="KNA63"/>
      <c r="KNB63"/>
      <c r="KNC63"/>
      <c r="KND63"/>
      <c r="KNE63"/>
      <c r="KNF63"/>
      <c r="KNG63"/>
      <c r="KNH63"/>
      <c r="KNI63"/>
      <c r="KNJ63"/>
      <c r="KNK63"/>
      <c r="KNL63"/>
      <c r="KNM63"/>
      <c r="KNN63"/>
      <c r="KNO63"/>
      <c r="KNP63"/>
      <c r="KNQ63"/>
      <c r="KNR63"/>
      <c r="KNS63"/>
      <c r="KNT63"/>
      <c r="KNU63"/>
      <c r="KNV63"/>
      <c r="KNW63"/>
      <c r="KNX63"/>
      <c r="KNY63"/>
      <c r="KNZ63"/>
      <c r="KOA63"/>
      <c r="KOB63"/>
      <c r="KOC63"/>
      <c r="KOD63"/>
      <c r="KOE63"/>
      <c r="KOF63"/>
      <c r="KOG63"/>
      <c r="KOH63"/>
      <c r="KOI63"/>
      <c r="KOJ63"/>
      <c r="KOK63"/>
      <c r="KOL63"/>
      <c r="KOM63"/>
      <c r="KON63"/>
      <c r="KOO63"/>
      <c r="KOP63"/>
      <c r="KOQ63"/>
      <c r="KOR63"/>
      <c r="KOS63"/>
      <c r="KOT63"/>
      <c r="KOU63"/>
      <c r="KOV63"/>
      <c r="KOW63"/>
      <c r="KOX63"/>
      <c r="KOY63"/>
      <c r="KOZ63"/>
      <c r="KPA63"/>
      <c r="KPB63"/>
      <c r="KPC63"/>
      <c r="KPD63"/>
      <c r="KPE63"/>
      <c r="KPF63"/>
      <c r="KPG63"/>
      <c r="KPH63"/>
      <c r="KPI63"/>
      <c r="KPJ63"/>
      <c r="KPK63"/>
      <c r="KPL63"/>
      <c r="KPM63"/>
      <c r="KPN63"/>
      <c r="KPO63"/>
      <c r="KPP63"/>
      <c r="KPQ63"/>
      <c r="KPR63"/>
      <c r="KPS63"/>
      <c r="KPT63"/>
      <c r="KPU63"/>
      <c r="KPV63"/>
      <c r="KPW63"/>
      <c r="KPX63"/>
      <c r="KPY63"/>
      <c r="KPZ63"/>
      <c r="KQA63"/>
      <c r="KQB63"/>
      <c r="KQC63"/>
      <c r="KQD63"/>
      <c r="KQE63"/>
      <c r="KQF63"/>
      <c r="KQG63"/>
      <c r="KQH63"/>
      <c r="KQI63"/>
      <c r="KQJ63"/>
      <c r="KQK63"/>
      <c r="KQL63"/>
      <c r="KQM63"/>
      <c r="KQN63"/>
      <c r="KQO63"/>
      <c r="KQP63"/>
      <c r="KQQ63"/>
      <c r="KQR63"/>
      <c r="KQS63"/>
      <c r="KQT63"/>
      <c r="KQU63"/>
      <c r="KQV63"/>
      <c r="KQW63"/>
      <c r="KQX63"/>
      <c r="KQY63"/>
      <c r="KQZ63"/>
      <c r="KRA63"/>
      <c r="KRB63"/>
      <c r="KRC63"/>
      <c r="KRD63"/>
      <c r="KRE63"/>
      <c r="KRF63"/>
      <c r="KRG63"/>
      <c r="KRH63"/>
      <c r="KRI63"/>
      <c r="KRJ63"/>
      <c r="KRK63"/>
      <c r="KRL63"/>
      <c r="KRM63"/>
      <c r="KRN63"/>
      <c r="KRO63"/>
      <c r="KRP63"/>
      <c r="KRQ63"/>
      <c r="KRR63"/>
      <c r="KRS63"/>
      <c r="KRT63"/>
      <c r="KRU63"/>
      <c r="KRV63"/>
      <c r="KRW63"/>
      <c r="KRX63"/>
      <c r="KRY63"/>
      <c r="KRZ63"/>
      <c r="KSA63"/>
      <c r="KSB63"/>
      <c r="KSC63"/>
      <c r="KSD63"/>
      <c r="KSE63"/>
      <c r="KSF63"/>
      <c r="KSG63"/>
      <c r="KSH63"/>
      <c r="KSI63"/>
      <c r="KSJ63"/>
      <c r="KSK63"/>
      <c r="KSL63"/>
      <c r="KSM63"/>
      <c r="KSN63"/>
      <c r="KSO63"/>
      <c r="KSP63"/>
      <c r="KSQ63"/>
      <c r="KSR63"/>
      <c r="KSS63"/>
      <c r="KST63"/>
      <c r="KSU63"/>
      <c r="KSV63"/>
      <c r="KSW63"/>
      <c r="KSX63"/>
      <c r="KSY63"/>
      <c r="KSZ63"/>
      <c r="KTA63"/>
      <c r="KTB63"/>
      <c r="KTC63"/>
      <c r="KTD63"/>
      <c r="KTE63"/>
      <c r="KTF63"/>
      <c r="KTG63"/>
      <c r="KTH63"/>
      <c r="KTI63"/>
      <c r="KTJ63"/>
      <c r="KTK63"/>
      <c r="KTL63"/>
      <c r="KTM63"/>
      <c r="KTN63"/>
      <c r="KTO63"/>
      <c r="KTP63"/>
      <c r="KTQ63"/>
      <c r="KTR63"/>
      <c r="KTS63"/>
      <c r="KTT63"/>
      <c r="KTU63"/>
      <c r="KTV63"/>
      <c r="KTW63"/>
      <c r="KTX63"/>
      <c r="KTY63"/>
      <c r="KTZ63"/>
      <c r="KUA63"/>
      <c r="KUB63"/>
      <c r="KUC63"/>
      <c r="KUD63"/>
      <c r="KUE63"/>
      <c r="KUF63"/>
      <c r="KUG63"/>
      <c r="KUH63"/>
      <c r="KUI63"/>
      <c r="KUJ63"/>
      <c r="KUK63"/>
      <c r="KUL63"/>
      <c r="KUM63"/>
      <c r="KUN63"/>
      <c r="KUO63"/>
      <c r="KUP63"/>
      <c r="KUQ63"/>
      <c r="KUR63"/>
      <c r="KUS63"/>
      <c r="KUT63"/>
      <c r="KUU63"/>
      <c r="KUV63"/>
      <c r="KUW63"/>
      <c r="KUX63"/>
      <c r="KUY63"/>
      <c r="KUZ63"/>
      <c r="KVA63"/>
      <c r="KVB63"/>
      <c r="KVC63"/>
      <c r="KVD63"/>
      <c r="KVE63"/>
      <c r="KVF63"/>
      <c r="KVG63"/>
      <c r="KVH63"/>
      <c r="KVI63"/>
      <c r="KVJ63"/>
      <c r="KVK63"/>
      <c r="KVL63"/>
      <c r="KVM63"/>
      <c r="KVN63"/>
      <c r="KVO63"/>
      <c r="KVP63"/>
      <c r="KVQ63"/>
      <c r="KVR63"/>
      <c r="KVS63"/>
      <c r="KVT63"/>
      <c r="KVU63"/>
      <c r="KVV63"/>
      <c r="KVW63"/>
      <c r="KVX63"/>
      <c r="KVY63"/>
      <c r="KVZ63"/>
      <c r="KWA63"/>
      <c r="KWB63"/>
      <c r="KWC63"/>
      <c r="KWD63"/>
      <c r="KWE63"/>
      <c r="KWF63"/>
      <c r="KWG63"/>
      <c r="KWH63"/>
      <c r="KWI63"/>
      <c r="KWJ63"/>
      <c r="KWK63"/>
      <c r="KWL63"/>
      <c r="KWM63"/>
      <c r="KWN63"/>
      <c r="KWO63"/>
      <c r="KWP63"/>
      <c r="KWQ63"/>
      <c r="KWR63"/>
      <c r="KWS63"/>
      <c r="KWT63"/>
      <c r="KWU63"/>
      <c r="KWV63"/>
      <c r="KWW63"/>
      <c r="KWX63"/>
      <c r="KWY63"/>
      <c r="KWZ63"/>
      <c r="KXA63"/>
      <c r="KXB63"/>
      <c r="KXC63"/>
      <c r="KXD63"/>
      <c r="KXE63"/>
      <c r="KXF63"/>
      <c r="KXG63"/>
      <c r="KXH63"/>
      <c r="KXI63"/>
      <c r="KXJ63"/>
      <c r="KXK63"/>
      <c r="KXL63"/>
      <c r="KXM63"/>
      <c r="KXN63"/>
      <c r="KXO63"/>
      <c r="KXP63"/>
      <c r="KXQ63"/>
      <c r="KXR63"/>
      <c r="KXS63"/>
      <c r="KXT63"/>
      <c r="KXU63"/>
      <c r="KXV63"/>
      <c r="KXW63"/>
      <c r="KXX63"/>
      <c r="KXY63"/>
      <c r="KXZ63"/>
      <c r="KYA63"/>
      <c r="KYB63"/>
      <c r="KYC63"/>
      <c r="KYD63"/>
      <c r="KYE63"/>
      <c r="KYF63"/>
      <c r="KYG63"/>
      <c r="KYH63"/>
      <c r="KYI63"/>
      <c r="KYJ63"/>
      <c r="KYK63"/>
      <c r="KYL63"/>
      <c r="KYM63"/>
      <c r="KYN63"/>
      <c r="KYO63"/>
      <c r="KYP63"/>
      <c r="KYQ63"/>
      <c r="KYR63"/>
      <c r="KYS63"/>
      <c r="KYT63"/>
      <c r="KYU63"/>
      <c r="KYV63"/>
      <c r="KYW63"/>
      <c r="KYX63"/>
      <c r="KYY63"/>
      <c r="KYZ63"/>
      <c r="KZA63"/>
      <c r="KZB63"/>
      <c r="KZC63"/>
      <c r="KZD63"/>
      <c r="KZE63"/>
      <c r="KZF63"/>
      <c r="KZG63"/>
      <c r="KZH63"/>
      <c r="KZI63"/>
      <c r="KZJ63"/>
      <c r="KZK63"/>
      <c r="KZL63"/>
      <c r="KZM63"/>
      <c r="KZN63"/>
      <c r="KZO63"/>
      <c r="KZP63"/>
      <c r="KZQ63"/>
      <c r="KZR63"/>
      <c r="KZS63"/>
      <c r="KZT63"/>
      <c r="KZU63"/>
      <c r="KZV63"/>
      <c r="KZW63"/>
      <c r="KZX63"/>
      <c r="KZY63"/>
      <c r="KZZ63"/>
      <c r="LAA63"/>
      <c r="LAB63"/>
      <c r="LAC63"/>
      <c r="LAD63"/>
      <c r="LAE63"/>
      <c r="LAF63"/>
      <c r="LAG63"/>
      <c r="LAH63"/>
      <c r="LAI63"/>
      <c r="LAJ63"/>
      <c r="LAK63"/>
      <c r="LAL63"/>
      <c r="LAM63"/>
      <c r="LAN63"/>
      <c r="LAO63"/>
      <c r="LAP63"/>
      <c r="LAQ63"/>
      <c r="LAR63"/>
      <c r="LAS63"/>
      <c r="LAT63"/>
      <c r="LAU63"/>
      <c r="LAV63"/>
      <c r="LAW63"/>
      <c r="LAX63"/>
      <c r="LAY63"/>
      <c r="LAZ63"/>
      <c r="LBA63"/>
      <c r="LBB63"/>
      <c r="LBC63"/>
      <c r="LBD63"/>
      <c r="LBE63"/>
      <c r="LBF63"/>
      <c r="LBG63"/>
      <c r="LBH63"/>
      <c r="LBI63"/>
      <c r="LBJ63"/>
      <c r="LBK63"/>
      <c r="LBL63"/>
      <c r="LBM63"/>
      <c r="LBN63"/>
      <c r="LBO63"/>
      <c r="LBP63"/>
      <c r="LBQ63"/>
      <c r="LBR63"/>
      <c r="LBS63"/>
      <c r="LBT63"/>
      <c r="LBU63"/>
      <c r="LBV63"/>
      <c r="LBW63"/>
      <c r="LBX63"/>
      <c r="LBY63"/>
      <c r="LBZ63"/>
      <c r="LCA63"/>
      <c r="LCB63"/>
      <c r="LCC63"/>
      <c r="LCD63"/>
      <c r="LCE63"/>
      <c r="LCF63"/>
      <c r="LCG63"/>
      <c r="LCH63"/>
      <c r="LCI63"/>
      <c r="LCJ63"/>
      <c r="LCK63"/>
      <c r="LCL63"/>
      <c r="LCM63"/>
      <c r="LCN63"/>
      <c r="LCO63"/>
      <c r="LCP63"/>
      <c r="LCQ63"/>
      <c r="LCR63"/>
      <c r="LCS63"/>
      <c r="LCT63"/>
      <c r="LCU63"/>
      <c r="LCV63"/>
      <c r="LCW63"/>
      <c r="LCX63"/>
      <c r="LCY63"/>
      <c r="LCZ63"/>
      <c r="LDA63"/>
      <c r="LDB63"/>
      <c r="LDC63"/>
      <c r="LDD63"/>
      <c r="LDE63"/>
      <c r="LDF63"/>
      <c r="LDG63"/>
      <c r="LDH63"/>
      <c r="LDI63"/>
      <c r="LDJ63"/>
      <c r="LDK63"/>
      <c r="LDL63"/>
      <c r="LDM63"/>
      <c r="LDN63"/>
      <c r="LDO63"/>
      <c r="LDP63"/>
      <c r="LDQ63"/>
      <c r="LDR63"/>
      <c r="LDS63"/>
      <c r="LDT63"/>
      <c r="LDU63"/>
      <c r="LDV63"/>
      <c r="LDW63"/>
      <c r="LDX63"/>
      <c r="LDY63"/>
      <c r="LDZ63"/>
      <c r="LEA63"/>
      <c r="LEB63"/>
      <c r="LEC63"/>
      <c r="LED63"/>
      <c r="LEE63"/>
      <c r="LEF63"/>
      <c r="LEG63"/>
      <c r="LEH63"/>
      <c r="LEI63"/>
      <c r="LEJ63"/>
      <c r="LEK63"/>
      <c r="LEL63"/>
      <c r="LEM63"/>
      <c r="LEN63"/>
      <c r="LEO63"/>
      <c r="LEP63"/>
      <c r="LEQ63"/>
      <c r="LER63"/>
      <c r="LES63"/>
      <c r="LET63"/>
      <c r="LEU63"/>
      <c r="LEV63"/>
      <c r="LEW63"/>
      <c r="LEX63"/>
      <c r="LEY63"/>
      <c r="LEZ63"/>
      <c r="LFA63"/>
      <c r="LFB63"/>
      <c r="LFC63"/>
      <c r="LFD63"/>
      <c r="LFE63"/>
      <c r="LFF63"/>
      <c r="LFG63"/>
      <c r="LFH63"/>
      <c r="LFI63"/>
      <c r="LFJ63"/>
      <c r="LFK63"/>
      <c r="LFL63"/>
      <c r="LFM63"/>
      <c r="LFN63"/>
      <c r="LFO63"/>
      <c r="LFP63"/>
      <c r="LFQ63"/>
      <c r="LFR63"/>
      <c r="LFS63"/>
      <c r="LFT63"/>
      <c r="LFU63"/>
      <c r="LFV63"/>
      <c r="LFW63"/>
      <c r="LFX63"/>
      <c r="LFY63"/>
      <c r="LFZ63"/>
      <c r="LGA63"/>
      <c r="LGB63"/>
      <c r="LGC63"/>
      <c r="LGD63"/>
      <c r="LGE63"/>
      <c r="LGF63"/>
      <c r="LGG63"/>
      <c r="LGH63"/>
      <c r="LGI63"/>
      <c r="LGJ63"/>
      <c r="LGK63"/>
      <c r="LGL63"/>
      <c r="LGM63"/>
      <c r="LGN63"/>
      <c r="LGO63"/>
      <c r="LGP63"/>
      <c r="LGQ63"/>
      <c r="LGR63"/>
      <c r="LGS63"/>
      <c r="LGT63"/>
      <c r="LGU63"/>
      <c r="LGV63"/>
      <c r="LGW63"/>
      <c r="LGX63"/>
      <c r="LGY63"/>
      <c r="LGZ63"/>
      <c r="LHA63"/>
      <c r="LHB63"/>
      <c r="LHC63"/>
      <c r="LHD63"/>
      <c r="LHE63"/>
      <c r="LHF63"/>
      <c r="LHG63"/>
      <c r="LHH63"/>
      <c r="LHI63"/>
      <c r="LHJ63"/>
      <c r="LHK63"/>
      <c r="LHL63"/>
      <c r="LHM63"/>
      <c r="LHN63"/>
      <c r="LHO63"/>
      <c r="LHP63"/>
      <c r="LHQ63"/>
      <c r="LHR63"/>
      <c r="LHS63"/>
      <c r="LHT63"/>
      <c r="LHU63"/>
      <c r="LHV63"/>
      <c r="LHW63"/>
      <c r="LHX63"/>
      <c r="LHY63"/>
      <c r="LHZ63"/>
      <c r="LIA63"/>
      <c r="LIB63"/>
      <c r="LIC63"/>
      <c r="LID63"/>
      <c r="LIE63"/>
      <c r="LIF63"/>
      <c r="LIG63"/>
      <c r="LIH63"/>
      <c r="LII63"/>
      <c r="LIJ63"/>
      <c r="LIK63"/>
      <c r="LIL63"/>
      <c r="LIM63"/>
      <c r="LIN63"/>
      <c r="LIO63"/>
      <c r="LIP63"/>
      <c r="LIQ63"/>
      <c r="LIR63"/>
      <c r="LIS63"/>
      <c r="LIT63"/>
      <c r="LIU63"/>
      <c r="LIV63"/>
      <c r="LIW63"/>
      <c r="LIX63"/>
      <c r="LIY63"/>
      <c r="LIZ63"/>
      <c r="LJA63"/>
      <c r="LJB63"/>
      <c r="LJC63"/>
      <c r="LJD63"/>
      <c r="LJE63"/>
      <c r="LJF63"/>
      <c r="LJG63"/>
      <c r="LJH63"/>
      <c r="LJI63"/>
      <c r="LJJ63"/>
      <c r="LJK63"/>
      <c r="LJL63"/>
      <c r="LJM63"/>
      <c r="LJN63"/>
      <c r="LJO63"/>
      <c r="LJP63"/>
      <c r="LJQ63"/>
      <c r="LJR63"/>
      <c r="LJS63"/>
      <c r="LJT63"/>
      <c r="LJU63"/>
      <c r="LJV63"/>
      <c r="LJW63"/>
      <c r="LJX63"/>
      <c r="LJY63"/>
      <c r="LJZ63"/>
      <c r="LKA63"/>
      <c r="LKB63"/>
      <c r="LKC63"/>
      <c r="LKD63"/>
      <c r="LKE63"/>
      <c r="LKF63"/>
      <c r="LKG63"/>
      <c r="LKH63"/>
      <c r="LKI63"/>
      <c r="LKJ63"/>
      <c r="LKK63"/>
      <c r="LKL63"/>
      <c r="LKM63"/>
      <c r="LKN63"/>
      <c r="LKO63"/>
      <c r="LKP63"/>
      <c r="LKQ63"/>
      <c r="LKR63"/>
      <c r="LKS63"/>
      <c r="LKT63"/>
      <c r="LKU63"/>
      <c r="LKV63"/>
      <c r="LKW63"/>
      <c r="LKX63"/>
      <c r="LKY63"/>
      <c r="LKZ63"/>
      <c r="LLA63"/>
      <c r="LLB63"/>
      <c r="LLC63"/>
      <c r="LLD63"/>
      <c r="LLE63"/>
      <c r="LLF63"/>
      <c r="LLG63"/>
      <c r="LLH63"/>
      <c r="LLI63"/>
      <c r="LLJ63"/>
      <c r="LLK63"/>
      <c r="LLL63"/>
      <c r="LLM63"/>
      <c r="LLN63"/>
      <c r="LLO63"/>
      <c r="LLP63"/>
      <c r="LLQ63"/>
      <c r="LLR63"/>
      <c r="LLS63"/>
      <c r="LLT63"/>
      <c r="LLU63"/>
      <c r="LLV63"/>
      <c r="LLW63"/>
      <c r="LLX63"/>
      <c r="LLY63"/>
      <c r="LLZ63"/>
      <c r="LMA63"/>
      <c r="LMB63"/>
      <c r="LMC63"/>
      <c r="LMD63"/>
      <c r="LME63"/>
      <c r="LMF63"/>
      <c r="LMG63"/>
      <c r="LMH63"/>
      <c r="LMI63"/>
      <c r="LMJ63"/>
      <c r="LMK63"/>
      <c r="LML63"/>
      <c r="LMM63"/>
      <c r="LMN63"/>
      <c r="LMO63"/>
      <c r="LMP63"/>
      <c r="LMQ63"/>
      <c r="LMR63"/>
      <c r="LMS63"/>
      <c r="LMT63"/>
      <c r="LMU63"/>
      <c r="LMV63"/>
      <c r="LMW63"/>
      <c r="LMX63"/>
      <c r="LMY63"/>
      <c r="LMZ63"/>
      <c r="LNA63"/>
      <c r="LNB63"/>
      <c r="LNC63"/>
      <c r="LND63"/>
      <c r="LNE63"/>
      <c r="LNF63"/>
      <c r="LNG63"/>
      <c r="LNH63"/>
      <c r="LNI63"/>
      <c r="LNJ63"/>
      <c r="LNK63"/>
      <c r="LNL63"/>
      <c r="LNM63"/>
      <c r="LNN63"/>
      <c r="LNO63"/>
      <c r="LNP63"/>
      <c r="LNQ63"/>
      <c r="LNR63"/>
      <c r="LNS63"/>
      <c r="LNT63"/>
      <c r="LNU63"/>
      <c r="LNV63"/>
      <c r="LNW63"/>
      <c r="LNX63"/>
      <c r="LNY63"/>
      <c r="LNZ63"/>
      <c r="LOA63"/>
      <c r="LOB63"/>
      <c r="LOC63"/>
      <c r="LOD63"/>
      <c r="LOE63"/>
      <c r="LOF63"/>
      <c r="LOG63"/>
      <c r="LOH63"/>
      <c r="LOI63"/>
      <c r="LOJ63"/>
      <c r="LOK63"/>
      <c r="LOL63"/>
      <c r="LOM63"/>
      <c r="LON63"/>
      <c r="LOO63"/>
      <c r="LOP63"/>
      <c r="LOQ63"/>
      <c r="LOR63"/>
      <c r="LOS63"/>
      <c r="LOT63"/>
      <c r="LOU63"/>
      <c r="LOV63"/>
      <c r="LOW63"/>
      <c r="LOX63"/>
      <c r="LOY63"/>
      <c r="LOZ63"/>
      <c r="LPA63"/>
      <c r="LPB63"/>
      <c r="LPC63"/>
      <c r="LPD63"/>
      <c r="LPE63"/>
      <c r="LPF63"/>
      <c r="LPG63"/>
      <c r="LPH63"/>
      <c r="LPI63"/>
      <c r="LPJ63"/>
      <c r="LPK63"/>
      <c r="LPL63"/>
      <c r="LPM63"/>
      <c r="LPN63"/>
      <c r="LPO63"/>
      <c r="LPP63"/>
      <c r="LPQ63"/>
      <c r="LPR63"/>
      <c r="LPS63"/>
      <c r="LPT63"/>
      <c r="LPU63"/>
      <c r="LPV63"/>
      <c r="LPW63"/>
      <c r="LPX63"/>
      <c r="LPY63"/>
      <c r="LPZ63"/>
      <c r="LQA63"/>
      <c r="LQB63"/>
      <c r="LQC63"/>
      <c r="LQD63"/>
      <c r="LQE63"/>
      <c r="LQF63"/>
      <c r="LQG63"/>
      <c r="LQH63"/>
      <c r="LQI63"/>
      <c r="LQJ63"/>
      <c r="LQK63"/>
      <c r="LQL63"/>
      <c r="LQM63"/>
      <c r="LQN63"/>
      <c r="LQO63"/>
      <c r="LQP63"/>
      <c r="LQQ63"/>
      <c r="LQR63"/>
      <c r="LQS63"/>
      <c r="LQT63"/>
      <c r="LQU63"/>
      <c r="LQV63"/>
      <c r="LQW63"/>
      <c r="LQX63"/>
      <c r="LQY63"/>
      <c r="LQZ63"/>
      <c r="LRA63"/>
      <c r="LRB63"/>
      <c r="LRC63"/>
      <c r="LRD63"/>
      <c r="LRE63"/>
      <c r="LRF63"/>
      <c r="LRG63"/>
      <c r="LRH63"/>
      <c r="LRI63"/>
      <c r="LRJ63"/>
      <c r="LRK63"/>
      <c r="LRL63"/>
      <c r="LRM63"/>
      <c r="LRN63"/>
      <c r="LRO63"/>
      <c r="LRP63"/>
      <c r="LRQ63"/>
      <c r="LRR63"/>
      <c r="LRS63"/>
      <c r="LRT63"/>
      <c r="LRU63"/>
      <c r="LRV63"/>
      <c r="LRW63"/>
      <c r="LRX63"/>
      <c r="LRY63"/>
      <c r="LRZ63"/>
      <c r="LSA63"/>
      <c r="LSB63"/>
      <c r="LSC63"/>
      <c r="LSD63"/>
      <c r="LSE63"/>
      <c r="LSF63"/>
      <c r="LSG63"/>
      <c r="LSH63"/>
      <c r="LSI63"/>
      <c r="LSJ63"/>
      <c r="LSK63"/>
      <c r="LSL63"/>
      <c r="LSM63"/>
      <c r="LSN63"/>
      <c r="LSO63"/>
      <c r="LSP63"/>
      <c r="LSQ63"/>
      <c r="LSR63"/>
      <c r="LSS63"/>
      <c r="LST63"/>
      <c r="LSU63"/>
      <c r="LSV63"/>
      <c r="LSW63"/>
      <c r="LSX63"/>
      <c r="LSY63"/>
      <c r="LSZ63"/>
      <c r="LTA63"/>
      <c r="LTB63"/>
      <c r="LTC63"/>
      <c r="LTD63"/>
      <c r="LTE63"/>
      <c r="LTF63"/>
      <c r="LTG63"/>
      <c r="LTH63"/>
      <c r="LTI63"/>
      <c r="LTJ63"/>
      <c r="LTK63"/>
      <c r="LTL63"/>
      <c r="LTM63"/>
      <c r="LTN63"/>
      <c r="LTO63"/>
      <c r="LTP63"/>
      <c r="LTQ63"/>
      <c r="LTR63"/>
      <c r="LTS63"/>
      <c r="LTT63"/>
      <c r="LTU63"/>
      <c r="LTV63"/>
      <c r="LTW63"/>
      <c r="LTX63"/>
      <c r="LTY63"/>
      <c r="LTZ63"/>
      <c r="LUA63"/>
      <c r="LUB63"/>
      <c r="LUC63"/>
      <c r="LUD63"/>
      <c r="LUE63"/>
      <c r="LUF63"/>
      <c r="LUG63"/>
      <c r="LUH63"/>
      <c r="LUI63"/>
      <c r="LUJ63"/>
      <c r="LUK63"/>
      <c r="LUL63"/>
      <c r="LUM63"/>
      <c r="LUN63"/>
      <c r="LUO63"/>
      <c r="LUP63"/>
      <c r="LUQ63"/>
      <c r="LUR63"/>
      <c r="LUS63"/>
      <c r="LUT63"/>
      <c r="LUU63"/>
      <c r="LUV63"/>
      <c r="LUW63"/>
      <c r="LUX63"/>
      <c r="LUY63"/>
      <c r="LUZ63"/>
      <c r="LVA63"/>
      <c r="LVB63"/>
      <c r="LVC63"/>
      <c r="LVD63"/>
      <c r="LVE63"/>
      <c r="LVF63"/>
      <c r="LVG63"/>
      <c r="LVH63"/>
      <c r="LVI63"/>
      <c r="LVJ63"/>
      <c r="LVK63"/>
      <c r="LVL63"/>
      <c r="LVM63"/>
      <c r="LVN63"/>
      <c r="LVO63"/>
      <c r="LVP63"/>
      <c r="LVQ63"/>
      <c r="LVR63"/>
      <c r="LVS63"/>
      <c r="LVT63"/>
      <c r="LVU63"/>
      <c r="LVV63"/>
      <c r="LVW63"/>
      <c r="LVX63"/>
      <c r="LVY63"/>
      <c r="LVZ63"/>
      <c r="LWA63"/>
      <c r="LWB63"/>
      <c r="LWC63"/>
      <c r="LWD63"/>
      <c r="LWE63"/>
      <c r="LWF63"/>
      <c r="LWG63"/>
      <c r="LWH63"/>
      <c r="LWI63"/>
      <c r="LWJ63"/>
      <c r="LWK63"/>
      <c r="LWL63"/>
      <c r="LWM63"/>
      <c r="LWN63"/>
      <c r="LWO63"/>
      <c r="LWP63"/>
      <c r="LWQ63"/>
      <c r="LWR63"/>
      <c r="LWS63"/>
      <c r="LWT63"/>
      <c r="LWU63"/>
      <c r="LWV63"/>
      <c r="LWW63"/>
      <c r="LWX63"/>
      <c r="LWY63"/>
      <c r="LWZ63"/>
      <c r="LXA63"/>
      <c r="LXB63"/>
      <c r="LXC63"/>
      <c r="LXD63"/>
      <c r="LXE63"/>
      <c r="LXF63"/>
      <c r="LXG63"/>
      <c r="LXH63"/>
      <c r="LXI63"/>
      <c r="LXJ63"/>
      <c r="LXK63"/>
      <c r="LXL63"/>
      <c r="LXM63"/>
      <c r="LXN63"/>
      <c r="LXO63"/>
      <c r="LXP63"/>
      <c r="LXQ63"/>
      <c r="LXR63"/>
      <c r="LXS63"/>
      <c r="LXT63"/>
      <c r="LXU63"/>
      <c r="LXV63"/>
      <c r="LXW63"/>
      <c r="LXX63"/>
      <c r="LXY63"/>
      <c r="LXZ63"/>
      <c r="LYA63"/>
      <c r="LYB63"/>
      <c r="LYC63"/>
      <c r="LYD63"/>
      <c r="LYE63"/>
      <c r="LYF63"/>
      <c r="LYG63"/>
      <c r="LYH63"/>
      <c r="LYI63"/>
      <c r="LYJ63"/>
      <c r="LYK63"/>
      <c r="LYL63"/>
      <c r="LYM63"/>
      <c r="LYN63"/>
      <c r="LYO63"/>
      <c r="LYP63"/>
      <c r="LYQ63"/>
      <c r="LYR63"/>
      <c r="LYS63"/>
      <c r="LYT63"/>
      <c r="LYU63"/>
      <c r="LYV63"/>
      <c r="LYW63"/>
      <c r="LYX63"/>
      <c r="LYY63"/>
      <c r="LYZ63"/>
      <c r="LZA63"/>
      <c r="LZB63"/>
      <c r="LZC63"/>
      <c r="LZD63"/>
      <c r="LZE63"/>
      <c r="LZF63"/>
      <c r="LZG63"/>
      <c r="LZH63"/>
      <c r="LZI63"/>
      <c r="LZJ63"/>
      <c r="LZK63"/>
      <c r="LZL63"/>
      <c r="LZM63"/>
      <c r="LZN63"/>
      <c r="LZO63"/>
      <c r="LZP63"/>
      <c r="LZQ63"/>
      <c r="LZR63"/>
      <c r="LZS63"/>
      <c r="LZT63"/>
      <c r="LZU63"/>
      <c r="LZV63"/>
      <c r="LZW63"/>
      <c r="LZX63"/>
      <c r="LZY63"/>
      <c r="LZZ63"/>
      <c r="MAA63"/>
      <c r="MAB63"/>
      <c r="MAC63"/>
      <c r="MAD63"/>
      <c r="MAE63"/>
      <c r="MAF63"/>
      <c r="MAG63"/>
      <c r="MAH63"/>
      <c r="MAI63"/>
      <c r="MAJ63"/>
      <c r="MAK63"/>
      <c r="MAL63"/>
      <c r="MAM63"/>
      <c r="MAN63"/>
      <c r="MAO63"/>
      <c r="MAP63"/>
      <c r="MAQ63"/>
      <c r="MAR63"/>
      <c r="MAS63"/>
      <c r="MAT63"/>
      <c r="MAU63"/>
      <c r="MAV63"/>
      <c r="MAW63"/>
      <c r="MAX63"/>
      <c r="MAY63"/>
      <c r="MAZ63"/>
      <c r="MBA63"/>
      <c r="MBB63"/>
      <c r="MBC63"/>
      <c r="MBD63"/>
      <c r="MBE63"/>
      <c r="MBF63"/>
      <c r="MBG63"/>
      <c r="MBH63"/>
      <c r="MBI63"/>
      <c r="MBJ63"/>
      <c r="MBK63"/>
      <c r="MBL63"/>
      <c r="MBM63"/>
      <c r="MBN63"/>
      <c r="MBO63"/>
      <c r="MBP63"/>
      <c r="MBQ63"/>
      <c r="MBR63"/>
      <c r="MBS63"/>
      <c r="MBT63"/>
      <c r="MBU63"/>
      <c r="MBV63"/>
      <c r="MBW63"/>
      <c r="MBX63"/>
      <c r="MBY63"/>
      <c r="MBZ63"/>
      <c r="MCA63"/>
      <c r="MCB63"/>
      <c r="MCC63"/>
      <c r="MCD63"/>
      <c r="MCE63"/>
      <c r="MCF63"/>
      <c r="MCG63"/>
      <c r="MCH63"/>
      <c r="MCI63"/>
      <c r="MCJ63"/>
      <c r="MCK63"/>
      <c r="MCL63"/>
      <c r="MCM63"/>
      <c r="MCN63"/>
      <c r="MCO63"/>
      <c r="MCP63"/>
      <c r="MCQ63"/>
      <c r="MCR63"/>
      <c r="MCS63"/>
      <c r="MCT63"/>
      <c r="MCU63"/>
      <c r="MCV63"/>
      <c r="MCW63"/>
      <c r="MCX63"/>
      <c r="MCY63"/>
      <c r="MCZ63"/>
      <c r="MDA63"/>
      <c r="MDB63"/>
      <c r="MDC63"/>
      <c r="MDD63"/>
      <c r="MDE63"/>
      <c r="MDF63"/>
      <c r="MDG63"/>
      <c r="MDH63"/>
      <c r="MDI63"/>
      <c r="MDJ63"/>
      <c r="MDK63"/>
      <c r="MDL63"/>
      <c r="MDM63"/>
      <c r="MDN63"/>
      <c r="MDO63"/>
      <c r="MDP63"/>
      <c r="MDQ63"/>
      <c r="MDR63"/>
      <c r="MDS63"/>
      <c r="MDT63"/>
      <c r="MDU63"/>
      <c r="MDV63"/>
      <c r="MDW63"/>
      <c r="MDX63"/>
      <c r="MDY63"/>
      <c r="MDZ63"/>
      <c r="MEA63"/>
      <c r="MEB63"/>
      <c r="MEC63"/>
      <c r="MED63"/>
      <c r="MEE63"/>
      <c r="MEF63"/>
      <c r="MEG63"/>
      <c r="MEH63"/>
      <c r="MEI63"/>
      <c r="MEJ63"/>
      <c r="MEK63"/>
      <c r="MEL63"/>
      <c r="MEM63"/>
      <c r="MEN63"/>
      <c r="MEO63"/>
      <c r="MEP63"/>
      <c r="MEQ63"/>
      <c r="MER63"/>
      <c r="MES63"/>
      <c r="MET63"/>
      <c r="MEU63"/>
      <c r="MEV63"/>
      <c r="MEW63"/>
      <c r="MEX63"/>
      <c r="MEY63"/>
      <c r="MEZ63"/>
      <c r="MFA63"/>
      <c r="MFB63"/>
      <c r="MFC63"/>
      <c r="MFD63"/>
      <c r="MFE63"/>
      <c r="MFF63"/>
      <c r="MFG63"/>
      <c r="MFH63"/>
      <c r="MFI63"/>
      <c r="MFJ63"/>
      <c r="MFK63"/>
      <c r="MFL63"/>
      <c r="MFM63"/>
      <c r="MFN63"/>
      <c r="MFO63"/>
      <c r="MFP63"/>
      <c r="MFQ63"/>
      <c r="MFR63"/>
      <c r="MFS63"/>
      <c r="MFT63"/>
      <c r="MFU63"/>
      <c r="MFV63"/>
      <c r="MFW63"/>
      <c r="MFX63"/>
      <c r="MFY63"/>
      <c r="MFZ63"/>
      <c r="MGA63"/>
      <c r="MGB63"/>
      <c r="MGC63"/>
      <c r="MGD63"/>
      <c r="MGE63"/>
      <c r="MGF63"/>
      <c r="MGG63"/>
      <c r="MGH63"/>
      <c r="MGI63"/>
      <c r="MGJ63"/>
      <c r="MGK63"/>
      <c r="MGL63"/>
      <c r="MGM63"/>
      <c r="MGN63"/>
      <c r="MGO63"/>
      <c r="MGP63"/>
      <c r="MGQ63"/>
      <c r="MGR63"/>
      <c r="MGS63"/>
      <c r="MGT63"/>
      <c r="MGU63"/>
      <c r="MGV63"/>
      <c r="MGW63"/>
      <c r="MGX63"/>
      <c r="MGY63"/>
      <c r="MGZ63"/>
      <c r="MHA63"/>
      <c r="MHB63"/>
      <c r="MHC63"/>
      <c r="MHD63"/>
      <c r="MHE63"/>
      <c r="MHF63"/>
      <c r="MHG63"/>
      <c r="MHH63"/>
      <c r="MHI63"/>
      <c r="MHJ63"/>
      <c r="MHK63"/>
      <c r="MHL63"/>
      <c r="MHM63"/>
      <c r="MHN63"/>
      <c r="MHO63"/>
      <c r="MHP63"/>
      <c r="MHQ63"/>
      <c r="MHR63"/>
      <c r="MHS63"/>
      <c r="MHT63"/>
      <c r="MHU63"/>
      <c r="MHV63"/>
      <c r="MHW63"/>
      <c r="MHX63"/>
      <c r="MHY63"/>
      <c r="MHZ63"/>
      <c r="MIA63"/>
      <c r="MIB63"/>
      <c r="MIC63"/>
      <c r="MID63"/>
      <c r="MIE63"/>
      <c r="MIF63"/>
      <c r="MIG63"/>
      <c r="MIH63"/>
      <c r="MII63"/>
      <c r="MIJ63"/>
      <c r="MIK63"/>
      <c r="MIL63"/>
      <c r="MIM63"/>
      <c r="MIN63"/>
      <c r="MIO63"/>
      <c r="MIP63"/>
      <c r="MIQ63"/>
      <c r="MIR63"/>
      <c r="MIS63"/>
      <c r="MIT63"/>
      <c r="MIU63"/>
      <c r="MIV63"/>
      <c r="MIW63"/>
      <c r="MIX63"/>
      <c r="MIY63"/>
      <c r="MIZ63"/>
      <c r="MJA63"/>
      <c r="MJB63"/>
      <c r="MJC63"/>
      <c r="MJD63"/>
      <c r="MJE63"/>
      <c r="MJF63"/>
      <c r="MJG63"/>
      <c r="MJH63"/>
      <c r="MJI63"/>
      <c r="MJJ63"/>
      <c r="MJK63"/>
      <c r="MJL63"/>
      <c r="MJM63"/>
      <c r="MJN63"/>
      <c r="MJO63"/>
      <c r="MJP63"/>
      <c r="MJQ63"/>
      <c r="MJR63"/>
      <c r="MJS63"/>
      <c r="MJT63"/>
      <c r="MJU63"/>
      <c r="MJV63"/>
      <c r="MJW63"/>
      <c r="MJX63"/>
      <c r="MJY63"/>
      <c r="MJZ63"/>
      <c r="MKA63"/>
      <c r="MKB63"/>
      <c r="MKC63"/>
      <c r="MKD63"/>
      <c r="MKE63"/>
      <c r="MKF63"/>
      <c r="MKG63"/>
      <c r="MKH63"/>
      <c r="MKI63"/>
      <c r="MKJ63"/>
      <c r="MKK63"/>
      <c r="MKL63"/>
      <c r="MKM63"/>
      <c r="MKN63"/>
      <c r="MKO63"/>
      <c r="MKP63"/>
      <c r="MKQ63"/>
      <c r="MKR63"/>
      <c r="MKS63"/>
      <c r="MKT63"/>
      <c r="MKU63"/>
      <c r="MKV63"/>
      <c r="MKW63"/>
      <c r="MKX63"/>
      <c r="MKY63"/>
      <c r="MKZ63"/>
      <c r="MLA63"/>
      <c r="MLB63"/>
      <c r="MLC63"/>
      <c r="MLD63"/>
      <c r="MLE63"/>
      <c r="MLF63"/>
      <c r="MLG63"/>
      <c r="MLH63"/>
      <c r="MLI63"/>
      <c r="MLJ63"/>
      <c r="MLK63"/>
      <c r="MLL63"/>
      <c r="MLM63"/>
      <c r="MLN63"/>
      <c r="MLO63"/>
      <c r="MLP63"/>
      <c r="MLQ63"/>
      <c r="MLR63"/>
      <c r="MLS63"/>
      <c r="MLT63"/>
      <c r="MLU63"/>
      <c r="MLV63"/>
      <c r="MLW63"/>
      <c r="MLX63"/>
      <c r="MLY63"/>
      <c r="MLZ63"/>
      <c r="MMA63"/>
      <c r="MMB63"/>
      <c r="MMC63"/>
      <c r="MMD63"/>
      <c r="MME63"/>
      <c r="MMF63"/>
      <c r="MMG63"/>
      <c r="MMH63"/>
      <c r="MMI63"/>
      <c r="MMJ63"/>
      <c r="MMK63"/>
      <c r="MML63"/>
      <c r="MMM63"/>
      <c r="MMN63"/>
      <c r="MMO63"/>
      <c r="MMP63"/>
      <c r="MMQ63"/>
      <c r="MMR63"/>
      <c r="MMS63"/>
      <c r="MMT63"/>
      <c r="MMU63"/>
      <c r="MMV63"/>
      <c r="MMW63"/>
      <c r="MMX63"/>
      <c r="MMY63"/>
      <c r="MMZ63"/>
      <c r="MNA63"/>
      <c r="MNB63"/>
      <c r="MNC63"/>
      <c r="MND63"/>
      <c r="MNE63"/>
      <c r="MNF63"/>
      <c r="MNG63"/>
      <c r="MNH63"/>
      <c r="MNI63"/>
      <c r="MNJ63"/>
      <c r="MNK63"/>
      <c r="MNL63"/>
      <c r="MNM63"/>
      <c r="MNN63"/>
      <c r="MNO63"/>
      <c r="MNP63"/>
      <c r="MNQ63"/>
      <c r="MNR63"/>
      <c r="MNS63"/>
      <c r="MNT63"/>
      <c r="MNU63"/>
      <c r="MNV63"/>
      <c r="MNW63"/>
      <c r="MNX63"/>
      <c r="MNY63"/>
      <c r="MNZ63"/>
      <c r="MOA63"/>
      <c r="MOB63"/>
      <c r="MOC63"/>
      <c r="MOD63"/>
      <c r="MOE63"/>
      <c r="MOF63"/>
      <c r="MOG63"/>
      <c r="MOH63"/>
      <c r="MOI63"/>
      <c r="MOJ63"/>
      <c r="MOK63"/>
      <c r="MOL63"/>
      <c r="MOM63"/>
      <c r="MON63"/>
      <c r="MOO63"/>
      <c r="MOP63"/>
      <c r="MOQ63"/>
      <c r="MOR63"/>
      <c r="MOS63"/>
      <c r="MOT63"/>
      <c r="MOU63"/>
      <c r="MOV63"/>
      <c r="MOW63"/>
      <c r="MOX63"/>
      <c r="MOY63"/>
      <c r="MOZ63"/>
      <c r="MPA63"/>
      <c r="MPB63"/>
      <c r="MPC63"/>
      <c r="MPD63"/>
      <c r="MPE63"/>
      <c r="MPF63"/>
      <c r="MPG63"/>
      <c r="MPH63"/>
      <c r="MPI63"/>
      <c r="MPJ63"/>
      <c r="MPK63"/>
      <c r="MPL63"/>
      <c r="MPM63"/>
      <c r="MPN63"/>
      <c r="MPO63"/>
      <c r="MPP63"/>
      <c r="MPQ63"/>
      <c r="MPR63"/>
      <c r="MPS63"/>
      <c r="MPT63"/>
      <c r="MPU63"/>
      <c r="MPV63"/>
      <c r="MPW63"/>
      <c r="MPX63"/>
      <c r="MPY63"/>
      <c r="MPZ63"/>
      <c r="MQA63"/>
      <c r="MQB63"/>
      <c r="MQC63"/>
      <c r="MQD63"/>
      <c r="MQE63"/>
      <c r="MQF63"/>
      <c r="MQG63"/>
      <c r="MQH63"/>
      <c r="MQI63"/>
      <c r="MQJ63"/>
      <c r="MQK63"/>
      <c r="MQL63"/>
      <c r="MQM63"/>
      <c r="MQN63"/>
      <c r="MQO63"/>
      <c r="MQP63"/>
      <c r="MQQ63"/>
      <c r="MQR63"/>
      <c r="MQS63"/>
      <c r="MQT63"/>
      <c r="MQU63"/>
      <c r="MQV63"/>
      <c r="MQW63"/>
      <c r="MQX63"/>
      <c r="MQY63"/>
      <c r="MQZ63"/>
      <c r="MRA63"/>
      <c r="MRB63"/>
      <c r="MRC63"/>
      <c r="MRD63"/>
      <c r="MRE63"/>
      <c r="MRF63"/>
      <c r="MRG63"/>
      <c r="MRH63"/>
      <c r="MRI63"/>
      <c r="MRJ63"/>
      <c r="MRK63"/>
      <c r="MRL63"/>
      <c r="MRM63"/>
      <c r="MRN63"/>
      <c r="MRO63"/>
      <c r="MRP63"/>
      <c r="MRQ63"/>
      <c r="MRR63"/>
      <c r="MRS63"/>
      <c r="MRT63"/>
      <c r="MRU63"/>
      <c r="MRV63"/>
      <c r="MRW63"/>
      <c r="MRX63"/>
      <c r="MRY63"/>
      <c r="MRZ63"/>
      <c r="MSA63"/>
      <c r="MSB63"/>
      <c r="MSC63"/>
      <c r="MSD63"/>
      <c r="MSE63"/>
      <c r="MSF63"/>
      <c r="MSG63"/>
      <c r="MSH63"/>
      <c r="MSI63"/>
      <c r="MSJ63"/>
      <c r="MSK63"/>
      <c r="MSL63"/>
      <c r="MSM63"/>
      <c r="MSN63"/>
      <c r="MSO63"/>
      <c r="MSP63"/>
      <c r="MSQ63"/>
      <c r="MSR63"/>
      <c r="MSS63"/>
      <c r="MST63"/>
      <c r="MSU63"/>
      <c r="MSV63"/>
      <c r="MSW63"/>
      <c r="MSX63"/>
      <c r="MSY63"/>
      <c r="MSZ63"/>
      <c r="MTA63"/>
      <c r="MTB63"/>
      <c r="MTC63"/>
      <c r="MTD63"/>
      <c r="MTE63"/>
      <c r="MTF63"/>
      <c r="MTG63"/>
      <c r="MTH63"/>
      <c r="MTI63"/>
      <c r="MTJ63"/>
      <c r="MTK63"/>
      <c r="MTL63"/>
      <c r="MTM63"/>
      <c r="MTN63"/>
      <c r="MTO63"/>
      <c r="MTP63"/>
      <c r="MTQ63"/>
      <c r="MTR63"/>
      <c r="MTS63"/>
      <c r="MTT63"/>
      <c r="MTU63"/>
      <c r="MTV63"/>
      <c r="MTW63"/>
      <c r="MTX63"/>
      <c r="MTY63"/>
      <c r="MTZ63"/>
      <c r="MUA63"/>
      <c r="MUB63"/>
      <c r="MUC63"/>
      <c r="MUD63"/>
      <c r="MUE63"/>
      <c r="MUF63"/>
      <c r="MUG63"/>
      <c r="MUH63"/>
      <c r="MUI63"/>
      <c r="MUJ63"/>
      <c r="MUK63"/>
      <c r="MUL63"/>
      <c r="MUM63"/>
      <c r="MUN63"/>
      <c r="MUO63"/>
      <c r="MUP63"/>
      <c r="MUQ63"/>
      <c r="MUR63"/>
      <c r="MUS63"/>
      <c r="MUT63"/>
      <c r="MUU63"/>
      <c r="MUV63"/>
      <c r="MUW63"/>
      <c r="MUX63"/>
      <c r="MUY63"/>
      <c r="MUZ63"/>
      <c r="MVA63"/>
      <c r="MVB63"/>
      <c r="MVC63"/>
      <c r="MVD63"/>
      <c r="MVE63"/>
      <c r="MVF63"/>
      <c r="MVG63"/>
      <c r="MVH63"/>
      <c r="MVI63"/>
      <c r="MVJ63"/>
      <c r="MVK63"/>
      <c r="MVL63"/>
      <c r="MVM63"/>
      <c r="MVN63"/>
      <c r="MVO63"/>
      <c r="MVP63"/>
      <c r="MVQ63"/>
      <c r="MVR63"/>
      <c r="MVS63"/>
      <c r="MVT63"/>
      <c r="MVU63"/>
      <c r="MVV63"/>
      <c r="MVW63"/>
      <c r="MVX63"/>
      <c r="MVY63"/>
      <c r="MVZ63"/>
      <c r="MWA63"/>
      <c r="MWB63"/>
      <c r="MWC63"/>
      <c r="MWD63"/>
      <c r="MWE63"/>
      <c r="MWF63"/>
      <c r="MWG63"/>
      <c r="MWH63"/>
      <c r="MWI63"/>
      <c r="MWJ63"/>
      <c r="MWK63"/>
      <c r="MWL63"/>
      <c r="MWM63"/>
      <c r="MWN63"/>
      <c r="MWO63"/>
      <c r="MWP63"/>
      <c r="MWQ63"/>
      <c r="MWR63"/>
      <c r="MWS63"/>
      <c r="MWT63"/>
      <c r="MWU63"/>
      <c r="MWV63"/>
      <c r="MWW63"/>
      <c r="MWX63"/>
      <c r="MWY63"/>
      <c r="MWZ63"/>
      <c r="MXA63"/>
      <c r="MXB63"/>
      <c r="MXC63"/>
      <c r="MXD63"/>
      <c r="MXE63"/>
      <c r="MXF63"/>
      <c r="MXG63"/>
      <c r="MXH63"/>
      <c r="MXI63"/>
      <c r="MXJ63"/>
      <c r="MXK63"/>
      <c r="MXL63"/>
      <c r="MXM63"/>
      <c r="MXN63"/>
      <c r="MXO63"/>
      <c r="MXP63"/>
      <c r="MXQ63"/>
      <c r="MXR63"/>
      <c r="MXS63"/>
      <c r="MXT63"/>
      <c r="MXU63"/>
      <c r="MXV63"/>
      <c r="MXW63"/>
      <c r="MXX63"/>
      <c r="MXY63"/>
      <c r="MXZ63"/>
      <c r="MYA63"/>
      <c r="MYB63"/>
      <c r="MYC63"/>
      <c r="MYD63"/>
      <c r="MYE63"/>
      <c r="MYF63"/>
      <c r="MYG63"/>
      <c r="MYH63"/>
      <c r="MYI63"/>
      <c r="MYJ63"/>
      <c r="MYK63"/>
      <c r="MYL63"/>
      <c r="MYM63"/>
      <c r="MYN63"/>
      <c r="MYO63"/>
      <c r="MYP63"/>
      <c r="MYQ63"/>
      <c r="MYR63"/>
      <c r="MYS63"/>
      <c r="MYT63"/>
      <c r="MYU63"/>
      <c r="MYV63"/>
      <c r="MYW63"/>
      <c r="MYX63"/>
      <c r="MYY63"/>
      <c r="MYZ63"/>
      <c r="MZA63"/>
      <c r="MZB63"/>
      <c r="MZC63"/>
      <c r="MZD63"/>
      <c r="MZE63"/>
      <c r="MZF63"/>
      <c r="MZG63"/>
      <c r="MZH63"/>
      <c r="MZI63"/>
      <c r="MZJ63"/>
      <c r="MZK63"/>
      <c r="MZL63"/>
      <c r="MZM63"/>
      <c r="MZN63"/>
      <c r="MZO63"/>
      <c r="MZP63"/>
      <c r="MZQ63"/>
      <c r="MZR63"/>
      <c r="MZS63"/>
      <c r="MZT63"/>
      <c r="MZU63"/>
      <c r="MZV63"/>
      <c r="MZW63"/>
      <c r="MZX63"/>
      <c r="MZY63"/>
      <c r="MZZ63"/>
      <c r="NAA63"/>
      <c r="NAB63"/>
      <c r="NAC63"/>
      <c r="NAD63"/>
      <c r="NAE63"/>
      <c r="NAF63"/>
      <c r="NAG63"/>
      <c r="NAH63"/>
      <c r="NAI63"/>
      <c r="NAJ63"/>
      <c r="NAK63"/>
      <c r="NAL63"/>
      <c r="NAM63"/>
      <c r="NAN63"/>
      <c r="NAO63"/>
      <c r="NAP63"/>
      <c r="NAQ63"/>
      <c r="NAR63"/>
      <c r="NAS63"/>
      <c r="NAT63"/>
      <c r="NAU63"/>
      <c r="NAV63"/>
      <c r="NAW63"/>
      <c r="NAX63"/>
      <c r="NAY63"/>
      <c r="NAZ63"/>
      <c r="NBA63"/>
      <c r="NBB63"/>
      <c r="NBC63"/>
      <c r="NBD63"/>
      <c r="NBE63"/>
      <c r="NBF63"/>
      <c r="NBG63"/>
      <c r="NBH63"/>
      <c r="NBI63"/>
      <c r="NBJ63"/>
      <c r="NBK63"/>
      <c r="NBL63"/>
      <c r="NBM63"/>
      <c r="NBN63"/>
      <c r="NBO63"/>
      <c r="NBP63"/>
      <c r="NBQ63"/>
      <c r="NBR63"/>
      <c r="NBS63"/>
      <c r="NBT63"/>
      <c r="NBU63"/>
      <c r="NBV63"/>
      <c r="NBW63"/>
      <c r="NBX63"/>
      <c r="NBY63"/>
      <c r="NBZ63"/>
      <c r="NCA63"/>
      <c r="NCB63"/>
      <c r="NCC63"/>
      <c r="NCD63"/>
      <c r="NCE63"/>
      <c r="NCF63"/>
      <c r="NCG63"/>
      <c r="NCH63"/>
      <c r="NCI63"/>
      <c r="NCJ63"/>
      <c r="NCK63"/>
      <c r="NCL63"/>
      <c r="NCM63"/>
      <c r="NCN63"/>
      <c r="NCO63"/>
      <c r="NCP63"/>
      <c r="NCQ63"/>
      <c r="NCR63"/>
      <c r="NCS63"/>
      <c r="NCT63"/>
      <c r="NCU63"/>
      <c r="NCV63"/>
      <c r="NCW63"/>
      <c r="NCX63"/>
      <c r="NCY63"/>
      <c r="NCZ63"/>
      <c r="NDA63"/>
      <c r="NDB63"/>
      <c r="NDC63"/>
      <c r="NDD63"/>
      <c r="NDE63"/>
      <c r="NDF63"/>
      <c r="NDG63"/>
      <c r="NDH63"/>
      <c r="NDI63"/>
      <c r="NDJ63"/>
      <c r="NDK63"/>
      <c r="NDL63"/>
      <c r="NDM63"/>
      <c r="NDN63"/>
      <c r="NDO63"/>
      <c r="NDP63"/>
      <c r="NDQ63"/>
      <c r="NDR63"/>
      <c r="NDS63"/>
      <c r="NDT63"/>
      <c r="NDU63"/>
      <c r="NDV63"/>
      <c r="NDW63"/>
      <c r="NDX63"/>
      <c r="NDY63"/>
      <c r="NDZ63"/>
      <c r="NEA63"/>
      <c r="NEB63"/>
      <c r="NEC63"/>
      <c r="NED63"/>
      <c r="NEE63"/>
      <c r="NEF63"/>
      <c r="NEG63"/>
      <c r="NEH63"/>
      <c r="NEI63"/>
      <c r="NEJ63"/>
      <c r="NEK63"/>
      <c r="NEL63"/>
      <c r="NEM63"/>
      <c r="NEN63"/>
      <c r="NEO63"/>
      <c r="NEP63"/>
      <c r="NEQ63"/>
      <c r="NER63"/>
      <c r="NES63"/>
      <c r="NET63"/>
      <c r="NEU63"/>
      <c r="NEV63"/>
      <c r="NEW63"/>
      <c r="NEX63"/>
      <c r="NEY63"/>
      <c r="NEZ63"/>
      <c r="NFA63"/>
      <c r="NFB63"/>
      <c r="NFC63"/>
      <c r="NFD63"/>
      <c r="NFE63"/>
      <c r="NFF63"/>
      <c r="NFG63"/>
      <c r="NFH63"/>
      <c r="NFI63"/>
      <c r="NFJ63"/>
      <c r="NFK63"/>
      <c r="NFL63"/>
      <c r="NFM63"/>
      <c r="NFN63"/>
      <c r="NFO63"/>
      <c r="NFP63"/>
      <c r="NFQ63"/>
      <c r="NFR63"/>
      <c r="NFS63"/>
      <c r="NFT63"/>
      <c r="NFU63"/>
      <c r="NFV63"/>
      <c r="NFW63"/>
      <c r="NFX63"/>
      <c r="NFY63"/>
      <c r="NFZ63"/>
      <c r="NGA63"/>
      <c r="NGB63"/>
      <c r="NGC63"/>
      <c r="NGD63"/>
      <c r="NGE63"/>
      <c r="NGF63"/>
      <c r="NGG63"/>
      <c r="NGH63"/>
      <c r="NGI63"/>
      <c r="NGJ63"/>
      <c r="NGK63"/>
      <c r="NGL63"/>
      <c r="NGM63"/>
      <c r="NGN63"/>
      <c r="NGO63"/>
      <c r="NGP63"/>
      <c r="NGQ63"/>
      <c r="NGR63"/>
      <c r="NGS63"/>
      <c r="NGT63"/>
      <c r="NGU63"/>
      <c r="NGV63"/>
      <c r="NGW63"/>
      <c r="NGX63"/>
      <c r="NGY63"/>
      <c r="NGZ63"/>
      <c r="NHA63"/>
      <c r="NHB63"/>
      <c r="NHC63"/>
      <c r="NHD63"/>
      <c r="NHE63"/>
      <c r="NHF63"/>
      <c r="NHG63"/>
      <c r="NHH63"/>
      <c r="NHI63"/>
      <c r="NHJ63"/>
      <c r="NHK63"/>
      <c r="NHL63"/>
      <c r="NHM63"/>
      <c r="NHN63"/>
      <c r="NHO63"/>
      <c r="NHP63"/>
      <c r="NHQ63"/>
      <c r="NHR63"/>
      <c r="NHS63"/>
      <c r="NHT63"/>
      <c r="NHU63"/>
      <c r="NHV63"/>
      <c r="NHW63"/>
      <c r="NHX63"/>
      <c r="NHY63"/>
      <c r="NHZ63"/>
      <c r="NIA63"/>
      <c r="NIB63"/>
      <c r="NIC63"/>
      <c r="NID63"/>
      <c r="NIE63"/>
      <c r="NIF63"/>
      <c r="NIG63"/>
      <c r="NIH63"/>
      <c r="NII63"/>
      <c r="NIJ63"/>
      <c r="NIK63"/>
      <c r="NIL63"/>
      <c r="NIM63"/>
      <c r="NIN63"/>
      <c r="NIO63"/>
      <c r="NIP63"/>
      <c r="NIQ63"/>
      <c r="NIR63"/>
      <c r="NIS63"/>
      <c r="NIT63"/>
      <c r="NIU63"/>
      <c r="NIV63"/>
      <c r="NIW63"/>
      <c r="NIX63"/>
      <c r="NIY63"/>
      <c r="NIZ63"/>
      <c r="NJA63"/>
      <c r="NJB63"/>
      <c r="NJC63"/>
      <c r="NJD63"/>
      <c r="NJE63"/>
      <c r="NJF63"/>
      <c r="NJG63"/>
      <c r="NJH63"/>
      <c r="NJI63"/>
      <c r="NJJ63"/>
      <c r="NJK63"/>
      <c r="NJL63"/>
      <c r="NJM63"/>
      <c r="NJN63"/>
      <c r="NJO63"/>
      <c r="NJP63"/>
      <c r="NJQ63"/>
      <c r="NJR63"/>
      <c r="NJS63"/>
      <c r="NJT63"/>
      <c r="NJU63"/>
      <c r="NJV63"/>
      <c r="NJW63"/>
      <c r="NJX63"/>
      <c r="NJY63"/>
      <c r="NJZ63"/>
      <c r="NKA63"/>
      <c r="NKB63"/>
      <c r="NKC63"/>
      <c r="NKD63"/>
      <c r="NKE63"/>
      <c r="NKF63"/>
      <c r="NKG63"/>
      <c r="NKH63"/>
      <c r="NKI63"/>
      <c r="NKJ63"/>
      <c r="NKK63"/>
      <c r="NKL63"/>
      <c r="NKM63"/>
      <c r="NKN63"/>
      <c r="NKO63"/>
      <c r="NKP63"/>
      <c r="NKQ63"/>
      <c r="NKR63"/>
      <c r="NKS63"/>
      <c r="NKT63"/>
      <c r="NKU63"/>
      <c r="NKV63"/>
      <c r="NKW63"/>
      <c r="NKX63"/>
      <c r="NKY63"/>
      <c r="NKZ63"/>
      <c r="NLA63"/>
      <c r="NLB63"/>
      <c r="NLC63"/>
      <c r="NLD63"/>
      <c r="NLE63"/>
      <c r="NLF63"/>
      <c r="NLG63"/>
      <c r="NLH63"/>
      <c r="NLI63"/>
      <c r="NLJ63"/>
      <c r="NLK63"/>
      <c r="NLL63"/>
      <c r="NLM63"/>
      <c r="NLN63"/>
      <c r="NLO63"/>
      <c r="NLP63"/>
      <c r="NLQ63"/>
      <c r="NLR63"/>
      <c r="NLS63"/>
      <c r="NLT63"/>
      <c r="NLU63"/>
      <c r="NLV63"/>
      <c r="NLW63"/>
      <c r="NLX63"/>
      <c r="NLY63"/>
      <c r="NLZ63"/>
      <c r="NMA63"/>
      <c r="NMB63"/>
      <c r="NMC63"/>
      <c r="NMD63"/>
      <c r="NME63"/>
      <c r="NMF63"/>
      <c r="NMG63"/>
      <c r="NMH63"/>
      <c r="NMI63"/>
      <c r="NMJ63"/>
      <c r="NMK63"/>
      <c r="NML63"/>
      <c r="NMM63"/>
      <c r="NMN63"/>
      <c r="NMO63"/>
      <c r="NMP63"/>
      <c r="NMQ63"/>
      <c r="NMR63"/>
      <c r="NMS63"/>
      <c r="NMT63"/>
      <c r="NMU63"/>
      <c r="NMV63"/>
      <c r="NMW63"/>
      <c r="NMX63"/>
      <c r="NMY63"/>
      <c r="NMZ63"/>
      <c r="NNA63"/>
      <c r="NNB63"/>
      <c r="NNC63"/>
      <c r="NND63"/>
      <c r="NNE63"/>
      <c r="NNF63"/>
      <c r="NNG63"/>
      <c r="NNH63"/>
      <c r="NNI63"/>
      <c r="NNJ63"/>
      <c r="NNK63"/>
      <c r="NNL63"/>
      <c r="NNM63"/>
      <c r="NNN63"/>
      <c r="NNO63"/>
      <c r="NNP63"/>
      <c r="NNQ63"/>
      <c r="NNR63"/>
      <c r="NNS63"/>
      <c r="NNT63"/>
      <c r="NNU63"/>
      <c r="NNV63"/>
      <c r="NNW63"/>
      <c r="NNX63"/>
      <c r="NNY63"/>
      <c r="NNZ63"/>
      <c r="NOA63"/>
      <c r="NOB63"/>
      <c r="NOC63"/>
      <c r="NOD63"/>
      <c r="NOE63"/>
      <c r="NOF63"/>
      <c r="NOG63"/>
      <c r="NOH63"/>
      <c r="NOI63"/>
      <c r="NOJ63"/>
      <c r="NOK63"/>
      <c r="NOL63"/>
      <c r="NOM63"/>
      <c r="NON63"/>
      <c r="NOO63"/>
      <c r="NOP63"/>
      <c r="NOQ63"/>
      <c r="NOR63"/>
      <c r="NOS63"/>
      <c r="NOT63"/>
      <c r="NOU63"/>
      <c r="NOV63"/>
      <c r="NOW63"/>
      <c r="NOX63"/>
      <c r="NOY63"/>
      <c r="NOZ63"/>
      <c r="NPA63"/>
      <c r="NPB63"/>
      <c r="NPC63"/>
      <c r="NPD63"/>
      <c r="NPE63"/>
      <c r="NPF63"/>
      <c r="NPG63"/>
      <c r="NPH63"/>
      <c r="NPI63"/>
      <c r="NPJ63"/>
      <c r="NPK63"/>
      <c r="NPL63"/>
      <c r="NPM63"/>
      <c r="NPN63"/>
      <c r="NPO63"/>
      <c r="NPP63"/>
      <c r="NPQ63"/>
      <c r="NPR63"/>
      <c r="NPS63"/>
      <c r="NPT63"/>
      <c r="NPU63"/>
      <c r="NPV63"/>
      <c r="NPW63"/>
      <c r="NPX63"/>
      <c r="NPY63"/>
      <c r="NPZ63"/>
      <c r="NQA63"/>
      <c r="NQB63"/>
      <c r="NQC63"/>
      <c r="NQD63"/>
      <c r="NQE63"/>
      <c r="NQF63"/>
      <c r="NQG63"/>
      <c r="NQH63"/>
      <c r="NQI63"/>
      <c r="NQJ63"/>
      <c r="NQK63"/>
      <c r="NQL63"/>
      <c r="NQM63"/>
      <c r="NQN63"/>
      <c r="NQO63"/>
      <c r="NQP63"/>
      <c r="NQQ63"/>
      <c r="NQR63"/>
      <c r="NQS63"/>
      <c r="NQT63"/>
      <c r="NQU63"/>
      <c r="NQV63"/>
      <c r="NQW63"/>
      <c r="NQX63"/>
      <c r="NQY63"/>
      <c r="NQZ63"/>
      <c r="NRA63"/>
      <c r="NRB63"/>
      <c r="NRC63"/>
      <c r="NRD63"/>
      <c r="NRE63"/>
      <c r="NRF63"/>
      <c r="NRG63"/>
      <c r="NRH63"/>
      <c r="NRI63"/>
    </row>
    <row r="64" spans="1:9941" s="54" customFormat="1" ht="12.2" customHeight="1" x14ac:dyDescent="0.2">
      <c r="A64" s="12" t="s">
        <v>107</v>
      </c>
      <c r="B64" s="854" t="s">
        <v>212</v>
      </c>
      <c r="C64" s="487">
        <f>'1. mell.bevétel_össz'!C63-'26._önként_össz_bev'!C65</f>
        <v>22141000</v>
      </c>
      <c r="D64" s="412">
        <f>'1. mell.bevétel_össz'!D63-'26._önként_össz_bev'!D65</f>
        <v>22141000</v>
      </c>
      <c r="E64" s="699">
        <f>'1. mell.bevétel_össz'!E63-'26._önként_össz_bev'!E65</f>
        <v>22141000</v>
      </c>
      <c r="F64" s="699">
        <f>'1. mell.bevétel_össz'!F63-'26._önként_össz_bev'!F65</f>
        <v>22141000</v>
      </c>
      <c r="G64" s="699">
        <f>'1. mell.bevétel_össz'!G63-'26._önként_össz_bev'!G65-'26._államig_össz_bev'!G64</f>
        <v>22141000</v>
      </c>
      <c r="H64" s="414">
        <f t="shared" si="2"/>
        <v>0</v>
      </c>
      <c r="I64" s="803">
        <f>'1. mell.bevétel_össz'!I63-'26._önként_össz_bev'!I65</f>
        <v>0</v>
      </c>
      <c r="J64" s="414">
        <f>'1. mell.bevétel_össz'!J63-'26._önként_össz_bev'!J65</f>
        <v>0</v>
      </c>
      <c r="K64" s="414">
        <f>'1. mell.bevétel_össz'!K63-'26._önként_össz_bev'!K65</f>
        <v>0</v>
      </c>
      <c r="L64" s="414">
        <f>'1. mell.bevétel_össz'!L63-'26._önként_össz_bev'!L65</f>
        <v>0</v>
      </c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  <c r="RG64"/>
      <c r="RH64"/>
      <c r="RI64"/>
      <c r="RJ64"/>
      <c r="RK64"/>
      <c r="RL64"/>
      <c r="RM64"/>
      <c r="RN64"/>
      <c r="RO64"/>
      <c r="RP64"/>
      <c r="RQ64"/>
      <c r="RR64"/>
      <c r="RS64"/>
      <c r="RT64"/>
      <c r="RU64"/>
      <c r="RV64"/>
      <c r="RW64"/>
      <c r="RX64"/>
      <c r="RY64"/>
      <c r="RZ64"/>
      <c r="SA64"/>
      <c r="SB64"/>
      <c r="SC64"/>
      <c r="SD64"/>
      <c r="SE64"/>
      <c r="SF64"/>
      <c r="SG64"/>
      <c r="SH64"/>
      <c r="SI64"/>
      <c r="SJ64"/>
      <c r="SK64"/>
      <c r="SL64"/>
      <c r="SM64"/>
      <c r="SN64"/>
      <c r="SO64"/>
      <c r="SP64"/>
      <c r="SQ64"/>
      <c r="SR64"/>
      <c r="SS64"/>
      <c r="ST64"/>
      <c r="SU64"/>
      <c r="SV64"/>
      <c r="SW64"/>
      <c r="SX64"/>
      <c r="SY64"/>
      <c r="SZ64"/>
      <c r="TA64"/>
      <c r="TB64"/>
      <c r="TC64"/>
      <c r="TD64"/>
      <c r="TE64"/>
      <c r="TF64"/>
      <c r="TG64"/>
      <c r="TH64"/>
      <c r="TI64"/>
      <c r="TJ64"/>
      <c r="TK64"/>
      <c r="TL64"/>
      <c r="TM64"/>
      <c r="TN64"/>
      <c r="TO64"/>
      <c r="TP64"/>
      <c r="TQ64"/>
      <c r="TR64"/>
      <c r="TS64"/>
      <c r="TT64"/>
      <c r="TU64"/>
      <c r="TV64"/>
      <c r="TW64"/>
      <c r="TX64"/>
      <c r="TY64"/>
      <c r="TZ64"/>
      <c r="UA64"/>
      <c r="UB64"/>
      <c r="UC64"/>
      <c r="UD64"/>
      <c r="UE64"/>
      <c r="UF64"/>
      <c r="UG64"/>
      <c r="UH64"/>
      <c r="UI64"/>
      <c r="UJ64"/>
      <c r="UK64"/>
      <c r="UL64"/>
      <c r="UM64"/>
      <c r="UN64"/>
      <c r="UO64"/>
      <c r="UP64"/>
      <c r="UQ64"/>
      <c r="UR64"/>
      <c r="US64"/>
      <c r="UT64"/>
      <c r="UU64"/>
      <c r="UV64"/>
      <c r="UW64"/>
      <c r="UX64"/>
      <c r="UY64"/>
      <c r="UZ64"/>
      <c r="VA64"/>
      <c r="VB64"/>
      <c r="VC64"/>
      <c r="VD64"/>
      <c r="VE64"/>
      <c r="VF64"/>
      <c r="VG64"/>
      <c r="VH64"/>
      <c r="VI64"/>
      <c r="VJ64"/>
      <c r="VK64"/>
      <c r="VL64"/>
      <c r="VM64"/>
      <c r="VN64"/>
      <c r="VO64"/>
      <c r="VP64"/>
      <c r="VQ64"/>
      <c r="VR64"/>
      <c r="VS64"/>
      <c r="VT64"/>
      <c r="VU64"/>
      <c r="VV64"/>
      <c r="VW64"/>
      <c r="VX64"/>
      <c r="VY64"/>
      <c r="VZ64"/>
      <c r="WA64"/>
      <c r="WB64"/>
      <c r="WC64"/>
      <c r="WD64"/>
      <c r="WE64"/>
      <c r="WF64"/>
      <c r="WG64"/>
      <c r="WH64"/>
      <c r="WI64"/>
      <c r="WJ64"/>
      <c r="WK64"/>
      <c r="WL64"/>
      <c r="WM64"/>
      <c r="WN64"/>
      <c r="WO64"/>
      <c r="WP64"/>
      <c r="WQ64"/>
      <c r="WR64"/>
      <c r="WS64"/>
      <c r="WT64"/>
      <c r="WU64"/>
      <c r="WV64"/>
      <c r="WW64"/>
      <c r="WX64"/>
      <c r="WY64"/>
      <c r="WZ64"/>
      <c r="XA64"/>
      <c r="XB64"/>
      <c r="XC64"/>
      <c r="XD64"/>
      <c r="XE64"/>
      <c r="XF64"/>
      <c r="XG64"/>
      <c r="XH64"/>
      <c r="XI64"/>
      <c r="XJ64"/>
      <c r="XK64"/>
      <c r="XL64"/>
      <c r="XM64"/>
      <c r="XN64"/>
      <c r="XO64"/>
      <c r="XP64"/>
      <c r="XQ64"/>
      <c r="XR64"/>
      <c r="XS64"/>
      <c r="XT64"/>
      <c r="XU64"/>
      <c r="XV64"/>
      <c r="XW64"/>
      <c r="XX64"/>
      <c r="XY64"/>
      <c r="XZ64"/>
      <c r="YA64"/>
      <c r="YB64"/>
      <c r="YC64"/>
      <c r="YD64"/>
      <c r="YE64"/>
      <c r="YF64"/>
      <c r="YG64"/>
      <c r="YH64"/>
      <c r="YI64"/>
      <c r="YJ64"/>
      <c r="YK64"/>
      <c r="YL64"/>
      <c r="YM64"/>
      <c r="YN64"/>
      <c r="YO64"/>
      <c r="YP64"/>
      <c r="YQ64"/>
      <c r="YR64"/>
      <c r="YS64"/>
      <c r="YT64"/>
      <c r="YU64"/>
      <c r="YV64"/>
      <c r="YW64"/>
      <c r="YX64"/>
      <c r="YY64"/>
      <c r="YZ64"/>
      <c r="ZA64"/>
      <c r="ZB64"/>
      <c r="ZC64"/>
      <c r="ZD64"/>
      <c r="ZE64"/>
      <c r="ZF64"/>
      <c r="ZG64"/>
      <c r="ZH64"/>
      <c r="ZI64"/>
      <c r="ZJ64"/>
      <c r="ZK64"/>
      <c r="ZL64"/>
      <c r="ZM64"/>
      <c r="ZN64"/>
      <c r="ZO64"/>
      <c r="ZP64"/>
      <c r="ZQ64"/>
      <c r="ZR64"/>
      <c r="ZS64"/>
      <c r="ZT64"/>
      <c r="ZU64"/>
      <c r="ZV64"/>
      <c r="ZW64"/>
      <c r="ZX64"/>
      <c r="ZY64"/>
      <c r="ZZ64"/>
      <c r="AAA64"/>
      <c r="AAB64"/>
      <c r="AAC64"/>
      <c r="AAD64"/>
      <c r="AAE64"/>
      <c r="AAF64"/>
      <c r="AAG64"/>
      <c r="AAH64"/>
      <c r="AAI64"/>
      <c r="AAJ64"/>
      <c r="AAK64"/>
      <c r="AAL64"/>
      <c r="AAM64"/>
      <c r="AAN64"/>
      <c r="AAO64"/>
      <c r="AAP64"/>
      <c r="AAQ64"/>
      <c r="AAR64"/>
      <c r="AAS64"/>
      <c r="AAT64"/>
      <c r="AAU64"/>
      <c r="AAV64"/>
      <c r="AAW64"/>
      <c r="AAX64"/>
      <c r="AAY64"/>
      <c r="AAZ64"/>
      <c r="ABA64"/>
      <c r="ABB64"/>
      <c r="ABC64"/>
      <c r="ABD64"/>
      <c r="ABE64"/>
      <c r="ABF64"/>
      <c r="ABG64"/>
      <c r="ABH64"/>
      <c r="ABI64"/>
      <c r="ABJ64"/>
      <c r="ABK64"/>
      <c r="ABL64"/>
      <c r="ABM64"/>
      <c r="ABN64"/>
      <c r="ABO64"/>
      <c r="ABP64"/>
      <c r="ABQ64"/>
      <c r="ABR64"/>
      <c r="ABS64"/>
      <c r="ABT64"/>
      <c r="ABU64"/>
      <c r="ABV64"/>
      <c r="ABW64"/>
      <c r="ABX64"/>
      <c r="ABY64"/>
      <c r="ABZ64"/>
      <c r="ACA64"/>
      <c r="ACB64"/>
      <c r="ACC64"/>
      <c r="ACD64"/>
      <c r="ACE64"/>
      <c r="ACF64"/>
      <c r="ACG64"/>
      <c r="ACH64"/>
      <c r="ACI64"/>
      <c r="ACJ64"/>
      <c r="ACK64"/>
      <c r="ACL64"/>
      <c r="ACM64"/>
      <c r="ACN64"/>
      <c r="ACO64"/>
      <c r="ACP64"/>
      <c r="ACQ64"/>
      <c r="ACR64"/>
      <c r="ACS64"/>
      <c r="ACT64"/>
      <c r="ACU64"/>
      <c r="ACV64"/>
      <c r="ACW64"/>
      <c r="ACX64"/>
      <c r="ACY64"/>
      <c r="ACZ64"/>
      <c r="ADA64"/>
      <c r="ADB64"/>
      <c r="ADC64"/>
      <c r="ADD64"/>
      <c r="ADE64"/>
      <c r="ADF64"/>
      <c r="ADG64"/>
      <c r="ADH64"/>
      <c r="ADI64"/>
      <c r="ADJ64"/>
      <c r="ADK64"/>
      <c r="ADL64"/>
      <c r="ADM64"/>
      <c r="ADN64"/>
      <c r="ADO64"/>
      <c r="ADP64"/>
      <c r="ADQ64"/>
      <c r="ADR64"/>
      <c r="ADS64"/>
      <c r="ADT64"/>
      <c r="ADU64"/>
      <c r="ADV64"/>
      <c r="ADW64"/>
      <c r="ADX64"/>
      <c r="ADY64"/>
      <c r="ADZ64"/>
      <c r="AEA64"/>
      <c r="AEB64"/>
      <c r="AEC64"/>
      <c r="AED64"/>
      <c r="AEE64"/>
      <c r="AEF64"/>
      <c r="AEG64"/>
      <c r="AEH64"/>
      <c r="AEI64"/>
      <c r="AEJ64"/>
      <c r="AEK64"/>
      <c r="AEL64"/>
      <c r="AEM64"/>
      <c r="AEN64"/>
      <c r="AEO64"/>
      <c r="AEP64"/>
      <c r="AEQ64"/>
      <c r="AER64"/>
      <c r="AES64"/>
      <c r="AET64"/>
      <c r="AEU64"/>
      <c r="AEV64"/>
      <c r="AEW64"/>
      <c r="AEX64"/>
      <c r="AEY64"/>
      <c r="AEZ64"/>
      <c r="AFA64"/>
      <c r="AFB64"/>
      <c r="AFC64"/>
      <c r="AFD64"/>
      <c r="AFE64"/>
      <c r="AFF64"/>
      <c r="AFG64"/>
      <c r="AFH64"/>
      <c r="AFI64"/>
      <c r="AFJ64"/>
      <c r="AFK64"/>
      <c r="AFL64"/>
      <c r="AFM64"/>
      <c r="AFN64"/>
      <c r="AFO64"/>
      <c r="AFP64"/>
      <c r="AFQ64"/>
      <c r="AFR64"/>
      <c r="AFS64"/>
      <c r="AFT64"/>
      <c r="AFU64"/>
      <c r="AFV64"/>
      <c r="AFW64"/>
      <c r="AFX64"/>
      <c r="AFY64"/>
      <c r="AFZ64"/>
      <c r="AGA64"/>
      <c r="AGB64"/>
      <c r="AGC64"/>
      <c r="AGD64"/>
      <c r="AGE64"/>
      <c r="AGF64"/>
      <c r="AGG64"/>
      <c r="AGH64"/>
      <c r="AGI64"/>
      <c r="AGJ64"/>
      <c r="AGK64"/>
      <c r="AGL64"/>
      <c r="AGM64"/>
      <c r="AGN64"/>
      <c r="AGO64"/>
      <c r="AGP64"/>
      <c r="AGQ64"/>
      <c r="AGR64"/>
      <c r="AGS64"/>
      <c r="AGT64"/>
      <c r="AGU64"/>
      <c r="AGV64"/>
      <c r="AGW64"/>
      <c r="AGX64"/>
      <c r="AGY64"/>
      <c r="AGZ64"/>
      <c r="AHA64"/>
      <c r="AHB64"/>
      <c r="AHC64"/>
      <c r="AHD64"/>
      <c r="AHE64"/>
      <c r="AHF64"/>
      <c r="AHG64"/>
      <c r="AHH64"/>
      <c r="AHI64"/>
      <c r="AHJ64"/>
      <c r="AHK64"/>
      <c r="AHL64"/>
      <c r="AHM64"/>
      <c r="AHN64"/>
      <c r="AHO64"/>
      <c r="AHP64"/>
      <c r="AHQ64"/>
      <c r="AHR64"/>
      <c r="AHS64"/>
      <c r="AHT64"/>
      <c r="AHU64"/>
      <c r="AHV64"/>
      <c r="AHW64"/>
      <c r="AHX64"/>
      <c r="AHY64"/>
      <c r="AHZ64"/>
      <c r="AIA64"/>
      <c r="AIB64"/>
      <c r="AIC64"/>
      <c r="AID64"/>
      <c r="AIE64"/>
      <c r="AIF64"/>
      <c r="AIG64"/>
      <c r="AIH64"/>
      <c r="AII64"/>
      <c r="AIJ64"/>
      <c r="AIK64"/>
      <c r="AIL64"/>
      <c r="AIM64"/>
      <c r="AIN64"/>
      <c r="AIO64"/>
      <c r="AIP64"/>
      <c r="AIQ64"/>
      <c r="AIR64"/>
      <c r="AIS64"/>
      <c r="AIT64"/>
      <c r="AIU64"/>
      <c r="AIV64"/>
      <c r="AIW64"/>
      <c r="AIX64"/>
      <c r="AIY64"/>
      <c r="AIZ64"/>
      <c r="AJA64"/>
      <c r="AJB64"/>
      <c r="AJC64"/>
      <c r="AJD64"/>
      <c r="AJE64"/>
      <c r="AJF64"/>
      <c r="AJG64"/>
      <c r="AJH64"/>
      <c r="AJI64"/>
      <c r="AJJ64"/>
      <c r="AJK64"/>
      <c r="AJL64"/>
      <c r="AJM64"/>
      <c r="AJN64"/>
      <c r="AJO64"/>
      <c r="AJP64"/>
      <c r="AJQ64"/>
      <c r="AJR64"/>
      <c r="AJS64"/>
      <c r="AJT64"/>
      <c r="AJU64"/>
      <c r="AJV64"/>
      <c r="AJW64"/>
      <c r="AJX64"/>
      <c r="AJY64"/>
      <c r="AJZ64"/>
      <c r="AKA64"/>
      <c r="AKB64"/>
      <c r="AKC64"/>
      <c r="AKD64"/>
      <c r="AKE64"/>
      <c r="AKF64"/>
      <c r="AKG64"/>
      <c r="AKH64"/>
      <c r="AKI64"/>
      <c r="AKJ64"/>
      <c r="AKK64"/>
      <c r="AKL64"/>
      <c r="AKM64"/>
      <c r="AKN64"/>
      <c r="AKO64"/>
      <c r="AKP64"/>
      <c r="AKQ64"/>
      <c r="AKR64"/>
      <c r="AKS64"/>
      <c r="AKT64"/>
      <c r="AKU64"/>
      <c r="AKV64"/>
      <c r="AKW64"/>
      <c r="AKX64"/>
      <c r="AKY64"/>
      <c r="AKZ64"/>
      <c r="ALA64"/>
      <c r="ALB64"/>
      <c r="ALC64"/>
      <c r="ALD64"/>
      <c r="ALE64"/>
      <c r="ALF64"/>
      <c r="ALG64"/>
      <c r="ALH64"/>
      <c r="ALI64"/>
      <c r="ALJ64"/>
      <c r="ALK64"/>
      <c r="ALL64"/>
      <c r="ALM64"/>
      <c r="ALN64"/>
      <c r="ALO64"/>
      <c r="ALP64"/>
      <c r="ALQ64"/>
      <c r="ALR64"/>
      <c r="ALS64"/>
      <c r="ALT64"/>
      <c r="ALU64"/>
      <c r="ALV64"/>
      <c r="ALW64"/>
      <c r="ALX64"/>
      <c r="ALY64"/>
      <c r="ALZ64"/>
      <c r="AMA64"/>
      <c r="AMB64"/>
      <c r="AMC64"/>
      <c r="AMD64"/>
      <c r="AME64"/>
      <c r="AMF64"/>
      <c r="AMG64"/>
      <c r="AMH64"/>
      <c r="AMI64"/>
      <c r="AMJ64"/>
      <c r="AMK64"/>
      <c r="AML64"/>
      <c r="AMM64"/>
      <c r="AMN64"/>
      <c r="AMO64"/>
      <c r="AMP64"/>
      <c r="AMQ64"/>
      <c r="AMR64"/>
      <c r="AMS64"/>
      <c r="AMT64"/>
      <c r="AMU64"/>
      <c r="AMV64"/>
      <c r="AMW64"/>
      <c r="AMX64"/>
      <c r="AMY64"/>
      <c r="AMZ64"/>
      <c r="ANA64"/>
      <c r="ANB64"/>
      <c r="ANC64"/>
      <c r="AND64"/>
      <c r="ANE64"/>
      <c r="ANF64"/>
      <c r="ANG64"/>
      <c r="ANH64"/>
      <c r="ANI64"/>
      <c r="ANJ64"/>
      <c r="ANK64"/>
      <c r="ANL64"/>
      <c r="ANM64"/>
      <c r="ANN64"/>
      <c r="ANO64"/>
      <c r="ANP64"/>
      <c r="ANQ64"/>
      <c r="ANR64"/>
      <c r="ANS64"/>
      <c r="ANT64"/>
      <c r="ANU64"/>
      <c r="ANV64"/>
      <c r="ANW64"/>
      <c r="ANX64"/>
      <c r="ANY64"/>
      <c r="ANZ64"/>
      <c r="AOA64"/>
      <c r="AOB64"/>
      <c r="AOC64"/>
      <c r="AOD64"/>
      <c r="AOE64"/>
      <c r="AOF64"/>
      <c r="AOG64"/>
      <c r="AOH64"/>
      <c r="AOI64"/>
      <c r="AOJ64"/>
      <c r="AOK64"/>
      <c r="AOL64"/>
      <c r="AOM64"/>
      <c r="AON64"/>
      <c r="AOO64"/>
      <c r="AOP64"/>
      <c r="AOQ64"/>
      <c r="AOR64"/>
      <c r="AOS64"/>
      <c r="AOT64"/>
      <c r="AOU64"/>
      <c r="AOV64"/>
      <c r="AOW64"/>
      <c r="AOX64"/>
      <c r="AOY64"/>
      <c r="AOZ64"/>
      <c r="APA64"/>
      <c r="APB64"/>
      <c r="APC64"/>
      <c r="APD64"/>
      <c r="APE64"/>
      <c r="APF64"/>
      <c r="APG64"/>
      <c r="APH64"/>
      <c r="API64"/>
      <c r="APJ64"/>
      <c r="APK64"/>
      <c r="APL64"/>
      <c r="APM64"/>
      <c r="APN64"/>
      <c r="APO64"/>
      <c r="APP64"/>
      <c r="APQ64"/>
      <c r="APR64"/>
      <c r="APS64"/>
      <c r="APT64"/>
      <c r="APU64"/>
      <c r="APV64"/>
      <c r="APW64"/>
      <c r="APX64"/>
      <c r="APY64"/>
      <c r="APZ64"/>
      <c r="AQA64"/>
      <c r="AQB64"/>
      <c r="AQC64"/>
      <c r="AQD64"/>
      <c r="AQE64"/>
      <c r="AQF64"/>
      <c r="AQG64"/>
      <c r="AQH64"/>
      <c r="AQI64"/>
      <c r="AQJ64"/>
      <c r="AQK64"/>
      <c r="AQL64"/>
      <c r="AQM64"/>
      <c r="AQN64"/>
      <c r="AQO64"/>
      <c r="AQP64"/>
      <c r="AQQ64"/>
      <c r="AQR64"/>
      <c r="AQS64"/>
      <c r="AQT64"/>
      <c r="AQU64"/>
      <c r="AQV64"/>
      <c r="AQW64"/>
      <c r="AQX64"/>
      <c r="AQY64"/>
      <c r="AQZ64"/>
      <c r="ARA64"/>
      <c r="ARB64"/>
      <c r="ARC64"/>
      <c r="ARD64"/>
      <c r="ARE64"/>
      <c r="ARF64"/>
      <c r="ARG64"/>
      <c r="ARH64"/>
      <c r="ARI64"/>
      <c r="ARJ64"/>
      <c r="ARK64"/>
      <c r="ARL64"/>
      <c r="ARM64"/>
      <c r="ARN64"/>
      <c r="ARO64"/>
      <c r="ARP64"/>
      <c r="ARQ64"/>
      <c r="ARR64"/>
      <c r="ARS64"/>
      <c r="ART64"/>
      <c r="ARU64"/>
      <c r="ARV64"/>
      <c r="ARW64"/>
      <c r="ARX64"/>
      <c r="ARY64"/>
      <c r="ARZ64"/>
      <c r="ASA64"/>
      <c r="ASB64"/>
      <c r="ASC64"/>
      <c r="ASD64"/>
      <c r="ASE64"/>
      <c r="ASF64"/>
      <c r="ASG64"/>
      <c r="ASH64"/>
      <c r="ASI64"/>
      <c r="ASJ64"/>
      <c r="ASK64"/>
      <c r="ASL64"/>
      <c r="ASM64"/>
      <c r="ASN64"/>
      <c r="ASO64"/>
      <c r="ASP64"/>
      <c r="ASQ64"/>
      <c r="ASR64"/>
      <c r="ASS64"/>
      <c r="AST64"/>
      <c r="ASU64"/>
      <c r="ASV64"/>
      <c r="ASW64"/>
      <c r="ASX64"/>
      <c r="ASY64"/>
      <c r="ASZ64"/>
      <c r="ATA64"/>
      <c r="ATB64"/>
      <c r="ATC64"/>
      <c r="ATD64"/>
      <c r="ATE64"/>
      <c r="ATF64"/>
      <c r="ATG64"/>
      <c r="ATH64"/>
      <c r="ATI64"/>
      <c r="ATJ64"/>
      <c r="ATK64"/>
      <c r="ATL64"/>
      <c r="ATM64"/>
      <c r="ATN64"/>
      <c r="ATO64"/>
      <c r="ATP64"/>
      <c r="ATQ64"/>
      <c r="ATR64"/>
      <c r="ATS64"/>
      <c r="ATT64"/>
      <c r="ATU64"/>
      <c r="ATV64"/>
      <c r="ATW64"/>
      <c r="ATX64"/>
      <c r="ATY64"/>
      <c r="ATZ64"/>
      <c r="AUA64"/>
      <c r="AUB64"/>
      <c r="AUC64"/>
      <c r="AUD64"/>
      <c r="AUE64"/>
      <c r="AUF64"/>
      <c r="AUG64"/>
      <c r="AUH64"/>
      <c r="AUI64"/>
      <c r="AUJ64"/>
      <c r="AUK64"/>
      <c r="AUL64"/>
      <c r="AUM64"/>
      <c r="AUN64"/>
      <c r="AUO64"/>
      <c r="AUP64"/>
      <c r="AUQ64"/>
      <c r="AUR64"/>
      <c r="AUS64"/>
      <c r="AUT64"/>
      <c r="AUU64"/>
      <c r="AUV64"/>
      <c r="AUW64"/>
      <c r="AUX64"/>
      <c r="AUY64"/>
      <c r="AUZ64"/>
      <c r="AVA64"/>
      <c r="AVB64"/>
      <c r="AVC64"/>
      <c r="AVD64"/>
      <c r="AVE64"/>
      <c r="AVF64"/>
      <c r="AVG64"/>
      <c r="AVH64"/>
      <c r="AVI64"/>
      <c r="AVJ64"/>
      <c r="AVK64"/>
      <c r="AVL64"/>
      <c r="AVM64"/>
      <c r="AVN64"/>
      <c r="AVO64"/>
      <c r="AVP64"/>
      <c r="AVQ64"/>
      <c r="AVR64"/>
      <c r="AVS64"/>
      <c r="AVT64"/>
      <c r="AVU64"/>
      <c r="AVV64"/>
      <c r="AVW64"/>
      <c r="AVX64"/>
      <c r="AVY64"/>
      <c r="AVZ64"/>
      <c r="AWA64"/>
      <c r="AWB64"/>
      <c r="AWC64"/>
      <c r="AWD64"/>
      <c r="AWE64"/>
      <c r="AWF64"/>
      <c r="AWG64"/>
      <c r="AWH64"/>
      <c r="AWI64"/>
      <c r="AWJ64"/>
      <c r="AWK64"/>
      <c r="AWL64"/>
      <c r="AWM64"/>
      <c r="AWN64"/>
      <c r="AWO64"/>
      <c r="AWP64"/>
      <c r="AWQ64"/>
      <c r="AWR64"/>
      <c r="AWS64"/>
      <c r="AWT64"/>
      <c r="AWU64"/>
      <c r="AWV64"/>
      <c r="AWW64"/>
      <c r="AWX64"/>
      <c r="AWY64"/>
      <c r="AWZ64"/>
      <c r="AXA64"/>
      <c r="AXB64"/>
      <c r="AXC64"/>
      <c r="AXD64"/>
      <c r="AXE64"/>
      <c r="AXF64"/>
      <c r="AXG64"/>
      <c r="AXH64"/>
      <c r="AXI64"/>
      <c r="AXJ64"/>
      <c r="AXK64"/>
      <c r="AXL64"/>
      <c r="AXM64"/>
      <c r="AXN64"/>
      <c r="AXO64"/>
      <c r="AXP64"/>
      <c r="AXQ64"/>
      <c r="AXR64"/>
      <c r="AXS64"/>
      <c r="AXT64"/>
      <c r="AXU64"/>
      <c r="AXV64"/>
      <c r="AXW64"/>
      <c r="AXX64"/>
      <c r="AXY64"/>
      <c r="AXZ64"/>
      <c r="AYA64"/>
      <c r="AYB64"/>
      <c r="AYC64"/>
      <c r="AYD64"/>
      <c r="AYE64"/>
      <c r="AYF64"/>
      <c r="AYG64"/>
      <c r="AYH64"/>
      <c r="AYI64"/>
      <c r="AYJ64"/>
      <c r="AYK64"/>
      <c r="AYL64"/>
      <c r="AYM64"/>
      <c r="AYN64"/>
      <c r="AYO64"/>
      <c r="AYP64"/>
      <c r="AYQ64"/>
      <c r="AYR64"/>
      <c r="AYS64"/>
      <c r="AYT64"/>
      <c r="AYU64"/>
      <c r="AYV64"/>
      <c r="AYW64"/>
      <c r="AYX64"/>
      <c r="AYY64"/>
      <c r="AYZ64"/>
      <c r="AZA64"/>
      <c r="AZB64"/>
      <c r="AZC64"/>
      <c r="AZD64"/>
      <c r="AZE64"/>
      <c r="AZF64"/>
      <c r="AZG64"/>
      <c r="AZH64"/>
      <c r="AZI64"/>
      <c r="AZJ64"/>
      <c r="AZK64"/>
      <c r="AZL64"/>
      <c r="AZM64"/>
      <c r="AZN64"/>
      <c r="AZO64"/>
      <c r="AZP64"/>
      <c r="AZQ64"/>
      <c r="AZR64"/>
      <c r="AZS64"/>
      <c r="AZT64"/>
      <c r="AZU64"/>
      <c r="AZV64"/>
      <c r="AZW64"/>
      <c r="AZX64"/>
      <c r="AZY64"/>
      <c r="AZZ64"/>
      <c r="BAA64"/>
      <c r="BAB64"/>
      <c r="BAC64"/>
      <c r="BAD64"/>
      <c r="BAE64"/>
      <c r="BAF64"/>
      <c r="BAG64"/>
      <c r="BAH64"/>
      <c r="BAI64"/>
      <c r="BAJ64"/>
      <c r="BAK64"/>
      <c r="BAL64"/>
      <c r="BAM64"/>
      <c r="BAN64"/>
      <c r="BAO64"/>
      <c r="BAP64"/>
      <c r="BAQ64"/>
      <c r="BAR64"/>
      <c r="BAS64"/>
      <c r="BAT64"/>
      <c r="BAU64"/>
      <c r="BAV64"/>
      <c r="BAW64"/>
      <c r="BAX64"/>
      <c r="BAY64"/>
      <c r="BAZ64"/>
      <c r="BBA64"/>
      <c r="BBB64"/>
      <c r="BBC64"/>
      <c r="BBD64"/>
      <c r="BBE64"/>
      <c r="BBF64"/>
      <c r="BBG64"/>
      <c r="BBH64"/>
      <c r="BBI64"/>
      <c r="BBJ64"/>
      <c r="BBK64"/>
      <c r="BBL64"/>
      <c r="BBM64"/>
      <c r="BBN64"/>
      <c r="BBO64"/>
      <c r="BBP64"/>
      <c r="BBQ64"/>
      <c r="BBR64"/>
      <c r="BBS64"/>
      <c r="BBT64"/>
      <c r="BBU64"/>
      <c r="BBV64"/>
      <c r="BBW64"/>
      <c r="BBX64"/>
      <c r="BBY64"/>
      <c r="BBZ64"/>
      <c r="BCA64"/>
      <c r="BCB64"/>
      <c r="BCC64"/>
      <c r="BCD64"/>
      <c r="BCE64"/>
      <c r="BCF64"/>
      <c r="BCG64"/>
      <c r="BCH64"/>
      <c r="BCI64"/>
      <c r="BCJ64"/>
      <c r="BCK64"/>
      <c r="BCL64"/>
      <c r="BCM64"/>
      <c r="BCN64"/>
      <c r="BCO64"/>
      <c r="BCP64"/>
      <c r="BCQ64"/>
      <c r="BCR64"/>
      <c r="BCS64"/>
      <c r="BCT64"/>
      <c r="BCU64"/>
      <c r="BCV64"/>
      <c r="BCW64"/>
      <c r="BCX64"/>
      <c r="BCY64"/>
      <c r="BCZ64"/>
      <c r="BDA64"/>
      <c r="BDB64"/>
      <c r="BDC64"/>
      <c r="BDD64"/>
      <c r="BDE64"/>
      <c r="BDF64"/>
      <c r="BDG64"/>
      <c r="BDH64"/>
      <c r="BDI64"/>
      <c r="BDJ64"/>
      <c r="BDK64"/>
      <c r="BDL64"/>
      <c r="BDM64"/>
      <c r="BDN64"/>
      <c r="BDO64"/>
      <c r="BDP64"/>
      <c r="BDQ64"/>
      <c r="BDR64"/>
      <c r="BDS64"/>
      <c r="BDT64"/>
      <c r="BDU64"/>
      <c r="BDV64"/>
      <c r="BDW64"/>
      <c r="BDX64"/>
      <c r="BDY64"/>
      <c r="BDZ64"/>
      <c r="BEA64"/>
      <c r="BEB64"/>
      <c r="BEC64"/>
      <c r="BED64"/>
      <c r="BEE64"/>
      <c r="BEF64"/>
      <c r="BEG64"/>
      <c r="BEH64"/>
      <c r="BEI64"/>
      <c r="BEJ64"/>
      <c r="BEK64"/>
      <c r="BEL64"/>
      <c r="BEM64"/>
      <c r="BEN64"/>
      <c r="BEO64"/>
      <c r="BEP64"/>
      <c r="BEQ64"/>
      <c r="BER64"/>
      <c r="BES64"/>
      <c r="BET64"/>
      <c r="BEU64"/>
      <c r="BEV64"/>
      <c r="BEW64"/>
      <c r="BEX64"/>
      <c r="BEY64"/>
      <c r="BEZ64"/>
      <c r="BFA64"/>
      <c r="BFB64"/>
      <c r="BFC64"/>
      <c r="BFD64"/>
      <c r="BFE64"/>
      <c r="BFF64"/>
      <c r="BFG64"/>
      <c r="BFH64"/>
      <c r="BFI64"/>
      <c r="BFJ64"/>
      <c r="BFK64"/>
      <c r="BFL64"/>
      <c r="BFM64"/>
      <c r="BFN64"/>
      <c r="BFO64"/>
      <c r="BFP64"/>
      <c r="BFQ64"/>
      <c r="BFR64"/>
      <c r="BFS64"/>
      <c r="BFT64"/>
      <c r="BFU64"/>
      <c r="BFV64"/>
      <c r="BFW64"/>
      <c r="BFX64"/>
      <c r="BFY64"/>
      <c r="BFZ64"/>
      <c r="BGA64"/>
      <c r="BGB64"/>
      <c r="BGC64"/>
      <c r="BGD64"/>
      <c r="BGE64"/>
      <c r="BGF64"/>
      <c r="BGG64"/>
      <c r="BGH64"/>
      <c r="BGI64"/>
      <c r="BGJ64"/>
      <c r="BGK64"/>
      <c r="BGL64"/>
      <c r="BGM64"/>
      <c r="BGN64"/>
      <c r="BGO64"/>
      <c r="BGP64"/>
      <c r="BGQ64"/>
      <c r="BGR64"/>
      <c r="BGS64"/>
      <c r="BGT64"/>
      <c r="BGU64"/>
      <c r="BGV64"/>
      <c r="BGW64"/>
      <c r="BGX64"/>
      <c r="BGY64"/>
      <c r="BGZ64"/>
      <c r="BHA64"/>
      <c r="BHB64"/>
      <c r="BHC64"/>
      <c r="BHD64"/>
      <c r="BHE64"/>
      <c r="BHF64"/>
      <c r="BHG64"/>
      <c r="BHH64"/>
      <c r="BHI64"/>
      <c r="BHJ64"/>
      <c r="BHK64"/>
      <c r="BHL64"/>
      <c r="BHM64"/>
      <c r="BHN64"/>
      <c r="BHO64"/>
      <c r="BHP64"/>
      <c r="BHQ64"/>
      <c r="BHR64"/>
      <c r="BHS64"/>
      <c r="BHT64"/>
      <c r="BHU64"/>
      <c r="BHV64"/>
      <c r="BHW64"/>
      <c r="BHX64"/>
      <c r="BHY64"/>
      <c r="BHZ64"/>
      <c r="BIA64"/>
      <c r="BIB64"/>
      <c r="BIC64"/>
      <c r="BID64"/>
      <c r="BIE64"/>
      <c r="BIF64"/>
      <c r="BIG64"/>
      <c r="BIH64"/>
      <c r="BII64"/>
      <c r="BIJ64"/>
      <c r="BIK64"/>
      <c r="BIL64"/>
      <c r="BIM64"/>
      <c r="BIN64"/>
      <c r="BIO64"/>
      <c r="BIP64"/>
      <c r="BIQ64"/>
      <c r="BIR64"/>
      <c r="BIS64"/>
      <c r="BIT64"/>
      <c r="BIU64"/>
      <c r="BIV64"/>
      <c r="BIW64"/>
      <c r="BIX64"/>
      <c r="BIY64"/>
      <c r="BIZ64"/>
      <c r="BJA64"/>
      <c r="BJB64"/>
      <c r="BJC64"/>
      <c r="BJD64"/>
      <c r="BJE64"/>
      <c r="BJF64"/>
      <c r="BJG64"/>
      <c r="BJH64"/>
      <c r="BJI64"/>
      <c r="BJJ64"/>
      <c r="BJK64"/>
      <c r="BJL64"/>
      <c r="BJM64"/>
      <c r="BJN64"/>
      <c r="BJO64"/>
      <c r="BJP64"/>
      <c r="BJQ64"/>
      <c r="BJR64"/>
      <c r="BJS64"/>
      <c r="BJT64"/>
      <c r="BJU64"/>
      <c r="BJV64"/>
      <c r="BJW64"/>
      <c r="BJX64"/>
      <c r="BJY64"/>
      <c r="BJZ64"/>
      <c r="BKA64"/>
      <c r="BKB64"/>
      <c r="BKC64"/>
      <c r="BKD64"/>
      <c r="BKE64"/>
      <c r="BKF64"/>
      <c r="BKG64"/>
      <c r="BKH64"/>
      <c r="BKI64"/>
      <c r="BKJ64"/>
      <c r="BKK64"/>
      <c r="BKL64"/>
      <c r="BKM64"/>
      <c r="BKN64"/>
      <c r="BKO64"/>
      <c r="BKP64"/>
      <c r="BKQ64"/>
      <c r="BKR64"/>
      <c r="BKS64"/>
      <c r="BKT64"/>
      <c r="BKU64"/>
      <c r="BKV64"/>
      <c r="BKW64"/>
      <c r="BKX64"/>
      <c r="BKY64"/>
      <c r="BKZ64"/>
      <c r="BLA64"/>
      <c r="BLB64"/>
      <c r="BLC64"/>
      <c r="BLD64"/>
      <c r="BLE64"/>
      <c r="BLF64"/>
      <c r="BLG64"/>
      <c r="BLH64"/>
      <c r="BLI64"/>
      <c r="BLJ64"/>
      <c r="BLK64"/>
      <c r="BLL64"/>
      <c r="BLM64"/>
      <c r="BLN64"/>
      <c r="BLO64"/>
      <c r="BLP64"/>
      <c r="BLQ64"/>
      <c r="BLR64"/>
      <c r="BLS64"/>
      <c r="BLT64"/>
      <c r="BLU64"/>
      <c r="BLV64"/>
      <c r="BLW64"/>
      <c r="BLX64"/>
      <c r="BLY64"/>
      <c r="BLZ64"/>
      <c r="BMA64"/>
      <c r="BMB64"/>
      <c r="BMC64"/>
      <c r="BMD64"/>
      <c r="BME64"/>
      <c r="BMF64"/>
      <c r="BMG64"/>
      <c r="BMH64"/>
      <c r="BMI64"/>
      <c r="BMJ64"/>
      <c r="BMK64"/>
      <c r="BML64"/>
      <c r="BMM64"/>
      <c r="BMN64"/>
      <c r="BMO64"/>
      <c r="BMP64"/>
      <c r="BMQ64"/>
      <c r="BMR64"/>
      <c r="BMS64"/>
      <c r="BMT64"/>
      <c r="BMU64"/>
      <c r="BMV64"/>
      <c r="BMW64"/>
      <c r="BMX64"/>
      <c r="BMY64"/>
      <c r="BMZ64"/>
      <c r="BNA64"/>
      <c r="BNB64"/>
      <c r="BNC64"/>
      <c r="BND64"/>
      <c r="BNE64"/>
      <c r="BNF64"/>
      <c r="BNG64"/>
      <c r="BNH64"/>
      <c r="BNI64"/>
      <c r="BNJ64"/>
      <c r="BNK64"/>
      <c r="BNL64"/>
      <c r="BNM64"/>
      <c r="BNN64"/>
      <c r="BNO64"/>
      <c r="BNP64"/>
      <c r="BNQ64"/>
      <c r="BNR64"/>
      <c r="BNS64"/>
      <c r="BNT64"/>
      <c r="BNU64"/>
      <c r="BNV64"/>
      <c r="BNW64"/>
      <c r="BNX64"/>
      <c r="BNY64"/>
      <c r="BNZ64"/>
      <c r="BOA64"/>
      <c r="BOB64"/>
      <c r="BOC64"/>
      <c r="BOD64"/>
      <c r="BOE64"/>
      <c r="BOF64"/>
      <c r="BOG64"/>
      <c r="BOH64"/>
      <c r="BOI64"/>
      <c r="BOJ64"/>
      <c r="BOK64"/>
      <c r="BOL64"/>
      <c r="BOM64"/>
      <c r="BON64"/>
      <c r="BOO64"/>
      <c r="BOP64"/>
      <c r="BOQ64"/>
      <c r="BOR64"/>
      <c r="BOS64"/>
      <c r="BOT64"/>
      <c r="BOU64"/>
      <c r="BOV64"/>
      <c r="BOW64"/>
      <c r="BOX64"/>
      <c r="BOY64"/>
      <c r="BOZ64"/>
      <c r="BPA64"/>
      <c r="BPB64"/>
      <c r="BPC64"/>
      <c r="BPD64"/>
      <c r="BPE64"/>
      <c r="BPF64"/>
      <c r="BPG64"/>
      <c r="BPH64"/>
      <c r="BPI64"/>
      <c r="BPJ64"/>
      <c r="BPK64"/>
      <c r="BPL64"/>
      <c r="BPM64"/>
      <c r="BPN64"/>
      <c r="BPO64"/>
      <c r="BPP64"/>
      <c r="BPQ64"/>
      <c r="BPR64"/>
      <c r="BPS64"/>
      <c r="BPT64"/>
      <c r="BPU64"/>
      <c r="BPV64"/>
      <c r="BPW64"/>
      <c r="BPX64"/>
      <c r="BPY64"/>
      <c r="BPZ64"/>
      <c r="BQA64"/>
      <c r="BQB64"/>
      <c r="BQC64"/>
      <c r="BQD64"/>
      <c r="BQE64"/>
      <c r="BQF64"/>
      <c r="BQG64"/>
      <c r="BQH64"/>
      <c r="BQI64"/>
      <c r="BQJ64"/>
      <c r="BQK64"/>
      <c r="BQL64"/>
      <c r="BQM64"/>
      <c r="BQN64"/>
      <c r="BQO64"/>
      <c r="BQP64"/>
      <c r="BQQ64"/>
      <c r="BQR64"/>
      <c r="BQS64"/>
      <c r="BQT64"/>
      <c r="BQU64"/>
      <c r="BQV64"/>
      <c r="BQW64"/>
      <c r="BQX64"/>
      <c r="BQY64"/>
      <c r="BQZ64"/>
      <c r="BRA64"/>
      <c r="BRB64"/>
      <c r="BRC64"/>
      <c r="BRD64"/>
      <c r="BRE64"/>
      <c r="BRF64"/>
      <c r="BRG64"/>
      <c r="BRH64"/>
      <c r="BRI64"/>
      <c r="BRJ64"/>
      <c r="BRK64"/>
      <c r="BRL64"/>
      <c r="BRM64"/>
      <c r="BRN64"/>
      <c r="BRO64"/>
      <c r="BRP64"/>
      <c r="BRQ64"/>
      <c r="BRR64"/>
      <c r="BRS64"/>
      <c r="BRT64"/>
      <c r="BRU64"/>
      <c r="BRV64"/>
      <c r="BRW64"/>
      <c r="BRX64"/>
      <c r="BRY64"/>
      <c r="BRZ64"/>
      <c r="BSA64"/>
      <c r="BSB64"/>
      <c r="BSC64"/>
      <c r="BSD64"/>
      <c r="BSE64"/>
      <c r="BSF64"/>
      <c r="BSG64"/>
      <c r="BSH64"/>
      <c r="BSI64"/>
      <c r="BSJ64"/>
      <c r="BSK64"/>
      <c r="BSL64"/>
      <c r="BSM64"/>
      <c r="BSN64"/>
      <c r="BSO64"/>
      <c r="BSP64"/>
      <c r="BSQ64"/>
      <c r="BSR64"/>
      <c r="BSS64"/>
      <c r="BST64"/>
      <c r="BSU64"/>
      <c r="BSV64"/>
      <c r="BSW64"/>
      <c r="BSX64"/>
      <c r="BSY64"/>
      <c r="BSZ64"/>
      <c r="BTA64"/>
      <c r="BTB64"/>
      <c r="BTC64"/>
      <c r="BTD64"/>
      <c r="BTE64"/>
      <c r="BTF64"/>
      <c r="BTG64"/>
      <c r="BTH64"/>
      <c r="BTI64"/>
      <c r="BTJ64"/>
      <c r="BTK64"/>
      <c r="BTL64"/>
      <c r="BTM64"/>
      <c r="BTN64"/>
      <c r="BTO64"/>
      <c r="BTP64"/>
      <c r="BTQ64"/>
      <c r="BTR64"/>
      <c r="BTS64"/>
      <c r="BTT64"/>
      <c r="BTU64"/>
      <c r="BTV64"/>
      <c r="BTW64"/>
      <c r="BTX64"/>
      <c r="BTY64"/>
      <c r="BTZ64"/>
      <c r="BUA64"/>
      <c r="BUB64"/>
      <c r="BUC64"/>
      <c r="BUD64"/>
      <c r="BUE64"/>
      <c r="BUF64"/>
      <c r="BUG64"/>
      <c r="BUH64"/>
      <c r="BUI64"/>
      <c r="BUJ64"/>
      <c r="BUK64"/>
      <c r="BUL64"/>
      <c r="BUM64"/>
      <c r="BUN64"/>
      <c r="BUO64"/>
      <c r="BUP64"/>
      <c r="BUQ64"/>
      <c r="BUR64"/>
      <c r="BUS64"/>
      <c r="BUT64"/>
      <c r="BUU64"/>
      <c r="BUV64"/>
      <c r="BUW64"/>
      <c r="BUX64"/>
      <c r="BUY64"/>
      <c r="BUZ64"/>
      <c r="BVA64"/>
      <c r="BVB64"/>
      <c r="BVC64"/>
      <c r="BVD64"/>
      <c r="BVE64"/>
      <c r="BVF64"/>
      <c r="BVG64"/>
      <c r="BVH64"/>
      <c r="BVI64"/>
      <c r="BVJ64"/>
      <c r="BVK64"/>
      <c r="BVL64"/>
      <c r="BVM64"/>
      <c r="BVN64"/>
      <c r="BVO64"/>
      <c r="BVP64"/>
      <c r="BVQ64"/>
      <c r="BVR64"/>
      <c r="BVS64"/>
      <c r="BVT64"/>
      <c r="BVU64"/>
      <c r="BVV64"/>
      <c r="BVW64"/>
      <c r="BVX64"/>
      <c r="BVY64"/>
      <c r="BVZ64"/>
      <c r="BWA64"/>
      <c r="BWB64"/>
      <c r="BWC64"/>
      <c r="BWD64"/>
      <c r="BWE64"/>
      <c r="BWF64"/>
      <c r="BWG64"/>
      <c r="BWH64"/>
      <c r="BWI64"/>
      <c r="BWJ64"/>
      <c r="BWK64"/>
      <c r="BWL64"/>
      <c r="BWM64"/>
      <c r="BWN64"/>
      <c r="BWO64"/>
      <c r="BWP64"/>
      <c r="BWQ64"/>
      <c r="BWR64"/>
      <c r="BWS64"/>
      <c r="BWT64"/>
      <c r="BWU64"/>
      <c r="BWV64"/>
      <c r="BWW64"/>
      <c r="BWX64"/>
      <c r="BWY64"/>
      <c r="BWZ64"/>
      <c r="BXA64"/>
      <c r="BXB64"/>
      <c r="BXC64"/>
      <c r="BXD64"/>
      <c r="BXE64"/>
      <c r="BXF64"/>
      <c r="BXG64"/>
      <c r="BXH64"/>
      <c r="BXI64"/>
      <c r="BXJ64"/>
      <c r="BXK64"/>
      <c r="BXL64"/>
      <c r="BXM64"/>
      <c r="BXN64"/>
      <c r="BXO64"/>
      <c r="BXP64"/>
      <c r="BXQ64"/>
      <c r="BXR64"/>
      <c r="BXS64"/>
      <c r="BXT64"/>
      <c r="BXU64"/>
      <c r="BXV64"/>
      <c r="BXW64"/>
      <c r="BXX64"/>
      <c r="BXY64"/>
      <c r="BXZ64"/>
      <c r="BYA64"/>
      <c r="BYB64"/>
      <c r="BYC64"/>
      <c r="BYD64"/>
      <c r="BYE64"/>
      <c r="BYF64"/>
      <c r="BYG64"/>
      <c r="BYH64"/>
      <c r="BYI64"/>
      <c r="BYJ64"/>
      <c r="BYK64"/>
      <c r="BYL64"/>
      <c r="BYM64"/>
      <c r="BYN64"/>
      <c r="BYO64"/>
      <c r="BYP64"/>
      <c r="BYQ64"/>
      <c r="BYR64"/>
      <c r="BYS64"/>
      <c r="BYT64"/>
      <c r="BYU64"/>
      <c r="BYV64"/>
      <c r="BYW64"/>
      <c r="BYX64"/>
      <c r="BYY64"/>
      <c r="BYZ64"/>
      <c r="BZA64"/>
      <c r="BZB64"/>
      <c r="BZC64"/>
      <c r="BZD64"/>
      <c r="BZE64"/>
      <c r="BZF64"/>
      <c r="BZG64"/>
      <c r="BZH64"/>
      <c r="BZI64"/>
      <c r="BZJ64"/>
      <c r="BZK64"/>
      <c r="BZL64"/>
      <c r="BZM64"/>
      <c r="BZN64"/>
      <c r="BZO64"/>
      <c r="BZP64"/>
      <c r="BZQ64"/>
      <c r="BZR64"/>
      <c r="BZS64"/>
      <c r="BZT64"/>
      <c r="BZU64"/>
      <c r="BZV64"/>
      <c r="BZW64"/>
      <c r="BZX64"/>
      <c r="BZY64"/>
      <c r="BZZ64"/>
      <c r="CAA64"/>
      <c r="CAB64"/>
      <c r="CAC64"/>
      <c r="CAD64"/>
      <c r="CAE64"/>
      <c r="CAF64"/>
      <c r="CAG64"/>
      <c r="CAH64"/>
      <c r="CAI64"/>
      <c r="CAJ64"/>
      <c r="CAK64"/>
      <c r="CAL64"/>
      <c r="CAM64"/>
      <c r="CAN64"/>
      <c r="CAO64"/>
      <c r="CAP64"/>
      <c r="CAQ64"/>
      <c r="CAR64"/>
      <c r="CAS64"/>
      <c r="CAT64"/>
      <c r="CAU64"/>
      <c r="CAV64"/>
      <c r="CAW64"/>
      <c r="CAX64"/>
      <c r="CAY64"/>
      <c r="CAZ64"/>
      <c r="CBA64"/>
      <c r="CBB64"/>
      <c r="CBC64"/>
      <c r="CBD64"/>
      <c r="CBE64"/>
      <c r="CBF64"/>
      <c r="CBG64"/>
      <c r="CBH64"/>
      <c r="CBI64"/>
      <c r="CBJ64"/>
      <c r="CBK64"/>
      <c r="CBL64"/>
      <c r="CBM64"/>
      <c r="CBN64"/>
      <c r="CBO64"/>
      <c r="CBP64"/>
      <c r="CBQ64"/>
      <c r="CBR64"/>
      <c r="CBS64"/>
      <c r="CBT64"/>
      <c r="CBU64"/>
      <c r="CBV64"/>
      <c r="CBW64"/>
      <c r="CBX64"/>
      <c r="CBY64"/>
      <c r="CBZ64"/>
      <c r="CCA64"/>
      <c r="CCB64"/>
      <c r="CCC64"/>
      <c r="CCD64"/>
      <c r="CCE64"/>
      <c r="CCF64"/>
      <c r="CCG64"/>
      <c r="CCH64"/>
      <c r="CCI64"/>
      <c r="CCJ64"/>
      <c r="CCK64"/>
      <c r="CCL64"/>
      <c r="CCM64"/>
      <c r="CCN64"/>
      <c r="CCO64"/>
      <c r="CCP64"/>
      <c r="CCQ64"/>
      <c r="CCR64"/>
      <c r="CCS64"/>
      <c r="CCT64"/>
      <c r="CCU64"/>
      <c r="CCV64"/>
      <c r="CCW64"/>
      <c r="CCX64"/>
      <c r="CCY64"/>
      <c r="CCZ64"/>
      <c r="CDA64"/>
      <c r="CDB64"/>
      <c r="CDC64"/>
      <c r="CDD64"/>
      <c r="CDE64"/>
      <c r="CDF64"/>
      <c r="CDG64"/>
      <c r="CDH64"/>
      <c r="CDI64"/>
      <c r="CDJ64"/>
      <c r="CDK64"/>
      <c r="CDL64"/>
      <c r="CDM64"/>
      <c r="CDN64"/>
      <c r="CDO64"/>
      <c r="CDP64"/>
      <c r="CDQ64"/>
      <c r="CDR64"/>
      <c r="CDS64"/>
      <c r="CDT64"/>
      <c r="CDU64"/>
      <c r="CDV64"/>
      <c r="CDW64"/>
      <c r="CDX64"/>
      <c r="CDY64"/>
      <c r="CDZ64"/>
      <c r="CEA64"/>
      <c r="CEB64"/>
      <c r="CEC64"/>
      <c r="CED64"/>
      <c r="CEE64"/>
      <c r="CEF64"/>
      <c r="CEG64"/>
      <c r="CEH64"/>
      <c r="CEI64"/>
      <c r="CEJ64"/>
      <c r="CEK64"/>
      <c r="CEL64"/>
      <c r="CEM64"/>
      <c r="CEN64"/>
      <c r="CEO64"/>
      <c r="CEP64"/>
      <c r="CEQ64"/>
      <c r="CER64"/>
      <c r="CES64"/>
      <c r="CET64"/>
      <c r="CEU64"/>
      <c r="CEV64"/>
      <c r="CEW64"/>
      <c r="CEX64"/>
      <c r="CEY64"/>
      <c r="CEZ64"/>
      <c r="CFA64"/>
      <c r="CFB64"/>
      <c r="CFC64"/>
      <c r="CFD64"/>
      <c r="CFE64"/>
      <c r="CFF64"/>
      <c r="CFG64"/>
      <c r="CFH64"/>
      <c r="CFI64"/>
      <c r="CFJ64"/>
      <c r="CFK64"/>
      <c r="CFL64"/>
      <c r="CFM64"/>
      <c r="CFN64"/>
      <c r="CFO64"/>
      <c r="CFP64"/>
      <c r="CFQ64"/>
      <c r="CFR64"/>
      <c r="CFS64"/>
      <c r="CFT64"/>
      <c r="CFU64"/>
      <c r="CFV64"/>
      <c r="CFW64"/>
      <c r="CFX64"/>
      <c r="CFY64"/>
      <c r="CFZ64"/>
      <c r="CGA64"/>
      <c r="CGB64"/>
      <c r="CGC64"/>
      <c r="CGD64"/>
      <c r="CGE64"/>
      <c r="CGF64"/>
      <c r="CGG64"/>
      <c r="CGH64"/>
      <c r="CGI64"/>
      <c r="CGJ64"/>
      <c r="CGK64"/>
      <c r="CGL64"/>
      <c r="CGM64"/>
      <c r="CGN64"/>
      <c r="CGO64"/>
      <c r="CGP64"/>
      <c r="CGQ64"/>
      <c r="CGR64"/>
      <c r="CGS64"/>
      <c r="CGT64"/>
      <c r="CGU64"/>
      <c r="CGV64"/>
      <c r="CGW64"/>
      <c r="CGX64"/>
      <c r="CGY64"/>
      <c r="CGZ64"/>
      <c r="CHA64"/>
      <c r="CHB64"/>
      <c r="CHC64"/>
      <c r="CHD64"/>
      <c r="CHE64"/>
      <c r="CHF64"/>
      <c r="CHG64"/>
      <c r="CHH64"/>
      <c r="CHI64"/>
      <c r="CHJ64"/>
      <c r="CHK64"/>
      <c r="CHL64"/>
      <c r="CHM64"/>
      <c r="CHN64"/>
      <c r="CHO64"/>
      <c r="CHP64"/>
      <c r="CHQ64"/>
      <c r="CHR64"/>
      <c r="CHS64"/>
      <c r="CHT64"/>
      <c r="CHU64"/>
      <c r="CHV64"/>
      <c r="CHW64"/>
      <c r="CHX64"/>
      <c r="CHY64"/>
      <c r="CHZ64"/>
      <c r="CIA64"/>
      <c r="CIB64"/>
      <c r="CIC64"/>
      <c r="CID64"/>
      <c r="CIE64"/>
      <c r="CIF64"/>
      <c r="CIG64"/>
      <c r="CIH64"/>
      <c r="CII64"/>
      <c r="CIJ64"/>
      <c r="CIK64"/>
      <c r="CIL64"/>
      <c r="CIM64"/>
      <c r="CIN64"/>
      <c r="CIO64"/>
      <c r="CIP64"/>
      <c r="CIQ64"/>
      <c r="CIR64"/>
      <c r="CIS64"/>
      <c r="CIT64"/>
      <c r="CIU64"/>
      <c r="CIV64"/>
      <c r="CIW64"/>
      <c r="CIX64"/>
      <c r="CIY64"/>
      <c r="CIZ64"/>
      <c r="CJA64"/>
      <c r="CJB64"/>
      <c r="CJC64"/>
      <c r="CJD64"/>
      <c r="CJE64"/>
      <c r="CJF64"/>
      <c r="CJG64"/>
      <c r="CJH64"/>
      <c r="CJI64"/>
      <c r="CJJ64"/>
      <c r="CJK64"/>
      <c r="CJL64"/>
      <c r="CJM64"/>
      <c r="CJN64"/>
      <c r="CJO64"/>
      <c r="CJP64"/>
      <c r="CJQ64"/>
      <c r="CJR64"/>
      <c r="CJS64"/>
      <c r="CJT64"/>
      <c r="CJU64"/>
      <c r="CJV64"/>
      <c r="CJW64"/>
      <c r="CJX64"/>
      <c r="CJY64"/>
      <c r="CJZ64"/>
      <c r="CKA64"/>
      <c r="CKB64"/>
      <c r="CKC64"/>
      <c r="CKD64"/>
      <c r="CKE64"/>
      <c r="CKF64"/>
      <c r="CKG64"/>
      <c r="CKH64"/>
      <c r="CKI64"/>
      <c r="CKJ64"/>
      <c r="CKK64"/>
      <c r="CKL64"/>
      <c r="CKM64"/>
      <c r="CKN64"/>
      <c r="CKO64"/>
      <c r="CKP64"/>
      <c r="CKQ64"/>
      <c r="CKR64"/>
      <c r="CKS64"/>
      <c r="CKT64"/>
      <c r="CKU64"/>
      <c r="CKV64"/>
      <c r="CKW64"/>
      <c r="CKX64"/>
      <c r="CKY64"/>
      <c r="CKZ64"/>
      <c r="CLA64"/>
      <c r="CLB64"/>
      <c r="CLC64"/>
      <c r="CLD64"/>
      <c r="CLE64"/>
      <c r="CLF64"/>
      <c r="CLG64"/>
      <c r="CLH64"/>
      <c r="CLI64"/>
      <c r="CLJ64"/>
      <c r="CLK64"/>
      <c r="CLL64"/>
      <c r="CLM64"/>
      <c r="CLN64"/>
      <c r="CLO64"/>
      <c r="CLP64"/>
      <c r="CLQ64"/>
      <c r="CLR64"/>
      <c r="CLS64"/>
      <c r="CLT64"/>
      <c r="CLU64"/>
      <c r="CLV64"/>
      <c r="CLW64"/>
      <c r="CLX64"/>
      <c r="CLY64"/>
      <c r="CLZ64"/>
      <c r="CMA64"/>
      <c r="CMB64"/>
      <c r="CMC64"/>
      <c r="CMD64"/>
      <c r="CME64"/>
      <c r="CMF64"/>
      <c r="CMG64"/>
      <c r="CMH64"/>
      <c r="CMI64"/>
      <c r="CMJ64"/>
      <c r="CMK64"/>
      <c r="CML64"/>
      <c r="CMM64"/>
      <c r="CMN64"/>
      <c r="CMO64"/>
      <c r="CMP64"/>
      <c r="CMQ64"/>
      <c r="CMR64"/>
      <c r="CMS64"/>
      <c r="CMT64"/>
      <c r="CMU64"/>
      <c r="CMV64"/>
      <c r="CMW64"/>
      <c r="CMX64"/>
      <c r="CMY64"/>
      <c r="CMZ64"/>
      <c r="CNA64"/>
      <c r="CNB64"/>
      <c r="CNC64"/>
      <c r="CND64"/>
      <c r="CNE64"/>
      <c r="CNF64"/>
      <c r="CNG64"/>
      <c r="CNH64"/>
      <c r="CNI64"/>
      <c r="CNJ64"/>
      <c r="CNK64"/>
      <c r="CNL64"/>
      <c r="CNM64"/>
      <c r="CNN64"/>
      <c r="CNO64"/>
      <c r="CNP64"/>
      <c r="CNQ64"/>
      <c r="CNR64"/>
      <c r="CNS64"/>
      <c r="CNT64"/>
      <c r="CNU64"/>
      <c r="CNV64"/>
      <c r="CNW64"/>
      <c r="CNX64"/>
      <c r="CNY64"/>
      <c r="CNZ64"/>
      <c r="COA64"/>
      <c r="COB64"/>
      <c r="COC64"/>
      <c r="COD64"/>
      <c r="COE64"/>
      <c r="COF64"/>
      <c r="COG64"/>
      <c r="COH64"/>
      <c r="COI64"/>
      <c r="COJ64"/>
      <c r="COK64"/>
      <c r="COL64"/>
      <c r="COM64"/>
      <c r="CON64"/>
      <c r="COO64"/>
      <c r="COP64"/>
      <c r="COQ64"/>
      <c r="COR64"/>
      <c r="COS64"/>
      <c r="COT64"/>
      <c r="COU64"/>
      <c r="COV64"/>
      <c r="COW64"/>
      <c r="COX64"/>
      <c r="COY64"/>
      <c r="COZ64"/>
      <c r="CPA64"/>
      <c r="CPB64"/>
      <c r="CPC64"/>
      <c r="CPD64"/>
      <c r="CPE64"/>
      <c r="CPF64"/>
      <c r="CPG64"/>
      <c r="CPH64"/>
      <c r="CPI64"/>
      <c r="CPJ64"/>
      <c r="CPK64"/>
      <c r="CPL64"/>
      <c r="CPM64"/>
      <c r="CPN64"/>
      <c r="CPO64"/>
      <c r="CPP64"/>
      <c r="CPQ64"/>
      <c r="CPR64"/>
      <c r="CPS64"/>
      <c r="CPT64"/>
      <c r="CPU64"/>
      <c r="CPV64"/>
      <c r="CPW64"/>
      <c r="CPX64"/>
      <c r="CPY64"/>
      <c r="CPZ64"/>
      <c r="CQA64"/>
      <c r="CQB64"/>
      <c r="CQC64"/>
      <c r="CQD64"/>
      <c r="CQE64"/>
      <c r="CQF64"/>
      <c r="CQG64"/>
      <c r="CQH64"/>
      <c r="CQI64"/>
      <c r="CQJ64"/>
      <c r="CQK64"/>
      <c r="CQL64"/>
      <c r="CQM64"/>
      <c r="CQN64"/>
      <c r="CQO64"/>
      <c r="CQP64"/>
      <c r="CQQ64"/>
      <c r="CQR64"/>
      <c r="CQS64"/>
      <c r="CQT64"/>
      <c r="CQU64"/>
      <c r="CQV64"/>
      <c r="CQW64"/>
      <c r="CQX64"/>
      <c r="CQY64"/>
      <c r="CQZ64"/>
      <c r="CRA64"/>
      <c r="CRB64"/>
      <c r="CRC64"/>
      <c r="CRD64"/>
      <c r="CRE64"/>
      <c r="CRF64"/>
      <c r="CRG64"/>
      <c r="CRH64"/>
      <c r="CRI64"/>
      <c r="CRJ64"/>
      <c r="CRK64"/>
      <c r="CRL64"/>
      <c r="CRM64"/>
      <c r="CRN64"/>
      <c r="CRO64"/>
      <c r="CRP64"/>
      <c r="CRQ64"/>
      <c r="CRR64"/>
      <c r="CRS64"/>
      <c r="CRT64"/>
      <c r="CRU64"/>
      <c r="CRV64"/>
      <c r="CRW64"/>
      <c r="CRX64"/>
      <c r="CRY64"/>
      <c r="CRZ64"/>
      <c r="CSA64"/>
      <c r="CSB64"/>
      <c r="CSC64"/>
      <c r="CSD64"/>
      <c r="CSE64"/>
      <c r="CSF64"/>
      <c r="CSG64"/>
      <c r="CSH64"/>
      <c r="CSI64"/>
      <c r="CSJ64"/>
      <c r="CSK64"/>
      <c r="CSL64"/>
      <c r="CSM64"/>
      <c r="CSN64"/>
      <c r="CSO64"/>
      <c r="CSP64"/>
      <c r="CSQ64"/>
      <c r="CSR64"/>
      <c r="CSS64"/>
      <c r="CST64"/>
      <c r="CSU64"/>
      <c r="CSV64"/>
      <c r="CSW64"/>
      <c r="CSX64"/>
      <c r="CSY64"/>
      <c r="CSZ64"/>
      <c r="CTA64"/>
      <c r="CTB64"/>
      <c r="CTC64"/>
      <c r="CTD64"/>
      <c r="CTE64"/>
      <c r="CTF64"/>
      <c r="CTG64"/>
      <c r="CTH64"/>
      <c r="CTI64"/>
      <c r="CTJ64"/>
      <c r="CTK64"/>
      <c r="CTL64"/>
      <c r="CTM64"/>
      <c r="CTN64"/>
      <c r="CTO64"/>
      <c r="CTP64"/>
      <c r="CTQ64"/>
      <c r="CTR64"/>
      <c r="CTS64"/>
      <c r="CTT64"/>
      <c r="CTU64"/>
      <c r="CTV64"/>
      <c r="CTW64"/>
      <c r="CTX64"/>
      <c r="CTY64"/>
      <c r="CTZ64"/>
      <c r="CUA64"/>
      <c r="CUB64"/>
      <c r="CUC64"/>
      <c r="CUD64"/>
      <c r="CUE64"/>
      <c r="CUF64"/>
      <c r="CUG64"/>
      <c r="CUH64"/>
      <c r="CUI64"/>
      <c r="CUJ64"/>
      <c r="CUK64"/>
      <c r="CUL64"/>
      <c r="CUM64"/>
      <c r="CUN64"/>
      <c r="CUO64"/>
      <c r="CUP64"/>
      <c r="CUQ64"/>
      <c r="CUR64"/>
      <c r="CUS64"/>
      <c r="CUT64"/>
      <c r="CUU64"/>
      <c r="CUV64"/>
      <c r="CUW64"/>
      <c r="CUX64"/>
      <c r="CUY64"/>
      <c r="CUZ64"/>
      <c r="CVA64"/>
      <c r="CVB64"/>
      <c r="CVC64"/>
      <c r="CVD64"/>
      <c r="CVE64"/>
      <c r="CVF64"/>
      <c r="CVG64"/>
      <c r="CVH64"/>
      <c r="CVI64"/>
      <c r="CVJ64"/>
      <c r="CVK64"/>
      <c r="CVL64"/>
      <c r="CVM64"/>
      <c r="CVN64"/>
      <c r="CVO64"/>
      <c r="CVP64"/>
      <c r="CVQ64"/>
      <c r="CVR64"/>
      <c r="CVS64"/>
      <c r="CVT64"/>
      <c r="CVU64"/>
      <c r="CVV64"/>
      <c r="CVW64"/>
      <c r="CVX64"/>
      <c r="CVY64"/>
      <c r="CVZ64"/>
      <c r="CWA64"/>
      <c r="CWB64"/>
      <c r="CWC64"/>
      <c r="CWD64"/>
      <c r="CWE64"/>
      <c r="CWF64"/>
      <c r="CWG64"/>
      <c r="CWH64"/>
      <c r="CWI64"/>
      <c r="CWJ64"/>
      <c r="CWK64"/>
      <c r="CWL64"/>
      <c r="CWM64"/>
      <c r="CWN64"/>
      <c r="CWO64"/>
      <c r="CWP64"/>
      <c r="CWQ64"/>
      <c r="CWR64"/>
      <c r="CWS64"/>
      <c r="CWT64"/>
      <c r="CWU64"/>
      <c r="CWV64"/>
      <c r="CWW64"/>
      <c r="CWX64"/>
      <c r="CWY64"/>
      <c r="CWZ64"/>
      <c r="CXA64"/>
      <c r="CXB64"/>
      <c r="CXC64"/>
      <c r="CXD64"/>
      <c r="CXE64"/>
      <c r="CXF64"/>
      <c r="CXG64"/>
      <c r="CXH64"/>
      <c r="CXI64"/>
      <c r="CXJ64"/>
      <c r="CXK64"/>
      <c r="CXL64"/>
      <c r="CXM64"/>
      <c r="CXN64"/>
      <c r="CXO64"/>
      <c r="CXP64"/>
      <c r="CXQ64"/>
      <c r="CXR64"/>
      <c r="CXS64"/>
      <c r="CXT64"/>
      <c r="CXU64"/>
      <c r="CXV64"/>
      <c r="CXW64"/>
      <c r="CXX64"/>
      <c r="CXY64"/>
      <c r="CXZ64"/>
      <c r="CYA64"/>
      <c r="CYB64"/>
      <c r="CYC64"/>
      <c r="CYD64"/>
      <c r="CYE64"/>
      <c r="CYF64"/>
      <c r="CYG64"/>
      <c r="CYH64"/>
      <c r="CYI64"/>
      <c r="CYJ64"/>
      <c r="CYK64"/>
      <c r="CYL64"/>
      <c r="CYM64"/>
      <c r="CYN64"/>
      <c r="CYO64"/>
      <c r="CYP64"/>
      <c r="CYQ64"/>
      <c r="CYR64"/>
      <c r="CYS64"/>
      <c r="CYT64"/>
      <c r="CYU64"/>
      <c r="CYV64"/>
      <c r="CYW64"/>
      <c r="CYX64"/>
      <c r="CYY64"/>
      <c r="CYZ64"/>
      <c r="CZA64"/>
      <c r="CZB64"/>
      <c r="CZC64"/>
      <c r="CZD64"/>
      <c r="CZE64"/>
      <c r="CZF64"/>
      <c r="CZG64"/>
      <c r="CZH64"/>
      <c r="CZI64"/>
      <c r="CZJ64"/>
      <c r="CZK64"/>
      <c r="CZL64"/>
      <c r="CZM64"/>
      <c r="CZN64"/>
      <c r="CZO64"/>
      <c r="CZP64"/>
      <c r="CZQ64"/>
      <c r="CZR64"/>
      <c r="CZS64"/>
      <c r="CZT64"/>
      <c r="CZU64"/>
      <c r="CZV64"/>
      <c r="CZW64"/>
      <c r="CZX64"/>
      <c r="CZY64"/>
      <c r="CZZ64"/>
      <c r="DAA64"/>
      <c r="DAB64"/>
      <c r="DAC64"/>
      <c r="DAD64"/>
      <c r="DAE64"/>
      <c r="DAF64"/>
      <c r="DAG64"/>
      <c r="DAH64"/>
      <c r="DAI64"/>
      <c r="DAJ64"/>
      <c r="DAK64"/>
      <c r="DAL64"/>
      <c r="DAM64"/>
      <c r="DAN64"/>
      <c r="DAO64"/>
      <c r="DAP64"/>
      <c r="DAQ64"/>
      <c r="DAR64"/>
      <c r="DAS64"/>
      <c r="DAT64"/>
      <c r="DAU64"/>
      <c r="DAV64"/>
      <c r="DAW64"/>
      <c r="DAX64"/>
      <c r="DAY64"/>
      <c r="DAZ64"/>
      <c r="DBA64"/>
      <c r="DBB64"/>
      <c r="DBC64"/>
      <c r="DBD64"/>
      <c r="DBE64"/>
      <c r="DBF64"/>
      <c r="DBG64"/>
      <c r="DBH64"/>
      <c r="DBI64"/>
      <c r="DBJ64"/>
      <c r="DBK64"/>
      <c r="DBL64"/>
      <c r="DBM64"/>
      <c r="DBN64"/>
      <c r="DBO64"/>
      <c r="DBP64"/>
      <c r="DBQ64"/>
      <c r="DBR64"/>
      <c r="DBS64"/>
      <c r="DBT64"/>
      <c r="DBU64"/>
      <c r="DBV64"/>
      <c r="DBW64"/>
      <c r="DBX64"/>
      <c r="DBY64"/>
      <c r="DBZ64"/>
      <c r="DCA64"/>
      <c r="DCB64"/>
      <c r="DCC64"/>
      <c r="DCD64"/>
      <c r="DCE64"/>
      <c r="DCF64"/>
      <c r="DCG64"/>
      <c r="DCH64"/>
      <c r="DCI64"/>
      <c r="DCJ64"/>
      <c r="DCK64"/>
      <c r="DCL64"/>
      <c r="DCM64"/>
      <c r="DCN64"/>
      <c r="DCO64"/>
      <c r="DCP64"/>
      <c r="DCQ64"/>
      <c r="DCR64"/>
      <c r="DCS64"/>
      <c r="DCT64"/>
      <c r="DCU64"/>
      <c r="DCV64"/>
      <c r="DCW64"/>
      <c r="DCX64"/>
      <c r="DCY64"/>
      <c r="DCZ64"/>
      <c r="DDA64"/>
      <c r="DDB64"/>
      <c r="DDC64"/>
      <c r="DDD64"/>
      <c r="DDE64"/>
      <c r="DDF64"/>
      <c r="DDG64"/>
      <c r="DDH64"/>
      <c r="DDI64"/>
      <c r="DDJ64"/>
      <c r="DDK64"/>
      <c r="DDL64"/>
      <c r="DDM64"/>
      <c r="DDN64"/>
      <c r="DDO64"/>
      <c r="DDP64"/>
      <c r="DDQ64"/>
      <c r="DDR64"/>
      <c r="DDS64"/>
      <c r="DDT64"/>
      <c r="DDU64"/>
      <c r="DDV64"/>
      <c r="DDW64"/>
      <c r="DDX64"/>
      <c r="DDY64"/>
      <c r="DDZ64"/>
      <c r="DEA64"/>
      <c r="DEB64"/>
      <c r="DEC64"/>
      <c r="DED64"/>
      <c r="DEE64"/>
      <c r="DEF64"/>
      <c r="DEG64"/>
      <c r="DEH64"/>
      <c r="DEI64"/>
      <c r="DEJ64"/>
      <c r="DEK64"/>
      <c r="DEL64"/>
      <c r="DEM64"/>
      <c r="DEN64"/>
      <c r="DEO64"/>
      <c r="DEP64"/>
      <c r="DEQ64"/>
      <c r="DER64"/>
      <c r="DES64"/>
      <c r="DET64"/>
      <c r="DEU64"/>
      <c r="DEV64"/>
      <c r="DEW64"/>
      <c r="DEX64"/>
      <c r="DEY64"/>
      <c r="DEZ64"/>
      <c r="DFA64"/>
      <c r="DFB64"/>
      <c r="DFC64"/>
      <c r="DFD64"/>
      <c r="DFE64"/>
      <c r="DFF64"/>
      <c r="DFG64"/>
      <c r="DFH64"/>
      <c r="DFI64"/>
      <c r="DFJ64"/>
      <c r="DFK64"/>
      <c r="DFL64"/>
      <c r="DFM64"/>
      <c r="DFN64"/>
      <c r="DFO64"/>
      <c r="DFP64"/>
      <c r="DFQ64"/>
      <c r="DFR64"/>
      <c r="DFS64"/>
      <c r="DFT64"/>
      <c r="DFU64"/>
      <c r="DFV64"/>
      <c r="DFW64"/>
      <c r="DFX64"/>
      <c r="DFY64"/>
      <c r="DFZ64"/>
      <c r="DGA64"/>
      <c r="DGB64"/>
      <c r="DGC64"/>
      <c r="DGD64"/>
      <c r="DGE64"/>
      <c r="DGF64"/>
      <c r="DGG64"/>
      <c r="DGH64"/>
      <c r="DGI64"/>
      <c r="DGJ64"/>
      <c r="DGK64"/>
      <c r="DGL64"/>
      <c r="DGM64"/>
      <c r="DGN64"/>
      <c r="DGO64"/>
      <c r="DGP64"/>
      <c r="DGQ64"/>
      <c r="DGR64"/>
      <c r="DGS64"/>
      <c r="DGT64"/>
      <c r="DGU64"/>
      <c r="DGV64"/>
      <c r="DGW64"/>
      <c r="DGX64"/>
      <c r="DGY64"/>
      <c r="DGZ64"/>
      <c r="DHA64"/>
      <c r="DHB64"/>
      <c r="DHC64"/>
      <c r="DHD64"/>
      <c r="DHE64"/>
      <c r="DHF64"/>
      <c r="DHG64"/>
      <c r="DHH64"/>
      <c r="DHI64"/>
      <c r="DHJ64"/>
      <c r="DHK64"/>
      <c r="DHL64"/>
      <c r="DHM64"/>
      <c r="DHN64"/>
      <c r="DHO64"/>
      <c r="DHP64"/>
      <c r="DHQ64"/>
      <c r="DHR64"/>
      <c r="DHS64"/>
      <c r="DHT64"/>
      <c r="DHU64"/>
      <c r="DHV64"/>
      <c r="DHW64"/>
      <c r="DHX64"/>
      <c r="DHY64"/>
      <c r="DHZ64"/>
      <c r="DIA64"/>
      <c r="DIB64"/>
      <c r="DIC64"/>
      <c r="DID64"/>
      <c r="DIE64"/>
      <c r="DIF64"/>
      <c r="DIG64"/>
      <c r="DIH64"/>
      <c r="DII64"/>
      <c r="DIJ64"/>
      <c r="DIK64"/>
      <c r="DIL64"/>
      <c r="DIM64"/>
      <c r="DIN64"/>
      <c r="DIO64"/>
      <c r="DIP64"/>
      <c r="DIQ64"/>
      <c r="DIR64"/>
      <c r="DIS64"/>
      <c r="DIT64"/>
      <c r="DIU64"/>
      <c r="DIV64"/>
      <c r="DIW64"/>
      <c r="DIX64"/>
      <c r="DIY64"/>
      <c r="DIZ64"/>
      <c r="DJA64"/>
      <c r="DJB64"/>
      <c r="DJC64"/>
      <c r="DJD64"/>
      <c r="DJE64"/>
      <c r="DJF64"/>
      <c r="DJG64"/>
      <c r="DJH64"/>
      <c r="DJI64"/>
      <c r="DJJ64"/>
      <c r="DJK64"/>
      <c r="DJL64"/>
      <c r="DJM64"/>
      <c r="DJN64"/>
      <c r="DJO64"/>
      <c r="DJP64"/>
      <c r="DJQ64"/>
      <c r="DJR64"/>
      <c r="DJS64"/>
      <c r="DJT64"/>
      <c r="DJU64"/>
      <c r="DJV64"/>
      <c r="DJW64"/>
      <c r="DJX64"/>
      <c r="DJY64"/>
      <c r="DJZ64"/>
      <c r="DKA64"/>
      <c r="DKB64"/>
      <c r="DKC64"/>
      <c r="DKD64"/>
      <c r="DKE64"/>
      <c r="DKF64"/>
      <c r="DKG64"/>
      <c r="DKH64"/>
      <c r="DKI64"/>
      <c r="DKJ64"/>
      <c r="DKK64"/>
      <c r="DKL64"/>
      <c r="DKM64"/>
      <c r="DKN64"/>
      <c r="DKO64"/>
      <c r="DKP64"/>
      <c r="DKQ64"/>
      <c r="DKR64"/>
      <c r="DKS64"/>
      <c r="DKT64"/>
      <c r="DKU64"/>
      <c r="DKV64"/>
      <c r="DKW64"/>
      <c r="DKX64"/>
      <c r="DKY64"/>
      <c r="DKZ64"/>
      <c r="DLA64"/>
      <c r="DLB64"/>
      <c r="DLC64"/>
      <c r="DLD64"/>
      <c r="DLE64"/>
      <c r="DLF64"/>
      <c r="DLG64"/>
      <c r="DLH64"/>
      <c r="DLI64"/>
      <c r="DLJ64"/>
      <c r="DLK64"/>
      <c r="DLL64"/>
      <c r="DLM64"/>
      <c r="DLN64"/>
      <c r="DLO64"/>
      <c r="DLP64"/>
      <c r="DLQ64"/>
      <c r="DLR64"/>
      <c r="DLS64"/>
      <c r="DLT64"/>
      <c r="DLU64"/>
      <c r="DLV64"/>
      <c r="DLW64"/>
      <c r="DLX64"/>
      <c r="DLY64"/>
      <c r="DLZ64"/>
      <c r="DMA64"/>
      <c r="DMB64"/>
      <c r="DMC64"/>
      <c r="DMD64"/>
      <c r="DME64"/>
      <c r="DMF64"/>
      <c r="DMG64"/>
      <c r="DMH64"/>
      <c r="DMI64"/>
      <c r="DMJ64"/>
      <c r="DMK64"/>
      <c r="DML64"/>
      <c r="DMM64"/>
      <c r="DMN64"/>
      <c r="DMO64"/>
      <c r="DMP64"/>
      <c r="DMQ64"/>
      <c r="DMR64"/>
      <c r="DMS64"/>
      <c r="DMT64"/>
      <c r="DMU64"/>
      <c r="DMV64"/>
      <c r="DMW64"/>
      <c r="DMX64"/>
      <c r="DMY64"/>
      <c r="DMZ64"/>
      <c r="DNA64"/>
      <c r="DNB64"/>
      <c r="DNC64"/>
      <c r="DND64"/>
      <c r="DNE64"/>
      <c r="DNF64"/>
      <c r="DNG64"/>
      <c r="DNH64"/>
      <c r="DNI64"/>
      <c r="DNJ64"/>
      <c r="DNK64"/>
      <c r="DNL64"/>
      <c r="DNM64"/>
      <c r="DNN64"/>
      <c r="DNO64"/>
      <c r="DNP64"/>
      <c r="DNQ64"/>
      <c r="DNR64"/>
      <c r="DNS64"/>
      <c r="DNT64"/>
      <c r="DNU64"/>
      <c r="DNV64"/>
      <c r="DNW64"/>
      <c r="DNX64"/>
      <c r="DNY64"/>
      <c r="DNZ64"/>
      <c r="DOA64"/>
      <c r="DOB64"/>
      <c r="DOC64"/>
      <c r="DOD64"/>
      <c r="DOE64"/>
      <c r="DOF64"/>
      <c r="DOG64"/>
      <c r="DOH64"/>
      <c r="DOI64"/>
      <c r="DOJ64"/>
      <c r="DOK64"/>
      <c r="DOL64"/>
      <c r="DOM64"/>
      <c r="DON64"/>
      <c r="DOO64"/>
      <c r="DOP64"/>
      <c r="DOQ64"/>
      <c r="DOR64"/>
      <c r="DOS64"/>
      <c r="DOT64"/>
      <c r="DOU64"/>
      <c r="DOV64"/>
      <c r="DOW64"/>
      <c r="DOX64"/>
      <c r="DOY64"/>
      <c r="DOZ64"/>
      <c r="DPA64"/>
      <c r="DPB64"/>
      <c r="DPC64"/>
      <c r="DPD64"/>
      <c r="DPE64"/>
      <c r="DPF64"/>
      <c r="DPG64"/>
      <c r="DPH64"/>
      <c r="DPI64"/>
      <c r="DPJ64"/>
      <c r="DPK64"/>
      <c r="DPL64"/>
      <c r="DPM64"/>
      <c r="DPN64"/>
      <c r="DPO64"/>
      <c r="DPP64"/>
      <c r="DPQ64"/>
      <c r="DPR64"/>
      <c r="DPS64"/>
      <c r="DPT64"/>
      <c r="DPU64"/>
      <c r="DPV64"/>
      <c r="DPW64"/>
      <c r="DPX64"/>
      <c r="DPY64"/>
      <c r="DPZ64"/>
      <c r="DQA64"/>
      <c r="DQB64"/>
      <c r="DQC64"/>
      <c r="DQD64"/>
      <c r="DQE64"/>
      <c r="DQF64"/>
      <c r="DQG64"/>
      <c r="DQH64"/>
      <c r="DQI64"/>
      <c r="DQJ64"/>
      <c r="DQK64"/>
      <c r="DQL64"/>
      <c r="DQM64"/>
      <c r="DQN64"/>
      <c r="DQO64"/>
      <c r="DQP64"/>
      <c r="DQQ64"/>
      <c r="DQR64"/>
      <c r="DQS64"/>
      <c r="DQT64"/>
      <c r="DQU64"/>
      <c r="DQV64"/>
      <c r="DQW64"/>
      <c r="DQX64"/>
      <c r="DQY64"/>
      <c r="DQZ64"/>
      <c r="DRA64"/>
      <c r="DRB64"/>
      <c r="DRC64"/>
      <c r="DRD64"/>
      <c r="DRE64"/>
      <c r="DRF64"/>
      <c r="DRG64"/>
      <c r="DRH64"/>
      <c r="DRI64"/>
      <c r="DRJ64"/>
      <c r="DRK64"/>
      <c r="DRL64"/>
      <c r="DRM64"/>
      <c r="DRN64"/>
      <c r="DRO64"/>
      <c r="DRP64"/>
      <c r="DRQ64"/>
      <c r="DRR64"/>
      <c r="DRS64"/>
      <c r="DRT64"/>
      <c r="DRU64"/>
      <c r="DRV64"/>
      <c r="DRW64"/>
      <c r="DRX64"/>
      <c r="DRY64"/>
      <c r="DRZ64"/>
      <c r="DSA64"/>
      <c r="DSB64"/>
      <c r="DSC64"/>
      <c r="DSD64"/>
      <c r="DSE64"/>
      <c r="DSF64"/>
      <c r="DSG64"/>
      <c r="DSH64"/>
      <c r="DSI64"/>
      <c r="DSJ64"/>
      <c r="DSK64"/>
      <c r="DSL64"/>
      <c r="DSM64"/>
      <c r="DSN64"/>
      <c r="DSO64"/>
      <c r="DSP64"/>
      <c r="DSQ64"/>
      <c r="DSR64"/>
      <c r="DSS64"/>
      <c r="DST64"/>
      <c r="DSU64"/>
      <c r="DSV64"/>
      <c r="DSW64"/>
      <c r="DSX64"/>
      <c r="DSY64"/>
      <c r="DSZ64"/>
      <c r="DTA64"/>
      <c r="DTB64"/>
      <c r="DTC64"/>
      <c r="DTD64"/>
      <c r="DTE64"/>
      <c r="DTF64"/>
      <c r="DTG64"/>
      <c r="DTH64"/>
      <c r="DTI64"/>
      <c r="DTJ64"/>
      <c r="DTK64"/>
      <c r="DTL64"/>
      <c r="DTM64"/>
      <c r="DTN64"/>
      <c r="DTO64"/>
      <c r="DTP64"/>
      <c r="DTQ64"/>
      <c r="DTR64"/>
      <c r="DTS64"/>
      <c r="DTT64"/>
      <c r="DTU64"/>
      <c r="DTV64"/>
      <c r="DTW64"/>
      <c r="DTX64"/>
      <c r="DTY64"/>
      <c r="DTZ64"/>
      <c r="DUA64"/>
      <c r="DUB64"/>
      <c r="DUC64"/>
      <c r="DUD64"/>
      <c r="DUE64"/>
      <c r="DUF64"/>
      <c r="DUG64"/>
      <c r="DUH64"/>
      <c r="DUI64"/>
      <c r="DUJ64"/>
      <c r="DUK64"/>
      <c r="DUL64"/>
      <c r="DUM64"/>
      <c r="DUN64"/>
      <c r="DUO64"/>
      <c r="DUP64"/>
      <c r="DUQ64"/>
      <c r="DUR64"/>
      <c r="DUS64"/>
      <c r="DUT64"/>
      <c r="DUU64"/>
      <c r="DUV64"/>
      <c r="DUW64"/>
      <c r="DUX64"/>
      <c r="DUY64"/>
      <c r="DUZ64"/>
      <c r="DVA64"/>
      <c r="DVB64"/>
      <c r="DVC64"/>
      <c r="DVD64"/>
      <c r="DVE64"/>
      <c r="DVF64"/>
      <c r="DVG64"/>
      <c r="DVH64"/>
      <c r="DVI64"/>
      <c r="DVJ64"/>
      <c r="DVK64"/>
      <c r="DVL64"/>
      <c r="DVM64"/>
      <c r="DVN64"/>
      <c r="DVO64"/>
      <c r="DVP64"/>
      <c r="DVQ64"/>
      <c r="DVR64"/>
      <c r="DVS64"/>
      <c r="DVT64"/>
      <c r="DVU64"/>
      <c r="DVV64"/>
      <c r="DVW64"/>
      <c r="DVX64"/>
      <c r="DVY64"/>
      <c r="DVZ64"/>
      <c r="DWA64"/>
      <c r="DWB64"/>
      <c r="DWC64"/>
      <c r="DWD64"/>
      <c r="DWE64"/>
      <c r="DWF64"/>
      <c r="DWG64"/>
      <c r="DWH64"/>
      <c r="DWI64"/>
      <c r="DWJ64"/>
      <c r="DWK64"/>
      <c r="DWL64"/>
      <c r="DWM64"/>
      <c r="DWN64"/>
      <c r="DWO64"/>
      <c r="DWP64"/>
      <c r="DWQ64"/>
      <c r="DWR64"/>
      <c r="DWS64"/>
      <c r="DWT64"/>
      <c r="DWU64"/>
      <c r="DWV64"/>
      <c r="DWW64"/>
      <c r="DWX64"/>
      <c r="DWY64"/>
      <c r="DWZ64"/>
      <c r="DXA64"/>
      <c r="DXB64"/>
      <c r="DXC64"/>
      <c r="DXD64"/>
      <c r="DXE64"/>
      <c r="DXF64"/>
      <c r="DXG64"/>
      <c r="DXH64"/>
      <c r="DXI64"/>
      <c r="DXJ64"/>
      <c r="DXK64"/>
      <c r="DXL64"/>
      <c r="DXM64"/>
      <c r="DXN64"/>
      <c r="DXO64"/>
      <c r="DXP64"/>
      <c r="DXQ64"/>
      <c r="DXR64"/>
      <c r="DXS64"/>
      <c r="DXT64"/>
      <c r="DXU64"/>
      <c r="DXV64"/>
      <c r="DXW64"/>
      <c r="DXX64"/>
      <c r="DXY64"/>
      <c r="DXZ64"/>
      <c r="DYA64"/>
      <c r="DYB64"/>
      <c r="DYC64"/>
      <c r="DYD64"/>
      <c r="DYE64"/>
      <c r="DYF64"/>
      <c r="DYG64"/>
      <c r="DYH64"/>
      <c r="DYI64"/>
      <c r="DYJ64"/>
      <c r="DYK64"/>
      <c r="DYL64"/>
      <c r="DYM64"/>
      <c r="DYN64"/>
      <c r="DYO64"/>
      <c r="DYP64"/>
      <c r="DYQ64"/>
      <c r="DYR64"/>
      <c r="DYS64"/>
      <c r="DYT64"/>
      <c r="DYU64"/>
      <c r="DYV64"/>
      <c r="DYW64"/>
      <c r="DYX64"/>
      <c r="DYY64"/>
      <c r="DYZ64"/>
      <c r="DZA64"/>
      <c r="DZB64"/>
      <c r="DZC64"/>
      <c r="DZD64"/>
      <c r="DZE64"/>
      <c r="DZF64"/>
      <c r="DZG64"/>
      <c r="DZH64"/>
      <c r="DZI64"/>
      <c r="DZJ64"/>
      <c r="DZK64"/>
      <c r="DZL64"/>
      <c r="DZM64"/>
      <c r="DZN64"/>
      <c r="DZO64"/>
      <c r="DZP64"/>
      <c r="DZQ64"/>
      <c r="DZR64"/>
      <c r="DZS64"/>
      <c r="DZT64"/>
      <c r="DZU64"/>
      <c r="DZV64"/>
      <c r="DZW64"/>
      <c r="DZX64"/>
      <c r="DZY64"/>
      <c r="DZZ64"/>
      <c r="EAA64"/>
      <c r="EAB64"/>
      <c r="EAC64"/>
      <c r="EAD64"/>
      <c r="EAE64"/>
      <c r="EAF64"/>
      <c r="EAG64"/>
      <c r="EAH64"/>
      <c r="EAI64"/>
      <c r="EAJ64"/>
      <c r="EAK64"/>
      <c r="EAL64"/>
      <c r="EAM64"/>
      <c r="EAN64"/>
      <c r="EAO64"/>
      <c r="EAP64"/>
      <c r="EAQ64"/>
      <c r="EAR64"/>
      <c r="EAS64"/>
      <c r="EAT64"/>
      <c r="EAU64"/>
      <c r="EAV64"/>
      <c r="EAW64"/>
      <c r="EAX64"/>
      <c r="EAY64"/>
      <c r="EAZ64"/>
      <c r="EBA64"/>
      <c r="EBB64"/>
      <c r="EBC64"/>
      <c r="EBD64"/>
      <c r="EBE64"/>
      <c r="EBF64"/>
      <c r="EBG64"/>
      <c r="EBH64"/>
      <c r="EBI64"/>
      <c r="EBJ64"/>
      <c r="EBK64"/>
      <c r="EBL64"/>
      <c r="EBM64"/>
      <c r="EBN64"/>
      <c r="EBO64"/>
      <c r="EBP64"/>
      <c r="EBQ64"/>
      <c r="EBR64"/>
      <c r="EBS64"/>
      <c r="EBT64"/>
      <c r="EBU64"/>
      <c r="EBV64"/>
      <c r="EBW64"/>
      <c r="EBX64"/>
      <c r="EBY64"/>
      <c r="EBZ64"/>
      <c r="ECA64"/>
      <c r="ECB64"/>
      <c r="ECC64"/>
      <c r="ECD64"/>
      <c r="ECE64"/>
      <c r="ECF64"/>
      <c r="ECG64"/>
      <c r="ECH64"/>
      <c r="ECI64"/>
      <c r="ECJ64"/>
      <c r="ECK64"/>
      <c r="ECL64"/>
      <c r="ECM64"/>
      <c r="ECN64"/>
      <c r="ECO64"/>
      <c r="ECP64"/>
      <c r="ECQ64"/>
      <c r="ECR64"/>
      <c r="ECS64"/>
      <c r="ECT64"/>
      <c r="ECU64"/>
      <c r="ECV64"/>
      <c r="ECW64"/>
      <c r="ECX64"/>
      <c r="ECY64"/>
      <c r="ECZ64"/>
      <c r="EDA64"/>
      <c r="EDB64"/>
      <c r="EDC64"/>
      <c r="EDD64"/>
      <c r="EDE64"/>
      <c r="EDF64"/>
      <c r="EDG64"/>
      <c r="EDH64"/>
      <c r="EDI64"/>
      <c r="EDJ64"/>
      <c r="EDK64"/>
      <c r="EDL64"/>
      <c r="EDM64"/>
      <c r="EDN64"/>
      <c r="EDO64"/>
      <c r="EDP64"/>
      <c r="EDQ64"/>
      <c r="EDR64"/>
      <c r="EDS64"/>
      <c r="EDT64"/>
      <c r="EDU64"/>
      <c r="EDV64"/>
      <c r="EDW64"/>
      <c r="EDX64"/>
      <c r="EDY64"/>
      <c r="EDZ64"/>
      <c r="EEA64"/>
      <c r="EEB64"/>
      <c r="EEC64"/>
      <c r="EED64"/>
      <c r="EEE64"/>
      <c r="EEF64"/>
      <c r="EEG64"/>
      <c r="EEH64"/>
      <c r="EEI64"/>
      <c r="EEJ64"/>
      <c r="EEK64"/>
      <c r="EEL64"/>
      <c r="EEM64"/>
      <c r="EEN64"/>
      <c r="EEO64"/>
      <c r="EEP64"/>
      <c r="EEQ64"/>
      <c r="EER64"/>
      <c r="EES64"/>
      <c r="EET64"/>
      <c r="EEU64"/>
      <c r="EEV64"/>
      <c r="EEW64"/>
      <c r="EEX64"/>
      <c r="EEY64"/>
      <c r="EEZ64"/>
      <c r="EFA64"/>
      <c r="EFB64"/>
      <c r="EFC64"/>
      <c r="EFD64"/>
      <c r="EFE64"/>
      <c r="EFF64"/>
      <c r="EFG64"/>
      <c r="EFH64"/>
      <c r="EFI64"/>
      <c r="EFJ64"/>
      <c r="EFK64"/>
      <c r="EFL64"/>
      <c r="EFM64"/>
      <c r="EFN64"/>
      <c r="EFO64"/>
      <c r="EFP64"/>
      <c r="EFQ64"/>
      <c r="EFR64"/>
      <c r="EFS64"/>
      <c r="EFT64"/>
      <c r="EFU64"/>
      <c r="EFV64"/>
      <c r="EFW64"/>
      <c r="EFX64"/>
      <c r="EFY64"/>
      <c r="EFZ64"/>
      <c r="EGA64"/>
      <c r="EGB64"/>
      <c r="EGC64"/>
      <c r="EGD64"/>
      <c r="EGE64"/>
      <c r="EGF64"/>
      <c r="EGG64"/>
      <c r="EGH64"/>
      <c r="EGI64"/>
      <c r="EGJ64"/>
      <c r="EGK64"/>
      <c r="EGL64"/>
      <c r="EGM64"/>
      <c r="EGN64"/>
      <c r="EGO64"/>
      <c r="EGP64"/>
      <c r="EGQ64"/>
      <c r="EGR64"/>
      <c r="EGS64"/>
      <c r="EGT64"/>
      <c r="EGU64"/>
      <c r="EGV64"/>
      <c r="EGW64"/>
      <c r="EGX64"/>
      <c r="EGY64"/>
      <c r="EGZ64"/>
      <c r="EHA64"/>
      <c r="EHB64"/>
      <c r="EHC64"/>
      <c r="EHD64"/>
      <c r="EHE64"/>
      <c r="EHF64"/>
      <c r="EHG64"/>
      <c r="EHH64"/>
      <c r="EHI64"/>
      <c r="EHJ64"/>
      <c r="EHK64"/>
      <c r="EHL64"/>
      <c r="EHM64"/>
      <c r="EHN64"/>
      <c r="EHO64"/>
      <c r="EHP64"/>
      <c r="EHQ64"/>
      <c r="EHR64"/>
      <c r="EHS64"/>
      <c r="EHT64"/>
      <c r="EHU64"/>
      <c r="EHV64"/>
      <c r="EHW64"/>
      <c r="EHX64"/>
      <c r="EHY64"/>
      <c r="EHZ64"/>
      <c r="EIA64"/>
      <c r="EIB64"/>
      <c r="EIC64"/>
      <c r="EID64"/>
      <c r="EIE64"/>
      <c r="EIF64"/>
      <c r="EIG64"/>
      <c r="EIH64"/>
      <c r="EII64"/>
      <c r="EIJ64"/>
      <c r="EIK64"/>
      <c r="EIL64"/>
      <c r="EIM64"/>
      <c r="EIN64"/>
      <c r="EIO64"/>
      <c r="EIP64"/>
      <c r="EIQ64"/>
      <c r="EIR64"/>
      <c r="EIS64"/>
      <c r="EIT64"/>
      <c r="EIU64"/>
      <c r="EIV64"/>
      <c r="EIW64"/>
      <c r="EIX64"/>
      <c r="EIY64"/>
      <c r="EIZ64"/>
      <c r="EJA64"/>
      <c r="EJB64"/>
      <c r="EJC64"/>
      <c r="EJD64"/>
      <c r="EJE64"/>
      <c r="EJF64"/>
      <c r="EJG64"/>
      <c r="EJH64"/>
      <c r="EJI64"/>
      <c r="EJJ64"/>
      <c r="EJK64"/>
      <c r="EJL64"/>
      <c r="EJM64"/>
      <c r="EJN64"/>
      <c r="EJO64"/>
      <c r="EJP64"/>
      <c r="EJQ64"/>
      <c r="EJR64"/>
      <c r="EJS64"/>
      <c r="EJT64"/>
      <c r="EJU64"/>
      <c r="EJV64"/>
      <c r="EJW64"/>
      <c r="EJX64"/>
      <c r="EJY64"/>
      <c r="EJZ64"/>
      <c r="EKA64"/>
      <c r="EKB64"/>
      <c r="EKC64"/>
      <c r="EKD64"/>
      <c r="EKE64"/>
      <c r="EKF64"/>
      <c r="EKG64"/>
      <c r="EKH64"/>
      <c r="EKI64"/>
      <c r="EKJ64"/>
      <c r="EKK64"/>
      <c r="EKL64"/>
      <c r="EKM64"/>
      <c r="EKN64"/>
      <c r="EKO64"/>
      <c r="EKP64"/>
      <c r="EKQ64"/>
      <c r="EKR64"/>
      <c r="EKS64"/>
      <c r="EKT64"/>
      <c r="EKU64"/>
      <c r="EKV64"/>
      <c r="EKW64"/>
      <c r="EKX64"/>
      <c r="EKY64"/>
      <c r="EKZ64"/>
      <c r="ELA64"/>
      <c r="ELB64"/>
      <c r="ELC64"/>
      <c r="ELD64"/>
      <c r="ELE64"/>
      <c r="ELF64"/>
      <c r="ELG64"/>
      <c r="ELH64"/>
      <c r="ELI64"/>
      <c r="ELJ64"/>
      <c r="ELK64"/>
      <c r="ELL64"/>
      <c r="ELM64"/>
      <c r="ELN64"/>
      <c r="ELO64"/>
      <c r="ELP64"/>
      <c r="ELQ64"/>
      <c r="ELR64"/>
      <c r="ELS64"/>
      <c r="ELT64"/>
      <c r="ELU64"/>
      <c r="ELV64"/>
      <c r="ELW64"/>
      <c r="ELX64"/>
      <c r="ELY64"/>
      <c r="ELZ64"/>
      <c r="EMA64"/>
      <c r="EMB64"/>
      <c r="EMC64"/>
      <c r="EMD64"/>
      <c r="EME64"/>
      <c r="EMF64"/>
      <c r="EMG64"/>
      <c r="EMH64"/>
      <c r="EMI64"/>
      <c r="EMJ64"/>
      <c r="EMK64"/>
      <c r="EML64"/>
      <c r="EMM64"/>
      <c r="EMN64"/>
      <c r="EMO64"/>
      <c r="EMP64"/>
      <c r="EMQ64"/>
      <c r="EMR64"/>
      <c r="EMS64"/>
      <c r="EMT64"/>
      <c r="EMU64"/>
      <c r="EMV64"/>
      <c r="EMW64"/>
      <c r="EMX64"/>
      <c r="EMY64"/>
      <c r="EMZ64"/>
      <c r="ENA64"/>
      <c r="ENB64"/>
      <c r="ENC64"/>
      <c r="END64"/>
      <c r="ENE64"/>
      <c r="ENF64"/>
      <c r="ENG64"/>
      <c r="ENH64"/>
      <c r="ENI64"/>
      <c r="ENJ64"/>
      <c r="ENK64"/>
      <c r="ENL64"/>
      <c r="ENM64"/>
      <c r="ENN64"/>
      <c r="ENO64"/>
      <c r="ENP64"/>
      <c r="ENQ64"/>
      <c r="ENR64"/>
      <c r="ENS64"/>
      <c r="ENT64"/>
      <c r="ENU64"/>
      <c r="ENV64"/>
      <c r="ENW64"/>
      <c r="ENX64"/>
      <c r="ENY64"/>
      <c r="ENZ64"/>
      <c r="EOA64"/>
      <c r="EOB64"/>
      <c r="EOC64"/>
      <c r="EOD64"/>
      <c r="EOE64"/>
      <c r="EOF64"/>
      <c r="EOG64"/>
      <c r="EOH64"/>
      <c r="EOI64"/>
      <c r="EOJ64"/>
      <c r="EOK64"/>
      <c r="EOL64"/>
      <c r="EOM64"/>
      <c r="EON64"/>
      <c r="EOO64"/>
      <c r="EOP64"/>
      <c r="EOQ64"/>
      <c r="EOR64"/>
      <c r="EOS64"/>
      <c r="EOT64"/>
      <c r="EOU64"/>
      <c r="EOV64"/>
      <c r="EOW64"/>
      <c r="EOX64"/>
      <c r="EOY64"/>
      <c r="EOZ64"/>
      <c r="EPA64"/>
      <c r="EPB64"/>
      <c r="EPC64"/>
      <c r="EPD64"/>
      <c r="EPE64"/>
      <c r="EPF64"/>
      <c r="EPG64"/>
      <c r="EPH64"/>
      <c r="EPI64"/>
      <c r="EPJ64"/>
      <c r="EPK64"/>
      <c r="EPL64"/>
      <c r="EPM64"/>
      <c r="EPN64"/>
      <c r="EPO64"/>
      <c r="EPP64"/>
      <c r="EPQ64"/>
      <c r="EPR64"/>
      <c r="EPS64"/>
      <c r="EPT64"/>
      <c r="EPU64"/>
      <c r="EPV64"/>
      <c r="EPW64"/>
      <c r="EPX64"/>
      <c r="EPY64"/>
      <c r="EPZ64"/>
      <c r="EQA64"/>
      <c r="EQB64"/>
      <c r="EQC64"/>
      <c r="EQD64"/>
      <c r="EQE64"/>
      <c r="EQF64"/>
      <c r="EQG64"/>
      <c r="EQH64"/>
      <c r="EQI64"/>
      <c r="EQJ64"/>
      <c r="EQK64"/>
      <c r="EQL64"/>
      <c r="EQM64"/>
      <c r="EQN64"/>
      <c r="EQO64"/>
      <c r="EQP64"/>
      <c r="EQQ64"/>
      <c r="EQR64"/>
      <c r="EQS64"/>
      <c r="EQT64"/>
      <c r="EQU64"/>
      <c r="EQV64"/>
      <c r="EQW64"/>
      <c r="EQX64"/>
      <c r="EQY64"/>
      <c r="EQZ64"/>
      <c r="ERA64"/>
      <c r="ERB64"/>
      <c r="ERC64"/>
      <c r="ERD64"/>
      <c r="ERE64"/>
      <c r="ERF64"/>
      <c r="ERG64"/>
      <c r="ERH64"/>
      <c r="ERI64"/>
      <c r="ERJ64"/>
      <c r="ERK64"/>
      <c r="ERL64"/>
      <c r="ERM64"/>
      <c r="ERN64"/>
      <c r="ERO64"/>
      <c r="ERP64"/>
      <c r="ERQ64"/>
      <c r="ERR64"/>
      <c r="ERS64"/>
      <c r="ERT64"/>
      <c r="ERU64"/>
      <c r="ERV64"/>
      <c r="ERW64"/>
      <c r="ERX64"/>
      <c r="ERY64"/>
      <c r="ERZ64"/>
      <c r="ESA64"/>
      <c r="ESB64"/>
      <c r="ESC64"/>
      <c r="ESD64"/>
      <c r="ESE64"/>
      <c r="ESF64"/>
      <c r="ESG64"/>
      <c r="ESH64"/>
      <c r="ESI64"/>
      <c r="ESJ64"/>
      <c r="ESK64"/>
      <c r="ESL64"/>
      <c r="ESM64"/>
      <c r="ESN64"/>
      <c r="ESO64"/>
      <c r="ESP64"/>
      <c r="ESQ64"/>
      <c r="ESR64"/>
      <c r="ESS64"/>
      <c r="EST64"/>
      <c r="ESU64"/>
      <c r="ESV64"/>
      <c r="ESW64"/>
      <c r="ESX64"/>
      <c r="ESY64"/>
      <c r="ESZ64"/>
      <c r="ETA64"/>
      <c r="ETB64"/>
      <c r="ETC64"/>
      <c r="ETD64"/>
      <c r="ETE64"/>
      <c r="ETF64"/>
      <c r="ETG64"/>
      <c r="ETH64"/>
      <c r="ETI64"/>
      <c r="ETJ64"/>
      <c r="ETK64"/>
      <c r="ETL64"/>
      <c r="ETM64"/>
      <c r="ETN64"/>
      <c r="ETO64"/>
      <c r="ETP64"/>
      <c r="ETQ64"/>
      <c r="ETR64"/>
      <c r="ETS64"/>
      <c r="ETT64"/>
      <c r="ETU64"/>
      <c r="ETV64"/>
      <c r="ETW64"/>
      <c r="ETX64"/>
      <c r="ETY64"/>
      <c r="ETZ64"/>
      <c r="EUA64"/>
      <c r="EUB64"/>
      <c r="EUC64"/>
      <c r="EUD64"/>
      <c r="EUE64"/>
      <c r="EUF64"/>
      <c r="EUG64"/>
      <c r="EUH64"/>
      <c r="EUI64"/>
      <c r="EUJ64"/>
      <c r="EUK64"/>
      <c r="EUL64"/>
      <c r="EUM64"/>
      <c r="EUN64"/>
      <c r="EUO64"/>
      <c r="EUP64"/>
      <c r="EUQ64"/>
      <c r="EUR64"/>
      <c r="EUS64"/>
      <c r="EUT64"/>
      <c r="EUU64"/>
      <c r="EUV64"/>
      <c r="EUW64"/>
      <c r="EUX64"/>
      <c r="EUY64"/>
      <c r="EUZ64"/>
      <c r="EVA64"/>
      <c r="EVB64"/>
      <c r="EVC64"/>
      <c r="EVD64"/>
      <c r="EVE64"/>
      <c r="EVF64"/>
      <c r="EVG64"/>
      <c r="EVH64"/>
      <c r="EVI64"/>
      <c r="EVJ64"/>
      <c r="EVK64"/>
      <c r="EVL64"/>
      <c r="EVM64"/>
      <c r="EVN64"/>
      <c r="EVO64"/>
      <c r="EVP64"/>
      <c r="EVQ64"/>
      <c r="EVR64"/>
      <c r="EVS64"/>
      <c r="EVT64"/>
      <c r="EVU64"/>
      <c r="EVV64"/>
      <c r="EVW64"/>
      <c r="EVX64"/>
      <c r="EVY64"/>
      <c r="EVZ64"/>
      <c r="EWA64"/>
      <c r="EWB64"/>
      <c r="EWC64"/>
      <c r="EWD64"/>
      <c r="EWE64"/>
      <c r="EWF64"/>
      <c r="EWG64"/>
      <c r="EWH64"/>
      <c r="EWI64"/>
      <c r="EWJ64"/>
      <c r="EWK64"/>
      <c r="EWL64"/>
      <c r="EWM64"/>
      <c r="EWN64"/>
      <c r="EWO64"/>
      <c r="EWP64"/>
      <c r="EWQ64"/>
      <c r="EWR64"/>
      <c r="EWS64"/>
      <c r="EWT64"/>
      <c r="EWU64"/>
      <c r="EWV64"/>
      <c r="EWW64"/>
      <c r="EWX64"/>
      <c r="EWY64"/>
      <c r="EWZ64"/>
      <c r="EXA64"/>
      <c r="EXB64"/>
      <c r="EXC64"/>
      <c r="EXD64"/>
      <c r="EXE64"/>
      <c r="EXF64"/>
      <c r="EXG64"/>
      <c r="EXH64"/>
      <c r="EXI64"/>
      <c r="EXJ64"/>
      <c r="EXK64"/>
      <c r="EXL64"/>
      <c r="EXM64"/>
      <c r="EXN64"/>
      <c r="EXO64"/>
      <c r="EXP64"/>
      <c r="EXQ64"/>
      <c r="EXR64"/>
      <c r="EXS64"/>
      <c r="EXT64"/>
      <c r="EXU64"/>
      <c r="EXV64"/>
      <c r="EXW64"/>
      <c r="EXX64"/>
      <c r="EXY64"/>
      <c r="EXZ64"/>
      <c r="EYA64"/>
      <c r="EYB64"/>
      <c r="EYC64"/>
      <c r="EYD64"/>
      <c r="EYE64"/>
      <c r="EYF64"/>
      <c r="EYG64"/>
      <c r="EYH64"/>
      <c r="EYI64"/>
      <c r="EYJ64"/>
      <c r="EYK64"/>
      <c r="EYL64"/>
      <c r="EYM64"/>
      <c r="EYN64"/>
      <c r="EYO64"/>
      <c r="EYP64"/>
      <c r="EYQ64"/>
      <c r="EYR64"/>
      <c r="EYS64"/>
      <c r="EYT64"/>
      <c r="EYU64"/>
      <c r="EYV64"/>
      <c r="EYW64"/>
      <c r="EYX64"/>
      <c r="EYY64"/>
      <c r="EYZ64"/>
      <c r="EZA64"/>
      <c r="EZB64"/>
      <c r="EZC64"/>
      <c r="EZD64"/>
      <c r="EZE64"/>
      <c r="EZF64"/>
      <c r="EZG64"/>
      <c r="EZH64"/>
      <c r="EZI64"/>
      <c r="EZJ64"/>
      <c r="EZK64"/>
      <c r="EZL64"/>
      <c r="EZM64"/>
      <c r="EZN64"/>
      <c r="EZO64"/>
      <c r="EZP64"/>
      <c r="EZQ64"/>
      <c r="EZR64"/>
      <c r="EZS64"/>
      <c r="EZT64"/>
      <c r="EZU64"/>
      <c r="EZV64"/>
      <c r="EZW64"/>
      <c r="EZX64"/>
      <c r="EZY64"/>
      <c r="EZZ64"/>
      <c r="FAA64"/>
      <c r="FAB64"/>
      <c r="FAC64"/>
      <c r="FAD64"/>
      <c r="FAE64"/>
      <c r="FAF64"/>
      <c r="FAG64"/>
      <c r="FAH64"/>
      <c r="FAI64"/>
      <c r="FAJ64"/>
      <c r="FAK64"/>
      <c r="FAL64"/>
      <c r="FAM64"/>
      <c r="FAN64"/>
      <c r="FAO64"/>
      <c r="FAP64"/>
      <c r="FAQ64"/>
      <c r="FAR64"/>
      <c r="FAS64"/>
      <c r="FAT64"/>
      <c r="FAU64"/>
      <c r="FAV64"/>
      <c r="FAW64"/>
      <c r="FAX64"/>
      <c r="FAY64"/>
      <c r="FAZ64"/>
      <c r="FBA64"/>
      <c r="FBB64"/>
      <c r="FBC64"/>
      <c r="FBD64"/>
      <c r="FBE64"/>
      <c r="FBF64"/>
      <c r="FBG64"/>
      <c r="FBH64"/>
      <c r="FBI64"/>
      <c r="FBJ64"/>
      <c r="FBK64"/>
      <c r="FBL64"/>
      <c r="FBM64"/>
      <c r="FBN64"/>
      <c r="FBO64"/>
      <c r="FBP64"/>
      <c r="FBQ64"/>
      <c r="FBR64"/>
      <c r="FBS64"/>
      <c r="FBT64"/>
      <c r="FBU64"/>
      <c r="FBV64"/>
      <c r="FBW64"/>
      <c r="FBX64"/>
      <c r="FBY64"/>
      <c r="FBZ64"/>
      <c r="FCA64"/>
      <c r="FCB64"/>
      <c r="FCC64"/>
      <c r="FCD64"/>
      <c r="FCE64"/>
      <c r="FCF64"/>
      <c r="FCG64"/>
      <c r="FCH64"/>
      <c r="FCI64"/>
      <c r="FCJ64"/>
      <c r="FCK64"/>
      <c r="FCL64"/>
      <c r="FCM64"/>
      <c r="FCN64"/>
      <c r="FCO64"/>
      <c r="FCP64"/>
      <c r="FCQ64"/>
      <c r="FCR64"/>
      <c r="FCS64"/>
      <c r="FCT64"/>
      <c r="FCU64"/>
      <c r="FCV64"/>
      <c r="FCW64"/>
      <c r="FCX64"/>
      <c r="FCY64"/>
      <c r="FCZ64"/>
      <c r="FDA64"/>
      <c r="FDB64"/>
      <c r="FDC64"/>
      <c r="FDD64"/>
      <c r="FDE64"/>
      <c r="FDF64"/>
      <c r="FDG64"/>
      <c r="FDH64"/>
      <c r="FDI64"/>
      <c r="FDJ64"/>
      <c r="FDK64"/>
      <c r="FDL64"/>
      <c r="FDM64"/>
      <c r="FDN64"/>
      <c r="FDO64"/>
      <c r="FDP64"/>
      <c r="FDQ64"/>
      <c r="FDR64"/>
      <c r="FDS64"/>
      <c r="FDT64"/>
      <c r="FDU64"/>
      <c r="FDV64"/>
      <c r="FDW64"/>
      <c r="FDX64"/>
      <c r="FDY64"/>
      <c r="FDZ64"/>
      <c r="FEA64"/>
      <c r="FEB64"/>
      <c r="FEC64"/>
      <c r="FED64"/>
      <c r="FEE64"/>
      <c r="FEF64"/>
      <c r="FEG64"/>
      <c r="FEH64"/>
      <c r="FEI64"/>
      <c r="FEJ64"/>
      <c r="FEK64"/>
      <c r="FEL64"/>
      <c r="FEM64"/>
      <c r="FEN64"/>
      <c r="FEO64"/>
      <c r="FEP64"/>
      <c r="FEQ64"/>
      <c r="FER64"/>
      <c r="FES64"/>
      <c r="FET64"/>
      <c r="FEU64"/>
      <c r="FEV64"/>
      <c r="FEW64"/>
      <c r="FEX64"/>
      <c r="FEY64"/>
      <c r="FEZ64"/>
      <c r="FFA64"/>
      <c r="FFB64"/>
      <c r="FFC64"/>
      <c r="FFD64"/>
      <c r="FFE64"/>
      <c r="FFF64"/>
      <c r="FFG64"/>
      <c r="FFH64"/>
      <c r="FFI64"/>
      <c r="FFJ64"/>
      <c r="FFK64"/>
      <c r="FFL64"/>
      <c r="FFM64"/>
      <c r="FFN64"/>
      <c r="FFO64"/>
      <c r="FFP64"/>
      <c r="FFQ64"/>
      <c r="FFR64"/>
      <c r="FFS64"/>
      <c r="FFT64"/>
      <c r="FFU64"/>
      <c r="FFV64"/>
      <c r="FFW64"/>
      <c r="FFX64"/>
      <c r="FFY64"/>
      <c r="FFZ64"/>
      <c r="FGA64"/>
      <c r="FGB64"/>
      <c r="FGC64"/>
      <c r="FGD64"/>
      <c r="FGE64"/>
      <c r="FGF64"/>
      <c r="FGG64"/>
      <c r="FGH64"/>
      <c r="FGI64"/>
      <c r="FGJ64"/>
      <c r="FGK64"/>
      <c r="FGL64"/>
      <c r="FGM64"/>
      <c r="FGN64"/>
      <c r="FGO64"/>
      <c r="FGP64"/>
      <c r="FGQ64"/>
      <c r="FGR64"/>
      <c r="FGS64"/>
      <c r="FGT64"/>
      <c r="FGU64"/>
      <c r="FGV64"/>
      <c r="FGW64"/>
      <c r="FGX64"/>
      <c r="FGY64"/>
      <c r="FGZ64"/>
      <c r="FHA64"/>
      <c r="FHB64"/>
      <c r="FHC64"/>
      <c r="FHD64"/>
      <c r="FHE64"/>
      <c r="FHF64"/>
      <c r="FHG64"/>
      <c r="FHH64"/>
      <c r="FHI64"/>
      <c r="FHJ64"/>
      <c r="FHK64"/>
      <c r="FHL64"/>
      <c r="FHM64"/>
      <c r="FHN64"/>
      <c r="FHO64"/>
      <c r="FHP64"/>
      <c r="FHQ64"/>
      <c r="FHR64"/>
      <c r="FHS64"/>
      <c r="FHT64"/>
      <c r="FHU64"/>
      <c r="FHV64"/>
      <c r="FHW64"/>
      <c r="FHX64"/>
      <c r="FHY64"/>
      <c r="FHZ64"/>
      <c r="FIA64"/>
      <c r="FIB64"/>
      <c r="FIC64"/>
      <c r="FID64"/>
      <c r="FIE64"/>
      <c r="FIF64"/>
      <c r="FIG64"/>
      <c r="FIH64"/>
      <c r="FII64"/>
      <c r="FIJ64"/>
      <c r="FIK64"/>
      <c r="FIL64"/>
      <c r="FIM64"/>
      <c r="FIN64"/>
      <c r="FIO64"/>
      <c r="FIP64"/>
      <c r="FIQ64"/>
      <c r="FIR64"/>
      <c r="FIS64"/>
      <c r="FIT64"/>
      <c r="FIU64"/>
      <c r="FIV64"/>
      <c r="FIW64"/>
      <c r="FIX64"/>
      <c r="FIY64"/>
      <c r="FIZ64"/>
      <c r="FJA64"/>
      <c r="FJB64"/>
      <c r="FJC64"/>
      <c r="FJD64"/>
      <c r="FJE64"/>
      <c r="FJF64"/>
      <c r="FJG64"/>
      <c r="FJH64"/>
      <c r="FJI64"/>
      <c r="FJJ64"/>
      <c r="FJK64"/>
      <c r="FJL64"/>
      <c r="FJM64"/>
      <c r="FJN64"/>
      <c r="FJO64"/>
      <c r="FJP64"/>
      <c r="FJQ64"/>
      <c r="FJR64"/>
      <c r="FJS64"/>
      <c r="FJT64"/>
      <c r="FJU64"/>
      <c r="FJV64"/>
      <c r="FJW64"/>
      <c r="FJX64"/>
      <c r="FJY64"/>
      <c r="FJZ64"/>
      <c r="FKA64"/>
      <c r="FKB64"/>
      <c r="FKC64"/>
      <c r="FKD64"/>
      <c r="FKE64"/>
      <c r="FKF64"/>
      <c r="FKG64"/>
      <c r="FKH64"/>
      <c r="FKI64"/>
      <c r="FKJ64"/>
      <c r="FKK64"/>
      <c r="FKL64"/>
      <c r="FKM64"/>
      <c r="FKN64"/>
      <c r="FKO64"/>
      <c r="FKP64"/>
      <c r="FKQ64"/>
      <c r="FKR64"/>
      <c r="FKS64"/>
      <c r="FKT64"/>
      <c r="FKU64"/>
      <c r="FKV64"/>
      <c r="FKW64"/>
      <c r="FKX64"/>
      <c r="FKY64"/>
      <c r="FKZ64"/>
      <c r="FLA64"/>
      <c r="FLB64"/>
      <c r="FLC64"/>
      <c r="FLD64"/>
      <c r="FLE64"/>
      <c r="FLF64"/>
      <c r="FLG64"/>
      <c r="FLH64"/>
      <c r="FLI64"/>
      <c r="FLJ64"/>
      <c r="FLK64"/>
      <c r="FLL64"/>
      <c r="FLM64"/>
      <c r="FLN64"/>
      <c r="FLO64"/>
      <c r="FLP64"/>
      <c r="FLQ64"/>
      <c r="FLR64"/>
      <c r="FLS64"/>
      <c r="FLT64"/>
      <c r="FLU64"/>
      <c r="FLV64"/>
      <c r="FLW64"/>
      <c r="FLX64"/>
      <c r="FLY64"/>
      <c r="FLZ64"/>
      <c r="FMA64"/>
      <c r="FMB64"/>
      <c r="FMC64"/>
      <c r="FMD64"/>
      <c r="FME64"/>
      <c r="FMF64"/>
      <c r="FMG64"/>
      <c r="FMH64"/>
      <c r="FMI64"/>
      <c r="FMJ64"/>
      <c r="FMK64"/>
      <c r="FML64"/>
      <c r="FMM64"/>
      <c r="FMN64"/>
      <c r="FMO64"/>
      <c r="FMP64"/>
      <c r="FMQ64"/>
      <c r="FMR64"/>
      <c r="FMS64"/>
      <c r="FMT64"/>
      <c r="FMU64"/>
      <c r="FMV64"/>
      <c r="FMW64"/>
      <c r="FMX64"/>
      <c r="FMY64"/>
      <c r="FMZ64"/>
      <c r="FNA64"/>
      <c r="FNB64"/>
      <c r="FNC64"/>
      <c r="FND64"/>
      <c r="FNE64"/>
      <c r="FNF64"/>
      <c r="FNG64"/>
      <c r="FNH64"/>
      <c r="FNI64"/>
      <c r="FNJ64"/>
      <c r="FNK64"/>
      <c r="FNL64"/>
      <c r="FNM64"/>
      <c r="FNN64"/>
      <c r="FNO64"/>
      <c r="FNP64"/>
      <c r="FNQ64"/>
      <c r="FNR64"/>
      <c r="FNS64"/>
      <c r="FNT64"/>
      <c r="FNU64"/>
      <c r="FNV64"/>
      <c r="FNW64"/>
      <c r="FNX64"/>
      <c r="FNY64"/>
      <c r="FNZ64"/>
      <c r="FOA64"/>
      <c r="FOB64"/>
      <c r="FOC64"/>
      <c r="FOD64"/>
      <c r="FOE64"/>
      <c r="FOF64"/>
      <c r="FOG64"/>
      <c r="FOH64"/>
      <c r="FOI64"/>
      <c r="FOJ64"/>
      <c r="FOK64"/>
      <c r="FOL64"/>
      <c r="FOM64"/>
      <c r="FON64"/>
      <c r="FOO64"/>
      <c r="FOP64"/>
      <c r="FOQ64"/>
      <c r="FOR64"/>
      <c r="FOS64"/>
      <c r="FOT64"/>
      <c r="FOU64"/>
      <c r="FOV64"/>
      <c r="FOW64"/>
      <c r="FOX64"/>
      <c r="FOY64"/>
      <c r="FOZ64"/>
      <c r="FPA64"/>
      <c r="FPB64"/>
      <c r="FPC64"/>
      <c r="FPD64"/>
      <c r="FPE64"/>
      <c r="FPF64"/>
      <c r="FPG64"/>
      <c r="FPH64"/>
      <c r="FPI64"/>
      <c r="FPJ64"/>
      <c r="FPK64"/>
      <c r="FPL64"/>
      <c r="FPM64"/>
      <c r="FPN64"/>
      <c r="FPO64"/>
      <c r="FPP64"/>
      <c r="FPQ64"/>
      <c r="FPR64"/>
      <c r="FPS64"/>
      <c r="FPT64"/>
      <c r="FPU64"/>
      <c r="FPV64"/>
      <c r="FPW64"/>
      <c r="FPX64"/>
      <c r="FPY64"/>
      <c r="FPZ64"/>
      <c r="FQA64"/>
      <c r="FQB64"/>
      <c r="FQC64"/>
      <c r="FQD64"/>
      <c r="FQE64"/>
      <c r="FQF64"/>
      <c r="FQG64"/>
      <c r="FQH64"/>
      <c r="FQI64"/>
      <c r="FQJ64"/>
      <c r="FQK64"/>
      <c r="FQL64"/>
      <c r="FQM64"/>
      <c r="FQN64"/>
      <c r="FQO64"/>
      <c r="FQP64"/>
      <c r="FQQ64"/>
      <c r="FQR64"/>
      <c r="FQS64"/>
      <c r="FQT64"/>
      <c r="FQU64"/>
      <c r="FQV64"/>
      <c r="FQW64"/>
      <c r="FQX64"/>
      <c r="FQY64"/>
      <c r="FQZ64"/>
      <c r="FRA64"/>
      <c r="FRB64"/>
      <c r="FRC64"/>
      <c r="FRD64"/>
      <c r="FRE64"/>
      <c r="FRF64"/>
      <c r="FRG64"/>
      <c r="FRH64"/>
      <c r="FRI64"/>
      <c r="FRJ64"/>
      <c r="FRK64"/>
      <c r="FRL64"/>
      <c r="FRM64"/>
      <c r="FRN64"/>
      <c r="FRO64"/>
      <c r="FRP64"/>
      <c r="FRQ64"/>
      <c r="FRR64"/>
      <c r="FRS64"/>
      <c r="FRT64"/>
      <c r="FRU64"/>
      <c r="FRV64"/>
      <c r="FRW64"/>
      <c r="FRX64"/>
      <c r="FRY64"/>
      <c r="FRZ64"/>
      <c r="FSA64"/>
      <c r="FSB64"/>
      <c r="FSC64"/>
      <c r="FSD64"/>
      <c r="FSE64"/>
      <c r="FSF64"/>
      <c r="FSG64"/>
      <c r="FSH64"/>
      <c r="FSI64"/>
      <c r="FSJ64"/>
      <c r="FSK64"/>
      <c r="FSL64"/>
      <c r="FSM64"/>
      <c r="FSN64"/>
      <c r="FSO64"/>
      <c r="FSP64"/>
      <c r="FSQ64"/>
      <c r="FSR64"/>
      <c r="FSS64"/>
      <c r="FST64"/>
      <c r="FSU64"/>
      <c r="FSV64"/>
      <c r="FSW64"/>
      <c r="FSX64"/>
      <c r="FSY64"/>
      <c r="FSZ64"/>
      <c r="FTA64"/>
      <c r="FTB64"/>
      <c r="FTC64"/>
      <c r="FTD64"/>
      <c r="FTE64"/>
      <c r="FTF64"/>
      <c r="FTG64"/>
      <c r="FTH64"/>
      <c r="FTI64"/>
      <c r="FTJ64"/>
      <c r="FTK64"/>
      <c r="FTL64"/>
      <c r="FTM64"/>
      <c r="FTN64"/>
      <c r="FTO64"/>
      <c r="FTP64"/>
      <c r="FTQ64"/>
      <c r="FTR64"/>
      <c r="FTS64"/>
      <c r="FTT64"/>
      <c r="FTU64"/>
      <c r="FTV64"/>
      <c r="FTW64"/>
      <c r="FTX64"/>
      <c r="FTY64"/>
      <c r="FTZ64"/>
      <c r="FUA64"/>
      <c r="FUB64"/>
      <c r="FUC64"/>
      <c r="FUD64"/>
      <c r="FUE64"/>
      <c r="FUF64"/>
      <c r="FUG64"/>
      <c r="FUH64"/>
      <c r="FUI64"/>
      <c r="FUJ64"/>
      <c r="FUK64"/>
      <c r="FUL64"/>
      <c r="FUM64"/>
      <c r="FUN64"/>
      <c r="FUO64"/>
      <c r="FUP64"/>
      <c r="FUQ64"/>
      <c r="FUR64"/>
      <c r="FUS64"/>
      <c r="FUT64"/>
      <c r="FUU64"/>
      <c r="FUV64"/>
      <c r="FUW64"/>
      <c r="FUX64"/>
      <c r="FUY64"/>
      <c r="FUZ64"/>
      <c r="FVA64"/>
      <c r="FVB64"/>
      <c r="FVC64"/>
      <c r="FVD64"/>
      <c r="FVE64"/>
      <c r="FVF64"/>
      <c r="FVG64"/>
      <c r="FVH64"/>
      <c r="FVI64"/>
      <c r="FVJ64"/>
      <c r="FVK64"/>
      <c r="FVL64"/>
      <c r="FVM64"/>
      <c r="FVN64"/>
      <c r="FVO64"/>
      <c r="FVP64"/>
      <c r="FVQ64"/>
      <c r="FVR64"/>
      <c r="FVS64"/>
      <c r="FVT64"/>
      <c r="FVU64"/>
      <c r="FVV64"/>
      <c r="FVW64"/>
      <c r="FVX64"/>
      <c r="FVY64"/>
      <c r="FVZ64"/>
      <c r="FWA64"/>
      <c r="FWB64"/>
      <c r="FWC64"/>
      <c r="FWD64"/>
      <c r="FWE64"/>
      <c r="FWF64"/>
      <c r="FWG64"/>
      <c r="FWH64"/>
      <c r="FWI64"/>
      <c r="FWJ64"/>
      <c r="FWK64"/>
      <c r="FWL64"/>
      <c r="FWM64"/>
      <c r="FWN64"/>
      <c r="FWO64"/>
      <c r="FWP64"/>
      <c r="FWQ64"/>
      <c r="FWR64"/>
      <c r="FWS64"/>
      <c r="FWT64"/>
      <c r="FWU64"/>
      <c r="FWV64"/>
      <c r="FWW64"/>
      <c r="FWX64"/>
      <c r="FWY64"/>
      <c r="FWZ64"/>
      <c r="FXA64"/>
      <c r="FXB64"/>
      <c r="FXC64"/>
      <c r="FXD64"/>
      <c r="FXE64"/>
      <c r="FXF64"/>
      <c r="FXG64"/>
      <c r="FXH64"/>
      <c r="FXI64"/>
      <c r="FXJ64"/>
      <c r="FXK64"/>
      <c r="FXL64"/>
      <c r="FXM64"/>
      <c r="FXN64"/>
      <c r="FXO64"/>
      <c r="FXP64"/>
      <c r="FXQ64"/>
      <c r="FXR64"/>
      <c r="FXS64"/>
      <c r="FXT64"/>
      <c r="FXU64"/>
      <c r="FXV64"/>
      <c r="FXW64"/>
      <c r="FXX64"/>
      <c r="FXY64"/>
      <c r="FXZ64"/>
      <c r="FYA64"/>
      <c r="FYB64"/>
      <c r="FYC64"/>
      <c r="FYD64"/>
      <c r="FYE64"/>
      <c r="FYF64"/>
      <c r="FYG64"/>
      <c r="FYH64"/>
      <c r="FYI64"/>
      <c r="FYJ64"/>
      <c r="FYK64"/>
      <c r="FYL64"/>
      <c r="FYM64"/>
      <c r="FYN64"/>
      <c r="FYO64"/>
      <c r="FYP64"/>
      <c r="FYQ64"/>
      <c r="FYR64"/>
      <c r="FYS64"/>
      <c r="FYT64"/>
      <c r="FYU64"/>
      <c r="FYV64"/>
      <c r="FYW64"/>
      <c r="FYX64"/>
      <c r="FYY64"/>
      <c r="FYZ64"/>
      <c r="FZA64"/>
      <c r="FZB64"/>
      <c r="FZC64"/>
      <c r="FZD64"/>
      <c r="FZE64"/>
      <c r="FZF64"/>
      <c r="FZG64"/>
      <c r="FZH64"/>
      <c r="FZI64"/>
      <c r="FZJ64"/>
      <c r="FZK64"/>
      <c r="FZL64"/>
      <c r="FZM64"/>
      <c r="FZN64"/>
      <c r="FZO64"/>
      <c r="FZP64"/>
      <c r="FZQ64"/>
      <c r="FZR64"/>
      <c r="FZS64"/>
      <c r="FZT64"/>
      <c r="FZU64"/>
      <c r="FZV64"/>
      <c r="FZW64"/>
      <c r="FZX64"/>
      <c r="FZY64"/>
      <c r="FZZ64"/>
      <c r="GAA64"/>
      <c r="GAB64"/>
      <c r="GAC64"/>
      <c r="GAD64"/>
      <c r="GAE64"/>
      <c r="GAF64"/>
      <c r="GAG64"/>
      <c r="GAH64"/>
      <c r="GAI64"/>
      <c r="GAJ64"/>
      <c r="GAK64"/>
      <c r="GAL64"/>
      <c r="GAM64"/>
      <c r="GAN64"/>
      <c r="GAO64"/>
      <c r="GAP64"/>
      <c r="GAQ64"/>
      <c r="GAR64"/>
      <c r="GAS64"/>
      <c r="GAT64"/>
      <c r="GAU64"/>
      <c r="GAV64"/>
      <c r="GAW64"/>
      <c r="GAX64"/>
      <c r="GAY64"/>
      <c r="GAZ64"/>
      <c r="GBA64"/>
      <c r="GBB64"/>
      <c r="GBC64"/>
      <c r="GBD64"/>
      <c r="GBE64"/>
      <c r="GBF64"/>
      <c r="GBG64"/>
      <c r="GBH64"/>
      <c r="GBI64"/>
      <c r="GBJ64"/>
      <c r="GBK64"/>
      <c r="GBL64"/>
      <c r="GBM64"/>
      <c r="GBN64"/>
      <c r="GBO64"/>
      <c r="GBP64"/>
      <c r="GBQ64"/>
      <c r="GBR64"/>
      <c r="GBS64"/>
      <c r="GBT64"/>
      <c r="GBU64"/>
      <c r="GBV64"/>
      <c r="GBW64"/>
      <c r="GBX64"/>
      <c r="GBY64"/>
      <c r="GBZ64"/>
      <c r="GCA64"/>
      <c r="GCB64"/>
      <c r="GCC64"/>
      <c r="GCD64"/>
      <c r="GCE64"/>
      <c r="GCF64"/>
      <c r="GCG64"/>
      <c r="GCH64"/>
      <c r="GCI64"/>
      <c r="GCJ64"/>
      <c r="GCK64"/>
      <c r="GCL64"/>
      <c r="GCM64"/>
      <c r="GCN64"/>
      <c r="GCO64"/>
      <c r="GCP64"/>
      <c r="GCQ64"/>
      <c r="GCR64"/>
      <c r="GCS64"/>
      <c r="GCT64"/>
      <c r="GCU64"/>
      <c r="GCV64"/>
      <c r="GCW64"/>
      <c r="GCX64"/>
      <c r="GCY64"/>
      <c r="GCZ64"/>
      <c r="GDA64"/>
      <c r="GDB64"/>
      <c r="GDC64"/>
      <c r="GDD64"/>
      <c r="GDE64"/>
      <c r="GDF64"/>
      <c r="GDG64"/>
      <c r="GDH64"/>
      <c r="GDI64"/>
      <c r="GDJ64"/>
      <c r="GDK64"/>
      <c r="GDL64"/>
      <c r="GDM64"/>
      <c r="GDN64"/>
      <c r="GDO64"/>
      <c r="GDP64"/>
      <c r="GDQ64"/>
      <c r="GDR64"/>
      <c r="GDS64"/>
      <c r="GDT64"/>
      <c r="GDU64"/>
      <c r="GDV64"/>
      <c r="GDW64"/>
      <c r="GDX64"/>
      <c r="GDY64"/>
      <c r="GDZ64"/>
      <c r="GEA64"/>
      <c r="GEB64"/>
      <c r="GEC64"/>
      <c r="GED64"/>
      <c r="GEE64"/>
      <c r="GEF64"/>
      <c r="GEG64"/>
      <c r="GEH64"/>
      <c r="GEI64"/>
      <c r="GEJ64"/>
      <c r="GEK64"/>
      <c r="GEL64"/>
      <c r="GEM64"/>
      <c r="GEN64"/>
      <c r="GEO64"/>
      <c r="GEP64"/>
      <c r="GEQ64"/>
      <c r="GER64"/>
      <c r="GES64"/>
      <c r="GET64"/>
      <c r="GEU64"/>
      <c r="GEV64"/>
      <c r="GEW64"/>
      <c r="GEX64"/>
      <c r="GEY64"/>
      <c r="GEZ64"/>
      <c r="GFA64"/>
      <c r="GFB64"/>
      <c r="GFC64"/>
      <c r="GFD64"/>
      <c r="GFE64"/>
      <c r="GFF64"/>
      <c r="GFG64"/>
      <c r="GFH64"/>
      <c r="GFI64"/>
      <c r="GFJ64"/>
      <c r="GFK64"/>
      <c r="GFL64"/>
      <c r="GFM64"/>
      <c r="GFN64"/>
      <c r="GFO64"/>
      <c r="GFP64"/>
      <c r="GFQ64"/>
      <c r="GFR64"/>
      <c r="GFS64"/>
      <c r="GFT64"/>
      <c r="GFU64"/>
      <c r="GFV64"/>
      <c r="GFW64"/>
      <c r="GFX64"/>
      <c r="GFY64"/>
      <c r="GFZ64"/>
      <c r="GGA64"/>
      <c r="GGB64"/>
      <c r="GGC64"/>
      <c r="GGD64"/>
      <c r="GGE64"/>
      <c r="GGF64"/>
      <c r="GGG64"/>
      <c r="GGH64"/>
      <c r="GGI64"/>
      <c r="GGJ64"/>
      <c r="GGK64"/>
      <c r="GGL64"/>
      <c r="GGM64"/>
      <c r="GGN64"/>
      <c r="GGO64"/>
      <c r="GGP64"/>
      <c r="GGQ64"/>
      <c r="GGR64"/>
      <c r="GGS64"/>
      <c r="GGT64"/>
      <c r="GGU64"/>
      <c r="GGV64"/>
      <c r="GGW64"/>
      <c r="GGX64"/>
      <c r="GGY64"/>
      <c r="GGZ64"/>
      <c r="GHA64"/>
      <c r="GHB64"/>
      <c r="GHC64"/>
      <c r="GHD64"/>
      <c r="GHE64"/>
      <c r="GHF64"/>
      <c r="GHG64"/>
      <c r="GHH64"/>
      <c r="GHI64"/>
      <c r="GHJ64"/>
      <c r="GHK64"/>
      <c r="GHL64"/>
      <c r="GHM64"/>
      <c r="GHN64"/>
      <c r="GHO64"/>
      <c r="GHP64"/>
      <c r="GHQ64"/>
      <c r="GHR64"/>
      <c r="GHS64"/>
      <c r="GHT64"/>
      <c r="GHU64"/>
      <c r="GHV64"/>
      <c r="GHW64"/>
      <c r="GHX64"/>
      <c r="GHY64"/>
      <c r="GHZ64"/>
      <c r="GIA64"/>
      <c r="GIB64"/>
      <c r="GIC64"/>
      <c r="GID64"/>
      <c r="GIE64"/>
      <c r="GIF64"/>
      <c r="GIG64"/>
      <c r="GIH64"/>
      <c r="GII64"/>
      <c r="GIJ64"/>
      <c r="GIK64"/>
      <c r="GIL64"/>
      <c r="GIM64"/>
      <c r="GIN64"/>
      <c r="GIO64"/>
      <c r="GIP64"/>
      <c r="GIQ64"/>
      <c r="GIR64"/>
      <c r="GIS64"/>
      <c r="GIT64"/>
      <c r="GIU64"/>
      <c r="GIV64"/>
      <c r="GIW64"/>
      <c r="GIX64"/>
      <c r="GIY64"/>
      <c r="GIZ64"/>
      <c r="GJA64"/>
      <c r="GJB64"/>
      <c r="GJC64"/>
      <c r="GJD64"/>
      <c r="GJE64"/>
      <c r="GJF64"/>
      <c r="GJG64"/>
      <c r="GJH64"/>
      <c r="GJI64"/>
      <c r="GJJ64"/>
      <c r="GJK64"/>
      <c r="GJL64"/>
      <c r="GJM64"/>
      <c r="GJN64"/>
      <c r="GJO64"/>
      <c r="GJP64"/>
      <c r="GJQ64"/>
      <c r="GJR64"/>
      <c r="GJS64"/>
      <c r="GJT64"/>
      <c r="GJU64"/>
      <c r="GJV64"/>
      <c r="GJW64"/>
      <c r="GJX64"/>
      <c r="GJY64"/>
      <c r="GJZ64"/>
      <c r="GKA64"/>
      <c r="GKB64"/>
      <c r="GKC64"/>
      <c r="GKD64"/>
      <c r="GKE64"/>
      <c r="GKF64"/>
      <c r="GKG64"/>
      <c r="GKH64"/>
      <c r="GKI64"/>
      <c r="GKJ64"/>
      <c r="GKK64"/>
      <c r="GKL64"/>
      <c r="GKM64"/>
      <c r="GKN64"/>
      <c r="GKO64"/>
      <c r="GKP64"/>
      <c r="GKQ64"/>
      <c r="GKR64"/>
      <c r="GKS64"/>
      <c r="GKT64"/>
      <c r="GKU64"/>
      <c r="GKV64"/>
      <c r="GKW64"/>
      <c r="GKX64"/>
      <c r="GKY64"/>
      <c r="GKZ64"/>
      <c r="GLA64"/>
      <c r="GLB64"/>
      <c r="GLC64"/>
      <c r="GLD64"/>
      <c r="GLE64"/>
      <c r="GLF64"/>
      <c r="GLG64"/>
      <c r="GLH64"/>
      <c r="GLI64"/>
      <c r="GLJ64"/>
      <c r="GLK64"/>
      <c r="GLL64"/>
      <c r="GLM64"/>
      <c r="GLN64"/>
      <c r="GLO64"/>
      <c r="GLP64"/>
      <c r="GLQ64"/>
      <c r="GLR64"/>
      <c r="GLS64"/>
      <c r="GLT64"/>
      <c r="GLU64"/>
      <c r="GLV64"/>
      <c r="GLW64"/>
      <c r="GLX64"/>
      <c r="GLY64"/>
      <c r="GLZ64"/>
      <c r="GMA64"/>
      <c r="GMB64"/>
      <c r="GMC64"/>
      <c r="GMD64"/>
      <c r="GME64"/>
      <c r="GMF64"/>
      <c r="GMG64"/>
      <c r="GMH64"/>
      <c r="GMI64"/>
      <c r="GMJ64"/>
      <c r="GMK64"/>
      <c r="GML64"/>
      <c r="GMM64"/>
      <c r="GMN64"/>
      <c r="GMO64"/>
      <c r="GMP64"/>
      <c r="GMQ64"/>
      <c r="GMR64"/>
      <c r="GMS64"/>
      <c r="GMT64"/>
      <c r="GMU64"/>
      <c r="GMV64"/>
      <c r="GMW64"/>
      <c r="GMX64"/>
      <c r="GMY64"/>
      <c r="GMZ64"/>
      <c r="GNA64"/>
      <c r="GNB64"/>
      <c r="GNC64"/>
      <c r="GND64"/>
      <c r="GNE64"/>
      <c r="GNF64"/>
      <c r="GNG64"/>
      <c r="GNH64"/>
      <c r="GNI64"/>
      <c r="GNJ64"/>
      <c r="GNK64"/>
      <c r="GNL64"/>
      <c r="GNM64"/>
      <c r="GNN64"/>
      <c r="GNO64"/>
      <c r="GNP64"/>
      <c r="GNQ64"/>
      <c r="GNR64"/>
      <c r="GNS64"/>
      <c r="GNT64"/>
      <c r="GNU64"/>
      <c r="GNV64"/>
      <c r="GNW64"/>
      <c r="GNX64"/>
      <c r="GNY64"/>
      <c r="GNZ64"/>
      <c r="GOA64"/>
      <c r="GOB64"/>
      <c r="GOC64"/>
      <c r="GOD64"/>
      <c r="GOE64"/>
      <c r="GOF64"/>
      <c r="GOG64"/>
      <c r="GOH64"/>
      <c r="GOI64"/>
      <c r="GOJ64"/>
      <c r="GOK64"/>
      <c r="GOL64"/>
      <c r="GOM64"/>
      <c r="GON64"/>
      <c r="GOO64"/>
      <c r="GOP64"/>
      <c r="GOQ64"/>
      <c r="GOR64"/>
      <c r="GOS64"/>
      <c r="GOT64"/>
      <c r="GOU64"/>
      <c r="GOV64"/>
      <c r="GOW64"/>
      <c r="GOX64"/>
      <c r="GOY64"/>
      <c r="GOZ64"/>
      <c r="GPA64"/>
      <c r="GPB64"/>
      <c r="GPC64"/>
      <c r="GPD64"/>
      <c r="GPE64"/>
      <c r="GPF64"/>
      <c r="GPG64"/>
      <c r="GPH64"/>
      <c r="GPI64"/>
      <c r="GPJ64"/>
      <c r="GPK64"/>
      <c r="GPL64"/>
      <c r="GPM64"/>
      <c r="GPN64"/>
      <c r="GPO64"/>
      <c r="GPP64"/>
      <c r="GPQ64"/>
      <c r="GPR64"/>
      <c r="GPS64"/>
      <c r="GPT64"/>
      <c r="GPU64"/>
      <c r="GPV64"/>
      <c r="GPW64"/>
      <c r="GPX64"/>
      <c r="GPY64"/>
      <c r="GPZ64"/>
      <c r="GQA64"/>
      <c r="GQB64"/>
      <c r="GQC64"/>
      <c r="GQD64"/>
      <c r="GQE64"/>
      <c r="GQF64"/>
      <c r="GQG64"/>
      <c r="GQH64"/>
      <c r="GQI64"/>
      <c r="GQJ64"/>
      <c r="GQK64"/>
      <c r="GQL64"/>
      <c r="GQM64"/>
      <c r="GQN64"/>
      <c r="GQO64"/>
      <c r="GQP64"/>
      <c r="GQQ64"/>
      <c r="GQR64"/>
      <c r="GQS64"/>
      <c r="GQT64"/>
      <c r="GQU64"/>
      <c r="GQV64"/>
      <c r="GQW64"/>
      <c r="GQX64"/>
      <c r="GQY64"/>
      <c r="GQZ64"/>
      <c r="GRA64"/>
      <c r="GRB64"/>
      <c r="GRC64"/>
      <c r="GRD64"/>
      <c r="GRE64"/>
      <c r="GRF64"/>
      <c r="GRG64"/>
      <c r="GRH64"/>
      <c r="GRI64"/>
      <c r="GRJ64"/>
      <c r="GRK64"/>
      <c r="GRL64"/>
      <c r="GRM64"/>
      <c r="GRN64"/>
      <c r="GRO64"/>
      <c r="GRP64"/>
      <c r="GRQ64"/>
      <c r="GRR64"/>
      <c r="GRS64"/>
      <c r="GRT64"/>
      <c r="GRU64"/>
      <c r="GRV64"/>
      <c r="GRW64"/>
      <c r="GRX64"/>
      <c r="GRY64"/>
      <c r="GRZ64"/>
      <c r="GSA64"/>
      <c r="GSB64"/>
      <c r="GSC64"/>
      <c r="GSD64"/>
      <c r="GSE64"/>
      <c r="GSF64"/>
      <c r="GSG64"/>
      <c r="GSH64"/>
      <c r="GSI64"/>
      <c r="GSJ64"/>
      <c r="GSK64"/>
      <c r="GSL64"/>
      <c r="GSM64"/>
      <c r="GSN64"/>
      <c r="GSO64"/>
      <c r="GSP64"/>
      <c r="GSQ64"/>
      <c r="GSR64"/>
      <c r="GSS64"/>
      <c r="GST64"/>
      <c r="GSU64"/>
      <c r="GSV64"/>
      <c r="GSW64"/>
      <c r="GSX64"/>
      <c r="GSY64"/>
      <c r="GSZ64"/>
      <c r="GTA64"/>
      <c r="GTB64"/>
      <c r="GTC64"/>
      <c r="GTD64"/>
      <c r="GTE64"/>
      <c r="GTF64"/>
      <c r="GTG64"/>
      <c r="GTH64"/>
      <c r="GTI64"/>
      <c r="GTJ64"/>
      <c r="GTK64"/>
      <c r="GTL64"/>
      <c r="GTM64"/>
      <c r="GTN64"/>
      <c r="GTO64"/>
      <c r="GTP64"/>
      <c r="GTQ64"/>
      <c r="GTR64"/>
      <c r="GTS64"/>
      <c r="GTT64"/>
      <c r="GTU64"/>
      <c r="GTV64"/>
      <c r="GTW64"/>
      <c r="GTX64"/>
      <c r="GTY64"/>
      <c r="GTZ64"/>
      <c r="GUA64"/>
      <c r="GUB64"/>
      <c r="GUC64"/>
      <c r="GUD64"/>
      <c r="GUE64"/>
      <c r="GUF64"/>
      <c r="GUG64"/>
      <c r="GUH64"/>
      <c r="GUI64"/>
      <c r="GUJ64"/>
      <c r="GUK64"/>
      <c r="GUL64"/>
      <c r="GUM64"/>
      <c r="GUN64"/>
      <c r="GUO64"/>
      <c r="GUP64"/>
      <c r="GUQ64"/>
      <c r="GUR64"/>
      <c r="GUS64"/>
      <c r="GUT64"/>
      <c r="GUU64"/>
      <c r="GUV64"/>
      <c r="GUW64"/>
      <c r="GUX64"/>
      <c r="GUY64"/>
      <c r="GUZ64"/>
      <c r="GVA64"/>
      <c r="GVB64"/>
      <c r="GVC64"/>
      <c r="GVD64"/>
      <c r="GVE64"/>
      <c r="GVF64"/>
      <c r="GVG64"/>
      <c r="GVH64"/>
      <c r="GVI64"/>
      <c r="GVJ64"/>
      <c r="GVK64"/>
      <c r="GVL64"/>
      <c r="GVM64"/>
      <c r="GVN64"/>
      <c r="GVO64"/>
      <c r="GVP64"/>
      <c r="GVQ64"/>
      <c r="GVR64"/>
      <c r="GVS64"/>
      <c r="GVT64"/>
      <c r="GVU64"/>
      <c r="GVV64"/>
      <c r="GVW64"/>
      <c r="GVX64"/>
      <c r="GVY64"/>
      <c r="GVZ64"/>
      <c r="GWA64"/>
      <c r="GWB64"/>
      <c r="GWC64"/>
      <c r="GWD64"/>
      <c r="GWE64"/>
      <c r="GWF64"/>
      <c r="GWG64"/>
      <c r="GWH64"/>
      <c r="GWI64"/>
      <c r="GWJ64"/>
      <c r="GWK64"/>
      <c r="GWL64"/>
      <c r="GWM64"/>
      <c r="GWN64"/>
      <c r="GWO64"/>
      <c r="GWP64"/>
      <c r="GWQ64"/>
      <c r="GWR64"/>
      <c r="GWS64"/>
      <c r="GWT64"/>
      <c r="GWU64"/>
      <c r="GWV64"/>
      <c r="GWW64"/>
      <c r="GWX64"/>
      <c r="GWY64"/>
      <c r="GWZ64"/>
      <c r="GXA64"/>
      <c r="GXB64"/>
      <c r="GXC64"/>
      <c r="GXD64"/>
      <c r="GXE64"/>
      <c r="GXF64"/>
      <c r="GXG64"/>
      <c r="GXH64"/>
      <c r="GXI64"/>
      <c r="GXJ64"/>
      <c r="GXK64"/>
      <c r="GXL64"/>
      <c r="GXM64"/>
      <c r="GXN64"/>
      <c r="GXO64"/>
      <c r="GXP64"/>
      <c r="GXQ64"/>
      <c r="GXR64"/>
      <c r="GXS64"/>
      <c r="GXT64"/>
      <c r="GXU64"/>
      <c r="GXV64"/>
      <c r="GXW64"/>
      <c r="GXX64"/>
      <c r="GXY64"/>
      <c r="GXZ64"/>
      <c r="GYA64"/>
      <c r="GYB64"/>
      <c r="GYC64"/>
      <c r="GYD64"/>
      <c r="GYE64"/>
      <c r="GYF64"/>
      <c r="GYG64"/>
      <c r="GYH64"/>
      <c r="GYI64"/>
      <c r="GYJ64"/>
      <c r="GYK64"/>
      <c r="GYL64"/>
      <c r="GYM64"/>
      <c r="GYN64"/>
      <c r="GYO64"/>
      <c r="GYP64"/>
      <c r="GYQ64"/>
      <c r="GYR64"/>
      <c r="GYS64"/>
      <c r="GYT64"/>
      <c r="GYU64"/>
      <c r="GYV64"/>
      <c r="GYW64"/>
      <c r="GYX64"/>
      <c r="GYY64"/>
      <c r="GYZ64"/>
      <c r="GZA64"/>
      <c r="GZB64"/>
      <c r="GZC64"/>
      <c r="GZD64"/>
      <c r="GZE64"/>
      <c r="GZF64"/>
      <c r="GZG64"/>
      <c r="GZH64"/>
      <c r="GZI64"/>
      <c r="GZJ64"/>
      <c r="GZK64"/>
      <c r="GZL64"/>
      <c r="GZM64"/>
      <c r="GZN64"/>
      <c r="GZO64"/>
      <c r="GZP64"/>
      <c r="GZQ64"/>
      <c r="GZR64"/>
      <c r="GZS64"/>
      <c r="GZT64"/>
      <c r="GZU64"/>
      <c r="GZV64"/>
      <c r="GZW64"/>
      <c r="GZX64"/>
      <c r="GZY64"/>
      <c r="GZZ64"/>
      <c r="HAA64"/>
      <c r="HAB64"/>
      <c r="HAC64"/>
      <c r="HAD64"/>
      <c r="HAE64"/>
      <c r="HAF64"/>
      <c r="HAG64"/>
      <c r="HAH64"/>
      <c r="HAI64"/>
      <c r="HAJ64"/>
      <c r="HAK64"/>
      <c r="HAL64"/>
      <c r="HAM64"/>
      <c r="HAN64"/>
      <c r="HAO64"/>
      <c r="HAP64"/>
      <c r="HAQ64"/>
      <c r="HAR64"/>
      <c r="HAS64"/>
      <c r="HAT64"/>
      <c r="HAU64"/>
      <c r="HAV64"/>
      <c r="HAW64"/>
      <c r="HAX64"/>
      <c r="HAY64"/>
      <c r="HAZ64"/>
      <c r="HBA64"/>
      <c r="HBB64"/>
      <c r="HBC64"/>
      <c r="HBD64"/>
      <c r="HBE64"/>
      <c r="HBF64"/>
      <c r="HBG64"/>
      <c r="HBH64"/>
      <c r="HBI64"/>
      <c r="HBJ64"/>
      <c r="HBK64"/>
      <c r="HBL64"/>
      <c r="HBM64"/>
      <c r="HBN64"/>
      <c r="HBO64"/>
      <c r="HBP64"/>
      <c r="HBQ64"/>
      <c r="HBR64"/>
      <c r="HBS64"/>
      <c r="HBT64"/>
      <c r="HBU64"/>
      <c r="HBV64"/>
      <c r="HBW64"/>
      <c r="HBX64"/>
      <c r="HBY64"/>
      <c r="HBZ64"/>
      <c r="HCA64"/>
      <c r="HCB64"/>
      <c r="HCC64"/>
      <c r="HCD64"/>
      <c r="HCE64"/>
      <c r="HCF64"/>
      <c r="HCG64"/>
      <c r="HCH64"/>
      <c r="HCI64"/>
      <c r="HCJ64"/>
      <c r="HCK64"/>
      <c r="HCL64"/>
      <c r="HCM64"/>
      <c r="HCN64"/>
      <c r="HCO64"/>
      <c r="HCP64"/>
      <c r="HCQ64"/>
      <c r="HCR64"/>
      <c r="HCS64"/>
      <c r="HCT64"/>
      <c r="HCU64"/>
      <c r="HCV64"/>
      <c r="HCW64"/>
      <c r="HCX64"/>
      <c r="HCY64"/>
      <c r="HCZ64"/>
      <c r="HDA64"/>
      <c r="HDB64"/>
      <c r="HDC64"/>
      <c r="HDD64"/>
      <c r="HDE64"/>
      <c r="HDF64"/>
      <c r="HDG64"/>
      <c r="HDH64"/>
      <c r="HDI64"/>
      <c r="HDJ64"/>
      <c r="HDK64"/>
      <c r="HDL64"/>
      <c r="HDM64"/>
      <c r="HDN64"/>
      <c r="HDO64"/>
      <c r="HDP64"/>
      <c r="HDQ64"/>
      <c r="HDR64"/>
      <c r="HDS64"/>
      <c r="HDT64"/>
      <c r="HDU64"/>
      <c r="HDV64"/>
      <c r="HDW64"/>
      <c r="HDX64"/>
      <c r="HDY64"/>
      <c r="HDZ64"/>
      <c r="HEA64"/>
      <c r="HEB64"/>
      <c r="HEC64"/>
      <c r="HED64"/>
      <c r="HEE64"/>
      <c r="HEF64"/>
      <c r="HEG64"/>
      <c r="HEH64"/>
      <c r="HEI64"/>
      <c r="HEJ64"/>
      <c r="HEK64"/>
      <c r="HEL64"/>
      <c r="HEM64"/>
      <c r="HEN64"/>
      <c r="HEO64"/>
      <c r="HEP64"/>
      <c r="HEQ64"/>
      <c r="HER64"/>
      <c r="HES64"/>
      <c r="HET64"/>
      <c r="HEU64"/>
      <c r="HEV64"/>
      <c r="HEW64"/>
      <c r="HEX64"/>
      <c r="HEY64"/>
      <c r="HEZ64"/>
      <c r="HFA64"/>
      <c r="HFB64"/>
      <c r="HFC64"/>
      <c r="HFD64"/>
      <c r="HFE64"/>
      <c r="HFF64"/>
      <c r="HFG64"/>
      <c r="HFH64"/>
      <c r="HFI64"/>
      <c r="HFJ64"/>
      <c r="HFK64"/>
      <c r="HFL64"/>
      <c r="HFM64"/>
      <c r="HFN64"/>
      <c r="HFO64"/>
      <c r="HFP64"/>
      <c r="HFQ64"/>
      <c r="HFR64"/>
      <c r="HFS64"/>
      <c r="HFT64"/>
      <c r="HFU64"/>
      <c r="HFV64"/>
      <c r="HFW64"/>
      <c r="HFX64"/>
      <c r="HFY64"/>
      <c r="HFZ64"/>
      <c r="HGA64"/>
      <c r="HGB64"/>
      <c r="HGC64"/>
      <c r="HGD64"/>
      <c r="HGE64"/>
      <c r="HGF64"/>
      <c r="HGG64"/>
      <c r="HGH64"/>
      <c r="HGI64"/>
      <c r="HGJ64"/>
      <c r="HGK64"/>
      <c r="HGL64"/>
      <c r="HGM64"/>
      <c r="HGN64"/>
      <c r="HGO64"/>
      <c r="HGP64"/>
      <c r="HGQ64"/>
      <c r="HGR64"/>
      <c r="HGS64"/>
      <c r="HGT64"/>
      <c r="HGU64"/>
      <c r="HGV64"/>
      <c r="HGW64"/>
      <c r="HGX64"/>
      <c r="HGY64"/>
      <c r="HGZ64"/>
      <c r="HHA64"/>
      <c r="HHB64"/>
      <c r="HHC64"/>
      <c r="HHD64"/>
      <c r="HHE64"/>
      <c r="HHF64"/>
      <c r="HHG64"/>
      <c r="HHH64"/>
      <c r="HHI64"/>
      <c r="HHJ64"/>
      <c r="HHK64"/>
      <c r="HHL64"/>
      <c r="HHM64"/>
      <c r="HHN64"/>
      <c r="HHO64"/>
      <c r="HHP64"/>
      <c r="HHQ64"/>
      <c r="HHR64"/>
      <c r="HHS64"/>
      <c r="HHT64"/>
      <c r="HHU64"/>
      <c r="HHV64"/>
      <c r="HHW64"/>
      <c r="HHX64"/>
      <c r="HHY64"/>
      <c r="HHZ64"/>
      <c r="HIA64"/>
      <c r="HIB64"/>
      <c r="HIC64"/>
      <c r="HID64"/>
      <c r="HIE64"/>
      <c r="HIF64"/>
      <c r="HIG64"/>
      <c r="HIH64"/>
      <c r="HII64"/>
      <c r="HIJ64"/>
      <c r="HIK64"/>
      <c r="HIL64"/>
      <c r="HIM64"/>
      <c r="HIN64"/>
      <c r="HIO64"/>
      <c r="HIP64"/>
      <c r="HIQ64"/>
      <c r="HIR64"/>
      <c r="HIS64"/>
      <c r="HIT64"/>
      <c r="HIU64"/>
      <c r="HIV64"/>
      <c r="HIW64"/>
      <c r="HIX64"/>
      <c r="HIY64"/>
      <c r="HIZ64"/>
      <c r="HJA64"/>
      <c r="HJB64"/>
      <c r="HJC64"/>
      <c r="HJD64"/>
      <c r="HJE64"/>
      <c r="HJF64"/>
      <c r="HJG64"/>
      <c r="HJH64"/>
      <c r="HJI64"/>
      <c r="HJJ64"/>
      <c r="HJK64"/>
      <c r="HJL64"/>
      <c r="HJM64"/>
      <c r="HJN64"/>
      <c r="HJO64"/>
      <c r="HJP64"/>
      <c r="HJQ64"/>
      <c r="HJR64"/>
      <c r="HJS64"/>
      <c r="HJT64"/>
      <c r="HJU64"/>
      <c r="HJV64"/>
      <c r="HJW64"/>
      <c r="HJX64"/>
      <c r="HJY64"/>
      <c r="HJZ64"/>
      <c r="HKA64"/>
      <c r="HKB64"/>
      <c r="HKC64"/>
      <c r="HKD64"/>
      <c r="HKE64"/>
      <c r="HKF64"/>
      <c r="HKG64"/>
      <c r="HKH64"/>
      <c r="HKI64"/>
      <c r="HKJ64"/>
      <c r="HKK64"/>
      <c r="HKL64"/>
      <c r="HKM64"/>
      <c r="HKN64"/>
      <c r="HKO64"/>
      <c r="HKP64"/>
      <c r="HKQ64"/>
      <c r="HKR64"/>
      <c r="HKS64"/>
      <c r="HKT64"/>
      <c r="HKU64"/>
      <c r="HKV64"/>
      <c r="HKW64"/>
      <c r="HKX64"/>
      <c r="HKY64"/>
      <c r="HKZ64"/>
      <c r="HLA64"/>
      <c r="HLB64"/>
      <c r="HLC64"/>
      <c r="HLD64"/>
      <c r="HLE64"/>
      <c r="HLF64"/>
      <c r="HLG64"/>
      <c r="HLH64"/>
      <c r="HLI64"/>
      <c r="HLJ64"/>
      <c r="HLK64"/>
      <c r="HLL64"/>
      <c r="HLM64"/>
      <c r="HLN64"/>
      <c r="HLO64"/>
      <c r="HLP64"/>
      <c r="HLQ64"/>
      <c r="HLR64"/>
      <c r="HLS64"/>
      <c r="HLT64"/>
      <c r="HLU64"/>
      <c r="HLV64"/>
      <c r="HLW64"/>
      <c r="HLX64"/>
      <c r="HLY64"/>
      <c r="HLZ64"/>
      <c r="HMA64"/>
      <c r="HMB64"/>
      <c r="HMC64"/>
      <c r="HMD64"/>
      <c r="HME64"/>
      <c r="HMF64"/>
      <c r="HMG64"/>
      <c r="HMH64"/>
      <c r="HMI64"/>
      <c r="HMJ64"/>
      <c r="HMK64"/>
      <c r="HML64"/>
      <c r="HMM64"/>
      <c r="HMN64"/>
      <c r="HMO64"/>
      <c r="HMP64"/>
      <c r="HMQ64"/>
      <c r="HMR64"/>
      <c r="HMS64"/>
      <c r="HMT64"/>
      <c r="HMU64"/>
      <c r="HMV64"/>
      <c r="HMW64"/>
      <c r="HMX64"/>
      <c r="HMY64"/>
      <c r="HMZ64"/>
      <c r="HNA64"/>
      <c r="HNB64"/>
      <c r="HNC64"/>
      <c r="HND64"/>
      <c r="HNE64"/>
      <c r="HNF64"/>
      <c r="HNG64"/>
      <c r="HNH64"/>
      <c r="HNI64"/>
      <c r="HNJ64"/>
      <c r="HNK64"/>
      <c r="HNL64"/>
      <c r="HNM64"/>
      <c r="HNN64"/>
      <c r="HNO64"/>
      <c r="HNP64"/>
      <c r="HNQ64"/>
      <c r="HNR64"/>
      <c r="HNS64"/>
      <c r="HNT64"/>
      <c r="HNU64"/>
      <c r="HNV64"/>
      <c r="HNW64"/>
      <c r="HNX64"/>
      <c r="HNY64"/>
      <c r="HNZ64"/>
      <c r="HOA64"/>
      <c r="HOB64"/>
      <c r="HOC64"/>
      <c r="HOD64"/>
      <c r="HOE64"/>
      <c r="HOF64"/>
      <c r="HOG64"/>
      <c r="HOH64"/>
      <c r="HOI64"/>
      <c r="HOJ64"/>
      <c r="HOK64"/>
      <c r="HOL64"/>
      <c r="HOM64"/>
      <c r="HON64"/>
      <c r="HOO64"/>
      <c r="HOP64"/>
      <c r="HOQ64"/>
      <c r="HOR64"/>
      <c r="HOS64"/>
      <c r="HOT64"/>
      <c r="HOU64"/>
      <c r="HOV64"/>
      <c r="HOW64"/>
      <c r="HOX64"/>
      <c r="HOY64"/>
      <c r="HOZ64"/>
      <c r="HPA64"/>
      <c r="HPB64"/>
      <c r="HPC64"/>
      <c r="HPD64"/>
      <c r="HPE64"/>
      <c r="HPF64"/>
      <c r="HPG64"/>
      <c r="HPH64"/>
      <c r="HPI64"/>
      <c r="HPJ64"/>
      <c r="HPK64"/>
      <c r="HPL64"/>
      <c r="HPM64"/>
      <c r="HPN64"/>
      <c r="HPO64"/>
      <c r="HPP64"/>
      <c r="HPQ64"/>
      <c r="HPR64"/>
      <c r="HPS64"/>
      <c r="HPT64"/>
      <c r="HPU64"/>
      <c r="HPV64"/>
      <c r="HPW64"/>
      <c r="HPX64"/>
      <c r="HPY64"/>
      <c r="HPZ64"/>
      <c r="HQA64"/>
      <c r="HQB64"/>
      <c r="HQC64"/>
      <c r="HQD64"/>
      <c r="HQE64"/>
      <c r="HQF64"/>
      <c r="HQG64"/>
      <c r="HQH64"/>
      <c r="HQI64"/>
      <c r="HQJ64"/>
      <c r="HQK64"/>
      <c r="HQL64"/>
      <c r="HQM64"/>
      <c r="HQN64"/>
      <c r="HQO64"/>
      <c r="HQP64"/>
      <c r="HQQ64"/>
      <c r="HQR64"/>
      <c r="HQS64"/>
      <c r="HQT64"/>
      <c r="HQU64"/>
      <c r="HQV64"/>
      <c r="HQW64"/>
      <c r="HQX64"/>
      <c r="HQY64"/>
      <c r="HQZ64"/>
      <c r="HRA64"/>
      <c r="HRB64"/>
      <c r="HRC64"/>
      <c r="HRD64"/>
      <c r="HRE64"/>
      <c r="HRF64"/>
      <c r="HRG64"/>
      <c r="HRH64"/>
      <c r="HRI64"/>
      <c r="HRJ64"/>
      <c r="HRK64"/>
      <c r="HRL64"/>
      <c r="HRM64"/>
      <c r="HRN64"/>
      <c r="HRO64"/>
      <c r="HRP64"/>
      <c r="HRQ64"/>
      <c r="HRR64"/>
      <c r="HRS64"/>
      <c r="HRT64"/>
      <c r="HRU64"/>
      <c r="HRV64"/>
      <c r="HRW64"/>
      <c r="HRX64"/>
      <c r="HRY64"/>
      <c r="HRZ64"/>
      <c r="HSA64"/>
      <c r="HSB64"/>
      <c r="HSC64"/>
      <c r="HSD64"/>
      <c r="HSE64"/>
      <c r="HSF64"/>
      <c r="HSG64"/>
      <c r="HSH64"/>
      <c r="HSI64"/>
      <c r="HSJ64"/>
      <c r="HSK64"/>
      <c r="HSL64"/>
      <c r="HSM64"/>
      <c r="HSN64"/>
      <c r="HSO64"/>
      <c r="HSP64"/>
      <c r="HSQ64"/>
      <c r="HSR64"/>
      <c r="HSS64"/>
      <c r="HST64"/>
      <c r="HSU64"/>
      <c r="HSV64"/>
      <c r="HSW64"/>
      <c r="HSX64"/>
      <c r="HSY64"/>
      <c r="HSZ64"/>
      <c r="HTA64"/>
      <c r="HTB64"/>
      <c r="HTC64"/>
      <c r="HTD64"/>
      <c r="HTE64"/>
      <c r="HTF64"/>
      <c r="HTG64"/>
      <c r="HTH64"/>
      <c r="HTI64"/>
      <c r="HTJ64"/>
      <c r="HTK64"/>
      <c r="HTL64"/>
      <c r="HTM64"/>
      <c r="HTN64"/>
      <c r="HTO64"/>
      <c r="HTP64"/>
      <c r="HTQ64"/>
      <c r="HTR64"/>
      <c r="HTS64"/>
      <c r="HTT64"/>
      <c r="HTU64"/>
      <c r="HTV64"/>
      <c r="HTW64"/>
      <c r="HTX64"/>
      <c r="HTY64"/>
      <c r="HTZ64"/>
      <c r="HUA64"/>
      <c r="HUB64"/>
      <c r="HUC64"/>
      <c r="HUD64"/>
      <c r="HUE64"/>
      <c r="HUF64"/>
      <c r="HUG64"/>
      <c r="HUH64"/>
      <c r="HUI64"/>
      <c r="HUJ64"/>
      <c r="HUK64"/>
      <c r="HUL64"/>
      <c r="HUM64"/>
      <c r="HUN64"/>
      <c r="HUO64"/>
      <c r="HUP64"/>
      <c r="HUQ64"/>
      <c r="HUR64"/>
      <c r="HUS64"/>
      <c r="HUT64"/>
      <c r="HUU64"/>
      <c r="HUV64"/>
      <c r="HUW64"/>
      <c r="HUX64"/>
      <c r="HUY64"/>
      <c r="HUZ64"/>
      <c r="HVA64"/>
      <c r="HVB64"/>
      <c r="HVC64"/>
      <c r="HVD64"/>
      <c r="HVE64"/>
      <c r="HVF64"/>
      <c r="HVG64"/>
      <c r="HVH64"/>
      <c r="HVI64"/>
      <c r="HVJ64"/>
      <c r="HVK64"/>
      <c r="HVL64"/>
      <c r="HVM64"/>
      <c r="HVN64"/>
      <c r="HVO64"/>
      <c r="HVP64"/>
      <c r="HVQ64"/>
      <c r="HVR64"/>
      <c r="HVS64"/>
      <c r="HVT64"/>
      <c r="HVU64"/>
      <c r="HVV64"/>
      <c r="HVW64"/>
      <c r="HVX64"/>
      <c r="HVY64"/>
      <c r="HVZ64"/>
      <c r="HWA64"/>
      <c r="HWB64"/>
      <c r="HWC64"/>
      <c r="HWD64"/>
      <c r="HWE64"/>
      <c r="HWF64"/>
      <c r="HWG64"/>
      <c r="HWH64"/>
      <c r="HWI64"/>
      <c r="HWJ64"/>
      <c r="HWK64"/>
      <c r="HWL64"/>
      <c r="HWM64"/>
      <c r="HWN64"/>
      <c r="HWO64"/>
      <c r="HWP64"/>
      <c r="HWQ64"/>
      <c r="HWR64"/>
      <c r="HWS64"/>
      <c r="HWT64"/>
      <c r="HWU64"/>
      <c r="HWV64"/>
      <c r="HWW64"/>
      <c r="HWX64"/>
      <c r="HWY64"/>
      <c r="HWZ64"/>
      <c r="HXA64"/>
      <c r="HXB64"/>
      <c r="HXC64"/>
      <c r="HXD64"/>
      <c r="HXE64"/>
      <c r="HXF64"/>
      <c r="HXG64"/>
      <c r="HXH64"/>
      <c r="HXI64"/>
      <c r="HXJ64"/>
      <c r="HXK64"/>
      <c r="HXL64"/>
      <c r="HXM64"/>
      <c r="HXN64"/>
      <c r="HXO64"/>
      <c r="HXP64"/>
      <c r="HXQ64"/>
      <c r="HXR64"/>
      <c r="HXS64"/>
      <c r="HXT64"/>
      <c r="HXU64"/>
      <c r="HXV64"/>
      <c r="HXW64"/>
      <c r="HXX64"/>
      <c r="HXY64"/>
      <c r="HXZ64"/>
      <c r="HYA64"/>
      <c r="HYB64"/>
      <c r="HYC64"/>
      <c r="HYD64"/>
      <c r="HYE64"/>
      <c r="HYF64"/>
      <c r="HYG64"/>
      <c r="HYH64"/>
      <c r="HYI64"/>
      <c r="HYJ64"/>
      <c r="HYK64"/>
      <c r="HYL64"/>
      <c r="HYM64"/>
      <c r="HYN64"/>
      <c r="HYO64"/>
      <c r="HYP64"/>
      <c r="HYQ64"/>
      <c r="HYR64"/>
      <c r="HYS64"/>
      <c r="HYT64"/>
      <c r="HYU64"/>
      <c r="HYV64"/>
      <c r="HYW64"/>
      <c r="HYX64"/>
      <c r="HYY64"/>
      <c r="HYZ64"/>
      <c r="HZA64"/>
      <c r="HZB64"/>
      <c r="HZC64"/>
      <c r="HZD64"/>
      <c r="HZE64"/>
      <c r="HZF64"/>
      <c r="HZG64"/>
      <c r="HZH64"/>
      <c r="HZI64"/>
      <c r="HZJ64"/>
      <c r="HZK64"/>
      <c r="HZL64"/>
      <c r="HZM64"/>
      <c r="HZN64"/>
      <c r="HZO64"/>
      <c r="HZP64"/>
      <c r="HZQ64"/>
      <c r="HZR64"/>
      <c r="HZS64"/>
      <c r="HZT64"/>
      <c r="HZU64"/>
      <c r="HZV64"/>
      <c r="HZW64"/>
      <c r="HZX64"/>
      <c r="HZY64"/>
      <c r="HZZ64"/>
      <c r="IAA64"/>
      <c r="IAB64"/>
      <c r="IAC64"/>
      <c r="IAD64"/>
      <c r="IAE64"/>
      <c r="IAF64"/>
      <c r="IAG64"/>
      <c r="IAH64"/>
      <c r="IAI64"/>
      <c r="IAJ64"/>
      <c r="IAK64"/>
      <c r="IAL64"/>
      <c r="IAM64"/>
      <c r="IAN64"/>
      <c r="IAO64"/>
      <c r="IAP64"/>
      <c r="IAQ64"/>
      <c r="IAR64"/>
      <c r="IAS64"/>
      <c r="IAT64"/>
      <c r="IAU64"/>
      <c r="IAV64"/>
      <c r="IAW64"/>
      <c r="IAX64"/>
      <c r="IAY64"/>
      <c r="IAZ64"/>
      <c r="IBA64"/>
      <c r="IBB64"/>
      <c r="IBC64"/>
      <c r="IBD64"/>
      <c r="IBE64"/>
      <c r="IBF64"/>
      <c r="IBG64"/>
      <c r="IBH64"/>
      <c r="IBI64"/>
      <c r="IBJ64"/>
      <c r="IBK64"/>
      <c r="IBL64"/>
      <c r="IBM64"/>
      <c r="IBN64"/>
      <c r="IBO64"/>
      <c r="IBP64"/>
      <c r="IBQ64"/>
      <c r="IBR64"/>
      <c r="IBS64"/>
      <c r="IBT64"/>
      <c r="IBU64"/>
      <c r="IBV64"/>
      <c r="IBW64"/>
      <c r="IBX64"/>
      <c r="IBY64"/>
      <c r="IBZ64"/>
      <c r="ICA64"/>
      <c r="ICB64"/>
      <c r="ICC64"/>
      <c r="ICD64"/>
      <c r="ICE64"/>
      <c r="ICF64"/>
      <c r="ICG64"/>
      <c r="ICH64"/>
      <c r="ICI64"/>
      <c r="ICJ64"/>
      <c r="ICK64"/>
      <c r="ICL64"/>
      <c r="ICM64"/>
      <c r="ICN64"/>
      <c r="ICO64"/>
      <c r="ICP64"/>
      <c r="ICQ64"/>
      <c r="ICR64"/>
      <c r="ICS64"/>
      <c r="ICT64"/>
      <c r="ICU64"/>
      <c r="ICV64"/>
      <c r="ICW64"/>
      <c r="ICX64"/>
      <c r="ICY64"/>
      <c r="ICZ64"/>
      <c r="IDA64"/>
      <c r="IDB64"/>
      <c r="IDC64"/>
      <c r="IDD64"/>
      <c r="IDE64"/>
      <c r="IDF64"/>
      <c r="IDG64"/>
      <c r="IDH64"/>
      <c r="IDI64"/>
      <c r="IDJ64"/>
      <c r="IDK64"/>
      <c r="IDL64"/>
      <c r="IDM64"/>
      <c r="IDN64"/>
      <c r="IDO64"/>
      <c r="IDP64"/>
      <c r="IDQ64"/>
      <c r="IDR64"/>
      <c r="IDS64"/>
      <c r="IDT64"/>
      <c r="IDU64"/>
      <c r="IDV64"/>
      <c r="IDW64"/>
      <c r="IDX64"/>
      <c r="IDY64"/>
      <c r="IDZ64"/>
      <c r="IEA64"/>
      <c r="IEB64"/>
      <c r="IEC64"/>
      <c r="IED64"/>
      <c r="IEE64"/>
      <c r="IEF64"/>
      <c r="IEG64"/>
      <c r="IEH64"/>
      <c r="IEI64"/>
      <c r="IEJ64"/>
      <c r="IEK64"/>
      <c r="IEL64"/>
      <c r="IEM64"/>
      <c r="IEN64"/>
      <c r="IEO64"/>
      <c r="IEP64"/>
      <c r="IEQ64"/>
      <c r="IER64"/>
      <c r="IES64"/>
      <c r="IET64"/>
      <c r="IEU64"/>
      <c r="IEV64"/>
      <c r="IEW64"/>
      <c r="IEX64"/>
      <c r="IEY64"/>
      <c r="IEZ64"/>
      <c r="IFA64"/>
      <c r="IFB64"/>
      <c r="IFC64"/>
      <c r="IFD64"/>
      <c r="IFE64"/>
      <c r="IFF64"/>
      <c r="IFG64"/>
      <c r="IFH64"/>
      <c r="IFI64"/>
      <c r="IFJ64"/>
      <c r="IFK64"/>
      <c r="IFL64"/>
      <c r="IFM64"/>
      <c r="IFN64"/>
      <c r="IFO64"/>
      <c r="IFP64"/>
      <c r="IFQ64"/>
      <c r="IFR64"/>
      <c r="IFS64"/>
      <c r="IFT64"/>
      <c r="IFU64"/>
      <c r="IFV64"/>
      <c r="IFW64"/>
      <c r="IFX64"/>
      <c r="IFY64"/>
      <c r="IFZ64"/>
      <c r="IGA64"/>
      <c r="IGB64"/>
      <c r="IGC64"/>
      <c r="IGD64"/>
      <c r="IGE64"/>
      <c r="IGF64"/>
      <c r="IGG64"/>
      <c r="IGH64"/>
      <c r="IGI64"/>
      <c r="IGJ64"/>
      <c r="IGK64"/>
      <c r="IGL64"/>
      <c r="IGM64"/>
      <c r="IGN64"/>
      <c r="IGO64"/>
      <c r="IGP64"/>
      <c r="IGQ64"/>
      <c r="IGR64"/>
      <c r="IGS64"/>
      <c r="IGT64"/>
      <c r="IGU64"/>
      <c r="IGV64"/>
      <c r="IGW64"/>
      <c r="IGX64"/>
      <c r="IGY64"/>
      <c r="IGZ64"/>
      <c r="IHA64"/>
      <c r="IHB64"/>
      <c r="IHC64"/>
      <c r="IHD64"/>
      <c r="IHE64"/>
      <c r="IHF64"/>
      <c r="IHG64"/>
      <c r="IHH64"/>
      <c r="IHI64"/>
      <c r="IHJ64"/>
      <c r="IHK64"/>
      <c r="IHL64"/>
      <c r="IHM64"/>
      <c r="IHN64"/>
      <c r="IHO64"/>
      <c r="IHP64"/>
      <c r="IHQ64"/>
      <c r="IHR64"/>
      <c r="IHS64"/>
      <c r="IHT64"/>
      <c r="IHU64"/>
      <c r="IHV64"/>
      <c r="IHW64"/>
      <c r="IHX64"/>
      <c r="IHY64"/>
      <c r="IHZ64"/>
      <c r="IIA64"/>
      <c r="IIB64"/>
      <c r="IIC64"/>
      <c r="IID64"/>
      <c r="IIE64"/>
      <c r="IIF64"/>
      <c r="IIG64"/>
      <c r="IIH64"/>
      <c r="III64"/>
      <c r="IIJ64"/>
      <c r="IIK64"/>
      <c r="IIL64"/>
      <c r="IIM64"/>
      <c r="IIN64"/>
      <c r="IIO64"/>
      <c r="IIP64"/>
      <c r="IIQ64"/>
      <c r="IIR64"/>
      <c r="IIS64"/>
      <c r="IIT64"/>
      <c r="IIU64"/>
      <c r="IIV64"/>
      <c r="IIW64"/>
      <c r="IIX64"/>
      <c r="IIY64"/>
      <c r="IIZ64"/>
      <c r="IJA64"/>
      <c r="IJB64"/>
      <c r="IJC64"/>
      <c r="IJD64"/>
      <c r="IJE64"/>
      <c r="IJF64"/>
      <c r="IJG64"/>
      <c r="IJH64"/>
      <c r="IJI64"/>
      <c r="IJJ64"/>
      <c r="IJK64"/>
      <c r="IJL64"/>
      <c r="IJM64"/>
      <c r="IJN64"/>
      <c r="IJO64"/>
      <c r="IJP64"/>
      <c r="IJQ64"/>
      <c r="IJR64"/>
      <c r="IJS64"/>
      <c r="IJT64"/>
      <c r="IJU64"/>
      <c r="IJV64"/>
      <c r="IJW64"/>
      <c r="IJX64"/>
      <c r="IJY64"/>
      <c r="IJZ64"/>
      <c r="IKA64"/>
      <c r="IKB64"/>
      <c r="IKC64"/>
      <c r="IKD64"/>
      <c r="IKE64"/>
      <c r="IKF64"/>
      <c r="IKG64"/>
      <c r="IKH64"/>
      <c r="IKI64"/>
      <c r="IKJ64"/>
      <c r="IKK64"/>
      <c r="IKL64"/>
      <c r="IKM64"/>
      <c r="IKN64"/>
      <c r="IKO64"/>
      <c r="IKP64"/>
      <c r="IKQ64"/>
      <c r="IKR64"/>
      <c r="IKS64"/>
      <c r="IKT64"/>
      <c r="IKU64"/>
      <c r="IKV64"/>
      <c r="IKW64"/>
      <c r="IKX64"/>
      <c r="IKY64"/>
      <c r="IKZ64"/>
      <c r="ILA64"/>
      <c r="ILB64"/>
      <c r="ILC64"/>
      <c r="ILD64"/>
      <c r="ILE64"/>
      <c r="ILF64"/>
      <c r="ILG64"/>
      <c r="ILH64"/>
      <c r="ILI64"/>
      <c r="ILJ64"/>
      <c r="ILK64"/>
      <c r="ILL64"/>
      <c r="ILM64"/>
      <c r="ILN64"/>
      <c r="ILO64"/>
      <c r="ILP64"/>
      <c r="ILQ64"/>
      <c r="ILR64"/>
      <c r="ILS64"/>
      <c r="ILT64"/>
      <c r="ILU64"/>
      <c r="ILV64"/>
      <c r="ILW64"/>
      <c r="ILX64"/>
      <c r="ILY64"/>
      <c r="ILZ64"/>
      <c r="IMA64"/>
      <c r="IMB64"/>
      <c r="IMC64"/>
      <c r="IMD64"/>
      <c r="IME64"/>
      <c r="IMF64"/>
      <c r="IMG64"/>
      <c r="IMH64"/>
      <c r="IMI64"/>
      <c r="IMJ64"/>
      <c r="IMK64"/>
      <c r="IML64"/>
      <c r="IMM64"/>
      <c r="IMN64"/>
      <c r="IMO64"/>
      <c r="IMP64"/>
      <c r="IMQ64"/>
      <c r="IMR64"/>
      <c r="IMS64"/>
      <c r="IMT64"/>
      <c r="IMU64"/>
      <c r="IMV64"/>
      <c r="IMW64"/>
      <c r="IMX64"/>
      <c r="IMY64"/>
      <c r="IMZ64"/>
      <c r="INA64"/>
      <c r="INB64"/>
      <c r="INC64"/>
      <c r="IND64"/>
      <c r="INE64"/>
      <c r="INF64"/>
      <c r="ING64"/>
      <c r="INH64"/>
      <c r="INI64"/>
      <c r="INJ64"/>
      <c r="INK64"/>
      <c r="INL64"/>
      <c r="INM64"/>
      <c r="INN64"/>
      <c r="INO64"/>
      <c r="INP64"/>
      <c r="INQ64"/>
      <c r="INR64"/>
      <c r="INS64"/>
      <c r="INT64"/>
      <c r="INU64"/>
      <c r="INV64"/>
      <c r="INW64"/>
      <c r="INX64"/>
      <c r="INY64"/>
      <c r="INZ64"/>
      <c r="IOA64"/>
      <c r="IOB64"/>
      <c r="IOC64"/>
      <c r="IOD64"/>
      <c r="IOE64"/>
      <c r="IOF64"/>
      <c r="IOG64"/>
      <c r="IOH64"/>
      <c r="IOI64"/>
      <c r="IOJ64"/>
      <c r="IOK64"/>
      <c r="IOL64"/>
      <c r="IOM64"/>
      <c r="ION64"/>
      <c r="IOO64"/>
      <c r="IOP64"/>
      <c r="IOQ64"/>
      <c r="IOR64"/>
      <c r="IOS64"/>
      <c r="IOT64"/>
      <c r="IOU64"/>
      <c r="IOV64"/>
      <c r="IOW64"/>
      <c r="IOX64"/>
      <c r="IOY64"/>
      <c r="IOZ64"/>
      <c r="IPA64"/>
      <c r="IPB64"/>
      <c r="IPC64"/>
      <c r="IPD64"/>
      <c r="IPE64"/>
      <c r="IPF64"/>
      <c r="IPG64"/>
      <c r="IPH64"/>
      <c r="IPI64"/>
      <c r="IPJ64"/>
      <c r="IPK64"/>
      <c r="IPL64"/>
      <c r="IPM64"/>
      <c r="IPN64"/>
      <c r="IPO64"/>
      <c r="IPP64"/>
      <c r="IPQ64"/>
      <c r="IPR64"/>
      <c r="IPS64"/>
      <c r="IPT64"/>
      <c r="IPU64"/>
      <c r="IPV64"/>
      <c r="IPW64"/>
      <c r="IPX64"/>
      <c r="IPY64"/>
      <c r="IPZ64"/>
      <c r="IQA64"/>
      <c r="IQB64"/>
      <c r="IQC64"/>
      <c r="IQD64"/>
      <c r="IQE64"/>
      <c r="IQF64"/>
      <c r="IQG64"/>
      <c r="IQH64"/>
      <c r="IQI64"/>
      <c r="IQJ64"/>
      <c r="IQK64"/>
      <c r="IQL64"/>
      <c r="IQM64"/>
      <c r="IQN64"/>
      <c r="IQO64"/>
      <c r="IQP64"/>
      <c r="IQQ64"/>
      <c r="IQR64"/>
      <c r="IQS64"/>
      <c r="IQT64"/>
      <c r="IQU64"/>
      <c r="IQV64"/>
      <c r="IQW64"/>
      <c r="IQX64"/>
      <c r="IQY64"/>
      <c r="IQZ64"/>
      <c r="IRA64"/>
      <c r="IRB64"/>
      <c r="IRC64"/>
      <c r="IRD64"/>
      <c r="IRE64"/>
      <c r="IRF64"/>
      <c r="IRG64"/>
      <c r="IRH64"/>
      <c r="IRI64"/>
      <c r="IRJ64"/>
      <c r="IRK64"/>
      <c r="IRL64"/>
      <c r="IRM64"/>
      <c r="IRN64"/>
      <c r="IRO64"/>
      <c r="IRP64"/>
      <c r="IRQ64"/>
      <c r="IRR64"/>
      <c r="IRS64"/>
      <c r="IRT64"/>
      <c r="IRU64"/>
      <c r="IRV64"/>
      <c r="IRW64"/>
      <c r="IRX64"/>
      <c r="IRY64"/>
      <c r="IRZ64"/>
      <c r="ISA64"/>
      <c r="ISB64"/>
      <c r="ISC64"/>
      <c r="ISD64"/>
      <c r="ISE64"/>
      <c r="ISF64"/>
      <c r="ISG64"/>
      <c r="ISH64"/>
      <c r="ISI64"/>
      <c r="ISJ64"/>
      <c r="ISK64"/>
      <c r="ISL64"/>
      <c r="ISM64"/>
      <c r="ISN64"/>
      <c r="ISO64"/>
      <c r="ISP64"/>
      <c r="ISQ64"/>
      <c r="ISR64"/>
      <c r="ISS64"/>
      <c r="IST64"/>
      <c r="ISU64"/>
      <c r="ISV64"/>
      <c r="ISW64"/>
      <c r="ISX64"/>
      <c r="ISY64"/>
      <c r="ISZ64"/>
      <c r="ITA64"/>
      <c r="ITB64"/>
      <c r="ITC64"/>
      <c r="ITD64"/>
      <c r="ITE64"/>
      <c r="ITF64"/>
      <c r="ITG64"/>
      <c r="ITH64"/>
      <c r="ITI64"/>
      <c r="ITJ64"/>
      <c r="ITK64"/>
      <c r="ITL64"/>
      <c r="ITM64"/>
      <c r="ITN64"/>
      <c r="ITO64"/>
      <c r="ITP64"/>
      <c r="ITQ64"/>
      <c r="ITR64"/>
      <c r="ITS64"/>
      <c r="ITT64"/>
      <c r="ITU64"/>
      <c r="ITV64"/>
      <c r="ITW64"/>
      <c r="ITX64"/>
      <c r="ITY64"/>
      <c r="ITZ64"/>
      <c r="IUA64"/>
      <c r="IUB64"/>
      <c r="IUC64"/>
      <c r="IUD64"/>
      <c r="IUE64"/>
      <c r="IUF64"/>
      <c r="IUG64"/>
      <c r="IUH64"/>
      <c r="IUI64"/>
      <c r="IUJ64"/>
      <c r="IUK64"/>
      <c r="IUL64"/>
      <c r="IUM64"/>
      <c r="IUN64"/>
      <c r="IUO64"/>
      <c r="IUP64"/>
      <c r="IUQ64"/>
      <c r="IUR64"/>
      <c r="IUS64"/>
      <c r="IUT64"/>
      <c r="IUU64"/>
      <c r="IUV64"/>
      <c r="IUW64"/>
      <c r="IUX64"/>
      <c r="IUY64"/>
      <c r="IUZ64"/>
      <c r="IVA64"/>
      <c r="IVB64"/>
      <c r="IVC64"/>
      <c r="IVD64"/>
      <c r="IVE64"/>
      <c r="IVF64"/>
      <c r="IVG64"/>
      <c r="IVH64"/>
      <c r="IVI64"/>
      <c r="IVJ64"/>
      <c r="IVK64"/>
      <c r="IVL64"/>
      <c r="IVM64"/>
      <c r="IVN64"/>
      <c r="IVO64"/>
      <c r="IVP64"/>
      <c r="IVQ64"/>
      <c r="IVR64"/>
      <c r="IVS64"/>
      <c r="IVT64"/>
      <c r="IVU64"/>
      <c r="IVV64"/>
      <c r="IVW64"/>
      <c r="IVX64"/>
      <c r="IVY64"/>
      <c r="IVZ64"/>
      <c r="IWA64"/>
      <c r="IWB64"/>
      <c r="IWC64"/>
      <c r="IWD64"/>
      <c r="IWE64"/>
      <c r="IWF64"/>
      <c r="IWG64"/>
      <c r="IWH64"/>
      <c r="IWI64"/>
      <c r="IWJ64"/>
      <c r="IWK64"/>
      <c r="IWL64"/>
      <c r="IWM64"/>
      <c r="IWN64"/>
      <c r="IWO64"/>
      <c r="IWP64"/>
      <c r="IWQ64"/>
      <c r="IWR64"/>
      <c r="IWS64"/>
      <c r="IWT64"/>
      <c r="IWU64"/>
      <c r="IWV64"/>
      <c r="IWW64"/>
      <c r="IWX64"/>
      <c r="IWY64"/>
      <c r="IWZ64"/>
      <c r="IXA64"/>
      <c r="IXB64"/>
      <c r="IXC64"/>
      <c r="IXD64"/>
      <c r="IXE64"/>
      <c r="IXF64"/>
      <c r="IXG64"/>
      <c r="IXH64"/>
      <c r="IXI64"/>
      <c r="IXJ64"/>
      <c r="IXK64"/>
      <c r="IXL64"/>
      <c r="IXM64"/>
      <c r="IXN64"/>
      <c r="IXO64"/>
      <c r="IXP64"/>
      <c r="IXQ64"/>
      <c r="IXR64"/>
      <c r="IXS64"/>
      <c r="IXT64"/>
      <c r="IXU64"/>
      <c r="IXV64"/>
      <c r="IXW64"/>
      <c r="IXX64"/>
      <c r="IXY64"/>
      <c r="IXZ64"/>
      <c r="IYA64"/>
      <c r="IYB64"/>
      <c r="IYC64"/>
      <c r="IYD64"/>
      <c r="IYE64"/>
      <c r="IYF64"/>
      <c r="IYG64"/>
      <c r="IYH64"/>
      <c r="IYI64"/>
      <c r="IYJ64"/>
      <c r="IYK64"/>
      <c r="IYL64"/>
      <c r="IYM64"/>
      <c r="IYN64"/>
      <c r="IYO64"/>
      <c r="IYP64"/>
      <c r="IYQ64"/>
      <c r="IYR64"/>
      <c r="IYS64"/>
      <c r="IYT64"/>
      <c r="IYU64"/>
      <c r="IYV64"/>
      <c r="IYW64"/>
      <c r="IYX64"/>
      <c r="IYY64"/>
      <c r="IYZ64"/>
      <c r="IZA64"/>
      <c r="IZB64"/>
      <c r="IZC64"/>
      <c r="IZD64"/>
      <c r="IZE64"/>
      <c r="IZF64"/>
      <c r="IZG64"/>
      <c r="IZH64"/>
      <c r="IZI64"/>
      <c r="IZJ64"/>
      <c r="IZK64"/>
      <c r="IZL64"/>
      <c r="IZM64"/>
      <c r="IZN64"/>
      <c r="IZO64"/>
      <c r="IZP64"/>
      <c r="IZQ64"/>
      <c r="IZR64"/>
      <c r="IZS64"/>
      <c r="IZT64"/>
      <c r="IZU64"/>
      <c r="IZV64"/>
      <c r="IZW64"/>
      <c r="IZX64"/>
      <c r="IZY64"/>
      <c r="IZZ64"/>
      <c r="JAA64"/>
      <c r="JAB64"/>
      <c r="JAC64"/>
      <c r="JAD64"/>
      <c r="JAE64"/>
      <c r="JAF64"/>
      <c r="JAG64"/>
      <c r="JAH64"/>
      <c r="JAI64"/>
      <c r="JAJ64"/>
      <c r="JAK64"/>
      <c r="JAL64"/>
      <c r="JAM64"/>
      <c r="JAN64"/>
      <c r="JAO64"/>
      <c r="JAP64"/>
      <c r="JAQ64"/>
      <c r="JAR64"/>
      <c r="JAS64"/>
      <c r="JAT64"/>
      <c r="JAU64"/>
      <c r="JAV64"/>
      <c r="JAW64"/>
      <c r="JAX64"/>
      <c r="JAY64"/>
      <c r="JAZ64"/>
      <c r="JBA64"/>
      <c r="JBB64"/>
      <c r="JBC64"/>
      <c r="JBD64"/>
      <c r="JBE64"/>
      <c r="JBF64"/>
      <c r="JBG64"/>
      <c r="JBH64"/>
      <c r="JBI64"/>
      <c r="JBJ64"/>
      <c r="JBK64"/>
      <c r="JBL64"/>
      <c r="JBM64"/>
      <c r="JBN64"/>
      <c r="JBO64"/>
      <c r="JBP64"/>
      <c r="JBQ64"/>
      <c r="JBR64"/>
      <c r="JBS64"/>
      <c r="JBT64"/>
      <c r="JBU64"/>
      <c r="JBV64"/>
      <c r="JBW64"/>
      <c r="JBX64"/>
      <c r="JBY64"/>
      <c r="JBZ64"/>
      <c r="JCA64"/>
      <c r="JCB64"/>
      <c r="JCC64"/>
      <c r="JCD64"/>
      <c r="JCE64"/>
      <c r="JCF64"/>
      <c r="JCG64"/>
      <c r="JCH64"/>
      <c r="JCI64"/>
      <c r="JCJ64"/>
      <c r="JCK64"/>
      <c r="JCL64"/>
      <c r="JCM64"/>
      <c r="JCN64"/>
      <c r="JCO64"/>
      <c r="JCP64"/>
      <c r="JCQ64"/>
      <c r="JCR64"/>
      <c r="JCS64"/>
      <c r="JCT64"/>
      <c r="JCU64"/>
      <c r="JCV64"/>
      <c r="JCW64"/>
      <c r="JCX64"/>
      <c r="JCY64"/>
      <c r="JCZ64"/>
      <c r="JDA64"/>
      <c r="JDB64"/>
      <c r="JDC64"/>
      <c r="JDD64"/>
      <c r="JDE64"/>
      <c r="JDF64"/>
      <c r="JDG64"/>
      <c r="JDH64"/>
      <c r="JDI64"/>
      <c r="JDJ64"/>
      <c r="JDK64"/>
      <c r="JDL64"/>
      <c r="JDM64"/>
      <c r="JDN64"/>
      <c r="JDO64"/>
      <c r="JDP64"/>
      <c r="JDQ64"/>
      <c r="JDR64"/>
      <c r="JDS64"/>
      <c r="JDT64"/>
      <c r="JDU64"/>
      <c r="JDV64"/>
      <c r="JDW64"/>
      <c r="JDX64"/>
      <c r="JDY64"/>
      <c r="JDZ64"/>
      <c r="JEA64"/>
      <c r="JEB64"/>
      <c r="JEC64"/>
      <c r="JED64"/>
      <c r="JEE64"/>
      <c r="JEF64"/>
      <c r="JEG64"/>
      <c r="JEH64"/>
      <c r="JEI64"/>
      <c r="JEJ64"/>
      <c r="JEK64"/>
      <c r="JEL64"/>
      <c r="JEM64"/>
      <c r="JEN64"/>
      <c r="JEO64"/>
      <c r="JEP64"/>
      <c r="JEQ64"/>
      <c r="JER64"/>
      <c r="JES64"/>
      <c r="JET64"/>
      <c r="JEU64"/>
      <c r="JEV64"/>
      <c r="JEW64"/>
      <c r="JEX64"/>
      <c r="JEY64"/>
      <c r="JEZ64"/>
      <c r="JFA64"/>
      <c r="JFB64"/>
      <c r="JFC64"/>
      <c r="JFD64"/>
      <c r="JFE64"/>
      <c r="JFF64"/>
      <c r="JFG64"/>
      <c r="JFH64"/>
      <c r="JFI64"/>
      <c r="JFJ64"/>
      <c r="JFK64"/>
      <c r="JFL64"/>
      <c r="JFM64"/>
      <c r="JFN64"/>
      <c r="JFO64"/>
      <c r="JFP64"/>
      <c r="JFQ64"/>
      <c r="JFR64"/>
      <c r="JFS64"/>
      <c r="JFT64"/>
      <c r="JFU64"/>
      <c r="JFV64"/>
      <c r="JFW64"/>
      <c r="JFX64"/>
      <c r="JFY64"/>
      <c r="JFZ64"/>
      <c r="JGA64"/>
      <c r="JGB64"/>
      <c r="JGC64"/>
      <c r="JGD64"/>
      <c r="JGE64"/>
      <c r="JGF64"/>
      <c r="JGG64"/>
      <c r="JGH64"/>
      <c r="JGI64"/>
      <c r="JGJ64"/>
      <c r="JGK64"/>
      <c r="JGL64"/>
      <c r="JGM64"/>
      <c r="JGN64"/>
      <c r="JGO64"/>
      <c r="JGP64"/>
      <c r="JGQ64"/>
      <c r="JGR64"/>
      <c r="JGS64"/>
      <c r="JGT64"/>
      <c r="JGU64"/>
      <c r="JGV64"/>
      <c r="JGW64"/>
      <c r="JGX64"/>
      <c r="JGY64"/>
      <c r="JGZ64"/>
      <c r="JHA64"/>
      <c r="JHB64"/>
      <c r="JHC64"/>
      <c r="JHD64"/>
      <c r="JHE64"/>
      <c r="JHF64"/>
      <c r="JHG64"/>
      <c r="JHH64"/>
      <c r="JHI64"/>
      <c r="JHJ64"/>
      <c r="JHK64"/>
      <c r="JHL64"/>
      <c r="JHM64"/>
      <c r="JHN64"/>
      <c r="JHO64"/>
      <c r="JHP64"/>
      <c r="JHQ64"/>
      <c r="JHR64"/>
      <c r="JHS64"/>
      <c r="JHT64"/>
      <c r="JHU64"/>
      <c r="JHV64"/>
      <c r="JHW64"/>
      <c r="JHX64"/>
      <c r="JHY64"/>
      <c r="JHZ64"/>
      <c r="JIA64"/>
      <c r="JIB64"/>
      <c r="JIC64"/>
      <c r="JID64"/>
      <c r="JIE64"/>
      <c r="JIF64"/>
      <c r="JIG64"/>
      <c r="JIH64"/>
      <c r="JII64"/>
      <c r="JIJ64"/>
      <c r="JIK64"/>
      <c r="JIL64"/>
      <c r="JIM64"/>
      <c r="JIN64"/>
      <c r="JIO64"/>
      <c r="JIP64"/>
      <c r="JIQ64"/>
      <c r="JIR64"/>
      <c r="JIS64"/>
      <c r="JIT64"/>
      <c r="JIU64"/>
      <c r="JIV64"/>
      <c r="JIW64"/>
      <c r="JIX64"/>
      <c r="JIY64"/>
      <c r="JIZ64"/>
      <c r="JJA64"/>
      <c r="JJB64"/>
      <c r="JJC64"/>
      <c r="JJD64"/>
      <c r="JJE64"/>
      <c r="JJF64"/>
      <c r="JJG64"/>
      <c r="JJH64"/>
      <c r="JJI64"/>
      <c r="JJJ64"/>
      <c r="JJK64"/>
      <c r="JJL64"/>
      <c r="JJM64"/>
      <c r="JJN64"/>
      <c r="JJO64"/>
      <c r="JJP64"/>
      <c r="JJQ64"/>
      <c r="JJR64"/>
      <c r="JJS64"/>
      <c r="JJT64"/>
      <c r="JJU64"/>
      <c r="JJV64"/>
      <c r="JJW64"/>
      <c r="JJX64"/>
      <c r="JJY64"/>
      <c r="JJZ64"/>
      <c r="JKA64"/>
      <c r="JKB64"/>
      <c r="JKC64"/>
      <c r="JKD64"/>
      <c r="JKE64"/>
      <c r="JKF64"/>
      <c r="JKG64"/>
      <c r="JKH64"/>
      <c r="JKI64"/>
      <c r="JKJ64"/>
      <c r="JKK64"/>
      <c r="JKL64"/>
      <c r="JKM64"/>
      <c r="JKN64"/>
      <c r="JKO64"/>
      <c r="JKP64"/>
      <c r="JKQ64"/>
      <c r="JKR64"/>
      <c r="JKS64"/>
      <c r="JKT64"/>
      <c r="JKU64"/>
      <c r="JKV64"/>
      <c r="JKW64"/>
      <c r="JKX64"/>
      <c r="JKY64"/>
      <c r="JKZ64"/>
      <c r="JLA64"/>
      <c r="JLB64"/>
      <c r="JLC64"/>
      <c r="JLD64"/>
      <c r="JLE64"/>
      <c r="JLF64"/>
      <c r="JLG64"/>
      <c r="JLH64"/>
      <c r="JLI64"/>
      <c r="JLJ64"/>
      <c r="JLK64"/>
      <c r="JLL64"/>
      <c r="JLM64"/>
      <c r="JLN64"/>
      <c r="JLO64"/>
      <c r="JLP64"/>
      <c r="JLQ64"/>
      <c r="JLR64"/>
      <c r="JLS64"/>
      <c r="JLT64"/>
      <c r="JLU64"/>
      <c r="JLV64"/>
      <c r="JLW64"/>
      <c r="JLX64"/>
      <c r="JLY64"/>
      <c r="JLZ64"/>
      <c r="JMA64"/>
      <c r="JMB64"/>
      <c r="JMC64"/>
      <c r="JMD64"/>
      <c r="JME64"/>
      <c r="JMF64"/>
      <c r="JMG64"/>
      <c r="JMH64"/>
      <c r="JMI64"/>
      <c r="JMJ64"/>
      <c r="JMK64"/>
      <c r="JML64"/>
      <c r="JMM64"/>
      <c r="JMN64"/>
      <c r="JMO64"/>
      <c r="JMP64"/>
      <c r="JMQ64"/>
      <c r="JMR64"/>
      <c r="JMS64"/>
      <c r="JMT64"/>
      <c r="JMU64"/>
      <c r="JMV64"/>
      <c r="JMW64"/>
      <c r="JMX64"/>
      <c r="JMY64"/>
      <c r="JMZ64"/>
      <c r="JNA64"/>
      <c r="JNB64"/>
      <c r="JNC64"/>
      <c r="JND64"/>
      <c r="JNE64"/>
      <c r="JNF64"/>
      <c r="JNG64"/>
      <c r="JNH64"/>
      <c r="JNI64"/>
      <c r="JNJ64"/>
      <c r="JNK64"/>
      <c r="JNL64"/>
      <c r="JNM64"/>
      <c r="JNN64"/>
      <c r="JNO64"/>
      <c r="JNP64"/>
      <c r="JNQ64"/>
      <c r="JNR64"/>
      <c r="JNS64"/>
      <c r="JNT64"/>
      <c r="JNU64"/>
      <c r="JNV64"/>
      <c r="JNW64"/>
      <c r="JNX64"/>
      <c r="JNY64"/>
      <c r="JNZ64"/>
      <c r="JOA64"/>
      <c r="JOB64"/>
      <c r="JOC64"/>
      <c r="JOD64"/>
      <c r="JOE64"/>
      <c r="JOF64"/>
      <c r="JOG64"/>
      <c r="JOH64"/>
      <c r="JOI64"/>
      <c r="JOJ64"/>
      <c r="JOK64"/>
      <c r="JOL64"/>
      <c r="JOM64"/>
      <c r="JON64"/>
      <c r="JOO64"/>
      <c r="JOP64"/>
      <c r="JOQ64"/>
      <c r="JOR64"/>
      <c r="JOS64"/>
      <c r="JOT64"/>
      <c r="JOU64"/>
      <c r="JOV64"/>
      <c r="JOW64"/>
      <c r="JOX64"/>
      <c r="JOY64"/>
      <c r="JOZ64"/>
      <c r="JPA64"/>
      <c r="JPB64"/>
      <c r="JPC64"/>
      <c r="JPD64"/>
      <c r="JPE64"/>
      <c r="JPF64"/>
      <c r="JPG64"/>
      <c r="JPH64"/>
      <c r="JPI64"/>
      <c r="JPJ64"/>
      <c r="JPK64"/>
      <c r="JPL64"/>
      <c r="JPM64"/>
      <c r="JPN64"/>
      <c r="JPO64"/>
      <c r="JPP64"/>
      <c r="JPQ64"/>
      <c r="JPR64"/>
      <c r="JPS64"/>
      <c r="JPT64"/>
      <c r="JPU64"/>
      <c r="JPV64"/>
      <c r="JPW64"/>
      <c r="JPX64"/>
      <c r="JPY64"/>
      <c r="JPZ64"/>
      <c r="JQA64"/>
      <c r="JQB64"/>
      <c r="JQC64"/>
      <c r="JQD64"/>
      <c r="JQE64"/>
      <c r="JQF64"/>
      <c r="JQG64"/>
      <c r="JQH64"/>
      <c r="JQI64"/>
      <c r="JQJ64"/>
      <c r="JQK64"/>
      <c r="JQL64"/>
      <c r="JQM64"/>
      <c r="JQN64"/>
      <c r="JQO64"/>
      <c r="JQP64"/>
      <c r="JQQ64"/>
      <c r="JQR64"/>
      <c r="JQS64"/>
      <c r="JQT64"/>
      <c r="JQU64"/>
      <c r="JQV64"/>
      <c r="JQW64"/>
      <c r="JQX64"/>
      <c r="JQY64"/>
      <c r="JQZ64"/>
      <c r="JRA64"/>
      <c r="JRB64"/>
      <c r="JRC64"/>
      <c r="JRD64"/>
      <c r="JRE64"/>
      <c r="JRF64"/>
      <c r="JRG64"/>
      <c r="JRH64"/>
      <c r="JRI64"/>
      <c r="JRJ64"/>
      <c r="JRK64"/>
      <c r="JRL64"/>
      <c r="JRM64"/>
      <c r="JRN64"/>
      <c r="JRO64"/>
      <c r="JRP64"/>
      <c r="JRQ64"/>
      <c r="JRR64"/>
      <c r="JRS64"/>
      <c r="JRT64"/>
      <c r="JRU64"/>
      <c r="JRV64"/>
      <c r="JRW64"/>
      <c r="JRX64"/>
      <c r="JRY64"/>
      <c r="JRZ64"/>
      <c r="JSA64"/>
      <c r="JSB64"/>
      <c r="JSC64"/>
      <c r="JSD64"/>
      <c r="JSE64"/>
      <c r="JSF64"/>
      <c r="JSG64"/>
      <c r="JSH64"/>
      <c r="JSI64"/>
      <c r="JSJ64"/>
      <c r="JSK64"/>
      <c r="JSL64"/>
      <c r="JSM64"/>
      <c r="JSN64"/>
      <c r="JSO64"/>
      <c r="JSP64"/>
      <c r="JSQ64"/>
      <c r="JSR64"/>
      <c r="JSS64"/>
      <c r="JST64"/>
      <c r="JSU64"/>
      <c r="JSV64"/>
      <c r="JSW64"/>
      <c r="JSX64"/>
      <c r="JSY64"/>
      <c r="JSZ64"/>
      <c r="JTA64"/>
      <c r="JTB64"/>
      <c r="JTC64"/>
      <c r="JTD64"/>
      <c r="JTE64"/>
      <c r="JTF64"/>
      <c r="JTG64"/>
      <c r="JTH64"/>
      <c r="JTI64"/>
      <c r="JTJ64"/>
      <c r="JTK64"/>
      <c r="JTL64"/>
      <c r="JTM64"/>
      <c r="JTN64"/>
      <c r="JTO64"/>
      <c r="JTP64"/>
      <c r="JTQ64"/>
      <c r="JTR64"/>
      <c r="JTS64"/>
      <c r="JTT64"/>
      <c r="JTU64"/>
      <c r="JTV64"/>
      <c r="JTW64"/>
      <c r="JTX64"/>
      <c r="JTY64"/>
      <c r="JTZ64"/>
      <c r="JUA64"/>
      <c r="JUB64"/>
      <c r="JUC64"/>
      <c r="JUD64"/>
      <c r="JUE64"/>
      <c r="JUF64"/>
      <c r="JUG64"/>
      <c r="JUH64"/>
      <c r="JUI64"/>
      <c r="JUJ64"/>
      <c r="JUK64"/>
      <c r="JUL64"/>
      <c r="JUM64"/>
      <c r="JUN64"/>
      <c r="JUO64"/>
      <c r="JUP64"/>
      <c r="JUQ64"/>
      <c r="JUR64"/>
      <c r="JUS64"/>
      <c r="JUT64"/>
      <c r="JUU64"/>
      <c r="JUV64"/>
      <c r="JUW64"/>
      <c r="JUX64"/>
      <c r="JUY64"/>
      <c r="JUZ64"/>
      <c r="JVA64"/>
      <c r="JVB64"/>
      <c r="JVC64"/>
      <c r="JVD64"/>
      <c r="JVE64"/>
      <c r="JVF64"/>
      <c r="JVG64"/>
      <c r="JVH64"/>
      <c r="JVI64"/>
      <c r="JVJ64"/>
      <c r="JVK64"/>
      <c r="JVL64"/>
      <c r="JVM64"/>
      <c r="JVN64"/>
      <c r="JVO64"/>
      <c r="JVP64"/>
      <c r="JVQ64"/>
      <c r="JVR64"/>
      <c r="JVS64"/>
      <c r="JVT64"/>
      <c r="JVU64"/>
      <c r="JVV64"/>
      <c r="JVW64"/>
      <c r="JVX64"/>
      <c r="JVY64"/>
      <c r="JVZ64"/>
      <c r="JWA64"/>
      <c r="JWB64"/>
      <c r="JWC64"/>
      <c r="JWD64"/>
      <c r="JWE64"/>
      <c r="JWF64"/>
      <c r="JWG64"/>
      <c r="JWH64"/>
      <c r="JWI64"/>
      <c r="JWJ64"/>
      <c r="JWK64"/>
      <c r="JWL64"/>
      <c r="JWM64"/>
      <c r="JWN64"/>
      <c r="JWO64"/>
      <c r="JWP64"/>
      <c r="JWQ64"/>
      <c r="JWR64"/>
      <c r="JWS64"/>
      <c r="JWT64"/>
      <c r="JWU64"/>
      <c r="JWV64"/>
      <c r="JWW64"/>
      <c r="JWX64"/>
      <c r="JWY64"/>
      <c r="JWZ64"/>
      <c r="JXA64"/>
      <c r="JXB64"/>
      <c r="JXC64"/>
      <c r="JXD64"/>
      <c r="JXE64"/>
      <c r="JXF64"/>
      <c r="JXG64"/>
      <c r="JXH64"/>
      <c r="JXI64"/>
      <c r="JXJ64"/>
      <c r="JXK64"/>
      <c r="JXL64"/>
      <c r="JXM64"/>
      <c r="JXN64"/>
      <c r="JXO64"/>
      <c r="JXP64"/>
      <c r="JXQ64"/>
      <c r="JXR64"/>
      <c r="JXS64"/>
      <c r="JXT64"/>
      <c r="JXU64"/>
      <c r="JXV64"/>
      <c r="JXW64"/>
      <c r="JXX64"/>
      <c r="JXY64"/>
      <c r="JXZ64"/>
      <c r="JYA64"/>
      <c r="JYB64"/>
      <c r="JYC64"/>
      <c r="JYD64"/>
      <c r="JYE64"/>
      <c r="JYF64"/>
      <c r="JYG64"/>
      <c r="JYH64"/>
      <c r="JYI64"/>
      <c r="JYJ64"/>
      <c r="JYK64"/>
      <c r="JYL64"/>
      <c r="JYM64"/>
      <c r="JYN64"/>
      <c r="JYO64"/>
      <c r="JYP64"/>
      <c r="JYQ64"/>
      <c r="JYR64"/>
      <c r="JYS64"/>
      <c r="JYT64"/>
      <c r="JYU64"/>
      <c r="JYV64"/>
      <c r="JYW64"/>
      <c r="JYX64"/>
      <c r="JYY64"/>
      <c r="JYZ64"/>
      <c r="JZA64"/>
      <c r="JZB64"/>
      <c r="JZC64"/>
      <c r="JZD64"/>
      <c r="JZE64"/>
      <c r="JZF64"/>
      <c r="JZG64"/>
      <c r="JZH64"/>
      <c r="JZI64"/>
      <c r="JZJ64"/>
      <c r="JZK64"/>
      <c r="JZL64"/>
      <c r="JZM64"/>
      <c r="JZN64"/>
      <c r="JZO64"/>
      <c r="JZP64"/>
      <c r="JZQ64"/>
      <c r="JZR64"/>
      <c r="JZS64"/>
      <c r="JZT64"/>
      <c r="JZU64"/>
      <c r="JZV64"/>
      <c r="JZW64"/>
      <c r="JZX64"/>
      <c r="JZY64"/>
      <c r="JZZ64"/>
      <c r="KAA64"/>
      <c r="KAB64"/>
      <c r="KAC64"/>
      <c r="KAD64"/>
      <c r="KAE64"/>
      <c r="KAF64"/>
      <c r="KAG64"/>
      <c r="KAH64"/>
      <c r="KAI64"/>
      <c r="KAJ64"/>
      <c r="KAK64"/>
      <c r="KAL64"/>
      <c r="KAM64"/>
      <c r="KAN64"/>
      <c r="KAO64"/>
      <c r="KAP64"/>
      <c r="KAQ64"/>
      <c r="KAR64"/>
      <c r="KAS64"/>
      <c r="KAT64"/>
      <c r="KAU64"/>
      <c r="KAV64"/>
      <c r="KAW64"/>
      <c r="KAX64"/>
      <c r="KAY64"/>
      <c r="KAZ64"/>
      <c r="KBA64"/>
      <c r="KBB64"/>
      <c r="KBC64"/>
      <c r="KBD64"/>
      <c r="KBE64"/>
      <c r="KBF64"/>
      <c r="KBG64"/>
      <c r="KBH64"/>
      <c r="KBI64"/>
      <c r="KBJ64"/>
      <c r="KBK64"/>
      <c r="KBL64"/>
      <c r="KBM64"/>
      <c r="KBN64"/>
      <c r="KBO64"/>
      <c r="KBP64"/>
      <c r="KBQ64"/>
      <c r="KBR64"/>
      <c r="KBS64"/>
      <c r="KBT64"/>
      <c r="KBU64"/>
      <c r="KBV64"/>
      <c r="KBW64"/>
      <c r="KBX64"/>
      <c r="KBY64"/>
      <c r="KBZ64"/>
      <c r="KCA64"/>
      <c r="KCB64"/>
      <c r="KCC64"/>
      <c r="KCD64"/>
      <c r="KCE64"/>
      <c r="KCF64"/>
      <c r="KCG64"/>
      <c r="KCH64"/>
      <c r="KCI64"/>
      <c r="KCJ64"/>
      <c r="KCK64"/>
      <c r="KCL64"/>
      <c r="KCM64"/>
      <c r="KCN64"/>
      <c r="KCO64"/>
      <c r="KCP64"/>
      <c r="KCQ64"/>
      <c r="KCR64"/>
      <c r="KCS64"/>
      <c r="KCT64"/>
      <c r="KCU64"/>
      <c r="KCV64"/>
      <c r="KCW64"/>
      <c r="KCX64"/>
      <c r="KCY64"/>
      <c r="KCZ64"/>
      <c r="KDA64"/>
      <c r="KDB64"/>
      <c r="KDC64"/>
      <c r="KDD64"/>
      <c r="KDE64"/>
      <c r="KDF64"/>
      <c r="KDG64"/>
      <c r="KDH64"/>
      <c r="KDI64"/>
      <c r="KDJ64"/>
      <c r="KDK64"/>
      <c r="KDL64"/>
      <c r="KDM64"/>
      <c r="KDN64"/>
      <c r="KDO64"/>
      <c r="KDP64"/>
      <c r="KDQ64"/>
      <c r="KDR64"/>
      <c r="KDS64"/>
      <c r="KDT64"/>
      <c r="KDU64"/>
      <c r="KDV64"/>
      <c r="KDW64"/>
      <c r="KDX64"/>
      <c r="KDY64"/>
      <c r="KDZ64"/>
      <c r="KEA64"/>
      <c r="KEB64"/>
      <c r="KEC64"/>
      <c r="KED64"/>
      <c r="KEE64"/>
      <c r="KEF64"/>
      <c r="KEG64"/>
      <c r="KEH64"/>
      <c r="KEI64"/>
      <c r="KEJ64"/>
      <c r="KEK64"/>
      <c r="KEL64"/>
      <c r="KEM64"/>
      <c r="KEN64"/>
      <c r="KEO64"/>
      <c r="KEP64"/>
      <c r="KEQ64"/>
      <c r="KER64"/>
      <c r="KES64"/>
      <c r="KET64"/>
      <c r="KEU64"/>
      <c r="KEV64"/>
      <c r="KEW64"/>
      <c r="KEX64"/>
      <c r="KEY64"/>
      <c r="KEZ64"/>
      <c r="KFA64"/>
      <c r="KFB64"/>
      <c r="KFC64"/>
      <c r="KFD64"/>
      <c r="KFE64"/>
      <c r="KFF64"/>
      <c r="KFG64"/>
      <c r="KFH64"/>
      <c r="KFI64"/>
      <c r="KFJ64"/>
      <c r="KFK64"/>
      <c r="KFL64"/>
      <c r="KFM64"/>
      <c r="KFN64"/>
      <c r="KFO64"/>
      <c r="KFP64"/>
      <c r="KFQ64"/>
      <c r="KFR64"/>
      <c r="KFS64"/>
      <c r="KFT64"/>
      <c r="KFU64"/>
      <c r="KFV64"/>
      <c r="KFW64"/>
      <c r="KFX64"/>
      <c r="KFY64"/>
      <c r="KFZ64"/>
      <c r="KGA64"/>
      <c r="KGB64"/>
      <c r="KGC64"/>
      <c r="KGD64"/>
      <c r="KGE64"/>
      <c r="KGF64"/>
      <c r="KGG64"/>
      <c r="KGH64"/>
      <c r="KGI64"/>
      <c r="KGJ64"/>
      <c r="KGK64"/>
      <c r="KGL64"/>
      <c r="KGM64"/>
      <c r="KGN64"/>
      <c r="KGO64"/>
      <c r="KGP64"/>
      <c r="KGQ64"/>
      <c r="KGR64"/>
      <c r="KGS64"/>
      <c r="KGT64"/>
      <c r="KGU64"/>
      <c r="KGV64"/>
      <c r="KGW64"/>
      <c r="KGX64"/>
      <c r="KGY64"/>
      <c r="KGZ64"/>
      <c r="KHA64"/>
      <c r="KHB64"/>
      <c r="KHC64"/>
      <c r="KHD64"/>
      <c r="KHE64"/>
      <c r="KHF64"/>
      <c r="KHG64"/>
      <c r="KHH64"/>
      <c r="KHI64"/>
      <c r="KHJ64"/>
      <c r="KHK64"/>
      <c r="KHL64"/>
      <c r="KHM64"/>
      <c r="KHN64"/>
      <c r="KHO64"/>
      <c r="KHP64"/>
      <c r="KHQ64"/>
      <c r="KHR64"/>
      <c r="KHS64"/>
      <c r="KHT64"/>
      <c r="KHU64"/>
      <c r="KHV64"/>
      <c r="KHW64"/>
      <c r="KHX64"/>
      <c r="KHY64"/>
      <c r="KHZ64"/>
      <c r="KIA64"/>
      <c r="KIB64"/>
      <c r="KIC64"/>
      <c r="KID64"/>
      <c r="KIE64"/>
      <c r="KIF64"/>
      <c r="KIG64"/>
      <c r="KIH64"/>
      <c r="KII64"/>
      <c r="KIJ64"/>
      <c r="KIK64"/>
      <c r="KIL64"/>
      <c r="KIM64"/>
      <c r="KIN64"/>
      <c r="KIO64"/>
      <c r="KIP64"/>
      <c r="KIQ64"/>
      <c r="KIR64"/>
      <c r="KIS64"/>
      <c r="KIT64"/>
      <c r="KIU64"/>
      <c r="KIV64"/>
      <c r="KIW64"/>
      <c r="KIX64"/>
      <c r="KIY64"/>
      <c r="KIZ64"/>
      <c r="KJA64"/>
      <c r="KJB64"/>
      <c r="KJC64"/>
      <c r="KJD64"/>
      <c r="KJE64"/>
      <c r="KJF64"/>
      <c r="KJG64"/>
      <c r="KJH64"/>
      <c r="KJI64"/>
      <c r="KJJ64"/>
      <c r="KJK64"/>
      <c r="KJL64"/>
      <c r="KJM64"/>
      <c r="KJN64"/>
      <c r="KJO64"/>
      <c r="KJP64"/>
      <c r="KJQ64"/>
      <c r="KJR64"/>
      <c r="KJS64"/>
      <c r="KJT64"/>
      <c r="KJU64"/>
      <c r="KJV64"/>
      <c r="KJW64"/>
      <c r="KJX64"/>
      <c r="KJY64"/>
      <c r="KJZ64"/>
      <c r="KKA64"/>
      <c r="KKB64"/>
      <c r="KKC64"/>
      <c r="KKD64"/>
      <c r="KKE64"/>
      <c r="KKF64"/>
      <c r="KKG64"/>
      <c r="KKH64"/>
      <c r="KKI64"/>
      <c r="KKJ64"/>
      <c r="KKK64"/>
      <c r="KKL64"/>
      <c r="KKM64"/>
      <c r="KKN64"/>
      <c r="KKO64"/>
      <c r="KKP64"/>
      <c r="KKQ64"/>
      <c r="KKR64"/>
      <c r="KKS64"/>
      <c r="KKT64"/>
      <c r="KKU64"/>
      <c r="KKV64"/>
      <c r="KKW64"/>
      <c r="KKX64"/>
      <c r="KKY64"/>
      <c r="KKZ64"/>
      <c r="KLA64"/>
      <c r="KLB64"/>
      <c r="KLC64"/>
      <c r="KLD64"/>
      <c r="KLE64"/>
      <c r="KLF64"/>
      <c r="KLG64"/>
      <c r="KLH64"/>
      <c r="KLI64"/>
      <c r="KLJ64"/>
      <c r="KLK64"/>
      <c r="KLL64"/>
      <c r="KLM64"/>
      <c r="KLN64"/>
      <c r="KLO64"/>
      <c r="KLP64"/>
      <c r="KLQ64"/>
      <c r="KLR64"/>
      <c r="KLS64"/>
      <c r="KLT64"/>
      <c r="KLU64"/>
      <c r="KLV64"/>
      <c r="KLW64"/>
      <c r="KLX64"/>
      <c r="KLY64"/>
      <c r="KLZ64"/>
      <c r="KMA64"/>
      <c r="KMB64"/>
      <c r="KMC64"/>
      <c r="KMD64"/>
      <c r="KME64"/>
      <c r="KMF64"/>
      <c r="KMG64"/>
      <c r="KMH64"/>
      <c r="KMI64"/>
      <c r="KMJ64"/>
      <c r="KMK64"/>
      <c r="KML64"/>
      <c r="KMM64"/>
      <c r="KMN64"/>
      <c r="KMO64"/>
      <c r="KMP64"/>
      <c r="KMQ64"/>
      <c r="KMR64"/>
      <c r="KMS64"/>
      <c r="KMT64"/>
      <c r="KMU64"/>
      <c r="KMV64"/>
      <c r="KMW64"/>
      <c r="KMX64"/>
      <c r="KMY64"/>
      <c r="KMZ64"/>
      <c r="KNA64"/>
      <c r="KNB64"/>
      <c r="KNC64"/>
      <c r="KND64"/>
      <c r="KNE64"/>
      <c r="KNF64"/>
      <c r="KNG64"/>
      <c r="KNH64"/>
      <c r="KNI64"/>
      <c r="KNJ64"/>
      <c r="KNK64"/>
      <c r="KNL64"/>
      <c r="KNM64"/>
      <c r="KNN64"/>
      <c r="KNO64"/>
      <c r="KNP64"/>
      <c r="KNQ64"/>
      <c r="KNR64"/>
      <c r="KNS64"/>
      <c r="KNT64"/>
      <c r="KNU64"/>
      <c r="KNV64"/>
      <c r="KNW64"/>
      <c r="KNX64"/>
      <c r="KNY64"/>
      <c r="KNZ64"/>
      <c r="KOA64"/>
      <c r="KOB64"/>
      <c r="KOC64"/>
      <c r="KOD64"/>
      <c r="KOE64"/>
      <c r="KOF64"/>
      <c r="KOG64"/>
      <c r="KOH64"/>
      <c r="KOI64"/>
      <c r="KOJ64"/>
      <c r="KOK64"/>
      <c r="KOL64"/>
      <c r="KOM64"/>
      <c r="KON64"/>
      <c r="KOO64"/>
      <c r="KOP64"/>
      <c r="KOQ64"/>
      <c r="KOR64"/>
      <c r="KOS64"/>
      <c r="KOT64"/>
      <c r="KOU64"/>
      <c r="KOV64"/>
      <c r="KOW64"/>
      <c r="KOX64"/>
      <c r="KOY64"/>
      <c r="KOZ64"/>
      <c r="KPA64"/>
      <c r="KPB64"/>
      <c r="KPC64"/>
      <c r="KPD64"/>
      <c r="KPE64"/>
      <c r="KPF64"/>
      <c r="KPG64"/>
      <c r="KPH64"/>
      <c r="KPI64"/>
      <c r="KPJ64"/>
      <c r="KPK64"/>
      <c r="KPL64"/>
      <c r="KPM64"/>
      <c r="KPN64"/>
      <c r="KPO64"/>
      <c r="KPP64"/>
      <c r="KPQ64"/>
      <c r="KPR64"/>
      <c r="KPS64"/>
      <c r="KPT64"/>
      <c r="KPU64"/>
      <c r="KPV64"/>
      <c r="KPW64"/>
      <c r="KPX64"/>
      <c r="KPY64"/>
      <c r="KPZ64"/>
      <c r="KQA64"/>
      <c r="KQB64"/>
      <c r="KQC64"/>
      <c r="KQD64"/>
      <c r="KQE64"/>
      <c r="KQF64"/>
      <c r="KQG64"/>
      <c r="KQH64"/>
      <c r="KQI64"/>
      <c r="KQJ64"/>
      <c r="KQK64"/>
      <c r="KQL64"/>
      <c r="KQM64"/>
      <c r="KQN64"/>
      <c r="KQO64"/>
      <c r="KQP64"/>
      <c r="KQQ64"/>
      <c r="KQR64"/>
      <c r="KQS64"/>
      <c r="KQT64"/>
      <c r="KQU64"/>
      <c r="KQV64"/>
      <c r="KQW64"/>
      <c r="KQX64"/>
      <c r="KQY64"/>
      <c r="KQZ64"/>
      <c r="KRA64"/>
      <c r="KRB64"/>
      <c r="KRC64"/>
      <c r="KRD64"/>
      <c r="KRE64"/>
      <c r="KRF64"/>
      <c r="KRG64"/>
      <c r="KRH64"/>
      <c r="KRI64"/>
      <c r="KRJ64"/>
      <c r="KRK64"/>
      <c r="KRL64"/>
      <c r="KRM64"/>
      <c r="KRN64"/>
      <c r="KRO64"/>
      <c r="KRP64"/>
      <c r="KRQ64"/>
      <c r="KRR64"/>
      <c r="KRS64"/>
      <c r="KRT64"/>
      <c r="KRU64"/>
      <c r="KRV64"/>
      <c r="KRW64"/>
      <c r="KRX64"/>
      <c r="KRY64"/>
      <c r="KRZ64"/>
      <c r="KSA64"/>
      <c r="KSB64"/>
      <c r="KSC64"/>
      <c r="KSD64"/>
      <c r="KSE64"/>
      <c r="KSF64"/>
      <c r="KSG64"/>
      <c r="KSH64"/>
      <c r="KSI64"/>
      <c r="KSJ64"/>
      <c r="KSK64"/>
      <c r="KSL64"/>
      <c r="KSM64"/>
      <c r="KSN64"/>
      <c r="KSO64"/>
      <c r="KSP64"/>
      <c r="KSQ64"/>
      <c r="KSR64"/>
      <c r="KSS64"/>
      <c r="KST64"/>
      <c r="KSU64"/>
      <c r="KSV64"/>
      <c r="KSW64"/>
      <c r="KSX64"/>
      <c r="KSY64"/>
      <c r="KSZ64"/>
      <c r="KTA64"/>
      <c r="KTB64"/>
      <c r="KTC64"/>
      <c r="KTD64"/>
      <c r="KTE64"/>
      <c r="KTF64"/>
      <c r="KTG64"/>
      <c r="KTH64"/>
      <c r="KTI64"/>
      <c r="KTJ64"/>
      <c r="KTK64"/>
      <c r="KTL64"/>
      <c r="KTM64"/>
      <c r="KTN64"/>
      <c r="KTO64"/>
      <c r="KTP64"/>
      <c r="KTQ64"/>
      <c r="KTR64"/>
      <c r="KTS64"/>
      <c r="KTT64"/>
      <c r="KTU64"/>
      <c r="KTV64"/>
      <c r="KTW64"/>
      <c r="KTX64"/>
      <c r="KTY64"/>
      <c r="KTZ64"/>
      <c r="KUA64"/>
      <c r="KUB64"/>
      <c r="KUC64"/>
      <c r="KUD64"/>
      <c r="KUE64"/>
      <c r="KUF64"/>
      <c r="KUG64"/>
      <c r="KUH64"/>
      <c r="KUI64"/>
      <c r="KUJ64"/>
      <c r="KUK64"/>
      <c r="KUL64"/>
      <c r="KUM64"/>
      <c r="KUN64"/>
      <c r="KUO64"/>
      <c r="KUP64"/>
      <c r="KUQ64"/>
      <c r="KUR64"/>
      <c r="KUS64"/>
      <c r="KUT64"/>
      <c r="KUU64"/>
      <c r="KUV64"/>
      <c r="KUW64"/>
      <c r="KUX64"/>
      <c r="KUY64"/>
      <c r="KUZ64"/>
      <c r="KVA64"/>
      <c r="KVB64"/>
      <c r="KVC64"/>
      <c r="KVD64"/>
      <c r="KVE64"/>
      <c r="KVF64"/>
      <c r="KVG64"/>
      <c r="KVH64"/>
      <c r="KVI64"/>
      <c r="KVJ64"/>
      <c r="KVK64"/>
      <c r="KVL64"/>
      <c r="KVM64"/>
      <c r="KVN64"/>
      <c r="KVO64"/>
      <c r="KVP64"/>
      <c r="KVQ64"/>
      <c r="KVR64"/>
      <c r="KVS64"/>
      <c r="KVT64"/>
      <c r="KVU64"/>
      <c r="KVV64"/>
      <c r="KVW64"/>
      <c r="KVX64"/>
      <c r="KVY64"/>
      <c r="KVZ64"/>
      <c r="KWA64"/>
      <c r="KWB64"/>
      <c r="KWC64"/>
      <c r="KWD64"/>
      <c r="KWE64"/>
      <c r="KWF64"/>
      <c r="KWG64"/>
      <c r="KWH64"/>
      <c r="KWI64"/>
      <c r="KWJ64"/>
      <c r="KWK64"/>
      <c r="KWL64"/>
      <c r="KWM64"/>
      <c r="KWN64"/>
      <c r="KWO64"/>
      <c r="KWP64"/>
      <c r="KWQ64"/>
      <c r="KWR64"/>
      <c r="KWS64"/>
      <c r="KWT64"/>
      <c r="KWU64"/>
      <c r="KWV64"/>
      <c r="KWW64"/>
      <c r="KWX64"/>
      <c r="KWY64"/>
      <c r="KWZ64"/>
      <c r="KXA64"/>
      <c r="KXB64"/>
      <c r="KXC64"/>
      <c r="KXD64"/>
      <c r="KXE64"/>
      <c r="KXF64"/>
      <c r="KXG64"/>
      <c r="KXH64"/>
      <c r="KXI64"/>
      <c r="KXJ64"/>
      <c r="KXK64"/>
      <c r="KXL64"/>
      <c r="KXM64"/>
      <c r="KXN64"/>
      <c r="KXO64"/>
      <c r="KXP64"/>
      <c r="KXQ64"/>
      <c r="KXR64"/>
      <c r="KXS64"/>
      <c r="KXT64"/>
      <c r="KXU64"/>
      <c r="KXV64"/>
      <c r="KXW64"/>
      <c r="KXX64"/>
      <c r="KXY64"/>
      <c r="KXZ64"/>
      <c r="KYA64"/>
      <c r="KYB64"/>
      <c r="KYC64"/>
      <c r="KYD64"/>
      <c r="KYE64"/>
      <c r="KYF64"/>
      <c r="KYG64"/>
      <c r="KYH64"/>
      <c r="KYI64"/>
      <c r="KYJ64"/>
      <c r="KYK64"/>
      <c r="KYL64"/>
      <c r="KYM64"/>
      <c r="KYN64"/>
      <c r="KYO64"/>
      <c r="KYP64"/>
      <c r="KYQ64"/>
      <c r="KYR64"/>
      <c r="KYS64"/>
      <c r="KYT64"/>
      <c r="KYU64"/>
      <c r="KYV64"/>
      <c r="KYW64"/>
      <c r="KYX64"/>
      <c r="KYY64"/>
      <c r="KYZ64"/>
      <c r="KZA64"/>
      <c r="KZB64"/>
      <c r="KZC64"/>
      <c r="KZD64"/>
      <c r="KZE64"/>
      <c r="KZF64"/>
      <c r="KZG64"/>
      <c r="KZH64"/>
      <c r="KZI64"/>
      <c r="KZJ64"/>
      <c r="KZK64"/>
      <c r="KZL64"/>
      <c r="KZM64"/>
      <c r="KZN64"/>
      <c r="KZO64"/>
      <c r="KZP64"/>
      <c r="KZQ64"/>
      <c r="KZR64"/>
      <c r="KZS64"/>
      <c r="KZT64"/>
      <c r="KZU64"/>
      <c r="KZV64"/>
      <c r="KZW64"/>
      <c r="KZX64"/>
      <c r="KZY64"/>
      <c r="KZZ64"/>
      <c r="LAA64"/>
      <c r="LAB64"/>
      <c r="LAC64"/>
      <c r="LAD64"/>
      <c r="LAE64"/>
      <c r="LAF64"/>
      <c r="LAG64"/>
      <c r="LAH64"/>
      <c r="LAI64"/>
      <c r="LAJ64"/>
      <c r="LAK64"/>
      <c r="LAL64"/>
      <c r="LAM64"/>
      <c r="LAN64"/>
      <c r="LAO64"/>
      <c r="LAP64"/>
      <c r="LAQ64"/>
      <c r="LAR64"/>
      <c r="LAS64"/>
      <c r="LAT64"/>
      <c r="LAU64"/>
      <c r="LAV64"/>
      <c r="LAW64"/>
      <c r="LAX64"/>
      <c r="LAY64"/>
      <c r="LAZ64"/>
      <c r="LBA64"/>
      <c r="LBB64"/>
      <c r="LBC64"/>
      <c r="LBD64"/>
      <c r="LBE64"/>
      <c r="LBF64"/>
      <c r="LBG64"/>
      <c r="LBH64"/>
      <c r="LBI64"/>
      <c r="LBJ64"/>
      <c r="LBK64"/>
      <c r="LBL64"/>
      <c r="LBM64"/>
      <c r="LBN64"/>
      <c r="LBO64"/>
      <c r="LBP64"/>
      <c r="LBQ64"/>
      <c r="LBR64"/>
      <c r="LBS64"/>
      <c r="LBT64"/>
      <c r="LBU64"/>
      <c r="LBV64"/>
      <c r="LBW64"/>
      <c r="LBX64"/>
      <c r="LBY64"/>
      <c r="LBZ64"/>
      <c r="LCA64"/>
      <c r="LCB64"/>
      <c r="LCC64"/>
      <c r="LCD64"/>
      <c r="LCE64"/>
      <c r="LCF64"/>
      <c r="LCG64"/>
      <c r="LCH64"/>
      <c r="LCI64"/>
      <c r="LCJ64"/>
      <c r="LCK64"/>
      <c r="LCL64"/>
      <c r="LCM64"/>
      <c r="LCN64"/>
      <c r="LCO64"/>
      <c r="LCP64"/>
      <c r="LCQ64"/>
      <c r="LCR64"/>
      <c r="LCS64"/>
      <c r="LCT64"/>
      <c r="LCU64"/>
      <c r="LCV64"/>
      <c r="LCW64"/>
      <c r="LCX64"/>
      <c r="LCY64"/>
      <c r="LCZ64"/>
      <c r="LDA64"/>
      <c r="LDB64"/>
      <c r="LDC64"/>
      <c r="LDD64"/>
      <c r="LDE64"/>
      <c r="LDF64"/>
      <c r="LDG64"/>
      <c r="LDH64"/>
      <c r="LDI64"/>
      <c r="LDJ64"/>
      <c r="LDK64"/>
      <c r="LDL64"/>
      <c r="LDM64"/>
      <c r="LDN64"/>
      <c r="LDO64"/>
      <c r="LDP64"/>
      <c r="LDQ64"/>
      <c r="LDR64"/>
      <c r="LDS64"/>
      <c r="LDT64"/>
      <c r="LDU64"/>
      <c r="LDV64"/>
      <c r="LDW64"/>
      <c r="LDX64"/>
      <c r="LDY64"/>
      <c r="LDZ64"/>
      <c r="LEA64"/>
      <c r="LEB64"/>
      <c r="LEC64"/>
      <c r="LED64"/>
      <c r="LEE64"/>
      <c r="LEF64"/>
      <c r="LEG64"/>
      <c r="LEH64"/>
      <c r="LEI64"/>
      <c r="LEJ64"/>
      <c r="LEK64"/>
      <c r="LEL64"/>
      <c r="LEM64"/>
      <c r="LEN64"/>
      <c r="LEO64"/>
      <c r="LEP64"/>
      <c r="LEQ64"/>
      <c r="LER64"/>
      <c r="LES64"/>
      <c r="LET64"/>
      <c r="LEU64"/>
      <c r="LEV64"/>
      <c r="LEW64"/>
      <c r="LEX64"/>
      <c r="LEY64"/>
      <c r="LEZ64"/>
      <c r="LFA64"/>
      <c r="LFB64"/>
      <c r="LFC64"/>
      <c r="LFD64"/>
      <c r="LFE64"/>
      <c r="LFF64"/>
      <c r="LFG64"/>
      <c r="LFH64"/>
      <c r="LFI64"/>
      <c r="LFJ64"/>
      <c r="LFK64"/>
      <c r="LFL64"/>
      <c r="LFM64"/>
      <c r="LFN64"/>
      <c r="LFO64"/>
      <c r="LFP64"/>
      <c r="LFQ64"/>
      <c r="LFR64"/>
      <c r="LFS64"/>
      <c r="LFT64"/>
      <c r="LFU64"/>
      <c r="LFV64"/>
      <c r="LFW64"/>
      <c r="LFX64"/>
      <c r="LFY64"/>
      <c r="LFZ64"/>
      <c r="LGA64"/>
      <c r="LGB64"/>
      <c r="LGC64"/>
      <c r="LGD64"/>
      <c r="LGE64"/>
      <c r="LGF64"/>
      <c r="LGG64"/>
      <c r="LGH64"/>
      <c r="LGI64"/>
      <c r="LGJ64"/>
      <c r="LGK64"/>
      <c r="LGL64"/>
      <c r="LGM64"/>
      <c r="LGN64"/>
      <c r="LGO64"/>
      <c r="LGP64"/>
      <c r="LGQ64"/>
      <c r="LGR64"/>
      <c r="LGS64"/>
      <c r="LGT64"/>
      <c r="LGU64"/>
      <c r="LGV64"/>
      <c r="LGW64"/>
      <c r="LGX64"/>
      <c r="LGY64"/>
      <c r="LGZ64"/>
      <c r="LHA64"/>
      <c r="LHB64"/>
      <c r="LHC64"/>
      <c r="LHD64"/>
      <c r="LHE64"/>
      <c r="LHF64"/>
      <c r="LHG64"/>
      <c r="LHH64"/>
      <c r="LHI64"/>
      <c r="LHJ64"/>
      <c r="LHK64"/>
      <c r="LHL64"/>
      <c r="LHM64"/>
      <c r="LHN64"/>
      <c r="LHO64"/>
      <c r="LHP64"/>
      <c r="LHQ64"/>
      <c r="LHR64"/>
      <c r="LHS64"/>
      <c r="LHT64"/>
      <c r="LHU64"/>
      <c r="LHV64"/>
      <c r="LHW64"/>
      <c r="LHX64"/>
      <c r="LHY64"/>
      <c r="LHZ64"/>
      <c r="LIA64"/>
      <c r="LIB64"/>
      <c r="LIC64"/>
      <c r="LID64"/>
      <c r="LIE64"/>
      <c r="LIF64"/>
      <c r="LIG64"/>
      <c r="LIH64"/>
      <c r="LII64"/>
      <c r="LIJ64"/>
      <c r="LIK64"/>
      <c r="LIL64"/>
      <c r="LIM64"/>
      <c r="LIN64"/>
      <c r="LIO64"/>
      <c r="LIP64"/>
      <c r="LIQ64"/>
      <c r="LIR64"/>
      <c r="LIS64"/>
      <c r="LIT64"/>
      <c r="LIU64"/>
      <c r="LIV64"/>
      <c r="LIW64"/>
      <c r="LIX64"/>
      <c r="LIY64"/>
      <c r="LIZ64"/>
      <c r="LJA64"/>
      <c r="LJB64"/>
      <c r="LJC64"/>
      <c r="LJD64"/>
      <c r="LJE64"/>
      <c r="LJF64"/>
      <c r="LJG64"/>
      <c r="LJH64"/>
      <c r="LJI64"/>
      <c r="LJJ64"/>
      <c r="LJK64"/>
      <c r="LJL64"/>
      <c r="LJM64"/>
      <c r="LJN64"/>
      <c r="LJO64"/>
      <c r="LJP64"/>
      <c r="LJQ64"/>
      <c r="LJR64"/>
      <c r="LJS64"/>
      <c r="LJT64"/>
      <c r="LJU64"/>
      <c r="LJV64"/>
      <c r="LJW64"/>
      <c r="LJX64"/>
      <c r="LJY64"/>
      <c r="LJZ64"/>
      <c r="LKA64"/>
      <c r="LKB64"/>
      <c r="LKC64"/>
      <c r="LKD64"/>
      <c r="LKE64"/>
      <c r="LKF64"/>
      <c r="LKG64"/>
      <c r="LKH64"/>
      <c r="LKI64"/>
      <c r="LKJ64"/>
      <c r="LKK64"/>
      <c r="LKL64"/>
      <c r="LKM64"/>
      <c r="LKN64"/>
      <c r="LKO64"/>
      <c r="LKP64"/>
      <c r="LKQ64"/>
      <c r="LKR64"/>
      <c r="LKS64"/>
      <c r="LKT64"/>
      <c r="LKU64"/>
      <c r="LKV64"/>
      <c r="LKW64"/>
      <c r="LKX64"/>
      <c r="LKY64"/>
      <c r="LKZ64"/>
      <c r="LLA64"/>
      <c r="LLB64"/>
      <c r="LLC64"/>
      <c r="LLD64"/>
      <c r="LLE64"/>
      <c r="LLF64"/>
      <c r="LLG64"/>
      <c r="LLH64"/>
      <c r="LLI64"/>
      <c r="LLJ64"/>
      <c r="LLK64"/>
      <c r="LLL64"/>
      <c r="LLM64"/>
      <c r="LLN64"/>
      <c r="LLO64"/>
      <c r="LLP64"/>
      <c r="LLQ64"/>
      <c r="LLR64"/>
      <c r="LLS64"/>
      <c r="LLT64"/>
      <c r="LLU64"/>
      <c r="LLV64"/>
      <c r="LLW64"/>
      <c r="LLX64"/>
      <c r="LLY64"/>
      <c r="LLZ64"/>
      <c r="LMA64"/>
      <c r="LMB64"/>
      <c r="LMC64"/>
      <c r="LMD64"/>
      <c r="LME64"/>
      <c r="LMF64"/>
      <c r="LMG64"/>
      <c r="LMH64"/>
      <c r="LMI64"/>
      <c r="LMJ64"/>
      <c r="LMK64"/>
      <c r="LML64"/>
      <c r="LMM64"/>
      <c r="LMN64"/>
      <c r="LMO64"/>
      <c r="LMP64"/>
      <c r="LMQ64"/>
      <c r="LMR64"/>
      <c r="LMS64"/>
      <c r="LMT64"/>
      <c r="LMU64"/>
      <c r="LMV64"/>
      <c r="LMW64"/>
      <c r="LMX64"/>
      <c r="LMY64"/>
      <c r="LMZ64"/>
      <c r="LNA64"/>
      <c r="LNB64"/>
      <c r="LNC64"/>
      <c r="LND64"/>
      <c r="LNE64"/>
      <c r="LNF64"/>
      <c r="LNG64"/>
      <c r="LNH64"/>
      <c r="LNI64"/>
      <c r="LNJ64"/>
      <c r="LNK64"/>
      <c r="LNL64"/>
      <c r="LNM64"/>
      <c r="LNN64"/>
      <c r="LNO64"/>
      <c r="LNP64"/>
      <c r="LNQ64"/>
      <c r="LNR64"/>
      <c r="LNS64"/>
      <c r="LNT64"/>
      <c r="LNU64"/>
      <c r="LNV64"/>
      <c r="LNW64"/>
      <c r="LNX64"/>
      <c r="LNY64"/>
      <c r="LNZ64"/>
      <c r="LOA64"/>
      <c r="LOB64"/>
      <c r="LOC64"/>
      <c r="LOD64"/>
      <c r="LOE64"/>
      <c r="LOF64"/>
      <c r="LOG64"/>
      <c r="LOH64"/>
      <c r="LOI64"/>
      <c r="LOJ64"/>
      <c r="LOK64"/>
      <c r="LOL64"/>
      <c r="LOM64"/>
      <c r="LON64"/>
      <c r="LOO64"/>
      <c r="LOP64"/>
      <c r="LOQ64"/>
      <c r="LOR64"/>
      <c r="LOS64"/>
      <c r="LOT64"/>
      <c r="LOU64"/>
      <c r="LOV64"/>
      <c r="LOW64"/>
      <c r="LOX64"/>
      <c r="LOY64"/>
      <c r="LOZ64"/>
      <c r="LPA64"/>
      <c r="LPB64"/>
      <c r="LPC64"/>
      <c r="LPD64"/>
      <c r="LPE64"/>
      <c r="LPF64"/>
      <c r="LPG64"/>
      <c r="LPH64"/>
      <c r="LPI64"/>
      <c r="LPJ64"/>
      <c r="LPK64"/>
      <c r="LPL64"/>
      <c r="LPM64"/>
      <c r="LPN64"/>
      <c r="LPO64"/>
      <c r="LPP64"/>
      <c r="LPQ64"/>
      <c r="LPR64"/>
      <c r="LPS64"/>
      <c r="LPT64"/>
      <c r="LPU64"/>
      <c r="LPV64"/>
      <c r="LPW64"/>
      <c r="LPX64"/>
      <c r="LPY64"/>
      <c r="LPZ64"/>
      <c r="LQA64"/>
      <c r="LQB64"/>
      <c r="LQC64"/>
      <c r="LQD64"/>
      <c r="LQE64"/>
      <c r="LQF64"/>
      <c r="LQG64"/>
      <c r="LQH64"/>
      <c r="LQI64"/>
      <c r="LQJ64"/>
      <c r="LQK64"/>
      <c r="LQL64"/>
      <c r="LQM64"/>
      <c r="LQN64"/>
      <c r="LQO64"/>
      <c r="LQP64"/>
      <c r="LQQ64"/>
      <c r="LQR64"/>
      <c r="LQS64"/>
      <c r="LQT64"/>
      <c r="LQU64"/>
      <c r="LQV64"/>
      <c r="LQW64"/>
      <c r="LQX64"/>
      <c r="LQY64"/>
      <c r="LQZ64"/>
      <c r="LRA64"/>
      <c r="LRB64"/>
      <c r="LRC64"/>
      <c r="LRD64"/>
      <c r="LRE64"/>
      <c r="LRF64"/>
      <c r="LRG64"/>
      <c r="LRH64"/>
      <c r="LRI64"/>
      <c r="LRJ64"/>
      <c r="LRK64"/>
      <c r="LRL64"/>
      <c r="LRM64"/>
      <c r="LRN64"/>
      <c r="LRO64"/>
      <c r="LRP64"/>
      <c r="LRQ64"/>
      <c r="LRR64"/>
      <c r="LRS64"/>
      <c r="LRT64"/>
      <c r="LRU64"/>
      <c r="LRV64"/>
      <c r="LRW64"/>
      <c r="LRX64"/>
      <c r="LRY64"/>
      <c r="LRZ64"/>
      <c r="LSA64"/>
      <c r="LSB64"/>
      <c r="LSC64"/>
      <c r="LSD64"/>
      <c r="LSE64"/>
      <c r="LSF64"/>
      <c r="LSG64"/>
      <c r="LSH64"/>
      <c r="LSI64"/>
      <c r="LSJ64"/>
      <c r="LSK64"/>
      <c r="LSL64"/>
      <c r="LSM64"/>
      <c r="LSN64"/>
      <c r="LSO64"/>
      <c r="LSP64"/>
      <c r="LSQ64"/>
      <c r="LSR64"/>
      <c r="LSS64"/>
      <c r="LST64"/>
      <c r="LSU64"/>
      <c r="LSV64"/>
      <c r="LSW64"/>
      <c r="LSX64"/>
      <c r="LSY64"/>
      <c r="LSZ64"/>
      <c r="LTA64"/>
      <c r="LTB64"/>
      <c r="LTC64"/>
      <c r="LTD64"/>
      <c r="LTE64"/>
      <c r="LTF64"/>
      <c r="LTG64"/>
      <c r="LTH64"/>
      <c r="LTI64"/>
      <c r="LTJ64"/>
      <c r="LTK64"/>
      <c r="LTL64"/>
      <c r="LTM64"/>
      <c r="LTN64"/>
      <c r="LTO64"/>
      <c r="LTP64"/>
      <c r="LTQ64"/>
      <c r="LTR64"/>
      <c r="LTS64"/>
      <c r="LTT64"/>
      <c r="LTU64"/>
      <c r="LTV64"/>
      <c r="LTW64"/>
      <c r="LTX64"/>
      <c r="LTY64"/>
      <c r="LTZ64"/>
      <c r="LUA64"/>
      <c r="LUB64"/>
      <c r="LUC64"/>
      <c r="LUD64"/>
      <c r="LUE64"/>
      <c r="LUF64"/>
      <c r="LUG64"/>
      <c r="LUH64"/>
      <c r="LUI64"/>
      <c r="LUJ64"/>
      <c r="LUK64"/>
      <c r="LUL64"/>
      <c r="LUM64"/>
      <c r="LUN64"/>
      <c r="LUO64"/>
      <c r="LUP64"/>
      <c r="LUQ64"/>
      <c r="LUR64"/>
      <c r="LUS64"/>
      <c r="LUT64"/>
      <c r="LUU64"/>
      <c r="LUV64"/>
      <c r="LUW64"/>
      <c r="LUX64"/>
      <c r="LUY64"/>
      <c r="LUZ64"/>
      <c r="LVA64"/>
      <c r="LVB64"/>
      <c r="LVC64"/>
      <c r="LVD64"/>
      <c r="LVE64"/>
      <c r="LVF64"/>
      <c r="LVG64"/>
      <c r="LVH64"/>
      <c r="LVI64"/>
      <c r="LVJ64"/>
      <c r="LVK64"/>
      <c r="LVL64"/>
      <c r="LVM64"/>
      <c r="LVN64"/>
      <c r="LVO64"/>
      <c r="LVP64"/>
      <c r="LVQ64"/>
      <c r="LVR64"/>
      <c r="LVS64"/>
      <c r="LVT64"/>
      <c r="LVU64"/>
      <c r="LVV64"/>
      <c r="LVW64"/>
      <c r="LVX64"/>
      <c r="LVY64"/>
      <c r="LVZ64"/>
      <c r="LWA64"/>
      <c r="LWB64"/>
      <c r="LWC64"/>
      <c r="LWD64"/>
      <c r="LWE64"/>
      <c r="LWF64"/>
      <c r="LWG64"/>
      <c r="LWH64"/>
      <c r="LWI64"/>
      <c r="LWJ64"/>
      <c r="LWK64"/>
      <c r="LWL64"/>
      <c r="LWM64"/>
      <c r="LWN64"/>
      <c r="LWO64"/>
      <c r="LWP64"/>
      <c r="LWQ64"/>
      <c r="LWR64"/>
      <c r="LWS64"/>
      <c r="LWT64"/>
      <c r="LWU64"/>
      <c r="LWV64"/>
      <c r="LWW64"/>
      <c r="LWX64"/>
      <c r="LWY64"/>
      <c r="LWZ64"/>
      <c r="LXA64"/>
      <c r="LXB64"/>
      <c r="LXC64"/>
      <c r="LXD64"/>
      <c r="LXE64"/>
      <c r="LXF64"/>
      <c r="LXG64"/>
      <c r="LXH64"/>
      <c r="LXI64"/>
      <c r="LXJ64"/>
      <c r="LXK64"/>
      <c r="LXL64"/>
      <c r="LXM64"/>
      <c r="LXN64"/>
      <c r="LXO64"/>
      <c r="LXP64"/>
      <c r="LXQ64"/>
      <c r="LXR64"/>
      <c r="LXS64"/>
      <c r="LXT64"/>
      <c r="LXU64"/>
      <c r="LXV64"/>
      <c r="LXW64"/>
      <c r="LXX64"/>
      <c r="LXY64"/>
      <c r="LXZ64"/>
      <c r="LYA64"/>
      <c r="LYB64"/>
      <c r="LYC64"/>
      <c r="LYD64"/>
      <c r="LYE64"/>
      <c r="LYF64"/>
      <c r="LYG64"/>
      <c r="LYH64"/>
      <c r="LYI64"/>
      <c r="LYJ64"/>
      <c r="LYK64"/>
      <c r="LYL64"/>
      <c r="LYM64"/>
      <c r="LYN64"/>
      <c r="LYO64"/>
      <c r="LYP64"/>
      <c r="LYQ64"/>
      <c r="LYR64"/>
      <c r="LYS64"/>
      <c r="LYT64"/>
      <c r="LYU64"/>
      <c r="LYV64"/>
      <c r="LYW64"/>
      <c r="LYX64"/>
      <c r="LYY64"/>
      <c r="LYZ64"/>
      <c r="LZA64"/>
      <c r="LZB64"/>
      <c r="LZC64"/>
      <c r="LZD64"/>
      <c r="LZE64"/>
      <c r="LZF64"/>
      <c r="LZG64"/>
      <c r="LZH64"/>
      <c r="LZI64"/>
      <c r="LZJ64"/>
      <c r="LZK64"/>
      <c r="LZL64"/>
      <c r="LZM64"/>
      <c r="LZN64"/>
      <c r="LZO64"/>
      <c r="LZP64"/>
      <c r="LZQ64"/>
      <c r="LZR64"/>
      <c r="LZS64"/>
      <c r="LZT64"/>
      <c r="LZU64"/>
      <c r="LZV64"/>
      <c r="LZW64"/>
      <c r="LZX64"/>
      <c r="LZY64"/>
      <c r="LZZ64"/>
      <c r="MAA64"/>
      <c r="MAB64"/>
      <c r="MAC64"/>
      <c r="MAD64"/>
      <c r="MAE64"/>
      <c r="MAF64"/>
      <c r="MAG64"/>
      <c r="MAH64"/>
      <c r="MAI64"/>
      <c r="MAJ64"/>
      <c r="MAK64"/>
      <c r="MAL64"/>
      <c r="MAM64"/>
      <c r="MAN64"/>
      <c r="MAO64"/>
      <c r="MAP64"/>
      <c r="MAQ64"/>
      <c r="MAR64"/>
      <c r="MAS64"/>
      <c r="MAT64"/>
      <c r="MAU64"/>
      <c r="MAV64"/>
      <c r="MAW64"/>
      <c r="MAX64"/>
      <c r="MAY64"/>
      <c r="MAZ64"/>
      <c r="MBA64"/>
      <c r="MBB64"/>
      <c r="MBC64"/>
      <c r="MBD64"/>
      <c r="MBE64"/>
      <c r="MBF64"/>
      <c r="MBG64"/>
      <c r="MBH64"/>
      <c r="MBI64"/>
      <c r="MBJ64"/>
      <c r="MBK64"/>
      <c r="MBL64"/>
      <c r="MBM64"/>
      <c r="MBN64"/>
      <c r="MBO64"/>
      <c r="MBP64"/>
      <c r="MBQ64"/>
      <c r="MBR64"/>
      <c r="MBS64"/>
      <c r="MBT64"/>
      <c r="MBU64"/>
      <c r="MBV64"/>
      <c r="MBW64"/>
      <c r="MBX64"/>
      <c r="MBY64"/>
      <c r="MBZ64"/>
      <c r="MCA64"/>
      <c r="MCB64"/>
      <c r="MCC64"/>
      <c r="MCD64"/>
      <c r="MCE64"/>
      <c r="MCF64"/>
      <c r="MCG64"/>
      <c r="MCH64"/>
      <c r="MCI64"/>
      <c r="MCJ64"/>
      <c r="MCK64"/>
      <c r="MCL64"/>
      <c r="MCM64"/>
      <c r="MCN64"/>
      <c r="MCO64"/>
      <c r="MCP64"/>
      <c r="MCQ64"/>
      <c r="MCR64"/>
      <c r="MCS64"/>
      <c r="MCT64"/>
      <c r="MCU64"/>
      <c r="MCV64"/>
      <c r="MCW64"/>
      <c r="MCX64"/>
      <c r="MCY64"/>
      <c r="MCZ64"/>
      <c r="MDA64"/>
      <c r="MDB64"/>
      <c r="MDC64"/>
      <c r="MDD64"/>
      <c r="MDE64"/>
      <c r="MDF64"/>
      <c r="MDG64"/>
      <c r="MDH64"/>
      <c r="MDI64"/>
      <c r="MDJ64"/>
      <c r="MDK64"/>
      <c r="MDL64"/>
      <c r="MDM64"/>
      <c r="MDN64"/>
      <c r="MDO64"/>
      <c r="MDP64"/>
      <c r="MDQ64"/>
      <c r="MDR64"/>
      <c r="MDS64"/>
      <c r="MDT64"/>
      <c r="MDU64"/>
      <c r="MDV64"/>
      <c r="MDW64"/>
      <c r="MDX64"/>
      <c r="MDY64"/>
      <c r="MDZ64"/>
      <c r="MEA64"/>
      <c r="MEB64"/>
      <c r="MEC64"/>
      <c r="MED64"/>
      <c r="MEE64"/>
      <c r="MEF64"/>
      <c r="MEG64"/>
      <c r="MEH64"/>
      <c r="MEI64"/>
      <c r="MEJ64"/>
      <c r="MEK64"/>
      <c r="MEL64"/>
      <c r="MEM64"/>
      <c r="MEN64"/>
      <c r="MEO64"/>
      <c r="MEP64"/>
      <c r="MEQ64"/>
      <c r="MER64"/>
      <c r="MES64"/>
      <c r="MET64"/>
      <c r="MEU64"/>
      <c r="MEV64"/>
      <c r="MEW64"/>
      <c r="MEX64"/>
      <c r="MEY64"/>
      <c r="MEZ64"/>
      <c r="MFA64"/>
      <c r="MFB64"/>
      <c r="MFC64"/>
      <c r="MFD64"/>
      <c r="MFE64"/>
      <c r="MFF64"/>
      <c r="MFG64"/>
      <c r="MFH64"/>
      <c r="MFI64"/>
      <c r="MFJ64"/>
      <c r="MFK64"/>
      <c r="MFL64"/>
      <c r="MFM64"/>
      <c r="MFN64"/>
      <c r="MFO64"/>
      <c r="MFP64"/>
      <c r="MFQ64"/>
      <c r="MFR64"/>
      <c r="MFS64"/>
      <c r="MFT64"/>
      <c r="MFU64"/>
      <c r="MFV64"/>
      <c r="MFW64"/>
      <c r="MFX64"/>
      <c r="MFY64"/>
      <c r="MFZ64"/>
      <c r="MGA64"/>
      <c r="MGB64"/>
      <c r="MGC64"/>
      <c r="MGD64"/>
      <c r="MGE64"/>
      <c r="MGF64"/>
      <c r="MGG64"/>
      <c r="MGH64"/>
      <c r="MGI64"/>
      <c r="MGJ64"/>
      <c r="MGK64"/>
      <c r="MGL64"/>
      <c r="MGM64"/>
      <c r="MGN64"/>
      <c r="MGO64"/>
      <c r="MGP64"/>
      <c r="MGQ64"/>
      <c r="MGR64"/>
      <c r="MGS64"/>
      <c r="MGT64"/>
      <c r="MGU64"/>
      <c r="MGV64"/>
      <c r="MGW64"/>
      <c r="MGX64"/>
      <c r="MGY64"/>
      <c r="MGZ64"/>
      <c r="MHA64"/>
      <c r="MHB64"/>
      <c r="MHC64"/>
      <c r="MHD64"/>
      <c r="MHE64"/>
      <c r="MHF64"/>
      <c r="MHG64"/>
      <c r="MHH64"/>
      <c r="MHI64"/>
      <c r="MHJ64"/>
      <c r="MHK64"/>
      <c r="MHL64"/>
      <c r="MHM64"/>
      <c r="MHN64"/>
      <c r="MHO64"/>
      <c r="MHP64"/>
      <c r="MHQ64"/>
      <c r="MHR64"/>
      <c r="MHS64"/>
      <c r="MHT64"/>
      <c r="MHU64"/>
      <c r="MHV64"/>
      <c r="MHW64"/>
      <c r="MHX64"/>
      <c r="MHY64"/>
      <c r="MHZ64"/>
      <c r="MIA64"/>
      <c r="MIB64"/>
      <c r="MIC64"/>
      <c r="MID64"/>
      <c r="MIE64"/>
      <c r="MIF64"/>
      <c r="MIG64"/>
      <c r="MIH64"/>
      <c r="MII64"/>
      <c r="MIJ64"/>
      <c r="MIK64"/>
      <c r="MIL64"/>
      <c r="MIM64"/>
      <c r="MIN64"/>
      <c r="MIO64"/>
      <c r="MIP64"/>
      <c r="MIQ64"/>
      <c r="MIR64"/>
      <c r="MIS64"/>
      <c r="MIT64"/>
      <c r="MIU64"/>
      <c r="MIV64"/>
      <c r="MIW64"/>
      <c r="MIX64"/>
      <c r="MIY64"/>
      <c r="MIZ64"/>
      <c r="MJA64"/>
      <c r="MJB64"/>
      <c r="MJC64"/>
      <c r="MJD64"/>
      <c r="MJE64"/>
      <c r="MJF64"/>
      <c r="MJG64"/>
      <c r="MJH64"/>
      <c r="MJI64"/>
      <c r="MJJ64"/>
      <c r="MJK64"/>
      <c r="MJL64"/>
      <c r="MJM64"/>
      <c r="MJN64"/>
      <c r="MJO64"/>
      <c r="MJP64"/>
      <c r="MJQ64"/>
      <c r="MJR64"/>
      <c r="MJS64"/>
      <c r="MJT64"/>
      <c r="MJU64"/>
      <c r="MJV64"/>
      <c r="MJW64"/>
      <c r="MJX64"/>
      <c r="MJY64"/>
      <c r="MJZ64"/>
      <c r="MKA64"/>
      <c r="MKB64"/>
      <c r="MKC64"/>
      <c r="MKD64"/>
      <c r="MKE64"/>
      <c r="MKF64"/>
      <c r="MKG64"/>
      <c r="MKH64"/>
      <c r="MKI64"/>
      <c r="MKJ64"/>
      <c r="MKK64"/>
      <c r="MKL64"/>
      <c r="MKM64"/>
      <c r="MKN64"/>
      <c r="MKO64"/>
      <c r="MKP64"/>
      <c r="MKQ64"/>
      <c r="MKR64"/>
      <c r="MKS64"/>
      <c r="MKT64"/>
      <c r="MKU64"/>
      <c r="MKV64"/>
      <c r="MKW64"/>
      <c r="MKX64"/>
      <c r="MKY64"/>
      <c r="MKZ64"/>
      <c r="MLA64"/>
      <c r="MLB64"/>
      <c r="MLC64"/>
      <c r="MLD64"/>
      <c r="MLE64"/>
      <c r="MLF64"/>
      <c r="MLG64"/>
      <c r="MLH64"/>
      <c r="MLI64"/>
      <c r="MLJ64"/>
      <c r="MLK64"/>
      <c r="MLL64"/>
      <c r="MLM64"/>
      <c r="MLN64"/>
      <c r="MLO64"/>
      <c r="MLP64"/>
      <c r="MLQ64"/>
      <c r="MLR64"/>
      <c r="MLS64"/>
      <c r="MLT64"/>
      <c r="MLU64"/>
      <c r="MLV64"/>
      <c r="MLW64"/>
      <c r="MLX64"/>
      <c r="MLY64"/>
      <c r="MLZ64"/>
      <c r="MMA64"/>
      <c r="MMB64"/>
      <c r="MMC64"/>
      <c r="MMD64"/>
      <c r="MME64"/>
      <c r="MMF64"/>
      <c r="MMG64"/>
      <c r="MMH64"/>
      <c r="MMI64"/>
      <c r="MMJ64"/>
      <c r="MMK64"/>
      <c r="MML64"/>
      <c r="MMM64"/>
      <c r="MMN64"/>
      <c r="MMO64"/>
      <c r="MMP64"/>
      <c r="MMQ64"/>
      <c r="MMR64"/>
      <c r="MMS64"/>
      <c r="MMT64"/>
      <c r="MMU64"/>
      <c r="MMV64"/>
      <c r="MMW64"/>
      <c r="MMX64"/>
      <c r="MMY64"/>
      <c r="MMZ64"/>
      <c r="MNA64"/>
      <c r="MNB64"/>
      <c r="MNC64"/>
      <c r="MND64"/>
      <c r="MNE64"/>
      <c r="MNF64"/>
      <c r="MNG64"/>
      <c r="MNH64"/>
      <c r="MNI64"/>
      <c r="MNJ64"/>
      <c r="MNK64"/>
      <c r="MNL64"/>
      <c r="MNM64"/>
      <c r="MNN64"/>
      <c r="MNO64"/>
      <c r="MNP64"/>
      <c r="MNQ64"/>
      <c r="MNR64"/>
      <c r="MNS64"/>
      <c r="MNT64"/>
      <c r="MNU64"/>
      <c r="MNV64"/>
      <c r="MNW64"/>
      <c r="MNX64"/>
      <c r="MNY64"/>
      <c r="MNZ64"/>
      <c r="MOA64"/>
      <c r="MOB64"/>
      <c r="MOC64"/>
      <c r="MOD64"/>
      <c r="MOE64"/>
      <c r="MOF64"/>
      <c r="MOG64"/>
      <c r="MOH64"/>
      <c r="MOI64"/>
      <c r="MOJ64"/>
      <c r="MOK64"/>
      <c r="MOL64"/>
      <c r="MOM64"/>
      <c r="MON64"/>
      <c r="MOO64"/>
      <c r="MOP64"/>
      <c r="MOQ64"/>
      <c r="MOR64"/>
      <c r="MOS64"/>
      <c r="MOT64"/>
      <c r="MOU64"/>
      <c r="MOV64"/>
      <c r="MOW64"/>
      <c r="MOX64"/>
      <c r="MOY64"/>
      <c r="MOZ64"/>
      <c r="MPA64"/>
      <c r="MPB64"/>
      <c r="MPC64"/>
      <c r="MPD64"/>
      <c r="MPE64"/>
      <c r="MPF64"/>
      <c r="MPG64"/>
      <c r="MPH64"/>
      <c r="MPI64"/>
      <c r="MPJ64"/>
      <c r="MPK64"/>
      <c r="MPL64"/>
      <c r="MPM64"/>
      <c r="MPN64"/>
      <c r="MPO64"/>
      <c r="MPP64"/>
      <c r="MPQ64"/>
      <c r="MPR64"/>
      <c r="MPS64"/>
      <c r="MPT64"/>
      <c r="MPU64"/>
      <c r="MPV64"/>
      <c r="MPW64"/>
      <c r="MPX64"/>
      <c r="MPY64"/>
      <c r="MPZ64"/>
      <c r="MQA64"/>
      <c r="MQB64"/>
      <c r="MQC64"/>
      <c r="MQD64"/>
      <c r="MQE64"/>
      <c r="MQF64"/>
      <c r="MQG64"/>
      <c r="MQH64"/>
      <c r="MQI64"/>
      <c r="MQJ64"/>
      <c r="MQK64"/>
      <c r="MQL64"/>
      <c r="MQM64"/>
      <c r="MQN64"/>
      <c r="MQO64"/>
      <c r="MQP64"/>
      <c r="MQQ64"/>
      <c r="MQR64"/>
      <c r="MQS64"/>
      <c r="MQT64"/>
      <c r="MQU64"/>
      <c r="MQV64"/>
      <c r="MQW64"/>
      <c r="MQX64"/>
      <c r="MQY64"/>
      <c r="MQZ64"/>
      <c r="MRA64"/>
      <c r="MRB64"/>
      <c r="MRC64"/>
      <c r="MRD64"/>
      <c r="MRE64"/>
      <c r="MRF64"/>
      <c r="MRG64"/>
      <c r="MRH64"/>
      <c r="MRI64"/>
      <c r="MRJ64"/>
      <c r="MRK64"/>
      <c r="MRL64"/>
      <c r="MRM64"/>
      <c r="MRN64"/>
      <c r="MRO64"/>
      <c r="MRP64"/>
      <c r="MRQ64"/>
      <c r="MRR64"/>
      <c r="MRS64"/>
      <c r="MRT64"/>
      <c r="MRU64"/>
      <c r="MRV64"/>
      <c r="MRW64"/>
      <c r="MRX64"/>
      <c r="MRY64"/>
      <c r="MRZ64"/>
      <c r="MSA64"/>
      <c r="MSB64"/>
      <c r="MSC64"/>
      <c r="MSD64"/>
      <c r="MSE64"/>
      <c r="MSF64"/>
      <c r="MSG64"/>
      <c r="MSH64"/>
      <c r="MSI64"/>
      <c r="MSJ64"/>
      <c r="MSK64"/>
      <c r="MSL64"/>
      <c r="MSM64"/>
      <c r="MSN64"/>
      <c r="MSO64"/>
      <c r="MSP64"/>
      <c r="MSQ64"/>
      <c r="MSR64"/>
      <c r="MSS64"/>
      <c r="MST64"/>
      <c r="MSU64"/>
      <c r="MSV64"/>
      <c r="MSW64"/>
      <c r="MSX64"/>
      <c r="MSY64"/>
      <c r="MSZ64"/>
      <c r="MTA64"/>
      <c r="MTB64"/>
      <c r="MTC64"/>
      <c r="MTD64"/>
      <c r="MTE64"/>
      <c r="MTF64"/>
      <c r="MTG64"/>
      <c r="MTH64"/>
      <c r="MTI64"/>
      <c r="MTJ64"/>
      <c r="MTK64"/>
      <c r="MTL64"/>
      <c r="MTM64"/>
      <c r="MTN64"/>
      <c r="MTO64"/>
      <c r="MTP64"/>
      <c r="MTQ64"/>
      <c r="MTR64"/>
      <c r="MTS64"/>
      <c r="MTT64"/>
      <c r="MTU64"/>
      <c r="MTV64"/>
      <c r="MTW64"/>
      <c r="MTX64"/>
      <c r="MTY64"/>
      <c r="MTZ64"/>
      <c r="MUA64"/>
      <c r="MUB64"/>
      <c r="MUC64"/>
      <c r="MUD64"/>
      <c r="MUE64"/>
      <c r="MUF64"/>
      <c r="MUG64"/>
      <c r="MUH64"/>
      <c r="MUI64"/>
      <c r="MUJ64"/>
      <c r="MUK64"/>
      <c r="MUL64"/>
      <c r="MUM64"/>
      <c r="MUN64"/>
      <c r="MUO64"/>
      <c r="MUP64"/>
      <c r="MUQ64"/>
      <c r="MUR64"/>
      <c r="MUS64"/>
      <c r="MUT64"/>
      <c r="MUU64"/>
      <c r="MUV64"/>
      <c r="MUW64"/>
      <c r="MUX64"/>
      <c r="MUY64"/>
      <c r="MUZ64"/>
      <c r="MVA64"/>
      <c r="MVB64"/>
      <c r="MVC64"/>
      <c r="MVD64"/>
      <c r="MVE64"/>
      <c r="MVF64"/>
      <c r="MVG64"/>
      <c r="MVH64"/>
      <c r="MVI64"/>
      <c r="MVJ64"/>
      <c r="MVK64"/>
      <c r="MVL64"/>
      <c r="MVM64"/>
      <c r="MVN64"/>
      <c r="MVO64"/>
      <c r="MVP64"/>
      <c r="MVQ64"/>
      <c r="MVR64"/>
      <c r="MVS64"/>
      <c r="MVT64"/>
      <c r="MVU64"/>
      <c r="MVV64"/>
      <c r="MVW64"/>
      <c r="MVX64"/>
      <c r="MVY64"/>
      <c r="MVZ64"/>
      <c r="MWA64"/>
      <c r="MWB64"/>
      <c r="MWC64"/>
      <c r="MWD64"/>
      <c r="MWE64"/>
      <c r="MWF64"/>
      <c r="MWG64"/>
      <c r="MWH64"/>
      <c r="MWI64"/>
      <c r="MWJ64"/>
      <c r="MWK64"/>
      <c r="MWL64"/>
      <c r="MWM64"/>
      <c r="MWN64"/>
      <c r="MWO64"/>
      <c r="MWP64"/>
      <c r="MWQ64"/>
      <c r="MWR64"/>
      <c r="MWS64"/>
      <c r="MWT64"/>
      <c r="MWU64"/>
      <c r="MWV64"/>
      <c r="MWW64"/>
      <c r="MWX64"/>
      <c r="MWY64"/>
      <c r="MWZ64"/>
      <c r="MXA64"/>
      <c r="MXB64"/>
      <c r="MXC64"/>
      <c r="MXD64"/>
      <c r="MXE64"/>
      <c r="MXF64"/>
      <c r="MXG64"/>
      <c r="MXH64"/>
      <c r="MXI64"/>
      <c r="MXJ64"/>
      <c r="MXK64"/>
      <c r="MXL64"/>
      <c r="MXM64"/>
      <c r="MXN64"/>
      <c r="MXO64"/>
      <c r="MXP64"/>
      <c r="MXQ64"/>
      <c r="MXR64"/>
      <c r="MXS64"/>
      <c r="MXT64"/>
      <c r="MXU64"/>
      <c r="MXV64"/>
      <c r="MXW64"/>
      <c r="MXX64"/>
      <c r="MXY64"/>
      <c r="MXZ64"/>
      <c r="MYA64"/>
      <c r="MYB64"/>
      <c r="MYC64"/>
      <c r="MYD64"/>
      <c r="MYE64"/>
      <c r="MYF64"/>
      <c r="MYG64"/>
      <c r="MYH64"/>
      <c r="MYI64"/>
      <c r="MYJ64"/>
      <c r="MYK64"/>
      <c r="MYL64"/>
      <c r="MYM64"/>
      <c r="MYN64"/>
      <c r="MYO64"/>
      <c r="MYP64"/>
      <c r="MYQ64"/>
      <c r="MYR64"/>
      <c r="MYS64"/>
      <c r="MYT64"/>
      <c r="MYU64"/>
      <c r="MYV64"/>
      <c r="MYW64"/>
      <c r="MYX64"/>
      <c r="MYY64"/>
      <c r="MYZ64"/>
      <c r="MZA64"/>
      <c r="MZB64"/>
      <c r="MZC64"/>
      <c r="MZD64"/>
      <c r="MZE64"/>
      <c r="MZF64"/>
      <c r="MZG64"/>
      <c r="MZH64"/>
      <c r="MZI64"/>
      <c r="MZJ64"/>
      <c r="MZK64"/>
      <c r="MZL64"/>
      <c r="MZM64"/>
      <c r="MZN64"/>
      <c r="MZO64"/>
      <c r="MZP64"/>
      <c r="MZQ64"/>
      <c r="MZR64"/>
      <c r="MZS64"/>
      <c r="MZT64"/>
      <c r="MZU64"/>
      <c r="MZV64"/>
      <c r="MZW64"/>
      <c r="MZX64"/>
      <c r="MZY64"/>
      <c r="MZZ64"/>
      <c r="NAA64"/>
      <c r="NAB64"/>
      <c r="NAC64"/>
      <c r="NAD64"/>
      <c r="NAE64"/>
      <c r="NAF64"/>
      <c r="NAG64"/>
      <c r="NAH64"/>
      <c r="NAI64"/>
      <c r="NAJ64"/>
      <c r="NAK64"/>
      <c r="NAL64"/>
      <c r="NAM64"/>
      <c r="NAN64"/>
      <c r="NAO64"/>
      <c r="NAP64"/>
      <c r="NAQ64"/>
      <c r="NAR64"/>
      <c r="NAS64"/>
      <c r="NAT64"/>
      <c r="NAU64"/>
      <c r="NAV64"/>
      <c r="NAW64"/>
      <c r="NAX64"/>
      <c r="NAY64"/>
      <c r="NAZ64"/>
      <c r="NBA64"/>
      <c r="NBB64"/>
      <c r="NBC64"/>
      <c r="NBD64"/>
      <c r="NBE64"/>
      <c r="NBF64"/>
      <c r="NBG64"/>
      <c r="NBH64"/>
      <c r="NBI64"/>
      <c r="NBJ64"/>
      <c r="NBK64"/>
      <c r="NBL64"/>
      <c r="NBM64"/>
      <c r="NBN64"/>
      <c r="NBO64"/>
      <c r="NBP64"/>
      <c r="NBQ64"/>
      <c r="NBR64"/>
      <c r="NBS64"/>
      <c r="NBT64"/>
      <c r="NBU64"/>
      <c r="NBV64"/>
      <c r="NBW64"/>
      <c r="NBX64"/>
      <c r="NBY64"/>
      <c r="NBZ64"/>
      <c r="NCA64"/>
      <c r="NCB64"/>
      <c r="NCC64"/>
      <c r="NCD64"/>
      <c r="NCE64"/>
      <c r="NCF64"/>
      <c r="NCG64"/>
      <c r="NCH64"/>
      <c r="NCI64"/>
      <c r="NCJ64"/>
      <c r="NCK64"/>
      <c r="NCL64"/>
      <c r="NCM64"/>
      <c r="NCN64"/>
      <c r="NCO64"/>
      <c r="NCP64"/>
      <c r="NCQ64"/>
      <c r="NCR64"/>
      <c r="NCS64"/>
      <c r="NCT64"/>
      <c r="NCU64"/>
      <c r="NCV64"/>
      <c r="NCW64"/>
      <c r="NCX64"/>
      <c r="NCY64"/>
      <c r="NCZ64"/>
      <c r="NDA64"/>
      <c r="NDB64"/>
      <c r="NDC64"/>
      <c r="NDD64"/>
      <c r="NDE64"/>
      <c r="NDF64"/>
      <c r="NDG64"/>
      <c r="NDH64"/>
      <c r="NDI64"/>
      <c r="NDJ64"/>
      <c r="NDK64"/>
      <c r="NDL64"/>
      <c r="NDM64"/>
      <c r="NDN64"/>
      <c r="NDO64"/>
      <c r="NDP64"/>
      <c r="NDQ64"/>
      <c r="NDR64"/>
      <c r="NDS64"/>
      <c r="NDT64"/>
      <c r="NDU64"/>
      <c r="NDV64"/>
      <c r="NDW64"/>
      <c r="NDX64"/>
      <c r="NDY64"/>
      <c r="NDZ64"/>
      <c r="NEA64"/>
      <c r="NEB64"/>
      <c r="NEC64"/>
      <c r="NED64"/>
      <c r="NEE64"/>
      <c r="NEF64"/>
      <c r="NEG64"/>
      <c r="NEH64"/>
      <c r="NEI64"/>
      <c r="NEJ64"/>
      <c r="NEK64"/>
      <c r="NEL64"/>
      <c r="NEM64"/>
      <c r="NEN64"/>
      <c r="NEO64"/>
      <c r="NEP64"/>
      <c r="NEQ64"/>
      <c r="NER64"/>
      <c r="NES64"/>
      <c r="NET64"/>
      <c r="NEU64"/>
      <c r="NEV64"/>
      <c r="NEW64"/>
      <c r="NEX64"/>
      <c r="NEY64"/>
      <c r="NEZ64"/>
      <c r="NFA64"/>
      <c r="NFB64"/>
      <c r="NFC64"/>
      <c r="NFD64"/>
      <c r="NFE64"/>
      <c r="NFF64"/>
      <c r="NFG64"/>
      <c r="NFH64"/>
      <c r="NFI64"/>
      <c r="NFJ64"/>
      <c r="NFK64"/>
      <c r="NFL64"/>
      <c r="NFM64"/>
      <c r="NFN64"/>
      <c r="NFO64"/>
      <c r="NFP64"/>
      <c r="NFQ64"/>
      <c r="NFR64"/>
      <c r="NFS64"/>
      <c r="NFT64"/>
      <c r="NFU64"/>
      <c r="NFV64"/>
      <c r="NFW64"/>
      <c r="NFX64"/>
      <c r="NFY64"/>
      <c r="NFZ64"/>
      <c r="NGA64"/>
      <c r="NGB64"/>
      <c r="NGC64"/>
      <c r="NGD64"/>
      <c r="NGE64"/>
      <c r="NGF64"/>
      <c r="NGG64"/>
      <c r="NGH64"/>
      <c r="NGI64"/>
      <c r="NGJ64"/>
      <c r="NGK64"/>
      <c r="NGL64"/>
      <c r="NGM64"/>
      <c r="NGN64"/>
      <c r="NGO64"/>
      <c r="NGP64"/>
      <c r="NGQ64"/>
      <c r="NGR64"/>
      <c r="NGS64"/>
      <c r="NGT64"/>
      <c r="NGU64"/>
      <c r="NGV64"/>
      <c r="NGW64"/>
      <c r="NGX64"/>
      <c r="NGY64"/>
      <c r="NGZ64"/>
      <c r="NHA64"/>
      <c r="NHB64"/>
      <c r="NHC64"/>
      <c r="NHD64"/>
      <c r="NHE64"/>
      <c r="NHF64"/>
      <c r="NHG64"/>
      <c r="NHH64"/>
      <c r="NHI64"/>
      <c r="NHJ64"/>
      <c r="NHK64"/>
      <c r="NHL64"/>
      <c r="NHM64"/>
      <c r="NHN64"/>
      <c r="NHO64"/>
      <c r="NHP64"/>
      <c r="NHQ64"/>
      <c r="NHR64"/>
      <c r="NHS64"/>
      <c r="NHT64"/>
      <c r="NHU64"/>
      <c r="NHV64"/>
      <c r="NHW64"/>
      <c r="NHX64"/>
      <c r="NHY64"/>
      <c r="NHZ64"/>
      <c r="NIA64"/>
      <c r="NIB64"/>
      <c r="NIC64"/>
      <c r="NID64"/>
      <c r="NIE64"/>
      <c r="NIF64"/>
      <c r="NIG64"/>
      <c r="NIH64"/>
      <c r="NII64"/>
      <c r="NIJ64"/>
      <c r="NIK64"/>
      <c r="NIL64"/>
      <c r="NIM64"/>
      <c r="NIN64"/>
      <c r="NIO64"/>
      <c r="NIP64"/>
      <c r="NIQ64"/>
      <c r="NIR64"/>
      <c r="NIS64"/>
      <c r="NIT64"/>
      <c r="NIU64"/>
      <c r="NIV64"/>
      <c r="NIW64"/>
      <c r="NIX64"/>
      <c r="NIY64"/>
      <c r="NIZ64"/>
      <c r="NJA64"/>
      <c r="NJB64"/>
      <c r="NJC64"/>
      <c r="NJD64"/>
      <c r="NJE64"/>
      <c r="NJF64"/>
      <c r="NJG64"/>
      <c r="NJH64"/>
      <c r="NJI64"/>
      <c r="NJJ64"/>
      <c r="NJK64"/>
      <c r="NJL64"/>
      <c r="NJM64"/>
      <c r="NJN64"/>
      <c r="NJO64"/>
      <c r="NJP64"/>
      <c r="NJQ64"/>
      <c r="NJR64"/>
      <c r="NJS64"/>
      <c r="NJT64"/>
      <c r="NJU64"/>
      <c r="NJV64"/>
      <c r="NJW64"/>
      <c r="NJX64"/>
      <c r="NJY64"/>
      <c r="NJZ64"/>
      <c r="NKA64"/>
      <c r="NKB64"/>
      <c r="NKC64"/>
      <c r="NKD64"/>
      <c r="NKE64"/>
      <c r="NKF64"/>
      <c r="NKG64"/>
      <c r="NKH64"/>
      <c r="NKI64"/>
      <c r="NKJ64"/>
      <c r="NKK64"/>
      <c r="NKL64"/>
      <c r="NKM64"/>
      <c r="NKN64"/>
      <c r="NKO64"/>
      <c r="NKP64"/>
      <c r="NKQ64"/>
      <c r="NKR64"/>
      <c r="NKS64"/>
      <c r="NKT64"/>
      <c r="NKU64"/>
      <c r="NKV64"/>
      <c r="NKW64"/>
      <c r="NKX64"/>
      <c r="NKY64"/>
      <c r="NKZ64"/>
      <c r="NLA64"/>
      <c r="NLB64"/>
      <c r="NLC64"/>
      <c r="NLD64"/>
      <c r="NLE64"/>
      <c r="NLF64"/>
      <c r="NLG64"/>
      <c r="NLH64"/>
      <c r="NLI64"/>
      <c r="NLJ64"/>
      <c r="NLK64"/>
      <c r="NLL64"/>
      <c r="NLM64"/>
      <c r="NLN64"/>
      <c r="NLO64"/>
      <c r="NLP64"/>
      <c r="NLQ64"/>
      <c r="NLR64"/>
      <c r="NLS64"/>
      <c r="NLT64"/>
      <c r="NLU64"/>
      <c r="NLV64"/>
      <c r="NLW64"/>
      <c r="NLX64"/>
      <c r="NLY64"/>
      <c r="NLZ64"/>
      <c r="NMA64"/>
      <c r="NMB64"/>
      <c r="NMC64"/>
      <c r="NMD64"/>
      <c r="NME64"/>
      <c r="NMF64"/>
      <c r="NMG64"/>
      <c r="NMH64"/>
      <c r="NMI64"/>
      <c r="NMJ64"/>
      <c r="NMK64"/>
      <c r="NML64"/>
      <c r="NMM64"/>
      <c r="NMN64"/>
      <c r="NMO64"/>
      <c r="NMP64"/>
      <c r="NMQ64"/>
      <c r="NMR64"/>
      <c r="NMS64"/>
      <c r="NMT64"/>
      <c r="NMU64"/>
      <c r="NMV64"/>
      <c r="NMW64"/>
      <c r="NMX64"/>
      <c r="NMY64"/>
      <c r="NMZ64"/>
      <c r="NNA64"/>
      <c r="NNB64"/>
      <c r="NNC64"/>
      <c r="NND64"/>
      <c r="NNE64"/>
      <c r="NNF64"/>
      <c r="NNG64"/>
      <c r="NNH64"/>
      <c r="NNI64"/>
      <c r="NNJ64"/>
      <c r="NNK64"/>
      <c r="NNL64"/>
      <c r="NNM64"/>
      <c r="NNN64"/>
      <c r="NNO64"/>
      <c r="NNP64"/>
      <c r="NNQ64"/>
      <c r="NNR64"/>
      <c r="NNS64"/>
      <c r="NNT64"/>
      <c r="NNU64"/>
      <c r="NNV64"/>
      <c r="NNW64"/>
      <c r="NNX64"/>
      <c r="NNY64"/>
      <c r="NNZ64"/>
      <c r="NOA64"/>
      <c r="NOB64"/>
      <c r="NOC64"/>
      <c r="NOD64"/>
      <c r="NOE64"/>
      <c r="NOF64"/>
      <c r="NOG64"/>
      <c r="NOH64"/>
      <c r="NOI64"/>
      <c r="NOJ64"/>
      <c r="NOK64"/>
      <c r="NOL64"/>
      <c r="NOM64"/>
      <c r="NON64"/>
      <c r="NOO64"/>
      <c r="NOP64"/>
      <c r="NOQ64"/>
      <c r="NOR64"/>
      <c r="NOS64"/>
      <c r="NOT64"/>
      <c r="NOU64"/>
      <c r="NOV64"/>
      <c r="NOW64"/>
      <c r="NOX64"/>
      <c r="NOY64"/>
      <c r="NOZ64"/>
      <c r="NPA64"/>
      <c r="NPB64"/>
      <c r="NPC64"/>
      <c r="NPD64"/>
      <c r="NPE64"/>
      <c r="NPF64"/>
      <c r="NPG64"/>
      <c r="NPH64"/>
      <c r="NPI64"/>
      <c r="NPJ64"/>
      <c r="NPK64"/>
      <c r="NPL64"/>
      <c r="NPM64"/>
      <c r="NPN64"/>
      <c r="NPO64"/>
      <c r="NPP64"/>
      <c r="NPQ64"/>
      <c r="NPR64"/>
      <c r="NPS64"/>
      <c r="NPT64"/>
      <c r="NPU64"/>
      <c r="NPV64"/>
      <c r="NPW64"/>
      <c r="NPX64"/>
      <c r="NPY64"/>
      <c r="NPZ64"/>
      <c r="NQA64"/>
      <c r="NQB64"/>
      <c r="NQC64"/>
      <c r="NQD64"/>
      <c r="NQE64"/>
      <c r="NQF64"/>
      <c r="NQG64"/>
      <c r="NQH64"/>
      <c r="NQI64"/>
      <c r="NQJ64"/>
      <c r="NQK64"/>
      <c r="NQL64"/>
      <c r="NQM64"/>
      <c r="NQN64"/>
      <c r="NQO64"/>
      <c r="NQP64"/>
      <c r="NQQ64"/>
      <c r="NQR64"/>
      <c r="NQS64"/>
      <c r="NQT64"/>
      <c r="NQU64"/>
      <c r="NQV64"/>
      <c r="NQW64"/>
      <c r="NQX64"/>
      <c r="NQY64"/>
      <c r="NQZ64"/>
      <c r="NRA64"/>
      <c r="NRB64"/>
      <c r="NRC64"/>
      <c r="NRD64"/>
      <c r="NRE64"/>
      <c r="NRF64"/>
      <c r="NRG64"/>
      <c r="NRH64"/>
      <c r="NRI64"/>
    </row>
    <row r="65" spans="1:9941" s="54" customFormat="1" ht="12.2" customHeight="1" x14ac:dyDescent="0.2">
      <c r="A65" s="1182" t="s">
        <v>108</v>
      </c>
      <c r="B65" s="854" t="s">
        <v>213</v>
      </c>
      <c r="C65" s="487">
        <f>'1. mell.bevétel_össz'!C64-'26._önként_össz_bev'!C66</f>
        <v>0</v>
      </c>
      <c r="D65" s="412">
        <f>'1. mell.bevétel_össz'!D64-'26._önként_össz_bev'!D66</f>
        <v>0</v>
      </c>
      <c r="E65" s="699">
        <f>'1. mell.bevétel_össz'!E64-'26._önként_össz_bev'!E66</f>
        <v>0</v>
      </c>
      <c r="F65" s="699">
        <f>'1. mell.bevétel_össz'!F64-'26._önként_össz_bev'!F66</f>
        <v>0</v>
      </c>
      <c r="G65" s="699">
        <f>'1. mell.bevétel_össz'!G64-'26._önként_össz_bev'!G66-'26._államig_össz_bev'!G65</f>
        <v>0</v>
      </c>
      <c r="H65" s="414">
        <f t="shared" si="2"/>
        <v>0</v>
      </c>
      <c r="I65" s="803">
        <f>'1. mell.bevétel_össz'!I64-'26._önként_össz_bev'!I66</f>
        <v>0</v>
      </c>
      <c r="J65" s="414">
        <f>'1. mell.bevétel_össz'!J64-'26._önként_össz_bev'!J66</f>
        <v>0</v>
      </c>
      <c r="K65" s="414">
        <f>'1. mell.bevétel_össz'!K64-'26._önként_össz_bev'!K66</f>
        <v>0</v>
      </c>
      <c r="L65" s="414">
        <f>'1. mell.bevétel_össz'!L64-'26._önként_össz_bev'!L66</f>
        <v>0</v>
      </c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  <c r="RG65"/>
      <c r="RH65"/>
      <c r="RI65"/>
      <c r="RJ65"/>
      <c r="RK65"/>
      <c r="RL65"/>
      <c r="RM65"/>
      <c r="RN65"/>
      <c r="RO65"/>
      <c r="RP65"/>
      <c r="RQ65"/>
      <c r="RR65"/>
      <c r="RS65"/>
      <c r="RT65"/>
      <c r="RU65"/>
      <c r="RV65"/>
      <c r="RW65"/>
      <c r="RX65"/>
      <c r="RY65"/>
      <c r="RZ65"/>
      <c r="SA65"/>
      <c r="SB65"/>
      <c r="SC65"/>
      <c r="SD65"/>
      <c r="SE65"/>
      <c r="SF65"/>
      <c r="SG65"/>
      <c r="SH65"/>
      <c r="SI65"/>
      <c r="SJ65"/>
      <c r="SK65"/>
      <c r="SL65"/>
      <c r="SM65"/>
      <c r="SN65"/>
      <c r="SO65"/>
      <c r="SP65"/>
      <c r="SQ65"/>
      <c r="SR65"/>
      <c r="SS65"/>
      <c r="ST65"/>
      <c r="SU65"/>
      <c r="SV65"/>
      <c r="SW65"/>
      <c r="SX65"/>
      <c r="SY65"/>
      <c r="SZ65"/>
      <c r="TA65"/>
      <c r="TB65"/>
      <c r="TC65"/>
      <c r="TD65"/>
      <c r="TE65"/>
      <c r="TF65"/>
      <c r="TG65"/>
      <c r="TH65"/>
      <c r="TI65"/>
      <c r="TJ65"/>
      <c r="TK65"/>
      <c r="TL65"/>
      <c r="TM65"/>
      <c r="TN65"/>
      <c r="TO65"/>
      <c r="TP65"/>
      <c r="TQ65"/>
      <c r="TR65"/>
      <c r="TS65"/>
      <c r="TT65"/>
      <c r="TU65"/>
      <c r="TV65"/>
      <c r="TW65"/>
      <c r="TX65"/>
      <c r="TY65"/>
      <c r="TZ65"/>
      <c r="UA65"/>
      <c r="UB65"/>
      <c r="UC65"/>
      <c r="UD65"/>
      <c r="UE65"/>
      <c r="UF65"/>
      <c r="UG65"/>
      <c r="UH65"/>
      <c r="UI65"/>
      <c r="UJ65"/>
      <c r="UK65"/>
      <c r="UL65"/>
      <c r="UM65"/>
      <c r="UN65"/>
      <c r="UO65"/>
      <c r="UP65"/>
      <c r="UQ65"/>
      <c r="UR65"/>
      <c r="US65"/>
      <c r="UT65"/>
      <c r="UU65"/>
      <c r="UV65"/>
      <c r="UW65"/>
      <c r="UX65"/>
      <c r="UY65"/>
      <c r="UZ65"/>
      <c r="VA65"/>
      <c r="VB65"/>
      <c r="VC65"/>
      <c r="VD65"/>
      <c r="VE65"/>
      <c r="VF65"/>
      <c r="VG65"/>
      <c r="VH65"/>
      <c r="VI65"/>
      <c r="VJ65"/>
      <c r="VK65"/>
      <c r="VL65"/>
      <c r="VM65"/>
      <c r="VN65"/>
      <c r="VO65"/>
      <c r="VP65"/>
      <c r="VQ65"/>
      <c r="VR65"/>
      <c r="VS65"/>
      <c r="VT65"/>
      <c r="VU65"/>
      <c r="VV65"/>
      <c r="VW65"/>
      <c r="VX65"/>
      <c r="VY65"/>
      <c r="VZ65"/>
      <c r="WA65"/>
      <c r="WB65"/>
      <c r="WC65"/>
      <c r="WD65"/>
      <c r="WE65"/>
      <c r="WF65"/>
      <c r="WG65"/>
      <c r="WH65"/>
      <c r="WI65"/>
      <c r="WJ65"/>
      <c r="WK65"/>
      <c r="WL65"/>
      <c r="WM65"/>
      <c r="WN65"/>
      <c r="WO65"/>
      <c r="WP65"/>
      <c r="WQ65"/>
      <c r="WR65"/>
      <c r="WS65"/>
      <c r="WT65"/>
      <c r="WU65"/>
      <c r="WV65"/>
      <c r="WW65"/>
      <c r="WX65"/>
      <c r="WY65"/>
      <c r="WZ65"/>
      <c r="XA65"/>
      <c r="XB65"/>
      <c r="XC65"/>
      <c r="XD65"/>
      <c r="XE65"/>
      <c r="XF65"/>
      <c r="XG65"/>
      <c r="XH65"/>
      <c r="XI65"/>
      <c r="XJ65"/>
      <c r="XK65"/>
      <c r="XL65"/>
      <c r="XM65"/>
      <c r="XN65"/>
      <c r="XO65"/>
      <c r="XP65"/>
      <c r="XQ65"/>
      <c r="XR65"/>
      <c r="XS65"/>
      <c r="XT65"/>
      <c r="XU65"/>
      <c r="XV65"/>
      <c r="XW65"/>
      <c r="XX65"/>
      <c r="XY65"/>
      <c r="XZ65"/>
      <c r="YA65"/>
      <c r="YB65"/>
      <c r="YC65"/>
      <c r="YD65"/>
      <c r="YE65"/>
      <c r="YF65"/>
      <c r="YG65"/>
      <c r="YH65"/>
      <c r="YI65"/>
      <c r="YJ65"/>
      <c r="YK65"/>
      <c r="YL65"/>
      <c r="YM65"/>
      <c r="YN65"/>
      <c r="YO65"/>
      <c r="YP65"/>
      <c r="YQ65"/>
      <c r="YR65"/>
      <c r="YS65"/>
      <c r="YT65"/>
      <c r="YU65"/>
      <c r="YV65"/>
      <c r="YW65"/>
      <c r="YX65"/>
      <c r="YY65"/>
      <c r="YZ65"/>
      <c r="ZA65"/>
      <c r="ZB65"/>
      <c r="ZC65"/>
      <c r="ZD65"/>
      <c r="ZE65"/>
      <c r="ZF65"/>
      <c r="ZG65"/>
      <c r="ZH65"/>
      <c r="ZI65"/>
      <c r="ZJ65"/>
      <c r="ZK65"/>
      <c r="ZL65"/>
      <c r="ZM65"/>
      <c r="ZN65"/>
      <c r="ZO65"/>
      <c r="ZP65"/>
      <c r="ZQ65"/>
      <c r="ZR65"/>
      <c r="ZS65"/>
      <c r="ZT65"/>
      <c r="ZU65"/>
      <c r="ZV65"/>
      <c r="ZW65"/>
      <c r="ZX65"/>
      <c r="ZY65"/>
      <c r="ZZ65"/>
      <c r="AAA65"/>
      <c r="AAB65"/>
      <c r="AAC65"/>
      <c r="AAD65"/>
      <c r="AAE65"/>
      <c r="AAF65"/>
      <c r="AAG65"/>
      <c r="AAH65"/>
      <c r="AAI65"/>
      <c r="AAJ65"/>
      <c r="AAK65"/>
      <c r="AAL65"/>
      <c r="AAM65"/>
      <c r="AAN65"/>
      <c r="AAO65"/>
      <c r="AAP65"/>
      <c r="AAQ65"/>
      <c r="AAR65"/>
      <c r="AAS65"/>
      <c r="AAT65"/>
      <c r="AAU65"/>
      <c r="AAV65"/>
      <c r="AAW65"/>
      <c r="AAX65"/>
      <c r="AAY65"/>
      <c r="AAZ65"/>
      <c r="ABA65"/>
      <c r="ABB65"/>
      <c r="ABC65"/>
      <c r="ABD65"/>
      <c r="ABE65"/>
      <c r="ABF65"/>
      <c r="ABG65"/>
      <c r="ABH65"/>
      <c r="ABI65"/>
      <c r="ABJ65"/>
      <c r="ABK65"/>
      <c r="ABL65"/>
      <c r="ABM65"/>
      <c r="ABN65"/>
      <c r="ABO65"/>
      <c r="ABP65"/>
      <c r="ABQ65"/>
      <c r="ABR65"/>
      <c r="ABS65"/>
      <c r="ABT65"/>
      <c r="ABU65"/>
      <c r="ABV65"/>
      <c r="ABW65"/>
      <c r="ABX65"/>
      <c r="ABY65"/>
      <c r="ABZ65"/>
      <c r="ACA65"/>
      <c r="ACB65"/>
      <c r="ACC65"/>
      <c r="ACD65"/>
      <c r="ACE65"/>
      <c r="ACF65"/>
      <c r="ACG65"/>
      <c r="ACH65"/>
      <c r="ACI65"/>
      <c r="ACJ65"/>
      <c r="ACK65"/>
      <c r="ACL65"/>
      <c r="ACM65"/>
      <c r="ACN65"/>
      <c r="ACO65"/>
      <c r="ACP65"/>
      <c r="ACQ65"/>
      <c r="ACR65"/>
      <c r="ACS65"/>
      <c r="ACT65"/>
      <c r="ACU65"/>
      <c r="ACV65"/>
      <c r="ACW65"/>
      <c r="ACX65"/>
      <c r="ACY65"/>
      <c r="ACZ65"/>
      <c r="ADA65"/>
      <c r="ADB65"/>
      <c r="ADC65"/>
      <c r="ADD65"/>
      <c r="ADE65"/>
      <c r="ADF65"/>
      <c r="ADG65"/>
      <c r="ADH65"/>
      <c r="ADI65"/>
      <c r="ADJ65"/>
      <c r="ADK65"/>
      <c r="ADL65"/>
      <c r="ADM65"/>
      <c r="ADN65"/>
      <c r="ADO65"/>
      <c r="ADP65"/>
      <c r="ADQ65"/>
      <c r="ADR65"/>
      <c r="ADS65"/>
      <c r="ADT65"/>
      <c r="ADU65"/>
      <c r="ADV65"/>
      <c r="ADW65"/>
      <c r="ADX65"/>
      <c r="ADY65"/>
      <c r="ADZ65"/>
      <c r="AEA65"/>
      <c r="AEB65"/>
      <c r="AEC65"/>
      <c r="AED65"/>
      <c r="AEE65"/>
      <c r="AEF65"/>
      <c r="AEG65"/>
      <c r="AEH65"/>
      <c r="AEI65"/>
      <c r="AEJ65"/>
      <c r="AEK65"/>
      <c r="AEL65"/>
      <c r="AEM65"/>
      <c r="AEN65"/>
      <c r="AEO65"/>
      <c r="AEP65"/>
      <c r="AEQ65"/>
      <c r="AER65"/>
      <c r="AES65"/>
      <c r="AET65"/>
      <c r="AEU65"/>
      <c r="AEV65"/>
      <c r="AEW65"/>
      <c r="AEX65"/>
      <c r="AEY65"/>
      <c r="AEZ65"/>
      <c r="AFA65"/>
      <c r="AFB65"/>
      <c r="AFC65"/>
      <c r="AFD65"/>
      <c r="AFE65"/>
      <c r="AFF65"/>
      <c r="AFG65"/>
      <c r="AFH65"/>
      <c r="AFI65"/>
      <c r="AFJ65"/>
      <c r="AFK65"/>
      <c r="AFL65"/>
      <c r="AFM65"/>
      <c r="AFN65"/>
      <c r="AFO65"/>
      <c r="AFP65"/>
      <c r="AFQ65"/>
      <c r="AFR65"/>
      <c r="AFS65"/>
      <c r="AFT65"/>
      <c r="AFU65"/>
      <c r="AFV65"/>
      <c r="AFW65"/>
      <c r="AFX65"/>
      <c r="AFY65"/>
      <c r="AFZ65"/>
      <c r="AGA65"/>
      <c r="AGB65"/>
      <c r="AGC65"/>
      <c r="AGD65"/>
      <c r="AGE65"/>
      <c r="AGF65"/>
      <c r="AGG65"/>
      <c r="AGH65"/>
      <c r="AGI65"/>
      <c r="AGJ65"/>
      <c r="AGK65"/>
      <c r="AGL65"/>
      <c r="AGM65"/>
      <c r="AGN65"/>
      <c r="AGO65"/>
      <c r="AGP65"/>
      <c r="AGQ65"/>
      <c r="AGR65"/>
      <c r="AGS65"/>
      <c r="AGT65"/>
      <c r="AGU65"/>
      <c r="AGV65"/>
      <c r="AGW65"/>
      <c r="AGX65"/>
      <c r="AGY65"/>
      <c r="AGZ65"/>
      <c r="AHA65"/>
      <c r="AHB65"/>
      <c r="AHC65"/>
      <c r="AHD65"/>
      <c r="AHE65"/>
      <c r="AHF65"/>
      <c r="AHG65"/>
      <c r="AHH65"/>
      <c r="AHI65"/>
      <c r="AHJ65"/>
      <c r="AHK65"/>
      <c r="AHL65"/>
      <c r="AHM65"/>
      <c r="AHN65"/>
      <c r="AHO65"/>
      <c r="AHP65"/>
      <c r="AHQ65"/>
      <c r="AHR65"/>
      <c r="AHS65"/>
      <c r="AHT65"/>
      <c r="AHU65"/>
      <c r="AHV65"/>
      <c r="AHW65"/>
      <c r="AHX65"/>
      <c r="AHY65"/>
      <c r="AHZ65"/>
      <c r="AIA65"/>
      <c r="AIB65"/>
      <c r="AIC65"/>
      <c r="AID65"/>
      <c r="AIE65"/>
      <c r="AIF65"/>
      <c r="AIG65"/>
      <c r="AIH65"/>
      <c r="AII65"/>
      <c r="AIJ65"/>
      <c r="AIK65"/>
      <c r="AIL65"/>
      <c r="AIM65"/>
      <c r="AIN65"/>
      <c r="AIO65"/>
      <c r="AIP65"/>
      <c r="AIQ65"/>
      <c r="AIR65"/>
      <c r="AIS65"/>
      <c r="AIT65"/>
      <c r="AIU65"/>
      <c r="AIV65"/>
      <c r="AIW65"/>
      <c r="AIX65"/>
      <c r="AIY65"/>
      <c r="AIZ65"/>
      <c r="AJA65"/>
      <c r="AJB65"/>
      <c r="AJC65"/>
      <c r="AJD65"/>
      <c r="AJE65"/>
      <c r="AJF65"/>
      <c r="AJG65"/>
      <c r="AJH65"/>
      <c r="AJI65"/>
      <c r="AJJ65"/>
      <c r="AJK65"/>
      <c r="AJL65"/>
      <c r="AJM65"/>
      <c r="AJN65"/>
      <c r="AJO65"/>
      <c r="AJP65"/>
      <c r="AJQ65"/>
      <c r="AJR65"/>
      <c r="AJS65"/>
      <c r="AJT65"/>
      <c r="AJU65"/>
      <c r="AJV65"/>
      <c r="AJW65"/>
      <c r="AJX65"/>
      <c r="AJY65"/>
      <c r="AJZ65"/>
      <c r="AKA65"/>
      <c r="AKB65"/>
      <c r="AKC65"/>
      <c r="AKD65"/>
      <c r="AKE65"/>
      <c r="AKF65"/>
      <c r="AKG65"/>
      <c r="AKH65"/>
      <c r="AKI65"/>
      <c r="AKJ65"/>
      <c r="AKK65"/>
      <c r="AKL65"/>
      <c r="AKM65"/>
      <c r="AKN65"/>
      <c r="AKO65"/>
      <c r="AKP65"/>
      <c r="AKQ65"/>
      <c r="AKR65"/>
      <c r="AKS65"/>
      <c r="AKT65"/>
      <c r="AKU65"/>
      <c r="AKV65"/>
      <c r="AKW65"/>
      <c r="AKX65"/>
      <c r="AKY65"/>
      <c r="AKZ65"/>
      <c r="ALA65"/>
      <c r="ALB65"/>
      <c r="ALC65"/>
      <c r="ALD65"/>
      <c r="ALE65"/>
      <c r="ALF65"/>
      <c r="ALG65"/>
      <c r="ALH65"/>
      <c r="ALI65"/>
      <c r="ALJ65"/>
      <c r="ALK65"/>
      <c r="ALL65"/>
      <c r="ALM65"/>
      <c r="ALN65"/>
      <c r="ALO65"/>
      <c r="ALP65"/>
      <c r="ALQ65"/>
      <c r="ALR65"/>
      <c r="ALS65"/>
      <c r="ALT65"/>
      <c r="ALU65"/>
      <c r="ALV65"/>
      <c r="ALW65"/>
      <c r="ALX65"/>
      <c r="ALY65"/>
      <c r="ALZ65"/>
      <c r="AMA65"/>
      <c r="AMB65"/>
      <c r="AMC65"/>
      <c r="AMD65"/>
      <c r="AME65"/>
      <c r="AMF65"/>
      <c r="AMG65"/>
      <c r="AMH65"/>
      <c r="AMI65"/>
      <c r="AMJ65"/>
      <c r="AMK65"/>
      <c r="AML65"/>
      <c r="AMM65"/>
      <c r="AMN65"/>
      <c r="AMO65"/>
      <c r="AMP65"/>
      <c r="AMQ65"/>
      <c r="AMR65"/>
      <c r="AMS65"/>
      <c r="AMT65"/>
      <c r="AMU65"/>
      <c r="AMV65"/>
      <c r="AMW65"/>
      <c r="AMX65"/>
      <c r="AMY65"/>
      <c r="AMZ65"/>
      <c r="ANA65"/>
      <c r="ANB65"/>
      <c r="ANC65"/>
      <c r="AND65"/>
      <c r="ANE65"/>
      <c r="ANF65"/>
      <c r="ANG65"/>
      <c r="ANH65"/>
      <c r="ANI65"/>
      <c r="ANJ65"/>
      <c r="ANK65"/>
      <c r="ANL65"/>
      <c r="ANM65"/>
      <c r="ANN65"/>
      <c r="ANO65"/>
      <c r="ANP65"/>
      <c r="ANQ65"/>
      <c r="ANR65"/>
      <c r="ANS65"/>
      <c r="ANT65"/>
      <c r="ANU65"/>
      <c r="ANV65"/>
      <c r="ANW65"/>
      <c r="ANX65"/>
      <c r="ANY65"/>
      <c r="ANZ65"/>
      <c r="AOA65"/>
      <c r="AOB65"/>
      <c r="AOC65"/>
      <c r="AOD65"/>
      <c r="AOE65"/>
      <c r="AOF65"/>
      <c r="AOG65"/>
      <c r="AOH65"/>
      <c r="AOI65"/>
      <c r="AOJ65"/>
      <c r="AOK65"/>
      <c r="AOL65"/>
      <c r="AOM65"/>
      <c r="AON65"/>
      <c r="AOO65"/>
      <c r="AOP65"/>
      <c r="AOQ65"/>
      <c r="AOR65"/>
      <c r="AOS65"/>
      <c r="AOT65"/>
      <c r="AOU65"/>
      <c r="AOV65"/>
      <c r="AOW65"/>
      <c r="AOX65"/>
      <c r="AOY65"/>
      <c r="AOZ65"/>
      <c r="APA65"/>
      <c r="APB65"/>
      <c r="APC65"/>
      <c r="APD65"/>
      <c r="APE65"/>
      <c r="APF65"/>
      <c r="APG65"/>
      <c r="APH65"/>
      <c r="API65"/>
      <c r="APJ65"/>
      <c r="APK65"/>
      <c r="APL65"/>
      <c r="APM65"/>
      <c r="APN65"/>
      <c r="APO65"/>
      <c r="APP65"/>
      <c r="APQ65"/>
      <c r="APR65"/>
      <c r="APS65"/>
      <c r="APT65"/>
      <c r="APU65"/>
      <c r="APV65"/>
      <c r="APW65"/>
      <c r="APX65"/>
      <c r="APY65"/>
      <c r="APZ65"/>
      <c r="AQA65"/>
      <c r="AQB65"/>
      <c r="AQC65"/>
      <c r="AQD65"/>
      <c r="AQE65"/>
      <c r="AQF65"/>
      <c r="AQG65"/>
      <c r="AQH65"/>
      <c r="AQI65"/>
      <c r="AQJ65"/>
      <c r="AQK65"/>
      <c r="AQL65"/>
      <c r="AQM65"/>
      <c r="AQN65"/>
      <c r="AQO65"/>
      <c r="AQP65"/>
      <c r="AQQ65"/>
      <c r="AQR65"/>
      <c r="AQS65"/>
      <c r="AQT65"/>
      <c r="AQU65"/>
      <c r="AQV65"/>
      <c r="AQW65"/>
      <c r="AQX65"/>
      <c r="AQY65"/>
      <c r="AQZ65"/>
      <c r="ARA65"/>
      <c r="ARB65"/>
      <c r="ARC65"/>
      <c r="ARD65"/>
      <c r="ARE65"/>
      <c r="ARF65"/>
      <c r="ARG65"/>
      <c r="ARH65"/>
      <c r="ARI65"/>
      <c r="ARJ65"/>
      <c r="ARK65"/>
      <c r="ARL65"/>
      <c r="ARM65"/>
      <c r="ARN65"/>
      <c r="ARO65"/>
      <c r="ARP65"/>
      <c r="ARQ65"/>
      <c r="ARR65"/>
      <c r="ARS65"/>
      <c r="ART65"/>
      <c r="ARU65"/>
      <c r="ARV65"/>
      <c r="ARW65"/>
      <c r="ARX65"/>
      <c r="ARY65"/>
      <c r="ARZ65"/>
      <c r="ASA65"/>
      <c r="ASB65"/>
      <c r="ASC65"/>
      <c r="ASD65"/>
      <c r="ASE65"/>
      <c r="ASF65"/>
      <c r="ASG65"/>
      <c r="ASH65"/>
      <c r="ASI65"/>
      <c r="ASJ65"/>
      <c r="ASK65"/>
      <c r="ASL65"/>
      <c r="ASM65"/>
      <c r="ASN65"/>
      <c r="ASO65"/>
      <c r="ASP65"/>
      <c r="ASQ65"/>
      <c r="ASR65"/>
      <c r="ASS65"/>
      <c r="AST65"/>
      <c r="ASU65"/>
      <c r="ASV65"/>
      <c r="ASW65"/>
      <c r="ASX65"/>
      <c r="ASY65"/>
      <c r="ASZ65"/>
      <c r="ATA65"/>
      <c r="ATB65"/>
      <c r="ATC65"/>
      <c r="ATD65"/>
      <c r="ATE65"/>
      <c r="ATF65"/>
      <c r="ATG65"/>
      <c r="ATH65"/>
      <c r="ATI65"/>
      <c r="ATJ65"/>
      <c r="ATK65"/>
      <c r="ATL65"/>
      <c r="ATM65"/>
      <c r="ATN65"/>
      <c r="ATO65"/>
      <c r="ATP65"/>
      <c r="ATQ65"/>
      <c r="ATR65"/>
      <c r="ATS65"/>
      <c r="ATT65"/>
      <c r="ATU65"/>
      <c r="ATV65"/>
      <c r="ATW65"/>
      <c r="ATX65"/>
      <c r="ATY65"/>
      <c r="ATZ65"/>
      <c r="AUA65"/>
      <c r="AUB65"/>
      <c r="AUC65"/>
      <c r="AUD65"/>
      <c r="AUE65"/>
      <c r="AUF65"/>
      <c r="AUG65"/>
      <c r="AUH65"/>
      <c r="AUI65"/>
      <c r="AUJ65"/>
      <c r="AUK65"/>
      <c r="AUL65"/>
      <c r="AUM65"/>
      <c r="AUN65"/>
      <c r="AUO65"/>
      <c r="AUP65"/>
      <c r="AUQ65"/>
      <c r="AUR65"/>
      <c r="AUS65"/>
      <c r="AUT65"/>
      <c r="AUU65"/>
      <c r="AUV65"/>
      <c r="AUW65"/>
      <c r="AUX65"/>
      <c r="AUY65"/>
      <c r="AUZ65"/>
      <c r="AVA65"/>
      <c r="AVB65"/>
      <c r="AVC65"/>
      <c r="AVD65"/>
      <c r="AVE65"/>
      <c r="AVF65"/>
      <c r="AVG65"/>
      <c r="AVH65"/>
      <c r="AVI65"/>
      <c r="AVJ65"/>
      <c r="AVK65"/>
      <c r="AVL65"/>
      <c r="AVM65"/>
      <c r="AVN65"/>
      <c r="AVO65"/>
      <c r="AVP65"/>
      <c r="AVQ65"/>
      <c r="AVR65"/>
      <c r="AVS65"/>
      <c r="AVT65"/>
      <c r="AVU65"/>
      <c r="AVV65"/>
      <c r="AVW65"/>
      <c r="AVX65"/>
      <c r="AVY65"/>
      <c r="AVZ65"/>
      <c r="AWA65"/>
      <c r="AWB65"/>
      <c r="AWC65"/>
      <c r="AWD65"/>
      <c r="AWE65"/>
      <c r="AWF65"/>
      <c r="AWG65"/>
      <c r="AWH65"/>
      <c r="AWI65"/>
      <c r="AWJ65"/>
      <c r="AWK65"/>
      <c r="AWL65"/>
      <c r="AWM65"/>
      <c r="AWN65"/>
      <c r="AWO65"/>
      <c r="AWP65"/>
      <c r="AWQ65"/>
      <c r="AWR65"/>
      <c r="AWS65"/>
      <c r="AWT65"/>
      <c r="AWU65"/>
      <c r="AWV65"/>
      <c r="AWW65"/>
      <c r="AWX65"/>
      <c r="AWY65"/>
      <c r="AWZ65"/>
      <c r="AXA65"/>
      <c r="AXB65"/>
      <c r="AXC65"/>
      <c r="AXD65"/>
      <c r="AXE65"/>
      <c r="AXF65"/>
      <c r="AXG65"/>
      <c r="AXH65"/>
      <c r="AXI65"/>
      <c r="AXJ65"/>
      <c r="AXK65"/>
      <c r="AXL65"/>
      <c r="AXM65"/>
      <c r="AXN65"/>
      <c r="AXO65"/>
      <c r="AXP65"/>
      <c r="AXQ65"/>
      <c r="AXR65"/>
      <c r="AXS65"/>
      <c r="AXT65"/>
      <c r="AXU65"/>
      <c r="AXV65"/>
      <c r="AXW65"/>
      <c r="AXX65"/>
      <c r="AXY65"/>
      <c r="AXZ65"/>
      <c r="AYA65"/>
      <c r="AYB65"/>
      <c r="AYC65"/>
      <c r="AYD65"/>
      <c r="AYE65"/>
      <c r="AYF65"/>
      <c r="AYG65"/>
      <c r="AYH65"/>
      <c r="AYI65"/>
      <c r="AYJ65"/>
      <c r="AYK65"/>
      <c r="AYL65"/>
      <c r="AYM65"/>
      <c r="AYN65"/>
      <c r="AYO65"/>
      <c r="AYP65"/>
      <c r="AYQ65"/>
      <c r="AYR65"/>
      <c r="AYS65"/>
      <c r="AYT65"/>
      <c r="AYU65"/>
      <c r="AYV65"/>
      <c r="AYW65"/>
      <c r="AYX65"/>
      <c r="AYY65"/>
      <c r="AYZ65"/>
      <c r="AZA65"/>
      <c r="AZB65"/>
      <c r="AZC65"/>
      <c r="AZD65"/>
      <c r="AZE65"/>
      <c r="AZF65"/>
      <c r="AZG65"/>
      <c r="AZH65"/>
      <c r="AZI65"/>
      <c r="AZJ65"/>
      <c r="AZK65"/>
      <c r="AZL65"/>
      <c r="AZM65"/>
      <c r="AZN65"/>
      <c r="AZO65"/>
      <c r="AZP65"/>
      <c r="AZQ65"/>
      <c r="AZR65"/>
      <c r="AZS65"/>
      <c r="AZT65"/>
      <c r="AZU65"/>
      <c r="AZV65"/>
      <c r="AZW65"/>
      <c r="AZX65"/>
      <c r="AZY65"/>
      <c r="AZZ65"/>
      <c r="BAA65"/>
      <c r="BAB65"/>
      <c r="BAC65"/>
      <c r="BAD65"/>
      <c r="BAE65"/>
      <c r="BAF65"/>
      <c r="BAG65"/>
      <c r="BAH65"/>
      <c r="BAI65"/>
      <c r="BAJ65"/>
      <c r="BAK65"/>
      <c r="BAL65"/>
      <c r="BAM65"/>
      <c r="BAN65"/>
      <c r="BAO65"/>
      <c r="BAP65"/>
      <c r="BAQ65"/>
      <c r="BAR65"/>
      <c r="BAS65"/>
      <c r="BAT65"/>
      <c r="BAU65"/>
      <c r="BAV65"/>
      <c r="BAW65"/>
      <c r="BAX65"/>
      <c r="BAY65"/>
      <c r="BAZ65"/>
      <c r="BBA65"/>
      <c r="BBB65"/>
      <c r="BBC65"/>
      <c r="BBD65"/>
      <c r="BBE65"/>
      <c r="BBF65"/>
      <c r="BBG65"/>
      <c r="BBH65"/>
      <c r="BBI65"/>
      <c r="BBJ65"/>
      <c r="BBK65"/>
      <c r="BBL65"/>
      <c r="BBM65"/>
      <c r="BBN65"/>
      <c r="BBO65"/>
      <c r="BBP65"/>
      <c r="BBQ65"/>
      <c r="BBR65"/>
      <c r="BBS65"/>
      <c r="BBT65"/>
      <c r="BBU65"/>
      <c r="BBV65"/>
      <c r="BBW65"/>
      <c r="BBX65"/>
      <c r="BBY65"/>
      <c r="BBZ65"/>
      <c r="BCA65"/>
      <c r="BCB65"/>
      <c r="BCC65"/>
      <c r="BCD65"/>
      <c r="BCE65"/>
      <c r="BCF65"/>
      <c r="BCG65"/>
      <c r="BCH65"/>
      <c r="BCI65"/>
      <c r="BCJ65"/>
      <c r="BCK65"/>
      <c r="BCL65"/>
      <c r="BCM65"/>
      <c r="BCN65"/>
      <c r="BCO65"/>
      <c r="BCP65"/>
      <c r="BCQ65"/>
      <c r="BCR65"/>
      <c r="BCS65"/>
      <c r="BCT65"/>
      <c r="BCU65"/>
      <c r="BCV65"/>
      <c r="BCW65"/>
      <c r="BCX65"/>
      <c r="BCY65"/>
      <c r="BCZ65"/>
      <c r="BDA65"/>
      <c r="BDB65"/>
      <c r="BDC65"/>
      <c r="BDD65"/>
      <c r="BDE65"/>
      <c r="BDF65"/>
      <c r="BDG65"/>
      <c r="BDH65"/>
      <c r="BDI65"/>
      <c r="BDJ65"/>
      <c r="BDK65"/>
      <c r="BDL65"/>
      <c r="BDM65"/>
      <c r="BDN65"/>
      <c r="BDO65"/>
      <c r="BDP65"/>
      <c r="BDQ65"/>
      <c r="BDR65"/>
      <c r="BDS65"/>
      <c r="BDT65"/>
      <c r="BDU65"/>
      <c r="BDV65"/>
      <c r="BDW65"/>
      <c r="BDX65"/>
      <c r="BDY65"/>
      <c r="BDZ65"/>
      <c r="BEA65"/>
      <c r="BEB65"/>
      <c r="BEC65"/>
      <c r="BED65"/>
      <c r="BEE65"/>
      <c r="BEF65"/>
      <c r="BEG65"/>
      <c r="BEH65"/>
      <c r="BEI65"/>
      <c r="BEJ65"/>
      <c r="BEK65"/>
      <c r="BEL65"/>
      <c r="BEM65"/>
      <c r="BEN65"/>
      <c r="BEO65"/>
      <c r="BEP65"/>
      <c r="BEQ65"/>
      <c r="BER65"/>
      <c r="BES65"/>
      <c r="BET65"/>
      <c r="BEU65"/>
      <c r="BEV65"/>
      <c r="BEW65"/>
      <c r="BEX65"/>
      <c r="BEY65"/>
      <c r="BEZ65"/>
      <c r="BFA65"/>
      <c r="BFB65"/>
      <c r="BFC65"/>
      <c r="BFD65"/>
      <c r="BFE65"/>
      <c r="BFF65"/>
      <c r="BFG65"/>
      <c r="BFH65"/>
      <c r="BFI65"/>
      <c r="BFJ65"/>
      <c r="BFK65"/>
      <c r="BFL65"/>
      <c r="BFM65"/>
      <c r="BFN65"/>
      <c r="BFO65"/>
      <c r="BFP65"/>
      <c r="BFQ65"/>
      <c r="BFR65"/>
      <c r="BFS65"/>
      <c r="BFT65"/>
      <c r="BFU65"/>
      <c r="BFV65"/>
      <c r="BFW65"/>
      <c r="BFX65"/>
      <c r="BFY65"/>
      <c r="BFZ65"/>
      <c r="BGA65"/>
      <c r="BGB65"/>
      <c r="BGC65"/>
      <c r="BGD65"/>
      <c r="BGE65"/>
      <c r="BGF65"/>
      <c r="BGG65"/>
      <c r="BGH65"/>
      <c r="BGI65"/>
      <c r="BGJ65"/>
      <c r="BGK65"/>
      <c r="BGL65"/>
      <c r="BGM65"/>
      <c r="BGN65"/>
      <c r="BGO65"/>
      <c r="BGP65"/>
      <c r="BGQ65"/>
      <c r="BGR65"/>
      <c r="BGS65"/>
      <c r="BGT65"/>
      <c r="BGU65"/>
      <c r="BGV65"/>
      <c r="BGW65"/>
      <c r="BGX65"/>
      <c r="BGY65"/>
      <c r="BGZ65"/>
      <c r="BHA65"/>
      <c r="BHB65"/>
      <c r="BHC65"/>
      <c r="BHD65"/>
      <c r="BHE65"/>
      <c r="BHF65"/>
      <c r="BHG65"/>
      <c r="BHH65"/>
      <c r="BHI65"/>
      <c r="BHJ65"/>
      <c r="BHK65"/>
      <c r="BHL65"/>
      <c r="BHM65"/>
      <c r="BHN65"/>
      <c r="BHO65"/>
      <c r="BHP65"/>
      <c r="BHQ65"/>
      <c r="BHR65"/>
      <c r="BHS65"/>
      <c r="BHT65"/>
      <c r="BHU65"/>
      <c r="BHV65"/>
      <c r="BHW65"/>
      <c r="BHX65"/>
      <c r="BHY65"/>
      <c r="BHZ65"/>
      <c r="BIA65"/>
      <c r="BIB65"/>
      <c r="BIC65"/>
      <c r="BID65"/>
      <c r="BIE65"/>
      <c r="BIF65"/>
      <c r="BIG65"/>
      <c r="BIH65"/>
      <c r="BII65"/>
      <c r="BIJ65"/>
      <c r="BIK65"/>
      <c r="BIL65"/>
      <c r="BIM65"/>
      <c r="BIN65"/>
      <c r="BIO65"/>
      <c r="BIP65"/>
      <c r="BIQ65"/>
      <c r="BIR65"/>
      <c r="BIS65"/>
      <c r="BIT65"/>
      <c r="BIU65"/>
      <c r="BIV65"/>
      <c r="BIW65"/>
      <c r="BIX65"/>
      <c r="BIY65"/>
      <c r="BIZ65"/>
      <c r="BJA65"/>
      <c r="BJB65"/>
      <c r="BJC65"/>
      <c r="BJD65"/>
      <c r="BJE65"/>
      <c r="BJF65"/>
      <c r="BJG65"/>
      <c r="BJH65"/>
      <c r="BJI65"/>
      <c r="BJJ65"/>
      <c r="BJK65"/>
      <c r="BJL65"/>
      <c r="BJM65"/>
      <c r="BJN65"/>
      <c r="BJO65"/>
      <c r="BJP65"/>
      <c r="BJQ65"/>
      <c r="BJR65"/>
      <c r="BJS65"/>
      <c r="BJT65"/>
      <c r="BJU65"/>
      <c r="BJV65"/>
      <c r="BJW65"/>
      <c r="BJX65"/>
      <c r="BJY65"/>
      <c r="BJZ65"/>
      <c r="BKA65"/>
      <c r="BKB65"/>
      <c r="BKC65"/>
      <c r="BKD65"/>
      <c r="BKE65"/>
      <c r="BKF65"/>
      <c r="BKG65"/>
      <c r="BKH65"/>
      <c r="BKI65"/>
      <c r="BKJ65"/>
      <c r="BKK65"/>
      <c r="BKL65"/>
      <c r="BKM65"/>
      <c r="BKN65"/>
      <c r="BKO65"/>
      <c r="BKP65"/>
      <c r="BKQ65"/>
      <c r="BKR65"/>
      <c r="BKS65"/>
      <c r="BKT65"/>
      <c r="BKU65"/>
      <c r="BKV65"/>
      <c r="BKW65"/>
      <c r="BKX65"/>
      <c r="BKY65"/>
      <c r="BKZ65"/>
      <c r="BLA65"/>
      <c r="BLB65"/>
      <c r="BLC65"/>
      <c r="BLD65"/>
      <c r="BLE65"/>
      <c r="BLF65"/>
      <c r="BLG65"/>
      <c r="BLH65"/>
      <c r="BLI65"/>
      <c r="BLJ65"/>
      <c r="BLK65"/>
      <c r="BLL65"/>
      <c r="BLM65"/>
      <c r="BLN65"/>
      <c r="BLO65"/>
      <c r="BLP65"/>
      <c r="BLQ65"/>
      <c r="BLR65"/>
      <c r="BLS65"/>
      <c r="BLT65"/>
      <c r="BLU65"/>
      <c r="BLV65"/>
      <c r="BLW65"/>
      <c r="BLX65"/>
      <c r="BLY65"/>
      <c r="BLZ65"/>
      <c r="BMA65"/>
      <c r="BMB65"/>
      <c r="BMC65"/>
      <c r="BMD65"/>
      <c r="BME65"/>
      <c r="BMF65"/>
      <c r="BMG65"/>
      <c r="BMH65"/>
      <c r="BMI65"/>
      <c r="BMJ65"/>
      <c r="BMK65"/>
      <c r="BML65"/>
      <c r="BMM65"/>
      <c r="BMN65"/>
      <c r="BMO65"/>
      <c r="BMP65"/>
      <c r="BMQ65"/>
      <c r="BMR65"/>
      <c r="BMS65"/>
      <c r="BMT65"/>
      <c r="BMU65"/>
      <c r="BMV65"/>
      <c r="BMW65"/>
      <c r="BMX65"/>
      <c r="BMY65"/>
      <c r="BMZ65"/>
      <c r="BNA65"/>
      <c r="BNB65"/>
      <c r="BNC65"/>
      <c r="BND65"/>
      <c r="BNE65"/>
      <c r="BNF65"/>
      <c r="BNG65"/>
      <c r="BNH65"/>
      <c r="BNI65"/>
      <c r="BNJ65"/>
      <c r="BNK65"/>
      <c r="BNL65"/>
      <c r="BNM65"/>
      <c r="BNN65"/>
      <c r="BNO65"/>
      <c r="BNP65"/>
      <c r="BNQ65"/>
      <c r="BNR65"/>
      <c r="BNS65"/>
      <c r="BNT65"/>
      <c r="BNU65"/>
      <c r="BNV65"/>
      <c r="BNW65"/>
      <c r="BNX65"/>
      <c r="BNY65"/>
      <c r="BNZ65"/>
      <c r="BOA65"/>
      <c r="BOB65"/>
      <c r="BOC65"/>
      <c r="BOD65"/>
      <c r="BOE65"/>
      <c r="BOF65"/>
      <c r="BOG65"/>
      <c r="BOH65"/>
      <c r="BOI65"/>
      <c r="BOJ65"/>
      <c r="BOK65"/>
      <c r="BOL65"/>
      <c r="BOM65"/>
      <c r="BON65"/>
      <c r="BOO65"/>
      <c r="BOP65"/>
      <c r="BOQ65"/>
      <c r="BOR65"/>
      <c r="BOS65"/>
      <c r="BOT65"/>
      <c r="BOU65"/>
      <c r="BOV65"/>
      <c r="BOW65"/>
      <c r="BOX65"/>
      <c r="BOY65"/>
      <c r="BOZ65"/>
      <c r="BPA65"/>
      <c r="BPB65"/>
      <c r="BPC65"/>
      <c r="BPD65"/>
      <c r="BPE65"/>
      <c r="BPF65"/>
      <c r="BPG65"/>
      <c r="BPH65"/>
      <c r="BPI65"/>
      <c r="BPJ65"/>
      <c r="BPK65"/>
      <c r="BPL65"/>
      <c r="BPM65"/>
      <c r="BPN65"/>
      <c r="BPO65"/>
      <c r="BPP65"/>
      <c r="BPQ65"/>
      <c r="BPR65"/>
      <c r="BPS65"/>
      <c r="BPT65"/>
      <c r="BPU65"/>
      <c r="BPV65"/>
      <c r="BPW65"/>
      <c r="BPX65"/>
      <c r="BPY65"/>
      <c r="BPZ65"/>
      <c r="BQA65"/>
      <c r="BQB65"/>
      <c r="BQC65"/>
      <c r="BQD65"/>
      <c r="BQE65"/>
      <c r="BQF65"/>
      <c r="BQG65"/>
      <c r="BQH65"/>
      <c r="BQI65"/>
      <c r="BQJ65"/>
      <c r="BQK65"/>
      <c r="BQL65"/>
      <c r="BQM65"/>
      <c r="BQN65"/>
      <c r="BQO65"/>
      <c r="BQP65"/>
      <c r="BQQ65"/>
      <c r="BQR65"/>
      <c r="BQS65"/>
      <c r="BQT65"/>
      <c r="BQU65"/>
      <c r="BQV65"/>
      <c r="BQW65"/>
      <c r="BQX65"/>
      <c r="BQY65"/>
      <c r="BQZ65"/>
      <c r="BRA65"/>
      <c r="BRB65"/>
      <c r="BRC65"/>
      <c r="BRD65"/>
      <c r="BRE65"/>
      <c r="BRF65"/>
      <c r="BRG65"/>
      <c r="BRH65"/>
      <c r="BRI65"/>
      <c r="BRJ65"/>
      <c r="BRK65"/>
      <c r="BRL65"/>
      <c r="BRM65"/>
      <c r="BRN65"/>
      <c r="BRO65"/>
      <c r="BRP65"/>
      <c r="BRQ65"/>
      <c r="BRR65"/>
      <c r="BRS65"/>
      <c r="BRT65"/>
      <c r="BRU65"/>
      <c r="BRV65"/>
      <c r="BRW65"/>
      <c r="BRX65"/>
      <c r="BRY65"/>
      <c r="BRZ65"/>
      <c r="BSA65"/>
      <c r="BSB65"/>
      <c r="BSC65"/>
      <c r="BSD65"/>
      <c r="BSE65"/>
      <c r="BSF65"/>
      <c r="BSG65"/>
      <c r="BSH65"/>
      <c r="BSI65"/>
      <c r="BSJ65"/>
      <c r="BSK65"/>
      <c r="BSL65"/>
      <c r="BSM65"/>
      <c r="BSN65"/>
      <c r="BSO65"/>
      <c r="BSP65"/>
      <c r="BSQ65"/>
      <c r="BSR65"/>
      <c r="BSS65"/>
      <c r="BST65"/>
      <c r="BSU65"/>
      <c r="BSV65"/>
      <c r="BSW65"/>
      <c r="BSX65"/>
      <c r="BSY65"/>
      <c r="BSZ65"/>
      <c r="BTA65"/>
      <c r="BTB65"/>
      <c r="BTC65"/>
      <c r="BTD65"/>
      <c r="BTE65"/>
      <c r="BTF65"/>
      <c r="BTG65"/>
      <c r="BTH65"/>
      <c r="BTI65"/>
      <c r="BTJ65"/>
      <c r="BTK65"/>
      <c r="BTL65"/>
      <c r="BTM65"/>
      <c r="BTN65"/>
      <c r="BTO65"/>
      <c r="BTP65"/>
      <c r="BTQ65"/>
      <c r="BTR65"/>
      <c r="BTS65"/>
      <c r="BTT65"/>
      <c r="BTU65"/>
      <c r="BTV65"/>
      <c r="BTW65"/>
      <c r="BTX65"/>
      <c r="BTY65"/>
      <c r="BTZ65"/>
      <c r="BUA65"/>
      <c r="BUB65"/>
      <c r="BUC65"/>
      <c r="BUD65"/>
      <c r="BUE65"/>
      <c r="BUF65"/>
      <c r="BUG65"/>
      <c r="BUH65"/>
      <c r="BUI65"/>
      <c r="BUJ65"/>
      <c r="BUK65"/>
      <c r="BUL65"/>
      <c r="BUM65"/>
      <c r="BUN65"/>
      <c r="BUO65"/>
      <c r="BUP65"/>
      <c r="BUQ65"/>
      <c r="BUR65"/>
      <c r="BUS65"/>
      <c r="BUT65"/>
      <c r="BUU65"/>
      <c r="BUV65"/>
      <c r="BUW65"/>
      <c r="BUX65"/>
      <c r="BUY65"/>
      <c r="BUZ65"/>
      <c r="BVA65"/>
      <c r="BVB65"/>
      <c r="BVC65"/>
      <c r="BVD65"/>
      <c r="BVE65"/>
      <c r="BVF65"/>
      <c r="BVG65"/>
      <c r="BVH65"/>
      <c r="BVI65"/>
      <c r="BVJ65"/>
      <c r="BVK65"/>
      <c r="BVL65"/>
      <c r="BVM65"/>
      <c r="BVN65"/>
      <c r="BVO65"/>
      <c r="BVP65"/>
      <c r="BVQ65"/>
      <c r="BVR65"/>
      <c r="BVS65"/>
      <c r="BVT65"/>
      <c r="BVU65"/>
      <c r="BVV65"/>
      <c r="BVW65"/>
      <c r="BVX65"/>
      <c r="BVY65"/>
      <c r="BVZ65"/>
      <c r="BWA65"/>
      <c r="BWB65"/>
      <c r="BWC65"/>
      <c r="BWD65"/>
      <c r="BWE65"/>
      <c r="BWF65"/>
      <c r="BWG65"/>
      <c r="BWH65"/>
      <c r="BWI65"/>
      <c r="BWJ65"/>
      <c r="BWK65"/>
      <c r="BWL65"/>
      <c r="BWM65"/>
      <c r="BWN65"/>
      <c r="BWO65"/>
      <c r="BWP65"/>
      <c r="BWQ65"/>
      <c r="BWR65"/>
      <c r="BWS65"/>
      <c r="BWT65"/>
      <c r="BWU65"/>
      <c r="BWV65"/>
      <c r="BWW65"/>
      <c r="BWX65"/>
      <c r="BWY65"/>
      <c r="BWZ65"/>
      <c r="BXA65"/>
      <c r="BXB65"/>
      <c r="BXC65"/>
      <c r="BXD65"/>
      <c r="BXE65"/>
      <c r="BXF65"/>
      <c r="BXG65"/>
      <c r="BXH65"/>
      <c r="BXI65"/>
      <c r="BXJ65"/>
      <c r="BXK65"/>
      <c r="BXL65"/>
      <c r="BXM65"/>
      <c r="BXN65"/>
      <c r="BXO65"/>
      <c r="BXP65"/>
      <c r="BXQ65"/>
      <c r="BXR65"/>
      <c r="BXS65"/>
      <c r="BXT65"/>
      <c r="BXU65"/>
      <c r="BXV65"/>
      <c r="BXW65"/>
      <c r="BXX65"/>
      <c r="BXY65"/>
      <c r="BXZ65"/>
      <c r="BYA65"/>
      <c r="BYB65"/>
      <c r="BYC65"/>
      <c r="BYD65"/>
      <c r="BYE65"/>
      <c r="BYF65"/>
      <c r="BYG65"/>
      <c r="BYH65"/>
      <c r="BYI65"/>
      <c r="BYJ65"/>
      <c r="BYK65"/>
      <c r="BYL65"/>
      <c r="BYM65"/>
      <c r="BYN65"/>
      <c r="BYO65"/>
      <c r="BYP65"/>
      <c r="BYQ65"/>
      <c r="BYR65"/>
      <c r="BYS65"/>
      <c r="BYT65"/>
      <c r="BYU65"/>
      <c r="BYV65"/>
      <c r="BYW65"/>
      <c r="BYX65"/>
      <c r="BYY65"/>
      <c r="BYZ65"/>
      <c r="BZA65"/>
      <c r="BZB65"/>
      <c r="BZC65"/>
      <c r="BZD65"/>
      <c r="BZE65"/>
      <c r="BZF65"/>
      <c r="BZG65"/>
      <c r="BZH65"/>
      <c r="BZI65"/>
      <c r="BZJ65"/>
      <c r="BZK65"/>
      <c r="BZL65"/>
      <c r="BZM65"/>
      <c r="BZN65"/>
      <c r="BZO65"/>
      <c r="BZP65"/>
      <c r="BZQ65"/>
      <c r="BZR65"/>
      <c r="BZS65"/>
      <c r="BZT65"/>
      <c r="BZU65"/>
      <c r="BZV65"/>
      <c r="BZW65"/>
      <c r="BZX65"/>
      <c r="BZY65"/>
      <c r="BZZ65"/>
      <c r="CAA65"/>
      <c r="CAB65"/>
      <c r="CAC65"/>
      <c r="CAD65"/>
      <c r="CAE65"/>
      <c r="CAF65"/>
      <c r="CAG65"/>
      <c r="CAH65"/>
      <c r="CAI65"/>
      <c r="CAJ65"/>
      <c r="CAK65"/>
      <c r="CAL65"/>
      <c r="CAM65"/>
      <c r="CAN65"/>
      <c r="CAO65"/>
      <c r="CAP65"/>
      <c r="CAQ65"/>
      <c r="CAR65"/>
      <c r="CAS65"/>
      <c r="CAT65"/>
      <c r="CAU65"/>
      <c r="CAV65"/>
      <c r="CAW65"/>
      <c r="CAX65"/>
      <c r="CAY65"/>
      <c r="CAZ65"/>
      <c r="CBA65"/>
      <c r="CBB65"/>
      <c r="CBC65"/>
      <c r="CBD65"/>
      <c r="CBE65"/>
      <c r="CBF65"/>
      <c r="CBG65"/>
      <c r="CBH65"/>
      <c r="CBI65"/>
      <c r="CBJ65"/>
      <c r="CBK65"/>
      <c r="CBL65"/>
      <c r="CBM65"/>
      <c r="CBN65"/>
      <c r="CBO65"/>
      <c r="CBP65"/>
      <c r="CBQ65"/>
      <c r="CBR65"/>
      <c r="CBS65"/>
      <c r="CBT65"/>
      <c r="CBU65"/>
      <c r="CBV65"/>
      <c r="CBW65"/>
      <c r="CBX65"/>
      <c r="CBY65"/>
      <c r="CBZ65"/>
      <c r="CCA65"/>
      <c r="CCB65"/>
      <c r="CCC65"/>
      <c r="CCD65"/>
      <c r="CCE65"/>
      <c r="CCF65"/>
      <c r="CCG65"/>
      <c r="CCH65"/>
      <c r="CCI65"/>
      <c r="CCJ65"/>
      <c r="CCK65"/>
      <c r="CCL65"/>
      <c r="CCM65"/>
      <c r="CCN65"/>
      <c r="CCO65"/>
      <c r="CCP65"/>
      <c r="CCQ65"/>
      <c r="CCR65"/>
      <c r="CCS65"/>
      <c r="CCT65"/>
      <c r="CCU65"/>
      <c r="CCV65"/>
      <c r="CCW65"/>
      <c r="CCX65"/>
      <c r="CCY65"/>
      <c r="CCZ65"/>
      <c r="CDA65"/>
      <c r="CDB65"/>
      <c r="CDC65"/>
      <c r="CDD65"/>
      <c r="CDE65"/>
      <c r="CDF65"/>
      <c r="CDG65"/>
      <c r="CDH65"/>
      <c r="CDI65"/>
      <c r="CDJ65"/>
      <c r="CDK65"/>
      <c r="CDL65"/>
      <c r="CDM65"/>
      <c r="CDN65"/>
      <c r="CDO65"/>
      <c r="CDP65"/>
      <c r="CDQ65"/>
      <c r="CDR65"/>
      <c r="CDS65"/>
      <c r="CDT65"/>
      <c r="CDU65"/>
      <c r="CDV65"/>
      <c r="CDW65"/>
      <c r="CDX65"/>
      <c r="CDY65"/>
      <c r="CDZ65"/>
      <c r="CEA65"/>
      <c r="CEB65"/>
      <c r="CEC65"/>
      <c r="CED65"/>
      <c r="CEE65"/>
      <c r="CEF65"/>
      <c r="CEG65"/>
      <c r="CEH65"/>
      <c r="CEI65"/>
      <c r="CEJ65"/>
      <c r="CEK65"/>
      <c r="CEL65"/>
      <c r="CEM65"/>
      <c r="CEN65"/>
      <c r="CEO65"/>
      <c r="CEP65"/>
      <c r="CEQ65"/>
      <c r="CER65"/>
      <c r="CES65"/>
      <c r="CET65"/>
      <c r="CEU65"/>
      <c r="CEV65"/>
      <c r="CEW65"/>
      <c r="CEX65"/>
      <c r="CEY65"/>
      <c r="CEZ65"/>
      <c r="CFA65"/>
      <c r="CFB65"/>
      <c r="CFC65"/>
      <c r="CFD65"/>
      <c r="CFE65"/>
      <c r="CFF65"/>
      <c r="CFG65"/>
      <c r="CFH65"/>
      <c r="CFI65"/>
      <c r="CFJ65"/>
      <c r="CFK65"/>
      <c r="CFL65"/>
      <c r="CFM65"/>
      <c r="CFN65"/>
      <c r="CFO65"/>
      <c r="CFP65"/>
      <c r="CFQ65"/>
      <c r="CFR65"/>
      <c r="CFS65"/>
      <c r="CFT65"/>
      <c r="CFU65"/>
      <c r="CFV65"/>
      <c r="CFW65"/>
      <c r="CFX65"/>
      <c r="CFY65"/>
      <c r="CFZ65"/>
      <c r="CGA65"/>
      <c r="CGB65"/>
      <c r="CGC65"/>
      <c r="CGD65"/>
      <c r="CGE65"/>
      <c r="CGF65"/>
      <c r="CGG65"/>
      <c r="CGH65"/>
      <c r="CGI65"/>
      <c r="CGJ65"/>
      <c r="CGK65"/>
      <c r="CGL65"/>
      <c r="CGM65"/>
      <c r="CGN65"/>
      <c r="CGO65"/>
      <c r="CGP65"/>
      <c r="CGQ65"/>
      <c r="CGR65"/>
      <c r="CGS65"/>
      <c r="CGT65"/>
      <c r="CGU65"/>
      <c r="CGV65"/>
      <c r="CGW65"/>
      <c r="CGX65"/>
      <c r="CGY65"/>
      <c r="CGZ65"/>
      <c r="CHA65"/>
      <c r="CHB65"/>
      <c r="CHC65"/>
      <c r="CHD65"/>
      <c r="CHE65"/>
      <c r="CHF65"/>
      <c r="CHG65"/>
      <c r="CHH65"/>
      <c r="CHI65"/>
      <c r="CHJ65"/>
      <c r="CHK65"/>
      <c r="CHL65"/>
      <c r="CHM65"/>
      <c r="CHN65"/>
      <c r="CHO65"/>
      <c r="CHP65"/>
      <c r="CHQ65"/>
      <c r="CHR65"/>
      <c r="CHS65"/>
      <c r="CHT65"/>
      <c r="CHU65"/>
      <c r="CHV65"/>
      <c r="CHW65"/>
      <c r="CHX65"/>
      <c r="CHY65"/>
      <c r="CHZ65"/>
      <c r="CIA65"/>
      <c r="CIB65"/>
      <c r="CIC65"/>
      <c r="CID65"/>
      <c r="CIE65"/>
      <c r="CIF65"/>
      <c r="CIG65"/>
      <c r="CIH65"/>
      <c r="CII65"/>
      <c r="CIJ65"/>
      <c r="CIK65"/>
      <c r="CIL65"/>
      <c r="CIM65"/>
      <c r="CIN65"/>
      <c r="CIO65"/>
      <c r="CIP65"/>
      <c r="CIQ65"/>
      <c r="CIR65"/>
      <c r="CIS65"/>
      <c r="CIT65"/>
      <c r="CIU65"/>
      <c r="CIV65"/>
      <c r="CIW65"/>
      <c r="CIX65"/>
      <c r="CIY65"/>
      <c r="CIZ65"/>
      <c r="CJA65"/>
      <c r="CJB65"/>
      <c r="CJC65"/>
      <c r="CJD65"/>
      <c r="CJE65"/>
      <c r="CJF65"/>
      <c r="CJG65"/>
      <c r="CJH65"/>
      <c r="CJI65"/>
      <c r="CJJ65"/>
      <c r="CJK65"/>
      <c r="CJL65"/>
      <c r="CJM65"/>
      <c r="CJN65"/>
      <c r="CJO65"/>
      <c r="CJP65"/>
      <c r="CJQ65"/>
      <c r="CJR65"/>
      <c r="CJS65"/>
      <c r="CJT65"/>
      <c r="CJU65"/>
      <c r="CJV65"/>
      <c r="CJW65"/>
      <c r="CJX65"/>
      <c r="CJY65"/>
      <c r="CJZ65"/>
      <c r="CKA65"/>
      <c r="CKB65"/>
      <c r="CKC65"/>
      <c r="CKD65"/>
      <c r="CKE65"/>
      <c r="CKF65"/>
      <c r="CKG65"/>
      <c r="CKH65"/>
      <c r="CKI65"/>
      <c r="CKJ65"/>
      <c r="CKK65"/>
      <c r="CKL65"/>
      <c r="CKM65"/>
      <c r="CKN65"/>
      <c r="CKO65"/>
      <c r="CKP65"/>
      <c r="CKQ65"/>
      <c r="CKR65"/>
      <c r="CKS65"/>
      <c r="CKT65"/>
      <c r="CKU65"/>
      <c r="CKV65"/>
      <c r="CKW65"/>
      <c r="CKX65"/>
      <c r="CKY65"/>
      <c r="CKZ65"/>
      <c r="CLA65"/>
      <c r="CLB65"/>
      <c r="CLC65"/>
      <c r="CLD65"/>
      <c r="CLE65"/>
      <c r="CLF65"/>
      <c r="CLG65"/>
      <c r="CLH65"/>
      <c r="CLI65"/>
      <c r="CLJ65"/>
      <c r="CLK65"/>
      <c r="CLL65"/>
      <c r="CLM65"/>
      <c r="CLN65"/>
      <c r="CLO65"/>
      <c r="CLP65"/>
      <c r="CLQ65"/>
      <c r="CLR65"/>
      <c r="CLS65"/>
      <c r="CLT65"/>
      <c r="CLU65"/>
      <c r="CLV65"/>
      <c r="CLW65"/>
      <c r="CLX65"/>
      <c r="CLY65"/>
      <c r="CLZ65"/>
      <c r="CMA65"/>
      <c r="CMB65"/>
      <c r="CMC65"/>
      <c r="CMD65"/>
      <c r="CME65"/>
      <c r="CMF65"/>
      <c r="CMG65"/>
      <c r="CMH65"/>
      <c r="CMI65"/>
      <c r="CMJ65"/>
      <c r="CMK65"/>
      <c r="CML65"/>
      <c r="CMM65"/>
      <c r="CMN65"/>
      <c r="CMO65"/>
      <c r="CMP65"/>
      <c r="CMQ65"/>
      <c r="CMR65"/>
      <c r="CMS65"/>
      <c r="CMT65"/>
      <c r="CMU65"/>
      <c r="CMV65"/>
      <c r="CMW65"/>
      <c r="CMX65"/>
      <c r="CMY65"/>
      <c r="CMZ65"/>
      <c r="CNA65"/>
      <c r="CNB65"/>
      <c r="CNC65"/>
      <c r="CND65"/>
      <c r="CNE65"/>
      <c r="CNF65"/>
      <c r="CNG65"/>
      <c r="CNH65"/>
      <c r="CNI65"/>
      <c r="CNJ65"/>
      <c r="CNK65"/>
      <c r="CNL65"/>
      <c r="CNM65"/>
      <c r="CNN65"/>
      <c r="CNO65"/>
      <c r="CNP65"/>
      <c r="CNQ65"/>
      <c r="CNR65"/>
      <c r="CNS65"/>
      <c r="CNT65"/>
      <c r="CNU65"/>
      <c r="CNV65"/>
      <c r="CNW65"/>
      <c r="CNX65"/>
      <c r="CNY65"/>
      <c r="CNZ65"/>
      <c r="COA65"/>
      <c r="COB65"/>
      <c r="COC65"/>
      <c r="COD65"/>
      <c r="COE65"/>
      <c r="COF65"/>
      <c r="COG65"/>
      <c r="COH65"/>
      <c r="COI65"/>
      <c r="COJ65"/>
      <c r="COK65"/>
      <c r="COL65"/>
      <c r="COM65"/>
      <c r="CON65"/>
      <c r="COO65"/>
      <c r="COP65"/>
      <c r="COQ65"/>
      <c r="COR65"/>
      <c r="COS65"/>
      <c r="COT65"/>
      <c r="COU65"/>
      <c r="COV65"/>
      <c r="COW65"/>
      <c r="COX65"/>
      <c r="COY65"/>
      <c r="COZ65"/>
      <c r="CPA65"/>
      <c r="CPB65"/>
      <c r="CPC65"/>
      <c r="CPD65"/>
      <c r="CPE65"/>
      <c r="CPF65"/>
      <c r="CPG65"/>
      <c r="CPH65"/>
      <c r="CPI65"/>
      <c r="CPJ65"/>
      <c r="CPK65"/>
      <c r="CPL65"/>
      <c r="CPM65"/>
      <c r="CPN65"/>
      <c r="CPO65"/>
      <c r="CPP65"/>
      <c r="CPQ65"/>
      <c r="CPR65"/>
      <c r="CPS65"/>
      <c r="CPT65"/>
      <c r="CPU65"/>
      <c r="CPV65"/>
      <c r="CPW65"/>
      <c r="CPX65"/>
      <c r="CPY65"/>
      <c r="CPZ65"/>
      <c r="CQA65"/>
      <c r="CQB65"/>
      <c r="CQC65"/>
      <c r="CQD65"/>
      <c r="CQE65"/>
      <c r="CQF65"/>
      <c r="CQG65"/>
      <c r="CQH65"/>
      <c r="CQI65"/>
      <c r="CQJ65"/>
      <c r="CQK65"/>
      <c r="CQL65"/>
      <c r="CQM65"/>
      <c r="CQN65"/>
      <c r="CQO65"/>
      <c r="CQP65"/>
      <c r="CQQ65"/>
      <c r="CQR65"/>
      <c r="CQS65"/>
      <c r="CQT65"/>
      <c r="CQU65"/>
      <c r="CQV65"/>
      <c r="CQW65"/>
      <c r="CQX65"/>
      <c r="CQY65"/>
      <c r="CQZ65"/>
      <c r="CRA65"/>
      <c r="CRB65"/>
      <c r="CRC65"/>
      <c r="CRD65"/>
      <c r="CRE65"/>
      <c r="CRF65"/>
      <c r="CRG65"/>
      <c r="CRH65"/>
      <c r="CRI65"/>
      <c r="CRJ65"/>
      <c r="CRK65"/>
      <c r="CRL65"/>
      <c r="CRM65"/>
      <c r="CRN65"/>
      <c r="CRO65"/>
      <c r="CRP65"/>
      <c r="CRQ65"/>
      <c r="CRR65"/>
      <c r="CRS65"/>
      <c r="CRT65"/>
      <c r="CRU65"/>
      <c r="CRV65"/>
      <c r="CRW65"/>
      <c r="CRX65"/>
      <c r="CRY65"/>
      <c r="CRZ65"/>
      <c r="CSA65"/>
      <c r="CSB65"/>
      <c r="CSC65"/>
      <c r="CSD65"/>
      <c r="CSE65"/>
      <c r="CSF65"/>
      <c r="CSG65"/>
      <c r="CSH65"/>
      <c r="CSI65"/>
      <c r="CSJ65"/>
      <c r="CSK65"/>
      <c r="CSL65"/>
      <c r="CSM65"/>
      <c r="CSN65"/>
      <c r="CSO65"/>
      <c r="CSP65"/>
      <c r="CSQ65"/>
      <c r="CSR65"/>
      <c r="CSS65"/>
      <c r="CST65"/>
      <c r="CSU65"/>
      <c r="CSV65"/>
      <c r="CSW65"/>
      <c r="CSX65"/>
      <c r="CSY65"/>
      <c r="CSZ65"/>
      <c r="CTA65"/>
      <c r="CTB65"/>
      <c r="CTC65"/>
      <c r="CTD65"/>
      <c r="CTE65"/>
      <c r="CTF65"/>
      <c r="CTG65"/>
      <c r="CTH65"/>
      <c r="CTI65"/>
      <c r="CTJ65"/>
      <c r="CTK65"/>
      <c r="CTL65"/>
      <c r="CTM65"/>
      <c r="CTN65"/>
      <c r="CTO65"/>
      <c r="CTP65"/>
      <c r="CTQ65"/>
      <c r="CTR65"/>
      <c r="CTS65"/>
      <c r="CTT65"/>
      <c r="CTU65"/>
      <c r="CTV65"/>
      <c r="CTW65"/>
      <c r="CTX65"/>
      <c r="CTY65"/>
      <c r="CTZ65"/>
      <c r="CUA65"/>
      <c r="CUB65"/>
      <c r="CUC65"/>
      <c r="CUD65"/>
      <c r="CUE65"/>
      <c r="CUF65"/>
      <c r="CUG65"/>
      <c r="CUH65"/>
      <c r="CUI65"/>
      <c r="CUJ65"/>
      <c r="CUK65"/>
      <c r="CUL65"/>
      <c r="CUM65"/>
      <c r="CUN65"/>
      <c r="CUO65"/>
      <c r="CUP65"/>
      <c r="CUQ65"/>
      <c r="CUR65"/>
      <c r="CUS65"/>
      <c r="CUT65"/>
      <c r="CUU65"/>
      <c r="CUV65"/>
      <c r="CUW65"/>
      <c r="CUX65"/>
      <c r="CUY65"/>
      <c r="CUZ65"/>
      <c r="CVA65"/>
      <c r="CVB65"/>
      <c r="CVC65"/>
      <c r="CVD65"/>
      <c r="CVE65"/>
      <c r="CVF65"/>
      <c r="CVG65"/>
      <c r="CVH65"/>
      <c r="CVI65"/>
      <c r="CVJ65"/>
      <c r="CVK65"/>
      <c r="CVL65"/>
      <c r="CVM65"/>
      <c r="CVN65"/>
      <c r="CVO65"/>
      <c r="CVP65"/>
      <c r="CVQ65"/>
      <c r="CVR65"/>
      <c r="CVS65"/>
      <c r="CVT65"/>
      <c r="CVU65"/>
      <c r="CVV65"/>
      <c r="CVW65"/>
      <c r="CVX65"/>
      <c r="CVY65"/>
      <c r="CVZ65"/>
      <c r="CWA65"/>
      <c r="CWB65"/>
      <c r="CWC65"/>
      <c r="CWD65"/>
      <c r="CWE65"/>
      <c r="CWF65"/>
      <c r="CWG65"/>
      <c r="CWH65"/>
      <c r="CWI65"/>
      <c r="CWJ65"/>
      <c r="CWK65"/>
      <c r="CWL65"/>
      <c r="CWM65"/>
      <c r="CWN65"/>
      <c r="CWO65"/>
      <c r="CWP65"/>
      <c r="CWQ65"/>
      <c r="CWR65"/>
      <c r="CWS65"/>
      <c r="CWT65"/>
      <c r="CWU65"/>
      <c r="CWV65"/>
      <c r="CWW65"/>
      <c r="CWX65"/>
      <c r="CWY65"/>
      <c r="CWZ65"/>
      <c r="CXA65"/>
      <c r="CXB65"/>
      <c r="CXC65"/>
      <c r="CXD65"/>
      <c r="CXE65"/>
      <c r="CXF65"/>
      <c r="CXG65"/>
      <c r="CXH65"/>
      <c r="CXI65"/>
      <c r="CXJ65"/>
      <c r="CXK65"/>
      <c r="CXL65"/>
      <c r="CXM65"/>
      <c r="CXN65"/>
      <c r="CXO65"/>
      <c r="CXP65"/>
      <c r="CXQ65"/>
      <c r="CXR65"/>
      <c r="CXS65"/>
      <c r="CXT65"/>
      <c r="CXU65"/>
      <c r="CXV65"/>
      <c r="CXW65"/>
      <c r="CXX65"/>
      <c r="CXY65"/>
      <c r="CXZ65"/>
      <c r="CYA65"/>
      <c r="CYB65"/>
      <c r="CYC65"/>
      <c r="CYD65"/>
      <c r="CYE65"/>
      <c r="CYF65"/>
      <c r="CYG65"/>
      <c r="CYH65"/>
      <c r="CYI65"/>
      <c r="CYJ65"/>
      <c r="CYK65"/>
      <c r="CYL65"/>
      <c r="CYM65"/>
      <c r="CYN65"/>
      <c r="CYO65"/>
      <c r="CYP65"/>
      <c r="CYQ65"/>
      <c r="CYR65"/>
      <c r="CYS65"/>
      <c r="CYT65"/>
      <c r="CYU65"/>
      <c r="CYV65"/>
      <c r="CYW65"/>
      <c r="CYX65"/>
      <c r="CYY65"/>
      <c r="CYZ65"/>
      <c r="CZA65"/>
      <c r="CZB65"/>
      <c r="CZC65"/>
      <c r="CZD65"/>
      <c r="CZE65"/>
      <c r="CZF65"/>
      <c r="CZG65"/>
      <c r="CZH65"/>
      <c r="CZI65"/>
      <c r="CZJ65"/>
      <c r="CZK65"/>
      <c r="CZL65"/>
      <c r="CZM65"/>
      <c r="CZN65"/>
      <c r="CZO65"/>
      <c r="CZP65"/>
      <c r="CZQ65"/>
      <c r="CZR65"/>
      <c r="CZS65"/>
      <c r="CZT65"/>
      <c r="CZU65"/>
      <c r="CZV65"/>
      <c r="CZW65"/>
      <c r="CZX65"/>
      <c r="CZY65"/>
      <c r="CZZ65"/>
      <c r="DAA65"/>
      <c r="DAB65"/>
      <c r="DAC65"/>
      <c r="DAD65"/>
      <c r="DAE65"/>
      <c r="DAF65"/>
      <c r="DAG65"/>
      <c r="DAH65"/>
      <c r="DAI65"/>
      <c r="DAJ65"/>
      <c r="DAK65"/>
      <c r="DAL65"/>
      <c r="DAM65"/>
      <c r="DAN65"/>
      <c r="DAO65"/>
      <c r="DAP65"/>
      <c r="DAQ65"/>
      <c r="DAR65"/>
      <c r="DAS65"/>
      <c r="DAT65"/>
      <c r="DAU65"/>
      <c r="DAV65"/>
      <c r="DAW65"/>
      <c r="DAX65"/>
      <c r="DAY65"/>
      <c r="DAZ65"/>
      <c r="DBA65"/>
      <c r="DBB65"/>
      <c r="DBC65"/>
      <c r="DBD65"/>
      <c r="DBE65"/>
      <c r="DBF65"/>
      <c r="DBG65"/>
      <c r="DBH65"/>
      <c r="DBI65"/>
      <c r="DBJ65"/>
      <c r="DBK65"/>
      <c r="DBL65"/>
      <c r="DBM65"/>
      <c r="DBN65"/>
      <c r="DBO65"/>
      <c r="DBP65"/>
      <c r="DBQ65"/>
      <c r="DBR65"/>
      <c r="DBS65"/>
      <c r="DBT65"/>
      <c r="DBU65"/>
      <c r="DBV65"/>
      <c r="DBW65"/>
      <c r="DBX65"/>
      <c r="DBY65"/>
      <c r="DBZ65"/>
      <c r="DCA65"/>
      <c r="DCB65"/>
      <c r="DCC65"/>
      <c r="DCD65"/>
      <c r="DCE65"/>
      <c r="DCF65"/>
      <c r="DCG65"/>
      <c r="DCH65"/>
      <c r="DCI65"/>
      <c r="DCJ65"/>
      <c r="DCK65"/>
      <c r="DCL65"/>
      <c r="DCM65"/>
      <c r="DCN65"/>
      <c r="DCO65"/>
      <c r="DCP65"/>
      <c r="DCQ65"/>
      <c r="DCR65"/>
      <c r="DCS65"/>
      <c r="DCT65"/>
      <c r="DCU65"/>
      <c r="DCV65"/>
      <c r="DCW65"/>
      <c r="DCX65"/>
      <c r="DCY65"/>
      <c r="DCZ65"/>
      <c r="DDA65"/>
      <c r="DDB65"/>
      <c r="DDC65"/>
      <c r="DDD65"/>
      <c r="DDE65"/>
      <c r="DDF65"/>
      <c r="DDG65"/>
      <c r="DDH65"/>
      <c r="DDI65"/>
      <c r="DDJ65"/>
      <c r="DDK65"/>
      <c r="DDL65"/>
      <c r="DDM65"/>
      <c r="DDN65"/>
      <c r="DDO65"/>
      <c r="DDP65"/>
      <c r="DDQ65"/>
      <c r="DDR65"/>
      <c r="DDS65"/>
      <c r="DDT65"/>
      <c r="DDU65"/>
      <c r="DDV65"/>
      <c r="DDW65"/>
      <c r="DDX65"/>
      <c r="DDY65"/>
      <c r="DDZ65"/>
      <c r="DEA65"/>
      <c r="DEB65"/>
      <c r="DEC65"/>
      <c r="DED65"/>
      <c r="DEE65"/>
      <c r="DEF65"/>
      <c r="DEG65"/>
      <c r="DEH65"/>
      <c r="DEI65"/>
      <c r="DEJ65"/>
      <c r="DEK65"/>
      <c r="DEL65"/>
      <c r="DEM65"/>
      <c r="DEN65"/>
      <c r="DEO65"/>
      <c r="DEP65"/>
      <c r="DEQ65"/>
      <c r="DER65"/>
      <c r="DES65"/>
      <c r="DET65"/>
      <c r="DEU65"/>
      <c r="DEV65"/>
      <c r="DEW65"/>
      <c r="DEX65"/>
      <c r="DEY65"/>
      <c r="DEZ65"/>
      <c r="DFA65"/>
      <c r="DFB65"/>
      <c r="DFC65"/>
      <c r="DFD65"/>
      <c r="DFE65"/>
      <c r="DFF65"/>
      <c r="DFG65"/>
      <c r="DFH65"/>
      <c r="DFI65"/>
      <c r="DFJ65"/>
      <c r="DFK65"/>
      <c r="DFL65"/>
      <c r="DFM65"/>
      <c r="DFN65"/>
      <c r="DFO65"/>
      <c r="DFP65"/>
      <c r="DFQ65"/>
      <c r="DFR65"/>
      <c r="DFS65"/>
      <c r="DFT65"/>
      <c r="DFU65"/>
      <c r="DFV65"/>
      <c r="DFW65"/>
      <c r="DFX65"/>
      <c r="DFY65"/>
      <c r="DFZ65"/>
      <c r="DGA65"/>
      <c r="DGB65"/>
      <c r="DGC65"/>
      <c r="DGD65"/>
      <c r="DGE65"/>
      <c r="DGF65"/>
      <c r="DGG65"/>
      <c r="DGH65"/>
      <c r="DGI65"/>
      <c r="DGJ65"/>
      <c r="DGK65"/>
      <c r="DGL65"/>
      <c r="DGM65"/>
      <c r="DGN65"/>
      <c r="DGO65"/>
      <c r="DGP65"/>
      <c r="DGQ65"/>
      <c r="DGR65"/>
      <c r="DGS65"/>
      <c r="DGT65"/>
      <c r="DGU65"/>
      <c r="DGV65"/>
      <c r="DGW65"/>
      <c r="DGX65"/>
      <c r="DGY65"/>
      <c r="DGZ65"/>
      <c r="DHA65"/>
      <c r="DHB65"/>
      <c r="DHC65"/>
      <c r="DHD65"/>
      <c r="DHE65"/>
      <c r="DHF65"/>
      <c r="DHG65"/>
      <c r="DHH65"/>
      <c r="DHI65"/>
      <c r="DHJ65"/>
      <c r="DHK65"/>
      <c r="DHL65"/>
      <c r="DHM65"/>
      <c r="DHN65"/>
      <c r="DHO65"/>
      <c r="DHP65"/>
      <c r="DHQ65"/>
      <c r="DHR65"/>
      <c r="DHS65"/>
      <c r="DHT65"/>
      <c r="DHU65"/>
      <c r="DHV65"/>
      <c r="DHW65"/>
      <c r="DHX65"/>
      <c r="DHY65"/>
      <c r="DHZ65"/>
      <c r="DIA65"/>
      <c r="DIB65"/>
      <c r="DIC65"/>
      <c r="DID65"/>
      <c r="DIE65"/>
      <c r="DIF65"/>
      <c r="DIG65"/>
      <c r="DIH65"/>
      <c r="DII65"/>
      <c r="DIJ65"/>
      <c r="DIK65"/>
      <c r="DIL65"/>
      <c r="DIM65"/>
      <c r="DIN65"/>
      <c r="DIO65"/>
      <c r="DIP65"/>
      <c r="DIQ65"/>
      <c r="DIR65"/>
      <c r="DIS65"/>
      <c r="DIT65"/>
      <c r="DIU65"/>
      <c r="DIV65"/>
      <c r="DIW65"/>
      <c r="DIX65"/>
      <c r="DIY65"/>
      <c r="DIZ65"/>
      <c r="DJA65"/>
      <c r="DJB65"/>
      <c r="DJC65"/>
      <c r="DJD65"/>
      <c r="DJE65"/>
      <c r="DJF65"/>
      <c r="DJG65"/>
      <c r="DJH65"/>
      <c r="DJI65"/>
      <c r="DJJ65"/>
      <c r="DJK65"/>
      <c r="DJL65"/>
      <c r="DJM65"/>
      <c r="DJN65"/>
      <c r="DJO65"/>
      <c r="DJP65"/>
      <c r="DJQ65"/>
      <c r="DJR65"/>
      <c r="DJS65"/>
      <c r="DJT65"/>
      <c r="DJU65"/>
      <c r="DJV65"/>
      <c r="DJW65"/>
      <c r="DJX65"/>
      <c r="DJY65"/>
      <c r="DJZ65"/>
      <c r="DKA65"/>
      <c r="DKB65"/>
      <c r="DKC65"/>
      <c r="DKD65"/>
      <c r="DKE65"/>
      <c r="DKF65"/>
      <c r="DKG65"/>
      <c r="DKH65"/>
      <c r="DKI65"/>
      <c r="DKJ65"/>
      <c r="DKK65"/>
      <c r="DKL65"/>
      <c r="DKM65"/>
      <c r="DKN65"/>
      <c r="DKO65"/>
      <c r="DKP65"/>
      <c r="DKQ65"/>
      <c r="DKR65"/>
      <c r="DKS65"/>
      <c r="DKT65"/>
      <c r="DKU65"/>
      <c r="DKV65"/>
      <c r="DKW65"/>
      <c r="DKX65"/>
      <c r="DKY65"/>
      <c r="DKZ65"/>
      <c r="DLA65"/>
      <c r="DLB65"/>
      <c r="DLC65"/>
      <c r="DLD65"/>
      <c r="DLE65"/>
      <c r="DLF65"/>
      <c r="DLG65"/>
      <c r="DLH65"/>
      <c r="DLI65"/>
      <c r="DLJ65"/>
      <c r="DLK65"/>
      <c r="DLL65"/>
      <c r="DLM65"/>
      <c r="DLN65"/>
      <c r="DLO65"/>
      <c r="DLP65"/>
      <c r="DLQ65"/>
      <c r="DLR65"/>
      <c r="DLS65"/>
      <c r="DLT65"/>
      <c r="DLU65"/>
      <c r="DLV65"/>
      <c r="DLW65"/>
      <c r="DLX65"/>
      <c r="DLY65"/>
      <c r="DLZ65"/>
      <c r="DMA65"/>
      <c r="DMB65"/>
      <c r="DMC65"/>
      <c r="DMD65"/>
      <c r="DME65"/>
      <c r="DMF65"/>
      <c r="DMG65"/>
      <c r="DMH65"/>
      <c r="DMI65"/>
      <c r="DMJ65"/>
      <c r="DMK65"/>
      <c r="DML65"/>
      <c r="DMM65"/>
      <c r="DMN65"/>
      <c r="DMO65"/>
      <c r="DMP65"/>
      <c r="DMQ65"/>
      <c r="DMR65"/>
      <c r="DMS65"/>
      <c r="DMT65"/>
      <c r="DMU65"/>
      <c r="DMV65"/>
      <c r="DMW65"/>
      <c r="DMX65"/>
      <c r="DMY65"/>
      <c r="DMZ65"/>
      <c r="DNA65"/>
      <c r="DNB65"/>
      <c r="DNC65"/>
      <c r="DND65"/>
      <c r="DNE65"/>
      <c r="DNF65"/>
      <c r="DNG65"/>
      <c r="DNH65"/>
      <c r="DNI65"/>
      <c r="DNJ65"/>
      <c r="DNK65"/>
      <c r="DNL65"/>
      <c r="DNM65"/>
      <c r="DNN65"/>
      <c r="DNO65"/>
      <c r="DNP65"/>
      <c r="DNQ65"/>
      <c r="DNR65"/>
      <c r="DNS65"/>
      <c r="DNT65"/>
      <c r="DNU65"/>
      <c r="DNV65"/>
      <c r="DNW65"/>
      <c r="DNX65"/>
      <c r="DNY65"/>
      <c r="DNZ65"/>
      <c r="DOA65"/>
      <c r="DOB65"/>
      <c r="DOC65"/>
      <c r="DOD65"/>
      <c r="DOE65"/>
      <c r="DOF65"/>
      <c r="DOG65"/>
      <c r="DOH65"/>
      <c r="DOI65"/>
      <c r="DOJ65"/>
      <c r="DOK65"/>
      <c r="DOL65"/>
      <c r="DOM65"/>
      <c r="DON65"/>
      <c r="DOO65"/>
      <c r="DOP65"/>
      <c r="DOQ65"/>
      <c r="DOR65"/>
      <c r="DOS65"/>
      <c r="DOT65"/>
      <c r="DOU65"/>
      <c r="DOV65"/>
      <c r="DOW65"/>
      <c r="DOX65"/>
      <c r="DOY65"/>
      <c r="DOZ65"/>
      <c r="DPA65"/>
      <c r="DPB65"/>
      <c r="DPC65"/>
      <c r="DPD65"/>
      <c r="DPE65"/>
      <c r="DPF65"/>
      <c r="DPG65"/>
      <c r="DPH65"/>
      <c r="DPI65"/>
      <c r="DPJ65"/>
      <c r="DPK65"/>
      <c r="DPL65"/>
      <c r="DPM65"/>
      <c r="DPN65"/>
      <c r="DPO65"/>
      <c r="DPP65"/>
      <c r="DPQ65"/>
      <c r="DPR65"/>
      <c r="DPS65"/>
      <c r="DPT65"/>
      <c r="DPU65"/>
      <c r="DPV65"/>
      <c r="DPW65"/>
      <c r="DPX65"/>
      <c r="DPY65"/>
      <c r="DPZ65"/>
      <c r="DQA65"/>
      <c r="DQB65"/>
      <c r="DQC65"/>
      <c r="DQD65"/>
      <c r="DQE65"/>
      <c r="DQF65"/>
      <c r="DQG65"/>
      <c r="DQH65"/>
      <c r="DQI65"/>
      <c r="DQJ65"/>
      <c r="DQK65"/>
      <c r="DQL65"/>
      <c r="DQM65"/>
      <c r="DQN65"/>
      <c r="DQO65"/>
      <c r="DQP65"/>
      <c r="DQQ65"/>
      <c r="DQR65"/>
      <c r="DQS65"/>
      <c r="DQT65"/>
      <c r="DQU65"/>
      <c r="DQV65"/>
      <c r="DQW65"/>
      <c r="DQX65"/>
      <c r="DQY65"/>
      <c r="DQZ65"/>
      <c r="DRA65"/>
      <c r="DRB65"/>
      <c r="DRC65"/>
      <c r="DRD65"/>
      <c r="DRE65"/>
      <c r="DRF65"/>
      <c r="DRG65"/>
      <c r="DRH65"/>
      <c r="DRI65"/>
      <c r="DRJ65"/>
      <c r="DRK65"/>
      <c r="DRL65"/>
      <c r="DRM65"/>
      <c r="DRN65"/>
      <c r="DRO65"/>
      <c r="DRP65"/>
      <c r="DRQ65"/>
      <c r="DRR65"/>
      <c r="DRS65"/>
      <c r="DRT65"/>
      <c r="DRU65"/>
      <c r="DRV65"/>
      <c r="DRW65"/>
      <c r="DRX65"/>
      <c r="DRY65"/>
      <c r="DRZ65"/>
      <c r="DSA65"/>
      <c r="DSB65"/>
      <c r="DSC65"/>
      <c r="DSD65"/>
      <c r="DSE65"/>
      <c r="DSF65"/>
      <c r="DSG65"/>
      <c r="DSH65"/>
      <c r="DSI65"/>
      <c r="DSJ65"/>
      <c r="DSK65"/>
      <c r="DSL65"/>
      <c r="DSM65"/>
      <c r="DSN65"/>
      <c r="DSO65"/>
      <c r="DSP65"/>
      <c r="DSQ65"/>
      <c r="DSR65"/>
      <c r="DSS65"/>
      <c r="DST65"/>
      <c r="DSU65"/>
      <c r="DSV65"/>
      <c r="DSW65"/>
      <c r="DSX65"/>
      <c r="DSY65"/>
      <c r="DSZ65"/>
      <c r="DTA65"/>
      <c r="DTB65"/>
      <c r="DTC65"/>
      <c r="DTD65"/>
      <c r="DTE65"/>
      <c r="DTF65"/>
      <c r="DTG65"/>
      <c r="DTH65"/>
      <c r="DTI65"/>
      <c r="DTJ65"/>
      <c r="DTK65"/>
      <c r="DTL65"/>
      <c r="DTM65"/>
      <c r="DTN65"/>
      <c r="DTO65"/>
      <c r="DTP65"/>
      <c r="DTQ65"/>
      <c r="DTR65"/>
      <c r="DTS65"/>
      <c r="DTT65"/>
      <c r="DTU65"/>
      <c r="DTV65"/>
      <c r="DTW65"/>
      <c r="DTX65"/>
      <c r="DTY65"/>
      <c r="DTZ65"/>
      <c r="DUA65"/>
      <c r="DUB65"/>
      <c r="DUC65"/>
      <c r="DUD65"/>
      <c r="DUE65"/>
      <c r="DUF65"/>
      <c r="DUG65"/>
      <c r="DUH65"/>
      <c r="DUI65"/>
      <c r="DUJ65"/>
      <c r="DUK65"/>
      <c r="DUL65"/>
      <c r="DUM65"/>
      <c r="DUN65"/>
      <c r="DUO65"/>
      <c r="DUP65"/>
      <c r="DUQ65"/>
      <c r="DUR65"/>
      <c r="DUS65"/>
      <c r="DUT65"/>
      <c r="DUU65"/>
      <c r="DUV65"/>
      <c r="DUW65"/>
      <c r="DUX65"/>
      <c r="DUY65"/>
      <c r="DUZ65"/>
      <c r="DVA65"/>
      <c r="DVB65"/>
      <c r="DVC65"/>
      <c r="DVD65"/>
      <c r="DVE65"/>
      <c r="DVF65"/>
      <c r="DVG65"/>
      <c r="DVH65"/>
      <c r="DVI65"/>
      <c r="DVJ65"/>
      <c r="DVK65"/>
      <c r="DVL65"/>
      <c r="DVM65"/>
      <c r="DVN65"/>
      <c r="DVO65"/>
      <c r="DVP65"/>
      <c r="DVQ65"/>
      <c r="DVR65"/>
      <c r="DVS65"/>
      <c r="DVT65"/>
      <c r="DVU65"/>
      <c r="DVV65"/>
      <c r="DVW65"/>
      <c r="DVX65"/>
      <c r="DVY65"/>
      <c r="DVZ65"/>
      <c r="DWA65"/>
      <c r="DWB65"/>
      <c r="DWC65"/>
      <c r="DWD65"/>
      <c r="DWE65"/>
      <c r="DWF65"/>
      <c r="DWG65"/>
      <c r="DWH65"/>
      <c r="DWI65"/>
      <c r="DWJ65"/>
      <c r="DWK65"/>
      <c r="DWL65"/>
      <c r="DWM65"/>
      <c r="DWN65"/>
      <c r="DWO65"/>
      <c r="DWP65"/>
      <c r="DWQ65"/>
      <c r="DWR65"/>
      <c r="DWS65"/>
      <c r="DWT65"/>
      <c r="DWU65"/>
      <c r="DWV65"/>
      <c r="DWW65"/>
      <c r="DWX65"/>
      <c r="DWY65"/>
      <c r="DWZ65"/>
      <c r="DXA65"/>
      <c r="DXB65"/>
      <c r="DXC65"/>
      <c r="DXD65"/>
      <c r="DXE65"/>
      <c r="DXF65"/>
      <c r="DXG65"/>
      <c r="DXH65"/>
      <c r="DXI65"/>
      <c r="DXJ65"/>
      <c r="DXK65"/>
      <c r="DXL65"/>
      <c r="DXM65"/>
      <c r="DXN65"/>
      <c r="DXO65"/>
      <c r="DXP65"/>
      <c r="DXQ65"/>
      <c r="DXR65"/>
      <c r="DXS65"/>
      <c r="DXT65"/>
      <c r="DXU65"/>
      <c r="DXV65"/>
      <c r="DXW65"/>
      <c r="DXX65"/>
      <c r="DXY65"/>
      <c r="DXZ65"/>
      <c r="DYA65"/>
      <c r="DYB65"/>
      <c r="DYC65"/>
      <c r="DYD65"/>
      <c r="DYE65"/>
      <c r="DYF65"/>
      <c r="DYG65"/>
      <c r="DYH65"/>
      <c r="DYI65"/>
      <c r="DYJ65"/>
      <c r="DYK65"/>
      <c r="DYL65"/>
      <c r="DYM65"/>
      <c r="DYN65"/>
      <c r="DYO65"/>
      <c r="DYP65"/>
      <c r="DYQ65"/>
      <c r="DYR65"/>
      <c r="DYS65"/>
      <c r="DYT65"/>
      <c r="DYU65"/>
      <c r="DYV65"/>
      <c r="DYW65"/>
      <c r="DYX65"/>
      <c r="DYY65"/>
      <c r="DYZ65"/>
      <c r="DZA65"/>
      <c r="DZB65"/>
      <c r="DZC65"/>
      <c r="DZD65"/>
      <c r="DZE65"/>
      <c r="DZF65"/>
      <c r="DZG65"/>
      <c r="DZH65"/>
      <c r="DZI65"/>
      <c r="DZJ65"/>
      <c r="DZK65"/>
      <c r="DZL65"/>
      <c r="DZM65"/>
      <c r="DZN65"/>
      <c r="DZO65"/>
      <c r="DZP65"/>
      <c r="DZQ65"/>
      <c r="DZR65"/>
      <c r="DZS65"/>
      <c r="DZT65"/>
      <c r="DZU65"/>
      <c r="DZV65"/>
      <c r="DZW65"/>
      <c r="DZX65"/>
      <c r="DZY65"/>
      <c r="DZZ65"/>
      <c r="EAA65"/>
      <c r="EAB65"/>
      <c r="EAC65"/>
      <c r="EAD65"/>
      <c r="EAE65"/>
      <c r="EAF65"/>
      <c r="EAG65"/>
      <c r="EAH65"/>
      <c r="EAI65"/>
      <c r="EAJ65"/>
      <c r="EAK65"/>
      <c r="EAL65"/>
      <c r="EAM65"/>
      <c r="EAN65"/>
      <c r="EAO65"/>
      <c r="EAP65"/>
      <c r="EAQ65"/>
      <c r="EAR65"/>
      <c r="EAS65"/>
      <c r="EAT65"/>
      <c r="EAU65"/>
      <c r="EAV65"/>
      <c r="EAW65"/>
      <c r="EAX65"/>
      <c r="EAY65"/>
      <c r="EAZ65"/>
      <c r="EBA65"/>
      <c r="EBB65"/>
      <c r="EBC65"/>
      <c r="EBD65"/>
      <c r="EBE65"/>
      <c r="EBF65"/>
      <c r="EBG65"/>
      <c r="EBH65"/>
      <c r="EBI65"/>
      <c r="EBJ65"/>
      <c r="EBK65"/>
      <c r="EBL65"/>
      <c r="EBM65"/>
      <c r="EBN65"/>
      <c r="EBO65"/>
      <c r="EBP65"/>
      <c r="EBQ65"/>
      <c r="EBR65"/>
      <c r="EBS65"/>
      <c r="EBT65"/>
      <c r="EBU65"/>
      <c r="EBV65"/>
      <c r="EBW65"/>
      <c r="EBX65"/>
      <c r="EBY65"/>
      <c r="EBZ65"/>
      <c r="ECA65"/>
      <c r="ECB65"/>
      <c r="ECC65"/>
      <c r="ECD65"/>
      <c r="ECE65"/>
      <c r="ECF65"/>
      <c r="ECG65"/>
      <c r="ECH65"/>
      <c r="ECI65"/>
      <c r="ECJ65"/>
      <c r="ECK65"/>
      <c r="ECL65"/>
      <c r="ECM65"/>
      <c r="ECN65"/>
      <c r="ECO65"/>
      <c r="ECP65"/>
      <c r="ECQ65"/>
      <c r="ECR65"/>
      <c r="ECS65"/>
      <c r="ECT65"/>
      <c r="ECU65"/>
      <c r="ECV65"/>
      <c r="ECW65"/>
      <c r="ECX65"/>
      <c r="ECY65"/>
      <c r="ECZ65"/>
      <c r="EDA65"/>
      <c r="EDB65"/>
      <c r="EDC65"/>
      <c r="EDD65"/>
      <c r="EDE65"/>
      <c r="EDF65"/>
      <c r="EDG65"/>
      <c r="EDH65"/>
      <c r="EDI65"/>
      <c r="EDJ65"/>
      <c r="EDK65"/>
      <c r="EDL65"/>
      <c r="EDM65"/>
      <c r="EDN65"/>
      <c r="EDO65"/>
      <c r="EDP65"/>
      <c r="EDQ65"/>
      <c r="EDR65"/>
      <c r="EDS65"/>
      <c r="EDT65"/>
      <c r="EDU65"/>
      <c r="EDV65"/>
      <c r="EDW65"/>
      <c r="EDX65"/>
      <c r="EDY65"/>
      <c r="EDZ65"/>
      <c r="EEA65"/>
      <c r="EEB65"/>
      <c r="EEC65"/>
      <c r="EED65"/>
      <c r="EEE65"/>
      <c r="EEF65"/>
      <c r="EEG65"/>
      <c r="EEH65"/>
      <c r="EEI65"/>
      <c r="EEJ65"/>
      <c r="EEK65"/>
      <c r="EEL65"/>
      <c r="EEM65"/>
      <c r="EEN65"/>
      <c r="EEO65"/>
      <c r="EEP65"/>
      <c r="EEQ65"/>
      <c r="EER65"/>
      <c r="EES65"/>
      <c r="EET65"/>
      <c r="EEU65"/>
      <c r="EEV65"/>
      <c r="EEW65"/>
      <c r="EEX65"/>
      <c r="EEY65"/>
      <c r="EEZ65"/>
      <c r="EFA65"/>
      <c r="EFB65"/>
      <c r="EFC65"/>
      <c r="EFD65"/>
      <c r="EFE65"/>
      <c r="EFF65"/>
      <c r="EFG65"/>
      <c r="EFH65"/>
      <c r="EFI65"/>
      <c r="EFJ65"/>
      <c r="EFK65"/>
      <c r="EFL65"/>
      <c r="EFM65"/>
      <c r="EFN65"/>
      <c r="EFO65"/>
      <c r="EFP65"/>
      <c r="EFQ65"/>
      <c r="EFR65"/>
      <c r="EFS65"/>
      <c r="EFT65"/>
      <c r="EFU65"/>
      <c r="EFV65"/>
      <c r="EFW65"/>
      <c r="EFX65"/>
      <c r="EFY65"/>
      <c r="EFZ65"/>
      <c r="EGA65"/>
      <c r="EGB65"/>
      <c r="EGC65"/>
      <c r="EGD65"/>
      <c r="EGE65"/>
      <c r="EGF65"/>
      <c r="EGG65"/>
      <c r="EGH65"/>
      <c r="EGI65"/>
      <c r="EGJ65"/>
      <c r="EGK65"/>
      <c r="EGL65"/>
      <c r="EGM65"/>
      <c r="EGN65"/>
      <c r="EGO65"/>
      <c r="EGP65"/>
      <c r="EGQ65"/>
      <c r="EGR65"/>
      <c r="EGS65"/>
      <c r="EGT65"/>
      <c r="EGU65"/>
      <c r="EGV65"/>
      <c r="EGW65"/>
      <c r="EGX65"/>
      <c r="EGY65"/>
      <c r="EGZ65"/>
      <c r="EHA65"/>
      <c r="EHB65"/>
      <c r="EHC65"/>
      <c r="EHD65"/>
      <c r="EHE65"/>
      <c r="EHF65"/>
      <c r="EHG65"/>
      <c r="EHH65"/>
      <c r="EHI65"/>
      <c r="EHJ65"/>
      <c r="EHK65"/>
      <c r="EHL65"/>
      <c r="EHM65"/>
      <c r="EHN65"/>
      <c r="EHO65"/>
      <c r="EHP65"/>
      <c r="EHQ65"/>
      <c r="EHR65"/>
      <c r="EHS65"/>
      <c r="EHT65"/>
      <c r="EHU65"/>
      <c r="EHV65"/>
      <c r="EHW65"/>
      <c r="EHX65"/>
      <c r="EHY65"/>
      <c r="EHZ65"/>
      <c r="EIA65"/>
      <c r="EIB65"/>
      <c r="EIC65"/>
      <c r="EID65"/>
      <c r="EIE65"/>
      <c r="EIF65"/>
      <c r="EIG65"/>
      <c r="EIH65"/>
      <c r="EII65"/>
      <c r="EIJ65"/>
      <c r="EIK65"/>
      <c r="EIL65"/>
      <c r="EIM65"/>
      <c r="EIN65"/>
      <c r="EIO65"/>
      <c r="EIP65"/>
      <c r="EIQ65"/>
      <c r="EIR65"/>
      <c r="EIS65"/>
      <c r="EIT65"/>
      <c r="EIU65"/>
      <c r="EIV65"/>
      <c r="EIW65"/>
      <c r="EIX65"/>
      <c r="EIY65"/>
      <c r="EIZ65"/>
      <c r="EJA65"/>
      <c r="EJB65"/>
      <c r="EJC65"/>
      <c r="EJD65"/>
      <c r="EJE65"/>
      <c r="EJF65"/>
      <c r="EJG65"/>
      <c r="EJH65"/>
      <c r="EJI65"/>
      <c r="EJJ65"/>
      <c r="EJK65"/>
      <c r="EJL65"/>
      <c r="EJM65"/>
      <c r="EJN65"/>
      <c r="EJO65"/>
      <c r="EJP65"/>
      <c r="EJQ65"/>
      <c r="EJR65"/>
      <c r="EJS65"/>
      <c r="EJT65"/>
      <c r="EJU65"/>
      <c r="EJV65"/>
      <c r="EJW65"/>
      <c r="EJX65"/>
      <c r="EJY65"/>
      <c r="EJZ65"/>
      <c r="EKA65"/>
      <c r="EKB65"/>
      <c r="EKC65"/>
      <c r="EKD65"/>
      <c r="EKE65"/>
      <c r="EKF65"/>
      <c r="EKG65"/>
      <c r="EKH65"/>
      <c r="EKI65"/>
      <c r="EKJ65"/>
      <c r="EKK65"/>
      <c r="EKL65"/>
      <c r="EKM65"/>
      <c r="EKN65"/>
      <c r="EKO65"/>
      <c r="EKP65"/>
      <c r="EKQ65"/>
      <c r="EKR65"/>
      <c r="EKS65"/>
      <c r="EKT65"/>
      <c r="EKU65"/>
      <c r="EKV65"/>
      <c r="EKW65"/>
      <c r="EKX65"/>
      <c r="EKY65"/>
      <c r="EKZ65"/>
      <c r="ELA65"/>
      <c r="ELB65"/>
      <c r="ELC65"/>
      <c r="ELD65"/>
      <c r="ELE65"/>
      <c r="ELF65"/>
      <c r="ELG65"/>
      <c r="ELH65"/>
      <c r="ELI65"/>
      <c r="ELJ65"/>
      <c r="ELK65"/>
      <c r="ELL65"/>
      <c r="ELM65"/>
      <c r="ELN65"/>
      <c r="ELO65"/>
      <c r="ELP65"/>
      <c r="ELQ65"/>
      <c r="ELR65"/>
      <c r="ELS65"/>
      <c r="ELT65"/>
      <c r="ELU65"/>
      <c r="ELV65"/>
      <c r="ELW65"/>
      <c r="ELX65"/>
      <c r="ELY65"/>
      <c r="ELZ65"/>
      <c r="EMA65"/>
      <c r="EMB65"/>
      <c r="EMC65"/>
      <c r="EMD65"/>
      <c r="EME65"/>
      <c r="EMF65"/>
      <c r="EMG65"/>
      <c r="EMH65"/>
      <c r="EMI65"/>
      <c r="EMJ65"/>
      <c r="EMK65"/>
      <c r="EML65"/>
      <c r="EMM65"/>
      <c r="EMN65"/>
      <c r="EMO65"/>
      <c r="EMP65"/>
      <c r="EMQ65"/>
      <c r="EMR65"/>
      <c r="EMS65"/>
      <c r="EMT65"/>
      <c r="EMU65"/>
      <c r="EMV65"/>
      <c r="EMW65"/>
      <c r="EMX65"/>
      <c r="EMY65"/>
      <c r="EMZ65"/>
      <c r="ENA65"/>
      <c r="ENB65"/>
      <c r="ENC65"/>
      <c r="END65"/>
      <c r="ENE65"/>
      <c r="ENF65"/>
      <c r="ENG65"/>
      <c r="ENH65"/>
      <c r="ENI65"/>
      <c r="ENJ65"/>
      <c r="ENK65"/>
      <c r="ENL65"/>
      <c r="ENM65"/>
      <c r="ENN65"/>
      <c r="ENO65"/>
      <c r="ENP65"/>
      <c r="ENQ65"/>
      <c r="ENR65"/>
      <c r="ENS65"/>
      <c r="ENT65"/>
      <c r="ENU65"/>
      <c r="ENV65"/>
      <c r="ENW65"/>
      <c r="ENX65"/>
      <c r="ENY65"/>
      <c r="ENZ65"/>
      <c r="EOA65"/>
      <c r="EOB65"/>
      <c r="EOC65"/>
      <c r="EOD65"/>
      <c r="EOE65"/>
      <c r="EOF65"/>
      <c r="EOG65"/>
      <c r="EOH65"/>
      <c r="EOI65"/>
      <c r="EOJ65"/>
      <c r="EOK65"/>
      <c r="EOL65"/>
      <c r="EOM65"/>
      <c r="EON65"/>
      <c r="EOO65"/>
      <c r="EOP65"/>
      <c r="EOQ65"/>
      <c r="EOR65"/>
      <c r="EOS65"/>
      <c r="EOT65"/>
      <c r="EOU65"/>
      <c r="EOV65"/>
      <c r="EOW65"/>
      <c r="EOX65"/>
      <c r="EOY65"/>
      <c r="EOZ65"/>
      <c r="EPA65"/>
      <c r="EPB65"/>
      <c r="EPC65"/>
      <c r="EPD65"/>
      <c r="EPE65"/>
      <c r="EPF65"/>
      <c r="EPG65"/>
      <c r="EPH65"/>
      <c r="EPI65"/>
      <c r="EPJ65"/>
      <c r="EPK65"/>
      <c r="EPL65"/>
      <c r="EPM65"/>
      <c r="EPN65"/>
      <c r="EPO65"/>
      <c r="EPP65"/>
      <c r="EPQ65"/>
      <c r="EPR65"/>
      <c r="EPS65"/>
      <c r="EPT65"/>
      <c r="EPU65"/>
      <c r="EPV65"/>
      <c r="EPW65"/>
      <c r="EPX65"/>
      <c r="EPY65"/>
      <c r="EPZ65"/>
      <c r="EQA65"/>
      <c r="EQB65"/>
      <c r="EQC65"/>
      <c r="EQD65"/>
      <c r="EQE65"/>
      <c r="EQF65"/>
      <c r="EQG65"/>
      <c r="EQH65"/>
      <c r="EQI65"/>
      <c r="EQJ65"/>
      <c r="EQK65"/>
      <c r="EQL65"/>
      <c r="EQM65"/>
      <c r="EQN65"/>
      <c r="EQO65"/>
      <c r="EQP65"/>
      <c r="EQQ65"/>
      <c r="EQR65"/>
      <c r="EQS65"/>
      <c r="EQT65"/>
      <c r="EQU65"/>
      <c r="EQV65"/>
      <c r="EQW65"/>
      <c r="EQX65"/>
      <c r="EQY65"/>
      <c r="EQZ65"/>
      <c r="ERA65"/>
      <c r="ERB65"/>
      <c r="ERC65"/>
      <c r="ERD65"/>
      <c r="ERE65"/>
      <c r="ERF65"/>
      <c r="ERG65"/>
      <c r="ERH65"/>
      <c r="ERI65"/>
      <c r="ERJ65"/>
      <c r="ERK65"/>
      <c r="ERL65"/>
      <c r="ERM65"/>
      <c r="ERN65"/>
      <c r="ERO65"/>
      <c r="ERP65"/>
      <c r="ERQ65"/>
      <c r="ERR65"/>
      <c r="ERS65"/>
      <c r="ERT65"/>
      <c r="ERU65"/>
      <c r="ERV65"/>
      <c r="ERW65"/>
      <c r="ERX65"/>
      <c r="ERY65"/>
      <c r="ERZ65"/>
      <c r="ESA65"/>
      <c r="ESB65"/>
      <c r="ESC65"/>
      <c r="ESD65"/>
      <c r="ESE65"/>
      <c r="ESF65"/>
      <c r="ESG65"/>
      <c r="ESH65"/>
      <c r="ESI65"/>
      <c r="ESJ65"/>
      <c r="ESK65"/>
      <c r="ESL65"/>
      <c r="ESM65"/>
      <c r="ESN65"/>
      <c r="ESO65"/>
      <c r="ESP65"/>
      <c r="ESQ65"/>
      <c r="ESR65"/>
      <c r="ESS65"/>
      <c r="EST65"/>
      <c r="ESU65"/>
      <c r="ESV65"/>
      <c r="ESW65"/>
      <c r="ESX65"/>
      <c r="ESY65"/>
      <c r="ESZ65"/>
      <c r="ETA65"/>
      <c r="ETB65"/>
      <c r="ETC65"/>
      <c r="ETD65"/>
      <c r="ETE65"/>
      <c r="ETF65"/>
      <c r="ETG65"/>
      <c r="ETH65"/>
      <c r="ETI65"/>
      <c r="ETJ65"/>
      <c r="ETK65"/>
      <c r="ETL65"/>
      <c r="ETM65"/>
      <c r="ETN65"/>
      <c r="ETO65"/>
      <c r="ETP65"/>
      <c r="ETQ65"/>
      <c r="ETR65"/>
      <c r="ETS65"/>
      <c r="ETT65"/>
      <c r="ETU65"/>
      <c r="ETV65"/>
      <c r="ETW65"/>
      <c r="ETX65"/>
      <c r="ETY65"/>
      <c r="ETZ65"/>
      <c r="EUA65"/>
      <c r="EUB65"/>
      <c r="EUC65"/>
      <c r="EUD65"/>
      <c r="EUE65"/>
      <c r="EUF65"/>
      <c r="EUG65"/>
      <c r="EUH65"/>
      <c r="EUI65"/>
      <c r="EUJ65"/>
      <c r="EUK65"/>
      <c r="EUL65"/>
      <c r="EUM65"/>
      <c r="EUN65"/>
      <c r="EUO65"/>
      <c r="EUP65"/>
      <c r="EUQ65"/>
      <c r="EUR65"/>
      <c r="EUS65"/>
      <c r="EUT65"/>
      <c r="EUU65"/>
      <c r="EUV65"/>
      <c r="EUW65"/>
      <c r="EUX65"/>
      <c r="EUY65"/>
      <c r="EUZ65"/>
      <c r="EVA65"/>
      <c r="EVB65"/>
      <c r="EVC65"/>
      <c r="EVD65"/>
      <c r="EVE65"/>
      <c r="EVF65"/>
      <c r="EVG65"/>
      <c r="EVH65"/>
      <c r="EVI65"/>
      <c r="EVJ65"/>
      <c r="EVK65"/>
      <c r="EVL65"/>
      <c r="EVM65"/>
      <c r="EVN65"/>
      <c r="EVO65"/>
      <c r="EVP65"/>
      <c r="EVQ65"/>
      <c r="EVR65"/>
      <c r="EVS65"/>
      <c r="EVT65"/>
      <c r="EVU65"/>
      <c r="EVV65"/>
      <c r="EVW65"/>
      <c r="EVX65"/>
      <c r="EVY65"/>
      <c r="EVZ65"/>
      <c r="EWA65"/>
      <c r="EWB65"/>
      <c r="EWC65"/>
      <c r="EWD65"/>
      <c r="EWE65"/>
      <c r="EWF65"/>
      <c r="EWG65"/>
      <c r="EWH65"/>
      <c r="EWI65"/>
      <c r="EWJ65"/>
      <c r="EWK65"/>
      <c r="EWL65"/>
      <c r="EWM65"/>
      <c r="EWN65"/>
      <c r="EWO65"/>
      <c r="EWP65"/>
      <c r="EWQ65"/>
      <c r="EWR65"/>
      <c r="EWS65"/>
      <c r="EWT65"/>
      <c r="EWU65"/>
      <c r="EWV65"/>
      <c r="EWW65"/>
      <c r="EWX65"/>
      <c r="EWY65"/>
      <c r="EWZ65"/>
      <c r="EXA65"/>
      <c r="EXB65"/>
      <c r="EXC65"/>
      <c r="EXD65"/>
      <c r="EXE65"/>
      <c r="EXF65"/>
      <c r="EXG65"/>
      <c r="EXH65"/>
      <c r="EXI65"/>
      <c r="EXJ65"/>
      <c r="EXK65"/>
      <c r="EXL65"/>
      <c r="EXM65"/>
      <c r="EXN65"/>
      <c r="EXO65"/>
      <c r="EXP65"/>
      <c r="EXQ65"/>
      <c r="EXR65"/>
      <c r="EXS65"/>
      <c r="EXT65"/>
      <c r="EXU65"/>
      <c r="EXV65"/>
      <c r="EXW65"/>
      <c r="EXX65"/>
      <c r="EXY65"/>
      <c r="EXZ65"/>
      <c r="EYA65"/>
      <c r="EYB65"/>
      <c r="EYC65"/>
      <c r="EYD65"/>
      <c r="EYE65"/>
      <c r="EYF65"/>
      <c r="EYG65"/>
      <c r="EYH65"/>
      <c r="EYI65"/>
      <c r="EYJ65"/>
      <c r="EYK65"/>
      <c r="EYL65"/>
      <c r="EYM65"/>
      <c r="EYN65"/>
      <c r="EYO65"/>
      <c r="EYP65"/>
      <c r="EYQ65"/>
      <c r="EYR65"/>
      <c r="EYS65"/>
      <c r="EYT65"/>
      <c r="EYU65"/>
      <c r="EYV65"/>
      <c r="EYW65"/>
      <c r="EYX65"/>
      <c r="EYY65"/>
      <c r="EYZ65"/>
      <c r="EZA65"/>
      <c r="EZB65"/>
      <c r="EZC65"/>
      <c r="EZD65"/>
      <c r="EZE65"/>
      <c r="EZF65"/>
      <c r="EZG65"/>
      <c r="EZH65"/>
      <c r="EZI65"/>
      <c r="EZJ65"/>
      <c r="EZK65"/>
      <c r="EZL65"/>
      <c r="EZM65"/>
      <c r="EZN65"/>
      <c r="EZO65"/>
      <c r="EZP65"/>
      <c r="EZQ65"/>
      <c r="EZR65"/>
      <c r="EZS65"/>
      <c r="EZT65"/>
      <c r="EZU65"/>
      <c r="EZV65"/>
      <c r="EZW65"/>
      <c r="EZX65"/>
      <c r="EZY65"/>
      <c r="EZZ65"/>
      <c r="FAA65"/>
      <c r="FAB65"/>
      <c r="FAC65"/>
      <c r="FAD65"/>
      <c r="FAE65"/>
      <c r="FAF65"/>
      <c r="FAG65"/>
      <c r="FAH65"/>
      <c r="FAI65"/>
      <c r="FAJ65"/>
      <c r="FAK65"/>
      <c r="FAL65"/>
      <c r="FAM65"/>
      <c r="FAN65"/>
      <c r="FAO65"/>
      <c r="FAP65"/>
      <c r="FAQ65"/>
      <c r="FAR65"/>
      <c r="FAS65"/>
      <c r="FAT65"/>
      <c r="FAU65"/>
      <c r="FAV65"/>
      <c r="FAW65"/>
      <c r="FAX65"/>
      <c r="FAY65"/>
      <c r="FAZ65"/>
      <c r="FBA65"/>
      <c r="FBB65"/>
      <c r="FBC65"/>
      <c r="FBD65"/>
      <c r="FBE65"/>
      <c r="FBF65"/>
      <c r="FBG65"/>
      <c r="FBH65"/>
      <c r="FBI65"/>
      <c r="FBJ65"/>
      <c r="FBK65"/>
      <c r="FBL65"/>
      <c r="FBM65"/>
      <c r="FBN65"/>
      <c r="FBO65"/>
      <c r="FBP65"/>
      <c r="FBQ65"/>
      <c r="FBR65"/>
      <c r="FBS65"/>
      <c r="FBT65"/>
      <c r="FBU65"/>
      <c r="FBV65"/>
      <c r="FBW65"/>
      <c r="FBX65"/>
      <c r="FBY65"/>
      <c r="FBZ65"/>
      <c r="FCA65"/>
      <c r="FCB65"/>
      <c r="FCC65"/>
      <c r="FCD65"/>
      <c r="FCE65"/>
      <c r="FCF65"/>
      <c r="FCG65"/>
      <c r="FCH65"/>
      <c r="FCI65"/>
      <c r="FCJ65"/>
      <c r="FCK65"/>
      <c r="FCL65"/>
      <c r="FCM65"/>
      <c r="FCN65"/>
      <c r="FCO65"/>
      <c r="FCP65"/>
      <c r="FCQ65"/>
      <c r="FCR65"/>
      <c r="FCS65"/>
      <c r="FCT65"/>
      <c r="FCU65"/>
      <c r="FCV65"/>
      <c r="FCW65"/>
      <c r="FCX65"/>
      <c r="FCY65"/>
      <c r="FCZ65"/>
      <c r="FDA65"/>
      <c r="FDB65"/>
      <c r="FDC65"/>
      <c r="FDD65"/>
      <c r="FDE65"/>
      <c r="FDF65"/>
      <c r="FDG65"/>
      <c r="FDH65"/>
      <c r="FDI65"/>
      <c r="FDJ65"/>
      <c r="FDK65"/>
      <c r="FDL65"/>
      <c r="FDM65"/>
      <c r="FDN65"/>
      <c r="FDO65"/>
      <c r="FDP65"/>
      <c r="FDQ65"/>
      <c r="FDR65"/>
      <c r="FDS65"/>
      <c r="FDT65"/>
      <c r="FDU65"/>
      <c r="FDV65"/>
      <c r="FDW65"/>
      <c r="FDX65"/>
      <c r="FDY65"/>
      <c r="FDZ65"/>
      <c r="FEA65"/>
      <c r="FEB65"/>
      <c r="FEC65"/>
      <c r="FED65"/>
      <c r="FEE65"/>
      <c r="FEF65"/>
      <c r="FEG65"/>
      <c r="FEH65"/>
      <c r="FEI65"/>
      <c r="FEJ65"/>
      <c r="FEK65"/>
      <c r="FEL65"/>
      <c r="FEM65"/>
      <c r="FEN65"/>
      <c r="FEO65"/>
      <c r="FEP65"/>
      <c r="FEQ65"/>
      <c r="FER65"/>
      <c r="FES65"/>
      <c r="FET65"/>
      <c r="FEU65"/>
      <c r="FEV65"/>
      <c r="FEW65"/>
      <c r="FEX65"/>
      <c r="FEY65"/>
      <c r="FEZ65"/>
      <c r="FFA65"/>
      <c r="FFB65"/>
      <c r="FFC65"/>
      <c r="FFD65"/>
      <c r="FFE65"/>
      <c r="FFF65"/>
      <c r="FFG65"/>
      <c r="FFH65"/>
      <c r="FFI65"/>
      <c r="FFJ65"/>
      <c r="FFK65"/>
      <c r="FFL65"/>
      <c r="FFM65"/>
      <c r="FFN65"/>
      <c r="FFO65"/>
      <c r="FFP65"/>
      <c r="FFQ65"/>
      <c r="FFR65"/>
      <c r="FFS65"/>
      <c r="FFT65"/>
      <c r="FFU65"/>
      <c r="FFV65"/>
      <c r="FFW65"/>
      <c r="FFX65"/>
      <c r="FFY65"/>
      <c r="FFZ65"/>
      <c r="FGA65"/>
      <c r="FGB65"/>
      <c r="FGC65"/>
      <c r="FGD65"/>
      <c r="FGE65"/>
      <c r="FGF65"/>
      <c r="FGG65"/>
      <c r="FGH65"/>
      <c r="FGI65"/>
      <c r="FGJ65"/>
      <c r="FGK65"/>
      <c r="FGL65"/>
      <c r="FGM65"/>
      <c r="FGN65"/>
      <c r="FGO65"/>
      <c r="FGP65"/>
      <c r="FGQ65"/>
      <c r="FGR65"/>
      <c r="FGS65"/>
      <c r="FGT65"/>
      <c r="FGU65"/>
      <c r="FGV65"/>
      <c r="FGW65"/>
      <c r="FGX65"/>
      <c r="FGY65"/>
      <c r="FGZ65"/>
      <c r="FHA65"/>
      <c r="FHB65"/>
      <c r="FHC65"/>
      <c r="FHD65"/>
      <c r="FHE65"/>
      <c r="FHF65"/>
      <c r="FHG65"/>
      <c r="FHH65"/>
      <c r="FHI65"/>
      <c r="FHJ65"/>
      <c r="FHK65"/>
      <c r="FHL65"/>
      <c r="FHM65"/>
      <c r="FHN65"/>
      <c r="FHO65"/>
      <c r="FHP65"/>
      <c r="FHQ65"/>
      <c r="FHR65"/>
      <c r="FHS65"/>
      <c r="FHT65"/>
      <c r="FHU65"/>
      <c r="FHV65"/>
      <c r="FHW65"/>
      <c r="FHX65"/>
      <c r="FHY65"/>
      <c r="FHZ65"/>
      <c r="FIA65"/>
      <c r="FIB65"/>
      <c r="FIC65"/>
      <c r="FID65"/>
      <c r="FIE65"/>
      <c r="FIF65"/>
      <c r="FIG65"/>
      <c r="FIH65"/>
      <c r="FII65"/>
      <c r="FIJ65"/>
      <c r="FIK65"/>
      <c r="FIL65"/>
      <c r="FIM65"/>
      <c r="FIN65"/>
      <c r="FIO65"/>
      <c r="FIP65"/>
      <c r="FIQ65"/>
      <c r="FIR65"/>
      <c r="FIS65"/>
      <c r="FIT65"/>
      <c r="FIU65"/>
      <c r="FIV65"/>
      <c r="FIW65"/>
      <c r="FIX65"/>
      <c r="FIY65"/>
      <c r="FIZ65"/>
      <c r="FJA65"/>
      <c r="FJB65"/>
      <c r="FJC65"/>
      <c r="FJD65"/>
      <c r="FJE65"/>
      <c r="FJF65"/>
      <c r="FJG65"/>
      <c r="FJH65"/>
      <c r="FJI65"/>
      <c r="FJJ65"/>
      <c r="FJK65"/>
      <c r="FJL65"/>
      <c r="FJM65"/>
      <c r="FJN65"/>
      <c r="FJO65"/>
      <c r="FJP65"/>
      <c r="FJQ65"/>
      <c r="FJR65"/>
      <c r="FJS65"/>
      <c r="FJT65"/>
      <c r="FJU65"/>
      <c r="FJV65"/>
      <c r="FJW65"/>
      <c r="FJX65"/>
      <c r="FJY65"/>
      <c r="FJZ65"/>
      <c r="FKA65"/>
      <c r="FKB65"/>
      <c r="FKC65"/>
      <c r="FKD65"/>
      <c r="FKE65"/>
      <c r="FKF65"/>
      <c r="FKG65"/>
      <c r="FKH65"/>
      <c r="FKI65"/>
      <c r="FKJ65"/>
      <c r="FKK65"/>
      <c r="FKL65"/>
      <c r="FKM65"/>
      <c r="FKN65"/>
      <c r="FKO65"/>
      <c r="FKP65"/>
      <c r="FKQ65"/>
      <c r="FKR65"/>
      <c r="FKS65"/>
      <c r="FKT65"/>
      <c r="FKU65"/>
      <c r="FKV65"/>
      <c r="FKW65"/>
      <c r="FKX65"/>
      <c r="FKY65"/>
      <c r="FKZ65"/>
      <c r="FLA65"/>
      <c r="FLB65"/>
      <c r="FLC65"/>
      <c r="FLD65"/>
      <c r="FLE65"/>
      <c r="FLF65"/>
      <c r="FLG65"/>
      <c r="FLH65"/>
      <c r="FLI65"/>
      <c r="FLJ65"/>
      <c r="FLK65"/>
      <c r="FLL65"/>
      <c r="FLM65"/>
      <c r="FLN65"/>
      <c r="FLO65"/>
      <c r="FLP65"/>
      <c r="FLQ65"/>
      <c r="FLR65"/>
      <c r="FLS65"/>
      <c r="FLT65"/>
      <c r="FLU65"/>
      <c r="FLV65"/>
      <c r="FLW65"/>
      <c r="FLX65"/>
      <c r="FLY65"/>
      <c r="FLZ65"/>
      <c r="FMA65"/>
      <c r="FMB65"/>
      <c r="FMC65"/>
      <c r="FMD65"/>
      <c r="FME65"/>
      <c r="FMF65"/>
      <c r="FMG65"/>
      <c r="FMH65"/>
      <c r="FMI65"/>
      <c r="FMJ65"/>
      <c r="FMK65"/>
      <c r="FML65"/>
      <c r="FMM65"/>
      <c r="FMN65"/>
      <c r="FMO65"/>
      <c r="FMP65"/>
      <c r="FMQ65"/>
      <c r="FMR65"/>
      <c r="FMS65"/>
      <c r="FMT65"/>
      <c r="FMU65"/>
      <c r="FMV65"/>
      <c r="FMW65"/>
      <c r="FMX65"/>
      <c r="FMY65"/>
      <c r="FMZ65"/>
      <c r="FNA65"/>
      <c r="FNB65"/>
      <c r="FNC65"/>
      <c r="FND65"/>
      <c r="FNE65"/>
      <c r="FNF65"/>
      <c r="FNG65"/>
      <c r="FNH65"/>
      <c r="FNI65"/>
      <c r="FNJ65"/>
      <c r="FNK65"/>
      <c r="FNL65"/>
      <c r="FNM65"/>
      <c r="FNN65"/>
      <c r="FNO65"/>
      <c r="FNP65"/>
      <c r="FNQ65"/>
      <c r="FNR65"/>
      <c r="FNS65"/>
      <c r="FNT65"/>
      <c r="FNU65"/>
      <c r="FNV65"/>
      <c r="FNW65"/>
      <c r="FNX65"/>
      <c r="FNY65"/>
      <c r="FNZ65"/>
      <c r="FOA65"/>
      <c r="FOB65"/>
      <c r="FOC65"/>
      <c r="FOD65"/>
      <c r="FOE65"/>
      <c r="FOF65"/>
      <c r="FOG65"/>
      <c r="FOH65"/>
      <c r="FOI65"/>
      <c r="FOJ65"/>
      <c r="FOK65"/>
      <c r="FOL65"/>
      <c r="FOM65"/>
      <c r="FON65"/>
      <c r="FOO65"/>
      <c r="FOP65"/>
      <c r="FOQ65"/>
      <c r="FOR65"/>
      <c r="FOS65"/>
      <c r="FOT65"/>
      <c r="FOU65"/>
      <c r="FOV65"/>
      <c r="FOW65"/>
      <c r="FOX65"/>
      <c r="FOY65"/>
      <c r="FOZ65"/>
      <c r="FPA65"/>
      <c r="FPB65"/>
      <c r="FPC65"/>
      <c r="FPD65"/>
      <c r="FPE65"/>
      <c r="FPF65"/>
      <c r="FPG65"/>
      <c r="FPH65"/>
      <c r="FPI65"/>
      <c r="FPJ65"/>
      <c r="FPK65"/>
      <c r="FPL65"/>
      <c r="FPM65"/>
      <c r="FPN65"/>
      <c r="FPO65"/>
      <c r="FPP65"/>
      <c r="FPQ65"/>
      <c r="FPR65"/>
      <c r="FPS65"/>
      <c r="FPT65"/>
      <c r="FPU65"/>
      <c r="FPV65"/>
      <c r="FPW65"/>
      <c r="FPX65"/>
      <c r="FPY65"/>
      <c r="FPZ65"/>
      <c r="FQA65"/>
      <c r="FQB65"/>
      <c r="FQC65"/>
      <c r="FQD65"/>
      <c r="FQE65"/>
      <c r="FQF65"/>
      <c r="FQG65"/>
      <c r="FQH65"/>
      <c r="FQI65"/>
      <c r="FQJ65"/>
      <c r="FQK65"/>
      <c r="FQL65"/>
      <c r="FQM65"/>
      <c r="FQN65"/>
      <c r="FQO65"/>
      <c r="FQP65"/>
      <c r="FQQ65"/>
      <c r="FQR65"/>
      <c r="FQS65"/>
      <c r="FQT65"/>
      <c r="FQU65"/>
      <c r="FQV65"/>
      <c r="FQW65"/>
      <c r="FQX65"/>
      <c r="FQY65"/>
      <c r="FQZ65"/>
      <c r="FRA65"/>
      <c r="FRB65"/>
      <c r="FRC65"/>
      <c r="FRD65"/>
      <c r="FRE65"/>
      <c r="FRF65"/>
      <c r="FRG65"/>
      <c r="FRH65"/>
      <c r="FRI65"/>
      <c r="FRJ65"/>
      <c r="FRK65"/>
      <c r="FRL65"/>
      <c r="FRM65"/>
      <c r="FRN65"/>
      <c r="FRO65"/>
      <c r="FRP65"/>
      <c r="FRQ65"/>
      <c r="FRR65"/>
      <c r="FRS65"/>
      <c r="FRT65"/>
      <c r="FRU65"/>
      <c r="FRV65"/>
      <c r="FRW65"/>
      <c r="FRX65"/>
      <c r="FRY65"/>
      <c r="FRZ65"/>
      <c r="FSA65"/>
      <c r="FSB65"/>
      <c r="FSC65"/>
      <c r="FSD65"/>
      <c r="FSE65"/>
      <c r="FSF65"/>
      <c r="FSG65"/>
      <c r="FSH65"/>
      <c r="FSI65"/>
      <c r="FSJ65"/>
      <c r="FSK65"/>
      <c r="FSL65"/>
      <c r="FSM65"/>
      <c r="FSN65"/>
      <c r="FSO65"/>
      <c r="FSP65"/>
      <c r="FSQ65"/>
      <c r="FSR65"/>
      <c r="FSS65"/>
      <c r="FST65"/>
      <c r="FSU65"/>
      <c r="FSV65"/>
      <c r="FSW65"/>
      <c r="FSX65"/>
      <c r="FSY65"/>
      <c r="FSZ65"/>
      <c r="FTA65"/>
      <c r="FTB65"/>
      <c r="FTC65"/>
      <c r="FTD65"/>
      <c r="FTE65"/>
      <c r="FTF65"/>
      <c r="FTG65"/>
      <c r="FTH65"/>
      <c r="FTI65"/>
      <c r="FTJ65"/>
      <c r="FTK65"/>
      <c r="FTL65"/>
      <c r="FTM65"/>
      <c r="FTN65"/>
      <c r="FTO65"/>
      <c r="FTP65"/>
      <c r="FTQ65"/>
      <c r="FTR65"/>
      <c r="FTS65"/>
      <c r="FTT65"/>
      <c r="FTU65"/>
      <c r="FTV65"/>
      <c r="FTW65"/>
      <c r="FTX65"/>
      <c r="FTY65"/>
      <c r="FTZ65"/>
      <c r="FUA65"/>
      <c r="FUB65"/>
      <c r="FUC65"/>
      <c r="FUD65"/>
      <c r="FUE65"/>
      <c r="FUF65"/>
      <c r="FUG65"/>
      <c r="FUH65"/>
      <c r="FUI65"/>
      <c r="FUJ65"/>
      <c r="FUK65"/>
      <c r="FUL65"/>
      <c r="FUM65"/>
      <c r="FUN65"/>
      <c r="FUO65"/>
      <c r="FUP65"/>
      <c r="FUQ65"/>
      <c r="FUR65"/>
      <c r="FUS65"/>
      <c r="FUT65"/>
      <c r="FUU65"/>
      <c r="FUV65"/>
      <c r="FUW65"/>
      <c r="FUX65"/>
      <c r="FUY65"/>
      <c r="FUZ65"/>
      <c r="FVA65"/>
      <c r="FVB65"/>
      <c r="FVC65"/>
      <c r="FVD65"/>
      <c r="FVE65"/>
      <c r="FVF65"/>
      <c r="FVG65"/>
      <c r="FVH65"/>
      <c r="FVI65"/>
      <c r="FVJ65"/>
      <c r="FVK65"/>
      <c r="FVL65"/>
      <c r="FVM65"/>
      <c r="FVN65"/>
      <c r="FVO65"/>
      <c r="FVP65"/>
      <c r="FVQ65"/>
      <c r="FVR65"/>
      <c r="FVS65"/>
      <c r="FVT65"/>
      <c r="FVU65"/>
      <c r="FVV65"/>
      <c r="FVW65"/>
      <c r="FVX65"/>
      <c r="FVY65"/>
      <c r="FVZ65"/>
      <c r="FWA65"/>
      <c r="FWB65"/>
      <c r="FWC65"/>
      <c r="FWD65"/>
      <c r="FWE65"/>
      <c r="FWF65"/>
      <c r="FWG65"/>
      <c r="FWH65"/>
      <c r="FWI65"/>
      <c r="FWJ65"/>
      <c r="FWK65"/>
      <c r="FWL65"/>
      <c r="FWM65"/>
      <c r="FWN65"/>
      <c r="FWO65"/>
      <c r="FWP65"/>
      <c r="FWQ65"/>
      <c r="FWR65"/>
      <c r="FWS65"/>
      <c r="FWT65"/>
      <c r="FWU65"/>
      <c r="FWV65"/>
      <c r="FWW65"/>
      <c r="FWX65"/>
      <c r="FWY65"/>
      <c r="FWZ65"/>
      <c r="FXA65"/>
      <c r="FXB65"/>
      <c r="FXC65"/>
      <c r="FXD65"/>
      <c r="FXE65"/>
      <c r="FXF65"/>
      <c r="FXG65"/>
      <c r="FXH65"/>
      <c r="FXI65"/>
      <c r="FXJ65"/>
      <c r="FXK65"/>
      <c r="FXL65"/>
      <c r="FXM65"/>
      <c r="FXN65"/>
      <c r="FXO65"/>
      <c r="FXP65"/>
      <c r="FXQ65"/>
      <c r="FXR65"/>
      <c r="FXS65"/>
      <c r="FXT65"/>
      <c r="FXU65"/>
      <c r="FXV65"/>
      <c r="FXW65"/>
      <c r="FXX65"/>
      <c r="FXY65"/>
      <c r="FXZ65"/>
      <c r="FYA65"/>
      <c r="FYB65"/>
      <c r="FYC65"/>
      <c r="FYD65"/>
      <c r="FYE65"/>
      <c r="FYF65"/>
      <c r="FYG65"/>
      <c r="FYH65"/>
      <c r="FYI65"/>
      <c r="FYJ65"/>
      <c r="FYK65"/>
      <c r="FYL65"/>
      <c r="FYM65"/>
      <c r="FYN65"/>
      <c r="FYO65"/>
      <c r="FYP65"/>
      <c r="FYQ65"/>
      <c r="FYR65"/>
      <c r="FYS65"/>
      <c r="FYT65"/>
      <c r="FYU65"/>
      <c r="FYV65"/>
      <c r="FYW65"/>
      <c r="FYX65"/>
      <c r="FYY65"/>
      <c r="FYZ65"/>
      <c r="FZA65"/>
      <c r="FZB65"/>
      <c r="FZC65"/>
      <c r="FZD65"/>
      <c r="FZE65"/>
      <c r="FZF65"/>
      <c r="FZG65"/>
      <c r="FZH65"/>
      <c r="FZI65"/>
      <c r="FZJ65"/>
      <c r="FZK65"/>
      <c r="FZL65"/>
      <c r="FZM65"/>
      <c r="FZN65"/>
      <c r="FZO65"/>
      <c r="FZP65"/>
      <c r="FZQ65"/>
      <c r="FZR65"/>
      <c r="FZS65"/>
      <c r="FZT65"/>
      <c r="FZU65"/>
      <c r="FZV65"/>
      <c r="FZW65"/>
      <c r="FZX65"/>
      <c r="FZY65"/>
      <c r="FZZ65"/>
      <c r="GAA65"/>
      <c r="GAB65"/>
      <c r="GAC65"/>
      <c r="GAD65"/>
      <c r="GAE65"/>
      <c r="GAF65"/>
      <c r="GAG65"/>
      <c r="GAH65"/>
      <c r="GAI65"/>
      <c r="GAJ65"/>
      <c r="GAK65"/>
      <c r="GAL65"/>
      <c r="GAM65"/>
      <c r="GAN65"/>
      <c r="GAO65"/>
      <c r="GAP65"/>
      <c r="GAQ65"/>
      <c r="GAR65"/>
      <c r="GAS65"/>
      <c r="GAT65"/>
      <c r="GAU65"/>
      <c r="GAV65"/>
      <c r="GAW65"/>
      <c r="GAX65"/>
      <c r="GAY65"/>
      <c r="GAZ65"/>
      <c r="GBA65"/>
      <c r="GBB65"/>
      <c r="GBC65"/>
      <c r="GBD65"/>
      <c r="GBE65"/>
      <c r="GBF65"/>
      <c r="GBG65"/>
      <c r="GBH65"/>
      <c r="GBI65"/>
      <c r="GBJ65"/>
      <c r="GBK65"/>
      <c r="GBL65"/>
      <c r="GBM65"/>
      <c r="GBN65"/>
      <c r="GBO65"/>
      <c r="GBP65"/>
      <c r="GBQ65"/>
      <c r="GBR65"/>
      <c r="GBS65"/>
      <c r="GBT65"/>
      <c r="GBU65"/>
      <c r="GBV65"/>
      <c r="GBW65"/>
      <c r="GBX65"/>
      <c r="GBY65"/>
      <c r="GBZ65"/>
      <c r="GCA65"/>
      <c r="GCB65"/>
      <c r="GCC65"/>
      <c r="GCD65"/>
      <c r="GCE65"/>
      <c r="GCF65"/>
      <c r="GCG65"/>
      <c r="GCH65"/>
      <c r="GCI65"/>
      <c r="GCJ65"/>
      <c r="GCK65"/>
      <c r="GCL65"/>
      <c r="GCM65"/>
      <c r="GCN65"/>
      <c r="GCO65"/>
      <c r="GCP65"/>
      <c r="GCQ65"/>
      <c r="GCR65"/>
      <c r="GCS65"/>
      <c r="GCT65"/>
      <c r="GCU65"/>
      <c r="GCV65"/>
      <c r="GCW65"/>
      <c r="GCX65"/>
      <c r="GCY65"/>
      <c r="GCZ65"/>
      <c r="GDA65"/>
      <c r="GDB65"/>
      <c r="GDC65"/>
      <c r="GDD65"/>
      <c r="GDE65"/>
      <c r="GDF65"/>
      <c r="GDG65"/>
      <c r="GDH65"/>
      <c r="GDI65"/>
      <c r="GDJ65"/>
      <c r="GDK65"/>
      <c r="GDL65"/>
      <c r="GDM65"/>
      <c r="GDN65"/>
      <c r="GDO65"/>
      <c r="GDP65"/>
      <c r="GDQ65"/>
      <c r="GDR65"/>
      <c r="GDS65"/>
      <c r="GDT65"/>
      <c r="GDU65"/>
      <c r="GDV65"/>
      <c r="GDW65"/>
      <c r="GDX65"/>
      <c r="GDY65"/>
      <c r="GDZ65"/>
      <c r="GEA65"/>
      <c r="GEB65"/>
      <c r="GEC65"/>
      <c r="GED65"/>
      <c r="GEE65"/>
      <c r="GEF65"/>
      <c r="GEG65"/>
      <c r="GEH65"/>
      <c r="GEI65"/>
      <c r="GEJ65"/>
      <c r="GEK65"/>
      <c r="GEL65"/>
      <c r="GEM65"/>
      <c r="GEN65"/>
      <c r="GEO65"/>
      <c r="GEP65"/>
      <c r="GEQ65"/>
      <c r="GER65"/>
      <c r="GES65"/>
      <c r="GET65"/>
      <c r="GEU65"/>
      <c r="GEV65"/>
      <c r="GEW65"/>
      <c r="GEX65"/>
      <c r="GEY65"/>
      <c r="GEZ65"/>
      <c r="GFA65"/>
      <c r="GFB65"/>
      <c r="GFC65"/>
      <c r="GFD65"/>
      <c r="GFE65"/>
      <c r="GFF65"/>
      <c r="GFG65"/>
      <c r="GFH65"/>
      <c r="GFI65"/>
      <c r="GFJ65"/>
      <c r="GFK65"/>
      <c r="GFL65"/>
      <c r="GFM65"/>
      <c r="GFN65"/>
      <c r="GFO65"/>
      <c r="GFP65"/>
      <c r="GFQ65"/>
      <c r="GFR65"/>
      <c r="GFS65"/>
      <c r="GFT65"/>
      <c r="GFU65"/>
      <c r="GFV65"/>
      <c r="GFW65"/>
      <c r="GFX65"/>
      <c r="GFY65"/>
      <c r="GFZ65"/>
      <c r="GGA65"/>
      <c r="GGB65"/>
      <c r="GGC65"/>
      <c r="GGD65"/>
      <c r="GGE65"/>
      <c r="GGF65"/>
      <c r="GGG65"/>
      <c r="GGH65"/>
      <c r="GGI65"/>
      <c r="GGJ65"/>
      <c r="GGK65"/>
      <c r="GGL65"/>
      <c r="GGM65"/>
      <c r="GGN65"/>
      <c r="GGO65"/>
      <c r="GGP65"/>
      <c r="GGQ65"/>
      <c r="GGR65"/>
      <c r="GGS65"/>
      <c r="GGT65"/>
      <c r="GGU65"/>
      <c r="GGV65"/>
      <c r="GGW65"/>
      <c r="GGX65"/>
      <c r="GGY65"/>
      <c r="GGZ65"/>
      <c r="GHA65"/>
      <c r="GHB65"/>
      <c r="GHC65"/>
      <c r="GHD65"/>
      <c r="GHE65"/>
      <c r="GHF65"/>
      <c r="GHG65"/>
      <c r="GHH65"/>
      <c r="GHI65"/>
      <c r="GHJ65"/>
      <c r="GHK65"/>
      <c r="GHL65"/>
      <c r="GHM65"/>
      <c r="GHN65"/>
      <c r="GHO65"/>
      <c r="GHP65"/>
      <c r="GHQ65"/>
      <c r="GHR65"/>
      <c r="GHS65"/>
      <c r="GHT65"/>
      <c r="GHU65"/>
      <c r="GHV65"/>
      <c r="GHW65"/>
      <c r="GHX65"/>
      <c r="GHY65"/>
      <c r="GHZ65"/>
      <c r="GIA65"/>
      <c r="GIB65"/>
      <c r="GIC65"/>
      <c r="GID65"/>
      <c r="GIE65"/>
      <c r="GIF65"/>
      <c r="GIG65"/>
      <c r="GIH65"/>
      <c r="GII65"/>
      <c r="GIJ65"/>
      <c r="GIK65"/>
      <c r="GIL65"/>
      <c r="GIM65"/>
      <c r="GIN65"/>
      <c r="GIO65"/>
      <c r="GIP65"/>
      <c r="GIQ65"/>
      <c r="GIR65"/>
      <c r="GIS65"/>
      <c r="GIT65"/>
      <c r="GIU65"/>
      <c r="GIV65"/>
      <c r="GIW65"/>
      <c r="GIX65"/>
      <c r="GIY65"/>
      <c r="GIZ65"/>
      <c r="GJA65"/>
      <c r="GJB65"/>
      <c r="GJC65"/>
      <c r="GJD65"/>
      <c r="GJE65"/>
      <c r="GJF65"/>
      <c r="GJG65"/>
      <c r="GJH65"/>
      <c r="GJI65"/>
      <c r="GJJ65"/>
      <c r="GJK65"/>
      <c r="GJL65"/>
      <c r="GJM65"/>
      <c r="GJN65"/>
      <c r="GJO65"/>
      <c r="GJP65"/>
      <c r="GJQ65"/>
      <c r="GJR65"/>
      <c r="GJS65"/>
      <c r="GJT65"/>
      <c r="GJU65"/>
      <c r="GJV65"/>
      <c r="GJW65"/>
      <c r="GJX65"/>
      <c r="GJY65"/>
      <c r="GJZ65"/>
      <c r="GKA65"/>
      <c r="GKB65"/>
      <c r="GKC65"/>
      <c r="GKD65"/>
      <c r="GKE65"/>
      <c r="GKF65"/>
      <c r="GKG65"/>
      <c r="GKH65"/>
      <c r="GKI65"/>
      <c r="GKJ65"/>
      <c r="GKK65"/>
      <c r="GKL65"/>
      <c r="GKM65"/>
      <c r="GKN65"/>
      <c r="GKO65"/>
      <c r="GKP65"/>
      <c r="GKQ65"/>
      <c r="GKR65"/>
      <c r="GKS65"/>
      <c r="GKT65"/>
      <c r="GKU65"/>
      <c r="GKV65"/>
      <c r="GKW65"/>
      <c r="GKX65"/>
      <c r="GKY65"/>
      <c r="GKZ65"/>
      <c r="GLA65"/>
      <c r="GLB65"/>
      <c r="GLC65"/>
      <c r="GLD65"/>
      <c r="GLE65"/>
      <c r="GLF65"/>
      <c r="GLG65"/>
      <c r="GLH65"/>
      <c r="GLI65"/>
      <c r="GLJ65"/>
      <c r="GLK65"/>
      <c r="GLL65"/>
      <c r="GLM65"/>
      <c r="GLN65"/>
      <c r="GLO65"/>
      <c r="GLP65"/>
      <c r="GLQ65"/>
      <c r="GLR65"/>
      <c r="GLS65"/>
      <c r="GLT65"/>
      <c r="GLU65"/>
      <c r="GLV65"/>
      <c r="GLW65"/>
      <c r="GLX65"/>
      <c r="GLY65"/>
      <c r="GLZ65"/>
      <c r="GMA65"/>
      <c r="GMB65"/>
      <c r="GMC65"/>
      <c r="GMD65"/>
      <c r="GME65"/>
      <c r="GMF65"/>
      <c r="GMG65"/>
      <c r="GMH65"/>
      <c r="GMI65"/>
      <c r="GMJ65"/>
      <c r="GMK65"/>
      <c r="GML65"/>
      <c r="GMM65"/>
      <c r="GMN65"/>
      <c r="GMO65"/>
      <c r="GMP65"/>
      <c r="GMQ65"/>
      <c r="GMR65"/>
      <c r="GMS65"/>
      <c r="GMT65"/>
      <c r="GMU65"/>
      <c r="GMV65"/>
      <c r="GMW65"/>
      <c r="GMX65"/>
      <c r="GMY65"/>
      <c r="GMZ65"/>
      <c r="GNA65"/>
      <c r="GNB65"/>
      <c r="GNC65"/>
      <c r="GND65"/>
      <c r="GNE65"/>
      <c r="GNF65"/>
      <c r="GNG65"/>
      <c r="GNH65"/>
      <c r="GNI65"/>
      <c r="GNJ65"/>
      <c r="GNK65"/>
      <c r="GNL65"/>
      <c r="GNM65"/>
      <c r="GNN65"/>
      <c r="GNO65"/>
      <c r="GNP65"/>
      <c r="GNQ65"/>
      <c r="GNR65"/>
      <c r="GNS65"/>
      <c r="GNT65"/>
      <c r="GNU65"/>
      <c r="GNV65"/>
      <c r="GNW65"/>
      <c r="GNX65"/>
      <c r="GNY65"/>
      <c r="GNZ65"/>
      <c r="GOA65"/>
      <c r="GOB65"/>
      <c r="GOC65"/>
      <c r="GOD65"/>
      <c r="GOE65"/>
      <c r="GOF65"/>
      <c r="GOG65"/>
      <c r="GOH65"/>
      <c r="GOI65"/>
      <c r="GOJ65"/>
      <c r="GOK65"/>
      <c r="GOL65"/>
      <c r="GOM65"/>
      <c r="GON65"/>
      <c r="GOO65"/>
      <c r="GOP65"/>
      <c r="GOQ65"/>
      <c r="GOR65"/>
      <c r="GOS65"/>
      <c r="GOT65"/>
      <c r="GOU65"/>
      <c r="GOV65"/>
      <c r="GOW65"/>
      <c r="GOX65"/>
      <c r="GOY65"/>
      <c r="GOZ65"/>
      <c r="GPA65"/>
      <c r="GPB65"/>
      <c r="GPC65"/>
      <c r="GPD65"/>
      <c r="GPE65"/>
      <c r="GPF65"/>
      <c r="GPG65"/>
      <c r="GPH65"/>
      <c r="GPI65"/>
      <c r="GPJ65"/>
      <c r="GPK65"/>
      <c r="GPL65"/>
      <c r="GPM65"/>
      <c r="GPN65"/>
      <c r="GPO65"/>
      <c r="GPP65"/>
      <c r="GPQ65"/>
      <c r="GPR65"/>
      <c r="GPS65"/>
      <c r="GPT65"/>
      <c r="GPU65"/>
      <c r="GPV65"/>
      <c r="GPW65"/>
      <c r="GPX65"/>
      <c r="GPY65"/>
      <c r="GPZ65"/>
      <c r="GQA65"/>
      <c r="GQB65"/>
      <c r="GQC65"/>
      <c r="GQD65"/>
      <c r="GQE65"/>
      <c r="GQF65"/>
      <c r="GQG65"/>
      <c r="GQH65"/>
      <c r="GQI65"/>
      <c r="GQJ65"/>
      <c r="GQK65"/>
      <c r="GQL65"/>
      <c r="GQM65"/>
      <c r="GQN65"/>
      <c r="GQO65"/>
      <c r="GQP65"/>
      <c r="GQQ65"/>
      <c r="GQR65"/>
      <c r="GQS65"/>
      <c r="GQT65"/>
      <c r="GQU65"/>
      <c r="GQV65"/>
      <c r="GQW65"/>
      <c r="GQX65"/>
      <c r="GQY65"/>
      <c r="GQZ65"/>
      <c r="GRA65"/>
      <c r="GRB65"/>
      <c r="GRC65"/>
      <c r="GRD65"/>
      <c r="GRE65"/>
      <c r="GRF65"/>
      <c r="GRG65"/>
      <c r="GRH65"/>
      <c r="GRI65"/>
      <c r="GRJ65"/>
      <c r="GRK65"/>
      <c r="GRL65"/>
      <c r="GRM65"/>
      <c r="GRN65"/>
      <c r="GRO65"/>
      <c r="GRP65"/>
      <c r="GRQ65"/>
      <c r="GRR65"/>
      <c r="GRS65"/>
      <c r="GRT65"/>
      <c r="GRU65"/>
      <c r="GRV65"/>
      <c r="GRW65"/>
      <c r="GRX65"/>
      <c r="GRY65"/>
      <c r="GRZ65"/>
      <c r="GSA65"/>
      <c r="GSB65"/>
      <c r="GSC65"/>
      <c r="GSD65"/>
      <c r="GSE65"/>
      <c r="GSF65"/>
      <c r="GSG65"/>
      <c r="GSH65"/>
      <c r="GSI65"/>
      <c r="GSJ65"/>
      <c r="GSK65"/>
      <c r="GSL65"/>
      <c r="GSM65"/>
      <c r="GSN65"/>
      <c r="GSO65"/>
      <c r="GSP65"/>
      <c r="GSQ65"/>
      <c r="GSR65"/>
      <c r="GSS65"/>
      <c r="GST65"/>
      <c r="GSU65"/>
      <c r="GSV65"/>
      <c r="GSW65"/>
      <c r="GSX65"/>
      <c r="GSY65"/>
      <c r="GSZ65"/>
      <c r="GTA65"/>
      <c r="GTB65"/>
      <c r="GTC65"/>
      <c r="GTD65"/>
      <c r="GTE65"/>
      <c r="GTF65"/>
      <c r="GTG65"/>
      <c r="GTH65"/>
      <c r="GTI65"/>
      <c r="GTJ65"/>
      <c r="GTK65"/>
      <c r="GTL65"/>
      <c r="GTM65"/>
      <c r="GTN65"/>
      <c r="GTO65"/>
      <c r="GTP65"/>
      <c r="GTQ65"/>
      <c r="GTR65"/>
      <c r="GTS65"/>
      <c r="GTT65"/>
      <c r="GTU65"/>
      <c r="GTV65"/>
      <c r="GTW65"/>
      <c r="GTX65"/>
      <c r="GTY65"/>
      <c r="GTZ65"/>
      <c r="GUA65"/>
      <c r="GUB65"/>
      <c r="GUC65"/>
      <c r="GUD65"/>
      <c r="GUE65"/>
      <c r="GUF65"/>
      <c r="GUG65"/>
      <c r="GUH65"/>
      <c r="GUI65"/>
      <c r="GUJ65"/>
      <c r="GUK65"/>
      <c r="GUL65"/>
      <c r="GUM65"/>
      <c r="GUN65"/>
      <c r="GUO65"/>
      <c r="GUP65"/>
      <c r="GUQ65"/>
      <c r="GUR65"/>
      <c r="GUS65"/>
      <c r="GUT65"/>
      <c r="GUU65"/>
      <c r="GUV65"/>
      <c r="GUW65"/>
      <c r="GUX65"/>
      <c r="GUY65"/>
      <c r="GUZ65"/>
      <c r="GVA65"/>
      <c r="GVB65"/>
      <c r="GVC65"/>
      <c r="GVD65"/>
      <c r="GVE65"/>
      <c r="GVF65"/>
      <c r="GVG65"/>
      <c r="GVH65"/>
      <c r="GVI65"/>
      <c r="GVJ65"/>
      <c r="GVK65"/>
      <c r="GVL65"/>
      <c r="GVM65"/>
      <c r="GVN65"/>
      <c r="GVO65"/>
      <c r="GVP65"/>
      <c r="GVQ65"/>
      <c r="GVR65"/>
      <c r="GVS65"/>
      <c r="GVT65"/>
      <c r="GVU65"/>
      <c r="GVV65"/>
      <c r="GVW65"/>
      <c r="GVX65"/>
      <c r="GVY65"/>
      <c r="GVZ65"/>
      <c r="GWA65"/>
      <c r="GWB65"/>
      <c r="GWC65"/>
      <c r="GWD65"/>
      <c r="GWE65"/>
      <c r="GWF65"/>
      <c r="GWG65"/>
      <c r="GWH65"/>
      <c r="GWI65"/>
      <c r="GWJ65"/>
      <c r="GWK65"/>
      <c r="GWL65"/>
      <c r="GWM65"/>
      <c r="GWN65"/>
      <c r="GWO65"/>
      <c r="GWP65"/>
      <c r="GWQ65"/>
      <c r="GWR65"/>
      <c r="GWS65"/>
      <c r="GWT65"/>
      <c r="GWU65"/>
      <c r="GWV65"/>
      <c r="GWW65"/>
      <c r="GWX65"/>
      <c r="GWY65"/>
      <c r="GWZ65"/>
      <c r="GXA65"/>
      <c r="GXB65"/>
      <c r="GXC65"/>
      <c r="GXD65"/>
      <c r="GXE65"/>
      <c r="GXF65"/>
      <c r="GXG65"/>
      <c r="GXH65"/>
      <c r="GXI65"/>
      <c r="GXJ65"/>
      <c r="GXK65"/>
      <c r="GXL65"/>
      <c r="GXM65"/>
      <c r="GXN65"/>
      <c r="GXO65"/>
      <c r="GXP65"/>
      <c r="GXQ65"/>
      <c r="GXR65"/>
      <c r="GXS65"/>
      <c r="GXT65"/>
      <c r="GXU65"/>
      <c r="GXV65"/>
      <c r="GXW65"/>
      <c r="GXX65"/>
      <c r="GXY65"/>
      <c r="GXZ65"/>
      <c r="GYA65"/>
      <c r="GYB65"/>
      <c r="GYC65"/>
      <c r="GYD65"/>
      <c r="GYE65"/>
      <c r="GYF65"/>
      <c r="GYG65"/>
      <c r="GYH65"/>
      <c r="GYI65"/>
      <c r="GYJ65"/>
      <c r="GYK65"/>
      <c r="GYL65"/>
      <c r="GYM65"/>
      <c r="GYN65"/>
      <c r="GYO65"/>
      <c r="GYP65"/>
      <c r="GYQ65"/>
      <c r="GYR65"/>
      <c r="GYS65"/>
      <c r="GYT65"/>
      <c r="GYU65"/>
      <c r="GYV65"/>
      <c r="GYW65"/>
      <c r="GYX65"/>
      <c r="GYY65"/>
      <c r="GYZ65"/>
      <c r="GZA65"/>
      <c r="GZB65"/>
      <c r="GZC65"/>
      <c r="GZD65"/>
      <c r="GZE65"/>
      <c r="GZF65"/>
      <c r="GZG65"/>
      <c r="GZH65"/>
      <c r="GZI65"/>
      <c r="GZJ65"/>
      <c r="GZK65"/>
      <c r="GZL65"/>
      <c r="GZM65"/>
      <c r="GZN65"/>
      <c r="GZO65"/>
      <c r="GZP65"/>
      <c r="GZQ65"/>
      <c r="GZR65"/>
      <c r="GZS65"/>
      <c r="GZT65"/>
      <c r="GZU65"/>
      <c r="GZV65"/>
      <c r="GZW65"/>
      <c r="GZX65"/>
      <c r="GZY65"/>
      <c r="GZZ65"/>
      <c r="HAA65"/>
      <c r="HAB65"/>
      <c r="HAC65"/>
      <c r="HAD65"/>
      <c r="HAE65"/>
      <c r="HAF65"/>
      <c r="HAG65"/>
      <c r="HAH65"/>
      <c r="HAI65"/>
      <c r="HAJ65"/>
      <c r="HAK65"/>
      <c r="HAL65"/>
      <c r="HAM65"/>
      <c r="HAN65"/>
      <c r="HAO65"/>
      <c r="HAP65"/>
      <c r="HAQ65"/>
      <c r="HAR65"/>
      <c r="HAS65"/>
      <c r="HAT65"/>
      <c r="HAU65"/>
      <c r="HAV65"/>
      <c r="HAW65"/>
      <c r="HAX65"/>
      <c r="HAY65"/>
      <c r="HAZ65"/>
      <c r="HBA65"/>
      <c r="HBB65"/>
      <c r="HBC65"/>
      <c r="HBD65"/>
      <c r="HBE65"/>
      <c r="HBF65"/>
      <c r="HBG65"/>
      <c r="HBH65"/>
      <c r="HBI65"/>
      <c r="HBJ65"/>
      <c r="HBK65"/>
      <c r="HBL65"/>
      <c r="HBM65"/>
      <c r="HBN65"/>
      <c r="HBO65"/>
      <c r="HBP65"/>
      <c r="HBQ65"/>
      <c r="HBR65"/>
      <c r="HBS65"/>
      <c r="HBT65"/>
      <c r="HBU65"/>
      <c r="HBV65"/>
      <c r="HBW65"/>
      <c r="HBX65"/>
      <c r="HBY65"/>
      <c r="HBZ65"/>
      <c r="HCA65"/>
      <c r="HCB65"/>
      <c r="HCC65"/>
      <c r="HCD65"/>
      <c r="HCE65"/>
      <c r="HCF65"/>
      <c r="HCG65"/>
      <c r="HCH65"/>
      <c r="HCI65"/>
      <c r="HCJ65"/>
      <c r="HCK65"/>
      <c r="HCL65"/>
      <c r="HCM65"/>
      <c r="HCN65"/>
      <c r="HCO65"/>
      <c r="HCP65"/>
      <c r="HCQ65"/>
      <c r="HCR65"/>
      <c r="HCS65"/>
      <c r="HCT65"/>
      <c r="HCU65"/>
      <c r="HCV65"/>
      <c r="HCW65"/>
      <c r="HCX65"/>
      <c r="HCY65"/>
      <c r="HCZ65"/>
      <c r="HDA65"/>
      <c r="HDB65"/>
      <c r="HDC65"/>
      <c r="HDD65"/>
      <c r="HDE65"/>
      <c r="HDF65"/>
      <c r="HDG65"/>
      <c r="HDH65"/>
      <c r="HDI65"/>
      <c r="HDJ65"/>
      <c r="HDK65"/>
      <c r="HDL65"/>
      <c r="HDM65"/>
      <c r="HDN65"/>
      <c r="HDO65"/>
      <c r="HDP65"/>
      <c r="HDQ65"/>
      <c r="HDR65"/>
      <c r="HDS65"/>
      <c r="HDT65"/>
      <c r="HDU65"/>
      <c r="HDV65"/>
      <c r="HDW65"/>
      <c r="HDX65"/>
      <c r="HDY65"/>
      <c r="HDZ65"/>
      <c r="HEA65"/>
      <c r="HEB65"/>
      <c r="HEC65"/>
      <c r="HED65"/>
      <c r="HEE65"/>
      <c r="HEF65"/>
      <c r="HEG65"/>
      <c r="HEH65"/>
      <c r="HEI65"/>
      <c r="HEJ65"/>
      <c r="HEK65"/>
      <c r="HEL65"/>
      <c r="HEM65"/>
      <c r="HEN65"/>
      <c r="HEO65"/>
      <c r="HEP65"/>
      <c r="HEQ65"/>
      <c r="HER65"/>
      <c r="HES65"/>
      <c r="HET65"/>
      <c r="HEU65"/>
      <c r="HEV65"/>
      <c r="HEW65"/>
      <c r="HEX65"/>
      <c r="HEY65"/>
      <c r="HEZ65"/>
      <c r="HFA65"/>
      <c r="HFB65"/>
      <c r="HFC65"/>
      <c r="HFD65"/>
      <c r="HFE65"/>
      <c r="HFF65"/>
      <c r="HFG65"/>
      <c r="HFH65"/>
      <c r="HFI65"/>
      <c r="HFJ65"/>
      <c r="HFK65"/>
      <c r="HFL65"/>
      <c r="HFM65"/>
      <c r="HFN65"/>
      <c r="HFO65"/>
      <c r="HFP65"/>
      <c r="HFQ65"/>
      <c r="HFR65"/>
      <c r="HFS65"/>
      <c r="HFT65"/>
      <c r="HFU65"/>
      <c r="HFV65"/>
      <c r="HFW65"/>
      <c r="HFX65"/>
      <c r="HFY65"/>
      <c r="HFZ65"/>
      <c r="HGA65"/>
      <c r="HGB65"/>
      <c r="HGC65"/>
      <c r="HGD65"/>
      <c r="HGE65"/>
      <c r="HGF65"/>
      <c r="HGG65"/>
      <c r="HGH65"/>
      <c r="HGI65"/>
      <c r="HGJ65"/>
      <c r="HGK65"/>
      <c r="HGL65"/>
      <c r="HGM65"/>
      <c r="HGN65"/>
      <c r="HGO65"/>
      <c r="HGP65"/>
      <c r="HGQ65"/>
      <c r="HGR65"/>
      <c r="HGS65"/>
      <c r="HGT65"/>
      <c r="HGU65"/>
      <c r="HGV65"/>
      <c r="HGW65"/>
      <c r="HGX65"/>
      <c r="HGY65"/>
      <c r="HGZ65"/>
      <c r="HHA65"/>
      <c r="HHB65"/>
      <c r="HHC65"/>
      <c r="HHD65"/>
      <c r="HHE65"/>
      <c r="HHF65"/>
      <c r="HHG65"/>
      <c r="HHH65"/>
      <c r="HHI65"/>
      <c r="HHJ65"/>
      <c r="HHK65"/>
      <c r="HHL65"/>
      <c r="HHM65"/>
      <c r="HHN65"/>
      <c r="HHO65"/>
      <c r="HHP65"/>
      <c r="HHQ65"/>
      <c r="HHR65"/>
      <c r="HHS65"/>
      <c r="HHT65"/>
      <c r="HHU65"/>
      <c r="HHV65"/>
      <c r="HHW65"/>
      <c r="HHX65"/>
      <c r="HHY65"/>
      <c r="HHZ65"/>
      <c r="HIA65"/>
      <c r="HIB65"/>
      <c r="HIC65"/>
      <c r="HID65"/>
      <c r="HIE65"/>
      <c r="HIF65"/>
      <c r="HIG65"/>
      <c r="HIH65"/>
      <c r="HII65"/>
      <c r="HIJ65"/>
      <c r="HIK65"/>
      <c r="HIL65"/>
      <c r="HIM65"/>
      <c r="HIN65"/>
      <c r="HIO65"/>
      <c r="HIP65"/>
      <c r="HIQ65"/>
      <c r="HIR65"/>
      <c r="HIS65"/>
      <c r="HIT65"/>
      <c r="HIU65"/>
      <c r="HIV65"/>
      <c r="HIW65"/>
      <c r="HIX65"/>
      <c r="HIY65"/>
      <c r="HIZ65"/>
      <c r="HJA65"/>
      <c r="HJB65"/>
      <c r="HJC65"/>
      <c r="HJD65"/>
      <c r="HJE65"/>
      <c r="HJF65"/>
      <c r="HJG65"/>
      <c r="HJH65"/>
      <c r="HJI65"/>
      <c r="HJJ65"/>
      <c r="HJK65"/>
      <c r="HJL65"/>
      <c r="HJM65"/>
      <c r="HJN65"/>
      <c r="HJO65"/>
      <c r="HJP65"/>
      <c r="HJQ65"/>
      <c r="HJR65"/>
      <c r="HJS65"/>
      <c r="HJT65"/>
      <c r="HJU65"/>
      <c r="HJV65"/>
      <c r="HJW65"/>
      <c r="HJX65"/>
      <c r="HJY65"/>
      <c r="HJZ65"/>
      <c r="HKA65"/>
      <c r="HKB65"/>
      <c r="HKC65"/>
      <c r="HKD65"/>
      <c r="HKE65"/>
      <c r="HKF65"/>
      <c r="HKG65"/>
      <c r="HKH65"/>
      <c r="HKI65"/>
      <c r="HKJ65"/>
      <c r="HKK65"/>
      <c r="HKL65"/>
      <c r="HKM65"/>
      <c r="HKN65"/>
      <c r="HKO65"/>
      <c r="HKP65"/>
      <c r="HKQ65"/>
      <c r="HKR65"/>
      <c r="HKS65"/>
      <c r="HKT65"/>
      <c r="HKU65"/>
      <c r="HKV65"/>
      <c r="HKW65"/>
      <c r="HKX65"/>
      <c r="HKY65"/>
      <c r="HKZ65"/>
      <c r="HLA65"/>
      <c r="HLB65"/>
      <c r="HLC65"/>
      <c r="HLD65"/>
      <c r="HLE65"/>
      <c r="HLF65"/>
      <c r="HLG65"/>
      <c r="HLH65"/>
      <c r="HLI65"/>
      <c r="HLJ65"/>
      <c r="HLK65"/>
      <c r="HLL65"/>
      <c r="HLM65"/>
      <c r="HLN65"/>
      <c r="HLO65"/>
      <c r="HLP65"/>
      <c r="HLQ65"/>
      <c r="HLR65"/>
      <c r="HLS65"/>
      <c r="HLT65"/>
      <c r="HLU65"/>
      <c r="HLV65"/>
      <c r="HLW65"/>
      <c r="HLX65"/>
      <c r="HLY65"/>
      <c r="HLZ65"/>
      <c r="HMA65"/>
      <c r="HMB65"/>
      <c r="HMC65"/>
      <c r="HMD65"/>
      <c r="HME65"/>
      <c r="HMF65"/>
      <c r="HMG65"/>
      <c r="HMH65"/>
      <c r="HMI65"/>
      <c r="HMJ65"/>
      <c r="HMK65"/>
      <c r="HML65"/>
      <c r="HMM65"/>
      <c r="HMN65"/>
      <c r="HMO65"/>
      <c r="HMP65"/>
      <c r="HMQ65"/>
      <c r="HMR65"/>
      <c r="HMS65"/>
      <c r="HMT65"/>
      <c r="HMU65"/>
      <c r="HMV65"/>
      <c r="HMW65"/>
      <c r="HMX65"/>
      <c r="HMY65"/>
      <c r="HMZ65"/>
      <c r="HNA65"/>
      <c r="HNB65"/>
      <c r="HNC65"/>
      <c r="HND65"/>
      <c r="HNE65"/>
      <c r="HNF65"/>
      <c r="HNG65"/>
      <c r="HNH65"/>
      <c r="HNI65"/>
      <c r="HNJ65"/>
      <c r="HNK65"/>
      <c r="HNL65"/>
      <c r="HNM65"/>
      <c r="HNN65"/>
      <c r="HNO65"/>
      <c r="HNP65"/>
      <c r="HNQ65"/>
      <c r="HNR65"/>
      <c r="HNS65"/>
      <c r="HNT65"/>
      <c r="HNU65"/>
      <c r="HNV65"/>
      <c r="HNW65"/>
      <c r="HNX65"/>
      <c r="HNY65"/>
      <c r="HNZ65"/>
      <c r="HOA65"/>
      <c r="HOB65"/>
      <c r="HOC65"/>
      <c r="HOD65"/>
      <c r="HOE65"/>
      <c r="HOF65"/>
      <c r="HOG65"/>
      <c r="HOH65"/>
      <c r="HOI65"/>
      <c r="HOJ65"/>
      <c r="HOK65"/>
      <c r="HOL65"/>
      <c r="HOM65"/>
      <c r="HON65"/>
      <c r="HOO65"/>
      <c r="HOP65"/>
      <c r="HOQ65"/>
      <c r="HOR65"/>
      <c r="HOS65"/>
      <c r="HOT65"/>
      <c r="HOU65"/>
      <c r="HOV65"/>
      <c r="HOW65"/>
      <c r="HOX65"/>
      <c r="HOY65"/>
      <c r="HOZ65"/>
      <c r="HPA65"/>
      <c r="HPB65"/>
      <c r="HPC65"/>
      <c r="HPD65"/>
      <c r="HPE65"/>
      <c r="HPF65"/>
      <c r="HPG65"/>
      <c r="HPH65"/>
      <c r="HPI65"/>
      <c r="HPJ65"/>
      <c r="HPK65"/>
      <c r="HPL65"/>
      <c r="HPM65"/>
      <c r="HPN65"/>
      <c r="HPO65"/>
      <c r="HPP65"/>
      <c r="HPQ65"/>
      <c r="HPR65"/>
      <c r="HPS65"/>
      <c r="HPT65"/>
      <c r="HPU65"/>
      <c r="HPV65"/>
      <c r="HPW65"/>
      <c r="HPX65"/>
      <c r="HPY65"/>
      <c r="HPZ65"/>
      <c r="HQA65"/>
      <c r="HQB65"/>
      <c r="HQC65"/>
      <c r="HQD65"/>
      <c r="HQE65"/>
      <c r="HQF65"/>
      <c r="HQG65"/>
      <c r="HQH65"/>
      <c r="HQI65"/>
      <c r="HQJ65"/>
      <c r="HQK65"/>
      <c r="HQL65"/>
      <c r="HQM65"/>
      <c r="HQN65"/>
      <c r="HQO65"/>
      <c r="HQP65"/>
      <c r="HQQ65"/>
      <c r="HQR65"/>
      <c r="HQS65"/>
      <c r="HQT65"/>
      <c r="HQU65"/>
      <c r="HQV65"/>
      <c r="HQW65"/>
      <c r="HQX65"/>
      <c r="HQY65"/>
      <c r="HQZ65"/>
      <c r="HRA65"/>
      <c r="HRB65"/>
      <c r="HRC65"/>
      <c r="HRD65"/>
      <c r="HRE65"/>
      <c r="HRF65"/>
      <c r="HRG65"/>
      <c r="HRH65"/>
      <c r="HRI65"/>
      <c r="HRJ65"/>
      <c r="HRK65"/>
      <c r="HRL65"/>
      <c r="HRM65"/>
      <c r="HRN65"/>
      <c r="HRO65"/>
      <c r="HRP65"/>
      <c r="HRQ65"/>
      <c r="HRR65"/>
      <c r="HRS65"/>
      <c r="HRT65"/>
      <c r="HRU65"/>
      <c r="HRV65"/>
      <c r="HRW65"/>
      <c r="HRX65"/>
      <c r="HRY65"/>
      <c r="HRZ65"/>
      <c r="HSA65"/>
      <c r="HSB65"/>
      <c r="HSC65"/>
      <c r="HSD65"/>
      <c r="HSE65"/>
      <c r="HSF65"/>
      <c r="HSG65"/>
      <c r="HSH65"/>
      <c r="HSI65"/>
      <c r="HSJ65"/>
      <c r="HSK65"/>
      <c r="HSL65"/>
      <c r="HSM65"/>
      <c r="HSN65"/>
      <c r="HSO65"/>
      <c r="HSP65"/>
      <c r="HSQ65"/>
      <c r="HSR65"/>
      <c r="HSS65"/>
      <c r="HST65"/>
      <c r="HSU65"/>
      <c r="HSV65"/>
      <c r="HSW65"/>
      <c r="HSX65"/>
      <c r="HSY65"/>
      <c r="HSZ65"/>
      <c r="HTA65"/>
      <c r="HTB65"/>
      <c r="HTC65"/>
      <c r="HTD65"/>
      <c r="HTE65"/>
      <c r="HTF65"/>
      <c r="HTG65"/>
      <c r="HTH65"/>
      <c r="HTI65"/>
      <c r="HTJ65"/>
      <c r="HTK65"/>
      <c r="HTL65"/>
      <c r="HTM65"/>
      <c r="HTN65"/>
      <c r="HTO65"/>
      <c r="HTP65"/>
      <c r="HTQ65"/>
      <c r="HTR65"/>
      <c r="HTS65"/>
      <c r="HTT65"/>
      <c r="HTU65"/>
      <c r="HTV65"/>
      <c r="HTW65"/>
      <c r="HTX65"/>
      <c r="HTY65"/>
      <c r="HTZ65"/>
      <c r="HUA65"/>
      <c r="HUB65"/>
      <c r="HUC65"/>
      <c r="HUD65"/>
      <c r="HUE65"/>
      <c r="HUF65"/>
      <c r="HUG65"/>
      <c r="HUH65"/>
      <c r="HUI65"/>
      <c r="HUJ65"/>
      <c r="HUK65"/>
      <c r="HUL65"/>
      <c r="HUM65"/>
      <c r="HUN65"/>
      <c r="HUO65"/>
      <c r="HUP65"/>
      <c r="HUQ65"/>
      <c r="HUR65"/>
      <c r="HUS65"/>
      <c r="HUT65"/>
      <c r="HUU65"/>
      <c r="HUV65"/>
      <c r="HUW65"/>
      <c r="HUX65"/>
      <c r="HUY65"/>
      <c r="HUZ65"/>
      <c r="HVA65"/>
      <c r="HVB65"/>
      <c r="HVC65"/>
      <c r="HVD65"/>
      <c r="HVE65"/>
      <c r="HVF65"/>
      <c r="HVG65"/>
      <c r="HVH65"/>
      <c r="HVI65"/>
      <c r="HVJ65"/>
      <c r="HVK65"/>
      <c r="HVL65"/>
      <c r="HVM65"/>
      <c r="HVN65"/>
      <c r="HVO65"/>
      <c r="HVP65"/>
      <c r="HVQ65"/>
      <c r="HVR65"/>
      <c r="HVS65"/>
      <c r="HVT65"/>
      <c r="HVU65"/>
      <c r="HVV65"/>
      <c r="HVW65"/>
      <c r="HVX65"/>
      <c r="HVY65"/>
      <c r="HVZ65"/>
      <c r="HWA65"/>
      <c r="HWB65"/>
      <c r="HWC65"/>
      <c r="HWD65"/>
      <c r="HWE65"/>
      <c r="HWF65"/>
      <c r="HWG65"/>
      <c r="HWH65"/>
      <c r="HWI65"/>
      <c r="HWJ65"/>
      <c r="HWK65"/>
      <c r="HWL65"/>
      <c r="HWM65"/>
      <c r="HWN65"/>
      <c r="HWO65"/>
      <c r="HWP65"/>
      <c r="HWQ65"/>
      <c r="HWR65"/>
      <c r="HWS65"/>
      <c r="HWT65"/>
      <c r="HWU65"/>
      <c r="HWV65"/>
      <c r="HWW65"/>
      <c r="HWX65"/>
      <c r="HWY65"/>
      <c r="HWZ65"/>
      <c r="HXA65"/>
      <c r="HXB65"/>
      <c r="HXC65"/>
      <c r="HXD65"/>
      <c r="HXE65"/>
      <c r="HXF65"/>
      <c r="HXG65"/>
      <c r="HXH65"/>
      <c r="HXI65"/>
      <c r="HXJ65"/>
      <c r="HXK65"/>
      <c r="HXL65"/>
      <c r="HXM65"/>
      <c r="HXN65"/>
      <c r="HXO65"/>
      <c r="HXP65"/>
      <c r="HXQ65"/>
      <c r="HXR65"/>
      <c r="HXS65"/>
      <c r="HXT65"/>
      <c r="HXU65"/>
      <c r="HXV65"/>
      <c r="HXW65"/>
      <c r="HXX65"/>
      <c r="HXY65"/>
      <c r="HXZ65"/>
      <c r="HYA65"/>
      <c r="HYB65"/>
      <c r="HYC65"/>
      <c r="HYD65"/>
      <c r="HYE65"/>
      <c r="HYF65"/>
      <c r="HYG65"/>
      <c r="HYH65"/>
      <c r="HYI65"/>
      <c r="HYJ65"/>
      <c r="HYK65"/>
      <c r="HYL65"/>
      <c r="HYM65"/>
      <c r="HYN65"/>
      <c r="HYO65"/>
      <c r="HYP65"/>
      <c r="HYQ65"/>
      <c r="HYR65"/>
      <c r="HYS65"/>
      <c r="HYT65"/>
      <c r="HYU65"/>
      <c r="HYV65"/>
      <c r="HYW65"/>
      <c r="HYX65"/>
      <c r="HYY65"/>
      <c r="HYZ65"/>
      <c r="HZA65"/>
      <c r="HZB65"/>
      <c r="HZC65"/>
      <c r="HZD65"/>
      <c r="HZE65"/>
      <c r="HZF65"/>
      <c r="HZG65"/>
      <c r="HZH65"/>
      <c r="HZI65"/>
      <c r="HZJ65"/>
      <c r="HZK65"/>
      <c r="HZL65"/>
      <c r="HZM65"/>
      <c r="HZN65"/>
      <c r="HZO65"/>
      <c r="HZP65"/>
      <c r="HZQ65"/>
      <c r="HZR65"/>
      <c r="HZS65"/>
      <c r="HZT65"/>
      <c r="HZU65"/>
      <c r="HZV65"/>
      <c r="HZW65"/>
      <c r="HZX65"/>
      <c r="HZY65"/>
      <c r="HZZ65"/>
      <c r="IAA65"/>
      <c r="IAB65"/>
      <c r="IAC65"/>
      <c r="IAD65"/>
      <c r="IAE65"/>
      <c r="IAF65"/>
      <c r="IAG65"/>
      <c r="IAH65"/>
      <c r="IAI65"/>
      <c r="IAJ65"/>
      <c r="IAK65"/>
      <c r="IAL65"/>
      <c r="IAM65"/>
      <c r="IAN65"/>
      <c r="IAO65"/>
      <c r="IAP65"/>
      <c r="IAQ65"/>
      <c r="IAR65"/>
      <c r="IAS65"/>
      <c r="IAT65"/>
      <c r="IAU65"/>
      <c r="IAV65"/>
      <c r="IAW65"/>
      <c r="IAX65"/>
      <c r="IAY65"/>
      <c r="IAZ65"/>
      <c r="IBA65"/>
      <c r="IBB65"/>
      <c r="IBC65"/>
      <c r="IBD65"/>
      <c r="IBE65"/>
      <c r="IBF65"/>
      <c r="IBG65"/>
      <c r="IBH65"/>
      <c r="IBI65"/>
      <c r="IBJ65"/>
      <c r="IBK65"/>
      <c r="IBL65"/>
      <c r="IBM65"/>
      <c r="IBN65"/>
      <c r="IBO65"/>
      <c r="IBP65"/>
      <c r="IBQ65"/>
      <c r="IBR65"/>
      <c r="IBS65"/>
      <c r="IBT65"/>
      <c r="IBU65"/>
      <c r="IBV65"/>
      <c r="IBW65"/>
      <c r="IBX65"/>
      <c r="IBY65"/>
      <c r="IBZ65"/>
      <c r="ICA65"/>
      <c r="ICB65"/>
      <c r="ICC65"/>
      <c r="ICD65"/>
      <c r="ICE65"/>
      <c r="ICF65"/>
      <c r="ICG65"/>
      <c r="ICH65"/>
      <c r="ICI65"/>
      <c r="ICJ65"/>
      <c r="ICK65"/>
      <c r="ICL65"/>
      <c r="ICM65"/>
      <c r="ICN65"/>
      <c r="ICO65"/>
      <c r="ICP65"/>
      <c r="ICQ65"/>
      <c r="ICR65"/>
      <c r="ICS65"/>
      <c r="ICT65"/>
      <c r="ICU65"/>
      <c r="ICV65"/>
      <c r="ICW65"/>
      <c r="ICX65"/>
      <c r="ICY65"/>
      <c r="ICZ65"/>
      <c r="IDA65"/>
      <c r="IDB65"/>
      <c r="IDC65"/>
      <c r="IDD65"/>
      <c r="IDE65"/>
      <c r="IDF65"/>
      <c r="IDG65"/>
      <c r="IDH65"/>
      <c r="IDI65"/>
      <c r="IDJ65"/>
      <c r="IDK65"/>
      <c r="IDL65"/>
      <c r="IDM65"/>
      <c r="IDN65"/>
      <c r="IDO65"/>
      <c r="IDP65"/>
      <c r="IDQ65"/>
      <c r="IDR65"/>
      <c r="IDS65"/>
      <c r="IDT65"/>
      <c r="IDU65"/>
      <c r="IDV65"/>
      <c r="IDW65"/>
      <c r="IDX65"/>
      <c r="IDY65"/>
      <c r="IDZ65"/>
      <c r="IEA65"/>
      <c r="IEB65"/>
      <c r="IEC65"/>
      <c r="IED65"/>
      <c r="IEE65"/>
      <c r="IEF65"/>
      <c r="IEG65"/>
      <c r="IEH65"/>
      <c r="IEI65"/>
      <c r="IEJ65"/>
      <c r="IEK65"/>
      <c r="IEL65"/>
      <c r="IEM65"/>
      <c r="IEN65"/>
      <c r="IEO65"/>
      <c r="IEP65"/>
      <c r="IEQ65"/>
      <c r="IER65"/>
      <c r="IES65"/>
      <c r="IET65"/>
      <c r="IEU65"/>
      <c r="IEV65"/>
      <c r="IEW65"/>
      <c r="IEX65"/>
      <c r="IEY65"/>
      <c r="IEZ65"/>
      <c r="IFA65"/>
      <c r="IFB65"/>
      <c r="IFC65"/>
      <c r="IFD65"/>
      <c r="IFE65"/>
      <c r="IFF65"/>
      <c r="IFG65"/>
      <c r="IFH65"/>
      <c r="IFI65"/>
      <c r="IFJ65"/>
      <c r="IFK65"/>
      <c r="IFL65"/>
      <c r="IFM65"/>
      <c r="IFN65"/>
      <c r="IFO65"/>
      <c r="IFP65"/>
      <c r="IFQ65"/>
      <c r="IFR65"/>
      <c r="IFS65"/>
      <c r="IFT65"/>
      <c r="IFU65"/>
      <c r="IFV65"/>
      <c r="IFW65"/>
      <c r="IFX65"/>
      <c r="IFY65"/>
      <c r="IFZ65"/>
      <c r="IGA65"/>
      <c r="IGB65"/>
      <c r="IGC65"/>
      <c r="IGD65"/>
      <c r="IGE65"/>
      <c r="IGF65"/>
      <c r="IGG65"/>
      <c r="IGH65"/>
      <c r="IGI65"/>
      <c r="IGJ65"/>
      <c r="IGK65"/>
      <c r="IGL65"/>
      <c r="IGM65"/>
      <c r="IGN65"/>
      <c r="IGO65"/>
      <c r="IGP65"/>
      <c r="IGQ65"/>
      <c r="IGR65"/>
      <c r="IGS65"/>
      <c r="IGT65"/>
      <c r="IGU65"/>
      <c r="IGV65"/>
      <c r="IGW65"/>
      <c r="IGX65"/>
      <c r="IGY65"/>
      <c r="IGZ65"/>
      <c r="IHA65"/>
      <c r="IHB65"/>
      <c r="IHC65"/>
      <c r="IHD65"/>
      <c r="IHE65"/>
      <c r="IHF65"/>
      <c r="IHG65"/>
      <c r="IHH65"/>
      <c r="IHI65"/>
      <c r="IHJ65"/>
      <c r="IHK65"/>
      <c r="IHL65"/>
      <c r="IHM65"/>
      <c r="IHN65"/>
      <c r="IHO65"/>
      <c r="IHP65"/>
      <c r="IHQ65"/>
      <c r="IHR65"/>
      <c r="IHS65"/>
      <c r="IHT65"/>
      <c r="IHU65"/>
      <c r="IHV65"/>
      <c r="IHW65"/>
      <c r="IHX65"/>
      <c r="IHY65"/>
      <c r="IHZ65"/>
      <c r="IIA65"/>
      <c r="IIB65"/>
      <c r="IIC65"/>
      <c r="IID65"/>
      <c r="IIE65"/>
      <c r="IIF65"/>
      <c r="IIG65"/>
      <c r="IIH65"/>
      <c r="III65"/>
      <c r="IIJ65"/>
      <c r="IIK65"/>
      <c r="IIL65"/>
      <c r="IIM65"/>
      <c r="IIN65"/>
      <c r="IIO65"/>
      <c r="IIP65"/>
      <c r="IIQ65"/>
      <c r="IIR65"/>
      <c r="IIS65"/>
      <c r="IIT65"/>
      <c r="IIU65"/>
      <c r="IIV65"/>
      <c r="IIW65"/>
      <c r="IIX65"/>
      <c r="IIY65"/>
      <c r="IIZ65"/>
      <c r="IJA65"/>
      <c r="IJB65"/>
      <c r="IJC65"/>
      <c r="IJD65"/>
      <c r="IJE65"/>
      <c r="IJF65"/>
      <c r="IJG65"/>
      <c r="IJH65"/>
      <c r="IJI65"/>
      <c r="IJJ65"/>
      <c r="IJK65"/>
      <c r="IJL65"/>
      <c r="IJM65"/>
      <c r="IJN65"/>
      <c r="IJO65"/>
      <c r="IJP65"/>
      <c r="IJQ65"/>
      <c r="IJR65"/>
      <c r="IJS65"/>
      <c r="IJT65"/>
      <c r="IJU65"/>
      <c r="IJV65"/>
      <c r="IJW65"/>
      <c r="IJX65"/>
      <c r="IJY65"/>
      <c r="IJZ65"/>
      <c r="IKA65"/>
      <c r="IKB65"/>
      <c r="IKC65"/>
      <c r="IKD65"/>
      <c r="IKE65"/>
      <c r="IKF65"/>
      <c r="IKG65"/>
      <c r="IKH65"/>
      <c r="IKI65"/>
      <c r="IKJ65"/>
      <c r="IKK65"/>
      <c r="IKL65"/>
      <c r="IKM65"/>
      <c r="IKN65"/>
      <c r="IKO65"/>
      <c r="IKP65"/>
      <c r="IKQ65"/>
      <c r="IKR65"/>
      <c r="IKS65"/>
      <c r="IKT65"/>
      <c r="IKU65"/>
      <c r="IKV65"/>
      <c r="IKW65"/>
      <c r="IKX65"/>
      <c r="IKY65"/>
      <c r="IKZ65"/>
      <c r="ILA65"/>
      <c r="ILB65"/>
      <c r="ILC65"/>
      <c r="ILD65"/>
      <c r="ILE65"/>
      <c r="ILF65"/>
      <c r="ILG65"/>
      <c r="ILH65"/>
      <c r="ILI65"/>
      <c r="ILJ65"/>
      <c r="ILK65"/>
      <c r="ILL65"/>
      <c r="ILM65"/>
      <c r="ILN65"/>
      <c r="ILO65"/>
      <c r="ILP65"/>
      <c r="ILQ65"/>
      <c r="ILR65"/>
      <c r="ILS65"/>
      <c r="ILT65"/>
      <c r="ILU65"/>
      <c r="ILV65"/>
      <c r="ILW65"/>
      <c r="ILX65"/>
      <c r="ILY65"/>
      <c r="ILZ65"/>
      <c r="IMA65"/>
      <c r="IMB65"/>
      <c r="IMC65"/>
      <c r="IMD65"/>
      <c r="IME65"/>
      <c r="IMF65"/>
      <c r="IMG65"/>
      <c r="IMH65"/>
      <c r="IMI65"/>
      <c r="IMJ65"/>
      <c r="IMK65"/>
      <c r="IML65"/>
      <c r="IMM65"/>
      <c r="IMN65"/>
      <c r="IMO65"/>
      <c r="IMP65"/>
      <c r="IMQ65"/>
      <c r="IMR65"/>
      <c r="IMS65"/>
      <c r="IMT65"/>
      <c r="IMU65"/>
      <c r="IMV65"/>
      <c r="IMW65"/>
      <c r="IMX65"/>
      <c r="IMY65"/>
      <c r="IMZ65"/>
      <c r="INA65"/>
      <c r="INB65"/>
      <c r="INC65"/>
      <c r="IND65"/>
      <c r="INE65"/>
      <c r="INF65"/>
      <c r="ING65"/>
      <c r="INH65"/>
      <c r="INI65"/>
      <c r="INJ65"/>
      <c r="INK65"/>
      <c r="INL65"/>
      <c r="INM65"/>
      <c r="INN65"/>
      <c r="INO65"/>
      <c r="INP65"/>
      <c r="INQ65"/>
      <c r="INR65"/>
      <c r="INS65"/>
      <c r="INT65"/>
      <c r="INU65"/>
      <c r="INV65"/>
      <c r="INW65"/>
      <c r="INX65"/>
      <c r="INY65"/>
      <c r="INZ65"/>
      <c r="IOA65"/>
      <c r="IOB65"/>
      <c r="IOC65"/>
      <c r="IOD65"/>
      <c r="IOE65"/>
      <c r="IOF65"/>
      <c r="IOG65"/>
      <c r="IOH65"/>
      <c r="IOI65"/>
      <c r="IOJ65"/>
      <c r="IOK65"/>
      <c r="IOL65"/>
      <c r="IOM65"/>
      <c r="ION65"/>
      <c r="IOO65"/>
      <c r="IOP65"/>
      <c r="IOQ65"/>
      <c r="IOR65"/>
      <c r="IOS65"/>
      <c r="IOT65"/>
      <c r="IOU65"/>
      <c r="IOV65"/>
      <c r="IOW65"/>
      <c r="IOX65"/>
      <c r="IOY65"/>
      <c r="IOZ65"/>
      <c r="IPA65"/>
      <c r="IPB65"/>
      <c r="IPC65"/>
      <c r="IPD65"/>
      <c r="IPE65"/>
      <c r="IPF65"/>
      <c r="IPG65"/>
      <c r="IPH65"/>
      <c r="IPI65"/>
      <c r="IPJ65"/>
      <c r="IPK65"/>
      <c r="IPL65"/>
      <c r="IPM65"/>
      <c r="IPN65"/>
      <c r="IPO65"/>
      <c r="IPP65"/>
      <c r="IPQ65"/>
      <c r="IPR65"/>
      <c r="IPS65"/>
      <c r="IPT65"/>
      <c r="IPU65"/>
      <c r="IPV65"/>
      <c r="IPW65"/>
      <c r="IPX65"/>
      <c r="IPY65"/>
      <c r="IPZ65"/>
      <c r="IQA65"/>
      <c r="IQB65"/>
      <c r="IQC65"/>
      <c r="IQD65"/>
      <c r="IQE65"/>
      <c r="IQF65"/>
      <c r="IQG65"/>
      <c r="IQH65"/>
      <c r="IQI65"/>
      <c r="IQJ65"/>
      <c r="IQK65"/>
      <c r="IQL65"/>
      <c r="IQM65"/>
      <c r="IQN65"/>
      <c r="IQO65"/>
      <c r="IQP65"/>
      <c r="IQQ65"/>
      <c r="IQR65"/>
      <c r="IQS65"/>
      <c r="IQT65"/>
      <c r="IQU65"/>
      <c r="IQV65"/>
      <c r="IQW65"/>
      <c r="IQX65"/>
      <c r="IQY65"/>
      <c r="IQZ65"/>
      <c r="IRA65"/>
      <c r="IRB65"/>
      <c r="IRC65"/>
      <c r="IRD65"/>
      <c r="IRE65"/>
      <c r="IRF65"/>
      <c r="IRG65"/>
      <c r="IRH65"/>
      <c r="IRI65"/>
      <c r="IRJ65"/>
      <c r="IRK65"/>
      <c r="IRL65"/>
      <c r="IRM65"/>
      <c r="IRN65"/>
      <c r="IRO65"/>
      <c r="IRP65"/>
      <c r="IRQ65"/>
      <c r="IRR65"/>
      <c r="IRS65"/>
      <c r="IRT65"/>
      <c r="IRU65"/>
      <c r="IRV65"/>
      <c r="IRW65"/>
      <c r="IRX65"/>
      <c r="IRY65"/>
      <c r="IRZ65"/>
      <c r="ISA65"/>
      <c r="ISB65"/>
      <c r="ISC65"/>
      <c r="ISD65"/>
      <c r="ISE65"/>
      <c r="ISF65"/>
      <c r="ISG65"/>
      <c r="ISH65"/>
      <c r="ISI65"/>
      <c r="ISJ65"/>
      <c r="ISK65"/>
      <c r="ISL65"/>
      <c r="ISM65"/>
      <c r="ISN65"/>
      <c r="ISO65"/>
      <c r="ISP65"/>
      <c r="ISQ65"/>
      <c r="ISR65"/>
      <c r="ISS65"/>
      <c r="IST65"/>
      <c r="ISU65"/>
      <c r="ISV65"/>
      <c r="ISW65"/>
      <c r="ISX65"/>
      <c r="ISY65"/>
      <c r="ISZ65"/>
      <c r="ITA65"/>
      <c r="ITB65"/>
      <c r="ITC65"/>
      <c r="ITD65"/>
      <c r="ITE65"/>
      <c r="ITF65"/>
      <c r="ITG65"/>
      <c r="ITH65"/>
      <c r="ITI65"/>
      <c r="ITJ65"/>
      <c r="ITK65"/>
      <c r="ITL65"/>
      <c r="ITM65"/>
      <c r="ITN65"/>
      <c r="ITO65"/>
      <c r="ITP65"/>
      <c r="ITQ65"/>
      <c r="ITR65"/>
      <c r="ITS65"/>
      <c r="ITT65"/>
      <c r="ITU65"/>
      <c r="ITV65"/>
      <c r="ITW65"/>
      <c r="ITX65"/>
      <c r="ITY65"/>
      <c r="ITZ65"/>
      <c r="IUA65"/>
      <c r="IUB65"/>
      <c r="IUC65"/>
      <c r="IUD65"/>
      <c r="IUE65"/>
      <c r="IUF65"/>
      <c r="IUG65"/>
      <c r="IUH65"/>
      <c r="IUI65"/>
      <c r="IUJ65"/>
      <c r="IUK65"/>
      <c r="IUL65"/>
      <c r="IUM65"/>
      <c r="IUN65"/>
      <c r="IUO65"/>
      <c r="IUP65"/>
      <c r="IUQ65"/>
      <c r="IUR65"/>
      <c r="IUS65"/>
      <c r="IUT65"/>
      <c r="IUU65"/>
      <c r="IUV65"/>
      <c r="IUW65"/>
      <c r="IUX65"/>
      <c r="IUY65"/>
      <c r="IUZ65"/>
      <c r="IVA65"/>
      <c r="IVB65"/>
      <c r="IVC65"/>
      <c r="IVD65"/>
      <c r="IVE65"/>
      <c r="IVF65"/>
      <c r="IVG65"/>
      <c r="IVH65"/>
      <c r="IVI65"/>
      <c r="IVJ65"/>
      <c r="IVK65"/>
      <c r="IVL65"/>
      <c r="IVM65"/>
      <c r="IVN65"/>
      <c r="IVO65"/>
      <c r="IVP65"/>
      <c r="IVQ65"/>
      <c r="IVR65"/>
      <c r="IVS65"/>
      <c r="IVT65"/>
      <c r="IVU65"/>
      <c r="IVV65"/>
      <c r="IVW65"/>
      <c r="IVX65"/>
      <c r="IVY65"/>
      <c r="IVZ65"/>
      <c r="IWA65"/>
      <c r="IWB65"/>
      <c r="IWC65"/>
      <c r="IWD65"/>
      <c r="IWE65"/>
      <c r="IWF65"/>
      <c r="IWG65"/>
      <c r="IWH65"/>
      <c r="IWI65"/>
      <c r="IWJ65"/>
      <c r="IWK65"/>
      <c r="IWL65"/>
      <c r="IWM65"/>
      <c r="IWN65"/>
      <c r="IWO65"/>
      <c r="IWP65"/>
      <c r="IWQ65"/>
      <c r="IWR65"/>
      <c r="IWS65"/>
      <c r="IWT65"/>
      <c r="IWU65"/>
      <c r="IWV65"/>
      <c r="IWW65"/>
      <c r="IWX65"/>
      <c r="IWY65"/>
      <c r="IWZ65"/>
      <c r="IXA65"/>
      <c r="IXB65"/>
      <c r="IXC65"/>
      <c r="IXD65"/>
      <c r="IXE65"/>
      <c r="IXF65"/>
      <c r="IXG65"/>
      <c r="IXH65"/>
      <c r="IXI65"/>
      <c r="IXJ65"/>
      <c r="IXK65"/>
      <c r="IXL65"/>
      <c r="IXM65"/>
      <c r="IXN65"/>
      <c r="IXO65"/>
      <c r="IXP65"/>
      <c r="IXQ65"/>
      <c r="IXR65"/>
      <c r="IXS65"/>
      <c r="IXT65"/>
      <c r="IXU65"/>
      <c r="IXV65"/>
      <c r="IXW65"/>
      <c r="IXX65"/>
      <c r="IXY65"/>
      <c r="IXZ65"/>
      <c r="IYA65"/>
      <c r="IYB65"/>
      <c r="IYC65"/>
      <c r="IYD65"/>
      <c r="IYE65"/>
      <c r="IYF65"/>
      <c r="IYG65"/>
      <c r="IYH65"/>
      <c r="IYI65"/>
      <c r="IYJ65"/>
      <c r="IYK65"/>
      <c r="IYL65"/>
      <c r="IYM65"/>
      <c r="IYN65"/>
      <c r="IYO65"/>
      <c r="IYP65"/>
      <c r="IYQ65"/>
      <c r="IYR65"/>
      <c r="IYS65"/>
      <c r="IYT65"/>
      <c r="IYU65"/>
      <c r="IYV65"/>
      <c r="IYW65"/>
      <c r="IYX65"/>
      <c r="IYY65"/>
      <c r="IYZ65"/>
      <c r="IZA65"/>
      <c r="IZB65"/>
      <c r="IZC65"/>
      <c r="IZD65"/>
      <c r="IZE65"/>
      <c r="IZF65"/>
      <c r="IZG65"/>
      <c r="IZH65"/>
      <c r="IZI65"/>
      <c r="IZJ65"/>
      <c r="IZK65"/>
      <c r="IZL65"/>
      <c r="IZM65"/>
      <c r="IZN65"/>
      <c r="IZO65"/>
      <c r="IZP65"/>
      <c r="IZQ65"/>
      <c r="IZR65"/>
      <c r="IZS65"/>
      <c r="IZT65"/>
      <c r="IZU65"/>
      <c r="IZV65"/>
      <c r="IZW65"/>
      <c r="IZX65"/>
      <c r="IZY65"/>
      <c r="IZZ65"/>
      <c r="JAA65"/>
      <c r="JAB65"/>
      <c r="JAC65"/>
      <c r="JAD65"/>
      <c r="JAE65"/>
      <c r="JAF65"/>
      <c r="JAG65"/>
      <c r="JAH65"/>
      <c r="JAI65"/>
      <c r="JAJ65"/>
      <c r="JAK65"/>
      <c r="JAL65"/>
      <c r="JAM65"/>
      <c r="JAN65"/>
      <c r="JAO65"/>
      <c r="JAP65"/>
      <c r="JAQ65"/>
      <c r="JAR65"/>
      <c r="JAS65"/>
      <c r="JAT65"/>
      <c r="JAU65"/>
      <c r="JAV65"/>
      <c r="JAW65"/>
      <c r="JAX65"/>
      <c r="JAY65"/>
      <c r="JAZ65"/>
      <c r="JBA65"/>
      <c r="JBB65"/>
      <c r="JBC65"/>
      <c r="JBD65"/>
      <c r="JBE65"/>
      <c r="JBF65"/>
      <c r="JBG65"/>
      <c r="JBH65"/>
      <c r="JBI65"/>
      <c r="JBJ65"/>
      <c r="JBK65"/>
      <c r="JBL65"/>
      <c r="JBM65"/>
      <c r="JBN65"/>
      <c r="JBO65"/>
      <c r="JBP65"/>
      <c r="JBQ65"/>
      <c r="JBR65"/>
      <c r="JBS65"/>
      <c r="JBT65"/>
      <c r="JBU65"/>
      <c r="JBV65"/>
      <c r="JBW65"/>
      <c r="JBX65"/>
      <c r="JBY65"/>
      <c r="JBZ65"/>
      <c r="JCA65"/>
      <c r="JCB65"/>
      <c r="JCC65"/>
      <c r="JCD65"/>
      <c r="JCE65"/>
      <c r="JCF65"/>
      <c r="JCG65"/>
      <c r="JCH65"/>
      <c r="JCI65"/>
      <c r="JCJ65"/>
      <c r="JCK65"/>
      <c r="JCL65"/>
      <c r="JCM65"/>
      <c r="JCN65"/>
      <c r="JCO65"/>
      <c r="JCP65"/>
      <c r="JCQ65"/>
      <c r="JCR65"/>
      <c r="JCS65"/>
      <c r="JCT65"/>
      <c r="JCU65"/>
      <c r="JCV65"/>
      <c r="JCW65"/>
      <c r="JCX65"/>
      <c r="JCY65"/>
      <c r="JCZ65"/>
      <c r="JDA65"/>
      <c r="JDB65"/>
      <c r="JDC65"/>
      <c r="JDD65"/>
      <c r="JDE65"/>
      <c r="JDF65"/>
      <c r="JDG65"/>
      <c r="JDH65"/>
      <c r="JDI65"/>
      <c r="JDJ65"/>
      <c r="JDK65"/>
      <c r="JDL65"/>
      <c r="JDM65"/>
      <c r="JDN65"/>
      <c r="JDO65"/>
      <c r="JDP65"/>
      <c r="JDQ65"/>
      <c r="JDR65"/>
      <c r="JDS65"/>
      <c r="JDT65"/>
      <c r="JDU65"/>
      <c r="JDV65"/>
      <c r="JDW65"/>
      <c r="JDX65"/>
      <c r="JDY65"/>
      <c r="JDZ65"/>
      <c r="JEA65"/>
      <c r="JEB65"/>
      <c r="JEC65"/>
      <c r="JED65"/>
      <c r="JEE65"/>
      <c r="JEF65"/>
      <c r="JEG65"/>
      <c r="JEH65"/>
      <c r="JEI65"/>
      <c r="JEJ65"/>
      <c r="JEK65"/>
      <c r="JEL65"/>
      <c r="JEM65"/>
      <c r="JEN65"/>
      <c r="JEO65"/>
      <c r="JEP65"/>
      <c r="JEQ65"/>
      <c r="JER65"/>
      <c r="JES65"/>
      <c r="JET65"/>
      <c r="JEU65"/>
      <c r="JEV65"/>
      <c r="JEW65"/>
      <c r="JEX65"/>
      <c r="JEY65"/>
      <c r="JEZ65"/>
      <c r="JFA65"/>
      <c r="JFB65"/>
      <c r="JFC65"/>
      <c r="JFD65"/>
      <c r="JFE65"/>
      <c r="JFF65"/>
      <c r="JFG65"/>
      <c r="JFH65"/>
      <c r="JFI65"/>
      <c r="JFJ65"/>
      <c r="JFK65"/>
      <c r="JFL65"/>
      <c r="JFM65"/>
      <c r="JFN65"/>
      <c r="JFO65"/>
      <c r="JFP65"/>
      <c r="JFQ65"/>
      <c r="JFR65"/>
      <c r="JFS65"/>
      <c r="JFT65"/>
      <c r="JFU65"/>
      <c r="JFV65"/>
      <c r="JFW65"/>
      <c r="JFX65"/>
      <c r="JFY65"/>
      <c r="JFZ65"/>
      <c r="JGA65"/>
      <c r="JGB65"/>
      <c r="JGC65"/>
      <c r="JGD65"/>
      <c r="JGE65"/>
      <c r="JGF65"/>
      <c r="JGG65"/>
      <c r="JGH65"/>
      <c r="JGI65"/>
      <c r="JGJ65"/>
      <c r="JGK65"/>
      <c r="JGL65"/>
      <c r="JGM65"/>
      <c r="JGN65"/>
      <c r="JGO65"/>
      <c r="JGP65"/>
      <c r="JGQ65"/>
      <c r="JGR65"/>
      <c r="JGS65"/>
      <c r="JGT65"/>
      <c r="JGU65"/>
      <c r="JGV65"/>
      <c r="JGW65"/>
      <c r="JGX65"/>
      <c r="JGY65"/>
      <c r="JGZ65"/>
      <c r="JHA65"/>
      <c r="JHB65"/>
      <c r="JHC65"/>
      <c r="JHD65"/>
      <c r="JHE65"/>
      <c r="JHF65"/>
      <c r="JHG65"/>
      <c r="JHH65"/>
      <c r="JHI65"/>
      <c r="JHJ65"/>
      <c r="JHK65"/>
      <c r="JHL65"/>
      <c r="JHM65"/>
      <c r="JHN65"/>
      <c r="JHO65"/>
      <c r="JHP65"/>
      <c r="JHQ65"/>
      <c r="JHR65"/>
      <c r="JHS65"/>
      <c r="JHT65"/>
      <c r="JHU65"/>
      <c r="JHV65"/>
      <c r="JHW65"/>
      <c r="JHX65"/>
      <c r="JHY65"/>
      <c r="JHZ65"/>
      <c r="JIA65"/>
      <c r="JIB65"/>
      <c r="JIC65"/>
      <c r="JID65"/>
      <c r="JIE65"/>
      <c r="JIF65"/>
      <c r="JIG65"/>
      <c r="JIH65"/>
      <c r="JII65"/>
      <c r="JIJ65"/>
      <c r="JIK65"/>
      <c r="JIL65"/>
      <c r="JIM65"/>
      <c r="JIN65"/>
      <c r="JIO65"/>
      <c r="JIP65"/>
      <c r="JIQ65"/>
      <c r="JIR65"/>
      <c r="JIS65"/>
      <c r="JIT65"/>
      <c r="JIU65"/>
      <c r="JIV65"/>
      <c r="JIW65"/>
      <c r="JIX65"/>
      <c r="JIY65"/>
      <c r="JIZ65"/>
      <c r="JJA65"/>
      <c r="JJB65"/>
      <c r="JJC65"/>
      <c r="JJD65"/>
      <c r="JJE65"/>
      <c r="JJF65"/>
      <c r="JJG65"/>
      <c r="JJH65"/>
      <c r="JJI65"/>
      <c r="JJJ65"/>
      <c r="JJK65"/>
      <c r="JJL65"/>
      <c r="JJM65"/>
      <c r="JJN65"/>
      <c r="JJO65"/>
      <c r="JJP65"/>
      <c r="JJQ65"/>
      <c r="JJR65"/>
      <c r="JJS65"/>
      <c r="JJT65"/>
      <c r="JJU65"/>
      <c r="JJV65"/>
      <c r="JJW65"/>
      <c r="JJX65"/>
      <c r="JJY65"/>
      <c r="JJZ65"/>
      <c r="JKA65"/>
      <c r="JKB65"/>
      <c r="JKC65"/>
      <c r="JKD65"/>
      <c r="JKE65"/>
      <c r="JKF65"/>
      <c r="JKG65"/>
      <c r="JKH65"/>
      <c r="JKI65"/>
      <c r="JKJ65"/>
      <c r="JKK65"/>
      <c r="JKL65"/>
      <c r="JKM65"/>
      <c r="JKN65"/>
      <c r="JKO65"/>
      <c r="JKP65"/>
      <c r="JKQ65"/>
      <c r="JKR65"/>
      <c r="JKS65"/>
      <c r="JKT65"/>
      <c r="JKU65"/>
      <c r="JKV65"/>
      <c r="JKW65"/>
      <c r="JKX65"/>
      <c r="JKY65"/>
      <c r="JKZ65"/>
      <c r="JLA65"/>
      <c r="JLB65"/>
      <c r="JLC65"/>
      <c r="JLD65"/>
      <c r="JLE65"/>
      <c r="JLF65"/>
      <c r="JLG65"/>
      <c r="JLH65"/>
      <c r="JLI65"/>
      <c r="JLJ65"/>
      <c r="JLK65"/>
      <c r="JLL65"/>
      <c r="JLM65"/>
      <c r="JLN65"/>
      <c r="JLO65"/>
      <c r="JLP65"/>
      <c r="JLQ65"/>
      <c r="JLR65"/>
      <c r="JLS65"/>
      <c r="JLT65"/>
      <c r="JLU65"/>
      <c r="JLV65"/>
      <c r="JLW65"/>
      <c r="JLX65"/>
      <c r="JLY65"/>
      <c r="JLZ65"/>
      <c r="JMA65"/>
      <c r="JMB65"/>
      <c r="JMC65"/>
      <c r="JMD65"/>
      <c r="JME65"/>
      <c r="JMF65"/>
      <c r="JMG65"/>
      <c r="JMH65"/>
      <c r="JMI65"/>
      <c r="JMJ65"/>
      <c r="JMK65"/>
      <c r="JML65"/>
      <c r="JMM65"/>
      <c r="JMN65"/>
      <c r="JMO65"/>
      <c r="JMP65"/>
      <c r="JMQ65"/>
      <c r="JMR65"/>
      <c r="JMS65"/>
      <c r="JMT65"/>
      <c r="JMU65"/>
      <c r="JMV65"/>
      <c r="JMW65"/>
      <c r="JMX65"/>
      <c r="JMY65"/>
      <c r="JMZ65"/>
      <c r="JNA65"/>
      <c r="JNB65"/>
      <c r="JNC65"/>
      <c r="JND65"/>
      <c r="JNE65"/>
      <c r="JNF65"/>
      <c r="JNG65"/>
      <c r="JNH65"/>
      <c r="JNI65"/>
      <c r="JNJ65"/>
      <c r="JNK65"/>
      <c r="JNL65"/>
      <c r="JNM65"/>
      <c r="JNN65"/>
      <c r="JNO65"/>
      <c r="JNP65"/>
      <c r="JNQ65"/>
      <c r="JNR65"/>
      <c r="JNS65"/>
      <c r="JNT65"/>
      <c r="JNU65"/>
      <c r="JNV65"/>
      <c r="JNW65"/>
      <c r="JNX65"/>
      <c r="JNY65"/>
      <c r="JNZ65"/>
      <c r="JOA65"/>
      <c r="JOB65"/>
      <c r="JOC65"/>
      <c r="JOD65"/>
      <c r="JOE65"/>
      <c r="JOF65"/>
      <c r="JOG65"/>
      <c r="JOH65"/>
      <c r="JOI65"/>
      <c r="JOJ65"/>
      <c r="JOK65"/>
      <c r="JOL65"/>
      <c r="JOM65"/>
      <c r="JON65"/>
      <c r="JOO65"/>
      <c r="JOP65"/>
      <c r="JOQ65"/>
      <c r="JOR65"/>
      <c r="JOS65"/>
      <c r="JOT65"/>
      <c r="JOU65"/>
      <c r="JOV65"/>
      <c r="JOW65"/>
      <c r="JOX65"/>
      <c r="JOY65"/>
      <c r="JOZ65"/>
      <c r="JPA65"/>
      <c r="JPB65"/>
      <c r="JPC65"/>
      <c r="JPD65"/>
      <c r="JPE65"/>
      <c r="JPF65"/>
      <c r="JPG65"/>
      <c r="JPH65"/>
      <c r="JPI65"/>
      <c r="JPJ65"/>
      <c r="JPK65"/>
      <c r="JPL65"/>
      <c r="JPM65"/>
      <c r="JPN65"/>
      <c r="JPO65"/>
      <c r="JPP65"/>
      <c r="JPQ65"/>
      <c r="JPR65"/>
      <c r="JPS65"/>
      <c r="JPT65"/>
      <c r="JPU65"/>
      <c r="JPV65"/>
      <c r="JPW65"/>
      <c r="JPX65"/>
      <c r="JPY65"/>
      <c r="JPZ65"/>
      <c r="JQA65"/>
      <c r="JQB65"/>
      <c r="JQC65"/>
      <c r="JQD65"/>
      <c r="JQE65"/>
      <c r="JQF65"/>
      <c r="JQG65"/>
      <c r="JQH65"/>
      <c r="JQI65"/>
      <c r="JQJ65"/>
      <c r="JQK65"/>
      <c r="JQL65"/>
      <c r="JQM65"/>
      <c r="JQN65"/>
      <c r="JQO65"/>
      <c r="JQP65"/>
      <c r="JQQ65"/>
      <c r="JQR65"/>
      <c r="JQS65"/>
      <c r="JQT65"/>
      <c r="JQU65"/>
      <c r="JQV65"/>
      <c r="JQW65"/>
      <c r="JQX65"/>
      <c r="JQY65"/>
      <c r="JQZ65"/>
      <c r="JRA65"/>
      <c r="JRB65"/>
      <c r="JRC65"/>
      <c r="JRD65"/>
      <c r="JRE65"/>
      <c r="JRF65"/>
      <c r="JRG65"/>
      <c r="JRH65"/>
      <c r="JRI65"/>
      <c r="JRJ65"/>
      <c r="JRK65"/>
      <c r="JRL65"/>
      <c r="JRM65"/>
      <c r="JRN65"/>
      <c r="JRO65"/>
      <c r="JRP65"/>
      <c r="JRQ65"/>
      <c r="JRR65"/>
      <c r="JRS65"/>
      <c r="JRT65"/>
      <c r="JRU65"/>
      <c r="JRV65"/>
      <c r="JRW65"/>
      <c r="JRX65"/>
      <c r="JRY65"/>
      <c r="JRZ65"/>
      <c r="JSA65"/>
      <c r="JSB65"/>
      <c r="JSC65"/>
      <c r="JSD65"/>
      <c r="JSE65"/>
      <c r="JSF65"/>
      <c r="JSG65"/>
      <c r="JSH65"/>
      <c r="JSI65"/>
      <c r="JSJ65"/>
      <c r="JSK65"/>
      <c r="JSL65"/>
      <c r="JSM65"/>
      <c r="JSN65"/>
      <c r="JSO65"/>
      <c r="JSP65"/>
      <c r="JSQ65"/>
      <c r="JSR65"/>
      <c r="JSS65"/>
      <c r="JST65"/>
      <c r="JSU65"/>
      <c r="JSV65"/>
      <c r="JSW65"/>
      <c r="JSX65"/>
      <c r="JSY65"/>
      <c r="JSZ65"/>
      <c r="JTA65"/>
      <c r="JTB65"/>
      <c r="JTC65"/>
      <c r="JTD65"/>
      <c r="JTE65"/>
      <c r="JTF65"/>
      <c r="JTG65"/>
      <c r="JTH65"/>
      <c r="JTI65"/>
      <c r="JTJ65"/>
      <c r="JTK65"/>
      <c r="JTL65"/>
      <c r="JTM65"/>
      <c r="JTN65"/>
      <c r="JTO65"/>
      <c r="JTP65"/>
      <c r="JTQ65"/>
      <c r="JTR65"/>
      <c r="JTS65"/>
      <c r="JTT65"/>
      <c r="JTU65"/>
      <c r="JTV65"/>
      <c r="JTW65"/>
      <c r="JTX65"/>
      <c r="JTY65"/>
      <c r="JTZ65"/>
      <c r="JUA65"/>
      <c r="JUB65"/>
      <c r="JUC65"/>
      <c r="JUD65"/>
      <c r="JUE65"/>
      <c r="JUF65"/>
      <c r="JUG65"/>
      <c r="JUH65"/>
      <c r="JUI65"/>
      <c r="JUJ65"/>
      <c r="JUK65"/>
      <c r="JUL65"/>
      <c r="JUM65"/>
      <c r="JUN65"/>
      <c r="JUO65"/>
      <c r="JUP65"/>
      <c r="JUQ65"/>
      <c r="JUR65"/>
      <c r="JUS65"/>
      <c r="JUT65"/>
      <c r="JUU65"/>
      <c r="JUV65"/>
      <c r="JUW65"/>
      <c r="JUX65"/>
      <c r="JUY65"/>
      <c r="JUZ65"/>
      <c r="JVA65"/>
      <c r="JVB65"/>
      <c r="JVC65"/>
      <c r="JVD65"/>
      <c r="JVE65"/>
      <c r="JVF65"/>
      <c r="JVG65"/>
      <c r="JVH65"/>
      <c r="JVI65"/>
      <c r="JVJ65"/>
      <c r="JVK65"/>
      <c r="JVL65"/>
      <c r="JVM65"/>
      <c r="JVN65"/>
      <c r="JVO65"/>
      <c r="JVP65"/>
      <c r="JVQ65"/>
      <c r="JVR65"/>
      <c r="JVS65"/>
      <c r="JVT65"/>
      <c r="JVU65"/>
      <c r="JVV65"/>
      <c r="JVW65"/>
      <c r="JVX65"/>
      <c r="JVY65"/>
      <c r="JVZ65"/>
      <c r="JWA65"/>
      <c r="JWB65"/>
      <c r="JWC65"/>
      <c r="JWD65"/>
      <c r="JWE65"/>
      <c r="JWF65"/>
      <c r="JWG65"/>
      <c r="JWH65"/>
      <c r="JWI65"/>
      <c r="JWJ65"/>
      <c r="JWK65"/>
      <c r="JWL65"/>
      <c r="JWM65"/>
      <c r="JWN65"/>
      <c r="JWO65"/>
      <c r="JWP65"/>
      <c r="JWQ65"/>
      <c r="JWR65"/>
      <c r="JWS65"/>
      <c r="JWT65"/>
      <c r="JWU65"/>
      <c r="JWV65"/>
      <c r="JWW65"/>
      <c r="JWX65"/>
      <c r="JWY65"/>
      <c r="JWZ65"/>
      <c r="JXA65"/>
      <c r="JXB65"/>
      <c r="JXC65"/>
      <c r="JXD65"/>
      <c r="JXE65"/>
      <c r="JXF65"/>
      <c r="JXG65"/>
      <c r="JXH65"/>
      <c r="JXI65"/>
      <c r="JXJ65"/>
      <c r="JXK65"/>
      <c r="JXL65"/>
      <c r="JXM65"/>
      <c r="JXN65"/>
      <c r="JXO65"/>
      <c r="JXP65"/>
      <c r="JXQ65"/>
      <c r="JXR65"/>
      <c r="JXS65"/>
      <c r="JXT65"/>
      <c r="JXU65"/>
      <c r="JXV65"/>
      <c r="JXW65"/>
      <c r="JXX65"/>
      <c r="JXY65"/>
      <c r="JXZ65"/>
      <c r="JYA65"/>
      <c r="JYB65"/>
      <c r="JYC65"/>
      <c r="JYD65"/>
      <c r="JYE65"/>
      <c r="JYF65"/>
      <c r="JYG65"/>
      <c r="JYH65"/>
      <c r="JYI65"/>
      <c r="JYJ65"/>
      <c r="JYK65"/>
      <c r="JYL65"/>
      <c r="JYM65"/>
      <c r="JYN65"/>
      <c r="JYO65"/>
      <c r="JYP65"/>
      <c r="JYQ65"/>
      <c r="JYR65"/>
      <c r="JYS65"/>
      <c r="JYT65"/>
      <c r="JYU65"/>
      <c r="JYV65"/>
      <c r="JYW65"/>
      <c r="JYX65"/>
      <c r="JYY65"/>
      <c r="JYZ65"/>
      <c r="JZA65"/>
      <c r="JZB65"/>
      <c r="JZC65"/>
      <c r="JZD65"/>
      <c r="JZE65"/>
      <c r="JZF65"/>
      <c r="JZG65"/>
      <c r="JZH65"/>
      <c r="JZI65"/>
      <c r="JZJ65"/>
      <c r="JZK65"/>
      <c r="JZL65"/>
      <c r="JZM65"/>
      <c r="JZN65"/>
      <c r="JZO65"/>
      <c r="JZP65"/>
      <c r="JZQ65"/>
      <c r="JZR65"/>
      <c r="JZS65"/>
      <c r="JZT65"/>
      <c r="JZU65"/>
      <c r="JZV65"/>
      <c r="JZW65"/>
      <c r="JZX65"/>
      <c r="JZY65"/>
      <c r="JZZ65"/>
      <c r="KAA65"/>
      <c r="KAB65"/>
      <c r="KAC65"/>
      <c r="KAD65"/>
      <c r="KAE65"/>
      <c r="KAF65"/>
      <c r="KAG65"/>
      <c r="KAH65"/>
      <c r="KAI65"/>
      <c r="KAJ65"/>
      <c r="KAK65"/>
      <c r="KAL65"/>
      <c r="KAM65"/>
      <c r="KAN65"/>
      <c r="KAO65"/>
      <c r="KAP65"/>
      <c r="KAQ65"/>
      <c r="KAR65"/>
      <c r="KAS65"/>
      <c r="KAT65"/>
      <c r="KAU65"/>
      <c r="KAV65"/>
      <c r="KAW65"/>
      <c r="KAX65"/>
      <c r="KAY65"/>
      <c r="KAZ65"/>
      <c r="KBA65"/>
      <c r="KBB65"/>
      <c r="KBC65"/>
      <c r="KBD65"/>
      <c r="KBE65"/>
      <c r="KBF65"/>
      <c r="KBG65"/>
      <c r="KBH65"/>
      <c r="KBI65"/>
      <c r="KBJ65"/>
      <c r="KBK65"/>
      <c r="KBL65"/>
      <c r="KBM65"/>
      <c r="KBN65"/>
      <c r="KBO65"/>
      <c r="KBP65"/>
      <c r="KBQ65"/>
      <c r="KBR65"/>
      <c r="KBS65"/>
      <c r="KBT65"/>
      <c r="KBU65"/>
      <c r="KBV65"/>
      <c r="KBW65"/>
      <c r="KBX65"/>
      <c r="KBY65"/>
      <c r="KBZ65"/>
      <c r="KCA65"/>
      <c r="KCB65"/>
      <c r="KCC65"/>
      <c r="KCD65"/>
      <c r="KCE65"/>
      <c r="KCF65"/>
      <c r="KCG65"/>
      <c r="KCH65"/>
      <c r="KCI65"/>
      <c r="KCJ65"/>
      <c r="KCK65"/>
      <c r="KCL65"/>
      <c r="KCM65"/>
      <c r="KCN65"/>
      <c r="KCO65"/>
      <c r="KCP65"/>
      <c r="KCQ65"/>
      <c r="KCR65"/>
      <c r="KCS65"/>
      <c r="KCT65"/>
      <c r="KCU65"/>
      <c r="KCV65"/>
      <c r="KCW65"/>
      <c r="KCX65"/>
      <c r="KCY65"/>
      <c r="KCZ65"/>
      <c r="KDA65"/>
      <c r="KDB65"/>
      <c r="KDC65"/>
      <c r="KDD65"/>
      <c r="KDE65"/>
      <c r="KDF65"/>
      <c r="KDG65"/>
      <c r="KDH65"/>
      <c r="KDI65"/>
      <c r="KDJ65"/>
      <c r="KDK65"/>
      <c r="KDL65"/>
      <c r="KDM65"/>
      <c r="KDN65"/>
      <c r="KDO65"/>
      <c r="KDP65"/>
      <c r="KDQ65"/>
      <c r="KDR65"/>
      <c r="KDS65"/>
      <c r="KDT65"/>
      <c r="KDU65"/>
      <c r="KDV65"/>
      <c r="KDW65"/>
      <c r="KDX65"/>
      <c r="KDY65"/>
      <c r="KDZ65"/>
      <c r="KEA65"/>
      <c r="KEB65"/>
      <c r="KEC65"/>
      <c r="KED65"/>
      <c r="KEE65"/>
      <c r="KEF65"/>
      <c r="KEG65"/>
      <c r="KEH65"/>
      <c r="KEI65"/>
      <c r="KEJ65"/>
      <c r="KEK65"/>
      <c r="KEL65"/>
      <c r="KEM65"/>
      <c r="KEN65"/>
      <c r="KEO65"/>
      <c r="KEP65"/>
      <c r="KEQ65"/>
      <c r="KER65"/>
      <c r="KES65"/>
      <c r="KET65"/>
      <c r="KEU65"/>
      <c r="KEV65"/>
      <c r="KEW65"/>
      <c r="KEX65"/>
      <c r="KEY65"/>
      <c r="KEZ65"/>
      <c r="KFA65"/>
      <c r="KFB65"/>
      <c r="KFC65"/>
      <c r="KFD65"/>
      <c r="KFE65"/>
      <c r="KFF65"/>
      <c r="KFG65"/>
      <c r="KFH65"/>
      <c r="KFI65"/>
      <c r="KFJ65"/>
      <c r="KFK65"/>
      <c r="KFL65"/>
      <c r="KFM65"/>
      <c r="KFN65"/>
      <c r="KFO65"/>
      <c r="KFP65"/>
      <c r="KFQ65"/>
      <c r="KFR65"/>
      <c r="KFS65"/>
      <c r="KFT65"/>
      <c r="KFU65"/>
      <c r="KFV65"/>
      <c r="KFW65"/>
      <c r="KFX65"/>
      <c r="KFY65"/>
      <c r="KFZ65"/>
      <c r="KGA65"/>
      <c r="KGB65"/>
      <c r="KGC65"/>
      <c r="KGD65"/>
      <c r="KGE65"/>
      <c r="KGF65"/>
      <c r="KGG65"/>
      <c r="KGH65"/>
      <c r="KGI65"/>
      <c r="KGJ65"/>
      <c r="KGK65"/>
      <c r="KGL65"/>
      <c r="KGM65"/>
      <c r="KGN65"/>
      <c r="KGO65"/>
      <c r="KGP65"/>
      <c r="KGQ65"/>
      <c r="KGR65"/>
      <c r="KGS65"/>
      <c r="KGT65"/>
      <c r="KGU65"/>
      <c r="KGV65"/>
      <c r="KGW65"/>
      <c r="KGX65"/>
      <c r="KGY65"/>
      <c r="KGZ65"/>
      <c r="KHA65"/>
      <c r="KHB65"/>
      <c r="KHC65"/>
      <c r="KHD65"/>
      <c r="KHE65"/>
      <c r="KHF65"/>
      <c r="KHG65"/>
      <c r="KHH65"/>
      <c r="KHI65"/>
      <c r="KHJ65"/>
      <c r="KHK65"/>
      <c r="KHL65"/>
      <c r="KHM65"/>
      <c r="KHN65"/>
      <c r="KHO65"/>
      <c r="KHP65"/>
      <c r="KHQ65"/>
      <c r="KHR65"/>
      <c r="KHS65"/>
      <c r="KHT65"/>
      <c r="KHU65"/>
      <c r="KHV65"/>
      <c r="KHW65"/>
      <c r="KHX65"/>
      <c r="KHY65"/>
      <c r="KHZ65"/>
      <c r="KIA65"/>
      <c r="KIB65"/>
      <c r="KIC65"/>
      <c r="KID65"/>
      <c r="KIE65"/>
      <c r="KIF65"/>
      <c r="KIG65"/>
      <c r="KIH65"/>
      <c r="KII65"/>
      <c r="KIJ65"/>
      <c r="KIK65"/>
      <c r="KIL65"/>
      <c r="KIM65"/>
      <c r="KIN65"/>
      <c r="KIO65"/>
      <c r="KIP65"/>
      <c r="KIQ65"/>
      <c r="KIR65"/>
      <c r="KIS65"/>
      <c r="KIT65"/>
      <c r="KIU65"/>
      <c r="KIV65"/>
      <c r="KIW65"/>
      <c r="KIX65"/>
      <c r="KIY65"/>
      <c r="KIZ65"/>
      <c r="KJA65"/>
      <c r="KJB65"/>
      <c r="KJC65"/>
      <c r="KJD65"/>
      <c r="KJE65"/>
      <c r="KJF65"/>
      <c r="KJG65"/>
      <c r="KJH65"/>
      <c r="KJI65"/>
      <c r="KJJ65"/>
      <c r="KJK65"/>
      <c r="KJL65"/>
      <c r="KJM65"/>
      <c r="KJN65"/>
      <c r="KJO65"/>
      <c r="KJP65"/>
      <c r="KJQ65"/>
      <c r="KJR65"/>
      <c r="KJS65"/>
      <c r="KJT65"/>
      <c r="KJU65"/>
      <c r="KJV65"/>
      <c r="KJW65"/>
      <c r="KJX65"/>
      <c r="KJY65"/>
      <c r="KJZ65"/>
      <c r="KKA65"/>
      <c r="KKB65"/>
      <c r="KKC65"/>
      <c r="KKD65"/>
      <c r="KKE65"/>
      <c r="KKF65"/>
      <c r="KKG65"/>
      <c r="KKH65"/>
      <c r="KKI65"/>
      <c r="KKJ65"/>
      <c r="KKK65"/>
      <c r="KKL65"/>
      <c r="KKM65"/>
      <c r="KKN65"/>
      <c r="KKO65"/>
      <c r="KKP65"/>
      <c r="KKQ65"/>
      <c r="KKR65"/>
      <c r="KKS65"/>
      <c r="KKT65"/>
      <c r="KKU65"/>
      <c r="KKV65"/>
      <c r="KKW65"/>
      <c r="KKX65"/>
      <c r="KKY65"/>
      <c r="KKZ65"/>
      <c r="KLA65"/>
      <c r="KLB65"/>
      <c r="KLC65"/>
      <c r="KLD65"/>
      <c r="KLE65"/>
      <c r="KLF65"/>
      <c r="KLG65"/>
      <c r="KLH65"/>
      <c r="KLI65"/>
      <c r="KLJ65"/>
      <c r="KLK65"/>
      <c r="KLL65"/>
      <c r="KLM65"/>
      <c r="KLN65"/>
      <c r="KLO65"/>
      <c r="KLP65"/>
      <c r="KLQ65"/>
      <c r="KLR65"/>
      <c r="KLS65"/>
      <c r="KLT65"/>
      <c r="KLU65"/>
      <c r="KLV65"/>
      <c r="KLW65"/>
      <c r="KLX65"/>
      <c r="KLY65"/>
      <c r="KLZ65"/>
      <c r="KMA65"/>
      <c r="KMB65"/>
      <c r="KMC65"/>
      <c r="KMD65"/>
      <c r="KME65"/>
      <c r="KMF65"/>
      <c r="KMG65"/>
      <c r="KMH65"/>
      <c r="KMI65"/>
      <c r="KMJ65"/>
      <c r="KMK65"/>
      <c r="KML65"/>
      <c r="KMM65"/>
      <c r="KMN65"/>
      <c r="KMO65"/>
      <c r="KMP65"/>
      <c r="KMQ65"/>
      <c r="KMR65"/>
      <c r="KMS65"/>
      <c r="KMT65"/>
      <c r="KMU65"/>
      <c r="KMV65"/>
      <c r="KMW65"/>
      <c r="KMX65"/>
      <c r="KMY65"/>
      <c r="KMZ65"/>
      <c r="KNA65"/>
      <c r="KNB65"/>
      <c r="KNC65"/>
      <c r="KND65"/>
      <c r="KNE65"/>
      <c r="KNF65"/>
      <c r="KNG65"/>
      <c r="KNH65"/>
      <c r="KNI65"/>
      <c r="KNJ65"/>
      <c r="KNK65"/>
      <c r="KNL65"/>
      <c r="KNM65"/>
      <c r="KNN65"/>
      <c r="KNO65"/>
      <c r="KNP65"/>
      <c r="KNQ65"/>
      <c r="KNR65"/>
      <c r="KNS65"/>
      <c r="KNT65"/>
      <c r="KNU65"/>
      <c r="KNV65"/>
      <c r="KNW65"/>
      <c r="KNX65"/>
      <c r="KNY65"/>
      <c r="KNZ65"/>
      <c r="KOA65"/>
      <c r="KOB65"/>
      <c r="KOC65"/>
      <c r="KOD65"/>
      <c r="KOE65"/>
      <c r="KOF65"/>
      <c r="KOG65"/>
      <c r="KOH65"/>
      <c r="KOI65"/>
      <c r="KOJ65"/>
      <c r="KOK65"/>
      <c r="KOL65"/>
      <c r="KOM65"/>
      <c r="KON65"/>
      <c r="KOO65"/>
      <c r="KOP65"/>
      <c r="KOQ65"/>
      <c r="KOR65"/>
      <c r="KOS65"/>
      <c r="KOT65"/>
      <c r="KOU65"/>
      <c r="KOV65"/>
      <c r="KOW65"/>
      <c r="KOX65"/>
      <c r="KOY65"/>
      <c r="KOZ65"/>
      <c r="KPA65"/>
      <c r="KPB65"/>
      <c r="KPC65"/>
      <c r="KPD65"/>
      <c r="KPE65"/>
      <c r="KPF65"/>
      <c r="KPG65"/>
      <c r="KPH65"/>
      <c r="KPI65"/>
      <c r="KPJ65"/>
      <c r="KPK65"/>
      <c r="KPL65"/>
      <c r="KPM65"/>
      <c r="KPN65"/>
      <c r="KPO65"/>
      <c r="KPP65"/>
      <c r="KPQ65"/>
      <c r="KPR65"/>
      <c r="KPS65"/>
      <c r="KPT65"/>
      <c r="KPU65"/>
      <c r="KPV65"/>
      <c r="KPW65"/>
      <c r="KPX65"/>
      <c r="KPY65"/>
      <c r="KPZ65"/>
      <c r="KQA65"/>
      <c r="KQB65"/>
      <c r="KQC65"/>
      <c r="KQD65"/>
      <c r="KQE65"/>
      <c r="KQF65"/>
      <c r="KQG65"/>
      <c r="KQH65"/>
      <c r="KQI65"/>
      <c r="KQJ65"/>
      <c r="KQK65"/>
      <c r="KQL65"/>
      <c r="KQM65"/>
      <c r="KQN65"/>
      <c r="KQO65"/>
      <c r="KQP65"/>
      <c r="KQQ65"/>
      <c r="KQR65"/>
      <c r="KQS65"/>
      <c r="KQT65"/>
      <c r="KQU65"/>
      <c r="KQV65"/>
      <c r="KQW65"/>
      <c r="KQX65"/>
      <c r="KQY65"/>
      <c r="KQZ65"/>
      <c r="KRA65"/>
      <c r="KRB65"/>
      <c r="KRC65"/>
      <c r="KRD65"/>
      <c r="KRE65"/>
      <c r="KRF65"/>
      <c r="KRG65"/>
      <c r="KRH65"/>
      <c r="KRI65"/>
      <c r="KRJ65"/>
      <c r="KRK65"/>
      <c r="KRL65"/>
      <c r="KRM65"/>
      <c r="KRN65"/>
      <c r="KRO65"/>
      <c r="KRP65"/>
      <c r="KRQ65"/>
      <c r="KRR65"/>
      <c r="KRS65"/>
      <c r="KRT65"/>
      <c r="KRU65"/>
      <c r="KRV65"/>
      <c r="KRW65"/>
      <c r="KRX65"/>
      <c r="KRY65"/>
      <c r="KRZ65"/>
      <c r="KSA65"/>
      <c r="KSB65"/>
      <c r="KSC65"/>
      <c r="KSD65"/>
      <c r="KSE65"/>
      <c r="KSF65"/>
      <c r="KSG65"/>
      <c r="KSH65"/>
      <c r="KSI65"/>
      <c r="KSJ65"/>
      <c r="KSK65"/>
      <c r="KSL65"/>
      <c r="KSM65"/>
      <c r="KSN65"/>
      <c r="KSO65"/>
      <c r="KSP65"/>
      <c r="KSQ65"/>
      <c r="KSR65"/>
      <c r="KSS65"/>
      <c r="KST65"/>
      <c r="KSU65"/>
      <c r="KSV65"/>
      <c r="KSW65"/>
      <c r="KSX65"/>
      <c r="KSY65"/>
      <c r="KSZ65"/>
      <c r="KTA65"/>
      <c r="KTB65"/>
      <c r="KTC65"/>
      <c r="KTD65"/>
      <c r="KTE65"/>
      <c r="KTF65"/>
      <c r="KTG65"/>
      <c r="KTH65"/>
      <c r="KTI65"/>
      <c r="KTJ65"/>
      <c r="KTK65"/>
      <c r="KTL65"/>
      <c r="KTM65"/>
      <c r="KTN65"/>
      <c r="KTO65"/>
      <c r="KTP65"/>
      <c r="KTQ65"/>
      <c r="KTR65"/>
      <c r="KTS65"/>
      <c r="KTT65"/>
      <c r="KTU65"/>
      <c r="KTV65"/>
      <c r="KTW65"/>
      <c r="KTX65"/>
      <c r="KTY65"/>
      <c r="KTZ65"/>
      <c r="KUA65"/>
      <c r="KUB65"/>
      <c r="KUC65"/>
      <c r="KUD65"/>
      <c r="KUE65"/>
      <c r="KUF65"/>
      <c r="KUG65"/>
      <c r="KUH65"/>
      <c r="KUI65"/>
      <c r="KUJ65"/>
      <c r="KUK65"/>
      <c r="KUL65"/>
      <c r="KUM65"/>
      <c r="KUN65"/>
      <c r="KUO65"/>
      <c r="KUP65"/>
      <c r="KUQ65"/>
      <c r="KUR65"/>
      <c r="KUS65"/>
      <c r="KUT65"/>
      <c r="KUU65"/>
      <c r="KUV65"/>
      <c r="KUW65"/>
      <c r="KUX65"/>
      <c r="KUY65"/>
      <c r="KUZ65"/>
      <c r="KVA65"/>
      <c r="KVB65"/>
      <c r="KVC65"/>
      <c r="KVD65"/>
      <c r="KVE65"/>
      <c r="KVF65"/>
      <c r="KVG65"/>
      <c r="KVH65"/>
      <c r="KVI65"/>
      <c r="KVJ65"/>
      <c r="KVK65"/>
      <c r="KVL65"/>
      <c r="KVM65"/>
      <c r="KVN65"/>
      <c r="KVO65"/>
      <c r="KVP65"/>
      <c r="KVQ65"/>
      <c r="KVR65"/>
      <c r="KVS65"/>
      <c r="KVT65"/>
      <c r="KVU65"/>
      <c r="KVV65"/>
      <c r="KVW65"/>
      <c r="KVX65"/>
      <c r="KVY65"/>
      <c r="KVZ65"/>
      <c r="KWA65"/>
      <c r="KWB65"/>
      <c r="KWC65"/>
      <c r="KWD65"/>
      <c r="KWE65"/>
      <c r="KWF65"/>
      <c r="KWG65"/>
      <c r="KWH65"/>
      <c r="KWI65"/>
      <c r="KWJ65"/>
      <c r="KWK65"/>
      <c r="KWL65"/>
      <c r="KWM65"/>
      <c r="KWN65"/>
      <c r="KWO65"/>
      <c r="KWP65"/>
      <c r="KWQ65"/>
      <c r="KWR65"/>
      <c r="KWS65"/>
      <c r="KWT65"/>
      <c r="KWU65"/>
      <c r="KWV65"/>
      <c r="KWW65"/>
      <c r="KWX65"/>
      <c r="KWY65"/>
      <c r="KWZ65"/>
      <c r="KXA65"/>
      <c r="KXB65"/>
      <c r="KXC65"/>
      <c r="KXD65"/>
      <c r="KXE65"/>
      <c r="KXF65"/>
      <c r="KXG65"/>
      <c r="KXH65"/>
      <c r="KXI65"/>
      <c r="KXJ65"/>
      <c r="KXK65"/>
      <c r="KXL65"/>
      <c r="KXM65"/>
      <c r="KXN65"/>
      <c r="KXO65"/>
      <c r="KXP65"/>
      <c r="KXQ65"/>
      <c r="KXR65"/>
      <c r="KXS65"/>
      <c r="KXT65"/>
      <c r="KXU65"/>
      <c r="KXV65"/>
      <c r="KXW65"/>
      <c r="KXX65"/>
      <c r="KXY65"/>
      <c r="KXZ65"/>
      <c r="KYA65"/>
      <c r="KYB65"/>
      <c r="KYC65"/>
      <c r="KYD65"/>
      <c r="KYE65"/>
      <c r="KYF65"/>
      <c r="KYG65"/>
      <c r="KYH65"/>
      <c r="KYI65"/>
      <c r="KYJ65"/>
      <c r="KYK65"/>
      <c r="KYL65"/>
      <c r="KYM65"/>
      <c r="KYN65"/>
      <c r="KYO65"/>
      <c r="KYP65"/>
      <c r="KYQ65"/>
      <c r="KYR65"/>
      <c r="KYS65"/>
      <c r="KYT65"/>
      <c r="KYU65"/>
      <c r="KYV65"/>
      <c r="KYW65"/>
      <c r="KYX65"/>
      <c r="KYY65"/>
      <c r="KYZ65"/>
      <c r="KZA65"/>
      <c r="KZB65"/>
      <c r="KZC65"/>
      <c r="KZD65"/>
      <c r="KZE65"/>
      <c r="KZF65"/>
      <c r="KZG65"/>
      <c r="KZH65"/>
      <c r="KZI65"/>
      <c r="KZJ65"/>
      <c r="KZK65"/>
      <c r="KZL65"/>
      <c r="KZM65"/>
      <c r="KZN65"/>
      <c r="KZO65"/>
      <c r="KZP65"/>
      <c r="KZQ65"/>
      <c r="KZR65"/>
      <c r="KZS65"/>
      <c r="KZT65"/>
      <c r="KZU65"/>
      <c r="KZV65"/>
      <c r="KZW65"/>
      <c r="KZX65"/>
      <c r="KZY65"/>
      <c r="KZZ65"/>
      <c r="LAA65"/>
      <c r="LAB65"/>
      <c r="LAC65"/>
      <c r="LAD65"/>
      <c r="LAE65"/>
      <c r="LAF65"/>
      <c r="LAG65"/>
      <c r="LAH65"/>
      <c r="LAI65"/>
      <c r="LAJ65"/>
      <c r="LAK65"/>
      <c r="LAL65"/>
      <c r="LAM65"/>
      <c r="LAN65"/>
      <c r="LAO65"/>
      <c r="LAP65"/>
      <c r="LAQ65"/>
      <c r="LAR65"/>
      <c r="LAS65"/>
      <c r="LAT65"/>
      <c r="LAU65"/>
      <c r="LAV65"/>
      <c r="LAW65"/>
      <c r="LAX65"/>
      <c r="LAY65"/>
      <c r="LAZ65"/>
      <c r="LBA65"/>
      <c r="LBB65"/>
      <c r="LBC65"/>
      <c r="LBD65"/>
      <c r="LBE65"/>
      <c r="LBF65"/>
      <c r="LBG65"/>
      <c r="LBH65"/>
      <c r="LBI65"/>
      <c r="LBJ65"/>
      <c r="LBK65"/>
      <c r="LBL65"/>
      <c r="LBM65"/>
      <c r="LBN65"/>
      <c r="LBO65"/>
      <c r="LBP65"/>
      <c r="LBQ65"/>
      <c r="LBR65"/>
      <c r="LBS65"/>
      <c r="LBT65"/>
      <c r="LBU65"/>
      <c r="LBV65"/>
      <c r="LBW65"/>
      <c r="LBX65"/>
      <c r="LBY65"/>
      <c r="LBZ65"/>
      <c r="LCA65"/>
      <c r="LCB65"/>
      <c r="LCC65"/>
      <c r="LCD65"/>
      <c r="LCE65"/>
      <c r="LCF65"/>
      <c r="LCG65"/>
      <c r="LCH65"/>
      <c r="LCI65"/>
      <c r="LCJ65"/>
      <c r="LCK65"/>
      <c r="LCL65"/>
      <c r="LCM65"/>
      <c r="LCN65"/>
      <c r="LCO65"/>
      <c r="LCP65"/>
      <c r="LCQ65"/>
      <c r="LCR65"/>
      <c r="LCS65"/>
      <c r="LCT65"/>
      <c r="LCU65"/>
      <c r="LCV65"/>
      <c r="LCW65"/>
      <c r="LCX65"/>
      <c r="LCY65"/>
      <c r="LCZ65"/>
      <c r="LDA65"/>
      <c r="LDB65"/>
      <c r="LDC65"/>
      <c r="LDD65"/>
      <c r="LDE65"/>
      <c r="LDF65"/>
      <c r="LDG65"/>
      <c r="LDH65"/>
      <c r="LDI65"/>
      <c r="LDJ65"/>
      <c r="LDK65"/>
      <c r="LDL65"/>
      <c r="LDM65"/>
      <c r="LDN65"/>
      <c r="LDO65"/>
      <c r="LDP65"/>
      <c r="LDQ65"/>
      <c r="LDR65"/>
      <c r="LDS65"/>
      <c r="LDT65"/>
      <c r="LDU65"/>
      <c r="LDV65"/>
      <c r="LDW65"/>
      <c r="LDX65"/>
      <c r="LDY65"/>
      <c r="LDZ65"/>
      <c r="LEA65"/>
      <c r="LEB65"/>
      <c r="LEC65"/>
      <c r="LED65"/>
      <c r="LEE65"/>
      <c r="LEF65"/>
      <c r="LEG65"/>
      <c r="LEH65"/>
      <c r="LEI65"/>
      <c r="LEJ65"/>
      <c r="LEK65"/>
      <c r="LEL65"/>
      <c r="LEM65"/>
      <c r="LEN65"/>
      <c r="LEO65"/>
      <c r="LEP65"/>
      <c r="LEQ65"/>
      <c r="LER65"/>
      <c r="LES65"/>
      <c r="LET65"/>
      <c r="LEU65"/>
      <c r="LEV65"/>
      <c r="LEW65"/>
      <c r="LEX65"/>
      <c r="LEY65"/>
      <c r="LEZ65"/>
      <c r="LFA65"/>
      <c r="LFB65"/>
      <c r="LFC65"/>
      <c r="LFD65"/>
      <c r="LFE65"/>
      <c r="LFF65"/>
      <c r="LFG65"/>
      <c r="LFH65"/>
      <c r="LFI65"/>
      <c r="LFJ65"/>
      <c r="LFK65"/>
      <c r="LFL65"/>
      <c r="LFM65"/>
      <c r="LFN65"/>
      <c r="LFO65"/>
      <c r="LFP65"/>
      <c r="LFQ65"/>
      <c r="LFR65"/>
      <c r="LFS65"/>
      <c r="LFT65"/>
      <c r="LFU65"/>
      <c r="LFV65"/>
      <c r="LFW65"/>
      <c r="LFX65"/>
      <c r="LFY65"/>
      <c r="LFZ65"/>
      <c r="LGA65"/>
      <c r="LGB65"/>
      <c r="LGC65"/>
      <c r="LGD65"/>
      <c r="LGE65"/>
      <c r="LGF65"/>
      <c r="LGG65"/>
      <c r="LGH65"/>
      <c r="LGI65"/>
      <c r="LGJ65"/>
      <c r="LGK65"/>
      <c r="LGL65"/>
      <c r="LGM65"/>
      <c r="LGN65"/>
      <c r="LGO65"/>
      <c r="LGP65"/>
      <c r="LGQ65"/>
      <c r="LGR65"/>
      <c r="LGS65"/>
      <c r="LGT65"/>
      <c r="LGU65"/>
      <c r="LGV65"/>
      <c r="LGW65"/>
      <c r="LGX65"/>
      <c r="LGY65"/>
      <c r="LGZ65"/>
      <c r="LHA65"/>
      <c r="LHB65"/>
      <c r="LHC65"/>
      <c r="LHD65"/>
      <c r="LHE65"/>
      <c r="LHF65"/>
      <c r="LHG65"/>
      <c r="LHH65"/>
      <c r="LHI65"/>
      <c r="LHJ65"/>
      <c r="LHK65"/>
      <c r="LHL65"/>
      <c r="LHM65"/>
      <c r="LHN65"/>
      <c r="LHO65"/>
      <c r="LHP65"/>
      <c r="LHQ65"/>
      <c r="LHR65"/>
      <c r="LHS65"/>
      <c r="LHT65"/>
      <c r="LHU65"/>
      <c r="LHV65"/>
      <c r="LHW65"/>
      <c r="LHX65"/>
      <c r="LHY65"/>
      <c r="LHZ65"/>
      <c r="LIA65"/>
      <c r="LIB65"/>
      <c r="LIC65"/>
      <c r="LID65"/>
      <c r="LIE65"/>
      <c r="LIF65"/>
      <c r="LIG65"/>
      <c r="LIH65"/>
      <c r="LII65"/>
      <c r="LIJ65"/>
      <c r="LIK65"/>
      <c r="LIL65"/>
      <c r="LIM65"/>
      <c r="LIN65"/>
      <c r="LIO65"/>
      <c r="LIP65"/>
      <c r="LIQ65"/>
      <c r="LIR65"/>
      <c r="LIS65"/>
      <c r="LIT65"/>
      <c r="LIU65"/>
      <c r="LIV65"/>
      <c r="LIW65"/>
      <c r="LIX65"/>
      <c r="LIY65"/>
      <c r="LIZ65"/>
      <c r="LJA65"/>
      <c r="LJB65"/>
      <c r="LJC65"/>
      <c r="LJD65"/>
      <c r="LJE65"/>
      <c r="LJF65"/>
      <c r="LJG65"/>
      <c r="LJH65"/>
      <c r="LJI65"/>
      <c r="LJJ65"/>
      <c r="LJK65"/>
      <c r="LJL65"/>
      <c r="LJM65"/>
      <c r="LJN65"/>
      <c r="LJO65"/>
      <c r="LJP65"/>
      <c r="LJQ65"/>
      <c r="LJR65"/>
      <c r="LJS65"/>
      <c r="LJT65"/>
      <c r="LJU65"/>
      <c r="LJV65"/>
      <c r="LJW65"/>
      <c r="LJX65"/>
      <c r="LJY65"/>
      <c r="LJZ65"/>
      <c r="LKA65"/>
      <c r="LKB65"/>
      <c r="LKC65"/>
      <c r="LKD65"/>
      <c r="LKE65"/>
      <c r="LKF65"/>
      <c r="LKG65"/>
      <c r="LKH65"/>
      <c r="LKI65"/>
      <c r="LKJ65"/>
      <c r="LKK65"/>
      <c r="LKL65"/>
      <c r="LKM65"/>
      <c r="LKN65"/>
      <c r="LKO65"/>
      <c r="LKP65"/>
      <c r="LKQ65"/>
      <c r="LKR65"/>
      <c r="LKS65"/>
      <c r="LKT65"/>
      <c r="LKU65"/>
      <c r="LKV65"/>
      <c r="LKW65"/>
      <c r="LKX65"/>
      <c r="LKY65"/>
      <c r="LKZ65"/>
      <c r="LLA65"/>
      <c r="LLB65"/>
      <c r="LLC65"/>
      <c r="LLD65"/>
      <c r="LLE65"/>
      <c r="LLF65"/>
      <c r="LLG65"/>
      <c r="LLH65"/>
      <c r="LLI65"/>
      <c r="LLJ65"/>
      <c r="LLK65"/>
      <c r="LLL65"/>
      <c r="LLM65"/>
      <c r="LLN65"/>
      <c r="LLO65"/>
      <c r="LLP65"/>
      <c r="LLQ65"/>
      <c r="LLR65"/>
      <c r="LLS65"/>
      <c r="LLT65"/>
      <c r="LLU65"/>
      <c r="LLV65"/>
      <c r="LLW65"/>
      <c r="LLX65"/>
      <c r="LLY65"/>
      <c r="LLZ65"/>
      <c r="LMA65"/>
      <c r="LMB65"/>
      <c r="LMC65"/>
      <c r="LMD65"/>
      <c r="LME65"/>
      <c r="LMF65"/>
      <c r="LMG65"/>
      <c r="LMH65"/>
      <c r="LMI65"/>
      <c r="LMJ65"/>
      <c r="LMK65"/>
      <c r="LML65"/>
      <c r="LMM65"/>
      <c r="LMN65"/>
      <c r="LMO65"/>
      <c r="LMP65"/>
      <c r="LMQ65"/>
      <c r="LMR65"/>
      <c r="LMS65"/>
      <c r="LMT65"/>
      <c r="LMU65"/>
      <c r="LMV65"/>
      <c r="LMW65"/>
      <c r="LMX65"/>
      <c r="LMY65"/>
      <c r="LMZ65"/>
      <c r="LNA65"/>
      <c r="LNB65"/>
      <c r="LNC65"/>
      <c r="LND65"/>
      <c r="LNE65"/>
      <c r="LNF65"/>
      <c r="LNG65"/>
      <c r="LNH65"/>
      <c r="LNI65"/>
      <c r="LNJ65"/>
      <c r="LNK65"/>
      <c r="LNL65"/>
      <c r="LNM65"/>
      <c r="LNN65"/>
      <c r="LNO65"/>
      <c r="LNP65"/>
      <c r="LNQ65"/>
      <c r="LNR65"/>
      <c r="LNS65"/>
      <c r="LNT65"/>
      <c r="LNU65"/>
      <c r="LNV65"/>
      <c r="LNW65"/>
      <c r="LNX65"/>
      <c r="LNY65"/>
      <c r="LNZ65"/>
      <c r="LOA65"/>
      <c r="LOB65"/>
      <c r="LOC65"/>
      <c r="LOD65"/>
      <c r="LOE65"/>
      <c r="LOF65"/>
      <c r="LOG65"/>
      <c r="LOH65"/>
      <c r="LOI65"/>
      <c r="LOJ65"/>
      <c r="LOK65"/>
      <c r="LOL65"/>
      <c r="LOM65"/>
      <c r="LON65"/>
      <c r="LOO65"/>
      <c r="LOP65"/>
      <c r="LOQ65"/>
      <c r="LOR65"/>
      <c r="LOS65"/>
      <c r="LOT65"/>
      <c r="LOU65"/>
      <c r="LOV65"/>
      <c r="LOW65"/>
      <c r="LOX65"/>
      <c r="LOY65"/>
      <c r="LOZ65"/>
      <c r="LPA65"/>
      <c r="LPB65"/>
      <c r="LPC65"/>
      <c r="LPD65"/>
      <c r="LPE65"/>
      <c r="LPF65"/>
      <c r="LPG65"/>
      <c r="LPH65"/>
      <c r="LPI65"/>
      <c r="LPJ65"/>
      <c r="LPK65"/>
      <c r="LPL65"/>
      <c r="LPM65"/>
      <c r="LPN65"/>
      <c r="LPO65"/>
      <c r="LPP65"/>
      <c r="LPQ65"/>
      <c r="LPR65"/>
      <c r="LPS65"/>
      <c r="LPT65"/>
      <c r="LPU65"/>
      <c r="LPV65"/>
      <c r="LPW65"/>
      <c r="LPX65"/>
      <c r="LPY65"/>
      <c r="LPZ65"/>
      <c r="LQA65"/>
      <c r="LQB65"/>
      <c r="LQC65"/>
      <c r="LQD65"/>
      <c r="LQE65"/>
      <c r="LQF65"/>
      <c r="LQG65"/>
      <c r="LQH65"/>
      <c r="LQI65"/>
      <c r="LQJ65"/>
      <c r="LQK65"/>
      <c r="LQL65"/>
      <c r="LQM65"/>
      <c r="LQN65"/>
      <c r="LQO65"/>
      <c r="LQP65"/>
      <c r="LQQ65"/>
      <c r="LQR65"/>
      <c r="LQS65"/>
      <c r="LQT65"/>
      <c r="LQU65"/>
      <c r="LQV65"/>
      <c r="LQW65"/>
      <c r="LQX65"/>
      <c r="LQY65"/>
      <c r="LQZ65"/>
      <c r="LRA65"/>
      <c r="LRB65"/>
      <c r="LRC65"/>
      <c r="LRD65"/>
      <c r="LRE65"/>
      <c r="LRF65"/>
      <c r="LRG65"/>
      <c r="LRH65"/>
      <c r="LRI65"/>
      <c r="LRJ65"/>
      <c r="LRK65"/>
      <c r="LRL65"/>
      <c r="LRM65"/>
      <c r="LRN65"/>
      <c r="LRO65"/>
      <c r="LRP65"/>
      <c r="LRQ65"/>
      <c r="LRR65"/>
      <c r="LRS65"/>
      <c r="LRT65"/>
      <c r="LRU65"/>
      <c r="LRV65"/>
      <c r="LRW65"/>
      <c r="LRX65"/>
      <c r="LRY65"/>
      <c r="LRZ65"/>
      <c r="LSA65"/>
      <c r="LSB65"/>
      <c r="LSC65"/>
      <c r="LSD65"/>
      <c r="LSE65"/>
      <c r="LSF65"/>
      <c r="LSG65"/>
      <c r="LSH65"/>
      <c r="LSI65"/>
      <c r="LSJ65"/>
      <c r="LSK65"/>
      <c r="LSL65"/>
      <c r="LSM65"/>
      <c r="LSN65"/>
      <c r="LSO65"/>
      <c r="LSP65"/>
      <c r="LSQ65"/>
      <c r="LSR65"/>
      <c r="LSS65"/>
      <c r="LST65"/>
      <c r="LSU65"/>
      <c r="LSV65"/>
      <c r="LSW65"/>
      <c r="LSX65"/>
      <c r="LSY65"/>
      <c r="LSZ65"/>
      <c r="LTA65"/>
      <c r="LTB65"/>
      <c r="LTC65"/>
      <c r="LTD65"/>
      <c r="LTE65"/>
      <c r="LTF65"/>
      <c r="LTG65"/>
      <c r="LTH65"/>
      <c r="LTI65"/>
      <c r="LTJ65"/>
      <c r="LTK65"/>
      <c r="LTL65"/>
      <c r="LTM65"/>
      <c r="LTN65"/>
      <c r="LTO65"/>
      <c r="LTP65"/>
      <c r="LTQ65"/>
      <c r="LTR65"/>
      <c r="LTS65"/>
      <c r="LTT65"/>
      <c r="LTU65"/>
      <c r="LTV65"/>
      <c r="LTW65"/>
      <c r="LTX65"/>
      <c r="LTY65"/>
      <c r="LTZ65"/>
      <c r="LUA65"/>
      <c r="LUB65"/>
      <c r="LUC65"/>
      <c r="LUD65"/>
      <c r="LUE65"/>
      <c r="LUF65"/>
      <c r="LUG65"/>
      <c r="LUH65"/>
      <c r="LUI65"/>
      <c r="LUJ65"/>
      <c r="LUK65"/>
      <c r="LUL65"/>
      <c r="LUM65"/>
      <c r="LUN65"/>
      <c r="LUO65"/>
      <c r="LUP65"/>
      <c r="LUQ65"/>
      <c r="LUR65"/>
      <c r="LUS65"/>
      <c r="LUT65"/>
      <c r="LUU65"/>
      <c r="LUV65"/>
      <c r="LUW65"/>
      <c r="LUX65"/>
      <c r="LUY65"/>
      <c r="LUZ65"/>
      <c r="LVA65"/>
      <c r="LVB65"/>
      <c r="LVC65"/>
      <c r="LVD65"/>
      <c r="LVE65"/>
      <c r="LVF65"/>
      <c r="LVG65"/>
      <c r="LVH65"/>
      <c r="LVI65"/>
      <c r="LVJ65"/>
      <c r="LVK65"/>
      <c r="LVL65"/>
      <c r="LVM65"/>
      <c r="LVN65"/>
      <c r="LVO65"/>
      <c r="LVP65"/>
      <c r="LVQ65"/>
      <c r="LVR65"/>
      <c r="LVS65"/>
      <c r="LVT65"/>
      <c r="LVU65"/>
      <c r="LVV65"/>
      <c r="LVW65"/>
      <c r="LVX65"/>
      <c r="LVY65"/>
      <c r="LVZ65"/>
      <c r="LWA65"/>
      <c r="LWB65"/>
      <c r="LWC65"/>
      <c r="LWD65"/>
      <c r="LWE65"/>
      <c r="LWF65"/>
      <c r="LWG65"/>
      <c r="LWH65"/>
      <c r="LWI65"/>
      <c r="LWJ65"/>
      <c r="LWK65"/>
      <c r="LWL65"/>
      <c r="LWM65"/>
      <c r="LWN65"/>
      <c r="LWO65"/>
      <c r="LWP65"/>
      <c r="LWQ65"/>
      <c r="LWR65"/>
      <c r="LWS65"/>
      <c r="LWT65"/>
      <c r="LWU65"/>
      <c r="LWV65"/>
      <c r="LWW65"/>
      <c r="LWX65"/>
      <c r="LWY65"/>
      <c r="LWZ65"/>
      <c r="LXA65"/>
      <c r="LXB65"/>
      <c r="LXC65"/>
      <c r="LXD65"/>
      <c r="LXE65"/>
      <c r="LXF65"/>
      <c r="LXG65"/>
      <c r="LXH65"/>
      <c r="LXI65"/>
      <c r="LXJ65"/>
      <c r="LXK65"/>
      <c r="LXL65"/>
      <c r="LXM65"/>
      <c r="LXN65"/>
      <c r="LXO65"/>
      <c r="LXP65"/>
      <c r="LXQ65"/>
      <c r="LXR65"/>
      <c r="LXS65"/>
      <c r="LXT65"/>
      <c r="LXU65"/>
      <c r="LXV65"/>
      <c r="LXW65"/>
      <c r="LXX65"/>
      <c r="LXY65"/>
      <c r="LXZ65"/>
      <c r="LYA65"/>
      <c r="LYB65"/>
      <c r="LYC65"/>
      <c r="LYD65"/>
      <c r="LYE65"/>
      <c r="LYF65"/>
      <c r="LYG65"/>
      <c r="LYH65"/>
      <c r="LYI65"/>
      <c r="LYJ65"/>
      <c r="LYK65"/>
      <c r="LYL65"/>
      <c r="LYM65"/>
      <c r="LYN65"/>
      <c r="LYO65"/>
      <c r="LYP65"/>
      <c r="LYQ65"/>
      <c r="LYR65"/>
      <c r="LYS65"/>
      <c r="LYT65"/>
      <c r="LYU65"/>
      <c r="LYV65"/>
      <c r="LYW65"/>
      <c r="LYX65"/>
      <c r="LYY65"/>
      <c r="LYZ65"/>
      <c r="LZA65"/>
      <c r="LZB65"/>
      <c r="LZC65"/>
      <c r="LZD65"/>
      <c r="LZE65"/>
      <c r="LZF65"/>
      <c r="LZG65"/>
      <c r="LZH65"/>
      <c r="LZI65"/>
      <c r="LZJ65"/>
      <c r="LZK65"/>
      <c r="LZL65"/>
      <c r="LZM65"/>
      <c r="LZN65"/>
      <c r="LZO65"/>
      <c r="LZP65"/>
      <c r="LZQ65"/>
      <c r="LZR65"/>
      <c r="LZS65"/>
      <c r="LZT65"/>
      <c r="LZU65"/>
      <c r="LZV65"/>
      <c r="LZW65"/>
      <c r="LZX65"/>
      <c r="LZY65"/>
      <c r="LZZ65"/>
      <c r="MAA65"/>
      <c r="MAB65"/>
      <c r="MAC65"/>
      <c r="MAD65"/>
      <c r="MAE65"/>
      <c r="MAF65"/>
      <c r="MAG65"/>
      <c r="MAH65"/>
      <c r="MAI65"/>
      <c r="MAJ65"/>
      <c r="MAK65"/>
      <c r="MAL65"/>
      <c r="MAM65"/>
      <c r="MAN65"/>
      <c r="MAO65"/>
      <c r="MAP65"/>
      <c r="MAQ65"/>
      <c r="MAR65"/>
      <c r="MAS65"/>
      <c r="MAT65"/>
      <c r="MAU65"/>
      <c r="MAV65"/>
      <c r="MAW65"/>
      <c r="MAX65"/>
      <c r="MAY65"/>
      <c r="MAZ65"/>
      <c r="MBA65"/>
      <c r="MBB65"/>
      <c r="MBC65"/>
      <c r="MBD65"/>
      <c r="MBE65"/>
      <c r="MBF65"/>
      <c r="MBG65"/>
      <c r="MBH65"/>
      <c r="MBI65"/>
      <c r="MBJ65"/>
      <c r="MBK65"/>
      <c r="MBL65"/>
      <c r="MBM65"/>
      <c r="MBN65"/>
      <c r="MBO65"/>
      <c r="MBP65"/>
      <c r="MBQ65"/>
      <c r="MBR65"/>
      <c r="MBS65"/>
      <c r="MBT65"/>
      <c r="MBU65"/>
      <c r="MBV65"/>
      <c r="MBW65"/>
      <c r="MBX65"/>
      <c r="MBY65"/>
      <c r="MBZ65"/>
      <c r="MCA65"/>
      <c r="MCB65"/>
      <c r="MCC65"/>
      <c r="MCD65"/>
      <c r="MCE65"/>
      <c r="MCF65"/>
      <c r="MCG65"/>
      <c r="MCH65"/>
      <c r="MCI65"/>
      <c r="MCJ65"/>
      <c r="MCK65"/>
      <c r="MCL65"/>
      <c r="MCM65"/>
      <c r="MCN65"/>
      <c r="MCO65"/>
      <c r="MCP65"/>
      <c r="MCQ65"/>
      <c r="MCR65"/>
      <c r="MCS65"/>
      <c r="MCT65"/>
      <c r="MCU65"/>
      <c r="MCV65"/>
      <c r="MCW65"/>
      <c r="MCX65"/>
      <c r="MCY65"/>
      <c r="MCZ65"/>
      <c r="MDA65"/>
      <c r="MDB65"/>
      <c r="MDC65"/>
      <c r="MDD65"/>
      <c r="MDE65"/>
      <c r="MDF65"/>
      <c r="MDG65"/>
      <c r="MDH65"/>
      <c r="MDI65"/>
      <c r="MDJ65"/>
      <c r="MDK65"/>
      <c r="MDL65"/>
      <c r="MDM65"/>
      <c r="MDN65"/>
      <c r="MDO65"/>
      <c r="MDP65"/>
      <c r="MDQ65"/>
      <c r="MDR65"/>
      <c r="MDS65"/>
      <c r="MDT65"/>
      <c r="MDU65"/>
      <c r="MDV65"/>
      <c r="MDW65"/>
      <c r="MDX65"/>
      <c r="MDY65"/>
      <c r="MDZ65"/>
      <c r="MEA65"/>
      <c r="MEB65"/>
      <c r="MEC65"/>
      <c r="MED65"/>
      <c r="MEE65"/>
      <c r="MEF65"/>
      <c r="MEG65"/>
      <c r="MEH65"/>
      <c r="MEI65"/>
      <c r="MEJ65"/>
      <c r="MEK65"/>
      <c r="MEL65"/>
      <c r="MEM65"/>
      <c r="MEN65"/>
      <c r="MEO65"/>
      <c r="MEP65"/>
      <c r="MEQ65"/>
      <c r="MER65"/>
      <c r="MES65"/>
      <c r="MET65"/>
      <c r="MEU65"/>
      <c r="MEV65"/>
      <c r="MEW65"/>
      <c r="MEX65"/>
      <c r="MEY65"/>
      <c r="MEZ65"/>
      <c r="MFA65"/>
      <c r="MFB65"/>
      <c r="MFC65"/>
      <c r="MFD65"/>
      <c r="MFE65"/>
      <c r="MFF65"/>
      <c r="MFG65"/>
      <c r="MFH65"/>
      <c r="MFI65"/>
      <c r="MFJ65"/>
      <c r="MFK65"/>
      <c r="MFL65"/>
      <c r="MFM65"/>
      <c r="MFN65"/>
      <c r="MFO65"/>
      <c r="MFP65"/>
      <c r="MFQ65"/>
      <c r="MFR65"/>
      <c r="MFS65"/>
      <c r="MFT65"/>
      <c r="MFU65"/>
      <c r="MFV65"/>
      <c r="MFW65"/>
      <c r="MFX65"/>
      <c r="MFY65"/>
      <c r="MFZ65"/>
      <c r="MGA65"/>
      <c r="MGB65"/>
      <c r="MGC65"/>
      <c r="MGD65"/>
      <c r="MGE65"/>
      <c r="MGF65"/>
      <c r="MGG65"/>
      <c r="MGH65"/>
      <c r="MGI65"/>
      <c r="MGJ65"/>
      <c r="MGK65"/>
      <c r="MGL65"/>
      <c r="MGM65"/>
      <c r="MGN65"/>
      <c r="MGO65"/>
      <c r="MGP65"/>
      <c r="MGQ65"/>
      <c r="MGR65"/>
      <c r="MGS65"/>
      <c r="MGT65"/>
      <c r="MGU65"/>
      <c r="MGV65"/>
      <c r="MGW65"/>
      <c r="MGX65"/>
      <c r="MGY65"/>
      <c r="MGZ65"/>
      <c r="MHA65"/>
      <c r="MHB65"/>
      <c r="MHC65"/>
      <c r="MHD65"/>
      <c r="MHE65"/>
      <c r="MHF65"/>
      <c r="MHG65"/>
      <c r="MHH65"/>
      <c r="MHI65"/>
      <c r="MHJ65"/>
      <c r="MHK65"/>
      <c r="MHL65"/>
      <c r="MHM65"/>
      <c r="MHN65"/>
      <c r="MHO65"/>
      <c r="MHP65"/>
      <c r="MHQ65"/>
      <c r="MHR65"/>
      <c r="MHS65"/>
      <c r="MHT65"/>
      <c r="MHU65"/>
      <c r="MHV65"/>
      <c r="MHW65"/>
      <c r="MHX65"/>
      <c r="MHY65"/>
      <c r="MHZ65"/>
      <c r="MIA65"/>
      <c r="MIB65"/>
      <c r="MIC65"/>
      <c r="MID65"/>
      <c r="MIE65"/>
      <c r="MIF65"/>
      <c r="MIG65"/>
      <c r="MIH65"/>
      <c r="MII65"/>
      <c r="MIJ65"/>
      <c r="MIK65"/>
      <c r="MIL65"/>
      <c r="MIM65"/>
      <c r="MIN65"/>
      <c r="MIO65"/>
      <c r="MIP65"/>
      <c r="MIQ65"/>
      <c r="MIR65"/>
      <c r="MIS65"/>
      <c r="MIT65"/>
      <c r="MIU65"/>
      <c r="MIV65"/>
      <c r="MIW65"/>
      <c r="MIX65"/>
      <c r="MIY65"/>
      <c r="MIZ65"/>
      <c r="MJA65"/>
      <c r="MJB65"/>
      <c r="MJC65"/>
      <c r="MJD65"/>
      <c r="MJE65"/>
      <c r="MJF65"/>
      <c r="MJG65"/>
      <c r="MJH65"/>
      <c r="MJI65"/>
      <c r="MJJ65"/>
      <c r="MJK65"/>
      <c r="MJL65"/>
      <c r="MJM65"/>
      <c r="MJN65"/>
      <c r="MJO65"/>
      <c r="MJP65"/>
      <c r="MJQ65"/>
      <c r="MJR65"/>
      <c r="MJS65"/>
      <c r="MJT65"/>
      <c r="MJU65"/>
      <c r="MJV65"/>
      <c r="MJW65"/>
      <c r="MJX65"/>
      <c r="MJY65"/>
      <c r="MJZ65"/>
      <c r="MKA65"/>
      <c r="MKB65"/>
      <c r="MKC65"/>
      <c r="MKD65"/>
      <c r="MKE65"/>
      <c r="MKF65"/>
      <c r="MKG65"/>
      <c r="MKH65"/>
      <c r="MKI65"/>
      <c r="MKJ65"/>
      <c r="MKK65"/>
      <c r="MKL65"/>
      <c r="MKM65"/>
      <c r="MKN65"/>
      <c r="MKO65"/>
      <c r="MKP65"/>
      <c r="MKQ65"/>
      <c r="MKR65"/>
      <c r="MKS65"/>
      <c r="MKT65"/>
      <c r="MKU65"/>
      <c r="MKV65"/>
      <c r="MKW65"/>
      <c r="MKX65"/>
      <c r="MKY65"/>
      <c r="MKZ65"/>
      <c r="MLA65"/>
      <c r="MLB65"/>
      <c r="MLC65"/>
      <c r="MLD65"/>
      <c r="MLE65"/>
      <c r="MLF65"/>
      <c r="MLG65"/>
      <c r="MLH65"/>
      <c r="MLI65"/>
      <c r="MLJ65"/>
      <c r="MLK65"/>
      <c r="MLL65"/>
      <c r="MLM65"/>
      <c r="MLN65"/>
      <c r="MLO65"/>
      <c r="MLP65"/>
      <c r="MLQ65"/>
      <c r="MLR65"/>
      <c r="MLS65"/>
      <c r="MLT65"/>
      <c r="MLU65"/>
      <c r="MLV65"/>
      <c r="MLW65"/>
      <c r="MLX65"/>
      <c r="MLY65"/>
      <c r="MLZ65"/>
      <c r="MMA65"/>
      <c r="MMB65"/>
      <c r="MMC65"/>
      <c r="MMD65"/>
      <c r="MME65"/>
      <c r="MMF65"/>
      <c r="MMG65"/>
      <c r="MMH65"/>
      <c r="MMI65"/>
      <c r="MMJ65"/>
      <c r="MMK65"/>
      <c r="MML65"/>
      <c r="MMM65"/>
      <c r="MMN65"/>
      <c r="MMO65"/>
      <c r="MMP65"/>
      <c r="MMQ65"/>
      <c r="MMR65"/>
      <c r="MMS65"/>
      <c r="MMT65"/>
      <c r="MMU65"/>
      <c r="MMV65"/>
      <c r="MMW65"/>
      <c r="MMX65"/>
      <c r="MMY65"/>
      <c r="MMZ65"/>
      <c r="MNA65"/>
      <c r="MNB65"/>
      <c r="MNC65"/>
      <c r="MND65"/>
      <c r="MNE65"/>
      <c r="MNF65"/>
      <c r="MNG65"/>
      <c r="MNH65"/>
      <c r="MNI65"/>
      <c r="MNJ65"/>
      <c r="MNK65"/>
      <c r="MNL65"/>
      <c r="MNM65"/>
      <c r="MNN65"/>
      <c r="MNO65"/>
      <c r="MNP65"/>
      <c r="MNQ65"/>
      <c r="MNR65"/>
      <c r="MNS65"/>
      <c r="MNT65"/>
      <c r="MNU65"/>
      <c r="MNV65"/>
      <c r="MNW65"/>
      <c r="MNX65"/>
      <c r="MNY65"/>
      <c r="MNZ65"/>
      <c r="MOA65"/>
      <c r="MOB65"/>
      <c r="MOC65"/>
      <c r="MOD65"/>
      <c r="MOE65"/>
      <c r="MOF65"/>
      <c r="MOG65"/>
      <c r="MOH65"/>
      <c r="MOI65"/>
      <c r="MOJ65"/>
      <c r="MOK65"/>
      <c r="MOL65"/>
      <c r="MOM65"/>
      <c r="MON65"/>
      <c r="MOO65"/>
      <c r="MOP65"/>
      <c r="MOQ65"/>
      <c r="MOR65"/>
      <c r="MOS65"/>
      <c r="MOT65"/>
      <c r="MOU65"/>
      <c r="MOV65"/>
      <c r="MOW65"/>
      <c r="MOX65"/>
      <c r="MOY65"/>
      <c r="MOZ65"/>
      <c r="MPA65"/>
      <c r="MPB65"/>
      <c r="MPC65"/>
      <c r="MPD65"/>
      <c r="MPE65"/>
      <c r="MPF65"/>
      <c r="MPG65"/>
      <c r="MPH65"/>
      <c r="MPI65"/>
      <c r="MPJ65"/>
      <c r="MPK65"/>
      <c r="MPL65"/>
      <c r="MPM65"/>
      <c r="MPN65"/>
      <c r="MPO65"/>
      <c r="MPP65"/>
      <c r="MPQ65"/>
      <c r="MPR65"/>
      <c r="MPS65"/>
      <c r="MPT65"/>
      <c r="MPU65"/>
      <c r="MPV65"/>
      <c r="MPW65"/>
      <c r="MPX65"/>
      <c r="MPY65"/>
      <c r="MPZ65"/>
      <c r="MQA65"/>
      <c r="MQB65"/>
      <c r="MQC65"/>
      <c r="MQD65"/>
      <c r="MQE65"/>
      <c r="MQF65"/>
      <c r="MQG65"/>
      <c r="MQH65"/>
      <c r="MQI65"/>
      <c r="MQJ65"/>
      <c r="MQK65"/>
      <c r="MQL65"/>
      <c r="MQM65"/>
      <c r="MQN65"/>
      <c r="MQO65"/>
      <c r="MQP65"/>
      <c r="MQQ65"/>
      <c r="MQR65"/>
      <c r="MQS65"/>
      <c r="MQT65"/>
      <c r="MQU65"/>
      <c r="MQV65"/>
      <c r="MQW65"/>
      <c r="MQX65"/>
      <c r="MQY65"/>
      <c r="MQZ65"/>
      <c r="MRA65"/>
      <c r="MRB65"/>
      <c r="MRC65"/>
      <c r="MRD65"/>
      <c r="MRE65"/>
      <c r="MRF65"/>
      <c r="MRG65"/>
      <c r="MRH65"/>
      <c r="MRI65"/>
      <c r="MRJ65"/>
      <c r="MRK65"/>
      <c r="MRL65"/>
      <c r="MRM65"/>
      <c r="MRN65"/>
      <c r="MRO65"/>
      <c r="MRP65"/>
      <c r="MRQ65"/>
      <c r="MRR65"/>
      <c r="MRS65"/>
      <c r="MRT65"/>
      <c r="MRU65"/>
      <c r="MRV65"/>
      <c r="MRW65"/>
      <c r="MRX65"/>
      <c r="MRY65"/>
      <c r="MRZ65"/>
      <c r="MSA65"/>
      <c r="MSB65"/>
      <c r="MSC65"/>
      <c r="MSD65"/>
      <c r="MSE65"/>
      <c r="MSF65"/>
      <c r="MSG65"/>
      <c r="MSH65"/>
      <c r="MSI65"/>
      <c r="MSJ65"/>
      <c r="MSK65"/>
      <c r="MSL65"/>
      <c r="MSM65"/>
      <c r="MSN65"/>
      <c r="MSO65"/>
      <c r="MSP65"/>
      <c r="MSQ65"/>
      <c r="MSR65"/>
      <c r="MSS65"/>
      <c r="MST65"/>
      <c r="MSU65"/>
      <c r="MSV65"/>
      <c r="MSW65"/>
      <c r="MSX65"/>
      <c r="MSY65"/>
      <c r="MSZ65"/>
      <c r="MTA65"/>
      <c r="MTB65"/>
      <c r="MTC65"/>
      <c r="MTD65"/>
      <c r="MTE65"/>
      <c r="MTF65"/>
      <c r="MTG65"/>
      <c r="MTH65"/>
      <c r="MTI65"/>
      <c r="MTJ65"/>
      <c r="MTK65"/>
      <c r="MTL65"/>
      <c r="MTM65"/>
      <c r="MTN65"/>
      <c r="MTO65"/>
      <c r="MTP65"/>
      <c r="MTQ65"/>
      <c r="MTR65"/>
      <c r="MTS65"/>
      <c r="MTT65"/>
      <c r="MTU65"/>
      <c r="MTV65"/>
      <c r="MTW65"/>
      <c r="MTX65"/>
      <c r="MTY65"/>
      <c r="MTZ65"/>
      <c r="MUA65"/>
      <c r="MUB65"/>
      <c r="MUC65"/>
      <c r="MUD65"/>
      <c r="MUE65"/>
      <c r="MUF65"/>
      <c r="MUG65"/>
      <c r="MUH65"/>
      <c r="MUI65"/>
      <c r="MUJ65"/>
      <c r="MUK65"/>
      <c r="MUL65"/>
      <c r="MUM65"/>
      <c r="MUN65"/>
      <c r="MUO65"/>
      <c r="MUP65"/>
      <c r="MUQ65"/>
      <c r="MUR65"/>
      <c r="MUS65"/>
      <c r="MUT65"/>
      <c r="MUU65"/>
      <c r="MUV65"/>
      <c r="MUW65"/>
      <c r="MUX65"/>
      <c r="MUY65"/>
      <c r="MUZ65"/>
      <c r="MVA65"/>
      <c r="MVB65"/>
      <c r="MVC65"/>
      <c r="MVD65"/>
      <c r="MVE65"/>
      <c r="MVF65"/>
      <c r="MVG65"/>
      <c r="MVH65"/>
      <c r="MVI65"/>
      <c r="MVJ65"/>
      <c r="MVK65"/>
      <c r="MVL65"/>
      <c r="MVM65"/>
      <c r="MVN65"/>
      <c r="MVO65"/>
      <c r="MVP65"/>
      <c r="MVQ65"/>
      <c r="MVR65"/>
      <c r="MVS65"/>
      <c r="MVT65"/>
      <c r="MVU65"/>
      <c r="MVV65"/>
      <c r="MVW65"/>
      <c r="MVX65"/>
      <c r="MVY65"/>
      <c r="MVZ65"/>
      <c r="MWA65"/>
      <c r="MWB65"/>
      <c r="MWC65"/>
      <c r="MWD65"/>
      <c r="MWE65"/>
      <c r="MWF65"/>
      <c r="MWG65"/>
      <c r="MWH65"/>
      <c r="MWI65"/>
      <c r="MWJ65"/>
      <c r="MWK65"/>
      <c r="MWL65"/>
      <c r="MWM65"/>
      <c r="MWN65"/>
      <c r="MWO65"/>
      <c r="MWP65"/>
      <c r="MWQ65"/>
      <c r="MWR65"/>
      <c r="MWS65"/>
      <c r="MWT65"/>
      <c r="MWU65"/>
      <c r="MWV65"/>
      <c r="MWW65"/>
      <c r="MWX65"/>
      <c r="MWY65"/>
      <c r="MWZ65"/>
      <c r="MXA65"/>
      <c r="MXB65"/>
      <c r="MXC65"/>
      <c r="MXD65"/>
      <c r="MXE65"/>
      <c r="MXF65"/>
      <c r="MXG65"/>
      <c r="MXH65"/>
      <c r="MXI65"/>
      <c r="MXJ65"/>
      <c r="MXK65"/>
      <c r="MXL65"/>
      <c r="MXM65"/>
      <c r="MXN65"/>
      <c r="MXO65"/>
      <c r="MXP65"/>
      <c r="MXQ65"/>
      <c r="MXR65"/>
      <c r="MXS65"/>
      <c r="MXT65"/>
      <c r="MXU65"/>
      <c r="MXV65"/>
      <c r="MXW65"/>
      <c r="MXX65"/>
      <c r="MXY65"/>
      <c r="MXZ65"/>
      <c r="MYA65"/>
      <c r="MYB65"/>
      <c r="MYC65"/>
      <c r="MYD65"/>
      <c r="MYE65"/>
      <c r="MYF65"/>
      <c r="MYG65"/>
      <c r="MYH65"/>
      <c r="MYI65"/>
      <c r="MYJ65"/>
      <c r="MYK65"/>
      <c r="MYL65"/>
      <c r="MYM65"/>
      <c r="MYN65"/>
      <c r="MYO65"/>
      <c r="MYP65"/>
      <c r="MYQ65"/>
      <c r="MYR65"/>
      <c r="MYS65"/>
      <c r="MYT65"/>
      <c r="MYU65"/>
      <c r="MYV65"/>
      <c r="MYW65"/>
      <c r="MYX65"/>
      <c r="MYY65"/>
      <c r="MYZ65"/>
      <c r="MZA65"/>
      <c r="MZB65"/>
      <c r="MZC65"/>
      <c r="MZD65"/>
      <c r="MZE65"/>
      <c r="MZF65"/>
      <c r="MZG65"/>
      <c r="MZH65"/>
      <c r="MZI65"/>
      <c r="MZJ65"/>
      <c r="MZK65"/>
      <c r="MZL65"/>
      <c r="MZM65"/>
      <c r="MZN65"/>
      <c r="MZO65"/>
      <c r="MZP65"/>
      <c r="MZQ65"/>
      <c r="MZR65"/>
      <c r="MZS65"/>
      <c r="MZT65"/>
      <c r="MZU65"/>
      <c r="MZV65"/>
      <c r="MZW65"/>
      <c r="MZX65"/>
      <c r="MZY65"/>
      <c r="MZZ65"/>
      <c r="NAA65"/>
      <c r="NAB65"/>
      <c r="NAC65"/>
      <c r="NAD65"/>
      <c r="NAE65"/>
      <c r="NAF65"/>
      <c r="NAG65"/>
      <c r="NAH65"/>
      <c r="NAI65"/>
      <c r="NAJ65"/>
      <c r="NAK65"/>
      <c r="NAL65"/>
      <c r="NAM65"/>
      <c r="NAN65"/>
      <c r="NAO65"/>
      <c r="NAP65"/>
      <c r="NAQ65"/>
      <c r="NAR65"/>
      <c r="NAS65"/>
      <c r="NAT65"/>
      <c r="NAU65"/>
      <c r="NAV65"/>
      <c r="NAW65"/>
      <c r="NAX65"/>
      <c r="NAY65"/>
      <c r="NAZ65"/>
      <c r="NBA65"/>
      <c r="NBB65"/>
      <c r="NBC65"/>
      <c r="NBD65"/>
      <c r="NBE65"/>
      <c r="NBF65"/>
      <c r="NBG65"/>
      <c r="NBH65"/>
      <c r="NBI65"/>
      <c r="NBJ65"/>
      <c r="NBK65"/>
      <c r="NBL65"/>
      <c r="NBM65"/>
      <c r="NBN65"/>
      <c r="NBO65"/>
      <c r="NBP65"/>
      <c r="NBQ65"/>
      <c r="NBR65"/>
      <c r="NBS65"/>
      <c r="NBT65"/>
      <c r="NBU65"/>
      <c r="NBV65"/>
      <c r="NBW65"/>
      <c r="NBX65"/>
      <c r="NBY65"/>
      <c r="NBZ65"/>
      <c r="NCA65"/>
      <c r="NCB65"/>
      <c r="NCC65"/>
      <c r="NCD65"/>
      <c r="NCE65"/>
      <c r="NCF65"/>
      <c r="NCG65"/>
      <c r="NCH65"/>
      <c r="NCI65"/>
      <c r="NCJ65"/>
      <c r="NCK65"/>
      <c r="NCL65"/>
      <c r="NCM65"/>
      <c r="NCN65"/>
      <c r="NCO65"/>
      <c r="NCP65"/>
      <c r="NCQ65"/>
      <c r="NCR65"/>
      <c r="NCS65"/>
      <c r="NCT65"/>
      <c r="NCU65"/>
      <c r="NCV65"/>
      <c r="NCW65"/>
      <c r="NCX65"/>
      <c r="NCY65"/>
      <c r="NCZ65"/>
      <c r="NDA65"/>
      <c r="NDB65"/>
      <c r="NDC65"/>
      <c r="NDD65"/>
      <c r="NDE65"/>
      <c r="NDF65"/>
      <c r="NDG65"/>
      <c r="NDH65"/>
      <c r="NDI65"/>
      <c r="NDJ65"/>
      <c r="NDK65"/>
      <c r="NDL65"/>
      <c r="NDM65"/>
      <c r="NDN65"/>
      <c r="NDO65"/>
      <c r="NDP65"/>
      <c r="NDQ65"/>
      <c r="NDR65"/>
      <c r="NDS65"/>
      <c r="NDT65"/>
      <c r="NDU65"/>
      <c r="NDV65"/>
      <c r="NDW65"/>
      <c r="NDX65"/>
      <c r="NDY65"/>
      <c r="NDZ65"/>
      <c r="NEA65"/>
      <c r="NEB65"/>
      <c r="NEC65"/>
      <c r="NED65"/>
      <c r="NEE65"/>
      <c r="NEF65"/>
      <c r="NEG65"/>
      <c r="NEH65"/>
      <c r="NEI65"/>
      <c r="NEJ65"/>
      <c r="NEK65"/>
      <c r="NEL65"/>
      <c r="NEM65"/>
      <c r="NEN65"/>
      <c r="NEO65"/>
      <c r="NEP65"/>
      <c r="NEQ65"/>
      <c r="NER65"/>
      <c r="NES65"/>
      <c r="NET65"/>
      <c r="NEU65"/>
      <c r="NEV65"/>
      <c r="NEW65"/>
      <c r="NEX65"/>
      <c r="NEY65"/>
      <c r="NEZ65"/>
      <c r="NFA65"/>
      <c r="NFB65"/>
      <c r="NFC65"/>
      <c r="NFD65"/>
      <c r="NFE65"/>
      <c r="NFF65"/>
      <c r="NFG65"/>
      <c r="NFH65"/>
      <c r="NFI65"/>
      <c r="NFJ65"/>
      <c r="NFK65"/>
      <c r="NFL65"/>
      <c r="NFM65"/>
      <c r="NFN65"/>
      <c r="NFO65"/>
      <c r="NFP65"/>
      <c r="NFQ65"/>
      <c r="NFR65"/>
      <c r="NFS65"/>
      <c r="NFT65"/>
      <c r="NFU65"/>
      <c r="NFV65"/>
      <c r="NFW65"/>
      <c r="NFX65"/>
      <c r="NFY65"/>
      <c r="NFZ65"/>
      <c r="NGA65"/>
      <c r="NGB65"/>
      <c r="NGC65"/>
      <c r="NGD65"/>
      <c r="NGE65"/>
      <c r="NGF65"/>
      <c r="NGG65"/>
      <c r="NGH65"/>
      <c r="NGI65"/>
      <c r="NGJ65"/>
      <c r="NGK65"/>
      <c r="NGL65"/>
      <c r="NGM65"/>
      <c r="NGN65"/>
      <c r="NGO65"/>
      <c r="NGP65"/>
      <c r="NGQ65"/>
      <c r="NGR65"/>
      <c r="NGS65"/>
      <c r="NGT65"/>
      <c r="NGU65"/>
      <c r="NGV65"/>
      <c r="NGW65"/>
      <c r="NGX65"/>
      <c r="NGY65"/>
      <c r="NGZ65"/>
      <c r="NHA65"/>
      <c r="NHB65"/>
      <c r="NHC65"/>
      <c r="NHD65"/>
      <c r="NHE65"/>
      <c r="NHF65"/>
      <c r="NHG65"/>
      <c r="NHH65"/>
      <c r="NHI65"/>
      <c r="NHJ65"/>
      <c r="NHK65"/>
      <c r="NHL65"/>
      <c r="NHM65"/>
      <c r="NHN65"/>
      <c r="NHO65"/>
      <c r="NHP65"/>
      <c r="NHQ65"/>
      <c r="NHR65"/>
      <c r="NHS65"/>
      <c r="NHT65"/>
      <c r="NHU65"/>
      <c r="NHV65"/>
      <c r="NHW65"/>
      <c r="NHX65"/>
      <c r="NHY65"/>
      <c r="NHZ65"/>
      <c r="NIA65"/>
      <c r="NIB65"/>
      <c r="NIC65"/>
      <c r="NID65"/>
      <c r="NIE65"/>
      <c r="NIF65"/>
      <c r="NIG65"/>
      <c r="NIH65"/>
      <c r="NII65"/>
      <c r="NIJ65"/>
      <c r="NIK65"/>
      <c r="NIL65"/>
      <c r="NIM65"/>
      <c r="NIN65"/>
      <c r="NIO65"/>
      <c r="NIP65"/>
      <c r="NIQ65"/>
      <c r="NIR65"/>
      <c r="NIS65"/>
      <c r="NIT65"/>
      <c r="NIU65"/>
      <c r="NIV65"/>
      <c r="NIW65"/>
      <c r="NIX65"/>
      <c r="NIY65"/>
      <c r="NIZ65"/>
      <c r="NJA65"/>
      <c r="NJB65"/>
      <c r="NJC65"/>
      <c r="NJD65"/>
      <c r="NJE65"/>
      <c r="NJF65"/>
      <c r="NJG65"/>
      <c r="NJH65"/>
      <c r="NJI65"/>
      <c r="NJJ65"/>
      <c r="NJK65"/>
      <c r="NJL65"/>
      <c r="NJM65"/>
      <c r="NJN65"/>
      <c r="NJO65"/>
      <c r="NJP65"/>
      <c r="NJQ65"/>
      <c r="NJR65"/>
      <c r="NJS65"/>
      <c r="NJT65"/>
      <c r="NJU65"/>
      <c r="NJV65"/>
      <c r="NJW65"/>
      <c r="NJX65"/>
      <c r="NJY65"/>
      <c r="NJZ65"/>
      <c r="NKA65"/>
      <c r="NKB65"/>
      <c r="NKC65"/>
      <c r="NKD65"/>
      <c r="NKE65"/>
      <c r="NKF65"/>
      <c r="NKG65"/>
      <c r="NKH65"/>
      <c r="NKI65"/>
      <c r="NKJ65"/>
      <c r="NKK65"/>
      <c r="NKL65"/>
      <c r="NKM65"/>
      <c r="NKN65"/>
      <c r="NKO65"/>
      <c r="NKP65"/>
      <c r="NKQ65"/>
      <c r="NKR65"/>
      <c r="NKS65"/>
      <c r="NKT65"/>
      <c r="NKU65"/>
      <c r="NKV65"/>
      <c r="NKW65"/>
      <c r="NKX65"/>
      <c r="NKY65"/>
      <c r="NKZ65"/>
      <c r="NLA65"/>
      <c r="NLB65"/>
      <c r="NLC65"/>
      <c r="NLD65"/>
      <c r="NLE65"/>
      <c r="NLF65"/>
      <c r="NLG65"/>
      <c r="NLH65"/>
      <c r="NLI65"/>
      <c r="NLJ65"/>
      <c r="NLK65"/>
      <c r="NLL65"/>
      <c r="NLM65"/>
      <c r="NLN65"/>
      <c r="NLO65"/>
      <c r="NLP65"/>
      <c r="NLQ65"/>
      <c r="NLR65"/>
      <c r="NLS65"/>
      <c r="NLT65"/>
      <c r="NLU65"/>
      <c r="NLV65"/>
      <c r="NLW65"/>
      <c r="NLX65"/>
      <c r="NLY65"/>
      <c r="NLZ65"/>
      <c r="NMA65"/>
      <c r="NMB65"/>
      <c r="NMC65"/>
      <c r="NMD65"/>
      <c r="NME65"/>
      <c r="NMF65"/>
      <c r="NMG65"/>
      <c r="NMH65"/>
      <c r="NMI65"/>
      <c r="NMJ65"/>
      <c r="NMK65"/>
      <c r="NML65"/>
      <c r="NMM65"/>
      <c r="NMN65"/>
      <c r="NMO65"/>
      <c r="NMP65"/>
      <c r="NMQ65"/>
      <c r="NMR65"/>
      <c r="NMS65"/>
      <c r="NMT65"/>
      <c r="NMU65"/>
      <c r="NMV65"/>
      <c r="NMW65"/>
      <c r="NMX65"/>
      <c r="NMY65"/>
      <c r="NMZ65"/>
      <c r="NNA65"/>
      <c r="NNB65"/>
      <c r="NNC65"/>
      <c r="NND65"/>
      <c r="NNE65"/>
      <c r="NNF65"/>
      <c r="NNG65"/>
      <c r="NNH65"/>
      <c r="NNI65"/>
      <c r="NNJ65"/>
      <c r="NNK65"/>
      <c r="NNL65"/>
      <c r="NNM65"/>
      <c r="NNN65"/>
      <c r="NNO65"/>
      <c r="NNP65"/>
      <c r="NNQ65"/>
      <c r="NNR65"/>
      <c r="NNS65"/>
      <c r="NNT65"/>
      <c r="NNU65"/>
      <c r="NNV65"/>
      <c r="NNW65"/>
      <c r="NNX65"/>
      <c r="NNY65"/>
      <c r="NNZ65"/>
      <c r="NOA65"/>
      <c r="NOB65"/>
      <c r="NOC65"/>
      <c r="NOD65"/>
      <c r="NOE65"/>
      <c r="NOF65"/>
      <c r="NOG65"/>
      <c r="NOH65"/>
      <c r="NOI65"/>
      <c r="NOJ65"/>
      <c r="NOK65"/>
      <c r="NOL65"/>
      <c r="NOM65"/>
      <c r="NON65"/>
      <c r="NOO65"/>
      <c r="NOP65"/>
      <c r="NOQ65"/>
      <c r="NOR65"/>
      <c r="NOS65"/>
      <c r="NOT65"/>
      <c r="NOU65"/>
      <c r="NOV65"/>
      <c r="NOW65"/>
      <c r="NOX65"/>
      <c r="NOY65"/>
      <c r="NOZ65"/>
      <c r="NPA65"/>
      <c r="NPB65"/>
      <c r="NPC65"/>
      <c r="NPD65"/>
      <c r="NPE65"/>
      <c r="NPF65"/>
      <c r="NPG65"/>
      <c r="NPH65"/>
      <c r="NPI65"/>
      <c r="NPJ65"/>
      <c r="NPK65"/>
      <c r="NPL65"/>
      <c r="NPM65"/>
      <c r="NPN65"/>
      <c r="NPO65"/>
      <c r="NPP65"/>
      <c r="NPQ65"/>
      <c r="NPR65"/>
      <c r="NPS65"/>
      <c r="NPT65"/>
      <c r="NPU65"/>
      <c r="NPV65"/>
      <c r="NPW65"/>
      <c r="NPX65"/>
      <c r="NPY65"/>
      <c r="NPZ65"/>
      <c r="NQA65"/>
      <c r="NQB65"/>
      <c r="NQC65"/>
      <c r="NQD65"/>
      <c r="NQE65"/>
      <c r="NQF65"/>
      <c r="NQG65"/>
      <c r="NQH65"/>
      <c r="NQI65"/>
      <c r="NQJ65"/>
      <c r="NQK65"/>
      <c r="NQL65"/>
      <c r="NQM65"/>
      <c r="NQN65"/>
      <c r="NQO65"/>
      <c r="NQP65"/>
      <c r="NQQ65"/>
      <c r="NQR65"/>
      <c r="NQS65"/>
      <c r="NQT65"/>
      <c r="NQU65"/>
      <c r="NQV65"/>
      <c r="NQW65"/>
      <c r="NQX65"/>
      <c r="NQY65"/>
      <c r="NQZ65"/>
      <c r="NRA65"/>
      <c r="NRB65"/>
      <c r="NRC65"/>
      <c r="NRD65"/>
      <c r="NRE65"/>
      <c r="NRF65"/>
      <c r="NRG65"/>
      <c r="NRH65"/>
      <c r="NRI65"/>
    </row>
    <row r="66" spans="1:9941" s="54" customFormat="1" ht="12.2" customHeight="1" thickBot="1" x14ac:dyDescent="0.25">
      <c r="A66" s="244" t="s">
        <v>323</v>
      </c>
      <c r="B66" s="855" t="s">
        <v>368</v>
      </c>
      <c r="C66" s="487">
        <f>'1. mell.bevétel_össz'!C65-'26._önként_össz_bev'!C67</f>
        <v>0</v>
      </c>
      <c r="D66" s="412">
        <f>'1. mell.bevétel_össz'!D65-'26._önként_össz_bev'!D67</f>
        <v>0</v>
      </c>
      <c r="E66" s="699">
        <f>'1. mell.bevétel_össz'!E65-'26._önként_össz_bev'!E67</f>
        <v>0</v>
      </c>
      <c r="F66" s="699">
        <f>'1. mell.bevétel_össz'!F65-'26._önként_össz_bev'!F67</f>
        <v>0</v>
      </c>
      <c r="G66" s="699">
        <f>'1. mell.bevétel_össz'!G65-'26._önként_össz_bev'!G67-'26._államig_össz_bev'!G66</f>
        <v>0</v>
      </c>
      <c r="H66" s="414">
        <f t="shared" si="2"/>
        <v>0</v>
      </c>
      <c r="I66" s="803">
        <f>'1. mell.bevétel_össz'!I65-'26._önként_össz_bev'!I67</f>
        <v>0</v>
      </c>
      <c r="J66" s="414">
        <f>'1. mell.bevétel_össz'!J65-'26._önként_össz_bev'!J67</f>
        <v>0</v>
      </c>
      <c r="K66" s="414">
        <f>'1. mell.bevétel_össz'!K65-'26._önként_össz_bev'!K67</f>
        <v>0</v>
      </c>
      <c r="L66" s="414">
        <f>'1. mell.bevétel_össz'!L65-'26._önként_össz_bev'!L67</f>
        <v>0</v>
      </c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  <c r="RG66"/>
      <c r="RH66"/>
      <c r="RI66"/>
      <c r="RJ66"/>
      <c r="RK66"/>
      <c r="RL66"/>
      <c r="RM66"/>
      <c r="RN66"/>
      <c r="RO66"/>
      <c r="RP66"/>
      <c r="RQ66"/>
      <c r="RR66"/>
      <c r="RS66"/>
      <c r="RT66"/>
      <c r="RU66"/>
      <c r="RV66"/>
      <c r="RW66"/>
      <c r="RX66"/>
      <c r="RY66"/>
      <c r="RZ66"/>
      <c r="SA66"/>
      <c r="SB66"/>
      <c r="SC66"/>
      <c r="SD66"/>
      <c r="SE66"/>
      <c r="SF66"/>
      <c r="SG66"/>
      <c r="SH66"/>
      <c r="SI66"/>
      <c r="SJ66"/>
      <c r="SK66"/>
      <c r="SL66"/>
      <c r="SM66"/>
      <c r="SN66"/>
      <c r="SO66"/>
      <c r="SP66"/>
      <c r="SQ66"/>
      <c r="SR66"/>
      <c r="SS66"/>
      <c r="ST66"/>
      <c r="SU66"/>
      <c r="SV66"/>
      <c r="SW66"/>
      <c r="SX66"/>
      <c r="SY66"/>
      <c r="SZ66"/>
      <c r="TA66"/>
      <c r="TB66"/>
      <c r="TC66"/>
      <c r="TD66"/>
      <c r="TE66"/>
      <c r="TF66"/>
      <c r="TG66"/>
      <c r="TH66"/>
      <c r="TI66"/>
      <c r="TJ66"/>
      <c r="TK66"/>
      <c r="TL66"/>
      <c r="TM66"/>
      <c r="TN66"/>
      <c r="TO66"/>
      <c r="TP66"/>
      <c r="TQ66"/>
      <c r="TR66"/>
      <c r="TS66"/>
      <c r="TT66"/>
      <c r="TU66"/>
      <c r="TV66"/>
      <c r="TW66"/>
      <c r="TX66"/>
      <c r="TY66"/>
      <c r="TZ66"/>
      <c r="UA66"/>
      <c r="UB66"/>
      <c r="UC66"/>
      <c r="UD66"/>
      <c r="UE66"/>
      <c r="UF66"/>
      <c r="UG66"/>
      <c r="UH66"/>
      <c r="UI66"/>
      <c r="UJ66"/>
      <c r="UK66"/>
      <c r="UL66"/>
      <c r="UM66"/>
      <c r="UN66"/>
      <c r="UO66"/>
      <c r="UP66"/>
      <c r="UQ66"/>
      <c r="UR66"/>
      <c r="US66"/>
      <c r="UT66"/>
      <c r="UU66"/>
      <c r="UV66"/>
      <c r="UW66"/>
      <c r="UX66"/>
      <c r="UY66"/>
      <c r="UZ66"/>
      <c r="VA66"/>
      <c r="VB66"/>
      <c r="VC66"/>
      <c r="VD66"/>
      <c r="VE66"/>
      <c r="VF66"/>
      <c r="VG66"/>
      <c r="VH66"/>
      <c r="VI66"/>
      <c r="VJ66"/>
      <c r="VK66"/>
      <c r="VL66"/>
      <c r="VM66"/>
      <c r="VN66"/>
      <c r="VO66"/>
      <c r="VP66"/>
      <c r="VQ66"/>
      <c r="VR66"/>
      <c r="VS66"/>
      <c r="VT66"/>
      <c r="VU66"/>
      <c r="VV66"/>
      <c r="VW66"/>
      <c r="VX66"/>
      <c r="VY66"/>
      <c r="VZ66"/>
      <c r="WA66"/>
      <c r="WB66"/>
      <c r="WC66"/>
      <c r="WD66"/>
      <c r="WE66"/>
      <c r="WF66"/>
      <c r="WG66"/>
      <c r="WH66"/>
      <c r="WI66"/>
      <c r="WJ66"/>
      <c r="WK66"/>
      <c r="WL66"/>
      <c r="WM66"/>
      <c r="WN66"/>
      <c r="WO66"/>
      <c r="WP66"/>
      <c r="WQ66"/>
      <c r="WR66"/>
      <c r="WS66"/>
      <c r="WT66"/>
      <c r="WU66"/>
      <c r="WV66"/>
      <c r="WW66"/>
      <c r="WX66"/>
      <c r="WY66"/>
      <c r="WZ66"/>
      <c r="XA66"/>
      <c r="XB66"/>
      <c r="XC66"/>
      <c r="XD66"/>
      <c r="XE66"/>
      <c r="XF66"/>
      <c r="XG66"/>
      <c r="XH66"/>
      <c r="XI66"/>
      <c r="XJ66"/>
      <c r="XK66"/>
      <c r="XL66"/>
      <c r="XM66"/>
      <c r="XN66"/>
      <c r="XO66"/>
      <c r="XP66"/>
      <c r="XQ66"/>
      <c r="XR66"/>
      <c r="XS66"/>
      <c r="XT66"/>
      <c r="XU66"/>
      <c r="XV66"/>
      <c r="XW66"/>
      <c r="XX66"/>
      <c r="XY66"/>
      <c r="XZ66"/>
      <c r="YA66"/>
      <c r="YB66"/>
      <c r="YC66"/>
      <c r="YD66"/>
      <c r="YE66"/>
      <c r="YF66"/>
      <c r="YG66"/>
      <c r="YH66"/>
      <c r="YI66"/>
      <c r="YJ66"/>
      <c r="YK66"/>
      <c r="YL66"/>
      <c r="YM66"/>
      <c r="YN66"/>
      <c r="YO66"/>
      <c r="YP66"/>
      <c r="YQ66"/>
      <c r="YR66"/>
      <c r="YS66"/>
      <c r="YT66"/>
      <c r="YU66"/>
      <c r="YV66"/>
      <c r="YW66"/>
      <c r="YX66"/>
      <c r="YY66"/>
      <c r="YZ66"/>
      <c r="ZA66"/>
      <c r="ZB66"/>
      <c r="ZC66"/>
      <c r="ZD66"/>
      <c r="ZE66"/>
      <c r="ZF66"/>
      <c r="ZG66"/>
      <c r="ZH66"/>
      <c r="ZI66"/>
      <c r="ZJ66"/>
      <c r="ZK66"/>
      <c r="ZL66"/>
      <c r="ZM66"/>
      <c r="ZN66"/>
      <c r="ZO66"/>
      <c r="ZP66"/>
      <c r="ZQ66"/>
      <c r="ZR66"/>
      <c r="ZS66"/>
      <c r="ZT66"/>
      <c r="ZU66"/>
      <c r="ZV66"/>
      <c r="ZW66"/>
      <c r="ZX66"/>
      <c r="ZY66"/>
      <c r="ZZ66"/>
      <c r="AAA66"/>
      <c r="AAB66"/>
      <c r="AAC66"/>
      <c r="AAD66"/>
      <c r="AAE66"/>
      <c r="AAF66"/>
      <c r="AAG66"/>
      <c r="AAH66"/>
      <c r="AAI66"/>
      <c r="AAJ66"/>
      <c r="AAK66"/>
      <c r="AAL66"/>
      <c r="AAM66"/>
      <c r="AAN66"/>
      <c r="AAO66"/>
      <c r="AAP66"/>
      <c r="AAQ66"/>
      <c r="AAR66"/>
      <c r="AAS66"/>
      <c r="AAT66"/>
      <c r="AAU66"/>
      <c r="AAV66"/>
      <c r="AAW66"/>
      <c r="AAX66"/>
      <c r="AAY66"/>
      <c r="AAZ66"/>
      <c r="ABA66"/>
      <c r="ABB66"/>
      <c r="ABC66"/>
      <c r="ABD66"/>
      <c r="ABE66"/>
      <c r="ABF66"/>
      <c r="ABG66"/>
      <c r="ABH66"/>
      <c r="ABI66"/>
      <c r="ABJ66"/>
      <c r="ABK66"/>
      <c r="ABL66"/>
      <c r="ABM66"/>
      <c r="ABN66"/>
      <c r="ABO66"/>
      <c r="ABP66"/>
      <c r="ABQ66"/>
      <c r="ABR66"/>
      <c r="ABS66"/>
      <c r="ABT66"/>
      <c r="ABU66"/>
      <c r="ABV66"/>
      <c r="ABW66"/>
      <c r="ABX66"/>
      <c r="ABY66"/>
      <c r="ABZ66"/>
      <c r="ACA66"/>
      <c r="ACB66"/>
      <c r="ACC66"/>
      <c r="ACD66"/>
      <c r="ACE66"/>
      <c r="ACF66"/>
      <c r="ACG66"/>
      <c r="ACH66"/>
      <c r="ACI66"/>
      <c r="ACJ66"/>
      <c r="ACK66"/>
      <c r="ACL66"/>
      <c r="ACM66"/>
      <c r="ACN66"/>
      <c r="ACO66"/>
      <c r="ACP66"/>
      <c r="ACQ66"/>
      <c r="ACR66"/>
      <c r="ACS66"/>
      <c r="ACT66"/>
      <c r="ACU66"/>
      <c r="ACV66"/>
      <c r="ACW66"/>
      <c r="ACX66"/>
      <c r="ACY66"/>
      <c r="ACZ66"/>
      <c r="ADA66"/>
      <c r="ADB66"/>
      <c r="ADC66"/>
      <c r="ADD66"/>
      <c r="ADE66"/>
      <c r="ADF66"/>
      <c r="ADG66"/>
      <c r="ADH66"/>
      <c r="ADI66"/>
      <c r="ADJ66"/>
      <c r="ADK66"/>
      <c r="ADL66"/>
      <c r="ADM66"/>
      <c r="ADN66"/>
      <c r="ADO66"/>
      <c r="ADP66"/>
      <c r="ADQ66"/>
      <c r="ADR66"/>
      <c r="ADS66"/>
      <c r="ADT66"/>
      <c r="ADU66"/>
      <c r="ADV66"/>
      <c r="ADW66"/>
      <c r="ADX66"/>
      <c r="ADY66"/>
      <c r="ADZ66"/>
      <c r="AEA66"/>
      <c r="AEB66"/>
      <c r="AEC66"/>
      <c r="AED66"/>
      <c r="AEE66"/>
      <c r="AEF66"/>
      <c r="AEG66"/>
      <c r="AEH66"/>
      <c r="AEI66"/>
      <c r="AEJ66"/>
      <c r="AEK66"/>
      <c r="AEL66"/>
      <c r="AEM66"/>
      <c r="AEN66"/>
      <c r="AEO66"/>
      <c r="AEP66"/>
      <c r="AEQ66"/>
      <c r="AER66"/>
      <c r="AES66"/>
      <c r="AET66"/>
      <c r="AEU66"/>
      <c r="AEV66"/>
      <c r="AEW66"/>
      <c r="AEX66"/>
      <c r="AEY66"/>
      <c r="AEZ66"/>
      <c r="AFA66"/>
      <c r="AFB66"/>
      <c r="AFC66"/>
      <c r="AFD66"/>
      <c r="AFE66"/>
      <c r="AFF66"/>
      <c r="AFG66"/>
      <c r="AFH66"/>
      <c r="AFI66"/>
      <c r="AFJ66"/>
      <c r="AFK66"/>
      <c r="AFL66"/>
      <c r="AFM66"/>
      <c r="AFN66"/>
      <c r="AFO66"/>
      <c r="AFP66"/>
      <c r="AFQ66"/>
      <c r="AFR66"/>
      <c r="AFS66"/>
      <c r="AFT66"/>
      <c r="AFU66"/>
      <c r="AFV66"/>
      <c r="AFW66"/>
      <c r="AFX66"/>
      <c r="AFY66"/>
      <c r="AFZ66"/>
      <c r="AGA66"/>
      <c r="AGB66"/>
      <c r="AGC66"/>
      <c r="AGD66"/>
      <c r="AGE66"/>
      <c r="AGF66"/>
      <c r="AGG66"/>
      <c r="AGH66"/>
      <c r="AGI66"/>
      <c r="AGJ66"/>
      <c r="AGK66"/>
      <c r="AGL66"/>
      <c r="AGM66"/>
      <c r="AGN66"/>
      <c r="AGO66"/>
      <c r="AGP66"/>
      <c r="AGQ66"/>
      <c r="AGR66"/>
      <c r="AGS66"/>
      <c r="AGT66"/>
      <c r="AGU66"/>
      <c r="AGV66"/>
      <c r="AGW66"/>
      <c r="AGX66"/>
      <c r="AGY66"/>
      <c r="AGZ66"/>
      <c r="AHA66"/>
      <c r="AHB66"/>
      <c r="AHC66"/>
      <c r="AHD66"/>
      <c r="AHE66"/>
      <c r="AHF66"/>
      <c r="AHG66"/>
      <c r="AHH66"/>
      <c r="AHI66"/>
      <c r="AHJ66"/>
      <c r="AHK66"/>
      <c r="AHL66"/>
      <c r="AHM66"/>
      <c r="AHN66"/>
      <c r="AHO66"/>
      <c r="AHP66"/>
      <c r="AHQ66"/>
      <c r="AHR66"/>
      <c r="AHS66"/>
      <c r="AHT66"/>
      <c r="AHU66"/>
      <c r="AHV66"/>
      <c r="AHW66"/>
      <c r="AHX66"/>
      <c r="AHY66"/>
      <c r="AHZ66"/>
      <c r="AIA66"/>
      <c r="AIB66"/>
      <c r="AIC66"/>
      <c r="AID66"/>
      <c r="AIE66"/>
      <c r="AIF66"/>
      <c r="AIG66"/>
      <c r="AIH66"/>
      <c r="AII66"/>
      <c r="AIJ66"/>
      <c r="AIK66"/>
      <c r="AIL66"/>
      <c r="AIM66"/>
      <c r="AIN66"/>
      <c r="AIO66"/>
      <c r="AIP66"/>
      <c r="AIQ66"/>
      <c r="AIR66"/>
      <c r="AIS66"/>
      <c r="AIT66"/>
      <c r="AIU66"/>
      <c r="AIV66"/>
      <c r="AIW66"/>
      <c r="AIX66"/>
      <c r="AIY66"/>
      <c r="AIZ66"/>
      <c r="AJA66"/>
      <c r="AJB66"/>
      <c r="AJC66"/>
      <c r="AJD66"/>
      <c r="AJE66"/>
      <c r="AJF66"/>
      <c r="AJG66"/>
      <c r="AJH66"/>
      <c r="AJI66"/>
      <c r="AJJ66"/>
      <c r="AJK66"/>
      <c r="AJL66"/>
      <c r="AJM66"/>
      <c r="AJN66"/>
      <c r="AJO66"/>
      <c r="AJP66"/>
      <c r="AJQ66"/>
      <c r="AJR66"/>
      <c r="AJS66"/>
      <c r="AJT66"/>
      <c r="AJU66"/>
      <c r="AJV66"/>
      <c r="AJW66"/>
      <c r="AJX66"/>
      <c r="AJY66"/>
      <c r="AJZ66"/>
      <c r="AKA66"/>
      <c r="AKB66"/>
      <c r="AKC66"/>
      <c r="AKD66"/>
      <c r="AKE66"/>
      <c r="AKF66"/>
      <c r="AKG66"/>
      <c r="AKH66"/>
      <c r="AKI66"/>
      <c r="AKJ66"/>
      <c r="AKK66"/>
      <c r="AKL66"/>
      <c r="AKM66"/>
      <c r="AKN66"/>
      <c r="AKO66"/>
      <c r="AKP66"/>
      <c r="AKQ66"/>
      <c r="AKR66"/>
      <c r="AKS66"/>
      <c r="AKT66"/>
      <c r="AKU66"/>
      <c r="AKV66"/>
      <c r="AKW66"/>
      <c r="AKX66"/>
      <c r="AKY66"/>
      <c r="AKZ66"/>
      <c r="ALA66"/>
      <c r="ALB66"/>
      <c r="ALC66"/>
      <c r="ALD66"/>
      <c r="ALE66"/>
      <c r="ALF66"/>
      <c r="ALG66"/>
      <c r="ALH66"/>
      <c r="ALI66"/>
      <c r="ALJ66"/>
      <c r="ALK66"/>
      <c r="ALL66"/>
      <c r="ALM66"/>
      <c r="ALN66"/>
      <c r="ALO66"/>
      <c r="ALP66"/>
      <c r="ALQ66"/>
      <c r="ALR66"/>
      <c r="ALS66"/>
      <c r="ALT66"/>
      <c r="ALU66"/>
      <c r="ALV66"/>
      <c r="ALW66"/>
      <c r="ALX66"/>
      <c r="ALY66"/>
      <c r="ALZ66"/>
      <c r="AMA66"/>
      <c r="AMB66"/>
      <c r="AMC66"/>
      <c r="AMD66"/>
      <c r="AME66"/>
      <c r="AMF66"/>
      <c r="AMG66"/>
      <c r="AMH66"/>
      <c r="AMI66"/>
      <c r="AMJ66"/>
      <c r="AMK66"/>
      <c r="AML66"/>
      <c r="AMM66"/>
      <c r="AMN66"/>
      <c r="AMO66"/>
      <c r="AMP66"/>
      <c r="AMQ66"/>
      <c r="AMR66"/>
      <c r="AMS66"/>
      <c r="AMT66"/>
      <c r="AMU66"/>
      <c r="AMV66"/>
      <c r="AMW66"/>
      <c r="AMX66"/>
      <c r="AMY66"/>
      <c r="AMZ66"/>
      <c r="ANA66"/>
      <c r="ANB66"/>
      <c r="ANC66"/>
      <c r="AND66"/>
      <c r="ANE66"/>
      <c r="ANF66"/>
      <c r="ANG66"/>
      <c r="ANH66"/>
      <c r="ANI66"/>
      <c r="ANJ66"/>
      <c r="ANK66"/>
      <c r="ANL66"/>
      <c r="ANM66"/>
      <c r="ANN66"/>
      <c r="ANO66"/>
      <c r="ANP66"/>
      <c r="ANQ66"/>
      <c r="ANR66"/>
      <c r="ANS66"/>
      <c r="ANT66"/>
      <c r="ANU66"/>
      <c r="ANV66"/>
      <c r="ANW66"/>
      <c r="ANX66"/>
      <c r="ANY66"/>
      <c r="ANZ66"/>
      <c r="AOA66"/>
      <c r="AOB66"/>
      <c r="AOC66"/>
      <c r="AOD66"/>
      <c r="AOE66"/>
      <c r="AOF66"/>
      <c r="AOG66"/>
      <c r="AOH66"/>
      <c r="AOI66"/>
      <c r="AOJ66"/>
      <c r="AOK66"/>
      <c r="AOL66"/>
      <c r="AOM66"/>
      <c r="AON66"/>
      <c r="AOO66"/>
      <c r="AOP66"/>
      <c r="AOQ66"/>
      <c r="AOR66"/>
      <c r="AOS66"/>
      <c r="AOT66"/>
      <c r="AOU66"/>
      <c r="AOV66"/>
      <c r="AOW66"/>
      <c r="AOX66"/>
      <c r="AOY66"/>
      <c r="AOZ66"/>
      <c r="APA66"/>
      <c r="APB66"/>
      <c r="APC66"/>
      <c r="APD66"/>
      <c r="APE66"/>
      <c r="APF66"/>
      <c r="APG66"/>
      <c r="APH66"/>
      <c r="API66"/>
      <c r="APJ66"/>
      <c r="APK66"/>
      <c r="APL66"/>
      <c r="APM66"/>
      <c r="APN66"/>
      <c r="APO66"/>
      <c r="APP66"/>
      <c r="APQ66"/>
      <c r="APR66"/>
      <c r="APS66"/>
      <c r="APT66"/>
      <c r="APU66"/>
      <c r="APV66"/>
      <c r="APW66"/>
      <c r="APX66"/>
      <c r="APY66"/>
      <c r="APZ66"/>
      <c r="AQA66"/>
      <c r="AQB66"/>
      <c r="AQC66"/>
      <c r="AQD66"/>
      <c r="AQE66"/>
      <c r="AQF66"/>
      <c r="AQG66"/>
      <c r="AQH66"/>
      <c r="AQI66"/>
      <c r="AQJ66"/>
      <c r="AQK66"/>
      <c r="AQL66"/>
      <c r="AQM66"/>
      <c r="AQN66"/>
      <c r="AQO66"/>
      <c r="AQP66"/>
      <c r="AQQ66"/>
      <c r="AQR66"/>
      <c r="AQS66"/>
      <c r="AQT66"/>
      <c r="AQU66"/>
      <c r="AQV66"/>
      <c r="AQW66"/>
      <c r="AQX66"/>
      <c r="AQY66"/>
      <c r="AQZ66"/>
      <c r="ARA66"/>
      <c r="ARB66"/>
      <c r="ARC66"/>
      <c r="ARD66"/>
      <c r="ARE66"/>
      <c r="ARF66"/>
      <c r="ARG66"/>
      <c r="ARH66"/>
      <c r="ARI66"/>
      <c r="ARJ66"/>
      <c r="ARK66"/>
      <c r="ARL66"/>
      <c r="ARM66"/>
      <c r="ARN66"/>
      <c r="ARO66"/>
      <c r="ARP66"/>
      <c r="ARQ66"/>
      <c r="ARR66"/>
      <c r="ARS66"/>
      <c r="ART66"/>
      <c r="ARU66"/>
      <c r="ARV66"/>
      <c r="ARW66"/>
      <c r="ARX66"/>
      <c r="ARY66"/>
      <c r="ARZ66"/>
      <c r="ASA66"/>
      <c r="ASB66"/>
      <c r="ASC66"/>
      <c r="ASD66"/>
      <c r="ASE66"/>
      <c r="ASF66"/>
      <c r="ASG66"/>
      <c r="ASH66"/>
      <c r="ASI66"/>
      <c r="ASJ66"/>
      <c r="ASK66"/>
      <c r="ASL66"/>
      <c r="ASM66"/>
      <c r="ASN66"/>
      <c r="ASO66"/>
      <c r="ASP66"/>
      <c r="ASQ66"/>
      <c r="ASR66"/>
      <c r="ASS66"/>
      <c r="AST66"/>
      <c r="ASU66"/>
      <c r="ASV66"/>
      <c r="ASW66"/>
      <c r="ASX66"/>
      <c r="ASY66"/>
      <c r="ASZ66"/>
      <c r="ATA66"/>
      <c r="ATB66"/>
      <c r="ATC66"/>
      <c r="ATD66"/>
      <c r="ATE66"/>
      <c r="ATF66"/>
      <c r="ATG66"/>
      <c r="ATH66"/>
      <c r="ATI66"/>
      <c r="ATJ66"/>
      <c r="ATK66"/>
      <c r="ATL66"/>
      <c r="ATM66"/>
      <c r="ATN66"/>
      <c r="ATO66"/>
      <c r="ATP66"/>
      <c r="ATQ66"/>
      <c r="ATR66"/>
      <c r="ATS66"/>
      <c r="ATT66"/>
      <c r="ATU66"/>
      <c r="ATV66"/>
      <c r="ATW66"/>
      <c r="ATX66"/>
      <c r="ATY66"/>
      <c r="ATZ66"/>
      <c r="AUA66"/>
      <c r="AUB66"/>
      <c r="AUC66"/>
      <c r="AUD66"/>
      <c r="AUE66"/>
      <c r="AUF66"/>
      <c r="AUG66"/>
      <c r="AUH66"/>
      <c r="AUI66"/>
      <c r="AUJ66"/>
      <c r="AUK66"/>
      <c r="AUL66"/>
      <c r="AUM66"/>
      <c r="AUN66"/>
      <c r="AUO66"/>
      <c r="AUP66"/>
      <c r="AUQ66"/>
      <c r="AUR66"/>
      <c r="AUS66"/>
      <c r="AUT66"/>
      <c r="AUU66"/>
      <c r="AUV66"/>
      <c r="AUW66"/>
      <c r="AUX66"/>
      <c r="AUY66"/>
      <c r="AUZ66"/>
      <c r="AVA66"/>
      <c r="AVB66"/>
      <c r="AVC66"/>
      <c r="AVD66"/>
      <c r="AVE66"/>
      <c r="AVF66"/>
      <c r="AVG66"/>
      <c r="AVH66"/>
      <c r="AVI66"/>
      <c r="AVJ66"/>
      <c r="AVK66"/>
      <c r="AVL66"/>
      <c r="AVM66"/>
      <c r="AVN66"/>
      <c r="AVO66"/>
      <c r="AVP66"/>
      <c r="AVQ66"/>
      <c r="AVR66"/>
      <c r="AVS66"/>
      <c r="AVT66"/>
      <c r="AVU66"/>
      <c r="AVV66"/>
      <c r="AVW66"/>
      <c r="AVX66"/>
      <c r="AVY66"/>
      <c r="AVZ66"/>
      <c r="AWA66"/>
      <c r="AWB66"/>
      <c r="AWC66"/>
      <c r="AWD66"/>
      <c r="AWE66"/>
      <c r="AWF66"/>
      <c r="AWG66"/>
      <c r="AWH66"/>
      <c r="AWI66"/>
      <c r="AWJ66"/>
      <c r="AWK66"/>
      <c r="AWL66"/>
      <c r="AWM66"/>
      <c r="AWN66"/>
      <c r="AWO66"/>
      <c r="AWP66"/>
      <c r="AWQ66"/>
      <c r="AWR66"/>
      <c r="AWS66"/>
      <c r="AWT66"/>
      <c r="AWU66"/>
      <c r="AWV66"/>
      <c r="AWW66"/>
      <c r="AWX66"/>
      <c r="AWY66"/>
      <c r="AWZ66"/>
      <c r="AXA66"/>
      <c r="AXB66"/>
      <c r="AXC66"/>
      <c r="AXD66"/>
      <c r="AXE66"/>
      <c r="AXF66"/>
      <c r="AXG66"/>
      <c r="AXH66"/>
      <c r="AXI66"/>
      <c r="AXJ66"/>
      <c r="AXK66"/>
      <c r="AXL66"/>
      <c r="AXM66"/>
      <c r="AXN66"/>
      <c r="AXO66"/>
      <c r="AXP66"/>
      <c r="AXQ66"/>
      <c r="AXR66"/>
      <c r="AXS66"/>
      <c r="AXT66"/>
      <c r="AXU66"/>
      <c r="AXV66"/>
      <c r="AXW66"/>
      <c r="AXX66"/>
      <c r="AXY66"/>
      <c r="AXZ66"/>
      <c r="AYA66"/>
      <c r="AYB66"/>
      <c r="AYC66"/>
      <c r="AYD66"/>
      <c r="AYE66"/>
      <c r="AYF66"/>
      <c r="AYG66"/>
      <c r="AYH66"/>
      <c r="AYI66"/>
      <c r="AYJ66"/>
      <c r="AYK66"/>
      <c r="AYL66"/>
      <c r="AYM66"/>
      <c r="AYN66"/>
      <c r="AYO66"/>
      <c r="AYP66"/>
      <c r="AYQ66"/>
      <c r="AYR66"/>
      <c r="AYS66"/>
      <c r="AYT66"/>
      <c r="AYU66"/>
      <c r="AYV66"/>
      <c r="AYW66"/>
      <c r="AYX66"/>
      <c r="AYY66"/>
      <c r="AYZ66"/>
      <c r="AZA66"/>
      <c r="AZB66"/>
      <c r="AZC66"/>
      <c r="AZD66"/>
      <c r="AZE66"/>
      <c r="AZF66"/>
      <c r="AZG66"/>
      <c r="AZH66"/>
      <c r="AZI66"/>
      <c r="AZJ66"/>
      <c r="AZK66"/>
      <c r="AZL66"/>
      <c r="AZM66"/>
      <c r="AZN66"/>
      <c r="AZO66"/>
      <c r="AZP66"/>
      <c r="AZQ66"/>
      <c r="AZR66"/>
      <c r="AZS66"/>
      <c r="AZT66"/>
      <c r="AZU66"/>
      <c r="AZV66"/>
      <c r="AZW66"/>
      <c r="AZX66"/>
      <c r="AZY66"/>
      <c r="AZZ66"/>
      <c r="BAA66"/>
      <c r="BAB66"/>
      <c r="BAC66"/>
      <c r="BAD66"/>
      <c r="BAE66"/>
      <c r="BAF66"/>
      <c r="BAG66"/>
      <c r="BAH66"/>
      <c r="BAI66"/>
      <c r="BAJ66"/>
      <c r="BAK66"/>
      <c r="BAL66"/>
      <c r="BAM66"/>
      <c r="BAN66"/>
      <c r="BAO66"/>
      <c r="BAP66"/>
      <c r="BAQ66"/>
      <c r="BAR66"/>
      <c r="BAS66"/>
      <c r="BAT66"/>
      <c r="BAU66"/>
      <c r="BAV66"/>
      <c r="BAW66"/>
      <c r="BAX66"/>
      <c r="BAY66"/>
      <c r="BAZ66"/>
      <c r="BBA66"/>
      <c r="BBB66"/>
      <c r="BBC66"/>
      <c r="BBD66"/>
      <c r="BBE66"/>
      <c r="BBF66"/>
      <c r="BBG66"/>
      <c r="BBH66"/>
      <c r="BBI66"/>
      <c r="BBJ66"/>
      <c r="BBK66"/>
      <c r="BBL66"/>
      <c r="BBM66"/>
      <c r="BBN66"/>
      <c r="BBO66"/>
      <c r="BBP66"/>
      <c r="BBQ66"/>
      <c r="BBR66"/>
      <c r="BBS66"/>
      <c r="BBT66"/>
      <c r="BBU66"/>
      <c r="BBV66"/>
      <c r="BBW66"/>
      <c r="BBX66"/>
      <c r="BBY66"/>
      <c r="BBZ66"/>
      <c r="BCA66"/>
      <c r="BCB66"/>
      <c r="BCC66"/>
      <c r="BCD66"/>
      <c r="BCE66"/>
      <c r="BCF66"/>
      <c r="BCG66"/>
      <c r="BCH66"/>
      <c r="BCI66"/>
      <c r="BCJ66"/>
      <c r="BCK66"/>
      <c r="BCL66"/>
      <c r="BCM66"/>
      <c r="BCN66"/>
      <c r="BCO66"/>
      <c r="BCP66"/>
      <c r="BCQ66"/>
      <c r="BCR66"/>
      <c r="BCS66"/>
      <c r="BCT66"/>
      <c r="BCU66"/>
      <c r="BCV66"/>
      <c r="BCW66"/>
      <c r="BCX66"/>
      <c r="BCY66"/>
      <c r="BCZ66"/>
      <c r="BDA66"/>
      <c r="BDB66"/>
      <c r="BDC66"/>
      <c r="BDD66"/>
      <c r="BDE66"/>
      <c r="BDF66"/>
      <c r="BDG66"/>
      <c r="BDH66"/>
      <c r="BDI66"/>
      <c r="BDJ66"/>
      <c r="BDK66"/>
      <c r="BDL66"/>
      <c r="BDM66"/>
      <c r="BDN66"/>
      <c r="BDO66"/>
      <c r="BDP66"/>
      <c r="BDQ66"/>
      <c r="BDR66"/>
      <c r="BDS66"/>
      <c r="BDT66"/>
      <c r="BDU66"/>
      <c r="BDV66"/>
      <c r="BDW66"/>
      <c r="BDX66"/>
      <c r="BDY66"/>
      <c r="BDZ66"/>
      <c r="BEA66"/>
      <c r="BEB66"/>
      <c r="BEC66"/>
      <c r="BED66"/>
      <c r="BEE66"/>
      <c r="BEF66"/>
      <c r="BEG66"/>
      <c r="BEH66"/>
      <c r="BEI66"/>
      <c r="BEJ66"/>
      <c r="BEK66"/>
      <c r="BEL66"/>
      <c r="BEM66"/>
      <c r="BEN66"/>
      <c r="BEO66"/>
      <c r="BEP66"/>
      <c r="BEQ66"/>
      <c r="BER66"/>
      <c r="BES66"/>
      <c r="BET66"/>
      <c r="BEU66"/>
      <c r="BEV66"/>
      <c r="BEW66"/>
      <c r="BEX66"/>
      <c r="BEY66"/>
      <c r="BEZ66"/>
      <c r="BFA66"/>
      <c r="BFB66"/>
      <c r="BFC66"/>
      <c r="BFD66"/>
      <c r="BFE66"/>
      <c r="BFF66"/>
      <c r="BFG66"/>
      <c r="BFH66"/>
      <c r="BFI66"/>
      <c r="BFJ66"/>
      <c r="BFK66"/>
      <c r="BFL66"/>
      <c r="BFM66"/>
      <c r="BFN66"/>
      <c r="BFO66"/>
      <c r="BFP66"/>
      <c r="BFQ66"/>
      <c r="BFR66"/>
      <c r="BFS66"/>
      <c r="BFT66"/>
      <c r="BFU66"/>
      <c r="BFV66"/>
      <c r="BFW66"/>
      <c r="BFX66"/>
      <c r="BFY66"/>
      <c r="BFZ66"/>
      <c r="BGA66"/>
      <c r="BGB66"/>
      <c r="BGC66"/>
      <c r="BGD66"/>
      <c r="BGE66"/>
      <c r="BGF66"/>
      <c r="BGG66"/>
      <c r="BGH66"/>
      <c r="BGI66"/>
      <c r="BGJ66"/>
      <c r="BGK66"/>
      <c r="BGL66"/>
      <c r="BGM66"/>
      <c r="BGN66"/>
      <c r="BGO66"/>
      <c r="BGP66"/>
      <c r="BGQ66"/>
      <c r="BGR66"/>
      <c r="BGS66"/>
      <c r="BGT66"/>
      <c r="BGU66"/>
      <c r="BGV66"/>
      <c r="BGW66"/>
      <c r="BGX66"/>
      <c r="BGY66"/>
      <c r="BGZ66"/>
      <c r="BHA66"/>
      <c r="BHB66"/>
      <c r="BHC66"/>
      <c r="BHD66"/>
      <c r="BHE66"/>
      <c r="BHF66"/>
      <c r="BHG66"/>
      <c r="BHH66"/>
      <c r="BHI66"/>
      <c r="BHJ66"/>
      <c r="BHK66"/>
      <c r="BHL66"/>
      <c r="BHM66"/>
      <c r="BHN66"/>
      <c r="BHO66"/>
      <c r="BHP66"/>
      <c r="BHQ66"/>
      <c r="BHR66"/>
      <c r="BHS66"/>
      <c r="BHT66"/>
      <c r="BHU66"/>
      <c r="BHV66"/>
      <c r="BHW66"/>
      <c r="BHX66"/>
      <c r="BHY66"/>
      <c r="BHZ66"/>
      <c r="BIA66"/>
      <c r="BIB66"/>
      <c r="BIC66"/>
      <c r="BID66"/>
      <c r="BIE66"/>
      <c r="BIF66"/>
      <c r="BIG66"/>
      <c r="BIH66"/>
      <c r="BII66"/>
      <c r="BIJ66"/>
      <c r="BIK66"/>
      <c r="BIL66"/>
      <c r="BIM66"/>
      <c r="BIN66"/>
      <c r="BIO66"/>
      <c r="BIP66"/>
      <c r="BIQ66"/>
      <c r="BIR66"/>
      <c r="BIS66"/>
      <c r="BIT66"/>
      <c r="BIU66"/>
      <c r="BIV66"/>
      <c r="BIW66"/>
      <c r="BIX66"/>
      <c r="BIY66"/>
      <c r="BIZ66"/>
      <c r="BJA66"/>
      <c r="BJB66"/>
      <c r="BJC66"/>
      <c r="BJD66"/>
      <c r="BJE66"/>
      <c r="BJF66"/>
      <c r="BJG66"/>
      <c r="BJH66"/>
      <c r="BJI66"/>
      <c r="BJJ66"/>
      <c r="BJK66"/>
      <c r="BJL66"/>
      <c r="BJM66"/>
      <c r="BJN66"/>
      <c r="BJO66"/>
      <c r="BJP66"/>
      <c r="BJQ66"/>
      <c r="BJR66"/>
      <c r="BJS66"/>
      <c r="BJT66"/>
      <c r="BJU66"/>
      <c r="BJV66"/>
      <c r="BJW66"/>
      <c r="BJX66"/>
      <c r="BJY66"/>
      <c r="BJZ66"/>
      <c r="BKA66"/>
      <c r="BKB66"/>
      <c r="BKC66"/>
      <c r="BKD66"/>
      <c r="BKE66"/>
      <c r="BKF66"/>
      <c r="BKG66"/>
      <c r="BKH66"/>
      <c r="BKI66"/>
      <c r="BKJ66"/>
      <c r="BKK66"/>
      <c r="BKL66"/>
      <c r="BKM66"/>
      <c r="BKN66"/>
      <c r="BKO66"/>
      <c r="BKP66"/>
      <c r="BKQ66"/>
      <c r="BKR66"/>
      <c r="BKS66"/>
      <c r="BKT66"/>
      <c r="BKU66"/>
      <c r="BKV66"/>
      <c r="BKW66"/>
      <c r="BKX66"/>
      <c r="BKY66"/>
      <c r="BKZ66"/>
      <c r="BLA66"/>
      <c r="BLB66"/>
      <c r="BLC66"/>
      <c r="BLD66"/>
      <c r="BLE66"/>
      <c r="BLF66"/>
      <c r="BLG66"/>
      <c r="BLH66"/>
      <c r="BLI66"/>
      <c r="BLJ66"/>
      <c r="BLK66"/>
      <c r="BLL66"/>
      <c r="BLM66"/>
      <c r="BLN66"/>
      <c r="BLO66"/>
      <c r="BLP66"/>
      <c r="BLQ66"/>
      <c r="BLR66"/>
      <c r="BLS66"/>
      <c r="BLT66"/>
      <c r="BLU66"/>
      <c r="BLV66"/>
      <c r="BLW66"/>
      <c r="BLX66"/>
      <c r="BLY66"/>
      <c r="BLZ66"/>
      <c r="BMA66"/>
      <c r="BMB66"/>
      <c r="BMC66"/>
      <c r="BMD66"/>
      <c r="BME66"/>
      <c r="BMF66"/>
      <c r="BMG66"/>
      <c r="BMH66"/>
      <c r="BMI66"/>
      <c r="BMJ66"/>
      <c r="BMK66"/>
      <c r="BML66"/>
      <c r="BMM66"/>
      <c r="BMN66"/>
      <c r="BMO66"/>
      <c r="BMP66"/>
      <c r="BMQ66"/>
      <c r="BMR66"/>
      <c r="BMS66"/>
      <c r="BMT66"/>
      <c r="BMU66"/>
      <c r="BMV66"/>
      <c r="BMW66"/>
      <c r="BMX66"/>
      <c r="BMY66"/>
      <c r="BMZ66"/>
      <c r="BNA66"/>
      <c r="BNB66"/>
      <c r="BNC66"/>
      <c r="BND66"/>
      <c r="BNE66"/>
      <c r="BNF66"/>
      <c r="BNG66"/>
      <c r="BNH66"/>
      <c r="BNI66"/>
      <c r="BNJ66"/>
      <c r="BNK66"/>
      <c r="BNL66"/>
      <c r="BNM66"/>
      <c r="BNN66"/>
      <c r="BNO66"/>
      <c r="BNP66"/>
      <c r="BNQ66"/>
      <c r="BNR66"/>
      <c r="BNS66"/>
      <c r="BNT66"/>
      <c r="BNU66"/>
      <c r="BNV66"/>
      <c r="BNW66"/>
      <c r="BNX66"/>
      <c r="BNY66"/>
      <c r="BNZ66"/>
      <c r="BOA66"/>
      <c r="BOB66"/>
      <c r="BOC66"/>
      <c r="BOD66"/>
      <c r="BOE66"/>
      <c r="BOF66"/>
      <c r="BOG66"/>
      <c r="BOH66"/>
      <c r="BOI66"/>
      <c r="BOJ66"/>
      <c r="BOK66"/>
      <c r="BOL66"/>
      <c r="BOM66"/>
      <c r="BON66"/>
      <c r="BOO66"/>
      <c r="BOP66"/>
      <c r="BOQ66"/>
      <c r="BOR66"/>
      <c r="BOS66"/>
      <c r="BOT66"/>
      <c r="BOU66"/>
      <c r="BOV66"/>
      <c r="BOW66"/>
      <c r="BOX66"/>
      <c r="BOY66"/>
      <c r="BOZ66"/>
      <c r="BPA66"/>
      <c r="BPB66"/>
      <c r="BPC66"/>
      <c r="BPD66"/>
      <c r="BPE66"/>
      <c r="BPF66"/>
      <c r="BPG66"/>
      <c r="BPH66"/>
      <c r="BPI66"/>
      <c r="BPJ66"/>
      <c r="BPK66"/>
      <c r="BPL66"/>
      <c r="BPM66"/>
      <c r="BPN66"/>
      <c r="BPO66"/>
      <c r="BPP66"/>
      <c r="BPQ66"/>
      <c r="BPR66"/>
      <c r="BPS66"/>
      <c r="BPT66"/>
      <c r="BPU66"/>
      <c r="BPV66"/>
      <c r="BPW66"/>
      <c r="BPX66"/>
      <c r="BPY66"/>
      <c r="BPZ66"/>
      <c r="BQA66"/>
      <c r="BQB66"/>
      <c r="BQC66"/>
      <c r="BQD66"/>
      <c r="BQE66"/>
      <c r="BQF66"/>
      <c r="BQG66"/>
      <c r="BQH66"/>
      <c r="BQI66"/>
      <c r="BQJ66"/>
      <c r="BQK66"/>
      <c r="BQL66"/>
      <c r="BQM66"/>
      <c r="BQN66"/>
      <c r="BQO66"/>
      <c r="BQP66"/>
      <c r="BQQ66"/>
      <c r="BQR66"/>
      <c r="BQS66"/>
      <c r="BQT66"/>
      <c r="BQU66"/>
      <c r="BQV66"/>
      <c r="BQW66"/>
      <c r="BQX66"/>
      <c r="BQY66"/>
      <c r="BQZ66"/>
      <c r="BRA66"/>
      <c r="BRB66"/>
      <c r="BRC66"/>
      <c r="BRD66"/>
      <c r="BRE66"/>
      <c r="BRF66"/>
      <c r="BRG66"/>
      <c r="BRH66"/>
      <c r="BRI66"/>
      <c r="BRJ66"/>
      <c r="BRK66"/>
      <c r="BRL66"/>
      <c r="BRM66"/>
      <c r="BRN66"/>
      <c r="BRO66"/>
      <c r="BRP66"/>
      <c r="BRQ66"/>
      <c r="BRR66"/>
      <c r="BRS66"/>
      <c r="BRT66"/>
      <c r="BRU66"/>
      <c r="BRV66"/>
      <c r="BRW66"/>
      <c r="BRX66"/>
      <c r="BRY66"/>
      <c r="BRZ66"/>
      <c r="BSA66"/>
      <c r="BSB66"/>
      <c r="BSC66"/>
      <c r="BSD66"/>
      <c r="BSE66"/>
      <c r="BSF66"/>
      <c r="BSG66"/>
      <c r="BSH66"/>
      <c r="BSI66"/>
      <c r="BSJ66"/>
      <c r="BSK66"/>
      <c r="BSL66"/>
      <c r="BSM66"/>
      <c r="BSN66"/>
      <c r="BSO66"/>
      <c r="BSP66"/>
      <c r="BSQ66"/>
      <c r="BSR66"/>
      <c r="BSS66"/>
      <c r="BST66"/>
      <c r="BSU66"/>
      <c r="BSV66"/>
      <c r="BSW66"/>
      <c r="BSX66"/>
      <c r="BSY66"/>
      <c r="BSZ66"/>
      <c r="BTA66"/>
      <c r="BTB66"/>
      <c r="BTC66"/>
      <c r="BTD66"/>
      <c r="BTE66"/>
      <c r="BTF66"/>
      <c r="BTG66"/>
      <c r="BTH66"/>
      <c r="BTI66"/>
      <c r="BTJ66"/>
      <c r="BTK66"/>
      <c r="BTL66"/>
      <c r="BTM66"/>
      <c r="BTN66"/>
      <c r="BTO66"/>
      <c r="BTP66"/>
      <c r="BTQ66"/>
      <c r="BTR66"/>
      <c r="BTS66"/>
      <c r="BTT66"/>
      <c r="BTU66"/>
      <c r="BTV66"/>
      <c r="BTW66"/>
      <c r="BTX66"/>
      <c r="BTY66"/>
      <c r="BTZ66"/>
      <c r="BUA66"/>
      <c r="BUB66"/>
      <c r="BUC66"/>
      <c r="BUD66"/>
      <c r="BUE66"/>
      <c r="BUF66"/>
      <c r="BUG66"/>
      <c r="BUH66"/>
      <c r="BUI66"/>
      <c r="BUJ66"/>
      <c r="BUK66"/>
      <c r="BUL66"/>
      <c r="BUM66"/>
      <c r="BUN66"/>
      <c r="BUO66"/>
      <c r="BUP66"/>
      <c r="BUQ66"/>
      <c r="BUR66"/>
      <c r="BUS66"/>
      <c r="BUT66"/>
      <c r="BUU66"/>
      <c r="BUV66"/>
      <c r="BUW66"/>
      <c r="BUX66"/>
      <c r="BUY66"/>
      <c r="BUZ66"/>
      <c r="BVA66"/>
      <c r="BVB66"/>
      <c r="BVC66"/>
      <c r="BVD66"/>
      <c r="BVE66"/>
      <c r="BVF66"/>
      <c r="BVG66"/>
      <c r="BVH66"/>
      <c r="BVI66"/>
      <c r="BVJ66"/>
      <c r="BVK66"/>
      <c r="BVL66"/>
      <c r="BVM66"/>
      <c r="BVN66"/>
      <c r="BVO66"/>
      <c r="BVP66"/>
      <c r="BVQ66"/>
      <c r="BVR66"/>
      <c r="BVS66"/>
      <c r="BVT66"/>
      <c r="BVU66"/>
      <c r="BVV66"/>
      <c r="BVW66"/>
      <c r="BVX66"/>
      <c r="BVY66"/>
      <c r="BVZ66"/>
      <c r="BWA66"/>
      <c r="BWB66"/>
      <c r="BWC66"/>
      <c r="BWD66"/>
      <c r="BWE66"/>
      <c r="BWF66"/>
      <c r="BWG66"/>
      <c r="BWH66"/>
      <c r="BWI66"/>
      <c r="BWJ66"/>
      <c r="BWK66"/>
      <c r="BWL66"/>
      <c r="BWM66"/>
      <c r="BWN66"/>
      <c r="BWO66"/>
      <c r="BWP66"/>
      <c r="BWQ66"/>
      <c r="BWR66"/>
      <c r="BWS66"/>
      <c r="BWT66"/>
      <c r="BWU66"/>
      <c r="BWV66"/>
      <c r="BWW66"/>
      <c r="BWX66"/>
      <c r="BWY66"/>
      <c r="BWZ66"/>
      <c r="BXA66"/>
      <c r="BXB66"/>
      <c r="BXC66"/>
      <c r="BXD66"/>
      <c r="BXE66"/>
      <c r="BXF66"/>
      <c r="BXG66"/>
      <c r="BXH66"/>
      <c r="BXI66"/>
      <c r="BXJ66"/>
      <c r="BXK66"/>
      <c r="BXL66"/>
      <c r="BXM66"/>
      <c r="BXN66"/>
      <c r="BXO66"/>
      <c r="BXP66"/>
      <c r="BXQ66"/>
      <c r="BXR66"/>
      <c r="BXS66"/>
      <c r="BXT66"/>
      <c r="BXU66"/>
      <c r="BXV66"/>
      <c r="BXW66"/>
      <c r="BXX66"/>
      <c r="BXY66"/>
      <c r="BXZ66"/>
      <c r="BYA66"/>
      <c r="BYB66"/>
      <c r="BYC66"/>
      <c r="BYD66"/>
      <c r="BYE66"/>
      <c r="BYF66"/>
      <c r="BYG66"/>
      <c r="BYH66"/>
      <c r="BYI66"/>
      <c r="BYJ66"/>
      <c r="BYK66"/>
      <c r="BYL66"/>
      <c r="BYM66"/>
      <c r="BYN66"/>
      <c r="BYO66"/>
      <c r="BYP66"/>
      <c r="BYQ66"/>
      <c r="BYR66"/>
      <c r="BYS66"/>
      <c r="BYT66"/>
      <c r="BYU66"/>
      <c r="BYV66"/>
      <c r="BYW66"/>
      <c r="BYX66"/>
      <c r="BYY66"/>
      <c r="BYZ66"/>
      <c r="BZA66"/>
      <c r="BZB66"/>
      <c r="BZC66"/>
      <c r="BZD66"/>
      <c r="BZE66"/>
      <c r="BZF66"/>
      <c r="BZG66"/>
      <c r="BZH66"/>
      <c r="BZI66"/>
      <c r="BZJ66"/>
      <c r="BZK66"/>
      <c r="BZL66"/>
      <c r="BZM66"/>
      <c r="BZN66"/>
      <c r="BZO66"/>
      <c r="BZP66"/>
      <c r="BZQ66"/>
      <c r="BZR66"/>
      <c r="BZS66"/>
      <c r="BZT66"/>
      <c r="BZU66"/>
      <c r="BZV66"/>
      <c r="BZW66"/>
      <c r="BZX66"/>
      <c r="BZY66"/>
      <c r="BZZ66"/>
      <c r="CAA66"/>
      <c r="CAB66"/>
      <c r="CAC66"/>
      <c r="CAD66"/>
      <c r="CAE66"/>
      <c r="CAF66"/>
      <c r="CAG66"/>
      <c r="CAH66"/>
      <c r="CAI66"/>
      <c r="CAJ66"/>
      <c r="CAK66"/>
      <c r="CAL66"/>
      <c r="CAM66"/>
      <c r="CAN66"/>
      <c r="CAO66"/>
      <c r="CAP66"/>
      <c r="CAQ66"/>
      <c r="CAR66"/>
      <c r="CAS66"/>
      <c r="CAT66"/>
      <c r="CAU66"/>
      <c r="CAV66"/>
      <c r="CAW66"/>
      <c r="CAX66"/>
      <c r="CAY66"/>
      <c r="CAZ66"/>
      <c r="CBA66"/>
      <c r="CBB66"/>
      <c r="CBC66"/>
      <c r="CBD66"/>
      <c r="CBE66"/>
      <c r="CBF66"/>
      <c r="CBG66"/>
      <c r="CBH66"/>
      <c r="CBI66"/>
      <c r="CBJ66"/>
      <c r="CBK66"/>
      <c r="CBL66"/>
      <c r="CBM66"/>
      <c r="CBN66"/>
      <c r="CBO66"/>
      <c r="CBP66"/>
      <c r="CBQ66"/>
      <c r="CBR66"/>
      <c r="CBS66"/>
      <c r="CBT66"/>
      <c r="CBU66"/>
      <c r="CBV66"/>
      <c r="CBW66"/>
      <c r="CBX66"/>
      <c r="CBY66"/>
      <c r="CBZ66"/>
      <c r="CCA66"/>
      <c r="CCB66"/>
      <c r="CCC66"/>
      <c r="CCD66"/>
      <c r="CCE66"/>
      <c r="CCF66"/>
      <c r="CCG66"/>
      <c r="CCH66"/>
      <c r="CCI66"/>
      <c r="CCJ66"/>
      <c r="CCK66"/>
      <c r="CCL66"/>
      <c r="CCM66"/>
      <c r="CCN66"/>
      <c r="CCO66"/>
      <c r="CCP66"/>
      <c r="CCQ66"/>
      <c r="CCR66"/>
      <c r="CCS66"/>
      <c r="CCT66"/>
      <c r="CCU66"/>
      <c r="CCV66"/>
      <c r="CCW66"/>
      <c r="CCX66"/>
      <c r="CCY66"/>
      <c r="CCZ66"/>
      <c r="CDA66"/>
      <c r="CDB66"/>
      <c r="CDC66"/>
      <c r="CDD66"/>
      <c r="CDE66"/>
      <c r="CDF66"/>
      <c r="CDG66"/>
      <c r="CDH66"/>
      <c r="CDI66"/>
      <c r="CDJ66"/>
      <c r="CDK66"/>
      <c r="CDL66"/>
      <c r="CDM66"/>
      <c r="CDN66"/>
      <c r="CDO66"/>
      <c r="CDP66"/>
      <c r="CDQ66"/>
      <c r="CDR66"/>
      <c r="CDS66"/>
      <c r="CDT66"/>
      <c r="CDU66"/>
      <c r="CDV66"/>
      <c r="CDW66"/>
      <c r="CDX66"/>
      <c r="CDY66"/>
      <c r="CDZ66"/>
      <c r="CEA66"/>
      <c r="CEB66"/>
      <c r="CEC66"/>
      <c r="CED66"/>
      <c r="CEE66"/>
      <c r="CEF66"/>
      <c r="CEG66"/>
      <c r="CEH66"/>
      <c r="CEI66"/>
      <c r="CEJ66"/>
      <c r="CEK66"/>
      <c r="CEL66"/>
      <c r="CEM66"/>
      <c r="CEN66"/>
      <c r="CEO66"/>
      <c r="CEP66"/>
      <c r="CEQ66"/>
      <c r="CER66"/>
      <c r="CES66"/>
      <c r="CET66"/>
      <c r="CEU66"/>
      <c r="CEV66"/>
      <c r="CEW66"/>
      <c r="CEX66"/>
      <c r="CEY66"/>
      <c r="CEZ66"/>
      <c r="CFA66"/>
      <c r="CFB66"/>
      <c r="CFC66"/>
      <c r="CFD66"/>
      <c r="CFE66"/>
      <c r="CFF66"/>
      <c r="CFG66"/>
      <c r="CFH66"/>
      <c r="CFI66"/>
      <c r="CFJ66"/>
      <c r="CFK66"/>
      <c r="CFL66"/>
      <c r="CFM66"/>
      <c r="CFN66"/>
      <c r="CFO66"/>
      <c r="CFP66"/>
      <c r="CFQ66"/>
      <c r="CFR66"/>
      <c r="CFS66"/>
      <c r="CFT66"/>
      <c r="CFU66"/>
      <c r="CFV66"/>
      <c r="CFW66"/>
      <c r="CFX66"/>
      <c r="CFY66"/>
      <c r="CFZ66"/>
      <c r="CGA66"/>
      <c r="CGB66"/>
      <c r="CGC66"/>
      <c r="CGD66"/>
      <c r="CGE66"/>
      <c r="CGF66"/>
      <c r="CGG66"/>
      <c r="CGH66"/>
      <c r="CGI66"/>
      <c r="CGJ66"/>
      <c r="CGK66"/>
      <c r="CGL66"/>
      <c r="CGM66"/>
      <c r="CGN66"/>
      <c r="CGO66"/>
      <c r="CGP66"/>
      <c r="CGQ66"/>
      <c r="CGR66"/>
      <c r="CGS66"/>
      <c r="CGT66"/>
      <c r="CGU66"/>
      <c r="CGV66"/>
      <c r="CGW66"/>
      <c r="CGX66"/>
      <c r="CGY66"/>
      <c r="CGZ66"/>
      <c r="CHA66"/>
      <c r="CHB66"/>
      <c r="CHC66"/>
      <c r="CHD66"/>
      <c r="CHE66"/>
      <c r="CHF66"/>
      <c r="CHG66"/>
      <c r="CHH66"/>
      <c r="CHI66"/>
      <c r="CHJ66"/>
      <c r="CHK66"/>
      <c r="CHL66"/>
      <c r="CHM66"/>
      <c r="CHN66"/>
      <c r="CHO66"/>
      <c r="CHP66"/>
      <c r="CHQ66"/>
      <c r="CHR66"/>
      <c r="CHS66"/>
      <c r="CHT66"/>
      <c r="CHU66"/>
      <c r="CHV66"/>
      <c r="CHW66"/>
      <c r="CHX66"/>
      <c r="CHY66"/>
      <c r="CHZ66"/>
      <c r="CIA66"/>
      <c r="CIB66"/>
      <c r="CIC66"/>
      <c r="CID66"/>
      <c r="CIE66"/>
      <c r="CIF66"/>
      <c r="CIG66"/>
      <c r="CIH66"/>
      <c r="CII66"/>
      <c r="CIJ66"/>
      <c r="CIK66"/>
      <c r="CIL66"/>
      <c r="CIM66"/>
      <c r="CIN66"/>
      <c r="CIO66"/>
      <c r="CIP66"/>
      <c r="CIQ66"/>
      <c r="CIR66"/>
      <c r="CIS66"/>
      <c r="CIT66"/>
      <c r="CIU66"/>
      <c r="CIV66"/>
      <c r="CIW66"/>
      <c r="CIX66"/>
      <c r="CIY66"/>
      <c r="CIZ66"/>
      <c r="CJA66"/>
      <c r="CJB66"/>
      <c r="CJC66"/>
      <c r="CJD66"/>
      <c r="CJE66"/>
      <c r="CJF66"/>
      <c r="CJG66"/>
      <c r="CJH66"/>
      <c r="CJI66"/>
      <c r="CJJ66"/>
      <c r="CJK66"/>
      <c r="CJL66"/>
      <c r="CJM66"/>
      <c r="CJN66"/>
      <c r="CJO66"/>
      <c r="CJP66"/>
      <c r="CJQ66"/>
      <c r="CJR66"/>
      <c r="CJS66"/>
      <c r="CJT66"/>
      <c r="CJU66"/>
      <c r="CJV66"/>
      <c r="CJW66"/>
      <c r="CJX66"/>
      <c r="CJY66"/>
      <c r="CJZ66"/>
      <c r="CKA66"/>
      <c r="CKB66"/>
      <c r="CKC66"/>
      <c r="CKD66"/>
      <c r="CKE66"/>
      <c r="CKF66"/>
      <c r="CKG66"/>
      <c r="CKH66"/>
      <c r="CKI66"/>
      <c r="CKJ66"/>
      <c r="CKK66"/>
      <c r="CKL66"/>
      <c r="CKM66"/>
      <c r="CKN66"/>
      <c r="CKO66"/>
      <c r="CKP66"/>
      <c r="CKQ66"/>
      <c r="CKR66"/>
      <c r="CKS66"/>
      <c r="CKT66"/>
      <c r="CKU66"/>
      <c r="CKV66"/>
      <c r="CKW66"/>
      <c r="CKX66"/>
      <c r="CKY66"/>
      <c r="CKZ66"/>
      <c r="CLA66"/>
      <c r="CLB66"/>
      <c r="CLC66"/>
      <c r="CLD66"/>
      <c r="CLE66"/>
      <c r="CLF66"/>
      <c r="CLG66"/>
      <c r="CLH66"/>
      <c r="CLI66"/>
      <c r="CLJ66"/>
      <c r="CLK66"/>
      <c r="CLL66"/>
      <c r="CLM66"/>
      <c r="CLN66"/>
      <c r="CLO66"/>
      <c r="CLP66"/>
      <c r="CLQ66"/>
      <c r="CLR66"/>
      <c r="CLS66"/>
      <c r="CLT66"/>
      <c r="CLU66"/>
      <c r="CLV66"/>
      <c r="CLW66"/>
      <c r="CLX66"/>
      <c r="CLY66"/>
      <c r="CLZ66"/>
      <c r="CMA66"/>
      <c r="CMB66"/>
      <c r="CMC66"/>
      <c r="CMD66"/>
      <c r="CME66"/>
      <c r="CMF66"/>
      <c r="CMG66"/>
      <c r="CMH66"/>
      <c r="CMI66"/>
      <c r="CMJ66"/>
      <c r="CMK66"/>
      <c r="CML66"/>
      <c r="CMM66"/>
      <c r="CMN66"/>
      <c r="CMO66"/>
      <c r="CMP66"/>
      <c r="CMQ66"/>
      <c r="CMR66"/>
      <c r="CMS66"/>
      <c r="CMT66"/>
      <c r="CMU66"/>
      <c r="CMV66"/>
      <c r="CMW66"/>
      <c r="CMX66"/>
      <c r="CMY66"/>
      <c r="CMZ66"/>
      <c r="CNA66"/>
      <c r="CNB66"/>
      <c r="CNC66"/>
      <c r="CND66"/>
      <c r="CNE66"/>
      <c r="CNF66"/>
      <c r="CNG66"/>
      <c r="CNH66"/>
      <c r="CNI66"/>
      <c r="CNJ66"/>
      <c r="CNK66"/>
      <c r="CNL66"/>
      <c r="CNM66"/>
      <c r="CNN66"/>
      <c r="CNO66"/>
      <c r="CNP66"/>
      <c r="CNQ66"/>
      <c r="CNR66"/>
      <c r="CNS66"/>
      <c r="CNT66"/>
      <c r="CNU66"/>
      <c r="CNV66"/>
      <c r="CNW66"/>
      <c r="CNX66"/>
      <c r="CNY66"/>
      <c r="CNZ66"/>
      <c r="COA66"/>
      <c r="COB66"/>
      <c r="COC66"/>
      <c r="COD66"/>
      <c r="COE66"/>
      <c r="COF66"/>
      <c r="COG66"/>
      <c r="COH66"/>
      <c r="COI66"/>
      <c r="COJ66"/>
      <c r="COK66"/>
      <c r="COL66"/>
      <c r="COM66"/>
      <c r="CON66"/>
      <c r="COO66"/>
      <c r="COP66"/>
      <c r="COQ66"/>
      <c r="COR66"/>
      <c r="COS66"/>
      <c r="COT66"/>
      <c r="COU66"/>
      <c r="COV66"/>
      <c r="COW66"/>
      <c r="COX66"/>
      <c r="COY66"/>
      <c r="COZ66"/>
      <c r="CPA66"/>
      <c r="CPB66"/>
      <c r="CPC66"/>
      <c r="CPD66"/>
      <c r="CPE66"/>
      <c r="CPF66"/>
      <c r="CPG66"/>
      <c r="CPH66"/>
      <c r="CPI66"/>
      <c r="CPJ66"/>
      <c r="CPK66"/>
      <c r="CPL66"/>
      <c r="CPM66"/>
      <c r="CPN66"/>
      <c r="CPO66"/>
      <c r="CPP66"/>
      <c r="CPQ66"/>
      <c r="CPR66"/>
      <c r="CPS66"/>
      <c r="CPT66"/>
      <c r="CPU66"/>
      <c r="CPV66"/>
      <c r="CPW66"/>
      <c r="CPX66"/>
      <c r="CPY66"/>
      <c r="CPZ66"/>
      <c r="CQA66"/>
      <c r="CQB66"/>
      <c r="CQC66"/>
      <c r="CQD66"/>
      <c r="CQE66"/>
      <c r="CQF66"/>
      <c r="CQG66"/>
      <c r="CQH66"/>
      <c r="CQI66"/>
      <c r="CQJ66"/>
      <c r="CQK66"/>
      <c r="CQL66"/>
      <c r="CQM66"/>
      <c r="CQN66"/>
      <c r="CQO66"/>
      <c r="CQP66"/>
      <c r="CQQ66"/>
      <c r="CQR66"/>
      <c r="CQS66"/>
      <c r="CQT66"/>
      <c r="CQU66"/>
      <c r="CQV66"/>
      <c r="CQW66"/>
      <c r="CQX66"/>
      <c r="CQY66"/>
      <c r="CQZ66"/>
      <c r="CRA66"/>
      <c r="CRB66"/>
      <c r="CRC66"/>
      <c r="CRD66"/>
      <c r="CRE66"/>
      <c r="CRF66"/>
      <c r="CRG66"/>
      <c r="CRH66"/>
      <c r="CRI66"/>
      <c r="CRJ66"/>
      <c r="CRK66"/>
      <c r="CRL66"/>
      <c r="CRM66"/>
      <c r="CRN66"/>
      <c r="CRO66"/>
      <c r="CRP66"/>
      <c r="CRQ66"/>
      <c r="CRR66"/>
      <c r="CRS66"/>
      <c r="CRT66"/>
      <c r="CRU66"/>
      <c r="CRV66"/>
      <c r="CRW66"/>
      <c r="CRX66"/>
      <c r="CRY66"/>
      <c r="CRZ66"/>
      <c r="CSA66"/>
      <c r="CSB66"/>
      <c r="CSC66"/>
      <c r="CSD66"/>
      <c r="CSE66"/>
      <c r="CSF66"/>
      <c r="CSG66"/>
      <c r="CSH66"/>
      <c r="CSI66"/>
      <c r="CSJ66"/>
      <c r="CSK66"/>
      <c r="CSL66"/>
      <c r="CSM66"/>
      <c r="CSN66"/>
      <c r="CSO66"/>
      <c r="CSP66"/>
      <c r="CSQ66"/>
      <c r="CSR66"/>
      <c r="CSS66"/>
      <c r="CST66"/>
      <c r="CSU66"/>
      <c r="CSV66"/>
      <c r="CSW66"/>
      <c r="CSX66"/>
      <c r="CSY66"/>
      <c r="CSZ66"/>
      <c r="CTA66"/>
      <c r="CTB66"/>
      <c r="CTC66"/>
      <c r="CTD66"/>
      <c r="CTE66"/>
      <c r="CTF66"/>
      <c r="CTG66"/>
      <c r="CTH66"/>
      <c r="CTI66"/>
      <c r="CTJ66"/>
      <c r="CTK66"/>
      <c r="CTL66"/>
      <c r="CTM66"/>
      <c r="CTN66"/>
      <c r="CTO66"/>
      <c r="CTP66"/>
      <c r="CTQ66"/>
      <c r="CTR66"/>
      <c r="CTS66"/>
      <c r="CTT66"/>
      <c r="CTU66"/>
      <c r="CTV66"/>
      <c r="CTW66"/>
      <c r="CTX66"/>
      <c r="CTY66"/>
      <c r="CTZ66"/>
      <c r="CUA66"/>
      <c r="CUB66"/>
      <c r="CUC66"/>
      <c r="CUD66"/>
      <c r="CUE66"/>
      <c r="CUF66"/>
      <c r="CUG66"/>
      <c r="CUH66"/>
      <c r="CUI66"/>
      <c r="CUJ66"/>
      <c r="CUK66"/>
      <c r="CUL66"/>
      <c r="CUM66"/>
      <c r="CUN66"/>
      <c r="CUO66"/>
      <c r="CUP66"/>
      <c r="CUQ66"/>
      <c r="CUR66"/>
      <c r="CUS66"/>
      <c r="CUT66"/>
      <c r="CUU66"/>
      <c r="CUV66"/>
      <c r="CUW66"/>
      <c r="CUX66"/>
      <c r="CUY66"/>
      <c r="CUZ66"/>
      <c r="CVA66"/>
      <c r="CVB66"/>
      <c r="CVC66"/>
      <c r="CVD66"/>
      <c r="CVE66"/>
      <c r="CVF66"/>
      <c r="CVG66"/>
      <c r="CVH66"/>
      <c r="CVI66"/>
      <c r="CVJ66"/>
      <c r="CVK66"/>
      <c r="CVL66"/>
      <c r="CVM66"/>
      <c r="CVN66"/>
      <c r="CVO66"/>
      <c r="CVP66"/>
      <c r="CVQ66"/>
      <c r="CVR66"/>
      <c r="CVS66"/>
      <c r="CVT66"/>
      <c r="CVU66"/>
      <c r="CVV66"/>
      <c r="CVW66"/>
      <c r="CVX66"/>
      <c r="CVY66"/>
      <c r="CVZ66"/>
      <c r="CWA66"/>
      <c r="CWB66"/>
      <c r="CWC66"/>
      <c r="CWD66"/>
      <c r="CWE66"/>
      <c r="CWF66"/>
      <c r="CWG66"/>
      <c r="CWH66"/>
      <c r="CWI66"/>
      <c r="CWJ66"/>
      <c r="CWK66"/>
      <c r="CWL66"/>
      <c r="CWM66"/>
      <c r="CWN66"/>
      <c r="CWO66"/>
      <c r="CWP66"/>
      <c r="CWQ66"/>
      <c r="CWR66"/>
      <c r="CWS66"/>
      <c r="CWT66"/>
      <c r="CWU66"/>
      <c r="CWV66"/>
      <c r="CWW66"/>
      <c r="CWX66"/>
      <c r="CWY66"/>
      <c r="CWZ66"/>
      <c r="CXA66"/>
      <c r="CXB66"/>
      <c r="CXC66"/>
      <c r="CXD66"/>
      <c r="CXE66"/>
      <c r="CXF66"/>
      <c r="CXG66"/>
      <c r="CXH66"/>
      <c r="CXI66"/>
      <c r="CXJ66"/>
      <c r="CXK66"/>
      <c r="CXL66"/>
      <c r="CXM66"/>
      <c r="CXN66"/>
      <c r="CXO66"/>
      <c r="CXP66"/>
      <c r="CXQ66"/>
      <c r="CXR66"/>
      <c r="CXS66"/>
      <c r="CXT66"/>
      <c r="CXU66"/>
      <c r="CXV66"/>
      <c r="CXW66"/>
      <c r="CXX66"/>
      <c r="CXY66"/>
      <c r="CXZ66"/>
      <c r="CYA66"/>
      <c r="CYB66"/>
      <c r="CYC66"/>
      <c r="CYD66"/>
      <c r="CYE66"/>
      <c r="CYF66"/>
      <c r="CYG66"/>
      <c r="CYH66"/>
      <c r="CYI66"/>
      <c r="CYJ66"/>
      <c r="CYK66"/>
      <c r="CYL66"/>
      <c r="CYM66"/>
      <c r="CYN66"/>
      <c r="CYO66"/>
      <c r="CYP66"/>
      <c r="CYQ66"/>
      <c r="CYR66"/>
      <c r="CYS66"/>
      <c r="CYT66"/>
      <c r="CYU66"/>
      <c r="CYV66"/>
      <c r="CYW66"/>
      <c r="CYX66"/>
      <c r="CYY66"/>
      <c r="CYZ66"/>
      <c r="CZA66"/>
      <c r="CZB66"/>
      <c r="CZC66"/>
      <c r="CZD66"/>
      <c r="CZE66"/>
      <c r="CZF66"/>
      <c r="CZG66"/>
      <c r="CZH66"/>
      <c r="CZI66"/>
      <c r="CZJ66"/>
      <c r="CZK66"/>
      <c r="CZL66"/>
      <c r="CZM66"/>
      <c r="CZN66"/>
      <c r="CZO66"/>
      <c r="CZP66"/>
      <c r="CZQ66"/>
      <c r="CZR66"/>
      <c r="CZS66"/>
      <c r="CZT66"/>
      <c r="CZU66"/>
      <c r="CZV66"/>
      <c r="CZW66"/>
      <c r="CZX66"/>
      <c r="CZY66"/>
      <c r="CZZ66"/>
      <c r="DAA66"/>
      <c r="DAB66"/>
      <c r="DAC66"/>
      <c r="DAD66"/>
      <c r="DAE66"/>
      <c r="DAF66"/>
      <c r="DAG66"/>
      <c r="DAH66"/>
      <c r="DAI66"/>
      <c r="DAJ66"/>
      <c r="DAK66"/>
      <c r="DAL66"/>
      <c r="DAM66"/>
      <c r="DAN66"/>
      <c r="DAO66"/>
      <c r="DAP66"/>
      <c r="DAQ66"/>
      <c r="DAR66"/>
      <c r="DAS66"/>
      <c r="DAT66"/>
      <c r="DAU66"/>
      <c r="DAV66"/>
      <c r="DAW66"/>
      <c r="DAX66"/>
      <c r="DAY66"/>
      <c r="DAZ66"/>
      <c r="DBA66"/>
      <c r="DBB66"/>
      <c r="DBC66"/>
      <c r="DBD66"/>
      <c r="DBE66"/>
      <c r="DBF66"/>
      <c r="DBG66"/>
      <c r="DBH66"/>
      <c r="DBI66"/>
      <c r="DBJ66"/>
      <c r="DBK66"/>
      <c r="DBL66"/>
      <c r="DBM66"/>
      <c r="DBN66"/>
      <c r="DBO66"/>
      <c r="DBP66"/>
      <c r="DBQ66"/>
      <c r="DBR66"/>
      <c r="DBS66"/>
      <c r="DBT66"/>
      <c r="DBU66"/>
      <c r="DBV66"/>
      <c r="DBW66"/>
      <c r="DBX66"/>
      <c r="DBY66"/>
      <c r="DBZ66"/>
      <c r="DCA66"/>
      <c r="DCB66"/>
      <c r="DCC66"/>
      <c r="DCD66"/>
      <c r="DCE66"/>
      <c r="DCF66"/>
      <c r="DCG66"/>
      <c r="DCH66"/>
      <c r="DCI66"/>
      <c r="DCJ66"/>
      <c r="DCK66"/>
      <c r="DCL66"/>
      <c r="DCM66"/>
      <c r="DCN66"/>
      <c r="DCO66"/>
      <c r="DCP66"/>
      <c r="DCQ66"/>
      <c r="DCR66"/>
      <c r="DCS66"/>
      <c r="DCT66"/>
      <c r="DCU66"/>
      <c r="DCV66"/>
      <c r="DCW66"/>
      <c r="DCX66"/>
      <c r="DCY66"/>
      <c r="DCZ66"/>
      <c r="DDA66"/>
      <c r="DDB66"/>
      <c r="DDC66"/>
      <c r="DDD66"/>
      <c r="DDE66"/>
      <c r="DDF66"/>
      <c r="DDG66"/>
      <c r="DDH66"/>
      <c r="DDI66"/>
      <c r="DDJ66"/>
      <c r="DDK66"/>
      <c r="DDL66"/>
      <c r="DDM66"/>
      <c r="DDN66"/>
      <c r="DDO66"/>
      <c r="DDP66"/>
      <c r="DDQ66"/>
      <c r="DDR66"/>
      <c r="DDS66"/>
      <c r="DDT66"/>
      <c r="DDU66"/>
      <c r="DDV66"/>
      <c r="DDW66"/>
      <c r="DDX66"/>
      <c r="DDY66"/>
      <c r="DDZ66"/>
      <c r="DEA66"/>
      <c r="DEB66"/>
      <c r="DEC66"/>
      <c r="DED66"/>
      <c r="DEE66"/>
      <c r="DEF66"/>
      <c r="DEG66"/>
      <c r="DEH66"/>
      <c r="DEI66"/>
      <c r="DEJ66"/>
      <c r="DEK66"/>
      <c r="DEL66"/>
      <c r="DEM66"/>
      <c r="DEN66"/>
      <c r="DEO66"/>
      <c r="DEP66"/>
      <c r="DEQ66"/>
      <c r="DER66"/>
      <c r="DES66"/>
      <c r="DET66"/>
      <c r="DEU66"/>
      <c r="DEV66"/>
      <c r="DEW66"/>
      <c r="DEX66"/>
      <c r="DEY66"/>
      <c r="DEZ66"/>
      <c r="DFA66"/>
      <c r="DFB66"/>
      <c r="DFC66"/>
      <c r="DFD66"/>
      <c r="DFE66"/>
      <c r="DFF66"/>
      <c r="DFG66"/>
      <c r="DFH66"/>
      <c r="DFI66"/>
      <c r="DFJ66"/>
      <c r="DFK66"/>
      <c r="DFL66"/>
      <c r="DFM66"/>
      <c r="DFN66"/>
      <c r="DFO66"/>
      <c r="DFP66"/>
      <c r="DFQ66"/>
      <c r="DFR66"/>
      <c r="DFS66"/>
      <c r="DFT66"/>
      <c r="DFU66"/>
      <c r="DFV66"/>
      <c r="DFW66"/>
      <c r="DFX66"/>
      <c r="DFY66"/>
      <c r="DFZ66"/>
      <c r="DGA66"/>
      <c r="DGB66"/>
      <c r="DGC66"/>
      <c r="DGD66"/>
      <c r="DGE66"/>
      <c r="DGF66"/>
      <c r="DGG66"/>
      <c r="DGH66"/>
      <c r="DGI66"/>
      <c r="DGJ66"/>
      <c r="DGK66"/>
      <c r="DGL66"/>
      <c r="DGM66"/>
      <c r="DGN66"/>
      <c r="DGO66"/>
      <c r="DGP66"/>
      <c r="DGQ66"/>
      <c r="DGR66"/>
      <c r="DGS66"/>
      <c r="DGT66"/>
      <c r="DGU66"/>
      <c r="DGV66"/>
      <c r="DGW66"/>
      <c r="DGX66"/>
      <c r="DGY66"/>
      <c r="DGZ66"/>
      <c r="DHA66"/>
      <c r="DHB66"/>
      <c r="DHC66"/>
      <c r="DHD66"/>
      <c r="DHE66"/>
      <c r="DHF66"/>
      <c r="DHG66"/>
      <c r="DHH66"/>
      <c r="DHI66"/>
      <c r="DHJ66"/>
      <c r="DHK66"/>
      <c r="DHL66"/>
      <c r="DHM66"/>
      <c r="DHN66"/>
      <c r="DHO66"/>
      <c r="DHP66"/>
      <c r="DHQ66"/>
      <c r="DHR66"/>
      <c r="DHS66"/>
      <c r="DHT66"/>
      <c r="DHU66"/>
      <c r="DHV66"/>
      <c r="DHW66"/>
      <c r="DHX66"/>
      <c r="DHY66"/>
      <c r="DHZ66"/>
      <c r="DIA66"/>
      <c r="DIB66"/>
      <c r="DIC66"/>
      <c r="DID66"/>
      <c r="DIE66"/>
      <c r="DIF66"/>
      <c r="DIG66"/>
      <c r="DIH66"/>
      <c r="DII66"/>
      <c r="DIJ66"/>
      <c r="DIK66"/>
      <c r="DIL66"/>
      <c r="DIM66"/>
      <c r="DIN66"/>
      <c r="DIO66"/>
      <c r="DIP66"/>
      <c r="DIQ66"/>
      <c r="DIR66"/>
      <c r="DIS66"/>
      <c r="DIT66"/>
      <c r="DIU66"/>
      <c r="DIV66"/>
      <c r="DIW66"/>
      <c r="DIX66"/>
      <c r="DIY66"/>
      <c r="DIZ66"/>
      <c r="DJA66"/>
      <c r="DJB66"/>
      <c r="DJC66"/>
      <c r="DJD66"/>
      <c r="DJE66"/>
      <c r="DJF66"/>
      <c r="DJG66"/>
      <c r="DJH66"/>
      <c r="DJI66"/>
      <c r="DJJ66"/>
      <c r="DJK66"/>
      <c r="DJL66"/>
      <c r="DJM66"/>
      <c r="DJN66"/>
      <c r="DJO66"/>
      <c r="DJP66"/>
      <c r="DJQ66"/>
      <c r="DJR66"/>
      <c r="DJS66"/>
      <c r="DJT66"/>
      <c r="DJU66"/>
      <c r="DJV66"/>
      <c r="DJW66"/>
      <c r="DJX66"/>
      <c r="DJY66"/>
      <c r="DJZ66"/>
      <c r="DKA66"/>
      <c r="DKB66"/>
      <c r="DKC66"/>
      <c r="DKD66"/>
      <c r="DKE66"/>
      <c r="DKF66"/>
      <c r="DKG66"/>
      <c r="DKH66"/>
      <c r="DKI66"/>
      <c r="DKJ66"/>
      <c r="DKK66"/>
      <c r="DKL66"/>
      <c r="DKM66"/>
      <c r="DKN66"/>
      <c r="DKO66"/>
      <c r="DKP66"/>
      <c r="DKQ66"/>
      <c r="DKR66"/>
      <c r="DKS66"/>
      <c r="DKT66"/>
      <c r="DKU66"/>
      <c r="DKV66"/>
      <c r="DKW66"/>
      <c r="DKX66"/>
      <c r="DKY66"/>
      <c r="DKZ66"/>
      <c r="DLA66"/>
      <c r="DLB66"/>
      <c r="DLC66"/>
      <c r="DLD66"/>
      <c r="DLE66"/>
      <c r="DLF66"/>
      <c r="DLG66"/>
      <c r="DLH66"/>
      <c r="DLI66"/>
      <c r="DLJ66"/>
      <c r="DLK66"/>
      <c r="DLL66"/>
      <c r="DLM66"/>
      <c r="DLN66"/>
      <c r="DLO66"/>
      <c r="DLP66"/>
      <c r="DLQ66"/>
      <c r="DLR66"/>
      <c r="DLS66"/>
      <c r="DLT66"/>
      <c r="DLU66"/>
      <c r="DLV66"/>
      <c r="DLW66"/>
      <c r="DLX66"/>
      <c r="DLY66"/>
      <c r="DLZ66"/>
      <c r="DMA66"/>
      <c r="DMB66"/>
      <c r="DMC66"/>
      <c r="DMD66"/>
      <c r="DME66"/>
      <c r="DMF66"/>
      <c r="DMG66"/>
      <c r="DMH66"/>
      <c r="DMI66"/>
      <c r="DMJ66"/>
      <c r="DMK66"/>
      <c r="DML66"/>
      <c r="DMM66"/>
      <c r="DMN66"/>
      <c r="DMO66"/>
      <c r="DMP66"/>
      <c r="DMQ66"/>
      <c r="DMR66"/>
      <c r="DMS66"/>
      <c r="DMT66"/>
      <c r="DMU66"/>
      <c r="DMV66"/>
      <c r="DMW66"/>
      <c r="DMX66"/>
      <c r="DMY66"/>
      <c r="DMZ66"/>
      <c r="DNA66"/>
      <c r="DNB66"/>
      <c r="DNC66"/>
      <c r="DND66"/>
      <c r="DNE66"/>
      <c r="DNF66"/>
      <c r="DNG66"/>
      <c r="DNH66"/>
      <c r="DNI66"/>
      <c r="DNJ66"/>
      <c r="DNK66"/>
      <c r="DNL66"/>
      <c r="DNM66"/>
      <c r="DNN66"/>
      <c r="DNO66"/>
      <c r="DNP66"/>
      <c r="DNQ66"/>
      <c r="DNR66"/>
      <c r="DNS66"/>
      <c r="DNT66"/>
      <c r="DNU66"/>
      <c r="DNV66"/>
      <c r="DNW66"/>
      <c r="DNX66"/>
      <c r="DNY66"/>
      <c r="DNZ66"/>
      <c r="DOA66"/>
      <c r="DOB66"/>
      <c r="DOC66"/>
      <c r="DOD66"/>
      <c r="DOE66"/>
      <c r="DOF66"/>
      <c r="DOG66"/>
      <c r="DOH66"/>
      <c r="DOI66"/>
      <c r="DOJ66"/>
      <c r="DOK66"/>
      <c r="DOL66"/>
      <c r="DOM66"/>
      <c r="DON66"/>
      <c r="DOO66"/>
      <c r="DOP66"/>
      <c r="DOQ66"/>
      <c r="DOR66"/>
      <c r="DOS66"/>
      <c r="DOT66"/>
      <c r="DOU66"/>
      <c r="DOV66"/>
      <c r="DOW66"/>
      <c r="DOX66"/>
      <c r="DOY66"/>
      <c r="DOZ66"/>
      <c r="DPA66"/>
      <c r="DPB66"/>
      <c r="DPC66"/>
      <c r="DPD66"/>
      <c r="DPE66"/>
      <c r="DPF66"/>
      <c r="DPG66"/>
      <c r="DPH66"/>
      <c r="DPI66"/>
      <c r="DPJ66"/>
      <c r="DPK66"/>
      <c r="DPL66"/>
      <c r="DPM66"/>
      <c r="DPN66"/>
      <c r="DPO66"/>
      <c r="DPP66"/>
      <c r="DPQ66"/>
      <c r="DPR66"/>
      <c r="DPS66"/>
      <c r="DPT66"/>
      <c r="DPU66"/>
      <c r="DPV66"/>
      <c r="DPW66"/>
      <c r="DPX66"/>
      <c r="DPY66"/>
      <c r="DPZ66"/>
      <c r="DQA66"/>
      <c r="DQB66"/>
      <c r="DQC66"/>
      <c r="DQD66"/>
      <c r="DQE66"/>
      <c r="DQF66"/>
      <c r="DQG66"/>
      <c r="DQH66"/>
      <c r="DQI66"/>
      <c r="DQJ66"/>
      <c r="DQK66"/>
      <c r="DQL66"/>
      <c r="DQM66"/>
      <c r="DQN66"/>
      <c r="DQO66"/>
      <c r="DQP66"/>
      <c r="DQQ66"/>
      <c r="DQR66"/>
      <c r="DQS66"/>
      <c r="DQT66"/>
      <c r="DQU66"/>
      <c r="DQV66"/>
      <c r="DQW66"/>
      <c r="DQX66"/>
      <c r="DQY66"/>
      <c r="DQZ66"/>
      <c r="DRA66"/>
      <c r="DRB66"/>
      <c r="DRC66"/>
      <c r="DRD66"/>
      <c r="DRE66"/>
      <c r="DRF66"/>
      <c r="DRG66"/>
      <c r="DRH66"/>
      <c r="DRI66"/>
      <c r="DRJ66"/>
      <c r="DRK66"/>
      <c r="DRL66"/>
      <c r="DRM66"/>
      <c r="DRN66"/>
      <c r="DRO66"/>
      <c r="DRP66"/>
      <c r="DRQ66"/>
      <c r="DRR66"/>
      <c r="DRS66"/>
      <c r="DRT66"/>
      <c r="DRU66"/>
      <c r="DRV66"/>
      <c r="DRW66"/>
      <c r="DRX66"/>
      <c r="DRY66"/>
      <c r="DRZ66"/>
      <c r="DSA66"/>
      <c r="DSB66"/>
      <c r="DSC66"/>
      <c r="DSD66"/>
      <c r="DSE66"/>
      <c r="DSF66"/>
      <c r="DSG66"/>
      <c r="DSH66"/>
      <c r="DSI66"/>
      <c r="DSJ66"/>
      <c r="DSK66"/>
      <c r="DSL66"/>
      <c r="DSM66"/>
      <c r="DSN66"/>
      <c r="DSO66"/>
      <c r="DSP66"/>
      <c r="DSQ66"/>
      <c r="DSR66"/>
      <c r="DSS66"/>
      <c r="DST66"/>
      <c r="DSU66"/>
      <c r="DSV66"/>
      <c r="DSW66"/>
      <c r="DSX66"/>
      <c r="DSY66"/>
      <c r="DSZ66"/>
      <c r="DTA66"/>
      <c r="DTB66"/>
      <c r="DTC66"/>
      <c r="DTD66"/>
      <c r="DTE66"/>
      <c r="DTF66"/>
      <c r="DTG66"/>
      <c r="DTH66"/>
      <c r="DTI66"/>
      <c r="DTJ66"/>
      <c r="DTK66"/>
      <c r="DTL66"/>
      <c r="DTM66"/>
      <c r="DTN66"/>
      <c r="DTO66"/>
      <c r="DTP66"/>
      <c r="DTQ66"/>
      <c r="DTR66"/>
      <c r="DTS66"/>
      <c r="DTT66"/>
      <c r="DTU66"/>
      <c r="DTV66"/>
      <c r="DTW66"/>
      <c r="DTX66"/>
      <c r="DTY66"/>
      <c r="DTZ66"/>
      <c r="DUA66"/>
      <c r="DUB66"/>
      <c r="DUC66"/>
      <c r="DUD66"/>
      <c r="DUE66"/>
      <c r="DUF66"/>
      <c r="DUG66"/>
      <c r="DUH66"/>
      <c r="DUI66"/>
      <c r="DUJ66"/>
      <c r="DUK66"/>
      <c r="DUL66"/>
      <c r="DUM66"/>
      <c r="DUN66"/>
      <c r="DUO66"/>
      <c r="DUP66"/>
      <c r="DUQ66"/>
      <c r="DUR66"/>
      <c r="DUS66"/>
      <c r="DUT66"/>
      <c r="DUU66"/>
      <c r="DUV66"/>
      <c r="DUW66"/>
      <c r="DUX66"/>
      <c r="DUY66"/>
      <c r="DUZ66"/>
      <c r="DVA66"/>
      <c r="DVB66"/>
      <c r="DVC66"/>
      <c r="DVD66"/>
      <c r="DVE66"/>
      <c r="DVF66"/>
      <c r="DVG66"/>
      <c r="DVH66"/>
      <c r="DVI66"/>
      <c r="DVJ66"/>
      <c r="DVK66"/>
      <c r="DVL66"/>
      <c r="DVM66"/>
      <c r="DVN66"/>
      <c r="DVO66"/>
      <c r="DVP66"/>
      <c r="DVQ66"/>
      <c r="DVR66"/>
      <c r="DVS66"/>
      <c r="DVT66"/>
      <c r="DVU66"/>
      <c r="DVV66"/>
      <c r="DVW66"/>
      <c r="DVX66"/>
      <c r="DVY66"/>
      <c r="DVZ66"/>
      <c r="DWA66"/>
      <c r="DWB66"/>
      <c r="DWC66"/>
      <c r="DWD66"/>
      <c r="DWE66"/>
      <c r="DWF66"/>
      <c r="DWG66"/>
      <c r="DWH66"/>
      <c r="DWI66"/>
      <c r="DWJ66"/>
      <c r="DWK66"/>
      <c r="DWL66"/>
      <c r="DWM66"/>
      <c r="DWN66"/>
      <c r="DWO66"/>
      <c r="DWP66"/>
      <c r="DWQ66"/>
      <c r="DWR66"/>
      <c r="DWS66"/>
      <c r="DWT66"/>
      <c r="DWU66"/>
      <c r="DWV66"/>
      <c r="DWW66"/>
      <c r="DWX66"/>
      <c r="DWY66"/>
      <c r="DWZ66"/>
      <c r="DXA66"/>
      <c r="DXB66"/>
      <c r="DXC66"/>
      <c r="DXD66"/>
      <c r="DXE66"/>
      <c r="DXF66"/>
      <c r="DXG66"/>
      <c r="DXH66"/>
      <c r="DXI66"/>
      <c r="DXJ66"/>
      <c r="DXK66"/>
      <c r="DXL66"/>
      <c r="DXM66"/>
      <c r="DXN66"/>
      <c r="DXO66"/>
      <c r="DXP66"/>
      <c r="DXQ66"/>
      <c r="DXR66"/>
      <c r="DXS66"/>
      <c r="DXT66"/>
      <c r="DXU66"/>
      <c r="DXV66"/>
      <c r="DXW66"/>
      <c r="DXX66"/>
      <c r="DXY66"/>
      <c r="DXZ66"/>
      <c r="DYA66"/>
      <c r="DYB66"/>
      <c r="DYC66"/>
      <c r="DYD66"/>
      <c r="DYE66"/>
      <c r="DYF66"/>
      <c r="DYG66"/>
      <c r="DYH66"/>
      <c r="DYI66"/>
      <c r="DYJ66"/>
      <c r="DYK66"/>
      <c r="DYL66"/>
      <c r="DYM66"/>
      <c r="DYN66"/>
      <c r="DYO66"/>
      <c r="DYP66"/>
      <c r="DYQ66"/>
      <c r="DYR66"/>
      <c r="DYS66"/>
      <c r="DYT66"/>
      <c r="DYU66"/>
      <c r="DYV66"/>
      <c r="DYW66"/>
      <c r="DYX66"/>
      <c r="DYY66"/>
      <c r="DYZ66"/>
      <c r="DZA66"/>
      <c r="DZB66"/>
      <c r="DZC66"/>
      <c r="DZD66"/>
      <c r="DZE66"/>
      <c r="DZF66"/>
      <c r="DZG66"/>
      <c r="DZH66"/>
      <c r="DZI66"/>
      <c r="DZJ66"/>
      <c r="DZK66"/>
      <c r="DZL66"/>
      <c r="DZM66"/>
      <c r="DZN66"/>
      <c r="DZO66"/>
      <c r="DZP66"/>
      <c r="DZQ66"/>
      <c r="DZR66"/>
      <c r="DZS66"/>
      <c r="DZT66"/>
      <c r="DZU66"/>
      <c r="DZV66"/>
      <c r="DZW66"/>
      <c r="DZX66"/>
      <c r="DZY66"/>
      <c r="DZZ66"/>
      <c r="EAA66"/>
      <c r="EAB66"/>
      <c r="EAC66"/>
      <c r="EAD66"/>
      <c r="EAE66"/>
      <c r="EAF66"/>
      <c r="EAG66"/>
      <c r="EAH66"/>
      <c r="EAI66"/>
      <c r="EAJ66"/>
      <c r="EAK66"/>
      <c r="EAL66"/>
      <c r="EAM66"/>
      <c r="EAN66"/>
      <c r="EAO66"/>
      <c r="EAP66"/>
      <c r="EAQ66"/>
      <c r="EAR66"/>
      <c r="EAS66"/>
      <c r="EAT66"/>
      <c r="EAU66"/>
      <c r="EAV66"/>
      <c r="EAW66"/>
      <c r="EAX66"/>
      <c r="EAY66"/>
      <c r="EAZ66"/>
      <c r="EBA66"/>
      <c r="EBB66"/>
      <c r="EBC66"/>
      <c r="EBD66"/>
      <c r="EBE66"/>
      <c r="EBF66"/>
      <c r="EBG66"/>
      <c r="EBH66"/>
      <c r="EBI66"/>
      <c r="EBJ66"/>
      <c r="EBK66"/>
      <c r="EBL66"/>
      <c r="EBM66"/>
      <c r="EBN66"/>
      <c r="EBO66"/>
      <c r="EBP66"/>
      <c r="EBQ66"/>
      <c r="EBR66"/>
      <c r="EBS66"/>
      <c r="EBT66"/>
      <c r="EBU66"/>
      <c r="EBV66"/>
      <c r="EBW66"/>
      <c r="EBX66"/>
      <c r="EBY66"/>
      <c r="EBZ66"/>
      <c r="ECA66"/>
      <c r="ECB66"/>
      <c r="ECC66"/>
      <c r="ECD66"/>
      <c r="ECE66"/>
      <c r="ECF66"/>
      <c r="ECG66"/>
      <c r="ECH66"/>
      <c r="ECI66"/>
      <c r="ECJ66"/>
      <c r="ECK66"/>
      <c r="ECL66"/>
      <c r="ECM66"/>
      <c r="ECN66"/>
      <c r="ECO66"/>
      <c r="ECP66"/>
      <c r="ECQ66"/>
      <c r="ECR66"/>
      <c r="ECS66"/>
      <c r="ECT66"/>
      <c r="ECU66"/>
      <c r="ECV66"/>
      <c r="ECW66"/>
      <c r="ECX66"/>
      <c r="ECY66"/>
      <c r="ECZ66"/>
      <c r="EDA66"/>
      <c r="EDB66"/>
      <c r="EDC66"/>
      <c r="EDD66"/>
      <c r="EDE66"/>
      <c r="EDF66"/>
      <c r="EDG66"/>
      <c r="EDH66"/>
      <c r="EDI66"/>
      <c r="EDJ66"/>
      <c r="EDK66"/>
      <c r="EDL66"/>
      <c r="EDM66"/>
      <c r="EDN66"/>
      <c r="EDO66"/>
      <c r="EDP66"/>
      <c r="EDQ66"/>
      <c r="EDR66"/>
      <c r="EDS66"/>
      <c r="EDT66"/>
      <c r="EDU66"/>
      <c r="EDV66"/>
      <c r="EDW66"/>
      <c r="EDX66"/>
      <c r="EDY66"/>
      <c r="EDZ66"/>
      <c r="EEA66"/>
      <c r="EEB66"/>
      <c r="EEC66"/>
      <c r="EED66"/>
      <c r="EEE66"/>
      <c r="EEF66"/>
      <c r="EEG66"/>
      <c r="EEH66"/>
      <c r="EEI66"/>
      <c r="EEJ66"/>
      <c r="EEK66"/>
      <c r="EEL66"/>
      <c r="EEM66"/>
      <c r="EEN66"/>
      <c r="EEO66"/>
      <c r="EEP66"/>
      <c r="EEQ66"/>
      <c r="EER66"/>
      <c r="EES66"/>
      <c r="EET66"/>
      <c r="EEU66"/>
      <c r="EEV66"/>
      <c r="EEW66"/>
      <c r="EEX66"/>
      <c r="EEY66"/>
      <c r="EEZ66"/>
      <c r="EFA66"/>
      <c r="EFB66"/>
      <c r="EFC66"/>
      <c r="EFD66"/>
      <c r="EFE66"/>
      <c r="EFF66"/>
      <c r="EFG66"/>
      <c r="EFH66"/>
      <c r="EFI66"/>
      <c r="EFJ66"/>
      <c r="EFK66"/>
      <c r="EFL66"/>
      <c r="EFM66"/>
      <c r="EFN66"/>
      <c r="EFO66"/>
      <c r="EFP66"/>
      <c r="EFQ66"/>
      <c r="EFR66"/>
      <c r="EFS66"/>
      <c r="EFT66"/>
      <c r="EFU66"/>
      <c r="EFV66"/>
      <c r="EFW66"/>
      <c r="EFX66"/>
      <c r="EFY66"/>
      <c r="EFZ66"/>
      <c r="EGA66"/>
      <c r="EGB66"/>
      <c r="EGC66"/>
      <c r="EGD66"/>
      <c r="EGE66"/>
      <c r="EGF66"/>
      <c r="EGG66"/>
      <c r="EGH66"/>
      <c r="EGI66"/>
      <c r="EGJ66"/>
      <c r="EGK66"/>
      <c r="EGL66"/>
      <c r="EGM66"/>
      <c r="EGN66"/>
      <c r="EGO66"/>
      <c r="EGP66"/>
      <c r="EGQ66"/>
      <c r="EGR66"/>
      <c r="EGS66"/>
      <c r="EGT66"/>
      <c r="EGU66"/>
      <c r="EGV66"/>
      <c r="EGW66"/>
      <c r="EGX66"/>
      <c r="EGY66"/>
      <c r="EGZ66"/>
      <c r="EHA66"/>
      <c r="EHB66"/>
      <c r="EHC66"/>
      <c r="EHD66"/>
      <c r="EHE66"/>
      <c r="EHF66"/>
      <c r="EHG66"/>
      <c r="EHH66"/>
      <c r="EHI66"/>
      <c r="EHJ66"/>
      <c r="EHK66"/>
      <c r="EHL66"/>
      <c r="EHM66"/>
      <c r="EHN66"/>
      <c r="EHO66"/>
      <c r="EHP66"/>
      <c r="EHQ66"/>
      <c r="EHR66"/>
      <c r="EHS66"/>
      <c r="EHT66"/>
      <c r="EHU66"/>
      <c r="EHV66"/>
      <c r="EHW66"/>
      <c r="EHX66"/>
      <c r="EHY66"/>
      <c r="EHZ66"/>
      <c r="EIA66"/>
      <c r="EIB66"/>
      <c r="EIC66"/>
      <c r="EID66"/>
      <c r="EIE66"/>
      <c r="EIF66"/>
      <c r="EIG66"/>
      <c r="EIH66"/>
      <c r="EII66"/>
      <c r="EIJ66"/>
      <c r="EIK66"/>
      <c r="EIL66"/>
      <c r="EIM66"/>
      <c r="EIN66"/>
      <c r="EIO66"/>
      <c r="EIP66"/>
      <c r="EIQ66"/>
      <c r="EIR66"/>
      <c r="EIS66"/>
      <c r="EIT66"/>
      <c r="EIU66"/>
      <c r="EIV66"/>
      <c r="EIW66"/>
      <c r="EIX66"/>
      <c r="EIY66"/>
      <c r="EIZ66"/>
      <c r="EJA66"/>
      <c r="EJB66"/>
      <c r="EJC66"/>
      <c r="EJD66"/>
      <c r="EJE66"/>
      <c r="EJF66"/>
      <c r="EJG66"/>
      <c r="EJH66"/>
      <c r="EJI66"/>
      <c r="EJJ66"/>
      <c r="EJK66"/>
      <c r="EJL66"/>
      <c r="EJM66"/>
      <c r="EJN66"/>
      <c r="EJO66"/>
      <c r="EJP66"/>
      <c r="EJQ66"/>
      <c r="EJR66"/>
      <c r="EJS66"/>
      <c r="EJT66"/>
      <c r="EJU66"/>
      <c r="EJV66"/>
      <c r="EJW66"/>
      <c r="EJX66"/>
      <c r="EJY66"/>
      <c r="EJZ66"/>
      <c r="EKA66"/>
      <c r="EKB66"/>
      <c r="EKC66"/>
      <c r="EKD66"/>
      <c r="EKE66"/>
      <c r="EKF66"/>
      <c r="EKG66"/>
      <c r="EKH66"/>
      <c r="EKI66"/>
      <c r="EKJ66"/>
      <c r="EKK66"/>
      <c r="EKL66"/>
      <c r="EKM66"/>
      <c r="EKN66"/>
      <c r="EKO66"/>
      <c r="EKP66"/>
      <c r="EKQ66"/>
      <c r="EKR66"/>
      <c r="EKS66"/>
      <c r="EKT66"/>
      <c r="EKU66"/>
      <c r="EKV66"/>
      <c r="EKW66"/>
      <c r="EKX66"/>
      <c r="EKY66"/>
      <c r="EKZ66"/>
      <c r="ELA66"/>
      <c r="ELB66"/>
      <c r="ELC66"/>
      <c r="ELD66"/>
      <c r="ELE66"/>
      <c r="ELF66"/>
      <c r="ELG66"/>
      <c r="ELH66"/>
      <c r="ELI66"/>
      <c r="ELJ66"/>
      <c r="ELK66"/>
      <c r="ELL66"/>
      <c r="ELM66"/>
      <c r="ELN66"/>
      <c r="ELO66"/>
      <c r="ELP66"/>
      <c r="ELQ66"/>
      <c r="ELR66"/>
      <c r="ELS66"/>
      <c r="ELT66"/>
      <c r="ELU66"/>
      <c r="ELV66"/>
      <c r="ELW66"/>
      <c r="ELX66"/>
      <c r="ELY66"/>
      <c r="ELZ66"/>
      <c r="EMA66"/>
      <c r="EMB66"/>
      <c r="EMC66"/>
      <c r="EMD66"/>
      <c r="EME66"/>
      <c r="EMF66"/>
      <c r="EMG66"/>
      <c r="EMH66"/>
      <c r="EMI66"/>
      <c r="EMJ66"/>
      <c r="EMK66"/>
      <c r="EML66"/>
      <c r="EMM66"/>
      <c r="EMN66"/>
      <c r="EMO66"/>
      <c r="EMP66"/>
      <c r="EMQ66"/>
      <c r="EMR66"/>
      <c r="EMS66"/>
      <c r="EMT66"/>
      <c r="EMU66"/>
      <c r="EMV66"/>
      <c r="EMW66"/>
      <c r="EMX66"/>
      <c r="EMY66"/>
      <c r="EMZ66"/>
      <c r="ENA66"/>
      <c r="ENB66"/>
      <c r="ENC66"/>
      <c r="END66"/>
      <c r="ENE66"/>
      <c r="ENF66"/>
      <c r="ENG66"/>
      <c r="ENH66"/>
      <c r="ENI66"/>
      <c r="ENJ66"/>
      <c r="ENK66"/>
      <c r="ENL66"/>
      <c r="ENM66"/>
      <c r="ENN66"/>
      <c r="ENO66"/>
      <c r="ENP66"/>
      <c r="ENQ66"/>
      <c r="ENR66"/>
      <c r="ENS66"/>
      <c r="ENT66"/>
      <c r="ENU66"/>
      <c r="ENV66"/>
      <c r="ENW66"/>
      <c r="ENX66"/>
      <c r="ENY66"/>
      <c r="ENZ66"/>
      <c r="EOA66"/>
      <c r="EOB66"/>
      <c r="EOC66"/>
      <c r="EOD66"/>
      <c r="EOE66"/>
      <c r="EOF66"/>
      <c r="EOG66"/>
      <c r="EOH66"/>
      <c r="EOI66"/>
      <c r="EOJ66"/>
      <c r="EOK66"/>
      <c r="EOL66"/>
      <c r="EOM66"/>
      <c r="EON66"/>
      <c r="EOO66"/>
      <c r="EOP66"/>
      <c r="EOQ66"/>
      <c r="EOR66"/>
      <c r="EOS66"/>
      <c r="EOT66"/>
      <c r="EOU66"/>
      <c r="EOV66"/>
      <c r="EOW66"/>
      <c r="EOX66"/>
      <c r="EOY66"/>
      <c r="EOZ66"/>
      <c r="EPA66"/>
      <c r="EPB66"/>
      <c r="EPC66"/>
      <c r="EPD66"/>
      <c r="EPE66"/>
      <c r="EPF66"/>
      <c r="EPG66"/>
      <c r="EPH66"/>
      <c r="EPI66"/>
      <c r="EPJ66"/>
      <c r="EPK66"/>
      <c r="EPL66"/>
      <c r="EPM66"/>
      <c r="EPN66"/>
      <c r="EPO66"/>
      <c r="EPP66"/>
      <c r="EPQ66"/>
      <c r="EPR66"/>
      <c r="EPS66"/>
      <c r="EPT66"/>
      <c r="EPU66"/>
      <c r="EPV66"/>
      <c r="EPW66"/>
      <c r="EPX66"/>
      <c r="EPY66"/>
      <c r="EPZ66"/>
      <c r="EQA66"/>
      <c r="EQB66"/>
      <c r="EQC66"/>
      <c r="EQD66"/>
      <c r="EQE66"/>
      <c r="EQF66"/>
      <c r="EQG66"/>
      <c r="EQH66"/>
      <c r="EQI66"/>
      <c r="EQJ66"/>
      <c r="EQK66"/>
      <c r="EQL66"/>
      <c r="EQM66"/>
      <c r="EQN66"/>
      <c r="EQO66"/>
      <c r="EQP66"/>
      <c r="EQQ66"/>
      <c r="EQR66"/>
      <c r="EQS66"/>
      <c r="EQT66"/>
      <c r="EQU66"/>
      <c r="EQV66"/>
      <c r="EQW66"/>
      <c r="EQX66"/>
      <c r="EQY66"/>
      <c r="EQZ66"/>
      <c r="ERA66"/>
      <c r="ERB66"/>
      <c r="ERC66"/>
      <c r="ERD66"/>
      <c r="ERE66"/>
      <c r="ERF66"/>
      <c r="ERG66"/>
      <c r="ERH66"/>
      <c r="ERI66"/>
      <c r="ERJ66"/>
      <c r="ERK66"/>
      <c r="ERL66"/>
      <c r="ERM66"/>
      <c r="ERN66"/>
      <c r="ERO66"/>
      <c r="ERP66"/>
      <c r="ERQ66"/>
      <c r="ERR66"/>
      <c r="ERS66"/>
      <c r="ERT66"/>
      <c r="ERU66"/>
      <c r="ERV66"/>
      <c r="ERW66"/>
      <c r="ERX66"/>
      <c r="ERY66"/>
      <c r="ERZ66"/>
      <c r="ESA66"/>
      <c r="ESB66"/>
      <c r="ESC66"/>
      <c r="ESD66"/>
      <c r="ESE66"/>
      <c r="ESF66"/>
      <c r="ESG66"/>
      <c r="ESH66"/>
      <c r="ESI66"/>
      <c r="ESJ66"/>
      <c r="ESK66"/>
      <c r="ESL66"/>
      <c r="ESM66"/>
      <c r="ESN66"/>
      <c r="ESO66"/>
      <c r="ESP66"/>
      <c r="ESQ66"/>
      <c r="ESR66"/>
      <c r="ESS66"/>
      <c r="EST66"/>
      <c r="ESU66"/>
      <c r="ESV66"/>
      <c r="ESW66"/>
      <c r="ESX66"/>
      <c r="ESY66"/>
      <c r="ESZ66"/>
      <c r="ETA66"/>
      <c r="ETB66"/>
      <c r="ETC66"/>
      <c r="ETD66"/>
      <c r="ETE66"/>
      <c r="ETF66"/>
      <c r="ETG66"/>
      <c r="ETH66"/>
      <c r="ETI66"/>
      <c r="ETJ66"/>
      <c r="ETK66"/>
      <c r="ETL66"/>
      <c r="ETM66"/>
      <c r="ETN66"/>
      <c r="ETO66"/>
      <c r="ETP66"/>
      <c r="ETQ66"/>
      <c r="ETR66"/>
      <c r="ETS66"/>
      <c r="ETT66"/>
      <c r="ETU66"/>
      <c r="ETV66"/>
      <c r="ETW66"/>
      <c r="ETX66"/>
      <c r="ETY66"/>
      <c r="ETZ66"/>
      <c r="EUA66"/>
      <c r="EUB66"/>
      <c r="EUC66"/>
      <c r="EUD66"/>
      <c r="EUE66"/>
      <c r="EUF66"/>
      <c r="EUG66"/>
      <c r="EUH66"/>
      <c r="EUI66"/>
      <c r="EUJ66"/>
      <c r="EUK66"/>
      <c r="EUL66"/>
      <c r="EUM66"/>
      <c r="EUN66"/>
      <c r="EUO66"/>
      <c r="EUP66"/>
      <c r="EUQ66"/>
      <c r="EUR66"/>
      <c r="EUS66"/>
      <c r="EUT66"/>
      <c r="EUU66"/>
      <c r="EUV66"/>
      <c r="EUW66"/>
      <c r="EUX66"/>
      <c r="EUY66"/>
      <c r="EUZ66"/>
      <c r="EVA66"/>
      <c r="EVB66"/>
      <c r="EVC66"/>
      <c r="EVD66"/>
      <c r="EVE66"/>
      <c r="EVF66"/>
      <c r="EVG66"/>
      <c r="EVH66"/>
      <c r="EVI66"/>
      <c r="EVJ66"/>
      <c r="EVK66"/>
      <c r="EVL66"/>
      <c r="EVM66"/>
      <c r="EVN66"/>
      <c r="EVO66"/>
      <c r="EVP66"/>
      <c r="EVQ66"/>
      <c r="EVR66"/>
      <c r="EVS66"/>
      <c r="EVT66"/>
      <c r="EVU66"/>
      <c r="EVV66"/>
      <c r="EVW66"/>
      <c r="EVX66"/>
      <c r="EVY66"/>
      <c r="EVZ66"/>
      <c r="EWA66"/>
      <c r="EWB66"/>
      <c r="EWC66"/>
      <c r="EWD66"/>
      <c r="EWE66"/>
      <c r="EWF66"/>
      <c r="EWG66"/>
      <c r="EWH66"/>
      <c r="EWI66"/>
      <c r="EWJ66"/>
      <c r="EWK66"/>
      <c r="EWL66"/>
      <c r="EWM66"/>
      <c r="EWN66"/>
      <c r="EWO66"/>
      <c r="EWP66"/>
      <c r="EWQ66"/>
      <c r="EWR66"/>
      <c r="EWS66"/>
      <c r="EWT66"/>
      <c r="EWU66"/>
      <c r="EWV66"/>
      <c r="EWW66"/>
      <c r="EWX66"/>
      <c r="EWY66"/>
      <c r="EWZ66"/>
      <c r="EXA66"/>
      <c r="EXB66"/>
      <c r="EXC66"/>
      <c r="EXD66"/>
      <c r="EXE66"/>
      <c r="EXF66"/>
      <c r="EXG66"/>
      <c r="EXH66"/>
      <c r="EXI66"/>
      <c r="EXJ66"/>
      <c r="EXK66"/>
      <c r="EXL66"/>
      <c r="EXM66"/>
      <c r="EXN66"/>
      <c r="EXO66"/>
      <c r="EXP66"/>
      <c r="EXQ66"/>
      <c r="EXR66"/>
      <c r="EXS66"/>
      <c r="EXT66"/>
      <c r="EXU66"/>
      <c r="EXV66"/>
      <c r="EXW66"/>
      <c r="EXX66"/>
      <c r="EXY66"/>
      <c r="EXZ66"/>
      <c r="EYA66"/>
      <c r="EYB66"/>
      <c r="EYC66"/>
      <c r="EYD66"/>
      <c r="EYE66"/>
      <c r="EYF66"/>
      <c r="EYG66"/>
      <c r="EYH66"/>
      <c r="EYI66"/>
      <c r="EYJ66"/>
      <c r="EYK66"/>
      <c r="EYL66"/>
      <c r="EYM66"/>
      <c r="EYN66"/>
      <c r="EYO66"/>
      <c r="EYP66"/>
      <c r="EYQ66"/>
      <c r="EYR66"/>
      <c r="EYS66"/>
      <c r="EYT66"/>
      <c r="EYU66"/>
      <c r="EYV66"/>
      <c r="EYW66"/>
      <c r="EYX66"/>
      <c r="EYY66"/>
      <c r="EYZ66"/>
      <c r="EZA66"/>
      <c r="EZB66"/>
      <c r="EZC66"/>
      <c r="EZD66"/>
      <c r="EZE66"/>
      <c r="EZF66"/>
      <c r="EZG66"/>
      <c r="EZH66"/>
      <c r="EZI66"/>
      <c r="EZJ66"/>
      <c r="EZK66"/>
      <c r="EZL66"/>
      <c r="EZM66"/>
      <c r="EZN66"/>
      <c r="EZO66"/>
      <c r="EZP66"/>
      <c r="EZQ66"/>
      <c r="EZR66"/>
      <c r="EZS66"/>
      <c r="EZT66"/>
      <c r="EZU66"/>
      <c r="EZV66"/>
      <c r="EZW66"/>
      <c r="EZX66"/>
      <c r="EZY66"/>
      <c r="EZZ66"/>
      <c r="FAA66"/>
      <c r="FAB66"/>
      <c r="FAC66"/>
      <c r="FAD66"/>
      <c r="FAE66"/>
      <c r="FAF66"/>
      <c r="FAG66"/>
      <c r="FAH66"/>
      <c r="FAI66"/>
      <c r="FAJ66"/>
      <c r="FAK66"/>
      <c r="FAL66"/>
      <c r="FAM66"/>
      <c r="FAN66"/>
      <c r="FAO66"/>
      <c r="FAP66"/>
      <c r="FAQ66"/>
      <c r="FAR66"/>
      <c r="FAS66"/>
      <c r="FAT66"/>
      <c r="FAU66"/>
      <c r="FAV66"/>
      <c r="FAW66"/>
      <c r="FAX66"/>
      <c r="FAY66"/>
      <c r="FAZ66"/>
      <c r="FBA66"/>
      <c r="FBB66"/>
      <c r="FBC66"/>
      <c r="FBD66"/>
      <c r="FBE66"/>
      <c r="FBF66"/>
      <c r="FBG66"/>
      <c r="FBH66"/>
      <c r="FBI66"/>
      <c r="FBJ66"/>
      <c r="FBK66"/>
      <c r="FBL66"/>
      <c r="FBM66"/>
      <c r="FBN66"/>
      <c r="FBO66"/>
      <c r="FBP66"/>
      <c r="FBQ66"/>
      <c r="FBR66"/>
      <c r="FBS66"/>
      <c r="FBT66"/>
      <c r="FBU66"/>
      <c r="FBV66"/>
      <c r="FBW66"/>
      <c r="FBX66"/>
      <c r="FBY66"/>
      <c r="FBZ66"/>
      <c r="FCA66"/>
      <c r="FCB66"/>
      <c r="FCC66"/>
      <c r="FCD66"/>
      <c r="FCE66"/>
      <c r="FCF66"/>
      <c r="FCG66"/>
      <c r="FCH66"/>
      <c r="FCI66"/>
      <c r="FCJ66"/>
      <c r="FCK66"/>
      <c r="FCL66"/>
      <c r="FCM66"/>
      <c r="FCN66"/>
      <c r="FCO66"/>
      <c r="FCP66"/>
      <c r="FCQ66"/>
      <c r="FCR66"/>
      <c r="FCS66"/>
      <c r="FCT66"/>
      <c r="FCU66"/>
      <c r="FCV66"/>
      <c r="FCW66"/>
      <c r="FCX66"/>
      <c r="FCY66"/>
      <c r="FCZ66"/>
      <c r="FDA66"/>
      <c r="FDB66"/>
      <c r="FDC66"/>
      <c r="FDD66"/>
      <c r="FDE66"/>
      <c r="FDF66"/>
      <c r="FDG66"/>
      <c r="FDH66"/>
      <c r="FDI66"/>
      <c r="FDJ66"/>
      <c r="FDK66"/>
      <c r="FDL66"/>
      <c r="FDM66"/>
      <c r="FDN66"/>
      <c r="FDO66"/>
      <c r="FDP66"/>
      <c r="FDQ66"/>
      <c r="FDR66"/>
      <c r="FDS66"/>
      <c r="FDT66"/>
      <c r="FDU66"/>
      <c r="FDV66"/>
      <c r="FDW66"/>
      <c r="FDX66"/>
      <c r="FDY66"/>
      <c r="FDZ66"/>
      <c r="FEA66"/>
      <c r="FEB66"/>
      <c r="FEC66"/>
      <c r="FED66"/>
      <c r="FEE66"/>
      <c r="FEF66"/>
      <c r="FEG66"/>
      <c r="FEH66"/>
      <c r="FEI66"/>
      <c r="FEJ66"/>
      <c r="FEK66"/>
      <c r="FEL66"/>
      <c r="FEM66"/>
      <c r="FEN66"/>
      <c r="FEO66"/>
      <c r="FEP66"/>
      <c r="FEQ66"/>
      <c r="FER66"/>
      <c r="FES66"/>
      <c r="FET66"/>
      <c r="FEU66"/>
      <c r="FEV66"/>
      <c r="FEW66"/>
      <c r="FEX66"/>
      <c r="FEY66"/>
      <c r="FEZ66"/>
      <c r="FFA66"/>
      <c r="FFB66"/>
      <c r="FFC66"/>
      <c r="FFD66"/>
      <c r="FFE66"/>
      <c r="FFF66"/>
      <c r="FFG66"/>
      <c r="FFH66"/>
      <c r="FFI66"/>
      <c r="FFJ66"/>
      <c r="FFK66"/>
      <c r="FFL66"/>
      <c r="FFM66"/>
      <c r="FFN66"/>
      <c r="FFO66"/>
      <c r="FFP66"/>
      <c r="FFQ66"/>
      <c r="FFR66"/>
      <c r="FFS66"/>
      <c r="FFT66"/>
      <c r="FFU66"/>
      <c r="FFV66"/>
      <c r="FFW66"/>
      <c r="FFX66"/>
      <c r="FFY66"/>
      <c r="FFZ66"/>
      <c r="FGA66"/>
      <c r="FGB66"/>
      <c r="FGC66"/>
      <c r="FGD66"/>
      <c r="FGE66"/>
      <c r="FGF66"/>
      <c r="FGG66"/>
      <c r="FGH66"/>
      <c r="FGI66"/>
      <c r="FGJ66"/>
      <c r="FGK66"/>
      <c r="FGL66"/>
      <c r="FGM66"/>
      <c r="FGN66"/>
      <c r="FGO66"/>
      <c r="FGP66"/>
      <c r="FGQ66"/>
      <c r="FGR66"/>
      <c r="FGS66"/>
      <c r="FGT66"/>
      <c r="FGU66"/>
      <c r="FGV66"/>
      <c r="FGW66"/>
      <c r="FGX66"/>
      <c r="FGY66"/>
      <c r="FGZ66"/>
      <c r="FHA66"/>
      <c r="FHB66"/>
      <c r="FHC66"/>
      <c r="FHD66"/>
      <c r="FHE66"/>
      <c r="FHF66"/>
      <c r="FHG66"/>
      <c r="FHH66"/>
      <c r="FHI66"/>
      <c r="FHJ66"/>
      <c r="FHK66"/>
      <c r="FHL66"/>
      <c r="FHM66"/>
      <c r="FHN66"/>
      <c r="FHO66"/>
      <c r="FHP66"/>
      <c r="FHQ66"/>
      <c r="FHR66"/>
      <c r="FHS66"/>
      <c r="FHT66"/>
      <c r="FHU66"/>
      <c r="FHV66"/>
      <c r="FHW66"/>
      <c r="FHX66"/>
      <c r="FHY66"/>
      <c r="FHZ66"/>
      <c r="FIA66"/>
      <c r="FIB66"/>
      <c r="FIC66"/>
      <c r="FID66"/>
      <c r="FIE66"/>
      <c r="FIF66"/>
      <c r="FIG66"/>
      <c r="FIH66"/>
      <c r="FII66"/>
      <c r="FIJ66"/>
      <c r="FIK66"/>
      <c r="FIL66"/>
      <c r="FIM66"/>
      <c r="FIN66"/>
      <c r="FIO66"/>
      <c r="FIP66"/>
      <c r="FIQ66"/>
      <c r="FIR66"/>
      <c r="FIS66"/>
      <c r="FIT66"/>
      <c r="FIU66"/>
      <c r="FIV66"/>
      <c r="FIW66"/>
      <c r="FIX66"/>
      <c r="FIY66"/>
      <c r="FIZ66"/>
      <c r="FJA66"/>
      <c r="FJB66"/>
      <c r="FJC66"/>
      <c r="FJD66"/>
      <c r="FJE66"/>
      <c r="FJF66"/>
      <c r="FJG66"/>
      <c r="FJH66"/>
      <c r="FJI66"/>
      <c r="FJJ66"/>
      <c r="FJK66"/>
      <c r="FJL66"/>
      <c r="FJM66"/>
      <c r="FJN66"/>
      <c r="FJO66"/>
      <c r="FJP66"/>
      <c r="FJQ66"/>
      <c r="FJR66"/>
      <c r="FJS66"/>
      <c r="FJT66"/>
      <c r="FJU66"/>
      <c r="FJV66"/>
      <c r="FJW66"/>
      <c r="FJX66"/>
      <c r="FJY66"/>
      <c r="FJZ66"/>
      <c r="FKA66"/>
      <c r="FKB66"/>
      <c r="FKC66"/>
      <c r="FKD66"/>
      <c r="FKE66"/>
      <c r="FKF66"/>
      <c r="FKG66"/>
      <c r="FKH66"/>
      <c r="FKI66"/>
      <c r="FKJ66"/>
      <c r="FKK66"/>
      <c r="FKL66"/>
      <c r="FKM66"/>
      <c r="FKN66"/>
      <c r="FKO66"/>
      <c r="FKP66"/>
      <c r="FKQ66"/>
      <c r="FKR66"/>
      <c r="FKS66"/>
      <c r="FKT66"/>
      <c r="FKU66"/>
      <c r="FKV66"/>
      <c r="FKW66"/>
      <c r="FKX66"/>
      <c r="FKY66"/>
      <c r="FKZ66"/>
      <c r="FLA66"/>
      <c r="FLB66"/>
      <c r="FLC66"/>
      <c r="FLD66"/>
      <c r="FLE66"/>
      <c r="FLF66"/>
      <c r="FLG66"/>
      <c r="FLH66"/>
      <c r="FLI66"/>
      <c r="FLJ66"/>
      <c r="FLK66"/>
      <c r="FLL66"/>
      <c r="FLM66"/>
      <c r="FLN66"/>
      <c r="FLO66"/>
      <c r="FLP66"/>
      <c r="FLQ66"/>
      <c r="FLR66"/>
      <c r="FLS66"/>
      <c r="FLT66"/>
      <c r="FLU66"/>
      <c r="FLV66"/>
      <c r="FLW66"/>
      <c r="FLX66"/>
      <c r="FLY66"/>
      <c r="FLZ66"/>
      <c r="FMA66"/>
      <c r="FMB66"/>
      <c r="FMC66"/>
      <c r="FMD66"/>
      <c r="FME66"/>
      <c r="FMF66"/>
      <c r="FMG66"/>
      <c r="FMH66"/>
      <c r="FMI66"/>
      <c r="FMJ66"/>
      <c r="FMK66"/>
      <c r="FML66"/>
      <c r="FMM66"/>
      <c r="FMN66"/>
      <c r="FMO66"/>
      <c r="FMP66"/>
      <c r="FMQ66"/>
      <c r="FMR66"/>
      <c r="FMS66"/>
      <c r="FMT66"/>
      <c r="FMU66"/>
      <c r="FMV66"/>
      <c r="FMW66"/>
      <c r="FMX66"/>
      <c r="FMY66"/>
      <c r="FMZ66"/>
      <c r="FNA66"/>
      <c r="FNB66"/>
      <c r="FNC66"/>
      <c r="FND66"/>
      <c r="FNE66"/>
      <c r="FNF66"/>
      <c r="FNG66"/>
      <c r="FNH66"/>
      <c r="FNI66"/>
      <c r="FNJ66"/>
      <c r="FNK66"/>
      <c r="FNL66"/>
      <c r="FNM66"/>
      <c r="FNN66"/>
      <c r="FNO66"/>
      <c r="FNP66"/>
      <c r="FNQ66"/>
      <c r="FNR66"/>
      <c r="FNS66"/>
      <c r="FNT66"/>
      <c r="FNU66"/>
      <c r="FNV66"/>
      <c r="FNW66"/>
      <c r="FNX66"/>
      <c r="FNY66"/>
      <c r="FNZ66"/>
      <c r="FOA66"/>
      <c r="FOB66"/>
      <c r="FOC66"/>
      <c r="FOD66"/>
      <c r="FOE66"/>
      <c r="FOF66"/>
      <c r="FOG66"/>
      <c r="FOH66"/>
      <c r="FOI66"/>
      <c r="FOJ66"/>
      <c r="FOK66"/>
      <c r="FOL66"/>
      <c r="FOM66"/>
      <c r="FON66"/>
      <c r="FOO66"/>
      <c r="FOP66"/>
      <c r="FOQ66"/>
      <c r="FOR66"/>
      <c r="FOS66"/>
      <c r="FOT66"/>
      <c r="FOU66"/>
      <c r="FOV66"/>
      <c r="FOW66"/>
      <c r="FOX66"/>
      <c r="FOY66"/>
      <c r="FOZ66"/>
      <c r="FPA66"/>
      <c r="FPB66"/>
      <c r="FPC66"/>
      <c r="FPD66"/>
      <c r="FPE66"/>
      <c r="FPF66"/>
      <c r="FPG66"/>
      <c r="FPH66"/>
      <c r="FPI66"/>
      <c r="FPJ66"/>
      <c r="FPK66"/>
      <c r="FPL66"/>
      <c r="FPM66"/>
      <c r="FPN66"/>
      <c r="FPO66"/>
      <c r="FPP66"/>
      <c r="FPQ66"/>
      <c r="FPR66"/>
      <c r="FPS66"/>
      <c r="FPT66"/>
      <c r="FPU66"/>
      <c r="FPV66"/>
      <c r="FPW66"/>
      <c r="FPX66"/>
      <c r="FPY66"/>
      <c r="FPZ66"/>
      <c r="FQA66"/>
      <c r="FQB66"/>
      <c r="FQC66"/>
      <c r="FQD66"/>
      <c r="FQE66"/>
      <c r="FQF66"/>
      <c r="FQG66"/>
      <c r="FQH66"/>
      <c r="FQI66"/>
      <c r="FQJ66"/>
      <c r="FQK66"/>
      <c r="FQL66"/>
      <c r="FQM66"/>
      <c r="FQN66"/>
      <c r="FQO66"/>
      <c r="FQP66"/>
      <c r="FQQ66"/>
      <c r="FQR66"/>
      <c r="FQS66"/>
      <c r="FQT66"/>
      <c r="FQU66"/>
      <c r="FQV66"/>
      <c r="FQW66"/>
      <c r="FQX66"/>
      <c r="FQY66"/>
      <c r="FQZ66"/>
      <c r="FRA66"/>
      <c r="FRB66"/>
      <c r="FRC66"/>
      <c r="FRD66"/>
      <c r="FRE66"/>
      <c r="FRF66"/>
      <c r="FRG66"/>
      <c r="FRH66"/>
      <c r="FRI66"/>
      <c r="FRJ66"/>
      <c r="FRK66"/>
      <c r="FRL66"/>
      <c r="FRM66"/>
      <c r="FRN66"/>
      <c r="FRO66"/>
      <c r="FRP66"/>
      <c r="FRQ66"/>
      <c r="FRR66"/>
      <c r="FRS66"/>
      <c r="FRT66"/>
      <c r="FRU66"/>
      <c r="FRV66"/>
      <c r="FRW66"/>
      <c r="FRX66"/>
      <c r="FRY66"/>
      <c r="FRZ66"/>
      <c r="FSA66"/>
      <c r="FSB66"/>
      <c r="FSC66"/>
      <c r="FSD66"/>
      <c r="FSE66"/>
      <c r="FSF66"/>
      <c r="FSG66"/>
      <c r="FSH66"/>
      <c r="FSI66"/>
      <c r="FSJ66"/>
      <c r="FSK66"/>
      <c r="FSL66"/>
      <c r="FSM66"/>
      <c r="FSN66"/>
      <c r="FSO66"/>
      <c r="FSP66"/>
      <c r="FSQ66"/>
      <c r="FSR66"/>
      <c r="FSS66"/>
      <c r="FST66"/>
      <c r="FSU66"/>
      <c r="FSV66"/>
      <c r="FSW66"/>
      <c r="FSX66"/>
      <c r="FSY66"/>
      <c r="FSZ66"/>
      <c r="FTA66"/>
      <c r="FTB66"/>
      <c r="FTC66"/>
      <c r="FTD66"/>
      <c r="FTE66"/>
      <c r="FTF66"/>
      <c r="FTG66"/>
      <c r="FTH66"/>
      <c r="FTI66"/>
      <c r="FTJ66"/>
      <c r="FTK66"/>
      <c r="FTL66"/>
      <c r="FTM66"/>
      <c r="FTN66"/>
      <c r="FTO66"/>
      <c r="FTP66"/>
      <c r="FTQ66"/>
      <c r="FTR66"/>
      <c r="FTS66"/>
      <c r="FTT66"/>
      <c r="FTU66"/>
      <c r="FTV66"/>
      <c r="FTW66"/>
      <c r="FTX66"/>
      <c r="FTY66"/>
      <c r="FTZ66"/>
      <c r="FUA66"/>
      <c r="FUB66"/>
      <c r="FUC66"/>
      <c r="FUD66"/>
      <c r="FUE66"/>
      <c r="FUF66"/>
      <c r="FUG66"/>
      <c r="FUH66"/>
      <c r="FUI66"/>
      <c r="FUJ66"/>
      <c r="FUK66"/>
      <c r="FUL66"/>
      <c r="FUM66"/>
      <c r="FUN66"/>
      <c r="FUO66"/>
      <c r="FUP66"/>
      <c r="FUQ66"/>
      <c r="FUR66"/>
      <c r="FUS66"/>
      <c r="FUT66"/>
      <c r="FUU66"/>
      <c r="FUV66"/>
      <c r="FUW66"/>
      <c r="FUX66"/>
      <c r="FUY66"/>
      <c r="FUZ66"/>
      <c r="FVA66"/>
      <c r="FVB66"/>
      <c r="FVC66"/>
      <c r="FVD66"/>
      <c r="FVE66"/>
      <c r="FVF66"/>
      <c r="FVG66"/>
      <c r="FVH66"/>
      <c r="FVI66"/>
      <c r="FVJ66"/>
      <c r="FVK66"/>
      <c r="FVL66"/>
      <c r="FVM66"/>
      <c r="FVN66"/>
      <c r="FVO66"/>
      <c r="FVP66"/>
      <c r="FVQ66"/>
      <c r="FVR66"/>
      <c r="FVS66"/>
      <c r="FVT66"/>
      <c r="FVU66"/>
      <c r="FVV66"/>
      <c r="FVW66"/>
      <c r="FVX66"/>
      <c r="FVY66"/>
      <c r="FVZ66"/>
      <c r="FWA66"/>
      <c r="FWB66"/>
      <c r="FWC66"/>
      <c r="FWD66"/>
      <c r="FWE66"/>
      <c r="FWF66"/>
      <c r="FWG66"/>
      <c r="FWH66"/>
      <c r="FWI66"/>
      <c r="FWJ66"/>
      <c r="FWK66"/>
      <c r="FWL66"/>
      <c r="FWM66"/>
      <c r="FWN66"/>
      <c r="FWO66"/>
      <c r="FWP66"/>
      <c r="FWQ66"/>
      <c r="FWR66"/>
      <c r="FWS66"/>
      <c r="FWT66"/>
      <c r="FWU66"/>
      <c r="FWV66"/>
      <c r="FWW66"/>
      <c r="FWX66"/>
      <c r="FWY66"/>
      <c r="FWZ66"/>
      <c r="FXA66"/>
      <c r="FXB66"/>
      <c r="FXC66"/>
      <c r="FXD66"/>
      <c r="FXE66"/>
      <c r="FXF66"/>
      <c r="FXG66"/>
      <c r="FXH66"/>
      <c r="FXI66"/>
      <c r="FXJ66"/>
      <c r="FXK66"/>
      <c r="FXL66"/>
      <c r="FXM66"/>
      <c r="FXN66"/>
      <c r="FXO66"/>
      <c r="FXP66"/>
      <c r="FXQ66"/>
      <c r="FXR66"/>
      <c r="FXS66"/>
      <c r="FXT66"/>
      <c r="FXU66"/>
      <c r="FXV66"/>
      <c r="FXW66"/>
      <c r="FXX66"/>
      <c r="FXY66"/>
      <c r="FXZ66"/>
      <c r="FYA66"/>
      <c r="FYB66"/>
      <c r="FYC66"/>
      <c r="FYD66"/>
      <c r="FYE66"/>
      <c r="FYF66"/>
      <c r="FYG66"/>
      <c r="FYH66"/>
      <c r="FYI66"/>
      <c r="FYJ66"/>
      <c r="FYK66"/>
      <c r="FYL66"/>
      <c r="FYM66"/>
      <c r="FYN66"/>
      <c r="FYO66"/>
      <c r="FYP66"/>
      <c r="FYQ66"/>
      <c r="FYR66"/>
      <c r="FYS66"/>
      <c r="FYT66"/>
      <c r="FYU66"/>
      <c r="FYV66"/>
      <c r="FYW66"/>
      <c r="FYX66"/>
      <c r="FYY66"/>
      <c r="FYZ66"/>
      <c r="FZA66"/>
      <c r="FZB66"/>
      <c r="FZC66"/>
      <c r="FZD66"/>
      <c r="FZE66"/>
      <c r="FZF66"/>
      <c r="FZG66"/>
      <c r="FZH66"/>
      <c r="FZI66"/>
      <c r="FZJ66"/>
      <c r="FZK66"/>
      <c r="FZL66"/>
      <c r="FZM66"/>
      <c r="FZN66"/>
      <c r="FZO66"/>
      <c r="FZP66"/>
      <c r="FZQ66"/>
      <c r="FZR66"/>
      <c r="FZS66"/>
      <c r="FZT66"/>
      <c r="FZU66"/>
      <c r="FZV66"/>
      <c r="FZW66"/>
      <c r="FZX66"/>
      <c r="FZY66"/>
      <c r="FZZ66"/>
      <c r="GAA66"/>
      <c r="GAB66"/>
      <c r="GAC66"/>
      <c r="GAD66"/>
      <c r="GAE66"/>
      <c r="GAF66"/>
      <c r="GAG66"/>
      <c r="GAH66"/>
      <c r="GAI66"/>
      <c r="GAJ66"/>
      <c r="GAK66"/>
      <c r="GAL66"/>
      <c r="GAM66"/>
      <c r="GAN66"/>
      <c r="GAO66"/>
      <c r="GAP66"/>
      <c r="GAQ66"/>
      <c r="GAR66"/>
      <c r="GAS66"/>
      <c r="GAT66"/>
      <c r="GAU66"/>
      <c r="GAV66"/>
      <c r="GAW66"/>
      <c r="GAX66"/>
      <c r="GAY66"/>
      <c r="GAZ66"/>
      <c r="GBA66"/>
      <c r="GBB66"/>
      <c r="GBC66"/>
      <c r="GBD66"/>
      <c r="GBE66"/>
      <c r="GBF66"/>
      <c r="GBG66"/>
      <c r="GBH66"/>
      <c r="GBI66"/>
      <c r="GBJ66"/>
      <c r="GBK66"/>
      <c r="GBL66"/>
      <c r="GBM66"/>
      <c r="GBN66"/>
      <c r="GBO66"/>
      <c r="GBP66"/>
      <c r="GBQ66"/>
      <c r="GBR66"/>
      <c r="GBS66"/>
      <c r="GBT66"/>
      <c r="GBU66"/>
      <c r="GBV66"/>
      <c r="GBW66"/>
      <c r="GBX66"/>
      <c r="GBY66"/>
      <c r="GBZ66"/>
      <c r="GCA66"/>
      <c r="GCB66"/>
      <c r="GCC66"/>
      <c r="GCD66"/>
      <c r="GCE66"/>
      <c r="GCF66"/>
      <c r="GCG66"/>
      <c r="GCH66"/>
      <c r="GCI66"/>
      <c r="GCJ66"/>
      <c r="GCK66"/>
      <c r="GCL66"/>
      <c r="GCM66"/>
      <c r="GCN66"/>
      <c r="GCO66"/>
      <c r="GCP66"/>
      <c r="GCQ66"/>
      <c r="GCR66"/>
      <c r="GCS66"/>
      <c r="GCT66"/>
      <c r="GCU66"/>
      <c r="GCV66"/>
      <c r="GCW66"/>
      <c r="GCX66"/>
      <c r="GCY66"/>
      <c r="GCZ66"/>
      <c r="GDA66"/>
      <c r="GDB66"/>
      <c r="GDC66"/>
      <c r="GDD66"/>
      <c r="GDE66"/>
      <c r="GDF66"/>
      <c r="GDG66"/>
      <c r="GDH66"/>
      <c r="GDI66"/>
      <c r="GDJ66"/>
      <c r="GDK66"/>
      <c r="GDL66"/>
      <c r="GDM66"/>
      <c r="GDN66"/>
      <c r="GDO66"/>
      <c r="GDP66"/>
      <c r="GDQ66"/>
      <c r="GDR66"/>
      <c r="GDS66"/>
      <c r="GDT66"/>
      <c r="GDU66"/>
      <c r="GDV66"/>
      <c r="GDW66"/>
      <c r="GDX66"/>
      <c r="GDY66"/>
      <c r="GDZ66"/>
      <c r="GEA66"/>
      <c r="GEB66"/>
      <c r="GEC66"/>
      <c r="GED66"/>
      <c r="GEE66"/>
      <c r="GEF66"/>
      <c r="GEG66"/>
      <c r="GEH66"/>
      <c r="GEI66"/>
      <c r="GEJ66"/>
      <c r="GEK66"/>
      <c r="GEL66"/>
      <c r="GEM66"/>
      <c r="GEN66"/>
      <c r="GEO66"/>
      <c r="GEP66"/>
      <c r="GEQ66"/>
      <c r="GER66"/>
      <c r="GES66"/>
      <c r="GET66"/>
      <c r="GEU66"/>
      <c r="GEV66"/>
      <c r="GEW66"/>
      <c r="GEX66"/>
      <c r="GEY66"/>
      <c r="GEZ66"/>
      <c r="GFA66"/>
      <c r="GFB66"/>
      <c r="GFC66"/>
      <c r="GFD66"/>
      <c r="GFE66"/>
      <c r="GFF66"/>
      <c r="GFG66"/>
      <c r="GFH66"/>
      <c r="GFI66"/>
      <c r="GFJ66"/>
      <c r="GFK66"/>
      <c r="GFL66"/>
      <c r="GFM66"/>
      <c r="GFN66"/>
      <c r="GFO66"/>
      <c r="GFP66"/>
      <c r="GFQ66"/>
      <c r="GFR66"/>
      <c r="GFS66"/>
      <c r="GFT66"/>
      <c r="GFU66"/>
      <c r="GFV66"/>
      <c r="GFW66"/>
      <c r="GFX66"/>
      <c r="GFY66"/>
      <c r="GFZ66"/>
      <c r="GGA66"/>
      <c r="GGB66"/>
      <c r="GGC66"/>
      <c r="GGD66"/>
      <c r="GGE66"/>
      <c r="GGF66"/>
      <c r="GGG66"/>
      <c r="GGH66"/>
      <c r="GGI66"/>
      <c r="GGJ66"/>
      <c r="GGK66"/>
      <c r="GGL66"/>
      <c r="GGM66"/>
      <c r="GGN66"/>
      <c r="GGO66"/>
      <c r="GGP66"/>
      <c r="GGQ66"/>
      <c r="GGR66"/>
      <c r="GGS66"/>
      <c r="GGT66"/>
      <c r="GGU66"/>
      <c r="GGV66"/>
      <c r="GGW66"/>
      <c r="GGX66"/>
      <c r="GGY66"/>
      <c r="GGZ66"/>
      <c r="GHA66"/>
      <c r="GHB66"/>
      <c r="GHC66"/>
      <c r="GHD66"/>
      <c r="GHE66"/>
      <c r="GHF66"/>
      <c r="GHG66"/>
      <c r="GHH66"/>
      <c r="GHI66"/>
      <c r="GHJ66"/>
      <c r="GHK66"/>
      <c r="GHL66"/>
      <c r="GHM66"/>
      <c r="GHN66"/>
      <c r="GHO66"/>
      <c r="GHP66"/>
      <c r="GHQ66"/>
      <c r="GHR66"/>
      <c r="GHS66"/>
      <c r="GHT66"/>
      <c r="GHU66"/>
      <c r="GHV66"/>
      <c r="GHW66"/>
      <c r="GHX66"/>
      <c r="GHY66"/>
      <c r="GHZ66"/>
      <c r="GIA66"/>
      <c r="GIB66"/>
      <c r="GIC66"/>
      <c r="GID66"/>
      <c r="GIE66"/>
      <c r="GIF66"/>
      <c r="GIG66"/>
      <c r="GIH66"/>
      <c r="GII66"/>
      <c r="GIJ66"/>
      <c r="GIK66"/>
      <c r="GIL66"/>
      <c r="GIM66"/>
      <c r="GIN66"/>
      <c r="GIO66"/>
      <c r="GIP66"/>
      <c r="GIQ66"/>
      <c r="GIR66"/>
      <c r="GIS66"/>
      <c r="GIT66"/>
      <c r="GIU66"/>
      <c r="GIV66"/>
      <c r="GIW66"/>
      <c r="GIX66"/>
      <c r="GIY66"/>
      <c r="GIZ66"/>
      <c r="GJA66"/>
      <c r="GJB66"/>
      <c r="GJC66"/>
      <c r="GJD66"/>
      <c r="GJE66"/>
      <c r="GJF66"/>
      <c r="GJG66"/>
      <c r="GJH66"/>
      <c r="GJI66"/>
      <c r="GJJ66"/>
      <c r="GJK66"/>
      <c r="GJL66"/>
      <c r="GJM66"/>
      <c r="GJN66"/>
      <c r="GJO66"/>
      <c r="GJP66"/>
      <c r="GJQ66"/>
      <c r="GJR66"/>
      <c r="GJS66"/>
      <c r="GJT66"/>
      <c r="GJU66"/>
      <c r="GJV66"/>
      <c r="GJW66"/>
      <c r="GJX66"/>
      <c r="GJY66"/>
      <c r="GJZ66"/>
      <c r="GKA66"/>
      <c r="GKB66"/>
      <c r="GKC66"/>
      <c r="GKD66"/>
      <c r="GKE66"/>
      <c r="GKF66"/>
      <c r="GKG66"/>
      <c r="GKH66"/>
      <c r="GKI66"/>
      <c r="GKJ66"/>
      <c r="GKK66"/>
      <c r="GKL66"/>
      <c r="GKM66"/>
      <c r="GKN66"/>
      <c r="GKO66"/>
      <c r="GKP66"/>
      <c r="GKQ66"/>
      <c r="GKR66"/>
      <c r="GKS66"/>
      <c r="GKT66"/>
      <c r="GKU66"/>
      <c r="GKV66"/>
      <c r="GKW66"/>
      <c r="GKX66"/>
      <c r="GKY66"/>
      <c r="GKZ66"/>
      <c r="GLA66"/>
      <c r="GLB66"/>
      <c r="GLC66"/>
      <c r="GLD66"/>
      <c r="GLE66"/>
      <c r="GLF66"/>
      <c r="GLG66"/>
      <c r="GLH66"/>
      <c r="GLI66"/>
      <c r="GLJ66"/>
      <c r="GLK66"/>
      <c r="GLL66"/>
      <c r="GLM66"/>
      <c r="GLN66"/>
      <c r="GLO66"/>
      <c r="GLP66"/>
      <c r="GLQ66"/>
      <c r="GLR66"/>
      <c r="GLS66"/>
      <c r="GLT66"/>
      <c r="GLU66"/>
      <c r="GLV66"/>
      <c r="GLW66"/>
      <c r="GLX66"/>
      <c r="GLY66"/>
      <c r="GLZ66"/>
      <c r="GMA66"/>
      <c r="GMB66"/>
      <c r="GMC66"/>
      <c r="GMD66"/>
      <c r="GME66"/>
      <c r="GMF66"/>
      <c r="GMG66"/>
      <c r="GMH66"/>
      <c r="GMI66"/>
      <c r="GMJ66"/>
      <c r="GMK66"/>
      <c r="GML66"/>
      <c r="GMM66"/>
      <c r="GMN66"/>
      <c r="GMO66"/>
      <c r="GMP66"/>
      <c r="GMQ66"/>
      <c r="GMR66"/>
      <c r="GMS66"/>
      <c r="GMT66"/>
      <c r="GMU66"/>
      <c r="GMV66"/>
      <c r="GMW66"/>
      <c r="GMX66"/>
      <c r="GMY66"/>
      <c r="GMZ66"/>
      <c r="GNA66"/>
      <c r="GNB66"/>
      <c r="GNC66"/>
      <c r="GND66"/>
      <c r="GNE66"/>
      <c r="GNF66"/>
      <c r="GNG66"/>
      <c r="GNH66"/>
      <c r="GNI66"/>
      <c r="GNJ66"/>
      <c r="GNK66"/>
      <c r="GNL66"/>
      <c r="GNM66"/>
      <c r="GNN66"/>
      <c r="GNO66"/>
      <c r="GNP66"/>
      <c r="GNQ66"/>
      <c r="GNR66"/>
      <c r="GNS66"/>
      <c r="GNT66"/>
      <c r="GNU66"/>
      <c r="GNV66"/>
      <c r="GNW66"/>
      <c r="GNX66"/>
      <c r="GNY66"/>
      <c r="GNZ66"/>
      <c r="GOA66"/>
      <c r="GOB66"/>
      <c r="GOC66"/>
      <c r="GOD66"/>
      <c r="GOE66"/>
      <c r="GOF66"/>
      <c r="GOG66"/>
      <c r="GOH66"/>
      <c r="GOI66"/>
      <c r="GOJ66"/>
      <c r="GOK66"/>
      <c r="GOL66"/>
      <c r="GOM66"/>
      <c r="GON66"/>
      <c r="GOO66"/>
      <c r="GOP66"/>
      <c r="GOQ66"/>
      <c r="GOR66"/>
      <c r="GOS66"/>
      <c r="GOT66"/>
      <c r="GOU66"/>
      <c r="GOV66"/>
      <c r="GOW66"/>
      <c r="GOX66"/>
      <c r="GOY66"/>
      <c r="GOZ66"/>
      <c r="GPA66"/>
      <c r="GPB66"/>
      <c r="GPC66"/>
      <c r="GPD66"/>
      <c r="GPE66"/>
      <c r="GPF66"/>
      <c r="GPG66"/>
      <c r="GPH66"/>
      <c r="GPI66"/>
      <c r="GPJ66"/>
      <c r="GPK66"/>
      <c r="GPL66"/>
      <c r="GPM66"/>
      <c r="GPN66"/>
      <c r="GPO66"/>
      <c r="GPP66"/>
      <c r="GPQ66"/>
      <c r="GPR66"/>
      <c r="GPS66"/>
      <c r="GPT66"/>
      <c r="GPU66"/>
      <c r="GPV66"/>
      <c r="GPW66"/>
      <c r="GPX66"/>
      <c r="GPY66"/>
      <c r="GPZ66"/>
      <c r="GQA66"/>
      <c r="GQB66"/>
      <c r="GQC66"/>
      <c r="GQD66"/>
      <c r="GQE66"/>
      <c r="GQF66"/>
      <c r="GQG66"/>
      <c r="GQH66"/>
      <c r="GQI66"/>
      <c r="GQJ66"/>
      <c r="GQK66"/>
      <c r="GQL66"/>
      <c r="GQM66"/>
      <c r="GQN66"/>
      <c r="GQO66"/>
      <c r="GQP66"/>
      <c r="GQQ66"/>
      <c r="GQR66"/>
      <c r="GQS66"/>
      <c r="GQT66"/>
      <c r="GQU66"/>
      <c r="GQV66"/>
      <c r="GQW66"/>
      <c r="GQX66"/>
      <c r="GQY66"/>
      <c r="GQZ66"/>
      <c r="GRA66"/>
      <c r="GRB66"/>
      <c r="GRC66"/>
      <c r="GRD66"/>
      <c r="GRE66"/>
      <c r="GRF66"/>
      <c r="GRG66"/>
      <c r="GRH66"/>
      <c r="GRI66"/>
      <c r="GRJ66"/>
      <c r="GRK66"/>
      <c r="GRL66"/>
      <c r="GRM66"/>
      <c r="GRN66"/>
      <c r="GRO66"/>
      <c r="GRP66"/>
      <c r="GRQ66"/>
      <c r="GRR66"/>
      <c r="GRS66"/>
      <c r="GRT66"/>
      <c r="GRU66"/>
      <c r="GRV66"/>
      <c r="GRW66"/>
      <c r="GRX66"/>
      <c r="GRY66"/>
      <c r="GRZ66"/>
      <c r="GSA66"/>
      <c r="GSB66"/>
      <c r="GSC66"/>
      <c r="GSD66"/>
      <c r="GSE66"/>
      <c r="GSF66"/>
      <c r="GSG66"/>
      <c r="GSH66"/>
      <c r="GSI66"/>
      <c r="GSJ66"/>
      <c r="GSK66"/>
      <c r="GSL66"/>
      <c r="GSM66"/>
      <c r="GSN66"/>
      <c r="GSO66"/>
      <c r="GSP66"/>
      <c r="GSQ66"/>
      <c r="GSR66"/>
      <c r="GSS66"/>
      <c r="GST66"/>
      <c r="GSU66"/>
      <c r="GSV66"/>
      <c r="GSW66"/>
      <c r="GSX66"/>
      <c r="GSY66"/>
      <c r="GSZ66"/>
      <c r="GTA66"/>
      <c r="GTB66"/>
      <c r="GTC66"/>
      <c r="GTD66"/>
      <c r="GTE66"/>
      <c r="GTF66"/>
      <c r="GTG66"/>
      <c r="GTH66"/>
      <c r="GTI66"/>
      <c r="GTJ66"/>
      <c r="GTK66"/>
      <c r="GTL66"/>
      <c r="GTM66"/>
      <c r="GTN66"/>
      <c r="GTO66"/>
      <c r="GTP66"/>
      <c r="GTQ66"/>
      <c r="GTR66"/>
      <c r="GTS66"/>
      <c r="GTT66"/>
      <c r="GTU66"/>
      <c r="GTV66"/>
      <c r="GTW66"/>
      <c r="GTX66"/>
      <c r="GTY66"/>
      <c r="GTZ66"/>
      <c r="GUA66"/>
      <c r="GUB66"/>
      <c r="GUC66"/>
      <c r="GUD66"/>
      <c r="GUE66"/>
      <c r="GUF66"/>
      <c r="GUG66"/>
      <c r="GUH66"/>
      <c r="GUI66"/>
      <c r="GUJ66"/>
      <c r="GUK66"/>
      <c r="GUL66"/>
      <c r="GUM66"/>
      <c r="GUN66"/>
      <c r="GUO66"/>
      <c r="GUP66"/>
      <c r="GUQ66"/>
      <c r="GUR66"/>
      <c r="GUS66"/>
      <c r="GUT66"/>
      <c r="GUU66"/>
      <c r="GUV66"/>
      <c r="GUW66"/>
      <c r="GUX66"/>
      <c r="GUY66"/>
      <c r="GUZ66"/>
      <c r="GVA66"/>
      <c r="GVB66"/>
      <c r="GVC66"/>
      <c r="GVD66"/>
      <c r="GVE66"/>
      <c r="GVF66"/>
      <c r="GVG66"/>
      <c r="GVH66"/>
      <c r="GVI66"/>
      <c r="GVJ66"/>
      <c r="GVK66"/>
      <c r="GVL66"/>
      <c r="GVM66"/>
      <c r="GVN66"/>
      <c r="GVO66"/>
      <c r="GVP66"/>
      <c r="GVQ66"/>
      <c r="GVR66"/>
      <c r="GVS66"/>
      <c r="GVT66"/>
      <c r="GVU66"/>
      <c r="GVV66"/>
      <c r="GVW66"/>
      <c r="GVX66"/>
      <c r="GVY66"/>
      <c r="GVZ66"/>
      <c r="GWA66"/>
      <c r="GWB66"/>
      <c r="GWC66"/>
      <c r="GWD66"/>
      <c r="GWE66"/>
      <c r="GWF66"/>
      <c r="GWG66"/>
      <c r="GWH66"/>
      <c r="GWI66"/>
      <c r="GWJ66"/>
      <c r="GWK66"/>
      <c r="GWL66"/>
      <c r="GWM66"/>
      <c r="GWN66"/>
      <c r="GWO66"/>
      <c r="GWP66"/>
      <c r="GWQ66"/>
      <c r="GWR66"/>
      <c r="GWS66"/>
      <c r="GWT66"/>
      <c r="GWU66"/>
      <c r="GWV66"/>
      <c r="GWW66"/>
      <c r="GWX66"/>
      <c r="GWY66"/>
      <c r="GWZ66"/>
      <c r="GXA66"/>
      <c r="GXB66"/>
      <c r="GXC66"/>
      <c r="GXD66"/>
      <c r="GXE66"/>
      <c r="GXF66"/>
      <c r="GXG66"/>
      <c r="GXH66"/>
      <c r="GXI66"/>
      <c r="GXJ66"/>
      <c r="GXK66"/>
      <c r="GXL66"/>
      <c r="GXM66"/>
      <c r="GXN66"/>
      <c r="GXO66"/>
      <c r="GXP66"/>
      <c r="GXQ66"/>
      <c r="GXR66"/>
      <c r="GXS66"/>
      <c r="GXT66"/>
      <c r="GXU66"/>
      <c r="GXV66"/>
      <c r="GXW66"/>
      <c r="GXX66"/>
      <c r="GXY66"/>
      <c r="GXZ66"/>
      <c r="GYA66"/>
      <c r="GYB66"/>
      <c r="GYC66"/>
      <c r="GYD66"/>
      <c r="GYE66"/>
      <c r="GYF66"/>
      <c r="GYG66"/>
      <c r="GYH66"/>
      <c r="GYI66"/>
      <c r="GYJ66"/>
      <c r="GYK66"/>
      <c r="GYL66"/>
      <c r="GYM66"/>
      <c r="GYN66"/>
      <c r="GYO66"/>
      <c r="GYP66"/>
      <c r="GYQ66"/>
      <c r="GYR66"/>
      <c r="GYS66"/>
      <c r="GYT66"/>
      <c r="GYU66"/>
      <c r="GYV66"/>
      <c r="GYW66"/>
      <c r="GYX66"/>
      <c r="GYY66"/>
      <c r="GYZ66"/>
      <c r="GZA66"/>
      <c r="GZB66"/>
      <c r="GZC66"/>
      <c r="GZD66"/>
      <c r="GZE66"/>
      <c r="GZF66"/>
      <c r="GZG66"/>
      <c r="GZH66"/>
      <c r="GZI66"/>
      <c r="GZJ66"/>
      <c r="GZK66"/>
      <c r="GZL66"/>
      <c r="GZM66"/>
      <c r="GZN66"/>
      <c r="GZO66"/>
      <c r="GZP66"/>
      <c r="GZQ66"/>
      <c r="GZR66"/>
      <c r="GZS66"/>
      <c r="GZT66"/>
      <c r="GZU66"/>
      <c r="GZV66"/>
      <c r="GZW66"/>
      <c r="GZX66"/>
      <c r="GZY66"/>
      <c r="GZZ66"/>
      <c r="HAA66"/>
      <c r="HAB66"/>
      <c r="HAC66"/>
      <c r="HAD66"/>
      <c r="HAE66"/>
      <c r="HAF66"/>
      <c r="HAG66"/>
      <c r="HAH66"/>
      <c r="HAI66"/>
      <c r="HAJ66"/>
      <c r="HAK66"/>
      <c r="HAL66"/>
      <c r="HAM66"/>
      <c r="HAN66"/>
      <c r="HAO66"/>
      <c r="HAP66"/>
      <c r="HAQ66"/>
      <c r="HAR66"/>
      <c r="HAS66"/>
      <c r="HAT66"/>
      <c r="HAU66"/>
      <c r="HAV66"/>
      <c r="HAW66"/>
      <c r="HAX66"/>
      <c r="HAY66"/>
      <c r="HAZ66"/>
      <c r="HBA66"/>
      <c r="HBB66"/>
      <c r="HBC66"/>
      <c r="HBD66"/>
      <c r="HBE66"/>
      <c r="HBF66"/>
      <c r="HBG66"/>
      <c r="HBH66"/>
      <c r="HBI66"/>
      <c r="HBJ66"/>
      <c r="HBK66"/>
      <c r="HBL66"/>
      <c r="HBM66"/>
      <c r="HBN66"/>
      <c r="HBO66"/>
      <c r="HBP66"/>
      <c r="HBQ66"/>
      <c r="HBR66"/>
      <c r="HBS66"/>
      <c r="HBT66"/>
      <c r="HBU66"/>
      <c r="HBV66"/>
      <c r="HBW66"/>
      <c r="HBX66"/>
      <c r="HBY66"/>
      <c r="HBZ66"/>
      <c r="HCA66"/>
      <c r="HCB66"/>
      <c r="HCC66"/>
      <c r="HCD66"/>
      <c r="HCE66"/>
      <c r="HCF66"/>
      <c r="HCG66"/>
      <c r="HCH66"/>
      <c r="HCI66"/>
      <c r="HCJ66"/>
      <c r="HCK66"/>
      <c r="HCL66"/>
      <c r="HCM66"/>
      <c r="HCN66"/>
      <c r="HCO66"/>
      <c r="HCP66"/>
      <c r="HCQ66"/>
      <c r="HCR66"/>
      <c r="HCS66"/>
      <c r="HCT66"/>
      <c r="HCU66"/>
      <c r="HCV66"/>
      <c r="HCW66"/>
      <c r="HCX66"/>
      <c r="HCY66"/>
      <c r="HCZ66"/>
      <c r="HDA66"/>
      <c r="HDB66"/>
      <c r="HDC66"/>
      <c r="HDD66"/>
      <c r="HDE66"/>
      <c r="HDF66"/>
      <c r="HDG66"/>
      <c r="HDH66"/>
      <c r="HDI66"/>
      <c r="HDJ66"/>
      <c r="HDK66"/>
      <c r="HDL66"/>
      <c r="HDM66"/>
      <c r="HDN66"/>
      <c r="HDO66"/>
      <c r="HDP66"/>
      <c r="HDQ66"/>
      <c r="HDR66"/>
      <c r="HDS66"/>
      <c r="HDT66"/>
      <c r="HDU66"/>
      <c r="HDV66"/>
      <c r="HDW66"/>
      <c r="HDX66"/>
      <c r="HDY66"/>
      <c r="HDZ66"/>
      <c r="HEA66"/>
      <c r="HEB66"/>
      <c r="HEC66"/>
      <c r="HED66"/>
      <c r="HEE66"/>
      <c r="HEF66"/>
      <c r="HEG66"/>
      <c r="HEH66"/>
      <c r="HEI66"/>
      <c r="HEJ66"/>
      <c r="HEK66"/>
      <c r="HEL66"/>
      <c r="HEM66"/>
      <c r="HEN66"/>
      <c r="HEO66"/>
      <c r="HEP66"/>
      <c r="HEQ66"/>
      <c r="HER66"/>
      <c r="HES66"/>
      <c r="HET66"/>
      <c r="HEU66"/>
      <c r="HEV66"/>
      <c r="HEW66"/>
      <c r="HEX66"/>
      <c r="HEY66"/>
      <c r="HEZ66"/>
      <c r="HFA66"/>
      <c r="HFB66"/>
      <c r="HFC66"/>
      <c r="HFD66"/>
      <c r="HFE66"/>
      <c r="HFF66"/>
      <c r="HFG66"/>
      <c r="HFH66"/>
      <c r="HFI66"/>
      <c r="HFJ66"/>
      <c r="HFK66"/>
      <c r="HFL66"/>
      <c r="HFM66"/>
      <c r="HFN66"/>
      <c r="HFO66"/>
      <c r="HFP66"/>
      <c r="HFQ66"/>
      <c r="HFR66"/>
      <c r="HFS66"/>
      <c r="HFT66"/>
      <c r="HFU66"/>
      <c r="HFV66"/>
      <c r="HFW66"/>
      <c r="HFX66"/>
      <c r="HFY66"/>
      <c r="HFZ66"/>
      <c r="HGA66"/>
      <c r="HGB66"/>
      <c r="HGC66"/>
      <c r="HGD66"/>
      <c r="HGE66"/>
      <c r="HGF66"/>
      <c r="HGG66"/>
      <c r="HGH66"/>
      <c r="HGI66"/>
      <c r="HGJ66"/>
      <c r="HGK66"/>
      <c r="HGL66"/>
      <c r="HGM66"/>
      <c r="HGN66"/>
      <c r="HGO66"/>
      <c r="HGP66"/>
      <c r="HGQ66"/>
      <c r="HGR66"/>
      <c r="HGS66"/>
      <c r="HGT66"/>
      <c r="HGU66"/>
      <c r="HGV66"/>
      <c r="HGW66"/>
      <c r="HGX66"/>
      <c r="HGY66"/>
      <c r="HGZ66"/>
      <c r="HHA66"/>
      <c r="HHB66"/>
      <c r="HHC66"/>
      <c r="HHD66"/>
      <c r="HHE66"/>
      <c r="HHF66"/>
      <c r="HHG66"/>
      <c r="HHH66"/>
      <c r="HHI66"/>
      <c r="HHJ66"/>
      <c r="HHK66"/>
      <c r="HHL66"/>
      <c r="HHM66"/>
      <c r="HHN66"/>
      <c r="HHO66"/>
      <c r="HHP66"/>
      <c r="HHQ66"/>
      <c r="HHR66"/>
      <c r="HHS66"/>
      <c r="HHT66"/>
      <c r="HHU66"/>
      <c r="HHV66"/>
      <c r="HHW66"/>
      <c r="HHX66"/>
      <c r="HHY66"/>
      <c r="HHZ66"/>
      <c r="HIA66"/>
      <c r="HIB66"/>
      <c r="HIC66"/>
      <c r="HID66"/>
      <c r="HIE66"/>
      <c r="HIF66"/>
      <c r="HIG66"/>
      <c r="HIH66"/>
      <c r="HII66"/>
      <c r="HIJ66"/>
      <c r="HIK66"/>
      <c r="HIL66"/>
      <c r="HIM66"/>
      <c r="HIN66"/>
      <c r="HIO66"/>
      <c r="HIP66"/>
      <c r="HIQ66"/>
      <c r="HIR66"/>
      <c r="HIS66"/>
      <c r="HIT66"/>
      <c r="HIU66"/>
      <c r="HIV66"/>
      <c r="HIW66"/>
      <c r="HIX66"/>
      <c r="HIY66"/>
      <c r="HIZ66"/>
      <c r="HJA66"/>
      <c r="HJB66"/>
      <c r="HJC66"/>
      <c r="HJD66"/>
      <c r="HJE66"/>
      <c r="HJF66"/>
      <c r="HJG66"/>
      <c r="HJH66"/>
      <c r="HJI66"/>
      <c r="HJJ66"/>
      <c r="HJK66"/>
      <c r="HJL66"/>
      <c r="HJM66"/>
      <c r="HJN66"/>
      <c r="HJO66"/>
      <c r="HJP66"/>
      <c r="HJQ66"/>
      <c r="HJR66"/>
      <c r="HJS66"/>
      <c r="HJT66"/>
      <c r="HJU66"/>
      <c r="HJV66"/>
      <c r="HJW66"/>
      <c r="HJX66"/>
      <c r="HJY66"/>
      <c r="HJZ66"/>
      <c r="HKA66"/>
      <c r="HKB66"/>
      <c r="HKC66"/>
      <c r="HKD66"/>
      <c r="HKE66"/>
      <c r="HKF66"/>
      <c r="HKG66"/>
      <c r="HKH66"/>
      <c r="HKI66"/>
      <c r="HKJ66"/>
      <c r="HKK66"/>
      <c r="HKL66"/>
      <c r="HKM66"/>
      <c r="HKN66"/>
      <c r="HKO66"/>
      <c r="HKP66"/>
      <c r="HKQ66"/>
      <c r="HKR66"/>
      <c r="HKS66"/>
      <c r="HKT66"/>
      <c r="HKU66"/>
      <c r="HKV66"/>
      <c r="HKW66"/>
      <c r="HKX66"/>
      <c r="HKY66"/>
      <c r="HKZ66"/>
      <c r="HLA66"/>
      <c r="HLB66"/>
      <c r="HLC66"/>
      <c r="HLD66"/>
      <c r="HLE66"/>
      <c r="HLF66"/>
      <c r="HLG66"/>
      <c r="HLH66"/>
      <c r="HLI66"/>
      <c r="HLJ66"/>
      <c r="HLK66"/>
      <c r="HLL66"/>
      <c r="HLM66"/>
      <c r="HLN66"/>
      <c r="HLO66"/>
      <c r="HLP66"/>
      <c r="HLQ66"/>
      <c r="HLR66"/>
      <c r="HLS66"/>
      <c r="HLT66"/>
      <c r="HLU66"/>
      <c r="HLV66"/>
      <c r="HLW66"/>
      <c r="HLX66"/>
      <c r="HLY66"/>
      <c r="HLZ66"/>
      <c r="HMA66"/>
      <c r="HMB66"/>
      <c r="HMC66"/>
      <c r="HMD66"/>
      <c r="HME66"/>
      <c r="HMF66"/>
      <c r="HMG66"/>
      <c r="HMH66"/>
      <c r="HMI66"/>
      <c r="HMJ66"/>
      <c r="HMK66"/>
      <c r="HML66"/>
      <c r="HMM66"/>
      <c r="HMN66"/>
      <c r="HMO66"/>
      <c r="HMP66"/>
      <c r="HMQ66"/>
      <c r="HMR66"/>
      <c r="HMS66"/>
      <c r="HMT66"/>
      <c r="HMU66"/>
      <c r="HMV66"/>
      <c r="HMW66"/>
      <c r="HMX66"/>
      <c r="HMY66"/>
      <c r="HMZ66"/>
      <c r="HNA66"/>
      <c r="HNB66"/>
      <c r="HNC66"/>
      <c r="HND66"/>
      <c r="HNE66"/>
      <c r="HNF66"/>
      <c r="HNG66"/>
      <c r="HNH66"/>
      <c r="HNI66"/>
      <c r="HNJ66"/>
      <c r="HNK66"/>
      <c r="HNL66"/>
      <c r="HNM66"/>
      <c r="HNN66"/>
      <c r="HNO66"/>
      <c r="HNP66"/>
      <c r="HNQ66"/>
      <c r="HNR66"/>
      <c r="HNS66"/>
      <c r="HNT66"/>
      <c r="HNU66"/>
      <c r="HNV66"/>
      <c r="HNW66"/>
      <c r="HNX66"/>
      <c r="HNY66"/>
      <c r="HNZ66"/>
      <c r="HOA66"/>
      <c r="HOB66"/>
      <c r="HOC66"/>
      <c r="HOD66"/>
      <c r="HOE66"/>
      <c r="HOF66"/>
      <c r="HOG66"/>
      <c r="HOH66"/>
      <c r="HOI66"/>
      <c r="HOJ66"/>
      <c r="HOK66"/>
      <c r="HOL66"/>
      <c r="HOM66"/>
      <c r="HON66"/>
      <c r="HOO66"/>
      <c r="HOP66"/>
      <c r="HOQ66"/>
      <c r="HOR66"/>
      <c r="HOS66"/>
      <c r="HOT66"/>
      <c r="HOU66"/>
      <c r="HOV66"/>
      <c r="HOW66"/>
      <c r="HOX66"/>
      <c r="HOY66"/>
      <c r="HOZ66"/>
      <c r="HPA66"/>
      <c r="HPB66"/>
      <c r="HPC66"/>
      <c r="HPD66"/>
      <c r="HPE66"/>
      <c r="HPF66"/>
      <c r="HPG66"/>
      <c r="HPH66"/>
      <c r="HPI66"/>
      <c r="HPJ66"/>
      <c r="HPK66"/>
      <c r="HPL66"/>
      <c r="HPM66"/>
      <c r="HPN66"/>
      <c r="HPO66"/>
      <c r="HPP66"/>
      <c r="HPQ66"/>
      <c r="HPR66"/>
      <c r="HPS66"/>
      <c r="HPT66"/>
      <c r="HPU66"/>
      <c r="HPV66"/>
      <c r="HPW66"/>
      <c r="HPX66"/>
      <c r="HPY66"/>
      <c r="HPZ66"/>
      <c r="HQA66"/>
      <c r="HQB66"/>
      <c r="HQC66"/>
      <c r="HQD66"/>
      <c r="HQE66"/>
      <c r="HQF66"/>
      <c r="HQG66"/>
      <c r="HQH66"/>
      <c r="HQI66"/>
      <c r="HQJ66"/>
      <c r="HQK66"/>
      <c r="HQL66"/>
      <c r="HQM66"/>
      <c r="HQN66"/>
      <c r="HQO66"/>
      <c r="HQP66"/>
      <c r="HQQ66"/>
      <c r="HQR66"/>
      <c r="HQS66"/>
      <c r="HQT66"/>
      <c r="HQU66"/>
      <c r="HQV66"/>
      <c r="HQW66"/>
      <c r="HQX66"/>
      <c r="HQY66"/>
      <c r="HQZ66"/>
      <c r="HRA66"/>
      <c r="HRB66"/>
      <c r="HRC66"/>
      <c r="HRD66"/>
      <c r="HRE66"/>
      <c r="HRF66"/>
      <c r="HRG66"/>
      <c r="HRH66"/>
      <c r="HRI66"/>
      <c r="HRJ66"/>
      <c r="HRK66"/>
      <c r="HRL66"/>
      <c r="HRM66"/>
      <c r="HRN66"/>
      <c r="HRO66"/>
      <c r="HRP66"/>
      <c r="HRQ66"/>
      <c r="HRR66"/>
      <c r="HRS66"/>
      <c r="HRT66"/>
      <c r="HRU66"/>
      <c r="HRV66"/>
      <c r="HRW66"/>
      <c r="HRX66"/>
      <c r="HRY66"/>
      <c r="HRZ66"/>
      <c r="HSA66"/>
      <c r="HSB66"/>
      <c r="HSC66"/>
      <c r="HSD66"/>
      <c r="HSE66"/>
      <c r="HSF66"/>
      <c r="HSG66"/>
      <c r="HSH66"/>
      <c r="HSI66"/>
      <c r="HSJ66"/>
      <c r="HSK66"/>
      <c r="HSL66"/>
      <c r="HSM66"/>
      <c r="HSN66"/>
      <c r="HSO66"/>
      <c r="HSP66"/>
      <c r="HSQ66"/>
      <c r="HSR66"/>
      <c r="HSS66"/>
      <c r="HST66"/>
      <c r="HSU66"/>
      <c r="HSV66"/>
      <c r="HSW66"/>
      <c r="HSX66"/>
      <c r="HSY66"/>
      <c r="HSZ66"/>
      <c r="HTA66"/>
      <c r="HTB66"/>
      <c r="HTC66"/>
      <c r="HTD66"/>
      <c r="HTE66"/>
      <c r="HTF66"/>
      <c r="HTG66"/>
      <c r="HTH66"/>
      <c r="HTI66"/>
      <c r="HTJ66"/>
      <c r="HTK66"/>
      <c r="HTL66"/>
      <c r="HTM66"/>
      <c r="HTN66"/>
      <c r="HTO66"/>
      <c r="HTP66"/>
      <c r="HTQ66"/>
      <c r="HTR66"/>
      <c r="HTS66"/>
      <c r="HTT66"/>
      <c r="HTU66"/>
      <c r="HTV66"/>
      <c r="HTW66"/>
      <c r="HTX66"/>
      <c r="HTY66"/>
      <c r="HTZ66"/>
      <c r="HUA66"/>
      <c r="HUB66"/>
      <c r="HUC66"/>
      <c r="HUD66"/>
      <c r="HUE66"/>
      <c r="HUF66"/>
      <c r="HUG66"/>
      <c r="HUH66"/>
      <c r="HUI66"/>
      <c r="HUJ66"/>
      <c r="HUK66"/>
      <c r="HUL66"/>
      <c r="HUM66"/>
      <c r="HUN66"/>
      <c r="HUO66"/>
      <c r="HUP66"/>
      <c r="HUQ66"/>
      <c r="HUR66"/>
      <c r="HUS66"/>
      <c r="HUT66"/>
      <c r="HUU66"/>
      <c r="HUV66"/>
      <c r="HUW66"/>
      <c r="HUX66"/>
      <c r="HUY66"/>
      <c r="HUZ66"/>
      <c r="HVA66"/>
      <c r="HVB66"/>
      <c r="HVC66"/>
      <c r="HVD66"/>
      <c r="HVE66"/>
      <c r="HVF66"/>
      <c r="HVG66"/>
      <c r="HVH66"/>
      <c r="HVI66"/>
      <c r="HVJ66"/>
      <c r="HVK66"/>
      <c r="HVL66"/>
      <c r="HVM66"/>
      <c r="HVN66"/>
      <c r="HVO66"/>
      <c r="HVP66"/>
      <c r="HVQ66"/>
      <c r="HVR66"/>
      <c r="HVS66"/>
      <c r="HVT66"/>
      <c r="HVU66"/>
      <c r="HVV66"/>
      <c r="HVW66"/>
      <c r="HVX66"/>
      <c r="HVY66"/>
      <c r="HVZ66"/>
      <c r="HWA66"/>
      <c r="HWB66"/>
      <c r="HWC66"/>
      <c r="HWD66"/>
      <c r="HWE66"/>
      <c r="HWF66"/>
      <c r="HWG66"/>
      <c r="HWH66"/>
      <c r="HWI66"/>
      <c r="HWJ66"/>
      <c r="HWK66"/>
      <c r="HWL66"/>
      <c r="HWM66"/>
      <c r="HWN66"/>
      <c r="HWO66"/>
      <c r="HWP66"/>
      <c r="HWQ66"/>
      <c r="HWR66"/>
      <c r="HWS66"/>
      <c r="HWT66"/>
      <c r="HWU66"/>
      <c r="HWV66"/>
      <c r="HWW66"/>
      <c r="HWX66"/>
      <c r="HWY66"/>
      <c r="HWZ66"/>
      <c r="HXA66"/>
      <c r="HXB66"/>
      <c r="HXC66"/>
      <c r="HXD66"/>
      <c r="HXE66"/>
      <c r="HXF66"/>
      <c r="HXG66"/>
      <c r="HXH66"/>
      <c r="HXI66"/>
      <c r="HXJ66"/>
      <c r="HXK66"/>
      <c r="HXL66"/>
      <c r="HXM66"/>
      <c r="HXN66"/>
      <c r="HXO66"/>
      <c r="HXP66"/>
      <c r="HXQ66"/>
      <c r="HXR66"/>
      <c r="HXS66"/>
      <c r="HXT66"/>
      <c r="HXU66"/>
      <c r="HXV66"/>
      <c r="HXW66"/>
      <c r="HXX66"/>
      <c r="HXY66"/>
      <c r="HXZ66"/>
      <c r="HYA66"/>
      <c r="HYB66"/>
      <c r="HYC66"/>
      <c r="HYD66"/>
      <c r="HYE66"/>
      <c r="HYF66"/>
      <c r="HYG66"/>
      <c r="HYH66"/>
      <c r="HYI66"/>
      <c r="HYJ66"/>
      <c r="HYK66"/>
      <c r="HYL66"/>
      <c r="HYM66"/>
      <c r="HYN66"/>
      <c r="HYO66"/>
      <c r="HYP66"/>
      <c r="HYQ66"/>
      <c r="HYR66"/>
      <c r="HYS66"/>
      <c r="HYT66"/>
      <c r="HYU66"/>
      <c r="HYV66"/>
      <c r="HYW66"/>
      <c r="HYX66"/>
      <c r="HYY66"/>
      <c r="HYZ66"/>
      <c r="HZA66"/>
      <c r="HZB66"/>
      <c r="HZC66"/>
      <c r="HZD66"/>
      <c r="HZE66"/>
      <c r="HZF66"/>
      <c r="HZG66"/>
      <c r="HZH66"/>
      <c r="HZI66"/>
      <c r="HZJ66"/>
      <c r="HZK66"/>
      <c r="HZL66"/>
      <c r="HZM66"/>
      <c r="HZN66"/>
      <c r="HZO66"/>
      <c r="HZP66"/>
      <c r="HZQ66"/>
      <c r="HZR66"/>
      <c r="HZS66"/>
      <c r="HZT66"/>
      <c r="HZU66"/>
      <c r="HZV66"/>
      <c r="HZW66"/>
      <c r="HZX66"/>
      <c r="HZY66"/>
      <c r="HZZ66"/>
      <c r="IAA66"/>
      <c r="IAB66"/>
      <c r="IAC66"/>
      <c r="IAD66"/>
      <c r="IAE66"/>
      <c r="IAF66"/>
      <c r="IAG66"/>
      <c r="IAH66"/>
      <c r="IAI66"/>
      <c r="IAJ66"/>
      <c r="IAK66"/>
      <c r="IAL66"/>
      <c r="IAM66"/>
      <c r="IAN66"/>
      <c r="IAO66"/>
      <c r="IAP66"/>
      <c r="IAQ66"/>
      <c r="IAR66"/>
      <c r="IAS66"/>
      <c r="IAT66"/>
      <c r="IAU66"/>
      <c r="IAV66"/>
      <c r="IAW66"/>
      <c r="IAX66"/>
      <c r="IAY66"/>
      <c r="IAZ66"/>
      <c r="IBA66"/>
      <c r="IBB66"/>
      <c r="IBC66"/>
      <c r="IBD66"/>
      <c r="IBE66"/>
      <c r="IBF66"/>
      <c r="IBG66"/>
      <c r="IBH66"/>
      <c r="IBI66"/>
      <c r="IBJ66"/>
      <c r="IBK66"/>
      <c r="IBL66"/>
      <c r="IBM66"/>
      <c r="IBN66"/>
      <c r="IBO66"/>
      <c r="IBP66"/>
      <c r="IBQ66"/>
      <c r="IBR66"/>
      <c r="IBS66"/>
      <c r="IBT66"/>
      <c r="IBU66"/>
      <c r="IBV66"/>
      <c r="IBW66"/>
      <c r="IBX66"/>
      <c r="IBY66"/>
      <c r="IBZ66"/>
      <c r="ICA66"/>
      <c r="ICB66"/>
      <c r="ICC66"/>
      <c r="ICD66"/>
      <c r="ICE66"/>
      <c r="ICF66"/>
      <c r="ICG66"/>
      <c r="ICH66"/>
      <c r="ICI66"/>
      <c r="ICJ66"/>
      <c r="ICK66"/>
      <c r="ICL66"/>
      <c r="ICM66"/>
      <c r="ICN66"/>
      <c r="ICO66"/>
      <c r="ICP66"/>
      <c r="ICQ66"/>
      <c r="ICR66"/>
      <c r="ICS66"/>
      <c r="ICT66"/>
      <c r="ICU66"/>
      <c r="ICV66"/>
      <c r="ICW66"/>
      <c r="ICX66"/>
      <c r="ICY66"/>
      <c r="ICZ66"/>
      <c r="IDA66"/>
      <c r="IDB66"/>
      <c r="IDC66"/>
      <c r="IDD66"/>
      <c r="IDE66"/>
      <c r="IDF66"/>
      <c r="IDG66"/>
      <c r="IDH66"/>
      <c r="IDI66"/>
      <c r="IDJ66"/>
      <c r="IDK66"/>
      <c r="IDL66"/>
      <c r="IDM66"/>
      <c r="IDN66"/>
      <c r="IDO66"/>
      <c r="IDP66"/>
      <c r="IDQ66"/>
      <c r="IDR66"/>
      <c r="IDS66"/>
      <c r="IDT66"/>
      <c r="IDU66"/>
      <c r="IDV66"/>
      <c r="IDW66"/>
      <c r="IDX66"/>
      <c r="IDY66"/>
      <c r="IDZ66"/>
      <c r="IEA66"/>
      <c r="IEB66"/>
      <c r="IEC66"/>
      <c r="IED66"/>
      <c r="IEE66"/>
      <c r="IEF66"/>
      <c r="IEG66"/>
      <c r="IEH66"/>
      <c r="IEI66"/>
      <c r="IEJ66"/>
      <c r="IEK66"/>
      <c r="IEL66"/>
      <c r="IEM66"/>
      <c r="IEN66"/>
      <c r="IEO66"/>
      <c r="IEP66"/>
      <c r="IEQ66"/>
      <c r="IER66"/>
      <c r="IES66"/>
      <c r="IET66"/>
      <c r="IEU66"/>
      <c r="IEV66"/>
      <c r="IEW66"/>
      <c r="IEX66"/>
      <c r="IEY66"/>
      <c r="IEZ66"/>
      <c r="IFA66"/>
      <c r="IFB66"/>
      <c r="IFC66"/>
      <c r="IFD66"/>
      <c r="IFE66"/>
      <c r="IFF66"/>
      <c r="IFG66"/>
      <c r="IFH66"/>
      <c r="IFI66"/>
      <c r="IFJ66"/>
      <c r="IFK66"/>
      <c r="IFL66"/>
      <c r="IFM66"/>
      <c r="IFN66"/>
      <c r="IFO66"/>
      <c r="IFP66"/>
      <c r="IFQ66"/>
      <c r="IFR66"/>
      <c r="IFS66"/>
      <c r="IFT66"/>
      <c r="IFU66"/>
      <c r="IFV66"/>
      <c r="IFW66"/>
      <c r="IFX66"/>
      <c r="IFY66"/>
      <c r="IFZ66"/>
      <c r="IGA66"/>
      <c r="IGB66"/>
      <c r="IGC66"/>
      <c r="IGD66"/>
      <c r="IGE66"/>
      <c r="IGF66"/>
      <c r="IGG66"/>
      <c r="IGH66"/>
      <c r="IGI66"/>
      <c r="IGJ66"/>
      <c r="IGK66"/>
      <c r="IGL66"/>
      <c r="IGM66"/>
      <c r="IGN66"/>
      <c r="IGO66"/>
      <c r="IGP66"/>
      <c r="IGQ66"/>
      <c r="IGR66"/>
      <c r="IGS66"/>
      <c r="IGT66"/>
      <c r="IGU66"/>
      <c r="IGV66"/>
      <c r="IGW66"/>
      <c r="IGX66"/>
      <c r="IGY66"/>
      <c r="IGZ66"/>
      <c r="IHA66"/>
      <c r="IHB66"/>
      <c r="IHC66"/>
      <c r="IHD66"/>
      <c r="IHE66"/>
      <c r="IHF66"/>
      <c r="IHG66"/>
      <c r="IHH66"/>
      <c r="IHI66"/>
      <c r="IHJ66"/>
      <c r="IHK66"/>
      <c r="IHL66"/>
      <c r="IHM66"/>
      <c r="IHN66"/>
      <c r="IHO66"/>
      <c r="IHP66"/>
      <c r="IHQ66"/>
      <c r="IHR66"/>
      <c r="IHS66"/>
      <c r="IHT66"/>
      <c r="IHU66"/>
      <c r="IHV66"/>
      <c r="IHW66"/>
      <c r="IHX66"/>
      <c r="IHY66"/>
      <c r="IHZ66"/>
      <c r="IIA66"/>
      <c r="IIB66"/>
      <c r="IIC66"/>
      <c r="IID66"/>
      <c r="IIE66"/>
      <c r="IIF66"/>
      <c r="IIG66"/>
      <c r="IIH66"/>
      <c r="III66"/>
      <c r="IIJ66"/>
      <c r="IIK66"/>
      <c r="IIL66"/>
      <c r="IIM66"/>
      <c r="IIN66"/>
      <c r="IIO66"/>
      <c r="IIP66"/>
      <c r="IIQ66"/>
      <c r="IIR66"/>
      <c r="IIS66"/>
      <c r="IIT66"/>
      <c r="IIU66"/>
      <c r="IIV66"/>
      <c r="IIW66"/>
      <c r="IIX66"/>
      <c r="IIY66"/>
      <c r="IIZ66"/>
      <c r="IJA66"/>
      <c r="IJB66"/>
      <c r="IJC66"/>
      <c r="IJD66"/>
      <c r="IJE66"/>
      <c r="IJF66"/>
      <c r="IJG66"/>
      <c r="IJH66"/>
      <c r="IJI66"/>
      <c r="IJJ66"/>
      <c r="IJK66"/>
      <c r="IJL66"/>
      <c r="IJM66"/>
      <c r="IJN66"/>
      <c r="IJO66"/>
      <c r="IJP66"/>
      <c r="IJQ66"/>
      <c r="IJR66"/>
      <c r="IJS66"/>
      <c r="IJT66"/>
      <c r="IJU66"/>
      <c r="IJV66"/>
      <c r="IJW66"/>
      <c r="IJX66"/>
      <c r="IJY66"/>
      <c r="IJZ66"/>
      <c r="IKA66"/>
      <c r="IKB66"/>
      <c r="IKC66"/>
      <c r="IKD66"/>
      <c r="IKE66"/>
      <c r="IKF66"/>
      <c r="IKG66"/>
      <c r="IKH66"/>
      <c r="IKI66"/>
      <c r="IKJ66"/>
      <c r="IKK66"/>
      <c r="IKL66"/>
      <c r="IKM66"/>
      <c r="IKN66"/>
      <c r="IKO66"/>
      <c r="IKP66"/>
      <c r="IKQ66"/>
      <c r="IKR66"/>
      <c r="IKS66"/>
      <c r="IKT66"/>
      <c r="IKU66"/>
      <c r="IKV66"/>
      <c r="IKW66"/>
      <c r="IKX66"/>
      <c r="IKY66"/>
      <c r="IKZ66"/>
      <c r="ILA66"/>
      <c r="ILB66"/>
      <c r="ILC66"/>
      <c r="ILD66"/>
      <c r="ILE66"/>
      <c r="ILF66"/>
      <c r="ILG66"/>
      <c r="ILH66"/>
      <c r="ILI66"/>
      <c r="ILJ66"/>
      <c r="ILK66"/>
      <c r="ILL66"/>
      <c r="ILM66"/>
      <c r="ILN66"/>
      <c r="ILO66"/>
      <c r="ILP66"/>
      <c r="ILQ66"/>
      <c r="ILR66"/>
      <c r="ILS66"/>
      <c r="ILT66"/>
      <c r="ILU66"/>
      <c r="ILV66"/>
      <c r="ILW66"/>
      <c r="ILX66"/>
      <c r="ILY66"/>
      <c r="ILZ66"/>
      <c r="IMA66"/>
      <c r="IMB66"/>
      <c r="IMC66"/>
      <c r="IMD66"/>
      <c r="IME66"/>
      <c r="IMF66"/>
      <c r="IMG66"/>
      <c r="IMH66"/>
      <c r="IMI66"/>
      <c r="IMJ66"/>
      <c r="IMK66"/>
      <c r="IML66"/>
      <c r="IMM66"/>
      <c r="IMN66"/>
      <c r="IMO66"/>
      <c r="IMP66"/>
      <c r="IMQ66"/>
      <c r="IMR66"/>
      <c r="IMS66"/>
      <c r="IMT66"/>
      <c r="IMU66"/>
      <c r="IMV66"/>
      <c r="IMW66"/>
      <c r="IMX66"/>
      <c r="IMY66"/>
      <c r="IMZ66"/>
      <c r="INA66"/>
      <c r="INB66"/>
      <c r="INC66"/>
      <c r="IND66"/>
      <c r="INE66"/>
      <c r="INF66"/>
      <c r="ING66"/>
      <c r="INH66"/>
      <c r="INI66"/>
      <c r="INJ66"/>
      <c r="INK66"/>
      <c r="INL66"/>
      <c r="INM66"/>
      <c r="INN66"/>
      <c r="INO66"/>
      <c r="INP66"/>
      <c r="INQ66"/>
      <c r="INR66"/>
      <c r="INS66"/>
      <c r="INT66"/>
      <c r="INU66"/>
      <c r="INV66"/>
      <c r="INW66"/>
      <c r="INX66"/>
      <c r="INY66"/>
      <c r="INZ66"/>
      <c r="IOA66"/>
      <c r="IOB66"/>
      <c r="IOC66"/>
      <c r="IOD66"/>
      <c r="IOE66"/>
      <c r="IOF66"/>
      <c r="IOG66"/>
      <c r="IOH66"/>
      <c r="IOI66"/>
      <c r="IOJ66"/>
      <c r="IOK66"/>
      <c r="IOL66"/>
      <c r="IOM66"/>
      <c r="ION66"/>
      <c r="IOO66"/>
      <c r="IOP66"/>
      <c r="IOQ66"/>
      <c r="IOR66"/>
      <c r="IOS66"/>
      <c r="IOT66"/>
      <c r="IOU66"/>
      <c r="IOV66"/>
      <c r="IOW66"/>
      <c r="IOX66"/>
      <c r="IOY66"/>
      <c r="IOZ66"/>
      <c r="IPA66"/>
      <c r="IPB66"/>
      <c r="IPC66"/>
      <c r="IPD66"/>
      <c r="IPE66"/>
      <c r="IPF66"/>
      <c r="IPG66"/>
      <c r="IPH66"/>
      <c r="IPI66"/>
      <c r="IPJ66"/>
      <c r="IPK66"/>
      <c r="IPL66"/>
      <c r="IPM66"/>
      <c r="IPN66"/>
      <c r="IPO66"/>
      <c r="IPP66"/>
      <c r="IPQ66"/>
      <c r="IPR66"/>
      <c r="IPS66"/>
      <c r="IPT66"/>
      <c r="IPU66"/>
      <c r="IPV66"/>
      <c r="IPW66"/>
      <c r="IPX66"/>
      <c r="IPY66"/>
      <c r="IPZ66"/>
      <c r="IQA66"/>
      <c r="IQB66"/>
      <c r="IQC66"/>
      <c r="IQD66"/>
      <c r="IQE66"/>
      <c r="IQF66"/>
      <c r="IQG66"/>
      <c r="IQH66"/>
      <c r="IQI66"/>
      <c r="IQJ66"/>
      <c r="IQK66"/>
      <c r="IQL66"/>
      <c r="IQM66"/>
      <c r="IQN66"/>
      <c r="IQO66"/>
      <c r="IQP66"/>
      <c r="IQQ66"/>
      <c r="IQR66"/>
      <c r="IQS66"/>
      <c r="IQT66"/>
      <c r="IQU66"/>
      <c r="IQV66"/>
      <c r="IQW66"/>
      <c r="IQX66"/>
      <c r="IQY66"/>
      <c r="IQZ66"/>
      <c r="IRA66"/>
      <c r="IRB66"/>
      <c r="IRC66"/>
      <c r="IRD66"/>
      <c r="IRE66"/>
      <c r="IRF66"/>
      <c r="IRG66"/>
      <c r="IRH66"/>
      <c r="IRI66"/>
      <c r="IRJ66"/>
      <c r="IRK66"/>
      <c r="IRL66"/>
      <c r="IRM66"/>
      <c r="IRN66"/>
      <c r="IRO66"/>
      <c r="IRP66"/>
      <c r="IRQ66"/>
      <c r="IRR66"/>
      <c r="IRS66"/>
      <c r="IRT66"/>
      <c r="IRU66"/>
      <c r="IRV66"/>
      <c r="IRW66"/>
      <c r="IRX66"/>
      <c r="IRY66"/>
      <c r="IRZ66"/>
      <c r="ISA66"/>
      <c r="ISB66"/>
      <c r="ISC66"/>
      <c r="ISD66"/>
      <c r="ISE66"/>
      <c r="ISF66"/>
      <c r="ISG66"/>
      <c r="ISH66"/>
      <c r="ISI66"/>
      <c r="ISJ66"/>
      <c r="ISK66"/>
      <c r="ISL66"/>
      <c r="ISM66"/>
      <c r="ISN66"/>
      <c r="ISO66"/>
      <c r="ISP66"/>
      <c r="ISQ66"/>
      <c r="ISR66"/>
      <c r="ISS66"/>
      <c r="IST66"/>
      <c r="ISU66"/>
      <c r="ISV66"/>
      <c r="ISW66"/>
      <c r="ISX66"/>
      <c r="ISY66"/>
      <c r="ISZ66"/>
      <c r="ITA66"/>
      <c r="ITB66"/>
      <c r="ITC66"/>
      <c r="ITD66"/>
      <c r="ITE66"/>
      <c r="ITF66"/>
      <c r="ITG66"/>
      <c r="ITH66"/>
      <c r="ITI66"/>
      <c r="ITJ66"/>
      <c r="ITK66"/>
      <c r="ITL66"/>
      <c r="ITM66"/>
      <c r="ITN66"/>
      <c r="ITO66"/>
      <c r="ITP66"/>
      <c r="ITQ66"/>
      <c r="ITR66"/>
      <c r="ITS66"/>
      <c r="ITT66"/>
      <c r="ITU66"/>
      <c r="ITV66"/>
      <c r="ITW66"/>
      <c r="ITX66"/>
      <c r="ITY66"/>
      <c r="ITZ66"/>
      <c r="IUA66"/>
      <c r="IUB66"/>
      <c r="IUC66"/>
      <c r="IUD66"/>
      <c r="IUE66"/>
      <c r="IUF66"/>
      <c r="IUG66"/>
      <c r="IUH66"/>
      <c r="IUI66"/>
      <c r="IUJ66"/>
      <c r="IUK66"/>
      <c r="IUL66"/>
      <c r="IUM66"/>
      <c r="IUN66"/>
      <c r="IUO66"/>
      <c r="IUP66"/>
      <c r="IUQ66"/>
      <c r="IUR66"/>
      <c r="IUS66"/>
      <c r="IUT66"/>
      <c r="IUU66"/>
      <c r="IUV66"/>
      <c r="IUW66"/>
      <c r="IUX66"/>
      <c r="IUY66"/>
      <c r="IUZ66"/>
      <c r="IVA66"/>
      <c r="IVB66"/>
      <c r="IVC66"/>
      <c r="IVD66"/>
      <c r="IVE66"/>
      <c r="IVF66"/>
      <c r="IVG66"/>
      <c r="IVH66"/>
      <c r="IVI66"/>
      <c r="IVJ66"/>
      <c r="IVK66"/>
      <c r="IVL66"/>
      <c r="IVM66"/>
      <c r="IVN66"/>
      <c r="IVO66"/>
      <c r="IVP66"/>
      <c r="IVQ66"/>
      <c r="IVR66"/>
      <c r="IVS66"/>
      <c r="IVT66"/>
      <c r="IVU66"/>
      <c r="IVV66"/>
      <c r="IVW66"/>
      <c r="IVX66"/>
      <c r="IVY66"/>
      <c r="IVZ66"/>
      <c r="IWA66"/>
      <c r="IWB66"/>
      <c r="IWC66"/>
      <c r="IWD66"/>
      <c r="IWE66"/>
      <c r="IWF66"/>
      <c r="IWG66"/>
      <c r="IWH66"/>
      <c r="IWI66"/>
      <c r="IWJ66"/>
      <c r="IWK66"/>
      <c r="IWL66"/>
      <c r="IWM66"/>
      <c r="IWN66"/>
      <c r="IWO66"/>
      <c r="IWP66"/>
      <c r="IWQ66"/>
      <c r="IWR66"/>
      <c r="IWS66"/>
      <c r="IWT66"/>
      <c r="IWU66"/>
      <c r="IWV66"/>
      <c r="IWW66"/>
      <c r="IWX66"/>
      <c r="IWY66"/>
      <c r="IWZ66"/>
      <c r="IXA66"/>
      <c r="IXB66"/>
      <c r="IXC66"/>
      <c r="IXD66"/>
      <c r="IXE66"/>
      <c r="IXF66"/>
      <c r="IXG66"/>
      <c r="IXH66"/>
      <c r="IXI66"/>
      <c r="IXJ66"/>
      <c r="IXK66"/>
      <c r="IXL66"/>
      <c r="IXM66"/>
      <c r="IXN66"/>
      <c r="IXO66"/>
      <c r="IXP66"/>
      <c r="IXQ66"/>
      <c r="IXR66"/>
      <c r="IXS66"/>
      <c r="IXT66"/>
      <c r="IXU66"/>
      <c r="IXV66"/>
      <c r="IXW66"/>
      <c r="IXX66"/>
      <c r="IXY66"/>
      <c r="IXZ66"/>
      <c r="IYA66"/>
      <c r="IYB66"/>
      <c r="IYC66"/>
      <c r="IYD66"/>
      <c r="IYE66"/>
      <c r="IYF66"/>
      <c r="IYG66"/>
      <c r="IYH66"/>
      <c r="IYI66"/>
      <c r="IYJ66"/>
      <c r="IYK66"/>
      <c r="IYL66"/>
      <c r="IYM66"/>
      <c r="IYN66"/>
      <c r="IYO66"/>
      <c r="IYP66"/>
      <c r="IYQ66"/>
      <c r="IYR66"/>
      <c r="IYS66"/>
      <c r="IYT66"/>
      <c r="IYU66"/>
      <c r="IYV66"/>
      <c r="IYW66"/>
      <c r="IYX66"/>
      <c r="IYY66"/>
      <c r="IYZ66"/>
      <c r="IZA66"/>
      <c r="IZB66"/>
      <c r="IZC66"/>
      <c r="IZD66"/>
      <c r="IZE66"/>
      <c r="IZF66"/>
      <c r="IZG66"/>
      <c r="IZH66"/>
      <c r="IZI66"/>
      <c r="IZJ66"/>
      <c r="IZK66"/>
      <c r="IZL66"/>
      <c r="IZM66"/>
      <c r="IZN66"/>
      <c r="IZO66"/>
      <c r="IZP66"/>
      <c r="IZQ66"/>
      <c r="IZR66"/>
      <c r="IZS66"/>
      <c r="IZT66"/>
      <c r="IZU66"/>
      <c r="IZV66"/>
      <c r="IZW66"/>
      <c r="IZX66"/>
      <c r="IZY66"/>
      <c r="IZZ66"/>
      <c r="JAA66"/>
      <c r="JAB66"/>
      <c r="JAC66"/>
      <c r="JAD66"/>
      <c r="JAE66"/>
      <c r="JAF66"/>
      <c r="JAG66"/>
      <c r="JAH66"/>
      <c r="JAI66"/>
      <c r="JAJ66"/>
      <c r="JAK66"/>
      <c r="JAL66"/>
      <c r="JAM66"/>
      <c r="JAN66"/>
      <c r="JAO66"/>
      <c r="JAP66"/>
      <c r="JAQ66"/>
      <c r="JAR66"/>
      <c r="JAS66"/>
      <c r="JAT66"/>
      <c r="JAU66"/>
      <c r="JAV66"/>
      <c r="JAW66"/>
      <c r="JAX66"/>
      <c r="JAY66"/>
      <c r="JAZ66"/>
      <c r="JBA66"/>
      <c r="JBB66"/>
      <c r="JBC66"/>
      <c r="JBD66"/>
      <c r="JBE66"/>
      <c r="JBF66"/>
      <c r="JBG66"/>
      <c r="JBH66"/>
      <c r="JBI66"/>
      <c r="JBJ66"/>
      <c r="JBK66"/>
      <c r="JBL66"/>
      <c r="JBM66"/>
      <c r="JBN66"/>
      <c r="JBO66"/>
      <c r="JBP66"/>
      <c r="JBQ66"/>
      <c r="JBR66"/>
      <c r="JBS66"/>
      <c r="JBT66"/>
      <c r="JBU66"/>
      <c r="JBV66"/>
      <c r="JBW66"/>
      <c r="JBX66"/>
      <c r="JBY66"/>
      <c r="JBZ66"/>
      <c r="JCA66"/>
      <c r="JCB66"/>
      <c r="JCC66"/>
      <c r="JCD66"/>
      <c r="JCE66"/>
      <c r="JCF66"/>
      <c r="JCG66"/>
      <c r="JCH66"/>
      <c r="JCI66"/>
      <c r="JCJ66"/>
      <c r="JCK66"/>
      <c r="JCL66"/>
      <c r="JCM66"/>
      <c r="JCN66"/>
      <c r="JCO66"/>
      <c r="JCP66"/>
      <c r="JCQ66"/>
      <c r="JCR66"/>
      <c r="JCS66"/>
      <c r="JCT66"/>
      <c r="JCU66"/>
      <c r="JCV66"/>
      <c r="JCW66"/>
      <c r="JCX66"/>
      <c r="JCY66"/>
      <c r="JCZ66"/>
      <c r="JDA66"/>
      <c r="JDB66"/>
      <c r="JDC66"/>
      <c r="JDD66"/>
      <c r="JDE66"/>
      <c r="JDF66"/>
      <c r="JDG66"/>
      <c r="JDH66"/>
      <c r="JDI66"/>
      <c r="JDJ66"/>
      <c r="JDK66"/>
      <c r="JDL66"/>
      <c r="JDM66"/>
      <c r="JDN66"/>
      <c r="JDO66"/>
      <c r="JDP66"/>
      <c r="JDQ66"/>
      <c r="JDR66"/>
      <c r="JDS66"/>
      <c r="JDT66"/>
      <c r="JDU66"/>
      <c r="JDV66"/>
      <c r="JDW66"/>
      <c r="JDX66"/>
      <c r="JDY66"/>
      <c r="JDZ66"/>
      <c r="JEA66"/>
      <c r="JEB66"/>
      <c r="JEC66"/>
      <c r="JED66"/>
      <c r="JEE66"/>
      <c r="JEF66"/>
      <c r="JEG66"/>
      <c r="JEH66"/>
      <c r="JEI66"/>
      <c r="JEJ66"/>
      <c r="JEK66"/>
      <c r="JEL66"/>
      <c r="JEM66"/>
      <c r="JEN66"/>
      <c r="JEO66"/>
      <c r="JEP66"/>
      <c r="JEQ66"/>
      <c r="JER66"/>
      <c r="JES66"/>
      <c r="JET66"/>
      <c r="JEU66"/>
      <c r="JEV66"/>
      <c r="JEW66"/>
      <c r="JEX66"/>
      <c r="JEY66"/>
      <c r="JEZ66"/>
      <c r="JFA66"/>
      <c r="JFB66"/>
      <c r="JFC66"/>
      <c r="JFD66"/>
      <c r="JFE66"/>
      <c r="JFF66"/>
      <c r="JFG66"/>
      <c r="JFH66"/>
      <c r="JFI66"/>
      <c r="JFJ66"/>
      <c r="JFK66"/>
      <c r="JFL66"/>
      <c r="JFM66"/>
      <c r="JFN66"/>
      <c r="JFO66"/>
      <c r="JFP66"/>
      <c r="JFQ66"/>
      <c r="JFR66"/>
      <c r="JFS66"/>
      <c r="JFT66"/>
      <c r="JFU66"/>
      <c r="JFV66"/>
      <c r="JFW66"/>
      <c r="JFX66"/>
      <c r="JFY66"/>
      <c r="JFZ66"/>
      <c r="JGA66"/>
      <c r="JGB66"/>
      <c r="JGC66"/>
      <c r="JGD66"/>
      <c r="JGE66"/>
      <c r="JGF66"/>
      <c r="JGG66"/>
      <c r="JGH66"/>
      <c r="JGI66"/>
      <c r="JGJ66"/>
      <c r="JGK66"/>
      <c r="JGL66"/>
      <c r="JGM66"/>
      <c r="JGN66"/>
      <c r="JGO66"/>
      <c r="JGP66"/>
      <c r="JGQ66"/>
      <c r="JGR66"/>
      <c r="JGS66"/>
      <c r="JGT66"/>
      <c r="JGU66"/>
      <c r="JGV66"/>
      <c r="JGW66"/>
      <c r="JGX66"/>
      <c r="JGY66"/>
      <c r="JGZ66"/>
      <c r="JHA66"/>
      <c r="JHB66"/>
      <c r="JHC66"/>
      <c r="JHD66"/>
      <c r="JHE66"/>
      <c r="JHF66"/>
      <c r="JHG66"/>
      <c r="JHH66"/>
      <c r="JHI66"/>
      <c r="JHJ66"/>
      <c r="JHK66"/>
      <c r="JHL66"/>
      <c r="JHM66"/>
      <c r="JHN66"/>
      <c r="JHO66"/>
      <c r="JHP66"/>
      <c r="JHQ66"/>
      <c r="JHR66"/>
      <c r="JHS66"/>
      <c r="JHT66"/>
      <c r="JHU66"/>
      <c r="JHV66"/>
      <c r="JHW66"/>
      <c r="JHX66"/>
      <c r="JHY66"/>
      <c r="JHZ66"/>
      <c r="JIA66"/>
      <c r="JIB66"/>
      <c r="JIC66"/>
      <c r="JID66"/>
      <c r="JIE66"/>
      <c r="JIF66"/>
      <c r="JIG66"/>
      <c r="JIH66"/>
      <c r="JII66"/>
      <c r="JIJ66"/>
      <c r="JIK66"/>
      <c r="JIL66"/>
      <c r="JIM66"/>
      <c r="JIN66"/>
      <c r="JIO66"/>
      <c r="JIP66"/>
      <c r="JIQ66"/>
      <c r="JIR66"/>
      <c r="JIS66"/>
      <c r="JIT66"/>
      <c r="JIU66"/>
      <c r="JIV66"/>
      <c r="JIW66"/>
      <c r="JIX66"/>
      <c r="JIY66"/>
      <c r="JIZ66"/>
      <c r="JJA66"/>
      <c r="JJB66"/>
      <c r="JJC66"/>
      <c r="JJD66"/>
      <c r="JJE66"/>
      <c r="JJF66"/>
      <c r="JJG66"/>
      <c r="JJH66"/>
      <c r="JJI66"/>
      <c r="JJJ66"/>
      <c r="JJK66"/>
      <c r="JJL66"/>
      <c r="JJM66"/>
      <c r="JJN66"/>
      <c r="JJO66"/>
      <c r="JJP66"/>
      <c r="JJQ66"/>
      <c r="JJR66"/>
      <c r="JJS66"/>
      <c r="JJT66"/>
      <c r="JJU66"/>
      <c r="JJV66"/>
      <c r="JJW66"/>
      <c r="JJX66"/>
      <c r="JJY66"/>
      <c r="JJZ66"/>
      <c r="JKA66"/>
      <c r="JKB66"/>
      <c r="JKC66"/>
      <c r="JKD66"/>
      <c r="JKE66"/>
      <c r="JKF66"/>
      <c r="JKG66"/>
      <c r="JKH66"/>
      <c r="JKI66"/>
      <c r="JKJ66"/>
      <c r="JKK66"/>
      <c r="JKL66"/>
      <c r="JKM66"/>
      <c r="JKN66"/>
      <c r="JKO66"/>
      <c r="JKP66"/>
      <c r="JKQ66"/>
      <c r="JKR66"/>
      <c r="JKS66"/>
      <c r="JKT66"/>
      <c r="JKU66"/>
      <c r="JKV66"/>
      <c r="JKW66"/>
      <c r="JKX66"/>
      <c r="JKY66"/>
      <c r="JKZ66"/>
      <c r="JLA66"/>
      <c r="JLB66"/>
      <c r="JLC66"/>
      <c r="JLD66"/>
      <c r="JLE66"/>
      <c r="JLF66"/>
      <c r="JLG66"/>
      <c r="JLH66"/>
      <c r="JLI66"/>
      <c r="JLJ66"/>
      <c r="JLK66"/>
      <c r="JLL66"/>
      <c r="JLM66"/>
      <c r="JLN66"/>
      <c r="JLO66"/>
      <c r="JLP66"/>
      <c r="JLQ66"/>
      <c r="JLR66"/>
      <c r="JLS66"/>
      <c r="JLT66"/>
      <c r="JLU66"/>
      <c r="JLV66"/>
      <c r="JLW66"/>
      <c r="JLX66"/>
      <c r="JLY66"/>
      <c r="JLZ66"/>
      <c r="JMA66"/>
      <c r="JMB66"/>
      <c r="JMC66"/>
      <c r="JMD66"/>
      <c r="JME66"/>
      <c r="JMF66"/>
      <c r="JMG66"/>
      <c r="JMH66"/>
      <c r="JMI66"/>
      <c r="JMJ66"/>
      <c r="JMK66"/>
      <c r="JML66"/>
      <c r="JMM66"/>
      <c r="JMN66"/>
      <c r="JMO66"/>
      <c r="JMP66"/>
      <c r="JMQ66"/>
      <c r="JMR66"/>
      <c r="JMS66"/>
      <c r="JMT66"/>
      <c r="JMU66"/>
      <c r="JMV66"/>
      <c r="JMW66"/>
      <c r="JMX66"/>
      <c r="JMY66"/>
      <c r="JMZ66"/>
      <c r="JNA66"/>
      <c r="JNB66"/>
      <c r="JNC66"/>
      <c r="JND66"/>
      <c r="JNE66"/>
      <c r="JNF66"/>
      <c r="JNG66"/>
      <c r="JNH66"/>
      <c r="JNI66"/>
      <c r="JNJ66"/>
      <c r="JNK66"/>
      <c r="JNL66"/>
      <c r="JNM66"/>
      <c r="JNN66"/>
      <c r="JNO66"/>
      <c r="JNP66"/>
      <c r="JNQ66"/>
      <c r="JNR66"/>
      <c r="JNS66"/>
      <c r="JNT66"/>
      <c r="JNU66"/>
      <c r="JNV66"/>
      <c r="JNW66"/>
      <c r="JNX66"/>
      <c r="JNY66"/>
      <c r="JNZ66"/>
      <c r="JOA66"/>
      <c r="JOB66"/>
      <c r="JOC66"/>
      <c r="JOD66"/>
      <c r="JOE66"/>
      <c r="JOF66"/>
      <c r="JOG66"/>
      <c r="JOH66"/>
      <c r="JOI66"/>
      <c r="JOJ66"/>
      <c r="JOK66"/>
      <c r="JOL66"/>
      <c r="JOM66"/>
      <c r="JON66"/>
      <c r="JOO66"/>
      <c r="JOP66"/>
      <c r="JOQ66"/>
      <c r="JOR66"/>
      <c r="JOS66"/>
      <c r="JOT66"/>
      <c r="JOU66"/>
      <c r="JOV66"/>
      <c r="JOW66"/>
      <c r="JOX66"/>
      <c r="JOY66"/>
      <c r="JOZ66"/>
      <c r="JPA66"/>
      <c r="JPB66"/>
      <c r="JPC66"/>
      <c r="JPD66"/>
      <c r="JPE66"/>
      <c r="JPF66"/>
      <c r="JPG66"/>
      <c r="JPH66"/>
      <c r="JPI66"/>
      <c r="JPJ66"/>
      <c r="JPK66"/>
      <c r="JPL66"/>
      <c r="JPM66"/>
      <c r="JPN66"/>
      <c r="JPO66"/>
      <c r="JPP66"/>
      <c r="JPQ66"/>
      <c r="JPR66"/>
      <c r="JPS66"/>
      <c r="JPT66"/>
      <c r="JPU66"/>
      <c r="JPV66"/>
      <c r="JPW66"/>
      <c r="JPX66"/>
      <c r="JPY66"/>
      <c r="JPZ66"/>
      <c r="JQA66"/>
      <c r="JQB66"/>
      <c r="JQC66"/>
      <c r="JQD66"/>
      <c r="JQE66"/>
      <c r="JQF66"/>
      <c r="JQG66"/>
      <c r="JQH66"/>
      <c r="JQI66"/>
      <c r="JQJ66"/>
      <c r="JQK66"/>
      <c r="JQL66"/>
      <c r="JQM66"/>
      <c r="JQN66"/>
      <c r="JQO66"/>
      <c r="JQP66"/>
      <c r="JQQ66"/>
      <c r="JQR66"/>
      <c r="JQS66"/>
      <c r="JQT66"/>
      <c r="JQU66"/>
      <c r="JQV66"/>
      <c r="JQW66"/>
      <c r="JQX66"/>
      <c r="JQY66"/>
      <c r="JQZ66"/>
      <c r="JRA66"/>
      <c r="JRB66"/>
      <c r="JRC66"/>
      <c r="JRD66"/>
      <c r="JRE66"/>
      <c r="JRF66"/>
      <c r="JRG66"/>
      <c r="JRH66"/>
      <c r="JRI66"/>
      <c r="JRJ66"/>
      <c r="JRK66"/>
      <c r="JRL66"/>
      <c r="JRM66"/>
      <c r="JRN66"/>
      <c r="JRO66"/>
      <c r="JRP66"/>
      <c r="JRQ66"/>
      <c r="JRR66"/>
      <c r="JRS66"/>
      <c r="JRT66"/>
      <c r="JRU66"/>
      <c r="JRV66"/>
      <c r="JRW66"/>
      <c r="JRX66"/>
      <c r="JRY66"/>
      <c r="JRZ66"/>
      <c r="JSA66"/>
      <c r="JSB66"/>
      <c r="JSC66"/>
      <c r="JSD66"/>
      <c r="JSE66"/>
      <c r="JSF66"/>
      <c r="JSG66"/>
      <c r="JSH66"/>
      <c r="JSI66"/>
      <c r="JSJ66"/>
      <c r="JSK66"/>
      <c r="JSL66"/>
      <c r="JSM66"/>
      <c r="JSN66"/>
      <c r="JSO66"/>
      <c r="JSP66"/>
      <c r="JSQ66"/>
      <c r="JSR66"/>
      <c r="JSS66"/>
      <c r="JST66"/>
      <c r="JSU66"/>
      <c r="JSV66"/>
      <c r="JSW66"/>
      <c r="JSX66"/>
      <c r="JSY66"/>
      <c r="JSZ66"/>
      <c r="JTA66"/>
      <c r="JTB66"/>
      <c r="JTC66"/>
      <c r="JTD66"/>
      <c r="JTE66"/>
      <c r="JTF66"/>
      <c r="JTG66"/>
      <c r="JTH66"/>
      <c r="JTI66"/>
      <c r="JTJ66"/>
      <c r="JTK66"/>
      <c r="JTL66"/>
      <c r="JTM66"/>
      <c r="JTN66"/>
      <c r="JTO66"/>
      <c r="JTP66"/>
      <c r="JTQ66"/>
      <c r="JTR66"/>
      <c r="JTS66"/>
      <c r="JTT66"/>
      <c r="JTU66"/>
      <c r="JTV66"/>
      <c r="JTW66"/>
      <c r="JTX66"/>
      <c r="JTY66"/>
      <c r="JTZ66"/>
      <c r="JUA66"/>
      <c r="JUB66"/>
      <c r="JUC66"/>
      <c r="JUD66"/>
      <c r="JUE66"/>
      <c r="JUF66"/>
      <c r="JUG66"/>
      <c r="JUH66"/>
      <c r="JUI66"/>
      <c r="JUJ66"/>
      <c r="JUK66"/>
      <c r="JUL66"/>
      <c r="JUM66"/>
      <c r="JUN66"/>
      <c r="JUO66"/>
      <c r="JUP66"/>
      <c r="JUQ66"/>
      <c r="JUR66"/>
      <c r="JUS66"/>
      <c r="JUT66"/>
      <c r="JUU66"/>
      <c r="JUV66"/>
      <c r="JUW66"/>
      <c r="JUX66"/>
      <c r="JUY66"/>
      <c r="JUZ66"/>
      <c r="JVA66"/>
      <c r="JVB66"/>
      <c r="JVC66"/>
      <c r="JVD66"/>
      <c r="JVE66"/>
      <c r="JVF66"/>
      <c r="JVG66"/>
      <c r="JVH66"/>
      <c r="JVI66"/>
      <c r="JVJ66"/>
      <c r="JVK66"/>
      <c r="JVL66"/>
      <c r="JVM66"/>
      <c r="JVN66"/>
      <c r="JVO66"/>
      <c r="JVP66"/>
      <c r="JVQ66"/>
      <c r="JVR66"/>
      <c r="JVS66"/>
      <c r="JVT66"/>
      <c r="JVU66"/>
      <c r="JVV66"/>
      <c r="JVW66"/>
      <c r="JVX66"/>
      <c r="JVY66"/>
      <c r="JVZ66"/>
      <c r="JWA66"/>
      <c r="JWB66"/>
      <c r="JWC66"/>
      <c r="JWD66"/>
      <c r="JWE66"/>
      <c r="JWF66"/>
      <c r="JWG66"/>
      <c r="JWH66"/>
      <c r="JWI66"/>
      <c r="JWJ66"/>
      <c r="JWK66"/>
      <c r="JWL66"/>
      <c r="JWM66"/>
      <c r="JWN66"/>
      <c r="JWO66"/>
      <c r="JWP66"/>
      <c r="JWQ66"/>
      <c r="JWR66"/>
      <c r="JWS66"/>
      <c r="JWT66"/>
      <c r="JWU66"/>
      <c r="JWV66"/>
      <c r="JWW66"/>
      <c r="JWX66"/>
      <c r="JWY66"/>
      <c r="JWZ66"/>
      <c r="JXA66"/>
      <c r="JXB66"/>
      <c r="JXC66"/>
      <c r="JXD66"/>
      <c r="JXE66"/>
      <c r="JXF66"/>
      <c r="JXG66"/>
      <c r="JXH66"/>
      <c r="JXI66"/>
      <c r="JXJ66"/>
      <c r="JXK66"/>
      <c r="JXL66"/>
      <c r="JXM66"/>
      <c r="JXN66"/>
      <c r="JXO66"/>
      <c r="JXP66"/>
      <c r="JXQ66"/>
      <c r="JXR66"/>
      <c r="JXS66"/>
      <c r="JXT66"/>
      <c r="JXU66"/>
      <c r="JXV66"/>
      <c r="JXW66"/>
      <c r="JXX66"/>
      <c r="JXY66"/>
      <c r="JXZ66"/>
      <c r="JYA66"/>
      <c r="JYB66"/>
      <c r="JYC66"/>
      <c r="JYD66"/>
      <c r="JYE66"/>
      <c r="JYF66"/>
      <c r="JYG66"/>
      <c r="JYH66"/>
      <c r="JYI66"/>
      <c r="JYJ66"/>
      <c r="JYK66"/>
      <c r="JYL66"/>
      <c r="JYM66"/>
      <c r="JYN66"/>
      <c r="JYO66"/>
      <c r="JYP66"/>
      <c r="JYQ66"/>
      <c r="JYR66"/>
      <c r="JYS66"/>
      <c r="JYT66"/>
      <c r="JYU66"/>
      <c r="JYV66"/>
      <c r="JYW66"/>
      <c r="JYX66"/>
      <c r="JYY66"/>
      <c r="JYZ66"/>
      <c r="JZA66"/>
      <c r="JZB66"/>
      <c r="JZC66"/>
      <c r="JZD66"/>
      <c r="JZE66"/>
      <c r="JZF66"/>
      <c r="JZG66"/>
      <c r="JZH66"/>
      <c r="JZI66"/>
      <c r="JZJ66"/>
      <c r="JZK66"/>
      <c r="JZL66"/>
      <c r="JZM66"/>
      <c r="JZN66"/>
      <c r="JZO66"/>
      <c r="JZP66"/>
      <c r="JZQ66"/>
      <c r="JZR66"/>
      <c r="JZS66"/>
      <c r="JZT66"/>
      <c r="JZU66"/>
      <c r="JZV66"/>
      <c r="JZW66"/>
      <c r="JZX66"/>
      <c r="JZY66"/>
      <c r="JZZ66"/>
      <c r="KAA66"/>
      <c r="KAB66"/>
      <c r="KAC66"/>
      <c r="KAD66"/>
      <c r="KAE66"/>
      <c r="KAF66"/>
      <c r="KAG66"/>
      <c r="KAH66"/>
      <c r="KAI66"/>
      <c r="KAJ66"/>
      <c r="KAK66"/>
      <c r="KAL66"/>
      <c r="KAM66"/>
      <c r="KAN66"/>
      <c r="KAO66"/>
      <c r="KAP66"/>
      <c r="KAQ66"/>
      <c r="KAR66"/>
      <c r="KAS66"/>
      <c r="KAT66"/>
      <c r="KAU66"/>
      <c r="KAV66"/>
      <c r="KAW66"/>
      <c r="KAX66"/>
      <c r="KAY66"/>
      <c r="KAZ66"/>
      <c r="KBA66"/>
      <c r="KBB66"/>
      <c r="KBC66"/>
      <c r="KBD66"/>
      <c r="KBE66"/>
      <c r="KBF66"/>
      <c r="KBG66"/>
      <c r="KBH66"/>
      <c r="KBI66"/>
      <c r="KBJ66"/>
      <c r="KBK66"/>
      <c r="KBL66"/>
      <c r="KBM66"/>
      <c r="KBN66"/>
      <c r="KBO66"/>
      <c r="KBP66"/>
      <c r="KBQ66"/>
      <c r="KBR66"/>
      <c r="KBS66"/>
      <c r="KBT66"/>
      <c r="KBU66"/>
      <c r="KBV66"/>
      <c r="KBW66"/>
      <c r="KBX66"/>
      <c r="KBY66"/>
      <c r="KBZ66"/>
      <c r="KCA66"/>
      <c r="KCB66"/>
      <c r="KCC66"/>
      <c r="KCD66"/>
      <c r="KCE66"/>
      <c r="KCF66"/>
      <c r="KCG66"/>
      <c r="KCH66"/>
      <c r="KCI66"/>
      <c r="KCJ66"/>
      <c r="KCK66"/>
      <c r="KCL66"/>
      <c r="KCM66"/>
      <c r="KCN66"/>
      <c r="KCO66"/>
      <c r="KCP66"/>
      <c r="KCQ66"/>
      <c r="KCR66"/>
      <c r="KCS66"/>
      <c r="KCT66"/>
      <c r="KCU66"/>
      <c r="KCV66"/>
      <c r="KCW66"/>
      <c r="KCX66"/>
      <c r="KCY66"/>
      <c r="KCZ66"/>
      <c r="KDA66"/>
      <c r="KDB66"/>
      <c r="KDC66"/>
      <c r="KDD66"/>
      <c r="KDE66"/>
      <c r="KDF66"/>
      <c r="KDG66"/>
      <c r="KDH66"/>
      <c r="KDI66"/>
      <c r="KDJ66"/>
      <c r="KDK66"/>
      <c r="KDL66"/>
      <c r="KDM66"/>
      <c r="KDN66"/>
      <c r="KDO66"/>
      <c r="KDP66"/>
      <c r="KDQ66"/>
      <c r="KDR66"/>
      <c r="KDS66"/>
      <c r="KDT66"/>
      <c r="KDU66"/>
      <c r="KDV66"/>
      <c r="KDW66"/>
      <c r="KDX66"/>
      <c r="KDY66"/>
      <c r="KDZ66"/>
      <c r="KEA66"/>
      <c r="KEB66"/>
      <c r="KEC66"/>
      <c r="KED66"/>
      <c r="KEE66"/>
      <c r="KEF66"/>
      <c r="KEG66"/>
      <c r="KEH66"/>
      <c r="KEI66"/>
      <c r="KEJ66"/>
      <c r="KEK66"/>
      <c r="KEL66"/>
      <c r="KEM66"/>
      <c r="KEN66"/>
      <c r="KEO66"/>
      <c r="KEP66"/>
      <c r="KEQ66"/>
      <c r="KER66"/>
      <c r="KES66"/>
      <c r="KET66"/>
      <c r="KEU66"/>
      <c r="KEV66"/>
      <c r="KEW66"/>
      <c r="KEX66"/>
      <c r="KEY66"/>
      <c r="KEZ66"/>
      <c r="KFA66"/>
      <c r="KFB66"/>
      <c r="KFC66"/>
      <c r="KFD66"/>
      <c r="KFE66"/>
      <c r="KFF66"/>
      <c r="KFG66"/>
      <c r="KFH66"/>
      <c r="KFI66"/>
      <c r="KFJ66"/>
      <c r="KFK66"/>
      <c r="KFL66"/>
      <c r="KFM66"/>
      <c r="KFN66"/>
      <c r="KFO66"/>
      <c r="KFP66"/>
      <c r="KFQ66"/>
      <c r="KFR66"/>
      <c r="KFS66"/>
      <c r="KFT66"/>
      <c r="KFU66"/>
      <c r="KFV66"/>
      <c r="KFW66"/>
      <c r="KFX66"/>
      <c r="KFY66"/>
      <c r="KFZ66"/>
      <c r="KGA66"/>
      <c r="KGB66"/>
      <c r="KGC66"/>
      <c r="KGD66"/>
      <c r="KGE66"/>
      <c r="KGF66"/>
      <c r="KGG66"/>
      <c r="KGH66"/>
      <c r="KGI66"/>
      <c r="KGJ66"/>
      <c r="KGK66"/>
      <c r="KGL66"/>
      <c r="KGM66"/>
      <c r="KGN66"/>
      <c r="KGO66"/>
      <c r="KGP66"/>
      <c r="KGQ66"/>
      <c r="KGR66"/>
      <c r="KGS66"/>
      <c r="KGT66"/>
      <c r="KGU66"/>
      <c r="KGV66"/>
      <c r="KGW66"/>
      <c r="KGX66"/>
      <c r="KGY66"/>
      <c r="KGZ66"/>
      <c r="KHA66"/>
      <c r="KHB66"/>
      <c r="KHC66"/>
      <c r="KHD66"/>
      <c r="KHE66"/>
      <c r="KHF66"/>
      <c r="KHG66"/>
      <c r="KHH66"/>
      <c r="KHI66"/>
      <c r="KHJ66"/>
      <c r="KHK66"/>
      <c r="KHL66"/>
      <c r="KHM66"/>
      <c r="KHN66"/>
      <c r="KHO66"/>
      <c r="KHP66"/>
      <c r="KHQ66"/>
      <c r="KHR66"/>
      <c r="KHS66"/>
      <c r="KHT66"/>
      <c r="KHU66"/>
      <c r="KHV66"/>
      <c r="KHW66"/>
      <c r="KHX66"/>
      <c r="KHY66"/>
      <c r="KHZ66"/>
      <c r="KIA66"/>
      <c r="KIB66"/>
      <c r="KIC66"/>
      <c r="KID66"/>
      <c r="KIE66"/>
      <c r="KIF66"/>
      <c r="KIG66"/>
      <c r="KIH66"/>
      <c r="KII66"/>
      <c r="KIJ66"/>
      <c r="KIK66"/>
      <c r="KIL66"/>
      <c r="KIM66"/>
      <c r="KIN66"/>
      <c r="KIO66"/>
      <c r="KIP66"/>
      <c r="KIQ66"/>
      <c r="KIR66"/>
      <c r="KIS66"/>
      <c r="KIT66"/>
      <c r="KIU66"/>
      <c r="KIV66"/>
      <c r="KIW66"/>
      <c r="KIX66"/>
      <c r="KIY66"/>
      <c r="KIZ66"/>
      <c r="KJA66"/>
      <c r="KJB66"/>
      <c r="KJC66"/>
      <c r="KJD66"/>
      <c r="KJE66"/>
      <c r="KJF66"/>
      <c r="KJG66"/>
      <c r="KJH66"/>
      <c r="KJI66"/>
      <c r="KJJ66"/>
      <c r="KJK66"/>
      <c r="KJL66"/>
      <c r="KJM66"/>
      <c r="KJN66"/>
      <c r="KJO66"/>
      <c r="KJP66"/>
      <c r="KJQ66"/>
      <c r="KJR66"/>
      <c r="KJS66"/>
      <c r="KJT66"/>
      <c r="KJU66"/>
      <c r="KJV66"/>
      <c r="KJW66"/>
      <c r="KJX66"/>
      <c r="KJY66"/>
      <c r="KJZ66"/>
      <c r="KKA66"/>
      <c r="KKB66"/>
      <c r="KKC66"/>
      <c r="KKD66"/>
      <c r="KKE66"/>
      <c r="KKF66"/>
      <c r="KKG66"/>
      <c r="KKH66"/>
      <c r="KKI66"/>
      <c r="KKJ66"/>
      <c r="KKK66"/>
      <c r="KKL66"/>
      <c r="KKM66"/>
      <c r="KKN66"/>
      <c r="KKO66"/>
      <c r="KKP66"/>
      <c r="KKQ66"/>
      <c r="KKR66"/>
      <c r="KKS66"/>
      <c r="KKT66"/>
      <c r="KKU66"/>
      <c r="KKV66"/>
      <c r="KKW66"/>
      <c r="KKX66"/>
      <c r="KKY66"/>
      <c r="KKZ66"/>
      <c r="KLA66"/>
      <c r="KLB66"/>
      <c r="KLC66"/>
      <c r="KLD66"/>
      <c r="KLE66"/>
      <c r="KLF66"/>
      <c r="KLG66"/>
      <c r="KLH66"/>
      <c r="KLI66"/>
      <c r="KLJ66"/>
      <c r="KLK66"/>
      <c r="KLL66"/>
      <c r="KLM66"/>
      <c r="KLN66"/>
      <c r="KLO66"/>
      <c r="KLP66"/>
      <c r="KLQ66"/>
      <c r="KLR66"/>
      <c r="KLS66"/>
      <c r="KLT66"/>
      <c r="KLU66"/>
      <c r="KLV66"/>
      <c r="KLW66"/>
      <c r="KLX66"/>
      <c r="KLY66"/>
      <c r="KLZ66"/>
      <c r="KMA66"/>
      <c r="KMB66"/>
      <c r="KMC66"/>
      <c r="KMD66"/>
      <c r="KME66"/>
      <c r="KMF66"/>
      <c r="KMG66"/>
      <c r="KMH66"/>
      <c r="KMI66"/>
      <c r="KMJ66"/>
      <c r="KMK66"/>
      <c r="KML66"/>
      <c r="KMM66"/>
      <c r="KMN66"/>
      <c r="KMO66"/>
      <c r="KMP66"/>
      <c r="KMQ66"/>
      <c r="KMR66"/>
      <c r="KMS66"/>
      <c r="KMT66"/>
      <c r="KMU66"/>
      <c r="KMV66"/>
      <c r="KMW66"/>
      <c r="KMX66"/>
      <c r="KMY66"/>
      <c r="KMZ66"/>
      <c r="KNA66"/>
      <c r="KNB66"/>
      <c r="KNC66"/>
      <c r="KND66"/>
      <c r="KNE66"/>
      <c r="KNF66"/>
      <c r="KNG66"/>
      <c r="KNH66"/>
      <c r="KNI66"/>
      <c r="KNJ66"/>
      <c r="KNK66"/>
      <c r="KNL66"/>
      <c r="KNM66"/>
      <c r="KNN66"/>
      <c r="KNO66"/>
      <c r="KNP66"/>
      <c r="KNQ66"/>
      <c r="KNR66"/>
      <c r="KNS66"/>
      <c r="KNT66"/>
      <c r="KNU66"/>
      <c r="KNV66"/>
      <c r="KNW66"/>
      <c r="KNX66"/>
      <c r="KNY66"/>
      <c r="KNZ66"/>
      <c r="KOA66"/>
      <c r="KOB66"/>
      <c r="KOC66"/>
      <c r="KOD66"/>
      <c r="KOE66"/>
      <c r="KOF66"/>
      <c r="KOG66"/>
      <c r="KOH66"/>
      <c r="KOI66"/>
      <c r="KOJ66"/>
      <c r="KOK66"/>
      <c r="KOL66"/>
      <c r="KOM66"/>
      <c r="KON66"/>
      <c r="KOO66"/>
      <c r="KOP66"/>
      <c r="KOQ66"/>
      <c r="KOR66"/>
      <c r="KOS66"/>
      <c r="KOT66"/>
      <c r="KOU66"/>
      <c r="KOV66"/>
      <c r="KOW66"/>
      <c r="KOX66"/>
      <c r="KOY66"/>
      <c r="KOZ66"/>
      <c r="KPA66"/>
      <c r="KPB66"/>
      <c r="KPC66"/>
      <c r="KPD66"/>
      <c r="KPE66"/>
      <c r="KPF66"/>
      <c r="KPG66"/>
      <c r="KPH66"/>
      <c r="KPI66"/>
      <c r="KPJ66"/>
      <c r="KPK66"/>
      <c r="KPL66"/>
      <c r="KPM66"/>
      <c r="KPN66"/>
      <c r="KPO66"/>
      <c r="KPP66"/>
      <c r="KPQ66"/>
      <c r="KPR66"/>
      <c r="KPS66"/>
      <c r="KPT66"/>
      <c r="KPU66"/>
      <c r="KPV66"/>
      <c r="KPW66"/>
      <c r="KPX66"/>
      <c r="KPY66"/>
      <c r="KPZ66"/>
      <c r="KQA66"/>
      <c r="KQB66"/>
      <c r="KQC66"/>
      <c r="KQD66"/>
      <c r="KQE66"/>
      <c r="KQF66"/>
      <c r="KQG66"/>
      <c r="KQH66"/>
      <c r="KQI66"/>
      <c r="KQJ66"/>
      <c r="KQK66"/>
      <c r="KQL66"/>
      <c r="KQM66"/>
      <c r="KQN66"/>
      <c r="KQO66"/>
      <c r="KQP66"/>
      <c r="KQQ66"/>
      <c r="KQR66"/>
      <c r="KQS66"/>
      <c r="KQT66"/>
      <c r="KQU66"/>
      <c r="KQV66"/>
      <c r="KQW66"/>
      <c r="KQX66"/>
      <c r="KQY66"/>
      <c r="KQZ66"/>
      <c r="KRA66"/>
      <c r="KRB66"/>
      <c r="KRC66"/>
      <c r="KRD66"/>
      <c r="KRE66"/>
      <c r="KRF66"/>
      <c r="KRG66"/>
      <c r="KRH66"/>
      <c r="KRI66"/>
      <c r="KRJ66"/>
      <c r="KRK66"/>
      <c r="KRL66"/>
      <c r="KRM66"/>
      <c r="KRN66"/>
      <c r="KRO66"/>
      <c r="KRP66"/>
      <c r="KRQ66"/>
      <c r="KRR66"/>
      <c r="KRS66"/>
      <c r="KRT66"/>
      <c r="KRU66"/>
      <c r="KRV66"/>
      <c r="KRW66"/>
      <c r="KRX66"/>
      <c r="KRY66"/>
      <c r="KRZ66"/>
      <c r="KSA66"/>
      <c r="KSB66"/>
      <c r="KSC66"/>
      <c r="KSD66"/>
      <c r="KSE66"/>
      <c r="KSF66"/>
      <c r="KSG66"/>
      <c r="KSH66"/>
      <c r="KSI66"/>
      <c r="KSJ66"/>
      <c r="KSK66"/>
      <c r="KSL66"/>
      <c r="KSM66"/>
      <c r="KSN66"/>
      <c r="KSO66"/>
      <c r="KSP66"/>
      <c r="KSQ66"/>
      <c r="KSR66"/>
      <c r="KSS66"/>
      <c r="KST66"/>
      <c r="KSU66"/>
      <c r="KSV66"/>
      <c r="KSW66"/>
      <c r="KSX66"/>
      <c r="KSY66"/>
      <c r="KSZ66"/>
      <c r="KTA66"/>
      <c r="KTB66"/>
      <c r="KTC66"/>
      <c r="KTD66"/>
      <c r="KTE66"/>
      <c r="KTF66"/>
      <c r="KTG66"/>
      <c r="KTH66"/>
      <c r="KTI66"/>
      <c r="KTJ66"/>
      <c r="KTK66"/>
      <c r="KTL66"/>
      <c r="KTM66"/>
      <c r="KTN66"/>
      <c r="KTO66"/>
      <c r="KTP66"/>
      <c r="KTQ66"/>
      <c r="KTR66"/>
      <c r="KTS66"/>
      <c r="KTT66"/>
      <c r="KTU66"/>
      <c r="KTV66"/>
      <c r="KTW66"/>
      <c r="KTX66"/>
      <c r="KTY66"/>
      <c r="KTZ66"/>
      <c r="KUA66"/>
      <c r="KUB66"/>
      <c r="KUC66"/>
      <c r="KUD66"/>
      <c r="KUE66"/>
      <c r="KUF66"/>
      <c r="KUG66"/>
      <c r="KUH66"/>
      <c r="KUI66"/>
      <c r="KUJ66"/>
      <c r="KUK66"/>
      <c r="KUL66"/>
      <c r="KUM66"/>
      <c r="KUN66"/>
      <c r="KUO66"/>
      <c r="KUP66"/>
      <c r="KUQ66"/>
      <c r="KUR66"/>
      <c r="KUS66"/>
      <c r="KUT66"/>
      <c r="KUU66"/>
      <c r="KUV66"/>
      <c r="KUW66"/>
      <c r="KUX66"/>
      <c r="KUY66"/>
      <c r="KUZ66"/>
      <c r="KVA66"/>
      <c r="KVB66"/>
      <c r="KVC66"/>
      <c r="KVD66"/>
      <c r="KVE66"/>
      <c r="KVF66"/>
      <c r="KVG66"/>
      <c r="KVH66"/>
      <c r="KVI66"/>
      <c r="KVJ66"/>
      <c r="KVK66"/>
      <c r="KVL66"/>
      <c r="KVM66"/>
      <c r="KVN66"/>
      <c r="KVO66"/>
      <c r="KVP66"/>
      <c r="KVQ66"/>
      <c r="KVR66"/>
      <c r="KVS66"/>
      <c r="KVT66"/>
      <c r="KVU66"/>
      <c r="KVV66"/>
      <c r="KVW66"/>
      <c r="KVX66"/>
      <c r="KVY66"/>
      <c r="KVZ66"/>
      <c r="KWA66"/>
      <c r="KWB66"/>
      <c r="KWC66"/>
      <c r="KWD66"/>
      <c r="KWE66"/>
      <c r="KWF66"/>
      <c r="KWG66"/>
      <c r="KWH66"/>
      <c r="KWI66"/>
      <c r="KWJ66"/>
      <c r="KWK66"/>
      <c r="KWL66"/>
      <c r="KWM66"/>
      <c r="KWN66"/>
      <c r="KWO66"/>
      <c r="KWP66"/>
      <c r="KWQ66"/>
      <c r="KWR66"/>
      <c r="KWS66"/>
      <c r="KWT66"/>
      <c r="KWU66"/>
      <c r="KWV66"/>
      <c r="KWW66"/>
      <c r="KWX66"/>
      <c r="KWY66"/>
      <c r="KWZ66"/>
      <c r="KXA66"/>
      <c r="KXB66"/>
      <c r="KXC66"/>
      <c r="KXD66"/>
      <c r="KXE66"/>
      <c r="KXF66"/>
      <c r="KXG66"/>
      <c r="KXH66"/>
      <c r="KXI66"/>
      <c r="KXJ66"/>
      <c r="KXK66"/>
      <c r="KXL66"/>
      <c r="KXM66"/>
      <c r="KXN66"/>
      <c r="KXO66"/>
      <c r="KXP66"/>
      <c r="KXQ66"/>
      <c r="KXR66"/>
      <c r="KXS66"/>
      <c r="KXT66"/>
      <c r="KXU66"/>
      <c r="KXV66"/>
      <c r="KXW66"/>
      <c r="KXX66"/>
      <c r="KXY66"/>
      <c r="KXZ66"/>
      <c r="KYA66"/>
      <c r="KYB66"/>
      <c r="KYC66"/>
      <c r="KYD66"/>
      <c r="KYE66"/>
      <c r="KYF66"/>
      <c r="KYG66"/>
      <c r="KYH66"/>
      <c r="KYI66"/>
      <c r="KYJ66"/>
      <c r="KYK66"/>
      <c r="KYL66"/>
      <c r="KYM66"/>
      <c r="KYN66"/>
      <c r="KYO66"/>
      <c r="KYP66"/>
      <c r="KYQ66"/>
      <c r="KYR66"/>
      <c r="KYS66"/>
      <c r="KYT66"/>
      <c r="KYU66"/>
      <c r="KYV66"/>
      <c r="KYW66"/>
      <c r="KYX66"/>
      <c r="KYY66"/>
      <c r="KYZ66"/>
      <c r="KZA66"/>
      <c r="KZB66"/>
      <c r="KZC66"/>
      <c r="KZD66"/>
      <c r="KZE66"/>
      <c r="KZF66"/>
      <c r="KZG66"/>
      <c r="KZH66"/>
      <c r="KZI66"/>
      <c r="KZJ66"/>
      <c r="KZK66"/>
      <c r="KZL66"/>
      <c r="KZM66"/>
      <c r="KZN66"/>
      <c r="KZO66"/>
      <c r="KZP66"/>
      <c r="KZQ66"/>
      <c r="KZR66"/>
      <c r="KZS66"/>
      <c r="KZT66"/>
      <c r="KZU66"/>
      <c r="KZV66"/>
      <c r="KZW66"/>
      <c r="KZX66"/>
      <c r="KZY66"/>
      <c r="KZZ66"/>
      <c r="LAA66"/>
      <c r="LAB66"/>
      <c r="LAC66"/>
      <c r="LAD66"/>
      <c r="LAE66"/>
      <c r="LAF66"/>
      <c r="LAG66"/>
      <c r="LAH66"/>
      <c r="LAI66"/>
      <c r="LAJ66"/>
      <c r="LAK66"/>
      <c r="LAL66"/>
      <c r="LAM66"/>
      <c r="LAN66"/>
      <c r="LAO66"/>
      <c r="LAP66"/>
      <c r="LAQ66"/>
      <c r="LAR66"/>
      <c r="LAS66"/>
      <c r="LAT66"/>
      <c r="LAU66"/>
      <c r="LAV66"/>
      <c r="LAW66"/>
      <c r="LAX66"/>
      <c r="LAY66"/>
      <c r="LAZ66"/>
      <c r="LBA66"/>
      <c r="LBB66"/>
      <c r="LBC66"/>
      <c r="LBD66"/>
      <c r="LBE66"/>
      <c r="LBF66"/>
      <c r="LBG66"/>
      <c r="LBH66"/>
      <c r="LBI66"/>
      <c r="LBJ66"/>
      <c r="LBK66"/>
      <c r="LBL66"/>
      <c r="LBM66"/>
      <c r="LBN66"/>
      <c r="LBO66"/>
      <c r="LBP66"/>
      <c r="LBQ66"/>
      <c r="LBR66"/>
      <c r="LBS66"/>
      <c r="LBT66"/>
      <c r="LBU66"/>
      <c r="LBV66"/>
      <c r="LBW66"/>
      <c r="LBX66"/>
      <c r="LBY66"/>
      <c r="LBZ66"/>
      <c r="LCA66"/>
      <c r="LCB66"/>
      <c r="LCC66"/>
      <c r="LCD66"/>
      <c r="LCE66"/>
      <c r="LCF66"/>
      <c r="LCG66"/>
      <c r="LCH66"/>
      <c r="LCI66"/>
      <c r="LCJ66"/>
      <c r="LCK66"/>
      <c r="LCL66"/>
      <c r="LCM66"/>
      <c r="LCN66"/>
      <c r="LCO66"/>
      <c r="LCP66"/>
      <c r="LCQ66"/>
      <c r="LCR66"/>
      <c r="LCS66"/>
      <c r="LCT66"/>
      <c r="LCU66"/>
      <c r="LCV66"/>
      <c r="LCW66"/>
      <c r="LCX66"/>
      <c r="LCY66"/>
      <c r="LCZ66"/>
      <c r="LDA66"/>
      <c r="LDB66"/>
      <c r="LDC66"/>
      <c r="LDD66"/>
      <c r="LDE66"/>
      <c r="LDF66"/>
      <c r="LDG66"/>
      <c r="LDH66"/>
      <c r="LDI66"/>
      <c r="LDJ66"/>
      <c r="LDK66"/>
      <c r="LDL66"/>
      <c r="LDM66"/>
      <c r="LDN66"/>
      <c r="LDO66"/>
      <c r="LDP66"/>
      <c r="LDQ66"/>
      <c r="LDR66"/>
      <c r="LDS66"/>
      <c r="LDT66"/>
      <c r="LDU66"/>
      <c r="LDV66"/>
      <c r="LDW66"/>
      <c r="LDX66"/>
      <c r="LDY66"/>
      <c r="LDZ66"/>
      <c r="LEA66"/>
      <c r="LEB66"/>
      <c r="LEC66"/>
      <c r="LED66"/>
      <c r="LEE66"/>
      <c r="LEF66"/>
      <c r="LEG66"/>
      <c r="LEH66"/>
      <c r="LEI66"/>
      <c r="LEJ66"/>
      <c r="LEK66"/>
      <c r="LEL66"/>
      <c r="LEM66"/>
      <c r="LEN66"/>
      <c r="LEO66"/>
      <c r="LEP66"/>
      <c r="LEQ66"/>
      <c r="LER66"/>
      <c r="LES66"/>
      <c r="LET66"/>
      <c r="LEU66"/>
      <c r="LEV66"/>
      <c r="LEW66"/>
      <c r="LEX66"/>
      <c r="LEY66"/>
      <c r="LEZ66"/>
      <c r="LFA66"/>
      <c r="LFB66"/>
      <c r="LFC66"/>
      <c r="LFD66"/>
      <c r="LFE66"/>
      <c r="LFF66"/>
      <c r="LFG66"/>
      <c r="LFH66"/>
      <c r="LFI66"/>
      <c r="LFJ66"/>
      <c r="LFK66"/>
      <c r="LFL66"/>
      <c r="LFM66"/>
      <c r="LFN66"/>
      <c r="LFO66"/>
      <c r="LFP66"/>
      <c r="LFQ66"/>
      <c r="LFR66"/>
      <c r="LFS66"/>
      <c r="LFT66"/>
      <c r="LFU66"/>
      <c r="LFV66"/>
      <c r="LFW66"/>
      <c r="LFX66"/>
      <c r="LFY66"/>
      <c r="LFZ66"/>
      <c r="LGA66"/>
      <c r="LGB66"/>
      <c r="LGC66"/>
      <c r="LGD66"/>
      <c r="LGE66"/>
      <c r="LGF66"/>
      <c r="LGG66"/>
      <c r="LGH66"/>
      <c r="LGI66"/>
      <c r="LGJ66"/>
      <c r="LGK66"/>
      <c r="LGL66"/>
      <c r="LGM66"/>
      <c r="LGN66"/>
      <c r="LGO66"/>
      <c r="LGP66"/>
      <c r="LGQ66"/>
      <c r="LGR66"/>
      <c r="LGS66"/>
      <c r="LGT66"/>
      <c r="LGU66"/>
      <c r="LGV66"/>
      <c r="LGW66"/>
      <c r="LGX66"/>
      <c r="LGY66"/>
      <c r="LGZ66"/>
      <c r="LHA66"/>
      <c r="LHB66"/>
      <c r="LHC66"/>
      <c r="LHD66"/>
      <c r="LHE66"/>
      <c r="LHF66"/>
      <c r="LHG66"/>
      <c r="LHH66"/>
      <c r="LHI66"/>
      <c r="LHJ66"/>
      <c r="LHK66"/>
      <c r="LHL66"/>
      <c r="LHM66"/>
      <c r="LHN66"/>
      <c r="LHO66"/>
      <c r="LHP66"/>
      <c r="LHQ66"/>
      <c r="LHR66"/>
      <c r="LHS66"/>
      <c r="LHT66"/>
      <c r="LHU66"/>
      <c r="LHV66"/>
      <c r="LHW66"/>
      <c r="LHX66"/>
      <c r="LHY66"/>
      <c r="LHZ66"/>
      <c r="LIA66"/>
      <c r="LIB66"/>
      <c r="LIC66"/>
      <c r="LID66"/>
      <c r="LIE66"/>
      <c r="LIF66"/>
      <c r="LIG66"/>
      <c r="LIH66"/>
      <c r="LII66"/>
      <c r="LIJ66"/>
      <c r="LIK66"/>
      <c r="LIL66"/>
      <c r="LIM66"/>
      <c r="LIN66"/>
      <c r="LIO66"/>
      <c r="LIP66"/>
      <c r="LIQ66"/>
      <c r="LIR66"/>
      <c r="LIS66"/>
      <c r="LIT66"/>
      <c r="LIU66"/>
      <c r="LIV66"/>
      <c r="LIW66"/>
      <c r="LIX66"/>
      <c r="LIY66"/>
      <c r="LIZ66"/>
      <c r="LJA66"/>
      <c r="LJB66"/>
      <c r="LJC66"/>
      <c r="LJD66"/>
      <c r="LJE66"/>
      <c r="LJF66"/>
      <c r="LJG66"/>
      <c r="LJH66"/>
      <c r="LJI66"/>
      <c r="LJJ66"/>
      <c r="LJK66"/>
      <c r="LJL66"/>
      <c r="LJM66"/>
      <c r="LJN66"/>
      <c r="LJO66"/>
      <c r="LJP66"/>
      <c r="LJQ66"/>
      <c r="LJR66"/>
      <c r="LJS66"/>
      <c r="LJT66"/>
      <c r="LJU66"/>
      <c r="LJV66"/>
      <c r="LJW66"/>
      <c r="LJX66"/>
      <c r="LJY66"/>
      <c r="LJZ66"/>
      <c r="LKA66"/>
      <c r="LKB66"/>
      <c r="LKC66"/>
      <c r="LKD66"/>
      <c r="LKE66"/>
      <c r="LKF66"/>
      <c r="LKG66"/>
      <c r="LKH66"/>
      <c r="LKI66"/>
      <c r="LKJ66"/>
      <c r="LKK66"/>
      <c r="LKL66"/>
      <c r="LKM66"/>
      <c r="LKN66"/>
      <c r="LKO66"/>
      <c r="LKP66"/>
      <c r="LKQ66"/>
      <c r="LKR66"/>
      <c r="LKS66"/>
      <c r="LKT66"/>
      <c r="LKU66"/>
      <c r="LKV66"/>
      <c r="LKW66"/>
      <c r="LKX66"/>
      <c r="LKY66"/>
      <c r="LKZ66"/>
      <c r="LLA66"/>
      <c r="LLB66"/>
      <c r="LLC66"/>
      <c r="LLD66"/>
      <c r="LLE66"/>
      <c r="LLF66"/>
      <c r="LLG66"/>
      <c r="LLH66"/>
      <c r="LLI66"/>
      <c r="LLJ66"/>
      <c r="LLK66"/>
      <c r="LLL66"/>
      <c r="LLM66"/>
      <c r="LLN66"/>
      <c r="LLO66"/>
      <c r="LLP66"/>
      <c r="LLQ66"/>
      <c r="LLR66"/>
      <c r="LLS66"/>
      <c r="LLT66"/>
      <c r="LLU66"/>
      <c r="LLV66"/>
      <c r="LLW66"/>
      <c r="LLX66"/>
      <c r="LLY66"/>
      <c r="LLZ66"/>
      <c r="LMA66"/>
      <c r="LMB66"/>
      <c r="LMC66"/>
      <c r="LMD66"/>
      <c r="LME66"/>
      <c r="LMF66"/>
      <c r="LMG66"/>
      <c r="LMH66"/>
      <c r="LMI66"/>
      <c r="LMJ66"/>
      <c r="LMK66"/>
      <c r="LML66"/>
      <c r="LMM66"/>
      <c r="LMN66"/>
      <c r="LMO66"/>
      <c r="LMP66"/>
      <c r="LMQ66"/>
      <c r="LMR66"/>
      <c r="LMS66"/>
      <c r="LMT66"/>
      <c r="LMU66"/>
      <c r="LMV66"/>
      <c r="LMW66"/>
      <c r="LMX66"/>
      <c r="LMY66"/>
      <c r="LMZ66"/>
      <c r="LNA66"/>
      <c r="LNB66"/>
      <c r="LNC66"/>
      <c r="LND66"/>
      <c r="LNE66"/>
      <c r="LNF66"/>
      <c r="LNG66"/>
      <c r="LNH66"/>
      <c r="LNI66"/>
      <c r="LNJ66"/>
      <c r="LNK66"/>
      <c r="LNL66"/>
      <c r="LNM66"/>
      <c r="LNN66"/>
      <c r="LNO66"/>
      <c r="LNP66"/>
      <c r="LNQ66"/>
      <c r="LNR66"/>
      <c r="LNS66"/>
      <c r="LNT66"/>
      <c r="LNU66"/>
      <c r="LNV66"/>
      <c r="LNW66"/>
      <c r="LNX66"/>
      <c r="LNY66"/>
      <c r="LNZ66"/>
      <c r="LOA66"/>
      <c r="LOB66"/>
      <c r="LOC66"/>
      <c r="LOD66"/>
      <c r="LOE66"/>
      <c r="LOF66"/>
      <c r="LOG66"/>
      <c r="LOH66"/>
      <c r="LOI66"/>
      <c r="LOJ66"/>
      <c r="LOK66"/>
      <c r="LOL66"/>
      <c r="LOM66"/>
      <c r="LON66"/>
      <c r="LOO66"/>
      <c r="LOP66"/>
      <c r="LOQ66"/>
      <c r="LOR66"/>
      <c r="LOS66"/>
      <c r="LOT66"/>
      <c r="LOU66"/>
      <c r="LOV66"/>
      <c r="LOW66"/>
      <c r="LOX66"/>
      <c r="LOY66"/>
      <c r="LOZ66"/>
      <c r="LPA66"/>
      <c r="LPB66"/>
      <c r="LPC66"/>
      <c r="LPD66"/>
      <c r="LPE66"/>
      <c r="LPF66"/>
      <c r="LPG66"/>
      <c r="LPH66"/>
      <c r="LPI66"/>
      <c r="LPJ66"/>
      <c r="LPK66"/>
      <c r="LPL66"/>
      <c r="LPM66"/>
      <c r="LPN66"/>
      <c r="LPO66"/>
      <c r="LPP66"/>
      <c r="LPQ66"/>
      <c r="LPR66"/>
      <c r="LPS66"/>
      <c r="LPT66"/>
      <c r="LPU66"/>
      <c r="LPV66"/>
      <c r="LPW66"/>
      <c r="LPX66"/>
      <c r="LPY66"/>
      <c r="LPZ66"/>
      <c r="LQA66"/>
      <c r="LQB66"/>
      <c r="LQC66"/>
      <c r="LQD66"/>
      <c r="LQE66"/>
      <c r="LQF66"/>
      <c r="LQG66"/>
      <c r="LQH66"/>
      <c r="LQI66"/>
      <c r="LQJ66"/>
      <c r="LQK66"/>
      <c r="LQL66"/>
      <c r="LQM66"/>
      <c r="LQN66"/>
      <c r="LQO66"/>
      <c r="LQP66"/>
      <c r="LQQ66"/>
      <c r="LQR66"/>
      <c r="LQS66"/>
      <c r="LQT66"/>
      <c r="LQU66"/>
      <c r="LQV66"/>
      <c r="LQW66"/>
      <c r="LQX66"/>
      <c r="LQY66"/>
      <c r="LQZ66"/>
      <c r="LRA66"/>
      <c r="LRB66"/>
      <c r="LRC66"/>
      <c r="LRD66"/>
      <c r="LRE66"/>
      <c r="LRF66"/>
      <c r="LRG66"/>
      <c r="LRH66"/>
      <c r="LRI66"/>
      <c r="LRJ66"/>
      <c r="LRK66"/>
      <c r="LRL66"/>
      <c r="LRM66"/>
      <c r="LRN66"/>
      <c r="LRO66"/>
      <c r="LRP66"/>
      <c r="LRQ66"/>
      <c r="LRR66"/>
      <c r="LRS66"/>
      <c r="LRT66"/>
      <c r="LRU66"/>
      <c r="LRV66"/>
      <c r="LRW66"/>
      <c r="LRX66"/>
      <c r="LRY66"/>
      <c r="LRZ66"/>
      <c r="LSA66"/>
      <c r="LSB66"/>
      <c r="LSC66"/>
      <c r="LSD66"/>
      <c r="LSE66"/>
      <c r="LSF66"/>
      <c r="LSG66"/>
      <c r="LSH66"/>
      <c r="LSI66"/>
      <c r="LSJ66"/>
      <c r="LSK66"/>
      <c r="LSL66"/>
      <c r="LSM66"/>
      <c r="LSN66"/>
      <c r="LSO66"/>
      <c r="LSP66"/>
      <c r="LSQ66"/>
      <c r="LSR66"/>
      <c r="LSS66"/>
      <c r="LST66"/>
      <c r="LSU66"/>
      <c r="LSV66"/>
      <c r="LSW66"/>
      <c r="LSX66"/>
      <c r="LSY66"/>
      <c r="LSZ66"/>
      <c r="LTA66"/>
      <c r="LTB66"/>
      <c r="LTC66"/>
      <c r="LTD66"/>
      <c r="LTE66"/>
      <c r="LTF66"/>
      <c r="LTG66"/>
      <c r="LTH66"/>
      <c r="LTI66"/>
      <c r="LTJ66"/>
      <c r="LTK66"/>
      <c r="LTL66"/>
      <c r="LTM66"/>
      <c r="LTN66"/>
      <c r="LTO66"/>
      <c r="LTP66"/>
      <c r="LTQ66"/>
      <c r="LTR66"/>
      <c r="LTS66"/>
      <c r="LTT66"/>
      <c r="LTU66"/>
      <c r="LTV66"/>
      <c r="LTW66"/>
      <c r="LTX66"/>
      <c r="LTY66"/>
      <c r="LTZ66"/>
      <c r="LUA66"/>
      <c r="LUB66"/>
      <c r="LUC66"/>
      <c r="LUD66"/>
      <c r="LUE66"/>
      <c r="LUF66"/>
      <c r="LUG66"/>
      <c r="LUH66"/>
      <c r="LUI66"/>
      <c r="LUJ66"/>
      <c r="LUK66"/>
      <c r="LUL66"/>
      <c r="LUM66"/>
      <c r="LUN66"/>
      <c r="LUO66"/>
      <c r="LUP66"/>
      <c r="LUQ66"/>
      <c r="LUR66"/>
      <c r="LUS66"/>
      <c r="LUT66"/>
      <c r="LUU66"/>
      <c r="LUV66"/>
      <c r="LUW66"/>
      <c r="LUX66"/>
      <c r="LUY66"/>
      <c r="LUZ66"/>
      <c r="LVA66"/>
      <c r="LVB66"/>
      <c r="LVC66"/>
      <c r="LVD66"/>
      <c r="LVE66"/>
      <c r="LVF66"/>
      <c r="LVG66"/>
      <c r="LVH66"/>
      <c r="LVI66"/>
      <c r="LVJ66"/>
      <c r="LVK66"/>
      <c r="LVL66"/>
      <c r="LVM66"/>
      <c r="LVN66"/>
      <c r="LVO66"/>
      <c r="LVP66"/>
      <c r="LVQ66"/>
      <c r="LVR66"/>
      <c r="LVS66"/>
      <c r="LVT66"/>
      <c r="LVU66"/>
      <c r="LVV66"/>
      <c r="LVW66"/>
      <c r="LVX66"/>
      <c r="LVY66"/>
      <c r="LVZ66"/>
      <c r="LWA66"/>
      <c r="LWB66"/>
      <c r="LWC66"/>
      <c r="LWD66"/>
      <c r="LWE66"/>
      <c r="LWF66"/>
      <c r="LWG66"/>
      <c r="LWH66"/>
      <c r="LWI66"/>
      <c r="LWJ66"/>
      <c r="LWK66"/>
      <c r="LWL66"/>
      <c r="LWM66"/>
      <c r="LWN66"/>
      <c r="LWO66"/>
      <c r="LWP66"/>
      <c r="LWQ66"/>
      <c r="LWR66"/>
      <c r="LWS66"/>
      <c r="LWT66"/>
      <c r="LWU66"/>
      <c r="LWV66"/>
      <c r="LWW66"/>
      <c r="LWX66"/>
      <c r="LWY66"/>
      <c r="LWZ66"/>
      <c r="LXA66"/>
      <c r="LXB66"/>
      <c r="LXC66"/>
      <c r="LXD66"/>
      <c r="LXE66"/>
      <c r="LXF66"/>
      <c r="LXG66"/>
      <c r="LXH66"/>
      <c r="LXI66"/>
      <c r="LXJ66"/>
      <c r="LXK66"/>
      <c r="LXL66"/>
      <c r="LXM66"/>
      <c r="LXN66"/>
      <c r="LXO66"/>
      <c r="LXP66"/>
      <c r="LXQ66"/>
      <c r="LXR66"/>
      <c r="LXS66"/>
      <c r="LXT66"/>
      <c r="LXU66"/>
      <c r="LXV66"/>
      <c r="LXW66"/>
      <c r="LXX66"/>
      <c r="LXY66"/>
      <c r="LXZ66"/>
      <c r="LYA66"/>
      <c r="LYB66"/>
      <c r="LYC66"/>
      <c r="LYD66"/>
      <c r="LYE66"/>
      <c r="LYF66"/>
      <c r="LYG66"/>
      <c r="LYH66"/>
      <c r="LYI66"/>
      <c r="LYJ66"/>
      <c r="LYK66"/>
      <c r="LYL66"/>
      <c r="LYM66"/>
      <c r="LYN66"/>
      <c r="LYO66"/>
      <c r="LYP66"/>
      <c r="LYQ66"/>
      <c r="LYR66"/>
      <c r="LYS66"/>
      <c r="LYT66"/>
      <c r="LYU66"/>
      <c r="LYV66"/>
      <c r="LYW66"/>
      <c r="LYX66"/>
      <c r="LYY66"/>
      <c r="LYZ66"/>
      <c r="LZA66"/>
      <c r="LZB66"/>
      <c r="LZC66"/>
      <c r="LZD66"/>
      <c r="LZE66"/>
      <c r="LZF66"/>
      <c r="LZG66"/>
      <c r="LZH66"/>
      <c r="LZI66"/>
      <c r="LZJ66"/>
      <c r="LZK66"/>
      <c r="LZL66"/>
      <c r="LZM66"/>
      <c r="LZN66"/>
      <c r="LZO66"/>
      <c r="LZP66"/>
      <c r="LZQ66"/>
      <c r="LZR66"/>
      <c r="LZS66"/>
      <c r="LZT66"/>
      <c r="LZU66"/>
      <c r="LZV66"/>
      <c r="LZW66"/>
      <c r="LZX66"/>
      <c r="LZY66"/>
      <c r="LZZ66"/>
      <c r="MAA66"/>
      <c r="MAB66"/>
      <c r="MAC66"/>
      <c r="MAD66"/>
      <c r="MAE66"/>
      <c r="MAF66"/>
      <c r="MAG66"/>
      <c r="MAH66"/>
      <c r="MAI66"/>
      <c r="MAJ66"/>
      <c r="MAK66"/>
      <c r="MAL66"/>
      <c r="MAM66"/>
      <c r="MAN66"/>
      <c r="MAO66"/>
      <c r="MAP66"/>
      <c r="MAQ66"/>
      <c r="MAR66"/>
      <c r="MAS66"/>
      <c r="MAT66"/>
      <c r="MAU66"/>
      <c r="MAV66"/>
      <c r="MAW66"/>
      <c r="MAX66"/>
      <c r="MAY66"/>
      <c r="MAZ66"/>
      <c r="MBA66"/>
      <c r="MBB66"/>
      <c r="MBC66"/>
      <c r="MBD66"/>
      <c r="MBE66"/>
      <c r="MBF66"/>
      <c r="MBG66"/>
      <c r="MBH66"/>
      <c r="MBI66"/>
      <c r="MBJ66"/>
      <c r="MBK66"/>
      <c r="MBL66"/>
      <c r="MBM66"/>
      <c r="MBN66"/>
      <c r="MBO66"/>
      <c r="MBP66"/>
      <c r="MBQ66"/>
      <c r="MBR66"/>
      <c r="MBS66"/>
      <c r="MBT66"/>
      <c r="MBU66"/>
      <c r="MBV66"/>
      <c r="MBW66"/>
      <c r="MBX66"/>
      <c r="MBY66"/>
      <c r="MBZ66"/>
      <c r="MCA66"/>
      <c r="MCB66"/>
      <c r="MCC66"/>
      <c r="MCD66"/>
      <c r="MCE66"/>
      <c r="MCF66"/>
      <c r="MCG66"/>
      <c r="MCH66"/>
      <c r="MCI66"/>
      <c r="MCJ66"/>
      <c r="MCK66"/>
      <c r="MCL66"/>
      <c r="MCM66"/>
      <c r="MCN66"/>
      <c r="MCO66"/>
      <c r="MCP66"/>
      <c r="MCQ66"/>
      <c r="MCR66"/>
      <c r="MCS66"/>
      <c r="MCT66"/>
      <c r="MCU66"/>
      <c r="MCV66"/>
      <c r="MCW66"/>
      <c r="MCX66"/>
      <c r="MCY66"/>
      <c r="MCZ66"/>
      <c r="MDA66"/>
      <c r="MDB66"/>
      <c r="MDC66"/>
      <c r="MDD66"/>
      <c r="MDE66"/>
      <c r="MDF66"/>
      <c r="MDG66"/>
      <c r="MDH66"/>
      <c r="MDI66"/>
      <c r="MDJ66"/>
      <c r="MDK66"/>
      <c r="MDL66"/>
      <c r="MDM66"/>
      <c r="MDN66"/>
      <c r="MDO66"/>
      <c r="MDP66"/>
      <c r="MDQ66"/>
      <c r="MDR66"/>
      <c r="MDS66"/>
      <c r="MDT66"/>
      <c r="MDU66"/>
      <c r="MDV66"/>
      <c r="MDW66"/>
      <c r="MDX66"/>
      <c r="MDY66"/>
      <c r="MDZ66"/>
      <c r="MEA66"/>
      <c r="MEB66"/>
      <c r="MEC66"/>
      <c r="MED66"/>
      <c r="MEE66"/>
      <c r="MEF66"/>
      <c r="MEG66"/>
      <c r="MEH66"/>
      <c r="MEI66"/>
      <c r="MEJ66"/>
      <c r="MEK66"/>
      <c r="MEL66"/>
      <c r="MEM66"/>
      <c r="MEN66"/>
      <c r="MEO66"/>
      <c r="MEP66"/>
      <c r="MEQ66"/>
      <c r="MER66"/>
      <c r="MES66"/>
      <c r="MET66"/>
      <c r="MEU66"/>
      <c r="MEV66"/>
      <c r="MEW66"/>
      <c r="MEX66"/>
      <c r="MEY66"/>
      <c r="MEZ66"/>
      <c r="MFA66"/>
      <c r="MFB66"/>
      <c r="MFC66"/>
      <c r="MFD66"/>
      <c r="MFE66"/>
      <c r="MFF66"/>
      <c r="MFG66"/>
      <c r="MFH66"/>
      <c r="MFI66"/>
      <c r="MFJ66"/>
      <c r="MFK66"/>
      <c r="MFL66"/>
      <c r="MFM66"/>
      <c r="MFN66"/>
      <c r="MFO66"/>
      <c r="MFP66"/>
      <c r="MFQ66"/>
      <c r="MFR66"/>
      <c r="MFS66"/>
      <c r="MFT66"/>
      <c r="MFU66"/>
      <c r="MFV66"/>
      <c r="MFW66"/>
      <c r="MFX66"/>
      <c r="MFY66"/>
      <c r="MFZ66"/>
      <c r="MGA66"/>
      <c r="MGB66"/>
      <c r="MGC66"/>
      <c r="MGD66"/>
      <c r="MGE66"/>
      <c r="MGF66"/>
      <c r="MGG66"/>
      <c r="MGH66"/>
      <c r="MGI66"/>
      <c r="MGJ66"/>
      <c r="MGK66"/>
      <c r="MGL66"/>
      <c r="MGM66"/>
      <c r="MGN66"/>
      <c r="MGO66"/>
      <c r="MGP66"/>
      <c r="MGQ66"/>
      <c r="MGR66"/>
      <c r="MGS66"/>
      <c r="MGT66"/>
      <c r="MGU66"/>
      <c r="MGV66"/>
      <c r="MGW66"/>
      <c r="MGX66"/>
      <c r="MGY66"/>
      <c r="MGZ66"/>
      <c r="MHA66"/>
      <c r="MHB66"/>
      <c r="MHC66"/>
      <c r="MHD66"/>
      <c r="MHE66"/>
      <c r="MHF66"/>
      <c r="MHG66"/>
      <c r="MHH66"/>
      <c r="MHI66"/>
      <c r="MHJ66"/>
      <c r="MHK66"/>
      <c r="MHL66"/>
      <c r="MHM66"/>
      <c r="MHN66"/>
      <c r="MHO66"/>
      <c r="MHP66"/>
      <c r="MHQ66"/>
      <c r="MHR66"/>
      <c r="MHS66"/>
      <c r="MHT66"/>
      <c r="MHU66"/>
      <c r="MHV66"/>
      <c r="MHW66"/>
      <c r="MHX66"/>
      <c r="MHY66"/>
      <c r="MHZ66"/>
      <c r="MIA66"/>
      <c r="MIB66"/>
      <c r="MIC66"/>
      <c r="MID66"/>
      <c r="MIE66"/>
      <c r="MIF66"/>
      <c r="MIG66"/>
      <c r="MIH66"/>
      <c r="MII66"/>
      <c r="MIJ66"/>
      <c r="MIK66"/>
      <c r="MIL66"/>
      <c r="MIM66"/>
      <c r="MIN66"/>
      <c r="MIO66"/>
      <c r="MIP66"/>
      <c r="MIQ66"/>
      <c r="MIR66"/>
      <c r="MIS66"/>
      <c r="MIT66"/>
      <c r="MIU66"/>
      <c r="MIV66"/>
      <c r="MIW66"/>
      <c r="MIX66"/>
      <c r="MIY66"/>
      <c r="MIZ66"/>
      <c r="MJA66"/>
      <c r="MJB66"/>
      <c r="MJC66"/>
      <c r="MJD66"/>
      <c r="MJE66"/>
      <c r="MJF66"/>
      <c r="MJG66"/>
      <c r="MJH66"/>
      <c r="MJI66"/>
      <c r="MJJ66"/>
      <c r="MJK66"/>
      <c r="MJL66"/>
      <c r="MJM66"/>
      <c r="MJN66"/>
      <c r="MJO66"/>
      <c r="MJP66"/>
      <c r="MJQ66"/>
      <c r="MJR66"/>
      <c r="MJS66"/>
      <c r="MJT66"/>
      <c r="MJU66"/>
      <c r="MJV66"/>
      <c r="MJW66"/>
      <c r="MJX66"/>
      <c r="MJY66"/>
      <c r="MJZ66"/>
      <c r="MKA66"/>
      <c r="MKB66"/>
      <c r="MKC66"/>
      <c r="MKD66"/>
      <c r="MKE66"/>
      <c r="MKF66"/>
      <c r="MKG66"/>
      <c r="MKH66"/>
      <c r="MKI66"/>
      <c r="MKJ66"/>
      <c r="MKK66"/>
      <c r="MKL66"/>
      <c r="MKM66"/>
      <c r="MKN66"/>
      <c r="MKO66"/>
      <c r="MKP66"/>
      <c r="MKQ66"/>
      <c r="MKR66"/>
      <c r="MKS66"/>
      <c r="MKT66"/>
      <c r="MKU66"/>
      <c r="MKV66"/>
      <c r="MKW66"/>
      <c r="MKX66"/>
      <c r="MKY66"/>
      <c r="MKZ66"/>
      <c r="MLA66"/>
      <c r="MLB66"/>
      <c r="MLC66"/>
      <c r="MLD66"/>
      <c r="MLE66"/>
      <c r="MLF66"/>
      <c r="MLG66"/>
      <c r="MLH66"/>
      <c r="MLI66"/>
      <c r="MLJ66"/>
      <c r="MLK66"/>
      <c r="MLL66"/>
      <c r="MLM66"/>
      <c r="MLN66"/>
      <c r="MLO66"/>
      <c r="MLP66"/>
      <c r="MLQ66"/>
      <c r="MLR66"/>
      <c r="MLS66"/>
      <c r="MLT66"/>
      <c r="MLU66"/>
      <c r="MLV66"/>
      <c r="MLW66"/>
      <c r="MLX66"/>
      <c r="MLY66"/>
      <c r="MLZ66"/>
      <c r="MMA66"/>
      <c r="MMB66"/>
      <c r="MMC66"/>
      <c r="MMD66"/>
      <c r="MME66"/>
      <c r="MMF66"/>
      <c r="MMG66"/>
      <c r="MMH66"/>
      <c r="MMI66"/>
      <c r="MMJ66"/>
      <c r="MMK66"/>
      <c r="MML66"/>
      <c r="MMM66"/>
      <c r="MMN66"/>
      <c r="MMO66"/>
      <c r="MMP66"/>
      <c r="MMQ66"/>
      <c r="MMR66"/>
      <c r="MMS66"/>
      <c r="MMT66"/>
      <c r="MMU66"/>
      <c r="MMV66"/>
      <c r="MMW66"/>
      <c r="MMX66"/>
      <c r="MMY66"/>
      <c r="MMZ66"/>
      <c r="MNA66"/>
      <c r="MNB66"/>
      <c r="MNC66"/>
      <c r="MND66"/>
      <c r="MNE66"/>
      <c r="MNF66"/>
      <c r="MNG66"/>
      <c r="MNH66"/>
      <c r="MNI66"/>
      <c r="MNJ66"/>
      <c r="MNK66"/>
      <c r="MNL66"/>
      <c r="MNM66"/>
      <c r="MNN66"/>
      <c r="MNO66"/>
      <c r="MNP66"/>
      <c r="MNQ66"/>
      <c r="MNR66"/>
      <c r="MNS66"/>
      <c r="MNT66"/>
      <c r="MNU66"/>
      <c r="MNV66"/>
      <c r="MNW66"/>
      <c r="MNX66"/>
      <c r="MNY66"/>
      <c r="MNZ66"/>
      <c r="MOA66"/>
      <c r="MOB66"/>
      <c r="MOC66"/>
      <c r="MOD66"/>
      <c r="MOE66"/>
      <c r="MOF66"/>
      <c r="MOG66"/>
      <c r="MOH66"/>
      <c r="MOI66"/>
      <c r="MOJ66"/>
      <c r="MOK66"/>
      <c r="MOL66"/>
      <c r="MOM66"/>
      <c r="MON66"/>
      <c r="MOO66"/>
      <c r="MOP66"/>
      <c r="MOQ66"/>
      <c r="MOR66"/>
      <c r="MOS66"/>
      <c r="MOT66"/>
      <c r="MOU66"/>
      <c r="MOV66"/>
      <c r="MOW66"/>
      <c r="MOX66"/>
      <c r="MOY66"/>
      <c r="MOZ66"/>
      <c r="MPA66"/>
      <c r="MPB66"/>
      <c r="MPC66"/>
      <c r="MPD66"/>
      <c r="MPE66"/>
      <c r="MPF66"/>
      <c r="MPG66"/>
      <c r="MPH66"/>
      <c r="MPI66"/>
      <c r="MPJ66"/>
      <c r="MPK66"/>
      <c r="MPL66"/>
      <c r="MPM66"/>
      <c r="MPN66"/>
      <c r="MPO66"/>
      <c r="MPP66"/>
      <c r="MPQ66"/>
      <c r="MPR66"/>
      <c r="MPS66"/>
      <c r="MPT66"/>
      <c r="MPU66"/>
      <c r="MPV66"/>
      <c r="MPW66"/>
      <c r="MPX66"/>
      <c r="MPY66"/>
      <c r="MPZ66"/>
      <c r="MQA66"/>
      <c r="MQB66"/>
      <c r="MQC66"/>
      <c r="MQD66"/>
      <c r="MQE66"/>
      <c r="MQF66"/>
      <c r="MQG66"/>
      <c r="MQH66"/>
      <c r="MQI66"/>
      <c r="MQJ66"/>
      <c r="MQK66"/>
      <c r="MQL66"/>
      <c r="MQM66"/>
      <c r="MQN66"/>
      <c r="MQO66"/>
      <c r="MQP66"/>
      <c r="MQQ66"/>
      <c r="MQR66"/>
      <c r="MQS66"/>
      <c r="MQT66"/>
      <c r="MQU66"/>
      <c r="MQV66"/>
      <c r="MQW66"/>
      <c r="MQX66"/>
      <c r="MQY66"/>
      <c r="MQZ66"/>
      <c r="MRA66"/>
      <c r="MRB66"/>
      <c r="MRC66"/>
      <c r="MRD66"/>
      <c r="MRE66"/>
      <c r="MRF66"/>
      <c r="MRG66"/>
      <c r="MRH66"/>
      <c r="MRI66"/>
      <c r="MRJ66"/>
      <c r="MRK66"/>
      <c r="MRL66"/>
      <c r="MRM66"/>
      <c r="MRN66"/>
      <c r="MRO66"/>
      <c r="MRP66"/>
      <c r="MRQ66"/>
      <c r="MRR66"/>
      <c r="MRS66"/>
      <c r="MRT66"/>
      <c r="MRU66"/>
      <c r="MRV66"/>
      <c r="MRW66"/>
      <c r="MRX66"/>
      <c r="MRY66"/>
      <c r="MRZ66"/>
      <c r="MSA66"/>
      <c r="MSB66"/>
      <c r="MSC66"/>
      <c r="MSD66"/>
      <c r="MSE66"/>
      <c r="MSF66"/>
      <c r="MSG66"/>
      <c r="MSH66"/>
      <c r="MSI66"/>
      <c r="MSJ66"/>
      <c r="MSK66"/>
      <c r="MSL66"/>
      <c r="MSM66"/>
      <c r="MSN66"/>
      <c r="MSO66"/>
      <c r="MSP66"/>
      <c r="MSQ66"/>
      <c r="MSR66"/>
      <c r="MSS66"/>
      <c r="MST66"/>
      <c r="MSU66"/>
      <c r="MSV66"/>
      <c r="MSW66"/>
      <c r="MSX66"/>
      <c r="MSY66"/>
      <c r="MSZ66"/>
      <c r="MTA66"/>
      <c r="MTB66"/>
      <c r="MTC66"/>
      <c r="MTD66"/>
      <c r="MTE66"/>
      <c r="MTF66"/>
      <c r="MTG66"/>
      <c r="MTH66"/>
      <c r="MTI66"/>
      <c r="MTJ66"/>
      <c r="MTK66"/>
      <c r="MTL66"/>
      <c r="MTM66"/>
      <c r="MTN66"/>
      <c r="MTO66"/>
      <c r="MTP66"/>
      <c r="MTQ66"/>
      <c r="MTR66"/>
      <c r="MTS66"/>
      <c r="MTT66"/>
      <c r="MTU66"/>
      <c r="MTV66"/>
      <c r="MTW66"/>
      <c r="MTX66"/>
      <c r="MTY66"/>
      <c r="MTZ66"/>
      <c r="MUA66"/>
      <c r="MUB66"/>
      <c r="MUC66"/>
      <c r="MUD66"/>
      <c r="MUE66"/>
      <c r="MUF66"/>
      <c r="MUG66"/>
      <c r="MUH66"/>
      <c r="MUI66"/>
      <c r="MUJ66"/>
      <c r="MUK66"/>
      <c r="MUL66"/>
      <c r="MUM66"/>
      <c r="MUN66"/>
      <c r="MUO66"/>
      <c r="MUP66"/>
      <c r="MUQ66"/>
      <c r="MUR66"/>
      <c r="MUS66"/>
      <c r="MUT66"/>
      <c r="MUU66"/>
      <c r="MUV66"/>
      <c r="MUW66"/>
      <c r="MUX66"/>
      <c r="MUY66"/>
      <c r="MUZ66"/>
      <c r="MVA66"/>
      <c r="MVB66"/>
      <c r="MVC66"/>
      <c r="MVD66"/>
      <c r="MVE66"/>
      <c r="MVF66"/>
      <c r="MVG66"/>
      <c r="MVH66"/>
      <c r="MVI66"/>
      <c r="MVJ66"/>
      <c r="MVK66"/>
      <c r="MVL66"/>
      <c r="MVM66"/>
      <c r="MVN66"/>
      <c r="MVO66"/>
      <c r="MVP66"/>
      <c r="MVQ66"/>
      <c r="MVR66"/>
      <c r="MVS66"/>
      <c r="MVT66"/>
      <c r="MVU66"/>
      <c r="MVV66"/>
      <c r="MVW66"/>
      <c r="MVX66"/>
      <c r="MVY66"/>
      <c r="MVZ66"/>
      <c r="MWA66"/>
      <c r="MWB66"/>
      <c r="MWC66"/>
      <c r="MWD66"/>
      <c r="MWE66"/>
      <c r="MWF66"/>
      <c r="MWG66"/>
      <c r="MWH66"/>
      <c r="MWI66"/>
      <c r="MWJ66"/>
      <c r="MWK66"/>
      <c r="MWL66"/>
      <c r="MWM66"/>
      <c r="MWN66"/>
      <c r="MWO66"/>
      <c r="MWP66"/>
      <c r="MWQ66"/>
      <c r="MWR66"/>
      <c r="MWS66"/>
      <c r="MWT66"/>
      <c r="MWU66"/>
      <c r="MWV66"/>
      <c r="MWW66"/>
      <c r="MWX66"/>
      <c r="MWY66"/>
      <c r="MWZ66"/>
      <c r="MXA66"/>
      <c r="MXB66"/>
      <c r="MXC66"/>
      <c r="MXD66"/>
      <c r="MXE66"/>
      <c r="MXF66"/>
      <c r="MXG66"/>
      <c r="MXH66"/>
      <c r="MXI66"/>
      <c r="MXJ66"/>
      <c r="MXK66"/>
      <c r="MXL66"/>
      <c r="MXM66"/>
      <c r="MXN66"/>
      <c r="MXO66"/>
      <c r="MXP66"/>
      <c r="MXQ66"/>
      <c r="MXR66"/>
      <c r="MXS66"/>
      <c r="MXT66"/>
      <c r="MXU66"/>
      <c r="MXV66"/>
      <c r="MXW66"/>
      <c r="MXX66"/>
      <c r="MXY66"/>
      <c r="MXZ66"/>
      <c r="MYA66"/>
      <c r="MYB66"/>
      <c r="MYC66"/>
      <c r="MYD66"/>
      <c r="MYE66"/>
      <c r="MYF66"/>
      <c r="MYG66"/>
      <c r="MYH66"/>
      <c r="MYI66"/>
      <c r="MYJ66"/>
      <c r="MYK66"/>
      <c r="MYL66"/>
      <c r="MYM66"/>
      <c r="MYN66"/>
      <c r="MYO66"/>
      <c r="MYP66"/>
      <c r="MYQ66"/>
      <c r="MYR66"/>
      <c r="MYS66"/>
      <c r="MYT66"/>
      <c r="MYU66"/>
      <c r="MYV66"/>
      <c r="MYW66"/>
      <c r="MYX66"/>
      <c r="MYY66"/>
      <c r="MYZ66"/>
      <c r="MZA66"/>
      <c r="MZB66"/>
      <c r="MZC66"/>
      <c r="MZD66"/>
      <c r="MZE66"/>
      <c r="MZF66"/>
      <c r="MZG66"/>
      <c r="MZH66"/>
      <c r="MZI66"/>
      <c r="MZJ66"/>
      <c r="MZK66"/>
      <c r="MZL66"/>
      <c r="MZM66"/>
      <c r="MZN66"/>
      <c r="MZO66"/>
      <c r="MZP66"/>
      <c r="MZQ66"/>
      <c r="MZR66"/>
      <c r="MZS66"/>
      <c r="MZT66"/>
      <c r="MZU66"/>
      <c r="MZV66"/>
      <c r="MZW66"/>
      <c r="MZX66"/>
      <c r="MZY66"/>
      <c r="MZZ66"/>
      <c r="NAA66"/>
      <c r="NAB66"/>
      <c r="NAC66"/>
      <c r="NAD66"/>
      <c r="NAE66"/>
      <c r="NAF66"/>
      <c r="NAG66"/>
      <c r="NAH66"/>
      <c r="NAI66"/>
      <c r="NAJ66"/>
      <c r="NAK66"/>
      <c r="NAL66"/>
      <c r="NAM66"/>
      <c r="NAN66"/>
      <c r="NAO66"/>
      <c r="NAP66"/>
      <c r="NAQ66"/>
      <c r="NAR66"/>
      <c r="NAS66"/>
      <c r="NAT66"/>
      <c r="NAU66"/>
      <c r="NAV66"/>
      <c r="NAW66"/>
      <c r="NAX66"/>
      <c r="NAY66"/>
      <c r="NAZ66"/>
      <c r="NBA66"/>
      <c r="NBB66"/>
      <c r="NBC66"/>
      <c r="NBD66"/>
      <c r="NBE66"/>
      <c r="NBF66"/>
      <c r="NBG66"/>
      <c r="NBH66"/>
      <c r="NBI66"/>
      <c r="NBJ66"/>
      <c r="NBK66"/>
      <c r="NBL66"/>
      <c r="NBM66"/>
      <c r="NBN66"/>
      <c r="NBO66"/>
      <c r="NBP66"/>
      <c r="NBQ66"/>
      <c r="NBR66"/>
      <c r="NBS66"/>
      <c r="NBT66"/>
      <c r="NBU66"/>
      <c r="NBV66"/>
      <c r="NBW66"/>
      <c r="NBX66"/>
      <c r="NBY66"/>
      <c r="NBZ66"/>
      <c r="NCA66"/>
      <c r="NCB66"/>
      <c r="NCC66"/>
      <c r="NCD66"/>
      <c r="NCE66"/>
      <c r="NCF66"/>
      <c r="NCG66"/>
      <c r="NCH66"/>
      <c r="NCI66"/>
      <c r="NCJ66"/>
      <c r="NCK66"/>
      <c r="NCL66"/>
      <c r="NCM66"/>
      <c r="NCN66"/>
      <c r="NCO66"/>
      <c r="NCP66"/>
      <c r="NCQ66"/>
      <c r="NCR66"/>
      <c r="NCS66"/>
      <c r="NCT66"/>
      <c r="NCU66"/>
      <c r="NCV66"/>
      <c r="NCW66"/>
      <c r="NCX66"/>
      <c r="NCY66"/>
      <c r="NCZ66"/>
      <c r="NDA66"/>
      <c r="NDB66"/>
      <c r="NDC66"/>
      <c r="NDD66"/>
      <c r="NDE66"/>
      <c r="NDF66"/>
      <c r="NDG66"/>
      <c r="NDH66"/>
      <c r="NDI66"/>
      <c r="NDJ66"/>
      <c r="NDK66"/>
      <c r="NDL66"/>
      <c r="NDM66"/>
      <c r="NDN66"/>
      <c r="NDO66"/>
      <c r="NDP66"/>
      <c r="NDQ66"/>
      <c r="NDR66"/>
      <c r="NDS66"/>
      <c r="NDT66"/>
      <c r="NDU66"/>
      <c r="NDV66"/>
      <c r="NDW66"/>
      <c r="NDX66"/>
      <c r="NDY66"/>
      <c r="NDZ66"/>
      <c r="NEA66"/>
      <c r="NEB66"/>
      <c r="NEC66"/>
      <c r="NED66"/>
      <c r="NEE66"/>
      <c r="NEF66"/>
      <c r="NEG66"/>
      <c r="NEH66"/>
      <c r="NEI66"/>
      <c r="NEJ66"/>
      <c r="NEK66"/>
      <c r="NEL66"/>
      <c r="NEM66"/>
      <c r="NEN66"/>
      <c r="NEO66"/>
      <c r="NEP66"/>
      <c r="NEQ66"/>
      <c r="NER66"/>
      <c r="NES66"/>
      <c r="NET66"/>
      <c r="NEU66"/>
      <c r="NEV66"/>
      <c r="NEW66"/>
      <c r="NEX66"/>
      <c r="NEY66"/>
      <c r="NEZ66"/>
      <c r="NFA66"/>
      <c r="NFB66"/>
      <c r="NFC66"/>
      <c r="NFD66"/>
      <c r="NFE66"/>
      <c r="NFF66"/>
      <c r="NFG66"/>
      <c r="NFH66"/>
      <c r="NFI66"/>
      <c r="NFJ66"/>
      <c r="NFK66"/>
      <c r="NFL66"/>
      <c r="NFM66"/>
      <c r="NFN66"/>
      <c r="NFO66"/>
      <c r="NFP66"/>
      <c r="NFQ66"/>
      <c r="NFR66"/>
      <c r="NFS66"/>
      <c r="NFT66"/>
      <c r="NFU66"/>
      <c r="NFV66"/>
      <c r="NFW66"/>
      <c r="NFX66"/>
      <c r="NFY66"/>
      <c r="NFZ66"/>
      <c r="NGA66"/>
      <c r="NGB66"/>
      <c r="NGC66"/>
      <c r="NGD66"/>
      <c r="NGE66"/>
      <c r="NGF66"/>
      <c r="NGG66"/>
      <c r="NGH66"/>
      <c r="NGI66"/>
      <c r="NGJ66"/>
      <c r="NGK66"/>
      <c r="NGL66"/>
      <c r="NGM66"/>
      <c r="NGN66"/>
      <c r="NGO66"/>
      <c r="NGP66"/>
      <c r="NGQ66"/>
      <c r="NGR66"/>
      <c r="NGS66"/>
      <c r="NGT66"/>
      <c r="NGU66"/>
      <c r="NGV66"/>
      <c r="NGW66"/>
      <c r="NGX66"/>
      <c r="NGY66"/>
      <c r="NGZ66"/>
      <c r="NHA66"/>
      <c r="NHB66"/>
      <c r="NHC66"/>
      <c r="NHD66"/>
      <c r="NHE66"/>
      <c r="NHF66"/>
      <c r="NHG66"/>
      <c r="NHH66"/>
      <c r="NHI66"/>
      <c r="NHJ66"/>
      <c r="NHK66"/>
      <c r="NHL66"/>
      <c r="NHM66"/>
      <c r="NHN66"/>
      <c r="NHO66"/>
      <c r="NHP66"/>
      <c r="NHQ66"/>
      <c r="NHR66"/>
      <c r="NHS66"/>
      <c r="NHT66"/>
      <c r="NHU66"/>
      <c r="NHV66"/>
      <c r="NHW66"/>
      <c r="NHX66"/>
      <c r="NHY66"/>
      <c r="NHZ66"/>
      <c r="NIA66"/>
      <c r="NIB66"/>
      <c r="NIC66"/>
      <c r="NID66"/>
      <c r="NIE66"/>
      <c r="NIF66"/>
      <c r="NIG66"/>
      <c r="NIH66"/>
      <c r="NII66"/>
      <c r="NIJ66"/>
      <c r="NIK66"/>
      <c r="NIL66"/>
      <c r="NIM66"/>
      <c r="NIN66"/>
      <c r="NIO66"/>
      <c r="NIP66"/>
      <c r="NIQ66"/>
      <c r="NIR66"/>
      <c r="NIS66"/>
      <c r="NIT66"/>
      <c r="NIU66"/>
      <c r="NIV66"/>
      <c r="NIW66"/>
      <c r="NIX66"/>
      <c r="NIY66"/>
      <c r="NIZ66"/>
      <c r="NJA66"/>
      <c r="NJB66"/>
      <c r="NJC66"/>
      <c r="NJD66"/>
      <c r="NJE66"/>
      <c r="NJF66"/>
      <c r="NJG66"/>
      <c r="NJH66"/>
      <c r="NJI66"/>
      <c r="NJJ66"/>
      <c r="NJK66"/>
      <c r="NJL66"/>
      <c r="NJM66"/>
      <c r="NJN66"/>
      <c r="NJO66"/>
      <c r="NJP66"/>
      <c r="NJQ66"/>
      <c r="NJR66"/>
      <c r="NJS66"/>
      <c r="NJT66"/>
      <c r="NJU66"/>
      <c r="NJV66"/>
      <c r="NJW66"/>
      <c r="NJX66"/>
      <c r="NJY66"/>
      <c r="NJZ66"/>
      <c r="NKA66"/>
      <c r="NKB66"/>
      <c r="NKC66"/>
      <c r="NKD66"/>
      <c r="NKE66"/>
      <c r="NKF66"/>
      <c r="NKG66"/>
      <c r="NKH66"/>
      <c r="NKI66"/>
      <c r="NKJ66"/>
      <c r="NKK66"/>
      <c r="NKL66"/>
      <c r="NKM66"/>
      <c r="NKN66"/>
      <c r="NKO66"/>
      <c r="NKP66"/>
      <c r="NKQ66"/>
      <c r="NKR66"/>
      <c r="NKS66"/>
      <c r="NKT66"/>
      <c r="NKU66"/>
      <c r="NKV66"/>
      <c r="NKW66"/>
      <c r="NKX66"/>
      <c r="NKY66"/>
      <c r="NKZ66"/>
      <c r="NLA66"/>
      <c r="NLB66"/>
      <c r="NLC66"/>
      <c r="NLD66"/>
      <c r="NLE66"/>
      <c r="NLF66"/>
      <c r="NLG66"/>
      <c r="NLH66"/>
      <c r="NLI66"/>
      <c r="NLJ66"/>
      <c r="NLK66"/>
      <c r="NLL66"/>
      <c r="NLM66"/>
      <c r="NLN66"/>
      <c r="NLO66"/>
      <c r="NLP66"/>
      <c r="NLQ66"/>
      <c r="NLR66"/>
      <c r="NLS66"/>
      <c r="NLT66"/>
      <c r="NLU66"/>
      <c r="NLV66"/>
      <c r="NLW66"/>
      <c r="NLX66"/>
      <c r="NLY66"/>
      <c r="NLZ66"/>
      <c r="NMA66"/>
      <c r="NMB66"/>
      <c r="NMC66"/>
      <c r="NMD66"/>
      <c r="NME66"/>
      <c r="NMF66"/>
      <c r="NMG66"/>
      <c r="NMH66"/>
      <c r="NMI66"/>
      <c r="NMJ66"/>
      <c r="NMK66"/>
      <c r="NML66"/>
      <c r="NMM66"/>
      <c r="NMN66"/>
      <c r="NMO66"/>
      <c r="NMP66"/>
      <c r="NMQ66"/>
      <c r="NMR66"/>
      <c r="NMS66"/>
      <c r="NMT66"/>
      <c r="NMU66"/>
      <c r="NMV66"/>
      <c r="NMW66"/>
      <c r="NMX66"/>
      <c r="NMY66"/>
      <c r="NMZ66"/>
      <c r="NNA66"/>
      <c r="NNB66"/>
      <c r="NNC66"/>
      <c r="NND66"/>
      <c r="NNE66"/>
      <c r="NNF66"/>
      <c r="NNG66"/>
      <c r="NNH66"/>
      <c r="NNI66"/>
      <c r="NNJ66"/>
      <c r="NNK66"/>
      <c r="NNL66"/>
      <c r="NNM66"/>
      <c r="NNN66"/>
      <c r="NNO66"/>
      <c r="NNP66"/>
      <c r="NNQ66"/>
      <c r="NNR66"/>
      <c r="NNS66"/>
      <c r="NNT66"/>
      <c r="NNU66"/>
      <c r="NNV66"/>
      <c r="NNW66"/>
      <c r="NNX66"/>
      <c r="NNY66"/>
      <c r="NNZ66"/>
      <c r="NOA66"/>
      <c r="NOB66"/>
      <c r="NOC66"/>
      <c r="NOD66"/>
      <c r="NOE66"/>
      <c r="NOF66"/>
      <c r="NOG66"/>
      <c r="NOH66"/>
      <c r="NOI66"/>
      <c r="NOJ66"/>
      <c r="NOK66"/>
      <c r="NOL66"/>
      <c r="NOM66"/>
      <c r="NON66"/>
      <c r="NOO66"/>
      <c r="NOP66"/>
      <c r="NOQ66"/>
      <c r="NOR66"/>
      <c r="NOS66"/>
      <c r="NOT66"/>
      <c r="NOU66"/>
      <c r="NOV66"/>
      <c r="NOW66"/>
      <c r="NOX66"/>
      <c r="NOY66"/>
      <c r="NOZ66"/>
      <c r="NPA66"/>
      <c r="NPB66"/>
      <c r="NPC66"/>
      <c r="NPD66"/>
      <c r="NPE66"/>
      <c r="NPF66"/>
      <c r="NPG66"/>
      <c r="NPH66"/>
      <c r="NPI66"/>
      <c r="NPJ66"/>
      <c r="NPK66"/>
      <c r="NPL66"/>
      <c r="NPM66"/>
      <c r="NPN66"/>
      <c r="NPO66"/>
      <c r="NPP66"/>
      <c r="NPQ66"/>
      <c r="NPR66"/>
      <c r="NPS66"/>
      <c r="NPT66"/>
      <c r="NPU66"/>
      <c r="NPV66"/>
      <c r="NPW66"/>
      <c r="NPX66"/>
      <c r="NPY66"/>
      <c r="NPZ66"/>
      <c r="NQA66"/>
      <c r="NQB66"/>
      <c r="NQC66"/>
      <c r="NQD66"/>
      <c r="NQE66"/>
      <c r="NQF66"/>
      <c r="NQG66"/>
      <c r="NQH66"/>
      <c r="NQI66"/>
      <c r="NQJ66"/>
      <c r="NQK66"/>
      <c r="NQL66"/>
      <c r="NQM66"/>
      <c r="NQN66"/>
      <c r="NQO66"/>
      <c r="NQP66"/>
      <c r="NQQ66"/>
      <c r="NQR66"/>
      <c r="NQS66"/>
      <c r="NQT66"/>
      <c r="NQU66"/>
      <c r="NQV66"/>
      <c r="NQW66"/>
      <c r="NQX66"/>
      <c r="NQY66"/>
      <c r="NQZ66"/>
      <c r="NRA66"/>
      <c r="NRB66"/>
      <c r="NRC66"/>
      <c r="NRD66"/>
      <c r="NRE66"/>
      <c r="NRF66"/>
      <c r="NRG66"/>
      <c r="NRH66"/>
      <c r="NRI66"/>
    </row>
    <row r="67" spans="1:9941" s="54" customFormat="1" ht="12.2" customHeight="1" thickBot="1" x14ac:dyDescent="0.25">
      <c r="A67" s="431" t="s">
        <v>19</v>
      </c>
      <c r="B67" s="856" t="s">
        <v>626</v>
      </c>
      <c r="C67" s="1202">
        <f>+C11+C25+C31+C41+C53+C59+C63</f>
        <v>3089171255</v>
      </c>
      <c r="D67" s="269">
        <f t="shared" ref="D67:K67" si="16">+D11+D25+D31+D41+D53+D59+D63</f>
        <v>3749667126</v>
      </c>
      <c r="E67" s="659">
        <f t="shared" si="16"/>
        <v>5095957676</v>
      </c>
      <c r="F67" s="659">
        <f t="shared" si="16"/>
        <v>6508422772</v>
      </c>
      <c r="G67" s="659">
        <f t="shared" si="16"/>
        <v>7109177717</v>
      </c>
      <c r="H67" s="72">
        <f t="shared" si="2"/>
        <v>600754945</v>
      </c>
      <c r="I67" s="768">
        <f t="shared" si="16"/>
        <v>0</v>
      </c>
      <c r="J67" s="72">
        <f t="shared" si="16"/>
        <v>0</v>
      </c>
      <c r="K67" s="72">
        <f t="shared" si="16"/>
        <v>0</v>
      </c>
      <c r="L67" s="72" t="e">
        <f t="shared" ref="L67" si="17">+L11+L19+L25+L31+L41+L53+L59+L63</f>
        <v>#DIV/0!</v>
      </c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  <c r="RG67"/>
      <c r="RH67"/>
      <c r="RI67"/>
      <c r="RJ67"/>
      <c r="RK67"/>
      <c r="RL67"/>
      <c r="RM67"/>
      <c r="RN67"/>
      <c r="RO67"/>
      <c r="RP67"/>
      <c r="RQ67"/>
      <c r="RR67"/>
      <c r="RS67"/>
      <c r="RT67"/>
      <c r="RU67"/>
      <c r="RV67"/>
      <c r="RW67"/>
      <c r="RX67"/>
      <c r="RY67"/>
      <c r="RZ67"/>
      <c r="SA67"/>
      <c r="SB67"/>
      <c r="SC67"/>
      <c r="SD67"/>
      <c r="SE67"/>
      <c r="SF67"/>
      <c r="SG67"/>
      <c r="SH67"/>
      <c r="SI67"/>
      <c r="SJ67"/>
      <c r="SK67"/>
      <c r="SL67"/>
      <c r="SM67"/>
      <c r="SN67"/>
      <c r="SO67"/>
      <c r="SP67"/>
      <c r="SQ67"/>
      <c r="SR67"/>
      <c r="SS67"/>
      <c r="ST67"/>
      <c r="SU67"/>
      <c r="SV67"/>
      <c r="SW67"/>
      <c r="SX67"/>
      <c r="SY67"/>
      <c r="SZ67"/>
      <c r="TA67"/>
      <c r="TB67"/>
      <c r="TC67"/>
      <c r="TD67"/>
      <c r="TE67"/>
      <c r="TF67"/>
      <c r="TG67"/>
      <c r="TH67"/>
      <c r="TI67"/>
      <c r="TJ67"/>
      <c r="TK67"/>
      <c r="TL67"/>
      <c r="TM67"/>
      <c r="TN67"/>
      <c r="TO67"/>
      <c r="TP67"/>
      <c r="TQ67"/>
      <c r="TR67"/>
      <c r="TS67"/>
      <c r="TT67"/>
      <c r="TU67"/>
      <c r="TV67"/>
      <c r="TW67"/>
      <c r="TX67"/>
      <c r="TY67"/>
      <c r="TZ67"/>
      <c r="UA67"/>
      <c r="UB67"/>
      <c r="UC67"/>
      <c r="UD67"/>
      <c r="UE67"/>
      <c r="UF67"/>
      <c r="UG67"/>
      <c r="UH67"/>
      <c r="UI67"/>
      <c r="UJ67"/>
      <c r="UK67"/>
      <c r="UL67"/>
      <c r="UM67"/>
      <c r="UN67"/>
      <c r="UO67"/>
      <c r="UP67"/>
      <c r="UQ67"/>
      <c r="UR67"/>
      <c r="US67"/>
      <c r="UT67"/>
      <c r="UU67"/>
      <c r="UV67"/>
      <c r="UW67"/>
      <c r="UX67"/>
      <c r="UY67"/>
      <c r="UZ67"/>
      <c r="VA67"/>
      <c r="VB67"/>
      <c r="VC67"/>
      <c r="VD67"/>
      <c r="VE67"/>
      <c r="VF67"/>
      <c r="VG67"/>
      <c r="VH67"/>
      <c r="VI67"/>
      <c r="VJ67"/>
      <c r="VK67"/>
      <c r="VL67"/>
      <c r="VM67"/>
      <c r="VN67"/>
      <c r="VO67"/>
      <c r="VP67"/>
      <c r="VQ67"/>
      <c r="VR67"/>
      <c r="VS67"/>
      <c r="VT67"/>
      <c r="VU67"/>
      <c r="VV67"/>
      <c r="VW67"/>
      <c r="VX67"/>
      <c r="VY67"/>
      <c r="VZ67"/>
      <c r="WA67"/>
      <c r="WB67"/>
      <c r="WC67"/>
      <c r="WD67"/>
      <c r="WE67"/>
      <c r="WF67"/>
      <c r="WG67"/>
      <c r="WH67"/>
      <c r="WI67"/>
      <c r="WJ67"/>
      <c r="WK67"/>
      <c r="WL67"/>
      <c r="WM67"/>
      <c r="WN67"/>
      <c r="WO67"/>
      <c r="WP67"/>
      <c r="WQ67"/>
      <c r="WR67"/>
      <c r="WS67"/>
      <c r="WT67"/>
      <c r="WU67"/>
      <c r="WV67"/>
      <c r="WW67"/>
      <c r="WX67"/>
      <c r="WY67"/>
      <c r="WZ67"/>
      <c r="XA67"/>
      <c r="XB67"/>
      <c r="XC67"/>
      <c r="XD67"/>
      <c r="XE67"/>
      <c r="XF67"/>
      <c r="XG67"/>
      <c r="XH67"/>
      <c r="XI67"/>
      <c r="XJ67"/>
      <c r="XK67"/>
      <c r="XL67"/>
      <c r="XM67"/>
      <c r="XN67"/>
      <c r="XO67"/>
      <c r="XP67"/>
      <c r="XQ67"/>
      <c r="XR67"/>
      <c r="XS67"/>
      <c r="XT67"/>
      <c r="XU67"/>
      <c r="XV67"/>
      <c r="XW67"/>
      <c r="XX67"/>
      <c r="XY67"/>
      <c r="XZ67"/>
      <c r="YA67"/>
      <c r="YB67"/>
      <c r="YC67"/>
      <c r="YD67"/>
      <c r="YE67"/>
      <c r="YF67"/>
      <c r="YG67"/>
      <c r="YH67"/>
      <c r="YI67"/>
      <c r="YJ67"/>
      <c r="YK67"/>
      <c r="YL67"/>
      <c r="YM67"/>
      <c r="YN67"/>
      <c r="YO67"/>
      <c r="YP67"/>
      <c r="YQ67"/>
      <c r="YR67"/>
      <c r="YS67"/>
      <c r="YT67"/>
      <c r="YU67"/>
      <c r="YV67"/>
      <c r="YW67"/>
      <c r="YX67"/>
      <c r="YY67"/>
      <c r="YZ67"/>
      <c r="ZA67"/>
      <c r="ZB67"/>
      <c r="ZC67"/>
      <c r="ZD67"/>
      <c r="ZE67"/>
      <c r="ZF67"/>
      <c r="ZG67"/>
      <c r="ZH67"/>
      <c r="ZI67"/>
      <c r="ZJ67"/>
      <c r="ZK67"/>
      <c r="ZL67"/>
      <c r="ZM67"/>
      <c r="ZN67"/>
      <c r="ZO67"/>
      <c r="ZP67"/>
      <c r="ZQ67"/>
      <c r="ZR67"/>
      <c r="ZS67"/>
      <c r="ZT67"/>
      <c r="ZU67"/>
      <c r="ZV67"/>
      <c r="ZW67"/>
      <c r="ZX67"/>
      <c r="ZY67"/>
      <c r="ZZ67"/>
      <c r="AAA67"/>
      <c r="AAB67"/>
      <c r="AAC67"/>
      <c r="AAD67"/>
      <c r="AAE67"/>
      <c r="AAF67"/>
      <c r="AAG67"/>
      <c r="AAH67"/>
      <c r="AAI67"/>
      <c r="AAJ67"/>
      <c r="AAK67"/>
      <c r="AAL67"/>
      <c r="AAM67"/>
      <c r="AAN67"/>
      <c r="AAO67"/>
      <c r="AAP67"/>
      <c r="AAQ67"/>
      <c r="AAR67"/>
      <c r="AAS67"/>
      <c r="AAT67"/>
      <c r="AAU67"/>
      <c r="AAV67"/>
      <c r="AAW67"/>
      <c r="AAX67"/>
      <c r="AAY67"/>
      <c r="AAZ67"/>
      <c r="ABA67"/>
      <c r="ABB67"/>
      <c r="ABC67"/>
      <c r="ABD67"/>
      <c r="ABE67"/>
      <c r="ABF67"/>
      <c r="ABG67"/>
      <c r="ABH67"/>
      <c r="ABI67"/>
      <c r="ABJ67"/>
      <c r="ABK67"/>
      <c r="ABL67"/>
      <c r="ABM67"/>
      <c r="ABN67"/>
      <c r="ABO67"/>
      <c r="ABP67"/>
      <c r="ABQ67"/>
      <c r="ABR67"/>
      <c r="ABS67"/>
      <c r="ABT67"/>
      <c r="ABU67"/>
      <c r="ABV67"/>
      <c r="ABW67"/>
      <c r="ABX67"/>
      <c r="ABY67"/>
      <c r="ABZ67"/>
      <c r="ACA67"/>
      <c r="ACB67"/>
      <c r="ACC67"/>
      <c r="ACD67"/>
      <c r="ACE67"/>
      <c r="ACF67"/>
      <c r="ACG67"/>
      <c r="ACH67"/>
      <c r="ACI67"/>
      <c r="ACJ67"/>
      <c r="ACK67"/>
      <c r="ACL67"/>
      <c r="ACM67"/>
      <c r="ACN67"/>
      <c r="ACO67"/>
      <c r="ACP67"/>
      <c r="ACQ67"/>
      <c r="ACR67"/>
      <c r="ACS67"/>
      <c r="ACT67"/>
      <c r="ACU67"/>
      <c r="ACV67"/>
      <c r="ACW67"/>
      <c r="ACX67"/>
      <c r="ACY67"/>
      <c r="ACZ67"/>
      <c r="ADA67"/>
      <c r="ADB67"/>
      <c r="ADC67"/>
      <c r="ADD67"/>
      <c r="ADE67"/>
      <c r="ADF67"/>
      <c r="ADG67"/>
      <c r="ADH67"/>
      <c r="ADI67"/>
      <c r="ADJ67"/>
      <c r="ADK67"/>
      <c r="ADL67"/>
      <c r="ADM67"/>
      <c r="ADN67"/>
      <c r="ADO67"/>
      <c r="ADP67"/>
      <c r="ADQ67"/>
      <c r="ADR67"/>
      <c r="ADS67"/>
      <c r="ADT67"/>
      <c r="ADU67"/>
      <c r="ADV67"/>
      <c r="ADW67"/>
      <c r="ADX67"/>
      <c r="ADY67"/>
      <c r="ADZ67"/>
      <c r="AEA67"/>
      <c r="AEB67"/>
      <c r="AEC67"/>
      <c r="AED67"/>
      <c r="AEE67"/>
      <c r="AEF67"/>
      <c r="AEG67"/>
      <c r="AEH67"/>
      <c r="AEI67"/>
      <c r="AEJ67"/>
      <c r="AEK67"/>
      <c r="AEL67"/>
      <c r="AEM67"/>
      <c r="AEN67"/>
      <c r="AEO67"/>
      <c r="AEP67"/>
      <c r="AEQ67"/>
      <c r="AER67"/>
      <c r="AES67"/>
      <c r="AET67"/>
      <c r="AEU67"/>
      <c r="AEV67"/>
      <c r="AEW67"/>
      <c r="AEX67"/>
      <c r="AEY67"/>
      <c r="AEZ67"/>
      <c r="AFA67"/>
      <c r="AFB67"/>
      <c r="AFC67"/>
      <c r="AFD67"/>
      <c r="AFE67"/>
      <c r="AFF67"/>
      <c r="AFG67"/>
      <c r="AFH67"/>
      <c r="AFI67"/>
      <c r="AFJ67"/>
      <c r="AFK67"/>
      <c r="AFL67"/>
      <c r="AFM67"/>
      <c r="AFN67"/>
      <c r="AFO67"/>
      <c r="AFP67"/>
      <c r="AFQ67"/>
      <c r="AFR67"/>
      <c r="AFS67"/>
      <c r="AFT67"/>
      <c r="AFU67"/>
      <c r="AFV67"/>
      <c r="AFW67"/>
      <c r="AFX67"/>
      <c r="AFY67"/>
      <c r="AFZ67"/>
      <c r="AGA67"/>
      <c r="AGB67"/>
      <c r="AGC67"/>
      <c r="AGD67"/>
      <c r="AGE67"/>
      <c r="AGF67"/>
      <c r="AGG67"/>
      <c r="AGH67"/>
      <c r="AGI67"/>
      <c r="AGJ67"/>
      <c r="AGK67"/>
      <c r="AGL67"/>
      <c r="AGM67"/>
      <c r="AGN67"/>
      <c r="AGO67"/>
      <c r="AGP67"/>
      <c r="AGQ67"/>
      <c r="AGR67"/>
      <c r="AGS67"/>
      <c r="AGT67"/>
      <c r="AGU67"/>
      <c r="AGV67"/>
      <c r="AGW67"/>
      <c r="AGX67"/>
      <c r="AGY67"/>
      <c r="AGZ67"/>
      <c r="AHA67"/>
      <c r="AHB67"/>
      <c r="AHC67"/>
      <c r="AHD67"/>
      <c r="AHE67"/>
      <c r="AHF67"/>
      <c r="AHG67"/>
      <c r="AHH67"/>
      <c r="AHI67"/>
      <c r="AHJ67"/>
      <c r="AHK67"/>
      <c r="AHL67"/>
      <c r="AHM67"/>
      <c r="AHN67"/>
      <c r="AHO67"/>
      <c r="AHP67"/>
      <c r="AHQ67"/>
      <c r="AHR67"/>
      <c r="AHS67"/>
      <c r="AHT67"/>
      <c r="AHU67"/>
      <c r="AHV67"/>
      <c r="AHW67"/>
      <c r="AHX67"/>
      <c r="AHY67"/>
      <c r="AHZ67"/>
      <c r="AIA67"/>
      <c r="AIB67"/>
      <c r="AIC67"/>
      <c r="AID67"/>
      <c r="AIE67"/>
      <c r="AIF67"/>
      <c r="AIG67"/>
      <c r="AIH67"/>
      <c r="AII67"/>
      <c r="AIJ67"/>
      <c r="AIK67"/>
      <c r="AIL67"/>
      <c r="AIM67"/>
      <c r="AIN67"/>
      <c r="AIO67"/>
      <c r="AIP67"/>
      <c r="AIQ67"/>
      <c r="AIR67"/>
      <c r="AIS67"/>
      <c r="AIT67"/>
      <c r="AIU67"/>
      <c r="AIV67"/>
      <c r="AIW67"/>
      <c r="AIX67"/>
      <c r="AIY67"/>
      <c r="AIZ67"/>
      <c r="AJA67"/>
      <c r="AJB67"/>
      <c r="AJC67"/>
      <c r="AJD67"/>
      <c r="AJE67"/>
      <c r="AJF67"/>
      <c r="AJG67"/>
      <c r="AJH67"/>
      <c r="AJI67"/>
      <c r="AJJ67"/>
      <c r="AJK67"/>
      <c r="AJL67"/>
      <c r="AJM67"/>
      <c r="AJN67"/>
      <c r="AJO67"/>
      <c r="AJP67"/>
      <c r="AJQ67"/>
      <c r="AJR67"/>
      <c r="AJS67"/>
      <c r="AJT67"/>
      <c r="AJU67"/>
      <c r="AJV67"/>
      <c r="AJW67"/>
      <c r="AJX67"/>
      <c r="AJY67"/>
      <c r="AJZ67"/>
      <c r="AKA67"/>
      <c r="AKB67"/>
      <c r="AKC67"/>
      <c r="AKD67"/>
      <c r="AKE67"/>
      <c r="AKF67"/>
      <c r="AKG67"/>
      <c r="AKH67"/>
      <c r="AKI67"/>
      <c r="AKJ67"/>
      <c r="AKK67"/>
      <c r="AKL67"/>
      <c r="AKM67"/>
      <c r="AKN67"/>
      <c r="AKO67"/>
      <c r="AKP67"/>
      <c r="AKQ67"/>
      <c r="AKR67"/>
      <c r="AKS67"/>
      <c r="AKT67"/>
      <c r="AKU67"/>
      <c r="AKV67"/>
      <c r="AKW67"/>
      <c r="AKX67"/>
      <c r="AKY67"/>
      <c r="AKZ67"/>
      <c r="ALA67"/>
      <c r="ALB67"/>
      <c r="ALC67"/>
      <c r="ALD67"/>
      <c r="ALE67"/>
      <c r="ALF67"/>
      <c r="ALG67"/>
      <c r="ALH67"/>
      <c r="ALI67"/>
      <c r="ALJ67"/>
      <c r="ALK67"/>
      <c r="ALL67"/>
      <c r="ALM67"/>
      <c r="ALN67"/>
      <c r="ALO67"/>
      <c r="ALP67"/>
      <c r="ALQ67"/>
      <c r="ALR67"/>
      <c r="ALS67"/>
      <c r="ALT67"/>
      <c r="ALU67"/>
      <c r="ALV67"/>
      <c r="ALW67"/>
      <c r="ALX67"/>
      <c r="ALY67"/>
      <c r="ALZ67"/>
      <c r="AMA67"/>
      <c r="AMB67"/>
      <c r="AMC67"/>
      <c r="AMD67"/>
      <c r="AME67"/>
      <c r="AMF67"/>
      <c r="AMG67"/>
      <c r="AMH67"/>
      <c r="AMI67"/>
      <c r="AMJ67"/>
      <c r="AMK67"/>
      <c r="AML67"/>
      <c r="AMM67"/>
      <c r="AMN67"/>
      <c r="AMO67"/>
      <c r="AMP67"/>
      <c r="AMQ67"/>
      <c r="AMR67"/>
      <c r="AMS67"/>
      <c r="AMT67"/>
      <c r="AMU67"/>
      <c r="AMV67"/>
      <c r="AMW67"/>
      <c r="AMX67"/>
      <c r="AMY67"/>
      <c r="AMZ67"/>
      <c r="ANA67"/>
      <c r="ANB67"/>
      <c r="ANC67"/>
      <c r="AND67"/>
      <c r="ANE67"/>
      <c r="ANF67"/>
      <c r="ANG67"/>
      <c r="ANH67"/>
      <c r="ANI67"/>
      <c r="ANJ67"/>
      <c r="ANK67"/>
      <c r="ANL67"/>
      <c r="ANM67"/>
      <c r="ANN67"/>
      <c r="ANO67"/>
      <c r="ANP67"/>
      <c r="ANQ67"/>
      <c r="ANR67"/>
      <c r="ANS67"/>
      <c r="ANT67"/>
      <c r="ANU67"/>
      <c r="ANV67"/>
      <c r="ANW67"/>
      <c r="ANX67"/>
      <c r="ANY67"/>
      <c r="ANZ67"/>
      <c r="AOA67"/>
      <c r="AOB67"/>
      <c r="AOC67"/>
      <c r="AOD67"/>
      <c r="AOE67"/>
      <c r="AOF67"/>
      <c r="AOG67"/>
      <c r="AOH67"/>
      <c r="AOI67"/>
      <c r="AOJ67"/>
      <c r="AOK67"/>
      <c r="AOL67"/>
      <c r="AOM67"/>
      <c r="AON67"/>
      <c r="AOO67"/>
      <c r="AOP67"/>
      <c r="AOQ67"/>
      <c r="AOR67"/>
      <c r="AOS67"/>
      <c r="AOT67"/>
      <c r="AOU67"/>
      <c r="AOV67"/>
      <c r="AOW67"/>
      <c r="AOX67"/>
      <c r="AOY67"/>
      <c r="AOZ67"/>
      <c r="APA67"/>
      <c r="APB67"/>
      <c r="APC67"/>
      <c r="APD67"/>
      <c r="APE67"/>
      <c r="APF67"/>
      <c r="APG67"/>
      <c r="APH67"/>
      <c r="API67"/>
      <c r="APJ67"/>
      <c r="APK67"/>
      <c r="APL67"/>
      <c r="APM67"/>
      <c r="APN67"/>
      <c r="APO67"/>
      <c r="APP67"/>
      <c r="APQ67"/>
      <c r="APR67"/>
      <c r="APS67"/>
      <c r="APT67"/>
      <c r="APU67"/>
      <c r="APV67"/>
      <c r="APW67"/>
      <c r="APX67"/>
      <c r="APY67"/>
      <c r="APZ67"/>
      <c r="AQA67"/>
      <c r="AQB67"/>
      <c r="AQC67"/>
      <c r="AQD67"/>
      <c r="AQE67"/>
      <c r="AQF67"/>
      <c r="AQG67"/>
      <c r="AQH67"/>
      <c r="AQI67"/>
      <c r="AQJ67"/>
      <c r="AQK67"/>
      <c r="AQL67"/>
      <c r="AQM67"/>
      <c r="AQN67"/>
      <c r="AQO67"/>
      <c r="AQP67"/>
      <c r="AQQ67"/>
      <c r="AQR67"/>
      <c r="AQS67"/>
      <c r="AQT67"/>
      <c r="AQU67"/>
      <c r="AQV67"/>
      <c r="AQW67"/>
      <c r="AQX67"/>
      <c r="AQY67"/>
      <c r="AQZ67"/>
      <c r="ARA67"/>
      <c r="ARB67"/>
      <c r="ARC67"/>
      <c r="ARD67"/>
      <c r="ARE67"/>
      <c r="ARF67"/>
      <c r="ARG67"/>
      <c r="ARH67"/>
      <c r="ARI67"/>
      <c r="ARJ67"/>
      <c r="ARK67"/>
      <c r="ARL67"/>
      <c r="ARM67"/>
      <c r="ARN67"/>
      <c r="ARO67"/>
      <c r="ARP67"/>
      <c r="ARQ67"/>
      <c r="ARR67"/>
      <c r="ARS67"/>
      <c r="ART67"/>
      <c r="ARU67"/>
      <c r="ARV67"/>
      <c r="ARW67"/>
      <c r="ARX67"/>
      <c r="ARY67"/>
      <c r="ARZ67"/>
      <c r="ASA67"/>
      <c r="ASB67"/>
      <c r="ASC67"/>
      <c r="ASD67"/>
      <c r="ASE67"/>
      <c r="ASF67"/>
      <c r="ASG67"/>
      <c r="ASH67"/>
      <c r="ASI67"/>
      <c r="ASJ67"/>
      <c r="ASK67"/>
      <c r="ASL67"/>
      <c r="ASM67"/>
      <c r="ASN67"/>
      <c r="ASO67"/>
      <c r="ASP67"/>
      <c r="ASQ67"/>
      <c r="ASR67"/>
      <c r="ASS67"/>
      <c r="AST67"/>
      <c r="ASU67"/>
      <c r="ASV67"/>
      <c r="ASW67"/>
      <c r="ASX67"/>
      <c r="ASY67"/>
      <c r="ASZ67"/>
      <c r="ATA67"/>
      <c r="ATB67"/>
      <c r="ATC67"/>
      <c r="ATD67"/>
      <c r="ATE67"/>
      <c r="ATF67"/>
      <c r="ATG67"/>
      <c r="ATH67"/>
      <c r="ATI67"/>
      <c r="ATJ67"/>
      <c r="ATK67"/>
      <c r="ATL67"/>
      <c r="ATM67"/>
      <c r="ATN67"/>
      <c r="ATO67"/>
      <c r="ATP67"/>
      <c r="ATQ67"/>
      <c r="ATR67"/>
      <c r="ATS67"/>
      <c r="ATT67"/>
      <c r="ATU67"/>
      <c r="ATV67"/>
      <c r="ATW67"/>
      <c r="ATX67"/>
      <c r="ATY67"/>
      <c r="ATZ67"/>
      <c r="AUA67"/>
      <c r="AUB67"/>
      <c r="AUC67"/>
      <c r="AUD67"/>
      <c r="AUE67"/>
      <c r="AUF67"/>
      <c r="AUG67"/>
      <c r="AUH67"/>
      <c r="AUI67"/>
      <c r="AUJ67"/>
      <c r="AUK67"/>
      <c r="AUL67"/>
      <c r="AUM67"/>
      <c r="AUN67"/>
      <c r="AUO67"/>
      <c r="AUP67"/>
      <c r="AUQ67"/>
      <c r="AUR67"/>
      <c r="AUS67"/>
      <c r="AUT67"/>
      <c r="AUU67"/>
      <c r="AUV67"/>
      <c r="AUW67"/>
      <c r="AUX67"/>
      <c r="AUY67"/>
      <c r="AUZ67"/>
      <c r="AVA67"/>
      <c r="AVB67"/>
      <c r="AVC67"/>
      <c r="AVD67"/>
      <c r="AVE67"/>
      <c r="AVF67"/>
      <c r="AVG67"/>
      <c r="AVH67"/>
      <c r="AVI67"/>
      <c r="AVJ67"/>
      <c r="AVK67"/>
      <c r="AVL67"/>
      <c r="AVM67"/>
      <c r="AVN67"/>
      <c r="AVO67"/>
      <c r="AVP67"/>
      <c r="AVQ67"/>
      <c r="AVR67"/>
      <c r="AVS67"/>
      <c r="AVT67"/>
      <c r="AVU67"/>
      <c r="AVV67"/>
      <c r="AVW67"/>
      <c r="AVX67"/>
      <c r="AVY67"/>
      <c r="AVZ67"/>
      <c r="AWA67"/>
      <c r="AWB67"/>
      <c r="AWC67"/>
      <c r="AWD67"/>
      <c r="AWE67"/>
      <c r="AWF67"/>
      <c r="AWG67"/>
      <c r="AWH67"/>
      <c r="AWI67"/>
      <c r="AWJ67"/>
      <c r="AWK67"/>
      <c r="AWL67"/>
      <c r="AWM67"/>
      <c r="AWN67"/>
      <c r="AWO67"/>
      <c r="AWP67"/>
      <c r="AWQ67"/>
      <c r="AWR67"/>
      <c r="AWS67"/>
      <c r="AWT67"/>
      <c r="AWU67"/>
      <c r="AWV67"/>
      <c r="AWW67"/>
      <c r="AWX67"/>
      <c r="AWY67"/>
      <c r="AWZ67"/>
      <c r="AXA67"/>
      <c r="AXB67"/>
      <c r="AXC67"/>
      <c r="AXD67"/>
      <c r="AXE67"/>
      <c r="AXF67"/>
      <c r="AXG67"/>
      <c r="AXH67"/>
      <c r="AXI67"/>
      <c r="AXJ67"/>
      <c r="AXK67"/>
      <c r="AXL67"/>
      <c r="AXM67"/>
      <c r="AXN67"/>
      <c r="AXO67"/>
      <c r="AXP67"/>
      <c r="AXQ67"/>
      <c r="AXR67"/>
      <c r="AXS67"/>
      <c r="AXT67"/>
      <c r="AXU67"/>
      <c r="AXV67"/>
      <c r="AXW67"/>
      <c r="AXX67"/>
      <c r="AXY67"/>
      <c r="AXZ67"/>
      <c r="AYA67"/>
      <c r="AYB67"/>
      <c r="AYC67"/>
      <c r="AYD67"/>
      <c r="AYE67"/>
      <c r="AYF67"/>
      <c r="AYG67"/>
      <c r="AYH67"/>
      <c r="AYI67"/>
      <c r="AYJ67"/>
      <c r="AYK67"/>
      <c r="AYL67"/>
      <c r="AYM67"/>
      <c r="AYN67"/>
      <c r="AYO67"/>
      <c r="AYP67"/>
      <c r="AYQ67"/>
      <c r="AYR67"/>
      <c r="AYS67"/>
      <c r="AYT67"/>
      <c r="AYU67"/>
      <c r="AYV67"/>
      <c r="AYW67"/>
      <c r="AYX67"/>
      <c r="AYY67"/>
      <c r="AYZ67"/>
      <c r="AZA67"/>
      <c r="AZB67"/>
      <c r="AZC67"/>
      <c r="AZD67"/>
      <c r="AZE67"/>
      <c r="AZF67"/>
      <c r="AZG67"/>
      <c r="AZH67"/>
      <c r="AZI67"/>
      <c r="AZJ67"/>
      <c r="AZK67"/>
      <c r="AZL67"/>
      <c r="AZM67"/>
      <c r="AZN67"/>
      <c r="AZO67"/>
      <c r="AZP67"/>
      <c r="AZQ67"/>
      <c r="AZR67"/>
      <c r="AZS67"/>
      <c r="AZT67"/>
      <c r="AZU67"/>
      <c r="AZV67"/>
      <c r="AZW67"/>
      <c r="AZX67"/>
      <c r="AZY67"/>
      <c r="AZZ67"/>
      <c r="BAA67"/>
      <c r="BAB67"/>
      <c r="BAC67"/>
      <c r="BAD67"/>
      <c r="BAE67"/>
      <c r="BAF67"/>
      <c r="BAG67"/>
      <c r="BAH67"/>
      <c r="BAI67"/>
      <c r="BAJ67"/>
      <c r="BAK67"/>
      <c r="BAL67"/>
      <c r="BAM67"/>
      <c r="BAN67"/>
      <c r="BAO67"/>
      <c r="BAP67"/>
      <c r="BAQ67"/>
      <c r="BAR67"/>
      <c r="BAS67"/>
      <c r="BAT67"/>
      <c r="BAU67"/>
      <c r="BAV67"/>
      <c r="BAW67"/>
      <c r="BAX67"/>
      <c r="BAY67"/>
      <c r="BAZ67"/>
      <c r="BBA67"/>
      <c r="BBB67"/>
      <c r="BBC67"/>
      <c r="BBD67"/>
      <c r="BBE67"/>
      <c r="BBF67"/>
      <c r="BBG67"/>
      <c r="BBH67"/>
      <c r="BBI67"/>
      <c r="BBJ67"/>
      <c r="BBK67"/>
      <c r="BBL67"/>
      <c r="BBM67"/>
      <c r="BBN67"/>
      <c r="BBO67"/>
      <c r="BBP67"/>
      <c r="BBQ67"/>
      <c r="BBR67"/>
      <c r="BBS67"/>
      <c r="BBT67"/>
      <c r="BBU67"/>
      <c r="BBV67"/>
      <c r="BBW67"/>
      <c r="BBX67"/>
      <c r="BBY67"/>
      <c r="BBZ67"/>
      <c r="BCA67"/>
      <c r="BCB67"/>
      <c r="BCC67"/>
      <c r="BCD67"/>
      <c r="BCE67"/>
      <c r="BCF67"/>
      <c r="BCG67"/>
      <c r="BCH67"/>
      <c r="BCI67"/>
      <c r="BCJ67"/>
      <c r="BCK67"/>
      <c r="BCL67"/>
      <c r="BCM67"/>
      <c r="BCN67"/>
      <c r="BCO67"/>
      <c r="BCP67"/>
      <c r="BCQ67"/>
      <c r="BCR67"/>
      <c r="BCS67"/>
      <c r="BCT67"/>
      <c r="BCU67"/>
      <c r="BCV67"/>
      <c r="BCW67"/>
      <c r="BCX67"/>
      <c r="BCY67"/>
      <c r="BCZ67"/>
      <c r="BDA67"/>
      <c r="BDB67"/>
      <c r="BDC67"/>
      <c r="BDD67"/>
      <c r="BDE67"/>
      <c r="BDF67"/>
      <c r="BDG67"/>
      <c r="BDH67"/>
      <c r="BDI67"/>
      <c r="BDJ67"/>
      <c r="BDK67"/>
      <c r="BDL67"/>
      <c r="BDM67"/>
      <c r="BDN67"/>
      <c r="BDO67"/>
      <c r="BDP67"/>
      <c r="BDQ67"/>
      <c r="BDR67"/>
      <c r="BDS67"/>
      <c r="BDT67"/>
      <c r="BDU67"/>
      <c r="BDV67"/>
      <c r="BDW67"/>
      <c r="BDX67"/>
      <c r="BDY67"/>
      <c r="BDZ67"/>
      <c r="BEA67"/>
      <c r="BEB67"/>
      <c r="BEC67"/>
      <c r="BED67"/>
      <c r="BEE67"/>
      <c r="BEF67"/>
      <c r="BEG67"/>
      <c r="BEH67"/>
      <c r="BEI67"/>
      <c r="BEJ67"/>
      <c r="BEK67"/>
      <c r="BEL67"/>
      <c r="BEM67"/>
      <c r="BEN67"/>
      <c r="BEO67"/>
      <c r="BEP67"/>
      <c r="BEQ67"/>
      <c r="BER67"/>
      <c r="BES67"/>
      <c r="BET67"/>
      <c r="BEU67"/>
      <c r="BEV67"/>
      <c r="BEW67"/>
      <c r="BEX67"/>
      <c r="BEY67"/>
      <c r="BEZ67"/>
      <c r="BFA67"/>
      <c r="BFB67"/>
      <c r="BFC67"/>
      <c r="BFD67"/>
      <c r="BFE67"/>
      <c r="BFF67"/>
      <c r="BFG67"/>
      <c r="BFH67"/>
      <c r="BFI67"/>
      <c r="BFJ67"/>
      <c r="BFK67"/>
      <c r="BFL67"/>
      <c r="BFM67"/>
      <c r="BFN67"/>
      <c r="BFO67"/>
      <c r="BFP67"/>
      <c r="BFQ67"/>
      <c r="BFR67"/>
      <c r="BFS67"/>
      <c r="BFT67"/>
      <c r="BFU67"/>
      <c r="BFV67"/>
      <c r="BFW67"/>
      <c r="BFX67"/>
      <c r="BFY67"/>
      <c r="BFZ67"/>
      <c r="BGA67"/>
      <c r="BGB67"/>
      <c r="BGC67"/>
      <c r="BGD67"/>
      <c r="BGE67"/>
      <c r="BGF67"/>
      <c r="BGG67"/>
      <c r="BGH67"/>
      <c r="BGI67"/>
      <c r="BGJ67"/>
      <c r="BGK67"/>
      <c r="BGL67"/>
      <c r="BGM67"/>
      <c r="BGN67"/>
      <c r="BGO67"/>
      <c r="BGP67"/>
      <c r="BGQ67"/>
      <c r="BGR67"/>
      <c r="BGS67"/>
      <c r="BGT67"/>
      <c r="BGU67"/>
      <c r="BGV67"/>
      <c r="BGW67"/>
      <c r="BGX67"/>
      <c r="BGY67"/>
      <c r="BGZ67"/>
      <c r="BHA67"/>
      <c r="BHB67"/>
      <c r="BHC67"/>
      <c r="BHD67"/>
      <c r="BHE67"/>
      <c r="BHF67"/>
      <c r="BHG67"/>
      <c r="BHH67"/>
      <c r="BHI67"/>
      <c r="BHJ67"/>
      <c r="BHK67"/>
      <c r="BHL67"/>
      <c r="BHM67"/>
      <c r="BHN67"/>
      <c r="BHO67"/>
      <c r="BHP67"/>
      <c r="BHQ67"/>
      <c r="BHR67"/>
      <c r="BHS67"/>
      <c r="BHT67"/>
      <c r="BHU67"/>
      <c r="BHV67"/>
      <c r="BHW67"/>
      <c r="BHX67"/>
      <c r="BHY67"/>
      <c r="BHZ67"/>
      <c r="BIA67"/>
      <c r="BIB67"/>
      <c r="BIC67"/>
      <c r="BID67"/>
      <c r="BIE67"/>
      <c r="BIF67"/>
      <c r="BIG67"/>
      <c r="BIH67"/>
      <c r="BII67"/>
      <c r="BIJ67"/>
      <c r="BIK67"/>
      <c r="BIL67"/>
      <c r="BIM67"/>
      <c r="BIN67"/>
      <c r="BIO67"/>
      <c r="BIP67"/>
      <c r="BIQ67"/>
      <c r="BIR67"/>
      <c r="BIS67"/>
      <c r="BIT67"/>
      <c r="BIU67"/>
      <c r="BIV67"/>
      <c r="BIW67"/>
      <c r="BIX67"/>
      <c r="BIY67"/>
      <c r="BIZ67"/>
      <c r="BJA67"/>
      <c r="BJB67"/>
      <c r="BJC67"/>
      <c r="BJD67"/>
      <c r="BJE67"/>
      <c r="BJF67"/>
      <c r="BJG67"/>
      <c r="BJH67"/>
      <c r="BJI67"/>
      <c r="BJJ67"/>
      <c r="BJK67"/>
      <c r="BJL67"/>
      <c r="BJM67"/>
      <c r="BJN67"/>
      <c r="BJO67"/>
      <c r="BJP67"/>
      <c r="BJQ67"/>
      <c r="BJR67"/>
      <c r="BJS67"/>
      <c r="BJT67"/>
      <c r="BJU67"/>
      <c r="BJV67"/>
      <c r="BJW67"/>
      <c r="BJX67"/>
      <c r="BJY67"/>
      <c r="BJZ67"/>
      <c r="BKA67"/>
      <c r="BKB67"/>
      <c r="BKC67"/>
      <c r="BKD67"/>
      <c r="BKE67"/>
      <c r="BKF67"/>
      <c r="BKG67"/>
      <c r="BKH67"/>
      <c r="BKI67"/>
      <c r="BKJ67"/>
      <c r="BKK67"/>
      <c r="BKL67"/>
      <c r="BKM67"/>
      <c r="BKN67"/>
      <c r="BKO67"/>
      <c r="BKP67"/>
      <c r="BKQ67"/>
      <c r="BKR67"/>
      <c r="BKS67"/>
      <c r="BKT67"/>
      <c r="BKU67"/>
      <c r="BKV67"/>
      <c r="BKW67"/>
      <c r="BKX67"/>
      <c r="BKY67"/>
      <c r="BKZ67"/>
      <c r="BLA67"/>
      <c r="BLB67"/>
      <c r="BLC67"/>
      <c r="BLD67"/>
      <c r="BLE67"/>
      <c r="BLF67"/>
      <c r="BLG67"/>
      <c r="BLH67"/>
      <c r="BLI67"/>
      <c r="BLJ67"/>
      <c r="BLK67"/>
      <c r="BLL67"/>
      <c r="BLM67"/>
      <c r="BLN67"/>
      <c r="BLO67"/>
      <c r="BLP67"/>
      <c r="BLQ67"/>
      <c r="BLR67"/>
      <c r="BLS67"/>
      <c r="BLT67"/>
      <c r="BLU67"/>
      <c r="BLV67"/>
      <c r="BLW67"/>
      <c r="BLX67"/>
      <c r="BLY67"/>
      <c r="BLZ67"/>
      <c r="BMA67"/>
      <c r="BMB67"/>
      <c r="BMC67"/>
      <c r="BMD67"/>
      <c r="BME67"/>
      <c r="BMF67"/>
      <c r="BMG67"/>
      <c r="BMH67"/>
      <c r="BMI67"/>
      <c r="BMJ67"/>
      <c r="BMK67"/>
      <c r="BML67"/>
      <c r="BMM67"/>
      <c r="BMN67"/>
      <c r="BMO67"/>
      <c r="BMP67"/>
      <c r="BMQ67"/>
      <c r="BMR67"/>
      <c r="BMS67"/>
      <c r="BMT67"/>
      <c r="BMU67"/>
      <c r="BMV67"/>
      <c r="BMW67"/>
      <c r="BMX67"/>
      <c r="BMY67"/>
      <c r="BMZ67"/>
      <c r="BNA67"/>
      <c r="BNB67"/>
      <c r="BNC67"/>
      <c r="BND67"/>
      <c r="BNE67"/>
      <c r="BNF67"/>
      <c r="BNG67"/>
      <c r="BNH67"/>
      <c r="BNI67"/>
      <c r="BNJ67"/>
      <c r="BNK67"/>
      <c r="BNL67"/>
      <c r="BNM67"/>
      <c r="BNN67"/>
      <c r="BNO67"/>
      <c r="BNP67"/>
      <c r="BNQ67"/>
      <c r="BNR67"/>
      <c r="BNS67"/>
      <c r="BNT67"/>
      <c r="BNU67"/>
      <c r="BNV67"/>
      <c r="BNW67"/>
      <c r="BNX67"/>
      <c r="BNY67"/>
      <c r="BNZ67"/>
      <c r="BOA67"/>
      <c r="BOB67"/>
      <c r="BOC67"/>
      <c r="BOD67"/>
      <c r="BOE67"/>
      <c r="BOF67"/>
      <c r="BOG67"/>
      <c r="BOH67"/>
      <c r="BOI67"/>
      <c r="BOJ67"/>
      <c r="BOK67"/>
      <c r="BOL67"/>
      <c r="BOM67"/>
      <c r="BON67"/>
      <c r="BOO67"/>
      <c r="BOP67"/>
      <c r="BOQ67"/>
      <c r="BOR67"/>
      <c r="BOS67"/>
      <c r="BOT67"/>
      <c r="BOU67"/>
      <c r="BOV67"/>
      <c r="BOW67"/>
      <c r="BOX67"/>
      <c r="BOY67"/>
      <c r="BOZ67"/>
      <c r="BPA67"/>
      <c r="BPB67"/>
      <c r="BPC67"/>
      <c r="BPD67"/>
      <c r="BPE67"/>
      <c r="BPF67"/>
      <c r="BPG67"/>
      <c r="BPH67"/>
      <c r="BPI67"/>
      <c r="BPJ67"/>
      <c r="BPK67"/>
      <c r="BPL67"/>
      <c r="BPM67"/>
      <c r="BPN67"/>
      <c r="BPO67"/>
      <c r="BPP67"/>
      <c r="BPQ67"/>
      <c r="BPR67"/>
      <c r="BPS67"/>
      <c r="BPT67"/>
      <c r="BPU67"/>
      <c r="BPV67"/>
      <c r="BPW67"/>
      <c r="BPX67"/>
      <c r="BPY67"/>
      <c r="BPZ67"/>
      <c r="BQA67"/>
      <c r="BQB67"/>
      <c r="BQC67"/>
      <c r="BQD67"/>
      <c r="BQE67"/>
      <c r="BQF67"/>
      <c r="BQG67"/>
      <c r="BQH67"/>
      <c r="BQI67"/>
      <c r="BQJ67"/>
      <c r="BQK67"/>
      <c r="BQL67"/>
      <c r="BQM67"/>
      <c r="BQN67"/>
      <c r="BQO67"/>
      <c r="BQP67"/>
      <c r="BQQ67"/>
      <c r="BQR67"/>
      <c r="BQS67"/>
      <c r="BQT67"/>
      <c r="BQU67"/>
      <c r="BQV67"/>
      <c r="BQW67"/>
      <c r="BQX67"/>
      <c r="BQY67"/>
      <c r="BQZ67"/>
      <c r="BRA67"/>
      <c r="BRB67"/>
      <c r="BRC67"/>
      <c r="BRD67"/>
      <c r="BRE67"/>
      <c r="BRF67"/>
      <c r="BRG67"/>
      <c r="BRH67"/>
      <c r="BRI67"/>
      <c r="BRJ67"/>
      <c r="BRK67"/>
      <c r="BRL67"/>
      <c r="BRM67"/>
      <c r="BRN67"/>
      <c r="BRO67"/>
      <c r="BRP67"/>
      <c r="BRQ67"/>
      <c r="BRR67"/>
      <c r="BRS67"/>
      <c r="BRT67"/>
      <c r="BRU67"/>
      <c r="BRV67"/>
      <c r="BRW67"/>
      <c r="BRX67"/>
      <c r="BRY67"/>
      <c r="BRZ67"/>
      <c r="BSA67"/>
      <c r="BSB67"/>
      <c r="BSC67"/>
      <c r="BSD67"/>
      <c r="BSE67"/>
      <c r="BSF67"/>
      <c r="BSG67"/>
      <c r="BSH67"/>
      <c r="BSI67"/>
      <c r="BSJ67"/>
      <c r="BSK67"/>
      <c r="BSL67"/>
      <c r="BSM67"/>
      <c r="BSN67"/>
      <c r="BSO67"/>
      <c r="BSP67"/>
      <c r="BSQ67"/>
      <c r="BSR67"/>
      <c r="BSS67"/>
      <c r="BST67"/>
      <c r="BSU67"/>
      <c r="BSV67"/>
      <c r="BSW67"/>
      <c r="BSX67"/>
      <c r="BSY67"/>
      <c r="BSZ67"/>
      <c r="BTA67"/>
      <c r="BTB67"/>
      <c r="BTC67"/>
      <c r="BTD67"/>
      <c r="BTE67"/>
      <c r="BTF67"/>
      <c r="BTG67"/>
      <c r="BTH67"/>
      <c r="BTI67"/>
      <c r="BTJ67"/>
      <c r="BTK67"/>
      <c r="BTL67"/>
      <c r="BTM67"/>
      <c r="BTN67"/>
      <c r="BTO67"/>
      <c r="BTP67"/>
      <c r="BTQ67"/>
      <c r="BTR67"/>
      <c r="BTS67"/>
      <c r="BTT67"/>
      <c r="BTU67"/>
      <c r="BTV67"/>
      <c r="BTW67"/>
      <c r="BTX67"/>
      <c r="BTY67"/>
      <c r="BTZ67"/>
      <c r="BUA67"/>
      <c r="BUB67"/>
      <c r="BUC67"/>
      <c r="BUD67"/>
      <c r="BUE67"/>
      <c r="BUF67"/>
      <c r="BUG67"/>
      <c r="BUH67"/>
      <c r="BUI67"/>
      <c r="BUJ67"/>
      <c r="BUK67"/>
      <c r="BUL67"/>
      <c r="BUM67"/>
      <c r="BUN67"/>
      <c r="BUO67"/>
      <c r="BUP67"/>
      <c r="BUQ67"/>
      <c r="BUR67"/>
      <c r="BUS67"/>
      <c r="BUT67"/>
      <c r="BUU67"/>
      <c r="BUV67"/>
      <c r="BUW67"/>
      <c r="BUX67"/>
      <c r="BUY67"/>
      <c r="BUZ67"/>
      <c r="BVA67"/>
      <c r="BVB67"/>
      <c r="BVC67"/>
      <c r="BVD67"/>
      <c r="BVE67"/>
      <c r="BVF67"/>
      <c r="BVG67"/>
      <c r="BVH67"/>
      <c r="BVI67"/>
      <c r="BVJ67"/>
      <c r="BVK67"/>
      <c r="BVL67"/>
      <c r="BVM67"/>
      <c r="BVN67"/>
      <c r="BVO67"/>
      <c r="BVP67"/>
      <c r="BVQ67"/>
      <c r="BVR67"/>
      <c r="BVS67"/>
      <c r="BVT67"/>
      <c r="BVU67"/>
      <c r="BVV67"/>
      <c r="BVW67"/>
      <c r="BVX67"/>
      <c r="BVY67"/>
      <c r="BVZ67"/>
      <c r="BWA67"/>
      <c r="BWB67"/>
      <c r="BWC67"/>
      <c r="BWD67"/>
      <c r="BWE67"/>
      <c r="BWF67"/>
      <c r="BWG67"/>
      <c r="BWH67"/>
      <c r="BWI67"/>
      <c r="BWJ67"/>
      <c r="BWK67"/>
      <c r="BWL67"/>
      <c r="BWM67"/>
      <c r="BWN67"/>
      <c r="BWO67"/>
      <c r="BWP67"/>
      <c r="BWQ67"/>
      <c r="BWR67"/>
      <c r="BWS67"/>
      <c r="BWT67"/>
      <c r="BWU67"/>
      <c r="BWV67"/>
      <c r="BWW67"/>
      <c r="BWX67"/>
      <c r="BWY67"/>
      <c r="BWZ67"/>
      <c r="BXA67"/>
      <c r="BXB67"/>
      <c r="BXC67"/>
      <c r="BXD67"/>
      <c r="BXE67"/>
      <c r="BXF67"/>
      <c r="BXG67"/>
      <c r="BXH67"/>
      <c r="BXI67"/>
      <c r="BXJ67"/>
      <c r="BXK67"/>
      <c r="BXL67"/>
      <c r="BXM67"/>
      <c r="BXN67"/>
      <c r="BXO67"/>
      <c r="BXP67"/>
      <c r="BXQ67"/>
      <c r="BXR67"/>
      <c r="BXS67"/>
      <c r="BXT67"/>
      <c r="BXU67"/>
      <c r="BXV67"/>
      <c r="BXW67"/>
      <c r="BXX67"/>
      <c r="BXY67"/>
      <c r="BXZ67"/>
      <c r="BYA67"/>
      <c r="BYB67"/>
      <c r="BYC67"/>
      <c r="BYD67"/>
      <c r="BYE67"/>
      <c r="BYF67"/>
      <c r="BYG67"/>
      <c r="BYH67"/>
      <c r="BYI67"/>
      <c r="BYJ67"/>
      <c r="BYK67"/>
      <c r="BYL67"/>
      <c r="BYM67"/>
      <c r="BYN67"/>
      <c r="BYO67"/>
      <c r="BYP67"/>
      <c r="BYQ67"/>
      <c r="BYR67"/>
      <c r="BYS67"/>
      <c r="BYT67"/>
      <c r="BYU67"/>
      <c r="BYV67"/>
      <c r="BYW67"/>
      <c r="BYX67"/>
      <c r="BYY67"/>
      <c r="BYZ67"/>
      <c r="BZA67"/>
      <c r="BZB67"/>
      <c r="BZC67"/>
      <c r="BZD67"/>
      <c r="BZE67"/>
      <c r="BZF67"/>
      <c r="BZG67"/>
      <c r="BZH67"/>
      <c r="BZI67"/>
      <c r="BZJ67"/>
      <c r="BZK67"/>
      <c r="BZL67"/>
      <c r="BZM67"/>
      <c r="BZN67"/>
      <c r="BZO67"/>
      <c r="BZP67"/>
      <c r="BZQ67"/>
      <c r="BZR67"/>
      <c r="BZS67"/>
      <c r="BZT67"/>
      <c r="BZU67"/>
      <c r="BZV67"/>
      <c r="BZW67"/>
      <c r="BZX67"/>
      <c r="BZY67"/>
      <c r="BZZ67"/>
      <c r="CAA67"/>
      <c r="CAB67"/>
      <c r="CAC67"/>
      <c r="CAD67"/>
      <c r="CAE67"/>
      <c r="CAF67"/>
      <c r="CAG67"/>
      <c r="CAH67"/>
      <c r="CAI67"/>
      <c r="CAJ67"/>
      <c r="CAK67"/>
      <c r="CAL67"/>
      <c r="CAM67"/>
      <c r="CAN67"/>
      <c r="CAO67"/>
      <c r="CAP67"/>
      <c r="CAQ67"/>
      <c r="CAR67"/>
      <c r="CAS67"/>
      <c r="CAT67"/>
      <c r="CAU67"/>
      <c r="CAV67"/>
      <c r="CAW67"/>
      <c r="CAX67"/>
      <c r="CAY67"/>
      <c r="CAZ67"/>
      <c r="CBA67"/>
      <c r="CBB67"/>
      <c r="CBC67"/>
      <c r="CBD67"/>
      <c r="CBE67"/>
      <c r="CBF67"/>
      <c r="CBG67"/>
      <c r="CBH67"/>
      <c r="CBI67"/>
      <c r="CBJ67"/>
      <c r="CBK67"/>
      <c r="CBL67"/>
      <c r="CBM67"/>
      <c r="CBN67"/>
      <c r="CBO67"/>
      <c r="CBP67"/>
      <c r="CBQ67"/>
      <c r="CBR67"/>
      <c r="CBS67"/>
      <c r="CBT67"/>
      <c r="CBU67"/>
      <c r="CBV67"/>
      <c r="CBW67"/>
      <c r="CBX67"/>
      <c r="CBY67"/>
      <c r="CBZ67"/>
      <c r="CCA67"/>
      <c r="CCB67"/>
      <c r="CCC67"/>
      <c r="CCD67"/>
      <c r="CCE67"/>
      <c r="CCF67"/>
      <c r="CCG67"/>
      <c r="CCH67"/>
      <c r="CCI67"/>
      <c r="CCJ67"/>
      <c r="CCK67"/>
      <c r="CCL67"/>
      <c r="CCM67"/>
      <c r="CCN67"/>
      <c r="CCO67"/>
      <c r="CCP67"/>
      <c r="CCQ67"/>
      <c r="CCR67"/>
      <c r="CCS67"/>
      <c r="CCT67"/>
      <c r="CCU67"/>
      <c r="CCV67"/>
      <c r="CCW67"/>
      <c r="CCX67"/>
      <c r="CCY67"/>
      <c r="CCZ67"/>
      <c r="CDA67"/>
      <c r="CDB67"/>
      <c r="CDC67"/>
      <c r="CDD67"/>
      <c r="CDE67"/>
      <c r="CDF67"/>
      <c r="CDG67"/>
      <c r="CDH67"/>
      <c r="CDI67"/>
      <c r="CDJ67"/>
      <c r="CDK67"/>
      <c r="CDL67"/>
      <c r="CDM67"/>
      <c r="CDN67"/>
      <c r="CDO67"/>
      <c r="CDP67"/>
      <c r="CDQ67"/>
      <c r="CDR67"/>
      <c r="CDS67"/>
      <c r="CDT67"/>
      <c r="CDU67"/>
      <c r="CDV67"/>
      <c r="CDW67"/>
      <c r="CDX67"/>
      <c r="CDY67"/>
      <c r="CDZ67"/>
      <c r="CEA67"/>
      <c r="CEB67"/>
      <c r="CEC67"/>
      <c r="CED67"/>
      <c r="CEE67"/>
      <c r="CEF67"/>
      <c r="CEG67"/>
      <c r="CEH67"/>
      <c r="CEI67"/>
      <c r="CEJ67"/>
      <c r="CEK67"/>
      <c r="CEL67"/>
      <c r="CEM67"/>
      <c r="CEN67"/>
      <c r="CEO67"/>
      <c r="CEP67"/>
      <c r="CEQ67"/>
      <c r="CER67"/>
      <c r="CES67"/>
      <c r="CET67"/>
      <c r="CEU67"/>
      <c r="CEV67"/>
      <c r="CEW67"/>
      <c r="CEX67"/>
      <c r="CEY67"/>
      <c r="CEZ67"/>
      <c r="CFA67"/>
      <c r="CFB67"/>
      <c r="CFC67"/>
      <c r="CFD67"/>
      <c r="CFE67"/>
      <c r="CFF67"/>
      <c r="CFG67"/>
      <c r="CFH67"/>
      <c r="CFI67"/>
      <c r="CFJ67"/>
      <c r="CFK67"/>
      <c r="CFL67"/>
      <c r="CFM67"/>
      <c r="CFN67"/>
      <c r="CFO67"/>
      <c r="CFP67"/>
      <c r="CFQ67"/>
      <c r="CFR67"/>
      <c r="CFS67"/>
      <c r="CFT67"/>
      <c r="CFU67"/>
      <c r="CFV67"/>
      <c r="CFW67"/>
      <c r="CFX67"/>
      <c r="CFY67"/>
      <c r="CFZ67"/>
      <c r="CGA67"/>
      <c r="CGB67"/>
      <c r="CGC67"/>
      <c r="CGD67"/>
      <c r="CGE67"/>
      <c r="CGF67"/>
      <c r="CGG67"/>
      <c r="CGH67"/>
      <c r="CGI67"/>
      <c r="CGJ67"/>
      <c r="CGK67"/>
      <c r="CGL67"/>
      <c r="CGM67"/>
      <c r="CGN67"/>
      <c r="CGO67"/>
      <c r="CGP67"/>
      <c r="CGQ67"/>
      <c r="CGR67"/>
      <c r="CGS67"/>
      <c r="CGT67"/>
      <c r="CGU67"/>
      <c r="CGV67"/>
      <c r="CGW67"/>
      <c r="CGX67"/>
      <c r="CGY67"/>
      <c r="CGZ67"/>
      <c r="CHA67"/>
      <c r="CHB67"/>
      <c r="CHC67"/>
      <c r="CHD67"/>
      <c r="CHE67"/>
      <c r="CHF67"/>
      <c r="CHG67"/>
      <c r="CHH67"/>
      <c r="CHI67"/>
      <c r="CHJ67"/>
      <c r="CHK67"/>
      <c r="CHL67"/>
      <c r="CHM67"/>
      <c r="CHN67"/>
      <c r="CHO67"/>
      <c r="CHP67"/>
      <c r="CHQ67"/>
      <c r="CHR67"/>
      <c r="CHS67"/>
      <c r="CHT67"/>
      <c r="CHU67"/>
      <c r="CHV67"/>
      <c r="CHW67"/>
      <c r="CHX67"/>
      <c r="CHY67"/>
      <c r="CHZ67"/>
      <c r="CIA67"/>
      <c r="CIB67"/>
      <c r="CIC67"/>
      <c r="CID67"/>
      <c r="CIE67"/>
      <c r="CIF67"/>
      <c r="CIG67"/>
      <c r="CIH67"/>
      <c r="CII67"/>
      <c r="CIJ67"/>
      <c r="CIK67"/>
      <c r="CIL67"/>
      <c r="CIM67"/>
      <c r="CIN67"/>
      <c r="CIO67"/>
      <c r="CIP67"/>
      <c r="CIQ67"/>
      <c r="CIR67"/>
      <c r="CIS67"/>
      <c r="CIT67"/>
      <c r="CIU67"/>
      <c r="CIV67"/>
      <c r="CIW67"/>
      <c r="CIX67"/>
      <c r="CIY67"/>
      <c r="CIZ67"/>
      <c r="CJA67"/>
      <c r="CJB67"/>
      <c r="CJC67"/>
      <c r="CJD67"/>
      <c r="CJE67"/>
      <c r="CJF67"/>
      <c r="CJG67"/>
      <c r="CJH67"/>
      <c r="CJI67"/>
      <c r="CJJ67"/>
      <c r="CJK67"/>
      <c r="CJL67"/>
      <c r="CJM67"/>
      <c r="CJN67"/>
      <c r="CJO67"/>
      <c r="CJP67"/>
      <c r="CJQ67"/>
      <c r="CJR67"/>
      <c r="CJS67"/>
      <c r="CJT67"/>
      <c r="CJU67"/>
      <c r="CJV67"/>
      <c r="CJW67"/>
      <c r="CJX67"/>
      <c r="CJY67"/>
      <c r="CJZ67"/>
      <c r="CKA67"/>
      <c r="CKB67"/>
      <c r="CKC67"/>
      <c r="CKD67"/>
      <c r="CKE67"/>
      <c r="CKF67"/>
      <c r="CKG67"/>
      <c r="CKH67"/>
      <c r="CKI67"/>
      <c r="CKJ67"/>
      <c r="CKK67"/>
      <c r="CKL67"/>
      <c r="CKM67"/>
      <c r="CKN67"/>
      <c r="CKO67"/>
      <c r="CKP67"/>
      <c r="CKQ67"/>
      <c r="CKR67"/>
      <c r="CKS67"/>
      <c r="CKT67"/>
      <c r="CKU67"/>
      <c r="CKV67"/>
      <c r="CKW67"/>
      <c r="CKX67"/>
      <c r="CKY67"/>
      <c r="CKZ67"/>
      <c r="CLA67"/>
      <c r="CLB67"/>
      <c r="CLC67"/>
      <c r="CLD67"/>
      <c r="CLE67"/>
      <c r="CLF67"/>
      <c r="CLG67"/>
      <c r="CLH67"/>
      <c r="CLI67"/>
      <c r="CLJ67"/>
      <c r="CLK67"/>
      <c r="CLL67"/>
      <c r="CLM67"/>
      <c r="CLN67"/>
      <c r="CLO67"/>
      <c r="CLP67"/>
      <c r="CLQ67"/>
      <c r="CLR67"/>
      <c r="CLS67"/>
      <c r="CLT67"/>
      <c r="CLU67"/>
      <c r="CLV67"/>
      <c r="CLW67"/>
      <c r="CLX67"/>
      <c r="CLY67"/>
      <c r="CLZ67"/>
      <c r="CMA67"/>
      <c r="CMB67"/>
      <c r="CMC67"/>
      <c r="CMD67"/>
      <c r="CME67"/>
      <c r="CMF67"/>
      <c r="CMG67"/>
      <c r="CMH67"/>
      <c r="CMI67"/>
      <c r="CMJ67"/>
      <c r="CMK67"/>
      <c r="CML67"/>
      <c r="CMM67"/>
      <c r="CMN67"/>
      <c r="CMO67"/>
      <c r="CMP67"/>
      <c r="CMQ67"/>
      <c r="CMR67"/>
      <c r="CMS67"/>
      <c r="CMT67"/>
      <c r="CMU67"/>
      <c r="CMV67"/>
      <c r="CMW67"/>
      <c r="CMX67"/>
      <c r="CMY67"/>
      <c r="CMZ67"/>
      <c r="CNA67"/>
      <c r="CNB67"/>
      <c r="CNC67"/>
      <c r="CND67"/>
      <c r="CNE67"/>
      <c r="CNF67"/>
      <c r="CNG67"/>
      <c r="CNH67"/>
      <c r="CNI67"/>
      <c r="CNJ67"/>
      <c r="CNK67"/>
      <c r="CNL67"/>
      <c r="CNM67"/>
      <c r="CNN67"/>
      <c r="CNO67"/>
      <c r="CNP67"/>
      <c r="CNQ67"/>
      <c r="CNR67"/>
      <c r="CNS67"/>
      <c r="CNT67"/>
      <c r="CNU67"/>
      <c r="CNV67"/>
      <c r="CNW67"/>
      <c r="CNX67"/>
      <c r="CNY67"/>
      <c r="CNZ67"/>
      <c r="COA67"/>
      <c r="COB67"/>
      <c r="COC67"/>
      <c r="COD67"/>
      <c r="COE67"/>
      <c r="COF67"/>
      <c r="COG67"/>
      <c r="COH67"/>
      <c r="COI67"/>
      <c r="COJ67"/>
      <c r="COK67"/>
      <c r="COL67"/>
      <c r="COM67"/>
      <c r="CON67"/>
      <c r="COO67"/>
      <c r="COP67"/>
      <c r="COQ67"/>
      <c r="COR67"/>
      <c r="COS67"/>
      <c r="COT67"/>
      <c r="COU67"/>
      <c r="COV67"/>
      <c r="COW67"/>
      <c r="COX67"/>
      <c r="COY67"/>
      <c r="COZ67"/>
      <c r="CPA67"/>
      <c r="CPB67"/>
      <c r="CPC67"/>
      <c r="CPD67"/>
      <c r="CPE67"/>
      <c r="CPF67"/>
      <c r="CPG67"/>
      <c r="CPH67"/>
      <c r="CPI67"/>
      <c r="CPJ67"/>
      <c r="CPK67"/>
      <c r="CPL67"/>
      <c r="CPM67"/>
      <c r="CPN67"/>
      <c r="CPO67"/>
      <c r="CPP67"/>
      <c r="CPQ67"/>
      <c r="CPR67"/>
      <c r="CPS67"/>
      <c r="CPT67"/>
      <c r="CPU67"/>
      <c r="CPV67"/>
      <c r="CPW67"/>
      <c r="CPX67"/>
      <c r="CPY67"/>
      <c r="CPZ67"/>
      <c r="CQA67"/>
      <c r="CQB67"/>
      <c r="CQC67"/>
      <c r="CQD67"/>
      <c r="CQE67"/>
      <c r="CQF67"/>
      <c r="CQG67"/>
      <c r="CQH67"/>
      <c r="CQI67"/>
      <c r="CQJ67"/>
      <c r="CQK67"/>
      <c r="CQL67"/>
      <c r="CQM67"/>
      <c r="CQN67"/>
      <c r="CQO67"/>
      <c r="CQP67"/>
      <c r="CQQ67"/>
      <c r="CQR67"/>
      <c r="CQS67"/>
      <c r="CQT67"/>
      <c r="CQU67"/>
      <c r="CQV67"/>
      <c r="CQW67"/>
      <c r="CQX67"/>
      <c r="CQY67"/>
      <c r="CQZ67"/>
      <c r="CRA67"/>
      <c r="CRB67"/>
      <c r="CRC67"/>
      <c r="CRD67"/>
      <c r="CRE67"/>
      <c r="CRF67"/>
      <c r="CRG67"/>
      <c r="CRH67"/>
      <c r="CRI67"/>
      <c r="CRJ67"/>
      <c r="CRK67"/>
      <c r="CRL67"/>
      <c r="CRM67"/>
      <c r="CRN67"/>
      <c r="CRO67"/>
      <c r="CRP67"/>
      <c r="CRQ67"/>
      <c r="CRR67"/>
      <c r="CRS67"/>
      <c r="CRT67"/>
      <c r="CRU67"/>
      <c r="CRV67"/>
      <c r="CRW67"/>
      <c r="CRX67"/>
      <c r="CRY67"/>
      <c r="CRZ67"/>
      <c r="CSA67"/>
      <c r="CSB67"/>
      <c r="CSC67"/>
      <c r="CSD67"/>
      <c r="CSE67"/>
      <c r="CSF67"/>
      <c r="CSG67"/>
      <c r="CSH67"/>
      <c r="CSI67"/>
      <c r="CSJ67"/>
      <c r="CSK67"/>
      <c r="CSL67"/>
      <c r="CSM67"/>
      <c r="CSN67"/>
      <c r="CSO67"/>
      <c r="CSP67"/>
      <c r="CSQ67"/>
      <c r="CSR67"/>
      <c r="CSS67"/>
      <c r="CST67"/>
      <c r="CSU67"/>
      <c r="CSV67"/>
      <c r="CSW67"/>
      <c r="CSX67"/>
      <c r="CSY67"/>
      <c r="CSZ67"/>
      <c r="CTA67"/>
      <c r="CTB67"/>
      <c r="CTC67"/>
      <c r="CTD67"/>
      <c r="CTE67"/>
      <c r="CTF67"/>
      <c r="CTG67"/>
      <c r="CTH67"/>
      <c r="CTI67"/>
      <c r="CTJ67"/>
      <c r="CTK67"/>
      <c r="CTL67"/>
      <c r="CTM67"/>
      <c r="CTN67"/>
      <c r="CTO67"/>
      <c r="CTP67"/>
      <c r="CTQ67"/>
      <c r="CTR67"/>
      <c r="CTS67"/>
      <c r="CTT67"/>
      <c r="CTU67"/>
      <c r="CTV67"/>
      <c r="CTW67"/>
      <c r="CTX67"/>
      <c r="CTY67"/>
      <c r="CTZ67"/>
      <c r="CUA67"/>
      <c r="CUB67"/>
      <c r="CUC67"/>
      <c r="CUD67"/>
      <c r="CUE67"/>
      <c r="CUF67"/>
      <c r="CUG67"/>
      <c r="CUH67"/>
      <c r="CUI67"/>
      <c r="CUJ67"/>
      <c r="CUK67"/>
      <c r="CUL67"/>
      <c r="CUM67"/>
      <c r="CUN67"/>
      <c r="CUO67"/>
      <c r="CUP67"/>
      <c r="CUQ67"/>
      <c r="CUR67"/>
      <c r="CUS67"/>
      <c r="CUT67"/>
      <c r="CUU67"/>
      <c r="CUV67"/>
      <c r="CUW67"/>
      <c r="CUX67"/>
      <c r="CUY67"/>
      <c r="CUZ67"/>
      <c r="CVA67"/>
      <c r="CVB67"/>
      <c r="CVC67"/>
      <c r="CVD67"/>
      <c r="CVE67"/>
      <c r="CVF67"/>
      <c r="CVG67"/>
      <c r="CVH67"/>
      <c r="CVI67"/>
      <c r="CVJ67"/>
      <c r="CVK67"/>
      <c r="CVL67"/>
      <c r="CVM67"/>
      <c r="CVN67"/>
      <c r="CVO67"/>
      <c r="CVP67"/>
      <c r="CVQ67"/>
      <c r="CVR67"/>
      <c r="CVS67"/>
      <c r="CVT67"/>
      <c r="CVU67"/>
      <c r="CVV67"/>
      <c r="CVW67"/>
      <c r="CVX67"/>
      <c r="CVY67"/>
      <c r="CVZ67"/>
      <c r="CWA67"/>
      <c r="CWB67"/>
      <c r="CWC67"/>
      <c r="CWD67"/>
      <c r="CWE67"/>
      <c r="CWF67"/>
      <c r="CWG67"/>
      <c r="CWH67"/>
      <c r="CWI67"/>
      <c r="CWJ67"/>
      <c r="CWK67"/>
      <c r="CWL67"/>
      <c r="CWM67"/>
      <c r="CWN67"/>
      <c r="CWO67"/>
      <c r="CWP67"/>
      <c r="CWQ67"/>
      <c r="CWR67"/>
      <c r="CWS67"/>
      <c r="CWT67"/>
      <c r="CWU67"/>
      <c r="CWV67"/>
      <c r="CWW67"/>
      <c r="CWX67"/>
      <c r="CWY67"/>
      <c r="CWZ67"/>
      <c r="CXA67"/>
      <c r="CXB67"/>
      <c r="CXC67"/>
      <c r="CXD67"/>
      <c r="CXE67"/>
      <c r="CXF67"/>
      <c r="CXG67"/>
      <c r="CXH67"/>
      <c r="CXI67"/>
      <c r="CXJ67"/>
      <c r="CXK67"/>
      <c r="CXL67"/>
      <c r="CXM67"/>
      <c r="CXN67"/>
      <c r="CXO67"/>
      <c r="CXP67"/>
      <c r="CXQ67"/>
      <c r="CXR67"/>
      <c r="CXS67"/>
      <c r="CXT67"/>
      <c r="CXU67"/>
      <c r="CXV67"/>
      <c r="CXW67"/>
      <c r="CXX67"/>
      <c r="CXY67"/>
      <c r="CXZ67"/>
      <c r="CYA67"/>
      <c r="CYB67"/>
      <c r="CYC67"/>
      <c r="CYD67"/>
      <c r="CYE67"/>
      <c r="CYF67"/>
      <c r="CYG67"/>
      <c r="CYH67"/>
      <c r="CYI67"/>
      <c r="CYJ67"/>
      <c r="CYK67"/>
      <c r="CYL67"/>
      <c r="CYM67"/>
      <c r="CYN67"/>
      <c r="CYO67"/>
      <c r="CYP67"/>
      <c r="CYQ67"/>
      <c r="CYR67"/>
      <c r="CYS67"/>
      <c r="CYT67"/>
      <c r="CYU67"/>
      <c r="CYV67"/>
      <c r="CYW67"/>
      <c r="CYX67"/>
      <c r="CYY67"/>
      <c r="CYZ67"/>
      <c r="CZA67"/>
      <c r="CZB67"/>
      <c r="CZC67"/>
      <c r="CZD67"/>
      <c r="CZE67"/>
      <c r="CZF67"/>
      <c r="CZG67"/>
      <c r="CZH67"/>
      <c r="CZI67"/>
      <c r="CZJ67"/>
      <c r="CZK67"/>
      <c r="CZL67"/>
      <c r="CZM67"/>
      <c r="CZN67"/>
      <c r="CZO67"/>
      <c r="CZP67"/>
      <c r="CZQ67"/>
      <c r="CZR67"/>
      <c r="CZS67"/>
      <c r="CZT67"/>
      <c r="CZU67"/>
      <c r="CZV67"/>
      <c r="CZW67"/>
      <c r="CZX67"/>
      <c r="CZY67"/>
      <c r="CZZ67"/>
      <c r="DAA67"/>
      <c r="DAB67"/>
      <c r="DAC67"/>
      <c r="DAD67"/>
      <c r="DAE67"/>
      <c r="DAF67"/>
      <c r="DAG67"/>
      <c r="DAH67"/>
      <c r="DAI67"/>
      <c r="DAJ67"/>
      <c r="DAK67"/>
      <c r="DAL67"/>
      <c r="DAM67"/>
      <c r="DAN67"/>
      <c r="DAO67"/>
      <c r="DAP67"/>
      <c r="DAQ67"/>
      <c r="DAR67"/>
      <c r="DAS67"/>
      <c r="DAT67"/>
      <c r="DAU67"/>
      <c r="DAV67"/>
      <c r="DAW67"/>
      <c r="DAX67"/>
      <c r="DAY67"/>
      <c r="DAZ67"/>
      <c r="DBA67"/>
      <c r="DBB67"/>
      <c r="DBC67"/>
      <c r="DBD67"/>
      <c r="DBE67"/>
      <c r="DBF67"/>
      <c r="DBG67"/>
      <c r="DBH67"/>
      <c r="DBI67"/>
      <c r="DBJ67"/>
      <c r="DBK67"/>
      <c r="DBL67"/>
      <c r="DBM67"/>
      <c r="DBN67"/>
      <c r="DBO67"/>
      <c r="DBP67"/>
      <c r="DBQ67"/>
      <c r="DBR67"/>
      <c r="DBS67"/>
      <c r="DBT67"/>
      <c r="DBU67"/>
      <c r="DBV67"/>
      <c r="DBW67"/>
      <c r="DBX67"/>
      <c r="DBY67"/>
      <c r="DBZ67"/>
      <c r="DCA67"/>
      <c r="DCB67"/>
      <c r="DCC67"/>
      <c r="DCD67"/>
      <c r="DCE67"/>
      <c r="DCF67"/>
      <c r="DCG67"/>
      <c r="DCH67"/>
      <c r="DCI67"/>
      <c r="DCJ67"/>
      <c r="DCK67"/>
      <c r="DCL67"/>
      <c r="DCM67"/>
      <c r="DCN67"/>
      <c r="DCO67"/>
      <c r="DCP67"/>
      <c r="DCQ67"/>
      <c r="DCR67"/>
      <c r="DCS67"/>
      <c r="DCT67"/>
      <c r="DCU67"/>
      <c r="DCV67"/>
      <c r="DCW67"/>
      <c r="DCX67"/>
      <c r="DCY67"/>
      <c r="DCZ67"/>
      <c r="DDA67"/>
      <c r="DDB67"/>
      <c r="DDC67"/>
      <c r="DDD67"/>
      <c r="DDE67"/>
      <c r="DDF67"/>
      <c r="DDG67"/>
      <c r="DDH67"/>
      <c r="DDI67"/>
      <c r="DDJ67"/>
      <c r="DDK67"/>
      <c r="DDL67"/>
      <c r="DDM67"/>
      <c r="DDN67"/>
      <c r="DDO67"/>
      <c r="DDP67"/>
      <c r="DDQ67"/>
      <c r="DDR67"/>
      <c r="DDS67"/>
      <c r="DDT67"/>
      <c r="DDU67"/>
      <c r="DDV67"/>
      <c r="DDW67"/>
      <c r="DDX67"/>
      <c r="DDY67"/>
      <c r="DDZ67"/>
      <c r="DEA67"/>
      <c r="DEB67"/>
      <c r="DEC67"/>
      <c r="DED67"/>
      <c r="DEE67"/>
      <c r="DEF67"/>
      <c r="DEG67"/>
      <c r="DEH67"/>
      <c r="DEI67"/>
      <c r="DEJ67"/>
      <c r="DEK67"/>
      <c r="DEL67"/>
      <c r="DEM67"/>
      <c r="DEN67"/>
      <c r="DEO67"/>
      <c r="DEP67"/>
      <c r="DEQ67"/>
      <c r="DER67"/>
      <c r="DES67"/>
      <c r="DET67"/>
      <c r="DEU67"/>
      <c r="DEV67"/>
      <c r="DEW67"/>
      <c r="DEX67"/>
      <c r="DEY67"/>
      <c r="DEZ67"/>
      <c r="DFA67"/>
      <c r="DFB67"/>
      <c r="DFC67"/>
      <c r="DFD67"/>
      <c r="DFE67"/>
      <c r="DFF67"/>
      <c r="DFG67"/>
      <c r="DFH67"/>
      <c r="DFI67"/>
      <c r="DFJ67"/>
      <c r="DFK67"/>
      <c r="DFL67"/>
      <c r="DFM67"/>
      <c r="DFN67"/>
      <c r="DFO67"/>
      <c r="DFP67"/>
      <c r="DFQ67"/>
      <c r="DFR67"/>
      <c r="DFS67"/>
      <c r="DFT67"/>
      <c r="DFU67"/>
      <c r="DFV67"/>
      <c r="DFW67"/>
      <c r="DFX67"/>
      <c r="DFY67"/>
      <c r="DFZ67"/>
      <c r="DGA67"/>
      <c r="DGB67"/>
      <c r="DGC67"/>
      <c r="DGD67"/>
      <c r="DGE67"/>
      <c r="DGF67"/>
      <c r="DGG67"/>
      <c r="DGH67"/>
      <c r="DGI67"/>
      <c r="DGJ67"/>
      <c r="DGK67"/>
      <c r="DGL67"/>
      <c r="DGM67"/>
      <c r="DGN67"/>
      <c r="DGO67"/>
      <c r="DGP67"/>
      <c r="DGQ67"/>
      <c r="DGR67"/>
      <c r="DGS67"/>
      <c r="DGT67"/>
      <c r="DGU67"/>
      <c r="DGV67"/>
      <c r="DGW67"/>
      <c r="DGX67"/>
      <c r="DGY67"/>
      <c r="DGZ67"/>
      <c r="DHA67"/>
      <c r="DHB67"/>
      <c r="DHC67"/>
      <c r="DHD67"/>
      <c r="DHE67"/>
      <c r="DHF67"/>
      <c r="DHG67"/>
      <c r="DHH67"/>
      <c r="DHI67"/>
      <c r="DHJ67"/>
      <c r="DHK67"/>
      <c r="DHL67"/>
      <c r="DHM67"/>
      <c r="DHN67"/>
      <c r="DHO67"/>
      <c r="DHP67"/>
      <c r="DHQ67"/>
      <c r="DHR67"/>
      <c r="DHS67"/>
      <c r="DHT67"/>
      <c r="DHU67"/>
      <c r="DHV67"/>
      <c r="DHW67"/>
      <c r="DHX67"/>
      <c r="DHY67"/>
      <c r="DHZ67"/>
      <c r="DIA67"/>
      <c r="DIB67"/>
      <c r="DIC67"/>
      <c r="DID67"/>
      <c r="DIE67"/>
      <c r="DIF67"/>
      <c r="DIG67"/>
      <c r="DIH67"/>
      <c r="DII67"/>
      <c r="DIJ67"/>
      <c r="DIK67"/>
      <c r="DIL67"/>
      <c r="DIM67"/>
      <c r="DIN67"/>
      <c r="DIO67"/>
      <c r="DIP67"/>
      <c r="DIQ67"/>
      <c r="DIR67"/>
      <c r="DIS67"/>
      <c r="DIT67"/>
      <c r="DIU67"/>
      <c r="DIV67"/>
      <c r="DIW67"/>
      <c r="DIX67"/>
      <c r="DIY67"/>
      <c r="DIZ67"/>
      <c r="DJA67"/>
      <c r="DJB67"/>
      <c r="DJC67"/>
      <c r="DJD67"/>
      <c r="DJE67"/>
      <c r="DJF67"/>
      <c r="DJG67"/>
      <c r="DJH67"/>
      <c r="DJI67"/>
      <c r="DJJ67"/>
      <c r="DJK67"/>
      <c r="DJL67"/>
      <c r="DJM67"/>
      <c r="DJN67"/>
      <c r="DJO67"/>
      <c r="DJP67"/>
      <c r="DJQ67"/>
      <c r="DJR67"/>
      <c r="DJS67"/>
      <c r="DJT67"/>
      <c r="DJU67"/>
      <c r="DJV67"/>
      <c r="DJW67"/>
      <c r="DJX67"/>
      <c r="DJY67"/>
      <c r="DJZ67"/>
      <c r="DKA67"/>
      <c r="DKB67"/>
      <c r="DKC67"/>
      <c r="DKD67"/>
      <c r="DKE67"/>
      <c r="DKF67"/>
      <c r="DKG67"/>
      <c r="DKH67"/>
      <c r="DKI67"/>
      <c r="DKJ67"/>
      <c r="DKK67"/>
      <c r="DKL67"/>
      <c r="DKM67"/>
      <c r="DKN67"/>
      <c r="DKO67"/>
      <c r="DKP67"/>
      <c r="DKQ67"/>
      <c r="DKR67"/>
      <c r="DKS67"/>
      <c r="DKT67"/>
      <c r="DKU67"/>
      <c r="DKV67"/>
      <c r="DKW67"/>
      <c r="DKX67"/>
      <c r="DKY67"/>
      <c r="DKZ67"/>
      <c r="DLA67"/>
      <c r="DLB67"/>
      <c r="DLC67"/>
      <c r="DLD67"/>
      <c r="DLE67"/>
      <c r="DLF67"/>
      <c r="DLG67"/>
      <c r="DLH67"/>
      <c r="DLI67"/>
      <c r="DLJ67"/>
      <c r="DLK67"/>
      <c r="DLL67"/>
      <c r="DLM67"/>
      <c r="DLN67"/>
      <c r="DLO67"/>
      <c r="DLP67"/>
      <c r="DLQ67"/>
      <c r="DLR67"/>
      <c r="DLS67"/>
      <c r="DLT67"/>
      <c r="DLU67"/>
      <c r="DLV67"/>
      <c r="DLW67"/>
      <c r="DLX67"/>
      <c r="DLY67"/>
      <c r="DLZ67"/>
      <c r="DMA67"/>
      <c r="DMB67"/>
      <c r="DMC67"/>
      <c r="DMD67"/>
      <c r="DME67"/>
      <c r="DMF67"/>
      <c r="DMG67"/>
      <c r="DMH67"/>
      <c r="DMI67"/>
      <c r="DMJ67"/>
      <c r="DMK67"/>
      <c r="DML67"/>
      <c r="DMM67"/>
      <c r="DMN67"/>
      <c r="DMO67"/>
      <c r="DMP67"/>
      <c r="DMQ67"/>
      <c r="DMR67"/>
      <c r="DMS67"/>
      <c r="DMT67"/>
      <c r="DMU67"/>
      <c r="DMV67"/>
      <c r="DMW67"/>
      <c r="DMX67"/>
      <c r="DMY67"/>
      <c r="DMZ67"/>
      <c r="DNA67"/>
      <c r="DNB67"/>
      <c r="DNC67"/>
      <c r="DND67"/>
      <c r="DNE67"/>
      <c r="DNF67"/>
      <c r="DNG67"/>
      <c r="DNH67"/>
      <c r="DNI67"/>
      <c r="DNJ67"/>
      <c r="DNK67"/>
      <c r="DNL67"/>
      <c r="DNM67"/>
      <c r="DNN67"/>
      <c r="DNO67"/>
      <c r="DNP67"/>
      <c r="DNQ67"/>
      <c r="DNR67"/>
      <c r="DNS67"/>
      <c r="DNT67"/>
      <c r="DNU67"/>
      <c r="DNV67"/>
      <c r="DNW67"/>
      <c r="DNX67"/>
      <c r="DNY67"/>
      <c r="DNZ67"/>
      <c r="DOA67"/>
      <c r="DOB67"/>
      <c r="DOC67"/>
      <c r="DOD67"/>
      <c r="DOE67"/>
      <c r="DOF67"/>
      <c r="DOG67"/>
      <c r="DOH67"/>
      <c r="DOI67"/>
      <c r="DOJ67"/>
      <c r="DOK67"/>
      <c r="DOL67"/>
      <c r="DOM67"/>
      <c r="DON67"/>
      <c r="DOO67"/>
      <c r="DOP67"/>
      <c r="DOQ67"/>
      <c r="DOR67"/>
      <c r="DOS67"/>
      <c r="DOT67"/>
      <c r="DOU67"/>
      <c r="DOV67"/>
      <c r="DOW67"/>
      <c r="DOX67"/>
      <c r="DOY67"/>
      <c r="DOZ67"/>
      <c r="DPA67"/>
      <c r="DPB67"/>
      <c r="DPC67"/>
      <c r="DPD67"/>
      <c r="DPE67"/>
      <c r="DPF67"/>
      <c r="DPG67"/>
      <c r="DPH67"/>
      <c r="DPI67"/>
      <c r="DPJ67"/>
      <c r="DPK67"/>
      <c r="DPL67"/>
      <c r="DPM67"/>
      <c r="DPN67"/>
      <c r="DPO67"/>
      <c r="DPP67"/>
      <c r="DPQ67"/>
      <c r="DPR67"/>
      <c r="DPS67"/>
      <c r="DPT67"/>
      <c r="DPU67"/>
      <c r="DPV67"/>
      <c r="DPW67"/>
      <c r="DPX67"/>
      <c r="DPY67"/>
      <c r="DPZ67"/>
      <c r="DQA67"/>
      <c r="DQB67"/>
      <c r="DQC67"/>
      <c r="DQD67"/>
      <c r="DQE67"/>
      <c r="DQF67"/>
      <c r="DQG67"/>
      <c r="DQH67"/>
      <c r="DQI67"/>
      <c r="DQJ67"/>
      <c r="DQK67"/>
      <c r="DQL67"/>
      <c r="DQM67"/>
      <c r="DQN67"/>
      <c r="DQO67"/>
      <c r="DQP67"/>
      <c r="DQQ67"/>
      <c r="DQR67"/>
      <c r="DQS67"/>
      <c r="DQT67"/>
      <c r="DQU67"/>
      <c r="DQV67"/>
      <c r="DQW67"/>
      <c r="DQX67"/>
      <c r="DQY67"/>
      <c r="DQZ67"/>
      <c r="DRA67"/>
      <c r="DRB67"/>
      <c r="DRC67"/>
      <c r="DRD67"/>
      <c r="DRE67"/>
      <c r="DRF67"/>
      <c r="DRG67"/>
      <c r="DRH67"/>
      <c r="DRI67"/>
      <c r="DRJ67"/>
      <c r="DRK67"/>
      <c r="DRL67"/>
      <c r="DRM67"/>
      <c r="DRN67"/>
      <c r="DRO67"/>
      <c r="DRP67"/>
      <c r="DRQ67"/>
      <c r="DRR67"/>
      <c r="DRS67"/>
      <c r="DRT67"/>
      <c r="DRU67"/>
      <c r="DRV67"/>
      <c r="DRW67"/>
      <c r="DRX67"/>
      <c r="DRY67"/>
      <c r="DRZ67"/>
      <c r="DSA67"/>
      <c r="DSB67"/>
      <c r="DSC67"/>
      <c r="DSD67"/>
      <c r="DSE67"/>
      <c r="DSF67"/>
      <c r="DSG67"/>
      <c r="DSH67"/>
      <c r="DSI67"/>
      <c r="DSJ67"/>
      <c r="DSK67"/>
      <c r="DSL67"/>
      <c r="DSM67"/>
      <c r="DSN67"/>
      <c r="DSO67"/>
      <c r="DSP67"/>
      <c r="DSQ67"/>
      <c r="DSR67"/>
      <c r="DSS67"/>
      <c r="DST67"/>
      <c r="DSU67"/>
      <c r="DSV67"/>
      <c r="DSW67"/>
      <c r="DSX67"/>
      <c r="DSY67"/>
      <c r="DSZ67"/>
      <c r="DTA67"/>
      <c r="DTB67"/>
      <c r="DTC67"/>
      <c r="DTD67"/>
      <c r="DTE67"/>
      <c r="DTF67"/>
      <c r="DTG67"/>
      <c r="DTH67"/>
      <c r="DTI67"/>
      <c r="DTJ67"/>
      <c r="DTK67"/>
      <c r="DTL67"/>
      <c r="DTM67"/>
      <c r="DTN67"/>
      <c r="DTO67"/>
      <c r="DTP67"/>
      <c r="DTQ67"/>
      <c r="DTR67"/>
      <c r="DTS67"/>
      <c r="DTT67"/>
      <c r="DTU67"/>
      <c r="DTV67"/>
      <c r="DTW67"/>
      <c r="DTX67"/>
      <c r="DTY67"/>
      <c r="DTZ67"/>
      <c r="DUA67"/>
      <c r="DUB67"/>
      <c r="DUC67"/>
      <c r="DUD67"/>
      <c r="DUE67"/>
      <c r="DUF67"/>
      <c r="DUG67"/>
      <c r="DUH67"/>
      <c r="DUI67"/>
      <c r="DUJ67"/>
      <c r="DUK67"/>
      <c r="DUL67"/>
      <c r="DUM67"/>
      <c r="DUN67"/>
      <c r="DUO67"/>
      <c r="DUP67"/>
      <c r="DUQ67"/>
      <c r="DUR67"/>
      <c r="DUS67"/>
      <c r="DUT67"/>
      <c r="DUU67"/>
      <c r="DUV67"/>
      <c r="DUW67"/>
      <c r="DUX67"/>
      <c r="DUY67"/>
      <c r="DUZ67"/>
      <c r="DVA67"/>
      <c r="DVB67"/>
      <c r="DVC67"/>
      <c r="DVD67"/>
      <c r="DVE67"/>
      <c r="DVF67"/>
      <c r="DVG67"/>
      <c r="DVH67"/>
      <c r="DVI67"/>
      <c r="DVJ67"/>
      <c r="DVK67"/>
      <c r="DVL67"/>
      <c r="DVM67"/>
      <c r="DVN67"/>
      <c r="DVO67"/>
      <c r="DVP67"/>
      <c r="DVQ67"/>
      <c r="DVR67"/>
      <c r="DVS67"/>
      <c r="DVT67"/>
      <c r="DVU67"/>
      <c r="DVV67"/>
      <c r="DVW67"/>
      <c r="DVX67"/>
      <c r="DVY67"/>
      <c r="DVZ67"/>
      <c r="DWA67"/>
      <c r="DWB67"/>
      <c r="DWC67"/>
      <c r="DWD67"/>
      <c r="DWE67"/>
      <c r="DWF67"/>
      <c r="DWG67"/>
      <c r="DWH67"/>
      <c r="DWI67"/>
      <c r="DWJ67"/>
      <c r="DWK67"/>
      <c r="DWL67"/>
      <c r="DWM67"/>
      <c r="DWN67"/>
      <c r="DWO67"/>
      <c r="DWP67"/>
      <c r="DWQ67"/>
      <c r="DWR67"/>
      <c r="DWS67"/>
      <c r="DWT67"/>
      <c r="DWU67"/>
      <c r="DWV67"/>
      <c r="DWW67"/>
      <c r="DWX67"/>
      <c r="DWY67"/>
      <c r="DWZ67"/>
      <c r="DXA67"/>
      <c r="DXB67"/>
      <c r="DXC67"/>
      <c r="DXD67"/>
      <c r="DXE67"/>
      <c r="DXF67"/>
      <c r="DXG67"/>
      <c r="DXH67"/>
      <c r="DXI67"/>
      <c r="DXJ67"/>
      <c r="DXK67"/>
      <c r="DXL67"/>
      <c r="DXM67"/>
      <c r="DXN67"/>
      <c r="DXO67"/>
      <c r="DXP67"/>
      <c r="DXQ67"/>
      <c r="DXR67"/>
      <c r="DXS67"/>
      <c r="DXT67"/>
      <c r="DXU67"/>
      <c r="DXV67"/>
      <c r="DXW67"/>
      <c r="DXX67"/>
      <c r="DXY67"/>
      <c r="DXZ67"/>
      <c r="DYA67"/>
      <c r="DYB67"/>
      <c r="DYC67"/>
      <c r="DYD67"/>
      <c r="DYE67"/>
      <c r="DYF67"/>
      <c r="DYG67"/>
      <c r="DYH67"/>
      <c r="DYI67"/>
      <c r="DYJ67"/>
      <c r="DYK67"/>
      <c r="DYL67"/>
      <c r="DYM67"/>
      <c r="DYN67"/>
      <c r="DYO67"/>
      <c r="DYP67"/>
      <c r="DYQ67"/>
      <c r="DYR67"/>
      <c r="DYS67"/>
      <c r="DYT67"/>
      <c r="DYU67"/>
      <c r="DYV67"/>
      <c r="DYW67"/>
      <c r="DYX67"/>
      <c r="DYY67"/>
      <c r="DYZ67"/>
      <c r="DZA67"/>
      <c r="DZB67"/>
      <c r="DZC67"/>
      <c r="DZD67"/>
      <c r="DZE67"/>
      <c r="DZF67"/>
      <c r="DZG67"/>
      <c r="DZH67"/>
      <c r="DZI67"/>
      <c r="DZJ67"/>
      <c r="DZK67"/>
      <c r="DZL67"/>
      <c r="DZM67"/>
      <c r="DZN67"/>
      <c r="DZO67"/>
      <c r="DZP67"/>
      <c r="DZQ67"/>
      <c r="DZR67"/>
      <c r="DZS67"/>
      <c r="DZT67"/>
      <c r="DZU67"/>
      <c r="DZV67"/>
      <c r="DZW67"/>
      <c r="DZX67"/>
      <c r="DZY67"/>
      <c r="DZZ67"/>
      <c r="EAA67"/>
      <c r="EAB67"/>
      <c r="EAC67"/>
      <c r="EAD67"/>
      <c r="EAE67"/>
      <c r="EAF67"/>
      <c r="EAG67"/>
      <c r="EAH67"/>
      <c r="EAI67"/>
      <c r="EAJ67"/>
      <c r="EAK67"/>
      <c r="EAL67"/>
      <c r="EAM67"/>
      <c r="EAN67"/>
      <c r="EAO67"/>
      <c r="EAP67"/>
      <c r="EAQ67"/>
      <c r="EAR67"/>
      <c r="EAS67"/>
      <c r="EAT67"/>
      <c r="EAU67"/>
      <c r="EAV67"/>
      <c r="EAW67"/>
      <c r="EAX67"/>
      <c r="EAY67"/>
      <c r="EAZ67"/>
      <c r="EBA67"/>
      <c r="EBB67"/>
      <c r="EBC67"/>
      <c r="EBD67"/>
      <c r="EBE67"/>
      <c r="EBF67"/>
      <c r="EBG67"/>
      <c r="EBH67"/>
      <c r="EBI67"/>
      <c r="EBJ67"/>
      <c r="EBK67"/>
      <c r="EBL67"/>
      <c r="EBM67"/>
      <c r="EBN67"/>
      <c r="EBO67"/>
      <c r="EBP67"/>
      <c r="EBQ67"/>
      <c r="EBR67"/>
      <c r="EBS67"/>
      <c r="EBT67"/>
      <c r="EBU67"/>
      <c r="EBV67"/>
      <c r="EBW67"/>
      <c r="EBX67"/>
      <c r="EBY67"/>
      <c r="EBZ67"/>
      <c r="ECA67"/>
      <c r="ECB67"/>
      <c r="ECC67"/>
      <c r="ECD67"/>
      <c r="ECE67"/>
      <c r="ECF67"/>
      <c r="ECG67"/>
      <c r="ECH67"/>
      <c r="ECI67"/>
      <c r="ECJ67"/>
      <c r="ECK67"/>
      <c r="ECL67"/>
      <c r="ECM67"/>
      <c r="ECN67"/>
      <c r="ECO67"/>
      <c r="ECP67"/>
      <c r="ECQ67"/>
      <c r="ECR67"/>
      <c r="ECS67"/>
      <c r="ECT67"/>
      <c r="ECU67"/>
      <c r="ECV67"/>
      <c r="ECW67"/>
      <c r="ECX67"/>
      <c r="ECY67"/>
      <c r="ECZ67"/>
      <c r="EDA67"/>
      <c r="EDB67"/>
      <c r="EDC67"/>
      <c r="EDD67"/>
      <c r="EDE67"/>
      <c r="EDF67"/>
      <c r="EDG67"/>
      <c r="EDH67"/>
      <c r="EDI67"/>
      <c r="EDJ67"/>
      <c r="EDK67"/>
      <c r="EDL67"/>
      <c r="EDM67"/>
      <c r="EDN67"/>
      <c r="EDO67"/>
      <c r="EDP67"/>
      <c r="EDQ67"/>
      <c r="EDR67"/>
      <c r="EDS67"/>
      <c r="EDT67"/>
      <c r="EDU67"/>
      <c r="EDV67"/>
      <c r="EDW67"/>
      <c r="EDX67"/>
      <c r="EDY67"/>
      <c r="EDZ67"/>
      <c r="EEA67"/>
      <c r="EEB67"/>
      <c r="EEC67"/>
      <c r="EED67"/>
      <c r="EEE67"/>
      <c r="EEF67"/>
      <c r="EEG67"/>
      <c r="EEH67"/>
      <c r="EEI67"/>
      <c r="EEJ67"/>
      <c r="EEK67"/>
      <c r="EEL67"/>
      <c r="EEM67"/>
      <c r="EEN67"/>
      <c r="EEO67"/>
      <c r="EEP67"/>
      <c r="EEQ67"/>
      <c r="EER67"/>
      <c r="EES67"/>
      <c r="EET67"/>
      <c r="EEU67"/>
      <c r="EEV67"/>
      <c r="EEW67"/>
      <c r="EEX67"/>
      <c r="EEY67"/>
      <c r="EEZ67"/>
      <c r="EFA67"/>
      <c r="EFB67"/>
      <c r="EFC67"/>
      <c r="EFD67"/>
      <c r="EFE67"/>
      <c r="EFF67"/>
      <c r="EFG67"/>
      <c r="EFH67"/>
      <c r="EFI67"/>
      <c r="EFJ67"/>
      <c r="EFK67"/>
      <c r="EFL67"/>
      <c r="EFM67"/>
      <c r="EFN67"/>
      <c r="EFO67"/>
      <c r="EFP67"/>
      <c r="EFQ67"/>
      <c r="EFR67"/>
      <c r="EFS67"/>
      <c r="EFT67"/>
      <c r="EFU67"/>
      <c r="EFV67"/>
      <c r="EFW67"/>
      <c r="EFX67"/>
      <c r="EFY67"/>
      <c r="EFZ67"/>
      <c r="EGA67"/>
      <c r="EGB67"/>
      <c r="EGC67"/>
      <c r="EGD67"/>
      <c r="EGE67"/>
      <c r="EGF67"/>
      <c r="EGG67"/>
      <c r="EGH67"/>
      <c r="EGI67"/>
      <c r="EGJ67"/>
      <c r="EGK67"/>
      <c r="EGL67"/>
      <c r="EGM67"/>
      <c r="EGN67"/>
      <c r="EGO67"/>
      <c r="EGP67"/>
      <c r="EGQ67"/>
      <c r="EGR67"/>
      <c r="EGS67"/>
      <c r="EGT67"/>
      <c r="EGU67"/>
      <c r="EGV67"/>
      <c r="EGW67"/>
      <c r="EGX67"/>
      <c r="EGY67"/>
      <c r="EGZ67"/>
      <c r="EHA67"/>
      <c r="EHB67"/>
      <c r="EHC67"/>
      <c r="EHD67"/>
      <c r="EHE67"/>
      <c r="EHF67"/>
      <c r="EHG67"/>
      <c r="EHH67"/>
      <c r="EHI67"/>
      <c r="EHJ67"/>
      <c r="EHK67"/>
      <c r="EHL67"/>
      <c r="EHM67"/>
      <c r="EHN67"/>
      <c r="EHO67"/>
      <c r="EHP67"/>
      <c r="EHQ67"/>
      <c r="EHR67"/>
      <c r="EHS67"/>
      <c r="EHT67"/>
      <c r="EHU67"/>
      <c r="EHV67"/>
      <c r="EHW67"/>
      <c r="EHX67"/>
      <c r="EHY67"/>
      <c r="EHZ67"/>
      <c r="EIA67"/>
      <c r="EIB67"/>
      <c r="EIC67"/>
      <c r="EID67"/>
      <c r="EIE67"/>
      <c r="EIF67"/>
      <c r="EIG67"/>
      <c r="EIH67"/>
      <c r="EII67"/>
      <c r="EIJ67"/>
      <c r="EIK67"/>
      <c r="EIL67"/>
      <c r="EIM67"/>
      <c r="EIN67"/>
      <c r="EIO67"/>
      <c r="EIP67"/>
      <c r="EIQ67"/>
      <c r="EIR67"/>
      <c r="EIS67"/>
      <c r="EIT67"/>
      <c r="EIU67"/>
      <c r="EIV67"/>
      <c r="EIW67"/>
      <c r="EIX67"/>
      <c r="EIY67"/>
      <c r="EIZ67"/>
      <c r="EJA67"/>
      <c r="EJB67"/>
      <c r="EJC67"/>
      <c r="EJD67"/>
      <c r="EJE67"/>
      <c r="EJF67"/>
      <c r="EJG67"/>
      <c r="EJH67"/>
      <c r="EJI67"/>
      <c r="EJJ67"/>
      <c r="EJK67"/>
      <c r="EJL67"/>
      <c r="EJM67"/>
      <c r="EJN67"/>
      <c r="EJO67"/>
      <c r="EJP67"/>
      <c r="EJQ67"/>
      <c r="EJR67"/>
      <c r="EJS67"/>
      <c r="EJT67"/>
      <c r="EJU67"/>
      <c r="EJV67"/>
      <c r="EJW67"/>
      <c r="EJX67"/>
      <c r="EJY67"/>
      <c r="EJZ67"/>
      <c r="EKA67"/>
      <c r="EKB67"/>
      <c r="EKC67"/>
      <c r="EKD67"/>
      <c r="EKE67"/>
      <c r="EKF67"/>
      <c r="EKG67"/>
      <c r="EKH67"/>
      <c r="EKI67"/>
      <c r="EKJ67"/>
      <c r="EKK67"/>
      <c r="EKL67"/>
      <c r="EKM67"/>
      <c r="EKN67"/>
      <c r="EKO67"/>
      <c r="EKP67"/>
      <c r="EKQ67"/>
      <c r="EKR67"/>
      <c r="EKS67"/>
      <c r="EKT67"/>
      <c r="EKU67"/>
      <c r="EKV67"/>
      <c r="EKW67"/>
      <c r="EKX67"/>
      <c r="EKY67"/>
      <c r="EKZ67"/>
      <c r="ELA67"/>
      <c r="ELB67"/>
      <c r="ELC67"/>
      <c r="ELD67"/>
      <c r="ELE67"/>
      <c r="ELF67"/>
      <c r="ELG67"/>
      <c r="ELH67"/>
      <c r="ELI67"/>
      <c r="ELJ67"/>
      <c r="ELK67"/>
      <c r="ELL67"/>
      <c r="ELM67"/>
      <c r="ELN67"/>
      <c r="ELO67"/>
      <c r="ELP67"/>
      <c r="ELQ67"/>
      <c r="ELR67"/>
      <c r="ELS67"/>
      <c r="ELT67"/>
      <c r="ELU67"/>
      <c r="ELV67"/>
      <c r="ELW67"/>
      <c r="ELX67"/>
      <c r="ELY67"/>
      <c r="ELZ67"/>
      <c r="EMA67"/>
      <c r="EMB67"/>
      <c r="EMC67"/>
      <c r="EMD67"/>
      <c r="EME67"/>
      <c r="EMF67"/>
      <c r="EMG67"/>
      <c r="EMH67"/>
      <c r="EMI67"/>
      <c r="EMJ67"/>
      <c r="EMK67"/>
      <c r="EML67"/>
      <c r="EMM67"/>
      <c r="EMN67"/>
      <c r="EMO67"/>
      <c r="EMP67"/>
      <c r="EMQ67"/>
      <c r="EMR67"/>
      <c r="EMS67"/>
      <c r="EMT67"/>
      <c r="EMU67"/>
      <c r="EMV67"/>
      <c r="EMW67"/>
      <c r="EMX67"/>
      <c r="EMY67"/>
      <c r="EMZ67"/>
      <c r="ENA67"/>
      <c r="ENB67"/>
      <c r="ENC67"/>
      <c r="END67"/>
      <c r="ENE67"/>
      <c r="ENF67"/>
      <c r="ENG67"/>
      <c r="ENH67"/>
      <c r="ENI67"/>
      <c r="ENJ67"/>
      <c r="ENK67"/>
      <c r="ENL67"/>
      <c r="ENM67"/>
      <c r="ENN67"/>
      <c r="ENO67"/>
      <c r="ENP67"/>
      <c r="ENQ67"/>
      <c r="ENR67"/>
      <c r="ENS67"/>
      <c r="ENT67"/>
      <c r="ENU67"/>
      <c r="ENV67"/>
      <c r="ENW67"/>
      <c r="ENX67"/>
      <c r="ENY67"/>
      <c r="ENZ67"/>
      <c r="EOA67"/>
      <c r="EOB67"/>
      <c r="EOC67"/>
      <c r="EOD67"/>
      <c r="EOE67"/>
      <c r="EOF67"/>
      <c r="EOG67"/>
      <c r="EOH67"/>
      <c r="EOI67"/>
      <c r="EOJ67"/>
      <c r="EOK67"/>
      <c r="EOL67"/>
      <c r="EOM67"/>
      <c r="EON67"/>
      <c r="EOO67"/>
      <c r="EOP67"/>
      <c r="EOQ67"/>
      <c r="EOR67"/>
      <c r="EOS67"/>
      <c r="EOT67"/>
      <c r="EOU67"/>
      <c r="EOV67"/>
      <c r="EOW67"/>
      <c r="EOX67"/>
      <c r="EOY67"/>
      <c r="EOZ67"/>
      <c r="EPA67"/>
      <c r="EPB67"/>
      <c r="EPC67"/>
      <c r="EPD67"/>
      <c r="EPE67"/>
      <c r="EPF67"/>
      <c r="EPG67"/>
      <c r="EPH67"/>
      <c r="EPI67"/>
      <c r="EPJ67"/>
      <c r="EPK67"/>
      <c r="EPL67"/>
      <c r="EPM67"/>
      <c r="EPN67"/>
      <c r="EPO67"/>
      <c r="EPP67"/>
      <c r="EPQ67"/>
      <c r="EPR67"/>
      <c r="EPS67"/>
      <c r="EPT67"/>
      <c r="EPU67"/>
      <c r="EPV67"/>
      <c r="EPW67"/>
      <c r="EPX67"/>
      <c r="EPY67"/>
      <c r="EPZ67"/>
      <c r="EQA67"/>
      <c r="EQB67"/>
      <c r="EQC67"/>
      <c r="EQD67"/>
      <c r="EQE67"/>
      <c r="EQF67"/>
      <c r="EQG67"/>
      <c r="EQH67"/>
      <c r="EQI67"/>
      <c r="EQJ67"/>
      <c r="EQK67"/>
      <c r="EQL67"/>
      <c r="EQM67"/>
      <c r="EQN67"/>
      <c r="EQO67"/>
      <c r="EQP67"/>
      <c r="EQQ67"/>
      <c r="EQR67"/>
      <c r="EQS67"/>
      <c r="EQT67"/>
      <c r="EQU67"/>
      <c r="EQV67"/>
      <c r="EQW67"/>
      <c r="EQX67"/>
      <c r="EQY67"/>
      <c r="EQZ67"/>
      <c r="ERA67"/>
      <c r="ERB67"/>
      <c r="ERC67"/>
      <c r="ERD67"/>
      <c r="ERE67"/>
      <c r="ERF67"/>
      <c r="ERG67"/>
      <c r="ERH67"/>
      <c r="ERI67"/>
      <c r="ERJ67"/>
      <c r="ERK67"/>
      <c r="ERL67"/>
      <c r="ERM67"/>
      <c r="ERN67"/>
      <c r="ERO67"/>
      <c r="ERP67"/>
      <c r="ERQ67"/>
      <c r="ERR67"/>
      <c r="ERS67"/>
      <c r="ERT67"/>
      <c r="ERU67"/>
      <c r="ERV67"/>
      <c r="ERW67"/>
      <c r="ERX67"/>
      <c r="ERY67"/>
      <c r="ERZ67"/>
      <c r="ESA67"/>
      <c r="ESB67"/>
      <c r="ESC67"/>
      <c r="ESD67"/>
      <c r="ESE67"/>
      <c r="ESF67"/>
      <c r="ESG67"/>
      <c r="ESH67"/>
      <c r="ESI67"/>
      <c r="ESJ67"/>
      <c r="ESK67"/>
      <c r="ESL67"/>
      <c r="ESM67"/>
      <c r="ESN67"/>
      <c r="ESO67"/>
      <c r="ESP67"/>
      <c r="ESQ67"/>
      <c r="ESR67"/>
      <c r="ESS67"/>
      <c r="EST67"/>
      <c r="ESU67"/>
      <c r="ESV67"/>
      <c r="ESW67"/>
      <c r="ESX67"/>
      <c r="ESY67"/>
      <c r="ESZ67"/>
      <c r="ETA67"/>
      <c r="ETB67"/>
      <c r="ETC67"/>
      <c r="ETD67"/>
      <c r="ETE67"/>
      <c r="ETF67"/>
      <c r="ETG67"/>
      <c r="ETH67"/>
      <c r="ETI67"/>
      <c r="ETJ67"/>
      <c r="ETK67"/>
      <c r="ETL67"/>
      <c r="ETM67"/>
      <c r="ETN67"/>
      <c r="ETO67"/>
      <c r="ETP67"/>
      <c r="ETQ67"/>
      <c r="ETR67"/>
      <c r="ETS67"/>
      <c r="ETT67"/>
      <c r="ETU67"/>
      <c r="ETV67"/>
      <c r="ETW67"/>
      <c r="ETX67"/>
      <c r="ETY67"/>
      <c r="ETZ67"/>
      <c r="EUA67"/>
      <c r="EUB67"/>
      <c r="EUC67"/>
      <c r="EUD67"/>
      <c r="EUE67"/>
      <c r="EUF67"/>
      <c r="EUG67"/>
      <c r="EUH67"/>
      <c r="EUI67"/>
      <c r="EUJ67"/>
      <c r="EUK67"/>
      <c r="EUL67"/>
      <c r="EUM67"/>
      <c r="EUN67"/>
      <c r="EUO67"/>
      <c r="EUP67"/>
      <c r="EUQ67"/>
      <c r="EUR67"/>
      <c r="EUS67"/>
      <c r="EUT67"/>
      <c r="EUU67"/>
      <c r="EUV67"/>
      <c r="EUW67"/>
      <c r="EUX67"/>
      <c r="EUY67"/>
      <c r="EUZ67"/>
      <c r="EVA67"/>
      <c r="EVB67"/>
      <c r="EVC67"/>
      <c r="EVD67"/>
      <c r="EVE67"/>
      <c r="EVF67"/>
      <c r="EVG67"/>
      <c r="EVH67"/>
      <c r="EVI67"/>
      <c r="EVJ67"/>
      <c r="EVK67"/>
      <c r="EVL67"/>
      <c r="EVM67"/>
      <c r="EVN67"/>
      <c r="EVO67"/>
      <c r="EVP67"/>
      <c r="EVQ67"/>
      <c r="EVR67"/>
      <c r="EVS67"/>
      <c r="EVT67"/>
      <c r="EVU67"/>
      <c r="EVV67"/>
      <c r="EVW67"/>
      <c r="EVX67"/>
      <c r="EVY67"/>
      <c r="EVZ67"/>
      <c r="EWA67"/>
      <c r="EWB67"/>
      <c r="EWC67"/>
      <c r="EWD67"/>
      <c r="EWE67"/>
      <c r="EWF67"/>
      <c r="EWG67"/>
      <c r="EWH67"/>
      <c r="EWI67"/>
      <c r="EWJ67"/>
      <c r="EWK67"/>
      <c r="EWL67"/>
      <c r="EWM67"/>
      <c r="EWN67"/>
      <c r="EWO67"/>
      <c r="EWP67"/>
      <c r="EWQ67"/>
      <c r="EWR67"/>
      <c r="EWS67"/>
      <c r="EWT67"/>
      <c r="EWU67"/>
      <c r="EWV67"/>
      <c r="EWW67"/>
      <c r="EWX67"/>
      <c r="EWY67"/>
      <c r="EWZ67"/>
      <c r="EXA67"/>
      <c r="EXB67"/>
      <c r="EXC67"/>
      <c r="EXD67"/>
      <c r="EXE67"/>
      <c r="EXF67"/>
      <c r="EXG67"/>
      <c r="EXH67"/>
      <c r="EXI67"/>
      <c r="EXJ67"/>
      <c r="EXK67"/>
      <c r="EXL67"/>
      <c r="EXM67"/>
      <c r="EXN67"/>
      <c r="EXO67"/>
      <c r="EXP67"/>
      <c r="EXQ67"/>
      <c r="EXR67"/>
      <c r="EXS67"/>
      <c r="EXT67"/>
      <c r="EXU67"/>
      <c r="EXV67"/>
      <c r="EXW67"/>
      <c r="EXX67"/>
      <c r="EXY67"/>
      <c r="EXZ67"/>
      <c r="EYA67"/>
      <c r="EYB67"/>
      <c r="EYC67"/>
      <c r="EYD67"/>
      <c r="EYE67"/>
      <c r="EYF67"/>
      <c r="EYG67"/>
      <c r="EYH67"/>
      <c r="EYI67"/>
      <c r="EYJ67"/>
      <c r="EYK67"/>
      <c r="EYL67"/>
      <c r="EYM67"/>
      <c r="EYN67"/>
      <c r="EYO67"/>
      <c r="EYP67"/>
      <c r="EYQ67"/>
      <c r="EYR67"/>
      <c r="EYS67"/>
      <c r="EYT67"/>
      <c r="EYU67"/>
      <c r="EYV67"/>
      <c r="EYW67"/>
      <c r="EYX67"/>
      <c r="EYY67"/>
      <c r="EYZ67"/>
      <c r="EZA67"/>
      <c r="EZB67"/>
      <c r="EZC67"/>
      <c r="EZD67"/>
      <c r="EZE67"/>
      <c r="EZF67"/>
      <c r="EZG67"/>
      <c r="EZH67"/>
      <c r="EZI67"/>
      <c r="EZJ67"/>
      <c r="EZK67"/>
      <c r="EZL67"/>
      <c r="EZM67"/>
      <c r="EZN67"/>
      <c r="EZO67"/>
      <c r="EZP67"/>
      <c r="EZQ67"/>
      <c r="EZR67"/>
      <c r="EZS67"/>
      <c r="EZT67"/>
      <c r="EZU67"/>
      <c r="EZV67"/>
      <c r="EZW67"/>
      <c r="EZX67"/>
      <c r="EZY67"/>
      <c r="EZZ67"/>
      <c r="FAA67"/>
      <c r="FAB67"/>
      <c r="FAC67"/>
      <c r="FAD67"/>
      <c r="FAE67"/>
      <c r="FAF67"/>
      <c r="FAG67"/>
      <c r="FAH67"/>
      <c r="FAI67"/>
      <c r="FAJ67"/>
      <c r="FAK67"/>
      <c r="FAL67"/>
      <c r="FAM67"/>
      <c r="FAN67"/>
      <c r="FAO67"/>
      <c r="FAP67"/>
      <c r="FAQ67"/>
      <c r="FAR67"/>
      <c r="FAS67"/>
      <c r="FAT67"/>
      <c r="FAU67"/>
      <c r="FAV67"/>
      <c r="FAW67"/>
      <c r="FAX67"/>
      <c r="FAY67"/>
      <c r="FAZ67"/>
      <c r="FBA67"/>
      <c r="FBB67"/>
      <c r="FBC67"/>
      <c r="FBD67"/>
      <c r="FBE67"/>
      <c r="FBF67"/>
      <c r="FBG67"/>
      <c r="FBH67"/>
      <c r="FBI67"/>
      <c r="FBJ67"/>
      <c r="FBK67"/>
      <c r="FBL67"/>
      <c r="FBM67"/>
      <c r="FBN67"/>
      <c r="FBO67"/>
      <c r="FBP67"/>
      <c r="FBQ67"/>
      <c r="FBR67"/>
      <c r="FBS67"/>
      <c r="FBT67"/>
      <c r="FBU67"/>
      <c r="FBV67"/>
      <c r="FBW67"/>
      <c r="FBX67"/>
      <c r="FBY67"/>
      <c r="FBZ67"/>
      <c r="FCA67"/>
      <c r="FCB67"/>
      <c r="FCC67"/>
      <c r="FCD67"/>
      <c r="FCE67"/>
      <c r="FCF67"/>
      <c r="FCG67"/>
      <c r="FCH67"/>
      <c r="FCI67"/>
      <c r="FCJ67"/>
      <c r="FCK67"/>
      <c r="FCL67"/>
      <c r="FCM67"/>
      <c r="FCN67"/>
      <c r="FCO67"/>
      <c r="FCP67"/>
      <c r="FCQ67"/>
      <c r="FCR67"/>
      <c r="FCS67"/>
      <c r="FCT67"/>
      <c r="FCU67"/>
      <c r="FCV67"/>
      <c r="FCW67"/>
      <c r="FCX67"/>
      <c r="FCY67"/>
      <c r="FCZ67"/>
      <c r="FDA67"/>
      <c r="FDB67"/>
      <c r="FDC67"/>
      <c r="FDD67"/>
      <c r="FDE67"/>
      <c r="FDF67"/>
      <c r="FDG67"/>
      <c r="FDH67"/>
      <c r="FDI67"/>
      <c r="FDJ67"/>
      <c r="FDK67"/>
      <c r="FDL67"/>
      <c r="FDM67"/>
      <c r="FDN67"/>
      <c r="FDO67"/>
      <c r="FDP67"/>
      <c r="FDQ67"/>
      <c r="FDR67"/>
      <c r="FDS67"/>
      <c r="FDT67"/>
      <c r="FDU67"/>
      <c r="FDV67"/>
      <c r="FDW67"/>
      <c r="FDX67"/>
      <c r="FDY67"/>
      <c r="FDZ67"/>
      <c r="FEA67"/>
      <c r="FEB67"/>
      <c r="FEC67"/>
      <c r="FED67"/>
      <c r="FEE67"/>
      <c r="FEF67"/>
      <c r="FEG67"/>
      <c r="FEH67"/>
      <c r="FEI67"/>
      <c r="FEJ67"/>
      <c r="FEK67"/>
      <c r="FEL67"/>
      <c r="FEM67"/>
      <c r="FEN67"/>
      <c r="FEO67"/>
      <c r="FEP67"/>
      <c r="FEQ67"/>
      <c r="FER67"/>
      <c r="FES67"/>
      <c r="FET67"/>
      <c r="FEU67"/>
      <c r="FEV67"/>
      <c r="FEW67"/>
      <c r="FEX67"/>
      <c r="FEY67"/>
      <c r="FEZ67"/>
      <c r="FFA67"/>
      <c r="FFB67"/>
      <c r="FFC67"/>
      <c r="FFD67"/>
      <c r="FFE67"/>
      <c r="FFF67"/>
      <c r="FFG67"/>
      <c r="FFH67"/>
      <c r="FFI67"/>
      <c r="FFJ67"/>
      <c r="FFK67"/>
      <c r="FFL67"/>
      <c r="FFM67"/>
      <c r="FFN67"/>
      <c r="FFO67"/>
      <c r="FFP67"/>
      <c r="FFQ67"/>
      <c r="FFR67"/>
      <c r="FFS67"/>
      <c r="FFT67"/>
      <c r="FFU67"/>
      <c r="FFV67"/>
      <c r="FFW67"/>
      <c r="FFX67"/>
      <c r="FFY67"/>
      <c r="FFZ67"/>
      <c r="FGA67"/>
      <c r="FGB67"/>
      <c r="FGC67"/>
      <c r="FGD67"/>
      <c r="FGE67"/>
      <c r="FGF67"/>
      <c r="FGG67"/>
      <c r="FGH67"/>
      <c r="FGI67"/>
      <c r="FGJ67"/>
      <c r="FGK67"/>
      <c r="FGL67"/>
      <c r="FGM67"/>
      <c r="FGN67"/>
      <c r="FGO67"/>
      <c r="FGP67"/>
      <c r="FGQ67"/>
      <c r="FGR67"/>
      <c r="FGS67"/>
      <c r="FGT67"/>
      <c r="FGU67"/>
      <c r="FGV67"/>
      <c r="FGW67"/>
      <c r="FGX67"/>
      <c r="FGY67"/>
      <c r="FGZ67"/>
      <c r="FHA67"/>
      <c r="FHB67"/>
      <c r="FHC67"/>
      <c r="FHD67"/>
      <c r="FHE67"/>
      <c r="FHF67"/>
      <c r="FHG67"/>
      <c r="FHH67"/>
      <c r="FHI67"/>
      <c r="FHJ67"/>
      <c r="FHK67"/>
      <c r="FHL67"/>
      <c r="FHM67"/>
      <c r="FHN67"/>
      <c r="FHO67"/>
      <c r="FHP67"/>
      <c r="FHQ67"/>
      <c r="FHR67"/>
      <c r="FHS67"/>
      <c r="FHT67"/>
      <c r="FHU67"/>
      <c r="FHV67"/>
      <c r="FHW67"/>
      <c r="FHX67"/>
      <c r="FHY67"/>
      <c r="FHZ67"/>
      <c r="FIA67"/>
      <c r="FIB67"/>
      <c r="FIC67"/>
      <c r="FID67"/>
      <c r="FIE67"/>
      <c r="FIF67"/>
      <c r="FIG67"/>
      <c r="FIH67"/>
      <c r="FII67"/>
      <c r="FIJ67"/>
      <c r="FIK67"/>
      <c r="FIL67"/>
      <c r="FIM67"/>
      <c r="FIN67"/>
      <c r="FIO67"/>
      <c r="FIP67"/>
      <c r="FIQ67"/>
      <c r="FIR67"/>
      <c r="FIS67"/>
      <c r="FIT67"/>
      <c r="FIU67"/>
      <c r="FIV67"/>
      <c r="FIW67"/>
      <c r="FIX67"/>
      <c r="FIY67"/>
      <c r="FIZ67"/>
      <c r="FJA67"/>
      <c r="FJB67"/>
      <c r="FJC67"/>
      <c r="FJD67"/>
      <c r="FJE67"/>
      <c r="FJF67"/>
      <c r="FJG67"/>
      <c r="FJH67"/>
      <c r="FJI67"/>
      <c r="FJJ67"/>
      <c r="FJK67"/>
      <c r="FJL67"/>
      <c r="FJM67"/>
      <c r="FJN67"/>
      <c r="FJO67"/>
      <c r="FJP67"/>
      <c r="FJQ67"/>
      <c r="FJR67"/>
      <c r="FJS67"/>
      <c r="FJT67"/>
      <c r="FJU67"/>
      <c r="FJV67"/>
      <c r="FJW67"/>
      <c r="FJX67"/>
      <c r="FJY67"/>
      <c r="FJZ67"/>
      <c r="FKA67"/>
      <c r="FKB67"/>
      <c r="FKC67"/>
      <c r="FKD67"/>
      <c r="FKE67"/>
      <c r="FKF67"/>
      <c r="FKG67"/>
      <c r="FKH67"/>
      <c r="FKI67"/>
      <c r="FKJ67"/>
      <c r="FKK67"/>
      <c r="FKL67"/>
      <c r="FKM67"/>
      <c r="FKN67"/>
      <c r="FKO67"/>
      <c r="FKP67"/>
      <c r="FKQ67"/>
      <c r="FKR67"/>
      <c r="FKS67"/>
      <c r="FKT67"/>
      <c r="FKU67"/>
      <c r="FKV67"/>
      <c r="FKW67"/>
      <c r="FKX67"/>
      <c r="FKY67"/>
      <c r="FKZ67"/>
      <c r="FLA67"/>
      <c r="FLB67"/>
      <c r="FLC67"/>
      <c r="FLD67"/>
      <c r="FLE67"/>
      <c r="FLF67"/>
      <c r="FLG67"/>
      <c r="FLH67"/>
      <c r="FLI67"/>
      <c r="FLJ67"/>
      <c r="FLK67"/>
      <c r="FLL67"/>
      <c r="FLM67"/>
      <c r="FLN67"/>
      <c r="FLO67"/>
      <c r="FLP67"/>
      <c r="FLQ67"/>
      <c r="FLR67"/>
      <c r="FLS67"/>
      <c r="FLT67"/>
      <c r="FLU67"/>
      <c r="FLV67"/>
      <c r="FLW67"/>
      <c r="FLX67"/>
      <c r="FLY67"/>
      <c r="FLZ67"/>
      <c r="FMA67"/>
      <c r="FMB67"/>
      <c r="FMC67"/>
      <c r="FMD67"/>
      <c r="FME67"/>
      <c r="FMF67"/>
      <c r="FMG67"/>
      <c r="FMH67"/>
      <c r="FMI67"/>
      <c r="FMJ67"/>
      <c r="FMK67"/>
      <c r="FML67"/>
      <c r="FMM67"/>
      <c r="FMN67"/>
      <c r="FMO67"/>
      <c r="FMP67"/>
      <c r="FMQ67"/>
      <c r="FMR67"/>
      <c r="FMS67"/>
      <c r="FMT67"/>
      <c r="FMU67"/>
      <c r="FMV67"/>
      <c r="FMW67"/>
      <c r="FMX67"/>
      <c r="FMY67"/>
      <c r="FMZ67"/>
      <c r="FNA67"/>
      <c r="FNB67"/>
      <c r="FNC67"/>
      <c r="FND67"/>
      <c r="FNE67"/>
      <c r="FNF67"/>
      <c r="FNG67"/>
      <c r="FNH67"/>
      <c r="FNI67"/>
      <c r="FNJ67"/>
      <c r="FNK67"/>
      <c r="FNL67"/>
      <c r="FNM67"/>
      <c r="FNN67"/>
      <c r="FNO67"/>
      <c r="FNP67"/>
      <c r="FNQ67"/>
      <c r="FNR67"/>
      <c r="FNS67"/>
      <c r="FNT67"/>
      <c r="FNU67"/>
      <c r="FNV67"/>
      <c r="FNW67"/>
      <c r="FNX67"/>
      <c r="FNY67"/>
      <c r="FNZ67"/>
      <c r="FOA67"/>
      <c r="FOB67"/>
      <c r="FOC67"/>
      <c r="FOD67"/>
      <c r="FOE67"/>
      <c r="FOF67"/>
      <c r="FOG67"/>
      <c r="FOH67"/>
      <c r="FOI67"/>
      <c r="FOJ67"/>
      <c r="FOK67"/>
      <c r="FOL67"/>
      <c r="FOM67"/>
      <c r="FON67"/>
      <c r="FOO67"/>
      <c r="FOP67"/>
      <c r="FOQ67"/>
      <c r="FOR67"/>
      <c r="FOS67"/>
      <c r="FOT67"/>
      <c r="FOU67"/>
      <c r="FOV67"/>
      <c r="FOW67"/>
      <c r="FOX67"/>
      <c r="FOY67"/>
      <c r="FOZ67"/>
      <c r="FPA67"/>
      <c r="FPB67"/>
      <c r="FPC67"/>
      <c r="FPD67"/>
      <c r="FPE67"/>
      <c r="FPF67"/>
      <c r="FPG67"/>
      <c r="FPH67"/>
      <c r="FPI67"/>
      <c r="FPJ67"/>
      <c r="FPK67"/>
      <c r="FPL67"/>
      <c r="FPM67"/>
      <c r="FPN67"/>
      <c r="FPO67"/>
      <c r="FPP67"/>
      <c r="FPQ67"/>
      <c r="FPR67"/>
      <c r="FPS67"/>
      <c r="FPT67"/>
      <c r="FPU67"/>
      <c r="FPV67"/>
      <c r="FPW67"/>
      <c r="FPX67"/>
      <c r="FPY67"/>
      <c r="FPZ67"/>
      <c r="FQA67"/>
      <c r="FQB67"/>
      <c r="FQC67"/>
      <c r="FQD67"/>
      <c r="FQE67"/>
      <c r="FQF67"/>
      <c r="FQG67"/>
      <c r="FQH67"/>
      <c r="FQI67"/>
      <c r="FQJ67"/>
      <c r="FQK67"/>
      <c r="FQL67"/>
      <c r="FQM67"/>
      <c r="FQN67"/>
      <c r="FQO67"/>
      <c r="FQP67"/>
      <c r="FQQ67"/>
      <c r="FQR67"/>
      <c r="FQS67"/>
      <c r="FQT67"/>
      <c r="FQU67"/>
      <c r="FQV67"/>
      <c r="FQW67"/>
      <c r="FQX67"/>
      <c r="FQY67"/>
      <c r="FQZ67"/>
      <c r="FRA67"/>
      <c r="FRB67"/>
      <c r="FRC67"/>
      <c r="FRD67"/>
      <c r="FRE67"/>
      <c r="FRF67"/>
      <c r="FRG67"/>
      <c r="FRH67"/>
      <c r="FRI67"/>
      <c r="FRJ67"/>
      <c r="FRK67"/>
      <c r="FRL67"/>
      <c r="FRM67"/>
      <c r="FRN67"/>
      <c r="FRO67"/>
      <c r="FRP67"/>
      <c r="FRQ67"/>
      <c r="FRR67"/>
      <c r="FRS67"/>
      <c r="FRT67"/>
      <c r="FRU67"/>
      <c r="FRV67"/>
      <c r="FRW67"/>
      <c r="FRX67"/>
      <c r="FRY67"/>
      <c r="FRZ67"/>
      <c r="FSA67"/>
      <c r="FSB67"/>
      <c r="FSC67"/>
      <c r="FSD67"/>
      <c r="FSE67"/>
      <c r="FSF67"/>
      <c r="FSG67"/>
      <c r="FSH67"/>
      <c r="FSI67"/>
      <c r="FSJ67"/>
      <c r="FSK67"/>
      <c r="FSL67"/>
      <c r="FSM67"/>
      <c r="FSN67"/>
      <c r="FSO67"/>
      <c r="FSP67"/>
      <c r="FSQ67"/>
      <c r="FSR67"/>
      <c r="FSS67"/>
      <c r="FST67"/>
      <c r="FSU67"/>
      <c r="FSV67"/>
      <c r="FSW67"/>
      <c r="FSX67"/>
      <c r="FSY67"/>
      <c r="FSZ67"/>
      <c r="FTA67"/>
      <c r="FTB67"/>
      <c r="FTC67"/>
      <c r="FTD67"/>
      <c r="FTE67"/>
      <c r="FTF67"/>
      <c r="FTG67"/>
      <c r="FTH67"/>
      <c r="FTI67"/>
      <c r="FTJ67"/>
      <c r="FTK67"/>
      <c r="FTL67"/>
      <c r="FTM67"/>
      <c r="FTN67"/>
      <c r="FTO67"/>
      <c r="FTP67"/>
      <c r="FTQ67"/>
      <c r="FTR67"/>
      <c r="FTS67"/>
      <c r="FTT67"/>
      <c r="FTU67"/>
      <c r="FTV67"/>
      <c r="FTW67"/>
      <c r="FTX67"/>
      <c r="FTY67"/>
      <c r="FTZ67"/>
      <c r="FUA67"/>
      <c r="FUB67"/>
      <c r="FUC67"/>
      <c r="FUD67"/>
      <c r="FUE67"/>
      <c r="FUF67"/>
      <c r="FUG67"/>
      <c r="FUH67"/>
      <c r="FUI67"/>
      <c r="FUJ67"/>
      <c r="FUK67"/>
      <c r="FUL67"/>
      <c r="FUM67"/>
      <c r="FUN67"/>
      <c r="FUO67"/>
      <c r="FUP67"/>
      <c r="FUQ67"/>
      <c r="FUR67"/>
      <c r="FUS67"/>
      <c r="FUT67"/>
      <c r="FUU67"/>
      <c r="FUV67"/>
      <c r="FUW67"/>
      <c r="FUX67"/>
      <c r="FUY67"/>
      <c r="FUZ67"/>
      <c r="FVA67"/>
      <c r="FVB67"/>
      <c r="FVC67"/>
      <c r="FVD67"/>
      <c r="FVE67"/>
      <c r="FVF67"/>
      <c r="FVG67"/>
      <c r="FVH67"/>
      <c r="FVI67"/>
      <c r="FVJ67"/>
      <c r="FVK67"/>
      <c r="FVL67"/>
      <c r="FVM67"/>
      <c r="FVN67"/>
      <c r="FVO67"/>
      <c r="FVP67"/>
      <c r="FVQ67"/>
      <c r="FVR67"/>
      <c r="FVS67"/>
      <c r="FVT67"/>
      <c r="FVU67"/>
      <c r="FVV67"/>
      <c r="FVW67"/>
      <c r="FVX67"/>
      <c r="FVY67"/>
      <c r="FVZ67"/>
      <c r="FWA67"/>
      <c r="FWB67"/>
      <c r="FWC67"/>
      <c r="FWD67"/>
      <c r="FWE67"/>
      <c r="FWF67"/>
      <c r="FWG67"/>
      <c r="FWH67"/>
      <c r="FWI67"/>
      <c r="FWJ67"/>
      <c r="FWK67"/>
      <c r="FWL67"/>
      <c r="FWM67"/>
      <c r="FWN67"/>
      <c r="FWO67"/>
      <c r="FWP67"/>
      <c r="FWQ67"/>
      <c r="FWR67"/>
      <c r="FWS67"/>
      <c r="FWT67"/>
      <c r="FWU67"/>
      <c r="FWV67"/>
      <c r="FWW67"/>
      <c r="FWX67"/>
      <c r="FWY67"/>
      <c r="FWZ67"/>
      <c r="FXA67"/>
      <c r="FXB67"/>
      <c r="FXC67"/>
      <c r="FXD67"/>
      <c r="FXE67"/>
      <c r="FXF67"/>
      <c r="FXG67"/>
      <c r="FXH67"/>
      <c r="FXI67"/>
      <c r="FXJ67"/>
      <c r="FXK67"/>
      <c r="FXL67"/>
      <c r="FXM67"/>
      <c r="FXN67"/>
      <c r="FXO67"/>
      <c r="FXP67"/>
      <c r="FXQ67"/>
      <c r="FXR67"/>
      <c r="FXS67"/>
      <c r="FXT67"/>
      <c r="FXU67"/>
      <c r="FXV67"/>
      <c r="FXW67"/>
      <c r="FXX67"/>
      <c r="FXY67"/>
      <c r="FXZ67"/>
      <c r="FYA67"/>
      <c r="FYB67"/>
      <c r="FYC67"/>
      <c r="FYD67"/>
      <c r="FYE67"/>
      <c r="FYF67"/>
      <c r="FYG67"/>
      <c r="FYH67"/>
      <c r="FYI67"/>
      <c r="FYJ67"/>
      <c r="FYK67"/>
      <c r="FYL67"/>
      <c r="FYM67"/>
      <c r="FYN67"/>
      <c r="FYO67"/>
      <c r="FYP67"/>
      <c r="FYQ67"/>
      <c r="FYR67"/>
      <c r="FYS67"/>
      <c r="FYT67"/>
      <c r="FYU67"/>
      <c r="FYV67"/>
      <c r="FYW67"/>
      <c r="FYX67"/>
      <c r="FYY67"/>
      <c r="FYZ67"/>
      <c r="FZA67"/>
      <c r="FZB67"/>
      <c r="FZC67"/>
      <c r="FZD67"/>
      <c r="FZE67"/>
      <c r="FZF67"/>
      <c r="FZG67"/>
      <c r="FZH67"/>
      <c r="FZI67"/>
      <c r="FZJ67"/>
      <c r="FZK67"/>
      <c r="FZL67"/>
      <c r="FZM67"/>
      <c r="FZN67"/>
      <c r="FZO67"/>
      <c r="FZP67"/>
      <c r="FZQ67"/>
      <c r="FZR67"/>
      <c r="FZS67"/>
      <c r="FZT67"/>
      <c r="FZU67"/>
      <c r="FZV67"/>
      <c r="FZW67"/>
      <c r="FZX67"/>
      <c r="FZY67"/>
      <c r="FZZ67"/>
      <c r="GAA67"/>
      <c r="GAB67"/>
      <c r="GAC67"/>
      <c r="GAD67"/>
      <c r="GAE67"/>
      <c r="GAF67"/>
      <c r="GAG67"/>
      <c r="GAH67"/>
      <c r="GAI67"/>
      <c r="GAJ67"/>
      <c r="GAK67"/>
      <c r="GAL67"/>
      <c r="GAM67"/>
      <c r="GAN67"/>
      <c r="GAO67"/>
      <c r="GAP67"/>
      <c r="GAQ67"/>
      <c r="GAR67"/>
      <c r="GAS67"/>
      <c r="GAT67"/>
      <c r="GAU67"/>
      <c r="GAV67"/>
      <c r="GAW67"/>
      <c r="GAX67"/>
      <c r="GAY67"/>
      <c r="GAZ67"/>
      <c r="GBA67"/>
      <c r="GBB67"/>
      <c r="GBC67"/>
      <c r="GBD67"/>
      <c r="GBE67"/>
      <c r="GBF67"/>
      <c r="GBG67"/>
      <c r="GBH67"/>
      <c r="GBI67"/>
      <c r="GBJ67"/>
      <c r="GBK67"/>
      <c r="GBL67"/>
      <c r="GBM67"/>
      <c r="GBN67"/>
      <c r="GBO67"/>
      <c r="GBP67"/>
      <c r="GBQ67"/>
      <c r="GBR67"/>
      <c r="GBS67"/>
      <c r="GBT67"/>
      <c r="GBU67"/>
      <c r="GBV67"/>
      <c r="GBW67"/>
      <c r="GBX67"/>
      <c r="GBY67"/>
      <c r="GBZ67"/>
      <c r="GCA67"/>
      <c r="GCB67"/>
      <c r="GCC67"/>
      <c r="GCD67"/>
      <c r="GCE67"/>
      <c r="GCF67"/>
      <c r="GCG67"/>
      <c r="GCH67"/>
      <c r="GCI67"/>
      <c r="GCJ67"/>
      <c r="GCK67"/>
      <c r="GCL67"/>
      <c r="GCM67"/>
      <c r="GCN67"/>
      <c r="GCO67"/>
      <c r="GCP67"/>
      <c r="GCQ67"/>
      <c r="GCR67"/>
      <c r="GCS67"/>
      <c r="GCT67"/>
      <c r="GCU67"/>
      <c r="GCV67"/>
      <c r="GCW67"/>
      <c r="GCX67"/>
      <c r="GCY67"/>
      <c r="GCZ67"/>
      <c r="GDA67"/>
      <c r="GDB67"/>
      <c r="GDC67"/>
      <c r="GDD67"/>
      <c r="GDE67"/>
      <c r="GDF67"/>
      <c r="GDG67"/>
      <c r="GDH67"/>
      <c r="GDI67"/>
      <c r="GDJ67"/>
      <c r="GDK67"/>
      <c r="GDL67"/>
      <c r="GDM67"/>
      <c r="GDN67"/>
      <c r="GDO67"/>
      <c r="GDP67"/>
      <c r="GDQ67"/>
      <c r="GDR67"/>
      <c r="GDS67"/>
      <c r="GDT67"/>
      <c r="GDU67"/>
      <c r="GDV67"/>
      <c r="GDW67"/>
      <c r="GDX67"/>
      <c r="GDY67"/>
      <c r="GDZ67"/>
      <c r="GEA67"/>
      <c r="GEB67"/>
      <c r="GEC67"/>
      <c r="GED67"/>
      <c r="GEE67"/>
      <c r="GEF67"/>
      <c r="GEG67"/>
      <c r="GEH67"/>
      <c r="GEI67"/>
      <c r="GEJ67"/>
      <c r="GEK67"/>
      <c r="GEL67"/>
      <c r="GEM67"/>
      <c r="GEN67"/>
      <c r="GEO67"/>
      <c r="GEP67"/>
      <c r="GEQ67"/>
      <c r="GER67"/>
      <c r="GES67"/>
      <c r="GET67"/>
      <c r="GEU67"/>
      <c r="GEV67"/>
      <c r="GEW67"/>
      <c r="GEX67"/>
      <c r="GEY67"/>
      <c r="GEZ67"/>
      <c r="GFA67"/>
      <c r="GFB67"/>
      <c r="GFC67"/>
      <c r="GFD67"/>
      <c r="GFE67"/>
      <c r="GFF67"/>
      <c r="GFG67"/>
      <c r="GFH67"/>
      <c r="GFI67"/>
      <c r="GFJ67"/>
      <c r="GFK67"/>
      <c r="GFL67"/>
      <c r="GFM67"/>
      <c r="GFN67"/>
      <c r="GFO67"/>
      <c r="GFP67"/>
      <c r="GFQ67"/>
      <c r="GFR67"/>
      <c r="GFS67"/>
      <c r="GFT67"/>
      <c r="GFU67"/>
      <c r="GFV67"/>
      <c r="GFW67"/>
      <c r="GFX67"/>
      <c r="GFY67"/>
      <c r="GFZ67"/>
      <c r="GGA67"/>
      <c r="GGB67"/>
      <c r="GGC67"/>
      <c r="GGD67"/>
      <c r="GGE67"/>
      <c r="GGF67"/>
      <c r="GGG67"/>
      <c r="GGH67"/>
      <c r="GGI67"/>
      <c r="GGJ67"/>
      <c r="GGK67"/>
      <c r="GGL67"/>
      <c r="GGM67"/>
      <c r="GGN67"/>
      <c r="GGO67"/>
      <c r="GGP67"/>
      <c r="GGQ67"/>
      <c r="GGR67"/>
      <c r="GGS67"/>
      <c r="GGT67"/>
      <c r="GGU67"/>
      <c r="GGV67"/>
      <c r="GGW67"/>
      <c r="GGX67"/>
      <c r="GGY67"/>
      <c r="GGZ67"/>
      <c r="GHA67"/>
      <c r="GHB67"/>
      <c r="GHC67"/>
      <c r="GHD67"/>
      <c r="GHE67"/>
      <c r="GHF67"/>
      <c r="GHG67"/>
      <c r="GHH67"/>
      <c r="GHI67"/>
      <c r="GHJ67"/>
      <c r="GHK67"/>
      <c r="GHL67"/>
      <c r="GHM67"/>
      <c r="GHN67"/>
      <c r="GHO67"/>
      <c r="GHP67"/>
      <c r="GHQ67"/>
      <c r="GHR67"/>
      <c r="GHS67"/>
      <c r="GHT67"/>
      <c r="GHU67"/>
      <c r="GHV67"/>
      <c r="GHW67"/>
      <c r="GHX67"/>
      <c r="GHY67"/>
      <c r="GHZ67"/>
      <c r="GIA67"/>
      <c r="GIB67"/>
      <c r="GIC67"/>
      <c r="GID67"/>
      <c r="GIE67"/>
      <c r="GIF67"/>
      <c r="GIG67"/>
      <c r="GIH67"/>
      <c r="GII67"/>
      <c r="GIJ67"/>
      <c r="GIK67"/>
      <c r="GIL67"/>
      <c r="GIM67"/>
      <c r="GIN67"/>
      <c r="GIO67"/>
      <c r="GIP67"/>
      <c r="GIQ67"/>
      <c r="GIR67"/>
      <c r="GIS67"/>
      <c r="GIT67"/>
      <c r="GIU67"/>
      <c r="GIV67"/>
      <c r="GIW67"/>
      <c r="GIX67"/>
      <c r="GIY67"/>
      <c r="GIZ67"/>
      <c r="GJA67"/>
      <c r="GJB67"/>
      <c r="GJC67"/>
      <c r="GJD67"/>
      <c r="GJE67"/>
      <c r="GJF67"/>
      <c r="GJG67"/>
      <c r="GJH67"/>
      <c r="GJI67"/>
      <c r="GJJ67"/>
      <c r="GJK67"/>
      <c r="GJL67"/>
      <c r="GJM67"/>
      <c r="GJN67"/>
      <c r="GJO67"/>
      <c r="GJP67"/>
      <c r="GJQ67"/>
      <c r="GJR67"/>
      <c r="GJS67"/>
      <c r="GJT67"/>
      <c r="GJU67"/>
      <c r="GJV67"/>
      <c r="GJW67"/>
      <c r="GJX67"/>
      <c r="GJY67"/>
      <c r="GJZ67"/>
      <c r="GKA67"/>
      <c r="GKB67"/>
      <c r="GKC67"/>
      <c r="GKD67"/>
      <c r="GKE67"/>
      <c r="GKF67"/>
      <c r="GKG67"/>
      <c r="GKH67"/>
      <c r="GKI67"/>
      <c r="GKJ67"/>
      <c r="GKK67"/>
      <c r="GKL67"/>
      <c r="GKM67"/>
      <c r="GKN67"/>
      <c r="GKO67"/>
      <c r="GKP67"/>
      <c r="GKQ67"/>
      <c r="GKR67"/>
      <c r="GKS67"/>
      <c r="GKT67"/>
      <c r="GKU67"/>
      <c r="GKV67"/>
      <c r="GKW67"/>
      <c r="GKX67"/>
      <c r="GKY67"/>
      <c r="GKZ67"/>
      <c r="GLA67"/>
      <c r="GLB67"/>
      <c r="GLC67"/>
      <c r="GLD67"/>
      <c r="GLE67"/>
      <c r="GLF67"/>
      <c r="GLG67"/>
      <c r="GLH67"/>
      <c r="GLI67"/>
      <c r="GLJ67"/>
      <c r="GLK67"/>
      <c r="GLL67"/>
      <c r="GLM67"/>
      <c r="GLN67"/>
      <c r="GLO67"/>
      <c r="GLP67"/>
      <c r="GLQ67"/>
      <c r="GLR67"/>
      <c r="GLS67"/>
      <c r="GLT67"/>
      <c r="GLU67"/>
      <c r="GLV67"/>
      <c r="GLW67"/>
      <c r="GLX67"/>
      <c r="GLY67"/>
      <c r="GLZ67"/>
      <c r="GMA67"/>
      <c r="GMB67"/>
      <c r="GMC67"/>
      <c r="GMD67"/>
      <c r="GME67"/>
      <c r="GMF67"/>
      <c r="GMG67"/>
      <c r="GMH67"/>
      <c r="GMI67"/>
      <c r="GMJ67"/>
      <c r="GMK67"/>
      <c r="GML67"/>
      <c r="GMM67"/>
      <c r="GMN67"/>
      <c r="GMO67"/>
      <c r="GMP67"/>
      <c r="GMQ67"/>
      <c r="GMR67"/>
      <c r="GMS67"/>
      <c r="GMT67"/>
      <c r="GMU67"/>
      <c r="GMV67"/>
      <c r="GMW67"/>
      <c r="GMX67"/>
      <c r="GMY67"/>
      <c r="GMZ67"/>
      <c r="GNA67"/>
      <c r="GNB67"/>
      <c r="GNC67"/>
      <c r="GND67"/>
      <c r="GNE67"/>
      <c r="GNF67"/>
      <c r="GNG67"/>
      <c r="GNH67"/>
      <c r="GNI67"/>
      <c r="GNJ67"/>
      <c r="GNK67"/>
      <c r="GNL67"/>
      <c r="GNM67"/>
      <c r="GNN67"/>
      <c r="GNO67"/>
      <c r="GNP67"/>
      <c r="GNQ67"/>
      <c r="GNR67"/>
      <c r="GNS67"/>
      <c r="GNT67"/>
      <c r="GNU67"/>
      <c r="GNV67"/>
      <c r="GNW67"/>
      <c r="GNX67"/>
      <c r="GNY67"/>
      <c r="GNZ67"/>
      <c r="GOA67"/>
      <c r="GOB67"/>
      <c r="GOC67"/>
      <c r="GOD67"/>
      <c r="GOE67"/>
      <c r="GOF67"/>
      <c r="GOG67"/>
      <c r="GOH67"/>
      <c r="GOI67"/>
      <c r="GOJ67"/>
      <c r="GOK67"/>
      <c r="GOL67"/>
      <c r="GOM67"/>
      <c r="GON67"/>
      <c r="GOO67"/>
      <c r="GOP67"/>
      <c r="GOQ67"/>
      <c r="GOR67"/>
      <c r="GOS67"/>
      <c r="GOT67"/>
      <c r="GOU67"/>
      <c r="GOV67"/>
      <c r="GOW67"/>
      <c r="GOX67"/>
      <c r="GOY67"/>
      <c r="GOZ67"/>
      <c r="GPA67"/>
      <c r="GPB67"/>
      <c r="GPC67"/>
      <c r="GPD67"/>
      <c r="GPE67"/>
      <c r="GPF67"/>
      <c r="GPG67"/>
      <c r="GPH67"/>
      <c r="GPI67"/>
      <c r="GPJ67"/>
      <c r="GPK67"/>
      <c r="GPL67"/>
      <c r="GPM67"/>
      <c r="GPN67"/>
      <c r="GPO67"/>
      <c r="GPP67"/>
      <c r="GPQ67"/>
      <c r="GPR67"/>
      <c r="GPS67"/>
      <c r="GPT67"/>
      <c r="GPU67"/>
      <c r="GPV67"/>
      <c r="GPW67"/>
      <c r="GPX67"/>
      <c r="GPY67"/>
      <c r="GPZ67"/>
      <c r="GQA67"/>
      <c r="GQB67"/>
      <c r="GQC67"/>
      <c r="GQD67"/>
      <c r="GQE67"/>
      <c r="GQF67"/>
      <c r="GQG67"/>
      <c r="GQH67"/>
      <c r="GQI67"/>
      <c r="GQJ67"/>
      <c r="GQK67"/>
      <c r="GQL67"/>
      <c r="GQM67"/>
      <c r="GQN67"/>
      <c r="GQO67"/>
      <c r="GQP67"/>
      <c r="GQQ67"/>
      <c r="GQR67"/>
      <c r="GQS67"/>
      <c r="GQT67"/>
      <c r="GQU67"/>
      <c r="GQV67"/>
      <c r="GQW67"/>
      <c r="GQX67"/>
      <c r="GQY67"/>
      <c r="GQZ67"/>
      <c r="GRA67"/>
      <c r="GRB67"/>
      <c r="GRC67"/>
      <c r="GRD67"/>
      <c r="GRE67"/>
      <c r="GRF67"/>
      <c r="GRG67"/>
      <c r="GRH67"/>
      <c r="GRI67"/>
      <c r="GRJ67"/>
      <c r="GRK67"/>
      <c r="GRL67"/>
      <c r="GRM67"/>
      <c r="GRN67"/>
      <c r="GRO67"/>
      <c r="GRP67"/>
      <c r="GRQ67"/>
      <c r="GRR67"/>
      <c r="GRS67"/>
      <c r="GRT67"/>
      <c r="GRU67"/>
      <c r="GRV67"/>
      <c r="GRW67"/>
      <c r="GRX67"/>
      <c r="GRY67"/>
      <c r="GRZ67"/>
      <c r="GSA67"/>
      <c r="GSB67"/>
      <c r="GSC67"/>
      <c r="GSD67"/>
      <c r="GSE67"/>
      <c r="GSF67"/>
      <c r="GSG67"/>
      <c r="GSH67"/>
      <c r="GSI67"/>
      <c r="GSJ67"/>
      <c r="GSK67"/>
      <c r="GSL67"/>
      <c r="GSM67"/>
      <c r="GSN67"/>
      <c r="GSO67"/>
      <c r="GSP67"/>
      <c r="GSQ67"/>
      <c r="GSR67"/>
      <c r="GSS67"/>
      <c r="GST67"/>
      <c r="GSU67"/>
      <c r="GSV67"/>
      <c r="GSW67"/>
      <c r="GSX67"/>
      <c r="GSY67"/>
      <c r="GSZ67"/>
      <c r="GTA67"/>
      <c r="GTB67"/>
      <c r="GTC67"/>
      <c r="GTD67"/>
      <c r="GTE67"/>
      <c r="GTF67"/>
      <c r="GTG67"/>
      <c r="GTH67"/>
      <c r="GTI67"/>
      <c r="GTJ67"/>
      <c r="GTK67"/>
      <c r="GTL67"/>
      <c r="GTM67"/>
      <c r="GTN67"/>
      <c r="GTO67"/>
      <c r="GTP67"/>
      <c r="GTQ67"/>
      <c r="GTR67"/>
      <c r="GTS67"/>
      <c r="GTT67"/>
      <c r="GTU67"/>
      <c r="GTV67"/>
      <c r="GTW67"/>
      <c r="GTX67"/>
      <c r="GTY67"/>
      <c r="GTZ67"/>
      <c r="GUA67"/>
      <c r="GUB67"/>
      <c r="GUC67"/>
      <c r="GUD67"/>
      <c r="GUE67"/>
      <c r="GUF67"/>
      <c r="GUG67"/>
      <c r="GUH67"/>
      <c r="GUI67"/>
      <c r="GUJ67"/>
      <c r="GUK67"/>
      <c r="GUL67"/>
      <c r="GUM67"/>
      <c r="GUN67"/>
      <c r="GUO67"/>
      <c r="GUP67"/>
      <c r="GUQ67"/>
      <c r="GUR67"/>
      <c r="GUS67"/>
      <c r="GUT67"/>
      <c r="GUU67"/>
      <c r="GUV67"/>
      <c r="GUW67"/>
      <c r="GUX67"/>
      <c r="GUY67"/>
      <c r="GUZ67"/>
      <c r="GVA67"/>
      <c r="GVB67"/>
      <c r="GVC67"/>
      <c r="GVD67"/>
      <c r="GVE67"/>
      <c r="GVF67"/>
      <c r="GVG67"/>
      <c r="GVH67"/>
      <c r="GVI67"/>
      <c r="GVJ67"/>
      <c r="GVK67"/>
      <c r="GVL67"/>
      <c r="GVM67"/>
      <c r="GVN67"/>
      <c r="GVO67"/>
      <c r="GVP67"/>
      <c r="GVQ67"/>
      <c r="GVR67"/>
      <c r="GVS67"/>
      <c r="GVT67"/>
      <c r="GVU67"/>
      <c r="GVV67"/>
      <c r="GVW67"/>
      <c r="GVX67"/>
      <c r="GVY67"/>
      <c r="GVZ67"/>
      <c r="GWA67"/>
      <c r="GWB67"/>
      <c r="GWC67"/>
      <c r="GWD67"/>
      <c r="GWE67"/>
      <c r="GWF67"/>
      <c r="GWG67"/>
      <c r="GWH67"/>
      <c r="GWI67"/>
      <c r="GWJ67"/>
      <c r="GWK67"/>
      <c r="GWL67"/>
      <c r="GWM67"/>
      <c r="GWN67"/>
      <c r="GWO67"/>
      <c r="GWP67"/>
      <c r="GWQ67"/>
      <c r="GWR67"/>
      <c r="GWS67"/>
      <c r="GWT67"/>
      <c r="GWU67"/>
      <c r="GWV67"/>
      <c r="GWW67"/>
      <c r="GWX67"/>
      <c r="GWY67"/>
      <c r="GWZ67"/>
      <c r="GXA67"/>
      <c r="GXB67"/>
      <c r="GXC67"/>
      <c r="GXD67"/>
      <c r="GXE67"/>
      <c r="GXF67"/>
      <c r="GXG67"/>
      <c r="GXH67"/>
      <c r="GXI67"/>
      <c r="GXJ67"/>
      <c r="GXK67"/>
      <c r="GXL67"/>
      <c r="GXM67"/>
      <c r="GXN67"/>
      <c r="GXO67"/>
      <c r="GXP67"/>
      <c r="GXQ67"/>
      <c r="GXR67"/>
      <c r="GXS67"/>
      <c r="GXT67"/>
      <c r="GXU67"/>
      <c r="GXV67"/>
      <c r="GXW67"/>
      <c r="GXX67"/>
      <c r="GXY67"/>
      <c r="GXZ67"/>
      <c r="GYA67"/>
      <c r="GYB67"/>
      <c r="GYC67"/>
      <c r="GYD67"/>
      <c r="GYE67"/>
      <c r="GYF67"/>
      <c r="GYG67"/>
      <c r="GYH67"/>
      <c r="GYI67"/>
      <c r="GYJ67"/>
      <c r="GYK67"/>
      <c r="GYL67"/>
      <c r="GYM67"/>
      <c r="GYN67"/>
      <c r="GYO67"/>
      <c r="GYP67"/>
      <c r="GYQ67"/>
      <c r="GYR67"/>
      <c r="GYS67"/>
      <c r="GYT67"/>
      <c r="GYU67"/>
      <c r="GYV67"/>
      <c r="GYW67"/>
      <c r="GYX67"/>
      <c r="GYY67"/>
      <c r="GYZ67"/>
      <c r="GZA67"/>
      <c r="GZB67"/>
      <c r="GZC67"/>
      <c r="GZD67"/>
      <c r="GZE67"/>
      <c r="GZF67"/>
      <c r="GZG67"/>
      <c r="GZH67"/>
      <c r="GZI67"/>
      <c r="GZJ67"/>
      <c r="GZK67"/>
      <c r="GZL67"/>
      <c r="GZM67"/>
      <c r="GZN67"/>
      <c r="GZO67"/>
      <c r="GZP67"/>
      <c r="GZQ67"/>
      <c r="GZR67"/>
      <c r="GZS67"/>
      <c r="GZT67"/>
      <c r="GZU67"/>
      <c r="GZV67"/>
      <c r="GZW67"/>
      <c r="GZX67"/>
      <c r="GZY67"/>
      <c r="GZZ67"/>
      <c r="HAA67"/>
      <c r="HAB67"/>
      <c r="HAC67"/>
      <c r="HAD67"/>
      <c r="HAE67"/>
      <c r="HAF67"/>
      <c r="HAG67"/>
      <c r="HAH67"/>
      <c r="HAI67"/>
      <c r="HAJ67"/>
      <c r="HAK67"/>
      <c r="HAL67"/>
      <c r="HAM67"/>
      <c r="HAN67"/>
      <c r="HAO67"/>
      <c r="HAP67"/>
      <c r="HAQ67"/>
      <c r="HAR67"/>
      <c r="HAS67"/>
      <c r="HAT67"/>
      <c r="HAU67"/>
      <c r="HAV67"/>
      <c r="HAW67"/>
      <c r="HAX67"/>
      <c r="HAY67"/>
      <c r="HAZ67"/>
      <c r="HBA67"/>
      <c r="HBB67"/>
      <c r="HBC67"/>
      <c r="HBD67"/>
      <c r="HBE67"/>
      <c r="HBF67"/>
      <c r="HBG67"/>
      <c r="HBH67"/>
      <c r="HBI67"/>
      <c r="HBJ67"/>
      <c r="HBK67"/>
      <c r="HBL67"/>
      <c r="HBM67"/>
      <c r="HBN67"/>
      <c r="HBO67"/>
      <c r="HBP67"/>
      <c r="HBQ67"/>
      <c r="HBR67"/>
      <c r="HBS67"/>
      <c r="HBT67"/>
      <c r="HBU67"/>
      <c r="HBV67"/>
      <c r="HBW67"/>
      <c r="HBX67"/>
      <c r="HBY67"/>
      <c r="HBZ67"/>
      <c r="HCA67"/>
      <c r="HCB67"/>
      <c r="HCC67"/>
      <c r="HCD67"/>
      <c r="HCE67"/>
      <c r="HCF67"/>
      <c r="HCG67"/>
      <c r="HCH67"/>
      <c r="HCI67"/>
      <c r="HCJ67"/>
      <c r="HCK67"/>
      <c r="HCL67"/>
      <c r="HCM67"/>
      <c r="HCN67"/>
      <c r="HCO67"/>
      <c r="HCP67"/>
      <c r="HCQ67"/>
      <c r="HCR67"/>
      <c r="HCS67"/>
      <c r="HCT67"/>
      <c r="HCU67"/>
      <c r="HCV67"/>
      <c r="HCW67"/>
      <c r="HCX67"/>
      <c r="HCY67"/>
      <c r="HCZ67"/>
      <c r="HDA67"/>
      <c r="HDB67"/>
      <c r="HDC67"/>
      <c r="HDD67"/>
      <c r="HDE67"/>
      <c r="HDF67"/>
      <c r="HDG67"/>
      <c r="HDH67"/>
      <c r="HDI67"/>
      <c r="HDJ67"/>
      <c r="HDK67"/>
      <c r="HDL67"/>
      <c r="HDM67"/>
      <c r="HDN67"/>
      <c r="HDO67"/>
      <c r="HDP67"/>
      <c r="HDQ67"/>
      <c r="HDR67"/>
      <c r="HDS67"/>
      <c r="HDT67"/>
      <c r="HDU67"/>
      <c r="HDV67"/>
      <c r="HDW67"/>
      <c r="HDX67"/>
      <c r="HDY67"/>
      <c r="HDZ67"/>
      <c r="HEA67"/>
      <c r="HEB67"/>
      <c r="HEC67"/>
      <c r="HED67"/>
      <c r="HEE67"/>
      <c r="HEF67"/>
      <c r="HEG67"/>
      <c r="HEH67"/>
      <c r="HEI67"/>
      <c r="HEJ67"/>
      <c r="HEK67"/>
      <c r="HEL67"/>
      <c r="HEM67"/>
      <c r="HEN67"/>
      <c r="HEO67"/>
      <c r="HEP67"/>
      <c r="HEQ67"/>
      <c r="HER67"/>
      <c r="HES67"/>
      <c r="HET67"/>
      <c r="HEU67"/>
      <c r="HEV67"/>
      <c r="HEW67"/>
      <c r="HEX67"/>
      <c r="HEY67"/>
      <c r="HEZ67"/>
      <c r="HFA67"/>
      <c r="HFB67"/>
      <c r="HFC67"/>
      <c r="HFD67"/>
      <c r="HFE67"/>
      <c r="HFF67"/>
      <c r="HFG67"/>
      <c r="HFH67"/>
      <c r="HFI67"/>
      <c r="HFJ67"/>
      <c r="HFK67"/>
      <c r="HFL67"/>
      <c r="HFM67"/>
      <c r="HFN67"/>
      <c r="HFO67"/>
      <c r="HFP67"/>
      <c r="HFQ67"/>
      <c r="HFR67"/>
      <c r="HFS67"/>
      <c r="HFT67"/>
      <c r="HFU67"/>
      <c r="HFV67"/>
      <c r="HFW67"/>
      <c r="HFX67"/>
      <c r="HFY67"/>
      <c r="HFZ67"/>
      <c r="HGA67"/>
      <c r="HGB67"/>
      <c r="HGC67"/>
      <c r="HGD67"/>
      <c r="HGE67"/>
      <c r="HGF67"/>
      <c r="HGG67"/>
      <c r="HGH67"/>
      <c r="HGI67"/>
      <c r="HGJ67"/>
      <c r="HGK67"/>
      <c r="HGL67"/>
      <c r="HGM67"/>
      <c r="HGN67"/>
      <c r="HGO67"/>
      <c r="HGP67"/>
      <c r="HGQ67"/>
      <c r="HGR67"/>
      <c r="HGS67"/>
      <c r="HGT67"/>
      <c r="HGU67"/>
      <c r="HGV67"/>
      <c r="HGW67"/>
      <c r="HGX67"/>
      <c r="HGY67"/>
      <c r="HGZ67"/>
      <c r="HHA67"/>
      <c r="HHB67"/>
      <c r="HHC67"/>
      <c r="HHD67"/>
      <c r="HHE67"/>
      <c r="HHF67"/>
      <c r="HHG67"/>
      <c r="HHH67"/>
      <c r="HHI67"/>
      <c r="HHJ67"/>
      <c r="HHK67"/>
      <c r="HHL67"/>
      <c r="HHM67"/>
      <c r="HHN67"/>
      <c r="HHO67"/>
      <c r="HHP67"/>
      <c r="HHQ67"/>
      <c r="HHR67"/>
      <c r="HHS67"/>
      <c r="HHT67"/>
      <c r="HHU67"/>
      <c r="HHV67"/>
      <c r="HHW67"/>
      <c r="HHX67"/>
      <c r="HHY67"/>
      <c r="HHZ67"/>
      <c r="HIA67"/>
      <c r="HIB67"/>
      <c r="HIC67"/>
      <c r="HID67"/>
      <c r="HIE67"/>
      <c r="HIF67"/>
      <c r="HIG67"/>
      <c r="HIH67"/>
      <c r="HII67"/>
      <c r="HIJ67"/>
      <c r="HIK67"/>
      <c r="HIL67"/>
      <c r="HIM67"/>
      <c r="HIN67"/>
      <c r="HIO67"/>
      <c r="HIP67"/>
      <c r="HIQ67"/>
      <c r="HIR67"/>
      <c r="HIS67"/>
      <c r="HIT67"/>
      <c r="HIU67"/>
      <c r="HIV67"/>
      <c r="HIW67"/>
      <c r="HIX67"/>
      <c r="HIY67"/>
      <c r="HIZ67"/>
      <c r="HJA67"/>
      <c r="HJB67"/>
      <c r="HJC67"/>
      <c r="HJD67"/>
      <c r="HJE67"/>
      <c r="HJF67"/>
      <c r="HJG67"/>
      <c r="HJH67"/>
      <c r="HJI67"/>
      <c r="HJJ67"/>
      <c r="HJK67"/>
      <c r="HJL67"/>
      <c r="HJM67"/>
      <c r="HJN67"/>
      <c r="HJO67"/>
      <c r="HJP67"/>
      <c r="HJQ67"/>
      <c r="HJR67"/>
      <c r="HJS67"/>
      <c r="HJT67"/>
      <c r="HJU67"/>
      <c r="HJV67"/>
      <c r="HJW67"/>
      <c r="HJX67"/>
      <c r="HJY67"/>
      <c r="HJZ67"/>
      <c r="HKA67"/>
      <c r="HKB67"/>
      <c r="HKC67"/>
      <c r="HKD67"/>
      <c r="HKE67"/>
      <c r="HKF67"/>
      <c r="HKG67"/>
      <c r="HKH67"/>
      <c r="HKI67"/>
      <c r="HKJ67"/>
      <c r="HKK67"/>
      <c r="HKL67"/>
      <c r="HKM67"/>
      <c r="HKN67"/>
      <c r="HKO67"/>
      <c r="HKP67"/>
      <c r="HKQ67"/>
      <c r="HKR67"/>
      <c r="HKS67"/>
      <c r="HKT67"/>
      <c r="HKU67"/>
      <c r="HKV67"/>
      <c r="HKW67"/>
      <c r="HKX67"/>
      <c r="HKY67"/>
      <c r="HKZ67"/>
      <c r="HLA67"/>
      <c r="HLB67"/>
      <c r="HLC67"/>
      <c r="HLD67"/>
      <c r="HLE67"/>
      <c r="HLF67"/>
      <c r="HLG67"/>
      <c r="HLH67"/>
      <c r="HLI67"/>
      <c r="HLJ67"/>
      <c r="HLK67"/>
      <c r="HLL67"/>
      <c r="HLM67"/>
      <c r="HLN67"/>
      <c r="HLO67"/>
      <c r="HLP67"/>
      <c r="HLQ67"/>
      <c r="HLR67"/>
      <c r="HLS67"/>
      <c r="HLT67"/>
      <c r="HLU67"/>
      <c r="HLV67"/>
      <c r="HLW67"/>
      <c r="HLX67"/>
      <c r="HLY67"/>
      <c r="HLZ67"/>
      <c r="HMA67"/>
      <c r="HMB67"/>
      <c r="HMC67"/>
      <c r="HMD67"/>
      <c r="HME67"/>
      <c r="HMF67"/>
      <c r="HMG67"/>
      <c r="HMH67"/>
      <c r="HMI67"/>
      <c r="HMJ67"/>
      <c r="HMK67"/>
      <c r="HML67"/>
      <c r="HMM67"/>
      <c r="HMN67"/>
      <c r="HMO67"/>
      <c r="HMP67"/>
      <c r="HMQ67"/>
      <c r="HMR67"/>
      <c r="HMS67"/>
      <c r="HMT67"/>
      <c r="HMU67"/>
      <c r="HMV67"/>
      <c r="HMW67"/>
      <c r="HMX67"/>
      <c r="HMY67"/>
      <c r="HMZ67"/>
      <c r="HNA67"/>
      <c r="HNB67"/>
      <c r="HNC67"/>
      <c r="HND67"/>
      <c r="HNE67"/>
      <c r="HNF67"/>
      <c r="HNG67"/>
      <c r="HNH67"/>
      <c r="HNI67"/>
      <c r="HNJ67"/>
      <c r="HNK67"/>
      <c r="HNL67"/>
      <c r="HNM67"/>
      <c r="HNN67"/>
      <c r="HNO67"/>
      <c r="HNP67"/>
      <c r="HNQ67"/>
      <c r="HNR67"/>
      <c r="HNS67"/>
      <c r="HNT67"/>
      <c r="HNU67"/>
      <c r="HNV67"/>
      <c r="HNW67"/>
      <c r="HNX67"/>
      <c r="HNY67"/>
      <c r="HNZ67"/>
      <c r="HOA67"/>
      <c r="HOB67"/>
      <c r="HOC67"/>
      <c r="HOD67"/>
      <c r="HOE67"/>
      <c r="HOF67"/>
      <c r="HOG67"/>
      <c r="HOH67"/>
      <c r="HOI67"/>
      <c r="HOJ67"/>
      <c r="HOK67"/>
      <c r="HOL67"/>
      <c r="HOM67"/>
      <c r="HON67"/>
      <c r="HOO67"/>
      <c r="HOP67"/>
      <c r="HOQ67"/>
      <c r="HOR67"/>
      <c r="HOS67"/>
      <c r="HOT67"/>
      <c r="HOU67"/>
      <c r="HOV67"/>
      <c r="HOW67"/>
      <c r="HOX67"/>
      <c r="HOY67"/>
      <c r="HOZ67"/>
      <c r="HPA67"/>
      <c r="HPB67"/>
      <c r="HPC67"/>
      <c r="HPD67"/>
      <c r="HPE67"/>
      <c r="HPF67"/>
      <c r="HPG67"/>
      <c r="HPH67"/>
      <c r="HPI67"/>
      <c r="HPJ67"/>
      <c r="HPK67"/>
      <c r="HPL67"/>
      <c r="HPM67"/>
      <c r="HPN67"/>
      <c r="HPO67"/>
      <c r="HPP67"/>
      <c r="HPQ67"/>
      <c r="HPR67"/>
      <c r="HPS67"/>
      <c r="HPT67"/>
      <c r="HPU67"/>
      <c r="HPV67"/>
      <c r="HPW67"/>
      <c r="HPX67"/>
      <c r="HPY67"/>
      <c r="HPZ67"/>
      <c r="HQA67"/>
      <c r="HQB67"/>
      <c r="HQC67"/>
      <c r="HQD67"/>
      <c r="HQE67"/>
      <c r="HQF67"/>
      <c r="HQG67"/>
      <c r="HQH67"/>
      <c r="HQI67"/>
      <c r="HQJ67"/>
      <c r="HQK67"/>
      <c r="HQL67"/>
      <c r="HQM67"/>
      <c r="HQN67"/>
      <c r="HQO67"/>
      <c r="HQP67"/>
      <c r="HQQ67"/>
      <c r="HQR67"/>
      <c r="HQS67"/>
      <c r="HQT67"/>
      <c r="HQU67"/>
      <c r="HQV67"/>
      <c r="HQW67"/>
      <c r="HQX67"/>
      <c r="HQY67"/>
      <c r="HQZ67"/>
      <c r="HRA67"/>
      <c r="HRB67"/>
      <c r="HRC67"/>
      <c r="HRD67"/>
      <c r="HRE67"/>
      <c r="HRF67"/>
      <c r="HRG67"/>
      <c r="HRH67"/>
      <c r="HRI67"/>
      <c r="HRJ67"/>
      <c r="HRK67"/>
      <c r="HRL67"/>
      <c r="HRM67"/>
      <c r="HRN67"/>
      <c r="HRO67"/>
      <c r="HRP67"/>
      <c r="HRQ67"/>
      <c r="HRR67"/>
      <c r="HRS67"/>
      <c r="HRT67"/>
      <c r="HRU67"/>
      <c r="HRV67"/>
      <c r="HRW67"/>
      <c r="HRX67"/>
      <c r="HRY67"/>
      <c r="HRZ67"/>
      <c r="HSA67"/>
      <c r="HSB67"/>
      <c r="HSC67"/>
      <c r="HSD67"/>
      <c r="HSE67"/>
      <c r="HSF67"/>
      <c r="HSG67"/>
      <c r="HSH67"/>
      <c r="HSI67"/>
      <c r="HSJ67"/>
      <c r="HSK67"/>
      <c r="HSL67"/>
      <c r="HSM67"/>
      <c r="HSN67"/>
      <c r="HSO67"/>
      <c r="HSP67"/>
      <c r="HSQ67"/>
      <c r="HSR67"/>
      <c r="HSS67"/>
      <c r="HST67"/>
      <c r="HSU67"/>
      <c r="HSV67"/>
      <c r="HSW67"/>
      <c r="HSX67"/>
      <c r="HSY67"/>
      <c r="HSZ67"/>
      <c r="HTA67"/>
      <c r="HTB67"/>
      <c r="HTC67"/>
      <c r="HTD67"/>
      <c r="HTE67"/>
      <c r="HTF67"/>
      <c r="HTG67"/>
      <c r="HTH67"/>
      <c r="HTI67"/>
      <c r="HTJ67"/>
      <c r="HTK67"/>
      <c r="HTL67"/>
      <c r="HTM67"/>
      <c r="HTN67"/>
      <c r="HTO67"/>
      <c r="HTP67"/>
      <c r="HTQ67"/>
      <c r="HTR67"/>
      <c r="HTS67"/>
      <c r="HTT67"/>
      <c r="HTU67"/>
      <c r="HTV67"/>
      <c r="HTW67"/>
      <c r="HTX67"/>
      <c r="HTY67"/>
      <c r="HTZ67"/>
      <c r="HUA67"/>
      <c r="HUB67"/>
      <c r="HUC67"/>
      <c r="HUD67"/>
      <c r="HUE67"/>
      <c r="HUF67"/>
      <c r="HUG67"/>
      <c r="HUH67"/>
      <c r="HUI67"/>
      <c r="HUJ67"/>
      <c r="HUK67"/>
      <c r="HUL67"/>
      <c r="HUM67"/>
      <c r="HUN67"/>
      <c r="HUO67"/>
      <c r="HUP67"/>
      <c r="HUQ67"/>
      <c r="HUR67"/>
      <c r="HUS67"/>
      <c r="HUT67"/>
      <c r="HUU67"/>
      <c r="HUV67"/>
      <c r="HUW67"/>
      <c r="HUX67"/>
      <c r="HUY67"/>
      <c r="HUZ67"/>
      <c r="HVA67"/>
      <c r="HVB67"/>
      <c r="HVC67"/>
      <c r="HVD67"/>
      <c r="HVE67"/>
      <c r="HVF67"/>
      <c r="HVG67"/>
      <c r="HVH67"/>
      <c r="HVI67"/>
      <c r="HVJ67"/>
      <c r="HVK67"/>
      <c r="HVL67"/>
      <c r="HVM67"/>
      <c r="HVN67"/>
      <c r="HVO67"/>
      <c r="HVP67"/>
      <c r="HVQ67"/>
      <c r="HVR67"/>
      <c r="HVS67"/>
      <c r="HVT67"/>
      <c r="HVU67"/>
      <c r="HVV67"/>
      <c r="HVW67"/>
      <c r="HVX67"/>
      <c r="HVY67"/>
      <c r="HVZ67"/>
      <c r="HWA67"/>
      <c r="HWB67"/>
      <c r="HWC67"/>
      <c r="HWD67"/>
      <c r="HWE67"/>
      <c r="HWF67"/>
      <c r="HWG67"/>
      <c r="HWH67"/>
      <c r="HWI67"/>
      <c r="HWJ67"/>
      <c r="HWK67"/>
      <c r="HWL67"/>
      <c r="HWM67"/>
      <c r="HWN67"/>
      <c r="HWO67"/>
      <c r="HWP67"/>
      <c r="HWQ67"/>
      <c r="HWR67"/>
      <c r="HWS67"/>
      <c r="HWT67"/>
      <c r="HWU67"/>
      <c r="HWV67"/>
      <c r="HWW67"/>
      <c r="HWX67"/>
      <c r="HWY67"/>
      <c r="HWZ67"/>
      <c r="HXA67"/>
      <c r="HXB67"/>
      <c r="HXC67"/>
      <c r="HXD67"/>
      <c r="HXE67"/>
      <c r="HXF67"/>
      <c r="HXG67"/>
      <c r="HXH67"/>
      <c r="HXI67"/>
      <c r="HXJ67"/>
      <c r="HXK67"/>
      <c r="HXL67"/>
      <c r="HXM67"/>
      <c r="HXN67"/>
      <c r="HXO67"/>
      <c r="HXP67"/>
      <c r="HXQ67"/>
      <c r="HXR67"/>
      <c r="HXS67"/>
      <c r="HXT67"/>
      <c r="HXU67"/>
      <c r="HXV67"/>
      <c r="HXW67"/>
      <c r="HXX67"/>
      <c r="HXY67"/>
      <c r="HXZ67"/>
      <c r="HYA67"/>
      <c r="HYB67"/>
      <c r="HYC67"/>
      <c r="HYD67"/>
      <c r="HYE67"/>
      <c r="HYF67"/>
      <c r="HYG67"/>
      <c r="HYH67"/>
      <c r="HYI67"/>
      <c r="HYJ67"/>
      <c r="HYK67"/>
      <c r="HYL67"/>
      <c r="HYM67"/>
      <c r="HYN67"/>
      <c r="HYO67"/>
      <c r="HYP67"/>
      <c r="HYQ67"/>
      <c r="HYR67"/>
      <c r="HYS67"/>
      <c r="HYT67"/>
      <c r="HYU67"/>
      <c r="HYV67"/>
      <c r="HYW67"/>
      <c r="HYX67"/>
      <c r="HYY67"/>
      <c r="HYZ67"/>
      <c r="HZA67"/>
      <c r="HZB67"/>
      <c r="HZC67"/>
      <c r="HZD67"/>
      <c r="HZE67"/>
      <c r="HZF67"/>
      <c r="HZG67"/>
      <c r="HZH67"/>
      <c r="HZI67"/>
      <c r="HZJ67"/>
      <c r="HZK67"/>
      <c r="HZL67"/>
      <c r="HZM67"/>
      <c r="HZN67"/>
      <c r="HZO67"/>
      <c r="HZP67"/>
      <c r="HZQ67"/>
      <c r="HZR67"/>
      <c r="HZS67"/>
      <c r="HZT67"/>
      <c r="HZU67"/>
      <c r="HZV67"/>
      <c r="HZW67"/>
      <c r="HZX67"/>
      <c r="HZY67"/>
      <c r="HZZ67"/>
      <c r="IAA67"/>
      <c r="IAB67"/>
      <c r="IAC67"/>
      <c r="IAD67"/>
      <c r="IAE67"/>
      <c r="IAF67"/>
      <c r="IAG67"/>
      <c r="IAH67"/>
      <c r="IAI67"/>
      <c r="IAJ67"/>
      <c r="IAK67"/>
      <c r="IAL67"/>
      <c r="IAM67"/>
      <c r="IAN67"/>
      <c r="IAO67"/>
      <c r="IAP67"/>
      <c r="IAQ67"/>
      <c r="IAR67"/>
      <c r="IAS67"/>
      <c r="IAT67"/>
      <c r="IAU67"/>
      <c r="IAV67"/>
      <c r="IAW67"/>
      <c r="IAX67"/>
      <c r="IAY67"/>
      <c r="IAZ67"/>
      <c r="IBA67"/>
      <c r="IBB67"/>
      <c r="IBC67"/>
      <c r="IBD67"/>
      <c r="IBE67"/>
      <c r="IBF67"/>
      <c r="IBG67"/>
      <c r="IBH67"/>
      <c r="IBI67"/>
      <c r="IBJ67"/>
      <c r="IBK67"/>
      <c r="IBL67"/>
      <c r="IBM67"/>
      <c r="IBN67"/>
      <c r="IBO67"/>
      <c r="IBP67"/>
      <c r="IBQ67"/>
      <c r="IBR67"/>
      <c r="IBS67"/>
      <c r="IBT67"/>
      <c r="IBU67"/>
      <c r="IBV67"/>
      <c r="IBW67"/>
      <c r="IBX67"/>
      <c r="IBY67"/>
      <c r="IBZ67"/>
      <c r="ICA67"/>
      <c r="ICB67"/>
      <c r="ICC67"/>
      <c r="ICD67"/>
      <c r="ICE67"/>
      <c r="ICF67"/>
      <c r="ICG67"/>
      <c r="ICH67"/>
      <c r="ICI67"/>
      <c r="ICJ67"/>
      <c r="ICK67"/>
      <c r="ICL67"/>
      <c r="ICM67"/>
      <c r="ICN67"/>
      <c r="ICO67"/>
      <c r="ICP67"/>
      <c r="ICQ67"/>
      <c r="ICR67"/>
      <c r="ICS67"/>
      <c r="ICT67"/>
      <c r="ICU67"/>
      <c r="ICV67"/>
      <c r="ICW67"/>
      <c r="ICX67"/>
      <c r="ICY67"/>
      <c r="ICZ67"/>
      <c r="IDA67"/>
      <c r="IDB67"/>
      <c r="IDC67"/>
      <c r="IDD67"/>
      <c r="IDE67"/>
      <c r="IDF67"/>
      <c r="IDG67"/>
      <c r="IDH67"/>
      <c r="IDI67"/>
      <c r="IDJ67"/>
      <c r="IDK67"/>
      <c r="IDL67"/>
      <c r="IDM67"/>
      <c r="IDN67"/>
      <c r="IDO67"/>
      <c r="IDP67"/>
      <c r="IDQ67"/>
      <c r="IDR67"/>
      <c r="IDS67"/>
      <c r="IDT67"/>
      <c r="IDU67"/>
      <c r="IDV67"/>
      <c r="IDW67"/>
      <c r="IDX67"/>
      <c r="IDY67"/>
      <c r="IDZ67"/>
      <c r="IEA67"/>
      <c r="IEB67"/>
      <c r="IEC67"/>
      <c r="IED67"/>
      <c r="IEE67"/>
      <c r="IEF67"/>
      <c r="IEG67"/>
      <c r="IEH67"/>
      <c r="IEI67"/>
      <c r="IEJ67"/>
      <c r="IEK67"/>
      <c r="IEL67"/>
      <c r="IEM67"/>
      <c r="IEN67"/>
      <c r="IEO67"/>
      <c r="IEP67"/>
      <c r="IEQ67"/>
      <c r="IER67"/>
      <c r="IES67"/>
      <c r="IET67"/>
      <c r="IEU67"/>
      <c r="IEV67"/>
      <c r="IEW67"/>
      <c r="IEX67"/>
      <c r="IEY67"/>
      <c r="IEZ67"/>
      <c r="IFA67"/>
      <c r="IFB67"/>
      <c r="IFC67"/>
      <c r="IFD67"/>
      <c r="IFE67"/>
      <c r="IFF67"/>
      <c r="IFG67"/>
      <c r="IFH67"/>
      <c r="IFI67"/>
      <c r="IFJ67"/>
      <c r="IFK67"/>
      <c r="IFL67"/>
      <c r="IFM67"/>
      <c r="IFN67"/>
      <c r="IFO67"/>
      <c r="IFP67"/>
      <c r="IFQ67"/>
      <c r="IFR67"/>
      <c r="IFS67"/>
      <c r="IFT67"/>
      <c r="IFU67"/>
      <c r="IFV67"/>
      <c r="IFW67"/>
      <c r="IFX67"/>
      <c r="IFY67"/>
      <c r="IFZ67"/>
      <c r="IGA67"/>
      <c r="IGB67"/>
      <c r="IGC67"/>
      <c r="IGD67"/>
      <c r="IGE67"/>
      <c r="IGF67"/>
      <c r="IGG67"/>
      <c r="IGH67"/>
      <c r="IGI67"/>
      <c r="IGJ67"/>
      <c r="IGK67"/>
      <c r="IGL67"/>
      <c r="IGM67"/>
      <c r="IGN67"/>
      <c r="IGO67"/>
      <c r="IGP67"/>
      <c r="IGQ67"/>
      <c r="IGR67"/>
      <c r="IGS67"/>
      <c r="IGT67"/>
      <c r="IGU67"/>
      <c r="IGV67"/>
      <c r="IGW67"/>
      <c r="IGX67"/>
      <c r="IGY67"/>
      <c r="IGZ67"/>
      <c r="IHA67"/>
      <c r="IHB67"/>
      <c r="IHC67"/>
      <c r="IHD67"/>
      <c r="IHE67"/>
      <c r="IHF67"/>
      <c r="IHG67"/>
      <c r="IHH67"/>
      <c r="IHI67"/>
      <c r="IHJ67"/>
      <c r="IHK67"/>
      <c r="IHL67"/>
      <c r="IHM67"/>
      <c r="IHN67"/>
      <c r="IHO67"/>
      <c r="IHP67"/>
      <c r="IHQ67"/>
      <c r="IHR67"/>
      <c r="IHS67"/>
      <c r="IHT67"/>
      <c r="IHU67"/>
      <c r="IHV67"/>
      <c r="IHW67"/>
      <c r="IHX67"/>
      <c r="IHY67"/>
      <c r="IHZ67"/>
      <c r="IIA67"/>
      <c r="IIB67"/>
      <c r="IIC67"/>
      <c r="IID67"/>
      <c r="IIE67"/>
      <c r="IIF67"/>
      <c r="IIG67"/>
      <c r="IIH67"/>
      <c r="III67"/>
      <c r="IIJ67"/>
      <c r="IIK67"/>
      <c r="IIL67"/>
      <c r="IIM67"/>
      <c r="IIN67"/>
      <c r="IIO67"/>
      <c r="IIP67"/>
      <c r="IIQ67"/>
      <c r="IIR67"/>
      <c r="IIS67"/>
      <c r="IIT67"/>
      <c r="IIU67"/>
      <c r="IIV67"/>
      <c r="IIW67"/>
      <c r="IIX67"/>
      <c r="IIY67"/>
      <c r="IIZ67"/>
      <c r="IJA67"/>
      <c r="IJB67"/>
      <c r="IJC67"/>
      <c r="IJD67"/>
      <c r="IJE67"/>
      <c r="IJF67"/>
      <c r="IJG67"/>
      <c r="IJH67"/>
      <c r="IJI67"/>
      <c r="IJJ67"/>
      <c r="IJK67"/>
      <c r="IJL67"/>
      <c r="IJM67"/>
      <c r="IJN67"/>
      <c r="IJO67"/>
      <c r="IJP67"/>
      <c r="IJQ67"/>
      <c r="IJR67"/>
      <c r="IJS67"/>
      <c r="IJT67"/>
      <c r="IJU67"/>
      <c r="IJV67"/>
      <c r="IJW67"/>
      <c r="IJX67"/>
      <c r="IJY67"/>
      <c r="IJZ67"/>
      <c r="IKA67"/>
      <c r="IKB67"/>
      <c r="IKC67"/>
      <c r="IKD67"/>
      <c r="IKE67"/>
      <c r="IKF67"/>
      <c r="IKG67"/>
      <c r="IKH67"/>
      <c r="IKI67"/>
      <c r="IKJ67"/>
      <c r="IKK67"/>
      <c r="IKL67"/>
      <c r="IKM67"/>
      <c r="IKN67"/>
      <c r="IKO67"/>
      <c r="IKP67"/>
      <c r="IKQ67"/>
      <c r="IKR67"/>
      <c r="IKS67"/>
      <c r="IKT67"/>
      <c r="IKU67"/>
      <c r="IKV67"/>
      <c r="IKW67"/>
      <c r="IKX67"/>
      <c r="IKY67"/>
      <c r="IKZ67"/>
      <c r="ILA67"/>
      <c r="ILB67"/>
      <c r="ILC67"/>
      <c r="ILD67"/>
      <c r="ILE67"/>
      <c r="ILF67"/>
      <c r="ILG67"/>
      <c r="ILH67"/>
      <c r="ILI67"/>
      <c r="ILJ67"/>
      <c r="ILK67"/>
      <c r="ILL67"/>
      <c r="ILM67"/>
      <c r="ILN67"/>
      <c r="ILO67"/>
      <c r="ILP67"/>
      <c r="ILQ67"/>
      <c r="ILR67"/>
      <c r="ILS67"/>
      <c r="ILT67"/>
      <c r="ILU67"/>
      <c r="ILV67"/>
      <c r="ILW67"/>
      <c r="ILX67"/>
      <c r="ILY67"/>
      <c r="ILZ67"/>
      <c r="IMA67"/>
      <c r="IMB67"/>
      <c r="IMC67"/>
      <c r="IMD67"/>
      <c r="IME67"/>
      <c r="IMF67"/>
      <c r="IMG67"/>
      <c r="IMH67"/>
      <c r="IMI67"/>
      <c r="IMJ67"/>
      <c r="IMK67"/>
      <c r="IML67"/>
      <c r="IMM67"/>
      <c r="IMN67"/>
      <c r="IMO67"/>
      <c r="IMP67"/>
      <c r="IMQ67"/>
      <c r="IMR67"/>
      <c r="IMS67"/>
      <c r="IMT67"/>
      <c r="IMU67"/>
      <c r="IMV67"/>
      <c r="IMW67"/>
      <c r="IMX67"/>
      <c r="IMY67"/>
      <c r="IMZ67"/>
      <c r="INA67"/>
      <c r="INB67"/>
      <c r="INC67"/>
      <c r="IND67"/>
      <c r="INE67"/>
      <c r="INF67"/>
      <c r="ING67"/>
      <c r="INH67"/>
      <c r="INI67"/>
      <c r="INJ67"/>
      <c r="INK67"/>
      <c r="INL67"/>
      <c r="INM67"/>
      <c r="INN67"/>
      <c r="INO67"/>
      <c r="INP67"/>
      <c r="INQ67"/>
      <c r="INR67"/>
      <c r="INS67"/>
      <c r="INT67"/>
      <c r="INU67"/>
      <c r="INV67"/>
      <c r="INW67"/>
      <c r="INX67"/>
      <c r="INY67"/>
      <c r="INZ67"/>
      <c r="IOA67"/>
      <c r="IOB67"/>
      <c r="IOC67"/>
      <c r="IOD67"/>
      <c r="IOE67"/>
      <c r="IOF67"/>
      <c r="IOG67"/>
      <c r="IOH67"/>
      <c r="IOI67"/>
      <c r="IOJ67"/>
      <c r="IOK67"/>
      <c r="IOL67"/>
      <c r="IOM67"/>
      <c r="ION67"/>
      <c r="IOO67"/>
      <c r="IOP67"/>
      <c r="IOQ67"/>
      <c r="IOR67"/>
      <c r="IOS67"/>
      <c r="IOT67"/>
      <c r="IOU67"/>
      <c r="IOV67"/>
      <c r="IOW67"/>
      <c r="IOX67"/>
      <c r="IOY67"/>
      <c r="IOZ67"/>
      <c r="IPA67"/>
      <c r="IPB67"/>
      <c r="IPC67"/>
      <c r="IPD67"/>
      <c r="IPE67"/>
      <c r="IPF67"/>
      <c r="IPG67"/>
      <c r="IPH67"/>
      <c r="IPI67"/>
      <c r="IPJ67"/>
      <c r="IPK67"/>
      <c r="IPL67"/>
      <c r="IPM67"/>
      <c r="IPN67"/>
      <c r="IPO67"/>
      <c r="IPP67"/>
      <c r="IPQ67"/>
      <c r="IPR67"/>
      <c r="IPS67"/>
      <c r="IPT67"/>
      <c r="IPU67"/>
      <c r="IPV67"/>
      <c r="IPW67"/>
      <c r="IPX67"/>
      <c r="IPY67"/>
      <c r="IPZ67"/>
      <c r="IQA67"/>
      <c r="IQB67"/>
      <c r="IQC67"/>
      <c r="IQD67"/>
      <c r="IQE67"/>
      <c r="IQF67"/>
      <c r="IQG67"/>
      <c r="IQH67"/>
      <c r="IQI67"/>
      <c r="IQJ67"/>
      <c r="IQK67"/>
      <c r="IQL67"/>
      <c r="IQM67"/>
      <c r="IQN67"/>
      <c r="IQO67"/>
      <c r="IQP67"/>
      <c r="IQQ67"/>
      <c r="IQR67"/>
      <c r="IQS67"/>
      <c r="IQT67"/>
      <c r="IQU67"/>
      <c r="IQV67"/>
      <c r="IQW67"/>
      <c r="IQX67"/>
      <c r="IQY67"/>
      <c r="IQZ67"/>
      <c r="IRA67"/>
      <c r="IRB67"/>
      <c r="IRC67"/>
      <c r="IRD67"/>
      <c r="IRE67"/>
      <c r="IRF67"/>
      <c r="IRG67"/>
      <c r="IRH67"/>
      <c r="IRI67"/>
      <c r="IRJ67"/>
      <c r="IRK67"/>
      <c r="IRL67"/>
      <c r="IRM67"/>
      <c r="IRN67"/>
      <c r="IRO67"/>
      <c r="IRP67"/>
      <c r="IRQ67"/>
      <c r="IRR67"/>
      <c r="IRS67"/>
      <c r="IRT67"/>
      <c r="IRU67"/>
      <c r="IRV67"/>
      <c r="IRW67"/>
      <c r="IRX67"/>
      <c r="IRY67"/>
      <c r="IRZ67"/>
      <c r="ISA67"/>
      <c r="ISB67"/>
      <c r="ISC67"/>
      <c r="ISD67"/>
      <c r="ISE67"/>
      <c r="ISF67"/>
      <c r="ISG67"/>
      <c r="ISH67"/>
      <c r="ISI67"/>
      <c r="ISJ67"/>
      <c r="ISK67"/>
      <c r="ISL67"/>
      <c r="ISM67"/>
      <c r="ISN67"/>
      <c r="ISO67"/>
      <c r="ISP67"/>
      <c r="ISQ67"/>
      <c r="ISR67"/>
      <c r="ISS67"/>
      <c r="IST67"/>
      <c r="ISU67"/>
      <c r="ISV67"/>
      <c r="ISW67"/>
      <c r="ISX67"/>
      <c r="ISY67"/>
      <c r="ISZ67"/>
      <c r="ITA67"/>
      <c r="ITB67"/>
      <c r="ITC67"/>
      <c r="ITD67"/>
      <c r="ITE67"/>
      <c r="ITF67"/>
      <c r="ITG67"/>
      <c r="ITH67"/>
      <c r="ITI67"/>
      <c r="ITJ67"/>
      <c r="ITK67"/>
      <c r="ITL67"/>
      <c r="ITM67"/>
      <c r="ITN67"/>
      <c r="ITO67"/>
      <c r="ITP67"/>
      <c r="ITQ67"/>
      <c r="ITR67"/>
      <c r="ITS67"/>
      <c r="ITT67"/>
      <c r="ITU67"/>
      <c r="ITV67"/>
      <c r="ITW67"/>
      <c r="ITX67"/>
      <c r="ITY67"/>
      <c r="ITZ67"/>
      <c r="IUA67"/>
      <c r="IUB67"/>
      <c r="IUC67"/>
      <c r="IUD67"/>
      <c r="IUE67"/>
      <c r="IUF67"/>
      <c r="IUG67"/>
      <c r="IUH67"/>
      <c r="IUI67"/>
      <c r="IUJ67"/>
      <c r="IUK67"/>
      <c r="IUL67"/>
      <c r="IUM67"/>
      <c r="IUN67"/>
      <c r="IUO67"/>
      <c r="IUP67"/>
      <c r="IUQ67"/>
      <c r="IUR67"/>
      <c r="IUS67"/>
      <c r="IUT67"/>
      <c r="IUU67"/>
      <c r="IUV67"/>
      <c r="IUW67"/>
      <c r="IUX67"/>
      <c r="IUY67"/>
      <c r="IUZ67"/>
      <c r="IVA67"/>
      <c r="IVB67"/>
      <c r="IVC67"/>
      <c r="IVD67"/>
      <c r="IVE67"/>
      <c r="IVF67"/>
      <c r="IVG67"/>
      <c r="IVH67"/>
      <c r="IVI67"/>
      <c r="IVJ67"/>
      <c r="IVK67"/>
      <c r="IVL67"/>
      <c r="IVM67"/>
      <c r="IVN67"/>
      <c r="IVO67"/>
      <c r="IVP67"/>
      <c r="IVQ67"/>
      <c r="IVR67"/>
      <c r="IVS67"/>
      <c r="IVT67"/>
      <c r="IVU67"/>
      <c r="IVV67"/>
      <c r="IVW67"/>
      <c r="IVX67"/>
      <c r="IVY67"/>
      <c r="IVZ67"/>
      <c r="IWA67"/>
      <c r="IWB67"/>
      <c r="IWC67"/>
      <c r="IWD67"/>
      <c r="IWE67"/>
      <c r="IWF67"/>
      <c r="IWG67"/>
      <c r="IWH67"/>
      <c r="IWI67"/>
      <c r="IWJ67"/>
      <c r="IWK67"/>
      <c r="IWL67"/>
      <c r="IWM67"/>
      <c r="IWN67"/>
      <c r="IWO67"/>
      <c r="IWP67"/>
      <c r="IWQ67"/>
      <c r="IWR67"/>
      <c r="IWS67"/>
      <c r="IWT67"/>
      <c r="IWU67"/>
      <c r="IWV67"/>
      <c r="IWW67"/>
      <c r="IWX67"/>
      <c r="IWY67"/>
      <c r="IWZ67"/>
      <c r="IXA67"/>
      <c r="IXB67"/>
      <c r="IXC67"/>
      <c r="IXD67"/>
      <c r="IXE67"/>
      <c r="IXF67"/>
      <c r="IXG67"/>
      <c r="IXH67"/>
      <c r="IXI67"/>
      <c r="IXJ67"/>
      <c r="IXK67"/>
      <c r="IXL67"/>
      <c r="IXM67"/>
      <c r="IXN67"/>
      <c r="IXO67"/>
      <c r="IXP67"/>
      <c r="IXQ67"/>
      <c r="IXR67"/>
      <c r="IXS67"/>
      <c r="IXT67"/>
      <c r="IXU67"/>
      <c r="IXV67"/>
      <c r="IXW67"/>
      <c r="IXX67"/>
      <c r="IXY67"/>
      <c r="IXZ67"/>
      <c r="IYA67"/>
      <c r="IYB67"/>
      <c r="IYC67"/>
      <c r="IYD67"/>
      <c r="IYE67"/>
      <c r="IYF67"/>
      <c r="IYG67"/>
      <c r="IYH67"/>
      <c r="IYI67"/>
      <c r="IYJ67"/>
      <c r="IYK67"/>
      <c r="IYL67"/>
      <c r="IYM67"/>
      <c r="IYN67"/>
      <c r="IYO67"/>
      <c r="IYP67"/>
      <c r="IYQ67"/>
      <c r="IYR67"/>
      <c r="IYS67"/>
      <c r="IYT67"/>
      <c r="IYU67"/>
      <c r="IYV67"/>
      <c r="IYW67"/>
      <c r="IYX67"/>
      <c r="IYY67"/>
      <c r="IYZ67"/>
      <c r="IZA67"/>
      <c r="IZB67"/>
      <c r="IZC67"/>
      <c r="IZD67"/>
      <c r="IZE67"/>
      <c r="IZF67"/>
      <c r="IZG67"/>
      <c r="IZH67"/>
      <c r="IZI67"/>
      <c r="IZJ67"/>
      <c r="IZK67"/>
      <c r="IZL67"/>
      <c r="IZM67"/>
      <c r="IZN67"/>
      <c r="IZO67"/>
      <c r="IZP67"/>
      <c r="IZQ67"/>
      <c r="IZR67"/>
      <c r="IZS67"/>
      <c r="IZT67"/>
      <c r="IZU67"/>
      <c r="IZV67"/>
      <c r="IZW67"/>
      <c r="IZX67"/>
      <c r="IZY67"/>
      <c r="IZZ67"/>
      <c r="JAA67"/>
      <c r="JAB67"/>
      <c r="JAC67"/>
      <c r="JAD67"/>
      <c r="JAE67"/>
      <c r="JAF67"/>
      <c r="JAG67"/>
      <c r="JAH67"/>
      <c r="JAI67"/>
      <c r="JAJ67"/>
      <c r="JAK67"/>
      <c r="JAL67"/>
      <c r="JAM67"/>
      <c r="JAN67"/>
      <c r="JAO67"/>
      <c r="JAP67"/>
      <c r="JAQ67"/>
      <c r="JAR67"/>
      <c r="JAS67"/>
      <c r="JAT67"/>
      <c r="JAU67"/>
      <c r="JAV67"/>
      <c r="JAW67"/>
      <c r="JAX67"/>
      <c r="JAY67"/>
      <c r="JAZ67"/>
      <c r="JBA67"/>
      <c r="JBB67"/>
      <c r="JBC67"/>
      <c r="JBD67"/>
      <c r="JBE67"/>
      <c r="JBF67"/>
      <c r="JBG67"/>
      <c r="JBH67"/>
      <c r="JBI67"/>
      <c r="JBJ67"/>
      <c r="JBK67"/>
      <c r="JBL67"/>
      <c r="JBM67"/>
      <c r="JBN67"/>
      <c r="JBO67"/>
      <c r="JBP67"/>
      <c r="JBQ67"/>
      <c r="JBR67"/>
      <c r="JBS67"/>
      <c r="JBT67"/>
      <c r="JBU67"/>
      <c r="JBV67"/>
      <c r="JBW67"/>
      <c r="JBX67"/>
      <c r="JBY67"/>
      <c r="JBZ67"/>
      <c r="JCA67"/>
      <c r="JCB67"/>
      <c r="JCC67"/>
      <c r="JCD67"/>
      <c r="JCE67"/>
      <c r="JCF67"/>
      <c r="JCG67"/>
      <c r="JCH67"/>
      <c r="JCI67"/>
      <c r="JCJ67"/>
      <c r="JCK67"/>
      <c r="JCL67"/>
      <c r="JCM67"/>
      <c r="JCN67"/>
      <c r="JCO67"/>
      <c r="JCP67"/>
      <c r="JCQ67"/>
      <c r="JCR67"/>
      <c r="JCS67"/>
      <c r="JCT67"/>
      <c r="JCU67"/>
      <c r="JCV67"/>
      <c r="JCW67"/>
      <c r="JCX67"/>
      <c r="JCY67"/>
      <c r="JCZ67"/>
      <c r="JDA67"/>
      <c r="JDB67"/>
      <c r="JDC67"/>
      <c r="JDD67"/>
      <c r="JDE67"/>
      <c r="JDF67"/>
      <c r="JDG67"/>
      <c r="JDH67"/>
      <c r="JDI67"/>
      <c r="JDJ67"/>
      <c r="JDK67"/>
      <c r="JDL67"/>
      <c r="JDM67"/>
      <c r="JDN67"/>
      <c r="JDO67"/>
      <c r="JDP67"/>
      <c r="JDQ67"/>
      <c r="JDR67"/>
      <c r="JDS67"/>
      <c r="JDT67"/>
      <c r="JDU67"/>
      <c r="JDV67"/>
      <c r="JDW67"/>
      <c r="JDX67"/>
      <c r="JDY67"/>
      <c r="JDZ67"/>
      <c r="JEA67"/>
      <c r="JEB67"/>
      <c r="JEC67"/>
      <c r="JED67"/>
      <c r="JEE67"/>
      <c r="JEF67"/>
      <c r="JEG67"/>
      <c r="JEH67"/>
      <c r="JEI67"/>
      <c r="JEJ67"/>
      <c r="JEK67"/>
      <c r="JEL67"/>
      <c r="JEM67"/>
      <c r="JEN67"/>
      <c r="JEO67"/>
      <c r="JEP67"/>
      <c r="JEQ67"/>
      <c r="JER67"/>
      <c r="JES67"/>
      <c r="JET67"/>
      <c r="JEU67"/>
      <c r="JEV67"/>
      <c r="JEW67"/>
      <c r="JEX67"/>
      <c r="JEY67"/>
      <c r="JEZ67"/>
      <c r="JFA67"/>
      <c r="JFB67"/>
      <c r="JFC67"/>
      <c r="JFD67"/>
      <c r="JFE67"/>
      <c r="JFF67"/>
      <c r="JFG67"/>
      <c r="JFH67"/>
      <c r="JFI67"/>
      <c r="JFJ67"/>
      <c r="JFK67"/>
      <c r="JFL67"/>
      <c r="JFM67"/>
      <c r="JFN67"/>
      <c r="JFO67"/>
      <c r="JFP67"/>
      <c r="JFQ67"/>
      <c r="JFR67"/>
      <c r="JFS67"/>
      <c r="JFT67"/>
      <c r="JFU67"/>
      <c r="JFV67"/>
      <c r="JFW67"/>
      <c r="JFX67"/>
      <c r="JFY67"/>
      <c r="JFZ67"/>
      <c r="JGA67"/>
      <c r="JGB67"/>
      <c r="JGC67"/>
      <c r="JGD67"/>
      <c r="JGE67"/>
      <c r="JGF67"/>
      <c r="JGG67"/>
      <c r="JGH67"/>
      <c r="JGI67"/>
      <c r="JGJ67"/>
      <c r="JGK67"/>
      <c r="JGL67"/>
      <c r="JGM67"/>
      <c r="JGN67"/>
      <c r="JGO67"/>
      <c r="JGP67"/>
      <c r="JGQ67"/>
      <c r="JGR67"/>
      <c r="JGS67"/>
      <c r="JGT67"/>
      <c r="JGU67"/>
      <c r="JGV67"/>
      <c r="JGW67"/>
      <c r="JGX67"/>
      <c r="JGY67"/>
      <c r="JGZ67"/>
      <c r="JHA67"/>
      <c r="JHB67"/>
      <c r="JHC67"/>
      <c r="JHD67"/>
      <c r="JHE67"/>
      <c r="JHF67"/>
      <c r="JHG67"/>
      <c r="JHH67"/>
      <c r="JHI67"/>
      <c r="JHJ67"/>
      <c r="JHK67"/>
      <c r="JHL67"/>
      <c r="JHM67"/>
      <c r="JHN67"/>
      <c r="JHO67"/>
      <c r="JHP67"/>
      <c r="JHQ67"/>
      <c r="JHR67"/>
      <c r="JHS67"/>
      <c r="JHT67"/>
      <c r="JHU67"/>
      <c r="JHV67"/>
      <c r="JHW67"/>
      <c r="JHX67"/>
      <c r="JHY67"/>
      <c r="JHZ67"/>
      <c r="JIA67"/>
      <c r="JIB67"/>
      <c r="JIC67"/>
      <c r="JID67"/>
      <c r="JIE67"/>
      <c r="JIF67"/>
      <c r="JIG67"/>
      <c r="JIH67"/>
      <c r="JII67"/>
      <c r="JIJ67"/>
      <c r="JIK67"/>
      <c r="JIL67"/>
      <c r="JIM67"/>
      <c r="JIN67"/>
      <c r="JIO67"/>
      <c r="JIP67"/>
      <c r="JIQ67"/>
      <c r="JIR67"/>
      <c r="JIS67"/>
      <c r="JIT67"/>
      <c r="JIU67"/>
      <c r="JIV67"/>
      <c r="JIW67"/>
      <c r="JIX67"/>
      <c r="JIY67"/>
      <c r="JIZ67"/>
      <c r="JJA67"/>
      <c r="JJB67"/>
      <c r="JJC67"/>
      <c r="JJD67"/>
      <c r="JJE67"/>
      <c r="JJF67"/>
      <c r="JJG67"/>
      <c r="JJH67"/>
      <c r="JJI67"/>
      <c r="JJJ67"/>
      <c r="JJK67"/>
      <c r="JJL67"/>
      <c r="JJM67"/>
      <c r="JJN67"/>
      <c r="JJO67"/>
      <c r="JJP67"/>
      <c r="JJQ67"/>
      <c r="JJR67"/>
      <c r="JJS67"/>
      <c r="JJT67"/>
      <c r="JJU67"/>
      <c r="JJV67"/>
      <c r="JJW67"/>
      <c r="JJX67"/>
      <c r="JJY67"/>
      <c r="JJZ67"/>
      <c r="JKA67"/>
      <c r="JKB67"/>
      <c r="JKC67"/>
      <c r="JKD67"/>
      <c r="JKE67"/>
      <c r="JKF67"/>
      <c r="JKG67"/>
      <c r="JKH67"/>
      <c r="JKI67"/>
      <c r="JKJ67"/>
      <c r="JKK67"/>
      <c r="JKL67"/>
      <c r="JKM67"/>
      <c r="JKN67"/>
      <c r="JKO67"/>
      <c r="JKP67"/>
      <c r="JKQ67"/>
      <c r="JKR67"/>
      <c r="JKS67"/>
      <c r="JKT67"/>
      <c r="JKU67"/>
      <c r="JKV67"/>
      <c r="JKW67"/>
      <c r="JKX67"/>
      <c r="JKY67"/>
      <c r="JKZ67"/>
      <c r="JLA67"/>
      <c r="JLB67"/>
      <c r="JLC67"/>
      <c r="JLD67"/>
      <c r="JLE67"/>
      <c r="JLF67"/>
      <c r="JLG67"/>
      <c r="JLH67"/>
      <c r="JLI67"/>
      <c r="JLJ67"/>
      <c r="JLK67"/>
      <c r="JLL67"/>
      <c r="JLM67"/>
      <c r="JLN67"/>
      <c r="JLO67"/>
      <c r="JLP67"/>
      <c r="JLQ67"/>
      <c r="JLR67"/>
      <c r="JLS67"/>
      <c r="JLT67"/>
      <c r="JLU67"/>
      <c r="JLV67"/>
      <c r="JLW67"/>
      <c r="JLX67"/>
      <c r="JLY67"/>
      <c r="JLZ67"/>
      <c r="JMA67"/>
      <c r="JMB67"/>
      <c r="JMC67"/>
      <c r="JMD67"/>
      <c r="JME67"/>
      <c r="JMF67"/>
      <c r="JMG67"/>
      <c r="JMH67"/>
      <c r="JMI67"/>
      <c r="JMJ67"/>
      <c r="JMK67"/>
      <c r="JML67"/>
      <c r="JMM67"/>
      <c r="JMN67"/>
      <c r="JMO67"/>
      <c r="JMP67"/>
      <c r="JMQ67"/>
      <c r="JMR67"/>
      <c r="JMS67"/>
      <c r="JMT67"/>
      <c r="JMU67"/>
      <c r="JMV67"/>
      <c r="JMW67"/>
      <c r="JMX67"/>
      <c r="JMY67"/>
      <c r="JMZ67"/>
      <c r="JNA67"/>
      <c r="JNB67"/>
      <c r="JNC67"/>
      <c r="JND67"/>
      <c r="JNE67"/>
      <c r="JNF67"/>
      <c r="JNG67"/>
      <c r="JNH67"/>
      <c r="JNI67"/>
      <c r="JNJ67"/>
      <c r="JNK67"/>
      <c r="JNL67"/>
      <c r="JNM67"/>
      <c r="JNN67"/>
      <c r="JNO67"/>
      <c r="JNP67"/>
      <c r="JNQ67"/>
      <c r="JNR67"/>
      <c r="JNS67"/>
      <c r="JNT67"/>
      <c r="JNU67"/>
      <c r="JNV67"/>
      <c r="JNW67"/>
      <c r="JNX67"/>
      <c r="JNY67"/>
      <c r="JNZ67"/>
      <c r="JOA67"/>
      <c r="JOB67"/>
      <c r="JOC67"/>
      <c r="JOD67"/>
      <c r="JOE67"/>
      <c r="JOF67"/>
      <c r="JOG67"/>
      <c r="JOH67"/>
      <c r="JOI67"/>
      <c r="JOJ67"/>
      <c r="JOK67"/>
      <c r="JOL67"/>
      <c r="JOM67"/>
      <c r="JON67"/>
      <c r="JOO67"/>
      <c r="JOP67"/>
      <c r="JOQ67"/>
      <c r="JOR67"/>
      <c r="JOS67"/>
      <c r="JOT67"/>
      <c r="JOU67"/>
      <c r="JOV67"/>
      <c r="JOW67"/>
      <c r="JOX67"/>
      <c r="JOY67"/>
      <c r="JOZ67"/>
      <c r="JPA67"/>
      <c r="JPB67"/>
      <c r="JPC67"/>
      <c r="JPD67"/>
      <c r="JPE67"/>
      <c r="JPF67"/>
      <c r="JPG67"/>
      <c r="JPH67"/>
      <c r="JPI67"/>
      <c r="JPJ67"/>
      <c r="JPK67"/>
      <c r="JPL67"/>
      <c r="JPM67"/>
      <c r="JPN67"/>
      <c r="JPO67"/>
      <c r="JPP67"/>
      <c r="JPQ67"/>
      <c r="JPR67"/>
      <c r="JPS67"/>
      <c r="JPT67"/>
      <c r="JPU67"/>
      <c r="JPV67"/>
      <c r="JPW67"/>
      <c r="JPX67"/>
      <c r="JPY67"/>
      <c r="JPZ67"/>
      <c r="JQA67"/>
      <c r="JQB67"/>
      <c r="JQC67"/>
      <c r="JQD67"/>
      <c r="JQE67"/>
      <c r="JQF67"/>
      <c r="JQG67"/>
      <c r="JQH67"/>
      <c r="JQI67"/>
      <c r="JQJ67"/>
      <c r="JQK67"/>
      <c r="JQL67"/>
      <c r="JQM67"/>
      <c r="JQN67"/>
      <c r="JQO67"/>
      <c r="JQP67"/>
      <c r="JQQ67"/>
      <c r="JQR67"/>
      <c r="JQS67"/>
      <c r="JQT67"/>
      <c r="JQU67"/>
      <c r="JQV67"/>
      <c r="JQW67"/>
      <c r="JQX67"/>
      <c r="JQY67"/>
      <c r="JQZ67"/>
      <c r="JRA67"/>
      <c r="JRB67"/>
      <c r="JRC67"/>
      <c r="JRD67"/>
      <c r="JRE67"/>
      <c r="JRF67"/>
      <c r="JRG67"/>
      <c r="JRH67"/>
      <c r="JRI67"/>
      <c r="JRJ67"/>
      <c r="JRK67"/>
      <c r="JRL67"/>
      <c r="JRM67"/>
      <c r="JRN67"/>
      <c r="JRO67"/>
      <c r="JRP67"/>
      <c r="JRQ67"/>
      <c r="JRR67"/>
      <c r="JRS67"/>
      <c r="JRT67"/>
      <c r="JRU67"/>
      <c r="JRV67"/>
      <c r="JRW67"/>
      <c r="JRX67"/>
      <c r="JRY67"/>
      <c r="JRZ67"/>
      <c r="JSA67"/>
      <c r="JSB67"/>
      <c r="JSC67"/>
      <c r="JSD67"/>
      <c r="JSE67"/>
      <c r="JSF67"/>
      <c r="JSG67"/>
      <c r="JSH67"/>
      <c r="JSI67"/>
      <c r="JSJ67"/>
      <c r="JSK67"/>
      <c r="JSL67"/>
      <c r="JSM67"/>
      <c r="JSN67"/>
      <c r="JSO67"/>
      <c r="JSP67"/>
      <c r="JSQ67"/>
      <c r="JSR67"/>
      <c r="JSS67"/>
      <c r="JST67"/>
      <c r="JSU67"/>
      <c r="JSV67"/>
      <c r="JSW67"/>
      <c r="JSX67"/>
      <c r="JSY67"/>
      <c r="JSZ67"/>
      <c r="JTA67"/>
      <c r="JTB67"/>
      <c r="JTC67"/>
      <c r="JTD67"/>
      <c r="JTE67"/>
      <c r="JTF67"/>
      <c r="JTG67"/>
      <c r="JTH67"/>
      <c r="JTI67"/>
      <c r="JTJ67"/>
      <c r="JTK67"/>
      <c r="JTL67"/>
      <c r="JTM67"/>
      <c r="JTN67"/>
      <c r="JTO67"/>
      <c r="JTP67"/>
      <c r="JTQ67"/>
      <c r="JTR67"/>
      <c r="JTS67"/>
      <c r="JTT67"/>
      <c r="JTU67"/>
      <c r="JTV67"/>
      <c r="JTW67"/>
      <c r="JTX67"/>
      <c r="JTY67"/>
      <c r="JTZ67"/>
      <c r="JUA67"/>
      <c r="JUB67"/>
      <c r="JUC67"/>
      <c r="JUD67"/>
      <c r="JUE67"/>
      <c r="JUF67"/>
      <c r="JUG67"/>
      <c r="JUH67"/>
      <c r="JUI67"/>
      <c r="JUJ67"/>
      <c r="JUK67"/>
      <c r="JUL67"/>
      <c r="JUM67"/>
      <c r="JUN67"/>
      <c r="JUO67"/>
      <c r="JUP67"/>
      <c r="JUQ67"/>
      <c r="JUR67"/>
      <c r="JUS67"/>
      <c r="JUT67"/>
      <c r="JUU67"/>
      <c r="JUV67"/>
      <c r="JUW67"/>
      <c r="JUX67"/>
      <c r="JUY67"/>
      <c r="JUZ67"/>
      <c r="JVA67"/>
      <c r="JVB67"/>
      <c r="JVC67"/>
      <c r="JVD67"/>
      <c r="JVE67"/>
      <c r="JVF67"/>
      <c r="JVG67"/>
      <c r="JVH67"/>
      <c r="JVI67"/>
      <c r="JVJ67"/>
      <c r="JVK67"/>
      <c r="JVL67"/>
      <c r="JVM67"/>
      <c r="JVN67"/>
      <c r="JVO67"/>
      <c r="JVP67"/>
      <c r="JVQ67"/>
      <c r="JVR67"/>
      <c r="JVS67"/>
      <c r="JVT67"/>
      <c r="JVU67"/>
      <c r="JVV67"/>
      <c r="JVW67"/>
      <c r="JVX67"/>
      <c r="JVY67"/>
      <c r="JVZ67"/>
      <c r="JWA67"/>
      <c r="JWB67"/>
      <c r="JWC67"/>
      <c r="JWD67"/>
      <c r="JWE67"/>
      <c r="JWF67"/>
      <c r="JWG67"/>
      <c r="JWH67"/>
      <c r="JWI67"/>
      <c r="JWJ67"/>
      <c r="JWK67"/>
      <c r="JWL67"/>
      <c r="JWM67"/>
      <c r="JWN67"/>
      <c r="JWO67"/>
      <c r="JWP67"/>
      <c r="JWQ67"/>
      <c r="JWR67"/>
      <c r="JWS67"/>
      <c r="JWT67"/>
      <c r="JWU67"/>
      <c r="JWV67"/>
      <c r="JWW67"/>
      <c r="JWX67"/>
      <c r="JWY67"/>
      <c r="JWZ67"/>
      <c r="JXA67"/>
      <c r="JXB67"/>
      <c r="JXC67"/>
      <c r="JXD67"/>
      <c r="JXE67"/>
      <c r="JXF67"/>
      <c r="JXG67"/>
      <c r="JXH67"/>
      <c r="JXI67"/>
      <c r="JXJ67"/>
      <c r="JXK67"/>
      <c r="JXL67"/>
      <c r="JXM67"/>
      <c r="JXN67"/>
      <c r="JXO67"/>
      <c r="JXP67"/>
      <c r="JXQ67"/>
      <c r="JXR67"/>
      <c r="JXS67"/>
      <c r="JXT67"/>
      <c r="JXU67"/>
      <c r="JXV67"/>
      <c r="JXW67"/>
      <c r="JXX67"/>
      <c r="JXY67"/>
      <c r="JXZ67"/>
      <c r="JYA67"/>
      <c r="JYB67"/>
      <c r="JYC67"/>
      <c r="JYD67"/>
      <c r="JYE67"/>
      <c r="JYF67"/>
      <c r="JYG67"/>
      <c r="JYH67"/>
      <c r="JYI67"/>
      <c r="JYJ67"/>
      <c r="JYK67"/>
      <c r="JYL67"/>
      <c r="JYM67"/>
      <c r="JYN67"/>
      <c r="JYO67"/>
      <c r="JYP67"/>
      <c r="JYQ67"/>
      <c r="JYR67"/>
      <c r="JYS67"/>
      <c r="JYT67"/>
      <c r="JYU67"/>
      <c r="JYV67"/>
      <c r="JYW67"/>
      <c r="JYX67"/>
      <c r="JYY67"/>
      <c r="JYZ67"/>
      <c r="JZA67"/>
      <c r="JZB67"/>
      <c r="JZC67"/>
      <c r="JZD67"/>
      <c r="JZE67"/>
      <c r="JZF67"/>
      <c r="JZG67"/>
      <c r="JZH67"/>
      <c r="JZI67"/>
      <c r="JZJ67"/>
      <c r="JZK67"/>
      <c r="JZL67"/>
      <c r="JZM67"/>
      <c r="JZN67"/>
      <c r="JZO67"/>
      <c r="JZP67"/>
      <c r="JZQ67"/>
      <c r="JZR67"/>
      <c r="JZS67"/>
      <c r="JZT67"/>
      <c r="JZU67"/>
      <c r="JZV67"/>
      <c r="JZW67"/>
      <c r="JZX67"/>
      <c r="JZY67"/>
      <c r="JZZ67"/>
      <c r="KAA67"/>
      <c r="KAB67"/>
      <c r="KAC67"/>
      <c r="KAD67"/>
      <c r="KAE67"/>
      <c r="KAF67"/>
      <c r="KAG67"/>
      <c r="KAH67"/>
      <c r="KAI67"/>
      <c r="KAJ67"/>
      <c r="KAK67"/>
      <c r="KAL67"/>
      <c r="KAM67"/>
      <c r="KAN67"/>
      <c r="KAO67"/>
      <c r="KAP67"/>
      <c r="KAQ67"/>
      <c r="KAR67"/>
      <c r="KAS67"/>
      <c r="KAT67"/>
      <c r="KAU67"/>
      <c r="KAV67"/>
      <c r="KAW67"/>
      <c r="KAX67"/>
      <c r="KAY67"/>
      <c r="KAZ67"/>
      <c r="KBA67"/>
      <c r="KBB67"/>
      <c r="KBC67"/>
      <c r="KBD67"/>
      <c r="KBE67"/>
      <c r="KBF67"/>
      <c r="KBG67"/>
      <c r="KBH67"/>
      <c r="KBI67"/>
      <c r="KBJ67"/>
      <c r="KBK67"/>
      <c r="KBL67"/>
      <c r="KBM67"/>
      <c r="KBN67"/>
      <c r="KBO67"/>
      <c r="KBP67"/>
      <c r="KBQ67"/>
      <c r="KBR67"/>
      <c r="KBS67"/>
      <c r="KBT67"/>
      <c r="KBU67"/>
      <c r="KBV67"/>
      <c r="KBW67"/>
      <c r="KBX67"/>
      <c r="KBY67"/>
      <c r="KBZ67"/>
      <c r="KCA67"/>
      <c r="KCB67"/>
      <c r="KCC67"/>
      <c r="KCD67"/>
      <c r="KCE67"/>
      <c r="KCF67"/>
      <c r="KCG67"/>
      <c r="KCH67"/>
      <c r="KCI67"/>
      <c r="KCJ67"/>
      <c r="KCK67"/>
      <c r="KCL67"/>
      <c r="KCM67"/>
      <c r="KCN67"/>
      <c r="KCO67"/>
      <c r="KCP67"/>
      <c r="KCQ67"/>
      <c r="KCR67"/>
      <c r="KCS67"/>
      <c r="KCT67"/>
      <c r="KCU67"/>
      <c r="KCV67"/>
      <c r="KCW67"/>
      <c r="KCX67"/>
      <c r="KCY67"/>
      <c r="KCZ67"/>
      <c r="KDA67"/>
      <c r="KDB67"/>
      <c r="KDC67"/>
      <c r="KDD67"/>
      <c r="KDE67"/>
      <c r="KDF67"/>
      <c r="KDG67"/>
      <c r="KDH67"/>
      <c r="KDI67"/>
      <c r="KDJ67"/>
      <c r="KDK67"/>
      <c r="KDL67"/>
      <c r="KDM67"/>
      <c r="KDN67"/>
      <c r="KDO67"/>
      <c r="KDP67"/>
      <c r="KDQ67"/>
      <c r="KDR67"/>
      <c r="KDS67"/>
      <c r="KDT67"/>
      <c r="KDU67"/>
      <c r="KDV67"/>
      <c r="KDW67"/>
      <c r="KDX67"/>
      <c r="KDY67"/>
      <c r="KDZ67"/>
      <c r="KEA67"/>
      <c r="KEB67"/>
      <c r="KEC67"/>
      <c r="KED67"/>
      <c r="KEE67"/>
      <c r="KEF67"/>
      <c r="KEG67"/>
      <c r="KEH67"/>
      <c r="KEI67"/>
      <c r="KEJ67"/>
      <c r="KEK67"/>
      <c r="KEL67"/>
      <c r="KEM67"/>
      <c r="KEN67"/>
      <c r="KEO67"/>
      <c r="KEP67"/>
      <c r="KEQ67"/>
      <c r="KER67"/>
      <c r="KES67"/>
      <c r="KET67"/>
      <c r="KEU67"/>
      <c r="KEV67"/>
      <c r="KEW67"/>
      <c r="KEX67"/>
      <c r="KEY67"/>
      <c r="KEZ67"/>
      <c r="KFA67"/>
      <c r="KFB67"/>
      <c r="KFC67"/>
      <c r="KFD67"/>
      <c r="KFE67"/>
      <c r="KFF67"/>
      <c r="KFG67"/>
      <c r="KFH67"/>
      <c r="KFI67"/>
      <c r="KFJ67"/>
      <c r="KFK67"/>
      <c r="KFL67"/>
      <c r="KFM67"/>
      <c r="KFN67"/>
      <c r="KFO67"/>
      <c r="KFP67"/>
      <c r="KFQ67"/>
      <c r="KFR67"/>
      <c r="KFS67"/>
      <c r="KFT67"/>
      <c r="KFU67"/>
      <c r="KFV67"/>
      <c r="KFW67"/>
      <c r="KFX67"/>
      <c r="KFY67"/>
      <c r="KFZ67"/>
      <c r="KGA67"/>
      <c r="KGB67"/>
      <c r="KGC67"/>
      <c r="KGD67"/>
      <c r="KGE67"/>
      <c r="KGF67"/>
      <c r="KGG67"/>
      <c r="KGH67"/>
      <c r="KGI67"/>
      <c r="KGJ67"/>
      <c r="KGK67"/>
      <c r="KGL67"/>
      <c r="KGM67"/>
      <c r="KGN67"/>
      <c r="KGO67"/>
      <c r="KGP67"/>
      <c r="KGQ67"/>
      <c r="KGR67"/>
      <c r="KGS67"/>
      <c r="KGT67"/>
      <c r="KGU67"/>
      <c r="KGV67"/>
      <c r="KGW67"/>
      <c r="KGX67"/>
      <c r="KGY67"/>
      <c r="KGZ67"/>
      <c r="KHA67"/>
      <c r="KHB67"/>
      <c r="KHC67"/>
      <c r="KHD67"/>
      <c r="KHE67"/>
      <c r="KHF67"/>
      <c r="KHG67"/>
      <c r="KHH67"/>
      <c r="KHI67"/>
      <c r="KHJ67"/>
      <c r="KHK67"/>
      <c r="KHL67"/>
      <c r="KHM67"/>
      <c r="KHN67"/>
      <c r="KHO67"/>
      <c r="KHP67"/>
      <c r="KHQ67"/>
      <c r="KHR67"/>
      <c r="KHS67"/>
      <c r="KHT67"/>
      <c r="KHU67"/>
      <c r="KHV67"/>
      <c r="KHW67"/>
      <c r="KHX67"/>
      <c r="KHY67"/>
      <c r="KHZ67"/>
      <c r="KIA67"/>
      <c r="KIB67"/>
      <c r="KIC67"/>
      <c r="KID67"/>
      <c r="KIE67"/>
      <c r="KIF67"/>
      <c r="KIG67"/>
      <c r="KIH67"/>
      <c r="KII67"/>
      <c r="KIJ67"/>
      <c r="KIK67"/>
      <c r="KIL67"/>
      <c r="KIM67"/>
      <c r="KIN67"/>
      <c r="KIO67"/>
      <c r="KIP67"/>
      <c r="KIQ67"/>
      <c r="KIR67"/>
      <c r="KIS67"/>
      <c r="KIT67"/>
      <c r="KIU67"/>
      <c r="KIV67"/>
      <c r="KIW67"/>
      <c r="KIX67"/>
      <c r="KIY67"/>
      <c r="KIZ67"/>
      <c r="KJA67"/>
      <c r="KJB67"/>
      <c r="KJC67"/>
      <c r="KJD67"/>
      <c r="KJE67"/>
      <c r="KJF67"/>
      <c r="KJG67"/>
      <c r="KJH67"/>
      <c r="KJI67"/>
      <c r="KJJ67"/>
      <c r="KJK67"/>
      <c r="KJL67"/>
      <c r="KJM67"/>
      <c r="KJN67"/>
      <c r="KJO67"/>
      <c r="KJP67"/>
      <c r="KJQ67"/>
      <c r="KJR67"/>
      <c r="KJS67"/>
      <c r="KJT67"/>
      <c r="KJU67"/>
      <c r="KJV67"/>
      <c r="KJW67"/>
      <c r="KJX67"/>
      <c r="KJY67"/>
      <c r="KJZ67"/>
      <c r="KKA67"/>
      <c r="KKB67"/>
      <c r="KKC67"/>
      <c r="KKD67"/>
      <c r="KKE67"/>
      <c r="KKF67"/>
      <c r="KKG67"/>
      <c r="KKH67"/>
      <c r="KKI67"/>
      <c r="KKJ67"/>
      <c r="KKK67"/>
      <c r="KKL67"/>
      <c r="KKM67"/>
      <c r="KKN67"/>
      <c r="KKO67"/>
      <c r="KKP67"/>
      <c r="KKQ67"/>
      <c r="KKR67"/>
      <c r="KKS67"/>
      <c r="KKT67"/>
      <c r="KKU67"/>
      <c r="KKV67"/>
      <c r="KKW67"/>
      <c r="KKX67"/>
      <c r="KKY67"/>
      <c r="KKZ67"/>
      <c r="KLA67"/>
      <c r="KLB67"/>
      <c r="KLC67"/>
      <c r="KLD67"/>
      <c r="KLE67"/>
      <c r="KLF67"/>
      <c r="KLG67"/>
      <c r="KLH67"/>
      <c r="KLI67"/>
      <c r="KLJ67"/>
      <c r="KLK67"/>
      <c r="KLL67"/>
      <c r="KLM67"/>
      <c r="KLN67"/>
      <c r="KLO67"/>
      <c r="KLP67"/>
      <c r="KLQ67"/>
      <c r="KLR67"/>
      <c r="KLS67"/>
      <c r="KLT67"/>
      <c r="KLU67"/>
      <c r="KLV67"/>
      <c r="KLW67"/>
      <c r="KLX67"/>
      <c r="KLY67"/>
      <c r="KLZ67"/>
      <c r="KMA67"/>
      <c r="KMB67"/>
      <c r="KMC67"/>
      <c r="KMD67"/>
      <c r="KME67"/>
      <c r="KMF67"/>
      <c r="KMG67"/>
      <c r="KMH67"/>
      <c r="KMI67"/>
      <c r="KMJ67"/>
      <c r="KMK67"/>
      <c r="KML67"/>
      <c r="KMM67"/>
      <c r="KMN67"/>
      <c r="KMO67"/>
      <c r="KMP67"/>
      <c r="KMQ67"/>
      <c r="KMR67"/>
      <c r="KMS67"/>
      <c r="KMT67"/>
      <c r="KMU67"/>
      <c r="KMV67"/>
      <c r="KMW67"/>
      <c r="KMX67"/>
      <c r="KMY67"/>
      <c r="KMZ67"/>
      <c r="KNA67"/>
      <c r="KNB67"/>
      <c r="KNC67"/>
      <c r="KND67"/>
      <c r="KNE67"/>
      <c r="KNF67"/>
      <c r="KNG67"/>
      <c r="KNH67"/>
      <c r="KNI67"/>
      <c r="KNJ67"/>
      <c r="KNK67"/>
      <c r="KNL67"/>
      <c r="KNM67"/>
      <c r="KNN67"/>
      <c r="KNO67"/>
      <c r="KNP67"/>
      <c r="KNQ67"/>
      <c r="KNR67"/>
      <c r="KNS67"/>
      <c r="KNT67"/>
      <c r="KNU67"/>
      <c r="KNV67"/>
      <c r="KNW67"/>
      <c r="KNX67"/>
      <c r="KNY67"/>
      <c r="KNZ67"/>
      <c r="KOA67"/>
      <c r="KOB67"/>
      <c r="KOC67"/>
      <c r="KOD67"/>
      <c r="KOE67"/>
      <c r="KOF67"/>
      <c r="KOG67"/>
      <c r="KOH67"/>
      <c r="KOI67"/>
      <c r="KOJ67"/>
      <c r="KOK67"/>
      <c r="KOL67"/>
      <c r="KOM67"/>
      <c r="KON67"/>
      <c r="KOO67"/>
      <c r="KOP67"/>
      <c r="KOQ67"/>
      <c r="KOR67"/>
      <c r="KOS67"/>
      <c r="KOT67"/>
      <c r="KOU67"/>
      <c r="KOV67"/>
      <c r="KOW67"/>
      <c r="KOX67"/>
      <c r="KOY67"/>
      <c r="KOZ67"/>
      <c r="KPA67"/>
      <c r="KPB67"/>
      <c r="KPC67"/>
      <c r="KPD67"/>
      <c r="KPE67"/>
      <c r="KPF67"/>
      <c r="KPG67"/>
      <c r="KPH67"/>
      <c r="KPI67"/>
      <c r="KPJ67"/>
      <c r="KPK67"/>
      <c r="KPL67"/>
      <c r="KPM67"/>
      <c r="KPN67"/>
      <c r="KPO67"/>
      <c r="KPP67"/>
      <c r="KPQ67"/>
      <c r="KPR67"/>
      <c r="KPS67"/>
      <c r="KPT67"/>
      <c r="KPU67"/>
      <c r="KPV67"/>
      <c r="KPW67"/>
      <c r="KPX67"/>
      <c r="KPY67"/>
      <c r="KPZ67"/>
      <c r="KQA67"/>
      <c r="KQB67"/>
      <c r="KQC67"/>
      <c r="KQD67"/>
      <c r="KQE67"/>
      <c r="KQF67"/>
      <c r="KQG67"/>
      <c r="KQH67"/>
      <c r="KQI67"/>
      <c r="KQJ67"/>
      <c r="KQK67"/>
      <c r="KQL67"/>
      <c r="KQM67"/>
      <c r="KQN67"/>
      <c r="KQO67"/>
      <c r="KQP67"/>
      <c r="KQQ67"/>
      <c r="KQR67"/>
      <c r="KQS67"/>
      <c r="KQT67"/>
      <c r="KQU67"/>
      <c r="KQV67"/>
      <c r="KQW67"/>
      <c r="KQX67"/>
      <c r="KQY67"/>
      <c r="KQZ67"/>
      <c r="KRA67"/>
      <c r="KRB67"/>
      <c r="KRC67"/>
      <c r="KRD67"/>
      <c r="KRE67"/>
      <c r="KRF67"/>
      <c r="KRG67"/>
      <c r="KRH67"/>
      <c r="KRI67"/>
      <c r="KRJ67"/>
      <c r="KRK67"/>
      <c r="KRL67"/>
      <c r="KRM67"/>
      <c r="KRN67"/>
      <c r="KRO67"/>
      <c r="KRP67"/>
      <c r="KRQ67"/>
      <c r="KRR67"/>
      <c r="KRS67"/>
      <c r="KRT67"/>
      <c r="KRU67"/>
      <c r="KRV67"/>
      <c r="KRW67"/>
      <c r="KRX67"/>
      <c r="KRY67"/>
      <c r="KRZ67"/>
      <c r="KSA67"/>
      <c r="KSB67"/>
      <c r="KSC67"/>
      <c r="KSD67"/>
      <c r="KSE67"/>
      <c r="KSF67"/>
      <c r="KSG67"/>
      <c r="KSH67"/>
      <c r="KSI67"/>
      <c r="KSJ67"/>
      <c r="KSK67"/>
      <c r="KSL67"/>
      <c r="KSM67"/>
      <c r="KSN67"/>
      <c r="KSO67"/>
      <c r="KSP67"/>
      <c r="KSQ67"/>
      <c r="KSR67"/>
      <c r="KSS67"/>
      <c r="KST67"/>
      <c r="KSU67"/>
      <c r="KSV67"/>
      <c r="KSW67"/>
      <c r="KSX67"/>
      <c r="KSY67"/>
      <c r="KSZ67"/>
      <c r="KTA67"/>
      <c r="KTB67"/>
      <c r="KTC67"/>
      <c r="KTD67"/>
      <c r="KTE67"/>
      <c r="KTF67"/>
      <c r="KTG67"/>
      <c r="KTH67"/>
      <c r="KTI67"/>
      <c r="KTJ67"/>
      <c r="KTK67"/>
      <c r="KTL67"/>
      <c r="KTM67"/>
      <c r="KTN67"/>
      <c r="KTO67"/>
      <c r="KTP67"/>
      <c r="KTQ67"/>
      <c r="KTR67"/>
      <c r="KTS67"/>
      <c r="KTT67"/>
      <c r="KTU67"/>
      <c r="KTV67"/>
      <c r="KTW67"/>
      <c r="KTX67"/>
      <c r="KTY67"/>
      <c r="KTZ67"/>
      <c r="KUA67"/>
      <c r="KUB67"/>
      <c r="KUC67"/>
      <c r="KUD67"/>
      <c r="KUE67"/>
      <c r="KUF67"/>
      <c r="KUG67"/>
      <c r="KUH67"/>
      <c r="KUI67"/>
      <c r="KUJ67"/>
      <c r="KUK67"/>
      <c r="KUL67"/>
      <c r="KUM67"/>
      <c r="KUN67"/>
      <c r="KUO67"/>
      <c r="KUP67"/>
      <c r="KUQ67"/>
      <c r="KUR67"/>
      <c r="KUS67"/>
      <c r="KUT67"/>
      <c r="KUU67"/>
      <c r="KUV67"/>
      <c r="KUW67"/>
      <c r="KUX67"/>
      <c r="KUY67"/>
      <c r="KUZ67"/>
      <c r="KVA67"/>
      <c r="KVB67"/>
      <c r="KVC67"/>
      <c r="KVD67"/>
      <c r="KVE67"/>
      <c r="KVF67"/>
      <c r="KVG67"/>
      <c r="KVH67"/>
      <c r="KVI67"/>
      <c r="KVJ67"/>
      <c r="KVK67"/>
      <c r="KVL67"/>
      <c r="KVM67"/>
      <c r="KVN67"/>
      <c r="KVO67"/>
      <c r="KVP67"/>
      <c r="KVQ67"/>
      <c r="KVR67"/>
      <c r="KVS67"/>
      <c r="KVT67"/>
      <c r="KVU67"/>
      <c r="KVV67"/>
      <c r="KVW67"/>
      <c r="KVX67"/>
      <c r="KVY67"/>
      <c r="KVZ67"/>
      <c r="KWA67"/>
      <c r="KWB67"/>
      <c r="KWC67"/>
      <c r="KWD67"/>
      <c r="KWE67"/>
      <c r="KWF67"/>
      <c r="KWG67"/>
      <c r="KWH67"/>
      <c r="KWI67"/>
      <c r="KWJ67"/>
      <c r="KWK67"/>
      <c r="KWL67"/>
      <c r="KWM67"/>
      <c r="KWN67"/>
      <c r="KWO67"/>
      <c r="KWP67"/>
      <c r="KWQ67"/>
      <c r="KWR67"/>
      <c r="KWS67"/>
      <c r="KWT67"/>
      <c r="KWU67"/>
      <c r="KWV67"/>
      <c r="KWW67"/>
      <c r="KWX67"/>
      <c r="KWY67"/>
      <c r="KWZ67"/>
      <c r="KXA67"/>
      <c r="KXB67"/>
      <c r="KXC67"/>
      <c r="KXD67"/>
      <c r="KXE67"/>
      <c r="KXF67"/>
      <c r="KXG67"/>
      <c r="KXH67"/>
      <c r="KXI67"/>
      <c r="KXJ67"/>
      <c r="KXK67"/>
      <c r="KXL67"/>
      <c r="KXM67"/>
      <c r="KXN67"/>
      <c r="KXO67"/>
      <c r="KXP67"/>
      <c r="KXQ67"/>
      <c r="KXR67"/>
      <c r="KXS67"/>
      <c r="KXT67"/>
      <c r="KXU67"/>
      <c r="KXV67"/>
      <c r="KXW67"/>
      <c r="KXX67"/>
      <c r="KXY67"/>
      <c r="KXZ67"/>
      <c r="KYA67"/>
      <c r="KYB67"/>
      <c r="KYC67"/>
      <c r="KYD67"/>
      <c r="KYE67"/>
      <c r="KYF67"/>
      <c r="KYG67"/>
      <c r="KYH67"/>
      <c r="KYI67"/>
      <c r="KYJ67"/>
      <c r="KYK67"/>
      <c r="KYL67"/>
      <c r="KYM67"/>
      <c r="KYN67"/>
      <c r="KYO67"/>
      <c r="KYP67"/>
      <c r="KYQ67"/>
      <c r="KYR67"/>
      <c r="KYS67"/>
      <c r="KYT67"/>
      <c r="KYU67"/>
      <c r="KYV67"/>
      <c r="KYW67"/>
      <c r="KYX67"/>
      <c r="KYY67"/>
      <c r="KYZ67"/>
      <c r="KZA67"/>
      <c r="KZB67"/>
      <c r="KZC67"/>
      <c r="KZD67"/>
      <c r="KZE67"/>
      <c r="KZF67"/>
      <c r="KZG67"/>
      <c r="KZH67"/>
      <c r="KZI67"/>
      <c r="KZJ67"/>
      <c r="KZK67"/>
      <c r="KZL67"/>
      <c r="KZM67"/>
      <c r="KZN67"/>
      <c r="KZO67"/>
      <c r="KZP67"/>
      <c r="KZQ67"/>
      <c r="KZR67"/>
      <c r="KZS67"/>
      <c r="KZT67"/>
      <c r="KZU67"/>
      <c r="KZV67"/>
      <c r="KZW67"/>
      <c r="KZX67"/>
      <c r="KZY67"/>
      <c r="KZZ67"/>
      <c r="LAA67"/>
      <c r="LAB67"/>
      <c r="LAC67"/>
      <c r="LAD67"/>
      <c r="LAE67"/>
      <c r="LAF67"/>
      <c r="LAG67"/>
      <c r="LAH67"/>
      <c r="LAI67"/>
      <c r="LAJ67"/>
      <c r="LAK67"/>
      <c r="LAL67"/>
      <c r="LAM67"/>
      <c r="LAN67"/>
      <c r="LAO67"/>
      <c r="LAP67"/>
      <c r="LAQ67"/>
      <c r="LAR67"/>
      <c r="LAS67"/>
      <c r="LAT67"/>
      <c r="LAU67"/>
      <c r="LAV67"/>
      <c r="LAW67"/>
      <c r="LAX67"/>
      <c r="LAY67"/>
      <c r="LAZ67"/>
      <c r="LBA67"/>
      <c r="LBB67"/>
      <c r="LBC67"/>
      <c r="LBD67"/>
      <c r="LBE67"/>
      <c r="LBF67"/>
      <c r="LBG67"/>
      <c r="LBH67"/>
      <c r="LBI67"/>
      <c r="LBJ67"/>
      <c r="LBK67"/>
      <c r="LBL67"/>
      <c r="LBM67"/>
      <c r="LBN67"/>
      <c r="LBO67"/>
      <c r="LBP67"/>
      <c r="LBQ67"/>
      <c r="LBR67"/>
      <c r="LBS67"/>
      <c r="LBT67"/>
      <c r="LBU67"/>
      <c r="LBV67"/>
      <c r="LBW67"/>
      <c r="LBX67"/>
      <c r="LBY67"/>
      <c r="LBZ67"/>
      <c r="LCA67"/>
      <c r="LCB67"/>
      <c r="LCC67"/>
      <c r="LCD67"/>
      <c r="LCE67"/>
      <c r="LCF67"/>
      <c r="LCG67"/>
      <c r="LCH67"/>
      <c r="LCI67"/>
      <c r="LCJ67"/>
      <c r="LCK67"/>
      <c r="LCL67"/>
      <c r="LCM67"/>
      <c r="LCN67"/>
      <c r="LCO67"/>
      <c r="LCP67"/>
      <c r="LCQ67"/>
      <c r="LCR67"/>
      <c r="LCS67"/>
      <c r="LCT67"/>
      <c r="LCU67"/>
      <c r="LCV67"/>
      <c r="LCW67"/>
      <c r="LCX67"/>
      <c r="LCY67"/>
      <c r="LCZ67"/>
      <c r="LDA67"/>
      <c r="LDB67"/>
      <c r="LDC67"/>
      <c r="LDD67"/>
      <c r="LDE67"/>
      <c r="LDF67"/>
      <c r="LDG67"/>
      <c r="LDH67"/>
      <c r="LDI67"/>
      <c r="LDJ67"/>
      <c r="LDK67"/>
      <c r="LDL67"/>
      <c r="LDM67"/>
      <c r="LDN67"/>
      <c r="LDO67"/>
      <c r="LDP67"/>
      <c r="LDQ67"/>
      <c r="LDR67"/>
      <c r="LDS67"/>
      <c r="LDT67"/>
      <c r="LDU67"/>
      <c r="LDV67"/>
      <c r="LDW67"/>
      <c r="LDX67"/>
      <c r="LDY67"/>
      <c r="LDZ67"/>
      <c r="LEA67"/>
      <c r="LEB67"/>
      <c r="LEC67"/>
      <c r="LED67"/>
      <c r="LEE67"/>
      <c r="LEF67"/>
      <c r="LEG67"/>
      <c r="LEH67"/>
      <c r="LEI67"/>
      <c r="LEJ67"/>
      <c r="LEK67"/>
      <c r="LEL67"/>
      <c r="LEM67"/>
      <c r="LEN67"/>
      <c r="LEO67"/>
      <c r="LEP67"/>
      <c r="LEQ67"/>
      <c r="LER67"/>
      <c r="LES67"/>
      <c r="LET67"/>
      <c r="LEU67"/>
      <c r="LEV67"/>
      <c r="LEW67"/>
      <c r="LEX67"/>
      <c r="LEY67"/>
      <c r="LEZ67"/>
      <c r="LFA67"/>
      <c r="LFB67"/>
      <c r="LFC67"/>
      <c r="LFD67"/>
      <c r="LFE67"/>
      <c r="LFF67"/>
      <c r="LFG67"/>
      <c r="LFH67"/>
      <c r="LFI67"/>
      <c r="LFJ67"/>
      <c r="LFK67"/>
      <c r="LFL67"/>
      <c r="LFM67"/>
      <c r="LFN67"/>
      <c r="LFO67"/>
      <c r="LFP67"/>
      <c r="LFQ67"/>
      <c r="LFR67"/>
      <c r="LFS67"/>
      <c r="LFT67"/>
      <c r="LFU67"/>
      <c r="LFV67"/>
      <c r="LFW67"/>
      <c r="LFX67"/>
      <c r="LFY67"/>
      <c r="LFZ67"/>
      <c r="LGA67"/>
      <c r="LGB67"/>
      <c r="LGC67"/>
      <c r="LGD67"/>
      <c r="LGE67"/>
      <c r="LGF67"/>
      <c r="LGG67"/>
      <c r="LGH67"/>
      <c r="LGI67"/>
      <c r="LGJ67"/>
      <c r="LGK67"/>
      <c r="LGL67"/>
      <c r="LGM67"/>
      <c r="LGN67"/>
      <c r="LGO67"/>
      <c r="LGP67"/>
      <c r="LGQ67"/>
      <c r="LGR67"/>
      <c r="LGS67"/>
      <c r="LGT67"/>
      <c r="LGU67"/>
      <c r="LGV67"/>
      <c r="LGW67"/>
      <c r="LGX67"/>
      <c r="LGY67"/>
      <c r="LGZ67"/>
      <c r="LHA67"/>
      <c r="LHB67"/>
      <c r="LHC67"/>
      <c r="LHD67"/>
      <c r="LHE67"/>
      <c r="LHF67"/>
      <c r="LHG67"/>
      <c r="LHH67"/>
      <c r="LHI67"/>
      <c r="LHJ67"/>
      <c r="LHK67"/>
      <c r="LHL67"/>
      <c r="LHM67"/>
      <c r="LHN67"/>
      <c r="LHO67"/>
      <c r="LHP67"/>
      <c r="LHQ67"/>
      <c r="LHR67"/>
      <c r="LHS67"/>
      <c r="LHT67"/>
      <c r="LHU67"/>
      <c r="LHV67"/>
      <c r="LHW67"/>
      <c r="LHX67"/>
      <c r="LHY67"/>
      <c r="LHZ67"/>
      <c r="LIA67"/>
      <c r="LIB67"/>
      <c r="LIC67"/>
      <c r="LID67"/>
      <c r="LIE67"/>
      <c r="LIF67"/>
      <c r="LIG67"/>
      <c r="LIH67"/>
      <c r="LII67"/>
      <c r="LIJ67"/>
      <c r="LIK67"/>
      <c r="LIL67"/>
      <c r="LIM67"/>
      <c r="LIN67"/>
      <c r="LIO67"/>
      <c r="LIP67"/>
      <c r="LIQ67"/>
      <c r="LIR67"/>
      <c r="LIS67"/>
      <c r="LIT67"/>
      <c r="LIU67"/>
      <c r="LIV67"/>
      <c r="LIW67"/>
      <c r="LIX67"/>
      <c r="LIY67"/>
      <c r="LIZ67"/>
      <c r="LJA67"/>
      <c r="LJB67"/>
      <c r="LJC67"/>
      <c r="LJD67"/>
      <c r="LJE67"/>
      <c r="LJF67"/>
      <c r="LJG67"/>
      <c r="LJH67"/>
      <c r="LJI67"/>
      <c r="LJJ67"/>
      <c r="LJK67"/>
      <c r="LJL67"/>
      <c r="LJM67"/>
      <c r="LJN67"/>
      <c r="LJO67"/>
      <c r="LJP67"/>
      <c r="LJQ67"/>
      <c r="LJR67"/>
      <c r="LJS67"/>
      <c r="LJT67"/>
      <c r="LJU67"/>
      <c r="LJV67"/>
      <c r="LJW67"/>
      <c r="LJX67"/>
      <c r="LJY67"/>
      <c r="LJZ67"/>
      <c r="LKA67"/>
      <c r="LKB67"/>
      <c r="LKC67"/>
      <c r="LKD67"/>
      <c r="LKE67"/>
      <c r="LKF67"/>
      <c r="LKG67"/>
      <c r="LKH67"/>
      <c r="LKI67"/>
      <c r="LKJ67"/>
      <c r="LKK67"/>
      <c r="LKL67"/>
      <c r="LKM67"/>
      <c r="LKN67"/>
      <c r="LKO67"/>
      <c r="LKP67"/>
      <c r="LKQ67"/>
      <c r="LKR67"/>
      <c r="LKS67"/>
      <c r="LKT67"/>
      <c r="LKU67"/>
      <c r="LKV67"/>
      <c r="LKW67"/>
      <c r="LKX67"/>
      <c r="LKY67"/>
      <c r="LKZ67"/>
      <c r="LLA67"/>
      <c r="LLB67"/>
      <c r="LLC67"/>
      <c r="LLD67"/>
      <c r="LLE67"/>
      <c r="LLF67"/>
      <c r="LLG67"/>
      <c r="LLH67"/>
      <c r="LLI67"/>
      <c r="LLJ67"/>
      <c r="LLK67"/>
      <c r="LLL67"/>
      <c r="LLM67"/>
      <c r="LLN67"/>
      <c r="LLO67"/>
      <c r="LLP67"/>
      <c r="LLQ67"/>
      <c r="LLR67"/>
      <c r="LLS67"/>
      <c r="LLT67"/>
      <c r="LLU67"/>
      <c r="LLV67"/>
      <c r="LLW67"/>
      <c r="LLX67"/>
      <c r="LLY67"/>
      <c r="LLZ67"/>
      <c r="LMA67"/>
      <c r="LMB67"/>
      <c r="LMC67"/>
      <c r="LMD67"/>
      <c r="LME67"/>
      <c r="LMF67"/>
      <c r="LMG67"/>
      <c r="LMH67"/>
      <c r="LMI67"/>
      <c r="LMJ67"/>
      <c r="LMK67"/>
      <c r="LML67"/>
      <c r="LMM67"/>
      <c r="LMN67"/>
      <c r="LMO67"/>
      <c r="LMP67"/>
      <c r="LMQ67"/>
      <c r="LMR67"/>
      <c r="LMS67"/>
      <c r="LMT67"/>
      <c r="LMU67"/>
      <c r="LMV67"/>
      <c r="LMW67"/>
      <c r="LMX67"/>
      <c r="LMY67"/>
      <c r="LMZ67"/>
      <c r="LNA67"/>
      <c r="LNB67"/>
      <c r="LNC67"/>
      <c r="LND67"/>
      <c r="LNE67"/>
      <c r="LNF67"/>
      <c r="LNG67"/>
      <c r="LNH67"/>
      <c r="LNI67"/>
      <c r="LNJ67"/>
      <c r="LNK67"/>
      <c r="LNL67"/>
      <c r="LNM67"/>
      <c r="LNN67"/>
      <c r="LNO67"/>
      <c r="LNP67"/>
      <c r="LNQ67"/>
      <c r="LNR67"/>
      <c r="LNS67"/>
      <c r="LNT67"/>
      <c r="LNU67"/>
      <c r="LNV67"/>
      <c r="LNW67"/>
      <c r="LNX67"/>
      <c r="LNY67"/>
      <c r="LNZ67"/>
      <c r="LOA67"/>
      <c r="LOB67"/>
      <c r="LOC67"/>
      <c r="LOD67"/>
      <c r="LOE67"/>
      <c r="LOF67"/>
      <c r="LOG67"/>
      <c r="LOH67"/>
      <c r="LOI67"/>
      <c r="LOJ67"/>
      <c r="LOK67"/>
      <c r="LOL67"/>
      <c r="LOM67"/>
      <c r="LON67"/>
      <c r="LOO67"/>
      <c r="LOP67"/>
      <c r="LOQ67"/>
      <c r="LOR67"/>
      <c r="LOS67"/>
      <c r="LOT67"/>
      <c r="LOU67"/>
      <c r="LOV67"/>
      <c r="LOW67"/>
      <c r="LOX67"/>
      <c r="LOY67"/>
      <c r="LOZ67"/>
      <c r="LPA67"/>
      <c r="LPB67"/>
      <c r="LPC67"/>
      <c r="LPD67"/>
      <c r="LPE67"/>
      <c r="LPF67"/>
      <c r="LPG67"/>
      <c r="LPH67"/>
      <c r="LPI67"/>
      <c r="LPJ67"/>
      <c r="LPK67"/>
      <c r="LPL67"/>
      <c r="LPM67"/>
      <c r="LPN67"/>
      <c r="LPO67"/>
      <c r="LPP67"/>
      <c r="LPQ67"/>
      <c r="LPR67"/>
      <c r="LPS67"/>
      <c r="LPT67"/>
      <c r="LPU67"/>
      <c r="LPV67"/>
      <c r="LPW67"/>
      <c r="LPX67"/>
      <c r="LPY67"/>
      <c r="LPZ67"/>
      <c r="LQA67"/>
      <c r="LQB67"/>
      <c r="LQC67"/>
      <c r="LQD67"/>
      <c r="LQE67"/>
      <c r="LQF67"/>
      <c r="LQG67"/>
      <c r="LQH67"/>
      <c r="LQI67"/>
      <c r="LQJ67"/>
      <c r="LQK67"/>
      <c r="LQL67"/>
      <c r="LQM67"/>
      <c r="LQN67"/>
      <c r="LQO67"/>
      <c r="LQP67"/>
      <c r="LQQ67"/>
      <c r="LQR67"/>
      <c r="LQS67"/>
      <c r="LQT67"/>
      <c r="LQU67"/>
      <c r="LQV67"/>
      <c r="LQW67"/>
      <c r="LQX67"/>
      <c r="LQY67"/>
      <c r="LQZ67"/>
      <c r="LRA67"/>
      <c r="LRB67"/>
      <c r="LRC67"/>
      <c r="LRD67"/>
      <c r="LRE67"/>
      <c r="LRF67"/>
      <c r="LRG67"/>
      <c r="LRH67"/>
      <c r="LRI67"/>
      <c r="LRJ67"/>
      <c r="LRK67"/>
      <c r="LRL67"/>
      <c r="LRM67"/>
      <c r="LRN67"/>
      <c r="LRO67"/>
      <c r="LRP67"/>
      <c r="LRQ67"/>
      <c r="LRR67"/>
      <c r="LRS67"/>
      <c r="LRT67"/>
      <c r="LRU67"/>
      <c r="LRV67"/>
      <c r="LRW67"/>
      <c r="LRX67"/>
      <c r="LRY67"/>
      <c r="LRZ67"/>
      <c r="LSA67"/>
      <c r="LSB67"/>
      <c r="LSC67"/>
      <c r="LSD67"/>
      <c r="LSE67"/>
      <c r="LSF67"/>
      <c r="LSG67"/>
      <c r="LSH67"/>
      <c r="LSI67"/>
      <c r="LSJ67"/>
      <c r="LSK67"/>
      <c r="LSL67"/>
      <c r="LSM67"/>
      <c r="LSN67"/>
      <c r="LSO67"/>
      <c r="LSP67"/>
      <c r="LSQ67"/>
      <c r="LSR67"/>
      <c r="LSS67"/>
      <c r="LST67"/>
      <c r="LSU67"/>
      <c r="LSV67"/>
      <c r="LSW67"/>
      <c r="LSX67"/>
      <c r="LSY67"/>
      <c r="LSZ67"/>
      <c r="LTA67"/>
      <c r="LTB67"/>
      <c r="LTC67"/>
      <c r="LTD67"/>
      <c r="LTE67"/>
      <c r="LTF67"/>
      <c r="LTG67"/>
      <c r="LTH67"/>
      <c r="LTI67"/>
      <c r="LTJ67"/>
      <c r="LTK67"/>
      <c r="LTL67"/>
      <c r="LTM67"/>
      <c r="LTN67"/>
      <c r="LTO67"/>
      <c r="LTP67"/>
      <c r="LTQ67"/>
      <c r="LTR67"/>
      <c r="LTS67"/>
      <c r="LTT67"/>
      <c r="LTU67"/>
      <c r="LTV67"/>
      <c r="LTW67"/>
      <c r="LTX67"/>
      <c r="LTY67"/>
      <c r="LTZ67"/>
      <c r="LUA67"/>
      <c r="LUB67"/>
      <c r="LUC67"/>
      <c r="LUD67"/>
      <c r="LUE67"/>
      <c r="LUF67"/>
      <c r="LUG67"/>
      <c r="LUH67"/>
      <c r="LUI67"/>
      <c r="LUJ67"/>
      <c r="LUK67"/>
      <c r="LUL67"/>
      <c r="LUM67"/>
      <c r="LUN67"/>
      <c r="LUO67"/>
      <c r="LUP67"/>
      <c r="LUQ67"/>
      <c r="LUR67"/>
      <c r="LUS67"/>
      <c r="LUT67"/>
      <c r="LUU67"/>
      <c r="LUV67"/>
      <c r="LUW67"/>
      <c r="LUX67"/>
      <c r="LUY67"/>
      <c r="LUZ67"/>
      <c r="LVA67"/>
      <c r="LVB67"/>
      <c r="LVC67"/>
      <c r="LVD67"/>
      <c r="LVE67"/>
      <c r="LVF67"/>
      <c r="LVG67"/>
      <c r="LVH67"/>
      <c r="LVI67"/>
      <c r="LVJ67"/>
      <c r="LVK67"/>
      <c r="LVL67"/>
      <c r="LVM67"/>
      <c r="LVN67"/>
      <c r="LVO67"/>
      <c r="LVP67"/>
      <c r="LVQ67"/>
      <c r="LVR67"/>
      <c r="LVS67"/>
      <c r="LVT67"/>
      <c r="LVU67"/>
      <c r="LVV67"/>
      <c r="LVW67"/>
      <c r="LVX67"/>
      <c r="LVY67"/>
      <c r="LVZ67"/>
      <c r="LWA67"/>
      <c r="LWB67"/>
      <c r="LWC67"/>
      <c r="LWD67"/>
      <c r="LWE67"/>
      <c r="LWF67"/>
      <c r="LWG67"/>
      <c r="LWH67"/>
      <c r="LWI67"/>
      <c r="LWJ67"/>
      <c r="LWK67"/>
      <c r="LWL67"/>
      <c r="LWM67"/>
      <c r="LWN67"/>
      <c r="LWO67"/>
      <c r="LWP67"/>
      <c r="LWQ67"/>
      <c r="LWR67"/>
      <c r="LWS67"/>
      <c r="LWT67"/>
      <c r="LWU67"/>
      <c r="LWV67"/>
      <c r="LWW67"/>
      <c r="LWX67"/>
      <c r="LWY67"/>
      <c r="LWZ67"/>
      <c r="LXA67"/>
      <c r="LXB67"/>
      <c r="LXC67"/>
      <c r="LXD67"/>
      <c r="LXE67"/>
      <c r="LXF67"/>
      <c r="LXG67"/>
      <c r="LXH67"/>
      <c r="LXI67"/>
      <c r="LXJ67"/>
      <c r="LXK67"/>
      <c r="LXL67"/>
      <c r="LXM67"/>
      <c r="LXN67"/>
      <c r="LXO67"/>
      <c r="LXP67"/>
      <c r="LXQ67"/>
      <c r="LXR67"/>
      <c r="LXS67"/>
      <c r="LXT67"/>
      <c r="LXU67"/>
      <c r="LXV67"/>
      <c r="LXW67"/>
      <c r="LXX67"/>
      <c r="LXY67"/>
      <c r="LXZ67"/>
      <c r="LYA67"/>
      <c r="LYB67"/>
      <c r="LYC67"/>
      <c r="LYD67"/>
      <c r="LYE67"/>
      <c r="LYF67"/>
      <c r="LYG67"/>
      <c r="LYH67"/>
      <c r="LYI67"/>
      <c r="LYJ67"/>
      <c r="LYK67"/>
      <c r="LYL67"/>
      <c r="LYM67"/>
      <c r="LYN67"/>
      <c r="LYO67"/>
      <c r="LYP67"/>
      <c r="LYQ67"/>
      <c r="LYR67"/>
      <c r="LYS67"/>
      <c r="LYT67"/>
      <c r="LYU67"/>
      <c r="LYV67"/>
      <c r="LYW67"/>
      <c r="LYX67"/>
      <c r="LYY67"/>
      <c r="LYZ67"/>
      <c r="LZA67"/>
      <c r="LZB67"/>
      <c r="LZC67"/>
      <c r="LZD67"/>
      <c r="LZE67"/>
      <c r="LZF67"/>
      <c r="LZG67"/>
      <c r="LZH67"/>
      <c r="LZI67"/>
      <c r="LZJ67"/>
      <c r="LZK67"/>
      <c r="LZL67"/>
      <c r="LZM67"/>
      <c r="LZN67"/>
      <c r="LZO67"/>
      <c r="LZP67"/>
      <c r="LZQ67"/>
      <c r="LZR67"/>
      <c r="LZS67"/>
      <c r="LZT67"/>
      <c r="LZU67"/>
      <c r="LZV67"/>
      <c r="LZW67"/>
      <c r="LZX67"/>
      <c r="LZY67"/>
      <c r="LZZ67"/>
      <c r="MAA67"/>
      <c r="MAB67"/>
      <c r="MAC67"/>
      <c r="MAD67"/>
      <c r="MAE67"/>
      <c r="MAF67"/>
      <c r="MAG67"/>
      <c r="MAH67"/>
      <c r="MAI67"/>
      <c r="MAJ67"/>
      <c r="MAK67"/>
      <c r="MAL67"/>
      <c r="MAM67"/>
      <c r="MAN67"/>
      <c r="MAO67"/>
      <c r="MAP67"/>
      <c r="MAQ67"/>
      <c r="MAR67"/>
      <c r="MAS67"/>
      <c r="MAT67"/>
      <c r="MAU67"/>
      <c r="MAV67"/>
      <c r="MAW67"/>
      <c r="MAX67"/>
      <c r="MAY67"/>
      <c r="MAZ67"/>
      <c r="MBA67"/>
      <c r="MBB67"/>
      <c r="MBC67"/>
      <c r="MBD67"/>
      <c r="MBE67"/>
      <c r="MBF67"/>
      <c r="MBG67"/>
      <c r="MBH67"/>
      <c r="MBI67"/>
      <c r="MBJ67"/>
      <c r="MBK67"/>
      <c r="MBL67"/>
      <c r="MBM67"/>
      <c r="MBN67"/>
      <c r="MBO67"/>
      <c r="MBP67"/>
      <c r="MBQ67"/>
      <c r="MBR67"/>
      <c r="MBS67"/>
      <c r="MBT67"/>
      <c r="MBU67"/>
      <c r="MBV67"/>
      <c r="MBW67"/>
      <c r="MBX67"/>
      <c r="MBY67"/>
      <c r="MBZ67"/>
      <c r="MCA67"/>
      <c r="MCB67"/>
      <c r="MCC67"/>
      <c r="MCD67"/>
      <c r="MCE67"/>
      <c r="MCF67"/>
      <c r="MCG67"/>
      <c r="MCH67"/>
      <c r="MCI67"/>
      <c r="MCJ67"/>
      <c r="MCK67"/>
      <c r="MCL67"/>
      <c r="MCM67"/>
      <c r="MCN67"/>
      <c r="MCO67"/>
      <c r="MCP67"/>
      <c r="MCQ67"/>
      <c r="MCR67"/>
      <c r="MCS67"/>
      <c r="MCT67"/>
      <c r="MCU67"/>
      <c r="MCV67"/>
      <c r="MCW67"/>
      <c r="MCX67"/>
      <c r="MCY67"/>
      <c r="MCZ67"/>
      <c r="MDA67"/>
      <c r="MDB67"/>
      <c r="MDC67"/>
      <c r="MDD67"/>
      <c r="MDE67"/>
      <c r="MDF67"/>
      <c r="MDG67"/>
      <c r="MDH67"/>
      <c r="MDI67"/>
      <c r="MDJ67"/>
      <c r="MDK67"/>
      <c r="MDL67"/>
      <c r="MDM67"/>
      <c r="MDN67"/>
      <c r="MDO67"/>
      <c r="MDP67"/>
      <c r="MDQ67"/>
      <c r="MDR67"/>
      <c r="MDS67"/>
      <c r="MDT67"/>
      <c r="MDU67"/>
      <c r="MDV67"/>
      <c r="MDW67"/>
      <c r="MDX67"/>
      <c r="MDY67"/>
      <c r="MDZ67"/>
      <c r="MEA67"/>
      <c r="MEB67"/>
      <c r="MEC67"/>
      <c r="MED67"/>
      <c r="MEE67"/>
      <c r="MEF67"/>
      <c r="MEG67"/>
      <c r="MEH67"/>
      <c r="MEI67"/>
      <c r="MEJ67"/>
      <c r="MEK67"/>
      <c r="MEL67"/>
      <c r="MEM67"/>
      <c r="MEN67"/>
      <c r="MEO67"/>
      <c r="MEP67"/>
      <c r="MEQ67"/>
      <c r="MER67"/>
      <c r="MES67"/>
      <c r="MET67"/>
      <c r="MEU67"/>
      <c r="MEV67"/>
      <c r="MEW67"/>
      <c r="MEX67"/>
      <c r="MEY67"/>
      <c r="MEZ67"/>
      <c r="MFA67"/>
      <c r="MFB67"/>
      <c r="MFC67"/>
      <c r="MFD67"/>
      <c r="MFE67"/>
      <c r="MFF67"/>
      <c r="MFG67"/>
      <c r="MFH67"/>
      <c r="MFI67"/>
      <c r="MFJ67"/>
      <c r="MFK67"/>
      <c r="MFL67"/>
      <c r="MFM67"/>
      <c r="MFN67"/>
      <c r="MFO67"/>
      <c r="MFP67"/>
      <c r="MFQ67"/>
      <c r="MFR67"/>
      <c r="MFS67"/>
      <c r="MFT67"/>
      <c r="MFU67"/>
      <c r="MFV67"/>
      <c r="MFW67"/>
      <c r="MFX67"/>
      <c r="MFY67"/>
      <c r="MFZ67"/>
      <c r="MGA67"/>
      <c r="MGB67"/>
      <c r="MGC67"/>
      <c r="MGD67"/>
      <c r="MGE67"/>
      <c r="MGF67"/>
      <c r="MGG67"/>
      <c r="MGH67"/>
      <c r="MGI67"/>
      <c r="MGJ67"/>
      <c r="MGK67"/>
      <c r="MGL67"/>
      <c r="MGM67"/>
      <c r="MGN67"/>
      <c r="MGO67"/>
      <c r="MGP67"/>
      <c r="MGQ67"/>
      <c r="MGR67"/>
      <c r="MGS67"/>
      <c r="MGT67"/>
      <c r="MGU67"/>
      <c r="MGV67"/>
      <c r="MGW67"/>
      <c r="MGX67"/>
      <c r="MGY67"/>
      <c r="MGZ67"/>
      <c r="MHA67"/>
      <c r="MHB67"/>
      <c r="MHC67"/>
      <c r="MHD67"/>
      <c r="MHE67"/>
      <c r="MHF67"/>
      <c r="MHG67"/>
      <c r="MHH67"/>
      <c r="MHI67"/>
      <c r="MHJ67"/>
      <c r="MHK67"/>
      <c r="MHL67"/>
      <c r="MHM67"/>
      <c r="MHN67"/>
      <c r="MHO67"/>
      <c r="MHP67"/>
      <c r="MHQ67"/>
      <c r="MHR67"/>
      <c r="MHS67"/>
      <c r="MHT67"/>
      <c r="MHU67"/>
      <c r="MHV67"/>
      <c r="MHW67"/>
      <c r="MHX67"/>
      <c r="MHY67"/>
      <c r="MHZ67"/>
      <c r="MIA67"/>
      <c r="MIB67"/>
      <c r="MIC67"/>
      <c r="MID67"/>
      <c r="MIE67"/>
      <c r="MIF67"/>
      <c r="MIG67"/>
      <c r="MIH67"/>
      <c r="MII67"/>
      <c r="MIJ67"/>
      <c r="MIK67"/>
      <c r="MIL67"/>
      <c r="MIM67"/>
      <c r="MIN67"/>
      <c r="MIO67"/>
      <c r="MIP67"/>
      <c r="MIQ67"/>
      <c r="MIR67"/>
      <c r="MIS67"/>
      <c r="MIT67"/>
      <c r="MIU67"/>
      <c r="MIV67"/>
      <c r="MIW67"/>
      <c r="MIX67"/>
      <c r="MIY67"/>
      <c r="MIZ67"/>
      <c r="MJA67"/>
      <c r="MJB67"/>
      <c r="MJC67"/>
      <c r="MJD67"/>
      <c r="MJE67"/>
      <c r="MJF67"/>
      <c r="MJG67"/>
      <c r="MJH67"/>
      <c r="MJI67"/>
      <c r="MJJ67"/>
      <c r="MJK67"/>
      <c r="MJL67"/>
      <c r="MJM67"/>
      <c r="MJN67"/>
      <c r="MJO67"/>
      <c r="MJP67"/>
      <c r="MJQ67"/>
      <c r="MJR67"/>
      <c r="MJS67"/>
      <c r="MJT67"/>
      <c r="MJU67"/>
      <c r="MJV67"/>
      <c r="MJW67"/>
      <c r="MJX67"/>
      <c r="MJY67"/>
      <c r="MJZ67"/>
      <c r="MKA67"/>
      <c r="MKB67"/>
      <c r="MKC67"/>
      <c r="MKD67"/>
      <c r="MKE67"/>
      <c r="MKF67"/>
      <c r="MKG67"/>
      <c r="MKH67"/>
      <c r="MKI67"/>
      <c r="MKJ67"/>
      <c r="MKK67"/>
      <c r="MKL67"/>
      <c r="MKM67"/>
      <c r="MKN67"/>
      <c r="MKO67"/>
      <c r="MKP67"/>
      <c r="MKQ67"/>
      <c r="MKR67"/>
      <c r="MKS67"/>
      <c r="MKT67"/>
      <c r="MKU67"/>
      <c r="MKV67"/>
      <c r="MKW67"/>
      <c r="MKX67"/>
      <c r="MKY67"/>
      <c r="MKZ67"/>
      <c r="MLA67"/>
      <c r="MLB67"/>
      <c r="MLC67"/>
      <c r="MLD67"/>
      <c r="MLE67"/>
      <c r="MLF67"/>
      <c r="MLG67"/>
      <c r="MLH67"/>
      <c r="MLI67"/>
      <c r="MLJ67"/>
      <c r="MLK67"/>
      <c r="MLL67"/>
      <c r="MLM67"/>
      <c r="MLN67"/>
      <c r="MLO67"/>
      <c r="MLP67"/>
      <c r="MLQ67"/>
      <c r="MLR67"/>
      <c r="MLS67"/>
      <c r="MLT67"/>
      <c r="MLU67"/>
      <c r="MLV67"/>
      <c r="MLW67"/>
      <c r="MLX67"/>
      <c r="MLY67"/>
      <c r="MLZ67"/>
      <c r="MMA67"/>
      <c r="MMB67"/>
      <c r="MMC67"/>
      <c r="MMD67"/>
      <c r="MME67"/>
      <c r="MMF67"/>
      <c r="MMG67"/>
      <c r="MMH67"/>
      <c r="MMI67"/>
      <c r="MMJ67"/>
      <c r="MMK67"/>
      <c r="MML67"/>
      <c r="MMM67"/>
      <c r="MMN67"/>
      <c r="MMO67"/>
      <c r="MMP67"/>
      <c r="MMQ67"/>
      <c r="MMR67"/>
      <c r="MMS67"/>
      <c r="MMT67"/>
      <c r="MMU67"/>
      <c r="MMV67"/>
      <c r="MMW67"/>
      <c r="MMX67"/>
      <c r="MMY67"/>
      <c r="MMZ67"/>
      <c r="MNA67"/>
      <c r="MNB67"/>
      <c r="MNC67"/>
      <c r="MND67"/>
      <c r="MNE67"/>
      <c r="MNF67"/>
      <c r="MNG67"/>
      <c r="MNH67"/>
      <c r="MNI67"/>
      <c r="MNJ67"/>
      <c r="MNK67"/>
      <c r="MNL67"/>
      <c r="MNM67"/>
      <c r="MNN67"/>
      <c r="MNO67"/>
      <c r="MNP67"/>
      <c r="MNQ67"/>
      <c r="MNR67"/>
      <c r="MNS67"/>
      <c r="MNT67"/>
      <c r="MNU67"/>
      <c r="MNV67"/>
      <c r="MNW67"/>
      <c r="MNX67"/>
      <c r="MNY67"/>
      <c r="MNZ67"/>
      <c r="MOA67"/>
      <c r="MOB67"/>
      <c r="MOC67"/>
      <c r="MOD67"/>
      <c r="MOE67"/>
      <c r="MOF67"/>
      <c r="MOG67"/>
      <c r="MOH67"/>
      <c r="MOI67"/>
      <c r="MOJ67"/>
      <c r="MOK67"/>
      <c r="MOL67"/>
      <c r="MOM67"/>
      <c r="MON67"/>
      <c r="MOO67"/>
      <c r="MOP67"/>
      <c r="MOQ67"/>
      <c r="MOR67"/>
      <c r="MOS67"/>
      <c r="MOT67"/>
      <c r="MOU67"/>
      <c r="MOV67"/>
      <c r="MOW67"/>
      <c r="MOX67"/>
      <c r="MOY67"/>
      <c r="MOZ67"/>
      <c r="MPA67"/>
      <c r="MPB67"/>
      <c r="MPC67"/>
      <c r="MPD67"/>
      <c r="MPE67"/>
      <c r="MPF67"/>
      <c r="MPG67"/>
      <c r="MPH67"/>
      <c r="MPI67"/>
      <c r="MPJ67"/>
      <c r="MPK67"/>
      <c r="MPL67"/>
      <c r="MPM67"/>
      <c r="MPN67"/>
      <c r="MPO67"/>
      <c r="MPP67"/>
      <c r="MPQ67"/>
      <c r="MPR67"/>
      <c r="MPS67"/>
      <c r="MPT67"/>
      <c r="MPU67"/>
      <c r="MPV67"/>
      <c r="MPW67"/>
      <c r="MPX67"/>
      <c r="MPY67"/>
      <c r="MPZ67"/>
      <c r="MQA67"/>
      <c r="MQB67"/>
      <c r="MQC67"/>
      <c r="MQD67"/>
      <c r="MQE67"/>
      <c r="MQF67"/>
      <c r="MQG67"/>
      <c r="MQH67"/>
      <c r="MQI67"/>
      <c r="MQJ67"/>
      <c r="MQK67"/>
      <c r="MQL67"/>
      <c r="MQM67"/>
      <c r="MQN67"/>
      <c r="MQO67"/>
      <c r="MQP67"/>
      <c r="MQQ67"/>
      <c r="MQR67"/>
      <c r="MQS67"/>
      <c r="MQT67"/>
      <c r="MQU67"/>
      <c r="MQV67"/>
      <c r="MQW67"/>
      <c r="MQX67"/>
      <c r="MQY67"/>
      <c r="MQZ67"/>
      <c r="MRA67"/>
      <c r="MRB67"/>
      <c r="MRC67"/>
      <c r="MRD67"/>
      <c r="MRE67"/>
      <c r="MRF67"/>
      <c r="MRG67"/>
      <c r="MRH67"/>
      <c r="MRI67"/>
      <c r="MRJ67"/>
      <c r="MRK67"/>
      <c r="MRL67"/>
      <c r="MRM67"/>
      <c r="MRN67"/>
      <c r="MRO67"/>
      <c r="MRP67"/>
      <c r="MRQ67"/>
      <c r="MRR67"/>
      <c r="MRS67"/>
      <c r="MRT67"/>
      <c r="MRU67"/>
      <c r="MRV67"/>
      <c r="MRW67"/>
      <c r="MRX67"/>
      <c r="MRY67"/>
      <c r="MRZ67"/>
      <c r="MSA67"/>
      <c r="MSB67"/>
      <c r="MSC67"/>
      <c r="MSD67"/>
      <c r="MSE67"/>
      <c r="MSF67"/>
      <c r="MSG67"/>
      <c r="MSH67"/>
      <c r="MSI67"/>
      <c r="MSJ67"/>
      <c r="MSK67"/>
      <c r="MSL67"/>
      <c r="MSM67"/>
      <c r="MSN67"/>
      <c r="MSO67"/>
      <c r="MSP67"/>
      <c r="MSQ67"/>
      <c r="MSR67"/>
      <c r="MSS67"/>
      <c r="MST67"/>
      <c r="MSU67"/>
      <c r="MSV67"/>
      <c r="MSW67"/>
      <c r="MSX67"/>
      <c r="MSY67"/>
      <c r="MSZ67"/>
      <c r="MTA67"/>
      <c r="MTB67"/>
      <c r="MTC67"/>
      <c r="MTD67"/>
      <c r="MTE67"/>
      <c r="MTF67"/>
      <c r="MTG67"/>
      <c r="MTH67"/>
      <c r="MTI67"/>
      <c r="MTJ67"/>
      <c r="MTK67"/>
      <c r="MTL67"/>
      <c r="MTM67"/>
      <c r="MTN67"/>
      <c r="MTO67"/>
      <c r="MTP67"/>
      <c r="MTQ67"/>
      <c r="MTR67"/>
      <c r="MTS67"/>
      <c r="MTT67"/>
      <c r="MTU67"/>
      <c r="MTV67"/>
      <c r="MTW67"/>
      <c r="MTX67"/>
      <c r="MTY67"/>
      <c r="MTZ67"/>
      <c r="MUA67"/>
      <c r="MUB67"/>
      <c r="MUC67"/>
      <c r="MUD67"/>
      <c r="MUE67"/>
      <c r="MUF67"/>
      <c r="MUG67"/>
      <c r="MUH67"/>
      <c r="MUI67"/>
      <c r="MUJ67"/>
      <c r="MUK67"/>
      <c r="MUL67"/>
      <c r="MUM67"/>
      <c r="MUN67"/>
      <c r="MUO67"/>
      <c r="MUP67"/>
      <c r="MUQ67"/>
      <c r="MUR67"/>
      <c r="MUS67"/>
      <c r="MUT67"/>
      <c r="MUU67"/>
      <c r="MUV67"/>
      <c r="MUW67"/>
      <c r="MUX67"/>
      <c r="MUY67"/>
      <c r="MUZ67"/>
      <c r="MVA67"/>
      <c r="MVB67"/>
      <c r="MVC67"/>
      <c r="MVD67"/>
      <c r="MVE67"/>
      <c r="MVF67"/>
      <c r="MVG67"/>
      <c r="MVH67"/>
      <c r="MVI67"/>
      <c r="MVJ67"/>
      <c r="MVK67"/>
      <c r="MVL67"/>
      <c r="MVM67"/>
      <c r="MVN67"/>
      <c r="MVO67"/>
      <c r="MVP67"/>
      <c r="MVQ67"/>
      <c r="MVR67"/>
      <c r="MVS67"/>
      <c r="MVT67"/>
      <c r="MVU67"/>
      <c r="MVV67"/>
      <c r="MVW67"/>
      <c r="MVX67"/>
      <c r="MVY67"/>
      <c r="MVZ67"/>
      <c r="MWA67"/>
      <c r="MWB67"/>
      <c r="MWC67"/>
      <c r="MWD67"/>
      <c r="MWE67"/>
      <c r="MWF67"/>
      <c r="MWG67"/>
      <c r="MWH67"/>
      <c r="MWI67"/>
      <c r="MWJ67"/>
      <c r="MWK67"/>
      <c r="MWL67"/>
      <c r="MWM67"/>
      <c r="MWN67"/>
      <c r="MWO67"/>
      <c r="MWP67"/>
      <c r="MWQ67"/>
      <c r="MWR67"/>
      <c r="MWS67"/>
      <c r="MWT67"/>
      <c r="MWU67"/>
      <c r="MWV67"/>
      <c r="MWW67"/>
      <c r="MWX67"/>
      <c r="MWY67"/>
      <c r="MWZ67"/>
      <c r="MXA67"/>
      <c r="MXB67"/>
      <c r="MXC67"/>
      <c r="MXD67"/>
      <c r="MXE67"/>
      <c r="MXF67"/>
      <c r="MXG67"/>
      <c r="MXH67"/>
      <c r="MXI67"/>
      <c r="MXJ67"/>
      <c r="MXK67"/>
      <c r="MXL67"/>
      <c r="MXM67"/>
      <c r="MXN67"/>
      <c r="MXO67"/>
      <c r="MXP67"/>
      <c r="MXQ67"/>
      <c r="MXR67"/>
      <c r="MXS67"/>
      <c r="MXT67"/>
      <c r="MXU67"/>
      <c r="MXV67"/>
      <c r="MXW67"/>
      <c r="MXX67"/>
      <c r="MXY67"/>
      <c r="MXZ67"/>
      <c r="MYA67"/>
      <c r="MYB67"/>
      <c r="MYC67"/>
      <c r="MYD67"/>
      <c r="MYE67"/>
      <c r="MYF67"/>
      <c r="MYG67"/>
      <c r="MYH67"/>
      <c r="MYI67"/>
      <c r="MYJ67"/>
      <c r="MYK67"/>
      <c r="MYL67"/>
      <c r="MYM67"/>
      <c r="MYN67"/>
      <c r="MYO67"/>
      <c r="MYP67"/>
      <c r="MYQ67"/>
      <c r="MYR67"/>
      <c r="MYS67"/>
      <c r="MYT67"/>
      <c r="MYU67"/>
      <c r="MYV67"/>
      <c r="MYW67"/>
      <c r="MYX67"/>
      <c r="MYY67"/>
      <c r="MYZ67"/>
      <c r="MZA67"/>
      <c r="MZB67"/>
      <c r="MZC67"/>
      <c r="MZD67"/>
      <c r="MZE67"/>
      <c r="MZF67"/>
      <c r="MZG67"/>
      <c r="MZH67"/>
      <c r="MZI67"/>
      <c r="MZJ67"/>
      <c r="MZK67"/>
      <c r="MZL67"/>
      <c r="MZM67"/>
      <c r="MZN67"/>
      <c r="MZO67"/>
      <c r="MZP67"/>
      <c r="MZQ67"/>
      <c r="MZR67"/>
      <c r="MZS67"/>
      <c r="MZT67"/>
      <c r="MZU67"/>
      <c r="MZV67"/>
      <c r="MZW67"/>
      <c r="MZX67"/>
      <c r="MZY67"/>
      <c r="MZZ67"/>
      <c r="NAA67"/>
      <c r="NAB67"/>
      <c r="NAC67"/>
      <c r="NAD67"/>
      <c r="NAE67"/>
      <c r="NAF67"/>
      <c r="NAG67"/>
      <c r="NAH67"/>
      <c r="NAI67"/>
      <c r="NAJ67"/>
      <c r="NAK67"/>
      <c r="NAL67"/>
      <c r="NAM67"/>
      <c r="NAN67"/>
      <c r="NAO67"/>
      <c r="NAP67"/>
      <c r="NAQ67"/>
      <c r="NAR67"/>
      <c r="NAS67"/>
      <c r="NAT67"/>
      <c r="NAU67"/>
      <c r="NAV67"/>
      <c r="NAW67"/>
      <c r="NAX67"/>
      <c r="NAY67"/>
      <c r="NAZ67"/>
      <c r="NBA67"/>
      <c r="NBB67"/>
      <c r="NBC67"/>
      <c r="NBD67"/>
      <c r="NBE67"/>
      <c r="NBF67"/>
      <c r="NBG67"/>
      <c r="NBH67"/>
      <c r="NBI67"/>
      <c r="NBJ67"/>
      <c r="NBK67"/>
      <c r="NBL67"/>
      <c r="NBM67"/>
      <c r="NBN67"/>
      <c r="NBO67"/>
      <c r="NBP67"/>
      <c r="NBQ67"/>
      <c r="NBR67"/>
      <c r="NBS67"/>
      <c r="NBT67"/>
      <c r="NBU67"/>
      <c r="NBV67"/>
      <c r="NBW67"/>
      <c r="NBX67"/>
      <c r="NBY67"/>
      <c r="NBZ67"/>
      <c r="NCA67"/>
      <c r="NCB67"/>
      <c r="NCC67"/>
      <c r="NCD67"/>
      <c r="NCE67"/>
      <c r="NCF67"/>
      <c r="NCG67"/>
      <c r="NCH67"/>
      <c r="NCI67"/>
      <c r="NCJ67"/>
      <c r="NCK67"/>
      <c r="NCL67"/>
      <c r="NCM67"/>
      <c r="NCN67"/>
      <c r="NCO67"/>
      <c r="NCP67"/>
      <c r="NCQ67"/>
      <c r="NCR67"/>
      <c r="NCS67"/>
      <c r="NCT67"/>
      <c r="NCU67"/>
      <c r="NCV67"/>
      <c r="NCW67"/>
      <c r="NCX67"/>
      <c r="NCY67"/>
      <c r="NCZ67"/>
      <c r="NDA67"/>
      <c r="NDB67"/>
      <c r="NDC67"/>
      <c r="NDD67"/>
      <c r="NDE67"/>
      <c r="NDF67"/>
      <c r="NDG67"/>
      <c r="NDH67"/>
      <c r="NDI67"/>
      <c r="NDJ67"/>
      <c r="NDK67"/>
      <c r="NDL67"/>
      <c r="NDM67"/>
      <c r="NDN67"/>
      <c r="NDO67"/>
      <c r="NDP67"/>
      <c r="NDQ67"/>
      <c r="NDR67"/>
      <c r="NDS67"/>
      <c r="NDT67"/>
      <c r="NDU67"/>
      <c r="NDV67"/>
      <c r="NDW67"/>
      <c r="NDX67"/>
      <c r="NDY67"/>
      <c r="NDZ67"/>
      <c r="NEA67"/>
      <c r="NEB67"/>
      <c r="NEC67"/>
      <c r="NED67"/>
      <c r="NEE67"/>
      <c r="NEF67"/>
      <c r="NEG67"/>
      <c r="NEH67"/>
      <c r="NEI67"/>
      <c r="NEJ67"/>
      <c r="NEK67"/>
      <c r="NEL67"/>
      <c r="NEM67"/>
      <c r="NEN67"/>
      <c r="NEO67"/>
      <c r="NEP67"/>
      <c r="NEQ67"/>
      <c r="NER67"/>
      <c r="NES67"/>
      <c r="NET67"/>
      <c r="NEU67"/>
      <c r="NEV67"/>
      <c r="NEW67"/>
      <c r="NEX67"/>
      <c r="NEY67"/>
      <c r="NEZ67"/>
      <c r="NFA67"/>
      <c r="NFB67"/>
      <c r="NFC67"/>
      <c r="NFD67"/>
      <c r="NFE67"/>
      <c r="NFF67"/>
      <c r="NFG67"/>
      <c r="NFH67"/>
      <c r="NFI67"/>
      <c r="NFJ67"/>
      <c r="NFK67"/>
      <c r="NFL67"/>
      <c r="NFM67"/>
      <c r="NFN67"/>
      <c r="NFO67"/>
      <c r="NFP67"/>
      <c r="NFQ67"/>
      <c r="NFR67"/>
      <c r="NFS67"/>
      <c r="NFT67"/>
      <c r="NFU67"/>
      <c r="NFV67"/>
      <c r="NFW67"/>
      <c r="NFX67"/>
      <c r="NFY67"/>
      <c r="NFZ67"/>
      <c r="NGA67"/>
      <c r="NGB67"/>
      <c r="NGC67"/>
      <c r="NGD67"/>
      <c r="NGE67"/>
      <c r="NGF67"/>
      <c r="NGG67"/>
      <c r="NGH67"/>
      <c r="NGI67"/>
      <c r="NGJ67"/>
      <c r="NGK67"/>
      <c r="NGL67"/>
      <c r="NGM67"/>
      <c r="NGN67"/>
      <c r="NGO67"/>
      <c r="NGP67"/>
      <c r="NGQ67"/>
      <c r="NGR67"/>
      <c r="NGS67"/>
      <c r="NGT67"/>
      <c r="NGU67"/>
      <c r="NGV67"/>
      <c r="NGW67"/>
      <c r="NGX67"/>
      <c r="NGY67"/>
      <c r="NGZ67"/>
      <c r="NHA67"/>
      <c r="NHB67"/>
      <c r="NHC67"/>
      <c r="NHD67"/>
      <c r="NHE67"/>
      <c r="NHF67"/>
      <c r="NHG67"/>
      <c r="NHH67"/>
      <c r="NHI67"/>
      <c r="NHJ67"/>
      <c r="NHK67"/>
      <c r="NHL67"/>
      <c r="NHM67"/>
      <c r="NHN67"/>
      <c r="NHO67"/>
      <c r="NHP67"/>
      <c r="NHQ67"/>
      <c r="NHR67"/>
      <c r="NHS67"/>
      <c r="NHT67"/>
      <c r="NHU67"/>
      <c r="NHV67"/>
      <c r="NHW67"/>
      <c r="NHX67"/>
      <c r="NHY67"/>
      <c r="NHZ67"/>
      <c r="NIA67"/>
      <c r="NIB67"/>
      <c r="NIC67"/>
      <c r="NID67"/>
      <c r="NIE67"/>
      <c r="NIF67"/>
      <c r="NIG67"/>
      <c r="NIH67"/>
      <c r="NII67"/>
      <c r="NIJ67"/>
      <c r="NIK67"/>
      <c r="NIL67"/>
      <c r="NIM67"/>
      <c r="NIN67"/>
      <c r="NIO67"/>
      <c r="NIP67"/>
      <c r="NIQ67"/>
      <c r="NIR67"/>
      <c r="NIS67"/>
      <c r="NIT67"/>
      <c r="NIU67"/>
      <c r="NIV67"/>
      <c r="NIW67"/>
      <c r="NIX67"/>
      <c r="NIY67"/>
      <c r="NIZ67"/>
      <c r="NJA67"/>
      <c r="NJB67"/>
      <c r="NJC67"/>
      <c r="NJD67"/>
      <c r="NJE67"/>
      <c r="NJF67"/>
      <c r="NJG67"/>
      <c r="NJH67"/>
      <c r="NJI67"/>
      <c r="NJJ67"/>
      <c r="NJK67"/>
      <c r="NJL67"/>
      <c r="NJM67"/>
      <c r="NJN67"/>
      <c r="NJO67"/>
      <c r="NJP67"/>
      <c r="NJQ67"/>
      <c r="NJR67"/>
      <c r="NJS67"/>
      <c r="NJT67"/>
      <c r="NJU67"/>
      <c r="NJV67"/>
      <c r="NJW67"/>
      <c r="NJX67"/>
      <c r="NJY67"/>
      <c r="NJZ67"/>
      <c r="NKA67"/>
      <c r="NKB67"/>
      <c r="NKC67"/>
      <c r="NKD67"/>
      <c r="NKE67"/>
      <c r="NKF67"/>
      <c r="NKG67"/>
      <c r="NKH67"/>
      <c r="NKI67"/>
      <c r="NKJ67"/>
      <c r="NKK67"/>
      <c r="NKL67"/>
      <c r="NKM67"/>
      <c r="NKN67"/>
      <c r="NKO67"/>
      <c r="NKP67"/>
      <c r="NKQ67"/>
      <c r="NKR67"/>
      <c r="NKS67"/>
      <c r="NKT67"/>
      <c r="NKU67"/>
      <c r="NKV67"/>
      <c r="NKW67"/>
      <c r="NKX67"/>
      <c r="NKY67"/>
      <c r="NKZ67"/>
      <c r="NLA67"/>
      <c r="NLB67"/>
      <c r="NLC67"/>
      <c r="NLD67"/>
      <c r="NLE67"/>
      <c r="NLF67"/>
      <c r="NLG67"/>
      <c r="NLH67"/>
      <c r="NLI67"/>
      <c r="NLJ67"/>
      <c r="NLK67"/>
      <c r="NLL67"/>
      <c r="NLM67"/>
      <c r="NLN67"/>
      <c r="NLO67"/>
      <c r="NLP67"/>
      <c r="NLQ67"/>
      <c r="NLR67"/>
      <c r="NLS67"/>
      <c r="NLT67"/>
      <c r="NLU67"/>
      <c r="NLV67"/>
      <c r="NLW67"/>
      <c r="NLX67"/>
      <c r="NLY67"/>
      <c r="NLZ67"/>
      <c r="NMA67"/>
      <c r="NMB67"/>
      <c r="NMC67"/>
      <c r="NMD67"/>
      <c r="NME67"/>
      <c r="NMF67"/>
      <c r="NMG67"/>
      <c r="NMH67"/>
      <c r="NMI67"/>
      <c r="NMJ67"/>
      <c r="NMK67"/>
      <c r="NML67"/>
      <c r="NMM67"/>
      <c r="NMN67"/>
      <c r="NMO67"/>
      <c r="NMP67"/>
      <c r="NMQ67"/>
      <c r="NMR67"/>
      <c r="NMS67"/>
      <c r="NMT67"/>
      <c r="NMU67"/>
      <c r="NMV67"/>
      <c r="NMW67"/>
      <c r="NMX67"/>
      <c r="NMY67"/>
      <c r="NMZ67"/>
      <c r="NNA67"/>
      <c r="NNB67"/>
      <c r="NNC67"/>
      <c r="NND67"/>
      <c r="NNE67"/>
      <c r="NNF67"/>
      <c r="NNG67"/>
      <c r="NNH67"/>
      <c r="NNI67"/>
      <c r="NNJ67"/>
      <c r="NNK67"/>
      <c r="NNL67"/>
      <c r="NNM67"/>
      <c r="NNN67"/>
      <c r="NNO67"/>
      <c r="NNP67"/>
      <c r="NNQ67"/>
      <c r="NNR67"/>
      <c r="NNS67"/>
      <c r="NNT67"/>
      <c r="NNU67"/>
      <c r="NNV67"/>
      <c r="NNW67"/>
      <c r="NNX67"/>
      <c r="NNY67"/>
      <c r="NNZ67"/>
      <c r="NOA67"/>
      <c r="NOB67"/>
      <c r="NOC67"/>
      <c r="NOD67"/>
      <c r="NOE67"/>
      <c r="NOF67"/>
      <c r="NOG67"/>
      <c r="NOH67"/>
      <c r="NOI67"/>
      <c r="NOJ67"/>
      <c r="NOK67"/>
      <c r="NOL67"/>
      <c r="NOM67"/>
      <c r="NON67"/>
      <c r="NOO67"/>
      <c r="NOP67"/>
      <c r="NOQ67"/>
      <c r="NOR67"/>
      <c r="NOS67"/>
      <c r="NOT67"/>
      <c r="NOU67"/>
      <c r="NOV67"/>
      <c r="NOW67"/>
      <c r="NOX67"/>
      <c r="NOY67"/>
      <c r="NOZ67"/>
      <c r="NPA67"/>
      <c r="NPB67"/>
      <c r="NPC67"/>
      <c r="NPD67"/>
      <c r="NPE67"/>
      <c r="NPF67"/>
      <c r="NPG67"/>
      <c r="NPH67"/>
      <c r="NPI67"/>
      <c r="NPJ67"/>
      <c r="NPK67"/>
      <c r="NPL67"/>
      <c r="NPM67"/>
      <c r="NPN67"/>
      <c r="NPO67"/>
      <c r="NPP67"/>
      <c r="NPQ67"/>
      <c r="NPR67"/>
      <c r="NPS67"/>
      <c r="NPT67"/>
      <c r="NPU67"/>
      <c r="NPV67"/>
      <c r="NPW67"/>
      <c r="NPX67"/>
      <c r="NPY67"/>
      <c r="NPZ67"/>
      <c r="NQA67"/>
      <c r="NQB67"/>
      <c r="NQC67"/>
      <c r="NQD67"/>
      <c r="NQE67"/>
      <c r="NQF67"/>
      <c r="NQG67"/>
      <c r="NQH67"/>
      <c r="NQI67"/>
      <c r="NQJ67"/>
      <c r="NQK67"/>
      <c r="NQL67"/>
      <c r="NQM67"/>
      <c r="NQN67"/>
      <c r="NQO67"/>
      <c r="NQP67"/>
      <c r="NQQ67"/>
      <c r="NQR67"/>
      <c r="NQS67"/>
      <c r="NQT67"/>
      <c r="NQU67"/>
      <c r="NQV67"/>
      <c r="NQW67"/>
      <c r="NQX67"/>
      <c r="NQY67"/>
      <c r="NQZ67"/>
      <c r="NRA67"/>
      <c r="NRB67"/>
      <c r="NRC67"/>
      <c r="NRD67"/>
      <c r="NRE67"/>
      <c r="NRF67"/>
      <c r="NRG67"/>
      <c r="NRH67"/>
      <c r="NRI67"/>
    </row>
    <row r="68" spans="1:9941" s="54" customFormat="1" ht="12.2" customHeight="1" thickBot="1" x14ac:dyDescent="0.25">
      <c r="A68" s="61" t="s">
        <v>20</v>
      </c>
      <c r="B68" s="430" t="s">
        <v>627</v>
      </c>
      <c r="C68" s="110">
        <f>SUM(C69:C71)</f>
        <v>0</v>
      </c>
      <c r="D68" s="268">
        <f t="shared" ref="D68:K68" si="18">SUM(D69:D71)</f>
        <v>0</v>
      </c>
      <c r="E68" s="692">
        <f t="shared" si="18"/>
        <v>0</v>
      </c>
      <c r="F68" s="692">
        <f t="shared" si="18"/>
        <v>0</v>
      </c>
      <c r="G68" s="692">
        <f t="shared" si="18"/>
        <v>0</v>
      </c>
      <c r="H68" s="28">
        <f t="shared" si="2"/>
        <v>0</v>
      </c>
      <c r="I68" s="758">
        <f t="shared" si="18"/>
        <v>0</v>
      </c>
      <c r="J68" s="28">
        <f t="shared" si="18"/>
        <v>0</v>
      </c>
      <c r="K68" s="28">
        <f t="shared" si="18"/>
        <v>0</v>
      </c>
      <c r="L68" s="28" t="e">
        <f t="shared" ref="L68" si="19">SUM(L69:L71)</f>
        <v>#DIV/0!</v>
      </c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  <c r="RG68"/>
      <c r="RH68"/>
      <c r="RI68"/>
      <c r="RJ68"/>
      <c r="RK68"/>
      <c r="RL68"/>
      <c r="RM68"/>
      <c r="RN68"/>
      <c r="RO68"/>
      <c r="RP68"/>
      <c r="RQ68"/>
      <c r="RR68"/>
      <c r="RS68"/>
      <c r="RT68"/>
      <c r="RU68"/>
      <c r="RV68"/>
      <c r="RW68"/>
      <c r="RX68"/>
      <c r="RY68"/>
      <c r="RZ68"/>
      <c r="SA68"/>
      <c r="SB68"/>
      <c r="SC68"/>
      <c r="SD68"/>
      <c r="SE68"/>
      <c r="SF68"/>
      <c r="SG68"/>
      <c r="SH68"/>
      <c r="SI68"/>
      <c r="SJ68"/>
      <c r="SK68"/>
      <c r="SL68"/>
      <c r="SM68"/>
      <c r="SN68"/>
      <c r="SO68"/>
      <c r="SP68"/>
      <c r="SQ68"/>
      <c r="SR68"/>
      <c r="SS68"/>
      <c r="ST68"/>
      <c r="SU68"/>
      <c r="SV68"/>
      <c r="SW68"/>
      <c r="SX68"/>
      <c r="SY68"/>
      <c r="SZ68"/>
      <c r="TA68"/>
      <c r="TB68"/>
      <c r="TC68"/>
      <c r="TD68"/>
      <c r="TE68"/>
      <c r="TF68"/>
      <c r="TG68"/>
      <c r="TH68"/>
      <c r="TI68"/>
      <c r="TJ68"/>
      <c r="TK68"/>
      <c r="TL68"/>
      <c r="TM68"/>
      <c r="TN68"/>
      <c r="TO68"/>
      <c r="TP68"/>
      <c r="TQ68"/>
      <c r="TR68"/>
      <c r="TS68"/>
      <c r="TT68"/>
      <c r="TU68"/>
      <c r="TV68"/>
      <c r="TW68"/>
      <c r="TX68"/>
      <c r="TY68"/>
      <c r="TZ68"/>
      <c r="UA68"/>
      <c r="UB68"/>
      <c r="UC68"/>
      <c r="UD68"/>
      <c r="UE68"/>
      <c r="UF68"/>
      <c r="UG68"/>
      <c r="UH68"/>
      <c r="UI68"/>
      <c r="UJ68"/>
      <c r="UK68"/>
      <c r="UL68"/>
      <c r="UM68"/>
      <c r="UN68"/>
      <c r="UO68"/>
      <c r="UP68"/>
      <c r="UQ68"/>
      <c r="UR68"/>
      <c r="US68"/>
      <c r="UT68"/>
      <c r="UU68"/>
      <c r="UV68"/>
      <c r="UW68"/>
      <c r="UX68"/>
      <c r="UY68"/>
      <c r="UZ68"/>
      <c r="VA68"/>
      <c r="VB68"/>
      <c r="VC68"/>
      <c r="VD68"/>
      <c r="VE68"/>
      <c r="VF68"/>
      <c r="VG68"/>
      <c r="VH68"/>
      <c r="VI68"/>
      <c r="VJ68"/>
      <c r="VK68"/>
      <c r="VL68"/>
      <c r="VM68"/>
      <c r="VN68"/>
      <c r="VO68"/>
      <c r="VP68"/>
      <c r="VQ68"/>
      <c r="VR68"/>
      <c r="VS68"/>
      <c r="VT68"/>
      <c r="VU68"/>
      <c r="VV68"/>
      <c r="VW68"/>
      <c r="VX68"/>
      <c r="VY68"/>
      <c r="VZ68"/>
      <c r="WA68"/>
      <c r="WB68"/>
      <c r="WC68"/>
      <c r="WD68"/>
      <c r="WE68"/>
      <c r="WF68"/>
      <c r="WG68"/>
      <c r="WH68"/>
      <c r="WI68"/>
      <c r="WJ68"/>
      <c r="WK68"/>
      <c r="WL68"/>
      <c r="WM68"/>
      <c r="WN68"/>
      <c r="WO68"/>
      <c r="WP68"/>
      <c r="WQ68"/>
      <c r="WR68"/>
      <c r="WS68"/>
      <c r="WT68"/>
      <c r="WU68"/>
      <c r="WV68"/>
      <c r="WW68"/>
      <c r="WX68"/>
      <c r="WY68"/>
      <c r="WZ68"/>
      <c r="XA68"/>
      <c r="XB68"/>
      <c r="XC68"/>
      <c r="XD68"/>
      <c r="XE68"/>
      <c r="XF68"/>
      <c r="XG68"/>
      <c r="XH68"/>
      <c r="XI68"/>
      <c r="XJ68"/>
      <c r="XK68"/>
      <c r="XL68"/>
      <c r="XM68"/>
      <c r="XN68"/>
      <c r="XO68"/>
      <c r="XP68"/>
      <c r="XQ68"/>
      <c r="XR68"/>
      <c r="XS68"/>
      <c r="XT68"/>
      <c r="XU68"/>
      <c r="XV68"/>
      <c r="XW68"/>
      <c r="XX68"/>
      <c r="XY68"/>
      <c r="XZ68"/>
      <c r="YA68"/>
      <c r="YB68"/>
      <c r="YC68"/>
      <c r="YD68"/>
      <c r="YE68"/>
      <c r="YF68"/>
      <c r="YG68"/>
      <c r="YH68"/>
      <c r="YI68"/>
      <c r="YJ68"/>
      <c r="YK68"/>
      <c r="YL68"/>
      <c r="YM68"/>
      <c r="YN68"/>
      <c r="YO68"/>
      <c r="YP68"/>
      <c r="YQ68"/>
      <c r="YR68"/>
      <c r="YS68"/>
      <c r="YT68"/>
      <c r="YU68"/>
      <c r="YV68"/>
      <c r="YW68"/>
      <c r="YX68"/>
      <c r="YY68"/>
      <c r="YZ68"/>
      <c r="ZA68"/>
      <c r="ZB68"/>
      <c r="ZC68"/>
      <c r="ZD68"/>
      <c r="ZE68"/>
      <c r="ZF68"/>
      <c r="ZG68"/>
      <c r="ZH68"/>
      <c r="ZI68"/>
      <c r="ZJ68"/>
      <c r="ZK68"/>
      <c r="ZL68"/>
      <c r="ZM68"/>
      <c r="ZN68"/>
      <c r="ZO68"/>
      <c r="ZP68"/>
      <c r="ZQ68"/>
      <c r="ZR68"/>
      <c r="ZS68"/>
      <c r="ZT68"/>
      <c r="ZU68"/>
      <c r="ZV68"/>
      <c r="ZW68"/>
      <c r="ZX68"/>
      <c r="ZY68"/>
      <c r="ZZ68"/>
      <c r="AAA68"/>
      <c r="AAB68"/>
      <c r="AAC68"/>
      <c r="AAD68"/>
      <c r="AAE68"/>
      <c r="AAF68"/>
      <c r="AAG68"/>
      <c r="AAH68"/>
      <c r="AAI68"/>
      <c r="AAJ68"/>
      <c r="AAK68"/>
      <c r="AAL68"/>
      <c r="AAM68"/>
      <c r="AAN68"/>
      <c r="AAO68"/>
      <c r="AAP68"/>
      <c r="AAQ68"/>
      <c r="AAR68"/>
      <c r="AAS68"/>
      <c r="AAT68"/>
      <c r="AAU68"/>
      <c r="AAV68"/>
      <c r="AAW68"/>
      <c r="AAX68"/>
      <c r="AAY68"/>
      <c r="AAZ68"/>
      <c r="ABA68"/>
      <c r="ABB68"/>
      <c r="ABC68"/>
      <c r="ABD68"/>
      <c r="ABE68"/>
      <c r="ABF68"/>
      <c r="ABG68"/>
      <c r="ABH68"/>
      <c r="ABI68"/>
      <c r="ABJ68"/>
      <c r="ABK68"/>
      <c r="ABL68"/>
      <c r="ABM68"/>
      <c r="ABN68"/>
      <c r="ABO68"/>
      <c r="ABP68"/>
      <c r="ABQ68"/>
      <c r="ABR68"/>
      <c r="ABS68"/>
      <c r="ABT68"/>
      <c r="ABU68"/>
      <c r="ABV68"/>
      <c r="ABW68"/>
      <c r="ABX68"/>
      <c r="ABY68"/>
      <c r="ABZ68"/>
      <c r="ACA68"/>
      <c r="ACB68"/>
      <c r="ACC68"/>
      <c r="ACD68"/>
      <c r="ACE68"/>
      <c r="ACF68"/>
      <c r="ACG68"/>
      <c r="ACH68"/>
      <c r="ACI68"/>
      <c r="ACJ68"/>
      <c r="ACK68"/>
      <c r="ACL68"/>
      <c r="ACM68"/>
      <c r="ACN68"/>
      <c r="ACO68"/>
      <c r="ACP68"/>
      <c r="ACQ68"/>
      <c r="ACR68"/>
      <c r="ACS68"/>
      <c r="ACT68"/>
      <c r="ACU68"/>
      <c r="ACV68"/>
      <c r="ACW68"/>
      <c r="ACX68"/>
      <c r="ACY68"/>
      <c r="ACZ68"/>
      <c r="ADA68"/>
      <c r="ADB68"/>
      <c r="ADC68"/>
      <c r="ADD68"/>
      <c r="ADE68"/>
      <c r="ADF68"/>
      <c r="ADG68"/>
      <c r="ADH68"/>
      <c r="ADI68"/>
      <c r="ADJ68"/>
      <c r="ADK68"/>
      <c r="ADL68"/>
      <c r="ADM68"/>
      <c r="ADN68"/>
      <c r="ADO68"/>
      <c r="ADP68"/>
      <c r="ADQ68"/>
      <c r="ADR68"/>
      <c r="ADS68"/>
      <c r="ADT68"/>
      <c r="ADU68"/>
      <c r="ADV68"/>
      <c r="ADW68"/>
      <c r="ADX68"/>
      <c r="ADY68"/>
      <c r="ADZ68"/>
      <c r="AEA68"/>
      <c r="AEB68"/>
      <c r="AEC68"/>
      <c r="AED68"/>
      <c r="AEE68"/>
      <c r="AEF68"/>
      <c r="AEG68"/>
      <c r="AEH68"/>
      <c r="AEI68"/>
      <c r="AEJ68"/>
      <c r="AEK68"/>
      <c r="AEL68"/>
      <c r="AEM68"/>
      <c r="AEN68"/>
      <c r="AEO68"/>
      <c r="AEP68"/>
      <c r="AEQ68"/>
      <c r="AER68"/>
      <c r="AES68"/>
      <c r="AET68"/>
      <c r="AEU68"/>
      <c r="AEV68"/>
      <c r="AEW68"/>
      <c r="AEX68"/>
      <c r="AEY68"/>
      <c r="AEZ68"/>
      <c r="AFA68"/>
      <c r="AFB68"/>
      <c r="AFC68"/>
      <c r="AFD68"/>
      <c r="AFE68"/>
      <c r="AFF68"/>
      <c r="AFG68"/>
      <c r="AFH68"/>
      <c r="AFI68"/>
      <c r="AFJ68"/>
      <c r="AFK68"/>
      <c r="AFL68"/>
      <c r="AFM68"/>
      <c r="AFN68"/>
      <c r="AFO68"/>
      <c r="AFP68"/>
      <c r="AFQ68"/>
      <c r="AFR68"/>
      <c r="AFS68"/>
      <c r="AFT68"/>
      <c r="AFU68"/>
      <c r="AFV68"/>
      <c r="AFW68"/>
      <c r="AFX68"/>
      <c r="AFY68"/>
      <c r="AFZ68"/>
      <c r="AGA68"/>
      <c r="AGB68"/>
      <c r="AGC68"/>
      <c r="AGD68"/>
      <c r="AGE68"/>
      <c r="AGF68"/>
      <c r="AGG68"/>
      <c r="AGH68"/>
      <c r="AGI68"/>
      <c r="AGJ68"/>
      <c r="AGK68"/>
      <c r="AGL68"/>
      <c r="AGM68"/>
      <c r="AGN68"/>
      <c r="AGO68"/>
      <c r="AGP68"/>
      <c r="AGQ68"/>
      <c r="AGR68"/>
      <c r="AGS68"/>
      <c r="AGT68"/>
      <c r="AGU68"/>
      <c r="AGV68"/>
      <c r="AGW68"/>
      <c r="AGX68"/>
      <c r="AGY68"/>
      <c r="AGZ68"/>
      <c r="AHA68"/>
      <c r="AHB68"/>
      <c r="AHC68"/>
      <c r="AHD68"/>
      <c r="AHE68"/>
      <c r="AHF68"/>
      <c r="AHG68"/>
      <c r="AHH68"/>
      <c r="AHI68"/>
      <c r="AHJ68"/>
      <c r="AHK68"/>
      <c r="AHL68"/>
      <c r="AHM68"/>
      <c r="AHN68"/>
      <c r="AHO68"/>
      <c r="AHP68"/>
      <c r="AHQ68"/>
      <c r="AHR68"/>
      <c r="AHS68"/>
      <c r="AHT68"/>
      <c r="AHU68"/>
      <c r="AHV68"/>
      <c r="AHW68"/>
      <c r="AHX68"/>
      <c r="AHY68"/>
      <c r="AHZ68"/>
      <c r="AIA68"/>
      <c r="AIB68"/>
      <c r="AIC68"/>
      <c r="AID68"/>
      <c r="AIE68"/>
      <c r="AIF68"/>
      <c r="AIG68"/>
      <c r="AIH68"/>
      <c r="AII68"/>
      <c r="AIJ68"/>
      <c r="AIK68"/>
      <c r="AIL68"/>
      <c r="AIM68"/>
      <c r="AIN68"/>
      <c r="AIO68"/>
      <c r="AIP68"/>
      <c r="AIQ68"/>
      <c r="AIR68"/>
      <c r="AIS68"/>
      <c r="AIT68"/>
      <c r="AIU68"/>
      <c r="AIV68"/>
      <c r="AIW68"/>
      <c r="AIX68"/>
      <c r="AIY68"/>
      <c r="AIZ68"/>
      <c r="AJA68"/>
      <c r="AJB68"/>
      <c r="AJC68"/>
      <c r="AJD68"/>
      <c r="AJE68"/>
      <c r="AJF68"/>
      <c r="AJG68"/>
      <c r="AJH68"/>
      <c r="AJI68"/>
      <c r="AJJ68"/>
      <c r="AJK68"/>
      <c r="AJL68"/>
      <c r="AJM68"/>
      <c r="AJN68"/>
      <c r="AJO68"/>
      <c r="AJP68"/>
      <c r="AJQ68"/>
      <c r="AJR68"/>
      <c r="AJS68"/>
      <c r="AJT68"/>
      <c r="AJU68"/>
      <c r="AJV68"/>
      <c r="AJW68"/>
      <c r="AJX68"/>
      <c r="AJY68"/>
      <c r="AJZ68"/>
      <c r="AKA68"/>
      <c r="AKB68"/>
      <c r="AKC68"/>
      <c r="AKD68"/>
      <c r="AKE68"/>
      <c r="AKF68"/>
      <c r="AKG68"/>
      <c r="AKH68"/>
      <c r="AKI68"/>
      <c r="AKJ68"/>
      <c r="AKK68"/>
      <c r="AKL68"/>
      <c r="AKM68"/>
      <c r="AKN68"/>
      <c r="AKO68"/>
      <c r="AKP68"/>
      <c r="AKQ68"/>
      <c r="AKR68"/>
      <c r="AKS68"/>
      <c r="AKT68"/>
      <c r="AKU68"/>
      <c r="AKV68"/>
      <c r="AKW68"/>
      <c r="AKX68"/>
      <c r="AKY68"/>
      <c r="AKZ68"/>
      <c r="ALA68"/>
      <c r="ALB68"/>
      <c r="ALC68"/>
      <c r="ALD68"/>
      <c r="ALE68"/>
      <c r="ALF68"/>
      <c r="ALG68"/>
      <c r="ALH68"/>
      <c r="ALI68"/>
      <c r="ALJ68"/>
      <c r="ALK68"/>
      <c r="ALL68"/>
      <c r="ALM68"/>
      <c r="ALN68"/>
      <c r="ALO68"/>
      <c r="ALP68"/>
      <c r="ALQ68"/>
      <c r="ALR68"/>
      <c r="ALS68"/>
      <c r="ALT68"/>
      <c r="ALU68"/>
      <c r="ALV68"/>
      <c r="ALW68"/>
      <c r="ALX68"/>
      <c r="ALY68"/>
      <c r="ALZ68"/>
      <c r="AMA68"/>
      <c r="AMB68"/>
      <c r="AMC68"/>
      <c r="AMD68"/>
      <c r="AME68"/>
      <c r="AMF68"/>
      <c r="AMG68"/>
      <c r="AMH68"/>
      <c r="AMI68"/>
      <c r="AMJ68"/>
      <c r="AMK68"/>
      <c r="AML68"/>
      <c r="AMM68"/>
      <c r="AMN68"/>
      <c r="AMO68"/>
      <c r="AMP68"/>
      <c r="AMQ68"/>
      <c r="AMR68"/>
      <c r="AMS68"/>
      <c r="AMT68"/>
      <c r="AMU68"/>
      <c r="AMV68"/>
      <c r="AMW68"/>
      <c r="AMX68"/>
      <c r="AMY68"/>
      <c r="AMZ68"/>
      <c r="ANA68"/>
      <c r="ANB68"/>
      <c r="ANC68"/>
      <c r="AND68"/>
      <c r="ANE68"/>
      <c r="ANF68"/>
      <c r="ANG68"/>
      <c r="ANH68"/>
      <c r="ANI68"/>
      <c r="ANJ68"/>
      <c r="ANK68"/>
      <c r="ANL68"/>
      <c r="ANM68"/>
      <c r="ANN68"/>
      <c r="ANO68"/>
      <c r="ANP68"/>
      <c r="ANQ68"/>
      <c r="ANR68"/>
      <c r="ANS68"/>
      <c r="ANT68"/>
      <c r="ANU68"/>
      <c r="ANV68"/>
      <c r="ANW68"/>
      <c r="ANX68"/>
      <c r="ANY68"/>
      <c r="ANZ68"/>
      <c r="AOA68"/>
      <c r="AOB68"/>
      <c r="AOC68"/>
      <c r="AOD68"/>
      <c r="AOE68"/>
      <c r="AOF68"/>
      <c r="AOG68"/>
      <c r="AOH68"/>
      <c r="AOI68"/>
      <c r="AOJ68"/>
      <c r="AOK68"/>
      <c r="AOL68"/>
      <c r="AOM68"/>
      <c r="AON68"/>
      <c r="AOO68"/>
      <c r="AOP68"/>
      <c r="AOQ68"/>
      <c r="AOR68"/>
      <c r="AOS68"/>
      <c r="AOT68"/>
      <c r="AOU68"/>
      <c r="AOV68"/>
      <c r="AOW68"/>
      <c r="AOX68"/>
      <c r="AOY68"/>
      <c r="AOZ68"/>
      <c r="APA68"/>
      <c r="APB68"/>
      <c r="APC68"/>
      <c r="APD68"/>
      <c r="APE68"/>
      <c r="APF68"/>
      <c r="APG68"/>
      <c r="APH68"/>
      <c r="API68"/>
      <c r="APJ68"/>
      <c r="APK68"/>
      <c r="APL68"/>
      <c r="APM68"/>
      <c r="APN68"/>
      <c r="APO68"/>
      <c r="APP68"/>
      <c r="APQ68"/>
      <c r="APR68"/>
      <c r="APS68"/>
      <c r="APT68"/>
      <c r="APU68"/>
      <c r="APV68"/>
      <c r="APW68"/>
      <c r="APX68"/>
      <c r="APY68"/>
      <c r="APZ68"/>
      <c r="AQA68"/>
      <c r="AQB68"/>
      <c r="AQC68"/>
      <c r="AQD68"/>
      <c r="AQE68"/>
      <c r="AQF68"/>
      <c r="AQG68"/>
      <c r="AQH68"/>
      <c r="AQI68"/>
      <c r="AQJ68"/>
      <c r="AQK68"/>
      <c r="AQL68"/>
      <c r="AQM68"/>
      <c r="AQN68"/>
      <c r="AQO68"/>
      <c r="AQP68"/>
      <c r="AQQ68"/>
      <c r="AQR68"/>
      <c r="AQS68"/>
      <c r="AQT68"/>
      <c r="AQU68"/>
      <c r="AQV68"/>
      <c r="AQW68"/>
      <c r="AQX68"/>
      <c r="AQY68"/>
      <c r="AQZ68"/>
      <c r="ARA68"/>
      <c r="ARB68"/>
      <c r="ARC68"/>
      <c r="ARD68"/>
      <c r="ARE68"/>
      <c r="ARF68"/>
      <c r="ARG68"/>
      <c r="ARH68"/>
      <c r="ARI68"/>
      <c r="ARJ68"/>
      <c r="ARK68"/>
      <c r="ARL68"/>
      <c r="ARM68"/>
      <c r="ARN68"/>
      <c r="ARO68"/>
      <c r="ARP68"/>
      <c r="ARQ68"/>
      <c r="ARR68"/>
      <c r="ARS68"/>
      <c r="ART68"/>
      <c r="ARU68"/>
      <c r="ARV68"/>
      <c r="ARW68"/>
      <c r="ARX68"/>
      <c r="ARY68"/>
      <c r="ARZ68"/>
      <c r="ASA68"/>
      <c r="ASB68"/>
      <c r="ASC68"/>
      <c r="ASD68"/>
      <c r="ASE68"/>
      <c r="ASF68"/>
      <c r="ASG68"/>
      <c r="ASH68"/>
      <c r="ASI68"/>
      <c r="ASJ68"/>
      <c r="ASK68"/>
      <c r="ASL68"/>
      <c r="ASM68"/>
      <c r="ASN68"/>
      <c r="ASO68"/>
      <c r="ASP68"/>
      <c r="ASQ68"/>
      <c r="ASR68"/>
      <c r="ASS68"/>
      <c r="AST68"/>
      <c r="ASU68"/>
      <c r="ASV68"/>
      <c r="ASW68"/>
      <c r="ASX68"/>
      <c r="ASY68"/>
      <c r="ASZ68"/>
      <c r="ATA68"/>
      <c r="ATB68"/>
      <c r="ATC68"/>
      <c r="ATD68"/>
      <c r="ATE68"/>
      <c r="ATF68"/>
      <c r="ATG68"/>
      <c r="ATH68"/>
      <c r="ATI68"/>
      <c r="ATJ68"/>
      <c r="ATK68"/>
      <c r="ATL68"/>
      <c r="ATM68"/>
      <c r="ATN68"/>
      <c r="ATO68"/>
      <c r="ATP68"/>
      <c r="ATQ68"/>
      <c r="ATR68"/>
      <c r="ATS68"/>
      <c r="ATT68"/>
      <c r="ATU68"/>
      <c r="ATV68"/>
      <c r="ATW68"/>
      <c r="ATX68"/>
      <c r="ATY68"/>
      <c r="ATZ68"/>
      <c r="AUA68"/>
      <c r="AUB68"/>
      <c r="AUC68"/>
      <c r="AUD68"/>
      <c r="AUE68"/>
      <c r="AUF68"/>
      <c r="AUG68"/>
      <c r="AUH68"/>
      <c r="AUI68"/>
      <c r="AUJ68"/>
      <c r="AUK68"/>
      <c r="AUL68"/>
      <c r="AUM68"/>
      <c r="AUN68"/>
      <c r="AUO68"/>
      <c r="AUP68"/>
      <c r="AUQ68"/>
      <c r="AUR68"/>
      <c r="AUS68"/>
      <c r="AUT68"/>
      <c r="AUU68"/>
      <c r="AUV68"/>
      <c r="AUW68"/>
      <c r="AUX68"/>
      <c r="AUY68"/>
      <c r="AUZ68"/>
      <c r="AVA68"/>
      <c r="AVB68"/>
      <c r="AVC68"/>
      <c r="AVD68"/>
      <c r="AVE68"/>
      <c r="AVF68"/>
      <c r="AVG68"/>
      <c r="AVH68"/>
      <c r="AVI68"/>
      <c r="AVJ68"/>
      <c r="AVK68"/>
      <c r="AVL68"/>
      <c r="AVM68"/>
      <c r="AVN68"/>
      <c r="AVO68"/>
      <c r="AVP68"/>
      <c r="AVQ68"/>
      <c r="AVR68"/>
      <c r="AVS68"/>
      <c r="AVT68"/>
      <c r="AVU68"/>
      <c r="AVV68"/>
      <c r="AVW68"/>
      <c r="AVX68"/>
      <c r="AVY68"/>
      <c r="AVZ68"/>
      <c r="AWA68"/>
      <c r="AWB68"/>
      <c r="AWC68"/>
      <c r="AWD68"/>
      <c r="AWE68"/>
      <c r="AWF68"/>
      <c r="AWG68"/>
      <c r="AWH68"/>
      <c r="AWI68"/>
      <c r="AWJ68"/>
      <c r="AWK68"/>
      <c r="AWL68"/>
      <c r="AWM68"/>
      <c r="AWN68"/>
      <c r="AWO68"/>
      <c r="AWP68"/>
      <c r="AWQ68"/>
      <c r="AWR68"/>
      <c r="AWS68"/>
      <c r="AWT68"/>
      <c r="AWU68"/>
      <c r="AWV68"/>
      <c r="AWW68"/>
      <c r="AWX68"/>
      <c r="AWY68"/>
      <c r="AWZ68"/>
      <c r="AXA68"/>
      <c r="AXB68"/>
      <c r="AXC68"/>
      <c r="AXD68"/>
      <c r="AXE68"/>
      <c r="AXF68"/>
      <c r="AXG68"/>
      <c r="AXH68"/>
      <c r="AXI68"/>
      <c r="AXJ68"/>
      <c r="AXK68"/>
      <c r="AXL68"/>
      <c r="AXM68"/>
      <c r="AXN68"/>
      <c r="AXO68"/>
      <c r="AXP68"/>
      <c r="AXQ68"/>
      <c r="AXR68"/>
      <c r="AXS68"/>
      <c r="AXT68"/>
      <c r="AXU68"/>
      <c r="AXV68"/>
      <c r="AXW68"/>
      <c r="AXX68"/>
      <c r="AXY68"/>
      <c r="AXZ68"/>
      <c r="AYA68"/>
      <c r="AYB68"/>
      <c r="AYC68"/>
      <c r="AYD68"/>
      <c r="AYE68"/>
      <c r="AYF68"/>
      <c r="AYG68"/>
      <c r="AYH68"/>
      <c r="AYI68"/>
      <c r="AYJ68"/>
      <c r="AYK68"/>
      <c r="AYL68"/>
      <c r="AYM68"/>
      <c r="AYN68"/>
      <c r="AYO68"/>
      <c r="AYP68"/>
      <c r="AYQ68"/>
      <c r="AYR68"/>
      <c r="AYS68"/>
      <c r="AYT68"/>
      <c r="AYU68"/>
      <c r="AYV68"/>
      <c r="AYW68"/>
      <c r="AYX68"/>
      <c r="AYY68"/>
      <c r="AYZ68"/>
      <c r="AZA68"/>
      <c r="AZB68"/>
      <c r="AZC68"/>
      <c r="AZD68"/>
      <c r="AZE68"/>
      <c r="AZF68"/>
      <c r="AZG68"/>
      <c r="AZH68"/>
      <c r="AZI68"/>
      <c r="AZJ68"/>
      <c r="AZK68"/>
      <c r="AZL68"/>
      <c r="AZM68"/>
      <c r="AZN68"/>
      <c r="AZO68"/>
      <c r="AZP68"/>
      <c r="AZQ68"/>
      <c r="AZR68"/>
      <c r="AZS68"/>
      <c r="AZT68"/>
      <c r="AZU68"/>
      <c r="AZV68"/>
      <c r="AZW68"/>
      <c r="AZX68"/>
      <c r="AZY68"/>
      <c r="AZZ68"/>
      <c r="BAA68"/>
      <c r="BAB68"/>
      <c r="BAC68"/>
      <c r="BAD68"/>
      <c r="BAE68"/>
      <c r="BAF68"/>
      <c r="BAG68"/>
      <c r="BAH68"/>
      <c r="BAI68"/>
      <c r="BAJ68"/>
      <c r="BAK68"/>
      <c r="BAL68"/>
      <c r="BAM68"/>
      <c r="BAN68"/>
      <c r="BAO68"/>
      <c r="BAP68"/>
      <c r="BAQ68"/>
      <c r="BAR68"/>
      <c r="BAS68"/>
      <c r="BAT68"/>
      <c r="BAU68"/>
      <c r="BAV68"/>
      <c r="BAW68"/>
      <c r="BAX68"/>
      <c r="BAY68"/>
      <c r="BAZ68"/>
      <c r="BBA68"/>
      <c r="BBB68"/>
      <c r="BBC68"/>
      <c r="BBD68"/>
      <c r="BBE68"/>
      <c r="BBF68"/>
      <c r="BBG68"/>
      <c r="BBH68"/>
      <c r="BBI68"/>
      <c r="BBJ68"/>
      <c r="BBK68"/>
      <c r="BBL68"/>
      <c r="BBM68"/>
      <c r="BBN68"/>
      <c r="BBO68"/>
      <c r="BBP68"/>
      <c r="BBQ68"/>
      <c r="BBR68"/>
      <c r="BBS68"/>
      <c r="BBT68"/>
      <c r="BBU68"/>
      <c r="BBV68"/>
      <c r="BBW68"/>
      <c r="BBX68"/>
      <c r="BBY68"/>
      <c r="BBZ68"/>
      <c r="BCA68"/>
      <c r="BCB68"/>
      <c r="BCC68"/>
      <c r="BCD68"/>
      <c r="BCE68"/>
      <c r="BCF68"/>
      <c r="BCG68"/>
      <c r="BCH68"/>
      <c r="BCI68"/>
      <c r="BCJ68"/>
      <c r="BCK68"/>
      <c r="BCL68"/>
      <c r="BCM68"/>
      <c r="BCN68"/>
      <c r="BCO68"/>
      <c r="BCP68"/>
      <c r="BCQ68"/>
      <c r="BCR68"/>
      <c r="BCS68"/>
      <c r="BCT68"/>
      <c r="BCU68"/>
      <c r="BCV68"/>
      <c r="BCW68"/>
      <c r="BCX68"/>
      <c r="BCY68"/>
      <c r="BCZ68"/>
      <c r="BDA68"/>
      <c r="BDB68"/>
      <c r="BDC68"/>
      <c r="BDD68"/>
      <c r="BDE68"/>
      <c r="BDF68"/>
      <c r="BDG68"/>
      <c r="BDH68"/>
      <c r="BDI68"/>
      <c r="BDJ68"/>
      <c r="BDK68"/>
      <c r="BDL68"/>
      <c r="BDM68"/>
      <c r="BDN68"/>
      <c r="BDO68"/>
      <c r="BDP68"/>
      <c r="BDQ68"/>
      <c r="BDR68"/>
      <c r="BDS68"/>
      <c r="BDT68"/>
      <c r="BDU68"/>
      <c r="BDV68"/>
      <c r="BDW68"/>
      <c r="BDX68"/>
      <c r="BDY68"/>
      <c r="BDZ68"/>
      <c r="BEA68"/>
      <c r="BEB68"/>
      <c r="BEC68"/>
      <c r="BED68"/>
      <c r="BEE68"/>
      <c r="BEF68"/>
      <c r="BEG68"/>
      <c r="BEH68"/>
      <c r="BEI68"/>
      <c r="BEJ68"/>
      <c r="BEK68"/>
      <c r="BEL68"/>
      <c r="BEM68"/>
      <c r="BEN68"/>
      <c r="BEO68"/>
      <c r="BEP68"/>
      <c r="BEQ68"/>
      <c r="BER68"/>
      <c r="BES68"/>
      <c r="BET68"/>
      <c r="BEU68"/>
      <c r="BEV68"/>
      <c r="BEW68"/>
      <c r="BEX68"/>
      <c r="BEY68"/>
      <c r="BEZ68"/>
      <c r="BFA68"/>
      <c r="BFB68"/>
      <c r="BFC68"/>
      <c r="BFD68"/>
      <c r="BFE68"/>
      <c r="BFF68"/>
      <c r="BFG68"/>
      <c r="BFH68"/>
      <c r="BFI68"/>
      <c r="BFJ68"/>
      <c r="BFK68"/>
      <c r="BFL68"/>
      <c r="BFM68"/>
      <c r="BFN68"/>
      <c r="BFO68"/>
      <c r="BFP68"/>
      <c r="BFQ68"/>
      <c r="BFR68"/>
      <c r="BFS68"/>
      <c r="BFT68"/>
      <c r="BFU68"/>
      <c r="BFV68"/>
      <c r="BFW68"/>
      <c r="BFX68"/>
      <c r="BFY68"/>
      <c r="BFZ68"/>
      <c r="BGA68"/>
      <c r="BGB68"/>
      <c r="BGC68"/>
      <c r="BGD68"/>
      <c r="BGE68"/>
      <c r="BGF68"/>
      <c r="BGG68"/>
      <c r="BGH68"/>
      <c r="BGI68"/>
      <c r="BGJ68"/>
      <c r="BGK68"/>
      <c r="BGL68"/>
      <c r="BGM68"/>
      <c r="BGN68"/>
      <c r="BGO68"/>
      <c r="BGP68"/>
      <c r="BGQ68"/>
      <c r="BGR68"/>
      <c r="BGS68"/>
      <c r="BGT68"/>
      <c r="BGU68"/>
      <c r="BGV68"/>
      <c r="BGW68"/>
      <c r="BGX68"/>
      <c r="BGY68"/>
      <c r="BGZ68"/>
      <c r="BHA68"/>
      <c r="BHB68"/>
      <c r="BHC68"/>
      <c r="BHD68"/>
      <c r="BHE68"/>
      <c r="BHF68"/>
      <c r="BHG68"/>
      <c r="BHH68"/>
      <c r="BHI68"/>
      <c r="BHJ68"/>
      <c r="BHK68"/>
      <c r="BHL68"/>
      <c r="BHM68"/>
      <c r="BHN68"/>
      <c r="BHO68"/>
      <c r="BHP68"/>
      <c r="BHQ68"/>
      <c r="BHR68"/>
      <c r="BHS68"/>
      <c r="BHT68"/>
      <c r="BHU68"/>
      <c r="BHV68"/>
      <c r="BHW68"/>
      <c r="BHX68"/>
      <c r="BHY68"/>
      <c r="BHZ68"/>
      <c r="BIA68"/>
      <c r="BIB68"/>
      <c r="BIC68"/>
      <c r="BID68"/>
      <c r="BIE68"/>
      <c r="BIF68"/>
      <c r="BIG68"/>
      <c r="BIH68"/>
      <c r="BII68"/>
      <c r="BIJ68"/>
      <c r="BIK68"/>
      <c r="BIL68"/>
      <c r="BIM68"/>
      <c r="BIN68"/>
      <c r="BIO68"/>
      <c r="BIP68"/>
      <c r="BIQ68"/>
      <c r="BIR68"/>
      <c r="BIS68"/>
      <c r="BIT68"/>
      <c r="BIU68"/>
      <c r="BIV68"/>
      <c r="BIW68"/>
      <c r="BIX68"/>
      <c r="BIY68"/>
      <c r="BIZ68"/>
      <c r="BJA68"/>
      <c r="BJB68"/>
      <c r="BJC68"/>
      <c r="BJD68"/>
      <c r="BJE68"/>
      <c r="BJF68"/>
      <c r="BJG68"/>
      <c r="BJH68"/>
      <c r="BJI68"/>
      <c r="BJJ68"/>
      <c r="BJK68"/>
      <c r="BJL68"/>
      <c r="BJM68"/>
      <c r="BJN68"/>
      <c r="BJO68"/>
      <c r="BJP68"/>
      <c r="BJQ68"/>
      <c r="BJR68"/>
      <c r="BJS68"/>
      <c r="BJT68"/>
      <c r="BJU68"/>
      <c r="BJV68"/>
      <c r="BJW68"/>
      <c r="BJX68"/>
      <c r="BJY68"/>
      <c r="BJZ68"/>
      <c r="BKA68"/>
      <c r="BKB68"/>
      <c r="BKC68"/>
      <c r="BKD68"/>
      <c r="BKE68"/>
      <c r="BKF68"/>
      <c r="BKG68"/>
      <c r="BKH68"/>
      <c r="BKI68"/>
      <c r="BKJ68"/>
      <c r="BKK68"/>
      <c r="BKL68"/>
      <c r="BKM68"/>
      <c r="BKN68"/>
      <c r="BKO68"/>
      <c r="BKP68"/>
      <c r="BKQ68"/>
      <c r="BKR68"/>
      <c r="BKS68"/>
      <c r="BKT68"/>
      <c r="BKU68"/>
      <c r="BKV68"/>
      <c r="BKW68"/>
      <c r="BKX68"/>
      <c r="BKY68"/>
      <c r="BKZ68"/>
      <c r="BLA68"/>
      <c r="BLB68"/>
      <c r="BLC68"/>
      <c r="BLD68"/>
      <c r="BLE68"/>
      <c r="BLF68"/>
      <c r="BLG68"/>
      <c r="BLH68"/>
      <c r="BLI68"/>
      <c r="BLJ68"/>
      <c r="BLK68"/>
      <c r="BLL68"/>
      <c r="BLM68"/>
      <c r="BLN68"/>
      <c r="BLO68"/>
      <c r="BLP68"/>
      <c r="BLQ68"/>
      <c r="BLR68"/>
      <c r="BLS68"/>
      <c r="BLT68"/>
      <c r="BLU68"/>
      <c r="BLV68"/>
      <c r="BLW68"/>
      <c r="BLX68"/>
      <c r="BLY68"/>
      <c r="BLZ68"/>
      <c r="BMA68"/>
      <c r="BMB68"/>
      <c r="BMC68"/>
      <c r="BMD68"/>
      <c r="BME68"/>
      <c r="BMF68"/>
      <c r="BMG68"/>
      <c r="BMH68"/>
      <c r="BMI68"/>
      <c r="BMJ68"/>
      <c r="BMK68"/>
      <c r="BML68"/>
      <c r="BMM68"/>
      <c r="BMN68"/>
      <c r="BMO68"/>
      <c r="BMP68"/>
      <c r="BMQ68"/>
      <c r="BMR68"/>
      <c r="BMS68"/>
      <c r="BMT68"/>
      <c r="BMU68"/>
      <c r="BMV68"/>
      <c r="BMW68"/>
      <c r="BMX68"/>
      <c r="BMY68"/>
      <c r="BMZ68"/>
      <c r="BNA68"/>
      <c r="BNB68"/>
      <c r="BNC68"/>
      <c r="BND68"/>
      <c r="BNE68"/>
      <c r="BNF68"/>
      <c r="BNG68"/>
      <c r="BNH68"/>
      <c r="BNI68"/>
      <c r="BNJ68"/>
      <c r="BNK68"/>
      <c r="BNL68"/>
      <c r="BNM68"/>
      <c r="BNN68"/>
      <c r="BNO68"/>
      <c r="BNP68"/>
      <c r="BNQ68"/>
      <c r="BNR68"/>
      <c r="BNS68"/>
      <c r="BNT68"/>
      <c r="BNU68"/>
      <c r="BNV68"/>
      <c r="BNW68"/>
      <c r="BNX68"/>
      <c r="BNY68"/>
      <c r="BNZ68"/>
      <c r="BOA68"/>
      <c r="BOB68"/>
      <c r="BOC68"/>
      <c r="BOD68"/>
      <c r="BOE68"/>
      <c r="BOF68"/>
      <c r="BOG68"/>
      <c r="BOH68"/>
      <c r="BOI68"/>
      <c r="BOJ68"/>
      <c r="BOK68"/>
      <c r="BOL68"/>
      <c r="BOM68"/>
      <c r="BON68"/>
      <c r="BOO68"/>
      <c r="BOP68"/>
      <c r="BOQ68"/>
      <c r="BOR68"/>
      <c r="BOS68"/>
      <c r="BOT68"/>
      <c r="BOU68"/>
      <c r="BOV68"/>
      <c r="BOW68"/>
      <c r="BOX68"/>
      <c r="BOY68"/>
      <c r="BOZ68"/>
      <c r="BPA68"/>
      <c r="BPB68"/>
      <c r="BPC68"/>
      <c r="BPD68"/>
      <c r="BPE68"/>
      <c r="BPF68"/>
      <c r="BPG68"/>
      <c r="BPH68"/>
      <c r="BPI68"/>
      <c r="BPJ68"/>
      <c r="BPK68"/>
      <c r="BPL68"/>
      <c r="BPM68"/>
      <c r="BPN68"/>
      <c r="BPO68"/>
      <c r="BPP68"/>
      <c r="BPQ68"/>
      <c r="BPR68"/>
      <c r="BPS68"/>
      <c r="BPT68"/>
      <c r="BPU68"/>
      <c r="BPV68"/>
      <c r="BPW68"/>
      <c r="BPX68"/>
      <c r="BPY68"/>
      <c r="BPZ68"/>
      <c r="BQA68"/>
      <c r="BQB68"/>
      <c r="BQC68"/>
      <c r="BQD68"/>
      <c r="BQE68"/>
      <c r="BQF68"/>
      <c r="BQG68"/>
      <c r="BQH68"/>
      <c r="BQI68"/>
      <c r="BQJ68"/>
      <c r="BQK68"/>
      <c r="BQL68"/>
      <c r="BQM68"/>
      <c r="BQN68"/>
      <c r="BQO68"/>
      <c r="BQP68"/>
      <c r="BQQ68"/>
      <c r="BQR68"/>
      <c r="BQS68"/>
      <c r="BQT68"/>
      <c r="BQU68"/>
      <c r="BQV68"/>
      <c r="BQW68"/>
      <c r="BQX68"/>
      <c r="BQY68"/>
      <c r="BQZ68"/>
      <c r="BRA68"/>
      <c r="BRB68"/>
      <c r="BRC68"/>
      <c r="BRD68"/>
      <c r="BRE68"/>
      <c r="BRF68"/>
      <c r="BRG68"/>
      <c r="BRH68"/>
      <c r="BRI68"/>
      <c r="BRJ68"/>
      <c r="BRK68"/>
      <c r="BRL68"/>
      <c r="BRM68"/>
      <c r="BRN68"/>
      <c r="BRO68"/>
      <c r="BRP68"/>
      <c r="BRQ68"/>
      <c r="BRR68"/>
      <c r="BRS68"/>
      <c r="BRT68"/>
      <c r="BRU68"/>
      <c r="BRV68"/>
      <c r="BRW68"/>
      <c r="BRX68"/>
      <c r="BRY68"/>
      <c r="BRZ68"/>
      <c r="BSA68"/>
      <c r="BSB68"/>
      <c r="BSC68"/>
      <c r="BSD68"/>
      <c r="BSE68"/>
      <c r="BSF68"/>
      <c r="BSG68"/>
      <c r="BSH68"/>
      <c r="BSI68"/>
      <c r="BSJ68"/>
      <c r="BSK68"/>
      <c r="BSL68"/>
      <c r="BSM68"/>
      <c r="BSN68"/>
      <c r="BSO68"/>
      <c r="BSP68"/>
      <c r="BSQ68"/>
      <c r="BSR68"/>
      <c r="BSS68"/>
      <c r="BST68"/>
      <c r="BSU68"/>
      <c r="BSV68"/>
      <c r="BSW68"/>
      <c r="BSX68"/>
      <c r="BSY68"/>
      <c r="BSZ68"/>
      <c r="BTA68"/>
      <c r="BTB68"/>
      <c r="BTC68"/>
      <c r="BTD68"/>
      <c r="BTE68"/>
      <c r="BTF68"/>
      <c r="BTG68"/>
      <c r="BTH68"/>
      <c r="BTI68"/>
      <c r="BTJ68"/>
      <c r="BTK68"/>
      <c r="BTL68"/>
      <c r="BTM68"/>
      <c r="BTN68"/>
      <c r="BTO68"/>
      <c r="BTP68"/>
      <c r="BTQ68"/>
      <c r="BTR68"/>
      <c r="BTS68"/>
      <c r="BTT68"/>
      <c r="BTU68"/>
      <c r="BTV68"/>
      <c r="BTW68"/>
      <c r="BTX68"/>
      <c r="BTY68"/>
      <c r="BTZ68"/>
      <c r="BUA68"/>
      <c r="BUB68"/>
      <c r="BUC68"/>
      <c r="BUD68"/>
      <c r="BUE68"/>
      <c r="BUF68"/>
      <c r="BUG68"/>
      <c r="BUH68"/>
      <c r="BUI68"/>
      <c r="BUJ68"/>
      <c r="BUK68"/>
      <c r="BUL68"/>
      <c r="BUM68"/>
      <c r="BUN68"/>
      <c r="BUO68"/>
      <c r="BUP68"/>
      <c r="BUQ68"/>
      <c r="BUR68"/>
      <c r="BUS68"/>
      <c r="BUT68"/>
      <c r="BUU68"/>
      <c r="BUV68"/>
      <c r="BUW68"/>
      <c r="BUX68"/>
      <c r="BUY68"/>
      <c r="BUZ68"/>
      <c r="BVA68"/>
      <c r="BVB68"/>
      <c r="BVC68"/>
      <c r="BVD68"/>
      <c r="BVE68"/>
      <c r="BVF68"/>
      <c r="BVG68"/>
      <c r="BVH68"/>
      <c r="BVI68"/>
      <c r="BVJ68"/>
      <c r="BVK68"/>
      <c r="BVL68"/>
      <c r="BVM68"/>
      <c r="BVN68"/>
      <c r="BVO68"/>
      <c r="BVP68"/>
      <c r="BVQ68"/>
      <c r="BVR68"/>
      <c r="BVS68"/>
      <c r="BVT68"/>
      <c r="BVU68"/>
      <c r="BVV68"/>
      <c r="BVW68"/>
      <c r="BVX68"/>
      <c r="BVY68"/>
      <c r="BVZ68"/>
      <c r="BWA68"/>
      <c r="BWB68"/>
      <c r="BWC68"/>
      <c r="BWD68"/>
      <c r="BWE68"/>
      <c r="BWF68"/>
      <c r="BWG68"/>
      <c r="BWH68"/>
      <c r="BWI68"/>
      <c r="BWJ68"/>
      <c r="BWK68"/>
      <c r="BWL68"/>
      <c r="BWM68"/>
      <c r="BWN68"/>
      <c r="BWO68"/>
      <c r="BWP68"/>
      <c r="BWQ68"/>
      <c r="BWR68"/>
      <c r="BWS68"/>
      <c r="BWT68"/>
      <c r="BWU68"/>
      <c r="BWV68"/>
      <c r="BWW68"/>
      <c r="BWX68"/>
      <c r="BWY68"/>
      <c r="BWZ68"/>
      <c r="BXA68"/>
      <c r="BXB68"/>
      <c r="BXC68"/>
      <c r="BXD68"/>
      <c r="BXE68"/>
      <c r="BXF68"/>
      <c r="BXG68"/>
      <c r="BXH68"/>
      <c r="BXI68"/>
      <c r="BXJ68"/>
      <c r="BXK68"/>
      <c r="BXL68"/>
      <c r="BXM68"/>
      <c r="BXN68"/>
      <c r="BXO68"/>
      <c r="BXP68"/>
      <c r="BXQ68"/>
      <c r="BXR68"/>
      <c r="BXS68"/>
      <c r="BXT68"/>
      <c r="BXU68"/>
      <c r="BXV68"/>
      <c r="BXW68"/>
      <c r="BXX68"/>
      <c r="BXY68"/>
      <c r="BXZ68"/>
      <c r="BYA68"/>
      <c r="BYB68"/>
      <c r="BYC68"/>
      <c r="BYD68"/>
      <c r="BYE68"/>
      <c r="BYF68"/>
      <c r="BYG68"/>
      <c r="BYH68"/>
      <c r="BYI68"/>
      <c r="BYJ68"/>
      <c r="BYK68"/>
      <c r="BYL68"/>
      <c r="BYM68"/>
      <c r="BYN68"/>
      <c r="BYO68"/>
      <c r="BYP68"/>
      <c r="BYQ68"/>
      <c r="BYR68"/>
      <c r="BYS68"/>
      <c r="BYT68"/>
      <c r="BYU68"/>
      <c r="BYV68"/>
      <c r="BYW68"/>
      <c r="BYX68"/>
      <c r="BYY68"/>
      <c r="BYZ68"/>
      <c r="BZA68"/>
      <c r="BZB68"/>
      <c r="BZC68"/>
      <c r="BZD68"/>
      <c r="BZE68"/>
      <c r="BZF68"/>
      <c r="BZG68"/>
      <c r="BZH68"/>
      <c r="BZI68"/>
      <c r="BZJ68"/>
      <c r="BZK68"/>
      <c r="BZL68"/>
      <c r="BZM68"/>
      <c r="BZN68"/>
      <c r="BZO68"/>
      <c r="BZP68"/>
      <c r="BZQ68"/>
      <c r="BZR68"/>
      <c r="BZS68"/>
      <c r="BZT68"/>
      <c r="BZU68"/>
      <c r="BZV68"/>
      <c r="BZW68"/>
      <c r="BZX68"/>
      <c r="BZY68"/>
      <c r="BZZ68"/>
      <c r="CAA68"/>
      <c r="CAB68"/>
      <c r="CAC68"/>
      <c r="CAD68"/>
      <c r="CAE68"/>
      <c r="CAF68"/>
      <c r="CAG68"/>
      <c r="CAH68"/>
      <c r="CAI68"/>
      <c r="CAJ68"/>
      <c r="CAK68"/>
      <c r="CAL68"/>
      <c r="CAM68"/>
      <c r="CAN68"/>
      <c r="CAO68"/>
      <c r="CAP68"/>
      <c r="CAQ68"/>
      <c r="CAR68"/>
      <c r="CAS68"/>
      <c r="CAT68"/>
      <c r="CAU68"/>
      <c r="CAV68"/>
      <c r="CAW68"/>
      <c r="CAX68"/>
      <c r="CAY68"/>
      <c r="CAZ68"/>
      <c r="CBA68"/>
      <c r="CBB68"/>
      <c r="CBC68"/>
      <c r="CBD68"/>
      <c r="CBE68"/>
      <c r="CBF68"/>
      <c r="CBG68"/>
      <c r="CBH68"/>
      <c r="CBI68"/>
      <c r="CBJ68"/>
      <c r="CBK68"/>
      <c r="CBL68"/>
      <c r="CBM68"/>
      <c r="CBN68"/>
      <c r="CBO68"/>
      <c r="CBP68"/>
      <c r="CBQ68"/>
      <c r="CBR68"/>
      <c r="CBS68"/>
      <c r="CBT68"/>
      <c r="CBU68"/>
      <c r="CBV68"/>
      <c r="CBW68"/>
      <c r="CBX68"/>
      <c r="CBY68"/>
      <c r="CBZ68"/>
      <c r="CCA68"/>
      <c r="CCB68"/>
      <c r="CCC68"/>
      <c r="CCD68"/>
      <c r="CCE68"/>
      <c r="CCF68"/>
      <c r="CCG68"/>
      <c r="CCH68"/>
      <c r="CCI68"/>
      <c r="CCJ68"/>
      <c r="CCK68"/>
      <c r="CCL68"/>
      <c r="CCM68"/>
      <c r="CCN68"/>
      <c r="CCO68"/>
      <c r="CCP68"/>
      <c r="CCQ68"/>
      <c r="CCR68"/>
      <c r="CCS68"/>
      <c r="CCT68"/>
      <c r="CCU68"/>
      <c r="CCV68"/>
      <c r="CCW68"/>
      <c r="CCX68"/>
      <c r="CCY68"/>
      <c r="CCZ68"/>
      <c r="CDA68"/>
      <c r="CDB68"/>
      <c r="CDC68"/>
      <c r="CDD68"/>
      <c r="CDE68"/>
      <c r="CDF68"/>
      <c r="CDG68"/>
      <c r="CDH68"/>
      <c r="CDI68"/>
      <c r="CDJ68"/>
      <c r="CDK68"/>
      <c r="CDL68"/>
      <c r="CDM68"/>
      <c r="CDN68"/>
      <c r="CDO68"/>
      <c r="CDP68"/>
      <c r="CDQ68"/>
      <c r="CDR68"/>
      <c r="CDS68"/>
      <c r="CDT68"/>
      <c r="CDU68"/>
      <c r="CDV68"/>
      <c r="CDW68"/>
      <c r="CDX68"/>
      <c r="CDY68"/>
      <c r="CDZ68"/>
      <c r="CEA68"/>
      <c r="CEB68"/>
      <c r="CEC68"/>
      <c r="CED68"/>
      <c r="CEE68"/>
      <c r="CEF68"/>
      <c r="CEG68"/>
      <c r="CEH68"/>
      <c r="CEI68"/>
      <c r="CEJ68"/>
      <c r="CEK68"/>
      <c r="CEL68"/>
      <c r="CEM68"/>
      <c r="CEN68"/>
      <c r="CEO68"/>
      <c r="CEP68"/>
      <c r="CEQ68"/>
      <c r="CER68"/>
      <c r="CES68"/>
      <c r="CET68"/>
      <c r="CEU68"/>
      <c r="CEV68"/>
      <c r="CEW68"/>
      <c r="CEX68"/>
      <c r="CEY68"/>
      <c r="CEZ68"/>
      <c r="CFA68"/>
      <c r="CFB68"/>
      <c r="CFC68"/>
      <c r="CFD68"/>
      <c r="CFE68"/>
      <c r="CFF68"/>
      <c r="CFG68"/>
      <c r="CFH68"/>
      <c r="CFI68"/>
      <c r="CFJ68"/>
      <c r="CFK68"/>
      <c r="CFL68"/>
      <c r="CFM68"/>
      <c r="CFN68"/>
      <c r="CFO68"/>
      <c r="CFP68"/>
      <c r="CFQ68"/>
      <c r="CFR68"/>
      <c r="CFS68"/>
      <c r="CFT68"/>
      <c r="CFU68"/>
      <c r="CFV68"/>
      <c r="CFW68"/>
      <c r="CFX68"/>
      <c r="CFY68"/>
      <c r="CFZ68"/>
      <c r="CGA68"/>
      <c r="CGB68"/>
      <c r="CGC68"/>
      <c r="CGD68"/>
      <c r="CGE68"/>
      <c r="CGF68"/>
      <c r="CGG68"/>
      <c r="CGH68"/>
      <c r="CGI68"/>
      <c r="CGJ68"/>
      <c r="CGK68"/>
      <c r="CGL68"/>
      <c r="CGM68"/>
      <c r="CGN68"/>
      <c r="CGO68"/>
      <c r="CGP68"/>
      <c r="CGQ68"/>
      <c r="CGR68"/>
      <c r="CGS68"/>
      <c r="CGT68"/>
      <c r="CGU68"/>
      <c r="CGV68"/>
      <c r="CGW68"/>
      <c r="CGX68"/>
      <c r="CGY68"/>
      <c r="CGZ68"/>
      <c r="CHA68"/>
      <c r="CHB68"/>
      <c r="CHC68"/>
      <c r="CHD68"/>
      <c r="CHE68"/>
      <c r="CHF68"/>
      <c r="CHG68"/>
      <c r="CHH68"/>
      <c r="CHI68"/>
      <c r="CHJ68"/>
      <c r="CHK68"/>
      <c r="CHL68"/>
      <c r="CHM68"/>
      <c r="CHN68"/>
      <c r="CHO68"/>
      <c r="CHP68"/>
      <c r="CHQ68"/>
      <c r="CHR68"/>
      <c r="CHS68"/>
      <c r="CHT68"/>
      <c r="CHU68"/>
      <c r="CHV68"/>
      <c r="CHW68"/>
      <c r="CHX68"/>
      <c r="CHY68"/>
      <c r="CHZ68"/>
      <c r="CIA68"/>
      <c r="CIB68"/>
      <c r="CIC68"/>
      <c r="CID68"/>
      <c r="CIE68"/>
      <c r="CIF68"/>
      <c r="CIG68"/>
      <c r="CIH68"/>
      <c r="CII68"/>
      <c r="CIJ68"/>
      <c r="CIK68"/>
      <c r="CIL68"/>
      <c r="CIM68"/>
      <c r="CIN68"/>
      <c r="CIO68"/>
      <c r="CIP68"/>
      <c r="CIQ68"/>
      <c r="CIR68"/>
      <c r="CIS68"/>
      <c r="CIT68"/>
      <c r="CIU68"/>
      <c r="CIV68"/>
      <c r="CIW68"/>
      <c r="CIX68"/>
      <c r="CIY68"/>
      <c r="CIZ68"/>
      <c r="CJA68"/>
      <c r="CJB68"/>
      <c r="CJC68"/>
      <c r="CJD68"/>
      <c r="CJE68"/>
      <c r="CJF68"/>
      <c r="CJG68"/>
      <c r="CJH68"/>
      <c r="CJI68"/>
      <c r="CJJ68"/>
      <c r="CJK68"/>
      <c r="CJL68"/>
      <c r="CJM68"/>
      <c r="CJN68"/>
      <c r="CJO68"/>
      <c r="CJP68"/>
      <c r="CJQ68"/>
      <c r="CJR68"/>
      <c r="CJS68"/>
      <c r="CJT68"/>
      <c r="CJU68"/>
      <c r="CJV68"/>
      <c r="CJW68"/>
      <c r="CJX68"/>
      <c r="CJY68"/>
      <c r="CJZ68"/>
      <c r="CKA68"/>
      <c r="CKB68"/>
      <c r="CKC68"/>
      <c r="CKD68"/>
      <c r="CKE68"/>
      <c r="CKF68"/>
      <c r="CKG68"/>
      <c r="CKH68"/>
      <c r="CKI68"/>
      <c r="CKJ68"/>
      <c r="CKK68"/>
      <c r="CKL68"/>
      <c r="CKM68"/>
      <c r="CKN68"/>
      <c r="CKO68"/>
      <c r="CKP68"/>
      <c r="CKQ68"/>
      <c r="CKR68"/>
      <c r="CKS68"/>
      <c r="CKT68"/>
      <c r="CKU68"/>
      <c r="CKV68"/>
      <c r="CKW68"/>
      <c r="CKX68"/>
      <c r="CKY68"/>
      <c r="CKZ68"/>
      <c r="CLA68"/>
      <c r="CLB68"/>
      <c r="CLC68"/>
      <c r="CLD68"/>
      <c r="CLE68"/>
      <c r="CLF68"/>
      <c r="CLG68"/>
      <c r="CLH68"/>
      <c r="CLI68"/>
      <c r="CLJ68"/>
      <c r="CLK68"/>
      <c r="CLL68"/>
      <c r="CLM68"/>
      <c r="CLN68"/>
      <c r="CLO68"/>
      <c r="CLP68"/>
      <c r="CLQ68"/>
      <c r="CLR68"/>
      <c r="CLS68"/>
      <c r="CLT68"/>
      <c r="CLU68"/>
      <c r="CLV68"/>
      <c r="CLW68"/>
      <c r="CLX68"/>
      <c r="CLY68"/>
      <c r="CLZ68"/>
      <c r="CMA68"/>
      <c r="CMB68"/>
      <c r="CMC68"/>
      <c r="CMD68"/>
      <c r="CME68"/>
      <c r="CMF68"/>
      <c r="CMG68"/>
      <c r="CMH68"/>
      <c r="CMI68"/>
      <c r="CMJ68"/>
      <c r="CMK68"/>
      <c r="CML68"/>
      <c r="CMM68"/>
      <c r="CMN68"/>
      <c r="CMO68"/>
      <c r="CMP68"/>
      <c r="CMQ68"/>
      <c r="CMR68"/>
      <c r="CMS68"/>
      <c r="CMT68"/>
      <c r="CMU68"/>
      <c r="CMV68"/>
      <c r="CMW68"/>
      <c r="CMX68"/>
      <c r="CMY68"/>
      <c r="CMZ68"/>
      <c r="CNA68"/>
      <c r="CNB68"/>
      <c r="CNC68"/>
      <c r="CND68"/>
      <c r="CNE68"/>
      <c r="CNF68"/>
      <c r="CNG68"/>
      <c r="CNH68"/>
      <c r="CNI68"/>
      <c r="CNJ68"/>
      <c r="CNK68"/>
      <c r="CNL68"/>
      <c r="CNM68"/>
      <c r="CNN68"/>
      <c r="CNO68"/>
      <c r="CNP68"/>
      <c r="CNQ68"/>
      <c r="CNR68"/>
      <c r="CNS68"/>
      <c r="CNT68"/>
      <c r="CNU68"/>
      <c r="CNV68"/>
      <c r="CNW68"/>
      <c r="CNX68"/>
      <c r="CNY68"/>
      <c r="CNZ68"/>
      <c r="COA68"/>
      <c r="COB68"/>
      <c r="COC68"/>
      <c r="COD68"/>
      <c r="COE68"/>
      <c r="COF68"/>
      <c r="COG68"/>
      <c r="COH68"/>
      <c r="COI68"/>
      <c r="COJ68"/>
      <c r="COK68"/>
      <c r="COL68"/>
      <c r="COM68"/>
      <c r="CON68"/>
      <c r="COO68"/>
      <c r="COP68"/>
      <c r="COQ68"/>
      <c r="COR68"/>
      <c r="COS68"/>
      <c r="COT68"/>
      <c r="COU68"/>
      <c r="COV68"/>
      <c r="COW68"/>
      <c r="COX68"/>
      <c r="COY68"/>
      <c r="COZ68"/>
      <c r="CPA68"/>
      <c r="CPB68"/>
      <c r="CPC68"/>
      <c r="CPD68"/>
      <c r="CPE68"/>
      <c r="CPF68"/>
      <c r="CPG68"/>
      <c r="CPH68"/>
      <c r="CPI68"/>
      <c r="CPJ68"/>
      <c r="CPK68"/>
      <c r="CPL68"/>
      <c r="CPM68"/>
      <c r="CPN68"/>
      <c r="CPO68"/>
      <c r="CPP68"/>
      <c r="CPQ68"/>
      <c r="CPR68"/>
      <c r="CPS68"/>
      <c r="CPT68"/>
      <c r="CPU68"/>
      <c r="CPV68"/>
      <c r="CPW68"/>
      <c r="CPX68"/>
      <c r="CPY68"/>
      <c r="CPZ68"/>
      <c r="CQA68"/>
      <c r="CQB68"/>
      <c r="CQC68"/>
      <c r="CQD68"/>
      <c r="CQE68"/>
      <c r="CQF68"/>
      <c r="CQG68"/>
      <c r="CQH68"/>
      <c r="CQI68"/>
      <c r="CQJ68"/>
      <c r="CQK68"/>
      <c r="CQL68"/>
      <c r="CQM68"/>
      <c r="CQN68"/>
      <c r="CQO68"/>
      <c r="CQP68"/>
      <c r="CQQ68"/>
      <c r="CQR68"/>
      <c r="CQS68"/>
      <c r="CQT68"/>
      <c r="CQU68"/>
      <c r="CQV68"/>
      <c r="CQW68"/>
      <c r="CQX68"/>
      <c r="CQY68"/>
      <c r="CQZ68"/>
      <c r="CRA68"/>
      <c r="CRB68"/>
      <c r="CRC68"/>
      <c r="CRD68"/>
      <c r="CRE68"/>
      <c r="CRF68"/>
      <c r="CRG68"/>
      <c r="CRH68"/>
      <c r="CRI68"/>
      <c r="CRJ68"/>
      <c r="CRK68"/>
      <c r="CRL68"/>
      <c r="CRM68"/>
      <c r="CRN68"/>
      <c r="CRO68"/>
      <c r="CRP68"/>
      <c r="CRQ68"/>
      <c r="CRR68"/>
      <c r="CRS68"/>
      <c r="CRT68"/>
      <c r="CRU68"/>
      <c r="CRV68"/>
      <c r="CRW68"/>
      <c r="CRX68"/>
      <c r="CRY68"/>
      <c r="CRZ68"/>
      <c r="CSA68"/>
      <c r="CSB68"/>
      <c r="CSC68"/>
      <c r="CSD68"/>
      <c r="CSE68"/>
      <c r="CSF68"/>
      <c r="CSG68"/>
      <c r="CSH68"/>
      <c r="CSI68"/>
      <c r="CSJ68"/>
      <c r="CSK68"/>
      <c r="CSL68"/>
      <c r="CSM68"/>
      <c r="CSN68"/>
      <c r="CSO68"/>
      <c r="CSP68"/>
      <c r="CSQ68"/>
      <c r="CSR68"/>
      <c r="CSS68"/>
      <c r="CST68"/>
      <c r="CSU68"/>
      <c r="CSV68"/>
      <c r="CSW68"/>
      <c r="CSX68"/>
      <c r="CSY68"/>
      <c r="CSZ68"/>
      <c r="CTA68"/>
      <c r="CTB68"/>
      <c r="CTC68"/>
      <c r="CTD68"/>
      <c r="CTE68"/>
      <c r="CTF68"/>
      <c r="CTG68"/>
      <c r="CTH68"/>
      <c r="CTI68"/>
      <c r="CTJ68"/>
      <c r="CTK68"/>
      <c r="CTL68"/>
      <c r="CTM68"/>
      <c r="CTN68"/>
      <c r="CTO68"/>
      <c r="CTP68"/>
      <c r="CTQ68"/>
      <c r="CTR68"/>
      <c r="CTS68"/>
      <c r="CTT68"/>
      <c r="CTU68"/>
      <c r="CTV68"/>
      <c r="CTW68"/>
      <c r="CTX68"/>
      <c r="CTY68"/>
      <c r="CTZ68"/>
      <c r="CUA68"/>
      <c r="CUB68"/>
      <c r="CUC68"/>
      <c r="CUD68"/>
      <c r="CUE68"/>
      <c r="CUF68"/>
      <c r="CUG68"/>
      <c r="CUH68"/>
      <c r="CUI68"/>
      <c r="CUJ68"/>
      <c r="CUK68"/>
      <c r="CUL68"/>
      <c r="CUM68"/>
      <c r="CUN68"/>
      <c r="CUO68"/>
      <c r="CUP68"/>
      <c r="CUQ68"/>
      <c r="CUR68"/>
      <c r="CUS68"/>
      <c r="CUT68"/>
      <c r="CUU68"/>
      <c r="CUV68"/>
      <c r="CUW68"/>
      <c r="CUX68"/>
      <c r="CUY68"/>
      <c r="CUZ68"/>
      <c r="CVA68"/>
      <c r="CVB68"/>
      <c r="CVC68"/>
      <c r="CVD68"/>
      <c r="CVE68"/>
      <c r="CVF68"/>
      <c r="CVG68"/>
      <c r="CVH68"/>
      <c r="CVI68"/>
      <c r="CVJ68"/>
      <c r="CVK68"/>
      <c r="CVL68"/>
      <c r="CVM68"/>
      <c r="CVN68"/>
      <c r="CVO68"/>
      <c r="CVP68"/>
      <c r="CVQ68"/>
      <c r="CVR68"/>
      <c r="CVS68"/>
      <c r="CVT68"/>
      <c r="CVU68"/>
      <c r="CVV68"/>
      <c r="CVW68"/>
      <c r="CVX68"/>
      <c r="CVY68"/>
      <c r="CVZ68"/>
      <c r="CWA68"/>
      <c r="CWB68"/>
      <c r="CWC68"/>
      <c r="CWD68"/>
      <c r="CWE68"/>
      <c r="CWF68"/>
      <c r="CWG68"/>
      <c r="CWH68"/>
      <c r="CWI68"/>
      <c r="CWJ68"/>
      <c r="CWK68"/>
      <c r="CWL68"/>
      <c r="CWM68"/>
      <c r="CWN68"/>
      <c r="CWO68"/>
      <c r="CWP68"/>
      <c r="CWQ68"/>
      <c r="CWR68"/>
      <c r="CWS68"/>
      <c r="CWT68"/>
      <c r="CWU68"/>
      <c r="CWV68"/>
      <c r="CWW68"/>
      <c r="CWX68"/>
      <c r="CWY68"/>
      <c r="CWZ68"/>
      <c r="CXA68"/>
      <c r="CXB68"/>
      <c r="CXC68"/>
      <c r="CXD68"/>
      <c r="CXE68"/>
      <c r="CXF68"/>
      <c r="CXG68"/>
      <c r="CXH68"/>
      <c r="CXI68"/>
      <c r="CXJ68"/>
      <c r="CXK68"/>
      <c r="CXL68"/>
      <c r="CXM68"/>
      <c r="CXN68"/>
      <c r="CXO68"/>
      <c r="CXP68"/>
      <c r="CXQ68"/>
      <c r="CXR68"/>
      <c r="CXS68"/>
      <c r="CXT68"/>
      <c r="CXU68"/>
      <c r="CXV68"/>
      <c r="CXW68"/>
      <c r="CXX68"/>
      <c r="CXY68"/>
      <c r="CXZ68"/>
      <c r="CYA68"/>
      <c r="CYB68"/>
      <c r="CYC68"/>
      <c r="CYD68"/>
      <c r="CYE68"/>
      <c r="CYF68"/>
      <c r="CYG68"/>
      <c r="CYH68"/>
      <c r="CYI68"/>
      <c r="CYJ68"/>
      <c r="CYK68"/>
      <c r="CYL68"/>
      <c r="CYM68"/>
      <c r="CYN68"/>
      <c r="CYO68"/>
      <c r="CYP68"/>
      <c r="CYQ68"/>
      <c r="CYR68"/>
      <c r="CYS68"/>
      <c r="CYT68"/>
      <c r="CYU68"/>
      <c r="CYV68"/>
      <c r="CYW68"/>
      <c r="CYX68"/>
      <c r="CYY68"/>
      <c r="CYZ68"/>
      <c r="CZA68"/>
      <c r="CZB68"/>
      <c r="CZC68"/>
      <c r="CZD68"/>
      <c r="CZE68"/>
      <c r="CZF68"/>
      <c r="CZG68"/>
      <c r="CZH68"/>
      <c r="CZI68"/>
      <c r="CZJ68"/>
      <c r="CZK68"/>
      <c r="CZL68"/>
      <c r="CZM68"/>
      <c r="CZN68"/>
      <c r="CZO68"/>
      <c r="CZP68"/>
      <c r="CZQ68"/>
      <c r="CZR68"/>
      <c r="CZS68"/>
      <c r="CZT68"/>
      <c r="CZU68"/>
      <c r="CZV68"/>
      <c r="CZW68"/>
      <c r="CZX68"/>
      <c r="CZY68"/>
      <c r="CZZ68"/>
      <c r="DAA68"/>
      <c r="DAB68"/>
      <c r="DAC68"/>
      <c r="DAD68"/>
      <c r="DAE68"/>
      <c r="DAF68"/>
      <c r="DAG68"/>
      <c r="DAH68"/>
      <c r="DAI68"/>
      <c r="DAJ68"/>
      <c r="DAK68"/>
      <c r="DAL68"/>
      <c r="DAM68"/>
      <c r="DAN68"/>
      <c r="DAO68"/>
      <c r="DAP68"/>
      <c r="DAQ68"/>
      <c r="DAR68"/>
      <c r="DAS68"/>
      <c r="DAT68"/>
      <c r="DAU68"/>
      <c r="DAV68"/>
      <c r="DAW68"/>
      <c r="DAX68"/>
      <c r="DAY68"/>
      <c r="DAZ68"/>
      <c r="DBA68"/>
      <c r="DBB68"/>
      <c r="DBC68"/>
      <c r="DBD68"/>
      <c r="DBE68"/>
      <c r="DBF68"/>
      <c r="DBG68"/>
      <c r="DBH68"/>
      <c r="DBI68"/>
      <c r="DBJ68"/>
      <c r="DBK68"/>
      <c r="DBL68"/>
      <c r="DBM68"/>
      <c r="DBN68"/>
      <c r="DBO68"/>
      <c r="DBP68"/>
      <c r="DBQ68"/>
      <c r="DBR68"/>
      <c r="DBS68"/>
      <c r="DBT68"/>
      <c r="DBU68"/>
      <c r="DBV68"/>
      <c r="DBW68"/>
      <c r="DBX68"/>
      <c r="DBY68"/>
      <c r="DBZ68"/>
      <c r="DCA68"/>
      <c r="DCB68"/>
      <c r="DCC68"/>
      <c r="DCD68"/>
      <c r="DCE68"/>
      <c r="DCF68"/>
      <c r="DCG68"/>
      <c r="DCH68"/>
      <c r="DCI68"/>
      <c r="DCJ68"/>
      <c r="DCK68"/>
      <c r="DCL68"/>
      <c r="DCM68"/>
      <c r="DCN68"/>
      <c r="DCO68"/>
      <c r="DCP68"/>
      <c r="DCQ68"/>
      <c r="DCR68"/>
      <c r="DCS68"/>
      <c r="DCT68"/>
      <c r="DCU68"/>
      <c r="DCV68"/>
      <c r="DCW68"/>
      <c r="DCX68"/>
      <c r="DCY68"/>
      <c r="DCZ68"/>
      <c r="DDA68"/>
      <c r="DDB68"/>
      <c r="DDC68"/>
      <c r="DDD68"/>
      <c r="DDE68"/>
      <c r="DDF68"/>
      <c r="DDG68"/>
      <c r="DDH68"/>
      <c r="DDI68"/>
      <c r="DDJ68"/>
      <c r="DDK68"/>
      <c r="DDL68"/>
      <c r="DDM68"/>
      <c r="DDN68"/>
      <c r="DDO68"/>
      <c r="DDP68"/>
      <c r="DDQ68"/>
      <c r="DDR68"/>
      <c r="DDS68"/>
      <c r="DDT68"/>
      <c r="DDU68"/>
      <c r="DDV68"/>
      <c r="DDW68"/>
      <c r="DDX68"/>
      <c r="DDY68"/>
      <c r="DDZ68"/>
      <c r="DEA68"/>
      <c r="DEB68"/>
      <c r="DEC68"/>
      <c r="DED68"/>
      <c r="DEE68"/>
      <c r="DEF68"/>
      <c r="DEG68"/>
      <c r="DEH68"/>
      <c r="DEI68"/>
      <c r="DEJ68"/>
      <c r="DEK68"/>
      <c r="DEL68"/>
      <c r="DEM68"/>
      <c r="DEN68"/>
      <c r="DEO68"/>
      <c r="DEP68"/>
      <c r="DEQ68"/>
      <c r="DER68"/>
      <c r="DES68"/>
      <c r="DET68"/>
      <c r="DEU68"/>
      <c r="DEV68"/>
      <c r="DEW68"/>
      <c r="DEX68"/>
      <c r="DEY68"/>
      <c r="DEZ68"/>
      <c r="DFA68"/>
      <c r="DFB68"/>
      <c r="DFC68"/>
      <c r="DFD68"/>
      <c r="DFE68"/>
      <c r="DFF68"/>
      <c r="DFG68"/>
      <c r="DFH68"/>
      <c r="DFI68"/>
      <c r="DFJ68"/>
      <c r="DFK68"/>
      <c r="DFL68"/>
      <c r="DFM68"/>
      <c r="DFN68"/>
      <c r="DFO68"/>
      <c r="DFP68"/>
      <c r="DFQ68"/>
      <c r="DFR68"/>
      <c r="DFS68"/>
      <c r="DFT68"/>
      <c r="DFU68"/>
      <c r="DFV68"/>
      <c r="DFW68"/>
      <c r="DFX68"/>
      <c r="DFY68"/>
      <c r="DFZ68"/>
      <c r="DGA68"/>
      <c r="DGB68"/>
      <c r="DGC68"/>
      <c r="DGD68"/>
      <c r="DGE68"/>
      <c r="DGF68"/>
      <c r="DGG68"/>
      <c r="DGH68"/>
      <c r="DGI68"/>
      <c r="DGJ68"/>
      <c r="DGK68"/>
      <c r="DGL68"/>
      <c r="DGM68"/>
      <c r="DGN68"/>
      <c r="DGO68"/>
      <c r="DGP68"/>
      <c r="DGQ68"/>
      <c r="DGR68"/>
      <c r="DGS68"/>
      <c r="DGT68"/>
      <c r="DGU68"/>
      <c r="DGV68"/>
      <c r="DGW68"/>
      <c r="DGX68"/>
      <c r="DGY68"/>
      <c r="DGZ68"/>
      <c r="DHA68"/>
      <c r="DHB68"/>
      <c r="DHC68"/>
      <c r="DHD68"/>
      <c r="DHE68"/>
      <c r="DHF68"/>
      <c r="DHG68"/>
      <c r="DHH68"/>
      <c r="DHI68"/>
      <c r="DHJ68"/>
      <c r="DHK68"/>
      <c r="DHL68"/>
      <c r="DHM68"/>
      <c r="DHN68"/>
      <c r="DHO68"/>
      <c r="DHP68"/>
      <c r="DHQ68"/>
      <c r="DHR68"/>
      <c r="DHS68"/>
      <c r="DHT68"/>
      <c r="DHU68"/>
      <c r="DHV68"/>
      <c r="DHW68"/>
      <c r="DHX68"/>
      <c r="DHY68"/>
      <c r="DHZ68"/>
      <c r="DIA68"/>
      <c r="DIB68"/>
      <c r="DIC68"/>
      <c r="DID68"/>
      <c r="DIE68"/>
      <c r="DIF68"/>
      <c r="DIG68"/>
      <c r="DIH68"/>
      <c r="DII68"/>
      <c r="DIJ68"/>
      <c r="DIK68"/>
      <c r="DIL68"/>
      <c r="DIM68"/>
      <c r="DIN68"/>
      <c r="DIO68"/>
      <c r="DIP68"/>
      <c r="DIQ68"/>
      <c r="DIR68"/>
      <c r="DIS68"/>
      <c r="DIT68"/>
      <c r="DIU68"/>
      <c r="DIV68"/>
      <c r="DIW68"/>
      <c r="DIX68"/>
      <c r="DIY68"/>
      <c r="DIZ68"/>
      <c r="DJA68"/>
      <c r="DJB68"/>
      <c r="DJC68"/>
      <c r="DJD68"/>
      <c r="DJE68"/>
      <c r="DJF68"/>
      <c r="DJG68"/>
      <c r="DJH68"/>
      <c r="DJI68"/>
      <c r="DJJ68"/>
      <c r="DJK68"/>
      <c r="DJL68"/>
      <c r="DJM68"/>
      <c r="DJN68"/>
      <c r="DJO68"/>
      <c r="DJP68"/>
      <c r="DJQ68"/>
      <c r="DJR68"/>
      <c r="DJS68"/>
      <c r="DJT68"/>
      <c r="DJU68"/>
      <c r="DJV68"/>
      <c r="DJW68"/>
      <c r="DJX68"/>
      <c r="DJY68"/>
      <c r="DJZ68"/>
      <c r="DKA68"/>
      <c r="DKB68"/>
      <c r="DKC68"/>
      <c r="DKD68"/>
      <c r="DKE68"/>
      <c r="DKF68"/>
      <c r="DKG68"/>
      <c r="DKH68"/>
      <c r="DKI68"/>
      <c r="DKJ68"/>
      <c r="DKK68"/>
      <c r="DKL68"/>
      <c r="DKM68"/>
      <c r="DKN68"/>
      <c r="DKO68"/>
      <c r="DKP68"/>
      <c r="DKQ68"/>
      <c r="DKR68"/>
      <c r="DKS68"/>
      <c r="DKT68"/>
      <c r="DKU68"/>
      <c r="DKV68"/>
      <c r="DKW68"/>
      <c r="DKX68"/>
      <c r="DKY68"/>
      <c r="DKZ68"/>
      <c r="DLA68"/>
      <c r="DLB68"/>
      <c r="DLC68"/>
      <c r="DLD68"/>
      <c r="DLE68"/>
      <c r="DLF68"/>
      <c r="DLG68"/>
      <c r="DLH68"/>
      <c r="DLI68"/>
      <c r="DLJ68"/>
      <c r="DLK68"/>
      <c r="DLL68"/>
      <c r="DLM68"/>
      <c r="DLN68"/>
      <c r="DLO68"/>
      <c r="DLP68"/>
      <c r="DLQ68"/>
      <c r="DLR68"/>
      <c r="DLS68"/>
      <c r="DLT68"/>
      <c r="DLU68"/>
      <c r="DLV68"/>
      <c r="DLW68"/>
      <c r="DLX68"/>
      <c r="DLY68"/>
      <c r="DLZ68"/>
      <c r="DMA68"/>
      <c r="DMB68"/>
      <c r="DMC68"/>
      <c r="DMD68"/>
      <c r="DME68"/>
      <c r="DMF68"/>
      <c r="DMG68"/>
      <c r="DMH68"/>
      <c r="DMI68"/>
      <c r="DMJ68"/>
      <c r="DMK68"/>
      <c r="DML68"/>
      <c r="DMM68"/>
      <c r="DMN68"/>
      <c r="DMO68"/>
      <c r="DMP68"/>
      <c r="DMQ68"/>
      <c r="DMR68"/>
      <c r="DMS68"/>
      <c r="DMT68"/>
      <c r="DMU68"/>
      <c r="DMV68"/>
      <c r="DMW68"/>
      <c r="DMX68"/>
      <c r="DMY68"/>
      <c r="DMZ68"/>
      <c r="DNA68"/>
      <c r="DNB68"/>
      <c r="DNC68"/>
      <c r="DND68"/>
      <c r="DNE68"/>
      <c r="DNF68"/>
      <c r="DNG68"/>
      <c r="DNH68"/>
      <c r="DNI68"/>
      <c r="DNJ68"/>
      <c r="DNK68"/>
      <c r="DNL68"/>
      <c r="DNM68"/>
      <c r="DNN68"/>
      <c r="DNO68"/>
      <c r="DNP68"/>
      <c r="DNQ68"/>
      <c r="DNR68"/>
      <c r="DNS68"/>
      <c r="DNT68"/>
      <c r="DNU68"/>
      <c r="DNV68"/>
      <c r="DNW68"/>
      <c r="DNX68"/>
      <c r="DNY68"/>
      <c r="DNZ68"/>
      <c r="DOA68"/>
      <c r="DOB68"/>
      <c r="DOC68"/>
      <c r="DOD68"/>
      <c r="DOE68"/>
      <c r="DOF68"/>
      <c r="DOG68"/>
      <c r="DOH68"/>
      <c r="DOI68"/>
      <c r="DOJ68"/>
      <c r="DOK68"/>
      <c r="DOL68"/>
      <c r="DOM68"/>
      <c r="DON68"/>
      <c r="DOO68"/>
      <c r="DOP68"/>
      <c r="DOQ68"/>
      <c r="DOR68"/>
      <c r="DOS68"/>
      <c r="DOT68"/>
      <c r="DOU68"/>
      <c r="DOV68"/>
      <c r="DOW68"/>
      <c r="DOX68"/>
      <c r="DOY68"/>
      <c r="DOZ68"/>
      <c r="DPA68"/>
      <c r="DPB68"/>
      <c r="DPC68"/>
      <c r="DPD68"/>
      <c r="DPE68"/>
      <c r="DPF68"/>
      <c r="DPG68"/>
      <c r="DPH68"/>
      <c r="DPI68"/>
      <c r="DPJ68"/>
      <c r="DPK68"/>
      <c r="DPL68"/>
      <c r="DPM68"/>
      <c r="DPN68"/>
      <c r="DPO68"/>
      <c r="DPP68"/>
      <c r="DPQ68"/>
      <c r="DPR68"/>
      <c r="DPS68"/>
      <c r="DPT68"/>
      <c r="DPU68"/>
      <c r="DPV68"/>
      <c r="DPW68"/>
      <c r="DPX68"/>
      <c r="DPY68"/>
      <c r="DPZ68"/>
      <c r="DQA68"/>
      <c r="DQB68"/>
      <c r="DQC68"/>
      <c r="DQD68"/>
      <c r="DQE68"/>
      <c r="DQF68"/>
      <c r="DQG68"/>
      <c r="DQH68"/>
      <c r="DQI68"/>
      <c r="DQJ68"/>
      <c r="DQK68"/>
      <c r="DQL68"/>
      <c r="DQM68"/>
      <c r="DQN68"/>
      <c r="DQO68"/>
      <c r="DQP68"/>
      <c r="DQQ68"/>
      <c r="DQR68"/>
      <c r="DQS68"/>
      <c r="DQT68"/>
      <c r="DQU68"/>
      <c r="DQV68"/>
      <c r="DQW68"/>
      <c r="DQX68"/>
      <c r="DQY68"/>
      <c r="DQZ68"/>
      <c r="DRA68"/>
      <c r="DRB68"/>
      <c r="DRC68"/>
      <c r="DRD68"/>
      <c r="DRE68"/>
      <c r="DRF68"/>
      <c r="DRG68"/>
      <c r="DRH68"/>
      <c r="DRI68"/>
      <c r="DRJ68"/>
      <c r="DRK68"/>
      <c r="DRL68"/>
      <c r="DRM68"/>
      <c r="DRN68"/>
      <c r="DRO68"/>
      <c r="DRP68"/>
      <c r="DRQ68"/>
      <c r="DRR68"/>
      <c r="DRS68"/>
      <c r="DRT68"/>
      <c r="DRU68"/>
      <c r="DRV68"/>
      <c r="DRW68"/>
      <c r="DRX68"/>
      <c r="DRY68"/>
      <c r="DRZ68"/>
      <c r="DSA68"/>
      <c r="DSB68"/>
      <c r="DSC68"/>
      <c r="DSD68"/>
      <c r="DSE68"/>
      <c r="DSF68"/>
      <c r="DSG68"/>
      <c r="DSH68"/>
      <c r="DSI68"/>
      <c r="DSJ68"/>
      <c r="DSK68"/>
      <c r="DSL68"/>
      <c r="DSM68"/>
      <c r="DSN68"/>
      <c r="DSO68"/>
      <c r="DSP68"/>
      <c r="DSQ68"/>
      <c r="DSR68"/>
      <c r="DSS68"/>
      <c r="DST68"/>
      <c r="DSU68"/>
      <c r="DSV68"/>
      <c r="DSW68"/>
      <c r="DSX68"/>
      <c r="DSY68"/>
      <c r="DSZ68"/>
      <c r="DTA68"/>
      <c r="DTB68"/>
      <c r="DTC68"/>
      <c r="DTD68"/>
      <c r="DTE68"/>
      <c r="DTF68"/>
      <c r="DTG68"/>
      <c r="DTH68"/>
      <c r="DTI68"/>
      <c r="DTJ68"/>
      <c r="DTK68"/>
      <c r="DTL68"/>
      <c r="DTM68"/>
      <c r="DTN68"/>
      <c r="DTO68"/>
      <c r="DTP68"/>
      <c r="DTQ68"/>
      <c r="DTR68"/>
      <c r="DTS68"/>
      <c r="DTT68"/>
      <c r="DTU68"/>
      <c r="DTV68"/>
      <c r="DTW68"/>
      <c r="DTX68"/>
      <c r="DTY68"/>
      <c r="DTZ68"/>
      <c r="DUA68"/>
      <c r="DUB68"/>
      <c r="DUC68"/>
      <c r="DUD68"/>
      <c r="DUE68"/>
      <c r="DUF68"/>
      <c r="DUG68"/>
      <c r="DUH68"/>
      <c r="DUI68"/>
      <c r="DUJ68"/>
      <c r="DUK68"/>
      <c r="DUL68"/>
      <c r="DUM68"/>
      <c r="DUN68"/>
      <c r="DUO68"/>
      <c r="DUP68"/>
      <c r="DUQ68"/>
      <c r="DUR68"/>
      <c r="DUS68"/>
      <c r="DUT68"/>
      <c r="DUU68"/>
      <c r="DUV68"/>
      <c r="DUW68"/>
      <c r="DUX68"/>
      <c r="DUY68"/>
      <c r="DUZ68"/>
      <c r="DVA68"/>
      <c r="DVB68"/>
      <c r="DVC68"/>
      <c r="DVD68"/>
      <c r="DVE68"/>
      <c r="DVF68"/>
      <c r="DVG68"/>
      <c r="DVH68"/>
      <c r="DVI68"/>
      <c r="DVJ68"/>
      <c r="DVK68"/>
      <c r="DVL68"/>
      <c r="DVM68"/>
      <c r="DVN68"/>
      <c r="DVO68"/>
      <c r="DVP68"/>
      <c r="DVQ68"/>
      <c r="DVR68"/>
      <c r="DVS68"/>
      <c r="DVT68"/>
      <c r="DVU68"/>
      <c r="DVV68"/>
      <c r="DVW68"/>
      <c r="DVX68"/>
      <c r="DVY68"/>
      <c r="DVZ68"/>
      <c r="DWA68"/>
      <c r="DWB68"/>
      <c r="DWC68"/>
      <c r="DWD68"/>
      <c r="DWE68"/>
      <c r="DWF68"/>
      <c r="DWG68"/>
      <c r="DWH68"/>
      <c r="DWI68"/>
      <c r="DWJ68"/>
      <c r="DWK68"/>
      <c r="DWL68"/>
      <c r="DWM68"/>
      <c r="DWN68"/>
      <c r="DWO68"/>
      <c r="DWP68"/>
      <c r="DWQ68"/>
      <c r="DWR68"/>
      <c r="DWS68"/>
      <c r="DWT68"/>
      <c r="DWU68"/>
      <c r="DWV68"/>
      <c r="DWW68"/>
      <c r="DWX68"/>
      <c r="DWY68"/>
      <c r="DWZ68"/>
      <c r="DXA68"/>
      <c r="DXB68"/>
      <c r="DXC68"/>
      <c r="DXD68"/>
      <c r="DXE68"/>
      <c r="DXF68"/>
      <c r="DXG68"/>
      <c r="DXH68"/>
      <c r="DXI68"/>
      <c r="DXJ68"/>
      <c r="DXK68"/>
      <c r="DXL68"/>
      <c r="DXM68"/>
      <c r="DXN68"/>
      <c r="DXO68"/>
      <c r="DXP68"/>
      <c r="DXQ68"/>
      <c r="DXR68"/>
      <c r="DXS68"/>
      <c r="DXT68"/>
      <c r="DXU68"/>
      <c r="DXV68"/>
      <c r="DXW68"/>
      <c r="DXX68"/>
      <c r="DXY68"/>
      <c r="DXZ68"/>
      <c r="DYA68"/>
      <c r="DYB68"/>
      <c r="DYC68"/>
      <c r="DYD68"/>
      <c r="DYE68"/>
      <c r="DYF68"/>
      <c r="DYG68"/>
      <c r="DYH68"/>
      <c r="DYI68"/>
      <c r="DYJ68"/>
      <c r="DYK68"/>
      <c r="DYL68"/>
      <c r="DYM68"/>
      <c r="DYN68"/>
      <c r="DYO68"/>
      <c r="DYP68"/>
      <c r="DYQ68"/>
      <c r="DYR68"/>
      <c r="DYS68"/>
      <c r="DYT68"/>
      <c r="DYU68"/>
      <c r="DYV68"/>
      <c r="DYW68"/>
      <c r="DYX68"/>
      <c r="DYY68"/>
      <c r="DYZ68"/>
      <c r="DZA68"/>
      <c r="DZB68"/>
      <c r="DZC68"/>
      <c r="DZD68"/>
      <c r="DZE68"/>
      <c r="DZF68"/>
      <c r="DZG68"/>
      <c r="DZH68"/>
      <c r="DZI68"/>
      <c r="DZJ68"/>
      <c r="DZK68"/>
      <c r="DZL68"/>
      <c r="DZM68"/>
      <c r="DZN68"/>
      <c r="DZO68"/>
      <c r="DZP68"/>
      <c r="DZQ68"/>
      <c r="DZR68"/>
      <c r="DZS68"/>
      <c r="DZT68"/>
      <c r="DZU68"/>
      <c r="DZV68"/>
      <c r="DZW68"/>
      <c r="DZX68"/>
      <c r="DZY68"/>
      <c r="DZZ68"/>
      <c r="EAA68"/>
      <c r="EAB68"/>
      <c r="EAC68"/>
      <c r="EAD68"/>
      <c r="EAE68"/>
      <c r="EAF68"/>
      <c r="EAG68"/>
      <c r="EAH68"/>
      <c r="EAI68"/>
      <c r="EAJ68"/>
      <c r="EAK68"/>
      <c r="EAL68"/>
      <c r="EAM68"/>
      <c r="EAN68"/>
      <c r="EAO68"/>
      <c r="EAP68"/>
      <c r="EAQ68"/>
      <c r="EAR68"/>
      <c r="EAS68"/>
      <c r="EAT68"/>
      <c r="EAU68"/>
      <c r="EAV68"/>
      <c r="EAW68"/>
      <c r="EAX68"/>
      <c r="EAY68"/>
      <c r="EAZ68"/>
      <c r="EBA68"/>
      <c r="EBB68"/>
      <c r="EBC68"/>
      <c r="EBD68"/>
      <c r="EBE68"/>
      <c r="EBF68"/>
      <c r="EBG68"/>
      <c r="EBH68"/>
      <c r="EBI68"/>
      <c r="EBJ68"/>
      <c r="EBK68"/>
      <c r="EBL68"/>
      <c r="EBM68"/>
      <c r="EBN68"/>
      <c r="EBO68"/>
      <c r="EBP68"/>
      <c r="EBQ68"/>
      <c r="EBR68"/>
      <c r="EBS68"/>
      <c r="EBT68"/>
      <c r="EBU68"/>
      <c r="EBV68"/>
      <c r="EBW68"/>
      <c r="EBX68"/>
      <c r="EBY68"/>
      <c r="EBZ68"/>
      <c r="ECA68"/>
      <c r="ECB68"/>
      <c r="ECC68"/>
      <c r="ECD68"/>
      <c r="ECE68"/>
      <c r="ECF68"/>
      <c r="ECG68"/>
      <c r="ECH68"/>
      <c r="ECI68"/>
      <c r="ECJ68"/>
      <c r="ECK68"/>
      <c r="ECL68"/>
      <c r="ECM68"/>
      <c r="ECN68"/>
      <c r="ECO68"/>
      <c r="ECP68"/>
      <c r="ECQ68"/>
      <c r="ECR68"/>
      <c r="ECS68"/>
      <c r="ECT68"/>
      <c r="ECU68"/>
      <c r="ECV68"/>
      <c r="ECW68"/>
      <c r="ECX68"/>
      <c r="ECY68"/>
      <c r="ECZ68"/>
      <c r="EDA68"/>
      <c r="EDB68"/>
      <c r="EDC68"/>
      <c r="EDD68"/>
      <c r="EDE68"/>
      <c r="EDF68"/>
      <c r="EDG68"/>
      <c r="EDH68"/>
      <c r="EDI68"/>
      <c r="EDJ68"/>
      <c r="EDK68"/>
      <c r="EDL68"/>
      <c r="EDM68"/>
      <c r="EDN68"/>
      <c r="EDO68"/>
      <c r="EDP68"/>
      <c r="EDQ68"/>
      <c r="EDR68"/>
      <c r="EDS68"/>
      <c r="EDT68"/>
      <c r="EDU68"/>
      <c r="EDV68"/>
      <c r="EDW68"/>
      <c r="EDX68"/>
      <c r="EDY68"/>
      <c r="EDZ68"/>
      <c r="EEA68"/>
      <c r="EEB68"/>
      <c r="EEC68"/>
      <c r="EED68"/>
      <c r="EEE68"/>
      <c r="EEF68"/>
      <c r="EEG68"/>
      <c r="EEH68"/>
      <c r="EEI68"/>
      <c r="EEJ68"/>
      <c r="EEK68"/>
      <c r="EEL68"/>
      <c r="EEM68"/>
      <c r="EEN68"/>
      <c r="EEO68"/>
      <c r="EEP68"/>
      <c r="EEQ68"/>
      <c r="EER68"/>
      <c r="EES68"/>
      <c r="EET68"/>
      <c r="EEU68"/>
      <c r="EEV68"/>
      <c r="EEW68"/>
      <c r="EEX68"/>
      <c r="EEY68"/>
      <c r="EEZ68"/>
      <c r="EFA68"/>
      <c r="EFB68"/>
      <c r="EFC68"/>
      <c r="EFD68"/>
      <c r="EFE68"/>
      <c r="EFF68"/>
      <c r="EFG68"/>
      <c r="EFH68"/>
      <c r="EFI68"/>
      <c r="EFJ68"/>
      <c r="EFK68"/>
      <c r="EFL68"/>
      <c r="EFM68"/>
      <c r="EFN68"/>
      <c r="EFO68"/>
      <c r="EFP68"/>
      <c r="EFQ68"/>
      <c r="EFR68"/>
      <c r="EFS68"/>
      <c r="EFT68"/>
      <c r="EFU68"/>
      <c r="EFV68"/>
      <c r="EFW68"/>
      <c r="EFX68"/>
      <c r="EFY68"/>
      <c r="EFZ68"/>
      <c r="EGA68"/>
      <c r="EGB68"/>
      <c r="EGC68"/>
      <c r="EGD68"/>
      <c r="EGE68"/>
      <c r="EGF68"/>
      <c r="EGG68"/>
      <c r="EGH68"/>
      <c r="EGI68"/>
      <c r="EGJ68"/>
      <c r="EGK68"/>
      <c r="EGL68"/>
      <c r="EGM68"/>
      <c r="EGN68"/>
      <c r="EGO68"/>
      <c r="EGP68"/>
      <c r="EGQ68"/>
      <c r="EGR68"/>
      <c r="EGS68"/>
      <c r="EGT68"/>
      <c r="EGU68"/>
      <c r="EGV68"/>
      <c r="EGW68"/>
      <c r="EGX68"/>
      <c r="EGY68"/>
      <c r="EGZ68"/>
      <c r="EHA68"/>
      <c r="EHB68"/>
      <c r="EHC68"/>
      <c r="EHD68"/>
      <c r="EHE68"/>
      <c r="EHF68"/>
      <c r="EHG68"/>
      <c r="EHH68"/>
      <c r="EHI68"/>
      <c r="EHJ68"/>
      <c r="EHK68"/>
      <c r="EHL68"/>
      <c r="EHM68"/>
      <c r="EHN68"/>
      <c r="EHO68"/>
      <c r="EHP68"/>
      <c r="EHQ68"/>
      <c r="EHR68"/>
      <c r="EHS68"/>
      <c r="EHT68"/>
      <c r="EHU68"/>
      <c r="EHV68"/>
      <c r="EHW68"/>
      <c r="EHX68"/>
      <c r="EHY68"/>
      <c r="EHZ68"/>
      <c r="EIA68"/>
      <c r="EIB68"/>
      <c r="EIC68"/>
      <c r="EID68"/>
      <c r="EIE68"/>
      <c r="EIF68"/>
      <c r="EIG68"/>
      <c r="EIH68"/>
      <c r="EII68"/>
      <c r="EIJ68"/>
      <c r="EIK68"/>
      <c r="EIL68"/>
      <c r="EIM68"/>
      <c r="EIN68"/>
      <c r="EIO68"/>
      <c r="EIP68"/>
      <c r="EIQ68"/>
      <c r="EIR68"/>
      <c r="EIS68"/>
      <c r="EIT68"/>
      <c r="EIU68"/>
      <c r="EIV68"/>
      <c r="EIW68"/>
      <c r="EIX68"/>
      <c r="EIY68"/>
      <c r="EIZ68"/>
      <c r="EJA68"/>
      <c r="EJB68"/>
      <c r="EJC68"/>
      <c r="EJD68"/>
      <c r="EJE68"/>
      <c r="EJF68"/>
      <c r="EJG68"/>
      <c r="EJH68"/>
      <c r="EJI68"/>
      <c r="EJJ68"/>
      <c r="EJK68"/>
      <c r="EJL68"/>
      <c r="EJM68"/>
      <c r="EJN68"/>
      <c r="EJO68"/>
      <c r="EJP68"/>
      <c r="EJQ68"/>
      <c r="EJR68"/>
      <c r="EJS68"/>
      <c r="EJT68"/>
      <c r="EJU68"/>
      <c r="EJV68"/>
      <c r="EJW68"/>
      <c r="EJX68"/>
      <c r="EJY68"/>
      <c r="EJZ68"/>
      <c r="EKA68"/>
      <c r="EKB68"/>
      <c r="EKC68"/>
      <c r="EKD68"/>
      <c r="EKE68"/>
      <c r="EKF68"/>
      <c r="EKG68"/>
      <c r="EKH68"/>
      <c r="EKI68"/>
      <c r="EKJ68"/>
      <c r="EKK68"/>
      <c r="EKL68"/>
      <c r="EKM68"/>
      <c r="EKN68"/>
      <c r="EKO68"/>
      <c r="EKP68"/>
      <c r="EKQ68"/>
      <c r="EKR68"/>
      <c r="EKS68"/>
      <c r="EKT68"/>
      <c r="EKU68"/>
      <c r="EKV68"/>
      <c r="EKW68"/>
      <c r="EKX68"/>
      <c r="EKY68"/>
      <c r="EKZ68"/>
      <c r="ELA68"/>
      <c r="ELB68"/>
      <c r="ELC68"/>
      <c r="ELD68"/>
      <c r="ELE68"/>
      <c r="ELF68"/>
      <c r="ELG68"/>
      <c r="ELH68"/>
      <c r="ELI68"/>
      <c r="ELJ68"/>
      <c r="ELK68"/>
      <c r="ELL68"/>
      <c r="ELM68"/>
      <c r="ELN68"/>
      <c r="ELO68"/>
      <c r="ELP68"/>
      <c r="ELQ68"/>
      <c r="ELR68"/>
      <c r="ELS68"/>
      <c r="ELT68"/>
      <c r="ELU68"/>
      <c r="ELV68"/>
      <c r="ELW68"/>
      <c r="ELX68"/>
      <c r="ELY68"/>
      <c r="ELZ68"/>
      <c r="EMA68"/>
      <c r="EMB68"/>
      <c r="EMC68"/>
      <c r="EMD68"/>
      <c r="EME68"/>
      <c r="EMF68"/>
      <c r="EMG68"/>
      <c r="EMH68"/>
      <c r="EMI68"/>
      <c r="EMJ68"/>
      <c r="EMK68"/>
      <c r="EML68"/>
      <c r="EMM68"/>
      <c r="EMN68"/>
      <c r="EMO68"/>
      <c r="EMP68"/>
      <c r="EMQ68"/>
      <c r="EMR68"/>
      <c r="EMS68"/>
      <c r="EMT68"/>
      <c r="EMU68"/>
      <c r="EMV68"/>
      <c r="EMW68"/>
      <c r="EMX68"/>
      <c r="EMY68"/>
      <c r="EMZ68"/>
      <c r="ENA68"/>
      <c r="ENB68"/>
      <c r="ENC68"/>
      <c r="END68"/>
      <c r="ENE68"/>
      <c r="ENF68"/>
      <c r="ENG68"/>
      <c r="ENH68"/>
      <c r="ENI68"/>
      <c r="ENJ68"/>
      <c r="ENK68"/>
      <c r="ENL68"/>
      <c r="ENM68"/>
      <c r="ENN68"/>
      <c r="ENO68"/>
      <c r="ENP68"/>
      <c r="ENQ68"/>
      <c r="ENR68"/>
      <c r="ENS68"/>
      <c r="ENT68"/>
      <c r="ENU68"/>
      <c r="ENV68"/>
      <c r="ENW68"/>
      <c r="ENX68"/>
      <c r="ENY68"/>
      <c r="ENZ68"/>
      <c r="EOA68"/>
      <c r="EOB68"/>
      <c r="EOC68"/>
      <c r="EOD68"/>
      <c r="EOE68"/>
      <c r="EOF68"/>
      <c r="EOG68"/>
      <c r="EOH68"/>
      <c r="EOI68"/>
      <c r="EOJ68"/>
      <c r="EOK68"/>
      <c r="EOL68"/>
      <c r="EOM68"/>
      <c r="EON68"/>
      <c r="EOO68"/>
      <c r="EOP68"/>
      <c r="EOQ68"/>
      <c r="EOR68"/>
      <c r="EOS68"/>
      <c r="EOT68"/>
      <c r="EOU68"/>
      <c r="EOV68"/>
      <c r="EOW68"/>
      <c r="EOX68"/>
      <c r="EOY68"/>
      <c r="EOZ68"/>
      <c r="EPA68"/>
      <c r="EPB68"/>
      <c r="EPC68"/>
      <c r="EPD68"/>
      <c r="EPE68"/>
      <c r="EPF68"/>
      <c r="EPG68"/>
      <c r="EPH68"/>
      <c r="EPI68"/>
      <c r="EPJ68"/>
      <c r="EPK68"/>
      <c r="EPL68"/>
      <c r="EPM68"/>
      <c r="EPN68"/>
      <c r="EPO68"/>
      <c r="EPP68"/>
      <c r="EPQ68"/>
      <c r="EPR68"/>
      <c r="EPS68"/>
      <c r="EPT68"/>
      <c r="EPU68"/>
      <c r="EPV68"/>
      <c r="EPW68"/>
      <c r="EPX68"/>
      <c r="EPY68"/>
      <c r="EPZ68"/>
      <c r="EQA68"/>
      <c r="EQB68"/>
      <c r="EQC68"/>
      <c r="EQD68"/>
      <c r="EQE68"/>
      <c r="EQF68"/>
      <c r="EQG68"/>
      <c r="EQH68"/>
      <c r="EQI68"/>
      <c r="EQJ68"/>
      <c r="EQK68"/>
      <c r="EQL68"/>
      <c r="EQM68"/>
      <c r="EQN68"/>
      <c r="EQO68"/>
      <c r="EQP68"/>
      <c r="EQQ68"/>
      <c r="EQR68"/>
      <c r="EQS68"/>
      <c r="EQT68"/>
      <c r="EQU68"/>
      <c r="EQV68"/>
      <c r="EQW68"/>
      <c r="EQX68"/>
      <c r="EQY68"/>
      <c r="EQZ68"/>
      <c r="ERA68"/>
      <c r="ERB68"/>
      <c r="ERC68"/>
      <c r="ERD68"/>
      <c r="ERE68"/>
      <c r="ERF68"/>
      <c r="ERG68"/>
      <c r="ERH68"/>
      <c r="ERI68"/>
      <c r="ERJ68"/>
      <c r="ERK68"/>
      <c r="ERL68"/>
      <c r="ERM68"/>
      <c r="ERN68"/>
      <c r="ERO68"/>
      <c r="ERP68"/>
      <c r="ERQ68"/>
      <c r="ERR68"/>
      <c r="ERS68"/>
      <c r="ERT68"/>
      <c r="ERU68"/>
      <c r="ERV68"/>
      <c r="ERW68"/>
      <c r="ERX68"/>
      <c r="ERY68"/>
      <c r="ERZ68"/>
      <c r="ESA68"/>
      <c r="ESB68"/>
      <c r="ESC68"/>
      <c r="ESD68"/>
      <c r="ESE68"/>
      <c r="ESF68"/>
      <c r="ESG68"/>
      <c r="ESH68"/>
      <c r="ESI68"/>
      <c r="ESJ68"/>
      <c r="ESK68"/>
      <c r="ESL68"/>
      <c r="ESM68"/>
      <c r="ESN68"/>
      <c r="ESO68"/>
      <c r="ESP68"/>
      <c r="ESQ68"/>
      <c r="ESR68"/>
      <c r="ESS68"/>
      <c r="EST68"/>
      <c r="ESU68"/>
      <c r="ESV68"/>
      <c r="ESW68"/>
      <c r="ESX68"/>
      <c r="ESY68"/>
      <c r="ESZ68"/>
      <c r="ETA68"/>
      <c r="ETB68"/>
      <c r="ETC68"/>
      <c r="ETD68"/>
      <c r="ETE68"/>
      <c r="ETF68"/>
      <c r="ETG68"/>
      <c r="ETH68"/>
      <c r="ETI68"/>
      <c r="ETJ68"/>
      <c r="ETK68"/>
      <c r="ETL68"/>
      <c r="ETM68"/>
      <c r="ETN68"/>
      <c r="ETO68"/>
      <c r="ETP68"/>
      <c r="ETQ68"/>
      <c r="ETR68"/>
      <c r="ETS68"/>
      <c r="ETT68"/>
      <c r="ETU68"/>
      <c r="ETV68"/>
      <c r="ETW68"/>
      <c r="ETX68"/>
      <c r="ETY68"/>
      <c r="ETZ68"/>
      <c r="EUA68"/>
      <c r="EUB68"/>
      <c r="EUC68"/>
      <c r="EUD68"/>
      <c r="EUE68"/>
      <c r="EUF68"/>
      <c r="EUG68"/>
      <c r="EUH68"/>
      <c r="EUI68"/>
      <c r="EUJ68"/>
      <c r="EUK68"/>
      <c r="EUL68"/>
      <c r="EUM68"/>
      <c r="EUN68"/>
      <c r="EUO68"/>
      <c r="EUP68"/>
      <c r="EUQ68"/>
      <c r="EUR68"/>
      <c r="EUS68"/>
      <c r="EUT68"/>
      <c r="EUU68"/>
      <c r="EUV68"/>
      <c r="EUW68"/>
      <c r="EUX68"/>
      <c r="EUY68"/>
      <c r="EUZ68"/>
      <c r="EVA68"/>
      <c r="EVB68"/>
      <c r="EVC68"/>
      <c r="EVD68"/>
      <c r="EVE68"/>
      <c r="EVF68"/>
      <c r="EVG68"/>
      <c r="EVH68"/>
      <c r="EVI68"/>
      <c r="EVJ68"/>
      <c r="EVK68"/>
      <c r="EVL68"/>
      <c r="EVM68"/>
      <c r="EVN68"/>
      <c r="EVO68"/>
      <c r="EVP68"/>
      <c r="EVQ68"/>
      <c r="EVR68"/>
      <c r="EVS68"/>
      <c r="EVT68"/>
      <c r="EVU68"/>
      <c r="EVV68"/>
      <c r="EVW68"/>
      <c r="EVX68"/>
      <c r="EVY68"/>
      <c r="EVZ68"/>
      <c r="EWA68"/>
      <c r="EWB68"/>
      <c r="EWC68"/>
      <c r="EWD68"/>
      <c r="EWE68"/>
      <c r="EWF68"/>
      <c r="EWG68"/>
      <c r="EWH68"/>
      <c r="EWI68"/>
      <c r="EWJ68"/>
      <c r="EWK68"/>
      <c r="EWL68"/>
      <c r="EWM68"/>
      <c r="EWN68"/>
      <c r="EWO68"/>
      <c r="EWP68"/>
      <c r="EWQ68"/>
      <c r="EWR68"/>
      <c r="EWS68"/>
      <c r="EWT68"/>
      <c r="EWU68"/>
      <c r="EWV68"/>
      <c r="EWW68"/>
      <c r="EWX68"/>
      <c r="EWY68"/>
      <c r="EWZ68"/>
      <c r="EXA68"/>
      <c r="EXB68"/>
      <c r="EXC68"/>
      <c r="EXD68"/>
      <c r="EXE68"/>
      <c r="EXF68"/>
      <c r="EXG68"/>
      <c r="EXH68"/>
      <c r="EXI68"/>
      <c r="EXJ68"/>
      <c r="EXK68"/>
      <c r="EXL68"/>
      <c r="EXM68"/>
      <c r="EXN68"/>
      <c r="EXO68"/>
      <c r="EXP68"/>
      <c r="EXQ68"/>
      <c r="EXR68"/>
      <c r="EXS68"/>
      <c r="EXT68"/>
      <c r="EXU68"/>
      <c r="EXV68"/>
      <c r="EXW68"/>
      <c r="EXX68"/>
      <c r="EXY68"/>
      <c r="EXZ68"/>
      <c r="EYA68"/>
      <c r="EYB68"/>
      <c r="EYC68"/>
      <c r="EYD68"/>
      <c r="EYE68"/>
      <c r="EYF68"/>
      <c r="EYG68"/>
      <c r="EYH68"/>
      <c r="EYI68"/>
      <c r="EYJ68"/>
      <c r="EYK68"/>
      <c r="EYL68"/>
      <c r="EYM68"/>
      <c r="EYN68"/>
      <c r="EYO68"/>
      <c r="EYP68"/>
      <c r="EYQ68"/>
      <c r="EYR68"/>
      <c r="EYS68"/>
      <c r="EYT68"/>
      <c r="EYU68"/>
      <c r="EYV68"/>
      <c r="EYW68"/>
      <c r="EYX68"/>
      <c r="EYY68"/>
      <c r="EYZ68"/>
      <c r="EZA68"/>
      <c r="EZB68"/>
      <c r="EZC68"/>
      <c r="EZD68"/>
      <c r="EZE68"/>
      <c r="EZF68"/>
      <c r="EZG68"/>
      <c r="EZH68"/>
      <c r="EZI68"/>
      <c r="EZJ68"/>
      <c r="EZK68"/>
      <c r="EZL68"/>
      <c r="EZM68"/>
      <c r="EZN68"/>
      <c r="EZO68"/>
      <c r="EZP68"/>
      <c r="EZQ68"/>
      <c r="EZR68"/>
      <c r="EZS68"/>
      <c r="EZT68"/>
      <c r="EZU68"/>
      <c r="EZV68"/>
      <c r="EZW68"/>
      <c r="EZX68"/>
      <c r="EZY68"/>
      <c r="EZZ68"/>
      <c r="FAA68"/>
      <c r="FAB68"/>
      <c r="FAC68"/>
      <c r="FAD68"/>
      <c r="FAE68"/>
      <c r="FAF68"/>
      <c r="FAG68"/>
      <c r="FAH68"/>
      <c r="FAI68"/>
      <c r="FAJ68"/>
      <c r="FAK68"/>
      <c r="FAL68"/>
      <c r="FAM68"/>
      <c r="FAN68"/>
      <c r="FAO68"/>
      <c r="FAP68"/>
      <c r="FAQ68"/>
      <c r="FAR68"/>
      <c r="FAS68"/>
      <c r="FAT68"/>
      <c r="FAU68"/>
      <c r="FAV68"/>
      <c r="FAW68"/>
      <c r="FAX68"/>
      <c r="FAY68"/>
      <c r="FAZ68"/>
      <c r="FBA68"/>
      <c r="FBB68"/>
      <c r="FBC68"/>
      <c r="FBD68"/>
      <c r="FBE68"/>
      <c r="FBF68"/>
      <c r="FBG68"/>
      <c r="FBH68"/>
      <c r="FBI68"/>
      <c r="FBJ68"/>
      <c r="FBK68"/>
      <c r="FBL68"/>
      <c r="FBM68"/>
      <c r="FBN68"/>
      <c r="FBO68"/>
      <c r="FBP68"/>
      <c r="FBQ68"/>
      <c r="FBR68"/>
      <c r="FBS68"/>
      <c r="FBT68"/>
      <c r="FBU68"/>
      <c r="FBV68"/>
      <c r="FBW68"/>
      <c r="FBX68"/>
      <c r="FBY68"/>
      <c r="FBZ68"/>
      <c r="FCA68"/>
      <c r="FCB68"/>
      <c r="FCC68"/>
      <c r="FCD68"/>
      <c r="FCE68"/>
      <c r="FCF68"/>
      <c r="FCG68"/>
      <c r="FCH68"/>
      <c r="FCI68"/>
      <c r="FCJ68"/>
      <c r="FCK68"/>
      <c r="FCL68"/>
      <c r="FCM68"/>
      <c r="FCN68"/>
      <c r="FCO68"/>
      <c r="FCP68"/>
      <c r="FCQ68"/>
      <c r="FCR68"/>
      <c r="FCS68"/>
      <c r="FCT68"/>
      <c r="FCU68"/>
      <c r="FCV68"/>
      <c r="FCW68"/>
      <c r="FCX68"/>
      <c r="FCY68"/>
      <c r="FCZ68"/>
      <c r="FDA68"/>
      <c r="FDB68"/>
      <c r="FDC68"/>
      <c r="FDD68"/>
      <c r="FDE68"/>
      <c r="FDF68"/>
      <c r="FDG68"/>
      <c r="FDH68"/>
      <c r="FDI68"/>
      <c r="FDJ68"/>
      <c r="FDK68"/>
      <c r="FDL68"/>
      <c r="FDM68"/>
      <c r="FDN68"/>
      <c r="FDO68"/>
      <c r="FDP68"/>
      <c r="FDQ68"/>
      <c r="FDR68"/>
      <c r="FDS68"/>
      <c r="FDT68"/>
      <c r="FDU68"/>
      <c r="FDV68"/>
      <c r="FDW68"/>
      <c r="FDX68"/>
      <c r="FDY68"/>
      <c r="FDZ68"/>
      <c r="FEA68"/>
      <c r="FEB68"/>
      <c r="FEC68"/>
      <c r="FED68"/>
      <c r="FEE68"/>
      <c r="FEF68"/>
      <c r="FEG68"/>
      <c r="FEH68"/>
      <c r="FEI68"/>
      <c r="FEJ68"/>
      <c r="FEK68"/>
      <c r="FEL68"/>
      <c r="FEM68"/>
      <c r="FEN68"/>
      <c r="FEO68"/>
      <c r="FEP68"/>
      <c r="FEQ68"/>
      <c r="FER68"/>
      <c r="FES68"/>
      <c r="FET68"/>
      <c r="FEU68"/>
      <c r="FEV68"/>
      <c r="FEW68"/>
      <c r="FEX68"/>
      <c r="FEY68"/>
      <c r="FEZ68"/>
      <c r="FFA68"/>
      <c r="FFB68"/>
      <c r="FFC68"/>
      <c r="FFD68"/>
      <c r="FFE68"/>
      <c r="FFF68"/>
      <c r="FFG68"/>
      <c r="FFH68"/>
      <c r="FFI68"/>
      <c r="FFJ68"/>
      <c r="FFK68"/>
      <c r="FFL68"/>
      <c r="FFM68"/>
      <c r="FFN68"/>
      <c r="FFO68"/>
      <c r="FFP68"/>
      <c r="FFQ68"/>
      <c r="FFR68"/>
      <c r="FFS68"/>
      <c r="FFT68"/>
      <c r="FFU68"/>
      <c r="FFV68"/>
      <c r="FFW68"/>
      <c r="FFX68"/>
      <c r="FFY68"/>
      <c r="FFZ68"/>
      <c r="FGA68"/>
      <c r="FGB68"/>
      <c r="FGC68"/>
      <c r="FGD68"/>
      <c r="FGE68"/>
      <c r="FGF68"/>
      <c r="FGG68"/>
      <c r="FGH68"/>
      <c r="FGI68"/>
      <c r="FGJ68"/>
      <c r="FGK68"/>
      <c r="FGL68"/>
      <c r="FGM68"/>
      <c r="FGN68"/>
      <c r="FGO68"/>
      <c r="FGP68"/>
      <c r="FGQ68"/>
      <c r="FGR68"/>
      <c r="FGS68"/>
      <c r="FGT68"/>
      <c r="FGU68"/>
      <c r="FGV68"/>
      <c r="FGW68"/>
      <c r="FGX68"/>
      <c r="FGY68"/>
      <c r="FGZ68"/>
      <c r="FHA68"/>
      <c r="FHB68"/>
      <c r="FHC68"/>
      <c r="FHD68"/>
      <c r="FHE68"/>
      <c r="FHF68"/>
      <c r="FHG68"/>
      <c r="FHH68"/>
      <c r="FHI68"/>
      <c r="FHJ68"/>
      <c r="FHK68"/>
      <c r="FHL68"/>
      <c r="FHM68"/>
      <c r="FHN68"/>
      <c r="FHO68"/>
      <c r="FHP68"/>
      <c r="FHQ68"/>
      <c r="FHR68"/>
      <c r="FHS68"/>
      <c r="FHT68"/>
      <c r="FHU68"/>
      <c r="FHV68"/>
      <c r="FHW68"/>
      <c r="FHX68"/>
      <c r="FHY68"/>
      <c r="FHZ68"/>
      <c r="FIA68"/>
      <c r="FIB68"/>
      <c r="FIC68"/>
      <c r="FID68"/>
      <c r="FIE68"/>
      <c r="FIF68"/>
      <c r="FIG68"/>
      <c r="FIH68"/>
      <c r="FII68"/>
      <c r="FIJ68"/>
      <c r="FIK68"/>
      <c r="FIL68"/>
      <c r="FIM68"/>
      <c r="FIN68"/>
      <c r="FIO68"/>
      <c r="FIP68"/>
      <c r="FIQ68"/>
      <c r="FIR68"/>
      <c r="FIS68"/>
      <c r="FIT68"/>
      <c r="FIU68"/>
      <c r="FIV68"/>
      <c r="FIW68"/>
      <c r="FIX68"/>
      <c r="FIY68"/>
      <c r="FIZ68"/>
      <c r="FJA68"/>
      <c r="FJB68"/>
      <c r="FJC68"/>
      <c r="FJD68"/>
      <c r="FJE68"/>
      <c r="FJF68"/>
      <c r="FJG68"/>
      <c r="FJH68"/>
      <c r="FJI68"/>
      <c r="FJJ68"/>
      <c r="FJK68"/>
      <c r="FJL68"/>
      <c r="FJM68"/>
      <c r="FJN68"/>
      <c r="FJO68"/>
      <c r="FJP68"/>
      <c r="FJQ68"/>
      <c r="FJR68"/>
      <c r="FJS68"/>
      <c r="FJT68"/>
      <c r="FJU68"/>
      <c r="FJV68"/>
      <c r="FJW68"/>
      <c r="FJX68"/>
      <c r="FJY68"/>
      <c r="FJZ68"/>
      <c r="FKA68"/>
      <c r="FKB68"/>
      <c r="FKC68"/>
      <c r="FKD68"/>
      <c r="FKE68"/>
      <c r="FKF68"/>
      <c r="FKG68"/>
      <c r="FKH68"/>
      <c r="FKI68"/>
      <c r="FKJ68"/>
      <c r="FKK68"/>
      <c r="FKL68"/>
      <c r="FKM68"/>
      <c r="FKN68"/>
      <c r="FKO68"/>
      <c r="FKP68"/>
      <c r="FKQ68"/>
      <c r="FKR68"/>
      <c r="FKS68"/>
      <c r="FKT68"/>
      <c r="FKU68"/>
      <c r="FKV68"/>
      <c r="FKW68"/>
      <c r="FKX68"/>
      <c r="FKY68"/>
      <c r="FKZ68"/>
      <c r="FLA68"/>
      <c r="FLB68"/>
      <c r="FLC68"/>
      <c r="FLD68"/>
      <c r="FLE68"/>
      <c r="FLF68"/>
      <c r="FLG68"/>
      <c r="FLH68"/>
      <c r="FLI68"/>
      <c r="FLJ68"/>
      <c r="FLK68"/>
      <c r="FLL68"/>
      <c r="FLM68"/>
      <c r="FLN68"/>
      <c r="FLO68"/>
      <c r="FLP68"/>
      <c r="FLQ68"/>
      <c r="FLR68"/>
      <c r="FLS68"/>
      <c r="FLT68"/>
      <c r="FLU68"/>
      <c r="FLV68"/>
      <c r="FLW68"/>
      <c r="FLX68"/>
      <c r="FLY68"/>
      <c r="FLZ68"/>
      <c r="FMA68"/>
      <c r="FMB68"/>
      <c r="FMC68"/>
      <c r="FMD68"/>
      <c r="FME68"/>
      <c r="FMF68"/>
      <c r="FMG68"/>
      <c r="FMH68"/>
      <c r="FMI68"/>
      <c r="FMJ68"/>
      <c r="FMK68"/>
      <c r="FML68"/>
      <c r="FMM68"/>
      <c r="FMN68"/>
      <c r="FMO68"/>
      <c r="FMP68"/>
      <c r="FMQ68"/>
      <c r="FMR68"/>
      <c r="FMS68"/>
      <c r="FMT68"/>
      <c r="FMU68"/>
      <c r="FMV68"/>
      <c r="FMW68"/>
      <c r="FMX68"/>
      <c r="FMY68"/>
      <c r="FMZ68"/>
      <c r="FNA68"/>
      <c r="FNB68"/>
      <c r="FNC68"/>
      <c r="FND68"/>
      <c r="FNE68"/>
      <c r="FNF68"/>
      <c r="FNG68"/>
      <c r="FNH68"/>
      <c r="FNI68"/>
      <c r="FNJ68"/>
      <c r="FNK68"/>
      <c r="FNL68"/>
      <c r="FNM68"/>
      <c r="FNN68"/>
      <c r="FNO68"/>
      <c r="FNP68"/>
      <c r="FNQ68"/>
      <c r="FNR68"/>
      <c r="FNS68"/>
      <c r="FNT68"/>
      <c r="FNU68"/>
      <c r="FNV68"/>
      <c r="FNW68"/>
      <c r="FNX68"/>
      <c r="FNY68"/>
      <c r="FNZ68"/>
      <c r="FOA68"/>
      <c r="FOB68"/>
      <c r="FOC68"/>
      <c r="FOD68"/>
      <c r="FOE68"/>
      <c r="FOF68"/>
      <c r="FOG68"/>
      <c r="FOH68"/>
      <c r="FOI68"/>
      <c r="FOJ68"/>
      <c r="FOK68"/>
      <c r="FOL68"/>
      <c r="FOM68"/>
      <c r="FON68"/>
      <c r="FOO68"/>
      <c r="FOP68"/>
      <c r="FOQ68"/>
      <c r="FOR68"/>
      <c r="FOS68"/>
      <c r="FOT68"/>
      <c r="FOU68"/>
      <c r="FOV68"/>
      <c r="FOW68"/>
      <c r="FOX68"/>
      <c r="FOY68"/>
      <c r="FOZ68"/>
      <c r="FPA68"/>
      <c r="FPB68"/>
      <c r="FPC68"/>
      <c r="FPD68"/>
      <c r="FPE68"/>
      <c r="FPF68"/>
      <c r="FPG68"/>
      <c r="FPH68"/>
      <c r="FPI68"/>
      <c r="FPJ68"/>
      <c r="FPK68"/>
      <c r="FPL68"/>
      <c r="FPM68"/>
      <c r="FPN68"/>
      <c r="FPO68"/>
      <c r="FPP68"/>
      <c r="FPQ68"/>
      <c r="FPR68"/>
      <c r="FPS68"/>
      <c r="FPT68"/>
      <c r="FPU68"/>
      <c r="FPV68"/>
      <c r="FPW68"/>
      <c r="FPX68"/>
      <c r="FPY68"/>
      <c r="FPZ68"/>
      <c r="FQA68"/>
      <c r="FQB68"/>
      <c r="FQC68"/>
      <c r="FQD68"/>
      <c r="FQE68"/>
      <c r="FQF68"/>
      <c r="FQG68"/>
      <c r="FQH68"/>
      <c r="FQI68"/>
      <c r="FQJ68"/>
      <c r="FQK68"/>
      <c r="FQL68"/>
      <c r="FQM68"/>
      <c r="FQN68"/>
      <c r="FQO68"/>
      <c r="FQP68"/>
      <c r="FQQ68"/>
      <c r="FQR68"/>
      <c r="FQS68"/>
      <c r="FQT68"/>
      <c r="FQU68"/>
      <c r="FQV68"/>
      <c r="FQW68"/>
      <c r="FQX68"/>
      <c r="FQY68"/>
      <c r="FQZ68"/>
      <c r="FRA68"/>
      <c r="FRB68"/>
      <c r="FRC68"/>
      <c r="FRD68"/>
      <c r="FRE68"/>
      <c r="FRF68"/>
      <c r="FRG68"/>
      <c r="FRH68"/>
      <c r="FRI68"/>
      <c r="FRJ68"/>
      <c r="FRK68"/>
      <c r="FRL68"/>
      <c r="FRM68"/>
      <c r="FRN68"/>
      <c r="FRO68"/>
      <c r="FRP68"/>
      <c r="FRQ68"/>
      <c r="FRR68"/>
      <c r="FRS68"/>
      <c r="FRT68"/>
      <c r="FRU68"/>
      <c r="FRV68"/>
      <c r="FRW68"/>
      <c r="FRX68"/>
      <c r="FRY68"/>
      <c r="FRZ68"/>
      <c r="FSA68"/>
      <c r="FSB68"/>
      <c r="FSC68"/>
      <c r="FSD68"/>
      <c r="FSE68"/>
      <c r="FSF68"/>
      <c r="FSG68"/>
      <c r="FSH68"/>
      <c r="FSI68"/>
      <c r="FSJ68"/>
      <c r="FSK68"/>
      <c r="FSL68"/>
      <c r="FSM68"/>
      <c r="FSN68"/>
      <c r="FSO68"/>
      <c r="FSP68"/>
      <c r="FSQ68"/>
      <c r="FSR68"/>
      <c r="FSS68"/>
      <c r="FST68"/>
      <c r="FSU68"/>
      <c r="FSV68"/>
      <c r="FSW68"/>
      <c r="FSX68"/>
      <c r="FSY68"/>
      <c r="FSZ68"/>
      <c r="FTA68"/>
      <c r="FTB68"/>
      <c r="FTC68"/>
      <c r="FTD68"/>
      <c r="FTE68"/>
      <c r="FTF68"/>
      <c r="FTG68"/>
      <c r="FTH68"/>
      <c r="FTI68"/>
      <c r="FTJ68"/>
      <c r="FTK68"/>
      <c r="FTL68"/>
      <c r="FTM68"/>
      <c r="FTN68"/>
      <c r="FTO68"/>
      <c r="FTP68"/>
      <c r="FTQ68"/>
      <c r="FTR68"/>
      <c r="FTS68"/>
      <c r="FTT68"/>
      <c r="FTU68"/>
      <c r="FTV68"/>
      <c r="FTW68"/>
      <c r="FTX68"/>
      <c r="FTY68"/>
      <c r="FTZ68"/>
      <c r="FUA68"/>
      <c r="FUB68"/>
      <c r="FUC68"/>
      <c r="FUD68"/>
      <c r="FUE68"/>
      <c r="FUF68"/>
      <c r="FUG68"/>
      <c r="FUH68"/>
      <c r="FUI68"/>
      <c r="FUJ68"/>
      <c r="FUK68"/>
      <c r="FUL68"/>
      <c r="FUM68"/>
      <c r="FUN68"/>
      <c r="FUO68"/>
      <c r="FUP68"/>
      <c r="FUQ68"/>
      <c r="FUR68"/>
      <c r="FUS68"/>
      <c r="FUT68"/>
      <c r="FUU68"/>
      <c r="FUV68"/>
      <c r="FUW68"/>
      <c r="FUX68"/>
      <c r="FUY68"/>
      <c r="FUZ68"/>
      <c r="FVA68"/>
      <c r="FVB68"/>
      <c r="FVC68"/>
      <c r="FVD68"/>
      <c r="FVE68"/>
      <c r="FVF68"/>
      <c r="FVG68"/>
      <c r="FVH68"/>
      <c r="FVI68"/>
      <c r="FVJ68"/>
      <c r="FVK68"/>
      <c r="FVL68"/>
      <c r="FVM68"/>
      <c r="FVN68"/>
      <c r="FVO68"/>
      <c r="FVP68"/>
      <c r="FVQ68"/>
      <c r="FVR68"/>
      <c r="FVS68"/>
      <c r="FVT68"/>
      <c r="FVU68"/>
      <c r="FVV68"/>
      <c r="FVW68"/>
      <c r="FVX68"/>
      <c r="FVY68"/>
      <c r="FVZ68"/>
      <c r="FWA68"/>
      <c r="FWB68"/>
      <c r="FWC68"/>
      <c r="FWD68"/>
      <c r="FWE68"/>
      <c r="FWF68"/>
      <c r="FWG68"/>
      <c r="FWH68"/>
      <c r="FWI68"/>
      <c r="FWJ68"/>
      <c r="FWK68"/>
      <c r="FWL68"/>
      <c r="FWM68"/>
      <c r="FWN68"/>
      <c r="FWO68"/>
      <c r="FWP68"/>
      <c r="FWQ68"/>
      <c r="FWR68"/>
      <c r="FWS68"/>
      <c r="FWT68"/>
      <c r="FWU68"/>
      <c r="FWV68"/>
      <c r="FWW68"/>
      <c r="FWX68"/>
      <c r="FWY68"/>
      <c r="FWZ68"/>
      <c r="FXA68"/>
      <c r="FXB68"/>
      <c r="FXC68"/>
      <c r="FXD68"/>
      <c r="FXE68"/>
      <c r="FXF68"/>
      <c r="FXG68"/>
      <c r="FXH68"/>
      <c r="FXI68"/>
      <c r="FXJ68"/>
      <c r="FXK68"/>
      <c r="FXL68"/>
      <c r="FXM68"/>
      <c r="FXN68"/>
      <c r="FXO68"/>
      <c r="FXP68"/>
      <c r="FXQ68"/>
      <c r="FXR68"/>
      <c r="FXS68"/>
      <c r="FXT68"/>
      <c r="FXU68"/>
      <c r="FXV68"/>
      <c r="FXW68"/>
      <c r="FXX68"/>
      <c r="FXY68"/>
      <c r="FXZ68"/>
      <c r="FYA68"/>
      <c r="FYB68"/>
      <c r="FYC68"/>
      <c r="FYD68"/>
      <c r="FYE68"/>
      <c r="FYF68"/>
      <c r="FYG68"/>
      <c r="FYH68"/>
      <c r="FYI68"/>
      <c r="FYJ68"/>
      <c r="FYK68"/>
      <c r="FYL68"/>
      <c r="FYM68"/>
      <c r="FYN68"/>
      <c r="FYO68"/>
      <c r="FYP68"/>
      <c r="FYQ68"/>
      <c r="FYR68"/>
      <c r="FYS68"/>
      <c r="FYT68"/>
      <c r="FYU68"/>
      <c r="FYV68"/>
      <c r="FYW68"/>
      <c r="FYX68"/>
      <c r="FYY68"/>
      <c r="FYZ68"/>
      <c r="FZA68"/>
      <c r="FZB68"/>
      <c r="FZC68"/>
      <c r="FZD68"/>
      <c r="FZE68"/>
      <c r="FZF68"/>
      <c r="FZG68"/>
      <c r="FZH68"/>
      <c r="FZI68"/>
      <c r="FZJ68"/>
      <c r="FZK68"/>
      <c r="FZL68"/>
      <c r="FZM68"/>
      <c r="FZN68"/>
      <c r="FZO68"/>
      <c r="FZP68"/>
      <c r="FZQ68"/>
      <c r="FZR68"/>
      <c r="FZS68"/>
      <c r="FZT68"/>
      <c r="FZU68"/>
      <c r="FZV68"/>
      <c r="FZW68"/>
      <c r="FZX68"/>
      <c r="FZY68"/>
      <c r="FZZ68"/>
      <c r="GAA68"/>
      <c r="GAB68"/>
      <c r="GAC68"/>
      <c r="GAD68"/>
      <c r="GAE68"/>
      <c r="GAF68"/>
      <c r="GAG68"/>
      <c r="GAH68"/>
      <c r="GAI68"/>
      <c r="GAJ68"/>
      <c r="GAK68"/>
      <c r="GAL68"/>
      <c r="GAM68"/>
      <c r="GAN68"/>
      <c r="GAO68"/>
      <c r="GAP68"/>
      <c r="GAQ68"/>
      <c r="GAR68"/>
      <c r="GAS68"/>
      <c r="GAT68"/>
      <c r="GAU68"/>
      <c r="GAV68"/>
      <c r="GAW68"/>
      <c r="GAX68"/>
      <c r="GAY68"/>
      <c r="GAZ68"/>
      <c r="GBA68"/>
      <c r="GBB68"/>
      <c r="GBC68"/>
      <c r="GBD68"/>
      <c r="GBE68"/>
      <c r="GBF68"/>
      <c r="GBG68"/>
      <c r="GBH68"/>
      <c r="GBI68"/>
      <c r="GBJ68"/>
      <c r="GBK68"/>
      <c r="GBL68"/>
      <c r="GBM68"/>
      <c r="GBN68"/>
      <c r="GBO68"/>
      <c r="GBP68"/>
      <c r="GBQ68"/>
      <c r="GBR68"/>
      <c r="GBS68"/>
      <c r="GBT68"/>
      <c r="GBU68"/>
      <c r="GBV68"/>
      <c r="GBW68"/>
      <c r="GBX68"/>
      <c r="GBY68"/>
      <c r="GBZ68"/>
      <c r="GCA68"/>
      <c r="GCB68"/>
      <c r="GCC68"/>
      <c r="GCD68"/>
      <c r="GCE68"/>
      <c r="GCF68"/>
      <c r="GCG68"/>
      <c r="GCH68"/>
      <c r="GCI68"/>
      <c r="GCJ68"/>
      <c r="GCK68"/>
      <c r="GCL68"/>
      <c r="GCM68"/>
      <c r="GCN68"/>
      <c r="GCO68"/>
      <c r="GCP68"/>
      <c r="GCQ68"/>
      <c r="GCR68"/>
      <c r="GCS68"/>
      <c r="GCT68"/>
      <c r="GCU68"/>
      <c r="GCV68"/>
      <c r="GCW68"/>
      <c r="GCX68"/>
      <c r="GCY68"/>
      <c r="GCZ68"/>
      <c r="GDA68"/>
      <c r="GDB68"/>
      <c r="GDC68"/>
      <c r="GDD68"/>
      <c r="GDE68"/>
      <c r="GDF68"/>
      <c r="GDG68"/>
      <c r="GDH68"/>
      <c r="GDI68"/>
      <c r="GDJ68"/>
      <c r="GDK68"/>
      <c r="GDL68"/>
      <c r="GDM68"/>
      <c r="GDN68"/>
      <c r="GDO68"/>
      <c r="GDP68"/>
      <c r="GDQ68"/>
      <c r="GDR68"/>
      <c r="GDS68"/>
      <c r="GDT68"/>
      <c r="GDU68"/>
      <c r="GDV68"/>
      <c r="GDW68"/>
      <c r="GDX68"/>
      <c r="GDY68"/>
      <c r="GDZ68"/>
      <c r="GEA68"/>
      <c r="GEB68"/>
      <c r="GEC68"/>
      <c r="GED68"/>
      <c r="GEE68"/>
      <c r="GEF68"/>
      <c r="GEG68"/>
      <c r="GEH68"/>
      <c r="GEI68"/>
      <c r="GEJ68"/>
      <c r="GEK68"/>
      <c r="GEL68"/>
      <c r="GEM68"/>
      <c r="GEN68"/>
      <c r="GEO68"/>
      <c r="GEP68"/>
      <c r="GEQ68"/>
      <c r="GER68"/>
      <c r="GES68"/>
      <c r="GET68"/>
      <c r="GEU68"/>
      <c r="GEV68"/>
      <c r="GEW68"/>
      <c r="GEX68"/>
      <c r="GEY68"/>
      <c r="GEZ68"/>
      <c r="GFA68"/>
      <c r="GFB68"/>
      <c r="GFC68"/>
      <c r="GFD68"/>
      <c r="GFE68"/>
      <c r="GFF68"/>
      <c r="GFG68"/>
      <c r="GFH68"/>
      <c r="GFI68"/>
      <c r="GFJ68"/>
      <c r="GFK68"/>
      <c r="GFL68"/>
      <c r="GFM68"/>
      <c r="GFN68"/>
      <c r="GFO68"/>
      <c r="GFP68"/>
      <c r="GFQ68"/>
      <c r="GFR68"/>
      <c r="GFS68"/>
      <c r="GFT68"/>
      <c r="GFU68"/>
      <c r="GFV68"/>
      <c r="GFW68"/>
      <c r="GFX68"/>
      <c r="GFY68"/>
      <c r="GFZ68"/>
      <c r="GGA68"/>
      <c r="GGB68"/>
      <c r="GGC68"/>
      <c r="GGD68"/>
      <c r="GGE68"/>
      <c r="GGF68"/>
      <c r="GGG68"/>
      <c r="GGH68"/>
      <c r="GGI68"/>
      <c r="GGJ68"/>
      <c r="GGK68"/>
      <c r="GGL68"/>
      <c r="GGM68"/>
      <c r="GGN68"/>
      <c r="GGO68"/>
      <c r="GGP68"/>
      <c r="GGQ68"/>
      <c r="GGR68"/>
      <c r="GGS68"/>
      <c r="GGT68"/>
      <c r="GGU68"/>
      <c r="GGV68"/>
      <c r="GGW68"/>
      <c r="GGX68"/>
      <c r="GGY68"/>
      <c r="GGZ68"/>
      <c r="GHA68"/>
      <c r="GHB68"/>
      <c r="GHC68"/>
      <c r="GHD68"/>
      <c r="GHE68"/>
      <c r="GHF68"/>
      <c r="GHG68"/>
      <c r="GHH68"/>
      <c r="GHI68"/>
      <c r="GHJ68"/>
      <c r="GHK68"/>
      <c r="GHL68"/>
      <c r="GHM68"/>
      <c r="GHN68"/>
      <c r="GHO68"/>
      <c r="GHP68"/>
      <c r="GHQ68"/>
      <c r="GHR68"/>
      <c r="GHS68"/>
      <c r="GHT68"/>
      <c r="GHU68"/>
      <c r="GHV68"/>
      <c r="GHW68"/>
      <c r="GHX68"/>
      <c r="GHY68"/>
      <c r="GHZ68"/>
      <c r="GIA68"/>
      <c r="GIB68"/>
      <c r="GIC68"/>
      <c r="GID68"/>
      <c r="GIE68"/>
      <c r="GIF68"/>
      <c r="GIG68"/>
      <c r="GIH68"/>
      <c r="GII68"/>
      <c r="GIJ68"/>
      <c r="GIK68"/>
      <c r="GIL68"/>
      <c r="GIM68"/>
      <c r="GIN68"/>
      <c r="GIO68"/>
      <c r="GIP68"/>
      <c r="GIQ68"/>
      <c r="GIR68"/>
      <c r="GIS68"/>
      <c r="GIT68"/>
      <c r="GIU68"/>
      <c r="GIV68"/>
      <c r="GIW68"/>
      <c r="GIX68"/>
      <c r="GIY68"/>
      <c r="GIZ68"/>
      <c r="GJA68"/>
      <c r="GJB68"/>
      <c r="GJC68"/>
      <c r="GJD68"/>
      <c r="GJE68"/>
      <c r="GJF68"/>
      <c r="GJG68"/>
      <c r="GJH68"/>
      <c r="GJI68"/>
      <c r="GJJ68"/>
      <c r="GJK68"/>
      <c r="GJL68"/>
      <c r="GJM68"/>
      <c r="GJN68"/>
      <c r="GJO68"/>
      <c r="GJP68"/>
      <c r="GJQ68"/>
      <c r="GJR68"/>
      <c r="GJS68"/>
      <c r="GJT68"/>
      <c r="GJU68"/>
      <c r="GJV68"/>
      <c r="GJW68"/>
      <c r="GJX68"/>
      <c r="GJY68"/>
      <c r="GJZ68"/>
      <c r="GKA68"/>
      <c r="GKB68"/>
      <c r="GKC68"/>
      <c r="GKD68"/>
      <c r="GKE68"/>
      <c r="GKF68"/>
      <c r="GKG68"/>
      <c r="GKH68"/>
      <c r="GKI68"/>
      <c r="GKJ68"/>
      <c r="GKK68"/>
      <c r="GKL68"/>
      <c r="GKM68"/>
      <c r="GKN68"/>
      <c r="GKO68"/>
      <c r="GKP68"/>
      <c r="GKQ68"/>
      <c r="GKR68"/>
      <c r="GKS68"/>
      <c r="GKT68"/>
      <c r="GKU68"/>
      <c r="GKV68"/>
      <c r="GKW68"/>
      <c r="GKX68"/>
      <c r="GKY68"/>
      <c r="GKZ68"/>
      <c r="GLA68"/>
      <c r="GLB68"/>
      <c r="GLC68"/>
      <c r="GLD68"/>
      <c r="GLE68"/>
      <c r="GLF68"/>
      <c r="GLG68"/>
      <c r="GLH68"/>
      <c r="GLI68"/>
      <c r="GLJ68"/>
      <c r="GLK68"/>
      <c r="GLL68"/>
      <c r="GLM68"/>
      <c r="GLN68"/>
      <c r="GLO68"/>
      <c r="GLP68"/>
      <c r="GLQ68"/>
      <c r="GLR68"/>
      <c r="GLS68"/>
      <c r="GLT68"/>
      <c r="GLU68"/>
      <c r="GLV68"/>
      <c r="GLW68"/>
      <c r="GLX68"/>
      <c r="GLY68"/>
      <c r="GLZ68"/>
      <c r="GMA68"/>
      <c r="GMB68"/>
      <c r="GMC68"/>
      <c r="GMD68"/>
      <c r="GME68"/>
      <c r="GMF68"/>
      <c r="GMG68"/>
      <c r="GMH68"/>
      <c r="GMI68"/>
      <c r="GMJ68"/>
      <c r="GMK68"/>
      <c r="GML68"/>
      <c r="GMM68"/>
      <c r="GMN68"/>
      <c r="GMO68"/>
      <c r="GMP68"/>
      <c r="GMQ68"/>
      <c r="GMR68"/>
      <c r="GMS68"/>
      <c r="GMT68"/>
      <c r="GMU68"/>
      <c r="GMV68"/>
      <c r="GMW68"/>
      <c r="GMX68"/>
      <c r="GMY68"/>
      <c r="GMZ68"/>
      <c r="GNA68"/>
      <c r="GNB68"/>
      <c r="GNC68"/>
      <c r="GND68"/>
      <c r="GNE68"/>
      <c r="GNF68"/>
      <c r="GNG68"/>
      <c r="GNH68"/>
      <c r="GNI68"/>
      <c r="GNJ68"/>
      <c r="GNK68"/>
      <c r="GNL68"/>
      <c r="GNM68"/>
      <c r="GNN68"/>
      <c r="GNO68"/>
      <c r="GNP68"/>
      <c r="GNQ68"/>
      <c r="GNR68"/>
      <c r="GNS68"/>
      <c r="GNT68"/>
      <c r="GNU68"/>
      <c r="GNV68"/>
      <c r="GNW68"/>
      <c r="GNX68"/>
      <c r="GNY68"/>
      <c r="GNZ68"/>
      <c r="GOA68"/>
      <c r="GOB68"/>
      <c r="GOC68"/>
      <c r="GOD68"/>
      <c r="GOE68"/>
      <c r="GOF68"/>
      <c r="GOG68"/>
      <c r="GOH68"/>
      <c r="GOI68"/>
      <c r="GOJ68"/>
      <c r="GOK68"/>
      <c r="GOL68"/>
      <c r="GOM68"/>
      <c r="GON68"/>
      <c r="GOO68"/>
      <c r="GOP68"/>
      <c r="GOQ68"/>
      <c r="GOR68"/>
      <c r="GOS68"/>
      <c r="GOT68"/>
      <c r="GOU68"/>
      <c r="GOV68"/>
      <c r="GOW68"/>
      <c r="GOX68"/>
      <c r="GOY68"/>
      <c r="GOZ68"/>
      <c r="GPA68"/>
      <c r="GPB68"/>
      <c r="GPC68"/>
      <c r="GPD68"/>
      <c r="GPE68"/>
      <c r="GPF68"/>
      <c r="GPG68"/>
      <c r="GPH68"/>
      <c r="GPI68"/>
      <c r="GPJ68"/>
      <c r="GPK68"/>
      <c r="GPL68"/>
      <c r="GPM68"/>
      <c r="GPN68"/>
      <c r="GPO68"/>
      <c r="GPP68"/>
      <c r="GPQ68"/>
      <c r="GPR68"/>
      <c r="GPS68"/>
      <c r="GPT68"/>
      <c r="GPU68"/>
      <c r="GPV68"/>
      <c r="GPW68"/>
      <c r="GPX68"/>
      <c r="GPY68"/>
      <c r="GPZ68"/>
      <c r="GQA68"/>
      <c r="GQB68"/>
      <c r="GQC68"/>
      <c r="GQD68"/>
      <c r="GQE68"/>
      <c r="GQF68"/>
      <c r="GQG68"/>
      <c r="GQH68"/>
      <c r="GQI68"/>
      <c r="GQJ68"/>
      <c r="GQK68"/>
      <c r="GQL68"/>
      <c r="GQM68"/>
      <c r="GQN68"/>
      <c r="GQO68"/>
      <c r="GQP68"/>
      <c r="GQQ68"/>
      <c r="GQR68"/>
      <c r="GQS68"/>
      <c r="GQT68"/>
      <c r="GQU68"/>
      <c r="GQV68"/>
      <c r="GQW68"/>
      <c r="GQX68"/>
      <c r="GQY68"/>
      <c r="GQZ68"/>
      <c r="GRA68"/>
      <c r="GRB68"/>
      <c r="GRC68"/>
      <c r="GRD68"/>
      <c r="GRE68"/>
      <c r="GRF68"/>
      <c r="GRG68"/>
      <c r="GRH68"/>
      <c r="GRI68"/>
      <c r="GRJ68"/>
      <c r="GRK68"/>
      <c r="GRL68"/>
      <c r="GRM68"/>
      <c r="GRN68"/>
      <c r="GRO68"/>
      <c r="GRP68"/>
      <c r="GRQ68"/>
      <c r="GRR68"/>
      <c r="GRS68"/>
      <c r="GRT68"/>
      <c r="GRU68"/>
      <c r="GRV68"/>
      <c r="GRW68"/>
      <c r="GRX68"/>
      <c r="GRY68"/>
      <c r="GRZ68"/>
      <c r="GSA68"/>
      <c r="GSB68"/>
      <c r="GSC68"/>
      <c r="GSD68"/>
      <c r="GSE68"/>
      <c r="GSF68"/>
      <c r="GSG68"/>
      <c r="GSH68"/>
      <c r="GSI68"/>
      <c r="GSJ68"/>
      <c r="GSK68"/>
      <c r="GSL68"/>
      <c r="GSM68"/>
      <c r="GSN68"/>
      <c r="GSO68"/>
      <c r="GSP68"/>
      <c r="GSQ68"/>
      <c r="GSR68"/>
      <c r="GSS68"/>
      <c r="GST68"/>
      <c r="GSU68"/>
      <c r="GSV68"/>
      <c r="GSW68"/>
      <c r="GSX68"/>
      <c r="GSY68"/>
      <c r="GSZ68"/>
      <c r="GTA68"/>
      <c r="GTB68"/>
      <c r="GTC68"/>
      <c r="GTD68"/>
      <c r="GTE68"/>
      <c r="GTF68"/>
      <c r="GTG68"/>
      <c r="GTH68"/>
      <c r="GTI68"/>
      <c r="GTJ68"/>
      <c r="GTK68"/>
      <c r="GTL68"/>
      <c r="GTM68"/>
      <c r="GTN68"/>
      <c r="GTO68"/>
      <c r="GTP68"/>
      <c r="GTQ68"/>
      <c r="GTR68"/>
      <c r="GTS68"/>
      <c r="GTT68"/>
      <c r="GTU68"/>
      <c r="GTV68"/>
      <c r="GTW68"/>
      <c r="GTX68"/>
      <c r="GTY68"/>
      <c r="GTZ68"/>
      <c r="GUA68"/>
      <c r="GUB68"/>
      <c r="GUC68"/>
      <c r="GUD68"/>
      <c r="GUE68"/>
      <c r="GUF68"/>
      <c r="GUG68"/>
      <c r="GUH68"/>
      <c r="GUI68"/>
      <c r="GUJ68"/>
      <c r="GUK68"/>
      <c r="GUL68"/>
      <c r="GUM68"/>
      <c r="GUN68"/>
      <c r="GUO68"/>
      <c r="GUP68"/>
      <c r="GUQ68"/>
      <c r="GUR68"/>
      <c r="GUS68"/>
      <c r="GUT68"/>
      <c r="GUU68"/>
      <c r="GUV68"/>
      <c r="GUW68"/>
      <c r="GUX68"/>
      <c r="GUY68"/>
      <c r="GUZ68"/>
      <c r="GVA68"/>
      <c r="GVB68"/>
      <c r="GVC68"/>
      <c r="GVD68"/>
      <c r="GVE68"/>
      <c r="GVF68"/>
      <c r="GVG68"/>
      <c r="GVH68"/>
      <c r="GVI68"/>
      <c r="GVJ68"/>
      <c r="GVK68"/>
      <c r="GVL68"/>
      <c r="GVM68"/>
      <c r="GVN68"/>
      <c r="GVO68"/>
      <c r="GVP68"/>
      <c r="GVQ68"/>
      <c r="GVR68"/>
      <c r="GVS68"/>
      <c r="GVT68"/>
      <c r="GVU68"/>
      <c r="GVV68"/>
      <c r="GVW68"/>
      <c r="GVX68"/>
      <c r="GVY68"/>
      <c r="GVZ68"/>
      <c r="GWA68"/>
      <c r="GWB68"/>
      <c r="GWC68"/>
      <c r="GWD68"/>
      <c r="GWE68"/>
      <c r="GWF68"/>
      <c r="GWG68"/>
      <c r="GWH68"/>
      <c r="GWI68"/>
      <c r="GWJ68"/>
      <c r="GWK68"/>
      <c r="GWL68"/>
      <c r="GWM68"/>
      <c r="GWN68"/>
      <c r="GWO68"/>
      <c r="GWP68"/>
      <c r="GWQ68"/>
      <c r="GWR68"/>
      <c r="GWS68"/>
      <c r="GWT68"/>
      <c r="GWU68"/>
      <c r="GWV68"/>
      <c r="GWW68"/>
      <c r="GWX68"/>
      <c r="GWY68"/>
      <c r="GWZ68"/>
      <c r="GXA68"/>
      <c r="GXB68"/>
      <c r="GXC68"/>
      <c r="GXD68"/>
      <c r="GXE68"/>
      <c r="GXF68"/>
      <c r="GXG68"/>
      <c r="GXH68"/>
      <c r="GXI68"/>
      <c r="GXJ68"/>
      <c r="GXK68"/>
      <c r="GXL68"/>
      <c r="GXM68"/>
      <c r="GXN68"/>
      <c r="GXO68"/>
      <c r="GXP68"/>
      <c r="GXQ68"/>
      <c r="GXR68"/>
      <c r="GXS68"/>
      <c r="GXT68"/>
      <c r="GXU68"/>
      <c r="GXV68"/>
      <c r="GXW68"/>
      <c r="GXX68"/>
      <c r="GXY68"/>
      <c r="GXZ68"/>
      <c r="GYA68"/>
      <c r="GYB68"/>
      <c r="GYC68"/>
      <c r="GYD68"/>
      <c r="GYE68"/>
      <c r="GYF68"/>
      <c r="GYG68"/>
      <c r="GYH68"/>
      <c r="GYI68"/>
      <c r="GYJ68"/>
      <c r="GYK68"/>
      <c r="GYL68"/>
      <c r="GYM68"/>
      <c r="GYN68"/>
      <c r="GYO68"/>
      <c r="GYP68"/>
      <c r="GYQ68"/>
      <c r="GYR68"/>
      <c r="GYS68"/>
      <c r="GYT68"/>
      <c r="GYU68"/>
      <c r="GYV68"/>
      <c r="GYW68"/>
      <c r="GYX68"/>
      <c r="GYY68"/>
      <c r="GYZ68"/>
      <c r="GZA68"/>
      <c r="GZB68"/>
      <c r="GZC68"/>
      <c r="GZD68"/>
      <c r="GZE68"/>
      <c r="GZF68"/>
      <c r="GZG68"/>
      <c r="GZH68"/>
      <c r="GZI68"/>
      <c r="GZJ68"/>
      <c r="GZK68"/>
      <c r="GZL68"/>
      <c r="GZM68"/>
      <c r="GZN68"/>
      <c r="GZO68"/>
      <c r="GZP68"/>
      <c r="GZQ68"/>
      <c r="GZR68"/>
      <c r="GZS68"/>
      <c r="GZT68"/>
      <c r="GZU68"/>
      <c r="GZV68"/>
      <c r="GZW68"/>
      <c r="GZX68"/>
      <c r="GZY68"/>
      <c r="GZZ68"/>
      <c r="HAA68"/>
      <c r="HAB68"/>
      <c r="HAC68"/>
      <c r="HAD68"/>
      <c r="HAE68"/>
      <c r="HAF68"/>
      <c r="HAG68"/>
      <c r="HAH68"/>
      <c r="HAI68"/>
      <c r="HAJ68"/>
      <c r="HAK68"/>
      <c r="HAL68"/>
      <c r="HAM68"/>
      <c r="HAN68"/>
      <c r="HAO68"/>
      <c r="HAP68"/>
      <c r="HAQ68"/>
      <c r="HAR68"/>
      <c r="HAS68"/>
      <c r="HAT68"/>
      <c r="HAU68"/>
      <c r="HAV68"/>
      <c r="HAW68"/>
      <c r="HAX68"/>
      <c r="HAY68"/>
      <c r="HAZ68"/>
      <c r="HBA68"/>
      <c r="HBB68"/>
      <c r="HBC68"/>
      <c r="HBD68"/>
      <c r="HBE68"/>
      <c r="HBF68"/>
      <c r="HBG68"/>
      <c r="HBH68"/>
      <c r="HBI68"/>
      <c r="HBJ68"/>
      <c r="HBK68"/>
      <c r="HBL68"/>
      <c r="HBM68"/>
      <c r="HBN68"/>
      <c r="HBO68"/>
      <c r="HBP68"/>
      <c r="HBQ68"/>
      <c r="HBR68"/>
      <c r="HBS68"/>
      <c r="HBT68"/>
      <c r="HBU68"/>
      <c r="HBV68"/>
      <c r="HBW68"/>
      <c r="HBX68"/>
      <c r="HBY68"/>
      <c r="HBZ68"/>
      <c r="HCA68"/>
      <c r="HCB68"/>
      <c r="HCC68"/>
      <c r="HCD68"/>
      <c r="HCE68"/>
      <c r="HCF68"/>
      <c r="HCG68"/>
      <c r="HCH68"/>
      <c r="HCI68"/>
      <c r="HCJ68"/>
      <c r="HCK68"/>
      <c r="HCL68"/>
      <c r="HCM68"/>
      <c r="HCN68"/>
      <c r="HCO68"/>
      <c r="HCP68"/>
      <c r="HCQ68"/>
      <c r="HCR68"/>
      <c r="HCS68"/>
      <c r="HCT68"/>
      <c r="HCU68"/>
      <c r="HCV68"/>
      <c r="HCW68"/>
      <c r="HCX68"/>
      <c r="HCY68"/>
      <c r="HCZ68"/>
      <c r="HDA68"/>
      <c r="HDB68"/>
      <c r="HDC68"/>
      <c r="HDD68"/>
      <c r="HDE68"/>
      <c r="HDF68"/>
      <c r="HDG68"/>
      <c r="HDH68"/>
      <c r="HDI68"/>
      <c r="HDJ68"/>
      <c r="HDK68"/>
      <c r="HDL68"/>
      <c r="HDM68"/>
      <c r="HDN68"/>
      <c r="HDO68"/>
      <c r="HDP68"/>
      <c r="HDQ68"/>
      <c r="HDR68"/>
      <c r="HDS68"/>
      <c r="HDT68"/>
      <c r="HDU68"/>
      <c r="HDV68"/>
      <c r="HDW68"/>
      <c r="HDX68"/>
      <c r="HDY68"/>
      <c r="HDZ68"/>
      <c r="HEA68"/>
      <c r="HEB68"/>
      <c r="HEC68"/>
      <c r="HED68"/>
      <c r="HEE68"/>
      <c r="HEF68"/>
      <c r="HEG68"/>
      <c r="HEH68"/>
      <c r="HEI68"/>
      <c r="HEJ68"/>
      <c r="HEK68"/>
      <c r="HEL68"/>
      <c r="HEM68"/>
      <c r="HEN68"/>
      <c r="HEO68"/>
      <c r="HEP68"/>
      <c r="HEQ68"/>
      <c r="HER68"/>
      <c r="HES68"/>
      <c r="HET68"/>
      <c r="HEU68"/>
      <c r="HEV68"/>
      <c r="HEW68"/>
      <c r="HEX68"/>
      <c r="HEY68"/>
      <c r="HEZ68"/>
      <c r="HFA68"/>
      <c r="HFB68"/>
      <c r="HFC68"/>
      <c r="HFD68"/>
      <c r="HFE68"/>
      <c r="HFF68"/>
      <c r="HFG68"/>
      <c r="HFH68"/>
      <c r="HFI68"/>
      <c r="HFJ68"/>
      <c r="HFK68"/>
      <c r="HFL68"/>
      <c r="HFM68"/>
      <c r="HFN68"/>
      <c r="HFO68"/>
      <c r="HFP68"/>
      <c r="HFQ68"/>
      <c r="HFR68"/>
      <c r="HFS68"/>
      <c r="HFT68"/>
      <c r="HFU68"/>
      <c r="HFV68"/>
      <c r="HFW68"/>
      <c r="HFX68"/>
      <c r="HFY68"/>
      <c r="HFZ68"/>
      <c r="HGA68"/>
      <c r="HGB68"/>
      <c r="HGC68"/>
      <c r="HGD68"/>
      <c r="HGE68"/>
      <c r="HGF68"/>
      <c r="HGG68"/>
      <c r="HGH68"/>
      <c r="HGI68"/>
      <c r="HGJ68"/>
      <c r="HGK68"/>
      <c r="HGL68"/>
      <c r="HGM68"/>
      <c r="HGN68"/>
      <c r="HGO68"/>
      <c r="HGP68"/>
      <c r="HGQ68"/>
      <c r="HGR68"/>
      <c r="HGS68"/>
      <c r="HGT68"/>
      <c r="HGU68"/>
      <c r="HGV68"/>
      <c r="HGW68"/>
      <c r="HGX68"/>
      <c r="HGY68"/>
      <c r="HGZ68"/>
      <c r="HHA68"/>
      <c r="HHB68"/>
      <c r="HHC68"/>
      <c r="HHD68"/>
      <c r="HHE68"/>
      <c r="HHF68"/>
      <c r="HHG68"/>
      <c r="HHH68"/>
      <c r="HHI68"/>
      <c r="HHJ68"/>
      <c r="HHK68"/>
      <c r="HHL68"/>
      <c r="HHM68"/>
      <c r="HHN68"/>
      <c r="HHO68"/>
      <c r="HHP68"/>
      <c r="HHQ68"/>
      <c r="HHR68"/>
      <c r="HHS68"/>
      <c r="HHT68"/>
      <c r="HHU68"/>
      <c r="HHV68"/>
      <c r="HHW68"/>
      <c r="HHX68"/>
      <c r="HHY68"/>
      <c r="HHZ68"/>
      <c r="HIA68"/>
      <c r="HIB68"/>
      <c r="HIC68"/>
      <c r="HID68"/>
      <c r="HIE68"/>
      <c r="HIF68"/>
      <c r="HIG68"/>
      <c r="HIH68"/>
      <c r="HII68"/>
      <c r="HIJ68"/>
      <c r="HIK68"/>
      <c r="HIL68"/>
      <c r="HIM68"/>
      <c r="HIN68"/>
      <c r="HIO68"/>
      <c r="HIP68"/>
      <c r="HIQ68"/>
      <c r="HIR68"/>
      <c r="HIS68"/>
      <c r="HIT68"/>
      <c r="HIU68"/>
      <c r="HIV68"/>
      <c r="HIW68"/>
      <c r="HIX68"/>
      <c r="HIY68"/>
      <c r="HIZ68"/>
      <c r="HJA68"/>
      <c r="HJB68"/>
      <c r="HJC68"/>
      <c r="HJD68"/>
      <c r="HJE68"/>
      <c r="HJF68"/>
      <c r="HJG68"/>
      <c r="HJH68"/>
      <c r="HJI68"/>
      <c r="HJJ68"/>
      <c r="HJK68"/>
      <c r="HJL68"/>
      <c r="HJM68"/>
      <c r="HJN68"/>
      <c r="HJO68"/>
      <c r="HJP68"/>
      <c r="HJQ68"/>
      <c r="HJR68"/>
      <c r="HJS68"/>
      <c r="HJT68"/>
      <c r="HJU68"/>
      <c r="HJV68"/>
      <c r="HJW68"/>
      <c r="HJX68"/>
      <c r="HJY68"/>
      <c r="HJZ68"/>
      <c r="HKA68"/>
      <c r="HKB68"/>
      <c r="HKC68"/>
      <c r="HKD68"/>
      <c r="HKE68"/>
      <c r="HKF68"/>
      <c r="HKG68"/>
      <c r="HKH68"/>
      <c r="HKI68"/>
      <c r="HKJ68"/>
      <c r="HKK68"/>
      <c r="HKL68"/>
      <c r="HKM68"/>
      <c r="HKN68"/>
      <c r="HKO68"/>
      <c r="HKP68"/>
      <c r="HKQ68"/>
      <c r="HKR68"/>
      <c r="HKS68"/>
      <c r="HKT68"/>
      <c r="HKU68"/>
      <c r="HKV68"/>
      <c r="HKW68"/>
      <c r="HKX68"/>
      <c r="HKY68"/>
      <c r="HKZ68"/>
      <c r="HLA68"/>
      <c r="HLB68"/>
      <c r="HLC68"/>
      <c r="HLD68"/>
      <c r="HLE68"/>
      <c r="HLF68"/>
      <c r="HLG68"/>
      <c r="HLH68"/>
      <c r="HLI68"/>
      <c r="HLJ68"/>
      <c r="HLK68"/>
      <c r="HLL68"/>
      <c r="HLM68"/>
      <c r="HLN68"/>
      <c r="HLO68"/>
      <c r="HLP68"/>
      <c r="HLQ68"/>
      <c r="HLR68"/>
      <c r="HLS68"/>
      <c r="HLT68"/>
      <c r="HLU68"/>
      <c r="HLV68"/>
      <c r="HLW68"/>
      <c r="HLX68"/>
      <c r="HLY68"/>
      <c r="HLZ68"/>
      <c r="HMA68"/>
      <c r="HMB68"/>
      <c r="HMC68"/>
      <c r="HMD68"/>
      <c r="HME68"/>
      <c r="HMF68"/>
      <c r="HMG68"/>
      <c r="HMH68"/>
      <c r="HMI68"/>
      <c r="HMJ68"/>
      <c r="HMK68"/>
      <c r="HML68"/>
      <c r="HMM68"/>
      <c r="HMN68"/>
      <c r="HMO68"/>
      <c r="HMP68"/>
      <c r="HMQ68"/>
      <c r="HMR68"/>
      <c r="HMS68"/>
      <c r="HMT68"/>
      <c r="HMU68"/>
      <c r="HMV68"/>
      <c r="HMW68"/>
      <c r="HMX68"/>
      <c r="HMY68"/>
      <c r="HMZ68"/>
      <c r="HNA68"/>
      <c r="HNB68"/>
      <c r="HNC68"/>
      <c r="HND68"/>
      <c r="HNE68"/>
      <c r="HNF68"/>
      <c r="HNG68"/>
      <c r="HNH68"/>
      <c r="HNI68"/>
      <c r="HNJ68"/>
      <c r="HNK68"/>
      <c r="HNL68"/>
      <c r="HNM68"/>
      <c r="HNN68"/>
      <c r="HNO68"/>
      <c r="HNP68"/>
      <c r="HNQ68"/>
      <c r="HNR68"/>
      <c r="HNS68"/>
      <c r="HNT68"/>
      <c r="HNU68"/>
      <c r="HNV68"/>
      <c r="HNW68"/>
      <c r="HNX68"/>
      <c r="HNY68"/>
      <c r="HNZ68"/>
      <c r="HOA68"/>
      <c r="HOB68"/>
      <c r="HOC68"/>
      <c r="HOD68"/>
      <c r="HOE68"/>
      <c r="HOF68"/>
      <c r="HOG68"/>
      <c r="HOH68"/>
      <c r="HOI68"/>
      <c r="HOJ68"/>
      <c r="HOK68"/>
      <c r="HOL68"/>
      <c r="HOM68"/>
      <c r="HON68"/>
      <c r="HOO68"/>
      <c r="HOP68"/>
      <c r="HOQ68"/>
      <c r="HOR68"/>
      <c r="HOS68"/>
      <c r="HOT68"/>
      <c r="HOU68"/>
      <c r="HOV68"/>
      <c r="HOW68"/>
      <c r="HOX68"/>
      <c r="HOY68"/>
      <c r="HOZ68"/>
      <c r="HPA68"/>
      <c r="HPB68"/>
      <c r="HPC68"/>
      <c r="HPD68"/>
      <c r="HPE68"/>
      <c r="HPF68"/>
      <c r="HPG68"/>
      <c r="HPH68"/>
      <c r="HPI68"/>
      <c r="HPJ68"/>
      <c r="HPK68"/>
      <c r="HPL68"/>
      <c r="HPM68"/>
      <c r="HPN68"/>
      <c r="HPO68"/>
      <c r="HPP68"/>
      <c r="HPQ68"/>
      <c r="HPR68"/>
      <c r="HPS68"/>
      <c r="HPT68"/>
      <c r="HPU68"/>
      <c r="HPV68"/>
      <c r="HPW68"/>
      <c r="HPX68"/>
      <c r="HPY68"/>
      <c r="HPZ68"/>
      <c r="HQA68"/>
      <c r="HQB68"/>
      <c r="HQC68"/>
      <c r="HQD68"/>
      <c r="HQE68"/>
      <c r="HQF68"/>
      <c r="HQG68"/>
      <c r="HQH68"/>
      <c r="HQI68"/>
      <c r="HQJ68"/>
      <c r="HQK68"/>
      <c r="HQL68"/>
      <c r="HQM68"/>
      <c r="HQN68"/>
      <c r="HQO68"/>
      <c r="HQP68"/>
      <c r="HQQ68"/>
      <c r="HQR68"/>
      <c r="HQS68"/>
      <c r="HQT68"/>
      <c r="HQU68"/>
      <c r="HQV68"/>
      <c r="HQW68"/>
      <c r="HQX68"/>
      <c r="HQY68"/>
      <c r="HQZ68"/>
      <c r="HRA68"/>
      <c r="HRB68"/>
      <c r="HRC68"/>
      <c r="HRD68"/>
      <c r="HRE68"/>
      <c r="HRF68"/>
      <c r="HRG68"/>
      <c r="HRH68"/>
      <c r="HRI68"/>
      <c r="HRJ68"/>
      <c r="HRK68"/>
      <c r="HRL68"/>
      <c r="HRM68"/>
      <c r="HRN68"/>
      <c r="HRO68"/>
      <c r="HRP68"/>
      <c r="HRQ68"/>
      <c r="HRR68"/>
      <c r="HRS68"/>
      <c r="HRT68"/>
      <c r="HRU68"/>
      <c r="HRV68"/>
      <c r="HRW68"/>
      <c r="HRX68"/>
      <c r="HRY68"/>
      <c r="HRZ68"/>
      <c r="HSA68"/>
      <c r="HSB68"/>
      <c r="HSC68"/>
      <c r="HSD68"/>
      <c r="HSE68"/>
      <c r="HSF68"/>
      <c r="HSG68"/>
      <c r="HSH68"/>
      <c r="HSI68"/>
      <c r="HSJ68"/>
      <c r="HSK68"/>
      <c r="HSL68"/>
      <c r="HSM68"/>
      <c r="HSN68"/>
      <c r="HSO68"/>
      <c r="HSP68"/>
      <c r="HSQ68"/>
      <c r="HSR68"/>
      <c r="HSS68"/>
      <c r="HST68"/>
      <c r="HSU68"/>
      <c r="HSV68"/>
      <c r="HSW68"/>
      <c r="HSX68"/>
      <c r="HSY68"/>
      <c r="HSZ68"/>
      <c r="HTA68"/>
      <c r="HTB68"/>
      <c r="HTC68"/>
      <c r="HTD68"/>
      <c r="HTE68"/>
      <c r="HTF68"/>
      <c r="HTG68"/>
      <c r="HTH68"/>
      <c r="HTI68"/>
      <c r="HTJ68"/>
      <c r="HTK68"/>
      <c r="HTL68"/>
      <c r="HTM68"/>
      <c r="HTN68"/>
      <c r="HTO68"/>
      <c r="HTP68"/>
      <c r="HTQ68"/>
      <c r="HTR68"/>
      <c r="HTS68"/>
      <c r="HTT68"/>
      <c r="HTU68"/>
      <c r="HTV68"/>
      <c r="HTW68"/>
      <c r="HTX68"/>
      <c r="HTY68"/>
      <c r="HTZ68"/>
      <c r="HUA68"/>
      <c r="HUB68"/>
      <c r="HUC68"/>
      <c r="HUD68"/>
      <c r="HUE68"/>
      <c r="HUF68"/>
      <c r="HUG68"/>
      <c r="HUH68"/>
      <c r="HUI68"/>
      <c r="HUJ68"/>
      <c r="HUK68"/>
      <c r="HUL68"/>
      <c r="HUM68"/>
      <c r="HUN68"/>
      <c r="HUO68"/>
      <c r="HUP68"/>
      <c r="HUQ68"/>
      <c r="HUR68"/>
      <c r="HUS68"/>
      <c r="HUT68"/>
      <c r="HUU68"/>
      <c r="HUV68"/>
      <c r="HUW68"/>
      <c r="HUX68"/>
      <c r="HUY68"/>
      <c r="HUZ68"/>
      <c r="HVA68"/>
      <c r="HVB68"/>
      <c r="HVC68"/>
      <c r="HVD68"/>
      <c r="HVE68"/>
      <c r="HVF68"/>
      <c r="HVG68"/>
      <c r="HVH68"/>
      <c r="HVI68"/>
      <c r="HVJ68"/>
      <c r="HVK68"/>
      <c r="HVL68"/>
      <c r="HVM68"/>
      <c r="HVN68"/>
      <c r="HVO68"/>
      <c r="HVP68"/>
      <c r="HVQ68"/>
      <c r="HVR68"/>
      <c r="HVS68"/>
      <c r="HVT68"/>
      <c r="HVU68"/>
      <c r="HVV68"/>
      <c r="HVW68"/>
      <c r="HVX68"/>
      <c r="HVY68"/>
      <c r="HVZ68"/>
      <c r="HWA68"/>
      <c r="HWB68"/>
      <c r="HWC68"/>
      <c r="HWD68"/>
      <c r="HWE68"/>
      <c r="HWF68"/>
      <c r="HWG68"/>
      <c r="HWH68"/>
      <c r="HWI68"/>
      <c r="HWJ68"/>
      <c r="HWK68"/>
      <c r="HWL68"/>
      <c r="HWM68"/>
      <c r="HWN68"/>
      <c r="HWO68"/>
      <c r="HWP68"/>
      <c r="HWQ68"/>
      <c r="HWR68"/>
      <c r="HWS68"/>
      <c r="HWT68"/>
      <c r="HWU68"/>
      <c r="HWV68"/>
      <c r="HWW68"/>
      <c r="HWX68"/>
      <c r="HWY68"/>
      <c r="HWZ68"/>
      <c r="HXA68"/>
      <c r="HXB68"/>
      <c r="HXC68"/>
      <c r="HXD68"/>
      <c r="HXE68"/>
      <c r="HXF68"/>
      <c r="HXG68"/>
      <c r="HXH68"/>
      <c r="HXI68"/>
      <c r="HXJ68"/>
      <c r="HXK68"/>
      <c r="HXL68"/>
      <c r="HXM68"/>
      <c r="HXN68"/>
      <c r="HXO68"/>
      <c r="HXP68"/>
      <c r="HXQ68"/>
      <c r="HXR68"/>
      <c r="HXS68"/>
      <c r="HXT68"/>
      <c r="HXU68"/>
      <c r="HXV68"/>
      <c r="HXW68"/>
      <c r="HXX68"/>
      <c r="HXY68"/>
      <c r="HXZ68"/>
      <c r="HYA68"/>
      <c r="HYB68"/>
      <c r="HYC68"/>
      <c r="HYD68"/>
      <c r="HYE68"/>
      <c r="HYF68"/>
      <c r="HYG68"/>
      <c r="HYH68"/>
      <c r="HYI68"/>
      <c r="HYJ68"/>
      <c r="HYK68"/>
      <c r="HYL68"/>
      <c r="HYM68"/>
      <c r="HYN68"/>
      <c r="HYO68"/>
      <c r="HYP68"/>
      <c r="HYQ68"/>
      <c r="HYR68"/>
      <c r="HYS68"/>
      <c r="HYT68"/>
      <c r="HYU68"/>
      <c r="HYV68"/>
      <c r="HYW68"/>
      <c r="HYX68"/>
      <c r="HYY68"/>
      <c r="HYZ68"/>
      <c r="HZA68"/>
      <c r="HZB68"/>
      <c r="HZC68"/>
      <c r="HZD68"/>
      <c r="HZE68"/>
      <c r="HZF68"/>
      <c r="HZG68"/>
      <c r="HZH68"/>
      <c r="HZI68"/>
      <c r="HZJ68"/>
      <c r="HZK68"/>
      <c r="HZL68"/>
      <c r="HZM68"/>
      <c r="HZN68"/>
      <c r="HZO68"/>
      <c r="HZP68"/>
      <c r="HZQ68"/>
      <c r="HZR68"/>
      <c r="HZS68"/>
      <c r="HZT68"/>
      <c r="HZU68"/>
      <c r="HZV68"/>
      <c r="HZW68"/>
      <c r="HZX68"/>
      <c r="HZY68"/>
      <c r="HZZ68"/>
      <c r="IAA68"/>
      <c r="IAB68"/>
      <c r="IAC68"/>
      <c r="IAD68"/>
      <c r="IAE68"/>
      <c r="IAF68"/>
      <c r="IAG68"/>
      <c r="IAH68"/>
      <c r="IAI68"/>
      <c r="IAJ68"/>
      <c r="IAK68"/>
      <c r="IAL68"/>
      <c r="IAM68"/>
      <c r="IAN68"/>
      <c r="IAO68"/>
      <c r="IAP68"/>
      <c r="IAQ68"/>
      <c r="IAR68"/>
      <c r="IAS68"/>
      <c r="IAT68"/>
      <c r="IAU68"/>
      <c r="IAV68"/>
      <c r="IAW68"/>
      <c r="IAX68"/>
      <c r="IAY68"/>
      <c r="IAZ68"/>
      <c r="IBA68"/>
      <c r="IBB68"/>
      <c r="IBC68"/>
      <c r="IBD68"/>
      <c r="IBE68"/>
      <c r="IBF68"/>
      <c r="IBG68"/>
      <c r="IBH68"/>
      <c r="IBI68"/>
      <c r="IBJ68"/>
      <c r="IBK68"/>
      <c r="IBL68"/>
      <c r="IBM68"/>
      <c r="IBN68"/>
      <c r="IBO68"/>
      <c r="IBP68"/>
      <c r="IBQ68"/>
      <c r="IBR68"/>
      <c r="IBS68"/>
      <c r="IBT68"/>
      <c r="IBU68"/>
      <c r="IBV68"/>
      <c r="IBW68"/>
      <c r="IBX68"/>
      <c r="IBY68"/>
      <c r="IBZ68"/>
      <c r="ICA68"/>
      <c r="ICB68"/>
      <c r="ICC68"/>
      <c r="ICD68"/>
      <c r="ICE68"/>
      <c r="ICF68"/>
      <c r="ICG68"/>
      <c r="ICH68"/>
      <c r="ICI68"/>
      <c r="ICJ68"/>
      <c r="ICK68"/>
      <c r="ICL68"/>
      <c r="ICM68"/>
      <c r="ICN68"/>
      <c r="ICO68"/>
      <c r="ICP68"/>
      <c r="ICQ68"/>
      <c r="ICR68"/>
      <c r="ICS68"/>
      <c r="ICT68"/>
      <c r="ICU68"/>
      <c r="ICV68"/>
      <c r="ICW68"/>
      <c r="ICX68"/>
      <c r="ICY68"/>
      <c r="ICZ68"/>
      <c r="IDA68"/>
      <c r="IDB68"/>
      <c r="IDC68"/>
      <c r="IDD68"/>
      <c r="IDE68"/>
      <c r="IDF68"/>
      <c r="IDG68"/>
      <c r="IDH68"/>
      <c r="IDI68"/>
      <c r="IDJ68"/>
      <c r="IDK68"/>
      <c r="IDL68"/>
      <c r="IDM68"/>
      <c r="IDN68"/>
      <c r="IDO68"/>
      <c r="IDP68"/>
      <c r="IDQ68"/>
      <c r="IDR68"/>
      <c r="IDS68"/>
      <c r="IDT68"/>
      <c r="IDU68"/>
      <c r="IDV68"/>
      <c r="IDW68"/>
      <c r="IDX68"/>
      <c r="IDY68"/>
      <c r="IDZ68"/>
      <c r="IEA68"/>
      <c r="IEB68"/>
      <c r="IEC68"/>
      <c r="IED68"/>
      <c r="IEE68"/>
      <c r="IEF68"/>
      <c r="IEG68"/>
      <c r="IEH68"/>
      <c r="IEI68"/>
      <c r="IEJ68"/>
      <c r="IEK68"/>
      <c r="IEL68"/>
      <c r="IEM68"/>
      <c r="IEN68"/>
      <c r="IEO68"/>
      <c r="IEP68"/>
      <c r="IEQ68"/>
      <c r="IER68"/>
      <c r="IES68"/>
      <c r="IET68"/>
      <c r="IEU68"/>
      <c r="IEV68"/>
      <c r="IEW68"/>
      <c r="IEX68"/>
      <c r="IEY68"/>
      <c r="IEZ68"/>
      <c r="IFA68"/>
      <c r="IFB68"/>
      <c r="IFC68"/>
      <c r="IFD68"/>
      <c r="IFE68"/>
      <c r="IFF68"/>
      <c r="IFG68"/>
      <c r="IFH68"/>
      <c r="IFI68"/>
      <c r="IFJ68"/>
      <c r="IFK68"/>
      <c r="IFL68"/>
      <c r="IFM68"/>
      <c r="IFN68"/>
      <c r="IFO68"/>
      <c r="IFP68"/>
      <c r="IFQ68"/>
      <c r="IFR68"/>
      <c r="IFS68"/>
      <c r="IFT68"/>
      <c r="IFU68"/>
      <c r="IFV68"/>
      <c r="IFW68"/>
      <c r="IFX68"/>
      <c r="IFY68"/>
      <c r="IFZ68"/>
      <c r="IGA68"/>
      <c r="IGB68"/>
      <c r="IGC68"/>
      <c r="IGD68"/>
      <c r="IGE68"/>
      <c r="IGF68"/>
      <c r="IGG68"/>
      <c r="IGH68"/>
      <c r="IGI68"/>
      <c r="IGJ68"/>
      <c r="IGK68"/>
      <c r="IGL68"/>
      <c r="IGM68"/>
      <c r="IGN68"/>
      <c r="IGO68"/>
      <c r="IGP68"/>
      <c r="IGQ68"/>
      <c r="IGR68"/>
      <c r="IGS68"/>
      <c r="IGT68"/>
      <c r="IGU68"/>
      <c r="IGV68"/>
      <c r="IGW68"/>
      <c r="IGX68"/>
      <c r="IGY68"/>
      <c r="IGZ68"/>
      <c r="IHA68"/>
      <c r="IHB68"/>
      <c r="IHC68"/>
      <c r="IHD68"/>
      <c r="IHE68"/>
      <c r="IHF68"/>
      <c r="IHG68"/>
      <c r="IHH68"/>
      <c r="IHI68"/>
      <c r="IHJ68"/>
      <c r="IHK68"/>
      <c r="IHL68"/>
      <c r="IHM68"/>
      <c r="IHN68"/>
      <c r="IHO68"/>
      <c r="IHP68"/>
      <c r="IHQ68"/>
      <c r="IHR68"/>
      <c r="IHS68"/>
      <c r="IHT68"/>
      <c r="IHU68"/>
      <c r="IHV68"/>
      <c r="IHW68"/>
      <c r="IHX68"/>
      <c r="IHY68"/>
      <c r="IHZ68"/>
      <c r="IIA68"/>
      <c r="IIB68"/>
      <c r="IIC68"/>
      <c r="IID68"/>
      <c r="IIE68"/>
      <c r="IIF68"/>
      <c r="IIG68"/>
      <c r="IIH68"/>
      <c r="III68"/>
      <c r="IIJ68"/>
      <c r="IIK68"/>
      <c r="IIL68"/>
      <c r="IIM68"/>
      <c r="IIN68"/>
      <c r="IIO68"/>
      <c r="IIP68"/>
      <c r="IIQ68"/>
      <c r="IIR68"/>
      <c r="IIS68"/>
      <c r="IIT68"/>
      <c r="IIU68"/>
      <c r="IIV68"/>
      <c r="IIW68"/>
      <c r="IIX68"/>
      <c r="IIY68"/>
      <c r="IIZ68"/>
      <c r="IJA68"/>
      <c r="IJB68"/>
      <c r="IJC68"/>
      <c r="IJD68"/>
      <c r="IJE68"/>
      <c r="IJF68"/>
      <c r="IJG68"/>
      <c r="IJH68"/>
      <c r="IJI68"/>
      <c r="IJJ68"/>
      <c r="IJK68"/>
      <c r="IJL68"/>
      <c r="IJM68"/>
      <c r="IJN68"/>
      <c r="IJO68"/>
      <c r="IJP68"/>
      <c r="IJQ68"/>
      <c r="IJR68"/>
      <c r="IJS68"/>
      <c r="IJT68"/>
      <c r="IJU68"/>
      <c r="IJV68"/>
      <c r="IJW68"/>
      <c r="IJX68"/>
      <c r="IJY68"/>
      <c r="IJZ68"/>
      <c r="IKA68"/>
      <c r="IKB68"/>
      <c r="IKC68"/>
      <c r="IKD68"/>
      <c r="IKE68"/>
      <c r="IKF68"/>
      <c r="IKG68"/>
      <c r="IKH68"/>
      <c r="IKI68"/>
      <c r="IKJ68"/>
      <c r="IKK68"/>
      <c r="IKL68"/>
      <c r="IKM68"/>
      <c r="IKN68"/>
      <c r="IKO68"/>
      <c r="IKP68"/>
      <c r="IKQ68"/>
      <c r="IKR68"/>
      <c r="IKS68"/>
      <c r="IKT68"/>
      <c r="IKU68"/>
      <c r="IKV68"/>
      <c r="IKW68"/>
      <c r="IKX68"/>
      <c r="IKY68"/>
      <c r="IKZ68"/>
      <c r="ILA68"/>
      <c r="ILB68"/>
      <c r="ILC68"/>
      <c r="ILD68"/>
      <c r="ILE68"/>
      <c r="ILF68"/>
      <c r="ILG68"/>
      <c r="ILH68"/>
      <c r="ILI68"/>
      <c r="ILJ68"/>
      <c r="ILK68"/>
      <c r="ILL68"/>
      <c r="ILM68"/>
      <c r="ILN68"/>
      <c r="ILO68"/>
      <c r="ILP68"/>
      <c r="ILQ68"/>
      <c r="ILR68"/>
      <c r="ILS68"/>
      <c r="ILT68"/>
      <c r="ILU68"/>
      <c r="ILV68"/>
      <c r="ILW68"/>
      <c r="ILX68"/>
      <c r="ILY68"/>
      <c r="ILZ68"/>
      <c r="IMA68"/>
      <c r="IMB68"/>
      <c r="IMC68"/>
      <c r="IMD68"/>
      <c r="IME68"/>
      <c r="IMF68"/>
      <c r="IMG68"/>
      <c r="IMH68"/>
      <c r="IMI68"/>
      <c r="IMJ68"/>
      <c r="IMK68"/>
      <c r="IML68"/>
      <c r="IMM68"/>
      <c r="IMN68"/>
      <c r="IMO68"/>
      <c r="IMP68"/>
      <c r="IMQ68"/>
      <c r="IMR68"/>
      <c r="IMS68"/>
      <c r="IMT68"/>
      <c r="IMU68"/>
      <c r="IMV68"/>
      <c r="IMW68"/>
      <c r="IMX68"/>
      <c r="IMY68"/>
      <c r="IMZ68"/>
      <c r="INA68"/>
      <c r="INB68"/>
      <c r="INC68"/>
      <c r="IND68"/>
      <c r="INE68"/>
      <c r="INF68"/>
      <c r="ING68"/>
      <c r="INH68"/>
      <c r="INI68"/>
      <c r="INJ68"/>
      <c r="INK68"/>
      <c r="INL68"/>
      <c r="INM68"/>
      <c r="INN68"/>
      <c r="INO68"/>
      <c r="INP68"/>
      <c r="INQ68"/>
      <c r="INR68"/>
      <c r="INS68"/>
      <c r="INT68"/>
      <c r="INU68"/>
      <c r="INV68"/>
      <c r="INW68"/>
      <c r="INX68"/>
      <c r="INY68"/>
      <c r="INZ68"/>
      <c r="IOA68"/>
      <c r="IOB68"/>
      <c r="IOC68"/>
      <c r="IOD68"/>
      <c r="IOE68"/>
      <c r="IOF68"/>
      <c r="IOG68"/>
      <c r="IOH68"/>
      <c r="IOI68"/>
      <c r="IOJ68"/>
      <c r="IOK68"/>
      <c r="IOL68"/>
      <c r="IOM68"/>
      <c r="ION68"/>
      <c r="IOO68"/>
      <c r="IOP68"/>
      <c r="IOQ68"/>
      <c r="IOR68"/>
      <c r="IOS68"/>
      <c r="IOT68"/>
      <c r="IOU68"/>
      <c r="IOV68"/>
      <c r="IOW68"/>
      <c r="IOX68"/>
      <c r="IOY68"/>
      <c r="IOZ68"/>
      <c r="IPA68"/>
      <c r="IPB68"/>
      <c r="IPC68"/>
      <c r="IPD68"/>
      <c r="IPE68"/>
      <c r="IPF68"/>
      <c r="IPG68"/>
      <c r="IPH68"/>
      <c r="IPI68"/>
      <c r="IPJ68"/>
      <c r="IPK68"/>
      <c r="IPL68"/>
      <c r="IPM68"/>
      <c r="IPN68"/>
      <c r="IPO68"/>
      <c r="IPP68"/>
      <c r="IPQ68"/>
      <c r="IPR68"/>
      <c r="IPS68"/>
      <c r="IPT68"/>
      <c r="IPU68"/>
      <c r="IPV68"/>
      <c r="IPW68"/>
      <c r="IPX68"/>
      <c r="IPY68"/>
      <c r="IPZ68"/>
      <c r="IQA68"/>
      <c r="IQB68"/>
      <c r="IQC68"/>
      <c r="IQD68"/>
      <c r="IQE68"/>
      <c r="IQF68"/>
      <c r="IQG68"/>
      <c r="IQH68"/>
      <c r="IQI68"/>
      <c r="IQJ68"/>
      <c r="IQK68"/>
      <c r="IQL68"/>
      <c r="IQM68"/>
      <c r="IQN68"/>
      <c r="IQO68"/>
      <c r="IQP68"/>
      <c r="IQQ68"/>
      <c r="IQR68"/>
      <c r="IQS68"/>
      <c r="IQT68"/>
      <c r="IQU68"/>
      <c r="IQV68"/>
      <c r="IQW68"/>
      <c r="IQX68"/>
      <c r="IQY68"/>
      <c r="IQZ68"/>
      <c r="IRA68"/>
      <c r="IRB68"/>
      <c r="IRC68"/>
      <c r="IRD68"/>
      <c r="IRE68"/>
      <c r="IRF68"/>
      <c r="IRG68"/>
      <c r="IRH68"/>
      <c r="IRI68"/>
      <c r="IRJ68"/>
      <c r="IRK68"/>
      <c r="IRL68"/>
      <c r="IRM68"/>
      <c r="IRN68"/>
      <c r="IRO68"/>
      <c r="IRP68"/>
      <c r="IRQ68"/>
      <c r="IRR68"/>
      <c r="IRS68"/>
      <c r="IRT68"/>
      <c r="IRU68"/>
      <c r="IRV68"/>
      <c r="IRW68"/>
      <c r="IRX68"/>
      <c r="IRY68"/>
      <c r="IRZ68"/>
      <c r="ISA68"/>
      <c r="ISB68"/>
      <c r="ISC68"/>
      <c r="ISD68"/>
      <c r="ISE68"/>
      <c r="ISF68"/>
      <c r="ISG68"/>
      <c r="ISH68"/>
      <c r="ISI68"/>
      <c r="ISJ68"/>
      <c r="ISK68"/>
      <c r="ISL68"/>
      <c r="ISM68"/>
      <c r="ISN68"/>
      <c r="ISO68"/>
      <c r="ISP68"/>
      <c r="ISQ68"/>
      <c r="ISR68"/>
      <c r="ISS68"/>
      <c r="IST68"/>
      <c r="ISU68"/>
      <c r="ISV68"/>
      <c r="ISW68"/>
      <c r="ISX68"/>
      <c r="ISY68"/>
      <c r="ISZ68"/>
      <c r="ITA68"/>
      <c r="ITB68"/>
      <c r="ITC68"/>
      <c r="ITD68"/>
      <c r="ITE68"/>
      <c r="ITF68"/>
      <c r="ITG68"/>
      <c r="ITH68"/>
      <c r="ITI68"/>
      <c r="ITJ68"/>
      <c r="ITK68"/>
      <c r="ITL68"/>
      <c r="ITM68"/>
      <c r="ITN68"/>
      <c r="ITO68"/>
      <c r="ITP68"/>
      <c r="ITQ68"/>
      <c r="ITR68"/>
      <c r="ITS68"/>
      <c r="ITT68"/>
      <c r="ITU68"/>
      <c r="ITV68"/>
      <c r="ITW68"/>
      <c r="ITX68"/>
      <c r="ITY68"/>
      <c r="ITZ68"/>
      <c r="IUA68"/>
      <c r="IUB68"/>
      <c r="IUC68"/>
      <c r="IUD68"/>
      <c r="IUE68"/>
      <c r="IUF68"/>
      <c r="IUG68"/>
      <c r="IUH68"/>
      <c r="IUI68"/>
      <c r="IUJ68"/>
      <c r="IUK68"/>
      <c r="IUL68"/>
      <c r="IUM68"/>
      <c r="IUN68"/>
      <c r="IUO68"/>
      <c r="IUP68"/>
      <c r="IUQ68"/>
      <c r="IUR68"/>
      <c r="IUS68"/>
      <c r="IUT68"/>
      <c r="IUU68"/>
      <c r="IUV68"/>
      <c r="IUW68"/>
      <c r="IUX68"/>
      <c r="IUY68"/>
      <c r="IUZ68"/>
      <c r="IVA68"/>
      <c r="IVB68"/>
      <c r="IVC68"/>
      <c r="IVD68"/>
      <c r="IVE68"/>
      <c r="IVF68"/>
      <c r="IVG68"/>
      <c r="IVH68"/>
      <c r="IVI68"/>
      <c r="IVJ68"/>
      <c r="IVK68"/>
      <c r="IVL68"/>
      <c r="IVM68"/>
      <c r="IVN68"/>
      <c r="IVO68"/>
      <c r="IVP68"/>
      <c r="IVQ68"/>
      <c r="IVR68"/>
      <c r="IVS68"/>
      <c r="IVT68"/>
      <c r="IVU68"/>
      <c r="IVV68"/>
      <c r="IVW68"/>
      <c r="IVX68"/>
      <c r="IVY68"/>
      <c r="IVZ68"/>
      <c r="IWA68"/>
      <c r="IWB68"/>
      <c r="IWC68"/>
      <c r="IWD68"/>
      <c r="IWE68"/>
      <c r="IWF68"/>
      <c r="IWG68"/>
      <c r="IWH68"/>
      <c r="IWI68"/>
      <c r="IWJ68"/>
      <c r="IWK68"/>
      <c r="IWL68"/>
      <c r="IWM68"/>
      <c r="IWN68"/>
      <c r="IWO68"/>
      <c r="IWP68"/>
      <c r="IWQ68"/>
      <c r="IWR68"/>
      <c r="IWS68"/>
      <c r="IWT68"/>
      <c r="IWU68"/>
      <c r="IWV68"/>
      <c r="IWW68"/>
      <c r="IWX68"/>
      <c r="IWY68"/>
      <c r="IWZ68"/>
      <c r="IXA68"/>
      <c r="IXB68"/>
      <c r="IXC68"/>
      <c r="IXD68"/>
      <c r="IXE68"/>
      <c r="IXF68"/>
      <c r="IXG68"/>
      <c r="IXH68"/>
      <c r="IXI68"/>
      <c r="IXJ68"/>
      <c r="IXK68"/>
      <c r="IXL68"/>
      <c r="IXM68"/>
      <c r="IXN68"/>
      <c r="IXO68"/>
      <c r="IXP68"/>
      <c r="IXQ68"/>
      <c r="IXR68"/>
      <c r="IXS68"/>
      <c r="IXT68"/>
      <c r="IXU68"/>
      <c r="IXV68"/>
      <c r="IXW68"/>
      <c r="IXX68"/>
      <c r="IXY68"/>
      <c r="IXZ68"/>
      <c r="IYA68"/>
      <c r="IYB68"/>
      <c r="IYC68"/>
      <c r="IYD68"/>
      <c r="IYE68"/>
      <c r="IYF68"/>
      <c r="IYG68"/>
      <c r="IYH68"/>
      <c r="IYI68"/>
      <c r="IYJ68"/>
      <c r="IYK68"/>
      <c r="IYL68"/>
      <c r="IYM68"/>
      <c r="IYN68"/>
      <c r="IYO68"/>
      <c r="IYP68"/>
      <c r="IYQ68"/>
      <c r="IYR68"/>
      <c r="IYS68"/>
      <c r="IYT68"/>
      <c r="IYU68"/>
      <c r="IYV68"/>
      <c r="IYW68"/>
      <c r="IYX68"/>
      <c r="IYY68"/>
      <c r="IYZ68"/>
      <c r="IZA68"/>
      <c r="IZB68"/>
      <c r="IZC68"/>
      <c r="IZD68"/>
      <c r="IZE68"/>
      <c r="IZF68"/>
      <c r="IZG68"/>
      <c r="IZH68"/>
      <c r="IZI68"/>
      <c r="IZJ68"/>
      <c r="IZK68"/>
      <c r="IZL68"/>
      <c r="IZM68"/>
      <c r="IZN68"/>
      <c r="IZO68"/>
      <c r="IZP68"/>
      <c r="IZQ68"/>
      <c r="IZR68"/>
      <c r="IZS68"/>
      <c r="IZT68"/>
      <c r="IZU68"/>
      <c r="IZV68"/>
      <c r="IZW68"/>
      <c r="IZX68"/>
      <c r="IZY68"/>
      <c r="IZZ68"/>
      <c r="JAA68"/>
      <c r="JAB68"/>
      <c r="JAC68"/>
      <c r="JAD68"/>
      <c r="JAE68"/>
      <c r="JAF68"/>
      <c r="JAG68"/>
      <c r="JAH68"/>
      <c r="JAI68"/>
      <c r="JAJ68"/>
      <c r="JAK68"/>
      <c r="JAL68"/>
      <c r="JAM68"/>
      <c r="JAN68"/>
      <c r="JAO68"/>
      <c r="JAP68"/>
      <c r="JAQ68"/>
      <c r="JAR68"/>
      <c r="JAS68"/>
      <c r="JAT68"/>
      <c r="JAU68"/>
      <c r="JAV68"/>
      <c r="JAW68"/>
      <c r="JAX68"/>
      <c r="JAY68"/>
      <c r="JAZ68"/>
      <c r="JBA68"/>
      <c r="JBB68"/>
      <c r="JBC68"/>
      <c r="JBD68"/>
      <c r="JBE68"/>
      <c r="JBF68"/>
      <c r="JBG68"/>
      <c r="JBH68"/>
      <c r="JBI68"/>
      <c r="JBJ68"/>
      <c r="JBK68"/>
      <c r="JBL68"/>
      <c r="JBM68"/>
      <c r="JBN68"/>
      <c r="JBO68"/>
      <c r="JBP68"/>
      <c r="JBQ68"/>
      <c r="JBR68"/>
      <c r="JBS68"/>
      <c r="JBT68"/>
      <c r="JBU68"/>
      <c r="JBV68"/>
      <c r="JBW68"/>
      <c r="JBX68"/>
      <c r="JBY68"/>
      <c r="JBZ68"/>
      <c r="JCA68"/>
      <c r="JCB68"/>
      <c r="JCC68"/>
      <c r="JCD68"/>
      <c r="JCE68"/>
      <c r="JCF68"/>
      <c r="JCG68"/>
      <c r="JCH68"/>
      <c r="JCI68"/>
      <c r="JCJ68"/>
      <c r="JCK68"/>
      <c r="JCL68"/>
      <c r="JCM68"/>
      <c r="JCN68"/>
      <c r="JCO68"/>
      <c r="JCP68"/>
      <c r="JCQ68"/>
      <c r="JCR68"/>
      <c r="JCS68"/>
      <c r="JCT68"/>
      <c r="JCU68"/>
      <c r="JCV68"/>
      <c r="JCW68"/>
      <c r="JCX68"/>
      <c r="JCY68"/>
      <c r="JCZ68"/>
      <c r="JDA68"/>
      <c r="JDB68"/>
      <c r="JDC68"/>
      <c r="JDD68"/>
      <c r="JDE68"/>
      <c r="JDF68"/>
      <c r="JDG68"/>
      <c r="JDH68"/>
      <c r="JDI68"/>
      <c r="JDJ68"/>
      <c r="JDK68"/>
      <c r="JDL68"/>
      <c r="JDM68"/>
      <c r="JDN68"/>
      <c r="JDO68"/>
      <c r="JDP68"/>
      <c r="JDQ68"/>
      <c r="JDR68"/>
      <c r="JDS68"/>
      <c r="JDT68"/>
      <c r="JDU68"/>
      <c r="JDV68"/>
      <c r="JDW68"/>
      <c r="JDX68"/>
      <c r="JDY68"/>
      <c r="JDZ68"/>
      <c r="JEA68"/>
      <c r="JEB68"/>
      <c r="JEC68"/>
      <c r="JED68"/>
      <c r="JEE68"/>
      <c r="JEF68"/>
      <c r="JEG68"/>
      <c r="JEH68"/>
      <c r="JEI68"/>
      <c r="JEJ68"/>
      <c r="JEK68"/>
      <c r="JEL68"/>
      <c r="JEM68"/>
      <c r="JEN68"/>
      <c r="JEO68"/>
      <c r="JEP68"/>
      <c r="JEQ68"/>
      <c r="JER68"/>
      <c r="JES68"/>
      <c r="JET68"/>
      <c r="JEU68"/>
      <c r="JEV68"/>
      <c r="JEW68"/>
      <c r="JEX68"/>
      <c r="JEY68"/>
      <c r="JEZ68"/>
      <c r="JFA68"/>
      <c r="JFB68"/>
      <c r="JFC68"/>
      <c r="JFD68"/>
      <c r="JFE68"/>
      <c r="JFF68"/>
      <c r="JFG68"/>
      <c r="JFH68"/>
      <c r="JFI68"/>
      <c r="JFJ68"/>
      <c r="JFK68"/>
      <c r="JFL68"/>
      <c r="JFM68"/>
      <c r="JFN68"/>
      <c r="JFO68"/>
      <c r="JFP68"/>
      <c r="JFQ68"/>
      <c r="JFR68"/>
      <c r="JFS68"/>
      <c r="JFT68"/>
      <c r="JFU68"/>
      <c r="JFV68"/>
      <c r="JFW68"/>
      <c r="JFX68"/>
      <c r="JFY68"/>
      <c r="JFZ68"/>
      <c r="JGA68"/>
      <c r="JGB68"/>
      <c r="JGC68"/>
      <c r="JGD68"/>
      <c r="JGE68"/>
      <c r="JGF68"/>
      <c r="JGG68"/>
      <c r="JGH68"/>
      <c r="JGI68"/>
      <c r="JGJ68"/>
      <c r="JGK68"/>
      <c r="JGL68"/>
      <c r="JGM68"/>
      <c r="JGN68"/>
      <c r="JGO68"/>
      <c r="JGP68"/>
      <c r="JGQ68"/>
      <c r="JGR68"/>
      <c r="JGS68"/>
      <c r="JGT68"/>
      <c r="JGU68"/>
      <c r="JGV68"/>
      <c r="JGW68"/>
      <c r="JGX68"/>
      <c r="JGY68"/>
      <c r="JGZ68"/>
      <c r="JHA68"/>
      <c r="JHB68"/>
      <c r="JHC68"/>
      <c r="JHD68"/>
      <c r="JHE68"/>
      <c r="JHF68"/>
      <c r="JHG68"/>
      <c r="JHH68"/>
      <c r="JHI68"/>
      <c r="JHJ68"/>
      <c r="JHK68"/>
      <c r="JHL68"/>
      <c r="JHM68"/>
      <c r="JHN68"/>
      <c r="JHO68"/>
      <c r="JHP68"/>
      <c r="JHQ68"/>
      <c r="JHR68"/>
      <c r="JHS68"/>
      <c r="JHT68"/>
      <c r="JHU68"/>
      <c r="JHV68"/>
      <c r="JHW68"/>
      <c r="JHX68"/>
      <c r="JHY68"/>
      <c r="JHZ68"/>
      <c r="JIA68"/>
      <c r="JIB68"/>
      <c r="JIC68"/>
      <c r="JID68"/>
      <c r="JIE68"/>
      <c r="JIF68"/>
      <c r="JIG68"/>
      <c r="JIH68"/>
      <c r="JII68"/>
      <c r="JIJ68"/>
      <c r="JIK68"/>
      <c r="JIL68"/>
      <c r="JIM68"/>
      <c r="JIN68"/>
      <c r="JIO68"/>
      <c r="JIP68"/>
      <c r="JIQ68"/>
      <c r="JIR68"/>
      <c r="JIS68"/>
      <c r="JIT68"/>
      <c r="JIU68"/>
      <c r="JIV68"/>
      <c r="JIW68"/>
      <c r="JIX68"/>
      <c r="JIY68"/>
      <c r="JIZ68"/>
      <c r="JJA68"/>
      <c r="JJB68"/>
      <c r="JJC68"/>
      <c r="JJD68"/>
      <c r="JJE68"/>
      <c r="JJF68"/>
      <c r="JJG68"/>
      <c r="JJH68"/>
      <c r="JJI68"/>
      <c r="JJJ68"/>
      <c r="JJK68"/>
      <c r="JJL68"/>
      <c r="JJM68"/>
      <c r="JJN68"/>
      <c r="JJO68"/>
      <c r="JJP68"/>
      <c r="JJQ68"/>
      <c r="JJR68"/>
      <c r="JJS68"/>
      <c r="JJT68"/>
      <c r="JJU68"/>
      <c r="JJV68"/>
      <c r="JJW68"/>
      <c r="JJX68"/>
      <c r="JJY68"/>
      <c r="JJZ68"/>
      <c r="JKA68"/>
      <c r="JKB68"/>
      <c r="JKC68"/>
      <c r="JKD68"/>
      <c r="JKE68"/>
      <c r="JKF68"/>
      <c r="JKG68"/>
      <c r="JKH68"/>
      <c r="JKI68"/>
      <c r="JKJ68"/>
      <c r="JKK68"/>
      <c r="JKL68"/>
      <c r="JKM68"/>
      <c r="JKN68"/>
      <c r="JKO68"/>
      <c r="JKP68"/>
      <c r="JKQ68"/>
      <c r="JKR68"/>
      <c r="JKS68"/>
      <c r="JKT68"/>
      <c r="JKU68"/>
      <c r="JKV68"/>
      <c r="JKW68"/>
      <c r="JKX68"/>
      <c r="JKY68"/>
      <c r="JKZ68"/>
      <c r="JLA68"/>
      <c r="JLB68"/>
      <c r="JLC68"/>
      <c r="JLD68"/>
      <c r="JLE68"/>
      <c r="JLF68"/>
      <c r="JLG68"/>
      <c r="JLH68"/>
      <c r="JLI68"/>
      <c r="JLJ68"/>
      <c r="JLK68"/>
      <c r="JLL68"/>
      <c r="JLM68"/>
      <c r="JLN68"/>
      <c r="JLO68"/>
      <c r="JLP68"/>
      <c r="JLQ68"/>
      <c r="JLR68"/>
      <c r="JLS68"/>
      <c r="JLT68"/>
      <c r="JLU68"/>
      <c r="JLV68"/>
      <c r="JLW68"/>
      <c r="JLX68"/>
      <c r="JLY68"/>
      <c r="JLZ68"/>
      <c r="JMA68"/>
      <c r="JMB68"/>
      <c r="JMC68"/>
      <c r="JMD68"/>
      <c r="JME68"/>
      <c r="JMF68"/>
      <c r="JMG68"/>
      <c r="JMH68"/>
      <c r="JMI68"/>
      <c r="JMJ68"/>
      <c r="JMK68"/>
      <c r="JML68"/>
      <c r="JMM68"/>
      <c r="JMN68"/>
      <c r="JMO68"/>
      <c r="JMP68"/>
      <c r="JMQ68"/>
      <c r="JMR68"/>
      <c r="JMS68"/>
      <c r="JMT68"/>
      <c r="JMU68"/>
      <c r="JMV68"/>
      <c r="JMW68"/>
      <c r="JMX68"/>
      <c r="JMY68"/>
      <c r="JMZ68"/>
      <c r="JNA68"/>
      <c r="JNB68"/>
      <c r="JNC68"/>
      <c r="JND68"/>
      <c r="JNE68"/>
      <c r="JNF68"/>
      <c r="JNG68"/>
      <c r="JNH68"/>
      <c r="JNI68"/>
      <c r="JNJ68"/>
      <c r="JNK68"/>
      <c r="JNL68"/>
      <c r="JNM68"/>
      <c r="JNN68"/>
      <c r="JNO68"/>
      <c r="JNP68"/>
      <c r="JNQ68"/>
      <c r="JNR68"/>
      <c r="JNS68"/>
      <c r="JNT68"/>
      <c r="JNU68"/>
      <c r="JNV68"/>
      <c r="JNW68"/>
      <c r="JNX68"/>
      <c r="JNY68"/>
      <c r="JNZ68"/>
      <c r="JOA68"/>
      <c r="JOB68"/>
      <c r="JOC68"/>
      <c r="JOD68"/>
      <c r="JOE68"/>
      <c r="JOF68"/>
      <c r="JOG68"/>
      <c r="JOH68"/>
      <c r="JOI68"/>
      <c r="JOJ68"/>
      <c r="JOK68"/>
      <c r="JOL68"/>
      <c r="JOM68"/>
      <c r="JON68"/>
      <c r="JOO68"/>
      <c r="JOP68"/>
      <c r="JOQ68"/>
      <c r="JOR68"/>
      <c r="JOS68"/>
      <c r="JOT68"/>
      <c r="JOU68"/>
      <c r="JOV68"/>
      <c r="JOW68"/>
      <c r="JOX68"/>
      <c r="JOY68"/>
      <c r="JOZ68"/>
      <c r="JPA68"/>
      <c r="JPB68"/>
      <c r="JPC68"/>
      <c r="JPD68"/>
      <c r="JPE68"/>
      <c r="JPF68"/>
      <c r="JPG68"/>
      <c r="JPH68"/>
      <c r="JPI68"/>
      <c r="JPJ68"/>
      <c r="JPK68"/>
      <c r="JPL68"/>
      <c r="JPM68"/>
      <c r="JPN68"/>
      <c r="JPO68"/>
      <c r="JPP68"/>
      <c r="JPQ68"/>
      <c r="JPR68"/>
      <c r="JPS68"/>
      <c r="JPT68"/>
      <c r="JPU68"/>
      <c r="JPV68"/>
      <c r="JPW68"/>
      <c r="JPX68"/>
      <c r="JPY68"/>
      <c r="JPZ68"/>
      <c r="JQA68"/>
      <c r="JQB68"/>
      <c r="JQC68"/>
      <c r="JQD68"/>
      <c r="JQE68"/>
      <c r="JQF68"/>
      <c r="JQG68"/>
      <c r="JQH68"/>
      <c r="JQI68"/>
      <c r="JQJ68"/>
      <c r="JQK68"/>
      <c r="JQL68"/>
      <c r="JQM68"/>
      <c r="JQN68"/>
      <c r="JQO68"/>
      <c r="JQP68"/>
      <c r="JQQ68"/>
      <c r="JQR68"/>
      <c r="JQS68"/>
      <c r="JQT68"/>
      <c r="JQU68"/>
      <c r="JQV68"/>
      <c r="JQW68"/>
      <c r="JQX68"/>
      <c r="JQY68"/>
      <c r="JQZ68"/>
      <c r="JRA68"/>
      <c r="JRB68"/>
      <c r="JRC68"/>
      <c r="JRD68"/>
      <c r="JRE68"/>
      <c r="JRF68"/>
      <c r="JRG68"/>
      <c r="JRH68"/>
      <c r="JRI68"/>
      <c r="JRJ68"/>
      <c r="JRK68"/>
      <c r="JRL68"/>
      <c r="JRM68"/>
      <c r="JRN68"/>
      <c r="JRO68"/>
      <c r="JRP68"/>
      <c r="JRQ68"/>
      <c r="JRR68"/>
      <c r="JRS68"/>
      <c r="JRT68"/>
      <c r="JRU68"/>
      <c r="JRV68"/>
      <c r="JRW68"/>
      <c r="JRX68"/>
      <c r="JRY68"/>
      <c r="JRZ68"/>
      <c r="JSA68"/>
      <c r="JSB68"/>
      <c r="JSC68"/>
      <c r="JSD68"/>
      <c r="JSE68"/>
      <c r="JSF68"/>
      <c r="JSG68"/>
      <c r="JSH68"/>
      <c r="JSI68"/>
      <c r="JSJ68"/>
      <c r="JSK68"/>
      <c r="JSL68"/>
      <c r="JSM68"/>
      <c r="JSN68"/>
      <c r="JSO68"/>
      <c r="JSP68"/>
      <c r="JSQ68"/>
      <c r="JSR68"/>
      <c r="JSS68"/>
      <c r="JST68"/>
      <c r="JSU68"/>
      <c r="JSV68"/>
      <c r="JSW68"/>
      <c r="JSX68"/>
      <c r="JSY68"/>
      <c r="JSZ68"/>
      <c r="JTA68"/>
      <c r="JTB68"/>
      <c r="JTC68"/>
      <c r="JTD68"/>
      <c r="JTE68"/>
      <c r="JTF68"/>
      <c r="JTG68"/>
      <c r="JTH68"/>
      <c r="JTI68"/>
      <c r="JTJ68"/>
      <c r="JTK68"/>
      <c r="JTL68"/>
      <c r="JTM68"/>
      <c r="JTN68"/>
      <c r="JTO68"/>
      <c r="JTP68"/>
      <c r="JTQ68"/>
      <c r="JTR68"/>
      <c r="JTS68"/>
      <c r="JTT68"/>
      <c r="JTU68"/>
      <c r="JTV68"/>
      <c r="JTW68"/>
      <c r="JTX68"/>
      <c r="JTY68"/>
      <c r="JTZ68"/>
      <c r="JUA68"/>
      <c r="JUB68"/>
      <c r="JUC68"/>
      <c r="JUD68"/>
      <c r="JUE68"/>
      <c r="JUF68"/>
      <c r="JUG68"/>
      <c r="JUH68"/>
      <c r="JUI68"/>
      <c r="JUJ68"/>
      <c r="JUK68"/>
      <c r="JUL68"/>
      <c r="JUM68"/>
      <c r="JUN68"/>
      <c r="JUO68"/>
      <c r="JUP68"/>
      <c r="JUQ68"/>
      <c r="JUR68"/>
      <c r="JUS68"/>
      <c r="JUT68"/>
      <c r="JUU68"/>
      <c r="JUV68"/>
      <c r="JUW68"/>
      <c r="JUX68"/>
      <c r="JUY68"/>
      <c r="JUZ68"/>
      <c r="JVA68"/>
      <c r="JVB68"/>
      <c r="JVC68"/>
      <c r="JVD68"/>
      <c r="JVE68"/>
      <c r="JVF68"/>
      <c r="JVG68"/>
      <c r="JVH68"/>
      <c r="JVI68"/>
      <c r="JVJ68"/>
      <c r="JVK68"/>
      <c r="JVL68"/>
      <c r="JVM68"/>
      <c r="JVN68"/>
      <c r="JVO68"/>
      <c r="JVP68"/>
      <c r="JVQ68"/>
      <c r="JVR68"/>
      <c r="JVS68"/>
      <c r="JVT68"/>
      <c r="JVU68"/>
      <c r="JVV68"/>
      <c r="JVW68"/>
      <c r="JVX68"/>
      <c r="JVY68"/>
      <c r="JVZ68"/>
      <c r="JWA68"/>
      <c r="JWB68"/>
      <c r="JWC68"/>
      <c r="JWD68"/>
      <c r="JWE68"/>
      <c r="JWF68"/>
      <c r="JWG68"/>
      <c r="JWH68"/>
      <c r="JWI68"/>
      <c r="JWJ68"/>
      <c r="JWK68"/>
      <c r="JWL68"/>
      <c r="JWM68"/>
      <c r="JWN68"/>
      <c r="JWO68"/>
      <c r="JWP68"/>
      <c r="JWQ68"/>
      <c r="JWR68"/>
      <c r="JWS68"/>
      <c r="JWT68"/>
      <c r="JWU68"/>
      <c r="JWV68"/>
      <c r="JWW68"/>
      <c r="JWX68"/>
      <c r="JWY68"/>
      <c r="JWZ68"/>
      <c r="JXA68"/>
      <c r="JXB68"/>
      <c r="JXC68"/>
      <c r="JXD68"/>
      <c r="JXE68"/>
      <c r="JXF68"/>
      <c r="JXG68"/>
      <c r="JXH68"/>
      <c r="JXI68"/>
      <c r="JXJ68"/>
      <c r="JXK68"/>
      <c r="JXL68"/>
      <c r="JXM68"/>
      <c r="JXN68"/>
      <c r="JXO68"/>
      <c r="JXP68"/>
      <c r="JXQ68"/>
      <c r="JXR68"/>
      <c r="JXS68"/>
      <c r="JXT68"/>
      <c r="JXU68"/>
      <c r="JXV68"/>
      <c r="JXW68"/>
      <c r="JXX68"/>
      <c r="JXY68"/>
      <c r="JXZ68"/>
      <c r="JYA68"/>
      <c r="JYB68"/>
      <c r="JYC68"/>
      <c r="JYD68"/>
      <c r="JYE68"/>
      <c r="JYF68"/>
      <c r="JYG68"/>
      <c r="JYH68"/>
      <c r="JYI68"/>
      <c r="JYJ68"/>
      <c r="JYK68"/>
      <c r="JYL68"/>
      <c r="JYM68"/>
      <c r="JYN68"/>
      <c r="JYO68"/>
      <c r="JYP68"/>
      <c r="JYQ68"/>
      <c r="JYR68"/>
      <c r="JYS68"/>
      <c r="JYT68"/>
      <c r="JYU68"/>
      <c r="JYV68"/>
      <c r="JYW68"/>
      <c r="JYX68"/>
      <c r="JYY68"/>
      <c r="JYZ68"/>
      <c r="JZA68"/>
      <c r="JZB68"/>
      <c r="JZC68"/>
      <c r="JZD68"/>
      <c r="JZE68"/>
      <c r="JZF68"/>
      <c r="JZG68"/>
      <c r="JZH68"/>
      <c r="JZI68"/>
      <c r="JZJ68"/>
      <c r="JZK68"/>
      <c r="JZL68"/>
      <c r="JZM68"/>
      <c r="JZN68"/>
      <c r="JZO68"/>
      <c r="JZP68"/>
      <c r="JZQ68"/>
      <c r="JZR68"/>
      <c r="JZS68"/>
      <c r="JZT68"/>
      <c r="JZU68"/>
      <c r="JZV68"/>
      <c r="JZW68"/>
      <c r="JZX68"/>
      <c r="JZY68"/>
      <c r="JZZ68"/>
      <c r="KAA68"/>
      <c r="KAB68"/>
      <c r="KAC68"/>
      <c r="KAD68"/>
      <c r="KAE68"/>
      <c r="KAF68"/>
      <c r="KAG68"/>
      <c r="KAH68"/>
      <c r="KAI68"/>
      <c r="KAJ68"/>
      <c r="KAK68"/>
      <c r="KAL68"/>
      <c r="KAM68"/>
      <c r="KAN68"/>
      <c r="KAO68"/>
      <c r="KAP68"/>
      <c r="KAQ68"/>
      <c r="KAR68"/>
      <c r="KAS68"/>
      <c r="KAT68"/>
      <c r="KAU68"/>
      <c r="KAV68"/>
      <c r="KAW68"/>
      <c r="KAX68"/>
      <c r="KAY68"/>
      <c r="KAZ68"/>
      <c r="KBA68"/>
      <c r="KBB68"/>
      <c r="KBC68"/>
      <c r="KBD68"/>
      <c r="KBE68"/>
      <c r="KBF68"/>
      <c r="KBG68"/>
      <c r="KBH68"/>
      <c r="KBI68"/>
      <c r="KBJ68"/>
      <c r="KBK68"/>
      <c r="KBL68"/>
      <c r="KBM68"/>
      <c r="KBN68"/>
      <c r="KBO68"/>
      <c r="KBP68"/>
      <c r="KBQ68"/>
      <c r="KBR68"/>
      <c r="KBS68"/>
      <c r="KBT68"/>
      <c r="KBU68"/>
      <c r="KBV68"/>
      <c r="KBW68"/>
      <c r="KBX68"/>
      <c r="KBY68"/>
      <c r="KBZ68"/>
      <c r="KCA68"/>
      <c r="KCB68"/>
      <c r="KCC68"/>
      <c r="KCD68"/>
      <c r="KCE68"/>
      <c r="KCF68"/>
      <c r="KCG68"/>
      <c r="KCH68"/>
      <c r="KCI68"/>
      <c r="KCJ68"/>
      <c r="KCK68"/>
      <c r="KCL68"/>
      <c r="KCM68"/>
      <c r="KCN68"/>
      <c r="KCO68"/>
      <c r="KCP68"/>
      <c r="KCQ68"/>
      <c r="KCR68"/>
      <c r="KCS68"/>
      <c r="KCT68"/>
      <c r="KCU68"/>
      <c r="KCV68"/>
      <c r="KCW68"/>
      <c r="KCX68"/>
      <c r="KCY68"/>
      <c r="KCZ68"/>
      <c r="KDA68"/>
      <c r="KDB68"/>
      <c r="KDC68"/>
      <c r="KDD68"/>
      <c r="KDE68"/>
      <c r="KDF68"/>
      <c r="KDG68"/>
      <c r="KDH68"/>
      <c r="KDI68"/>
      <c r="KDJ68"/>
      <c r="KDK68"/>
      <c r="KDL68"/>
      <c r="KDM68"/>
      <c r="KDN68"/>
      <c r="KDO68"/>
      <c r="KDP68"/>
      <c r="KDQ68"/>
      <c r="KDR68"/>
      <c r="KDS68"/>
      <c r="KDT68"/>
      <c r="KDU68"/>
      <c r="KDV68"/>
      <c r="KDW68"/>
      <c r="KDX68"/>
      <c r="KDY68"/>
      <c r="KDZ68"/>
      <c r="KEA68"/>
      <c r="KEB68"/>
      <c r="KEC68"/>
      <c r="KED68"/>
      <c r="KEE68"/>
      <c r="KEF68"/>
      <c r="KEG68"/>
      <c r="KEH68"/>
      <c r="KEI68"/>
      <c r="KEJ68"/>
      <c r="KEK68"/>
      <c r="KEL68"/>
      <c r="KEM68"/>
      <c r="KEN68"/>
      <c r="KEO68"/>
      <c r="KEP68"/>
      <c r="KEQ68"/>
      <c r="KER68"/>
      <c r="KES68"/>
      <c r="KET68"/>
      <c r="KEU68"/>
      <c r="KEV68"/>
      <c r="KEW68"/>
      <c r="KEX68"/>
      <c r="KEY68"/>
      <c r="KEZ68"/>
      <c r="KFA68"/>
      <c r="KFB68"/>
      <c r="KFC68"/>
      <c r="KFD68"/>
      <c r="KFE68"/>
      <c r="KFF68"/>
      <c r="KFG68"/>
      <c r="KFH68"/>
      <c r="KFI68"/>
      <c r="KFJ68"/>
      <c r="KFK68"/>
      <c r="KFL68"/>
      <c r="KFM68"/>
      <c r="KFN68"/>
      <c r="KFO68"/>
      <c r="KFP68"/>
      <c r="KFQ68"/>
      <c r="KFR68"/>
      <c r="KFS68"/>
      <c r="KFT68"/>
      <c r="KFU68"/>
      <c r="KFV68"/>
      <c r="KFW68"/>
      <c r="KFX68"/>
      <c r="KFY68"/>
      <c r="KFZ68"/>
      <c r="KGA68"/>
      <c r="KGB68"/>
      <c r="KGC68"/>
      <c r="KGD68"/>
      <c r="KGE68"/>
      <c r="KGF68"/>
      <c r="KGG68"/>
      <c r="KGH68"/>
      <c r="KGI68"/>
      <c r="KGJ68"/>
      <c r="KGK68"/>
      <c r="KGL68"/>
      <c r="KGM68"/>
      <c r="KGN68"/>
      <c r="KGO68"/>
      <c r="KGP68"/>
      <c r="KGQ68"/>
      <c r="KGR68"/>
      <c r="KGS68"/>
      <c r="KGT68"/>
      <c r="KGU68"/>
      <c r="KGV68"/>
      <c r="KGW68"/>
      <c r="KGX68"/>
      <c r="KGY68"/>
      <c r="KGZ68"/>
      <c r="KHA68"/>
      <c r="KHB68"/>
      <c r="KHC68"/>
      <c r="KHD68"/>
      <c r="KHE68"/>
      <c r="KHF68"/>
      <c r="KHG68"/>
      <c r="KHH68"/>
      <c r="KHI68"/>
      <c r="KHJ68"/>
      <c r="KHK68"/>
      <c r="KHL68"/>
      <c r="KHM68"/>
      <c r="KHN68"/>
      <c r="KHO68"/>
      <c r="KHP68"/>
      <c r="KHQ68"/>
      <c r="KHR68"/>
      <c r="KHS68"/>
      <c r="KHT68"/>
      <c r="KHU68"/>
      <c r="KHV68"/>
      <c r="KHW68"/>
      <c r="KHX68"/>
      <c r="KHY68"/>
      <c r="KHZ68"/>
      <c r="KIA68"/>
      <c r="KIB68"/>
      <c r="KIC68"/>
      <c r="KID68"/>
      <c r="KIE68"/>
      <c r="KIF68"/>
      <c r="KIG68"/>
      <c r="KIH68"/>
      <c r="KII68"/>
      <c r="KIJ68"/>
      <c r="KIK68"/>
      <c r="KIL68"/>
      <c r="KIM68"/>
      <c r="KIN68"/>
      <c r="KIO68"/>
      <c r="KIP68"/>
      <c r="KIQ68"/>
      <c r="KIR68"/>
      <c r="KIS68"/>
      <c r="KIT68"/>
      <c r="KIU68"/>
      <c r="KIV68"/>
      <c r="KIW68"/>
      <c r="KIX68"/>
      <c r="KIY68"/>
      <c r="KIZ68"/>
      <c r="KJA68"/>
      <c r="KJB68"/>
      <c r="KJC68"/>
      <c r="KJD68"/>
      <c r="KJE68"/>
      <c r="KJF68"/>
      <c r="KJG68"/>
      <c r="KJH68"/>
      <c r="KJI68"/>
      <c r="KJJ68"/>
      <c r="KJK68"/>
      <c r="KJL68"/>
      <c r="KJM68"/>
      <c r="KJN68"/>
      <c r="KJO68"/>
      <c r="KJP68"/>
      <c r="KJQ68"/>
      <c r="KJR68"/>
      <c r="KJS68"/>
      <c r="KJT68"/>
      <c r="KJU68"/>
      <c r="KJV68"/>
      <c r="KJW68"/>
      <c r="KJX68"/>
      <c r="KJY68"/>
      <c r="KJZ68"/>
      <c r="KKA68"/>
      <c r="KKB68"/>
      <c r="KKC68"/>
      <c r="KKD68"/>
      <c r="KKE68"/>
      <c r="KKF68"/>
      <c r="KKG68"/>
      <c r="KKH68"/>
      <c r="KKI68"/>
      <c r="KKJ68"/>
      <c r="KKK68"/>
      <c r="KKL68"/>
      <c r="KKM68"/>
      <c r="KKN68"/>
      <c r="KKO68"/>
      <c r="KKP68"/>
      <c r="KKQ68"/>
      <c r="KKR68"/>
      <c r="KKS68"/>
      <c r="KKT68"/>
      <c r="KKU68"/>
      <c r="KKV68"/>
      <c r="KKW68"/>
      <c r="KKX68"/>
      <c r="KKY68"/>
      <c r="KKZ68"/>
      <c r="KLA68"/>
      <c r="KLB68"/>
      <c r="KLC68"/>
      <c r="KLD68"/>
      <c r="KLE68"/>
      <c r="KLF68"/>
      <c r="KLG68"/>
      <c r="KLH68"/>
      <c r="KLI68"/>
      <c r="KLJ68"/>
      <c r="KLK68"/>
      <c r="KLL68"/>
      <c r="KLM68"/>
      <c r="KLN68"/>
      <c r="KLO68"/>
      <c r="KLP68"/>
      <c r="KLQ68"/>
      <c r="KLR68"/>
      <c r="KLS68"/>
      <c r="KLT68"/>
      <c r="KLU68"/>
      <c r="KLV68"/>
      <c r="KLW68"/>
      <c r="KLX68"/>
      <c r="KLY68"/>
      <c r="KLZ68"/>
      <c r="KMA68"/>
      <c r="KMB68"/>
      <c r="KMC68"/>
      <c r="KMD68"/>
      <c r="KME68"/>
      <c r="KMF68"/>
      <c r="KMG68"/>
      <c r="KMH68"/>
      <c r="KMI68"/>
      <c r="KMJ68"/>
      <c r="KMK68"/>
      <c r="KML68"/>
      <c r="KMM68"/>
      <c r="KMN68"/>
      <c r="KMO68"/>
      <c r="KMP68"/>
      <c r="KMQ68"/>
      <c r="KMR68"/>
      <c r="KMS68"/>
      <c r="KMT68"/>
      <c r="KMU68"/>
      <c r="KMV68"/>
      <c r="KMW68"/>
      <c r="KMX68"/>
      <c r="KMY68"/>
      <c r="KMZ68"/>
      <c r="KNA68"/>
      <c r="KNB68"/>
      <c r="KNC68"/>
      <c r="KND68"/>
      <c r="KNE68"/>
      <c r="KNF68"/>
      <c r="KNG68"/>
      <c r="KNH68"/>
      <c r="KNI68"/>
      <c r="KNJ68"/>
      <c r="KNK68"/>
      <c r="KNL68"/>
      <c r="KNM68"/>
      <c r="KNN68"/>
      <c r="KNO68"/>
      <c r="KNP68"/>
      <c r="KNQ68"/>
      <c r="KNR68"/>
      <c r="KNS68"/>
      <c r="KNT68"/>
      <c r="KNU68"/>
      <c r="KNV68"/>
      <c r="KNW68"/>
      <c r="KNX68"/>
      <c r="KNY68"/>
      <c r="KNZ68"/>
      <c r="KOA68"/>
      <c r="KOB68"/>
      <c r="KOC68"/>
      <c r="KOD68"/>
      <c r="KOE68"/>
      <c r="KOF68"/>
      <c r="KOG68"/>
      <c r="KOH68"/>
      <c r="KOI68"/>
      <c r="KOJ68"/>
      <c r="KOK68"/>
      <c r="KOL68"/>
      <c r="KOM68"/>
      <c r="KON68"/>
      <c r="KOO68"/>
      <c r="KOP68"/>
      <c r="KOQ68"/>
      <c r="KOR68"/>
      <c r="KOS68"/>
      <c r="KOT68"/>
      <c r="KOU68"/>
      <c r="KOV68"/>
      <c r="KOW68"/>
      <c r="KOX68"/>
      <c r="KOY68"/>
      <c r="KOZ68"/>
      <c r="KPA68"/>
      <c r="KPB68"/>
      <c r="KPC68"/>
      <c r="KPD68"/>
      <c r="KPE68"/>
      <c r="KPF68"/>
      <c r="KPG68"/>
      <c r="KPH68"/>
      <c r="KPI68"/>
      <c r="KPJ68"/>
      <c r="KPK68"/>
      <c r="KPL68"/>
      <c r="KPM68"/>
      <c r="KPN68"/>
      <c r="KPO68"/>
      <c r="KPP68"/>
      <c r="KPQ68"/>
      <c r="KPR68"/>
      <c r="KPS68"/>
      <c r="KPT68"/>
      <c r="KPU68"/>
      <c r="KPV68"/>
      <c r="KPW68"/>
      <c r="KPX68"/>
      <c r="KPY68"/>
      <c r="KPZ68"/>
      <c r="KQA68"/>
      <c r="KQB68"/>
      <c r="KQC68"/>
      <c r="KQD68"/>
      <c r="KQE68"/>
      <c r="KQF68"/>
      <c r="KQG68"/>
      <c r="KQH68"/>
      <c r="KQI68"/>
      <c r="KQJ68"/>
      <c r="KQK68"/>
      <c r="KQL68"/>
      <c r="KQM68"/>
      <c r="KQN68"/>
      <c r="KQO68"/>
      <c r="KQP68"/>
      <c r="KQQ68"/>
      <c r="KQR68"/>
      <c r="KQS68"/>
      <c r="KQT68"/>
      <c r="KQU68"/>
      <c r="KQV68"/>
      <c r="KQW68"/>
      <c r="KQX68"/>
      <c r="KQY68"/>
      <c r="KQZ68"/>
      <c r="KRA68"/>
      <c r="KRB68"/>
      <c r="KRC68"/>
      <c r="KRD68"/>
      <c r="KRE68"/>
      <c r="KRF68"/>
      <c r="KRG68"/>
      <c r="KRH68"/>
      <c r="KRI68"/>
      <c r="KRJ68"/>
      <c r="KRK68"/>
      <c r="KRL68"/>
      <c r="KRM68"/>
      <c r="KRN68"/>
      <c r="KRO68"/>
      <c r="KRP68"/>
      <c r="KRQ68"/>
      <c r="KRR68"/>
      <c r="KRS68"/>
      <c r="KRT68"/>
      <c r="KRU68"/>
      <c r="KRV68"/>
      <c r="KRW68"/>
      <c r="KRX68"/>
      <c r="KRY68"/>
      <c r="KRZ68"/>
      <c r="KSA68"/>
      <c r="KSB68"/>
      <c r="KSC68"/>
      <c r="KSD68"/>
      <c r="KSE68"/>
      <c r="KSF68"/>
      <c r="KSG68"/>
      <c r="KSH68"/>
      <c r="KSI68"/>
      <c r="KSJ68"/>
      <c r="KSK68"/>
      <c r="KSL68"/>
      <c r="KSM68"/>
      <c r="KSN68"/>
      <c r="KSO68"/>
      <c r="KSP68"/>
      <c r="KSQ68"/>
      <c r="KSR68"/>
      <c r="KSS68"/>
      <c r="KST68"/>
      <c r="KSU68"/>
      <c r="KSV68"/>
      <c r="KSW68"/>
      <c r="KSX68"/>
      <c r="KSY68"/>
      <c r="KSZ68"/>
      <c r="KTA68"/>
      <c r="KTB68"/>
      <c r="KTC68"/>
      <c r="KTD68"/>
      <c r="KTE68"/>
      <c r="KTF68"/>
      <c r="KTG68"/>
      <c r="KTH68"/>
      <c r="KTI68"/>
      <c r="KTJ68"/>
      <c r="KTK68"/>
      <c r="KTL68"/>
      <c r="KTM68"/>
      <c r="KTN68"/>
      <c r="KTO68"/>
      <c r="KTP68"/>
      <c r="KTQ68"/>
      <c r="KTR68"/>
      <c r="KTS68"/>
      <c r="KTT68"/>
      <c r="KTU68"/>
      <c r="KTV68"/>
      <c r="KTW68"/>
      <c r="KTX68"/>
      <c r="KTY68"/>
      <c r="KTZ68"/>
      <c r="KUA68"/>
      <c r="KUB68"/>
      <c r="KUC68"/>
      <c r="KUD68"/>
      <c r="KUE68"/>
      <c r="KUF68"/>
      <c r="KUG68"/>
      <c r="KUH68"/>
      <c r="KUI68"/>
      <c r="KUJ68"/>
      <c r="KUK68"/>
      <c r="KUL68"/>
      <c r="KUM68"/>
      <c r="KUN68"/>
      <c r="KUO68"/>
      <c r="KUP68"/>
      <c r="KUQ68"/>
      <c r="KUR68"/>
      <c r="KUS68"/>
      <c r="KUT68"/>
      <c r="KUU68"/>
      <c r="KUV68"/>
      <c r="KUW68"/>
      <c r="KUX68"/>
      <c r="KUY68"/>
      <c r="KUZ68"/>
      <c r="KVA68"/>
      <c r="KVB68"/>
      <c r="KVC68"/>
      <c r="KVD68"/>
      <c r="KVE68"/>
      <c r="KVF68"/>
      <c r="KVG68"/>
      <c r="KVH68"/>
      <c r="KVI68"/>
      <c r="KVJ68"/>
      <c r="KVK68"/>
      <c r="KVL68"/>
      <c r="KVM68"/>
      <c r="KVN68"/>
      <c r="KVO68"/>
      <c r="KVP68"/>
      <c r="KVQ68"/>
      <c r="KVR68"/>
      <c r="KVS68"/>
      <c r="KVT68"/>
      <c r="KVU68"/>
      <c r="KVV68"/>
      <c r="KVW68"/>
      <c r="KVX68"/>
      <c r="KVY68"/>
      <c r="KVZ68"/>
      <c r="KWA68"/>
      <c r="KWB68"/>
      <c r="KWC68"/>
      <c r="KWD68"/>
      <c r="KWE68"/>
      <c r="KWF68"/>
      <c r="KWG68"/>
      <c r="KWH68"/>
      <c r="KWI68"/>
      <c r="KWJ68"/>
      <c r="KWK68"/>
      <c r="KWL68"/>
      <c r="KWM68"/>
      <c r="KWN68"/>
      <c r="KWO68"/>
      <c r="KWP68"/>
      <c r="KWQ68"/>
      <c r="KWR68"/>
      <c r="KWS68"/>
      <c r="KWT68"/>
      <c r="KWU68"/>
      <c r="KWV68"/>
      <c r="KWW68"/>
      <c r="KWX68"/>
      <c r="KWY68"/>
      <c r="KWZ68"/>
      <c r="KXA68"/>
      <c r="KXB68"/>
      <c r="KXC68"/>
      <c r="KXD68"/>
      <c r="KXE68"/>
      <c r="KXF68"/>
      <c r="KXG68"/>
      <c r="KXH68"/>
      <c r="KXI68"/>
      <c r="KXJ68"/>
      <c r="KXK68"/>
      <c r="KXL68"/>
      <c r="KXM68"/>
      <c r="KXN68"/>
      <c r="KXO68"/>
      <c r="KXP68"/>
      <c r="KXQ68"/>
      <c r="KXR68"/>
      <c r="KXS68"/>
      <c r="KXT68"/>
      <c r="KXU68"/>
      <c r="KXV68"/>
      <c r="KXW68"/>
      <c r="KXX68"/>
      <c r="KXY68"/>
      <c r="KXZ68"/>
      <c r="KYA68"/>
      <c r="KYB68"/>
      <c r="KYC68"/>
      <c r="KYD68"/>
      <c r="KYE68"/>
      <c r="KYF68"/>
      <c r="KYG68"/>
      <c r="KYH68"/>
      <c r="KYI68"/>
      <c r="KYJ68"/>
      <c r="KYK68"/>
      <c r="KYL68"/>
      <c r="KYM68"/>
      <c r="KYN68"/>
      <c r="KYO68"/>
      <c r="KYP68"/>
      <c r="KYQ68"/>
      <c r="KYR68"/>
      <c r="KYS68"/>
      <c r="KYT68"/>
      <c r="KYU68"/>
      <c r="KYV68"/>
      <c r="KYW68"/>
      <c r="KYX68"/>
      <c r="KYY68"/>
      <c r="KYZ68"/>
      <c r="KZA68"/>
      <c r="KZB68"/>
      <c r="KZC68"/>
      <c r="KZD68"/>
      <c r="KZE68"/>
      <c r="KZF68"/>
      <c r="KZG68"/>
      <c r="KZH68"/>
      <c r="KZI68"/>
      <c r="KZJ68"/>
      <c r="KZK68"/>
      <c r="KZL68"/>
      <c r="KZM68"/>
      <c r="KZN68"/>
      <c r="KZO68"/>
      <c r="KZP68"/>
      <c r="KZQ68"/>
      <c r="KZR68"/>
      <c r="KZS68"/>
      <c r="KZT68"/>
      <c r="KZU68"/>
      <c r="KZV68"/>
      <c r="KZW68"/>
      <c r="KZX68"/>
      <c r="KZY68"/>
      <c r="KZZ68"/>
      <c r="LAA68"/>
      <c r="LAB68"/>
      <c r="LAC68"/>
      <c r="LAD68"/>
      <c r="LAE68"/>
      <c r="LAF68"/>
      <c r="LAG68"/>
      <c r="LAH68"/>
      <c r="LAI68"/>
      <c r="LAJ68"/>
      <c r="LAK68"/>
      <c r="LAL68"/>
      <c r="LAM68"/>
      <c r="LAN68"/>
      <c r="LAO68"/>
      <c r="LAP68"/>
      <c r="LAQ68"/>
      <c r="LAR68"/>
      <c r="LAS68"/>
      <c r="LAT68"/>
      <c r="LAU68"/>
      <c r="LAV68"/>
      <c r="LAW68"/>
      <c r="LAX68"/>
      <c r="LAY68"/>
      <c r="LAZ68"/>
      <c r="LBA68"/>
      <c r="LBB68"/>
      <c r="LBC68"/>
      <c r="LBD68"/>
      <c r="LBE68"/>
      <c r="LBF68"/>
      <c r="LBG68"/>
      <c r="LBH68"/>
      <c r="LBI68"/>
      <c r="LBJ68"/>
      <c r="LBK68"/>
      <c r="LBL68"/>
      <c r="LBM68"/>
      <c r="LBN68"/>
      <c r="LBO68"/>
      <c r="LBP68"/>
      <c r="LBQ68"/>
      <c r="LBR68"/>
      <c r="LBS68"/>
      <c r="LBT68"/>
      <c r="LBU68"/>
      <c r="LBV68"/>
      <c r="LBW68"/>
      <c r="LBX68"/>
      <c r="LBY68"/>
      <c r="LBZ68"/>
      <c r="LCA68"/>
      <c r="LCB68"/>
      <c r="LCC68"/>
      <c r="LCD68"/>
      <c r="LCE68"/>
      <c r="LCF68"/>
      <c r="LCG68"/>
      <c r="LCH68"/>
      <c r="LCI68"/>
      <c r="LCJ68"/>
      <c r="LCK68"/>
      <c r="LCL68"/>
      <c r="LCM68"/>
      <c r="LCN68"/>
      <c r="LCO68"/>
      <c r="LCP68"/>
      <c r="LCQ68"/>
      <c r="LCR68"/>
      <c r="LCS68"/>
      <c r="LCT68"/>
      <c r="LCU68"/>
      <c r="LCV68"/>
      <c r="LCW68"/>
      <c r="LCX68"/>
      <c r="LCY68"/>
      <c r="LCZ68"/>
      <c r="LDA68"/>
      <c r="LDB68"/>
      <c r="LDC68"/>
      <c r="LDD68"/>
      <c r="LDE68"/>
      <c r="LDF68"/>
      <c r="LDG68"/>
      <c r="LDH68"/>
      <c r="LDI68"/>
      <c r="LDJ68"/>
      <c r="LDK68"/>
      <c r="LDL68"/>
      <c r="LDM68"/>
      <c r="LDN68"/>
      <c r="LDO68"/>
      <c r="LDP68"/>
      <c r="LDQ68"/>
      <c r="LDR68"/>
      <c r="LDS68"/>
      <c r="LDT68"/>
      <c r="LDU68"/>
      <c r="LDV68"/>
      <c r="LDW68"/>
      <c r="LDX68"/>
      <c r="LDY68"/>
      <c r="LDZ68"/>
      <c r="LEA68"/>
      <c r="LEB68"/>
      <c r="LEC68"/>
      <c r="LED68"/>
      <c r="LEE68"/>
      <c r="LEF68"/>
      <c r="LEG68"/>
      <c r="LEH68"/>
      <c r="LEI68"/>
      <c r="LEJ68"/>
      <c r="LEK68"/>
      <c r="LEL68"/>
      <c r="LEM68"/>
      <c r="LEN68"/>
      <c r="LEO68"/>
      <c r="LEP68"/>
      <c r="LEQ68"/>
      <c r="LER68"/>
      <c r="LES68"/>
      <c r="LET68"/>
      <c r="LEU68"/>
      <c r="LEV68"/>
      <c r="LEW68"/>
      <c r="LEX68"/>
      <c r="LEY68"/>
      <c r="LEZ68"/>
      <c r="LFA68"/>
      <c r="LFB68"/>
      <c r="LFC68"/>
      <c r="LFD68"/>
      <c r="LFE68"/>
      <c r="LFF68"/>
      <c r="LFG68"/>
      <c r="LFH68"/>
      <c r="LFI68"/>
      <c r="LFJ68"/>
      <c r="LFK68"/>
      <c r="LFL68"/>
      <c r="LFM68"/>
      <c r="LFN68"/>
      <c r="LFO68"/>
      <c r="LFP68"/>
      <c r="LFQ68"/>
      <c r="LFR68"/>
      <c r="LFS68"/>
      <c r="LFT68"/>
      <c r="LFU68"/>
      <c r="LFV68"/>
      <c r="LFW68"/>
      <c r="LFX68"/>
      <c r="LFY68"/>
      <c r="LFZ68"/>
      <c r="LGA68"/>
      <c r="LGB68"/>
      <c r="LGC68"/>
      <c r="LGD68"/>
      <c r="LGE68"/>
      <c r="LGF68"/>
      <c r="LGG68"/>
      <c r="LGH68"/>
      <c r="LGI68"/>
      <c r="LGJ68"/>
      <c r="LGK68"/>
      <c r="LGL68"/>
      <c r="LGM68"/>
      <c r="LGN68"/>
      <c r="LGO68"/>
      <c r="LGP68"/>
      <c r="LGQ68"/>
      <c r="LGR68"/>
      <c r="LGS68"/>
      <c r="LGT68"/>
      <c r="LGU68"/>
      <c r="LGV68"/>
      <c r="LGW68"/>
      <c r="LGX68"/>
      <c r="LGY68"/>
      <c r="LGZ68"/>
      <c r="LHA68"/>
      <c r="LHB68"/>
      <c r="LHC68"/>
      <c r="LHD68"/>
      <c r="LHE68"/>
      <c r="LHF68"/>
      <c r="LHG68"/>
      <c r="LHH68"/>
      <c r="LHI68"/>
      <c r="LHJ68"/>
      <c r="LHK68"/>
      <c r="LHL68"/>
      <c r="LHM68"/>
      <c r="LHN68"/>
      <c r="LHO68"/>
      <c r="LHP68"/>
      <c r="LHQ68"/>
      <c r="LHR68"/>
      <c r="LHS68"/>
      <c r="LHT68"/>
      <c r="LHU68"/>
      <c r="LHV68"/>
      <c r="LHW68"/>
      <c r="LHX68"/>
      <c r="LHY68"/>
      <c r="LHZ68"/>
      <c r="LIA68"/>
      <c r="LIB68"/>
      <c r="LIC68"/>
      <c r="LID68"/>
      <c r="LIE68"/>
      <c r="LIF68"/>
      <c r="LIG68"/>
      <c r="LIH68"/>
      <c r="LII68"/>
      <c r="LIJ68"/>
      <c r="LIK68"/>
      <c r="LIL68"/>
      <c r="LIM68"/>
      <c r="LIN68"/>
      <c r="LIO68"/>
      <c r="LIP68"/>
      <c r="LIQ68"/>
      <c r="LIR68"/>
      <c r="LIS68"/>
      <c r="LIT68"/>
      <c r="LIU68"/>
      <c r="LIV68"/>
      <c r="LIW68"/>
      <c r="LIX68"/>
      <c r="LIY68"/>
      <c r="LIZ68"/>
      <c r="LJA68"/>
      <c r="LJB68"/>
      <c r="LJC68"/>
      <c r="LJD68"/>
      <c r="LJE68"/>
      <c r="LJF68"/>
      <c r="LJG68"/>
      <c r="LJH68"/>
      <c r="LJI68"/>
      <c r="LJJ68"/>
      <c r="LJK68"/>
      <c r="LJL68"/>
      <c r="LJM68"/>
      <c r="LJN68"/>
      <c r="LJO68"/>
      <c r="LJP68"/>
      <c r="LJQ68"/>
      <c r="LJR68"/>
      <c r="LJS68"/>
      <c r="LJT68"/>
      <c r="LJU68"/>
      <c r="LJV68"/>
      <c r="LJW68"/>
      <c r="LJX68"/>
      <c r="LJY68"/>
      <c r="LJZ68"/>
      <c r="LKA68"/>
      <c r="LKB68"/>
      <c r="LKC68"/>
      <c r="LKD68"/>
      <c r="LKE68"/>
      <c r="LKF68"/>
      <c r="LKG68"/>
      <c r="LKH68"/>
      <c r="LKI68"/>
      <c r="LKJ68"/>
      <c r="LKK68"/>
      <c r="LKL68"/>
      <c r="LKM68"/>
      <c r="LKN68"/>
      <c r="LKO68"/>
      <c r="LKP68"/>
      <c r="LKQ68"/>
      <c r="LKR68"/>
      <c r="LKS68"/>
      <c r="LKT68"/>
      <c r="LKU68"/>
      <c r="LKV68"/>
      <c r="LKW68"/>
      <c r="LKX68"/>
      <c r="LKY68"/>
      <c r="LKZ68"/>
      <c r="LLA68"/>
      <c r="LLB68"/>
      <c r="LLC68"/>
      <c r="LLD68"/>
      <c r="LLE68"/>
      <c r="LLF68"/>
      <c r="LLG68"/>
      <c r="LLH68"/>
      <c r="LLI68"/>
      <c r="LLJ68"/>
      <c r="LLK68"/>
      <c r="LLL68"/>
      <c r="LLM68"/>
      <c r="LLN68"/>
      <c r="LLO68"/>
      <c r="LLP68"/>
      <c r="LLQ68"/>
      <c r="LLR68"/>
      <c r="LLS68"/>
      <c r="LLT68"/>
      <c r="LLU68"/>
      <c r="LLV68"/>
      <c r="LLW68"/>
      <c r="LLX68"/>
      <c r="LLY68"/>
      <c r="LLZ68"/>
      <c r="LMA68"/>
      <c r="LMB68"/>
      <c r="LMC68"/>
      <c r="LMD68"/>
      <c r="LME68"/>
      <c r="LMF68"/>
      <c r="LMG68"/>
      <c r="LMH68"/>
      <c r="LMI68"/>
      <c r="LMJ68"/>
      <c r="LMK68"/>
      <c r="LML68"/>
      <c r="LMM68"/>
      <c r="LMN68"/>
      <c r="LMO68"/>
      <c r="LMP68"/>
      <c r="LMQ68"/>
      <c r="LMR68"/>
      <c r="LMS68"/>
      <c r="LMT68"/>
      <c r="LMU68"/>
      <c r="LMV68"/>
      <c r="LMW68"/>
      <c r="LMX68"/>
      <c r="LMY68"/>
      <c r="LMZ68"/>
      <c r="LNA68"/>
      <c r="LNB68"/>
      <c r="LNC68"/>
      <c r="LND68"/>
      <c r="LNE68"/>
      <c r="LNF68"/>
      <c r="LNG68"/>
      <c r="LNH68"/>
      <c r="LNI68"/>
      <c r="LNJ68"/>
      <c r="LNK68"/>
      <c r="LNL68"/>
      <c r="LNM68"/>
      <c r="LNN68"/>
      <c r="LNO68"/>
      <c r="LNP68"/>
      <c r="LNQ68"/>
      <c r="LNR68"/>
      <c r="LNS68"/>
      <c r="LNT68"/>
      <c r="LNU68"/>
      <c r="LNV68"/>
      <c r="LNW68"/>
      <c r="LNX68"/>
      <c r="LNY68"/>
      <c r="LNZ68"/>
      <c r="LOA68"/>
      <c r="LOB68"/>
      <c r="LOC68"/>
      <c r="LOD68"/>
      <c r="LOE68"/>
      <c r="LOF68"/>
      <c r="LOG68"/>
      <c r="LOH68"/>
      <c r="LOI68"/>
      <c r="LOJ68"/>
      <c r="LOK68"/>
      <c r="LOL68"/>
      <c r="LOM68"/>
      <c r="LON68"/>
      <c r="LOO68"/>
      <c r="LOP68"/>
      <c r="LOQ68"/>
      <c r="LOR68"/>
      <c r="LOS68"/>
      <c r="LOT68"/>
      <c r="LOU68"/>
      <c r="LOV68"/>
      <c r="LOW68"/>
      <c r="LOX68"/>
      <c r="LOY68"/>
      <c r="LOZ68"/>
      <c r="LPA68"/>
      <c r="LPB68"/>
      <c r="LPC68"/>
      <c r="LPD68"/>
      <c r="LPE68"/>
      <c r="LPF68"/>
      <c r="LPG68"/>
      <c r="LPH68"/>
      <c r="LPI68"/>
      <c r="LPJ68"/>
      <c r="LPK68"/>
      <c r="LPL68"/>
      <c r="LPM68"/>
      <c r="LPN68"/>
      <c r="LPO68"/>
      <c r="LPP68"/>
      <c r="LPQ68"/>
      <c r="LPR68"/>
      <c r="LPS68"/>
      <c r="LPT68"/>
      <c r="LPU68"/>
      <c r="LPV68"/>
      <c r="LPW68"/>
      <c r="LPX68"/>
      <c r="LPY68"/>
      <c r="LPZ68"/>
      <c r="LQA68"/>
      <c r="LQB68"/>
      <c r="LQC68"/>
      <c r="LQD68"/>
      <c r="LQE68"/>
      <c r="LQF68"/>
      <c r="LQG68"/>
      <c r="LQH68"/>
      <c r="LQI68"/>
      <c r="LQJ68"/>
      <c r="LQK68"/>
      <c r="LQL68"/>
      <c r="LQM68"/>
      <c r="LQN68"/>
      <c r="LQO68"/>
      <c r="LQP68"/>
      <c r="LQQ68"/>
      <c r="LQR68"/>
      <c r="LQS68"/>
      <c r="LQT68"/>
      <c r="LQU68"/>
      <c r="LQV68"/>
      <c r="LQW68"/>
      <c r="LQX68"/>
      <c r="LQY68"/>
      <c r="LQZ68"/>
      <c r="LRA68"/>
      <c r="LRB68"/>
      <c r="LRC68"/>
      <c r="LRD68"/>
      <c r="LRE68"/>
      <c r="LRF68"/>
      <c r="LRG68"/>
      <c r="LRH68"/>
      <c r="LRI68"/>
      <c r="LRJ68"/>
      <c r="LRK68"/>
      <c r="LRL68"/>
      <c r="LRM68"/>
      <c r="LRN68"/>
      <c r="LRO68"/>
      <c r="LRP68"/>
      <c r="LRQ68"/>
      <c r="LRR68"/>
      <c r="LRS68"/>
      <c r="LRT68"/>
      <c r="LRU68"/>
      <c r="LRV68"/>
      <c r="LRW68"/>
      <c r="LRX68"/>
      <c r="LRY68"/>
      <c r="LRZ68"/>
      <c r="LSA68"/>
      <c r="LSB68"/>
      <c r="LSC68"/>
      <c r="LSD68"/>
      <c r="LSE68"/>
      <c r="LSF68"/>
      <c r="LSG68"/>
      <c r="LSH68"/>
      <c r="LSI68"/>
      <c r="LSJ68"/>
      <c r="LSK68"/>
      <c r="LSL68"/>
      <c r="LSM68"/>
      <c r="LSN68"/>
      <c r="LSO68"/>
      <c r="LSP68"/>
      <c r="LSQ68"/>
      <c r="LSR68"/>
      <c r="LSS68"/>
      <c r="LST68"/>
      <c r="LSU68"/>
      <c r="LSV68"/>
      <c r="LSW68"/>
      <c r="LSX68"/>
      <c r="LSY68"/>
      <c r="LSZ68"/>
      <c r="LTA68"/>
      <c r="LTB68"/>
      <c r="LTC68"/>
      <c r="LTD68"/>
      <c r="LTE68"/>
      <c r="LTF68"/>
      <c r="LTG68"/>
      <c r="LTH68"/>
      <c r="LTI68"/>
      <c r="LTJ68"/>
      <c r="LTK68"/>
      <c r="LTL68"/>
      <c r="LTM68"/>
      <c r="LTN68"/>
      <c r="LTO68"/>
      <c r="LTP68"/>
      <c r="LTQ68"/>
      <c r="LTR68"/>
      <c r="LTS68"/>
      <c r="LTT68"/>
      <c r="LTU68"/>
      <c r="LTV68"/>
      <c r="LTW68"/>
      <c r="LTX68"/>
      <c r="LTY68"/>
      <c r="LTZ68"/>
      <c r="LUA68"/>
      <c r="LUB68"/>
      <c r="LUC68"/>
      <c r="LUD68"/>
      <c r="LUE68"/>
      <c r="LUF68"/>
      <c r="LUG68"/>
      <c r="LUH68"/>
      <c r="LUI68"/>
      <c r="LUJ68"/>
      <c r="LUK68"/>
      <c r="LUL68"/>
      <c r="LUM68"/>
      <c r="LUN68"/>
      <c r="LUO68"/>
      <c r="LUP68"/>
      <c r="LUQ68"/>
      <c r="LUR68"/>
      <c r="LUS68"/>
      <c r="LUT68"/>
      <c r="LUU68"/>
      <c r="LUV68"/>
      <c r="LUW68"/>
      <c r="LUX68"/>
      <c r="LUY68"/>
      <c r="LUZ68"/>
      <c r="LVA68"/>
      <c r="LVB68"/>
      <c r="LVC68"/>
      <c r="LVD68"/>
      <c r="LVE68"/>
      <c r="LVF68"/>
      <c r="LVG68"/>
      <c r="LVH68"/>
      <c r="LVI68"/>
      <c r="LVJ68"/>
      <c r="LVK68"/>
      <c r="LVL68"/>
      <c r="LVM68"/>
      <c r="LVN68"/>
      <c r="LVO68"/>
      <c r="LVP68"/>
      <c r="LVQ68"/>
      <c r="LVR68"/>
      <c r="LVS68"/>
      <c r="LVT68"/>
      <c r="LVU68"/>
      <c r="LVV68"/>
      <c r="LVW68"/>
      <c r="LVX68"/>
      <c r="LVY68"/>
      <c r="LVZ68"/>
      <c r="LWA68"/>
      <c r="LWB68"/>
      <c r="LWC68"/>
      <c r="LWD68"/>
      <c r="LWE68"/>
      <c r="LWF68"/>
      <c r="LWG68"/>
      <c r="LWH68"/>
      <c r="LWI68"/>
      <c r="LWJ68"/>
      <c r="LWK68"/>
      <c r="LWL68"/>
      <c r="LWM68"/>
      <c r="LWN68"/>
      <c r="LWO68"/>
      <c r="LWP68"/>
      <c r="LWQ68"/>
      <c r="LWR68"/>
      <c r="LWS68"/>
      <c r="LWT68"/>
      <c r="LWU68"/>
      <c r="LWV68"/>
      <c r="LWW68"/>
      <c r="LWX68"/>
      <c r="LWY68"/>
      <c r="LWZ68"/>
      <c r="LXA68"/>
      <c r="LXB68"/>
      <c r="LXC68"/>
      <c r="LXD68"/>
      <c r="LXE68"/>
      <c r="LXF68"/>
      <c r="LXG68"/>
      <c r="LXH68"/>
      <c r="LXI68"/>
      <c r="LXJ68"/>
      <c r="LXK68"/>
      <c r="LXL68"/>
      <c r="LXM68"/>
      <c r="LXN68"/>
      <c r="LXO68"/>
      <c r="LXP68"/>
      <c r="LXQ68"/>
      <c r="LXR68"/>
      <c r="LXS68"/>
      <c r="LXT68"/>
      <c r="LXU68"/>
      <c r="LXV68"/>
      <c r="LXW68"/>
      <c r="LXX68"/>
      <c r="LXY68"/>
      <c r="LXZ68"/>
      <c r="LYA68"/>
      <c r="LYB68"/>
      <c r="LYC68"/>
      <c r="LYD68"/>
      <c r="LYE68"/>
      <c r="LYF68"/>
      <c r="LYG68"/>
      <c r="LYH68"/>
      <c r="LYI68"/>
      <c r="LYJ68"/>
      <c r="LYK68"/>
      <c r="LYL68"/>
      <c r="LYM68"/>
      <c r="LYN68"/>
      <c r="LYO68"/>
      <c r="LYP68"/>
      <c r="LYQ68"/>
      <c r="LYR68"/>
      <c r="LYS68"/>
      <c r="LYT68"/>
      <c r="LYU68"/>
      <c r="LYV68"/>
      <c r="LYW68"/>
      <c r="LYX68"/>
      <c r="LYY68"/>
      <c r="LYZ68"/>
      <c r="LZA68"/>
      <c r="LZB68"/>
      <c r="LZC68"/>
      <c r="LZD68"/>
      <c r="LZE68"/>
      <c r="LZF68"/>
      <c r="LZG68"/>
      <c r="LZH68"/>
      <c r="LZI68"/>
      <c r="LZJ68"/>
      <c r="LZK68"/>
      <c r="LZL68"/>
      <c r="LZM68"/>
      <c r="LZN68"/>
      <c r="LZO68"/>
      <c r="LZP68"/>
      <c r="LZQ68"/>
      <c r="LZR68"/>
      <c r="LZS68"/>
      <c r="LZT68"/>
      <c r="LZU68"/>
      <c r="LZV68"/>
      <c r="LZW68"/>
      <c r="LZX68"/>
      <c r="LZY68"/>
      <c r="LZZ68"/>
      <c r="MAA68"/>
      <c r="MAB68"/>
      <c r="MAC68"/>
      <c r="MAD68"/>
      <c r="MAE68"/>
      <c r="MAF68"/>
      <c r="MAG68"/>
      <c r="MAH68"/>
      <c r="MAI68"/>
      <c r="MAJ68"/>
      <c r="MAK68"/>
      <c r="MAL68"/>
      <c r="MAM68"/>
      <c r="MAN68"/>
      <c r="MAO68"/>
      <c r="MAP68"/>
      <c r="MAQ68"/>
      <c r="MAR68"/>
      <c r="MAS68"/>
      <c r="MAT68"/>
      <c r="MAU68"/>
      <c r="MAV68"/>
      <c r="MAW68"/>
      <c r="MAX68"/>
      <c r="MAY68"/>
      <c r="MAZ68"/>
      <c r="MBA68"/>
      <c r="MBB68"/>
      <c r="MBC68"/>
      <c r="MBD68"/>
      <c r="MBE68"/>
      <c r="MBF68"/>
      <c r="MBG68"/>
      <c r="MBH68"/>
      <c r="MBI68"/>
      <c r="MBJ68"/>
      <c r="MBK68"/>
      <c r="MBL68"/>
      <c r="MBM68"/>
      <c r="MBN68"/>
      <c r="MBO68"/>
      <c r="MBP68"/>
      <c r="MBQ68"/>
      <c r="MBR68"/>
      <c r="MBS68"/>
      <c r="MBT68"/>
      <c r="MBU68"/>
      <c r="MBV68"/>
      <c r="MBW68"/>
      <c r="MBX68"/>
      <c r="MBY68"/>
      <c r="MBZ68"/>
      <c r="MCA68"/>
      <c r="MCB68"/>
      <c r="MCC68"/>
      <c r="MCD68"/>
      <c r="MCE68"/>
      <c r="MCF68"/>
      <c r="MCG68"/>
      <c r="MCH68"/>
      <c r="MCI68"/>
      <c r="MCJ68"/>
      <c r="MCK68"/>
      <c r="MCL68"/>
      <c r="MCM68"/>
      <c r="MCN68"/>
      <c r="MCO68"/>
      <c r="MCP68"/>
      <c r="MCQ68"/>
      <c r="MCR68"/>
      <c r="MCS68"/>
      <c r="MCT68"/>
      <c r="MCU68"/>
      <c r="MCV68"/>
      <c r="MCW68"/>
      <c r="MCX68"/>
      <c r="MCY68"/>
      <c r="MCZ68"/>
      <c r="MDA68"/>
      <c r="MDB68"/>
      <c r="MDC68"/>
      <c r="MDD68"/>
      <c r="MDE68"/>
      <c r="MDF68"/>
      <c r="MDG68"/>
      <c r="MDH68"/>
      <c r="MDI68"/>
      <c r="MDJ68"/>
      <c r="MDK68"/>
      <c r="MDL68"/>
      <c r="MDM68"/>
      <c r="MDN68"/>
      <c r="MDO68"/>
      <c r="MDP68"/>
      <c r="MDQ68"/>
      <c r="MDR68"/>
      <c r="MDS68"/>
      <c r="MDT68"/>
      <c r="MDU68"/>
      <c r="MDV68"/>
      <c r="MDW68"/>
      <c r="MDX68"/>
      <c r="MDY68"/>
      <c r="MDZ68"/>
      <c r="MEA68"/>
      <c r="MEB68"/>
      <c r="MEC68"/>
      <c r="MED68"/>
      <c r="MEE68"/>
      <c r="MEF68"/>
      <c r="MEG68"/>
      <c r="MEH68"/>
      <c r="MEI68"/>
      <c r="MEJ68"/>
      <c r="MEK68"/>
      <c r="MEL68"/>
      <c r="MEM68"/>
      <c r="MEN68"/>
      <c r="MEO68"/>
      <c r="MEP68"/>
      <c r="MEQ68"/>
      <c r="MER68"/>
      <c r="MES68"/>
      <c r="MET68"/>
      <c r="MEU68"/>
      <c r="MEV68"/>
      <c r="MEW68"/>
      <c r="MEX68"/>
      <c r="MEY68"/>
      <c r="MEZ68"/>
      <c r="MFA68"/>
      <c r="MFB68"/>
      <c r="MFC68"/>
      <c r="MFD68"/>
      <c r="MFE68"/>
      <c r="MFF68"/>
      <c r="MFG68"/>
      <c r="MFH68"/>
      <c r="MFI68"/>
      <c r="MFJ68"/>
      <c r="MFK68"/>
      <c r="MFL68"/>
      <c r="MFM68"/>
      <c r="MFN68"/>
      <c r="MFO68"/>
      <c r="MFP68"/>
      <c r="MFQ68"/>
      <c r="MFR68"/>
      <c r="MFS68"/>
      <c r="MFT68"/>
      <c r="MFU68"/>
      <c r="MFV68"/>
      <c r="MFW68"/>
      <c r="MFX68"/>
      <c r="MFY68"/>
      <c r="MFZ68"/>
      <c r="MGA68"/>
      <c r="MGB68"/>
      <c r="MGC68"/>
      <c r="MGD68"/>
      <c r="MGE68"/>
      <c r="MGF68"/>
      <c r="MGG68"/>
      <c r="MGH68"/>
      <c r="MGI68"/>
      <c r="MGJ68"/>
      <c r="MGK68"/>
      <c r="MGL68"/>
      <c r="MGM68"/>
      <c r="MGN68"/>
      <c r="MGO68"/>
      <c r="MGP68"/>
      <c r="MGQ68"/>
      <c r="MGR68"/>
      <c r="MGS68"/>
      <c r="MGT68"/>
      <c r="MGU68"/>
      <c r="MGV68"/>
      <c r="MGW68"/>
      <c r="MGX68"/>
      <c r="MGY68"/>
      <c r="MGZ68"/>
      <c r="MHA68"/>
      <c r="MHB68"/>
      <c r="MHC68"/>
      <c r="MHD68"/>
      <c r="MHE68"/>
      <c r="MHF68"/>
      <c r="MHG68"/>
      <c r="MHH68"/>
      <c r="MHI68"/>
      <c r="MHJ68"/>
      <c r="MHK68"/>
      <c r="MHL68"/>
      <c r="MHM68"/>
      <c r="MHN68"/>
      <c r="MHO68"/>
      <c r="MHP68"/>
      <c r="MHQ68"/>
      <c r="MHR68"/>
      <c r="MHS68"/>
      <c r="MHT68"/>
      <c r="MHU68"/>
      <c r="MHV68"/>
      <c r="MHW68"/>
      <c r="MHX68"/>
      <c r="MHY68"/>
      <c r="MHZ68"/>
      <c r="MIA68"/>
      <c r="MIB68"/>
      <c r="MIC68"/>
      <c r="MID68"/>
      <c r="MIE68"/>
      <c r="MIF68"/>
      <c r="MIG68"/>
      <c r="MIH68"/>
      <c r="MII68"/>
      <c r="MIJ68"/>
      <c r="MIK68"/>
      <c r="MIL68"/>
      <c r="MIM68"/>
      <c r="MIN68"/>
      <c r="MIO68"/>
      <c r="MIP68"/>
      <c r="MIQ68"/>
      <c r="MIR68"/>
      <c r="MIS68"/>
      <c r="MIT68"/>
      <c r="MIU68"/>
      <c r="MIV68"/>
      <c r="MIW68"/>
      <c r="MIX68"/>
      <c r="MIY68"/>
      <c r="MIZ68"/>
      <c r="MJA68"/>
      <c r="MJB68"/>
      <c r="MJC68"/>
      <c r="MJD68"/>
      <c r="MJE68"/>
      <c r="MJF68"/>
      <c r="MJG68"/>
      <c r="MJH68"/>
      <c r="MJI68"/>
      <c r="MJJ68"/>
      <c r="MJK68"/>
      <c r="MJL68"/>
      <c r="MJM68"/>
      <c r="MJN68"/>
      <c r="MJO68"/>
      <c r="MJP68"/>
      <c r="MJQ68"/>
      <c r="MJR68"/>
      <c r="MJS68"/>
      <c r="MJT68"/>
      <c r="MJU68"/>
      <c r="MJV68"/>
      <c r="MJW68"/>
      <c r="MJX68"/>
      <c r="MJY68"/>
      <c r="MJZ68"/>
      <c r="MKA68"/>
      <c r="MKB68"/>
      <c r="MKC68"/>
      <c r="MKD68"/>
      <c r="MKE68"/>
      <c r="MKF68"/>
      <c r="MKG68"/>
      <c r="MKH68"/>
      <c r="MKI68"/>
      <c r="MKJ68"/>
      <c r="MKK68"/>
      <c r="MKL68"/>
      <c r="MKM68"/>
      <c r="MKN68"/>
      <c r="MKO68"/>
      <c r="MKP68"/>
      <c r="MKQ68"/>
      <c r="MKR68"/>
      <c r="MKS68"/>
      <c r="MKT68"/>
      <c r="MKU68"/>
      <c r="MKV68"/>
      <c r="MKW68"/>
      <c r="MKX68"/>
      <c r="MKY68"/>
      <c r="MKZ68"/>
      <c r="MLA68"/>
      <c r="MLB68"/>
      <c r="MLC68"/>
      <c r="MLD68"/>
      <c r="MLE68"/>
      <c r="MLF68"/>
      <c r="MLG68"/>
      <c r="MLH68"/>
      <c r="MLI68"/>
      <c r="MLJ68"/>
      <c r="MLK68"/>
      <c r="MLL68"/>
      <c r="MLM68"/>
      <c r="MLN68"/>
      <c r="MLO68"/>
      <c r="MLP68"/>
      <c r="MLQ68"/>
      <c r="MLR68"/>
      <c r="MLS68"/>
      <c r="MLT68"/>
      <c r="MLU68"/>
      <c r="MLV68"/>
      <c r="MLW68"/>
      <c r="MLX68"/>
      <c r="MLY68"/>
      <c r="MLZ68"/>
      <c r="MMA68"/>
      <c r="MMB68"/>
      <c r="MMC68"/>
      <c r="MMD68"/>
      <c r="MME68"/>
      <c r="MMF68"/>
      <c r="MMG68"/>
      <c r="MMH68"/>
      <c r="MMI68"/>
      <c r="MMJ68"/>
      <c r="MMK68"/>
      <c r="MML68"/>
      <c r="MMM68"/>
      <c r="MMN68"/>
      <c r="MMO68"/>
      <c r="MMP68"/>
      <c r="MMQ68"/>
      <c r="MMR68"/>
      <c r="MMS68"/>
      <c r="MMT68"/>
      <c r="MMU68"/>
      <c r="MMV68"/>
      <c r="MMW68"/>
      <c r="MMX68"/>
      <c r="MMY68"/>
      <c r="MMZ68"/>
      <c r="MNA68"/>
      <c r="MNB68"/>
      <c r="MNC68"/>
      <c r="MND68"/>
      <c r="MNE68"/>
      <c r="MNF68"/>
      <c r="MNG68"/>
      <c r="MNH68"/>
      <c r="MNI68"/>
      <c r="MNJ68"/>
      <c r="MNK68"/>
      <c r="MNL68"/>
      <c r="MNM68"/>
      <c r="MNN68"/>
      <c r="MNO68"/>
      <c r="MNP68"/>
      <c r="MNQ68"/>
      <c r="MNR68"/>
      <c r="MNS68"/>
      <c r="MNT68"/>
      <c r="MNU68"/>
      <c r="MNV68"/>
      <c r="MNW68"/>
      <c r="MNX68"/>
      <c r="MNY68"/>
      <c r="MNZ68"/>
      <c r="MOA68"/>
      <c r="MOB68"/>
      <c r="MOC68"/>
      <c r="MOD68"/>
      <c r="MOE68"/>
      <c r="MOF68"/>
      <c r="MOG68"/>
      <c r="MOH68"/>
      <c r="MOI68"/>
      <c r="MOJ68"/>
      <c r="MOK68"/>
      <c r="MOL68"/>
      <c r="MOM68"/>
      <c r="MON68"/>
      <c r="MOO68"/>
      <c r="MOP68"/>
      <c r="MOQ68"/>
      <c r="MOR68"/>
      <c r="MOS68"/>
      <c r="MOT68"/>
      <c r="MOU68"/>
      <c r="MOV68"/>
      <c r="MOW68"/>
      <c r="MOX68"/>
      <c r="MOY68"/>
      <c r="MOZ68"/>
      <c r="MPA68"/>
      <c r="MPB68"/>
      <c r="MPC68"/>
      <c r="MPD68"/>
      <c r="MPE68"/>
      <c r="MPF68"/>
      <c r="MPG68"/>
      <c r="MPH68"/>
      <c r="MPI68"/>
      <c r="MPJ68"/>
      <c r="MPK68"/>
      <c r="MPL68"/>
      <c r="MPM68"/>
      <c r="MPN68"/>
      <c r="MPO68"/>
      <c r="MPP68"/>
      <c r="MPQ68"/>
      <c r="MPR68"/>
      <c r="MPS68"/>
      <c r="MPT68"/>
      <c r="MPU68"/>
      <c r="MPV68"/>
      <c r="MPW68"/>
      <c r="MPX68"/>
      <c r="MPY68"/>
      <c r="MPZ68"/>
      <c r="MQA68"/>
      <c r="MQB68"/>
      <c r="MQC68"/>
      <c r="MQD68"/>
      <c r="MQE68"/>
      <c r="MQF68"/>
      <c r="MQG68"/>
      <c r="MQH68"/>
      <c r="MQI68"/>
      <c r="MQJ68"/>
      <c r="MQK68"/>
      <c r="MQL68"/>
      <c r="MQM68"/>
      <c r="MQN68"/>
      <c r="MQO68"/>
      <c r="MQP68"/>
      <c r="MQQ68"/>
      <c r="MQR68"/>
      <c r="MQS68"/>
      <c r="MQT68"/>
      <c r="MQU68"/>
      <c r="MQV68"/>
      <c r="MQW68"/>
      <c r="MQX68"/>
      <c r="MQY68"/>
      <c r="MQZ68"/>
      <c r="MRA68"/>
      <c r="MRB68"/>
      <c r="MRC68"/>
      <c r="MRD68"/>
      <c r="MRE68"/>
      <c r="MRF68"/>
      <c r="MRG68"/>
      <c r="MRH68"/>
      <c r="MRI68"/>
      <c r="MRJ68"/>
      <c r="MRK68"/>
      <c r="MRL68"/>
      <c r="MRM68"/>
      <c r="MRN68"/>
      <c r="MRO68"/>
      <c r="MRP68"/>
      <c r="MRQ68"/>
      <c r="MRR68"/>
      <c r="MRS68"/>
      <c r="MRT68"/>
      <c r="MRU68"/>
      <c r="MRV68"/>
      <c r="MRW68"/>
      <c r="MRX68"/>
      <c r="MRY68"/>
      <c r="MRZ68"/>
      <c r="MSA68"/>
      <c r="MSB68"/>
      <c r="MSC68"/>
      <c r="MSD68"/>
      <c r="MSE68"/>
      <c r="MSF68"/>
      <c r="MSG68"/>
      <c r="MSH68"/>
      <c r="MSI68"/>
      <c r="MSJ68"/>
      <c r="MSK68"/>
      <c r="MSL68"/>
      <c r="MSM68"/>
      <c r="MSN68"/>
      <c r="MSO68"/>
      <c r="MSP68"/>
      <c r="MSQ68"/>
      <c r="MSR68"/>
      <c r="MSS68"/>
      <c r="MST68"/>
      <c r="MSU68"/>
      <c r="MSV68"/>
      <c r="MSW68"/>
      <c r="MSX68"/>
      <c r="MSY68"/>
      <c r="MSZ68"/>
      <c r="MTA68"/>
      <c r="MTB68"/>
      <c r="MTC68"/>
      <c r="MTD68"/>
      <c r="MTE68"/>
      <c r="MTF68"/>
      <c r="MTG68"/>
      <c r="MTH68"/>
      <c r="MTI68"/>
      <c r="MTJ68"/>
      <c r="MTK68"/>
      <c r="MTL68"/>
      <c r="MTM68"/>
      <c r="MTN68"/>
      <c r="MTO68"/>
      <c r="MTP68"/>
      <c r="MTQ68"/>
      <c r="MTR68"/>
      <c r="MTS68"/>
      <c r="MTT68"/>
      <c r="MTU68"/>
      <c r="MTV68"/>
      <c r="MTW68"/>
      <c r="MTX68"/>
      <c r="MTY68"/>
      <c r="MTZ68"/>
      <c r="MUA68"/>
      <c r="MUB68"/>
      <c r="MUC68"/>
      <c r="MUD68"/>
      <c r="MUE68"/>
      <c r="MUF68"/>
      <c r="MUG68"/>
      <c r="MUH68"/>
      <c r="MUI68"/>
      <c r="MUJ68"/>
      <c r="MUK68"/>
      <c r="MUL68"/>
      <c r="MUM68"/>
      <c r="MUN68"/>
      <c r="MUO68"/>
      <c r="MUP68"/>
      <c r="MUQ68"/>
      <c r="MUR68"/>
      <c r="MUS68"/>
      <c r="MUT68"/>
      <c r="MUU68"/>
      <c r="MUV68"/>
      <c r="MUW68"/>
      <c r="MUX68"/>
      <c r="MUY68"/>
      <c r="MUZ68"/>
      <c r="MVA68"/>
      <c r="MVB68"/>
      <c r="MVC68"/>
      <c r="MVD68"/>
      <c r="MVE68"/>
      <c r="MVF68"/>
      <c r="MVG68"/>
      <c r="MVH68"/>
      <c r="MVI68"/>
      <c r="MVJ68"/>
      <c r="MVK68"/>
      <c r="MVL68"/>
      <c r="MVM68"/>
      <c r="MVN68"/>
      <c r="MVO68"/>
      <c r="MVP68"/>
      <c r="MVQ68"/>
      <c r="MVR68"/>
      <c r="MVS68"/>
      <c r="MVT68"/>
      <c r="MVU68"/>
      <c r="MVV68"/>
      <c r="MVW68"/>
      <c r="MVX68"/>
      <c r="MVY68"/>
      <c r="MVZ68"/>
      <c r="MWA68"/>
      <c r="MWB68"/>
      <c r="MWC68"/>
      <c r="MWD68"/>
      <c r="MWE68"/>
      <c r="MWF68"/>
      <c r="MWG68"/>
      <c r="MWH68"/>
      <c r="MWI68"/>
      <c r="MWJ68"/>
      <c r="MWK68"/>
      <c r="MWL68"/>
      <c r="MWM68"/>
      <c r="MWN68"/>
      <c r="MWO68"/>
      <c r="MWP68"/>
      <c r="MWQ68"/>
      <c r="MWR68"/>
      <c r="MWS68"/>
      <c r="MWT68"/>
      <c r="MWU68"/>
      <c r="MWV68"/>
      <c r="MWW68"/>
      <c r="MWX68"/>
      <c r="MWY68"/>
      <c r="MWZ68"/>
      <c r="MXA68"/>
      <c r="MXB68"/>
      <c r="MXC68"/>
      <c r="MXD68"/>
      <c r="MXE68"/>
      <c r="MXF68"/>
      <c r="MXG68"/>
      <c r="MXH68"/>
      <c r="MXI68"/>
      <c r="MXJ68"/>
      <c r="MXK68"/>
      <c r="MXL68"/>
      <c r="MXM68"/>
      <c r="MXN68"/>
      <c r="MXO68"/>
      <c r="MXP68"/>
      <c r="MXQ68"/>
      <c r="MXR68"/>
      <c r="MXS68"/>
      <c r="MXT68"/>
      <c r="MXU68"/>
      <c r="MXV68"/>
      <c r="MXW68"/>
      <c r="MXX68"/>
      <c r="MXY68"/>
      <c r="MXZ68"/>
      <c r="MYA68"/>
      <c r="MYB68"/>
      <c r="MYC68"/>
      <c r="MYD68"/>
      <c r="MYE68"/>
      <c r="MYF68"/>
      <c r="MYG68"/>
      <c r="MYH68"/>
      <c r="MYI68"/>
      <c r="MYJ68"/>
      <c r="MYK68"/>
      <c r="MYL68"/>
      <c r="MYM68"/>
      <c r="MYN68"/>
      <c r="MYO68"/>
      <c r="MYP68"/>
      <c r="MYQ68"/>
      <c r="MYR68"/>
      <c r="MYS68"/>
      <c r="MYT68"/>
      <c r="MYU68"/>
      <c r="MYV68"/>
      <c r="MYW68"/>
      <c r="MYX68"/>
      <c r="MYY68"/>
      <c r="MYZ68"/>
      <c r="MZA68"/>
      <c r="MZB68"/>
      <c r="MZC68"/>
      <c r="MZD68"/>
      <c r="MZE68"/>
      <c r="MZF68"/>
      <c r="MZG68"/>
      <c r="MZH68"/>
      <c r="MZI68"/>
      <c r="MZJ68"/>
      <c r="MZK68"/>
      <c r="MZL68"/>
      <c r="MZM68"/>
      <c r="MZN68"/>
      <c r="MZO68"/>
      <c r="MZP68"/>
      <c r="MZQ68"/>
      <c r="MZR68"/>
      <c r="MZS68"/>
      <c r="MZT68"/>
      <c r="MZU68"/>
      <c r="MZV68"/>
      <c r="MZW68"/>
      <c r="MZX68"/>
      <c r="MZY68"/>
      <c r="MZZ68"/>
      <c r="NAA68"/>
      <c r="NAB68"/>
      <c r="NAC68"/>
      <c r="NAD68"/>
      <c r="NAE68"/>
      <c r="NAF68"/>
      <c r="NAG68"/>
      <c r="NAH68"/>
      <c r="NAI68"/>
      <c r="NAJ68"/>
      <c r="NAK68"/>
      <c r="NAL68"/>
      <c r="NAM68"/>
      <c r="NAN68"/>
      <c r="NAO68"/>
      <c r="NAP68"/>
      <c r="NAQ68"/>
      <c r="NAR68"/>
      <c r="NAS68"/>
      <c r="NAT68"/>
      <c r="NAU68"/>
      <c r="NAV68"/>
      <c r="NAW68"/>
      <c r="NAX68"/>
      <c r="NAY68"/>
      <c r="NAZ68"/>
      <c r="NBA68"/>
      <c r="NBB68"/>
      <c r="NBC68"/>
      <c r="NBD68"/>
      <c r="NBE68"/>
      <c r="NBF68"/>
      <c r="NBG68"/>
      <c r="NBH68"/>
      <c r="NBI68"/>
      <c r="NBJ68"/>
      <c r="NBK68"/>
      <c r="NBL68"/>
      <c r="NBM68"/>
      <c r="NBN68"/>
      <c r="NBO68"/>
      <c r="NBP68"/>
      <c r="NBQ68"/>
      <c r="NBR68"/>
      <c r="NBS68"/>
      <c r="NBT68"/>
      <c r="NBU68"/>
      <c r="NBV68"/>
      <c r="NBW68"/>
      <c r="NBX68"/>
      <c r="NBY68"/>
      <c r="NBZ68"/>
      <c r="NCA68"/>
      <c r="NCB68"/>
      <c r="NCC68"/>
      <c r="NCD68"/>
      <c r="NCE68"/>
      <c r="NCF68"/>
      <c r="NCG68"/>
      <c r="NCH68"/>
      <c r="NCI68"/>
      <c r="NCJ68"/>
      <c r="NCK68"/>
      <c r="NCL68"/>
      <c r="NCM68"/>
      <c r="NCN68"/>
      <c r="NCO68"/>
      <c r="NCP68"/>
      <c r="NCQ68"/>
      <c r="NCR68"/>
      <c r="NCS68"/>
      <c r="NCT68"/>
      <c r="NCU68"/>
      <c r="NCV68"/>
      <c r="NCW68"/>
      <c r="NCX68"/>
      <c r="NCY68"/>
      <c r="NCZ68"/>
      <c r="NDA68"/>
      <c r="NDB68"/>
      <c r="NDC68"/>
      <c r="NDD68"/>
      <c r="NDE68"/>
      <c r="NDF68"/>
      <c r="NDG68"/>
      <c r="NDH68"/>
      <c r="NDI68"/>
      <c r="NDJ68"/>
      <c r="NDK68"/>
      <c r="NDL68"/>
      <c r="NDM68"/>
      <c r="NDN68"/>
      <c r="NDO68"/>
      <c r="NDP68"/>
      <c r="NDQ68"/>
      <c r="NDR68"/>
      <c r="NDS68"/>
      <c r="NDT68"/>
      <c r="NDU68"/>
      <c r="NDV68"/>
      <c r="NDW68"/>
      <c r="NDX68"/>
      <c r="NDY68"/>
      <c r="NDZ68"/>
      <c r="NEA68"/>
      <c r="NEB68"/>
      <c r="NEC68"/>
      <c r="NED68"/>
      <c r="NEE68"/>
      <c r="NEF68"/>
      <c r="NEG68"/>
      <c r="NEH68"/>
      <c r="NEI68"/>
      <c r="NEJ68"/>
      <c r="NEK68"/>
      <c r="NEL68"/>
      <c r="NEM68"/>
      <c r="NEN68"/>
      <c r="NEO68"/>
      <c r="NEP68"/>
      <c r="NEQ68"/>
      <c r="NER68"/>
      <c r="NES68"/>
      <c r="NET68"/>
      <c r="NEU68"/>
      <c r="NEV68"/>
      <c r="NEW68"/>
      <c r="NEX68"/>
      <c r="NEY68"/>
      <c r="NEZ68"/>
      <c r="NFA68"/>
      <c r="NFB68"/>
      <c r="NFC68"/>
      <c r="NFD68"/>
      <c r="NFE68"/>
      <c r="NFF68"/>
      <c r="NFG68"/>
      <c r="NFH68"/>
      <c r="NFI68"/>
      <c r="NFJ68"/>
      <c r="NFK68"/>
      <c r="NFL68"/>
      <c r="NFM68"/>
      <c r="NFN68"/>
      <c r="NFO68"/>
      <c r="NFP68"/>
      <c r="NFQ68"/>
      <c r="NFR68"/>
      <c r="NFS68"/>
      <c r="NFT68"/>
      <c r="NFU68"/>
      <c r="NFV68"/>
      <c r="NFW68"/>
      <c r="NFX68"/>
      <c r="NFY68"/>
      <c r="NFZ68"/>
      <c r="NGA68"/>
      <c r="NGB68"/>
      <c r="NGC68"/>
      <c r="NGD68"/>
      <c r="NGE68"/>
      <c r="NGF68"/>
      <c r="NGG68"/>
      <c r="NGH68"/>
      <c r="NGI68"/>
      <c r="NGJ68"/>
      <c r="NGK68"/>
      <c r="NGL68"/>
      <c r="NGM68"/>
      <c r="NGN68"/>
      <c r="NGO68"/>
      <c r="NGP68"/>
      <c r="NGQ68"/>
      <c r="NGR68"/>
      <c r="NGS68"/>
      <c r="NGT68"/>
      <c r="NGU68"/>
      <c r="NGV68"/>
      <c r="NGW68"/>
      <c r="NGX68"/>
      <c r="NGY68"/>
      <c r="NGZ68"/>
      <c r="NHA68"/>
      <c r="NHB68"/>
      <c r="NHC68"/>
      <c r="NHD68"/>
      <c r="NHE68"/>
      <c r="NHF68"/>
      <c r="NHG68"/>
      <c r="NHH68"/>
      <c r="NHI68"/>
      <c r="NHJ68"/>
      <c r="NHK68"/>
      <c r="NHL68"/>
      <c r="NHM68"/>
      <c r="NHN68"/>
      <c r="NHO68"/>
      <c r="NHP68"/>
      <c r="NHQ68"/>
      <c r="NHR68"/>
      <c r="NHS68"/>
      <c r="NHT68"/>
      <c r="NHU68"/>
      <c r="NHV68"/>
      <c r="NHW68"/>
      <c r="NHX68"/>
      <c r="NHY68"/>
      <c r="NHZ68"/>
      <c r="NIA68"/>
      <c r="NIB68"/>
      <c r="NIC68"/>
      <c r="NID68"/>
      <c r="NIE68"/>
      <c r="NIF68"/>
      <c r="NIG68"/>
      <c r="NIH68"/>
      <c r="NII68"/>
      <c r="NIJ68"/>
      <c r="NIK68"/>
      <c r="NIL68"/>
      <c r="NIM68"/>
      <c r="NIN68"/>
      <c r="NIO68"/>
      <c r="NIP68"/>
      <c r="NIQ68"/>
      <c r="NIR68"/>
      <c r="NIS68"/>
      <c r="NIT68"/>
      <c r="NIU68"/>
      <c r="NIV68"/>
      <c r="NIW68"/>
      <c r="NIX68"/>
      <c r="NIY68"/>
      <c r="NIZ68"/>
      <c r="NJA68"/>
      <c r="NJB68"/>
      <c r="NJC68"/>
      <c r="NJD68"/>
      <c r="NJE68"/>
      <c r="NJF68"/>
      <c r="NJG68"/>
      <c r="NJH68"/>
      <c r="NJI68"/>
      <c r="NJJ68"/>
      <c r="NJK68"/>
      <c r="NJL68"/>
      <c r="NJM68"/>
      <c r="NJN68"/>
      <c r="NJO68"/>
      <c r="NJP68"/>
      <c r="NJQ68"/>
      <c r="NJR68"/>
      <c r="NJS68"/>
      <c r="NJT68"/>
      <c r="NJU68"/>
      <c r="NJV68"/>
      <c r="NJW68"/>
      <c r="NJX68"/>
      <c r="NJY68"/>
      <c r="NJZ68"/>
      <c r="NKA68"/>
      <c r="NKB68"/>
      <c r="NKC68"/>
      <c r="NKD68"/>
      <c r="NKE68"/>
      <c r="NKF68"/>
      <c r="NKG68"/>
      <c r="NKH68"/>
      <c r="NKI68"/>
      <c r="NKJ68"/>
      <c r="NKK68"/>
      <c r="NKL68"/>
      <c r="NKM68"/>
      <c r="NKN68"/>
      <c r="NKO68"/>
      <c r="NKP68"/>
      <c r="NKQ68"/>
      <c r="NKR68"/>
      <c r="NKS68"/>
      <c r="NKT68"/>
      <c r="NKU68"/>
      <c r="NKV68"/>
      <c r="NKW68"/>
      <c r="NKX68"/>
      <c r="NKY68"/>
      <c r="NKZ68"/>
      <c r="NLA68"/>
      <c r="NLB68"/>
      <c r="NLC68"/>
      <c r="NLD68"/>
      <c r="NLE68"/>
      <c r="NLF68"/>
      <c r="NLG68"/>
      <c r="NLH68"/>
      <c r="NLI68"/>
      <c r="NLJ68"/>
      <c r="NLK68"/>
      <c r="NLL68"/>
      <c r="NLM68"/>
      <c r="NLN68"/>
      <c r="NLO68"/>
      <c r="NLP68"/>
      <c r="NLQ68"/>
      <c r="NLR68"/>
      <c r="NLS68"/>
      <c r="NLT68"/>
      <c r="NLU68"/>
      <c r="NLV68"/>
      <c r="NLW68"/>
      <c r="NLX68"/>
      <c r="NLY68"/>
      <c r="NLZ68"/>
      <c r="NMA68"/>
      <c r="NMB68"/>
      <c r="NMC68"/>
      <c r="NMD68"/>
      <c r="NME68"/>
      <c r="NMF68"/>
      <c r="NMG68"/>
      <c r="NMH68"/>
      <c r="NMI68"/>
      <c r="NMJ68"/>
      <c r="NMK68"/>
      <c r="NML68"/>
      <c r="NMM68"/>
      <c r="NMN68"/>
      <c r="NMO68"/>
      <c r="NMP68"/>
      <c r="NMQ68"/>
      <c r="NMR68"/>
      <c r="NMS68"/>
      <c r="NMT68"/>
      <c r="NMU68"/>
      <c r="NMV68"/>
      <c r="NMW68"/>
      <c r="NMX68"/>
      <c r="NMY68"/>
      <c r="NMZ68"/>
      <c r="NNA68"/>
      <c r="NNB68"/>
      <c r="NNC68"/>
      <c r="NND68"/>
      <c r="NNE68"/>
      <c r="NNF68"/>
      <c r="NNG68"/>
      <c r="NNH68"/>
      <c r="NNI68"/>
      <c r="NNJ68"/>
      <c r="NNK68"/>
      <c r="NNL68"/>
      <c r="NNM68"/>
      <c r="NNN68"/>
      <c r="NNO68"/>
      <c r="NNP68"/>
      <c r="NNQ68"/>
      <c r="NNR68"/>
      <c r="NNS68"/>
      <c r="NNT68"/>
      <c r="NNU68"/>
      <c r="NNV68"/>
      <c r="NNW68"/>
      <c r="NNX68"/>
      <c r="NNY68"/>
      <c r="NNZ68"/>
      <c r="NOA68"/>
      <c r="NOB68"/>
      <c r="NOC68"/>
      <c r="NOD68"/>
      <c r="NOE68"/>
      <c r="NOF68"/>
      <c r="NOG68"/>
      <c r="NOH68"/>
      <c r="NOI68"/>
      <c r="NOJ68"/>
      <c r="NOK68"/>
      <c r="NOL68"/>
      <c r="NOM68"/>
      <c r="NON68"/>
      <c r="NOO68"/>
      <c r="NOP68"/>
      <c r="NOQ68"/>
      <c r="NOR68"/>
      <c r="NOS68"/>
      <c r="NOT68"/>
      <c r="NOU68"/>
      <c r="NOV68"/>
      <c r="NOW68"/>
      <c r="NOX68"/>
      <c r="NOY68"/>
      <c r="NOZ68"/>
      <c r="NPA68"/>
      <c r="NPB68"/>
      <c r="NPC68"/>
      <c r="NPD68"/>
      <c r="NPE68"/>
      <c r="NPF68"/>
      <c r="NPG68"/>
      <c r="NPH68"/>
      <c r="NPI68"/>
      <c r="NPJ68"/>
      <c r="NPK68"/>
      <c r="NPL68"/>
      <c r="NPM68"/>
      <c r="NPN68"/>
      <c r="NPO68"/>
      <c r="NPP68"/>
      <c r="NPQ68"/>
      <c r="NPR68"/>
      <c r="NPS68"/>
      <c r="NPT68"/>
      <c r="NPU68"/>
      <c r="NPV68"/>
      <c r="NPW68"/>
      <c r="NPX68"/>
      <c r="NPY68"/>
      <c r="NPZ68"/>
      <c r="NQA68"/>
      <c r="NQB68"/>
      <c r="NQC68"/>
      <c r="NQD68"/>
      <c r="NQE68"/>
      <c r="NQF68"/>
      <c r="NQG68"/>
      <c r="NQH68"/>
      <c r="NQI68"/>
      <c r="NQJ68"/>
      <c r="NQK68"/>
      <c r="NQL68"/>
      <c r="NQM68"/>
      <c r="NQN68"/>
      <c r="NQO68"/>
      <c r="NQP68"/>
      <c r="NQQ68"/>
      <c r="NQR68"/>
      <c r="NQS68"/>
      <c r="NQT68"/>
      <c r="NQU68"/>
      <c r="NQV68"/>
      <c r="NQW68"/>
      <c r="NQX68"/>
      <c r="NQY68"/>
      <c r="NQZ68"/>
      <c r="NRA68"/>
      <c r="NRB68"/>
      <c r="NRC68"/>
      <c r="NRD68"/>
      <c r="NRE68"/>
      <c r="NRF68"/>
      <c r="NRG68"/>
      <c r="NRH68"/>
      <c r="NRI68"/>
    </row>
    <row r="69" spans="1:9941" s="54" customFormat="1" ht="12.2" customHeight="1" x14ac:dyDescent="0.2">
      <c r="A69" s="12" t="s">
        <v>171</v>
      </c>
      <c r="B69" s="853" t="s">
        <v>215</v>
      </c>
      <c r="C69" s="487">
        <f>'1. mell.bevétel_össz'!C68-'26._önként_össz_bev'!C70</f>
        <v>0</v>
      </c>
      <c r="D69" s="412">
        <f>'1. mell.bevétel_össz'!D68-'26._önként_össz_bev'!D70</f>
        <v>0</v>
      </c>
      <c r="E69" s="699">
        <f>'1. mell.bevétel_össz'!E68-'26._önként_össz_bev'!E70</f>
        <v>0</v>
      </c>
      <c r="F69" s="699">
        <f>'1. mell.bevétel_össz'!F68-'26._önként_össz_bev'!F70</f>
        <v>0</v>
      </c>
      <c r="G69" s="699">
        <f>'1. mell.bevétel_össz'!G68-'26._önként_össz_bev'!G70-'26._államig_össz_bev'!G69</f>
        <v>0</v>
      </c>
      <c r="H69" s="414">
        <f t="shared" si="2"/>
        <v>0</v>
      </c>
      <c r="I69" s="803">
        <f>'1. mell.bevétel_össz'!I68-'26._önként_össz_bev'!I70</f>
        <v>0</v>
      </c>
      <c r="J69" s="414">
        <f>'1. mell.bevétel_össz'!J68-'26._önként_össz_bev'!J70</f>
        <v>0</v>
      </c>
      <c r="K69" s="414">
        <f>'1. mell.bevétel_össz'!K68-'26._önként_össz_bev'!K70</f>
        <v>0</v>
      </c>
      <c r="L69" s="414" t="e">
        <f>'1. mell.bevétel_össz'!L68-'26._önként_össz_bev'!L70</f>
        <v>#DIV/0!</v>
      </c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  <c r="RG69"/>
      <c r="RH69"/>
      <c r="RI69"/>
      <c r="RJ69"/>
      <c r="RK69"/>
      <c r="RL69"/>
      <c r="RM69"/>
      <c r="RN69"/>
      <c r="RO69"/>
      <c r="RP69"/>
      <c r="RQ69"/>
      <c r="RR69"/>
      <c r="RS69"/>
      <c r="RT69"/>
      <c r="RU69"/>
      <c r="RV69"/>
      <c r="RW69"/>
      <c r="RX69"/>
      <c r="RY69"/>
      <c r="RZ69"/>
      <c r="SA69"/>
      <c r="SB69"/>
      <c r="SC69"/>
      <c r="SD69"/>
      <c r="SE69"/>
      <c r="SF69"/>
      <c r="SG69"/>
      <c r="SH69"/>
      <c r="SI69"/>
      <c r="SJ69"/>
      <c r="SK69"/>
      <c r="SL69"/>
      <c r="SM69"/>
      <c r="SN69"/>
      <c r="SO69"/>
      <c r="SP69"/>
      <c r="SQ69"/>
      <c r="SR69"/>
      <c r="SS69"/>
      <c r="ST69"/>
      <c r="SU69"/>
      <c r="SV69"/>
      <c r="SW69"/>
      <c r="SX69"/>
      <c r="SY69"/>
      <c r="SZ69"/>
      <c r="TA69"/>
      <c r="TB69"/>
      <c r="TC69"/>
      <c r="TD69"/>
      <c r="TE69"/>
      <c r="TF69"/>
      <c r="TG69"/>
      <c r="TH69"/>
      <c r="TI69"/>
      <c r="TJ69"/>
      <c r="TK69"/>
      <c r="TL69"/>
      <c r="TM69"/>
      <c r="TN69"/>
      <c r="TO69"/>
      <c r="TP69"/>
      <c r="TQ69"/>
      <c r="TR69"/>
      <c r="TS69"/>
      <c r="TT69"/>
      <c r="TU69"/>
      <c r="TV69"/>
      <c r="TW69"/>
      <c r="TX69"/>
      <c r="TY69"/>
      <c r="TZ69"/>
      <c r="UA69"/>
      <c r="UB69"/>
      <c r="UC69"/>
      <c r="UD69"/>
      <c r="UE69"/>
      <c r="UF69"/>
      <c r="UG69"/>
      <c r="UH69"/>
      <c r="UI69"/>
      <c r="UJ69"/>
      <c r="UK69"/>
      <c r="UL69"/>
      <c r="UM69"/>
      <c r="UN69"/>
      <c r="UO69"/>
      <c r="UP69"/>
      <c r="UQ69"/>
      <c r="UR69"/>
      <c r="US69"/>
      <c r="UT69"/>
      <c r="UU69"/>
      <c r="UV69"/>
      <c r="UW69"/>
      <c r="UX69"/>
      <c r="UY69"/>
      <c r="UZ69"/>
      <c r="VA69"/>
      <c r="VB69"/>
      <c r="VC69"/>
      <c r="VD69"/>
      <c r="VE69"/>
      <c r="VF69"/>
      <c r="VG69"/>
      <c r="VH69"/>
      <c r="VI69"/>
      <c r="VJ69"/>
      <c r="VK69"/>
      <c r="VL69"/>
      <c r="VM69"/>
      <c r="VN69"/>
      <c r="VO69"/>
      <c r="VP69"/>
      <c r="VQ69"/>
      <c r="VR69"/>
      <c r="VS69"/>
      <c r="VT69"/>
      <c r="VU69"/>
      <c r="VV69"/>
      <c r="VW69"/>
      <c r="VX69"/>
      <c r="VY69"/>
      <c r="VZ69"/>
      <c r="WA69"/>
      <c r="WB69"/>
      <c r="WC69"/>
      <c r="WD69"/>
      <c r="WE69"/>
      <c r="WF69"/>
      <c r="WG69"/>
      <c r="WH69"/>
      <c r="WI69"/>
      <c r="WJ69"/>
      <c r="WK69"/>
      <c r="WL69"/>
      <c r="WM69"/>
      <c r="WN69"/>
      <c r="WO69"/>
      <c r="WP69"/>
      <c r="WQ69"/>
      <c r="WR69"/>
      <c r="WS69"/>
      <c r="WT69"/>
      <c r="WU69"/>
      <c r="WV69"/>
      <c r="WW69"/>
      <c r="WX69"/>
      <c r="WY69"/>
      <c r="WZ69"/>
      <c r="XA69"/>
      <c r="XB69"/>
      <c r="XC69"/>
      <c r="XD69"/>
      <c r="XE69"/>
      <c r="XF69"/>
      <c r="XG69"/>
      <c r="XH69"/>
      <c r="XI69"/>
      <c r="XJ69"/>
      <c r="XK69"/>
      <c r="XL69"/>
      <c r="XM69"/>
      <c r="XN69"/>
      <c r="XO69"/>
      <c r="XP69"/>
      <c r="XQ69"/>
      <c r="XR69"/>
      <c r="XS69"/>
      <c r="XT69"/>
      <c r="XU69"/>
      <c r="XV69"/>
      <c r="XW69"/>
      <c r="XX69"/>
      <c r="XY69"/>
      <c r="XZ69"/>
      <c r="YA69"/>
      <c r="YB69"/>
      <c r="YC69"/>
      <c r="YD69"/>
      <c r="YE69"/>
      <c r="YF69"/>
      <c r="YG69"/>
      <c r="YH69"/>
      <c r="YI69"/>
      <c r="YJ69"/>
      <c r="YK69"/>
      <c r="YL69"/>
      <c r="YM69"/>
      <c r="YN69"/>
      <c r="YO69"/>
      <c r="YP69"/>
      <c r="YQ69"/>
      <c r="YR69"/>
      <c r="YS69"/>
      <c r="YT69"/>
      <c r="YU69"/>
      <c r="YV69"/>
      <c r="YW69"/>
      <c r="YX69"/>
      <c r="YY69"/>
      <c r="YZ69"/>
      <c r="ZA69"/>
      <c r="ZB69"/>
      <c r="ZC69"/>
      <c r="ZD69"/>
      <c r="ZE69"/>
      <c r="ZF69"/>
      <c r="ZG69"/>
      <c r="ZH69"/>
      <c r="ZI69"/>
      <c r="ZJ69"/>
      <c r="ZK69"/>
      <c r="ZL69"/>
      <c r="ZM69"/>
      <c r="ZN69"/>
      <c r="ZO69"/>
      <c r="ZP69"/>
      <c r="ZQ69"/>
      <c r="ZR69"/>
      <c r="ZS69"/>
      <c r="ZT69"/>
      <c r="ZU69"/>
      <c r="ZV69"/>
      <c r="ZW69"/>
      <c r="ZX69"/>
      <c r="ZY69"/>
      <c r="ZZ69"/>
      <c r="AAA69"/>
      <c r="AAB69"/>
      <c r="AAC69"/>
      <c r="AAD69"/>
      <c r="AAE69"/>
      <c r="AAF69"/>
      <c r="AAG69"/>
      <c r="AAH69"/>
      <c r="AAI69"/>
      <c r="AAJ69"/>
      <c r="AAK69"/>
      <c r="AAL69"/>
      <c r="AAM69"/>
      <c r="AAN69"/>
      <c r="AAO69"/>
      <c r="AAP69"/>
      <c r="AAQ69"/>
      <c r="AAR69"/>
      <c r="AAS69"/>
      <c r="AAT69"/>
      <c r="AAU69"/>
      <c r="AAV69"/>
      <c r="AAW69"/>
      <c r="AAX69"/>
      <c r="AAY69"/>
      <c r="AAZ69"/>
      <c r="ABA69"/>
      <c r="ABB69"/>
      <c r="ABC69"/>
      <c r="ABD69"/>
      <c r="ABE69"/>
      <c r="ABF69"/>
      <c r="ABG69"/>
      <c r="ABH69"/>
      <c r="ABI69"/>
      <c r="ABJ69"/>
      <c r="ABK69"/>
      <c r="ABL69"/>
      <c r="ABM69"/>
      <c r="ABN69"/>
      <c r="ABO69"/>
      <c r="ABP69"/>
      <c r="ABQ69"/>
      <c r="ABR69"/>
      <c r="ABS69"/>
      <c r="ABT69"/>
      <c r="ABU69"/>
      <c r="ABV69"/>
      <c r="ABW69"/>
      <c r="ABX69"/>
      <c r="ABY69"/>
      <c r="ABZ69"/>
      <c r="ACA69"/>
      <c r="ACB69"/>
      <c r="ACC69"/>
      <c r="ACD69"/>
      <c r="ACE69"/>
      <c r="ACF69"/>
      <c r="ACG69"/>
      <c r="ACH69"/>
      <c r="ACI69"/>
      <c r="ACJ69"/>
      <c r="ACK69"/>
      <c r="ACL69"/>
      <c r="ACM69"/>
      <c r="ACN69"/>
      <c r="ACO69"/>
      <c r="ACP69"/>
      <c r="ACQ69"/>
      <c r="ACR69"/>
      <c r="ACS69"/>
      <c r="ACT69"/>
      <c r="ACU69"/>
      <c r="ACV69"/>
      <c r="ACW69"/>
      <c r="ACX69"/>
      <c r="ACY69"/>
      <c r="ACZ69"/>
      <c r="ADA69"/>
      <c r="ADB69"/>
      <c r="ADC69"/>
      <c r="ADD69"/>
      <c r="ADE69"/>
      <c r="ADF69"/>
      <c r="ADG69"/>
      <c r="ADH69"/>
      <c r="ADI69"/>
      <c r="ADJ69"/>
      <c r="ADK69"/>
      <c r="ADL69"/>
      <c r="ADM69"/>
      <c r="ADN69"/>
      <c r="ADO69"/>
      <c r="ADP69"/>
      <c r="ADQ69"/>
      <c r="ADR69"/>
      <c r="ADS69"/>
      <c r="ADT69"/>
      <c r="ADU69"/>
      <c r="ADV69"/>
      <c r="ADW69"/>
      <c r="ADX69"/>
      <c r="ADY69"/>
      <c r="ADZ69"/>
      <c r="AEA69"/>
      <c r="AEB69"/>
      <c r="AEC69"/>
      <c r="AED69"/>
      <c r="AEE69"/>
      <c r="AEF69"/>
      <c r="AEG69"/>
      <c r="AEH69"/>
      <c r="AEI69"/>
      <c r="AEJ69"/>
      <c r="AEK69"/>
      <c r="AEL69"/>
      <c r="AEM69"/>
      <c r="AEN69"/>
      <c r="AEO69"/>
      <c r="AEP69"/>
      <c r="AEQ69"/>
      <c r="AER69"/>
      <c r="AES69"/>
      <c r="AET69"/>
      <c r="AEU69"/>
      <c r="AEV69"/>
      <c r="AEW69"/>
      <c r="AEX69"/>
      <c r="AEY69"/>
      <c r="AEZ69"/>
      <c r="AFA69"/>
      <c r="AFB69"/>
      <c r="AFC69"/>
      <c r="AFD69"/>
      <c r="AFE69"/>
      <c r="AFF69"/>
      <c r="AFG69"/>
      <c r="AFH69"/>
      <c r="AFI69"/>
      <c r="AFJ69"/>
      <c r="AFK69"/>
      <c r="AFL69"/>
      <c r="AFM69"/>
      <c r="AFN69"/>
      <c r="AFO69"/>
      <c r="AFP69"/>
      <c r="AFQ69"/>
      <c r="AFR69"/>
      <c r="AFS69"/>
      <c r="AFT69"/>
      <c r="AFU69"/>
      <c r="AFV69"/>
      <c r="AFW69"/>
      <c r="AFX69"/>
      <c r="AFY69"/>
      <c r="AFZ69"/>
      <c r="AGA69"/>
      <c r="AGB69"/>
      <c r="AGC69"/>
      <c r="AGD69"/>
      <c r="AGE69"/>
      <c r="AGF69"/>
      <c r="AGG69"/>
      <c r="AGH69"/>
      <c r="AGI69"/>
      <c r="AGJ69"/>
      <c r="AGK69"/>
      <c r="AGL69"/>
      <c r="AGM69"/>
      <c r="AGN69"/>
      <c r="AGO69"/>
      <c r="AGP69"/>
      <c r="AGQ69"/>
      <c r="AGR69"/>
      <c r="AGS69"/>
      <c r="AGT69"/>
      <c r="AGU69"/>
      <c r="AGV69"/>
      <c r="AGW69"/>
      <c r="AGX69"/>
      <c r="AGY69"/>
      <c r="AGZ69"/>
      <c r="AHA69"/>
      <c r="AHB69"/>
      <c r="AHC69"/>
      <c r="AHD69"/>
      <c r="AHE69"/>
      <c r="AHF69"/>
      <c r="AHG69"/>
      <c r="AHH69"/>
      <c r="AHI69"/>
      <c r="AHJ69"/>
      <c r="AHK69"/>
      <c r="AHL69"/>
      <c r="AHM69"/>
      <c r="AHN69"/>
      <c r="AHO69"/>
      <c r="AHP69"/>
      <c r="AHQ69"/>
      <c r="AHR69"/>
      <c r="AHS69"/>
      <c r="AHT69"/>
      <c r="AHU69"/>
      <c r="AHV69"/>
      <c r="AHW69"/>
      <c r="AHX69"/>
      <c r="AHY69"/>
      <c r="AHZ69"/>
      <c r="AIA69"/>
      <c r="AIB69"/>
      <c r="AIC69"/>
      <c r="AID69"/>
      <c r="AIE69"/>
      <c r="AIF69"/>
      <c r="AIG69"/>
      <c r="AIH69"/>
      <c r="AII69"/>
      <c r="AIJ69"/>
      <c r="AIK69"/>
      <c r="AIL69"/>
      <c r="AIM69"/>
      <c r="AIN69"/>
      <c r="AIO69"/>
      <c r="AIP69"/>
      <c r="AIQ69"/>
      <c r="AIR69"/>
      <c r="AIS69"/>
      <c r="AIT69"/>
      <c r="AIU69"/>
      <c r="AIV69"/>
      <c r="AIW69"/>
      <c r="AIX69"/>
      <c r="AIY69"/>
      <c r="AIZ69"/>
      <c r="AJA69"/>
      <c r="AJB69"/>
      <c r="AJC69"/>
      <c r="AJD69"/>
      <c r="AJE69"/>
      <c r="AJF69"/>
      <c r="AJG69"/>
      <c r="AJH69"/>
      <c r="AJI69"/>
      <c r="AJJ69"/>
      <c r="AJK69"/>
      <c r="AJL69"/>
      <c r="AJM69"/>
      <c r="AJN69"/>
      <c r="AJO69"/>
      <c r="AJP69"/>
      <c r="AJQ69"/>
      <c r="AJR69"/>
      <c r="AJS69"/>
      <c r="AJT69"/>
      <c r="AJU69"/>
      <c r="AJV69"/>
      <c r="AJW69"/>
      <c r="AJX69"/>
      <c r="AJY69"/>
      <c r="AJZ69"/>
      <c r="AKA69"/>
      <c r="AKB69"/>
      <c r="AKC69"/>
      <c r="AKD69"/>
      <c r="AKE69"/>
      <c r="AKF69"/>
      <c r="AKG69"/>
      <c r="AKH69"/>
      <c r="AKI69"/>
      <c r="AKJ69"/>
      <c r="AKK69"/>
      <c r="AKL69"/>
      <c r="AKM69"/>
      <c r="AKN69"/>
      <c r="AKO69"/>
      <c r="AKP69"/>
      <c r="AKQ69"/>
      <c r="AKR69"/>
      <c r="AKS69"/>
      <c r="AKT69"/>
      <c r="AKU69"/>
      <c r="AKV69"/>
      <c r="AKW69"/>
      <c r="AKX69"/>
      <c r="AKY69"/>
      <c r="AKZ69"/>
      <c r="ALA69"/>
      <c r="ALB69"/>
      <c r="ALC69"/>
      <c r="ALD69"/>
      <c r="ALE69"/>
      <c r="ALF69"/>
      <c r="ALG69"/>
      <c r="ALH69"/>
      <c r="ALI69"/>
      <c r="ALJ69"/>
      <c r="ALK69"/>
      <c r="ALL69"/>
      <c r="ALM69"/>
      <c r="ALN69"/>
      <c r="ALO69"/>
      <c r="ALP69"/>
      <c r="ALQ69"/>
      <c r="ALR69"/>
      <c r="ALS69"/>
      <c r="ALT69"/>
      <c r="ALU69"/>
      <c r="ALV69"/>
      <c r="ALW69"/>
      <c r="ALX69"/>
      <c r="ALY69"/>
      <c r="ALZ69"/>
      <c r="AMA69"/>
      <c r="AMB69"/>
      <c r="AMC69"/>
      <c r="AMD69"/>
      <c r="AME69"/>
      <c r="AMF69"/>
      <c r="AMG69"/>
      <c r="AMH69"/>
      <c r="AMI69"/>
      <c r="AMJ69"/>
      <c r="AMK69"/>
      <c r="AML69"/>
      <c r="AMM69"/>
      <c r="AMN69"/>
      <c r="AMO69"/>
      <c r="AMP69"/>
      <c r="AMQ69"/>
      <c r="AMR69"/>
      <c r="AMS69"/>
      <c r="AMT69"/>
      <c r="AMU69"/>
      <c r="AMV69"/>
      <c r="AMW69"/>
      <c r="AMX69"/>
      <c r="AMY69"/>
      <c r="AMZ69"/>
      <c r="ANA69"/>
      <c r="ANB69"/>
      <c r="ANC69"/>
      <c r="AND69"/>
      <c r="ANE69"/>
      <c r="ANF69"/>
      <c r="ANG69"/>
      <c r="ANH69"/>
      <c r="ANI69"/>
      <c r="ANJ69"/>
      <c r="ANK69"/>
      <c r="ANL69"/>
      <c r="ANM69"/>
      <c r="ANN69"/>
      <c r="ANO69"/>
      <c r="ANP69"/>
      <c r="ANQ69"/>
      <c r="ANR69"/>
      <c r="ANS69"/>
      <c r="ANT69"/>
      <c r="ANU69"/>
      <c r="ANV69"/>
      <c r="ANW69"/>
      <c r="ANX69"/>
      <c r="ANY69"/>
      <c r="ANZ69"/>
      <c r="AOA69"/>
      <c r="AOB69"/>
      <c r="AOC69"/>
      <c r="AOD69"/>
      <c r="AOE69"/>
      <c r="AOF69"/>
      <c r="AOG69"/>
      <c r="AOH69"/>
      <c r="AOI69"/>
      <c r="AOJ69"/>
      <c r="AOK69"/>
      <c r="AOL69"/>
      <c r="AOM69"/>
      <c r="AON69"/>
      <c r="AOO69"/>
      <c r="AOP69"/>
      <c r="AOQ69"/>
      <c r="AOR69"/>
      <c r="AOS69"/>
      <c r="AOT69"/>
      <c r="AOU69"/>
      <c r="AOV69"/>
      <c r="AOW69"/>
      <c r="AOX69"/>
      <c r="AOY69"/>
      <c r="AOZ69"/>
      <c r="APA69"/>
      <c r="APB69"/>
      <c r="APC69"/>
      <c r="APD69"/>
      <c r="APE69"/>
      <c r="APF69"/>
      <c r="APG69"/>
      <c r="APH69"/>
      <c r="API69"/>
      <c r="APJ69"/>
      <c r="APK69"/>
      <c r="APL69"/>
      <c r="APM69"/>
      <c r="APN69"/>
      <c r="APO69"/>
      <c r="APP69"/>
      <c r="APQ69"/>
      <c r="APR69"/>
      <c r="APS69"/>
      <c r="APT69"/>
      <c r="APU69"/>
      <c r="APV69"/>
      <c r="APW69"/>
      <c r="APX69"/>
      <c r="APY69"/>
      <c r="APZ69"/>
      <c r="AQA69"/>
      <c r="AQB69"/>
      <c r="AQC69"/>
      <c r="AQD69"/>
      <c r="AQE69"/>
      <c r="AQF69"/>
      <c r="AQG69"/>
      <c r="AQH69"/>
      <c r="AQI69"/>
      <c r="AQJ69"/>
      <c r="AQK69"/>
      <c r="AQL69"/>
      <c r="AQM69"/>
      <c r="AQN69"/>
      <c r="AQO69"/>
      <c r="AQP69"/>
      <c r="AQQ69"/>
      <c r="AQR69"/>
      <c r="AQS69"/>
      <c r="AQT69"/>
      <c r="AQU69"/>
      <c r="AQV69"/>
      <c r="AQW69"/>
      <c r="AQX69"/>
      <c r="AQY69"/>
      <c r="AQZ69"/>
      <c r="ARA69"/>
      <c r="ARB69"/>
      <c r="ARC69"/>
      <c r="ARD69"/>
      <c r="ARE69"/>
      <c r="ARF69"/>
      <c r="ARG69"/>
      <c r="ARH69"/>
      <c r="ARI69"/>
      <c r="ARJ69"/>
      <c r="ARK69"/>
      <c r="ARL69"/>
      <c r="ARM69"/>
      <c r="ARN69"/>
      <c r="ARO69"/>
      <c r="ARP69"/>
      <c r="ARQ69"/>
      <c r="ARR69"/>
      <c r="ARS69"/>
      <c r="ART69"/>
      <c r="ARU69"/>
      <c r="ARV69"/>
      <c r="ARW69"/>
      <c r="ARX69"/>
      <c r="ARY69"/>
      <c r="ARZ69"/>
      <c r="ASA69"/>
      <c r="ASB69"/>
      <c r="ASC69"/>
      <c r="ASD69"/>
      <c r="ASE69"/>
      <c r="ASF69"/>
      <c r="ASG69"/>
      <c r="ASH69"/>
      <c r="ASI69"/>
      <c r="ASJ69"/>
      <c r="ASK69"/>
      <c r="ASL69"/>
      <c r="ASM69"/>
      <c r="ASN69"/>
      <c r="ASO69"/>
      <c r="ASP69"/>
      <c r="ASQ69"/>
      <c r="ASR69"/>
      <c r="ASS69"/>
      <c r="AST69"/>
      <c r="ASU69"/>
      <c r="ASV69"/>
      <c r="ASW69"/>
      <c r="ASX69"/>
      <c r="ASY69"/>
      <c r="ASZ69"/>
      <c r="ATA69"/>
      <c r="ATB69"/>
      <c r="ATC69"/>
      <c r="ATD69"/>
      <c r="ATE69"/>
      <c r="ATF69"/>
      <c r="ATG69"/>
      <c r="ATH69"/>
      <c r="ATI69"/>
      <c r="ATJ69"/>
      <c r="ATK69"/>
      <c r="ATL69"/>
      <c r="ATM69"/>
      <c r="ATN69"/>
      <c r="ATO69"/>
      <c r="ATP69"/>
      <c r="ATQ69"/>
      <c r="ATR69"/>
      <c r="ATS69"/>
      <c r="ATT69"/>
      <c r="ATU69"/>
      <c r="ATV69"/>
      <c r="ATW69"/>
      <c r="ATX69"/>
      <c r="ATY69"/>
      <c r="ATZ69"/>
      <c r="AUA69"/>
      <c r="AUB69"/>
      <c r="AUC69"/>
      <c r="AUD69"/>
      <c r="AUE69"/>
      <c r="AUF69"/>
      <c r="AUG69"/>
      <c r="AUH69"/>
      <c r="AUI69"/>
      <c r="AUJ69"/>
      <c r="AUK69"/>
      <c r="AUL69"/>
      <c r="AUM69"/>
      <c r="AUN69"/>
      <c r="AUO69"/>
      <c r="AUP69"/>
      <c r="AUQ69"/>
      <c r="AUR69"/>
      <c r="AUS69"/>
      <c r="AUT69"/>
      <c r="AUU69"/>
      <c r="AUV69"/>
      <c r="AUW69"/>
      <c r="AUX69"/>
      <c r="AUY69"/>
      <c r="AUZ69"/>
      <c r="AVA69"/>
      <c r="AVB69"/>
      <c r="AVC69"/>
      <c r="AVD69"/>
      <c r="AVE69"/>
      <c r="AVF69"/>
      <c r="AVG69"/>
      <c r="AVH69"/>
      <c r="AVI69"/>
      <c r="AVJ69"/>
      <c r="AVK69"/>
      <c r="AVL69"/>
      <c r="AVM69"/>
      <c r="AVN69"/>
      <c r="AVO69"/>
      <c r="AVP69"/>
      <c r="AVQ69"/>
      <c r="AVR69"/>
      <c r="AVS69"/>
      <c r="AVT69"/>
      <c r="AVU69"/>
      <c r="AVV69"/>
      <c r="AVW69"/>
      <c r="AVX69"/>
      <c r="AVY69"/>
      <c r="AVZ69"/>
      <c r="AWA69"/>
      <c r="AWB69"/>
      <c r="AWC69"/>
      <c r="AWD69"/>
      <c r="AWE69"/>
      <c r="AWF69"/>
      <c r="AWG69"/>
      <c r="AWH69"/>
      <c r="AWI69"/>
      <c r="AWJ69"/>
      <c r="AWK69"/>
      <c r="AWL69"/>
      <c r="AWM69"/>
      <c r="AWN69"/>
      <c r="AWO69"/>
      <c r="AWP69"/>
      <c r="AWQ69"/>
      <c r="AWR69"/>
      <c r="AWS69"/>
      <c r="AWT69"/>
      <c r="AWU69"/>
      <c r="AWV69"/>
      <c r="AWW69"/>
      <c r="AWX69"/>
      <c r="AWY69"/>
      <c r="AWZ69"/>
      <c r="AXA69"/>
      <c r="AXB69"/>
      <c r="AXC69"/>
      <c r="AXD69"/>
      <c r="AXE69"/>
      <c r="AXF69"/>
      <c r="AXG69"/>
      <c r="AXH69"/>
      <c r="AXI69"/>
      <c r="AXJ69"/>
      <c r="AXK69"/>
      <c r="AXL69"/>
      <c r="AXM69"/>
      <c r="AXN69"/>
      <c r="AXO69"/>
      <c r="AXP69"/>
      <c r="AXQ69"/>
      <c r="AXR69"/>
      <c r="AXS69"/>
      <c r="AXT69"/>
      <c r="AXU69"/>
      <c r="AXV69"/>
      <c r="AXW69"/>
      <c r="AXX69"/>
      <c r="AXY69"/>
      <c r="AXZ69"/>
      <c r="AYA69"/>
      <c r="AYB69"/>
      <c r="AYC69"/>
      <c r="AYD69"/>
      <c r="AYE69"/>
      <c r="AYF69"/>
      <c r="AYG69"/>
      <c r="AYH69"/>
      <c r="AYI69"/>
      <c r="AYJ69"/>
      <c r="AYK69"/>
      <c r="AYL69"/>
      <c r="AYM69"/>
      <c r="AYN69"/>
      <c r="AYO69"/>
      <c r="AYP69"/>
      <c r="AYQ69"/>
      <c r="AYR69"/>
      <c r="AYS69"/>
      <c r="AYT69"/>
      <c r="AYU69"/>
      <c r="AYV69"/>
      <c r="AYW69"/>
      <c r="AYX69"/>
      <c r="AYY69"/>
      <c r="AYZ69"/>
      <c r="AZA69"/>
      <c r="AZB69"/>
      <c r="AZC69"/>
      <c r="AZD69"/>
      <c r="AZE69"/>
      <c r="AZF69"/>
      <c r="AZG69"/>
      <c r="AZH69"/>
      <c r="AZI69"/>
      <c r="AZJ69"/>
      <c r="AZK69"/>
      <c r="AZL69"/>
      <c r="AZM69"/>
      <c r="AZN69"/>
      <c r="AZO69"/>
      <c r="AZP69"/>
      <c r="AZQ69"/>
      <c r="AZR69"/>
      <c r="AZS69"/>
      <c r="AZT69"/>
      <c r="AZU69"/>
      <c r="AZV69"/>
      <c r="AZW69"/>
      <c r="AZX69"/>
      <c r="AZY69"/>
      <c r="AZZ69"/>
      <c r="BAA69"/>
      <c r="BAB69"/>
      <c r="BAC69"/>
      <c r="BAD69"/>
      <c r="BAE69"/>
      <c r="BAF69"/>
      <c r="BAG69"/>
      <c r="BAH69"/>
      <c r="BAI69"/>
      <c r="BAJ69"/>
      <c r="BAK69"/>
      <c r="BAL69"/>
      <c r="BAM69"/>
      <c r="BAN69"/>
      <c r="BAO69"/>
      <c r="BAP69"/>
      <c r="BAQ69"/>
      <c r="BAR69"/>
      <c r="BAS69"/>
      <c r="BAT69"/>
      <c r="BAU69"/>
      <c r="BAV69"/>
      <c r="BAW69"/>
      <c r="BAX69"/>
      <c r="BAY69"/>
      <c r="BAZ69"/>
      <c r="BBA69"/>
      <c r="BBB69"/>
      <c r="BBC69"/>
      <c r="BBD69"/>
      <c r="BBE69"/>
      <c r="BBF69"/>
      <c r="BBG69"/>
      <c r="BBH69"/>
      <c r="BBI69"/>
      <c r="BBJ69"/>
      <c r="BBK69"/>
      <c r="BBL69"/>
      <c r="BBM69"/>
      <c r="BBN69"/>
      <c r="BBO69"/>
      <c r="BBP69"/>
      <c r="BBQ69"/>
      <c r="BBR69"/>
      <c r="BBS69"/>
      <c r="BBT69"/>
      <c r="BBU69"/>
      <c r="BBV69"/>
      <c r="BBW69"/>
      <c r="BBX69"/>
      <c r="BBY69"/>
      <c r="BBZ69"/>
      <c r="BCA69"/>
      <c r="BCB69"/>
      <c r="BCC69"/>
      <c r="BCD69"/>
      <c r="BCE69"/>
      <c r="BCF69"/>
      <c r="BCG69"/>
      <c r="BCH69"/>
      <c r="BCI69"/>
      <c r="BCJ69"/>
      <c r="BCK69"/>
      <c r="BCL69"/>
      <c r="BCM69"/>
      <c r="BCN69"/>
      <c r="BCO69"/>
      <c r="BCP69"/>
      <c r="BCQ69"/>
      <c r="BCR69"/>
      <c r="BCS69"/>
      <c r="BCT69"/>
      <c r="BCU69"/>
      <c r="BCV69"/>
      <c r="BCW69"/>
      <c r="BCX69"/>
      <c r="BCY69"/>
      <c r="BCZ69"/>
      <c r="BDA69"/>
      <c r="BDB69"/>
      <c r="BDC69"/>
      <c r="BDD69"/>
      <c r="BDE69"/>
      <c r="BDF69"/>
      <c r="BDG69"/>
      <c r="BDH69"/>
      <c r="BDI69"/>
      <c r="BDJ69"/>
      <c r="BDK69"/>
      <c r="BDL69"/>
      <c r="BDM69"/>
      <c r="BDN69"/>
      <c r="BDO69"/>
      <c r="BDP69"/>
      <c r="BDQ69"/>
      <c r="BDR69"/>
      <c r="BDS69"/>
      <c r="BDT69"/>
      <c r="BDU69"/>
      <c r="BDV69"/>
      <c r="BDW69"/>
      <c r="BDX69"/>
      <c r="BDY69"/>
      <c r="BDZ69"/>
      <c r="BEA69"/>
      <c r="BEB69"/>
      <c r="BEC69"/>
      <c r="BED69"/>
      <c r="BEE69"/>
      <c r="BEF69"/>
      <c r="BEG69"/>
      <c r="BEH69"/>
      <c r="BEI69"/>
      <c r="BEJ69"/>
      <c r="BEK69"/>
      <c r="BEL69"/>
      <c r="BEM69"/>
      <c r="BEN69"/>
      <c r="BEO69"/>
      <c r="BEP69"/>
      <c r="BEQ69"/>
      <c r="BER69"/>
      <c r="BES69"/>
      <c r="BET69"/>
      <c r="BEU69"/>
      <c r="BEV69"/>
      <c r="BEW69"/>
      <c r="BEX69"/>
      <c r="BEY69"/>
      <c r="BEZ69"/>
      <c r="BFA69"/>
      <c r="BFB69"/>
      <c r="BFC69"/>
      <c r="BFD69"/>
      <c r="BFE69"/>
      <c r="BFF69"/>
      <c r="BFG69"/>
      <c r="BFH69"/>
      <c r="BFI69"/>
      <c r="BFJ69"/>
      <c r="BFK69"/>
      <c r="BFL69"/>
      <c r="BFM69"/>
      <c r="BFN69"/>
      <c r="BFO69"/>
      <c r="BFP69"/>
      <c r="BFQ69"/>
      <c r="BFR69"/>
      <c r="BFS69"/>
      <c r="BFT69"/>
      <c r="BFU69"/>
      <c r="BFV69"/>
      <c r="BFW69"/>
      <c r="BFX69"/>
      <c r="BFY69"/>
      <c r="BFZ69"/>
      <c r="BGA69"/>
      <c r="BGB69"/>
      <c r="BGC69"/>
      <c r="BGD69"/>
      <c r="BGE69"/>
      <c r="BGF69"/>
      <c r="BGG69"/>
      <c r="BGH69"/>
      <c r="BGI69"/>
      <c r="BGJ69"/>
      <c r="BGK69"/>
      <c r="BGL69"/>
      <c r="BGM69"/>
      <c r="BGN69"/>
      <c r="BGO69"/>
      <c r="BGP69"/>
      <c r="BGQ69"/>
      <c r="BGR69"/>
      <c r="BGS69"/>
      <c r="BGT69"/>
      <c r="BGU69"/>
      <c r="BGV69"/>
      <c r="BGW69"/>
      <c r="BGX69"/>
      <c r="BGY69"/>
      <c r="BGZ69"/>
      <c r="BHA69"/>
      <c r="BHB69"/>
      <c r="BHC69"/>
      <c r="BHD69"/>
      <c r="BHE69"/>
      <c r="BHF69"/>
      <c r="BHG69"/>
      <c r="BHH69"/>
      <c r="BHI69"/>
      <c r="BHJ69"/>
      <c r="BHK69"/>
      <c r="BHL69"/>
      <c r="BHM69"/>
      <c r="BHN69"/>
      <c r="BHO69"/>
      <c r="BHP69"/>
      <c r="BHQ69"/>
      <c r="BHR69"/>
      <c r="BHS69"/>
      <c r="BHT69"/>
      <c r="BHU69"/>
      <c r="BHV69"/>
      <c r="BHW69"/>
      <c r="BHX69"/>
      <c r="BHY69"/>
      <c r="BHZ69"/>
      <c r="BIA69"/>
      <c r="BIB69"/>
      <c r="BIC69"/>
      <c r="BID69"/>
      <c r="BIE69"/>
      <c r="BIF69"/>
      <c r="BIG69"/>
      <c r="BIH69"/>
      <c r="BII69"/>
      <c r="BIJ69"/>
      <c r="BIK69"/>
      <c r="BIL69"/>
      <c r="BIM69"/>
      <c r="BIN69"/>
      <c r="BIO69"/>
      <c r="BIP69"/>
      <c r="BIQ69"/>
      <c r="BIR69"/>
      <c r="BIS69"/>
      <c r="BIT69"/>
      <c r="BIU69"/>
      <c r="BIV69"/>
      <c r="BIW69"/>
      <c r="BIX69"/>
      <c r="BIY69"/>
      <c r="BIZ69"/>
      <c r="BJA69"/>
      <c r="BJB69"/>
      <c r="BJC69"/>
      <c r="BJD69"/>
      <c r="BJE69"/>
      <c r="BJF69"/>
      <c r="BJG69"/>
      <c r="BJH69"/>
      <c r="BJI69"/>
      <c r="BJJ69"/>
      <c r="BJK69"/>
      <c r="BJL69"/>
      <c r="BJM69"/>
      <c r="BJN69"/>
      <c r="BJO69"/>
      <c r="BJP69"/>
      <c r="BJQ69"/>
      <c r="BJR69"/>
      <c r="BJS69"/>
      <c r="BJT69"/>
      <c r="BJU69"/>
      <c r="BJV69"/>
      <c r="BJW69"/>
      <c r="BJX69"/>
      <c r="BJY69"/>
      <c r="BJZ69"/>
      <c r="BKA69"/>
      <c r="BKB69"/>
      <c r="BKC69"/>
      <c r="BKD69"/>
      <c r="BKE69"/>
      <c r="BKF69"/>
      <c r="BKG69"/>
      <c r="BKH69"/>
      <c r="BKI69"/>
      <c r="BKJ69"/>
      <c r="BKK69"/>
      <c r="BKL69"/>
      <c r="BKM69"/>
      <c r="BKN69"/>
      <c r="BKO69"/>
      <c r="BKP69"/>
      <c r="BKQ69"/>
      <c r="BKR69"/>
      <c r="BKS69"/>
      <c r="BKT69"/>
      <c r="BKU69"/>
      <c r="BKV69"/>
      <c r="BKW69"/>
      <c r="BKX69"/>
      <c r="BKY69"/>
      <c r="BKZ69"/>
      <c r="BLA69"/>
      <c r="BLB69"/>
      <c r="BLC69"/>
      <c r="BLD69"/>
      <c r="BLE69"/>
      <c r="BLF69"/>
      <c r="BLG69"/>
      <c r="BLH69"/>
      <c r="BLI69"/>
      <c r="BLJ69"/>
      <c r="BLK69"/>
      <c r="BLL69"/>
      <c r="BLM69"/>
      <c r="BLN69"/>
      <c r="BLO69"/>
      <c r="BLP69"/>
      <c r="BLQ69"/>
      <c r="BLR69"/>
      <c r="BLS69"/>
      <c r="BLT69"/>
      <c r="BLU69"/>
      <c r="BLV69"/>
      <c r="BLW69"/>
      <c r="BLX69"/>
      <c r="BLY69"/>
      <c r="BLZ69"/>
      <c r="BMA69"/>
      <c r="BMB69"/>
      <c r="BMC69"/>
      <c r="BMD69"/>
      <c r="BME69"/>
      <c r="BMF69"/>
      <c r="BMG69"/>
      <c r="BMH69"/>
      <c r="BMI69"/>
      <c r="BMJ69"/>
      <c r="BMK69"/>
      <c r="BML69"/>
      <c r="BMM69"/>
      <c r="BMN69"/>
      <c r="BMO69"/>
      <c r="BMP69"/>
      <c r="BMQ69"/>
      <c r="BMR69"/>
      <c r="BMS69"/>
      <c r="BMT69"/>
      <c r="BMU69"/>
      <c r="BMV69"/>
      <c r="BMW69"/>
      <c r="BMX69"/>
      <c r="BMY69"/>
      <c r="BMZ69"/>
      <c r="BNA69"/>
      <c r="BNB69"/>
      <c r="BNC69"/>
      <c r="BND69"/>
      <c r="BNE69"/>
      <c r="BNF69"/>
      <c r="BNG69"/>
      <c r="BNH69"/>
      <c r="BNI69"/>
      <c r="BNJ69"/>
      <c r="BNK69"/>
      <c r="BNL69"/>
      <c r="BNM69"/>
      <c r="BNN69"/>
      <c r="BNO69"/>
      <c r="BNP69"/>
      <c r="BNQ69"/>
      <c r="BNR69"/>
      <c r="BNS69"/>
      <c r="BNT69"/>
      <c r="BNU69"/>
      <c r="BNV69"/>
      <c r="BNW69"/>
      <c r="BNX69"/>
      <c r="BNY69"/>
      <c r="BNZ69"/>
      <c r="BOA69"/>
      <c r="BOB69"/>
      <c r="BOC69"/>
      <c r="BOD69"/>
      <c r="BOE69"/>
      <c r="BOF69"/>
      <c r="BOG69"/>
      <c r="BOH69"/>
      <c r="BOI69"/>
      <c r="BOJ69"/>
      <c r="BOK69"/>
      <c r="BOL69"/>
      <c r="BOM69"/>
      <c r="BON69"/>
      <c r="BOO69"/>
      <c r="BOP69"/>
      <c r="BOQ69"/>
      <c r="BOR69"/>
      <c r="BOS69"/>
      <c r="BOT69"/>
      <c r="BOU69"/>
      <c r="BOV69"/>
      <c r="BOW69"/>
      <c r="BOX69"/>
      <c r="BOY69"/>
      <c r="BOZ69"/>
      <c r="BPA69"/>
      <c r="BPB69"/>
      <c r="BPC69"/>
      <c r="BPD69"/>
      <c r="BPE69"/>
      <c r="BPF69"/>
      <c r="BPG69"/>
      <c r="BPH69"/>
      <c r="BPI69"/>
      <c r="BPJ69"/>
      <c r="BPK69"/>
      <c r="BPL69"/>
      <c r="BPM69"/>
      <c r="BPN69"/>
      <c r="BPO69"/>
      <c r="BPP69"/>
      <c r="BPQ69"/>
      <c r="BPR69"/>
      <c r="BPS69"/>
      <c r="BPT69"/>
      <c r="BPU69"/>
      <c r="BPV69"/>
      <c r="BPW69"/>
      <c r="BPX69"/>
      <c r="BPY69"/>
      <c r="BPZ69"/>
      <c r="BQA69"/>
      <c r="BQB69"/>
      <c r="BQC69"/>
      <c r="BQD69"/>
      <c r="BQE69"/>
      <c r="BQF69"/>
      <c r="BQG69"/>
      <c r="BQH69"/>
      <c r="BQI69"/>
      <c r="BQJ69"/>
      <c r="BQK69"/>
      <c r="BQL69"/>
      <c r="BQM69"/>
      <c r="BQN69"/>
      <c r="BQO69"/>
      <c r="BQP69"/>
      <c r="BQQ69"/>
      <c r="BQR69"/>
      <c r="BQS69"/>
      <c r="BQT69"/>
      <c r="BQU69"/>
      <c r="BQV69"/>
      <c r="BQW69"/>
      <c r="BQX69"/>
      <c r="BQY69"/>
      <c r="BQZ69"/>
      <c r="BRA69"/>
      <c r="BRB69"/>
      <c r="BRC69"/>
      <c r="BRD69"/>
      <c r="BRE69"/>
      <c r="BRF69"/>
      <c r="BRG69"/>
      <c r="BRH69"/>
      <c r="BRI69"/>
      <c r="BRJ69"/>
      <c r="BRK69"/>
      <c r="BRL69"/>
      <c r="BRM69"/>
      <c r="BRN69"/>
      <c r="BRO69"/>
      <c r="BRP69"/>
      <c r="BRQ69"/>
      <c r="BRR69"/>
      <c r="BRS69"/>
      <c r="BRT69"/>
      <c r="BRU69"/>
      <c r="BRV69"/>
      <c r="BRW69"/>
      <c r="BRX69"/>
      <c r="BRY69"/>
      <c r="BRZ69"/>
      <c r="BSA69"/>
      <c r="BSB69"/>
      <c r="BSC69"/>
      <c r="BSD69"/>
      <c r="BSE69"/>
      <c r="BSF69"/>
      <c r="BSG69"/>
      <c r="BSH69"/>
      <c r="BSI69"/>
      <c r="BSJ69"/>
      <c r="BSK69"/>
      <c r="BSL69"/>
      <c r="BSM69"/>
      <c r="BSN69"/>
      <c r="BSO69"/>
      <c r="BSP69"/>
      <c r="BSQ69"/>
      <c r="BSR69"/>
      <c r="BSS69"/>
      <c r="BST69"/>
      <c r="BSU69"/>
      <c r="BSV69"/>
      <c r="BSW69"/>
      <c r="BSX69"/>
      <c r="BSY69"/>
      <c r="BSZ69"/>
      <c r="BTA69"/>
      <c r="BTB69"/>
      <c r="BTC69"/>
      <c r="BTD69"/>
      <c r="BTE69"/>
      <c r="BTF69"/>
      <c r="BTG69"/>
      <c r="BTH69"/>
      <c r="BTI69"/>
      <c r="BTJ69"/>
      <c r="BTK69"/>
      <c r="BTL69"/>
      <c r="BTM69"/>
      <c r="BTN69"/>
      <c r="BTO69"/>
      <c r="BTP69"/>
      <c r="BTQ69"/>
      <c r="BTR69"/>
      <c r="BTS69"/>
      <c r="BTT69"/>
      <c r="BTU69"/>
      <c r="BTV69"/>
      <c r="BTW69"/>
      <c r="BTX69"/>
      <c r="BTY69"/>
      <c r="BTZ69"/>
      <c r="BUA69"/>
      <c r="BUB69"/>
      <c r="BUC69"/>
      <c r="BUD69"/>
      <c r="BUE69"/>
      <c r="BUF69"/>
      <c r="BUG69"/>
      <c r="BUH69"/>
      <c r="BUI69"/>
      <c r="BUJ69"/>
      <c r="BUK69"/>
      <c r="BUL69"/>
      <c r="BUM69"/>
      <c r="BUN69"/>
      <c r="BUO69"/>
      <c r="BUP69"/>
      <c r="BUQ69"/>
      <c r="BUR69"/>
      <c r="BUS69"/>
      <c r="BUT69"/>
      <c r="BUU69"/>
      <c r="BUV69"/>
      <c r="BUW69"/>
      <c r="BUX69"/>
      <c r="BUY69"/>
      <c r="BUZ69"/>
      <c r="BVA69"/>
      <c r="BVB69"/>
      <c r="BVC69"/>
      <c r="BVD69"/>
      <c r="BVE69"/>
      <c r="BVF69"/>
      <c r="BVG69"/>
      <c r="BVH69"/>
      <c r="BVI69"/>
      <c r="BVJ69"/>
      <c r="BVK69"/>
      <c r="BVL69"/>
      <c r="BVM69"/>
      <c r="BVN69"/>
      <c r="BVO69"/>
      <c r="BVP69"/>
      <c r="BVQ69"/>
      <c r="BVR69"/>
      <c r="BVS69"/>
      <c r="BVT69"/>
      <c r="BVU69"/>
      <c r="BVV69"/>
      <c r="BVW69"/>
      <c r="BVX69"/>
      <c r="BVY69"/>
      <c r="BVZ69"/>
      <c r="BWA69"/>
      <c r="BWB69"/>
      <c r="BWC69"/>
      <c r="BWD69"/>
      <c r="BWE69"/>
      <c r="BWF69"/>
      <c r="BWG69"/>
      <c r="BWH69"/>
      <c r="BWI69"/>
      <c r="BWJ69"/>
      <c r="BWK69"/>
      <c r="BWL69"/>
      <c r="BWM69"/>
      <c r="BWN69"/>
      <c r="BWO69"/>
      <c r="BWP69"/>
      <c r="BWQ69"/>
      <c r="BWR69"/>
      <c r="BWS69"/>
      <c r="BWT69"/>
      <c r="BWU69"/>
      <c r="BWV69"/>
      <c r="BWW69"/>
      <c r="BWX69"/>
      <c r="BWY69"/>
      <c r="BWZ69"/>
      <c r="BXA69"/>
      <c r="BXB69"/>
      <c r="BXC69"/>
      <c r="BXD69"/>
      <c r="BXE69"/>
      <c r="BXF69"/>
      <c r="BXG69"/>
      <c r="BXH69"/>
      <c r="BXI69"/>
      <c r="BXJ69"/>
      <c r="BXK69"/>
      <c r="BXL69"/>
      <c r="BXM69"/>
      <c r="BXN69"/>
      <c r="BXO69"/>
      <c r="BXP69"/>
      <c r="BXQ69"/>
      <c r="BXR69"/>
      <c r="BXS69"/>
      <c r="BXT69"/>
      <c r="BXU69"/>
      <c r="BXV69"/>
      <c r="BXW69"/>
      <c r="BXX69"/>
      <c r="BXY69"/>
      <c r="BXZ69"/>
      <c r="BYA69"/>
      <c r="BYB69"/>
      <c r="BYC69"/>
      <c r="BYD69"/>
      <c r="BYE69"/>
      <c r="BYF69"/>
      <c r="BYG69"/>
      <c r="BYH69"/>
      <c r="BYI69"/>
      <c r="BYJ69"/>
      <c r="BYK69"/>
      <c r="BYL69"/>
      <c r="BYM69"/>
      <c r="BYN69"/>
      <c r="BYO69"/>
      <c r="BYP69"/>
      <c r="BYQ69"/>
      <c r="BYR69"/>
      <c r="BYS69"/>
      <c r="BYT69"/>
      <c r="BYU69"/>
      <c r="BYV69"/>
      <c r="BYW69"/>
      <c r="BYX69"/>
      <c r="BYY69"/>
      <c r="BYZ69"/>
      <c r="BZA69"/>
      <c r="BZB69"/>
      <c r="BZC69"/>
      <c r="BZD69"/>
      <c r="BZE69"/>
      <c r="BZF69"/>
      <c r="BZG69"/>
      <c r="BZH69"/>
      <c r="BZI69"/>
      <c r="BZJ69"/>
      <c r="BZK69"/>
      <c r="BZL69"/>
      <c r="BZM69"/>
      <c r="BZN69"/>
      <c r="BZO69"/>
      <c r="BZP69"/>
      <c r="BZQ69"/>
      <c r="BZR69"/>
      <c r="BZS69"/>
      <c r="BZT69"/>
      <c r="BZU69"/>
      <c r="BZV69"/>
      <c r="BZW69"/>
      <c r="BZX69"/>
      <c r="BZY69"/>
      <c r="BZZ69"/>
      <c r="CAA69"/>
      <c r="CAB69"/>
      <c r="CAC69"/>
      <c r="CAD69"/>
      <c r="CAE69"/>
      <c r="CAF69"/>
      <c r="CAG69"/>
      <c r="CAH69"/>
      <c r="CAI69"/>
      <c r="CAJ69"/>
      <c r="CAK69"/>
      <c r="CAL69"/>
      <c r="CAM69"/>
      <c r="CAN69"/>
      <c r="CAO69"/>
      <c r="CAP69"/>
      <c r="CAQ69"/>
      <c r="CAR69"/>
      <c r="CAS69"/>
      <c r="CAT69"/>
      <c r="CAU69"/>
      <c r="CAV69"/>
      <c r="CAW69"/>
      <c r="CAX69"/>
      <c r="CAY69"/>
      <c r="CAZ69"/>
      <c r="CBA69"/>
      <c r="CBB69"/>
      <c r="CBC69"/>
      <c r="CBD69"/>
      <c r="CBE69"/>
      <c r="CBF69"/>
      <c r="CBG69"/>
      <c r="CBH69"/>
      <c r="CBI69"/>
      <c r="CBJ69"/>
      <c r="CBK69"/>
      <c r="CBL69"/>
      <c r="CBM69"/>
      <c r="CBN69"/>
      <c r="CBO69"/>
      <c r="CBP69"/>
      <c r="CBQ69"/>
      <c r="CBR69"/>
      <c r="CBS69"/>
      <c r="CBT69"/>
      <c r="CBU69"/>
      <c r="CBV69"/>
      <c r="CBW69"/>
      <c r="CBX69"/>
      <c r="CBY69"/>
      <c r="CBZ69"/>
      <c r="CCA69"/>
      <c r="CCB69"/>
      <c r="CCC69"/>
      <c r="CCD69"/>
      <c r="CCE69"/>
      <c r="CCF69"/>
      <c r="CCG69"/>
      <c r="CCH69"/>
      <c r="CCI69"/>
      <c r="CCJ69"/>
      <c r="CCK69"/>
      <c r="CCL69"/>
      <c r="CCM69"/>
      <c r="CCN69"/>
      <c r="CCO69"/>
      <c r="CCP69"/>
      <c r="CCQ69"/>
      <c r="CCR69"/>
      <c r="CCS69"/>
      <c r="CCT69"/>
      <c r="CCU69"/>
      <c r="CCV69"/>
      <c r="CCW69"/>
      <c r="CCX69"/>
      <c r="CCY69"/>
      <c r="CCZ69"/>
      <c r="CDA69"/>
      <c r="CDB69"/>
      <c r="CDC69"/>
      <c r="CDD69"/>
      <c r="CDE69"/>
      <c r="CDF69"/>
      <c r="CDG69"/>
      <c r="CDH69"/>
      <c r="CDI69"/>
      <c r="CDJ69"/>
      <c r="CDK69"/>
      <c r="CDL69"/>
      <c r="CDM69"/>
      <c r="CDN69"/>
      <c r="CDO69"/>
      <c r="CDP69"/>
      <c r="CDQ69"/>
      <c r="CDR69"/>
      <c r="CDS69"/>
      <c r="CDT69"/>
      <c r="CDU69"/>
      <c r="CDV69"/>
      <c r="CDW69"/>
      <c r="CDX69"/>
      <c r="CDY69"/>
      <c r="CDZ69"/>
      <c r="CEA69"/>
      <c r="CEB69"/>
      <c r="CEC69"/>
      <c r="CED69"/>
      <c r="CEE69"/>
      <c r="CEF69"/>
      <c r="CEG69"/>
      <c r="CEH69"/>
      <c r="CEI69"/>
      <c r="CEJ69"/>
      <c r="CEK69"/>
      <c r="CEL69"/>
      <c r="CEM69"/>
      <c r="CEN69"/>
      <c r="CEO69"/>
      <c r="CEP69"/>
      <c r="CEQ69"/>
      <c r="CER69"/>
      <c r="CES69"/>
      <c r="CET69"/>
      <c r="CEU69"/>
      <c r="CEV69"/>
      <c r="CEW69"/>
      <c r="CEX69"/>
      <c r="CEY69"/>
      <c r="CEZ69"/>
      <c r="CFA69"/>
      <c r="CFB69"/>
      <c r="CFC69"/>
      <c r="CFD69"/>
      <c r="CFE69"/>
      <c r="CFF69"/>
      <c r="CFG69"/>
      <c r="CFH69"/>
      <c r="CFI69"/>
      <c r="CFJ69"/>
      <c r="CFK69"/>
      <c r="CFL69"/>
      <c r="CFM69"/>
      <c r="CFN69"/>
      <c r="CFO69"/>
      <c r="CFP69"/>
      <c r="CFQ69"/>
      <c r="CFR69"/>
      <c r="CFS69"/>
      <c r="CFT69"/>
      <c r="CFU69"/>
      <c r="CFV69"/>
      <c r="CFW69"/>
      <c r="CFX69"/>
      <c r="CFY69"/>
      <c r="CFZ69"/>
      <c r="CGA69"/>
      <c r="CGB69"/>
      <c r="CGC69"/>
      <c r="CGD69"/>
      <c r="CGE69"/>
      <c r="CGF69"/>
      <c r="CGG69"/>
      <c r="CGH69"/>
      <c r="CGI69"/>
      <c r="CGJ69"/>
      <c r="CGK69"/>
      <c r="CGL69"/>
      <c r="CGM69"/>
      <c r="CGN69"/>
      <c r="CGO69"/>
      <c r="CGP69"/>
      <c r="CGQ69"/>
      <c r="CGR69"/>
      <c r="CGS69"/>
      <c r="CGT69"/>
      <c r="CGU69"/>
      <c r="CGV69"/>
      <c r="CGW69"/>
      <c r="CGX69"/>
      <c r="CGY69"/>
      <c r="CGZ69"/>
      <c r="CHA69"/>
      <c r="CHB69"/>
      <c r="CHC69"/>
      <c r="CHD69"/>
      <c r="CHE69"/>
      <c r="CHF69"/>
      <c r="CHG69"/>
      <c r="CHH69"/>
      <c r="CHI69"/>
      <c r="CHJ69"/>
      <c r="CHK69"/>
      <c r="CHL69"/>
      <c r="CHM69"/>
      <c r="CHN69"/>
      <c r="CHO69"/>
      <c r="CHP69"/>
      <c r="CHQ69"/>
      <c r="CHR69"/>
      <c r="CHS69"/>
      <c r="CHT69"/>
      <c r="CHU69"/>
      <c r="CHV69"/>
      <c r="CHW69"/>
      <c r="CHX69"/>
      <c r="CHY69"/>
      <c r="CHZ69"/>
      <c r="CIA69"/>
      <c r="CIB69"/>
      <c r="CIC69"/>
      <c r="CID69"/>
      <c r="CIE69"/>
      <c r="CIF69"/>
      <c r="CIG69"/>
      <c r="CIH69"/>
      <c r="CII69"/>
      <c r="CIJ69"/>
      <c r="CIK69"/>
      <c r="CIL69"/>
      <c r="CIM69"/>
      <c r="CIN69"/>
      <c r="CIO69"/>
      <c r="CIP69"/>
      <c r="CIQ69"/>
      <c r="CIR69"/>
      <c r="CIS69"/>
      <c r="CIT69"/>
      <c r="CIU69"/>
      <c r="CIV69"/>
      <c r="CIW69"/>
      <c r="CIX69"/>
      <c r="CIY69"/>
      <c r="CIZ69"/>
      <c r="CJA69"/>
      <c r="CJB69"/>
      <c r="CJC69"/>
      <c r="CJD69"/>
      <c r="CJE69"/>
      <c r="CJF69"/>
      <c r="CJG69"/>
      <c r="CJH69"/>
      <c r="CJI69"/>
      <c r="CJJ69"/>
      <c r="CJK69"/>
      <c r="CJL69"/>
      <c r="CJM69"/>
      <c r="CJN69"/>
      <c r="CJO69"/>
      <c r="CJP69"/>
      <c r="CJQ69"/>
      <c r="CJR69"/>
      <c r="CJS69"/>
      <c r="CJT69"/>
      <c r="CJU69"/>
      <c r="CJV69"/>
      <c r="CJW69"/>
      <c r="CJX69"/>
      <c r="CJY69"/>
      <c r="CJZ69"/>
      <c r="CKA69"/>
      <c r="CKB69"/>
      <c r="CKC69"/>
      <c r="CKD69"/>
      <c r="CKE69"/>
      <c r="CKF69"/>
      <c r="CKG69"/>
      <c r="CKH69"/>
      <c r="CKI69"/>
      <c r="CKJ69"/>
      <c r="CKK69"/>
      <c r="CKL69"/>
      <c r="CKM69"/>
      <c r="CKN69"/>
      <c r="CKO69"/>
      <c r="CKP69"/>
      <c r="CKQ69"/>
      <c r="CKR69"/>
      <c r="CKS69"/>
      <c r="CKT69"/>
      <c r="CKU69"/>
      <c r="CKV69"/>
      <c r="CKW69"/>
      <c r="CKX69"/>
      <c r="CKY69"/>
      <c r="CKZ69"/>
      <c r="CLA69"/>
      <c r="CLB69"/>
      <c r="CLC69"/>
      <c r="CLD69"/>
      <c r="CLE69"/>
      <c r="CLF69"/>
      <c r="CLG69"/>
      <c r="CLH69"/>
      <c r="CLI69"/>
      <c r="CLJ69"/>
      <c r="CLK69"/>
      <c r="CLL69"/>
      <c r="CLM69"/>
      <c r="CLN69"/>
      <c r="CLO69"/>
      <c r="CLP69"/>
      <c r="CLQ69"/>
      <c r="CLR69"/>
      <c r="CLS69"/>
      <c r="CLT69"/>
      <c r="CLU69"/>
      <c r="CLV69"/>
      <c r="CLW69"/>
      <c r="CLX69"/>
      <c r="CLY69"/>
      <c r="CLZ69"/>
      <c r="CMA69"/>
      <c r="CMB69"/>
      <c r="CMC69"/>
      <c r="CMD69"/>
      <c r="CME69"/>
      <c r="CMF69"/>
      <c r="CMG69"/>
      <c r="CMH69"/>
      <c r="CMI69"/>
      <c r="CMJ69"/>
      <c r="CMK69"/>
      <c r="CML69"/>
      <c r="CMM69"/>
      <c r="CMN69"/>
      <c r="CMO69"/>
      <c r="CMP69"/>
      <c r="CMQ69"/>
      <c r="CMR69"/>
      <c r="CMS69"/>
      <c r="CMT69"/>
      <c r="CMU69"/>
      <c r="CMV69"/>
      <c r="CMW69"/>
      <c r="CMX69"/>
      <c r="CMY69"/>
      <c r="CMZ69"/>
      <c r="CNA69"/>
      <c r="CNB69"/>
      <c r="CNC69"/>
      <c r="CND69"/>
      <c r="CNE69"/>
      <c r="CNF69"/>
      <c r="CNG69"/>
      <c r="CNH69"/>
      <c r="CNI69"/>
      <c r="CNJ69"/>
      <c r="CNK69"/>
      <c r="CNL69"/>
      <c r="CNM69"/>
      <c r="CNN69"/>
      <c r="CNO69"/>
      <c r="CNP69"/>
      <c r="CNQ69"/>
      <c r="CNR69"/>
      <c r="CNS69"/>
      <c r="CNT69"/>
      <c r="CNU69"/>
      <c r="CNV69"/>
      <c r="CNW69"/>
      <c r="CNX69"/>
      <c r="CNY69"/>
      <c r="CNZ69"/>
      <c r="COA69"/>
      <c r="COB69"/>
      <c r="COC69"/>
      <c r="COD69"/>
      <c r="COE69"/>
      <c r="COF69"/>
      <c r="COG69"/>
      <c r="COH69"/>
      <c r="COI69"/>
      <c r="COJ69"/>
      <c r="COK69"/>
      <c r="COL69"/>
      <c r="COM69"/>
      <c r="CON69"/>
      <c r="COO69"/>
      <c r="COP69"/>
      <c r="COQ69"/>
      <c r="COR69"/>
      <c r="COS69"/>
      <c r="COT69"/>
      <c r="COU69"/>
      <c r="COV69"/>
      <c r="COW69"/>
      <c r="COX69"/>
      <c r="COY69"/>
      <c r="COZ69"/>
      <c r="CPA69"/>
      <c r="CPB69"/>
      <c r="CPC69"/>
      <c r="CPD69"/>
      <c r="CPE69"/>
      <c r="CPF69"/>
      <c r="CPG69"/>
      <c r="CPH69"/>
      <c r="CPI69"/>
      <c r="CPJ69"/>
      <c r="CPK69"/>
      <c r="CPL69"/>
      <c r="CPM69"/>
      <c r="CPN69"/>
      <c r="CPO69"/>
      <c r="CPP69"/>
      <c r="CPQ69"/>
      <c r="CPR69"/>
      <c r="CPS69"/>
      <c r="CPT69"/>
      <c r="CPU69"/>
      <c r="CPV69"/>
      <c r="CPW69"/>
      <c r="CPX69"/>
      <c r="CPY69"/>
      <c r="CPZ69"/>
      <c r="CQA69"/>
      <c r="CQB69"/>
      <c r="CQC69"/>
      <c r="CQD69"/>
      <c r="CQE69"/>
      <c r="CQF69"/>
      <c r="CQG69"/>
      <c r="CQH69"/>
      <c r="CQI69"/>
      <c r="CQJ69"/>
      <c r="CQK69"/>
      <c r="CQL69"/>
      <c r="CQM69"/>
      <c r="CQN69"/>
      <c r="CQO69"/>
      <c r="CQP69"/>
      <c r="CQQ69"/>
      <c r="CQR69"/>
      <c r="CQS69"/>
      <c r="CQT69"/>
      <c r="CQU69"/>
      <c r="CQV69"/>
      <c r="CQW69"/>
      <c r="CQX69"/>
      <c r="CQY69"/>
      <c r="CQZ69"/>
      <c r="CRA69"/>
      <c r="CRB69"/>
      <c r="CRC69"/>
      <c r="CRD69"/>
      <c r="CRE69"/>
      <c r="CRF69"/>
      <c r="CRG69"/>
      <c r="CRH69"/>
      <c r="CRI69"/>
      <c r="CRJ69"/>
      <c r="CRK69"/>
      <c r="CRL69"/>
      <c r="CRM69"/>
      <c r="CRN69"/>
      <c r="CRO69"/>
      <c r="CRP69"/>
      <c r="CRQ69"/>
      <c r="CRR69"/>
      <c r="CRS69"/>
      <c r="CRT69"/>
      <c r="CRU69"/>
      <c r="CRV69"/>
      <c r="CRW69"/>
      <c r="CRX69"/>
      <c r="CRY69"/>
      <c r="CRZ69"/>
      <c r="CSA69"/>
      <c r="CSB69"/>
      <c r="CSC69"/>
      <c r="CSD69"/>
      <c r="CSE69"/>
      <c r="CSF69"/>
      <c r="CSG69"/>
      <c r="CSH69"/>
      <c r="CSI69"/>
      <c r="CSJ69"/>
      <c r="CSK69"/>
      <c r="CSL69"/>
      <c r="CSM69"/>
      <c r="CSN69"/>
      <c r="CSO69"/>
      <c r="CSP69"/>
      <c r="CSQ69"/>
      <c r="CSR69"/>
      <c r="CSS69"/>
      <c r="CST69"/>
      <c r="CSU69"/>
      <c r="CSV69"/>
      <c r="CSW69"/>
      <c r="CSX69"/>
      <c r="CSY69"/>
      <c r="CSZ69"/>
      <c r="CTA69"/>
      <c r="CTB69"/>
      <c r="CTC69"/>
      <c r="CTD69"/>
      <c r="CTE69"/>
      <c r="CTF69"/>
      <c r="CTG69"/>
      <c r="CTH69"/>
      <c r="CTI69"/>
      <c r="CTJ69"/>
      <c r="CTK69"/>
      <c r="CTL69"/>
      <c r="CTM69"/>
      <c r="CTN69"/>
      <c r="CTO69"/>
      <c r="CTP69"/>
      <c r="CTQ69"/>
      <c r="CTR69"/>
      <c r="CTS69"/>
      <c r="CTT69"/>
      <c r="CTU69"/>
      <c r="CTV69"/>
      <c r="CTW69"/>
      <c r="CTX69"/>
      <c r="CTY69"/>
      <c r="CTZ69"/>
      <c r="CUA69"/>
      <c r="CUB69"/>
      <c r="CUC69"/>
      <c r="CUD69"/>
      <c r="CUE69"/>
      <c r="CUF69"/>
      <c r="CUG69"/>
      <c r="CUH69"/>
      <c r="CUI69"/>
      <c r="CUJ69"/>
      <c r="CUK69"/>
      <c r="CUL69"/>
      <c r="CUM69"/>
      <c r="CUN69"/>
      <c r="CUO69"/>
      <c r="CUP69"/>
      <c r="CUQ69"/>
      <c r="CUR69"/>
      <c r="CUS69"/>
      <c r="CUT69"/>
      <c r="CUU69"/>
      <c r="CUV69"/>
      <c r="CUW69"/>
      <c r="CUX69"/>
      <c r="CUY69"/>
      <c r="CUZ69"/>
      <c r="CVA69"/>
      <c r="CVB69"/>
      <c r="CVC69"/>
      <c r="CVD69"/>
      <c r="CVE69"/>
      <c r="CVF69"/>
      <c r="CVG69"/>
      <c r="CVH69"/>
      <c r="CVI69"/>
      <c r="CVJ69"/>
      <c r="CVK69"/>
      <c r="CVL69"/>
      <c r="CVM69"/>
      <c r="CVN69"/>
      <c r="CVO69"/>
      <c r="CVP69"/>
      <c r="CVQ69"/>
      <c r="CVR69"/>
      <c r="CVS69"/>
      <c r="CVT69"/>
      <c r="CVU69"/>
      <c r="CVV69"/>
      <c r="CVW69"/>
      <c r="CVX69"/>
      <c r="CVY69"/>
      <c r="CVZ69"/>
      <c r="CWA69"/>
      <c r="CWB69"/>
      <c r="CWC69"/>
      <c r="CWD69"/>
      <c r="CWE69"/>
      <c r="CWF69"/>
      <c r="CWG69"/>
      <c r="CWH69"/>
      <c r="CWI69"/>
      <c r="CWJ69"/>
      <c r="CWK69"/>
      <c r="CWL69"/>
      <c r="CWM69"/>
      <c r="CWN69"/>
      <c r="CWO69"/>
      <c r="CWP69"/>
      <c r="CWQ69"/>
      <c r="CWR69"/>
      <c r="CWS69"/>
      <c r="CWT69"/>
      <c r="CWU69"/>
      <c r="CWV69"/>
      <c r="CWW69"/>
      <c r="CWX69"/>
      <c r="CWY69"/>
      <c r="CWZ69"/>
      <c r="CXA69"/>
      <c r="CXB69"/>
      <c r="CXC69"/>
      <c r="CXD69"/>
      <c r="CXE69"/>
      <c r="CXF69"/>
      <c r="CXG69"/>
      <c r="CXH69"/>
      <c r="CXI69"/>
      <c r="CXJ69"/>
      <c r="CXK69"/>
      <c r="CXL69"/>
      <c r="CXM69"/>
      <c r="CXN69"/>
      <c r="CXO69"/>
      <c r="CXP69"/>
      <c r="CXQ69"/>
      <c r="CXR69"/>
      <c r="CXS69"/>
      <c r="CXT69"/>
      <c r="CXU69"/>
      <c r="CXV69"/>
      <c r="CXW69"/>
      <c r="CXX69"/>
      <c r="CXY69"/>
      <c r="CXZ69"/>
      <c r="CYA69"/>
      <c r="CYB69"/>
      <c r="CYC69"/>
      <c r="CYD69"/>
      <c r="CYE69"/>
      <c r="CYF69"/>
      <c r="CYG69"/>
      <c r="CYH69"/>
      <c r="CYI69"/>
      <c r="CYJ69"/>
      <c r="CYK69"/>
      <c r="CYL69"/>
      <c r="CYM69"/>
      <c r="CYN69"/>
      <c r="CYO69"/>
      <c r="CYP69"/>
      <c r="CYQ69"/>
      <c r="CYR69"/>
      <c r="CYS69"/>
      <c r="CYT69"/>
      <c r="CYU69"/>
      <c r="CYV69"/>
      <c r="CYW69"/>
      <c r="CYX69"/>
      <c r="CYY69"/>
      <c r="CYZ69"/>
      <c r="CZA69"/>
      <c r="CZB69"/>
      <c r="CZC69"/>
      <c r="CZD69"/>
      <c r="CZE69"/>
      <c r="CZF69"/>
      <c r="CZG69"/>
      <c r="CZH69"/>
      <c r="CZI69"/>
      <c r="CZJ69"/>
      <c r="CZK69"/>
      <c r="CZL69"/>
      <c r="CZM69"/>
      <c r="CZN69"/>
      <c r="CZO69"/>
      <c r="CZP69"/>
      <c r="CZQ69"/>
      <c r="CZR69"/>
      <c r="CZS69"/>
      <c r="CZT69"/>
      <c r="CZU69"/>
      <c r="CZV69"/>
      <c r="CZW69"/>
      <c r="CZX69"/>
      <c r="CZY69"/>
      <c r="CZZ69"/>
      <c r="DAA69"/>
      <c r="DAB69"/>
      <c r="DAC69"/>
      <c r="DAD69"/>
      <c r="DAE69"/>
      <c r="DAF69"/>
      <c r="DAG69"/>
      <c r="DAH69"/>
      <c r="DAI69"/>
      <c r="DAJ69"/>
      <c r="DAK69"/>
      <c r="DAL69"/>
      <c r="DAM69"/>
      <c r="DAN69"/>
      <c r="DAO69"/>
      <c r="DAP69"/>
      <c r="DAQ69"/>
      <c r="DAR69"/>
      <c r="DAS69"/>
      <c r="DAT69"/>
      <c r="DAU69"/>
      <c r="DAV69"/>
      <c r="DAW69"/>
      <c r="DAX69"/>
      <c r="DAY69"/>
      <c r="DAZ69"/>
      <c r="DBA69"/>
      <c r="DBB69"/>
      <c r="DBC69"/>
      <c r="DBD69"/>
      <c r="DBE69"/>
      <c r="DBF69"/>
      <c r="DBG69"/>
      <c r="DBH69"/>
      <c r="DBI69"/>
      <c r="DBJ69"/>
      <c r="DBK69"/>
      <c r="DBL69"/>
      <c r="DBM69"/>
      <c r="DBN69"/>
      <c r="DBO69"/>
      <c r="DBP69"/>
      <c r="DBQ69"/>
      <c r="DBR69"/>
      <c r="DBS69"/>
      <c r="DBT69"/>
      <c r="DBU69"/>
      <c r="DBV69"/>
      <c r="DBW69"/>
      <c r="DBX69"/>
      <c r="DBY69"/>
      <c r="DBZ69"/>
      <c r="DCA69"/>
      <c r="DCB69"/>
      <c r="DCC69"/>
      <c r="DCD69"/>
      <c r="DCE69"/>
      <c r="DCF69"/>
      <c r="DCG69"/>
      <c r="DCH69"/>
      <c r="DCI69"/>
      <c r="DCJ69"/>
      <c r="DCK69"/>
      <c r="DCL69"/>
      <c r="DCM69"/>
      <c r="DCN69"/>
      <c r="DCO69"/>
      <c r="DCP69"/>
      <c r="DCQ69"/>
      <c r="DCR69"/>
      <c r="DCS69"/>
      <c r="DCT69"/>
      <c r="DCU69"/>
      <c r="DCV69"/>
      <c r="DCW69"/>
      <c r="DCX69"/>
      <c r="DCY69"/>
      <c r="DCZ69"/>
      <c r="DDA69"/>
      <c r="DDB69"/>
      <c r="DDC69"/>
      <c r="DDD69"/>
      <c r="DDE69"/>
      <c r="DDF69"/>
      <c r="DDG69"/>
      <c r="DDH69"/>
      <c r="DDI69"/>
      <c r="DDJ69"/>
      <c r="DDK69"/>
      <c r="DDL69"/>
      <c r="DDM69"/>
      <c r="DDN69"/>
      <c r="DDO69"/>
      <c r="DDP69"/>
      <c r="DDQ69"/>
      <c r="DDR69"/>
      <c r="DDS69"/>
      <c r="DDT69"/>
      <c r="DDU69"/>
      <c r="DDV69"/>
      <c r="DDW69"/>
      <c r="DDX69"/>
      <c r="DDY69"/>
      <c r="DDZ69"/>
      <c r="DEA69"/>
      <c r="DEB69"/>
      <c r="DEC69"/>
      <c r="DED69"/>
      <c r="DEE69"/>
      <c r="DEF69"/>
      <c r="DEG69"/>
      <c r="DEH69"/>
      <c r="DEI69"/>
      <c r="DEJ69"/>
      <c r="DEK69"/>
      <c r="DEL69"/>
      <c r="DEM69"/>
      <c r="DEN69"/>
      <c r="DEO69"/>
      <c r="DEP69"/>
      <c r="DEQ69"/>
      <c r="DER69"/>
      <c r="DES69"/>
      <c r="DET69"/>
      <c r="DEU69"/>
      <c r="DEV69"/>
      <c r="DEW69"/>
      <c r="DEX69"/>
      <c r="DEY69"/>
      <c r="DEZ69"/>
      <c r="DFA69"/>
      <c r="DFB69"/>
      <c r="DFC69"/>
      <c r="DFD69"/>
      <c r="DFE69"/>
      <c r="DFF69"/>
      <c r="DFG69"/>
      <c r="DFH69"/>
      <c r="DFI69"/>
      <c r="DFJ69"/>
      <c r="DFK69"/>
      <c r="DFL69"/>
      <c r="DFM69"/>
      <c r="DFN69"/>
      <c r="DFO69"/>
      <c r="DFP69"/>
      <c r="DFQ69"/>
      <c r="DFR69"/>
      <c r="DFS69"/>
      <c r="DFT69"/>
      <c r="DFU69"/>
      <c r="DFV69"/>
      <c r="DFW69"/>
      <c r="DFX69"/>
      <c r="DFY69"/>
      <c r="DFZ69"/>
      <c r="DGA69"/>
      <c r="DGB69"/>
      <c r="DGC69"/>
      <c r="DGD69"/>
      <c r="DGE69"/>
      <c r="DGF69"/>
      <c r="DGG69"/>
      <c r="DGH69"/>
      <c r="DGI69"/>
      <c r="DGJ69"/>
      <c r="DGK69"/>
      <c r="DGL69"/>
      <c r="DGM69"/>
      <c r="DGN69"/>
      <c r="DGO69"/>
      <c r="DGP69"/>
      <c r="DGQ69"/>
      <c r="DGR69"/>
      <c r="DGS69"/>
      <c r="DGT69"/>
      <c r="DGU69"/>
      <c r="DGV69"/>
      <c r="DGW69"/>
      <c r="DGX69"/>
      <c r="DGY69"/>
      <c r="DGZ69"/>
      <c r="DHA69"/>
      <c r="DHB69"/>
      <c r="DHC69"/>
      <c r="DHD69"/>
      <c r="DHE69"/>
      <c r="DHF69"/>
      <c r="DHG69"/>
      <c r="DHH69"/>
      <c r="DHI69"/>
      <c r="DHJ69"/>
      <c r="DHK69"/>
      <c r="DHL69"/>
      <c r="DHM69"/>
      <c r="DHN69"/>
      <c r="DHO69"/>
      <c r="DHP69"/>
      <c r="DHQ69"/>
      <c r="DHR69"/>
      <c r="DHS69"/>
      <c r="DHT69"/>
      <c r="DHU69"/>
      <c r="DHV69"/>
      <c r="DHW69"/>
      <c r="DHX69"/>
      <c r="DHY69"/>
      <c r="DHZ69"/>
      <c r="DIA69"/>
      <c r="DIB69"/>
      <c r="DIC69"/>
      <c r="DID69"/>
      <c r="DIE69"/>
      <c r="DIF69"/>
      <c r="DIG69"/>
      <c r="DIH69"/>
      <c r="DII69"/>
      <c r="DIJ69"/>
      <c r="DIK69"/>
      <c r="DIL69"/>
      <c r="DIM69"/>
      <c r="DIN69"/>
      <c r="DIO69"/>
      <c r="DIP69"/>
      <c r="DIQ69"/>
      <c r="DIR69"/>
      <c r="DIS69"/>
      <c r="DIT69"/>
      <c r="DIU69"/>
      <c r="DIV69"/>
      <c r="DIW69"/>
      <c r="DIX69"/>
      <c r="DIY69"/>
      <c r="DIZ69"/>
      <c r="DJA69"/>
      <c r="DJB69"/>
      <c r="DJC69"/>
      <c r="DJD69"/>
      <c r="DJE69"/>
      <c r="DJF69"/>
      <c r="DJG69"/>
      <c r="DJH69"/>
      <c r="DJI69"/>
      <c r="DJJ69"/>
      <c r="DJK69"/>
      <c r="DJL69"/>
      <c r="DJM69"/>
      <c r="DJN69"/>
      <c r="DJO69"/>
      <c r="DJP69"/>
      <c r="DJQ69"/>
      <c r="DJR69"/>
      <c r="DJS69"/>
      <c r="DJT69"/>
      <c r="DJU69"/>
      <c r="DJV69"/>
      <c r="DJW69"/>
      <c r="DJX69"/>
      <c r="DJY69"/>
      <c r="DJZ69"/>
      <c r="DKA69"/>
      <c r="DKB69"/>
      <c r="DKC69"/>
      <c r="DKD69"/>
      <c r="DKE69"/>
      <c r="DKF69"/>
      <c r="DKG69"/>
      <c r="DKH69"/>
      <c r="DKI69"/>
      <c r="DKJ69"/>
      <c r="DKK69"/>
      <c r="DKL69"/>
      <c r="DKM69"/>
      <c r="DKN69"/>
      <c r="DKO69"/>
      <c r="DKP69"/>
      <c r="DKQ69"/>
      <c r="DKR69"/>
      <c r="DKS69"/>
      <c r="DKT69"/>
      <c r="DKU69"/>
      <c r="DKV69"/>
      <c r="DKW69"/>
      <c r="DKX69"/>
      <c r="DKY69"/>
      <c r="DKZ69"/>
      <c r="DLA69"/>
      <c r="DLB69"/>
      <c r="DLC69"/>
      <c r="DLD69"/>
      <c r="DLE69"/>
      <c r="DLF69"/>
      <c r="DLG69"/>
      <c r="DLH69"/>
      <c r="DLI69"/>
      <c r="DLJ69"/>
      <c r="DLK69"/>
      <c r="DLL69"/>
      <c r="DLM69"/>
      <c r="DLN69"/>
      <c r="DLO69"/>
      <c r="DLP69"/>
      <c r="DLQ69"/>
      <c r="DLR69"/>
      <c r="DLS69"/>
      <c r="DLT69"/>
      <c r="DLU69"/>
      <c r="DLV69"/>
      <c r="DLW69"/>
      <c r="DLX69"/>
      <c r="DLY69"/>
      <c r="DLZ69"/>
      <c r="DMA69"/>
      <c r="DMB69"/>
      <c r="DMC69"/>
      <c r="DMD69"/>
      <c r="DME69"/>
      <c r="DMF69"/>
      <c r="DMG69"/>
      <c r="DMH69"/>
      <c r="DMI69"/>
      <c r="DMJ69"/>
      <c r="DMK69"/>
      <c r="DML69"/>
      <c r="DMM69"/>
      <c r="DMN69"/>
      <c r="DMO69"/>
      <c r="DMP69"/>
      <c r="DMQ69"/>
      <c r="DMR69"/>
      <c r="DMS69"/>
      <c r="DMT69"/>
      <c r="DMU69"/>
      <c r="DMV69"/>
      <c r="DMW69"/>
      <c r="DMX69"/>
      <c r="DMY69"/>
      <c r="DMZ69"/>
      <c r="DNA69"/>
      <c r="DNB69"/>
      <c r="DNC69"/>
      <c r="DND69"/>
      <c r="DNE69"/>
      <c r="DNF69"/>
      <c r="DNG69"/>
      <c r="DNH69"/>
      <c r="DNI69"/>
      <c r="DNJ69"/>
      <c r="DNK69"/>
      <c r="DNL69"/>
      <c r="DNM69"/>
      <c r="DNN69"/>
      <c r="DNO69"/>
      <c r="DNP69"/>
      <c r="DNQ69"/>
      <c r="DNR69"/>
      <c r="DNS69"/>
      <c r="DNT69"/>
      <c r="DNU69"/>
      <c r="DNV69"/>
      <c r="DNW69"/>
      <c r="DNX69"/>
      <c r="DNY69"/>
      <c r="DNZ69"/>
      <c r="DOA69"/>
      <c r="DOB69"/>
      <c r="DOC69"/>
      <c r="DOD69"/>
      <c r="DOE69"/>
      <c r="DOF69"/>
      <c r="DOG69"/>
      <c r="DOH69"/>
      <c r="DOI69"/>
      <c r="DOJ69"/>
      <c r="DOK69"/>
      <c r="DOL69"/>
      <c r="DOM69"/>
      <c r="DON69"/>
      <c r="DOO69"/>
      <c r="DOP69"/>
      <c r="DOQ69"/>
      <c r="DOR69"/>
      <c r="DOS69"/>
      <c r="DOT69"/>
      <c r="DOU69"/>
      <c r="DOV69"/>
      <c r="DOW69"/>
      <c r="DOX69"/>
      <c r="DOY69"/>
      <c r="DOZ69"/>
      <c r="DPA69"/>
      <c r="DPB69"/>
      <c r="DPC69"/>
      <c r="DPD69"/>
      <c r="DPE69"/>
      <c r="DPF69"/>
      <c r="DPG69"/>
      <c r="DPH69"/>
      <c r="DPI69"/>
      <c r="DPJ69"/>
      <c r="DPK69"/>
      <c r="DPL69"/>
      <c r="DPM69"/>
      <c r="DPN69"/>
      <c r="DPO69"/>
      <c r="DPP69"/>
      <c r="DPQ69"/>
      <c r="DPR69"/>
      <c r="DPS69"/>
      <c r="DPT69"/>
      <c r="DPU69"/>
      <c r="DPV69"/>
      <c r="DPW69"/>
      <c r="DPX69"/>
      <c r="DPY69"/>
      <c r="DPZ69"/>
      <c r="DQA69"/>
      <c r="DQB69"/>
      <c r="DQC69"/>
      <c r="DQD69"/>
      <c r="DQE69"/>
      <c r="DQF69"/>
      <c r="DQG69"/>
      <c r="DQH69"/>
      <c r="DQI69"/>
      <c r="DQJ69"/>
      <c r="DQK69"/>
      <c r="DQL69"/>
      <c r="DQM69"/>
      <c r="DQN69"/>
      <c r="DQO69"/>
      <c r="DQP69"/>
      <c r="DQQ69"/>
      <c r="DQR69"/>
      <c r="DQS69"/>
      <c r="DQT69"/>
      <c r="DQU69"/>
      <c r="DQV69"/>
      <c r="DQW69"/>
      <c r="DQX69"/>
      <c r="DQY69"/>
      <c r="DQZ69"/>
      <c r="DRA69"/>
      <c r="DRB69"/>
      <c r="DRC69"/>
      <c r="DRD69"/>
      <c r="DRE69"/>
      <c r="DRF69"/>
      <c r="DRG69"/>
      <c r="DRH69"/>
      <c r="DRI69"/>
      <c r="DRJ69"/>
      <c r="DRK69"/>
      <c r="DRL69"/>
      <c r="DRM69"/>
      <c r="DRN69"/>
      <c r="DRO69"/>
      <c r="DRP69"/>
      <c r="DRQ69"/>
      <c r="DRR69"/>
      <c r="DRS69"/>
      <c r="DRT69"/>
      <c r="DRU69"/>
      <c r="DRV69"/>
      <c r="DRW69"/>
      <c r="DRX69"/>
      <c r="DRY69"/>
      <c r="DRZ69"/>
      <c r="DSA69"/>
      <c r="DSB69"/>
      <c r="DSC69"/>
      <c r="DSD69"/>
      <c r="DSE69"/>
      <c r="DSF69"/>
      <c r="DSG69"/>
      <c r="DSH69"/>
      <c r="DSI69"/>
      <c r="DSJ69"/>
      <c r="DSK69"/>
      <c r="DSL69"/>
      <c r="DSM69"/>
      <c r="DSN69"/>
      <c r="DSO69"/>
      <c r="DSP69"/>
      <c r="DSQ69"/>
      <c r="DSR69"/>
      <c r="DSS69"/>
      <c r="DST69"/>
      <c r="DSU69"/>
      <c r="DSV69"/>
      <c r="DSW69"/>
      <c r="DSX69"/>
      <c r="DSY69"/>
      <c r="DSZ69"/>
      <c r="DTA69"/>
      <c r="DTB69"/>
      <c r="DTC69"/>
      <c r="DTD69"/>
      <c r="DTE69"/>
      <c r="DTF69"/>
      <c r="DTG69"/>
      <c r="DTH69"/>
      <c r="DTI69"/>
      <c r="DTJ69"/>
      <c r="DTK69"/>
      <c r="DTL69"/>
      <c r="DTM69"/>
      <c r="DTN69"/>
      <c r="DTO69"/>
      <c r="DTP69"/>
      <c r="DTQ69"/>
      <c r="DTR69"/>
      <c r="DTS69"/>
      <c r="DTT69"/>
      <c r="DTU69"/>
      <c r="DTV69"/>
      <c r="DTW69"/>
      <c r="DTX69"/>
      <c r="DTY69"/>
      <c r="DTZ69"/>
      <c r="DUA69"/>
      <c r="DUB69"/>
      <c r="DUC69"/>
      <c r="DUD69"/>
      <c r="DUE69"/>
      <c r="DUF69"/>
      <c r="DUG69"/>
      <c r="DUH69"/>
      <c r="DUI69"/>
      <c r="DUJ69"/>
      <c r="DUK69"/>
      <c r="DUL69"/>
      <c r="DUM69"/>
      <c r="DUN69"/>
      <c r="DUO69"/>
      <c r="DUP69"/>
      <c r="DUQ69"/>
      <c r="DUR69"/>
      <c r="DUS69"/>
      <c r="DUT69"/>
      <c r="DUU69"/>
      <c r="DUV69"/>
      <c r="DUW69"/>
      <c r="DUX69"/>
      <c r="DUY69"/>
      <c r="DUZ69"/>
      <c r="DVA69"/>
      <c r="DVB69"/>
      <c r="DVC69"/>
      <c r="DVD69"/>
      <c r="DVE69"/>
      <c r="DVF69"/>
      <c r="DVG69"/>
      <c r="DVH69"/>
      <c r="DVI69"/>
      <c r="DVJ69"/>
      <c r="DVK69"/>
      <c r="DVL69"/>
      <c r="DVM69"/>
      <c r="DVN69"/>
      <c r="DVO69"/>
      <c r="DVP69"/>
      <c r="DVQ69"/>
      <c r="DVR69"/>
      <c r="DVS69"/>
      <c r="DVT69"/>
      <c r="DVU69"/>
      <c r="DVV69"/>
      <c r="DVW69"/>
      <c r="DVX69"/>
      <c r="DVY69"/>
      <c r="DVZ69"/>
      <c r="DWA69"/>
      <c r="DWB69"/>
      <c r="DWC69"/>
      <c r="DWD69"/>
      <c r="DWE69"/>
      <c r="DWF69"/>
      <c r="DWG69"/>
      <c r="DWH69"/>
      <c r="DWI69"/>
      <c r="DWJ69"/>
      <c r="DWK69"/>
      <c r="DWL69"/>
      <c r="DWM69"/>
      <c r="DWN69"/>
      <c r="DWO69"/>
      <c r="DWP69"/>
      <c r="DWQ69"/>
      <c r="DWR69"/>
      <c r="DWS69"/>
      <c r="DWT69"/>
      <c r="DWU69"/>
      <c r="DWV69"/>
      <c r="DWW69"/>
      <c r="DWX69"/>
      <c r="DWY69"/>
      <c r="DWZ69"/>
      <c r="DXA69"/>
      <c r="DXB69"/>
      <c r="DXC69"/>
      <c r="DXD69"/>
      <c r="DXE69"/>
      <c r="DXF69"/>
      <c r="DXG69"/>
      <c r="DXH69"/>
      <c r="DXI69"/>
      <c r="DXJ69"/>
      <c r="DXK69"/>
      <c r="DXL69"/>
      <c r="DXM69"/>
      <c r="DXN69"/>
      <c r="DXO69"/>
      <c r="DXP69"/>
      <c r="DXQ69"/>
      <c r="DXR69"/>
      <c r="DXS69"/>
      <c r="DXT69"/>
      <c r="DXU69"/>
      <c r="DXV69"/>
      <c r="DXW69"/>
      <c r="DXX69"/>
      <c r="DXY69"/>
      <c r="DXZ69"/>
      <c r="DYA69"/>
      <c r="DYB69"/>
      <c r="DYC69"/>
      <c r="DYD69"/>
      <c r="DYE69"/>
      <c r="DYF69"/>
      <c r="DYG69"/>
      <c r="DYH69"/>
      <c r="DYI69"/>
      <c r="DYJ69"/>
      <c r="DYK69"/>
      <c r="DYL69"/>
      <c r="DYM69"/>
      <c r="DYN69"/>
      <c r="DYO69"/>
      <c r="DYP69"/>
      <c r="DYQ69"/>
      <c r="DYR69"/>
      <c r="DYS69"/>
      <c r="DYT69"/>
      <c r="DYU69"/>
      <c r="DYV69"/>
      <c r="DYW69"/>
      <c r="DYX69"/>
      <c r="DYY69"/>
      <c r="DYZ69"/>
      <c r="DZA69"/>
      <c r="DZB69"/>
      <c r="DZC69"/>
      <c r="DZD69"/>
      <c r="DZE69"/>
      <c r="DZF69"/>
      <c r="DZG69"/>
      <c r="DZH69"/>
      <c r="DZI69"/>
      <c r="DZJ69"/>
      <c r="DZK69"/>
      <c r="DZL69"/>
      <c r="DZM69"/>
      <c r="DZN69"/>
      <c r="DZO69"/>
      <c r="DZP69"/>
      <c r="DZQ69"/>
      <c r="DZR69"/>
      <c r="DZS69"/>
      <c r="DZT69"/>
      <c r="DZU69"/>
      <c r="DZV69"/>
      <c r="DZW69"/>
      <c r="DZX69"/>
      <c r="DZY69"/>
      <c r="DZZ69"/>
      <c r="EAA69"/>
      <c r="EAB69"/>
      <c r="EAC69"/>
      <c r="EAD69"/>
      <c r="EAE69"/>
      <c r="EAF69"/>
      <c r="EAG69"/>
      <c r="EAH69"/>
      <c r="EAI69"/>
      <c r="EAJ69"/>
      <c r="EAK69"/>
      <c r="EAL69"/>
      <c r="EAM69"/>
      <c r="EAN69"/>
      <c r="EAO69"/>
      <c r="EAP69"/>
      <c r="EAQ69"/>
      <c r="EAR69"/>
      <c r="EAS69"/>
      <c r="EAT69"/>
      <c r="EAU69"/>
      <c r="EAV69"/>
      <c r="EAW69"/>
      <c r="EAX69"/>
      <c r="EAY69"/>
      <c r="EAZ69"/>
      <c r="EBA69"/>
      <c r="EBB69"/>
      <c r="EBC69"/>
      <c r="EBD69"/>
      <c r="EBE69"/>
      <c r="EBF69"/>
      <c r="EBG69"/>
      <c r="EBH69"/>
      <c r="EBI69"/>
      <c r="EBJ69"/>
      <c r="EBK69"/>
      <c r="EBL69"/>
      <c r="EBM69"/>
      <c r="EBN69"/>
      <c r="EBO69"/>
      <c r="EBP69"/>
      <c r="EBQ69"/>
      <c r="EBR69"/>
      <c r="EBS69"/>
      <c r="EBT69"/>
      <c r="EBU69"/>
      <c r="EBV69"/>
      <c r="EBW69"/>
      <c r="EBX69"/>
      <c r="EBY69"/>
      <c r="EBZ69"/>
      <c r="ECA69"/>
      <c r="ECB69"/>
      <c r="ECC69"/>
      <c r="ECD69"/>
      <c r="ECE69"/>
      <c r="ECF69"/>
      <c r="ECG69"/>
      <c r="ECH69"/>
      <c r="ECI69"/>
      <c r="ECJ69"/>
      <c r="ECK69"/>
      <c r="ECL69"/>
      <c r="ECM69"/>
      <c r="ECN69"/>
      <c r="ECO69"/>
      <c r="ECP69"/>
      <c r="ECQ69"/>
      <c r="ECR69"/>
      <c r="ECS69"/>
      <c r="ECT69"/>
      <c r="ECU69"/>
      <c r="ECV69"/>
      <c r="ECW69"/>
      <c r="ECX69"/>
      <c r="ECY69"/>
      <c r="ECZ69"/>
      <c r="EDA69"/>
      <c r="EDB69"/>
      <c r="EDC69"/>
      <c r="EDD69"/>
      <c r="EDE69"/>
      <c r="EDF69"/>
      <c r="EDG69"/>
      <c r="EDH69"/>
      <c r="EDI69"/>
      <c r="EDJ69"/>
      <c r="EDK69"/>
      <c r="EDL69"/>
      <c r="EDM69"/>
      <c r="EDN69"/>
      <c r="EDO69"/>
      <c r="EDP69"/>
      <c r="EDQ69"/>
      <c r="EDR69"/>
      <c r="EDS69"/>
      <c r="EDT69"/>
      <c r="EDU69"/>
      <c r="EDV69"/>
      <c r="EDW69"/>
      <c r="EDX69"/>
      <c r="EDY69"/>
      <c r="EDZ69"/>
      <c r="EEA69"/>
      <c r="EEB69"/>
      <c r="EEC69"/>
      <c r="EED69"/>
      <c r="EEE69"/>
      <c r="EEF69"/>
      <c r="EEG69"/>
      <c r="EEH69"/>
      <c r="EEI69"/>
      <c r="EEJ69"/>
      <c r="EEK69"/>
      <c r="EEL69"/>
      <c r="EEM69"/>
      <c r="EEN69"/>
      <c r="EEO69"/>
      <c r="EEP69"/>
      <c r="EEQ69"/>
      <c r="EER69"/>
      <c r="EES69"/>
      <c r="EET69"/>
      <c r="EEU69"/>
      <c r="EEV69"/>
      <c r="EEW69"/>
      <c r="EEX69"/>
      <c r="EEY69"/>
      <c r="EEZ69"/>
      <c r="EFA69"/>
      <c r="EFB69"/>
      <c r="EFC69"/>
      <c r="EFD69"/>
      <c r="EFE69"/>
      <c r="EFF69"/>
      <c r="EFG69"/>
      <c r="EFH69"/>
      <c r="EFI69"/>
      <c r="EFJ69"/>
      <c r="EFK69"/>
      <c r="EFL69"/>
      <c r="EFM69"/>
      <c r="EFN69"/>
      <c r="EFO69"/>
      <c r="EFP69"/>
      <c r="EFQ69"/>
      <c r="EFR69"/>
      <c r="EFS69"/>
      <c r="EFT69"/>
      <c r="EFU69"/>
      <c r="EFV69"/>
      <c r="EFW69"/>
      <c r="EFX69"/>
      <c r="EFY69"/>
      <c r="EFZ69"/>
      <c r="EGA69"/>
      <c r="EGB69"/>
      <c r="EGC69"/>
      <c r="EGD69"/>
      <c r="EGE69"/>
      <c r="EGF69"/>
      <c r="EGG69"/>
      <c r="EGH69"/>
      <c r="EGI69"/>
      <c r="EGJ69"/>
      <c r="EGK69"/>
      <c r="EGL69"/>
      <c r="EGM69"/>
      <c r="EGN69"/>
      <c r="EGO69"/>
      <c r="EGP69"/>
      <c r="EGQ69"/>
      <c r="EGR69"/>
      <c r="EGS69"/>
      <c r="EGT69"/>
      <c r="EGU69"/>
      <c r="EGV69"/>
      <c r="EGW69"/>
      <c r="EGX69"/>
      <c r="EGY69"/>
      <c r="EGZ69"/>
      <c r="EHA69"/>
      <c r="EHB69"/>
      <c r="EHC69"/>
      <c r="EHD69"/>
      <c r="EHE69"/>
      <c r="EHF69"/>
      <c r="EHG69"/>
      <c r="EHH69"/>
      <c r="EHI69"/>
      <c r="EHJ69"/>
      <c r="EHK69"/>
      <c r="EHL69"/>
      <c r="EHM69"/>
      <c r="EHN69"/>
      <c r="EHO69"/>
      <c r="EHP69"/>
      <c r="EHQ69"/>
      <c r="EHR69"/>
      <c r="EHS69"/>
      <c r="EHT69"/>
      <c r="EHU69"/>
      <c r="EHV69"/>
      <c r="EHW69"/>
      <c r="EHX69"/>
      <c r="EHY69"/>
      <c r="EHZ69"/>
      <c r="EIA69"/>
      <c r="EIB69"/>
      <c r="EIC69"/>
      <c r="EID69"/>
      <c r="EIE69"/>
      <c r="EIF69"/>
      <c r="EIG69"/>
      <c r="EIH69"/>
      <c r="EII69"/>
      <c r="EIJ69"/>
      <c r="EIK69"/>
      <c r="EIL69"/>
      <c r="EIM69"/>
      <c r="EIN69"/>
      <c r="EIO69"/>
      <c r="EIP69"/>
      <c r="EIQ69"/>
      <c r="EIR69"/>
      <c r="EIS69"/>
      <c r="EIT69"/>
      <c r="EIU69"/>
      <c r="EIV69"/>
      <c r="EIW69"/>
      <c r="EIX69"/>
      <c r="EIY69"/>
      <c r="EIZ69"/>
      <c r="EJA69"/>
      <c r="EJB69"/>
      <c r="EJC69"/>
      <c r="EJD69"/>
      <c r="EJE69"/>
      <c r="EJF69"/>
      <c r="EJG69"/>
      <c r="EJH69"/>
      <c r="EJI69"/>
      <c r="EJJ69"/>
      <c r="EJK69"/>
      <c r="EJL69"/>
      <c r="EJM69"/>
      <c r="EJN69"/>
      <c r="EJO69"/>
      <c r="EJP69"/>
      <c r="EJQ69"/>
      <c r="EJR69"/>
      <c r="EJS69"/>
      <c r="EJT69"/>
      <c r="EJU69"/>
      <c r="EJV69"/>
      <c r="EJW69"/>
      <c r="EJX69"/>
      <c r="EJY69"/>
      <c r="EJZ69"/>
      <c r="EKA69"/>
      <c r="EKB69"/>
      <c r="EKC69"/>
      <c r="EKD69"/>
      <c r="EKE69"/>
      <c r="EKF69"/>
      <c r="EKG69"/>
      <c r="EKH69"/>
      <c r="EKI69"/>
      <c r="EKJ69"/>
      <c r="EKK69"/>
      <c r="EKL69"/>
      <c r="EKM69"/>
      <c r="EKN69"/>
      <c r="EKO69"/>
      <c r="EKP69"/>
      <c r="EKQ69"/>
      <c r="EKR69"/>
      <c r="EKS69"/>
      <c r="EKT69"/>
      <c r="EKU69"/>
      <c r="EKV69"/>
      <c r="EKW69"/>
      <c r="EKX69"/>
      <c r="EKY69"/>
      <c r="EKZ69"/>
      <c r="ELA69"/>
      <c r="ELB69"/>
      <c r="ELC69"/>
      <c r="ELD69"/>
      <c r="ELE69"/>
      <c r="ELF69"/>
      <c r="ELG69"/>
      <c r="ELH69"/>
      <c r="ELI69"/>
      <c r="ELJ69"/>
      <c r="ELK69"/>
      <c r="ELL69"/>
      <c r="ELM69"/>
      <c r="ELN69"/>
      <c r="ELO69"/>
      <c r="ELP69"/>
      <c r="ELQ69"/>
      <c r="ELR69"/>
      <c r="ELS69"/>
      <c r="ELT69"/>
      <c r="ELU69"/>
      <c r="ELV69"/>
      <c r="ELW69"/>
      <c r="ELX69"/>
      <c r="ELY69"/>
      <c r="ELZ69"/>
      <c r="EMA69"/>
      <c r="EMB69"/>
      <c r="EMC69"/>
      <c r="EMD69"/>
      <c r="EME69"/>
      <c r="EMF69"/>
      <c r="EMG69"/>
      <c r="EMH69"/>
      <c r="EMI69"/>
      <c r="EMJ69"/>
      <c r="EMK69"/>
      <c r="EML69"/>
      <c r="EMM69"/>
      <c r="EMN69"/>
      <c r="EMO69"/>
      <c r="EMP69"/>
      <c r="EMQ69"/>
      <c r="EMR69"/>
      <c r="EMS69"/>
      <c r="EMT69"/>
      <c r="EMU69"/>
      <c r="EMV69"/>
      <c r="EMW69"/>
      <c r="EMX69"/>
      <c r="EMY69"/>
      <c r="EMZ69"/>
      <c r="ENA69"/>
      <c r="ENB69"/>
      <c r="ENC69"/>
      <c r="END69"/>
      <c r="ENE69"/>
      <c r="ENF69"/>
      <c r="ENG69"/>
      <c r="ENH69"/>
      <c r="ENI69"/>
      <c r="ENJ69"/>
      <c r="ENK69"/>
      <c r="ENL69"/>
      <c r="ENM69"/>
      <c r="ENN69"/>
      <c r="ENO69"/>
      <c r="ENP69"/>
      <c r="ENQ69"/>
      <c r="ENR69"/>
      <c r="ENS69"/>
      <c r="ENT69"/>
      <c r="ENU69"/>
      <c r="ENV69"/>
      <c r="ENW69"/>
      <c r="ENX69"/>
      <c r="ENY69"/>
      <c r="ENZ69"/>
      <c r="EOA69"/>
      <c r="EOB69"/>
      <c r="EOC69"/>
      <c r="EOD69"/>
      <c r="EOE69"/>
      <c r="EOF69"/>
      <c r="EOG69"/>
      <c r="EOH69"/>
      <c r="EOI69"/>
      <c r="EOJ69"/>
      <c r="EOK69"/>
      <c r="EOL69"/>
      <c r="EOM69"/>
      <c r="EON69"/>
      <c r="EOO69"/>
      <c r="EOP69"/>
      <c r="EOQ69"/>
      <c r="EOR69"/>
      <c r="EOS69"/>
      <c r="EOT69"/>
      <c r="EOU69"/>
      <c r="EOV69"/>
      <c r="EOW69"/>
      <c r="EOX69"/>
      <c r="EOY69"/>
      <c r="EOZ69"/>
      <c r="EPA69"/>
      <c r="EPB69"/>
      <c r="EPC69"/>
      <c r="EPD69"/>
      <c r="EPE69"/>
      <c r="EPF69"/>
      <c r="EPG69"/>
      <c r="EPH69"/>
      <c r="EPI69"/>
      <c r="EPJ69"/>
      <c r="EPK69"/>
      <c r="EPL69"/>
      <c r="EPM69"/>
      <c r="EPN69"/>
      <c r="EPO69"/>
      <c r="EPP69"/>
      <c r="EPQ69"/>
      <c r="EPR69"/>
      <c r="EPS69"/>
      <c r="EPT69"/>
      <c r="EPU69"/>
      <c r="EPV69"/>
      <c r="EPW69"/>
      <c r="EPX69"/>
      <c r="EPY69"/>
      <c r="EPZ69"/>
      <c r="EQA69"/>
      <c r="EQB69"/>
      <c r="EQC69"/>
      <c r="EQD69"/>
      <c r="EQE69"/>
      <c r="EQF69"/>
      <c r="EQG69"/>
      <c r="EQH69"/>
      <c r="EQI69"/>
      <c r="EQJ69"/>
      <c r="EQK69"/>
      <c r="EQL69"/>
      <c r="EQM69"/>
      <c r="EQN69"/>
      <c r="EQO69"/>
      <c r="EQP69"/>
      <c r="EQQ69"/>
      <c r="EQR69"/>
      <c r="EQS69"/>
      <c r="EQT69"/>
      <c r="EQU69"/>
      <c r="EQV69"/>
      <c r="EQW69"/>
      <c r="EQX69"/>
      <c r="EQY69"/>
      <c r="EQZ69"/>
      <c r="ERA69"/>
      <c r="ERB69"/>
      <c r="ERC69"/>
      <c r="ERD69"/>
      <c r="ERE69"/>
      <c r="ERF69"/>
      <c r="ERG69"/>
      <c r="ERH69"/>
      <c r="ERI69"/>
      <c r="ERJ69"/>
      <c r="ERK69"/>
      <c r="ERL69"/>
      <c r="ERM69"/>
      <c r="ERN69"/>
      <c r="ERO69"/>
      <c r="ERP69"/>
      <c r="ERQ69"/>
      <c r="ERR69"/>
      <c r="ERS69"/>
      <c r="ERT69"/>
      <c r="ERU69"/>
      <c r="ERV69"/>
      <c r="ERW69"/>
      <c r="ERX69"/>
      <c r="ERY69"/>
      <c r="ERZ69"/>
      <c r="ESA69"/>
      <c r="ESB69"/>
      <c r="ESC69"/>
      <c r="ESD69"/>
      <c r="ESE69"/>
      <c r="ESF69"/>
      <c r="ESG69"/>
      <c r="ESH69"/>
      <c r="ESI69"/>
      <c r="ESJ69"/>
      <c r="ESK69"/>
      <c r="ESL69"/>
      <c r="ESM69"/>
      <c r="ESN69"/>
      <c r="ESO69"/>
      <c r="ESP69"/>
      <c r="ESQ69"/>
      <c r="ESR69"/>
      <c r="ESS69"/>
      <c r="EST69"/>
      <c r="ESU69"/>
      <c r="ESV69"/>
      <c r="ESW69"/>
      <c r="ESX69"/>
      <c r="ESY69"/>
      <c r="ESZ69"/>
      <c r="ETA69"/>
      <c r="ETB69"/>
      <c r="ETC69"/>
      <c r="ETD69"/>
      <c r="ETE69"/>
      <c r="ETF69"/>
      <c r="ETG69"/>
      <c r="ETH69"/>
      <c r="ETI69"/>
      <c r="ETJ69"/>
      <c r="ETK69"/>
      <c r="ETL69"/>
      <c r="ETM69"/>
      <c r="ETN69"/>
      <c r="ETO69"/>
      <c r="ETP69"/>
      <c r="ETQ69"/>
      <c r="ETR69"/>
      <c r="ETS69"/>
      <c r="ETT69"/>
      <c r="ETU69"/>
      <c r="ETV69"/>
      <c r="ETW69"/>
      <c r="ETX69"/>
      <c r="ETY69"/>
      <c r="ETZ69"/>
      <c r="EUA69"/>
      <c r="EUB69"/>
      <c r="EUC69"/>
      <c r="EUD69"/>
      <c r="EUE69"/>
      <c r="EUF69"/>
      <c r="EUG69"/>
      <c r="EUH69"/>
      <c r="EUI69"/>
      <c r="EUJ69"/>
      <c r="EUK69"/>
      <c r="EUL69"/>
      <c r="EUM69"/>
      <c r="EUN69"/>
      <c r="EUO69"/>
      <c r="EUP69"/>
      <c r="EUQ69"/>
      <c r="EUR69"/>
      <c r="EUS69"/>
      <c r="EUT69"/>
      <c r="EUU69"/>
      <c r="EUV69"/>
      <c r="EUW69"/>
      <c r="EUX69"/>
      <c r="EUY69"/>
      <c r="EUZ69"/>
      <c r="EVA69"/>
      <c r="EVB69"/>
      <c r="EVC69"/>
      <c r="EVD69"/>
      <c r="EVE69"/>
      <c r="EVF69"/>
      <c r="EVG69"/>
      <c r="EVH69"/>
      <c r="EVI69"/>
      <c r="EVJ69"/>
      <c r="EVK69"/>
      <c r="EVL69"/>
      <c r="EVM69"/>
      <c r="EVN69"/>
      <c r="EVO69"/>
      <c r="EVP69"/>
      <c r="EVQ69"/>
      <c r="EVR69"/>
      <c r="EVS69"/>
      <c r="EVT69"/>
      <c r="EVU69"/>
      <c r="EVV69"/>
      <c r="EVW69"/>
      <c r="EVX69"/>
      <c r="EVY69"/>
      <c r="EVZ69"/>
      <c r="EWA69"/>
      <c r="EWB69"/>
      <c r="EWC69"/>
      <c r="EWD69"/>
      <c r="EWE69"/>
      <c r="EWF69"/>
      <c r="EWG69"/>
      <c r="EWH69"/>
      <c r="EWI69"/>
      <c r="EWJ69"/>
      <c r="EWK69"/>
      <c r="EWL69"/>
      <c r="EWM69"/>
      <c r="EWN69"/>
      <c r="EWO69"/>
      <c r="EWP69"/>
      <c r="EWQ69"/>
      <c r="EWR69"/>
      <c r="EWS69"/>
      <c r="EWT69"/>
      <c r="EWU69"/>
      <c r="EWV69"/>
      <c r="EWW69"/>
      <c r="EWX69"/>
      <c r="EWY69"/>
      <c r="EWZ69"/>
      <c r="EXA69"/>
      <c r="EXB69"/>
      <c r="EXC69"/>
      <c r="EXD69"/>
      <c r="EXE69"/>
      <c r="EXF69"/>
      <c r="EXG69"/>
      <c r="EXH69"/>
      <c r="EXI69"/>
      <c r="EXJ69"/>
      <c r="EXK69"/>
      <c r="EXL69"/>
      <c r="EXM69"/>
      <c r="EXN69"/>
      <c r="EXO69"/>
      <c r="EXP69"/>
      <c r="EXQ69"/>
      <c r="EXR69"/>
      <c r="EXS69"/>
      <c r="EXT69"/>
      <c r="EXU69"/>
      <c r="EXV69"/>
      <c r="EXW69"/>
      <c r="EXX69"/>
      <c r="EXY69"/>
      <c r="EXZ69"/>
      <c r="EYA69"/>
      <c r="EYB69"/>
      <c r="EYC69"/>
      <c r="EYD69"/>
      <c r="EYE69"/>
      <c r="EYF69"/>
      <c r="EYG69"/>
      <c r="EYH69"/>
      <c r="EYI69"/>
      <c r="EYJ69"/>
      <c r="EYK69"/>
      <c r="EYL69"/>
      <c r="EYM69"/>
      <c r="EYN69"/>
      <c r="EYO69"/>
      <c r="EYP69"/>
      <c r="EYQ69"/>
      <c r="EYR69"/>
      <c r="EYS69"/>
      <c r="EYT69"/>
      <c r="EYU69"/>
      <c r="EYV69"/>
      <c r="EYW69"/>
      <c r="EYX69"/>
      <c r="EYY69"/>
      <c r="EYZ69"/>
      <c r="EZA69"/>
      <c r="EZB69"/>
      <c r="EZC69"/>
      <c r="EZD69"/>
      <c r="EZE69"/>
      <c r="EZF69"/>
      <c r="EZG69"/>
      <c r="EZH69"/>
      <c r="EZI69"/>
      <c r="EZJ69"/>
      <c r="EZK69"/>
      <c r="EZL69"/>
      <c r="EZM69"/>
      <c r="EZN69"/>
      <c r="EZO69"/>
      <c r="EZP69"/>
      <c r="EZQ69"/>
      <c r="EZR69"/>
      <c r="EZS69"/>
      <c r="EZT69"/>
      <c r="EZU69"/>
      <c r="EZV69"/>
      <c r="EZW69"/>
      <c r="EZX69"/>
      <c r="EZY69"/>
      <c r="EZZ69"/>
      <c r="FAA69"/>
      <c r="FAB69"/>
      <c r="FAC69"/>
      <c r="FAD69"/>
      <c r="FAE69"/>
      <c r="FAF69"/>
      <c r="FAG69"/>
      <c r="FAH69"/>
      <c r="FAI69"/>
      <c r="FAJ69"/>
      <c r="FAK69"/>
      <c r="FAL69"/>
      <c r="FAM69"/>
      <c r="FAN69"/>
      <c r="FAO69"/>
      <c r="FAP69"/>
      <c r="FAQ69"/>
      <c r="FAR69"/>
      <c r="FAS69"/>
      <c r="FAT69"/>
      <c r="FAU69"/>
      <c r="FAV69"/>
      <c r="FAW69"/>
      <c r="FAX69"/>
      <c r="FAY69"/>
      <c r="FAZ69"/>
      <c r="FBA69"/>
      <c r="FBB69"/>
      <c r="FBC69"/>
      <c r="FBD69"/>
      <c r="FBE69"/>
      <c r="FBF69"/>
      <c r="FBG69"/>
      <c r="FBH69"/>
      <c r="FBI69"/>
      <c r="FBJ69"/>
      <c r="FBK69"/>
      <c r="FBL69"/>
      <c r="FBM69"/>
      <c r="FBN69"/>
      <c r="FBO69"/>
      <c r="FBP69"/>
      <c r="FBQ69"/>
      <c r="FBR69"/>
      <c r="FBS69"/>
      <c r="FBT69"/>
      <c r="FBU69"/>
      <c r="FBV69"/>
      <c r="FBW69"/>
      <c r="FBX69"/>
      <c r="FBY69"/>
      <c r="FBZ69"/>
      <c r="FCA69"/>
      <c r="FCB69"/>
      <c r="FCC69"/>
      <c r="FCD69"/>
      <c r="FCE69"/>
      <c r="FCF69"/>
      <c r="FCG69"/>
      <c r="FCH69"/>
      <c r="FCI69"/>
      <c r="FCJ69"/>
      <c r="FCK69"/>
      <c r="FCL69"/>
      <c r="FCM69"/>
      <c r="FCN69"/>
      <c r="FCO69"/>
      <c r="FCP69"/>
      <c r="FCQ69"/>
      <c r="FCR69"/>
      <c r="FCS69"/>
      <c r="FCT69"/>
      <c r="FCU69"/>
      <c r="FCV69"/>
      <c r="FCW69"/>
      <c r="FCX69"/>
      <c r="FCY69"/>
      <c r="FCZ69"/>
      <c r="FDA69"/>
      <c r="FDB69"/>
      <c r="FDC69"/>
      <c r="FDD69"/>
      <c r="FDE69"/>
      <c r="FDF69"/>
      <c r="FDG69"/>
      <c r="FDH69"/>
      <c r="FDI69"/>
      <c r="FDJ69"/>
      <c r="FDK69"/>
      <c r="FDL69"/>
      <c r="FDM69"/>
      <c r="FDN69"/>
      <c r="FDO69"/>
      <c r="FDP69"/>
      <c r="FDQ69"/>
      <c r="FDR69"/>
      <c r="FDS69"/>
      <c r="FDT69"/>
      <c r="FDU69"/>
      <c r="FDV69"/>
      <c r="FDW69"/>
      <c r="FDX69"/>
      <c r="FDY69"/>
      <c r="FDZ69"/>
      <c r="FEA69"/>
      <c r="FEB69"/>
      <c r="FEC69"/>
      <c r="FED69"/>
      <c r="FEE69"/>
      <c r="FEF69"/>
      <c r="FEG69"/>
      <c r="FEH69"/>
      <c r="FEI69"/>
      <c r="FEJ69"/>
      <c r="FEK69"/>
      <c r="FEL69"/>
      <c r="FEM69"/>
      <c r="FEN69"/>
      <c r="FEO69"/>
      <c r="FEP69"/>
      <c r="FEQ69"/>
      <c r="FER69"/>
      <c r="FES69"/>
      <c r="FET69"/>
      <c r="FEU69"/>
      <c r="FEV69"/>
      <c r="FEW69"/>
      <c r="FEX69"/>
      <c r="FEY69"/>
      <c r="FEZ69"/>
      <c r="FFA69"/>
      <c r="FFB69"/>
      <c r="FFC69"/>
      <c r="FFD69"/>
      <c r="FFE69"/>
      <c r="FFF69"/>
      <c r="FFG69"/>
      <c r="FFH69"/>
      <c r="FFI69"/>
      <c r="FFJ69"/>
      <c r="FFK69"/>
      <c r="FFL69"/>
      <c r="FFM69"/>
      <c r="FFN69"/>
      <c r="FFO69"/>
      <c r="FFP69"/>
      <c r="FFQ69"/>
      <c r="FFR69"/>
      <c r="FFS69"/>
      <c r="FFT69"/>
      <c r="FFU69"/>
      <c r="FFV69"/>
      <c r="FFW69"/>
      <c r="FFX69"/>
      <c r="FFY69"/>
      <c r="FFZ69"/>
      <c r="FGA69"/>
      <c r="FGB69"/>
      <c r="FGC69"/>
      <c r="FGD69"/>
      <c r="FGE69"/>
      <c r="FGF69"/>
      <c r="FGG69"/>
      <c r="FGH69"/>
      <c r="FGI69"/>
      <c r="FGJ69"/>
      <c r="FGK69"/>
      <c r="FGL69"/>
      <c r="FGM69"/>
      <c r="FGN69"/>
      <c r="FGO69"/>
      <c r="FGP69"/>
      <c r="FGQ69"/>
      <c r="FGR69"/>
      <c r="FGS69"/>
      <c r="FGT69"/>
      <c r="FGU69"/>
      <c r="FGV69"/>
      <c r="FGW69"/>
      <c r="FGX69"/>
      <c r="FGY69"/>
      <c r="FGZ69"/>
      <c r="FHA69"/>
      <c r="FHB69"/>
      <c r="FHC69"/>
      <c r="FHD69"/>
      <c r="FHE69"/>
      <c r="FHF69"/>
      <c r="FHG69"/>
      <c r="FHH69"/>
      <c r="FHI69"/>
      <c r="FHJ69"/>
      <c r="FHK69"/>
      <c r="FHL69"/>
      <c r="FHM69"/>
      <c r="FHN69"/>
      <c r="FHO69"/>
      <c r="FHP69"/>
      <c r="FHQ69"/>
      <c r="FHR69"/>
      <c r="FHS69"/>
      <c r="FHT69"/>
      <c r="FHU69"/>
      <c r="FHV69"/>
      <c r="FHW69"/>
      <c r="FHX69"/>
      <c r="FHY69"/>
      <c r="FHZ69"/>
      <c r="FIA69"/>
      <c r="FIB69"/>
      <c r="FIC69"/>
      <c r="FID69"/>
      <c r="FIE69"/>
      <c r="FIF69"/>
      <c r="FIG69"/>
      <c r="FIH69"/>
      <c r="FII69"/>
      <c r="FIJ69"/>
      <c r="FIK69"/>
      <c r="FIL69"/>
      <c r="FIM69"/>
      <c r="FIN69"/>
      <c r="FIO69"/>
      <c r="FIP69"/>
      <c r="FIQ69"/>
      <c r="FIR69"/>
      <c r="FIS69"/>
      <c r="FIT69"/>
      <c r="FIU69"/>
      <c r="FIV69"/>
      <c r="FIW69"/>
      <c r="FIX69"/>
      <c r="FIY69"/>
      <c r="FIZ69"/>
      <c r="FJA69"/>
      <c r="FJB69"/>
      <c r="FJC69"/>
      <c r="FJD69"/>
      <c r="FJE69"/>
      <c r="FJF69"/>
      <c r="FJG69"/>
      <c r="FJH69"/>
      <c r="FJI69"/>
      <c r="FJJ69"/>
      <c r="FJK69"/>
      <c r="FJL69"/>
      <c r="FJM69"/>
      <c r="FJN69"/>
      <c r="FJO69"/>
      <c r="FJP69"/>
      <c r="FJQ69"/>
      <c r="FJR69"/>
      <c r="FJS69"/>
      <c r="FJT69"/>
      <c r="FJU69"/>
      <c r="FJV69"/>
      <c r="FJW69"/>
      <c r="FJX69"/>
      <c r="FJY69"/>
      <c r="FJZ69"/>
      <c r="FKA69"/>
      <c r="FKB69"/>
      <c r="FKC69"/>
      <c r="FKD69"/>
      <c r="FKE69"/>
      <c r="FKF69"/>
      <c r="FKG69"/>
      <c r="FKH69"/>
      <c r="FKI69"/>
      <c r="FKJ69"/>
      <c r="FKK69"/>
      <c r="FKL69"/>
      <c r="FKM69"/>
      <c r="FKN69"/>
      <c r="FKO69"/>
      <c r="FKP69"/>
      <c r="FKQ69"/>
      <c r="FKR69"/>
      <c r="FKS69"/>
      <c r="FKT69"/>
      <c r="FKU69"/>
      <c r="FKV69"/>
      <c r="FKW69"/>
      <c r="FKX69"/>
      <c r="FKY69"/>
      <c r="FKZ69"/>
      <c r="FLA69"/>
      <c r="FLB69"/>
      <c r="FLC69"/>
      <c r="FLD69"/>
      <c r="FLE69"/>
      <c r="FLF69"/>
      <c r="FLG69"/>
      <c r="FLH69"/>
      <c r="FLI69"/>
      <c r="FLJ69"/>
      <c r="FLK69"/>
      <c r="FLL69"/>
      <c r="FLM69"/>
      <c r="FLN69"/>
      <c r="FLO69"/>
      <c r="FLP69"/>
      <c r="FLQ69"/>
      <c r="FLR69"/>
      <c r="FLS69"/>
      <c r="FLT69"/>
      <c r="FLU69"/>
      <c r="FLV69"/>
      <c r="FLW69"/>
      <c r="FLX69"/>
      <c r="FLY69"/>
      <c r="FLZ69"/>
      <c r="FMA69"/>
      <c r="FMB69"/>
      <c r="FMC69"/>
      <c r="FMD69"/>
      <c r="FME69"/>
      <c r="FMF69"/>
      <c r="FMG69"/>
      <c r="FMH69"/>
      <c r="FMI69"/>
      <c r="FMJ69"/>
      <c r="FMK69"/>
      <c r="FML69"/>
      <c r="FMM69"/>
      <c r="FMN69"/>
      <c r="FMO69"/>
      <c r="FMP69"/>
      <c r="FMQ69"/>
      <c r="FMR69"/>
      <c r="FMS69"/>
      <c r="FMT69"/>
      <c r="FMU69"/>
      <c r="FMV69"/>
      <c r="FMW69"/>
      <c r="FMX69"/>
      <c r="FMY69"/>
      <c r="FMZ69"/>
      <c r="FNA69"/>
      <c r="FNB69"/>
      <c r="FNC69"/>
      <c r="FND69"/>
      <c r="FNE69"/>
      <c r="FNF69"/>
      <c r="FNG69"/>
      <c r="FNH69"/>
      <c r="FNI69"/>
      <c r="FNJ69"/>
      <c r="FNK69"/>
      <c r="FNL69"/>
      <c r="FNM69"/>
      <c r="FNN69"/>
      <c r="FNO69"/>
      <c r="FNP69"/>
      <c r="FNQ69"/>
      <c r="FNR69"/>
      <c r="FNS69"/>
      <c r="FNT69"/>
      <c r="FNU69"/>
      <c r="FNV69"/>
      <c r="FNW69"/>
      <c r="FNX69"/>
      <c r="FNY69"/>
      <c r="FNZ69"/>
      <c r="FOA69"/>
      <c r="FOB69"/>
      <c r="FOC69"/>
      <c r="FOD69"/>
      <c r="FOE69"/>
      <c r="FOF69"/>
      <c r="FOG69"/>
      <c r="FOH69"/>
      <c r="FOI69"/>
      <c r="FOJ69"/>
      <c r="FOK69"/>
      <c r="FOL69"/>
      <c r="FOM69"/>
      <c r="FON69"/>
      <c r="FOO69"/>
      <c r="FOP69"/>
      <c r="FOQ69"/>
      <c r="FOR69"/>
      <c r="FOS69"/>
      <c r="FOT69"/>
      <c r="FOU69"/>
      <c r="FOV69"/>
      <c r="FOW69"/>
      <c r="FOX69"/>
      <c r="FOY69"/>
      <c r="FOZ69"/>
      <c r="FPA69"/>
      <c r="FPB69"/>
      <c r="FPC69"/>
      <c r="FPD69"/>
      <c r="FPE69"/>
      <c r="FPF69"/>
      <c r="FPG69"/>
      <c r="FPH69"/>
      <c r="FPI69"/>
      <c r="FPJ69"/>
      <c r="FPK69"/>
      <c r="FPL69"/>
      <c r="FPM69"/>
      <c r="FPN69"/>
      <c r="FPO69"/>
      <c r="FPP69"/>
      <c r="FPQ69"/>
      <c r="FPR69"/>
      <c r="FPS69"/>
      <c r="FPT69"/>
      <c r="FPU69"/>
      <c r="FPV69"/>
      <c r="FPW69"/>
      <c r="FPX69"/>
      <c r="FPY69"/>
      <c r="FPZ69"/>
      <c r="FQA69"/>
      <c r="FQB69"/>
      <c r="FQC69"/>
      <c r="FQD69"/>
      <c r="FQE69"/>
      <c r="FQF69"/>
      <c r="FQG69"/>
      <c r="FQH69"/>
      <c r="FQI69"/>
      <c r="FQJ69"/>
      <c r="FQK69"/>
      <c r="FQL69"/>
      <c r="FQM69"/>
      <c r="FQN69"/>
      <c r="FQO69"/>
      <c r="FQP69"/>
      <c r="FQQ69"/>
      <c r="FQR69"/>
      <c r="FQS69"/>
      <c r="FQT69"/>
      <c r="FQU69"/>
      <c r="FQV69"/>
      <c r="FQW69"/>
      <c r="FQX69"/>
      <c r="FQY69"/>
      <c r="FQZ69"/>
      <c r="FRA69"/>
      <c r="FRB69"/>
      <c r="FRC69"/>
      <c r="FRD69"/>
      <c r="FRE69"/>
      <c r="FRF69"/>
      <c r="FRG69"/>
      <c r="FRH69"/>
      <c r="FRI69"/>
      <c r="FRJ69"/>
      <c r="FRK69"/>
      <c r="FRL69"/>
      <c r="FRM69"/>
      <c r="FRN69"/>
      <c r="FRO69"/>
      <c r="FRP69"/>
      <c r="FRQ69"/>
      <c r="FRR69"/>
      <c r="FRS69"/>
      <c r="FRT69"/>
      <c r="FRU69"/>
      <c r="FRV69"/>
      <c r="FRW69"/>
      <c r="FRX69"/>
      <c r="FRY69"/>
      <c r="FRZ69"/>
      <c r="FSA69"/>
      <c r="FSB69"/>
      <c r="FSC69"/>
      <c r="FSD69"/>
      <c r="FSE69"/>
      <c r="FSF69"/>
      <c r="FSG69"/>
      <c r="FSH69"/>
      <c r="FSI69"/>
      <c r="FSJ69"/>
      <c r="FSK69"/>
      <c r="FSL69"/>
      <c r="FSM69"/>
      <c r="FSN69"/>
      <c r="FSO69"/>
      <c r="FSP69"/>
      <c r="FSQ69"/>
      <c r="FSR69"/>
      <c r="FSS69"/>
      <c r="FST69"/>
      <c r="FSU69"/>
      <c r="FSV69"/>
      <c r="FSW69"/>
      <c r="FSX69"/>
      <c r="FSY69"/>
      <c r="FSZ69"/>
      <c r="FTA69"/>
      <c r="FTB69"/>
      <c r="FTC69"/>
      <c r="FTD69"/>
      <c r="FTE69"/>
      <c r="FTF69"/>
      <c r="FTG69"/>
      <c r="FTH69"/>
      <c r="FTI69"/>
      <c r="FTJ69"/>
      <c r="FTK69"/>
      <c r="FTL69"/>
      <c r="FTM69"/>
      <c r="FTN69"/>
      <c r="FTO69"/>
      <c r="FTP69"/>
      <c r="FTQ69"/>
      <c r="FTR69"/>
      <c r="FTS69"/>
      <c r="FTT69"/>
      <c r="FTU69"/>
      <c r="FTV69"/>
      <c r="FTW69"/>
      <c r="FTX69"/>
      <c r="FTY69"/>
      <c r="FTZ69"/>
      <c r="FUA69"/>
      <c r="FUB69"/>
      <c r="FUC69"/>
      <c r="FUD69"/>
      <c r="FUE69"/>
      <c r="FUF69"/>
      <c r="FUG69"/>
      <c r="FUH69"/>
      <c r="FUI69"/>
      <c r="FUJ69"/>
      <c r="FUK69"/>
      <c r="FUL69"/>
      <c r="FUM69"/>
      <c r="FUN69"/>
      <c r="FUO69"/>
      <c r="FUP69"/>
      <c r="FUQ69"/>
      <c r="FUR69"/>
      <c r="FUS69"/>
      <c r="FUT69"/>
      <c r="FUU69"/>
      <c r="FUV69"/>
      <c r="FUW69"/>
      <c r="FUX69"/>
      <c r="FUY69"/>
      <c r="FUZ69"/>
      <c r="FVA69"/>
      <c r="FVB69"/>
      <c r="FVC69"/>
      <c r="FVD69"/>
      <c r="FVE69"/>
      <c r="FVF69"/>
      <c r="FVG69"/>
      <c r="FVH69"/>
      <c r="FVI69"/>
      <c r="FVJ69"/>
      <c r="FVK69"/>
      <c r="FVL69"/>
      <c r="FVM69"/>
      <c r="FVN69"/>
      <c r="FVO69"/>
      <c r="FVP69"/>
      <c r="FVQ69"/>
      <c r="FVR69"/>
      <c r="FVS69"/>
      <c r="FVT69"/>
      <c r="FVU69"/>
      <c r="FVV69"/>
      <c r="FVW69"/>
      <c r="FVX69"/>
      <c r="FVY69"/>
      <c r="FVZ69"/>
      <c r="FWA69"/>
      <c r="FWB69"/>
      <c r="FWC69"/>
      <c r="FWD69"/>
      <c r="FWE69"/>
      <c r="FWF69"/>
      <c r="FWG69"/>
      <c r="FWH69"/>
      <c r="FWI69"/>
      <c r="FWJ69"/>
      <c r="FWK69"/>
      <c r="FWL69"/>
      <c r="FWM69"/>
      <c r="FWN69"/>
      <c r="FWO69"/>
      <c r="FWP69"/>
      <c r="FWQ69"/>
      <c r="FWR69"/>
      <c r="FWS69"/>
      <c r="FWT69"/>
      <c r="FWU69"/>
      <c r="FWV69"/>
      <c r="FWW69"/>
      <c r="FWX69"/>
      <c r="FWY69"/>
      <c r="FWZ69"/>
      <c r="FXA69"/>
      <c r="FXB69"/>
      <c r="FXC69"/>
      <c r="FXD69"/>
      <c r="FXE69"/>
      <c r="FXF69"/>
      <c r="FXG69"/>
      <c r="FXH69"/>
      <c r="FXI69"/>
      <c r="FXJ69"/>
      <c r="FXK69"/>
      <c r="FXL69"/>
      <c r="FXM69"/>
      <c r="FXN69"/>
      <c r="FXO69"/>
      <c r="FXP69"/>
      <c r="FXQ69"/>
      <c r="FXR69"/>
      <c r="FXS69"/>
      <c r="FXT69"/>
      <c r="FXU69"/>
      <c r="FXV69"/>
      <c r="FXW69"/>
      <c r="FXX69"/>
      <c r="FXY69"/>
      <c r="FXZ69"/>
      <c r="FYA69"/>
      <c r="FYB69"/>
      <c r="FYC69"/>
      <c r="FYD69"/>
      <c r="FYE69"/>
      <c r="FYF69"/>
      <c r="FYG69"/>
      <c r="FYH69"/>
      <c r="FYI69"/>
      <c r="FYJ69"/>
      <c r="FYK69"/>
      <c r="FYL69"/>
      <c r="FYM69"/>
      <c r="FYN69"/>
      <c r="FYO69"/>
      <c r="FYP69"/>
      <c r="FYQ69"/>
      <c r="FYR69"/>
      <c r="FYS69"/>
      <c r="FYT69"/>
      <c r="FYU69"/>
      <c r="FYV69"/>
      <c r="FYW69"/>
      <c r="FYX69"/>
      <c r="FYY69"/>
      <c r="FYZ69"/>
      <c r="FZA69"/>
      <c r="FZB69"/>
      <c r="FZC69"/>
      <c r="FZD69"/>
      <c r="FZE69"/>
      <c r="FZF69"/>
      <c r="FZG69"/>
      <c r="FZH69"/>
      <c r="FZI69"/>
      <c r="FZJ69"/>
      <c r="FZK69"/>
      <c r="FZL69"/>
      <c r="FZM69"/>
      <c r="FZN69"/>
      <c r="FZO69"/>
      <c r="FZP69"/>
      <c r="FZQ69"/>
      <c r="FZR69"/>
      <c r="FZS69"/>
      <c r="FZT69"/>
      <c r="FZU69"/>
      <c r="FZV69"/>
      <c r="FZW69"/>
      <c r="FZX69"/>
      <c r="FZY69"/>
      <c r="FZZ69"/>
      <c r="GAA69"/>
      <c r="GAB69"/>
      <c r="GAC69"/>
      <c r="GAD69"/>
      <c r="GAE69"/>
      <c r="GAF69"/>
      <c r="GAG69"/>
      <c r="GAH69"/>
      <c r="GAI69"/>
      <c r="GAJ69"/>
      <c r="GAK69"/>
      <c r="GAL69"/>
      <c r="GAM69"/>
      <c r="GAN69"/>
      <c r="GAO69"/>
      <c r="GAP69"/>
      <c r="GAQ69"/>
      <c r="GAR69"/>
      <c r="GAS69"/>
      <c r="GAT69"/>
      <c r="GAU69"/>
      <c r="GAV69"/>
      <c r="GAW69"/>
      <c r="GAX69"/>
      <c r="GAY69"/>
      <c r="GAZ69"/>
      <c r="GBA69"/>
      <c r="GBB69"/>
      <c r="GBC69"/>
      <c r="GBD69"/>
      <c r="GBE69"/>
      <c r="GBF69"/>
      <c r="GBG69"/>
      <c r="GBH69"/>
      <c r="GBI69"/>
      <c r="GBJ69"/>
      <c r="GBK69"/>
      <c r="GBL69"/>
      <c r="GBM69"/>
      <c r="GBN69"/>
      <c r="GBO69"/>
      <c r="GBP69"/>
      <c r="GBQ69"/>
      <c r="GBR69"/>
      <c r="GBS69"/>
      <c r="GBT69"/>
      <c r="GBU69"/>
      <c r="GBV69"/>
      <c r="GBW69"/>
      <c r="GBX69"/>
      <c r="GBY69"/>
      <c r="GBZ69"/>
      <c r="GCA69"/>
      <c r="GCB69"/>
      <c r="GCC69"/>
      <c r="GCD69"/>
      <c r="GCE69"/>
      <c r="GCF69"/>
      <c r="GCG69"/>
      <c r="GCH69"/>
      <c r="GCI69"/>
      <c r="GCJ69"/>
      <c r="GCK69"/>
      <c r="GCL69"/>
      <c r="GCM69"/>
      <c r="GCN69"/>
      <c r="GCO69"/>
      <c r="GCP69"/>
      <c r="GCQ69"/>
      <c r="GCR69"/>
      <c r="GCS69"/>
      <c r="GCT69"/>
      <c r="GCU69"/>
      <c r="GCV69"/>
      <c r="GCW69"/>
      <c r="GCX69"/>
      <c r="GCY69"/>
      <c r="GCZ69"/>
      <c r="GDA69"/>
      <c r="GDB69"/>
      <c r="GDC69"/>
      <c r="GDD69"/>
      <c r="GDE69"/>
      <c r="GDF69"/>
      <c r="GDG69"/>
      <c r="GDH69"/>
      <c r="GDI69"/>
      <c r="GDJ69"/>
      <c r="GDK69"/>
      <c r="GDL69"/>
      <c r="GDM69"/>
      <c r="GDN69"/>
      <c r="GDO69"/>
      <c r="GDP69"/>
      <c r="GDQ69"/>
      <c r="GDR69"/>
      <c r="GDS69"/>
      <c r="GDT69"/>
      <c r="GDU69"/>
      <c r="GDV69"/>
      <c r="GDW69"/>
      <c r="GDX69"/>
      <c r="GDY69"/>
      <c r="GDZ69"/>
      <c r="GEA69"/>
      <c r="GEB69"/>
      <c r="GEC69"/>
      <c r="GED69"/>
      <c r="GEE69"/>
      <c r="GEF69"/>
      <c r="GEG69"/>
      <c r="GEH69"/>
      <c r="GEI69"/>
      <c r="GEJ69"/>
      <c r="GEK69"/>
      <c r="GEL69"/>
      <c r="GEM69"/>
      <c r="GEN69"/>
      <c r="GEO69"/>
      <c r="GEP69"/>
      <c r="GEQ69"/>
      <c r="GER69"/>
      <c r="GES69"/>
      <c r="GET69"/>
      <c r="GEU69"/>
      <c r="GEV69"/>
      <c r="GEW69"/>
      <c r="GEX69"/>
      <c r="GEY69"/>
      <c r="GEZ69"/>
      <c r="GFA69"/>
      <c r="GFB69"/>
      <c r="GFC69"/>
      <c r="GFD69"/>
      <c r="GFE69"/>
      <c r="GFF69"/>
      <c r="GFG69"/>
      <c r="GFH69"/>
      <c r="GFI69"/>
      <c r="GFJ69"/>
      <c r="GFK69"/>
      <c r="GFL69"/>
      <c r="GFM69"/>
      <c r="GFN69"/>
      <c r="GFO69"/>
      <c r="GFP69"/>
      <c r="GFQ69"/>
      <c r="GFR69"/>
      <c r="GFS69"/>
      <c r="GFT69"/>
      <c r="GFU69"/>
      <c r="GFV69"/>
      <c r="GFW69"/>
      <c r="GFX69"/>
      <c r="GFY69"/>
      <c r="GFZ69"/>
      <c r="GGA69"/>
      <c r="GGB69"/>
      <c r="GGC69"/>
      <c r="GGD69"/>
      <c r="GGE69"/>
      <c r="GGF69"/>
      <c r="GGG69"/>
      <c r="GGH69"/>
      <c r="GGI69"/>
      <c r="GGJ69"/>
      <c r="GGK69"/>
      <c r="GGL69"/>
      <c r="GGM69"/>
      <c r="GGN69"/>
      <c r="GGO69"/>
      <c r="GGP69"/>
      <c r="GGQ69"/>
      <c r="GGR69"/>
      <c r="GGS69"/>
      <c r="GGT69"/>
      <c r="GGU69"/>
      <c r="GGV69"/>
      <c r="GGW69"/>
      <c r="GGX69"/>
      <c r="GGY69"/>
      <c r="GGZ69"/>
      <c r="GHA69"/>
      <c r="GHB69"/>
      <c r="GHC69"/>
      <c r="GHD69"/>
      <c r="GHE69"/>
      <c r="GHF69"/>
      <c r="GHG69"/>
      <c r="GHH69"/>
      <c r="GHI69"/>
      <c r="GHJ69"/>
      <c r="GHK69"/>
      <c r="GHL69"/>
      <c r="GHM69"/>
      <c r="GHN69"/>
      <c r="GHO69"/>
      <c r="GHP69"/>
      <c r="GHQ69"/>
      <c r="GHR69"/>
      <c r="GHS69"/>
      <c r="GHT69"/>
      <c r="GHU69"/>
      <c r="GHV69"/>
      <c r="GHW69"/>
      <c r="GHX69"/>
      <c r="GHY69"/>
      <c r="GHZ69"/>
      <c r="GIA69"/>
      <c r="GIB69"/>
      <c r="GIC69"/>
      <c r="GID69"/>
      <c r="GIE69"/>
      <c r="GIF69"/>
      <c r="GIG69"/>
      <c r="GIH69"/>
      <c r="GII69"/>
      <c r="GIJ69"/>
      <c r="GIK69"/>
      <c r="GIL69"/>
      <c r="GIM69"/>
      <c r="GIN69"/>
      <c r="GIO69"/>
      <c r="GIP69"/>
      <c r="GIQ69"/>
      <c r="GIR69"/>
      <c r="GIS69"/>
      <c r="GIT69"/>
      <c r="GIU69"/>
      <c r="GIV69"/>
      <c r="GIW69"/>
      <c r="GIX69"/>
      <c r="GIY69"/>
      <c r="GIZ69"/>
      <c r="GJA69"/>
      <c r="GJB69"/>
      <c r="GJC69"/>
      <c r="GJD69"/>
      <c r="GJE69"/>
      <c r="GJF69"/>
      <c r="GJG69"/>
      <c r="GJH69"/>
      <c r="GJI69"/>
      <c r="GJJ69"/>
      <c r="GJK69"/>
      <c r="GJL69"/>
      <c r="GJM69"/>
      <c r="GJN69"/>
      <c r="GJO69"/>
      <c r="GJP69"/>
      <c r="GJQ69"/>
      <c r="GJR69"/>
      <c r="GJS69"/>
      <c r="GJT69"/>
      <c r="GJU69"/>
      <c r="GJV69"/>
      <c r="GJW69"/>
      <c r="GJX69"/>
      <c r="GJY69"/>
      <c r="GJZ69"/>
      <c r="GKA69"/>
      <c r="GKB69"/>
      <c r="GKC69"/>
      <c r="GKD69"/>
      <c r="GKE69"/>
      <c r="GKF69"/>
      <c r="GKG69"/>
      <c r="GKH69"/>
      <c r="GKI69"/>
      <c r="GKJ69"/>
      <c r="GKK69"/>
      <c r="GKL69"/>
      <c r="GKM69"/>
      <c r="GKN69"/>
      <c r="GKO69"/>
      <c r="GKP69"/>
      <c r="GKQ69"/>
      <c r="GKR69"/>
      <c r="GKS69"/>
      <c r="GKT69"/>
      <c r="GKU69"/>
      <c r="GKV69"/>
      <c r="GKW69"/>
      <c r="GKX69"/>
      <c r="GKY69"/>
      <c r="GKZ69"/>
      <c r="GLA69"/>
      <c r="GLB69"/>
      <c r="GLC69"/>
      <c r="GLD69"/>
      <c r="GLE69"/>
      <c r="GLF69"/>
      <c r="GLG69"/>
      <c r="GLH69"/>
      <c r="GLI69"/>
      <c r="GLJ69"/>
      <c r="GLK69"/>
      <c r="GLL69"/>
      <c r="GLM69"/>
      <c r="GLN69"/>
      <c r="GLO69"/>
      <c r="GLP69"/>
      <c r="GLQ69"/>
      <c r="GLR69"/>
      <c r="GLS69"/>
      <c r="GLT69"/>
      <c r="GLU69"/>
      <c r="GLV69"/>
      <c r="GLW69"/>
      <c r="GLX69"/>
      <c r="GLY69"/>
      <c r="GLZ69"/>
      <c r="GMA69"/>
      <c r="GMB69"/>
      <c r="GMC69"/>
      <c r="GMD69"/>
      <c r="GME69"/>
      <c r="GMF69"/>
      <c r="GMG69"/>
      <c r="GMH69"/>
      <c r="GMI69"/>
      <c r="GMJ69"/>
      <c r="GMK69"/>
      <c r="GML69"/>
      <c r="GMM69"/>
      <c r="GMN69"/>
      <c r="GMO69"/>
      <c r="GMP69"/>
      <c r="GMQ69"/>
      <c r="GMR69"/>
      <c r="GMS69"/>
      <c r="GMT69"/>
      <c r="GMU69"/>
      <c r="GMV69"/>
      <c r="GMW69"/>
      <c r="GMX69"/>
      <c r="GMY69"/>
      <c r="GMZ69"/>
      <c r="GNA69"/>
      <c r="GNB69"/>
      <c r="GNC69"/>
      <c r="GND69"/>
      <c r="GNE69"/>
      <c r="GNF69"/>
      <c r="GNG69"/>
      <c r="GNH69"/>
      <c r="GNI69"/>
      <c r="GNJ69"/>
      <c r="GNK69"/>
      <c r="GNL69"/>
      <c r="GNM69"/>
      <c r="GNN69"/>
      <c r="GNO69"/>
      <c r="GNP69"/>
      <c r="GNQ69"/>
      <c r="GNR69"/>
      <c r="GNS69"/>
      <c r="GNT69"/>
      <c r="GNU69"/>
      <c r="GNV69"/>
      <c r="GNW69"/>
      <c r="GNX69"/>
      <c r="GNY69"/>
      <c r="GNZ69"/>
      <c r="GOA69"/>
      <c r="GOB69"/>
      <c r="GOC69"/>
      <c r="GOD69"/>
      <c r="GOE69"/>
      <c r="GOF69"/>
      <c r="GOG69"/>
      <c r="GOH69"/>
      <c r="GOI69"/>
      <c r="GOJ69"/>
      <c r="GOK69"/>
      <c r="GOL69"/>
      <c r="GOM69"/>
      <c r="GON69"/>
      <c r="GOO69"/>
      <c r="GOP69"/>
      <c r="GOQ69"/>
      <c r="GOR69"/>
      <c r="GOS69"/>
      <c r="GOT69"/>
      <c r="GOU69"/>
      <c r="GOV69"/>
      <c r="GOW69"/>
      <c r="GOX69"/>
      <c r="GOY69"/>
      <c r="GOZ69"/>
      <c r="GPA69"/>
      <c r="GPB69"/>
      <c r="GPC69"/>
      <c r="GPD69"/>
      <c r="GPE69"/>
      <c r="GPF69"/>
      <c r="GPG69"/>
      <c r="GPH69"/>
      <c r="GPI69"/>
      <c r="GPJ69"/>
      <c r="GPK69"/>
      <c r="GPL69"/>
      <c r="GPM69"/>
      <c r="GPN69"/>
      <c r="GPO69"/>
      <c r="GPP69"/>
      <c r="GPQ69"/>
      <c r="GPR69"/>
      <c r="GPS69"/>
      <c r="GPT69"/>
      <c r="GPU69"/>
      <c r="GPV69"/>
      <c r="GPW69"/>
      <c r="GPX69"/>
      <c r="GPY69"/>
      <c r="GPZ69"/>
      <c r="GQA69"/>
      <c r="GQB69"/>
      <c r="GQC69"/>
      <c r="GQD69"/>
      <c r="GQE69"/>
      <c r="GQF69"/>
      <c r="GQG69"/>
      <c r="GQH69"/>
      <c r="GQI69"/>
      <c r="GQJ69"/>
      <c r="GQK69"/>
      <c r="GQL69"/>
      <c r="GQM69"/>
      <c r="GQN69"/>
      <c r="GQO69"/>
      <c r="GQP69"/>
      <c r="GQQ69"/>
      <c r="GQR69"/>
      <c r="GQS69"/>
      <c r="GQT69"/>
      <c r="GQU69"/>
      <c r="GQV69"/>
      <c r="GQW69"/>
      <c r="GQX69"/>
      <c r="GQY69"/>
      <c r="GQZ69"/>
      <c r="GRA69"/>
      <c r="GRB69"/>
      <c r="GRC69"/>
      <c r="GRD69"/>
      <c r="GRE69"/>
      <c r="GRF69"/>
      <c r="GRG69"/>
      <c r="GRH69"/>
      <c r="GRI69"/>
      <c r="GRJ69"/>
      <c r="GRK69"/>
      <c r="GRL69"/>
      <c r="GRM69"/>
      <c r="GRN69"/>
      <c r="GRO69"/>
      <c r="GRP69"/>
      <c r="GRQ69"/>
      <c r="GRR69"/>
      <c r="GRS69"/>
      <c r="GRT69"/>
      <c r="GRU69"/>
      <c r="GRV69"/>
      <c r="GRW69"/>
      <c r="GRX69"/>
      <c r="GRY69"/>
      <c r="GRZ69"/>
      <c r="GSA69"/>
      <c r="GSB69"/>
      <c r="GSC69"/>
      <c r="GSD69"/>
      <c r="GSE69"/>
      <c r="GSF69"/>
      <c r="GSG69"/>
      <c r="GSH69"/>
      <c r="GSI69"/>
      <c r="GSJ69"/>
      <c r="GSK69"/>
      <c r="GSL69"/>
      <c r="GSM69"/>
      <c r="GSN69"/>
      <c r="GSO69"/>
      <c r="GSP69"/>
      <c r="GSQ69"/>
      <c r="GSR69"/>
      <c r="GSS69"/>
      <c r="GST69"/>
      <c r="GSU69"/>
      <c r="GSV69"/>
      <c r="GSW69"/>
      <c r="GSX69"/>
      <c r="GSY69"/>
      <c r="GSZ69"/>
      <c r="GTA69"/>
      <c r="GTB69"/>
      <c r="GTC69"/>
      <c r="GTD69"/>
      <c r="GTE69"/>
      <c r="GTF69"/>
      <c r="GTG69"/>
      <c r="GTH69"/>
      <c r="GTI69"/>
      <c r="GTJ69"/>
      <c r="GTK69"/>
      <c r="GTL69"/>
      <c r="GTM69"/>
      <c r="GTN69"/>
      <c r="GTO69"/>
      <c r="GTP69"/>
      <c r="GTQ69"/>
      <c r="GTR69"/>
      <c r="GTS69"/>
      <c r="GTT69"/>
      <c r="GTU69"/>
      <c r="GTV69"/>
      <c r="GTW69"/>
      <c r="GTX69"/>
      <c r="GTY69"/>
      <c r="GTZ69"/>
      <c r="GUA69"/>
      <c r="GUB69"/>
      <c r="GUC69"/>
      <c r="GUD69"/>
      <c r="GUE69"/>
      <c r="GUF69"/>
      <c r="GUG69"/>
      <c r="GUH69"/>
      <c r="GUI69"/>
      <c r="GUJ69"/>
      <c r="GUK69"/>
      <c r="GUL69"/>
      <c r="GUM69"/>
      <c r="GUN69"/>
      <c r="GUO69"/>
      <c r="GUP69"/>
      <c r="GUQ69"/>
      <c r="GUR69"/>
      <c r="GUS69"/>
      <c r="GUT69"/>
      <c r="GUU69"/>
      <c r="GUV69"/>
      <c r="GUW69"/>
      <c r="GUX69"/>
      <c r="GUY69"/>
      <c r="GUZ69"/>
      <c r="GVA69"/>
      <c r="GVB69"/>
      <c r="GVC69"/>
      <c r="GVD69"/>
      <c r="GVE69"/>
      <c r="GVF69"/>
      <c r="GVG69"/>
      <c r="GVH69"/>
      <c r="GVI69"/>
      <c r="GVJ69"/>
      <c r="GVK69"/>
      <c r="GVL69"/>
      <c r="GVM69"/>
      <c r="GVN69"/>
      <c r="GVO69"/>
      <c r="GVP69"/>
      <c r="GVQ69"/>
      <c r="GVR69"/>
      <c r="GVS69"/>
      <c r="GVT69"/>
      <c r="GVU69"/>
      <c r="GVV69"/>
      <c r="GVW69"/>
      <c r="GVX69"/>
      <c r="GVY69"/>
      <c r="GVZ69"/>
      <c r="GWA69"/>
      <c r="GWB69"/>
      <c r="GWC69"/>
      <c r="GWD69"/>
      <c r="GWE69"/>
      <c r="GWF69"/>
      <c r="GWG69"/>
      <c r="GWH69"/>
      <c r="GWI69"/>
      <c r="GWJ69"/>
      <c r="GWK69"/>
      <c r="GWL69"/>
      <c r="GWM69"/>
      <c r="GWN69"/>
      <c r="GWO69"/>
      <c r="GWP69"/>
      <c r="GWQ69"/>
      <c r="GWR69"/>
      <c r="GWS69"/>
      <c r="GWT69"/>
      <c r="GWU69"/>
      <c r="GWV69"/>
      <c r="GWW69"/>
      <c r="GWX69"/>
      <c r="GWY69"/>
      <c r="GWZ69"/>
      <c r="GXA69"/>
      <c r="GXB69"/>
      <c r="GXC69"/>
      <c r="GXD69"/>
      <c r="GXE69"/>
      <c r="GXF69"/>
      <c r="GXG69"/>
      <c r="GXH69"/>
      <c r="GXI69"/>
      <c r="GXJ69"/>
      <c r="GXK69"/>
      <c r="GXL69"/>
      <c r="GXM69"/>
      <c r="GXN69"/>
      <c r="GXO69"/>
      <c r="GXP69"/>
      <c r="GXQ69"/>
      <c r="GXR69"/>
      <c r="GXS69"/>
      <c r="GXT69"/>
      <c r="GXU69"/>
      <c r="GXV69"/>
      <c r="GXW69"/>
      <c r="GXX69"/>
      <c r="GXY69"/>
      <c r="GXZ69"/>
      <c r="GYA69"/>
      <c r="GYB69"/>
      <c r="GYC69"/>
      <c r="GYD69"/>
      <c r="GYE69"/>
      <c r="GYF69"/>
      <c r="GYG69"/>
      <c r="GYH69"/>
      <c r="GYI69"/>
      <c r="GYJ69"/>
      <c r="GYK69"/>
      <c r="GYL69"/>
      <c r="GYM69"/>
      <c r="GYN69"/>
      <c r="GYO69"/>
      <c r="GYP69"/>
      <c r="GYQ69"/>
      <c r="GYR69"/>
      <c r="GYS69"/>
      <c r="GYT69"/>
      <c r="GYU69"/>
      <c r="GYV69"/>
      <c r="GYW69"/>
      <c r="GYX69"/>
      <c r="GYY69"/>
      <c r="GYZ69"/>
      <c r="GZA69"/>
      <c r="GZB69"/>
      <c r="GZC69"/>
      <c r="GZD69"/>
      <c r="GZE69"/>
      <c r="GZF69"/>
      <c r="GZG69"/>
      <c r="GZH69"/>
      <c r="GZI69"/>
      <c r="GZJ69"/>
      <c r="GZK69"/>
      <c r="GZL69"/>
      <c r="GZM69"/>
      <c r="GZN69"/>
      <c r="GZO69"/>
      <c r="GZP69"/>
      <c r="GZQ69"/>
      <c r="GZR69"/>
      <c r="GZS69"/>
      <c r="GZT69"/>
      <c r="GZU69"/>
      <c r="GZV69"/>
      <c r="GZW69"/>
      <c r="GZX69"/>
      <c r="GZY69"/>
      <c r="GZZ69"/>
      <c r="HAA69"/>
      <c r="HAB69"/>
      <c r="HAC69"/>
      <c r="HAD69"/>
      <c r="HAE69"/>
      <c r="HAF69"/>
      <c r="HAG69"/>
      <c r="HAH69"/>
      <c r="HAI69"/>
      <c r="HAJ69"/>
      <c r="HAK69"/>
      <c r="HAL69"/>
      <c r="HAM69"/>
      <c r="HAN69"/>
      <c r="HAO69"/>
      <c r="HAP69"/>
      <c r="HAQ69"/>
      <c r="HAR69"/>
      <c r="HAS69"/>
      <c r="HAT69"/>
      <c r="HAU69"/>
      <c r="HAV69"/>
      <c r="HAW69"/>
      <c r="HAX69"/>
      <c r="HAY69"/>
      <c r="HAZ69"/>
      <c r="HBA69"/>
      <c r="HBB69"/>
      <c r="HBC69"/>
      <c r="HBD69"/>
      <c r="HBE69"/>
      <c r="HBF69"/>
      <c r="HBG69"/>
      <c r="HBH69"/>
      <c r="HBI69"/>
      <c r="HBJ69"/>
      <c r="HBK69"/>
      <c r="HBL69"/>
      <c r="HBM69"/>
      <c r="HBN69"/>
      <c r="HBO69"/>
      <c r="HBP69"/>
      <c r="HBQ69"/>
      <c r="HBR69"/>
      <c r="HBS69"/>
      <c r="HBT69"/>
      <c r="HBU69"/>
      <c r="HBV69"/>
      <c r="HBW69"/>
      <c r="HBX69"/>
      <c r="HBY69"/>
      <c r="HBZ69"/>
      <c r="HCA69"/>
      <c r="HCB69"/>
      <c r="HCC69"/>
      <c r="HCD69"/>
      <c r="HCE69"/>
      <c r="HCF69"/>
      <c r="HCG69"/>
      <c r="HCH69"/>
      <c r="HCI69"/>
      <c r="HCJ69"/>
      <c r="HCK69"/>
      <c r="HCL69"/>
      <c r="HCM69"/>
      <c r="HCN69"/>
      <c r="HCO69"/>
      <c r="HCP69"/>
      <c r="HCQ69"/>
      <c r="HCR69"/>
      <c r="HCS69"/>
      <c r="HCT69"/>
      <c r="HCU69"/>
      <c r="HCV69"/>
      <c r="HCW69"/>
      <c r="HCX69"/>
      <c r="HCY69"/>
      <c r="HCZ69"/>
      <c r="HDA69"/>
      <c r="HDB69"/>
      <c r="HDC69"/>
      <c r="HDD69"/>
      <c r="HDE69"/>
      <c r="HDF69"/>
      <c r="HDG69"/>
      <c r="HDH69"/>
      <c r="HDI69"/>
      <c r="HDJ69"/>
      <c r="HDK69"/>
      <c r="HDL69"/>
      <c r="HDM69"/>
      <c r="HDN69"/>
      <c r="HDO69"/>
      <c r="HDP69"/>
      <c r="HDQ69"/>
      <c r="HDR69"/>
      <c r="HDS69"/>
      <c r="HDT69"/>
      <c r="HDU69"/>
      <c r="HDV69"/>
      <c r="HDW69"/>
      <c r="HDX69"/>
      <c r="HDY69"/>
      <c r="HDZ69"/>
      <c r="HEA69"/>
      <c r="HEB69"/>
      <c r="HEC69"/>
      <c r="HED69"/>
      <c r="HEE69"/>
      <c r="HEF69"/>
      <c r="HEG69"/>
      <c r="HEH69"/>
      <c r="HEI69"/>
      <c r="HEJ69"/>
      <c r="HEK69"/>
      <c r="HEL69"/>
      <c r="HEM69"/>
      <c r="HEN69"/>
      <c r="HEO69"/>
      <c r="HEP69"/>
      <c r="HEQ69"/>
      <c r="HER69"/>
      <c r="HES69"/>
      <c r="HET69"/>
      <c r="HEU69"/>
      <c r="HEV69"/>
      <c r="HEW69"/>
      <c r="HEX69"/>
      <c r="HEY69"/>
      <c r="HEZ69"/>
      <c r="HFA69"/>
      <c r="HFB69"/>
      <c r="HFC69"/>
      <c r="HFD69"/>
      <c r="HFE69"/>
      <c r="HFF69"/>
      <c r="HFG69"/>
      <c r="HFH69"/>
      <c r="HFI69"/>
      <c r="HFJ69"/>
      <c r="HFK69"/>
      <c r="HFL69"/>
      <c r="HFM69"/>
      <c r="HFN69"/>
      <c r="HFO69"/>
      <c r="HFP69"/>
      <c r="HFQ69"/>
      <c r="HFR69"/>
      <c r="HFS69"/>
      <c r="HFT69"/>
      <c r="HFU69"/>
      <c r="HFV69"/>
      <c r="HFW69"/>
      <c r="HFX69"/>
      <c r="HFY69"/>
      <c r="HFZ69"/>
      <c r="HGA69"/>
      <c r="HGB69"/>
      <c r="HGC69"/>
      <c r="HGD69"/>
      <c r="HGE69"/>
      <c r="HGF69"/>
      <c r="HGG69"/>
      <c r="HGH69"/>
      <c r="HGI69"/>
      <c r="HGJ69"/>
      <c r="HGK69"/>
      <c r="HGL69"/>
      <c r="HGM69"/>
      <c r="HGN69"/>
      <c r="HGO69"/>
      <c r="HGP69"/>
      <c r="HGQ69"/>
      <c r="HGR69"/>
      <c r="HGS69"/>
      <c r="HGT69"/>
      <c r="HGU69"/>
      <c r="HGV69"/>
      <c r="HGW69"/>
      <c r="HGX69"/>
      <c r="HGY69"/>
      <c r="HGZ69"/>
      <c r="HHA69"/>
      <c r="HHB69"/>
      <c r="HHC69"/>
      <c r="HHD69"/>
      <c r="HHE69"/>
      <c r="HHF69"/>
      <c r="HHG69"/>
      <c r="HHH69"/>
      <c r="HHI69"/>
      <c r="HHJ69"/>
      <c r="HHK69"/>
      <c r="HHL69"/>
      <c r="HHM69"/>
      <c r="HHN69"/>
      <c r="HHO69"/>
      <c r="HHP69"/>
      <c r="HHQ69"/>
      <c r="HHR69"/>
      <c r="HHS69"/>
      <c r="HHT69"/>
      <c r="HHU69"/>
      <c r="HHV69"/>
      <c r="HHW69"/>
      <c r="HHX69"/>
      <c r="HHY69"/>
      <c r="HHZ69"/>
      <c r="HIA69"/>
      <c r="HIB69"/>
      <c r="HIC69"/>
      <c r="HID69"/>
      <c r="HIE69"/>
      <c r="HIF69"/>
      <c r="HIG69"/>
      <c r="HIH69"/>
      <c r="HII69"/>
      <c r="HIJ69"/>
      <c r="HIK69"/>
      <c r="HIL69"/>
      <c r="HIM69"/>
      <c r="HIN69"/>
      <c r="HIO69"/>
      <c r="HIP69"/>
      <c r="HIQ69"/>
      <c r="HIR69"/>
      <c r="HIS69"/>
      <c r="HIT69"/>
      <c r="HIU69"/>
      <c r="HIV69"/>
      <c r="HIW69"/>
      <c r="HIX69"/>
      <c r="HIY69"/>
      <c r="HIZ69"/>
      <c r="HJA69"/>
      <c r="HJB69"/>
      <c r="HJC69"/>
      <c r="HJD69"/>
      <c r="HJE69"/>
      <c r="HJF69"/>
      <c r="HJG69"/>
      <c r="HJH69"/>
      <c r="HJI69"/>
      <c r="HJJ69"/>
      <c r="HJK69"/>
      <c r="HJL69"/>
      <c r="HJM69"/>
      <c r="HJN69"/>
      <c r="HJO69"/>
      <c r="HJP69"/>
      <c r="HJQ69"/>
      <c r="HJR69"/>
      <c r="HJS69"/>
      <c r="HJT69"/>
      <c r="HJU69"/>
      <c r="HJV69"/>
      <c r="HJW69"/>
      <c r="HJX69"/>
      <c r="HJY69"/>
      <c r="HJZ69"/>
      <c r="HKA69"/>
      <c r="HKB69"/>
      <c r="HKC69"/>
      <c r="HKD69"/>
      <c r="HKE69"/>
      <c r="HKF69"/>
      <c r="HKG69"/>
      <c r="HKH69"/>
      <c r="HKI69"/>
      <c r="HKJ69"/>
      <c r="HKK69"/>
      <c r="HKL69"/>
      <c r="HKM69"/>
      <c r="HKN69"/>
      <c r="HKO69"/>
      <c r="HKP69"/>
      <c r="HKQ69"/>
      <c r="HKR69"/>
      <c r="HKS69"/>
      <c r="HKT69"/>
      <c r="HKU69"/>
      <c r="HKV69"/>
      <c r="HKW69"/>
      <c r="HKX69"/>
      <c r="HKY69"/>
      <c r="HKZ69"/>
      <c r="HLA69"/>
      <c r="HLB69"/>
      <c r="HLC69"/>
      <c r="HLD69"/>
      <c r="HLE69"/>
      <c r="HLF69"/>
      <c r="HLG69"/>
      <c r="HLH69"/>
      <c r="HLI69"/>
      <c r="HLJ69"/>
      <c r="HLK69"/>
      <c r="HLL69"/>
      <c r="HLM69"/>
      <c r="HLN69"/>
      <c r="HLO69"/>
      <c r="HLP69"/>
      <c r="HLQ69"/>
      <c r="HLR69"/>
      <c r="HLS69"/>
      <c r="HLT69"/>
      <c r="HLU69"/>
      <c r="HLV69"/>
      <c r="HLW69"/>
      <c r="HLX69"/>
      <c r="HLY69"/>
      <c r="HLZ69"/>
      <c r="HMA69"/>
      <c r="HMB69"/>
      <c r="HMC69"/>
      <c r="HMD69"/>
      <c r="HME69"/>
      <c r="HMF69"/>
      <c r="HMG69"/>
      <c r="HMH69"/>
      <c r="HMI69"/>
      <c r="HMJ69"/>
      <c r="HMK69"/>
      <c r="HML69"/>
      <c r="HMM69"/>
      <c r="HMN69"/>
      <c r="HMO69"/>
      <c r="HMP69"/>
      <c r="HMQ69"/>
      <c r="HMR69"/>
      <c r="HMS69"/>
      <c r="HMT69"/>
      <c r="HMU69"/>
      <c r="HMV69"/>
      <c r="HMW69"/>
      <c r="HMX69"/>
      <c r="HMY69"/>
      <c r="HMZ69"/>
      <c r="HNA69"/>
      <c r="HNB69"/>
      <c r="HNC69"/>
      <c r="HND69"/>
      <c r="HNE69"/>
      <c r="HNF69"/>
      <c r="HNG69"/>
      <c r="HNH69"/>
      <c r="HNI69"/>
      <c r="HNJ69"/>
      <c r="HNK69"/>
      <c r="HNL69"/>
      <c r="HNM69"/>
      <c r="HNN69"/>
      <c r="HNO69"/>
      <c r="HNP69"/>
      <c r="HNQ69"/>
      <c r="HNR69"/>
      <c r="HNS69"/>
      <c r="HNT69"/>
      <c r="HNU69"/>
      <c r="HNV69"/>
      <c r="HNW69"/>
      <c r="HNX69"/>
      <c r="HNY69"/>
      <c r="HNZ69"/>
      <c r="HOA69"/>
      <c r="HOB69"/>
      <c r="HOC69"/>
      <c r="HOD69"/>
      <c r="HOE69"/>
      <c r="HOF69"/>
      <c r="HOG69"/>
      <c r="HOH69"/>
      <c r="HOI69"/>
      <c r="HOJ69"/>
      <c r="HOK69"/>
      <c r="HOL69"/>
      <c r="HOM69"/>
      <c r="HON69"/>
      <c r="HOO69"/>
      <c r="HOP69"/>
      <c r="HOQ69"/>
      <c r="HOR69"/>
      <c r="HOS69"/>
      <c r="HOT69"/>
      <c r="HOU69"/>
      <c r="HOV69"/>
      <c r="HOW69"/>
      <c r="HOX69"/>
      <c r="HOY69"/>
      <c r="HOZ69"/>
      <c r="HPA69"/>
      <c r="HPB69"/>
      <c r="HPC69"/>
      <c r="HPD69"/>
      <c r="HPE69"/>
      <c r="HPF69"/>
      <c r="HPG69"/>
      <c r="HPH69"/>
      <c r="HPI69"/>
      <c r="HPJ69"/>
      <c r="HPK69"/>
      <c r="HPL69"/>
      <c r="HPM69"/>
      <c r="HPN69"/>
      <c r="HPO69"/>
      <c r="HPP69"/>
      <c r="HPQ69"/>
      <c r="HPR69"/>
      <c r="HPS69"/>
      <c r="HPT69"/>
      <c r="HPU69"/>
      <c r="HPV69"/>
      <c r="HPW69"/>
      <c r="HPX69"/>
      <c r="HPY69"/>
      <c r="HPZ69"/>
      <c r="HQA69"/>
      <c r="HQB69"/>
      <c r="HQC69"/>
      <c r="HQD69"/>
      <c r="HQE69"/>
      <c r="HQF69"/>
      <c r="HQG69"/>
      <c r="HQH69"/>
      <c r="HQI69"/>
      <c r="HQJ69"/>
      <c r="HQK69"/>
      <c r="HQL69"/>
      <c r="HQM69"/>
      <c r="HQN69"/>
      <c r="HQO69"/>
      <c r="HQP69"/>
      <c r="HQQ69"/>
      <c r="HQR69"/>
      <c r="HQS69"/>
      <c r="HQT69"/>
      <c r="HQU69"/>
      <c r="HQV69"/>
      <c r="HQW69"/>
      <c r="HQX69"/>
      <c r="HQY69"/>
      <c r="HQZ69"/>
      <c r="HRA69"/>
      <c r="HRB69"/>
      <c r="HRC69"/>
      <c r="HRD69"/>
      <c r="HRE69"/>
      <c r="HRF69"/>
      <c r="HRG69"/>
      <c r="HRH69"/>
      <c r="HRI69"/>
      <c r="HRJ69"/>
      <c r="HRK69"/>
      <c r="HRL69"/>
      <c r="HRM69"/>
      <c r="HRN69"/>
      <c r="HRO69"/>
      <c r="HRP69"/>
      <c r="HRQ69"/>
      <c r="HRR69"/>
      <c r="HRS69"/>
      <c r="HRT69"/>
      <c r="HRU69"/>
      <c r="HRV69"/>
      <c r="HRW69"/>
      <c r="HRX69"/>
      <c r="HRY69"/>
      <c r="HRZ69"/>
      <c r="HSA69"/>
      <c r="HSB69"/>
      <c r="HSC69"/>
      <c r="HSD69"/>
      <c r="HSE69"/>
      <c r="HSF69"/>
      <c r="HSG69"/>
      <c r="HSH69"/>
      <c r="HSI69"/>
      <c r="HSJ69"/>
      <c r="HSK69"/>
      <c r="HSL69"/>
      <c r="HSM69"/>
      <c r="HSN69"/>
      <c r="HSO69"/>
      <c r="HSP69"/>
      <c r="HSQ69"/>
      <c r="HSR69"/>
      <c r="HSS69"/>
      <c r="HST69"/>
      <c r="HSU69"/>
      <c r="HSV69"/>
      <c r="HSW69"/>
      <c r="HSX69"/>
      <c r="HSY69"/>
      <c r="HSZ69"/>
      <c r="HTA69"/>
      <c r="HTB69"/>
      <c r="HTC69"/>
      <c r="HTD69"/>
      <c r="HTE69"/>
      <c r="HTF69"/>
      <c r="HTG69"/>
      <c r="HTH69"/>
      <c r="HTI69"/>
      <c r="HTJ69"/>
      <c r="HTK69"/>
      <c r="HTL69"/>
      <c r="HTM69"/>
      <c r="HTN69"/>
      <c r="HTO69"/>
      <c r="HTP69"/>
      <c r="HTQ69"/>
      <c r="HTR69"/>
      <c r="HTS69"/>
      <c r="HTT69"/>
      <c r="HTU69"/>
      <c r="HTV69"/>
      <c r="HTW69"/>
      <c r="HTX69"/>
      <c r="HTY69"/>
      <c r="HTZ69"/>
      <c r="HUA69"/>
      <c r="HUB69"/>
      <c r="HUC69"/>
      <c r="HUD69"/>
      <c r="HUE69"/>
      <c r="HUF69"/>
      <c r="HUG69"/>
      <c r="HUH69"/>
      <c r="HUI69"/>
      <c r="HUJ69"/>
      <c r="HUK69"/>
      <c r="HUL69"/>
      <c r="HUM69"/>
      <c r="HUN69"/>
      <c r="HUO69"/>
      <c r="HUP69"/>
      <c r="HUQ69"/>
      <c r="HUR69"/>
      <c r="HUS69"/>
      <c r="HUT69"/>
      <c r="HUU69"/>
      <c r="HUV69"/>
      <c r="HUW69"/>
      <c r="HUX69"/>
      <c r="HUY69"/>
      <c r="HUZ69"/>
      <c r="HVA69"/>
      <c r="HVB69"/>
      <c r="HVC69"/>
      <c r="HVD69"/>
      <c r="HVE69"/>
      <c r="HVF69"/>
      <c r="HVG69"/>
      <c r="HVH69"/>
      <c r="HVI69"/>
      <c r="HVJ69"/>
      <c r="HVK69"/>
      <c r="HVL69"/>
      <c r="HVM69"/>
      <c r="HVN69"/>
      <c r="HVO69"/>
      <c r="HVP69"/>
      <c r="HVQ69"/>
      <c r="HVR69"/>
      <c r="HVS69"/>
      <c r="HVT69"/>
      <c r="HVU69"/>
      <c r="HVV69"/>
      <c r="HVW69"/>
      <c r="HVX69"/>
      <c r="HVY69"/>
      <c r="HVZ69"/>
      <c r="HWA69"/>
      <c r="HWB69"/>
      <c r="HWC69"/>
      <c r="HWD69"/>
      <c r="HWE69"/>
      <c r="HWF69"/>
      <c r="HWG69"/>
      <c r="HWH69"/>
      <c r="HWI69"/>
      <c r="HWJ69"/>
      <c r="HWK69"/>
      <c r="HWL69"/>
      <c r="HWM69"/>
      <c r="HWN69"/>
      <c r="HWO69"/>
      <c r="HWP69"/>
      <c r="HWQ69"/>
      <c r="HWR69"/>
      <c r="HWS69"/>
      <c r="HWT69"/>
      <c r="HWU69"/>
      <c r="HWV69"/>
      <c r="HWW69"/>
      <c r="HWX69"/>
      <c r="HWY69"/>
      <c r="HWZ69"/>
      <c r="HXA69"/>
      <c r="HXB69"/>
      <c r="HXC69"/>
      <c r="HXD69"/>
      <c r="HXE69"/>
      <c r="HXF69"/>
      <c r="HXG69"/>
      <c r="HXH69"/>
      <c r="HXI69"/>
      <c r="HXJ69"/>
      <c r="HXK69"/>
      <c r="HXL69"/>
      <c r="HXM69"/>
      <c r="HXN69"/>
      <c r="HXO69"/>
      <c r="HXP69"/>
      <c r="HXQ69"/>
      <c r="HXR69"/>
      <c r="HXS69"/>
      <c r="HXT69"/>
      <c r="HXU69"/>
      <c r="HXV69"/>
      <c r="HXW69"/>
      <c r="HXX69"/>
      <c r="HXY69"/>
      <c r="HXZ69"/>
      <c r="HYA69"/>
      <c r="HYB69"/>
      <c r="HYC69"/>
      <c r="HYD69"/>
      <c r="HYE69"/>
      <c r="HYF69"/>
      <c r="HYG69"/>
      <c r="HYH69"/>
      <c r="HYI69"/>
      <c r="HYJ69"/>
      <c r="HYK69"/>
      <c r="HYL69"/>
      <c r="HYM69"/>
      <c r="HYN69"/>
      <c r="HYO69"/>
      <c r="HYP69"/>
      <c r="HYQ69"/>
      <c r="HYR69"/>
      <c r="HYS69"/>
      <c r="HYT69"/>
      <c r="HYU69"/>
      <c r="HYV69"/>
      <c r="HYW69"/>
      <c r="HYX69"/>
      <c r="HYY69"/>
      <c r="HYZ69"/>
      <c r="HZA69"/>
      <c r="HZB69"/>
      <c r="HZC69"/>
      <c r="HZD69"/>
      <c r="HZE69"/>
      <c r="HZF69"/>
      <c r="HZG69"/>
      <c r="HZH69"/>
      <c r="HZI69"/>
      <c r="HZJ69"/>
      <c r="HZK69"/>
      <c r="HZL69"/>
      <c r="HZM69"/>
      <c r="HZN69"/>
      <c r="HZO69"/>
      <c r="HZP69"/>
      <c r="HZQ69"/>
      <c r="HZR69"/>
      <c r="HZS69"/>
      <c r="HZT69"/>
      <c r="HZU69"/>
      <c r="HZV69"/>
      <c r="HZW69"/>
      <c r="HZX69"/>
      <c r="HZY69"/>
      <c r="HZZ69"/>
      <c r="IAA69"/>
      <c r="IAB69"/>
      <c r="IAC69"/>
      <c r="IAD69"/>
      <c r="IAE69"/>
      <c r="IAF69"/>
      <c r="IAG69"/>
      <c r="IAH69"/>
      <c r="IAI69"/>
      <c r="IAJ69"/>
      <c r="IAK69"/>
      <c r="IAL69"/>
      <c r="IAM69"/>
      <c r="IAN69"/>
      <c r="IAO69"/>
      <c r="IAP69"/>
      <c r="IAQ69"/>
      <c r="IAR69"/>
      <c r="IAS69"/>
      <c r="IAT69"/>
      <c r="IAU69"/>
      <c r="IAV69"/>
      <c r="IAW69"/>
      <c r="IAX69"/>
      <c r="IAY69"/>
      <c r="IAZ69"/>
      <c r="IBA69"/>
      <c r="IBB69"/>
      <c r="IBC69"/>
      <c r="IBD69"/>
      <c r="IBE69"/>
      <c r="IBF69"/>
      <c r="IBG69"/>
      <c r="IBH69"/>
      <c r="IBI69"/>
      <c r="IBJ69"/>
      <c r="IBK69"/>
      <c r="IBL69"/>
      <c r="IBM69"/>
      <c r="IBN69"/>
      <c r="IBO69"/>
      <c r="IBP69"/>
      <c r="IBQ69"/>
      <c r="IBR69"/>
      <c r="IBS69"/>
      <c r="IBT69"/>
      <c r="IBU69"/>
      <c r="IBV69"/>
      <c r="IBW69"/>
      <c r="IBX69"/>
      <c r="IBY69"/>
      <c r="IBZ69"/>
      <c r="ICA69"/>
      <c r="ICB69"/>
      <c r="ICC69"/>
      <c r="ICD69"/>
      <c r="ICE69"/>
      <c r="ICF69"/>
      <c r="ICG69"/>
      <c r="ICH69"/>
      <c r="ICI69"/>
      <c r="ICJ69"/>
      <c r="ICK69"/>
      <c r="ICL69"/>
      <c r="ICM69"/>
      <c r="ICN69"/>
      <c r="ICO69"/>
      <c r="ICP69"/>
      <c r="ICQ69"/>
      <c r="ICR69"/>
      <c r="ICS69"/>
      <c r="ICT69"/>
      <c r="ICU69"/>
      <c r="ICV69"/>
      <c r="ICW69"/>
      <c r="ICX69"/>
      <c r="ICY69"/>
      <c r="ICZ69"/>
      <c r="IDA69"/>
      <c r="IDB69"/>
      <c r="IDC69"/>
      <c r="IDD69"/>
      <c r="IDE69"/>
      <c r="IDF69"/>
      <c r="IDG69"/>
      <c r="IDH69"/>
      <c r="IDI69"/>
      <c r="IDJ69"/>
      <c r="IDK69"/>
      <c r="IDL69"/>
      <c r="IDM69"/>
      <c r="IDN69"/>
      <c r="IDO69"/>
      <c r="IDP69"/>
      <c r="IDQ69"/>
      <c r="IDR69"/>
      <c r="IDS69"/>
      <c r="IDT69"/>
      <c r="IDU69"/>
      <c r="IDV69"/>
      <c r="IDW69"/>
      <c r="IDX69"/>
      <c r="IDY69"/>
      <c r="IDZ69"/>
      <c r="IEA69"/>
      <c r="IEB69"/>
      <c r="IEC69"/>
      <c r="IED69"/>
      <c r="IEE69"/>
      <c r="IEF69"/>
      <c r="IEG69"/>
      <c r="IEH69"/>
      <c r="IEI69"/>
      <c r="IEJ69"/>
      <c r="IEK69"/>
      <c r="IEL69"/>
      <c r="IEM69"/>
      <c r="IEN69"/>
      <c r="IEO69"/>
      <c r="IEP69"/>
      <c r="IEQ69"/>
      <c r="IER69"/>
      <c r="IES69"/>
      <c r="IET69"/>
      <c r="IEU69"/>
      <c r="IEV69"/>
      <c r="IEW69"/>
      <c r="IEX69"/>
      <c r="IEY69"/>
      <c r="IEZ69"/>
      <c r="IFA69"/>
      <c r="IFB69"/>
      <c r="IFC69"/>
      <c r="IFD69"/>
      <c r="IFE69"/>
      <c r="IFF69"/>
      <c r="IFG69"/>
      <c r="IFH69"/>
      <c r="IFI69"/>
      <c r="IFJ69"/>
      <c r="IFK69"/>
      <c r="IFL69"/>
      <c r="IFM69"/>
      <c r="IFN69"/>
      <c r="IFO69"/>
      <c r="IFP69"/>
      <c r="IFQ69"/>
      <c r="IFR69"/>
      <c r="IFS69"/>
      <c r="IFT69"/>
      <c r="IFU69"/>
      <c r="IFV69"/>
      <c r="IFW69"/>
      <c r="IFX69"/>
      <c r="IFY69"/>
      <c r="IFZ69"/>
      <c r="IGA69"/>
      <c r="IGB69"/>
      <c r="IGC69"/>
      <c r="IGD69"/>
      <c r="IGE69"/>
      <c r="IGF69"/>
      <c r="IGG69"/>
      <c r="IGH69"/>
      <c r="IGI69"/>
      <c r="IGJ69"/>
      <c r="IGK69"/>
      <c r="IGL69"/>
      <c r="IGM69"/>
      <c r="IGN69"/>
      <c r="IGO69"/>
      <c r="IGP69"/>
      <c r="IGQ69"/>
      <c r="IGR69"/>
      <c r="IGS69"/>
      <c r="IGT69"/>
      <c r="IGU69"/>
      <c r="IGV69"/>
      <c r="IGW69"/>
      <c r="IGX69"/>
      <c r="IGY69"/>
      <c r="IGZ69"/>
      <c r="IHA69"/>
      <c r="IHB69"/>
      <c r="IHC69"/>
      <c r="IHD69"/>
      <c r="IHE69"/>
      <c r="IHF69"/>
      <c r="IHG69"/>
      <c r="IHH69"/>
      <c r="IHI69"/>
      <c r="IHJ69"/>
      <c r="IHK69"/>
      <c r="IHL69"/>
      <c r="IHM69"/>
      <c r="IHN69"/>
      <c r="IHO69"/>
      <c r="IHP69"/>
      <c r="IHQ69"/>
      <c r="IHR69"/>
      <c r="IHS69"/>
      <c r="IHT69"/>
      <c r="IHU69"/>
      <c r="IHV69"/>
      <c r="IHW69"/>
      <c r="IHX69"/>
      <c r="IHY69"/>
      <c r="IHZ69"/>
      <c r="IIA69"/>
      <c r="IIB69"/>
      <c r="IIC69"/>
      <c r="IID69"/>
      <c r="IIE69"/>
      <c r="IIF69"/>
      <c r="IIG69"/>
      <c r="IIH69"/>
      <c r="III69"/>
      <c r="IIJ69"/>
      <c r="IIK69"/>
      <c r="IIL69"/>
      <c r="IIM69"/>
      <c r="IIN69"/>
      <c r="IIO69"/>
      <c r="IIP69"/>
      <c r="IIQ69"/>
      <c r="IIR69"/>
      <c r="IIS69"/>
      <c r="IIT69"/>
      <c r="IIU69"/>
      <c r="IIV69"/>
      <c r="IIW69"/>
      <c r="IIX69"/>
      <c r="IIY69"/>
      <c r="IIZ69"/>
      <c r="IJA69"/>
      <c r="IJB69"/>
      <c r="IJC69"/>
      <c r="IJD69"/>
      <c r="IJE69"/>
      <c r="IJF69"/>
      <c r="IJG69"/>
      <c r="IJH69"/>
      <c r="IJI69"/>
      <c r="IJJ69"/>
      <c r="IJK69"/>
      <c r="IJL69"/>
      <c r="IJM69"/>
      <c r="IJN69"/>
      <c r="IJO69"/>
      <c r="IJP69"/>
      <c r="IJQ69"/>
      <c r="IJR69"/>
      <c r="IJS69"/>
      <c r="IJT69"/>
      <c r="IJU69"/>
      <c r="IJV69"/>
      <c r="IJW69"/>
      <c r="IJX69"/>
      <c r="IJY69"/>
      <c r="IJZ69"/>
      <c r="IKA69"/>
      <c r="IKB69"/>
      <c r="IKC69"/>
      <c r="IKD69"/>
      <c r="IKE69"/>
      <c r="IKF69"/>
      <c r="IKG69"/>
      <c r="IKH69"/>
      <c r="IKI69"/>
      <c r="IKJ69"/>
      <c r="IKK69"/>
      <c r="IKL69"/>
      <c r="IKM69"/>
      <c r="IKN69"/>
      <c r="IKO69"/>
      <c r="IKP69"/>
      <c r="IKQ69"/>
      <c r="IKR69"/>
      <c r="IKS69"/>
      <c r="IKT69"/>
      <c r="IKU69"/>
      <c r="IKV69"/>
      <c r="IKW69"/>
      <c r="IKX69"/>
      <c r="IKY69"/>
      <c r="IKZ69"/>
      <c r="ILA69"/>
      <c r="ILB69"/>
      <c r="ILC69"/>
      <c r="ILD69"/>
      <c r="ILE69"/>
      <c r="ILF69"/>
      <c r="ILG69"/>
      <c r="ILH69"/>
      <c r="ILI69"/>
      <c r="ILJ69"/>
      <c r="ILK69"/>
      <c r="ILL69"/>
      <c r="ILM69"/>
      <c r="ILN69"/>
      <c r="ILO69"/>
      <c r="ILP69"/>
      <c r="ILQ69"/>
      <c r="ILR69"/>
      <c r="ILS69"/>
      <c r="ILT69"/>
      <c r="ILU69"/>
      <c r="ILV69"/>
      <c r="ILW69"/>
      <c r="ILX69"/>
      <c r="ILY69"/>
      <c r="ILZ69"/>
      <c r="IMA69"/>
      <c r="IMB69"/>
      <c r="IMC69"/>
      <c r="IMD69"/>
      <c r="IME69"/>
      <c r="IMF69"/>
      <c r="IMG69"/>
      <c r="IMH69"/>
      <c r="IMI69"/>
      <c r="IMJ69"/>
      <c r="IMK69"/>
      <c r="IML69"/>
      <c r="IMM69"/>
      <c r="IMN69"/>
      <c r="IMO69"/>
      <c r="IMP69"/>
      <c r="IMQ69"/>
      <c r="IMR69"/>
      <c r="IMS69"/>
      <c r="IMT69"/>
      <c r="IMU69"/>
      <c r="IMV69"/>
      <c r="IMW69"/>
      <c r="IMX69"/>
      <c r="IMY69"/>
      <c r="IMZ69"/>
      <c r="INA69"/>
      <c r="INB69"/>
      <c r="INC69"/>
      <c r="IND69"/>
      <c r="INE69"/>
      <c r="INF69"/>
      <c r="ING69"/>
      <c r="INH69"/>
      <c r="INI69"/>
      <c r="INJ69"/>
      <c r="INK69"/>
      <c r="INL69"/>
      <c r="INM69"/>
      <c r="INN69"/>
      <c r="INO69"/>
      <c r="INP69"/>
      <c r="INQ69"/>
      <c r="INR69"/>
      <c r="INS69"/>
      <c r="INT69"/>
      <c r="INU69"/>
      <c r="INV69"/>
      <c r="INW69"/>
      <c r="INX69"/>
      <c r="INY69"/>
      <c r="INZ69"/>
      <c r="IOA69"/>
      <c r="IOB69"/>
      <c r="IOC69"/>
      <c r="IOD69"/>
      <c r="IOE69"/>
      <c r="IOF69"/>
      <c r="IOG69"/>
      <c r="IOH69"/>
      <c r="IOI69"/>
      <c r="IOJ69"/>
      <c r="IOK69"/>
      <c r="IOL69"/>
      <c r="IOM69"/>
      <c r="ION69"/>
      <c r="IOO69"/>
      <c r="IOP69"/>
      <c r="IOQ69"/>
      <c r="IOR69"/>
      <c r="IOS69"/>
      <c r="IOT69"/>
      <c r="IOU69"/>
      <c r="IOV69"/>
      <c r="IOW69"/>
      <c r="IOX69"/>
      <c r="IOY69"/>
      <c r="IOZ69"/>
      <c r="IPA69"/>
      <c r="IPB69"/>
      <c r="IPC69"/>
      <c r="IPD69"/>
      <c r="IPE69"/>
      <c r="IPF69"/>
      <c r="IPG69"/>
      <c r="IPH69"/>
      <c r="IPI69"/>
      <c r="IPJ69"/>
      <c r="IPK69"/>
      <c r="IPL69"/>
      <c r="IPM69"/>
      <c r="IPN69"/>
      <c r="IPO69"/>
      <c r="IPP69"/>
      <c r="IPQ69"/>
      <c r="IPR69"/>
      <c r="IPS69"/>
      <c r="IPT69"/>
      <c r="IPU69"/>
      <c r="IPV69"/>
      <c r="IPW69"/>
      <c r="IPX69"/>
      <c r="IPY69"/>
      <c r="IPZ69"/>
      <c r="IQA69"/>
      <c r="IQB69"/>
      <c r="IQC69"/>
      <c r="IQD69"/>
      <c r="IQE69"/>
      <c r="IQF69"/>
      <c r="IQG69"/>
      <c r="IQH69"/>
      <c r="IQI69"/>
      <c r="IQJ69"/>
      <c r="IQK69"/>
      <c r="IQL69"/>
      <c r="IQM69"/>
      <c r="IQN69"/>
      <c r="IQO69"/>
      <c r="IQP69"/>
      <c r="IQQ69"/>
      <c r="IQR69"/>
      <c r="IQS69"/>
      <c r="IQT69"/>
      <c r="IQU69"/>
      <c r="IQV69"/>
      <c r="IQW69"/>
      <c r="IQX69"/>
      <c r="IQY69"/>
      <c r="IQZ69"/>
      <c r="IRA69"/>
      <c r="IRB69"/>
      <c r="IRC69"/>
      <c r="IRD69"/>
      <c r="IRE69"/>
      <c r="IRF69"/>
      <c r="IRG69"/>
      <c r="IRH69"/>
      <c r="IRI69"/>
      <c r="IRJ69"/>
      <c r="IRK69"/>
      <c r="IRL69"/>
      <c r="IRM69"/>
      <c r="IRN69"/>
      <c r="IRO69"/>
      <c r="IRP69"/>
      <c r="IRQ69"/>
      <c r="IRR69"/>
      <c r="IRS69"/>
      <c r="IRT69"/>
      <c r="IRU69"/>
      <c r="IRV69"/>
      <c r="IRW69"/>
      <c r="IRX69"/>
      <c r="IRY69"/>
      <c r="IRZ69"/>
      <c r="ISA69"/>
      <c r="ISB69"/>
      <c r="ISC69"/>
      <c r="ISD69"/>
      <c r="ISE69"/>
      <c r="ISF69"/>
      <c r="ISG69"/>
      <c r="ISH69"/>
      <c r="ISI69"/>
      <c r="ISJ69"/>
      <c r="ISK69"/>
      <c r="ISL69"/>
      <c r="ISM69"/>
      <c r="ISN69"/>
      <c r="ISO69"/>
      <c r="ISP69"/>
      <c r="ISQ69"/>
      <c r="ISR69"/>
      <c r="ISS69"/>
      <c r="IST69"/>
      <c r="ISU69"/>
      <c r="ISV69"/>
      <c r="ISW69"/>
      <c r="ISX69"/>
      <c r="ISY69"/>
      <c r="ISZ69"/>
      <c r="ITA69"/>
      <c r="ITB69"/>
      <c r="ITC69"/>
      <c r="ITD69"/>
      <c r="ITE69"/>
      <c r="ITF69"/>
      <c r="ITG69"/>
      <c r="ITH69"/>
      <c r="ITI69"/>
      <c r="ITJ69"/>
      <c r="ITK69"/>
      <c r="ITL69"/>
      <c r="ITM69"/>
      <c r="ITN69"/>
      <c r="ITO69"/>
      <c r="ITP69"/>
      <c r="ITQ69"/>
      <c r="ITR69"/>
      <c r="ITS69"/>
      <c r="ITT69"/>
      <c r="ITU69"/>
      <c r="ITV69"/>
      <c r="ITW69"/>
      <c r="ITX69"/>
      <c r="ITY69"/>
      <c r="ITZ69"/>
      <c r="IUA69"/>
      <c r="IUB69"/>
      <c r="IUC69"/>
      <c r="IUD69"/>
      <c r="IUE69"/>
      <c r="IUF69"/>
      <c r="IUG69"/>
      <c r="IUH69"/>
      <c r="IUI69"/>
      <c r="IUJ69"/>
      <c r="IUK69"/>
      <c r="IUL69"/>
      <c r="IUM69"/>
      <c r="IUN69"/>
      <c r="IUO69"/>
      <c r="IUP69"/>
      <c r="IUQ69"/>
      <c r="IUR69"/>
      <c r="IUS69"/>
      <c r="IUT69"/>
      <c r="IUU69"/>
      <c r="IUV69"/>
      <c r="IUW69"/>
      <c r="IUX69"/>
      <c r="IUY69"/>
      <c r="IUZ69"/>
      <c r="IVA69"/>
      <c r="IVB69"/>
      <c r="IVC69"/>
      <c r="IVD69"/>
      <c r="IVE69"/>
      <c r="IVF69"/>
      <c r="IVG69"/>
      <c r="IVH69"/>
      <c r="IVI69"/>
      <c r="IVJ69"/>
      <c r="IVK69"/>
      <c r="IVL69"/>
      <c r="IVM69"/>
      <c r="IVN69"/>
      <c r="IVO69"/>
      <c r="IVP69"/>
      <c r="IVQ69"/>
      <c r="IVR69"/>
      <c r="IVS69"/>
      <c r="IVT69"/>
      <c r="IVU69"/>
      <c r="IVV69"/>
      <c r="IVW69"/>
      <c r="IVX69"/>
      <c r="IVY69"/>
      <c r="IVZ69"/>
      <c r="IWA69"/>
      <c r="IWB69"/>
      <c r="IWC69"/>
      <c r="IWD69"/>
      <c r="IWE69"/>
      <c r="IWF69"/>
      <c r="IWG69"/>
      <c r="IWH69"/>
      <c r="IWI69"/>
      <c r="IWJ69"/>
      <c r="IWK69"/>
      <c r="IWL69"/>
      <c r="IWM69"/>
      <c r="IWN69"/>
      <c r="IWO69"/>
      <c r="IWP69"/>
      <c r="IWQ69"/>
      <c r="IWR69"/>
      <c r="IWS69"/>
      <c r="IWT69"/>
      <c r="IWU69"/>
      <c r="IWV69"/>
      <c r="IWW69"/>
      <c r="IWX69"/>
      <c r="IWY69"/>
      <c r="IWZ69"/>
      <c r="IXA69"/>
      <c r="IXB69"/>
      <c r="IXC69"/>
      <c r="IXD69"/>
      <c r="IXE69"/>
      <c r="IXF69"/>
      <c r="IXG69"/>
      <c r="IXH69"/>
      <c r="IXI69"/>
      <c r="IXJ69"/>
      <c r="IXK69"/>
      <c r="IXL69"/>
      <c r="IXM69"/>
      <c r="IXN69"/>
      <c r="IXO69"/>
      <c r="IXP69"/>
      <c r="IXQ69"/>
      <c r="IXR69"/>
      <c r="IXS69"/>
      <c r="IXT69"/>
      <c r="IXU69"/>
      <c r="IXV69"/>
      <c r="IXW69"/>
      <c r="IXX69"/>
      <c r="IXY69"/>
      <c r="IXZ69"/>
      <c r="IYA69"/>
      <c r="IYB69"/>
      <c r="IYC69"/>
      <c r="IYD69"/>
      <c r="IYE69"/>
      <c r="IYF69"/>
      <c r="IYG69"/>
      <c r="IYH69"/>
      <c r="IYI69"/>
      <c r="IYJ69"/>
      <c r="IYK69"/>
      <c r="IYL69"/>
      <c r="IYM69"/>
      <c r="IYN69"/>
      <c r="IYO69"/>
      <c r="IYP69"/>
      <c r="IYQ69"/>
      <c r="IYR69"/>
      <c r="IYS69"/>
      <c r="IYT69"/>
      <c r="IYU69"/>
      <c r="IYV69"/>
      <c r="IYW69"/>
      <c r="IYX69"/>
      <c r="IYY69"/>
      <c r="IYZ69"/>
      <c r="IZA69"/>
      <c r="IZB69"/>
      <c r="IZC69"/>
      <c r="IZD69"/>
      <c r="IZE69"/>
      <c r="IZF69"/>
      <c r="IZG69"/>
      <c r="IZH69"/>
      <c r="IZI69"/>
      <c r="IZJ69"/>
      <c r="IZK69"/>
      <c r="IZL69"/>
      <c r="IZM69"/>
      <c r="IZN69"/>
      <c r="IZO69"/>
      <c r="IZP69"/>
      <c r="IZQ69"/>
      <c r="IZR69"/>
      <c r="IZS69"/>
      <c r="IZT69"/>
      <c r="IZU69"/>
      <c r="IZV69"/>
      <c r="IZW69"/>
      <c r="IZX69"/>
      <c r="IZY69"/>
      <c r="IZZ69"/>
      <c r="JAA69"/>
      <c r="JAB69"/>
      <c r="JAC69"/>
      <c r="JAD69"/>
      <c r="JAE69"/>
      <c r="JAF69"/>
      <c r="JAG69"/>
      <c r="JAH69"/>
      <c r="JAI69"/>
      <c r="JAJ69"/>
      <c r="JAK69"/>
      <c r="JAL69"/>
      <c r="JAM69"/>
      <c r="JAN69"/>
      <c r="JAO69"/>
      <c r="JAP69"/>
      <c r="JAQ69"/>
      <c r="JAR69"/>
      <c r="JAS69"/>
      <c r="JAT69"/>
      <c r="JAU69"/>
      <c r="JAV69"/>
      <c r="JAW69"/>
      <c r="JAX69"/>
      <c r="JAY69"/>
      <c r="JAZ69"/>
      <c r="JBA69"/>
      <c r="JBB69"/>
      <c r="JBC69"/>
      <c r="JBD69"/>
      <c r="JBE69"/>
      <c r="JBF69"/>
      <c r="JBG69"/>
      <c r="JBH69"/>
      <c r="JBI69"/>
      <c r="JBJ69"/>
      <c r="JBK69"/>
      <c r="JBL69"/>
      <c r="JBM69"/>
      <c r="JBN69"/>
      <c r="JBO69"/>
      <c r="JBP69"/>
      <c r="JBQ69"/>
      <c r="JBR69"/>
      <c r="JBS69"/>
      <c r="JBT69"/>
      <c r="JBU69"/>
      <c r="JBV69"/>
      <c r="JBW69"/>
      <c r="JBX69"/>
      <c r="JBY69"/>
      <c r="JBZ69"/>
      <c r="JCA69"/>
      <c r="JCB69"/>
      <c r="JCC69"/>
      <c r="JCD69"/>
      <c r="JCE69"/>
      <c r="JCF69"/>
      <c r="JCG69"/>
      <c r="JCH69"/>
      <c r="JCI69"/>
      <c r="JCJ69"/>
      <c r="JCK69"/>
      <c r="JCL69"/>
      <c r="JCM69"/>
      <c r="JCN69"/>
      <c r="JCO69"/>
      <c r="JCP69"/>
      <c r="JCQ69"/>
      <c r="JCR69"/>
      <c r="JCS69"/>
      <c r="JCT69"/>
      <c r="JCU69"/>
      <c r="JCV69"/>
      <c r="JCW69"/>
      <c r="JCX69"/>
      <c r="JCY69"/>
      <c r="JCZ69"/>
      <c r="JDA69"/>
      <c r="JDB69"/>
      <c r="JDC69"/>
      <c r="JDD69"/>
      <c r="JDE69"/>
      <c r="JDF69"/>
      <c r="JDG69"/>
      <c r="JDH69"/>
      <c r="JDI69"/>
      <c r="JDJ69"/>
      <c r="JDK69"/>
      <c r="JDL69"/>
      <c r="JDM69"/>
      <c r="JDN69"/>
      <c r="JDO69"/>
      <c r="JDP69"/>
      <c r="JDQ69"/>
      <c r="JDR69"/>
      <c r="JDS69"/>
      <c r="JDT69"/>
      <c r="JDU69"/>
      <c r="JDV69"/>
      <c r="JDW69"/>
      <c r="JDX69"/>
      <c r="JDY69"/>
      <c r="JDZ69"/>
      <c r="JEA69"/>
      <c r="JEB69"/>
      <c r="JEC69"/>
      <c r="JED69"/>
      <c r="JEE69"/>
      <c r="JEF69"/>
      <c r="JEG69"/>
      <c r="JEH69"/>
      <c r="JEI69"/>
      <c r="JEJ69"/>
      <c r="JEK69"/>
      <c r="JEL69"/>
      <c r="JEM69"/>
      <c r="JEN69"/>
      <c r="JEO69"/>
      <c r="JEP69"/>
      <c r="JEQ69"/>
      <c r="JER69"/>
      <c r="JES69"/>
      <c r="JET69"/>
      <c r="JEU69"/>
      <c r="JEV69"/>
      <c r="JEW69"/>
      <c r="JEX69"/>
      <c r="JEY69"/>
      <c r="JEZ69"/>
      <c r="JFA69"/>
      <c r="JFB69"/>
      <c r="JFC69"/>
      <c r="JFD69"/>
      <c r="JFE69"/>
      <c r="JFF69"/>
      <c r="JFG69"/>
      <c r="JFH69"/>
      <c r="JFI69"/>
      <c r="JFJ69"/>
      <c r="JFK69"/>
      <c r="JFL69"/>
      <c r="JFM69"/>
      <c r="JFN69"/>
      <c r="JFO69"/>
      <c r="JFP69"/>
      <c r="JFQ69"/>
      <c r="JFR69"/>
      <c r="JFS69"/>
      <c r="JFT69"/>
      <c r="JFU69"/>
      <c r="JFV69"/>
      <c r="JFW69"/>
      <c r="JFX69"/>
      <c r="JFY69"/>
      <c r="JFZ69"/>
      <c r="JGA69"/>
      <c r="JGB69"/>
      <c r="JGC69"/>
      <c r="JGD69"/>
      <c r="JGE69"/>
      <c r="JGF69"/>
      <c r="JGG69"/>
      <c r="JGH69"/>
      <c r="JGI69"/>
      <c r="JGJ69"/>
      <c r="JGK69"/>
      <c r="JGL69"/>
      <c r="JGM69"/>
      <c r="JGN69"/>
      <c r="JGO69"/>
      <c r="JGP69"/>
      <c r="JGQ69"/>
      <c r="JGR69"/>
      <c r="JGS69"/>
      <c r="JGT69"/>
      <c r="JGU69"/>
      <c r="JGV69"/>
      <c r="JGW69"/>
      <c r="JGX69"/>
      <c r="JGY69"/>
      <c r="JGZ69"/>
      <c r="JHA69"/>
      <c r="JHB69"/>
      <c r="JHC69"/>
      <c r="JHD69"/>
      <c r="JHE69"/>
      <c r="JHF69"/>
      <c r="JHG69"/>
      <c r="JHH69"/>
      <c r="JHI69"/>
      <c r="JHJ69"/>
      <c r="JHK69"/>
      <c r="JHL69"/>
      <c r="JHM69"/>
      <c r="JHN69"/>
      <c r="JHO69"/>
      <c r="JHP69"/>
      <c r="JHQ69"/>
      <c r="JHR69"/>
      <c r="JHS69"/>
      <c r="JHT69"/>
      <c r="JHU69"/>
      <c r="JHV69"/>
      <c r="JHW69"/>
      <c r="JHX69"/>
      <c r="JHY69"/>
      <c r="JHZ69"/>
      <c r="JIA69"/>
      <c r="JIB69"/>
      <c r="JIC69"/>
      <c r="JID69"/>
      <c r="JIE69"/>
      <c r="JIF69"/>
      <c r="JIG69"/>
      <c r="JIH69"/>
      <c r="JII69"/>
      <c r="JIJ69"/>
      <c r="JIK69"/>
      <c r="JIL69"/>
      <c r="JIM69"/>
      <c r="JIN69"/>
      <c r="JIO69"/>
      <c r="JIP69"/>
      <c r="JIQ69"/>
      <c r="JIR69"/>
      <c r="JIS69"/>
      <c r="JIT69"/>
      <c r="JIU69"/>
      <c r="JIV69"/>
      <c r="JIW69"/>
      <c r="JIX69"/>
      <c r="JIY69"/>
      <c r="JIZ69"/>
      <c r="JJA69"/>
      <c r="JJB69"/>
      <c r="JJC69"/>
      <c r="JJD69"/>
      <c r="JJE69"/>
      <c r="JJF69"/>
      <c r="JJG69"/>
      <c r="JJH69"/>
      <c r="JJI69"/>
      <c r="JJJ69"/>
      <c r="JJK69"/>
      <c r="JJL69"/>
      <c r="JJM69"/>
      <c r="JJN69"/>
      <c r="JJO69"/>
      <c r="JJP69"/>
      <c r="JJQ69"/>
      <c r="JJR69"/>
      <c r="JJS69"/>
      <c r="JJT69"/>
      <c r="JJU69"/>
      <c r="JJV69"/>
      <c r="JJW69"/>
      <c r="JJX69"/>
      <c r="JJY69"/>
      <c r="JJZ69"/>
      <c r="JKA69"/>
      <c r="JKB69"/>
      <c r="JKC69"/>
      <c r="JKD69"/>
      <c r="JKE69"/>
      <c r="JKF69"/>
      <c r="JKG69"/>
      <c r="JKH69"/>
      <c r="JKI69"/>
      <c r="JKJ69"/>
      <c r="JKK69"/>
      <c r="JKL69"/>
      <c r="JKM69"/>
      <c r="JKN69"/>
      <c r="JKO69"/>
      <c r="JKP69"/>
      <c r="JKQ69"/>
      <c r="JKR69"/>
      <c r="JKS69"/>
      <c r="JKT69"/>
      <c r="JKU69"/>
      <c r="JKV69"/>
      <c r="JKW69"/>
      <c r="JKX69"/>
      <c r="JKY69"/>
      <c r="JKZ69"/>
      <c r="JLA69"/>
      <c r="JLB69"/>
      <c r="JLC69"/>
      <c r="JLD69"/>
      <c r="JLE69"/>
      <c r="JLF69"/>
      <c r="JLG69"/>
      <c r="JLH69"/>
      <c r="JLI69"/>
      <c r="JLJ69"/>
      <c r="JLK69"/>
      <c r="JLL69"/>
      <c r="JLM69"/>
      <c r="JLN69"/>
      <c r="JLO69"/>
      <c r="JLP69"/>
      <c r="JLQ69"/>
      <c r="JLR69"/>
      <c r="JLS69"/>
      <c r="JLT69"/>
      <c r="JLU69"/>
      <c r="JLV69"/>
      <c r="JLW69"/>
      <c r="JLX69"/>
      <c r="JLY69"/>
      <c r="JLZ69"/>
      <c r="JMA69"/>
      <c r="JMB69"/>
      <c r="JMC69"/>
      <c r="JMD69"/>
      <c r="JME69"/>
      <c r="JMF69"/>
      <c r="JMG69"/>
      <c r="JMH69"/>
      <c r="JMI69"/>
      <c r="JMJ69"/>
      <c r="JMK69"/>
      <c r="JML69"/>
      <c r="JMM69"/>
      <c r="JMN69"/>
      <c r="JMO69"/>
      <c r="JMP69"/>
      <c r="JMQ69"/>
      <c r="JMR69"/>
      <c r="JMS69"/>
      <c r="JMT69"/>
      <c r="JMU69"/>
      <c r="JMV69"/>
      <c r="JMW69"/>
      <c r="JMX69"/>
      <c r="JMY69"/>
      <c r="JMZ69"/>
      <c r="JNA69"/>
      <c r="JNB69"/>
      <c r="JNC69"/>
      <c r="JND69"/>
      <c r="JNE69"/>
      <c r="JNF69"/>
      <c r="JNG69"/>
      <c r="JNH69"/>
      <c r="JNI69"/>
      <c r="JNJ69"/>
      <c r="JNK69"/>
      <c r="JNL69"/>
      <c r="JNM69"/>
      <c r="JNN69"/>
      <c r="JNO69"/>
      <c r="JNP69"/>
      <c r="JNQ69"/>
      <c r="JNR69"/>
      <c r="JNS69"/>
      <c r="JNT69"/>
      <c r="JNU69"/>
      <c r="JNV69"/>
      <c r="JNW69"/>
      <c r="JNX69"/>
      <c r="JNY69"/>
      <c r="JNZ69"/>
      <c r="JOA69"/>
      <c r="JOB69"/>
      <c r="JOC69"/>
      <c r="JOD69"/>
      <c r="JOE69"/>
      <c r="JOF69"/>
      <c r="JOG69"/>
      <c r="JOH69"/>
      <c r="JOI69"/>
      <c r="JOJ69"/>
      <c r="JOK69"/>
      <c r="JOL69"/>
      <c r="JOM69"/>
      <c r="JON69"/>
      <c r="JOO69"/>
      <c r="JOP69"/>
      <c r="JOQ69"/>
      <c r="JOR69"/>
      <c r="JOS69"/>
      <c r="JOT69"/>
      <c r="JOU69"/>
      <c r="JOV69"/>
      <c r="JOW69"/>
      <c r="JOX69"/>
      <c r="JOY69"/>
      <c r="JOZ69"/>
      <c r="JPA69"/>
      <c r="JPB69"/>
      <c r="JPC69"/>
      <c r="JPD69"/>
      <c r="JPE69"/>
      <c r="JPF69"/>
      <c r="JPG69"/>
      <c r="JPH69"/>
      <c r="JPI69"/>
      <c r="JPJ69"/>
      <c r="JPK69"/>
      <c r="JPL69"/>
      <c r="JPM69"/>
      <c r="JPN69"/>
      <c r="JPO69"/>
      <c r="JPP69"/>
      <c r="JPQ69"/>
      <c r="JPR69"/>
      <c r="JPS69"/>
      <c r="JPT69"/>
      <c r="JPU69"/>
      <c r="JPV69"/>
      <c r="JPW69"/>
      <c r="JPX69"/>
      <c r="JPY69"/>
      <c r="JPZ69"/>
      <c r="JQA69"/>
      <c r="JQB69"/>
      <c r="JQC69"/>
      <c r="JQD69"/>
      <c r="JQE69"/>
      <c r="JQF69"/>
      <c r="JQG69"/>
      <c r="JQH69"/>
      <c r="JQI69"/>
      <c r="JQJ69"/>
      <c r="JQK69"/>
      <c r="JQL69"/>
      <c r="JQM69"/>
      <c r="JQN69"/>
      <c r="JQO69"/>
      <c r="JQP69"/>
      <c r="JQQ69"/>
      <c r="JQR69"/>
      <c r="JQS69"/>
      <c r="JQT69"/>
      <c r="JQU69"/>
      <c r="JQV69"/>
      <c r="JQW69"/>
      <c r="JQX69"/>
      <c r="JQY69"/>
      <c r="JQZ69"/>
      <c r="JRA69"/>
      <c r="JRB69"/>
      <c r="JRC69"/>
      <c r="JRD69"/>
      <c r="JRE69"/>
      <c r="JRF69"/>
      <c r="JRG69"/>
      <c r="JRH69"/>
      <c r="JRI69"/>
      <c r="JRJ69"/>
      <c r="JRK69"/>
      <c r="JRL69"/>
      <c r="JRM69"/>
      <c r="JRN69"/>
      <c r="JRO69"/>
      <c r="JRP69"/>
      <c r="JRQ69"/>
      <c r="JRR69"/>
      <c r="JRS69"/>
      <c r="JRT69"/>
      <c r="JRU69"/>
      <c r="JRV69"/>
      <c r="JRW69"/>
      <c r="JRX69"/>
      <c r="JRY69"/>
      <c r="JRZ69"/>
      <c r="JSA69"/>
      <c r="JSB69"/>
      <c r="JSC69"/>
      <c r="JSD69"/>
      <c r="JSE69"/>
      <c r="JSF69"/>
      <c r="JSG69"/>
      <c r="JSH69"/>
      <c r="JSI69"/>
      <c r="JSJ69"/>
      <c r="JSK69"/>
      <c r="JSL69"/>
      <c r="JSM69"/>
      <c r="JSN69"/>
      <c r="JSO69"/>
      <c r="JSP69"/>
      <c r="JSQ69"/>
      <c r="JSR69"/>
      <c r="JSS69"/>
      <c r="JST69"/>
      <c r="JSU69"/>
      <c r="JSV69"/>
      <c r="JSW69"/>
      <c r="JSX69"/>
      <c r="JSY69"/>
      <c r="JSZ69"/>
      <c r="JTA69"/>
      <c r="JTB69"/>
      <c r="JTC69"/>
      <c r="JTD69"/>
      <c r="JTE69"/>
      <c r="JTF69"/>
      <c r="JTG69"/>
      <c r="JTH69"/>
      <c r="JTI69"/>
      <c r="JTJ69"/>
      <c r="JTK69"/>
      <c r="JTL69"/>
      <c r="JTM69"/>
      <c r="JTN69"/>
      <c r="JTO69"/>
      <c r="JTP69"/>
      <c r="JTQ69"/>
      <c r="JTR69"/>
      <c r="JTS69"/>
      <c r="JTT69"/>
      <c r="JTU69"/>
      <c r="JTV69"/>
      <c r="JTW69"/>
      <c r="JTX69"/>
      <c r="JTY69"/>
      <c r="JTZ69"/>
      <c r="JUA69"/>
      <c r="JUB69"/>
      <c r="JUC69"/>
      <c r="JUD69"/>
      <c r="JUE69"/>
      <c r="JUF69"/>
      <c r="JUG69"/>
      <c r="JUH69"/>
      <c r="JUI69"/>
      <c r="JUJ69"/>
      <c r="JUK69"/>
      <c r="JUL69"/>
      <c r="JUM69"/>
      <c r="JUN69"/>
      <c r="JUO69"/>
      <c r="JUP69"/>
      <c r="JUQ69"/>
      <c r="JUR69"/>
      <c r="JUS69"/>
      <c r="JUT69"/>
      <c r="JUU69"/>
      <c r="JUV69"/>
      <c r="JUW69"/>
      <c r="JUX69"/>
      <c r="JUY69"/>
      <c r="JUZ69"/>
      <c r="JVA69"/>
      <c r="JVB69"/>
      <c r="JVC69"/>
      <c r="JVD69"/>
      <c r="JVE69"/>
      <c r="JVF69"/>
      <c r="JVG69"/>
      <c r="JVH69"/>
      <c r="JVI69"/>
      <c r="JVJ69"/>
      <c r="JVK69"/>
      <c r="JVL69"/>
      <c r="JVM69"/>
      <c r="JVN69"/>
      <c r="JVO69"/>
      <c r="JVP69"/>
      <c r="JVQ69"/>
      <c r="JVR69"/>
      <c r="JVS69"/>
      <c r="JVT69"/>
      <c r="JVU69"/>
      <c r="JVV69"/>
      <c r="JVW69"/>
      <c r="JVX69"/>
      <c r="JVY69"/>
      <c r="JVZ69"/>
      <c r="JWA69"/>
      <c r="JWB69"/>
      <c r="JWC69"/>
      <c r="JWD69"/>
      <c r="JWE69"/>
      <c r="JWF69"/>
      <c r="JWG69"/>
      <c r="JWH69"/>
      <c r="JWI69"/>
      <c r="JWJ69"/>
      <c r="JWK69"/>
      <c r="JWL69"/>
      <c r="JWM69"/>
      <c r="JWN69"/>
      <c r="JWO69"/>
      <c r="JWP69"/>
      <c r="JWQ69"/>
      <c r="JWR69"/>
      <c r="JWS69"/>
      <c r="JWT69"/>
      <c r="JWU69"/>
      <c r="JWV69"/>
      <c r="JWW69"/>
      <c r="JWX69"/>
      <c r="JWY69"/>
      <c r="JWZ69"/>
      <c r="JXA69"/>
      <c r="JXB69"/>
      <c r="JXC69"/>
      <c r="JXD69"/>
      <c r="JXE69"/>
      <c r="JXF69"/>
      <c r="JXG69"/>
      <c r="JXH69"/>
      <c r="JXI69"/>
      <c r="JXJ69"/>
      <c r="JXK69"/>
      <c r="JXL69"/>
      <c r="JXM69"/>
      <c r="JXN69"/>
      <c r="JXO69"/>
      <c r="JXP69"/>
      <c r="JXQ69"/>
      <c r="JXR69"/>
      <c r="JXS69"/>
      <c r="JXT69"/>
      <c r="JXU69"/>
      <c r="JXV69"/>
      <c r="JXW69"/>
      <c r="JXX69"/>
      <c r="JXY69"/>
      <c r="JXZ69"/>
      <c r="JYA69"/>
      <c r="JYB69"/>
      <c r="JYC69"/>
      <c r="JYD69"/>
      <c r="JYE69"/>
      <c r="JYF69"/>
      <c r="JYG69"/>
      <c r="JYH69"/>
      <c r="JYI69"/>
      <c r="JYJ69"/>
      <c r="JYK69"/>
      <c r="JYL69"/>
      <c r="JYM69"/>
      <c r="JYN69"/>
      <c r="JYO69"/>
      <c r="JYP69"/>
      <c r="JYQ69"/>
      <c r="JYR69"/>
      <c r="JYS69"/>
      <c r="JYT69"/>
      <c r="JYU69"/>
      <c r="JYV69"/>
      <c r="JYW69"/>
      <c r="JYX69"/>
      <c r="JYY69"/>
      <c r="JYZ69"/>
      <c r="JZA69"/>
      <c r="JZB69"/>
      <c r="JZC69"/>
      <c r="JZD69"/>
      <c r="JZE69"/>
      <c r="JZF69"/>
      <c r="JZG69"/>
      <c r="JZH69"/>
      <c r="JZI69"/>
      <c r="JZJ69"/>
      <c r="JZK69"/>
      <c r="JZL69"/>
      <c r="JZM69"/>
      <c r="JZN69"/>
      <c r="JZO69"/>
      <c r="JZP69"/>
      <c r="JZQ69"/>
      <c r="JZR69"/>
      <c r="JZS69"/>
      <c r="JZT69"/>
      <c r="JZU69"/>
      <c r="JZV69"/>
      <c r="JZW69"/>
      <c r="JZX69"/>
      <c r="JZY69"/>
      <c r="JZZ69"/>
      <c r="KAA69"/>
      <c r="KAB69"/>
      <c r="KAC69"/>
      <c r="KAD69"/>
      <c r="KAE69"/>
      <c r="KAF69"/>
      <c r="KAG69"/>
      <c r="KAH69"/>
      <c r="KAI69"/>
      <c r="KAJ69"/>
      <c r="KAK69"/>
      <c r="KAL69"/>
      <c r="KAM69"/>
      <c r="KAN69"/>
      <c r="KAO69"/>
      <c r="KAP69"/>
      <c r="KAQ69"/>
      <c r="KAR69"/>
      <c r="KAS69"/>
      <c r="KAT69"/>
      <c r="KAU69"/>
      <c r="KAV69"/>
      <c r="KAW69"/>
      <c r="KAX69"/>
      <c r="KAY69"/>
      <c r="KAZ69"/>
      <c r="KBA69"/>
      <c r="KBB69"/>
      <c r="KBC69"/>
      <c r="KBD69"/>
      <c r="KBE69"/>
      <c r="KBF69"/>
      <c r="KBG69"/>
      <c r="KBH69"/>
      <c r="KBI69"/>
      <c r="KBJ69"/>
      <c r="KBK69"/>
      <c r="KBL69"/>
      <c r="KBM69"/>
      <c r="KBN69"/>
      <c r="KBO69"/>
      <c r="KBP69"/>
      <c r="KBQ69"/>
      <c r="KBR69"/>
      <c r="KBS69"/>
      <c r="KBT69"/>
      <c r="KBU69"/>
      <c r="KBV69"/>
      <c r="KBW69"/>
      <c r="KBX69"/>
      <c r="KBY69"/>
      <c r="KBZ69"/>
      <c r="KCA69"/>
      <c r="KCB69"/>
      <c r="KCC69"/>
      <c r="KCD69"/>
      <c r="KCE69"/>
      <c r="KCF69"/>
      <c r="KCG69"/>
      <c r="KCH69"/>
      <c r="KCI69"/>
      <c r="KCJ69"/>
      <c r="KCK69"/>
      <c r="KCL69"/>
      <c r="KCM69"/>
      <c r="KCN69"/>
      <c r="KCO69"/>
      <c r="KCP69"/>
      <c r="KCQ69"/>
      <c r="KCR69"/>
      <c r="KCS69"/>
      <c r="KCT69"/>
      <c r="KCU69"/>
      <c r="KCV69"/>
      <c r="KCW69"/>
      <c r="KCX69"/>
      <c r="KCY69"/>
      <c r="KCZ69"/>
      <c r="KDA69"/>
      <c r="KDB69"/>
      <c r="KDC69"/>
      <c r="KDD69"/>
      <c r="KDE69"/>
      <c r="KDF69"/>
      <c r="KDG69"/>
      <c r="KDH69"/>
      <c r="KDI69"/>
      <c r="KDJ69"/>
      <c r="KDK69"/>
      <c r="KDL69"/>
      <c r="KDM69"/>
      <c r="KDN69"/>
      <c r="KDO69"/>
      <c r="KDP69"/>
      <c r="KDQ69"/>
      <c r="KDR69"/>
      <c r="KDS69"/>
      <c r="KDT69"/>
      <c r="KDU69"/>
      <c r="KDV69"/>
      <c r="KDW69"/>
      <c r="KDX69"/>
      <c r="KDY69"/>
      <c r="KDZ69"/>
      <c r="KEA69"/>
      <c r="KEB69"/>
      <c r="KEC69"/>
      <c r="KED69"/>
      <c r="KEE69"/>
      <c r="KEF69"/>
      <c r="KEG69"/>
      <c r="KEH69"/>
      <c r="KEI69"/>
      <c r="KEJ69"/>
      <c r="KEK69"/>
      <c r="KEL69"/>
      <c r="KEM69"/>
      <c r="KEN69"/>
      <c r="KEO69"/>
      <c r="KEP69"/>
      <c r="KEQ69"/>
      <c r="KER69"/>
      <c r="KES69"/>
      <c r="KET69"/>
      <c r="KEU69"/>
      <c r="KEV69"/>
      <c r="KEW69"/>
      <c r="KEX69"/>
      <c r="KEY69"/>
      <c r="KEZ69"/>
      <c r="KFA69"/>
      <c r="KFB69"/>
      <c r="KFC69"/>
      <c r="KFD69"/>
      <c r="KFE69"/>
      <c r="KFF69"/>
      <c r="KFG69"/>
      <c r="KFH69"/>
      <c r="KFI69"/>
      <c r="KFJ69"/>
      <c r="KFK69"/>
      <c r="KFL69"/>
      <c r="KFM69"/>
      <c r="KFN69"/>
      <c r="KFO69"/>
      <c r="KFP69"/>
      <c r="KFQ69"/>
      <c r="KFR69"/>
      <c r="KFS69"/>
      <c r="KFT69"/>
      <c r="KFU69"/>
      <c r="KFV69"/>
      <c r="KFW69"/>
      <c r="KFX69"/>
      <c r="KFY69"/>
      <c r="KFZ69"/>
      <c r="KGA69"/>
      <c r="KGB69"/>
      <c r="KGC69"/>
      <c r="KGD69"/>
      <c r="KGE69"/>
      <c r="KGF69"/>
      <c r="KGG69"/>
      <c r="KGH69"/>
      <c r="KGI69"/>
      <c r="KGJ69"/>
      <c r="KGK69"/>
      <c r="KGL69"/>
      <c r="KGM69"/>
      <c r="KGN69"/>
      <c r="KGO69"/>
      <c r="KGP69"/>
      <c r="KGQ69"/>
      <c r="KGR69"/>
      <c r="KGS69"/>
      <c r="KGT69"/>
      <c r="KGU69"/>
      <c r="KGV69"/>
      <c r="KGW69"/>
      <c r="KGX69"/>
      <c r="KGY69"/>
      <c r="KGZ69"/>
      <c r="KHA69"/>
      <c r="KHB69"/>
      <c r="KHC69"/>
      <c r="KHD69"/>
      <c r="KHE69"/>
      <c r="KHF69"/>
      <c r="KHG69"/>
      <c r="KHH69"/>
      <c r="KHI69"/>
      <c r="KHJ69"/>
      <c r="KHK69"/>
      <c r="KHL69"/>
      <c r="KHM69"/>
      <c r="KHN69"/>
      <c r="KHO69"/>
      <c r="KHP69"/>
      <c r="KHQ69"/>
      <c r="KHR69"/>
      <c r="KHS69"/>
      <c r="KHT69"/>
      <c r="KHU69"/>
      <c r="KHV69"/>
      <c r="KHW69"/>
      <c r="KHX69"/>
      <c r="KHY69"/>
      <c r="KHZ69"/>
      <c r="KIA69"/>
      <c r="KIB69"/>
      <c r="KIC69"/>
      <c r="KID69"/>
      <c r="KIE69"/>
      <c r="KIF69"/>
      <c r="KIG69"/>
      <c r="KIH69"/>
      <c r="KII69"/>
      <c r="KIJ69"/>
      <c r="KIK69"/>
      <c r="KIL69"/>
      <c r="KIM69"/>
      <c r="KIN69"/>
      <c r="KIO69"/>
      <c r="KIP69"/>
      <c r="KIQ69"/>
      <c r="KIR69"/>
      <c r="KIS69"/>
      <c r="KIT69"/>
      <c r="KIU69"/>
      <c r="KIV69"/>
      <c r="KIW69"/>
      <c r="KIX69"/>
      <c r="KIY69"/>
      <c r="KIZ69"/>
      <c r="KJA69"/>
      <c r="KJB69"/>
      <c r="KJC69"/>
      <c r="KJD69"/>
      <c r="KJE69"/>
      <c r="KJF69"/>
      <c r="KJG69"/>
      <c r="KJH69"/>
      <c r="KJI69"/>
      <c r="KJJ69"/>
      <c r="KJK69"/>
      <c r="KJL69"/>
      <c r="KJM69"/>
      <c r="KJN69"/>
      <c r="KJO69"/>
      <c r="KJP69"/>
      <c r="KJQ69"/>
      <c r="KJR69"/>
      <c r="KJS69"/>
      <c r="KJT69"/>
      <c r="KJU69"/>
      <c r="KJV69"/>
      <c r="KJW69"/>
      <c r="KJX69"/>
      <c r="KJY69"/>
      <c r="KJZ69"/>
      <c r="KKA69"/>
      <c r="KKB69"/>
      <c r="KKC69"/>
      <c r="KKD69"/>
      <c r="KKE69"/>
      <c r="KKF69"/>
      <c r="KKG69"/>
      <c r="KKH69"/>
      <c r="KKI69"/>
      <c r="KKJ69"/>
      <c r="KKK69"/>
      <c r="KKL69"/>
      <c r="KKM69"/>
      <c r="KKN69"/>
      <c r="KKO69"/>
      <c r="KKP69"/>
      <c r="KKQ69"/>
      <c r="KKR69"/>
      <c r="KKS69"/>
      <c r="KKT69"/>
      <c r="KKU69"/>
      <c r="KKV69"/>
      <c r="KKW69"/>
      <c r="KKX69"/>
      <c r="KKY69"/>
      <c r="KKZ69"/>
      <c r="KLA69"/>
      <c r="KLB69"/>
      <c r="KLC69"/>
      <c r="KLD69"/>
      <c r="KLE69"/>
      <c r="KLF69"/>
      <c r="KLG69"/>
      <c r="KLH69"/>
      <c r="KLI69"/>
      <c r="KLJ69"/>
      <c r="KLK69"/>
      <c r="KLL69"/>
      <c r="KLM69"/>
      <c r="KLN69"/>
      <c r="KLO69"/>
      <c r="KLP69"/>
      <c r="KLQ69"/>
      <c r="KLR69"/>
      <c r="KLS69"/>
      <c r="KLT69"/>
      <c r="KLU69"/>
      <c r="KLV69"/>
      <c r="KLW69"/>
      <c r="KLX69"/>
      <c r="KLY69"/>
      <c r="KLZ69"/>
      <c r="KMA69"/>
      <c r="KMB69"/>
      <c r="KMC69"/>
      <c r="KMD69"/>
      <c r="KME69"/>
      <c r="KMF69"/>
      <c r="KMG69"/>
      <c r="KMH69"/>
      <c r="KMI69"/>
      <c r="KMJ69"/>
      <c r="KMK69"/>
      <c r="KML69"/>
      <c r="KMM69"/>
      <c r="KMN69"/>
      <c r="KMO69"/>
      <c r="KMP69"/>
      <c r="KMQ69"/>
      <c r="KMR69"/>
      <c r="KMS69"/>
      <c r="KMT69"/>
      <c r="KMU69"/>
      <c r="KMV69"/>
      <c r="KMW69"/>
      <c r="KMX69"/>
      <c r="KMY69"/>
      <c r="KMZ69"/>
      <c r="KNA69"/>
      <c r="KNB69"/>
      <c r="KNC69"/>
      <c r="KND69"/>
      <c r="KNE69"/>
      <c r="KNF69"/>
      <c r="KNG69"/>
      <c r="KNH69"/>
      <c r="KNI69"/>
      <c r="KNJ69"/>
      <c r="KNK69"/>
      <c r="KNL69"/>
      <c r="KNM69"/>
      <c r="KNN69"/>
      <c r="KNO69"/>
      <c r="KNP69"/>
      <c r="KNQ69"/>
      <c r="KNR69"/>
      <c r="KNS69"/>
      <c r="KNT69"/>
      <c r="KNU69"/>
      <c r="KNV69"/>
      <c r="KNW69"/>
      <c r="KNX69"/>
      <c r="KNY69"/>
      <c r="KNZ69"/>
      <c r="KOA69"/>
      <c r="KOB69"/>
      <c r="KOC69"/>
      <c r="KOD69"/>
      <c r="KOE69"/>
      <c r="KOF69"/>
      <c r="KOG69"/>
      <c r="KOH69"/>
      <c r="KOI69"/>
      <c r="KOJ69"/>
      <c r="KOK69"/>
      <c r="KOL69"/>
      <c r="KOM69"/>
      <c r="KON69"/>
      <c r="KOO69"/>
      <c r="KOP69"/>
      <c r="KOQ69"/>
      <c r="KOR69"/>
      <c r="KOS69"/>
      <c r="KOT69"/>
      <c r="KOU69"/>
      <c r="KOV69"/>
      <c r="KOW69"/>
      <c r="KOX69"/>
      <c r="KOY69"/>
      <c r="KOZ69"/>
      <c r="KPA69"/>
      <c r="KPB69"/>
      <c r="KPC69"/>
      <c r="KPD69"/>
      <c r="KPE69"/>
      <c r="KPF69"/>
      <c r="KPG69"/>
      <c r="KPH69"/>
      <c r="KPI69"/>
      <c r="KPJ69"/>
      <c r="KPK69"/>
      <c r="KPL69"/>
      <c r="KPM69"/>
      <c r="KPN69"/>
      <c r="KPO69"/>
      <c r="KPP69"/>
      <c r="KPQ69"/>
      <c r="KPR69"/>
      <c r="KPS69"/>
      <c r="KPT69"/>
      <c r="KPU69"/>
      <c r="KPV69"/>
      <c r="KPW69"/>
      <c r="KPX69"/>
      <c r="KPY69"/>
      <c r="KPZ69"/>
      <c r="KQA69"/>
      <c r="KQB69"/>
      <c r="KQC69"/>
      <c r="KQD69"/>
      <c r="KQE69"/>
      <c r="KQF69"/>
      <c r="KQG69"/>
      <c r="KQH69"/>
      <c r="KQI69"/>
      <c r="KQJ69"/>
      <c r="KQK69"/>
      <c r="KQL69"/>
      <c r="KQM69"/>
      <c r="KQN69"/>
      <c r="KQO69"/>
      <c r="KQP69"/>
      <c r="KQQ69"/>
      <c r="KQR69"/>
      <c r="KQS69"/>
      <c r="KQT69"/>
      <c r="KQU69"/>
      <c r="KQV69"/>
      <c r="KQW69"/>
      <c r="KQX69"/>
      <c r="KQY69"/>
      <c r="KQZ69"/>
      <c r="KRA69"/>
      <c r="KRB69"/>
      <c r="KRC69"/>
      <c r="KRD69"/>
      <c r="KRE69"/>
      <c r="KRF69"/>
      <c r="KRG69"/>
      <c r="KRH69"/>
      <c r="KRI69"/>
      <c r="KRJ69"/>
      <c r="KRK69"/>
      <c r="KRL69"/>
      <c r="KRM69"/>
      <c r="KRN69"/>
      <c r="KRO69"/>
      <c r="KRP69"/>
      <c r="KRQ69"/>
      <c r="KRR69"/>
      <c r="KRS69"/>
      <c r="KRT69"/>
      <c r="KRU69"/>
      <c r="KRV69"/>
      <c r="KRW69"/>
      <c r="KRX69"/>
      <c r="KRY69"/>
      <c r="KRZ69"/>
      <c r="KSA69"/>
      <c r="KSB69"/>
      <c r="KSC69"/>
      <c r="KSD69"/>
      <c r="KSE69"/>
      <c r="KSF69"/>
      <c r="KSG69"/>
      <c r="KSH69"/>
      <c r="KSI69"/>
      <c r="KSJ69"/>
      <c r="KSK69"/>
      <c r="KSL69"/>
      <c r="KSM69"/>
      <c r="KSN69"/>
      <c r="KSO69"/>
      <c r="KSP69"/>
      <c r="KSQ69"/>
      <c r="KSR69"/>
      <c r="KSS69"/>
      <c r="KST69"/>
      <c r="KSU69"/>
      <c r="KSV69"/>
      <c r="KSW69"/>
      <c r="KSX69"/>
      <c r="KSY69"/>
      <c r="KSZ69"/>
      <c r="KTA69"/>
      <c r="KTB69"/>
      <c r="KTC69"/>
      <c r="KTD69"/>
      <c r="KTE69"/>
      <c r="KTF69"/>
      <c r="KTG69"/>
      <c r="KTH69"/>
      <c r="KTI69"/>
      <c r="KTJ69"/>
      <c r="KTK69"/>
      <c r="KTL69"/>
      <c r="KTM69"/>
      <c r="KTN69"/>
      <c r="KTO69"/>
      <c r="KTP69"/>
      <c r="KTQ69"/>
      <c r="KTR69"/>
      <c r="KTS69"/>
      <c r="KTT69"/>
      <c r="KTU69"/>
      <c r="KTV69"/>
      <c r="KTW69"/>
      <c r="KTX69"/>
      <c r="KTY69"/>
      <c r="KTZ69"/>
      <c r="KUA69"/>
      <c r="KUB69"/>
      <c r="KUC69"/>
      <c r="KUD69"/>
      <c r="KUE69"/>
      <c r="KUF69"/>
      <c r="KUG69"/>
      <c r="KUH69"/>
      <c r="KUI69"/>
      <c r="KUJ69"/>
      <c r="KUK69"/>
      <c r="KUL69"/>
      <c r="KUM69"/>
      <c r="KUN69"/>
      <c r="KUO69"/>
      <c r="KUP69"/>
      <c r="KUQ69"/>
      <c r="KUR69"/>
      <c r="KUS69"/>
      <c r="KUT69"/>
      <c r="KUU69"/>
      <c r="KUV69"/>
      <c r="KUW69"/>
      <c r="KUX69"/>
      <c r="KUY69"/>
      <c r="KUZ69"/>
      <c r="KVA69"/>
      <c r="KVB69"/>
      <c r="KVC69"/>
      <c r="KVD69"/>
      <c r="KVE69"/>
      <c r="KVF69"/>
      <c r="KVG69"/>
      <c r="KVH69"/>
      <c r="KVI69"/>
      <c r="KVJ69"/>
      <c r="KVK69"/>
      <c r="KVL69"/>
      <c r="KVM69"/>
      <c r="KVN69"/>
      <c r="KVO69"/>
      <c r="KVP69"/>
      <c r="KVQ69"/>
      <c r="KVR69"/>
      <c r="KVS69"/>
      <c r="KVT69"/>
      <c r="KVU69"/>
      <c r="KVV69"/>
      <c r="KVW69"/>
      <c r="KVX69"/>
      <c r="KVY69"/>
      <c r="KVZ69"/>
      <c r="KWA69"/>
      <c r="KWB69"/>
      <c r="KWC69"/>
      <c r="KWD69"/>
      <c r="KWE69"/>
      <c r="KWF69"/>
      <c r="KWG69"/>
      <c r="KWH69"/>
      <c r="KWI69"/>
      <c r="KWJ69"/>
      <c r="KWK69"/>
      <c r="KWL69"/>
      <c r="KWM69"/>
      <c r="KWN69"/>
      <c r="KWO69"/>
      <c r="KWP69"/>
      <c r="KWQ69"/>
      <c r="KWR69"/>
      <c r="KWS69"/>
      <c r="KWT69"/>
      <c r="KWU69"/>
      <c r="KWV69"/>
      <c r="KWW69"/>
      <c r="KWX69"/>
      <c r="KWY69"/>
      <c r="KWZ69"/>
      <c r="KXA69"/>
      <c r="KXB69"/>
      <c r="KXC69"/>
      <c r="KXD69"/>
      <c r="KXE69"/>
      <c r="KXF69"/>
      <c r="KXG69"/>
      <c r="KXH69"/>
      <c r="KXI69"/>
      <c r="KXJ69"/>
      <c r="KXK69"/>
      <c r="KXL69"/>
      <c r="KXM69"/>
      <c r="KXN69"/>
      <c r="KXO69"/>
      <c r="KXP69"/>
      <c r="KXQ69"/>
      <c r="KXR69"/>
      <c r="KXS69"/>
      <c r="KXT69"/>
      <c r="KXU69"/>
      <c r="KXV69"/>
      <c r="KXW69"/>
      <c r="KXX69"/>
      <c r="KXY69"/>
      <c r="KXZ69"/>
      <c r="KYA69"/>
      <c r="KYB69"/>
      <c r="KYC69"/>
      <c r="KYD69"/>
      <c r="KYE69"/>
      <c r="KYF69"/>
      <c r="KYG69"/>
      <c r="KYH69"/>
      <c r="KYI69"/>
      <c r="KYJ69"/>
      <c r="KYK69"/>
      <c r="KYL69"/>
      <c r="KYM69"/>
      <c r="KYN69"/>
      <c r="KYO69"/>
      <c r="KYP69"/>
      <c r="KYQ69"/>
      <c r="KYR69"/>
      <c r="KYS69"/>
      <c r="KYT69"/>
      <c r="KYU69"/>
      <c r="KYV69"/>
      <c r="KYW69"/>
      <c r="KYX69"/>
      <c r="KYY69"/>
      <c r="KYZ69"/>
      <c r="KZA69"/>
      <c r="KZB69"/>
      <c r="KZC69"/>
      <c r="KZD69"/>
      <c r="KZE69"/>
      <c r="KZF69"/>
      <c r="KZG69"/>
      <c r="KZH69"/>
      <c r="KZI69"/>
      <c r="KZJ69"/>
      <c r="KZK69"/>
      <c r="KZL69"/>
      <c r="KZM69"/>
      <c r="KZN69"/>
      <c r="KZO69"/>
      <c r="KZP69"/>
      <c r="KZQ69"/>
      <c r="KZR69"/>
      <c r="KZS69"/>
      <c r="KZT69"/>
      <c r="KZU69"/>
      <c r="KZV69"/>
      <c r="KZW69"/>
      <c r="KZX69"/>
      <c r="KZY69"/>
      <c r="KZZ69"/>
      <c r="LAA69"/>
      <c r="LAB69"/>
      <c r="LAC69"/>
      <c r="LAD69"/>
      <c r="LAE69"/>
      <c r="LAF69"/>
      <c r="LAG69"/>
      <c r="LAH69"/>
      <c r="LAI69"/>
      <c r="LAJ69"/>
      <c r="LAK69"/>
      <c r="LAL69"/>
      <c r="LAM69"/>
      <c r="LAN69"/>
      <c r="LAO69"/>
      <c r="LAP69"/>
      <c r="LAQ69"/>
      <c r="LAR69"/>
      <c r="LAS69"/>
      <c r="LAT69"/>
      <c r="LAU69"/>
      <c r="LAV69"/>
      <c r="LAW69"/>
      <c r="LAX69"/>
      <c r="LAY69"/>
      <c r="LAZ69"/>
      <c r="LBA69"/>
      <c r="LBB69"/>
      <c r="LBC69"/>
      <c r="LBD69"/>
      <c r="LBE69"/>
      <c r="LBF69"/>
      <c r="LBG69"/>
      <c r="LBH69"/>
      <c r="LBI69"/>
      <c r="LBJ69"/>
      <c r="LBK69"/>
      <c r="LBL69"/>
      <c r="LBM69"/>
      <c r="LBN69"/>
      <c r="LBO69"/>
      <c r="LBP69"/>
      <c r="LBQ69"/>
      <c r="LBR69"/>
      <c r="LBS69"/>
      <c r="LBT69"/>
      <c r="LBU69"/>
      <c r="LBV69"/>
      <c r="LBW69"/>
      <c r="LBX69"/>
      <c r="LBY69"/>
      <c r="LBZ69"/>
      <c r="LCA69"/>
      <c r="LCB69"/>
      <c r="LCC69"/>
      <c r="LCD69"/>
      <c r="LCE69"/>
      <c r="LCF69"/>
      <c r="LCG69"/>
      <c r="LCH69"/>
      <c r="LCI69"/>
      <c r="LCJ69"/>
      <c r="LCK69"/>
      <c r="LCL69"/>
      <c r="LCM69"/>
      <c r="LCN69"/>
      <c r="LCO69"/>
      <c r="LCP69"/>
      <c r="LCQ69"/>
      <c r="LCR69"/>
      <c r="LCS69"/>
      <c r="LCT69"/>
      <c r="LCU69"/>
      <c r="LCV69"/>
      <c r="LCW69"/>
      <c r="LCX69"/>
      <c r="LCY69"/>
      <c r="LCZ69"/>
      <c r="LDA69"/>
      <c r="LDB69"/>
      <c r="LDC69"/>
      <c r="LDD69"/>
      <c r="LDE69"/>
      <c r="LDF69"/>
      <c r="LDG69"/>
      <c r="LDH69"/>
      <c r="LDI69"/>
      <c r="LDJ69"/>
      <c r="LDK69"/>
      <c r="LDL69"/>
      <c r="LDM69"/>
      <c r="LDN69"/>
      <c r="LDO69"/>
      <c r="LDP69"/>
      <c r="LDQ69"/>
      <c r="LDR69"/>
      <c r="LDS69"/>
      <c r="LDT69"/>
      <c r="LDU69"/>
      <c r="LDV69"/>
      <c r="LDW69"/>
      <c r="LDX69"/>
      <c r="LDY69"/>
      <c r="LDZ69"/>
      <c r="LEA69"/>
      <c r="LEB69"/>
      <c r="LEC69"/>
      <c r="LED69"/>
      <c r="LEE69"/>
      <c r="LEF69"/>
      <c r="LEG69"/>
      <c r="LEH69"/>
      <c r="LEI69"/>
      <c r="LEJ69"/>
      <c r="LEK69"/>
      <c r="LEL69"/>
      <c r="LEM69"/>
      <c r="LEN69"/>
      <c r="LEO69"/>
      <c r="LEP69"/>
      <c r="LEQ69"/>
      <c r="LER69"/>
      <c r="LES69"/>
      <c r="LET69"/>
      <c r="LEU69"/>
      <c r="LEV69"/>
      <c r="LEW69"/>
      <c r="LEX69"/>
      <c r="LEY69"/>
      <c r="LEZ69"/>
      <c r="LFA69"/>
      <c r="LFB69"/>
      <c r="LFC69"/>
      <c r="LFD69"/>
      <c r="LFE69"/>
      <c r="LFF69"/>
      <c r="LFG69"/>
      <c r="LFH69"/>
      <c r="LFI69"/>
      <c r="LFJ69"/>
      <c r="LFK69"/>
      <c r="LFL69"/>
      <c r="LFM69"/>
      <c r="LFN69"/>
      <c r="LFO69"/>
      <c r="LFP69"/>
      <c r="LFQ69"/>
      <c r="LFR69"/>
      <c r="LFS69"/>
      <c r="LFT69"/>
      <c r="LFU69"/>
      <c r="LFV69"/>
      <c r="LFW69"/>
      <c r="LFX69"/>
      <c r="LFY69"/>
      <c r="LFZ69"/>
      <c r="LGA69"/>
      <c r="LGB69"/>
      <c r="LGC69"/>
      <c r="LGD69"/>
      <c r="LGE69"/>
      <c r="LGF69"/>
      <c r="LGG69"/>
      <c r="LGH69"/>
      <c r="LGI69"/>
      <c r="LGJ69"/>
      <c r="LGK69"/>
      <c r="LGL69"/>
      <c r="LGM69"/>
      <c r="LGN69"/>
      <c r="LGO69"/>
      <c r="LGP69"/>
      <c r="LGQ69"/>
      <c r="LGR69"/>
      <c r="LGS69"/>
      <c r="LGT69"/>
      <c r="LGU69"/>
      <c r="LGV69"/>
      <c r="LGW69"/>
      <c r="LGX69"/>
      <c r="LGY69"/>
      <c r="LGZ69"/>
      <c r="LHA69"/>
      <c r="LHB69"/>
      <c r="LHC69"/>
      <c r="LHD69"/>
      <c r="LHE69"/>
      <c r="LHF69"/>
      <c r="LHG69"/>
      <c r="LHH69"/>
      <c r="LHI69"/>
      <c r="LHJ69"/>
      <c r="LHK69"/>
      <c r="LHL69"/>
      <c r="LHM69"/>
      <c r="LHN69"/>
      <c r="LHO69"/>
      <c r="LHP69"/>
      <c r="LHQ69"/>
      <c r="LHR69"/>
      <c r="LHS69"/>
      <c r="LHT69"/>
      <c r="LHU69"/>
      <c r="LHV69"/>
      <c r="LHW69"/>
      <c r="LHX69"/>
      <c r="LHY69"/>
      <c r="LHZ69"/>
      <c r="LIA69"/>
      <c r="LIB69"/>
      <c r="LIC69"/>
      <c r="LID69"/>
      <c r="LIE69"/>
      <c r="LIF69"/>
      <c r="LIG69"/>
      <c r="LIH69"/>
      <c r="LII69"/>
      <c r="LIJ69"/>
      <c r="LIK69"/>
      <c r="LIL69"/>
      <c r="LIM69"/>
      <c r="LIN69"/>
      <c r="LIO69"/>
      <c r="LIP69"/>
      <c r="LIQ69"/>
      <c r="LIR69"/>
      <c r="LIS69"/>
      <c r="LIT69"/>
      <c r="LIU69"/>
      <c r="LIV69"/>
      <c r="LIW69"/>
      <c r="LIX69"/>
      <c r="LIY69"/>
      <c r="LIZ69"/>
      <c r="LJA69"/>
      <c r="LJB69"/>
      <c r="LJC69"/>
      <c r="LJD69"/>
      <c r="LJE69"/>
      <c r="LJF69"/>
      <c r="LJG69"/>
      <c r="LJH69"/>
      <c r="LJI69"/>
      <c r="LJJ69"/>
      <c r="LJK69"/>
      <c r="LJL69"/>
      <c r="LJM69"/>
      <c r="LJN69"/>
      <c r="LJO69"/>
      <c r="LJP69"/>
      <c r="LJQ69"/>
      <c r="LJR69"/>
      <c r="LJS69"/>
      <c r="LJT69"/>
      <c r="LJU69"/>
      <c r="LJV69"/>
      <c r="LJW69"/>
      <c r="LJX69"/>
      <c r="LJY69"/>
      <c r="LJZ69"/>
      <c r="LKA69"/>
      <c r="LKB69"/>
      <c r="LKC69"/>
      <c r="LKD69"/>
      <c r="LKE69"/>
      <c r="LKF69"/>
      <c r="LKG69"/>
      <c r="LKH69"/>
      <c r="LKI69"/>
      <c r="LKJ69"/>
      <c r="LKK69"/>
      <c r="LKL69"/>
      <c r="LKM69"/>
      <c r="LKN69"/>
      <c r="LKO69"/>
      <c r="LKP69"/>
      <c r="LKQ69"/>
      <c r="LKR69"/>
      <c r="LKS69"/>
      <c r="LKT69"/>
      <c r="LKU69"/>
      <c r="LKV69"/>
      <c r="LKW69"/>
      <c r="LKX69"/>
      <c r="LKY69"/>
      <c r="LKZ69"/>
      <c r="LLA69"/>
      <c r="LLB69"/>
      <c r="LLC69"/>
      <c r="LLD69"/>
      <c r="LLE69"/>
      <c r="LLF69"/>
      <c r="LLG69"/>
      <c r="LLH69"/>
      <c r="LLI69"/>
      <c r="LLJ69"/>
      <c r="LLK69"/>
      <c r="LLL69"/>
      <c r="LLM69"/>
      <c r="LLN69"/>
      <c r="LLO69"/>
      <c r="LLP69"/>
      <c r="LLQ69"/>
      <c r="LLR69"/>
      <c r="LLS69"/>
      <c r="LLT69"/>
      <c r="LLU69"/>
      <c r="LLV69"/>
      <c r="LLW69"/>
      <c r="LLX69"/>
      <c r="LLY69"/>
      <c r="LLZ69"/>
      <c r="LMA69"/>
      <c r="LMB69"/>
      <c r="LMC69"/>
      <c r="LMD69"/>
      <c r="LME69"/>
      <c r="LMF69"/>
      <c r="LMG69"/>
      <c r="LMH69"/>
      <c r="LMI69"/>
      <c r="LMJ69"/>
      <c r="LMK69"/>
      <c r="LML69"/>
      <c r="LMM69"/>
      <c r="LMN69"/>
      <c r="LMO69"/>
      <c r="LMP69"/>
      <c r="LMQ69"/>
      <c r="LMR69"/>
      <c r="LMS69"/>
      <c r="LMT69"/>
      <c r="LMU69"/>
      <c r="LMV69"/>
      <c r="LMW69"/>
      <c r="LMX69"/>
      <c r="LMY69"/>
      <c r="LMZ69"/>
      <c r="LNA69"/>
      <c r="LNB69"/>
      <c r="LNC69"/>
      <c r="LND69"/>
      <c r="LNE69"/>
      <c r="LNF69"/>
      <c r="LNG69"/>
      <c r="LNH69"/>
      <c r="LNI69"/>
      <c r="LNJ69"/>
      <c r="LNK69"/>
      <c r="LNL69"/>
      <c r="LNM69"/>
      <c r="LNN69"/>
      <c r="LNO69"/>
      <c r="LNP69"/>
      <c r="LNQ69"/>
      <c r="LNR69"/>
      <c r="LNS69"/>
      <c r="LNT69"/>
      <c r="LNU69"/>
      <c r="LNV69"/>
      <c r="LNW69"/>
      <c r="LNX69"/>
      <c r="LNY69"/>
      <c r="LNZ69"/>
      <c r="LOA69"/>
      <c r="LOB69"/>
      <c r="LOC69"/>
      <c r="LOD69"/>
      <c r="LOE69"/>
      <c r="LOF69"/>
      <c r="LOG69"/>
      <c r="LOH69"/>
      <c r="LOI69"/>
      <c r="LOJ69"/>
      <c r="LOK69"/>
      <c r="LOL69"/>
      <c r="LOM69"/>
      <c r="LON69"/>
      <c r="LOO69"/>
      <c r="LOP69"/>
      <c r="LOQ69"/>
      <c r="LOR69"/>
      <c r="LOS69"/>
      <c r="LOT69"/>
      <c r="LOU69"/>
      <c r="LOV69"/>
      <c r="LOW69"/>
      <c r="LOX69"/>
      <c r="LOY69"/>
      <c r="LOZ69"/>
      <c r="LPA69"/>
      <c r="LPB69"/>
      <c r="LPC69"/>
      <c r="LPD69"/>
      <c r="LPE69"/>
      <c r="LPF69"/>
      <c r="LPG69"/>
      <c r="LPH69"/>
      <c r="LPI69"/>
      <c r="LPJ69"/>
      <c r="LPK69"/>
      <c r="LPL69"/>
      <c r="LPM69"/>
      <c r="LPN69"/>
      <c r="LPO69"/>
      <c r="LPP69"/>
      <c r="LPQ69"/>
      <c r="LPR69"/>
      <c r="LPS69"/>
      <c r="LPT69"/>
      <c r="LPU69"/>
      <c r="LPV69"/>
      <c r="LPW69"/>
      <c r="LPX69"/>
      <c r="LPY69"/>
      <c r="LPZ69"/>
      <c r="LQA69"/>
      <c r="LQB69"/>
      <c r="LQC69"/>
      <c r="LQD69"/>
      <c r="LQE69"/>
      <c r="LQF69"/>
      <c r="LQG69"/>
      <c r="LQH69"/>
      <c r="LQI69"/>
      <c r="LQJ69"/>
      <c r="LQK69"/>
      <c r="LQL69"/>
      <c r="LQM69"/>
      <c r="LQN69"/>
      <c r="LQO69"/>
      <c r="LQP69"/>
      <c r="LQQ69"/>
      <c r="LQR69"/>
      <c r="LQS69"/>
      <c r="LQT69"/>
      <c r="LQU69"/>
      <c r="LQV69"/>
      <c r="LQW69"/>
      <c r="LQX69"/>
      <c r="LQY69"/>
      <c r="LQZ69"/>
      <c r="LRA69"/>
      <c r="LRB69"/>
      <c r="LRC69"/>
      <c r="LRD69"/>
      <c r="LRE69"/>
      <c r="LRF69"/>
      <c r="LRG69"/>
      <c r="LRH69"/>
      <c r="LRI69"/>
      <c r="LRJ69"/>
      <c r="LRK69"/>
      <c r="LRL69"/>
      <c r="LRM69"/>
      <c r="LRN69"/>
      <c r="LRO69"/>
      <c r="LRP69"/>
      <c r="LRQ69"/>
      <c r="LRR69"/>
      <c r="LRS69"/>
      <c r="LRT69"/>
      <c r="LRU69"/>
      <c r="LRV69"/>
      <c r="LRW69"/>
      <c r="LRX69"/>
      <c r="LRY69"/>
      <c r="LRZ69"/>
      <c r="LSA69"/>
      <c r="LSB69"/>
      <c r="LSC69"/>
      <c r="LSD69"/>
      <c r="LSE69"/>
      <c r="LSF69"/>
      <c r="LSG69"/>
      <c r="LSH69"/>
      <c r="LSI69"/>
      <c r="LSJ69"/>
      <c r="LSK69"/>
      <c r="LSL69"/>
      <c r="LSM69"/>
      <c r="LSN69"/>
      <c r="LSO69"/>
      <c r="LSP69"/>
      <c r="LSQ69"/>
      <c r="LSR69"/>
      <c r="LSS69"/>
      <c r="LST69"/>
      <c r="LSU69"/>
      <c r="LSV69"/>
      <c r="LSW69"/>
      <c r="LSX69"/>
      <c r="LSY69"/>
      <c r="LSZ69"/>
      <c r="LTA69"/>
      <c r="LTB69"/>
      <c r="LTC69"/>
      <c r="LTD69"/>
      <c r="LTE69"/>
      <c r="LTF69"/>
      <c r="LTG69"/>
      <c r="LTH69"/>
      <c r="LTI69"/>
      <c r="LTJ69"/>
      <c r="LTK69"/>
      <c r="LTL69"/>
      <c r="LTM69"/>
      <c r="LTN69"/>
      <c r="LTO69"/>
      <c r="LTP69"/>
      <c r="LTQ69"/>
      <c r="LTR69"/>
      <c r="LTS69"/>
      <c r="LTT69"/>
      <c r="LTU69"/>
      <c r="LTV69"/>
      <c r="LTW69"/>
      <c r="LTX69"/>
      <c r="LTY69"/>
      <c r="LTZ69"/>
      <c r="LUA69"/>
      <c r="LUB69"/>
      <c r="LUC69"/>
      <c r="LUD69"/>
      <c r="LUE69"/>
      <c r="LUF69"/>
      <c r="LUG69"/>
      <c r="LUH69"/>
      <c r="LUI69"/>
      <c r="LUJ69"/>
      <c r="LUK69"/>
      <c r="LUL69"/>
      <c r="LUM69"/>
      <c r="LUN69"/>
      <c r="LUO69"/>
      <c r="LUP69"/>
      <c r="LUQ69"/>
      <c r="LUR69"/>
      <c r="LUS69"/>
      <c r="LUT69"/>
      <c r="LUU69"/>
      <c r="LUV69"/>
      <c r="LUW69"/>
      <c r="LUX69"/>
      <c r="LUY69"/>
      <c r="LUZ69"/>
      <c r="LVA69"/>
      <c r="LVB69"/>
      <c r="LVC69"/>
      <c r="LVD69"/>
      <c r="LVE69"/>
      <c r="LVF69"/>
      <c r="LVG69"/>
      <c r="LVH69"/>
      <c r="LVI69"/>
      <c r="LVJ69"/>
      <c r="LVK69"/>
      <c r="LVL69"/>
      <c r="LVM69"/>
      <c r="LVN69"/>
      <c r="LVO69"/>
      <c r="LVP69"/>
      <c r="LVQ69"/>
      <c r="LVR69"/>
      <c r="LVS69"/>
      <c r="LVT69"/>
      <c r="LVU69"/>
      <c r="LVV69"/>
      <c r="LVW69"/>
      <c r="LVX69"/>
      <c r="LVY69"/>
      <c r="LVZ69"/>
      <c r="LWA69"/>
      <c r="LWB69"/>
      <c r="LWC69"/>
      <c r="LWD69"/>
      <c r="LWE69"/>
      <c r="LWF69"/>
      <c r="LWG69"/>
      <c r="LWH69"/>
      <c r="LWI69"/>
      <c r="LWJ69"/>
      <c r="LWK69"/>
      <c r="LWL69"/>
      <c r="LWM69"/>
      <c r="LWN69"/>
      <c r="LWO69"/>
      <c r="LWP69"/>
      <c r="LWQ69"/>
      <c r="LWR69"/>
      <c r="LWS69"/>
      <c r="LWT69"/>
      <c r="LWU69"/>
      <c r="LWV69"/>
      <c r="LWW69"/>
      <c r="LWX69"/>
      <c r="LWY69"/>
      <c r="LWZ69"/>
      <c r="LXA69"/>
      <c r="LXB69"/>
      <c r="LXC69"/>
      <c r="LXD69"/>
      <c r="LXE69"/>
      <c r="LXF69"/>
      <c r="LXG69"/>
      <c r="LXH69"/>
      <c r="LXI69"/>
      <c r="LXJ69"/>
      <c r="LXK69"/>
      <c r="LXL69"/>
      <c r="LXM69"/>
      <c r="LXN69"/>
      <c r="LXO69"/>
      <c r="LXP69"/>
      <c r="LXQ69"/>
      <c r="LXR69"/>
      <c r="LXS69"/>
      <c r="LXT69"/>
      <c r="LXU69"/>
      <c r="LXV69"/>
      <c r="LXW69"/>
      <c r="LXX69"/>
      <c r="LXY69"/>
      <c r="LXZ69"/>
      <c r="LYA69"/>
      <c r="LYB69"/>
      <c r="LYC69"/>
      <c r="LYD69"/>
      <c r="LYE69"/>
      <c r="LYF69"/>
      <c r="LYG69"/>
      <c r="LYH69"/>
      <c r="LYI69"/>
      <c r="LYJ69"/>
      <c r="LYK69"/>
      <c r="LYL69"/>
      <c r="LYM69"/>
      <c r="LYN69"/>
      <c r="LYO69"/>
      <c r="LYP69"/>
      <c r="LYQ69"/>
      <c r="LYR69"/>
      <c r="LYS69"/>
      <c r="LYT69"/>
      <c r="LYU69"/>
      <c r="LYV69"/>
      <c r="LYW69"/>
      <c r="LYX69"/>
      <c r="LYY69"/>
      <c r="LYZ69"/>
      <c r="LZA69"/>
      <c r="LZB69"/>
      <c r="LZC69"/>
      <c r="LZD69"/>
      <c r="LZE69"/>
      <c r="LZF69"/>
      <c r="LZG69"/>
      <c r="LZH69"/>
      <c r="LZI69"/>
      <c r="LZJ69"/>
      <c r="LZK69"/>
      <c r="LZL69"/>
      <c r="LZM69"/>
      <c r="LZN69"/>
      <c r="LZO69"/>
      <c r="LZP69"/>
      <c r="LZQ69"/>
      <c r="LZR69"/>
      <c r="LZS69"/>
      <c r="LZT69"/>
      <c r="LZU69"/>
      <c r="LZV69"/>
      <c r="LZW69"/>
      <c r="LZX69"/>
      <c r="LZY69"/>
      <c r="LZZ69"/>
      <c r="MAA69"/>
      <c r="MAB69"/>
      <c r="MAC69"/>
      <c r="MAD69"/>
      <c r="MAE69"/>
      <c r="MAF69"/>
      <c r="MAG69"/>
      <c r="MAH69"/>
      <c r="MAI69"/>
      <c r="MAJ69"/>
      <c r="MAK69"/>
      <c r="MAL69"/>
      <c r="MAM69"/>
      <c r="MAN69"/>
      <c r="MAO69"/>
      <c r="MAP69"/>
      <c r="MAQ69"/>
      <c r="MAR69"/>
      <c r="MAS69"/>
      <c r="MAT69"/>
      <c r="MAU69"/>
      <c r="MAV69"/>
      <c r="MAW69"/>
      <c r="MAX69"/>
      <c r="MAY69"/>
      <c r="MAZ69"/>
      <c r="MBA69"/>
      <c r="MBB69"/>
      <c r="MBC69"/>
      <c r="MBD69"/>
      <c r="MBE69"/>
      <c r="MBF69"/>
      <c r="MBG69"/>
      <c r="MBH69"/>
      <c r="MBI69"/>
      <c r="MBJ69"/>
      <c r="MBK69"/>
      <c r="MBL69"/>
      <c r="MBM69"/>
      <c r="MBN69"/>
      <c r="MBO69"/>
      <c r="MBP69"/>
      <c r="MBQ69"/>
      <c r="MBR69"/>
      <c r="MBS69"/>
      <c r="MBT69"/>
      <c r="MBU69"/>
      <c r="MBV69"/>
      <c r="MBW69"/>
      <c r="MBX69"/>
      <c r="MBY69"/>
      <c r="MBZ69"/>
      <c r="MCA69"/>
      <c r="MCB69"/>
      <c r="MCC69"/>
      <c r="MCD69"/>
      <c r="MCE69"/>
      <c r="MCF69"/>
      <c r="MCG69"/>
      <c r="MCH69"/>
      <c r="MCI69"/>
      <c r="MCJ69"/>
      <c r="MCK69"/>
      <c r="MCL69"/>
      <c r="MCM69"/>
      <c r="MCN69"/>
      <c r="MCO69"/>
      <c r="MCP69"/>
      <c r="MCQ69"/>
      <c r="MCR69"/>
      <c r="MCS69"/>
      <c r="MCT69"/>
      <c r="MCU69"/>
      <c r="MCV69"/>
      <c r="MCW69"/>
      <c r="MCX69"/>
      <c r="MCY69"/>
      <c r="MCZ69"/>
      <c r="MDA69"/>
      <c r="MDB69"/>
      <c r="MDC69"/>
      <c r="MDD69"/>
      <c r="MDE69"/>
      <c r="MDF69"/>
      <c r="MDG69"/>
      <c r="MDH69"/>
      <c r="MDI69"/>
      <c r="MDJ69"/>
      <c r="MDK69"/>
      <c r="MDL69"/>
      <c r="MDM69"/>
      <c r="MDN69"/>
      <c r="MDO69"/>
      <c r="MDP69"/>
      <c r="MDQ69"/>
      <c r="MDR69"/>
      <c r="MDS69"/>
      <c r="MDT69"/>
      <c r="MDU69"/>
      <c r="MDV69"/>
      <c r="MDW69"/>
      <c r="MDX69"/>
      <c r="MDY69"/>
      <c r="MDZ69"/>
      <c r="MEA69"/>
      <c r="MEB69"/>
      <c r="MEC69"/>
      <c r="MED69"/>
      <c r="MEE69"/>
      <c r="MEF69"/>
      <c r="MEG69"/>
      <c r="MEH69"/>
      <c r="MEI69"/>
      <c r="MEJ69"/>
      <c r="MEK69"/>
      <c r="MEL69"/>
      <c r="MEM69"/>
      <c r="MEN69"/>
      <c r="MEO69"/>
      <c r="MEP69"/>
      <c r="MEQ69"/>
      <c r="MER69"/>
      <c r="MES69"/>
      <c r="MET69"/>
      <c r="MEU69"/>
      <c r="MEV69"/>
      <c r="MEW69"/>
      <c r="MEX69"/>
      <c r="MEY69"/>
      <c r="MEZ69"/>
      <c r="MFA69"/>
      <c r="MFB69"/>
      <c r="MFC69"/>
      <c r="MFD69"/>
      <c r="MFE69"/>
      <c r="MFF69"/>
      <c r="MFG69"/>
      <c r="MFH69"/>
      <c r="MFI69"/>
      <c r="MFJ69"/>
      <c r="MFK69"/>
      <c r="MFL69"/>
      <c r="MFM69"/>
      <c r="MFN69"/>
      <c r="MFO69"/>
      <c r="MFP69"/>
      <c r="MFQ69"/>
      <c r="MFR69"/>
      <c r="MFS69"/>
      <c r="MFT69"/>
      <c r="MFU69"/>
      <c r="MFV69"/>
      <c r="MFW69"/>
      <c r="MFX69"/>
      <c r="MFY69"/>
      <c r="MFZ69"/>
      <c r="MGA69"/>
      <c r="MGB69"/>
      <c r="MGC69"/>
      <c r="MGD69"/>
      <c r="MGE69"/>
      <c r="MGF69"/>
      <c r="MGG69"/>
      <c r="MGH69"/>
      <c r="MGI69"/>
      <c r="MGJ69"/>
      <c r="MGK69"/>
      <c r="MGL69"/>
      <c r="MGM69"/>
      <c r="MGN69"/>
      <c r="MGO69"/>
      <c r="MGP69"/>
      <c r="MGQ69"/>
      <c r="MGR69"/>
      <c r="MGS69"/>
      <c r="MGT69"/>
      <c r="MGU69"/>
      <c r="MGV69"/>
      <c r="MGW69"/>
      <c r="MGX69"/>
      <c r="MGY69"/>
      <c r="MGZ69"/>
      <c r="MHA69"/>
      <c r="MHB69"/>
      <c r="MHC69"/>
      <c r="MHD69"/>
      <c r="MHE69"/>
      <c r="MHF69"/>
      <c r="MHG69"/>
      <c r="MHH69"/>
      <c r="MHI69"/>
      <c r="MHJ69"/>
      <c r="MHK69"/>
      <c r="MHL69"/>
      <c r="MHM69"/>
      <c r="MHN69"/>
      <c r="MHO69"/>
      <c r="MHP69"/>
      <c r="MHQ69"/>
      <c r="MHR69"/>
      <c r="MHS69"/>
      <c r="MHT69"/>
      <c r="MHU69"/>
      <c r="MHV69"/>
      <c r="MHW69"/>
      <c r="MHX69"/>
      <c r="MHY69"/>
      <c r="MHZ69"/>
      <c r="MIA69"/>
      <c r="MIB69"/>
      <c r="MIC69"/>
      <c r="MID69"/>
      <c r="MIE69"/>
      <c r="MIF69"/>
      <c r="MIG69"/>
      <c r="MIH69"/>
      <c r="MII69"/>
      <c r="MIJ69"/>
      <c r="MIK69"/>
      <c r="MIL69"/>
      <c r="MIM69"/>
      <c r="MIN69"/>
      <c r="MIO69"/>
      <c r="MIP69"/>
      <c r="MIQ69"/>
      <c r="MIR69"/>
      <c r="MIS69"/>
      <c r="MIT69"/>
      <c r="MIU69"/>
      <c r="MIV69"/>
      <c r="MIW69"/>
      <c r="MIX69"/>
      <c r="MIY69"/>
      <c r="MIZ69"/>
      <c r="MJA69"/>
      <c r="MJB69"/>
      <c r="MJC69"/>
      <c r="MJD69"/>
      <c r="MJE69"/>
      <c r="MJF69"/>
      <c r="MJG69"/>
      <c r="MJH69"/>
      <c r="MJI69"/>
      <c r="MJJ69"/>
      <c r="MJK69"/>
      <c r="MJL69"/>
      <c r="MJM69"/>
      <c r="MJN69"/>
      <c r="MJO69"/>
      <c r="MJP69"/>
      <c r="MJQ69"/>
      <c r="MJR69"/>
      <c r="MJS69"/>
      <c r="MJT69"/>
      <c r="MJU69"/>
      <c r="MJV69"/>
      <c r="MJW69"/>
      <c r="MJX69"/>
      <c r="MJY69"/>
      <c r="MJZ69"/>
      <c r="MKA69"/>
      <c r="MKB69"/>
      <c r="MKC69"/>
      <c r="MKD69"/>
      <c r="MKE69"/>
      <c r="MKF69"/>
      <c r="MKG69"/>
      <c r="MKH69"/>
      <c r="MKI69"/>
      <c r="MKJ69"/>
      <c r="MKK69"/>
      <c r="MKL69"/>
      <c r="MKM69"/>
      <c r="MKN69"/>
      <c r="MKO69"/>
      <c r="MKP69"/>
      <c r="MKQ69"/>
      <c r="MKR69"/>
      <c r="MKS69"/>
      <c r="MKT69"/>
      <c r="MKU69"/>
      <c r="MKV69"/>
      <c r="MKW69"/>
      <c r="MKX69"/>
      <c r="MKY69"/>
      <c r="MKZ69"/>
      <c r="MLA69"/>
      <c r="MLB69"/>
      <c r="MLC69"/>
      <c r="MLD69"/>
      <c r="MLE69"/>
      <c r="MLF69"/>
      <c r="MLG69"/>
      <c r="MLH69"/>
      <c r="MLI69"/>
      <c r="MLJ69"/>
      <c r="MLK69"/>
      <c r="MLL69"/>
      <c r="MLM69"/>
      <c r="MLN69"/>
      <c r="MLO69"/>
      <c r="MLP69"/>
      <c r="MLQ69"/>
      <c r="MLR69"/>
      <c r="MLS69"/>
      <c r="MLT69"/>
      <c r="MLU69"/>
      <c r="MLV69"/>
      <c r="MLW69"/>
      <c r="MLX69"/>
      <c r="MLY69"/>
      <c r="MLZ69"/>
      <c r="MMA69"/>
      <c r="MMB69"/>
      <c r="MMC69"/>
      <c r="MMD69"/>
      <c r="MME69"/>
      <c r="MMF69"/>
      <c r="MMG69"/>
      <c r="MMH69"/>
      <c r="MMI69"/>
      <c r="MMJ69"/>
      <c r="MMK69"/>
      <c r="MML69"/>
      <c r="MMM69"/>
      <c r="MMN69"/>
      <c r="MMO69"/>
      <c r="MMP69"/>
      <c r="MMQ69"/>
      <c r="MMR69"/>
      <c r="MMS69"/>
      <c r="MMT69"/>
      <c r="MMU69"/>
      <c r="MMV69"/>
      <c r="MMW69"/>
      <c r="MMX69"/>
      <c r="MMY69"/>
      <c r="MMZ69"/>
      <c r="MNA69"/>
      <c r="MNB69"/>
      <c r="MNC69"/>
      <c r="MND69"/>
      <c r="MNE69"/>
      <c r="MNF69"/>
      <c r="MNG69"/>
      <c r="MNH69"/>
      <c r="MNI69"/>
      <c r="MNJ69"/>
      <c r="MNK69"/>
      <c r="MNL69"/>
      <c r="MNM69"/>
      <c r="MNN69"/>
      <c r="MNO69"/>
      <c r="MNP69"/>
      <c r="MNQ69"/>
      <c r="MNR69"/>
      <c r="MNS69"/>
      <c r="MNT69"/>
      <c r="MNU69"/>
      <c r="MNV69"/>
      <c r="MNW69"/>
      <c r="MNX69"/>
      <c r="MNY69"/>
      <c r="MNZ69"/>
      <c r="MOA69"/>
      <c r="MOB69"/>
      <c r="MOC69"/>
      <c r="MOD69"/>
      <c r="MOE69"/>
      <c r="MOF69"/>
      <c r="MOG69"/>
      <c r="MOH69"/>
      <c r="MOI69"/>
      <c r="MOJ69"/>
      <c r="MOK69"/>
      <c r="MOL69"/>
      <c r="MOM69"/>
      <c r="MON69"/>
      <c r="MOO69"/>
      <c r="MOP69"/>
      <c r="MOQ69"/>
      <c r="MOR69"/>
      <c r="MOS69"/>
      <c r="MOT69"/>
      <c r="MOU69"/>
      <c r="MOV69"/>
      <c r="MOW69"/>
      <c r="MOX69"/>
      <c r="MOY69"/>
      <c r="MOZ69"/>
      <c r="MPA69"/>
      <c r="MPB69"/>
      <c r="MPC69"/>
      <c r="MPD69"/>
      <c r="MPE69"/>
      <c r="MPF69"/>
      <c r="MPG69"/>
      <c r="MPH69"/>
      <c r="MPI69"/>
      <c r="MPJ69"/>
      <c r="MPK69"/>
      <c r="MPL69"/>
      <c r="MPM69"/>
      <c r="MPN69"/>
      <c r="MPO69"/>
      <c r="MPP69"/>
      <c r="MPQ69"/>
      <c r="MPR69"/>
      <c r="MPS69"/>
      <c r="MPT69"/>
      <c r="MPU69"/>
      <c r="MPV69"/>
      <c r="MPW69"/>
      <c r="MPX69"/>
      <c r="MPY69"/>
      <c r="MPZ69"/>
      <c r="MQA69"/>
      <c r="MQB69"/>
      <c r="MQC69"/>
      <c r="MQD69"/>
      <c r="MQE69"/>
      <c r="MQF69"/>
      <c r="MQG69"/>
      <c r="MQH69"/>
      <c r="MQI69"/>
      <c r="MQJ69"/>
      <c r="MQK69"/>
      <c r="MQL69"/>
      <c r="MQM69"/>
      <c r="MQN69"/>
      <c r="MQO69"/>
      <c r="MQP69"/>
      <c r="MQQ69"/>
      <c r="MQR69"/>
      <c r="MQS69"/>
      <c r="MQT69"/>
      <c r="MQU69"/>
      <c r="MQV69"/>
      <c r="MQW69"/>
      <c r="MQX69"/>
      <c r="MQY69"/>
      <c r="MQZ69"/>
      <c r="MRA69"/>
      <c r="MRB69"/>
      <c r="MRC69"/>
      <c r="MRD69"/>
      <c r="MRE69"/>
      <c r="MRF69"/>
      <c r="MRG69"/>
      <c r="MRH69"/>
      <c r="MRI69"/>
      <c r="MRJ69"/>
      <c r="MRK69"/>
      <c r="MRL69"/>
      <c r="MRM69"/>
      <c r="MRN69"/>
      <c r="MRO69"/>
      <c r="MRP69"/>
      <c r="MRQ69"/>
      <c r="MRR69"/>
      <c r="MRS69"/>
      <c r="MRT69"/>
      <c r="MRU69"/>
      <c r="MRV69"/>
      <c r="MRW69"/>
      <c r="MRX69"/>
      <c r="MRY69"/>
      <c r="MRZ69"/>
      <c r="MSA69"/>
      <c r="MSB69"/>
      <c r="MSC69"/>
      <c r="MSD69"/>
      <c r="MSE69"/>
      <c r="MSF69"/>
      <c r="MSG69"/>
      <c r="MSH69"/>
      <c r="MSI69"/>
      <c r="MSJ69"/>
      <c r="MSK69"/>
      <c r="MSL69"/>
      <c r="MSM69"/>
      <c r="MSN69"/>
      <c r="MSO69"/>
      <c r="MSP69"/>
      <c r="MSQ69"/>
      <c r="MSR69"/>
      <c r="MSS69"/>
      <c r="MST69"/>
      <c r="MSU69"/>
      <c r="MSV69"/>
      <c r="MSW69"/>
      <c r="MSX69"/>
      <c r="MSY69"/>
      <c r="MSZ69"/>
      <c r="MTA69"/>
      <c r="MTB69"/>
      <c r="MTC69"/>
      <c r="MTD69"/>
      <c r="MTE69"/>
      <c r="MTF69"/>
      <c r="MTG69"/>
      <c r="MTH69"/>
      <c r="MTI69"/>
      <c r="MTJ69"/>
      <c r="MTK69"/>
      <c r="MTL69"/>
      <c r="MTM69"/>
      <c r="MTN69"/>
      <c r="MTO69"/>
      <c r="MTP69"/>
      <c r="MTQ69"/>
      <c r="MTR69"/>
      <c r="MTS69"/>
      <c r="MTT69"/>
      <c r="MTU69"/>
      <c r="MTV69"/>
      <c r="MTW69"/>
      <c r="MTX69"/>
      <c r="MTY69"/>
      <c r="MTZ69"/>
      <c r="MUA69"/>
      <c r="MUB69"/>
      <c r="MUC69"/>
      <c r="MUD69"/>
      <c r="MUE69"/>
      <c r="MUF69"/>
      <c r="MUG69"/>
      <c r="MUH69"/>
      <c r="MUI69"/>
      <c r="MUJ69"/>
      <c r="MUK69"/>
      <c r="MUL69"/>
      <c r="MUM69"/>
      <c r="MUN69"/>
      <c r="MUO69"/>
      <c r="MUP69"/>
      <c r="MUQ69"/>
      <c r="MUR69"/>
      <c r="MUS69"/>
      <c r="MUT69"/>
      <c r="MUU69"/>
      <c r="MUV69"/>
      <c r="MUW69"/>
      <c r="MUX69"/>
      <c r="MUY69"/>
      <c r="MUZ69"/>
      <c r="MVA69"/>
      <c r="MVB69"/>
      <c r="MVC69"/>
      <c r="MVD69"/>
      <c r="MVE69"/>
      <c r="MVF69"/>
      <c r="MVG69"/>
      <c r="MVH69"/>
      <c r="MVI69"/>
      <c r="MVJ69"/>
      <c r="MVK69"/>
      <c r="MVL69"/>
      <c r="MVM69"/>
      <c r="MVN69"/>
      <c r="MVO69"/>
      <c r="MVP69"/>
      <c r="MVQ69"/>
      <c r="MVR69"/>
      <c r="MVS69"/>
      <c r="MVT69"/>
      <c r="MVU69"/>
      <c r="MVV69"/>
      <c r="MVW69"/>
      <c r="MVX69"/>
      <c r="MVY69"/>
      <c r="MVZ69"/>
      <c r="MWA69"/>
      <c r="MWB69"/>
      <c r="MWC69"/>
      <c r="MWD69"/>
      <c r="MWE69"/>
      <c r="MWF69"/>
      <c r="MWG69"/>
      <c r="MWH69"/>
      <c r="MWI69"/>
      <c r="MWJ69"/>
      <c r="MWK69"/>
      <c r="MWL69"/>
      <c r="MWM69"/>
      <c r="MWN69"/>
      <c r="MWO69"/>
      <c r="MWP69"/>
      <c r="MWQ69"/>
      <c r="MWR69"/>
      <c r="MWS69"/>
      <c r="MWT69"/>
      <c r="MWU69"/>
      <c r="MWV69"/>
      <c r="MWW69"/>
      <c r="MWX69"/>
      <c r="MWY69"/>
      <c r="MWZ69"/>
      <c r="MXA69"/>
      <c r="MXB69"/>
      <c r="MXC69"/>
      <c r="MXD69"/>
      <c r="MXE69"/>
      <c r="MXF69"/>
      <c r="MXG69"/>
      <c r="MXH69"/>
      <c r="MXI69"/>
      <c r="MXJ69"/>
      <c r="MXK69"/>
      <c r="MXL69"/>
      <c r="MXM69"/>
      <c r="MXN69"/>
      <c r="MXO69"/>
      <c r="MXP69"/>
      <c r="MXQ69"/>
      <c r="MXR69"/>
      <c r="MXS69"/>
      <c r="MXT69"/>
      <c r="MXU69"/>
      <c r="MXV69"/>
      <c r="MXW69"/>
      <c r="MXX69"/>
      <c r="MXY69"/>
      <c r="MXZ69"/>
      <c r="MYA69"/>
      <c r="MYB69"/>
      <c r="MYC69"/>
      <c r="MYD69"/>
      <c r="MYE69"/>
      <c r="MYF69"/>
      <c r="MYG69"/>
      <c r="MYH69"/>
      <c r="MYI69"/>
      <c r="MYJ69"/>
      <c r="MYK69"/>
      <c r="MYL69"/>
      <c r="MYM69"/>
      <c r="MYN69"/>
      <c r="MYO69"/>
      <c r="MYP69"/>
      <c r="MYQ69"/>
      <c r="MYR69"/>
      <c r="MYS69"/>
      <c r="MYT69"/>
      <c r="MYU69"/>
      <c r="MYV69"/>
      <c r="MYW69"/>
      <c r="MYX69"/>
      <c r="MYY69"/>
      <c r="MYZ69"/>
      <c r="MZA69"/>
      <c r="MZB69"/>
      <c r="MZC69"/>
      <c r="MZD69"/>
      <c r="MZE69"/>
      <c r="MZF69"/>
      <c r="MZG69"/>
      <c r="MZH69"/>
      <c r="MZI69"/>
      <c r="MZJ69"/>
      <c r="MZK69"/>
      <c r="MZL69"/>
      <c r="MZM69"/>
      <c r="MZN69"/>
      <c r="MZO69"/>
      <c r="MZP69"/>
      <c r="MZQ69"/>
      <c r="MZR69"/>
      <c r="MZS69"/>
      <c r="MZT69"/>
      <c r="MZU69"/>
      <c r="MZV69"/>
      <c r="MZW69"/>
      <c r="MZX69"/>
      <c r="MZY69"/>
      <c r="MZZ69"/>
      <c r="NAA69"/>
      <c r="NAB69"/>
      <c r="NAC69"/>
      <c r="NAD69"/>
      <c r="NAE69"/>
      <c r="NAF69"/>
      <c r="NAG69"/>
      <c r="NAH69"/>
      <c r="NAI69"/>
      <c r="NAJ69"/>
      <c r="NAK69"/>
      <c r="NAL69"/>
      <c r="NAM69"/>
      <c r="NAN69"/>
      <c r="NAO69"/>
      <c r="NAP69"/>
      <c r="NAQ69"/>
      <c r="NAR69"/>
      <c r="NAS69"/>
      <c r="NAT69"/>
      <c r="NAU69"/>
      <c r="NAV69"/>
      <c r="NAW69"/>
      <c r="NAX69"/>
      <c r="NAY69"/>
      <c r="NAZ69"/>
      <c r="NBA69"/>
      <c r="NBB69"/>
      <c r="NBC69"/>
      <c r="NBD69"/>
      <c r="NBE69"/>
      <c r="NBF69"/>
      <c r="NBG69"/>
      <c r="NBH69"/>
      <c r="NBI69"/>
      <c r="NBJ69"/>
      <c r="NBK69"/>
      <c r="NBL69"/>
      <c r="NBM69"/>
      <c r="NBN69"/>
      <c r="NBO69"/>
      <c r="NBP69"/>
      <c r="NBQ69"/>
      <c r="NBR69"/>
      <c r="NBS69"/>
      <c r="NBT69"/>
      <c r="NBU69"/>
      <c r="NBV69"/>
      <c r="NBW69"/>
      <c r="NBX69"/>
      <c r="NBY69"/>
      <c r="NBZ69"/>
      <c r="NCA69"/>
      <c r="NCB69"/>
      <c r="NCC69"/>
      <c r="NCD69"/>
      <c r="NCE69"/>
      <c r="NCF69"/>
      <c r="NCG69"/>
      <c r="NCH69"/>
      <c r="NCI69"/>
      <c r="NCJ69"/>
      <c r="NCK69"/>
      <c r="NCL69"/>
      <c r="NCM69"/>
      <c r="NCN69"/>
      <c r="NCO69"/>
      <c r="NCP69"/>
      <c r="NCQ69"/>
      <c r="NCR69"/>
      <c r="NCS69"/>
      <c r="NCT69"/>
      <c r="NCU69"/>
      <c r="NCV69"/>
      <c r="NCW69"/>
      <c r="NCX69"/>
      <c r="NCY69"/>
      <c r="NCZ69"/>
      <c r="NDA69"/>
      <c r="NDB69"/>
      <c r="NDC69"/>
      <c r="NDD69"/>
      <c r="NDE69"/>
      <c r="NDF69"/>
      <c r="NDG69"/>
      <c r="NDH69"/>
      <c r="NDI69"/>
      <c r="NDJ69"/>
      <c r="NDK69"/>
      <c r="NDL69"/>
      <c r="NDM69"/>
      <c r="NDN69"/>
      <c r="NDO69"/>
      <c r="NDP69"/>
      <c r="NDQ69"/>
      <c r="NDR69"/>
      <c r="NDS69"/>
      <c r="NDT69"/>
      <c r="NDU69"/>
      <c r="NDV69"/>
      <c r="NDW69"/>
      <c r="NDX69"/>
      <c r="NDY69"/>
      <c r="NDZ69"/>
      <c r="NEA69"/>
      <c r="NEB69"/>
      <c r="NEC69"/>
      <c r="NED69"/>
      <c r="NEE69"/>
      <c r="NEF69"/>
      <c r="NEG69"/>
      <c r="NEH69"/>
      <c r="NEI69"/>
      <c r="NEJ69"/>
      <c r="NEK69"/>
      <c r="NEL69"/>
      <c r="NEM69"/>
      <c r="NEN69"/>
      <c r="NEO69"/>
      <c r="NEP69"/>
      <c r="NEQ69"/>
      <c r="NER69"/>
      <c r="NES69"/>
      <c r="NET69"/>
      <c r="NEU69"/>
      <c r="NEV69"/>
      <c r="NEW69"/>
      <c r="NEX69"/>
      <c r="NEY69"/>
      <c r="NEZ69"/>
      <c r="NFA69"/>
      <c r="NFB69"/>
      <c r="NFC69"/>
      <c r="NFD69"/>
      <c r="NFE69"/>
      <c r="NFF69"/>
      <c r="NFG69"/>
      <c r="NFH69"/>
      <c r="NFI69"/>
      <c r="NFJ69"/>
      <c r="NFK69"/>
      <c r="NFL69"/>
      <c r="NFM69"/>
      <c r="NFN69"/>
      <c r="NFO69"/>
      <c r="NFP69"/>
      <c r="NFQ69"/>
      <c r="NFR69"/>
      <c r="NFS69"/>
      <c r="NFT69"/>
      <c r="NFU69"/>
      <c r="NFV69"/>
      <c r="NFW69"/>
      <c r="NFX69"/>
      <c r="NFY69"/>
      <c r="NFZ69"/>
      <c r="NGA69"/>
      <c r="NGB69"/>
      <c r="NGC69"/>
      <c r="NGD69"/>
      <c r="NGE69"/>
      <c r="NGF69"/>
      <c r="NGG69"/>
      <c r="NGH69"/>
      <c r="NGI69"/>
      <c r="NGJ69"/>
      <c r="NGK69"/>
      <c r="NGL69"/>
      <c r="NGM69"/>
      <c r="NGN69"/>
      <c r="NGO69"/>
      <c r="NGP69"/>
      <c r="NGQ69"/>
      <c r="NGR69"/>
      <c r="NGS69"/>
      <c r="NGT69"/>
      <c r="NGU69"/>
      <c r="NGV69"/>
      <c r="NGW69"/>
      <c r="NGX69"/>
      <c r="NGY69"/>
      <c r="NGZ69"/>
      <c r="NHA69"/>
      <c r="NHB69"/>
      <c r="NHC69"/>
      <c r="NHD69"/>
      <c r="NHE69"/>
      <c r="NHF69"/>
      <c r="NHG69"/>
      <c r="NHH69"/>
      <c r="NHI69"/>
      <c r="NHJ69"/>
      <c r="NHK69"/>
      <c r="NHL69"/>
      <c r="NHM69"/>
      <c r="NHN69"/>
      <c r="NHO69"/>
      <c r="NHP69"/>
      <c r="NHQ69"/>
      <c r="NHR69"/>
      <c r="NHS69"/>
      <c r="NHT69"/>
      <c r="NHU69"/>
      <c r="NHV69"/>
      <c r="NHW69"/>
      <c r="NHX69"/>
      <c r="NHY69"/>
      <c r="NHZ69"/>
      <c r="NIA69"/>
      <c r="NIB69"/>
      <c r="NIC69"/>
      <c r="NID69"/>
      <c r="NIE69"/>
      <c r="NIF69"/>
      <c r="NIG69"/>
      <c r="NIH69"/>
      <c r="NII69"/>
      <c r="NIJ69"/>
      <c r="NIK69"/>
      <c r="NIL69"/>
      <c r="NIM69"/>
      <c r="NIN69"/>
      <c r="NIO69"/>
      <c r="NIP69"/>
      <c r="NIQ69"/>
      <c r="NIR69"/>
      <c r="NIS69"/>
      <c r="NIT69"/>
      <c r="NIU69"/>
      <c r="NIV69"/>
      <c r="NIW69"/>
      <c r="NIX69"/>
      <c r="NIY69"/>
      <c r="NIZ69"/>
      <c r="NJA69"/>
      <c r="NJB69"/>
      <c r="NJC69"/>
      <c r="NJD69"/>
      <c r="NJE69"/>
      <c r="NJF69"/>
      <c r="NJG69"/>
      <c r="NJH69"/>
      <c r="NJI69"/>
      <c r="NJJ69"/>
      <c r="NJK69"/>
      <c r="NJL69"/>
      <c r="NJM69"/>
      <c r="NJN69"/>
      <c r="NJO69"/>
      <c r="NJP69"/>
      <c r="NJQ69"/>
      <c r="NJR69"/>
      <c r="NJS69"/>
      <c r="NJT69"/>
      <c r="NJU69"/>
      <c r="NJV69"/>
      <c r="NJW69"/>
      <c r="NJX69"/>
      <c r="NJY69"/>
      <c r="NJZ69"/>
      <c r="NKA69"/>
      <c r="NKB69"/>
      <c r="NKC69"/>
      <c r="NKD69"/>
      <c r="NKE69"/>
      <c r="NKF69"/>
      <c r="NKG69"/>
      <c r="NKH69"/>
      <c r="NKI69"/>
      <c r="NKJ69"/>
      <c r="NKK69"/>
      <c r="NKL69"/>
      <c r="NKM69"/>
      <c r="NKN69"/>
      <c r="NKO69"/>
      <c r="NKP69"/>
      <c r="NKQ69"/>
      <c r="NKR69"/>
      <c r="NKS69"/>
      <c r="NKT69"/>
      <c r="NKU69"/>
      <c r="NKV69"/>
      <c r="NKW69"/>
      <c r="NKX69"/>
      <c r="NKY69"/>
      <c r="NKZ69"/>
      <c r="NLA69"/>
      <c r="NLB69"/>
      <c r="NLC69"/>
      <c r="NLD69"/>
      <c r="NLE69"/>
      <c r="NLF69"/>
      <c r="NLG69"/>
      <c r="NLH69"/>
      <c r="NLI69"/>
      <c r="NLJ69"/>
      <c r="NLK69"/>
      <c r="NLL69"/>
      <c r="NLM69"/>
      <c r="NLN69"/>
      <c r="NLO69"/>
      <c r="NLP69"/>
      <c r="NLQ69"/>
      <c r="NLR69"/>
      <c r="NLS69"/>
      <c r="NLT69"/>
      <c r="NLU69"/>
      <c r="NLV69"/>
      <c r="NLW69"/>
      <c r="NLX69"/>
      <c r="NLY69"/>
      <c r="NLZ69"/>
      <c r="NMA69"/>
      <c r="NMB69"/>
      <c r="NMC69"/>
      <c r="NMD69"/>
      <c r="NME69"/>
      <c r="NMF69"/>
      <c r="NMG69"/>
      <c r="NMH69"/>
      <c r="NMI69"/>
      <c r="NMJ69"/>
      <c r="NMK69"/>
      <c r="NML69"/>
      <c r="NMM69"/>
      <c r="NMN69"/>
      <c r="NMO69"/>
      <c r="NMP69"/>
      <c r="NMQ69"/>
      <c r="NMR69"/>
      <c r="NMS69"/>
      <c r="NMT69"/>
      <c r="NMU69"/>
      <c r="NMV69"/>
      <c r="NMW69"/>
      <c r="NMX69"/>
      <c r="NMY69"/>
      <c r="NMZ69"/>
      <c r="NNA69"/>
      <c r="NNB69"/>
      <c r="NNC69"/>
      <c r="NND69"/>
      <c r="NNE69"/>
      <c r="NNF69"/>
      <c r="NNG69"/>
      <c r="NNH69"/>
      <c r="NNI69"/>
      <c r="NNJ69"/>
      <c r="NNK69"/>
      <c r="NNL69"/>
      <c r="NNM69"/>
      <c r="NNN69"/>
      <c r="NNO69"/>
      <c r="NNP69"/>
      <c r="NNQ69"/>
      <c r="NNR69"/>
      <c r="NNS69"/>
      <c r="NNT69"/>
      <c r="NNU69"/>
      <c r="NNV69"/>
      <c r="NNW69"/>
      <c r="NNX69"/>
      <c r="NNY69"/>
      <c r="NNZ69"/>
      <c r="NOA69"/>
      <c r="NOB69"/>
      <c r="NOC69"/>
      <c r="NOD69"/>
      <c r="NOE69"/>
      <c r="NOF69"/>
      <c r="NOG69"/>
      <c r="NOH69"/>
      <c r="NOI69"/>
      <c r="NOJ69"/>
      <c r="NOK69"/>
      <c r="NOL69"/>
      <c r="NOM69"/>
      <c r="NON69"/>
      <c r="NOO69"/>
      <c r="NOP69"/>
      <c r="NOQ69"/>
      <c r="NOR69"/>
      <c r="NOS69"/>
      <c r="NOT69"/>
      <c r="NOU69"/>
      <c r="NOV69"/>
      <c r="NOW69"/>
      <c r="NOX69"/>
      <c r="NOY69"/>
      <c r="NOZ69"/>
      <c r="NPA69"/>
      <c r="NPB69"/>
      <c r="NPC69"/>
      <c r="NPD69"/>
      <c r="NPE69"/>
      <c r="NPF69"/>
      <c r="NPG69"/>
      <c r="NPH69"/>
      <c r="NPI69"/>
      <c r="NPJ69"/>
      <c r="NPK69"/>
      <c r="NPL69"/>
      <c r="NPM69"/>
      <c r="NPN69"/>
      <c r="NPO69"/>
      <c r="NPP69"/>
      <c r="NPQ69"/>
      <c r="NPR69"/>
      <c r="NPS69"/>
      <c r="NPT69"/>
      <c r="NPU69"/>
      <c r="NPV69"/>
      <c r="NPW69"/>
      <c r="NPX69"/>
      <c r="NPY69"/>
      <c r="NPZ69"/>
      <c r="NQA69"/>
      <c r="NQB69"/>
      <c r="NQC69"/>
      <c r="NQD69"/>
      <c r="NQE69"/>
      <c r="NQF69"/>
      <c r="NQG69"/>
      <c r="NQH69"/>
      <c r="NQI69"/>
      <c r="NQJ69"/>
      <c r="NQK69"/>
      <c r="NQL69"/>
      <c r="NQM69"/>
      <c r="NQN69"/>
      <c r="NQO69"/>
      <c r="NQP69"/>
      <c r="NQQ69"/>
      <c r="NQR69"/>
      <c r="NQS69"/>
      <c r="NQT69"/>
      <c r="NQU69"/>
      <c r="NQV69"/>
      <c r="NQW69"/>
      <c r="NQX69"/>
      <c r="NQY69"/>
      <c r="NQZ69"/>
      <c r="NRA69"/>
      <c r="NRB69"/>
      <c r="NRC69"/>
      <c r="NRD69"/>
      <c r="NRE69"/>
      <c r="NRF69"/>
      <c r="NRG69"/>
      <c r="NRH69"/>
      <c r="NRI69"/>
    </row>
    <row r="70" spans="1:9941" s="54" customFormat="1" ht="12.2" customHeight="1" x14ac:dyDescent="0.2">
      <c r="A70" s="1182" t="s">
        <v>172</v>
      </c>
      <c r="B70" s="854" t="s">
        <v>324</v>
      </c>
      <c r="C70" s="487">
        <f>'1. mell.bevétel_össz'!C69-'26._önként_össz_bev'!C71</f>
        <v>0</v>
      </c>
      <c r="D70" s="412">
        <f>'1. mell.bevétel_össz'!D69-'26._önként_össz_bev'!D71</f>
        <v>0</v>
      </c>
      <c r="E70" s="699">
        <f>'1. mell.bevétel_össz'!E69-'26._önként_össz_bev'!E71</f>
        <v>0</v>
      </c>
      <c r="F70" s="699">
        <f>'1. mell.bevétel_össz'!F69-'26._önként_össz_bev'!F71</f>
        <v>0</v>
      </c>
      <c r="G70" s="699">
        <f>'1. mell.bevétel_össz'!G69-'26._önként_össz_bev'!G71-'26._államig_össz_bev'!G70</f>
        <v>0</v>
      </c>
      <c r="H70" s="414">
        <f t="shared" si="2"/>
        <v>0</v>
      </c>
      <c r="I70" s="803">
        <f>'1. mell.bevétel_össz'!I69-'26._önként_össz_bev'!I71</f>
        <v>0</v>
      </c>
      <c r="J70" s="414">
        <f>'1. mell.bevétel_össz'!J69-'26._önként_össz_bev'!J71</f>
        <v>0</v>
      </c>
      <c r="K70" s="414">
        <f>'1. mell.bevétel_össz'!K69-'26._önként_össz_bev'!K71</f>
        <v>0</v>
      </c>
      <c r="L70" s="414" t="e">
        <f>'1. mell.bevétel_össz'!L69-'26._önként_össz_bev'!L71</f>
        <v>#DIV/0!</v>
      </c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  <c r="RG70"/>
      <c r="RH70"/>
      <c r="RI70"/>
      <c r="RJ70"/>
      <c r="RK70"/>
      <c r="RL70"/>
      <c r="RM70"/>
      <c r="RN70"/>
      <c r="RO70"/>
      <c r="RP70"/>
      <c r="RQ70"/>
      <c r="RR70"/>
      <c r="RS70"/>
      <c r="RT70"/>
      <c r="RU70"/>
      <c r="RV70"/>
      <c r="RW70"/>
      <c r="RX70"/>
      <c r="RY70"/>
      <c r="RZ70"/>
      <c r="SA70"/>
      <c r="SB70"/>
      <c r="SC70"/>
      <c r="SD70"/>
      <c r="SE70"/>
      <c r="SF70"/>
      <c r="SG70"/>
      <c r="SH70"/>
      <c r="SI70"/>
      <c r="SJ70"/>
      <c r="SK70"/>
      <c r="SL70"/>
      <c r="SM70"/>
      <c r="SN70"/>
      <c r="SO70"/>
      <c r="SP70"/>
      <c r="SQ70"/>
      <c r="SR70"/>
      <c r="SS70"/>
      <c r="ST70"/>
      <c r="SU70"/>
      <c r="SV70"/>
      <c r="SW70"/>
      <c r="SX70"/>
      <c r="SY70"/>
      <c r="SZ70"/>
      <c r="TA70"/>
      <c r="TB70"/>
      <c r="TC70"/>
      <c r="TD70"/>
      <c r="TE70"/>
      <c r="TF70"/>
      <c r="TG70"/>
      <c r="TH70"/>
      <c r="TI70"/>
      <c r="TJ70"/>
      <c r="TK70"/>
      <c r="TL70"/>
      <c r="TM70"/>
      <c r="TN70"/>
      <c r="TO70"/>
      <c r="TP70"/>
      <c r="TQ70"/>
      <c r="TR70"/>
      <c r="TS70"/>
      <c r="TT70"/>
      <c r="TU70"/>
      <c r="TV70"/>
      <c r="TW70"/>
      <c r="TX70"/>
      <c r="TY70"/>
      <c r="TZ70"/>
      <c r="UA70"/>
      <c r="UB70"/>
      <c r="UC70"/>
      <c r="UD70"/>
      <c r="UE70"/>
      <c r="UF70"/>
      <c r="UG70"/>
      <c r="UH70"/>
      <c r="UI70"/>
      <c r="UJ70"/>
      <c r="UK70"/>
      <c r="UL70"/>
      <c r="UM70"/>
      <c r="UN70"/>
      <c r="UO70"/>
      <c r="UP70"/>
      <c r="UQ70"/>
      <c r="UR70"/>
      <c r="US70"/>
      <c r="UT70"/>
      <c r="UU70"/>
      <c r="UV70"/>
      <c r="UW70"/>
      <c r="UX70"/>
      <c r="UY70"/>
      <c r="UZ70"/>
      <c r="VA70"/>
      <c r="VB70"/>
      <c r="VC70"/>
      <c r="VD70"/>
      <c r="VE70"/>
      <c r="VF70"/>
      <c r="VG70"/>
      <c r="VH70"/>
      <c r="VI70"/>
      <c r="VJ70"/>
      <c r="VK70"/>
      <c r="VL70"/>
      <c r="VM70"/>
      <c r="VN70"/>
      <c r="VO70"/>
      <c r="VP70"/>
      <c r="VQ70"/>
      <c r="VR70"/>
      <c r="VS70"/>
      <c r="VT70"/>
      <c r="VU70"/>
      <c r="VV70"/>
      <c r="VW70"/>
      <c r="VX70"/>
      <c r="VY70"/>
      <c r="VZ70"/>
      <c r="WA70"/>
      <c r="WB70"/>
      <c r="WC70"/>
      <c r="WD70"/>
      <c r="WE70"/>
      <c r="WF70"/>
      <c r="WG70"/>
      <c r="WH70"/>
      <c r="WI70"/>
      <c r="WJ70"/>
      <c r="WK70"/>
      <c r="WL70"/>
      <c r="WM70"/>
      <c r="WN70"/>
      <c r="WO70"/>
      <c r="WP70"/>
      <c r="WQ70"/>
      <c r="WR70"/>
      <c r="WS70"/>
      <c r="WT70"/>
      <c r="WU70"/>
      <c r="WV70"/>
      <c r="WW70"/>
      <c r="WX70"/>
      <c r="WY70"/>
      <c r="WZ70"/>
      <c r="XA70"/>
      <c r="XB70"/>
      <c r="XC70"/>
      <c r="XD70"/>
      <c r="XE70"/>
      <c r="XF70"/>
      <c r="XG70"/>
      <c r="XH70"/>
      <c r="XI70"/>
      <c r="XJ70"/>
      <c r="XK70"/>
      <c r="XL70"/>
      <c r="XM70"/>
      <c r="XN70"/>
      <c r="XO70"/>
      <c r="XP70"/>
      <c r="XQ70"/>
      <c r="XR70"/>
      <c r="XS70"/>
      <c r="XT70"/>
      <c r="XU70"/>
      <c r="XV70"/>
      <c r="XW70"/>
      <c r="XX70"/>
      <c r="XY70"/>
      <c r="XZ70"/>
      <c r="YA70"/>
      <c r="YB70"/>
      <c r="YC70"/>
      <c r="YD70"/>
      <c r="YE70"/>
      <c r="YF70"/>
      <c r="YG70"/>
      <c r="YH70"/>
      <c r="YI70"/>
      <c r="YJ70"/>
      <c r="YK70"/>
      <c r="YL70"/>
      <c r="YM70"/>
      <c r="YN70"/>
      <c r="YO70"/>
      <c r="YP70"/>
      <c r="YQ70"/>
      <c r="YR70"/>
      <c r="YS70"/>
      <c r="YT70"/>
      <c r="YU70"/>
      <c r="YV70"/>
      <c r="YW70"/>
      <c r="YX70"/>
      <c r="YY70"/>
      <c r="YZ70"/>
      <c r="ZA70"/>
      <c r="ZB70"/>
      <c r="ZC70"/>
      <c r="ZD70"/>
      <c r="ZE70"/>
      <c r="ZF70"/>
      <c r="ZG70"/>
      <c r="ZH70"/>
      <c r="ZI70"/>
      <c r="ZJ70"/>
      <c r="ZK70"/>
      <c r="ZL70"/>
      <c r="ZM70"/>
      <c r="ZN70"/>
      <c r="ZO70"/>
      <c r="ZP70"/>
      <c r="ZQ70"/>
      <c r="ZR70"/>
      <c r="ZS70"/>
      <c r="ZT70"/>
      <c r="ZU70"/>
      <c r="ZV70"/>
      <c r="ZW70"/>
      <c r="ZX70"/>
      <c r="ZY70"/>
      <c r="ZZ70"/>
      <c r="AAA70"/>
      <c r="AAB70"/>
      <c r="AAC70"/>
      <c r="AAD70"/>
      <c r="AAE70"/>
      <c r="AAF70"/>
      <c r="AAG70"/>
      <c r="AAH70"/>
      <c r="AAI70"/>
      <c r="AAJ70"/>
      <c r="AAK70"/>
      <c r="AAL70"/>
      <c r="AAM70"/>
      <c r="AAN70"/>
      <c r="AAO70"/>
      <c r="AAP70"/>
      <c r="AAQ70"/>
      <c r="AAR70"/>
      <c r="AAS70"/>
      <c r="AAT70"/>
      <c r="AAU70"/>
      <c r="AAV70"/>
      <c r="AAW70"/>
      <c r="AAX70"/>
      <c r="AAY70"/>
      <c r="AAZ70"/>
      <c r="ABA70"/>
      <c r="ABB70"/>
      <c r="ABC70"/>
      <c r="ABD70"/>
      <c r="ABE70"/>
      <c r="ABF70"/>
      <c r="ABG70"/>
      <c r="ABH70"/>
      <c r="ABI70"/>
      <c r="ABJ70"/>
      <c r="ABK70"/>
      <c r="ABL70"/>
      <c r="ABM70"/>
      <c r="ABN70"/>
      <c r="ABO70"/>
      <c r="ABP70"/>
      <c r="ABQ70"/>
      <c r="ABR70"/>
      <c r="ABS70"/>
      <c r="ABT70"/>
      <c r="ABU70"/>
      <c r="ABV70"/>
      <c r="ABW70"/>
      <c r="ABX70"/>
      <c r="ABY70"/>
      <c r="ABZ70"/>
      <c r="ACA70"/>
      <c r="ACB70"/>
      <c r="ACC70"/>
      <c r="ACD70"/>
      <c r="ACE70"/>
      <c r="ACF70"/>
      <c r="ACG70"/>
      <c r="ACH70"/>
      <c r="ACI70"/>
      <c r="ACJ70"/>
      <c r="ACK70"/>
      <c r="ACL70"/>
      <c r="ACM70"/>
      <c r="ACN70"/>
      <c r="ACO70"/>
      <c r="ACP70"/>
      <c r="ACQ70"/>
      <c r="ACR70"/>
      <c r="ACS70"/>
      <c r="ACT70"/>
      <c r="ACU70"/>
      <c r="ACV70"/>
      <c r="ACW70"/>
      <c r="ACX70"/>
      <c r="ACY70"/>
      <c r="ACZ70"/>
      <c r="ADA70"/>
      <c r="ADB70"/>
      <c r="ADC70"/>
      <c r="ADD70"/>
      <c r="ADE70"/>
      <c r="ADF70"/>
      <c r="ADG70"/>
      <c r="ADH70"/>
      <c r="ADI70"/>
      <c r="ADJ70"/>
      <c r="ADK70"/>
      <c r="ADL70"/>
      <c r="ADM70"/>
      <c r="ADN70"/>
      <c r="ADO70"/>
      <c r="ADP70"/>
      <c r="ADQ70"/>
      <c r="ADR70"/>
      <c r="ADS70"/>
      <c r="ADT70"/>
      <c r="ADU70"/>
      <c r="ADV70"/>
      <c r="ADW70"/>
      <c r="ADX70"/>
      <c r="ADY70"/>
      <c r="ADZ70"/>
      <c r="AEA70"/>
      <c r="AEB70"/>
      <c r="AEC70"/>
      <c r="AED70"/>
      <c r="AEE70"/>
      <c r="AEF70"/>
      <c r="AEG70"/>
      <c r="AEH70"/>
      <c r="AEI70"/>
      <c r="AEJ70"/>
      <c r="AEK70"/>
      <c r="AEL70"/>
      <c r="AEM70"/>
      <c r="AEN70"/>
      <c r="AEO70"/>
      <c r="AEP70"/>
      <c r="AEQ70"/>
      <c r="AER70"/>
      <c r="AES70"/>
      <c r="AET70"/>
      <c r="AEU70"/>
      <c r="AEV70"/>
      <c r="AEW70"/>
      <c r="AEX70"/>
      <c r="AEY70"/>
      <c r="AEZ70"/>
      <c r="AFA70"/>
      <c r="AFB70"/>
      <c r="AFC70"/>
      <c r="AFD70"/>
      <c r="AFE70"/>
      <c r="AFF70"/>
      <c r="AFG70"/>
      <c r="AFH70"/>
      <c r="AFI70"/>
      <c r="AFJ70"/>
      <c r="AFK70"/>
      <c r="AFL70"/>
      <c r="AFM70"/>
      <c r="AFN70"/>
      <c r="AFO70"/>
      <c r="AFP70"/>
      <c r="AFQ70"/>
      <c r="AFR70"/>
      <c r="AFS70"/>
      <c r="AFT70"/>
      <c r="AFU70"/>
      <c r="AFV70"/>
      <c r="AFW70"/>
      <c r="AFX70"/>
      <c r="AFY70"/>
      <c r="AFZ70"/>
      <c r="AGA70"/>
      <c r="AGB70"/>
      <c r="AGC70"/>
      <c r="AGD70"/>
      <c r="AGE70"/>
      <c r="AGF70"/>
      <c r="AGG70"/>
      <c r="AGH70"/>
      <c r="AGI70"/>
      <c r="AGJ70"/>
      <c r="AGK70"/>
      <c r="AGL70"/>
      <c r="AGM70"/>
      <c r="AGN70"/>
      <c r="AGO70"/>
      <c r="AGP70"/>
      <c r="AGQ70"/>
      <c r="AGR70"/>
      <c r="AGS70"/>
      <c r="AGT70"/>
      <c r="AGU70"/>
      <c r="AGV70"/>
      <c r="AGW70"/>
      <c r="AGX70"/>
      <c r="AGY70"/>
      <c r="AGZ70"/>
      <c r="AHA70"/>
      <c r="AHB70"/>
      <c r="AHC70"/>
      <c r="AHD70"/>
      <c r="AHE70"/>
      <c r="AHF70"/>
      <c r="AHG70"/>
      <c r="AHH70"/>
      <c r="AHI70"/>
      <c r="AHJ70"/>
      <c r="AHK70"/>
      <c r="AHL70"/>
      <c r="AHM70"/>
      <c r="AHN70"/>
      <c r="AHO70"/>
      <c r="AHP70"/>
      <c r="AHQ70"/>
      <c r="AHR70"/>
      <c r="AHS70"/>
      <c r="AHT70"/>
      <c r="AHU70"/>
      <c r="AHV70"/>
      <c r="AHW70"/>
      <c r="AHX70"/>
      <c r="AHY70"/>
      <c r="AHZ70"/>
      <c r="AIA70"/>
      <c r="AIB70"/>
      <c r="AIC70"/>
      <c r="AID70"/>
      <c r="AIE70"/>
      <c r="AIF70"/>
      <c r="AIG70"/>
      <c r="AIH70"/>
      <c r="AII70"/>
      <c r="AIJ70"/>
      <c r="AIK70"/>
      <c r="AIL70"/>
      <c r="AIM70"/>
      <c r="AIN70"/>
      <c r="AIO70"/>
      <c r="AIP70"/>
      <c r="AIQ70"/>
      <c r="AIR70"/>
      <c r="AIS70"/>
      <c r="AIT70"/>
      <c r="AIU70"/>
      <c r="AIV70"/>
      <c r="AIW70"/>
      <c r="AIX70"/>
      <c r="AIY70"/>
      <c r="AIZ70"/>
      <c r="AJA70"/>
      <c r="AJB70"/>
      <c r="AJC70"/>
      <c r="AJD70"/>
      <c r="AJE70"/>
      <c r="AJF70"/>
      <c r="AJG70"/>
      <c r="AJH70"/>
      <c r="AJI70"/>
      <c r="AJJ70"/>
      <c r="AJK70"/>
      <c r="AJL70"/>
      <c r="AJM70"/>
      <c r="AJN70"/>
      <c r="AJO70"/>
      <c r="AJP70"/>
      <c r="AJQ70"/>
      <c r="AJR70"/>
      <c r="AJS70"/>
      <c r="AJT70"/>
      <c r="AJU70"/>
      <c r="AJV70"/>
      <c r="AJW70"/>
      <c r="AJX70"/>
      <c r="AJY70"/>
      <c r="AJZ70"/>
      <c r="AKA70"/>
      <c r="AKB70"/>
      <c r="AKC70"/>
      <c r="AKD70"/>
      <c r="AKE70"/>
      <c r="AKF70"/>
      <c r="AKG70"/>
      <c r="AKH70"/>
      <c r="AKI70"/>
      <c r="AKJ70"/>
      <c r="AKK70"/>
      <c r="AKL70"/>
      <c r="AKM70"/>
      <c r="AKN70"/>
      <c r="AKO70"/>
      <c r="AKP70"/>
      <c r="AKQ70"/>
      <c r="AKR70"/>
      <c r="AKS70"/>
      <c r="AKT70"/>
      <c r="AKU70"/>
      <c r="AKV70"/>
      <c r="AKW70"/>
      <c r="AKX70"/>
      <c r="AKY70"/>
      <c r="AKZ70"/>
      <c r="ALA70"/>
      <c r="ALB70"/>
      <c r="ALC70"/>
      <c r="ALD70"/>
      <c r="ALE70"/>
      <c r="ALF70"/>
      <c r="ALG70"/>
      <c r="ALH70"/>
      <c r="ALI70"/>
      <c r="ALJ70"/>
      <c r="ALK70"/>
      <c r="ALL70"/>
      <c r="ALM70"/>
      <c r="ALN70"/>
      <c r="ALO70"/>
      <c r="ALP70"/>
      <c r="ALQ70"/>
      <c r="ALR70"/>
      <c r="ALS70"/>
      <c r="ALT70"/>
      <c r="ALU70"/>
      <c r="ALV70"/>
      <c r="ALW70"/>
      <c r="ALX70"/>
      <c r="ALY70"/>
      <c r="ALZ70"/>
      <c r="AMA70"/>
      <c r="AMB70"/>
      <c r="AMC70"/>
      <c r="AMD70"/>
      <c r="AME70"/>
      <c r="AMF70"/>
      <c r="AMG70"/>
      <c r="AMH70"/>
      <c r="AMI70"/>
      <c r="AMJ70"/>
      <c r="AMK70"/>
      <c r="AML70"/>
      <c r="AMM70"/>
      <c r="AMN70"/>
      <c r="AMO70"/>
      <c r="AMP70"/>
      <c r="AMQ70"/>
      <c r="AMR70"/>
      <c r="AMS70"/>
      <c r="AMT70"/>
      <c r="AMU70"/>
      <c r="AMV70"/>
      <c r="AMW70"/>
      <c r="AMX70"/>
      <c r="AMY70"/>
      <c r="AMZ70"/>
      <c r="ANA70"/>
      <c r="ANB70"/>
      <c r="ANC70"/>
      <c r="AND70"/>
      <c r="ANE70"/>
      <c r="ANF70"/>
      <c r="ANG70"/>
      <c r="ANH70"/>
      <c r="ANI70"/>
      <c r="ANJ70"/>
      <c r="ANK70"/>
      <c r="ANL70"/>
      <c r="ANM70"/>
      <c r="ANN70"/>
      <c r="ANO70"/>
      <c r="ANP70"/>
      <c r="ANQ70"/>
      <c r="ANR70"/>
      <c r="ANS70"/>
      <c r="ANT70"/>
      <c r="ANU70"/>
      <c r="ANV70"/>
      <c r="ANW70"/>
      <c r="ANX70"/>
      <c r="ANY70"/>
      <c r="ANZ70"/>
      <c r="AOA70"/>
      <c r="AOB70"/>
      <c r="AOC70"/>
      <c r="AOD70"/>
      <c r="AOE70"/>
      <c r="AOF70"/>
      <c r="AOG70"/>
      <c r="AOH70"/>
      <c r="AOI70"/>
      <c r="AOJ70"/>
      <c r="AOK70"/>
      <c r="AOL70"/>
      <c r="AOM70"/>
      <c r="AON70"/>
      <c r="AOO70"/>
      <c r="AOP70"/>
      <c r="AOQ70"/>
      <c r="AOR70"/>
      <c r="AOS70"/>
      <c r="AOT70"/>
      <c r="AOU70"/>
      <c r="AOV70"/>
      <c r="AOW70"/>
      <c r="AOX70"/>
      <c r="AOY70"/>
      <c r="AOZ70"/>
      <c r="APA70"/>
      <c r="APB70"/>
      <c r="APC70"/>
      <c r="APD70"/>
      <c r="APE70"/>
      <c r="APF70"/>
      <c r="APG70"/>
      <c r="APH70"/>
      <c r="API70"/>
      <c r="APJ70"/>
      <c r="APK70"/>
      <c r="APL70"/>
      <c r="APM70"/>
      <c r="APN70"/>
      <c r="APO70"/>
      <c r="APP70"/>
      <c r="APQ70"/>
      <c r="APR70"/>
      <c r="APS70"/>
      <c r="APT70"/>
      <c r="APU70"/>
      <c r="APV70"/>
      <c r="APW70"/>
      <c r="APX70"/>
      <c r="APY70"/>
      <c r="APZ70"/>
      <c r="AQA70"/>
      <c r="AQB70"/>
      <c r="AQC70"/>
      <c r="AQD70"/>
      <c r="AQE70"/>
      <c r="AQF70"/>
      <c r="AQG70"/>
      <c r="AQH70"/>
      <c r="AQI70"/>
      <c r="AQJ70"/>
      <c r="AQK70"/>
      <c r="AQL70"/>
      <c r="AQM70"/>
      <c r="AQN70"/>
      <c r="AQO70"/>
      <c r="AQP70"/>
      <c r="AQQ70"/>
      <c r="AQR70"/>
      <c r="AQS70"/>
      <c r="AQT70"/>
      <c r="AQU70"/>
      <c r="AQV70"/>
      <c r="AQW70"/>
      <c r="AQX70"/>
      <c r="AQY70"/>
      <c r="AQZ70"/>
      <c r="ARA70"/>
      <c r="ARB70"/>
      <c r="ARC70"/>
      <c r="ARD70"/>
      <c r="ARE70"/>
      <c r="ARF70"/>
      <c r="ARG70"/>
      <c r="ARH70"/>
      <c r="ARI70"/>
      <c r="ARJ70"/>
      <c r="ARK70"/>
      <c r="ARL70"/>
      <c r="ARM70"/>
      <c r="ARN70"/>
      <c r="ARO70"/>
      <c r="ARP70"/>
      <c r="ARQ70"/>
      <c r="ARR70"/>
      <c r="ARS70"/>
      <c r="ART70"/>
      <c r="ARU70"/>
      <c r="ARV70"/>
      <c r="ARW70"/>
      <c r="ARX70"/>
      <c r="ARY70"/>
      <c r="ARZ70"/>
      <c r="ASA70"/>
      <c r="ASB70"/>
      <c r="ASC70"/>
      <c r="ASD70"/>
      <c r="ASE70"/>
      <c r="ASF70"/>
      <c r="ASG70"/>
      <c r="ASH70"/>
      <c r="ASI70"/>
      <c r="ASJ70"/>
      <c r="ASK70"/>
      <c r="ASL70"/>
      <c r="ASM70"/>
      <c r="ASN70"/>
      <c r="ASO70"/>
      <c r="ASP70"/>
      <c r="ASQ70"/>
      <c r="ASR70"/>
      <c r="ASS70"/>
      <c r="AST70"/>
      <c r="ASU70"/>
      <c r="ASV70"/>
      <c r="ASW70"/>
      <c r="ASX70"/>
      <c r="ASY70"/>
      <c r="ASZ70"/>
      <c r="ATA70"/>
      <c r="ATB70"/>
      <c r="ATC70"/>
      <c r="ATD70"/>
      <c r="ATE70"/>
      <c r="ATF70"/>
      <c r="ATG70"/>
      <c r="ATH70"/>
      <c r="ATI70"/>
      <c r="ATJ70"/>
      <c r="ATK70"/>
      <c r="ATL70"/>
      <c r="ATM70"/>
      <c r="ATN70"/>
      <c r="ATO70"/>
      <c r="ATP70"/>
      <c r="ATQ70"/>
      <c r="ATR70"/>
      <c r="ATS70"/>
      <c r="ATT70"/>
      <c r="ATU70"/>
      <c r="ATV70"/>
      <c r="ATW70"/>
      <c r="ATX70"/>
      <c r="ATY70"/>
      <c r="ATZ70"/>
      <c r="AUA70"/>
      <c r="AUB70"/>
      <c r="AUC70"/>
      <c r="AUD70"/>
      <c r="AUE70"/>
      <c r="AUF70"/>
      <c r="AUG70"/>
      <c r="AUH70"/>
      <c r="AUI70"/>
      <c r="AUJ70"/>
      <c r="AUK70"/>
      <c r="AUL70"/>
      <c r="AUM70"/>
      <c r="AUN70"/>
      <c r="AUO70"/>
      <c r="AUP70"/>
      <c r="AUQ70"/>
      <c r="AUR70"/>
      <c r="AUS70"/>
      <c r="AUT70"/>
      <c r="AUU70"/>
      <c r="AUV70"/>
      <c r="AUW70"/>
      <c r="AUX70"/>
      <c r="AUY70"/>
      <c r="AUZ70"/>
      <c r="AVA70"/>
      <c r="AVB70"/>
      <c r="AVC70"/>
      <c r="AVD70"/>
      <c r="AVE70"/>
      <c r="AVF70"/>
      <c r="AVG70"/>
      <c r="AVH70"/>
      <c r="AVI70"/>
      <c r="AVJ70"/>
      <c r="AVK70"/>
      <c r="AVL70"/>
      <c r="AVM70"/>
      <c r="AVN70"/>
      <c r="AVO70"/>
      <c r="AVP70"/>
      <c r="AVQ70"/>
      <c r="AVR70"/>
      <c r="AVS70"/>
      <c r="AVT70"/>
      <c r="AVU70"/>
      <c r="AVV70"/>
      <c r="AVW70"/>
      <c r="AVX70"/>
      <c r="AVY70"/>
      <c r="AVZ70"/>
      <c r="AWA70"/>
      <c r="AWB70"/>
      <c r="AWC70"/>
      <c r="AWD70"/>
      <c r="AWE70"/>
      <c r="AWF70"/>
      <c r="AWG70"/>
      <c r="AWH70"/>
      <c r="AWI70"/>
      <c r="AWJ70"/>
      <c r="AWK70"/>
      <c r="AWL70"/>
      <c r="AWM70"/>
      <c r="AWN70"/>
      <c r="AWO70"/>
      <c r="AWP70"/>
      <c r="AWQ70"/>
      <c r="AWR70"/>
      <c r="AWS70"/>
      <c r="AWT70"/>
      <c r="AWU70"/>
      <c r="AWV70"/>
      <c r="AWW70"/>
      <c r="AWX70"/>
      <c r="AWY70"/>
      <c r="AWZ70"/>
      <c r="AXA70"/>
      <c r="AXB70"/>
      <c r="AXC70"/>
      <c r="AXD70"/>
      <c r="AXE70"/>
      <c r="AXF70"/>
      <c r="AXG70"/>
      <c r="AXH70"/>
      <c r="AXI70"/>
      <c r="AXJ70"/>
      <c r="AXK70"/>
      <c r="AXL70"/>
      <c r="AXM70"/>
      <c r="AXN70"/>
      <c r="AXO70"/>
      <c r="AXP70"/>
      <c r="AXQ70"/>
      <c r="AXR70"/>
      <c r="AXS70"/>
      <c r="AXT70"/>
      <c r="AXU70"/>
      <c r="AXV70"/>
      <c r="AXW70"/>
      <c r="AXX70"/>
      <c r="AXY70"/>
      <c r="AXZ70"/>
      <c r="AYA70"/>
      <c r="AYB70"/>
      <c r="AYC70"/>
      <c r="AYD70"/>
      <c r="AYE70"/>
      <c r="AYF70"/>
      <c r="AYG70"/>
      <c r="AYH70"/>
      <c r="AYI70"/>
      <c r="AYJ70"/>
      <c r="AYK70"/>
      <c r="AYL70"/>
      <c r="AYM70"/>
      <c r="AYN70"/>
      <c r="AYO70"/>
      <c r="AYP70"/>
      <c r="AYQ70"/>
      <c r="AYR70"/>
      <c r="AYS70"/>
      <c r="AYT70"/>
      <c r="AYU70"/>
      <c r="AYV70"/>
      <c r="AYW70"/>
      <c r="AYX70"/>
      <c r="AYY70"/>
      <c r="AYZ70"/>
      <c r="AZA70"/>
      <c r="AZB70"/>
      <c r="AZC70"/>
      <c r="AZD70"/>
      <c r="AZE70"/>
      <c r="AZF70"/>
      <c r="AZG70"/>
      <c r="AZH70"/>
      <c r="AZI70"/>
      <c r="AZJ70"/>
      <c r="AZK70"/>
      <c r="AZL70"/>
      <c r="AZM70"/>
      <c r="AZN70"/>
      <c r="AZO70"/>
      <c r="AZP70"/>
      <c r="AZQ70"/>
      <c r="AZR70"/>
      <c r="AZS70"/>
      <c r="AZT70"/>
      <c r="AZU70"/>
      <c r="AZV70"/>
      <c r="AZW70"/>
      <c r="AZX70"/>
      <c r="AZY70"/>
      <c r="AZZ70"/>
      <c r="BAA70"/>
      <c r="BAB70"/>
      <c r="BAC70"/>
      <c r="BAD70"/>
      <c r="BAE70"/>
      <c r="BAF70"/>
      <c r="BAG70"/>
      <c r="BAH70"/>
      <c r="BAI70"/>
      <c r="BAJ70"/>
      <c r="BAK70"/>
      <c r="BAL70"/>
      <c r="BAM70"/>
      <c r="BAN70"/>
      <c r="BAO70"/>
      <c r="BAP70"/>
      <c r="BAQ70"/>
      <c r="BAR70"/>
      <c r="BAS70"/>
      <c r="BAT70"/>
      <c r="BAU70"/>
      <c r="BAV70"/>
      <c r="BAW70"/>
      <c r="BAX70"/>
      <c r="BAY70"/>
      <c r="BAZ70"/>
      <c r="BBA70"/>
      <c r="BBB70"/>
      <c r="BBC70"/>
      <c r="BBD70"/>
      <c r="BBE70"/>
      <c r="BBF70"/>
      <c r="BBG70"/>
      <c r="BBH70"/>
      <c r="BBI70"/>
      <c r="BBJ70"/>
      <c r="BBK70"/>
      <c r="BBL70"/>
      <c r="BBM70"/>
      <c r="BBN70"/>
      <c r="BBO70"/>
      <c r="BBP70"/>
      <c r="BBQ70"/>
      <c r="BBR70"/>
      <c r="BBS70"/>
      <c r="BBT70"/>
      <c r="BBU70"/>
      <c r="BBV70"/>
      <c r="BBW70"/>
      <c r="BBX70"/>
      <c r="BBY70"/>
      <c r="BBZ70"/>
      <c r="BCA70"/>
      <c r="BCB70"/>
      <c r="BCC70"/>
      <c r="BCD70"/>
      <c r="BCE70"/>
      <c r="BCF70"/>
      <c r="BCG70"/>
      <c r="BCH70"/>
      <c r="BCI70"/>
      <c r="BCJ70"/>
      <c r="BCK70"/>
      <c r="BCL70"/>
      <c r="BCM70"/>
      <c r="BCN70"/>
      <c r="BCO70"/>
      <c r="BCP70"/>
      <c r="BCQ70"/>
      <c r="BCR70"/>
      <c r="BCS70"/>
      <c r="BCT70"/>
      <c r="BCU70"/>
      <c r="BCV70"/>
      <c r="BCW70"/>
      <c r="BCX70"/>
      <c r="BCY70"/>
      <c r="BCZ70"/>
      <c r="BDA70"/>
      <c r="BDB70"/>
      <c r="BDC70"/>
      <c r="BDD70"/>
      <c r="BDE70"/>
      <c r="BDF70"/>
      <c r="BDG70"/>
      <c r="BDH70"/>
      <c r="BDI70"/>
      <c r="BDJ70"/>
      <c r="BDK70"/>
      <c r="BDL70"/>
      <c r="BDM70"/>
      <c r="BDN70"/>
      <c r="BDO70"/>
      <c r="BDP70"/>
      <c r="BDQ70"/>
      <c r="BDR70"/>
      <c r="BDS70"/>
      <c r="BDT70"/>
      <c r="BDU70"/>
      <c r="BDV70"/>
      <c r="BDW70"/>
      <c r="BDX70"/>
      <c r="BDY70"/>
      <c r="BDZ70"/>
      <c r="BEA70"/>
      <c r="BEB70"/>
      <c r="BEC70"/>
      <c r="BED70"/>
      <c r="BEE70"/>
      <c r="BEF70"/>
      <c r="BEG70"/>
      <c r="BEH70"/>
      <c r="BEI70"/>
      <c r="BEJ70"/>
      <c r="BEK70"/>
      <c r="BEL70"/>
      <c r="BEM70"/>
      <c r="BEN70"/>
      <c r="BEO70"/>
      <c r="BEP70"/>
      <c r="BEQ70"/>
      <c r="BER70"/>
      <c r="BES70"/>
      <c r="BET70"/>
      <c r="BEU70"/>
      <c r="BEV70"/>
      <c r="BEW70"/>
      <c r="BEX70"/>
      <c r="BEY70"/>
      <c r="BEZ70"/>
      <c r="BFA70"/>
      <c r="BFB70"/>
      <c r="BFC70"/>
      <c r="BFD70"/>
      <c r="BFE70"/>
      <c r="BFF70"/>
      <c r="BFG70"/>
      <c r="BFH70"/>
      <c r="BFI70"/>
      <c r="BFJ70"/>
      <c r="BFK70"/>
      <c r="BFL70"/>
      <c r="BFM70"/>
      <c r="BFN70"/>
      <c r="BFO70"/>
      <c r="BFP70"/>
      <c r="BFQ70"/>
      <c r="BFR70"/>
      <c r="BFS70"/>
      <c r="BFT70"/>
      <c r="BFU70"/>
      <c r="BFV70"/>
      <c r="BFW70"/>
      <c r="BFX70"/>
      <c r="BFY70"/>
      <c r="BFZ70"/>
      <c r="BGA70"/>
      <c r="BGB70"/>
      <c r="BGC70"/>
      <c r="BGD70"/>
      <c r="BGE70"/>
      <c r="BGF70"/>
      <c r="BGG70"/>
      <c r="BGH70"/>
      <c r="BGI70"/>
      <c r="BGJ70"/>
      <c r="BGK70"/>
      <c r="BGL70"/>
      <c r="BGM70"/>
      <c r="BGN70"/>
      <c r="BGO70"/>
      <c r="BGP70"/>
      <c r="BGQ70"/>
      <c r="BGR70"/>
      <c r="BGS70"/>
      <c r="BGT70"/>
      <c r="BGU70"/>
      <c r="BGV70"/>
      <c r="BGW70"/>
      <c r="BGX70"/>
      <c r="BGY70"/>
      <c r="BGZ70"/>
      <c r="BHA70"/>
      <c r="BHB70"/>
      <c r="BHC70"/>
      <c r="BHD70"/>
      <c r="BHE70"/>
      <c r="BHF70"/>
      <c r="BHG70"/>
      <c r="BHH70"/>
      <c r="BHI70"/>
      <c r="BHJ70"/>
      <c r="BHK70"/>
      <c r="BHL70"/>
      <c r="BHM70"/>
      <c r="BHN70"/>
      <c r="BHO70"/>
      <c r="BHP70"/>
      <c r="BHQ70"/>
      <c r="BHR70"/>
      <c r="BHS70"/>
      <c r="BHT70"/>
      <c r="BHU70"/>
      <c r="BHV70"/>
      <c r="BHW70"/>
      <c r="BHX70"/>
      <c r="BHY70"/>
      <c r="BHZ70"/>
      <c r="BIA70"/>
      <c r="BIB70"/>
      <c r="BIC70"/>
      <c r="BID70"/>
      <c r="BIE70"/>
      <c r="BIF70"/>
      <c r="BIG70"/>
      <c r="BIH70"/>
      <c r="BII70"/>
      <c r="BIJ70"/>
      <c r="BIK70"/>
      <c r="BIL70"/>
      <c r="BIM70"/>
      <c r="BIN70"/>
      <c r="BIO70"/>
      <c r="BIP70"/>
      <c r="BIQ70"/>
      <c r="BIR70"/>
      <c r="BIS70"/>
      <c r="BIT70"/>
      <c r="BIU70"/>
      <c r="BIV70"/>
      <c r="BIW70"/>
      <c r="BIX70"/>
      <c r="BIY70"/>
      <c r="BIZ70"/>
      <c r="BJA70"/>
      <c r="BJB70"/>
      <c r="BJC70"/>
      <c r="BJD70"/>
      <c r="BJE70"/>
      <c r="BJF70"/>
      <c r="BJG70"/>
      <c r="BJH70"/>
      <c r="BJI70"/>
      <c r="BJJ70"/>
      <c r="BJK70"/>
      <c r="BJL70"/>
      <c r="BJM70"/>
      <c r="BJN70"/>
      <c r="BJO70"/>
      <c r="BJP70"/>
      <c r="BJQ70"/>
      <c r="BJR70"/>
      <c r="BJS70"/>
      <c r="BJT70"/>
      <c r="BJU70"/>
      <c r="BJV70"/>
      <c r="BJW70"/>
      <c r="BJX70"/>
      <c r="BJY70"/>
      <c r="BJZ70"/>
      <c r="BKA70"/>
      <c r="BKB70"/>
      <c r="BKC70"/>
      <c r="BKD70"/>
      <c r="BKE70"/>
      <c r="BKF70"/>
      <c r="BKG70"/>
      <c r="BKH70"/>
      <c r="BKI70"/>
      <c r="BKJ70"/>
      <c r="BKK70"/>
      <c r="BKL70"/>
      <c r="BKM70"/>
      <c r="BKN70"/>
      <c r="BKO70"/>
      <c r="BKP70"/>
      <c r="BKQ70"/>
      <c r="BKR70"/>
      <c r="BKS70"/>
      <c r="BKT70"/>
      <c r="BKU70"/>
      <c r="BKV70"/>
      <c r="BKW70"/>
      <c r="BKX70"/>
      <c r="BKY70"/>
      <c r="BKZ70"/>
      <c r="BLA70"/>
      <c r="BLB70"/>
      <c r="BLC70"/>
      <c r="BLD70"/>
      <c r="BLE70"/>
      <c r="BLF70"/>
      <c r="BLG70"/>
      <c r="BLH70"/>
      <c r="BLI70"/>
      <c r="BLJ70"/>
      <c r="BLK70"/>
      <c r="BLL70"/>
      <c r="BLM70"/>
      <c r="BLN70"/>
      <c r="BLO70"/>
      <c r="BLP70"/>
      <c r="BLQ70"/>
      <c r="BLR70"/>
      <c r="BLS70"/>
      <c r="BLT70"/>
      <c r="BLU70"/>
      <c r="BLV70"/>
      <c r="BLW70"/>
      <c r="BLX70"/>
      <c r="BLY70"/>
      <c r="BLZ70"/>
      <c r="BMA70"/>
      <c r="BMB70"/>
      <c r="BMC70"/>
      <c r="BMD70"/>
      <c r="BME70"/>
      <c r="BMF70"/>
      <c r="BMG70"/>
      <c r="BMH70"/>
      <c r="BMI70"/>
      <c r="BMJ70"/>
      <c r="BMK70"/>
      <c r="BML70"/>
      <c r="BMM70"/>
      <c r="BMN70"/>
      <c r="BMO70"/>
      <c r="BMP70"/>
      <c r="BMQ70"/>
      <c r="BMR70"/>
      <c r="BMS70"/>
      <c r="BMT70"/>
      <c r="BMU70"/>
      <c r="BMV70"/>
      <c r="BMW70"/>
      <c r="BMX70"/>
      <c r="BMY70"/>
      <c r="BMZ70"/>
      <c r="BNA70"/>
      <c r="BNB70"/>
      <c r="BNC70"/>
      <c r="BND70"/>
      <c r="BNE70"/>
      <c r="BNF70"/>
      <c r="BNG70"/>
      <c r="BNH70"/>
      <c r="BNI70"/>
      <c r="BNJ70"/>
      <c r="BNK70"/>
      <c r="BNL70"/>
      <c r="BNM70"/>
      <c r="BNN70"/>
      <c r="BNO70"/>
      <c r="BNP70"/>
      <c r="BNQ70"/>
      <c r="BNR70"/>
      <c r="BNS70"/>
      <c r="BNT70"/>
      <c r="BNU70"/>
      <c r="BNV70"/>
      <c r="BNW70"/>
      <c r="BNX70"/>
      <c r="BNY70"/>
      <c r="BNZ70"/>
      <c r="BOA70"/>
      <c r="BOB70"/>
      <c r="BOC70"/>
      <c r="BOD70"/>
      <c r="BOE70"/>
      <c r="BOF70"/>
      <c r="BOG70"/>
      <c r="BOH70"/>
      <c r="BOI70"/>
      <c r="BOJ70"/>
      <c r="BOK70"/>
      <c r="BOL70"/>
      <c r="BOM70"/>
      <c r="BON70"/>
      <c r="BOO70"/>
      <c r="BOP70"/>
      <c r="BOQ70"/>
      <c r="BOR70"/>
      <c r="BOS70"/>
      <c r="BOT70"/>
      <c r="BOU70"/>
      <c r="BOV70"/>
      <c r="BOW70"/>
      <c r="BOX70"/>
      <c r="BOY70"/>
      <c r="BOZ70"/>
      <c r="BPA70"/>
      <c r="BPB70"/>
      <c r="BPC70"/>
      <c r="BPD70"/>
      <c r="BPE70"/>
      <c r="BPF70"/>
      <c r="BPG70"/>
      <c r="BPH70"/>
      <c r="BPI70"/>
      <c r="BPJ70"/>
      <c r="BPK70"/>
      <c r="BPL70"/>
      <c r="BPM70"/>
      <c r="BPN70"/>
      <c r="BPO70"/>
      <c r="BPP70"/>
      <c r="BPQ70"/>
      <c r="BPR70"/>
      <c r="BPS70"/>
      <c r="BPT70"/>
      <c r="BPU70"/>
      <c r="BPV70"/>
      <c r="BPW70"/>
      <c r="BPX70"/>
      <c r="BPY70"/>
      <c r="BPZ70"/>
      <c r="BQA70"/>
      <c r="BQB70"/>
      <c r="BQC70"/>
      <c r="BQD70"/>
      <c r="BQE70"/>
      <c r="BQF70"/>
      <c r="BQG70"/>
      <c r="BQH70"/>
      <c r="BQI70"/>
      <c r="BQJ70"/>
      <c r="BQK70"/>
      <c r="BQL70"/>
      <c r="BQM70"/>
      <c r="BQN70"/>
      <c r="BQO70"/>
      <c r="BQP70"/>
      <c r="BQQ70"/>
      <c r="BQR70"/>
      <c r="BQS70"/>
      <c r="BQT70"/>
      <c r="BQU70"/>
      <c r="BQV70"/>
      <c r="BQW70"/>
      <c r="BQX70"/>
      <c r="BQY70"/>
      <c r="BQZ70"/>
      <c r="BRA70"/>
      <c r="BRB70"/>
      <c r="BRC70"/>
      <c r="BRD70"/>
      <c r="BRE70"/>
      <c r="BRF70"/>
      <c r="BRG70"/>
      <c r="BRH70"/>
      <c r="BRI70"/>
      <c r="BRJ70"/>
      <c r="BRK70"/>
      <c r="BRL70"/>
      <c r="BRM70"/>
      <c r="BRN70"/>
      <c r="BRO70"/>
      <c r="BRP70"/>
      <c r="BRQ70"/>
      <c r="BRR70"/>
      <c r="BRS70"/>
      <c r="BRT70"/>
      <c r="BRU70"/>
      <c r="BRV70"/>
      <c r="BRW70"/>
      <c r="BRX70"/>
      <c r="BRY70"/>
      <c r="BRZ70"/>
      <c r="BSA70"/>
      <c r="BSB70"/>
      <c r="BSC70"/>
      <c r="BSD70"/>
      <c r="BSE70"/>
      <c r="BSF70"/>
      <c r="BSG70"/>
      <c r="BSH70"/>
      <c r="BSI70"/>
      <c r="BSJ70"/>
      <c r="BSK70"/>
      <c r="BSL70"/>
      <c r="BSM70"/>
      <c r="BSN70"/>
      <c r="BSO70"/>
      <c r="BSP70"/>
      <c r="BSQ70"/>
      <c r="BSR70"/>
      <c r="BSS70"/>
      <c r="BST70"/>
      <c r="BSU70"/>
      <c r="BSV70"/>
      <c r="BSW70"/>
      <c r="BSX70"/>
      <c r="BSY70"/>
      <c r="BSZ70"/>
      <c r="BTA70"/>
      <c r="BTB70"/>
      <c r="BTC70"/>
      <c r="BTD70"/>
      <c r="BTE70"/>
      <c r="BTF70"/>
      <c r="BTG70"/>
      <c r="BTH70"/>
      <c r="BTI70"/>
      <c r="BTJ70"/>
      <c r="BTK70"/>
      <c r="BTL70"/>
      <c r="BTM70"/>
      <c r="BTN70"/>
      <c r="BTO70"/>
      <c r="BTP70"/>
      <c r="BTQ70"/>
      <c r="BTR70"/>
      <c r="BTS70"/>
      <c r="BTT70"/>
      <c r="BTU70"/>
      <c r="BTV70"/>
      <c r="BTW70"/>
      <c r="BTX70"/>
      <c r="BTY70"/>
      <c r="BTZ70"/>
      <c r="BUA70"/>
      <c r="BUB70"/>
      <c r="BUC70"/>
      <c r="BUD70"/>
      <c r="BUE70"/>
      <c r="BUF70"/>
      <c r="BUG70"/>
      <c r="BUH70"/>
      <c r="BUI70"/>
      <c r="BUJ70"/>
      <c r="BUK70"/>
      <c r="BUL70"/>
      <c r="BUM70"/>
      <c r="BUN70"/>
      <c r="BUO70"/>
      <c r="BUP70"/>
      <c r="BUQ70"/>
      <c r="BUR70"/>
      <c r="BUS70"/>
      <c r="BUT70"/>
      <c r="BUU70"/>
      <c r="BUV70"/>
      <c r="BUW70"/>
      <c r="BUX70"/>
      <c r="BUY70"/>
      <c r="BUZ70"/>
      <c r="BVA70"/>
      <c r="BVB70"/>
      <c r="BVC70"/>
      <c r="BVD70"/>
      <c r="BVE70"/>
      <c r="BVF70"/>
      <c r="BVG70"/>
      <c r="BVH70"/>
      <c r="BVI70"/>
      <c r="BVJ70"/>
      <c r="BVK70"/>
      <c r="BVL70"/>
      <c r="BVM70"/>
      <c r="BVN70"/>
      <c r="BVO70"/>
      <c r="BVP70"/>
      <c r="BVQ70"/>
      <c r="BVR70"/>
      <c r="BVS70"/>
      <c r="BVT70"/>
      <c r="BVU70"/>
      <c r="BVV70"/>
      <c r="BVW70"/>
      <c r="BVX70"/>
      <c r="BVY70"/>
      <c r="BVZ70"/>
      <c r="BWA70"/>
      <c r="BWB70"/>
      <c r="BWC70"/>
      <c r="BWD70"/>
      <c r="BWE70"/>
      <c r="BWF70"/>
      <c r="BWG70"/>
      <c r="BWH70"/>
      <c r="BWI70"/>
      <c r="BWJ70"/>
      <c r="BWK70"/>
      <c r="BWL70"/>
      <c r="BWM70"/>
      <c r="BWN70"/>
      <c r="BWO70"/>
      <c r="BWP70"/>
      <c r="BWQ70"/>
      <c r="BWR70"/>
      <c r="BWS70"/>
      <c r="BWT70"/>
      <c r="BWU70"/>
      <c r="BWV70"/>
      <c r="BWW70"/>
      <c r="BWX70"/>
      <c r="BWY70"/>
      <c r="BWZ70"/>
      <c r="BXA70"/>
      <c r="BXB70"/>
      <c r="BXC70"/>
      <c r="BXD70"/>
      <c r="BXE70"/>
      <c r="BXF70"/>
      <c r="BXG70"/>
      <c r="BXH70"/>
      <c r="BXI70"/>
      <c r="BXJ70"/>
      <c r="BXK70"/>
      <c r="BXL70"/>
      <c r="BXM70"/>
      <c r="BXN70"/>
      <c r="BXO70"/>
      <c r="BXP70"/>
      <c r="BXQ70"/>
      <c r="BXR70"/>
      <c r="BXS70"/>
      <c r="BXT70"/>
      <c r="BXU70"/>
      <c r="BXV70"/>
      <c r="BXW70"/>
      <c r="BXX70"/>
      <c r="BXY70"/>
      <c r="BXZ70"/>
      <c r="BYA70"/>
      <c r="BYB70"/>
      <c r="BYC70"/>
      <c r="BYD70"/>
      <c r="BYE70"/>
      <c r="BYF70"/>
      <c r="BYG70"/>
      <c r="BYH70"/>
      <c r="BYI70"/>
      <c r="BYJ70"/>
      <c r="BYK70"/>
      <c r="BYL70"/>
      <c r="BYM70"/>
      <c r="BYN70"/>
      <c r="BYO70"/>
      <c r="BYP70"/>
      <c r="BYQ70"/>
      <c r="BYR70"/>
      <c r="BYS70"/>
      <c r="BYT70"/>
      <c r="BYU70"/>
      <c r="BYV70"/>
      <c r="BYW70"/>
      <c r="BYX70"/>
      <c r="BYY70"/>
      <c r="BYZ70"/>
      <c r="BZA70"/>
      <c r="BZB70"/>
      <c r="BZC70"/>
      <c r="BZD70"/>
      <c r="BZE70"/>
      <c r="BZF70"/>
      <c r="BZG70"/>
      <c r="BZH70"/>
      <c r="BZI70"/>
      <c r="BZJ70"/>
      <c r="BZK70"/>
      <c r="BZL70"/>
      <c r="BZM70"/>
      <c r="BZN70"/>
      <c r="BZO70"/>
      <c r="BZP70"/>
      <c r="BZQ70"/>
      <c r="BZR70"/>
      <c r="BZS70"/>
      <c r="BZT70"/>
      <c r="BZU70"/>
      <c r="BZV70"/>
      <c r="BZW70"/>
      <c r="BZX70"/>
      <c r="BZY70"/>
      <c r="BZZ70"/>
      <c r="CAA70"/>
      <c r="CAB70"/>
      <c r="CAC70"/>
      <c r="CAD70"/>
      <c r="CAE70"/>
      <c r="CAF70"/>
      <c r="CAG70"/>
      <c r="CAH70"/>
      <c r="CAI70"/>
      <c r="CAJ70"/>
      <c r="CAK70"/>
      <c r="CAL70"/>
      <c r="CAM70"/>
      <c r="CAN70"/>
      <c r="CAO70"/>
      <c r="CAP70"/>
      <c r="CAQ70"/>
      <c r="CAR70"/>
      <c r="CAS70"/>
      <c r="CAT70"/>
      <c r="CAU70"/>
      <c r="CAV70"/>
      <c r="CAW70"/>
      <c r="CAX70"/>
      <c r="CAY70"/>
      <c r="CAZ70"/>
      <c r="CBA70"/>
      <c r="CBB70"/>
      <c r="CBC70"/>
      <c r="CBD70"/>
      <c r="CBE70"/>
      <c r="CBF70"/>
      <c r="CBG70"/>
      <c r="CBH70"/>
      <c r="CBI70"/>
      <c r="CBJ70"/>
      <c r="CBK70"/>
      <c r="CBL70"/>
      <c r="CBM70"/>
      <c r="CBN70"/>
      <c r="CBO70"/>
      <c r="CBP70"/>
      <c r="CBQ70"/>
      <c r="CBR70"/>
      <c r="CBS70"/>
      <c r="CBT70"/>
      <c r="CBU70"/>
      <c r="CBV70"/>
      <c r="CBW70"/>
      <c r="CBX70"/>
      <c r="CBY70"/>
      <c r="CBZ70"/>
      <c r="CCA70"/>
      <c r="CCB70"/>
      <c r="CCC70"/>
      <c r="CCD70"/>
      <c r="CCE70"/>
      <c r="CCF70"/>
      <c r="CCG70"/>
      <c r="CCH70"/>
      <c r="CCI70"/>
      <c r="CCJ70"/>
      <c r="CCK70"/>
      <c r="CCL70"/>
      <c r="CCM70"/>
      <c r="CCN70"/>
      <c r="CCO70"/>
      <c r="CCP70"/>
      <c r="CCQ70"/>
      <c r="CCR70"/>
      <c r="CCS70"/>
      <c r="CCT70"/>
      <c r="CCU70"/>
      <c r="CCV70"/>
      <c r="CCW70"/>
      <c r="CCX70"/>
      <c r="CCY70"/>
      <c r="CCZ70"/>
      <c r="CDA70"/>
      <c r="CDB70"/>
      <c r="CDC70"/>
      <c r="CDD70"/>
      <c r="CDE70"/>
      <c r="CDF70"/>
      <c r="CDG70"/>
      <c r="CDH70"/>
      <c r="CDI70"/>
      <c r="CDJ70"/>
      <c r="CDK70"/>
      <c r="CDL70"/>
      <c r="CDM70"/>
      <c r="CDN70"/>
      <c r="CDO70"/>
      <c r="CDP70"/>
      <c r="CDQ70"/>
      <c r="CDR70"/>
      <c r="CDS70"/>
      <c r="CDT70"/>
      <c r="CDU70"/>
      <c r="CDV70"/>
      <c r="CDW70"/>
      <c r="CDX70"/>
      <c r="CDY70"/>
      <c r="CDZ70"/>
      <c r="CEA70"/>
      <c r="CEB70"/>
      <c r="CEC70"/>
      <c r="CED70"/>
      <c r="CEE70"/>
      <c r="CEF70"/>
      <c r="CEG70"/>
      <c r="CEH70"/>
      <c r="CEI70"/>
      <c r="CEJ70"/>
      <c r="CEK70"/>
      <c r="CEL70"/>
      <c r="CEM70"/>
      <c r="CEN70"/>
      <c r="CEO70"/>
      <c r="CEP70"/>
      <c r="CEQ70"/>
      <c r="CER70"/>
      <c r="CES70"/>
      <c r="CET70"/>
      <c r="CEU70"/>
      <c r="CEV70"/>
      <c r="CEW70"/>
      <c r="CEX70"/>
      <c r="CEY70"/>
      <c r="CEZ70"/>
      <c r="CFA70"/>
      <c r="CFB70"/>
      <c r="CFC70"/>
      <c r="CFD70"/>
      <c r="CFE70"/>
      <c r="CFF70"/>
      <c r="CFG70"/>
      <c r="CFH70"/>
      <c r="CFI70"/>
      <c r="CFJ70"/>
      <c r="CFK70"/>
      <c r="CFL70"/>
      <c r="CFM70"/>
      <c r="CFN70"/>
      <c r="CFO70"/>
      <c r="CFP70"/>
      <c r="CFQ70"/>
      <c r="CFR70"/>
      <c r="CFS70"/>
      <c r="CFT70"/>
      <c r="CFU70"/>
      <c r="CFV70"/>
      <c r="CFW70"/>
      <c r="CFX70"/>
      <c r="CFY70"/>
      <c r="CFZ70"/>
      <c r="CGA70"/>
      <c r="CGB70"/>
      <c r="CGC70"/>
      <c r="CGD70"/>
      <c r="CGE70"/>
      <c r="CGF70"/>
      <c r="CGG70"/>
      <c r="CGH70"/>
      <c r="CGI70"/>
      <c r="CGJ70"/>
      <c r="CGK70"/>
      <c r="CGL70"/>
      <c r="CGM70"/>
      <c r="CGN70"/>
      <c r="CGO70"/>
      <c r="CGP70"/>
      <c r="CGQ70"/>
      <c r="CGR70"/>
      <c r="CGS70"/>
      <c r="CGT70"/>
      <c r="CGU70"/>
      <c r="CGV70"/>
      <c r="CGW70"/>
      <c r="CGX70"/>
      <c r="CGY70"/>
      <c r="CGZ70"/>
      <c r="CHA70"/>
      <c r="CHB70"/>
      <c r="CHC70"/>
      <c r="CHD70"/>
      <c r="CHE70"/>
      <c r="CHF70"/>
      <c r="CHG70"/>
      <c r="CHH70"/>
      <c r="CHI70"/>
      <c r="CHJ70"/>
      <c r="CHK70"/>
      <c r="CHL70"/>
      <c r="CHM70"/>
      <c r="CHN70"/>
      <c r="CHO70"/>
      <c r="CHP70"/>
      <c r="CHQ70"/>
      <c r="CHR70"/>
      <c r="CHS70"/>
      <c r="CHT70"/>
      <c r="CHU70"/>
      <c r="CHV70"/>
      <c r="CHW70"/>
      <c r="CHX70"/>
      <c r="CHY70"/>
      <c r="CHZ70"/>
      <c r="CIA70"/>
      <c r="CIB70"/>
      <c r="CIC70"/>
      <c r="CID70"/>
      <c r="CIE70"/>
      <c r="CIF70"/>
      <c r="CIG70"/>
      <c r="CIH70"/>
      <c r="CII70"/>
      <c r="CIJ70"/>
      <c r="CIK70"/>
      <c r="CIL70"/>
      <c r="CIM70"/>
      <c r="CIN70"/>
      <c r="CIO70"/>
      <c r="CIP70"/>
      <c r="CIQ70"/>
      <c r="CIR70"/>
      <c r="CIS70"/>
      <c r="CIT70"/>
      <c r="CIU70"/>
      <c r="CIV70"/>
      <c r="CIW70"/>
      <c r="CIX70"/>
      <c r="CIY70"/>
      <c r="CIZ70"/>
      <c r="CJA70"/>
      <c r="CJB70"/>
      <c r="CJC70"/>
      <c r="CJD70"/>
      <c r="CJE70"/>
      <c r="CJF70"/>
      <c r="CJG70"/>
      <c r="CJH70"/>
      <c r="CJI70"/>
      <c r="CJJ70"/>
      <c r="CJK70"/>
      <c r="CJL70"/>
      <c r="CJM70"/>
      <c r="CJN70"/>
      <c r="CJO70"/>
      <c r="CJP70"/>
      <c r="CJQ70"/>
      <c r="CJR70"/>
      <c r="CJS70"/>
      <c r="CJT70"/>
      <c r="CJU70"/>
      <c r="CJV70"/>
      <c r="CJW70"/>
      <c r="CJX70"/>
      <c r="CJY70"/>
      <c r="CJZ70"/>
      <c r="CKA70"/>
      <c r="CKB70"/>
      <c r="CKC70"/>
      <c r="CKD70"/>
      <c r="CKE70"/>
      <c r="CKF70"/>
      <c r="CKG70"/>
      <c r="CKH70"/>
      <c r="CKI70"/>
      <c r="CKJ70"/>
      <c r="CKK70"/>
      <c r="CKL70"/>
      <c r="CKM70"/>
      <c r="CKN70"/>
      <c r="CKO70"/>
      <c r="CKP70"/>
      <c r="CKQ70"/>
      <c r="CKR70"/>
      <c r="CKS70"/>
      <c r="CKT70"/>
      <c r="CKU70"/>
      <c r="CKV70"/>
      <c r="CKW70"/>
      <c r="CKX70"/>
      <c r="CKY70"/>
      <c r="CKZ70"/>
      <c r="CLA70"/>
      <c r="CLB70"/>
      <c r="CLC70"/>
      <c r="CLD70"/>
      <c r="CLE70"/>
      <c r="CLF70"/>
      <c r="CLG70"/>
      <c r="CLH70"/>
      <c r="CLI70"/>
      <c r="CLJ70"/>
      <c r="CLK70"/>
      <c r="CLL70"/>
      <c r="CLM70"/>
      <c r="CLN70"/>
      <c r="CLO70"/>
      <c r="CLP70"/>
      <c r="CLQ70"/>
      <c r="CLR70"/>
      <c r="CLS70"/>
      <c r="CLT70"/>
      <c r="CLU70"/>
      <c r="CLV70"/>
      <c r="CLW70"/>
      <c r="CLX70"/>
      <c r="CLY70"/>
      <c r="CLZ70"/>
      <c r="CMA70"/>
      <c r="CMB70"/>
      <c r="CMC70"/>
      <c r="CMD70"/>
      <c r="CME70"/>
      <c r="CMF70"/>
      <c r="CMG70"/>
      <c r="CMH70"/>
      <c r="CMI70"/>
      <c r="CMJ70"/>
      <c r="CMK70"/>
      <c r="CML70"/>
      <c r="CMM70"/>
      <c r="CMN70"/>
      <c r="CMO70"/>
      <c r="CMP70"/>
      <c r="CMQ70"/>
      <c r="CMR70"/>
      <c r="CMS70"/>
      <c r="CMT70"/>
      <c r="CMU70"/>
      <c r="CMV70"/>
      <c r="CMW70"/>
      <c r="CMX70"/>
      <c r="CMY70"/>
      <c r="CMZ70"/>
      <c r="CNA70"/>
      <c r="CNB70"/>
      <c r="CNC70"/>
      <c r="CND70"/>
      <c r="CNE70"/>
      <c r="CNF70"/>
      <c r="CNG70"/>
      <c r="CNH70"/>
      <c r="CNI70"/>
      <c r="CNJ70"/>
      <c r="CNK70"/>
      <c r="CNL70"/>
      <c r="CNM70"/>
      <c r="CNN70"/>
      <c r="CNO70"/>
      <c r="CNP70"/>
      <c r="CNQ70"/>
      <c r="CNR70"/>
      <c r="CNS70"/>
      <c r="CNT70"/>
      <c r="CNU70"/>
      <c r="CNV70"/>
      <c r="CNW70"/>
      <c r="CNX70"/>
      <c r="CNY70"/>
      <c r="CNZ70"/>
      <c r="COA70"/>
      <c r="COB70"/>
      <c r="COC70"/>
      <c r="COD70"/>
      <c r="COE70"/>
      <c r="COF70"/>
      <c r="COG70"/>
      <c r="COH70"/>
      <c r="COI70"/>
      <c r="COJ70"/>
      <c r="COK70"/>
      <c r="COL70"/>
      <c r="COM70"/>
      <c r="CON70"/>
      <c r="COO70"/>
      <c r="COP70"/>
      <c r="COQ70"/>
      <c r="COR70"/>
      <c r="COS70"/>
      <c r="COT70"/>
      <c r="COU70"/>
      <c r="COV70"/>
      <c r="COW70"/>
      <c r="COX70"/>
      <c r="COY70"/>
      <c r="COZ70"/>
      <c r="CPA70"/>
      <c r="CPB70"/>
      <c r="CPC70"/>
      <c r="CPD70"/>
      <c r="CPE70"/>
      <c r="CPF70"/>
      <c r="CPG70"/>
      <c r="CPH70"/>
      <c r="CPI70"/>
      <c r="CPJ70"/>
      <c r="CPK70"/>
      <c r="CPL70"/>
      <c r="CPM70"/>
      <c r="CPN70"/>
      <c r="CPO70"/>
      <c r="CPP70"/>
      <c r="CPQ70"/>
      <c r="CPR70"/>
      <c r="CPS70"/>
      <c r="CPT70"/>
      <c r="CPU70"/>
      <c r="CPV70"/>
      <c r="CPW70"/>
      <c r="CPX70"/>
      <c r="CPY70"/>
      <c r="CPZ70"/>
      <c r="CQA70"/>
      <c r="CQB70"/>
      <c r="CQC70"/>
      <c r="CQD70"/>
      <c r="CQE70"/>
      <c r="CQF70"/>
      <c r="CQG70"/>
      <c r="CQH70"/>
      <c r="CQI70"/>
      <c r="CQJ70"/>
      <c r="CQK70"/>
      <c r="CQL70"/>
      <c r="CQM70"/>
      <c r="CQN70"/>
      <c r="CQO70"/>
      <c r="CQP70"/>
      <c r="CQQ70"/>
      <c r="CQR70"/>
      <c r="CQS70"/>
      <c r="CQT70"/>
      <c r="CQU70"/>
      <c r="CQV70"/>
      <c r="CQW70"/>
      <c r="CQX70"/>
      <c r="CQY70"/>
      <c r="CQZ70"/>
      <c r="CRA70"/>
      <c r="CRB70"/>
      <c r="CRC70"/>
      <c r="CRD70"/>
      <c r="CRE70"/>
      <c r="CRF70"/>
      <c r="CRG70"/>
      <c r="CRH70"/>
      <c r="CRI70"/>
      <c r="CRJ70"/>
      <c r="CRK70"/>
      <c r="CRL70"/>
      <c r="CRM70"/>
      <c r="CRN70"/>
      <c r="CRO70"/>
      <c r="CRP70"/>
      <c r="CRQ70"/>
      <c r="CRR70"/>
      <c r="CRS70"/>
      <c r="CRT70"/>
      <c r="CRU70"/>
      <c r="CRV70"/>
      <c r="CRW70"/>
      <c r="CRX70"/>
      <c r="CRY70"/>
      <c r="CRZ70"/>
      <c r="CSA70"/>
      <c r="CSB70"/>
      <c r="CSC70"/>
      <c r="CSD70"/>
      <c r="CSE70"/>
      <c r="CSF70"/>
      <c r="CSG70"/>
      <c r="CSH70"/>
      <c r="CSI70"/>
      <c r="CSJ70"/>
      <c r="CSK70"/>
      <c r="CSL70"/>
      <c r="CSM70"/>
      <c r="CSN70"/>
      <c r="CSO70"/>
      <c r="CSP70"/>
      <c r="CSQ70"/>
      <c r="CSR70"/>
      <c r="CSS70"/>
      <c r="CST70"/>
      <c r="CSU70"/>
      <c r="CSV70"/>
      <c r="CSW70"/>
      <c r="CSX70"/>
      <c r="CSY70"/>
      <c r="CSZ70"/>
      <c r="CTA70"/>
      <c r="CTB70"/>
      <c r="CTC70"/>
      <c r="CTD70"/>
      <c r="CTE70"/>
      <c r="CTF70"/>
      <c r="CTG70"/>
      <c r="CTH70"/>
      <c r="CTI70"/>
      <c r="CTJ70"/>
      <c r="CTK70"/>
      <c r="CTL70"/>
      <c r="CTM70"/>
      <c r="CTN70"/>
      <c r="CTO70"/>
      <c r="CTP70"/>
      <c r="CTQ70"/>
      <c r="CTR70"/>
      <c r="CTS70"/>
      <c r="CTT70"/>
      <c r="CTU70"/>
      <c r="CTV70"/>
      <c r="CTW70"/>
      <c r="CTX70"/>
      <c r="CTY70"/>
      <c r="CTZ70"/>
      <c r="CUA70"/>
      <c r="CUB70"/>
      <c r="CUC70"/>
      <c r="CUD70"/>
      <c r="CUE70"/>
      <c r="CUF70"/>
      <c r="CUG70"/>
      <c r="CUH70"/>
      <c r="CUI70"/>
      <c r="CUJ70"/>
      <c r="CUK70"/>
      <c r="CUL70"/>
      <c r="CUM70"/>
      <c r="CUN70"/>
      <c r="CUO70"/>
      <c r="CUP70"/>
      <c r="CUQ70"/>
      <c r="CUR70"/>
      <c r="CUS70"/>
      <c r="CUT70"/>
      <c r="CUU70"/>
      <c r="CUV70"/>
      <c r="CUW70"/>
      <c r="CUX70"/>
      <c r="CUY70"/>
      <c r="CUZ70"/>
      <c r="CVA70"/>
      <c r="CVB70"/>
      <c r="CVC70"/>
      <c r="CVD70"/>
      <c r="CVE70"/>
      <c r="CVF70"/>
      <c r="CVG70"/>
      <c r="CVH70"/>
      <c r="CVI70"/>
      <c r="CVJ70"/>
      <c r="CVK70"/>
      <c r="CVL70"/>
      <c r="CVM70"/>
      <c r="CVN70"/>
      <c r="CVO70"/>
      <c r="CVP70"/>
      <c r="CVQ70"/>
      <c r="CVR70"/>
      <c r="CVS70"/>
      <c r="CVT70"/>
      <c r="CVU70"/>
      <c r="CVV70"/>
      <c r="CVW70"/>
      <c r="CVX70"/>
      <c r="CVY70"/>
      <c r="CVZ70"/>
      <c r="CWA70"/>
      <c r="CWB70"/>
      <c r="CWC70"/>
      <c r="CWD70"/>
      <c r="CWE70"/>
      <c r="CWF70"/>
      <c r="CWG70"/>
      <c r="CWH70"/>
      <c r="CWI70"/>
      <c r="CWJ70"/>
      <c r="CWK70"/>
      <c r="CWL70"/>
      <c r="CWM70"/>
      <c r="CWN70"/>
      <c r="CWO70"/>
      <c r="CWP70"/>
      <c r="CWQ70"/>
      <c r="CWR70"/>
      <c r="CWS70"/>
      <c r="CWT70"/>
      <c r="CWU70"/>
      <c r="CWV70"/>
      <c r="CWW70"/>
      <c r="CWX70"/>
      <c r="CWY70"/>
      <c r="CWZ70"/>
      <c r="CXA70"/>
      <c r="CXB70"/>
      <c r="CXC70"/>
      <c r="CXD70"/>
      <c r="CXE70"/>
      <c r="CXF70"/>
      <c r="CXG70"/>
      <c r="CXH70"/>
      <c r="CXI70"/>
      <c r="CXJ70"/>
      <c r="CXK70"/>
      <c r="CXL70"/>
      <c r="CXM70"/>
      <c r="CXN70"/>
      <c r="CXO70"/>
      <c r="CXP70"/>
      <c r="CXQ70"/>
      <c r="CXR70"/>
      <c r="CXS70"/>
      <c r="CXT70"/>
      <c r="CXU70"/>
      <c r="CXV70"/>
      <c r="CXW70"/>
      <c r="CXX70"/>
      <c r="CXY70"/>
      <c r="CXZ70"/>
      <c r="CYA70"/>
      <c r="CYB70"/>
      <c r="CYC70"/>
      <c r="CYD70"/>
      <c r="CYE70"/>
      <c r="CYF70"/>
      <c r="CYG70"/>
      <c r="CYH70"/>
      <c r="CYI70"/>
      <c r="CYJ70"/>
      <c r="CYK70"/>
      <c r="CYL70"/>
      <c r="CYM70"/>
      <c r="CYN70"/>
      <c r="CYO70"/>
      <c r="CYP70"/>
      <c r="CYQ70"/>
      <c r="CYR70"/>
      <c r="CYS70"/>
      <c r="CYT70"/>
      <c r="CYU70"/>
      <c r="CYV70"/>
      <c r="CYW70"/>
      <c r="CYX70"/>
      <c r="CYY70"/>
      <c r="CYZ70"/>
      <c r="CZA70"/>
      <c r="CZB70"/>
      <c r="CZC70"/>
      <c r="CZD70"/>
      <c r="CZE70"/>
      <c r="CZF70"/>
      <c r="CZG70"/>
      <c r="CZH70"/>
      <c r="CZI70"/>
      <c r="CZJ70"/>
      <c r="CZK70"/>
      <c r="CZL70"/>
      <c r="CZM70"/>
      <c r="CZN70"/>
      <c r="CZO70"/>
      <c r="CZP70"/>
      <c r="CZQ70"/>
      <c r="CZR70"/>
      <c r="CZS70"/>
      <c r="CZT70"/>
      <c r="CZU70"/>
      <c r="CZV70"/>
      <c r="CZW70"/>
      <c r="CZX70"/>
      <c r="CZY70"/>
      <c r="CZZ70"/>
      <c r="DAA70"/>
      <c r="DAB70"/>
      <c r="DAC70"/>
      <c r="DAD70"/>
      <c r="DAE70"/>
      <c r="DAF70"/>
      <c r="DAG70"/>
      <c r="DAH70"/>
      <c r="DAI70"/>
      <c r="DAJ70"/>
      <c r="DAK70"/>
      <c r="DAL70"/>
      <c r="DAM70"/>
      <c r="DAN70"/>
      <c r="DAO70"/>
      <c r="DAP70"/>
      <c r="DAQ70"/>
      <c r="DAR70"/>
      <c r="DAS70"/>
      <c r="DAT70"/>
      <c r="DAU70"/>
      <c r="DAV70"/>
      <c r="DAW70"/>
      <c r="DAX70"/>
      <c r="DAY70"/>
      <c r="DAZ70"/>
      <c r="DBA70"/>
      <c r="DBB70"/>
      <c r="DBC70"/>
      <c r="DBD70"/>
      <c r="DBE70"/>
      <c r="DBF70"/>
      <c r="DBG70"/>
      <c r="DBH70"/>
      <c r="DBI70"/>
      <c r="DBJ70"/>
      <c r="DBK70"/>
      <c r="DBL70"/>
      <c r="DBM70"/>
      <c r="DBN70"/>
      <c r="DBO70"/>
      <c r="DBP70"/>
      <c r="DBQ70"/>
      <c r="DBR70"/>
      <c r="DBS70"/>
      <c r="DBT70"/>
      <c r="DBU70"/>
      <c r="DBV70"/>
      <c r="DBW70"/>
      <c r="DBX70"/>
      <c r="DBY70"/>
      <c r="DBZ70"/>
      <c r="DCA70"/>
      <c r="DCB70"/>
      <c r="DCC70"/>
      <c r="DCD70"/>
      <c r="DCE70"/>
      <c r="DCF70"/>
      <c r="DCG70"/>
      <c r="DCH70"/>
      <c r="DCI70"/>
      <c r="DCJ70"/>
      <c r="DCK70"/>
      <c r="DCL70"/>
      <c r="DCM70"/>
      <c r="DCN70"/>
      <c r="DCO70"/>
      <c r="DCP70"/>
      <c r="DCQ70"/>
      <c r="DCR70"/>
      <c r="DCS70"/>
      <c r="DCT70"/>
      <c r="DCU70"/>
      <c r="DCV70"/>
      <c r="DCW70"/>
      <c r="DCX70"/>
      <c r="DCY70"/>
      <c r="DCZ70"/>
      <c r="DDA70"/>
      <c r="DDB70"/>
      <c r="DDC70"/>
      <c r="DDD70"/>
      <c r="DDE70"/>
      <c r="DDF70"/>
      <c r="DDG70"/>
      <c r="DDH70"/>
      <c r="DDI70"/>
      <c r="DDJ70"/>
      <c r="DDK70"/>
      <c r="DDL70"/>
      <c r="DDM70"/>
      <c r="DDN70"/>
      <c r="DDO70"/>
      <c r="DDP70"/>
      <c r="DDQ70"/>
      <c r="DDR70"/>
      <c r="DDS70"/>
      <c r="DDT70"/>
      <c r="DDU70"/>
      <c r="DDV70"/>
      <c r="DDW70"/>
      <c r="DDX70"/>
      <c r="DDY70"/>
      <c r="DDZ70"/>
      <c r="DEA70"/>
      <c r="DEB70"/>
      <c r="DEC70"/>
      <c r="DED70"/>
      <c r="DEE70"/>
      <c r="DEF70"/>
      <c r="DEG70"/>
      <c r="DEH70"/>
      <c r="DEI70"/>
      <c r="DEJ70"/>
      <c r="DEK70"/>
      <c r="DEL70"/>
      <c r="DEM70"/>
      <c r="DEN70"/>
      <c r="DEO70"/>
      <c r="DEP70"/>
      <c r="DEQ70"/>
      <c r="DER70"/>
      <c r="DES70"/>
      <c r="DET70"/>
      <c r="DEU70"/>
      <c r="DEV70"/>
      <c r="DEW70"/>
      <c r="DEX70"/>
      <c r="DEY70"/>
      <c r="DEZ70"/>
      <c r="DFA70"/>
      <c r="DFB70"/>
      <c r="DFC70"/>
      <c r="DFD70"/>
      <c r="DFE70"/>
      <c r="DFF70"/>
      <c r="DFG70"/>
      <c r="DFH70"/>
      <c r="DFI70"/>
      <c r="DFJ70"/>
      <c r="DFK70"/>
      <c r="DFL70"/>
      <c r="DFM70"/>
      <c r="DFN70"/>
      <c r="DFO70"/>
      <c r="DFP70"/>
      <c r="DFQ70"/>
      <c r="DFR70"/>
      <c r="DFS70"/>
      <c r="DFT70"/>
      <c r="DFU70"/>
      <c r="DFV70"/>
      <c r="DFW70"/>
      <c r="DFX70"/>
      <c r="DFY70"/>
      <c r="DFZ70"/>
      <c r="DGA70"/>
      <c r="DGB70"/>
      <c r="DGC70"/>
      <c r="DGD70"/>
      <c r="DGE70"/>
      <c r="DGF70"/>
      <c r="DGG70"/>
      <c r="DGH70"/>
      <c r="DGI70"/>
      <c r="DGJ70"/>
      <c r="DGK70"/>
      <c r="DGL70"/>
      <c r="DGM70"/>
      <c r="DGN70"/>
      <c r="DGO70"/>
      <c r="DGP70"/>
      <c r="DGQ70"/>
      <c r="DGR70"/>
      <c r="DGS70"/>
      <c r="DGT70"/>
      <c r="DGU70"/>
      <c r="DGV70"/>
      <c r="DGW70"/>
      <c r="DGX70"/>
      <c r="DGY70"/>
      <c r="DGZ70"/>
      <c r="DHA70"/>
      <c r="DHB70"/>
      <c r="DHC70"/>
      <c r="DHD70"/>
      <c r="DHE70"/>
      <c r="DHF70"/>
      <c r="DHG70"/>
      <c r="DHH70"/>
      <c r="DHI70"/>
      <c r="DHJ70"/>
      <c r="DHK70"/>
      <c r="DHL70"/>
      <c r="DHM70"/>
      <c r="DHN70"/>
      <c r="DHO70"/>
      <c r="DHP70"/>
      <c r="DHQ70"/>
      <c r="DHR70"/>
      <c r="DHS70"/>
      <c r="DHT70"/>
      <c r="DHU70"/>
      <c r="DHV70"/>
      <c r="DHW70"/>
      <c r="DHX70"/>
      <c r="DHY70"/>
      <c r="DHZ70"/>
      <c r="DIA70"/>
      <c r="DIB70"/>
      <c r="DIC70"/>
      <c r="DID70"/>
      <c r="DIE70"/>
      <c r="DIF70"/>
      <c r="DIG70"/>
      <c r="DIH70"/>
      <c r="DII70"/>
      <c r="DIJ70"/>
      <c r="DIK70"/>
      <c r="DIL70"/>
      <c r="DIM70"/>
      <c r="DIN70"/>
      <c r="DIO70"/>
      <c r="DIP70"/>
      <c r="DIQ70"/>
      <c r="DIR70"/>
      <c r="DIS70"/>
      <c r="DIT70"/>
      <c r="DIU70"/>
      <c r="DIV70"/>
      <c r="DIW70"/>
      <c r="DIX70"/>
      <c r="DIY70"/>
      <c r="DIZ70"/>
      <c r="DJA70"/>
      <c r="DJB70"/>
      <c r="DJC70"/>
      <c r="DJD70"/>
      <c r="DJE70"/>
      <c r="DJF70"/>
      <c r="DJG70"/>
      <c r="DJH70"/>
      <c r="DJI70"/>
      <c r="DJJ70"/>
      <c r="DJK70"/>
      <c r="DJL70"/>
      <c r="DJM70"/>
      <c r="DJN70"/>
      <c r="DJO70"/>
      <c r="DJP70"/>
      <c r="DJQ70"/>
      <c r="DJR70"/>
      <c r="DJS70"/>
      <c r="DJT70"/>
      <c r="DJU70"/>
      <c r="DJV70"/>
      <c r="DJW70"/>
      <c r="DJX70"/>
      <c r="DJY70"/>
      <c r="DJZ70"/>
      <c r="DKA70"/>
      <c r="DKB70"/>
      <c r="DKC70"/>
      <c r="DKD70"/>
      <c r="DKE70"/>
      <c r="DKF70"/>
      <c r="DKG70"/>
      <c r="DKH70"/>
      <c r="DKI70"/>
      <c r="DKJ70"/>
      <c r="DKK70"/>
      <c r="DKL70"/>
      <c r="DKM70"/>
      <c r="DKN70"/>
      <c r="DKO70"/>
      <c r="DKP70"/>
      <c r="DKQ70"/>
      <c r="DKR70"/>
      <c r="DKS70"/>
      <c r="DKT70"/>
      <c r="DKU70"/>
      <c r="DKV70"/>
      <c r="DKW70"/>
      <c r="DKX70"/>
      <c r="DKY70"/>
      <c r="DKZ70"/>
      <c r="DLA70"/>
      <c r="DLB70"/>
      <c r="DLC70"/>
      <c r="DLD70"/>
      <c r="DLE70"/>
      <c r="DLF70"/>
      <c r="DLG70"/>
      <c r="DLH70"/>
      <c r="DLI70"/>
      <c r="DLJ70"/>
      <c r="DLK70"/>
      <c r="DLL70"/>
      <c r="DLM70"/>
      <c r="DLN70"/>
      <c r="DLO70"/>
      <c r="DLP70"/>
      <c r="DLQ70"/>
      <c r="DLR70"/>
      <c r="DLS70"/>
      <c r="DLT70"/>
      <c r="DLU70"/>
      <c r="DLV70"/>
      <c r="DLW70"/>
      <c r="DLX70"/>
      <c r="DLY70"/>
      <c r="DLZ70"/>
      <c r="DMA70"/>
      <c r="DMB70"/>
      <c r="DMC70"/>
      <c r="DMD70"/>
      <c r="DME70"/>
      <c r="DMF70"/>
      <c r="DMG70"/>
      <c r="DMH70"/>
      <c r="DMI70"/>
      <c r="DMJ70"/>
      <c r="DMK70"/>
      <c r="DML70"/>
      <c r="DMM70"/>
      <c r="DMN70"/>
      <c r="DMO70"/>
      <c r="DMP70"/>
      <c r="DMQ70"/>
      <c r="DMR70"/>
      <c r="DMS70"/>
      <c r="DMT70"/>
      <c r="DMU70"/>
      <c r="DMV70"/>
      <c r="DMW70"/>
      <c r="DMX70"/>
      <c r="DMY70"/>
      <c r="DMZ70"/>
      <c r="DNA70"/>
      <c r="DNB70"/>
      <c r="DNC70"/>
      <c r="DND70"/>
      <c r="DNE70"/>
      <c r="DNF70"/>
      <c r="DNG70"/>
      <c r="DNH70"/>
      <c r="DNI70"/>
      <c r="DNJ70"/>
      <c r="DNK70"/>
      <c r="DNL70"/>
      <c r="DNM70"/>
      <c r="DNN70"/>
      <c r="DNO70"/>
      <c r="DNP70"/>
      <c r="DNQ70"/>
      <c r="DNR70"/>
      <c r="DNS70"/>
      <c r="DNT70"/>
      <c r="DNU70"/>
      <c r="DNV70"/>
      <c r="DNW70"/>
      <c r="DNX70"/>
      <c r="DNY70"/>
      <c r="DNZ70"/>
      <c r="DOA70"/>
      <c r="DOB70"/>
      <c r="DOC70"/>
      <c r="DOD70"/>
      <c r="DOE70"/>
      <c r="DOF70"/>
      <c r="DOG70"/>
      <c r="DOH70"/>
      <c r="DOI70"/>
      <c r="DOJ70"/>
      <c r="DOK70"/>
      <c r="DOL70"/>
      <c r="DOM70"/>
      <c r="DON70"/>
      <c r="DOO70"/>
      <c r="DOP70"/>
      <c r="DOQ70"/>
      <c r="DOR70"/>
      <c r="DOS70"/>
      <c r="DOT70"/>
      <c r="DOU70"/>
      <c r="DOV70"/>
      <c r="DOW70"/>
      <c r="DOX70"/>
      <c r="DOY70"/>
      <c r="DOZ70"/>
      <c r="DPA70"/>
      <c r="DPB70"/>
      <c r="DPC70"/>
      <c r="DPD70"/>
      <c r="DPE70"/>
      <c r="DPF70"/>
      <c r="DPG70"/>
      <c r="DPH70"/>
      <c r="DPI70"/>
      <c r="DPJ70"/>
      <c r="DPK70"/>
      <c r="DPL70"/>
      <c r="DPM70"/>
      <c r="DPN70"/>
      <c r="DPO70"/>
      <c r="DPP70"/>
      <c r="DPQ70"/>
      <c r="DPR70"/>
      <c r="DPS70"/>
      <c r="DPT70"/>
      <c r="DPU70"/>
      <c r="DPV70"/>
      <c r="DPW70"/>
      <c r="DPX70"/>
      <c r="DPY70"/>
      <c r="DPZ70"/>
      <c r="DQA70"/>
      <c r="DQB70"/>
      <c r="DQC70"/>
      <c r="DQD70"/>
      <c r="DQE70"/>
      <c r="DQF70"/>
      <c r="DQG70"/>
      <c r="DQH70"/>
      <c r="DQI70"/>
      <c r="DQJ70"/>
      <c r="DQK70"/>
      <c r="DQL70"/>
      <c r="DQM70"/>
      <c r="DQN70"/>
      <c r="DQO70"/>
      <c r="DQP70"/>
      <c r="DQQ70"/>
      <c r="DQR70"/>
      <c r="DQS70"/>
      <c r="DQT70"/>
      <c r="DQU70"/>
      <c r="DQV70"/>
      <c r="DQW70"/>
      <c r="DQX70"/>
      <c r="DQY70"/>
      <c r="DQZ70"/>
      <c r="DRA70"/>
      <c r="DRB70"/>
      <c r="DRC70"/>
      <c r="DRD70"/>
      <c r="DRE70"/>
      <c r="DRF70"/>
      <c r="DRG70"/>
      <c r="DRH70"/>
      <c r="DRI70"/>
      <c r="DRJ70"/>
      <c r="DRK70"/>
      <c r="DRL70"/>
      <c r="DRM70"/>
      <c r="DRN70"/>
      <c r="DRO70"/>
      <c r="DRP70"/>
      <c r="DRQ70"/>
      <c r="DRR70"/>
      <c r="DRS70"/>
      <c r="DRT70"/>
      <c r="DRU70"/>
      <c r="DRV70"/>
      <c r="DRW70"/>
      <c r="DRX70"/>
      <c r="DRY70"/>
      <c r="DRZ70"/>
      <c r="DSA70"/>
      <c r="DSB70"/>
      <c r="DSC70"/>
      <c r="DSD70"/>
      <c r="DSE70"/>
      <c r="DSF70"/>
      <c r="DSG70"/>
      <c r="DSH70"/>
      <c r="DSI70"/>
      <c r="DSJ70"/>
      <c r="DSK70"/>
      <c r="DSL70"/>
      <c r="DSM70"/>
      <c r="DSN70"/>
      <c r="DSO70"/>
      <c r="DSP70"/>
      <c r="DSQ70"/>
      <c r="DSR70"/>
      <c r="DSS70"/>
      <c r="DST70"/>
      <c r="DSU70"/>
      <c r="DSV70"/>
      <c r="DSW70"/>
      <c r="DSX70"/>
      <c r="DSY70"/>
      <c r="DSZ70"/>
      <c r="DTA70"/>
      <c r="DTB70"/>
      <c r="DTC70"/>
      <c r="DTD70"/>
      <c r="DTE70"/>
      <c r="DTF70"/>
      <c r="DTG70"/>
      <c r="DTH70"/>
      <c r="DTI70"/>
      <c r="DTJ70"/>
      <c r="DTK70"/>
      <c r="DTL70"/>
      <c r="DTM70"/>
      <c r="DTN70"/>
      <c r="DTO70"/>
      <c r="DTP70"/>
      <c r="DTQ70"/>
      <c r="DTR70"/>
      <c r="DTS70"/>
      <c r="DTT70"/>
      <c r="DTU70"/>
      <c r="DTV70"/>
      <c r="DTW70"/>
      <c r="DTX70"/>
      <c r="DTY70"/>
      <c r="DTZ70"/>
      <c r="DUA70"/>
      <c r="DUB70"/>
      <c r="DUC70"/>
      <c r="DUD70"/>
      <c r="DUE70"/>
      <c r="DUF70"/>
      <c r="DUG70"/>
      <c r="DUH70"/>
      <c r="DUI70"/>
      <c r="DUJ70"/>
      <c r="DUK70"/>
      <c r="DUL70"/>
      <c r="DUM70"/>
      <c r="DUN70"/>
      <c r="DUO70"/>
      <c r="DUP70"/>
      <c r="DUQ70"/>
      <c r="DUR70"/>
      <c r="DUS70"/>
      <c r="DUT70"/>
      <c r="DUU70"/>
      <c r="DUV70"/>
      <c r="DUW70"/>
      <c r="DUX70"/>
      <c r="DUY70"/>
      <c r="DUZ70"/>
      <c r="DVA70"/>
      <c r="DVB70"/>
      <c r="DVC70"/>
      <c r="DVD70"/>
      <c r="DVE70"/>
      <c r="DVF70"/>
      <c r="DVG70"/>
      <c r="DVH70"/>
      <c r="DVI70"/>
      <c r="DVJ70"/>
      <c r="DVK70"/>
      <c r="DVL70"/>
      <c r="DVM70"/>
      <c r="DVN70"/>
      <c r="DVO70"/>
      <c r="DVP70"/>
      <c r="DVQ70"/>
      <c r="DVR70"/>
      <c r="DVS70"/>
      <c r="DVT70"/>
      <c r="DVU70"/>
      <c r="DVV70"/>
      <c r="DVW70"/>
      <c r="DVX70"/>
      <c r="DVY70"/>
      <c r="DVZ70"/>
      <c r="DWA70"/>
      <c r="DWB70"/>
      <c r="DWC70"/>
      <c r="DWD70"/>
      <c r="DWE70"/>
      <c r="DWF70"/>
      <c r="DWG70"/>
      <c r="DWH70"/>
      <c r="DWI70"/>
      <c r="DWJ70"/>
      <c r="DWK70"/>
      <c r="DWL70"/>
      <c r="DWM70"/>
      <c r="DWN70"/>
      <c r="DWO70"/>
      <c r="DWP70"/>
      <c r="DWQ70"/>
      <c r="DWR70"/>
      <c r="DWS70"/>
      <c r="DWT70"/>
      <c r="DWU70"/>
      <c r="DWV70"/>
      <c r="DWW70"/>
      <c r="DWX70"/>
      <c r="DWY70"/>
      <c r="DWZ70"/>
      <c r="DXA70"/>
      <c r="DXB70"/>
      <c r="DXC70"/>
      <c r="DXD70"/>
      <c r="DXE70"/>
      <c r="DXF70"/>
      <c r="DXG70"/>
      <c r="DXH70"/>
      <c r="DXI70"/>
      <c r="DXJ70"/>
      <c r="DXK70"/>
      <c r="DXL70"/>
      <c r="DXM70"/>
      <c r="DXN70"/>
      <c r="DXO70"/>
      <c r="DXP70"/>
      <c r="DXQ70"/>
      <c r="DXR70"/>
      <c r="DXS70"/>
      <c r="DXT70"/>
      <c r="DXU70"/>
      <c r="DXV70"/>
      <c r="DXW70"/>
      <c r="DXX70"/>
      <c r="DXY70"/>
      <c r="DXZ70"/>
      <c r="DYA70"/>
      <c r="DYB70"/>
      <c r="DYC70"/>
      <c r="DYD70"/>
      <c r="DYE70"/>
      <c r="DYF70"/>
      <c r="DYG70"/>
      <c r="DYH70"/>
      <c r="DYI70"/>
      <c r="DYJ70"/>
      <c r="DYK70"/>
      <c r="DYL70"/>
      <c r="DYM70"/>
      <c r="DYN70"/>
      <c r="DYO70"/>
      <c r="DYP70"/>
      <c r="DYQ70"/>
      <c r="DYR70"/>
      <c r="DYS70"/>
      <c r="DYT70"/>
      <c r="DYU70"/>
      <c r="DYV70"/>
      <c r="DYW70"/>
      <c r="DYX70"/>
      <c r="DYY70"/>
      <c r="DYZ70"/>
      <c r="DZA70"/>
      <c r="DZB70"/>
      <c r="DZC70"/>
      <c r="DZD70"/>
      <c r="DZE70"/>
      <c r="DZF70"/>
      <c r="DZG70"/>
      <c r="DZH70"/>
      <c r="DZI70"/>
      <c r="DZJ70"/>
      <c r="DZK70"/>
      <c r="DZL70"/>
      <c r="DZM70"/>
      <c r="DZN70"/>
      <c r="DZO70"/>
      <c r="DZP70"/>
      <c r="DZQ70"/>
      <c r="DZR70"/>
      <c r="DZS70"/>
      <c r="DZT70"/>
      <c r="DZU70"/>
      <c r="DZV70"/>
      <c r="DZW70"/>
      <c r="DZX70"/>
      <c r="DZY70"/>
      <c r="DZZ70"/>
      <c r="EAA70"/>
      <c r="EAB70"/>
      <c r="EAC70"/>
      <c r="EAD70"/>
      <c r="EAE70"/>
      <c r="EAF70"/>
      <c r="EAG70"/>
      <c r="EAH70"/>
      <c r="EAI70"/>
      <c r="EAJ70"/>
      <c r="EAK70"/>
      <c r="EAL70"/>
      <c r="EAM70"/>
      <c r="EAN70"/>
      <c r="EAO70"/>
      <c r="EAP70"/>
      <c r="EAQ70"/>
      <c r="EAR70"/>
      <c r="EAS70"/>
      <c r="EAT70"/>
      <c r="EAU70"/>
      <c r="EAV70"/>
      <c r="EAW70"/>
      <c r="EAX70"/>
      <c r="EAY70"/>
      <c r="EAZ70"/>
      <c r="EBA70"/>
      <c r="EBB70"/>
      <c r="EBC70"/>
      <c r="EBD70"/>
      <c r="EBE70"/>
      <c r="EBF70"/>
      <c r="EBG70"/>
      <c r="EBH70"/>
      <c r="EBI70"/>
      <c r="EBJ70"/>
      <c r="EBK70"/>
      <c r="EBL70"/>
      <c r="EBM70"/>
      <c r="EBN70"/>
      <c r="EBO70"/>
      <c r="EBP70"/>
      <c r="EBQ70"/>
      <c r="EBR70"/>
      <c r="EBS70"/>
      <c r="EBT70"/>
      <c r="EBU70"/>
      <c r="EBV70"/>
      <c r="EBW70"/>
      <c r="EBX70"/>
      <c r="EBY70"/>
      <c r="EBZ70"/>
      <c r="ECA70"/>
      <c r="ECB70"/>
      <c r="ECC70"/>
      <c r="ECD70"/>
      <c r="ECE70"/>
      <c r="ECF70"/>
      <c r="ECG70"/>
      <c r="ECH70"/>
      <c r="ECI70"/>
      <c r="ECJ70"/>
      <c r="ECK70"/>
      <c r="ECL70"/>
      <c r="ECM70"/>
      <c r="ECN70"/>
      <c r="ECO70"/>
      <c r="ECP70"/>
      <c r="ECQ70"/>
      <c r="ECR70"/>
      <c r="ECS70"/>
      <c r="ECT70"/>
      <c r="ECU70"/>
      <c r="ECV70"/>
      <c r="ECW70"/>
      <c r="ECX70"/>
      <c r="ECY70"/>
      <c r="ECZ70"/>
      <c r="EDA70"/>
      <c r="EDB70"/>
      <c r="EDC70"/>
      <c r="EDD70"/>
      <c r="EDE70"/>
      <c r="EDF70"/>
      <c r="EDG70"/>
      <c r="EDH70"/>
      <c r="EDI70"/>
      <c r="EDJ70"/>
      <c r="EDK70"/>
      <c r="EDL70"/>
      <c r="EDM70"/>
      <c r="EDN70"/>
      <c r="EDO70"/>
      <c r="EDP70"/>
      <c r="EDQ70"/>
      <c r="EDR70"/>
      <c r="EDS70"/>
      <c r="EDT70"/>
      <c r="EDU70"/>
      <c r="EDV70"/>
      <c r="EDW70"/>
      <c r="EDX70"/>
      <c r="EDY70"/>
      <c r="EDZ70"/>
      <c r="EEA70"/>
      <c r="EEB70"/>
      <c r="EEC70"/>
      <c r="EED70"/>
      <c r="EEE70"/>
      <c r="EEF70"/>
      <c r="EEG70"/>
      <c r="EEH70"/>
      <c r="EEI70"/>
      <c r="EEJ70"/>
      <c r="EEK70"/>
      <c r="EEL70"/>
      <c r="EEM70"/>
      <c r="EEN70"/>
      <c r="EEO70"/>
      <c r="EEP70"/>
      <c r="EEQ70"/>
      <c r="EER70"/>
      <c r="EES70"/>
      <c r="EET70"/>
      <c r="EEU70"/>
      <c r="EEV70"/>
      <c r="EEW70"/>
      <c r="EEX70"/>
      <c r="EEY70"/>
      <c r="EEZ70"/>
      <c r="EFA70"/>
      <c r="EFB70"/>
      <c r="EFC70"/>
      <c r="EFD70"/>
      <c r="EFE70"/>
      <c r="EFF70"/>
      <c r="EFG70"/>
      <c r="EFH70"/>
      <c r="EFI70"/>
      <c r="EFJ70"/>
      <c r="EFK70"/>
      <c r="EFL70"/>
      <c r="EFM70"/>
      <c r="EFN70"/>
      <c r="EFO70"/>
      <c r="EFP70"/>
      <c r="EFQ70"/>
      <c r="EFR70"/>
      <c r="EFS70"/>
      <c r="EFT70"/>
      <c r="EFU70"/>
      <c r="EFV70"/>
      <c r="EFW70"/>
      <c r="EFX70"/>
      <c r="EFY70"/>
      <c r="EFZ70"/>
      <c r="EGA70"/>
      <c r="EGB70"/>
      <c r="EGC70"/>
      <c r="EGD70"/>
      <c r="EGE70"/>
      <c r="EGF70"/>
      <c r="EGG70"/>
      <c r="EGH70"/>
      <c r="EGI70"/>
      <c r="EGJ70"/>
      <c r="EGK70"/>
      <c r="EGL70"/>
      <c r="EGM70"/>
      <c r="EGN70"/>
      <c r="EGO70"/>
      <c r="EGP70"/>
      <c r="EGQ70"/>
      <c r="EGR70"/>
      <c r="EGS70"/>
      <c r="EGT70"/>
      <c r="EGU70"/>
      <c r="EGV70"/>
      <c r="EGW70"/>
      <c r="EGX70"/>
      <c r="EGY70"/>
      <c r="EGZ70"/>
      <c r="EHA70"/>
      <c r="EHB70"/>
      <c r="EHC70"/>
      <c r="EHD70"/>
      <c r="EHE70"/>
      <c r="EHF70"/>
      <c r="EHG70"/>
      <c r="EHH70"/>
      <c r="EHI70"/>
      <c r="EHJ70"/>
      <c r="EHK70"/>
      <c r="EHL70"/>
      <c r="EHM70"/>
      <c r="EHN70"/>
      <c r="EHO70"/>
      <c r="EHP70"/>
      <c r="EHQ70"/>
      <c r="EHR70"/>
      <c r="EHS70"/>
      <c r="EHT70"/>
      <c r="EHU70"/>
      <c r="EHV70"/>
      <c r="EHW70"/>
      <c r="EHX70"/>
      <c r="EHY70"/>
      <c r="EHZ70"/>
      <c r="EIA70"/>
      <c r="EIB70"/>
      <c r="EIC70"/>
      <c r="EID70"/>
      <c r="EIE70"/>
      <c r="EIF70"/>
      <c r="EIG70"/>
      <c r="EIH70"/>
      <c r="EII70"/>
      <c r="EIJ70"/>
      <c r="EIK70"/>
      <c r="EIL70"/>
      <c r="EIM70"/>
      <c r="EIN70"/>
      <c r="EIO70"/>
      <c r="EIP70"/>
      <c r="EIQ70"/>
      <c r="EIR70"/>
      <c r="EIS70"/>
      <c r="EIT70"/>
      <c r="EIU70"/>
      <c r="EIV70"/>
      <c r="EIW70"/>
      <c r="EIX70"/>
      <c r="EIY70"/>
      <c r="EIZ70"/>
      <c r="EJA70"/>
      <c r="EJB70"/>
      <c r="EJC70"/>
      <c r="EJD70"/>
      <c r="EJE70"/>
      <c r="EJF70"/>
      <c r="EJG70"/>
      <c r="EJH70"/>
      <c r="EJI70"/>
      <c r="EJJ70"/>
      <c r="EJK70"/>
      <c r="EJL70"/>
      <c r="EJM70"/>
      <c r="EJN70"/>
      <c r="EJO70"/>
      <c r="EJP70"/>
      <c r="EJQ70"/>
      <c r="EJR70"/>
      <c r="EJS70"/>
      <c r="EJT70"/>
      <c r="EJU70"/>
      <c r="EJV70"/>
      <c r="EJW70"/>
      <c r="EJX70"/>
      <c r="EJY70"/>
      <c r="EJZ70"/>
      <c r="EKA70"/>
      <c r="EKB70"/>
      <c r="EKC70"/>
      <c r="EKD70"/>
      <c r="EKE70"/>
      <c r="EKF70"/>
      <c r="EKG70"/>
      <c r="EKH70"/>
      <c r="EKI70"/>
      <c r="EKJ70"/>
      <c r="EKK70"/>
      <c r="EKL70"/>
      <c r="EKM70"/>
      <c r="EKN70"/>
      <c r="EKO70"/>
      <c r="EKP70"/>
      <c r="EKQ70"/>
      <c r="EKR70"/>
      <c r="EKS70"/>
      <c r="EKT70"/>
      <c r="EKU70"/>
      <c r="EKV70"/>
      <c r="EKW70"/>
      <c r="EKX70"/>
      <c r="EKY70"/>
      <c r="EKZ70"/>
      <c r="ELA70"/>
      <c r="ELB70"/>
      <c r="ELC70"/>
      <c r="ELD70"/>
      <c r="ELE70"/>
      <c r="ELF70"/>
      <c r="ELG70"/>
      <c r="ELH70"/>
      <c r="ELI70"/>
      <c r="ELJ70"/>
      <c r="ELK70"/>
      <c r="ELL70"/>
      <c r="ELM70"/>
      <c r="ELN70"/>
      <c r="ELO70"/>
      <c r="ELP70"/>
      <c r="ELQ70"/>
      <c r="ELR70"/>
      <c r="ELS70"/>
      <c r="ELT70"/>
      <c r="ELU70"/>
      <c r="ELV70"/>
      <c r="ELW70"/>
      <c r="ELX70"/>
      <c r="ELY70"/>
      <c r="ELZ70"/>
      <c r="EMA70"/>
      <c r="EMB70"/>
      <c r="EMC70"/>
      <c r="EMD70"/>
      <c r="EME70"/>
      <c r="EMF70"/>
      <c r="EMG70"/>
      <c r="EMH70"/>
      <c r="EMI70"/>
      <c r="EMJ70"/>
      <c r="EMK70"/>
      <c r="EML70"/>
      <c r="EMM70"/>
      <c r="EMN70"/>
      <c r="EMO70"/>
      <c r="EMP70"/>
      <c r="EMQ70"/>
      <c r="EMR70"/>
      <c r="EMS70"/>
      <c r="EMT70"/>
      <c r="EMU70"/>
      <c r="EMV70"/>
      <c r="EMW70"/>
      <c r="EMX70"/>
      <c r="EMY70"/>
      <c r="EMZ70"/>
      <c r="ENA70"/>
      <c r="ENB70"/>
      <c r="ENC70"/>
      <c r="END70"/>
      <c r="ENE70"/>
      <c r="ENF70"/>
      <c r="ENG70"/>
      <c r="ENH70"/>
      <c r="ENI70"/>
      <c r="ENJ70"/>
      <c r="ENK70"/>
      <c r="ENL70"/>
      <c r="ENM70"/>
      <c r="ENN70"/>
      <c r="ENO70"/>
      <c r="ENP70"/>
      <c r="ENQ70"/>
      <c r="ENR70"/>
      <c r="ENS70"/>
      <c r="ENT70"/>
      <c r="ENU70"/>
      <c r="ENV70"/>
      <c r="ENW70"/>
      <c r="ENX70"/>
      <c r="ENY70"/>
      <c r="ENZ70"/>
      <c r="EOA70"/>
      <c r="EOB70"/>
      <c r="EOC70"/>
      <c r="EOD70"/>
      <c r="EOE70"/>
      <c r="EOF70"/>
      <c r="EOG70"/>
      <c r="EOH70"/>
      <c r="EOI70"/>
      <c r="EOJ70"/>
      <c r="EOK70"/>
      <c r="EOL70"/>
      <c r="EOM70"/>
      <c r="EON70"/>
      <c r="EOO70"/>
      <c r="EOP70"/>
      <c r="EOQ70"/>
      <c r="EOR70"/>
      <c r="EOS70"/>
      <c r="EOT70"/>
      <c r="EOU70"/>
      <c r="EOV70"/>
      <c r="EOW70"/>
      <c r="EOX70"/>
      <c r="EOY70"/>
      <c r="EOZ70"/>
      <c r="EPA70"/>
      <c r="EPB70"/>
      <c r="EPC70"/>
      <c r="EPD70"/>
      <c r="EPE70"/>
      <c r="EPF70"/>
      <c r="EPG70"/>
      <c r="EPH70"/>
      <c r="EPI70"/>
      <c r="EPJ70"/>
      <c r="EPK70"/>
      <c r="EPL70"/>
      <c r="EPM70"/>
      <c r="EPN70"/>
      <c r="EPO70"/>
      <c r="EPP70"/>
      <c r="EPQ70"/>
      <c r="EPR70"/>
      <c r="EPS70"/>
      <c r="EPT70"/>
      <c r="EPU70"/>
      <c r="EPV70"/>
      <c r="EPW70"/>
      <c r="EPX70"/>
      <c r="EPY70"/>
      <c r="EPZ70"/>
      <c r="EQA70"/>
      <c r="EQB70"/>
      <c r="EQC70"/>
      <c r="EQD70"/>
      <c r="EQE70"/>
      <c r="EQF70"/>
      <c r="EQG70"/>
      <c r="EQH70"/>
      <c r="EQI70"/>
      <c r="EQJ70"/>
      <c r="EQK70"/>
      <c r="EQL70"/>
      <c r="EQM70"/>
      <c r="EQN70"/>
      <c r="EQO70"/>
      <c r="EQP70"/>
      <c r="EQQ70"/>
      <c r="EQR70"/>
      <c r="EQS70"/>
      <c r="EQT70"/>
      <c r="EQU70"/>
      <c r="EQV70"/>
      <c r="EQW70"/>
      <c r="EQX70"/>
      <c r="EQY70"/>
      <c r="EQZ70"/>
      <c r="ERA70"/>
      <c r="ERB70"/>
      <c r="ERC70"/>
      <c r="ERD70"/>
      <c r="ERE70"/>
      <c r="ERF70"/>
      <c r="ERG70"/>
      <c r="ERH70"/>
      <c r="ERI70"/>
      <c r="ERJ70"/>
      <c r="ERK70"/>
      <c r="ERL70"/>
      <c r="ERM70"/>
      <c r="ERN70"/>
      <c r="ERO70"/>
      <c r="ERP70"/>
      <c r="ERQ70"/>
      <c r="ERR70"/>
      <c r="ERS70"/>
      <c r="ERT70"/>
      <c r="ERU70"/>
      <c r="ERV70"/>
      <c r="ERW70"/>
      <c r="ERX70"/>
      <c r="ERY70"/>
      <c r="ERZ70"/>
      <c r="ESA70"/>
      <c r="ESB70"/>
      <c r="ESC70"/>
      <c r="ESD70"/>
      <c r="ESE70"/>
      <c r="ESF70"/>
      <c r="ESG70"/>
      <c r="ESH70"/>
      <c r="ESI70"/>
      <c r="ESJ70"/>
      <c r="ESK70"/>
      <c r="ESL70"/>
      <c r="ESM70"/>
      <c r="ESN70"/>
      <c r="ESO70"/>
      <c r="ESP70"/>
      <c r="ESQ70"/>
      <c r="ESR70"/>
      <c r="ESS70"/>
      <c r="EST70"/>
      <c r="ESU70"/>
      <c r="ESV70"/>
      <c r="ESW70"/>
      <c r="ESX70"/>
      <c r="ESY70"/>
      <c r="ESZ70"/>
      <c r="ETA70"/>
      <c r="ETB70"/>
      <c r="ETC70"/>
      <c r="ETD70"/>
      <c r="ETE70"/>
      <c r="ETF70"/>
      <c r="ETG70"/>
      <c r="ETH70"/>
      <c r="ETI70"/>
      <c r="ETJ70"/>
      <c r="ETK70"/>
      <c r="ETL70"/>
      <c r="ETM70"/>
      <c r="ETN70"/>
      <c r="ETO70"/>
      <c r="ETP70"/>
      <c r="ETQ70"/>
      <c r="ETR70"/>
      <c r="ETS70"/>
      <c r="ETT70"/>
      <c r="ETU70"/>
      <c r="ETV70"/>
      <c r="ETW70"/>
      <c r="ETX70"/>
      <c r="ETY70"/>
      <c r="ETZ70"/>
      <c r="EUA70"/>
      <c r="EUB70"/>
      <c r="EUC70"/>
      <c r="EUD70"/>
      <c r="EUE70"/>
      <c r="EUF70"/>
      <c r="EUG70"/>
      <c r="EUH70"/>
      <c r="EUI70"/>
      <c r="EUJ70"/>
      <c r="EUK70"/>
      <c r="EUL70"/>
      <c r="EUM70"/>
      <c r="EUN70"/>
      <c r="EUO70"/>
      <c r="EUP70"/>
      <c r="EUQ70"/>
      <c r="EUR70"/>
      <c r="EUS70"/>
      <c r="EUT70"/>
      <c r="EUU70"/>
      <c r="EUV70"/>
      <c r="EUW70"/>
      <c r="EUX70"/>
      <c r="EUY70"/>
      <c r="EUZ70"/>
      <c r="EVA70"/>
      <c r="EVB70"/>
      <c r="EVC70"/>
      <c r="EVD70"/>
      <c r="EVE70"/>
      <c r="EVF70"/>
      <c r="EVG70"/>
      <c r="EVH70"/>
      <c r="EVI70"/>
      <c r="EVJ70"/>
      <c r="EVK70"/>
      <c r="EVL70"/>
      <c r="EVM70"/>
      <c r="EVN70"/>
      <c r="EVO70"/>
      <c r="EVP70"/>
      <c r="EVQ70"/>
      <c r="EVR70"/>
      <c r="EVS70"/>
      <c r="EVT70"/>
      <c r="EVU70"/>
      <c r="EVV70"/>
      <c r="EVW70"/>
      <c r="EVX70"/>
      <c r="EVY70"/>
      <c r="EVZ70"/>
      <c r="EWA70"/>
      <c r="EWB70"/>
      <c r="EWC70"/>
      <c r="EWD70"/>
      <c r="EWE70"/>
      <c r="EWF70"/>
      <c r="EWG70"/>
      <c r="EWH70"/>
      <c r="EWI70"/>
      <c r="EWJ70"/>
      <c r="EWK70"/>
      <c r="EWL70"/>
      <c r="EWM70"/>
      <c r="EWN70"/>
      <c r="EWO70"/>
      <c r="EWP70"/>
      <c r="EWQ70"/>
      <c r="EWR70"/>
      <c r="EWS70"/>
      <c r="EWT70"/>
      <c r="EWU70"/>
      <c r="EWV70"/>
      <c r="EWW70"/>
      <c r="EWX70"/>
      <c r="EWY70"/>
      <c r="EWZ70"/>
      <c r="EXA70"/>
      <c r="EXB70"/>
      <c r="EXC70"/>
      <c r="EXD70"/>
      <c r="EXE70"/>
      <c r="EXF70"/>
      <c r="EXG70"/>
      <c r="EXH70"/>
      <c r="EXI70"/>
      <c r="EXJ70"/>
      <c r="EXK70"/>
      <c r="EXL70"/>
      <c r="EXM70"/>
      <c r="EXN70"/>
      <c r="EXO70"/>
      <c r="EXP70"/>
      <c r="EXQ70"/>
      <c r="EXR70"/>
      <c r="EXS70"/>
      <c r="EXT70"/>
      <c r="EXU70"/>
      <c r="EXV70"/>
      <c r="EXW70"/>
      <c r="EXX70"/>
      <c r="EXY70"/>
      <c r="EXZ70"/>
      <c r="EYA70"/>
      <c r="EYB70"/>
      <c r="EYC70"/>
      <c r="EYD70"/>
      <c r="EYE70"/>
      <c r="EYF70"/>
      <c r="EYG70"/>
      <c r="EYH70"/>
      <c r="EYI70"/>
      <c r="EYJ70"/>
      <c r="EYK70"/>
      <c r="EYL70"/>
      <c r="EYM70"/>
      <c r="EYN70"/>
      <c r="EYO70"/>
      <c r="EYP70"/>
      <c r="EYQ70"/>
      <c r="EYR70"/>
      <c r="EYS70"/>
      <c r="EYT70"/>
      <c r="EYU70"/>
      <c r="EYV70"/>
      <c r="EYW70"/>
      <c r="EYX70"/>
      <c r="EYY70"/>
      <c r="EYZ70"/>
      <c r="EZA70"/>
      <c r="EZB70"/>
      <c r="EZC70"/>
      <c r="EZD70"/>
      <c r="EZE70"/>
      <c r="EZF70"/>
      <c r="EZG70"/>
      <c r="EZH70"/>
      <c r="EZI70"/>
      <c r="EZJ70"/>
      <c r="EZK70"/>
      <c r="EZL70"/>
      <c r="EZM70"/>
      <c r="EZN70"/>
      <c r="EZO70"/>
      <c r="EZP70"/>
      <c r="EZQ70"/>
      <c r="EZR70"/>
      <c r="EZS70"/>
      <c r="EZT70"/>
      <c r="EZU70"/>
      <c r="EZV70"/>
      <c r="EZW70"/>
      <c r="EZX70"/>
      <c r="EZY70"/>
      <c r="EZZ70"/>
      <c r="FAA70"/>
      <c r="FAB70"/>
      <c r="FAC70"/>
      <c r="FAD70"/>
      <c r="FAE70"/>
      <c r="FAF70"/>
      <c r="FAG70"/>
      <c r="FAH70"/>
      <c r="FAI70"/>
      <c r="FAJ70"/>
      <c r="FAK70"/>
      <c r="FAL70"/>
      <c r="FAM70"/>
      <c r="FAN70"/>
      <c r="FAO70"/>
      <c r="FAP70"/>
      <c r="FAQ70"/>
      <c r="FAR70"/>
      <c r="FAS70"/>
      <c r="FAT70"/>
      <c r="FAU70"/>
      <c r="FAV70"/>
      <c r="FAW70"/>
      <c r="FAX70"/>
      <c r="FAY70"/>
      <c r="FAZ70"/>
      <c r="FBA70"/>
      <c r="FBB70"/>
      <c r="FBC70"/>
      <c r="FBD70"/>
      <c r="FBE70"/>
      <c r="FBF70"/>
      <c r="FBG70"/>
      <c r="FBH70"/>
      <c r="FBI70"/>
      <c r="FBJ70"/>
      <c r="FBK70"/>
      <c r="FBL70"/>
      <c r="FBM70"/>
      <c r="FBN70"/>
      <c r="FBO70"/>
      <c r="FBP70"/>
      <c r="FBQ70"/>
      <c r="FBR70"/>
      <c r="FBS70"/>
      <c r="FBT70"/>
      <c r="FBU70"/>
      <c r="FBV70"/>
      <c r="FBW70"/>
      <c r="FBX70"/>
      <c r="FBY70"/>
      <c r="FBZ70"/>
      <c r="FCA70"/>
      <c r="FCB70"/>
      <c r="FCC70"/>
      <c r="FCD70"/>
      <c r="FCE70"/>
      <c r="FCF70"/>
      <c r="FCG70"/>
      <c r="FCH70"/>
      <c r="FCI70"/>
      <c r="FCJ70"/>
      <c r="FCK70"/>
      <c r="FCL70"/>
      <c r="FCM70"/>
      <c r="FCN70"/>
      <c r="FCO70"/>
      <c r="FCP70"/>
      <c r="FCQ70"/>
      <c r="FCR70"/>
      <c r="FCS70"/>
      <c r="FCT70"/>
      <c r="FCU70"/>
      <c r="FCV70"/>
      <c r="FCW70"/>
      <c r="FCX70"/>
      <c r="FCY70"/>
      <c r="FCZ70"/>
      <c r="FDA70"/>
      <c r="FDB70"/>
      <c r="FDC70"/>
      <c r="FDD70"/>
      <c r="FDE70"/>
      <c r="FDF70"/>
      <c r="FDG70"/>
      <c r="FDH70"/>
      <c r="FDI70"/>
      <c r="FDJ70"/>
      <c r="FDK70"/>
      <c r="FDL70"/>
      <c r="FDM70"/>
      <c r="FDN70"/>
      <c r="FDO70"/>
      <c r="FDP70"/>
      <c r="FDQ70"/>
      <c r="FDR70"/>
      <c r="FDS70"/>
      <c r="FDT70"/>
      <c r="FDU70"/>
      <c r="FDV70"/>
      <c r="FDW70"/>
      <c r="FDX70"/>
      <c r="FDY70"/>
      <c r="FDZ70"/>
      <c r="FEA70"/>
      <c r="FEB70"/>
      <c r="FEC70"/>
      <c r="FED70"/>
      <c r="FEE70"/>
      <c r="FEF70"/>
      <c r="FEG70"/>
      <c r="FEH70"/>
      <c r="FEI70"/>
      <c r="FEJ70"/>
      <c r="FEK70"/>
      <c r="FEL70"/>
      <c r="FEM70"/>
      <c r="FEN70"/>
      <c r="FEO70"/>
      <c r="FEP70"/>
      <c r="FEQ70"/>
      <c r="FER70"/>
      <c r="FES70"/>
      <c r="FET70"/>
      <c r="FEU70"/>
      <c r="FEV70"/>
      <c r="FEW70"/>
      <c r="FEX70"/>
      <c r="FEY70"/>
      <c r="FEZ70"/>
      <c r="FFA70"/>
      <c r="FFB70"/>
      <c r="FFC70"/>
      <c r="FFD70"/>
      <c r="FFE70"/>
      <c r="FFF70"/>
      <c r="FFG70"/>
      <c r="FFH70"/>
      <c r="FFI70"/>
      <c r="FFJ70"/>
      <c r="FFK70"/>
      <c r="FFL70"/>
      <c r="FFM70"/>
      <c r="FFN70"/>
      <c r="FFO70"/>
      <c r="FFP70"/>
      <c r="FFQ70"/>
      <c r="FFR70"/>
      <c r="FFS70"/>
      <c r="FFT70"/>
      <c r="FFU70"/>
      <c r="FFV70"/>
      <c r="FFW70"/>
      <c r="FFX70"/>
      <c r="FFY70"/>
      <c r="FFZ70"/>
      <c r="FGA70"/>
      <c r="FGB70"/>
      <c r="FGC70"/>
      <c r="FGD70"/>
      <c r="FGE70"/>
      <c r="FGF70"/>
      <c r="FGG70"/>
      <c r="FGH70"/>
      <c r="FGI70"/>
      <c r="FGJ70"/>
      <c r="FGK70"/>
      <c r="FGL70"/>
      <c r="FGM70"/>
      <c r="FGN70"/>
      <c r="FGO70"/>
      <c r="FGP70"/>
      <c r="FGQ70"/>
      <c r="FGR70"/>
      <c r="FGS70"/>
      <c r="FGT70"/>
      <c r="FGU70"/>
      <c r="FGV70"/>
      <c r="FGW70"/>
      <c r="FGX70"/>
      <c r="FGY70"/>
      <c r="FGZ70"/>
      <c r="FHA70"/>
      <c r="FHB70"/>
      <c r="FHC70"/>
      <c r="FHD70"/>
      <c r="FHE70"/>
      <c r="FHF70"/>
      <c r="FHG70"/>
      <c r="FHH70"/>
      <c r="FHI70"/>
      <c r="FHJ70"/>
      <c r="FHK70"/>
      <c r="FHL70"/>
      <c r="FHM70"/>
      <c r="FHN70"/>
      <c r="FHO70"/>
      <c r="FHP70"/>
      <c r="FHQ70"/>
      <c r="FHR70"/>
      <c r="FHS70"/>
      <c r="FHT70"/>
      <c r="FHU70"/>
      <c r="FHV70"/>
      <c r="FHW70"/>
      <c r="FHX70"/>
      <c r="FHY70"/>
      <c r="FHZ70"/>
      <c r="FIA70"/>
      <c r="FIB70"/>
      <c r="FIC70"/>
      <c r="FID70"/>
      <c r="FIE70"/>
      <c r="FIF70"/>
      <c r="FIG70"/>
      <c r="FIH70"/>
      <c r="FII70"/>
      <c r="FIJ70"/>
      <c r="FIK70"/>
      <c r="FIL70"/>
      <c r="FIM70"/>
      <c r="FIN70"/>
      <c r="FIO70"/>
      <c r="FIP70"/>
      <c r="FIQ70"/>
      <c r="FIR70"/>
      <c r="FIS70"/>
      <c r="FIT70"/>
      <c r="FIU70"/>
      <c r="FIV70"/>
      <c r="FIW70"/>
      <c r="FIX70"/>
      <c r="FIY70"/>
      <c r="FIZ70"/>
      <c r="FJA70"/>
      <c r="FJB70"/>
      <c r="FJC70"/>
      <c r="FJD70"/>
      <c r="FJE70"/>
      <c r="FJF70"/>
      <c r="FJG70"/>
      <c r="FJH70"/>
      <c r="FJI70"/>
      <c r="FJJ70"/>
      <c r="FJK70"/>
      <c r="FJL70"/>
      <c r="FJM70"/>
      <c r="FJN70"/>
      <c r="FJO70"/>
      <c r="FJP70"/>
      <c r="FJQ70"/>
      <c r="FJR70"/>
      <c r="FJS70"/>
      <c r="FJT70"/>
      <c r="FJU70"/>
      <c r="FJV70"/>
      <c r="FJW70"/>
      <c r="FJX70"/>
      <c r="FJY70"/>
      <c r="FJZ70"/>
      <c r="FKA70"/>
      <c r="FKB70"/>
      <c r="FKC70"/>
      <c r="FKD70"/>
      <c r="FKE70"/>
      <c r="FKF70"/>
      <c r="FKG70"/>
      <c r="FKH70"/>
      <c r="FKI70"/>
      <c r="FKJ70"/>
      <c r="FKK70"/>
      <c r="FKL70"/>
      <c r="FKM70"/>
      <c r="FKN70"/>
      <c r="FKO70"/>
      <c r="FKP70"/>
      <c r="FKQ70"/>
      <c r="FKR70"/>
      <c r="FKS70"/>
      <c r="FKT70"/>
      <c r="FKU70"/>
      <c r="FKV70"/>
      <c r="FKW70"/>
      <c r="FKX70"/>
      <c r="FKY70"/>
      <c r="FKZ70"/>
      <c r="FLA70"/>
      <c r="FLB70"/>
      <c r="FLC70"/>
      <c r="FLD70"/>
      <c r="FLE70"/>
      <c r="FLF70"/>
      <c r="FLG70"/>
      <c r="FLH70"/>
      <c r="FLI70"/>
      <c r="FLJ70"/>
      <c r="FLK70"/>
      <c r="FLL70"/>
      <c r="FLM70"/>
      <c r="FLN70"/>
      <c r="FLO70"/>
      <c r="FLP70"/>
      <c r="FLQ70"/>
      <c r="FLR70"/>
      <c r="FLS70"/>
      <c r="FLT70"/>
      <c r="FLU70"/>
      <c r="FLV70"/>
      <c r="FLW70"/>
      <c r="FLX70"/>
      <c r="FLY70"/>
      <c r="FLZ70"/>
      <c r="FMA70"/>
      <c r="FMB70"/>
      <c r="FMC70"/>
      <c r="FMD70"/>
      <c r="FME70"/>
      <c r="FMF70"/>
      <c r="FMG70"/>
      <c r="FMH70"/>
      <c r="FMI70"/>
      <c r="FMJ70"/>
      <c r="FMK70"/>
      <c r="FML70"/>
      <c r="FMM70"/>
      <c r="FMN70"/>
      <c r="FMO70"/>
      <c r="FMP70"/>
      <c r="FMQ70"/>
      <c r="FMR70"/>
      <c r="FMS70"/>
      <c r="FMT70"/>
      <c r="FMU70"/>
      <c r="FMV70"/>
      <c r="FMW70"/>
      <c r="FMX70"/>
      <c r="FMY70"/>
      <c r="FMZ70"/>
      <c r="FNA70"/>
      <c r="FNB70"/>
      <c r="FNC70"/>
      <c r="FND70"/>
      <c r="FNE70"/>
      <c r="FNF70"/>
      <c r="FNG70"/>
      <c r="FNH70"/>
      <c r="FNI70"/>
      <c r="FNJ70"/>
      <c r="FNK70"/>
      <c r="FNL70"/>
      <c r="FNM70"/>
      <c r="FNN70"/>
      <c r="FNO70"/>
      <c r="FNP70"/>
      <c r="FNQ70"/>
      <c r="FNR70"/>
      <c r="FNS70"/>
      <c r="FNT70"/>
      <c r="FNU70"/>
      <c r="FNV70"/>
      <c r="FNW70"/>
      <c r="FNX70"/>
      <c r="FNY70"/>
      <c r="FNZ70"/>
      <c r="FOA70"/>
      <c r="FOB70"/>
      <c r="FOC70"/>
      <c r="FOD70"/>
      <c r="FOE70"/>
      <c r="FOF70"/>
      <c r="FOG70"/>
      <c r="FOH70"/>
      <c r="FOI70"/>
      <c r="FOJ70"/>
      <c r="FOK70"/>
      <c r="FOL70"/>
      <c r="FOM70"/>
      <c r="FON70"/>
      <c r="FOO70"/>
      <c r="FOP70"/>
      <c r="FOQ70"/>
      <c r="FOR70"/>
      <c r="FOS70"/>
      <c r="FOT70"/>
      <c r="FOU70"/>
      <c r="FOV70"/>
      <c r="FOW70"/>
      <c r="FOX70"/>
      <c r="FOY70"/>
      <c r="FOZ70"/>
      <c r="FPA70"/>
      <c r="FPB70"/>
      <c r="FPC70"/>
      <c r="FPD70"/>
      <c r="FPE70"/>
      <c r="FPF70"/>
      <c r="FPG70"/>
      <c r="FPH70"/>
      <c r="FPI70"/>
      <c r="FPJ70"/>
      <c r="FPK70"/>
      <c r="FPL70"/>
      <c r="FPM70"/>
      <c r="FPN70"/>
      <c r="FPO70"/>
      <c r="FPP70"/>
      <c r="FPQ70"/>
      <c r="FPR70"/>
      <c r="FPS70"/>
      <c r="FPT70"/>
      <c r="FPU70"/>
      <c r="FPV70"/>
      <c r="FPW70"/>
      <c r="FPX70"/>
      <c r="FPY70"/>
      <c r="FPZ70"/>
      <c r="FQA70"/>
      <c r="FQB70"/>
      <c r="FQC70"/>
      <c r="FQD70"/>
      <c r="FQE70"/>
      <c r="FQF70"/>
      <c r="FQG70"/>
      <c r="FQH70"/>
      <c r="FQI70"/>
      <c r="FQJ70"/>
      <c r="FQK70"/>
      <c r="FQL70"/>
      <c r="FQM70"/>
      <c r="FQN70"/>
      <c r="FQO70"/>
      <c r="FQP70"/>
      <c r="FQQ70"/>
      <c r="FQR70"/>
      <c r="FQS70"/>
      <c r="FQT70"/>
      <c r="FQU70"/>
      <c r="FQV70"/>
      <c r="FQW70"/>
      <c r="FQX70"/>
      <c r="FQY70"/>
      <c r="FQZ70"/>
      <c r="FRA70"/>
      <c r="FRB70"/>
      <c r="FRC70"/>
      <c r="FRD70"/>
      <c r="FRE70"/>
      <c r="FRF70"/>
      <c r="FRG70"/>
      <c r="FRH70"/>
      <c r="FRI70"/>
      <c r="FRJ70"/>
      <c r="FRK70"/>
      <c r="FRL70"/>
      <c r="FRM70"/>
      <c r="FRN70"/>
      <c r="FRO70"/>
      <c r="FRP70"/>
      <c r="FRQ70"/>
      <c r="FRR70"/>
      <c r="FRS70"/>
      <c r="FRT70"/>
      <c r="FRU70"/>
      <c r="FRV70"/>
      <c r="FRW70"/>
      <c r="FRX70"/>
      <c r="FRY70"/>
      <c r="FRZ70"/>
      <c r="FSA70"/>
      <c r="FSB70"/>
      <c r="FSC70"/>
      <c r="FSD70"/>
      <c r="FSE70"/>
      <c r="FSF70"/>
      <c r="FSG70"/>
      <c r="FSH70"/>
      <c r="FSI70"/>
      <c r="FSJ70"/>
      <c r="FSK70"/>
      <c r="FSL70"/>
      <c r="FSM70"/>
      <c r="FSN70"/>
      <c r="FSO70"/>
      <c r="FSP70"/>
      <c r="FSQ70"/>
      <c r="FSR70"/>
      <c r="FSS70"/>
      <c r="FST70"/>
      <c r="FSU70"/>
      <c r="FSV70"/>
      <c r="FSW70"/>
      <c r="FSX70"/>
      <c r="FSY70"/>
      <c r="FSZ70"/>
      <c r="FTA70"/>
      <c r="FTB70"/>
      <c r="FTC70"/>
      <c r="FTD70"/>
      <c r="FTE70"/>
      <c r="FTF70"/>
      <c r="FTG70"/>
      <c r="FTH70"/>
      <c r="FTI70"/>
      <c r="FTJ70"/>
      <c r="FTK70"/>
      <c r="FTL70"/>
      <c r="FTM70"/>
      <c r="FTN70"/>
      <c r="FTO70"/>
      <c r="FTP70"/>
      <c r="FTQ70"/>
      <c r="FTR70"/>
      <c r="FTS70"/>
      <c r="FTT70"/>
      <c r="FTU70"/>
      <c r="FTV70"/>
      <c r="FTW70"/>
      <c r="FTX70"/>
      <c r="FTY70"/>
      <c r="FTZ70"/>
      <c r="FUA70"/>
      <c r="FUB70"/>
      <c r="FUC70"/>
      <c r="FUD70"/>
      <c r="FUE70"/>
      <c r="FUF70"/>
      <c r="FUG70"/>
      <c r="FUH70"/>
      <c r="FUI70"/>
      <c r="FUJ70"/>
      <c r="FUK70"/>
      <c r="FUL70"/>
      <c r="FUM70"/>
      <c r="FUN70"/>
      <c r="FUO70"/>
      <c r="FUP70"/>
      <c r="FUQ70"/>
      <c r="FUR70"/>
      <c r="FUS70"/>
      <c r="FUT70"/>
      <c r="FUU70"/>
      <c r="FUV70"/>
      <c r="FUW70"/>
      <c r="FUX70"/>
      <c r="FUY70"/>
      <c r="FUZ70"/>
      <c r="FVA70"/>
      <c r="FVB70"/>
      <c r="FVC70"/>
      <c r="FVD70"/>
      <c r="FVE70"/>
      <c r="FVF70"/>
      <c r="FVG70"/>
      <c r="FVH70"/>
      <c r="FVI70"/>
      <c r="FVJ70"/>
      <c r="FVK70"/>
      <c r="FVL70"/>
      <c r="FVM70"/>
      <c r="FVN70"/>
      <c r="FVO70"/>
      <c r="FVP70"/>
      <c r="FVQ70"/>
      <c r="FVR70"/>
      <c r="FVS70"/>
      <c r="FVT70"/>
      <c r="FVU70"/>
      <c r="FVV70"/>
      <c r="FVW70"/>
      <c r="FVX70"/>
      <c r="FVY70"/>
      <c r="FVZ70"/>
      <c r="FWA70"/>
      <c r="FWB70"/>
      <c r="FWC70"/>
      <c r="FWD70"/>
      <c r="FWE70"/>
      <c r="FWF70"/>
      <c r="FWG70"/>
      <c r="FWH70"/>
      <c r="FWI70"/>
      <c r="FWJ70"/>
      <c r="FWK70"/>
      <c r="FWL70"/>
      <c r="FWM70"/>
      <c r="FWN70"/>
      <c r="FWO70"/>
      <c r="FWP70"/>
      <c r="FWQ70"/>
      <c r="FWR70"/>
      <c r="FWS70"/>
      <c r="FWT70"/>
      <c r="FWU70"/>
      <c r="FWV70"/>
      <c r="FWW70"/>
      <c r="FWX70"/>
      <c r="FWY70"/>
      <c r="FWZ70"/>
      <c r="FXA70"/>
      <c r="FXB70"/>
      <c r="FXC70"/>
      <c r="FXD70"/>
      <c r="FXE70"/>
      <c r="FXF70"/>
      <c r="FXG70"/>
      <c r="FXH70"/>
      <c r="FXI70"/>
      <c r="FXJ70"/>
      <c r="FXK70"/>
      <c r="FXL70"/>
      <c r="FXM70"/>
      <c r="FXN70"/>
      <c r="FXO70"/>
      <c r="FXP70"/>
      <c r="FXQ70"/>
      <c r="FXR70"/>
      <c r="FXS70"/>
      <c r="FXT70"/>
      <c r="FXU70"/>
      <c r="FXV70"/>
      <c r="FXW70"/>
      <c r="FXX70"/>
      <c r="FXY70"/>
      <c r="FXZ70"/>
      <c r="FYA70"/>
      <c r="FYB70"/>
      <c r="FYC70"/>
      <c r="FYD70"/>
      <c r="FYE70"/>
      <c r="FYF70"/>
      <c r="FYG70"/>
      <c r="FYH70"/>
      <c r="FYI70"/>
      <c r="FYJ70"/>
      <c r="FYK70"/>
      <c r="FYL70"/>
      <c r="FYM70"/>
      <c r="FYN70"/>
      <c r="FYO70"/>
      <c r="FYP70"/>
      <c r="FYQ70"/>
      <c r="FYR70"/>
      <c r="FYS70"/>
      <c r="FYT70"/>
      <c r="FYU70"/>
      <c r="FYV70"/>
      <c r="FYW70"/>
      <c r="FYX70"/>
      <c r="FYY70"/>
      <c r="FYZ70"/>
      <c r="FZA70"/>
      <c r="FZB70"/>
      <c r="FZC70"/>
      <c r="FZD70"/>
      <c r="FZE70"/>
      <c r="FZF70"/>
      <c r="FZG70"/>
      <c r="FZH70"/>
      <c r="FZI70"/>
      <c r="FZJ70"/>
      <c r="FZK70"/>
      <c r="FZL70"/>
      <c r="FZM70"/>
      <c r="FZN70"/>
      <c r="FZO70"/>
      <c r="FZP70"/>
      <c r="FZQ70"/>
      <c r="FZR70"/>
      <c r="FZS70"/>
      <c r="FZT70"/>
      <c r="FZU70"/>
      <c r="FZV70"/>
      <c r="FZW70"/>
      <c r="FZX70"/>
      <c r="FZY70"/>
      <c r="FZZ70"/>
      <c r="GAA70"/>
      <c r="GAB70"/>
      <c r="GAC70"/>
      <c r="GAD70"/>
      <c r="GAE70"/>
      <c r="GAF70"/>
      <c r="GAG70"/>
      <c r="GAH70"/>
      <c r="GAI70"/>
      <c r="GAJ70"/>
      <c r="GAK70"/>
      <c r="GAL70"/>
      <c r="GAM70"/>
      <c r="GAN70"/>
      <c r="GAO70"/>
      <c r="GAP70"/>
      <c r="GAQ70"/>
      <c r="GAR70"/>
      <c r="GAS70"/>
      <c r="GAT70"/>
      <c r="GAU70"/>
      <c r="GAV70"/>
      <c r="GAW70"/>
      <c r="GAX70"/>
      <c r="GAY70"/>
      <c r="GAZ70"/>
      <c r="GBA70"/>
      <c r="GBB70"/>
      <c r="GBC70"/>
      <c r="GBD70"/>
      <c r="GBE70"/>
      <c r="GBF70"/>
      <c r="GBG70"/>
      <c r="GBH70"/>
      <c r="GBI70"/>
      <c r="GBJ70"/>
      <c r="GBK70"/>
      <c r="GBL70"/>
      <c r="GBM70"/>
      <c r="GBN70"/>
      <c r="GBO70"/>
      <c r="GBP70"/>
      <c r="GBQ70"/>
      <c r="GBR70"/>
      <c r="GBS70"/>
      <c r="GBT70"/>
      <c r="GBU70"/>
      <c r="GBV70"/>
      <c r="GBW70"/>
      <c r="GBX70"/>
      <c r="GBY70"/>
      <c r="GBZ70"/>
      <c r="GCA70"/>
      <c r="GCB70"/>
      <c r="GCC70"/>
      <c r="GCD70"/>
      <c r="GCE70"/>
      <c r="GCF70"/>
      <c r="GCG70"/>
      <c r="GCH70"/>
      <c r="GCI70"/>
      <c r="GCJ70"/>
      <c r="GCK70"/>
      <c r="GCL70"/>
      <c r="GCM70"/>
      <c r="GCN70"/>
      <c r="GCO70"/>
      <c r="GCP70"/>
      <c r="GCQ70"/>
      <c r="GCR70"/>
      <c r="GCS70"/>
      <c r="GCT70"/>
      <c r="GCU70"/>
      <c r="GCV70"/>
      <c r="GCW70"/>
      <c r="GCX70"/>
      <c r="GCY70"/>
      <c r="GCZ70"/>
      <c r="GDA70"/>
      <c r="GDB70"/>
      <c r="GDC70"/>
      <c r="GDD70"/>
      <c r="GDE70"/>
      <c r="GDF70"/>
      <c r="GDG70"/>
      <c r="GDH70"/>
      <c r="GDI70"/>
      <c r="GDJ70"/>
      <c r="GDK70"/>
      <c r="GDL70"/>
      <c r="GDM70"/>
      <c r="GDN70"/>
      <c r="GDO70"/>
      <c r="GDP70"/>
      <c r="GDQ70"/>
      <c r="GDR70"/>
      <c r="GDS70"/>
      <c r="GDT70"/>
      <c r="GDU70"/>
      <c r="GDV70"/>
      <c r="GDW70"/>
      <c r="GDX70"/>
      <c r="GDY70"/>
      <c r="GDZ70"/>
      <c r="GEA70"/>
      <c r="GEB70"/>
      <c r="GEC70"/>
      <c r="GED70"/>
      <c r="GEE70"/>
      <c r="GEF70"/>
      <c r="GEG70"/>
      <c r="GEH70"/>
      <c r="GEI70"/>
      <c r="GEJ70"/>
      <c r="GEK70"/>
      <c r="GEL70"/>
      <c r="GEM70"/>
      <c r="GEN70"/>
      <c r="GEO70"/>
      <c r="GEP70"/>
      <c r="GEQ70"/>
      <c r="GER70"/>
      <c r="GES70"/>
      <c r="GET70"/>
      <c r="GEU70"/>
      <c r="GEV70"/>
      <c r="GEW70"/>
      <c r="GEX70"/>
      <c r="GEY70"/>
      <c r="GEZ70"/>
      <c r="GFA70"/>
      <c r="GFB70"/>
      <c r="GFC70"/>
      <c r="GFD70"/>
      <c r="GFE70"/>
      <c r="GFF70"/>
      <c r="GFG70"/>
      <c r="GFH70"/>
      <c r="GFI70"/>
      <c r="GFJ70"/>
      <c r="GFK70"/>
      <c r="GFL70"/>
      <c r="GFM70"/>
      <c r="GFN70"/>
      <c r="GFO70"/>
      <c r="GFP70"/>
      <c r="GFQ70"/>
      <c r="GFR70"/>
      <c r="GFS70"/>
      <c r="GFT70"/>
      <c r="GFU70"/>
      <c r="GFV70"/>
      <c r="GFW70"/>
      <c r="GFX70"/>
      <c r="GFY70"/>
      <c r="GFZ70"/>
      <c r="GGA70"/>
      <c r="GGB70"/>
      <c r="GGC70"/>
      <c r="GGD70"/>
      <c r="GGE70"/>
      <c r="GGF70"/>
      <c r="GGG70"/>
      <c r="GGH70"/>
      <c r="GGI70"/>
      <c r="GGJ70"/>
      <c r="GGK70"/>
      <c r="GGL70"/>
      <c r="GGM70"/>
      <c r="GGN70"/>
      <c r="GGO70"/>
      <c r="GGP70"/>
      <c r="GGQ70"/>
      <c r="GGR70"/>
      <c r="GGS70"/>
      <c r="GGT70"/>
      <c r="GGU70"/>
      <c r="GGV70"/>
      <c r="GGW70"/>
      <c r="GGX70"/>
      <c r="GGY70"/>
      <c r="GGZ70"/>
      <c r="GHA70"/>
      <c r="GHB70"/>
      <c r="GHC70"/>
      <c r="GHD70"/>
      <c r="GHE70"/>
      <c r="GHF70"/>
      <c r="GHG70"/>
      <c r="GHH70"/>
      <c r="GHI70"/>
      <c r="GHJ70"/>
      <c r="GHK70"/>
      <c r="GHL70"/>
      <c r="GHM70"/>
      <c r="GHN70"/>
      <c r="GHO70"/>
      <c r="GHP70"/>
      <c r="GHQ70"/>
      <c r="GHR70"/>
      <c r="GHS70"/>
      <c r="GHT70"/>
      <c r="GHU70"/>
      <c r="GHV70"/>
      <c r="GHW70"/>
      <c r="GHX70"/>
      <c r="GHY70"/>
      <c r="GHZ70"/>
      <c r="GIA70"/>
      <c r="GIB70"/>
      <c r="GIC70"/>
      <c r="GID70"/>
      <c r="GIE70"/>
      <c r="GIF70"/>
      <c r="GIG70"/>
      <c r="GIH70"/>
      <c r="GII70"/>
      <c r="GIJ70"/>
      <c r="GIK70"/>
      <c r="GIL70"/>
      <c r="GIM70"/>
      <c r="GIN70"/>
      <c r="GIO70"/>
      <c r="GIP70"/>
      <c r="GIQ70"/>
      <c r="GIR70"/>
      <c r="GIS70"/>
      <c r="GIT70"/>
      <c r="GIU70"/>
      <c r="GIV70"/>
      <c r="GIW70"/>
      <c r="GIX70"/>
      <c r="GIY70"/>
      <c r="GIZ70"/>
      <c r="GJA70"/>
      <c r="GJB70"/>
      <c r="GJC70"/>
      <c r="GJD70"/>
      <c r="GJE70"/>
      <c r="GJF70"/>
      <c r="GJG70"/>
      <c r="GJH70"/>
      <c r="GJI70"/>
      <c r="GJJ70"/>
      <c r="GJK70"/>
      <c r="GJL70"/>
      <c r="GJM70"/>
      <c r="GJN70"/>
      <c r="GJO70"/>
      <c r="GJP70"/>
      <c r="GJQ70"/>
      <c r="GJR70"/>
      <c r="GJS70"/>
      <c r="GJT70"/>
      <c r="GJU70"/>
      <c r="GJV70"/>
      <c r="GJW70"/>
      <c r="GJX70"/>
      <c r="GJY70"/>
      <c r="GJZ70"/>
      <c r="GKA70"/>
      <c r="GKB70"/>
      <c r="GKC70"/>
      <c r="GKD70"/>
      <c r="GKE70"/>
      <c r="GKF70"/>
      <c r="GKG70"/>
      <c r="GKH70"/>
      <c r="GKI70"/>
      <c r="GKJ70"/>
      <c r="GKK70"/>
      <c r="GKL70"/>
      <c r="GKM70"/>
      <c r="GKN70"/>
      <c r="GKO70"/>
      <c r="GKP70"/>
      <c r="GKQ70"/>
      <c r="GKR70"/>
      <c r="GKS70"/>
      <c r="GKT70"/>
      <c r="GKU70"/>
      <c r="GKV70"/>
      <c r="GKW70"/>
      <c r="GKX70"/>
      <c r="GKY70"/>
      <c r="GKZ70"/>
      <c r="GLA70"/>
      <c r="GLB70"/>
      <c r="GLC70"/>
      <c r="GLD70"/>
      <c r="GLE70"/>
      <c r="GLF70"/>
      <c r="GLG70"/>
      <c r="GLH70"/>
      <c r="GLI70"/>
      <c r="GLJ70"/>
      <c r="GLK70"/>
      <c r="GLL70"/>
      <c r="GLM70"/>
      <c r="GLN70"/>
      <c r="GLO70"/>
      <c r="GLP70"/>
      <c r="GLQ70"/>
      <c r="GLR70"/>
      <c r="GLS70"/>
      <c r="GLT70"/>
      <c r="GLU70"/>
      <c r="GLV70"/>
      <c r="GLW70"/>
      <c r="GLX70"/>
      <c r="GLY70"/>
      <c r="GLZ70"/>
      <c r="GMA70"/>
      <c r="GMB70"/>
      <c r="GMC70"/>
      <c r="GMD70"/>
      <c r="GME70"/>
      <c r="GMF70"/>
      <c r="GMG70"/>
      <c r="GMH70"/>
      <c r="GMI70"/>
      <c r="GMJ70"/>
      <c r="GMK70"/>
      <c r="GML70"/>
      <c r="GMM70"/>
      <c r="GMN70"/>
      <c r="GMO70"/>
      <c r="GMP70"/>
      <c r="GMQ70"/>
      <c r="GMR70"/>
      <c r="GMS70"/>
      <c r="GMT70"/>
      <c r="GMU70"/>
      <c r="GMV70"/>
      <c r="GMW70"/>
      <c r="GMX70"/>
      <c r="GMY70"/>
      <c r="GMZ70"/>
      <c r="GNA70"/>
      <c r="GNB70"/>
      <c r="GNC70"/>
      <c r="GND70"/>
      <c r="GNE70"/>
      <c r="GNF70"/>
      <c r="GNG70"/>
      <c r="GNH70"/>
      <c r="GNI70"/>
      <c r="GNJ70"/>
      <c r="GNK70"/>
      <c r="GNL70"/>
      <c r="GNM70"/>
      <c r="GNN70"/>
      <c r="GNO70"/>
      <c r="GNP70"/>
      <c r="GNQ70"/>
      <c r="GNR70"/>
      <c r="GNS70"/>
      <c r="GNT70"/>
      <c r="GNU70"/>
      <c r="GNV70"/>
      <c r="GNW70"/>
      <c r="GNX70"/>
      <c r="GNY70"/>
      <c r="GNZ70"/>
      <c r="GOA70"/>
      <c r="GOB70"/>
      <c r="GOC70"/>
      <c r="GOD70"/>
      <c r="GOE70"/>
      <c r="GOF70"/>
      <c r="GOG70"/>
      <c r="GOH70"/>
      <c r="GOI70"/>
      <c r="GOJ70"/>
      <c r="GOK70"/>
      <c r="GOL70"/>
      <c r="GOM70"/>
      <c r="GON70"/>
      <c r="GOO70"/>
      <c r="GOP70"/>
      <c r="GOQ70"/>
      <c r="GOR70"/>
      <c r="GOS70"/>
      <c r="GOT70"/>
      <c r="GOU70"/>
      <c r="GOV70"/>
      <c r="GOW70"/>
      <c r="GOX70"/>
      <c r="GOY70"/>
      <c r="GOZ70"/>
      <c r="GPA70"/>
      <c r="GPB70"/>
      <c r="GPC70"/>
      <c r="GPD70"/>
      <c r="GPE70"/>
      <c r="GPF70"/>
      <c r="GPG70"/>
      <c r="GPH70"/>
      <c r="GPI70"/>
      <c r="GPJ70"/>
      <c r="GPK70"/>
      <c r="GPL70"/>
      <c r="GPM70"/>
      <c r="GPN70"/>
      <c r="GPO70"/>
      <c r="GPP70"/>
      <c r="GPQ70"/>
      <c r="GPR70"/>
      <c r="GPS70"/>
      <c r="GPT70"/>
      <c r="GPU70"/>
      <c r="GPV70"/>
      <c r="GPW70"/>
      <c r="GPX70"/>
      <c r="GPY70"/>
      <c r="GPZ70"/>
      <c r="GQA70"/>
      <c r="GQB70"/>
      <c r="GQC70"/>
      <c r="GQD70"/>
      <c r="GQE70"/>
      <c r="GQF70"/>
      <c r="GQG70"/>
      <c r="GQH70"/>
      <c r="GQI70"/>
      <c r="GQJ70"/>
      <c r="GQK70"/>
      <c r="GQL70"/>
      <c r="GQM70"/>
      <c r="GQN70"/>
      <c r="GQO70"/>
      <c r="GQP70"/>
      <c r="GQQ70"/>
      <c r="GQR70"/>
      <c r="GQS70"/>
      <c r="GQT70"/>
      <c r="GQU70"/>
      <c r="GQV70"/>
      <c r="GQW70"/>
      <c r="GQX70"/>
      <c r="GQY70"/>
      <c r="GQZ70"/>
      <c r="GRA70"/>
      <c r="GRB70"/>
      <c r="GRC70"/>
      <c r="GRD70"/>
      <c r="GRE70"/>
      <c r="GRF70"/>
      <c r="GRG70"/>
      <c r="GRH70"/>
      <c r="GRI70"/>
      <c r="GRJ70"/>
      <c r="GRK70"/>
      <c r="GRL70"/>
      <c r="GRM70"/>
      <c r="GRN70"/>
      <c r="GRO70"/>
      <c r="GRP70"/>
      <c r="GRQ70"/>
      <c r="GRR70"/>
      <c r="GRS70"/>
      <c r="GRT70"/>
      <c r="GRU70"/>
      <c r="GRV70"/>
      <c r="GRW70"/>
      <c r="GRX70"/>
      <c r="GRY70"/>
      <c r="GRZ70"/>
      <c r="GSA70"/>
      <c r="GSB70"/>
      <c r="GSC70"/>
      <c r="GSD70"/>
      <c r="GSE70"/>
      <c r="GSF70"/>
      <c r="GSG70"/>
      <c r="GSH70"/>
      <c r="GSI70"/>
      <c r="GSJ70"/>
      <c r="GSK70"/>
      <c r="GSL70"/>
      <c r="GSM70"/>
      <c r="GSN70"/>
      <c r="GSO70"/>
      <c r="GSP70"/>
      <c r="GSQ70"/>
      <c r="GSR70"/>
      <c r="GSS70"/>
      <c r="GST70"/>
      <c r="GSU70"/>
      <c r="GSV70"/>
      <c r="GSW70"/>
      <c r="GSX70"/>
      <c r="GSY70"/>
      <c r="GSZ70"/>
      <c r="GTA70"/>
      <c r="GTB70"/>
      <c r="GTC70"/>
      <c r="GTD70"/>
      <c r="GTE70"/>
      <c r="GTF70"/>
      <c r="GTG70"/>
      <c r="GTH70"/>
      <c r="GTI70"/>
      <c r="GTJ70"/>
      <c r="GTK70"/>
      <c r="GTL70"/>
      <c r="GTM70"/>
      <c r="GTN70"/>
      <c r="GTO70"/>
      <c r="GTP70"/>
      <c r="GTQ70"/>
      <c r="GTR70"/>
      <c r="GTS70"/>
      <c r="GTT70"/>
      <c r="GTU70"/>
      <c r="GTV70"/>
      <c r="GTW70"/>
      <c r="GTX70"/>
      <c r="GTY70"/>
      <c r="GTZ70"/>
      <c r="GUA70"/>
      <c r="GUB70"/>
      <c r="GUC70"/>
      <c r="GUD70"/>
      <c r="GUE70"/>
      <c r="GUF70"/>
      <c r="GUG70"/>
      <c r="GUH70"/>
      <c r="GUI70"/>
      <c r="GUJ70"/>
      <c r="GUK70"/>
      <c r="GUL70"/>
      <c r="GUM70"/>
      <c r="GUN70"/>
      <c r="GUO70"/>
      <c r="GUP70"/>
      <c r="GUQ70"/>
      <c r="GUR70"/>
      <c r="GUS70"/>
      <c r="GUT70"/>
      <c r="GUU70"/>
      <c r="GUV70"/>
      <c r="GUW70"/>
      <c r="GUX70"/>
      <c r="GUY70"/>
      <c r="GUZ70"/>
      <c r="GVA70"/>
      <c r="GVB70"/>
      <c r="GVC70"/>
      <c r="GVD70"/>
      <c r="GVE70"/>
      <c r="GVF70"/>
      <c r="GVG70"/>
      <c r="GVH70"/>
      <c r="GVI70"/>
      <c r="GVJ70"/>
      <c r="GVK70"/>
      <c r="GVL70"/>
      <c r="GVM70"/>
      <c r="GVN70"/>
      <c r="GVO70"/>
      <c r="GVP70"/>
      <c r="GVQ70"/>
      <c r="GVR70"/>
      <c r="GVS70"/>
      <c r="GVT70"/>
      <c r="GVU70"/>
      <c r="GVV70"/>
      <c r="GVW70"/>
      <c r="GVX70"/>
      <c r="GVY70"/>
      <c r="GVZ70"/>
      <c r="GWA70"/>
      <c r="GWB70"/>
      <c r="GWC70"/>
      <c r="GWD70"/>
      <c r="GWE70"/>
      <c r="GWF70"/>
      <c r="GWG70"/>
      <c r="GWH70"/>
      <c r="GWI70"/>
      <c r="GWJ70"/>
      <c r="GWK70"/>
      <c r="GWL70"/>
      <c r="GWM70"/>
      <c r="GWN70"/>
      <c r="GWO70"/>
      <c r="GWP70"/>
      <c r="GWQ70"/>
      <c r="GWR70"/>
      <c r="GWS70"/>
      <c r="GWT70"/>
      <c r="GWU70"/>
      <c r="GWV70"/>
      <c r="GWW70"/>
      <c r="GWX70"/>
      <c r="GWY70"/>
      <c r="GWZ70"/>
      <c r="GXA70"/>
      <c r="GXB70"/>
      <c r="GXC70"/>
      <c r="GXD70"/>
      <c r="GXE70"/>
      <c r="GXF70"/>
      <c r="GXG70"/>
      <c r="GXH70"/>
      <c r="GXI70"/>
      <c r="GXJ70"/>
      <c r="GXK70"/>
      <c r="GXL70"/>
      <c r="GXM70"/>
      <c r="GXN70"/>
      <c r="GXO70"/>
      <c r="GXP70"/>
      <c r="GXQ70"/>
      <c r="GXR70"/>
      <c r="GXS70"/>
      <c r="GXT70"/>
      <c r="GXU70"/>
      <c r="GXV70"/>
      <c r="GXW70"/>
      <c r="GXX70"/>
      <c r="GXY70"/>
      <c r="GXZ70"/>
      <c r="GYA70"/>
      <c r="GYB70"/>
      <c r="GYC70"/>
      <c r="GYD70"/>
      <c r="GYE70"/>
      <c r="GYF70"/>
      <c r="GYG70"/>
      <c r="GYH70"/>
      <c r="GYI70"/>
      <c r="GYJ70"/>
      <c r="GYK70"/>
      <c r="GYL70"/>
      <c r="GYM70"/>
      <c r="GYN70"/>
      <c r="GYO70"/>
      <c r="GYP70"/>
      <c r="GYQ70"/>
      <c r="GYR70"/>
      <c r="GYS70"/>
      <c r="GYT70"/>
      <c r="GYU70"/>
      <c r="GYV70"/>
      <c r="GYW70"/>
      <c r="GYX70"/>
      <c r="GYY70"/>
      <c r="GYZ70"/>
      <c r="GZA70"/>
      <c r="GZB70"/>
      <c r="GZC70"/>
      <c r="GZD70"/>
      <c r="GZE70"/>
      <c r="GZF70"/>
      <c r="GZG70"/>
      <c r="GZH70"/>
      <c r="GZI70"/>
      <c r="GZJ70"/>
      <c r="GZK70"/>
      <c r="GZL70"/>
      <c r="GZM70"/>
      <c r="GZN70"/>
      <c r="GZO70"/>
      <c r="GZP70"/>
      <c r="GZQ70"/>
      <c r="GZR70"/>
      <c r="GZS70"/>
      <c r="GZT70"/>
      <c r="GZU70"/>
      <c r="GZV70"/>
      <c r="GZW70"/>
      <c r="GZX70"/>
      <c r="GZY70"/>
      <c r="GZZ70"/>
      <c r="HAA70"/>
      <c r="HAB70"/>
      <c r="HAC70"/>
      <c r="HAD70"/>
      <c r="HAE70"/>
      <c r="HAF70"/>
      <c r="HAG70"/>
      <c r="HAH70"/>
      <c r="HAI70"/>
      <c r="HAJ70"/>
      <c r="HAK70"/>
      <c r="HAL70"/>
      <c r="HAM70"/>
      <c r="HAN70"/>
      <c r="HAO70"/>
      <c r="HAP70"/>
      <c r="HAQ70"/>
      <c r="HAR70"/>
      <c r="HAS70"/>
      <c r="HAT70"/>
      <c r="HAU70"/>
      <c r="HAV70"/>
      <c r="HAW70"/>
      <c r="HAX70"/>
      <c r="HAY70"/>
      <c r="HAZ70"/>
      <c r="HBA70"/>
      <c r="HBB70"/>
      <c r="HBC70"/>
      <c r="HBD70"/>
      <c r="HBE70"/>
      <c r="HBF70"/>
      <c r="HBG70"/>
      <c r="HBH70"/>
      <c r="HBI70"/>
      <c r="HBJ70"/>
      <c r="HBK70"/>
      <c r="HBL70"/>
      <c r="HBM70"/>
      <c r="HBN70"/>
      <c r="HBO70"/>
      <c r="HBP70"/>
      <c r="HBQ70"/>
      <c r="HBR70"/>
      <c r="HBS70"/>
      <c r="HBT70"/>
      <c r="HBU70"/>
      <c r="HBV70"/>
      <c r="HBW70"/>
      <c r="HBX70"/>
      <c r="HBY70"/>
      <c r="HBZ70"/>
      <c r="HCA70"/>
      <c r="HCB70"/>
      <c r="HCC70"/>
      <c r="HCD70"/>
      <c r="HCE70"/>
      <c r="HCF70"/>
      <c r="HCG70"/>
      <c r="HCH70"/>
      <c r="HCI70"/>
      <c r="HCJ70"/>
      <c r="HCK70"/>
      <c r="HCL70"/>
      <c r="HCM70"/>
      <c r="HCN70"/>
      <c r="HCO70"/>
      <c r="HCP70"/>
      <c r="HCQ70"/>
      <c r="HCR70"/>
      <c r="HCS70"/>
      <c r="HCT70"/>
      <c r="HCU70"/>
      <c r="HCV70"/>
      <c r="HCW70"/>
      <c r="HCX70"/>
      <c r="HCY70"/>
      <c r="HCZ70"/>
      <c r="HDA70"/>
      <c r="HDB70"/>
      <c r="HDC70"/>
      <c r="HDD70"/>
      <c r="HDE70"/>
      <c r="HDF70"/>
      <c r="HDG70"/>
      <c r="HDH70"/>
      <c r="HDI70"/>
      <c r="HDJ70"/>
      <c r="HDK70"/>
      <c r="HDL70"/>
      <c r="HDM70"/>
      <c r="HDN70"/>
      <c r="HDO70"/>
      <c r="HDP70"/>
      <c r="HDQ70"/>
      <c r="HDR70"/>
      <c r="HDS70"/>
      <c r="HDT70"/>
      <c r="HDU70"/>
      <c r="HDV70"/>
      <c r="HDW70"/>
      <c r="HDX70"/>
      <c r="HDY70"/>
      <c r="HDZ70"/>
      <c r="HEA70"/>
      <c r="HEB70"/>
      <c r="HEC70"/>
      <c r="HED70"/>
      <c r="HEE70"/>
      <c r="HEF70"/>
      <c r="HEG70"/>
      <c r="HEH70"/>
      <c r="HEI70"/>
      <c r="HEJ70"/>
      <c r="HEK70"/>
      <c r="HEL70"/>
      <c r="HEM70"/>
      <c r="HEN70"/>
      <c r="HEO70"/>
      <c r="HEP70"/>
      <c r="HEQ70"/>
      <c r="HER70"/>
      <c r="HES70"/>
      <c r="HET70"/>
      <c r="HEU70"/>
      <c r="HEV70"/>
      <c r="HEW70"/>
      <c r="HEX70"/>
      <c r="HEY70"/>
      <c r="HEZ70"/>
      <c r="HFA70"/>
      <c r="HFB70"/>
      <c r="HFC70"/>
      <c r="HFD70"/>
      <c r="HFE70"/>
      <c r="HFF70"/>
      <c r="HFG70"/>
      <c r="HFH70"/>
      <c r="HFI70"/>
      <c r="HFJ70"/>
      <c r="HFK70"/>
      <c r="HFL70"/>
      <c r="HFM70"/>
      <c r="HFN70"/>
      <c r="HFO70"/>
      <c r="HFP70"/>
      <c r="HFQ70"/>
      <c r="HFR70"/>
      <c r="HFS70"/>
      <c r="HFT70"/>
      <c r="HFU70"/>
      <c r="HFV70"/>
      <c r="HFW70"/>
      <c r="HFX70"/>
      <c r="HFY70"/>
      <c r="HFZ70"/>
      <c r="HGA70"/>
      <c r="HGB70"/>
      <c r="HGC70"/>
      <c r="HGD70"/>
      <c r="HGE70"/>
      <c r="HGF70"/>
      <c r="HGG70"/>
      <c r="HGH70"/>
      <c r="HGI70"/>
      <c r="HGJ70"/>
      <c r="HGK70"/>
      <c r="HGL70"/>
      <c r="HGM70"/>
      <c r="HGN70"/>
      <c r="HGO70"/>
      <c r="HGP70"/>
      <c r="HGQ70"/>
      <c r="HGR70"/>
      <c r="HGS70"/>
      <c r="HGT70"/>
      <c r="HGU70"/>
      <c r="HGV70"/>
      <c r="HGW70"/>
      <c r="HGX70"/>
      <c r="HGY70"/>
      <c r="HGZ70"/>
      <c r="HHA70"/>
      <c r="HHB70"/>
      <c r="HHC70"/>
      <c r="HHD70"/>
      <c r="HHE70"/>
      <c r="HHF70"/>
      <c r="HHG70"/>
      <c r="HHH70"/>
      <c r="HHI70"/>
      <c r="HHJ70"/>
      <c r="HHK70"/>
      <c r="HHL70"/>
      <c r="HHM70"/>
      <c r="HHN70"/>
      <c r="HHO70"/>
      <c r="HHP70"/>
      <c r="HHQ70"/>
      <c r="HHR70"/>
      <c r="HHS70"/>
      <c r="HHT70"/>
      <c r="HHU70"/>
      <c r="HHV70"/>
      <c r="HHW70"/>
      <c r="HHX70"/>
      <c r="HHY70"/>
      <c r="HHZ70"/>
      <c r="HIA70"/>
      <c r="HIB70"/>
      <c r="HIC70"/>
      <c r="HID70"/>
      <c r="HIE70"/>
      <c r="HIF70"/>
      <c r="HIG70"/>
      <c r="HIH70"/>
      <c r="HII70"/>
      <c r="HIJ70"/>
      <c r="HIK70"/>
      <c r="HIL70"/>
      <c r="HIM70"/>
      <c r="HIN70"/>
      <c r="HIO70"/>
      <c r="HIP70"/>
      <c r="HIQ70"/>
      <c r="HIR70"/>
      <c r="HIS70"/>
      <c r="HIT70"/>
      <c r="HIU70"/>
      <c r="HIV70"/>
      <c r="HIW70"/>
      <c r="HIX70"/>
      <c r="HIY70"/>
      <c r="HIZ70"/>
      <c r="HJA70"/>
      <c r="HJB70"/>
      <c r="HJC70"/>
      <c r="HJD70"/>
      <c r="HJE70"/>
      <c r="HJF70"/>
      <c r="HJG70"/>
      <c r="HJH70"/>
      <c r="HJI70"/>
      <c r="HJJ70"/>
      <c r="HJK70"/>
      <c r="HJL70"/>
      <c r="HJM70"/>
      <c r="HJN70"/>
      <c r="HJO70"/>
      <c r="HJP70"/>
      <c r="HJQ70"/>
      <c r="HJR70"/>
      <c r="HJS70"/>
      <c r="HJT70"/>
      <c r="HJU70"/>
      <c r="HJV70"/>
      <c r="HJW70"/>
      <c r="HJX70"/>
      <c r="HJY70"/>
      <c r="HJZ70"/>
      <c r="HKA70"/>
      <c r="HKB70"/>
      <c r="HKC70"/>
      <c r="HKD70"/>
      <c r="HKE70"/>
      <c r="HKF70"/>
      <c r="HKG70"/>
      <c r="HKH70"/>
      <c r="HKI70"/>
      <c r="HKJ70"/>
      <c r="HKK70"/>
      <c r="HKL70"/>
      <c r="HKM70"/>
      <c r="HKN70"/>
      <c r="HKO70"/>
      <c r="HKP70"/>
      <c r="HKQ70"/>
      <c r="HKR70"/>
      <c r="HKS70"/>
      <c r="HKT70"/>
      <c r="HKU70"/>
      <c r="HKV70"/>
      <c r="HKW70"/>
      <c r="HKX70"/>
      <c r="HKY70"/>
      <c r="HKZ70"/>
      <c r="HLA70"/>
      <c r="HLB70"/>
      <c r="HLC70"/>
      <c r="HLD70"/>
      <c r="HLE70"/>
      <c r="HLF70"/>
      <c r="HLG70"/>
      <c r="HLH70"/>
      <c r="HLI70"/>
      <c r="HLJ70"/>
      <c r="HLK70"/>
      <c r="HLL70"/>
      <c r="HLM70"/>
      <c r="HLN70"/>
      <c r="HLO70"/>
      <c r="HLP70"/>
      <c r="HLQ70"/>
      <c r="HLR70"/>
      <c r="HLS70"/>
      <c r="HLT70"/>
      <c r="HLU70"/>
      <c r="HLV70"/>
      <c r="HLW70"/>
      <c r="HLX70"/>
      <c r="HLY70"/>
      <c r="HLZ70"/>
      <c r="HMA70"/>
      <c r="HMB70"/>
      <c r="HMC70"/>
      <c r="HMD70"/>
      <c r="HME70"/>
      <c r="HMF70"/>
      <c r="HMG70"/>
      <c r="HMH70"/>
      <c r="HMI70"/>
      <c r="HMJ70"/>
      <c r="HMK70"/>
      <c r="HML70"/>
      <c r="HMM70"/>
      <c r="HMN70"/>
      <c r="HMO70"/>
      <c r="HMP70"/>
      <c r="HMQ70"/>
      <c r="HMR70"/>
      <c r="HMS70"/>
      <c r="HMT70"/>
      <c r="HMU70"/>
      <c r="HMV70"/>
      <c r="HMW70"/>
      <c r="HMX70"/>
      <c r="HMY70"/>
      <c r="HMZ70"/>
      <c r="HNA70"/>
      <c r="HNB70"/>
      <c r="HNC70"/>
      <c r="HND70"/>
      <c r="HNE70"/>
      <c r="HNF70"/>
      <c r="HNG70"/>
      <c r="HNH70"/>
      <c r="HNI70"/>
      <c r="HNJ70"/>
      <c r="HNK70"/>
      <c r="HNL70"/>
      <c r="HNM70"/>
      <c r="HNN70"/>
      <c r="HNO70"/>
      <c r="HNP70"/>
      <c r="HNQ70"/>
      <c r="HNR70"/>
      <c r="HNS70"/>
      <c r="HNT70"/>
      <c r="HNU70"/>
      <c r="HNV70"/>
      <c r="HNW70"/>
      <c r="HNX70"/>
      <c r="HNY70"/>
      <c r="HNZ70"/>
      <c r="HOA70"/>
      <c r="HOB70"/>
      <c r="HOC70"/>
      <c r="HOD70"/>
      <c r="HOE70"/>
      <c r="HOF70"/>
      <c r="HOG70"/>
      <c r="HOH70"/>
      <c r="HOI70"/>
      <c r="HOJ70"/>
      <c r="HOK70"/>
      <c r="HOL70"/>
      <c r="HOM70"/>
      <c r="HON70"/>
      <c r="HOO70"/>
      <c r="HOP70"/>
      <c r="HOQ70"/>
      <c r="HOR70"/>
      <c r="HOS70"/>
      <c r="HOT70"/>
      <c r="HOU70"/>
      <c r="HOV70"/>
      <c r="HOW70"/>
      <c r="HOX70"/>
      <c r="HOY70"/>
      <c r="HOZ70"/>
      <c r="HPA70"/>
      <c r="HPB70"/>
      <c r="HPC70"/>
      <c r="HPD70"/>
      <c r="HPE70"/>
      <c r="HPF70"/>
      <c r="HPG70"/>
      <c r="HPH70"/>
      <c r="HPI70"/>
      <c r="HPJ70"/>
      <c r="HPK70"/>
      <c r="HPL70"/>
      <c r="HPM70"/>
      <c r="HPN70"/>
      <c r="HPO70"/>
      <c r="HPP70"/>
      <c r="HPQ70"/>
      <c r="HPR70"/>
      <c r="HPS70"/>
      <c r="HPT70"/>
      <c r="HPU70"/>
      <c r="HPV70"/>
      <c r="HPW70"/>
      <c r="HPX70"/>
      <c r="HPY70"/>
      <c r="HPZ70"/>
      <c r="HQA70"/>
      <c r="HQB70"/>
      <c r="HQC70"/>
      <c r="HQD70"/>
      <c r="HQE70"/>
      <c r="HQF70"/>
      <c r="HQG70"/>
      <c r="HQH70"/>
      <c r="HQI70"/>
      <c r="HQJ70"/>
      <c r="HQK70"/>
      <c r="HQL70"/>
      <c r="HQM70"/>
      <c r="HQN70"/>
      <c r="HQO70"/>
      <c r="HQP70"/>
      <c r="HQQ70"/>
      <c r="HQR70"/>
      <c r="HQS70"/>
      <c r="HQT70"/>
      <c r="HQU70"/>
      <c r="HQV70"/>
      <c r="HQW70"/>
      <c r="HQX70"/>
      <c r="HQY70"/>
      <c r="HQZ70"/>
      <c r="HRA70"/>
      <c r="HRB70"/>
      <c r="HRC70"/>
      <c r="HRD70"/>
      <c r="HRE70"/>
      <c r="HRF70"/>
      <c r="HRG70"/>
      <c r="HRH70"/>
      <c r="HRI70"/>
      <c r="HRJ70"/>
      <c r="HRK70"/>
      <c r="HRL70"/>
      <c r="HRM70"/>
      <c r="HRN70"/>
      <c r="HRO70"/>
      <c r="HRP70"/>
      <c r="HRQ70"/>
      <c r="HRR70"/>
      <c r="HRS70"/>
      <c r="HRT70"/>
      <c r="HRU70"/>
      <c r="HRV70"/>
      <c r="HRW70"/>
      <c r="HRX70"/>
      <c r="HRY70"/>
      <c r="HRZ70"/>
      <c r="HSA70"/>
      <c r="HSB70"/>
      <c r="HSC70"/>
      <c r="HSD70"/>
      <c r="HSE70"/>
      <c r="HSF70"/>
      <c r="HSG70"/>
      <c r="HSH70"/>
      <c r="HSI70"/>
      <c r="HSJ70"/>
      <c r="HSK70"/>
      <c r="HSL70"/>
      <c r="HSM70"/>
      <c r="HSN70"/>
      <c r="HSO70"/>
      <c r="HSP70"/>
      <c r="HSQ70"/>
      <c r="HSR70"/>
      <c r="HSS70"/>
      <c r="HST70"/>
      <c r="HSU70"/>
      <c r="HSV70"/>
      <c r="HSW70"/>
      <c r="HSX70"/>
      <c r="HSY70"/>
      <c r="HSZ70"/>
      <c r="HTA70"/>
      <c r="HTB70"/>
      <c r="HTC70"/>
      <c r="HTD70"/>
      <c r="HTE70"/>
      <c r="HTF70"/>
      <c r="HTG70"/>
      <c r="HTH70"/>
      <c r="HTI70"/>
      <c r="HTJ70"/>
      <c r="HTK70"/>
      <c r="HTL70"/>
      <c r="HTM70"/>
      <c r="HTN70"/>
      <c r="HTO70"/>
      <c r="HTP70"/>
      <c r="HTQ70"/>
      <c r="HTR70"/>
      <c r="HTS70"/>
      <c r="HTT70"/>
      <c r="HTU70"/>
      <c r="HTV70"/>
      <c r="HTW70"/>
      <c r="HTX70"/>
      <c r="HTY70"/>
      <c r="HTZ70"/>
      <c r="HUA70"/>
      <c r="HUB70"/>
      <c r="HUC70"/>
      <c r="HUD70"/>
      <c r="HUE70"/>
      <c r="HUF70"/>
      <c r="HUG70"/>
      <c r="HUH70"/>
      <c r="HUI70"/>
      <c r="HUJ70"/>
      <c r="HUK70"/>
      <c r="HUL70"/>
      <c r="HUM70"/>
      <c r="HUN70"/>
      <c r="HUO70"/>
      <c r="HUP70"/>
      <c r="HUQ70"/>
      <c r="HUR70"/>
      <c r="HUS70"/>
      <c r="HUT70"/>
      <c r="HUU70"/>
      <c r="HUV70"/>
      <c r="HUW70"/>
      <c r="HUX70"/>
      <c r="HUY70"/>
      <c r="HUZ70"/>
      <c r="HVA70"/>
      <c r="HVB70"/>
      <c r="HVC70"/>
      <c r="HVD70"/>
      <c r="HVE70"/>
      <c r="HVF70"/>
      <c r="HVG70"/>
      <c r="HVH70"/>
      <c r="HVI70"/>
      <c r="HVJ70"/>
      <c r="HVK70"/>
      <c r="HVL70"/>
      <c r="HVM70"/>
      <c r="HVN70"/>
      <c r="HVO70"/>
      <c r="HVP70"/>
      <c r="HVQ70"/>
      <c r="HVR70"/>
      <c r="HVS70"/>
      <c r="HVT70"/>
      <c r="HVU70"/>
      <c r="HVV70"/>
      <c r="HVW70"/>
      <c r="HVX70"/>
      <c r="HVY70"/>
      <c r="HVZ70"/>
      <c r="HWA70"/>
      <c r="HWB70"/>
      <c r="HWC70"/>
      <c r="HWD70"/>
      <c r="HWE70"/>
      <c r="HWF70"/>
      <c r="HWG70"/>
      <c r="HWH70"/>
      <c r="HWI70"/>
      <c r="HWJ70"/>
      <c r="HWK70"/>
      <c r="HWL70"/>
      <c r="HWM70"/>
      <c r="HWN70"/>
      <c r="HWO70"/>
      <c r="HWP70"/>
      <c r="HWQ70"/>
      <c r="HWR70"/>
      <c r="HWS70"/>
      <c r="HWT70"/>
      <c r="HWU70"/>
      <c r="HWV70"/>
      <c r="HWW70"/>
      <c r="HWX70"/>
      <c r="HWY70"/>
      <c r="HWZ70"/>
      <c r="HXA70"/>
      <c r="HXB70"/>
      <c r="HXC70"/>
      <c r="HXD70"/>
      <c r="HXE70"/>
      <c r="HXF70"/>
      <c r="HXG70"/>
      <c r="HXH70"/>
      <c r="HXI70"/>
      <c r="HXJ70"/>
      <c r="HXK70"/>
      <c r="HXL70"/>
      <c r="HXM70"/>
      <c r="HXN70"/>
      <c r="HXO70"/>
      <c r="HXP70"/>
      <c r="HXQ70"/>
      <c r="HXR70"/>
      <c r="HXS70"/>
      <c r="HXT70"/>
      <c r="HXU70"/>
      <c r="HXV70"/>
      <c r="HXW70"/>
      <c r="HXX70"/>
      <c r="HXY70"/>
      <c r="HXZ70"/>
      <c r="HYA70"/>
      <c r="HYB70"/>
      <c r="HYC70"/>
      <c r="HYD70"/>
      <c r="HYE70"/>
      <c r="HYF70"/>
      <c r="HYG70"/>
      <c r="HYH70"/>
      <c r="HYI70"/>
      <c r="HYJ70"/>
      <c r="HYK70"/>
      <c r="HYL70"/>
      <c r="HYM70"/>
      <c r="HYN70"/>
      <c r="HYO70"/>
      <c r="HYP70"/>
      <c r="HYQ70"/>
      <c r="HYR70"/>
      <c r="HYS70"/>
      <c r="HYT70"/>
      <c r="HYU70"/>
      <c r="HYV70"/>
      <c r="HYW70"/>
      <c r="HYX70"/>
      <c r="HYY70"/>
      <c r="HYZ70"/>
      <c r="HZA70"/>
      <c r="HZB70"/>
      <c r="HZC70"/>
      <c r="HZD70"/>
      <c r="HZE70"/>
      <c r="HZF70"/>
      <c r="HZG70"/>
      <c r="HZH70"/>
      <c r="HZI70"/>
      <c r="HZJ70"/>
      <c r="HZK70"/>
      <c r="HZL70"/>
      <c r="HZM70"/>
      <c r="HZN70"/>
      <c r="HZO70"/>
      <c r="HZP70"/>
      <c r="HZQ70"/>
      <c r="HZR70"/>
      <c r="HZS70"/>
      <c r="HZT70"/>
      <c r="HZU70"/>
      <c r="HZV70"/>
      <c r="HZW70"/>
      <c r="HZX70"/>
      <c r="HZY70"/>
      <c r="HZZ70"/>
      <c r="IAA70"/>
      <c r="IAB70"/>
      <c r="IAC70"/>
      <c r="IAD70"/>
      <c r="IAE70"/>
      <c r="IAF70"/>
      <c r="IAG70"/>
      <c r="IAH70"/>
      <c r="IAI70"/>
      <c r="IAJ70"/>
      <c r="IAK70"/>
      <c r="IAL70"/>
      <c r="IAM70"/>
      <c r="IAN70"/>
      <c r="IAO70"/>
      <c r="IAP70"/>
      <c r="IAQ70"/>
      <c r="IAR70"/>
      <c r="IAS70"/>
      <c r="IAT70"/>
      <c r="IAU70"/>
      <c r="IAV70"/>
      <c r="IAW70"/>
      <c r="IAX70"/>
      <c r="IAY70"/>
      <c r="IAZ70"/>
      <c r="IBA70"/>
      <c r="IBB70"/>
      <c r="IBC70"/>
      <c r="IBD70"/>
      <c r="IBE70"/>
      <c r="IBF70"/>
      <c r="IBG70"/>
      <c r="IBH70"/>
      <c r="IBI70"/>
      <c r="IBJ70"/>
      <c r="IBK70"/>
      <c r="IBL70"/>
      <c r="IBM70"/>
      <c r="IBN70"/>
      <c r="IBO70"/>
      <c r="IBP70"/>
      <c r="IBQ70"/>
      <c r="IBR70"/>
      <c r="IBS70"/>
      <c r="IBT70"/>
      <c r="IBU70"/>
      <c r="IBV70"/>
      <c r="IBW70"/>
      <c r="IBX70"/>
      <c r="IBY70"/>
      <c r="IBZ70"/>
      <c r="ICA70"/>
      <c r="ICB70"/>
      <c r="ICC70"/>
      <c r="ICD70"/>
      <c r="ICE70"/>
      <c r="ICF70"/>
      <c r="ICG70"/>
      <c r="ICH70"/>
      <c r="ICI70"/>
      <c r="ICJ70"/>
      <c r="ICK70"/>
      <c r="ICL70"/>
      <c r="ICM70"/>
      <c r="ICN70"/>
      <c r="ICO70"/>
      <c r="ICP70"/>
      <c r="ICQ70"/>
      <c r="ICR70"/>
      <c r="ICS70"/>
      <c r="ICT70"/>
      <c r="ICU70"/>
      <c r="ICV70"/>
      <c r="ICW70"/>
      <c r="ICX70"/>
      <c r="ICY70"/>
      <c r="ICZ70"/>
      <c r="IDA70"/>
      <c r="IDB70"/>
      <c r="IDC70"/>
      <c r="IDD70"/>
      <c r="IDE70"/>
      <c r="IDF70"/>
      <c r="IDG70"/>
      <c r="IDH70"/>
      <c r="IDI70"/>
      <c r="IDJ70"/>
      <c r="IDK70"/>
      <c r="IDL70"/>
      <c r="IDM70"/>
      <c r="IDN70"/>
      <c r="IDO70"/>
      <c r="IDP70"/>
      <c r="IDQ70"/>
      <c r="IDR70"/>
      <c r="IDS70"/>
      <c r="IDT70"/>
      <c r="IDU70"/>
      <c r="IDV70"/>
      <c r="IDW70"/>
      <c r="IDX70"/>
      <c r="IDY70"/>
      <c r="IDZ70"/>
      <c r="IEA70"/>
      <c r="IEB70"/>
      <c r="IEC70"/>
      <c r="IED70"/>
      <c r="IEE70"/>
      <c r="IEF70"/>
      <c r="IEG70"/>
      <c r="IEH70"/>
      <c r="IEI70"/>
      <c r="IEJ70"/>
      <c r="IEK70"/>
      <c r="IEL70"/>
      <c r="IEM70"/>
      <c r="IEN70"/>
      <c r="IEO70"/>
      <c r="IEP70"/>
      <c r="IEQ70"/>
      <c r="IER70"/>
      <c r="IES70"/>
      <c r="IET70"/>
      <c r="IEU70"/>
      <c r="IEV70"/>
      <c r="IEW70"/>
      <c r="IEX70"/>
      <c r="IEY70"/>
      <c r="IEZ70"/>
      <c r="IFA70"/>
      <c r="IFB70"/>
      <c r="IFC70"/>
      <c r="IFD70"/>
      <c r="IFE70"/>
      <c r="IFF70"/>
      <c r="IFG70"/>
      <c r="IFH70"/>
      <c r="IFI70"/>
      <c r="IFJ70"/>
      <c r="IFK70"/>
      <c r="IFL70"/>
      <c r="IFM70"/>
      <c r="IFN70"/>
      <c r="IFO70"/>
      <c r="IFP70"/>
      <c r="IFQ70"/>
      <c r="IFR70"/>
      <c r="IFS70"/>
      <c r="IFT70"/>
      <c r="IFU70"/>
      <c r="IFV70"/>
      <c r="IFW70"/>
      <c r="IFX70"/>
      <c r="IFY70"/>
      <c r="IFZ70"/>
      <c r="IGA70"/>
      <c r="IGB70"/>
      <c r="IGC70"/>
      <c r="IGD70"/>
      <c r="IGE70"/>
      <c r="IGF70"/>
      <c r="IGG70"/>
      <c r="IGH70"/>
      <c r="IGI70"/>
      <c r="IGJ70"/>
      <c r="IGK70"/>
      <c r="IGL70"/>
      <c r="IGM70"/>
      <c r="IGN70"/>
      <c r="IGO70"/>
      <c r="IGP70"/>
      <c r="IGQ70"/>
      <c r="IGR70"/>
      <c r="IGS70"/>
      <c r="IGT70"/>
      <c r="IGU70"/>
      <c r="IGV70"/>
      <c r="IGW70"/>
      <c r="IGX70"/>
      <c r="IGY70"/>
      <c r="IGZ70"/>
      <c r="IHA70"/>
      <c r="IHB70"/>
      <c r="IHC70"/>
      <c r="IHD70"/>
      <c r="IHE70"/>
      <c r="IHF70"/>
      <c r="IHG70"/>
      <c r="IHH70"/>
      <c r="IHI70"/>
      <c r="IHJ70"/>
      <c r="IHK70"/>
      <c r="IHL70"/>
      <c r="IHM70"/>
      <c r="IHN70"/>
      <c r="IHO70"/>
      <c r="IHP70"/>
      <c r="IHQ70"/>
      <c r="IHR70"/>
      <c r="IHS70"/>
      <c r="IHT70"/>
      <c r="IHU70"/>
      <c r="IHV70"/>
      <c r="IHW70"/>
      <c r="IHX70"/>
      <c r="IHY70"/>
      <c r="IHZ70"/>
      <c r="IIA70"/>
      <c r="IIB70"/>
      <c r="IIC70"/>
      <c r="IID70"/>
      <c r="IIE70"/>
      <c r="IIF70"/>
      <c r="IIG70"/>
      <c r="IIH70"/>
      <c r="III70"/>
      <c r="IIJ70"/>
      <c r="IIK70"/>
      <c r="IIL70"/>
      <c r="IIM70"/>
      <c r="IIN70"/>
      <c r="IIO70"/>
      <c r="IIP70"/>
      <c r="IIQ70"/>
      <c r="IIR70"/>
      <c r="IIS70"/>
      <c r="IIT70"/>
      <c r="IIU70"/>
      <c r="IIV70"/>
      <c r="IIW70"/>
      <c r="IIX70"/>
      <c r="IIY70"/>
      <c r="IIZ70"/>
      <c r="IJA70"/>
      <c r="IJB70"/>
      <c r="IJC70"/>
      <c r="IJD70"/>
      <c r="IJE70"/>
      <c r="IJF70"/>
      <c r="IJG70"/>
      <c r="IJH70"/>
      <c r="IJI70"/>
      <c r="IJJ70"/>
      <c r="IJK70"/>
      <c r="IJL70"/>
      <c r="IJM70"/>
      <c r="IJN70"/>
      <c r="IJO70"/>
      <c r="IJP70"/>
      <c r="IJQ70"/>
      <c r="IJR70"/>
      <c r="IJS70"/>
      <c r="IJT70"/>
      <c r="IJU70"/>
      <c r="IJV70"/>
      <c r="IJW70"/>
      <c r="IJX70"/>
      <c r="IJY70"/>
      <c r="IJZ70"/>
      <c r="IKA70"/>
      <c r="IKB70"/>
      <c r="IKC70"/>
      <c r="IKD70"/>
      <c r="IKE70"/>
      <c r="IKF70"/>
      <c r="IKG70"/>
      <c r="IKH70"/>
      <c r="IKI70"/>
      <c r="IKJ70"/>
      <c r="IKK70"/>
      <c r="IKL70"/>
      <c r="IKM70"/>
      <c r="IKN70"/>
      <c r="IKO70"/>
      <c r="IKP70"/>
      <c r="IKQ70"/>
      <c r="IKR70"/>
      <c r="IKS70"/>
      <c r="IKT70"/>
      <c r="IKU70"/>
      <c r="IKV70"/>
      <c r="IKW70"/>
      <c r="IKX70"/>
      <c r="IKY70"/>
      <c r="IKZ70"/>
      <c r="ILA70"/>
      <c r="ILB70"/>
      <c r="ILC70"/>
      <c r="ILD70"/>
      <c r="ILE70"/>
      <c r="ILF70"/>
      <c r="ILG70"/>
      <c r="ILH70"/>
      <c r="ILI70"/>
      <c r="ILJ70"/>
      <c r="ILK70"/>
      <c r="ILL70"/>
      <c r="ILM70"/>
      <c r="ILN70"/>
      <c r="ILO70"/>
      <c r="ILP70"/>
      <c r="ILQ70"/>
      <c r="ILR70"/>
      <c r="ILS70"/>
      <c r="ILT70"/>
      <c r="ILU70"/>
      <c r="ILV70"/>
      <c r="ILW70"/>
      <c r="ILX70"/>
      <c r="ILY70"/>
      <c r="ILZ70"/>
      <c r="IMA70"/>
      <c r="IMB70"/>
      <c r="IMC70"/>
      <c r="IMD70"/>
      <c r="IME70"/>
      <c r="IMF70"/>
      <c r="IMG70"/>
      <c r="IMH70"/>
      <c r="IMI70"/>
      <c r="IMJ70"/>
      <c r="IMK70"/>
      <c r="IML70"/>
      <c r="IMM70"/>
      <c r="IMN70"/>
      <c r="IMO70"/>
      <c r="IMP70"/>
      <c r="IMQ70"/>
      <c r="IMR70"/>
      <c r="IMS70"/>
      <c r="IMT70"/>
      <c r="IMU70"/>
      <c r="IMV70"/>
      <c r="IMW70"/>
      <c r="IMX70"/>
      <c r="IMY70"/>
      <c r="IMZ70"/>
      <c r="INA70"/>
      <c r="INB70"/>
      <c r="INC70"/>
      <c r="IND70"/>
      <c r="INE70"/>
      <c r="INF70"/>
      <c r="ING70"/>
      <c r="INH70"/>
      <c r="INI70"/>
      <c r="INJ70"/>
      <c r="INK70"/>
      <c r="INL70"/>
      <c r="INM70"/>
      <c r="INN70"/>
      <c r="INO70"/>
      <c r="INP70"/>
      <c r="INQ70"/>
      <c r="INR70"/>
      <c r="INS70"/>
      <c r="INT70"/>
      <c r="INU70"/>
      <c r="INV70"/>
      <c r="INW70"/>
      <c r="INX70"/>
      <c r="INY70"/>
      <c r="INZ70"/>
      <c r="IOA70"/>
      <c r="IOB70"/>
      <c r="IOC70"/>
      <c r="IOD70"/>
      <c r="IOE70"/>
      <c r="IOF70"/>
      <c r="IOG70"/>
      <c r="IOH70"/>
      <c r="IOI70"/>
      <c r="IOJ70"/>
      <c r="IOK70"/>
      <c r="IOL70"/>
      <c r="IOM70"/>
      <c r="ION70"/>
      <c r="IOO70"/>
      <c r="IOP70"/>
      <c r="IOQ70"/>
      <c r="IOR70"/>
      <c r="IOS70"/>
      <c r="IOT70"/>
      <c r="IOU70"/>
      <c r="IOV70"/>
      <c r="IOW70"/>
      <c r="IOX70"/>
      <c r="IOY70"/>
      <c r="IOZ70"/>
      <c r="IPA70"/>
      <c r="IPB70"/>
      <c r="IPC70"/>
      <c r="IPD70"/>
      <c r="IPE70"/>
      <c r="IPF70"/>
      <c r="IPG70"/>
      <c r="IPH70"/>
      <c r="IPI70"/>
      <c r="IPJ70"/>
      <c r="IPK70"/>
      <c r="IPL70"/>
      <c r="IPM70"/>
      <c r="IPN70"/>
      <c r="IPO70"/>
      <c r="IPP70"/>
      <c r="IPQ70"/>
      <c r="IPR70"/>
      <c r="IPS70"/>
      <c r="IPT70"/>
      <c r="IPU70"/>
      <c r="IPV70"/>
      <c r="IPW70"/>
      <c r="IPX70"/>
      <c r="IPY70"/>
      <c r="IPZ70"/>
      <c r="IQA70"/>
      <c r="IQB70"/>
      <c r="IQC70"/>
      <c r="IQD70"/>
      <c r="IQE70"/>
      <c r="IQF70"/>
      <c r="IQG70"/>
      <c r="IQH70"/>
      <c r="IQI70"/>
      <c r="IQJ70"/>
      <c r="IQK70"/>
      <c r="IQL70"/>
      <c r="IQM70"/>
      <c r="IQN70"/>
      <c r="IQO70"/>
      <c r="IQP70"/>
      <c r="IQQ70"/>
      <c r="IQR70"/>
      <c r="IQS70"/>
      <c r="IQT70"/>
      <c r="IQU70"/>
      <c r="IQV70"/>
      <c r="IQW70"/>
      <c r="IQX70"/>
      <c r="IQY70"/>
      <c r="IQZ70"/>
      <c r="IRA70"/>
      <c r="IRB70"/>
      <c r="IRC70"/>
      <c r="IRD70"/>
      <c r="IRE70"/>
      <c r="IRF70"/>
      <c r="IRG70"/>
      <c r="IRH70"/>
      <c r="IRI70"/>
      <c r="IRJ70"/>
      <c r="IRK70"/>
      <c r="IRL70"/>
      <c r="IRM70"/>
      <c r="IRN70"/>
      <c r="IRO70"/>
      <c r="IRP70"/>
      <c r="IRQ70"/>
      <c r="IRR70"/>
      <c r="IRS70"/>
      <c r="IRT70"/>
      <c r="IRU70"/>
      <c r="IRV70"/>
      <c r="IRW70"/>
      <c r="IRX70"/>
      <c r="IRY70"/>
      <c r="IRZ70"/>
      <c r="ISA70"/>
      <c r="ISB70"/>
      <c r="ISC70"/>
      <c r="ISD70"/>
      <c r="ISE70"/>
      <c r="ISF70"/>
      <c r="ISG70"/>
      <c r="ISH70"/>
      <c r="ISI70"/>
      <c r="ISJ70"/>
      <c r="ISK70"/>
      <c r="ISL70"/>
      <c r="ISM70"/>
      <c r="ISN70"/>
      <c r="ISO70"/>
      <c r="ISP70"/>
      <c r="ISQ70"/>
      <c r="ISR70"/>
      <c r="ISS70"/>
      <c r="IST70"/>
      <c r="ISU70"/>
      <c r="ISV70"/>
      <c r="ISW70"/>
      <c r="ISX70"/>
      <c r="ISY70"/>
      <c r="ISZ70"/>
      <c r="ITA70"/>
      <c r="ITB70"/>
      <c r="ITC70"/>
      <c r="ITD70"/>
      <c r="ITE70"/>
      <c r="ITF70"/>
      <c r="ITG70"/>
      <c r="ITH70"/>
      <c r="ITI70"/>
      <c r="ITJ70"/>
      <c r="ITK70"/>
      <c r="ITL70"/>
      <c r="ITM70"/>
      <c r="ITN70"/>
      <c r="ITO70"/>
      <c r="ITP70"/>
      <c r="ITQ70"/>
      <c r="ITR70"/>
      <c r="ITS70"/>
      <c r="ITT70"/>
      <c r="ITU70"/>
      <c r="ITV70"/>
      <c r="ITW70"/>
      <c r="ITX70"/>
      <c r="ITY70"/>
      <c r="ITZ70"/>
      <c r="IUA70"/>
      <c r="IUB70"/>
      <c r="IUC70"/>
      <c r="IUD70"/>
      <c r="IUE70"/>
      <c r="IUF70"/>
      <c r="IUG70"/>
      <c r="IUH70"/>
      <c r="IUI70"/>
      <c r="IUJ70"/>
      <c r="IUK70"/>
      <c r="IUL70"/>
      <c r="IUM70"/>
      <c r="IUN70"/>
      <c r="IUO70"/>
      <c r="IUP70"/>
      <c r="IUQ70"/>
      <c r="IUR70"/>
      <c r="IUS70"/>
      <c r="IUT70"/>
      <c r="IUU70"/>
      <c r="IUV70"/>
      <c r="IUW70"/>
      <c r="IUX70"/>
      <c r="IUY70"/>
      <c r="IUZ70"/>
      <c r="IVA70"/>
      <c r="IVB70"/>
      <c r="IVC70"/>
      <c r="IVD70"/>
      <c r="IVE70"/>
      <c r="IVF70"/>
      <c r="IVG70"/>
      <c r="IVH70"/>
      <c r="IVI70"/>
      <c r="IVJ70"/>
      <c r="IVK70"/>
      <c r="IVL70"/>
      <c r="IVM70"/>
      <c r="IVN70"/>
      <c r="IVO70"/>
      <c r="IVP70"/>
      <c r="IVQ70"/>
      <c r="IVR70"/>
      <c r="IVS70"/>
      <c r="IVT70"/>
      <c r="IVU70"/>
      <c r="IVV70"/>
      <c r="IVW70"/>
      <c r="IVX70"/>
      <c r="IVY70"/>
      <c r="IVZ70"/>
      <c r="IWA70"/>
      <c r="IWB70"/>
      <c r="IWC70"/>
      <c r="IWD70"/>
      <c r="IWE70"/>
      <c r="IWF70"/>
      <c r="IWG70"/>
      <c r="IWH70"/>
      <c r="IWI70"/>
      <c r="IWJ70"/>
      <c r="IWK70"/>
      <c r="IWL70"/>
      <c r="IWM70"/>
      <c r="IWN70"/>
      <c r="IWO70"/>
      <c r="IWP70"/>
      <c r="IWQ70"/>
      <c r="IWR70"/>
      <c r="IWS70"/>
      <c r="IWT70"/>
      <c r="IWU70"/>
      <c r="IWV70"/>
      <c r="IWW70"/>
      <c r="IWX70"/>
      <c r="IWY70"/>
      <c r="IWZ70"/>
      <c r="IXA70"/>
      <c r="IXB70"/>
      <c r="IXC70"/>
      <c r="IXD70"/>
      <c r="IXE70"/>
      <c r="IXF70"/>
      <c r="IXG70"/>
      <c r="IXH70"/>
      <c r="IXI70"/>
      <c r="IXJ70"/>
      <c r="IXK70"/>
      <c r="IXL70"/>
      <c r="IXM70"/>
      <c r="IXN70"/>
      <c r="IXO70"/>
      <c r="IXP70"/>
      <c r="IXQ70"/>
      <c r="IXR70"/>
      <c r="IXS70"/>
      <c r="IXT70"/>
      <c r="IXU70"/>
      <c r="IXV70"/>
      <c r="IXW70"/>
      <c r="IXX70"/>
      <c r="IXY70"/>
      <c r="IXZ70"/>
      <c r="IYA70"/>
      <c r="IYB70"/>
      <c r="IYC70"/>
      <c r="IYD70"/>
      <c r="IYE70"/>
      <c r="IYF70"/>
      <c r="IYG70"/>
      <c r="IYH70"/>
      <c r="IYI70"/>
      <c r="IYJ70"/>
      <c r="IYK70"/>
      <c r="IYL70"/>
      <c r="IYM70"/>
      <c r="IYN70"/>
      <c r="IYO70"/>
      <c r="IYP70"/>
      <c r="IYQ70"/>
      <c r="IYR70"/>
      <c r="IYS70"/>
      <c r="IYT70"/>
      <c r="IYU70"/>
      <c r="IYV70"/>
      <c r="IYW70"/>
      <c r="IYX70"/>
      <c r="IYY70"/>
      <c r="IYZ70"/>
      <c r="IZA70"/>
      <c r="IZB70"/>
      <c r="IZC70"/>
      <c r="IZD70"/>
      <c r="IZE70"/>
      <c r="IZF70"/>
      <c r="IZG70"/>
      <c r="IZH70"/>
      <c r="IZI70"/>
      <c r="IZJ70"/>
      <c r="IZK70"/>
      <c r="IZL70"/>
      <c r="IZM70"/>
      <c r="IZN70"/>
      <c r="IZO70"/>
      <c r="IZP70"/>
      <c r="IZQ70"/>
      <c r="IZR70"/>
      <c r="IZS70"/>
      <c r="IZT70"/>
      <c r="IZU70"/>
      <c r="IZV70"/>
      <c r="IZW70"/>
      <c r="IZX70"/>
      <c r="IZY70"/>
      <c r="IZZ70"/>
      <c r="JAA70"/>
      <c r="JAB70"/>
      <c r="JAC70"/>
      <c r="JAD70"/>
      <c r="JAE70"/>
      <c r="JAF70"/>
      <c r="JAG70"/>
      <c r="JAH70"/>
      <c r="JAI70"/>
      <c r="JAJ70"/>
      <c r="JAK70"/>
      <c r="JAL70"/>
      <c r="JAM70"/>
      <c r="JAN70"/>
      <c r="JAO70"/>
      <c r="JAP70"/>
      <c r="JAQ70"/>
      <c r="JAR70"/>
      <c r="JAS70"/>
      <c r="JAT70"/>
      <c r="JAU70"/>
      <c r="JAV70"/>
      <c r="JAW70"/>
      <c r="JAX70"/>
      <c r="JAY70"/>
      <c r="JAZ70"/>
      <c r="JBA70"/>
      <c r="JBB70"/>
      <c r="JBC70"/>
      <c r="JBD70"/>
      <c r="JBE70"/>
      <c r="JBF70"/>
      <c r="JBG70"/>
      <c r="JBH70"/>
      <c r="JBI70"/>
      <c r="JBJ70"/>
      <c r="JBK70"/>
      <c r="JBL70"/>
      <c r="JBM70"/>
      <c r="JBN70"/>
      <c r="JBO70"/>
      <c r="JBP70"/>
      <c r="JBQ70"/>
      <c r="JBR70"/>
      <c r="JBS70"/>
      <c r="JBT70"/>
      <c r="JBU70"/>
      <c r="JBV70"/>
      <c r="JBW70"/>
      <c r="JBX70"/>
      <c r="JBY70"/>
      <c r="JBZ70"/>
      <c r="JCA70"/>
      <c r="JCB70"/>
      <c r="JCC70"/>
      <c r="JCD70"/>
      <c r="JCE70"/>
      <c r="JCF70"/>
      <c r="JCG70"/>
      <c r="JCH70"/>
      <c r="JCI70"/>
      <c r="JCJ70"/>
      <c r="JCK70"/>
      <c r="JCL70"/>
      <c r="JCM70"/>
      <c r="JCN70"/>
      <c r="JCO70"/>
      <c r="JCP70"/>
      <c r="JCQ70"/>
      <c r="JCR70"/>
      <c r="JCS70"/>
      <c r="JCT70"/>
      <c r="JCU70"/>
      <c r="JCV70"/>
      <c r="JCW70"/>
      <c r="JCX70"/>
      <c r="JCY70"/>
      <c r="JCZ70"/>
      <c r="JDA70"/>
      <c r="JDB70"/>
      <c r="JDC70"/>
      <c r="JDD70"/>
      <c r="JDE70"/>
      <c r="JDF70"/>
      <c r="JDG70"/>
      <c r="JDH70"/>
      <c r="JDI70"/>
      <c r="JDJ70"/>
      <c r="JDK70"/>
      <c r="JDL70"/>
      <c r="JDM70"/>
      <c r="JDN70"/>
      <c r="JDO70"/>
      <c r="JDP70"/>
      <c r="JDQ70"/>
      <c r="JDR70"/>
      <c r="JDS70"/>
      <c r="JDT70"/>
      <c r="JDU70"/>
      <c r="JDV70"/>
      <c r="JDW70"/>
      <c r="JDX70"/>
      <c r="JDY70"/>
      <c r="JDZ70"/>
      <c r="JEA70"/>
      <c r="JEB70"/>
      <c r="JEC70"/>
      <c r="JED70"/>
      <c r="JEE70"/>
      <c r="JEF70"/>
      <c r="JEG70"/>
      <c r="JEH70"/>
      <c r="JEI70"/>
      <c r="JEJ70"/>
      <c r="JEK70"/>
      <c r="JEL70"/>
      <c r="JEM70"/>
      <c r="JEN70"/>
      <c r="JEO70"/>
      <c r="JEP70"/>
      <c r="JEQ70"/>
      <c r="JER70"/>
      <c r="JES70"/>
      <c r="JET70"/>
      <c r="JEU70"/>
      <c r="JEV70"/>
      <c r="JEW70"/>
      <c r="JEX70"/>
      <c r="JEY70"/>
      <c r="JEZ70"/>
      <c r="JFA70"/>
      <c r="JFB70"/>
      <c r="JFC70"/>
      <c r="JFD70"/>
      <c r="JFE70"/>
      <c r="JFF70"/>
      <c r="JFG70"/>
      <c r="JFH70"/>
      <c r="JFI70"/>
      <c r="JFJ70"/>
      <c r="JFK70"/>
      <c r="JFL70"/>
      <c r="JFM70"/>
      <c r="JFN70"/>
      <c r="JFO70"/>
      <c r="JFP70"/>
      <c r="JFQ70"/>
      <c r="JFR70"/>
      <c r="JFS70"/>
      <c r="JFT70"/>
      <c r="JFU70"/>
      <c r="JFV70"/>
      <c r="JFW70"/>
      <c r="JFX70"/>
      <c r="JFY70"/>
      <c r="JFZ70"/>
      <c r="JGA70"/>
      <c r="JGB70"/>
      <c r="JGC70"/>
      <c r="JGD70"/>
      <c r="JGE70"/>
      <c r="JGF70"/>
      <c r="JGG70"/>
      <c r="JGH70"/>
      <c r="JGI70"/>
      <c r="JGJ70"/>
      <c r="JGK70"/>
      <c r="JGL70"/>
      <c r="JGM70"/>
      <c r="JGN70"/>
      <c r="JGO70"/>
      <c r="JGP70"/>
      <c r="JGQ70"/>
      <c r="JGR70"/>
      <c r="JGS70"/>
      <c r="JGT70"/>
      <c r="JGU70"/>
      <c r="JGV70"/>
      <c r="JGW70"/>
      <c r="JGX70"/>
      <c r="JGY70"/>
      <c r="JGZ70"/>
      <c r="JHA70"/>
      <c r="JHB70"/>
      <c r="JHC70"/>
      <c r="JHD70"/>
      <c r="JHE70"/>
      <c r="JHF70"/>
      <c r="JHG70"/>
      <c r="JHH70"/>
      <c r="JHI70"/>
      <c r="JHJ70"/>
      <c r="JHK70"/>
      <c r="JHL70"/>
      <c r="JHM70"/>
      <c r="JHN70"/>
      <c r="JHO70"/>
      <c r="JHP70"/>
      <c r="JHQ70"/>
      <c r="JHR70"/>
      <c r="JHS70"/>
      <c r="JHT70"/>
      <c r="JHU70"/>
      <c r="JHV70"/>
      <c r="JHW70"/>
      <c r="JHX70"/>
      <c r="JHY70"/>
      <c r="JHZ70"/>
      <c r="JIA70"/>
      <c r="JIB70"/>
      <c r="JIC70"/>
      <c r="JID70"/>
      <c r="JIE70"/>
      <c r="JIF70"/>
      <c r="JIG70"/>
      <c r="JIH70"/>
      <c r="JII70"/>
      <c r="JIJ70"/>
      <c r="JIK70"/>
      <c r="JIL70"/>
      <c r="JIM70"/>
      <c r="JIN70"/>
      <c r="JIO70"/>
      <c r="JIP70"/>
      <c r="JIQ70"/>
      <c r="JIR70"/>
      <c r="JIS70"/>
      <c r="JIT70"/>
      <c r="JIU70"/>
      <c r="JIV70"/>
      <c r="JIW70"/>
      <c r="JIX70"/>
      <c r="JIY70"/>
      <c r="JIZ70"/>
      <c r="JJA70"/>
      <c r="JJB70"/>
      <c r="JJC70"/>
      <c r="JJD70"/>
      <c r="JJE70"/>
      <c r="JJF70"/>
      <c r="JJG70"/>
      <c r="JJH70"/>
      <c r="JJI70"/>
      <c r="JJJ70"/>
      <c r="JJK70"/>
      <c r="JJL70"/>
      <c r="JJM70"/>
      <c r="JJN70"/>
      <c r="JJO70"/>
      <c r="JJP70"/>
      <c r="JJQ70"/>
      <c r="JJR70"/>
      <c r="JJS70"/>
      <c r="JJT70"/>
      <c r="JJU70"/>
      <c r="JJV70"/>
      <c r="JJW70"/>
      <c r="JJX70"/>
      <c r="JJY70"/>
      <c r="JJZ70"/>
      <c r="JKA70"/>
      <c r="JKB70"/>
      <c r="JKC70"/>
      <c r="JKD70"/>
      <c r="JKE70"/>
      <c r="JKF70"/>
      <c r="JKG70"/>
      <c r="JKH70"/>
      <c r="JKI70"/>
      <c r="JKJ70"/>
      <c r="JKK70"/>
      <c r="JKL70"/>
      <c r="JKM70"/>
      <c r="JKN70"/>
      <c r="JKO70"/>
      <c r="JKP70"/>
      <c r="JKQ70"/>
      <c r="JKR70"/>
      <c r="JKS70"/>
      <c r="JKT70"/>
      <c r="JKU70"/>
      <c r="JKV70"/>
      <c r="JKW70"/>
      <c r="JKX70"/>
      <c r="JKY70"/>
      <c r="JKZ70"/>
      <c r="JLA70"/>
      <c r="JLB70"/>
      <c r="JLC70"/>
      <c r="JLD70"/>
      <c r="JLE70"/>
      <c r="JLF70"/>
      <c r="JLG70"/>
      <c r="JLH70"/>
      <c r="JLI70"/>
      <c r="JLJ70"/>
      <c r="JLK70"/>
      <c r="JLL70"/>
      <c r="JLM70"/>
      <c r="JLN70"/>
      <c r="JLO70"/>
      <c r="JLP70"/>
      <c r="JLQ70"/>
      <c r="JLR70"/>
      <c r="JLS70"/>
      <c r="JLT70"/>
      <c r="JLU70"/>
      <c r="JLV70"/>
      <c r="JLW70"/>
      <c r="JLX70"/>
      <c r="JLY70"/>
      <c r="JLZ70"/>
      <c r="JMA70"/>
      <c r="JMB70"/>
      <c r="JMC70"/>
      <c r="JMD70"/>
      <c r="JME70"/>
      <c r="JMF70"/>
      <c r="JMG70"/>
      <c r="JMH70"/>
      <c r="JMI70"/>
      <c r="JMJ70"/>
      <c r="JMK70"/>
      <c r="JML70"/>
      <c r="JMM70"/>
      <c r="JMN70"/>
      <c r="JMO70"/>
      <c r="JMP70"/>
      <c r="JMQ70"/>
      <c r="JMR70"/>
      <c r="JMS70"/>
      <c r="JMT70"/>
      <c r="JMU70"/>
      <c r="JMV70"/>
      <c r="JMW70"/>
      <c r="JMX70"/>
      <c r="JMY70"/>
      <c r="JMZ70"/>
      <c r="JNA70"/>
      <c r="JNB70"/>
      <c r="JNC70"/>
      <c r="JND70"/>
      <c r="JNE70"/>
      <c r="JNF70"/>
      <c r="JNG70"/>
      <c r="JNH70"/>
      <c r="JNI70"/>
      <c r="JNJ70"/>
      <c r="JNK70"/>
      <c r="JNL70"/>
      <c r="JNM70"/>
      <c r="JNN70"/>
      <c r="JNO70"/>
      <c r="JNP70"/>
      <c r="JNQ70"/>
      <c r="JNR70"/>
      <c r="JNS70"/>
      <c r="JNT70"/>
      <c r="JNU70"/>
      <c r="JNV70"/>
      <c r="JNW70"/>
      <c r="JNX70"/>
      <c r="JNY70"/>
      <c r="JNZ70"/>
      <c r="JOA70"/>
      <c r="JOB70"/>
      <c r="JOC70"/>
      <c r="JOD70"/>
      <c r="JOE70"/>
      <c r="JOF70"/>
      <c r="JOG70"/>
      <c r="JOH70"/>
      <c r="JOI70"/>
      <c r="JOJ70"/>
      <c r="JOK70"/>
      <c r="JOL70"/>
      <c r="JOM70"/>
      <c r="JON70"/>
      <c r="JOO70"/>
      <c r="JOP70"/>
      <c r="JOQ70"/>
      <c r="JOR70"/>
      <c r="JOS70"/>
      <c r="JOT70"/>
      <c r="JOU70"/>
      <c r="JOV70"/>
      <c r="JOW70"/>
      <c r="JOX70"/>
      <c r="JOY70"/>
      <c r="JOZ70"/>
      <c r="JPA70"/>
      <c r="JPB70"/>
      <c r="JPC70"/>
      <c r="JPD70"/>
      <c r="JPE70"/>
      <c r="JPF70"/>
      <c r="JPG70"/>
      <c r="JPH70"/>
      <c r="JPI70"/>
      <c r="JPJ70"/>
      <c r="JPK70"/>
      <c r="JPL70"/>
      <c r="JPM70"/>
      <c r="JPN70"/>
      <c r="JPO70"/>
      <c r="JPP70"/>
      <c r="JPQ70"/>
      <c r="JPR70"/>
      <c r="JPS70"/>
      <c r="JPT70"/>
      <c r="JPU70"/>
      <c r="JPV70"/>
      <c r="JPW70"/>
      <c r="JPX70"/>
      <c r="JPY70"/>
      <c r="JPZ70"/>
      <c r="JQA70"/>
      <c r="JQB70"/>
      <c r="JQC70"/>
      <c r="JQD70"/>
      <c r="JQE70"/>
      <c r="JQF70"/>
      <c r="JQG70"/>
      <c r="JQH70"/>
      <c r="JQI70"/>
      <c r="JQJ70"/>
      <c r="JQK70"/>
      <c r="JQL70"/>
      <c r="JQM70"/>
      <c r="JQN70"/>
      <c r="JQO70"/>
      <c r="JQP70"/>
      <c r="JQQ70"/>
      <c r="JQR70"/>
      <c r="JQS70"/>
      <c r="JQT70"/>
      <c r="JQU70"/>
      <c r="JQV70"/>
      <c r="JQW70"/>
      <c r="JQX70"/>
      <c r="JQY70"/>
      <c r="JQZ70"/>
      <c r="JRA70"/>
      <c r="JRB70"/>
      <c r="JRC70"/>
      <c r="JRD70"/>
      <c r="JRE70"/>
      <c r="JRF70"/>
      <c r="JRG70"/>
      <c r="JRH70"/>
      <c r="JRI70"/>
      <c r="JRJ70"/>
      <c r="JRK70"/>
      <c r="JRL70"/>
      <c r="JRM70"/>
      <c r="JRN70"/>
      <c r="JRO70"/>
      <c r="JRP70"/>
      <c r="JRQ70"/>
      <c r="JRR70"/>
      <c r="JRS70"/>
      <c r="JRT70"/>
      <c r="JRU70"/>
      <c r="JRV70"/>
      <c r="JRW70"/>
      <c r="JRX70"/>
      <c r="JRY70"/>
      <c r="JRZ70"/>
      <c r="JSA70"/>
      <c r="JSB70"/>
      <c r="JSC70"/>
      <c r="JSD70"/>
      <c r="JSE70"/>
      <c r="JSF70"/>
      <c r="JSG70"/>
      <c r="JSH70"/>
      <c r="JSI70"/>
      <c r="JSJ70"/>
      <c r="JSK70"/>
      <c r="JSL70"/>
      <c r="JSM70"/>
      <c r="JSN70"/>
      <c r="JSO70"/>
      <c r="JSP70"/>
      <c r="JSQ70"/>
      <c r="JSR70"/>
      <c r="JSS70"/>
      <c r="JST70"/>
      <c r="JSU70"/>
      <c r="JSV70"/>
      <c r="JSW70"/>
      <c r="JSX70"/>
      <c r="JSY70"/>
      <c r="JSZ70"/>
      <c r="JTA70"/>
      <c r="JTB70"/>
      <c r="JTC70"/>
      <c r="JTD70"/>
      <c r="JTE70"/>
      <c r="JTF70"/>
      <c r="JTG70"/>
      <c r="JTH70"/>
      <c r="JTI70"/>
      <c r="JTJ70"/>
      <c r="JTK70"/>
      <c r="JTL70"/>
      <c r="JTM70"/>
      <c r="JTN70"/>
      <c r="JTO70"/>
      <c r="JTP70"/>
      <c r="JTQ70"/>
      <c r="JTR70"/>
      <c r="JTS70"/>
      <c r="JTT70"/>
      <c r="JTU70"/>
      <c r="JTV70"/>
      <c r="JTW70"/>
      <c r="JTX70"/>
      <c r="JTY70"/>
      <c r="JTZ70"/>
      <c r="JUA70"/>
      <c r="JUB70"/>
      <c r="JUC70"/>
      <c r="JUD70"/>
      <c r="JUE70"/>
      <c r="JUF70"/>
      <c r="JUG70"/>
      <c r="JUH70"/>
      <c r="JUI70"/>
      <c r="JUJ70"/>
      <c r="JUK70"/>
      <c r="JUL70"/>
      <c r="JUM70"/>
      <c r="JUN70"/>
      <c r="JUO70"/>
      <c r="JUP70"/>
      <c r="JUQ70"/>
      <c r="JUR70"/>
      <c r="JUS70"/>
      <c r="JUT70"/>
      <c r="JUU70"/>
      <c r="JUV70"/>
      <c r="JUW70"/>
      <c r="JUX70"/>
      <c r="JUY70"/>
      <c r="JUZ70"/>
      <c r="JVA70"/>
      <c r="JVB70"/>
      <c r="JVC70"/>
      <c r="JVD70"/>
      <c r="JVE70"/>
      <c r="JVF70"/>
      <c r="JVG70"/>
      <c r="JVH70"/>
      <c r="JVI70"/>
      <c r="JVJ70"/>
      <c r="JVK70"/>
      <c r="JVL70"/>
      <c r="JVM70"/>
      <c r="JVN70"/>
      <c r="JVO70"/>
      <c r="JVP70"/>
      <c r="JVQ70"/>
      <c r="JVR70"/>
      <c r="JVS70"/>
      <c r="JVT70"/>
      <c r="JVU70"/>
      <c r="JVV70"/>
      <c r="JVW70"/>
      <c r="JVX70"/>
      <c r="JVY70"/>
      <c r="JVZ70"/>
      <c r="JWA70"/>
      <c r="JWB70"/>
      <c r="JWC70"/>
      <c r="JWD70"/>
      <c r="JWE70"/>
      <c r="JWF70"/>
      <c r="JWG70"/>
      <c r="JWH70"/>
      <c r="JWI70"/>
      <c r="JWJ70"/>
      <c r="JWK70"/>
      <c r="JWL70"/>
      <c r="JWM70"/>
      <c r="JWN70"/>
      <c r="JWO70"/>
      <c r="JWP70"/>
      <c r="JWQ70"/>
      <c r="JWR70"/>
      <c r="JWS70"/>
      <c r="JWT70"/>
      <c r="JWU70"/>
      <c r="JWV70"/>
      <c r="JWW70"/>
      <c r="JWX70"/>
      <c r="JWY70"/>
      <c r="JWZ70"/>
      <c r="JXA70"/>
      <c r="JXB70"/>
      <c r="JXC70"/>
      <c r="JXD70"/>
      <c r="JXE70"/>
      <c r="JXF70"/>
      <c r="JXG70"/>
      <c r="JXH70"/>
      <c r="JXI70"/>
      <c r="JXJ70"/>
      <c r="JXK70"/>
      <c r="JXL70"/>
      <c r="JXM70"/>
      <c r="JXN70"/>
      <c r="JXO70"/>
      <c r="JXP70"/>
      <c r="JXQ70"/>
      <c r="JXR70"/>
      <c r="JXS70"/>
      <c r="JXT70"/>
      <c r="JXU70"/>
      <c r="JXV70"/>
      <c r="JXW70"/>
      <c r="JXX70"/>
      <c r="JXY70"/>
      <c r="JXZ70"/>
      <c r="JYA70"/>
      <c r="JYB70"/>
      <c r="JYC70"/>
      <c r="JYD70"/>
      <c r="JYE70"/>
      <c r="JYF70"/>
      <c r="JYG70"/>
      <c r="JYH70"/>
      <c r="JYI70"/>
      <c r="JYJ70"/>
      <c r="JYK70"/>
      <c r="JYL70"/>
      <c r="JYM70"/>
      <c r="JYN70"/>
      <c r="JYO70"/>
      <c r="JYP70"/>
      <c r="JYQ70"/>
      <c r="JYR70"/>
      <c r="JYS70"/>
      <c r="JYT70"/>
      <c r="JYU70"/>
      <c r="JYV70"/>
      <c r="JYW70"/>
      <c r="JYX70"/>
      <c r="JYY70"/>
      <c r="JYZ70"/>
      <c r="JZA70"/>
      <c r="JZB70"/>
      <c r="JZC70"/>
      <c r="JZD70"/>
      <c r="JZE70"/>
      <c r="JZF70"/>
      <c r="JZG70"/>
      <c r="JZH70"/>
      <c r="JZI70"/>
      <c r="JZJ70"/>
      <c r="JZK70"/>
      <c r="JZL70"/>
      <c r="JZM70"/>
      <c r="JZN70"/>
      <c r="JZO70"/>
      <c r="JZP70"/>
      <c r="JZQ70"/>
      <c r="JZR70"/>
      <c r="JZS70"/>
      <c r="JZT70"/>
      <c r="JZU70"/>
      <c r="JZV70"/>
      <c r="JZW70"/>
      <c r="JZX70"/>
      <c r="JZY70"/>
      <c r="JZZ70"/>
      <c r="KAA70"/>
      <c r="KAB70"/>
      <c r="KAC70"/>
      <c r="KAD70"/>
      <c r="KAE70"/>
      <c r="KAF70"/>
      <c r="KAG70"/>
      <c r="KAH70"/>
      <c r="KAI70"/>
      <c r="KAJ70"/>
      <c r="KAK70"/>
      <c r="KAL70"/>
      <c r="KAM70"/>
      <c r="KAN70"/>
      <c r="KAO70"/>
      <c r="KAP70"/>
      <c r="KAQ70"/>
      <c r="KAR70"/>
      <c r="KAS70"/>
      <c r="KAT70"/>
      <c r="KAU70"/>
      <c r="KAV70"/>
      <c r="KAW70"/>
      <c r="KAX70"/>
      <c r="KAY70"/>
      <c r="KAZ70"/>
      <c r="KBA70"/>
      <c r="KBB70"/>
      <c r="KBC70"/>
      <c r="KBD70"/>
      <c r="KBE70"/>
      <c r="KBF70"/>
      <c r="KBG70"/>
      <c r="KBH70"/>
      <c r="KBI70"/>
      <c r="KBJ70"/>
      <c r="KBK70"/>
      <c r="KBL70"/>
      <c r="KBM70"/>
      <c r="KBN70"/>
      <c r="KBO70"/>
      <c r="KBP70"/>
      <c r="KBQ70"/>
      <c r="KBR70"/>
      <c r="KBS70"/>
      <c r="KBT70"/>
      <c r="KBU70"/>
      <c r="KBV70"/>
      <c r="KBW70"/>
      <c r="KBX70"/>
      <c r="KBY70"/>
      <c r="KBZ70"/>
      <c r="KCA70"/>
      <c r="KCB70"/>
      <c r="KCC70"/>
      <c r="KCD70"/>
      <c r="KCE70"/>
      <c r="KCF70"/>
      <c r="KCG70"/>
      <c r="KCH70"/>
      <c r="KCI70"/>
      <c r="KCJ70"/>
      <c r="KCK70"/>
      <c r="KCL70"/>
      <c r="KCM70"/>
      <c r="KCN70"/>
      <c r="KCO70"/>
      <c r="KCP70"/>
      <c r="KCQ70"/>
      <c r="KCR70"/>
      <c r="KCS70"/>
      <c r="KCT70"/>
      <c r="KCU70"/>
      <c r="KCV70"/>
      <c r="KCW70"/>
      <c r="KCX70"/>
      <c r="KCY70"/>
      <c r="KCZ70"/>
      <c r="KDA70"/>
      <c r="KDB70"/>
      <c r="KDC70"/>
      <c r="KDD70"/>
      <c r="KDE70"/>
      <c r="KDF70"/>
      <c r="KDG70"/>
      <c r="KDH70"/>
      <c r="KDI70"/>
      <c r="KDJ70"/>
      <c r="KDK70"/>
      <c r="KDL70"/>
      <c r="KDM70"/>
      <c r="KDN70"/>
      <c r="KDO70"/>
      <c r="KDP70"/>
      <c r="KDQ70"/>
      <c r="KDR70"/>
      <c r="KDS70"/>
      <c r="KDT70"/>
      <c r="KDU70"/>
      <c r="KDV70"/>
      <c r="KDW70"/>
      <c r="KDX70"/>
      <c r="KDY70"/>
      <c r="KDZ70"/>
      <c r="KEA70"/>
      <c r="KEB70"/>
      <c r="KEC70"/>
      <c r="KED70"/>
      <c r="KEE70"/>
      <c r="KEF70"/>
      <c r="KEG70"/>
      <c r="KEH70"/>
      <c r="KEI70"/>
      <c r="KEJ70"/>
      <c r="KEK70"/>
      <c r="KEL70"/>
      <c r="KEM70"/>
      <c r="KEN70"/>
      <c r="KEO70"/>
      <c r="KEP70"/>
      <c r="KEQ70"/>
      <c r="KER70"/>
      <c r="KES70"/>
      <c r="KET70"/>
      <c r="KEU70"/>
      <c r="KEV70"/>
      <c r="KEW70"/>
      <c r="KEX70"/>
      <c r="KEY70"/>
      <c r="KEZ70"/>
      <c r="KFA70"/>
      <c r="KFB70"/>
      <c r="KFC70"/>
      <c r="KFD70"/>
      <c r="KFE70"/>
      <c r="KFF70"/>
      <c r="KFG70"/>
      <c r="KFH70"/>
      <c r="KFI70"/>
      <c r="KFJ70"/>
      <c r="KFK70"/>
      <c r="KFL70"/>
      <c r="KFM70"/>
      <c r="KFN70"/>
      <c r="KFO70"/>
      <c r="KFP70"/>
      <c r="KFQ70"/>
      <c r="KFR70"/>
      <c r="KFS70"/>
      <c r="KFT70"/>
      <c r="KFU70"/>
      <c r="KFV70"/>
      <c r="KFW70"/>
      <c r="KFX70"/>
      <c r="KFY70"/>
      <c r="KFZ70"/>
      <c r="KGA70"/>
      <c r="KGB70"/>
      <c r="KGC70"/>
      <c r="KGD70"/>
      <c r="KGE70"/>
      <c r="KGF70"/>
      <c r="KGG70"/>
      <c r="KGH70"/>
      <c r="KGI70"/>
      <c r="KGJ70"/>
      <c r="KGK70"/>
      <c r="KGL70"/>
      <c r="KGM70"/>
      <c r="KGN70"/>
      <c r="KGO70"/>
      <c r="KGP70"/>
      <c r="KGQ70"/>
      <c r="KGR70"/>
      <c r="KGS70"/>
      <c r="KGT70"/>
      <c r="KGU70"/>
      <c r="KGV70"/>
      <c r="KGW70"/>
      <c r="KGX70"/>
      <c r="KGY70"/>
      <c r="KGZ70"/>
      <c r="KHA70"/>
      <c r="KHB70"/>
      <c r="KHC70"/>
      <c r="KHD70"/>
      <c r="KHE70"/>
      <c r="KHF70"/>
      <c r="KHG70"/>
      <c r="KHH70"/>
      <c r="KHI70"/>
      <c r="KHJ70"/>
      <c r="KHK70"/>
      <c r="KHL70"/>
      <c r="KHM70"/>
      <c r="KHN70"/>
      <c r="KHO70"/>
      <c r="KHP70"/>
      <c r="KHQ70"/>
      <c r="KHR70"/>
      <c r="KHS70"/>
      <c r="KHT70"/>
      <c r="KHU70"/>
      <c r="KHV70"/>
      <c r="KHW70"/>
      <c r="KHX70"/>
      <c r="KHY70"/>
      <c r="KHZ70"/>
      <c r="KIA70"/>
      <c r="KIB70"/>
      <c r="KIC70"/>
      <c r="KID70"/>
      <c r="KIE70"/>
      <c r="KIF70"/>
      <c r="KIG70"/>
      <c r="KIH70"/>
      <c r="KII70"/>
      <c r="KIJ70"/>
      <c r="KIK70"/>
      <c r="KIL70"/>
      <c r="KIM70"/>
      <c r="KIN70"/>
      <c r="KIO70"/>
      <c r="KIP70"/>
      <c r="KIQ70"/>
      <c r="KIR70"/>
      <c r="KIS70"/>
      <c r="KIT70"/>
      <c r="KIU70"/>
      <c r="KIV70"/>
      <c r="KIW70"/>
      <c r="KIX70"/>
      <c r="KIY70"/>
      <c r="KIZ70"/>
      <c r="KJA70"/>
      <c r="KJB70"/>
      <c r="KJC70"/>
      <c r="KJD70"/>
      <c r="KJE70"/>
      <c r="KJF70"/>
      <c r="KJG70"/>
      <c r="KJH70"/>
      <c r="KJI70"/>
      <c r="KJJ70"/>
      <c r="KJK70"/>
      <c r="KJL70"/>
      <c r="KJM70"/>
      <c r="KJN70"/>
      <c r="KJO70"/>
      <c r="KJP70"/>
      <c r="KJQ70"/>
      <c r="KJR70"/>
      <c r="KJS70"/>
      <c r="KJT70"/>
      <c r="KJU70"/>
      <c r="KJV70"/>
      <c r="KJW70"/>
      <c r="KJX70"/>
      <c r="KJY70"/>
      <c r="KJZ70"/>
      <c r="KKA70"/>
      <c r="KKB70"/>
      <c r="KKC70"/>
      <c r="KKD70"/>
      <c r="KKE70"/>
      <c r="KKF70"/>
      <c r="KKG70"/>
      <c r="KKH70"/>
      <c r="KKI70"/>
      <c r="KKJ70"/>
      <c r="KKK70"/>
      <c r="KKL70"/>
      <c r="KKM70"/>
      <c r="KKN70"/>
      <c r="KKO70"/>
      <c r="KKP70"/>
      <c r="KKQ70"/>
      <c r="KKR70"/>
      <c r="KKS70"/>
      <c r="KKT70"/>
      <c r="KKU70"/>
      <c r="KKV70"/>
      <c r="KKW70"/>
      <c r="KKX70"/>
      <c r="KKY70"/>
      <c r="KKZ70"/>
      <c r="KLA70"/>
      <c r="KLB70"/>
      <c r="KLC70"/>
      <c r="KLD70"/>
      <c r="KLE70"/>
      <c r="KLF70"/>
      <c r="KLG70"/>
      <c r="KLH70"/>
      <c r="KLI70"/>
      <c r="KLJ70"/>
      <c r="KLK70"/>
      <c r="KLL70"/>
      <c r="KLM70"/>
      <c r="KLN70"/>
      <c r="KLO70"/>
      <c r="KLP70"/>
      <c r="KLQ70"/>
      <c r="KLR70"/>
      <c r="KLS70"/>
      <c r="KLT70"/>
      <c r="KLU70"/>
      <c r="KLV70"/>
      <c r="KLW70"/>
      <c r="KLX70"/>
      <c r="KLY70"/>
      <c r="KLZ70"/>
      <c r="KMA70"/>
      <c r="KMB70"/>
      <c r="KMC70"/>
      <c r="KMD70"/>
      <c r="KME70"/>
      <c r="KMF70"/>
      <c r="KMG70"/>
      <c r="KMH70"/>
      <c r="KMI70"/>
      <c r="KMJ70"/>
      <c r="KMK70"/>
      <c r="KML70"/>
      <c r="KMM70"/>
      <c r="KMN70"/>
      <c r="KMO70"/>
      <c r="KMP70"/>
      <c r="KMQ70"/>
      <c r="KMR70"/>
      <c r="KMS70"/>
      <c r="KMT70"/>
      <c r="KMU70"/>
      <c r="KMV70"/>
      <c r="KMW70"/>
      <c r="KMX70"/>
      <c r="KMY70"/>
      <c r="KMZ70"/>
      <c r="KNA70"/>
      <c r="KNB70"/>
      <c r="KNC70"/>
      <c r="KND70"/>
      <c r="KNE70"/>
      <c r="KNF70"/>
      <c r="KNG70"/>
      <c r="KNH70"/>
      <c r="KNI70"/>
      <c r="KNJ70"/>
      <c r="KNK70"/>
      <c r="KNL70"/>
      <c r="KNM70"/>
      <c r="KNN70"/>
      <c r="KNO70"/>
      <c r="KNP70"/>
      <c r="KNQ70"/>
      <c r="KNR70"/>
      <c r="KNS70"/>
      <c r="KNT70"/>
      <c r="KNU70"/>
      <c r="KNV70"/>
      <c r="KNW70"/>
      <c r="KNX70"/>
      <c r="KNY70"/>
      <c r="KNZ70"/>
      <c r="KOA70"/>
      <c r="KOB70"/>
      <c r="KOC70"/>
      <c r="KOD70"/>
      <c r="KOE70"/>
      <c r="KOF70"/>
      <c r="KOG70"/>
      <c r="KOH70"/>
      <c r="KOI70"/>
      <c r="KOJ70"/>
      <c r="KOK70"/>
      <c r="KOL70"/>
      <c r="KOM70"/>
      <c r="KON70"/>
      <c r="KOO70"/>
      <c r="KOP70"/>
      <c r="KOQ70"/>
      <c r="KOR70"/>
      <c r="KOS70"/>
      <c r="KOT70"/>
      <c r="KOU70"/>
      <c r="KOV70"/>
      <c r="KOW70"/>
      <c r="KOX70"/>
      <c r="KOY70"/>
      <c r="KOZ70"/>
      <c r="KPA70"/>
      <c r="KPB70"/>
      <c r="KPC70"/>
      <c r="KPD70"/>
      <c r="KPE70"/>
      <c r="KPF70"/>
      <c r="KPG70"/>
      <c r="KPH70"/>
      <c r="KPI70"/>
      <c r="KPJ70"/>
      <c r="KPK70"/>
      <c r="KPL70"/>
      <c r="KPM70"/>
      <c r="KPN70"/>
      <c r="KPO70"/>
      <c r="KPP70"/>
      <c r="KPQ70"/>
      <c r="KPR70"/>
      <c r="KPS70"/>
      <c r="KPT70"/>
      <c r="KPU70"/>
      <c r="KPV70"/>
      <c r="KPW70"/>
      <c r="KPX70"/>
      <c r="KPY70"/>
      <c r="KPZ70"/>
      <c r="KQA70"/>
      <c r="KQB70"/>
      <c r="KQC70"/>
      <c r="KQD70"/>
      <c r="KQE70"/>
      <c r="KQF70"/>
      <c r="KQG70"/>
      <c r="KQH70"/>
      <c r="KQI70"/>
      <c r="KQJ70"/>
      <c r="KQK70"/>
      <c r="KQL70"/>
      <c r="KQM70"/>
      <c r="KQN70"/>
      <c r="KQO70"/>
      <c r="KQP70"/>
      <c r="KQQ70"/>
      <c r="KQR70"/>
      <c r="KQS70"/>
      <c r="KQT70"/>
      <c r="KQU70"/>
      <c r="KQV70"/>
      <c r="KQW70"/>
      <c r="KQX70"/>
      <c r="KQY70"/>
      <c r="KQZ70"/>
      <c r="KRA70"/>
      <c r="KRB70"/>
      <c r="KRC70"/>
      <c r="KRD70"/>
      <c r="KRE70"/>
      <c r="KRF70"/>
      <c r="KRG70"/>
      <c r="KRH70"/>
      <c r="KRI70"/>
      <c r="KRJ70"/>
      <c r="KRK70"/>
      <c r="KRL70"/>
      <c r="KRM70"/>
      <c r="KRN70"/>
      <c r="KRO70"/>
      <c r="KRP70"/>
      <c r="KRQ70"/>
      <c r="KRR70"/>
      <c r="KRS70"/>
      <c r="KRT70"/>
      <c r="KRU70"/>
      <c r="KRV70"/>
      <c r="KRW70"/>
      <c r="KRX70"/>
      <c r="KRY70"/>
      <c r="KRZ70"/>
      <c r="KSA70"/>
      <c r="KSB70"/>
      <c r="KSC70"/>
      <c r="KSD70"/>
      <c r="KSE70"/>
      <c r="KSF70"/>
      <c r="KSG70"/>
      <c r="KSH70"/>
      <c r="KSI70"/>
      <c r="KSJ70"/>
      <c r="KSK70"/>
      <c r="KSL70"/>
      <c r="KSM70"/>
      <c r="KSN70"/>
      <c r="KSO70"/>
      <c r="KSP70"/>
      <c r="KSQ70"/>
      <c r="KSR70"/>
      <c r="KSS70"/>
      <c r="KST70"/>
      <c r="KSU70"/>
      <c r="KSV70"/>
      <c r="KSW70"/>
      <c r="KSX70"/>
      <c r="KSY70"/>
      <c r="KSZ70"/>
      <c r="KTA70"/>
      <c r="KTB70"/>
      <c r="KTC70"/>
      <c r="KTD70"/>
      <c r="KTE70"/>
      <c r="KTF70"/>
      <c r="KTG70"/>
      <c r="KTH70"/>
      <c r="KTI70"/>
      <c r="KTJ70"/>
      <c r="KTK70"/>
      <c r="KTL70"/>
      <c r="KTM70"/>
      <c r="KTN70"/>
      <c r="KTO70"/>
      <c r="KTP70"/>
      <c r="KTQ70"/>
      <c r="KTR70"/>
      <c r="KTS70"/>
      <c r="KTT70"/>
      <c r="KTU70"/>
      <c r="KTV70"/>
      <c r="KTW70"/>
      <c r="KTX70"/>
      <c r="KTY70"/>
      <c r="KTZ70"/>
      <c r="KUA70"/>
      <c r="KUB70"/>
      <c r="KUC70"/>
      <c r="KUD70"/>
      <c r="KUE70"/>
      <c r="KUF70"/>
      <c r="KUG70"/>
      <c r="KUH70"/>
      <c r="KUI70"/>
      <c r="KUJ70"/>
      <c r="KUK70"/>
      <c r="KUL70"/>
      <c r="KUM70"/>
      <c r="KUN70"/>
      <c r="KUO70"/>
      <c r="KUP70"/>
      <c r="KUQ70"/>
      <c r="KUR70"/>
      <c r="KUS70"/>
      <c r="KUT70"/>
      <c r="KUU70"/>
      <c r="KUV70"/>
      <c r="KUW70"/>
      <c r="KUX70"/>
      <c r="KUY70"/>
      <c r="KUZ70"/>
      <c r="KVA70"/>
      <c r="KVB70"/>
      <c r="KVC70"/>
      <c r="KVD70"/>
      <c r="KVE70"/>
      <c r="KVF70"/>
      <c r="KVG70"/>
      <c r="KVH70"/>
      <c r="KVI70"/>
      <c r="KVJ70"/>
      <c r="KVK70"/>
      <c r="KVL70"/>
      <c r="KVM70"/>
      <c r="KVN70"/>
      <c r="KVO70"/>
      <c r="KVP70"/>
      <c r="KVQ70"/>
      <c r="KVR70"/>
      <c r="KVS70"/>
      <c r="KVT70"/>
      <c r="KVU70"/>
      <c r="KVV70"/>
      <c r="KVW70"/>
      <c r="KVX70"/>
      <c r="KVY70"/>
      <c r="KVZ70"/>
      <c r="KWA70"/>
      <c r="KWB70"/>
      <c r="KWC70"/>
      <c r="KWD70"/>
      <c r="KWE70"/>
      <c r="KWF70"/>
      <c r="KWG70"/>
      <c r="KWH70"/>
      <c r="KWI70"/>
      <c r="KWJ70"/>
      <c r="KWK70"/>
      <c r="KWL70"/>
      <c r="KWM70"/>
      <c r="KWN70"/>
      <c r="KWO70"/>
      <c r="KWP70"/>
      <c r="KWQ70"/>
      <c r="KWR70"/>
      <c r="KWS70"/>
      <c r="KWT70"/>
      <c r="KWU70"/>
      <c r="KWV70"/>
      <c r="KWW70"/>
      <c r="KWX70"/>
      <c r="KWY70"/>
      <c r="KWZ70"/>
      <c r="KXA70"/>
      <c r="KXB70"/>
      <c r="KXC70"/>
      <c r="KXD70"/>
      <c r="KXE70"/>
      <c r="KXF70"/>
      <c r="KXG70"/>
      <c r="KXH70"/>
      <c r="KXI70"/>
      <c r="KXJ70"/>
      <c r="KXK70"/>
      <c r="KXL70"/>
      <c r="KXM70"/>
      <c r="KXN70"/>
      <c r="KXO70"/>
      <c r="KXP70"/>
      <c r="KXQ70"/>
      <c r="KXR70"/>
      <c r="KXS70"/>
      <c r="KXT70"/>
      <c r="KXU70"/>
      <c r="KXV70"/>
      <c r="KXW70"/>
      <c r="KXX70"/>
      <c r="KXY70"/>
      <c r="KXZ70"/>
      <c r="KYA70"/>
      <c r="KYB70"/>
      <c r="KYC70"/>
      <c r="KYD70"/>
      <c r="KYE70"/>
      <c r="KYF70"/>
      <c r="KYG70"/>
      <c r="KYH70"/>
      <c r="KYI70"/>
      <c r="KYJ70"/>
      <c r="KYK70"/>
      <c r="KYL70"/>
      <c r="KYM70"/>
      <c r="KYN70"/>
      <c r="KYO70"/>
      <c r="KYP70"/>
      <c r="KYQ70"/>
      <c r="KYR70"/>
      <c r="KYS70"/>
      <c r="KYT70"/>
      <c r="KYU70"/>
      <c r="KYV70"/>
      <c r="KYW70"/>
      <c r="KYX70"/>
      <c r="KYY70"/>
      <c r="KYZ70"/>
      <c r="KZA70"/>
      <c r="KZB70"/>
      <c r="KZC70"/>
      <c r="KZD70"/>
      <c r="KZE70"/>
      <c r="KZF70"/>
      <c r="KZG70"/>
      <c r="KZH70"/>
      <c r="KZI70"/>
      <c r="KZJ70"/>
      <c r="KZK70"/>
      <c r="KZL70"/>
      <c r="KZM70"/>
      <c r="KZN70"/>
      <c r="KZO70"/>
      <c r="KZP70"/>
      <c r="KZQ70"/>
      <c r="KZR70"/>
      <c r="KZS70"/>
      <c r="KZT70"/>
      <c r="KZU70"/>
      <c r="KZV70"/>
      <c r="KZW70"/>
      <c r="KZX70"/>
      <c r="KZY70"/>
      <c r="KZZ70"/>
      <c r="LAA70"/>
      <c r="LAB70"/>
      <c r="LAC70"/>
      <c r="LAD70"/>
      <c r="LAE70"/>
      <c r="LAF70"/>
      <c r="LAG70"/>
      <c r="LAH70"/>
      <c r="LAI70"/>
      <c r="LAJ70"/>
      <c r="LAK70"/>
      <c r="LAL70"/>
      <c r="LAM70"/>
      <c r="LAN70"/>
      <c r="LAO70"/>
      <c r="LAP70"/>
      <c r="LAQ70"/>
      <c r="LAR70"/>
      <c r="LAS70"/>
      <c r="LAT70"/>
      <c r="LAU70"/>
      <c r="LAV70"/>
      <c r="LAW70"/>
      <c r="LAX70"/>
      <c r="LAY70"/>
      <c r="LAZ70"/>
      <c r="LBA70"/>
      <c r="LBB70"/>
      <c r="LBC70"/>
      <c r="LBD70"/>
      <c r="LBE70"/>
      <c r="LBF70"/>
      <c r="LBG70"/>
      <c r="LBH70"/>
      <c r="LBI70"/>
      <c r="LBJ70"/>
      <c r="LBK70"/>
      <c r="LBL70"/>
      <c r="LBM70"/>
      <c r="LBN70"/>
      <c r="LBO70"/>
      <c r="LBP70"/>
      <c r="LBQ70"/>
      <c r="LBR70"/>
      <c r="LBS70"/>
      <c r="LBT70"/>
      <c r="LBU70"/>
      <c r="LBV70"/>
      <c r="LBW70"/>
      <c r="LBX70"/>
      <c r="LBY70"/>
      <c r="LBZ70"/>
      <c r="LCA70"/>
      <c r="LCB70"/>
      <c r="LCC70"/>
      <c r="LCD70"/>
      <c r="LCE70"/>
      <c r="LCF70"/>
      <c r="LCG70"/>
      <c r="LCH70"/>
      <c r="LCI70"/>
      <c r="LCJ70"/>
      <c r="LCK70"/>
      <c r="LCL70"/>
      <c r="LCM70"/>
      <c r="LCN70"/>
      <c r="LCO70"/>
      <c r="LCP70"/>
      <c r="LCQ70"/>
      <c r="LCR70"/>
      <c r="LCS70"/>
      <c r="LCT70"/>
      <c r="LCU70"/>
      <c r="LCV70"/>
      <c r="LCW70"/>
      <c r="LCX70"/>
      <c r="LCY70"/>
      <c r="LCZ70"/>
      <c r="LDA70"/>
      <c r="LDB70"/>
      <c r="LDC70"/>
      <c r="LDD70"/>
      <c r="LDE70"/>
      <c r="LDF70"/>
      <c r="LDG70"/>
      <c r="LDH70"/>
      <c r="LDI70"/>
      <c r="LDJ70"/>
      <c r="LDK70"/>
      <c r="LDL70"/>
      <c r="LDM70"/>
      <c r="LDN70"/>
      <c r="LDO70"/>
      <c r="LDP70"/>
      <c r="LDQ70"/>
      <c r="LDR70"/>
      <c r="LDS70"/>
      <c r="LDT70"/>
      <c r="LDU70"/>
      <c r="LDV70"/>
      <c r="LDW70"/>
      <c r="LDX70"/>
      <c r="LDY70"/>
      <c r="LDZ70"/>
      <c r="LEA70"/>
      <c r="LEB70"/>
      <c r="LEC70"/>
      <c r="LED70"/>
      <c r="LEE70"/>
      <c r="LEF70"/>
      <c r="LEG70"/>
      <c r="LEH70"/>
      <c r="LEI70"/>
      <c r="LEJ70"/>
      <c r="LEK70"/>
      <c r="LEL70"/>
      <c r="LEM70"/>
      <c r="LEN70"/>
      <c r="LEO70"/>
      <c r="LEP70"/>
      <c r="LEQ70"/>
      <c r="LER70"/>
      <c r="LES70"/>
      <c r="LET70"/>
      <c r="LEU70"/>
      <c r="LEV70"/>
      <c r="LEW70"/>
      <c r="LEX70"/>
      <c r="LEY70"/>
      <c r="LEZ70"/>
      <c r="LFA70"/>
      <c r="LFB70"/>
      <c r="LFC70"/>
      <c r="LFD70"/>
      <c r="LFE70"/>
      <c r="LFF70"/>
      <c r="LFG70"/>
      <c r="LFH70"/>
      <c r="LFI70"/>
      <c r="LFJ70"/>
      <c r="LFK70"/>
      <c r="LFL70"/>
      <c r="LFM70"/>
      <c r="LFN70"/>
      <c r="LFO70"/>
      <c r="LFP70"/>
      <c r="LFQ70"/>
      <c r="LFR70"/>
      <c r="LFS70"/>
      <c r="LFT70"/>
      <c r="LFU70"/>
      <c r="LFV70"/>
      <c r="LFW70"/>
      <c r="LFX70"/>
      <c r="LFY70"/>
      <c r="LFZ70"/>
      <c r="LGA70"/>
      <c r="LGB70"/>
      <c r="LGC70"/>
      <c r="LGD70"/>
      <c r="LGE70"/>
      <c r="LGF70"/>
      <c r="LGG70"/>
      <c r="LGH70"/>
      <c r="LGI70"/>
      <c r="LGJ70"/>
      <c r="LGK70"/>
      <c r="LGL70"/>
      <c r="LGM70"/>
      <c r="LGN70"/>
      <c r="LGO70"/>
      <c r="LGP70"/>
      <c r="LGQ70"/>
      <c r="LGR70"/>
      <c r="LGS70"/>
      <c r="LGT70"/>
      <c r="LGU70"/>
      <c r="LGV70"/>
      <c r="LGW70"/>
      <c r="LGX70"/>
      <c r="LGY70"/>
      <c r="LGZ70"/>
      <c r="LHA70"/>
      <c r="LHB70"/>
      <c r="LHC70"/>
      <c r="LHD70"/>
      <c r="LHE70"/>
      <c r="LHF70"/>
      <c r="LHG70"/>
      <c r="LHH70"/>
      <c r="LHI70"/>
      <c r="LHJ70"/>
      <c r="LHK70"/>
      <c r="LHL70"/>
      <c r="LHM70"/>
      <c r="LHN70"/>
      <c r="LHO70"/>
      <c r="LHP70"/>
      <c r="LHQ70"/>
      <c r="LHR70"/>
      <c r="LHS70"/>
      <c r="LHT70"/>
      <c r="LHU70"/>
      <c r="LHV70"/>
      <c r="LHW70"/>
      <c r="LHX70"/>
      <c r="LHY70"/>
      <c r="LHZ70"/>
      <c r="LIA70"/>
      <c r="LIB70"/>
      <c r="LIC70"/>
      <c r="LID70"/>
      <c r="LIE70"/>
      <c r="LIF70"/>
      <c r="LIG70"/>
      <c r="LIH70"/>
      <c r="LII70"/>
      <c r="LIJ70"/>
      <c r="LIK70"/>
      <c r="LIL70"/>
      <c r="LIM70"/>
      <c r="LIN70"/>
      <c r="LIO70"/>
      <c r="LIP70"/>
      <c r="LIQ70"/>
      <c r="LIR70"/>
      <c r="LIS70"/>
      <c r="LIT70"/>
      <c r="LIU70"/>
      <c r="LIV70"/>
      <c r="LIW70"/>
      <c r="LIX70"/>
      <c r="LIY70"/>
      <c r="LIZ70"/>
      <c r="LJA70"/>
      <c r="LJB70"/>
      <c r="LJC70"/>
      <c r="LJD70"/>
      <c r="LJE70"/>
      <c r="LJF70"/>
      <c r="LJG70"/>
      <c r="LJH70"/>
      <c r="LJI70"/>
      <c r="LJJ70"/>
      <c r="LJK70"/>
      <c r="LJL70"/>
      <c r="LJM70"/>
      <c r="LJN70"/>
      <c r="LJO70"/>
      <c r="LJP70"/>
      <c r="LJQ70"/>
      <c r="LJR70"/>
      <c r="LJS70"/>
      <c r="LJT70"/>
      <c r="LJU70"/>
      <c r="LJV70"/>
      <c r="LJW70"/>
      <c r="LJX70"/>
      <c r="LJY70"/>
      <c r="LJZ70"/>
      <c r="LKA70"/>
      <c r="LKB70"/>
      <c r="LKC70"/>
      <c r="LKD70"/>
      <c r="LKE70"/>
      <c r="LKF70"/>
      <c r="LKG70"/>
      <c r="LKH70"/>
      <c r="LKI70"/>
      <c r="LKJ70"/>
      <c r="LKK70"/>
      <c r="LKL70"/>
      <c r="LKM70"/>
      <c r="LKN70"/>
      <c r="LKO70"/>
      <c r="LKP70"/>
      <c r="LKQ70"/>
      <c r="LKR70"/>
      <c r="LKS70"/>
      <c r="LKT70"/>
      <c r="LKU70"/>
      <c r="LKV70"/>
      <c r="LKW70"/>
      <c r="LKX70"/>
      <c r="LKY70"/>
      <c r="LKZ70"/>
      <c r="LLA70"/>
      <c r="LLB70"/>
      <c r="LLC70"/>
      <c r="LLD70"/>
      <c r="LLE70"/>
      <c r="LLF70"/>
      <c r="LLG70"/>
      <c r="LLH70"/>
      <c r="LLI70"/>
      <c r="LLJ70"/>
      <c r="LLK70"/>
      <c r="LLL70"/>
      <c r="LLM70"/>
      <c r="LLN70"/>
      <c r="LLO70"/>
      <c r="LLP70"/>
      <c r="LLQ70"/>
      <c r="LLR70"/>
      <c r="LLS70"/>
      <c r="LLT70"/>
      <c r="LLU70"/>
      <c r="LLV70"/>
      <c r="LLW70"/>
      <c r="LLX70"/>
      <c r="LLY70"/>
      <c r="LLZ70"/>
      <c r="LMA70"/>
      <c r="LMB70"/>
      <c r="LMC70"/>
      <c r="LMD70"/>
      <c r="LME70"/>
      <c r="LMF70"/>
      <c r="LMG70"/>
      <c r="LMH70"/>
      <c r="LMI70"/>
      <c r="LMJ70"/>
      <c r="LMK70"/>
      <c r="LML70"/>
      <c r="LMM70"/>
      <c r="LMN70"/>
      <c r="LMO70"/>
      <c r="LMP70"/>
      <c r="LMQ70"/>
      <c r="LMR70"/>
      <c r="LMS70"/>
      <c r="LMT70"/>
      <c r="LMU70"/>
      <c r="LMV70"/>
      <c r="LMW70"/>
      <c r="LMX70"/>
      <c r="LMY70"/>
      <c r="LMZ70"/>
      <c r="LNA70"/>
      <c r="LNB70"/>
      <c r="LNC70"/>
      <c r="LND70"/>
      <c r="LNE70"/>
      <c r="LNF70"/>
      <c r="LNG70"/>
      <c r="LNH70"/>
      <c r="LNI70"/>
      <c r="LNJ70"/>
      <c r="LNK70"/>
      <c r="LNL70"/>
      <c r="LNM70"/>
      <c r="LNN70"/>
      <c r="LNO70"/>
      <c r="LNP70"/>
      <c r="LNQ70"/>
      <c r="LNR70"/>
      <c r="LNS70"/>
      <c r="LNT70"/>
      <c r="LNU70"/>
      <c r="LNV70"/>
      <c r="LNW70"/>
      <c r="LNX70"/>
      <c r="LNY70"/>
      <c r="LNZ70"/>
      <c r="LOA70"/>
      <c r="LOB70"/>
      <c r="LOC70"/>
      <c r="LOD70"/>
      <c r="LOE70"/>
      <c r="LOF70"/>
      <c r="LOG70"/>
      <c r="LOH70"/>
      <c r="LOI70"/>
      <c r="LOJ70"/>
      <c r="LOK70"/>
      <c r="LOL70"/>
      <c r="LOM70"/>
      <c r="LON70"/>
      <c r="LOO70"/>
      <c r="LOP70"/>
      <c r="LOQ70"/>
      <c r="LOR70"/>
      <c r="LOS70"/>
      <c r="LOT70"/>
      <c r="LOU70"/>
      <c r="LOV70"/>
      <c r="LOW70"/>
      <c r="LOX70"/>
      <c r="LOY70"/>
      <c r="LOZ70"/>
      <c r="LPA70"/>
      <c r="LPB70"/>
      <c r="LPC70"/>
      <c r="LPD70"/>
      <c r="LPE70"/>
      <c r="LPF70"/>
      <c r="LPG70"/>
      <c r="LPH70"/>
      <c r="LPI70"/>
      <c r="LPJ70"/>
      <c r="LPK70"/>
      <c r="LPL70"/>
      <c r="LPM70"/>
      <c r="LPN70"/>
      <c r="LPO70"/>
      <c r="LPP70"/>
      <c r="LPQ70"/>
      <c r="LPR70"/>
      <c r="LPS70"/>
      <c r="LPT70"/>
      <c r="LPU70"/>
      <c r="LPV70"/>
      <c r="LPW70"/>
      <c r="LPX70"/>
      <c r="LPY70"/>
      <c r="LPZ70"/>
      <c r="LQA70"/>
      <c r="LQB70"/>
      <c r="LQC70"/>
      <c r="LQD70"/>
      <c r="LQE70"/>
      <c r="LQF70"/>
      <c r="LQG70"/>
      <c r="LQH70"/>
      <c r="LQI70"/>
      <c r="LQJ70"/>
      <c r="LQK70"/>
      <c r="LQL70"/>
      <c r="LQM70"/>
      <c r="LQN70"/>
      <c r="LQO70"/>
      <c r="LQP70"/>
      <c r="LQQ70"/>
      <c r="LQR70"/>
      <c r="LQS70"/>
      <c r="LQT70"/>
      <c r="LQU70"/>
      <c r="LQV70"/>
      <c r="LQW70"/>
      <c r="LQX70"/>
      <c r="LQY70"/>
      <c r="LQZ70"/>
      <c r="LRA70"/>
      <c r="LRB70"/>
      <c r="LRC70"/>
      <c r="LRD70"/>
      <c r="LRE70"/>
      <c r="LRF70"/>
      <c r="LRG70"/>
      <c r="LRH70"/>
      <c r="LRI70"/>
      <c r="LRJ70"/>
      <c r="LRK70"/>
      <c r="LRL70"/>
      <c r="LRM70"/>
      <c r="LRN70"/>
      <c r="LRO70"/>
      <c r="LRP70"/>
      <c r="LRQ70"/>
      <c r="LRR70"/>
      <c r="LRS70"/>
      <c r="LRT70"/>
      <c r="LRU70"/>
      <c r="LRV70"/>
      <c r="LRW70"/>
      <c r="LRX70"/>
      <c r="LRY70"/>
      <c r="LRZ70"/>
      <c r="LSA70"/>
      <c r="LSB70"/>
      <c r="LSC70"/>
      <c r="LSD70"/>
      <c r="LSE70"/>
      <c r="LSF70"/>
      <c r="LSG70"/>
      <c r="LSH70"/>
      <c r="LSI70"/>
      <c r="LSJ70"/>
      <c r="LSK70"/>
      <c r="LSL70"/>
      <c r="LSM70"/>
      <c r="LSN70"/>
      <c r="LSO70"/>
      <c r="LSP70"/>
      <c r="LSQ70"/>
      <c r="LSR70"/>
      <c r="LSS70"/>
      <c r="LST70"/>
      <c r="LSU70"/>
      <c r="LSV70"/>
      <c r="LSW70"/>
      <c r="LSX70"/>
      <c r="LSY70"/>
      <c r="LSZ70"/>
      <c r="LTA70"/>
      <c r="LTB70"/>
      <c r="LTC70"/>
      <c r="LTD70"/>
      <c r="LTE70"/>
      <c r="LTF70"/>
      <c r="LTG70"/>
      <c r="LTH70"/>
      <c r="LTI70"/>
      <c r="LTJ70"/>
      <c r="LTK70"/>
      <c r="LTL70"/>
      <c r="LTM70"/>
      <c r="LTN70"/>
      <c r="LTO70"/>
      <c r="LTP70"/>
      <c r="LTQ70"/>
      <c r="LTR70"/>
      <c r="LTS70"/>
      <c r="LTT70"/>
      <c r="LTU70"/>
      <c r="LTV70"/>
      <c r="LTW70"/>
      <c r="LTX70"/>
      <c r="LTY70"/>
      <c r="LTZ70"/>
      <c r="LUA70"/>
      <c r="LUB70"/>
      <c r="LUC70"/>
      <c r="LUD70"/>
      <c r="LUE70"/>
      <c r="LUF70"/>
      <c r="LUG70"/>
      <c r="LUH70"/>
      <c r="LUI70"/>
      <c r="LUJ70"/>
      <c r="LUK70"/>
      <c r="LUL70"/>
      <c r="LUM70"/>
      <c r="LUN70"/>
      <c r="LUO70"/>
      <c r="LUP70"/>
      <c r="LUQ70"/>
      <c r="LUR70"/>
      <c r="LUS70"/>
      <c r="LUT70"/>
      <c r="LUU70"/>
      <c r="LUV70"/>
      <c r="LUW70"/>
      <c r="LUX70"/>
      <c r="LUY70"/>
      <c r="LUZ70"/>
      <c r="LVA70"/>
      <c r="LVB70"/>
      <c r="LVC70"/>
      <c r="LVD70"/>
      <c r="LVE70"/>
      <c r="LVF70"/>
      <c r="LVG70"/>
      <c r="LVH70"/>
      <c r="LVI70"/>
      <c r="LVJ70"/>
      <c r="LVK70"/>
      <c r="LVL70"/>
      <c r="LVM70"/>
      <c r="LVN70"/>
      <c r="LVO70"/>
      <c r="LVP70"/>
      <c r="LVQ70"/>
      <c r="LVR70"/>
      <c r="LVS70"/>
      <c r="LVT70"/>
      <c r="LVU70"/>
      <c r="LVV70"/>
      <c r="LVW70"/>
      <c r="LVX70"/>
      <c r="LVY70"/>
      <c r="LVZ70"/>
      <c r="LWA70"/>
      <c r="LWB70"/>
      <c r="LWC70"/>
      <c r="LWD70"/>
      <c r="LWE70"/>
      <c r="LWF70"/>
      <c r="LWG70"/>
      <c r="LWH70"/>
      <c r="LWI70"/>
      <c r="LWJ70"/>
      <c r="LWK70"/>
      <c r="LWL70"/>
      <c r="LWM70"/>
      <c r="LWN70"/>
      <c r="LWO70"/>
      <c r="LWP70"/>
      <c r="LWQ70"/>
      <c r="LWR70"/>
      <c r="LWS70"/>
      <c r="LWT70"/>
      <c r="LWU70"/>
      <c r="LWV70"/>
      <c r="LWW70"/>
      <c r="LWX70"/>
      <c r="LWY70"/>
      <c r="LWZ70"/>
      <c r="LXA70"/>
      <c r="LXB70"/>
      <c r="LXC70"/>
      <c r="LXD70"/>
      <c r="LXE70"/>
      <c r="LXF70"/>
      <c r="LXG70"/>
      <c r="LXH70"/>
      <c r="LXI70"/>
      <c r="LXJ70"/>
      <c r="LXK70"/>
      <c r="LXL70"/>
      <c r="LXM70"/>
      <c r="LXN70"/>
      <c r="LXO70"/>
      <c r="LXP70"/>
      <c r="LXQ70"/>
      <c r="LXR70"/>
      <c r="LXS70"/>
      <c r="LXT70"/>
      <c r="LXU70"/>
      <c r="LXV70"/>
      <c r="LXW70"/>
      <c r="LXX70"/>
      <c r="LXY70"/>
      <c r="LXZ70"/>
      <c r="LYA70"/>
      <c r="LYB70"/>
      <c r="LYC70"/>
      <c r="LYD70"/>
      <c r="LYE70"/>
      <c r="LYF70"/>
      <c r="LYG70"/>
      <c r="LYH70"/>
      <c r="LYI70"/>
      <c r="LYJ70"/>
      <c r="LYK70"/>
      <c r="LYL70"/>
      <c r="LYM70"/>
      <c r="LYN70"/>
      <c r="LYO70"/>
      <c r="LYP70"/>
      <c r="LYQ70"/>
      <c r="LYR70"/>
      <c r="LYS70"/>
      <c r="LYT70"/>
      <c r="LYU70"/>
      <c r="LYV70"/>
      <c r="LYW70"/>
      <c r="LYX70"/>
      <c r="LYY70"/>
      <c r="LYZ70"/>
      <c r="LZA70"/>
      <c r="LZB70"/>
      <c r="LZC70"/>
      <c r="LZD70"/>
      <c r="LZE70"/>
      <c r="LZF70"/>
      <c r="LZG70"/>
      <c r="LZH70"/>
      <c r="LZI70"/>
      <c r="LZJ70"/>
      <c r="LZK70"/>
      <c r="LZL70"/>
      <c r="LZM70"/>
      <c r="LZN70"/>
      <c r="LZO70"/>
      <c r="LZP70"/>
      <c r="LZQ70"/>
      <c r="LZR70"/>
      <c r="LZS70"/>
      <c r="LZT70"/>
      <c r="LZU70"/>
      <c r="LZV70"/>
      <c r="LZW70"/>
      <c r="LZX70"/>
      <c r="LZY70"/>
      <c r="LZZ70"/>
      <c r="MAA70"/>
      <c r="MAB70"/>
      <c r="MAC70"/>
      <c r="MAD70"/>
      <c r="MAE70"/>
      <c r="MAF70"/>
      <c r="MAG70"/>
      <c r="MAH70"/>
      <c r="MAI70"/>
      <c r="MAJ70"/>
      <c r="MAK70"/>
      <c r="MAL70"/>
      <c r="MAM70"/>
      <c r="MAN70"/>
      <c r="MAO70"/>
      <c r="MAP70"/>
      <c r="MAQ70"/>
      <c r="MAR70"/>
      <c r="MAS70"/>
      <c r="MAT70"/>
      <c r="MAU70"/>
      <c r="MAV70"/>
      <c r="MAW70"/>
      <c r="MAX70"/>
      <c r="MAY70"/>
      <c r="MAZ70"/>
      <c r="MBA70"/>
      <c r="MBB70"/>
      <c r="MBC70"/>
      <c r="MBD70"/>
      <c r="MBE70"/>
      <c r="MBF70"/>
      <c r="MBG70"/>
      <c r="MBH70"/>
      <c r="MBI70"/>
      <c r="MBJ70"/>
      <c r="MBK70"/>
      <c r="MBL70"/>
      <c r="MBM70"/>
      <c r="MBN70"/>
      <c r="MBO70"/>
      <c r="MBP70"/>
      <c r="MBQ70"/>
      <c r="MBR70"/>
      <c r="MBS70"/>
      <c r="MBT70"/>
      <c r="MBU70"/>
      <c r="MBV70"/>
      <c r="MBW70"/>
      <c r="MBX70"/>
      <c r="MBY70"/>
      <c r="MBZ70"/>
      <c r="MCA70"/>
      <c r="MCB70"/>
      <c r="MCC70"/>
      <c r="MCD70"/>
      <c r="MCE70"/>
      <c r="MCF70"/>
      <c r="MCG70"/>
      <c r="MCH70"/>
      <c r="MCI70"/>
      <c r="MCJ70"/>
      <c r="MCK70"/>
      <c r="MCL70"/>
      <c r="MCM70"/>
      <c r="MCN70"/>
      <c r="MCO70"/>
      <c r="MCP70"/>
      <c r="MCQ70"/>
      <c r="MCR70"/>
      <c r="MCS70"/>
      <c r="MCT70"/>
      <c r="MCU70"/>
      <c r="MCV70"/>
      <c r="MCW70"/>
      <c r="MCX70"/>
      <c r="MCY70"/>
      <c r="MCZ70"/>
      <c r="MDA70"/>
      <c r="MDB70"/>
      <c r="MDC70"/>
      <c r="MDD70"/>
      <c r="MDE70"/>
      <c r="MDF70"/>
      <c r="MDG70"/>
      <c r="MDH70"/>
      <c r="MDI70"/>
      <c r="MDJ70"/>
      <c r="MDK70"/>
      <c r="MDL70"/>
      <c r="MDM70"/>
      <c r="MDN70"/>
      <c r="MDO70"/>
      <c r="MDP70"/>
      <c r="MDQ70"/>
      <c r="MDR70"/>
      <c r="MDS70"/>
      <c r="MDT70"/>
      <c r="MDU70"/>
      <c r="MDV70"/>
      <c r="MDW70"/>
      <c r="MDX70"/>
      <c r="MDY70"/>
      <c r="MDZ70"/>
      <c r="MEA70"/>
      <c r="MEB70"/>
      <c r="MEC70"/>
      <c r="MED70"/>
      <c r="MEE70"/>
      <c r="MEF70"/>
      <c r="MEG70"/>
      <c r="MEH70"/>
      <c r="MEI70"/>
      <c r="MEJ70"/>
      <c r="MEK70"/>
      <c r="MEL70"/>
      <c r="MEM70"/>
      <c r="MEN70"/>
      <c r="MEO70"/>
      <c r="MEP70"/>
      <c r="MEQ70"/>
      <c r="MER70"/>
      <c r="MES70"/>
      <c r="MET70"/>
      <c r="MEU70"/>
      <c r="MEV70"/>
      <c r="MEW70"/>
      <c r="MEX70"/>
      <c r="MEY70"/>
      <c r="MEZ70"/>
      <c r="MFA70"/>
      <c r="MFB70"/>
      <c r="MFC70"/>
      <c r="MFD70"/>
      <c r="MFE70"/>
      <c r="MFF70"/>
      <c r="MFG70"/>
      <c r="MFH70"/>
      <c r="MFI70"/>
      <c r="MFJ70"/>
      <c r="MFK70"/>
      <c r="MFL70"/>
      <c r="MFM70"/>
      <c r="MFN70"/>
      <c r="MFO70"/>
      <c r="MFP70"/>
      <c r="MFQ70"/>
      <c r="MFR70"/>
      <c r="MFS70"/>
      <c r="MFT70"/>
      <c r="MFU70"/>
      <c r="MFV70"/>
      <c r="MFW70"/>
      <c r="MFX70"/>
      <c r="MFY70"/>
      <c r="MFZ70"/>
      <c r="MGA70"/>
      <c r="MGB70"/>
      <c r="MGC70"/>
      <c r="MGD70"/>
      <c r="MGE70"/>
      <c r="MGF70"/>
      <c r="MGG70"/>
      <c r="MGH70"/>
      <c r="MGI70"/>
      <c r="MGJ70"/>
      <c r="MGK70"/>
      <c r="MGL70"/>
      <c r="MGM70"/>
      <c r="MGN70"/>
      <c r="MGO70"/>
      <c r="MGP70"/>
      <c r="MGQ70"/>
      <c r="MGR70"/>
      <c r="MGS70"/>
      <c r="MGT70"/>
      <c r="MGU70"/>
      <c r="MGV70"/>
      <c r="MGW70"/>
      <c r="MGX70"/>
      <c r="MGY70"/>
      <c r="MGZ70"/>
      <c r="MHA70"/>
      <c r="MHB70"/>
      <c r="MHC70"/>
      <c r="MHD70"/>
      <c r="MHE70"/>
      <c r="MHF70"/>
      <c r="MHG70"/>
      <c r="MHH70"/>
      <c r="MHI70"/>
      <c r="MHJ70"/>
      <c r="MHK70"/>
      <c r="MHL70"/>
      <c r="MHM70"/>
      <c r="MHN70"/>
      <c r="MHO70"/>
      <c r="MHP70"/>
      <c r="MHQ70"/>
      <c r="MHR70"/>
      <c r="MHS70"/>
      <c r="MHT70"/>
      <c r="MHU70"/>
      <c r="MHV70"/>
      <c r="MHW70"/>
      <c r="MHX70"/>
      <c r="MHY70"/>
      <c r="MHZ70"/>
      <c r="MIA70"/>
      <c r="MIB70"/>
      <c r="MIC70"/>
      <c r="MID70"/>
      <c r="MIE70"/>
      <c r="MIF70"/>
      <c r="MIG70"/>
      <c r="MIH70"/>
      <c r="MII70"/>
      <c r="MIJ70"/>
      <c r="MIK70"/>
      <c r="MIL70"/>
      <c r="MIM70"/>
      <c r="MIN70"/>
      <c r="MIO70"/>
      <c r="MIP70"/>
      <c r="MIQ70"/>
      <c r="MIR70"/>
      <c r="MIS70"/>
      <c r="MIT70"/>
      <c r="MIU70"/>
      <c r="MIV70"/>
      <c r="MIW70"/>
      <c r="MIX70"/>
      <c r="MIY70"/>
      <c r="MIZ70"/>
      <c r="MJA70"/>
      <c r="MJB70"/>
      <c r="MJC70"/>
      <c r="MJD70"/>
      <c r="MJE70"/>
      <c r="MJF70"/>
      <c r="MJG70"/>
      <c r="MJH70"/>
      <c r="MJI70"/>
      <c r="MJJ70"/>
      <c r="MJK70"/>
      <c r="MJL70"/>
      <c r="MJM70"/>
      <c r="MJN70"/>
      <c r="MJO70"/>
      <c r="MJP70"/>
      <c r="MJQ70"/>
      <c r="MJR70"/>
      <c r="MJS70"/>
      <c r="MJT70"/>
      <c r="MJU70"/>
      <c r="MJV70"/>
      <c r="MJW70"/>
      <c r="MJX70"/>
      <c r="MJY70"/>
      <c r="MJZ70"/>
      <c r="MKA70"/>
      <c r="MKB70"/>
      <c r="MKC70"/>
      <c r="MKD70"/>
      <c r="MKE70"/>
      <c r="MKF70"/>
      <c r="MKG70"/>
      <c r="MKH70"/>
      <c r="MKI70"/>
      <c r="MKJ70"/>
      <c r="MKK70"/>
      <c r="MKL70"/>
      <c r="MKM70"/>
      <c r="MKN70"/>
      <c r="MKO70"/>
      <c r="MKP70"/>
      <c r="MKQ70"/>
      <c r="MKR70"/>
      <c r="MKS70"/>
      <c r="MKT70"/>
      <c r="MKU70"/>
      <c r="MKV70"/>
      <c r="MKW70"/>
      <c r="MKX70"/>
      <c r="MKY70"/>
      <c r="MKZ70"/>
      <c r="MLA70"/>
      <c r="MLB70"/>
      <c r="MLC70"/>
      <c r="MLD70"/>
      <c r="MLE70"/>
      <c r="MLF70"/>
      <c r="MLG70"/>
      <c r="MLH70"/>
      <c r="MLI70"/>
      <c r="MLJ70"/>
      <c r="MLK70"/>
      <c r="MLL70"/>
      <c r="MLM70"/>
      <c r="MLN70"/>
      <c r="MLO70"/>
      <c r="MLP70"/>
      <c r="MLQ70"/>
      <c r="MLR70"/>
      <c r="MLS70"/>
      <c r="MLT70"/>
      <c r="MLU70"/>
      <c r="MLV70"/>
      <c r="MLW70"/>
      <c r="MLX70"/>
      <c r="MLY70"/>
      <c r="MLZ70"/>
      <c r="MMA70"/>
      <c r="MMB70"/>
      <c r="MMC70"/>
      <c r="MMD70"/>
      <c r="MME70"/>
      <c r="MMF70"/>
      <c r="MMG70"/>
      <c r="MMH70"/>
      <c r="MMI70"/>
      <c r="MMJ70"/>
      <c r="MMK70"/>
      <c r="MML70"/>
      <c r="MMM70"/>
      <c r="MMN70"/>
      <c r="MMO70"/>
      <c r="MMP70"/>
      <c r="MMQ70"/>
      <c r="MMR70"/>
      <c r="MMS70"/>
      <c r="MMT70"/>
      <c r="MMU70"/>
      <c r="MMV70"/>
      <c r="MMW70"/>
      <c r="MMX70"/>
      <c r="MMY70"/>
      <c r="MMZ70"/>
      <c r="MNA70"/>
      <c r="MNB70"/>
      <c r="MNC70"/>
      <c r="MND70"/>
      <c r="MNE70"/>
      <c r="MNF70"/>
      <c r="MNG70"/>
      <c r="MNH70"/>
      <c r="MNI70"/>
      <c r="MNJ70"/>
      <c r="MNK70"/>
      <c r="MNL70"/>
      <c r="MNM70"/>
      <c r="MNN70"/>
      <c r="MNO70"/>
      <c r="MNP70"/>
      <c r="MNQ70"/>
      <c r="MNR70"/>
      <c r="MNS70"/>
      <c r="MNT70"/>
      <c r="MNU70"/>
      <c r="MNV70"/>
      <c r="MNW70"/>
      <c r="MNX70"/>
      <c r="MNY70"/>
      <c r="MNZ70"/>
      <c r="MOA70"/>
      <c r="MOB70"/>
      <c r="MOC70"/>
      <c r="MOD70"/>
      <c r="MOE70"/>
      <c r="MOF70"/>
      <c r="MOG70"/>
      <c r="MOH70"/>
      <c r="MOI70"/>
      <c r="MOJ70"/>
      <c r="MOK70"/>
      <c r="MOL70"/>
      <c r="MOM70"/>
      <c r="MON70"/>
      <c r="MOO70"/>
      <c r="MOP70"/>
      <c r="MOQ70"/>
      <c r="MOR70"/>
      <c r="MOS70"/>
      <c r="MOT70"/>
      <c r="MOU70"/>
      <c r="MOV70"/>
      <c r="MOW70"/>
      <c r="MOX70"/>
      <c r="MOY70"/>
      <c r="MOZ70"/>
      <c r="MPA70"/>
      <c r="MPB70"/>
      <c r="MPC70"/>
      <c r="MPD70"/>
      <c r="MPE70"/>
      <c r="MPF70"/>
      <c r="MPG70"/>
      <c r="MPH70"/>
      <c r="MPI70"/>
      <c r="MPJ70"/>
      <c r="MPK70"/>
      <c r="MPL70"/>
      <c r="MPM70"/>
      <c r="MPN70"/>
      <c r="MPO70"/>
      <c r="MPP70"/>
      <c r="MPQ70"/>
      <c r="MPR70"/>
      <c r="MPS70"/>
      <c r="MPT70"/>
      <c r="MPU70"/>
      <c r="MPV70"/>
      <c r="MPW70"/>
      <c r="MPX70"/>
      <c r="MPY70"/>
      <c r="MPZ70"/>
      <c r="MQA70"/>
      <c r="MQB70"/>
      <c r="MQC70"/>
      <c r="MQD70"/>
      <c r="MQE70"/>
      <c r="MQF70"/>
      <c r="MQG70"/>
      <c r="MQH70"/>
      <c r="MQI70"/>
      <c r="MQJ70"/>
      <c r="MQK70"/>
      <c r="MQL70"/>
      <c r="MQM70"/>
      <c r="MQN70"/>
      <c r="MQO70"/>
      <c r="MQP70"/>
      <c r="MQQ70"/>
      <c r="MQR70"/>
      <c r="MQS70"/>
      <c r="MQT70"/>
      <c r="MQU70"/>
      <c r="MQV70"/>
      <c r="MQW70"/>
      <c r="MQX70"/>
      <c r="MQY70"/>
      <c r="MQZ70"/>
      <c r="MRA70"/>
      <c r="MRB70"/>
      <c r="MRC70"/>
      <c r="MRD70"/>
      <c r="MRE70"/>
      <c r="MRF70"/>
      <c r="MRG70"/>
      <c r="MRH70"/>
      <c r="MRI70"/>
      <c r="MRJ70"/>
      <c r="MRK70"/>
      <c r="MRL70"/>
      <c r="MRM70"/>
      <c r="MRN70"/>
      <c r="MRO70"/>
      <c r="MRP70"/>
      <c r="MRQ70"/>
      <c r="MRR70"/>
      <c r="MRS70"/>
      <c r="MRT70"/>
      <c r="MRU70"/>
      <c r="MRV70"/>
      <c r="MRW70"/>
      <c r="MRX70"/>
      <c r="MRY70"/>
      <c r="MRZ70"/>
      <c r="MSA70"/>
      <c r="MSB70"/>
      <c r="MSC70"/>
      <c r="MSD70"/>
      <c r="MSE70"/>
      <c r="MSF70"/>
      <c r="MSG70"/>
      <c r="MSH70"/>
      <c r="MSI70"/>
      <c r="MSJ70"/>
      <c r="MSK70"/>
      <c r="MSL70"/>
      <c r="MSM70"/>
      <c r="MSN70"/>
      <c r="MSO70"/>
      <c r="MSP70"/>
      <c r="MSQ70"/>
      <c r="MSR70"/>
      <c r="MSS70"/>
      <c r="MST70"/>
      <c r="MSU70"/>
      <c r="MSV70"/>
      <c r="MSW70"/>
      <c r="MSX70"/>
      <c r="MSY70"/>
      <c r="MSZ70"/>
      <c r="MTA70"/>
      <c r="MTB70"/>
      <c r="MTC70"/>
      <c r="MTD70"/>
      <c r="MTE70"/>
      <c r="MTF70"/>
      <c r="MTG70"/>
      <c r="MTH70"/>
      <c r="MTI70"/>
      <c r="MTJ70"/>
      <c r="MTK70"/>
      <c r="MTL70"/>
      <c r="MTM70"/>
      <c r="MTN70"/>
      <c r="MTO70"/>
      <c r="MTP70"/>
      <c r="MTQ70"/>
      <c r="MTR70"/>
      <c r="MTS70"/>
      <c r="MTT70"/>
      <c r="MTU70"/>
      <c r="MTV70"/>
      <c r="MTW70"/>
      <c r="MTX70"/>
      <c r="MTY70"/>
      <c r="MTZ70"/>
      <c r="MUA70"/>
      <c r="MUB70"/>
      <c r="MUC70"/>
      <c r="MUD70"/>
      <c r="MUE70"/>
      <c r="MUF70"/>
      <c r="MUG70"/>
      <c r="MUH70"/>
      <c r="MUI70"/>
      <c r="MUJ70"/>
      <c r="MUK70"/>
      <c r="MUL70"/>
      <c r="MUM70"/>
      <c r="MUN70"/>
      <c r="MUO70"/>
      <c r="MUP70"/>
      <c r="MUQ70"/>
      <c r="MUR70"/>
      <c r="MUS70"/>
      <c r="MUT70"/>
      <c r="MUU70"/>
      <c r="MUV70"/>
      <c r="MUW70"/>
      <c r="MUX70"/>
      <c r="MUY70"/>
      <c r="MUZ70"/>
      <c r="MVA70"/>
      <c r="MVB70"/>
      <c r="MVC70"/>
      <c r="MVD70"/>
      <c r="MVE70"/>
      <c r="MVF70"/>
      <c r="MVG70"/>
      <c r="MVH70"/>
      <c r="MVI70"/>
      <c r="MVJ70"/>
      <c r="MVK70"/>
      <c r="MVL70"/>
      <c r="MVM70"/>
      <c r="MVN70"/>
      <c r="MVO70"/>
      <c r="MVP70"/>
      <c r="MVQ70"/>
      <c r="MVR70"/>
      <c r="MVS70"/>
      <c r="MVT70"/>
      <c r="MVU70"/>
      <c r="MVV70"/>
      <c r="MVW70"/>
      <c r="MVX70"/>
      <c r="MVY70"/>
      <c r="MVZ70"/>
      <c r="MWA70"/>
      <c r="MWB70"/>
      <c r="MWC70"/>
      <c r="MWD70"/>
      <c r="MWE70"/>
      <c r="MWF70"/>
      <c r="MWG70"/>
      <c r="MWH70"/>
      <c r="MWI70"/>
      <c r="MWJ70"/>
      <c r="MWK70"/>
      <c r="MWL70"/>
      <c r="MWM70"/>
      <c r="MWN70"/>
      <c r="MWO70"/>
      <c r="MWP70"/>
      <c r="MWQ70"/>
      <c r="MWR70"/>
      <c r="MWS70"/>
      <c r="MWT70"/>
      <c r="MWU70"/>
      <c r="MWV70"/>
      <c r="MWW70"/>
      <c r="MWX70"/>
      <c r="MWY70"/>
      <c r="MWZ70"/>
      <c r="MXA70"/>
      <c r="MXB70"/>
      <c r="MXC70"/>
      <c r="MXD70"/>
      <c r="MXE70"/>
      <c r="MXF70"/>
      <c r="MXG70"/>
      <c r="MXH70"/>
      <c r="MXI70"/>
      <c r="MXJ70"/>
      <c r="MXK70"/>
      <c r="MXL70"/>
      <c r="MXM70"/>
      <c r="MXN70"/>
      <c r="MXO70"/>
      <c r="MXP70"/>
      <c r="MXQ70"/>
      <c r="MXR70"/>
      <c r="MXS70"/>
      <c r="MXT70"/>
      <c r="MXU70"/>
      <c r="MXV70"/>
      <c r="MXW70"/>
      <c r="MXX70"/>
      <c r="MXY70"/>
      <c r="MXZ70"/>
      <c r="MYA70"/>
      <c r="MYB70"/>
      <c r="MYC70"/>
      <c r="MYD70"/>
      <c r="MYE70"/>
      <c r="MYF70"/>
      <c r="MYG70"/>
      <c r="MYH70"/>
      <c r="MYI70"/>
      <c r="MYJ70"/>
      <c r="MYK70"/>
      <c r="MYL70"/>
      <c r="MYM70"/>
      <c r="MYN70"/>
      <c r="MYO70"/>
      <c r="MYP70"/>
      <c r="MYQ70"/>
      <c r="MYR70"/>
      <c r="MYS70"/>
      <c r="MYT70"/>
      <c r="MYU70"/>
      <c r="MYV70"/>
      <c r="MYW70"/>
      <c r="MYX70"/>
      <c r="MYY70"/>
      <c r="MYZ70"/>
      <c r="MZA70"/>
      <c r="MZB70"/>
      <c r="MZC70"/>
      <c r="MZD70"/>
      <c r="MZE70"/>
      <c r="MZF70"/>
      <c r="MZG70"/>
      <c r="MZH70"/>
      <c r="MZI70"/>
      <c r="MZJ70"/>
      <c r="MZK70"/>
      <c r="MZL70"/>
      <c r="MZM70"/>
      <c r="MZN70"/>
      <c r="MZO70"/>
      <c r="MZP70"/>
      <c r="MZQ70"/>
      <c r="MZR70"/>
      <c r="MZS70"/>
      <c r="MZT70"/>
      <c r="MZU70"/>
      <c r="MZV70"/>
      <c r="MZW70"/>
      <c r="MZX70"/>
      <c r="MZY70"/>
      <c r="MZZ70"/>
      <c r="NAA70"/>
      <c r="NAB70"/>
      <c r="NAC70"/>
      <c r="NAD70"/>
      <c r="NAE70"/>
      <c r="NAF70"/>
      <c r="NAG70"/>
      <c r="NAH70"/>
      <c r="NAI70"/>
      <c r="NAJ70"/>
      <c r="NAK70"/>
      <c r="NAL70"/>
      <c r="NAM70"/>
      <c r="NAN70"/>
      <c r="NAO70"/>
      <c r="NAP70"/>
      <c r="NAQ70"/>
      <c r="NAR70"/>
      <c r="NAS70"/>
      <c r="NAT70"/>
      <c r="NAU70"/>
      <c r="NAV70"/>
      <c r="NAW70"/>
      <c r="NAX70"/>
      <c r="NAY70"/>
      <c r="NAZ70"/>
      <c r="NBA70"/>
      <c r="NBB70"/>
      <c r="NBC70"/>
      <c r="NBD70"/>
      <c r="NBE70"/>
      <c r="NBF70"/>
      <c r="NBG70"/>
      <c r="NBH70"/>
      <c r="NBI70"/>
      <c r="NBJ70"/>
      <c r="NBK70"/>
      <c r="NBL70"/>
      <c r="NBM70"/>
      <c r="NBN70"/>
      <c r="NBO70"/>
      <c r="NBP70"/>
      <c r="NBQ70"/>
      <c r="NBR70"/>
      <c r="NBS70"/>
      <c r="NBT70"/>
      <c r="NBU70"/>
      <c r="NBV70"/>
      <c r="NBW70"/>
      <c r="NBX70"/>
      <c r="NBY70"/>
      <c r="NBZ70"/>
      <c r="NCA70"/>
      <c r="NCB70"/>
      <c r="NCC70"/>
      <c r="NCD70"/>
      <c r="NCE70"/>
      <c r="NCF70"/>
      <c r="NCG70"/>
      <c r="NCH70"/>
      <c r="NCI70"/>
      <c r="NCJ70"/>
      <c r="NCK70"/>
      <c r="NCL70"/>
      <c r="NCM70"/>
      <c r="NCN70"/>
      <c r="NCO70"/>
      <c r="NCP70"/>
      <c r="NCQ70"/>
      <c r="NCR70"/>
      <c r="NCS70"/>
      <c r="NCT70"/>
      <c r="NCU70"/>
      <c r="NCV70"/>
      <c r="NCW70"/>
      <c r="NCX70"/>
      <c r="NCY70"/>
      <c r="NCZ70"/>
      <c r="NDA70"/>
      <c r="NDB70"/>
      <c r="NDC70"/>
      <c r="NDD70"/>
      <c r="NDE70"/>
      <c r="NDF70"/>
      <c r="NDG70"/>
      <c r="NDH70"/>
      <c r="NDI70"/>
      <c r="NDJ70"/>
      <c r="NDK70"/>
      <c r="NDL70"/>
      <c r="NDM70"/>
      <c r="NDN70"/>
      <c r="NDO70"/>
      <c r="NDP70"/>
      <c r="NDQ70"/>
      <c r="NDR70"/>
      <c r="NDS70"/>
      <c r="NDT70"/>
      <c r="NDU70"/>
      <c r="NDV70"/>
      <c r="NDW70"/>
      <c r="NDX70"/>
      <c r="NDY70"/>
      <c r="NDZ70"/>
      <c r="NEA70"/>
      <c r="NEB70"/>
      <c r="NEC70"/>
      <c r="NED70"/>
      <c r="NEE70"/>
      <c r="NEF70"/>
      <c r="NEG70"/>
      <c r="NEH70"/>
      <c r="NEI70"/>
      <c r="NEJ70"/>
      <c r="NEK70"/>
      <c r="NEL70"/>
      <c r="NEM70"/>
      <c r="NEN70"/>
      <c r="NEO70"/>
      <c r="NEP70"/>
      <c r="NEQ70"/>
      <c r="NER70"/>
      <c r="NES70"/>
      <c r="NET70"/>
      <c r="NEU70"/>
      <c r="NEV70"/>
      <c r="NEW70"/>
      <c r="NEX70"/>
      <c r="NEY70"/>
      <c r="NEZ70"/>
      <c r="NFA70"/>
      <c r="NFB70"/>
      <c r="NFC70"/>
      <c r="NFD70"/>
      <c r="NFE70"/>
      <c r="NFF70"/>
      <c r="NFG70"/>
      <c r="NFH70"/>
      <c r="NFI70"/>
      <c r="NFJ70"/>
      <c r="NFK70"/>
      <c r="NFL70"/>
      <c r="NFM70"/>
      <c r="NFN70"/>
      <c r="NFO70"/>
      <c r="NFP70"/>
      <c r="NFQ70"/>
      <c r="NFR70"/>
      <c r="NFS70"/>
      <c r="NFT70"/>
      <c r="NFU70"/>
      <c r="NFV70"/>
      <c r="NFW70"/>
      <c r="NFX70"/>
      <c r="NFY70"/>
      <c r="NFZ70"/>
      <c r="NGA70"/>
      <c r="NGB70"/>
      <c r="NGC70"/>
      <c r="NGD70"/>
      <c r="NGE70"/>
      <c r="NGF70"/>
      <c r="NGG70"/>
      <c r="NGH70"/>
      <c r="NGI70"/>
      <c r="NGJ70"/>
      <c r="NGK70"/>
      <c r="NGL70"/>
      <c r="NGM70"/>
      <c r="NGN70"/>
      <c r="NGO70"/>
      <c r="NGP70"/>
      <c r="NGQ70"/>
      <c r="NGR70"/>
      <c r="NGS70"/>
      <c r="NGT70"/>
      <c r="NGU70"/>
      <c r="NGV70"/>
      <c r="NGW70"/>
      <c r="NGX70"/>
      <c r="NGY70"/>
      <c r="NGZ70"/>
      <c r="NHA70"/>
      <c r="NHB70"/>
      <c r="NHC70"/>
      <c r="NHD70"/>
      <c r="NHE70"/>
      <c r="NHF70"/>
      <c r="NHG70"/>
      <c r="NHH70"/>
      <c r="NHI70"/>
      <c r="NHJ70"/>
      <c r="NHK70"/>
      <c r="NHL70"/>
      <c r="NHM70"/>
      <c r="NHN70"/>
      <c r="NHO70"/>
      <c r="NHP70"/>
      <c r="NHQ70"/>
      <c r="NHR70"/>
      <c r="NHS70"/>
      <c r="NHT70"/>
      <c r="NHU70"/>
      <c r="NHV70"/>
      <c r="NHW70"/>
      <c r="NHX70"/>
      <c r="NHY70"/>
      <c r="NHZ70"/>
      <c r="NIA70"/>
      <c r="NIB70"/>
      <c r="NIC70"/>
      <c r="NID70"/>
      <c r="NIE70"/>
      <c r="NIF70"/>
      <c r="NIG70"/>
      <c r="NIH70"/>
      <c r="NII70"/>
      <c r="NIJ70"/>
      <c r="NIK70"/>
      <c r="NIL70"/>
      <c r="NIM70"/>
      <c r="NIN70"/>
      <c r="NIO70"/>
      <c r="NIP70"/>
      <c r="NIQ70"/>
      <c r="NIR70"/>
      <c r="NIS70"/>
      <c r="NIT70"/>
      <c r="NIU70"/>
      <c r="NIV70"/>
      <c r="NIW70"/>
      <c r="NIX70"/>
      <c r="NIY70"/>
      <c r="NIZ70"/>
      <c r="NJA70"/>
      <c r="NJB70"/>
      <c r="NJC70"/>
      <c r="NJD70"/>
      <c r="NJE70"/>
      <c r="NJF70"/>
      <c r="NJG70"/>
      <c r="NJH70"/>
      <c r="NJI70"/>
      <c r="NJJ70"/>
      <c r="NJK70"/>
      <c r="NJL70"/>
      <c r="NJM70"/>
      <c r="NJN70"/>
      <c r="NJO70"/>
      <c r="NJP70"/>
      <c r="NJQ70"/>
      <c r="NJR70"/>
      <c r="NJS70"/>
      <c r="NJT70"/>
      <c r="NJU70"/>
      <c r="NJV70"/>
      <c r="NJW70"/>
      <c r="NJX70"/>
      <c r="NJY70"/>
      <c r="NJZ70"/>
      <c r="NKA70"/>
      <c r="NKB70"/>
      <c r="NKC70"/>
      <c r="NKD70"/>
      <c r="NKE70"/>
      <c r="NKF70"/>
      <c r="NKG70"/>
      <c r="NKH70"/>
      <c r="NKI70"/>
      <c r="NKJ70"/>
      <c r="NKK70"/>
      <c r="NKL70"/>
      <c r="NKM70"/>
      <c r="NKN70"/>
      <c r="NKO70"/>
      <c r="NKP70"/>
      <c r="NKQ70"/>
      <c r="NKR70"/>
      <c r="NKS70"/>
      <c r="NKT70"/>
      <c r="NKU70"/>
      <c r="NKV70"/>
      <c r="NKW70"/>
      <c r="NKX70"/>
      <c r="NKY70"/>
      <c r="NKZ70"/>
      <c r="NLA70"/>
      <c r="NLB70"/>
      <c r="NLC70"/>
      <c r="NLD70"/>
      <c r="NLE70"/>
      <c r="NLF70"/>
      <c r="NLG70"/>
      <c r="NLH70"/>
      <c r="NLI70"/>
      <c r="NLJ70"/>
      <c r="NLK70"/>
      <c r="NLL70"/>
      <c r="NLM70"/>
      <c r="NLN70"/>
      <c r="NLO70"/>
      <c r="NLP70"/>
      <c r="NLQ70"/>
      <c r="NLR70"/>
      <c r="NLS70"/>
      <c r="NLT70"/>
      <c r="NLU70"/>
      <c r="NLV70"/>
      <c r="NLW70"/>
      <c r="NLX70"/>
      <c r="NLY70"/>
      <c r="NLZ70"/>
      <c r="NMA70"/>
      <c r="NMB70"/>
      <c r="NMC70"/>
      <c r="NMD70"/>
      <c r="NME70"/>
      <c r="NMF70"/>
      <c r="NMG70"/>
      <c r="NMH70"/>
      <c r="NMI70"/>
      <c r="NMJ70"/>
      <c r="NMK70"/>
      <c r="NML70"/>
      <c r="NMM70"/>
      <c r="NMN70"/>
      <c r="NMO70"/>
      <c r="NMP70"/>
      <c r="NMQ70"/>
      <c r="NMR70"/>
      <c r="NMS70"/>
      <c r="NMT70"/>
      <c r="NMU70"/>
      <c r="NMV70"/>
      <c r="NMW70"/>
      <c r="NMX70"/>
      <c r="NMY70"/>
      <c r="NMZ70"/>
      <c r="NNA70"/>
      <c r="NNB70"/>
      <c r="NNC70"/>
      <c r="NND70"/>
      <c r="NNE70"/>
      <c r="NNF70"/>
      <c r="NNG70"/>
      <c r="NNH70"/>
      <c r="NNI70"/>
      <c r="NNJ70"/>
      <c r="NNK70"/>
      <c r="NNL70"/>
      <c r="NNM70"/>
      <c r="NNN70"/>
      <c r="NNO70"/>
      <c r="NNP70"/>
      <c r="NNQ70"/>
      <c r="NNR70"/>
      <c r="NNS70"/>
      <c r="NNT70"/>
      <c r="NNU70"/>
      <c r="NNV70"/>
      <c r="NNW70"/>
      <c r="NNX70"/>
      <c r="NNY70"/>
      <c r="NNZ70"/>
      <c r="NOA70"/>
      <c r="NOB70"/>
      <c r="NOC70"/>
      <c r="NOD70"/>
      <c r="NOE70"/>
      <c r="NOF70"/>
      <c r="NOG70"/>
      <c r="NOH70"/>
      <c r="NOI70"/>
      <c r="NOJ70"/>
      <c r="NOK70"/>
      <c r="NOL70"/>
      <c r="NOM70"/>
      <c r="NON70"/>
      <c r="NOO70"/>
      <c r="NOP70"/>
      <c r="NOQ70"/>
      <c r="NOR70"/>
      <c r="NOS70"/>
      <c r="NOT70"/>
      <c r="NOU70"/>
      <c r="NOV70"/>
      <c r="NOW70"/>
      <c r="NOX70"/>
      <c r="NOY70"/>
      <c r="NOZ70"/>
      <c r="NPA70"/>
      <c r="NPB70"/>
      <c r="NPC70"/>
      <c r="NPD70"/>
      <c r="NPE70"/>
      <c r="NPF70"/>
      <c r="NPG70"/>
      <c r="NPH70"/>
      <c r="NPI70"/>
      <c r="NPJ70"/>
      <c r="NPK70"/>
      <c r="NPL70"/>
      <c r="NPM70"/>
      <c r="NPN70"/>
      <c r="NPO70"/>
      <c r="NPP70"/>
      <c r="NPQ70"/>
      <c r="NPR70"/>
      <c r="NPS70"/>
      <c r="NPT70"/>
      <c r="NPU70"/>
      <c r="NPV70"/>
      <c r="NPW70"/>
      <c r="NPX70"/>
      <c r="NPY70"/>
      <c r="NPZ70"/>
      <c r="NQA70"/>
      <c r="NQB70"/>
      <c r="NQC70"/>
      <c r="NQD70"/>
      <c r="NQE70"/>
      <c r="NQF70"/>
      <c r="NQG70"/>
      <c r="NQH70"/>
      <c r="NQI70"/>
      <c r="NQJ70"/>
      <c r="NQK70"/>
      <c r="NQL70"/>
      <c r="NQM70"/>
      <c r="NQN70"/>
      <c r="NQO70"/>
      <c r="NQP70"/>
      <c r="NQQ70"/>
      <c r="NQR70"/>
      <c r="NQS70"/>
      <c r="NQT70"/>
      <c r="NQU70"/>
      <c r="NQV70"/>
      <c r="NQW70"/>
      <c r="NQX70"/>
      <c r="NQY70"/>
      <c r="NQZ70"/>
      <c r="NRA70"/>
      <c r="NRB70"/>
      <c r="NRC70"/>
      <c r="NRD70"/>
      <c r="NRE70"/>
      <c r="NRF70"/>
      <c r="NRG70"/>
      <c r="NRH70"/>
      <c r="NRI70"/>
    </row>
    <row r="71" spans="1:9941" s="54" customFormat="1" ht="12.2" customHeight="1" thickBot="1" x14ac:dyDescent="0.25">
      <c r="A71" s="1184" t="s">
        <v>173</v>
      </c>
      <c r="B71" s="854" t="s">
        <v>513</v>
      </c>
      <c r="C71" s="487">
        <f>'1. mell.bevétel_össz'!C70-'26._önként_össz_bev'!C72</f>
        <v>0</v>
      </c>
      <c r="D71" s="412">
        <f>'1. mell.bevétel_össz'!D70-'26._önként_össz_bev'!D72</f>
        <v>0</v>
      </c>
      <c r="E71" s="699">
        <f>'1. mell.bevétel_össz'!E70-'26._önként_össz_bev'!E72</f>
        <v>0</v>
      </c>
      <c r="F71" s="699">
        <f>'1. mell.bevétel_össz'!F70-'26._önként_össz_bev'!F72</f>
        <v>0</v>
      </c>
      <c r="G71" s="699">
        <f>'1. mell.bevétel_össz'!G70-'26._önként_össz_bev'!G72-'26._államig_össz_bev'!G71</f>
        <v>0</v>
      </c>
      <c r="H71" s="414">
        <f t="shared" si="2"/>
        <v>0</v>
      </c>
      <c r="I71" s="803">
        <f>'1. mell.bevétel_össz'!I70-'26._önként_össz_bev'!I72</f>
        <v>0</v>
      </c>
      <c r="J71" s="414">
        <f>'1. mell.bevétel_össz'!J70-'26._önként_össz_bev'!J72</f>
        <v>0</v>
      </c>
      <c r="K71" s="414">
        <f>'1. mell.bevétel_össz'!K70-'26._önként_össz_bev'!K72</f>
        <v>0</v>
      </c>
      <c r="L71" s="414" t="e">
        <f>'1. mell.bevétel_össz'!L70-'26._önként_össz_bev'!L72</f>
        <v>#DIV/0!</v>
      </c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  <c r="RG71"/>
      <c r="RH71"/>
      <c r="RI71"/>
      <c r="RJ71"/>
      <c r="RK71"/>
      <c r="RL71"/>
      <c r="RM71"/>
      <c r="RN71"/>
      <c r="RO71"/>
      <c r="RP71"/>
      <c r="RQ71"/>
      <c r="RR71"/>
      <c r="RS71"/>
      <c r="RT71"/>
      <c r="RU71"/>
      <c r="RV71"/>
      <c r="RW71"/>
      <c r="RX71"/>
      <c r="RY71"/>
      <c r="RZ71"/>
      <c r="SA71"/>
      <c r="SB71"/>
      <c r="SC71"/>
      <c r="SD71"/>
      <c r="SE71"/>
      <c r="SF71"/>
      <c r="SG71"/>
      <c r="SH71"/>
      <c r="SI71"/>
      <c r="SJ71"/>
      <c r="SK71"/>
      <c r="SL71"/>
      <c r="SM71"/>
      <c r="SN71"/>
      <c r="SO71"/>
      <c r="SP71"/>
      <c r="SQ71"/>
      <c r="SR71"/>
      <c r="SS71"/>
      <c r="ST71"/>
      <c r="SU71"/>
      <c r="SV71"/>
      <c r="SW71"/>
      <c r="SX71"/>
      <c r="SY71"/>
      <c r="SZ71"/>
      <c r="TA71"/>
      <c r="TB71"/>
      <c r="TC71"/>
      <c r="TD71"/>
      <c r="TE71"/>
      <c r="TF71"/>
      <c r="TG71"/>
      <c r="TH71"/>
      <c r="TI71"/>
      <c r="TJ71"/>
      <c r="TK71"/>
      <c r="TL71"/>
      <c r="TM71"/>
      <c r="TN71"/>
      <c r="TO71"/>
      <c r="TP71"/>
      <c r="TQ71"/>
      <c r="TR71"/>
      <c r="TS71"/>
      <c r="TT71"/>
      <c r="TU71"/>
      <c r="TV71"/>
      <c r="TW71"/>
      <c r="TX71"/>
      <c r="TY71"/>
      <c r="TZ71"/>
      <c r="UA71"/>
      <c r="UB71"/>
      <c r="UC71"/>
      <c r="UD71"/>
      <c r="UE71"/>
      <c r="UF71"/>
      <c r="UG71"/>
      <c r="UH71"/>
      <c r="UI71"/>
      <c r="UJ71"/>
      <c r="UK71"/>
      <c r="UL71"/>
      <c r="UM71"/>
      <c r="UN71"/>
      <c r="UO71"/>
      <c r="UP71"/>
      <c r="UQ71"/>
      <c r="UR71"/>
      <c r="US71"/>
      <c r="UT71"/>
      <c r="UU71"/>
      <c r="UV71"/>
      <c r="UW71"/>
      <c r="UX71"/>
      <c r="UY71"/>
      <c r="UZ71"/>
      <c r="VA71"/>
      <c r="VB71"/>
      <c r="VC71"/>
      <c r="VD71"/>
      <c r="VE71"/>
      <c r="VF71"/>
      <c r="VG71"/>
      <c r="VH71"/>
      <c r="VI71"/>
      <c r="VJ71"/>
      <c r="VK71"/>
      <c r="VL71"/>
      <c r="VM71"/>
      <c r="VN71"/>
      <c r="VO71"/>
      <c r="VP71"/>
      <c r="VQ71"/>
      <c r="VR71"/>
      <c r="VS71"/>
      <c r="VT71"/>
      <c r="VU71"/>
      <c r="VV71"/>
      <c r="VW71"/>
      <c r="VX71"/>
      <c r="VY71"/>
      <c r="VZ71"/>
      <c r="WA71"/>
      <c r="WB71"/>
      <c r="WC71"/>
      <c r="WD71"/>
      <c r="WE71"/>
      <c r="WF71"/>
      <c r="WG71"/>
      <c r="WH71"/>
      <c r="WI71"/>
      <c r="WJ71"/>
      <c r="WK71"/>
      <c r="WL71"/>
      <c r="WM71"/>
      <c r="WN71"/>
      <c r="WO71"/>
      <c r="WP71"/>
      <c r="WQ71"/>
      <c r="WR71"/>
      <c r="WS71"/>
      <c r="WT71"/>
      <c r="WU71"/>
      <c r="WV71"/>
      <c r="WW71"/>
      <c r="WX71"/>
      <c r="WY71"/>
      <c r="WZ71"/>
      <c r="XA71"/>
      <c r="XB71"/>
      <c r="XC71"/>
      <c r="XD71"/>
      <c r="XE71"/>
      <c r="XF71"/>
      <c r="XG71"/>
      <c r="XH71"/>
      <c r="XI71"/>
      <c r="XJ71"/>
      <c r="XK71"/>
      <c r="XL71"/>
      <c r="XM71"/>
      <c r="XN71"/>
      <c r="XO71"/>
      <c r="XP71"/>
      <c r="XQ71"/>
      <c r="XR71"/>
      <c r="XS71"/>
      <c r="XT71"/>
      <c r="XU71"/>
      <c r="XV71"/>
      <c r="XW71"/>
      <c r="XX71"/>
      <c r="XY71"/>
      <c r="XZ71"/>
      <c r="YA71"/>
      <c r="YB71"/>
      <c r="YC71"/>
      <c r="YD71"/>
      <c r="YE71"/>
      <c r="YF71"/>
      <c r="YG71"/>
      <c r="YH71"/>
      <c r="YI71"/>
      <c r="YJ71"/>
      <c r="YK71"/>
      <c r="YL71"/>
      <c r="YM71"/>
      <c r="YN71"/>
      <c r="YO71"/>
      <c r="YP71"/>
      <c r="YQ71"/>
      <c r="YR71"/>
      <c r="YS71"/>
      <c r="YT71"/>
      <c r="YU71"/>
      <c r="YV71"/>
      <c r="YW71"/>
      <c r="YX71"/>
      <c r="YY71"/>
      <c r="YZ71"/>
      <c r="ZA71"/>
      <c r="ZB71"/>
      <c r="ZC71"/>
      <c r="ZD71"/>
      <c r="ZE71"/>
      <c r="ZF71"/>
      <c r="ZG71"/>
      <c r="ZH71"/>
      <c r="ZI71"/>
      <c r="ZJ71"/>
      <c r="ZK71"/>
      <c r="ZL71"/>
      <c r="ZM71"/>
      <c r="ZN71"/>
      <c r="ZO71"/>
      <c r="ZP71"/>
      <c r="ZQ71"/>
      <c r="ZR71"/>
      <c r="ZS71"/>
      <c r="ZT71"/>
      <c r="ZU71"/>
      <c r="ZV71"/>
      <c r="ZW71"/>
      <c r="ZX71"/>
      <c r="ZY71"/>
      <c r="ZZ71"/>
      <c r="AAA71"/>
      <c r="AAB71"/>
      <c r="AAC71"/>
      <c r="AAD71"/>
      <c r="AAE71"/>
      <c r="AAF71"/>
      <c r="AAG71"/>
      <c r="AAH71"/>
      <c r="AAI71"/>
      <c r="AAJ71"/>
      <c r="AAK71"/>
      <c r="AAL71"/>
      <c r="AAM71"/>
      <c r="AAN71"/>
      <c r="AAO71"/>
      <c r="AAP71"/>
      <c r="AAQ71"/>
      <c r="AAR71"/>
      <c r="AAS71"/>
      <c r="AAT71"/>
      <c r="AAU71"/>
      <c r="AAV71"/>
      <c r="AAW71"/>
      <c r="AAX71"/>
      <c r="AAY71"/>
      <c r="AAZ71"/>
      <c r="ABA71"/>
      <c r="ABB71"/>
      <c r="ABC71"/>
      <c r="ABD71"/>
      <c r="ABE71"/>
      <c r="ABF71"/>
      <c r="ABG71"/>
      <c r="ABH71"/>
      <c r="ABI71"/>
      <c r="ABJ71"/>
      <c r="ABK71"/>
      <c r="ABL71"/>
      <c r="ABM71"/>
      <c r="ABN71"/>
      <c r="ABO71"/>
      <c r="ABP71"/>
      <c r="ABQ71"/>
      <c r="ABR71"/>
      <c r="ABS71"/>
      <c r="ABT71"/>
      <c r="ABU71"/>
      <c r="ABV71"/>
      <c r="ABW71"/>
      <c r="ABX71"/>
      <c r="ABY71"/>
      <c r="ABZ71"/>
      <c r="ACA71"/>
      <c r="ACB71"/>
      <c r="ACC71"/>
      <c r="ACD71"/>
      <c r="ACE71"/>
      <c r="ACF71"/>
      <c r="ACG71"/>
      <c r="ACH71"/>
      <c r="ACI71"/>
      <c r="ACJ71"/>
      <c r="ACK71"/>
      <c r="ACL71"/>
      <c r="ACM71"/>
      <c r="ACN71"/>
      <c r="ACO71"/>
      <c r="ACP71"/>
      <c r="ACQ71"/>
      <c r="ACR71"/>
      <c r="ACS71"/>
      <c r="ACT71"/>
      <c r="ACU71"/>
      <c r="ACV71"/>
      <c r="ACW71"/>
      <c r="ACX71"/>
      <c r="ACY71"/>
      <c r="ACZ71"/>
      <c r="ADA71"/>
      <c r="ADB71"/>
      <c r="ADC71"/>
      <c r="ADD71"/>
      <c r="ADE71"/>
      <c r="ADF71"/>
      <c r="ADG71"/>
      <c r="ADH71"/>
      <c r="ADI71"/>
      <c r="ADJ71"/>
      <c r="ADK71"/>
      <c r="ADL71"/>
      <c r="ADM71"/>
      <c r="ADN71"/>
      <c r="ADO71"/>
      <c r="ADP71"/>
      <c r="ADQ71"/>
      <c r="ADR71"/>
      <c r="ADS71"/>
      <c r="ADT71"/>
      <c r="ADU71"/>
      <c r="ADV71"/>
      <c r="ADW71"/>
      <c r="ADX71"/>
      <c r="ADY71"/>
      <c r="ADZ71"/>
      <c r="AEA71"/>
      <c r="AEB71"/>
      <c r="AEC71"/>
      <c r="AED71"/>
      <c r="AEE71"/>
      <c r="AEF71"/>
      <c r="AEG71"/>
      <c r="AEH71"/>
      <c r="AEI71"/>
      <c r="AEJ71"/>
      <c r="AEK71"/>
      <c r="AEL71"/>
      <c r="AEM71"/>
      <c r="AEN71"/>
      <c r="AEO71"/>
      <c r="AEP71"/>
      <c r="AEQ71"/>
      <c r="AER71"/>
      <c r="AES71"/>
      <c r="AET71"/>
      <c r="AEU71"/>
      <c r="AEV71"/>
      <c r="AEW71"/>
      <c r="AEX71"/>
      <c r="AEY71"/>
      <c r="AEZ71"/>
      <c r="AFA71"/>
      <c r="AFB71"/>
      <c r="AFC71"/>
      <c r="AFD71"/>
      <c r="AFE71"/>
      <c r="AFF71"/>
      <c r="AFG71"/>
      <c r="AFH71"/>
      <c r="AFI71"/>
      <c r="AFJ71"/>
      <c r="AFK71"/>
      <c r="AFL71"/>
      <c r="AFM71"/>
      <c r="AFN71"/>
      <c r="AFO71"/>
      <c r="AFP71"/>
      <c r="AFQ71"/>
      <c r="AFR71"/>
      <c r="AFS71"/>
      <c r="AFT71"/>
      <c r="AFU71"/>
      <c r="AFV71"/>
      <c r="AFW71"/>
      <c r="AFX71"/>
      <c r="AFY71"/>
      <c r="AFZ71"/>
      <c r="AGA71"/>
      <c r="AGB71"/>
      <c r="AGC71"/>
      <c r="AGD71"/>
      <c r="AGE71"/>
      <c r="AGF71"/>
      <c r="AGG71"/>
      <c r="AGH71"/>
      <c r="AGI71"/>
      <c r="AGJ71"/>
      <c r="AGK71"/>
      <c r="AGL71"/>
      <c r="AGM71"/>
      <c r="AGN71"/>
      <c r="AGO71"/>
      <c r="AGP71"/>
      <c r="AGQ71"/>
      <c r="AGR71"/>
      <c r="AGS71"/>
      <c r="AGT71"/>
      <c r="AGU71"/>
      <c r="AGV71"/>
      <c r="AGW71"/>
      <c r="AGX71"/>
      <c r="AGY71"/>
      <c r="AGZ71"/>
      <c r="AHA71"/>
      <c r="AHB71"/>
      <c r="AHC71"/>
      <c r="AHD71"/>
      <c r="AHE71"/>
      <c r="AHF71"/>
      <c r="AHG71"/>
      <c r="AHH71"/>
      <c r="AHI71"/>
      <c r="AHJ71"/>
      <c r="AHK71"/>
      <c r="AHL71"/>
      <c r="AHM71"/>
      <c r="AHN71"/>
      <c r="AHO71"/>
      <c r="AHP71"/>
      <c r="AHQ71"/>
      <c r="AHR71"/>
      <c r="AHS71"/>
      <c r="AHT71"/>
      <c r="AHU71"/>
      <c r="AHV71"/>
      <c r="AHW71"/>
      <c r="AHX71"/>
      <c r="AHY71"/>
      <c r="AHZ71"/>
      <c r="AIA71"/>
      <c r="AIB71"/>
      <c r="AIC71"/>
      <c r="AID71"/>
      <c r="AIE71"/>
      <c r="AIF71"/>
      <c r="AIG71"/>
      <c r="AIH71"/>
      <c r="AII71"/>
      <c r="AIJ71"/>
      <c r="AIK71"/>
      <c r="AIL71"/>
      <c r="AIM71"/>
      <c r="AIN71"/>
      <c r="AIO71"/>
      <c r="AIP71"/>
      <c r="AIQ71"/>
      <c r="AIR71"/>
      <c r="AIS71"/>
      <c r="AIT71"/>
      <c r="AIU71"/>
      <c r="AIV71"/>
      <c r="AIW71"/>
      <c r="AIX71"/>
      <c r="AIY71"/>
      <c r="AIZ71"/>
      <c r="AJA71"/>
      <c r="AJB71"/>
      <c r="AJC71"/>
      <c r="AJD71"/>
      <c r="AJE71"/>
      <c r="AJF71"/>
      <c r="AJG71"/>
      <c r="AJH71"/>
      <c r="AJI71"/>
      <c r="AJJ71"/>
      <c r="AJK71"/>
      <c r="AJL71"/>
      <c r="AJM71"/>
      <c r="AJN71"/>
      <c r="AJO71"/>
      <c r="AJP71"/>
      <c r="AJQ71"/>
      <c r="AJR71"/>
      <c r="AJS71"/>
      <c r="AJT71"/>
      <c r="AJU71"/>
      <c r="AJV71"/>
      <c r="AJW71"/>
      <c r="AJX71"/>
      <c r="AJY71"/>
      <c r="AJZ71"/>
      <c r="AKA71"/>
      <c r="AKB71"/>
      <c r="AKC71"/>
      <c r="AKD71"/>
      <c r="AKE71"/>
      <c r="AKF71"/>
      <c r="AKG71"/>
      <c r="AKH71"/>
      <c r="AKI71"/>
      <c r="AKJ71"/>
      <c r="AKK71"/>
      <c r="AKL71"/>
      <c r="AKM71"/>
      <c r="AKN71"/>
      <c r="AKO71"/>
      <c r="AKP71"/>
      <c r="AKQ71"/>
      <c r="AKR71"/>
      <c r="AKS71"/>
      <c r="AKT71"/>
      <c r="AKU71"/>
      <c r="AKV71"/>
      <c r="AKW71"/>
      <c r="AKX71"/>
      <c r="AKY71"/>
      <c r="AKZ71"/>
      <c r="ALA71"/>
      <c r="ALB71"/>
      <c r="ALC71"/>
      <c r="ALD71"/>
      <c r="ALE71"/>
      <c r="ALF71"/>
      <c r="ALG71"/>
      <c r="ALH71"/>
      <c r="ALI71"/>
      <c r="ALJ71"/>
      <c r="ALK71"/>
      <c r="ALL71"/>
      <c r="ALM71"/>
      <c r="ALN71"/>
      <c r="ALO71"/>
      <c r="ALP71"/>
      <c r="ALQ71"/>
      <c r="ALR71"/>
      <c r="ALS71"/>
      <c r="ALT71"/>
      <c r="ALU71"/>
      <c r="ALV71"/>
      <c r="ALW71"/>
      <c r="ALX71"/>
      <c r="ALY71"/>
      <c r="ALZ71"/>
      <c r="AMA71"/>
      <c r="AMB71"/>
      <c r="AMC71"/>
      <c r="AMD71"/>
      <c r="AME71"/>
      <c r="AMF71"/>
      <c r="AMG71"/>
      <c r="AMH71"/>
      <c r="AMI71"/>
      <c r="AMJ71"/>
      <c r="AMK71"/>
      <c r="AML71"/>
      <c r="AMM71"/>
      <c r="AMN71"/>
      <c r="AMO71"/>
      <c r="AMP71"/>
      <c r="AMQ71"/>
      <c r="AMR71"/>
      <c r="AMS71"/>
      <c r="AMT71"/>
      <c r="AMU71"/>
      <c r="AMV71"/>
      <c r="AMW71"/>
      <c r="AMX71"/>
      <c r="AMY71"/>
      <c r="AMZ71"/>
      <c r="ANA71"/>
      <c r="ANB71"/>
      <c r="ANC71"/>
      <c r="AND71"/>
      <c r="ANE71"/>
      <c r="ANF71"/>
      <c r="ANG71"/>
      <c r="ANH71"/>
      <c r="ANI71"/>
      <c r="ANJ71"/>
      <c r="ANK71"/>
      <c r="ANL71"/>
      <c r="ANM71"/>
      <c r="ANN71"/>
      <c r="ANO71"/>
      <c r="ANP71"/>
      <c r="ANQ71"/>
      <c r="ANR71"/>
      <c r="ANS71"/>
      <c r="ANT71"/>
      <c r="ANU71"/>
      <c r="ANV71"/>
      <c r="ANW71"/>
      <c r="ANX71"/>
      <c r="ANY71"/>
      <c r="ANZ71"/>
      <c r="AOA71"/>
      <c r="AOB71"/>
      <c r="AOC71"/>
      <c r="AOD71"/>
      <c r="AOE71"/>
      <c r="AOF71"/>
      <c r="AOG71"/>
      <c r="AOH71"/>
      <c r="AOI71"/>
      <c r="AOJ71"/>
      <c r="AOK71"/>
      <c r="AOL71"/>
      <c r="AOM71"/>
      <c r="AON71"/>
      <c r="AOO71"/>
      <c r="AOP71"/>
      <c r="AOQ71"/>
      <c r="AOR71"/>
      <c r="AOS71"/>
      <c r="AOT71"/>
      <c r="AOU71"/>
      <c r="AOV71"/>
      <c r="AOW71"/>
      <c r="AOX71"/>
      <c r="AOY71"/>
      <c r="AOZ71"/>
      <c r="APA71"/>
      <c r="APB71"/>
      <c r="APC71"/>
      <c r="APD71"/>
      <c r="APE71"/>
      <c r="APF71"/>
      <c r="APG71"/>
      <c r="APH71"/>
      <c r="API71"/>
      <c r="APJ71"/>
      <c r="APK71"/>
      <c r="APL71"/>
      <c r="APM71"/>
      <c r="APN71"/>
      <c r="APO71"/>
      <c r="APP71"/>
      <c r="APQ71"/>
      <c r="APR71"/>
      <c r="APS71"/>
      <c r="APT71"/>
      <c r="APU71"/>
      <c r="APV71"/>
      <c r="APW71"/>
      <c r="APX71"/>
      <c r="APY71"/>
      <c r="APZ71"/>
      <c r="AQA71"/>
      <c r="AQB71"/>
      <c r="AQC71"/>
      <c r="AQD71"/>
      <c r="AQE71"/>
      <c r="AQF71"/>
      <c r="AQG71"/>
      <c r="AQH71"/>
      <c r="AQI71"/>
      <c r="AQJ71"/>
      <c r="AQK71"/>
      <c r="AQL71"/>
      <c r="AQM71"/>
      <c r="AQN71"/>
      <c r="AQO71"/>
      <c r="AQP71"/>
      <c r="AQQ71"/>
      <c r="AQR71"/>
      <c r="AQS71"/>
      <c r="AQT71"/>
      <c r="AQU71"/>
      <c r="AQV71"/>
      <c r="AQW71"/>
      <c r="AQX71"/>
      <c r="AQY71"/>
      <c r="AQZ71"/>
      <c r="ARA71"/>
      <c r="ARB71"/>
      <c r="ARC71"/>
      <c r="ARD71"/>
      <c r="ARE71"/>
      <c r="ARF71"/>
      <c r="ARG71"/>
      <c r="ARH71"/>
      <c r="ARI71"/>
      <c r="ARJ71"/>
      <c r="ARK71"/>
      <c r="ARL71"/>
      <c r="ARM71"/>
      <c r="ARN71"/>
      <c r="ARO71"/>
      <c r="ARP71"/>
      <c r="ARQ71"/>
      <c r="ARR71"/>
      <c r="ARS71"/>
      <c r="ART71"/>
      <c r="ARU71"/>
      <c r="ARV71"/>
      <c r="ARW71"/>
      <c r="ARX71"/>
      <c r="ARY71"/>
      <c r="ARZ71"/>
      <c r="ASA71"/>
      <c r="ASB71"/>
      <c r="ASC71"/>
      <c r="ASD71"/>
      <c r="ASE71"/>
      <c r="ASF71"/>
      <c r="ASG71"/>
      <c r="ASH71"/>
      <c r="ASI71"/>
      <c r="ASJ71"/>
      <c r="ASK71"/>
      <c r="ASL71"/>
      <c r="ASM71"/>
      <c r="ASN71"/>
      <c r="ASO71"/>
      <c r="ASP71"/>
      <c r="ASQ71"/>
      <c r="ASR71"/>
      <c r="ASS71"/>
      <c r="AST71"/>
      <c r="ASU71"/>
      <c r="ASV71"/>
      <c r="ASW71"/>
      <c r="ASX71"/>
      <c r="ASY71"/>
      <c r="ASZ71"/>
      <c r="ATA71"/>
      <c r="ATB71"/>
      <c r="ATC71"/>
      <c r="ATD71"/>
      <c r="ATE71"/>
      <c r="ATF71"/>
      <c r="ATG71"/>
      <c r="ATH71"/>
      <c r="ATI71"/>
      <c r="ATJ71"/>
      <c r="ATK71"/>
      <c r="ATL71"/>
      <c r="ATM71"/>
      <c r="ATN71"/>
      <c r="ATO71"/>
      <c r="ATP71"/>
      <c r="ATQ71"/>
      <c r="ATR71"/>
      <c r="ATS71"/>
      <c r="ATT71"/>
      <c r="ATU71"/>
      <c r="ATV71"/>
      <c r="ATW71"/>
      <c r="ATX71"/>
      <c r="ATY71"/>
      <c r="ATZ71"/>
      <c r="AUA71"/>
      <c r="AUB71"/>
      <c r="AUC71"/>
      <c r="AUD71"/>
      <c r="AUE71"/>
      <c r="AUF71"/>
      <c r="AUG71"/>
      <c r="AUH71"/>
      <c r="AUI71"/>
      <c r="AUJ71"/>
      <c r="AUK71"/>
      <c r="AUL71"/>
      <c r="AUM71"/>
      <c r="AUN71"/>
      <c r="AUO71"/>
      <c r="AUP71"/>
      <c r="AUQ71"/>
      <c r="AUR71"/>
      <c r="AUS71"/>
      <c r="AUT71"/>
      <c r="AUU71"/>
      <c r="AUV71"/>
      <c r="AUW71"/>
      <c r="AUX71"/>
      <c r="AUY71"/>
      <c r="AUZ71"/>
      <c r="AVA71"/>
      <c r="AVB71"/>
      <c r="AVC71"/>
      <c r="AVD71"/>
      <c r="AVE71"/>
      <c r="AVF71"/>
      <c r="AVG71"/>
      <c r="AVH71"/>
      <c r="AVI71"/>
      <c r="AVJ71"/>
      <c r="AVK71"/>
      <c r="AVL71"/>
      <c r="AVM71"/>
      <c r="AVN71"/>
      <c r="AVO71"/>
      <c r="AVP71"/>
      <c r="AVQ71"/>
      <c r="AVR71"/>
      <c r="AVS71"/>
      <c r="AVT71"/>
      <c r="AVU71"/>
      <c r="AVV71"/>
      <c r="AVW71"/>
      <c r="AVX71"/>
      <c r="AVY71"/>
      <c r="AVZ71"/>
      <c r="AWA71"/>
      <c r="AWB71"/>
      <c r="AWC71"/>
      <c r="AWD71"/>
      <c r="AWE71"/>
      <c r="AWF71"/>
      <c r="AWG71"/>
      <c r="AWH71"/>
      <c r="AWI71"/>
      <c r="AWJ71"/>
      <c r="AWK71"/>
      <c r="AWL71"/>
      <c r="AWM71"/>
      <c r="AWN71"/>
      <c r="AWO71"/>
      <c r="AWP71"/>
      <c r="AWQ71"/>
      <c r="AWR71"/>
      <c r="AWS71"/>
      <c r="AWT71"/>
      <c r="AWU71"/>
      <c r="AWV71"/>
      <c r="AWW71"/>
      <c r="AWX71"/>
      <c r="AWY71"/>
      <c r="AWZ71"/>
      <c r="AXA71"/>
      <c r="AXB71"/>
      <c r="AXC71"/>
      <c r="AXD71"/>
      <c r="AXE71"/>
      <c r="AXF71"/>
      <c r="AXG71"/>
      <c r="AXH71"/>
      <c r="AXI71"/>
      <c r="AXJ71"/>
      <c r="AXK71"/>
      <c r="AXL71"/>
      <c r="AXM71"/>
      <c r="AXN71"/>
      <c r="AXO71"/>
      <c r="AXP71"/>
      <c r="AXQ71"/>
      <c r="AXR71"/>
      <c r="AXS71"/>
      <c r="AXT71"/>
      <c r="AXU71"/>
      <c r="AXV71"/>
      <c r="AXW71"/>
      <c r="AXX71"/>
      <c r="AXY71"/>
      <c r="AXZ71"/>
      <c r="AYA71"/>
      <c r="AYB71"/>
      <c r="AYC71"/>
      <c r="AYD71"/>
      <c r="AYE71"/>
      <c r="AYF71"/>
      <c r="AYG71"/>
      <c r="AYH71"/>
      <c r="AYI71"/>
      <c r="AYJ71"/>
      <c r="AYK71"/>
      <c r="AYL71"/>
      <c r="AYM71"/>
      <c r="AYN71"/>
      <c r="AYO71"/>
      <c r="AYP71"/>
      <c r="AYQ71"/>
      <c r="AYR71"/>
      <c r="AYS71"/>
      <c r="AYT71"/>
      <c r="AYU71"/>
      <c r="AYV71"/>
      <c r="AYW71"/>
      <c r="AYX71"/>
      <c r="AYY71"/>
      <c r="AYZ71"/>
      <c r="AZA71"/>
      <c r="AZB71"/>
      <c r="AZC71"/>
      <c r="AZD71"/>
      <c r="AZE71"/>
      <c r="AZF71"/>
      <c r="AZG71"/>
      <c r="AZH71"/>
      <c r="AZI71"/>
      <c r="AZJ71"/>
      <c r="AZK71"/>
      <c r="AZL71"/>
      <c r="AZM71"/>
      <c r="AZN71"/>
      <c r="AZO71"/>
      <c r="AZP71"/>
      <c r="AZQ71"/>
      <c r="AZR71"/>
      <c r="AZS71"/>
      <c r="AZT71"/>
      <c r="AZU71"/>
      <c r="AZV71"/>
      <c r="AZW71"/>
      <c r="AZX71"/>
      <c r="AZY71"/>
      <c r="AZZ71"/>
      <c r="BAA71"/>
      <c r="BAB71"/>
      <c r="BAC71"/>
      <c r="BAD71"/>
      <c r="BAE71"/>
      <c r="BAF71"/>
      <c r="BAG71"/>
      <c r="BAH71"/>
      <c r="BAI71"/>
      <c r="BAJ71"/>
      <c r="BAK71"/>
      <c r="BAL71"/>
      <c r="BAM71"/>
      <c r="BAN71"/>
      <c r="BAO71"/>
      <c r="BAP71"/>
      <c r="BAQ71"/>
      <c r="BAR71"/>
      <c r="BAS71"/>
      <c r="BAT71"/>
      <c r="BAU71"/>
      <c r="BAV71"/>
      <c r="BAW71"/>
      <c r="BAX71"/>
      <c r="BAY71"/>
      <c r="BAZ71"/>
      <c r="BBA71"/>
      <c r="BBB71"/>
      <c r="BBC71"/>
      <c r="BBD71"/>
      <c r="BBE71"/>
      <c r="BBF71"/>
      <c r="BBG71"/>
      <c r="BBH71"/>
      <c r="BBI71"/>
      <c r="BBJ71"/>
      <c r="BBK71"/>
      <c r="BBL71"/>
      <c r="BBM71"/>
      <c r="BBN71"/>
      <c r="BBO71"/>
      <c r="BBP71"/>
      <c r="BBQ71"/>
      <c r="BBR71"/>
      <c r="BBS71"/>
      <c r="BBT71"/>
      <c r="BBU71"/>
      <c r="BBV71"/>
      <c r="BBW71"/>
      <c r="BBX71"/>
      <c r="BBY71"/>
      <c r="BBZ71"/>
      <c r="BCA71"/>
      <c r="BCB71"/>
      <c r="BCC71"/>
      <c r="BCD71"/>
      <c r="BCE71"/>
      <c r="BCF71"/>
      <c r="BCG71"/>
      <c r="BCH71"/>
      <c r="BCI71"/>
      <c r="BCJ71"/>
      <c r="BCK71"/>
      <c r="BCL71"/>
      <c r="BCM71"/>
      <c r="BCN71"/>
      <c r="BCO71"/>
      <c r="BCP71"/>
      <c r="BCQ71"/>
      <c r="BCR71"/>
      <c r="BCS71"/>
      <c r="BCT71"/>
      <c r="BCU71"/>
      <c r="BCV71"/>
      <c r="BCW71"/>
      <c r="BCX71"/>
      <c r="BCY71"/>
      <c r="BCZ71"/>
      <c r="BDA71"/>
      <c r="BDB71"/>
      <c r="BDC71"/>
      <c r="BDD71"/>
      <c r="BDE71"/>
      <c r="BDF71"/>
      <c r="BDG71"/>
      <c r="BDH71"/>
      <c r="BDI71"/>
      <c r="BDJ71"/>
      <c r="BDK71"/>
      <c r="BDL71"/>
      <c r="BDM71"/>
      <c r="BDN71"/>
      <c r="BDO71"/>
      <c r="BDP71"/>
      <c r="BDQ71"/>
      <c r="BDR71"/>
      <c r="BDS71"/>
      <c r="BDT71"/>
      <c r="BDU71"/>
      <c r="BDV71"/>
      <c r="BDW71"/>
      <c r="BDX71"/>
      <c r="BDY71"/>
      <c r="BDZ71"/>
      <c r="BEA71"/>
      <c r="BEB71"/>
      <c r="BEC71"/>
      <c r="BED71"/>
      <c r="BEE71"/>
      <c r="BEF71"/>
      <c r="BEG71"/>
      <c r="BEH71"/>
      <c r="BEI71"/>
      <c r="BEJ71"/>
      <c r="BEK71"/>
      <c r="BEL71"/>
      <c r="BEM71"/>
      <c r="BEN71"/>
      <c r="BEO71"/>
      <c r="BEP71"/>
      <c r="BEQ71"/>
      <c r="BER71"/>
      <c r="BES71"/>
      <c r="BET71"/>
      <c r="BEU71"/>
      <c r="BEV71"/>
      <c r="BEW71"/>
      <c r="BEX71"/>
      <c r="BEY71"/>
      <c r="BEZ71"/>
      <c r="BFA71"/>
      <c r="BFB71"/>
      <c r="BFC71"/>
      <c r="BFD71"/>
      <c r="BFE71"/>
      <c r="BFF71"/>
      <c r="BFG71"/>
      <c r="BFH71"/>
      <c r="BFI71"/>
      <c r="BFJ71"/>
      <c r="BFK71"/>
      <c r="BFL71"/>
      <c r="BFM71"/>
      <c r="BFN71"/>
      <c r="BFO71"/>
      <c r="BFP71"/>
      <c r="BFQ71"/>
      <c r="BFR71"/>
      <c r="BFS71"/>
      <c r="BFT71"/>
      <c r="BFU71"/>
      <c r="BFV71"/>
      <c r="BFW71"/>
      <c r="BFX71"/>
      <c r="BFY71"/>
      <c r="BFZ71"/>
      <c r="BGA71"/>
      <c r="BGB71"/>
      <c r="BGC71"/>
      <c r="BGD71"/>
      <c r="BGE71"/>
      <c r="BGF71"/>
      <c r="BGG71"/>
      <c r="BGH71"/>
      <c r="BGI71"/>
      <c r="BGJ71"/>
      <c r="BGK71"/>
      <c r="BGL71"/>
      <c r="BGM71"/>
      <c r="BGN71"/>
      <c r="BGO71"/>
      <c r="BGP71"/>
      <c r="BGQ71"/>
      <c r="BGR71"/>
      <c r="BGS71"/>
      <c r="BGT71"/>
      <c r="BGU71"/>
      <c r="BGV71"/>
      <c r="BGW71"/>
      <c r="BGX71"/>
      <c r="BGY71"/>
      <c r="BGZ71"/>
      <c r="BHA71"/>
      <c r="BHB71"/>
      <c r="BHC71"/>
      <c r="BHD71"/>
      <c r="BHE71"/>
      <c r="BHF71"/>
      <c r="BHG71"/>
      <c r="BHH71"/>
      <c r="BHI71"/>
      <c r="BHJ71"/>
      <c r="BHK71"/>
      <c r="BHL71"/>
      <c r="BHM71"/>
      <c r="BHN71"/>
      <c r="BHO71"/>
      <c r="BHP71"/>
      <c r="BHQ71"/>
      <c r="BHR71"/>
      <c r="BHS71"/>
      <c r="BHT71"/>
      <c r="BHU71"/>
      <c r="BHV71"/>
      <c r="BHW71"/>
      <c r="BHX71"/>
      <c r="BHY71"/>
      <c r="BHZ71"/>
      <c r="BIA71"/>
      <c r="BIB71"/>
      <c r="BIC71"/>
      <c r="BID71"/>
      <c r="BIE71"/>
      <c r="BIF71"/>
      <c r="BIG71"/>
      <c r="BIH71"/>
      <c r="BII71"/>
      <c r="BIJ71"/>
      <c r="BIK71"/>
      <c r="BIL71"/>
      <c r="BIM71"/>
      <c r="BIN71"/>
      <c r="BIO71"/>
      <c r="BIP71"/>
      <c r="BIQ71"/>
      <c r="BIR71"/>
      <c r="BIS71"/>
      <c r="BIT71"/>
      <c r="BIU71"/>
      <c r="BIV71"/>
      <c r="BIW71"/>
      <c r="BIX71"/>
      <c r="BIY71"/>
      <c r="BIZ71"/>
      <c r="BJA71"/>
      <c r="BJB71"/>
      <c r="BJC71"/>
      <c r="BJD71"/>
      <c r="BJE71"/>
      <c r="BJF71"/>
      <c r="BJG71"/>
      <c r="BJH71"/>
      <c r="BJI71"/>
      <c r="BJJ71"/>
      <c r="BJK71"/>
      <c r="BJL71"/>
      <c r="BJM71"/>
      <c r="BJN71"/>
      <c r="BJO71"/>
      <c r="BJP71"/>
      <c r="BJQ71"/>
      <c r="BJR71"/>
      <c r="BJS71"/>
      <c r="BJT71"/>
      <c r="BJU71"/>
      <c r="BJV71"/>
      <c r="BJW71"/>
      <c r="BJX71"/>
      <c r="BJY71"/>
      <c r="BJZ71"/>
      <c r="BKA71"/>
      <c r="BKB71"/>
      <c r="BKC71"/>
      <c r="BKD71"/>
      <c r="BKE71"/>
      <c r="BKF71"/>
      <c r="BKG71"/>
      <c r="BKH71"/>
      <c r="BKI71"/>
      <c r="BKJ71"/>
      <c r="BKK71"/>
      <c r="BKL71"/>
      <c r="BKM71"/>
      <c r="BKN71"/>
      <c r="BKO71"/>
      <c r="BKP71"/>
      <c r="BKQ71"/>
      <c r="BKR71"/>
      <c r="BKS71"/>
      <c r="BKT71"/>
      <c r="BKU71"/>
      <c r="BKV71"/>
      <c r="BKW71"/>
      <c r="BKX71"/>
      <c r="BKY71"/>
      <c r="BKZ71"/>
      <c r="BLA71"/>
      <c r="BLB71"/>
      <c r="BLC71"/>
      <c r="BLD71"/>
      <c r="BLE71"/>
      <c r="BLF71"/>
      <c r="BLG71"/>
      <c r="BLH71"/>
      <c r="BLI71"/>
      <c r="BLJ71"/>
      <c r="BLK71"/>
      <c r="BLL71"/>
      <c r="BLM71"/>
      <c r="BLN71"/>
      <c r="BLO71"/>
      <c r="BLP71"/>
      <c r="BLQ71"/>
      <c r="BLR71"/>
      <c r="BLS71"/>
      <c r="BLT71"/>
      <c r="BLU71"/>
      <c r="BLV71"/>
      <c r="BLW71"/>
      <c r="BLX71"/>
      <c r="BLY71"/>
      <c r="BLZ71"/>
      <c r="BMA71"/>
      <c r="BMB71"/>
      <c r="BMC71"/>
      <c r="BMD71"/>
      <c r="BME71"/>
      <c r="BMF71"/>
      <c r="BMG71"/>
      <c r="BMH71"/>
      <c r="BMI71"/>
      <c r="BMJ71"/>
      <c r="BMK71"/>
      <c r="BML71"/>
      <c r="BMM71"/>
      <c r="BMN71"/>
      <c r="BMO71"/>
      <c r="BMP71"/>
      <c r="BMQ71"/>
      <c r="BMR71"/>
      <c r="BMS71"/>
      <c r="BMT71"/>
      <c r="BMU71"/>
      <c r="BMV71"/>
      <c r="BMW71"/>
      <c r="BMX71"/>
      <c r="BMY71"/>
      <c r="BMZ71"/>
      <c r="BNA71"/>
      <c r="BNB71"/>
      <c r="BNC71"/>
      <c r="BND71"/>
      <c r="BNE71"/>
      <c r="BNF71"/>
      <c r="BNG71"/>
      <c r="BNH71"/>
      <c r="BNI71"/>
      <c r="BNJ71"/>
      <c r="BNK71"/>
      <c r="BNL71"/>
      <c r="BNM71"/>
      <c r="BNN71"/>
      <c r="BNO71"/>
      <c r="BNP71"/>
      <c r="BNQ71"/>
      <c r="BNR71"/>
      <c r="BNS71"/>
      <c r="BNT71"/>
      <c r="BNU71"/>
      <c r="BNV71"/>
      <c r="BNW71"/>
      <c r="BNX71"/>
      <c r="BNY71"/>
      <c r="BNZ71"/>
      <c r="BOA71"/>
      <c r="BOB71"/>
      <c r="BOC71"/>
      <c r="BOD71"/>
      <c r="BOE71"/>
      <c r="BOF71"/>
      <c r="BOG71"/>
      <c r="BOH71"/>
      <c r="BOI71"/>
      <c r="BOJ71"/>
      <c r="BOK71"/>
      <c r="BOL71"/>
      <c r="BOM71"/>
      <c r="BON71"/>
      <c r="BOO71"/>
      <c r="BOP71"/>
      <c r="BOQ71"/>
      <c r="BOR71"/>
      <c r="BOS71"/>
      <c r="BOT71"/>
      <c r="BOU71"/>
      <c r="BOV71"/>
      <c r="BOW71"/>
      <c r="BOX71"/>
      <c r="BOY71"/>
      <c r="BOZ71"/>
      <c r="BPA71"/>
      <c r="BPB71"/>
      <c r="BPC71"/>
      <c r="BPD71"/>
      <c r="BPE71"/>
      <c r="BPF71"/>
      <c r="BPG71"/>
      <c r="BPH71"/>
      <c r="BPI71"/>
      <c r="BPJ71"/>
      <c r="BPK71"/>
      <c r="BPL71"/>
      <c r="BPM71"/>
      <c r="BPN71"/>
      <c r="BPO71"/>
      <c r="BPP71"/>
      <c r="BPQ71"/>
      <c r="BPR71"/>
      <c r="BPS71"/>
      <c r="BPT71"/>
      <c r="BPU71"/>
      <c r="BPV71"/>
      <c r="BPW71"/>
      <c r="BPX71"/>
      <c r="BPY71"/>
      <c r="BPZ71"/>
      <c r="BQA71"/>
      <c r="BQB71"/>
      <c r="BQC71"/>
      <c r="BQD71"/>
      <c r="BQE71"/>
      <c r="BQF71"/>
      <c r="BQG71"/>
      <c r="BQH71"/>
      <c r="BQI71"/>
      <c r="BQJ71"/>
      <c r="BQK71"/>
      <c r="BQL71"/>
      <c r="BQM71"/>
      <c r="BQN71"/>
      <c r="BQO71"/>
      <c r="BQP71"/>
      <c r="BQQ71"/>
      <c r="BQR71"/>
      <c r="BQS71"/>
      <c r="BQT71"/>
      <c r="BQU71"/>
      <c r="BQV71"/>
      <c r="BQW71"/>
      <c r="BQX71"/>
      <c r="BQY71"/>
      <c r="BQZ71"/>
      <c r="BRA71"/>
      <c r="BRB71"/>
      <c r="BRC71"/>
      <c r="BRD71"/>
      <c r="BRE71"/>
      <c r="BRF71"/>
      <c r="BRG71"/>
      <c r="BRH71"/>
      <c r="BRI71"/>
      <c r="BRJ71"/>
      <c r="BRK71"/>
      <c r="BRL71"/>
      <c r="BRM71"/>
      <c r="BRN71"/>
      <c r="BRO71"/>
      <c r="BRP71"/>
      <c r="BRQ71"/>
      <c r="BRR71"/>
      <c r="BRS71"/>
      <c r="BRT71"/>
      <c r="BRU71"/>
      <c r="BRV71"/>
      <c r="BRW71"/>
      <c r="BRX71"/>
      <c r="BRY71"/>
      <c r="BRZ71"/>
      <c r="BSA71"/>
      <c r="BSB71"/>
      <c r="BSC71"/>
      <c r="BSD71"/>
      <c r="BSE71"/>
      <c r="BSF71"/>
      <c r="BSG71"/>
      <c r="BSH71"/>
      <c r="BSI71"/>
      <c r="BSJ71"/>
      <c r="BSK71"/>
      <c r="BSL71"/>
      <c r="BSM71"/>
      <c r="BSN71"/>
      <c r="BSO71"/>
      <c r="BSP71"/>
      <c r="BSQ71"/>
      <c r="BSR71"/>
      <c r="BSS71"/>
      <c r="BST71"/>
      <c r="BSU71"/>
      <c r="BSV71"/>
      <c r="BSW71"/>
      <c r="BSX71"/>
      <c r="BSY71"/>
      <c r="BSZ71"/>
      <c r="BTA71"/>
      <c r="BTB71"/>
      <c r="BTC71"/>
      <c r="BTD71"/>
      <c r="BTE71"/>
      <c r="BTF71"/>
      <c r="BTG71"/>
      <c r="BTH71"/>
      <c r="BTI71"/>
      <c r="BTJ71"/>
      <c r="BTK71"/>
      <c r="BTL71"/>
      <c r="BTM71"/>
      <c r="BTN71"/>
      <c r="BTO71"/>
      <c r="BTP71"/>
      <c r="BTQ71"/>
      <c r="BTR71"/>
      <c r="BTS71"/>
      <c r="BTT71"/>
      <c r="BTU71"/>
      <c r="BTV71"/>
      <c r="BTW71"/>
      <c r="BTX71"/>
      <c r="BTY71"/>
      <c r="BTZ71"/>
      <c r="BUA71"/>
      <c r="BUB71"/>
      <c r="BUC71"/>
      <c r="BUD71"/>
      <c r="BUE71"/>
      <c r="BUF71"/>
      <c r="BUG71"/>
      <c r="BUH71"/>
      <c r="BUI71"/>
      <c r="BUJ71"/>
      <c r="BUK71"/>
      <c r="BUL71"/>
      <c r="BUM71"/>
      <c r="BUN71"/>
      <c r="BUO71"/>
      <c r="BUP71"/>
      <c r="BUQ71"/>
      <c r="BUR71"/>
      <c r="BUS71"/>
      <c r="BUT71"/>
      <c r="BUU71"/>
      <c r="BUV71"/>
      <c r="BUW71"/>
      <c r="BUX71"/>
      <c r="BUY71"/>
      <c r="BUZ71"/>
      <c r="BVA71"/>
      <c r="BVB71"/>
      <c r="BVC71"/>
      <c r="BVD71"/>
      <c r="BVE71"/>
      <c r="BVF71"/>
      <c r="BVG71"/>
      <c r="BVH71"/>
      <c r="BVI71"/>
      <c r="BVJ71"/>
      <c r="BVK71"/>
      <c r="BVL71"/>
      <c r="BVM71"/>
      <c r="BVN71"/>
      <c r="BVO71"/>
      <c r="BVP71"/>
      <c r="BVQ71"/>
      <c r="BVR71"/>
      <c r="BVS71"/>
      <c r="BVT71"/>
      <c r="BVU71"/>
      <c r="BVV71"/>
      <c r="BVW71"/>
      <c r="BVX71"/>
      <c r="BVY71"/>
      <c r="BVZ71"/>
      <c r="BWA71"/>
      <c r="BWB71"/>
      <c r="BWC71"/>
      <c r="BWD71"/>
      <c r="BWE71"/>
      <c r="BWF71"/>
      <c r="BWG71"/>
      <c r="BWH71"/>
      <c r="BWI71"/>
      <c r="BWJ71"/>
      <c r="BWK71"/>
      <c r="BWL71"/>
      <c r="BWM71"/>
      <c r="BWN71"/>
      <c r="BWO71"/>
      <c r="BWP71"/>
      <c r="BWQ71"/>
      <c r="BWR71"/>
      <c r="BWS71"/>
      <c r="BWT71"/>
      <c r="BWU71"/>
      <c r="BWV71"/>
      <c r="BWW71"/>
      <c r="BWX71"/>
      <c r="BWY71"/>
      <c r="BWZ71"/>
      <c r="BXA71"/>
      <c r="BXB71"/>
      <c r="BXC71"/>
      <c r="BXD71"/>
      <c r="BXE71"/>
      <c r="BXF71"/>
      <c r="BXG71"/>
      <c r="BXH71"/>
      <c r="BXI71"/>
      <c r="BXJ71"/>
      <c r="BXK71"/>
      <c r="BXL71"/>
      <c r="BXM71"/>
      <c r="BXN71"/>
      <c r="BXO71"/>
      <c r="BXP71"/>
      <c r="BXQ71"/>
      <c r="BXR71"/>
      <c r="BXS71"/>
      <c r="BXT71"/>
      <c r="BXU71"/>
      <c r="BXV71"/>
      <c r="BXW71"/>
      <c r="BXX71"/>
      <c r="BXY71"/>
      <c r="BXZ71"/>
      <c r="BYA71"/>
      <c r="BYB71"/>
      <c r="BYC71"/>
      <c r="BYD71"/>
      <c r="BYE71"/>
      <c r="BYF71"/>
      <c r="BYG71"/>
      <c r="BYH71"/>
      <c r="BYI71"/>
      <c r="BYJ71"/>
      <c r="BYK71"/>
      <c r="BYL71"/>
      <c r="BYM71"/>
      <c r="BYN71"/>
      <c r="BYO71"/>
      <c r="BYP71"/>
      <c r="BYQ71"/>
      <c r="BYR71"/>
      <c r="BYS71"/>
      <c r="BYT71"/>
      <c r="BYU71"/>
      <c r="BYV71"/>
      <c r="BYW71"/>
      <c r="BYX71"/>
      <c r="BYY71"/>
      <c r="BYZ71"/>
      <c r="BZA71"/>
      <c r="BZB71"/>
      <c r="BZC71"/>
      <c r="BZD71"/>
      <c r="BZE71"/>
      <c r="BZF71"/>
      <c r="BZG71"/>
      <c r="BZH71"/>
      <c r="BZI71"/>
      <c r="BZJ71"/>
      <c r="BZK71"/>
      <c r="BZL71"/>
      <c r="BZM71"/>
      <c r="BZN71"/>
      <c r="BZO71"/>
      <c r="BZP71"/>
      <c r="BZQ71"/>
      <c r="BZR71"/>
      <c r="BZS71"/>
      <c r="BZT71"/>
      <c r="BZU71"/>
      <c r="BZV71"/>
      <c r="BZW71"/>
      <c r="BZX71"/>
      <c r="BZY71"/>
      <c r="BZZ71"/>
      <c r="CAA71"/>
      <c r="CAB71"/>
      <c r="CAC71"/>
      <c r="CAD71"/>
      <c r="CAE71"/>
      <c r="CAF71"/>
      <c r="CAG71"/>
      <c r="CAH71"/>
      <c r="CAI71"/>
      <c r="CAJ71"/>
      <c r="CAK71"/>
      <c r="CAL71"/>
      <c r="CAM71"/>
      <c r="CAN71"/>
      <c r="CAO71"/>
      <c r="CAP71"/>
      <c r="CAQ71"/>
      <c r="CAR71"/>
      <c r="CAS71"/>
      <c r="CAT71"/>
      <c r="CAU71"/>
      <c r="CAV71"/>
      <c r="CAW71"/>
      <c r="CAX71"/>
      <c r="CAY71"/>
      <c r="CAZ71"/>
      <c r="CBA71"/>
      <c r="CBB71"/>
      <c r="CBC71"/>
      <c r="CBD71"/>
      <c r="CBE71"/>
      <c r="CBF71"/>
      <c r="CBG71"/>
      <c r="CBH71"/>
      <c r="CBI71"/>
      <c r="CBJ71"/>
      <c r="CBK71"/>
      <c r="CBL71"/>
      <c r="CBM71"/>
      <c r="CBN71"/>
      <c r="CBO71"/>
      <c r="CBP71"/>
      <c r="CBQ71"/>
      <c r="CBR71"/>
      <c r="CBS71"/>
      <c r="CBT71"/>
      <c r="CBU71"/>
      <c r="CBV71"/>
      <c r="CBW71"/>
      <c r="CBX71"/>
      <c r="CBY71"/>
      <c r="CBZ71"/>
      <c r="CCA71"/>
      <c r="CCB71"/>
      <c r="CCC71"/>
      <c r="CCD71"/>
      <c r="CCE71"/>
      <c r="CCF71"/>
      <c r="CCG71"/>
      <c r="CCH71"/>
      <c r="CCI71"/>
      <c r="CCJ71"/>
      <c r="CCK71"/>
      <c r="CCL71"/>
      <c r="CCM71"/>
      <c r="CCN71"/>
      <c r="CCO71"/>
      <c r="CCP71"/>
      <c r="CCQ71"/>
      <c r="CCR71"/>
      <c r="CCS71"/>
      <c r="CCT71"/>
      <c r="CCU71"/>
      <c r="CCV71"/>
      <c r="CCW71"/>
      <c r="CCX71"/>
      <c r="CCY71"/>
      <c r="CCZ71"/>
      <c r="CDA71"/>
      <c r="CDB71"/>
      <c r="CDC71"/>
      <c r="CDD71"/>
      <c r="CDE71"/>
      <c r="CDF71"/>
      <c r="CDG71"/>
      <c r="CDH71"/>
      <c r="CDI71"/>
      <c r="CDJ71"/>
      <c r="CDK71"/>
      <c r="CDL71"/>
      <c r="CDM71"/>
      <c r="CDN71"/>
      <c r="CDO71"/>
      <c r="CDP71"/>
      <c r="CDQ71"/>
      <c r="CDR71"/>
      <c r="CDS71"/>
      <c r="CDT71"/>
      <c r="CDU71"/>
      <c r="CDV71"/>
      <c r="CDW71"/>
      <c r="CDX71"/>
      <c r="CDY71"/>
      <c r="CDZ71"/>
      <c r="CEA71"/>
      <c r="CEB71"/>
      <c r="CEC71"/>
      <c r="CED71"/>
      <c r="CEE71"/>
      <c r="CEF71"/>
      <c r="CEG71"/>
      <c r="CEH71"/>
      <c r="CEI71"/>
      <c r="CEJ71"/>
      <c r="CEK71"/>
      <c r="CEL71"/>
      <c r="CEM71"/>
      <c r="CEN71"/>
      <c r="CEO71"/>
      <c r="CEP71"/>
      <c r="CEQ71"/>
      <c r="CER71"/>
      <c r="CES71"/>
      <c r="CET71"/>
      <c r="CEU71"/>
      <c r="CEV71"/>
      <c r="CEW71"/>
      <c r="CEX71"/>
      <c r="CEY71"/>
      <c r="CEZ71"/>
      <c r="CFA71"/>
      <c r="CFB71"/>
      <c r="CFC71"/>
      <c r="CFD71"/>
      <c r="CFE71"/>
      <c r="CFF71"/>
      <c r="CFG71"/>
      <c r="CFH71"/>
      <c r="CFI71"/>
      <c r="CFJ71"/>
      <c r="CFK71"/>
      <c r="CFL71"/>
      <c r="CFM71"/>
      <c r="CFN71"/>
      <c r="CFO71"/>
      <c r="CFP71"/>
      <c r="CFQ71"/>
      <c r="CFR71"/>
      <c r="CFS71"/>
      <c r="CFT71"/>
      <c r="CFU71"/>
      <c r="CFV71"/>
      <c r="CFW71"/>
      <c r="CFX71"/>
      <c r="CFY71"/>
      <c r="CFZ71"/>
      <c r="CGA71"/>
      <c r="CGB71"/>
      <c r="CGC71"/>
      <c r="CGD71"/>
      <c r="CGE71"/>
      <c r="CGF71"/>
      <c r="CGG71"/>
      <c r="CGH71"/>
      <c r="CGI71"/>
      <c r="CGJ71"/>
      <c r="CGK71"/>
      <c r="CGL71"/>
      <c r="CGM71"/>
      <c r="CGN71"/>
      <c r="CGO71"/>
      <c r="CGP71"/>
      <c r="CGQ71"/>
      <c r="CGR71"/>
      <c r="CGS71"/>
      <c r="CGT71"/>
      <c r="CGU71"/>
      <c r="CGV71"/>
      <c r="CGW71"/>
      <c r="CGX71"/>
      <c r="CGY71"/>
      <c r="CGZ71"/>
      <c r="CHA71"/>
      <c r="CHB71"/>
      <c r="CHC71"/>
      <c r="CHD71"/>
      <c r="CHE71"/>
      <c r="CHF71"/>
      <c r="CHG71"/>
      <c r="CHH71"/>
      <c r="CHI71"/>
      <c r="CHJ71"/>
      <c r="CHK71"/>
      <c r="CHL71"/>
      <c r="CHM71"/>
      <c r="CHN71"/>
      <c r="CHO71"/>
      <c r="CHP71"/>
      <c r="CHQ71"/>
      <c r="CHR71"/>
      <c r="CHS71"/>
      <c r="CHT71"/>
      <c r="CHU71"/>
      <c r="CHV71"/>
      <c r="CHW71"/>
      <c r="CHX71"/>
      <c r="CHY71"/>
      <c r="CHZ71"/>
      <c r="CIA71"/>
      <c r="CIB71"/>
      <c r="CIC71"/>
      <c r="CID71"/>
      <c r="CIE71"/>
      <c r="CIF71"/>
      <c r="CIG71"/>
      <c r="CIH71"/>
      <c r="CII71"/>
      <c r="CIJ71"/>
      <c r="CIK71"/>
      <c r="CIL71"/>
      <c r="CIM71"/>
      <c r="CIN71"/>
      <c r="CIO71"/>
      <c r="CIP71"/>
      <c r="CIQ71"/>
      <c r="CIR71"/>
      <c r="CIS71"/>
      <c r="CIT71"/>
      <c r="CIU71"/>
      <c r="CIV71"/>
      <c r="CIW71"/>
      <c r="CIX71"/>
      <c r="CIY71"/>
      <c r="CIZ71"/>
      <c r="CJA71"/>
      <c r="CJB71"/>
      <c r="CJC71"/>
      <c r="CJD71"/>
      <c r="CJE71"/>
      <c r="CJF71"/>
      <c r="CJG71"/>
      <c r="CJH71"/>
      <c r="CJI71"/>
      <c r="CJJ71"/>
      <c r="CJK71"/>
      <c r="CJL71"/>
      <c r="CJM71"/>
      <c r="CJN71"/>
      <c r="CJO71"/>
      <c r="CJP71"/>
      <c r="CJQ71"/>
      <c r="CJR71"/>
      <c r="CJS71"/>
      <c r="CJT71"/>
      <c r="CJU71"/>
      <c r="CJV71"/>
      <c r="CJW71"/>
      <c r="CJX71"/>
      <c r="CJY71"/>
      <c r="CJZ71"/>
      <c r="CKA71"/>
      <c r="CKB71"/>
      <c r="CKC71"/>
      <c r="CKD71"/>
      <c r="CKE71"/>
      <c r="CKF71"/>
      <c r="CKG71"/>
      <c r="CKH71"/>
      <c r="CKI71"/>
      <c r="CKJ71"/>
      <c r="CKK71"/>
      <c r="CKL71"/>
      <c r="CKM71"/>
      <c r="CKN71"/>
      <c r="CKO71"/>
      <c r="CKP71"/>
      <c r="CKQ71"/>
      <c r="CKR71"/>
      <c r="CKS71"/>
      <c r="CKT71"/>
      <c r="CKU71"/>
      <c r="CKV71"/>
      <c r="CKW71"/>
      <c r="CKX71"/>
      <c r="CKY71"/>
      <c r="CKZ71"/>
      <c r="CLA71"/>
      <c r="CLB71"/>
      <c r="CLC71"/>
      <c r="CLD71"/>
      <c r="CLE71"/>
      <c r="CLF71"/>
      <c r="CLG71"/>
      <c r="CLH71"/>
      <c r="CLI71"/>
      <c r="CLJ71"/>
      <c r="CLK71"/>
      <c r="CLL71"/>
      <c r="CLM71"/>
      <c r="CLN71"/>
      <c r="CLO71"/>
      <c r="CLP71"/>
      <c r="CLQ71"/>
      <c r="CLR71"/>
      <c r="CLS71"/>
      <c r="CLT71"/>
      <c r="CLU71"/>
      <c r="CLV71"/>
      <c r="CLW71"/>
      <c r="CLX71"/>
      <c r="CLY71"/>
      <c r="CLZ71"/>
      <c r="CMA71"/>
      <c r="CMB71"/>
      <c r="CMC71"/>
      <c r="CMD71"/>
      <c r="CME71"/>
      <c r="CMF71"/>
      <c r="CMG71"/>
      <c r="CMH71"/>
      <c r="CMI71"/>
      <c r="CMJ71"/>
      <c r="CMK71"/>
      <c r="CML71"/>
      <c r="CMM71"/>
      <c r="CMN71"/>
      <c r="CMO71"/>
      <c r="CMP71"/>
      <c r="CMQ71"/>
      <c r="CMR71"/>
      <c r="CMS71"/>
      <c r="CMT71"/>
      <c r="CMU71"/>
      <c r="CMV71"/>
      <c r="CMW71"/>
      <c r="CMX71"/>
      <c r="CMY71"/>
      <c r="CMZ71"/>
      <c r="CNA71"/>
      <c r="CNB71"/>
      <c r="CNC71"/>
      <c r="CND71"/>
      <c r="CNE71"/>
      <c r="CNF71"/>
      <c r="CNG71"/>
      <c r="CNH71"/>
      <c r="CNI71"/>
      <c r="CNJ71"/>
      <c r="CNK71"/>
      <c r="CNL71"/>
      <c r="CNM71"/>
      <c r="CNN71"/>
      <c r="CNO71"/>
      <c r="CNP71"/>
      <c r="CNQ71"/>
      <c r="CNR71"/>
      <c r="CNS71"/>
      <c r="CNT71"/>
      <c r="CNU71"/>
      <c r="CNV71"/>
      <c r="CNW71"/>
      <c r="CNX71"/>
      <c r="CNY71"/>
      <c r="CNZ71"/>
      <c r="COA71"/>
      <c r="COB71"/>
      <c r="COC71"/>
      <c r="COD71"/>
      <c r="COE71"/>
      <c r="COF71"/>
      <c r="COG71"/>
      <c r="COH71"/>
      <c r="COI71"/>
      <c r="COJ71"/>
      <c r="COK71"/>
      <c r="COL71"/>
      <c r="COM71"/>
      <c r="CON71"/>
      <c r="COO71"/>
      <c r="COP71"/>
      <c r="COQ71"/>
      <c r="COR71"/>
      <c r="COS71"/>
      <c r="COT71"/>
      <c r="COU71"/>
      <c r="COV71"/>
      <c r="COW71"/>
      <c r="COX71"/>
      <c r="COY71"/>
      <c r="COZ71"/>
      <c r="CPA71"/>
      <c r="CPB71"/>
      <c r="CPC71"/>
      <c r="CPD71"/>
      <c r="CPE71"/>
      <c r="CPF71"/>
      <c r="CPG71"/>
      <c r="CPH71"/>
      <c r="CPI71"/>
      <c r="CPJ71"/>
      <c r="CPK71"/>
      <c r="CPL71"/>
      <c r="CPM71"/>
      <c r="CPN71"/>
      <c r="CPO71"/>
      <c r="CPP71"/>
      <c r="CPQ71"/>
      <c r="CPR71"/>
      <c r="CPS71"/>
      <c r="CPT71"/>
      <c r="CPU71"/>
      <c r="CPV71"/>
      <c r="CPW71"/>
      <c r="CPX71"/>
      <c r="CPY71"/>
      <c r="CPZ71"/>
      <c r="CQA71"/>
      <c r="CQB71"/>
      <c r="CQC71"/>
      <c r="CQD71"/>
      <c r="CQE71"/>
      <c r="CQF71"/>
      <c r="CQG71"/>
      <c r="CQH71"/>
      <c r="CQI71"/>
      <c r="CQJ71"/>
      <c r="CQK71"/>
      <c r="CQL71"/>
      <c r="CQM71"/>
      <c r="CQN71"/>
      <c r="CQO71"/>
      <c r="CQP71"/>
      <c r="CQQ71"/>
      <c r="CQR71"/>
      <c r="CQS71"/>
      <c r="CQT71"/>
      <c r="CQU71"/>
      <c r="CQV71"/>
      <c r="CQW71"/>
      <c r="CQX71"/>
      <c r="CQY71"/>
      <c r="CQZ71"/>
      <c r="CRA71"/>
      <c r="CRB71"/>
      <c r="CRC71"/>
      <c r="CRD71"/>
      <c r="CRE71"/>
      <c r="CRF71"/>
      <c r="CRG71"/>
      <c r="CRH71"/>
      <c r="CRI71"/>
      <c r="CRJ71"/>
      <c r="CRK71"/>
      <c r="CRL71"/>
      <c r="CRM71"/>
      <c r="CRN71"/>
      <c r="CRO71"/>
      <c r="CRP71"/>
      <c r="CRQ71"/>
      <c r="CRR71"/>
      <c r="CRS71"/>
      <c r="CRT71"/>
      <c r="CRU71"/>
      <c r="CRV71"/>
      <c r="CRW71"/>
      <c r="CRX71"/>
      <c r="CRY71"/>
      <c r="CRZ71"/>
      <c r="CSA71"/>
      <c r="CSB71"/>
      <c r="CSC71"/>
      <c r="CSD71"/>
      <c r="CSE71"/>
      <c r="CSF71"/>
      <c r="CSG71"/>
      <c r="CSH71"/>
      <c r="CSI71"/>
      <c r="CSJ71"/>
      <c r="CSK71"/>
      <c r="CSL71"/>
      <c r="CSM71"/>
      <c r="CSN71"/>
      <c r="CSO71"/>
      <c r="CSP71"/>
      <c r="CSQ71"/>
      <c r="CSR71"/>
      <c r="CSS71"/>
      <c r="CST71"/>
      <c r="CSU71"/>
      <c r="CSV71"/>
      <c r="CSW71"/>
      <c r="CSX71"/>
      <c r="CSY71"/>
      <c r="CSZ71"/>
      <c r="CTA71"/>
      <c r="CTB71"/>
      <c r="CTC71"/>
      <c r="CTD71"/>
      <c r="CTE71"/>
      <c r="CTF71"/>
      <c r="CTG71"/>
      <c r="CTH71"/>
      <c r="CTI71"/>
      <c r="CTJ71"/>
      <c r="CTK71"/>
      <c r="CTL71"/>
      <c r="CTM71"/>
      <c r="CTN71"/>
      <c r="CTO71"/>
      <c r="CTP71"/>
      <c r="CTQ71"/>
      <c r="CTR71"/>
      <c r="CTS71"/>
      <c r="CTT71"/>
      <c r="CTU71"/>
      <c r="CTV71"/>
      <c r="CTW71"/>
      <c r="CTX71"/>
      <c r="CTY71"/>
      <c r="CTZ71"/>
      <c r="CUA71"/>
      <c r="CUB71"/>
      <c r="CUC71"/>
      <c r="CUD71"/>
      <c r="CUE71"/>
      <c r="CUF71"/>
      <c r="CUG71"/>
      <c r="CUH71"/>
      <c r="CUI71"/>
      <c r="CUJ71"/>
      <c r="CUK71"/>
      <c r="CUL71"/>
      <c r="CUM71"/>
      <c r="CUN71"/>
      <c r="CUO71"/>
      <c r="CUP71"/>
      <c r="CUQ71"/>
      <c r="CUR71"/>
      <c r="CUS71"/>
      <c r="CUT71"/>
      <c r="CUU71"/>
      <c r="CUV71"/>
      <c r="CUW71"/>
      <c r="CUX71"/>
      <c r="CUY71"/>
      <c r="CUZ71"/>
      <c r="CVA71"/>
      <c r="CVB71"/>
      <c r="CVC71"/>
      <c r="CVD71"/>
      <c r="CVE71"/>
      <c r="CVF71"/>
      <c r="CVG71"/>
      <c r="CVH71"/>
      <c r="CVI71"/>
      <c r="CVJ71"/>
      <c r="CVK71"/>
      <c r="CVL71"/>
      <c r="CVM71"/>
      <c r="CVN71"/>
      <c r="CVO71"/>
      <c r="CVP71"/>
      <c r="CVQ71"/>
      <c r="CVR71"/>
      <c r="CVS71"/>
      <c r="CVT71"/>
      <c r="CVU71"/>
      <c r="CVV71"/>
      <c r="CVW71"/>
      <c r="CVX71"/>
      <c r="CVY71"/>
      <c r="CVZ71"/>
      <c r="CWA71"/>
      <c r="CWB71"/>
      <c r="CWC71"/>
      <c r="CWD71"/>
      <c r="CWE71"/>
      <c r="CWF71"/>
      <c r="CWG71"/>
      <c r="CWH71"/>
      <c r="CWI71"/>
      <c r="CWJ71"/>
      <c r="CWK71"/>
      <c r="CWL71"/>
      <c r="CWM71"/>
      <c r="CWN71"/>
      <c r="CWO71"/>
      <c r="CWP71"/>
      <c r="CWQ71"/>
      <c r="CWR71"/>
      <c r="CWS71"/>
      <c r="CWT71"/>
      <c r="CWU71"/>
      <c r="CWV71"/>
      <c r="CWW71"/>
      <c r="CWX71"/>
      <c r="CWY71"/>
      <c r="CWZ71"/>
      <c r="CXA71"/>
      <c r="CXB71"/>
      <c r="CXC71"/>
      <c r="CXD71"/>
      <c r="CXE71"/>
      <c r="CXF71"/>
      <c r="CXG71"/>
      <c r="CXH71"/>
      <c r="CXI71"/>
      <c r="CXJ71"/>
      <c r="CXK71"/>
      <c r="CXL71"/>
      <c r="CXM71"/>
      <c r="CXN71"/>
      <c r="CXO71"/>
      <c r="CXP71"/>
      <c r="CXQ71"/>
      <c r="CXR71"/>
      <c r="CXS71"/>
      <c r="CXT71"/>
      <c r="CXU71"/>
      <c r="CXV71"/>
      <c r="CXW71"/>
      <c r="CXX71"/>
      <c r="CXY71"/>
      <c r="CXZ71"/>
      <c r="CYA71"/>
      <c r="CYB71"/>
      <c r="CYC71"/>
      <c r="CYD71"/>
      <c r="CYE71"/>
      <c r="CYF71"/>
      <c r="CYG71"/>
      <c r="CYH71"/>
      <c r="CYI71"/>
      <c r="CYJ71"/>
      <c r="CYK71"/>
      <c r="CYL71"/>
      <c r="CYM71"/>
      <c r="CYN71"/>
      <c r="CYO71"/>
      <c r="CYP71"/>
      <c r="CYQ71"/>
      <c r="CYR71"/>
      <c r="CYS71"/>
      <c r="CYT71"/>
      <c r="CYU71"/>
      <c r="CYV71"/>
      <c r="CYW71"/>
      <c r="CYX71"/>
      <c r="CYY71"/>
      <c r="CYZ71"/>
      <c r="CZA71"/>
      <c r="CZB71"/>
      <c r="CZC71"/>
      <c r="CZD71"/>
      <c r="CZE71"/>
      <c r="CZF71"/>
      <c r="CZG71"/>
      <c r="CZH71"/>
      <c r="CZI71"/>
      <c r="CZJ71"/>
      <c r="CZK71"/>
      <c r="CZL71"/>
      <c r="CZM71"/>
      <c r="CZN71"/>
      <c r="CZO71"/>
      <c r="CZP71"/>
      <c r="CZQ71"/>
      <c r="CZR71"/>
      <c r="CZS71"/>
      <c r="CZT71"/>
      <c r="CZU71"/>
      <c r="CZV71"/>
      <c r="CZW71"/>
      <c r="CZX71"/>
      <c r="CZY71"/>
      <c r="CZZ71"/>
      <c r="DAA71"/>
      <c r="DAB71"/>
      <c r="DAC71"/>
      <c r="DAD71"/>
      <c r="DAE71"/>
      <c r="DAF71"/>
      <c r="DAG71"/>
      <c r="DAH71"/>
      <c r="DAI71"/>
      <c r="DAJ71"/>
      <c r="DAK71"/>
      <c r="DAL71"/>
      <c r="DAM71"/>
      <c r="DAN71"/>
      <c r="DAO71"/>
      <c r="DAP71"/>
      <c r="DAQ71"/>
      <c r="DAR71"/>
      <c r="DAS71"/>
      <c r="DAT71"/>
      <c r="DAU71"/>
      <c r="DAV71"/>
      <c r="DAW71"/>
      <c r="DAX71"/>
      <c r="DAY71"/>
      <c r="DAZ71"/>
      <c r="DBA71"/>
      <c r="DBB71"/>
      <c r="DBC71"/>
      <c r="DBD71"/>
      <c r="DBE71"/>
      <c r="DBF71"/>
      <c r="DBG71"/>
      <c r="DBH71"/>
      <c r="DBI71"/>
      <c r="DBJ71"/>
      <c r="DBK71"/>
      <c r="DBL71"/>
      <c r="DBM71"/>
      <c r="DBN71"/>
      <c r="DBO71"/>
      <c r="DBP71"/>
      <c r="DBQ71"/>
      <c r="DBR71"/>
      <c r="DBS71"/>
      <c r="DBT71"/>
      <c r="DBU71"/>
      <c r="DBV71"/>
      <c r="DBW71"/>
      <c r="DBX71"/>
      <c r="DBY71"/>
      <c r="DBZ71"/>
      <c r="DCA71"/>
      <c r="DCB71"/>
      <c r="DCC71"/>
      <c r="DCD71"/>
      <c r="DCE71"/>
      <c r="DCF71"/>
      <c r="DCG71"/>
      <c r="DCH71"/>
      <c r="DCI71"/>
      <c r="DCJ71"/>
      <c r="DCK71"/>
      <c r="DCL71"/>
      <c r="DCM71"/>
      <c r="DCN71"/>
      <c r="DCO71"/>
      <c r="DCP71"/>
      <c r="DCQ71"/>
      <c r="DCR71"/>
      <c r="DCS71"/>
      <c r="DCT71"/>
      <c r="DCU71"/>
      <c r="DCV71"/>
      <c r="DCW71"/>
      <c r="DCX71"/>
      <c r="DCY71"/>
      <c r="DCZ71"/>
      <c r="DDA71"/>
      <c r="DDB71"/>
      <c r="DDC71"/>
      <c r="DDD71"/>
      <c r="DDE71"/>
      <c r="DDF71"/>
      <c r="DDG71"/>
      <c r="DDH71"/>
      <c r="DDI71"/>
      <c r="DDJ71"/>
      <c r="DDK71"/>
      <c r="DDL71"/>
      <c r="DDM71"/>
      <c r="DDN71"/>
      <c r="DDO71"/>
      <c r="DDP71"/>
      <c r="DDQ71"/>
      <c r="DDR71"/>
      <c r="DDS71"/>
      <c r="DDT71"/>
      <c r="DDU71"/>
      <c r="DDV71"/>
      <c r="DDW71"/>
      <c r="DDX71"/>
      <c r="DDY71"/>
      <c r="DDZ71"/>
      <c r="DEA71"/>
      <c r="DEB71"/>
      <c r="DEC71"/>
      <c r="DED71"/>
      <c r="DEE71"/>
      <c r="DEF71"/>
      <c r="DEG71"/>
      <c r="DEH71"/>
      <c r="DEI71"/>
      <c r="DEJ71"/>
      <c r="DEK71"/>
      <c r="DEL71"/>
      <c r="DEM71"/>
      <c r="DEN71"/>
      <c r="DEO71"/>
      <c r="DEP71"/>
      <c r="DEQ71"/>
      <c r="DER71"/>
      <c r="DES71"/>
      <c r="DET71"/>
      <c r="DEU71"/>
      <c r="DEV71"/>
      <c r="DEW71"/>
      <c r="DEX71"/>
      <c r="DEY71"/>
      <c r="DEZ71"/>
      <c r="DFA71"/>
      <c r="DFB71"/>
      <c r="DFC71"/>
      <c r="DFD71"/>
      <c r="DFE71"/>
      <c r="DFF71"/>
      <c r="DFG71"/>
      <c r="DFH71"/>
      <c r="DFI71"/>
      <c r="DFJ71"/>
      <c r="DFK71"/>
      <c r="DFL71"/>
      <c r="DFM71"/>
      <c r="DFN71"/>
      <c r="DFO71"/>
      <c r="DFP71"/>
      <c r="DFQ71"/>
      <c r="DFR71"/>
      <c r="DFS71"/>
      <c r="DFT71"/>
      <c r="DFU71"/>
      <c r="DFV71"/>
      <c r="DFW71"/>
      <c r="DFX71"/>
      <c r="DFY71"/>
      <c r="DFZ71"/>
      <c r="DGA71"/>
      <c r="DGB71"/>
      <c r="DGC71"/>
      <c r="DGD71"/>
      <c r="DGE71"/>
      <c r="DGF71"/>
      <c r="DGG71"/>
      <c r="DGH71"/>
      <c r="DGI71"/>
      <c r="DGJ71"/>
      <c r="DGK71"/>
      <c r="DGL71"/>
      <c r="DGM71"/>
      <c r="DGN71"/>
      <c r="DGO71"/>
      <c r="DGP71"/>
      <c r="DGQ71"/>
      <c r="DGR71"/>
      <c r="DGS71"/>
      <c r="DGT71"/>
      <c r="DGU71"/>
      <c r="DGV71"/>
      <c r="DGW71"/>
      <c r="DGX71"/>
      <c r="DGY71"/>
      <c r="DGZ71"/>
      <c r="DHA71"/>
      <c r="DHB71"/>
      <c r="DHC71"/>
      <c r="DHD71"/>
      <c r="DHE71"/>
      <c r="DHF71"/>
      <c r="DHG71"/>
      <c r="DHH71"/>
      <c r="DHI71"/>
      <c r="DHJ71"/>
      <c r="DHK71"/>
      <c r="DHL71"/>
      <c r="DHM71"/>
      <c r="DHN71"/>
      <c r="DHO71"/>
      <c r="DHP71"/>
      <c r="DHQ71"/>
      <c r="DHR71"/>
      <c r="DHS71"/>
      <c r="DHT71"/>
      <c r="DHU71"/>
      <c r="DHV71"/>
      <c r="DHW71"/>
      <c r="DHX71"/>
      <c r="DHY71"/>
      <c r="DHZ71"/>
      <c r="DIA71"/>
      <c r="DIB71"/>
      <c r="DIC71"/>
      <c r="DID71"/>
      <c r="DIE71"/>
      <c r="DIF71"/>
      <c r="DIG71"/>
      <c r="DIH71"/>
      <c r="DII71"/>
      <c r="DIJ71"/>
      <c r="DIK71"/>
      <c r="DIL71"/>
      <c r="DIM71"/>
      <c r="DIN71"/>
      <c r="DIO71"/>
      <c r="DIP71"/>
      <c r="DIQ71"/>
      <c r="DIR71"/>
      <c r="DIS71"/>
      <c r="DIT71"/>
      <c r="DIU71"/>
      <c r="DIV71"/>
      <c r="DIW71"/>
      <c r="DIX71"/>
      <c r="DIY71"/>
      <c r="DIZ71"/>
      <c r="DJA71"/>
      <c r="DJB71"/>
      <c r="DJC71"/>
      <c r="DJD71"/>
      <c r="DJE71"/>
      <c r="DJF71"/>
      <c r="DJG71"/>
      <c r="DJH71"/>
      <c r="DJI71"/>
      <c r="DJJ71"/>
      <c r="DJK71"/>
      <c r="DJL71"/>
      <c r="DJM71"/>
      <c r="DJN71"/>
      <c r="DJO71"/>
      <c r="DJP71"/>
      <c r="DJQ71"/>
      <c r="DJR71"/>
      <c r="DJS71"/>
      <c r="DJT71"/>
      <c r="DJU71"/>
      <c r="DJV71"/>
      <c r="DJW71"/>
      <c r="DJX71"/>
      <c r="DJY71"/>
      <c r="DJZ71"/>
      <c r="DKA71"/>
      <c r="DKB71"/>
      <c r="DKC71"/>
      <c r="DKD71"/>
      <c r="DKE71"/>
      <c r="DKF71"/>
      <c r="DKG71"/>
      <c r="DKH71"/>
      <c r="DKI71"/>
      <c r="DKJ71"/>
      <c r="DKK71"/>
      <c r="DKL71"/>
      <c r="DKM71"/>
      <c r="DKN71"/>
      <c r="DKO71"/>
      <c r="DKP71"/>
      <c r="DKQ71"/>
      <c r="DKR71"/>
      <c r="DKS71"/>
      <c r="DKT71"/>
      <c r="DKU71"/>
      <c r="DKV71"/>
      <c r="DKW71"/>
      <c r="DKX71"/>
      <c r="DKY71"/>
      <c r="DKZ71"/>
      <c r="DLA71"/>
      <c r="DLB71"/>
      <c r="DLC71"/>
      <c r="DLD71"/>
      <c r="DLE71"/>
      <c r="DLF71"/>
      <c r="DLG71"/>
      <c r="DLH71"/>
      <c r="DLI71"/>
      <c r="DLJ71"/>
      <c r="DLK71"/>
      <c r="DLL71"/>
      <c r="DLM71"/>
      <c r="DLN71"/>
      <c r="DLO71"/>
      <c r="DLP71"/>
      <c r="DLQ71"/>
      <c r="DLR71"/>
      <c r="DLS71"/>
      <c r="DLT71"/>
      <c r="DLU71"/>
      <c r="DLV71"/>
      <c r="DLW71"/>
      <c r="DLX71"/>
      <c r="DLY71"/>
      <c r="DLZ71"/>
      <c r="DMA71"/>
      <c r="DMB71"/>
      <c r="DMC71"/>
      <c r="DMD71"/>
      <c r="DME71"/>
      <c r="DMF71"/>
      <c r="DMG71"/>
      <c r="DMH71"/>
      <c r="DMI71"/>
      <c r="DMJ71"/>
      <c r="DMK71"/>
      <c r="DML71"/>
      <c r="DMM71"/>
      <c r="DMN71"/>
      <c r="DMO71"/>
      <c r="DMP71"/>
      <c r="DMQ71"/>
      <c r="DMR71"/>
      <c r="DMS71"/>
      <c r="DMT71"/>
      <c r="DMU71"/>
      <c r="DMV71"/>
      <c r="DMW71"/>
      <c r="DMX71"/>
      <c r="DMY71"/>
      <c r="DMZ71"/>
      <c r="DNA71"/>
      <c r="DNB71"/>
      <c r="DNC71"/>
      <c r="DND71"/>
      <c r="DNE71"/>
      <c r="DNF71"/>
      <c r="DNG71"/>
      <c r="DNH71"/>
      <c r="DNI71"/>
      <c r="DNJ71"/>
      <c r="DNK71"/>
      <c r="DNL71"/>
      <c r="DNM71"/>
      <c r="DNN71"/>
      <c r="DNO71"/>
      <c r="DNP71"/>
      <c r="DNQ71"/>
      <c r="DNR71"/>
      <c r="DNS71"/>
      <c r="DNT71"/>
      <c r="DNU71"/>
      <c r="DNV71"/>
      <c r="DNW71"/>
      <c r="DNX71"/>
      <c r="DNY71"/>
      <c r="DNZ71"/>
      <c r="DOA71"/>
      <c r="DOB71"/>
      <c r="DOC71"/>
      <c r="DOD71"/>
      <c r="DOE71"/>
      <c r="DOF71"/>
      <c r="DOG71"/>
      <c r="DOH71"/>
      <c r="DOI71"/>
      <c r="DOJ71"/>
      <c r="DOK71"/>
      <c r="DOL71"/>
      <c r="DOM71"/>
      <c r="DON71"/>
      <c r="DOO71"/>
      <c r="DOP71"/>
      <c r="DOQ71"/>
      <c r="DOR71"/>
      <c r="DOS71"/>
      <c r="DOT71"/>
      <c r="DOU71"/>
      <c r="DOV71"/>
      <c r="DOW71"/>
      <c r="DOX71"/>
      <c r="DOY71"/>
      <c r="DOZ71"/>
      <c r="DPA71"/>
      <c r="DPB71"/>
      <c r="DPC71"/>
      <c r="DPD71"/>
      <c r="DPE71"/>
      <c r="DPF71"/>
      <c r="DPG71"/>
      <c r="DPH71"/>
      <c r="DPI71"/>
      <c r="DPJ71"/>
      <c r="DPK71"/>
      <c r="DPL71"/>
      <c r="DPM71"/>
      <c r="DPN71"/>
      <c r="DPO71"/>
      <c r="DPP71"/>
      <c r="DPQ71"/>
      <c r="DPR71"/>
      <c r="DPS71"/>
      <c r="DPT71"/>
      <c r="DPU71"/>
      <c r="DPV71"/>
      <c r="DPW71"/>
      <c r="DPX71"/>
      <c r="DPY71"/>
      <c r="DPZ71"/>
      <c r="DQA71"/>
      <c r="DQB71"/>
      <c r="DQC71"/>
      <c r="DQD71"/>
      <c r="DQE71"/>
      <c r="DQF71"/>
      <c r="DQG71"/>
      <c r="DQH71"/>
      <c r="DQI71"/>
      <c r="DQJ71"/>
      <c r="DQK71"/>
      <c r="DQL71"/>
      <c r="DQM71"/>
      <c r="DQN71"/>
      <c r="DQO71"/>
      <c r="DQP71"/>
      <c r="DQQ71"/>
      <c r="DQR71"/>
      <c r="DQS71"/>
      <c r="DQT71"/>
      <c r="DQU71"/>
      <c r="DQV71"/>
      <c r="DQW71"/>
      <c r="DQX71"/>
      <c r="DQY71"/>
      <c r="DQZ71"/>
      <c r="DRA71"/>
      <c r="DRB71"/>
      <c r="DRC71"/>
      <c r="DRD71"/>
      <c r="DRE71"/>
      <c r="DRF71"/>
      <c r="DRG71"/>
      <c r="DRH71"/>
      <c r="DRI71"/>
      <c r="DRJ71"/>
      <c r="DRK71"/>
      <c r="DRL71"/>
      <c r="DRM71"/>
      <c r="DRN71"/>
      <c r="DRO71"/>
      <c r="DRP71"/>
      <c r="DRQ71"/>
      <c r="DRR71"/>
      <c r="DRS71"/>
      <c r="DRT71"/>
      <c r="DRU71"/>
      <c r="DRV71"/>
      <c r="DRW71"/>
      <c r="DRX71"/>
      <c r="DRY71"/>
      <c r="DRZ71"/>
      <c r="DSA71"/>
      <c r="DSB71"/>
      <c r="DSC71"/>
      <c r="DSD71"/>
      <c r="DSE71"/>
      <c r="DSF71"/>
      <c r="DSG71"/>
      <c r="DSH71"/>
      <c r="DSI71"/>
      <c r="DSJ71"/>
      <c r="DSK71"/>
      <c r="DSL71"/>
      <c r="DSM71"/>
      <c r="DSN71"/>
      <c r="DSO71"/>
      <c r="DSP71"/>
      <c r="DSQ71"/>
      <c r="DSR71"/>
      <c r="DSS71"/>
      <c r="DST71"/>
      <c r="DSU71"/>
      <c r="DSV71"/>
      <c r="DSW71"/>
      <c r="DSX71"/>
      <c r="DSY71"/>
      <c r="DSZ71"/>
      <c r="DTA71"/>
      <c r="DTB71"/>
      <c r="DTC71"/>
      <c r="DTD71"/>
      <c r="DTE71"/>
      <c r="DTF71"/>
      <c r="DTG71"/>
      <c r="DTH71"/>
      <c r="DTI71"/>
      <c r="DTJ71"/>
      <c r="DTK71"/>
      <c r="DTL71"/>
      <c r="DTM71"/>
      <c r="DTN71"/>
      <c r="DTO71"/>
      <c r="DTP71"/>
      <c r="DTQ71"/>
      <c r="DTR71"/>
      <c r="DTS71"/>
      <c r="DTT71"/>
      <c r="DTU71"/>
      <c r="DTV71"/>
      <c r="DTW71"/>
      <c r="DTX71"/>
      <c r="DTY71"/>
      <c r="DTZ71"/>
      <c r="DUA71"/>
      <c r="DUB71"/>
      <c r="DUC71"/>
      <c r="DUD71"/>
      <c r="DUE71"/>
      <c r="DUF71"/>
      <c r="DUG71"/>
      <c r="DUH71"/>
      <c r="DUI71"/>
      <c r="DUJ71"/>
      <c r="DUK71"/>
      <c r="DUL71"/>
      <c r="DUM71"/>
      <c r="DUN71"/>
      <c r="DUO71"/>
      <c r="DUP71"/>
      <c r="DUQ71"/>
      <c r="DUR71"/>
      <c r="DUS71"/>
      <c r="DUT71"/>
      <c r="DUU71"/>
      <c r="DUV71"/>
      <c r="DUW71"/>
      <c r="DUX71"/>
      <c r="DUY71"/>
      <c r="DUZ71"/>
      <c r="DVA71"/>
      <c r="DVB71"/>
      <c r="DVC71"/>
      <c r="DVD71"/>
      <c r="DVE71"/>
      <c r="DVF71"/>
      <c r="DVG71"/>
      <c r="DVH71"/>
      <c r="DVI71"/>
      <c r="DVJ71"/>
      <c r="DVK71"/>
      <c r="DVL71"/>
      <c r="DVM71"/>
      <c r="DVN71"/>
      <c r="DVO71"/>
      <c r="DVP71"/>
      <c r="DVQ71"/>
      <c r="DVR71"/>
      <c r="DVS71"/>
      <c r="DVT71"/>
      <c r="DVU71"/>
      <c r="DVV71"/>
      <c r="DVW71"/>
      <c r="DVX71"/>
      <c r="DVY71"/>
      <c r="DVZ71"/>
      <c r="DWA71"/>
      <c r="DWB71"/>
      <c r="DWC71"/>
      <c r="DWD71"/>
      <c r="DWE71"/>
      <c r="DWF71"/>
      <c r="DWG71"/>
      <c r="DWH71"/>
      <c r="DWI71"/>
      <c r="DWJ71"/>
      <c r="DWK71"/>
      <c r="DWL71"/>
      <c r="DWM71"/>
      <c r="DWN71"/>
      <c r="DWO71"/>
      <c r="DWP71"/>
      <c r="DWQ71"/>
      <c r="DWR71"/>
      <c r="DWS71"/>
      <c r="DWT71"/>
      <c r="DWU71"/>
      <c r="DWV71"/>
      <c r="DWW71"/>
      <c r="DWX71"/>
      <c r="DWY71"/>
      <c r="DWZ71"/>
      <c r="DXA71"/>
      <c r="DXB71"/>
      <c r="DXC71"/>
      <c r="DXD71"/>
      <c r="DXE71"/>
      <c r="DXF71"/>
      <c r="DXG71"/>
      <c r="DXH71"/>
      <c r="DXI71"/>
      <c r="DXJ71"/>
      <c r="DXK71"/>
      <c r="DXL71"/>
      <c r="DXM71"/>
      <c r="DXN71"/>
      <c r="DXO71"/>
      <c r="DXP71"/>
      <c r="DXQ71"/>
      <c r="DXR71"/>
      <c r="DXS71"/>
      <c r="DXT71"/>
      <c r="DXU71"/>
      <c r="DXV71"/>
      <c r="DXW71"/>
      <c r="DXX71"/>
      <c r="DXY71"/>
      <c r="DXZ71"/>
      <c r="DYA71"/>
      <c r="DYB71"/>
      <c r="DYC71"/>
      <c r="DYD71"/>
      <c r="DYE71"/>
      <c r="DYF71"/>
      <c r="DYG71"/>
      <c r="DYH71"/>
      <c r="DYI71"/>
      <c r="DYJ71"/>
      <c r="DYK71"/>
      <c r="DYL71"/>
      <c r="DYM71"/>
      <c r="DYN71"/>
      <c r="DYO71"/>
      <c r="DYP71"/>
      <c r="DYQ71"/>
      <c r="DYR71"/>
      <c r="DYS71"/>
      <c r="DYT71"/>
      <c r="DYU71"/>
      <c r="DYV71"/>
      <c r="DYW71"/>
      <c r="DYX71"/>
      <c r="DYY71"/>
      <c r="DYZ71"/>
      <c r="DZA71"/>
      <c r="DZB71"/>
      <c r="DZC71"/>
      <c r="DZD71"/>
      <c r="DZE71"/>
      <c r="DZF71"/>
      <c r="DZG71"/>
      <c r="DZH71"/>
      <c r="DZI71"/>
      <c r="DZJ71"/>
      <c r="DZK71"/>
      <c r="DZL71"/>
      <c r="DZM71"/>
      <c r="DZN71"/>
      <c r="DZO71"/>
      <c r="DZP71"/>
      <c r="DZQ71"/>
      <c r="DZR71"/>
      <c r="DZS71"/>
      <c r="DZT71"/>
      <c r="DZU71"/>
      <c r="DZV71"/>
      <c r="DZW71"/>
      <c r="DZX71"/>
      <c r="DZY71"/>
      <c r="DZZ71"/>
      <c r="EAA71"/>
      <c r="EAB71"/>
      <c r="EAC71"/>
      <c r="EAD71"/>
      <c r="EAE71"/>
      <c r="EAF71"/>
      <c r="EAG71"/>
      <c r="EAH71"/>
      <c r="EAI71"/>
      <c r="EAJ71"/>
      <c r="EAK71"/>
      <c r="EAL71"/>
      <c r="EAM71"/>
      <c r="EAN71"/>
      <c r="EAO71"/>
      <c r="EAP71"/>
      <c r="EAQ71"/>
      <c r="EAR71"/>
      <c r="EAS71"/>
      <c r="EAT71"/>
      <c r="EAU71"/>
      <c r="EAV71"/>
      <c r="EAW71"/>
      <c r="EAX71"/>
      <c r="EAY71"/>
      <c r="EAZ71"/>
      <c r="EBA71"/>
      <c r="EBB71"/>
      <c r="EBC71"/>
      <c r="EBD71"/>
      <c r="EBE71"/>
      <c r="EBF71"/>
      <c r="EBG71"/>
      <c r="EBH71"/>
      <c r="EBI71"/>
      <c r="EBJ71"/>
      <c r="EBK71"/>
      <c r="EBL71"/>
      <c r="EBM71"/>
      <c r="EBN71"/>
      <c r="EBO71"/>
      <c r="EBP71"/>
      <c r="EBQ71"/>
      <c r="EBR71"/>
      <c r="EBS71"/>
      <c r="EBT71"/>
      <c r="EBU71"/>
      <c r="EBV71"/>
      <c r="EBW71"/>
      <c r="EBX71"/>
      <c r="EBY71"/>
      <c r="EBZ71"/>
      <c r="ECA71"/>
      <c r="ECB71"/>
      <c r="ECC71"/>
      <c r="ECD71"/>
      <c r="ECE71"/>
      <c r="ECF71"/>
      <c r="ECG71"/>
      <c r="ECH71"/>
      <c r="ECI71"/>
      <c r="ECJ71"/>
      <c r="ECK71"/>
      <c r="ECL71"/>
      <c r="ECM71"/>
      <c r="ECN71"/>
      <c r="ECO71"/>
      <c r="ECP71"/>
      <c r="ECQ71"/>
      <c r="ECR71"/>
      <c r="ECS71"/>
      <c r="ECT71"/>
      <c r="ECU71"/>
      <c r="ECV71"/>
      <c r="ECW71"/>
      <c r="ECX71"/>
      <c r="ECY71"/>
      <c r="ECZ71"/>
      <c r="EDA71"/>
      <c r="EDB71"/>
      <c r="EDC71"/>
      <c r="EDD71"/>
      <c r="EDE71"/>
      <c r="EDF71"/>
      <c r="EDG71"/>
      <c r="EDH71"/>
      <c r="EDI71"/>
      <c r="EDJ71"/>
      <c r="EDK71"/>
      <c r="EDL71"/>
      <c r="EDM71"/>
      <c r="EDN71"/>
      <c r="EDO71"/>
      <c r="EDP71"/>
      <c r="EDQ71"/>
      <c r="EDR71"/>
      <c r="EDS71"/>
      <c r="EDT71"/>
      <c r="EDU71"/>
      <c r="EDV71"/>
      <c r="EDW71"/>
      <c r="EDX71"/>
      <c r="EDY71"/>
      <c r="EDZ71"/>
      <c r="EEA71"/>
      <c r="EEB71"/>
      <c r="EEC71"/>
      <c r="EED71"/>
      <c r="EEE71"/>
      <c r="EEF71"/>
      <c r="EEG71"/>
      <c r="EEH71"/>
      <c r="EEI71"/>
      <c r="EEJ71"/>
      <c r="EEK71"/>
      <c r="EEL71"/>
      <c r="EEM71"/>
      <c r="EEN71"/>
      <c r="EEO71"/>
      <c r="EEP71"/>
      <c r="EEQ71"/>
      <c r="EER71"/>
      <c r="EES71"/>
      <c r="EET71"/>
      <c r="EEU71"/>
      <c r="EEV71"/>
      <c r="EEW71"/>
      <c r="EEX71"/>
      <c r="EEY71"/>
      <c r="EEZ71"/>
      <c r="EFA71"/>
      <c r="EFB71"/>
      <c r="EFC71"/>
      <c r="EFD71"/>
      <c r="EFE71"/>
      <c r="EFF71"/>
      <c r="EFG71"/>
      <c r="EFH71"/>
      <c r="EFI71"/>
      <c r="EFJ71"/>
      <c r="EFK71"/>
      <c r="EFL71"/>
      <c r="EFM71"/>
      <c r="EFN71"/>
      <c r="EFO71"/>
      <c r="EFP71"/>
      <c r="EFQ71"/>
      <c r="EFR71"/>
      <c r="EFS71"/>
      <c r="EFT71"/>
      <c r="EFU71"/>
      <c r="EFV71"/>
      <c r="EFW71"/>
      <c r="EFX71"/>
      <c r="EFY71"/>
      <c r="EFZ71"/>
      <c r="EGA71"/>
      <c r="EGB71"/>
      <c r="EGC71"/>
      <c r="EGD71"/>
      <c r="EGE71"/>
      <c r="EGF71"/>
      <c r="EGG71"/>
      <c r="EGH71"/>
      <c r="EGI71"/>
      <c r="EGJ71"/>
      <c r="EGK71"/>
      <c r="EGL71"/>
      <c r="EGM71"/>
      <c r="EGN71"/>
      <c r="EGO71"/>
      <c r="EGP71"/>
      <c r="EGQ71"/>
      <c r="EGR71"/>
      <c r="EGS71"/>
      <c r="EGT71"/>
      <c r="EGU71"/>
      <c r="EGV71"/>
      <c r="EGW71"/>
      <c r="EGX71"/>
      <c r="EGY71"/>
      <c r="EGZ71"/>
      <c r="EHA71"/>
      <c r="EHB71"/>
      <c r="EHC71"/>
      <c r="EHD71"/>
      <c r="EHE71"/>
      <c r="EHF71"/>
      <c r="EHG71"/>
      <c r="EHH71"/>
      <c r="EHI71"/>
      <c r="EHJ71"/>
      <c r="EHK71"/>
      <c r="EHL71"/>
      <c r="EHM71"/>
      <c r="EHN71"/>
      <c r="EHO71"/>
      <c r="EHP71"/>
      <c r="EHQ71"/>
      <c r="EHR71"/>
      <c r="EHS71"/>
      <c r="EHT71"/>
      <c r="EHU71"/>
      <c r="EHV71"/>
      <c r="EHW71"/>
      <c r="EHX71"/>
      <c r="EHY71"/>
      <c r="EHZ71"/>
      <c r="EIA71"/>
      <c r="EIB71"/>
      <c r="EIC71"/>
      <c r="EID71"/>
      <c r="EIE71"/>
      <c r="EIF71"/>
      <c r="EIG71"/>
      <c r="EIH71"/>
      <c r="EII71"/>
      <c r="EIJ71"/>
      <c r="EIK71"/>
      <c r="EIL71"/>
      <c r="EIM71"/>
      <c r="EIN71"/>
      <c r="EIO71"/>
      <c r="EIP71"/>
      <c r="EIQ71"/>
      <c r="EIR71"/>
      <c r="EIS71"/>
      <c r="EIT71"/>
      <c r="EIU71"/>
      <c r="EIV71"/>
      <c r="EIW71"/>
      <c r="EIX71"/>
      <c r="EIY71"/>
      <c r="EIZ71"/>
      <c r="EJA71"/>
      <c r="EJB71"/>
      <c r="EJC71"/>
      <c r="EJD71"/>
      <c r="EJE71"/>
      <c r="EJF71"/>
      <c r="EJG71"/>
      <c r="EJH71"/>
      <c r="EJI71"/>
      <c r="EJJ71"/>
      <c r="EJK71"/>
      <c r="EJL71"/>
      <c r="EJM71"/>
      <c r="EJN71"/>
      <c r="EJO71"/>
      <c r="EJP71"/>
      <c r="EJQ71"/>
      <c r="EJR71"/>
      <c r="EJS71"/>
      <c r="EJT71"/>
      <c r="EJU71"/>
      <c r="EJV71"/>
      <c r="EJW71"/>
      <c r="EJX71"/>
      <c r="EJY71"/>
      <c r="EJZ71"/>
      <c r="EKA71"/>
      <c r="EKB71"/>
      <c r="EKC71"/>
      <c r="EKD71"/>
      <c r="EKE71"/>
      <c r="EKF71"/>
      <c r="EKG71"/>
      <c r="EKH71"/>
      <c r="EKI71"/>
      <c r="EKJ71"/>
      <c r="EKK71"/>
      <c r="EKL71"/>
      <c r="EKM71"/>
      <c r="EKN71"/>
      <c r="EKO71"/>
      <c r="EKP71"/>
      <c r="EKQ71"/>
      <c r="EKR71"/>
      <c r="EKS71"/>
      <c r="EKT71"/>
      <c r="EKU71"/>
      <c r="EKV71"/>
      <c r="EKW71"/>
      <c r="EKX71"/>
      <c r="EKY71"/>
      <c r="EKZ71"/>
      <c r="ELA71"/>
      <c r="ELB71"/>
      <c r="ELC71"/>
      <c r="ELD71"/>
      <c r="ELE71"/>
      <c r="ELF71"/>
      <c r="ELG71"/>
      <c r="ELH71"/>
      <c r="ELI71"/>
      <c r="ELJ71"/>
      <c r="ELK71"/>
      <c r="ELL71"/>
      <c r="ELM71"/>
      <c r="ELN71"/>
      <c r="ELO71"/>
      <c r="ELP71"/>
      <c r="ELQ71"/>
      <c r="ELR71"/>
      <c r="ELS71"/>
      <c r="ELT71"/>
      <c r="ELU71"/>
      <c r="ELV71"/>
      <c r="ELW71"/>
      <c r="ELX71"/>
      <c r="ELY71"/>
      <c r="ELZ71"/>
      <c r="EMA71"/>
      <c r="EMB71"/>
      <c r="EMC71"/>
      <c r="EMD71"/>
      <c r="EME71"/>
      <c r="EMF71"/>
      <c r="EMG71"/>
      <c r="EMH71"/>
      <c r="EMI71"/>
      <c r="EMJ71"/>
      <c r="EMK71"/>
      <c r="EML71"/>
      <c r="EMM71"/>
      <c r="EMN71"/>
      <c r="EMO71"/>
      <c r="EMP71"/>
      <c r="EMQ71"/>
      <c r="EMR71"/>
      <c r="EMS71"/>
      <c r="EMT71"/>
      <c r="EMU71"/>
      <c r="EMV71"/>
      <c r="EMW71"/>
      <c r="EMX71"/>
      <c r="EMY71"/>
      <c r="EMZ71"/>
      <c r="ENA71"/>
      <c r="ENB71"/>
      <c r="ENC71"/>
      <c r="END71"/>
      <c r="ENE71"/>
      <c r="ENF71"/>
      <c r="ENG71"/>
      <c r="ENH71"/>
      <c r="ENI71"/>
      <c r="ENJ71"/>
      <c r="ENK71"/>
      <c r="ENL71"/>
      <c r="ENM71"/>
      <c r="ENN71"/>
      <c r="ENO71"/>
      <c r="ENP71"/>
      <c r="ENQ71"/>
      <c r="ENR71"/>
      <c r="ENS71"/>
      <c r="ENT71"/>
      <c r="ENU71"/>
      <c r="ENV71"/>
      <c r="ENW71"/>
      <c r="ENX71"/>
      <c r="ENY71"/>
      <c r="ENZ71"/>
      <c r="EOA71"/>
      <c r="EOB71"/>
      <c r="EOC71"/>
      <c r="EOD71"/>
      <c r="EOE71"/>
      <c r="EOF71"/>
      <c r="EOG71"/>
      <c r="EOH71"/>
      <c r="EOI71"/>
      <c r="EOJ71"/>
      <c r="EOK71"/>
      <c r="EOL71"/>
      <c r="EOM71"/>
      <c r="EON71"/>
      <c r="EOO71"/>
      <c r="EOP71"/>
      <c r="EOQ71"/>
      <c r="EOR71"/>
      <c r="EOS71"/>
      <c r="EOT71"/>
      <c r="EOU71"/>
      <c r="EOV71"/>
      <c r="EOW71"/>
      <c r="EOX71"/>
      <c r="EOY71"/>
      <c r="EOZ71"/>
      <c r="EPA71"/>
      <c r="EPB71"/>
      <c r="EPC71"/>
      <c r="EPD71"/>
      <c r="EPE71"/>
      <c r="EPF71"/>
      <c r="EPG71"/>
      <c r="EPH71"/>
      <c r="EPI71"/>
      <c r="EPJ71"/>
      <c r="EPK71"/>
      <c r="EPL71"/>
      <c r="EPM71"/>
      <c r="EPN71"/>
      <c r="EPO71"/>
      <c r="EPP71"/>
      <c r="EPQ71"/>
      <c r="EPR71"/>
      <c r="EPS71"/>
      <c r="EPT71"/>
      <c r="EPU71"/>
      <c r="EPV71"/>
      <c r="EPW71"/>
      <c r="EPX71"/>
      <c r="EPY71"/>
      <c r="EPZ71"/>
      <c r="EQA71"/>
      <c r="EQB71"/>
      <c r="EQC71"/>
      <c r="EQD71"/>
      <c r="EQE71"/>
      <c r="EQF71"/>
      <c r="EQG71"/>
      <c r="EQH71"/>
      <c r="EQI71"/>
      <c r="EQJ71"/>
      <c r="EQK71"/>
      <c r="EQL71"/>
      <c r="EQM71"/>
      <c r="EQN71"/>
      <c r="EQO71"/>
      <c r="EQP71"/>
      <c r="EQQ71"/>
      <c r="EQR71"/>
      <c r="EQS71"/>
      <c r="EQT71"/>
      <c r="EQU71"/>
      <c r="EQV71"/>
      <c r="EQW71"/>
      <c r="EQX71"/>
      <c r="EQY71"/>
      <c r="EQZ71"/>
      <c r="ERA71"/>
      <c r="ERB71"/>
      <c r="ERC71"/>
      <c r="ERD71"/>
      <c r="ERE71"/>
      <c r="ERF71"/>
      <c r="ERG71"/>
      <c r="ERH71"/>
      <c r="ERI71"/>
      <c r="ERJ71"/>
      <c r="ERK71"/>
      <c r="ERL71"/>
      <c r="ERM71"/>
      <c r="ERN71"/>
      <c r="ERO71"/>
      <c r="ERP71"/>
      <c r="ERQ71"/>
      <c r="ERR71"/>
      <c r="ERS71"/>
      <c r="ERT71"/>
      <c r="ERU71"/>
      <c r="ERV71"/>
      <c r="ERW71"/>
      <c r="ERX71"/>
      <c r="ERY71"/>
      <c r="ERZ71"/>
      <c r="ESA71"/>
      <c r="ESB71"/>
      <c r="ESC71"/>
      <c r="ESD71"/>
      <c r="ESE71"/>
      <c r="ESF71"/>
      <c r="ESG71"/>
      <c r="ESH71"/>
      <c r="ESI71"/>
      <c r="ESJ71"/>
      <c r="ESK71"/>
      <c r="ESL71"/>
      <c r="ESM71"/>
      <c r="ESN71"/>
      <c r="ESO71"/>
      <c r="ESP71"/>
      <c r="ESQ71"/>
      <c r="ESR71"/>
      <c r="ESS71"/>
      <c r="EST71"/>
      <c r="ESU71"/>
      <c r="ESV71"/>
      <c r="ESW71"/>
      <c r="ESX71"/>
      <c r="ESY71"/>
      <c r="ESZ71"/>
      <c r="ETA71"/>
      <c r="ETB71"/>
      <c r="ETC71"/>
      <c r="ETD71"/>
      <c r="ETE71"/>
      <c r="ETF71"/>
      <c r="ETG71"/>
      <c r="ETH71"/>
      <c r="ETI71"/>
      <c r="ETJ71"/>
      <c r="ETK71"/>
      <c r="ETL71"/>
      <c r="ETM71"/>
      <c r="ETN71"/>
      <c r="ETO71"/>
      <c r="ETP71"/>
      <c r="ETQ71"/>
      <c r="ETR71"/>
      <c r="ETS71"/>
      <c r="ETT71"/>
      <c r="ETU71"/>
      <c r="ETV71"/>
      <c r="ETW71"/>
      <c r="ETX71"/>
      <c r="ETY71"/>
      <c r="ETZ71"/>
      <c r="EUA71"/>
      <c r="EUB71"/>
      <c r="EUC71"/>
      <c r="EUD71"/>
      <c r="EUE71"/>
      <c r="EUF71"/>
      <c r="EUG71"/>
      <c r="EUH71"/>
      <c r="EUI71"/>
      <c r="EUJ71"/>
      <c r="EUK71"/>
      <c r="EUL71"/>
      <c r="EUM71"/>
      <c r="EUN71"/>
      <c r="EUO71"/>
      <c r="EUP71"/>
      <c r="EUQ71"/>
      <c r="EUR71"/>
      <c r="EUS71"/>
      <c r="EUT71"/>
      <c r="EUU71"/>
      <c r="EUV71"/>
      <c r="EUW71"/>
      <c r="EUX71"/>
      <c r="EUY71"/>
      <c r="EUZ71"/>
      <c r="EVA71"/>
      <c r="EVB71"/>
      <c r="EVC71"/>
      <c r="EVD71"/>
      <c r="EVE71"/>
      <c r="EVF71"/>
      <c r="EVG71"/>
      <c r="EVH71"/>
      <c r="EVI71"/>
      <c r="EVJ71"/>
      <c r="EVK71"/>
      <c r="EVL71"/>
      <c r="EVM71"/>
      <c r="EVN71"/>
      <c r="EVO71"/>
      <c r="EVP71"/>
      <c r="EVQ71"/>
      <c r="EVR71"/>
      <c r="EVS71"/>
      <c r="EVT71"/>
      <c r="EVU71"/>
      <c r="EVV71"/>
      <c r="EVW71"/>
      <c r="EVX71"/>
      <c r="EVY71"/>
      <c r="EVZ71"/>
      <c r="EWA71"/>
      <c r="EWB71"/>
      <c r="EWC71"/>
      <c r="EWD71"/>
      <c r="EWE71"/>
      <c r="EWF71"/>
      <c r="EWG71"/>
      <c r="EWH71"/>
      <c r="EWI71"/>
      <c r="EWJ71"/>
      <c r="EWK71"/>
      <c r="EWL71"/>
      <c r="EWM71"/>
      <c r="EWN71"/>
      <c r="EWO71"/>
      <c r="EWP71"/>
      <c r="EWQ71"/>
      <c r="EWR71"/>
      <c r="EWS71"/>
      <c r="EWT71"/>
      <c r="EWU71"/>
      <c r="EWV71"/>
      <c r="EWW71"/>
      <c r="EWX71"/>
      <c r="EWY71"/>
      <c r="EWZ71"/>
      <c r="EXA71"/>
      <c r="EXB71"/>
      <c r="EXC71"/>
      <c r="EXD71"/>
      <c r="EXE71"/>
      <c r="EXF71"/>
      <c r="EXG71"/>
      <c r="EXH71"/>
      <c r="EXI71"/>
      <c r="EXJ71"/>
      <c r="EXK71"/>
      <c r="EXL71"/>
      <c r="EXM71"/>
      <c r="EXN71"/>
      <c r="EXO71"/>
      <c r="EXP71"/>
      <c r="EXQ71"/>
      <c r="EXR71"/>
      <c r="EXS71"/>
      <c r="EXT71"/>
      <c r="EXU71"/>
      <c r="EXV71"/>
      <c r="EXW71"/>
      <c r="EXX71"/>
      <c r="EXY71"/>
      <c r="EXZ71"/>
      <c r="EYA71"/>
      <c r="EYB71"/>
      <c r="EYC71"/>
      <c r="EYD71"/>
      <c r="EYE71"/>
      <c r="EYF71"/>
      <c r="EYG71"/>
      <c r="EYH71"/>
      <c r="EYI71"/>
      <c r="EYJ71"/>
      <c r="EYK71"/>
      <c r="EYL71"/>
      <c r="EYM71"/>
      <c r="EYN71"/>
      <c r="EYO71"/>
      <c r="EYP71"/>
      <c r="EYQ71"/>
      <c r="EYR71"/>
      <c r="EYS71"/>
      <c r="EYT71"/>
      <c r="EYU71"/>
      <c r="EYV71"/>
      <c r="EYW71"/>
      <c r="EYX71"/>
      <c r="EYY71"/>
      <c r="EYZ71"/>
      <c r="EZA71"/>
      <c r="EZB71"/>
      <c r="EZC71"/>
      <c r="EZD71"/>
      <c r="EZE71"/>
      <c r="EZF71"/>
      <c r="EZG71"/>
      <c r="EZH71"/>
      <c r="EZI71"/>
      <c r="EZJ71"/>
      <c r="EZK71"/>
      <c r="EZL71"/>
      <c r="EZM71"/>
      <c r="EZN71"/>
      <c r="EZO71"/>
      <c r="EZP71"/>
      <c r="EZQ71"/>
      <c r="EZR71"/>
      <c r="EZS71"/>
      <c r="EZT71"/>
      <c r="EZU71"/>
      <c r="EZV71"/>
      <c r="EZW71"/>
      <c r="EZX71"/>
      <c r="EZY71"/>
      <c r="EZZ71"/>
      <c r="FAA71"/>
      <c r="FAB71"/>
      <c r="FAC71"/>
      <c r="FAD71"/>
      <c r="FAE71"/>
      <c r="FAF71"/>
      <c r="FAG71"/>
      <c r="FAH71"/>
      <c r="FAI71"/>
      <c r="FAJ71"/>
      <c r="FAK71"/>
      <c r="FAL71"/>
      <c r="FAM71"/>
      <c r="FAN71"/>
      <c r="FAO71"/>
      <c r="FAP71"/>
      <c r="FAQ71"/>
      <c r="FAR71"/>
      <c r="FAS71"/>
      <c r="FAT71"/>
      <c r="FAU71"/>
      <c r="FAV71"/>
      <c r="FAW71"/>
      <c r="FAX71"/>
      <c r="FAY71"/>
      <c r="FAZ71"/>
      <c r="FBA71"/>
      <c r="FBB71"/>
      <c r="FBC71"/>
      <c r="FBD71"/>
      <c r="FBE71"/>
      <c r="FBF71"/>
      <c r="FBG71"/>
      <c r="FBH71"/>
      <c r="FBI71"/>
      <c r="FBJ71"/>
      <c r="FBK71"/>
      <c r="FBL71"/>
      <c r="FBM71"/>
      <c r="FBN71"/>
      <c r="FBO71"/>
      <c r="FBP71"/>
      <c r="FBQ71"/>
      <c r="FBR71"/>
      <c r="FBS71"/>
      <c r="FBT71"/>
      <c r="FBU71"/>
      <c r="FBV71"/>
      <c r="FBW71"/>
      <c r="FBX71"/>
      <c r="FBY71"/>
      <c r="FBZ71"/>
      <c r="FCA71"/>
      <c r="FCB71"/>
      <c r="FCC71"/>
      <c r="FCD71"/>
      <c r="FCE71"/>
      <c r="FCF71"/>
      <c r="FCG71"/>
      <c r="FCH71"/>
      <c r="FCI71"/>
      <c r="FCJ71"/>
      <c r="FCK71"/>
      <c r="FCL71"/>
      <c r="FCM71"/>
      <c r="FCN71"/>
      <c r="FCO71"/>
      <c r="FCP71"/>
      <c r="FCQ71"/>
      <c r="FCR71"/>
      <c r="FCS71"/>
      <c r="FCT71"/>
      <c r="FCU71"/>
      <c r="FCV71"/>
      <c r="FCW71"/>
      <c r="FCX71"/>
      <c r="FCY71"/>
      <c r="FCZ71"/>
      <c r="FDA71"/>
      <c r="FDB71"/>
      <c r="FDC71"/>
      <c r="FDD71"/>
      <c r="FDE71"/>
      <c r="FDF71"/>
      <c r="FDG71"/>
      <c r="FDH71"/>
      <c r="FDI71"/>
      <c r="FDJ71"/>
      <c r="FDK71"/>
      <c r="FDL71"/>
      <c r="FDM71"/>
      <c r="FDN71"/>
      <c r="FDO71"/>
      <c r="FDP71"/>
      <c r="FDQ71"/>
      <c r="FDR71"/>
      <c r="FDS71"/>
      <c r="FDT71"/>
      <c r="FDU71"/>
      <c r="FDV71"/>
      <c r="FDW71"/>
      <c r="FDX71"/>
      <c r="FDY71"/>
      <c r="FDZ71"/>
      <c r="FEA71"/>
      <c r="FEB71"/>
      <c r="FEC71"/>
      <c r="FED71"/>
      <c r="FEE71"/>
      <c r="FEF71"/>
      <c r="FEG71"/>
      <c r="FEH71"/>
      <c r="FEI71"/>
      <c r="FEJ71"/>
      <c r="FEK71"/>
      <c r="FEL71"/>
      <c r="FEM71"/>
      <c r="FEN71"/>
      <c r="FEO71"/>
      <c r="FEP71"/>
      <c r="FEQ71"/>
      <c r="FER71"/>
      <c r="FES71"/>
      <c r="FET71"/>
      <c r="FEU71"/>
      <c r="FEV71"/>
      <c r="FEW71"/>
      <c r="FEX71"/>
      <c r="FEY71"/>
      <c r="FEZ71"/>
      <c r="FFA71"/>
      <c r="FFB71"/>
      <c r="FFC71"/>
      <c r="FFD71"/>
      <c r="FFE71"/>
      <c r="FFF71"/>
      <c r="FFG71"/>
      <c r="FFH71"/>
      <c r="FFI71"/>
      <c r="FFJ71"/>
      <c r="FFK71"/>
      <c r="FFL71"/>
      <c r="FFM71"/>
      <c r="FFN71"/>
      <c r="FFO71"/>
      <c r="FFP71"/>
      <c r="FFQ71"/>
      <c r="FFR71"/>
      <c r="FFS71"/>
      <c r="FFT71"/>
      <c r="FFU71"/>
      <c r="FFV71"/>
      <c r="FFW71"/>
      <c r="FFX71"/>
      <c r="FFY71"/>
      <c r="FFZ71"/>
      <c r="FGA71"/>
      <c r="FGB71"/>
      <c r="FGC71"/>
      <c r="FGD71"/>
      <c r="FGE71"/>
      <c r="FGF71"/>
      <c r="FGG71"/>
      <c r="FGH71"/>
      <c r="FGI71"/>
      <c r="FGJ71"/>
      <c r="FGK71"/>
      <c r="FGL71"/>
      <c r="FGM71"/>
      <c r="FGN71"/>
      <c r="FGO71"/>
      <c r="FGP71"/>
      <c r="FGQ71"/>
      <c r="FGR71"/>
      <c r="FGS71"/>
      <c r="FGT71"/>
      <c r="FGU71"/>
      <c r="FGV71"/>
      <c r="FGW71"/>
      <c r="FGX71"/>
      <c r="FGY71"/>
      <c r="FGZ71"/>
      <c r="FHA71"/>
      <c r="FHB71"/>
      <c r="FHC71"/>
      <c r="FHD71"/>
      <c r="FHE71"/>
      <c r="FHF71"/>
      <c r="FHG71"/>
      <c r="FHH71"/>
      <c r="FHI71"/>
      <c r="FHJ71"/>
      <c r="FHK71"/>
      <c r="FHL71"/>
      <c r="FHM71"/>
      <c r="FHN71"/>
      <c r="FHO71"/>
      <c r="FHP71"/>
      <c r="FHQ71"/>
      <c r="FHR71"/>
      <c r="FHS71"/>
      <c r="FHT71"/>
      <c r="FHU71"/>
      <c r="FHV71"/>
      <c r="FHW71"/>
      <c r="FHX71"/>
      <c r="FHY71"/>
      <c r="FHZ71"/>
      <c r="FIA71"/>
      <c r="FIB71"/>
      <c r="FIC71"/>
      <c r="FID71"/>
      <c r="FIE71"/>
      <c r="FIF71"/>
      <c r="FIG71"/>
      <c r="FIH71"/>
      <c r="FII71"/>
      <c r="FIJ71"/>
      <c r="FIK71"/>
      <c r="FIL71"/>
      <c r="FIM71"/>
      <c r="FIN71"/>
      <c r="FIO71"/>
      <c r="FIP71"/>
      <c r="FIQ71"/>
      <c r="FIR71"/>
      <c r="FIS71"/>
      <c r="FIT71"/>
      <c r="FIU71"/>
      <c r="FIV71"/>
      <c r="FIW71"/>
      <c r="FIX71"/>
      <c r="FIY71"/>
      <c r="FIZ71"/>
      <c r="FJA71"/>
      <c r="FJB71"/>
      <c r="FJC71"/>
      <c r="FJD71"/>
      <c r="FJE71"/>
      <c r="FJF71"/>
      <c r="FJG71"/>
      <c r="FJH71"/>
      <c r="FJI71"/>
      <c r="FJJ71"/>
      <c r="FJK71"/>
      <c r="FJL71"/>
      <c r="FJM71"/>
      <c r="FJN71"/>
      <c r="FJO71"/>
      <c r="FJP71"/>
      <c r="FJQ71"/>
      <c r="FJR71"/>
      <c r="FJS71"/>
      <c r="FJT71"/>
      <c r="FJU71"/>
      <c r="FJV71"/>
      <c r="FJW71"/>
      <c r="FJX71"/>
      <c r="FJY71"/>
      <c r="FJZ71"/>
      <c r="FKA71"/>
      <c r="FKB71"/>
      <c r="FKC71"/>
      <c r="FKD71"/>
      <c r="FKE71"/>
      <c r="FKF71"/>
      <c r="FKG71"/>
      <c r="FKH71"/>
      <c r="FKI71"/>
      <c r="FKJ71"/>
      <c r="FKK71"/>
      <c r="FKL71"/>
      <c r="FKM71"/>
      <c r="FKN71"/>
      <c r="FKO71"/>
      <c r="FKP71"/>
      <c r="FKQ71"/>
      <c r="FKR71"/>
      <c r="FKS71"/>
      <c r="FKT71"/>
      <c r="FKU71"/>
      <c r="FKV71"/>
      <c r="FKW71"/>
      <c r="FKX71"/>
      <c r="FKY71"/>
      <c r="FKZ71"/>
      <c r="FLA71"/>
      <c r="FLB71"/>
      <c r="FLC71"/>
      <c r="FLD71"/>
      <c r="FLE71"/>
      <c r="FLF71"/>
      <c r="FLG71"/>
      <c r="FLH71"/>
      <c r="FLI71"/>
      <c r="FLJ71"/>
      <c r="FLK71"/>
      <c r="FLL71"/>
      <c r="FLM71"/>
      <c r="FLN71"/>
      <c r="FLO71"/>
      <c r="FLP71"/>
      <c r="FLQ71"/>
      <c r="FLR71"/>
      <c r="FLS71"/>
      <c r="FLT71"/>
      <c r="FLU71"/>
      <c r="FLV71"/>
      <c r="FLW71"/>
      <c r="FLX71"/>
      <c r="FLY71"/>
      <c r="FLZ71"/>
      <c r="FMA71"/>
      <c r="FMB71"/>
      <c r="FMC71"/>
      <c r="FMD71"/>
      <c r="FME71"/>
      <c r="FMF71"/>
      <c r="FMG71"/>
      <c r="FMH71"/>
      <c r="FMI71"/>
      <c r="FMJ71"/>
      <c r="FMK71"/>
      <c r="FML71"/>
      <c r="FMM71"/>
      <c r="FMN71"/>
      <c r="FMO71"/>
      <c r="FMP71"/>
      <c r="FMQ71"/>
      <c r="FMR71"/>
      <c r="FMS71"/>
      <c r="FMT71"/>
      <c r="FMU71"/>
      <c r="FMV71"/>
      <c r="FMW71"/>
      <c r="FMX71"/>
      <c r="FMY71"/>
      <c r="FMZ71"/>
      <c r="FNA71"/>
      <c r="FNB71"/>
      <c r="FNC71"/>
      <c r="FND71"/>
      <c r="FNE71"/>
      <c r="FNF71"/>
      <c r="FNG71"/>
      <c r="FNH71"/>
      <c r="FNI71"/>
      <c r="FNJ71"/>
      <c r="FNK71"/>
      <c r="FNL71"/>
      <c r="FNM71"/>
      <c r="FNN71"/>
      <c r="FNO71"/>
      <c r="FNP71"/>
      <c r="FNQ71"/>
      <c r="FNR71"/>
      <c r="FNS71"/>
      <c r="FNT71"/>
      <c r="FNU71"/>
      <c r="FNV71"/>
      <c r="FNW71"/>
      <c r="FNX71"/>
      <c r="FNY71"/>
      <c r="FNZ71"/>
      <c r="FOA71"/>
      <c r="FOB71"/>
      <c r="FOC71"/>
      <c r="FOD71"/>
      <c r="FOE71"/>
      <c r="FOF71"/>
      <c r="FOG71"/>
      <c r="FOH71"/>
      <c r="FOI71"/>
      <c r="FOJ71"/>
      <c r="FOK71"/>
      <c r="FOL71"/>
      <c r="FOM71"/>
      <c r="FON71"/>
      <c r="FOO71"/>
      <c r="FOP71"/>
      <c r="FOQ71"/>
      <c r="FOR71"/>
      <c r="FOS71"/>
      <c r="FOT71"/>
      <c r="FOU71"/>
      <c r="FOV71"/>
      <c r="FOW71"/>
      <c r="FOX71"/>
      <c r="FOY71"/>
      <c r="FOZ71"/>
      <c r="FPA71"/>
      <c r="FPB71"/>
      <c r="FPC71"/>
      <c r="FPD71"/>
      <c r="FPE71"/>
      <c r="FPF71"/>
      <c r="FPG71"/>
      <c r="FPH71"/>
      <c r="FPI71"/>
      <c r="FPJ71"/>
      <c r="FPK71"/>
      <c r="FPL71"/>
      <c r="FPM71"/>
      <c r="FPN71"/>
      <c r="FPO71"/>
      <c r="FPP71"/>
      <c r="FPQ71"/>
      <c r="FPR71"/>
      <c r="FPS71"/>
      <c r="FPT71"/>
      <c r="FPU71"/>
      <c r="FPV71"/>
      <c r="FPW71"/>
      <c r="FPX71"/>
      <c r="FPY71"/>
      <c r="FPZ71"/>
      <c r="FQA71"/>
      <c r="FQB71"/>
      <c r="FQC71"/>
      <c r="FQD71"/>
      <c r="FQE71"/>
      <c r="FQF71"/>
      <c r="FQG71"/>
      <c r="FQH71"/>
      <c r="FQI71"/>
      <c r="FQJ71"/>
      <c r="FQK71"/>
      <c r="FQL71"/>
      <c r="FQM71"/>
      <c r="FQN71"/>
      <c r="FQO71"/>
      <c r="FQP71"/>
      <c r="FQQ71"/>
      <c r="FQR71"/>
      <c r="FQS71"/>
      <c r="FQT71"/>
      <c r="FQU71"/>
      <c r="FQV71"/>
      <c r="FQW71"/>
      <c r="FQX71"/>
      <c r="FQY71"/>
      <c r="FQZ71"/>
      <c r="FRA71"/>
      <c r="FRB71"/>
      <c r="FRC71"/>
      <c r="FRD71"/>
      <c r="FRE71"/>
      <c r="FRF71"/>
      <c r="FRG71"/>
      <c r="FRH71"/>
      <c r="FRI71"/>
      <c r="FRJ71"/>
      <c r="FRK71"/>
      <c r="FRL71"/>
      <c r="FRM71"/>
      <c r="FRN71"/>
      <c r="FRO71"/>
      <c r="FRP71"/>
      <c r="FRQ71"/>
      <c r="FRR71"/>
      <c r="FRS71"/>
      <c r="FRT71"/>
      <c r="FRU71"/>
      <c r="FRV71"/>
      <c r="FRW71"/>
      <c r="FRX71"/>
      <c r="FRY71"/>
      <c r="FRZ71"/>
      <c r="FSA71"/>
      <c r="FSB71"/>
      <c r="FSC71"/>
      <c r="FSD71"/>
      <c r="FSE71"/>
      <c r="FSF71"/>
      <c r="FSG71"/>
      <c r="FSH71"/>
      <c r="FSI71"/>
      <c r="FSJ71"/>
      <c r="FSK71"/>
      <c r="FSL71"/>
      <c r="FSM71"/>
      <c r="FSN71"/>
      <c r="FSO71"/>
      <c r="FSP71"/>
      <c r="FSQ71"/>
      <c r="FSR71"/>
      <c r="FSS71"/>
      <c r="FST71"/>
      <c r="FSU71"/>
      <c r="FSV71"/>
      <c r="FSW71"/>
      <c r="FSX71"/>
      <c r="FSY71"/>
      <c r="FSZ71"/>
      <c r="FTA71"/>
      <c r="FTB71"/>
      <c r="FTC71"/>
      <c r="FTD71"/>
      <c r="FTE71"/>
      <c r="FTF71"/>
      <c r="FTG71"/>
      <c r="FTH71"/>
      <c r="FTI71"/>
      <c r="FTJ71"/>
      <c r="FTK71"/>
      <c r="FTL71"/>
      <c r="FTM71"/>
      <c r="FTN71"/>
      <c r="FTO71"/>
      <c r="FTP71"/>
      <c r="FTQ71"/>
      <c r="FTR71"/>
      <c r="FTS71"/>
      <c r="FTT71"/>
      <c r="FTU71"/>
      <c r="FTV71"/>
      <c r="FTW71"/>
      <c r="FTX71"/>
      <c r="FTY71"/>
      <c r="FTZ71"/>
      <c r="FUA71"/>
      <c r="FUB71"/>
      <c r="FUC71"/>
      <c r="FUD71"/>
      <c r="FUE71"/>
      <c r="FUF71"/>
      <c r="FUG71"/>
      <c r="FUH71"/>
      <c r="FUI71"/>
      <c r="FUJ71"/>
      <c r="FUK71"/>
      <c r="FUL71"/>
      <c r="FUM71"/>
      <c r="FUN71"/>
      <c r="FUO71"/>
      <c r="FUP71"/>
      <c r="FUQ71"/>
      <c r="FUR71"/>
      <c r="FUS71"/>
      <c r="FUT71"/>
      <c r="FUU71"/>
      <c r="FUV71"/>
      <c r="FUW71"/>
      <c r="FUX71"/>
      <c r="FUY71"/>
      <c r="FUZ71"/>
      <c r="FVA71"/>
      <c r="FVB71"/>
      <c r="FVC71"/>
      <c r="FVD71"/>
      <c r="FVE71"/>
      <c r="FVF71"/>
      <c r="FVG71"/>
      <c r="FVH71"/>
      <c r="FVI71"/>
      <c r="FVJ71"/>
      <c r="FVK71"/>
      <c r="FVL71"/>
      <c r="FVM71"/>
      <c r="FVN71"/>
      <c r="FVO71"/>
      <c r="FVP71"/>
      <c r="FVQ71"/>
      <c r="FVR71"/>
      <c r="FVS71"/>
      <c r="FVT71"/>
      <c r="FVU71"/>
      <c r="FVV71"/>
      <c r="FVW71"/>
      <c r="FVX71"/>
      <c r="FVY71"/>
      <c r="FVZ71"/>
      <c r="FWA71"/>
      <c r="FWB71"/>
      <c r="FWC71"/>
      <c r="FWD71"/>
      <c r="FWE71"/>
      <c r="FWF71"/>
      <c r="FWG71"/>
      <c r="FWH71"/>
      <c r="FWI71"/>
      <c r="FWJ71"/>
      <c r="FWK71"/>
      <c r="FWL71"/>
      <c r="FWM71"/>
      <c r="FWN71"/>
      <c r="FWO71"/>
      <c r="FWP71"/>
      <c r="FWQ71"/>
      <c r="FWR71"/>
      <c r="FWS71"/>
      <c r="FWT71"/>
      <c r="FWU71"/>
      <c r="FWV71"/>
      <c r="FWW71"/>
      <c r="FWX71"/>
      <c r="FWY71"/>
      <c r="FWZ71"/>
      <c r="FXA71"/>
      <c r="FXB71"/>
      <c r="FXC71"/>
      <c r="FXD71"/>
      <c r="FXE71"/>
      <c r="FXF71"/>
      <c r="FXG71"/>
      <c r="FXH71"/>
      <c r="FXI71"/>
      <c r="FXJ71"/>
      <c r="FXK71"/>
      <c r="FXL71"/>
      <c r="FXM71"/>
      <c r="FXN71"/>
      <c r="FXO71"/>
      <c r="FXP71"/>
      <c r="FXQ71"/>
      <c r="FXR71"/>
      <c r="FXS71"/>
      <c r="FXT71"/>
      <c r="FXU71"/>
      <c r="FXV71"/>
      <c r="FXW71"/>
      <c r="FXX71"/>
      <c r="FXY71"/>
      <c r="FXZ71"/>
      <c r="FYA71"/>
      <c r="FYB71"/>
      <c r="FYC71"/>
      <c r="FYD71"/>
      <c r="FYE71"/>
      <c r="FYF71"/>
      <c r="FYG71"/>
      <c r="FYH71"/>
      <c r="FYI71"/>
      <c r="FYJ71"/>
      <c r="FYK71"/>
      <c r="FYL71"/>
      <c r="FYM71"/>
      <c r="FYN71"/>
      <c r="FYO71"/>
      <c r="FYP71"/>
      <c r="FYQ71"/>
      <c r="FYR71"/>
      <c r="FYS71"/>
      <c r="FYT71"/>
      <c r="FYU71"/>
      <c r="FYV71"/>
      <c r="FYW71"/>
      <c r="FYX71"/>
      <c r="FYY71"/>
      <c r="FYZ71"/>
      <c r="FZA71"/>
      <c r="FZB71"/>
      <c r="FZC71"/>
      <c r="FZD71"/>
      <c r="FZE71"/>
      <c r="FZF71"/>
      <c r="FZG71"/>
      <c r="FZH71"/>
      <c r="FZI71"/>
      <c r="FZJ71"/>
      <c r="FZK71"/>
      <c r="FZL71"/>
      <c r="FZM71"/>
      <c r="FZN71"/>
      <c r="FZO71"/>
      <c r="FZP71"/>
      <c r="FZQ71"/>
      <c r="FZR71"/>
      <c r="FZS71"/>
      <c r="FZT71"/>
      <c r="FZU71"/>
      <c r="FZV71"/>
      <c r="FZW71"/>
      <c r="FZX71"/>
      <c r="FZY71"/>
      <c r="FZZ71"/>
      <c r="GAA71"/>
      <c r="GAB71"/>
      <c r="GAC71"/>
      <c r="GAD71"/>
      <c r="GAE71"/>
      <c r="GAF71"/>
      <c r="GAG71"/>
      <c r="GAH71"/>
      <c r="GAI71"/>
      <c r="GAJ71"/>
      <c r="GAK71"/>
      <c r="GAL71"/>
      <c r="GAM71"/>
      <c r="GAN71"/>
      <c r="GAO71"/>
      <c r="GAP71"/>
      <c r="GAQ71"/>
      <c r="GAR71"/>
      <c r="GAS71"/>
      <c r="GAT71"/>
      <c r="GAU71"/>
      <c r="GAV71"/>
      <c r="GAW71"/>
      <c r="GAX71"/>
      <c r="GAY71"/>
      <c r="GAZ71"/>
      <c r="GBA71"/>
      <c r="GBB71"/>
      <c r="GBC71"/>
      <c r="GBD71"/>
      <c r="GBE71"/>
      <c r="GBF71"/>
      <c r="GBG71"/>
      <c r="GBH71"/>
      <c r="GBI71"/>
      <c r="GBJ71"/>
      <c r="GBK71"/>
      <c r="GBL71"/>
      <c r="GBM71"/>
      <c r="GBN71"/>
      <c r="GBO71"/>
      <c r="GBP71"/>
      <c r="GBQ71"/>
      <c r="GBR71"/>
      <c r="GBS71"/>
      <c r="GBT71"/>
      <c r="GBU71"/>
      <c r="GBV71"/>
      <c r="GBW71"/>
      <c r="GBX71"/>
      <c r="GBY71"/>
      <c r="GBZ71"/>
      <c r="GCA71"/>
      <c r="GCB71"/>
      <c r="GCC71"/>
      <c r="GCD71"/>
      <c r="GCE71"/>
      <c r="GCF71"/>
      <c r="GCG71"/>
      <c r="GCH71"/>
      <c r="GCI71"/>
      <c r="GCJ71"/>
      <c r="GCK71"/>
      <c r="GCL71"/>
      <c r="GCM71"/>
      <c r="GCN71"/>
      <c r="GCO71"/>
      <c r="GCP71"/>
      <c r="GCQ71"/>
      <c r="GCR71"/>
      <c r="GCS71"/>
      <c r="GCT71"/>
      <c r="GCU71"/>
      <c r="GCV71"/>
      <c r="GCW71"/>
      <c r="GCX71"/>
      <c r="GCY71"/>
      <c r="GCZ71"/>
      <c r="GDA71"/>
      <c r="GDB71"/>
      <c r="GDC71"/>
      <c r="GDD71"/>
      <c r="GDE71"/>
      <c r="GDF71"/>
      <c r="GDG71"/>
      <c r="GDH71"/>
      <c r="GDI71"/>
      <c r="GDJ71"/>
      <c r="GDK71"/>
      <c r="GDL71"/>
      <c r="GDM71"/>
      <c r="GDN71"/>
      <c r="GDO71"/>
      <c r="GDP71"/>
      <c r="GDQ71"/>
      <c r="GDR71"/>
      <c r="GDS71"/>
      <c r="GDT71"/>
      <c r="GDU71"/>
      <c r="GDV71"/>
      <c r="GDW71"/>
      <c r="GDX71"/>
      <c r="GDY71"/>
      <c r="GDZ71"/>
      <c r="GEA71"/>
      <c r="GEB71"/>
      <c r="GEC71"/>
      <c r="GED71"/>
      <c r="GEE71"/>
      <c r="GEF71"/>
      <c r="GEG71"/>
      <c r="GEH71"/>
      <c r="GEI71"/>
      <c r="GEJ71"/>
      <c r="GEK71"/>
      <c r="GEL71"/>
      <c r="GEM71"/>
      <c r="GEN71"/>
      <c r="GEO71"/>
      <c r="GEP71"/>
      <c r="GEQ71"/>
      <c r="GER71"/>
      <c r="GES71"/>
      <c r="GET71"/>
      <c r="GEU71"/>
      <c r="GEV71"/>
      <c r="GEW71"/>
      <c r="GEX71"/>
      <c r="GEY71"/>
      <c r="GEZ71"/>
      <c r="GFA71"/>
      <c r="GFB71"/>
      <c r="GFC71"/>
      <c r="GFD71"/>
      <c r="GFE71"/>
      <c r="GFF71"/>
      <c r="GFG71"/>
      <c r="GFH71"/>
      <c r="GFI71"/>
      <c r="GFJ71"/>
      <c r="GFK71"/>
      <c r="GFL71"/>
      <c r="GFM71"/>
      <c r="GFN71"/>
      <c r="GFO71"/>
      <c r="GFP71"/>
      <c r="GFQ71"/>
      <c r="GFR71"/>
      <c r="GFS71"/>
      <c r="GFT71"/>
      <c r="GFU71"/>
      <c r="GFV71"/>
      <c r="GFW71"/>
      <c r="GFX71"/>
      <c r="GFY71"/>
      <c r="GFZ71"/>
      <c r="GGA71"/>
      <c r="GGB71"/>
      <c r="GGC71"/>
      <c r="GGD71"/>
      <c r="GGE71"/>
      <c r="GGF71"/>
      <c r="GGG71"/>
      <c r="GGH71"/>
      <c r="GGI71"/>
      <c r="GGJ71"/>
      <c r="GGK71"/>
      <c r="GGL71"/>
      <c r="GGM71"/>
      <c r="GGN71"/>
      <c r="GGO71"/>
      <c r="GGP71"/>
      <c r="GGQ71"/>
      <c r="GGR71"/>
      <c r="GGS71"/>
      <c r="GGT71"/>
      <c r="GGU71"/>
      <c r="GGV71"/>
      <c r="GGW71"/>
      <c r="GGX71"/>
      <c r="GGY71"/>
      <c r="GGZ71"/>
      <c r="GHA71"/>
      <c r="GHB71"/>
      <c r="GHC71"/>
      <c r="GHD71"/>
      <c r="GHE71"/>
      <c r="GHF71"/>
      <c r="GHG71"/>
      <c r="GHH71"/>
      <c r="GHI71"/>
      <c r="GHJ71"/>
      <c r="GHK71"/>
      <c r="GHL71"/>
      <c r="GHM71"/>
      <c r="GHN71"/>
      <c r="GHO71"/>
      <c r="GHP71"/>
      <c r="GHQ71"/>
      <c r="GHR71"/>
      <c r="GHS71"/>
      <c r="GHT71"/>
      <c r="GHU71"/>
      <c r="GHV71"/>
      <c r="GHW71"/>
      <c r="GHX71"/>
      <c r="GHY71"/>
      <c r="GHZ71"/>
      <c r="GIA71"/>
      <c r="GIB71"/>
      <c r="GIC71"/>
      <c r="GID71"/>
      <c r="GIE71"/>
      <c r="GIF71"/>
      <c r="GIG71"/>
      <c r="GIH71"/>
      <c r="GII71"/>
      <c r="GIJ71"/>
      <c r="GIK71"/>
      <c r="GIL71"/>
      <c r="GIM71"/>
      <c r="GIN71"/>
      <c r="GIO71"/>
      <c r="GIP71"/>
      <c r="GIQ71"/>
      <c r="GIR71"/>
      <c r="GIS71"/>
      <c r="GIT71"/>
      <c r="GIU71"/>
      <c r="GIV71"/>
      <c r="GIW71"/>
      <c r="GIX71"/>
      <c r="GIY71"/>
      <c r="GIZ71"/>
      <c r="GJA71"/>
      <c r="GJB71"/>
      <c r="GJC71"/>
      <c r="GJD71"/>
      <c r="GJE71"/>
      <c r="GJF71"/>
      <c r="GJG71"/>
      <c r="GJH71"/>
      <c r="GJI71"/>
      <c r="GJJ71"/>
      <c r="GJK71"/>
      <c r="GJL71"/>
      <c r="GJM71"/>
      <c r="GJN71"/>
      <c r="GJO71"/>
      <c r="GJP71"/>
      <c r="GJQ71"/>
      <c r="GJR71"/>
      <c r="GJS71"/>
      <c r="GJT71"/>
      <c r="GJU71"/>
      <c r="GJV71"/>
      <c r="GJW71"/>
      <c r="GJX71"/>
      <c r="GJY71"/>
      <c r="GJZ71"/>
      <c r="GKA71"/>
      <c r="GKB71"/>
      <c r="GKC71"/>
      <c r="GKD71"/>
      <c r="GKE71"/>
      <c r="GKF71"/>
      <c r="GKG71"/>
      <c r="GKH71"/>
      <c r="GKI71"/>
      <c r="GKJ71"/>
      <c r="GKK71"/>
      <c r="GKL71"/>
      <c r="GKM71"/>
      <c r="GKN71"/>
      <c r="GKO71"/>
      <c r="GKP71"/>
      <c r="GKQ71"/>
      <c r="GKR71"/>
      <c r="GKS71"/>
      <c r="GKT71"/>
      <c r="GKU71"/>
      <c r="GKV71"/>
      <c r="GKW71"/>
      <c r="GKX71"/>
      <c r="GKY71"/>
      <c r="GKZ71"/>
      <c r="GLA71"/>
      <c r="GLB71"/>
      <c r="GLC71"/>
      <c r="GLD71"/>
      <c r="GLE71"/>
      <c r="GLF71"/>
      <c r="GLG71"/>
      <c r="GLH71"/>
      <c r="GLI71"/>
      <c r="GLJ71"/>
      <c r="GLK71"/>
      <c r="GLL71"/>
      <c r="GLM71"/>
      <c r="GLN71"/>
      <c r="GLO71"/>
      <c r="GLP71"/>
      <c r="GLQ71"/>
      <c r="GLR71"/>
      <c r="GLS71"/>
      <c r="GLT71"/>
      <c r="GLU71"/>
      <c r="GLV71"/>
      <c r="GLW71"/>
      <c r="GLX71"/>
      <c r="GLY71"/>
      <c r="GLZ71"/>
      <c r="GMA71"/>
      <c r="GMB71"/>
      <c r="GMC71"/>
      <c r="GMD71"/>
      <c r="GME71"/>
      <c r="GMF71"/>
      <c r="GMG71"/>
      <c r="GMH71"/>
      <c r="GMI71"/>
      <c r="GMJ71"/>
      <c r="GMK71"/>
      <c r="GML71"/>
      <c r="GMM71"/>
      <c r="GMN71"/>
      <c r="GMO71"/>
      <c r="GMP71"/>
      <c r="GMQ71"/>
      <c r="GMR71"/>
      <c r="GMS71"/>
      <c r="GMT71"/>
      <c r="GMU71"/>
      <c r="GMV71"/>
      <c r="GMW71"/>
      <c r="GMX71"/>
      <c r="GMY71"/>
      <c r="GMZ71"/>
      <c r="GNA71"/>
      <c r="GNB71"/>
      <c r="GNC71"/>
      <c r="GND71"/>
      <c r="GNE71"/>
      <c r="GNF71"/>
      <c r="GNG71"/>
      <c r="GNH71"/>
      <c r="GNI71"/>
      <c r="GNJ71"/>
      <c r="GNK71"/>
      <c r="GNL71"/>
      <c r="GNM71"/>
      <c r="GNN71"/>
      <c r="GNO71"/>
      <c r="GNP71"/>
      <c r="GNQ71"/>
      <c r="GNR71"/>
      <c r="GNS71"/>
      <c r="GNT71"/>
      <c r="GNU71"/>
      <c r="GNV71"/>
      <c r="GNW71"/>
      <c r="GNX71"/>
      <c r="GNY71"/>
      <c r="GNZ71"/>
      <c r="GOA71"/>
      <c r="GOB71"/>
      <c r="GOC71"/>
      <c r="GOD71"/>
      <c r="GOE71"/>
      <c r="GOF71"/>
      <c r="GOG71"/>
      <c r="GOH71"/>
      <c r="GOI71"/>
      <c r="GOJ71"/>
      <c r="GOK71"/>
      <c r="GOL71"/>
      <c r="GOM71"/>
      <c r="GON71"/>
      <c r="GOO71"/>
      <c r="GOP71"/>
      <c r="GOQ71"/>
      <c r="GOR71"/>
      <c r="GOS71"/>
      <c r="GOT71"/>
      <c r="GOU71"/>
      <c r="GOV71"/>
      <c r="GOW71"/>
      <c r="GOX71"/>
      <c r="GOY71"/>
      <c r="GOZ71"/>
      <c r="GPA71"/>
      <c r="GPB71"/>
      <c r="GPC71"/>
      <c r="GPD71"/>
      <c r="GPE71"/>
      <c r="GPF71"/>
      <c r="GPG71"/>
      <c r="GPH71"/>
      <c r="GPI71"/>
      <c r="GPJ71"/>
      <c r="GPK71"/>
      <c r="GPL71"/>
      <c r="GPM71"/>
      <c r="GPN71"/>
      <c r="GPO71"/>
      <c r="GPP71"/>
      <c r="GPQ71"/>
      <c r="GPR71"/>
      <c r="GPS71"/>
      <c r="GPT71"/>
      <c r="GPU71"/>
      <c r="GPV71"/>
      <c r="GPW71"/>
      <c r="GPX71"/>
      <c r="GPY71"/>
      <c r="GPZ71"/>
      <c r="GQA71"/>
      <c r="GQB71"/>
      <c r="GQC71"/>
      <c r="GQD71"/>
      <c r="GQE71"/>
      <c r="GQF71"/>
      <c r="GQG71"/>
      <c r="GQH71"/>
      <c r="GQI71"/>
      <c r="GQJ71"/>
      <c r="GQK71"/>
      <c r="GQL71"/>
      <c r="GQM71"/>
      <c r="GQN71"/>
      <c r="GQO71"/>
      <c r="GQP71"/>
      <c r="GQQ71"/>
      <c r="GQR71"/>
      <c r="GQS71"/>
      <c r="GQT71"/>
      <c r="GQU71"/>
      <c r="GQV71"/>
      <c r="GQW71"/>
      <c r="GQX71"/>
      <c r="GQY71"/>
      <c r="GQZ71"/>
      <c r="GRA71"/>
      <c r="GRB71"/>
      <c r="GRC71"/>
      <c r="GRD71"/>
      <c r="GRE71"/>
      <c r="GRF71"/>
      <c r="GRG71"/>
      <c r="GRH71"/>
      <c r="GRI71"/>
      <c r="GRJ71"/>
      <c r="GRK71"/>
      <c r="GRL71"/>
      <c r="GRM71"/>
      <c r="GRN71"/>
      <c r="GRO71"/>
      <c r="GRP71"/>
      <c r="GRQ71"/>
      <c r="GRR71"/>
      <c r="GRS71"/>
      <c r="GRT71"/>
      <c r="GRU71"/>
      <c r="GRV71"/>
      <c r="GRW71"/>
      <c r="GRX71"/>
      <c r="GRY71"/>
      <c r="GRZ71"/>
      <c r="GSA71"/>
      <c r="GSB71"/>
      <c r="GSC71"/>
      <c r="GSD71"/>
      <c r="GSE71"/>
      <c r="GSF71"/>
      <c r="GSG71"/>
      <c r="GSH71"/>
      <c r="GSI71"/>
      <c r="GSJ71"/>
      <c r="GSK71"/>
      <c r="GSL71"/>
      <c r="GSM71"/>
      <c r="GSN71"/>
      <c r="GSO71"/>
      <c r="GSP71"/>
      <c r="GSQ71"/>
      <c r="GSR71"/>
      <c r="GSS71"/>
      <c r="GST71"/>
      <c r="GSU71"/>
      <c r="GSV71"/>
      <c r="GSW71"/>
      <c r="GSX71"/>
      <c r="GSY71"/>
      <c r="GSZ71"/>
      <c r="GTA71"/>
      <c r="GTB71"/>
      <c r="GTC71"/>
      <c r="GTD71"/>
      <c r="GTE71"/>
      <c r="GTF71"/>
      <c r="GTG71"/>
      <c r="GTH71"/>
      <c r="GTI71"/>
      <c r="GTJ71"/>
      <c r="GTK71"/>
      <c r="GTL71"/>
      <c r="GTM71"/>
      <c r="GTN71"/>
      <c r="GTO71"/>
      <c r="GTP71"/>
      <c r="GTQ71"/>
      <c r="GTR71"/>
      <c r="GTS71"/>
      <c r="GTT71"/>
      <c r="GTU71"/>
      <c r="GTV71"/>
      <c r="GTW71"/>
      <c r="GTX71"/>
      <c r="GTY71"/>
      <c r="GTZ71"/>
      <c r="GUA71"/>
      <c r="GUB71"/>
      <c r="GUC71"/>
      <c r="GUD71"/>
      <c r="GUE71"/>
      <c r="GUF71"/>
      <c r="GUG71"/>
      <c r="GUH71"/>
      <c r="GUI71"/>
      <c r="GUJ71"/>
      <c r="GUK71"/>
      <c r="GUL71"/>
      <c r="GUM71"/>
      <c r="GUN71"/>
      <c r="GUO71"/>
      <c r="GUP71"/>
      <c r="GUQ71"/>
      <c r="GUR71"/>
      <c r="GUS71"/>
      <c r="GUT71"/>
      <c r="GUU71"/>
      <c r="GUV71"/>
      <c r="GUW71"/>
      <c r="GUX71"/>
      <c r="GUY71"/>
      <c r="GUZ71"/>
      <c r="GVA71"/>
      <c r="GVB71"/>
      <c r="GVC71"/>
      <c r="GVD71"/>
      <c r="GVE71"/>
      <c r="GVF71"/>
      <c r="GVG71"/>
      <c r="GVH71"/>
      <c r="GVI71"/>
      <c r="GVJ71"/>
      <c r="GVK71"/>
      <c r="GVL71"/>
      <c r="GVM71"/>
      <c r="GVN71"/>
      <c r="GVO71"/>
      <c r="GVP71"/>
      <c r="GVQ71"/>
      <c r="GVR71"/>
      <c r="GVS71"/>
      <c r="GVT71"/>
      <c r="GVU71"/>
      <c r="GVV71"/>
      <c r="GVW71"/>
      <c r="GVX71"/>
      <c r="GVY71"/>
      <c r="GVZ71"/>
      <c r="GWA71"/>
      <c r="GWB71"/>
      <c r="GWC71"/>
      <c r="GWD71"/>
      <c r="GWE71"/>
      <c r="GWF71"/>
      <c r="GWG71"/>
      <c r="GWH71"/>
      <c r="GWI71"/>
      <c r="GWJ71"/>
      <c r="GWK71"/>
      <c r="GWL71"/>
      <c r="GWM71"/>
      <c r="GWN71"/>
      <c r="GWO71"/>
      <c r="GWP71"/>
      <c r="GWQ71"/>
      <c r="GWR71"/>
      <c r="GWS71"/>
      <c r="GWT71"/>
      <c r="GWU71"/>
      <c r="GWV71"/>
      <c r="GWW71"/>
      <c r="GWX71"/>
      <c r="GWY71"/>
      <c r="GWZ71"/>
      <c r="GXA71"/>
      <c r="GXB71"/>
      <c r="GXC71"/>
      <c r="GXD71"/>
      <c r="GXE71"/>
      <c r="GXF71"/>
      <c r="GXG71"/>
      <c r="GXH71"/>
      <c r="GXI71"/>
      <c r="GXJ71"/>
      <c r="GXK71"/>
      <c r="GXL71"/>
      <c r="GXM71"/>
      <c r="GXN71"/>
      <c r="GXO71"/>
      <c r="GXP71"/>
      <c r="GXQ71"/>
      <c r="GXR71"/>
      <c r="GXS71"/>
      <c r="GXT71"/>
      <c r="GXU71"/>
      <c r="GXV71"/>
      <c r="GXW71"/>
      <c r="GXX71"/>
      <c r="GXY71"/>
      <c r="GXZ71"/>
      <c r="GYA71"/>
      <c r="GYB71"/>
      <c r="GYC71"/>
      <c r="GYD71"/>
      <c r="GYE71"/>
      <c r="GYF71"/>
      <c r="GYG71"/>
      <c r="GYH71"/>
      <c r="GYI71"/>
      <c r="GYJ71"/>
      <c r="GYK71"/>
      <c r="GYL71"/>
      <c r="GYM71"/>
      <c r="GYN71"/>
      <c r="GYO71"/>
      <c r="GYP71"/>
      <c r="GYQ71"/>
      <c r="GYR71"/>
      <c r="GYS71"/>
      <c r="GYT71"/>
      <c r="GYU71"/>
      <c r="GYV71"/>
      <c r="GYW71"/>
      <c r="GYX71"/>
      <c r="GYY71"/>
      <c r="GYZ71"/>
      <c r="GZA71"/>
      <c r="GZB71"/>
      <c r="GZC71"/>
      <c r="GZD71"/>
      <c r="GZE71"/>
      <c r="GZF71"/>
      <c r="GZG71"/>
      <c r="GZH71"/>
      <c r="GZI71"/>
      <c r="GZJ71"/>
      <c r="GZK71"/>
      <c r="GZL71"/>
      <c r="GZM71"/>
      <c r="GZN71"/>
      <c r="GZO71"/>
      <c r="GZP71"/>
      <c r="GZQ71"/>
      <c r="GZR71"/>
      <c r="GZS71"/>
      <c r="GZT71"/>
      <c r="GZU71"/>
      <c r="GZV71"/>
      <c r="GZW71"/>
      <c r="GZX71"/>
      <c r="GZY71"/>
      <c r="GZZ71"/>
      <c r="HAA71"/>
      <c r="HAB71"/>
      <c r="HAC71"/>
      <c r="HAD71"/>
      <c r="HAE71"/>
      <c r="HAF71"/>
      <c r="HAG71"/>
      <c r="HAH71"/>
      <c r="HAI71"/>
      <c r="HAJ71"/>
      <c r="HAK71"/>
      <c r="HAL71"/>
      <c r="HAM71"/>
      <c r="HAN71"/>
      <c r="HAO71"/>
      <c r="HAP71"/>
      <c r="HAQ71"/>
      <c r="HAR71"/>
      <c r="HAS71"/>
      <c r="HAT71"/>
      <c r="HAU71"/>
      <c r="HAV71"/>
      <c r="HAW71"/>
      <c r="HAX71"/>
      <c r="HAY71"/>
      <c r="HAZ71"/>
      <c r="HBA71"/>
      <c r="HBB71"/>
      <c r="HBC71"/>
      <c r="HBD71"/>
      <c r="HBE71"/>
      <c r="HBF71"/>
      <c r="HBG71"/>
      <c r="HBH71"/>
      <c r="HBI71"/>
      <c r="HBJ71"/>
      <c r="HBK71"/>
      <c r="HBL71"/>
      <c r="HBM71"/>
      <c r="HBN71"/>
      <c r="HBO71"/>
      <c r="HBP71"/>
      <c r="HBQ71"/>
      <c r="HBR71"/>
      <c r="HBS71"/>
      <c r="HBT71"/>
      <c r="HBU71"/>
      <c r="HBV71"/>
      <c r="HBW71"/>
      <c r="HBX71"/>
      <c r="HBY71"/>
      <c r="HBZ71"/>
      <c r="HCA71"/>
      <c r="HCB71"/>
      <c r="HCC71"/>
      <c r="HCD71"/>
      <c r="HCE71"/>
      <c r="HCF71"/>
      <c r="HCG71"/>
      <c r="HCH71"/>
      <c r="HCI71"/>
      <c r="HCJ71"/>
      <c r="HCK71"/>
      <c r="HCL71"/>
      <c r="HCM71"/>
      <c r="HCN71"/>
      <c r="HCO71"/>
      <c r="HCP71"/>
      <c r="HCQ71"/>
      <c r="HCR71"/>
      <c r="HCS71"/>
      <c r="HCT71"/>
      <c r="HCU71"/>
      <c r="HCV71"/>
      <c r="HCW71"/>
      <c r="HCX71"/>
      <c r="HCY71"/>
      <c r="HCZ71"/>
      <c r="HDA71"/>
      <c r="HDB71"/>
      <c r="HDC71"/>
      <c r="HDD71"/>
      <c r="HDE71"/>
      <c r="HDF71"/>
      <c r="HDG71"/>
      <c r="HDH71"/>
      <c r="HDI71"/>
      <c r="HDJ71"/>
      <c r="HDK71"/>
      <c r="HDL71"/>
      <c r="HDM71"/>
      <c r="HDN71"/>
      <c r="HDO71"/>
      <c r="HDP71"/>
      <c r="HDQ71"/>
      <c r="HDR71"/>
      <c r="HDS71"/>
      <c r="HDT71"/>
      <c r="HDU71"/>
      <c r="HDV71"/>
      <c r="HDW71"/>
      <c r="HDX71"/>
      <c r="HDY71"/>
      <c r="HDZ71"/>
      <c r="HEA71"/>
      <c r="HEB71"/>
      <c r="HEC71"/>
      <c r="HED71"/>
      <c r="HEE71"/>
      <c r="HEF71"/>
      <c r="HEG71"/>
      <c r="HEH71"/>
      <c r="HEI71"/>
      <c r="HEJ71"/>
      <c r="HEK71"/>
      <c r="HEL71"/>
      <c r="HEM71"/>
      <c r="HEN71"/>
      <c r="HEO71"/>
      <c r="HEP71"/>
      <c r="HEQ71"/>
      <c r="HER71"/>
      <c r="HES71"/>
      <c r="HET71"/>
      <c r="HEU71"/>
      <c r="HEV71"/>
      <c r="HEW71"/>
      <c r="HEX71"/>
      <c r="HEY71"/>
      <c r="HEZ71"/>
      <c r="HFA71"/>
      <c r="HFB71"/>
      <c r="HFC71"/>
      <c r="HFD71"/>
      <c r="HFE71"/>
      <c r="HFF71"/>
      <c r="HFG71"/>
      <c r="HFH71"/>
      <c r="HFI71"/>
      <c r="HFJ71"/>
      <c r="HFK71"/>
      <c r="HFL71"/>
      <c r="HFM71"/>
      <c r="HFN71"/>
      <c r="HFO71"/>
      <c r="HFP71"/>
      <c r="HFQ71"/>
      <c r="HFR71"/>
      <c r="HFS71"/>
      <c r="HFT71"/>
      <c r="HFU71"/>
      <c r="HFV71"/>
      <c r="HFW71"/>
      <c r="HFX71"/>
      <c r="HFY71"/>
      <c r="HFZ71"/>
      <c r="HGA71"/>
      <c r="HGB71"/>
      <c r="HGC71"/>
      <c r="HGD71"/>
      <c r="HGE71"/>
      <c r="HGF71"/>
      <c r="HGG71"/>
      <c r="HGH71"/>
      <c r="HGI71"/>
      <c r="HGJ71"/>
      <c r="HGK71"/>
      <c r="HGL71"/>
      <c r="HGM71"/>
      <c r="HGN71"/>
      <c r="HGO71"/>
      <c r="HGP71"/>
      <c r="HGQ71"/>
      <c r="HGR71"/>
      <c r="HGS71"/>
      <c r="HGT71"/>
      <c r="HGU71"/>
      <c r="HGV71"/>
      <c r="HGW71"/>
      <c r="HGX71"/>
      <c r="HGY71"/>
      <c r="HGZ71"/>
      <c r="HHA71"/>
      <c r="HHB71"/>
      <c r="HHC71"/>
      <c r="HHD71"/>
      <c r="HHE71"/>
      <c r="HHF71"/>
      <c r="HHG71"/>
      <c r="HHH71"/>
      <c r="HHI71"/>
      <c r="HHJ71"/>
      <c r="HHK71"/>
      <c r="HHL71"/>
      <c r="HHM71"/>
      <c r="HHN71"/>
      <c r="HHO71"/>
      <c r="HHP71"/>
      <c r="HHQ71"/>
      <c r="HHR71"/>
      <c r="HHS71"/>
      <c r="HHT71"/>
      <c r="HHU71"/>
      <c r="HHV71"/>
      <c r="HHW71"/>
      <c r="HHX71"/>
      <c r="HHY71"/>
      <c r="HHZ71"/>
      <c r="HIA71"/>
      <c r="HIB71"/>
      <c r="HIC71"/>
      <c r="HID71"/>
      <c r="HIE71"/>
      <c r="HIF71"/>
      <c r="HIG71"/>
      <c r="HIH71"/>
      <c r="HII71"/>
      <c r="HIJ71"/>
      <c r="HIK71"/>
      <c r="HIL71"/>
      <c r="HIM71"/>
      <c r="HIN71"/>
      <c r="HIO71"/>
      <c r="HIP71"/>
      <c r="HIQ71"/>
      <c r="HIR71"/>
      <c r="HIS71"/>
      <c r="HIT71"/>
      <c r="HIU71"/>
      <c r="HIV71"/>
      <c r="HIW71"/>
      <c r="HIX71"/>
      <c r="HIY71"/>
      <c r="HIZ71"/>
      <c r="HJA71"/>
      <c r="HJB71"/>
      <c r="HJC71"/>
      <c r="HJD71"/>
      <c r="HJE71"/>
      <c r="HJF71"/>
      <c r="HJG71"/>
      <c r="HJH71"/>
      <c r="HJI71"/>
      <c r="HJJ71"/>
      <c r="HJK71"/>
      <c r="HJL71"/>
      <c r="HJM71"/>
      <c r="HJN71"/>
      <c r="HJO71"/>
      <c r="HJP71"/>
      <c r="HJQ71"/>
      <c r="HJR71"/>
      <c r="HJS71"/>
      <c r="HJT71"/>
      <c r="HJU71"/>
      <c r="HJV71"/>
      <c r="HJW71"/>
      <c r="HJX71"/>
      <c r="HJY71"/>
      <c r="HJZ71"/>
      <c r="HKA71"/>
      <c r="HKB71"/>
      <c r="HKC71"/>
      <c r="HKD71"/>
      <c r="HKE71"/>
      <c r="HKF71"/>
      <c r="HKG71"/>
      <c r="HKH71"/>
      <c r="HKI71"/>
      <c r="HKJ71"/>
      <c r="HKK71"/>
      <c r="HKL71"/>
      <c r="HKM71"/>
      <c r="HKN71"/>
      <c r="HKO71"/>
      <c r="HKP71"/>
      <c r="HKQ71"/>
      <c r="HKR71"/>
      <c r="HKS71"/>
      <c r="HKT71"/>
      <c r="HKU71"/>
      <c r="HKV71"/>
      <c r="HKW71"/>
      <c r="HKX71"/>
      <c r="HKY71"/>
      <c r="HKZ71"/>
      <c r="HLA71"/>
      <c r="HLB71"/>
      <c r="HLC71"/>
      <c r="HLD71"/>
      <c r="HLE71"/>
      <c r="HLF71"/>
      <c r="HLG71"/>
      <c r="HLH71"/>
      <c r="HLI71"/>
      <c r="HLJ71"/>
      <c r="HLK71"/>
      <c r="HLL71"/>
      <c r="HLM71"/>
      <c r="HLN71"/>
      <c r="HLO71"/>
      <c r="HLP71"/>
      <c r="HLQ71"/>
      <c r="HLR71"/>
      <c r="HLS71"/>
      <c r="HLT71"/>
      <c r="HLU71"/>
      <c r="HLV71"/>
      <c r="HLW71"/>
      <c r="HLX71"/>
      <c r="HLY71"/>
      <c r="HLZ71"/>
      <c r="HMA71"/>
      <c r="HMB71"/>
      <c r="HMC71"/>
      <c r="HMD71"/>
      <c r="HME71"/>
      <c r="HMF71"/>
      <c r="HMG71"/>
      <c r="HMH71"/>
      <c r="HMI71"/>
      <c r="HMJ71"/>
      <c r="HMK71"/>
      <c r="HML71"/>
      <c r="HMM71"/>
      <c r="HMN71"/>
      <c r="HMO71"/>
      <c r="HMP71"/>
      <c r="HMQ71"/>
      <c r="HMR71"/>
      <c r="HMS71"/>
      <c r="HMT71"/>
      <c r="HMU71"/>
      <c r="HMV71"/>
      <c r="HMW71"/>
      <c r="HMX71"/>
      <c r="HMY71"/>
      <c r="HMZ71"/>
      <c r="HNA71"/>
      <c r="HNB71"/>
      <c r="HNC71"/>
      <c r="HND71"/>
      <c r="HNE71"/>
      <c r="HNF71"/>
      <c r="HNG71"/>
      <c r="HNH71"/>
      <c r="HNI71"/>
      <c r="HNJ71"/>
      <c r="HNK71"/>
      <c r="HNL71"/>
      <c r="HNM71"/>
      <c r="HNN71"/>
      <c r="HNO71"/>
      <c r="HNP71"/>
      <c r="HNQ71"/>
      <c r="HNR71"/>
      <c r="HNS71"/>
      <c r="HNT71"/>
      <c r="HNU71"/>
      <c r="HNV71"/>
      <c r="HNW71"/>
      <c r="HNX71"/>
      <c r="HNY71"/>
      <c r="HNZ71"/>
      <c r="HOA71"/>
      <c r="HOB71"/>
      <c r="HOC71"/>
      <c r="HOD71"/>
      <c r="HOE71"/>
      <c r="HOF71"/>
      <c r="HOG71"/>
      <c r="HOH71"/>
      <c r="HOI71"/>
      <c r="HOJ71"/>
      <c r="HOK71"/>
      <c r="HOL71"/>
      <c r="HOM71"/>
      <c r="HON71"/>
      <c r="HOO71"/>
      <c r="HOP71"/>
      <c r="HOQ71"/>
      <c r="HOR71"/>
      <c r="HOS71"/>
      <c r="HOT71"/>
      <c r="HOU71"/>
      <c r="HOV71"/>
      <c r="HOW71"/>
      <c r="HOX71"/>
      <c r="HOY71"/>
      <c r="HOZ71"/>
      <c r="HPA71"/>
      <c r="HPB71"/>
      <c r="HPC71"/>
      <c r="HPD71"/>
      <c r="HPE71"/>
      <c r="HPF71"/>
      <c r="HPG71"/>
      <c r="HPH71"/>
      <c r="HPI71"/>
      <c r="HPJ71"/>
      <c r="HPK71"/>
      <c r="HPL71"/>
      <c r="HPM71"/>
      <c r="HPN71"/>
      <c r="HPO71"/>
      <c r="HPP71"/>
      <c r="HPQ71"/>
      <c r="HPR71"/>
      <c r="HPS71"/>
      <c r="HPT71"/>
      <c r="HPU71"/>
      <c r="HPV71"/>
      <c r="HPW71"/>
      <c r="HPX71"/>
      <c r="HPY71"/>
      <c r="HPZ71"/>
      <c r="HQA71"/>
      <c r="HQB71"/>
      <c r="HQC71"/>
      <c r="HQD71"/>
      <c r="HQE71"/>
      <c r="HQF71"/>
      <c r="HQG71"/>
      <c r="HQH71"/>
      <c r="HQI71"/>
      <c r="HQJ71"/>
      <c r="HQK71"/>
      <c r="HQL71"/>
      <c r="HQM71"/>
      <c r="HQN71"/>
      <c r="HQO71"/>
      <c r="HQP71"/>
      <c r="HQQ71"/>
      <c r="HQR71"/>
      <c r="HQS71"/>
      <c r="HQT71"/>
      <c r="HQU71"/>
      <c r="HQV71"/>
      <c r="HQW71"/>
      <c r="HQX71"/>
      <c r="HQY71"/>
      <c r="HQZ71"/>
      <c r="HRA71"/>
      <c r="HRB71"/>
      <c r="HRC71"/>
      <c r="HRD71"/>
      <c r="HRE71"/>
      <c r="HRF71"/>
      <c r="HRG71"/>
      <c r="HRH71"/>
      <c r="HRI71"/>
      <c r="HRJ71"/>
      <c r="HRK71"/>
      <c r="HRL71"/>
      <c r="HRM71"/>
      <c r="HRN71"/>
      <c r="HRO71"/>
      <c r="HRP71"/>
      <c r="HRQ71"/>
      <c r="HRR71"/>
      <c r="HRS71"/>
      <c r="HRT71"/>
      <c r="HRU71"/>
      <c r="HRV71"/>
      <c r="HRW71"/>
      <c r="HRX71"/>
      <c r="HRY71"/>
      <c r="HRZ71"/>
      <c r="HSA71"/>
      <c r="HSB71"/>
      <c r="HSC71"/>
      <c r="HSD71"/>
      <c r="HSE71"/>
      <c r="HSF71"/>
      <c r="HSG71"/>
      <c r="HSH71"/>
      <c r="HSI71"/>
      <c r="HSJ71"/>
      <c r="HSK71"/>
      <c r="HSL71"/>
      <c r="HSM71"/>
      <c r="HSN71"/>
      <c r="HSO71"/>
      <c r="HSP71"/>
      <c r="HSQ71"/>
      <c r="HSR71"/>
      <c r="HSS71"/>
      <c r="HST71"/>
      <c r="HSU71"/>
      <c r="HSV71"/>
      <c r="HSW71"/>
      <c r="HSX71"/>
      <c r="HSY71"/>
      <c r="HSZ71"/>
      <c r="HTA71"/>
      <c r="HTB71"/>
      <c r="HTC71"/>
      <c r="HTD71"/>
      <c r="HTE71"/>
      <c r="HTF71"/>
      <c r="HTG71"/>
      <c r="HTH71"/>
      <c r="HTI71"/>
      <c r="HTJ71"/>
      <c r="HTK71"/>
      <c r="HTL71"/>
      <c r="HTM71"/>
      <c r="HTN71"/>
      <c r="HTO71"/>
      <c r="HTP71"/>
      <c r="HTQ71"/>
      <c r="HTR71"/>
      <c r="HTS71"/>
      <c r="HTT71"/>
      <c r="HTU71"/>
      <c r="HTV71"/>
      <c r="HTW71"/>
      <c r="HTX71"/>
      <c r="HTY71"/>
      <c r="HTZ71"/>
      <c r="HUA71"/>
      <c r="HUB71"/>
      <c r="HUC71"/>
      <c r="HUD71"/>
      <c r="HUE71"/>
      <c r="HUF71"/>
      <c r="HUG71"/>
      <c r="HUH71"/>
      <c r="HUI71"/>
      <c r="HUJ71"/>
      <c r="HUK71"/>
      <c r="HUL71"/>
      <c r="HUM71"/>
      <c r="HUN71"/>
      <c r="HUO71"/>
      <c r="HUP71"/>
      <c r="HUQ71"/>
      <c r="HUR71"/>
      <c r="HUS71"/>
      <c r="HUT71"/>
      <c r="HUU71"/>
      <c r="HUV71"/>
      <c r="HUW71"/>
      <c r="HUX71"/>
      <c r="HUY71"/>
      <c r="HUZ71"/>
      <c r="HVA71"/>
      <c r="HVB71"/>
      <c r="HVC71"/>
      <c r="HVD71"/>
      <c r="HVE71"/>
      <c r="HVF71"/>
      <c r="HVG71"/>
      <c r="HVH71"/>
      <c r="HVI71"/>
      <c r="HVJ71"/>
      <c r="HVK71"/>
      <c r="HVL71"/>
      <c r="HVM71"/>
      <c r="HVN71"/>
      <c r="HVO71"/>
      <c r="HVP71"/>
      <c r="HVQ71"/>
      <c r="HVR71"/>
      <c r="HVS71"/>
      <c r="HVT71"/>
      <c r="HVU71"/>
      <c r="HVV71"/>
      <c r="HVW71"/>
      <c r="HVX71"/>
      <c r="HVY71"/>
      <c r="HVZ71"/>
      <c r="HWA71"/>
      <c r="HWB71"/>
      <c r="HWC71"/>
      <c r="HWD71"/>
      <c r="HWE71"/>
      <c r="HWF71"/>
      <c r="HWG71"/>
      <c r="HWH71"/>
      <c r="HWI71"/>
      <c r="HWJ71"/>
      <c r="HWK71"/>
      <c r="HWL71"/>
      <c r="HWM71"/>
      <c r="HWN71"/>
      <c r="HWO71"/>
      <c r="HWP71"/>
      <c r="HWQ71"/>
      <c r="HWR71"/>
      <c r="HWS71"/>
      <c r="HWT71"/>
      <c r="HWU71"/>
      <c r="HWV71"/>
      <c r="HWW71"/>
      <c r="HWX71"/>
      <c r="HWY71"/>
      <c r="HWZ71"/>
      <c r="HXA71"/>
      <c r="HXB71"/>
      <c r="HXC71"/>
      <c r="HXD71"/>
      <c r="HXE71"/>
      <c r="HXF71"/>
      <c r="HXG71"/>
      <c r="HXH71"/>
      <c r="HXI71"/>
      <c r="HXJ71"/>
      <c r="HXK71"/>
      <c r="HXL71"/>
      <c r="HXM71"/>
      <c r="HXN71"/>
      <c r="HXO71"/>
      <c r="HXP71"/>
      <c r="HXQ71"/>
      <c r="HXR71"/>
      <c r="HXS71"/>
      <c r="HXT71"/>
      <c r="HXU71"/>
      <c r="HXV71"/>
      <c r="HXW71"/>
      <c r="HXX71"/>
      <c r="HXY71"/>
      <c r="HXZ71"/>
      <c r="HYA71"/>
      <c r="HYB71"/>
      <c r="HYC71"/>
      <c r="HYD71"/>
      <c r="HYE71"/>
      <c r="HYF71"/>
      <c r="HYG71"/>
      <c r="HYH71"/>
      <c r="HYI71"/>
      <c r="HYJ71"/>
      <c r="HYK71"/>
      <c r="HYL71"/>
      <c r="HYM71"/>
      <c r="HYN71"/>
      <c r="HYO71"/>
      <c r="HYP71"/>
      <c r="HYQ71"/>
      <c r="HYR71"/>
      <c r="HYS71"/>
      <c r="HYT71"/>
      <c r="HYU71"/>
      <c r="HYV71"/>
      <c r="HYW71"/>
      <c r="HYX71"/>
      <c r="HYY71"/>
      <c r="HYZ71"/>
      <c r="HZA71"/>
      <c r="HZB71"/>
      <c r="HZC71"/>
      <c r="HZD71"/>
      <c r="HZE71"/>
      <c r="HZF71"/>
      <c r="HZG71"/>
      <c r="HZH71"/>
      <c r="HZI71"/>
      <c r="HZJ71"/>
      <c r="HZK71"/>
      <c r="HZL71"/>
      <c r="HZM71"/>
      <c r="HZN71"/>
      <c r="HZO71"/>
      <c r="HZP71"/>
      <c r="HZQ71"/>
      <c r="HZR71"/>
      <c r="HZS71"/>
      <c r="HZT71"/>
      <c r="HZU71"/>
      <c r="HZV71"/>
      <c r="HZW71"/>
      <c r="HZX71"/>
      <c r="HZY71"/>
      <c r="HZZ71"/>
      <c r="IAA71"/>
      <c r="IAB71"/>
      <c r="IAC71"/>
      <c r="IAD71"/>
      <c r="IAE71"/>
      <c r="IAF71"/>
      <c r="IAG71"/>
      <c r="IAH71"/>
      <c r="IAI71"/>
      <c r="IAJ71"/>
      <c r="IAK71"/>
      <c r="IAL71"/>
      <c r="IAM71"/>
      <c r="IAN71"/>
      <c r="IAO71"/>
      <c r="IAP71"/>
      <c r="IAQ71"/>
      <c r="IAR71"/>
      <c r="IAS71"/>
      <c r="IAT71"/>
      <c r="IAU71"/>
      <c r="IAV71"/>
      <c r="IAW71"/>
      <c r="IAX71"/>
      <c r="IAY71"/>
      <c r="IAZ71"/>
      <c r="IBA71"/>
      <c r="IBB71"/>
      <c r="IBC71"/>
      <c r="IBD71"/>
      <c r="IBE71"/>
      <c r="IBF71"/>
      <c r="IBG71"/>
      <c r="IBH71"/>
      <c r="IBI71"/>
      <c r="IBJ71"/>
      <c r="IBK71"/>
      <c r="IBL71"/>
      <c r="IBM71"/>
      <c r="IBN71"/>
      <c r="IBO71"/>
      <c r="IBP71"/>
      <c r="IBQ71"/>
      <c r="IBR71"/>
      <c r="IBS71"/>
      <c r="IBT71"/>
      <c r="IBU71"/>
      <c r="IBV71"/>
      <c r="IBW71"/>
      <c r="IBX71"/>
      <c r="IBY71"/>
      <c r="IBZ71"/>
      <c r="ICA71"/>
      <c r="ICB71"/>
      <c r="ICC71"/>
      <c r="ICD71"/>
      <c r="ICE71"/>
      <c r="ICF71"/>
      <c r="ICG71"/>
      <c r="ICH71"/>
      <c r="ICI71"/>
      <c r="ICJ71"/>
      <c r="ICK71"/>
      <c r="ICL71"/>
      <c r="ICM71"/>
      <c r="ICN71"/>
      <c r="ICO71"/>
      <c r="ICP71"/>
      <c r="ICQ71"/>
      <c r="ICR71"/>
      <c r="ICS71"/>
      <c r="ICT71"/>
      <c r="ICU71"/>
      <c r="ICV71"/>
      <c r="ICW71"/>
      <c r="ICX71"/>
      <c r="ICY71"/>
      <c r="ICZ71"/>
      <c r="IDA71"/>
      <c r="IDB71"/>
      <c r="IDC71"/>
      <c r="IDD71"/>
      <c r="IDE71"/>
      <c r="IDF71"/>
      <c r="IDG71"/>
      <c r="IDH71"/>
      <c r="IDI71"/>
      <c r="IDJ71"/>
      <c r="IDK71"/>
      <c r="IDL71"/>
      <c r="IDM71"/>
      <c r="IDN71"/>
      <c r="IDO71"/>
      <c r="IDP71"/>
      <c r="IDQ71"/>
      <c r="IDR71"/>
      <c r="IDS71"/>
      <c r="IDT71"/>
      <c r="IDU71"/>
      <c r="IDV71"/>
      <c r="IDW71"/>
      <c r="IDX71"/>
      <c r="IDY71"/>
      <c r="IDZ71"/>
      <c r="IEA71"/>
      <c r="IEB71"/>
      <c r="IEC71"/>
      <c r="IED71"/>
      <c r="IEE71"/>
      <c r="IEF71"/>
      <c r="IEG71"/>
      <c r="IEH71"/>
      <c r="IEI71"/>
      <c r="IEJ71"/>
      <c r="IEK71"/>
      <c r="IEL71"/>
      <c r="IEM71"/>
      <c r="IEN71"/>
      <c r="IEO71"/>
      <c r="IEP71"/>
      <c r="IEQ71"/>
      <c r="IER71"/>
      <c r="IES71"/>
      <c r="IET71"/>
      <c r="IEU71"/>
      <c r="IEV71"/>
      <c r="IEW71"/>
      <c r="IEX71"/>
      <c r="IEY71"/>
      <c r="IEZ71"/>
      <c r="IFA71"/>
      <c r="IFB71"/>
      <c r="IFC71"/>
      <c r="IFD71"/>
      <c r="IFE71"/>
      <c r="IFF71"/>
      <c r="IFG71"/>
      <c r="IFH71"/>
      <c r="IFI71"/>
      <c r="IFJ71"/>
      <c r="IFK71"/>
      <c r="IFL71"/>
      <c r="IFM71"/>
      <c r="IFN71"/>
      <c r="IFO71"/>
      <c r="IFP71"/>
      <c r="IFQ71"/>
      <c r="IFR71"/>
      <c r="IFS71"/>
      <c r="IFT71"/>
      <c r="IFU71"/>
      <c r="IFV71"/>
      <c r="IFW71"/>
      <c r="IFX71"/>
      <c r="IFY71"/>
      <c r="IFZ71"/>
      <c r="IGA71"/>
      <c r="IGB71"/>
      <c r="IGC71"/>
      <c r="IGD71"/>
      <c r="IGE71"/>
      <c r="IGF71"/>
      <c r="IGG71"/>
      <c r="IGH71"/>
      <c r="IGI71"/>
      <c r="IGJ71"/>
      <c r="IGK71"/>
      <c r="IGL71"/>
      <c r="IGM71"/>
      <c r="IGN71"/>
      <c r="IGO71"/>
      <c r="IGP71"/>
      <c r="IGQ71"/>
      <c r="IGR71"/>
      <c r="IGS71"/>
      <c r="IGT71"/>
      <c r="IGU71"/>
      <c r="IGV71"/>
      <c r="IGW71"/>
      <c r="IGX71"/>
      <c r="IGY71"/>
      <c r="IGZ71"/>
      <c r="IHA71"/>
      <c r="IHB71"/>
      <c r="IHC71"/>
      <c r="IHD71"/>
      <c r="IHE71"/>
      <c r="IHF71"/>
      <c r="IHG71"/>
      <c r="IHH71"/>
      <c r="IHI71"/>
      <c r="IHJ71"/>
      <c r="IHK71"/>
      <c r="IHL71"/>
      <c r="IHM71"/>
      <c r="IHN71"/>
      <c r="IHO71"/>
      <c r="IHP71"/>
      <c r="IHQ71"/>
      <c r="IHR71"/>
      <c r="IHS71"/>
      <c r="IHT71"/>
      <c r="IHU71"/>
      <c r="IHV71"/>
      <c r="IHW71"/>
      <c r="IHX71"/>
      <c r="IHY71"/>
      <c r="IHZ71"/>
      <c r="IIA71"/>
      <c r="IIB71"/>
      <c r="IIC71"/>
      <c r="IID71"/>
      <c r="IIE71"/>
      <c r="IIF71"/>
      <c r="IIG71"/>
      <c r="IIH71"/>
      <c r="III71"/>
      <c r="IIJ71"/>
      <c r="IIK71"/>
      <c r="IIL71"/>
      <c r="IIM71"/>
      <c r="IIN71"/>
      <c r="IIO71"/>
      <c r="IIP71"/>
      <c r="IIQ71"/>
      <c r="IIR71"/>
      <c r="IIS71"/>
      <c r="IIT71"/>
      <c r="IIU71"/>
      <c r="IIV71"/>
      <c r="IIW71"/>
      <c r="IIX71"/>
      <c r="IIY71"/>
      <c r="IIZ71"/>
      <c r="IJA71"/>
      <c r="IJB71"/>
      <c r="IJC71"/>
      <c r="IJD71"/>
      <c r="IJE71"/>
      <c r="IJF71"/>
      <c r="IJG71"/>
      <c r="IJH71"/>
      <c r="IJI71"/>
      <c r="IJJ71"/>
      <c r="IJK71"/>
      <c r="IJL71"/>
      <c r="IJM71"/>
      <c r="IJN71"/>
      <c r="IJO71"/>
      <c r="IJP71"/>
      <c r="IJQ71"/>
      <c r="IJR71"/>
      <c r="IJS71"/>
      <c r="IJT71"/>
      <c r="IJU71"/>
      <c r="IJV71"/>
      <c r="IJW71"/>
      <c r="IJX71"/>
      <c r="IJY71"/>
      <c r="IJZ71"/>
      <c r="IKA71"/>
      <c r="IKB71"/>
      <c r="IKC71"/>
      <c r="IKD71"/>
      <c r="IKE71"/>
      <c r="IKF71"/>
      <c r="IKG71"/>
      <c r="IKH71"/>
      <c r="IKI71"/>
      <c r="IKJ71"/>
      <c r="IKK71"/>
      <c r="IKL71"/>
      <c r="IKM71"/>
      <c r="IKN71"/>
      <c r="IKO71"/>
      <c r="IKP71"/>
      <c r="IKQ71"/>
      <c r="IKR71"/>
      <c r="IKS71"/>
      <c r="IKT71"/>
      <c r="IKU71"/>
      <c r="IKV71"/>
      <c r="IKW71"/>
      <c r="IKX71"/>
      <c r="IKY71"/>
      <c r="IKZ71"/>
      <c r="ILA71"/>
      <c r="ILB71"/>
      <c r="ILC71"/>
      <c r="ILD71"/>
      <c r="ILE71"/>
      <c r="ILF71"/>
      <c r="ILG71"/>
      <c r="ILH71"/>
      <c r="ILI71"/>
      <c r="ILJ71"/>
      <c r="ILK71"/>
      <c r="ILL71"/>
      <c r="ILM71"/>
      <c r="ILN71"/>
      <c r="ILO71"/>
      <c r="ILP71"/>
      <c r="ILQ71"/>
      <c r="ILR71"/>
      <c r="ILS71"/>
      <c r="ILT71"/>
      <c r="ILU71"/>
      <c r="ILV71"/>
      <c r="ILW71"/>
      <c r="ILX71"/>
      <c r="ILY71"/>
      <c r="ILZ71"/>
      <c r="IMA71"/>
      <c r="IMB71"/>
      <c r="IMC71"/>
      <c r="IMD71"/>
      <c r="IME71"/>
      <c r="IMF71"/>
      <c r="IMG71"/>
      <c r="IMH71"/>
      <c r="IMI71"/>
      <c r="IMJ71"/>
      <c r="IMK71"/>
      <c r="IML71"/>
      <c r="IMM71"/>
      <c r="IMN71"/>
      <c r="IMO71"/>
      <c r="IMP71"/>
      <c r="IMQ71"/>
      <c r="IMR71"/>
      <c r="IMS71"/>
      <c r="IMT71"/>
      <c r="IMU71"/>
      <c r="IMV71"/>
      <c r="IMW71"/>
      <c r="IMX71"/>
      <c r="IMY71"/>
      <c r="IMZ71"/>
      <c r="INA71"/>
      <c r="INB71"/>
      <c r="INC71"/>
      <c r="IND71"/>
      <c r="INE71"/>
      <c r="INF71"/>
      <c r="ING71"/>
      <c r="INH71"/>
      <c r="INI71"/>
      <c r="INJ71"/>
      <c r="INK71"/>
      <c r="INL71"/>
      <c r="INM71"/>
      <c r="INN71"/>
      <c r="INO71"/>
      <c r="INP71"/>
      <c r="INQ71"/>
      <c r="INR71"/>
      <c r="INS71"/>
      <c r="INT71"/>
      <c r="INU71"/>
      <c r="INV71"/>
      <c r="INW71"/>
      <c r="INX71"/>
      <c r="INY71"/>
      <c r="INZ71"/>
      <c r="IOA71"/>
      <c r="IOB71"/>
      <c r="IOC71"/>
      <c r="IOD71"/>
      <c r="IOE71"/>
      <c r="IOF71"/>
      <c r="IOG71"/>
      <c r="IOH71"/>
      <c r="IOI71"/>
      <c r="IOJ71"/>
      <c r="IOK71"/>
      <c r="IOL71"/>
      <c r="IOM71"/>
      <c r="ION71"/>
      <c r="IOO71"/>
      <c r="IOP71"/>
      <c r="IOQ71"/>
      <c r="IOR71"/>
      <c r="IOS71"/>
      <c r="IOT71"/>
      <c r="IOU71"/>
      <c r="IOV71"/>
      <c r="IOW71"/>
      <c r="IOX71"/>
      <c r="IOY71"/>
      <c r="IOZ71"/>
      <c r="IPA71"/>
      <c r="IPB71"/>
      <c r="IPC71"/>
      <c r="IPD71"/>
      <c r="IPE71"/>
      <c r="IPF71"/>
      <c r="IPG71"/>
      <c r="IPH71"/>
      <c r="IPI71"/>
      <c r="IPJ71"/>
      <c r="IPK71"/>
      <c r="IPL71"/>
      <c r="IPM71"/>
      <c r="IPN71"/>
      <c r="IPO71"/>
      <c r="IPP71"/>
      <c r="IPQ71"/>
      <c r="IPR71"/>
      <c r="IPS71"/>
      <c r="IPT71"/>
      <c r="IPU71"/>
      <c r="IPV71"/>
      <c r="IPW71"/>
      <c r="IPX71"/>
      <c r="IPY71"/>
      <c r="IPZ71"/>
      <c r="IQA71"/>
      <c r="IQB71"/>
      <c r="IQC71"/>
      <c r="IQD71"/>
      <c r="IQE71"/>
      <c r="IQF71"/>
      <c r="IQG71"/>
      <c r="IQH71"/>
      <c r="IQI71"/>
      <c r="IQJ71"/>
      <c r="IQK71"/>
      <c r="IQL71"/>
      <c r="IQM71"/>
      <c r="IQN71"/>
      <c r="IQO71"/>
      <c r="IQP71"/>
      <c r="IQQ71"/>
      <c r="IQR71"/>
      <c r="IQS71"/>
      <c r="IQT71"/>
      <c r="IQU71"/>
      <c r="IQV71"/>
      <c r="IQW71"/>
      <c r="IQX71"/>
      <c r="IQY71"/>
      <c r="IQZ71"/>
      <c r="IRA71"/>
      <c r="IRB71"/>
      <c r="IRC71"/>
      <c r="IRD71"/>
      <c r="IRE71"/>
      <c r="IRF71"/>
      <c r="IRG71"/>
      <c r="IRH71"/>
      <c r="IRI71"/>
      <c r="IRJ71"/>
      <c r="IRK71"/>
      <c r="IRL71"/>
      <c r="IRM71"/>
      <c r="IRN71"/>
      <c r="IRO71"/>
      <c r="IRP71"/>
      <c r="IRQ71"/>
      <c r="IRR71"/>
      <c r="IRS71"/>
      <c r="IRT71"/>
      <c r="IRU71"/>
      <c r="IRV71"/>
      <c r="IRW71"/>
      <c r="IRX71"/>
      <c r="IRY71"/>
      <c r="IRZ71"/>
      <c r="ISA71"/>
      <c r="ISB71"/>
      <c r="ISC71"/>
      <c r="ISD71"/>
      <c r="ISE71"/>
      <c r="ISF71"/>
      <c r="ISG71"/>
      <c r="ISH71"/>
      <c r="ISI71"/>
      <c r="ISJ71"/>
      <c r="ISK71"/>
      <c r="ISL71"/>
      <c r="ISM71"/>
      <c r="ISN71"/>
      <c r="ISO71"/>
      <c r="ISP71"/>
      <c r="ISQ71"/>
      <c r="ISR71"/>
      <c r="ISS71"/>
      <c r="IST71"/>
      <c r="ISU71"/>
      <c r="ISV71"/>
      <c r="ISW71"/>
      <c r="ISX71"/>
      <c r="ISY71"/>
      <c r="ISZ71"/>
      <c r="ITA71"/>
      <c r="ITB71"/>
      <c r="ITC71"/>
      <c r="ITD71"/>
      <c r="ITE71"/>
      <c r="ITF71"/>
      <c r="ITG71"/>
      <c r="ITH71"/>
      <c r="ITI71"/>
      <c r="ITJ71"/>
      <c r="ITK71"/>
      <c r="ITL71"/>
      <c r="ITM71"/>
      <c r="ITN71"/>
      <c r="ITO71"/>
      <c r="ITP71"/>
      <c r="ITQ71"/>
      <c r="ITR71"/>
      <c r="ITS71"/>
      <c r="ITT71"/>
      <c r="ITU71"/>
      <c r="ITV71"/>
      <c r="ITW71"/>
      <c r="ITX71"/>
      <c r="ITY71"/>
      <c r="ITZ71"/>
      <c r="IUA71"/>
      <c r="IUB71"/>
      <c r="IUC71"/>
      <c r="IUD71"/>
      <c r="IUE71"/>
      <c r="IUF71"/>
      <c r="IUG71"/>
      <c r="IUH71"/>
      <c r="IUI71"/>
      <c r="IUJ71"/>
      <c r="IUK71"/>
      <c r="IUL71"/>
      <c r="IUM71"/>
      <c r="IUN71"/>
      <c r="IUO71"/>
      <c r="IUP71"/>
      <c r="IUQ71"/>
      <c r="IUR71"/>
      <c r="IUS71"/>
      <c r="IUT71"/>
      <c r="IUU71"/>
      <c r="IUV71"/>
      <c r="IUW71"/>
      <c r="IUX71"/>
      <c r="IUY71"/>
      <c r="IUZ71"/>
      <c r="IVA71"/>
      <c r="IVB71"/>
      <c r="IVC71"/>
      <c r="IVD71"/>
      <c r="IVE71"/>
      <c r="IVF71"/>
      <c r="IVG71"/>
      <c r="IVH71"/>
      <c r="IVI71"/>
      <c r="IVJ71"/>
      <c r="IVK71"/>
      <c r="IVL71"/>
      <c r="IVM71"/>
      <c r="IVN71"/>
      <c r="IVO71"/>
      <c r="IVP71"/>
      <c r="IVQ71"/>
      <c r="IVR71"/>
      <c r="IVS71"/>
      <c r="IVT71"/>
      <c r="IVU71"/>
      <c r="IVV71"/>
      <c r="IVW71"/>
      <c r="IVX71"/>
      <c r="IVY71"/>
      <c r="IVZ71"/>
      <c r="IWA71"/>
      <c r="IWB71"/>
      <c r="IWC71"/>
      <c r="IWD71"/>
      <c r="IWE71"/>
      <c r="IWF71"/>
      <c r="IWG71"/>
      <c r="IWH71"/>
      <c r="IWI71"/>
      <c r="IWJ71"/>
      <c r="IWK71"/>
      <c r="IWL71"/>
      <c r="IWM71"/>
      <c r="IWN71"/>
      <c r="IWO71"/>
      <c r="IWP71"/>
      <c r="IWQ71"/>
      <c r="IWR71"/>
      <c r="IWS71"/>
      <c r="IWT71"/>
      <c r="IWU71"/>
      <c r="IWV71"/>
      <c r="IWW71"/>
      <c r="IWX71"/>
      <c r="IWY71"/>
      <c r="IWZ71"/>
      <c r="IXA71"/>
      <c r="IXB71"/>
      <c r="IXC71"/>
      <c r="IXD71"/>
      <c r="IXE71"/>
      <c r="IXF71"/>
      <c r="IXG71"/>
      <c r="IXH71"/>
      <c r="IXI71"/>
      <c r="IXJ71"/>
      <c r="IXK71"/>
      <c r="IXL71"/>
      <c r="IXM71"/>
      <c r="IXN71"/>
      <c r="IXO71"/>
      <c r="IXP71"/>
      <c r="IXQ71"/>
      <c r="IXR71"/>
      <c r="IXS71"/>
      <c r="IXT71"/>
      <c r="IXU71"/>
      <c r="IXV71"/>
      <c r="IXW71"/>
      <c r="IXX71"/>
      <c r="IXY71"/>
      <c r="IXZ71"/>
      <c r="IYA71"/>
      <c r="IYB71"/>
      <c r="IYC71"/>
      <c r="IYD71"/>
      <c r="IYE71"/>
      <c r="IYF71"/>
      <c r="IYG71"/>
      <c r="IYH71"/>
      <c r="IYI71"/>
      <c r="IYJ71"/>
      <c r="IYK71"/>
      <c r="IYL71"/>
      <c r="IYM71"/>
      <c r="IYN71"/>
      <c r="IYO71"/>
      <c r="IYP71"/>
      <c r="IYQ71"/>
      <c r="IYR71"/>
      <c r="IYS71"/>
      <c r="IYT71"/>
      <c r="IYU71"/>
      <c r="IYV71"/>
      <c r="IYW71"/>
      <c r="IYX71"/>
      <c r="IYY71"/>
      <c r="IYZ71"/>
      <c r="IZA71"/>
      <c r="IZB71"/>
      <c r="IZC71"/>
      <c r="IZD71"/>
      <c r="IZE71"/>
      <c r="IZF71"/>
      <c r="IZG71"/>
      <c r="IZH71"/>
      <c r="IZI71"/>
      <c r="IZJ71"/>
      <c r="IZK71"/>
      <c r="IZL71"/>
      <c r="IZM71"/>
      <c r="IZN71"/>
      <c r="IZO71"/>
      <c r="IZP71"/>
      <c r="IZQ71"/>
      <c r="IZR71"/>
      <c r="IZS71"/>
      <c r="IZT71"/>
      <c r="IZU71"/>
      <c r="IZV71"/>
      <c r="IZW71"/>
      <c r="IZX71"/>
      <c r="IZY71"/>
      <c r="IZZ71"/>
      <c r="JAA71"/>
      <c r="JAB71"/>
      <c r="JAC71"/>
      <c r="JAD71"/>
      <c r="JAE71"/>
      <c r="JAF71"/>
      <c r="JAG71"/>
      <c r="JAH71"/>
      <c r="JAI71"/>
      <c r="JAJ71"/>
      <c r="JAK71"/>
      <c r="JAL71"/>
      <c r="JAM71"/>
      <c r="JAN71"/>
      <c r="JAO71"/>
      <c r="JAP71"/>
      <c r="JAQ71"/>
      <c r="JAR71"/>
      <c r="JAS71"/>
      <c r="JAT71"/>
      <c r="JAU71"/>
      <c r="JAV71"/>
      <c r="JAW71"/>
      <c r="JAX71"/>
      <c r="JAY71"/>
      <c r="JAZ71"/>
      <c r="JBA71"/>
      <c r="JBB71"/>
      <c r="JBC71"/>
      <c r="JBD71"/>
      <c r="JBE71"/>
      <c r="JBF71"/>
      <c r="JBG71"/>
      <c r="JBH71"/>
      <c r="JBI71"/>
      <c r="JBJ71"/>
      <c r="JBK71"/>
      <c r="JBL71"/>
      <c r="JBM71"/>
      <c r="JBN71"/>
      <c r="JBO71"/>
      <c r="JBP71"/>
      <c r="JBQ71"/>
      <c r="JBR71"/>
      <c r="JBS71"/>
      <c r="JBT71"/>
      <c r="JBU71"/>
      <c r="JBV71"/>
      <c r="JBW71"/>
      <c r="JBX71"/>
      <c r="JBY71"/>
      <c r="JBZ71"/>
      <c r="JCA71"/>
      <c r="JCB71"/>
      <c r="JCC71"/>
      <c r="JCD71"/>
      <c r="JCE71"/>
      <c r="JCF71"/>
      <c r="JCG71"/>
      <c r="JCH71"/>
      <c r="JCI71"/>
      <c r="JCJ71"/>
      <c r="JCK71"/>
      <c r="JCL71"/>
      <c r="JCM71"/>
      <c r="JCN71"/>
      <c r="JCO71"/>
      <c r="JCP71"/>
      <c r="JCQ71"/>
      <c r="JCR71"/>
      <c r="JCS71"/>
      <c r="JCT71"/>
      <c r="JCU71"/>
      <c r="JCV71"/>
      <c r="JCW71"/>
      <c r="JCX71"/>
      <c r="JCY71"/>
      <c r="JCZ71"/>
      <c r="JDA71"/>
      <c r="JDB71"/>
      <c r="JDC71"/>
      <c r="JDD71"/>
      <c r="JDE71"/>
      <c r="JDF71"/>
      <c r="JDG71"/>
      <c r="JDH71"/>
      <c r="JDI71"/>
      <c r="JDJ71"/>
      <c r="JDK71"/>
      <c r="JDL71"/>
      <c r="JDM71"/>
      <c r="JDN71"/>
      <c r="JDO71"/>
      <c r="JDP71"/>
      <c r="JDQ71"/>
      <c r="JDR71"/>
      <c r="JDS71"/>
      <c r="JDT71"/>
      <c r="JDU71"/>
      <c r="JDV71"/>
      <c r="JDW71"/>
      <c r="JDX71"/>
      <c r="JDY71"/>
      <c r="JDZ71"/>
      <c r="JEA71"/>
      <c r="JEB71"/>
      <c r="JEC71"/>
      <c r="JED71"/>
      <c r="JEE71"/>
      <c r="JEF71"/>
      <c r="JEG71"/>
      <c r="JEH71"/>
      <c r="JEI71"/>
      <c r="JEJ71"/>
      <c r="JEK71"/>
      <c r="JEL71"/>
      <c r="JEM71"/>
      <c r="JEN71"/>
      <c r="JEO71"/>
      <c r="JEP71"/>
      <c r="JEQ71"/>
      <c r="JER71"/>
      <c r="JES71"/>
      <c r="JET71"/>
      <c r="JEU71"/>
      <c r="JEV71"/>
      <c r="JEW71"/>
      <c r="JEX71"/>
      <c r="JEY71"/>
      <c r="JEZ71"/>
      <c r="JFA71"/>
      <c r="JFB71"/>
      <c r="JFC71"/>
      <c r="JFD71"/>
      <c r="JFE71"/>
      <c r="JFF71"/>
      <c r="JFG71"/>
      <c r="JFH71"/>
      <c r="JFI71"/>
      <c r="JFJ71"/>
      <c r="JFK71"/>
      <c r="JFL71"/>
      <c r="JFM71"/>
      <c r="JFN71"/>
      <c r="JFO71"/>
      <c r="JFP71"/>
      <c r="JFQ71"/>
      <c r="JFR71"/>
      <c r="JFS71"/>
      <c r="JFT71"/>
      <c r="JFU71"/>
      <c r="JFV71"/>
      <c r="JFW71"/>
      <c r="JFX71"/>
      <c r="JFY71"/>
      <c r="JFZ71"/>
      <c r="JGA71"/>
      <c r="JGB71"/>
      <c r="JGC71"/>
      <c r="JGD71"/>
      <c r="JGE71"/>
      <c r="JGF71"/>
      <c r="JGG71"/>
      <c r="JGH71"/>
      <c r="JGI71"/>
      <c r="JGJ71"/>
      <c r="JGK71"/>
      <c r="JGL71"/>
      <c r="JGM71"/>
      <c r="JGN71"/>
      <c r="JGO71"/>
      <c r="JGP71"/>
      <c r="JGQ71"/>
      <c r="JGR71"/>
      <c r="JGS71"/>
      <c r="JGT71"/>
      <c r="JGU71"/>
      <c r="JGV71"/>
      <c r="JGW71"/>
      <c r="JGX71"/>
      <c r="JGY71"/>
      <c r="JGZ71"/>
      <c r="JHA71"/>
      <c r="JHB71"/>
      <c r="JHC71"/>
      <c r="JHD71"/>
      <c r="JHE71"/>
      <c r="JHF71"/>
      <c r="JHG71"/>
      <c r="JHH71"/>
      <c r="JHI71"/>
      <c r="JHJ71"/>
      <c r="JHK71"/>
      <c r="JHL71"/>
      <c r="JHM71"/>
      <c r="JHN71"/>
      <c r="JHO71"/>
      <c r="JHP71"/>
      <c r="JHQ71"/>
      <c r="JHR71"/>
      <c r="JHS71"/>
      <c r="JHT71"/>
      <c r="JHU71"/>
      <c r="JHV71"/>
      <c r="JHW71"/>
      <c r="JHX71"/>
      <c r="JHY71"/>
      <c r="JHZ71"/>
      <c r="JIA71"/>
      <c r="JIB71"/>
      <c r="JIC71"/>
      <c r="JID71"/>
      <c r="JIE71"/>
      <c r="JIF71"/>
      <c r="JIG71"/>
      <c r="JIH71"/>
      <c r="JII71"/>
      <c r="JIJ71"/>
      <c r="JIK71"/>
      <c r="JIL71"/>
      <c r="JIM71"/>
      <c r="JIN71"/>
      <c r="JIO71"/>
      <c r="JIP71"/>
      <c r="JIQ71"/>
      <c r="JIR71"/>
      <c r="JIS71"/>
      <c r="JIT71"/>
      <c r="JIU71"/>
      <c r="JIV71"/>
      <c r="JIW71"/>
      <c r="JIX71"/>
      <c r="JIY71"/>
      <c r="JIZ71"/>
      <c r="JJA71"/>
      <c r="JJB71"/>
      <c r="JJC71"/>
      <c r="JJD71"/>
      <c r="JJE71"/>
      <c r="JJF71"/>
      <c r="JJG71"/>
      <c r="JJH71"/>
      <c r="JJI71"/>
      <c r="JJJ71"/>
      <c r="JJK71"/>
      <c r="JJL71"/>
      <c r="JJM71"/>
      <c r="JJN71"/>
      <c r="JJO71"/>
      <c r="JJP71"/>
      <c r="JJQ71"/>
      <c r="JJR71"/>
      <c r="JJS71"/>
      <c r="JJT71"/>
      <c r="JJU71"/>
      <c r="JJV71"/>
      <c r="JJW71"/>
      <c r="JJX71"/>
      <c r="JJY71"/>
      <c r="JJZ71"/>
      <c r="JKA71"/>
      <c r="JKB71"/>
      <c r="JKC71"/>
      <c r="JKD71"/>
      <c r="JKE71"/>
      <c r="JKF71"/>
      <c r="JKG71"/>
      <c r="JKH71"/>
      <c r="JKI71"/>
      <c r="JKJ71"/>
      <c r="JKK71"/>
      <c r="JKL71"/>
      <c r="JKM71"/>
      <c r="JKN71"/>
      <c r="JKO71"/>
      <c r="JKP71"/>
      <c r="JKQ71"/>
      <c r="JKR71"/>
      <c r="JKS71"/>
      <c r="JKT71"/>
      <c r="JKU71"/>
      <c r="JKV71"/>
      <c r="JKW71"/>
      <c r="JKX71"/>
      <c r="JKY71"/>
      <c r="JKZ71"/>
      <c r="JLA71"/>
      <c r="JLB71"/>
      <c r="JLC71"/>
      <c r="JLD71"/>
      <c r="JLE71"/>
      <c r="JLF71"/>
      <c r="JLG71"/>
      <c r="JLH71"/>
      <c r="JLI71"/>
      <c r="JLJ71"/>
      <c r="JLK71"/>
      <c r="JLL71"/>
      <c r="JLM71"/>
      <c r="JLN71"/>
      <c r="JLO71"/>
      <c r="JLP71"/>
      <c r="JLQ71"/>
      <c r="JLR71"/>
      <c r="JLS71"/>
      <c r="JLT71"/>
      <c r="JLU71"/>
      <c r="JLV71"/>
      <c r="JLW71"/>
      <c r="JLX71"/>
      <c r="JLY71"/>
      <c r="JLZ71"/>
      <c r="JMA71"/>
      <c r="JMB71"/>
      <c r="JMC71"/>
      <c r="JMD71"/>
      <c r="JME71"/>
      <c r="JMF71"/>
      <c r="JMG71"/>
      <c r="JMH71"/>
      <c r="JMI71"/>
      <c r="JMJ71"/>
      <c r="JMK71"/>
      <c r="JML71"/>
      <c r="JMM71"/>
      <c r="JMN71"/>
      <c r="JMO71"/>
      <c r="JMP71"/>
      <c r="JMQ71"/>
      <c r="JMR71"/>
      <c r="JMS71"/>
      <c r="JMT71"/>
      <c r="JMU71"/>
      <c r="JMV71"/>
      <c r="JMW71"/>
      <c r="JMX71"/>
      <c r="JMY71"/>
      <c r="JMZ71"/>
      <c r="JNA71"/>
      <c r="JNB71"/>
      <c r="JNC71"/>
      <c r="JND71"/>
      <c r="JNE71"/>
      <c r="JNF71"/>
      <c r="JNG71"/>
      <c r="JNH71"/>
      <c r="JNI71"/>
      <c r="JNJ71"/>
      <c r="JNK71"/>
      <c r="JNL71"/>
      <c r="JNM71"/>
      <c r="JNN71"/>
      <c r="JNO71"/>
      <c r="JNP71"/>
      <c r="JNQ71"/>
      <c r="JNR71"/>
      <c r="JNS71"/>
      <c r="JNT71"/>
      <c r="JNU71"/>
      <c r="JNV71"/>
      <c r="JNW71"/>
      <c r="JNX71"/>
      <c r="JNY71"/>
      <c r="JNZ71"/>
      <c r="JOA71"/>
      <c r="JOB71"/>
      <c r="JOC71"/>
      <c r="JOD71"/>
      <c r="JOE71"/>
      <c r="JOF71"/>
      <c r="JOG71"/>
      <c r="JOH71"/>
      <c r="JOI71"/>
      <c r="JOJ71"/>
      <c r="JOK71"/>
      <c r="JOL71"/>
      <c r="JOM71"/>
      <c r="JON71"/>
      <c r="JOO71"/>
      <c r="JOP71"/>
      <c r="JOQ71"/>
      <c r="JOR71"/>
      <c r="JOS71"/>
      <c r="JOT71"/>
      <c r="JOU71"/>
      <c r="JOV71"/>
      <c r="JOW71"/>
      <c r="JOX71"/>
      <c r="JOY71"/>
      <c r="JOZ71"/>
      <c r="JPA71"/>
      <c r="JPB71"/>
      <c r="JPC71"/>
      <c r="JPD71"/>
      <c r="JPE71"/>
      <c r="JPF71"/>
      <c r="JPG71"/>
      <c r="JPH71"/>
      <c r="JPI71"/>
      <c r="JPJ71"/>
      <c r="JPK71"/>
      <c r="JPL71"/>
      <c r="JPM71"/>
      <c r="JPN71"/>
      <c r="JPO71"/>
      <c r="JPP71"/>
      <c r="JPQ71"/>
      <c r="JPR71"/>
      <c r="JPS71"/>
      <c r="JPT71"/>
      <c r="JPU71"/>
      <c r="JPV71"/>
      <c r="JPW71"/>
      <c r="JPX71"/>
      <c r="JPY71"/>
      <c r="JPZ71"/>
      <c r="JQA71"/>
      <c r="JQB71"/>
      <c r="JQC71"/>
      <c r="JQD71"/>
      <c r="JQE71"/>
      <c r="JQF71"/>
      <c r="JQG71"/>
      <c r="JQH71"/>
      <c r="JQI71"/>
      <c r="JQJ71"/>
      <c r="JQK71"/>
      <c r="JQL71"/>
      <c r="JQM71"/>
      <c r="JQN71"/>
      <c r="JQO71"/>
      <c r="JQP71"/>
      <c r="JQQ71"/>
      <c r="JQR71"/>
      <c r="JQS71"/>
      <c r="JQT71"/>
      <c r="JQU71"/>
      <c r="JQV71"/>
      <c r="JQW71"/>
      <c r="JQX71"/>
      <c r="JQY71"/>
      <c r="JQZ71"/>
      <c r="JRA71"/>
      <c r="JRB71"/>
      <c r="JRC71"/>
      <c r="JRD71"/>
      <c r="JRE71"/>
      <c r="JRF71"/>
      <c r="JRG71"/>
      <c r="JRH71"/>
      <c r="JRI71"/>
      <c r="JRJ71"/>
      <c r="JRK71"/>
      <c r="JRL71"/>
      <c r="JRM71"/>
      <c r="JRN71"/>
      <c r="JRO71"/>
      <c r="JRP71"/>
      <c r="JRQ71"/>
      <c r="JRR71"/>
      <c r="JRS71"/>
      <c r="JRT71"/>
      <c r="JRU71"/>
      <c r="JRV71"/>
      <c r="JRW71"/>
      <c r="JRX71"/>
      <c r="JRY71"/>
      <c r="JRZ71"/>
      <c r="JSA71"/>
      <c r="JSB71"/>
      <c r="JSC71"/>
      <c r="JSD71"/>
      <c r="JSE71"/>
      <c r="JSF71"/>
      <c r="JSG71"/>
      <c r="JSH71"/>
      <c r="JSI71"/>
      <c r="JSJ71"/>
      <c r="JSK71"/>
      <c r="JSL71"/>
      <c r="JSM71"/>
      <c r="JSN71"/>
      <c r="JSO71"/>
      <c r="JSP71"/>
      <c r="JSQ71"/>
      <c r="JSR71"/>
      <c r="JSS71"/>
      <c r="JST71"/>
      <c r="JSU71"/>
      <c r="JSV71"/>
      <c r="JSW71"/>
      <c r="JSX71"/>
      <c r="JSY71"/>
      <c r="JSZ71"/>
      <c r="JTA71"/>
      <c r="JTB71"/>
      <c r="JTC71"/>
      <c r="JTD71"/>
      <c r="JTE71"/>
      <c r="JTF71"/>
      <c r="JTG71"/>
      <c r="JTH71"/>
      <c r="JTI71"/>
      <c r="JTJ71"/>
      <c r="JTK71"/>
      <c r="JTL71"/>
      <c r="JTM71"/>
      <c r="JTN71"/>
      <c r="JTO71"/>
      <c r="JTP71"/>
      <c r="JTQ71"/>
      <c r="JTR71"/>
      <c r="JTS71"/>
      <c r="JTT71"/>
      <c r="JTU71"/>
      <c r="JTV71"/>
      <c r="JTW71"/>
      <c r="JTX71"/>
      <c r="JTY71"/>
      <c r="JTZ71"/>
      <c r="JUA71"/>
      <c r="JUB71"/>
      <c r="JUC71"/>
      <c r="JUD71"/>
      <c r="JUE71"/>
      <c r="JUF71"/>
      <c r="JUG71"/>
      <c r="JUH71"/>
      <c r="JUI71"/>
      <c r="JUJ71"/>
      <c r="JUK71"/>
      <c r="JUL71"/>
      <c r="JUM71"/>
      <c r="JUN71"/>
      <c r="JUO71"/>
      <c r="JUP71"/>
      <c r="JUQ71"/>
      <c r="JUR71"/>
      <c r="JUS71"/>
      <c r="JUT71"/>
      <c r="JUU71"/>
      <c r="JUV71"/>
      <c r="JUW71"/>
      <c r="JUX71"/>
      <c r="JUY71"/>
      <c r="JUZ71"/>
      <c r="JVA71"/>
      <c r="JVB71"/>
      <c r="JVC71"/>
      <c r="JVD71"/>
      <c r="JVE71"/>
      <c r="JVF71"/>
      <c r="JVG71"/>
      <c r="JVH71"/>
      <c r="JVI71"/>
      <c r="JVJ71"/>
      <c r="JVK71"/>
      <c r="JVL71"/>
      <c r="JVM71"/>
      <c r="JVN71"/>
      <c r="JVO71"/>
      <c r="JVP71"/>
      <c r="JVQ71"/>
      <c r="JVR71"/>
      <c r="JVS71"/>
      <c r="JVT71"/>
      <c r="JVU71"/>
      <c r="JVV71"/>
      <c r="JVW71"/>
      <c r="JVX71"/>
      <c r="JVY71"/>
      <c r="JVZ71"/>
      <c r="JWA71"/>
      <c r="JWB71"/>
      <c r="JWC71"/>
      <c r="JWD71"/>
      <c r="JWE71"/>
      <c r="JWF71"/>
      <c r="JWG71"/>
      <c r="JWH71"/>
      <c r="JWI71"/>
      <c r="JWJ71"/>
      <c r="JWK71"/>
      <c r="JWL71"/>
      <c r="JWM71"/>
      <c r="JWN71"/>
      <c r="JWO71"/>
      <c r="JWP71"/>
      <c r="JWQ71"/>
      <c r="JWR71"/>
      <c r="JWS71"/>
      <c r="JWT71"/>
      <c r="JWU71"/>
      <c r="JWV71"/>
      <c r="JWW71"/>
      <c r="JWX71"/>
      <c r="JWY71"/>
      <c r="JWZ71"/>
      <c r="JXA71"/>
      <c r="JXB71"/>
      <c r="JXC71"/>
      <c r="JXD71"/>
      <c r="JXE71"/>
      <c r="JXF71"/>
      <c r="JXG71"/>
      <c r="JXH71"/>
      <c r="JXI71"/>
      <c r="JXJ71"/>
      <c r="JXK71"/>
      <c r="JXL71"/>
      <c r="JXM71"/>
      <c r="JXN71"/>
      <c r="JXO71"/>
      <c r="JXP71"/>
      <c r="JXQ71"/>
      <c r="JXR71"/>
      <c r="JXS71"/>
      <c r="JXT71"/>
      <c r="JXU71"/>
      <c r="JXV71"/>
      <c r="JXW71"/>
      <c r="JXX71"/>
      <c r="JXY71"/>
      <c r="JXZ71"/>
      <c r="JYA71"/>
      <c r="JYB71"/>
      <c r="JYC71"/>
      <c r="JYD71"/>
      <c r="JYE71"/>
      <c r="JYF71"/>
      <c r="JYG71"/>
      <c r="JYH71"/>
      <c r="JYI71"/>
      <c r="JYJ71"/>
      <c r="JYK71"/>
      <c r="JYL71"/>
      <c r="JYM71"/>
      <c r="JYN71"/>
      <c r="JYO71"/>
      <c r="JYP71"/>
      <c r="JYQ71"/>
      <c r="JYR71"/>
      <c r="JYS71"/>
      <c r="JYT71"/>
      <c r="JYU71"/>
      <c r="JYV71"/>
      <c r="JYW71"/>
      <c r="JYX71"/>
      <c r="JYY71"/>
      <c r="JYZ71"/>
      <c r="JZA71"/>
      <c r="JZB71"/>
      <c r="JZC71"/>
      <c r="JZD71"/>
      <c r="JZE71"/>
      <c r="JZF71"/>
      <c r="JZG71"/>
      <c r="JZH71"/>
      <c r="JZI71"/>
      <c r="JZJ71"/>
      <c r="JZK71"/>
      <c r="JZL71"/>
      <c r="JZM71"/>
      <c r="JZN71"/>
      <c r="JZO71"/>
      <c r="JZP71"/>
      <c r="JZQ71"/>
      <c r="JZR71"/>
      <c r="JZS71"/>
      <c r="JZT71"/>
      <c r="JZU71"/>
      <c r="JZV71"/>
      <c r="JZW71"/>
      <c r="JZX71"/>
      <c r="JZY71"/>
      <c r="JZZ71"/>
      <c r="KAA71"/>
      <c r="KAB71"/>
      <c r="KAC71"/>
      <c r="KAD71"/>
      <c r="KAE71"/>
      <c r="KAF71"/>
      <c r="KAG71"/>
      <c r="KAH71"/>
      <c r="KAI71"/>
      <c r="KAJ71"/>
      <c r="KAK71"/>
      <c r="KAL71"/>
      <c r="KAM71"/>
      <c r="KAN71"/>
      <c r="KAO71"/>
      <c r="KAP71"/>
      <c r="KAQ71"/>
      <c r="KAR71"/>
      <c r="KAS71"/>
      <c r="KAT71"/>
      <c r="KAU71"/>
      <c r="KAV71"/>
      <c r="KAW71"/>
      <c r="KAX71"/>
      <c r="KAY71"/>
      <c r="KAZ71"/>
      <c r="KBA71"/>
      <c r="KBB71"/>
      <c r="KBC71"/>
      <c r="KBD71"/>
      <c r="KBE71"/>
      <c r="KBF71"/>
      <c r="KBG71"/>
      <c r="KBH71"/>
      <c r="KBI71"/>
      <c r="KBJ71"/>
      <c r="KBK71"/>
      <c r="KBL71"/>
      <c r="KBM71"/>
      <c r="KBN71"/>
      <c r="KBO71"/>
      <c r="KBP71"/>
      <c r="KBQ71"/>
      <c r="KBR71"/>
      <c r="KBS71"/>
      <c r="KBT71"/>
      <c r="KBU71"/>
      <c r="KBV71"/>
      <c r="KBW71"/>
      <c r="KBX71"/>
      <c r="KBY71"/>
      <c r="KBZ71"/>
      <c r="KCA71"/>
      <c r="KCB71"/>
      <c r="KCC71"/>
      <c r="KCD71"/>
      <c r="KCE71"/>
      <c r="KCF71"/>
      <c r="KCG71"/>
      <c r="KCH71"/>
      <c r="KCI71"/>
      <c r="KCJ71"/>
      <c r="KCK71"/>
      <c r="KCL71"/>
      <c r="KCM71"/>
      <c r="KCN71"/>
      <c r="KCO71"/>
      <c r="KCP71"/>
      <c r="KCQ71"/>
      <c r="KCR71"/>
      <c r="KCS71"/>
      <c r="KCT71"/>
      <c r="KCU71"/>
      <c r="KCV71"/>
      <c r="KCW71"/>
      <c r="KCX71"/>
      <c r="KCY71"/>
      <c r="KCZ71"/>
      <c r="KDA71"/>
      <c r="KDB71"/>
      <c r="KDC71"/>
      <c r="KDD71"/>
      <c r="KDE71"/>
      <c r="KDF71"/>
      <c r="KDG71"/>
      <c r="KDH71"/>
      <c r="KDI71"/>
      <c r="KDJ71"/>
      <c r="KDK71"/>
      <c r="KDL71"/>
      <c r="KDM71"/>
      <c r="KDN71"/>
      <c r="KDO71"/>
      <c r="KDP71"/>
      <c r="KDQ71"/>
      <c r="KDR71"/>
      <c r="KDS71"/>
      <c r="KDT71"/>
      <c r="KDU71"/>
      <c r="KDV71"/>
      <c r="KDW71"/>
      <c r="KDX71"/>
      <c r="KDY71"/>
      <c r="KDZ71"/>
      <c r="KEA71"/>
      <c r="KEB71"/>
      <c r="KEC71"/>
      <c r="KED71"/>
      <c r="KEE71"/>
      <c r="KEF71"/>
      <c r="KEG71"/>
      <c r="KEH71"/>
      <c r="KEI71"/>
      <c r="KEJ71"/>
      <c r="KEK71"/>
      <c r="KEL71"/>
      <c r="KEM71"/>
      <c r="KEN71"/>
      <c r="KEO71"/>
      <c r="KEP71"/>
      <c r="KEQ71"/>
      <c r="KER71"/>
      <c r="KES71"/>
      <c r="KET71"/>
      <c r="KEU71"/>
      <c r="KEV71"/>
      <c r="KEW71"/>
      <c r="KEX71"/>
      <c r="KEY71"/>
      <c r="KEZ71"/>
      <c r="KFA71"/>
      <c r="KFB71"/>
      <c r="KFC71"/>
      <c r="KFD71"/>
      <c r="KFE71"/>
      <c r="KFF71"/>
      <c r="KFG71"/>
      <c r="KFH71"/>
      <c r="KFI71"/>
      <c r="KFJ71"/>
      <c r="KFK71"/>
      <c r="KFL71"/>
      <c r="KFM71"/>
      <c r="KFN71"/>
      <c r="KFO71"/>
      <c r="KFP71"/>
      <c r="KFQ71"/>
      <c r="KFR71"/>
      <c r="KFS71"/>
      <c r="KFT71"/>
      <c r="KFU71"/>
      <c r="KFV71"/>
      <c r="KFW71"/>
      <c r="KFX71"/>
      <c r="KFY71"/>
      <c r="KFZ71"/>
      <c r="KGA71"/>
      <c r="KGB71"/>
      <c r="KGC71"/>
      <c r="KGD71"/>
      <c r="KGE71"/>
      <c r="KGF71"/>
      <c r="KGG71"/>
      <c r="KGH71"/>
      <c r="KGI71"/>
      <c r="KGJ71"/>
      <c r="KGK71"/>
      <c r="KGL71"/>
      <c r="KGM71"/>
      <c r="KGN71"/>
      <c r="KGO71"/>
      <c r="KGP71"/>
      <c r="KGQ71"/>
      <c r="KGR71"/>
      <c r="KGS71"/>
      <c r="KGT71"/>
      <c r="KGU71"/>
      <c r="KGV71"/>
      <c r="KGW71"/>
      <c r="KGX71"/>
      <c r="KGY71"/>
      <c r="KGZ71"/>
      <c r="KHA71"/>
      <c r="KHB71"/>
      <c r="KHC71"/>
      <c r="KHD71"/>
      <c r="KHE71"/>
      <c r="KHF71"/>
      <c r="KHG71"/>
      <c r="KHH71"/>
      <c r="KHI71"/>
      <c r="KHJ71"/>
      <c r="KHK71"/>
      <c r="KHL71"/>
      <c r="KHM71"/>
      <c r="KHN71"/>
      <c r="KHO71"/>
      <c r="KHP71"/>
      <c r="KHQ71"/>
      <c r="KHR71"/>
      <c r="KHS71"/>
      <c r="KHT71"/>
      <c r="KHU71"/>
      <c r="KHV71"/>
      <c r="KHW71"/>
      <c r="KHX71"/>
      <c r="KHY71"/>
      <c r="KHZ71"/>
      <c r="KIA71"/>
      <c r="KIB71"/>
      <c r="KIC71"/>
      <c r="KID71"/>
      <c r="KIE71"/>
      <c r="KIF71"/>
      <c r="KIG71"/>
      <c r="KIH71"/>
      <c r="KII71"/>
      <c r="KIJ71"/>
      <c r="KIK71"/>
      <c r="KIL71"/>
      <c r="KIM71"/>
      <c r="KIN71"/>
      <c r="KIO71"/>
      <c r="KIP71"/>
      <c r="KIQ71"/>
      <c r="KIR71"/>
      <c r="KIS71"/>
      <c r="KIT71"/>
      <c r="KIU71"/>
      <c r="KIV71"/>
      <c r="KIW71"/>
      <c r="KIX71"/>
      <c r="KIY71"/>
      <c r="KIZ71"/>
      <c r="KJA71"/>
      <c r="KJB71"/>
      <c r="KJC71"/>
      <c r="KJD71"/>
      <c r="KJE71"/>
      <c r="KJF71"/>
      <c r="KJG71"/>
      <c r="KJH71"/>
      <c r="KJI71"/>
      <c r="KJJ71"/>
      <c r="KJK71"/>
      <c r="KJL71"/>
      <c r="KJM71"/>
      <c r="KJN71"/>
      <c r="KJO71"/>
      <c r="KJP71"/>
      <c r="KJQ71"/>
      <c r="KJR71"/>
      <c r="KJS71"/>
      <c r="KJT71"/>
      <c r="KJU71"/>
      <c r="KJV71"/>
      <c r="KJW71"/>
      <c r="KJX71"/>
      <c r="KJY71"/>
      <c r="KJZ71"/>
      <c r="KKA71"/>
      <c r="KKB71"/>
      <c r="KKC71"/>
      <c r="KKD71"/>
      <c r="KKE71"/>
      <c r="KKF71"/>
      <c r="KKG71"/>
      <c r="KKH71"/>
      <c r="KKI71"/>
      <c r="KKJ71"/>
      <c r="KKK71"/>
      <c r="KKL71"/>
      <c r="KKM71"/>
      <c r="KKN71"/>
      <c r="KKO71"/>
      <c r="KKP71"/>
      <c r="KKQ71"/>
      <c r="KKR71"/>
      <c r="KKS71"/>
      <c r="KKT71"/>
      <c r="KKU71"/>
      <c r="KKV71"/>
      <c r="KKW71"/>
      <c r="KKX71"/>
      <c r="KKY71"/>
      <c r="KKZ71"/>
      <c r="KLA71"/>
      <c r="KLB71"/>
      <c r="KLC71"/>
      <c r="KLD71"/>
      <c r="KLE71"/>
      <c r="KLF71"/>
      <c r="KLG71"/>
      <c r="KLH71"/>
      <c r="KLI71"/>
      <c r="KLJ71"/>
      <c r="KLK71"/>
      <c r="KLL71"/>
      <c r="KLM71"/>
      <c r="KLN71"/>
      <c r="KLO71"/>
      <c r="KLP71"/>
      <c r="KLQ71"/>
      <c r="KLR71"/>
      <c r="KLS71"/>
      <c r="KLT71"/>
      <c r="KLU71"/>
      <c r="KLV71"/>
      <c r="KLW71"/>
      <c r="KLX71"/>
      <c r="KLY71"/>
      <c r="KLZ71"/>
      <c r="KMA71"/>
      <c r="KMB71"/>
      <c r="KMC71"/>
      <c r="KMD71"/>
      <c r="KME71"/>
      <c r="KMF71"/>
      <c r="KMG71"/>
      <c r="KMH71"/>
      <c r="KMI71"/>
      <c r="KMJ71"/>
      <c r="KMK71"/>
      <c r="KML71"/>
      <c r="KMM71"/>
      <c r="KMN71"/>
      <c r="KMO71"/>
      <c r="KMP71"/>
      <c r="KMQ71"/>
      <c r="KMR71"/>
      <c r="KMS71"/>
      <c r="KMT71"/>
      <c r="KMU71"/>
      <c r="KMV71"/>
      <c r="KMW71"/>
      <c r="KMX71"/>
      <c r="KMY71"/>
      <c r="KMZ71"/>
      <c r="KNA71"/>
      <c r="KNB71"/>
      <c r="KNC71"/>
      <c r="KND71"/>
      <c r="KNE71"/>
      <c r="KNF71"/>
      <c r="KNG71"/>
      <c r="KNH71"/>
      <c r="KNI71"/>
      <c r="KNJ71"/>
      <c r="KNK71"/>
      <c r="KNL71"/>
      <c r="KNM71"/>
      <c r="KNN71"/>
      <c r="KNO71"/>
      <c r="KNP71"/>
      <c r="KNQ71"/>
      <c r="KNR71"/>
      <c r="KNS71"/>
      <c r="KNT71"/>
      <c r="KNU71"/>
      <c r="KNV71"/>
      <c r="KNW71"/>
      <c r="KNX71"/>
      <c r="KNY71"/>
      <c r="KNZ71"/>
      <c r="KOA71"/>
      <c r="KOB71"/>
      <c r="KOC71"/>
      <c r="KOD71"/>
      <c r="KOE71"/>
      <c r="KOF71"/>
      <c r="KOG71"/>
      <c r="KOH71"/>
      <c r="KOI71"/>
      <c r="KOJ71"/>
      <c r="KOK71"/>
      <c r="KOL71"/>
      <c r="KOM71"/>
      <c r="KON71"/>
      <c r="KOO71"/>
      <c r="KOP71"/>
      <c r="KOQ71"/>
      <c r="KOR71"/>
      <c r="KOS71"/>
      <c r="KOT71"/>
      <c r="KOU71"/>
      <c r="KOV71"/>
      <c r="KOW71"/>
      <c r="KOX71"/>
      <c r="KOY71"/>
      <c r="KOZ71"/>
      <c r="KPA71"/>
      <c r="KPB71"/>
      <c r="KPC71"/>
      <c r="KPD71"/>
      <c r="KPE71"/>
      <c r="KPF71"/>
      <c r="KPG71"/>
      <c r="KPH71"/>
      <c r="KPI71"/>
      <c r="KPJ71"/>
      <c r="KPK71"/>
      <c r="KPL71"/>
      <c r="KPM71"/>
      <c r="KPN71"/>
      <c r="KPO71"/>
      <c r="KPP71"/>
      <c r="KPQ71"/>
      <c r="KPR71"/>
      <c r="KPS71"/>
      <c r="KPT71"/>
      <c r="KPU71"/>
      <c r="KPV71"/>
      <c r="KPW71"/>
      <c r="KPX71"/>
      <c r="KPY71"/>
      <c r="KPZ71"/>
      <c r="KQA71"/>
      <c r="KQB71"/>
      <c r="KQC71"/>
      <c r="KQD71"/>
      <c r="KQE71"/>
      <c r="KQF71"/>
      <c r="KQG71"/>
      <c r="KQH71"/>
      <c r="KQI71"/>
      <c r="KQJ71"/>
      <c r="KQK71"/>
      <c r="KQL71"/>
      <c r="KQM71"/>
      <c r="KQN71"/>
      <c r="KQO71"/>
      <c r="KQP71"/>
      <c r="KQQ71"/>
      <c r="KQR71"/>
      <c r="KQS71"/>
      <c r="KQT71"/>
      <c r="KQU71"/>
      <c r="KQV71"/>
      <c r="KQW71"/>
      <c r="KQX71"/>
      <c r="KQY71"/>
      <c r="KQZ71"/>
      <c r="KRA71"/>
      <c r="KRB71"/>
      <c r="KRC71"/>
      <c r="KRD71"/>
      <c r="KRE71"/>
      <c r="KRF71"/>
      <c r="KRG71"/>
      <c r="KRH71"/>
      <c r="KRI71"/>
      <c r="KRJ71"/>
      <c r="KRK71"/>
      <c r="KRL71"/>
      <c r="KRM71"/>
      <c r="KRN71"/>
      <c r="KRO71"/>
      <c r="KRP71"/>
      <c r="KRQ71"/>
      <c r="KRR71"/>
      <c r="KRS71"/>
      <c r="KRT71"/>
      <c r="KRU71"/>
      <c r="KRV71"/>
      <c r="KRW71"/>
      <c r="KRX71"/>
      <c r="KRY71"/>
      <c r="KRZ71"/>
      <c r="KSA71"/>
      <c r="KSB71"/>
      <c r="KSC71"/>
      <c r="KSD71"/>
      <c r="KSE71"/>
      <c r="KSF71"/>
      <c r="KSG71"/>
      <c r="KSH71"/>
      <c r="KSI71"/>
      <c r="KSJ71"/>
      <c r="KSK71"/>
      <c r="KSL71"/>
      <c r="KSM71"/>
      <c r="KSN71"/>
      <c r="KSO71"/>
      <c r="KSP71"/>
      <c r="KSQ71"/>
      <c r="KSR71"/>
      <c r="KSS71"/>
      <c r="KST71"/>
      <c r="KSU71"/>
      <c r="KSV71"/>
      <c r="KSW71"/>
      <c r="KSX71"/>
      <c r="KSY71"/>
      <c r="KSZ71"/>
      <c r="KTA71"/>
      <c r="KTB71"/>
      <c r="KTC71"/>
      <c r="KTD71"/>
      <c r="KTE71"/>
      <c r="KTF71"/>
      <c r="KTG71"/>
      <c r="KTH71"/>
      <c r="KTI71"/>
      <c r="KTJ71"/>
      <c r="KTK71"/>
      <c r="KTL71"/>
      <c r="KTM71"/>
      <c r="KTN71"/>
      <c r="KTO71"/>
      <c r="KTP71"/>
      <c r="KTQ71"/>
      <c r="KTR71"/>
      <c r="KTS71"/>
      <c r="KTT71"/>
      <c r="KTU71"/>
      <c r="KTV71"/>
      <c r="KTW71"/>
      <c r="KTX71"/>
      <c r="KTY71"/>
      <c r="KTZ71"/>
      <c r="KUA71"/>
      <c r="KUB71"/>
      <c r="KUC71"/>
      <c r="KUD71"/>
      <c r="KUE71"/>
      <c r="KUF71"/>
      <c r="KUG71"/>
      <c r="KUH71"/>
      <c r="KUI71"/>
      <c r="KUJ71"/>
      <c r="KUK71"/>
      <c r="KUL71"/>
      <c r="KUM71"/>
      <c r="KUN71"/>
      <c r="KUO71"/>
      <c r="KUP71"/>
      <c r="KUQ71"/>
      <c r="KUR71"/>
      <c r="KUS71"/>
      <c r="KUT71"/>
      <c r="KUU71"/>
      <c r="KUV71"/>
      <c r="KUW71"/>
      <c r="KUX71"/>
      <c r="KUY71"/>
      <c r="KUZ71"/>
      <c r="KVA71"/>
      <c r="KVB71"/>
      <c r="KVC71"/>
      <c r="KVD71"/>
      <c r="KVE71"/>
      <c r="KVF71"/>
      <c r="KVG71"/>
      <c r="KVH71"/>
      <c r="KVI71"/>
      <c r="KVJ71"/>
      <c r="KVK71"/>
      <c r="KVL71"/>
      <c r="KVM71"/>
      <c r="KVN71"/>
      <c r="KVO71"/>
      <c r="KVP71"/>
      <c r="KVQ71"/>
      <c r="KVR71"/>
      <c r="KVS71"/>
      <c r="KVT71"/>
      <c r="KVU71"/>
      <c r="KVV71"/>
      <c r="KVW71"/>
      <c r="KVX71"/>
      <c r="KVY71"/>
      <c r="KVZ71"/>
      <c r="KWA71"/>
      <c r="KWB71"/>
      <c r="KWC71"/>
      <c r="KWD71"/>
      <c r="KWE71"/>
      <c r="KWF71"/>
      <c r="KWG71"/>
      <c r="KWH71"/>
      <c r="KWI71"/>
      <c r="KWJ71"/>
      <c r="KWK71"/>
      <c r="KWL71"/>
      <c r="KWM71"/>
      <c r="KWN71"/>
      <c r="KWO71"/>
      <c r="KWP71"/>
      <c r="KWQ71"/>
      <c r="KWR71"/>
      <c r="KWS71"/>
      <c r="KWT71"/>
      <c r="KWU71"/>
      <c r="KWV71"/>
      <c r="KWW71"/>
      <c r="KWX71"/>
      <c r="KWY71"/>
      <c r="KWZ71"/>
      <c r="KXA71"/>
      <c r="KXB71"/>
      <c r="KXC71"/>
      <c r="KXD71"/>
      <c r="KXE71"/>
      <c r="KXF71"/>
      <c r="KXG71"/>
      <c r="KXH71"/>
      <c r="KXI71"/>
      <c r="KXJ71"/>
      <c r="KXK71"/>
      <c r="KXL71"/>
      <c r="KXM71"/>
      <c r="KXN71"/>
      <c r="KXO71"/>
      <c r="KXP71"/>
      <c r="KXQ71"/>
      <c r="KXR71"/>
      <c r="KXS71"/>
      <c r="KXT71"/>
      <c r="KXU71"/>
      <c r="KXV71"/>
      <c r="KXW71"/>
      <c r="KXX71"/>
      <c r="KXY71"/>
      <c r="KXZ71"/>
      <c r="KYA71"/>
      <c r="KYB71"/>
      <c r="KYC71"/>
      <c r="KYD71"/>
      <c r="KYE71"/>
      <c r="KYF71"/>
      <c r="KYG71"/>
      <c r="KYH71"/>
      <c r="KYI71"/>
      <c r="KYJ71"/>
      <c r="KYK71"/>
      <c r="KYL71"/>
      <c r="KYM71"/>
      <c r="KYN71"/>
      <c r="KYO71"/>
      <c r="KYP71"/>
      <c r="KYQ71"/>
      <c r="KYR71"/>
      <c r="KYS71"/>
      <c r="KYT71"/>
      <c r="KYU71"/>
      <c r="KYV71"/>
      <c r="KYW71"/>
      <c r="KYX71"/>
      <c r="KYY71"/>
      <c r="KYZ71"/>
      <c r="KZA71"/>
      <c r="KZB71"/>
      <c r="KZC71"/>
      <c r="KZD71"/>
      <c r="KZE71"/>
      <c r="KZF71"/>
      <c r="KZG71"/>
      <c r="KZH71"/>
      <c r="KZI71"/>
      <c r="KZJ71"/>
      <c r="KZK71"/>
      <c r="KZL71"/>
      <c r="KZM71"/>
      <c r="KZN71"/>
      <c r="KZO71"/>
      <c r="KZP71"/>
      <c r="KZQ71"/>
      <c r="KZR71"/>
      <c r="KZS71"/>
      <c r="KZT71"/>
      <c r="KZU71"/>
      <c r="KZV71"/>
      <c r="KZW71"/>
      <c r="KZX71"/>
      <c r="KZY71"/>
      <c r="KZZ71"/>
      <c r="LAA71"/>
      <c r="LAB71"/>
      <c r="LAC71"/>
      <c r="LAD71"/>
      <c r="LAE71"/>
      <c r="LAF71"/>
      <c r="LAG71"/>
      <c r="LAH71"/>
      <c r="LAI71"/>
      <c r="LAJ71"/>
      <c r="LAK71"/>
      <c r="LAL71"/>
      <c r="LAM71"/>
      <c r="LAN71"/>
      <c r="LAO71"/>
      <c r="LAP71"/>
      <c r="LAQ71"/>
      <c r="LAR71"/>
      <c r="LAS71"/>
      <c r="LAT71"/>
      <c r="LAU71"/>
      <c r="LAV71"/>
      <c r="LAW71"/>
      <c r="LAX71"/>
      <c r="LAY71"/>
      <c r="LAZ71"/>
      <c r="LBA71"/>
      <c r="LBB71"/>
      <c r="LBC71"/>
      <c r="LBD71"/>
      <c r="LBE71"/>
      <c r="LBF71"/>
      <c r="LBG71"/>
      <c r="LBH71"/>
      <c r="LBI71"/>
      <c r="LBJ71"/>
      <c r="LBK71"/>
      <c r="LBL71"/>
      <c r="LBM71"/>
      <c r="LBN71"/>
      <c r="LBO71"/>
      <c r="LBP71"/>
      <c r="LBQ71"/>
      <c r="LBR71"/>
      <c r="LBS71"/>
      <c r="LBT71"/>
      <c r="LBU71"/>
      <c r="LBV71"/>
      <c r="LBW71"/>
      <c r="LBX71"/>
      <c r="LBY71"/>
      <c r="LBZ71"/>
      <c r="LCA71"/>
      <c r="LCB71"/>
      <c r="LCC71"/>
      <c r="LCD71"/>
      <c r="LCE71"/>
      <c r="LCF71"/>
      <c r="LCG71"/>
      <c r="LCH71"/>
      <c r="LCI71"/>
      <c r="LCJ71"/>
      <c r="LCK71"/>
      <c r="LCL71"/>
      <c r="LCM71"/>
      <c r="LCN71"/>
      <c r="LCO71"/>
      <c r="LCP71"/>
      <c r="LCQ71"/>
      <c r="LCR71"/>
      <c r="LCS71"/>
      <c r="LCT71"/>
      <c r="LCU71"/>
      <c r="LCV71"/>
      <c r="LCW71"/>
      <c r="LCX71"/>
      <c r="LCY71"/>
      <c r="LCZ71"/>
      <c r="LDA71"/>
      <c r="LDB71"/>
      <c r="LDC71"/>
      <c r="LDD71"/>
      <c r="LDE71"/>
      <c r="LDF71"/>
      <c r="LDG71"/>
      <c r="LDH71"/>
      <c r="LDI71"/>
      <c r="LDJ71"/>
      <c r="LDK71"/>
      <c r="LDL71"/>
      <c r="LDM71"/>
      <c r="LDN71"/>
      <c r="LDO71"/>
      <c r="LDP71"/>
      <c r="LDQ71"/>
      <c r="LDR71"/>
      <c r="LDS71"/>
      <c r="LDT71"/>
      <c r="LDU71"/>
      <c r="LDV71"/>
      <c r="LDW71"/>
      <c r="LDX71"/>
      <c r="LDY71"/>
      <c r="LDZ71"/>
      <c r="LEA71"/>
      <c r="LEB71"/>
      <c r="LEC71"/>
      <c r="LED71"/>
      <c r="LEE71"/>
      <c r="LEF71"/>
      <c r="LEG71"/>
      <c r="LEH71"/>
      <c r="LEI71"/>
      <c r="LEJ71"/>
      <c r="LEK71"/>
      <c r="LEL71"/>
      <c r="LEM71"/>
      <c r="LEN71"/>
      <c r="LEO71"/>
      <c r="LEP71"/>
      <c r="LEQ71"/>
      <c r="LER71"/>
      <c r="LES71"/>
      <c r="LET71"/>
      <c r="LEU71"/>
      <c r="LEV71"/>
      <c r="LEW71"/>
      <c r="LEX71"/>
      <c r="LEY71"/>
      <c r="LEZ71"/>
      <c r="LFA71"/>
      <c r="LFB71"/>
      <c r="LFC71"/>
      <c r="LFD71"/>
      <c r="LFE71"/>
      <c r="LFF71"/>
      <c r="LFG71"/>
      <c r="LFH71"/>
      <c r="LFI71"/>
      <c r="LFJ71"/>
      <c r="LFK71"/>
      <c r="LFL71"/>
      <c r="LFM71"/>
      <c r="LFN71"/>
      <c r="LFO71"/>
      <c r="LFP71"/>
      <c r="LFQ71"/>
      <c r="LFR71"/>
      <c r="LFS71"/>
      <c r="LFT71"/>
      <c r="LFU71"/>
      <c r="LFV71"/>
      <c r="LFW71"/>
      <c r="LFX71"/>
      <c r="LFY71"/>
      <c r="LFZ71"/>
      <c r="LGA71"/>
      <c r="LGB71"/>
      <c r="LGC71"/>
      <c r="LGD71"/>
      <c r="LGE71"/>
      <c r="LGF71"/>
      <c r="LGG71"/>
      <c r="LGH71"/>
      <c r="LGI71"/>
      <c r="LGJ71"/>
      <c r="LGK71"/>
      <c r="LGL71"/>
      <c r="LGM71"/>
      <c r="LGN71"/>
      <c r="LGO71"/>
      <c r="LGP71"/>
      <c r="LGQ71"/>
      <c r="LGR71"/>
      <c r="LGS71"/>
      <c r="LGT71"/>
      <c r="LGU71"/>
      <c r="LGV71"/>
      <c r="LGW71"/>
      <c r="LGX71"/>
      <c r="LGY71"/>
      <c r="LGZ71"/>
      <c r="LHA71"/>
      <c r="LHB71"/>
      <c r="LHC71"/>
      <c r="LHD71"/>
      <c r="LHE71"/>
      <c r="LHF71"/>
      <c r="LHG71"/>
      <c r="LHH71"/>
      <c r="LHI71"/>
      <c r="LHJ71"/>
      <c r="LHK71"/>
      <c r="LHL71"/>
      <c r="LHM71"/>
      <c r="LHN71"/>
      <c r="LHO71"/>
      <c r="LHP71"/>
      <c r="LHQ71"/>
      <c r="LHR71"/>
      <c r="LHS71"/>
      <c r="LHT71"/>
      <c r="LHU71"/>
      <c r="LHV71"/>
      <c r="LHW71"/>
      <c r="LHX71"/>
      <c r="LHY71"/>
      <c r="LHZ71"/>
      <c r="LIA71"/>
      <c r="LIB71"/>
      <c r="LIC71"/>
      <c r="LID71"/>
      <c r="LIE71"/>
      <c r="LIF71"/>
      <c r="LIG71"/>
      <c r="LIH71"/>
      <c r="LII71"/>
      <c r="LIJ71"/>
      <c r="LIK71"/>
      <c r="LIL71"/>
      <c r="LIM71"/>
      <c r="LIN71"/>
      <c r="LIO71"/>
      <c r="LIP71"/>
      <c r="LIQ71"/>
      <c r="LIR71"/>
      <c r="LIS71"/>
      <c r="LIT71"/>
      <c r="LIU71"/>
      <c r="LIV71"/>
      <c r="LIW71"/>
      <c r="LIX71"/>
      <c r="LIY71"/>
      <c r="LIZ71"/>
      <c r="LJA71"/>
      <c r="LJB71"/>
      <c r="LJC71"/>
      <c r="LJD71"/>
      <c r="LJE71"/>
      <c r="LJF71"/>
      <c r="LJG71"/>
      <c r="LJH71"/>
      <c r="LJI71"/>
      <c r="LJJ71"/>
      <c r="LJK71"/>
      <c r="LJL71"/>
      <c r="LJM71"/>
      <c r="LJN71"/>
      <c r="LJO71"/>
      <c r="LJP71"/>
      <c r="LJQ71"/>
      <c r="LJR71"/>
      <c r="LJS71"/>
      <c r="LJT71"/>
      <c r="LJU71"/>
      <c r="LJV71"/>
      <c r="LJW71"/>
      <c r="LJX71"/>
      <c r="LJY71"/>
      <c r="LJZ71"/>
      <c r="LKA71"/>
      <c r="LKB71"/>
      <c r="LKC71"/>
      <c r="LKD71"/>
      <c r="LKE71"/>
      <c r="LKF71"/>
      <c r="LKG71"/>
      <c r="LKH71"/>
      <c r="LKI71"/>
      <c r="LKJ71"/>
      <c r="LKK71"/>
      <c r="LKL71"/>
      <c r="LKM71"/>
      <c r="LKN71"/>
      <c r="LKO71"/>
      <c r="LKP71"/>
      <c r="LKQ71"/>
      <c r="LKR71"/>
      <c r="LKS71"/>
      <c r="LKT71"/>
      <c r="LKU71"/>
      <c r="LKV71"/>
      <c r="LKW71"/>
      <c r="LKX71"/>
      <c r="LKY71"/>
      <c r="LKZ71"/>
      <c r="LLA71"/>
      <c r="LLB71"/>
      <c r="LLC71"/>
      <c r="LLD71"/>
      <c r="LLE71"/>
      <c r="LLF71"/>
      <c r="LLG71"/>
      <c r="LLH71"/>
      <c r="LLI71"/>
      <c r="LLJ71"/>
      <c r="LLK71"/>
      <c r="LLL71"/>
      <c r="LLM71"/>
      <c r="LLN71"/>
      <c r="LLO71"/>
      <c r="LLP71"/>
      <c r="LLQ71"/>
      <c r="LLR71"/>
      <c r="LLS71"/>
      <c r="LLT71"/>
      <c r="LLU71"/>
      <c r="LLV71"/>
      <c r="LLW71"/>
      <c r="LLX71"/>
      <c r="LLY71"/>
      <c r="LLZ71"/>
      <c r="LMA71"/>
      <c r="LMB71"/>
      <c r="LMC71"/>
      <c r="LMD71"/>
      <c r="LME71"/>
      <c r="LMF71"/>
      <c r="LMG71"/>
      <c r="LMH71"/>
      <c r="LMI71"/>
      <c r="LMJ71"/>
      <c r="LMK71"/>
      <c r="LML71"/>
      <c r="LMM71"/>
      <c r="LMN71"/>
      <c r="LMO71"/>
      <c r="LMP71"/>
      <c r="LMQ71"/>
      <c r="LMR71"/>
      <c r="LMS71"/>
      <c r="LMT71"/>
      <c r="LMU71"/>
      <c r="LMV71"/>
      <c r="LMW71"/>
      <c r="LMX71"/>
      <c r="LMY71"/>
      <c r="LMZ71"/>
      <c r="LNA71"/>
      <c r="LNB71"/>
      <c r="LNC71"/>
      <c r="LND71"/>
      <c r="LNE71"/>
      <c r="LNF71"/>
      <c r="LNG71"/>
      <c r="LNH71"/>
      <c r="LNI71"/>
      <c r="LNJ71"/>
      <c r="LNK71"/>
      <c r="LNL71"/>
      <c r="LNM71"/>
      <c r="LNN71"/>
      <c r="LNO71"/>
      <c r="LNP71"/>
      <c r="LNQ71"/>
      <c r="LNR71"/>
      <c r="LNS71"/>
      <c r="LNT71"/>
      <c r="LNU71"/>
      <c r="LNV71"/>
      <c r="LNW71"/>
      <c r="LNX71"/>
      <c r="LNY71"/>
      <c r="LNZ71"/>
      <c r="LOA71"/>
      <c r="LOB71"/>
      <c r="LOC71"/>
      <c r="LOD71"/>
      <c r="LOE71"/>
      <c r="LOF71"/>
      <c r="LOG71"/>
      <c r="LOH71"/>
      <c r="LOI71"/>
      <c r="LOJ71"/>
      <c r="LOK71"/>
      <c r="LOL71"/>
      <c r="LOM71"/>
      <c r="LON71"/>
      <c r="LOO71"/>
      <c r="LOP71"/>
      <c r="LOQ71"/>
      <c r="LOR71"/>
      <c r="LOS71"/>
      <c r="LOT71"/>
      <c r="LOU71"/>
      <c r="LOV71"/>
      <c r="LOW71"/>
      <c r="LOX71"/>
      <c r="LOY71"/>
      <c r="LOZ71"/>
      <c r="LPA71"/>
      <c r="LPB71"/>
      <c r="LPC71"/>
      <c r="LPD71"/>
      <c r="LPE71"/>
      <c r="LPF71"/>
      <c r="LPG71"/>
      <c r="LPH71"/>
      <c r="LPI71"/>
      <c r="LPJ71"/>
      <c r="LPK71"/>
      <c r="LPL71"/>
      <c r="LPM71"/>
      <c r="LPN71"/>
      <c r="LPO71"/>
      <c r="LPP71"/>
      <c r="LPQ71"/>
      <c r="LPR71"/>
      <c r="LPS71"/>
      <c r="LPT71"/>
      <c r="LPU71"/>
      <c r="LPV71"/>
      <c r="LPW71"/>
      <c r="LPX71"/>
      <c r="LPY71"/>
      <c r="LPZ71"/>
      <c r="LQA71"/>
      <c r="LQB71"/>
      <c r="LQC71"/>
      <c r="LQD71"/>
      <c r="LQE71"/>
      <c r="LQF71"/>
      <c r="LQG71"/>
      <c r="LQH71"/>
      <c r="LQI71"/>
      <c r="LQJ71"/>
      <c r="LQK71"/>
      <c r="LQL71"/>
      <c r="LQM71"/>
      <c r="LQN71"/>
      <c r="LQO71"/>
      <c r="LQP71"/>
      <c r="LQQ71"/>
      <c r="LQR71"/>
      <c r="LQS71"/>
      <c r="LQT71"/>
      <c r="LQU71"/>
      <c r="LQV71"/>
      <c r="LQW71"/>
      <c r="LQX71"/>
      <c r="LQY71"/>
      <c r="LQZ71"/>
      <c r="LRA71"/>
      <c r="LRB71"/>
      <c r="LRC71"/>
      <c r="LRD71"/>
      <c r="LRE71"/>
      <c r="LRF71"/>
      <c r="LRG71"/>
      <c r="LRH71"/>
      <c r="LRI71"/>
      <c r="LRJ71"/>
      <c r="LRK71"/>
      <c r="LRL71"/>
      <c r="LRM71"/>
      <c r="LRN71"/>
      <c r="LRO71"/>
      <c r="LRP71"/>
      <c r="LRQ71"/>
      <c r="LRR71"/>
      <c r="LRS71"/>
      <c r="LRT71"/>
      <c r="LRU71"/>
      <c r="LRV71"/>
      <c r="LRW71"/>
      <c r="LRX71"/>
      <c r="LRY71"/>
      <c r="LRZ71"/>
      <c r="LSA71"/>
      <c r="LSB71"/>
      <c r="LSC71"/>
      <c r="LSD71"/>
      <c r="LSE71"/>
      <c r="LSF71"/>
      <c r="LSG71"/>
      <c r="LSH71"/>
      <c r="LSI71"/>
      <c r="LSJ71"/>
      <c r="LSK71"/>
      <c r="LSL71"/>
      <c r="LSM71"/>
      <c r="LSN71"/>
      <c r="LSO71"/>
      <c r="LSP71"/>
      <c r="LSQ71"/>
      <c r="LSR71"/>
      <c r="LSS71"/>
      <c r="LST71"/>
      <c r="LSU71"/>
      <c r="LSV71"/>
      <c r="LSW71"/>
      <c r="LSX71"/>
      <c r="LSY71"/>
      <c r="LSZ71"/>
      <c r="LTA71"/>
      <c r="LTB71"/>
      <c r="LTC71"/>
      <c r="LTD71"/>
      <c r="LTE71"/>
      <c r="LTF71"/>
      <c r="LTG71"/>
      <c r="LTH71"/>
      <c r="LTI71"/>
      <c r="LTJ71"/>
      <c r="LTK71"/>
      <c r="LTL71"/>
      <c r="LTM71"/>
      <c r="LTN71"/>
      <c r="LTO71"/>
      <c r="LTP71"/>
      <c r="LTQ71"/>
      <c r="LTR71"/>
      <c r="LTS71"/>
      <c r="LTT71"/>
      <c r="LTU71"/>
      <c r="LTV71"/>
      <c r="LTW71"/>
      <c r="LTX71"/>
      <c r="LTY71"/>
      <c r="LTZ71"/>
      <c r="LUA71"/>
      <c r="LUB71"/>
      <c r="LUC71"/>
      <c r="LUD71"/>
      <c r="LUE71"/>
      <c r="LUF71"/>
      <c r="LUG71"/>
      <c r="LUH71"/>
      <c r="LUI71"/>
      <c r="LUJ71"/>
      <c r="LUK71"/>
      <c r="LUL71"/>
      <c r="LUM71"/>
      <c r="LUN71"/>
      <c r="LUO71"/>
      <c r="LUP71"/>
      <c r="LUQ71"/>
      <c r="LUR71"/>
      <c r="LUS71"/>
      <c r="LUT71"/>
      <c r="LUU71"/>
      <c r="LUV71"/>
      <c r="LUW71"/>
      <c r="LUX71"/>
      <c r="LUY71"/>
      <c r="LUZ71"/>
      <c r="LVA71"/>
      <c r="LVB71"/>
      <c r="LVC71"/>
      <c r="LVD71"/>
      <c r="LVE71"/>
      <c r="LVF71"/>
      <c r="LVG71"/>
      <c r="LVH71"/>
      <c r="LVI71"/>
      <c r="LVJ71"/>
      <c r="LVK71"/>
      <c r="LVL71"/>
      <c r="LVM71"/>
      <c r="LVN71"/>
      <c r="LVO71"/>
      <c r="LVP71"/>
      <c r="LVQ71"/>
      <c r="LVR71"/>
      <c r="LVS71"/>
      <c r="LVT71"/>
      <c r="LVU71"/>
      <c r="LVV71"/>
      <c r="LVW71"/>
      <c r="LVX71"/>
      <c r="LVY71"/>
      <c r="LVZ71"/>
      <c r="LWA71"/>
      <c r="LWB71"/>
      <c r="LWC71"/>
      <c r="LWD71"/>
      <c r="LWE71"/>
      <c r="LWF71"/>
      <c r="LWG71"/>
      <c r="LWH71"/>
      <c r="LWI71"/>
      <c r="LWJ71"/>
      <c r="LWK71"/>
      <c r="LWL71"/>
      <c r="LWM71"/>
      <c r="LWN71"/>
      <c r="LWO71"/>
      <c r="LWP71"/>
      <c r="LWQ71"/>
      <c r="LWR71"/>
      <c r="LWS71"/>
      <c r="LWT71"/>
      <c r="LWU71"/>
      <c r="LWV71"/>
      <c r="LWW71"/>
      <c r="LWX71"/>
      <c r="LWY71"/>
      <c r="LWZ71"/>
      <c r="LXA71"/>
      <c r="LXB71"/>
      <c r="LXC71"/>
      <c r="LXD71"/>
      <c r="LXE71"/>
      <c r="LXF71"/>
      <c r="LXG71"/>
      <c r="LXH71"/>
      <c r="LXI71"/>
      <c r="LXJ71"/>
      <c r="LXK71"/>
      <c r="LXL71"/>
      <c r="LXM71"/>
      <c r="LXN71"/>
      <c r="LXO71"/>
      <c r="LXP71"/>
      <c r="LXQ71"/>
      <c r="LXR71"/>
      <c r="LXS71"/>
      <c r="LXT71"/>
      <c r="LXU71"/>
      <c r="LXV71"/>
      <c r="LXW71"/>
      <c r="LXX71"/>
      <c r="LXY71"/>
      <c r="LXZ71"/>
      <c r="LYA71"/>
      <c r="LYB71"/>
      <c r="LYC71"/>
      <c r="LYD71"/>
      <c r="LYE71"/>
      <c r="LYF71"/>
      <c r="LYG71"/>
      <c r="LYH71"/>
      <c r="LYI71"/>
      <c r="LYJ71"/>
      <c r="LYK71"/>
      <c r="LYL71"/>
      <c r="LYM71"/>
      <c r="LYN71"/>
      <c r="LYO71"/>
      <c r="LYP71"/>
      <c r="LYQ71"/>
      <c r="LYR71"/>
      <c r="LYS71"/>
      <c r="LYT71"/>
      <c r="LYU71"/>
      <c r="LYV71"/>
      <c r="LYW71"/>
      <c r="LYX71"/>
      <c r="LYY71"/>
      <c r="LYZ71"/>
      <c r="LZA71"/>
      <c r="LZB71"/>
      <c r="LZC71"/>
      <c r="LZD71"/>
      <c r="LZE71"/>
      <c r="LZF71"/>
      <c r="LZG71"/>
      <c r="LZH71"/>
      <c r="LZI71"/>
      <c r="LZJ71"/>
      <c r="LZK71"/>
      <c r="LZL71"/>
      <c r="LZM71"/>
      <c r="LZN71"/>
      <c r="LZO71"/>
      <c r="LZP71"/>
      <c r="LZQ71"/>
      <c r="LZR71"/>
      <c r="LZS71"/>
      <c r="LZT71"/>
      <c r="LZU71"/>
      <c r="LZV71"/>
      <c r="LZW71"/>
      <c r="LZX71"/>
      <c r="LZY71"/>
      <c r="LZZ71"/>
      <c r="MAA71"/>
      <c r="MAB71"/>
      <c r="MAC71"/>
      <c r="MAD71"/>
      <c r="MAE71"/>
      <c r="MAF71"/>
      <c r="MAG71"/>
      <c r="MAH71"/>
      <c r="MAI71"/>
      <c r="MAJ71"/>
      <c r="MAK71"/>
      <c r="MAL71"/>
      <c r="MAM71"/>
      <c r="MAN71"/>
      <c r="MAO71"/>
      <c r="MAP71"/>
      <c r="MAQ71"/>
      <c r="MAR71"/>
      <c r="MAS71"/>
      <c r="MAT71"/>
      <c r="MAU71"/>
      <c r="MAV71"/>
      <c r="MAW71"/>
      <c r="MAX71"/>
      <c r="MAY71"/>
      <c r="MAZ71"/>
      <c r="MBA71"/>
      <c r="MBB71"/>
      <c r="MBC71"/>
      <c r="MBD71"/>
      <c r="MBE71"/>
      <c r="MBF71"/>
      <c r="MBG71"/>
      <c r="MBH71"/>
      <c r="MBI71"/>
      <c r="MBJ71"/>
      <c r="MBK71"/>
      <c r="MBL71"/>
      <c r="MBM71"/>
      <c r="MBN71"/>
      <c r="MBO71"/>
      <c r="MBP71"/>
      <c r="MBQ71"/>
      <c r="MBR71"/>
      <c r="MBS71"/>
      <c r="MBT71"/>
      <c r="MBU71"/>
      <c r="MBV71"/>
      <c r="MBW71"/>
      <c r="MBX71"/>
      <c r="MBY71"/>
      <c r="MBZ71"/>
      <c r="MCA71"/>
      <c r="MCB71"/>
      <c r="MCC71"/>
      <c r="MCD71"/>
      <c r="MCE71"/>
      <c r="MCF71"/>
      <c r="MCG71"/>
      <c r="MCH71"/>
      <c r="MCI71"/>
      <c r="MCJ71"/>
      <c r="MCK71"/>
      <c r="MCL71"/>
      <c r="MCM71"/>
      <c r="MCN71"/>
      <c r="MCO71"/>
      <c r="MCP71"/>
      <c r="MCQ71"/>
      <c r="MCR71"/>
      <c r="MCS71"/>
      <c r="MCT71"/>
      <c r="MCU71"/>
      <c r="MCV71"/>
      <c r="MCW71"/>
      <c r="MCX71"/>
      <c r="MCY71"/>
      <c r="MCZ71"/>
      <c r="MDA71"/>
      <c r="MDB71"/>
      <c r="MDC71"/>
      <c r="MDD71"/>
      <c r="MDE71"/>
      <c r="MDF71"/>
      <c r="MDG71"/>
      <c r="MDH71"/>
      <c r="MDI71"/>
      <c r="MDJ71"/>
      <c r="MDK71"/>
      <c r="MDL71"/>
      <c r="MDM71"/>
      <c r="MDN71"/>
      <c r="MDO71"/>
      <c r="MDP71"/>
      <c r="MDQ71"/>
      <c r="MDR71"/>
      <c r="MDS71"/>
      <c r="MDT71"/>
      <c r="MDU71"/>
      <c r="MDV71"/>
      <c r="MDW71"/>
      <c r="MDX71"/>
      <c r="MDY71"/>
      <c r="MDZ71"/>
      <c r="MEA71"/>
      <c r="MEB71"/>
      <c r="MEC71"/>
      <c r="MED71"/>
      <c r="MEE71"/>
      <c r="MEF71"/>
      <c r="MEG71"/>
      <c r="MEH71"/>
      <c r="MEI71"/>
      <c r="MEJ71"/>
      <c r="MEK71"/>
      <c r="MEL71"/>
      <c r="MEM71"/>
      <c r="MEN71"/>
      <c r="MEO71"/>
      <c r="MEP71"/>
      <c r="MEQ71"/>
      <c r="MER71"/>
      <c r="MES71"/>
      <c r="MET71"/>
      <c r="MEU71"/>
      <c r="MEV71"/>
      <c r="MEW71"/>
      <c r="MEX71"/>
      <c r="MEY71"/>
      <c r="MEZ71"/>
      <c r="MFA71"/>
      <c r="MFB71"/>
      <c r="MFC71"/>
      <c r="MFD71"/>
      <c r="MFE71"/>
      <c r="MFF71"/>
      <c r="MFG71"/>
      <c r="MFH71"/>
      <c r="MFI71"/>
      <c r="MFJ71"/>
      <c r="MFK71"/>
      <c r="MFL71"/>
      <c r="MFM71"/>
      <c r="MFN71"/>
      <c r="MFO71"/>
      <c r="MFP71"/>
      <c r="MFQ71"/>
      <c r="MFR71"/>
      <c r="MFS71"/>
      <c r="MFT71"/>
      <c r="MFU71"/>
      <c r="MFV71"/>
      <c r="MFW71"/>
      <c r="MFX71"/>
      <c r="MFY71"/>
      <c r="MFZ71"/>
      <c r="MGA71"/>
      <c r="MGB71"/>
      <c r="MGC71"/>
      <c r="MGD71"/>
      <c r="MGE71"/>
      <c r="MGF71"/>
      <c r="MGG71"/>
      <c r="MGH71"/>
      <c r="MGI71"/>
      <c r="MGJ71"/>
      <c r="MGK71"/>
      <c r="MGL71"/>
      <c r="MGM71"/>
      <c r="MGN71"/>
      <c r="MGO71"/>
      <c r="MGP71"/>
      <c r="MGQ71"/>
      <c r="MGR71"/>
      <c r="MGS71"/>
      <c r="MGT71"/>
      <c r="MGU71"/>
      <c r="MGV71"/>
      <c r="MGW71"/>
      <c r="MGX71"/>
      <c r="MGY71"/>
      <c r="MGZ71"/>
      <c r="MHA71"/>
      <c r="MHB71"/>
      <c r="MHC71"/>
      <c r="MHD71"/>
      <c r="MHE71"/>
      <c r="MHF71"/>
      <c r="MHG71"/>
      <c r="MHH71"/>
      <c r="MHI71"/>
      <c r="MHJ71"/>
      <c r="MHK71"/>
      <c r="MHL71"/>
      <c r="MHM71"/>
      <c r="MHN71"/>
      <c r="MHO71"/>
      <c r="MHP71"/>
      <c r="MHQ71"/>
      <c r="MHR71"/>
      <c r="MHS71"/>
      <c r="MHT71"/>
      <c r="MHU71"/>
      <c r="MHV71"/>
      <c r="MHW71"/>
      <c r="MHX71"/>
      <c r="MHY71"/>
      <c r="MHZ71"/>
      <c r="MIA71"/>
      <c r="MIB71"/>
      <c r="MIC71"/>
      <c r="MID71"/>
      <c r="MIE71"/>
      <c r="MIF71"/>
      <c r="MIG71"/>
      <c r="MIH71"/>
      <c r="MII71"/>
      <c r="MIJ71"/>
      <c r="MIK71"/>
      <c r="MIL71"/>
      <c r="MIM71"/>
      <c r="MIN71"/>
      <c r="MIO71"/>
      <c r="MIP71"/>
      <c r="MIQ71"/>
      <c r="MIR71"/>
      <c r="MIS71"/>
      <c r="MIT71"/>
      <c r="MIU71"/>
      <c r="MIV71"/>
      <c r="MIW71"/>
      <c r="MIX71"/>
      <c r="MIY71"/>
      <c r="MIZ71"/>
      <c r="MJA71"/>
      <c r="MJB71"/>
      <c r="MJC71"/>
      <c r="MJD71"/>
      <c r="MJE71"/>
      <c r="MJF71"/>
      <c r="MJG71"/>
      <c r="MJH71"/>
      <c r="MJI71"/>
      <c r="MJJ71"/>
      <c r="MJK71"/>
      <c r="MJL71"/>
      <c r="MJM71"/>
      <c r="MJN71"/>
      <c r="MJO71"/>
      <c r="MJP71"/>
      <c r="MJQ71"/>
      <c r="MJR71"/>
      <c r="MJS71"/>
      <c r="MJT71"/>
      <c r="MJU71"/>
      <c r="MJV71"/>
      <c r="MJW71"/>
      <c r="MJX71"/>
      <c r="MJY71"/>
      <c r="MJZ71"/>
      <c r="MKA71"/>
      <c r="MKB71"/>
      <c r="MKC71"/>
      <c r="MKD71"/>
      <c r="MKE71"/>
      <c r="MKF71"/>
      <c r="MKG71"/>
      <c r="MKH71"/>
      <c r="MKI71"/>
      <c r="MKJ71"/>
      <c r="MKK71"/>
      <c r="MKL71"/>
      <c r="MKM71"/>
      <c r="MKN71"/>
      <c r="MKO71"/>
      <c r="MKP71"/>
      <c r="MKQ71"/>
      <c r="MKR71"/>
      <c r="MKS71"/>
      <c r="MKT71"/>
      <c r="MKU71"/>
      <c r="MKV71"/>
      <c r="MKW71"/>
      <c r="MKX71"/>
      <c r="MKY71"/>
      <c r="MKZ71"/>
      <c r="MLA71"/>
      <c r="MLB71"/>
      <c r="MLC71"/>
      <c r="MLD71"/>
      <c r="MLE71"/>
      <c r="MLF71"/>
      <c r="MLG71"/>
      <c r="MLH71"/>
      <c r="MLI71"/>
      <c r="MLJ71"/>
      <c r="MLK71"/>
      <c r="MLL71"/>
      <c r="MLM71"/>
      <c r="MLN71"/>
      <c r="MLO71"/>
      <c r="MLP71"/>
      <c r="MLQ71"/>
      <c r="MLR71"/>
      <c r="MLS71"/>
      <c r="MLT71"/>
      <c r="MLU71"/>
      <c r="MLV71"/>
      <c r="MLW71"/>
      <c r="MLX71"/>
      <c r="MLY71"/>
      <c r="MLZ71"/>
      <c r="MMA71"/>
      <c r="MMB71"/>
      <c r="MMC71"/>
      <c r="MMD71"/>
      <c r="MME71"/>
      <c r="MMF71"/>
      <c r="MMG71"/>
      <c r="MMH71"/>
      <c r="MMI71"/>
      <c r="MMJ71"/>
      <c r="MMK71"/>
      <c r="MML71"/>
      <c r="MMM71"/>
      <c r="MMN71"/>
      <c r="MMO71"/>
      <c r="MMP71"/>
      <c r="MMQ71"/>
      <c r="MMR71"/>
      <c r="MMS71"/>
      <c r="MMT71"/>
      <c r="MMU71"/>
      <c r="MMV71"/>
      <c r="MMW71"/>
      <c r="MMX71"/>
      <c r="MMY71"/>
      <c r="MMZ71"/>
      <c r="MNA71"/>
      <c r="MNB71"/>
      <c r="MNC71"/>
      <c r="MND71"/>
      <c r="MNE71"/>
      <c r="MNF71"/>
      <c r="MNG71"/>
      <c r="MNH71"/>
      <c r="MNI71"/>
      <c r="MNJ71"/>
      <c r="MNK71"/>
      <c r="MNL71"/>
      <c r="MNM71"/>
      <c r="MNN71"/>
      <c r="MNO71"/>
      <c r="MNP71"/>
      <c r="MNQ71"/>
      <c r="MNR71"/>
      <c r="MNS71"/>
      <c r="MNT71"/>
      <c r="MNU71"/>
      <c r="MNV71"/>
      <c r="MNW71"/>
      <c r="MNX71"/>
      <c r="MNY71"/>
      <c r="MNZ71"/>
      <c r="MOA71"/>
      <c r="MOB71"/>
      <c r="MOC71"/>
      <c r="MOD71"/>
      <c r="MOE71"/>
      <c r="MOF71"/>
      <c r="MOG71"/>
      <c r="MOH71"/>
      <c r="MOI71"/>
      <c r="MOJ71"/>
      <c r="MOK71"/>
      <c r="MOL71"/>
      <c r="MOM71"/>
      <c r="MON71"/>
      <c r="MOO71"/>
      <c r="MOP71"/>
      <c r="MOQ71"/>
      <c r="MOR71"/>
      <c r="MOS71"/>
      <c r="MOT71"/>
      <c r="MOU71"/>
      <c r="MOV71"/>
      <c r="MOW71"/>
      <c r="MOX71"/>
      <c r="MOY71"/>
      <c r="MOZ71"/>
      <c r="MPA71"/>
      <c r="MPB71"/>
      <c r="MPC71"/>
      <c r="MPD71"/>
      <c r="MPE71"/>
      <c r="MPF71"/>
      <c r="MPG71"/>
      <c r="MPH71"/>
      <c r="MPI71"/>
      <c r="MPJ71"/>
      <c r="MPK71"/>
      <c r="MPL71"/>
      <c r="MPM71"/>
      <c r="MPN71"/>
      <c r="MPO71"/>
      <c r="MPP71"/>
      <c r="MPQ71"/>
      <c r="MPR71"/>
      <c r="MPS71"/>
      <c r="MPT71"/>
      <c r="MPU71"/>
      <c r="MPV71"/>
      <c r="MPW71"/>
      <c r="MPX71"/>
      <c r="MPY71"/>
      <c r="MPZ71"/>
      <c r="MQA71"/>
      <c r="MQB71"/>
      <c r="MQC71"/>
      <c r="MQD71"/>
      <c r="MQE71"/>
      <c r="MQF71"/>
      <c r="MQG71"/>
      <c r="MQH71"/>
      <c r="MQI71"/>
      <c r="MQJ71"/>
      <c r="MQK71"/>
      <c r="MQL71"/>
      <c r="MQM71"/>
      <c r="MQN71"/>
      <c r="MQO71"/>
      <c r="MQP71"/>
      <c r="MQQ71"/>
      <c r="MQR71"/>
      <c r="MQS71"/>
      <c r="MQT71"/>
      <c r="MQU71"/>
      <c r="MQV71"/>
      <c r="MQW71"/>
      <c r="MQX71"/>
      <c r="MQY71"/>
      <c r="MQZ71"/>
      <c r="MRA71"/>
      <c r="MRB71"/>
      <c r="MRC71"/>
      <c r="MRD71"/>
      <c r="MRE71"/>
      <c r="MRF71"/>
      <c r="MRG71"/>
      <c r="MRH71"/>
      <c r="MRI71"/>
      <c r="MRJ71"/>
      <c r="MRK71"/>
      <c r="MRL71"/>
      <c r="MRM71"/>
      <c r="MRN71"/>
      <c r="MRO71"/>
      <c r="MRP71"/>
      <c r="MRQ71"/>
      <c r="MRR71"/>
      <c r="MRS71"/>
      <c r="MRT71"/>
      <c r="MRU71"/>
      <c r="MRV71"/>
      <c r="MRW71"/>
      <c r="MRX71"/>
      <c r="MRY71"/>
      <c r="MRZ71"/>
      <c r="MSA71"/>
      <c r="MSB71"/>
      <c r="MSC71"/>
      <c r="MSD71"/>
      <c r="MSE71"/>
      <c r="MSF71"/>
      <c r="MSG71"/>
      <c r="MSH71"/>
      <c r="MSI71"/>
      <c r="MSJ71"/>
      <c r="MSK71"/>
      <c r="MSL71"/>
      <c r="MSM71"/>
      <c r="MSN71"/>
      <c r="MSO71"/>
      <c r="MSP71"/>
      <c r="MSQ71"/>
      <c r="MSR71"/>
      <c r="MSS71"/>
      <c r="MST71"/>
      <c r="MSU71"/>
      <c r="MSV71"/>
      <c r="MSW71"/>
      <c r="MSX71"/>
      <c r="MSY71"/>
      <c r="MSZ71"/>
      <c r="MTA71"/>
      <c r="MTB71"/>
      <c r="MTC71"/>
      <c r="MTD71"/>
      <c r="MTE71"/>
      <c r="MTF71"/>
      <c r="MTG71"/>
      <c r="MTH71"/>
      <c r="MTI71"/>
      <c r="MTJ71"/>
      <c r="MTK71"/>
      <c r="MTL71"/>
      <c r="MTM71"/>
      <c r="MTN71"/>
      <c r="MTO71"/>
      <c r="MTP71"/>
      <c r="MTQ71"/>
      <c r="MTR71"/>
      <c r="MTS71"/>
      <c r="MTT71"/>
      <c r="MTU71"/>
      <c r="MTV71"/>
      <c r="MTW71"/>
      <c r="MTX71"/>
      <c r="MTY71"/>
      <c r="MTZ71"/>
      <c r="MUA71"/>
      <c r="MUB71"/>
      <c r="MUC71"/>
      <c r="MUD71"/>
      <c r="MUE71"/>
      <c r="MUF71"/>
      <c r="MUG71"/>
      <c r="MUH71"/>
      <c r="MUI71"/>
      <c r="MUJ71"/>
      <c r="MUK71"/>
      <c r="MUL71"/>
      <c r="MUM71"/>
      <c r="MUN71"/>
      <c r="MUO71"/>
      <c r="MUP71"/>
      <c r="MUQ71"/>
      <c r="MUR71"/>
      <c r="MUS71"/>
      <c r="MUT71"/>
      <c r="MUU71"/>
      <c r="MUV71"/>
      <c r="MUW71"/>
      <c r="MUX71"/>
      <c r="MUY71"/>
      <c r="MUZ71"/>
      <c r="MVA71"/>
      <c r="MVB71"/>
      <c r="MVC71"/>
      <c r="MVD71"/>
      <c r="MVE71"/>
      <c r="MVF71"/>
      <c r="MVG71"/>
      <c r="MVH71"/>
      <c r="MVI71"/>
      <c r="MVJ71"/>
      <c r="MVK71"/>
      <c r="MVL71"/>
      <c r="MVM71"/>
      <c r="MVN71"/>
      <c r="MVO71"/>
      <c r="MVP71"/>
      <c r="MVQ71"/>
      <c r="MVR71"/>
      <c r="MVS71"/>
      <c r="MVT71"/>
      <c r="MVU71"/>
      <c r="MVV71"/>
      <c r="MVW71"/>
      <c r="MVX71"/>
      <c r="MVY71"/>
      <c r="MVZ71"/>
      <c r="MWA71"/>
      <c r="MWB71"/>
      <c r="MWC71"/>
      <c r="MWD71"/>
      <c r="MWE71"/>
      <c r="MWF71"/>
      <c r="MWG71"/>
      <c r="MWH71"/>
      <c r="MWI71"/>
      <c r="MWJ71"/>
      <c r="MWK71"/>
      <c r="MWL71"/>
      <c r="MWM71"/>
      <c r="MWN71"/>
      <c r="MWO71"/>
      <c r="MWP71"/>
      <c r="MWQ71"/>
      <c r="MWR71"/>
      <c r="MWS71"/>
      <c r="MWT71"/>
      <c r="MWU71"/>
      <c r="MWV71"/>
      <c r="MWW71"/>
      <c r="MWX71"/>
      <c r="MWY71"/>
      <c r="MWZ71"/>
      <c r="MXA71"/>
      <c r="MXB71"/>
      <c r="MXC71"/>
      <c r="MXD71"/>
      <c r="MXE71"/>
      <c r="MXF71"/>
      <c r="MXG71"/>
      <c r="MXH71"/>
      <c r="MXI71"/>
      <c r="MXJ71"/>
      <c r="MXK71"/>
      <c r="MXL71"/>
      <c r="MXM71"/>
      <c r="MXN71"/>
      <c r="MXO71"/>
      <c r="MXP71"/>
      <c r="MXQ71"/>
      <c r="MXR71"/>
      <c r="MXS71"/>
      <c r="MXT71"/>
      <c r="MXU71"/>
      <c r="MXV71"/>
      <c r="MXW71"/>
      <c r="MXX71"/>
      <c r="MXY71"/>
      <c r="MXZ71"/>
      <c r="MYA71"/>
      <c r="MYB71"/>
      <c r="MYC71"/>
      <c r="MYD71"/>
      <c r="MYE71"/>
      <c r="MYF71"/>
      <c r="MYG71"/>
      <c r="MYH71"/>
      <c r="MYI71"/>
      <c r="MYJ71"/>
      <c r="MYK71"/>
      <c r="MYL71"/>
      <c r="MYM71"/>
      <c r="MYN71"/>
      <c r="MYO71"/>
      <c r="MYP71"/>
      <c r="MYQ71"/>
      <c r="MYR71"/>
      <c r="MYS71"/>
      <c r="MYT71"/>
      <c r="MYU71"/>
      <c r="MYV71"/>
      <c r="MYW71"/>
      <c r="MYX71"/>
      <c r="MYY71"/>
      <c r="MYZ71"/>
      <c r="MZA71"/>
      <c r="MZB71"/>
      <c r="MZC71"/>
      <c r="MZD71"/>
      <c r="MZE71"/>
      <c r="MZF71"/>
      <c r="MZG71"/>
      <c r="MZH71"/>
      <c r="MZI71"/>
      <c r="MZJ71"/>
      <c r="MZK71"/>
      <c r="MZL71"/>
      <c r="MZM71"/>
      <c r="MZN71"/>
      <c r="MZO71"/>
      <c r="MZP71"/>
      <c r="MZQ71"/>
      <c r="MZR71"/>
      <c r="MZS71"/>
      <c r="MZT71"/>
      <c r="MZU71"/>
      <c r="MZV71"/>
      <c r="MZW71"/>
      <c r="MZX71"/>
      <c r="MZY71"/>
      <c r="MZZ71"/>
      <c r="NAA71"/>
      <c r="NAB71"/>
      <c r="NAC71"/>
      <c r="NAD71"/>
      <c r="NAE71"/>
      <c r="NAF71"/>
      <c r="NAG71"/>
      <c r="NAH71"/>
      <c r="NAI71"/>
      <c r="NAJ71"/>
      <c r="NAK71"/>
      <c r="NAL71"/>
      <c r="NAM71"/>
      <c r="NAN71"/>
      <c r="NAO71"/>
      <c r="NAP71"/>
      <c r="NAQ71"/>
      <c r="NAR71"/>
      <c r="NAS71"/>
      <c r="NAT71"/>
      <c r="NAU71"/>
      <c r="NAV71"/>
      <c r="NAW71"/>
      <c r="NAX71"/>
      <c r="NAY71"/>
      <c r="NAZ71"/>
      <c r="NBA71"/>
      <c r="NBB71"/>
      <c r="NBC71"/>
      <c r="NBD71"/>
      <c r="NBE71"/>
      <c r="NBF71"/>
      <c r="NBG71"/>
      <c r="NBH71"/>
      <c r="NBI71"/>
      <c r="NBJ71"/>
      <c r="NBK71"/>
      <c r="NBL71"/>
      <c r="NBM71"/>
      <c r="NBN71"/>
      <c r="NBO71"/>
      <c r="NBP71"/>
      <c r="NBQ71"/>
      <c r="NBR71"/>
      <c r="NBS71"/>
      <c r="NBT71"/>
      <c r="NBU71"/>
      <c r="NBV71"/>
      <c r="NBW71"/>
      <c r="NBX71"/>
      <c r="NBY71"/>
      <c r="NBZ71"/>
      <c r="NCA71"/>
      <c r="NCB71"/>
      <c r="NCC71"/>
      <c r="NCD71"/>
      <c r="NCE71"/>
      <c r="NCF71"/>
      <c r="NCG71"/>
      <c r="NCH71"/>
      <c r="NCI71"/>
      <c r="NCJ71"/>
      <c r="NCK71"/>
      <c r="NCL71"/>
      <c r="NCM71"/>
      <c r="NCN71"/>
      <c r="NCO71"/>
      <c r="NCP71"/>
      <c r="NCQ71"/>
      <c r="NCR71"/>
      <c r="NCS71"/>
      <c r="NCT71"/>
      <c r="NCU71"/>
      <c r="NCV71"/>
      <c r="NCW71"/>
      <c r="NCX71"/>
      <c r="NCY71"/>
      <c r="NCZ71"/>
      <c r="NDA71"/>
      <c r="NDB71"/>
      <c r="NDC71"/>
      <c r="NDD71"/>
      <c r="NDE71"/>
      <c r="NDF71"/>
      <c r="NDG71"/>
      <c r="NDH71"/>
      <c r="NDI71"/>
      <c r="NDJ71"/>
      <c r="NDK71"/>
      <c r="NDL71"/>
      <c r="NDM71"/>
      <c r="NDN71"/>
      <c r="NDO71"/>
      <c r="NDP71"/>
      <c r="NDQ71"/>
      <c r="NDR71"/>
      <c r="NDS71"/>
      <c r="NDT71"/>
      <c r="NDU71"/>
      <c r="NDV71"/>
      <c r="NDW71"/>
      <c r="NDX71"/>
      <c r="NDY71"/>
      <c r="NDZ71"/>
      <c r="NEA71"/>
      <c r="NEB71"/>
      <c r="NEC71"/>
      <c r="NED71"/>
      <c r="NEE71"/>
      <c r="NEF71"/>
      <c r="NEG71"/>
      <c r="NEH71"/>
      <c r="NEI71"/>
      <c r="NEJ71"/>
      <c r="NEK71"/>
      <c r="NEL71"/>
      <c r="NEM71"/>
      <c r="NEN71"/>
      <c r="NEO71"/>
      <c r="NEP71"/>
      <c r="NEQ71"/>
      <c r="NER71"/>
      <c r="NES71"/>
      <c r="NET71"/>
      <c r="NEU71"/>
      <c r="NEV71"/>
      <c r="NEW71"/>
      <c r="NEX71"/>
      <c r="NEY71"/>
      <c r="NEZ71"/>
      <c r="NFA71"/>
      <c r="NFB71"/>
      <c r="NFC71"/>
      <c r="NFD71"/>
      <c r="NFE71"/>
      <c r="NFF71"/>
      <c r="NFG71"/>
      <c r="NFH71"/>
      <c r="NFI71"/>
      <c r="NFJ71"/>
      <c r="NFK71"/>
      <c r="NFL71"/>
      <c r="NFM71"/>
      <c r="NFN71"/>
      <c r="NFO71"/>
      <c r="NFP71"/>
      <c r="NFQ71"/>
      <c r="NFR71"/>
      <c r="NFS71"/>
      <c r="NFT71"/>
      <c r="NFU71"/>
      <c r="NFV71"/>
      <c r="NFW71"/>
      <c r="NFX71"/>
      <c r="NFY71"/>
      <c r="NFZ71"/>
      <c r="NGA71"/>
      <c r="NGB71"/>
      <c r="NGC71"/>
      <c r="NGD71"/>
      <c r="NGE71"/>
      <c r="NGF71"/>
      <c r="NGG71"/>
      <c r="NGH71"/>
      <c r="NGI71"/>
      <c r="NGJ71"/>
      <c r="NGK71"/>
      <c r="NGL71"/>
      <c r="NGM71"/>
      <c r="NGN71"/>
      <c r="NGO71"/>
      <c r="NGP71"/>
      <c r="NGQ71"/>
      <c r="NGR71"/>
      <c r="NGS71"/>
      <c r="NGT71"/>
      <c r="NGU71"/>
      <c r="NGV71"/>
      <c r="NGW71"/>
      <c r="NGX71"/>
      <c r="NGY71"/>
      <c r="NGZ71"/>
      <c r="NHA71"/>
      <c r="NHB71"/>
      <c r="NHC71"/>
      <c r="NHD71"/>
      <c r="NHE71"/>
      <c r="NHF71"/>
      <c r="NHG71"/>
      <c r="NHH71"/>
      <c r="NHI71"/>
      <c r="NHJ71"/>
      <c r="NHK71"/>
      <c r="NHL71"/>
      <c r="NHM71"/>
      <c r="NHN71"/>
      <c r="NHO71"/>
      <c r="NHP71"/>
      <c r="NHQ71"/>
      <c r="NHR71"/>
      <c r="NHS71"/>
      <c r="NHT71"/>
      <c r="NHU71"/>
      <c r="NHV71"/>
      <c r="NHW71"/>
      <c r="NHX71"/>
      <c r="NHY71"/>
      <c r="NHZ71"/>
      <c r="NIA71"/>
      <c r="NIB71"/>
      <c r="NIC71"/>
      <c r="NID71"/>
      <c r="NIE71"/>
      <c r="NIF71"/>
      <c r="NIG71"/>
      <c r="NIH71"/>
      <c r="NII71"/>
      <c r="NIJ71"/>
      <c r="NIK71"/>
      <c r="NIL71"/>
      <c r="NIM71"/>
      <c r="NIN71"/>
      <c r="NIO71"/>
      <c r="NIP71"/>
      <c r="NIQ71"/>
      <c r="NIR71"/>
      <c r="NIS71"/>
      <c r="NIT71"/>
      <c r="NIU71"/>
      <c r="NIV71"/>
      <c r="NIW71"/>
      <c r="NIX71"/>
      <c r="NIY71"/>
      <c r="NIZ71"/>
      <c r="NJA71"/>
      <c r="NJB71"/>
      <c r="NJC71"/>
      <c r="NJD71"/>
      <c r="NJE71"/>
      <c r="NJF71"/>
      <c r="NJG71"/>
      <c r="NJH71"/>
      <c r="NJI71"/>
      <c r="NJJ71"/>
      <c r="NJK71"/>
      <c r="NJL71"/>
      <c r="NJM71"/>
      <c r="NJN71"/>
      <c r="NJO71"/>
      <c r="NJP71"/>
      <c r="NJQ71"/>
      <c r="NJR71"/>
      <c r="NJS71"/>
      <c r="NJT71"/>
      <c r="NJU71"/>
      <c r="NJV71"/>
      <c r="NJW71"/>
      <c r="NJX71"/>
      <c r="NJY71"/>
      <c r="NJZ71"/>
      <c r="NKA71"/>
      <c r="NKB71"/>
      <c r="NKC71"/>
      <c r="NKD71"/>
      <c r="NKE71"/>
      <c r="NKF71"/>
      <c r="NKG71"/>
      <c r="NKH71"/>
      <c r="NKI71"/>
      <c r="NKJ71"/>
      <c r="NKK71"/>
      <c r="NKL71"/>
      <c r="NKM71"/>
      <c r="NKN71"/>
      <c r="NKO71"/>
      <c r="NKP71"/>
      <c r="NKQ71"/>
      <c r="NKR71"/>
      <c r="NKS71"/>
      <c r="NKT71"/>
      <c r="NKU71"/>
      <c r="NKV71"/>
      <c r="NKW71"/>
      <c r="NKX71"/>
      <c r="NKY71"/>
      <c r="NKZ71"/>
      <c r="NLA71"/>
      <c r="NLB71"/>
      <c r="NLC71"/>
      <c r="NLD71"/>
      <c r="NLE71"/>
      <c r="NLF71"/>
      <c r="NLG71"/>
      <c r="NLH71"/>
      <c r="NLI71"/>
      <c r="NLJ71"/>
      <c r="NLK71"/>
      <c r="NLL71"/>
      <c r="NLM71"/>
      <c r="NLN71"/>
      <c r="NLO71"/>
      <c r="NLP71"/>
      <c r="NLQ71"/>
      <c r="NLR71"/>
      <c r="NLS71"/>
      <c r="NLT71"/>
      <c r="NLU71"/>
      <c r="NLV71"/>
      <c r="NLW71"/>
      <c r="NLX71"/>
      <c r="NLY71"/>
      <c r="NLZ71"/>
      <c r="NMA71"/>
      <c r="NMB71"/>
      <c r="NMC71"/>
      <c r="NMD71"/>
      <c r="NME71"/>
      <c r="NMF71"/>
      <c r="NMG71"/>
      <c r="NMH71"/>
      <c r="NMI71"/>
      <c r="NMJ71"/>
      <c r="NMK71"/>
      <c r="NML71"/>
      <c r="NMM71"/>
      <c r="NMN71"/>
      <c r="NMO71"/>
      <c r="NMP71"/>
      <c r="NMQ71"/>
      <c r="NMR71"/>
      <c r="NMS71"/>
      <c r="NMT71"/>
      <c r="NMU71"/>
      <c r="NMV71"/>
      <c r="NMW71"/>
      <c r="NMX71"/>
      <c r="NMY71"/>
      <c r="NMZ71"/>
      <c r="NNA71"/>
      <c r="NNB71"/>
      <c r="NNC71"/>
      <c r="NND71"/>
      <c r="NNE71"/>
      <c r="NNF71"/>
      <c r="NNG71"/>
      <c r="NNH71"/>
      <c r="NNI71"/>
      <c r="NNJ71"/>
      <c r="NNK71"/>
      <c r="NNL71"/>
      <c r="NNM71"/>
      <c r="NNN71"/>
      <c r="NNO71"/>
      <c r="NNP71"/>
      <c r="NNQ71"/>
      <c r="NNR71"/>
      <c r="NNS71"/>
      <c r="NNT71"/>
      <c r="NNU71"/>
      <c r="NNV71"/>
      <c r="NNW71"/>
      <c r="NNX71"/>
      <c r="NNY71"/>
      <c r="NNZ71"/>
      <c r="NOA71"/>
      <c r="NOB71"/>
      <c r="NOC71"/>
      <c r="NOD71"/>
      <c r="NOE71"/>
      <c r="NOF71"/>
      <c r="NOG71"/>
      <c r="NOH71"/>
      <c r="NOI71"/>
      <c r="NOJ71"/>
      <c r="NOK71"/>
      <c r="NOL71"/>
      <c r="NOM71"/>
      <c r="NON71"/>
      <c r="NOO71"/>
      <c r="NOP71"/>
      <c r="NOQ71"/>
      <c r="NOR71"/>
      <c r="NOS71"/>
      <c r="NOT71"/>
      <c r="NOU71"/>
      <c r="NOV71"/>
      <c r="NOW71"/>
      <c r="NOX71"/>
      <c r="NOY71"/>
      <c r="NOZ71"/>
      <c r="NPA71"/>
      <c r="NPB71"/>
      <c r="NPC71"/>
      <c r="NPD71"/>
      <c r="NPE71"/>
      <c r="NPF71"/>
      <c r="NPG71"/>
      <c r="NPH71"/>
      <c r="NPI71"/>
      <c r="NPJ71"/>
      <c r="NPK71"/>
      <c r="NPL71"/>
      <c r="NPM71"/>
      <c r="NPN71"/>
      <c r="NPO71"/>
      <c r="NPP71"/>
      <c r="NPQ71"/>
      <c r="NPR71"/>
      <c r="NPS71"/>
      <c r="NPT71"/>
      <c r="NPU71"/>
      <c r="NPV71"/>
      <c r="NPW71"/>
      <c r="NPX71"/>
      <c r="NPY71"/>
      <c r="NPZ71"/>
      <c r="NQA71"/>
      <c r="NQB71"/>
      <c r="NQC71"/>
      <c r="NQD71"/>
      <c r="NQE71"/>
      <c r="NQF71"/>
      <c r="NQG71"/>
      <c r="NQH71"/>
      <c r="NQI71"/>
      <c r="NQJ71"/>
      <c r="NQK71"/>
      <c r="NQL71"/>
      <c r="NQM71"/>
      <c r="NQN71"/>
      <c r="NQO71"/>
      <c r="NQP71"/>
      <c r="NQQ71"/>
      <c r="NQR71"/>
      <c r="NQS71"/>
      <c r="NQT71"/>
      <c r="NQU71"/>
      <c r="NQV71"/>
      <c r="NQW71"/>
      <c r="NQX71"/>
      <c r="NQY71"/>
      <c r="NQZ71"/>
      <c r="NRA71"/>
      <c r="NRB71"/>
      <c r="NRC71"/>
      <c r="NRD71"/>
      <c r="NRE71"/>
      <c r="NRF71"/>
      <c r="NRG71"/>
      <c r="NRH71"/>
      <c r="NRI71"/>
    </row>
    <row r="72" spans="1:9941" s="54" customFormat="1" ht="12.2" customHeight="1" thickBot="1" x14ac:dyDescent="0.25">
      <c r="A72" s="61" t="s">
        <v>21</v>
      </c>
      <c r="B72" s="430" t="s">
        <v>609</v>
      </c>
      <c r="C72" s="110">
        <f>SUM(C73:C75)</f>
        <v>1013629000</v>
      </c>
      <c r="D72" s="268">
        <f t="shared" ref="D72:K72" si="20">SUM(D73:D75)</f>
        <v>1482574500</v>
      </c>
      <c r="E72" s="692">
        <f t="shared" si="20"/>
        <v>1482574500</v>
      </c>
      <c r="F72" s="692">
        <f t="shared" si="20"/>
        <v>1279185500</v>
      </c>
      <c r="G72" s="692">
        <f t="shared" si="20"/>
        <v>1279185500</v>
      </c>
      <c r="H72" s="28">
        <f t="shared" si="2"/>
        <v>0</v>
      </c>
      <c r="I72" s="758">
        <f t="shared" si="20"/>
        <v>0</v>
      </c>
      <c r="J72" s="28">
        <f t="shared" si="20"/>
        <v>0</v>
      </c>
      <c r="K72" s="28">
        <f t="shared" si="20"/>
        <v>0</v>
      </c>
      <c r="L72" s="28" t="e">
        <f t="shared" ref="L72" si="21">SUM(L73:L75)</f>
        <v>#DIV/0!</v>
      </c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  <c r="RG72"/>
      <c r="RH72"/>
      <c r="RI72"/>
      <c r="RJ72"/>
      <c r="RK72"/>
      <c r="RL72"/>
      <c r="RM72"/>
      <c r="RN72"/>
      <c r="RO72"/>
      <c r="RP72"/>
      <c r="RQ72"/>
      <c r="RR72"/>
      <c r="RS72"/>
      <c r="RT72"/>
      <c r="RU72"/>
      <c r="RV72"/>
      <c r="RW72"/>
      <c r="RX72"/>
      <c r="RY72"/>
      <c r="RZ72"/>
      <c r="SA72"/>
      <c r="SB72"/>
      <c r="SC72"/>
      <c r="SD72"/>
      <c r="SE72"/>
      <c r="SF72"/>
      <c r="SG72"/>
      <c r="SH72"/>
      <c r="SI72"/>
      <c r="SJ72"/>
      <c r="SK72"/>
      <c r="SL72"/>
      <c r="SM72"/>
      <c r="SN72"/>
      <c r="SO72"/>
      <c r="SP72"/>
      <c r="SQ72"/>
      <c r="SR72"/>
      <c r="SS72"/>
      <c r="ST72"/>
      <c r="SU72"/>
      <c r="SV72"/>
      <c r="SW72"/>
      <c r="SX72"/>
      <c r="SY72"/>
      <c r="SZ72"/>
      <c r="TA72"/>
      <c r="TB72"/>
      <c r="TC72"/>
      <c r="TD72"/>
      <c r="TE72"/>
      <c r="TF72"/>
      <c r="TG72"/>
      <c r="TH72"/>
      <c r="TI72"/>
      <c r="TJ72"/>
      <c r="TK72"/>
      <c r="TL72"/>
      <c r="TM72"/>
      <c r="TN72"/>
      <c r="TO72"/>
      <c r="TP72"/>
      <c r="TQ72"/>
      <c r="TR72"/>
      <c r="TS72"/>
      <c r="TT72"/>
      <c r="TU72"/>
      <c r="TV72"/>
      <c r="TW72"/>
      <c r="TX72"/>
      <c r="TY72"/>
      <c r="TZ72"/>
      <c r="UA72"/>
      <c r="UB72"/>
      <c r="UC72"/>
      <c r="UD72"/>
      <c r="UE72"/>
      <c r="UF72"/>
      <c r="UG72"/>
      <c r="UH72"/>
      <c r="UI72"/>
      <c r="UJ72"/>
      <c r="UK72"/>
      <c r="UL72"/>
      <c r="UM72"/>
      <c r="UN72"/>
      <c r="UO72"/>
      <c r="UP72"/>
      <c r="UQ72"/>
      <c r="UR72"/>
      <c r="US72"/>
      <c r="UT72"/>
      <c r="UU72"/>
      <c r="UV72"/>
      <c r="UW72"/>
      <c r="UX72"/>
      <c r="UY72"/>
      <c r="UZ72"/>
      <c r="VA72"/>
      <c r="VB72"/>
      <c r="VC72"/>
      <c r="VD72"/>
      <c r="VE72"/>
      <c r="VF72"/>
      <c r="VG72"/>
      <c r="VH72"/>
      <c r="VI72"/>
      <c r="VJ72"/>
      <c r="VK72"/>
      <c r="VL72"/>
      <c r="VM72"/>
      <c r="VN72"/>
      <c r="VO72"/>
      <c r="VP72"/>
      <c r="VQ72"/>
      <c r="VR72"/>
      <c r="VS72"/>
      <c r="VT72"/>
      <c r="VU72"/>
      <c r="VV72"/>
      <c r="VW72"/>
      <c r="VX72"/>
      <c r="VY72"/>
      <c r="VZ72"/>
      <c r="WA72"/>
      <c r="WB72"/>
      <c r="WC72"/>
      <c r="WD72"/>
      <c r="WE72"/>
      <c r="WF72"/>
      <c r="WG72"/>
      <c r="WH72"/>
      <c r="WI72"/>
      <c r="WJ72"/>
      <c r="WK72"/>
      <c r="WL72"/>
      <c r="WM72"/>
      <c r="WN72"/>
      <c r="WO72"/>
      <c r="WP72"/>
      <c r="WQ72"/>
      <c r="WR72"/>
      <c r="WS72"/>
      <c r="WT72"/>
      <c r="WU72"/>
      <c r="WV72"/>
      <c r="WW72"/>
      <c r="WX72"/>
      <c r="WY72"/>
      <c r="WZ72"/>
      <c r="XA72"/>
      <c r="XB72"/>
      <c r="XC72"/>
      <c r="XD72"/>
      <c r="XE72"/>
      <c r="XF72"/>
      <c r="XG72"/>
      <c r="XH72"/>
      <c r="XI72"/>
      <c r="XJ72"/>
      <c r="XK72"/>
      <c r="XL72"/>
      <c r="XM72"/>
      <c r="XN72"/>
      <c r="XO72"/>
      <c r="XP72"/>
      <c r="XQ72"/>
      <c r="XR72"/>
      <c r="XS72"/>
      <c r="XT72"/>
      <c r="XU72"/>
      <c r="XV72"/>
      <c r="XW72"/>
      <c r="XX72"/>
      <c r="XY72"/>
      <c r="XZ72"/>
      <c r="YA72"/>
      <c r="YB72"/>
      <c r="YC72"/>
      <c r="YD72"/>
      <c r="YE72"/>
      <c r="YF72"/>
      <c r="YG72"/>
      <c r="YH72"/>
      <c r="YI72"/>
      <c r="YJ72"/>
      <c r="YK72"/>
      <c r="YL72"/>
      <c r="YM72"/>
      <c r="YN72"/>
      <c r="YO72"/>
      <c r="YP72"/>
      <c r="YQ72"/>
      <c r="YR72"/>
      <c r="YS72"/>
      <c r="YT72"/>
      <c r="YU72"/>
      <c r="YV72"/>
      <c r="YW72"/>
      <c r="YX72"/>
      <c r="YY72"/>
      <c r="YZ72"/>
      <c r="ZA72"/>
      <c r="ZB72"/>
      <c r="ZC72"/>
      <c r="ZD72"/>
      <c r="ZE72"/>
      <c r="ZF72"/>
      <c r="ZG72"/>
      <c r="ZH72"/>
      <c r="ZI72"/>
      <c r="ZJ72"/>
      <c r="ZK72"/>
      <c r="ZL72"/>
      <c r="ZM72"/>
      <c r="ZN72"/>
      <c r="ZO72"/>
      <c r="ZP72"/>
      <c r="ZQ72"/>
      <c r="ZR72"/>
      <c r="ZS72"/>
      <c r="ZT72"/>
      <c r="ZU72"/>
      <c r="ZV72"/>
      <c r="ZW72"/>
      <c r="ZX72"/>
      <c r="ZY72"/>
      <c r="ZZ72"/>
      <c r="AAA72"/>
      <c r="AAB72"/>
      <c r="AAC72"/>
      <c r="AAD72"/>
      <c r="AAE72"/>
      <c r="AAF72"/>
      <c r="AAG72"/>
      <c r="AAH72"/>
      <c r="AAI72"/>
      <c r="AAJ72"/>
      <c r="AAK72"/>
      <c r="AAL72"/>
      <c r="AAM72"/>
      <c r="AAN72"/>
      <c r="AAO72"/>
      <c r="AAP72"/>
      <c r="AAQ72"/>
      <c r="AAR72"/>
      <c r="AAS72"/>
      <c r="AAT72"/>
      <c r="AAU72"/>
      <c r="AAV72"/>
      <c r="AAW72"/>
      <c r="AAX72"/>
      <c r="AAY72"/>
      <c r="AAZ72"/>
      <c r="ABA72"/>
      <c r="ABB72"/>
      <c r="ABC72"/>
      <c r="ABD72"/>
      <c r="ABE72"/>
      <c r="ABF72"/>
      <c r="ABG72"/>
      <c r="ABH72"/>
      <c r="ABI72"/>
      <c r="ABJ72"/>
      <c r="ABK72"/>
      <c r="ABL72"/>
      <c r="ABM72"/>
      <c r="ABN72"/>
      <c r="ABO72"/>
      <c r="ABP72"/>
      <c r="ABQ72"/>
      <c r="ABR72"/>
      <c r="ABS72"/>
      <c r="ABT72"/>
      <c r="ABU72"/>
      <c r="ABV72"/>
      <c r="ABW72"/>
      <c r="ABX72"/>
      <c r="ABY72"/>
      <c r="ABZ72"/>
      <c r="ACA72"/>
      <c r="ACB72"/>
      <c r="ACC72"/>
      <c r="ACD72"/>
      <c r="ACE72"/>
      <c r="ACF72"/>
      <c r="ACG72"/>
      <c r="ACH72"/>
      <c r="ACI72"/>
      <c r="ACJ72"/>
      <c r="ACK72"/>
      <c r="ACL72"/>
      <c r="ACM72"/>
      <c r="ACN72"/>
      <c r="ACO72"/>
      <c r="ACP72"/>
      <c r="ACQ72"/>
      <c r="ACR72"/>
      <c r="ACS72"/>
      <c r="ACT72"/>
      <c r="ACU72"/>
      <c r="ACV72"/>
      <c r="ACW72"/>
      <c r="ACX72"/>
      <c r="ACY72"/>
      <c r="ACZ72"/>
      <c r="ADA72"/>
      <c r="ADB72"/>
      <c r="ADC72"/>
      <c r="ADD72"/>
      <c r="ADE72"/>
      <c r="ADF72"/>
      <c r="ADG72"/>
      <c r="ADH72"/>
      <c r="ADI72"/>
      <c r="ADJ72"/>
      <c r="ADK72"/>
      <c r="ADL72"/>
      <c r="ADM72"/>
      <c r="ADN72"/>
      <c r="ADO72"/>
      <c r="ADP72"/>
      <c r="ADQ72"/>
      <c r="ADR72"/>
      <c r="ADS72"/>
      <c r="ADT72"/>
      <c r="ADU72"/>
      <c r="ADV72"/>
      <c r="ADW72"/>
      <c r="ADX72"/>
      <c r="ADY72"/>
      <c r="ADZ72"/>
      <c r="AEA72"/>
      <c r="AEB72"/>
      <c r="AEC72"/>
      <c r="AED72"/>
      <c r="AEE72"/>
      <c r="AEF72"/>
      <c r="AEG72"/>
      <c r="AEH72"/>
      <c r="AEI72"/>
      <c r="AEJ72"/>
      <c r="AEK72"/>
      <c r="AEL72"/>
      <c r="AEM72"/>
      <c r="AEN72"/>
      <c r="AEO72"/>
      <c r="AEP72"/>
      <c r="AEQ72"/>
      <c r="AER72"/>
      <c r="AES72"/>
      <c r="AET72"/>
      <c r="AEU72"/>
      <c r="AEV72"/>
      <c r="AEW72"/>
      <c r="AEX72"/>
      <c r="AEY72"/>
      <c r="AEZ72"/>
      <c r="AFA72"/>
      <c r="AFB72"/>
      <c r="AFC72"/>
      <c r="AFD72"/>
      <c r="AFE72"/>
      <c r="AFF72"/>
      <c r="AFG72"/>
      <c r="AFH72"/>
      <c r="AFI72"/>
      <c r="AFJ72"/>
      <c r="AFK72"/>
      <c r="AFL72"/>
      <c r="AFM72"/>
      <c r="AFN72"/>
      <c r="AFO72"/>
      <c r="AFP72"/>
      <c r="AFQ72"/>
      <c r="AFR72"/>
      <c r="AFS72"/>
      <c r="AFT72"/>
      <c r="AFU72"/>
      <c r="AFV72"/>
      <c r="AFW72"/>
      <c r="AFX72"/>
      <c r="AFY72"/>
      <c r="AFZ72"/>
      <c r="AGA72"/>
      <c r="AGB72"/>
      <c r="AGC72"/>
      <c r="AGD72"/>
      <c r="AGE72"/>
      <c r="AGF72"/>
      <c r="AGG72"/>
      <c r="AGH72"/>
      <c r="AGI72"/>
      <c r="AGJ72"/>
      <c r="AGK72"/>
      <c r="AGL72"/>
      <c r="AGM72"/>
      <c r="AGN72"/>
      <c r="AGO72"/>
      <c r="AGP72"/>
      <c r="AGQ72"/>
      <c r="AGR72"/>
      <c r="AGS72"/>
      <c r="AGT72"/>
      <c r="AGU72"/>
      <c r="AGV72"/>
      <c r="AGW72"/>
      <c r="AGX72"/>
      <c r="AGY72"/>
      <c r="AGZ72"/>
      <c r="AHA72"/>
      <c r="AHB72"/>
      <c r="AHC72"/>
      <c r="AHD72"/>
      <c r="AHE72"/>
      <c r="AHF72"/>
      <c r="AHG72"/>
      <c r="AHH72"/>
      <c r="AHI72"/>
      <c r="AHJ72"/>
      <c r="AHK72"/>
      <c r="AHL72"/>
      <c r="AHM72"/>
      <c r="AHN72"/>
      <c r="AHO72"/>
      <c r="AHP72"/>
      <c r="AHQ72"/>
      <c r="AHR72"/>
      <c r="AHS72"/>
      <c r="AHT72"/>
      <c r="AHU72"/>
      <c r="AHV72"/>
      <c r="AHW72"/>
      <c r="AHX72"/>
      <c r="AHY72"/>
      <c r="AHZ72"/>
      <c r="AIA72"/>
      <c r="AIB72"/>
      <c r="AIC72"/>
      <c r="AID72"/>
      <c r="AIE72"/>
      <c r="AIF72"/>
      <c r="AIG72"/>
      <c r="AIH72"/>
      <c r="AII72"/>
      <c r="AIJ72"/>
      <c r="AIK72"/>
      <c r="AIL72"/>
      <c r="AIM72"/>
      <c r="AIN72"/>
      <c r="AIO72"/>
      <c r="AIP72"/>
      <c r="AIQ72"/>
      <c r="AIR72"/>
      <c r="AIS72"/>
      <c r="AIT72"/>
      <c r="AIU72"/>
      <c r="AIV72"/>
      <c r="AIW72"/>
      <c r="AIX72"/>
      <c r="AIY72"/>
      <c r="AIZ72"/>
      <c r="AJA72"/>
      <c r="AJB72"/>
      <c r="AJC72"/>
      <c r="AJD72"/>
      <c r="AJE72"/>
      <c r="AJF72"/>
      <c r="AJG72"/>
      <c r="AJH72"/>
      <c r="AJI72"/>
      <c r="AJJ72"/>
      <c r="AJK72"/>
      <c r="AJL72"/>
      <c r="AJM72"/>
      <c r="AJN72"/>
      <c r="AJO72"/>
      <c r="AJP72"/>
      <c r="AJQ72"/>
      <c r="AJR72"/>
      <c r="AJS72"/>
      <c r="AJT72"/>
      <c r="AJU72"/>
      <c r="AJV72"/>
      <c r="AJW72"/>
      <c r="AJX72"/>
      <c r="AJY72"/>
      <c r="AJZ72"/>
      <c r="AKA72"/>
      <c r="AKB72"/>
      <c r="AKC72"/>
      <c r="AKD72"/>
      <c r="AKE72"/>
      <c r="AKF72"/>
      <c r="AKG72"/>
      <c r="AKH72"/>
      <c r="AKI72"/>
      <c r="AKJ72"/>
      <c r="AKK72"/>
      <c r="AKL72"/>
      <c r="AKM72"/>
      <c r="AKN72"/>
      <c r="AKO72"/>
      <c r="AKP72"/>
      <c r="AKQ72"/>
      <c r="AKR72"/>
      <c r="AKS72"/>
      <c r="AKT72"/>
      <c r="AKU72"/>
      <c r="AKV72"/>
      <c r="AKW72"/>
      <c r="AKX72"/>
      <c r="AKY72"/>
      <c r="AKZ72"/>
      <c r="ALA72"/>
      <c r="ALB72"/>
      <c r="ALC72"/>
      <c r="ALD72"/>
      <c r="ALE72"/>
      <c r="ALF72"/>
      <c r="ALG72"/>
      <c r="ALH72"/>
      <c r="ALI72"/>
      <c r="ALJ72"/>
      <c r="ALK72"/>
      <c r="ALL72"/>
      <c r="ALM72"/>
      <c r="ALN72"/>
      <c r="ALO72"/>
      <c r="ALP72"/>
      <c r="ALQ72"/>
      <c r="ALR72"/>
      <c r="ALS72"/>
      <c r="ALT72"/>
      <c r="ALU72"/>
      <c r="ALV72"/>
      <c r="ALW72"/>
      <c r="ALX72"/>
      <c r="ALY72"/>
      <c r="ALZ72"/>
      <c r="AMA72"/>
      <c r="AMB72"/>
      <c r="AMC72"/>
      <c r="AMD72"/>
      <c r="AME72"/>
      <c r="AMF72"/>
      <c r="AMG72"/>
      <c r="AMH72"/>
      <c r="AMI72"/>
      <c r="AMJ72"/>
      <c r="AMK72"/>
      <c r="AML72"/>
      <c r="AMM72"/>
      <c r="AMN72"/>
      <c r="AMO72"/>
      <c r="AMP72"/>
      <c r="AMQ72"/>
      <c r="AMR72"/>
      <c r="AMS72"/>
      <c r="AMT72"/>
      <c r="AMU72"/>
      <c r="AMV72"/>
      <c r="AMW72"/>
      <c r="AMX72"/>
      <c r="AMY72"/>
      <c r="AMZ72"/>
      <c r="ANA72"/>
      <c r="ANB72"/>
      <c r="ANC72"/>
      <c r="AND72"/>
      <c r="ANE72"/>
      <c r="ANF72"/>
      <c r="ANG72"/>
      <c r="ANH72"/>
      <c r="ANI72"/>
      <c r="ANJ72"/>
      <c r="ANK72"/>
      <c r="ANL72"/>
      <c r="ANM72"/>
      <c r="ANN72"/>
      <c r="ANO72"/>
      <c r="ANP72"/>
      <c r="ANQ72"/>
      <c r="ANR72"/>
      <c r="ANS72"/>
      <c r="ANT72"/>
      <c r="ANU72"/>
      <c r="ANV72"/>
      <c r="ANW72"/>
      <c r="ANX72"/>
      <c r="ANY72"/>
      <c r="ANZ72"/>
      <c r="AOA72"/>
      <c r="AOB72"/>
      <c r="AOC72"/>
      <c r="AOD72"/>
      <c r="AOE72"/>
      <c r="AOF72"/>
      <c r="AOG72"/>
      <c r="AOH72"/>
      <c r="AOI72"/>
      <c r="AOJ72"/>
      <c r="AOK72"/>
      <c r="AOL72"/>
      <c r="AOM72"/>
      <c r="AON72"/>
      <c r="AOO72"/>
      <c r="AOP72"/>
      <c r="AOQ72"/>
      <c r="AOR72"/>
      <c r="AOS72"/>
      <c r="AOT72"/>
      <c r="AOU72"/>
      <c r="AOV72"/>
      <c r="AOW72"/>
      <c r="AOX72"/>
      <c r="AOY72"/>
      <c r="AOZ72"/>
      <c r="APA72"/>
      <c r="APB72"/>
      <c r="APC72"/>
      <c r="APD72"/>
      <c r="APE72"/>
      <c r="APF72"/>
      <c r="APG72"/>
      <c r="APH72"/>
      <c r="API72"/>
      <c r="APJ72"/>
      <c r="APK72"/>
      <c r="APL72"/>
      <c r="APM72"/>
      <c r="APN72"/>
      <c r="APO72"/>
      <c r="APP72"/>
      <c r="APQ72"/>
      <c r="APR72"/>
      <c r="APS72"/>
      <c r="APT72"/>
      <c r="APU72"/>
      <c r="APV72"/>
      <c r="APW72"/>
      <c r="APX72"/>
      <c r="APY72"/>
      <c r="APZ72"/>
      <c r="AQA72"/>
      <c r="AQB72"/>
      <c r="AQC72"/>
      <c r="AQD72"/>
      <c r="AQE72"/>
      <c r="AQF72"/>
      <c r="AQG72"/>
      <c r="AQH72"/>
      <c r="AQI72"/>
      <c r="AQJ72"/>
      <c r="AQK72"/>
      <c r="AQL72"/>
      <c r="AQM72"/>
      <c r="AQN72"/>
      <c r="AQO72"/>
      <c r="AQP72"/>
      <c r="AQQ72"/>
      <c r="AQR72"/>
      <c r="AQS72"/>
      <c r="AQT72"/>
      <c r="AQU72"/>
      <c r="AQV72"/>
      <c r="AQW72"/>
      <c r="AQX72"/>
      <c r="AQY72"/>
      <c r="AQZ72"/>
      <c r="ARA72"/>
      <c r="ARB72"/>
      <c r="ARC72"/>
      <c r="ARD72"/>
      <c r="ARE72"/>
      <c r="ARF72"/>
      <c r="ARG72"/>
      <c r="ARH72"/>
      <c r="ARI72"/>
      <c r="ARJ72"/>
      <c r="ARK72"/>
      <c r="ARL72"/>
      <c r="ARM72"/>
      <c r="ARN72"/>
      <c r="ARO72"/>
      <c r="ARP72"/>
      <c r="ARQ72"/>
      <c r="ARR72"/>
      <c r="ARS72"/>
      <c r="ART72"/>
      <c r="ARU72"/>
      <c r="ARV72"/>
      <c r="ARW72"/>
      <c r="ARX72"/>
      <c r="ARY72"/>
      <c r="ARZ72"/>
      <c r="ASA72"/>
      <c r="ASB72"/>
      <c r="ASC72"/>
      <c r="ASD72"/>
      <c r="ASE72"/>
      <c r="ASF72"/>
      <c r="ASG72"/>
      <c r="ASH72"/>
      <c r="ASI72"/>
      <c r="ASJ72"/>
      <c r="ASK72"/>
      <c r="ASL72"/>
      <c r="ASM72"/>
      <c r="ASN72"/>
      <c r="ASO72"/>
      <c r="ASP72"/>
      <c r="ASQ72"/>
      <c r="ASR72"/>
      <c r="ASS72"/>
      <c r="AST72"/>
      <c r="ASU72"/>
      <c r="ASV72"/>
      <c r="ASW72"/>
      <c r="ASX72"/>
      <c r="ASY72"/>
      <c r="ASZ72"/>
      <c r="ATA72"/>
      <c r="ATB72"/>
      <c r="ATC72"/>
      <c r="ATD72"/>
      <c r="ATE72"/>
      <c r="ATF72"/>
      <c r="ATG72"/>
      <c r="ATH72"/>
      <c r="ATI72"/>
      <c r="ATJ72"/>
      <c r="ATK72"/>
      <c r="ATL72"/>
      <c r="ATM72"/>
      <c r="ATN72"/>
      <c r="ATO72"/>
      <c r="ATP72"/>
      <c r="ATQ72"/>
      <c r="ATR72"/>
      <c r="ATS72"/>
      <c r="ATT72"/>
      <c r="ATU72"/>
      <c r="ATV72"/>
      <c r="ATW72"/>
      <c r="ATX72"/>
      <c r="ATY72"/>
      <c r="ATZ72"/>
      <c r="AUA72"/>
      <c r="AUB72"/>
      <c r="AUC72"/>
      <c r="AUD72"/>
      <c r="AUE72"/>
      <c r="AUF72"/>
      <c r="AUG72"/>
      <c r="AUH72"/>
      <c r="AUI72"/>
      <c r="AUJ72"/>
      <c r="AUK72"/>
      <c r="AUL72"/>
      <c r="AUM72"/>
      <c r="AUN72"/>
      <c r="AUO72"/>
      <c r="AUP72"/>
      <c r="AUQ72"/>
      <c r="AUR72"/>
      <c r="AUS72"/>
      <c r="AUT72"/>
      <c r="AUU72"/>
      <c r="AUV72"/>
      <c r="AUW72"/>
      <c r="AUX72"/>
      <c r="AUY72"/>
      <c r="AUZ72"/>
      <c r="AVA72"/>
      <c r="AVB72"/>
      <c r="AVC72"/>
      <c r="AVD72"/>
      <c r="AVE72"/>
      <c r="AVF72"/>
      <c r="AVG72"/>
      <c r="AVH72"/>
      <c r="AVI72"/>
      <c r="AVJ72"/>
      <c r="AVK72"/>
      <c r="AVL72"/>
      <c r="AVM72"/>
      <c r="AVN72"/>
      <c r="AVO72"/>
      <c r="AVP72"/>
      <c r="AVQ72"/>
      <c r="AVR72"/>
      <c r="AVS72"/>
      <c r="AVT72"/>
      <c r="AVU72"/>
      <c r="AVV72"/>
      <c r="AVW72"/>
      <c r="AVX72"/>
      <c r="AVY72"/>
      <c r="AVZ72"/>
      <c r="AWA72"/>
      <c r="AWB72"/>
      <c r="AWC72"/>
      <c r="AWD72"/>
      <c r="AWE72"/>
      <c r="AWF72"/>
      <c r="AWG72"/>
      <c r="AWH72"/>
      <c r="AWI72"/>
      <c r="AWJ72"/>
      <c r="AWK72"/>
      <c r="AWL72"/>
      <c r="AWM72"/>
      <c r="AWN72"/>
      <c r="AWO72"/>
      <c r="AWP72"/>
      <c r="AWQ72"/>
      <c r="AWR72"/>
      <c r="AWS72"/>
      <c r="AWT72"/>
      <c r="AWU72"/>
      <c r="AWV72"/>
      <c r="AWW72"/>
      <c r="AWX72"/>
      <c r="AWY72"/>
      <c r="AWZ72"/>
      <c r="AXA72"/>
      <c r="AXB72"/>
      <c r="AXC72"/>
      <c r="AXD72"/>
      <c r="AXE72"/>
      <c r="AXF72"/>
      <c r="AXG72"/>
      <c r="AXH72"/>
      <c r="AXI72"/>
      <c r="AXJ72"/>
      <c r="AXK72"/>
      <c r="AXL72"/>
      <c r="AXM72"/>
      <c r="AXN72"/>
      <c r="AXO72"/>
      <c r="AXP72"/>
      <c r="AXQ72"/>
      <c r="AXR72"/>
      <c r="AXS72"/>
      <c r="AXT72"/>
      <c r="AXU72"/>
      <c r="AXV72"/>
      <c r="AXW72"/>
      <c r="AXX72"/>
      <c r="AXY72"/>
      <c r="AXZ72"/>
      <c r="AYA72"/>
      <c r="AYB72"/>
      <c r="AYC72"/>
      <c r="AYD72"/>
      <c r="AYE72"/>
      <c r="AYF72"/>
      <c r="AYG72"/>
      <c r="AYH72"/>
      <c r="AYI72"/>
      <c r="AYJ72"/>
      <c r="AYK72"/>
      <c r="AYL72"/>
      <c r="AYM72"/>
      <c r="AYN72"/>
      <c r="AYO72"/>
      <c r="AYP72"/>
      <c r="AYQ72"/>
      <c r="AYR72"/>
      <c r="AYS72"/>
      <c r="AYT72"/>
      <c r="AYU72"/>
      <c r="AYV72"/>
      <c r="AYW72"/>
      <c r="AYX72"/>
      <c r="AYY72"/>
      <c r="AYZ72"/>
      <c r="AZA72"/>
      <c r="AZB72"/>
      <c r="AZC72"/>
      <c r="AZD72"/>
      <c r="AZE72"/>
      <c r="AZF72"/>
      <c r="AZG72"/>
      <c r="AZH72"/>
      <c r="AZI72"/>
      <c r="AZJ72"/>
      <c r="AZK72"/>
      <c r="AZL72"/>
      <c r="AZM72"/>
      <c r="AZN72"/>
      <c r="AZO72"/>
      <c r="AZP72"/>
      <c r="AZQ72"/>
      <c r="AZR72"/>
      <c r="AZS72"/>
      <c r="AZT72"/>
      <c r="AZU72"/>
      <c r="AZV72"/>
      <c r="AZW72"/>
      <c r="AZX72"/>
      <c r="AZY72"/>
      <c r="AZZ72"/>
      <c r="BAA72"/>
      <c r="BAB72"/>
      <c r="BAC72"/>
      <c r="BAD72"/>
      <c r="BAE72"/>
      <c r="BAF72"/>
      <c r="BAG72"/>
      <c r="BAH72"/>
      <c r="BAI72"/>
      <c r="BAJ72"/>
      <c r="BAK72"/>
      <c r="BAL72"/>
      <c r="BAM72"/>
      <c r="BAN72"/>
      <c r="BAO72"/>
      <c r="BAP72"/>
      <c r="BAQ72"/>
      <c r="BAR72"/>
      <c r="BAS72"/>
      <c r="BAT72"/>
      <c r="BAU72"/>
      <c r="BAV72"/>
      <c r="BAW72"/>
      <c r="BAX72"/>
      <c r="BAY72"/>
      <c r="BAZ72"/>
      <c r="BBA72"/>
      <c r="BBB72"/>
      <c r="BBC72"/>
      <c r="BBD72"/>
      <c r="BBE72"/>
      <c r="BBF72"/>
      <c r="BBG72"/>
      <c r="BBH72"/>
      <c r="BBI72"/>
      <c r="BBJ72"/>
      <c r="BBK72"/>
      <c r="BBL72"/>
      <c r="BBM72"/>
      <c r="BBN72"/>
      <c r="BBO72"/>
      <c r="BBP72"/>
      <c r="BBQ72"/>
      <c r="BBR72"/>
      <c r="BBS72"/>
      <c r="BBT72"/>
      <c r="BBU72"/>
      <c r="BBV72"/>
      <c r="BBW72"/>
      <c r="BBX72"/>
      <c r="BBY72"/>
      <c r="BBZ72"/>
      <c r="BCA72"/>
      <c r="BCB72"/>
      <c r="BCC72"/>
      <c r="BCD72"/>
      <c r="BCE72"/>
      <c r="BCF72"/>
      <c r="BCG72"/>
      <c r="BCH72"/>
      <c r="BCI72"/>
      <c r="BCJ72"/>
      <c r="BCK72"/>
      <c r="BCL72"/>
      <c r="BCM72"/>
      <c r="BCN72"/>
      <c r="BCO72"/>
      <c r="BCP72"/>
      <c r="BCQ72"/>
      <c r="BCR72"/>
      <c r="BCS72"/>
      <c r="BCT72"/>
      <c r="BCU72"/>
      <c r="BCV72"/>
      <c r="BCW72"/>
      <c r="BCX72"/>
      <c r="BCY72"/>
      <c r="BCZ72"/>
      <c r="BDA72"/>
      <c r="BDB72"/>
      <c r="BDC72"/>
      <c r="BDD72"/>
      <c r="BDE72"/>
      <c r="BDF72"/>
      <c r="BDG72"/>
      <c r="BDH72"/>
      <c r="BDI72"/>
      <c r="BDJ72"/>
      <c r="BDK72"/>
      <c r="BDL72"/>
      <c r="BDM72"/>
      <c r="BDN72"/>
      <c r="BDO72"/>
      <c r="BDP72"/>
      <c r="BDQ72"/>
      <c r="BDR72"/>
      <c r="BDS72"/>
      <c r="BDT72"/>
      <c r="BDU72"/>
      <c r="BDV72"/>
      <c r="BDW72"/>
      <c r="BDX72"/>
      <c r="BDY72"/>
      <c r="BDZ72"/>
      <c r="BEA72"/>
      <c r="BEB72"/>
      <c r="BEC72"/>
      <c r="BED72"/>
      <c r="BEE72"/>
      <c r="BEF72"/>
      <c r="BEG72"/>
      <c r="BEH72"/>
      <c r="BEI72"/>
      <c r="BEJ72"/>
      <c r="BEK72"/>
      <c r="BEL72"/>
      <c r="BEM72"/>
      <c r="BEN72"/>
      <c r="BEO72"/>
      <c r="BEP72"/>
      <c r="BEQ72"/>
      <c r="BER72"/>
      <c r="BES72"/>
      <c r="BET72"/>
      <c r="BEU72"/>
      <c r="BEV72"/>
      <c r="BEW72"/>
      <c r="BEX72"/>
      <c r="BEY72"/>
      <c r="BEZ72"/>
      <c r="BFA72"/>
      <c r="BFB72"/>
      <c r="BFC72"/>
      <c r="BFD72"/>
      <c r="BFE72"/>
      <c r="BFF72"/>
      <c r="BFG72"/>
      <c r="BFH72"/>
      <c r="BFI72"/>
      <c r="BFJ72"/>
      <c r="BFK72"/>
      <c r="BFL72"/>
      <c r="BFM72"/>
      <c r="BFN72"/>
      <c r="BFO72"/>
      <c r="BFP72"/>
      <c r="BFQ72"/>
      <c r="BFR72"/>
      <c r="BFS72"/>
      <c r="BFT72"/>
      <c r="BFU72"/>
      <c r="BFV72"/>
      <c r="BFW72"/>
      <c r="BFX72"/>
      <c r="BFY72"/>
      <c r="BFZ72"/>
      <c r="BGA72"/>
      <c r="BGB72"/>
      <c r="BGC72"/>
      <c r="BGD72"/>
      <c r="BGE72"/>
      <c r="BGF72"/>
      <c r="BGG72"/>
      <c r="BGH72"/>
      <c r="BGI72"/>
      <c r="BGJ72"/>
      <c r="BGK72"/>
      <c r="BGL72"/>
      <c r="BGM72"/>
      <c r="BGN72"/>
      <c r="BGO72"/>
      <c r="BGP72"/>
      <c r="BGQ72"/>
      <c r="BGR72"/>
      <c r="BGS72"/>
      <c r="BGT72"/>
      <c r="BGU72"/>
      <c r="BGV72"/>
      <c r="BGW72"/>
      <c r="BGX72"/>
      <c r="BGY72"/>
      <c r="BGZ72"/>
      <c r="BHA72"/>
      <c r="BHB72"/>
      <c r="BHC72"/>
      <c r="BHD72"/>
      <c r="BHE72"/>
      <c r="BHF72"/>
      <c r="BHG72"/>
      <c r="BHH72"/>
      <c r="BHI72"/>
      <c r="BHJ72"/>
      <c r="BHK72"/>
      <c r="BHL72"/>
      <c r="BHM72"/>
      <c r="BHN72"/>
      <c r="BHO72"/>
      <c r="BHP72"/>
      <c r="BHQ72"/>
      <c r="BHR72"/>
      <c r="BHS72"/>
      <c r="BHT72"/>
      <c r="BHU72"/>
      <c r="BHV72"/>
      <c r="BHW72"/>
      <c r="BHX72"/>
      <c r="BHY72"/>
      <c r="BHZ72"/>
      <c r="BIA72"/>
      <c r="BIB72"/>
      <c r="BIC72"/>
      <c r="BID72"/>
      <c r="BIE72"/>
      <c r="BIF72"/>
      <c r="BIG72"/>
      <c r="BIH72"/>
      <c r="BII72"/>
      <c r="BIJ72"/>
      <c r="BIK72"/>
      <c r="BIL72"/>
      <c r="BIM72"/>
      <c r="BIN72"/>
      <c r="BIO72"/>
      <c r="BIP72"/>
      <c r="BIQ72"/>
      <c r="BIR72"/>
      <c r="BIS72"/>
      <c r="BIT72"/>
      <c r="BIU72"/>
      <c r="BIV72"/>
      <c r="BIW72"/>
      <c r="BIX72"/>
      <c r="BIY72"/>
      <c r="BIZ72"/>
      <c r="BJA72"/>
      <c r="BJB72"/>
      <c r="BJC72"/>
      <c r="BJD72"/>
      <c r="BJE72"/>
      <c r="BJF72"/>
      <c r="BJG72"/>
      <c r="BJH72"/>
      <c r="BJI72"/>
      <c r="BJJ72"/>
      <c r="BJK72"/>
      <c r="BJL72"/>
      <c r="BJM72"/>
      <c r="BJN72"/>
      <c r="BJO72"/>
      <c r="BJP72"/>
      <c r="BJQ72"/>
      <c r="BJR72"/>
      <c r="BJS72"/>
      <c r="BJT72"/>
      <c r="BJU72"/>
      <c r="BJV72"/>
      <c r="BJW72"/>
      <c r="BJX72"/>
      <c r="BJY72"/>
      <c r="BJZ72"/>
      <c r="BKA72"/>
      <c r="BKB72"/>
      <c r="BKC72"/>
      <c r="BKD72"/>
      <c r="BKE72"/>
      <c r="BKF72"/>
      <c r="BKG72"/>
      <c r="BKH72"/>
      <c r="BKI72"/>
      <c r="BKJ72"/>
      <c r="BKK72"/>
      <c r="BKL72"/>
      <c r="BKM72"/>
      <c r="BKN72"/>
      <c r="BKO72"/>
      <c r="BKP72"/>
      <c r="BKQ72"/>
      <c r="BKR72"/>
      <c r="BKS72"/>
      <c r="BKT72"/>
      <c r="BKU72"/>
      <c r="BKV72"/>
      <c r="BKW72"/>
      <c r="BKX72"/>
      <c r="BKY72"/>
      <c r="BKZ72"/>
      <c r="BLA72"/>
      <c r="BLB72"/>
      <c r="BLC72"/>
      <c r="BLD72"/>
      <c r="BLE72"/>
      <c r="BLF72"/>
      <c r="BLG72"/>
      <c r="BLH72"/>
      <c r="BLI72"/>
      <c r="BLJ72"/>
      <c r="BLK72"/>
      <c r="BLL72"/>
      <c r="BLM72"/>
      <c r="BLN72"/>
      <c r="BLO72"/>
      <c r="BLP72"/>
      <c r="BLQ72"/>
      <c r="BLR72"/>
      <c r="BLS72"/>
      <c r="BLT72"/>
      <c r="BLU72"/>
      <c r="BLV72"/>
      <c r="BLW72"/>
      <c r="BLX72"/>
      <c r="BLY72"/>
      <c r="BLZ72"/>
      <c r="BMA72"/>
      <c r="BMB72"/>
      <c r="BMC72"/>
      <c r="BMD72"/>
      <c r="BME72"/>
      <c r="BMF72"/>
      <c r="BMG72"/>
      <c r="BMH72"/>
      <c r="BMI72"/>
      <c r="BMJ72"/>
      <c r="BMK72"/>
      <c r="BML72"/>
      <c r="BMM72"/>
      <c r="BMN72"/>
      <c r="BMO72"/>
      <c r="BMP72"/>
      <c r="BMQ72"/>
      <c r="BMR72"/>
      <c r="BMS72"/>
      <c r="BMT72"/>
      <c r="BMU72"/>
      <c r="BMV72"/>
      <c r="BMW72"/>
      <c r="BMX72"/>
      <c r="BMY72"/>
      <c r="BMZ72"/>
      <c r="BNA72"/>
      <c r="BNB72"/>
      <c r="BNC72"/>
      <c r="BND72"/>
      <c r="BNE72"/>
      <c r="BNF72"/>
      <c r="BNG72"/>
      <c r="BNH72"/>
      <c r="BNI72"/>
      <c r="BNJ72"/>
      <c r="BNK72"/>
      <c r="BNL72"/>
      <c r="BNM72"/>
      <c r="BNN72"/>
      <c r="BNO72"/>
      <c r="BNP72"/>
      <c r="BNQ72"/>
      <c r="BNR72"/>
      <c r="BNS72"/>
      <c r="BNT72"/>
      <c r="BNU72"/>
      <c r="BNV72"/>
      <c r="BNW72"/>
      <c r="BNX72"/>
      <c r="BNY72"/>
      <c r="BNZ72"/>
      <c r="BOA72"/>
      <c r="BOB72"/>
      <c r="BOC72"/>
      <c r="BOD72"/>
      <c r="BOE72"/>
      <c r="BOF72"/>
      <c r="BOG72"/>
      <c r="BOH72"/>
      <c r="BOI72"/>
      <c r="BOJ72"/>
      <c r="BOK72"/>
      <c r="BOL72"/>
      <c r="BOM72"/>
      <c r="BON72"/>
      <c r="BOO72"/>
      <c r="BOP72"/>
      <c r="BOQ72"/>
      <c r="BOR72"/>
      <c r="BOS72"/>
      <c r="BOT72"/>
      <c r="BOU72"/>
      <c r="BOV72"/>
      <c r="BOW72"/>
      <c r="BOX72"/>
      <c r="BOY72"/>
      <c r="BOZ72"/>
      <c r="BPA72"/>
      <c r="BPB72"/>
      <c r="BPC72"/>
      <c r="BPD72"/>
      <c r="BPE72"/>
      <c r="BPF72"/>
      <c r="BPG72"/>
      <c r="BPH72"/>
      <c r="BPI72"/>
      <c r="BPJ72"/>
      <c r="BPK72"/>
      <c r="BPL72"/>
      <c r="BPM72"/>
      <c r="BPN72"/>
      <c r="BPO72"/>
      <c r="BPP72"/>
      <c r="BPQ72"/>
      <c r="BPR72"/>
      <c r="BPS72"/>
      <c r="BPT72"/>
      <c r="BPU72"/>
      <c r="BPV72"/>
      <c r="BPW72"/>
      <c r="BPX72"/>
      <c r="BPY72"/>
      <c r="BPZ72"/>
      <c r="BQA72"/>
      <c r="BQB72"/>
      <c r="BQC72"/>
      <c r="BQD72"/>
      <c r="BQE72"/>
      <c r="BQF72"/>
      <c r="BQG72"/>
      <c r="BQH72"/>
      <c r="BQI72"/>
      <c r="BQJ72"/>
      <c r="BQK72"/>
      <c r="BQL72"/>
      <c r="BQM72"/>
      <c r="BQN72"/>
      <c r="BQO72"/>
      <c r="BQP72"/>
      <c r="BQQ72"/>
      <c r="BQR72"/>
      <c r="BQS72"/>
      <c r="BQT72"/>
      <c r="BQU72"/>
      <c r="BQV72"/>
      <c r="BQW72"/>
      <c r="BQX72"/>
      <c r="BQY72"/>
      <c r="BQZ72"/>
      <c r="BRA72"/>
      <c r="BRB72"/>
      <c r="BRC72"/>
      <c r="BRD72"/>
      <c r="BRE72"/>
      <c r="BRF72"/>
      <c r="BRG72"/>
      <c r="BRH72"/>
      <c r="BRI72"/>
      <c r="BRJ72"/>
      <c r="BRK72"/>
      <c r="BRL72"/>
      <c r="BRM72"/>
      <c r="BRN72"/>
      <c r="BRO72"/>
      <c r="BRP72"/>
      <c r="BRQ72"/>
      <c r="BRR72"/>
      <c r="BRS72"/>
      <c r="BRT72"/>
      <c r="BRU72"/>
      <c r="BRV72"/>
      <c r="BRW72"/>
      <c r="BRX72"/>
      <c r="BRY72"/>
      <c r="BRZ72"/>
      <c r="BSA72"/>
      <c r="BSB72"/>
      <c r="BSC72"/>
      <c r="BSD72"/>
      <c r="BSE72"/>
      <c r="BSF72"/>
      <c r="BSG72"/>
      <c r="BSH72"/>
      <c r="BSI72"/>
      <c r="BSJ72"/>
      <c r="BSK72"/>
      <c r="BSL72"/>
      <c r="BSM72"/>
      <c r="BSN72"/>
      <c r="BSO72"/>
      <c r="BSP72"/>
      <c r="BSQ72"/>
      <c r="BSR72"/>
      <c r="BSS72"/>
      <c r="BST72"/>
      <c r="BSU72"/>
      <c r="BSV72"/>
      <c r="BSW72"/>
      <c r="BSX72"/>
      <c r="BSY72"/>
      <c r="BSZ72"/>
      <c r="BTA72"/>
      <c r="BTB72"/>
      <c r="BTC72"/>
      <c r="BTD72"/>
      <c r="BTE72"/>
      <c r="BTF72"/>
      <c r="BTG72"/>
      <c r="BTH72"/>
      <c r="BTI72"/>
      <c r="BTJ72"/>
      <c r="BTK72"/>
      <c r="BTL72"/>
      <c r="BTM72"/>
      <c r="BTN72"/>
      <c r="BTO72"/>
      <c r="BTP72"/>
      <c r="BTQ72"/>
      <c r="BTR72"/>
      <c r="BTS72"/>
      <c r="BTT72"/>
      <c r="BTU72"/>
      <c r="BTV72"/>
      <c r="BTW72"/>
      <c r="BTX72"/>
      <c r="BTY72"/>
      <c r="BTZ72"/>
      <c r="BUA72"/>
      <c r="BUB72"/>
      <c r="BUC72"/>
      <c r="BUD72"/>
      <c r="BUE72"/>
      <c r="BUF72"/>
      <c r="BUG72"/>
      <c r="BUH72"/>
      <c r="BUI72"/>
      <c r="BUJ72"/>
      <c r="BUK72"/>
      <c r="BUL72"/>
      <c r="BUM72"/>
      <c r="BUN72"/>
      <c r="BUO72"/>
      <c r="BUP72"/>
      <c r="BUQ72"/>
      <c r="BUR72"/>
      <c r="BUS72"/>
      <c r="BUT72"/>
      <c r="BUU72"/>
      <c r="BUV72"/>
      <c r="BUW72"/>
      <c r="BUX72"/>
      <c r="BUY72"/>
      <c r="BUZ72"/>
      <c r="BVA72"/>
      <c r="BVB72"/>
      <c r="BVC72"/>
      <c r="BVD72"/>
      <c r="BVE72"/>
      <c r="BVF72"/>
      <c r="BVG72"/>
      <c r="BVH72"/>
      <c r="BVI72"/>
      <c r="BVJ72"/>
      <c r="BVK72"/>
      <c r="BVL72"/>
      <c r="BVM72"/>
      <c r="BVN72"/>
      <c r="BVO72"/>
      <c r="BVP72"/>
      <c r="BVQ72"/>
      <c r="BVR72"/>
      <c r="BVS72"/>
      <c r="BVT72"/>
      <c r="BVU72"/>
      <c r="BVV72"/>
      <c r="BVW72"/>
      <c r="BVX72"/>
      <c r="BVY72"/>
      <c r="BVZ72"/>
      <c r="BWA72"/>
      <c r="BWB72"/>
      <c r="BWC72"/>
      <c r="BWD72"/>
      <c r="BWE72"/>
      <c r="BWF72"/>
      <c r="BWG72"/>
      <c r="BWH72"/>
      <c r="BWI72"/>
      <c r="BWJ72"/>
      <c r="BWK72"/>
      <c r="BWL72"/>
      <c r="BWM72"/>
      <c r="BWN72"/>
      <c r="BWO72"/>
      <c r="BWP72"/>
      <c r="BWQ72"/>
      <c r="BWR72"/>
      <c r="BWS72"/>
      <c r="BWT72"/>
      <c r="BWU72"/>
      <c r="BWV72"/>
      <c r="BWW72"/>
      <c r="BWX72"/>
      <c r="BWY72"/>
      <c r="BWZ72"/>
      <c r="BXA72"/>
      <c r="BXB72"/>
      <c r="BXC72"/>
      <c r="BXD72"/>
      <c r="BXE72"/>
      <c r="BXF72"/>
      <c r="BXG72"/>
      <c r="BXH72"/>
      <c r="BXI72"/>
      <c r="BXJ72"/>
      <c r="BXK72"/>
      <c r="BXL72"/>
      <c r="BXM72"/>
      <c r="BXN72"/>
      <c r="BXO72"/>
      <c r="BXP72"/>
      <c r="BXQ72"/>
      <c r="BXR72"/>
      <c r="BXS72"/>
      <c r="BXT72"/>
      <c r="BXU72"/>
      <c r="BXV72"/>
      <c r="BXW72"/>
      <c r="BXX72"/>
      <c r="BXY72"/>
      <c r="BXZ72"/>
      <c r="BYA72"/>
      <c r="BYB72"/>
      <c r="BYC72"/>
      <c r="BYD72"/>
      <c r="BYE72"/>
      <c r="BYF72"/>
      <c r="BYG72"/>
      <c r="BYH72"/>
      <c r="BYI72"/>
      <c r="BYJ72"/>
      <c r="BYK72"/>
      <c r="BYL72"/>
      <c r="BYM72"/>
      <c r="BYN72"/>
      <c r="BYO72"/>
      <c r="BYP72"/>
      <c r="BYQ72"/>
      <c r="BYR72"/>
      <c r="BYS72"/>
      <c r="BYT72"/>
      <c r="BYU72"/>
      <c r="BYV72"/>
      <c r="BYW72"/>
      <c r="BYX72"/>
      <c r="BYY72"/>
      <c r="BYZ72"/>
      <c r="BZA72"/>
      <c r="BZB72"/>
      <c r="BZC72"/>
      <c r="BZD72"/>
      <c r="BZE72"/>
      <c r="BZF72"/>
      <c r="BZG72"/>
      <c r="BZH72"/>
      <c r="BZI72"/>
      <c r="BZJ72"/>
      <c r="BZK72"/>
      <c r="BZL72"/>
      <c r="BZM72"/>
      <c r="BZN72"/>
      <c r="BZO72"/>
      <c r="BZP72"/>
      <c r="BZQ72"/>
      <c r="BZR72"/>
      <c r="BZS72"/>
      <c r="BZT72"/>
      <c r="BZU72"/>
      <c r="BZV72"/>
      <c r="BZW72"/>
      <c r="BZX72"/>
      <c r="BZY72"/>
      <c r="BZZ72"/>
      <c r="CAA72"/>
      <c r="CAB72"/>
      <c r="CAC72"/>
      <c r="CAD72"/>
      <c r="CAE72"/>
      <c r="CAF72"/>
      <c r="CAG72"/>
      <c r="CAH72"/>
      <c r="CAI72"/>
      <c r="CAJ72"/>
      <c r="CAK72"/>
      <c r="CAL72"/>
      <c r="CAM72"/>
      <c r="CAN72"/>
      <c r="CAO72"/>
      <c r="CAP72"/>
      <c r="CAQ72"/>
      <c r="CAR72"/>
      <c r="CAS72"/>
      <c r="CAT72"/>
      <c r="CAU72"/>
      <c r="CAV72"/>
      <c r="CAW72"/>
      <c r="CAX72"/>
      <c r="CAY72"/>
      <c r="CAZ72"/>
      <c r="CBA72"/>
      <c r="CBB72"/>
      <c r="CBC72"/>
      <c r="CBD72"/>
      <c r="CBE72"/>
      <c r="CBF72"/>
      <c r="CBG72"/>
      <c r="CBH72"/>
      <c r="CBI72"/>
      <c r="CBJ72"/>
      <c r="CBK72"/>
      <c r="CBL72"/>
      <c r="CBM72"/>
      <c r="CBN72"/>
      <c r="CBO72"/>
      <c r="CBP72"/>
      <c r="CBQ72"/>
      <c r="CBR72"/>
      <c r="CBS72"/>
      <c r="CBT72"/>
      <c r="CBU72"/>
      <c r="CBV72"/>
      <c r="CBW72"/>
      <c r="CBX72"/>
      <c r="CBY72"/>
      <c r="CBZ72"/>
      <c r="CCA72"/>
      <c r="CCB72"/>
      <c r="CCC72"/>
      <c r="CCD72"/>
      <c r="CCE72"/>
      <c r="CCF72"/>
      <c r="CCG72"/>
      <c r="CCH72"/>
      <c r="CCI72"/>
      <c r="CCJ72"/>
      <c r="CCK72"/>
      <c r="CCL72"/>
      <c r="CCM72"/>
      <c r="CCN72"/>
      <c r="CCO72"/>
      <c r="CCP72"/>
      <c r="CCQ72"/>
      <c r="CCR72"/>
      <c r="CCS72"/>
      <c r="CCT72"/>
      <c r="CCU72"/>
      <c r="CCV72"/>
      <c r="CCW72"/>
      <c r="CCX72"/>
      <c r="CCY72"/>
      <c r="CCZ72"/>
      <c r="CDA72"/>
      <c r="CDB72"/>
      <c r="CDC72"/>
      <c r="CDD72"/>
      <c r="CDE72"/>
      <c r="CDF72"/>
      <c r="CDG72"/>
      <c r="CDH72"/>
      <c r="CDI72"/>
      <c r="CDJ72"/>
      <c r="CDK72"/>
      <c r="CDL72"/>
      <c r="CDM72"/>
      <c r="CDN72"/>
      <c r="CDO72"/>
      <c r="CDP72"/>
      <c r="CDQ72"/>
      <c r="CDR72"/>
      <c r="CDS72"/>
      <c r="CDT72"/>
      <c r="CDU72"/>
      <c r="CDV72"/>
      <c r="CDW72"/>
      <c r="CDX72"/>
      <c r="CDY72"/>
      <c r="CDZ72"/>
      <c r="CEA72"/>
      <c r="CEB72"/>
      <c r="CEC72"/>
      <c r="CED72"/>
      <c r="CEE72"/>
      <c r="CEF72"/>
      <c r="CEG72"/>
      <c r="CEH72"/>
      <c r="CEI72"/>
      <c r="CEJ72"/>
      <c r="CEK72"/>
      <c r="CEL72"/>
      <c r="CEM72"/>
      <c r="CEN72"/>
      <c r="CEO72"/>
      <c r="CEP72"/>
      <c r="CEQ72"/>
      <c r="CER72"/>
      <c r="CES72"/>
      <c r="CET72"/>
      <c r="CEU72"/>
      <c r="CEV72"/>
      <c r="CEW72"/>
      <c r="CEX72"/>
      <c r="CEY72"/>
      <c r="CEZ72"/>
      <c r="CFA72"/>
      <c r="CFB72"/>
      <c r="CFC72"/>
      <c r="CFD72"/>
      <c r="CFE72"/>
      <c r="CFF72"/>
      <c r="CFG72"/>
      <c r="CFH72"/>
      <c r="CFI72"/>
      <c r="CFJ72"/>
      <c r="CFK72"/>
      <c r="CFL72"/>
      <c r="CFM72"/>
      <c r="CFN72"/>
      <c r="CFO72"/>
      <c r="CFP72"/>
      <c r="CFQ72"/>
      <c r="CFR72"/>
      <c r="CFS72"/>
      <c r="CFT72"/>
      <c r="CFU72"/>
      <c r="CFV72"/>
      <c r="CFW72"/>
      <c r="CFX72"/>
      <c r="CFY72"/>
      <c r="CFZ72"/>
      <c r="CGA72"/>
      <c r="CGB72"/>
      <c r="CGC72"/>
      <c r="CGD72"/>
      <c r="CGE72"/>
      <c r="CGF72"/>
      <c r="CGG72"/>
      <c r="CGH72"/>
      <c r="CGI72"/>
      <c r="CGJ72"/>
      <c r="CGK72"/>
      <c r="CGL72"/>
      <c r="CGM72"/>
      <c r="CGN72"/>
      <c r="CGO72"/>
      <c r="CGP72"/>
      <c r="CGQ72"/>
      <c r="CGR72"/>
      <c r="CGS72"/>
      <c r="CGT72"/>
      <c r="CGU72"/>
      <c r="CGV72"/>
      <c r="CGW72"/>
      <c r="CGX72"/>
      <c r="CGY72"/>
      <c r="CGZ72"/>
      <c r="CHA72"/>
      <c r="CHB72"/>
      <c r="CHC72"/>
      <c r="CHD72"/>
      <c r="CHE72"/>
      <c r="CHF72"/>
      <c r="CHG72"/>
      <c r="CHH72"/>
      <c r="CHI72"/>
      <c r="CHJ72"/>
      <c r="CHK72"/>
      <c r="CHL72"/>
      <c r="CHM72"/>
      <c r="CHN72"/>
      <c r="CHO72"/>
      <c r="CHP72"/>
      <c r="CHQ72"/>
      <c r="CHR72"/>
      <c r="CHS72"/>
      <c r="CHT72"/>
      <c r="CHU72"/>
      <c r="CHV72"/>
      <c r="CHW72"/>
      <c r="CHX72"/>
      <c r="CHY72"/>
      <c r="CHZ72"/>
      <c r="CIA72"/>
      <c r="CIB72"/>
      <c r="CIC72"/>
      <c r="CID72"/>
      <c r="CIE72"/>
      <c r="CIF72"/>
      <c r="CIG72"/>
      <c r="CIH72"/>
      <c r="CII72"/>
      <c r="CIJ72"/>
      <c r="CIK72"/>
      <c r="CIL72"/>
      <c r="CIM72"/>
      <c r="CIN72"/>
      <c r="CIO72"/>
      <c r="CIP72"/>
      <c r="CIQ72"/>
      <c r="CIR72"/>
      <c r="CIS72"/>
      <c r="CIT72"/>
      <c r="CIU72"/>
      <c r="CIV72"/>
      <c r="CIW72"/>
      <c r="CIX72"/>
      <c r="CIY72"/>
      <c r="CIZ72"/>
      <c r="CJA72"/>
      <c r="CJB72"/>
      <c r="CJC72"/>
      <c r="CJD72"/>
      <c r="CJE72"/>
      <c r="CJF72"/>
      <c r="CJG72"/>
      <c r="CJH72"/>
      <c r="CJI72"/>
      <c r="CJJ72"/>
      <c r="CJK72"/>
      <c r="CJL72"/>
      <c r="CJM72"/>
      <c r="CJN72"/>
      <c r="CJO72"/>
      <c r="CJP72"/>
      <c r="CJQ72"/>
      <c r="CJR72"/>
      <c r="CJS72"/>
      <c r="CJT72"/>
      <c r="CJU72"/>
      <c r="CJV72"/>
      <c r="CJW72"/>
      <c r="CJX72"/>
      <c r="CJY72"/>
      <c r="CJZ72"/>
      <c r="CKA72"/>
      <c r="CKB72"/>
      <c r="CKC72"/>
      <c r="CKD72"/>
      <c r="CKE72"/>
      <c r="CKF72"/>
      <c r="CKG72"/>
      <c r="CKH72"/>
      <c r="CKI72"/>
      <c r="CKJ72"/>
      <c r="CKK72"/>
      <c r="CKL72"/>
      <c r="CKM72"/>
      <c r="CKN72"/>
      <c r="CKO72"/>
      <c r="CKP72"/>
      <c r="CKQ72"/>
      <c r="CKR72"/>
      <c r="CKS72"/>
      <c r="CKT72"/>
      <c r="CKU72"/>
      <c r="CKV72"/>
      <c r="CKW72"/>
      <c r="CKX72"/>
      <c r="CKY72"/>
      <c r="CKZ72"/>
      <c r="CLA72"/>
      <c r="CLB72"/>
      <c r="CLC72"/>
      <c r="CLD72"/>
      <c r="CLE72"/>
      <c r="CLF72"/>
      <c r="CLG72"/>
      <c r="CLH72"/>
      <c r="CLI72"/>
      <c r="CLJ72"/>
      <c r="CLK72"/>
      <c r="CLL72"/>
      <c r="CLM72"/>
      <c r="CLN72"/>
      <c r="CLO72"/>
      <c r="CLP72"/>
      <c r="CLQ72"/>
      <c r="CLR72"/>
      <c r="CLS72"/>
      <c r="CLT72"/>
      <c r="CLU72"/>
      <c r="CLV72"/>
      <c r="CLW72"/>
      <c r="CLX72"/>
      <c r="CLY72"/>
      <c r="CLZ72"/>
      <c r="CMA72"/>
      <c r="CMB72"/>
      <c r="CMC72"/>
      <c r="CMD72"/>
      <c r="CME72"/>
      <c r="CMF72"/>
      <c r="CMG72"/>
      <c r="CMH72"/>
      <c r="CMI72"/>
      <c r="CMJ72"/>
      <c r="CMK72"/>
      <c r="CML72"/>
      <c r="CMM72"/>
      <c r="CMN72"/>
      <c r="CMO72"/>
      <c r="CMP72"/>
      <c r="CMQ72"/>
      <c r="CMR72"/>
      <c r="CMS72"/>
      <c r="CMT72"/>
      <c r="CMU72"/>
      <c r="CMV72"/>
      <c r="CMW72"/>
      <c r="CMX72"/>
      <c r="CMY72"/>
      <c r="CMZ72"/>
      <c r="CNA72"/>
      <c r="CNB72"/>
      <c r="CNC72"/>
      <c r="CND72"/>
      <c r="CNE72"/>
      <c r="CNF72"/>
      <c r="CNG72"/>
      <c r="CNH72"/>
      <c r="CNI72"/>
      <c r="CNJ72"/>
      <c r="CNK72"/>
      <c r="CNL72"/>
      <c r="CNM72"/>
      <c r="CNN72"/>
      <c r="CNO72"/>
      <c r="CNP72"/>
      <c r="CNQ72"/>
      <c r="CNR72"/>
      <c r="CNS72"/>
      <c r="CNT72"/>
      <c r="CNU72"/>
      <c r="CNV72"/>
      <c r="CNW72"/>
      <c r="CNX72"/>
      <c r="CNY72"/>
      <c r="CNZ72"/>
      <c r="COA72"/>
      <c r="COB72"/>
      <c r="COC72"/>
      <c r="COD72"/>
      <c r="COE72"/>
      <c r="COF72"/>
      <c r="COG72"/>
      <c r="COH72"/>
      <c r="COI72"/>
      <c r="COJ72"/>
      <c r="COK72"/>
      <c r="COL72"/>
      <c r="COM72"/>
      <c r="CON72"/>
      <c r="COO72"/>
      <c r="COP72"/>
      <c r="COQ72"/>
      <c r="COR72"/>
      <c r="COS72"/>
      <c r="COT72"/>
      <c r="COU72"/>
      <c r="COV72"/>
      <c r="COW72"/>
      <c r="COX72"/>
      <c r="COY72"/>
      <c r="COZ72"/>
      <c r="CPA72"/>
      <c r="CPB72"/>
      <c r="CPC72"/>
      <c r="CPD72"/>
      <c r="CPE72"/>
      <c r="CPF72"/>
      <c r="CPG72"/>
      <c r="CPH72"/>
      <c r="CPI72"/>
      <c r="CPJ72"/>
      <c r="CPK72"/>
      <c r="CPL72"/>
      <c r="CPM72"/>
      <c r="CPN72"/>
      <c r="CPO72"/>
      <c r="CPP72"/>
      <c r="CPQ72"/>
      <c r="CPR72"/>
      <c r="CPS72"/>
      <c r="CPT72"/>
      <c r="CPU72"/>
      <c r="CPV72"/>
      <c r="CPW72"/>
      <c r="CPX72"/>
      <c r="CPY72"/>
      <c r="CPZ72"/>
      <c r="CQA72"/>
      <c r="CQB72"/>
      <c r="CQC72"/>
      <c r="CQD72"/>
      <c r="CQE72"/>
      <c r="CQF72"/>
      <c r="CQG72"/>
      <c r="CQH72"/>
      <c r="CQI72"/>
      <c r="CQJ72"/>
      <c r="CQK72"/>
      <c r="CQL72"/>
      <c r="CQM72"/>
      <c r="CQN72"/>
      <c r="CQO72"/>
      <c r="CQP72"/>
      <c r="CQQ72"/>
      <c r="CQR72"/>
      <c r="CQS72"/>
      <c r="CQT72"/>
      <c r="CQU72"/>
      <c r="CQV72"/>
      <c r="CQW72"/>
      <c r="CQX72"/>
      <c r="CQY72"/>
      <c r="CQZ72"/>
      <c r="CRA72"/>
      <c r="CRB72"/>
      <c r="CRC72"/>
      <c r="CRD72"/>
      <c r="CRE72"/>
      <c r="CRF72"/>
      <c r="CRG72"/>
      <c r="CRH72"/>
      <c r="CRI72"/>
      <c r="CRJ72"/>
      <c r="CRK72"/>
      <c r="CRL72"/>
      <c r="CRM72"/>
      <c r="CRN72"/>
      <c r="CRO72"/>
      <c r="CRP72"/>
      <c r="CRQ72"/>
      <c r="CRR72"/>
      <c r="CRS72"/>
      <c r="CRT72"/>
      <c r="CRU72"/>
      <c r="CRV72"/>
      <c r="CRW72"/>
      <c r="CRX72"/>
      <c r="CRY72"/>
      <c r="CRZ72"/>
      <c r="CSA72"/>
      <c r="CSB72"/>
      <c r="CSC72"/>
      <c r="CSD72"/>
      <c r="CSE72"/>
      <c r="CSF72"/>
      <c r="CSG72"/>
      <c r="CSH72"/>
      <c r="CSI72"/>
      <c r="CSJ72"/>
      <c r="CSK72"/>
      <c r="CSL72"/>
      <c r="CSM72"/>
      <c r="CSN72"/>
      <c r="CSO72"/>
      <c r="CSP72"/>
      <c r="CSQ72"/>
      <c r="CSR72"/>
      <c r="CSS72"/>
      <c r="CST72"/>
      <c r="CSU72"/>
      <c r="CSV72"/>
      <c r="CSW72"/>
      <c r="CSX72"/>
      <c r="CSY72"/>
      <c r="CSZ72"/>
      <c r="CTA72"/>
      <c r="CTB72"/>
      <c r="CTC72"/>
      <c r="CTD72"/>
      <c r="CTE72"/>
      <c r="CTF72"/>
      <c r="CTG72"/>
      <c r="CTH72"/>
      <c r="CTI72"/>
      <c r="CTJ72"/>
      <c r="CTK72"/>
      <c r="CTL72"/>
      <c r="CTM72"/>
      <c r="CTN72"/>
      <c r="CTO72"/>
      <c r="CTP72"/>
      <c r="CTQ72"/>
      <c r="CTR72"/>
      <c r="CTS72"/>
      <c r="CTT72"/>
      <c r="CTU72"/>
      <c r="CTV72"/>
      <c r="CTW72"/>
      <c r="CTX72"/>
      <c r="CTY72"/>
      <c r="CTZ72"/>
      <c r="CUA72"/>
      <c r="CUB72"/>
      <c r="CUC72"/>
      <c r="CUD72"/>
      <c r="CUE72"/>
      <c r="CUF72"/>
      <c r="CUG72"/>
      <c r="CUH72"/>
      <c r="CUI72"/>
      <c r="CUJ72"/>
      <c r="CUK72"/>
      <c r="CUL72"/>
      <c r="CUM72"/>
      <c r="CUN72"/>
      <c r="CUO72"/>
      <c r="CUP72"/>
      <c r="CUQ72"/>
      <c r="CUR72"/>
      <c r="CUS72"/>
      <c r="CUT72"/>
      <c r="CUU72"/>
      <c r="CUV72"/>
      <c r="CUW72"/>
      <c r="CUX72"/>
      <c r="CUY72"/>
      <c r="CUZ72"/>
      <c r="CVA72"/>
      <c r="CVB72"/>
      <c r="CVC72"/>
      <c r="CVD72"/>
      <c r="CVE72"/>
      <c r="CVF72"/>
      <c r="CVG72"/>
      <c r="CVH72"/>
      <c r="CVI72"/>
      <c r="CVJ72"/>
      <c r="CVK72"/>
      <c r="CVL72"/>
      <c r="CVM72"/>
      <c r="CVN72"/>
      <c r="CVO72"/>
      <c r="CVP72"/>
      <c r="CVQ72"/>
      <c r="CVR72"/>
      <c r="CVS72"/>
      <c r="CVT72"/>
      <c r="CVU72"/>
      <c r="CVV72"/>
      <c r="CVW72"/>
      <c r="CVX72"/>
      <c r="CVY72"/>
      <c r="CVZ72"/>
      <c r="CWA72"/>
      <c r="CWB72"/>
      <c r="CWC72"/>
      <c r="CWD72"/>
      <c r="CWE72"/>
      <c r="CWF72"/>
      <c r="CWG72"/>
      <c r="CWH72"/>
      <c r="CWI72"/>
      <c r="CWJ72"/>
      <c r="CWK72"/>
      <c r="CWL72"/>
      <c r="CWM72"/>
      <c r="CWN72"/>
      <c r="CWO72"/>
      <c r="CWP72"/>
      <c r="CWQ72"/>
      <c r="CWR72"/>
      <c r="CWS72"/>
      <c r="CWT72"/>
      <c r="CWU72"/>
      <c r="CWV72"/>
      <c r="CWW72"/>
      <c r="CWX72"/>
      <c r="CWY72"/>
      <c r="CWZ72"/>
      <c r="CXA72"/>
      <c r="CXB72"/>
      <c r="CXC72"/>
      <c r="CXD72"/>
      <c r="CXE72"/>
      <c r="CXF72"/>
      <c r="CXG72"/>
      <c r="CXH72"/>
      <c r="CXI72"/>
      <c r="CXJ72"/>
      <c r="CXK72"/>
      <c r="CXL72"/>
      <c r="CXM72"/>
      <c r="CXN72"/>
      <c r="CXO72"/>
      <c r="CXP72"/>
      <c r="CXQ72"/>
      <c r="CXR72"/>
      <c r="CXS72"/>
      <c r="CXT72"/>
      <c r="CXU72"/>
      <c r="CXV72"/>
      <c r="CXW72"/>
      <c r="CXX72"/>
      <c r="CXY72"/>
      <c r="CXZ72"/>
      <c r="CYA72"/>
      <c r="CYB72"/>
      <c r="CYC72"/>
      <c r="CYD72"/>
      <c r="CYE72"/>
      <c r="CYF72"/>
      <c r="CYG72"/>
      <c r="CYH72"/>
      <c r="CYI72"/>
      <c r="CYJ72"/>
      <c r="CYK72"/>
      <c r="CYL72"/>
      <c r="CYM72"/>
      <c r="CYN72"/>
      <c r="CYO72"/>
      <c r="CYP72"/>
      <c r="CYQ72"/>
      <c r="CYR72"/>
      <c r="CYS72"/>
      <c r="CYT72"/>
      <c r="CYU72"/>
      <c r="CYV72"/>
      <c r="CYW72"/>
      <c r="CYX72"/>
      <c r="CYY72"/>
      <c r="CYZ72"/>
      <c r="CZA72"/>
      <c r="CZB72"/>
      <c r="CZC72"/>
      <c r="CZD72"/>
      <c r="CZE72"/>
      <c r="CZF72"/>
      <c r="CZG72"/>
      <c r="CZH72"/>
      <c r="CZI72"/>
      <c r="CZJ72"/>
      <c r="CZK72"/>
      <c r="CZL72"/>
      <c r="CZM72"/>
      <c r="CZN72"/>
      <c r="CZO72"/>
      <c r="CZP72"/>
      <c r="CZQ72"/>
      <c r="CZR72"/>
      <c r="CZS72"/>
      <c r="CZT72"/>
      <c r="CZU72"/>
      <c r="CZV72"/>
      <c r="CZW72"/>
      <c r="CZX72"/>
      <c r="CZY72"/>
      <c r="CZZ72"/>
      <c r="DAA72"/>
      <c r="DAB72"/>
      <c r="DAC72"/>
      <c r="DAD72"/>
      <c r="DAE72"/>
      <c r="DAF72"/>
      <c r="DAG72"/>
      <c r="DAH72"/>
      <c r="DAI72"/>
      <c r="DAJ72"/>
      <c r="DAK72"/>
      <c r="DAL72"/>
      <c r="DAM72"/>
      <c r="DAN72"/>
      <c r="DAO72"/>
      <c r="DAP72"/>
      <c r="DAQ72"/>
      <c r="DAR72"/>
      <c r="DAS72"/>
      <c r="DAT72"/>
      <c r="DAU72"/>
      <c r="DAV72"/>
      <c r="DAW72"/>
      <c r="DAX72"/>
      <c r="DAY72"/>
      <c r="DAZ72"/>
      <c r="DBA72"/>
      <c r="DBB72"/>
      <c r="DBC72"/>
      <c r="DBD72"/>
      <c r="DBE72"/>
      <c r="DBF72"/>
      <c r="DBG72"/>
      <c r="DBH72"/>
      <c r="DBI72"/>
      <c r="DBJ72"/>
      <c r="DBK72"/>
      <c r="DBL72"/>
      <c r="DBM72"/>
      <c r="DBN72"/>
      <c r="DBO72"/>
      <c r="DBP72"/>
      <c r="DBQ72"/>
      <c r="DBR72"/>
      <c r="DBS72"/>
      <c r="DBT72"/>
      <c r="DBU72"/>
      <c r="DBV72"/>
      <c r="DBW72"/>
      <c r="DBX72"/>
      <c r="DBY72"/>
      <c r="DBZ72"/>
      <c r="DCA72"/>
      <c r="DCB72"/>
      <c r="DCC72"/>
      <c r="DCD72"/>
      <c r="DCE72"/>
      <c r="DCF72"/>
      <c r="DCG72"/>
      <c r="DCH72"/>
      <c r="DCI72"/>
      <c r="DCJ72"/>
      <c r="DCK72"/>
      <c r="DCL72"/>
      <c r="DCM72"/>
      <c r="DCN72"/>
      <c r="DCO72"/>
      <c r="DCP72"/>
      <c r="DCQ72"/>
      <c r="DCR72"/>
      <c r="DCS72"/>
      <c r="DCT72"/>
      <c r="DCU72"/>
      <c r="DCV72"/>
      <c r="DCW72"/>
      <c r="DCX72"/>
      <c r="DCY72"/>
      <c r="DCZ72"/>
      <c r="DDA72"/>
      <c r="DDB72"/>
      <c r="DDC72"/>
      <c r="DDD72"/>
      <c r="DDE72"/>
      <c r="DDF72"/>
      <c r="DDG72"/>
      <c r="DDH72"/>
      <c r="DDI72"/>
      <c r="DDJ72"/>
      <c r="DDK72"/>
      <c r="DDL72"/>
      <c r="DDM72"/>
      <c r="DDN72"/>
      <c r="DDO72"/>
      <c r="DDP72"/>
      <c r="DDQ72"/>
      <c r="DDR72"/>
      <c r="DDS72"/>
      <c r="DDT72"/>
      <c r="DDU72"/>
      <c r="DDV72"/>
      <c r="DDW72"/>
      <c r="DDX72"/>
      <c r="DDY72"/>
      <c r="DDZ72"/>
      <c r="DEA72"/>
      <c r="DEB72"/>
      <c r="DEC72"/>
      <c r="DED72"/>
      <c r="DEE72"/>
      <c r="DEF72"/>
      <c r="DEG72"/>
      <c r="DEH72"/>
      <c r="DEI72"/>
      <c r="DEJ72"/>
      <c r="DEK72"/>
      <c r="DEL72"/>
      <c r="DEM72"/>
      <c r="DEN72"/>
      <c r="DEO72"/>
      <c r="DEP72"/>
      <c r="DEQ72"/>
      <c r="DER72"/>
      <c r="DES72"/>
      <c r="DET72"/>
      <c r="DEU72"/>
      <c r="DEV72"/>
      <c r="DEW72"/>
      <c r="DEX72"/>
      <c r="DEY72"/>
      <c r="DEZ72"/>
      <c r="DFA72"/>
      <c r="DFB72"/>
      <c r="DFC72"/>
      <c r="DFD72"/>
      <c r="DFE72"/>
      <c r="DFF72"/>
      <c r="DFG72"/>
      <c r="DFH72"/>
      <c r="DFI72"/>
      <c r="DFJ72"/>
      <c r="DFK72"/>
      <c r="DFL72"/>
      <c r="DFM72"/>
      <c r="DFN72"/>
      <c r="DFO72"/>
      <c r="DFP72"/>
      <c r="DFQ72"/>
      <c r="DFR72"/>
      <c r="DFS72"/>
      <c r="DFT72"/>
      <c r="DFU72"/>
      <c r="DFV72"/>
      <c r="DFW72"/>
      <c r="DFX72"/>
      <c r="DFY72"/>
      <c r="DFZ72"/>
      <c r="DGA72"/>
      <c r="DGB72"/>
      <c r="DGC72"/>
      <c r="DGD72"/>
      <c r="DGE72"/>
      <c r="DGF72"/>
      <c r="DGG72"/>
      <c r="DGH72"/>
      <c r="DGI72"/>
      <c r="DGJ72"/>
      <c r="DGK72"/>
      <c r="DGL72"/>
      <c r="DGM72"/>
      <c r="DGN72"/>
      <c r="DGO72"/>
      <c r="DGP72"/>
      <c r="DGQ72"/>
      <c r="DGR72"/>
      <c r="DGS72"/>
      <c r="DGT72"/>
      <c r="DGU72"/>
      <c r="DGV72"/>
      <c r="DGW72"/>
      <c r="DGX72"/>
      <c r="DGY72"/>
      <c r="DGZ72"/>
      <c r="DHA72"/>
      <c r="DHB72"/>
      <c r="DHC72"/>
      <c r="DHD72"/>
      <c r="DHE72"/>
      <c r="DHF72"/>
      <c r="DHG72"/>
      <c r="DHH72"/>
      <c r="DHI72"/>
      <c r="DHJ72"/>
      <c r="DHK72"/>
      <c r="DHL72"/>
      <c r="DHM72"/>
      <c r="DHN72"/>
      <c r="DHO72"/>
      <c r="DHP72"/>
      <c r="DHQ72"/>
      <c r="DHR72"/>
      <c r="DHS72"/>
      <c r="DHT72"/>
      <c r="DHU72"/>
      <c r="DHV72"/>
      <c r="DHW72"/>
      <c r="DHX72"/>
      <c r="DHY72"/>
      <c r="DHZ72"/>
      <c r="DIA72"/>
      <c r="DIB72"/>
      <c r="DIC72"/>
      <c r="DID72"/>
      <c r="DIE72"/>
      <c r="DIF72"/>
      <c r="DIG72"/>
      <c r="DIH72"/>
      <c r="DII72"/>
      <c r="DIJ72"/>
      <c r="DIK72"/>
      <c r="DIL72"/>
      <c r="DIM72"/>
      <c r="DIN72"/>
      <c r="DIO72"/>
      <c r="DIP72"/>
      <c r="DIQ72"/>
      <c r="DIR72"/>
      <c r="DIS72"/>
      <c r="DIT72"/>
      <c r="DIU72"/>
      <c r="DIV72"/>
      <c r="DIW72"/>
      <c r="DIX72"/>
      <c r="DIY72"/>
      <c r="DIZ72"/>
      <c r="DJA72"/>
      <c r="DJB72"/>
      <c r="DJC72"/>
      <c r="DJD72"/>
      <c r="DJE72"/>
      <c r="DJF72"/>
      <c r="DJG72"/>
      <c r="DJH72"/>
      <c r="DJI72"/>
      <c r="DJJ72"/>
      <c r="DJK72"/>
      <c r="DJL72"/>
      <c r="DJM72"/>
      <c r="DJN72"/>
      <c r="DJO72"/>
      <c r="DJP72"/>
      <c r="DJQ72"/>
      <c r="DJR72"/>
      <c r="DJS72"/>
      <c r="DJT72"/>
      <c r="DJU72"/>
      <c r="DJV72"/>
      <c r="DJW72"/>
      <c r="DJX72"/>
      <c r="DJY72"/>
      <c r="DJZ72"/>
      <c r="DKA72"/>
      <c r="DKB72"/>
      <c r="DKC72"/>
      <c r="DKD72"/>
      <c r="DKE72"/>
      <c r="DKF72"/>
      <c r="DKG72"/>
      <c r="DKH72"/>
      <c r="DKI72"/>
      <c r="DKJ72"/>
      <c r="DKK72"/>
      <c r="DKL72"/>
      <c r="DKM72"/>
      <c r="DKN72"/>
      <c r="DKO72"/>
      <c r="DKP72"/>
      <c r="DKQ72"/>
      <c r="DKR72"/>
      <c r="DKS72"/>
      <c r="DKT72"/>
      <c r="DKU72"/>
      <c r="DKV72"/>
      <c r="DKW72"/>
      <c r="DKX72"/>
      <c r="DKY72"/>
      <c r="DKZ72"/>
      <c r="DLA72"/>
      <c r="DLB72"/>
      <c r="DLC72"/>
      <c r="DLD72"/>
      <c r="DLE72"/>
      <c r="DLF72"/>
      <c r="DLG72"/>
      <c r="DLH72"/>
      <c r="DLI72"/>
      <c r="DLJ72"/>
      <c r="DLK72"/>
      <c r="DLL72"/>
      <c r="DLM72"/>
      <c r="DLN72"/>
      <c r="DLO72"/>
      <c r="DLP72"/>
      <c r="DLQ72"/>
      <c r="DLR72"/>
      <c r="DLS72"/>
      <c r="DLT72"/>
      <c r="DLU72"/>
      <c r="DLV72"/>
      <c r="DLW72"/>
      <c r="DLX72"/>
      <c r="DLY72"/>
      <c r="DLZ72"/>
      <c r="DMA72"/>
      <c r="DMB72"/>
      <c r="DMC72"/>
      <c r="DMD72"/>
      <c r="DME72"/>
      <c r="DMF72"/>
      <c r="DMG72"/>
      <c r="DMH72"/>
      <c r="DMI72"/>
      <c r="DMJ72"/>
      <c r="DMK72"/>
      <c r="DML72"/>
      <c r="DMM72"/>
      <c r="DMN72"/>
      <c r="DMO72"/>
      <c r="DMP72"/>
      <c r="DMQ72"/>
      <c r="DMR72"/>
      <c r="DMS72"/>
      <c r="DMT72"/>
      <c r="DMU72"/>
      <c r="DMV72"/>
      <c r="DMW72"/>
      <c r="DMX72"/>
      <c r="DMY72"/>
      <c r="DMZ72"/>
      <c r="DNA72"/>
      <c r="DNB72"/>
      <c r="DNC72"/>
      <c r="DND72"/>
      <c r="DNE72"/>
      <c r="DNF72"/>
      <c r="DNG72"/>
      <c r="DNH72"/>
      <c r="DNI72"/>
      <c r="DNJ72"/>
      <c r="DNK72"/>
      <c r="DNL72"/>
      <c r="DNM72"/>
      <c r="DNN72"/>
      <c r="DNO72"/>
      <c r="DNP72"/>
      <c r="DNQ72"/>
      <c r="DNR72"/>
      <c r="DNS72"/>
      <c r="DNT72"/>
      <c r="DNU72"/>
      <c r="DNV72"/>
      <c r="DNW72"/>
      <c r="DNX72"/>
      <c r="DNY72"/>
      <c r="DNZ72"/>
      <c r="DOA72"/>
      <c r="DOB72"/>
      <c r="DOC72"/>
      <c r="DOD72"/>
      <c r="DOE72"/>
      <c r="DOF72"/>
      <c r="DOG72"/>
      <c r="DOH72"/>
      <c r="DOI72"/>
      <c r="DOJ72"/>
      <c r="DOK72"/>
      <c r="DOL72"/>
      <c r="DOM72"/>
      <c r="DON72"/>
      <c r="DOO72"/>
      <c r="DOP72"/>
      <c r="DOQ72"/>
      <c r="DOR72"/>
      <c r="DOS72"/>
      <c r="DOT72"/>
      <c r="DOU72"/>
      <c r="DOV72"/>
      <c r="DOW72"/>
      <c r="DOX72"/>
      <c r="DOY72"/>
      <c r="DOZ72"/>
      <c r="DPA72"/>
      <c r="DPB72"/>
      <c r="DPC72"/>
      <c r="DPD72"/>
      <c r="DPE72"/>
      <c r="DPF72"/>
      <c r="DPG72"/>
      <c r="DPH72"/>
      <c r="DPI72"/>
      <c r="DPJ72"/>
      <c r="DPK72"/>
      <c r="DPL72"/>
      <c r="DPM72"/>
      <c r="DPN72"/>
      <c r="DPO72"/>
      <c r="DPP72"/>
      <c r="DPQ72"/>
      <c r="DPR72"/>
      <c r="DPS72"/>
      <c r="DPT72"/>
      <c r="DPU72"/>
      <c r="DPV72"/>
      <c r="DPW72"/>
      <c r="DPX72"/>
      <c r="DPY72"/>
      <c r="DPZ72"/>
      <c r="DQA72"/>
      <c r="DQB72"/>
      <c r="DQC72"/>
      <c r="DQD72"/>
      <c r="DQE72"/>
      <c r="DQF72"/>
      <c r="DQG72"/>
      <c r="DQH72"/>
      <c r="DQI72"/>
      <c r="DQJ72"/>
      <c r="DQK72"/>
      <c r="DQL72"/>
      <c r="DQM72"/>
      <c r="DQN72"/>
      <c r="DQO72"/>
      <c r="DQP72"/>
      <c r="DQQ72"/>
      <c r="DQR72"/>
      <c r="DQS72"/>
      <c r="DQT72"/>
      <c r="DQU72"/>
      <c r="DQV72"/>
      <c r="DQW72"/>
      <c r="DQX72"/>
      <c r="DQY72"/>
      <c r="DQZ72"/>
      <c r="DRA72"/>
      <c r="DRB72"/>
      <c r="DRC72"/>
      <c r="DRD72"/>
      <c r="DRE72"/>
      <c r="DRF72"/>
      <c r="DRG72"/>
      <c r="DRH72"/>
      <c r="DRI72"/>
      <c r="DRJ72"/>
      <c r="DRK72"/>
      <c r="DRL72"/>
      <c r="DRM72"/>
      <c r="DRN72"/>
      <c r="DRO72"/>
      <c r="DRP72"/>
      <c r="DRQ72"/>
      <c r="DRR72"/>
      <c r="DRS72"/>
      <c r="DRT72"/>
      <c r="DRU72"/>
      <c r="DRV72"/>
      <c r="DRW72"/>
      <c r="DRX72"/>
      <c r="DRY72"/>
      <c r="DRZ72"/>
      <c r="DSA72"/>
      <c r="DSB72"/>
      <c r="DSC72"/>
      <c r="DSD72"/>
      <c r="DSE72"/>
      <c r="DSF72"/>
      <c r="DSG72"/>
      <c r="DSH72"/>
      <c r="DSI72"/>
      <c r="DSJ72"/>
      <c r="DSK72"/>
      <c r="DSL72"/>
      <c r="DSM72"/>
      <c r="DSN72"/>
      <c r="DSO72"/>
      <c r="DSP72"/>
      <c r="DSQ72"/>
      <c r="DSR72"/>
      <c r="DSS72"/>
      <c r="DST72"/>
      <c r="DSU72"/>
      <c r="DSV72"/>
      <c r="DSW72"/>
      <c r="DSX72"/>
      <c r="DSY72"/>
      <c r="DSZ72"/>
      <c r="DTA72"/>
      <c r="DTB72"/>
      <c r="DTC72"/>
      <c r="DTD72"/>
      <c r="DTE72"/>
      <c r="DTF72"/>
      <c r="DTG72"/>
      <c r="DTH72"/>
      <c r="DTI72"/>
      <c r="DTJ72"/>
      <c r="DTK72"/>
      <c r="DTL72"/>
      <c r="DTM72"/>
      <c r="DTN72"/>
      <c r="DTO72"/>
      <c r="DTP72"/>
      <c r="DTQ72"/>
      <c r="DTR72"/>
      <c r="DTS72"/>
      <c r="DTT72"/>
      <c r="DTU72"/>
      <c r="DTV72"/>
      <c r="DTW72"/>
      <c r="DTX72"/>
      <c r="DTY72"/>
      <c r="DTZ72"/>
      <c r="DUA72"/>
      <c r="DUB72"/>
      <c r="DUC72"/>
      <c r="DUD72"/>
      <c r="DUE72"/>
      <c r="DUF72"/>
      <c r="DUG72"/>
      <c r="DUH72"/>
      <c r="DUI72"/>
      <c r="DUJ72"/>
      <c r="DUK72"/>
      <c r="DUL72"/>
      <c r="DUM72"/>
      <c r="DUN72"/>
      <c r="DUO72"/>
      <c r="DUP72"/>
      <c r="DUQ72"/>
      <c r="DUR72"/>
      <c r="DUS72"/>
      <c r="DUT72"/>
      <c r="DUU72"/>
      <c r="DUV72"/>
      <c r="DUW72"/>
      <c r="DUX72"/>
      <c r="DUY72"/>
      <c r="DUZ72"/>
      <c r="DVA72"/>
      <c r="DVB72"/>
      <c r="DVC72"/>
      <c r="DVD72"/>
      <c r="DVE72"/>
      <c r="DVF72"/>
      <c r="DVG72"/>
      <c r="DVH72"/>
      <c r="DVI72"/>
      <c r="DVJ72"/>
      <c r="DVK72"/>
      <c r="DVL72"/>
      <c r="DVM72"/>
      <c r="DVN72"/>
      <c r="DVO72"/>
      <c r="DVP72"/>
      <c r="DVQ72"/>
      <c r="DVR72"/>
      <c r="DVS72"/>
      <c r="DVT72"/>
      <c r="DVU72"/>
      <c r="DVV72"/>
      <c r="DVW72"/>
      <c r="DVX72"/>
      <c r="DVY72"/>
      <c r="DVZ72"/>
      <c r="DWA72"/>
      <c r="DWB72"/>
      <c r="DWC72"/>
      <c r="DWD72"/>
      <c r="DWE72"/>
      <c r="DWF72"/>
      <c r="DWG72"/>
      <c r="DWH72"/>
      <c r="DWI72"/>
      <c r="DWJ72"/>
      <c r="DWK72"/>
      <c r="DWL72"/>
      <c r="DWM72"/>
      <c r="DWN72"/>
      <c r="DWO72"/>
      <c r="DWP72"/>
      <c r="DWQ72"/>
      <c r="DWR72"/>
      <c r="DWS72"/>
      <c r="DWT72"/>
      <c r="DWU72"/>
      <c r="DWV72"/>
      <c r="DWW72"/>
      <c r="DWX72"/>
      <c r="DWY72"/>
      <c r="DWZ72"/>
      <c r="DXA72"/>
      <c r="DXB72"/>
      <c r="DXC72"/>
      <c r="DXD72"/>
      <c r="DXE72"/>
      <c r="DXF72"/>
      <c r="DXG72"/>
      <c r="DXH72"/>
      <c r="DXI72"/>
      <c r="DXJ72"/>
      <c r="DXK72"/>
      <c r="DXL72"/>
      <c r="DXM72"/>
      <c r="DXN72"/>
      <c r="DXO72"/>
      <c r="DXP72"/>
      <c r="DXQ72"/>
      <c r="DXR72"/>
      <c r="DXS72"/>
      <c r="DXT72"/>
      <c r="DXU72"/>
      <c r="DXV72"/>
      <c r="DXW72"/>
      <c r="DXX72"/>
      <c r="DXY72"/>
      <c r="DXZ72"/>
      <c r="DYA72"/>
      <c r="DYB72"/>
      <c r="DYC72"/>
      <c r="DYD72"/>
      <c r="DYE72"/>
      <c r="DYF72"/>
      <c r="DYG72"/>
      <c r="DYH72"/>
      <c r="DYI72"/>
      <c r="DYJ72"/>
      <c r="DYK72"/>
      <c r="DYL72"/>
      <c r="DYM72"/>
      <c r="DYN72"/>
      <c r="DYO72"/>
      <c r="DYP72"/>
      <c r="DYQ72"/>
      <c r="DYR72"/>
      <c r="DYS72"/>
      <c r="DYT72"/>
      <c r="DYU72"/>
      <c r="DYV72"/>
      <c r="DYW72"/>
      <c r="DYX72"/>
      <c r="DYY72"/>
      <c r="DYZ72"/>
      <c r="DZA72"/>
      <c r="DZB72"/>
      <c r="DZC72"/>
      <c r="DZD72"/>
      <c r="DZE72"/>
      <c r="DZF72"/>
      <c r="DZG72"/>
      <c r="DZH72"/>
      <c r="DZI72"/>
      <c r="DZJ72"/>
      <c r="DZK72"/>
      <c r="DZL72"/>
      <c r="DZM72"/>
      <c r="DZN72"/>
      <c r="DZO72"/>
      <c r="DZP72"/>
      <c r="DZQ72"/>
      <c r="DZR72"/>
      <c r="DZS72"/>
      <c r="DZT72"/>
      <c r="DZU72"/>
      <c r="DZV72"/>
      <c r="DZW72"/>
      <c r="DZX72"/>
      <c r="DZY72"/>
      <c r="DZZ72"/>
      <c r="EAA72"/>
      <c r="EAB72"/>
      <c r="EAC72"/>
      <c r="EAD72"/>
      <c r="EAE72"/>
      <c r="EAF72"/>
      <c r="EAG72"/>
      <c r="EAH72"/>
      <c r="EAI72"/>
      <c r="EAJ72"/>
      <c r="EAK72"/>
      <c r="EAL72"/>
      <c r="EAM72"/>
      <c r="EAN72"/>
      <c r="EAO72"/>
      <c r="EAP72"/>
      <c r="EAQ72"/>
      <c r="EAR72"/>
      <c r="EAS72"/>
      <c r="EAT72"/>
      <c r="EAU72"/>
      <c r="EAV72"/>
      <c r="EAW72"/>
      <c r="EAX72"/>
      <c r="EAY72"/>
      <c r="EAZ72"/>
      <c r="EBA72"/>
      <c r="EBB72"/>
      <c r="EBC72"/>
      <c r="EBD72"/>
      <c r="EBE72"/>
      <c r="EBF72"/>
      <c r="EBG72"/>
      <c r="EBH72"/>
      <c r="EBI72"/>
      <c r="EBJ72"/>
      <c r="EBK72"/>
      <c r="EBL72"/>
      <c r="EBM72"/>
      <c r="EBN72"/>
      <c r="EBO72"/>
      <c r="EBP72"/>
      <c r="EBQ72"/>
      <c r="EBR72"/>
      <c r="EBS72"/>
      <c r="EBT72"/>
      <c r="EBU72"/>
      <c r="EBV72"/>
      <c r="EBW72"/>
      <c r="EBX72"/>
      <c r="EBY72"/>
      <c r="EBZ72"/>
      <c r="ECA72"/>
      <c r="ECB72"/>
      <c r="ECC72"/>
      <c r="ECD72"/>
      <c r="ECE72"/>
      <c r="ECF72"/>
      <c r="ECG72"/>
      <c r="ECH72"/>
      <c r="ECI72"/>
      <c r="ECJ72"/>
      <c r="ECK72"/>
      <c r="ECL72"/>
      <c r="ECM72"/>
      <c r="ECN72"/>
      <c r="ECO72"/>
      <c r="ECP72"/>
      <c r="ECQ72"/>
      <c r="ECR72"/>
      <c r="ECS72"/>
      <c r="ECT72"/>
      <c r="ECU72"/>
      <c r="ECV72"/>
      <c r="ECW72"/>
      <c r="ECX72"/>
      <c r="ECY72"/>
      <c r="ECZ72"/>
      <c r="EDA72"/>
      <c r="EDB72"/>
      <c r="EDC72"/>
      <c r="EDD72"/>
      <c r="EDE72"/>
      <c r="EDF72"/>
      <c r="EDG72"/>
      <c r="EDH72"/>
      <c r="EDI72"/>
      <c r="EDJ72"/>
      <c r="EDK72"/>
      <c r="EDL72"/>
      <c r="EDM72"/>
      <c r="EDN72"/>
      <c r="EDO72"/>
      <c r="EDP72"/>
      <c r="EDQ72"/>
      <c r="EDR72"/>
      <c r="EDS72"/>
      <c r="EDT72"/>
      <c r="EDU72"/>
      <c r="EDV72"/>
      <c r="EDW72"/>
      <c r="EDX72"/>
      <c r="EDY72"/>
      <c r="EDZ72"/>
      <c r="EEA72"/>
      <c r="EEB72"/>
      <c r="EEC72"/>
      <c r="EED72"/>
      <c r="EEE72"/>
      <c r="EEF72"/>
      <c r="EEG72"/>
      <c r="EEH72"/>
      <c r="EEI72"/>
      <c r="EEJ72"/>
      <c r="EEK72"/>
      <c r="EEL72"/>
      <c r="EEM72"/>
      <c r="EEN72"/>
      <c r="EEO72"/>
      <c r="EEP72"/>
      <c r="EEQ72"/>
      <c r="EER72"/>
      <c r="EES72"/>
      <c r="EET72"/>
      <c r="EEU72"/>
      <c r="EEV72"/>
      <c r="EEW72"/>
      <c r="EEX72"/>
      <c r="EEY72"/>
      <c r="EEZ72"/>
      <c r="EFA72"/>
      <c r="EFB72"/>
      <c r="EFC72"/>
      <c r="EFD72"/>
      <c r="EFE72"/>
      <c r="EFF72"/>
      <c r="EFG72"/>
      <c r="EFH72"/>
      <c r="EFI72"/>
      <c r="EFJ72"/>
      <c r="EFK72"/>
      <c r="EFL72"/>
      <c r="EFM72"/>
      <c r="EFN72"/>
      <c r="EFO72"/>
      <c r="EFP72"/>
      <c r="EFQ72"/>
      <c r="EFR72"/>
      <c r="EFS72"/>
      <c r="EFT72"/>
      <c r="EFU72"/>
      <c r="EFV72"/>
      <c r="EFW72"/>
      <c r="EFX72"/>
      <c r="EFY72"/>
      <c r="EFZ72"/>
      <c r="EGA72"/>
      <c r="EGB72"/>
      <c r="EGC72"/>
      <c r="EGD72"/>
      <c r="EGE72"/>
      <c r="EGF72"/>
      <c r="EGG72"/>
      <c r="EGH72"/>
      <c r="EGI72"/>
      <c r="EGJ72"/>
      <c r="EGK72"/>
      <c r="EGL72"/>
      <c r="EGM72"/>
      <c r="EGN72"/>
      <c r="EGO72"/>
      <c r="EGP72"/>
      <c r="EGQ72"/>
      <c r="EGR72"/>
      <c r="EGS72"/>
      <c r="EGT72"/>
      <c r="EGU72"/>
      <c r="EGV72"/>
      <c r="EGW72"/>
      <c r="EGX72"/>
      <c r="EGY72"/>
      <c r="EGZ72"/>
      <c r="EHA72"/>
      <c r="EHB72"/>
      <c r="EHC72"/>
      <c r="EHD72"/>
      <c r="EHE72"/>
      <c r="EHF72"/>
      <c r="EHG72"/>
      <c r="EHH72"/>
      <c r="EHI72"/>
      <c r="EHJ72"/>
      <c r="EHK72"/>
      <c r="EHL72"/>
      <c r="EHM72"/>
      <c r="EHN72"/>
      <c r="EHO72"/>
      <c r="EHP72"/>
      <c r="EHQ72"/>
      <c r="EHR72"/>
      <c r="EHS72"/>
      <c r="EHT72"/>
      <c r="EHU72"/>
      <c r="EHV72"/>
      <c r="EHW72"/>
      <c r="EHX72"/>
      <c r="EHY72"/>
      <c r="EHZ72"/>
      <c r="EIA72"/>
      <c r="EIB72"/>
      <c r="EIC72"/>
      <c r="EID72"/>
      <c r="EIE72"/>
      <c r="EIF72"/>
      <c r="EIG72"/>
      <c r="EIH72"/>
      <c r="EII72"/>
      <c r="EIJ72"/>
      <c r="EIK72"/>
      <c r="EIL72"/>
      <c r="EIM72"/>
      <c r="EIN72"/>
      <c r="EIO72"/>
      <c r="EIP72"/>
      <c r="EIQ72"/>
      <c r="EIR72"/>
      <c r="EIS72"/>
      <c r="EIT72"/>
      <c r="EIU72"/>
      <c r="EIV72"/>
      <c r="EIW72"/>
      <c r="EIX72"/>
      <c r="EIY72"/>
      <c r="EIZ72"/>
      <c r="EJA72"/>
      <c r="EJB72"/>
      <c r="EJC72"/>
      <c r="EJD72"/>
      <c r="EJE72"/>
      <c r="EJF72"/>
      <c r="EJG72"/>
      <c r="EJH72"/>
      <c r="EJI72"/>
      <c r="EJJ72"/>
      <c r="EJK72"/>
      <c r="EJL72"/>
      <c r="EJM72"/>
      <c r="EJN72"/>
      <c r="EJO72"/>
      <c r="EJP72"/>
      <c r="EJQ72"/>
      <c r="EJR72"/>
      <c r="EJS72"/>
      <c r="EJT72"/>
      <c r="EJU72"/>
      <c r="EJV72"/>
      <c r="EJW72"/>
      <c r="EJX72"/>
      <c r="EJY72"/>
      <c r="EJZ72"/>
      <c r="EKA72"/>
      <c r="EKB72"/>
      <c r="EKC72"/>
      <c r="EKD72"/>
      <c r="EKE72"/>
      <c r="EKF72"/>
      <c r="EKG72"/>
      <c r="EKH72"/>
      <c r="EKI72"/>
      <c r="EKJ72"/>
      <c r="EKK72"/>
      <c r="EKL72"/>
      <c r="EKM72"/>
      <c r="EKN72"/>
      <c r="EKO72"/>
      <c r="EKP72"/>
      <c r="EKQ72"/>
      <c r="EKR72"/>
      <c r="EKS72"/>
      <c r="EKT72"/>
      <c r="EKU72"/>
      <c r="EKV72"/>
      <c r="EKW72"/>
      <c r="EKX72"/>
      <c r="EKY72"/>
      <c r="EKZ72"/>
      <c r="ELA72"/>
      <c r="ELB72"/>
      <c r="ELC72"/>
      <c r="ELD72"/>
      <c r="ELE72"/>
      <c r="ELF72"/>
      <c r="ELG72"/>
      <c r="ELH72"/>
      <c r="ELI72"/>
      <c r="ELJ72"/>
      <c r="ELK72"/>
      <c r="ELL72"/>
      <c r="ELM72"/>
      <c r="ELN72"/>
      <c r="ELO72"/>
      <c r="ELP72"/>
      <c r="ELQ72"/>
      <c r="ELR72"/>
      <c r="ELS72"/>
      <c r="ELT72"/>
      <c r="ELU72"/>
      <c r="ELV72"/>
      <c r="ELW72"/>
      <c r="ELX72"/>
      <c r="ELY72"/>
      <c r="ELZ72"/>
      <c r="EMA72"/>
      <c r="EMB72"/>
      <c r="EMC72"/>
      <c r="EMD72"/>
      <c r="EME72"/>
      <c r="EMF72"/>
      <c r="EMG72"/>
      <c r="EMH72"/>
      <c r="EMI72"/>
      <c r="EMJ72"/>
      <c r="EMK72"/>
      <c r="EML72"/>
      <c r="EMM72"/>
      <c r="EMN72"/>
      <c r="EMO72"/>
      <c r="EMP72"/>
      <c r="EMQ72"/>
      <c r="EMR72"/>
      <c r="EMS72"/>
      <c r="EMT72"/>
      <c r="EMU72"/>
      <c r="EMV72"/>
      <c r="EMW72"/>
      <c r="EMX72"/>
      <c r="EMY72"/>
      <c r="EMZ72"/>
      <c r="ENA72"/>
      <c r="ENB72"/>
      <c r="ENC72"/>
      <c r="END72"/>
      <c r="ENE72"/>
      <c r="ENF72"/>
      <c r="ENG72"/>
      <c r="ENH72"/>
      <c r="ENI72"/>
      <c r="ENJ72"/>
      <c r="ENK72"/>
      <c r="ENL72"/>
      <c r="ENM72"/>
      <c r="ENN72"/>
      <c r="ENO72"/>
      <c r="ENP72"/>
      <c r="ENQ72"/>
      <c r="ENR72"/>
      <c r="ENS72"/>
      <c r="ENT72"/>
      <c r="ENU72"/>
      <c r="ENV72"/>
      <c r="ENW72"/>
      <c r="ENX72"/>
      <c r="ENY72"/>
      <c r="ENZ72"/>
      <c r="EOA72"/>
      <c r="EOB72"/>
      <c r="EOC72"/>
      <c r="EOD72"/>
      <c r="EOE72"/>
      <c r="EOF72"/>
      <c r="EOG72"/>
      <c r="EOH72"/>
      <c r="EOI72"/>
      <c r="EOJ72"/>
      <c r="EOK72"/>
      <c r="EOL72"/>
      <c r="EOM72"/>
      <c r="EON72"/>
      <c r="EOO72"/>
      <c r="EOP72"/>
      <c r="EOQ72"/>
      <c r="EOR72"/>
      <c r="EOS72"/>
      <c r="EOT72"/>
      <c r="EOU72"/>
      <c r="EOV72"/>
      <c r="EOW72"/>
      <c r="EOX72"/>
      <c r="EOY72"/>
      <c r="EOZ72"/>
      <c r="EPA72"/>
      <c r="EPB72"/>
      <c r="EPC72"/>
      <c r="EPD72"/>
      <c r="EPE72"/>
      <c r="EPF72"/>
      <c r="EPG72"/>
      <c r="EPH72"/>
      <c r="EPI72"/>
      <c r="EPJ72"/>
      <c r="EPK72"/>
      <c r="EPL72"/>
      <c r="EPM72"/>
      <c r="EPN72"/>
      <c r="EPO72"/>
      <c r="EPP72"/>
      <c r="EPQ72"/>
      <c r="EPR72"/>
      <c r="EPS72"/>
      <c r="EPT72"/>
      <c r="EPU72"/>
      <c r="EPV72"/>
      <c r="EPW72"/>
      <c r="EPX72"/>
      <c r="EPY72"/>
      <c r="EPZ72"/>
      <c r="EQA72"/>
      <c r="EQB72"/>
      <c r="EQC72"/>
      <c r="EQD72"/>
      <c r="EQE72"/>
      <c r="EQF72"/>
      <c r="EQG72"/>
      <c r="EQH72"/>
      <c r="EQI72"/>
      <c r="EQJ72"/>
      <c r="EQK72"/>
      <c r="EQL72"/>
      <c r="EQM72"/>
      <c r="EQN72"/>
      <c r="EQO72"/>
      <c r="EQP72"/>
      <c r="EQQ72"/>
      <c r="EQR72"/>
      <c r="EQS72"/>
      <c r="EQT72"/>
      <c r="EQU72"/>
      <c r="EQV72"/>
      <c r="EQW72"/>
      <c r="EQX72"/>
      <c r="EQY72"/>
      <c r="EQZ72"/>
      <c r="ERA72"/>
      <c r="ERB72"/>
      <c r="ERC72"/>
      <c r="ERD72"/>
      <c r="ERE72"/>
      <c r="ERF72"/>
      <c r="ERG72"/>
      <c r="ERH72"/>
      <c r="ERI72"/>
      <c r="ERJ72"/>
      <c r="ERK72"/>
      <c r="ERL72"/>
      <c r="ERM72"/>
      <c r="ERN72"/>
      <c r="ERO72"/>
      <c r="ERP72"/>
      <c r="ERQ72"/>
      <c r="ERR72"/>
      <c r="ERS72"/>
      <c r="ERT72"/>
      <c r="ERU72"/>
      <c r="ERV72"/>
      <c r="ERW72"/>
      <c r="ERX72"/>
      <c r="ERY72"/>
      <c r="ERZ72"/>
      <c r="ESA72"/>
      <c r="ESB72"/>
      <c r="ESC72"/>
      <c r="ESD72"/>
      <c r="ESE72"/>
      <c r="ESF72"/>
      <c r="ESG72"/>
      <c r="ESH72"/>
      <c r="ESI72"/>
      <c r="ESJ72"/>
      <c r="ESK72"/>
      <c r="ESL72"/>
      <c r="ESM72"/>
      <c r="ESN72"/>
      <c r="ESO72"/>
      <c r="ESP72"/>
      <c r="ESQ72"/>
      <c r="ESR72"/>
      <c r="ESS72"/>
      <c r="EST72"/>
      <c r="ESU72"/>
      <c r="ESV72"/>
      <c r="ESW72"/>
      <c r="ESX72"/>
      <c r="ESY72"/>
      <c r="ESZ72"/>
      <c r="ETA72"/>
      <c r="ETB72"/>
      <c r="ETC72"/>
      <c r="ETD72"/>
      <c r="ETE72"/>
      <c r="ETF72"/>
      <c r="ETG72"/>
      <c r="ETH72"/>
      <c r="ETI72"/>
      <c r="ETJ72"/>
      <c r="ETK72"/>
      <c r="ETL72"/>
      <c r="ETM72"/>
      <c r="ETN72"/>
      <c r="ETO72"/>
      <c r="ETP72"/>
      <c r="ETQ72"/>
      <c r="ETR72"/>
      <c r="ETS72"/>
      <c r="ETT72"/>
      <c r="ETU72"/>
      <c r="ETV72"/>
      <c r="ETW72"/>
      <c r="ETX72"/>
      <c r="ETY72"/>
      <c r="ETZ72"/>
      <c r="EUA72"/>
      <c r="EUB72"/>
      <c r="EUC72"/>
      <c r="EUD72"/>
      <c r="EUE72"/>
      <c r="EUF72"/>
      <c r="EUG72"/>
      <c r="EUH72"/>
      <c r="EUI72"/>
      <c r="EUJ72"/>
      <c r="EUK72"/>
      <c r="EUL72"/>
      <c r="EUM72"/>
      <c r="EUN72"/>
      <c r="EUO72"/>
      <c r="EUP72"/>
      <c r="EUQ72"/>
      <c r="EUR72"/>
      <c r="EUS72"/>
      <c r="EUT72"/>
      <c r="EUU72"/>
      <c r="EUV72"/>
      <c r="EUW72"/>
      <c r="EUX72"/>
      <c r="EUY72"/>
      <c r="EUZ72"/>
      <c r="EVA72"/>
      <c r="EVB72"/>
      <c r="EVC72"/>
      <c r="EVD72"/>
      <c r="EVE72"/>
      <c r="EVF72"/>
      <c r="EVG72"/>
      <c r="EVH72"/>
      <c r="EVI72"/>
      <c r="EVJ72"/>
      <c r="EVK72"/>
      <c r="EVL72"/>
      <c r="EVM72"/>
      <c r="EVN72"/>
      <c r="EVO72"/>
      <c r="EVP72"/>
      <c r="EVQ72"/>
      <c r="EVR72"/>
      <c r="EVS72"/>
      <c r="EVT72"/>
      <c r="EVU72"/>
      <c r="EVV72"/>
      <c r="EVW72"/>
      <c r="EVX72"/>
      <c r="EVY72"/>
      <c r="EVZ72"/>
      <c r="EWA72"/>
      <c r="EWB72"/>
      <c r="EWC72"/>
      <c r="EWD72"/>
      <c r="EWE72"/>
      <c r="EWF72"/>
      <c r="EWG72"/>
      <c r="EWH72"/>
      <c r="EWI72"/>
      <c r="EWJ72"/>
      <c r="EWK72"/>
      <c r="EWL72"/>
      <c r="EWM72"/>
      <c r="EWN72"/>
      <c r="EWO72"/>
      <c r="EWP72"/>
      <c r="EWQ72"/>
      <c r="EWR72"/>
      <c r="EWS72"/>
      <c r="EWT72"/>
      <c r="EWU72"/>
      <c r="EWV72"/>
      <c r="EWW72"/>
      <c r="EWX72"/>
      <c r="EWY72"/>
      <c r="EWZ72"/>
      <c r="EXA72"/>
      <c r="EXB72"/>
      <c r="EXC72"/>
      <c r="EXD72"/>
      <c r="EXE72"/>
      <c r="EXF72"/>
      <c r="EXG72"/>
      <c r="EXH72"/>
      <c r="EXI72"/>
      <c r="EXJ72"/>
      <c r="EXK72"/>
      <c r="EXL72"/>
      <c r="EXM72"/>
      <c r="EXN72"/>
      <c r="EXO72"/>
      <c r="EXP72"/>
      <c r="EXQ72"/>
      <c r="EXR72"/>
      <c r="EXS72"/>
      <c r="EXT72"/>
      <c r="EXU72"/>
      <c r="EXV72"/>
      <c r="EXW72"/>
      <c r="EXX72"/>
      <c r="EXY72"/>
      <c r="EXZ72"/>
      <c r="EYA72"/>
      <c r="EYB72"/>
      <c r="EYC72"/>
      <c r="EYD72"/>
      <c r="EYE72"/>
      <c r="EYF72"/>
      <c r="EYG72"/>
      <c r="EYH72"/>
      <c r="EYI72"/>
      <c r="EYJ72"/>
      <c r="EYK72"/>
      <c r="EYL72"/>
      <c r="EYM72"/>
      <c r="EYN72"/>
      <c r="EYO72"/>
      <c r="EYP72"/>
      <c r="EYQ72"/>
      <c r="EYR72"/>
      <c r="EYS72"/>
      <c r="EYT72"/>
      <c r="EYU72"/>
      <c r="EYV72"/>
      <c r="EYW72"/>
      <c r="EYX72"/>
      <c r="EYY72"/>
      <c r="EYZ72"/>
      <c r="EZA72"/>
      <c r="EZB72"/>
      <c r="EZC72"/>
      <c r="EZD72"/>
      <c r="EZE72"/>
      <c r="EZF72"/>
      <c r="EZG72"/>
      <c r="EZH72"/>
      <c r="EZI72"/>
      <c r="EZJ72"/>
      <c r="EZK72"/>
      <c r="EZL72"/>
      <c r="EZM72"/>
      <c r="EZN72"/>
      <c r="EZO72"/>
      <c r="EZP72"/>
      <c r="EZQ72"/>
      <c r="EZR72"/>
      <c r="EZS72"/>
      <c r="EZT72"/>
      <c r="EZU72"/>
      <c r="EZV72"/>
      <c r="EZW72"/>
      <c r="EZX72"/>
      <c r="EZY72"/>
      <c r="EZZ72"/>
      <c r="FAA72"/>
      <c r="FAB72"/>
      <c r="FAC72"/>
      <c r="FAD72"/>
      <c r="FAE72"/>
      <c r="FAF72"/>
      <c r="FAG72"/>
      <c r="FAH72"/>
      <c r="FAI72"/>
      <c r="FAJ72"/>
      <c r="FAK72"/>
      <c r="FAL72"/>
      <c r="FAM72"/>
      <c r="FAN72"/>
      <c r="FAO72"/>
      <c r="FAP72"/>
      <c r="FAQ72"/>
      <c r="FAR72"/>
      <c r="FAS72"/>
      <c r="FAT72"/>
      <c r="FAU72"/>
      <c r="FAV72"/>
      <c r="FAW72"/>
      <c r="FAX72"/>
      <c r="FAY72"/>
      <c r="FAZ72"/>
      <c r="FBA72"/>
      <c r="FBB72"/>
      <c r="FBC72"/>
      <c r="FBD72"/>
      <c r="FBE72"/>
      <c r="FBF72"/>
      <c r="FBG72"/>
      <c r="FBH72"/>
      <c r="FBI72"/>
      <c r="FBJ72"/>
      <c r="FBK72"/>
      <c r="FBL72"/>
      <c r="FBM72"/>
      <c r="FBN72"/>
      <c r="FBO72"/>
      <c r="FBP72"/>
      <c r="FBQ72"/>
      <c r="FBR72"/>
      <c r="FBS72"/>
      <c r="FBT72"/>
      <c r="FBU72"/>
      <c r="FBV72"/>
      <c r="FBW72"/>
      <c r="FBX72"/>
      <c r="FBY72"/>
      <c r="FBZ72"/>
      <c r="FCA72"/>
      <c r="FCB72"/>
      <c r="FCC72"/>
      <c r="FCD72"/>
      <c r="FCE72"/>
      <c r="FCF72"/>
      <c r="FCG72"/>
      <c r="FCH72"/>
      <c r="FCI72"/>
      <c r="FCJ72"/>
      <c r="FCK72"/>
      <c r="FCL72"/>
      <c r="FCM72"/>
      <c r="FCN72"/>
      <c r="FCO72"/>
      <c r="FCP72"/>
      <c r="FCQ72"/>
      <c r="FCR72"/>
      <c r="FCS72"/>
      <c r="FCT72"/>
      <c r="FCU72"/>
      <c r="FCV72"/>
      <c r="FCW72"/>
      <c r="FCX72"/>
      <c r="FCY72"/>
      <c r="FCZ72"/>
      <c r="FDA72"/>
      <c r="FDB72"/>
      <c r="FDC72"/>
      <c r="FDD72"/>
      <c r="FDE72"/>
      <c r="FDF72"/>
      <c r="FDG72"/>
      <c r="FDH72"/>
      <c r="FDI72"/>
      <c r="FDJ72"/>
      <c r="FDK72"/>
      <c r="FDL72"/>
      <c r="FDM72"/>
      <c r="FDN72"/>
      <c r="FDO72"/>
      <c r="FDP72"/>
      <c r="FDQ72"/>
      <c r="FDR72"/>
      <c r="FDS72"/>
      <c r="FDT72"/>
      <c r="FDU72"/>
      <c r="FDV72"/>
      <c r="FDW72"/>
      <c r="FDX72"/>
      <c r="FDY72"/>
      <c r="FDZ72"/>
      <c r="FEA72"/>
      <c r="FEB72"/>
      <c r="FEC72"/>
      <c r="FED72"/>
      <c r="FEE72"/>
      <c r="FEF72"/>
      <c r="FEG72"/>
      <c r="FEH72"/>
      <c r="FEI72"/>
      <c r="FEJ72"/>
      <c r="FEK72"/>
      <c r="FEL72"/>
      <c r="FEM72"/>
      <c r="FEN72"/>
      <c r="FEO72"/>
      <c r="FEP72"/>
      <c r="FEQ72"/>
      <c r="FER72"/>
      <c r="FES72"/>
      <c r="FET72"/>
      <c r="FEU72"/>
      <c r="FEV72"/>
      <c r="FEW72"/>
      <c r="FEX72"/>
      <c r="FEY72"/>
      <c r="FEZ72"/>
      <c r="FFA72"/>
      <c r="FFB72"/>
      <c r="FFC72"/>
      <c r="FFD72"/>
      <c r="FFE72"/>
      <c r="FFF72"/>
      <c r="FFG72"/>
      <c r="FFH72"/>
      <c r="FFI72"/>
      <c r="FFJ72"/>
      <c r="FFK72"/>
      <c r="FFL72"/>
      <c r="FFM72"/>
      <c r="FFN72"/>
      <c r="FFO72"/>
      <c r="FFP72"/>
      <c r="FFQ72"/>
      <c r="FFR72"/>
      <c r="FFS72"/>
      <c r="FFT72"/>
      <c r="FFU72"/>
      <c r="FFV72"/>
      <c r="FFW72"/>
      <c r="FFX72"/>
      <c r="FFY72"/>
      <c r="FFZ72"/>
      <c r="FGA72"/>
      <c r="FGB72"/>
      <c r="FGC72"/>
      <c r="FGD72"/>
      <c r="FGE72"/>
      <c r="FGF72"/>
      <c r="FGG72"/>
      <c r="FGH72"/>
      <c r="FGI72"/>
      <c r="FGJ72"/>
      <c r="FGK72"/>
      <c r="FGL72"/>
      <c r="FGM72"/>
      <c r="FGN72"/>
      <c r="FGO72"/>
      <c r="FGP72"/>
      <c r="FGQ72"/>
      <c r="FGR72"/>
      <c r="FGS72"/>
      <c r="FGT72"/>
      <c r="FGU72"/>
      <c r="FGV72"/>
      <c r="FGW72"/>
      <c r="FGX72"/>
      <c r="FGY72"/>
      <c r="FGZ72"/>
      <c r="FHA72"/>
      <c r="FHB72"/>
      <c r="FHC72"/>
      <c r="FHD72"/>
      <c r="FHE72"/>
      <c r="FHF72"/>
      <c r="FHG72"/>
      <c r="FHH72"/>
      <c r="FHI72"/>
      <c r="FHJ72"/>
      <c r="FHK72"/>
      <c r="FHL72"/>
      <c r="FHM72"/>
      <c r="FHN72"/>
      <c r="FHO72"/>
      <c r="FHP72"/>
      <c r="FHQ72"/>
      <c r="FHR72"/>
      <c r="FHS72"/>
      <c r="FHT72"/>
      <c r="FHU72"/>
      <c r="FHV72"/>
      <c r="FHW72"/>
      <c r="FHX72"/>
      <c r="FHY72"/>
      <c r="FHZ72"/>
      <c r="FIA72"/>
      <c r="FIB72"/>
      <c r="FIC72"/>
      <c r="FID72"/>
      <c r="FIE72"/>
      <c r="FIF72"/>
      <c r="FIG72"/>
      <c r="FIH72"/>
      <c r="FII72"/>
      <c r="FIJ72"/>
      <c r="FIK72"/>
      <c r="FIL72"/>
      <c r="FIM72"/>
      <c r="FIN72"/>
      <c r="FIO72"/>
      <c r="FIP72"/>
      <c r="FIQ72"/>
      <c r="FIR72"/>
      <c r="FIS72"/>
      <c r="FIT72"/>
      <c r="FIU72"/>
      <c r="FIV72"/>
      <c r="FIW72"/>
      <c r="FIX72"/>
      <c r="FIY72"/>
      <c r="FIZ72"/>
      <c r="FJA72"/>
      <c r="FJB72"/>
      <c r="FJC72"/>
      <c r="FJD72"/>
      <c r="FJE72"/>
      <c r="FJF72"/>
      <c r="FJG72"/>
      <c r="FJH72"/>
      <c r="FJI72"/>
      <c r="FJJ72"/>
      <c r="FJK72"/>
      <c r="FJL72"/>
      <c r="FJM72"/>
      <c r="FJN72"/>
      <c r="FJO72"/>
      <c r="FJP72"/>
      <c r="FJQ72"/>
      <c r="FJR72"/>
      <c r="FJS72"/>
      <c r="FJT72"/>
      <c r="FJU72"/>
      <c r="FJV72"/>
      <c r="FJW72"/>
      <c r="FJX72"/>
      <c r="FJY72"/>
      <c r="FJZ72"/>
      <c r="FKA72"/>
      <c r="FKB72"/>
      <c r="FKC72"/>
      <c r="FKD72"/>
      <c r="FKE72"/>
      <c r="FKF72"/>
      <c r="FKG72"/>
      <c r="FKH72"/>
      <c r="FKI72"/>
      <c r="FKJ72"/>
      <c r="FKK72"/>
      <c r="FKL72"/>
      <c r="FKM72"/>
      <c r="FKN72"/>
      <c r="FKO72"/>
      <c r="FKP72"/>
      <c r="FKQ72"/>
      <c r="FKR72"/>
      <c r="FKS72"/>
      <c r="FKT72"/>
      <c r="FKU72"/>
      <c r="FKV72"/>
      <c r="FKW72"/>
      <c r="FKX72"/>
      <c r="FKY72"/>
      <c r="FKZ72"/>
      <c r="FLA72"/>
      <c r="FLB72"/>
      <c r="FLC72"/>
      <c r="FLD72"/>
      <c r="FLE72"/>
      <c r="FLF72"/>
      <c r="FLG72"/>
      <c r="FLH72"/>
      <c r="FLI72"/>
      <c r="FLJ72"/>
      <c r="FLK72"/>
      <c r="FLL72"/>
      <c r="FLM72"/>
      <c r="FLN72"/>
      <c r="FLO72"/>
      <c r="FLP72"/>
      <c r="FLQ72"/>
      <c r="FLR72"/>
      <c r="FLS72"/>
      <c r="FLT72"/>
      <c r="FLU72"/>
      <c r="FLV72"/>
      <c r="FLW72"/>
      <c r="FLX72"/>
      <c r="FLY72"/>
      <c r="FLZ72"/>
      <c r="FMA72"/>
      <c r="FMB72"/>
      <c r="FMC72"/>
      <c r="FMD72"/>
      <c r="FME72"/>
      <c r="FMF72"/>
      <c r="FMG72"/>
      <c r="FMH72"/>
      <c r="FMI72"/>
      <c r="FMJ72"/>
      <c r="FMK72"/>
      <c r="FML72"/>
      <c r="FMM72"/>
      <c r="FMN72"/>
      <c r="FMO72"/>
      <c r="FMP72"/>
      <c r="FMQ72"/>
      <c r="FMR72"/>
      <c r="FMS72"/>
      <c r="FMT72"/>
      <c r="FMU72"/>
      <c r="FMV72"/>
      <c r="FMW72"/>
      <c r="FMX72"/>
      <c r="FMY72"/>
      <c r="FMZ72"/>
      <c r="FNA72"/>
      <c r="FNB72"/>
      <c r="FNC72"/>
      <c r="FND72"/>
      <c r="FNE72"/>
      <c r="FNF72"/>
      <c r="FNG72"/>
      <c r="FNH72"/>
      <c r="FNI72"/>
      <c r="FNJ72"/>
      <c r="FNK72"/>
      <c r="FNL72"/>
      <c r="FNM72"/>
      <c r="FNN72"/>
      <c r="FNO72"/>
      <c r="FNP72"/>
      <c r="FNQ72"/>
      <c r="FNR72"/>
      <c r="FNS72"/>
      <c r="FNT72"/>
      <c r="FNU72"/>
      <c r="FNV72"/>
      <c r="FNW72"/>
      <c r="FNX72"/>
      <c r="FNY72"/>
      <c r="FNZ72"/>
      <c r="FOA72"/>
      <c r="FOB72"/>
      <c r="FOC72"/>
      <c r="FOD72"/>
      <c r="FOE72"/>
      <c r="FOF72"/>
      <c r="FOG72"/>
      <c r="FOH72"/>
      <c r="FOI72"/>
      <c r="FOJ72"/>
      <c r="FOK72"/>
      <c r="FOL72"/>
      <c r="FOM72"/>
      <c r="FON72"/>
      <c r="FOO72"/>
      <c r="FOP72"/>
      <c r="FOQ72"/>
      <c r="FOR72"/>
      <c r="FOS72"/>
      <c r="FOT72"/>
      <c r="FOU72"/>
      <c r="FOV72"/>
      <c r="FOW72"/>
      <c r="FOX72"/>
      <c r="FOY72"/>
      <c r="FOZ72"/>
      <c r="FPA72"/>
      <c r="FPB72"/>
      <c r="FPC72"/>
      <c r="FPD72"/>
      <c r="FPE72"/>
      <c r="FPF72"/>
      <c r="FPG72"/>
      <c r="FPH72"/>
      <c r="FPI72"/>
      <c r="FPJ72"/>
      <c r="FPK72"/>
      <c r="FPL72"/>
      <c r="FPM72"/>
      <c r="FPN72"/>
      <c r="FPO72"/>
      <c r="FPP72"/>
      <c r="FPQ72"/>
      <c r="FPR72"/>
      <c r="FPS72"/>
      <c r="FPT72"/>
      <c r="FPU72"/>
      <c r="FPV72"/>
      <c r="FPW72"/>
      <c r="FPX72"/>
      <c r="FPY72"/>
      <c r="FPZ72"/>
      <c r="FQA72"/>
      <c r="FQB72"/>
      <c r="FQC72"/>
      <c r="FQD72"/>
      <c r="FQE72"/>
      <c r="FQF72"/>
      <c r="FQG72"/>
      <c r="FQH72"/>
      <c r="FQI72"/>
      <c r="FQJ72"/>
      <c r="FQK72"/>
      <c r="FQL72"/>
      <c r="FQM72"/>
      <c r="FQN72"/>
      <c r="FQO72"/>
      <c r="FQP72"/>
      <c r="FQQ72"/>
      <c r="FQR72"/>
      <c r="FQS72"/>
      <c r="FQT72"/>
      <c r="FQU72"/>
      <c r="FQV72"/>
      <c r="FQW72"/>
      <c r="FQX72"/>
      <c r="FQY72"/>
      <c r="FQZ72"/>
      <c r="FRA72"/>
      <c r="FRB72"/>
      <c r="FRC72"/>
      <c r="FRD72"/>
      <c r="FRE72"/>
      <c r="FRF72"/>
      <c r="FRG72"/>
      <c r="FRH72"/>
      <c r="FRI72"/>
      <c r="FRJ72"/>
      <c r="FRK72"/>
      <c r="FRL72"/>
      <c r="FRM72"/>
      <c r="FRN72"/>
      <c r="FRO72"/>
      <c r="FRP72"/>
      <c r="FRQ72"/>
      <c r="FRR72"/>
      <c r="FRS72"/>
      <c r="FRT72"/>
      <c r="FRU72"/>
      <c r="FRV72"/>
      <c r="FRW72"/>
      <c r="FRX72"/>
      <c r="FRY72"/>
      <c r="FRZ72"/>
      <c r="FSA72"/>
      <c r="FSB72"/>
      <c r="FSC72"/>
      <c r="FSD72"/>
      <c r="FSE72"/>
      <c r="FSF72"/>
      <c r="FSG72"/>
      <c r="FSH72"/>
      <c r="FSI72"/>
      <c r="FSJ72"/>
      <c r="FSK72"/>
      <c r="FSL72"/>
      <c r="FSM72"/>
      <c r="FSN72"/>
      <c r="FSO72"/>
      <c r="FSP72"/>
      <c r="FSQ72"/>
      <c r="FSR72"/>
      <c r="FSS72"/>
      <c r="FST72"/>
      <c r="FSU72"/>
      <c r="FSV72"/>
      <c r="FSW72"/>
      <c r="FSX72"/>
      <c r="FSY72"/>
      <c r="FSZ72"/>
      <c r="FTA72"/>
      <c r="FTB72"/>
      <c r="FTC72"/>
      <c r="FTD72"/>
      <c r="FTE72"/>
      <c r="FTF72"/>
      <c r="FTG72"/>
      <c r="FTH72"/>
      <c r="FTI72"/>
      <c r="FTJ72"/>
      <c r="FTK72"/>
      <c r="FTL72"/>
      <c r="FTM72"/>
      <c r="FTN72"/>
      <c r="FTO72"/>
      <c r="FTP72"/>
      <c r="FTQ72"/>
      <c r="FTR72"/>
      <c r="FTS72"/>
      <c r="FTT72"/>
      <c r="FTU72"/>
      <c r="FTV72"/>
      <c r="FTW72"/>
      <c r="FTX72"/>
      <c r="FTY72"/>
      <c r="FTZ72"/>
      <c r="FUA72"/>
      <c r="FUB72"/>
      <c r="FUC72"/>
      <c r="FUD72"/>
      <c r="FUE72"/>
      <c r="FUF72"/>
      <c r="FUG72"/>
      <c r="FUH72"/>
      <c r="FUI72"/>
      <c r="FUJ72"/>
      <c r="FUK72"/>
      <c r="FUL72"/>
      <c r="FUM72"/>
      <c r="FUN72"/>
      <c r="FUO72"/>
      <c r="FUP72"/>
      <c r="FUQ72"/>
      <c r="FUR72"/>
      <c r="FUS72"/>
      <c r="FUT72"/>
      <c r="FUU72"/>
      <c r="FUV72"/>
      <c r="FUW72"/>
      <c r="FUX72"/>
      <c r="FUY72"/>
      <c r="FUZ72"/>
      <c r="FVA72"/>
      <c r="FVB72"/>
      <c r="FVC72"/>
      <c r="FVD72"/>
      <c r="FVE72"/>
      <c r="FVF72"/>
      <c r="FVG72"/>
      <c r="FVH72"/>
      <c r="FVI72"/>
      <c r="FVJ72"/>
      <c r="FVK72"/>
      <c r="FVL72"/>
      <c r="FVM72"/>
      <c r="FVN72"/>
      <c r="FVO72"/>
      <c r="FVP72"/>
      <c r="FVQ72"/>
      <c r="FVR72"/>
      <c r="FVS72"/>
      <c r="FVT72"/>
      <c r="FVU72"/>
      <c r="FVV72"/>
      <c r="FVW72"/>
      <c r="FVX72"/>
      <c r="FVY72"/>
      <c r="FVZ72"/>
      <c r="FWA72"/>
      <c r="FWB72"/>
      <c r="FWC72"/>
      <c r="FWD72"/>
      <c r="FWE72"/>
      <c r="FWF72"/>
      <c r="FWG72"/>
      <c r="FWH72"/>
      <c r="FWI72"/>
      <c r="FWJ72"/>
      <c r="FWK72"/>
      <c r="FWL72"/>
      <c r="FWM72"/>
      <c r="FWN72"/>
      <c r="FWO72"/>
      <c r="FWP72"/>
      <c r="FWQ72"/>
      <c r="FWR72"/>
      <c r="FWS72"/>
      <c r="FWT72"/>
      <c r="FWU72"/>
      <c r="FWV72"/>
      <c r="FWW72"/>
      <c r="FWX72"/>
      <c r="FWY72"/>
      <c r="FWZ72"/>
      <c r="FXA72"/>
      <c r="FXB72"/>
      <c r="FXC72"/>
      <c r="FXD72"/>
      <c r="FXE72"/>
      <c r="FXF72"/>
      <c r="FXG72"/>
      <c r="FXH72"/>
      <c r="FXI72"/>
      <c r="FXJ72"/>
      <c r="FXK72"/>
      <c r="FXL72"/>
      <c r="FXM72"/>
      <c r="FXN72"/>
      <c r="FXO72"/>
      <c r="FXP72"/>
      <c r="FXQ72"/>
      <c r="FXR72"/>
      <c r="FXS72"/>
      <c r="FXT72"/>
      <c r="FXU72"/>
      <c r="FXV72"/>
      <c r="FXW72"/>
      <c r="FXX72"/>
      <c r="FXY72"/>
      <c r="FXZ72"/>
      <c r="FYA72"/>
      <c r="FYB72"/>
      <c r="FYC72"/>
      <c r="FYD72"/>
      <c r="FYE72"/>
      <c r="FYF72"/>
      <c r="FYG72"/>
      <c r="FYH72"/>
      <c r="FYI72"/>
      <c r="FYJ72"/>
      <c r="FYK72"/>
      <c r="FYL72"/>
      <c r="FYM72"/>
      <c r="FYN72"/>
      <c r="FYO72"/>
      <c r="FYP72"/>
      <c r="FYQ72"/>
      <c r="FYR72"/>
      <c r="FYS72"/>
      <c r="FYT72"/>
      <c r="FYU72"/>
      <c r="FYV72"/>
      <c r="FYW72"/>
      <c r="FYX72"/>
      <c r="FYY72"/>
      <c r="FYZ72"/>
      <c r="FZA72"/>
      <c r="FZB72"/>
      <c r="FZC72"/>
      <c r="FZD72"/>
      <c r="FZE72"/>
      <c r="FZF72"/>
      <c r="FZG72"/>
      <c r="FZH72"/>
      <c r="FZI72"/>
      <c r="FZJ72"/>
      <c r="FZK72"/>
      <c r="FZL72"/>
      <c r="FZM72"/>
      <c r="FZN72"/>
      <c r="FZO72"/>
      <c r="FZP72"/>
      <c r="FZQ72"/>
      <c r="FZR72"/>
      <c r="FZS72"/>
      <c r="FZT72"/>
      <c r="FZU72"/>
      <c r="FZV72"/>
      <c r="FZW72"/>
      <c r="FZX72"/>
      <c r="FZY72"/>
      <c r="FZZ72"/>
      <c r="GAA72"/>
      <c r="GAB72"/>
      <c r="GAC72"/>
      <c r="GAD72"/>
      <c r="GAE72"/>
      <c r="GAF72"/>
      <c r="GAG72"/>
      <c r="GAH72"/>
      <c r="GAI72"/>
      <c r="GAJ72"/>
      <c r="GAK72"/>
      <c r="GAL72"/>
      <c r="GAM72"/>
      <c r="GAN72"/>
      <c r="GAO72"/>
      <c r="GAP72"/>
      <c r="GAQ72"/>
      <c r="GAR72"/>
      <c r="GAS72"/>
      <c r="GAT72"/>
      <c r="GAU72"/>
      <c r="GAV72"/>
      <c r="GAW72"/>
      <c r="GAX72"/>
      <c r="GAY72"/>
      <c r="GAZ72"/>
      <c r="GBA72"/>
      <c r="GBB72"/>
      <c r="GBC72"/>
      <c r="GBD72"/>
      <c r="GBE72"/>
      <c r="GBF72"/>
      <c r="GBG72"/>
      <c r="GBH72"/>
      <c r="GBI72"/>
      <c r="GBJ72"/>
      <c r="GBK72"/>
      <c r="GBL72"/>
      <c r="GBM72"/>
      <c r="GBN72"/>
      <c r="GBO72"/>
      <c r="GBP72"/>
      <c r="GBQ72"/>
      <c r="GBR72"/>
      <c r="GBS72"/>
      <c r="GBT72"/>
      <c r="GBU72"/>
      <c r="GBV72"/>
      <c r="GBW72"/>
      <c r="GBX72"/>
      <c r="GBY72"/>
      <c r="GBZ72"/>
      <c r="GCA72"/>
      <c r="GCB72"/>
      <c r="GCC72"/>
      <c r="GCD72"/>
      <c r="GCE72"/>
      <c r="GCF72"/>
      <c r="GCG72"/>
      <c r="GCH72"/>
      <c r="GCI72"/>
      <c r="GCJ72"/>
      <c r="GCK72"/>
      <c r="GCL72"/>
      <c r="GCM72"/>
      <c r="GCN72"/>
      <c r="GCO72"/>
      <c r="GCP72"/>
      <c r="GCQ72"/>
      <c r="GCR72"/>
      <c r="GCS72"/>
      <c r="GCT72"/>
      <c r="GCU72"/>
      <c r="GCV72"/>
      <c r="GCW72"/>
      <c r="GCX72"/>
      <c r="GCY72"/>
      <c r="GCZ72"/>
      <c r="GDA72"/>
      <c r="GDB72"/>
      <c r="GDC72"/>
      <c r="GDD72"/>
      <c r="GDE72"/>
      <c r="GDF72"/>
      <c r="GDG72"/>
      <c r="GDH72"/>
      <c r="GDI72"/>
      <c r="GDJ72"/>
      <c r="GDK72"/>
      <c r="GDL72"/>
      <c r="GDM72"/>
      <c r="GDN72"/>
      <c r="GDO72"/>
      <c r="GDP72"/>
      <c r="GDQ72"/>
      <c r="GDR72"/>
      <c r="GDS72"/>
      <c r="GDT72"/>
      <c r="GDU72"/>
      <c r="GDV72"/>
      <c r="GDW72"/>
      <c r="GDX72"/>
      <c r="GDY72"/>
      <c r="GDZ72"/>
      <c r="GEA72"/>
      <c r="GEB72"/>
      <c r="GEC72"/>
      <c r="GED72"/>
      <c r="GEE72"/>
      <c r="GEF72"/>
      <c r="GEG72"/>
      <c r="GEH72"/>
      <c r="GEI72"/>
      <c r="GEJ72"/>
      <c r="GEK72"/>
      <c r="GEL72"/>
      <c r="GEM72"/>
      <c r="GEN72"/>
      <c r="GEO72"/>
      <c r="GEP72"/>
      <c r="GEQ72"/>
      <c r="GER72"/>
      <c r="GES72"/>
      <c r="GET72"/>
      <c r="GEU72"/>
      <c r="GEV72"/>
      <c r="GEW72"/>
      <c r="GEX72"/>
      <c r="GEY72"/>
      <c r="GEZ72"/>
      <c r="GFA72"/>
      <c r="GFB72"/>
      <c r="GFC72"/>
      <c r="GFD72"/>
      <c r="GFE72"/>
      <c r="GFF72"/>
      <c r="GFG72"/>
      <c r="GFH72"/>
      <c r="GFI72"/>
      <c r="GFJ72"/>
      <c r="GFK72"/>
      <c r="GFL72"/>
      <c r="GFM72"/>
      <c r="GFN72"/>
      <c r="GFO72"/>
      <c r="GFP72"/>
      <c r="GFQ72"/>
      <c r="GFR72"/>
      <c r="GFS72"/>
      <c r="GFT72"/>
      <c r="GFU72"/>
      <c r="GFV72"/>
      <c r="GFW72"/>
      <c r="GFX72"/>
      <c r="GFY72"/>
      <c r="GFZ72"/>
      <c r="GGA72"/>
      <c r="GGB72"/>
      <c r="GGC72"/>
      <c r="GGD72"/>
      <c r="GGE72"/>
      <c r="GGF72"/>
      <c r="GGG72"/>
      <c r="GGH72"/>
      <c r="GGI72"/>
      <c r="GGJ72"/>
      <c r="GGK72"/>
      <c r="GGL72"/>
      <c r="GGM72"/>
      <c r="GGN72"/>
      <c r="GGO72"/>
      <c r="GGP72"/>
      <c r="GGQ72"/>
      <c r="GGR72"/>
      <c r="GGS72"/>
      <c r="GGT72"/>
      <c r="GGU72"/>
      <c r="GGV72"/>
      <c r="GGW72"/>
      <c r="GGX72"/>
      <c r="GGY72"/>
      <c r="GGZ72"/>
      <c r="GHA72"/>
      <c r="GHB72"/>
      <c r="GHC72"/>
      <c r="GHD72"/>
      <c r="GHE72"/>
      <c r="GHF72"/>
      <c r="GHG72"/>
      <c r="GHH72"/>
      <c r="GHI72"/>
      <c r="GHJ72"/>
      <c r="GHK72"/>
      <c r="GHL72"/>
      <c r="GHM72"/>
      <c r="GHN72"/>
      <c r="GHO72"/>
      <c r="GHP72"/>
      <c r="GHQ72"/>
      <c r="GHR72"/>
      <c r="GHS72"/>
      <c r="GHT72"/>
      <c r="GHU72"/>
      <c r="GHV72"/>
      <c r="GHW72"/>
      <c r="GHX72"/>
      <c r="GHY72"/>
      <c r="GHZ72"/>
      <c r="GIA72"/>
      <c r="GIB72"/>
      <c r="GIC72"/>
      <c r="GID72"/>
      <c r="GIE72"/>
      <c r="GIF72"/>
      <c r="GIG72"/>
      <c r="GIH72"/>
      <c r="GII72"/>
      <c r="GIJ72"/>
      <c r="GIK72"/>
      <c r="GIL72"/>
      <c r="GIM72"/>
      <c r="GIN72"/>
      <c r="GIO72"/>
      <c r="GIP72"/>
      <c r="GIQ72"/>
      <c r="GIR72"/>
      <c r="GIS72"/>
      <c r="GIT72"/>
      <c r="GIU72"/>
      <c r="GIV72"/>
      <c r="GIW72"/>
      <c r="GIX72"/>
      <c r="GIY72"/>
      <c r="GIZ72"/>
      <c r="GJA72"/>
      <c r="GJB72"/>
      <c r="GJC72"/>
      <c r="GJD72"/>
      <c r="GJE72"/>
      <c r="GJF72"/>
      <c r="GJG72"/>
      <c r="GJH72"/>
      <c r="GJI72"/>
      <c r="GJJ72"/>
      <c r="GJK72"/>
      <c r="GJL72"/>
      <c r="GJM72"/>
      <c r="GJN72"/>
      <c r="GJO72"/>
      <c r="GJP72"/>
      <c r="GJQ72"/>
      <c r="GJR72"/>
      <c r="GJS72"/>
      <c r="GJT72"/>
      <c r="GJU72"/>
      <c r="GJV72"/>
      <c r="GJW72"/>
      <c r="GJX72"/>
      <c r="GJY72"/>
      <c r="GJZ72"/>
      <c r="GKA72"/>
      <c r="GKB72"/>
      <c r="GKC72"/>
      <c r="GKD72"/>
      <c r="GKE72"/>
      <c r="GKF72"/>
      <c r="GKG72"/>
      <c r="GKH72"/>
      <c r="GKI72"/>
      <c r="GKJ72"/>
      <c r="GKK72"/>
      <c r="GKL72"/>
      <c r="GKM72"/>
      <c r="GKN72"/>
      <c r="GKO72"/>
      <c r="GKP72"/>
      <c r="GKQ72"/>
      <c r="GKR72"/>
      <c r="GKS72"/>
      <c r="GKT72"/>
      <c r="GKU72"/>
      <c r="GKV72"/>
      <c r="GKW72"/>
      <c r="GKX72"/>
      <c r="GKY72"/>
      <c r="GKZ72"/>
      <c r="GLA72"/>
      <c r="GLB72"/>
      <c r="GLC72"/>
      <c r="GLD72"/>
      <c r="GLE72"/>
      <c r="GLF72"/>
      <c r="GLG72"/>
      <c r="GLH72"/>
      <c r="GLI72"/>
      <c r="GLJ72"/>
      <c r="GLK72"/>
      <c r="GLL72"/>
      <c r="GLM72"/>
      <c r="GLN72"/>
      <c r="GLO72"/>
      <c r="GLP72"/>
      <c r="GLQ72"/>
      <c r="GLR72"/>
      <c r="GLS72"/>
      <c r="GLT72"/>
      <c r="GLU72"/>
      <c r="GLV72"/>
      <c r="GLW72"/>
      <c r="GLX72"/>
      <c r="GLY72"/>
      <c r="GLZ72"/>
      <c r="GMA72"/>
      <c r="GMB72"/>
      <c r="GMC72"/>
      <c r="GMD72"/>
      <c r="GME72"/>
      <c r="GMF72"/>
      <c r="GMG72"/>
      <c r="GMH72"/>
      <c r="GMI72"/>
      <c r="GMJ72"/>
      <c r="GMK72"/>
      <c r="GML72"/>
      <c r="GMM72"/>
      <c r="GMN72"/>
      <c r="GMO72"/>
      <c r="GMP72"/>
      <c r="GMQ72"/>
      <c r="GMR72"/>
      <c r="GMS72"/>
      <c r="GMT72"/>
      <c r="GMU72"/>
      <c r="GMV72"/>
      <c r="GMW72"/>
      <c r="GMX72"/>
      <c r="GMY72"/>
      <c r="GMZ72"/>
      <c r="GNA72"/>
      <c r="GNB72"/>
      <c r="GNC72"/>
      <c r="GND72"/>
      <c r="GNE72"/>
      <c r="GNF72"/>
      <c r="GNG72"/>
      <c r="GNH72"/>
      <c r="GNI72"/>
      <c r="GNJ72"/>
      <c r="GNK72"/>
      <c r="GNL72"/>
      <c r="GNM72"/>
      <c r="GNN72"/>
      <c r="GNO72"/>
      <c r="GNP72"/>
      <c r="GNQ72"/>
      <c r="GNR72"/>
      <c r="GNS72"/>
      <c r="GNT72"/>
      <c r="GNU72"/>
      <c r="GNV72"/>
      <c r="GNW72"/>
      <c r="GNX72"/>
      <c r="GNY72"/>
      <c r="GNZ72"/>
      <c r="GOA72"/>
      <c r="GOB72"/>
      <c r="GOC72"/>
      <c r="GOD72"/>
      <c r="GOE72"/>
      <c r="GOF72"/>
      <c r="GOG72"/>
      <c r="GOH72"/>
      <c r="GOI72"/>
      <c r="GOJ72"/>
      <c r="GOK72"/>
      <c r="GOL72"/>
      <c r="GOM72"/>
      <c r="GON72"/>
      <c r="GOO72"/>
      <c r="GOP72"/>
      <c r="GOQ72"/>
      <c r="GOR72"/>
      <c r="GOS72"/>
      <c r="GOT72"/>
      <c r="GOU72"/>
      <c r="GOV72"/>
      <c r="GOW72"/>
      <c r="GOX72"/>
      <c r="GOY72"/>
      <c r="GOZ72"/>
      <c r="GPA72"/>
      <c r="GPB72"/>
      <c r="GPC72"/>
      <c r="GPD72"/>
      <c r="GPE72"/>
      <c r="GPF72"/>
      <c r="GPG72"/>
      <c r="GPH72"/>
      <c r="GPI72"/>
      <c r="GPJ72"/>
      <c r="GPK72"/>
      <c r="GPL72"/>
      <c r="GPM72"/>
      <c r="GPN72"/>
      <c r="GPO72"/>
      <c r="GPP72"/>
      <c r="GPQ72"/>
      <c r="GPR72"/>
      <c r="GPS72"/>
      <c r="GPT72"/>
      <c r="GPU72"/>
      <c r="GPV72"/>
      <c r="GPW72"/>
      <c r="GPX72"/>
      <c r="GPY72"/>
      <c r="GPZ72"/>
      <c r="GQA72"/>
      <c r="GQB72"/>
      <c r="GQC72"/>
      <c r="GQD72"/>
      <c r="GQE72"/>
      <c r="GQF72"/>
      <c r="GQG72"/>
      <c r="GQH72"/>
      <c r="GQI72"/>
      <c r="GQJ72"/>
      <c r="GQK72"/>
      <c r="GQL72"/>
      <c r="GQM72"/>
      <c r="GQN72"/>
      <c r="GQO72"/>
      <c r="GQP72"/>
      <c r="GQQ72"/>
      <c r="GQR72"/>
      <c r="GQS72"/>
      <c r="GQT72"/>
      <c r="GQU72"/>
      <c r="GQV72"/>
      <c r="GQW72"/>
      <c r="GQX72"/>
      <c r="GQY72"/>
      <c r="GQZ72"/>
      <c r="GRA72"/>
      <c r="GRB72"/>
      <c r="GRC72"/>
      <c r="GRD72"/>
      <c r="GRE72"/>
      <c r="GRF72"/>
      <c r="GRG72"/>
      <c r="GRH72"/>
      <c r="GRI72"/>
      <c r="GRJ72"/>
      <c r="GRK72"/>
      <c r="GRL72"/>
      <c r="GRM72"/>
      <c r="GRN72"/>
      <c r="GRO72"/>
      <c r="GRP72"/>
      <c r="GRQ72"/>
      <c r="GRR72"/>
      <c r="GRS72"/>
      <c r="GRT72"/>
      <c r="GRU72"/>
      <c r="GRV72"/>
      <c r="GRW72"/>
      <c r="GRX72"/>
      <c r="GRY72"/>
      <c r="GRZ72"/>
      <c r="GSA72"/>
      <c r="GSB72"/>
      <c r="GSC72"/>
      <c r="GSD72"/>
      <c r="GSE72"/>
      <c r="GSF72"/>
      <c r="GSG72"/>
      <c r="GSH72"/>
      <c r="GSI72"/>
      <c r="GSJ72"/>
      <c r="GSK72"/>
      <c r="GSL72"/>
      <c r="GSM72"/>
      <c r="GSN72"/>
      <c r="GSO72"/>
      <c r="GSP72"/>
      <c r="GSQ72"/>
      <c r="GSR72"/>
      <c r="GSS72"/>
      <c r="GST72"/>
      <c r="GSU72"/>
      <c r="GSV72"/>
      <c r="GSW72"/>
      <c r="GSX72"/>
      <c r="GSY72"/>
      <c r="GSZ72"/>
      <c r="GTA72"/>
      <c r="GTB72"/>
      <c r="GTC72"/>
      <c r="GTD72"/>
      <c r="GTE72"/>
      <c r="GTF72"/>
      <c r="GTG72"/>
      <c r="GTH72"/>
      <c r="GTI72"/>
      <c r="GTJ72"/>
      <c r="GTK72"/>
      <c r="GTL72"/>
      <c r="GTM72"/>
      <c r="GTN72"/>
      <c r="GTO72"/>
      <c r="GTP72"/>
      <c r="GTQ72"/>
      <c r="GTR72"/>
      <c r="GTS72"/>
      <c r="GTT72"/>
      <c r="GTU72"/>
      <c r="GTV72"/>
      <c r="GTW72"/>
      <c r="GTX72"/>
      <c r="GTY72"/>
      <c r="GTZ72"/>
      <c r="GUA72"/>
      <c r="GUB72"/>
      <c r="GUC72"/>
      <c r="GUD72"/>
      <c r="GUE72"/>
      <c r="GUF72"/>
      <c r="GUG72"/>
      <c r="GUH72"/>
      <c r="GUI72"/>
      <c r="GUJ72"/>
      <c r="GUK72"/>
      <c r="GUL72"/>
      <c r="GUM72"/>
      <c r="GUN72"/>
      <c r="GUO72"/>
      <c r="GUP72"/>
      <c r="GUQ72"/>
      <c r="GUR72"/>
      <c r="GUS72"/>
      <c r="GUT72"/>
      <c r="GUU72"/>
      <c r="GUV72"/>
      <c r="GUW72"/>
      <c r="GUX72"/>
      <c r="GUY72"/>
      <c r="GUZ72"/>
      <c r="GVA72"/>
      <c r="GVB72"/>
      <c r="GVC72"/>
      <c r="GVD72"/>
      <c r="GVE72"/>
      <c r="GVF72"/>
      <c r="GVG72"/>
      <c r="GVH72"/>
      <c r="GVI72"/>
      <c r="GVJ72"/>
      <c r="GVK72"/>
      <c r="GVL72"/>
      <c r="GVM72"/>
      <c r="GVN72"/>
      <c r="GVO72"/>
      <c r="GVP72"/>
      <c r="GVQ72"/>
      <c r="GVR72"/>
      <c r="GVS72"/>
      <c r="GVT72"/>
      <c r="GVU72"/>
      <c r="GVV72"/>
      <c r="GVW72"/>
      <c r="GVX72"/>
      <c r="GVY72"/>
      <c r="GVZ72"/>
      <c r="GWA72"/>
      <c r="GWB72"/>
      <c r="GWC72"/>
      <c r="GWD72"/>
      <c r="GWE72"/>
      <c r="GWF72"/>
      <c r="GWG72"/>
      <c r="GWH72"/>
      <c r="GWI72"/>
      <c r="GWJ72"/>
      <c r="GWK72"/>
      <c r="GWL72"/>
      <c r="GWM72"/>
      <c r="GWN72"/>
      <c r="GWO72"/>
      <c r="GWP72"/>
      <c r="GWQ72"/>
      <c r="GWR72"/>
      <c r="GWS72"/>
      <c r="GWT72"/>
      <c r="GWU72"/>
      <c r="GWV72"/>
      <c r="GWW72"/>
      <c r="GWX72"/>
      <c r="GWY72"/>
      <c r="GWZ72"/>
      <c r="GXA72"/>
      <c r="GXB72"/>
      <c r="GXC72"/>
      <c r="GXD72"/>
      <c r="GXE72"/>
      <c r="GXF72"/>
      <c r="GXG72"/>
      <c r="GXH72"/>
      <c r="GXI72"/>
      <c r="GXJ72"/>
      <c r="GXK72"/>
      <c r="GXL72"/>
      <c r="GXM72"/>
      <c r="GXN72"/>
      <c r="GXO72"/>
      <c r="GXP72"/>
      <c r="GXQ72"/>
      <c r="GXR72"/>
      <c r="GXS72"/>
      <c r="GXT72"/>
      <c r="GXU72"/>
      <c r="GXV72"/>
      <c r="GXW72"/>
      <c r="GXX72"/>
      <c r="GXY72"/>
      <c r="GXZ72"/>
      <c r="GYA72"/>
      <c r="GYB72"/>
      <c r="GYC72"/>
      <c r="GYD72"/>
      <c r="GYE72"/>
      <c r="GYF72"/>
      <c r="GYG72"/>
      <c r="GYH72"/>
      <c r="GYI72"/>
      <c r="GYJ72"/>
      <c r="GYK72"/>
      <c r="GYL72"/>
      <c r="GYM72"/>
      <c r="GYN72"/>
      <c r="GYO72"/>
      <c r="GYP72"/>
      <c r="GYQ72"/>
      <c r="GYR72"/>
      <c r="GYS72"/>
      <c r="GYT72"/>
      <c r="GYU72"/>
      <c r="GYV72"/>
      <c r="GYW72"/>
      <c r="GYX72"/>
      <c r="GYY72"/>
      <c r="GYZ72"/>
      <c r="GZA72"/>
      <c r="GZB72"/>
      <c r="GZC72"/>
      <c r="GZD72"/>
      <c r="GZE72"/>
      <c r="GZF72"/>
      <c r="GZG72"/>
      <c r="GZH72"/>
      <c r="GZI72"/>
      <c r="GZJ72"/>
      <c r="GZK72"/>
      <c r="GZL72"/>
      <c r="GZM72"/>
      <c r="GZN72"/>
      <c r="GZO72"/>
      <c r="GZP72"/>
      <c r="GZQ72"/>
      <c r="GZR72"/>
      <c r="GZS72"/>
      <c r="GZT72"/>
      <c r="GZU72"/>
      <c r="GZV72"/>
      <c r="GZW72"/>
      <c r="GZX72"/>
      <c r="GZY72"/>
      <c r="GZZ72"/>
      <c r="HAA72"/>
      <c r="HAB72"/>
      <c r="HAC72"/>
      <c r="HAD72"/>
      <c r="HAE72"/>
      <c r="HAF72"/>
      <c r="HAG72"/>
      <c r="HAH72"/>
      <c r="HAI72"/>
      <c r="HAJ72"/>
      <c r="HAK72"/>
      <c r="HAL72"/>
      <c r="HAM72"/>
      <c r="HAN72"/>
      <c r="HAO72"/>
      <c r="HAP72"/>
      <c r="HAQ72"/>
      <c r="HAR72"/>
      <c r="HAS72"/>
      <c r="HAT72"/>
      <c r="HAU72"/>
      <c r="HAV72"/>
      <c r="HAW72"/>
      <c r="HAX72"/>
      <c r="HAY72"/>
      <c r="HAZ72"/>
      <c r="HBA72"/>
      <c r="HBB72"/>
      <c r="HBC72"/>
      <c r="HBD72"/>
      <c r="HBE72"/>
      <c r="HBF72"/>
      <c r="HBG72"/>
      <c r="HBH72"/>
      <c r="HBI72"/>
      <c r="HBJ72"/>
      <c r="HBK72"/>
      <c r="HBL72"/>
      <c r="HBM72"/>
      <c r="HBN72"/>
      <c r="HBO72"/>
      <c r="HBP72"/>
      <c r="HBQ72"/>
      <c r="HBR72"/>
      <c r="HBS72"/>
      <c r="HBT72"/>
      <c r="HBU72"/>
      <c r="HBV72"/>
      <c r="HBW72"/>
      <c r="HBX72"/>
      <c r="HBY72"/>
      <c r="HBZ72"/>
      <c r="HCA72"/>
      <c r="HCB72"/>
      <c r="HCC72"/>
      <c r="HCD72"/>
      <c r="HCE72"/>
      <c r="HCF72"/>
      <c r="HCG72"/>
      <c r="HCH72"/>
      <c r="HCI72"/>
      <c r="HCJ72"/>
      <c r="HCK72"/>
      <c r="HCL72"/>
      <c r="HCM72"/>
      <c r="HCN72"/>
      <c r="HCO72"/>
      <c r="HCP72"/>
      <c r="HCQ72"/>
      <c r="HCR72"/>
      <c r="HCS72"/>
      <c r="HCT72"/>
      <c r="HCU72"/>
      <c r="HCV72"/>
      <c r="HCW72"/>
      <c r="HCX72"/>
      <c r="HCY72"/>
      <c r="HCZ72"/>
      <c r="HDA72"/>
      <c r="HDB72"/>
      <c r="HDC72"/>
      <c r="HDD72"/>
      <c r="HDE72"/>
      <c r="HDF72"/>
      <c r="HDG72"/>
      <c r="HDH72"/>
      <c r="HDI72"/>
      <c r="HDJ72"/>
      <c r="HDK72"/>
      <c r="HDL72"/>
      <c r="HDM72"/>
      <c r="HDN72"/>
      <c r="HDO72"/>
      <c r="HDP72"/>
      <c r="HDQ72"/>
      <c r="HDR72"/>
      <c r="HDS72"/>
      <c r="HDT72"/>
      <c r="HDU72"/>
      <c r="HDV72"/>
      <c r="HDW72"/>
      <c r="HDX72"/>
      <c r="HDY72"/>
      <c r="HDZ72"/>
      <c r="HEA72"/>
      <c r="HEB72"/>
      <c r="HEC72"/>
      <c r="HED72"/>
      <c r="HEE72"/>
      <c r="HEF72"/>
      <c r="HEG72"/>
      <c r="HEH72"/>
      <c r="HEI72"/>
      <c r="HEJ72"/>
      <c r="HEK72"/>
      <c r="HEL72"/>
      <c r="HEM72"/>
      <c r="HEN72"/>
      <c r="HEO72"/>
      <c r="HEP72"/>
      <c r="HEQ72"/>
      <c r="HER72"/>
      <c r="HES72"/>
      <c r="HET72"/>
      <c r="HEU72"/>
      <c r="HEV72"/>
      <c r="HEW72"/>
      <c r="HEX72"/>
      <c r="HEY72"/>
      <c r="HEZ72"/>
      <c r="HFA72"/>
      <c r="HFB72"/>
      <c r="HFC72"/>
      <c r="HFD72"/>
      <c r="HFE72"/>
      <c r="HFF72"/>
      <c r="HFG72"/>
      <c r="HFH72"/>
      <c r="HFI72"/>
      <c r="HFJ72"/>
      <c r="HFK72"/>
      <c r="HFL72"/>
      <c r="HFM72"/>
      <c r="HFN72"/>
      <c r="HFO72"/>
      <c r="HFP72"/>
      <c r="HFQ72"/>
      <c r="HFR72"/>
      <c r="HFS72"/>
      <c r="HFT72"/>
      <c r="HFU72"/>
      <c r="HFV72"/>
      <c r="HFW72"/>
      <c r="HFX72"/>
      <c r="HFY72"/>
      <c r="HFZ72"/>
      <c r="HGA72"/>
      <c r="HGB72"/>
      <c r="HGC72"/>
      <c r="HGD72"/>
      <c r="HGE72"/>
      <c r="HGF72"/>
      <c r="HGG72"/>
      <c r="HGH72"/>
      <c r="HGI72"/>
      <c r="HGJ72"/>
      <c r="HGK72"/>
      <c r="HGL72"/>
      <c r="HGM72"/>
      <c r="HGN72"/>
      <c r="HGO72"/>
      <c r="HGP72"/>
      <c r="HGQ72"/>
      <c r="HGR72"/>
      <c r="HGS72"/>
      <c r="HGT72"/>
      <c r="HGU72"/>
      <c r="HGV72"/>
      <c r="HGW72"/>
      <c r="HGX72"/>
      <c r="HGY72"/>
      <c r="HGZ72"/>
      <c r="HHA72"/>
      <c r="HHB72"/>
      <c r="HHC72"/>
      <c r="HHD72"/>
      <c r="HHE72"/>
      <c r="HHF72"/>
      <c r="HHG72"/>
      <c r="HHH72"/>
      <c r="HHI72"/>
      <c r="HHJ72"/>
      <c r="HHK72"/>
      <c r="HHL72"/>
      <c r="HHM72"/>
      <c r="HHN72"/>
      <c r="HHO72"/>
      <c r="HHP72"/>
      <c r="HHQ72"/>
      <c r="HHR72"/>
      <c r="HHS72"/>
      <c r="HHT72"/>
      <c r="HHU72"/>
      <c r="HHV72"/>
      <c r="HHW72"/>
      <c r="HHX72"/>
      <c r="HHY72"/>
      <c r="HHZ72"/>
      <c r="HIA72"/>
      <c r="HIB72"/>
      <c r="HIC72"/>
      <c r="HID72"/>
      <c r="HIE72"/>
      <c r="HIF72"/>
      <c r="HIG72"/>
      <c r="HIH72"/>
      <c r="HII72"/>
      <c r="HIJ72"/>
      <c r="HIK72"/>
      <c r="HIL72"/>
      <c r="HIM72"/>
      <c r="HIN72"/>
      <c r="HIO72"/>
      <c r="HIP72"/>
      <c r="HIQ72"/>
      <c r="HIR72"/>
      <c r="HIS72"/>
      <c r="HIT72"/>
      <c r="HIU72"/>
      <c r="HIV72"/>
      <c r="HIW72"/>
      <c r="HIX72"/>
      <c r="HIY72"/>
      <c r="HIZ72"/>
      <c r="HJA72"/>
      <c r="HJB72"/>
      <c r="HJC72"/>
      <c r="HJD72"/>
      <c r="HJE72"/>
      <c r="HJF72"/>
      <c r="HJG72"/>
      <c r="HJH72"/>
      <c r="HJI72"/>
      <c r="HJJ72"/>
      <c r="HJK72"/>
      <c r="HJL72"/>
      <c r="HJM72"/>
      <c r="HJN72"/>
      <c r="HJO72"/>
      <c r="HJP72"/>
      <c r="HJQ72"/>
      <c r="HJR72"/>
      <c r="HJS72"/>
      <c r="HJT72"/>
      <c r="HJU72"/>
      <c r="HJV72"/>
      <c r="HJW72"/>
      <c r="HJX72"/>
      <c r="HJY72"/>
      <c r="HJZ72"/>
      <c r="HKA72"/>
      <c r="HKB72"/>
      <c r="HKC72"/>
      <c r="HKD72"/>
      <c r="HKE72"/>
      <c r="HKF72"/>
      <c r="HKG72"/>
      <c r="HKH72"/>
      <c r="HKI72"/>
      <c r="HKJ72"/>
      <c r="HKK72"/>
      <c r="HKL72"/>
      <c r="HKM72"/>
      <c r="HKN72"/>
      <c r="HKO72"/>
      <c r="HKP72"/>
      <c r="HKQ72"/>
      <c r="HKR72"/>
      <c r="HKS72"/>
      <c r="HKT72"/>
      <c r="HKU72"/>
      <c r="HKV72"/>
      <c r="HKW72"/>
      <c r="HKX72"/>
      <c r="HKY72"/>
      <c r="HKZ72"/>
      <c r="HLA72"/>
      <c r="HLB72"/>
      <c r="HLC72"/>
      <c r="HLD72"/>
      <c r="HLE72"/>
      <c r="HLF72"/>
      <c r="HLG72"/>
      <c r="HLH72"/>
      <c r="HLI72"/>
      <c r="HLJ72"/>
      <c r="HLK72"/>
      <c r="HLL72"/>
      <c r="HLM72"/>
      <c r="HLN72"/>
      <c r="HLO72"/>
      <c r="HLP72"/>
      <c r="HLQ72"/>
      <c r="HLR72"/>
      <c r="HLS72"/>
      <c r="HLT72"/>
      <c r="HLU72"/>
      <c r="HLV72"/>
      <c r="HLW72"/>
      <c r="HLX72"/>
      <c r="HLY72"/>
      <c r="HLZ72"/>
      <c r="HMA72"/>
      <c r="HMB72"/>
      <c r="HMC72"/>
      <c r="HMD72"/>
      <c r="HME72"/>
      <c r="HMF72"/>
      <c r="HMG72"/>
      <c r="HMH72"/>
      <c r="HMI72"/>
      <c r="HMJ72"/>
      <c r="HMK72"/>
      <c r="HML72"/>
      <c r="HMM72"/>
      <c r="HMN72"/>
      <c r="HMO72"/>
      <c r="HMP72"/>
      <c r="HMQ72"/>
      <c r="HMR72"/>
      <c r="HMS72"/>
      <c r="HMT72"/>
      <c r="HMU72"/>
      <c r="HMV72"/>
      <c r="HMW72"/>
      <c r="HMX72"/>
      <c r="HMY72"/>
      <c r="HMZ72"/>
      <c r="HNA72"/>
      <c r="HNB72"/>
      <c r="HNC72"/>
      <c r="HND72"/>
      <c r="HNE72"/>
      <c r="HNF72"/>
      <c r="HNG72"/>
      <c r="HNH72"/>
      <c r="HNI72"/>
      <c r="HNJ72"/>
      <c r="HNK72"/>
      <c r="HNL72"/>
      <c r="HNM72"/>
      <c r="HNN72"/>
      <c r="HNO72"/>
      <c r="HNP72"/>
      <c r="HNQ72"/>
      <c r="HNR72"/>
      <c r="HNS72"/>
      <c r="HNT72"/>
      <c r="HNU72"/>
      <c r="HNV72"/>
      <c r="HNW72"/>
      <c r="HNX72"/>
      <c r="HNY72"/>
      <c r="HNZ72"/>
      <c r="HOA72"/>
      <c r="HOB72"/>
      <c r="HOC72"/>
      <c r="HOD72"/>
      <c r="HOE72"/>
      <c r="HOF72"/>
      <c r="HOG72"/>
      <c r="HOH72"/>
      <c r="HOI72"/>
      <c r="HOJ72"/>
      <c r="HOK72"/>
      <c r="HOL72"/>
      <c r="HOM72"/>
      <c r="HON72"/>
      <c r="HOO72"/>
      <c r="HOP72"/>
      <c r="HOQ72"/>
      <c r="HOR72"/>
      <c r="HOS72"/>
      <c r="HOT72"/>
      <c r="HOU72"/>
      <c r="HOV72"/>
      <c r="HOW72"/>
      <c r="HOX72"/>
      <c r="HOY72"/>
      <c r="HOZ72"/>
      <c r="HPA72"/>
      <c r="HPB72"/>
      <c r="HPC72"/>
      <c r="HPD72"/>
      <c r="HPE72"/>
      <c r="HPF72"/>
      <c r="HPG72"/>
      <c r="HPH72"/>
      <c r="HPI72"/>
      <c r="HPJ72"/>
      <c r="HPK72"/>
      <c r="HPL72"/>
      <c r="HPM72"/>
      <c r="HPN72"/>
      <c r="HPO72"/>
      <c r="HPP72"/>
      <c r="HPQ72"/>
      <c r="HPR72"/>
      <c r="HPS72"/>
      <c r="HPT72"/>
      <c r="HPU72"/>
      <c r="HPV72"/>
      <c r="HPW72"/>
      <c r="HPX72"/>
      <c r="HPY72"/>
      <c r="HPZ72"/>
      <c r="HQA72"/>
      <c r="HQB72"/>
      <c r="HQC72"/>
      <c r="HQD72"/>
      <c r="HQE72"/>
      <c r="HQF72"/>
      <c r="HQG72"/>
      <c r="HQH72"/>
      <c r="HQI72"/>
      <c r="HQJ72"/>
      <c r="HQK72"/>
      <c r="HQL72"/>
      <c r="HQM72"/>
      <c r="HQN72"/>
      <c r="HQO72"/>
      <c r="HQP72"/>
      <c r="HQQ72"/>
      <c r="HQR72"/>
      <c r="HQS72"/>
      <c r="HQT72"/>
      <c r="HQU72"/>
      <c r="HQV72"/>
      <c r="HQW72"/>
      <c r="HQX72"/>
      <c r="HQY72"/>
      <c r="HQZ72"/>
      <c r="HRA72"/>
      <c r="HRB72"/>
      <c r="HRC72"/>
      <c r="HRD72"/>
      <c r="HRE72"/>
      <c r="HRF72"/>
      <c r="HRG72"/>
      <c r="HRH72"/>
      <c r="HRI72"/>
      <c r="HRJ72"/>
      <c r="HRK72"/>
      <c r="HRL72"/>
      <c r="HRM72"/>
      <c r="HRN72"/>
      <c r="HRO72"/>
      <c r="HRP72"/>
      <c r="HRQ72"/>
      <c r="HRR72"/>
      <c r="HRS72"/>
      <c r="HRT72"/>
      <c r="HRU72"/>
      <c r="HRV72"/>
      <c r="HRW72"/>
      <c r="HRX72"/>
      <c r="HRY72"/>
      <c r="HRZ72"/>
      <c r="HSA72"/>
      <c r="HSB72"/>
      <c r="HSC72"/>
      <c r="HSD72"/>
      <c r="HSE72"/>
      <c r="HSF72"/>
      <c r="HSG72"/>
      <c r="HSH72"/>
      <c r="HSI72"/>
      <c r="HSJ72"/>
      <c r="HSK72"/>
      <c r="HSL72"/>
      <c r="HSM72"/>
      <c r="HSN72"/>
      <c r="HSO72"/>
      <c r="HSP72"/>
      <c r="HSQ72"/>
      <c r="HSR72"/>
      <c r="HSS72"/>
      <c r="HST72"/>
      <c r="HSU72"/>
      <c r="HSV72"/>
      <c r="HSW72"/>
      <c r="HSX72"/>
      <c r="HSY72"/>
      <c r="HSZ72"/>
      <c r="HTA72"/>
      <c r="HTB72"/>
      <c r="HTC72"/>
      <c r="HTD72"/>
      <c r="HTE72"/>
      <c r="HTF72"/>
      <c r="HTG72"/>
      <c r="HTH72"/>
      <c r="HTI72"/>
      <c r="HTJ72"/>
      <c r="HTK72"/>
      <c r="HTL72"/>
      <c r="HTM72"/>
      <c r="HTN72"/>
      <c r="HTO72"/>
      <c r="HTP72"/>
      <c r="HTQ72"/>
      <c r="HTR72"/>
      <c r="HTS72"/>
      <c r="HTT72"/>
      <c r="HTU72"/>
      <c r="HTV72"/>
      <c r="HTW72"/>
      <c r="HTX72"/>
      <c r="HTY72"/>
      <c r="HTZ72"/>
      <c r="HUA72"/>
      <c r="HUB72"/>
      <c r="HUC72"/>
      <c r="HUD72"/>
      <c r="HUE72"/>
      <c r="HUF72"/>
      <c r="HUG72"/>
      <c r="HUH72"/>
      <c r="HUI72"/>
      <c r="HUJ72"/>
      <c r="HUK72"/>
      <c r="HUL72"/>
      <c r="HUM72"/>
      <c r="HUN72"/>
      <c r="HUO72"/>
      <c r="HUP72"/>
      <c r="HUQ72"/>
      <c r="HUR72"/>
      <c r="HUS72"/>
      <c r="HUT72"/>
      <c r="HUU72"/>
      <c r="HUV72"/>
      <c r="HUW72"/>
      <c r="HUX72"/>
      <c r="HUY72"/>
      <c r="HUZ72"/>
      <c r="HVA72"/>
      <c r="HVB72"/>
      <c r="HVC72"/>
      <c r="HVD72"/>
      <c r="HVE72"/>
      <c r="HVF72"/>
      <c r="HVG72"/>
      <c r="HVH72"/>
      <c r="HVI72"/>
      <c r="HVJ72"/>
      <c r="HVK72"/>
      <c r="HVL72"/>
      <c r="HVM72"/>
      <c r="HVN72"/>
      <c r="HVO72"/>
      <c r="HVP72"/>
      <c r="HVQ72"/>
      <c r="HVR72"/>
      <c r="HVS72"/>
      <c r="HVT72"/>
      <c r="HVU72"/>
      <c r="HVV72"/>
      <c r="HVW72"/>
      <c r="HVX72"/>
      <c r="HVY72"/>
      <c r="HVZ72"/>
      <c r="HWA72"/>
      <c r="HWB72"/>
      <c r="HWC72"/>
      <c r="HWD72"/>
      <c r="HWE72"/>
      <c r="HWF72"/>
      <c r="HWG72"/>
      <c r="HWH72"/>
      <c r="HWI72"/>
      <c r="HWJ72"/>
      <c r="HWK72"/>
      <c r="HWL72"/>
      <c r="HWM72"/>
      <c r="HWN72"/>
      <c r="HWO72"/>
      <c r="HWP72"/>
      <c r="HWQ72"/>
      <c r="HWR72"/>
      <c r="HWS72"/>
      <c r="HWT72"/>
      <c r="HWU72"/>
      <c r="HWV72"/>
      <c r="HWW72"/>
      <c r="HWX72"/>
      <c r="HWY72"/>
      <c r="HWZ72"/>
      <c r="HXA72"/>
      <c r="HXB72"/>
      <c r="HXC72"/>
      <c r="HXD72"/>
      <c r="HXE72"/>
      <c r="HXF72"/>
      <c r="HXG72"/>
      <c r="HXH72"/>
      <c r="HXI72"/>
      <c r="HXJ72"/>
      <c r="HXK72"/>
      <c r="HXL72"/>
      <c r="HXM72"/>
      <c r="HXN72"/>
      <c r="HXO72"/>
      <c r="HXP72"/>
      <c r="HXQ72"/>
      <c r="HXR72"/>
      <c r="HXS72"/>
      <c r="HXT72"/>
      <c r="HXU72"/>
      <c r="HXV72"/>
      <c r="HXW72"/>
      <c r="HXX72"/>
      <c r="HXY72"/>
      <c r="HXZ72"/>
      <c r="HYA72"/>
      <c r="HYB72"/>
      <c r="HYC72"/>
      <c r="HYD72"/>
      <c r="HYE72"/>
      <c r="HYF72"/>
      <c r="HYG72"/>
      <c r="HYH72"/>
      <c r="HYI72"/>
      <c r="HYJ72"/>
      <c r="HYK72"/>
      <c r="HYL72"/>
      <c r="HYM72"/>
      <c r="HYN72"/>
      <c r="HYO72"/>
      <c r="HYP72"/>
      <c r="HYQ72"/>
      <c r="HYR72"/>
      <c r="HYS72"/>
      <c r="HYT72"/>
      <c r="HYU72"/>
      <c r="HYV72"/>
      <c r="HYW72"/>
      <c r="HYX72"/>
      <c r="HYY72"/>
      <c r="HYZ72"/>
      <c r="HZA72"/>
      <c r="HZB72"/>
      <c r="HZC72"/>
      <c r="HZD72"/>
      <c r="HZE72"/>
      <c r="HZF72"/>
      <c r="HZG72"/>
      <c r="HZH72"/>
      <c r="HZI72"/>
      <c r="HZJ72"/>
      <c r="HZK72"/>
      <c r="HZL72"/>
      <c r="HZM72"/>
      <c r="HZN72"/>
      <c r="HZO72"/>
      <c r="HZP72"/>
      <c r="HZQ72"/>
      <c r="HZR72"/>
      <c r="HZS72"/>
      <c r="HZT72"/>
      <c r="HZU72"/>
      <c r="HZV72"/>
      <c r="HZW72"/>
      <c r="HZX72"/>
      <c r="HZY72"/>
      <c r="HZZ72"/>
      <c r="IAA72"/>
      <c r="IAB72"/>
      <c r="IAC72"/>
      <c r="IAD72"/>
      <c r="IAE72"/>
      <c r="IAF72"/>
      <c r="IAG72"/>
      <c r="IAH72"/>
      <c r="IAI72"/>
      <c r="IAJ72"/>
      <c r="IAK72"/>
      <c r="IAL72"/>
      <c r="IAM72"/>
      <c r="IAN72"/>
      <c r="IAO72"/>
      <c r="IAP72"/>
      <c r="IAQ72"/>
      <c r="IAR72"/>
      <c r="IAS72"/>
      <c r="IAT72"/>
      <c r="IAU72"/>
      <c r="IAV72"/>
      <c r="IAW72"/>
      <c r="IAX72"/>
      <c r="IAY72"/>
      <c r="IAZ72"/>
      <c r="IBA72"/>
      <c r="IBB72"/>
      <c r="IBC72"/>
      <c r="IBD72"/>
      <c r="IBE72"/>
      <c r="IBF72"/>
      <c r="IBG72"/>
      <c r="IBH72"/>
      <c r="IBI72"/>
      <c r="IBJ72"/>
      <c r="IBK72"/>
      <c r="IBL72"/>
      <c r="IBM72"/>
      <c r="IBN72"/>
      <c r="IBO72"/>
      <c r="IBP72"/>
      <c r="IBQ72"/>
      <c r="IBR72"/>
      <c r="IBS72"/>
      <c r="IBT72"/>
      <c r="IBU72"/>
      <c r="IBV72"/>
      <c r="IBW72"/>
      <c r="IBX72"/>
      <c r="IBY72"/>
      <c r="IBZ72"/>
      <c r="ICA72"/>
      <c r="ICB72"/>
      <c r="ICC72"/>
      <c r="ICD72"/>
      <c r="ICE72"/>
      <c r="ICF72"/>
      <c r="ICG72"/>
      <c r="ICH72"/>
      <c r="ICI72"/>
      <c r="ICJ72"/>
      <c r="ICK72"/>
      <c r="ICL72"/>
      <c r="ICM72"/>
      <c r="ICN72"/>
      <c r="ICO72"/>
      <c r="ICP72"/>
      <c r="ICQ72"/>
      <c r="ICR72"/>
      <c r="ICS72"/>
      <c r="ICT72"/>
      <c r="ICU72"/>
      <c r="ICV72"/>
      <c r="ICW72"/>
      <c r="ICX72"/>
      <c r="ICY72"/>
      <c r="ICZ72"/>
      <c r="IDA72"/>
      <c r="IDB72"/>
      <c r="IDC72"/>
      <c r="IDD72"/>
      <c r="IDE72"/>
      <c r="IDF72"/>
      <c r="IDG72"/>
      <c r="IDH72"/>
      <c r="IDI72"/>
      <c r="IDJ72"/>
      <c r="IDK72"/>
      <c r="IDL72"/>
      <c r="IDM72"/>
      <c r="IDN72"/>
      <c r="IDO72"/>
      <c r="IDP72"/>
      <c r="IDQ72"/>
      <c r="IDR72"/>
      <c r="IDS72"/>
      <c r="IDT72"/>
      <c r="IDU72"/>
      <c r="IDV72"/>
      <c r="IDW72"/>
      <c r="IDX72"/>
      <c r="IDY72"/>
      <c r="IDZ72"/>
      <c r="IEA72"/>
      <c r="IEB72"/>
      <c r="IEC72"/>
      <c r="IED72"/>
      <c r="IEE72"/>
      <c r="IEF72"/>
      <c r="IEG72"/>
      <c r="IEH72"/>
      <c r="IEI72"/>
      <c r="IEJ72"/>
      <c r="IEK72"/>
      <c r="IEL72"/>
      <c r="IEM72"/>
      <c r="IEN72"/>
      <c r="IEO72"/>
      <c r="IEP72"/>
      <c r="IEQ72"/>
      <c r="IER72"/>
      <c r="IES72"/>
      <c r="IET72"/>
      <c r="IEU72"/>
      <c r="IEV72"/>
      <c r="IEW72"/>
      <c r="IEX72"/>
      <c r="IEY72"/>
      <c r="IEZ72"/>
      <c r="IFA72"/>
      <c r="IFB72"/>
      <c r="IFC72"/>
      <c r="IFD72"/>
      <c r="IFE72"/>
      <c r="IFF72"/>
      <c r="IFG72"/>
      <c r="IFH72"/>
      <c r="IFI72"/>
      <c r="IFJ72"/>
      <c r="IFK72"/>
      <c r="IFL72"/>
      <c r="IFM72"/>
      <c r="IFN72"/>
      <c r="IFO72"/>
      <c r="IFP72"/>
      <c r="IFQ72"/>
      <c r="IFR72"/>
      <c r="IFS72"/>
      <c r="IFT72"/>
      <c r="IFU72"/>
      <c r="IFV72"/>
      <c r="IFW72"/>
      <c r="IFX72"/>
      <c r="IFY72"/>
      <c r="IFZ72"/>
      <c r="IGA72"/>
      <c r="IGB72"/>
      <c r="IGC72"/>
      <c r="IGD72"/>
      <c r="IGE72"/>
      <c r="IGF72"/>
      <c r="IGG72"/>
      <c r="IGH72"/>
      <c r="IGI72"/>
      <c r="IGJ72"/>
      <c r="IGK72"/>
      <c r="IGL72"/>
      <c r="IGM72"/>
      <c r="IGN72"/>
      <c r="IGO72"/>
      <c r="IGP72"/>
      <c r="IGQ72"/>
      <c r="IGR72"/>
      <c r="IGS72"/>
      <c r="IGT72"/>
      <c r="IGU72"/>
      <c r="IGV72"/>
      <c r="IGW72"/>
      <c r="IGX72"/>
      <c r="IGY72"/>
      <c r="IGZ72"/>
      <c r="IHA72"/>
      <c r="IHB72"/>
      <c r="IHC72"/>
      <c r="IHD72"/>
      <c r="IHE72"/>
      <c r="IHF72"/>
      <c r="IHG72"/>
      <c r="IHH72"/>
      <c r="IHI72"/>
      <c r="IHJ72"/>
      <c r="IHK72"/>
      <c r="IHL72"/>
      <c r="IHM72"/>
      <c r="IHN72"/>
      <c r="IHO72"/>
      <c r="IHP72"/>
      <c r="IHQ72"/>
      <c r="IHR72"/>
      <c r="IHS72"/>
      <c r="IHT72"/>
      <c r="IHU72"/>
      <c r="IHV72"/>
      <c r="IHW72"/>
      <c r="IHX72"/>
      <c r="IHY72"/>
      <c r="IHZ72"/>
      <c r="IIA72"/>
      <c r="IIB72"/>
      <c r="IIC72"/>
      <c r="IID72"/>
      <c r="IIE72"/>
      <c r="IIF72"/>
      <c r="IIG72"/>
      <c r="IIH72"/>
      <c r="III72"/>
      <c r="IIJ72"/>
      <c r="IIK72"/>
      <c r="IIL72"/>
      <c r="IIM72"/>
      <c r="IIN72"/>
      <c r="IIO72"/>
      <c r="IIP72"/>
      <c r="IIQ72"/>
      <c r="IIR72"/>
      <c r="IIS72"/>
      <c r="IIT72"/>
      <c r="IIU72"/>
      <c r="IIV72"/>
      <c r="IIW72"/>
      <c r="IIX72"/>
      <c r="IIY72"/>
      <c r="IIZ72"/>
      <c r="IJA72"/>
      <c r="IJB72"/>
      <c r="IJC72"/>
      <c r="IJD72"/>
      <c r="IJE72"/>
      <c r="IJF72"/>
      <c r="IJG72"/>
      <c r="IJH72"/>
      <c r="IJI72"/>
      <c r="IJJ72"/>
      <c r="IJK72"/>
      <c r="IJL72"/>
      <c r="IJM72"/>
      <c r="IJN72"/>
      <c r="IJO72"/>
      <c r="IJP72"/>
      <c r="IJQ72"/>
      <c r="IJR72"/>
      <c r="IJS72"/>
      <c r="IJT72"/>
      <c r="IJU72"/>
      <c r="IJV72"/>
      <c r="IJW72"/>
      <c r="IJX72"/>
      <c r="IJY72"/>
      <c r="IJZ72"/>
      <c r="IKA72"/>
      <c r="IKB72"/>
      <c r="IKC72"/>
      <c r="IKD72"/>
      <c r="IKE72"/>
      <c r="IKF72"/>
      <c r="IKG72"/>
      <c r="IKH72"/>
      <c r="IKI72"/>
      <c r="IKJ72"/>
      <c r="IKK72"/>
      <c r="IKL72"/>
      <c r="IKM72"/>
      <c r="IKN72"/>
      <c r="IKO72"/>
      <c r="IKP72"/>
      <c r="IKQ72"/>
      <c r="IKR72"/>
      <c r="IKS72"/>
      <c r="IKT72"/>
      <c r="IKU72"/>
      <c r="IKV72"/>
      <c r="IKW72"/>
      <c r="IKX72"/>
      <c r="IKY72"/>
      <c r="IKZ72"/>
      <c r="ILA72"/>
      <c r="ILB72"/>
      <c r="ILC72"/>
      <c r="ILD72"/>
      <c r="ILE72"/>
      <c r="ILF72"/>
      <c r="ILG72"/>
      <c r="ILH72"/>
      <c r="ILI72"/>
      <c r="ILJ72"/>
      <c r="ILK72"/>
      <c r="ILL72"/>
      <c r="ILM72"/>
      <c r="ILN72"/>
      <c r="ILO72"/>
      <c r="ILP72"/>
      <c r="ILQ72"/>
      <c r="ILR72"/>
      <c r="ILS72"/>
      <c r="ILT72"/>
      <c r="ILU72"/>
      <c r="ILV72"/>
      <c r="ILW72"/>
      <c r="ILX72"/>
      <c r="ILY72"/>
      <c r="ILZ72"/>
      <c r="IMA72"/>
      <c r="IMB72"/>
      <c r="IMC72"/>
      <c r="IMD72"/>
      <c r="IME72"/>
      <c r="IMF72"/>
      <c r="IMG72"/>
      <c r="IMH72"/>
      <c r="IMI72"/>
      <c r="IMJ72"/>
      <c r="IMK72"/>
      <c r="IML72"/>
      <c r="IMM72"/>
      <c r="IMN72"/>
      <c r="IMO72"/>
      <c r="IMP72"/>
      <c r="IMQ72"/>
      <c r="IMR72"/>
      <c r="IMS72"/>
      <c r="IMT72"/>
      <c r="IMU72"/>
      <c r="IMV72"/>
      <c r="IMW72"/>
      <c r="IMX72"/>
      <c r="IMY72"/>
      <c r="IMZ72"/>
      <c r="INA72"/>
      <c r="INB72"/>
      <c r="INC72"/>
      <c r="IND72"/>
      <c r="INE72"/>
      <c r="INF72"/>
      <c r="ING72"/>
      <c r="INH72"/>
      <c r="INI72"/>
      <c r="INJ72"/>
      <c r="INK72"/>
      <c r="INL72"/>
      <c r="INM72"/>
      <c r="INN72"/>
      <c r="INO72"/>
      <c r="INP72"/>
      <c r="INQ72"/>
      <c r="INR72"/>
      <c r="INS72"/>
      <c r="INT72"/>
      <c r="INU72"/>
      <c r="INV72"/>
      <c r="INW72"/>
      <c r="INX72"/>
      <c r="INY72"/>
      <c r="INZ72"/>
      <c r="IOA72"/>
      <c r="IOB72"/>
      <c r="IOC72"/>
      <c r="IOD72"/>
      <c r="IOE72"/>
      <c r="IOF72"/>
      <c r="IOG72"/>
      <c r="IOH72"/>
      <c r="IOI72"/>
      <c r="IOJ72"/>
      <c r="IOK72"/>
      <c r="IOL72"/>
      <c r="IOM72"/>
      <c r="ION72"/>
      <c r="IOO72"/>
      <c r="IOP72"/>
      <c r="IOQ72"/>
      <c r="IOR72"/>
      <c r="IOS72"/>
      <c r="IOT72"/>
      <c r="IOU72"/>
      <c r="IOV72"/>
      <c r="IOW72"/>
      <c r="IOX72"/>
      <c r="IOY72"/>
      <c r="IOZ72"/>
      <c r="IPA72"/>
      <c r="IPB72"/>
      <c r="IPC72"/>
      <c r="IPD72"/>
      <c r="IPE72"/>
      <c r="IPF72"/>
      <c r="IPG72"/>
      <c r="IPH72"/>
      <c r="IPI72"/>
      <c r="IPJ72"/>
      <c r="IPK72"/>
      <c r="IPL72"/>
      <c r="IPM72"/>
      <c r="IPN72"/>
      <c r="IPO72"/>
      <c r="IPP72"/>
      <c r="IPQ72"/>
      <c r="IPR72"/>
      <c r="IPS72"/>
      <c r="IPT72"/>
      <c r="IPU72"/>
      <c r="IPV72"/>
      <c r="IPW72"/>
      <c r="IPX72"/>
      <c r="IPY72"/>
      <c r="IPZ72"/>
      <c r="IQA72"/>
      <c r="IQB72"/>
      <c r="IQC72"/>
      <c r="IQD72"/>
      <c r="IQE72"/>
      <c r="IQF72"/>
      <c r="IQG72"/>
      <c r="IQH72"/>
      <c r="IQI72"/>
      <c r="IQJ72"/>
      <c r="IQK72"/>
      <c r="IQL72"/>
      <c r="IQM72"/>
      <c r="IQN72"/>
      <c r="IQO72"/>
      <c r="IQP72"/>
      <c r="IQQ72"/>
      <c r="IQR72"/>
      <c r="IQS72"/>
      <c r="IQT72"/>
      <c r="IQU72"/>
      <c r="IQV72"/>
      <c r="IQW72"/>
      <c r="IQX72"/>
      <c r="IQY72"/>
      <c r="IQZ72"/>
      <c r="IRA72"/>
      <c r="IRB72"/>
      <c r="IRC72"/>
      <c r="IRD72"/>
      <c r="IRE72"/>
      <c r="IRF72"/>
      <c r="IRG72"/>
      <c r="IRH72"/>
      <c r="IRI72"/>
      <c r="IRJ72"/>
      <c r="IRK72"/>
      <c r="IRL72"/>
      <c r="IRM72"/>
      <c r="IRN72"/>
      <c r="IRO72"/>
      <c r="IRP72"/>
      <c r="IRQ72"/>
      <c r="IRR72"/>
      <c r="IRS72"/>
      <c r="IRT72"/>
      <c r="IRU72"/>
      <c r="IRV72"/>
      <c r="IRW72"/>
      <c r="IRX72"/>
      <c r="IRY72"/>
      <c r="IRZ72"/>
      <c r="ISA72"/>
      <c r="ISB72"/>
      <c r="ISC72"/>
      <c r="ISD72"/>
      <c r="ISE72"/>
      <c r="ISF72"/>
      <c r="ISG72"/>
      <c r="ISH72"/>
      <c r="ISI72"/>
      <c r="ISJ72"/>
      <c r="ISK72"/>
      <c r="ISL72"/>
      <c r="ISM72"/>
      <c r="ISN72"/>
      <c r="ISO72"/>
      <c r="ISP72"/>
      <c r="ISQ72"/>
      <c r="ISR72"/>
      <c r="ISS72"/>
      <c r="IST72"/>
      <c r="ISU72"/>
      <c r="ISV72"/>
      <c r="ISW72"/>
      <c r="ISX72"/>
      <c r="ISY72"/>
      <c r="ISZ72"/>
      <c r="ITA72"/>
      <c r="ITB72"/>
      <c r="ITC72"/>
      <c r="ITD72"/>
      <c r="ITE72"/>
      <c r="ITF72"/>
      <c r="ITG72"/>
      <c r="ITH72"/>
      <c r="ITI72"/>
      <c r="ITJ72"/>
      <c r="ITK72"/>
      <c r="ITL72"/>
      <c r="ITM72"/>
      <c r="ITN72"/>
      <c r="ITO72"/>
      <c r="ITP72"/>
      <c r="ITQ72"/>
      <c r="ITR72"/>
      <c r="ITS72"/>
      <c r="ITT72"/>
      <c r="ITU72"/>
      <c r="ITV72"/>
      <c r="ITW72"/>
      <c r="ITX72"/>
      <c r="ITY72"/>
      <c r="ITZ72"/>
      <c r="IUA72"/>
      <c r="IUB72"/>
      <c r="IUC72"/>
      <c r="IUD72"/>
      <c r="IUE72"/>
      <c r="IUF72"/>
      <c r="IUG72"/>
      <c r="IUH72"/>
      <c r="IUI72"/>
      <c r="IUJ72"/>
      <c r="IUK72"/>
      <c r="IUL72"/>
      <c r="IUM72"/>
      <c r="IUN72"/>
      <c r="IUO72"/>
      <c r="IUP72"/>
      <c r="IUQ72"/>
      <c r="IUR72"/>
      <c r="IUS72"/>
      <c r="IUT72"/>
      <c r="IUU72"/>
      <c r="IUV72"/>
      <c r="IUW72"/>
      <c r="IUX72"/>
      <c r="IUY72"/>
      <c r="IUZ72"/>
      <c r="IVA72"/>
      <c r="IVB72"/>
      <c r="IVC72"/>
      <c r="IVD72"/>
      <c r="IVE72"/>
      <c r="IVF72"/>
      <c r="IVG72"/>
      <c r="IVH72"/>
      <c r="IVI72"/>
      <c r="IVJ72"/>
      <c r="IVK72"/>
      <c r="IVL72"/>
      <c r="IVM72"/>
      <c r="IVN72"/>
      <c r="IVO72"/>
      <c r="IVP72"/>
      <c r="IVQ72"/>
      <c r="IVR72"/>
      <c r="IVS72"/>
      <c r="IVT72"/>
      <c r="IVU72"/>
      <c r="IVV72"/>
      <c r="IVW72"/>
      <c r="IVX72"/>
      <c r="IVY72"/>
      <c r="IVZ72"/>
      <c r="IWA72"/>
      <c r="IWB72"/>
      <c r="IWC72"/>
      <c r="IWD72"/>
      <c r="IWE72"/>
      <c r="IWF72"/>
      <c r="IWG72"/>
      <c r="IWH72"/>
      <c r="IWI72"/>
      <c r="IWJ72"/>
      <c r="IWK72"/>
      <c r="IWL72"/>
      <c r="IWM72"/>
      <c r="IWN72"/>
      <c r="IWO72"/>
      <c r="IWP72"/>
      <c r="IWQ72"/>
      <c r="IWR72"/>
      <c r="IWS72"/>
      <c r="IWT72"/>
      <c r="IWU72"/>
      <c r="IWV72"/>
      <c r="IWW72"/>
      <c r="IWX72"/>
      <c r="IWY72"/>
      <c r="IWZ72"/>
      <c r="IXA72"/>
      <c r="IXB72"/>
      <c r="IXC72"/>
      <c r="IXD72"/>
      <c r="IXE72"/>
      <c r="IXF72"/>
      <c r="IXG72"/>
      <c r="IXH72"/>
      <c r="IXI72"/>
      <c r="IXJ72"/>
      <c r="IXK72"/>
      <c r="IXL72"/>
      <c r="IXM72"/>
      <c r="IXN72"/>
      <c r="IXO72"/>
      <c r="IXP72"/>
      <c r="IXQ72"/>
      <c r="IXR72"/>
      <c r="IXS72"/>
      <c r="IXT72"/>
      <c r="IXU72"/>
      <c r="IXV72"/>
      <c r="IXW72"/>
      <c r="IXX72"/>
      <c r="IXY72"/>
      <c r="IXZ72"/>
      <c r="IYA72"/>
      <c r="IYB72"/>
      <c r="IYC72"/>
      <c r="IYD72"/>
      <c r="IYE72"/>
      <c r="IYF72"/>
      <c r="IYG72"/>
      <c r="IYH72"/>
      <c r="IYI72"/>
      <c r="IYJ72"/>
      <c r="IYK72"/>
      <c r="IYL72"/>
      <c r="IYM72"/>
      <c r="IYN72"/>
      <c r="IYO72"/>
      <c r="IYP72"/>
      <c r="IYQ72"/>
      <c r="IYR72"/>
      <c r="IYS72"/>
      <c r="IYT72"/>
      <c r="IYU72"/>
      <c r="IYV72"/>
      <c r="IYW72"/>
      <c r="IYX72"/>
      <c r="IYY72"/>
      <c r="IYZ72"/>
      <c r="IZA72"/>
      <c r="IZB72"/>
      <c r="IZC72"/>
      <c r="IZD72"/>
      <c r="IZE72"/>
      <c r="IZF72"/>
      <c r="IZG72"/>
      <c r="IZH72"/>
      <c r="IZI72"/>
      <c r="IZJ72"/>
      <c r="IZK72"/>
      <c r="IZL72"/>
      <c r="IZM72"/>
      <c r="IZN72"/>
      <c r="IZO72"/>
      <c r="IZP72"/>
      <c r="IZQ72"/>
      <c r="IZR72"/>
      <c r="IZS72"/>
      <c r="IZT72"/>
      <c r="IZU72"/>
      <c r="IZV72"/>
      <c r="IZW72"/>
      <c r="IZX72"/>
      <c r="IZY72"/>
      <c r="IZZ72"/>
      <c r="JAA72"/>
      <c r="JAB72"/>
      <c r="JAC72"/>
      <c r="JAD72"/>
      <c r="JAE72"/>
      <c r="JAF72"/>
      <c r="JAG72"/>
      <c r="JAH72"/>
      <c r="JAI72"/>
      <c r="JAJ72"/>
      <c r="JAK72"/>
      <c r="JAL72"/>
      <c r="JAM72"/>
      <c r="JAN72"/>
      <c r="JAO72"/>
      <c r="JAP72"/>
      <c r="JAQ72"/>
      <c r="JAR72"/>
      <c r="JAS72"/>
      <c r="JAT72"/>
      <c r="JAU72"/>
      <c r="JAV72"/>
      <c r="JAW72"/>
      <c r="JAX72"/>
      <c r="JAY72"/>
      <c r="JAZ72"/>
      <c r="JBA72"/>
      <c r="JBB72"/>
      <c r="JBC72"/>
      <c r="JBD72"/>
      <c r="JBE72"/>
      <c r="JBF72"/>
      <c r="JBG72"/>
      <c r="JBH72"/>
      <c r="JBI72"/>
      <c r="JBJ72"/>
      <c r="JBK72"/>
      <c r="JBL72"/>
      <c r="JBM72"/>
      <c r="JBN72"/>
      <c r="JBO72"/>
      <c r="JBP72"/>
      <c r="JBQ72"/>
      <c r="JBR72"/>
      <c r="JBS72"/>
      <c r="JBT72"/>
      <c r="JBU72"/>
      <c r="JBV72"/>
      <c r="JBW72"/>
      <c r="JBX72"/>
      <c r="JBY72"/>
      <c r="JBZ72"/>
      <c r="JCA72"/>
      <c r="JCB72"/>
      <c r="JCC72"/>
      <c r="JCD72"/>
      <c r="JCE72"/>
      <c r="JCF72"/>
      <c r="JCG72"/>
      <c r="JCH72"/>
      <c r="JCI72"/>
      <c r="JCJ72"/>
      <c r="JCK72"/>
      <c r="JCL72"/>
      <c r="JCM72"/>
      <c r="JCN72"/>
      <c r="JCO72"/>
      <c r="JCP72"/>
      <c r="JCQ72"/>
      <c r="JCR72"/>
      <c r="JCS72"/>
      <c r="JCT72"/>
      <c r="JCU72"/>
      <c r="JCV72"/>
      <c r="JCW72"/>
      <c r="JCX72"/>
      <c r="JCY72"/>
      <c r="JCZ72"/>
      <c r="JDA72"/>
      <c r="JDB72"/>
      <c r="JDC72"/>
      <c r="JDD72"/>
      <c r="JDE72"/>
      <c r="JDF72"/>
      <c r="JDG72"/>
      <c r="JDH72"/>
      <c r="JDI72"/>
      <c r="JDJ72"/>
      <c r="JDK72"/>
      <c r="JDL72"/>
      <c r="JDM72"/>
      <c r="JDN72"/>
      <c r="JDO72"/>
      <c r="JDP72"/>
      <c r="JDQ72"/>
      <c r="JDR72"/>
      <c r="JDS72"/>
      <c r="JDT72"/>
      <c r="JDU72"/>
      <c r="JDV72"/>
      <c r="JDW72"/>
      <c r="JDX72"/>
      <c r="JDY72"/>
      <c r="JDZ72"/>
      <c r="JEA72"/>
      <c r="JEB72"/>
      <c r="JEC72"/>
      <c r="JED72"/>
      <c r="JEE72"/>
      <c r="JEF72"/>
      <c r="JEG72"/>
      <c r="JEH72"/>
      <c r="JEI72"/>
      <c r="JEJ72"/>
      <c r="JEK72"/>
      <c r="JEL72"/>
      <c r="JEM72"/>
      <c r="JEN72"/>
      <c r="JEO72"/>
      <c r="JEP72"/>
      <c r="JEQ72"/>
      <c r="JER72"/>
      <c r="JES72"/>
      <c r="JET72"/>
      <c r="JEU72"/>
      <c r="JEV72"/>
      <c r="JEW72"/>
      <c r="JEX72"/>
      <c r="JEY72"/>
      <c r="JEZ72"/>
      <c r="JFA72"/>
      <c r="JFB72"/>
      <c r="JFC72"/>
      <c r="JFD72"/>
      <c r="JFE72"/>
      <c r="JFF72"/>
      <c r="JFG72"/>
      <c r="JFH72"/>
      <c r="JFI72"/>
      <c r="JFJ72"/>
      <c r="JFK72"/>
      <c r="JFL72"/>
      <c r="JFM72"/>
      <c r="JFN72"/>
      <c r="JFO72"/>
      <c r="JFP72"/>
      <c r="JFQ72"/>
      <c r="JFR72"/>
      <c r="JFS72"/>
      <c r="JFT72"/>
      <c r="JFU72"/>
      <c r="JFV72"/>
      <c r="JFW72"/>
      <c r="JFX72"/>
      <c r="JFY72"/>
      <c r="JFZ72"/>
      <c r="JGA72"/>
      <c r="JGB72"/>
      <c r="JGC72"/>
      <c r="JGD72"/>
      <c r="JGE72"/>
      <c r="JGF72"/>
      <c r="JGG72"/>
      <c r="JGH72"/>
      <c r="JGI72"/>
      <c r="JGJ72"/>
      <c r="JGK72"/>
      <c r="JGL72"/>
      <c r="JGM72"/>
      <c r="JGN72"/>
      <c r="JGO72"/>
      <c r="JGP72"/>
      <c r="JGQ72"/>
      <c r="JGR72"/>
      <c r="JGS72"/>
      <c r="JGT72"/>
      <c r="JGU72"/>
      <c r="JGV72"/>
      <c r="JGW72"/>
      <c r="JGX72"/>
      <c r="JGY72"/>
      <c r="JGZ72"/>
      <c r="JHA72"/>
      <c r="JHB72"/>
      <c r="JHC72"/>
      <c r="JHD72"/>
      <c r="JHE72"/>
      <c r="JHF72"/>
      <c r="JHG72"/>
      <c r="JHH72"/>
      <c r="JHI72"/>
      <c r="JHJ72"/>
      <c r="JHK72"/>
      <c r="JHL72"/>
      <c r="JHM72"/>
      <c r="JHN72"/>
      <c r="JHO72"/>
      <c r="JHP72"/>
      <c r="JHQ72"/>
      <c r="JHR72"/>
      <c r="JHS72"/>
      <c r="JHT72"/>
      <c r="JHU72"/>
      <c r="JHV72"/>
      <c r="JHW72"/>
      <c r="JHX72"/>
      <c r="JHY72"/>
      <c r="JHZ72"/>
      <c r="JIA72"/>
      <c r="JIB72"/>
      <c r="JIC72"/>
      <c r="JID72"/>
      <c r="JIE72"/>
      <c r="JIF72"/>
      <c r="JIG72"/>
      <c r="JIH72"/>
      <c r="JII72"/>
      <c r="JIJ72"/>
      <c r="JIK72"/>
      <c r="JIL72"/>
      <c r="JIM72"/>
      <c r="JIN72"/>
      <c r="JIO72"/>
      <c r="JIP72"/>
      <c r="JIQ72"/>
      <c r="JIR72"/>
      <c r="JIS72"/>
      <c r="JIT72"/>
      <c r="JIU72"/>
      <c r="JIV72"/>
      <c r="JIW72"/>
      <c r="JIX72"/>
      <c r="JIY72"/>
      <c r="JIZ72"/>
      <c r="JJA72"/>
      <c r="JJB72"/>
      <c r="JJC72"/>
      <c r="JJD72"/>
      <c r="JJE72"/>
      <c r="JJF72"/>
      <c r="JJG72"/>
      <c r="JJH72"/>
      <c r="JJI72"/>
      <c r="JJJ72"/>
      <c r="JJK72"/>
      <c r="JJL72"/>
      <c r="JJM72"/>
      <c r="JJN72"/>
      <c r="JJO72"/>
      <c r="JJP72"/>
      <c r="JJQ72"/>
      <c r="JJR72"/>
      <c r="JJS72"/>
      <c r="JJT72"/>
      <c r="JJU72"/>
      <c r="JJV72"/>
      <c r="JJW72"/>
      <c r="JJX72"/>
      <c r="JJY72"/>
      <c r="JJZ72"/>
      <c r="JKA72"/>
      <c r="JKB72"/>
      <c r="JKC72"/>
      <c r="JKD72"/>
      <c r="JKE72"/>
      <c r="JKF72"/>
      <c r="JKG72"/>
      <c r="JKH72"/>
      <c r="JKI72"/>
      <c r="JKJ72"/>
      <c r="JKK72"/>
      <c r="JKL72"/>
      <c r="JKM72"/>
      <c r="JKN72"/>
      <c r="JKO72"/>
      <c r="JKP72"/>
      <c r="JKQ72"/>
      <c r="JKR72"/>
      <c r="JKS72"/>
      <c r="JKT72"/>
      <c r="JKU72"/>
      <c r="JKV72"/>
      <c r="JKW72"/>
      <c r="JKX72"/>
      <c r="JKY72"/>
      <c r="JKZ72"/>
      <c r="JLA72"/>
      <c r="JLB72"/>
      <c r="JLC72"/>
      <c r="JLD72"/>
      <c r="JLE72"/>
      <c r="JLF72"/>
      <c r="JLG72"/>
      <c r="JLH72"/>
      <c r="JLI72"/>
      <c r="JLJ72"/>
      <c r="JLK72"/>
      <c r="JLL72"/>
      <c r="JLM72"/>
      <c r="JLN72"/>
      <c r="JLO72"/>
      <c r="JLP72"/>
      <c r="JLQ72"/>
      <c r="JLR72"/>
      <c r="JLS72"/>
      <c r="JLT72"/>
      <c r="JLU72"/>
      <c r="JLV72"/>
      <c r="JLW72"/>
      <c r="JLX72"/>
      <c r="JLY72"/>
      <c r="JLZ72"/>
      <c r="JMA72"/>
      <c r="JMB72"/>
      <c r="JMC72"/>
      <c r="JMD72"/>
      <c r="JME72"/>
      <c r="JMF72"/>
      <c r="JMG72"/>
      <c r="JMH72"/>
      <c r="JMI72"/>
      <c r="JMJ72"/>
      <c r="JMK72"/>
      <c r="JML72"/>
      <c r="JMM72"/>
      <c r="JMN72"/>
      <c r="JMO72"/>
      <c r="JMP72"/>
      <c r="JMQ72"/>
      <c r="JMR72"/>
      <c r="JMS72"/>
      <c r="JMT72"/>
      <c r="JMU72"/>
      <c r="JMV72"/>
      <c r="JMW72"/>
      <c r="JMX72"/>
      <c r="JMY72"/>
      <c r="JMZ72"/>
      <c r="JNA72"/>
      <c r="JNB72"/>
      <c r="JNC72"/>
      <c r="JND72"/>
      <c r="JNE72"/>
      <c r="JNF72"/>
      <c r="JNG72"/>
      <c r="JNH72"/>
      <c r="JNI72"/>
      <c r="JNJ72"/>
      <c r="JNK72"/>
      <c r="JNL72"/>
      <c r="JNM72"/>
      <c r="JNN72"/>
      <c r="JNO72"/>
      <c r="JNP72"/>
      <c r="JNQ72"/>
      <c r="JNR72"/>
      <c r="JNS72"/>
      <c r="JNT72"/>
      <c r="JNU72"/>
      <c r="JNV72"/>
      <c r="JNW72"/>
      <c r="JNX72"/>
      <c r="JNY72"/>
      <c r="JNZ72"/>
      <c r="JOA72"/>
      <c r="JOB72"/>
      <c r="JOC72"/>
      <c r="JOD72"/>
      <c r="JOE72"/>
      <c r="JOF72"/>
      <c r="JOG72"/>
      <c r="JOH72"/>
      <c r="JOI72"/>
      <c r="JOJ72"/>
      <c r="JOK72"/>
      <c r="JOL72"/>
      <c r="JOM72"/>
      <c r="JON72"/>
      <c r="JOO72"/>
      <c r="JOP72"/>
      <c r="JOQ72"/>
      <c r="JOR72"/>
      <c r="JOS72"/>
      <c r="JOT72"/>
      <c r="JOU72"/>
      <c r="JOV72"/>
      <c r="JOW72"/>
      <c r="JOX72"/>
      <c r="JOY72"/>
      <c r="JOZ72"/>
      <c r="JPA72"/>
      <c r="JPB72"/>
      <c r="JPC72"/>
      <c r="JPD72"/>
      <c r="JPE72"/>
      <c r="JPF72"/>
      <c r="JPG72"/>
      <c r="JPH72"/>
      <c r="JPI72"/>
      <c r="JPJ72"/>
      <c r="JPK72"/>
      <c r="JPL72"/>
      <c r="JPM72"/>
      <c r="JPN72"/>
      <c r="JPO72"/>
      <c r="JPP72"/>
      <c r="JPQ72"/>
      <c r="JPR72"/>
      <c r="JPS72"/>
      <c r="JPT72"/>
      <c r="JPU72"/>
      <c r="JPV72"/>
      <c r="JPW72"/>
      <c r="JPX72"/>
      <c r="JPY72"/>
      <c r="JPZ72"/>
      <c r="JQA72"/>
      <c r="JQB72"/>
      <c r="JQC72"/>
      <c r="JQD72"/>
      <c r="JQE72"/>
      <c r="JQF72"/>
      <c r="JQG72"/>
      <c r="JQH72"/>
      <c r="JQI72"/>
      <c r="JQJ72"/>
      <c r="JQK72"/>
      <c r="JQL72"/>
      <c r="JQM72"/>
      <c r="JQN72"/>
      <c r="JQO72"/>
      <c r="JQP72"/>
      <c r="JQQ72"/>
      <c r="JQR72"/>
      <c r="JQS72"/>
      <c r="JQT72"/>
      <c r="JQU72"/>
      <c r="JQV72"/>
      <c r="JQW72"/>
      <c r="JQX72"/>
      <c r="JQY72"/>
      <c r="JQZ72"/>
      <c r="JRA72"/>
      <c r="JRB72"/>
      <c r="JRC72"/>
      <c r="JRD72"/>
      <c r="JRE72"/>
      <c r="JRF72"/>
      <c r="JRG72"/>
      <c r="JRH72"/>
      <c r="JRI72"/>
      <c r="JRJ72"/>
      <c r="JRK72"/>
      <c r="JRL72"/>
      <c r="JRM72"/>
      <c r="JRN72"/>
      <c r="JRO72"/>
      <c r="JRP72"/>
      <c r="JRQ72"/>
      <c r="JRR72"/>
      <c r="JRS72"/>
      <c r="JRT72"/>
      <c r="JRU72"/>
      <c r="JRV72"/>
      <c r="JRW72"/>
      <c r="JRX72"/>
      <c r="JRY72"/>
      <c r="JRZ72"/>
      <c r="JSA72"/>
      <c r="JSB72"/>
      <c r="JSC72"/>
      <c r="JSD72"/>
      <c r="JSE72"/>
      <c r="JSF72"/>
      <c r="JSG72"/>
      <c r="JSH72"/>
      <c r="JSI72"/>
      <c r="JSJ72"/>
      <c r="JSK72"/>
      <c r="JSL72"/>
      <c r="JSM72"/>
      <c r="JSN72"/>
      <c r="JSO72"/>
      <c r="JSP72"/>
      <c r="JSQ72"/>
      <c r="JSR72"/>
      <c r="JSS72"/>
      <c r="JST72"/>
      <c r="JSU72"/>
      <c r="JSV72"/>
      <c r="JSW72"/>
      <c r="JSX72"/>
      <c r="JSY72"/>
      <c r="JSZ72"/>
      <c r="JTA72"/>
      <c r="JTB72"/>
      <c r="JTC72"/>
      <c r="JTD72"/>
      <c r="JTE72"/>
      <c r="JTF72"/>
      <c r="JTG72"/>
      <c r="JTH72"/>
      <c r="JTI72"/>
      <c r="JTJ72"/>
      <c r="JTK72"/>
      <c r="JTL72"/>
      <c r="JTM72"/>
      <c r="JTN72"/>
      <c r="JTO72"/>
      <c r="JTP72"/>
      <c r="JTQ72"/>
      <c r="JTR72"/>
      <c r="JTS72"/>
      <c r="JTT72"/>
      <c r="JTU72"/>
      <c r="JTV72"/>
      <c r="JTW72"/>
      <c r="JTX72"/>
      <c r="JTY72"/>
      <c r="JTZ72"/>
      <c r="JUA72"/>
      <c r="JUB72"/>
      <c r="JUC72"/>
      <c r="JUD72"/>
      <c r="JUE72"/>
      <c r="JUF72"/>
      <c r="JUG72"/>
      <c r="JUH72"/>
      <c r="JUI72"/>
      <c r="JUJ72"/>
      <c r="JUK72"/>
      <c r="JUL72"/>
      <c r="JUM72"/>
      <c r="JUN72"/>
      <c r="JUO72"/>
      <c r="JUP72"/>
      <c r="JUQ72"/>
      <c r="JUR72"/>
      <c r="JUS72"/>
      <c r="JUT72"/>
      <c r="JUU72"/>
      <c r="JUV72"/>
      <c r="JUW72"/>
      <c r="JUX72"/>
      <c r="JUY72"/>
      <c r="JUZ72"/>
      <c r="JVA72"/>
      <c r="JVB72"/>
      <c r="JVC72"/>
      <c r="JVD72"/>
      <c r="JVE72"/>
      <c r="JVF72"/>
      <c r="JVG72"/>
      <c r="JVH72"/>
      <c r="JVI72"/>
      <c r="JVJ72"/>
      <c r="JVK72"/>
      <c r="JVL72"/>
      <c r="JVM72"/>
      <c r="JVN72"/>
      <c r="JVO72"/>
      <c r="JVP72"/>
      <c r="JVQ72"/>
      <c r="JVR72"/>
      <c r="JVS72"/>
      <c r="JVT72"/>
      <c r="JVU72"/>
      <c r="JVV72"/>
      <c r="JVW72"/>
      <c r="JVX72"/>
      <c r="JVY72"/>
      <c r="JVZ72"/>
      <c r="JWA72"/>
      <c r="JWB72"/>
      <c r="JWC72"/>
      <c r="JWD72"/>
      <c r="JWE72"/>
      <c r="JWF72"/>
      <c r="JWG72"/>
      <c r="JWH72"/>
      <c r="JWI72"/>
      <c r="JWJ72"/>
      <c r="JWK72"/>
      <c r="JWL72"/>
      <c r="JWM72"/>
      <c r="JWN72"/>
      <c r="JWO72"/>
      <c r="JWP72"/>
      <c r="JWQ72"/>
      <c r="JWR72"/>
      <c r="JWS72"/>
      <c r="JWT72"/>
      <c r="JWU72"/>
      <c r="JWV72"/>
      <c r="JWW72"/>
      <c r="JWX72"/>
      <c r="JWY72"/>
      <c r="JWZ72"/>
      <c r="JXA72"/>
      <c r="JXB72"/>
      <c r="JXC72"/>
      <c r="JXD72"/>
      <c r="JXE72"/>
      <c r="JXF72"/>
      <c r="JXG72"/>
      <c r="JXH72"/>
      <c r="JXI72"/>
      <c r="JXJ72"/>
      <c r="JXK72"/>
      <c r="JXL72"/>
      <c r="JXM72"/>
      <c r="JXN72"/>
      <c r="JXO72"/>
      <c r="JXP72"/>
      <c r="JXQ72"/>
      <c r="JXR72"/>
      <c r="JXS72"/>
      <c r="JXT72"/>
      <c r="JXU72"/>
      <c r="JXV72"/>
      <c r="JXW72"/>
      <c r="JXX72"/>
      <c r="JXY72"/>
      <c r="JXZ72"/>
      <c r="JYA72"/>
      <c r="JYB72"/>
      <c r="JYC72"/>
      <c r="JYD72"/>
      <c r="JYE72"/>
      <c r="JYF72"/>
      <c r="JYG72"/>
      <c r="JYH72"/>
      <c r="JYI72"/>
      <c r="JYJ72"/>
      <c r="JYK72"/>
      <c r="JYL72"/>
      <c r="JYM72"/>
      <c r="JYN72"/>
      <c r="JYO72"/>
      <c r="JYP72"/>
      <c r="JYQ72"/>
      <c r="JYR72"/>
      <c r="JYS72"/>
      <c r="JYT72"/>
      <c r="JYU72"/>
      <c r="JYV72"/>
      <c r="JYW72"/>
      <c r="JYX72"/>
      <c r="JYY72"/>
      <c r="JYZ72"/>
      <c r="JZA72"/>
      <c r="JZB72"/>
      <c r="JZC72"/>
      <c r="JZD72"/>
      <c r="JZE72"/>
      <c r="JZF72"/>
      <c r="JZG72"/>
      <c r="JZH72"/>
      <c r="JZI72"/>
      <c r="JZJ72"/>
      <c r="JZK72"/>
      <c r="JZL72"/>
      <c r="JZM72"/>
      <c r="JZN72"/>
      <c r="JZO72"/>
      <c r="JZP72"/>
      <c r="JZQ72"/>
      <c r="JZR72"/>
      <c r="JZS72"/>
      <c r="JZT72"/>
      <c r="JZU72"/>
      <c r="JZV72"/>
      <c r="JZW72"/>
      <c r="JZX72"/>
      <c r="JZY72"/>
      <c r="JZZ72"/>
      <c r="KAA72"/>
      <c r="KAB72"/>
      <c r="KAC72"/>
      <c r="KAD72"/>
      <c r="KAE72"/>
      <c r="KAF72"/>
      <c r="KAG72"/>
      <c r="KAH72"/>
      <c r="KAI72"/>
      <c r="KAJ72"/>
      <c r="KAK72"/>
      <c r="KAL72"/>
      <c r="KAM72"/>
      <c r="KAN72"/>
      <c r="KAO72"/>
      <c r="KAP72"/>
      <c r="KAQ72"/>
      <c r="KAR72"/>
      <c r="KAS72"/>
      <c r="KAT72"/>
      <c r="KAU72"/>
      <c r="KAV72"/>
      <c r="KAW72"/>
      <c r="KAX72"/>
      <c r="KAY72"/>
      <c r="KAZ72"/>
      <c r="KBA72"/>
      <c r="KBB72"/>
      <c r="KBC72"/>
      <c r="KBD72"/>
      <c r="KBE72"/>
      <c r="KBF72"/>
      <c r="KBG72"/>
      <c r="KBH72"/>
      <c r="KBI72"/>
      <c r="KBJ72"/>
      <c r="KBK72"/>
      <c r="KBL72"/>
      <c r="KBM72"/>
      <c r="KBN72"/>
      <c r="KBO72"/>
      <c r="KBP72"/>
      <c r="KBQ72"/>
      <c r="KBR72"/>
      <c r="KBS72"/>
      <c r="KBT72"/>
      <c r="KBU72"/>
      <c r="KBV72"/>
      <c r="KBW72"/>
      <c r="KBX72"/>
      <c r="KBY72"/>
      <c r="KBZ72"/>
      <c r="KCA72"/>
      <c r="KCB72"/>
      <c r="KCC72"/>
      <c r="KCD72"/>
      <c r="KCE72"/>
      <c r="KCF72"/>
      <c r="KCG72"/>
      <c r="KCH72"/>
      <c r="KCI72"/>
      <c r="KCJ72"/>
      <c r="KCK72"/>
      <c r="KCL72"/>
      <c r="KCM72"/>
      <c r="KCN72"/>
      <c r="KCO72"/>
      <c r="KCP72"/>
      <c r="KCQ72"/>
      <c r="KCR72"/>
      <c r="KCS72"/>
      <c r="KCT72"/>
      <c r="KCU72"/>
      <c r="KCV72"/>
      <c r="KCW72"/>
      <c r="KCX72"/>
      <c r="KCY72"/>
      <c r="KCZ72"/>
      <c r="KDA72"/>
      <c r="KDB72"/>
      <c r="KDC72"/>
      <c r="KDD72"/>
      <c r="KDE72"/>
      <c r="KDF72"/>
      <c r="KDG72"/>
      <c r="KDH72"/>
      <c r="KDI72"/>
      <c r="KDJ72"/>
      <c r="KDK72"/>
      <c r="KDL72"/>
      <c r="KDM72"/>
      <c r="KDN72"/>
      <c r="KDO72"/>
      <c r="KDP72"/>
      <c r="KDQ72"/>
      <c r="KDR72"/>
      <c r="KDS72"/>
      <c r="KDT72"/>
      <c r="KDU72"/>
      <c r="KDV72"/>
      <c r="KDW72"/>
      <c r="KDX72"/>
      <c r="KDY72"/>
      <c r="KDZ72"/>
      <c r="KEA72"/>
      <c r="KEB72"/>
      <c r="KEC72"/>
      <c r="KED72"/>
      <c r="KEE72"/>
      <c r="KEF72"/>
      <c r="KEG72"/>
      <c r="KEH72"/>
      <c r="KEI72"/>
      <c r="KEJ72"/>
      <c r="KEK72"/>
      <c r="KEL72"/>
      <c r="KEM72"/>
      <c r="KEN72"/>
      <c r="KEO72"/>
      <c r="KEP72"/>
      <c r="KEQ72"/>
      <c r="KER72"/>
      <c r="KES72"/>
      <c r="KET72"/>
      <c r="KEU72"/>
      <c r="KEV72"/>
      <c r="KEW72"/>
      <c r="KEX72"/>
      <c r="KEY72"/>
      <c r="KEZ72"/>
      <c r="KFA72"/>
      <c r="KFB72"/>
      <c r="KFC72"/>
      <c r="KFD72"/>
      <c r="KFE72"/>
      <c r="KFF72"/>
      <c r="KFG72"/>
      <c r="KFH72"/>
      <c r="KFI72"/>
      <c r="KFJ72"/>
      <c r="KFK72"/>
      <c r="KFL72"/>
      <c r="KFM72"/>
      <c r="KFN72"/>
      <c r="KFO72"/>
      <c r="KFP72"/>
      <c r="KFQ72"/>
      <c r="KFR72"/>
      <c r="KFS72"/>
      <c r="KFT72"/>
      <c r="KFU72"/>
      <c r="KFV72"/>
      <c r="KFW72"/>
      <c r="KFX72"/>
      <c r="KFY72"/>
      <c r="KFZ72"/>
      <c r="KGA72"/>
      <c r="KGB72"/>
      <c r="KGC72"/>
      <c r="KGD72"/>
      <c r="KGE72"/>
      <c r="KGF72"/>
      <c r="KGG72"/>
      <c r="KGH72"/>
      <c r="KGI72"/>
      <c r="KGJ72"/>
      <c r="KGK72"/>
      <c r="KGL72"/>
      <c r="KGM72"/>
      <c r="KGN72"/>
      <c r="KGO72"/>
      <c r="KGP72"/>
      <c r="KGQ72"/>
      <c r="KGR72"/>
      <c r="KGS72"/>
      <c r="KGT72"/>
      <c r="KGU72"/>
      <c r="KGV72"/>
      <c r="KGW72"/>
      <c r="KGX72"/>
      <c r="KGY72"/>
      <c r="KGZ72"/>
      <c r="KHA72"/>
      <c r="KHB72"/>
      <c r="KHC72"/>
      <c r="KHD72"/>
      <c r="KHE72"/>
      <c r="KHF72"/>
      <c r="KHG72"/>
      <c r="KHH72"/>
      <c r="KHI72"/>
      <c r="KHJ72"/>
      <c r="KHK72"/>
      <c r="KHL72"/>
      <c r="KHM72"/>
      <c r="KHN72"/>
      <c r="KHO72"/>
      <c r="KHP72"/>
      <c r="KHQ72"/>
      <c r="KHR72"/>
      <c r="KHS72"/>
      <c r="KHT72"/>
      <c r="KHU72"/>
      <c r="KHV72"/>
      <c r="KHW72"/>
      <c r="KHX72"/>
      <c r="KHY72"/>
      <c r="KHZ72"/>
      <c r="KIA72"/>
      <c r="KIB72"/>
      <c r="KIC72"/>
      <c r="KID72"/>
      <c r="KIE72"/>
      <c r="KIF72"/>
      <c r="KIG72"/>
      <c r="KIH72"/>
      <c r="KII72"/>
      <c r="KIJ72"/>
      <c r="KIK72"/>
      <c r="KIL72"/>
      <c r="KIM72"/>
      <c r="KIN72"/>
      <c r="KIO72"/>
      <c r="KIP72"/>
      <c r="KIQ72"/>
      <c r="KIR72"/>
      <c r="KIS72"/>
      <c r="KIT72"/>
      <c r="KIU72"/>
      <c r="KIV72"/>
      <c r="KIW72"/>
      <c r="KIX72"/>
      <c r="KIY72"/>
      <c r="KIZ72"/>
      <c r="KJA72"/>
      <c r="KJB72"/>
      <c r="KJC72"/>
      <c r="KJD72"/>
      <c r="KJE72"/>
      <c r="KJF72"/>
      <c r="KJG72"/>
      <c r="KJH72"/>
      <c r="KJI72"/>
      <c r="KJJ72"/>
      <c r="KJK72"/>
      <c r="KJL72"/>
      <c r="KJM72"/>
      <c r="KJN72"/>
      <c r="KJO72"/>
      <c r="KJP72"/>
      <c r="KJQ72"/>
      <c r="KJR72"/>
      <c r="KJS72"/>
      <c r="KJT72"/>
      <c r="KJU72"/>
      <c r="KJV72"/>
      <c r="KJW72"/>
      <c r="KJX72"/>
      <c r="KJY72"/>
      <c r="KJZ72"/>
      <c r="KKA72"/>
      <c r="KKB72"/>
      <c r="KKC72"/>
      <c r="KKD72"/>
      <c r="KKE72"/>
      <c r="KKF72"/>
      <c r="KKG72"/>
      <c r="KKH72"/>
      <c r="KKI72"/>
      <c r="KKJ72"/>
      <c r="KKK72"/>
      <c r="KKL72"/>
      <c r="KKM72"/>
      <c r="KKN72"/>
      <c r="KKO72"/>
      <c r="KKP72"/>
      <c r="KKQ72"/>
      <c r="KKR72"/>
      <c r="KKS72"/>
      <c r="KKT72"/>
      <c r="KKU72"/>
      <c r="KKV72"/>
      <c r="KKW72"/>
      <c r="KKX72"/>
      <c r="KKY72"/>
      <c r="KKZ72"/>
      <c r="KLA72"/>
      <c r="KLB72"/>
      <c r="KLC72"/>
      <c r="KLD72"/>
      <c r="KLE72"/>
      <c r="KLF72"/>
      <c r="KLG72"/>
      <c r="KLH72"/>
      <c r="KLI72"/>
      <c r="KLJ72"/>
      <c r="KLK72"/>
      <c r="KLL72"/>
      <c r="KLM72"/>
      <c r="KLN72"/>
      <c r="KLO72"/>
      <c r="KLP72"/>
      <c r="KLQ72"/>
      <c r="KLR72"/>
      <c r="KLS72"/>
      <c r="KLT72"/>
      <c r="KLU72"/>
      <c r="KLV72"/>
      <c r="KLW72"/>
      <c r="KLX72"/>
      <c r="KLY72"/>
      <c r="KLZ72"/>
      <c r="KMA72"/>
      <c r="KMB72"/>
      <c r="KMC72"/>
      <c r="KMD72"/>
      <c r="KME72"/>
      <c r="KMF72"/>
      <c r="KMG72"/>
      <c r="KMH72"/>
      <c r="KMI72"/>
      <c r="KMJ72"/>
      <c r="KMK72"/>
      <c r="KML72"/>
      <c r="KMM72"/>
      <c r="KMN72"/>
      <c r="KMO72"/>
      <c r="KMP72"/>
      <c r="KMQ72"/>
      <c r="KMR72"/>
      <c r="KMS72"/>
      <c r="KMT72"/>
      <c r="KMU72"/>
      <c r="KMV72"/>
      <c r="KMW72"/>
      <c r="KMX72"/>
      <c r="KMY72"/>
      <c r="KMZ72"/>
      <c r="KNA72"/>
      <c r="KNB72"/>
      <c r="KNC72"/>
      <c r="KND72"/>
      <c r="KNE72"/>
      <c r="KNF72"/>
      <c r="KNG72"/>
      <c r="KNH72"/>
      <c r="KNI72"/>
      <c r="KNJ72"/>
      <c r="KNK72"/>
      <c r="KNL72"/>
      <c r="KNM72"/>
      <c r="KNN72"/>
      <c r="KNO72"/>
      <c r="KNP72"/>
      <c r="KNQ72"/>
      <c r="KNR72"/>
      <c r="KNS72"/>
      <c r="KNT72"/>
      <c r="KNU72"/>
      <c r="KNV72"/>
      <c r="KNW72"/>
      <c r="KNX72"/>
      <c r="KNY72"/>
      <c r="KNZ72"/>
      <c r="KOA72"/>
      <c r="KOB72"/>
      <c r="KOC72"/>
      <c r="KOD72"/>
      <c r="KOE72"/>
      <c r="KOF72"/>
      <c r="KOG72"/>
      <c r="KOH72"/>
      <c r="KOI72"/>
      <c r="KOJ72"/>
      <c r="KOK72"/>
      <c r="KOL72"/>
      <c r="KOM72"/>
      <c r="KON72"/>
      <c r="KOO72"/>
      <c r="KOP72"/>
      <c r="KOQ72"/>
      <c r="KOR72"/>
      <c r="KOS72"/>
      <c r="KOT72"/>
      <c r="KOU72"/>
      <c r="KOV72"/>
      <c r="KOW72"/>
      <c r="KOX72"/>
      <c r="KOY72"/>
      <c r="KOZ72"/>
      <c r="KPA72"/>
      <c r="KPB72"/>
      <c r="KPC72"/>
      <c r="KPD72"/>
      <c r="KPE72"/>
      <c r="KPF72"/>
      <c r="KPG72"/>
      <c r="KPH72"/>
      <c r="KPI72"/>
      <c r="KPJ72"/>
      <c r="KPK72"/>
      <c r="KPL72"/>
      <c r="KPM72"/>
      <c r="KPN72"/>
      <c r="KPO72"/>
      <c r="KPP72"/>
      <c r="KPQ72"/>
      <c r="KPR72"/>
      <c r="KPS72"/>
      <c r="KPT72"/>
      <c r="KPU72"/>
      <c r="KPV72"/>
      <c r="KPW72"/>
      <c r="KPX72"/>
      <c r="KPY72"/>
      <c r="KPZ72"/>
      <c r="KQA72"/>
      <c r="KQB72"/>
      <c r="KQC72"/>
      <c r="KQD72"/>
      <c r="KQE72"/>
      <c r="KQF72"/>
      <c r="KQG72"/>
      <c r="KQH72"/>
      <c r="KQI72"/>
      <c r="KQJ72"/>
      <c r="KQK72"/>
      <c r="KQL72"/>
      <c r="KQM72"/>
      <c r="KQN72"/>
      <c r="KQO72"/>
      <c r="KQP72"/>
      <c r="KQQ72"/>
      <c r="KQR72"/>
      <c r="KQS72"/>
      <c r="KQT72"/>
      <c r="KQU72"/>
      <c r="KQV72"/>
      <c r="KQW72"/>
      <c r="KQX72"/>
      <c r="KQY72"/>
      <c r="KQZ72"/>
      <c r="KRA72"/>
      <c r="KRB72"/>
      <c r="KRC72"/>
      <c r="KRD72"/>
      <c r="KRE72"/>
      <c r="KRF72"/>
      <c r="KRG72"/>
      <c r="KRH72"/>
      <c r="KRI72"/>
      <c r="KRJ72"/>
      <c r="KRK72"/>
      <c r="KRL72"/>
      <c r="KRM72"/>
      <c r="KRN72"/>
      <c r="KRO72"/>
      <c r="KRP72"/>
      <c r="KRQ72"/>
      <c r="KRR72"/>
      <c r="KRS72"/>
      <c r="KRT72"/>
      <c r="KRU72"/>
      <c r="KRV72"/>
      <c r="KRW72"/>
      <c r="KRX72"/>
      <c r="KRY72"/>
      <c r="KRZ72"/>
      <c r="KSA72"/>
      <c r="KSB72"/>
      <c r="KSC72"/>
      <c r="KSD72"/>
      <c r="KSE72"/>
      <c r="KSF72"/>
      <c r="KSG72"/>
      <c r="KSH72"/>
      <c r="KSI72"/>
      <c r="KSJ72"/>
      <c r="KSK72"/>
      <c r="KSL72"/>
      <c r="KSM72"/>
      <c r="KSN72"/>
      <c r="KSO72"/>
      <c r="KSP72"/>
      <c r="KSQ72"/>
      <c r="KSR72"/>
      <c r="KSS72"/>
      <c r="KST72"/>
      <c r="KSU72"/>
      <c r="KSV72"/>
      <c r="KSW72"/>
      <c r="KSX72"/>
      <c r="KSY72"/>
      <c r="KSZ72"/>
      <c r="KTA72"/>
      <c r="KTB72"/>
      <c r="KTC72"/>
      <c r="KTD72"/>
      <c r="KTE72"/>
      <c r="KTF72"/>
      <c r="KTG72"/>
      <c r="KTH72"/>
      <c r="KTI72"/>
      <c r="KTJ72"/>
      <c r="KTK72"/>
      <c r="KTL72"/>
      <c r="KTM72"/>
      <c r="KTN72"/>
      <c r="KTO72"/>
      <c r="KTP72"/>
      <c r="KTQ72"/>
      <c r="KTR72"/>
      <c r="KTS72"/>
      <c r="KTT72"/>
      <c r="KTU72"/>
      <c r="KTV72"/>
      <c r="KTW72"/>
      <c r="KTX72"/>
      <c r="KTY72"/>
      <c r="KTZ72"/>
      <c r="KUA72"/>
      <c r="KUB72"/>
      <c r="KUC72"/>
      <c r="KUD72"/>
      <c r="KUE72"/>
      <c r="KUF72"/>
      <c r="KUG72"/>
      <c r="KUH72"/>
      <c r="KUI72"/>
      <c r="KUJ72"/>
      <c r="KUK72"/>
      <c r="KUL72"/>
      <c r="KUM72"/>
      <c r="KUN72"/>
      <c r="KUO72"/>
      <c r="KUP72"/>
      <c r="KUQ72"/>
      <c r="KUR72"/>
      <c r="KUS72"/>
      <c r="KUT72"/>
      <c r="KUU72"/>
      <c r="KUV72"/>
      <c r="KUW72"/>
      <c r="KUX72"/>
      <c r="KUY72"/>
      <c r="KUZ72"/>
      <c r="KVA72"/>
      <c r="KVB72"/>
      <c r="KVC72"/>
      <c r="KVD72"/>
      <c r="KVE72"/>
      <c r="KVF72"/>
      <c r="KVG72"/>
      <c r="KVH72"/>
      <c r="KVI72"/>
      <c r="KVJ72"/>
      <c r="KVK72"/>
      <c r="KVL72"/>
      <c r="KVM72"/>
      <c r="KVN72"/>
      <c r="KVO72"/>
      <c r="KVP72"/>
      <c r="KVQ72"/>
      <c r="KVR72"/>
      <c r="KVS72"/>
      <c r="KVT72"/>
      <c r="KVU72"/>
      <c r="KVV72"/>
      <c r="KVW72"/>
      <c r="KVX72"/>
      <c r="KVY72"/>
      <c r="KVZ72"/>
      <c r="KWA72"/>
      <c r="KWB72"/>
      <c r="KWC72"/>
      <c r="KWD72"/>
      <c r="KWE72"/>
      <c r="KWF72"/>
      <c r="KWG72"/>
      <c r="KWH72"/>
      <c r="KWI72"/>
      <c r="KWJ72"/>
      <c r="KWK72"/>
      <c r="KWL72"/>
      <c r="KWM72"/>
      <c r="KWN72"/>
      <c r="KWO72"/>
      <c r="KWP72"/>
      <c r="KWQ72"/>
      <c r="KWR72"/>
      <c r="KWS72"/>
      <c r="KWT72"/>
      <c r="KWU72"/>
      <c r="KWV72"/>
      <c r="KWW72"/>
      <c r="KWX72"/>
      <c r="KWY72"/>
      <c r="KWZ72"/>
      <c r="KXA72"/>
      <c r="KXB72"/>
      <c r="KXC72"/>
      <c r="KXD72"/>
      <c r="KXE72"/>
      <c r="KXF72"/>
      <c r="KXG72"/>
      <c r="KXH72"/>
      <c r="KXI72"/>
      <c r="KXJ72"/>
      <c r="KXK72"/>
      <c r="KXL72"/>
      <c r="KXM72"/>
      <c r="KXN72"/>
      <c r="KXO72"/>
      <c r="KXP72"/>
      <c r="KXQ72"/>
      <c r="KXR72"/>
      <c r="KXS72"/>
      <c r="KXT72"/>
      <c r="KXU72"/>
      <c r="KXV72"/>
      <c r="KXW72"/>
      <c r="KXX72"/>
      <c r="KXY72"/>
      <c r="KXZ72"/>
      <c r="KYA72"/>
      <c r="KYB72"/>
      <c r="KYC72"/>
      <c r="KYD72"/>
      <c r="KYE72"/>
      <c r="KYF72"/>
      <c r="KYG72"/>
      <c r="KYH72"/>
      <c r="KYI72"/>
      <c r="KYJ72"/>
      <c r="KYK72"/>
      <c r="KYL72"/>
      <c r="KYM72"/>
      <c r="KYN72"/>
      <c r="KYO72"/>
      <c r="KYP72"/>
      <c r="KYQ72"/>
      <c r="KYR72"/>
      <c r="KYS72"/>
      <c r="KYT72"/>
      <c r="KYU72"/>
      <c r="KYV72"/>
      <c r="KYW72"/>
      <c r="KYX72"/>
      <c r="KYY72"/>
      <c r="KYZ72"/>
      <c r="KZA72"/>
      <c r="KZB72"/>
      <c r="KZC72"/>
      <c r="KZD72"/>
      <c r="KZE72"/>
      <c r="KZF72"/>
      <c r="KZG72"/>
      <c r="KZH72"/>
      <c r="KZI72"/>
      <c r="KZJ72"/>
      <c r="KZK72"/>
      <c r="KZL72"/>
      <c r="KZM72"/>
      <c r="KZN72"/>
      <c r="KZO72"/>
      <c r="KZP72"/>
      <c r="KZQ72"/>
      <c r="KZR72"/>
      <c r="KZS72"/>
      <c r="KZT72"/>
      <c r="KZU72"/>
      <c r="KZV72"/>
      <c r="KZW72"/>
      <c r="KZX72"/>
      <c r="KZY72"/>
      <c r="KZZ72"/>
      <c r="LAA72"/>
      <c r="LAB72"/>
      <c r="LAC72"/>
      <c r="LAD72"/>
      <c r="LAE72"/>
      <c r="LAF72"/>
      <c r="LAG72"/>
      <c r="LAH72"/>
      <c r="LAI72"/>
      <c r="LAJ72"/>
      <c r="LAK72"/>
      <c r="LAL72"/>
      <c r="LAM72"/>
      <c r="LAN72"/>
      <c r="LAO72"/>
      <c r="LAP72"/>
      <c r="LAQ72"/>
      <c r="LAR72"/>
      <c r="LAS72"/>
      <c r="LAT72"/>
      <c r="LAU72"/>
      <c r="LAV72"/>
      <c r="LAW72"/>
      <c r="LAX72"/>
      <c r="LAY72"/>
      <c r="LAZ72"/>
      <c r="LBA72"/>
      <c r="LBB72"/>
      <c r="LBC72"/>
      <c r="LBD72"/>
      <c r="LBE72"/>
      <c r="LBF72"/>
      <c r="LBG72"/>
      <c r="LBH72"/>
      <c r="LBI72"/>
      <c r="LBJ72"/>
      <c r="LBK72"/>
      <c r="LBL72"/>
      <c r="LBM72"/>
      <c r="LBN72"/>
      <c r="LBO72"/>
      <c r="LBP72"/>
      <c r="LBQ72"/>
      <c r="LBR72"/>
      <c r="LBS72"/>
      <c r="LBT72"/>
      <c r="LBU72"/>
      <c r="LBV72"/>
      <c r="LBW72"/>
      <c r="LBX72"/>
      <c r="LBY72"/>
      <c r="LBZ72"/>
      <c r="LCA72"/>
      <c r="LCB72"/>
      <c r="LCC72"/>
      <c r="LCD72"/>
      <c r="LCE72"/>
      <c r="LCF72"/>
      <c r="LCG72"/>
      <c r="LCH72"/>
      <c r="LCI72"/>
      <c r="LCJ72"/>
      <c r="LCK72"/>
      <c r="LCL72"/>
      <c r="LCM72"/>
      <c r="LCN72"/>
      <c r="LCO72"/>
      <c r="LCP72"/>
      <c r="LCQ72"/>
      <c r="LCR72"/>
      <c r="LCS72"/>
      <c r="LCT72"/>
      <c r="LCU72"/>
      <c r="LCV72"/>
      <c r="LCW72"/>
      <c r="LCX72"/>
      <c r="LCY72"/>
      <c r="LCZ72"/>
      <c r="LDA72"/>
      <c r="LDB72"/>
      <c r="LDC72"/>
      <c r="LDD72"/>
      <c r="LDE72"/>
      <c r="LDF72"/>
      <c r="LDG72"/>
      <c r="LDH72"/>
      <c r="LDI72"/>
      <c r="LDJ72"/>
      <c r="LDK72"/>
      <c r="LDL72"/>
      <c r="LDM72"/>
      <c r="LDN72"/>
      <c r="LDO72"/>
      <c r="LDP72"/>
      <c r="LDQ72"/>
      <c r="LDR72"/>
      <c r="LDS72"/>
      <c r="LDT72"/>
      <c r="LDU72"/>
      <c r="LDV72"/>
      <c r="LDW72"/>
      <c r="LDX72"/>
      <c r="LDY72"/>
      <c r="LDZ72"/>
      <c r="LEA72"/>
      <c r="LEB72"/>
      <c r="LEC72"/>
      <c r="LED72"/>
      <c r="LEE72"/>
      <c r="LEF72"/>
      <c r="LEG72"/>
      <c r="LEH72"/>
      <c r="LEI72"/>
      <c r="LEJ72"/>
      <c r="LEK72"/>
      <c r="LEL72"/>
      <c r="LEM72"/>
      <c r="LEN72"/>
      <c r="LEO72"/>
      <c r="LEP72"/>
      <c r="LEQ72"/>
      <c r="LER72"/>
      <c r="LES72"/>
      <c r="LET72"/>
      <c r="LEU72"/>
      <c r="LEV72"/>
      <c r="LEW72"/>
      <c r="LEX72"/>
      <c r="LEY72"/>
      <c r="LEZ72"/>
      <c r="LFA72"/>
      <c r="LFB72"/>
      <c r="LFC72"/>
      <c r="LFD72"/>
      <c r="LFE72"/>
      <c r="LFF72"/>
      <c r="LFG72"/>
      <c r="LFH72"/>
      <c r="LFI72"/>
      <c r="LFJ72"/>
      <c r="LFK72"/>
      <c r="LFL72"/>
      <c r="LFM72"/>
      <c r="LFN72"/>
      <c r="LFO72"/>
      <c r="LFP72"/>
      <c r="LFQ72"/>
      <c r="LFR72"/>
      <c r="LFS72"/>
      <c r="LFT72"/>
      <c r="LFU72"/>
      <c r="LFV72"/>
      <c r="LFW72"/>
      <c r="LFX72"/>
      <c r="LFY72"/>
      <c r="LFZ72"/>
      <c r="LGA72"/>
      <c r="LGB72"/>
      <c r="LGC72"/>
      <c r="LGD72"/>
      <c r="LGE72"/>
      <c r="LGF72"/>
      <c r="LGG72"/>
      <c r="LGH72"/>
      <c r="LGI72"/>
      <c r="LGJ72"/>
      <c r="LGK72"/>
      <c r="LGL72"/>
      <c r="LGM72"/>
      <c r="LGN72"/>
      <c r="LGO72"/>
      <c r="LGP72"/>
      <c r="LGQ72"/>
      <c r="LGR72"/>
      <c r="LGS72"/>
      <c r="LGT72"/>
      <c r="LGU72"/>
      <c r="LGV72"/>
      <c r="LGW72"/>
      <c r="LGX72"/>
      <c r="LGY72"/>
      <c r="LGZ72"/>
      <c r="LHA72"/>
      <c r="LHB72"/>
      <c r="LHC72"/>
      <c r="LHD72"/>
      <c r="LHE72"/>
      <c r="LHF72"/>
      <c r="LHG72"/>
      <c r="LHH72"/>
      <c r="LHI72"/>
      <c r="LHJ72"/>
      <c r="LHK72"/>
      <c r="LHL72"/>
      <c r="LHM72"/>
      <c r="LHN72"/>
      <c r="LHO72"/>
      <c r="LHP72"/>
      <c r="LHQ72"/>
      <c r="LHR72"/>
      <c r="LHS72"/>
      <c r="LHT72"/>
      <c r="LHU72"/>
      <c r="LHV72"/>
      <c r="LHW72"/>
      <c r="LHX72"/>
      <c r="LHY72"/>
      <c r="LHZ72"/>
      <c r="LIA72"/>
      <c r="LIB72"/>
      <c r="LIC72"/>
      <c r="LID72"/>
      <c r="LIE72"/>
      <c r="LIF72"/>
      <c r="LIG72"/>
      <c r="LIH72"/>
      <c r="LII72"/>
      <c r="LIJ72"/>
      <c r="LIK72"/>
      <c r="LIL72"/>
      <c r="LIM72"/>
      <c r="LIN72"/>
      <c r="LIO72"/>
      <c r="LIP72"/>
      <c r="LIQ72"/>
      <c r="LIR72"/>
      <c r="LIS72"/>
      <c r="LIT72"/>
      <c r="LIU72"/>
      <c r="LIV72"/>
      <c r="LIW72"/>
      <c r="LIX72"/>
      <c r="LIY72"/>
      <c r="LIZ72"/>
      <c r="LJA72"/>
      <c r="LJB72"/>
      <c r="LJC72"/>
      <c r="LJD72"/>
      <c r="LJE72"/>
      <c r="LJF72"/>
      <c r="LJG72"/>
      <c r="LJH72"/>
      <c r="LJI72"/>
      <c r="LJJ72"/>
      <c r="LJK72"/>
      <c r="LJL72"/>
      <c r="LJM72"/>
      <c r="LJN72"/>
      <c r="LJO72"/>
      <c r="LJP72"/>
      <c r="LJQ72"/>
      <c r="LJR72"/>
      <c r="LJS72"/>
      <c r="LJT72"/>
      <c r="LJU72"/>
      <c r="LJV72"/>
      <c r="LJW72"/>
      <c r="LJX72"/>
      <c r="LJY72"/>
      <c r="LJZ72"/>
      <c r="LKA72"/>
      <c r="LKB72"/>
      <c r="LKC72"/>
      <c r="LKD72"/>
      <c r="LKE72"/>
      <c r="LKF72"/>
      <c r="LKG72"/>
      <c r="LKH72"/>
      <c r="LKI72"/>
      <c r="LKJ72"/>
      <c r="LKK72"/>
      <c r="LKL72"/>
      <c r="LKM72"/>
      <c r="LKN72"/>
      <c r="LKO72"/>
      <c r="LKP72"/>
      <c r="LKQ72"/>
      <c r="LKR72"/>
      <c r="LKS72"/>
      <c r="LKT72"/>
      <c r="LKU72"/>
      <c r="LKV72"/>
      <c r="LKW72"/>
      <c r="LKX72"/>
      <c r="LKY72"/>
      <c r="LKZ72"/>
      <c r="LLA72"/>
      <c r="LLB72"/>
      <c r="LLC72"/>
      <c r="LLD72"/>
      <c r="LLE72"/>
      <c r="LLF72"/>
      <c r="LLG72"/>
      <c r="LLH72"/>
      <c r="LLI72"/>
      <c r="LLJ72"/>
      <c r="LLK72"/>
      <c r="LLL72"/>
      <c r="LLM72"/>
      <c r="LLN72"/>
      <c r="LLO72"/>
      <c r="LLP72"/>
      <c r="LLQ72"/>
      <c r="LLR72"/>
      <c r="LLS72"/>
      <c r="LLT72"/>
      <c r="LLU72"/>
      <c r="LLV72"/>
      <c r="LLW72"/>
      <c r="LLX72"/>
      <c r="LLY72"/>
      <c r="LLZ72"/>
      <c r="LMA72"/>
      <c r="LMB72"/>
      <c r="LMC72"/>
      <c r="LMD72"/>
      <c r="LME72"/>
      <c r="LMF72"/>
      <c r="LMG72"/>
      <c r="LMH72"/>
      <c r="LMI72"/>
      <c r="LMJ72"/>
      <c r="LMK72"/>
      <c r="LML72"/>
      <c r="LMM72"/>
      <c r="LMN72"/>
      <c r="LMO72"/>
      <c r="LMP72"/>
      <c r="LMQ72"/>
      <c r="LMR72"/>
      <c r="LMS72"/>
      <c r="LMT72"/>
      <c r="LMU72"/>
      <c r="LMV72"/>
      <c r="LMW72"/>
      <c r="LMX72"/>
      <c r="LMY72"/>
      <c r="LMZ72"/>
      <c r="LNA72"/>
      <c r="LNB72"/>
      <c r="LNC72"/>
      <c r="LND72"/>
      <c r="LNE72"/>
      <c r="LNF72"/>
      <c r="LNG72"/>
      <c r="LNH72"/>
      <c r="LNI72"/>
      <c r="LNJ72"/>
      <c r="LNK72"/>
      <c r="LNL72"/>
      <c r="LNM72"/>
      <c r="LNN72"/>
      <c r="LNO72"/>
      <c r="LNP72"/>
      <c r="LNQ72"/>
      <c r="LNR72"/>
      <c r="LNS72"/>
      <c r="LNT72"/>
      <c r="LNU72"/>
      <c r="LNV72"/>
      <c r="LNW72"/>
      <c r="LNX72"/>
      <c r="LNY72"/>
      <c r="LNZ72"/>
      <c r="LOA72"/>
      <c r="LOB72"/>
      <c r="LOC72"/>
      <c r="LOD72"/>
      <c r="LOE72"/>
      <c r="LOF72"/>
      <c r="LOG72"/>
      <c r="LOH72"/>
      <c r="LOI72"/>
      <c r="LOJ72"/>
      <c r="LOK72"/>
      <c r="LOL72"/>
      <c r="LOM72"/>
      <c r="LON72"/>
      <c r="LOO72"/>
      <c r="LOP72"/>
      <c r="LOQ72"/>
      <c r="LOR72"/>
      <c r="LOS72"/>
      <c r="LOT72"/>
      <c r="LOU72"/>
      <c r="LOV72"/>
      <c r="LOW72"/>
      <c r="LOX72"/>
      <c r="LOY72"/>
      <c r="LOZ72"/>
      <c r="LPA72"/>
      <c r="LPB72"/>
      <c r="LPC72"/>
      <c r="LPD72"/>
      <c r="LPE72"/>
      <c r="LPF72"/>
      <c r="LPG72"/>
      <c r="LPH72"/>
      <c r="LPI72"/>
      <c r="LPJ72"/>
      <c r="LPK72"/>
      <c r="LPL72"/>
      <c r="LPM72"/>
      <c r="LPN72"/>
      <c r="LPO72"/>
      <c r="LPP72"/>
      <c r="LPQ72"/>
      <c r="LPR72"/>
      <c r="LPS72"/>
      <c r="LPT72"/>
      <c r="LPU72"/>
      <c r="LPV72"/>
      <c r="LPW72"/>
      <c r="LPX72"/>
      <c r="LPY72"/>
      <c r="LPZ72"/>
      <c r="LQA72"/>
      <c r="LQB72"/>
      <c r="LQC72"/>
      <c r="LQD72"/>
      <c r="LQE72"/>
      <c r="LQF72"/>
      <c r="LQG72"/>
      <c r="LQH72"/>
      <c r="LQI72"/>
      <c r="LQJ72"/>
      <c r="LQK72"/>
      <c r="LQL72"/>
      <c r="LQM72"/>
      <c r="LQN72"/>
      <c r="LQO72"/>
      <c r="LQP72"/>
      <c r="LQQ72"/>
      <c r="LQR72"/>
      <c r="LQS72"/>
      <c r="LQT72"/>
      <c r="LQU72"/>
      <c r="LQV72"/>
      <c r="LQW72"/>
      <c r="LQX72"/>
      <c r="LQY72"/>
      <c r="LQZ72"/>
      <c r="LRA72"/>
      <c r="LRB72"/>
      <c r="LRC72"/>
      <c r="LRD72"/>
      <c r="LRE72"/>
      <c r="LRF72"/>
      <c r="LRG72"/>
      <c r="LRH72"/>
      <c r="LRI72"/>
      <c r="LRJ72"/>
      <c r="LRK72"/>
      <c r="LRL72"/>
      <c r="LRM72"/>
      <c r="LRN72"/>
      <c r="LRO72"/>
      <c r="LRP72"/>
      <c r="LRQ72"/>
      <c r="LRR72"/>
      <c r="LRS72"/>
      <c r="LRT72"/>
      <c r="LRU72"/>
      <c r="LRV72"/>
      <c r="LRW72"/>
      <c r="LRX72"/>
      <c r="LRY72"/>
      <c r="LRZ72"/>
      <c r="LSA72"/>
      <c r="LSB72"/>
      <c r="LSC72"/>
      <c r="LSD72"/>
      <c r="LSE72"/>
      <c r="LSF72"/>
      <c r="LSG72"/>
      <c r="LSH72"/>
      <c r="LSI72"/>
      <c r="LSJ72"/>
      <c r="LSK72"/>
      <c r="LSL72"/>
      <c r="LSM72"/>
      <c r="LSN72"/>
      <c r="LSO72"/>
      <c r="LSP72"/>
      <c r="LSQ72"/>
      <c r="LSR72"/>
      <c r="LSS72"/>
      <c r="LST72"/>
      <c r="LSU72"/>
      <c r="LSV72"/>
      <c r="LSW72"/>
      <c r="LSX72"/>
      <c r="LSY72"/>
      <c r="LSZ72"/>
      <c r="LTA72"/>
      <c r="LTB72"/>
      <c r="LTC72"/>
      <c r="LTD72"/>
      <c r="LTE72"/>
      <c r="LTF72"/>
      <c r="LTG72"/>
      <c r="LTH72"/>
      <c r="LTI72"/>
      <c r="LTJ72"/>
      <c r="LTK72"/>
      <c r="LTL72"/>
      <c r="LTM72"/>
      <c r="LTN72"/>
      <c r="LTO72"/>
      <c r="LTP72"/>
      <c r="LTQ72"/>
      <c r="LTR72"/>
      <c r="LTS72"/>
      <c r="LTT72"/>
      <c r="LTU72"/>
      <c r="LTV72"/>
      <c r="LTW72"/>
      <c r="LTX72"/>
      <c r="LTY72"/>
      <c r="LTZ72"/>
      <c r="LUA72"/>
      <c r="LUB72"/>
      <c r="LUC72"/>
      <c r="LUD72"/>
      <c r="LUE72"/>
      <c r="LUF72"/>
      <c r="LUG72"/>
      <c r="LUH72"/>
      <c r="LUI72"/>
      <c r="LUJ72"/>
      <c r="LUK72"/>
      <c r="LUL72"/>
      <c r="LUM72"/>
      <c r="LUN72"/>
      <c r="LUO72"/>
      <c r="LUP72"/>
      <c r="LUQ72"/>
      <c r="LUR72"/>
      <c r="LUS72"/>
      <c r="LUT72"/>
      <c r="LUU72"/>
      <c r="LUV72"/>
      <c r="LUW72"/>
      <c r="LUX72"/>
      <c r="LUY72"/>
      <c r="LUZ72"/>
      <c r="LVA72"/>
      <c r="LVB72"/>
      <c r="LVC72"/>
      <c r="LVD72"/>
      <c r="LVE72"/>
      <c r="LVF72"/>
      <c r="LVG72"/>
      <c r="LVH72"/>
      <c r="LVI72"/>
      <c r="LVJ72"/>
      <c r="LVK72"/>
      <c r="LVL72"/>
      <c r="LVM72"/>
      <c r="LVN72"/>
      <c r="LVO72"/>
      <c r="LVP72"/>
      <c r="LVQ72"/>
      <c r="LVR72"/>
      <c r="LVS72"/>
      <c r="LVT72"/>
      <c r="LVU72"/>
      <c r="LVV72"/>
      <c r="LVW72"/>
      <c r="LVX72"/>
      <c r="LVY72"/>
      <c r="LVZ72"/>
      <c r="LWA72"/>
      <c r="LWB72"/>
      <c r="LWC72"/>
      <c r="LWD72"/>
      <c r="LWE72"/>
      <c r="LWF72"/>
      <c r="LWG72"/>
      <c r="LWH72"/>
      <c r="LWI72"/>
      <c r="LWJ72"/>
      <c r="LWK72"/>
      <c r="LWL72"/>
      <c r="LWM72"/>
      <c r="LWN72"/>
      <c r="LWO72"/>
      <c r="LWP72"/>
      <c r="LWQ72"/>
      <c r="LWR72"/>
      <c r="LWS72"/>
      <c r="LWT72"/>
      <c r="LWU72"/>
      <c r="LWV72"/>
      <c r="LWW72"/>
      <c r="LWX72"/>
      <c r="LWY72"/>
      <c r="LWZ72"/>
      <c r="LXA72"/>
      <c r="LXB72"/>
      <c r="LXC72"/>
      <c r="LXD72"/>
      <c r="LXE72"/>
      <c r="LXF72"/>
      <c r="LXG72"/>
      <c r="LXH72"/>
      <c r="LXI72"/>
      <c r="LXJ72"/>
      <c r="LXK72"/>
      <c r="LXL72"/>
      <c r="LXM72"/>
      <c r="LXN72"/>
      <c r="LXO72"/>
      <c r="LXP72"/>
      <c r="LXQ72"/>
      <c r="LXR72"/>
      <c r="LXS72"/>
      <c r="LXT72"/>
      <c r="LXU72"/>
      <c r="LXV72"/>
      <c r="LXW72"/>
      <c r="LXX72"/>
      <c r="LXY72"/>
      <c r="LXZ72"/>
      <c r="LYA72"/>
      <c r="LYB72"/>
      <c r="LYC72"/>
      <c r="LYD72"/>
      <c r="LYE72"/>
      <c r="LYF72"/>
      <c r="LYG72"/>
      <c r="LYH72"/>
      <c r="LYI72"/>
      <c r="LYJ72"/>
      <c r="LYK72"/>
      <c r="LYL72"/>
      <c r="LYM72"/>
      <c r="LYN72"/>
      <c r="LYO72"/>
      <c r="LYP72"/>
      <c r="LYQ72"/>
      <c r="LYR72"/>
      <c r="LYS72"/>
      <c r="LYT72"/>
      <c r="LYU72"/>
      <c r="LYV72"/>
      <c r="LYW72"/>
      <c r="LYX72"/>
      <c r="LYY72"/>
      <c r="LYZ72"/>
      <c r="LZA72"/>
      <c r="LZB72"/>
      <c r="LZC72"/>
      <c r="LZD72"/>
      <c r="LZE72"/>
      <c r="LZF72"/>
      <c r="LZG72"/>
      <c r="LZH72"/>
      <c r="LZI72"/>
      <c r="LZJ72"/>
      <c r="LZK72"/>
      <c r="LZL72"/>
      <c r="LZM72"/>
      <c r="LZN72"/>
      <c r="LZO72"/>
      <c r="LZP72"/>
      <c r="LZQ72"/>
      <c r="LZR72"/>
      <c r="LZS72"/>
      <c r="LZT72"/>
      <c r="LZU72"/>
      <c r="LZV72"/>
      <c r="LZW72"/>
      <c r="LZX72"/>
      <c r="LZY72"/>
      <c r="LZZ72"/>
      <c r="MAA72"/>
      <c r="MAB72"/>
      <c r="MAC72"/>
      <c r="MAD72"/>
      <c r="MAE72"/>
      <c r="MAF72"/>
      <c r="MAG72"/>
      <c r="MAH72"/>
      <c r="MAI72"/>
      <c r="MAJ72"/>
      <c r="MAK72"/>
      <c r="MAL72"/>
      <c r="MAM72"/>
      <c r="MAN72"/>
      <c r="MAO72"/>
      <c r="MAP72"/>
      <c r="MAQ72"/>
      <c r="MAR72"/>
      <c r="MAS72"/>
      <c r="MAT72"/>
      <c r="MAU72"/>
      <c r="MAV72"/>
      <c r="MAW72"/>
      <c r="MAX72"/>
      <c r="MAY72"/>
      <c r="MAZ72"/>
      <c r="MBA72"/>
      <c r="MBB72"/>
      <c r="MBC72"/>
      <c r="MBD72"/>
      <c r="MBE72"/>
      <c r="MBF72"/>
      <c r="MBG72"/>
      <c r="MBH72"/>
      <c r="MBI72"/>
      <c r="MBJ72"/>
      <c r="MBK72"/>
      <c r="MBL72"/>
      <c r="MBM72"/>
      <c r="MBN72"/>
      <c r="MBO72"/>
      <c r="MBP72"/>
      <c r="MBQ72"/>
      <c r="MBR72"/>
      <c r="MBS72"/>
      <c r="MBT72"/>
      <c r="MBU72"/>
      <c r="MBV72"/>
      <c r="MBW72"/>
      <c r="MBX72"/>
      <c r="MBY72"/>
      <c r="MBZ72"/>
      <c r="MCA72"/>
      <c r="MCB72"/>
      <c r="MCC72"/>
      <c r="MCD72"/>
      <c r="MCE72"/>
      <c r="MCF72"/>
      <c r="MCG72"/>
      <c r="MCH72"/>
      <c r="MCI72"/>
      <c r="MCJ72"/>
      <c r="MCK72"/>
      <c r="MCL72"/>
      <c r="MCM72"/>
      <c r="MCN72"/>
      <c r="MCO72"/>
      <c r="MCP72"/>
      <c r="MCQ72"/>
      <c r="MCR72"/>
      <c r="MCS72"/>
      <c r="MCT72"/>
      <c r="MCU72"/>
      <c r="MCV72"/>
      <c r="MCW72"/>
      <c r="MCX72"/>
      <c r="MCY72"/>
      <c r="MCZ72"/>
      <c r="MDA72"/>
      <c r="MDB72"/>
      <c r="MDC72"/>
      <c r="MDD72"/>
      <c r="MDE72"/>
      <c r="MDF72"/>
      <c r="MDG72"/>
      <c r="MDH72"/>
      <c r="MDI72"/>
      <c r="MDJ72"/>
      <c r="MDK72"/>
      <c r="MDL72"/>
      <c r="MDM72"/>
      <c r="MDN72"/>
      <c r="MDO72"/>
      <c r="MDP72"/>
      <c r="MDQ72"/>
      <c r="MDR72"/>
      <c r="MDS72"/>
      <c r="MDT72"/>
      <c r="MDU72"/>
      <c r="MDV72"/>
      <c r="MDW72"/>
      <c r="MDX72"/>
      <c r="MDY72"/>
      <c r="MDZ72"/>
      <c r="MEA72"/>
      <c r="MEB72"/>
      <c r="MEC72"/>
      <c r="MED72"/>
      <c r="MEE72"/>
      <c r="MEF72"/>
      <c r="MEG72"/>
      <c r="MEH72"/>
      <c r="MEI72"/>
      <c r="MEJ72"/>
      <c r="MEK72"/>
      <c r="MEL72"/>
      <c r="MEM72"/>
      <c r="MEN72"/>
      <c r="MEO72"/>
      <c r="MEP72"/>
      <c r="MEQ72"/>
      <c r="MER72"/>
      <c r="MES72"/>
      <c r="MET72"/>
      <c r="MEU72"/>
      <c r="MEV72"/>
      <c r="MEW72"/>
      <c r="MEX72"/>
      <c r="MEY72"/>
      <c r="MEZ72"/>
      <c r="MFA72"/>
      <c r="MFB72"/>
      <c r="MFC72"/>
      <c r="MFD72"/>
      <c r="MFE72"/>
      <c r="MFF72"/>
      <c r="MFG72"/>
      <c r="MFH72"/>
      <c r="MFI72"/>
      <c r="MFJ72"/>
      <c r="MFK72"/>
      <c r="MFL72"/>
      <c r="MFM72"/>
      <c r="MFN72"/>
      <c r="MFO72"/>
      <c r="MFP72"/>
      <c r="MFQ72"/>
      <c r="MFR72"/>
      <c r="MFS72"/>
      <c r="MFT72"/>
      <c r="MFU72"/>
      <c r="MFV72"/>
      <c r="MFW72"/>
      <c r="MFX72"/>
      <c r="MFY72"/>
      <c r="MFZ72"/>
      <c r="MGA72"/>
      <c r="MGB72"/>
      <c r="MGC72"/>
      <c r="MGD72"/>
      <c r="MGE72"/>
      <c r="MGF72"/>
      <c r="MGG72"/>
      <c r="MGH72"/>
      <c r="MGI72"/>
      <c r="MGJ72"/>
      <c r="MGK72"/>
      <c r="MGL72"/>
      <c r="MGM72"/>
      <c r="MGN72"/>
      <c r="MGO72"/>
      <c r="MGP72"/>
      <c r="MGQ72"/>
      <c r="MGR72"/>
      <c r="MGS72"/>
      <c r="MGT72"/>
      <c r="MGU72"/>
      <c r="MGV72"/>
      <c r="MGW72"/>
      <c r="MGX72"/>
      <c r="MGY72"/>
      <c r="MGZ72"/>
      <c r="MHA72"/>
      <c r="MHB72"/>
      <c r="MHC72"/>
      <c r="MHD72"/>
      <c r="MHE72"/>
      <c r="MHF72"/>
      <c r="MHG72"/>
      <c r="MHH72"/>
      <c r="MHI72"/>
      <c r="MHJ72"/>
      <c r="MHK72"/>
      <c r="MHL72"/>
      <c r="MHM72"/>
      <c r="MHN72"/>
      <c r="MHO72"/>
      <c r="MHP72"/>
      <c r="MHQ72"/>
      <c r="MHR72"/>
      <c r="MHS72"/>
      <c r="MHT72"/>
      <c r="MHU72"/>
      <c r="MHV72"/>
      <c r="MHW72"/>
      <c r="MHX72"/>
      <c r="MHY72"/>
      <c r="MHZ72"/>
      <c r="MIA72"/>
      <c r="MIB72"/>
      <c r="MIC72"/>
      <c r="MID72"/>
      <c r="MIE72"/>
      <c r="MIF72"/>
      <c r="MIG72"/>
      <c r="MIH72"/>
      <c r="MII72"/>
      <c r="MIJ72"/>
      <c r="MIK72"/>
      <c r="MIL72"/>
      <c r="MIM72"/>
      <c r="MIN72"/>
      <c r="MIO72"/>
      <c r="MIP72"/>
      <c r="MIQ72"/>
      <c r="MIR72"/>
      <c r="MIS72"/>
      <c r="MIT72"/>
      <c r="MIU72"/>
      <c r="MIV72"/>
      <c r="MIW72"/>
      <c r="MIX72"/>
      <c r="MIY72"/>
      <c r="MIZ72"/>
      <c r="MJA72"/>
      <c r="MJB72"/>
      <c r="MJC72"/>
      <c r="MJD72"/>
      <c r="MJE72"/>
      <c r="MJF72"/>
      <c r="MJG72"/>
      <c r="MJH72"/>
      <c r="MJI72"/>
      <c r="MJJ72"/>
      <c r="MJK72"/>
      <c r="MJL72"/>
      <c r="MJM72"/>
      <c r="MJN72"/>
      <c r="MJO72"/>
      <c r="MJP72"/>
      <c r="MJQ72"/>
      <c r="MJR72"/>
      <c r="MJS72"/>
      <c r="MJT72"/>
      <c r="MJU72"/>
      <c r="MJV72"/>
      <c r="MJW72"/>
      <c r="MJX72"/>
      <c r="MJY72"/>
      <c r="MJZ72"/>
      <c r="MKA72"/>
      <c r="MKB72"/>
      <c r="MKC72"/>
      <c r="MKD72"/>
      <c r="MKE72"/>
      <c r="MKF72"/>
      <c r="MKG72"/>
      <c r="MKH72"/>
      <c r="MKI72"/>
      <c r="MKJ72"/>
      <c r="MKK72"/>
      <c r="MKL72"/>
      <c r="MKM72"/>
      <c r="MKN72"/>
      <c r="MKO72"/>
      <c r="MKP72"/>
      <c r="MKQ72"/>
      <c r="MKR72"/>
      <c r="MKS72"/>
      <c r="MKT72"/>
      <c r="MKU72"/>
      <c r="MKV72"/>
      <c r="MKW72"/>
      <c r="MKX72"/>
      <c r="MKY72"/>
      <c r="MKZ72"/>
      <c r="MLA72"/>
      <c r="MLB72"/>
      <c r="MLC72"/>
      <c r="MLD72"/>
      <c r="MLE72"/>
      <c r="MLF72"/>
      <c r="MLG72"/>
      <c r="MLH72"/>
      <c r="MLI72"/>
      <c r="MLJ72"/>
      <c r="MLK72"/>
      <c r="MLL72"/>
      <c r="MLM72"/>
      <c r="MLN72"/>
      <c r="MLO72"/>
      <c r="MLP72"/>
      <c r="MLQ72"/>
      <c r="MLR72"/>
      <c r="MLS72"/>
      <c r="MLT72"/>
      <c r="MLU72"/>
      <c r="MLV72"/>
      <c r="MLW72"/>
      <c r="MLX72"/>
      <c r="MLY72"/>
      <c r="MLZ72"/>
      <c r="MMA72"/>
      <c r="MMB72"/>
      <c r="MMC72"/>
      <c r="MMD72"/>
      <c r="MME72"/>
      <c r="MMF72"/>
      <c r="MMG72"/>
      <c r="MMH72"/>
      <c r="MMI72"/>
      <c r="MMJ72"/>
      <c r="MMK72"/>
      <c r="MML72"/>
      <c r="MMM72"/>
      <c r="MMN72"/>
      <c r="MMO72"/>
      <c r="MMP72"/>
      <c r="MMQ72"/>
      <c r="MMR72"/>
      <c r="MMS72"/>
      <c r="MMT72"/>
      <c r="MMU72"/>
      <c r="MMV72"/>
      <c r="MMW72"/>
      <c r="MMX72"/>
      <c r="MMY72"/>
      <c r="MMZ72"/>
      <c r="MNA72"/>
      <c r="MNB72"/>
      <c r="MNC72"/>
      <c r="MND72"/>
      <c r="MNE72"/>
      <c r="MNF72"/>
      <c r="MNG72"/>
      <c r="MNH72"/>
      <c r="MNI72"/>
      <c r="MNJ72"/>
      <c r="MNK72"/>
      <c r="MNL72"/>
      <c r="MNM72"/>
      <c r="MNN72"/>
      <c r="MNO72"/>
      <c r="MNP72"/>
      <c r="MNQ72"/>
      <c r="MNR72"/>
      <c r="MNS72"/>
      <c r="MNT72"/>
      <c r="MNU72"/>
      <c r="MNV72"/>
      <c r="MNW72"/>
      <c r="MNX72"/>
      <c r="MNY72"/>
      <c r="MNZ72"/>
      <c r="MOA72"/>
      <c r="MOB72"/>
      <c r="MOC72"/>
      <c r="MOD72"/>
      <c r="MOE72"/>
      <c r="MOF72"/>
      <c r="MOG72"/>
      <c r="MOH72"/>
      <c r="MOI72"/>
      <c r="MOJ72"/>
      <c r="MOK72"/>
      <c r="MOL72"/>
      <c r="MOM72"/>
      <c r="MON72"/>
      <c r="MOO72"/>
      <c r="MOP72"/>
      <c r="MOQ72"/>
      <c r="MOR72"/>
      <c r="MOS72"/>
      <c r="MOT72"/>
      <c r="MOU72"/>
      <c r="MOV72"/>
      <c r="MOW72"/>
      <c r="MOX72"/>
      <c r="MOY72"/>
      <c r="MOZ72"/>
      <c r="MPA72"/>
      <c r="MPB72"/>
      <c r="MPC72"/>
      <c r="MPD72"/>
      <c r="MPE72"/>
      <c r="MPF72"/>
      <c r="MPG72"/>
      <c r="MPH72"/>
      <c r="MPI72"/>
      <c r="MPJ72"/>
      <c r="MPK72"/>
      <c r="MPL72"/>
      <c r="MPM72"/>
      <c r="MPN72"/>
      <c r="MPO72"/>
      <c r="MPP72"/>
      <c r="MPQ72"/>
      <c r="MPR72"/>
      <c r="MPS72"/>
      <c r="MPT72"/>
      <c r="MPU72"/>
      <c r="MPV72"/>
      <c r="MPW72"/>
      <c r="MPX72"/>
      <c r="MPY72"/>
      <c r="MPZ72"/>
      <c r="MQA72"/>
      <c r="MQB72"/>
      <c r="MQC72"/>
      <c r="MQD72"/>
      <c r="MQE72"/>
      <c r="MQF72"/>
      <c r="MQG72"/>
      <c r="MQH72"/>
      <c r="MQI72"/>
      <c r="MQJ72"/>
      <c r="MQK72"/>
      <c r="MQL72"/>
      <c r="MQM72"/>
      <c r="MQN72"/>
      <c r="MQO72"/>
      <c r="MQP72"/>
      <c r="MQQ72"/>
      <c r="MQR72"/>
      <c r="MQS72"/>
      <c r="MQT72"/>
      <c r="MQU72"/>
      <c r="MQV72"/>
      <c r="MQW72"/>
      <c r="MQX72"/>
      <c r="MQY72"/>
      <c r="MQZ72"/>
      <c r="MRA72"/>
      <c r="MRB72"/>
      <c r="MRC72"/>
      <c r="MRD72"/>
      <c r="MRE72"/>
      <c r="MRF72"/>
      <c r="MRG72"/>
      <c r="MRH72"/>
      <c r="MRI72"/>
      <c r="MRJ72"/>
      <c r="MRK72"/>
      <c r="MRL72"/>
      <c r="MRM72"/>
      <c r="MRN72"/>
      <c r="MRO72"/>
      <c r="MRP72"/>
      <c r="MRQ72"/>
      <c r="MRR72"/>
      <c r="MRS72"/>
      <c r="MRT72"/>
      <c r="MRU72"/>
      <c r="MRV72"/>
      <c r="MRW72"/>
      <c r="MRX72"/>
      <c r="MRY72"/>
      <c r="MRZ72"/>
      <c r="MSA72"/>
      <c r="MSB72"/>
      <c r="MSC72"/>
      <c r="MSD72"/>
      <c r="MSE72"/>
      <c r="MSF72"/>
      <c r="MSG72"/>
      <c r="MSH72"/>
      <c r="MSI72"/>
      <c r="MSJ72"/>
      <c r="MSK72"/>
      <c r="MSL72"/>
      <c r="MSM72"/>
      <c r="MSN72"/>
      <c r="MSO72"/>
      <c r="MSP72"/>
      <c r="MSQ72"/>
      <c r="MSR72"/>
      <c r="MSS72"/>
      <c r="MST72"/>
      <c r="MSU72"/>
      <c r="MSV72"/>
      <c r="MSW72"/>
      <c r="MSX72"/>
      <c r="MSY72"/>
      <c r="MSZ72"/>
      <c r="MTA72"/>
      <c r="MTB72"/>
      <c r="MTC72"/>
      <c r="MTD72"/>
      <c r="MTE72"/>
      <c r="MTF72"/>
      <c r="MTG72"/>
      <c r="MTH72"/>
      <c r="MTI72"/>
      <c r="MTJ72"/>
      <c r="MTK72"/>
      <c r="MTL72"/>
      <c r="MTM72"/>
      <c r="MTN72"/>
      <c r="MTO72"/>
      <c r="MTP72"/>
      <c r="MTQ72"/>
      <c r="MTR72"/>
      <c r="MTS72"/>
      <c r="MTT72"/>
      <c r="MTU72"/>
      <c r="MTV72"/>
      <c r="MTW72"/>
      <c r="MTX72"/>
      <c r="MTY72"/>
      <c r="MTZ72"/>
      <c r="MUA72"/>
      <c r="MUB72"/>
      <c r="MUC72"/>
      <c r="MUD72"/>
      <c r="MUE72"/>
      <c r="MUF72"/>
      <c r="MUG72"/>
      <c r="MUH72"/>
      <c r="MUI72"/>
      <c r="MUJ72"/>
      <c r="MUK72"/>
      <c r="MUL72"/>
      <c r="MUM72"/>
      <c r="MUN72"/>
      <c r="MUO72"/>
      <c r="MUP72"/>
      <c r="MUQ72"/>
      <c r="MUR72"/>
      <c r="MUS72"/>
      <c r="MUT72"/>
      <c r="MUU72"/>
      <c r="MUV72"/>
      <c r="MUW72"/>
      <c r="MUX72"/>
      <c r="MUY72"/>
      <c r="MUZ72"/>
      <c r="MVA72"/>
      <c r="MVB72"/>
      <c r="MVC72"/>
      <c r="MVD72"/>
      <c r="MVE72"/>
      <c r="MVF72"/>
      <c r="MVG72"/>
      <c r="MVH72"/>
      <c r="MVI72"/>
      <c r="MVJ72"/>
      <c r="MVK72"/>
      <c r="MVL72"/>
      <c r="MVM72"/>
      <c r="MVN72"/>
      <c r="MVO72"/>
      <c r="MVP72"/>
      <c r="MVQ72"/>
      <c r="MVR72"/>
      <c r="MVS72"/>
      <c r="MVT72"/>
      <c r="MVU72"/>
      <c r="MVV72"/>
      <c r="MVW72"/>
      <c r="MVX72"/>
      <c r="MVY72"/>
      <c r="MVZ72"/>
      <c r="MWA72"/>
      <c r="MWB72"/>
      <c r="MWC72"/>
      <c r="MWD72"/>
      <c r="MWE72"/>
      <c r="MWF72"/>
      <c r="MWG72"/>
      <c r="MWH72"/>
      <c r="MWI72"/>
      <c r="MWJ72"/>
      <c r="MWK72"/>
      <c r="MWL72"/>
      <c r="MWM72"/>
      <c r="MWN72"/>
      <c r="MWO72"/>
      <c r="MWP72"/>
      <c r="MWQ72"/>
      <c r="MWR72"/>
      <c r="MWS72"/>
      <c r="MWT72"/>
      <c r="MWU72"/>
      <c r="MWV72"/>
      <c r="MWW72"/>
      <c r="MWX72"/>
      <c r="MWY72"/>
      <c r="MWZ72"/>
      <c r="MXA72"/>
      <c r="MXB72"/>
      <c r="MXC72"/>
      <c r="MXD72"/>
      <c r="MXE72"/>
      <c r="MXF72"/>
      <c r="MXG72"/>
      <c r="MXH72"/>
      <c r="MXI72"/>
      <c r="MXJ72"/>
      <c r="MXK72"/>
      <c r="MXL72"/>
      <c r="MXM72"/>
      <c r="MXN72"/>
      <c r="MXO72"/>
      <c r="MXP72"/>
      <c r="MXQ72"/>
      <c r="MXR72"/>
      <c r="MXS72"/>
      <c r="MXT72"/>
      <c r="MXU72"/>
      <c r="MXV72"/>
      <c r="MXW72"/>
      <c r="MXX72"/>
      <c r="MXY72"/>
      <c r="MXZ72"/>
      <c r="MYA72"/>
      <c r="MYB72"/>
      <c r="MYC72"/>
      <c r="MYD72"/>
      <c r="MYE72"/>
      <c r="MYF72"/>
      <c r="MYG72"/>
      <c r="MYH72"/>
      <c r="MYI72"/>
      <c r="MYJ72"/>
      <c r="MYK72"/>
      <c r="MYL72"/>
      <c r="MYM72"/>
      <c r="MYN72"/>
      <c r="MYO72"/>
      <c r="MYP72"/>
      <c r="MYQ72"/>
      <c r="MYR72"/>
      <c r="MYS72"/>
      <c r="MYT72"/>
      <c r="MYU72"/>
      <c r="MYV72"/>
      <c r="MYW72"/>
      <c r="MYX72"/>
      <c r="MYY72"/>
      <c r="MYZ72"/>
      <c r="MZA72"/>
      <c r="MZB72"/>
      <c r="MZC72"/>
      <c r="MZD72"/>
      <c r="MZE72"/>
      <c r="MZF72"/>
      <c r="MZG72"/>
      <c r="MZH72"/>
      <c r="MZI72"/>
      <c r="MZJ72"/>
      <c r="MZK72"/>
      <c r="MZL72"/>
      <c r="MZM72"/>
      <c r="MZN72"/>
      <c r="MZO72"/>
      <c r="MZP72"/>
      <c r="MZQ72"/>
      <c r="MZR72"/>
      <c r="MZS72"/>
      <c r="MZT72"/>
      <c r="MZU72"/>
      <c r="MZV72"/>
      <c r="MZW72"/>
      <c r="MZX72"/>
      <c r="MZY72"/>
      <c r="MZZ72"/>
      <c r="NAA72"/>
      <c r="NAB72"/>
      <c r="NAC72"/>
      <c r="NAD72"/>
      <c r="NAE72"/>
      <c r="NAF72"/>
      <c r="NAG72"/>
      <c r="NAH72"/>
      <c r="NAI72"/>
      <c r="NAJ72"/>
      <c r="NAK72"/>
      <c r="NAL72"/>
      <c r="NAM72"/>
      <c r="NAN72"/>
      <c r="NAO72"/>
      <c r="NAP72"/>
      <c r="NAQ72"/>
      <c r="NAR72"/>
      <c r="NAS72"/>
      <c r="NAT72"/>
      <c r="NAU72"/>
      <c r="NAV72"/>
      <c r="NAW72"/>
      <c r="NAX72"/>
      <c r="NAY72"/>
      <c r="NAZ72"/>
      <c r="NBA72"/>
      <c r="NBB72"/>
      <c r="NBC72"/>
      <c r="NBD72"/>
      <c r="NBE72"/>
      <c r="NBF72"/>
      <c r="NBG72"/>
      <c r="NBH72"/>
      <c r="NBI72"/>
      <c r="NBJ72"/>
      <c r="NBK72"/>
      <c r="NBL72"/>
      <c r="NBM72"/>
      <c r="NBN72"/>
      <c r="NBO72"/>
      <c r="NBP72"/>
      <c r="NBQ72"/>
      <c r="NBR72"/>
      <c r="NBS72"/>
      <c r="NBT72"/>
      <c r="NBU72"/>
      <c r="NBV72"/>
      <c r="NBW72"/>
      <c r="NBX72"/>
      <c r="NBY72"/>
      <c r="NBZ72"/>
      <c r="NCA72"/>
      <c r="NCB72"/>
      <c r="NCC72"/>
      <c r="NCD72"/>
      <c r="NCE72"/>
      <c r="NCF72"/>
      <c r="NCG72"/>
      <c r="NCH72"/>
      <c r="NCI72"/>
      <c r="NCJ72"/>
      <c r="NCK72"/>
      <c r="NCL72"/>
      <c r="NCM72"/>
      <c r="NCN72"/>
      <c r="NCO72"/>
      <c r="NCP72"/>
      <c r="NCQ72"/>
      <c r="NCR72"/>
      <c r="NCS72"/>
      <c r="NCT72"/>
      <c r="NCU72"/>
      <c r="NCV72"/>
      <c r="NCW72"/>
      <c r="NCX72"/>
      <c r="NCY72"/>
      <c r="NCZ72"/>
      <c r="NDA72"/>
      <c r="NDB72"/>
      <c r="NDC72"/>
      <c r="NDD72"/>
      <c r="NDE72"/>
      <c r="NDF72"/>
      <c r="NDG72"/>
      <c r="NDH72"/>
      <c r="NDI72"/>
      <c r="NDJ72"/>
      <c r="NDK72"/>
      <c r="NDL72"/>
      <c r="NDM72"/>
      <c r="NDN72"/>
      <c r="NDO72"/>
      <c r="NDP72"/>
      <c r="NDQ72"/>
      <c r="NDR72"/>
      <c r="NDS72"/>
      <c r="NDT72"/>
      <c r="NDU72"/>
      <c r="NDV72"/>
      <c r="NDW72"/>
      <c r="NDX72"/>
      <c r="NDY72"/>
      <c r="NDZ72"/>
      <c r="NEA72"/>
      <c r="NEB72"/>
      <c r="NEC72"/>
      <c r="NED72"/>
      <c r="NEE72"/>
      <c r="NEF72"/>
      <c r="NEG72"/>
      <c r="NEH72"/>
      <c r="NEI72"/>
      <c r="NEJ72"/>
      <c r="NEK72"/>
      <c r="NEL72"/>
      <c r="NEM72"/>
      <c r="NEN72"/>
      <c r="NEO72"/>
      <c r="NEP72"/>
      <c r="NEQ72"/>
      <c r="NER72"/>
      <c r="NES72"/>
      <c r="NET72"/>
      <c r="NEU72"/>
      <c r="NEV72"/>
      <c r="NEW72"/>
      <c r="NEX72"/>
      <c r="NEY72"/>
      <c r="NEZ72"/>
      <c r="NFA72"/>
      <c r="NFB72"/>
      <c r="NFC72"/>
      <c r="NFD72"/>
      <c r="NFE72"/>
      <c r="NFF72"/>
      <c r="NFG72"/>
      <c r="NFH72"/>
      <c r="NFI72"/>
      <c r="NFJ72"/>
      <c r="NFK72"/>
      <c r="NFL72"/>
      <c r="NFM72"/>
      <c r="NFN72"/>
      <c r="NFO72"/>
      <c r="NFP72"/>
      <c r="NFQ72"/>
      <c r="NFR72"/>
      <c r="NFS72"/>
      <c r="NFT72"/>
      <c r="NFU72"/>
      <c r="NFV72"/>
      <c r="NFW72"/>
      <c r="NFX72"/>
      <c r="NFY72"/>
      <c r="NFZ72"/>
      <c r="NGA72"/>
      <c r="NGB72"/>
      <c r="NGC72"/>
      <c r="NGD72"/>
      <c r="NGE72"/>
      <c r="NGF72"/>
      <c r="NGG72"/>
      <c r="NGH72"/>
      <c r="NGI72"/>
      <c r="NGJ72"/>
      <c r="NGK72"/>
      <c r="NGL72"/>
      <c r="NGM72"/>
      <c r="NGN72"/>
      <c r="NGO72"/>
      <c r="NGP72"/>
      <c r="NGQ72"/>
      <c r="NGR72"/>
      <c r="NGS72"/>
      <c r="NGT72"/>
      <c r="NGU72"/>
      <c r="NGV72"/>
      <c r="NGW72"/>
      <c r="NGX72"/>
      <c r="NGY72"/>
      <c r="NGZ72"/>
      <c r="NHA72"/>
      <c r="NHB72"/>
      <c r="NHC72"/>
      <c r="NHD72"/>
      <c r="NHE72"/>
      <c r="NHF72"/>
      <c r="NHG72"/>
      <c r="NHH72"/>
      <c r="NHI72"/>
      <c r="NHJ72"/>
      <c r="NHK72"/>
      <c r="NHL72"/>
      <c r="NHM72"/>
      <c r="NHN72"/>
      <c r="NHO72"/>
      <c r="NHP72"/>
      <c r="NHQ72"/>
      <c r="NHR72"/>
      <c r="NHS72"/>
      <c r="NHT72"/>
      <c r="NHU72"/>
      <c r="NHV72"/>
      <c r="NHW72"/>
      <c r="NHX72"/>
      <c r="NHY72"/>
      <c r="NHZ72"/>
      <c r="NIA72"/>
      <c r="NIB72"/>
      <c r="NIC72"/>
      <c r="NID72"/>
      <c r="NIE72"/>
      <c r="NIF72"/>
      <c r="NIG72"/>
      <c r="NIH72"/>
      <c r="NII72"/>
      <c r="NIJ72"/>
      <c r="NIK72"/>
      <c r="NIL72"/>
      <c r="NIM72"/>
      <c r="NIN72"/>
      <c r="NIO72"/>
      <c r="NIP72"/>
      <c r="NIQ72"/>
      <c r="NIR72"/>
      <c r="NIS72"/>
      <c r="NIT72"/>
      <c r="NIU72"/>
      <c r="NIV72"/>
      <c r="NIW72"/>
      <c r="NIX72"/>
      <c r="NIY72"/>
      <c r="NIZ72"/>
      <c r="NJA72"/>
      <c r="NJB72"/>
      <c r="NJC72"/>
      <c r="NJD72"/>
      <c r="NJE72"/>
      <c r="NJF72"/>
      <c r="NJG72"/>
      <c r="NJH72"/>
      <c r="NJI72"/>
      <c r="NJJ72"/>
      <c r="NJK72"/>
      <c r="NJL72"/>
      <c r="NJM72"/>
      <c r="NJN72"/>
      <c r="NJO72"/>
      <c r="NJP72"/>
      <c r="NJQ72"/>
      <c r="NJR72"/>
      <c r="NJS72"/>
      <c r="NJT72"/>
      <c r="NJU72"/>
      <c r="NJV72"/>
      <c r="NJW72"/>
      <c r="NJX72"/>
      <c r="NJY72"/>
      <c r="NJZ72"/>
      <c r="NKA72"/>
      <c r="NKB72"/>
      <c r="NKC72"/>
      <c r="NKD72"/>
      <c r="NKE72"/>
      <c r="NKF72"/>
      <c r="NKG72"/>
      <c r="NKH72"/>
      <c r="NKI72"/>
      <c r="NKJ72"/>
      <c r="NKK72"/>
      <c r="NKL72"/>
      <c r="NKM72"/>
      <c r="NKN72"/>
      <c r="NKO72"/>
      <c r="NKP72"/>
      <c r="NKQ72"/>
      <c r="NKR72"/>
      <c r="NKS72"/>
      <c r="NKT72"/>
      <c r="NKU72"/>
      <c r="NKV72"/>
      <c r="NKW72"/>
      <c r="NKX72"/>
      <c r="NKY72"/>
      <c r="NKZ72"/>
      <c r="NLA72"/>
      <c r="NLB72"/>
      <c r="NLC72"/>
      <c r="NLD72"/>
      <c r="NLE72"/>
      <c r="NLF72"/>
      <c r="NLG72"/>
      <c r="NLH72"/>
      <c r="NLI72"/>
      <c r="NLJ72"/>
      <c r="NLK72"/>
      <c r="NLL72"/>
      <c r="NLM72"/>
      <c r="NLN72"/>
      <c r="NLO72"/>
      <c r="NLP72"/>
      <c r="NLQ72"/>
      <c r="NLR72"/>
      <c r="NLS72"/>
      <c r="NLT72"/>
      <c r="NLU72"/>
      <c r="NLV72"/>
      <c r="NLW72"/>
      <c r="NLX72"/>
      <c r="NLY72"/>
      <c r="NLZ72"/>
      <c r="NMA72"/>
      <c r="NMB72"/>
      <c r="NMC72"/>
      <c r="NMD72"/>
      <c r="NME72"/>
      <c r="NMF72"/>
      <c r="NMG72"/>
      <c r="NMH72"/>
      <c r="NMI72"/>
      <c r="NMJ72"/>
      <c r="NMK72"/>
      <c r="NML72"/>
      <c r="NMM72"/>
      <c r="NMN72"/>
      <c r="NMO72"/>
      <c r="NMP72"/>
      <c r="NMQ72"/>
      <c r="NMR72"/>
      <c r="NMS72"/>
      <c r="NMT72"/>
      <c r="NMU72"/>
      <c r="NMV72"/>
      <c r="NMW72"/>
      <c r="NMX72"/>
      <c r="NMY72"/>
      <c r="NMZ72"/>
      <c r="NNA72"/>
      <c r="NNB72"/>
      <c r="NNC72"/>
      <c r="NND72"/>
      <c r="NNE72"/>
      <c r="NNF72"/>
      <c r="NNG72"/>
      <c r="NNH72"/>
      <c r="NNI72"/>
      <c r="NNJ72"/>
      <c r="NNK72"/>
      <c r="NNL72"/>
      <c r="NNM72"/>
      <c r="NNN72"/>
      <c r="NNO72"/>
      <c r="NNP72"/>
      <c r="NNQ72"/>
      <c r="NNR72"/>
      <c r="NNS72"/>
      <c r="NNT72"/>
      <c r="NNU72"/>
      <c r="NNV72"/>
      <c r="NNW72"/>
      <c r="NNX72"/>
      <c r="NNY72"/>
      <c r="NNZ72"/>
      <c r="NOA72"/>
      <c r="NOB72"/>
      <c r="NOC72"/>
      <c r="NOD72"/>
      <c r="NOE72"/>
      <c r="NOF72"/>
      <c r="NOG72"/>
      <c r="NOH72"/>
      <c r="NOI72"/>
      <c r="NOJ72"/>
      <c r="NOK72"/>
      <c r="NOL72"/>
      <c r="NOM72"/>
      <c r="NON72"/>
      <c r="NOO72"/>
      <c r="NOP72"/>
      <c r="NOQ72"/>
      <c r="NOR72"/>
      <c r="NOS72"/>
      <c r="NOT72"/>
      <c r="NOU72"/>
      <c r="NOV72"/>
      <c r="NOW72"/>
      <c r="NOX72"/>
      <c r="NOY72"/>
      <c r="NOZ72"/>
      <c r="NPA72"/>
      <c r="NPB72"/>
      <c r="NPC72"/>
      <c r="NPD72"/>
      <c r="NPE72"/>
      <c r="NPF72"/>
      <c r="NPG72"/>
      <c r="NPH72"/>
      <c r="NPI72"/>
      <c r="NPJ72"/>
      <c r="NPK72"/>
      <c r="NPL72"/>
      <c r="NPM72"/>
      <c r="NPN72"/>
      <c r="NPO72"/>
      <c r="NPP72"/>
      <c r="NPQ72"/>
      <c r="NPR72"/>
      <c r="NPS72"/>
      <c r="NPT72"/>
      <c r="NPU72"/>
      <c r="NPV72"/>
      <c r="NPW72"/>
      <c r="NPX72"/>
      <c r="NPY72"/>
      <c r="NPZ72"/>
      <c r="NQA72"/>
      <c r="NQB72"/>
      <c r="NQC72"/>
      <c r="NQD72"/>
      <c r="NQE72"/>
      <c r="NQF72"/>
      <c r="NQG72"/>
      <c r="NQH72"/>
      <c r="NQI72"/>
      <c r="NQJ72"/>
      <c r="NQK72"/>
      <c r="NQL72"/>
      <c r="NQM72"/>
      <c r="NQN72"/>
      <c r="NQO72"/>
      <c r="NQP72"/>
      <c r="NQQ72"/>
      <c r="NQR72"/>
      <c r="NQS72"/>
      <c r="NQT72"/>
      <c r="NQU72"/>
      <c r="NQV72"/>
      <c r="NQW72"/>
      <c r="NQX72"/>
      <c r="NQY72"/>
      <c r="NQZ72"/>
      <c r="NRA72"/>
      <c r="NRB72"/>
      <c r="NRC72"/>
      <c r="NRD72"/>
      <c r="NRE72"/>
      <c r="NRF72"/>
      <c r="NRG72"/>
      <c r="NRH72"/>
      <c r="NRI72"/>
    </row>
    <row r="73" spans="1:9941" s="54" customFormat="1" ht="12.2" customHeight="1" x14ac:dyDescent="0.2">
      <c r="A73" s="12" t="s">
        <v>214</v>
      </c>
      <c r="B73" s="853" t="s">
        <v>218</v>
      </c>
      <c r="C73" s="487">
        <f>'1. mell.bevétel_össz'!C72-'26._önként_össz_bev'!C74</f>
        <v>1013629000</v>
      </c>
      <c r="D73" s="412">
        <f>'1. mell.bevétel_össz'!D72-'26._önként_össz_bev'!D74</f>
        <v>1482574500</v>
      </c>
      <c r="E73" s="699">
        <f>'1. mell.bevétel_össz'!E72-'26._önként_össz_bev'!E74</f>
        <v>1482574500</v>
      </c>
      <c r="F73" s="699">
        <f>'1. mell.bevétel_össz'!F72-'26._önként_össz_bev'!F74</f>
        <v>1279185500</v>
      </c>
      <c r="G73" s="699">
        <f>'1. mell.bevétel_össz'!G72-'26._önként_össz_bev'!G74-'26._államig_össz_bev'!G73</f>
        <v>1279185500</v>
      </c>
      <c r="H73" s="414">
        <f t="shared" si="2"/>
        <v>0</v>
      </c>
      <c r="I73" s="803">
        <f>'1. mell.bevétel_össz'!I72-'26._önként_össz_bev'!I74</f>
        <v>0</v>
      </c>
      <c r="J73" s="414">
        <f>'1. mell.bevétel_össz'!J72-'26._önként_össz_bev'!J74</f>
        <v>0</v>
      </c>
      <c r="K73" s="414">
        <f>'1. mell.bevétel_össz'!K72-'26._önként_össz_bev'!K74</f>
        <v>0</v>
      </c>
      <c r="L73" s="414">
        <f>'1. mell.bevétel_össz'!L72-'26._önként_össz_bev'!L74</f>
        <v>0</v>
      </c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  <c r="RG73"/>
      <c r="RH73"/>
      <c r="RI73"/>
      <c r="RJ73"/>
      <c r="RK73"/>
      <c r="RL73"/>
      <c r="RM73"/>
      <c r="RN73"/>
      <c r="RO73"/>
      <c r="RP73"/>
      <c r="RQ73"/>
      <c r="RR73"/>
      <c r="RS73"/>
      <c r="RT73"/>
      <c r="RU73"/>
      <c r="RV73"/>
      <c r="RW73"/>
      <c r="RX73"/>
      <c r="RY73"/>
      <c r="RZ73"/>
      <c r="SA73"/>
      <c r="SB73"/>
      <c r="SC73"/>
      <c r="SD73"/>
      <c r="SE73"/>
      <c r="SF73"/>
      <c r="SG73"/>
      <c r="SH73"/>
      <c r="SI73"/>
      <c r="SJ73"/>
      <c r="SK73"/>
      <c r="SL73"/>
      <c r="SM73"/>
      <c r="SN73"/>
      <c r="SO73"/>
      <c r="SP73"/>
      <c r="SQ73"/>
      <c r="SR73"/>
      <c r="SS73"/>
      <c r="ST73"/>
      <c r="SU73"/>
      <c r="SV73"/>
      <c r="SW73"/>
      <c r="SX73"/>
      <c r="SY73"/>
      <c r="SZ73"/>
      <c r="TA73"/>
      <c r="TB73"/>
      <c r="TC73"/>
      <c r="TD73"/>
      <c r="TE73"/>
      <c r="TF73"/>
      <c r="TG73"/>
      <c r="TH73"/>
      <c r="TI73"/>
      <c r="TJ73"/>
      <c r="TK73"/>
      <c r="TL73"/>
      <c r="TM73"/>
      <c r="TN73"/>
      <c r="TO73"/>
      <c r="TP73"/>
      <c r="TQ73"/>
      <c r="TR73"/>
      <c r="TS73"/>
      <c r="TT73"/>
      <c r="TU73"/>
      <c r="TV73"/>
      <c r="TW73"/>
      <c r="TX73"/>
      <c r="TY73"/>
      <c r="TZ73"/>
      <c r="UA73"/>
      <c r="UB73"/>
      <c r="UC73"/>
      <c r="UD73"/>
      <c r="UE73"/>
      <c r="UF73"/>
      <c r="UG73"/>
      <c r="UH73"/>
      <c r="UI73"/>
      <c r="UJ73"/>
      <c r="UK73"/>
      <c r="UL73"/>
      <c r="UM73"/>
      <c r="UN73"/>
      <c r="UO73"/>
      <c r="UP73"/>
      <c r="UQ73"/>
      <c r="UR73"/>
      <c r="US73"/>
      <c r="UT73"/>
      <c r="UU73"/>
      <c r="UV73"/>
      <c r="UW73"/>
      <c r="UX73"/>
      <c r="UY73"/>
      <c r="UZ73"/>
      <c r="VA73"/>
      <c r="VB73"/>
      <c r="VC73"/>
      <c r="VD73"/>
      <c r="VE73"/>
      <c r="VF73"/>
      <c r="VG73"/>
      <c r="VH73"/>
      <c r="VI73"/>
      <c r="VJ73"/>
      <c r="VK73"/>
      <c r="VL73"/>
      <c r="VM73"/>
      <c r="VN73"/>
      <c r="VO73"/>
      <c r="VP73"/>
      <c r="VQ73"/>
      <c r="VR73"/>
      <c r="VS73"/>
      <c r="VT73"/>
      <c r="VU73"/>
      <c r="VV73"/>
      <c r="VW73"/>
      <c r="VX73"/>
      <c r="VY73"/>
      <c r="VZ73"/>
      <c r="WA73"/>
      <c r="WB73"/>
      <c r="WC73"/>
      <c r="WD73"/>
      <c r="WE73"/>
      <c r="WF73"/>
      <c r="WG73"/>
      <c r="WH73"/>
      <c r="WI73"/>
      <c r="WJ73"/>
      <c r="WK73"/>
      <c r="WL73"/>
      <c r="WM73"/>
      <c r="WN73"/>
      <c r="WO73"/>
      <c r="WP73"/>
      <c r="WQ73"/>
      <c r="WR73"/>
      <c r="WS73"/>
      <c r="WT73"/>
      <c r="WU73"/>
      <c r="WV73"/>
      <c r="WW73"/>
      <c r="WX73"/>
      <c r="WY73"/>
      <c r="WZ73"/>
      <c r="XA73"/>
      <c r="XB73"/>
      <c r="XC73"/>
      <c r="XD73"/>
      <c r="XE73"/>
      <c r="XF73"/>
      <c r="XG73"/>
      <c r="XH73"/>
      <c r="XI73"/>
      <c r="XJ73"/>
      <c r="XK73"/>
      <c r="XL73"/>
      <c r="XM73"/>
      <c r="XN73"/>
      <c r="XO73"/>
      <c r="XP73"/>
      <c r="XQ73"/>
      <c r="XR73"/>
      <c r="XS73"/>
      <c r="XT73"/>
      <c r="XU73"/>
      <c r="XV73"/>
      <c r="XW73"/>
      <c r="XX73"/>
      <c r="XY73"/>
      <c r="XZ73"/>
      <c r="YA73"/>
      <c r="YB73"/>
      <c r="YC73"/>
      <c r="YD73"/>
      <c r="YE73"/>
      <c r="YF73"/>
      <c r="YG73"/>
      <c r="YH73"/>
      <c r="YI73"/>
      <c r="YJ73"/>
      <c r="YK73"/>
      <c r="YL73"/>
      <c r="YM73"/>
      <c r="YN73"/>
      <c r="YO73"/>
      <c r="YP73"/>
      <c r="YQ73"/>
      <c r="YR73"/>
      <c r="YS73"/>
      <c r="YT73"/>
      <c r="YU73"/>
      <c r="YV73"/>
      <c r="YW73"/>
      <c r="YX73"/>
      <c r="YY73"/>
      <c r="YZ73"/>
      <c r="ZA73"/>
      <c r="ZB73"/>
      <c r="ZC73"/>
      <c r="ZD73"/>
      <c r="ZE73"/>
      <c r="ZF73"/>
      <c r="ZG73"/>
      <c r="ZH73"/>
      <c r="ZI73"/>
      <c r="ZJ73"/>
      <c r="ZK73"/>
      <c r="ZL73"/>
      <c r="ZM73"/>
      <c r="ZN73"/>
      <c r="ZO73"/>
      <c r="ZP73"/>
      <c r="ZQ73"/>
      <c r="ZR73"/>
      <c r="ZS73"/>
      <c r="ZT73"/>
      <c r="ZU73"/>
      <c r="ZV73"/>
      <c r="ZW73"/>
      <c r="ZX73"/>
      <c r="ZY73"/>
      <c r="ZZ73"/>
      <c r="AAA73"/>
      <c r="AAB73"/>
      <c r="AAC73"/>
      <c r="AAD73"/>
      <c r="AAE73"/>
      <c r="AAF73"/>
      <c r="AAG73"/>
      <c r="AAH73"/>
      <c r="AAI73"/>
      <c r="AAJ73"/>
      <c r="AAK73"/>
      <c r="AAL73"/>
      <c r="AAM73"/>
      <c r="AAN73"/>
      <c r="AAO73"/>
      <c r="AAP73"/>
      <c r="AAQ73"/>
      <c r="AAR73"/>
      <c r="AAS73"/>
      <c r="AAT73"/>
      <c r="AAU73"/>
      <c r="AAV73"/>
      <c r="AAW73"/>
      <c r="AAX73"/>
      <c r="AAY73"/>
      <c r="AAZ73"/>
      <c r="ABA73"/>
      <c r="ABB73"/>
      <c r="ABC73"/>
      <c r="ABD73"/>
      <c r="ABE73"/>
      <c r="ABF73"/>
      <c r="ABG73"/>
      <c r="ABH73"/>
      <c r="ABI73"/>
      <c r="ABJ73"/>
      <c r="ABK73"/>
      <c r="ABL73"/>
      <c r="ABM73"/>
      <c r="ABN73"/>
      <c r="ABO73"/>
      <c r="ABP73"/>
      <c r="ABQ73"/>
      <c r="ABR73"/>
      <c r="ABS73"/>
      <c r="ABT73"/>
      <c r="ABU73"/>
      <c r="ABV73"/>
      <c r="ABW73"/>
      <c r="ABX73"/>
      <c r="ABY73"/>
      <c r="ABZ73"/>
      <c r="ACA73"/>
      <c r="ACB73"/>
      <c r="ACC73"/>
      <c r="ACD73"/>
      <c r="ACE73"/>
      <c r="ACF73"/>
      <c r="ACG73"/>
      <c r="ACH73"/>
      <c r="ACI73"/>
      <c r="ACJ73"/>
      <c r="ACK73"/>
      <c r="ACL73"/>
      <c r="ACM73"/>
      <c r="ACN73"/>
      <c r="ACO73"/>
      <c r="ACP73"/>
      <c r="ACQ73"/>
      <c r="ACR73"/>
      <c r="ACS73"/>
      <c r="ACT73"/>
      <c r="ACU73"/>
      <c r="ACV73"/>
      <c r="ACW73"/>
      <c r="ACX73"/>
      <c r="ACY73"/>
      <c r="ACZ73"/>
      <c r="ADA73"/>
      <c r="ADB73"/>
      <c r="ADC73"/>
      <c r="ADD73"/>
      <c r="ADE73"/>
      <c r="ADF73"/>
      <c r="ADG73"/>
      <c r="ADH73"/>
      <c r="ADI73"/>
      <c r="ADJ73"/>
      <c r="ADK73"/>
      <c r="ADL73"/>
      <c r="ADM73"/>
      <c r="ADN73"/>
      <c r="ADO73"/>
      <c r="ADP73"/>
      <c r="ADQ73"/>
      <c r="ADR73"/>
      <c r="ADS73"/>
      <c r="ADT73"/>
      <c r="ADU73"/>
      <c r="ADV73"/>
      <c r="ADW73"/>
      <c r="ADX73"/>
      <c r="ADY73"/>
      <c r="ADZ73"/>
      <c r="AEA73"/>
      <c r="AEB73"/>
      <c r="AEC73"/>
      <c r="AED73"/>
      <c r="AEE73"/>
      <c r="AEF73"/>
      <c r="AEG73"/>
      <c r="AEH73"/>
      <c r="AEI73"/>
      <c r="AEJ73"/>
      <c r="AEK73"/>
      <c r="AEL73"/>
      <c r="AEM73"/>
      <c r="AEN73"/>
      <c r="AEO73"/>
      <c r="AEP73"/>
      <c r="AEQ73"/>
      <c r="AER73"/>
      <c r="AES73"/>
      <c r="AET73"/>
      <c r="AEU73"/>
      <c r="AEV73"/>
      <c r="AEW73"/>
      <c r="AEX73"/>
      <c r="AEY73"/>
      <c r="AEZ73"/>
      <c r="AFA73"/>
      <c r="AFB73"/>
      <c r="AFC73"/>
      <c r="AFD73"/>
      <c r="AFE73"/>
      <c r="AFF73"/>
      <c r="AFG73"/>
      <c r="AFH73"/>
      <c r="AFI73"/>
      <c r="AFJ73"/>
      <c r="AFK73"/>
      <c r="AFL73"/>
      <c r="AFM73"/>
      <c r="AFN73"/>
      <c r="AFO73"/>
      <c r="AFP73"/>
      <c r="AFQ73"/>
      <c r="AFR73"/>
      <c r="AFS73"/>
      <c r="AFT73"/>
      <c r="AFU73"/>
      <c r="AFV73"/>
      <c r="AFW73"/>
      <c r="AFX73"/>
      <c r="AFY73"/>
      <c r="AFZ73"/>
      <c r="AGA73"/>
      <c r="AGB73"/>
      <c r="AGC73"/>
      <c r="AGD73"/>
      <c r="AGE73"/>
      <c r="AGF73"/>
      <c r="AGG73"/>
      <c r="AGH73"/>
      <c r="AGI73"/>
      <c r="AGJ73"/>
      <c r="AGK73"/>
      <c r="AGL73"/>
      <c r="AGM73"/>
      <c r="AGN73"/>
      <c r="AGO73"/>
      <c r="AGP73"/>
      <c r="AGQ73"/>
      <c r="AGR73"/>
      <c r="AGS73"/>
      <c r="AGT73"/>
      <c r="AGU73"/>
      <c r="AGV73"/>
      <c r="AGW73"/>
      <c r="AGX73"/>
      <c r="AGY73"/>
      <c r="AGZ73"/>
      <c r="AHA73"/>
      <c r="AHB73"/>
      <c r="AHC73"/>
      <c r="AHD73"/>
      <c r="AHE73"/>
      <c r="AHF73"/>
      <c r="AHG73"/>
      <c r="AHH73"/>
      <c r="AHI73"/>
      <c r="AHJ73"/>
      <c r="AHK73"/>
      <c r="AHL73"/>
      <c r="AHM73"/>
      <c r="AHN73"/>
      <c r="AHO73"/>
      <c r="AHP73"/>
      <c r="AHQ73"/>
      <c r="AHR73"/>
      <c r="AHS73"/>
      <c r="AHT73"/>
      <c r="AHU73"/>
      <c r="AHV73"/>
      <c r="AHW73"/>
      <c r="AHX73"/>
      <c r="AHY73"/>
      <c r="AHZ73"/>
      <c r="AIA73"/>
      <c r="AIB73"/>
      <c r="AIC73"/>
      <c r="AID73"/>
      <c r="AIE73"/>
      <c r="AIF73"/>
      <c r="AIG73"/>
      <c r="AIH73"/>
      <c r="AII73"/>
      <c r="AIJ73"/>
      <c r="AIK73"/>
      <c r="AIL73"/>
      <c r="AIM73"/>
      <c r="AIN73"/>
      <c r="AIO73"/>
      <c r="AIP73"/>
      <c r="AIQ73"/>
      <c r="AIR73"/>
      <c r="AIS73"/>
      <c r="AIT73"/>
      <c r="AIU73"/>
      <c r="AIV73"/>
      <c r="AIW73"/>
      <c r="AIX73"/>
      <c r="AIY73"/>
      <c r="AIZ73"/>
      <c r="AJA73"/>
      <c r="AJB73"/>
      <c r="AJC73"/>
      <c r="AJD73"/>
      <c r="AJE73"/>
      <c r="AJF73"/>
      <c r="AJG73"/>
      <c r="AJH73"/>
      <c r="AJI73"/>
      <c r="AJJ73"/>
      <c r="AJK73"/>
      <c r="AJL73"/>
      <c r="AJM73"/>
      <c r="AJN73"/>
      <c r="AJO73"/>
      <c r="AJP73"/>
      <c r="AJQ73"/>
      <c r="AJR73"/>
      <c r="AJS73"/>
      <c r="AJT73"/>
      <c r="AJU73"/>
      <c r="AJV73"/>
      <c r="AJW73"/>
      <c r="AJX73"/>
      <c r="AJY73"/>
      <c r="AJZ73"/>
      <c r="AKA73"/>
      <c r="AKB73"/>
      <c r="AKC73"/>
      <c r="AKD73"/>
      <c r="AKE73"/>
      <c r="AKF73"/>
      <c r="AKG73"/>
      <c r="AKH73"/>
      <c r="AKI73"/>
      <c r="AKJ73"/>
      <c r="AKK73"/>
      <c r="AKL73"/>
      <c r="AKM73"/>
      <c r="AKN73"/>
      <c r="AKO73"/>
      <c r="AKP73"/>
      <c r="AKQ73"/>
      <c r="AKR73"/>
      <c r="AKS73"/>
      <c r="AKT73"/>
      <c r="AKU73"/>
      <c r="AKV73"/>
      <c r="AKW73"/>
      <c r="AKX73"/>
      <c r="AKY73"/>
      <c r="AKZ73"/>
      <c r="ALA73"/>
      <c r="ALB73"/>
      <c r="ALC73"/>
      <c r="ALD73"/>
      <c r="ALE73"/>
      <c r="ALF73"/>
      <c r="ALG73"/>
      <c r="ALH73"/>
      <c r="ALI73"/>
      <c r="ALJ73"/>
      <c r="ALK73"/>
      <c r="ALL73"/>
      <c r="ALM73"/>
      <c r="ALN73"/>
      <c r="ALO73"/>
      <c r="ALP73"/>
      <c r="ALQ73"/>
      <c r="ALR73"/>
      <c r="ALS73"/>
      <c r="ALT73"/>
      <c r="ALU73"/>
      <c r="ALV73"/>
      <c r="ALW73"/>
      <c r="ALX73"/>
      <c r="ALY73"/>
      <c r="ALZ73"/>
      <c r="AMA73"/>
      <c r="AMB73"/>
      <c r="AMC73"/>
      <c r="AMD73"/>
      <c r="AME73"/>
      <c r="AMF73"/>
      <c r="AMG73"/>
      <c r="AMH73"/>
      <c r="AMI73"/>
      <c r="AMJ73"/>
      <c r="AMK73"/>
      <c r="AML73"/>
      <c r="AMM73"/>
      <c r="AMN73"/>
      <c r="AMO73"/>
      <c r="AMP73"/>
      <c r="AMQ73"/>
      <c r="AMR73"/>
      <c r="AMS73"/>
      <c r="AMT73"/>
      <c r="AMU73"/>
      <c r="AMV73"/>
      <c r="AMW73"/>
      <c r="AMX73"/>
      <c r="AMY73"/>
      <c r="AMZ73"/>
      <c r="ANA73"/>
      <c r="ANB73"/>
      <c r="ANC73"/>
      <c r="AND73"/>
      <c r="ANE73"/>
      <c r="ANF73"/>
      <c r="ANG73"/>
      <c r="ANH73"/>
      <c r="ANI73"/>
      <c r="ANJ73"/>
      <c r="ANK73"/>
      <c r="ANL73"/>
      <c r="ANM73"/>
      <c r="ANN73"/>
      <c r="ANO73"/>
      <c r="ANP73"/>
      <c r="ANQ73"/>
      <c r="ANR73"/>
      <c r="ANS73"/>
      <c r="ANT73"/>
      <c r="ANU73"/>
      <c r="ANV73"/>
      <c r="ANW73"/>
      <c r="ANX73"/>
      <c r="ANY73"/>
      <c r="ANZ73"/>
      <c r="AOA73"/>
      <c r="AOB73"/>
      <c r="AOC73"/>
      <c r="AOD73"/>
      <c r="AOE73"/>
      <c r="AOF73"/>
      <c r="AOG73"/>
      <c r="AOH73"/>
      <c r="AOI73"/>
      <c r="AOJ73"/>
      <c r="AOK73"/>
      <c r="AOL73"/>
      <c r="AOM73"/>
      <c r="AON73"/>
      <c r="AOO73"/>
      <c r="AOP73"/>
      <c r="AOQ73"/>
      <c r="AOR73"/>
      <c r="AOS73"/>
      <c r="AOT73"/>
      <c r="AOU73"/>
      <c r="AOV73"/>
      <c r="AOW73"/>
      <c r="AOX73"/>
      <c r="AOY73"/>
      <c r="AOZ73"/>
      <c r="APA73"/>
      <c r="APB73"/>
      <c r="APC73"/>
      <c r="APD73"/>
      <c r="APE73"/>
      <c r="APF73"/>
      <c r="APG73"/>
      <c r="APH73"/>
      <c r="API73"/>
      <c r="APJ73"/>
      <c r="APK73"/>
      <c r="APL73"/>
      <c r="APM73"/>
      <c r="APN73"/>
      <c r="APO73"/>
      <c r="APP73"/>
      <c r="APQ73"/>
      <c r="APR73"/>
      <c r="APS73"/>
      <c r="APT73"/>
      <c r="APU73"/>
      <c r="APV73"/>
      <c r="APW73"/>
      <c r="APX73"/>
      <c r="APY73"/>
      <c r="APZ73"/>
      <c r="AQA73"/>
      <c r="AQB73"/>
      <c r="AQC73"/>
      <c r="AQD73"/>
      <c r="AQE73"/>
      <c r="AQF73"/>
      <c r="AQG73"/>
      <c r="AQH73"/>
      <c r="AQI73"/>
      <c r="AQJ73"/>
      <c r="AQK73"/>
      <c r="AQL73"/>
      <c r="AQM73"/>
      <c r="AQN73"/>
      <c r="AQO73"/>
      <c r="AQP73"/>
      <c r="AQQ73"/>
      <c r="AQR73"/>
      <c r="AQS73"/>
      <c r="AQT73"/>
      <c r="AQU73"/>
      <c r="AQV73"/>
      <c r="AQW73"/>
      <c r="AQX73"/>
      <c r="AQY73"/>
      <c r="AQZ73"/>
      <c r="ARA73"/>
      <c r="ARB73"/>
      <c r="ARC73"/>
      <c r="ARD73"/>
      <c r="ARE73"/>
      <c r="ARF73"/>
      <c r="ARG73"/>
      <c r="ARH73"/>
      <c r="ARI73"/>
      <c r="ARJ73"/>
      <c r="ARK73"/>
      <c r="ARL73"/>
      <c r="ARM73"/>
      <c r="ARN73"/>
      <c r="ARO73"/>
      <c r="ARP73"/>
      <c r="ARQ73"/>
      <c r="ARR73"/>
      <c r="ARS73"/>
      <c r="ART73"/>
      <c r="ARU73"/>
      <c r="ARV73"/>
      <c r="ARW73"/>
      <c r="ARX73"/>
      <c r="ARY73"/>
      <c r="ARZ73"/>
      <c r="ASA73"/>
      <c r="ASB73"/>
      <c r="ASC73"/>
      <c r="ASD73"/>
      <c r="ASE73"/>
      <c r="ASF73"/>
      <c r="ASG73"/>
      <c r="ASH73"/>
      <c r="ASI73"/>
      <c r="ASJ73"/>
      <c r="ASK73"/>
      <c r="ASL73"/>
      <c r="ASM73"/>
      <c r="ASN73"/>
      <c r="ASO73"/>
      <c r="ASP73"/>
      <c r="ASQ73"/>
      <c r="ASR73"/>
      <c r="ASS73"/>
      <c r="AST73"/>
      <c r="ASU73"/>
      <c r="ASV73"/>
      <c r="ASW73"/>
      <c r="ASX73"/>
      <c r="ASY73"/>
      <c r="ASZ73"/>
      <c r="ATA73"/>
      <c r="ATB73"/>
      <c r="ATC73"/>
      <c r="ATD73"/>
      <c r="ATE73"/>
      <c r="ATF73"/>
      <c r="ATG73"/>
      <c r="ATH73"/>
      <c r="ATI73"/>
      <c r="ATJ73"/>
      <c r="ATK73"/>
      <c r="ATL73"/>
      <c r="ATM73"/>
      <c r="ATN73"/>
      <c r="ATO73"/>
      <c r="ATP73"/>
      <c r="ATQ73"/>
      <c r="ATR73"/>
      <c r="ATS73"/>
      <c r="ATT73"/>
      <c r="ATU73"/>
      <c r="ATV73"/>
      <c r="ATW73"/>
      <c r="ATX73"/>
      <c r="ATY73"/>
      <c r="ATZ73"/>
      <c r="AUA73"/>
      <c r="AUB73"/>
      <c r="AUC73"/>
      <c r="AUD73"/>
      <c r="AUE73"/>
      <c r="AUF73"/>
      <c r="AUG73"/>
      <c r="AUH73"/>
      <c r="AUI73"/>
      <c r="AUJ73"/>
      <c r="AUK73"/>
      <c r="AUL73"/>
      <c r="AUM73"/>
      <c r="AUN73"/>
      <c r="AUO73"/>
      <c r="AUP73"/>
      <c r="AUQ73"/>
      <c r="AUR73"/>
      <c r="AUS73"/>
      <c r="AUT73"/>
      <c r="AUU73"/>
      <c r="AUV73"/>
      <c r="AUW73"/>
      <c r="AUX73"/>
      <c r="AUY73"/>
      <c r="AUZ73"/>
      <c r="AVA73"/>
      <c r="AVB73"/>
      <c r="AVC73"/>
      <c r="AVD73"/>
      <c r="AVE73"/>
      <c r="AVF73"/>
      <c r="AVG73"/>
      <c r="AVH73"/>
      <c r="AVI73"/>
      <c r="AVJ73"/>
      <c r="AVK73"/>
      <c r="AVL73"/>
      <c r="AVM73"/>
      <c r="AVN73"/>
      <c r="AVO73"/>
      <c r="AVP73"/>
      <c r="AVQ73"/>
      <c r="AVR73"/>
      <c r="AVS73"/>
      <c r="AVT73"/>
      <c r="AVU73"/>
      <c r="AVV73"/>
      <c r="AVW73"/>
      <c r="AVX73"/>
      <c r="AVY73"/>
      <c r="AVZ73"/>
      <c r="AWA73"/>
      <c r="AWB73"/>
      <c r="AWC73"/>
      <c r="AWD73"/>
      <c r="AWE73"/>
      <c r="AWF73"/>
      <c r="AWG73"/>
      <c r="AWH73"/>
      <c r="AWI73"/>
      <c r="AWJ73"/>
      <c r="AWK73"/>
      <c r="AWL73"/>
      <c r="AWM73"/>
      <c r="AWN73"/>
      <c r="AWO73"/>
      <c r="AWP73"/>
      <c r="AWQ73"/>
      <c r="AWR73"/>
      <c r="AWS73"/>
      <c r="AWT73"/>
      <c r="AWU73"/>
      <c r="AWV73"/>
      <c r="AWW73"/>
      <c r="AWX73"/>
      <c r="AWY73"/>
      <c r="AWZ73"/>
      <c r="AXA73"/>
      <c r="AXB73"/>
      <c r="AXC73"/>
      <c r="AXD73"/>
      <c r="AXE73"/>
      <c r="AXF73"/>
      <c r="AXG73"/>
      <c r="AXH73"/>
      <c r="AXI73"/>
      <c r="AXJ73"/>
      <c r="AXK73"/>
      <c r="AXL73"/>
      <c r="AXM73"/>
      <c r="AXN73"/>
      <c r="AXO73"/>
      <c r="AXP73"/>
      <c r="AXQ73"/>
      <c r="AXR73"/>
      <c r="AXS73"/>
      <c r="AXT73"/>
      <c r="AXU73"/>
      <c r="AXV73"/>
      <c r="AXW73"/>
      <c r="AXX73"/>
      <c r="AXY73"/>
      <c r="AXZ73"/>
      <c r="AYA73"/>
      <c r="AYB73"/>
      <c r="AYC73"/>
      <c r="AYD73"/>
      <c r="AYE73"/>
      <c r="AYF73"/>
      <c r="AYG73"/>
      <c r="AYH73"/>
      <c r="AYI73"/>
      <c r="AYJ73"/>
      <c r="AYK73"/>
      <c r="AYL73"/>
      <c r="AYM73"/>
      <c r="AYN73"/>
      <c r="AYO73"/>
      <c r="AYP73"/>
      <c r="AYQ73"/>
      <c r="AYR73"/>
      <c r="AYS73"/>
      <c r="AYT73"/>
      <c r="AYU73"/>
      <c r="AYV73"/>
      <c r="AYW73"/>
      <c r="AYX73"/>
      <c r="AYY73"/>
      <c r="AYZ73"/>
      <c r="AZA73"/>
      <c r="AZB73"/>
      <c r="AZC73"/>
      <c r="AZD73"/>
      <c r="AZE73"/>
      <c r="AZF73"/>
      <c r="AZG73"/>
      <c r="AZH73"/>
      <c r="AZI73"/>
      <c r="AZJ73"/>
      <c r="AZK73"/>
      <c r="AZL73"/>
      <c r="AZM73"/>
      <c r="AZN73"/>
      <c r="AZO73"/>
      <c r="AZP73"/>
      <c r="AZQ73"/>
      <c r="AZR73"/>
      <c r="AZS73"/>
      <c r="AZT73"/>
      <c r="AZU73"/>
      <c r="AZV73"/>
      <c r="AZW73"/>
      <c r="AZX73"/>
      <c r="AZY73"/>
      <c r="AZZ73"/>
      <c r="BAA73"/>
      <c r="BAB73"/>
      <c r="BAC73"/>
      <c r="BAD73"/>
      <c r="BAE73"/>
      <c r="BAF73"/>
      <c r="BAG73"/>
      <c r="BAH73"/>
      <c r="BAI73"/>
      <c r="BAJ73"/>
      <c r="BAK73"/>
      <c r="BAL73"/>
      <c r="BAM73"/>
      <c r="BAN73"/>
      <c r="BAO73"/>
      <c r="BAP73"/>
      <c r="BAQ73"/>
      <c r="BAR73"/>
      <c r="BAS73"/>
      <c r="BAT73"/>
      <c r="BAU73"/>
      <c r="BAV73"/>
      <c r="BAW73"/>
      <c r="BAX73"/>
      <c r="BAY73"/>
      <c r="BAZ73"/>
      <c r="BBA73"/>
      <c r="BBB73"/>
      <c r="BBC73"/>
      <c r="BBD73"/>
      <c r="BBE73"/>
      <c r="BBF73"/>
      <c r="BBG73"/>
      <c r="BBH73"/>
      <c r="BBI73"/>
      <c r="BBJ73"/>
      <c r="BBK73"/>
      <c r="BBL73"/>
      <c r="BBM73"/>
      <c r="BBN73"/>
      <c r="BBO73"/>
      <c r="BBP73"/>
      <c r="BBQ73"/>
      <c r="BBR73"/>
      <c r="BBS73"/>
      <c r="BBT73"/>
      <c r="BBU73"/>
      <c r="BBV73"/>
      <c r="BBW73"/>
      <c r="BBX73"/>
      <c r="BBY73"/>
      <c r="BBZ73"/>
      <c r="BCA73"/>
      <c r="BCB73"/>
      <c r="BCC73"/>
      <c r="BCD73"/>
      <c r="BCE73"/>
      <c r="BCF73"/>
      <c r="BCG73"/>
      <c r="BCH73"/>
      <c r="BCI73"/>
      <c r="BCJ73"/>
      <c r="BCK73"/>
      <c r="BCL73"/>
      <c r="BCM73"/>
      <c r="BCN73"/>
      <c r="BCO73"/>
      <c r="BCP73"/>
      <c r="BCQ73"/>
      <c r="BCR73"/>
      <c r="BCS73"/>
      <c r="BCT73"/>
      <c r="BCU73"/>
      <c r="BCV73"/>
      <c r="BCW73"/>
      <c r="BCX73"/>
      <c r="BCY73"/>
      <c r="BCZ73"/>
      <c r="BDA73"/>
      <c r="BDB73"/>
      <c r="BDC73"/>
      <c r="BDD73"/>
      <c r="BDE73"/>
      <c r="BDF73"/>
      <c r="BDG73"/>
      <c r="BDH73"/>
      <c r="BDI73"/>
      <c r="BDJ73"/>
      <c r="BDK73"/>
      <c r="BDL73"/>
      <c r="BDM73"/>
      <c r="BDN73"/>
      <c r="BDO73"/>
      <c r="BDP73"/>
      <c r="BDQ73"/>
      <c r="BDR73"/>
      <c r="BDS73"/>
      <c r="BDT73"/>
      <c r="BDU73"/>
      <c r="BDV73"/>
      <c r="BDW73"/>
      <c r="BDX73"/>
      <c r="BDY73"/>
      <c r="BDZ73"/>
      <c r="BEA73"/>
      <c r="BEB73"/>
      <c r="BEC73"/>
      <c r="BED73"/>
      <c r="BEE73"/>
      <c r="BEF73"/>
      <c r="BEG73"/>
      <c r="BEH73"/>
      <c r="BEI73"/>
      <c r="BEJ73"/>
      <c r="BEK73"/>
      <c r="BEL73"/>
      <c r="BEM73"/>
      <c r="BEN73"/>
      <c r="BEO73"/>
      <c r="BEP73"/>
      <c r="BEQ73"/>
      <c r="BER73"/>
      <c r="BES73"/>
      <c r="BET73"/>
      <c r="BEU73"/>
      <c r="BEV73"/>
      <c r="BEW73"/>
      <c r="BEX73"/>
      <c r="BEY73"/>
      <c r="BEZ73"/>
      <c r="BFA73"/>
      <c r="BFB73"/>
      <c r="BFC73"/>
      <c r="BFD73"/>
      <c r="BFE73"/>
      <c r="BFF73"/>
      <c r="BFG73"/>
      <c r="BFH73"/>
      <c r="BFI73"/>
      <c r="BFJ73"/>
      <c r="BFK73"/>
      <c r="BFL73"/>
      <c r="BFM73"/>
      <c r="BFN73"/>
      <c r="BFO73"/>
      <c r="BFP73"/>
      <c r="BFQ73"/>
      <c r="BFR73"/>
      <c r="BFS73"/>
      <c r="BFT73"/>
      <c r="BFU73"/>
      <c r="BFV73"/>
      <c r="BFW73"/>
      <c r="BFX73"/>
      <c r="BFY73"/>
      <c r="BFZ73"/>
      <c r="BGA73"/>
      <c r="BGB73"/>
      <c r="BGC73"/>
      <c r="BGD73"/>
      <c r="BGE73"/>
      <c r="BGF73"/>
      <c r="BGG73"/>
      <c r="BGH73"/>
      <c r="BGI73"/>
      <c r="BGJ73"/>
      <c r="BGK73"/>
      <c r="BGL73"/>
      <c r="BGM73"/>
      <c r="BGN73"/>
      <c r="BGO73"/>
      <c r="BGP73"/>
      <c r="BGQ73"/>
      <c r="BGR73"/>
      <c r="BGS73"/>
      <c r="BGT73"/>
      <c r="BGU73"/>
      <c r="BGV73"/>
      <c r="BGW73"/>
      <c r="BGX73"/>
      <c r="BGY73"/>
      <c r="BGZ73"/>
      <c r="BHA73"/>
      <c r="BHB73"/>
      <c r="BHC73"/>
      <c r="BHD73"/>
      <c r="BHE73"/>
      <c r="BHF73"/>
      <c r="BHG73"/>
      <c r="BHH73"/>
      <c r="BHI73"/>
      <c r="BHJ73"/>
      <c r="BHK73"/>
      <c r="BHL73"/>
      <c r="BHM73"/>
      <c r="BHN73"/>
      <c r="BHO73"/>
      <c r="BHP73"/>
      <c r="BHQ73"/>
      <c r="BHR73"/>
      <c r="BHS73"/>
      <c r="BHT73"/>
      <c r="BHU73"/>
      <c r="BHV73"/>
      <c r="BHW73"/>
      <c r="BHX73"/>
      <c r="BHY73"/>
      <c r="BHZ73"/>
      <c r="BIA73"/>
      <c r="BIB73"/>
      <c r="BIC73"/>
      <c r="BID73"/>
      <c r="BIE73"/>
      <c r="BIF73"/>
      <c r="BIG73"/>
      <c r="BIH73"/>
      <c r="BII73"/>
      <c r="BIJ73"/>
      <c r="BIK73"/>
      <c r="BIL73"/>
      <c r="BIM73"/>
      <c r="BIN73"/>
      <c r="BIO73"/>
      <c r="BIP73"/>
      <c r="BIQ73"/>
      <c r="BIR73"/>
      <c r="BIS73"/>
      <c r="BIT73"/>
      <c r="BIU73"/>
      <c r="BIV73"/>
      <c r="BIW73"/>
      <c r="BIX73"/>
      <c r="BIY73"/>
      <c r="BIZ73"/>
      <c r="BJA73"/>
      <c r="BJB73"/>
      <c r="BJC73"/>
      <c r="BJD73"/>
      <c r="BJE73"/>
      <c r="BJF73"/>
      <c r="BJG73"/>
      <c r="BJH73"/>
      <c r="BJI73"/>
      <c r="BJJ73"/>
      <c r="BJK73"/>
      <c r="BJL73"/>
      <c r="BJM73"/>
      <c r="BJN73"/>
      <c r="BJO73"/>
      <c r="BJP73"/>
      <c r="BJQ73"/>
      <c r="BJR73"/>
      <c r="BJS73"/>
      <c r="BJT73"/>
      <c r="BJU73"/>
      <c r="BJV73"/>
      <c r="BJW73"/>
      <c r="BJX73"/>
      <c r="BJY73"/>
      <c r="BJZ73"/>
      <c r="BKA73"/>
      <c r="BKB73"/>
      <c r="BKC73"/>
      <c r="BKD73"/>
      <c r="BKE73"/>
      <c r="BKF73"/>
      <c r="BKG73"/>
      <c r="BKH73"/>
      <c r="BKI73"/>
      <c r="BKJ73"/>
      <c r="BKK73"/>
      <c r="BKL73"/>
      <c r="BKM73"/>
      <c r="BKN73"/>
      <c r="BKO73"/>
      <c r="BKP73"/>
      <c r="BKQ73"/>
      <c r="BKR73"/>
      <c r="BKS73"/>
      <c r="BKT73"/>
      <c r="BKU73"/>
      <c r="BKV73"/>
      <c r="BKW73"/>
      <c r="BKX73"/>
      <c r="BKY73"/>
      <c r="BKZ73"/>
      <c r="BLA73"/>
      <c r="BLB73"/>
      <c r="BLC73"/>
      <c r="BLD73"/>
      <c r="BLE73"/>
      <c r="BLF73"/>
      <c r="BLG73"/>
      <c r="BLH73"/>
      <c r="BLI73"/>
      <c r="BLJ73"/>
      <c r="BLK73"/>
      <c r="BLL73"/>
      <c r="BLM73"/>
      <c r="BLN73"/>
      <c r="BLO73"/>
      <c r="BLP73"/>
      <c r="BLQ73"/>
      <c r="BLR73"/>
      <c r="BLS73"/>
      <c r="BLT73"/>
      <c r="BLU73"/>
      <c r="BLV73"/>
      <c r="BLW73"/>
      <c r="BLX73"/>
      <c r="BLY73"/>
      <c r="BLZ73"/>
      <c r="BMA73"/>
      <c r="BMB73"/>
      <c r="BMC73"/>
      <c r="BMD73"/>
      <c r="BME73"/>
      <c r="BMF73"/>
      <c r="BMG73"/>
      <c r="BMH73"/>
      <c r="BMI73"/>
      <c r="BMJ73"/>
      <c r="BMK73"/>
      <c r="BML73"/>
      <c r="BMM73"/>
      <c r="BMN73"/>
      <c r="BMO73"/>
      <c r="BMP73"/>
      <c r="BMQ73"/>
      <c r="BMR73"/>
      <c r="BMS73"/>
      <c r="BMT73"/>
      <c r="BMU73"/>
      <c r="BMV73"/>
      <c r="BMW73"/>
      <c r="BMX73"/>
      <c r="BMY73"/>
      <c r="BMZ73"/>
      <c r="BNA73"/>
      <c r="BNB73"/>
      <c r="BNC73"/>
      <c r="BND73"/>
      <c r="BNE73"/>
      <c r="BNF73"/>
      <c r="BNG73"/>
      <c r="BNH73"/>
      <c r="BNI73"/>
      <c r="BNJ73"/>
      <c r="BNK73"/>
      <c r="BNL73"/>
      <c r="BNM73"/>
      <c r="BNN73"/>
      <c r="BNO73"/>
      <c r="BNP73"/>
      <c r="BNQ73"/>
      <c r="BNR73"/>
      <c r="BNS73"/>
      <c r="BNT73"/>
      <c r="BNU73"/>
      <c r="BNV73"/>
      <c r="BNW73"/>
      <c r="BNX73"/>
      <c r="BNY73"/>
      <c r="BNZ73"/>
      <c r="BOA73"/>
      <c r="BOB73"/>
      <c r="BOC73"/>
      <c r="BOD73"/>
      <c r="BOE73"/>
      <c r="BOF73"/>
      <c r="BOG73"/>
      <c r="BOH73"/>
      <c r="BOI73"/>
      <c r="BOJ73"/>
      <c r="BOK73"/>
      <c r="BOL73"/>
      <c r="BOM73"/>
      <c r="BON73"/>
      <c r="BOO73"/>
      <c r="BOP73"/>
      <c r="BOQ73"/>
      <c r="BOR73"/>
      <c r="BOS73"/>
      <c r="BOT73"/>
      <c r="BOU73"/>
      <c r="BOV73"/>
      <c r="BOW73"/>
      <c r="BOX73"/>
      <c r="BOY73"/>
      <c r="BOZ73"/>
      <c r="BPA73"/>
      <c r="BPB73"/>
      <c r="BPC73"/>
      <c r="BPD73"/>
      <c r="BPE73"/>
      <c r="BPF73"/>
      <c r="BPG73"/>
      <c r="BPH73"/>
      <c r="BPI73"/>
      <c r="BPJ73"/>
      <c r="BPK73"/>
      <c r="BPL73"/>
      <c r="BPM73"/>
      <c r="BPN73"/>
      <c r="BPO73"/>
      <c r="BPP73"/>
      <c r="BPQ73"/>
      <c r="BPR73"/>
      <c r="BPS73"/>
      <c r="BPT73"/>
      <c r="BPU73"/>
      <c r="BPV73"/>
      <c r="BPW73"/>
      <c r="BPX73"/>
      <c r="BPY73"/>
      <c r="BPZ73"/>
      <c r="BQA73"/>
      <c r="BQB73"/>
      <c r="BQC73"/>
      <c r="BQD73"/>
      <c r="BQE73"/>
      <c r="BQF73"/>
      <c r="BQG73"/>
      <c r="BQH73"/>
      <c r="BQI73"/>
      <c r="BQJ73"/>
      <c r="BQK73"/>
      <c r="BQL73"/>
      <c r="BQM73"/>
      <c r="BQN73"/>
      <c r="BQO73"/>
      <c r="BQP73"/>
      <c r="BQQ73"/>
      <c r="BQR73"/>
      <c r="BQS73"/>
      <c r="BQT73"/>
      <c r="BQU73"/>
      <c r="BQV73"/>
      <c r="BQW73"/>
      <c r="BQX73"/>
      <c r="BQY73"/>
      <c r="BQZ73"/>
      <c r="BRA73"/>
      <c r="BRB73"/>
      <c r="BRC73"/>
      <c r="BRD73"/>
      <c r="BRE73"/>
      <c r="BRF73"/>
      <c r="BRG73"/>
      <c r="BRH73"/>
      <c r="BRI73"/>
      <c r="BRJ73"/>
      <c r="BRK73"/>
      <c r="BRL73"/>
      <c r="BRM73"/>
      <c r="BRN73"/>
      <c r="BRO73"/>
      <c r="BRP73"/>
      <c r="BRQ73"/>
      <c r="BRR73"/>
      <c r="BRS73"/>
      <c r="BRT73"/>
      <c r="BRU73"/>
      <c r="BRV73"/>
      <c r="BRW73"/>
      <c r="BRX73"/>
      <c r="BRY73"/>
      <c r="BRZ73"/>
      <c r="BSA73"/>
      <c r="BSB73"/>
      <c r="BSC73"/>
      <c r="BSD73"/>
      <c r="BSE73"/>
      <c r="BSF73"/>
      <c r="BSG73"/>
      <c r="BSH73"/>
      <c r="BSI73"/>
      <c r="BSJ73"/>
      <c r="BSK73"/>
      <c r="BSL73"/>
      <c r="BSM73"/>
      <c r="BSN73"/>
      <c r="BSO73"/>
      <c r="BSP73"/>
      <c r="BSQ73"/>
      <c r="BSR73"/>
      <c r="BSS73"/>
      <c r="BST73"/>
      <c r="BSU73"/>
      <c r="BSV73"/>
      <c r="BSW73"/>
      <c r="BSX73"/>
      <c r="BSY73"/>
      <c r="BSZ73"/>
      <c r="BTA73"/>
      <c r="BTB73"/>
      <c r="BTC73"/>
      <c r="BTD73"/>
      <c r="BTE73"/>
      <c r="BTF73"/>
      <c r="BTG73"/>
      <c r="BTH73"/>
      <c r="BTI73"/>
      <c r="BTJ73"/>
      <c r="BTK73"/>
      <c r="BTL73"/>
      <c r="BTM73"/>
      <c r="BTN73"/>
      <c r="BTO73"/>
      <c r="BTP73"/>
      <c r="BTQ73"/>
      <c r="BTR73"/>
      <c r="BTS73"/>
      <c r="BTT73"/>
      <c r="BTU73"/>
      <c r="BTV73"/>
      <c r="BTW73"/>
      <c r="BTX73"/>
      <c r="BTY73"/>
      <c r="BTZ73"/>
      <c r="BUA73"/>
      <c r="BUB73"/>
      <c r="BUC73"/>
      <c r="BUD73"/>
      <c r="BUE73"/>
      <c r="BUF73"/>
      <c r="BUG73"/>
      <c r="BUH73"/>
      <c r="BUI73"/>
      <c r="BUJ73"/>
      <c r="BUK73"/>
      <c r="BUL73"/>
      <c r="BUM73"/>
      <c r="BUN73"/>
      <c r="BUO73"/>
      <c r="BUP73"/>
      <c r="BUQ73"/>
      <c r="BUR73"/>
      <c r="BUS73"/>
      <c r="BUT73"/>
      <c r="BUU73"/>
      <c r="BUV73"/>
      <c r="BUW73"/>
      <c r="BUX73"/>
      <c r="BUY73"/>
      <c r="BUZ73"/>
      <c r="BVA73"/>
      <c r="BVB73"/>
      <c r="BVC73"/>
      <c r="BVD73"/>
      <c r="BVE73"/>
      <c r="BVF73"/>
      <c r="BVG73"/>
      <c r="BVH73"/>
      <c r="BVI73"/>
      <c r="BVJ73"/>
      <c r="BVK73"/>
      <c r="BVL73"/>
      <c r="BVM73"/>
      <c r="BVN73"/>
      <c r="BVO73"/>
      <c r="BVP73"/>
      <c r="BVQ73"/>
      <c r="BVR73"/>
      <c r="BVS73"/>
      <c r="BVT73"/>
      <c r="BVU73"/>
      <c r="BVV73"/>
      <c r="BVW73"/>
      <c r="BVX73"/>
      <c r="BVY73"/>
      <c r="BVZ73"/>
      <c r="BWA73"/>
      <c r="BWB73"/>
      <c r="BWC73"/>
      <c r="BWD73"/>
      <c r="BWE73"/>
      <c r="BWF73"/>
      <c r="BWG73"/>
      <c r="BWH73"/>
      <c r="BWI73"/>
      <c r="BWJ73"/>
      <c r="BWK73"/>
      <c r="BWL73"/>
      <c r="BWM73"/>
      <c r="BWN73"/>
      <c r="BWO73"/>
      <c r="BWP73"/>
      <c r="BWQ73"/>
      <c r="BWR73"/>
      <c r="BWS73"/>
      <c r="BWT73"/>
      <c r="BWU73"/>
      <c r="BWV73"/>
      <c r="BWW73"/>
      <c r="BWX73"/>
      <c r="BWY73"/>
      <c r="BWZ73"/>
      <c r="BXA73"/>
      <c r="BXB73"/>
      <c r="BXC73"/>
      <c r="BXD73"/>
      <c r="BXE73"/>
      <c r="BXF73"/>
      <c r="BXG73"/>
      <c r="BXH73"/>
      <c r="BXI73"/>
      <c r="BXJ73"/>
      <c r="BXK73"/>
      <c r="BXL73"/>
      <c r="BXM73"/>
      <c r="BXN73"/>
      <c r="BXO73"/>
      <c r="BXP73"/>
      <c r="BXQ73"/>
      <c r="BXR73"/>
      <c r="BXS73"/>
      <c r="BXT73"/>
      <c r="BXU73"/>
      <c r="BXV73"/>
      <c r="BXW73"/>
      <c r="BXX73"/>
      <c r="BXY73"/>
      <c r="BXZ73"/>
      <c r="BYA73"/>
      <c r="BYB73"/>
      <c r="BYC73"/>
      <c r="BYD73"/>
      <c r="BYE73"/>
      <c r="BYF73"/>
      <c r="BYG73"/>
      <c r="BYH73"/>
      <c r="BYI73"/>
      <c r="BYJ73"/>
      <c r="BYK73"/>
      <c r="BYL73"/>
      <c r="BYM73"/>
      <c r="BYN73"/>
      <c r="BYO73"/>
      <c r="BYP73"/>
      <c r="BYQ73"/>
      <c r="BYR73"/>
      <c r="BYS73"/>
      <c r="BYT73"/>
      <c r="BYU73"/>
      <c r="BYV73"/>
      <c r="BYW73"/>
      <c r="BYX73"/>
      <c r="BYY73"/>
      <c r="BYZ73"/>
      <c r="BZA73"/>
      <c r="BZB73"/>
      <c r="BZC73"/>
      <c r="BZD73"/>
      <c r="BZE73"/>
      <c r="BZF73"/>
      <c r="BZG73"/>
      <c r="BZH73"/>
      <c r="BZI73"/>
      <c r="BZJ73"/>
      <c r="BZK73"/>
      <c r="BZL73"/>
      <c r="BZM73"/>
      <c r="BZN73"/>
      <c r="BZO73"/>
      <c r="BZP73"/>
      <c r="BZQ73"/>
      <c r="BZR73"/>
      <c r="BZS73"/>
      <c r="BZT73"/>
      <c r="BZU73"/>
      <c r="BZV73"/>
      <c r="BZW73"/>
      <c r="BZX73"/>
      <c r="BZY73"/>
      <c r="BZZ73"/>
      <c r="CAA73"/>
      <c r="CAB73"/>
      <c r="CAC73"/>
      <c r="CAD73"/>
      <c r="CAE73"/>
      <c r="CAF73"/>
      <c r="CAG73"/>
      <c r="CAH73"/>
      <c r="CAI73"/>
      <c r="CAJ73"/>
      <c r="CAK73"/>
      <c r="CAL73"/>
      <c r="CAM73"/>
      <c r="CAN73"/>
      <c r="CAO73"/>
      <c r="CAP73"/>
      <c r="CAQ73"/>
      <c r="CAR73"/>
      <c r="CAS73"/>
      <c r="CAT73"/>
      <c r="CAU73"/>
      <c r="CAV73"/>
      <c r="CAW73"/>
      <c r="CAX73"/>
      <c r="CAY73"/>
      <c r="CAZ73"/>
      <c r="CBA73"/>
      <c r="CBB73"/>
      <c r="CBC73"/>
      <c r="CBD73"/>
      <c r="CBE73"/>
      <c r="CBF73"/>
      <c r="CBG73"/>
      <c r="CBH73"/>
      <c r="CBI73"/>
      <c r="CBJ73"/>
      <c r="CBK73"/>
      <c r="CBL73"/>
      <c r="CBM73"/>
      <c r="CBN73"/>
      <c r="CBO73"/>
      <c r="CBP73"/>
      <c r="CBQ73"/>
      <c r="CBR73"/>
      <c r="CBS73"/>
      <c r="CBT73"/>
      <c r="CBU73"/>
      <c r="CBV73"/>
      <c r="CBW73"/>
      <c r="CBX73"/>
      <c r="CBY73"/>
      <c r="CBZ73"/>
      <c r="CCA73"/>
      <c r="CCB73"/>
      <c r="CCC73"/>
      <c r="CCD73"/>
      <c r="CCE73"/>
      <c r="CCF73"/>
      <c r="CCG73"/>
      <c r="CCH73"/>
      <c r="CCI73"/>
      <c r="CCJ73"/>
      <c r="CCK73"/>
      <c r="CCL73"/>
      <c r="CCM73"/>
      <c r="CCN73"/>
      <c r="CCO73"/>
      <c r="CCP73"/>
      <c r="CCQ73"/>
      <c r="CCR73"/>
      <c r="CCS73"/>
      <c r="CCT73"/>
      <c r="CCU73"/>
      <c r="CCV73"/>
      <c r="CCW73"/>
      <c r="CCX73"/>
      <c r="CCY73"/>
      <c r="CCZ73"/>
      <c r="CDA73"/>
      <c r="CDB73"/>
      <c r="CDC73"/>
      <c r="CDD73"/>
      <c r="CDE73"/>
      <c r="CDF73"/>
      <c r="CDG73"/>
      <c r="CDH73"/>
      <c r="CDI73"/>
      <c r="CDJ73"/>
      <c r="CDK73"/>
      <c r="CDL73"/>
      <c r="CDM73"/>
      <c r="CDN73"/>
      <c r="CDO73"/>
      <c r="CDP73"/>
      <c r="CDQ73"/>
      <c r="CDR73"/>
      <c r="CDS73"/>
      <c r="CDT73"/>
      <c r="CDU73"/>
      <c r="CDV73"/>
      <c r="CDW73"/>
      <c r="CDX73"/>
      <c r="CDY73"/>
      <c r="CDZ73"/>
      <c r="CEA73"/>
      <c r="CEB73"/>
      <c r="CEC73"/>
      <c r="CED73"/>
      <c r="CEE73"/>
      <c r="CEF73"/>
      <c r="CEG73"/>
      <c r="CEH73"/>
      <c r="CEI73"/>
      <c r="CEJ73"/>
      <c r="CEK73"/>
      <c r="CEL73"/>
      <c r="CEM73"/>
      <c r="CEN73"/>
      <c r="CEO73"/>
      <c r="CEP73"/>
      <c r="CEQ73"/>
      <c r="CER73"/>
      <c r="CES73"/>
      <c r="CET73"/>
      <c r="CEU73"/>
      <c r="CEV73"/>
      <c r="CEW73"/>
      <c r="CEX73"/>
      <c r="CEY73"/>
      <c r="CEZ73"/>
      <c r="CFA73"/>
      <c r="CFB73"/>
      <c r="CFC73"/>
      <c r="CFD73"/>
      <c r="CFE73"/>
      <c r="CFF73"/>
      <c r="CFG73"/>
      <c r="CFH73"/>
      <c r="CFI73"/>
      <c r="CFJ73"/>
      <c r="CFK73"/>
      <c r="CFL73"/>
      <c r="CFM73"/>
      <c r="CFN73"/>
      <c r="CFO73"/>
      <c r="CFP73"/>
      <c r="CFQ73"/>
      <c r="CFR73"/>
      <c r="CFS73"/>
      <c r="CFT73"/>
      <c r="CFU73"/>
      <c r="CFV73"/>
      <c r="CFW73"/>
      <c r="CFX73"/>
      <c r="CFY73"/>
      <c r="CFZ73"/>
      <c r="CGA73"/>
      <c r="CGB73"/>
      <c r="CGC73"/>
      <c r="CGD73"/>
      <c r="CGE73"/>
      <c r="CGF73"/>
      <c r="CGG73"/>
      <c r="CGH73"/>
      <c r="CGI73"/>
      <c r="CGJ73"/>
      <c r="CGK73"/>
      <c r="CGL73"/>
      <c r="CGM73"/>
      <c r="CGN73"/>
      <c r="CGO73"/>
      <c r="CGP73"/>
      <c r="CGQ73"/>
      <c r="CGR73"/>
      <c r="CGS73"/>
      <c r="CGT73"/>
      <c r="CGU73"/>
      <c r="CGV73"/>
      <c r="CGW73"/>
      <c r="CGX73"/>
      <c r="CGY73"/>
      <c r="CGZ73"/>
      <c r="CHA73"/>
      <c r="CHB73"/>
      <c r="CHC73"/>
      <c r="CHD73"/>
      <c r="CHE73"/>
      <c r="CHF73"/>
      <c r="CHG73"/>
      <c r="CHH73"/>
      <c r="CHI73"/>
      <c r="CHJ73"/>
      <c r="CHK73"/>
      <c r="CHL73"/>
      <c r="CHM73"/>
      <c r="CHN73"/>
      <c r="CHO73"/>
      <c r="CHP73"/>
      <c r="CHQ73"/>
      <c r="CHR73"/>
      <c r="CHS73"/>
      <c r="CHT73"/>
      <c r="CHU73"/>
      <c r="CHV73"/>
      <c r="CHW73"/>
      <c r="CHX73"/>
      <c r="CHY73"/>
      <c r="CHZ73"/>
      <c r="CIA73"/>
      <c r="CIB73"/>
      <c r="CIC73"/>
      <c r="CID73"/>
      <c r="CIE73"/>
      <c r="CIF73"/>
      <c r="CIG73"/>
      <c r="CIH73"/>
      <c r="CII73"/>
      <c r="CIJ73"/>
      <c r="CIK73"/>
      <c r="CIL73"/>
      <c r="CIM73"/>
      <c r="CIN73"/>
      <c r="CIO73"/>
      <c r="CIP73"/>
      <c r="CIQ73"/>
      <c r="CIR73"/>
      <c r="CIS73"/>
      <c r="CIT73"/>
      <c r="CIU73"/>
      <c r="CIV73"/>
      <c r="CIW73"/>
      <c r="CIX73"/>
      <c r="CIY73"/>
      <c r="CIZ73"/>
      <c r="CJA73"/>
      <c r="CJB73"/>
      <c r="CJC73"/>
      <c r="CJD73"/>
      <c r="CJE73"/>
      <c r="CJF73"/>
      <c r="CJG73"/>
      <c r="CJH73"/>
      <c r="CJI73"/>
      <c r="CJJ73"/>
      <c r="CJK73"/>
      <c r="CJL73"/>
      <c r="CJM73"/>
      <c r="CJN73"/>
      <c r="CJO73"/>
      <c r="CJP73"/>
      <c r="CJQ73"/>
      <c r="CJR73"/>
      <c r="CJS73"/>
      <c r="CJT73"/>
      <c r="CJU73"/>
      <c r="CJV73"/>
      <c r="CJW73"/>
      <c r="CJX73"/>
      <c r="CJY73"/>
      <c r="CJZ73"/>
      <c r="CKA73"/>
      <c r="CKB73"/>
      <c r="CKC73"/>
      <c r="CKD73"/>
      <c r="CKE73"/>
      <c r="CKF73"/>
      <c r="CKG73"/>
      <c r="CKH73"/>
      <c r="CKI73"/>
      <c r="CKJ73"/>
      <c r="CKK73"/>
      <c r="CKL73"/>
      <c r="CKM73"/>
      <c r="CKN73"/>
      <c r="CKO73"/>
      <c r="CKP73"/>
      <c r="CKQ73"/>
      <c r="CKR73"/>
      <c r="CKS73"/>
      <c r="CKT73"/>
      <c r="CKU73"/>
      <c r="CKV73"/>
      <c r="CKW73"/>
      <c r="CKX73"/>
      <c r="CKY73"/>
      <c r="CKZ73"/>
      <c r="CLA73"/>
      <c r="CLB73"/>
      <c r="CLC73"/>
      <c r="CLD73"/>
      <c r="CLE73"/>
      <c r="CLF73"/>
      <c r="CLG73"/>
      <c r="CLH73"/>
      <c r="CLI73"/>
      <c r="CLJ73"/>
      <c r="CLK73"/>
      <c r="CLL73"/>
      <c r="CLM73"/>
      <c r="CLN73"/>
      <c r="CLO73"/>
      <c r="CLP73"/>
      <c r="CLQ73"/>
      <c r="CLR73"/>
      <c r="CLS73"/>
      <c r="CLT73"/>
      <c r="CLU73"/>
      <c r="CLV73"/>
      <c r="CLW73"/>
      <c r="CLX73"/>
      <c r="CLY73"/>
      <c r="CLZ73"/>
      <c r="CMA73"/>
      <c r="CMB73"/>
      <c r="CMC73"/>
      <c r="CMD73"/>
      <c r="CME73"/>
      <c r="CMF73"/>
      <c r="CMG73"/>
      <c r="CMH73"/>
      <c r="CMI73"/>
      <c r="CMJ73"/>
      <c r="CMK73"/>
      <c r="CML73"/>
      <c r="CMM73"/>
      <c r="CMN73"/>
      <c r="CMO73"/>
      <c r="CMP73"/>
      <c r="CMQ73"/>
      <c r="CMR73"/>
      <c r="CMS73"/>
      <c r="CMT73"/>
      <c r="CMU73"/>
      <c r="CMV73"/>
      <c r="CMW73"/>
      <c r="CMX73"/>
      <c r="CMY73"/>
      <c r="CMZ73"/>
      <c r="CNA73"/>
      <c r="CNB73"/>
      <c r="CNC73"/>
      <c r="CND73"/>
      <c r="CNE73"/>
      <c r="CNF73"/>
      <c r="CNG73"/>
      <c r="CNH73"/>
      <c r="CNI73"/>
      <c r="CNJ73"/>
      <c r="CNK73"/>
      <c r="CNL73"/>
      <c r="CNM73"/>
      <c r="CNN73"/>
      <c r="CNO73"/>
      <c r="CNP73"/>
      <c r="CNQ73"/>
      <c r="CNR73"/>
      <c r="CNS73"/>
      <c r="CNT73"/>
      <c r="CNU73"/>
      <c r="CNV73"/>
      <c r="CNW73"/>
      <c r="CNX73"/>
      <c r="CNY73"/>
      <c r="CNZ73"/>
      <c r="COA73"/>
      <c r="COB73"/>
      <c r="COC73"/>
      <c r="COD73"/>
      <c r="COE73"/>
      <c r="COF73"/>
      <c r="COG73"/>
      <c r="COH73"/>
      <c r="COI73"/>
      <c r="COJ73"/>
      <c r="COK73"/>
      <c r="COL73"/>
      <c r="COM73"/>
      <c r="CON73"/>
      <c r="COO73"/>
      <c r="COP73"/>
      <c r="COQ73"/>
      <c r="COR73"/>
      <c r="COS73"/>
      <c r="COT73"/>
      <c r="COU73"/>
      <c r="COV73"/>
      <c r="COW73"/>
      <c r="COX73"/>
      <c r="COY73"/>
      <c r="COZ73"/>
      <c r="CPA73"/>
      <c r="CPB73"/>
      <c r="CPC73"/>
      <c r="CPD73"/>
      <c r="CPE73"/>
      <c r="CPF73"/>
      <c r="CPG73"/>
      <c r="CPH73"/>
      <c r="CPI73"/>
      <c r="CPJ73"/>
      <c r="CPK73"/>
      <c r="CPL73"/>
      <c r="CPM73"/>
      <c r="CPN73"/>
      <c r="CPO73"/>
      <c r="CPP73"/>
      <c r="CPQ73"/>
      <c r="CPR73"/>
      <c r="CPS73"/>
      <c r="CPT73"/>
      <c r="CPU73"/>
      <c r="CPV73"/>
      <c r="CPW73"/>
      <c r="CPX73"/>
      <c r="CPY73"/>
      <c r="CPZ73"/>
      <c r="CQA73"/>
      <c r="CQB73"/>
      <c r="CQC73"/>
      <c r="CQD73"/>
      <c r="CQE73"/>
      <c r="CQF73"/>
      <c r="CQG73"/>
      <c r="CQH73"/>
      <c r="CQI73"/>
      <c r="CQJ73"/>
      <c r="CQK73"/>
      <c r="CQL73"/>
      <c r="CQM73"/>
      <c r="CQN73"/>
      <c r="CQO73"/>
      <c r="CQP73"/>
      <c r="CQQ73"/>
      <c r="CQR73"/>
      <c r="CQS73"/>
      <c r="CQT73"/>
      <c r="CQU73"/>
      <c r="CQV73"/>
      <c r="CQW73"/>
      <c r="CQX73"/>
      <c r="CQY73"/>
      <c r="CQZ73"/>
      <c r="CRA73"/>
      <c r="CRB73"/>
      <c r="CRC73"/>
      <c r="CRD73"/>
      <c r="CRE73"/>
      <c r="CRF73"/>
      <c r="CRG73"/>
      <c r="CRH73"/>
      <c r="CRI73"/>
      <c r="CRJ73"/>
      <c r="CRK73"/>
      <c r="CRL73"/>
      <c r="CRM73"/>
      <c r="CRN73"/>
      <c r="CRO73"/>
      <c r="CRP73"/>
      <c r="CRQ73"/>
      <c r="CRR73"/>
      <c r="CRS73"/>
      <c r="CRT73"/>
      <c r="CRU73"/>
      <c r="CRV73"/>
      <c r="CRW73"/>
      <c r="CRX73"/>
      <c r="CRY73"/>
      <c r="CRZ73"/>
      <c r="CSA73"/>
      <c r="CSB73"/>
      <c r="CSC73"/>
      <c r="CSD73"/>
      <c r="CSE73"/>
      <c r="CSF73"/>
      <c r="CSG73"/>
      <c r="CSH73"/>
      <c r="CSI73"/>
      <c r="CSJ73"/>
      <c r="CSK73"/>
      <c r="CSL73"/>
      <c r="CSM73"/>
      <c r="CSN73"/>
      <c r="CSO73"/>
      <c r="CSP73"/>
      <c r="CSQ73"/>
      <c r="CSR73"/>
      <c r="CSS73"/>
      <c r="CST73"/>
      <c r="CSU73"/>
      <c r="CSV73"/>
      <c r="CSW73"/>
      <c r="CSX73"/>
      <c r="CSY73"/>
      <c r="CSZ73"/>
      <c r="CTA73"/>
      <c r="CTB73"/>
      <c r="CTC73"/>
      <c r="CTD73"/>
      <c r="CTE73"/>
      <c r="CTF73"/>
      <c r="CTG73"/>
      <c r="CTH73"/>
      <c r="CTI73"/>
      <c r="CTJ73"/>
      <c r="CTK73"/>
      <c r="CTL73"/>
      <c r="CTM73"/>
      <c r="CTN73"/>
      <c r="CTO73"/>
      <c r="CTP73"/>
      <c r="CTQ73"/>
      <c r="CTR73"/>
      <c r="CTS73"/>
      <c r="CTT73"/>
      <c r="CTU73"/>
      <c r="CTV73"/>
      <c r="CTW73"/>
      <c r="CTX73"/>
      <c r="CTY73"/>
      <c r="CTZ73"/>
      <c r="CUA73"/>
      <c r="CUB73"/>
      <c r="CUC73"/>
      <c r="CUD73"/>
      <c r="CUE73"/>
      <c r="CUF73"/>
      <c r="CUG73"/>
      <c r="CUH73"/>
      <c r="CUI73"/>
      <c r="CUJ73"/>
      <c r="CUK73"/>
      <c r="CUL73"/>
      <c r="CUM73"/>
      <c r="CUN73"/>
      <c r="CUO73"/>
      <c r="CUP73"/>
      <c r="CUQ73"/>
      <c r="CUR73"/>
      <c r="CUS73"/>
      <c r="CUT73"/>
      <c r="CUU73"/>
      <c r="CUV73"/>
      <c r="CUW73"/>
      <c r="CUX73"/>
      <c r="CUY73"/>
      <c r="CUZ73"/>
      <c r="CVA73"/>
      <c r="CVB73"/>
      <c r="CVC73"/>
      <c r="CVD73"/>
      <c r="CVE73"/>
      <c r="CVF73"/>
      <c r="CVG73"/>
      <c r="CVH73"/>
      <c r="CVI73"/>
      <c r="CVJ73"/>
      <c r="CVK73"/>
      <c r="CVL73"/>
      <c r="CVM73"/>
      <c r="CVN73"/>
      <c r="CVO73"/>
      <c r="CVP73"/>
      <c r="CVQ73"/>
      <c r="CVR73"/>
      <c r="CVS73"/>
      <c r="CVT73"/>
      <c r="CVU73"/>
      <c r="CVV73"/>
      <c r="CVW73"/>
      <c r="CVX73"/>
      <c r="CVY73"/>
      <c r="CVZ73"/>
      <c r="CWA73"/>
      <c r="CWB73"/>
      <c r="CWC73"/>
      <c r="CWD73"/>
      <c r="CWE73"/>
      <c r="CWF73"/>
      <c r="CWG73"/>
      <c r="CWH73"/>
      <c r="CWI73"/>
      <c r="CWJ73"/>
      <c r="CWK73"/>
      <c r="CWL73"/>
      <c r="CWM73"/>
      <c r="CWN73"/>
      <c r="CWO73"/>
      <c r="CWP73"/>
      <c r="CWQ73"/>
      <c r="CWR73"/>
      <c r="CWS73"/>
      <c r="CWT73"/>
      <c r="CWU73"/>
      <c r="CWV73"/>
      <c r="CWW73"/>
      <c r="CWX73"/>
      <c r="CWY73"/>
      <c r="CWZ73"/>
      <c r="CXA73"/>
      <c r="CXB73"/>
      <c r="CXC73"/>
      <c r="CXD73"/>
      <c r="CXE73"/>
      <c r="CXF73"/>
      <c r="CXG73"/>
      <c r="CXH73"/>
      <c r="CXI73"/>
      <c r="CXJ73"/>
      <c r="CXK73"/>
      <c r="CXL73"/>
      <c r="CXM73"/>
      <c r="CXN73"/>
      <c r="CXO73"/>
      <c r="CXP73"/>
      <c r="CXQ73"/>
      <c r="CXR73"/>
      <c r="CXS73"/>
      <c r="CXT73"/>
      <c r="CXU73"/>
      <c r="CXV73"/>
      <c r="CXW73"/>
      <c r="CXX73"/>
      <c r="CXY73"/>
      <c r="CXZ73"/>
      <c r="CYA73"/>
      <c r="CYB73"/>
      <c r="CYC73"/>
      <c r="CYD73"/>
      <c r="CYE73"/>
      <c r="CYF73"/>
      <c r="CYG73"/>
      <c r="CYH73"/>
      <c r="CYI73"/>
      <c r="CYJ73"/>
      <c r="CYK73"/>
      <c r="CYL73"/>
      <c r="CYM73"/>
      <c r="CYN73"/>
      <c r="CYO73"/>
      <c r="CYP73"/>
      <c r="CYQ73"/>
      <c r="CYR73"/>
      <c r="CYS73"/>
      <c r="CYT73"/>
      <c r="CYU73"/>
      <c r="CYV73"/>
      <c r="CYW73"/>
      <c r="CYX73"/>
      <c r="CYY73"/>
      <c r="CYZ73"/>
      <c r="CZA73"/>
      <c r="CZB73"/>
      <c r="CZC73"/>
      <c r="CZD73"/>
      <c r="CZE73"/>
      <c r="CZF73"/>
      <c r="CZG73"/>
      <c r="CZH73"/>
      <c r="CZI73"/>
      <c r="CZJ73"/>
      <c r="CZK73"/>
      <c r="CZL73"/>
      <c r="CZM73"/>
      <c r="CZN73"/>
      <c r="CZO73"/>
      <c r="CZP73"/>
      <c r="CZQ73"/>
      <c r="CZR73"/>
      <c r="CZS73"/>
      <c r="CZT73"/>
      <c r="CZU73"/>
      <c r="CZV73"/>
      <c r="CZW73"/>
      <c r="CZX73"/>
      <c r="CZY73"/>
      <c r="CZZ73"/>
      <c r="DAA73"/>
      <c r="DAB73"/>
      <c r="DAC73"/>
      <c r="DAD73"/>
      <c r="DAE73"/>
      <c r="DAF73"/>
      <c r="DAG73"/>
      <c r="DAH73"/>
      <c r="DAI73"/>
      <c r="DAJ73"/>
      <c r="DAK73"/>
      <c r="DAL73"/>
      <c r="DAM73"/>
      <c r="DAN73"/>
      <c r="DAO73"/>
      <c r="DAP73"/>
      <c r="DAQ73"/>
      <c r="DAR73"/>
      <c r="DAS73"/>
      <c r="DAT73"/>
      <c r="DAU73"/>
      <c r="DAV73"/>
      <c r="DAW73"/>
      <c r="DAX73"/>
      <c r="DAY73"/>
      <c r="DAZ73"/>
      <c r="DBA73"/>
      <c r="DBB73"/>
      <c r="DBC73"/>
      <c r="DBD73"/>
      <c r="DBE73"/>
      <c r="DBF73"/>
      <c r="DBG73"/>
      <c r="DBH73"/>
      <c r="DBI73"/>
      <c r="DBJ73"/>
      <c r="DBK73"/>
      <c r="DBL73"/>
      <c r="DBM73"/>
      <c r="DBN73"/>
      <c r="DBO73"/>
      <c r="DBP73"/>
      <c r="DBQ73"/>
      <c r="DBR73"/>
      <c r="DBS73"/>
      <c r="DBT73"/>
      <c r="DBU73"/>
      <c r="DBV73"/>
      <c r="DBW73"/>
      <c r="DBX73"/>
      <c r="DBY73"/>
      <c r="DBZ73"/>
      <c r="DCA73"/>
      <c r="DCB73"/>
      <c r="DCC73"/>
      <c r="DCD73"/>
      <c r="DCE73"/>
      <c r="DCF73"/>
      <c r="DCG73"/>
      <c r="DCH73"/>
      <c r="DCI73"/>
      <c r="DCJ73"/>
      <c r="DCK73"/>
      <c r="DCL73"/>
      <c r="DCM73"/>
      <c r="DCN73"/>
      <c r="DCO73"/>
      <c r="DCP73"/>
      <c r="DCQ73"/>
      <c r="DCR73"/>
      <c r="DCS73"/>
      <c r="DCT73"/>
      <c r="DCU73"/>
      <c r="DCV73"/>
      <c r="DCW73"/>
      <c r="DCX73"/>
      <c r="DCY73"/>
      <c r="DCZ73"/>
      <c r="DDA73"/>
      <c r="DDB73"/>
      <c r="DDC73"/>
      <c r="DDD73"/>
      <c r="DDE73"/>
      <c r="DDF73"/>
      <c r="DDG73"/>
      <c r="DDH73"/>
      <c r="DDI73"/>
      <c r="DDJ73"/>
      <c r="DDK73"/>
      <c r="DDL73"/>
      <c r="DDM73"/>
      <c r="DDN73"/>
      <c r="DDO73"/>
      <c r="DDP73"/>
      <c r="DDQ73"/>
      <c r="DDR73"/>
      <c r="DDS73"/>
      <c r="DDT73"/>
      <c r="DDU73"/>
      <c r="DDV73"/>
      <c r="DDW73"/>
      <c r="DDX73"/>
      <c r="DDY73"/>
      <c r="DDZ73"/>
      <c r="DEA73"/>
      <c r="DEB73"/>
      <c r="DEC73"/>
      <c r="DED73"/>
      <c r="DEE73"/>
      <c r="DEF73"/>
      <c r="DEG73"/>
      <c r="DEH73"/>
      <c r="DEI73"/>
      <c r="DEJ73"/>
      <c r="DEK73"/>
      <c r="DEL73"/>
      <c r="DEM73"/>
      <c r="DEN73"/>
      <c r="DEO73"/>
      <c r="DEP73"/>
      <c r="DEQ73"/>
      <c r="DER73"/>
      <c r="DES73"/>
      <c r="DET73"/>
      <c r="DEU73"/>
      <c r="DEV73"/>
      <c r="DEW73"/>
      <c r="DEX73"/>
      <c r="DEY73"/>
      <c r="DEZ73"/>
      <c r="DFA73"/>
      <c r="DFB73"/>
      <c r="DFC73"/>
      <c r="DFD73"/>
      <c r="DFE73"/>
      <c r="DFF73"/>
      <c r="DFG73"/>
      <c r="DFH73"/>
      <c r="DFI73"/>
      <c r="DFJ73"/>
      <c r="DFK73"/>
      <c r="DFL73"/>
      <c r="DFM73"/>
      <c r="DFN73"/>
      <c r="DFO73"/>
      <c r="DFP73"/>
      <c r="DFQ73"/>
      <c r="DFR73"/>
      <c r="DFS73"/>
      <c r="DFT73"/>
      <c r="DFU73"/>
      <c r="DFV73"/>
      <c r="DFW73"/>
      <c r="DFX73"/>
      <c r="DFY73"/>
      <c r="DFZ73"/>
      <c r="DGA73"/>
      <c r="DGB73"/>
      <c r="DGC73"/>
      <c r="DGD73"/>
      <c r="DGE73"/>
      <c r="DGF73"/>
      <c r="DGG73"/>
      <c r="DGH73"/>
      <c r="DGI73"/>
      <c r="DGJ73"/>
      <c r="DGK73"/>
      <c r="DGL73"/>
      <c r="DGM73"/>
      <c r="DGN73"/>
      <c r="DGO73"/>
      <c r="DGP73"/>
      <c r="DGQ73"/>
      <c r="DGR73"/>
      <c r="DGS73"/>
      <c r="DGT73"/>
      <c r="DGU73"/>
      <c r="DGV73"/>
      <c r="DGW73"/>
      <c r="DGX73"/>
      <c r="DGY73"/>
      <c r="DGZ73"/>
      <c r="DHA73"/>
      <c r="DHB73"/>
      <c r="DHC73"/>
      <c r="DHD73"/>
      <c r="DHE73"/>
      <c r="DHF73"/>
      <c r="DHG73"/>
      <c r="DHH73"/>
      <c r="DHI73"/>
      <c r="DHJ73"/>
      <c r="DHK73"/>
      <c r="DHL73"/>
      <c r="DHM73"/>
      <c r="DHN73"/>
      <c r="DHO73"/>
      <c r="DHP73"/>
      <c r="DHQ73"/>
      <c r="DHR73"/>
      <c r="DHS73"/>
      <c r="DHT73"/>
      <c r="DHU73"/>
      <c r="DHV73"/>
      <c r="DHW73"/>
      <c r="DHX73"/>
      <c r="DHY73"/>
      <c r="DHZ73"/>
      <c r="DIA73"/>
      <c r="DIB73"/>
      <c r="DIC73"/>
      <c r="DID73"/>
      <c r="DIE73"/>
      <c r="DIF73"/>
      <c r="DIG73"/>
      <c r="DIH73"/>
      <c r="DII73"/>
      <c r="DIJ73"/>
      <c r="DIK73"/>
      <c r="DIL73"/>
      <c r="DIM73"/>
      <c r="DIN73"/>
      <c r="DIO73"/>
      <c r="DIP73"/>
      <c r="DIQ73"/>
      <c r="DIR73"/>
      <c r="DIS73"/>
      <c r="DIT73"/>
      <c r="DIU73"/>
      <c r="DIV73"/>
      <c r="DIW73"/>
      <c r="DIX73"/>
      <c r="DIY73"/>
      <c r="DIZ73"/>
      <c r="DJA73"/>
      <c r="DJB73"/>
      <c r="DJC73"/>
      <c r="DJD73"/>
      <c r="DJE73"/>
      <c r="DJF73"/>
      <c r="DJG73"/>
      <c r="DJH73"/>
      <c r="DJI73"/>
      <c r="DJJ73"/>
      <c r="DJK73"/>
      <c r="DJL73"/>
      <c r="DJM73"/>
      <c r="DJN73"/>
      <c r="DJO73"/>
      <c r="DJP73"/>
      <c r="DJQ73"/>
      <c r="DJR73"/>
      <c r="DJS73"/>
      <c r="DJT73"/>
      <c r="DJU73"/>
      <c r="DJV73"/>
      <c r="DJW73"/>
      <c r="DJX73"/>
      <c r="DJY73"/>
      <c r="DJZ73"/>
      <c r="DKA73"/>
      <c r="DKB73"/>
      <c r="DKC73"/>
      <c r="DKD73"/>
      <c r="DKE73"/>
      <c r="DKF73"/>
      <c r="DKG73"/>
      <c r="DKH73"/>
      <c r="DKI73"/>
      <c r="DKJ73"/>
      <c r="DKK73"/>
      <c r="DKL73"/>
      <c r="DKM73"/>
      <c r="DKN73"/>
      <c r="DKO73"/>
      <c r="DKP73"/>
      <c r="DKQ73"/>
      <c r="DKR73"/>
      <c r="DKS73"/>
      <c r="DKT73"/>
      <c r="DKU73"/>
      <c r="DKV73"/>
      <c r="DKW73"/>
      <c r="DKX73"/>
      <c r="DKY73"/>
      <c r="DKZ73"/>
      <c r="DLA73"/>
      <c r="DLB73"/>
      <c r="DLC73"/>
      <c r="DLD73"/>
      <c r="DLE73"/>
      <c r="DLF73"/>
      <c r="DLG73"/>
      <c r="DLH73"/>
      <c r="DLI73"/>
      <c r="DLJ73"/>
      <c r="DLK73"/>
      <c r="DLL73"/>
      <c r="DLM73"/>
      <c r="DLN73"/>
      <c r="DLO73"/>
      <c r="DLP73"/>
      <c r="DLQ73"/>
      <c r="DLR73"/>
      <c r="DLS73"/>
      <c r="DLT73"/>
      <c r="DLU73"/>
      <c r="DLV73"/>
      <c r="DLW73"/>
      <c r="DLX73"/>
      <c r="DLY73"/>
      <c r="DLZ73"/>
      <c r="DMA73"/>
      <c r="DMB73"/>
      <c r="DMC73"/>
      <c r="DMD73"/>
      <c r="DME73"/>
      <c r="DMF73"/>
      <c r="DMG73"/>
      <c r="DMH73"/>
      <c r="DMI73"/>
      <c r="DMJ73"/>
      <c r="DMK73"/>
      <c r="DML73"/>
      <c r="DMM73"/>
      <c r="DMN73"/>
      <c r="DMO73"/>
      <c r="DMP73"/>
      <c r="DMQ73"/>
      <c r="DMR73"/>
      <c r="DMS73"/>
      <c r="DMT73"/>
      <c r="DMU73"/>
      <c r="DMV73"/>
      <c r="DMW73"/>
      <c r="DMX73"/>
      <c r="DMY73"/>
      <c r="DMZ73"/>
      <c r="DNA73"/>
      <c r="DNB73"/>
      <c r="DNC73"/>
      <c r="DND73"/>
      <c r="DNE73"/>
      <c r="DNF73"/>
      <c r="DNG73"/>
      <c r="DNH73"/>
      <c r="DNI73"/>
      <c r="DNJ73"/>
      <c r="DNK73"/>
      <c r="DNL73"/>
      <c r="DNM73"/>
      <c r="DNN73"/>
      <c r="DNO73"/>
      <c r="DNP73"/>
      <c r="DNQ73"/>
      <c r="DNR73"/>
      <c r="DNS73"/>
      <c r="DNT73"/>
      <c r="DNU73"/>
      <c r="DNV73"/>
      <c r="DNW73"/>
      <c r="DNX73"/>
      <c r="DNY73"/>
      <c r="DNZ73"/>
      <c r="DOA73"/>
      <c r="DOB73"/>
      <c r="DOC73"/>
      <c r="DOD73"/>
      <c r="DOE73"/>
      <c r="DOF73"/>
      <c r="DOG73"/>
      <c r="DOH73"/>
      <c r="DOI73"/>
      <c r="DOJ73"/>
      <c r="DOK73"/>
      <c r="DOL73"/>
      <c r="DOM73"/>
      <c r="DON73"/>
      <c r="DOO73"/>
      <c r="DOP73"/>
      <c r="DOQ73"/>
      <c r="DOR73"/>
      <c r="DOS73"/>
      <c r="DOT73"/>
      <c r="DOU73"/>
      <c r="DOV73"/>
      <c r="DOW73"/>
      <c r="DOX73"/>
      <c r="DOY73"/>
      <c r="DOZ73"/>
      <c r="DPA73"/>
      <c r="DPB73"/>
      <c r="DPC73"/>
      <c r="DPD73"/>
      <c r="DPE73"/>
      <c r="DPF73"/>
      <c r="DPG73"/>
      <c r="DPH73"/>
      <c r="DPI73"/>
      <c r="DPJ73"/>
      <c r="DPK73"/>
      <c r="DPL73"/>
      <c r="DPM73"/>
      <c r="DPN73"/>
      <c r="DPO73"/>
      <c r="DPP73"/>
      <c r="DPQ73"/>
      <c r="DPR73"/>
      <c r="DPS73"/>
      <c r="DPT73"/>
      <c r="DPU73"/>
      <c r="DPV73"/>
      <c r="DPW73"/>
      <c r="DPX73"/>
      <c r="DPY73"/>
      <c r="DPZ73"/>
      <c r="DQA73"/>
      <c r="DQB73"/>
      <c r="DQC73"/>
      <c r="DQD73"/>
      <c r="DQE73"/>
      <c r="DQF73"/>
      <c r="DQG73"/>
      <c r="DQH73"/>
      <c r="DQI73"/>
      <c r="DQJ73"/>
      <c r="DQK73"/>
      <c r="DQL73"/>
      <c r="DQM73"/>
      <c r="DQN73"/>
      <c r="DQO73"/>
      <c r="DQP73"/>
      <c r="DQQ73"/>
      <c r="DQR73"/>
      <c r="DQS73"/>
      <c r="DQT73"/>
      <c r="DQU73"/>
      <c r="DQV73"/>
      <c r="DQW73"/>
      <c r="DQX73"/>
      <c r="DQY73"/>
      <c r="DQZ73"/>
      <c r="DRA73"/>
      <c r="DRB73"/>
      <c r="DRC73"/>
      <c r="DRD73"/>
      <c r="DRE73"/>
      <c r="DRF73"/>
      <c r="DRG73"/>
      <c r="DRH73"/>
      <c r="DRI73"/>
      <c r="DRJ73"/>
      <c r="DRK73"/>
      <c r="DRL73"/>
      <c r="DRM73"/>
      <c r="DRN73"/>
      <c r="DRO73"/>
      <c r="DRP73"/>
      <c r="DRQ73"/>
      <c r="DRR73"/>
      <c r="DRS73"/>
      <c r="DRT73"/>
      <c r="DRU73"/>
      <c r="DRV73"/>
      <c r="DRW73"/>
      <c r="DRX73"/>
      <c r="DRY73"/>
      <c r="DRZ73"/>
      <c r="DSA73"/>
      <c r="DSB73"/>
      <c r="DSC73"/>
      <c r="DSD73"/>
      <c r="DSE73"/>
      <c r="DSF73"/>
      <c r="DSG73"/>
      <c r="DSH73"/>
      <c r="DSI73"/>
      <c r="DSJ73"/>
      <c r="DSK73"/>
      <c r="DSL73"/>
      <c r="DSM73"/>
      <c r="DSN73"/>
      <c r="DSO73"/>
      <c r="DSP73"/>
      <c r="DSQ73"/>
      <c r="DSR73"/>
      <c r="DSS73"/>
      <c r="DST73"/>
      <c r="DSU73"/>
      <c r="DSV73"/>
      <c r="DSW73"/>
      <c r="DSX73"/>
      <c r="DSY73"/>
      <c r="DSZ73"/>
      <c r="DTA73"/>
      <c r="DTB73"/>
      <c r="DTC73"/>
      <c r="DTD73"/>
      <c r="DTE73"/>
      <c r="DTF73"/>
      <c r="DTG73"/>
      <c r="DTH73"/>
      <c r="DTI73"/>
      <c r="DTJ73"/>
      <c r="DTK73"/>
      <c r="DTL73"/>
      <c r="DTM73"/>
      <c r="DTN73"/>
      <c r="DTO73"/>
      <c r="DTP73"/>
      <c r="DTQ73"/>
      <c r="DTR73"/>
      <c r="DTS73"/>
      <c r="DTT73"/>
      <c r="DTU73"/>
      <c r="DTV73"/>
      <c r="DTW73"/>
      <c r="DTX73"/>
      <c r="DTY73"/>
      <c r="DTZ73"/>
      <c r="DUA73"/>
      <c r="DUB73"/>
      <c r="DUC73"/>
      <c r="DUD73"/>
      <c r="DUE73"/>
      <c r="DUF73"/>
      <c r="DUG73"/>
      <c r="DUH73"/>
      <c r="DUI73"/>
      <c r="DUJ73"/>
      <c r="DUK73"/>
      <c r="DUL73"/>
      <c r="DUM73"/>
      <c r="DUN73"/>
      <c r="DUO73"/>
      <c r="DUP73"/>
      <c r="DUQ73"/>
      <c r="DUR73"/>
      <c r="DUS73"/>
      <c r="DUT73"/>
      <c r="DUU73"/>
      <c r="DUV73"/>
      <c r="DUW73"/>
      <c r="DUX73"/>
      <c r="DUY73"/>
      <c r="DUZ73"/>
      <c r="DVA73"/>
      <c r="DVB73"/>
      <c r="DVC73"/>
      <c r="DVD73"/>
      <c r="DVE73"/>
      <c r="DVF73"/>
      <c r="DVG73"/>
      <c r="DVH73"/>
      <c r="DVI73"/>
      <c r="DVJ73"/>
      <c r="DVK73"/>
      <c r="DVL73"/>
      <c r="DVM73"/>
      <c r="DVN73"/>
      <c r="DVO73"/>
      <c r="DVP73"/>
      <c r="DVQ73"/>
      <c r="DVR73"/>
      <c r="DVS73"/>
      <c r="DVT73"/>
      <c r="DVU73"/>
      <c r="DVV73"/>
      <c r="DVW73"/>
      <c r="DVX73"/>
      <c r="DVY73"/>
      <c r="DVZ73"/>
      <c r="DWA73"/>
      <c r="DWB73"/>
      <c r="DWC73"/>
      <c r="DWD73"/>
      <c r="DWE73"/>
      <c r="DWF73"/>
      <c r="DWG73"/>
      <c r="DWH73"/>
      <c r="DWI73"/>
      <c r="DWJ73"/>
      <c r="DWK73"/>
      <c r="DWL73"/>
      <c r="DWM73"/>
      <c r="DWN73"/>
      <c r="DWO73"/>
      <c r="DWP73"/>
      <c r="DWQ73"/>
      <c r="DWR73"/>
      <c r="DWS73"/>
      <c r="DWT73"/>
      <c r="DWU73"/>
      <c r="DWV73"/>
      <c r="DWW73"/>
      <c r="DWX73"/>
      <c r="DWY73"/>
      <c r="DWZ73"/>
      <c r="DXA73"/>
      <c r="DXB73"/>
      <c r="DXC73"/>
      <c r="DXD73"/>
      <c r="DXE73"/>
      <c r="DXF73"/>
      <c r="DXG73"/>
      <c r="DXH73"/>
      <c r="DXI73"/>
      <c r="DXJ73"/>
      <c r="DXK73"/>
      <c r="DXL73"/>
      <c r="DXM73"/>
      <c r="DXN73"/>
      <c r="DXO73"/>
      <c r="DXP73"/>
      <c r="DXQ73"/>
      <c r="DXR73"/>
      <c r="DXS73"/>
      <c r="DXT73"/>
      <c r="DXU73"/>
      <c r="DXV73"/>
      <c r="DXW73"/>
      <c r="DXX73"/>
      <c r="DXY73"/>
      <c r="DXZ73"/>
      <c r="DYA73"/>
      <c r="DYB73"/>
      <c r="DYC73"/>
      <c r="DYD73"/>
      <c r="DYE73"/>
      <c r="DYF73"/>
      <c r="DYG73"/>
      <c r="DYH73"/>
      <c r="DYI73"/>
      <c r="DYJ73"/>
      <c r="DYK73"/>
      <c r="DYL73"/>
      <c r="DYM73"/>
      <c r="DYN73"/>
      <c r="DYO73"/>
      <c r="DYP73"/>
      <c r="DYQ73"/>
      <c r="DYR73"/>
      <c r="DYS73"/>
      <c r="DYT73"/>
      <c r="DYU73"/>
      <c r="DYV73"/>
      <c r="DYW73"/>
      <c r="DYX73"/>
      <c r="DYY73"/>
      <c r="DYZ73"/>
      <c r="DZA73"/>
      <c r="DZB73"/>
      <c r="DZC73"/>
      <c r="DZD73"/>
      <c r="DZE73"/>
      <c r="DZF73"/>
      <c r="DZG73"/>
      <c r="DZH73"/>
      <c r="DZI73"/>
      <c r="DZJ73"/>
      <c r="DZK73"/>
      <c r="DZL73"/>
      <c r="DZM73"/>
      <c r="DZN73"/>
      <c r="DZO73"/>
      <c r="DZP73"/>
      <c r="DZQ73"/>
      <c r="DZR73"/>
      <c r="DZS73"/>
      <c r="DZT73"/>
      <c r="DZU73"/>
      <c r="DZV73"/>
      <c r="DZW73"/>
      <c r="DZX73"/>
      <c r="DZY73"/>
      <c r="DZZ73"/>
      <c r="EAA73"/>
      <c r="EAB73"/>
      <c r="EAC73"/>
      <c r="EAD73"/>
      <c r="EAE73"/>
      <c r="EAF73"/>
      <c r="EAG73"/>
      <c r="EAH73"/>
      <c r="EAI73"/>
      <c r="EAJ73"/>
      <c r="EAK73"/>
      <c r="EAL73"/>
      <c r="EAM73"/>
      <c r="EAN73"/>
      <c r="EAO73"/>
      <c r="EAP73"/>
      <c r="EAQ73"/>
      <c r="EAR73"/>
      <c r="EAS73"/>
      <c r="EAT73"/>
      <c r="EAU73"/>
      <c r="EAV73"/>
      <c r="EAW73"/>
      <c r="EAX73"/>
      <c r="EAY73"/>
      <c r="EAZ73"/>
      <c r="EBA73"/>
      <c r="EBB73"/>
      <c r="EBC73"/>
      <c r="EBD73"/>
      <c r="EBE73"/>
      <c r="EBF73"/>
      <c r="EBG73"/>
      <c r="EBH73"/>
      <c r="EBI73"/>
      <c r="EBJ73"/>
      <c r="EBK73"/>
      <c r="EBL73"/>
      <c r="EBM73"/>
      <c r="EBN73"/>
      <c r="EBO73"/>
      <c r="EBP73"/>
      <c r="EBQ73"/>
      <c r="EBR73"/>
      <c r="EBS73"/>
      <c r="EBT73"/>
      <c r="EBU73"/>
      <c r="EBV73"/>
      <c r="EBW73"/>
      <c r="EBX73"/>
      <c r="EBY73"/>
      <c r="EBZ73"/>
      <c r="ECA73"/>
      <c r="ECB73"/>
      <c r="ECC73"/>
      <c r="ECD73"/>
      <c r="ECE73"/>
      <c r="ECF73"/>
      <c r="ECG73"/>
      <c r="ECH73"/>
      <c r="ECI73"/>
      <c r="ECJ73"/>
      <c r="ECK73"/>
      <c r="ECL73"/>
      <c r="ECM73"/>
      <c r="ECN73"/>
      <c r="ECO73"/>
      <c r="ECP73"/>
      <c r="ECQ73"/>
      <c r="ECR73"/>
      <c r="ECS73"/>
      <c r="ECT73"/>
      <c r="ECU73"/>
      <c r="ECV73"/>
      <c r="ECW73"/>
      <c r="ECX73"/>
      <c r="ECY73"/>
      <c r="ECZ73"/>
      <c r="EDA73"/>
      <c r="EDB73"/>
      <c r="EDC73"/>
      <c r="EDD73"/>
      <c r="EDE73"/>
      <c r="EDF73"/>
      <c r="EDG73"/>
      <c r="EDH73"/>
      <c r="EDI73"/>
      <c r="EDJ73"/>
      <c r="EDK73"/>
      <c r="EDL73"/>
      <c r="EDM73"/>
      <c r="EDN73"/>
      <c r="EDO73"/>
      <c r="EDP73"/>
      <c r="EDQ73"/>
      <c r="EDR73"/>
      <c r="EDS73"/>
      <c r="EDT73"/>
      <c r="EDU73"/>
      <c r="EDV73"/>
      <c r="EDW73"/>
      <c r="EDX73"/>
      <c r="EDY73"/>
      <c r="EDZ73"/>
      <c r="EEA73"/>
      <c r="EEB73"/>
      <c r="EEC73"/>
      <c r="EED73"/>
      <c r="EEE73"/>
      <c r="EEF73"/>
      <c r="EEG73"/>
      <c r="EEH73"/>
      <c r="EEI73"/>
      <c r="EEJ73"/>
      <c r="EEK73"/>
      <c r="EEL73"/>
      <c r="EEM73"/>
      <c r="EEN73"/>
      <c r="EEO73"/>
      <c r="EEP73"/>
      <c r="EEQ73"/>
      <c r="EER73"/>
      <c r="EES73"/>
      <c r="EET73"/>
      <c r="EEU73"/>
      <c r="EEV73"/>
      <c r="EEW73"/>
      <c r="EEX73"/>
      <c r="EEY73"/>
      <c r="EEZ73"/>
      <c r="EFA73"/>
      <c r="EFB73"/>
      <c r="EFC73"/>
      <c r="EFD73"/>
      <c r="EFE73"/>
      <c r="EFF73"/>
      <c r="EFG73"/>
      <c r="EFH73"/>
      <c r="EFI73"/>
      <c r="EFJ73"/>
      <c r="EFK73"/>
      <c r="EFL73"/>
      <c r="EFM73"/>
      <c r="EFN73"/>
      <c r="EFO73"/>
      <c r="EFP73"/>
      <c r="EFQ73"/>
      <c r="EFR73"/>
      <c r="EFS73"/>
      <c r="EFT73"/>
      <c r="EFU73"/>
      <c r="EFV73"/>
      <c r="EFW73"/>
      <c r="EFX73"/>
      <c r="EFY73"/>
      <c r="EFZ73"/>
      <c r="EGA73"/>
      <c r="EGB73"/>
      <c r="EGC73"/>
      <c r="EGD73"/>
      <c r="EGE73"/>
      <c r="EGF73"/>
      <c r="EGG73"/>
      <c r="EGH73"/>
      <c r="EGI73"/>
      <c r="EGJ73"/>
      <c r="EGK73"/>
      <c r="EGL73"/>
      <c r="EGM73"/>
      <c r="EGN73"/>
      <c r="EGO73"/>
      <c r="EGP73"/>
      <c r="EGQ73"/>
      <c r="EGR73"/>
      <c r="EGS73"/>
      <c r="EGT73"/>
      <c r="EGU73"/>
      <c r="EGV73"/>
      <c r="EGW73"/>
      <c r="EGX73"/>
      <c r="EGY73"/>
      <c r="EGZ73"/>
      <c r="EHA73"/>
      <c r="EHB73"/>
      <c r="EHC73"/>
      <c r="EHD73"/>
      <c r="EHE73"/>
      <c r="EHF73"/>
      <c r="EHG73"/>
      <c r="EHH73"/>
      <c r="EHI73"/>
      <c r="EHJ73"/>
      <c r="EHK73"/>
      <c r="EHL73"/>
      <c r="EHM73"/>
      <c r="EHN73"/>
      <c r="EHO73"/>
      <c r="EHP73"/>
      <c r="EHQ73"/>
      <c r="EHR73"/>
      <c r="EHS73"/>
      <c r="EHT73"/>
      <c r="EHU73"/>
      <c r="EHV73"/>
      <c r="EHW73"/>
      <c r="EHX73"/>
      <c r="EHY73"/>
      <c r="EHZ73"/>
      <c r="EIA73"/>
      <c r="EIB73"/>
      <c r="EIC73"/>
      <c r="EID73"/>
      <c r="EIE73"/>
      <c r="EIF73"/>
      <c r="EIG73"/>
      <c r="EIH73"/>
      <c r="EII73"/>
      <c r="EIJ73"/>
      <c r="EIK73"/>
      <c r="EIL73"/>
      <c r="EIM73"/>
      <c r="EIN73"/>
      <c r="EIO73"/>
      <c r="EIP73"/>
      <c r="EIQ73"/>
      <c r="EIR73"/>
      <c r="EIS73"/>
      <c r="EIT73"/>
      <c r="EIU73"/>
      <c r="EIV73"/>
      <c r="EIW73"/>
      <c r="EIX73"/>
      <c r="EIY73"/>
      <c r="EIZ73"/>
      <c r="EJA73"/>
      <c r="EJB73"/>
      <c r="EJC73"/>
      <c r="EJD73"/>
      <c r="EJE73"/>
      <c r="EJF73"/>
      <c r="EJG73"/>
      <c r="EJH73"/>
      <c r="EJI73"/>
      <c r="EJJ73"/>
      <c r="EJK73"/>
      <c r="EJL73"/>
      <c r="EJM73"/>
      <c r="EJN73"/>
      <c r="EJO73"/>
      <c r="EJP73"/>
      <c r="EJQ73"/>
      <c r="EJR73"/>
      <c r="EJS73"/>
      <c r="EJT73"/>
      <c r="EJU73"/>
      <c r="EJV73"/>
      <c r="EJW73"/>
      <c r="EJX73"/>
      <c r="EJY73"/>
      <c r="EJZ73"/>
      <c r="EKA73"/>
      <c r="EKB73"/>
      <c r="EKC73"/>
      <c r="EKD73"/>
      <c r="EKE73"/>
      <c r="EKF73"/>
      <c r="EKG73"/>
      <c r="EKH73"/>
      <c r="EKI73"/>
      <c r="EKJ73"/>
      <c r="EKK73"/>
      <c r="EKL73"/>
      <c r="EKM73"/>
      <c r="EKN73"/>
      <c r="EKO73"/>
      <c r="EKP73"/>
      <c r="EKQ73"/>
      <c r="EKR73"/>
      <c r="EKS73"/>
      <c r="EKT73"/>
      <c r="EKU73"/>
      <c r="EKV73"/>
      <c r="EKW73"/>
      <c r="EKX73"/>
      <c r="EKY73"/>
      <c r="EKZ73"/>
      <c r="ELA73"/>
      <c r="ELB73"/>
      <c r="ELC73"/>
      <c r="ELD73"/>
      <c r="ELE73"/>
      <c r="ELF73"/>
      <c r="ELG73"/>
      <c r="ELH73"/>
      <c r="ELI73"/>
      <c r="ELJ73"/>
      <c r="ELK73"/>
      <c r="ELL73"/>
      <c r="ELM73"/>
      <c r="ELN73"/>
      <c r="ELO73"/>
      <c r="ELP73"/>
      <c r="ELQ73"/>
      <c r="ELR73"/>
      <c r="ELS73"/>
      <c r="ELT73"/>
      <c r="ELU73"/>
      <c r="ELV73"/>
      <c r="ELW73"/>
      <c r="ELX73"/>
      <c r="ELY73"/>
      <c r="ELZ73"/>
      <c r="EMA73"/>
      <c r="EMB73"/>
      <c r="EMC73"/>
      <c r="EMD73"/>
      <c r="EME73"/>
      <c r="EMF73"/>
      <c r="EMG73"/>
      <c r="EMH73"/>
      <c r="EMI73"/>
      <c r="EMJ73"/>
      <c r="EMK73"/>
      <c r="EML73"/>
      <c r="EMM73"/>
      <c r="EMN73"/>
      <c r="EMO73"/>
      <c r="EMP73"/>
      <c r="EMQ73"/>
      <c r="EMR73"/>
      <c r="EMS73"/>
      <c r="EMT73"/>
      <c r="EMU73"/>
      <c r="EMV73"/>
      <c r="EMW73"/>
      <c r="EMX73"/>
      <c r="EMY73"/>
      <c r="EMZ73"/>
      <c r="ENA73"/>
      <c r="ENB73"/>
      <c r="ENC73"/>
      <c r="END73"/>
      <c r="ENE73"/>
      <c r="ENF73"/>
      <c r="ENG73"/>
      <c r="ENH73"/>
      <c r="ENI73"/>
      <c r="ENJ73"/>
      <c r="ENK73"/>
      <c r="ENL73"/>
      <c r="ENM73"/>
      <c r="ENN73"/>
      <c r="ENO73"/>
      <c r="ENP73"/>
      <c r="ENQ73"/>
      <c r="ENR73"/>
      <c r="ENS73"/>
      <c r="ENT73"/>
      <c r="ENU73"/>
      <c r="ENV73"/>
      <c r="ENW73"/>
      <c r="ENX73"/>
      <c r="ENY73"/>
      <c r="ENZ73"/>
      <c r="EOA73"/>
      <c r="EOB73"/>
      <c r="EOC73"/>
      <c r="EOD73"/>
      <c r="EOE73"/>
      <c r="EOF73"/>
      <c r="EOG73"/>
      <c r="EOH73"/>
      <c r="EOI73"/>
      <c r="EOJ73"/>
      <c r="EOK73"/>
      <c r="EOL73"/>
      <c r="EOM73"/>
      <c r="EON73"/>
      <c r="EOO73"/>
      <c r="EOP73"/>
      <c r="EOQ73"/>
      <c r="EOR73"/>
      <c r="EOS73"/>
      <c r="EOT73"/>
      <c r="EOU73"/>
      <c r="EOV73"/>
      <c r="EOW73"/>
      <c r="EOX73"/>
      <c r="EOY73"/>
      <c r="EOZ73"/>
      <c r="EPA73"/>
      <c r="EPB73"/>
      <c r="EPC73"/>
      <c r="EPD73"/>
      <c r="EPE73"/>
      <c r="EPF73"/>
      <c r="EPG73"/>
      <c r="EPH73"/>
      <c r="EPI73"/>
      <c r="EPJ73"/>
      <c r="EPK73"/>
      <c r="EPL73"/>
      <c r="EPM73"/>
      <c r="EPN73"/>
      <c r="EPO73"/>
      <c r="EPP73"/>
      <c r="EPQ73"/>
      <c r="EPR73"/>
      <c r="EPS73"/>
      <c r="EPT73"/>
      <c r="EPU73"/>
      <c r="EPV73"/>
      <c r="EPW73"/>
      <c r="EPX73"/>
      <c r="EPY73"/>
      <c r="EPZ73"/>
      <c r="EQA73"/>
      <c r="EQB73"/>
      <c r="EQC73"/>
      <c r="EQD73"/>
      <c r="EQE73"/>
      <c r="EQF73"/>
      <c r="EQG73"/>
      <c r="EQH73"/>
      <c r="EQI73"/>
      <c r="EQJ73"/>
      <c r="EQK73"/>
      <c r="EQL73"/>
      <c r="EQM73"/>
      <c r="EQN73"/>
      <c r="EQO73"/>
      <c r="EQP73"/>
      <c r="EQQ73"/>
      <c r="EQR73"/>
      <c r="EQS73"/>
      <c r="EQT73"/>
      <c r="EQU73"/>
      <c r="EQV73"/>
      <c r="EQW73"/>
      <c r="EQX73"/>
      <c r="EQY73"/>
      <c r="EQZ73"/>
      <c r="ERA73"/>
      <c r="ERB73"/>
      <c r="ERC73"/>
      <c r="ERD73"/>
      <c r="ERE73"/>
      <c r="ERF73"/>
      <c r="ERG73"/>
      <c r="ERH73"/>
      <c r="ERI73"/>
      <c r="ERJ73"/>
      <c r="ERK73"/>
      <c r="ERL73"/>
      <c r="ERM73"/>
      <c r="ERN73"/>
      <c r="ERO73"/>
      <c r="ERP73"/>
      <c r="ERQ73"/>
      <c r="ERR73"/>
      <c r="ERS73"/>
      <c r="ERT73"/>
      <c r="ERU73"/>
      <c r="ERV73"/>
      <c r="ERW73"/>
      <c r="ERX73"/>
      <c r="ERY73"/>
      <c r="ERZ73"/>
      <c r="ESA73"/>
      <c r="ESB73"/>
      <c r="ESC73"/>
      <c r="ESD73"/>
      <c r="ESE73"/>
      <c r="ESF73"/>
      <c r="ESG73"/>
      <c r="ESH73"/>
      <c r="ESI73"/>
      <c r="ESJ73"/>
      <c r="ESK73"/>
      <c r="ESL73"/>
      <c r="ESM73"/>
      <c r="ESN73"/>
      <c r="ESO73"/>
      <c r="ESP73"/>
      <c r="ESQ73"/>
      <c r="ESR73"/>
      <c r="ESS73"/>
      <c r="EST73"/>
      <c r="ESU73"/>
      <c r="ESV73"/>
      <c r="ESW73"/>
      <c r="ESX73"/>
      <c r="ESY73"/>
      <c r="ESZ73"/>
      <c r="ETA73"/>
      <c r="ETB73"/>
      <c r="ETC73"/>
      <c r="ETD73"/>
      <c r="ETE73"/>
      <c r="ETF73"/>
      <c r="ETG73"/>
      <c r="ETH73"/>
      <c r="ETI73"/>
      <c r="ETJ73"/>
      <c r="ETK73"/>
      <c r="ETL73"/>
      <c r="ETM73"/>
      <c r="ETN73"/>
      <c r="ETO73"/>
      <c r="ETP73"/>
      <c r="ETQ73"/>
      <c r="ETR73"/>
      <c r="ETS73"/>
      <c r="ETT73"/>
      <c r="ETU73"/>
      <c r="ETV73"/>
      <c r="ETW73"/>
      <c r="ETX73"/>
      <c r="ETY73"/>
      <c r="ETZ73"/>
      <c r="EUA73"/>
      <c r="EUB73"/>
      <c r="EUC73"/>
      <c r="EUD73"/>
      <c r="EUE73"/>
      <c r="EUF73"/>
      <c r="EUG73"/>
      <c r="EUH73"/>
      <c r="EUI73"/>
      <c r="EUJ73"/>
      <c r="EUK73"/>
      <c r="EUL73"/>
      <c r="EUM73"/>
      <c r="EUN73"/>
      <c r="EUO73"/>
      <c r="EUP73"/>
      <c r="EUQ73"/>
      <c r="EUR73"/>
      <c r="EUS73"/>
      <c r="EUT73"/>
      <c r="EUU73"/>
      <c r="EUV73"/>
      <c r="EUW73"/>
      <c r="EUX73"/>
      <c r="EUY73"/>
      <c r="EUZ73"/>
      <c r="EVA73"/>
      <c r="EVB73"/>
      <c r="EVC73"/>
      <c r="EVD73"/>
      <c r="EVE73"/>
      <c r="EVF73"/>
      <c r="EVG73"/>
      <c r="EVH73"/>
      <c r="EVI73"/>
      <c r="EVJ73"/>
      <c r="EVK73"/>
      <c r="EVL73"/>
      <c r="EVM73"/>
      <c r="EVN73"/>
      <c r="EVO73"/>
      <c r="EVP73"/>
      <c r="EVQ73"/>
      <c r="EVR73"/>
      <c r="EVS73"/>
      <c r="EVT73"/>
      <c r="EVU73"/>
      <c r="EVV73"/>
      <c r="EVW73"/>
      <c r="EVX73"/>
      <c r="EVY73"/>
      <c r="EVZ73"/>
      <c r="EWA73"/>
      <c r="EWB73"/>
      <c r="EWC73"/>
      <c r="EWD73"/>
      <c r="EWE73"/>
      <c r="EWF73"/>
      <c r="EWG73"/>
      <c r="EWH73"/>
      <c r="EWI73"/>
      <c r="EWJ73"/>
      <c r="EWK73"/>
      <c r="EWL73"/>
      <c r="EWM73"/>
      <c r="EWN73"/>
      <c r="EWO73"/>
      <c r="EWP73"/>
      <c r="EWQ73"/>
      <c r="EWR73"/>
      <c r="EWS73"/>
      <c r="EWT73"/>
      <c r="EWU73"/>
      <c r="EWV73"/>
      <c r="EWW73"/>
      <c r="EWX73"/>
      <c r="EWY73"/>
      <c r="EWZ73"/>
      <c r="EXA73"/>
      <c r="EXB73"/>
      <c r="EXC73"/>
      <c r="EXD73"/>
      <c r="EXE73"/>
      <c r="EXF73"/>
      <c r="EXG73"/>
      <c r="EXH73"/>
      <c r="EXI73"/>
      <c r="EXJ73"/>
      <c r="EXK73"/>
      <c r="EXL73"/>
      <c r="EXM73"/>
      <c r="EXN73"/>
      <c r="EXO73"/>
      <c r="EXP73"/>
      <c r="EXQ73"/>
      <c r="EXR73"/>
      <c r="EXS73"/>
      <c r="EXT73"/>
      <c r="EXU73"/>
      <c r="EXV73"/>
      <c r="EXW73"/>
      <c r="EXX73"/>
      <c r="EXY73"/>
      <c r="EXZ73"/>
      <c r="EYA73"/>
      <c r="EYB73"/>
      <c r="EYC73"/>
      <c r="EYD73"/>
      <c r="EYE73"/>
      <c r="EYF73"/>
      <c r="EYG73"/>
      <c r="EYH73"/>
      <c r="EYI73"/>
      <c r="EYJ73"/>
      <c r="EYK73"/>
      <c r="EYL73"/>
      <c r="EYM73"/>
      <c r="EYN73"/>
      <c r="EYO73"/>
      <c r="EYP73"/>
      <c r="EYQ73"/>
      <c r="EYR73"/>
      <c r="EYS73"/>
      <c r="EYT73"/>
      <c r="EYU73"/>
      <c r="EYV73"/>
      <c r="EYW73"/>
      <c r="EYX73"/>
      <c r="EYY73"/>
      <c r="EYZ73"/>
      <c r="EZA73"/>
      <c r="EZB73"/>
      <c r="EZC73"/>
      <c r="EZD73"/>
      <c r="EZE73"/>
      <c r="EZF73"/>
      <c r="EZG73"/>
      <c r="EZH73"/>
      <c r="EZI73"/>
      <c r="EZJ73"/>
      <c r="EZK73"/>
      <c r="EZL73"/>
      <c r="EZM73"/>
      <c r="EZN73"/>
      <c r="EZO73"/>
      <c r="EZP73"/>
      <c r="EZQ73"/>
      <c r="EZR73"/>
      <c r="EZS73"/>
      <c r="EZT73"/>
      <c r="EZU73"/>
      <c r="EZV73"/>
      <c r="EZW73"/>
      <c r="EZX73"/>
      <c r="EZY73"/>
      <c r="EZZ73"/>
      <c r="FAA73"/>
      <c r="FAB73"/>
      <c r="FAC73"/>
      <c r="FAD73"/>
      <c r="FAE73"/>
      <c r="FAF73"/>
      <c r="FAG73"/>
      <c r="FAH73"/>
      <c r="FAI73"/>
      <c r="FAJ73"/>
      <c r="FAK73"/>
      <c r="FAL73"/>
      <c r="FAM73"/>
      <c r="FAN73"/>
      <c r="FAO73"/>
      <c r="FAP73"/>
      <c r="FAQ73"/>
      <c r="FAR73"/>
      <c r="FAS73"/>
      <c r="FAT73"/>
      <c r="FAU73"/>
      <c r="FAV73"/>
      <c r="FAW73"/>
      <c r="FAX73"/>
      <c r="FAY73"/>
      <c r="FAZ73"/>
      <c r="FBA73"/>
      <c r="FBB73"/>
      <c r="FBC73"/>
      <c r="FBD73"/>
      <c r="FBE73"/>
      <c r="FBF73"/>
      <c r="FBG73"/>
      <c r="FBH73"/>
      <c r="FBI73"/>
      <c r="FBJ73"/>
      <c r="FBK73"/>
      <c r="FBL73"/>
      <c r="FBM73"/>
      <c r="FBN73"/>
      <c r="FBO73"/>
      <c r="FBP73"/>
      <c r="FBQ73"/>
      <c r="FBR73"/>
      <c r="FBS73"/>
      <c r="FBT73"/>
      <c r="FBU73"/>
      <c r="FBV73"/>
      <c r="FBW73"/>
      <c r="FBX73"/>
      <c r="FBY73"/>
      <c r="FBZ73"/>
      <c r="FCA73"/>
      <c r="FCB73"/>
      <c r="FCC73"/>
      <c r="FCD73"/>
      <c r="FCE73"/>
      <c r="FCF73"/>
      <c r="FCG73"/>
      <c r="FCH73"/>
      <c r="FCI73"/>
      <c r="FCJ73"/>
      <c r="FCK73"/>
      <c r="FCL73"/>
      <c r="FCM73"/>
      <c r="FCN73"/>
      <c r="FCO73"/>
      <c r="FCP73"/>
      <c r="FCQ73"/>
      <c r="FCR73"/>
      <c r="FCS73"/>
      <c r="FCT73"/>
      <c r="FCU73"/>
      <c r="FCV73"/>
      <c r="FCW73"/>
      <c r="FCX73"/>
      <c r="FCY73"/>
      <c r="FCZ73"/>
      <c r="FDA73"/>
      <c r="FDB73"/>
      <c r="FDC73"/>
      <c r="FDD73"/>
      <c r="FDE73"/>
      <c r="FDF73"/>
      <c r="FDG73"/>
      <c r="FDH73"/>
      <c r="FDI73"/>
      <c r="FDJ73"/>
      <c r="FDK73"/>
      <c r="FDL73"/>
      <c r="FDM73"/>
      <c r="FDN73"/>
      <c r="FDO73"/>
      <c r="FDP73"/>
      <c r="FDQ73"/>
      <c r="FDR73"/>
      <c r="FDS73"/>
      <c r="FDT73"/>
      <c r="FDU73"/>
      <c r="FDV73"/>
      <c r="FDW73"/>
      <c r="FDX73"/>
      <c r="FDY73"/>
      <c r="FDZ73"/>
      <c r="FEA73"/>
      <c r="FEB73"/>
      <c r="FEC73"/>
      <c r="FED73"/>
      <c r="FEE73"/>
      <c r="FEF73"/>
      <c r="FEG73"/>
      <c r="FEH73"/>
      <c r="FEI73"/>
      <c r="FEJ73"/>
      <c r="FEK73"/>
      <c r="FEL73"/>
      <c r="FEM73"/>
      <c r="FEN73"/>
      <c r="FEO73"/>
      <c r="FEP73"/>
      <c r="FEQ73"/>
      <c r="FER73"/>
      <c r="FES73"/>
      <c r="FET73"/>
      <c r="FEU73"/>
      <c r="FEV73"/>
      <c r="FEW73"/>
      <c r="FEX73"/>
      <c r="FEY73"/>
      <c r="FEZ73"/>
      <c r="FFA73"/>
      <c r="FFB73"/>
      <c r="FFC73"/>
      <c r="FFD73"/>
      <c r="FFE73"/>
      <c r="FFF73"/>
      <c r="FFG73"/>
      <c r="FFH73"/>
      <c r="FFI73"/>
      <c r="FFJ73"/>
      <c r="FFK73"/>
      <c r="FFL73"/>
      <c r="FFM73"/>
      <c r="FFN73"/>
      <c r="FFO73"/>
      <c r="FFP73"/>
      <c r="FFQ73"/>
      <c r="FFR73"/>
      <c r="FFS73"/>
      <c r="FFT73"/>
      <c r="FFU73"/>
      <c r="FFV73"/>
      <c r="FFW73"/>
      <c r="FFX73"/>
      <c r="FFY73"/>
      <c r="FFZ73"/>
      <c r="FGA73"/>
      <c r="FGB73"/>
      <c r="FGC73"/>
      <c r="FGD73"/>
      <c r="FGE73"/>
      <c r="FGF73"/>
      <c r="FGG73"/>
      <c r="FGH73"/>
      <c r="FGI73"/>
      <c r="FGJ73"/>
      <c r="FGK73"/>
      <c r="FGL73"/>
      <c r="FGM73"/>
      <c r="FGN73"/>
      <c r="FGO73"/>
      <c r="FGP73"/>
      <c r="FGQ73"/>
      <c r="FGR73"/>
      <c r="FGS73"/>
      <c r="FGT73"/>
      <c r="FGU73"/>
      <c r="FGV73"/>
      <c r="FGW73"/>
      <c r="FGX73"/>
      <c r="FGY73"/>
      <c r="FGZ73"/>
      <c r="FHA73"/>
      <c r="FHB73"/>
      <c r="FHC73"/>
      <c r="FHD73"/>
      <c r="FHE73"/>
      <c r="FHF73"/>
      <c r="FHG73"/>
      <c r="FHH73"/>
      <c r="FHI73"/>
      <c r="FHJ73"/>
      <c r="FHK73"/>
      <c r="FHL73"/>
      <c r="FHM73"/>
      <c r="FHN73"/>
      <c r="FHO73"/>
      <c r="FHP73"/>
      <c r="FHQ73"/>
      <c r="FHR73"/>
      <c r="FHS73"/>
      <c r="FHT73"/>
      <c r="FHU73"/>
      <c r="FHV73"/>
      <c r="FHW73"/>
      <c r="FHX73"/>
      <c r="FHY73"/>
      <c r="FHZ73"/>
      <c r="FIA73"/>
      <c r="FIB73"/>
      <c r="FIC73"/>
      <c r="FID73"/>
      <c r="FIE73"/>
      <c r="FIF73"/>
      <c r="FIG73"/>
      <c r="FIH73"/>
      <c r="FII73"/>
      <c r="FIJ73"/>
      <c r="FIK73"/>
      <c r="FIL73"/>
      <c r="FIM73"/>
      <c r="FIN73"/>
      <c r="FIO73"/>
      <c r="FIP73"/>
      <c r="FIQ73"/>
      <c r="FIR73"/>
      <c r="FIS73"/>
      <c r="FIT73"/>
      <c r="FIU73"/>
      <c r="FIV73"/>
      <c r="FIW73"/>
      <c r="FIX73"/>
      <c r="FIY73"/>
      <c r="FIZ73"/>
      <c r="FJA73"/>
      <c r="FJB73"/>
      <c r="FJC73"/>
      <c r="FJD73"/>
      <c r="FJE73"/>
      <c r="FJF73"/>
      <c r="FJG73"/>
      <c r="FJH73"/>
      <c r="FJI73"/>
      <c r="FJJ73"/>
      <c r="FJK73"/>
      <c r="FJL73"/>
      <c r="FJM73"/>
      <c r="FJN73"/>
      <c r="FJO73"/>
      <c r="FJP73"/>
      <c r="FJQ73"/>
      <c r="FJR73"/>
      <c r="FJS73"/>
      <c r="FJT73"/>
      <c r="FJU73"/>
      <c r="FJV73"/>
      <c r="FJW73"/>
      <c r="FJX73"/>
      <c r="FJY73"/>
      <c r="FJZ73"/>
      <c r="FKA73"/>
      <c r="FKB73"/>
      <c r="FKC73"/>
      <c r="FKD73"/>
      <c r="FKE73"/>
      <c r="FKF73"/>
      <c r="FKG73"/>
      <c r="FKH73"/>
      <c r="FKI73"/>
      <c r="FKJ73"/>
      <c r="FKK73"/>
      <c r="FKL73"/>
      <c r="FKM73"/>
      <c r="FKN73"/>
      <c r="FKO73"/>
      <c r="FKP73"/>
      <c r="FKQ73"/>
      <c r="FKR73"/>
      <c r="FKS73"/>
      <c r="FKT73"/>
      <c r="FKU73"/>
      <c r="FKV73"/>
      <c r="FKW73"/>
      <c r="FKX73"/>
      <c r="FKY73"/>
      <c r="FKZ73"/>
      <c r="FLA73"/>
      <c r="FLB73"/>
      <c r="FLC73"/>
      <c r="FLD73"/>
      <c r="FLE73"/>
      <c r="FLF73"/>
      <c r="FLG73"/>
      <c r="FLH73"/>
      <c r="FLI73"/>
      <c r="FLJ73"/>
      <c r="FLK73"/>
      <c r="FLL73"/>
      <c r="FLM73"/>
      <c r="FLN73"/>
      <c r="FLO73"/>
      <c r="FLP73"/>
      <c r="FLQ73"/>
      <c r="FLR73"/>
      <c r="FLS73"/>
      <c r="FLT73"/>
      <c r="FLU73"/>
      <c r="FLV73"/>
      <c r="FLW73"/>
      <c r="FLX73"/>
      <c r="FLY73"/>
      <c r="FLZ73"/>
      <c r="FMA73"/>
      <c r="FMB73"/>
      <c r="FMC73"/>
      <c r="FMD73"/>
      <c r="FME73"/>
      <c r="FMF73"/>
      <c r="FMG73"/>
      <c r="FMH73"/>
      <c r="FMI73"/>
      <c r="FMJ73"/>
      <c r="FMK73"/>
      <c r="FML73"/>
      <c r="FMM73"/>
      <c r="FMN73"/>
      <c r="FMO73"/>
      <c r="FMP73"/>
      <c r="FMQ73"/>
      <c r="FMR73"/>
      <c r="FMS73"/>
      <c r="FMT73"/>
      <c r="FMU73"/>
      <c r="FMV73"/>
      <c r="FMW73"/>
      <c r="FMX73"/>
      <c r="FMY73"/>
      <c r="FMZ73"/>
      <c r="FNA73"/>
      <c r="FNB73"/>
      <c r="FNC73"/>
      <c r="FND73"/>
      <c r="FNE73"/>
      <c r="FNF73"/>
      <c r="FNG73"/>
      <c r="FNH73"/>
      <c r="FNI73"/>
      <c r="FNJ73"/>
      <c r="FNK73"/>
      <c r="FNL73"/>
      <c r="FNM73"/>
      <c r="FNN73"/>
      <c r="FNO73"/>
      <c r="FNP73"/>
      <c r="FNQ73"/>
      <c r="FNR73"/>
      <c r="FNS73"/>
      <c r="FNT73"/>
      <c r="FNU73"/>
      <c r="FNV73"/>
      <c r="FNW73"/>
      <c r="FNX73"/>
      <c r="FNY73"/>
      <c r="FNZ73"/>
      <c r="FOA73"/>
      <c r="FOB73"/>
      <c r="FOC73"/>
      <c r="FOD73"/>
      <c r="FOE73"/>
      <c r="FOF73"/>
      <c r="FOG73"/>
      <c r="FOH73"/>
      <c r="FOI73"/>
      <c r="FOJ73"/>
      <c r="FOK73"/>
      <c r="FOL73"/>
      <c r="FOM73"/>
      <c r="FON73"/>
      <c r="FOO73"/>
      <c r="FOP73"/>
      <c r="FOQ73"/>
      <c r="FOR73"/>
      <c r="FOS73"/>
      <c r="FOT73"/>
      <c r="FOU73"/>
      <c r="FOV73"/>
      <c r="FOW73"/>
      <c r="FOX73"/>
      <c r="FOY73"/>
      <c r="FOZ73"/>
      <c r="FPA73"/>
      <c r="FPB73"/>
      <c r="FPC73"/>
      <c r="FPD73"/>
      <c r="FPE73"/>
      <c r="FPF73"/>
      <c r="FPG73"/>
      <c r="FPH73"/>
      <c r="FPI73"/>
      <c r="FPJ73"/>
      <c r="FPK73"/>
      <c r="FPL73"/>
      <c r="FPM73"/>
      <c r="FPN73"/>
      <c r="FPO73"/>
      <c r="FPP73"/>
      <c r="FPQ73"/>
      <c r="FPR73"/>
      <c r="FPS73"/>
      <c r="FPT73"/>
      <c r="FPU73"/>
      <c r="FPV73"/>
      <c r="FPW73"/>
      <c r="FPX73"/>
      <c r="FPY73"/>
      <c r="FPZ73"/>
      <c r="FQA73"/>
      <c r="FQB73"/>
      <c r="FQC73"/>
      <c r="FQD73"/>
      <c r="FQE73"/>
      <c r="FQF73"/>
      <c r="FQG73"/>
      <c r="FQH73"/>
      <c r="FQI73"/>
      <c r="FQJ73"/>
      <c r="FQK73"/>
      <c r="FQL73"/>
      <c r="FQM73"/>
      <c r="FQN73"/>
      <c r="FQO73"/>
      <c r="FQP73"/>
      <c r="FQQ73"/>
      <c r="FQR73"/>
      <c r="FQS73"/>
      <c r="FQT73"/>
      <c r="FQU73"/>
      <c r="FQV73"/>
      <c r="FQW73"/>
      <c r="FQX73"/>
      <c r="FQY73"/>
      <c r="FQZ73"/>
      <c r="FRA73"/>
      <c r="FRB73"/>
      <c r="FRC73"/>
      <c r="FRD73"/>
      <c r="FRE73"/>
      <c r="FRF73"/>
      <c r="FRG73"/>
      <c r="FRH73"/>
      <c r="FRI73"/>
      <c r="FRJ73"/>
      <c r="FRK73"/>
      <c r="FRL73"/>
      <c r="FRM73"/>
      <c r="FRN73"/>
      <c r="FRO73"/>
      <c r="FRP73"/>
      <c r="FRQ73"/>
      <c r="FRR73"/>
      <c r="FRS73"/>
      <c r="FRT73"/>
      <c r="FRU73"/>
      <c r="FRV73"/>
      <c r="FRW73"/>
      <c r="FRX73"/>
      <c r="FRY73"/>
      <c r="FRZ73"/>
      <c r="FSA73"/>
      <c r="FSB73"/>
      <c r="FSC73"/>
      <c r="FSD73"/>
      <c r="FSE73"/>
      <c r="FSF73"/>
      <c r="FSG73"/>
      <c r="FSH73"/>
      <c r="FSI73"/>
      <c r="FSJ73"/>
      <c r="FSK73"/>
      <c r="FSL73"/>
      <c r="FSM73"/>
      <c r="FSN73"/>
      <c r="FSO73"/>
      <c r="FSP73"/>
      <c r="FSQ73"/>
      <c r="FSR73"/>
      <c r="FSS73"/>
      <c r="FST73"/>
      <c r="FSU73"/>
      <c r="FSV73"/>
      <c r="FSW73"/>
      <c r="FSX73"/>
      <c r="FSY73"/>
      <c r="FSZ73"/>
      <c r="FTA73"/>
      <c r="FTB73"/>
      <c r="FTC73"/>
      <c r="FTD73"/>
      <c r="FTE73"/>
      <c r="FTF73"/>
      <c r="FTG73"/>
      <c r="FTH73"/>
      <c r="FTI73"/>
      <c r="FTJ73"/>
      <c r="FTK73"/>
      <c r="FTL73"/>
      <c r="FTM73"/>
      <c r="FTN73"/>
      <c r="FTO73"/>
      <c r="FTP73"/>
      <c r="FTQ73"/>
      <c r="FTR73"/>
      <c r="FTS73"/>
      <c r="FTT73"/>
      <c r="FTU73"/>
      <c r="FTV73"/>
      <c r="FTW73"/>
      <c r="FTX73"/>
      <c r="FTY73"/>
      <c r="FTZ73"/>
      <c r="FUA73"/>
      <c r="FUB73"/>
      <c r="FUC73"/>
      <c r="FUD73"/>
      <c r="FUE73"/>
      <c r="FUF73"/>
      <c r="FUG73"/>
      <c r="FUH73"/>
      <c r="FUI73"/>
      <c r="FUJ73"/>
      <c r="FUK73"/>
      <c r="FUL73"/>
      <c r="FUM73"/>
      <c r="FUN73"/>
      <c r="FUO73"/>
      <c r="FUP73"/>
      <c r="FUQ73"/>
      <c r="FUR73"/>
      <c r="FUS73"/>
      <c r="FUT73"/>
      <c r="FUU73"/>
      <c r="FUV73"/>
      <c r="FUW73"/>
      <c r="FUX73"/>
      <c r="FUY73"/>
      <c r="FUZ73"/>
      <c r="FVA73"/>
      <c r="FVB73"/>
      <c r="FVC73"/>
      <c r="FVD73"/>
      <c r="FVE73"/>
      <c r="FVF73"/>
      <c r="FVG73"/>
      <c r="FVH73"/>
      <c r="FVI73"/>
      <c r="FVJ73"/>
      <c r="FVK73"/>
      <c r="FVL73"/>
      <c r="FVM73"/>
      <c r="FVN73"/>
      <c r="FVO73"/>
      <c r="FVP73"/>
      <c r="FVQ73"/>
      <c r="FVR73"/>
      <c r="FVS73"/>
      <c r="FVT73"/>
      <c r="FVU73"/>
      <c r="FVV73"/>
      <c r="FVW73"/>
      <c r="FVX73"/>
      <c r="FVY73"/>
      <c r="FVZ73"/>
      <c r="FWA73"/>
      <c r="FWB73"/>
      <c r="FWC73"/>
      <c r="FWD73"/>
      <c r="FWE73"/>
      <c r="FWF73"/>
      <c r="FWG73"/>
      <c r="FWH73"/>
      <c r="FWI73"/>
      <c r="FWJ73"/>
      <c r="FWK73"/>
      <c r="FWL73"/>
      <c r="FWM73"/>
      <c r="FWN73"/>
      <c r="FWO73"/>
      <c r="FWP73"/>
      <c r="FWQ73"/>
      <c r="FWR73"/>
      <c r="FWS73"/>
      <c r="FWT73"/>
      <c r="FWU73"/>
      <c r="FWV73"/>
      <c r="FWW73"/>
      <c r="FWX73"/>
      <c r="FWY73"/>
      <c r="FWZ73"/>
      <c r="FXA73"/>
      <c r="FXB73"/>
      <c r="FXC73"/>
      <c r="FXD73"/>
      <c r="FXE73"/>
      <c r="FXF73"/>
      <c r="FXG73"/>
      <c r="FXH73"/>
      <c r="FXI73"/>
      <c r="FXJ73"/>
      <c r="FXK73"/>
      <c r="FXL73"/>
      <c r="FXM73"/>
      <c r="FXN73"/>
      <c r="FXO73"/>
      <c r="FXP73"/>
      <c r="FXQ73"/>
      <c r="FXR73"/>
      <c r="FXS73"/>
      <c r="FXT73"/>
      <c r="FXU73"/>
      <c r="FXV73"/>
      <c r="FXW73"/>
      <c r="FXX73"/>
      <c r="FXY73"/>
      <c r="FXZ73"/>
      <c r="FYA73"/>
      <c r="FYB73"/>
      <c r="FYC73"/>
      <c r="FYD73"/>
      <c r="FYE73"/>
      <c r="FYF73"/>
      <c r="FYG73"/>
      <c r="FYH73"/>
      <c r="FYI73"/>
      <c r="FYJ73"/>
      <c r="FYK73"/>
      <c r="FYL73"/>
      <c r="FYM73"/>
      <c r="FYN73"/>
      <c r="FYO73"/>
      <c r="FYP73"/>
      <c r="FYQ73"/>
      <c r="FYR73"/>
      <c r="FYS73"/>
      <c r="FYT73"/>
      <c r="FYU73"/>
      <c r="FYV73"/>
      <c r="FYW73"/>
      <c r="FYX73"/>
      <c r="FYY73"/>
      <c r="FYZ73"/>
      <c r="FZA73"/>
      <c r="FZB73"/>
      <c r="FZC73"/>
      <c r="FZD73"/>
      <c r="FZE73"/>
      <c r="FZF73"/>
      <c r="FZG73"/>
      <c r="FZH73"/>
      <c r="FZI73"/>
      <c r="FZJ73"/>
      <c r="FZK73"/>
      <c r="FZL73"/>
      <c r="FZM73"/>
      <c r="FZN73"/>
      <c r="FZO73"/>
      <c r="FZP73"/>
      <c r="FZQ73"/>
      <c r="FZR73"/>
      <c r="FZS73"/>
      <c r="FZT73"/>
      <c r="FZU73"/>
      <c r="FZV73"/>
      <c r="FZW73"/>
      <c r="FZX73"/>
      <c r="FZY73"/>
      <c r="FZZ73"/>
      <c r="GAA73"/>
      <c r="GAB73"/>
      <c r="GAC73"/>
      <c r="GAD73"/>
      <c r="GAE73"/>
      <c r="GAF73"/>
      <c r="GAG73"/>
      <c r="GAH73"/>
      <c r="GAI73"/>
      <c r="GAJ73"/>
      <c r="GAK73"/>
      <c r="GAL73"/>
      <c r="GAM73"/>
      <c r="GAN73"/>
      <c r="GAO73"/>
      <c r="GAP73"/>
      <c r="GAQ73"/>
      <c r="GAR73"/>
      <c r="GAS73"/>
      <c r="GAT73"/>
      <c r="GAU73"/>
      <c r="GAV73"/>
      <c r="GAW73"/>
      <c r="GAX73"/>
      <c r="GAY73"/>
      <c r="GAZ73"/>
      <c r="GBA73"/>
      <c r="GBB73"/>
      <c r="GBC73"/>
      <c r="GBD73"/>
      <c r="GBE73"/>
      <c r="GBF73"/>
      <c r="GBG73"/>
      <c r="GBH73"/>
      <c r="GBI73"/>
      <c r="GBJ73"/>
      <c r="GBK73"/>
      <c r="GBL73"/>
      <c r="GBM73"/>
      <c r="GBN73"/>
      <c r="GBO73"/>
      <c r="GBP73"/>
      <c r="GBQ73"/>
      <c r="GBR73"/>
      <c r="GBS73"/>
      <c r="GBT73"/>
      <c r="GBU73"/>
      <c r="GBV73"/>
      <c r="GBW73"/>
      <c r="GBX73"/>
      <c r="GBY73"/>
      <c r="GBZ73"/>
      <c r="GCA73"/>
      <c r="GCB73"/>
      <c r="GCC73"/>
      <c r="GCD73"/>
      <c r="GCE73"/>
      <c r="GCF73"/>
      <c r="GCG73"/>
      <c r="GCH73"/>
      <c r="GCI73"/>
      <c r="GCJ73"/>
      <c r="GCK73"/>
      <c r="GCL73"/>
      <c r="GCM73"/>
      <c r="GCN73"/>
      <c r="GCO73"/>
      <c r="GCP73"/>
      <c r="GCQ73"/>
      <c r="GCR73"/>
      <c r="GCS73"/>
      <c r="GCT73"/>
      <c r="GCU73"/>
      <c r="GCV73"/>
      <c r="GCW73"/>
      <c r="GCX73"/>
      <c r="GCY73"/>
      <c r="GCZ73"/>
      <c r="GDA73"/>
      <c r="GDB73"/>
      <c r="GDC73"/>
      <c r="GDD73"/>
      <c r="GDE73"/>
      <c r="GDF73"/>
      <c r="GDG73"/>
      <c r="GDH73"/>
      <c r="GDI73"/>
      <c r="GDJ73"/>
      <c r="GDK73"/>
      <c r="GDL73"/>
      <c r="GDM73"/>
      <c r="GDN73"/>
      <c r="GDO73"/>
      <c r="GDP73"/>
      <c r="GDQ73"/>
      <c r="GDR73"/>
      <c r="GDS73"/>
      <c r="GDT73"/>
      <c r="GDU73"/>
      <c r="GDV73"/>
      <c r="GDW73"/>
      <c r="GDX73"/>
      <c r="GDY73"/>
      <c r="GDZ73"/>
      <c r="GEA73"/>
      <c r="GEB73"/>
      <c r="GEC73"/>
      <c r="GED73"/>
      <c r="GEE73"/>
      <c r="GEF73"/>
      <c r="GEG73"/>
      <c r="GEH73"/>
      <c r="GEI73"/>
      <c r="GEJ73"/>
      <c r="GEK73"/>
      <c r="GEL73"/>
      <c r="GEM73"/>
      <c r="GEN73"/>
      <c r="GEO73"/>
      <c r="GEP73"/>
      <c r="GEQ73"/>
      <c r="GER73"/>
      <c r="GES73"/>
      <c r="GET73"/>
      <c r="GEU73"/>
      <c r="GEV73"/>
      <c r="GEW73"/>
      <c r="GEX73"/>
      <c r="GEY73"/>
      <c r="GEZ73"/>
      <c r="GFA73"/>
      <c r="GFB73"/>
      <c r="GFC73"/>
      <c r="GFD73"/>
      <c r="GFE73"/>
      <c r="GFF73"/>
      <c r="GFG73"/>
      <c r="GFH73"/>
      <c r="GFI73"/>
      <c r="GFJ73"/>
      <c r="GFK73"/>
      <c r="GFL73"/>
      <c r="GFM73"/>
      <c r="GFN73"/>
      <c r="GFO73"/>
      <c r="GFP73"/>
      <c r="GFQ73"/>
      <c r="GFR73"/>
      <c r="GFS73"/>
      <c r="GFT73"/>
      <c r="GFU73"/>
      <c r="GFV73"/>
      <c r="GFW73"/>
      <c r="GFX73"/>
      <c r="GFY73"/>
      <c r="GFZ73"/>
      <c r="GGA73"/>
      <c r="GGB73"/>
      <c r="GGC73"/>
      <c r="GGD73"/>
      <c r="GGE73"/>
      <c r="GGF73"/>
      <c r="GGG73"/>
      <c r="GGH73"/>
      <c r="GGI73"/>
      <c r="GGJ73"/>
      <c r="GGK73"/>
      <c r="GGL73"/>
      <c r="GGM73"/>
      <c r="GGN73"/>
      <c r="GGO73"/>
      <c r="GGP73"/>
      <c r="GGQ73"/>
      <c r="GGR73"/>
      <c r="GGS73"/>
      <c r="GGT73"/>
      <c r="GGU73"/>
      <c r="GGV73"/>
      <c r="GGW73"/>
      <c r="GGX73"/>
      <c r="GGY73"/>
      <c r="GGZ73"/>
      <c r="GHA73"/>
      <c r="GHB73"/>
      <c r="GHC73"/>
      <c r="GHD73"/>
      <c r="GHE73"/>
      <c r="GHF73"/>
      <c r="GHG73"/>
      <c r="GHH73"/>
      <c r="GHI73"/>
      <c r="GHJ73"/>
      <c r="GHK73"/>
      <c r="GHL73"/>
      <c r="GHM73"/>
      <c r="GHN73"/>
      <c r="GHO73"/>
      <c r="GHP73"/>
      <c r="GHQ73"/>
      <c r="GHR73"/>
      <c r="GHS73"/>
      <c r="GHT73"/>
      <c r="GHU73"/>
      <c r="GHV73"/>
      <c r="GHW73"/>
      <c r="GHX73"/>
      <c r="GHY73"/>
      <c r="GHZ73"/>
      <c r="GIA73"/>
      <c r="GIB73"/>
      <c r="GIC73"/>
      <c r="GID73"/>
      <c r="GIE73"/>
      <c r="GIF73"/>
      <c r="GIG73"/>
      <c r="GIH73"/>
      <c r="GII73"/>
      <c r="GIJ73"/>
      <c r="GIK73"/>
      <c r="GIL73"/>
      <c r="GIM73"/>
      <c r="GIN73"/>
      <c r="GIO73"/>
      <c r="GIP73"/>
      <c r="GIQ73"/>
      <c r="GIR73"/>
      <c r="GIS73"/>
      <c r="GIT73"/>
      <c r="GIU73"/>
      <c r="GIV73"/>
      <c r="GIW73"/>
      <c r="GIX73"/>
      <c r="GIY73"/>
      <c r="GIZ73"/>
      <c r="GJA73"/>
      <c r="GJB73"/>
      <c r="GJC73"/>
      <c r="GJD73"/>
      <c r="GJE73"/>
      <c r="GJF73"/>
      <c r="GJG73"/>
      <c r="GJH73"/>
      <c r="GJI73"/>
      <c r="GJJ73"/>
      <c r="GJK73"/>
      <c r="GJL73"/>
      <c r="GJM73"/>
      <c r="GJN73"/>
      <c r="GJO73"/>
      <c r="GJP73"/>
      <c r="GJQ73"/>
      <c r="GJR73"/>
      <c r="GJS73"/>
      <c r="GJT73"/>
      <c r="GJU73"/>
      <c r="GJV73"/>
      <c r="GJW73"/>
      <c r="GJX73"/>
      <c r="GJY73"/>
      <c r="GJZ73"/>
      <c r="GKA73"/>
      <c r="GKB73"/>
      <c r="GKC73"/>
      <c r="GKD73"/>
      <c r="GKE73"/>
      <c r="GKF73"/>
      <c r="GKG73"/>
      <c r="GKH73"/>
      <c r="GKI73"/>
      <c r="GKJ73"/>
      <c r="GKK73"/>
      <c r="GKL73"/>
      <c r="GKM73"/>
      <c r="GKN73"/>
      <c r="GKO73"/>
      <c r="GKP73"/>
      <c r="GKQ73"/>
      <c r="GKR73"/>
      <c r="GKS73"/>
      <c r="GKT73"/>
      <c r="GKU73"/>
      <c r="GKV73"/>
      <c r="GKW73"/>
      <c r="GKX73"/>
      <c r="GKY73"/>
      <c r="GKZ73"/>
      <c r="GLA73"/>
      <c r="GLB73"/>
      <c r="GLC73"/>
      <c r="GLD73"/>
      <c r="GLE73"/>
      <c r="GLF73"/>
      <c r="GLG73"/>
      <c r="GLH73"/>
      <c r="GLI73"/>
      <c r="GLJ73"/>
      <c r="GLK73"/>
      <c r="GLL73"/>
      <c r="GLM73"/>
      <c r="GLN73"/>
      <c r="GLO73"/>
      <c r="GLP73"/>
      <c r="GLQ73"/>
      <c r="GLR73"/>
      <c r="GLS73"/>
      <c r="GLT73"/>
      <c r="GLU73"/>
      <c r="GLV73"/>
      <c r="GLW73"/>
      <c r="GLX73"/>
      <c r="GLY73"/>
      <c r="GLZ73"/>
      <c r="GMA73"/>
      <c r="GMB73"/>
      <c r="GMC73"/>
      <c r="GMD73"/>
      <c r="GME73"/>
      <c r="GMF73"/>
      <c r="GMG73"/>
      <c r="GMH73"/>
      <c r="GMI73"/>
      <c r="GMJ73"/>
      <c r="GMK73"/>
      <c r="GML73"/>
      <c r="GMM73"/>
      <c r="GMN73"/>
      <c r="GMO73"/>
      <c r="GMP73"/>
      <c r="GMQ73"/>
      <c r="GMR73"/>
      <c r="GMS73"/>
      <c r="GMT73"/>
      <c r="GMU73"/>
      <c r="GMV73"/>
      <c r="GMW73"/>
      <c r="GMX73"/>
      <c r="GMY73"/>
      <c r="GMZ73"/>
      <c r="GNA73"/>
      <c r="GNB73"/>
      <c r="GNC73"/>
      <c r="GND73"/>
      <c r="GNE73"/>
      <c r="GNF73"/>
      <c r="GNG73"/>
      <c r="GNH73"/>
      <c r="GNI73"/>
      <c r="GNJ73"/>
      <c r="GNK73"/>
      <c r="GNL73"/>
      <c r="GNM73"/>
      <c r="GNN73"/>
      <c r="GNO73"/>
      <c r="GNP73"/>
      <c r="GNQ73"/>
      <c r="GNR73"/>
      <c r="GNS73"/>
      <c r="GNT73"/>
      <c r="GNU73"/>
      <c r="GNV73"/>
      <c r="GNW73"/>
      <c r="GNX73"/>
      <c r="GNY73"/>
      <c r="GNZ73"/>
      <c r="GOA73"/>
      <c r="GOB73"/>
      <c r="GOC73"/>
      <c r="GOD73"/>
      <c r="GOE73"/>
      <c r="GOF73"/>
      <c r="GOG73"/>
      <c r="GOH73"/>
      <c r="GOI73"/>
      <c r="GOJ73"/>
      <c r="GOK73"/>
      <c r="GOL73"/>
      <c r="GOM73"/>
      <c r="GON73"/>
      <c r="GOO73"/>
      <c r="GOP73"/>
      <c r="GOQ73"/>
      <c r="GOR73"/>
      <c r="GOS73"/>
      <c r="GOT73"/>
      <c r="GOU73"/>
      <c r="GOV73"/>
      <c r="GOW73"/>
      <c r="GOX73"/>
      <c r="GOY73"/>
      <c r="GOZ73"/>
      <c r="GPA73"/>
      <c r="GPB73"/>
      <c r="GPC73"/>
      <c r="GPD73"/>
      <c r="GPE73"/>
      <c r="GPF73"/>
      <c r="GPG73"/>
      <c r="GPH73"/>
      <c r="GPI73"/>
      <c r="GPJ73"/>
      <c r="GPK73"/>
      <c r="GPL73"/>
      <c r="GPM73"/>
      <c r="GPN73"/>
      <c r="GPO73"/>
      <c r="GPP73"/>
      <c r="GPQ73"/>
      <c r="GPR73"/>
      <c r="GPS73"/>
      <c r="GPT73"/>
      <c r="GPU73"/>
      <c r="GPV73"/>
      <c r="GPW73"/>
      <c r="GPX73"/>
      <c r="GPY73"/>
      <c r="GPZ73"/>
      <c r="GQA73"/>
      <c r="GQB73"/>
      <c r="GQC73"/>
      <c r="GQD73"/>
      <c r="GQE73"/>
      <c r="GQF73"/>
      <c r="GQG73"/>
      <c r="GQH73"/>
      <c r="GQI73"/>
      <c r="GQJ73"/>
      <c r="GQK73"/>
      <c r="GQL73"/>
      <c r="GQM73"/>
      <c r="GQN73"/>
      <c r="GQO73"/>
      <c r="GQP73"/>
      <c r="GQQ73"/>
      <c r="GQR73"/>
      <c r="GQS73"/>
      <c r="GQT73"/>
      <c r="GQU73"/>
      <c r="GQV73"/>
      <c r="GQW73"/>
      <c r="GQX73"/>
      <c r="GQY73"/>
      <c r="GQZ73"/>
      <c r="GRA73"/>
      <c r="GRB73"/>
      <c r="GRC73"/>
      <c r="GRD73"/>
      <c r="GRE73"/>
      <c r="GRF73"/>
      <c r="GRG73"/>
      <c r="GRH73"/>
      <c r="GRI73"/>
      <c r="GRJ73"/>
      <c r="GRK73"/>
      <c r="GRL73"/>
      <c r="GRM73"/>
      <c r="GRN73"/>
      <c r="GRO73"/>
      <c r="GRP73"/>
      <c r="GRQ73"/>
      <c r="GRR73"/>
      <c r="GRS73"/>
      <c r="GRT73"/>
      <c r="GRU73"/>
      <c r="GRV73"/>
      <c r="GRW73"/>
      <c r="GRX73"/>
      <c r="GRY73"/>
      <c r="GRZ73"/>
      <c r="GSA73"/>
      <c r="GSB73"/>
      <c r="GSC73"/>
      <c r="GSD73"/>
      <c r="GSE73"/>
      <c r="GSF73"/>
      <c r="GSG73"/>
      <c r="GSH73"/>
      <c r="GSI73"/>
      <c r="GSJ73"/>
      <c r="GSK73"/>
      <c r="GSL73"/>
      <c r="GSM73"/>
      <c r="GSN73"/>
      <c r="GSO73"/>
      <c r="GSP73"/>
      <c r="GSQ73"/>
      <c r="GSR73"/>
      <c r="GSS73"/>
      <c r="GST73"/>
      <c r="GSU73"/>
      <c r="GSV73"/>
      <c r="GSW73"/>
      <c r="GSX73"/>
      <c r="GSY73"/>
      <c r="GSZ73"/>
      <c r="GTA73"/>
      <c r="GTB73"/>
      <c r="GTC73"/>
      <c r="GTD73"/>
      <c r="GTE73"/>
      <c r="GTF73"/>
      <c r="GTG73"/>
      <c r="GTH73"/>
      <c r="GTI73"/>
      <c r="GTJ73"/>
      <c r="GTK73"/>
      <c r="GTL73"/>
      <c r="GTM73"/>
      <c r="GTN73"/>
      <c r="GTO73"/>
      <c r="GTP73"/>
      <c r="GTQ73"/>
      <c r="GTR73"/>
      <c r="GTS73"/>
      <c r="GTT73"/>
      <c r="GTU73"/>
      <c r="GTV73"/>
      <c r="GTW73"/>
      <c r="GTX73"/>
      <c r="GTY73"/>
      <c r="GTZ73"/>
      <c r="GUA73"/>
      <c r="GUB73"/>
      <c r="GUC73"/>
      <c r="GUD73"/>
      <c r="GUE73"/>
      <c r="GUF73"/>
      <c r="GUG73"/>
      <c r="GUH73"/>
      <c r="GUI73"/>
      <c r="GUJ73"/>
      <c r="GUK73"/>
      <c r="GUL73"/>
      <c r="GUM73"/>
      <c r="GUN73"/>
      <c r="GUO73"/>
      <c r="GUP73"/>
      <c r="GUQ73"/>
      <c r="GUR73"/>
      <c r="GUS73"/>
      <c r="GUT73"/>
      <c r="GUU73"/>
      <c r="GUV73"/>
      <c r="GUW73"/>
      <c r="GUX73"/>
      <c r="GUY73"/>
      <c r="GUZ73"/>
      <c r="GVA73"/>
      <c r="GVB73"/>
      <c r="GVC73"/>
      <c r="GVD73"/>
      <c r="GVE73"/>
      <c r="GVF73"/>
      <c r="GVG73"/>
      <c r="GVH73"/>
      <c r="GVI73"/>
      <c r="GVJ73"/>
      <c r="GVK73"/>
      <c r="GVL73"/>
      <c r="GVM73"/>
      <c r="GVN73"/>
      <c r="GVO73"/>
      <c r="GVP73"/>
      <c r="GVQ73"/>
      <c r="GVR73"/>
      <c r="GVS73"/>
      <c r="GVT73"/>
      <c r="GVU73"/>
      <c r="GVV73"/>
      <c r="GVW73"/>
      <c r="GVX73"/>
      <c r="GVY73"/>
      <c r="GVZ73"/>
      <c r="GWA73"/>
      <c r="GWB73"/>
      <c r="GWC73"/>
      <c r="GWD73"/>
      <c r="GWE73"/>
      <c r="GWF73"/>
      <c r="GWG73"/>
      <c r="GWH73"/>
      <c r="GWI73"/>
      <c r="GWJ73"/>
      <c r="GWK73"/>
      <c r="GWL73"/>
      <c r="GWM73"/>
      <c r="GWN73"/>
      <c r="GWO73"/>
      <c r="GWP73"/>
      <c r="GWQ73"/>
      <c r="GWR73"/>
      <c r="GWS73"/>
      <c r="GWT73"/>
      <c r="GWU73"/>
      <c r="GWV73"/>
      <c r="GWW73"/>
      <c r="GWX73"/>
      <c r="GWY73"/>
      <c r="GWZ73"/>
      <c r="GXA73"/>
      <c r="GXB73"/>
      <c r="GXC73"/>
      <c r="GXD73"/>
      <c r="GXE73"/>
      <c r="GXF73"/>
      <c r="GXG73"/>
      <c r="GXH73"/>
      <c r="GXI73"/>
      <c r="GXJ73"/>
      <c r="GXK73"/>
      <c r="GXL73"/>
      <c r="GXM73"/>
      <c r="GXN73"/>
      <c r="GXO73"/>
      <c r="GXP73"/>
      <c r="GXQ73"/>
      <c r="GXR73"/>
      <c r="GXS73"/>
      <c r="GXT73"/>
      <c r="GXU73"/>
      <c r="GXV73"/>
      <c r="GXW73"/>
      <c r="GXX73"/>
      <c r="GXY73"/>
      <c r="GXZ73"/>
      <c r="GYA73"/>
      <c r="GYB73"/>
      <c r="GYC73"/>
      <c r="GYD73"/>
      <c r="GYE73"/>
      <c r="GYF73"/>
      <c r="GYG73"/>
      <c r="GYH73"/>
      <c r="GYI73"/>
      <c r="GYJ73"/>
      <c r="GYK73"/>
      <c r="GYL73"/>
      <c r="GYM73"/>
      <c r="GYN73"/>
      <c r="GYO73"/>
      <c r="GYP73"/>
      <c r="GYQ73"/>
      <c r="GYR73"/>
      <c r="GYS73"/>
      <c r="GYT73"/>
      <c r="GYU73"/>
      <c r="GYV73"/>
      <c r="GYW73"/>
      <c r="GYX73"/>
      <c r="GYY73"/>
      <c r="GYZ73"/>
      <c r="GZA73"/>
      <c r="GZB73"/>
      <c r="GZC73"/>
      <c r="GZD73"/>
      <c r="GZE73"/>
      <c r="GZF73"/>
      <c r="GZG73"/>
      <c r="GZH73"/>
      <c r="GZI73"/>
      <c r="GZJ73"/>
      <c r="GZK73"/>
      <c r="GZL73"/>
      <c r="GZM73"/>
      <c r="GZN73"/>
      <c r="GZO73"/>
      <c r="GZP73"/>
      <c r="GZQ73"/>
      <c r="GZR73"/>
      <c r="GZS73"/>
      <c r="GZT73"/>
      <c r="GZU73"/>
      <c r="GZV73"/>
      <c r="GZW73"/>
      <c r="GZX73"/>
      <c r="GZY73"/>
      <c r="GZZ73"/>
      <c r="HAA73"/>
      <c r="HAB73"/>
      <c r="HAC73"/>
      <c r="HAD73"/>
      <c r="HAE73"/>
      <c r="HAF73"/>
      <c r="HAG73"/>
      <c r="HAH73"/>
      <c r="HAI73"/>
      <c r="HAJ73"/>
      <c r="HAK73"/>
      <c r="HAL73"/>
      <c r="HAM73"/>
      <c r="HAN73"/>
      <c r="HAO73"/>
      <c r="HAP73"/>
      <c r="HAQ73"/>
      <c r="HAR73"/>
      <c r="HAS73"/>
      <c r="HAT73"/>
      <c r="HAU73"/>
      <c r="HAV73"/>
      <c r="HAW73"/>
      <c r="HAX73"/>
      <c r="HAY73"/>
      <c r="HAZ73"/>
      <c r="HBA73"/>
      <c r="HBB73"/>
      <c r="HBC73"/>
      <c r="HBD73"/>
      <c r="HBE73"/>
      <c r="HBF73"/>
      <c r="HBG73"/>
      <c r="HBH73"/>
      <c r="HBI73"/>
      <c r="HBJ73"/>
      <c r="HBK73"/>
      <c r="HBL73"/>
      <c r="HBM73"/>
      <c r="HBN73"/>
      <c r="HBO73"/>
      <c r="HBP73"/>
      <c r="HBQ73"/>
      <c r="HBR73"/>
      <c r="HBS73"/>
      <c r="HBT73"/>
      <c r="HBU73"/>
      <c r="HBV73"/>
      <c r="HBW73"/>
      <c r="HBX73"/>
      <c r="HBY73"/>
      <c r="HBZ73"/>
      <c r="HCA73"/>
      <c r="HCB73"/>
      <c r="HCC73"/>
      <c r="HCD73"/>
      <c r="HCE73"/>
      <c r="HCF73"/>
      <c r="HCG73"/>
      <c r="HCH73"/>
      <c r="HCI73"/>
      <c r="HCJ73"/>
      <c r="HCK73"/>
      <c r="HCL73"/>
      <c r="HCM73"/>
      <c r="HCN73"/>
      <c r="HCO73"/>
      <c r="HCP73"/>
      <c r="HCQ73"/>
      <c r="HCR73"/>
      <c r="HCS73"/>
      <c r="HCT73"/>
      <c r="HCU73"/>
      <c r="HCV73"/>
      <c r="HCW73"/>
      <c r="HCX73"/>
      <c r="HCY73"/>
      <c r="HCZ73"/>
      <c r="HDA73"/>
      <c r="HDB73"/>
      <c r="HDC73"/>
      <c r="HDD73"/>
      <c r="HDE73"/>
      <c r="HDF73"/>
      <c r="HDG73"/>
      <c r="HDH73"/>
      <c r="HDI73"/>
      <c r="HDJ73"/>
      <c r="HDK73"/>
      <c r="HDL73"/>
      <c r="HDM73"/>
      <c r="HDN73"/>
      <c r="HDO73"/>
      <c r="HDP73"/>
      <c r="HDQ73"/>
      <c r="HDR73"/>
      <c r="HDS73"/>
      <c r="HDT73"/>
      <c r="HDU73"/>
      <c r="HDV73"/>
      <c r="HDW73"/>
      <c r="HDX73"/>
      <c r="HDY73"/>
      <c r="HDZ73"/>
      <c r="HEA73"/>
      <c r="HEB73"/>
      <c r="HEC73"/>
      <c r="HED73"/>
      <c r="HEE73"/>
      <c r="HEF73"/>
      <c r="HEG73"/>
      <c r="HEH73"/>
      <c r="HEI73"/>
      <c r="HEJ73"/>
      <c r="HEK73"/>
      <c r="HEL73"/>
      <c r="HEM73"/>
      <c r="HEN73"/>
      <c r="HEO73"/>
      <c r="HEP73"/>
      <c r="HEQ73"/>
      <c r="HER73"/>
      <c r="HES73"/>
      <c r="HET73"/>
      <c r="HEU73"/>
      <c r="HEV73"/>
      <c r="HEW73"/>
      <c r="HEX73"/>
      <c r="HEY73"/>
      <c r="HEZ73"/>
      <c r="HFA73"/>
      <c r="HFB73"/>
      <c r="HFC73"/>
      <c r="HFD73"/>
      <c r="HFE73"/>
      <c r="HFF73"/>
      <c r="HFG73"/>
      <c r="HFH73"/>
      <c r="HFI73"/>
      <c r="HFJ73"/>
      <c r="HFK73"/>
      <c r="HFL73"/>
      <c r="HFM73"/>
      <c r="HFN73"/>
      <c r="HFO73"/>
      <c r="HFP73"/>
      <c r="HFQ73"/>
      <c r="HFR73"/>
      <c r="HFS73"/>
      <c r="HFT73"/>
      <c r="HFU73"/>
      <c r="HFV73"/>
      <c r="HFW73"/>
      <c r="HFX73"/>
      <c r="HFY73"/>
      <c r="HFZ73"/>
      <c r="HGA73"/>
      <c r="HGB73"/>
      <c r="HGC73"/>
      <c r="HGD73"/>
      <c r="HGE73"/>
      <c r="HGF73"/>
      <c r="HGG73"/>
      <c r="HGH73"/>
      <c r="HGI73"/>
      <c r="HGJ73"/>
      <c r="HGK73"/>
      <c r="HGL73"/>
      <c r="HGM73"/>
      <c r="HGN73"/>
      <c r="HGO73"/>
      <c r="HGP73"/>
      <c r="HGQ73"/>
      <c r="HGR73"/>
      <c r="HGS73"/>
      <c r="HGT73"/>
      <c r="HGU73"/>
      <c r="HGV73"/>
      <c r="HGW73"/>
      <c r="HGX73"/>
      <c r="HGY73"/>
      <c r="HGZ73"/>
      <c r="HHA73"/>
      <c r="HHB73"/>
      <c r="HHC73"/>
      <c r="HHD73"/>
      <c r="HHE73"/>
      <c r="HHF73"/>
      <c r="HHG73"/>
      <c r="HHH73"/>
      <c r="HHI73"/>
      <c r="HHJ73"/>
      <c r="HHK73"/>
      <c r="HHL73"/>
      <c r="HHM73"/>
      <c r="HHN73"/>
      <c r="HHO73"/>
      <c r="HHP73"/>
      <c r="HHQ73"/>
      <c r="HHR73"/>
      <c r="HHS73"/>
      <c r="HHT73"/>
      <c r="HHU73"/>
      <c r="HHV73"/>
      <c r="HHW73"/>
      <c r="HHX73"/>
      <c r="HHY73"/>
      <c r="HHZ73"/>
      <c r="HIA73"/>
      <c r="HIB73"/>
      <c r="HIC73"/>
      <c r="HID73"/>
      <c r="HIE73"/>
      <c r="HIF73"/>
      <c r="HIG73"/>
      <c r="HIH73"/>
      <c r="HII73"/>
      <c r="HIJ73"/>
      <c r="HIK73"/>
      <c r="HIL73"/>
      <c r="HIM73"/>
      <c r="HIN73"/>
      <c r="HIO73"/>
      <c r="HIP73"/>
      <c r="HIQ73"/>
      <c r="HIR73"/>
      <c r="HIS73"/>
      <c r="HIT73"/>
      <c r="HIU73"/>
      <c r="HIV73"/>
      <c r="HIW73"/>
      <c r="HIX73"/>
      <c r="HIY73"/>
      <c r="HIZ73"/>
      <c r="HJA73"/>
      <c r="HJB73"/>
      <c r="HJC73"/>
      <c r="HJD73"/>
      <c r="HJE73"/>
      <c r="HJF73"/>
      <c r="HJG73"/>
      <c r="HJH73"/>
      <c r="HJI73"/>
      <c r="HJJ73"/>
      <c r="HJK73"/>
      <c r="HJL73"/>
      <c r="HJM73"/>
      <c r="HJN73"/>
      <c r="HJO73"/>
      <c r="HJP73"/>
      <c r="HJQ73"/>
      <c r="HJR73"/>
      <c r="HJS73"/>
      <c r="HJT73"/>
      <c r="HJU73"/>
      <c r="HJV73"/>
      <c r="HJW73"/>
      <c r="HJX73"/>
      <c r="HJY73"/>
      <c r="HJZ73"/>
      <c r="HKA73"/>
      <c r="HKB73"/>
      <c r="HKC73"/>
      <c r="HKD73"/>
      <c r="HKE73"/>
      <c r="HKF73"/>
      <c r="HKG73"/>
      <c r="HKH73"/>
      <c r="HKI73"/>
      <c r="HKJ73"/>
      <c r="HKK73"/>
      <c r="HKL73"/>
      <c r="HKM73"/>
      <c r="HKN73"/>
      <c r="HKO73"/>
      <c r="HKP73"/>
      <c r="HKQ73"/>
      <c r="HKR73"/>
      <c r="HKS73"/>
      <c r="HKT73"/>
      <c r="HKU73"/>
      <c r="HKV73"/>
      <c r="HKW73"/>
      <c r="HKX73"/>
      <c r="HKY73"/>
      <c r="HKZ73"/>
      <c r="HLA73"/>
      <c r="HLB73"/>
      <c r="HLC73"/>
      <c r="HLD73"/>
      <c r="HLE73"/>
      <c r="HLF73"/>
      <c r="HLG73"/>
      <c r="HLH73"/>
      <c r="HLI73"/>
      <c r="HLJ73"/>
      <c r="HLK73"/>
      <c r="HLL73"/>
      <c r="HLM73"/>
      <c r="HLN73"/>
      <c r="HLO73"/>
      <c r="HLP73"/>
      <c r="HLQ73"/>
      <c r="HLR73"/>
      <c r="HLS73"/>
      <c r="HLT73"/>
      <c r="HLU73"/>
      <c r="HLV73"/>
      <c r="HLW73"/>
      <c r="HLX73"/>
      <c r="HLY73"/>
      <c r="HLZ73"/>
      <c r="HMA73"/>
      <c r="HMB73"/>
      <c r="HMC73"/>
      <c r="HMD73"/>
      <c r="HME73"/>
      <c r="HMF73"/>
      <c r="HMG73"/>
      <c r="HMH73"/>
      <c r="HMI73"/>
      <c r="HMJ73"/>
      <c r="HMK73"/>
      <c r="HML73"/>
      <c r="HMM73"/>
      <c r="HMN73"/>
      <c r="HMO73"/>
      <c r="HMP73"/>
      <c r="HMQ73"/>
      <c r="HMR73"/>
      <c r="HMS73"/>
      <c r="HMT73"/>
      <c r="HMU73"/>
      <c r="HMV73"/>
      <c r="HMW73"/>
      <c r="HMX73"/>
      <c r="HMY73"/>
      <c r="HMZ73"/>
      <c r="HNA73"/>
      <c r="HNB73"/>
      <c r="HNC73"/>
      <c r="HND73"/>
      <c r="HNE73"/>
      <c r="HNF73"/>
      <c r="HNG73"/>
      <c r="HNH73"/>
      <c r="HNI73"/>
      <c r="HNJ73"/>
      <c r="HNK73"/>
      <c r="HNL73"/>
      <c r="HNM73"/>
      <c r="HNN73"/>
      <c r="HNO73"/>
      <c r="HNP73"/>
      <c r="HNQ73"/>
      <c r="HNR73"/>
      <c r="HNS73"/>
      <c r="HNT73"/>
      <c r="HNU73"/>
      <c r="HNV73"/>
      <c r="HNW73"/>
      <c r="HNX73"/>
      <c r="HNY73"/>
      <c r="HNZ73"/>
      <c r="HOA73"/>
      <c r="HOB73"/>
      <c r="HOC73"/>
      <c r="HOD73"/>
      <c r="HOE73"/>
      <c r="HOF73"/>
      <c r="HOG73"/>
      <c r="HOH73"/>
      <c r="HOI73"/>
      <c r="HOJ73"/>
      <c r="HOK73"/>
      <c r="HOL73"/>
      <c r="HOM73"/>
      <c r="HON73"/>
      <c r="HOO73"/>
      <c r="HOP73"/>
      <c r="HOQ73"/>
      <c r="HOR73"/>
      <c r="HOS73"/>
      <c r="HOT73"/>
      <c r="HOU73"/>
      <c r="HOV73"/>
      <c r="HOW73"/>
      <c r="HOX73"/>
      <c r="HOY73"/>
      <c r="HOZ73"/>
      <c r="HPA73"/>
      <c r="HPB73"/>
      <c r="HPC73"/>
      <c r="HPD73"/>
      <c r="HPE73"/>
      <c r="HPF73"/>
      <c r="HPG73"/>
      <c r="HPH73"/>
      <c r="HPI73"/>
      <c r="HPJ73"/>
      <c r="HPK73"/>
      <c r="HPL73"/>
      <c r="HPM73"/>
      <c r="HPN73"/>
      <c r="HPO73"/>
      <c r="HPP73"/>
      <c r="HPQ73"/>
      <c r="HPR73"/>
      <c r="HPS73"/>
      <c r="HPT73"/>
      <c r="HPU73"/>
      <c r="HPV73"/>
      <c r="HPW73"/>
      <c r="HPX73"/>
      <c r="HPY73"/>
      <c r="HPZ73"/>
      <c r="HQA73"/>
      <c r="HQB73"/>
      <c r="HQC73"/>
      <c r="HQD73"/>
      <c r="HQE73"/>
      <c r="HQF73"/>
      <c r="HQG73"/>
      <c r="HQH73"/>
      <c r="HQI73"/>
      <c r="HQJ73"/>
      <c r="HQK73"/>
      <c r="HQL73"/>
      <c r="HQM73"/>
      <c r="HQN73"/>
      <c r="HQO73"/>
      <c r="HQP73"/>
      <c r="HQQ73"/>
      <c r="HQR73"/>
      <c r="HQS73"/>
      <c r="HQT73"/>
      <c r="HQU73"/>
      <c r="HQV73"/>
      <c r="HQW73"/>
      <c r="HQX73"/>
      <c r="HQY73"/>
      <c r="HQZ73"/>
      <c r="HRA73"/>
      <c r="HRB73"/>
      <c r="HRC73"/>
      <c r="HRD73"/>
      <c r="HRE73"/>
      <c r="HRF73"/>
      <c r="HRG73"/>
      <c r="HRH73"/>
      <c r="HRI73"/>
      <c r="HRJ73"/>
      <c r="HRK73"/>
      <c r="HRL73"/>
      <c r="HRM73"/>
      <c r="HRN73"/>
      <c r="HRO73"/>
      <c r="HRP73"/>
      <c r="HRQ73"/>
      <c r="HRR73"/>
      <c r="HRS73"/>
      <c r="HRT73"/>
      <c r="HRU73"/>
      <c r="HRV73"/>
      <c r="HRW73"/>
      <c r="HRX73"/>
      <c r="HRY73"/>
      <c r="HRZ73"/>
      <c r="HSA73"/>
      <c r="HSB73"/>
      <c r="HSC73"/>
      <c r="HSD73"/>
      <c r="HSE73"/>
      <c r="HSF73"/>
      <c r="HSG73"/>
      <c r="HSH73"/>
      <c r="HSI73"/>
      <c r="HSJ73"/>
      <c r="HSK73"/>
      <c r="HSL73"/>
      <c r="HSM73"/>
      <c r="HSN73"/>
      <c r="HSO73"/>
      <c r="HSP73"/>
      <c r="HSQ73"/>
      <c r="HSR73"/>
      <c r="HSS73"/>
      <c r="HST73"/>
      <c r="HSU73"/>
      <c r="HSV73"/>
      <c r="HSW73"/>
      <c r="HSX73"/>
      <c r="HSY73"/>
      <c r="HSZ73"/>
      <c r="HTA73"/>
      <c r="HTB73"/>
      <c r="HTC73"/>
      <c r="HTD73"/>
      <c r="HTE73"/>
      <c r="HTF73"/>
      <c r="HTG73"/>
      <c r="HTH73"/>
      <c r="HTI73"/>
      <c r="HTJ73"/>
      <c r="HTK73"/>
      <c r="HTL73"/>
      <c r="HTM73"/>
      <c r="HTN73"/>
      <c r="HTO73"/>
      <c r="HTP73"/>
      <c r="HTQ73"/>
      <c r="HTR73"/>
      <c r="HTS73"/>
      <c r="HTT73"/>
      <c r="HTU73"/>
      <c r="HTV73"/>
      <c r="HTW73"/>
      <c r="HTX73"/>
      <c r="HTY73"/>
      <c r="HTZ73"/>
      <c r="HUA73"/>
      <c r="HUB73"/>
      <c r="HUC73"/>
      <c r="HUD73"/>
      <c r="HUE73"/>
      <c r="HUF73"/>
      <c r="HUG73"/>
      <c r="HUH73"/>
      <c r="HUI73"/>
      <c r="HUJ73"/>
      <c r="HUK73"/>
      <c r="HUL73"/>
      <c r="HUM73"/>
      <c r="HUN73"/>
      <c r="HUO73"/>
      <c r="HUP73"/>
      <c r="HUQ73"/>
      <c r="HUR73"/>
      <c r="HUS73"/>
      <c r="HUT73"/>
      <c r="HUU73"/>
      <c r="HUV73"/>
      <c r="HUW73"/>
      <c r="HUX73"/>
      <c r="HUY73"/>
      <c r="HUZ73"/>
      <c r="HVA73"/>
      <c r="HVB73"/>
      <c r="HVC73"/>
      <c r="HVD73"/>
      <c r="HVE73"/>
      <c r="HVF73"/>
      <c r="HVG73"/>
      <c r="HVH73"/>
      <c r="HVI73"/>
      <c r="HVJ73"/>
      <c r="HVK73"/>
      <c r="HVL73"/>
      <c r="HVM73"/>
      <c r="HVN73"/>
      <c r="HVO73"/>
      <c r="HVP73"/>
      <c r="HVQ73"/>
      <c r="HVR73"/>
      <c r="HVS73"/>
      <c r="HVT73"/>
      <c r="HVU73"/>
      <c r="HVV73"/>
      <c r="HVW73"/>
      <c r="HVX73"/>
      <c r="HVY73"/>
      <c r="HVZ73"/>
      <c r="HWA73"/>
      <c r="HWB73"/>
      <c r="HWC73"/>
      <c r="HWD73"/>
      <c r="HWE73"/>
      <c r="HWF73"/>
      <c r="HWG73"/>
      <c r="HWH73"/>
      <c r="HWI73"/>
      <c r="HWJ73"/>
      <c r="HWK73"/>
      <c r="HWL73"/>
      <c r="HWM73"/>
      <c r="HWN73"/>
      <c r="HWO73"/>
      <c r="HWP73"/>
      <c r="HWQ73"/>
      <c r="HWR73"/>
      <c r="HWS73"/>
      <c r="HWT73"/>
      <c r="HWU73"/>
      <c r="HWV73"/>
      <c r="HWW73"/>
      <c r="HWX73"/>
      <c r="HWY73"/>
      <c r="HWZ73"/>
      <c r="HXA73"/>
      <c r="HXB73"/>
      <c r="HXC73"/>
      <c r="HXD73"/>
      <c r="HXE73"/>
      <c r="HXF73"/>
      <c r="HXG73"/>
      <c r="HXH73"/>
      <c r="HXI73"/>
      <c r="HXJ73"/>
      <c r="HXK73"/>
      <c r="HXL73"/>
      <c r="HXM73"/>
      <c r="HXN73"/>
      <c r="HXO73"/>
      <c r="HXP73"/>
      <c r="HXQ73"/>
      <c r="HXR73"/>
      <c r="HXS73"/>
      <c r="HXT73"/>
      <c r="HXU73"/>
      <c r="HXV73"/>
      <c r="HXW73"/>
      <c r="HXX73"/>
      <c r="HXY73"/>
      <c r="HXZ73"/>
      <c r="HYA73"/>
      <c r="HYB73"/>
      <c r="HYC73"/>
      <c r="HYD73"/>
      <c r="HYE73"/>
      <c r="HYF73"/>
      <c r="HYG73"/>
      <c r="HYH73"/>
      <c r="HYI73"/>
      <c r="HYJ73"/>
      <c r="HYK73"/>
      <c r="HYL73"/>
      <c r="HYM73"/>
      <c r="HYN73"/>
      <c r="HYO73"/>
      <c r="HYP73"/>
      <c r="HYQ73"/>
      <c r="HYR73"/>
      <c r="HYS73"/>
      <c r="HYT73"/>
      <c r="HYU73"/>
      <c r="HYV73"/>
      <c r="HYW73"/>
      <c r="HYX73"/>
      <c r="HYY73"/>
      <c r="HYZ73"/>
      <c r="HZA73"/>
      <c r="HZB73"/>
      <c r="HZC73"/>
      <c r="HZD73"/>
      <c r="HZE73"/>
      <c r="HZF73"/>
      <c r="HZG73"/>
      <c r="HZH73"/>
      <c r="HZI73"/>
      <c r="HZJ73"/>
      <c r="HZK73"/>
      <c r="HZL73"/>
      <c r="HZM73"/>
      <c r="HZN73"/>
      <c r="HZO73"/>
      <c r="HZP73"/>
      <c r="HZQ73"/>
      <c r="HZR73"/>
      <c r="HZS73"/>
      <c r="HZT73"/>
      <c r="HZU73"/>
      <c r="HZV73"/>
      <c r="HZW73"/>
      <c r="HZX73"/>
      <c r="HZY73"/>
      <c r="HZZ73"/>
      <c r="IAA73"/>
      <c r="IAB73"/>
      <c r="IAC73"/>
      <c r="IAD73"/>
      <c r="IAE73"/>
      <c r="IAF73"/>
      <c r="IAG73"/>
      <c r="IAH73"/>
      <c r="IAI73"/>
      <c r="IAJ73"/>
      <c r="IAK73"/>
      <c r="IAL73"/>
      <c r="IAM73"/>
      <c r="IAN73"/>
      <c r="IAO73"/>
      <c r="IAP73"/>
      <c r="IAQ73"/>
      <c r="IAR73"/>
      <c r="IAS73"/>
      <c r="IAT73"/>
      <c r="IAU73"/>
      <c r="IAV73"/>
      <c r="IAW73"/>
      <c r="IAX73"/>
      <c r="IAY73"/>
      <c r="IAZ73"/>
      <c r="IBA73"/>
      <c r="IBB73"/>
      <c r="IBC73"/>
      <c r="IBD73"/>
      <c r="IBE73"/>
      <c r="IBF73"/>
      <c r="IBG73"/>
      <c r="IBH73"/>
      <c r="IBI73"/>
      <c r="IBJ73"/>
      <c r="IBK73"/>
      <c r="IBL73"/>
      <c r="IBM73"/>
      <c r="IBN73"/>
      <c r="IBO73"/>
      <c r="IBP73"/>
      <c r="IBQ73"/>
      <c r="IBR73"/>
      <c r="IBS73"/>
      <c r="IBT73"/>
      <c r="IBU73"/>
      <c r="IBV73"/>
      <c r="IBW73"/>
      <c r="IBX73"/>
      <c r="IBY73"/>
      <c r="IBZ73"/>
      <c r="ICA73"/>
      <c r="ICB73"/>
      <c r="ICC73"/>
      <c r="ICD73"/>
      <c r="ICE73"/>
      <c r="ICF73"/>
      <c r="ICG73"/>
      <c r="ICH73"/>
      <c r="ICI73"/>
      <c r="ICJ73"/>
      <c r="ICK73"/>
      <c r="ICL73"/>
      <c r="ICM73"/>
      <c r="ICN73"/>
      <c r="ICO73"/>
      <c r="ICP73"/>
      <c r="ICQ73"/>
      <c r="ICR73"/>
      <c r="ICS73"/>
      <c r="ICT73"/>
      <c r="ICU73"/>
      <c r="ICV73"/>
      <c r="ICW73"/>
      <c r="ICX73"/>
      <c r="ICY73"/>
      <c r="ICZ73"/>
      <c r="IDA73"/>
      <c r="IDB73"/>
      <c r="IDC73"/>
      <c r="IDD73"/>
      <c r="IDE73"/>
      <c r="IDF73"/>
      <c r="IDG73"/>
      <c r="IDH73"/>
      <c r="IDI73"/>
      <c r="IDJ73"/>
      <c r="IDK73"/>
      <c r="IDL73"/>
      <c r="IDM73"/>
      <c r="IDN73"/>
      <c r="IDO73"/>
      <c r="IDP73"/>
      <c r="IDQ73"/>
      <c r="IDR73"/>
      <c r="IDS73"/>
      <c r="IDT73"/>
      <c r="IDU73"/>
      <c r="IDV73"/>
      <c r="IDW73"/>
      <c r="IDX73"/>
      <c r="IDY73"/>
      <c r="IDZ73"/>
      <c r="IEA73"/>
      <c r="IEB73"/>
      <c r="IEC73"/>
      <c r="IED73"/>
      <c r="IEE73"/>
      <c r="IEF73"/>
      <c r="IEG73"/>
      <c r="IEH73"/>
      <c r="IEI73"/>
      <c r="IEJ73"/>
      <c r="IEK73"/>
      <c r="IEL73"/>
      <c r="IEM73"/>
      <c r="IEN73"/>
      <c r="IEO73"/>
      <c r="IEP73"/>
      <c r="IEQ73"/>
      <c r="IER73"/>
      <c r="IES73"/>
      <c r="IET73"/>
      <c r="IEU73"/>
      <c r="IEV73"/>
      <c r="IEW73"/>
      <c r="IEX73"/>
      <c r="IEY73"/>
      <c r="IEZ73"/>
      <c r="IFA73"/>
      <c r="IFB73"/>
      <c r="IFC73"/>
      <c r="IFD73"/>
      <c r="IFE73"/>
      <c r="IFF73"/>
      <c r="IFG73"/>
      <c r="IFH73"/>
      <c r="IFI73"/>
      <c r="IFJ73"/>
      <c r="IFK73"/>
      <c r="IFL73"/>
      <c r="IFM73"/>
      <c r="IFN73"/>
      <c r="IFO73"/>
      <c r="IFP73"/>
      <c r="IFQ73"/>
      <c r="IFR73"/>
      <c r="IFS73"/>
      <c r="IFT73"/>
      <c r="IFU73"/>
      <c r="IFV73"/>
      <c r="IFW73"/>
      <c r="IFX73"/>
      <c r="IFY73"/>
      <c r="IFZ73"/>
      <c r="IGA73"/>
      <c r="IGB73"/>
      <c r="IGC73"/>
      <c r="IGD73"/>
      <c r="IGE73"/>
      <c r="IGF73"/>
      <c r="IGG73"/>
      <c r="IGH73"/>
      <c r="IGI73"/>
      <c r="IGJ73"/>
      <c r="IGK73"/>
      <c r="IGL73"/>
      <c r="IGM73"/>
      <c r="IGN73"/>
      <c r="IGO73"/>
      <c r="IGP73"/>
      <c r="IGQ73"/>
      <c r="IGR73"/>
      <c r="IGS73"/>
      <c r="IGT73"/>
      <c r="IGU73"/>
      <c r="IGV73"/>
      <c r="IGW73"/>
      <c r="IGX73"/>
      <c r="IGY73"/>
      <c r="IGZ73"/>
      <c r="IHA73"/>
      <c r="IHB73"/>
      <c r="IHC73"/>
      <c r="IHD73"/>
      <c r="IHE73"/>
      <c r="IHF73"/>
      <c r="IHG73"/>
      <c r="IHH73"/>
      <c r="IHI73"/>
      <c r="IHJ73"/>
      <c r="IHK73"/>
      <c r="IHL73"/>
      <c r="IHM73"/>
      <c r="IHN73"/>
      <c r="IHO73"/>
      <c r="IHP73"/>
      <c r="IHQ73"/>
      <c r="IHR73"/>
      <c r="IHS73"/>
      <c r="IHT73"/>
      <c r="IHU73"/>
      <c r="IHV73"/>
      <c r="IHW73"/>
      <c r="IHX73"/>
      <c r="IHY73"/>
      <c r="IHZ73"/>
      <c r="IIA73"/>
      <c r="IIB73"/>
      <c r="IIC73"/>
      <c r="IID73"/>
      <c r="IIE73"/>
      <c r="IIF73"/>
      <c r="IIG73"/>
      <c r="IIH73"/>
      <c r="III73"/>
      <c r="IIJ73"/>
      <c r="IIK73"/>
      <c r="IIL73"/>
      <c r="IIM73"/>
      <c r="IIN73"/>
      <c r="IIO73"/>
      <c r="IIP73"/>
      <c r="IIQ73"/>
      <c r="IIR73"/>
      <c r="IIS73"/>
      <c r="IIT73"/>
      <c r="IIU73"/>
      <c r="IIV73"/>
      <c r="IIW73"/>
      <c r="IIX73"/>
      <c r="IIY73"/>
      <c r="IIZ73"/>
      <c r="IJA73"/>
      <c r="IJB73"/>
      <c r="IJC73"/>
      <c r="IJD73"/>
      <c r="IJE73"/>
      <c r="IJF73"/>
      <c r="IJG73"/>
      <c r="IJH73"/>
      <c r="IJI73"/>
      <c r="IJJ73"/>
      <c r="IJK73"/>
      <c r="IJL73"/>
      <c r="IJM73"/>
      <c r="IJN73"/>
      <c r="IJO73"/>
      <c r="IJP73"/>
      <c r="IJQ73"/>
      <c r="IJR73"/>
      <c r="IJS73"/>
      <c r="IJT73"/>
      <c r="IJU73"/>
      <c r="IJV73"/>
      <c r="IJW73"/>
      <c r="IJX73"/>
      <c r="IJY73"/>
      <c r="IJZ73"/>
      <c r="IKA73"/>
      <c r="IKB73"/>
      <c r="IKC73"/>
      <c r="IKD73"/>
      <c r="IKE73"/>
      <c r="IKF73"/>
      <c r="IKG73"/>
      <c r="IKH73"/>
      <c r="IKI73"/>
      <c r="IKJ73"/>
      <c r="IKK73"/>
      <c r="IKL73"/>
      <c r="IKM73"/>
      <c r="IKN73"/>
      <c r="IKO73"/>
      <c r="IKP73"/>
      <c r="IKQ73"/>
      <c r="IKR73"/>
      <c r="IKS73"/>
      <c r="IKT73"/>
      <c r="IKU73"/>
      <c r="IKV73"/>
      <c r="IKW73"/>
      <c r="IKX73"/>
      <c r="IKY73"/>
      <c r="IKZ73"/>
      <c r="ILA73"/>
      <c r="ILB73"/>
      <c r="ILC73"/>
      <c r="ILD73"/>
      <c r="ILE73"/>
      <c r="ILF73"/>
      <c r="ILG73"/>
      <c r="ILH73"/>
      <c r="ILI73"/>
      <c r="ILJ73"/>
      <c r="ILK73"/>
      <c r="ILL73"/>
      <c r="ILM73"/>
      <c r="ILN73"/>
      <c r="ILO73"/>
      <c r="ILP73"/>
      <c r="ILQ73"/>
      <c r="ILR73"/>
      <c r="ILS73"/>
      <c r="ILT73"/>
      <c r="ILU73"/>
      <c r="ILV73"/>
      <c r="ILW73"/>
      <c r="ILX73"/>
      <c r="ILY73"/>
      <c r="ILZ73"/>
      <c r="IMA73"/>
      <c r="IMB73"/>
      <c r="IMC73"/>
      <c r="IMD73"/>
      <c r="IME73"/>
      <c r="IMF73"/>
      <c r="IMG73"/>
      <c r="IMH73"/>
      <c r="IMI73"/>
      <c r="IMJ73"/>
      <c r="IMK73"/>
      <c r="IML73"/>
      <c r="IMM73"/>
      <c r="IMN73"/>
      <c r="IMO73"/>
      <c r="IMP73"/>
      <c r="IMQ73"/>
      <c r="IMR73"/>
      <c r="IMS73"/>
      <c r="IMT73"/>
      <c r="IMU73"/>
      <c r="IMV73"/>
      <c r="IMW73"/>
      <c r="IMX73"/>
      <c r="IMY73"/>
      <c r="IMZ73"/>
      <c r="INA73"/>
      <c r="INB73"/>
      <c r="INC73"/>
      <c r="IND73"/>
      <c r="INE73"/>
      <c r="INF73"/>
      <c r="ING73"/>
      <c r="INH73"/>
      <c r="INI73"/>
      <c r="INJ73"/>
      <c r="INK73"/>
      <c r="INL73"/>
      <c r="INM73"/>
      <c r="INN73"/>
      <c r="INO73"/>
      <c r="INP73"/>
      <c r="INQ73"/>
      <c r="INR73"/>
      <c r="INS73"/>
      <c r="INT73"/>
      <c r="INU73"/>
      <c r="INV73"/>
      <c r="INW73"/>
      <c r="INX73"/>
      <c r="INY73"/>
      <c r="INZ73"/>
      <c r="IOA73"/>
      <c r="IOB73"/>
      <c r="IOC73"/>
      <c r="IOD73"/>
      <c r="IOE73"/>
      <c r="IOF73"/>
      <c r="IOG73"/>
      <c r="IOH73"/>
      <c r="IOI73"/>
      <c r="IOJ73"/>
      <c r="IOK73"/>
      <c r="IOL73"/>
      <c r="IOM73"/>
      <c r="ION73"/>
      <c r="IOO73"/>
      <c r="IOP73"/>
      <c r="IOQ73"/>
      <c r="IOR73"/>
      <c r="IOS73"/>
      <c r="IOT73"/>
      <c r="IOU73"/>
      <c r="IOV73"/>
      <c r="IOW73"/>
      <c r="IOX73"/>
      <c r="IOY73"/>
      <c r="IOZ73"/>
      <c r="IPA73"/>
      <c r="IPB73"/>
      <c r="IPC73"/>
      <c r="IPD73"/>
      <c r="IPE73"/>
      <c r="IPF73"/>
      <c r="IPG73"/>
      <c r="IPH73"/>
      <c r="IPI73"/>
      <c r="IPJ73"/>
      <c r="IPK73"/>
      <c r="IPL73"/>
      <c r="IPM73"/>
      <c r="IPN73"/>
      <c r="IPO73"/>
      <c r="IPP73"/>
      <c r="IPQ73"/>
      <c r="IPR73"/>
      <c r="IPS73"/>
      <c r="IPT73"/>
      <c r="IPU73"/>
      <c r="IPV73"/>
      <c r="IPW73"/>
      <c r="IPX73"/>
      <c r="IPY73"/>
      <c r="IPZ73"/>
      <c r="IQA73"/>
      <c r="IQB73"/>
      <c r="IQC73"/>
      <c r="IQD73"/>
      <c r="IQE73"/>
      <c r="IQF73"/>
      <c r="IQG73"/>
      <c r="IQH73"/>
      <c r="IQI73"/>
      <c r="IQJ73"/>
      <c r="IQK73"/>
      <c r="IQL73"/>
      <c r="IQM73"/>
      <c r="IQN73"/>
      <c r="IQO73"/>
      <c r="IQP73"/>
      <c r="IQQ73"/>
      <c r="IQR73"/>
      <c r="IQS73"/>
      <c r="IQT73"/>
      <c r="IQU73"/>
      <c r="IQV73"/>
      <c r="IQW73"/>
      <c r="IQX73"/>
      <c r="IQY73"/>
      <c r="IQZ73"/>
      <c r="IRA73"/>
      <c r="IRB73"/>
      <c r="IRC73"/>
      <c r="IRD73"/>
      <c r="IRE73"/>
      <c r="IRF73"/>
      <c r="IRG73"/>
      <c r="IRH73"/>
      <c r="IRI73"/>
      <c r="IRJ73"/>
      <c r="IRK73"/>
      <c r="IRL73"/>
      <c r="IRM73"/>
      <c r="IRN73"/>
      <c r="IRO73"/>
      <c r="IRP73"/>
      <c r="IRQ73"/>
      <c r="IRR73"/>
      <c r="IRS73"/>
      <c r="IRT73"/>
      <c r="IRU73"/>
      <c r="IRV73"/>
      <c r="IRW73"/>
      <c r="IRX73"/>
      <c r="IRY73"/>
      <c r="IRZ73"/>
      <c r="ISA73"/>
      <c r="ISB73"/>
      <c r="ISC73"/>
      <c r="ISD73"/>
      <c r="ISE73"/>
      <c r="ISF73"/>
      <c r="ISG73"/>
      <c r="ISH73"/>
      <c r="ISI73"/>
      <c r="ISJ73"/>
      <c r="ISK73"/>
      <c r="ISL73"/>
      <c r="ISM73"/>
      <c r="ISN73"/>
      <c r="ISO73"/>
      <c r="ISP73"/>
      <c r="ISQ73"/>
      <c r="ISR73"/>
      <c r="ISS73"/>
      <c r="IST73"/>
      <c r="ISU73"/>
      <c r="ISV73"/>
      <c r="ISW73"/>
      <c r="ISX73"/>
      <c r="ISY73"/>
      <c r="ISZ73"/>
      <c r="ITA73"/>
      <c r="ITB73"/>
      <c r="ITC73"/>
      <c r="ITD73"/>
      <c r="ITE73"/>
      <c r="ITF73"/>
      <c r="ITG73"/>
      <c r="ITH73"/>
      <c r="ITI73"/>
      <c r="ITJ73"/>
      <c r="ITK73"/>
      <c r="ITL73"/>
      <c r="ITM73"/>
      <c r="ITN73"/>
      <c r="ITO73"/>
      <c r="ITP73"/>
      <c r="ITQ73"/>
      <c r="ITR73"/>
      <c r="ITS73"/>
      <c r="ITT73"/>
      <c r="ITU73"/>
      <c r="ITV73"/>
      <c r="ITW73"/>
      <c r="ITX73"/>
      <c r="ITY73"/>
      <c r="ITZ73"/>
      <c r="IUA73"/>
      <c r="IUB73"/>
      <c r="IUC73"/>
      <c r="IUD73"/>
      <c r="IUE73"/>
      <c r="IUF73"/>
      <c r="IUG73"/>
      <c r="IUH73"/>
      <c r="IUI73"/>
      <c r="IUJ73"/>
      <c r="IUK73"/>
      <c r="IUL73"/>
      <c r="IUM73"/>
      <c r="IUN73"/>
      <c r="IUO73"/>
      <c r="IUP73"/>
      <c r="IUQ73"/>
      <c r="IUR73"/>
      <c r="IUS73"/>
      <c r="IUT73"/>
      <c r="IUU73"/>
      <c r="IUV73"/>
      <c r="IUW73"/>
      <c r="IUX73"/>
      <c r="IUY73"/>
      <c r="IUZ73"/>
      <c r="IVA73"/>
      <c r="IVB73"/>
      <c r="IVC73"/>
      <c r="IVD73"/>
      <c r="IVE73"/>
      <c r="IVF73"/>
      <c r="IVG73"/>
      <c r="IVH73"/>
      <c r="IVI73"/>
      <c r="IVJ73"/>
      <c r="IVK73"/>
      <c r="IVL73"/>
      <c r="IVM73"/>
      <c r="IVN73"/>
      <c r="IVO73"/>
      <c r="IVP73"/>
      <c r="IVQ73"/>
      <c r="IVR73"/>
      <c r="IVS73"/>
      <c r="IVT73"/>
      <c r="IVU73"/>
      <c r="IVV73"/>
      <c r="IVW73"/>
      <c r="IVX73"/>
      <c r="IVY73"/>
      <c r="IVZ73"/>
      <c r="IWA73"/>
      <c r="IWB73"/>
      <c r="IWC73"/>
      <c r="IWD73"/>
      <c r="IWE73"/>
      <c r="IWF73"/>
      <c r="IWG73"/>
      <c r="IWH73"/>
      <c r="IWI73"/>
      <c r="IWJ73"/>
      <c r="IWK73"/>
      <c r="IWL73"/>
      <c r="IWM73"/>
      <c r="IWN73"/>
      <c r="IWO73"/>
      <c r="IWP73"/>
      <c r="IWQ73"/>
      <c r="IWR73"/>
      <c r="IWS73"/>
      <c r="IWT73"/>
      <c r="IWU73"/>
      <c r="IWV73"/>
      <c r="IWW73"/>
      <c r="IWX73"/>
      <c r="IWY73"/>
      <c r="IWZ73"/>
      <c r="IXA73"/>
      <c r="IXB73"/>
      <c r="IXC73"/>
      <c r="IXD73"/>
      <c r="IXE73"/>
      <c r="IXF73"/>
      <c r="IXG73"/>
      <c r="IXH73"/>
      <c r="IXI73"/>
      <c r="IXJ73"/>
      <c r="IXK73"/>
      <c r="IXL73"/>
      <c r="IXM73"/>
      <c r="IXN73"/>
      <c r="IXO73"/>
      <c r="IXP73"/>
      <c r="IXQ73"/>
      <c r="IXR73"/>
      <c r="IXS73"/>
      <c r="IXT73"/>
      <c r="IXU73"/>
      <c r="IXV73"/>
      <c r="IXW73"/>
      <c r="IXX73"/>
      <c r="IXY73"/>
      <c r="IXZ73"/>
      <c r="IYA73"/>
      <c r="IYB73"/>
      <c r="IYC73"/>
      <c r="IYD73"/>
      <c r="IYE73"/>
      <c r="IYF73"/>
      <c r="IYG73"/>
      <c r="IYH73"/>
      <c r="IYI73"/>
      <c r="IYJ73"/>
      <c r="IYK73"/>
      <c r="IYL73"/>
      <c r="IYM73"/>
      <c r="IYN73"/>
      <c r="IYO73"/>
      <c r="IYP73"/>
      <c r="IYQ73"/>
      <c r="IYR73"/>
      <c r="IYS73"/>
      <c r="IYT73"/>
      <c r="IYU73"/>
      <c r="IYV73"/>
      <c r="IYW73"/>
      <c r="IYX73"/>
      <c r="IYY73"/>
      <c r="IYZ73"/>
      <c r="IZA73"/>
      <c r="IZB73"/>
      <c r="IZC73"/>
      <c r="IZD73"/>
      <c r="IZE73"/>
      <c r="IZF73"/>
      <c r="IZG73"/>
      <c r="IZH73"/>
      <c r="IZI73"/>
      <c r="IZJ73"/>
      <c r="IZK73"/>
      <c r="IZL73"/>
      <c r="IZM73"/>
      <c r="IZN73"/>
      <c r="IZO73"/>
      <c r="IZP73"/>
      <c r="IZQ73"/>
      <c r="IZR73"/>
      <c r="IZS73"/>
      <c r="IZT73"/>
      <c r="IZU73"/>
      <c r="IZV73"/>
      <c r="IZW73"/>
      <c r="IZX73"/>
      <c r="IZY73"/>
      <c r="IZZ73"/>
      <c r="JAA73"/>
      <c r="JAB73"/>
      <c r="JAC73"/>
      <c r="JAD73"/>
      <c r="JAE73"/>
      <c r="JAF73"/>
      <c r="JAG73"/>
      <c r="JAH73"/>
      <c r="JAI73"/>
      <c r="JAJ73"/>
      <c r="JAK73"/>
      <c r="JAL73"/>
      <c r="JAM73"/>
      <c r="JAN73"/>
      <c r="JAO73"/>
      <c r="JAP73"/>
      <c r="JAQ73"/>
      <c r="JAR73"/>
      <c r="JAS73"/>
      <c r="JAT73"/>
      <c r="JAU73"/>
      <c r="JAV73"/>
      <c r="JAW73"/>
      <c r="JAX73"/>
      <c r="JAY73"/>
      <c r="JAZ73"/>
      <c r="JBA73"/>
      <c r="JBB73"/>
      <c r="JBC73"/>
      <c r="JBD73"/>
      <c r="JBE73"/>
      <c r="JBF73"/>
      <c r="JBG73"/>
      <c r="JBH73"/>
      <c r="JBI73"/>
      <c r="JBJ73"/>
      <c r="JBK73"/>
      <c r="JBL73"/>
      <c r="JBM73"/>
      <c r="JBN73"/>
      <c r="JBO73"/>
      <c r="JBP73"/>
      <c r="JBQ73"/>
      <c r="JBR73"/>
      <c r="JBS73"/>
      <c r="JBT73"/>
      <c r="JBU73"/>
      <c r="JBV73"/>
      <c r="JBW73"/>
      <c r="JBX73"/>
      <c r="JBY73"/>
      <c r="JBZ73"/>
      <c r="JCA73"/>
      <c r="JCB73"/>
      <c r="JCC73"/>
      <c r="JCD73"/>
      <c r="JCE73"/>
      <c r="JCF73"/>
      <c r="JCG73"/>
      <c r="JCH73"/>
      <c r="JCI73"/>
      <c r="JCJ73"/>
      <c r="JCK73"/>
      <c r="JCL73"/>
      <c r="JCM73"/>
      <c r="JCN73"/>
      <c r="JCO73"/>
      <c r="JCP73"/>
      <c r="JCQ73"/>
      <c r="JCR73"/>
      <c r="JCS73"/>
      <c r="JCT73"/>
      <c r="JCU73"/>
      <c r="JCV73"/>
      <c r="JCW73"/>
      <c r="JCX73"/>
      <c r="JCY73"/>
      <c r="JCZ73"/>
      <c r="JDA73"/>
      <c r="JDB73"/>
      <c r="JDC73"/>
      <c r="JDD73"/>
      <c r="JDE73"/>
      <c r="JDF73"/>
      <c r="JDG73"/>
      <c r="JDH73"/>
      <c r="JDI73"/>
      <c r="JDJ73"/>
      <c r="JDK73"/>
      <c r="JDL73"/>
      <c r="JDM73"/>
      <c r="JDN73"/>
      <c r="JDO73"/>
      <c r="JDP73"/>
      <c r="JDQ73"/>
      <c r="JDR73"/>
      <c r="JDS73"/>
      <c r="JDT73"/>
      <c r="JDU73"/>
      <c r="JDV73"/>
      <c r="JDW73"/>
      <c r="JDX73"/>
      <c r="JDY73"/>
      <c r="JDZ73"/>
      <c r="JEA73"/>
      <c r="JEB73"/>
      <c r="JEC73"/>
      <c r="JED73"/>
      <c r="JEE73"/>
      <c r="JEF73"/>
      <c r="JEG73"/>
      <c r="JEH73"/>
      <c r="JEI73"/>
      <c r="JEJ73"/>
      <c r="JEK73"/>
      <c r="JEL73"/>
      <c r="JEM73"/>
      <c r="JEN73"/>
      <c r="JEO73"/>
      <c r="JEP73"/>
      <c r="JEQ73"/>
      <c r="JER73"/>
      <c r="JES73"/>
      <c r="JET73"/>
      <c r="JEU73"/>
      <c r="JEV73"/>
      <c r="JEW73"/>
      <c r="JEX73"/>
      <c r="JEY73"/>
      <c r="JEZ73"/>
      <c r="JFA73"/>
      <c r="JFB73"/>
      <c r="JFC73"/>
      <c r="JFD73"/>
      <c r="JFE73"/>
      <c r="JFF73"/>
      <c r="JFG73"/>
      <c r="JFH73"/>
      <c r="JFI73"/>
      <c r="JFJ73"/>
      <c r="JFK73"/>
      <c r="JFL73"/>
      <c r="JFM73"/>
      <c r="JFN73"/>
      <c r="JFO73"/>
      <c r="JFP73"/>
      <c r="JFQ73"/>
      <c r="JFR73"/>
      <c r="JFS73"/>
      <c r="JFT73"/>
      <c r="JFU73"/>
      <c r="JFV73"/>
      <c r="JFW73"/>
      <c r="JFX73"/>
      <c r="JFY73"/>
      <c r="JFZ73"/>
      <c r="JGA73"/>
      <c r="JGB73"/>
      <c r="JGC73"/>
      <c r="JGD73"/>
      <c r="JGE73"/>
      <c r="JGF73"/>
      <c r="JGG73"/>
      <c r="JGH73"/>
      <c r="JGI73"/>
      <c r="JGJ73"/>
      <c r="JGK73"/>
      <c r="JGL73"/>
      <c r="JGM73"/>
      <c r="JGN73"/>
      <c r="JGO73"/>
      <c r="JGP73"/>
      <c r="JGQ73"/>
      <c r="JGR73"/>
      <c r="JGS73"/>
      <c r="JGT73"/>
      <c r="JGU73"/>
      <c r="JGV73"/>
      <c r="JGW73"/>
      <c r="JGX73"/>
      <c r="JGY73"/>
      <c r="JGZ73"/>
      <c r="JHA73"/>
      <c r="JHB73"/>
      <c r="JHC73"/>
      <c r="JHD73"/>
      <c r="JHE73"/>
      <c r="JHF73"/>
      <c r="JHG73"/>
      <c r="JHH73"/>
      <c r="JHI73"/>
      <c r="JHJ73"/>
      <c r="JHK73"/>
      <c r="JHL73"/>
      <c r="JHM73"/>
      <c r="JHN73"/>
      <c r="JHO73"/>
      <c r="JHP73"/>
      <c r="JHQ73"/>
      <c r="JHR73"/>
      <c r="JHS73"/>
      <c r="JHT73"/>
      <c r="JHU73"/>
      <c r="JHV73"/>
      <c r="JHW73"/>
      <c r="JHX73"/>
      <c r="JHY73"/>
      <c r="JHZ73"/>
      <c r="JIA73"/>
      <c r="JIB73"/>
      <c r="JIC73"/>
      <c r="JID73"/>
      <c r="JIE73"/>
      <c r="JIF73"/>
      <c r="JIG73"/>
      <c r="JIH73"/>
      <c r="JII73"/>
      <c r="JIJ73"/>
      <c r="JIK73"/>
      <c r="JIL73"/>
      <c r="JIM73"/>
      <c r="JIN73"/>
      <c r="JIO73"/>
      <c r="JIP73"/>
      <c r="JIQ73"/>
      <c r="JIR73"/>
      <c r="JIS73"/>
      <c r="JIT73"/>
      <c r="JIU73"/>
      <c r="JIV73"/>
      <c r="JIW73"/>
      <c r="JIX73"/>
      <c r="JIY73"/>
      <c r="JIZ73"/>
      <c r="JJA73"/>
      <c r="JJB73"/>
      <c r="JJC73"/>
      <c r="JJD73"/>
      <c r="JJE73"/>
      <c r="JJF73"/>
      <c r="JJG73"/>
      <c r="JJH73"/>
      <c r="JJI73"/>
      <c r="JJJ73"/>
      <c r="JJK73"/>
      <c r="JJL73"/>
      <c r="JJM73"/>
      <c r="JJN73"/>
      <c r="JJO73"/>
      <c r="JJP73"/>
      <c r="JJQ73"/>
      <c r="JJR73"/>
      <c r="JJS73"/>
      <c r="JJT73"/>
      <c r="JJU73"/>
      <c r="JJV73"/>
      <c r="JJW73"/>
      <c r="JJX73"/>
      <c r="JJY73"/>
      <c r="JJZ73"/>
      <c r="JKA73"/>
      <c r="JKB73"/>
      <c r="JKC73"/>
      <c r="JKD73"/>
      <c r="JKE73"/>
      <c r="JKF73"/>
      <c r="JKG73"/>
      <c r="JKH73"/>
      <c r="JKI73"/>
      <c r="JKJ73"/>
      <c r="JKK73"/>
      <c r="JKL73"/>
      <c r="JKM73"/>
      <c r="JKN73"/>
      <c r="JKO73"/>
      <c r="JKP73"/>
      <c r="JKQ73"/>
      <c r="JKR73"/>
      <c r="JKS73"/>
      <c r="JKT73"/>
      <c r="JKU73"/>
      <c r="JKV73"/>
      <c r="JKW73"/>
      <c r="JKX73"/>
      <c r="JKY73"/>
      <c r="JKZ73"/>
      <c r="JLA73"/>
      <c r="JLB73"/>
      <c r="JLC73"/>
      <c r="JLD73"/>
      <c r="JLE73"/>
      <c r="JLF73"/>
      <c r="JLG73"/>
      <c r="JLH73"/>
      <c r="JLI73"/>
      <c r="JLJ73"/>
      <c r="JLK73"/>
      <c r="JLL73"/>
      <c r="JLM73"/>
      <c r="JLN73"/>
      <c r="JLO73"/>
      <c r="JLP73"/>
      <c r="JLQ73"/>
      <c r="JLR73"/>
      <c r="JLS73"/>
      <c r="JLT73"/>
      <c r="JLU73"/>
      <c r="JLV73"/>
      <c r="JLW73"/>
      <c r="JLX73"/>
      <c r="JLY73"/>
      <c r="JLZ73"/>
      <c r="JMA73"/>
      <c r="JMB73"/>
      <c r="JMC73"/>
      <c r="JMD73"/>
      <c r="JME73"/>
      <c r="JMF73"/>
      <c r="JMG73"/>
      <c r="JMH73"/>
      <c r="JMI73"/>
      <c r="JMJ73"/>
      <c r="JMK73"/>
      <c r="JML73"/>
      <c r="JMM73"/>
      <c r="JMN73"/>
      <c r="JMO73"/>
      <c r="JMP73"/>
      <c r="JMQ73"/>
      <c r="JMR73"/>
      <c r="JMS73"/>
      <c r="JMT73"/>
      <c r="JMU73"/>
      <c r="JMV73"/>
      <c r="JMW73"/>
      <c r="JMX73"/>
      <c r="JMY73"/>
      <c r="JMZ73"/>
      <c r="JNA73"/>
      <c r="JNB73"/>
      <c r="JNC73"/>
      <c r="JND73"/>
      <c r="JNE73"/>
      <c r="JNF73"/>
      <c r="JNG73"/>
      <c r="JNH73"/>
      <c r="JNI73"/>
      <c r="JNJ73"/>
      <c r="JNK73"/>
      <c r="JNL73"/>
      <c r="JNM73"/>
      <c r="JNN73"/>
      <c r="JNO73"/>
      <c r="JNP73"/>
      <c r="JNQ73"/>
      <c r="JNR73"/>
      <c r="JNS73"/>
      <c r="JNT73"/>
      <c r="JNU73"/>
      <c r="JNV73"/>
      <c r="JNW73"/>
      <c r="JNX73"/>
      <c r="JNY73"/>
      <c r="JNZ73"/>
      <c r="JOA73"/>
      <c r="JOB73"/>
      <c r="JOC73"/>
      <c r="JOD73"/>
      <c r="JOE73"/>
      <c r="JOF73"/>
      <c r="JOG73"/>
      <c r="JOH73"/>
      <c r="JOI73"/>
      <c r="JOJ73"/>
      <c r="JOK73"/>
      <c r="JOL73"/>
      <c r="JOM73"/>
      <c r="JON73"/>
      <c r="JOO73"/>
      <c r="JOP73"/>
      <c r="JOQ73"/>
      <c r="JOR73"/>
      <c r="JOS73"/>
      <c r="JOT73"/>
      <c r="JOU73"/>
      <c r="JOV73"/>
      <c r="JOW73"/>
      <c r="JOX73"/>
      <c r="JOY73"/>
      <c r="JOZ73"/>
      <c r="JPA73"/>
      <c r="JPB73"/>
      <c r="JPC73"/>
      <c r="JPD73"/>
      <c r="JPE73"/>
      <c r="JPF73"/>
      <c r="JPG73"/>
      <c r="JPH73"/>
      <c r="JPI73"/>
      <c r="JPJ73"/>
      <c r="JPK73"/>
      <c r="JPL73"/>
      <c r="JPM73"/>
      <c r="JPN73"/>
      <c r="JPO73"/>
      <c r="JPP73"/>
      <c r="JPQ73"/>
      <c r="JPR73"/>
      <c r="JPS73"/>
      <c r="JPT73"/>
      <c r="JPU73"/>
      <c r="JPV73"/>
      <c r="JPW73"/>
      <c r="JPX73"/>
      <c r="JPY73"/>
      <c r="JPZ73"/>
      <c r="JQA73"/>
      <c r="JQB73"/>
      <c r="JQC73"/>
      <c r="JQD73"/>
      <c r="JQE73"/>
      <c r="JQF73"/>
      <c r="JQG73"/>
      <c r="JQH73"/>
      <c r="JQI73"/>
      <c r="JQJ73"/>
      <c r="JQK73"/>
      <c r="JQL73"/>
      <c r="JQM73"/>
      <c r="JQN73"/>
      <c r="JQO73"/>
      <c r="JQP73"/>
      <c r="JQQ73"/>
      <c r="JQR73"/>
      <c r="JQS73"/>
      <c r="JQT73"/>
      <c r="JQU73"/>
      <c r="JQV73"/>
      <c r="JQW73"/>
      <c r="JQX73"/>
      <c r="JQY73"/>
      <c r="JQZ73"/>
      <c r="JRA73"/>
      <c r="JRB73"/>
      <c r="JRC73"/>
      <c r="JRD73"/>
      <c r="JRE73"/>
      <c r="JRF73"/>
      <c r="JRG73"/>
      <c r="JRH73"/>
      <c r="JRI73"/>
      <c r="JRJ73"/>
      <c r="JRK73"/>
      <c r="JRL73"/>
      <c r="JRM73"/>
      <c r="JRN73"/>
      <c r="JRO73"/>
      <c r="JRP73"/>
      <c r="JRQ73"/>
      <c r="JRR73"/>
      <c r="JRS73"/>
      <c r="JRT73"/>
      <c r="JRU73"/>
      <c r="JRV73"/>
      <c r="JRW73"/>
      <c r="JRX73"/>
      <c r="JRY73"/>
      <c r="JRZ73"/>
      <c r="JSA73"/>
      <c r="JSB73"/>
      <c r="JSC73"/>
      <c r="JSD73"/>
      <c r="JSE73"/>
      <c r="JSF73"/>
      <c r="JSG73"/>
      <c r="JSH73"/>
      <c r="JSI73"/>
      <c r="JSJ73"/>
      <c r="JSK73"/>
      <c r="JSL73"/>
      <c r="JSM73"/>
      <c r="JSN73"/>
      <c r="JSO73"/>
      <c r="JSP73"/>
      <c r="JSQ73"/>
      <c r="JSR73"/>
      <c r="JSS73"/>
      <c r="JST73"/>
      <c r="JSU73"/>
      <c r="JSV73"/>
      <c r="JSW73"/>
      <c r="JSX73"/>
      <c r="JSY73"/>
      <c r="JSZ73"/>
      <c r="JTA73"/>
      <c r="JTB73"/>
      <c r="JTC73"/>
      <c r="JTD73"/>
      <c r="JTE73"/>
      <c r="JTF73"/>
      <c r="JTG73"/>
      <c r="JTH73"/>
      <c r="JTI73"/>
      <c r="JTJ73"/>
      <c r="JTK73"/>
      <c r="JTL73"/>
      <c r="JTM73"/>
      <c r="JTN73"/>
      <c r="JTO73"/>
      <c r="JTP73"/>
      <c r="JTQ73"/>
      <c r="JTR73"/>
      <c r="JTS73"/>
      <c r="JTT73"/>
      <c r="JTU73"/>
      <c r="JTV73"/>
      <c r="JTW73"/>
      <c r="JTX73"/>
      <c r="JTY73"/>
      <c r="JTZ73"/>
      <c r="JUA73"/>
      <c r="JUB73"/>
      <c r="JUC73"/>
      <c r="JUD73"/>
      <c r="JUE73"/>
      <c r="JUF73"/>
      <c r="JUG73"/>
      <c r="JUH73"/>
      <c r="JUI73"/>
      <c r="JUJ73"/>
      <c r="JUK73"/>
      <c r="JUL73"/>
      <c r="JUM73"/>
      <c r="JUN73"/>
      <c r="JUO73"/>
      <c r="JUP73"/>
      <c r="JUQ73"/>
      <c r="JUR73"/>
      <c r="JUS73"/>
      <c r="JUT73"/>
      <c r="JUU73"/>
      <c r="JUV73"/>
      <c r="JUW73"/>
      <c r="JUX73"/>
      <c r="JUY73"/>
      <c r="JUZ73"/>
      <c r="JVA73"/>
      <c r="JVB73"/>
      <c r="JVC73"/>
      <c r="JVD73"/>
      <c r="JVE73"/>
      <c r="JVF73"/>
      <c r="JVG73"/>
      <c r="JVH73"/>
      <c r="JVI73"/>
      <c r="JVJ73"/>
      <c r="JVK73"/>
      <c r="JVL73"/>
      <c r="JVM73"/>
      <c r="JVN73"/>
      <c r="JVO73"/>
      <c r="JVP73"/>
      <c r="JVQ73"/>
      <c r="JVR73"/>
      <c r="JVS73"/>
      <c r="JVT73"/>
      <c r="JVU73"/>
      <c r="JVV73"/>
      <c r="JVW73"/>
      <c r="JVX73"/>
      <c r="JVY73"/>
      <c r="JVZ73"/>
      <c r="JWA73"/>
      <c r="JWB73"/>
      <c r="JWC73"/>
      <c r="JWD73"/>
      <c r="JWE73"/>
      <c r="JWF73"/>
      <c r="JWG73"/>
      <c r="JWH73"/>
      <c r="JWI73"/>
      <c r="JWJ73"/>
      <c r="JWK73"/>
      <c r="JWL73"/>
      <c r="JWM73"/>
      <c r="JWN73"/>
      <c r="JWO73"/>
      <c r="JWP73"/>
      <c r="JWQ73"/>
      <c r="JWR73"/>
      <c r="JWS73"/>
      <c r="JWT73"/>
      <c r="JWU73"/>
      <c r="JWV73"/>
      <c r="JWW73"/>
      <c r="JWX73"/>
      <c r="JWY73"/>
      <c r="JWZ73"/>
      <c r="JXA73"/>
      <c r="JXB73"/>
      <c r="JXC73"/>
      <c r="JXD73"/>
      <c r="JXE73"/>
      <c r="JXF73"/>
      <c r="JXG73"/>
      <c r="JXH73"/>
      <c r="JXI73"/>
      <c r="JXJ73"/>
      <c r="JXK73"/>
      <c r="JXL73"/>
      <c r="JXM73"/>
      <c r="JXN73"/>
      <c r="JXO73"/>
      <c r="JXP73"/>
      <c r="JXQ73"/>
      <c r="JXR73"/>
      <c r="JXS73"/>
      <c r="JXT73"/>
      <c r="JXU73"/>
      <c r="JXV73"/>
      <c r="JXW73"/>
      <c r="JXX73"/>
      <c r="JXY73"/>
      <c r="JXZ73"/>
      <c r="JYA73"/>
      <c r="JYB73"/>
      <c r="JYC73"/>
      <c r="JYD73"/>
      <c r="JYE73"/>
      <c r="JYF73"/>
      <c r="JYG73"/>
      <c r="JYH73"/>
      <c r="JYI73"/>
      <c r="JYJ73"/>
      <c r="JYK73"/>
      <c r="JYL73"/>
      <c r="JYM73"/>
      <c r="JYN73"/>
      <c r="JYO73"/>
      <c r="JYP73"/>
      <c r="JYQ73"/>
      <c r="JYR73"/>
      <c r="JYS73"/>
      <c r="JYT73"/>
      <c r="JYU73"/>
      <c r="JYV73"/>
      <c r="JYW73"/>
      <c r="JYX73"/>
      <c r="JYY73"/>
      <c r="JYZ73"/>
      <c r="JZA73"/>
      <c r="JZB73"/>
      <c r="JZC73"/>
      <c r="JZD73"/>
      <c r="JZE73"/>
      <c r="JZF73"/>
      <c r="JZG73"/>
      <c r="JZH73"/>
      <c r="JZI73"/>
      <c r="JZJ73"/>
      <c r="JZK73"/>
      <c r="JZL73"/>
      <c r="JZM73"/>
      <c r="JZN73"/>
      <c r="JZO73"/>
      <c r="JZP73"/>
      <c r="JZQ73"/>
      <c r="JZR73"/>
      <c r="JZS73"/>
      <c r="JZT73"/>
      <c r="JZU73"/>
      <c r="JZV73"/>
      <c r="JZW73"/>
      <c r="JZX73"/>
      <c r="JZY73"/>
      <c r="JZZ73"/>
      <c r="KAA73"/>
      <c r="KAB73"/>
      <c r="KAC73"/>
      <c r="KAD73"/>
      <c r="KAE73"/>
      <c r="KAF73"/>
      <c r="KAG73"/>
      <c r="KAH73"/>
      <c r="KAI73"/>
      <c r="KAJ73"/>
      <c r="KAK73"/>
      <c r="KAL73"/>
      <c r="KAM73"/>
      <c r="KAN73"/>
      <c r="KAO73"/>
      <c r="KAP73"/>
      <c r="KAQ73"/>
      <c r="KAR73"/>
      <c r="KAS73"/>
      <c r="KAT73"/>
      <c r="KAU73"/>
      <c r="KAV73"/>
      <c r="KAW73"/>
      <c r="KAX73"/>
      <c r="KAY73"/>
      <c r="KAZ73"/>
      <c r="KBA73"/>
      <c r="KBB73"/>
      <c r="KBC73"/>
      <c r="KBD73"/>
      <c r="KBE73"/>
      <c r="KBF73"/>
      <c r="KBG73"/>
      <c r="KBH73"/>
      <c r="KBI73"/>
      <c r="KBJ73"/>
      <c r="KBK73"/>
      <c r="KBL73"/>
      <c r="KBM73"/>
      <c r="KBN73"/>
      <c r="KBO73"/>
      <c r="KBP73"/>
      <c r="KBQ73"/>
      <c r="KBR73"/>
      <c r="KBS73"/>
      <c r="KBT73"/>
      <c r="KBU73"/>
      <c r="KBV73"/>
      <c r="KBW73"/>
      <c r="KBX73"/>
      <c r="KBY73"/>
      <c r="KBZ73"/>
      <c r="KCA73"/>
      <c r="KCB73"/>
      <c r="KCC73"/>
      <c r="KCD73"/>
      <c r="KCE73"/>
      <c r="KCF73"/>
      <c r="KCG73"/>
      <c r="KCH73"/>
      <c r="KCI73"/>
      <c r="KCJ73"/>
      <c r="KCK73"/>
      <c r="KCL73"/>
      <c r="KCM73"/>
      <c r="KCN73"/>
      <c r="KCO73"/>
      <c r="KCP73"/>
      <c r="KCQ73"/>
      <c r="KCR73"/>
      <c r="KCS73"/>
      <c r="KCT73"/>
      <c r="KCU73"/>
      <c r="KCV73"/>
      <c r="KCW73"/>
      <c r="KCX73"/>
      <c r="KCY73"/>
      <c r="KCZ73"/>
      <c r="KDA73"/>
      <c r="KDB73"/>
      <c r="KDC73"/>
      <c r="KDD73"/>
      <c r="KDE73"/>
      <c r="KDF73"/>
      <c r="KDG73"/>
      <c r="KDH73"/>
      <c r="KDI73"/>
      <c r="KDJ73"/>
      <c r="KDK73"/>
      <c r="KDL73"/>
      <c r="KDM73"/>
      <c r="KDN73"/>
      <c r="KDO73"/>
      <c r="KDP73"/>
      <c r="KDQ73"/>
      <c r="KDR73"/>
      <c r="KDS73"/>
      <c r="KDT73"/>
      <c r="KDU73"/>
      <c r="KDV73"/>
      <c r="KDW73"/>
      <c r="KDX73"/>
      <c r="KDY73"/>
      <c r="KDZ73"/>
      <c r="KEA73"/>
      <c r="KEB73"/>
      <c r="KEC73"/>
      <c r="KED73"/>
      <c r="KEE73"/>
      <c r="KEF73"/>
      <c r="KEG73"/>
      <c r="KEH73"/>
      <c r="KEI73"/>
      <c r="KEJ73"/>
      <c r="KEK73"/>
      <c r="KEL73"/>
      <c r="KEM73"/>
      <c r="KEN73"/>
      <c r="KEO73"/>
      <c r="KEP73"/>
      <c r="KEQ73"/>
      <c r="KER73"/>
      <c r="KES73"/>
      <c r="KET73"/>
      <c r="KEU73"/>
      <c r="KEV73"/>
      <c r="KEW73"/>
      <c r="KEX73"/>
      <c r="KEY73"/>
      <c r="KEZ73"/>
      <c r="KFA73"/>
      <c r="KFB73"/>
      <c r="KFC73"/>
      <c r="KFD73"/>
      <c r="KFE73"/>
      <c r="KFF73"/>
      <c r="KFG73"/>
      <c r="KFH73"/>
      <c r="KFI73"/>
      <c r="KFJ73"/>
      <c r="KFK73"/>
      <c r="KFL73"/>
      <c r="KFM73"/>
      <c r="KFN73"/>
      <c r="KFO73"/>
      <c r="KFP73"/>
      <c r="KFQ73"/>
      <c r="KFR73"/>
      <c r="KFS73"/>
      <c r="KFT73"/>
      <c r="KFU73"/>
      <c r="KFV73"/>
      <c r="KFW73"/>
      <c r="KFX73"/>
      <c r="KFY73"/>
      <c r="KFZ73"/>
      <c r="KGA73"/>
      <c r="KGB73"/>
      <c r="KGC73"/>
      <c r="KGD73"/>
      <c r="KGE73"/>
      <c r="KGF73"/>
      <c r="KGG73"/>
      <c r="KGH73"/>
      <c r="KGI73"/>
      <c r="KGJ73"/>
      <c r="KGK73"/>
      <c r="KGL73"/>
      <c r="KGM73"/>
      <c r="KGN73"/>
      <c r="KGO73"/>
      <c r="KGP73"/>
      <c r="KGQ73"/>
      <c r="KGR73"/>
      <c r="KGS73"/>
      <c r="KGT73"/>
      <c r="KGU73"/>
      <c r="KGV73"/>
      <c r="KGW73"/>
      <c r="KGX73"/>
      <c r="KGY73"/>
      <c r="KGZ73"/>
      <c r="KHA73"/>
      <c r="KHB73"/>
      <c r="KHC73"/>
      <c r="KHD73"/>
      <c r="KHE73"/>
      <c r="KHF73"/>
      <c r="KHG73"/>
      <c r="KHH73"/>
      <c r="KHI73"/>
      <c r="KHJ73"/>
      <c r="KHK73"/>
      <c r="KHL73"/>
      <c r="KHM73"/>
      <c r="KHN73"/>
      <c r="KHO73"/>
      <c r="KHP73"/>
      <c r="KHQ73"/>
      <c r="KHR73"/>
      <c r="KHS73"/>
      <c r="KHT73"/>
      <c r="KHU73"/>
      <c r="KHV73"/>
      <c r="KHW73"/>
      <c r="KHX73"/>
      <c r="KHY73"/>
      <c r="KHZ73"/>
      <c r="KIA73"/>
      <c r="KIB73"/>
      <c r="KIC73"/>
      <c r="KID73"/>
      <c r="KIE73"/>
      <c r="KIF73"/>
      <c r="KIG73"/>
      <c r="KIH73"/>
      <c r="KII73"/>
      <c r="KIJ73"/>
      <c r="KIK73"/>
      <c r="KIL73"/>
      <c r="KIM73"/>
      <c r="KIN73"/>
      <c r="KIO73"/>
      <c r="KIP73"/>
      <c r="KIQ73"/>
      <c r="KIR73"/>
      <c r="KIS73"/>
      <c r="KIT73"/>
      <c r="KIU73"/>
      <c r="KIV73"/>
      <c r="KIW73"/>
      <c r="KIX73"/>
      <c r="KIY73"/>
      <c r="KIZ73"/>
      <c r="KJA73"/>
      <c r="KJB73"/>
      <c r="KJC73"/>
      <c r="KJD73"/>
      <c r="KJE73"/>
      <c r="KJF73"/>
      <c r="KJG73"/>
      <c r="KJH73"/>
      <c r="KJI73"/>
      <c r="KJJ73"/>
      <c r="KJK73"/>
      <c r="KJL73"/>
      <c r="KJM73"/>
      <c r="KJN73"/>
      <c r="KJO73"/>
      <c r="KJP73"/>
      <c r="KJQ73"/>
      <c r="KJR73"/>
      <c r="KJS73"/>
      <c r="KJT73"/>
      <c r="KJU73"/>
      <c r="KJV73"/>
      <c r="KJW73"/>
      <c r="KJX73"/>
      <c r="KJY73"/>
      <c r="KJZ73"/>
      <c r="KKA73"/>
      <c r="KKB73"/>
      <c r="KKC73"/>
      <c r="KKD73"/>
      <c r="KKE73"/>
      <c r="KKF73"/>
      <c r="KKG73"/>
      <c r="KKH73"/>
      <c r="KKI73"/>
      <c r="KKJ73"/>
      <c r="KKK73"/>
      <c r="KKL73"/>
      <c r="KKM73"/>
      <c r="KKN73"/>
      <c r="KKO73"/>
      <c r="KKP73"/>
      <c r="KKQ73"/>
      <c r="KKR73"/>
      <c r="KKS73"/>
      <c r="KKT73"/>
      <c r="KKU73"/>
      <c r="KKV73"/>
      <c r="KKW73"/>
      <c r="KKX73"/>
      <c r="KKY73"/>
      <c r="KKZ73"/>
      <c r="KLA73"/>
      <c r="KLB73"/>
      <c r="KLC73"/>
      <c r="KLD73"/>
      <c r="KLE73"/>
      <c r="KLF73"/>
      <c r="KLG73"/>
      <c r="KLH73"/>
      <c r="KLI73"/>
      <c r="KLJ73"/>
      <c r="KLK73"/>
      <c r="KLL73"/>
      <c r="KLM73"/>
      <c r="KLN73"/>
      <c r="KLO73"/>
      <c r="KLP73"/>
      <c r="KLQ73"/>
      <c r="KLR73"/>
      <c r="KLS73"/>
      <c r="KLT73"/>
      <c r="KLU73"/>
      <c r="KLV73"/>
      <c r="KLW73"/>
      <c r="KLX73"/>
      <c r="KLY73"/>
      <c r="KLZ73"/>
      <c r="KMA73"/>
      <c r="KMB73"/>
      <c r="KMC73"/>
      <c r="KMD73"/>
      <c r="KME73"/>
      <c r="KMF73"/>
      <c r="KMG73"/>
      <c r="KMH73"/>
      <c r="KMI73"/>
      <c r="KMJ73"/>
      <c r="KMK73"/>
      <c r="KML73"/>
      <c r="KMM73"/>
      <c r="KMN73"/>
      <c r="KMO73"/>
      <c r="KMP73"/>
      <c r="KMQ73"/>
      <c r="KMR73"/>
      <c r="KMS73"/>
      <c r="KMT73"/>
      <c r="KMU73"/>
      <c r="KMV73"/>
      <c r="KMW73"/>
      <c r="KMX73"/>
      <c r="KMY73"/>
      <c r="KMZ73"/>
      <c r="KNA73"/>
      <c r="KNB73"/>
      <c r="KNC73"/>
      <c r="KND73"/>
      <c r="KNE73"/>
      <c r="KNF73"/>
      <c r="KNG73"/>
      <c r="KNH73"/>
      <c r="KNI73"/>
      <c r="KNJ73"/>
      <c r="KNK73"/>
      <c r="KNL73"/>
      <c r="KNM73"/>
      <c r="KNN73"/>
      <c r="KNO73"/>
      <c r="KNP73"/>
      <c r="KNQ73"/>
      <c r="KNR73"/>
      <c r="KNS73"/>
      <c r="KNT73"/>
      <c r="KNU73"/>
      <c r="KNV73"/>
      <c r="KNW73"/>
      <c r="KNX73"/>
      <c r="KNY73"/>
      <c r="KNZ73"/>
      <c r="KOA73"/>
      <c r="KOB73"/>
      <c r="KOC73"/>
      <c r="KOD73"/>
      <c r="KOE73"/>
      <c r="KOF73"/>
      <c r="KOG73"/>
      <c r="KOH73"/>
      <c r="KOI73"/>
      <c r="KOJ73"/>
      <c r="KOK73"/>
      <c r="KOL73"/>
      <c r="KOM73"/>
      <c r="KON73"/>
      <c r="KOO73"/>
      <c r="KOP73"/>
      <c r="KOQ73"/>
      <c r="KOR73"/>
      <c r="KOS73"/>
      <c r="KOT73"/>
      <c r="KOU73"/>
      <c r="KOV73"/>
      <c r="KOW73"/>
      <c r="KOX73"/>
      <c r="KOY73"/>
      <c r="KOZ73"/>
      <c r="KPA73"/>
      <c r="KPB73"/>
      <c r="KPC73"/>
      <c r="KPD73"/>
      <c r="KPE73"/>
      <c r="KPF73"/>
      <c r="KPG73"/>
      <c r="KPH73"/>
      <c r="KPI73"/>
      <c r="KPJ73"/>
      <c r="KPK73"/>
      <c r="KPL73"/>
      <c r="KPM73"/>
      <c r="KPN73"/>
      <c r="KPO73"/>
      <c r="KPP73"/>
      <c r="KPQ73"/>
      <c r="KPR73"/>
      <c r="KPS73"/>
      <c r="KPT73"/>
      <c r="KPU73"/>
      <c r="KPV73"/>
      <c r="KPW73"/>
      <c r="KPX73"/>
      <c r="KPY73"/>
      <c r="KPZ73"/>
      <c r="KQA73"/>
      <c r="KQB73"/>
      <c r="KQC73"/>
      <c r="KQD73"/>
      <c r="KQE73"/>
      <c r="KQF73"/>
      <c r="KQG73"/>
      <c r="KQH73"/>
      <c r="KQI73"/>
      <c r="KQJ73"/>
      <c r="KQK73"/>
      <c r="KQL73"/>
      <c r="KQM73"/>
      <c r="KQN73"/>
      <c r="KQO73"/>
      <c r="KQP73"/>
      <c r="KQQ73"/>
      <c r="KQR73"/>
      <c r="KQS73"/>
      <c r="KQT73"/>
      <c r="KQU73"/>
      <c r="KQV73"/>
      <c r="KQW73"/>
      <c r="KQX73"/>
      <c r="KQY73"/>
      <c r="KQZ73"/>
      <c r="KRA73"/>
      <c r="KRB73"/>
      <c r="KRC73"/>
      <c r="KRD73"/>
      <c r="KRE73"/>
      <c r="KRF73"/>
      <c r="KRG73"/>
      <c r="KRH73"/>
      <c r="KRI73"/>
      <c r="KRJ73"/>
      <c r="KRK73"/>
      <c r="KRL73"/>
      <c r="KRM73"/>
      <c r="KRN73"/>
      <c r="KRO73"/>
      <c r="KRP73"/>
      <c r="KRQ73"/>
      <c r="KRR73"/>
      <c r="KRS73"/>
      <c r="KRT73"/>
      <c r="KRU73"/>
      <c r="KRV73"/>
      <c r="KRW73"/>
      <c r="KRX73"/>
      <c r="KRY73"/>
      <c r="KRZ73"/>
      <c r="KSA73"/>
      <c r="KSB73"/>
      <c r="KSC73"/>
      <c r="KSD73"/>
      <c r="KSE73"/>
      <c r="KSF73"/>
      <c r="KSG73"/>
      <c r="KSH73"/>
      <c r="KSI73"/>
      <c r="KSJ73"/>
      <c r="KSK73"/>
      <c r="KSL73"/>
      <c r="KSM73"/>
      <c r="KSN73"/>
      <c r="KSO73"/>
      <c r="KSP73"/>
      <c r="KSQ73"/>
      <c r="KSR73"/>
      <c r="KSS73"/>
      <c r="KST73"/>
      <c r="KSU73"/>
      <c r="KSV73"/>
      <c r="KSW73"/>
      <c r="KSX73"/>
      <c r="KSY73"/>
      <c r="KSZ73"/>
      <c r="KTA73"/>
      <c r="KTB73"/>
      <c r="KTC73"/>
      <c r="KTD73"/>
      <c r="KTE73"/>
      <c r="KTF73"/>
      <c r="KTG73"/>
      <c r="KTH73"/>
      <c r="KTI73"/>
      <c r="KTJ73"/>
      <c r="KTK73"/>
      <c r="KTL73"/>
      <c r="KTM73"/>
      <c r="KTN73"/>
      <c r="KTO73"/>
      <c r="KTP73"/>
      <c r="KTQ73"/>
      <c r="KTR73"/>
      <c r="KTS73"/>
      <c r="KTT73"/>
      <c r="KTU73"/>
      <c r="KTV73"/>
      <c r="KTW73"/>
      <c r="KTX73"/>
      <c r="KTY73"/>
      <c r="KTZ73"/>
      <c r="KUA73"/>
      <c r="KUB73"/>
      <c r="KUC73"/>
      <c r="KUD73"/>
      <c r="KUE73"/>
      <c r="KUF73"/>
      <c r="KUG73"/>
      <c r="KUH73"/>
      <c r="KUI73"/>
      <c r="KUJ73"/>
      <c r="KUK73"/>
      <c r="KUL73"/>
      <c r="KUM73"/>
      <c r="KUN73"/>
      <c r="KUO73"/>
      <c r="KUP73"/>
      <c r="KUQ73"/>
      <c r="KUR73"/>
      <c r="KUS73"/>
      <c r="KUT73"/>
      <c r="KUU73"/>
      <c r="KUV73"/>
      <c r="KUW73"/>
      <c r="KUX73"/>
      <c r="KUY73"/>
      <c r="KUZ73"/>
      <c r="KVA73"/>
      <c r="KVB73"/>
      <c r="KVC73"/>
      <c r="KVD73"/>
      <c r="KVE73"/>
      <c r="KVF73"/>
      <c r="KVG73"/>
      <c r="KVH73"/>
      <c r="KVI73"/>
      <c r="KVJ73"/>
      <c r="KVK73"/>
      <c r="KVL73"/>
      <c r="KVM73"/>
      <c r="KVN73"/>
      <c r="KVO73"/>
      <c r="KVP73"/>
      <c r="KVQ73"/>
      <c r="KVR73"/>
      <c r="KVS73"/>
      <c r="KVT73"/>
      <c r="KVU73"/>
      <c r="KVV73"/>
      <c r="KVW73"/>
      <c r="KVX73"/>
      <c r="KVY73"/>
      <c r="KVZ73"/>
      <c r="KWA73"/>
      <c r="KWB73"/>
      <c r="KWC73"/>
      <c r="KWD73"/>
      <c r="KWE73"/>
      <c r="KWF73"/>
      <c r="KWG73"/>
      <c r="KWH73"/>
      <c r="KWI73"/>
      <c r="KWJ73"/>
      <c r="KWK73"/>
      <c r="KWL73"/>
      <c r="KWM73"/>
      <c r="KWN73"/>
      <c r="KWO73"/>
      <c r="KWP73"/>
      <c r="KWQ73"/>
      <c r="KWR73"/>
      <c r="KWS73"/>
      <c r="KWT73"/>
      <c r="KWU73"/>
      <c r="KWV73"/>
      <c r="KWW73"/>
      <c r="KWX73"/>
      <c r="KWY73"/>
      <c r="KWZ73"/>
      <c r="KXA73"/>
      <c r="KXB73"/>
      <c r="KXC73"/>
      <c r="KXD73"/>
      <c r="KXE73"/>
      <c r="KXF73"/>
      <c r="KXG73"/>
      <c r="KXH73"/>
      <c r="KXI73"/>
      <c r="KXJ73"/>
      <c r="KXK73"/>
      <c r="KXL73"/>
      <c r="KXM73"/>
      <c r="KXN73"/>
      <c r="KXO73"/>
      <c r="KXP73"/>
      <c r="KXQ73"/>
      <c r="KXR73"/>
      <c r="KXS73"/>
      <c r="KXT73"/>
      <c r="KXU73"/>
      <c r="KXV73"/>
      <c r="KXW73"/>
      <c r="KXX73"/>
      <c r="KXY73"/>
      <c r="KXZ73"/>
      <c r="KYA73"/>
      <c r="KYB73"/>
      <c r="KYC73"/>
      <c r="KYD73"/>
      <c r="KYE73"/>
      <c r="KYF73"/>
      <c r="KYG73"/>
      <c r="KYH73"/>
      <c r="KYI73"/>
      <c r="KYJ73"/>
      <c r="KYK73"/>
      <c r="KYL73"/>
      <c r="KYM73"/>
      <c r="KYN73"/>
      <c r="KYO73"/>
      <c r="KYP73"/>
      <c r="KYQ73"/>
      <c r="KYR73"/>
      <c r="KYS73"/>
      <c r="KYT73"/>
      <c r="KYU73"/>
      <c r="KYV73"/>
      <c r="KYW73"/>
      <c r="KYX73"/>
      <c r="KYY73"/>
      <c r="KYZ73"/>
      <c r="KZA73"/>
      <c r="KZB73"/>
      <c r="KZC73"/>
      <c r="KZD73"/>
      <c r="KZE73"/>
      <c r="KZF73"/>
      <c r="KZG73"/>
      <c r="KZH73"/>
      <c r="KZI73"/>
      <c r="KZJ73"/>
      <c r="KZK73"/>
      <c r="KZL73"/>
      <c r="KZM73"/>
      <c r="KZN73"/>
      <c r="KZO73"/>
      <c r="KZP73"/>
      <c r="KZQ73"/>
      <c r="KZR73"/>
      <c r="KZS73"/>
      <c r="KZT73"/>
      <c r="KZU73"/>
      <c r="KZV73"/>
      <c r="KZW73"/>
      <c r="KZX73"/>
      <c r="KZY73"/>
      <c r="KZZ73"/>
      <c r="LAA73"/>
      <c r="LAB73"/>
      <c r="LAC73"/>
      <c r="LAD73"/>
      <c r="LAE73"/>
      <c r="LAF73"/>
      <c r="LAG73"/>
      <c r="LAH73"/>
      <c r="LAI73"/>
      <c r="LAJ73"/>
      <c r="LAK73"/>
      <c r="LAL73"/>
      <c r="LAM73"/>
      <c r="LAN73"/>
      <c r="LAO73"/>
      <c r="LAP73"/>
      <c r="LAQ73"/>
      <c r="LAR73"/>
      <c r="LAS73"/>
      <c r="LAT73"/>
      <c r="LAU73"/>
      <c r="LAV73"/>
      <c r="LAW73"/>
      <c r="LAX73"/>
      <c r="LAY73"/>
      <c r="LAZ73"/>
      <c r="LBA73"/>
      <c r="LBB73"/>
      <c r="LBC73"/>
      <c r="LBD73"/>
      <c r="LBE73"/>
      <c r="LBF73"/>
      <c r="LBG73"/>
      <c r="LBH73"/>
      <c r="LBI73"/>
      <c r="LBJ73"/>
      <c r="LBK73"/>
      <c r="LBL73"/>
      <c r="LBM73"/>
      <c r="LBN73"/>
      <c r="LBO73"/>
      <c r="LBP73"/>
      <c r="LBQ73"/>
      <c r="LBR73"/>
      <c r="LBS73"/>
      <c r="LBT73"/>
      <c r="LBU73"/>
      <c r="LBV73"/>
      <c r="LBW73"/>
      <c r="LBX73"/>
      <c r="LBY73"/>
      <c r="LBZ73"/>
      <c r="LCA73"/>
      <c r="LCB73"/>
      <c r="LCC73"/>
      <c r="LCD73"/>
      <c r="LCE73"/>
      <c r="LCF73"/>
      <c r="LCG73"/>
      <c r="LCH73"/>
      <c r="LCI73"/>
      <c r="LCJ73"/>
      <c r="LCK73"/>
      <c r="LCL73"/>
      <c r="LCM73"/>
      <c r="LCN73"/>
      <c r="LCO73"/>
      <c r="LCP73"/>
      <c r="LCQ73"/>
      <c r="LCR73"/>
      <c r="LCS73"/>
      <c r="LCT73"/>
      <c r="LCU73"/>
      <c r="LCV73"/>
      <c r="LCW73"/>
      <c r="LCX73"/>
      <c r="LCY73"/>
      <c r="LCZ73"/>
      <c r="LDA73"/>
      <c r="LDB73"/>
      <c r="LDC73"/>
      <c r="LDD73"/>
      <c r="LDE73"/>
      <c r="LDF73"/>
      <c r="LDG73"/>
      <c r="LDH73"/>
      <c r="LDI73"/>
      <c r="LDJ73"/>
      <c r="LDK73"/>
      <c r="LDL73"/>
      <c r="LDM73"/>
      <c r="LDN73"/>
      <c r="LDO73"/>
      <c r="LDP73"/>
      <c r="LDQ73"/>
      <c r="LDR73"/>
      <c r="LDS73"/>
      <c r="LDT73"/>
      <c r="LDU73"/>
      <c r="LDV73"/>
      <c r="LDW73"/>
      <c r="LDX73"/>
      <c r="LDY73"/>
      <c r="LDZ73"/>
      <c r="LEA73"/>
      <c r="LEB73"/>
      <c r="LEC73"/>
      <c r="LED73"/>
      <c r="LEE73"/>
      <c r="LEF73"/>
      <c r="LEG73"/>
      <c r="LEH73"/>
      <c r="LEI73"/>
      <c r="LEJ73"/>
      <c r="LEK73"/>
      <c r="LEL73"/>
      <c r="LEM73"/>
      <c r="LEN73"/>
      <c r="LEO73"/>
      <c r="LEP73"/>
      <c r="LEQ73"/>
      <c r="LER73"/>
      <c r="LES73"/>
      <c r="LET73"/>
      <c r="LEU73"/>
      <c r="LEV73"/>
      <c r="LEW73"/>
      <c r="LEX73"/>
      <c r="LEY73"/>
      <c r="LEZ73"/>
      <c r="LFA73"/>
      <c r="LFB73"/>
      <c r="LFC73"/>
      <c r="LFD73"/>
      <c r="LFE73"/>
      <c r="LFF73"/>
      <c r="LFG73"/>
      <c r="LFH73"/>
      <c r="LFI73"/>
      <c r="LFJ73"/>
      <c r="LFK73"/>
      <c r="LFL73"/>
      <c r="LFM73"/>
      <c r="LFN73"/>
      <c r="LFO73"/>
      <c r="LFP73"/>
      <c r="LFQ73"/>
      <c r="LFR73"/>
      <c r="LFS73"/>
      <c r="LFT73"/>
      <c r="LFU73"/>
      <c r="LFV73"/>
      <c r="LFW73"/>
      <c r="LFX73"/>
      <c r="LFY73"/>
      <c r="LFZ73"/>
      <c r="LGA73"/>
      <c r="LGB73"/>
      <c r="LGC73"/>
      <c r="LGD73"/>
      <c r="LGE73"/>
      <c r="LGF73"/>
      <c r="LGG73"/>
      <c r="LGH73"/>
      <c r="LGI73"/>
      <c r="LGJ73"/>
      <c r="LGK73"/>
      <c r="LGL73"/>
      <c r="LGM73"/>
      <c r="LGN73"/>
      <c r="LGO73"/>
      <c r="LGP73"/>
      <c r="LGQ73"/>
      <c r="LGR73"/>
      <c r="LGS73"/>
      <c r="LGT73"/>
      <c r="LGU73"/>
      <c r="LGV73"/>
      <c r="LGW73"/>
      <c r="LGX73"/>
      <c r="LGY73"/>
      <c r="LGZ73"/>
      <c r="LHA73"/>
      <c r="LHB73"/>
      <c r="LHC73"/>
      <c r="LHD73"/>
      <c r="LHE73"/>
      <c r="LHF73"/>
      <c r="LHG73"/>
      <c r="LHH73"/>
      <c r="LHI73"/>
      <c r="LHJ73"/>
      <c r="LHK73"/>
      <c r="LHL73"/>
      <c r="LHM73"/>
      <c r="LHN73"/>
      <c r="LHO73"/>
      <c r="LHP73"/>
      <c r="LHQ73"/>
      <c r="LHR73"/>
      <c r="LHS73"/>
      <c r="LHT73"/>
      <c r="LHU73"/>
      <c r="LHV73"/>
      <c r="LHW73"/>
      <c r="LHX73"/>
      <c r="LHY73"/>
      <c r="LHZ73"/>
      <c r="LIA73"/>
      <c r="LIB73"/>
      <c r="LIC73"/>
      <c r="LID73"/>
      <c r="LIE73"/>
      <c r="LIF73"/>
      <c r="LIG73"/>
      <c r="LIH73"/>
      <c r="LII73"/>
      <c r="LIJ73"/>
      <c r="LIK73"/>
      <c r="LIL73"/>
      <c r="LIM73"/>
      <c r="LIN73"/>
      <c r="LIO73"/>
      <c r="LIP73"/>
      <c r="LIQ73"/>
      <c r="LIR73"/>
      <c r="LIS73"/>
      <c r="LIT73"/>
      <c r="LIU73"/>
      <c r="LIV73"/>
      <c r="LIW73"/>
      <c r="LIX73"/>
      <c r="LIY73"/>
      <c r="LIZ73"/>
      <c r="LJA73"/>
      <c r="LJB73"/>
      <c r="LJC73"/>
      <c r="LJD73"/>
      <c r="LJE73"/>
      <c r="LJF73"/>
      <c r="LJG73"/>
      <c r="LJH73"/>
      <c r="LJI73"/>
      <c r="LJJ73"/>
      <c r="LJK73"/>
      <c r="LJL73"/>
      <c r="LJM73"/>
      <c r="LJN73"/>
      <c r="LJO73"/>
      <c r="LJP73"/>
      <c r="LJQ73"/>
      <c r="LJR73"/>
      <c r="LJS73"/>
      <c r="LJT73"/>
      <c r="LJU73"/>
      <c r="LJV73"/>
      <c r="LJW73"/>
      <c r="LJX73"/>
      <c r="LJY73"/>
      <c r="LJZ73"/>
      <c r="LKA73"/>
      <c r="LKB73"/>
      <c r="LKC73"/>
      <c r="LKD73"/>
      <c r="LKE73"/>
      <c r="LKF73"/>
      <c r="LKG73"/>
      <c r="LKH73"/>
      <c r="LKI73"/>
      <c r="LKJ73"/>
      <c r="LKK73"/>
      <c r="LKL73"/>
      <c r="LKM73"/>
      <c r="LKN73"/>
      <c r="LKO73"/>
      <c r="LKP73"/>
      <c r="LKQ73"/>
      <c r="LKR73"/>
      <c r="LKS73"/>
      <c r="LKT73"/>
      <c r="LKU73"/>
      <c r="LKV73"/>
      <c r="LKW73"/>
      <c r="LKX73"/>
      <c r="LKY73"/>
      <c r="LKZ73"/>
      <c r="LLA73"/>
      <c r="LLB73"/>
      <c r="LLC73"/>
      <c r="LLD73"/>
      <c r="LLE73"/>
      <c r="LLF73"/>
      <c r="LLG73"/>
      <c r="LLH73"/>
      <c r="LLI73"/>
      <c r="LLJ73"/>
      <c r="LLK73"/>
      <c r="LLL73"/>
      <c r="LLM73"/>
      <c r="LLN73"/>
      <c r="LLO73"/>
      <c r="LLP73"/>
      <c r="LLQ73"/>
      <c r="LLR73"/>
      <c r="LLS73"/>
      <c r="LLT73"/>
      <c r="LLU73"/>
      <c r="LLV73"/>
      <c r="LLW73"/>
      <c r="LLX73"/>
      <c r="LLY73"/>
      <c r="LLZ73"/>
      <c r="LMA73"/>
      <c r="LMB73"/>
      <c r="LMC73"/>
      <c r="LMD73"/>
      <c r="LME73"/>
      <c r="LMF73"/>
      <c r="LMG73"/>
      <c r="LMH73"/>
      <c r="LMI73"/>
      <c r="LMJ73"/>
      <c r="LMK73"/>
      <c r="LML73"/>
      <c r="LMM73"/>
      <c r="LMN73"/>
      <c r="LMO73"/>
      <c r="LMP73"/>
      <c r="LMQ73"/>
      <c r="LMR73"/>
      <c r="LMS73"/>
      <c r="LMT73"/>
      <c r="LMU73"/>
      <c r="LMV73"/>
      <c r="LMW73"/>
      <c r="LMX73"/>
      <c r="LMY73"/>
      <c r="LMZ73"/>
      <c r="LNA73"/>
      <c r="LNB73"/>
      <c r="LNC73"/>
      <c r="LND73"/>
      <c r="LNE73"/>
      <c r="LNF73"/>
      <c r="LNG73"/>
      <c r="LNH73"/>
      <c r="LNI73"/>
      <c r="LNJ73"/>
      <c r="LNK73"/>
      <c r="LNL73"/>
      <c r="LNM73"/>
      <c r="LNN73"/>
      <c r="LNO73"/>
      <c r="LNP73"/>
      <c r="LNQ73"/>
      <c r="LNR73"/>
      <c r="LNS73"/>
      <c r="LNT73"/>
      <c r="LNU73"/>
      <c r="LNV73"/>
      <c r="LNW73"/>
      <c r="LNX73"/>
      <c r="LNY73"/>
      <c r="LNZ73"/>
      <c r="LOA73"/>
      <c r="LOB73"/>
      <c r="LOC73"/>
      <c r="LOD73"/>
      <c r="LOE73"/>
      <c r="LOF73"/>
      <c r="LOG73"/>
      <c r="LOH73"/>
      <c r="LOI73"/>
      <c r="LOJ73"/>
      <c r="LOK73"/>
      <c r="LOL73"/>
      <c r="LOM73"/>
      <c r="LON73"/>
      <c r="LOO73"/>
      <c r="LOP73"/>
      <c r="LOQ73"/>
      <c r="LOR73"/>
      <c r="LOS73"/>
      <c r="LOT73"/>
      <c r="LOU73"/>
      <c r="LOV73"/>
      <c r="LOW73"/>
      <c r="LOX73"/>
      <c r="LOY73"/>
      <c r="LOZ73"/>
      <c r="LPA73"/>
      <c r="LPB73"/>
      <c r="LPC73"/>
      <c r="LPD73"/>
      <c r="LPE73"/>
      <c r="LPF73"/>
      <c r="LPG73"/>
      <c r="LPH73"/>
      <c r="LPI73"/>
      <c r="LPJ73"/>
      <c r="LPK73"/>
      <c r="LPL73"/>
      <c r="LPM73"/>
      <c r="LPN73"/>
      <c r="LPO73"/>
      <c r="LPP73"/>
      <c r="LPQ73"/>
      <c r="LPR73"/>
      <c r="LPS73"/>
      <c r="LPT73"/>
      <c r="LPU73"/>
      <c r="LPV73"/>
      <c r="LPW73"/>
      <c r="LPX73"/>
      <c r="LPY73"/>
      <c r="LPZ73"/>
      <c r="LQA73"/>
      <c r="LQB73"/>
      <c r="LQC73"/>
      <c r="LQD73"/>
      <c r="LQE73"/>
      <c r="LQF73"/>
      <c r="LQG73"/>
      <c r="LQH73"/>
      <c r="LQI73"/>
      <c r="LQJ73"/>
      <c r="LQK73"/>
      <c r="LQL73"/>
      <c r="LQM73"/>
      <c r="LQN73"/>
      <c r="LQO73"/>
      <c r="LQP73"/>
      <c r="LQQ73"/>
      <c r="LQR73"/>
      <c r="LQS73"/>
      <c r="LQT73"/>
      <c r="LQU73"/>
      <c r="LQV73"/>
      <c r="LQW73"/>
      <c r="LQX73"/>
      <c r="LQY73"/>
      <c r="LQZ73"/>
      <c r="LRA73"/>
      <c r="LRB73"/>
      <c r="LRC73"/>
      <c r="LRD73"/>
      <c r="LRE73"/>
      <c r="LRF73"/>
      <c r="LRG73"/>
      <c r="LRH73"/>
      <c r="LRI73"/>
      <c r="LRJ73"/>
      <c r="LRK73"/>
      <c r="LRL73"/>
      <c r="LRM73"/>
      <c r="LRN73"/>
      <c r="LRO73"/>
      <c r="LRP73"/>
      <c r="LRQ73"/>
      <c r="LRR73"/>
      <c r="LRS73"/>
      <c r="LRT73"/>
      <c r="LRU73"/>
      <c r="LRV73"/>
      <c r="LRW73"/>
      <c r="LRX73"/>
      <c r="LRY73"/>
      <c r="LRZ73"/>
      <c r="LSA73"/>
      <c r="LSB73"/>
      <c r="LSC73"/>
      <c r="LSD73"/>
      <c r="LSE73"/>
      <c r="LSF73"/>
      <c r="LSG73"/>
      <c r="LSH73"/>
      <c r="LSI73"/>
      <c r="LSJ73"/>
      <c r="LSK73"/>
      <c r="LSL73"/>
      <c r="LSM73"/>
      <c r="LSN73"/>
      <c r="LSO73"/>
      <c r="LSP73"/>
      <c r="LSQ73"/>
      <c r="LSR73"/>
      <c r="LSS73"/>
      <c r="LST73"/>
      <c r="LSU73"/>
      <c r="LSV73"/>
      <c r="LSW73"/>
      <c r="LSX73"/>
      <c r="LSY73"/>
      <c r="LSZ73"/>
      <c r="LTA73"/>
      <c r="LTB73"/>
      <c r="LTC73"/>
      <c r="LTD73"/>
      <c r="LTE73"/>
      <c r="LTF73"/>
      <c r="LTG73"/>
      <c r="LTH73"/>
      <c r="LTI73"/>
      <c r="LTJ73"/>
      <c r="LTK73"/>
      <c r="LTL73"/>
      <c r="LTM73"/>
      <c r="LTN73"/>
      <c r="LTO73"/>
      <c r="LTP73"/>
      <c r="LTQ73"/>
      <c r="LTR73"/>
      <c r="LTS73"/>
      <c r="LTT73"/>
      <c r="LTU73"/>
      <c r="LTV73"/>
      <c r="LTW73"/>
      <c r="LTX73"/>
      <c r="LTY73"/>
      <c r="LTZ73"/>
      <c r="LUA73"/>
      <c r="LUB73"/>
      <c r="LUC73"/>
      <c r="LUD73"/>
      <c r="LUE73"/>
      <c r="LUF73"/>
      <c r="LUG73"/>
      <c r="LUH73"/>
      <c r="LUI73"/>
      <c r="LUJ73"/>
      <c r="LUK73"/>
      <c r="LUL73"/>
      <c r="LUM73"/>
      <c r="LUN73"/>
      <c r="LUO73"/>
      <c r="LUP73"/>
      <c r="LUQ73"/>
      <c r="LUR73"/>
      <c r="LUS73"/>
      <c r="LUT73"/>
      <c r="LUU73"/>
      <c r="LUV73"/>
      <c r="LUW73"/>
      <c r="LUX73"/>
      <c r="LUY73"/>
      <c r="LUZ73"/>
      <c r="LVA73"/>
      <c r="LVB73"/>
      <c r="LVC73"/>
      <c r="LVD73"/>
      <c r="LVE73"/>
      <c r="LVF73"/>
      <c r="LVG73"/>
      <c r="LVH73"/>
      <c r="LVI73"/>
      <c r="LVJ73"/>
      <c r="LVK73"/>
      <c r="LVL73"/>
      <c r="LVM73"/>
      <c r="LVN73"/>
      <c r="LVO73"/>
      <c r="LVP73"/>
      <c r="LVQ73"/>
      <c r="LVR73"/>
      <c r="LVS73"/>
      <c r="LVT73"/>
      <c r="LVU73"/>
      <c r="LVV73"/>
      <c r="LVW73"/>
      <c r="LVX73"/>
      <c r="LVY73"/>
      <c r="LVZ73"/>
      <c r="LWA73"/>
      <c r="LWB73"/>
      <c r="LWC73"/>
      <c r="LWD73"/>
      <c r="LWE73"/>
      <c r="LWF73"/>
      <c r="LWG73"/>
      <c r="LWH73"/>
      <c r="LWI73"/>
      <c r="LWJ73"/>
      <c r="LWK73"/>
      <c r="LWL73"/>
      <c r="LWM73"/>
      <c r="LWN73"/>
      <c r="LWO73"/>
      <c r="LWP73"/>
      <c r="LWQ73"/>
      <c r="LWR73"/>
      <c r="LWS73"/>
      <c r="LWT73"/>
      <c r="LWU73"/>
      <c r="LWV73"/>
      <c r="LWW73"/>
      <c r="LWX73"/>
      <c r="LWY73"/>
      <c r="LWZ73"/>
      <c r="LXA73"/>
      <c r="LXB73"/>
      <c r="LXC73"/>
      <c r="LXD73"/>
      <c r="LXE73"/>
      <c r="LXF73"/>
      <c r="LXG73"/>
      <c r="LXH73"/>
      <c r="LXI73"/>
      <c r="LXJ73"/>
      <c r="LXK73"/>
      <c r="LXL73"/>
      <c r="LXM73"/>
      <c r="LXN73"/>
      <c r="LXO73"/>
      <c r="LXP73"/>
      <c r="LXQ73"/>
      <c r="LXR73"/>
      <c r="LXS73"/>
      <c r="LXT73"/>
      <c r="LXU73"/>
      <c r="LXV73"/>
      <c r="LXW73"/>
      <c r="LXX73"/>
      <c r="LXY73"/>
      <c r="LXZ73"/>
      <c r="LYA73"/>
      <c r="LYB73"/>
      <c r="LYC73"/>
      <c r="LYD73"/>
      <c r="LYE73"/>
      <c r="LYF73"/>
      <c r="LYG73"/>
      <c r="LYH73"/>
      <c r="LYI73"/>
      <c r="LYJ73"/>
      <c r="LYK73"/>
      <c r="LYL73"/>
      <c r="LYM73"/>
      <c r="LYN73"/>
      <c r="LYO73"/>
      <c r="LYP73"/>
      <c r="LYQ73"/>
      <c r="LYR73"/>
      <c r="LYS73"/>
      <c r="LYT73"/>
      <c r="LYU73"/>
      <c r="LYV73"/>
      <c r="LYW73"/>
      <c r="LYX73"/>
      <c r="LYY73"/>
      <c r="LYZ73"/>
      <c r="LZA73"/>
      <c r="LZB73"/>
      <c r="LZC73"/>
      <c r="LZD73"/>
      <c r="LZE73"/>
      <c r="LZF73"/>
      <c r="LZG73"/>
      <c r="LZH73"/>
      <c r="LZI73"/>
      <c r="LZJ73"/>
      <c r="LZK73"/>
      <c r="LZL73"/>
      <c r="LZM73"/>
      <c r="LZN73"/>
      <c r="LZO73"/>
      <c r="LZP73"/>
      <c r="LZQ73"/>
      <c r="LZR73"/>
      <c r="LZS73"/>
      <c r="LZT73"/>
      <c r="LZU73"/>
      <c r="LZV73"/>
      <c r="LZW73"/>
      <c r="LZX73"/>
      <c r="LZY73"/>
      <c r="LZZ73"/>
      <c r="MAA73"/>
      <c r="MAB73"/>
      <c r="MAC73"/>
      <c r="MAD73"/>
      <c r="MAE73"/>
      <c r="MAF73"/>
      <c r="MAG73"/>
      <c r="MAH73"/>
      <c r="MAI73"/>
      <c r="MAJ73"/>
      <c r="MAK73"/>
      <c r="MAL73"/>
      <c r="MAM73"/>
      <c r="MAN73"/>
      <c r="MAO73"/>
      <c r="MAP73"/>
      <c r="MAQ73"/>
      <c r="MAR73"/>
      <c r="MAS73"/>
      <c r="MAT73"/>
      <c r="MAU73"/>
      <c r="MAV73"/>
      <c r="MAW73"/>
      <c r="MAX73"/>
      <c r="MAY73"/>
      <c r="MAZ73"/>
      <c r="MBA73"/>
      <c r="MBB73"/>
      <c r="MBC73"/>
      <c r="MBD73"/>
      <c r="MBE73"/>
      <c r="MBF73"/>
      <c r="MBG73"/>
      <c r="MBH73"/>
      <c r="MBI73"/>
      <c r="MBJ73"/>
      <c r="MBK73"/>
      <c r="MBL73"/>
      <c r="MBM73"/>
      <c r="MBN73"/>
      <c r="MBO73"/>
      <c r="MBP73"/>
      <c r="MBQ73"/>
      <c r="MBR73"/>
      <c r="MBS73"/>
      <c r="MBT73"/>
      <c r="MBU73"/>
      <c r="MBV73"/>
      <c r="MBW73"/>
      <c r="MBX73"/>
      <c r="MBY73"/>
      <c r="MBZ73"/>
      <c r="MCA73"/>
      <c r="MCB73"/>
      <c r="MCC73"/>
      <c r="MCD73"/>
      <c r="MCE73"/>
      <c r="MCF73"/>
      <c r="MCG73"/>
      <c r="MCH73"/>
      <c r="MCI73"/>
      <c r="MCJ73"/>
      <c r="MCK73"/>
      <c r="MCL73"/>
      <c r="MCM73"/>
      <c r="MCN73"/>
      <c r="MCO73"/>
      <c r="MCP73"/>
      <c r="MCQ73"/>
      <c r="MCR73"/>
      <c r="MCS73"/>
      <c r="MCT73"/>
      <c r="MCU73"/>
      <c r="MCV73"/>
      <c r="MCW73"/>
      <c r="MCX73"/>
      <c r="MCY73"/>
      <c r="MCZ73"/>
      <c r="MDA73"/>
      <c r="MDB73"/>
      <c r="MDC73"/>
      <c r="MDD73"/>
      <c r="MDE73"/>
      <c r="MDF73"/>
      <c r="MDG73"/>
      <c r="MDH73"/>
      <c r="MDI73"/>
      <c r="MDJ73"/>
      <c r="MDK73"/>
      <c r="MDL73"/>
      <c r="MDM73"/>
      <c r="MDN73"/>
      <c r="MDO73"/>
      <c r="MDP73"/>
      <c r="MDQ73"/>
      <c r="MDR73"/>
      <c r="MDS73"/>
      <c r="MDT73"/>
      <c r="MDU73"/>
      <c r="MDV73"/>
      <c r="MDW73"/>
      <c r="MDX73"/>
      <c r="MDY73"/>
      <c r="MDZ73"/>
      <c r="MEA73"/>
      <c r="MEB73"/>
      <c r="MEC73"/>
      <c r="MED73"/>
      <c r="MEE73"/>
      <c r="MEF73"/>
      <c r="MEG73"/>
      <c r="MEH73"/>
      <c r="MEI73"/>
      <c r="MEJ73"/>
      <c r="MEK73"/>
      <c r="MEL73"/>
      <c r="MEM73"/>
      <c r="MEN73"/>
      <c r="MEO73"/>
      <c r="MEP73"/>
      <c r="MEQ73"/>
      <c r="MER73"/>
      <c r="MES73"/>
      <c r="MET73"/>
      <c r="MEU73"/>
      <c r="MEV73"/>
      <c r="MEW73"/>
      <c r="MEX73"/>
      <c r="MEY73"/>
      <c r="MEZ73"/>
      <c r="MFA73"/>
      <c r="MFB73"/>
      <c r="MFC73"/>
      <c r="MFD73"/>
      <c r="MFE73"/>
      <c r="MFF73"/>
      <c r="MFG73"/>
      <c r="MFH73"/>
      <c r="MFI73"/>
      <c r="MFJ73"/>
      <c r="MFK73"/>
      <c r="MFL73"/>
      <c r="MFM73"/>
      <c r="MFN73"/>
      <c r="MFO73"/>
      <c r="MFP73"/>
      <c r="MFQ73"/>
      <c r="MFR73"/>
      <c r="MFS73"/>
      <c r="MFT73"/>
      <c r="MFU73"/>
      <c r="MFV73"/>
      <c r="MFW73"/>
      <c r="MFX73"/>
      <c r="MFY73"/>
      <c r="MFZ73"/>
      <c r="MGA73"/>
      <c r="MGB73"/>
      <c r="MGC73"/>
      <c r="MGD73"/>
      <c r="MGE73"/>
      <c r="MGF73"/>
      <c r="MGG73"/>
      <c r="MGH73"/>
      <c r="MGI73"/>
      <c r="MGJ73"/>
      <c r="MGK73"/>
      <c r="MGL73"/>
      <c r="MGM73"/>
      <c r="MGN73"/>
      <c r="MGO73"/>
      <c r="MGP73"/>
      <c r="MGQ73"/>
      <c r="MGR73"/>
      <c r="MGS73"/>
      <c r="MGT73"/>
      <c r="MGU73"/>
      <c r="MGV73"/>
      <c r="MGW73"/>
      <c r="MGX73"/>
      <c r="MGY73"/>
      <c r="MGZ73"/>
      <c r="MHA73"/>
      <c r="MHB73"/>
      <c r="MHC73"/>
      <c r="MHD73"/>
      <c r="MHE73"/>
      <c r="MHF73"/>
      <c r="MHG73"/>
      <c r="MHH73"/>
      <c r="MHI73"/>
      <c r="MHJ73"/>
      <c r="MHK73"/>
      <c r="MHL73"/>
      <c r="MHM73"/>
      <c r="MHN73"/>
      <c r="MHO73"/>
      <c r="MHP73"/>
      <c r="MHQ73"/>
      <c r="MHR73"/>
      <c r="MHS73"/>
      <c r="MHT73"/>
      <c r="MHU73"/>
      <c r="MHV73"/>
      <c r="MHW73"/>
      <c r="MHX73"/>
      <c r="MHY73"/>
      <c r="MHZ73"/>
      <c r="MIA73"/>
      <c r="MIB73"/>
      <c r="MIC73"/>
      <c r="MID73"/>
      <c r="MIE73"/>
      <c r="MIF73"/>
      <c r="MIG73"/>
      <c r="MIH73"/>
      <c r="MII73"/>
      <c r="MIJ73"/>
      <c r="MIK73"/>
      <c r="MIL73"/>
      <c r="MIM73"/>
      <c r="MIN73"/>
      <c r="MIO73"/>
      <c r="MIP73"/>
      <c r="MIQ73"/>
      <c r="MIR73"/>
      <c r="MIS73"/>
      <c r="MIT73"/>
      <c r="MIU73"/>
      <c r="MIV73"/>
      <c r="MIW73"/>
      <c r="MIX73"/>
      <c r="MIY73"/>
      <c r="MIZ73"/>
      <c r="MJA73"/>
      <c r="MJB73"/>
      <c r="MJC73"/>
      <c r="MJD73"/>
      <c r="MJE73"/>
      <c r="MJF73"/>
      <c r="MJG73"/>
      <c r="MJH73"/>
      <c r="MJI73"/>
      <c r="MJJ73"/>
      <c r="MJK73"/>
      <c r="MJL73"/>
      <c r="MJM73"/>
      <c r="MJN73"/>
      <c r="MJO73"/>
      <c r="MJP73"/>
      <c r="MJQ73"/>
      <c r="MJR73"/>
      <c r="MJS73"/>
      <c r="MJT73"/>
      <c r="MJU73"/>
      <c r="MJV73"/>
      <c r="MJW73"/>
      <c r="MJX73"/>
      <c r="MJY73"/>
      <c r="MJZ73"/>
      <c r="MKA73"/>
      <c r="MKB73"/>
      <c r="MKC73"/>
      <c r="MKD73"/>
      <c r="MKE73"/>
      <c r="MKF73"/>
      <c r="MKG73"/>
      <c r="MKH73"/>
      <c r="MKI73"/>
      <c r="MKJ73"/>
      <c r="MKK73"/>
      <c r="MKL73"/>
      <c r="MKM73"/>
      <c r="MKN73"/>
      <c r="MKO73"/>
      <c r="MKP73"/>
      <c r="MKQ73"/>
      <c r="MKR73"/>
      <c r="MKS73"/>
      <c r="MKT73"/>
      <c r="MKU73"/>
      <c r="MKV73"/>
      <c r="MKW73"/>
      <c r="MKX73"/>
      <c r="MKY73"/>
      <c r="MKZ73"/>
      <c r="MLA73"/>
      <c r="MLB73"/>
      <c r="MLC73"/>
      <c r="MLD73"/>
      <c r="MLE73"/>
      <c r="MLF73"/>
      <c r="MLG73"/>
      <c r="MLH73"/>
      <c r="MLI73"/>
      <c r="MLJ73"/>
      <c r="MLK73"/>
      <c r="MLL73"/>
      <c r="MLM73"/>
      <c r="MLN73"/>
      <c r="MLO73"/>
      <c r="MLP73"/>
      <c r="MLQ73"/>
      <c r="MLR73"/>
      <c r="MLS73"/>
      <c r="MLT73"/>
      <c r="MLU73"/>
      <c r="MLV73"/>
      <c r="MLW73"/>
      <c r="MLX73"/>
      <c r="MLY73"/>
      <c r="MLZ73"/>
      <c r="MMA73"/>
      <c r="MMB73"/>
      <c r="MMC73"/>
      <c r="MMD73"/>
      <c r="MME73"/>
      <c r="MMF73"/>
      <c r="MMG73"/>
      <c r="MMH73"/>
      <c r="MMI73"/>
      <c r="MMJ73"/>
      <c r="MMK73"/>
      <c r="MML73"/>
      <c r="MMM73"/>
      <c r="MMN73"/>
      <c r="MMO73"/>
      <c r="MMP73"/>
      <c r="MMQ73"/>
      <c r="MMR73"/>
      <c r="MMS73"/>
      <c r="MMT73"/>
      <c r="MMU73"/>
      <c r="MMV73"/>
      <c r="MMW73"/>
      <c r="MMX73"/>
      <c r="MMY73"/>
      <c r="MMZ73"/>
      <c r="MNA73"/>
      <c r="MNB73"/>
      <c r="MNC73"/>
      <c r="MND73"/>
      <c r="MNE73"/>
      <c r="MNF73"/>
      <c r="MNG73"/>
      <c r="MNH73"/>
      <c r="MNI73"/>
      <c r="MNJ73"/>
      <c r="MNK73"/>
      <c r="MNL73"/>
      <c r="MNM73"/>
      <c r="MNN73"/>
      <c r="MNO73"/>
      <c r="MNP73"/>
      <c r="MNQ73"/>
      <c r="MNR73"/>
      <c r="MNS73"/>
      <c r="MNT73"/>
      <c r="MNU73"/>
      <c r="MNV73"/>
      <c r="MNW73"/>
      <c r="MNX73"/>
      <c r="MNY73"/>
      <c r="MNZ73"/>
      <c r="MOA73"/>
      <c r="MOB73"/>
      <c r="MOC73"/>
      <c r="MOD73"/>
      <c r="MOE73"/>
      <c r="MOF73"/>
      <c r="MOG73"/>
      <c r="MOH73"/>
      <c r="MOI73"/>
      <c r="MOJ73"/>
      <c r="MOK73"/>
      <c r="MOL73"/>
      <c r="MOM73"/>
      <c r="MON73"/>
      <c r="MOO73"/>
      <c r="MOP73"/>
      <c r="MOQ73"/>
      <c r="MOR73"/>
      <c r="MOS73"/>
      <c r="MOT73"/>
      <c r="MOU73"/>
      <c r="MOV73"/>
      <c r="MOW73"/>
      <c r="MOX73"/>
      <c r="MOY73"/>
      <c r="MOZ73"/>
      <c r="MPA73"/>
      <c r="MPB73"/>
      <c r="MPC73"/>
      <c r="MPD73"/>
      <c r="MPE73"/>
      <c r="MPF73"/>
      <c r="MPG73"/>
      <c r="MPH73"/>
      <c r="MPI73"/>
      <c r="MPJ73"/>
      <c r="MPK73"/>
      <c r="MPL73"/>
      <c r="MPM73"/>
      <c r="MPN73"/>
      <c r="MPO73"/>
      <c r="MPP73"/>
      <c r="MPQ73"/>
      <c r="MPR73"/>
      <c r="MPS73"/>
      <c r="MPT73"/>
      <c r="MPU73"/>
      <c r="MPV73"/>
      <c r="MPW73"/>
      <c r="MPX73"/>
      <c r="MPY73"/>
      <c r="MPZ73"/>
      <c r="MQA73"/>
      <c r="MQB73"/>
      <c r="MQC73"/>
      <c r="MQD73"/>
      <c r="MQE73"/>
      <c r="MQF73"/>
      <c r="MQG73"/>
      <c r="MQH73"/>
      <c r="MQI73"/>
      <c r="MQJ73"/>
      <c r="MQK73"/>
      <c r="MQL73"/>
      <c r="MQM73"/>
      <c r="MQN73"/>
      <c r="MQO73"/>
      <c r="MQP73"/>
      <c r="MQQ73"/>
      <c r="MQR73"/>
      <c r="MQS73"/>
      <c r="MQT73"/>
      <c r="MQU73"/>
      <c r="MQV73"/>
      <c r="MQW73"/>
      <c r="MQX73"/>
      <c r="MQY73"/>
      <c r="MQZ73"/>
      <c r="MRA73"/>
      <c r="MRB73"/>
      <c r="MRC73"/>
      <c r="MRD73"/>
      <c r="MRE73"/>
      <c r="MRF73"/>
      <c r="MRG73"/>
      <c r="MRH73"/>
      <c r="MRI73"/>
      <c r="MRJ73"/>
      <c r="MRK73"/>
      <c r="MRL73"/>
      <c r="MRM73"/>
      <c r="MRN73"/>
      <c r="MRO73"/>
      <c r="MRP73"/>
      <c r="MRQ73"/>
      <c r="MRR73"/>
      <c r="MRS73"/>
      <c r="MRT73"/>
      <c r="MRU73"/>
      <c r="MRV73"/>
      <c r="MRW73"/>
      <c r="MRX73"/>
      <c r="MRY73"/>
      <c r="MRZ73"/>
      <c r="MSA73"/>
      <c r="MSB73"/>
      <c r="MSC73"/>
      <c r="MSD73"/>
      <c r="MSE73"/>
      <c r="MSF73"/>
      <c r="MSG73"/>
      <c r="MSH73"/>
      <c r="MSI73"/>
      <c r="MSJ73"/>
      <c r="MSK73"/>
      <c r="MSL73"/>
      <c r="MSM73"/>
      <c r="MSN73"/>
      <c r="MSO73"/>
      <c r="MSP73"/>
      <c r="MSQ73"/>
      <c r="MSR73"/>
      <c r="MSS73"/>
      <c r="MST73"/>
      <c r="MSU73"/>
      <c r="MSV73"/>
      <c r="MSW73"/>
      <c r="MSX73"/>
      <c r="MSY73"/>
      <c r="MSZ73"/>
      <c r="MTA73"/>
      <c r="MTB73"/>
      <c r="MTC73"/>
      <c r="MTD73"/>
      <c r="MTE73"/>
      <c r="MTF73"/>
      <c r="MTG73"/>
      <c r="MTH73"/>
      <c r="MTI73"/>
      <c r="MTJ73"/>
      <c r="MTK73"/>
      <c r="MTL73"/>
      <c r="MTM73"/>
      <c r="MTN73"/>
      <c r="MTO73"/>
      <c r="MTP73"/>
      <c r="MTQ73"/>
      <c r="MTR73"/>
      <c r="MTS73"/>
      <c r="MTT73"/>
      <c r="MTU73"/>
      <c r="MTV73"/>
      <c r="MTW73"/>
      <c r="MTX73"/>
      <c r="MTY73"/>
      <c r="MTZ73"/>
      <c r="MUA73"/>
      <c r="MUB73"/>
      <c r="MUC73"/>
      <c r="MUD73"/>
      <c r="MUE73"/>
      <c r="MUF73"/>
      <c r="MUG73"/>
      <c r="MUH73"/>
      <c r="MUI73"/>
      <c r="MUJ73"/>
      <c r="MUK73"/>
      <c r="MUL73"/>
      <c r="MUM73"/>
      <c r="MUN73"/>
      <c r="MUO73"/>
      <c r="MUP73"/>
      <c r="MUQ73"/>
      <c r="MUR73"/>
      <c r="MUS73"/>
      <c r="MUT73"/>
      <c r="MUU73"/>
      <c r="MUV73"/>
      <c r="MUW73"/>
      <c r="MUX73"/>
      <c r="MUY73"/>
      <c r="MUZ73"/>
      <c r="MVA73"/>
      <c r="MVB73"/>
      <c r="MVC73"/>
      <c r="MVD73"/>
      <c r="MVE73"/>
      <c r="MVF73"/>
      <c r="MVG73"/>
      <c r="MVH73"/>
      <c r="MVI73"/>
      <c r="MVJ73"/>
      <c r="MVK73"/>
      <c r="MVL73"/>
      <c r="MVM73"/>
      <c r="MVN73"/>
      <c r="MVO73"/>
      <c r="MVP73"/>
      <c r="MVQ73"/>
      <c r="MVR73"/>
      <c r="MVS73"/>
      <c r="MVT73"/>
      <c r="MVU73"/>
      <c r="MVV73"/>
      <c r="MVW73"/>
      <c r="MVX73"/>
      <c r="MVY73"/>
      <c r="MVZ73"/>
      <c r="MWA73"/>
      <c r="MWB73"/>
      <c r="MWC73"/>
      <c r="MWD73"/>
      <c r="MWE73"/>
      <c r="MWF73"/>
      <c r="MWG73"/>
      <c r="MWH73"/>
      <c r="MWI73"/>
      <c r="MWJ73"/>
      <c r="MWK73"/>
      <c r="MWL73"/>
      <c r="MWM73"/>
      <c r="MWN73"/>
      <c r="MWO73"/>
      <c r="MWP73"/>
      <c r="MWQ73"/>
      <c r="MWR73"/>
      <c r="MWS73"/>
      <c r="MWT73"/>
      <c r="MWU73"/>
      <c r="MWV73"/>
      <c r="MWW73"/>
      <c r="MWX73"/>
      <c r="MWY73"/>
      <c r="MWZ73"/>
      <c r="MXA73"/>
      <c r="MXB73"/>
      <c r="MXC73"/>
      <c r="MXD73"/>
      <c r="MXE73"/>
      <c r="MXF73"/>
      <c r="MXG73"/>
      <c r="MXH73"/>
      <c r="MXI73"/>
      <c r="MXJ73"/>
      <c r="MXK73"/>
      <c r="MXL73"/>
      <c r="MXM73"/>
      <c r="MXN73"/>
      <c r="MXO73"/>
      <c r="MXP73"/>
      <c r="MXQ73"/>
      <c r="MXR73"/>
      <c r="MXS73"/>
      <c r="MXT73"/>
      <c r="MXU73"/>
      <c r="MXV73"/>
      <c r="MXW73"/>
      <c r="MXX73"/>
      <c r="MXY73"/>
      <c r="MXZ73"/>
      <c r="MYA73"/>
      <c r="MYB73"/>
      <c r="MYC73"/>
      <c r="MYD73"/>
      <c r="MYE73"/>
      <c r="MYF73"/>
      <c r="MYG73"/>
      <c r="MYH73"/>
      <c r="MYI73"/>
      <c r="MYJ73"/>
      <c r="MYK73"/>
      <c r="MYL73"/>
      <c r="MYM73"/>
      <c r="MYN73"/>
      <c r="MYO73"/>
      <c r="MYP73"/>
      <c r="MYQ73"/>
      <c r="MYR73"/>
      <c r="MYS73"/>
      <c r="MYT73"/>
      <c r="MYU73"/>
      <c r="MYV73"/>
      <c r="MYW73"/>
      <c r="MYX73"/>
      <c r="MYY73"/>
      <c r="MYZ73"/>
      <c r="MZA73"/>
      <c r="MZB73"/>
      <c r="MZC73"/>
      <c r="MZD73"/>
      <c r="MZE73"/>
      <c r="MZF73"/>
      <c r="MZG73"/>
      <c r="MZH73"/>
      <c r="MZI73"/>
      <c r="MZJ73"/>
      <c r="MZK73"/>
      <c r="MZL73"/>
      <c r="MZM73"/>
      <c r="MZN73"/>
      <c r="MZO73"/>
      <c r="MZP73"/>
      <c r="MZQ73"/>
      <c r="MZR73"/>
      <c r="MZS73"/>
      <c r="MZT73"/>
      <c r="MZU73"/>
      <c r="MZV73"/>
      <c r="MZW73"/>
      <c r="MZX73"/>
      <c r="MZY73"/>
      <c r="MZZ73"/>
      <c r="NAA73"/>
      <c r="NAB73"/>
      <c r="NAC73"/>
      <c r="NAD73"/>
      <c r="NAE73"/>
      <c r="NAF73"/>
      <c r="NAG73"/>
      <c r="NAH73"/>
      <c r="NAI73"/>
      <c r="NAJ73"/>
      <c r="NAK73"/>
      <c r="NAL73"/>
      <c r="NAM73"/>
      <c r="NAN73"/>
      <c r="NAO73"/>
      <c r="NAP73"/>
      <c r="NAQ73"/>
      <c r="NAR73"/>
      <c r="NAS73"/>
      <c r="NAT73"/>
      <c r="NAU73"/>
      <c r="NAV73"/>
      <c r="NAW73"/>
      <c r="NAX73"/>
      <c r="NAY73"/>
      <c r="NAZ73"/>
      <c r="NBA73"/>
      <c r="NBB73"/>
      <c r="NBC73"/>
      <c r="NBD73"/>
      <c r="NBE73"/>
      <c r="NBF73"/>
      <c r="NBG73"/>
      <c r="NBH73"/>
      <c r="NBI73"/>
      <c r="NBJ73"/>
      <c r="NBK73"/>
      <c r="NBL73"/>
      <c r="NBM73"/>
      <c r="NBN73"/>
      <c r="NBO73"/>
      <c r="NBP73"/>
      <c r="NBQ73"/>
      <c r="NBR73"/>
      <c r="NBS73"/>
      <c r="NBT73"/>
      <c r="NBU73"/>
      <c r="NBV73"/>
      <c r="NBW73"/>
      <c r="NBX73"/>
      <c r="NBY73"/>
      <c r="NBZ73"/>
      <c r="NCA73"/>
      <c r="NCB73"/>
      <c r="NCC73"/>
      <c r="NCD73"/>
      <c r="NCE73"/>
      <c r="NCF73"/>
      <c r="NCG73"/>
      <c r="NCH73"/>
      <c r="NCI73"/>
      <c r="NCJ73"/>
      <c r="NCK73"/>
      <c r="NCL73"/>
      <c r="NCM73"/>
      <c r="NCN73"/>
      <c r="NCO73"/>
      <c r="NCP73"/>
      <c r="NCQ73"/>
      <c r="NCR73"/>
      <c r="NCS73"/>
      <c r="NCT73"/>
      <c r="NCU73"/>
      <c r="NCV73"/>
      <c r="NCW73"/>
      <c r="NCX73"/>
      <c r="NCY73"/>
      <c r="NCZ73"/>
      <c r="NDA73"/>
      <c r="NDB73"/>
      <c r="NDC73"/>
      <c r="NDD73"/>
      <c r="NDE73"/>
      <c r="NDF73"/>
      <c r="NDG73"/>
      <c r="NDH73"/>
      <c r="NDI73"/>
      <c r="NDJ73"/>
      <c r="NDK73"/>
      <c r="NDL73"/>
      <c r="NDM73"/>
      <c r="NDN73"/>
      <c r="NDO73"/>
      <c r="NDP73"/>
      <c r="NDQ73"/>
      <c r="NDR73"/>
      <c r="NDS73"/>
      <c r="NDT73"/>
      <c r="NDU73"/>
      <c r="NDV73"/>
      <c r="NDW73"/>
      <c r="NDX73"/>
      <c r="NDY73"/>
      <c r="NDZ73"/>
      <c r="NEA73"/>
      <c r="NEB73"/>
      <c r="NEC73"/>
      <c r="NED73"/>
      <c r="NEE73"/>
      <c r="NEF73"/>
      <c r="NEG73"/>
      <c r="NEH73"/>
      <c r="NEI73"/>
      <c r="NEJ73"/>
      <c r="NEK73"/>
      <c r="NEL73"/>
      <c r="NEM73"/>
      <c r="NEN73"/>
      <c r="NEO73"/>
      <c r="NEP73"/>
      <c r="NEQ73"/>
      <c r="NER73"/>
      <c r="NES73"/>
      <c r="NET73"/>
      <c r="NEU73"/>
      <c r="NEV73"/>
      <c r="NEW73"/>
      <c r="NEX73"/>
      <c r="NEY73"/>
      <c r="NEZ73"/>
      <c r="NFA73"/>
      <c r="NFB73"/>
      <c r="NFC73"/>
      <c r="NFD73"/>
      <c r="NFE73"/>
      <c r="NFF73"/>
      <c r="NFG73"/>
      <c r="NFH73"/>
      <c r="NFI73"/>
      <c r="NFJ73"/>
      <c r="NFK73"/>
      <c r="NFL73"/>
      <c r="NFM73"/>
      <c r="NFN73"/>
      <c r="NFO73"/>
      <c r="NFP73"/>
      <c r="NFQ73"/>
      <c r="NFR73"/>
      <c r="NFS73"/>
      <c r="NFT73"/>
      <c r="NFU73"/>
      <c r="NFV73"/>
      <c r="NFW73"/>
      <c r="NFX73"/>
      <c r="NFY73"/>
      <c r="NFZ73"/>
      <c r="NGA73"/>
      <c r="NGB73"/>
      <c r="NGC73"/>
      <c r="NGD73"/>
      <c r="NGE73"/>
      <c r="NGF73"/>
      <c r="NGG73"/>
      <c r="NGH73"/>
      <c r="NGI73"/>
      <c r="NGJ73"/>
      <c r="NGK73"/>
      <c r="NGL73"/>
      <c r="NGM73"/>
      <c r="NGN73"/>
      <c r="NGO73"/>
      <c r="NGP73"/>
      <c r="NGQ73"/>
      <c r="NGR73"/>
      <c r="NGS73"/>
      <c r="NGT73"/>
      <c r="NGU73"/>
      <c r="NGV73"/>
      <c r="NGW73"/>
      <c r="NGX73"/>
      <c r="NGY73"/>
      <c r="NGZ73"/>
      <c r="NHA73"/>
      <c r="NHB73"/>
      <c r="NHC73"/>
      <c r="NHD73"/>
      <c r="NHE73"/>
      <c r="NHF73"/>
      <c r="NHG73"/>
      <c r="NHH73"/>
      <c r="NHI73"/>
      <c r="NHJ73"/>
      <c r="NHK73"/>
      <c r="NHL73"/>
      <c r="NHM73"/>
      <c r="NHN73"/>
      <c r="NHO73"/>
      <c r="NHP73"/>
      <c r="NHQ73"/>
      <c r="NHR73"/>
      <c r="NHS73"/>
      <c r="NHT73"/>
      <c r="NHU73"/>
      <c r="NHV73"/>
      <c r="NHW73"/>
      <c r="NHX73"/>
      <c r="NHY73"/>
      <c r="NHZ73"/>
      <c r="NIA73"/>
      <c r="NIB73"/>
      <c r="NIC73"/>
      <c r="NID73"/>
      <c r="NIE73"/>
      <c r="NIF73"/>
      <c r="NIG73"/>
      <c r="NIH73"/>
      <c r="NII73"/>
      <c r="NIJ73"/>
      <c r="NIK73"/>
      <c r="NIL73"/>
      <c r="NIM73"/>
      <c r="NIN73"/>
      <c r="NIO73"/>
      <c r="NIP73"/>
      <c r="NIQ73"/>
      <c r="NIR73"/>
      <c r="NIS73"/>
      <c r="NIT73"/>
      <c r="NIU73"/>
      <c r="NIV73"/>
      <c r="NIW73"/>
      <c r="NIX73"/>
      <c r="NIY73"/>
      <c r="NIZ73"/>
      <c r="NJA73"/>
      <c r="NJB73"/>
      <c r="NJC73"/>
      <c r="NJD73"/>
      <c r="NJE73"/>
      <c r="NJF73"/>
      <c r="NJG73"/>
      <c r="NJH73"/>
      <c r="NJI73"/>
      <c r="NJJ73"/>
      <c r="NJK73"/>
      <c r="NJL73"/>
      <c r="NJM73"/>
      <c r="NJN73"/>
      <c r="NJO73"/>
      <c r="NJP73"/>
      <c r="NJQ73"/>
      <c r="NJR73"/>
      <c r="NJS73"/>
      <c r="NJT73"/>
      <c r="NJU73"/>
      <c r="NJV73"/>
      <c r="NJW73"/>
      <c r="NJX73"/>
      <c r="NJY73"/>
      <c r="NJZ73"/>
      <c r="NKA73"/>
      <c r="NKB73"/>
      <c r="NKC73"/>
      <c r="NKD73"/>
      <c r="NKE73"/>
      <c r="NKF73"/>
      <c r="NKG73"/>
      <c r="NKH73"/>
      <c r="NKI73"/>
      <c r="NKJ73"/>
      <c r="NKK73"/>
      <c r="NKL73"/>
      <c r="NKM73"/>
      <c r="NKN73"/>
      <c r="NKO73"/>
      <c r="NKP73"/>
      <c r="NKQ73"/>
      <c r="NKR73"/>
      <c r="NKS73"/>
      <c r="NKT73"/>
      <c r="NKU73"/>
      <c r="NKV73"/>
      <c r="NKW73"/>
      <c r="NKX73"/>
      <c r="NKY73"/>
      <c r="NKZ73"/>
      <c r="NLA73"/>
      <c r="NLB73"/>
      <c r="NLC73"/>
      <c r="NLD73"/>
      <c r="NLE73"/>
      <c r="NLF73"/>
      <c r="NLG73"/>
      <c r="NLH73"/>
      <c r="NLI73"/>
      <c r="NLJ73"/>
      <c r="NLK73"/>
      <c r="NLL73"/>
      <c r="NLM73"/>
      <c r="NLN73"/>
      <c r="NLO73"/>
      <c r="NLP73"/>
      <c r="NLQ73"/>
      <c r="NLR73"/>
      <c r="NLS73"/>
      <c r="NLT73"/>
      <c r="NLU73"/>
      <c r="NLV73"/>
      <c r="NLW73"/>
      <c r="NLX73"/>
      <c r="NLY73"/>
      <c r="NLZ73"/>
      <c r="NMA73"/>
      <c r="NMB73"/>
      <c r="NMC73"/>
      <c r="NMD73"/>
      <c r="NME73"/>
      <c r="NMF73"/>
      <c r="NMG73"/>
      <c r="NMH73"/>
      <c r="NMI73"/>
      <c r="NMJ73"/>
      <c r="NMK73"/>
      <c r="NML73"/>
      <c r="NMM73"/>
      <c r="NMN73"/>
      <c r="NMO73"/>
      <c r="NMP73"/>
      <c r="NMQ73"/>
      <c r="NMR73"/>
      <c r="NMS73"/>
      <c r="NMT73"/>
      <c r="NMU73"/>
      <c r="NMV73"/>
      <c r="NMW73"/>
      <c r="NMX73"/>
      <c r="NMY73"/>
      <c r="NMZ73"/>
      <c r="NNA73"/>
      <c r="NNB73"/>
      <c r="NNC73"/>
      <c r="NND73"/>
      <c r="NNE73"/>
      <c r="NNF73"/>
      <c r="NNG73"/>
      <c r="NNH73"/>
      <c r="NNI73"/>
      <c r="NNJ73"/>
      <c r="NNK73"/>
      <c r="NNL73"/>
      <c r="NNM73"/>
      <c r="NNN73"/>
      <c r="NNO73"/>
      <c r="NNP73"/>
      <c r="NNQ73"/>
      <c r="NNR73"/>
      <c r="NNS73"/>
      <c r="NNT73"/>
      <c r="NNU73"/>
      <c r="NNV73"/>
      <c r="NNW73"/>
      <c r="NNX73"/>
      <c r="NNY73"/>
      <c r="NNZ73"/>
      <c r="NOA73"/>
      <c r="NOB73"/>
      <c r="NOC73"/>
      <c r="NOD73"/>
      <c r="NOE73"/>
      <c r="NOF73"/>
      <c r="NOG73"/>
      <c r="NOH73"/>
      <c r="NOI73"/>
      <c r="NOJ73"/>
      <c r="NOK73"/>
      <c r="NOL73"/>
      <c r="NOM73"/>
      <c r="NON73"/>
      <c r="NOO73"/>
      <c r="NOP73"/>
      <c r="NOQ73"/>
      <c r="NOR73"/>
      <c r="NOS73"/>
      <c r="NOT73"/>
      <c r="NOU73"/>
      <c r="NOV73"/>
      <c r="NOW73"/>
      <c r="NOX73"/>
      <c r="NOY73"/>
      <c r="NOZ73"/>
      <c r="NPA73"/>
      <c r="NPB73"/>
      <c r="NPC73"/>
      <c r="NPD73"/>
      <c r="NPE73"/>
      <c r="NPF73"/>
      <c r="NPG73"/>
      <c r="NPH73"/>
      <c r="NPI73"/>
      <c r="NPJ73"/>
      <c r="NPK73"/>
      <c r="NPL73"/>
      <c r="NPM73"/>
      <c r="NPN73"/>
      <c r="NPO73"/>
      <c r="NPP73"/>
      <c r="NPQ73"/>
      <c r="NPR73"/>
      <c r="NPS73"/>
      <c r="NPT73"/>
      <c r="NPU73"/>
      <c r="NPV73"/>
      <c r="NPW73"/>
      <c r="NPX73"/>
      <c r="NPY73"/>
      <c r="NPZ73"/>
      <c r="NQA73"/>
      <c r="NQB73"/>
      <c r="NQC73"/>
      <c r="NQD73"/>
      <c r="NQE73"/>
      <c r="NQF73"/>
      <c r="NQG73"/>
      <c r="NQH73"/>
      <c r="NQI73"/>
      <c r="NQJ73"/>
      <c r="NQK73"/>
      <c r="NQL73"/>
      <c r="NQM73"/>
      <c r="NQN73"/>
      <c r="NQO73"/>
      <c r="NQP73"/>
      <c r="NQQ73"/>
      <c r="NQR73"/>
      <c r="NQS73"/>
      <c r="NQT73"/>
      <c r="NQU73"/>
      <c r="NQV73"/>
      <c r="NQW73"/>
      <c r="NQX73"/>
      <c r="NQY73"/>
      <c r="NQZ73"/>
      <c r="NRA73"/>
      <c r="NRB73"/>
      <c r="NRC73"/>
      <c r="NRD73"/>
      <c r="NRE73"/>
      <c r="NRF73"/>
      <c r="NRG73"/>
      <c r="NRH73"/>
      <c r="NRI73"/>
    </row>
    <row r="74" spans="1:9941" s="54" customFormat="1" ht="12.2" customHeight="1" x14ac:dyDescent="0.2">
      <c r="A74" s="12" t="s">
        <v>638</v>
      </c>
      <c r="B74" s="853" t="s">
        <v>390</v>
      </c>
      <c r="C74" s="487">
        <f>'1. mell.bevétel_össz'!C73-'26._önként_össz_bev'!C75</f>
        <v>0</v>
      </c>
      <c r="D74" s="412">
        <f>'1. mell.bevétel_össz'!D73-'26._önként_össz_bev'!D75</f>
        <v>0</v>
      </c>
      <c r="E74" s="699">
        <f>'1. mell.bevétel_össz'!E73-'26._önként_össz_bev'!E75</f>
        <v>0</v>
      </c>
      <c r="F74" s="699">
        <f>'1. mell.bevétel_össz'!F73-'26._önként_össz_bev'!F75</f>
        <v>0</v>
      </c>
      <c r="G74" s="699">
        <f>'1. mell.bevétel_össz'!G73-'26._önként_össz_bev'!G75-'26._államig_össz_bev'!G74</f>
        <v>0</v>
      </c>
      <c r="H74" s="414">
        <f t="shared" si="2"/>
        <v>0</v>
      </c>
      <c r="I74" s="803">
        <f>'1. mell.bevétel_össz'!I73-'26._önként_össz_bev'!I75</f>
        <v>0</v>
      </c>
      <c r="J74" s="414">
        <f>'1. mell.bevétel_össz'!J73-'26._önként_össz_bev'!J75</f>
        <v>0</v>
      </c>
      <c r="K74" s="414">
        <f>'1. mell.bevétel_össz'!K73-'26._önként_össz_bev'!K75</f>
        <v>0</v>
      </c>
      <c r="L74" s="414">
        <f>'1. mell.bevétel_össz'!L73-'26._önként_össz_bev'!L75</f>
        <v>0</v>
      </c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  <c r="RG74"/>
      <c r="RH74"/>
      <c r="RI74"/>
      <c r="RJ74"/>
      <c r="RK74"/>
      <c r="RL74"/>
      <c r="RM74"/>
      <c r="RN74"/>
      <c r="RO74"/>
      <c r="RP74"/>
      <c r="RQ74"/>
      <c r="RR74"/>
      <c r="RS74"/>
      <c r="RT74"/>
      <c r="RU74"/>
      <c r="RV74"/>
      <c r="RW74"/>
      <c r="RX74"/>
      <c r="RY74"/>
      <c r="RZ74"/>
      <c r="SA74"/>
      <c r="SB74"/>
      <c r="SC74"/>
      <c r="SD74"/>
      <c r="SE74"/>
      <c r="SF74"/>
      <c r="SG74"/>
      <c r="SH74"/>
      <c r="SI74"/>
      <c r="SJ74"/>
      <c r="SK74"/>
      <c r="SL74"/>
      <c r="SM74"/>
      <c r="SN74"/>
      <c r="SO74"/>
      <c r="SP74"/>
      <c r="SQ74"/>
      <c r="SR74"/>
      <c r="SS74"/>
      <c r="ST74"/>
      <c r="SU74"/>
      <c r="SV74"/>
      <c r="SW74"/>
      <c r="SX74"/>
      <c r="SY74"/>
      <c r="SZ74"/>
      <c r="TA74"/>
      <c r="TB74"/>
      <c r="TC74"/>
      <c r="TD74"/>
      <c r="TE74"/>
      <c r="TF74"/>
      <c r="TG74"/>
      <c r="TH74"/>
      <c r="TI74"/>
      <c r="TJ74"/>
      <c r="TK74"/>
      <c r="TL74"/>
      <c r="TM74"/>
      <c r="TN74"/>
      <c r="TO74"/>
      <c r="TP74"/>
      <c r="TQ74"/>
      <c r="TR74"/>
      <c r="TS74"/>
      <c r="TT74"/>
      <c r="TU74"/>
      <c r="TV74"/>
      <c r="TW74"/>
      <c r="TX74"/>
      <c r="TY74"/>
      <c r="TZ74"/>
      <c r="UA74"/>
      <c r="UB74"/>
      <c r="UC74"/>
      <c r="UD74"/>
      <c r="UE74"/>
      <c r="UF74"/>
      <c r="UG74"/>
      <c r="UH74"/>
      <c r="UI74"/>
      <c r="UJ74"/>
      <c r="UK74"/>
      <c r="UL74"/>
      <c r="UM74"/>
      <c r="UN74"/>
      <c r="UO74"/>
      <c r="UP74"/>
      <c r="UQ74"/>
      <c r="UR74"/>
      <c r="US74"/>
      <c r="UT74"/>
      <c r="UU74"/>
      <c r="UV74"/>
      <c r="UW74"/>
      <c r="UX74"/>
      <c r="UY74"/>
      <c r="UZ74"/>
      <c r="VA74"/>
      <c r="VB74"/>
      <c r="VC74"/>
      <c r="VD74"/>
      <c r="VE74"/>
      <c r="VF74"/>
      <c r="VG74"/>
      <c r="VH74"/>
      <c r="VI74"/>
      <c r="VJ74"/>
      <c r="VK74"/>
      <c r="VL74"/>
      <c r="VM74"/>
      <c r="VN74"/>
      <c r="VO74"/>
      <c r="VP74"/>
      <c r="VQ74"/>
      <c r="VR74"/>
      <c r="VS74"/>
      <c r="VT74"/>
      <c r="VU74"/>
      <c r="VV74"/>
      <c r="VW74"/>
      <c r="VX74"/>
      <c r="VY74"/>
      <c r="VZ74"/>
      <c r="WA74"/>
      <c r="WB74"/>
      <c r="WC74"/>
      <c r="WD74"/>
      <c r="WE74"/>
      <c r="WF74"/>
      <c r="WG74"/>
      <c r="WH74"/>
      <c r="WI74"/>
      <c r="WJ74"/>
      <c r="WK74"/>
      <c r="WL74"/>
      <c r="WM74"/>
      <c r="WN74"/>
      <c r="WO74"/>
      <c r="WP74"/>
      <c r="WQ74"/>
      <c r="WR74"/>
      <c r="WS74"/>
      <c r="WT74"/>
      <c r="WU74"/>
      <c r="WV74"/>
      <c r="WW74"/>
      <c r="WX74"/>
      <c r="WY74"/>
      <c r="WZ74"/>
      <c r="XA74"/>
      <c r="XB74"/>
      <c r="XC74"/>
      <c r="XD74"/>
      <c r="XE74"/>
      <c r="XF74"/>
      <c r="XG74"/>
      <c r="XH74"/>
      <c r="XI74"/>
      <c r="XJ74"/>
      <c r="XK74"/>
      <c r="XL74"/>
      <c r="XM74"/>
      <c r="XN74"/>
      <c r="XO74"/>
      <c r="XP74"/>
      <c r="XQ74"/>
      <c r="XR74"/>
      <c r="XS74"/>
      <c r="XT74"/>
      <c r="XU74"/>
      <c r="XV74"/>
      <c r="XW74"/>
      <c r="XX74"/>
      <c r="XY74"/>
      <c r="XZ74"/>
      <c r="YA74"/>
      <c r="YB74"/>
      <c r="YC74"/>
      <c r="YD74"/>
      <c r="YE74"/>
      <c r="YF74"/>
      <c r="YG74"/>
      <c r="YH74"/>
      <c r="YI74"/>
      <c r="YJ74"/>
      <c r="YK74"/>
      <c r="YL74"/>
      <c r="YM74"/>
      <c r="YN74"/>
      <c r="YO74"/>
      <c r="YP74"/>
      <c r="YQ74"/>
      <c r="YR74"/>
      <c r="YS74"/>
      <c r="YT74"/>
      <c r="YU74"/>
      <c r="YV74"/>
      <c r="YW74"/>
      <c r="YX74"/>
      <c r="YY74"/>
      <c r="YZ74"/>
      <c r="ZA74"/>
      <c r="ZB74"/>
      <c r="ZC74"/>
      <c r="ZD74"/>
      <c r="ZE74"/>
      <c r="ZF74"/>
      <c r="ZG74"/>
      <c r="ZH74"/>
      <c r="ZI74"/>
      <c r="ZJ74"/>
      <c r="ZK74"/>
      <c r="ZL74"/>
      <c r="ZM74"/>
      <c r="ZN74"/>
      <c r="ZO74"/>
      <c r="ZP74"/>
      <c r="ZQ74"/>
      <c r="ZR74"/>
      <c r="ZS74"/>
      <c r="ZT74"/>
      <c r="ZU74"/>
      <c r="ZV74"/>
      <c r="ZW74"/>
      <c r="ZX74"/>
      <c r="ZY74"/>
      <c r="ZZ74"/>
      <c r="AAA74"/>
      <c r="AAB74"/>
      <c r="AAC74"/>
      <c r="AAD74"/>
      <c r="AAE74"/>
      <c r="AAF74"/>
      <c r="AAG74"/>
      <c r="AAH74"/>
      <c r="AAI74"/>
      <c r="AAJ74"/>
      <c r="AAK74"/>
      <c r="AAL74"/>
      <c r="AAM74"/>
      <c r="AAN74"/>
      <c r="AAO74"/>
      <c r="AAP74"/>
      <c r="AAQ74"/>
      <c r="AAR74"/>
      <c r="AAS74"/>
      <c r="AAT74"/>
      <c r="AAU74"/>
      <c r="AAV74"/>
      <c r="AAW74"/>
      <c r="AAX74"/>
      <c r="AAY74"/>
      <c r="AAZ74"/>
      <c r="ABA74"/>
      <c r="ABB74"/>
      <c r="ABC74"/>
      <c r="ABD74"/>
      <c r="ABE74"/>
      <c r="ABF74"/>
      <c r="ABG74"/>
      <c r="ABH74"/>
      <c r="ABI74"/>
      <c r="ABJ74"/>
      <c r="ABK74"/>
      <c r="ABL74"/>
      <c r="ABM74"/>
      <c r="ABN74"/>
      <c r="ABO74"/>
      <c r="ABP74"/>
      <c r="ABQ74"/>
      <c r="ABR74"/>
      <c r="ABS74"/>
      <c r="ABT74"/>
      <c r="ABU74"/>
      <c r="ABV74"/>
      <c r="ABW74"/>
      <c r="ABX74"/>
      <c r="ABY74"/>
      <c r="ABZ74"/>
      <c r="ACA74"/>
      <c r="ACB74"/>
      <c r="ACC74"/>
      <c r="ACD74"/>
      <c r="ACE74"/>
      <c r="ACF74"/>
      <c r="ACG74"/>
      <c r="ACH74"/>
      <c r="ACI74"/>
      <c r="ACJ74"/>
      <c r="ACK74"/>
      <c r="ACL74"/>
      <c r="ACM74"/>
      <c r="ACN74"/>
      <c r="ACO74"/>
      <c r="ACP74"/>
      <c r="ACQ74"/>
      <c r="ACR74"/>
      <c r="ACS74"/>
      <c r="ACT74"/>
      <c r="ACU74"/>
      <c r="ACV74"/>
      <c r="ACW74"/>
      <c r="ACX74"/>
      <c r="ACY74"/>
      <c r="ACZ74"/>
      <c r="ADA74"/>
      <c r="ADB74"/>
      <c r="ADC74"/>
      <c r="ADD74"/>
      <c r="ADE74"/>
      <c r="ADF74"/>
      <c r="ADG74"/>
      <c r="ADH74"/>
      <c r="ADI74"/>
      <c r="ADJ74"/>
      <c r="ADK74"/>
      <c r="ADL74"/>
      <c r="ADM74"/>
      <c r="ADN74"/>
      <c r="ADO74"/>
      <c r="ADP74"/>
      <c r="ADQ74"/>
      <c r="ADR74"/>
      <c r="ADS74"/>
      <c r="ADT74"/>
      <c r="ADU74"/>
      <c r="ADV74"/>
      <c r="ADW74"/>
      <c r="ADX74"/>
      <c r="ADY74"/>
      <c r="ADZ74"/>
      <c r="AEA74"/>
      <c r="AEB74"/>
      <c r="AEC74"/>
      <c r="AED74"/>
      <c r="AEE74"/>
      <c r="AEF74"/>
      <c r="AEG74"/>
      <c r="AEH74"/>
      <c r="AEI74"/>
      <c r="AEJ74"/>
      <c r="AEK74"/>
      <c r="AEL74"/>
      <c r="AEM74"/>
      <c r="AEN74"/>
      <c r="AEO74"/>
      <c r="AEP74"/>
      <c r="AEQ74"/>
      <c r="AER74"/>
      <c r="AES74"/>
      <c r="AET74"/>
      <c r="AEU74"/>
      <c r="AEV74"/>
      <c r="AEW74"/>
      <c r="AEX74"/>
      <c r="AEY74"/>
      <c r="AEZ74"/>
      <c r="AFA74"/>
      <c r="AFB74"/>
      <c r="AFC74"/>
      <c r="AFD74"/>
      <c r="AFE74"/>
      <c r="AFF74"/>
      <c r="AFG74"/>
      <c r="AFH74"/>
      <c r="AFI74"/>
      <c r="AFJ74"/>
      <c r="AFK74"/>
      <c r="AFL74"/>
      <c r="AFM74"/>
      <c r="AFN74"/>
      <c r="AFO74"/>
      <c r="AFP74"/>
      <c r="AFQ74"/>
      <c r="AFR74"/>
      <c r="AFS74"/>
      <c r="AFT74"/>
      <c r="AFU74"/>
      <c r="AFV74"/>
      <c r="AFW74"/>
      <c r="AFX74"/>
      <c r="AFY74"/>
      <c r="AFZ74"/>
      <c r="AGA74"/>
      <c r="AGB74"/>
      <c r="AGC74"/>
      <c r="AGD74"/>
      <c r="AGE74"/>
      <c r="AGF74"/>
      <c r="AGG74"/>
      <c r="AGH74"/>
      <c r="AGI74"/>
      <c r="AGJ74"/>
      <c r="AGK74"/>
      <c r="AGL74"/>
      <c r="AGM74"/>
      <c r="AGN74"/>
      <c r="AGO74"/>
      <c r="AGP74"/>
      <c r="AGQ74"/>
      <c r="AGR74"/>
      <c r="AGS74"/>
      <c r="AGT74"/>
      <c r="AGU74"/>
      <c r="AGV74"/>
      <c r="AGW74"/>
      <c r="AGX74"/>
      <c r="AGY74"/>
      <c r="AGZ74"/>
      <c r="AHA74"/>
      <c r="AHB74"/>
      <c r="AHC74"/>
      <c r="AHD74"/>
      <c r="AHE74"/>
      <c r="AHF74"/>
      <c r="AHG74"/>
      <c r="AHH74"/>
      <c r="AHI74"/>
      <c r="AHJ74"/>
      <c r="AHK74"/>
      <c r="AHL74"/>
      <c r="AHM74"/>
      <c r="AHN74"/>
      <c r="AHO74"/>
      <c r="AHP74"/>
      <c r="AHQ74"/>
      <c r="AHR74"/>
      <c r="AHS74"/>
      <c r="AHT74"/>
      <c r="AHU74"/>
      <c r="AHV74"/>
      <c r="AHW74"/>
      <c r="AHX74"/>
      <c r="AHY74"/>
      <c r="AHZ74"/>
      <c r="AIA74"/>
      <c r="AIB74"/>
      <c r="AIC74"/>
      <c r="AID74"/>
      <c r="AIE74"/>
      <c r="AIF74"/>
      <c r="AIG74"/>
      <c r="AIH74"/>
      <c r="AII74"/>
      <c r="AIJ74"/>
      <c r="AIK74"/>
      <c r="AIL74"/>
      <c r="AIM74"/>
      <c r="AIN74"/>
      <c r="AIO74"/>
      <c r="AIP74"/>
      <c r="AIQ74"/>
      <c r="AIR74"/>
      <c r="AIS74"/>
      <c r="AIT74"/>
      <c r="AIU74"/>
      <c r="AIV74"/>
      <c r="AIW74"/>
      <c r="AIX74"/>
      <c r="AIY74"/>
      <c r="AIZ74"/>
      <c r="AJA74"/>
      <c r="AJB74"/>
      <c r="AJC74"/>
      <c r="AJD74"/>
      <c r="AJE74"/>
      <c r="AJF74"/>
      <c r="AJG74"/>
      <c r="AJH74"/>
      <c r="AJI74"/>
      <c r="AJJ74"/>
      <c r="AJK74"/>
      <c r="AJL74"/>
      <c r="AJM74"/>
      <c r="AJN74"/>
      <c r="AJO74"/>
      <c r="AJP74"/>
      <c r="AJQ74"/>
      <c r="AJR74"/>
      <c r="AJS74"/>
      <c r="AJT74"/>
      <c r="AJU74"/>
      <c r="AJV74"/>
      <c r="AJW74"/>
      <c r="AJX74"/>
      <c r="AJY74"/>
      <c r="AJZ74"/>
      <c r="AKA74"/>
      <c r="AKB74"/>
      <c r="AKC74"/>
      <c r="AKD74"/>
      <c r="AKE74"/>
      <c r="AKF74"/>
      <c r="AKG74"/>
      <c r="AKH74"/>
      <c r="AKI74"/>
      <c r="AKJ74"/>
      <c r="AKK74"/>
      <c r="AKL74"/>
      <c r="AKM74"/>
      <c r="AKN74"/>
      <c r="AKO74"/>
      <c r="AKP74"/>
      <c r="AKQ74"/>
      <c r="AKR74"/>
      <c r="AKS74"/>
      <c r="AKT74"/>
      <c r="AKU74"/>
      <c r="AKV74"/>
      <c r="AKW74"/>
      <c r="AKX74"/>
      <c r="AKY74"/>
      <c r="AKZ74"/>
      <c r="ALA74"/>
      <c r="ALB74"/>
      <c r="ALC74"/>
      <c r="ALD74"/>
      <c r="ALE74"/>
      <c r="ALF74"/>
      <c r="ALG74"/>
      <c r="ALH74"/>
      <c r="ALI74"/>
      <c r="ALJ74"/>
      <c r="ALK74"/>
      <c r="ALL74"/>
      <c r="ALM74"/>
      <c r="ALN74"/>
      <c r="ALO74"/>
      <c r="ALP74"/>
      <c r="ALQ74"/>
      <c r="ALR74"/>
      <c r="ALS74"/>
      <c r="ALT74"/>
      <c r="ALU74"/>
      <c r="ALV74"/>
      <c r="ALW74"/>
      <c r="ALX74"/>
      <c r="ALY74"/>
      <c r="ALZ74"/>
      <c r="AMA74"/>
      <c r="AMB74"/>
      <c r="AMC74"/>
      <c r="AMD74"/>
      <c r="AME74"/>
      <c r="AMF74"/>
      <c r="AMG74"/>
      <c r="AMH74"/>
      <c r="AMI74"/>
      <c r="AMJ74"/>
      <c r="AMK74"/>
      <c r="AML74"/>
      <c r="AMM74"/>
      <c r="AMN74"/>
      <c r="AMO74"/>
      <c r="AMP74"/>
      <c r="AMQ74"/>
      <c r="AMR74"/>
      <c r="AMS74"/>
      <c r="AMT74"/>
      <c r="AMU74"/>
      <c r="AMV74"/>
      <c r="AMW74"/>
      <c r="AMX74"/>
      <c r="AMY74"/>
      <c r="AMZ74"/>
      <c r="ANA74"/>
      <c r="ANB74"/>
      <c r="ANC74"/>
      <c r="AND74"/>
      <c r="ANE74"/>
      <c r="ANF74"/>
      <c r="ANG74"/>
      <c r="ANH74"/>
      <c r="ANI74"/>
      <c r="ANJ74"/>
      <c r="ANK74"/>
      <c r="ANL74"/>
      <c r="ANM74"/>
      <c r="ANN74"/>
      <c r="ANO74"/>
      <c r="ANP74"/>
      <c r="ANQ74"/>
      <c r="ANR74"/>
      <c r="ANS74"/>
      <c r="ANT74"/>
      <c r="ANU74"/>
      <c r="ANV74"/>
      <c r="ANW74"/>
      <c r="ANX74"/>
      <c r="ANY74"/>
      <c r="ANZ74"/>
      <c r="AOA74"/>
      <c r="AOB74"/>
      <c r="AOC74"/>
      <c r="AOD74"/>
      <c r="AOE74"/>
      <c r="AOF74"/>
      <c r="AOG74"/>
      <c r="AOH74"/>
      <c r="AOI74"/>
      <c r="AOJ74"/>
      <c r="AOK74"/>
      <c r="AOL74"/>
      <c r="AOM74"/>
      <c r="AON74"/>
      <c r="AOO74"/>
      <c r="AOP74"/>
      <c r="AOQ74"/>
      <c r="AOR74"/>
      <c r="AOS74"/>
      <c r="AOT74"/>
      <c r="AOU74"/>
      <c r="AOV74"/>
      <c r="AOW74"/>
      <c r="AOX74"/>
      <c r="AOY74"/>
      <c r="AOZ74"/>
      <c r="APA74"/>
      <c r="APB74"/>
      <c r="APC74"/>
      <c r="APD74"/>
      <c r="APE74"/>
      <c r="APF74"/>
      <c r="APG74"/>
      <c r="APH74"/>
      <c r="API74"/>
      <c r="APJ74"/>
      <c r="APK74"/>
      <c r="APL74"/>
      <c r="APM74"/>
      <c r="APN74"/>
      <c r="APO74"/>
      <c r="APP74"/>
      <c r="APQ74"/>
      <c r="APR74"/>
      <c r="APS74"/>
      <c r="APT74"/>
      <c r="APU74"/>
      <c r="APV74"/>
      <c r="APW74"/>
      <c r="APX74"/>
      <c r="APY74"/>
      <c r="APZ74"/>
      <c r="AQA74"/>
      <c r="AQB74"/>
      <c r="AQC74"/>
      <c r="AQD74"/>
      <c r="AQE74"/>
      <c r="AQF74"/>
      <c r="AQG74"/>
      <c r="AQH74"/>
      <c r="AQI74"/>
      <c r="AQJ74"/>
      <c r="AQK74"/>
      <c r="AQL74"/>
      <c r="AQM74"/>
      <c r="AQN74"/>
      <c r="AQO74"/>
      <c r="AQP74"/>
      <c r="AQQ74"/>
      <c r="AQR74"/>
      <c r="AQS74"/>
      <c r="AQT74"/>
      <c r="AQU74"/>
      <c r="AQV74"/>
      <c r="AQW74"/>
      <c r="AQX74"/>
      <c r="AQY74"/>
      <c r="AQZ74"/>
      <c r="ARA74"/>
      <c r="ARB74"/>
      <c r="ARC74"/>
      <c r="ARD74"/>
      <c r="ARE74"/>
      <c r="ARF74"/>
      <c r="ARG74"/>
      <c r="ARH74"/>
      <c r="ARI74"/>
      <c r="ARJ74"/>
      <c r="ARK74"/>
      <c r="ARL74"/>
      <c r="ARM74"/>
      <c r="ARN74"/>
      <c r="ARO74"/>
      <c r="ARP74"/>
      <c r="ARQ74"/>
      <c r="ARR74"/>
      <c r="ARS74"/>
      <c r="ART74"/>
      <c r="ARU74"/>
      <c r="ARV74"/>
      <c r="ARW74"/>
      <c r="ARX74"/>
      <c r="ARY74"/>
      <c r="ARZ74"/>
      <c r="ASA74"/>
      <c r="ASB74"/>
      <c r="ASC74"/>
      <c r="ASD74"/>
      <c r="ASE74"/>
      <c r="ASF74"/>
      <c r="ASG74"/>
      <c r="ASH74"/>
      <c r="ASI74"/>
      <c r="ASJ74"/>
      <c r="ASK74"/>
      <c r="ASL74"/>
      <c r="ASM74"/>
      <c r="ASN74"/>
      <c r="ASO74"/>
      <c r="ASP74"/>
      <c r="ASQ74"/>
      <c r="ASR74"/>
      <c r="ASS74"/>
      <c r="AST74"/>
      <c r="ASU74"/>
      <c r="ASV74"/>
      <c r="ASW74"/>
      <c r="ASX74"/>
      <c r="ASY74"/>
      <c r="ASZ74"/>
      <c r="ATA74"/>
      <c r="ATB74"/>
      <c r="ATC74"/>
      <c r="ATD74"/>
      <c r="ATE74"/>
      <c r="ATF74"/>
      <c r="ATG74"/>
      <c r="ATH74"/>
      <c r="ATI74"/>
      <c r="ATJ74"/>
      <c r="ATK74"/>
      <c r="ATL74"/>
      <c r="ATM74"/>
      <c r="ATN74"/>
      <c r="ATO74"/>
      <c r="ATP74"/>
      <c r="ATQ74"/>
      <c r="ATR74"/>
      <c r="ATS74"/>
      <c r="ATT74"/>
      <c r="ATU74"/>
      <c r="ATV74"/>
      <c r="ATW74"/>
      <c r="ATX74"/>
      <c r="ATY74"/>
      <c r="ATZ74"/>
      <c r="AUA74"/>
      <c r="AUB74"/>
      <c r="AUC74"/>
      <c r="AUD74"/>
      <c r="AUE74"/>
      <c r="AUF74"/>
      <c r="AUG74"/>
      <c r="AUH74"/>
      <c r="AUI74"/>
      <c r="AUJ74"/>
      <c r="AUK74"/>
      <c r="AUL74"/>
      <c r="AUM74"/>
      <c r="AUN74"/>
      <c r="AUO74"/>
      <c r="AUP74"/>
      <c r="AUQ74"/>
      <c r="AUR74"/>
      <c r="AUS74"/>
      <c r="AUT74"/>
      <c r="AUU74"/>
      <c r="AUV74"/>
      <c r="AUW74"/>
      <c r="AUX74"/>
      <c r="AUY74"/>
      <c r="AUZ74"/>
      <c r="AVA74"/>
      <c r="AVB74"/>
      <c r="AVC74"/>
      <c r="AVD74"/>
      <c r="AVE74"/>
      <c r="AVF74"/>
      <c r="AVG74"/>
      <c r="AVH74"/>
      <c r="AVI74"/>
      <c r="AVJ74"/>
      <c r="AVK74"/>
      <c r="AVL74"/>
      <c r="AVM74"/>
      <c r="AVN74"/>
      <c r="AVO74"/>
      <c r="AVP74"/>
      <c r="AVQ74"/>
      <c r="AVR74"/>
      <c r="AVS74"/>
      <c r="AVT74"/>
      <c r="AVU74"/>
      <c r="AVV74"/>
      <c r="AVW74"/>
      <c r="AVX74"/>
      <c r="AVY74"/>
      <c r="AVZ74"/>
      <c r="AWA74"/>
      <c r="AWB74"/>
      <c r="AWC74"/>
      <c r="AWD74"/>
      <c r="AWE74"/>
      <c r="AWF74"/>
      <c r="AWG74"/>
      <c r="AWH74"/>
      <c r="AWI74"/>
      <c r="AWJ74"/>
      <c r="AWK74"/>
      <c r="AWL74"/>
      <c r="AWM74"/>
      <c r="AWN74"/>
      <c r="AWO74"/>
      <c r="AWP74"/>
      <c r="AWQ74"/>
      <c r="AWR74"/>
      <c r="AWS74"/>
      <c r="AWT74"/>
      <c r="AWU74"/>
      <c r="AWV74"/>
      <c r="AWW74"/>
      <c r="AWX74"/>
      <c r="AWY74"/>
      <c r="AWZ74"/>
      <c r="AXA74"/>
      <c r="AXB74"/>
      <c r="AXC74"/>
      <c r="AXD74"/>
      <c r="AXE74"/>
      <c r="AXF74"/>
      <c r="AXG74"/>
      <c r="AXH74"/>
      <c r="AXI74"/>
      <c r="AXJ74"/>
      <c r="AXK74"/>
      <c r="AXL74"/>
      <c r="AXM74"/>
      <c r="AXN74"/>
      <c r="AXO74"/>
      <c r="AXP74"/>
      <c r="AXQ74"/>
      <c r="AXR74"/>
      <c r="AXS74"/>
      <c r="AXT74"/>
      <c r="AXU74"/>
      <c r="AXV74"/>
      <c r="AXW74"/>
      <c r="AXX74"/>
      <c r="AXY74"/>
      <c r="AXZ74"/>
      <c r="AYA74"/>
      <c r="AYB74"/>
      <c r="AYC74"/>
      <c r="AYD74"/>
      <c r="AYE74"/>
      <c r="AYF74"/>
      <c r="AYG74"/>
      <c r="AYH74"/>
      <c r="AYI74"/>
      <c r="AYJ74"/>
      <c r="AYK74"/>
      <c r="AYL74"/>
      <c r="AYM74"/>
      <c r="AYN74"/>
      <c r="AYO74"/>
      <c r="AYP74"/>
      <c r="AYQ74"/>
      <c r="AYR74"/>
      <c r="AYS74"/>
      <c r="AYT74"/>
      <c r="AYU74"/>
      <c r="AYV74"/>
      <c r="AYW74"/>
      <c r="AYX74"/>
      <c r="AYY74"/>
      <c r="AYZ74"/>
      <c r="AZA74"/>
      <c r="AZB74"/>
      <c r="AZC74"/>
      <c r="AZD74"/>
      <c r="AZE74"/>
      <c r="AZF74"/>
      <c r="AZG74"/>
      <c r="AZH74"/>
      <c r="AZI74"/>
      <c r="AZJ74"/>
      <c r="AZK74"/>
      <c r="AZL74"/>
      <c r="AZM74"/>
      <c r="AZN74"/>
      <c r="AZO74"/>
      <c r="AZP74"/>
      <c r="AZQ74"/>
      <c r="AZR74"/>
      <c r="AZS74"/>
      <c r="AZT74"/>
      <c r="AZU74"/>
      <c r="AZV74"/>
      <c r="AZW74"/>
      <c r="AZX74"/>
      <c r="AZY74"/>
      <c r="AZZ74"/>
      <c r="BAA74"/>
      <c r="BAB74"/>
      <c r="BAC74"/>
      <c r="BAD74"/>
      <c r="BAE74"/>
      <c r="BAF74"/>
      <c r="BAG74"/>
      <c r="BAH74"/>
      <c r="BAI74"/>
      <c r="BAJ74"/>
      <c r="BAK74"/>
      <c r="BAL74"/>
      <c r="BAM74"/>
      <c r="BAN74"/>
      <c r="BAO74"/>
      <c r="BAP74"/>
      <c r="BAQ74"/>
      <c r="BAR74"/>
      <c r="BAS74"/>
      <c r="BAT74"/>
      <c r="BAU74"/>
      <c r="BAV74"/>
      <c r="BAW74"/>
      <c r="BAX74"/>
      <c r="BAY74"/>
      <c r="BAZ74"/>
      <c r="BBA74"/>
      <c r="BBB74"/>
      <c r="BBC74"/>
      <c r="BBD74"/>
      <c r="BBE74"/>
      <c r="BBF74"/>
      <c r="BBG74"/>
      <c r="BBH74"/>
      <c r="BBI74"/>
      <c r="BBJ74"/>
      <c r="BBK74"/>
      <c r="BBL74"/>
      <c r="BBM74"/>
      <c r="BBN74"/>
      <c r="BBO74"/>
      <c r="BBP74"/>
      <c r="BBQ74"/>
      <c r="BBR74"/>
      <c r="BBS74"/>
      <c r="BBT74"/>
      <c r="BBU74"/>
      <c r="BBV74"/>
      <c r="BBW74"/>
      <c r="BBX74"/>
      <c r="BBY74"/>
      <c r="BBZ74"/>
      <c r="BCA74"/>
      <c r="BCB74"/>
      <c r="BCC74"/>
      <c r="BCD74"/>
      <c r="BCE74"/>
      <c r="BCF74"/>
      <c r="BCG74"/>
      <c r="BCH74"/>
      <c r="BCI74"/>
      <c r="BCJ74"/>
      <c r="BCK74"/>
      <c r="BCL74"/>
      <c r="BCM74"/>
      <c r="BCN74"/>
      <c r="BCO74"/>
      <c r="BCP74"/>
      <c r="BCQ74"/>
      <c r="BCR74"/>
      <c r="BCS74"/>
      <c r="BCT74"/>
      <c r="BCU74"/>
      <c r="BCV74"/>
      <c r="BCW74"/>
      <c r="BCX74"/>
      <c r="BCY74"/>
      <c r="BCZ74"/>
      <c r="BDA74"/>
      <c r="BDB74"/>
      <c r="BDC74"/>
      <c r="BDD74"/>
      <c r="BDE74"/>
      <c r="BDF74"/>
      <c r="BDG74"/>
      <c r="BDH74"/>
      <c r="BDI74"/>
      <c r="BDJ74"/>
      <c r="BDK74"/>
      <c r="BDL74"/>
      <c r="BDM74"/>
      <c r="BDN74"/>
      <c r="BDO74"/>
      <c r="BDP74"/>
      <c r="BDQ74"/>
      <c r="BDR74"/>
      <c r="BDS74"/>
      <c r="BDT74"/>
      <c r="BDU74"/>
      <c r="BDV74"/>
      <c r="BDW74"/>
      <c r="BDX74"/>
      <c r="BDY74"/>
      <c r="BDZ74"/>
      <c r="BEA74"/>
      <c r="BEB74"/>
      <c r="BEC74"/>
      <c r="BED74"/>
      <c r="BEE74"/>
      <c r="BEF74"/>
      <c r="BEG74"/>
      <c r="BEH74"/>
      <c r="BEI74"/>
      <c r="BEJ74"/>
      <c r="BEK74"/>
      <c r="BEL74"/>
      <c r="BEM74"/>
      <c r="BEN74"/>
      <c r="BEO74"/>
      <c r="BEP74"/>
      <c r="BEQ74"/>
      <c r="BER74"/>
      <c r="BES74"/>
      <c r="BET74"/>
      <c r="BEU74"/>
      <c r="BEV74"/>
      <c r="BEW74"/>
      <c r="BEX74"/>
      <c r="BEY74"/>
      <c r="BEZ74"/>
      <c r="BFA74"/>
      <c r="BFB74"/>
      <c r="BFC74"/>
      <c r="BFD74"/>
      <c r="BFE74"/>
      <c r="BFF74"/>
      <c r="BFG74"/>
      <c r="BFH74"/>
      <c r="BFI74"/>
      <c r="BFJ74"/>
      <c r="BFK74"/>
      <c r="BFL74"/>
      <c r="BFM74"/>
      <c r="BFN74"/>
      <c r="BFO74"/>
      <c r="BFP74"/>
      <c r="BFQ74"/>
      <c r="BFR74"/>
      <c r="BFS74"/>
      <c r="BFT74"/>
      <c r="BFU74"/>
      <c r="BFV74"/>
      <c r="BFW74"/>
      <c r="BFX74"/>
      <c r="BFY74"/>
      <c r="BFZ74"/>
      <c r="BGA74"/>
      <c r="BGB74"/>
      <c r="BGC74"/>
      <c r="BGD74"/>
      <c r="BGE74"/>
      <c r="BGF74"/>
      <c r="BGG74"/>
      <c r="BGH74"/>
      <c r="BGI74"/>
      <c r="BGJ74"/>
      <c r="BGK74"/>
      <c r="BGL74"/>
      <c r="BGM74"/>
      <c r="BGN74"/>
      <c r="BGO74"/>
      <c r="BGP74"/>
      <c r="BGQ74"/>
      <c r="BGR74"/>
      <c r="BGS74"/>
      <c r="BGT74"/>
      <c r="BGU74"/>
      <c r="BGV74"/>
      <c r="BGW74"/>
      <c r="BGX74"/>
      <c r="BGY74"/>
      <c r="BGZ74"/>
      <c r="BHA74"/>
      <c r="BHB74"/>
      <c r="BHC74"/>
      <c r="BHD74"/>
      <c r="BHE74"/>
      <c r="BHF74"/>
      <c r="BHG74"/>
      <c r="BHH74"/>
      <c r="BHI74"/>
      <c r="BHJ74"/>
      <c r="BHK74"/>
      <c r="BHL74"/>
      <c r="BHM74"/>
      <c r="BHN74"/>
      <c r="BHO74"/>
      <c r="BHP74"/>
      <c r="BHQ74"/>
      <c r="BHR74"/>
      <c r="BHS74"/>
      <c r="BHT74"/>
      <c r="BHU74"/>
      <c r="BHV74"/>
      <c r="BHW74"/>
      <c r="BHX74"/>
      <c r="BHY74"/>
      <c r="BHZ74"/>
      <c r="BIA74"/>
      <c r="BIB74"/>
      <c r="BIC74"/>
      <c r="BID74"/>
      <c r="BIE74"/>
      <c r="BIF74"/>
      <c r="BIG74"/>
      <c r="BIH74"/>
      <c r="BII74"/>
      <c r="BIJ74"/>
      <c r="BIK74"/>
      <c r="BIL74"/>
      <c r="BIM74"/>
      <c r="BIN74"/>
      <c r="BIO74"/>
      <c r="BIP74"/>
      <c r="BIQ74"/>
      <c r="BIR74"/>
      <c r="BIS74"/>
      <c r="BIT74"/>
      <c r="BIU74"/>
      <c r="BIV74"/>
      <c r="BIW74"/>
      <c r="BIX74"/>
      <c r="BIY74"/>
      <c r="BIZ74"/>
      <c r="BJA74"/>
      <c r="BJB74"/>
      <c r="BJC74"/>
      <c r="BJD74"/>
      <c r="BJE74"/>
      <c r="BJF74"/>
      <c r="BJG74"/>
      <c r="BJH74"/>
      <c r="BJI74"/>
      <c r="BJJ74"/>
      <c r="BJK74"/>
      <c r="BJL74"/>
      <c r="BJM74"/>
      <c r="BJN74"/>
      <c r="BJO74"/>
      <c r="BJP74"/>
      <c r="BJQ74"/>
      <c r="BJR74"/>
      <c r="BJS74"/>
      <c r="BJT74"/>
      <c r="BJU74"/>
      <c r="BJV74"/>
      <c r="BJW74"/>
      <c r="BJX74"/>
      <c r="BJY74"/>
      <c r="BJZ74"/>
      <c r="BKA74"/>
      <c r="BKB74"/>
      <c r="BKC74"/>
      <c r="BKD74"/>
      <c r="BKE74"/>
      <c r="BKF74"/>
      <c r="BKG74"/>
      <c r="BKH74"/>
      <c r="BKI74"/>
      <c r="BKJ74"/>
      <c r="BKK74"/>
      <c r="BKL74"/>
      <c r="BKM74"/>
      <c r="BKN74"/>
      <c r="BKO74"/>
      <c r="BKP74"/>
      <c r="BKQ74"/>
      <c r="BKR74"/>
      <c r="BKS74"/>
      <c r="BKT74"/>
      <c r="BKU74"/>
      <c r="BKV74"/>
      <c r="BKW74"/>
      <c r="BKX74"/>
      <c r="BKY74"/>
      <c r="BKZ74"/>
      <c r="BLA74"/>
      <c r="BLB74"/>
      <c r="BLC74"/>
      <c r="BLD74"/>
      <c r="BLE74"/>
      <c r="BLF74"/>
      <c r="BLG74"/>
      <c r="BLH74"/>
      <c r="BLI74"/>
      <c r="BLJ74"/>
      <c r="BLK74"/>
      <c r="BLL74"/>
      <c r="BLM74"/>
      <c r="BLN74"/>
      <c r="BLO74"/>
      <c r="BLP74"/>
      <c r="BLQ74"/>
      <c r="BLR74"/>
      <c r="BLS74"/>
      <c r="BLT74"/>
      <c r="BLU74"/>
      <c r="BLV74"/>
      <c r="BLW74"/>
      <c r="BLX74"/>
      <c r="BLY74"/>
      <c r="BLZ74"/>
      <c r="BMA74"/>
      <c r="BMB74"/>
      <c r="BMC74"/>
      <c r="BMD74"/>
      <c r="BME74"/>
      <c r="BMF74"/>
      <c r="BMG74"/>
      <c r="BMH74"/>
      <c r="BMI74"/>
      <c r="BMJ74"/>
      <c r="BMK74"/>
      <c r="BML74"/>
      <c r="BMM74"/>
      <c r="BMN74"/>
      <c r="BMO74"/>
      <c r="BMP74"/>
      <c r="BMQ74"/>
      <c r="BMR74"/>
      <c r="BMS74"/>
      <c r="BMT74"/>
      <c r="BMU74"/>
      <c r="BMV74"/>
      <c r="BMW74"/>
      <c r="BMX74"/>
      <c r="BMY74"/>
      <c r="BMZ74"/>
      <c r="BNA74"/>
      <c r="BNB74"/>
      <c r="BNC74"/>
      <c r="BND74"/>
      <c r="BNE74"/>
      <c r="BNF74"/>
      <c r="BNG74"/>
      <c r="BNH74"/>
      <c r="BNI74"/>
      <c r="BNJ74"/>
      <c r="BNK74"/>
      <c r="BNL74"/>
      <c r="BNM74"/>
      <c r="BNN74"/>
      <c r="BNO74"/>
      <c r="BNP74"/>
      <c r="BNQ74"/>
      <c r="BNR74"/>
      <c r="BNS74"/>
      <c r="BNT74"/>
      <c r="BNU74"/>
      <c r="BNV74"/>
      <c r="BNW74"/>
      <c r="BNX74"/>
      <c r="BNY74"/>
      <c r="BNZ74"/>
      <c r="BOA74"/>
      <c r="BOB74"/>
      <c r="BOC74"/>
      <c r="BOD74"/>
      <c r="BOE74"/>
      <c r="BOF74"/>
      <c r="BOG74"/>
      <c r="BOH74"/>
      <c r="BOI74"/>
      <c r="BOJ74"/>
      <c r="BOK74"/>
      <c r="BOL74"/>
      <c r="BOM74"/>
      <c r="BON74"/>
      <c r="BOO74"/>
      <c r="BOP74"/>
      <c r="BOQ74"/>
      <c r="BOR74"/>
      <c r="BOS74"/>
      <c r="BOT74"/>
      <c r="BOU74"/>
      <c r="BOV74"/>
      <c r="BOW74"/>
      <c r="BOX74"/>
      <c r="BOY74"/>
      <c r="BOZ74"/>
      <c r="BPA74"/>
      <c r="BPB74"/>
      <c r="BPC74"/>
      <c r="BPD74"/>
      <c r="BPE74"/>
      <c r="BPF74"/>
      <c r="BPG74"/>
      <c r="BPH74"/>
      <c r="BPI74"/>
      <c r="BPJ74"/>
      <c r="BPK74"/>
      <c r="BPL74"/>
      <c r="BPM74"/>
      <c r="BPN74"/>
      <c r="BPO74"/>
      <c r="BPP74"/>
      <c r="BPQ74"/>
      <c r="BPR74"/>
      <c r="BPS74"/>
      <c r="BPT74"/>
      <c r="BPU74"/>
      <c r="BPV74"/>
      <c r="BPW74"/>
      <c r="BPX74"/>
      <c r="BPY74"/>
      <c r="BPZ74"/>
      <c r="BQA74"/>
      <c r="BQB74"/>
      <c r="BQC74"/>
      <c r="BQD74"/>
      <c r="BQE74"/>
      <c r="BQF74"/>
      <c r="BQG74"/>
      <c r="BQH74"/>
      <c r="BQI74"/>
      <c r="BQJ74"/>
      <c r="BQK74"/>
      <c r="BQL74"/>
      <c r="BQM74"/>
      <c r="BQN74"/>
      <c r="BQO74"/>
      <c r="BQP74"/>
      <c r="BQQ74"/>
      <c r="BQR74"/>
      <c r="BQS74"/>
      <c r="BQT74"/>
      <c r="BQU74"/>
      <c r="BQV74"/>
      <c r="BQW74"/>
      <c r="BQX74"/>
      <c r="BQY74"/>
      <c r="BQZ74"/>
      <c r="BRA74"/>
      <c r="BRB74"/>
      <c r="BRC74"/>
      <c r="BRD74"/>
      <c r="BRE74"/>
      <c r="BRF74"/>
      <c r="BRG74"/>
      <c r="BRH74"/>
      <c r="BRI74"/>
      <c r="BRJ74"/>
      <c r="BRK74"/>
      <c r="BRL74"/>
      <c r="BRM74"/>
      <c r="BRN74"/>
      <c r="BRO74"/>
      <c r="BRP74"/>
      <c r="BRQ74"/>
      <c r="BRR74"/>
      <c r="BRS74"/>
      <c r="BRT74"/>
      <c r="BRU74"/>
      <c r="BRV74"/>
      <c r="BRW74"/>
      <c r="BRX74"/>
      <c r="BRY74"/>
      <c r="BRZ74"/>
      <c r="BSA74"/>
      <c r="BSB74"/>
      <c r="BSC74"/>
      <c r="BSD74"/>
      <c r="BSE74"/>
      <c r="BSF74"/>
      <c r="BSG74"/>
      <c r="BSH74"/>
      <c r="BSI74"/>
      <c r="BSJ74"/>
      <c r="BSK74"/>
      <c r="BSL74"/>
      <c r="BSM74"/>
      <c r="BSN74"/>
      <c r="BSO74"/>
      <c r="BSP74"/>
      <c r="BSQ74"/>
      <c r="BSR74"/>
      <c r="BSS74"/>
      <c r="BST74"/>
      <c r="BSU74"/>
      <c r="BSV74"/>
      <c r="BSW74"/>
      <c r="BSX74"/>
      <c r="BSY74"/>
      <c r="BSZ74"/>
      <c r="BTA74"/>
      <c r="BTB74"/>
      <c r="BTC74"/>
      <c r="BTD74"/>
      <c r="BTE74"/>
      <c r="BTF74"/>
      <c r="BTG74"/>
      <c r="BTH74"/>
      <c r="BTI74"/>
      <c r="BTJ74"/>
      <c r="BTK74"/>
      <c r="BTL74"/>
      <c r="BTM74"/>
      <c r="BTN74"/>
      <c r="BTO74"/>
      <c r="BTP74"/>
      <c r="BTQ74"/>
      <c r="BTR74"/>
      <c r="BTS74"/>
      <c r="BTT74"/>
      <c r="BTU74"/>
      <c r="BTV74"/>
      <c r="BTW74"/>
      <c r="BTX74"/>
      <c r="BTY74"/>
      <c r="BTZ74"/>
      <c r="BUA74"/>
      <c r="BUB74"/>
      <c r="BUC74"/>
      <c r="BUD74"/>
      <c r="BUE74"/>
      <c r="BUF74"/>
      <c r="BUG74"/>
      <c r="BUH74"/>
      <c r="BUI74"/>
      <c r="BUJ74"/>
      <c r="BUK74"/>
      <c r="BUL74"/>
      <c r="BUM74"/>
      <c r="BUN74"/>
      <c r="BUO74"/>
      <c r="BUP74"/>
      <c r="BUQ74"/>
      <c r="BUR74"/>
      <c r="BUS74"/>
      <c r="BUT74"/>
      <c r="BUU74"/>
      <c r="BUV74"/>
      <c r="BUW74"/>
      <c r="BUX74"/>
      <c r="BUY74"/>
      <c r="BUZ74"/>
      <c r="BVA74"/>
      <c r="BVB74"/>
      <c r="BVC74"/>
      <c r="BVD74"/>
      <c r="BVE74"/>
      <c r="BVF74"/>
      <c r="BVG74"/>
      <c r="BVH74"/>
      <c r="BVI74"/>
      <c r="BVJ74"/>
      <c r="BVK74"/>
      <c r="BVL74"/>
      <c r="BVM74"/>
      <c r="BVN74"/>
      <c r="BVO74"/>
      <c r="BVP74"/>
      <c r="BVQ74"/>
      <c r="BVR74"/>
      <c r="BVS74"/>
      <c r="BVT74"/>
      <c r="BVU74"/>
      <c r="BVV74"/>
      <c r="BVW74"/>
      <c r="BVX74"/>
      <c r="BVY74"/>
      <c r="BVZ74"/>
      <c r="BWA74"/>
      <c r="BWB74"/>
      <c r="BWC74"/>
      <c r="BWD74"/>
      <c r="BWE74"/>
      <c r="BWF74"/>
      <c r="BWG74"/>
      <c r="BWH74"/>
      <c r="BWI74"/>
      <c r="BWJ74"/>
      <c r="BWK74"/>
      <c r="BWL74"/>
      <c r="BWM74"/>
      <c r="BWN74"/>
      <c r="BWO74"/>
      <c r="BWP74"/>
      <c r="BWQ74"/>
      <c r="BWR74"/>
      <c r="BWS74"/>
      <c r="BWT74"/>
      <c r="BWU74"/>
      <c r="BWV74"/>
      <c r="BWW74"/>
      <c r="BWX74"/>
      <c r="BWY74"/>
      <c r="BWZ74"/>
      <c r="BXA74"/>
      <c r="BXB74"/>
      <c r="BXC74"/>
      <c r="BXD74"/>
      <c r="BXE74"/>
      <c r="BXF74"/>
      <c r="BXG74"/>
      <c r="BXH74"/>
      <c r="BXI74"/>
      <c r="BXJ74"/>
      <c r="BXK74"/>
      <c r="BXL74"/>
      <c r="BXM74"/>
      <c r="BXN74"/>
      <c r="BXO74"/>
      <c r="BXP74"/>
      <c r="BXQ74"/>
      <c r="BXR74"/>
      <c r="BXS74"/>
      <c r="BXT74"/>
      <c r="BXU74"/>
      <c r="BXV74"/>
      <c r="BXW74"/>
      <c r="BXX74"/>
      <c r="BXY74"/>
      <c r="BXZ74"/>
      <c r="BYA74"/>
      <c r="BYB74"/>
      <c r="BYC74"/>
      <c r="BYD74"/>
      <c r="BYE74"/>
      <c r="BYF74"/>
      <c r="BYG74"/>
      <c r="BYH74"/>
      <c r="BYI74"/>
      <c r="BYJ74"/>
      <c r="BYK74"/>
      <c r="BYL74"/>
      <c r="BYM74"/>
      <c r="BYN74"/>
      <c r="BYO74"/>
      <c r="BYP74"/>
      <c r="BYQ74"/>
      <c r="BYR74"/>
      <c r="BYS74"/>
      <c r="BYT74"/>
      <c r="BYU74"/>
      <c r="BYV74"/>
      <c r="BYW74"/>
      <c r="BYX74"/>
      <c r="BYY74"/>
      <c r="BYZ74"/>
      <c r="BZA74"/>
      <c r="BZB74"/>
      <c r="BZC74"/>
      <c r="BZD74"/>
      <c r="BZE74"/>
      <c r="BZF74"/>
      <c r="BZG74"/>
      <c r="BZH74"/>
      <c r="BZI74"/>
      <c r="BZJ74"/>
      <c r="BZK74"/>
      <c r="BZL74"/>
      <c r="BZM74"/>
      <c r="BZN74"/>
      <c r="BZO74"/>
      <c r="BZP74"/>
      <c r="BZQ74"/>
      <c r="BZR74"/>
      <c r="BZS74"/>
      <c r="BZT74"/>
      <c r="BZU74"/>
      <c r="BZV74"/>
      <c r="BZW74"/>
      <c r="BZX74"/>
      <c r="BZY74"/>
      <c r="BZZ74"/>
      <c r="CAA74"/>
      <c r="CAB74"/>
      <c r="CAC74"/>
      <c r="CAD74"/>
      <c r="CAE74"/>
      <c r="CAF74"/>
      <c r="CAG74"/>
      <c r="CAH74"/>
      <c r="CAI74"/>
      <c r="CAJ74"/>
      <c r="CAK74"/>
      <c r="CAL74"/>
      <c r="CAM74"/>
      <c r="CAN74"/>
      <c r="CAO74"/>
      <c r="CAP74"/>
      <c r="CAQ74"/>
      <c r="CAR74"/>
      <c r="CAS74"/>
      <c r="CAT74"/>
      <c r="CAU74"/>
      <c r="CAV74"/>
      <c r="CAW74"/>
      <c r="CAX74"/>
      <c r="CAY74"/>
      <c r="CAZ74"/>
      <c r="CBA74"/>
      <c r="CBB74"/>
      <c r="CBC74"/>
      <c r="CBD74"/>
      <c r="CBE74"/>
      <c r="CBF74"/>
      <c r="CBG74"/>
      <c r="CBH74"/>
      <c r="CBI74"/>
      <c r="CBJ74"/>
      <c r="CBK74"/>
      <c r="CBL74"/>
      <c r="CBM74"/>
      <c r="CBN74"/>
      <c r="CBO74"/>
      <c r="CBP74"/>
      <c r="CBQ74"/>
      <c r="CBR74"/>
      <c r="CBS74"/>
      <c r="CBT74"/>
      <c r="CBU74"/>
      <c r="CBV74"/>
      <c r="CBW74"/>
      <c r="CBX74"/>
      <c r="CBY74"/>
      <c r="CBZ74"/>
      <c r="CCA74"/>
      <c r="CCB74"/>
      <c r="CCC74"/>
      <c r="CCD74"/>
      <c r="CCE74"/>
      <c r="CCF74"/>
      <c r="CCG74"/>
      <c r="CCH74"/>
      <c r="CCI74"/>
      <c r="CCJ74"/>
      <c r="CCK74"/>
      <c r="CCL74"/>
      <c r="CCM74"/>
      <c r="CCN74"/>
      <c r="CCO74"/>
      <c r="CCP74"/>
      <c r="CCQ74"/>
      <c r="CCR74"/>
      <c r="CCS74"/>
      <c r="CCT74"/>
      <c r="CCU74"/>
      <c r="CCV74"/>
      <c r="CCW74"/>
      <c r="CCX74"/>
      <c r="CCY74"/>
      <c r="CCZ74"/>
      <c r="CDA74"/>
      <c r="CDB74"/>
      <c r="CDC74"/>
      <c r="CDD74"/>
      <c r="CDE74"/>
      <c r="CDF74"/>
      <c r="CDG74"/>
      <c r="CDH74"/>
      <c r="CDI74"/>
      <c r="CDJ74"/>
      <c r="CDK74"/>
      <c r="CDL74"/>
      <c r="CDM74"/>
      <c r="CDN74"/>
      <c r="CDO74"/>
      <c r="CDP74"/>
      <c r="CDQ74"/>
      <c r="CDR74"/>
      <c r="CDS74"/>
      <c r="CDT74"/>
      <c r="CDU74"/>
      <c r="CDV74"/>
      <c r="CDW74"/>
      <c r="CDX74"/>
      <c r="CDY74"/>
      <c r="CDZ74"/>
      <c r="CEA74"/>
      <c r="CEB74"/>
      <c r="CEC74"/>
      <c r="CED74"/>
      <c r="CEE74"/>
      <c r="CEF74"/>
      <c r="CEG74"/>
      <c r="CEH74"/>
      <c r="CEI74"/>
      <c r="CEJ74"/>
      <c r="CEK74"/>
      <c r="CEL74"/>
      <c r="CEM74"/>
      <c r="CEN74"/>
      <c r="CEO74"/>
      <c r="CEP74"/>
      <c r="CEQ74"/>
      <c r="CER74"/>
      <c r="CES74"/>
      <c r="CET74"/>
      <c r="CEU74"/>
      <c r="CEV74"/>
      <c r="CEW74"/>
      <c r="CEX74"/>
      <c r="CEY74"/>
      <c r="CEZ74"/>
      <c r="CFA74"/>
      <c r="CFB74"/>
      <c r="CFC74"/>
      <c r="CFD74"/>
      <c r="CFE74"/>
      <c r="CFF74"/>
      <c r="CFG74"/>
      <c r="CFH74"/>
      <c r="CFI74"/>
      <c r="CFJ74"/>
      <c r="CFK74"/>
      <c r="CFL74"/>
      <c r="CFM74"/>
      <c r="CFN74"/>
      <c r="CFO74"/>
      <c r="CFP74"/>
      <c r="CFQ74"/>
      <c r="CFR74"/>
      <c r="CFS74"/>
      <c r="CFT74"/>
      <c r="CFU74"/>
      <c r="CFV74"/>
      <c r="CFW74"/>
      <c r="CFX74"/>
      <c r="CFY74"/>
      <c r="CFZ74"/>
      <c r="CGA74"/>
      <c r="CGB74"/>
      <c r="CGC74"/>
      <c r="CGD74"/>
      <c r="CGE74"/>
      <c r="CGF74"/>
      <c r="CGG74"/>
      <c r="CGH74"/>
      <c r="CGI74"/>
      <c r="CGJ74"/>
      <c r="CGK74"/>
      <c r="CGL74"/>
      <c r="CGM74"/>
      <c r="CGN74"/>
      <c r="CGO74"/>
      <c r="CGP74"/>
      <c r="CGQ74"/>
      <c r="CGR74"/>
      <c r="CGS74"/>
      <c r="CGT74"/>
      <c r="CGU74"/>
      <c r="CGV74"/>
      <c r="CGW74"/>
      <c r="CGX74"/>
      <c r="CGY74"/>
      <c r="CGZ74"/>
      <c r="CHA74"/>
      <c r="CHB74"/>
      <c r="CHC74"/>
      <c r="CHD74"/>
      <c r="CHE74"/>
      <c r="CHF74"/>
      <c r="CHG74"/>
      <c r="CHH74"/>
      <c r="CHI74"/>
      <c r="CHJ74"/>
      <c r="CHK74"/>
      <c r="CHL74"/>
      <c r="CHM74"/>
      <c r="CHN74"/>
      <c r="CHO74"/>
      <c r="CHP74"/>
      <c r="CHQ74"/>
      <c r="CHR74"/>
      <c r="CHS74"/>
      <c r="CHT74"/>
      <c r="CHU74"/>
      <c r="CHV74"/>
      <c r="CHW74"/>
      <c r="CHX74"/>
      <c r="CHY74"/>
      <c r="CHZ74"/>
      <c r="CIA74"/>
      <c r="CIB74"/>
      <c r="CIC74"/>
      <c r="CID74"/>
      <c r="CIE74"/>
      <c r="CIF74"/>
      <c r="CIG74"/>
      <c r="CIH74"/>
      <c r="CII74"/>
      <c r="CIJ74"/>
      <c r="CIK74"/>
      <c r="CIL74"/>
      <c r="CIM74"/>
      <c r="CIN74"/>
      <c r="CIO74"/>
      <c r="CIP74"/>
      <c r="CIQ74"/>
      <c r="CIR74"/>
      <c r="CIS74"/>
      <c r="CIT74"/>
      <c r="CIU74"/>
      <c r="CIV74"/>
      <c r="CIW74"/>
      <c r="CIX74"/>
      <c r="CIY74"/>
      <c r="CIZ74"/>
      <c r="CJA74"/>
      <c r="CJB74"/>
      <c r="CJC74"/>
      <c r="CJD74"/>
      <c r="CJE74"/>
      <c r="CJF74"/>
      <c r="CJG74"/>
      <c r="CJH74"/>
      <c r="CJI74"/>
      <c r="CJJ74"/>
      <c r="CJK74"/>
      <c r="CJL74"/>
      <c r="CJM74"/>
      <c r="CJN74"/>
      <c r="CJO74"/>
      <c r="CJP74"/>
      <c r="CJQ74"/>
      <c r="CJR74"/>
      <c r="CJS74"/>
      <c r="CJT74"/>
      <c r="CJU74"/>
      <c r="CJV74"/>
      <c r="CJW74"/>
      <c r="CJX74"/>
      <c r="CJY74"/>
      <c r="CJZ74"/>
      <c r="CKA74"/>
      <c r="CKB74"/>
      <c r="CKC74"/>
      <c r="CKD74"/>
      <c r="CKE74"/>
      <c r="CKF74"/>
      <c r="CKG74"/>
      <c r="CKH74"/>
      <c r="CKI74"/>
      <c r="CKJ74"/>
      <c r="CKK74"/>
      <c r="CKL74"/>
      <c r="CKM74"/>
      <c r="CKN74"/>
      <c r="CKO74"/>
      <c r="CKP74"/>
      <c r="CKQ74"/>
      <c r="CKR74"/>
      <c r="CKS74"/>
      <c r="CKT74"/>
      <c r="CKU74"/>
      <c r="CKV74"/>
      <c r="CKW74"/>
      <c r="CKX74"/>
      <c r="CKY74"/>
      <c r="CKZ74"/>
      <c r="CLA74"/>
      <c r="CLB74"/>
      <c r="CLC74"/>
      <c r="CLD74"/>
      <c r="CLE74"/>
      <c r="CLF74"/>
      <c r="CLG74"/>
      <c r="CLH74"/>
      <c r="CLI74"/>
      <c r="CLJ74"/>
      <c r="CLK74"/>
      <c r="CLL74"/>
      <c r="CLM74"/>
      <c r="CLN74"/>
      <c r="CLO74"/>
      <c r="CLP74"/>
      <c r="CLQ74"/>
      <c r="CLR74"/>
      <c r="CLS74"/>
      <c r="CLT74"/>
      <c r="CLU74"/>
      <c r="CLV74"/>
      <c r="CLW74"/>
      <c r="CLX74"/>
      <c r="CLY74"/>
      <c r="CLZ74"/>
      <c r="CMA74"/>
      <c r="CMB74"/>
      <c r="CMC74"/>
      <c r="CMD74"/>
      <c r="CME74"/>
      <c r="CMF74"/>
      <c r="CMG74"/>
      <c r="CMH74"/>
      <c r="CMI74"/>
      <c r="CMJ74"/>
      <c r="CMK74"/>
      <c r="CML74"/>
      <c r="CMM74"/>
      <c r="CMN74"/>
      <c r="CMO74"/>
      <c r="CMP74"/>
      <c r="CMQ74"/>
      <c r="CMR74"/>
      <c r="CMS74"/>
      <c r="CMT74"/>
      <c r="CMU74"/>
      <c r="CMV74"/>
      <c r="CMW74"/>
      <c r="CMX74"/>
      <c r="CMY74"/>
      <c r="CMZ74"/>
      <c r="CNA74"/>
      <c r="CNB74"/>
      <c r="CNC74"/>
      <c r="CND74"/>
      <c r="CNE74"/>
      <c r="CNF74"/>
      <c r="CNG74"/>
      <c r="CNH74"/>
      <c r="CNI74"/>
      <c r="CNJ74"/>
      <c r="CNK74"/>
      <c r="CNL74"/>
      <c r="CNM74"/>
      <c r="CNN74"/>
      <c r="CNO74"/>
      <c r="CNP74"/>
      <c r="CNQ74"/>
      <c r="CNR74"/>
      <c r="CNS74"/>
      <c r="CNT74"/>
      <c r="CNU74"/>
      <c r="CNV74"/>
      <c r="CNW74"/>
      <c r="CNX74"/>
      <c r="CNY74"/>
      <c r="CNZ74"/>
      <c r="COA74"/>
      <c r="COB74"/>
      <c r="COC74"/>
      <c r="COD74"/>
      <c r="COE74"/>
      <c r="COF74"/>
      <c r="COG74"/>
      <c r="COH74"/>
      <c r="COI74"/>
      <c r="COJ74"/>
      <c r="COK74"/>
      <c r="COL74"/>
      <c r="COM74"/>
      <c r="CON74"/>
      <c r="COO74"/>
      <c r="COP74"/>
      <c r="COQ74"/>
      <c r="COR74"/>
      <c r="COS74"/>
      <c r="COT74"/>
      <c r="COU74"/>
      <c r="COV74"/>
      <c r="COW74"/>
      <c r="COX74"/>
      <c r="COY74"/>
      <c r="COZ74"/>
      <c r="CPA74"/>
      <c r="CPB74"/>
      <c r="CPC74"/>
      <c r="CPD74"/>
      <c r="CPE74"/>
      <c r="CPF74"/>
      <c r="CPG74"/>
      <c r="CPH74"/>
      <c r="CPI74"/>
      <c r="CPJ74"/>
      <c r="CPK74"/>
      <c r="CPL74"/>
      <c r="CPM74"/>
      <c r="CPN74"/>
      <c r="CPO74"/>
      <c r="CPP74"/>
      <c r="CPQ74"/>
      <c r="CPR74"/>
      <c r="CPS74"/>
      <c r="CPT74"/>
      <c r="CPU74"/>
      <c r="CPV74"/>
      <c r="CPW74"/>
      <c r="CPX74"/>
      <c r="CPY74"/>
      <c r="CPZ74"/>
      <c r="CQA74"/>
      <c r="CQB74"/>
      <c r="CQC74"/>
      <c r="CQD74"/>
      <c r="CQE74"/>
      <c r="CQF74"/>
      <c r="CQG74"/>
      <c r="CQH74"/>
      <c r="CQI74"/>
      <c r="CQJ74"/>
      <c r="CQK74"/>
      <c r="CQL74"/>
      <c r="CQM74"/>
      <c r="CQN74"/>
      <c r="CQO74"/>
      <c r="CQP74"/>
      <c r="CQQ74"/>
      <c r="CQR74"/>
      <c r="CQS74"/>
      <c r="CQT74"/>
      <c r="CQU74"/>
      <c r="CQV74"/>
      <c r="CQW74"/>
      <c r="CQX74"/>
      <c r="CQY74"/>
      <c r="CQZ74"/>
      <c r="CRA74"/>
      <c r="CRB74"/>
      <c r="CRC74"/>
      <c r="CRD74"/>
      <c r="CRE74"/>
      <c r="CRF74"/>
      <c r="CRG74"/>
      <c r="CRH74"/>
      <c r="CRI74"/>
      <c r="CRJ74"/>
      <c r="CRK74"/>
      <c r="CRL74"/>
      <c r="CRM74"/>
      <c r="CRN74"/>
      <c r="CRO74"/>
      <c r="CRP74"/>
      <c r="CRQ74"/>
      <c r="CRR74"/>
      <c r="CRS74"/>
      <c r="CRT74"/>
      <c r="CRU74"/>
      <c r="CRV74"/>
      <c r="CRW74"/>
      <c r="CRX74"/>
      <c r="CRY74"/>
      <c r="CRZ74"/>
      <c r="CSA74"/>
      <c r="CSB74"/>
      <c r="CSC74"/>
      <c r="CSD74"/>
      <c r="CSE74"/>
      <c r="CSF74"/>
      <c r="CSG74"/>
      <c r="CSH74"/>
      <c r="CSI74"/>
      <c r="CSJ74"/>
      <c r="CSK74"/>
      <c r="CSL74"/>
      <c r="CSM74"/>
      <c r="CSN74"/>
      <c r="CSO74"/>
      <c r="CSP74"/>
      <c r="CSQ74"/>
      <c r="CSR74"/>
      <c r="CSS74"/>
      <c r="CST74"/>
      <c r="CSU74"/>
      <c r="CSV74"/>
      <c r="CSW74"/>
      <c r="CSX74"/>
      <c r="CSY74"/>
      <c r="CSZ74"/>
      <c r="CTA74"/>
      <c r="CTB74"/>
      <c r="CTC74"/>
      <c r="CTD74"/>
      <c r="CTE74"/>
      <c r="CTF74"/>
      <c r="CTG74"/>
      <c r="CTH74"/>
      <c r="CTI74"/>
      <c r="CTJ74"/>
      <c r="CTK74"/>
      <c r="CTL74"/>
      <c r="CTM74"/>
      <c r="CTN74"/>
      <c r="CTO74"/>
      <c r="CTP74"/>
      <c r="CTQ74"/>
      <c r="CTR74"/>
      <c r="CTS74"/>
      <c r="CTT74"/>
      <c r="CTU74"/>
      <c r="CTV74"/>
      <c r="CTW74"/>
      <c r="CTX74"/>
      <c r="CTY74"/>
      <c r="CTZ74"/>
      <c r="CUA74"/>
      <c r="CUB74"/>
      <c r="CUC74"/>
      <c r="CUD74"/>
      <c r="CUE74"/>
      <c r="CUF74"/>
      <c r="CUG74"/>
      <c r="CUH74"/>
      <c r="CUI74"/>
      <c r="CUJ74"/>
      <c r="CUK74"/>
      <c r="CUL74"/>
      <c r="CUM74"/>
      <c r="CUN74"/>
      <c r="CUO74"/>
      <c r="CUP74"/>
      <c r="CUQ74"/>
      <c r="CUR74"/>
      <c r="CUS74"/>
      <c r="CUT74"/>
      <c r="CUU74"/>
      <c r="CUV74"/>
      <c r="CUW74"/>
      <c r="CUX74"/>
      <c r="CUY74"/>
      <c r="CUZ74"/>
      <c r="CVA74"/>
      <c r="CVB74"/>
      <c r="CVC74"/>
      <c r="CVD74"/>
      <c r="CVE74"/>
      <c r="CVF74"/>
      <c r="CVG74"/>
      <c r="CVH74"/>
      <c r="CVI74"/>
      <c r="CVJ74"/>
      <c r="CVK74"/>
      <c r="CVL74"/>
      <c r="CVM74"/>
      <c r="CVN74"/>
      <c r="CVO74"/>
      <c r="CVP74"/>
      <c r="CVQ74"/>
      <c r="CVR74"/>
      <c r="CVS74"/>
      <c r="CVT74"/>
      <c r="CVU74"/>
      <c r="CVV74"/>
      <c r="CVW74"/>
      <c r="CVX74"/>
      <c r="CVY74"/>
      <c r="CVZ74"/>
      <c r="CWA74"/>
      <c r="CWB74"/>
      <c r="CWC74"/>
      <c r="CWD74"/>
      <c r="CWE74"/>
      <c r="CWF74"/>
      <c r="CWG74"/>
      <c r="CWH74"/>
      <c r="CWI74"/>
      <c r="CWJ74"/>
      <c r="CWK74"/>
      <c r="CWL74"/>
      <c r="CWM74"/>
      <c r="CWN74"/>
      <c r="CWO74"/>
      <c r="CWP74"/>
      <c r="CWQ74"/>
      <c r="CWR74"/>
      <c r="CWS74"/>
      <c r="CWT74"/>
      <c r="CWU74"/>
      <c r="CWV74"/>
      <c r="CWW74"/>
      <c r="CWX74"/>
      <c r="CWY74"/>
      <c r="CWZ74"/>
      <c r="CXA74"/>
      <c r="CXB74"/>
      <c r="CXC74"/>
      <c r="CXD74"/>
      <c r="CXE74"/>
      <c r="CXF74"/>
      <c r="CXG74"/>
      <c r="CXH74"/>
      <c r="CXI74"/>
      <c r="CXJ74"/>
      <c r="CXK74"/>
      <c r="CXL74"/>
      <c r="CXM74"/>
      <c r="CXN74"/>
      <c r="CXO74"/>
      <c r="CXP74"/>
      <c r="CXQ74"/>
      <c r="CXR74"/>
      <c r="CXS74"/>
      <c r="CXT74"/>
      <c r="CXU74"/>
      <c r="CXV74"/>
      <c r="CXW74"/>
      <c r="CXX74"/>
      <c r="CXY74"/>
      <c r="CXZ74"/>
      <c r="CYA74"/>
      <c r="CYB74"/>
      <c r="CYC74"/>
      <c r="CYD74"/>
      <c r="CYE74"/>
      <c r="CYF74"/>
      <c r="CYG74"/>
      <c r="CYH74"/>
      <c r="CYI74"/>
      <c r="CYJ74"/>
      <c r="CYK74"/>
      <c r="CYL74"/>
      <c r="CYM74"/>
      <c r="CYN74"/>
      <c r="CYO74"/>
      <c r="CYP74"/>
      <c r="CYQ74"/>
      <c r="CYR74"/>
      <c r="CYS74"/>
      <c r="CYT74"/>
      <c r="CYU74"/>
      <c r="CYV74"/>
      <c r="CYW74"/>
      <c r="CYX74"/>
      <c r="CYY74"/>
      <c r="CYZ74"/>
      <c r="CZA74"/>
      <c r="CZB74"/>
      <c r="CZC74"/>
      <c r="CZD74"/>
      <c r="CZE74"/>
      <c r="CZF74"/>
      <c r="CZG74"/>
      <c r="CZH74"/>
      <c r="CZI74"/>
      <c r="CZJ74"/>
      <c r="CZK74"/>
      <c r="CZL74"/>
      <c r="CZM74"/>
      <c r="CZN74"/>
      <c r="CZO74"/>
      <c r="CZP74"/>
      <c r="CZQ74"/>
      <c r="CZR74"/>
      <c r="CZS74"/>
      <c r="CZT74"/>
      <c r="CZU74"/>
      <c r="CZV74"/>
      <c r="CZW74"/>
      <c r="CZX74"/>
      <c r="CZY74"/>
      <c r="CZZ74"/>
      <c r="DAA74"/>
      <c r="DAB74"/>
      <c r="DAC74"/>
      <c r="DAD74"/>
      <c r="DAE74"/>
      <c r="DAF74"/>
      <c r="DAG74"/>
      <c r="DAH74"/>
      <c r="DAI74"/>
      <c r="DAJ74"/>
      <c r="DAK74"/>
      <c r="DAL74"/>
      <c r="DAM74"/>
      <c r="DAN74"/>
      <c r="DAO74"/>
      <c r="DAP74"/>
      <c r="DAQ74"/>
      <c r="DAR74"/>
      <c r="DAS74"/>
      <c r="DAT74"/>
      <c r="DAU74"/>
      <c r="DAV74"/>
      <c r="DAW74"/>
      <c r="DAX74"/>
      <c r="DAY74"/>
      <c r="DAZ74"/>
      <c r="DBA74"/>
      <c r="DBB74"/>
      <c r="DBC74"/>
      <c r="DBD74"/>
      <c r="DBE74"/>
      <c r="DBF74"/>
      <c r="DBG74"/>
      <c r="DBH74"/>
      <c r="DBI74"/>
      <c r="DBJ74"/>
      <c r="DBK74"/>
      <c r="DBL74"/>
      <c r="DBM74"/>
      <c r="DBN74"/>
      <c r="DBO74"/>
      <c r="DBP74"/>
      <c r="DBQ74"/>
      <c r="DBR74"/>
      <c r="DBS74"/>
      <c r="DBT74"/>
      <c r="DBU74"/>
      <c r="DBV74"/>
      <c r="DBW74"/>
      <c r="DBX74"/>
      <c r="DBY74"/>
      <c r="DBZ74"/>
      <c r="DCA74"/>
      <c r="DCB74"/>
      <c r="DCC74"/>
      <c r="DCD74"/>
      <c r="DCE74"/>
      <c r="DCF74"/>
      <c r="DCG74"/>
      <c r="DCH74"/>
      <c r="DCI74"/>
      <c r="DCJ74"/>
      <c r="DCK74"/>
      <c r="DCL74"/>
      <c r="DCM74"/>
      <c r="DCN74"/>
      <c r="DCO74"/>
      <c r="DCP74"/>
      <c r="DCQ74"/>
      <c r="DCR74"/>
      <c r="DCS74"/>
      <c r="DCT74"/>
      <c r="DCU74"/>
      <c r="DCV74"/>
      <c r="DCW74"/>
      <c r="DCX74"/>
      <c r="DCY74"/>
      <c r="DCZ74"/>
      <c r="DDA74"/>
      <c r="DDB74"/>
      <c r="DDC74"/>
      <c r="DDD74"/>
      <c r="DDE74"/>
      <c r="DDF74"/>
      <c r="DDG74"/>
      <c r="DDH74"/>
      <c r="DDI74"/>
      <c r="DDJ74"/>
      <c r="DDK74"/>
      <c r="DDL74"/>
      <c r="DDM74"/>
      <c r="DDN74"/>
      <c r="DDO74"/>
      <c r="DDP74"/>
      <c r="DDQ74"/>
      <c r="DDR74"/>
      <c r="DDS74"/>
      <c r="DDT74"/>
      <c r="DDU74"/>
      <c r="DDV74"/>
      <c r="DDW74"/>
      <c r="DDX74"/>
      <c r="DDY74"/>
      <c r="DDZ74"/>
      <c r="DEA74"/>
      <c r="DEB74"/>
      <c r="DEC74"/>
      <c r="DED74"/>
      <c r="DEE74"/>
      <c r="DEF74"/>
      <c r="DEG74"/>
      <c r="DEH74"/>
      <c r="DEI74"/>
      <c r="DEJ74"/>
      <c r="DEK74"/>
      <c r="DEL74"/>
      <c r="DEM74"/>
      <c r="DEN74"/>
      <c r="DEO74"/>
      <c r="DEP74"/>
      <c r="DEQ74"/>
      <c r="DER74"/>
      <c r="DES74"/>
      <c r="DET74"/>
      <c r="DEU74"/>
      <c r="DEV74"/>
      <c r="DEW74"/>
      <c r="DEX74"/>
      <c r="DEY74"/>
      <c r="DEZ74"/>
      <c r="DFA74"/>
      <c r="DFB74"/>
      <c r="DFC74"/>
      <c r="DFD74"/>
      <c r="DFE74"/>
      <c r="DFF74"/>
      <c r="DFG74"/>
      <c r="DFH74"/>
      <c r="DFI74"/>
      <c r="DFJ74"/>
      <c r="DFK74"/>
      <c r="DFL74"/>
      <c r="DFM74"/>
      <c r="DFN74"/>
      <c r="DFO74"/>
      <c r="DFP74"/>
      <c r="DFQ74"/>
      <c r="DFR74"/>
      <c r="DFS74"/>
      <c r="DFT74"/>
      <c r="DFU74"/>
      <c r="DFV74"/>
      <c r="DFW74"/>
      <c r="DFX74"/>
      <c r="DFY74"/>
      <c r="DFZ74"/>
      <c r="DGA74"/>
      <c r="DGB74"/>
      <c r="DGC74"/>
      <c r="DGD74"/>
      <c r="DGE74"/>
      <c r="DGF74"/>
      <c r="DGG74"/>
      <c r="DGH74"/>
      <c r="DGI74"/>
      <c r="DGJ74"/>
      <c r="DGK74"/>
      <c r="DGL74"/>
      <c r="DGM74"/>
      <c r="DGN74"/>
      <c r="DGO74"/>
      <c r="DGP74"/>
      <c r="DGQ74"/>
      <c r="DGR74"/>
      <c r="DGS74"/>
      <c r="DGT74"/>
      <c r="DGU74"/>
      <c r="DGV74"/>
      <c r="DGW74"/>
      <c r="DGX74"/>
      <c r="DGY74"/>
      <c r="DGZ74"/>
      <c r="DHA74"/>
      <c r="DHB74"/>
      <c r="DHC74"/>
      <c r="DHD74"/>
      <c r="DHE74"/>
      <c r="DHF74"/>
      <c r="DHG74"/>
      <c r="DHH74"/>
      <c r="DHI74"/>
      <c r="DHJ74"/>
      <c r="DHK74"/>
      <c r="DHL74"/>
      <c r="DHM74"/>
      <c r="DHN74"/>
      <c r="DHO74"/>
      <c r="DHP74"/>
      <c r="DHQ74"/>
      <c r="DHR74"/>
      <c r="DHS74"/>
      <c r="DHT74"/>
      <c r="DHU74"/>
      <c r="DHV74"/>
      <c r="DHW74"/>
      <c r="DHX74"/>
      <c r="DHY74"/>
      <c r="DHZ74"/>
      <c r="DIA74"/>
      <c r="DIB74"/>
      <c r="DIC74"/>
      <c r="DID74"/>
      <c r="DIE74"/>
      <c r="DIF74"/>
      <c r="DIG74"/>
      <c r="DIH74"/>
      <c r="DII74"/>
      <c r="DIJ74"/>
      <c r="DIK74"/>
      <c r="DIL74"/>
      <c r="DIM74"/>
      <c r="DIN74"/>
      <c r="DIO74"/>
      <c r="DIP74"/>
      <c r="DIQ74"/>
      <c r="DIR74"/>
      <c r="DIS74"/>
      <c r="DIT74"/>
      <c r="DIU74"/>
      <c r="DIV74"/>
      <c r="DIW74"/>
      <c r="DIX74"/>
      <c r="DIY74"/>
      <c r="DIZ74"/>
      <c r="DJA74"/>
      <c r="DJB74"/>
      <c r="DJC74"/>
      <c r="DJD74"/>
      <c r="DJE74"/>
      <c r="DJF74"/>
      <c r="DJG74"/>
      <c r="DJH74"/>
      <c r="DJI74"/>
      <c r="DJJ74"/>
      <c r="DJK74"/>
      <c r="DJL74"/>
      <c r="DJM74"/>
      <c r="DJN74"/>
      <c r="DJO74"/>
      <c r="DJP74"/>
      <c r="DJQ74"/>
      <c r="DJR74"/>
      <c r="DJS74"/>
      <c r="DJT74"/>
      <c r="DJU74"/>
      <c r="DJV74"/>
      <c r="DJW74"/>
      <c r="DJX74"/>
      <c r="DJY74"/>
      <c r="DJZ74"/>
      <c r="DKA74"/>
      <c r="DKB74"/>
      <c r="DKC74"/>
      <c r="DKD74"/>
      <c r="DKE74"/>
      <c r="DKF74"/>
      <c r="DKG74"/>
      <c r="DKH74"/>
      <c r="DKI74"/>
      <c r="DKJ74"/>
      <c r="DKK74"/>
      <c r="DKL74"/>
      <c r="DKM74"/>
      <c r="DKN74"/>
      <c r="DKO74"/>
      <c r="DKP74"/>
      <c r="DKQ74"/>
      <c r="DKR74"/>
      <c r="DKS74"/>
      <c r="DKT74"/>
      <c r="DKU74"/>
      <c r="DKV74"/>
      <c r="DKW74"/>
      <c r="DKX74"/>
      <c r="DKY74"/>
      <c r="DKZ74"/>
      <c r="DLA74"/>
      <c r="DLB74"/>
      <c r="DLC74"/>
      <c r="DLD74"/>
      <c r="DLE74"/>
      <c r="DLF74"/>
      <c r="DLG74"/>
      <c r="DLH74"/>
      <c r="DLI74"/>
      <c r="DLJ74"/>
      <c r="DLK74"/>
      <c r="DLL74"/>
      <c r="DLM74"/>
      <c r="DLN74"/>
      <c r="DLO74"/>
      <c r="DLP74"/>
      <c r="DLQ74"/>
      <c r="DLR74"/>
      <c r="DLS74"/>
      <c r="DLT74"/>
      <c r="DLU74"/>
      <c r="DLV74"/>
      <c r="DLW74"/>
      <c r="DLX74"/>
      <c r="DLY74"/>
      <c r="DLZ74"/>
      <c r="DMA74"/>
      <c r="DMB74"/>
      <c r="DMC74"/>
      <c r="DMD74"/>
      <c r="DME74"/>
      <c r="DMF74"/>
      <c r="DMG74"/>
      <c r="DMH74"/>
      <c r="DMI74"/>
      <c r="DMJ74"/>
      <c r="DMK74"/>
      <c r="DML74"/>
      <c r="DMM74"/>
      <c r="DMN74"/>
      <c r="DMO74"/>
      <c r="DMP74"/>
      <c r="DMQ74"/>
      <c r="DMR74"/>
      <c r="DMS74"/>
      <c r="DMT74"/>
      <c r="DMU74"/>
      <c r="DMV74"/>
      <c r="DMW74"/>
      <c r="DMX74"/>
      <c r="DMY74"/>
      <c r="DMZ74"/>
      <c r="DNA74"/>
      <c r="DNB74"/>
      <c r="DNC74"/>
      <c r="DND74"/>
      <c r="DNE74"/>
      <c r="DNF74"/>
      <c r="DNG74"/>
      <c r="DNH74"/>
      <c r="DNI74"/>
      <c r="DNJ74"/>
      <c r="DNK74"/>
      <c r="DNL74"/>
      <c r="DNM74"/>
      <c r="DNN74"/>
      <c r="DNO74"/>
      <c r="DNP74"/>
      <c r="DNQ74"/>
      <c r="DNR74"/>
      <c r="DNS74"/>
      <c r="DNT74"/>
      <c r="DNU74"/>
      <c r="DNV74"/>
      <c r="DNW74"/>
      <c r="DNX74"/>
      <c r="DNY74"/>
      <c r="DNZ74"/>
      <c r="DOA74"/>
      <c r="DOB74"/>
      <c r="DOC74"/>
      <c r="DOD74"/>
      <c r="DOE74"/>
      <c r="DOF74"/>
      <c r="DOG74"/>
      <c r="DOH74"/>
      <c r="DOI74"/>
      <c r="DOJ74"/>
      <c r="DOK74"/>
      <c r="DOL74"/>
      <c r="DOM74"/>
      <c r="DON74"/>
      <c r="DOO74"/>
      <c r="DOP74"/>
      <c r="DOQ74"/>
      <c r="DOR74"/>
      <c r="DOS74"/>
      <c r="DOT74"/>
      <c r="DOU74"/>
      <c r="DOV74"/>
      <c r="DOW74"/>
      <c r="DOX74"/>
      <c r="DOY74"/>
      <c r="DOZ74"/>
      <c r="DPA74"/>
      <c r="DPB74"/>
      <c r="DPC74"/>
      <c r="DPD74"/>
      <c r="DPE74"/>
      <c r="DPF74"/>
      <c r="DPG74"/>
      <c r="DPH74"/>
      <c r="DPI74"/>
      <c r="DPJ74"/>
      <c r="DPK74"/>
      <c r="DPL74"/>
      <c r="DPM74"/>
      <c r="DPN74"/>
      <c r="DPO74"/>
      <c r="DPP74"/>
      <c r="DPQ74"/>
      <c r="DPR74"/>
      <c r="DPS74"/>
      <c r="DPT74"/>
      <c r="DPU74"/>
      <c r="DPV74"/>
      <c r="DPW74"/>
      <c r="DPX74"/>
      <c r="DPY74"/>
      <c r="DPZ74"/>
      <c r="DQA74"/>
      <c r="DQB74"/>
      <c r="DQC74"/>
      <c r="DQD74"/>
      <c r="DQE74"/>
      <c r="DQF74"/>
      <c r="DQG74"/>
      <c r="DQH74"/>
      <c r="DQI74"/>
      <c r="DQJ74"/>
      <c r="DQK74"/>
      <c r="DQL74"/>
      <c r="DQM74"/>
      <c r="DQN74"/>
      <c r="DQO74"/>
      <c r="DQP74"/>
      <c r="DQQ74"/>
      <c r="DQR74"/>
      <c r="DQS74"/>
      <c r="DQT74"/>
      <c r="DQU74"/>
      <c r="DQV74"/>
      <c r="DQW74"/>
      <c r="DQX74"/>
      <c r="DQY74"/>
      <c r="DQZ74"/>
      <c r="DRA74"/>
      <c r="DRB74"/>
      <c r="DRC74"/>
      <c r="DRD74"/>
      <c r="DRE74"/>
      <c r="DRF74"/>
      <c r="DRG74"/>
      <c r="DRH74"/>
      <c r="DRI74"/>
      <c r="DRJ74"/>
      <c r="DRK74"/>
      <c r="DRL74"/>
      <c r="DRM74"/>
      <c r="DRN74"/>
      <c r="DRO74"/>
      <c r="DRP74"/>
      <c r="DRQ74"/>
      <c r="DRR74"/>
      <c r="DRS74"/>
      <c r="DRT74"/>
      <c r="DRU74"/>
      <c r="DRV74"/>
      <c r="DRW74"/>
      <c r="DRX74"/>
      <c r="DRY74"/>
      <c r="DRZ74"/>
      <c r="DSA74"/>
      <c r="DSB74"/>
      <c r="DSC74"/>
      <c r="DSD74"/>
      <c r="DSE74"/>
      <c r="DSF74"/>
      <c r="DSG74"/>
      <c r="DSH74"/>
      <c r="DSI74"/>
      <c r="DSJ74"/>
      <c r="DSK74"/>
      <c r="DSL74"/>
      <c r="DSM74"/>
      <c r="DSN74"/>
      <c r="DSO74"/>
      <c r="DSP74"/>
      <c r="DSQ74"/>
      <c r="DSR74"/>
      <c r="DSS74"/>
      <c r="DST74"/>
      <c r="DSU74"/>
      <c r="DSV74"/>
      <c r="DSW74"/>
      <c r="DSX74"/>
      <c r="DSY74"/>
      <c r="DSZ74"/>
      <c r="DTA74"/>
      <c r="DTB74"/>
      <c r="DTC74"/>
      <c r="DTD74"/>
      <c r="DTE74"/>
      <c r="DTF74"/>
      <c r="DTG74"/>
      <c r="DTH74"/>
      <c r="DTI74"/>
      <c r="DTJ74"/>
      <c r="DTK74"/>
      <c r="DTL74"/>
      <c r="DTM74"/>
      <c r="DTN74"/>
      <c r="DTO74"/>
      <c r="DTP74"/>
      <c r="DTQ74"/>
      <c r="DTR74"/>
      <c r="DTS74"/>
      <c r="DTT74"/>
      <c r="DTU74"/>
      <c r="DTV74"/>
      <c r="DTW74"/>
      <c r="DTX74"/>
      <c r="DTY74"/>
      <c r="DTZ74"/>
      <c r="DUA74"/>
      <c r="DUB74"/>
      <c r="DUC74"/>
      <c r="DUD74"/>
      <c r="DUE74"/>
      <c r="DUF74"/>
      <c r="DUG74"/>
      <c r="DUH74"/>
      <c r="DUI74"/>
      <c r="DUJ74"/>
      <c r="DUK74"/>
      <c r="DUL74"/>
      <c r="DUM74"/>
      <c r="DUN74"/>
      <c r="DUO74"/>
      <c r="DUP74"/>
      <c r="DUQ74"/>
      <c r="DUR74"/>
      <c r="DUS74"/>
      <c r="DUT74"/>
      <c r="DUU74"/>
      <c r="DUV74"/>
      <c r="DUW74"/>
      <c r="DUX74"/>
      <c r="DUY74"/>
      <c r="DUZ74"/>
      <c r="DVA74"/>
      <c r="DVB74"/>
      <c r="DVC74"/>
      <c r="DVD74"/>
      <c r="DVE74"/>
      <c r="DVF74"/>
      <c r="DVG74"/>
      <c r="DVH74"/>
      <c r="DVI74"/>
      <c r="DVJ74"/>
      <c r="DVK74"/>
      <c r="DVL74"/>
      <c r="DVM74"/>
      <c r="DVN74"/>
      <c r="DVO74"/>
      <c r="DVP74"/>
      <c r="DVQ74"/>
      <c r="DVR74"/>
      <c r="DVS74"/>
      <c r="DVT74"/>
      <c r="DVU74"/>
      <c r="DVV74"/>
      <c r="DVW74"/>
      <c r="DVX74"/>
      <c r="DVY74"/>
      <c r="DVZ74"/>
      <c r="DWA74"/>
      <c r="DWB74"/>
      <c r="DWC74"/>
      <c r="DWD74"/>
      <c r="DWE74"/>
      <c r="DWF74"/>
      <c r="DWG74"/>
      <c r="DWH74"/>
      <c r="DWI74"/>
      <c r="DWJ74"/>
      <c r="DWK74"/>
      <c r="DWL74"/>
      <c r="DWM74"/>
      <c r="DWN74"/>
      <c r="DWO74"/>
      <c r="DWP74"/>
      <c r="DWQ74"/>
      <c r="DWR74"/>
      <c r="DWS74"/>
      <c r="DWT74"/>
      <c r="DWU74"/>
      <c r="DWV74"/>
      <c r="DWW74"/>
      <c r="DWX74"/>
      <c r="DWY74"/>
      <c r="DWZ74"/>
      <c r="DXA74"/>
      <c r="DXB74"/>
      <c r="DXC74"/>
      <c r="DXD74"/>
      <c r="DXE74"/>
      <c r="DXF74"/>
      <c r="DXG74"/>
      <c r="DXH74"/>
      <c r="DXI74"/>
      <c r="DXJ74"/>
      <c r="DXK74"/>
      <c r="DXL74"/>
      <c r="DXM74"/>
      <c r="DXN74"/>
      <c r="DXO74"/>
      <c r="DXP74"/>
      <c r="DXQ74"/>
      <c r="DXR74"/>
      <c r="DXS74"/>
      <c r="DXT74"/>
      <c r="DXU74"/>
      <c r="DXV74"/>
      <c r="DXW74"/>
      <c r="DXX74"/>
      <c r="DXY74"/>
      <c r="DXZ74"/>
      <c r="DYA74"/>
      <c r="DYB74"/>
      <c r="DYC74"/>
      <c r="DYD74"/>
      <c r="DYE74"/>
      <c r="DYF74"/>
      <c r="DYG74"/>
      <c r="DYH74"/>
      <c r="DYI74"/>
      <c r="DYJ74"/>
      <c r="DYK74"/>
      <c r="DYL74"/>
      <c r="DYM74"/>
      <c r="DYN74"/>
      <c r="DYO74"/>
      <c r="DYP74"/>
      <c r="DYQ74"/>
      <c r="DYR74"/>
      <c r="DYS74"/>
      <c r="DYT74"/>
      <c r="DYU74"/>
      <c r="DYV74"/>
      <c r="DYW74"/>
      <c r="DYX74"/>
      <c r="DYY74"/>
      <c r="DYZ74"/>
      <c r="DZA74"/>
      <c r="DZB74"/>
      <c r="DZC74"/>
      <c r="DZD74"/>
      <c r="DZE74"/>
      <c r="DZF74"/>
      <c r="DZG74"/>
      <c r="DZH74"/>
      <c r="DZI74"/>
      <c r="DZJ74"/>
      <c r="DZK74"/>
      <c r="DZL74"/>
      <c r="DZM74"/>
      <c r="DZN74"/>
      <c r="DZO74"/>
      <c r="DZP74"/>
      <c r="DZQ74"/>
      <c r="DZR74"/>
      <c r="DZS74"/>
      <c r="DZT74"/>
      <c r="DZU74"/>
      <c r="DZV74"/>
      <c r="DZW74"/>
      <c r="DZX74"/>
      <c r="DZY74"/>
      <c r="DZZ74"/>
      <c r="EAA74"/>
      <c r="EAB74"/>
      <c r="EAC74"/>
      <c r="EAD74"/>
      <c r="EAE74"/>
      <c r="EAF74"/>
      <c r="EAG74"/>
      <c r="EAH74"/>
      <c r="EAI74"/>
      <c r="EAJ74"/>
      <c r="EAK74"/>
      <c r="EAL74"/>
      <c r="EAM74"/>
      <c r="EAN74"/>
      <c r="EAO74"/>
      <c r="EAP74"/>
      <c r="EAQ74"/>
      <c r="EAR74"/>
      <c r="EAS74"/>
      <c r="EAT74"/>
      <c r="EAU74"/>
      <c r="EAV74"/>
      <c r="EAW74"/>
      <c r="EAX74"/>
      <c r="EAY74"/>
      <c r="EAZ74"/>
      <c r="EBA74"/>
      <c r="EBB74"/>
      <c r="EBC74"/>
      <c r="EBD74"/>
      <c r="EBE74"/>
      <c r="EBF74"/>
      <c r="EBG74"/>
      <c r="EBH74"/>
      <c r="EBI74"/>
      <c r="EBJ74"/>
      <c r="EBK74"/>
      <c r="EBL74"/>
      <c r="EBM74"/>
      <c r="EBN74"/>
      <c r="EBO74"/>
      <c r="EBP74"/>
      <c r="EBQ74"/>
      <c r="EBR74"/>
      <c r="EBS74"/>
      <c r="EBT74"/>
      <c r="EBU74"/>
      <c r="EBV74"/>
      <c r="EBW74"/>
      <c r="EBX74"/>
      <c r="EBY74"/>
      <c r="EBZ74"/>
      <c r="ECA74"/>
      <c r="ECB74"/>
      <c r="ECC74"/>
      <c r="ECD74"/>
      <c r="ECE74"/>
      <c r="ECF74"/>
      <c r="ECG74"/>
      <c r="ECH74"/>
      <c r="ECI74"/>
      <c r="ECJ74"/>
      <c r="ECK74"/>
      <c r="ECL74"/>
      <c r="ECM74"/>
      <c r="ECN74"/>
      <c r="ECO74"/>
      <c r="ECP74"/>
      <c r="ECQ74"/>
      <c r="ECR74"/>
      <c r="ECS74"/>
      <c r="ECT74"/>
      <c r="ECU74"/>
      <c r="ECV74"/>
      <c r="ECW74"/>
      <c r="ECX74"/>
      <c r="ECY74"/>
      <c r="ECZ74"/>
      <c r="EDA74"/>
      <c r="EDB74"/>
      <c r="EDC74"/>
      <c r="EDD74"/>
      <c r="EDE74"/>
      <c r="EDF74"/>
      <c r="EDG74"/>
      <c r="EDH74"/>
      <c r="EDI74"/>
      <c r="EDJ74"/>
      <c r="EDK74"/>
      <c r="EDL74"/>
      <c r="EDM74"/>
      <c r="EDN74"/>
      <c r="EDO74"/>
      <c r="EDP74"/>
      <c r="EDQ74"/>
      <c r="EDR74"/>
      <c r="EDS74"/>
      <c r="EDT74"/>
      <c r="EDU74"/>
      <c r="EDV74"/>
      <c r="EDW74"/>
      <c r="EDX74"/>
      <c r="EDY74"/>
      <c r="EDZ74"/>
      <c r="EEA74"/>
      <c r="EEB74"/>
      <c r="EEC74"/>
      <c r="EED74"/>
      <c r="EEE74"/>
      <c r="EEF74"/>
      <c r="EEG74"/>
      <c r="EEH74"/>
      <c r="EEI74"/>
      <c r="EEJ74"/>
      <c r="EEK74"/>
      <c r="EEL74"/>
      <c r="EEM74"/>
      <c r="EEN74"/>
      <c r="EEO74"/>
      <c r="EEP74"/>
      <c r="EEQ74"/>
      <c r="EER74"/>
      <c r="EES74"/>
      <c r="EET74"/>
      <c r="EEU74"/>
      <c r="EEV74"/>
      <c r="EEW74"/>
      <c r="EEX74"/>
      <c r="EEY74"/>
      <c r="EEZ74"/>
      <c r="EFA74"/>
      <c r="EFB74"/>
      <c r="EFC74"/>
      <c r="EFD74"/>
      <c r="EFE74"/>
      <c r="EFF74"/>
      <c r="EFG74"/>
      <c r="EFH74"/>
      <c r="EFI74"/>
      <c r="EFJ74"/>
      <c r="EFK74"/>
      <c r="EFL74"/>
      <c r="EFM74"/>
      <c r="EFN74"/>
      <c r="EFO74"/>
      <c r="EFP74"/>
      <c r="EFQ74"/>
      <c r="EFR74"/>
      <c r="EFS74"/>
      <c r="EFT74"/>
      <c r="EFU74"/>
      <c r="EFV74"/>
      <c r="EFW74"/>
      <c r="EFX74"/>
      <c r="EFY74"/>
      <c r="EFZ74"/>
      <c r="EGA74"/>
      <c r="EGB74"/>
      <c r="EGC74"/>
      <c r="EGD74"/>
      <c r="EGE74"/>
      <c r="EGF74"/>
      <c r="EGG74"/>
      <c r="EGH74"/>
      <c r="EGI74"/>
      <c r="EGJ74"/>
      <c r="EGK74"/>
      <c r="EGL74"/>
      <c r="EGM74"/>
      <c r="EGN74"/>
      <c r="EGO74"/>
      <c r="EGP74"/>
      <c r="EGQ74"/>
      <c r="EGR74"/>
      <c r="EGS74"/>
      <c r="EGT74"/>
      <c r="EGU74"/>
      <c r="EGV74"/>
      <c r="EGW74"/>
      <c r="EGX74"/>
      <c r="EGY74"/>
      <c r="EGZ74"/>
      <c r="EHA74"/>
      <c r="EHB74"/>
      <c r="EHC74"/>
      <c r="EHD74"/>
      <c r="EHE74"/>
      <c r="EHF74"/>
      <c r="EHG74"/>
      <c r="EHH74"/>
      <c r="EHI74"/>
      <c r="EHJ74"/>
      <c r="EHK74"/>
      <c r="EHL74"/>
      <c r="EHM74"/>
      <c r="EHN74"/>
      <c r="EHO74"/>
      <c r="EHP74"/>
      <c r="EHQ74"/>
      <c r="EHR74"/>
      <c r="EHS74"/>
      <c r="EHT74"/>
      <c r="EHU74"/>
      <c r="EHV74"/>
      <c r="EHW74"/>
      <c r="EHX74"/>
      <c r="EHY74"/>
      <c r="EHZ74"/>
      <c r="EIA74"/>
      <c r="EIB74"/>
      <c r="EIC74"/>
      <c r="EID74"/>
      <c r="EIE74"/>
      <c r="EIF74"/>
      <c r="EIG74"/>
      <c r="EIH74"/>
      <c r="EII74"/>
      <c r="EIJ74"/>
      <c r="EIK74"/>
      <c r="EIL74"/>
      <c r="EIM74"/>
      <c r="EIN74"/>
      <c r="EIO74"/>
      <c r="EIP74"/>
      <c r="EIQ74"/>
      <c r="EIR74"/>
      <c r="EIS74"/>
      <c r="EIT74"/>
      <c r="EIU74"/>
      <c r="EIV74"/>
      <c r="EIW74"/>
      <c r="EIX74"/>
      <c r="EIY74"/>
      <c r="EIZ74"/>
      <c r="EJA74"/>
      <c r="EJB74"/>
      <c r="EJC74"/>
      <c r="EJD74"/>
      <c r="EJE74"/>
      <c r="EJF74"/>
      <c r="EJG74"/>
      <c r="EJH74"/>
      <c r="EJI74"/>
      <c r="EJJ74"/>
      <c r="EJK74"/>
      <c r="EJL74"/>
      <c r="EJM74"/>
      <c r="EJN74"/>
      <c r="EJO74"/>
      <c r="EJP74"/>
      <c r="EJQ74"/>
      <c r="EJR74"/>
      <c r="EJS74"/>
      <c r="EJT74"/>
      <c r="EJU74"/>
      <c r="EJV74"/>
      <c r="EJW74"/>
      <c r="EJX74"/>
      <c r="EJY74"/>
      <c r="EJZ74"/>
      <c r="EKA74"/>
      <c r="EKB74"/>
      <c r="EKC74"/>
      <c r="EKD74"/>
      <c r="EKE74"/>
      <c r="EKF74"/>
      <c r="EKG74"/>
      <c r="EKH74"/>
      <c r="EKI74"/>
      <c r="EKJ74"/>
      <c r="EKK74"/>
      <c r="EKL74"/>
      <c r="EKM74"/>
      <c r="EKN74"/>
      <c r="EKO74"/>
      <c r="EKP74"/>
      <c r="EKQ74"/>
      <c r="EKR74"/>
      <c r="EKS74"/>
      <c r="EKT74"/>
      <c r="EKU74"/>
      <c r="EKV74"/>
      <c r="EKW74"/>
      <c r="EKX74"/>
      <c r="EKY74"/>
      <c r="EKZ74"/>
      <c r="ELA74"/>
      <c r="ELB74"/>
      <c r="ELC74"/>
      <c r="ELD74"/>
      <c r="ELE74"/>
      <c r="ELF74"/>
      <c r="ELG74"/>
      <c r="ELH74"/>
      <c r="ELI74"/>
      <c r="ELJ74"/>
      <c r="ELK74"/>
      <c r="ELL74"/>
      <c r="ELM74"/>
      <c r="ELN74"/>
      <c r="ELO74"/>
      <c r="ELP74"/>
      <c r="ELQ74"/>
      <c r="ELR74"/>
      <c r="ELS74"/>
      <c r="ELT74"/>
      <c r="ELU74"/>
      <c r="ELV74"/>
      <c r="ELW74"/>
      <c r="ELX74"/>
      <c r="ELY74"/>
      <c r="ELZ74"/>
      <c r="EMA74"/>
      <c r="EMB74"/>
      <c r="EMC74"/>
      <c r="EMD74"/>
      <c r="EME74"/>
      <c r="EMF74"/>
      <c r="EMG74"/>
      <c r="EMH74"/>
      <c r="EMI74"/>
      <c r="EMJ74"/>
      <c r="EMK74"/>
      <c r="EML74"/>
      <c r="EMM74"/>
      <c r="EMN74"/>
      <c r="EMO74"/>
      <c r="EMP74"/>
      <c r="EMQ74"/>
      <c r="EMR74"/>
      <c r="EMS74"/>
      <c r="EMT74"/>
      <c r="EMU74"/>
      <c r="EMV74"/>
      <c r="EMW74"/>
      <c r="EMX74"/>
      <c r="EMY74"/>
      <c r="EMZ74"/>
      <c r="ENA74"/>
      <c r="ENB74"/>
      <c r="ENC74"/>
      <c r="END74"/>
      <c r="ENE74"/>
      <c r="ENF74"/>
      <c r="ENG74"/>
      <c r="ENH74"/>
      <c r="ENI74"/>
      <c r="ENJ74"/>
      <c r="ENK74"/>
      <c r="ENL74"/>
      <c r="ENM74"/>
      <c r="ENN74"/>
      <c r="ENO74"/>
      <c r="ENP74"/>
      <c r="ENQ74"/>
      <c r="ENR74"/>
      <c r="ENS74"/>
      <c r="ENT74"/>
      <c r="ENU74"/>
      <c r="ENV74"/>
      <c r="ENW74"/>
      <c r="ENX74"/>
      <c r="ENY74"/>
      <c r="ENZ74"/>
      <c r="EOA74"/>
      <c r="EOB74"/>
      <c r="EOC74"/>
      <c r="EOD74"/>
      <c r="EOE74"/>
      <c r="EOF74"/>
      <c r="EOG74"/>
      <c r="EOH74"/>
      <c r="EOI74"/>
      <c r="EOJ74"/>
      <c r="EOK74"/>
      <c r="EOL74"/>
      <c r="EOM74"/>
      <c r="EON74"/>
      <c r="EOO74"/>
      <c r="EOP74"/>
      <c r="EOQ74"/>
      <c r="EOR74"/>
      <c r="EOS74"/>
      <c r="EOT74"/>
      <c r="EOU74"/>
      <c r="EOV74"/>
      <c r="EOW74"/>
      <c r="EOX74"/>
      <c r="EOY74"/>
      <c r="EOZ74"/>
      <c r="EPA74"/>
      <c r="EPB74"/>
      <c r="EPC74"/>
      <c r="EPD74"/>
      <c r="EPE74"/>
      <c r="EPF74"/>
      <c r="EPG74"/>
      <c r="EPH74"/>
      <c r="EPI74"/>
      <c r="EPJ74"/>
      <c r="EPK74"/>
      <c r="EPL74"/>
      <c r="EPM74"/>
      <c r="EPN74"/>
      <c r="EPO74"/>
      <c r="EPP74"/>
      <c r="EPQ74"/>
      <c r="EPR74"/>
      <c r="EPS74"/>
      <c r="EPT74"/>
      <c r="EPU74"/>
      <c r="EPV74"/>
      <c r="EPW74"/>
      <c r="EPX74"/>
      <c r="EPY74"/>
      <c r="EPZ74"/>
      <c r="EQA74"/>
      <c r="EQB74"/>
      <c r="EQC74"/>
      <c r="EQD74"/>
      <c r="EQE74"/>
      <c r="EQF74"/>
      <c r="EQG74"/>
      <c r="EQH74"/>
      <c r="EQI74"/>
      <c r="EQJ74"/>
      <c r="EQK74"/>
      <c r="EQL74"/>
      <c r="EQM74"/>
      <c r="EQN74"/>
      <c r="EQO74"/>
      <c r="EQP74"/>
      <c r="EQQ74"/>
      <c r="EQR74"/>
      <c r="EQS74"/>
      <c r="EQT74"/>
      <c r="EQU74"/>
      <c r="EQV74"/>
      <c r="EQW74"/>
      <c r="EQX74"/>
      <c r="EQY74"/>
      <c r="EQZ74"/>
      <c r="ERA74"/>
      <c r="ERB74"/>
      <c r="ERC74"/>
      <c r="ERD74"/>
      <c r="ERE74"/>
      <c r="ERF74"/>
      <c r="ERG74"/>
      <c r="ERH74"/>
      <c r="ERI74"/>
      <c r="ERJ74"/>
      <c r="ERK74"/>
      <c r="ERL74"/>
      <c r="ERM74"/>
      <c r="ERN74"/>
      <c r="ERO74"/>
      <c r="ERP74"/>
      <c r="ERQ74"/>
      <c r="ERR74"/>
      <c r="ERS74"/>
      <c r="ERT74"/>
      <c r="ERU74"/>
      <c r="ERV74"/>
      <c r="ERW74"/>
      <c r="ERX74"/>
      <c r="ERY74"/>
      <c r="ERZ74"/>
      <c r="ESA74"/>
      <c r="ESB74"/>
      <c r="ESC74"/>
      <c r="ESD74"/>
      <c r="ESE74"/>
      <c r="ESF74"/>
      <c r="ESG74"/>
      <c r="ESH74"/>
      <c r="ESI74"/>
      <c r="ESJ74"/>
      <c r="ESK74"/>
      <c r="ESL74"/>
      <c r="ESM74"/>
      <c r="ESN74"/>
      <c r="ESO74"/>
      <c r="ESP74"/>
      <c r="ESQ74"/>
      <c r="ESR74"/>
      <c r="ESS74"/>
      <c r="EST74"/>
      <c r="ESU74"/>
      <c r="ESV74"/>
      <c r="ESW74"/>
      <c r="ESX74"/>
      <c r="ESY74"/>
      <c r="ESZ74"/>
      <c r="ETA74"/>
      <c r="ETB74"/>
      <c r="ETC74"/>
      <c r="ETD74"/>
      <c r="ETE74"/>
      <c r="ETF74"/>
      <c r="ETG74"/>
      <c r="ETH74"/>
      <c r="ETI74"/>
      <c r="ETJ74"/>
      <c r="ETK74"/>
      <c r="ETL74"/>
      <c r="ETM74"/>
      <c r="ETN74"/>
      <c r="ETO74"/>
      <c r="ETP74"/>
      <c r="ETQ74"/>
      <c r="ETR74"/>
      <c r="ETS74"/>
      <c r="ETT74"/>
      <c r="ETU74"/>
      <c r="ETV74"/>
      <c r="ETW74"/>
      <c r="ETX74"/>
      <c r="ETY74"/>
      <c r="ETZ74"/>
      <c r="EUA74"/>
      <c r="EUB74"/>
      <c r="EUC74"/>
      <c r="EUD74"/>
      <c r="EUE74"/>
      <c r="EUF74"/>
      <c r="EUG74"/>
      <c r="EUH74"/>
      <c r="EUI74"/>
      <c r="EUJ74"/>
      <c r="EUK74"/>
      <c r="EUL74"/>
      <c r="EUM74"/>
      <c r="EUN74"/>
      <c r="EUO74"/>
      <c r="EUP74"/>
      <c r="EUQ74"/>
      <c r="EUR74"/>
      <c r="EUS74"/>
      <c r="EUT74"/>
      <c r="EUU74"/>
      <c r="EUV74"/>
      <c r="EUW74"/>
      <c r="EUX74"/>
      <c r="EUY74"/>
      <c r="EUZ74"/>
      <c r="EVA74"/>
      <c r="EVB74"/>
      <c r="EVC74"/>
      <c r="EVD74"/>
      <c r="EVE74"/>
      <c r="EVF74"/>
      <c r="EVG74"/>
      <c r="EVH74"/>
      <c r="EVI74"/>
      <c r="EVJ74"/>
      <c r="EVK74"/>
      <c r="EVL74"/>
      <c r="EVM74"/>
      <c r="EVN74"/>
      <c r="EVO74"/>
      <c r="EVP74"/>
      <c r="EVQ74"/>
      <c r="EVR74"/>
      <c r="EVS74"/>
      <c r="EVT74"/>
      <c r="EVU74"/>
      <c r="EVV74"/>
      <c r="EVW74"/>
      <c r="EVX74"/>
      <c r="EVY74"/>
      <c r="EVZ74"/>
      <c r="EWA74"/>
      <c r="EWB74"/>
      <c r="EWC74"/>
      <c r="EWD74"/>
      <c r="EWE74"/>
      <c r="EWF74"/>
      <c r="EWG74"/>
      <c r="EWH74"/>
      <c r="EWI74"/>
      <c r="EWJ74"/>
      <c r="EWK74"/>
      <c r="EWL74"/>
      <c r="EWM74"/>
      <c r="EWN74"/>
      <c r="EWO74"/>
      <c r="EWP74"/>
      <c r="EWQ74"/>
      <c r="EWR74"/>
      <c r="EWS74"/>
      <c r="EWT74"/>
      <c r="EWU74"/>
      <c r="EWV74"/>
      <c r="EWW74"/>
      <c r="EWX74"/>
      <c r="EWY74"/>
      <c r="EWZ74"/>
      <c r="EXA74"/>
      <c r="EXB74"/>
      <c r="EXC74"/>
      <c r="EXD74"/>
      <c r="EXE74"/>
      <c r="EXF74"/>
      <c r="EXG74"/>
      <c r="EXH74"/>
      <c r="EXI74"/>
      <c r="EXJ74"/>
      <c r="EXK74"/>
      <c r="EXL74"/>
      <c r="EXM74"/>
      <c r="EXN74"/>
      <c r="EXO74"/>
      <c r="EXP74"/>
      <c r="EXQ74"/>
      <c r="EXR74"/>
      <c r="EXS74"/>
      <c r="EXT74"/>
      <c r="EXU74"/>
      <c r="EXV74"/>
      <c r="EXW74"/>
      <c r="EXX74"/>
      <c r="EXY74"/>
      <c r="EXZ74"/>
      <c r="EYA74"/>
      <c r="EYB74"/>
      <c r="EYC74"/>
      <c r="EYD74"/>
      <c r="EYE74"/>
      <c r="EYF74"/>
      <c r="EYG74"/>
      <c r="EYH74"/>
      <c r="EYI74"/>
      <c r="EYJ74"/>
      <c r="EYK74"/>
      <c r="EYL74"/>
      <c r="EYM74"/>
      <c r="EYN74"/>
      <c r="EYO74"/>
      <c r="EYP74"/>
      <c r="EYQ74"/>
      <c r="EYR74"/>
      <c r="EYS74"/>
      <c r="EYT74"/>
      <c r="EYU74"/>
      <c r="EYV74"/>
      <c r="EYW74"/>
      <c r="EYX74"/>
      <c r="EYY74"/>
      <c r="EYZ74"/>
      <c r="EZA74"/>
      <c r="EZB74"/>
      <c r="EZC74"/>
      <c r="EZD74"/>
      <c r="EZE74"/>
      <c r="EZF74"/>
      <c r="EZG74"/>
      <c r="EZH74"/>
      <c r="EZI74"/>
      <c r="EZJ74"/>
      <c r="EZK74"/>
      <c r="EZL74"/>
      <c r="EZM74"/>
      <c r="EZN74"/>
      <c r="EZO74"/>
      <c r="EZP74"/>
      <c r="EZQ74"/>
      <c r="EZR74"/>
      <c r="EZS74"/>
      <c r="EZT74"/>
      <c r="EZU74"/>
      <c r="EZV74"/>
      <c r="EZW74"/>
      <c r="EZX74"/>
      <c r="EZY74"/>
      <c r="EZZ74"/>
      <c r="FAA74"/>
      <c r="FAB74"/>
      <c r="FAC74"/>
      <c r="FAD74"/>
      <c r="FAE74"/>
      <c r="FAF74"/>
      <c r="FAG74"/>
      <c r="FAH74"/>
      <c r="FAI74"/>
      <c r="FAJ74"/>
      <c r="FAK74"/>
      <c r="FAL74"/>
      <c r="FAM74"/>
      <c r="FAN74"/>
      <c r="FAO74"/>
      <c r="FAP74"/>
      <c r="FAQ74"/>
      <c r="FAR74"/>
      <c r="FAS74"/>
      <c r="FAT74"/>
      <c r="FAU74"/>
      <c r="FAV74"/>
      <c r="FAW74"/>
      <c r="FAX74"/>
      <c r="FAY74"/>
      <c r="FAZ74"/>
      <c r="FBA74"/>
      <c r="FBB74"/>
      <c r="FBC74"/>
      <c r="FBD74"/>
      <c r="FBE74"/>
      <c r="FBF74"/>
      <c r="FBG74"/>
      <c r="FBH74"/>
      <c r="FBI74"/>
      <c r="FBJ74"/>
      <c r="FBK74"/>
      <c r="FBL74"/>
      <c r="FBM74"/>
      <c r="FBN74"/>
      <c r="FBO74"/>
      <c r="FBP74"/>
      <c r="FBQ74"/>
      <c r="FBR74"/>
      <c r="FBS74"/>
      <c r="FBT74"/>
      <c r="FBU74"/>
      <c r="FBV74"/>
      <c r="FBW74"/>
      <c r="FBX74"/>
      <c r="FBY74"/>
      <c r="FBZ74"/>
      <c r="FCA74"/>
      <c r="FCB74"/>
      <c r="FCC74"/>
      <c r="FCD74"/>
      <c r="FCE74"/>
      <c r="FCF74"/>
      <c r="FCG74"/>
      <c r="FCH74"/>
      <c r="FCI74"/>
      <c r="FCJ74"/>
      <c r="FCK74"/>
      <c r="FCL74"/>
      <c r="FCM74"/>
      <c r="FCN74"/>
      <c r="FCO74"/>
      <c r="FCP74"/>
      <c r="FCQ74"/>
      <c r="FCR74"/>
      <c r="FCS74"/>
      <c r="FCT74"/>
      <c r="FCU74"/>
      <c r="FCV74"/>
      <c r="FCW74"/>
      <c r="FCX74"/>
      <c r="FCY74"/>
      <c r="FCZ74"/>
      <c r="FDA74"/>
      <c r="FDB74"/>
      <c r="FDC74"/>
      <c r="FDD74"/>
      <c r="FDE74"/>
      <c r="FDF74"/>
      <c r="FDG74"/>
      <c r="FDH74"/>
      <c r="FDI74"/>
      <c r="FDJ74"/>
      <c r="FDK74"/>
      <c r="FDL74"/>
      <c r="FDM74"/>
      <c r="FDN74"/>
      <c r="FDO74"/>
      <c r="FDP74"/>
      <c r="FDQ74"/>
      <c r="FDR74"/>
      <c r="FDS74"/>
      <c r="FDT74"/>
      <c r="FDU74"/>
      <c r="FDV74"/>
      <c r="FDW74"/>
      <c r="FDX74"/>
      <c r="FDY74"/>
      <c r="FDZ74"/>
      <c r="FEA74"/>
      <c r="FEB74"/>
      <c r="FEC74"/>
      <c r="FED74"/>
      <c r="FEE74"/>
      <c r="FEF74"/>
      <c r="FEG74"/>
      <c r="FEH74"/>
      <c r="FEI74"/>
      <c r="FEJ74"/>
      <c r="FEK74"/>
      <c r="FEL74"/>
      <c r="FEM74"/>
      <c r="FEN74"/>
      <c r="FEO74"/>
      <c r="FEP74"/>
      <c r="FEQ74"/>
      <c r="FER74"/>
      <c r="FES74"/>
      <c r="FET74"/>
      <c r="FEU74"/>
      <c r="FEV74"/>
      <c r="FEW74"/>
      <c r="FEX74"/>
      <c r="FEY74"/>
      <c r="FEZ74"/>
      <c r="FFA74"/>
      <c r="FFB74"/>
      <c r="FFC74"/>
      <c r="FFD74"/>
      <c r="FFE74"/>
      <c r="FFF74"/>
      <c r="FFG74"/>
      <c r="FFH74"/>
      <c r="FFI74"/>
      <c r="FFJ74"/>
      <c r="FFK74"/>
      <c r="FFL74"/>
      <c r="FFM74"/>
      <c r="FFN74"/>
      <c r="FFO74"/>
      <c r="FFP74"/>
      <c r="FFQ74"/>
      <c r="FFR74"/>
      <c r="FFS74"/>
      <c r="FFT74"/>
      <c r="FFU74"/>
      <c r="FFV74"/>
      <c r="FFW74"/>
      <c r="FFX74"/>
      <c r="FFY74"/>
      <c r="FFZ74"/>
      <c r="FGA74"/>
      <c r="FGB74"/>
      <c r="FGC74"/>
      <c r="FGD74"/>
      <c r="FGE74"/>
      <c r="FGF74"/>
      <c r="FGG74"/>
      <c r="FGH74"/>
      <c r="FGI74"/>
      <c r="FGJ74"/>
      <c r="FGK74"/>
      <c r="FGL74"/>
      <c r="FGM74"/>
      <c r="FGN74"/>
      <c r="FGO74"/>
      <c r="FGP74"/>
      <c r="FGQ74"/>
      <c r="FGR74"/>
      <c r="FGS74"/>
      <c r="FGT74"/>
      <c r="FGU74"/>
      <c r="FGV74"/>
      <c r="FGW74"/>
      <c r="FGX74"/>
      <c r="FGY74"/>
      <c r="FGZ74"/>
      <c r="FHA74"/>
      <c r="FHB74"/>
      <c r="FHC74"/>
      <c r="FHD74"/>
      <c r="FHE74"/>
      <c r="FHF74"/>
      <c r="FHG74"/>
      <c r="FHH74"/>
      <c r="FHI74"/>
      <c r="FHJ74"/>
      <c r="FHK74"/>
      <c r="FHL74"/>
      <c r="FHM74"/>
      <c r="FHN74"/>
      <c r="FHO74"/>
      <c r="FHP74"/>
      <c r="FHQ74"/>
      <c r="FHR74"/>
      <c r="FHS74"/>
      <c r="FHT74"/>
      <c r="FHU74"/>
      <c r="FHV74"/>
      <c r="FHW74"/>
      <c r="FHX74"/>
      <c r="FHY74"/>
      <c r="FHZ74"/>
      <c r="FIA74"/>
      <c r="FIB74"/>
      <c r="FIC74"/>
      <c r="FID74"/>
      <c r="FIE74"/>
      <c r="FIF74"/>
      <c r="FIG74"/>
      <c r="FIH74"/>
      <c r="FII74"/>
      <c r="FIJ74"/>
      <c r="FIK74"/>
      <c r="FIL74"/>
      <c r="FIM74"/>
      <c r="FIN74"/>
      <c r="FIO74"/>
      <c r="FIP74"/>
      <c r="FIQ74"/>
      <c r="FIR74"/>
      <c r="FIS74"/>
      <c r="FIT74"/>
      <c r="FIU74"/>
      <c r="FIV74"/>
      <c r="FIW74"/>
      <c r="FIX74"/>
      <c r="FIY74"/>
      <c r="FIZ74"/>
      <c r="FJA74"/>
      <c r="FJB74"/>
      <c r="FJC74"/>
      <c r="FJD74"/>
      <c r="FJE74"/>
      <c r="FJF74"/>
      <c r="FJG74"/>
      <c r="FJH74"/>
      <c r="FJI74"/>
      <c r="FJJ74"/>
      <c r="FJK74"/>
      <c r="FJL74"/>
      <c r="FJM74"/>
      <c r="FJN74"/>
      <c r="FJO74"/>
      <c r="FJP74"/>
      <c r="FJQ74"/>
      <c r="FJR74"/>
      <c r="FJS74"/>
      <c r="FJT74"/>
      <c r="FJU74"/>
      <c r="FJV74"/>
      <c r="FJW74"/>
      <c r="FJX74"/>
      <c r="FJY74"/>
      <c r="FJZ74"/>
      <c r="FKA74"/>
      <c r="FKB74"/>
      <c r="FKC74"/>
      <c r="FKD74"/>
      <c r="FKE74"/>
      <c r="FKF74"/>
      <c r="FKG74"/>
      <c r="FKH74"/>
      <c r="FKI74"/>
      <c r="FKJ74"/>
      <c r="FKK74"/>
      <c r="FKL74"/>
      <c r="FKM74"/>
      <c r="FKN74"/>
      <c r="FKO74"/>
      <c r="FKP74"/>
      <c r="FKQ74"/>
      <c r="FKR74"/>
      <c r="FKS74"/>
      <c r="FKT74"/>
      <c r="FKU74"/>
      <c r="FKV74"/>
      <c r="FKW74"/>
      <c r="FKX74"/>
      <c r="FKY74"/>
      <c r="FKZ74"/>
      <c r="FLA74"/>
      <c r="FLB74"/>
      <c r="FLC74"/>
      <c r="FLD74"/>
      <c r="FLE74"/>
      <c r="FLF74"/>
      <c r="FLG74"/>
      <c r="FLH74"/>
      <c r="FLI74"/>
      <c r="FLJ74"/>
      <c r="FLK74"/>
      <c r="FLL74"/>
      <c r="FLM74"/>
      <c r="FLN74"/>
      <c r="FLO74"/>
      <c r="FLP74"/>
      <c r="FLQ74"/>
      <c r="FLR74"/>
      <c r="FLS74"/>
      <c r="FLT74"/>
      <c r="FLU74"/>
      <c r="FLV74"/>
      <c r="FLW74"/>
      <c r="FLX74"/>
      <c r="FLY74"/>
      <c r="FLZ74"/>
      <c r="FMA74"/>
      <c r="FMB74"/>
      <c r="FMC74"/>
      <c r="FMD74"/>
      <c r="FME74"/>
      <c r="FMF74"/>
      <c r="FMG74"/>
      <c r="FMH74"/>
      <c r="FMI74"/>
      <c r="FMJ74"/>
      <c r="FMK74"/>
      <c r="FML74"/>
      <c r="FMM74"/>
      <c r="FMN74"/>
      <c r="FMO74"/>
      <c r="FMP74"/>
      <c r="FMQ74"/>
      <c r="FMR74"/>
      <c r="FMS74"/>
      <c r="FMT74"/>
      <c r="FMU74"/>
      <c r="FMV74"/>
      <c r="FMW74"/>
      <c r="FMX74"/>
      <c r="FMY74"/>
      <c r="FMZ74"/>
      <c r="FNA74"/>
      <c r="FNB74"/>
      <c r="FNC74"/>
      <c r="FND74"/>
      <c r="FNE74"/>
      <c r="FNF74"/>
      <c r="FNG74"/>
      <c r="FNH74"/>
      <c r="FNI74"/>
      <c r="FNJ74"/>
      <c r="FNK74"/>
      <c r="FNL74"/>
      <c r="FNM74"/>
      <c r="FNN74"/>
      <c r="FNO74"/>
      <c r="FNP74"/>
      <c r="FNQ74"/>
      <c r="FNR74"/>
      <c r="FNS74"/>
      <c r="FNT74"/>
      <c r="FNU74"/>
      <c r="FNV74"/>
      <c r="FNW74"/>
      <c r="FNX74"/>
      <c r="FNY74"/>
      <c r="FNZ74"/>
      <c r="FOA74"/>
      <c r="FOB74"/>
      <c r="FOC74"/>
      <c r="FOD74"/>
      <c r="FOE74"/>
      <c r="FOF74"/>
      <c r="FOG74"/>
      <c r="FOH74"/>
      <c r="FOI74"/>
      <c r="FOJ74"/>
      <c r="FOK74"/>
      <c r="FOL74"/>
      <c r="FOM74"/>
      <c r="FON74"/>
      <c r="FOO74"/>
      <c r="FOP74"/>
      <c r="FOQ74"/>
      <c r="FOR74"/>
      <c r="FOS74"/>
      <c r="FOT74"/>
      <c r="FOU74"/>
      <c r="FOV74"/>
      <c r="FOW74"/>
      <c r="FOX74"/>
      <c r="FOY74"/>
      <c r="FOZ74"/>
      <c r="FPA74"/>
      <c r="FPB74"/>
      <c r="FPC74"/>
      <c r="FPD74"/>
      <c r="FPE74"/>
      <c r="FPF74"/>
      <c r="FPG74"/>
      <c r="FPH74"/>
      <c r="FPI74"/>
      <c r="FPJ74"/>
      <c r="FPK74"/>
      <c r="FPL74"/>
      <c r="FPM74"/>
      <c r="FPN74"/>
      <c r="FPO74"/>
      <c r="FPP74"/>
      <c r="FPQ74"/>
      <c r="FPR74"/>
      <c r="FPS74"/>
      <c r="FPT74"/>
      <c r="FPU74"/>
      <c r="FPV74"/>
      <c r="FPW74"/>
      <c r="FPX74"/>
      <c r="FPY74"/>
      <c r="FPZ74"/>
      <c r="FQA74"/>
      <c r="FQB74"/>
      <c r="FQC74"/>
      <c r="FQD74"/>
      <c r="FQE74"/>
      <c r="FQF74"/>
      <c r="FQG74"/>
      <c r="FQH74"/>
      <c r="FQI74"/>
      <c r="FQJ74"/>
      <c r="FQK74"/>
      <c r="FQL74"/>
      <c r="FQM74"/>
      <c r="FQN74"/>
      <c r="FQO74"/>
      <c r="FQP74"/>
      <c r="FQQ74"/>
      <c r="FQR74"/>
      <c r="FQS74"/>
      <c r="FQT74"/>
      <c r="FQU74"/>
      <c r="FQV74"/>
      <c r="FQW74"/>
      <c r="FQX74"/>
      <c r="FQY74"/>
      <c r="FQZ74"/>
      <c r="FRA74"/>
      <c r="FRB74"/>
      <c r="FRC74"/>
      <c r="FRD74"/>
      <c r="FRE74"/>
      <c r="FRF74"/>
      <c r="FRG74"/>
      <c r="FRH74"/>
      <c r="FRI74"/>
      <c r="FRJ74"/>
      <c r="FRK74"/>
      <c r="FRL74"/>
      <c r="FRM74"/>
      <c r="FRN74"/>
      <c r="FRO74"/>
      <c r="FRP74"/>
      <c r="FRQ74"/>
      <c r="FRR74"/>
      <c r="FRS74"/>
      <c r="FRT74"/>
      <c r="FRU74"/>
      <c r="FRV74"/>
      <c r="FRW74"/>
      <c r="FRX74"/>
      <c r="FRY74"/>
      <c r="FRZ74"/>
      <c r="FSA74"/>
      <c r="FSB74"/>
      <c r="FSC74"/>
      <c r="FSD74"/>
      <c r="FSE74"/>
      <c r="FSF74"/>
      <c r="FSG74"/>
      <c r="FSH74"/>
      <c r="FSI74"/>
      <c r="FSJ74"/>
      <c r="FSK74"/>
      <c r="FSL74"/>
      <c r="FSM74"/>
      <c r="FSN74"/>
      <c r="FSO74"/>
      <c r="FSP74"/>
      <c r="FSQ74"/>
      <c r="FSR74"/>
      <c r="FSS74"/>
      <c r="FST74"/>
      <c r="FSU74"/>
      <c r="FSV74"/>
      <c r="FSW74"/>
      <c r="FSX74"/>
      <c r="FSY74"/>
      <c r="FSZ74"/>
      <c r="FTA74"/>
      <c r="FTB74"/>
      <c r="FTC74"/>
      <c r="FTD74"/>
      <c r="FTE74"/>
      <c r="FTF74"/>
      <c r="FTG74"/>
      <c r="FTH74"/>
      <c r="FTI74"/>
      <c r="FTJ74"/>
      <c r="FTK74"/>
      <c r="FTL74"/>
      <c r="FTM74"/>
      <c r="FTN74"/>
      <c r="FTO74"/>
      <c r="FTP74"/>
      <c r="FTQ74"/>
      <c r="FTR74"/>
      <c r="FTS74"/>
      <c r="FTT74"/>
      <c r="FTU74"/>
      <c r="FTV74"/>
      <c r="FTW74"/>
      <c r="FTX74"/>
      <c r="FTY74"/>
      <c r="FTZ74"/>
      <c r="FUA74"/>
      <c r="FUB74"/>
      <c r="FUC74"/>
      <c r="FUD74"/>
      <c r="FUE74"/>
      <c r="FUF74"/>
      <c r="FUG74"/>
      <c r="FUH74"/>
      <c r="FUI74"/>
      <c r="FUJ74"/>
      <c r="FUK74"/>
      <c r="FUL74"/>
      <c r="FUM74"/>
      <c r="FUN74"/>
      <c r="FUO74"/>
      <c r="FUP74"/>
      <c r="FUQ74"/>
      <c r="FUR74"/>
      <c r="FUS74"/>
      <c r="FUT74"/>
      <c r="FUU74"/>
      <c r="FUV74"/>
      <c r="FUW74"/>
      <c r="FUX74"/>
      <c r="FUY74"/>
      <c r="FUZ74"/>
      <c r="FVA74"/>
      <c r="FVB74"/>
      <c r="FVC74"/>
      <c r="FVD74"/>
      <c r="FVE74"/>
      <c r="FVF74"/>
      <c r="FVG74"/>
      <c r="FVH74"/>
      <c r="FVI74"/>
      <c r="FVJ74"/>
      <c r="FVK74"/>
      <c r="FVL74"/>
      <c r="FVM74"/>
      <c r="FVN74"/>
      <c r="FVO74"/>
      <c r="FVP74"/>
      <c r="FVQ74"/>
      <c r="FVR74"/>
      <c r="FVS74"/>
      <c r="FVT74"/>
      <c r="FVU74"/>
      <c r="FVV74"/>
      <c r="FVW74"/>
      <c r="FVX74"/>
      <c r="FVY74"/>
      <c r="FVZ74"/>
      <c r="FWA74"/>
      <c r="FWB74"/>
      <c r="FWC74"/>
      <c r="FWD74"/>
      <c r="FWE74"/>
      <c r="FWF74"/>
      <c r="FWG74"/>
      <c r="FWH74"/>
      <c r="FWI74"/>
      <c r="FWJ74"/>
      <c r="FWK74"/>
      <c r="FWL74"/>
      <c r="FWM74"/>
      <c r="FWN74"/>
      <c r="FWO74"/>
      <c r="FWP74"/>
      <c r="FWQ74"/>
      <c r="FWR74"/>
      <c r="FWS74"/>
      <c r="FWT74"/>
      <c r="FWU74"/>
      <c r="FWV74"/>
      <c r="FWW74"/>
      <c r="FWX74"/>
      <c r="FWY74"/>
      <c r="FWZ74"/>
      <c r="FXA74"/>
      <c r="FXB74"/>
      <c r="FXC74"/>
      <c r="FXD74"/>
      <c r="FXE74"/>
      <c r="FXF74"/>
      <c r="FXG74"/>
      <c r="FXH74"/>
      <c r="FXI74"/>
      <c r="FXJ74"/>
      <c r="FXK74"/>
      <c r="FXL74"/>
      <c r="FXM74"/>
      <c r="FXN74"/>
      <c r="FXO74"/>
      <c r="FXP74"/>
      <c r="FXQ74"/>
      <c r="FXR74"/>
      <c r="FXS74"/>
      <c r="FXT74"/>
      <c r="FXU74"/>
      <c r="FXV74"/>
      <c r="FXW74"/>
      <c r="FXX74"/>
      <c r="FXY74"/>
      <c r="FXZ74"/>
      <c r="FYA74"/>
      <c r="FYB74"/>
      <c r="FYC74"/>
      <c r="FYD74"/>
      <c r="FYE74"/>
      <c r="FYF74"/>
      <c r="FYG74"/>
      <c r="FYH74"/>
      <c r="FYI74"/>
      <c r="FYJ74"/>
      <c r="FYK74"/>
      <c r="FYL74"/>
      <c r="FYM74"/>
      <c r="FYN74"/>
      <c r="FYO74"/>
      <c r="FYP74"/>
      <c r="FYQ74"/>
      <c r="FYR74"/>
      <c r="FYS74"/>
      <c r="FYT74"/>
      <c r="FYU74"/>
      <c r="FYV74"/>
      <c r="FYW74"/>
      <c r="FYX74"/>
      <c r="FYY74"/>
      <c r="FYZ74"/>
      <c r="FZA74"/>
      <c r="FZB74"/>
      <c r="FZC74"/>
      <c r="FZD74"/>
      <c r="FZE74"/>
      <c r="FZF74"/>
      <c r="FZG74"/>
      <c r="FZH74"/>
      <c r="FZI74"/>
      <c r="FZJ74"/>
      <c r="FZK74"/>
      <c r="FZL74"/>
      <c r="FZM74"/>
      <c r="FZN74"/>
      <c r="FZO74"/>
      <c r="FZP74"/>
      <c r="FZQ74"/>
      <c r="FZR74"/>
      <c r="FZS74"/>
      <c r="FZT74"/>
      <c r="FZU74"/>
      <c r="FZV74"/>
      <c r="FZW74"/>
      <c r="FZX74"/>
      <c r="FZY74"/>
      <c r="FZZ74"/>
      <c r="GAA74"/>
      <c r="GAB74"/>
      <c r="GAC74"/>
      <c r="GAD74"/>
      <c r="GAE74"/>
      <c r="GAF74"/>
      <c r="GAG74"/>
      <c r="GAH74"/>
      <c r="GAI74"/>
      <c r="GAJ74"/>
      <c r="GAK74"/>
      <c r="GAL74"/>
      <c r="GAM74"/>
      <c r="GAN74"/>
      <c r="GAO74"/>
      <c r="GAP74"/>
      <c r="GAQ74"/>
      <c r="GAR74"/>
      <c r="GAS74"/>
      <c r="GAT74"/>
      <c r="GAU74"/>
      <c r="GAV74"/>
      <c r="GAW74"/>
      <c r="GAX74"/>
      <c r="GAY74"/>
      <c r="GAZ74"/>
      <c r="GBA74"/>
      <c r="GBB74"/>
      <c r="GBC74"/>
      <c r="GBD74"/>
      <c r="GBE74"/>
      <c r="GBF74"/>
      <c r="GBG74"/>
      <c r="GBH74"/>
      <c r="GBI74"/>
      <c r="GBJ74"/>
      <c r="GBK74"/>
      <c r="GBL74"/>
      <c r="GBM74"/>
      <c r="GBN74"/>
      <c r="GBO74"/>
      <c r="GBP74"/>
      <c r="GBQ74"/>
      <c r="GBR74"/>
      <c r="GBS74"/>
      <c r="GBT74"/>
      <c r="GBU74"/>
      <c r="GBV74"/>
      <c r="GBW74"/>
      <c r="GBX74"/>
      <c r="GBY74"/>
      <c r="GBZ74"/>
      <c r="GCA74"/>
      <c r="GCB74"/>
      <c r="GCC74"/>
      <c r="GCD74"/>
      <c r="GCE74"/>
      <c r="GCF74"/>
      <c r="GCG74"/>
      <c r="GCH74"/>
      <c r="GCI74"/>
      <c r="GCJ74"/>
      <c r="GCK74"/>
      <c r="GCL74"/>
      <c r="GCM74"/>
      <c r="GCN74"/>
      <c r="GCO74"/>
      <c r="GCP74"/>
      <c r="GCQ74"/>
      <c r="GCR74"/>
      <c r="GCS74"/>
      <c r="GCT74"/>
      <c r="GCU74"/>
      <c r="GCV74"/>
      <c r="GCW74"/>
      <c r="GCX74"/>
      <c r="GCY74"/>
      <c r="GCZ74"/>
      <c r="GDA74"/>
      <c r="GDB74"/>
      <c r="GDC74"/>
      <c r="GDD74"/>
      <c r="GDE74"/>
      <c r="GDF74"/>
      <c r="GDG74"/>
      <c r="GDH74"/>
      <c r="GDI74"/>
      <c r="GDJ74"/>
      <c r="GDK74"/>
      <c r="GDL74"/>
      <c r="GDM74"/>
      <c r="GDN74"/>
      <c r="GDO74"/>
      <c r="GDP74"/>
      <c r="GDQ74"/>
      <c r="GDR74"/>
      <c r="GDS74"/>
      <c r="GDT74"/>
      <c r="GDU74"/>
      <c r="GDV74"/>
      <c r="GDW74"/>
      <c r="GDX74"/>
      <c r="GDY74"/>
      <c r="GDZ74"/>
      <c r="GEA74"/>
      <c r="GEB74"/>
      <c r="GEC74"/>
      <c r="GED74"/>
      <c r="GEE74"/>
      <c r="GEF74"/>
      <c r="GEG74"/>
      <c r="GEH74"/>
      <c r="GEI74"/>
      <c r="GEJ74"/>
      <c r="GEK74"/>
      <c r="GEL74"/>
      <c r="GEM74"/>
      <c r="GEN74"/>
      <c r="GEO74"/>
      <c r="GEP74"/>
      <c r="GEQ74"/>
      <c r="GER74"/>
      <c r="GES74"/>
      <c r="GET74"/>
      <c r="GEU74"/>
      <c r="GEV74"/>
      <c r="GEW74"/>
      <c r="GEX74"/>
      <c r="GEY74"/>
      <c r="GEZ74"/>
      <c r="GFA74"/>
      <c r="GFB74"/>
      <c r="GFC74"/>
      <c r="GFD74"/>
      <c r="GFE74"/>
      <c r="GFF74"/>
      <c r="GFG74"/>
      <c r="GFH74"/>
      <c r="GFI74"/>
      <c r="GFJ74"/>
      <c r="GFK74"/>
      <c r="GFL74"/>
      <c r="GFM74"/>
      <c r="GFN74"/>
      <c r="GFO74"/>
      <c r="GFP74"/>
      <c r="GFQ74"/>
      <c r="GFR74"/>
      <c r="GFS74"/>
      <c r="GFT74"/>
      <c r="GFU74"/>
      <c r="GFV74"/>
      <c r="GFW74"/>
      <c r="GFX74"/>
      <c r="GFY74"/>
      <c r="GFZ74"/>
      <c r="GGA74"/>
      <c r="GGB74"/>
      <c r="GGC74"/>
      <c r="GGD74"/>
      <c r="GGE74"/>
      <c r="GGF74"/>
      <c r="GGG74"/>
      <c r="GGH74"/>
      <c r="GGI74"/>
      <c r="GGJ74"/>
      <c r="GGK74"/>
      <c r="GGL74"/>
      <c r="GGM74"/>
      <c r="GGN74"/>
      <c r="GGO74"/>
      <c r="GGP74"/>
      <c r="GGQ74"/>
      <c r="GGR74"/>
      <c r="GGS74"/>
      <c r="GGT74"/>
      <c r="GGU74"/>
      <c r="GGV74"/>
      <c r="GGW74"/>
      <c r="GGX74"/>
      <c r="GGY74"/>
      <c r="GGZ74"/>
      <c r="GHA74"/>
      <c r="GHB74"/>
      <c r="GHC74"/>
      <c r="GHD74"/>
      <c r="GHE74"/>
      <c r="GHF74"/>
      <c r="GHG74"/>
      <c r="GHH74"/>
      <c r="GHI74"/>
      <c r="GHJ74"/>
      <c r="GHK74"/>
      <c r="GHL74"/>
      <c r="GHM74"/>
      <c r="GHN74"/>
      <c r="GHO74"/>
      <c r="GHP74"/>
      <c r="GHQ74"/>
      <c r="GHR74"/>
      <c r="GHS74"/>
      <c r="GHT74"/>
      <c r="GHU74"/>
      <c r="GHV74"/>
      <c r="GHW74"/>
      <c r="GHX74"/>
      <c r="GHY74"/>
      <c r="GHZ74"/>
      <c r="GIA74"/>
      <c r="GIB74"/>
      <c r="GIC74"/>
      <c r="GID74"/>
      <c r="GIE74"/>
      <c r="GIF74"/>
      <c r="GIG74"/>
      <c r="GIH74"/>
      <c r="GII74"/>
      <c r="GIJ74"/>
      <c r="GIK74"/>
      <c r="GIL74"/>
      <c r="GIM74"/>
      <c r="GIN74"/>
      <c r="GIO74"/>
      <c r="GIP74"/>
      <c r="GIQ74"/>
      <c r="GIR74"/>
      <c r="GIS74"/>
      <c r="GIT74"/>
      <c r="GIU74"/>
      <c r="GIV74"/>
      <c r="GIW74"/>
      <c r="GIX74"/>
      <c r="GIY74"/>
      <c r="GIZ74"/>
      <c r="GJA74"/>
      <c r="GJB74"/>
      <c r="GJC74"/>
      <c r="GJD74"/>
      <c r="GJE74"/>
      <c r="GJF74"/>
      <c r="GJG74"/>
      <c r="GJH74"/>
      <c r="GJI74"/>
      <c r="GJJ74"/>
      <c r="GJK74"/>
      <c r="GJL74"/>
      <c r="GJM74"/>
      <c r="GJN74"/>
      <c r="GJO74"/>
      <c r="GJP74"/>
      <c r="GJQ74"/>
      <c r="GJR74"/>
      <c r="GJS74"/>
      <c r="GJT74"/>
      <c r="GJU74"/>
      <c r="GJV74"/>
      <c r="GJW74"/>
      <c r="GJX74"/>
      <c r="GJY74"/>
      <c r="GJZ74"/>
      <c r="GKA74"/>
      <c r="GKB74"/>
      <c r="GKC74"/>
      <c r="GKD74"/>
      <c r="GKE74"/>
      <c r="GKF74"/>
      <c r="GKG74"/>
      <c r="GKH74"/>
      <c r="GKI74"/>
      <c r="GKJ74"/>
      <c r="GKK74"/>
      <c r="GKL74"/>
      <c r="GKM74"/>
      <c r="GKN74"/>
      <c r="GKO74"/>
      <c r="GKP74"/>
      <c r="GKQ74"/>
      <c r="GKR74"/>
      <c r="GKS74"/>
      <c r="GKT74"/>
      <c r="GKU74"/>
      <c r="GKV74"/>
      <c r="GKW74"/>
      <c r="GKX74"/>
      <c r="GKY74"/>
      <c r="GKZ74"/>
      <c r="GLA74"/>
      <c r="GLB74"/>
      <c r="GLC74"/>
      <c r="GLD74"/>
      <c r="GLE74"/>
      <c r="GLF74"/>
      <c r="GLG74"/>
      <c r="GLH74"/>
      <c r="GLI74"/>
      <c r="GLJ74"/>
      <c r="GLK74"/>
      <c r="GLL74"/>
      <c r="GLM74"/>
      <c r="GLN74"/>
      <c r="GLO74"/>
      <c r="GLP74"/>
      <c r="GLQ74"/>
      <c r="GLR74"/>
      <c r="GLS74"/>
      <c r="GLT74"/>
      <c r="GLU74"/>
      <c r="GLV74"/>
      <c r="GLW74"/>
      <c r="GLX74"/>
      <c r="GLY74"/>
      <c r="GLZ74"/>
      <c r="GMA74"/>
      <c r="GMB74"/>
      <c r="GMC74"/>
      <c r="GMD74"/>
      <c r="GME74"/>
      <c r="GMF74"/>
      <c r="GMG74"/>
      <c r="GMH74"/>
      <c r="GMI74"/>
      <c r="GMJ74"/>
      <c r="GMK74"/>
      <c r="GML74"/>
      <c r="GMM74"/>
      <c r="GMN74"/>
      <c r="GMO74"/>
      <c r="GMP74"/>
      <c r="GMQ74"/>
      <c r="GMR74"/>
      <c r="GMS74"/>
      <c r="GMT74"/>
      <c r="GMU74"/>
      <c r="GMV74"/>
      <c r="GMW74"/>
      <c r="GMX74"/>
      <c r="GMY74"/>
      <c r="GMZ74"/>
      <c r="GNA74"/>
      <c r="GNB74"/>
      <c r="GNC74"/>
      <c r="GND74"/>
      <c r="GNE74"/>
      <c r="GNF74"/>
      <c r="GNG74"/>
      <c r="GNH74"/>
      <c r="GNI74"/>
      <c r="GNJ74"/>
      <c r="GNK74"/>
      <c r="GNL74"/>
      <c r="GNM74"/>
      <c r="GNN74"/>
      <c r="GNO74"/>
      <c r="GNP74"/>
      <c r="GNQ74"/>
      <c r="GNR74"/>
      <c r="GNS74"/>
      <c r="GNT74"/>
      <c r="GNU74"/>
      <c r="GNV74"/>
      <c r="GNW74"/>
      <c r="GNX74"/>
      <c r="GNY74"/>
      <c r="GNZ74"/>
      <c r="GOA74"/>
      <c r="GOB74"/>
      <c r="GOC74"/>
      <c r="GOD74"/>
      <c r="GOE74"/>
      <c r="GOF74"/>
      <c r="GOG74"/>
      <c r="GOH74"/>
      <c r="GOI74"/>
      <c r="GOJ74"/>
      <c r="GOK74"/>
      <c r="GOL74"/>
      <c r="GOM74"/>
      <c r="GON74"/>
      <c r="GOO74"/>
      <c r="GOP74"/>
      <c r="GOQ74"/>
      <c r="GOR74"/>
      <c r="GOS74"/>
      <c r="GOT74"/>
      <c r="GOU74"/>
      <c r="GOV74"/>
      <c r="GOW74"/>
      <c r="GOX74"/>
      <c r="GOY74"/>
      <c r="GOZ74"/>
      <c r="GPA74"/>
      <c r="GPB74"/>
      <c r="GPC74"/>
      <c r="GPD74"/>
      <c r="GPE74"/>
      <c r="GPF74"/>
      <c r="GPG74"/>
      <c r="GPH74"/>
      <c r="GPI74"/>
      <c r="GPJ74"/>
      <c r="GPK74"/>
      <c r="GPL74"/>
      <c r="GPM74"/>
      <c r="GPN74"/>
      <c r="GPO74"/>
      <c r="GPP74"/>
      <c r="GPQ74"/>
      <c r="GPR74"/>
      <c r="GPS74"/>
      <c r="GPT74"/>
      <c r="GPU74"/>
      <c r="GPV74"/>
      <c r="GPW74"/>
      <c r="GPX74"/>
      <c r="GPY74"/>
      <c r="GPZ74"/>
      <c r="GQA74"/>
      <c r="GQB74"/>
      <c r="GQC74"/>
      <c r="GQD74"/>
      <c r="GQE74"/>
      <c r="GQF74"/>
      <c r="GQG74"/>
      <c r="GQH74"/>
      <c r="GQI74"/>
      <c r="GQJ74"/>
      <c r="GQK74"/>
      <c r="GQL74"/>
      <c r="GQM74"/>
      <c r="GQN74"/>
      <c r="GQO74"/>
      <c r="GQP74"/>
      <c r="GQQ74"/>
      <c r="GQR74"/>
      <c r="GQS74"/>
      <c r="GQT74"/>
      <c r="GQU74"/>
      <c r="GQV74"/>
      <c r="GQW74"/>
      <c r="GQX74"/>
      <c r="GQY74"/>
      <c r="GQZ74"/>
      <c r="GRA74"/>
      <c r="GRB74"/>
      <c r="GRC74"/>
      <c r="GRD74"/>
      <c r="GRE74"/>
      <c r="GRF74"/>
      <c r="GRG74"/>
      <c r="GRH74"/>
      <c r="GRI74"/>
      <c r="GRJ74"/>
      <c r="GRK74"/>
      <c r="GRL74"/>
      <c r="GRM74"/>
      <c r="GRN74"/>
      <c r="GRO74"/>
      <c r="GRP74"/>
      <c r="GRQ74"/>
      <c r="GRR74"/>
      <c r="GRS74"/>
      <c r="GRT74"/>
      <c r="GRU74"/>
      <c r="GRV74"/>
      <c r="GRW74"/>
      <c r="GRX74"/>
      <c r="GRY74"/>
      <c r="GRZ74"/>
      <c r="GSA74"/>
      <c r="GSB74"/>
      <c r="GSC74"/>
      <c r="GSD74"/>
      <c r="GSE74"/>
      <c r="GSF74"/>
      <c r="GSG74"/>
      <c r="GSH74"/>
      <c r="GSI74"/>
      <c r="GSJ74"/>
      <c r="GSK74"/>
      <c r="GSL74"/>
      <c r="GSM74"/>
      <c r="GSN74"/>
      <c r="GSO74"/>
      <c r="GSP74"/>
      <c r="GSQ74"/>
      <c r="GSR74"/>
      <c r="GSS74"/>
      <c r="GST74"/>
      <c r="GSU74"/>
      <c r="GSV74"/>
      <c r="GSW74"/>
      <c r="GSX74"/>
      <c r="GSY74"/>
      <c r="GSZ74"/>
      <c r="GTA74"/>
      <c r="GTB74"/>
      <c r="GTC74"/>
      <c r="GTD74"/>
      <c r="GTE74"/>
      <c r="GTF74"/>
      <c r="GTG74"/>
      <c r="GTH74"/>
      <c r="GTI74"/>
      <c r="GTJ74"/>
      <c r="GTK74"/>
      <c r="GTL74"/>
      <c r="GTM74"/>
      <c r="GTN74"/>
      <c r="GTO74"/>
      <c r="GTP74"/>
      <c r="GTQ74"/>
      <c r="GTR74"/>
      <c r="GTS74"/>
      <c r="GTT74"/>
      <c r="GTU74"/>
      <c r="GTV74"/>
      <c r="GTW74"/>
      <c r="GTX74"/>
      <c r="GTY74"/>
      <c r="GTZ74"/>
      <c r="GUA74"/>
      <c r="GUB74"/>
      <c r="GUC74"/>
      <c r="GUD74"/>
      <c r="GUE74"/>
      <c r="GUF74"/>
      <c r="GUG74"/>
      <c r="GUH74"/>
      <c r="GUI74"/>
      <c r="GUJ74"/>
      <c r="GUK74"/>
      <c r="GUL74"/>
      <c r="GUM74"/>
      <c r="GUN74"/>
      <c r="GUO74"/>
      <c r="GUP74"/>
      <c r="GUQ74"/>
      <c r="GUR74"/>
      <c r="GUS74"/>
      <c r="GUT74"/>
      <c r="GUU74"/>
      <c r="GUV74"/>
      <c r="GUW74"/>
      <c r="GUX74"/>
      <c r="GUY74"/>
      <c r="GUZ74"/>
      <c r="GVA74"/>
      <c r="GVB74"/>
      <c r="GVC74"/>
      <c r="GVD74"/>
      <c r="GVE74"/>
      <c r="GVF74"/>
      <c r="GVG74"/>
      <c r="GVH74"/>
      <c r="GVI74"/>
      <c r="GVJ74"/>
      <c r="GVK74"/>
      <c r="GVL74"/>
      <c r="GVM74"/>
      <c r="GVN74"/>
      <c r="GVO74"/>
      <c r="GVP74"/>
      <c r="GVQ74"/>
      <c r="GVR74"/>
      <c r="GVS74"/>
      <c r="GVT74"/>
      <c r="GVU74"/>
      <c r="GVV74"/>
      <c r="GVW74"/>
      <c r="GVX74"/>
      <c r="GVY74"/>
      <c r="GVZ74"/>
      <c r="GWA74"/>
      <c r="GWB74"/>
      <c r="GWC74"/>
      <c r="GWD74"/>
      <c r="GWE74"/>
      <c r="GWF74"/>
      <c r="GWG74"/>
      <c r="GWH74"/>
      <c r="GWI74"/>
      <c r="GWJ74"/>
      <c r="GWK74"/>
      <c r="GWL74"/>
      <c r="GWM74"/>
      <c r="GWN74"/>
      <c r="GWO74"/>
      <c r="GWP74"/>
      <c r="GWQ74"/>
      <c r="GWR74"/>
      <c r="GWS74"/>
      <c r="GWT74"/>
      <c r="GWU74"/>
      <c r="GWV74"/>
      <c r="GWW74"/>
      <c r="GWX74"/>
      <c r="GWY74"/>
      <c r="GWZ74"/>
      <c r="GXA74"/>
      <c r="GXB74"/>
      <c r="GXC74"/>
      <c r="GXD74"/>
      <c r="GXE74"/>
      <c r="GXF74"/>
      <c r="GXG74"/>
      <c r="GXH74"/>
      <c r="GXI74"/>
      <c r="GXJ74"/>
      <c r="GXK74"/>
      <c r="GXL74"/>
      <c r="GXM74"/>
      <c r="GXN74"/>
      <c r="GXO74"/>
      <c r="GXP74"/>
      <c r="GXQ74"/>
      <c r="GXR74"/>
      <c r="GXS74"/>
      <c r="GXT74"/>
      <c r="GXU74"/>
      <c r="GXV74"/>
      <c r="GXW74"/>
      <c r="GXX74"/>
      <c r="GXY74"/>
      <c r="GXZ74"/>
      <c r="GYA74"/>
      <c r="GYB74"/>
      <c r="GYC74"/>
      <c r="GYD74"/>
      <c r="GYE74"/>
      <c r="GYF74"/>
      <c r="GYG74"/>
      <c r="GYH74"/>
      <c r="GYI74"/>
      <c r="GYJ74"/>
      <c r="GYK74"/>
      <c r="GYL74"/>
      <c r="GYM74"/>
      <c r="GYN74"/>
      <c r="GYO74"/>
      <c r="GYP74"/>
      <c r="GYQ74"/>
      <c r="GYR74"/>
      <c r="GYS74"/>
      <c r="GYT74"/>
      <c r="GYU74"/>
      <c r="GYV74"/>
      <c r="GYW74"/>
      <c r="GYX74"/>
      <c r="GYY74"/>
      <c r="GYZ74"/>
      <c r="GZA74"/>
      <c r="GZB74"/>
      <c r="GZC74"/>
      <c r="GZD74"/>
      <c r="GZE74"/>
      <c r="GZF74"/>
      <c r="GZG74"/>
      <c r="GZH74"/>
      <c r="GZI74"/>
      <c r="GZJ74"/>
      <c r="GZK74"/>
      <c r="GZL74"/>
      <c r="GZM74"/>
      <c r="GZN74"/>
      <c r="GZO74"/>
      <c r="GZP74"/>
      <c r="GZQ74"/>
      <c r="GZR74"/>
      <c r="GZS74"/>
      <c r="GZT74"/>
      <c r="GZU74"/>
      <c r="GZV74"/>
      <c r="GZW74"/>
      <c r="GZX74"/>
      <c r="GZY74"/>
      <c r="GZZ74"/>
      <c r="HAA74"/>
      <c r="HAB74"/>
      <c r="HAC74"/>
      <c r="HAD74"/>
      <c r="HAE74"/>
      <c r="HAF74"/>
      <c r="HAG74"/>
      <c r="HAH74"/>
      <c r="HAI74"/>
      <c r="HAJ74"/>
      <c r="HAK74"/>
      <c r="HAL74"/>
      <c r="HAM74"/>
      <c r="HAN74"/>
      <c r="HAO74"/>
      <c r="HAP74"/>
      <c r="HAQ74"/>
      <c r="HAR74"/>
      <c r="HAS74"/>
      <c r="HAT74"/>
      <c r="HAU74"/>
      <c r="HAV74"/>
      <c r="HAW74"/>
      <c r="HAX74"/>
      <c r="HAY74"/>
      <c r="HAZ74"/>
      <c r="HBA74"/>
      <c r="HBB74"/>
      <c r="HBC74"/>
      <c r="HBD74"/>
      <c r="HBE74"/>
      <c r="HBF74"/>
      <c r="HBG74"/>
      <c r="HBH74"/>
      <c r="HBI74"/>
      <c r="HBJ74"/>
      <c r="HBK74"/>
      <c r="HBL74"/>
      <c r="HBM74"/>
      <c r="HBN74"/>
      <c r="HBO74"/>
      <c r="HBP74"/>
      <c r="HBQ74"/>
      <c r="HBR74"/>
      <c r="HBS74"/>
      <c r="HBT74"/>
      <c r="HBU74"/>
      <c r="HBV74"/>
      <c r="HBW74"/>
      <c r="HBX74"/>
      <c r="HBY74"/>
      <c r="HBZ74"/>
      <c r="HCA74"/>
      <c r="HCB74"/>
      <c r="HCC74"/>
      <c r="HCD74"/>
      <c r="HCE74"/>
      <c r="HCF74"/>
      <c r="HCG74"/>
      <c r="HCH74"/>
      <c r="HCI74"/>
      <c r="HCJ74"/>
      <c r="HCK74"/>
      <c r="HCL74"/>
      <c r="HCM74"/>
      <c r="HCN74"/>
      <c r="HCO74"/>
      <c r="HCP74"/>
      <c r="HCQ74"/>
      <c r="HCR74"/>
      <c r="HCS74"/>
      <c r="HCT74"/>
      <c r="HCU74"/>
      <c r="HCV74"/>
      <c r="HCW74"/>
      <c r="HCX74"/>
      <c r="HCY74"/>
      <c r="HCZ74"/>
      <c r="HDA74"/>
      <c r="HDB74"/>
      <c r="HDC74"/>
      <c r="HDD74"/>
      <c r="HDE74"/>
      <c r="HDF74"/>
      <c r="HDG74"/>
      <c r="HDH74"/>
      <c r="HDI74"/>
      <c r="HDJ74"/>
      <c r="HDK74"/>
      <c r="HDL74"/>
      <c r="HDM74"/>
      <c r="HDN74"/>
      <c r="HDO74"/>
      <c r="HDP74"/>
      <c r="HDQ74"/>
      <c r="HDR74"/>
      <c r="HDS74"/>
      <c r="HDT74"/>
      <c r="HDU74"/>
      <c r="HDV74"/>
      <c r="HDW74"/>
      <c r="HDX74"/>
      <c r="HDY74"/>
      <c r="HDZ74"/>
      <c r="HEA74"/>
      <c r="HEB74"/>
      <c r="HEC74"/>
      <c r="HED74"/>
      <c r="HEE74"/>
      <c r="HEF74"/>
      <c r="HEG74"/>
      <c r="HEH74"/>
      <c r="HEI74"/>
      <c r="HEJ74"/>
      <c r="HEK74"/>
      <c r="HEL74"/>
      <c r="HEM74"/>
      <c r="HEN74"/>
      <c r="HEO74"/>
      <c r="HEP74"/>
      <c r="HEQ74"/>
      <c r="HER74"/>
      <c r="HES74"/>
      <c r="HET74"/>
      <c r="HEU74"/>
      <c r="HEV74"/>
      <c r="HEW74"/>
      <c r="HEX74"/>
      <c r="HEY74"/>
      <c r="HEZ74"/>
      <c r="HFA74"/>
      <c r="HFB74"/>
      <c r="HFC74"/>
      <c r="HFD74"/>
      <c r="HFE74"/>
      <c r="HFF74"/>
      <c r="HFG74"/>
      <c r="HFH74"/>
      <c r="HFI74"/>
      <c r="HFJ74"/>
      <c r="HFK74"/>
      <c r="HFL74"/>
      <c r="HFM74"/>
      <c r="HFN74"/>
      <c r="HFO74"/>
      <c r="HFP74"/>
      <c r="HFQ74"/>
      <c r="HFR74"/>
      <c r="HFS74"/>
      <c r="HFT74"/>
      <c r="HFU74"/>
      <c r="HFV74"/>
      <c r="HFW74"/>
      <c r="HFX74"/>
      <c r="HFY74"/>
      <c r="HFZ74"/>
      <c r="HGA74"/>
      <c r="HGB74"/>
      <c r="HGC74"/>
      <c r="HGD74"/>
      <c r="HGE74"/>
      <c r="HGF74"/>
      <c r="HGG74"/>
      <c r="HGH74"/>
      <c r="HGI74"/>
      <c r="HGJ74"/>
      <c r="HGK74"/>
      <c r="HGL74"/>
      <c r="HGM74"/>
      <c r="HGN74"/>
      <c r="HGO74"/>
      <c r="HGP74"/>
      <c r="HGQ74"/>
      <c r="HGR74"/>
      <c r="HGS74"/>
      <c r="HGT74"/>
      <c r="HGU74"/>
      <c r="HGV74"/>
      <c r="HGW74"/>
      <c r="HGX74"/>
      <c r="HGY74"/>
      <c r="HGZ74"/>
      <c r="HHA74"/>
      <c r="HHB74"/>
      <c r="HHC74"/>
      <c r="HHD74"/>
      <c r="HHE74"/>
      <c r="HHF74"/>
      <c r="HHG74"/>
      <c r="HHH74"/>
      <c r="HHI74"/>
      <c r="HHJ74"/>
      <c r="HHK74"/>
      <c r="HHL74"/>
      <c r="HHM74"/>
      <c r="HHN74"/>
      <c r="HHO74"/>
      <c r="HHP74"/>
      <c r="HHQ74"/>
      <c r="HHR74"/>
      <c r="HHS74"/>
      <c r="HHT74"/>
      <c r="HHU74"/>
      <c r="HHV74"/>
      <c r="HHW74"/>
      <c r="HHX74"/>
      <c r="HHY74"/>
      <c r="HHZ74"/>
      <c r="HIA74"/>
      <c r="HIB74"/>
      <c r="HIC74"/>
      <c r="HID74"/>
      <c r="HIE74"/>
      <c r="HIF74"/>
      <c r="HIG74"/>
      <c r="HIH74"/>
      <c r="HII74"/>
      <c r="HIJ74"/>
      <c r="HIK74"/>
      <c r="HIL74"/>
      <c r="HIM74"/>
      <c r="HIN74"/>
      <c r="HIO74"/>
      <c r="HIP74"/>
      <c r="HIQ74"/>
      <c r="HIR74"/>
      <c r="HIS74"/>
      <c r="HIT74"/>
      <c r="HIU74"/>
      <c r="HIV74"/>
      <c r="HIW74"/>
      <c r="HIX74"/>
      <c r="HIY74"/>
      <c r="HIZ74"/>
      <c r="HJA74"/>
      <c r="HJB74"/>
      <c r="HJC74"/>
      <c r="HJD74"/>
      <c r="HJE74"/>
      <c r="HJF74"/>
      <c r="HJG74"/>
      <c r="HJH74"/>
      <c r="HJI74"/>
      <c r="HJJ74"/>
      <c r="HJK74"/>
      <c r="HJL74"/>
      <c r="HJM74"/>
      <c r="HJN74"/>
      <c r="HJO74"/>
      <c r="HJP74"/>
      <c r="HJQ74"/>
      <c r="HJR74"/>
      <c r="HJS74"/>
      <c r="HJT74"/>
      <c r="HJU74"/>
      <c r="HJV74"/>
      <c r="HJW74"/>
      <c r="HJX74"/>
      <c r="HJY74"/>
      <c r="HJZ74"/>
      <c r="HKA74"/>
      <c r="HKB74"/>
      <c r="HKC74"/>
      <c r="HKD74"/>
      <c r="HKE74"/>
      <c r="HKF74"/>
      <c r="HKG74"/>
      <c r="HKH74"/>
      <c r="HKI74"/>
      <c r="HKJ74"/>
      <c r="HKK74"/>
      <c r="HKL74"/>
      <c r="HKM74"/>
      <c r="HKN74"/>
      <c r="HKO74"/>
      <c r="HKP74"/>
      <c r="HKQ74"/>
      <c r="HKR74"/>
      <c r="HKS74"/>
      <c r="HKT74"/>
      <c r="HKU74"/>
      <c r="HKV74"/>
      <c r="HKW74"/>
      <c r="HKX74"/>
      <c r="HKY74"/>
      <c r="HKZ74"/>
      <c r="HLA74"/>
      <c r="HLB74"/>
      <c r="HLC74"/>
      <c r="HLD74"/>
      <c r="HLE74"/>
      <c r="HLF74"/>
      <c r="HLG74"/>
      <c r="HLH74"/>
      <c r="HLI74"/>
      <c r="HLJ74"/>
      <c r="HLK74"/>
      <c r="HLL74"/>
      <c r="HLM74"/>
      <c r="HLN74"/>
      <c r="HLO74"/>
      <c r="HLP74"/>
      <c r="HLQ74"/>
      <c r="HLR74"/>
      <c r="HLS74"/>
      <c r="HLT74"/>
      <c r="HLU74"/>
      <c r="HLV74"/>
      <c r="HLW74"/>
      <c r="HLX74"/>
      <c r="HLY74"/>
      <c r="HLZ74"/>
      <c r="HMA74"/>
      <c r="HMB74"/>
      <c r="HMC74"/>
      <c r="HMD74"/>
      <c r="HME74"/>
      <c r="HMF74"/>
      <c r="HMG74"/>
      <c r="HMH74"/>
      <c r="HMI74"/>
      <c r="HMJ74"/>
      <c r="HMK74"/>
      <c r="HML74"/>
      <c r="HMM74"/>
      <c r="HMN74"/>
      <c r="HMO74"/>
      <c r="HMP74"/>
      <c r="HMQ74"/>
      <c r="HMR74"/>
      <c r="HMS74"/>
      <c r="HMT74"/>
      <c r="HMU74"/>
      <c r="HMV74"/>
      <c r="HMW74"/>
      <c r="HMX74"/>
      <c r="HMY74"/>
      <c r="HMZ74"/>
      <c r="HNA74"/>
      <c r="HNB74"/>
      <c r="HNC74"/>
      <c r="HND74"/>
      <c r="HNE74"/>
      <c r="HNF74"/>
      <c r="HNG74"/>
      <c r="HNH74"/>
      <c r="HNI74"/>
      <c r="HNJ74"/>
      <c r="HNK74"/>
      <c r="HNL74"/>
      <c r="HNM74"/>
      <c r="HNN74"/>
      <c r="HNO74"/>
      <c r="HNP74"/>
      <c r="HNQ74"/>
      <c r="HNR74"/>
      <c r="HNS74"/>
      <c r="HNT74"/>
      <c r="HNU74"/>
      <c r="HNV74"/>
      <c r="HNW74"/>
      <c r="HNX74"/>
      <c r="HNY74"/>
      <c r="HNZ74"/>
      <c r="HOA74"/>
      <c r="HOB74"/>
      <c r="HOC74"/>
      <c r="HOD74"/>
      <c r="HOE74"/>
      <c r="HOF74"/>
      <c r="HOG74"/>
      <c r="HOH74"/>
      <c r="HOI74"/>
      <c r="HOJ74"/>
      <c r="HOK74"/>
      <c r="HOL74"/>
      <c r="HOM74"/>
      <c r="HON74"/>
      <c r="HOO74"/>
      <c r="HOP74"/>
      <c r="HOQ74"/>
      <c r="HOR74"/>
      <c r="HOS74"/>
      <c r="HOT74"/>
      <c r="HOU74"/>
      <c r="HOV74"/>
      <c r="HOW74"/>
      <c r="HOX74"/>
      <c r="HOY74"/>
      <c r="HOZ74"/>
      <c r="HPA74"/>
      <c r="HPB74"/>
      <c r="HPC74"/>
      <c r="HPD74"/>
      <c r="HPE74"/>
      <c r="HPF74"/>
      <c r="HPG74"/>
      <c r="HPH74"/>
      <c r="HPI74"/>
      <c r="HPJ74"/>
      <c r="HPK74"/>
      <c r="HPL74"/>
      <c r="HPM74"/>
      <c r="HPN74"/>
      <c r="HPO74"/>
      <c r="HPP74"/>
      <c r="HPQ74"/>
      <c r="HPR74"/>
      <c r="HPS74"/>
      <c r="HPT74"/>
      <c r="HPU74"/>
      <c r="HPV74"/>
      <c r="HPW74"/>
      <c r="HPX74"/>
      <c r="HPY74"/>
      <c r="HPZ74"/>
      <c r="HQA74"/>
      <c r="HQB74"/>
      <c r="HQC74"/>
      <c r="HQD74"/>
      <c r="HQE74"/>
      <c r="HQF74"/>
      <c r="HQG74"/>
      <c r="HQH74"/>
      <c r="HQI74"/>
      <c r="HQJ74"/>
      <c r="HQK74"/>
      <c r="HQL74"/>
      <c r="HQM74"/>
      <c r="HQN74"/>
      <c r="HQO74"/>
      <c r="HQP74"/>
      <c r="HQQ74"/>
      <c r="HQR74"/>
      <c r="HQS74"/>
      <c r="HQT74"/>
      <c r="HQU74"/>
      <c r="HQV74"/>
      <c r="HQW74"/>
      <c r="HQX74"/>
      <c r="HQY74"/>
      <c r="HQZ74"/>
      <c r="HRA74"/>
      <c r="HRB74"/>
      <c r="HRC74"/>
      <c r="HRD74"/>
      <c r="HRE74"/>
      <c r="HRF74"/>
      <c r="HRG74"/>
      <c r="HRH74"/>
      <c r="HRI74"/>
      <c r="HRJ74"/>
      <c r="HRK74"/>
      <c r="HRL74"/>
      <c r="HRM74"/>
      <c r="HRN74"/>
      <c r="HRO74"/>
      <c r="HRP74"/>
      <c r="HRQ74"/>
      <c r="HRR74"/>
      <c r="HRS74"/>
      <c r="HRT74"/>
      <c r="HRU74"/>
      <c r="HRV74"/>
      <c r="HRW74"/>
      <c r="HRX74"/>
      <c r="HRY74"/>
      <c r="HRZ74"/>
      <c r="HSA74"/>
      <c r="HSB74"/>
      <c r="HSC74"/>
      <c r="HSD74"/>
      <c r="HSE74"/>
      <c r="HSF74"/>
      <c r="HSG74"/>
      <c r="HSH74"/>
      <c r="HSI74"/>
      <c r="HSJ74"/>
      <c r="HSK74"/>
      <c r="HSL74"/>
      <c r="HSM74"/>
      <c r="HSN74"/>
      <c r="HSO74"/>
      <c r="HSP74"/>
      <c r="HSQ74"/>
      <c r="HSR74"/>
      <c r="HSS74"/>
      <c r="HST74"/>
      <c r="HSU74"/>
      <c r="HSV74"/>
      <c r="HSW74"/>
      <c r="HSX74"/>
      <c r="HSY74"/>
      <c r="HSZ74"/>
      <c r="HTA74"/>
      <c r="HTB74"/>
      <c r="HTC74"/>
      <c r="HTD74"/>
      <c r="HTE74"/>
      <c r="HTF74"/>
      <c r="HTG74"/>
      <c r="HTH74"/>
      <c r="HTI74"/>
      <c r="HTJ74"/>
      <c r="HTK74"/>
      <c r="HTL74"/>
      <c r="HTM74"/>
      <c r="HTN74"/>
      <c r="HTO74"/>
      <c r="HTP74"/>
      <c r="HTQ74"/>
      <c r="HTR74"/>
      <c r="HTS74"/>
      <c r="HTT74"/>
      <c r="HTU74"/>
      <c r="HTV74"/>
      <c r="HTW74"/>
      <c r="HTX74"/>
      <c r="HTY74"/>
      <c r="HTZ74"/>
      <c r="HUA74"/>
      <c r="HUB74"/>
      <c r="HUC74"/>
      <c r="HUD74"/>
      <c r="HUE74"/>
      <c r="HUF74"/>
      <c r="HUG74"/>
      <c r="HUH74"/>
      <c r="HUI74"/>
      <c r="HUJ74"/>
      <c r="HUK74"/>
      <c r="HUL74"/>
      <c r="HUM74"/>
      <c r="HUN74"/>
      <c r="HUO74"/>
      <c r="HUP74"/>
      <c r="HUQ74"/>
      <c r="HUR74"/>
      <c r="HUS74"/>
      <c r="HUT74"/>
      <c r="HUU74"/>
      <c r="HUV74"/>
      <c r="HUW74"/>
      <c r="HUX74"/>
      <c r="HUY74"/>
      <c r="HUZ74"/>
      <c r="HVA74"/>
      <c r="HVB74"/>
      <c r="HVC74"/>
      <c r="HVD74"/>
      <c r="HVE74"/>
      <c r="HVF74"/>
      <c r="HVG74"/>
      <c r="HVH74"/>
      <c r="HVI74"/>
      <c r="HVJ74"/>
      <c r="HVK74"/>
      <c r="HVL74"/>
      <c r="HVM74"/>
      <c r="HVN74"/>
      <c r="HVO74"/>
      <c r="HVP74"/>
      <c r="HVQ74"/>
      <c r="HVR74"/>
      <c r="HVS74"/>
      <c r="HVT74"/>
      <c r="HVU74"/>
      <c r="HVV74"/>
      <c r="HVW74"/>
      <c r="HVX74"/>
      <c r="HVY74"/>
      <c r="HVZ74"/>
      <c r="HWA74"/>
      <c r="HWB74"/>
      <c r="HWC74"/>
      <c r="HWD74"/>
      <c r="HWE74"/>
      <c r="HWF74"/>
      <c r="HWG74"/>
      <c r="HWH74"/>
      <c r="HWI74"/>
      <c r="HWJ74"/>
      <c r="HWK74"/>
      <c r="HWL74"/>
      <c r="HWM74"/>
      <c r="HWN74"/>
      <c r="HWO74"/>
      <c r="HWP74"/>
      <c r="HWQ74"/>
      <c r="HWR74"/>
      <c r="HWS74"/>
      <c r="HWT74"/>
      <c r="HWU74"/>
      <c r="HWV74"/>
      <c r="HWW74"/>
      <c r="HWX74"/>
      <c r="HWY74"/>
      <c r="HWZ74"/>
      <c r="HXA74"/>
      <c r="HXB74"/>
      <c r="HXC74"/>
      <c r="HXD74"/>
      <c r="HXE74"/>
      <c r="HXF74"/>
      <c r="HXG74"/>
      <c r="HXH74"/>
      <c r="HXI74"/>
      <c r="HXJ74"/>
      <c r="HXK74"/>
      <c r="HXL74"/>
      <c r="HXM74"/>
      <c r="HXN74"/>
      <c r="HXO74"/>
      <c r="HXP74"/>
      <c r="HXQ74"/>
      <c r="HXR74"/>
      <c r="HXS74"/>
      <c r="HXT74"/>
      <c r="HXU74"/>
      <c r="HXV74"/>
      <c r="HXW74"/>
      <c r="HXX74"/>
      <c r="HXY74"/>
      <c r="HXZ74"/>
      <c r="HYA74"/>
      <c r="HYB74"/>
      <c r="HYC74"/>
      <c r="HYD74"/>
      <c r="HYE74"/>
      <c r="HYF74"/>
      <c r="HYG74"/>
      <c r="HYH74"/>
      <c r="HYI74"/>
      <c r="HYJ74"/>
      <c r="HYK74"/>
      <c r="HYL74"/>
      <c r="HYM74"/>
      <c r="HYN74"/>
      <c r="HYO74"/>
      <c r="HYP74"/>
      <c r="HYQ74"/>
      <c r="HYR74"/>
      <c r="HYS74"/>
      <c r="HYT74"/>
      <c r="HYU74"/>
      <c r="HYV74"/>
      <c r="HYW74"/>
      <c r="HYX74"/>
      <c r="HYY74"/>
      <c r="HYZ74"/>
      <c r="HZA74"/>
      <c r="HZB74"/>
      <c r="HZC74"/>
      <c r="HZD74"/>
      <c r="HZE74"/>
      <c r="HZF74"/>
      <c r="HZG74"/>
      <c r="HZH74"/>
      <c r="HZI74"/>
      <c r="HZJ74"/>
      <c r="HZK74"/>
      <c r="HZL74"/>
      <c r="HZM74"/>
      <c r="HZN74"/>
      <c r="HZO74"/>
      <c r="HZP74"/>
      <c r="HZQ74"/>
      <c r="HZR74"/>
      <c r="HZS74"/>
      <c r="HZT74"/>
      <c r="HZU74"/>
      <c r="HZV74"/>
      <c r="HZW74"/>
      <c r="HZX74"/>
      <c r="HZY74"/>
      <c r="HZZ74"/>
      <c r="IAA74"/>
      <c r="IAB74"/>
      <c r="IAC74"/>
      <c r="IAD74"/>
      <c r="IAE74"/>
      <c r="IAF74"/>
      <c r="IAG74"/>
      <c r="IAH74"/>
      <c r="IAI74"/>
      <c r="IAJ74"/>
      <c r="IAK74"/>
      <c r="IAL74"/>
      <c r="IAM74"/>
      <c r="IAN74"/>
      <c r="IAO74"/>
      <c r="IAP74"/>
      <c r="IAQ74"/>
      <c r="IAR74"/>
      <c r="IAS74"/>
      <c r="IAT74"/>
      <c r="IAU74"/>
      <c r="IAV74"/>
      <c r="IAW74"/>
      <c r="IAX74"/>
      <c r="IAY74"/>
      <c r="IAZ74"/>
      <c r="IBA74"/>
      <c r="IBB74"/>
      <c r="IBC74"/>
      <c r="IBD74"/>
      <c r="IBE74"/>
      <c r="IBF74"/>
      <c r="IBG74"/>
      <c r="IBH74"/>
      <c r="IBI74"/>
      <c r="IBJ74"/>
      <c r="IBK74"/>
      <c r="IBL74"/>
      <c r="IBM74"/>
      <c r="IBN74"/>
      <c r="IBO74"/>
      <c r="IBP74"/>
      <c r="IBQ74"/>
      <c r="IBR74"/>
      <c r="IBS74"/>
      <c r="IBT74"/>
      <c r="IBU74"/>
      <c r="IBV74"/>
      <c r="IBW74"/>
      <c r="IBX74"/>
      <c r="IBY74"/>
      <c r="IBZ74"/>
      <c r="ICA74"/>
      <c r="ICB74"/>
      <c r="ICC74"/>
      <c r="ICD74"/>
      <c r="ICE74"/>
      <c r="ICF74"/>
      <c r="ICG74"/>
      <c r="ICH74"/>
      <c r="ICI74"/>
      <c r="ICJ74"/>
      <c r="ICK74"/>
      <c r="ICL74"/>
      <c r="ICM74"/>
      <c r="ICN74"/>
      <c r="ICO74"/>
      <c r="ICP74"/>
      <c r="ICQ74"/>
      <c r="ICR74"/>
      <c r="ICS74"/>
      <c r="ICT74"/>
      <c r="ICU74"/>
      <c r="ICV74"/>
      <c r="ICW74"/>
      <c r="ICX74"/>
      <c r="ICY74"/>
      <c r="ICZ74"/>
      <c r="IDA74"/>
      <c r="IDB74"/>
      <c r="IDC74"/>
      <c r="IDD74"/>
      <c r="IDE74"/>
      <c r="IDF74"/>
      <c r="IDG74"/>
      <c r="IDH74"/>
      <c r="IDI74"/>
      <c r="IDJ74"/>
      <c r="IDK74"/>
      <c r="IDL74"/>
      <c r="IDM74"/>
      <c r="IDN74"/>
      <c r="IDO74"/>
      <c r="IDP74"/>
      <c r="IDQ74"/>
      <c r="IDR74"/>
      <c r="IDS74"/>
      <c r="IDT74"/>
      <c r="IDU74"/>
      <c r="IDV74"/>
      <c r="IDW74"/>
      <c r="IDX74"/>
      <c r="IDY74"/>
      <c r="IDZ74"/>
      <c r="IEA74"/>
      <c r="IEB74"/>
      <c r="IEC74"/>
      <c r="IED74"/>
      <c r="IEE74"/>
      <c r="IEF74"/>
      <c r="IEG74"/>
      <c r="IEH74"/>
      <c r="IEI74"/>
      <c r="IEJ74"/>
      <c r="IEK74"/>
      <c r="IEL74"/>
      <c r="IEM74"/>
      <c r="IEN74"/>
      <c r="IEO74"/>
      <c r="IEP74"/>
      <c r="IEQ74"/>
      <c r="IER74"/>
      <c r="IES74"/>
      <c r="IET74"/>
      <c r="IEU74"/>
      <c r="IEV74"/>
      <c r="IEW74"/>
      <c r="IEX74"/>
      <c r="IEY74"/>
      <c r="IEZ74"/>
      <c r="IFA74"/>
      <c r="IFB74"/>
      <c r="IFC74"/>
      <c r="IFD74"/>
      <c r="IFE74"/>
      <c r="IFF74"/>
      <c r="IFG74"/>
      <c r="IFH74"/>
      <c r="IFI74"/>
      <c r="IFJ74"/>
      <c r="IFK74"/>
      <c r="IFL74"/>
      <c r="IFM74"/>
      <c r="IFN74"/>
      <c r="IFO74"/>
      <c r="IFP74"/>
      <c r="IFQ74"/>
      <c r="IFR74"/>
      <c r="IFS74"/>
      <c r="IFT74"/>
      <c r="IFU74"/>
      <c r="IFV74"/>
      <c r="IFW74"/>
      <c r="IFX74"/>
      <c r="IFY74"/>
      <c r="IFZ74"/>
      <c r="IGA74"/>
      <c r="IGB74"/>
      <c r="IGC74"/>
      <c r="IGD74"/>
      <c r="IGE74"/>
      <c r="IGF74"/>
      <c r="IGG74"/>
      <c r="IGH74"/>
      <c r="IGI74"/>
      <c r="IGJ74"/>
      <c r="IGK74"/>
      <c r="IGL74"/>
      <c r="IGM74"/>
      <c r="IGN74"/>
      <c r="IGO74"/>
      <c r="IGP74"/>
      <c r="IGQ74"/>
      <c r="IGR74"/>
      <c r="IGS74"/>
      <c r="IGT74"/>
      <c r="IGU74"/>
      <c r="IGV74"/>
      <c r="IGW74"/>
      <c r="IGX74"/>
      <c r="IGY74"/>
      <c r="IGZ74"/>
      <c r="IHA74"/>
      <c r="IHB74"/>
      <c r="IHC74"/>
      <c r="IHD74"/>
      <c r="IHE74"/>
      <c r="IHF74"/>
      <c r="IHG74"/>
      <c r="IHH74"/>
      <c r="IHI74"/>
      <c r="IHJ74"/>
      <c r="IHK74"/>
      <c r="IHL74"/>
      <c r="IHM74"/>
      <c r="IHN74"/>
      <c r="IHO74"/>
      <c r="IHP74"/>
      <c r="IHQ74"/>
      <c r="IHR74"/>
      <c r="IHS74"/>
      <c r="IHT74"/>
      <c r="IHU74"/>
      <c r="IHV74"/>
      <c r="IHW74"/>
      <c r="IHX74"/>
      <c r="IHY74"/>
      <c r="IHZ74"/>
      <c r="IIA74"/>
      <c r="IIB74"/>
      <c r="IIC74"/>
      <c r="IID74"/>
      <c r="IIE74"/>
      <c r="IIF74"/>
      <c r="IIG74"/>
      <c r="IIH74"/>
      <c r="III74"/>
      <c r="IIJ74"/>
      <c r="IIK74"/>
      <c r="IIL74"/>
      <c r="IIM74"/>
      <c r="IIN74"/>
      <c r="IIO74"/>
      <c r="IIP74"/>
      <c r="IIQ74"/>
      <c r="IIR74"/>
      <c r="IIS74"/>
      <c r="IIT74"/>
      <c r="IIU74"/>
      <c r="IIV74"/>
      <c r="IIW74"/>
      <c r="IIX74"/>
      <c r="IIY74"/>
      <c r="IIZ74"/>
      <c r="IJA74"/>
      <c r="IJB74"/>
      <c r="IJC74"/>
      <c r="IJD74"/>
      <c r="IJE74"/>
      <c r="IJF74"/>
      <c r="IJG74"/>
      <c r="IJH74"/>
      <c r="IJI74"/>
      <c r="IJJ74"/>
      <c r="IJK74"/>
      <c r="IJL74"/>
      <c r="IJM74"/>
      <c r="IJN74"/>
      <c r="IJO74"/>
      <c r="IJP74"/>
      <c r="IJQ74"/>
      <c r="IJR74"/>
      <c r="IJS74"/>
      <c r="IJT74"/>
      <c r="IJU74"/>
      <c r="IJV74"/>
      <c r="IJW74"/>
      <c r="IJX74"/>
      <c r="IJY74"/>
      <c r="IJZ74"/>
      <c r="IKA74"/>
      <c r="IKB74"/>
      <c r="IKC74"/>
      <c r="IKD74"/>
      <c r="IKE74"/>
      <c r="IKF74"/>
      <c r="IKG74"/>
      <c r="IKH74"/>
      <c r="IKI74"/>
      <c r="IKJ74"/>
      <c r="IKK74"/>
      <c r="IKL74"/>
      <c r="IKM74"/>
      <c r="IKN74"/>
      <c r="IKO74"/>
      <c r="IKP74"/>
      <c r="IKQ74"/>
      <c r="IKR74"/>
      <c r="IKS74"/>
      <c r="IKT74"/>
      <c r="IKU74"/>
      <c r="IKV74"/>
      <c r="IKW74"/>
      <c r="IKX74"/>
      <c r="IKY74"/>
      <c r="IKZ74"/>
      <c r="ILA74"/>
      <c r="ILB74"/>
      <c r="ILC74"/>
      <c r="ILD74"/>
      <c r="ILE74"/>
      <c r="ILF74"/>
      <c r="ILG74"/>
      <c r="ILH74"/>
      <c r="ILI74"/>
      <c r="ILJ74"/>
      <c r="ILK74"/>
      <c r="ILL74"/>
      <c r="ILM74"/>
      <c r="ILN74"/>
      <c r="ILO74"/>
      <c r="ILP74"/>
      <c r="ILQ74"/>
      <c r="ILR74"/>
      <c r="ILS74"/>
      <c r="ILT74"/>
      <c r="ILU74"/>
      <c r="ILV74"/>
      <c r="ILW74"/>
      <c r="ILX74"/>
      <c r="ILY74"/>
      <c r="ILZ74"/>
      <c r="IMA74"/>
      <c r="IMB74"/>
      <c r="IMC74"/>
      <c r="IMD74"/>
      <c r="IME74"/>
      <c r="IMF74"/>
      <c r="IMG74"/>
      <c r="IMH74"/>
      <c r="IMI74"/>
      <c r="IMJ74"/>
      <c r="IMK74"/>
      <c r="IML74"/>
      <c r="IMM74"/>
      <c r="IMN74"/>
      <c r="IMO74"/>
      <c r="IMP74"/>
      <c r="IMQ74"/>
      <c r="IMR74"/>
      <c r="IMS74"/>
      <c r="IMT74"/>
      <c r="IMU74"/>
      <c r="IMV74"/>
      <c r="IMW74"/>
      <c r="IMX74"/>
      <c r="IMY74"/>
      <c r="IMZ74"/>
      <c r="INA74"/>
      <c r="INB74"/>
      <c r="INC74"/>
      <c r="IND74"/>
      <c r="INE74"/>
      <c r="INF74"/>
      <c r="ING74"/>
      <c r="INH74"/>
      <c r="INI74"/>
      <c r="INJ74"/>
      <c r="INK74"/>
      <c r="INL74"/>
      <c r="INM74"/>
      <c r="INN74"/>
      <c r="INO74"/>
      <c r="INP74"/>
      <c r="INQ74"/>
      <c r="INR74"/>
      <c r="INS74"/>
      <c r="INT74"/>
      <c r="INU74"/>
      <c r="INV74"/>
      <c r="INW74"/>
      <c r="INX74"/>
      <c r="INY74"/>
      <c r="INZ74"/>
      <c r="IOA74"/>
      <c r="IOB74"/>
      <c r="IOC74"/>
      <c r="IOD74"/>
      <c r="IOE74"/>
      <c r="IOF74"/>
      <c r="IOG74"/>
      <c r="IOH74"/>
      <c r="IOI74"/>
      <c r="IOJ74"/>
      <c r="IOK74"/>
      <c r="IOL74"/>
      <c r="IOM74"/>
      <c r="ION74"/>
      <c r="IOO74"/>
      <c r="IOP74"/>
      <c r="IOQ74"/>
      <c r="IOR74"/>
      <c r="IOS74"/>
      <c r="IOT74"/>
      <c r="IOU74"/>
      <c r="IOV74"/>
      <c r="IOW74"/>
      <c r="IOX74"/>
      <c r="IOY74"/>
      <c r="IOZ74"/>
      <c r="IPA74"/>
      <c r="IPB74"/>
      <c r="IPC74"/>
      <c r="IPD74"/>
      <c r="IPE74"/>
      <c r="IPF74"/>
      <c r="IPG74"/>
      <c r="IPH74"/>
      <c r="IPI74"/>
      <c r="IPJ74"/>
      <c r="IPK74"/>
      <c r="IPL74"/>
      <c r="IPM74"/>
      <c r="IPN74"/>
      <c r="IPO74"/>
      <c r="IPP74"/>
      <c r="IPQ74"/>
      <c r="IPR74"/>
      <c r="IPS74"/>
      <c r="IPT74"/>
      <c r="IPU74"/>
      <c r="IPV74"/>
      <c r="IPW74"/>
      <c r="IPX74"/>
      <c r="IPY74"/>
      <c r="IPZ74"/>
      <c r="IQA74"/>
      <c r="IQB74"/>
      <c r="IQC74"/>
      <c r="IQD74"/>
      <c r="IQE74"/>
      <c r="IQF74"/>
      <c r="IQG74"/>
      <c r="IQH74"/>
      <c r="IQI74"/>
      <c r="IQJ74"/>
      <c r="IQK74"/>
      <c r="IQL74"/>
      <c r="IQM74"/>
      <c r="IQN74"/>
      <c r="IQO74"/>
      <c r="IQP74"/>
      <c r="IQQ74"/>
      <c r="IQR74"/>
      <c r="IQS74"/>
      <c r="IQT74"/>
      <c r="IQU74"/>
      <c r="IQV74"/>
      <c r="IQW74"/>
      <c r="IQX74"/>
      <c r="IQY74"/>
      <c r="IQZ74"/>
      <c r="IRA74"/>
      <c r="IRB74"/>
      <c r="IRC74"/>
      <c r="IRD74"/>
      <c r="IRE74"/>
      <c r="IRF74"/>
      <c r="IRG74"/>
      <c r="IRH74"/>
      <c r="IRI74"/>
      <c r="IRJ74"/>
      <c r="IRK74"/>
      <c r="IRL74"/>
      <c r="IRM74"/>
      <c r="IRN74"/>
      <c r="IRO74"/>
      <c r="IRP74"/>
      <c r="IRQ74"/>
      <c r="IRR74"/>
      <c r="IRS74"/>
      <c r="IRT74"/>
      <c r="IRU74"/>
      <c r="IRV74"/>
      <c r="IRW74"/>
      <c r="IRX74"/>
      <c r="IRY74"/>
      <c r="IRZ74"/>
      <c r="ISA74"/>
      <c r="ISB74"/>
      <c r="ISC74"/>
      <c r="ISD74"/>
      <c r="ISE74"/>
      <c r="ISF74"/>
      <c r="ISG74"/>
      <c r="ISH74"/>
      <c r="ISI74"/>
      <c r="ISJ74"/>
      <c r="ISK74"/>
      <c r="ISL74"/>
      <c r="ISM74"/>
      <c r="ISN74"/>
      <c r="ISO74"/>
      <c r="ISP74"/>
      <c r="ISQ74"/>
      <c r="ISR74"/>
      <c r="ISS74"/>
      <c r="IST74"/>
      <c r="ISU74"/>
      <c r="ISV74"/>
      <c r="ISW74"/>
      <c r="ISX74"/>
      <c r="ISY74"/>
      <c r="ISZ74"/>
      <c r="ITA74"/>
      <c r="ITB74"/>
      <c r="ITC74"/>
      <c r="ITD74"/>
      <c r="ITE74"/>
      <c r="ITF74"/>
      <c r="ITG74"/>
      <c r="ITH74"/>
      <c r="ITI74"/>
      <c r="ITJ74"/>
      <c r="ITK74"/>
      <c r="ITL74"/>
      <c r="ITM74"/>
      <c r="ITN74"/>
      <c r="ITO74"/>
      <c r="ITP74"/>
      <c r="ITQ74"/>
      <c r="ITR74"/>
      <c r="ITS74"/>
      <c r="ITT74"/>
      <c r="ITU74"/>
      <c r="ITV74"/>
      <c r="ITW74"/>
      <c r="ITX74"/>
      <c r="ITY74"/>
      <c r="ITZ74"/>
      <c r="IUA74"/>
      <c r="IUB74"/>
      <c r="IUC74"/>
      <c r="IUD74"/>
      <c r="IUE74"/>
      <c r="IUF74"/>
      <c r="IUG74"/>
      <c r="IUH74"/>
      <c r="IUI74"/>
      <c r="IUJ74"/>
      <c r="IUK74"/>
      <c r="IUL74"/>
      <c r="IUM74"/>
      <c r="IUN74"/>
      <c r="IUO74"/>
      <c r="IUP74"/>
      <c r="IUQ74"/>
      <c r="IUR74"/>
      <c r="IUS74"/>
      <c r="IUT74"/>
      <c r="IUU74"/>
      <c r="IUV74"/>
      <c r="IUW74"/>
      <c r="IUX74"/>
      <c r="IUY74"/>
      <c r="IUZ74"/>
      <c r="IVA74"/>
      <c r="IVB74"/>
      <c r="IVC74"/>
      <c r="IVD74"/>
      <c r="IVE74"/>
      <c r="IVF74"/>
      <c r="IVG74"/>
      <c r="IVH74"/>
      <c r="IVI74"/>
      <c r="IVJ74"/>
      <c r="IVK74"/>
      <c r="IVL74"/>
      <c r="IVM74"/>
      <c r="IVN74"/>
      <c r="IVO74"/>
      <c r="IVP74"/>
      <c r="IVQ74"/>
      <c r="IVR74"/>
      <c r="IVS74"/>
      <c r="IVT74"/>
      <c r="IVU74"/>
      <c r="IVV74"/>
      <c r="IVW74"/>
      <c r="IVX74"/>
      <c r="IVY74"/>
      <c r="IVZ74"/>
      <c r="IWA74"/>
      <c r="IWB74"/>
      <c r="IWC74"/>
      <c r="IWD74"/>
      <c r="IWE74"/>
      <c r="IWF74"/>
      <c r="IWG74"/>
      <c r="IWH74"/>
      <c r="IWI74"/>
      <c r="IWJ74"/>
      <c r="IWK74"/>
      <c r="IWL74"/>
      <c r="IWM74"/>
      <c r="IWN74"/>
      <c r="IWO74"/>
      <c r="IWP74"/>
      <c r="IWQ74"/>
      <c r="IWR74"/>
      <c r="IWS74"/>
      <c r="IWT74"/>
      <c r="IWU74"/>
      <c r="IWV74"/>
      <c r="IWW74"/>
      <c r="IWX74"/>
      <c r="IWY74"/>
      <c r="IWZ74"/>
      <c r="IXA74"/>
      <c r="IXB74"/>
      <c r="IXC74"/>
      <c r="IXD74"/>
      <c r="IXE74"/>
      <c r="IXF74"/>
      <c r="IXG74"/>
      <c r="IXH74"/>
      <c r="IXI74"/>
      <c r="IXJ74"/>
      <c r="IXK74"/>
      <c r="IXL74"/>
      <c r="IXM74"/>
      <c r="IXN74"/>
      <c r="IXO74"/>
      <c r="IXP74"/>
      <c r="IXQ74"/>
      <c r="IXR74"/>
      <c r="IXS74"/>
      <c r="IXT74"/>
      <c r="IXU74"/>
      <c r="IXV74"/>
      <c r="IXW74"/>
      <c r="IXX74"/>
      <c r="IXY74"/>
      <c r="IXZ74"/>
      <c r="IYA74"/>
      <c r="IYB74"/>
      <c r="IYC74"/>
      <c r="IYD74"/>
      <c r="IYE74"/>
      <c r="IYF74"/>
      <c r="IYG74"/>
      <c r="IYH74"/>
      <c r="IYI74"/>
      <c r="IYJ74"/>
      <c r="IYK74"/>
      <c r="IYL74"/>
      <c r="IYM74"/>
      <c r="IYN74"/>
      <c r="IYO74"/>
      <c r="IYP74"/>
      <c r="IYQ74"/>
      <c r="IYR74"/>
      <c r="IYS74"/>
      <c r="IYT74"/>
      <c r="IYU74"/>
      <c r="IYV74"/>
      <c r="IYW74"/>
      <c r="IYX74"/>
      <c r="IYY74"/>
      <c r="IYZ74"/>
      <c r="IZA74"/>
      <c r="IZB74"/>
      <c r="IZC74"/>
      <c r="IZD74"/>
      <c r="IZE74"/>
      <c r="IZF74"/>
      <c r="IZG74"/>
      <c r="IZH74"/>
      <c r="IZI74"/>
      <c r="IZJ74"/>
      <c r="IZK74"/>
      <c r="IZL74"/>
      <c r="IZM74"/>
      <c r="IZN74"/>
      <c r="IZO74"/>
      <c r="IZP74"/>
      <c r="IZQ74"/>
      <c r="IZR74"/>
      <c r="IZS74"/>
      <c r="IZT74"/>
      <c r="IZU74"/>
      <c r="IZV74"/>
      <c r="IZW74"/>
      <c r="IZX74"/>
      <c r="IZY74"/>
      <c r="IZZ74"/>
      <c r="JAA74"/>
      <c r="JAB74"/>
      <c r="JAC74"/>
      <c r="JAD74"/>
      <c r="JAE74"/>
      <c r="JAF74"/>
      <c r="JAG74"/>
      <c r="JAH74"/>
      <c r="JAI74"/>
      <c r="JAJ74"/>
      <c r="JAK74"/>
      <c r="JAL74"/>
      <c r="JAM74"/>
      <c r="JAN74"/>
      <c r="JAO74"/>
      <c r="JAP74"/>
      <c r="JAQ74"/>
      <c r="JAR74"/>
      <c r="JAS74"/>
      <c r="JAT74"/>
      <c r="JAU74"/>
      <c r="JAV74"/>
      <c r="JAW74"/>
      <c r="JAX74"/>
      <c r="JAY74"/>
      <c r="JAZ74"/>
      <c r="JBA74"/>
      <c r="JBB74"/>
      <c r="JBC74"/>
      <c r="JBD74"/>
      <c r="JBE74"/>
      <c r="JBF74"/>
      <c r="JBG74"/>
      <c r="JBH74"/>
      <c r="JBI74"/>
      <c r="JBJ74"/>
      <c r="JBK74"/>
      <c r="JBL74"/>
      <c r="JBM74"/>
      <c r="JBN74"/>
      <c r="JBO74"/>
      <c r="JBP74"/>
      <c r="JBQ74"/>
      <c r="JBR74"/>
      <c r="JBS74"/>
      <c r="JBT74"/>
      <c r="JBU74"/>
      <c r="JBV74"/>
      <c r="JBW74"/>
      <c r="JBX74"/>
      <c r="JBY74"/>
      <c r="JBZ74"/>
      <c r="JCA74"/>
      <c r="JCB74"/>
      <c r="JCC74"/>
      <c r="JCD74"/>
      <c r="JCE74"/>
      <c r="JCF74"/>
      <c r="JCG74"/>
      <c r="JCH74"/>
      <c r="JCI74"/>
      <c r="JCJ74"/>
      <c r="JCK74"/>
      <c r="JCL74"/>
      <c r="JCM74"/>
      <c r="JCN74"/>
      <c r="JCO74"/>
      <c r="JCP74"/>
      <c r="JCQ74"/>
      <c r="JCR74"/>
      <c r="JCS74"/>
      <c r="JCT74"/>
      <c r="JCU74"/>
      <c r="JCV74"/>
      <c r="JCW74"/>
      <c r="JCX74"/>
      <c r="JCY74"/>
      <c r="JCZ74"/>
      <c r="JDA74"/>
      <c r="JDB74"/>
      <c r="JDC74"/>
      <c r="JDD74"/>
      <c r="JDE74"/>
      <c r="JDF74"/>
      <c r="JDG74"/>
      <c r="JDH74"/>
      <c r="JDI74"/>
      <c r="JDJ74"/>
      <c r="JDK74"/>
      <c r="JDL74"/>
      <c r="JDM74"/>
      <c r="JDN74"/>
      <c r="JDO74"/>
      <c r="JDP74"/>
      <c r="JDQ74"/>
      <c r="JDR74"/>
      <c r="JDS74"/>
      <c r="JDT74"/>
      <c r="JDU74"/>
      <c r="JDV74"/>
      <c r="JDW74"/>
      <c r="JDX74"/>
      <c r="JDY74"/>
      <c r="JDZ74"/>
      <c r="JEA74"/>
      <c r="JEB74"/>
      <c r="JEC74"/>
      <c r="JED74"/>
      <c r="JEE74"/>
      <c r="JEF74"/>
      <c r="JEG74"/>
      <c r="JEH74"/>
      <c r="JEI74"/>
      <c r="JEJ74"/>
      <c r="JEK74"/>
      <c r="JEL74"/>
      <c r="JEM74"/>
      <c r="JEN74"/>
      <c r="JEO74"/>
      <c r="JEP74"/>
      <c r="JEQ74"/>
      <c r="JER74"/>
      <c r="JES74"/>
      <c r="JET74"/>
      <c r="JEU74"/>
      <c r="JEV74"/>
      <c r="JEW74"/>
      <c r="JEX74"/>
      <c r="JEY74"/>
      <c r="JEZ74"/>
      <c r="JFA74"/>
      <c r="JFB74"/>
      <c r="JFC74"/>
      <c r="JFD74"/>
      <c r="JFE74"/>
      <c r="JFF74"/>
      <c r="JFG74"/>
      <c r="JFH74"/>
      <c r="JFI74"/>
      <c r="JFJ74"/>
      <c r="JFK74"/>
      <c r="JFL74"/>
      <c r="JFM74"/>
      <c r="JFN74"/>
      <c r="JFO74"/>
      <c r="JFP74"/>
      <c r="JFQ74"/>
      <c r="JFR74"/>
      <c r="JFS74"/>
      <c r="JFT74"/>
      <c r="JFU74"/>
      <c r="JFV74"/>
      <c r="JFW74"/>
      <c r="JFX74"/>
      <c r="JFY74"/>
      <c r="JFZ74"/>
      <c r="JGA74"/>
      <c r="JGB74"/>
      <c r="JGC74"/>
      <c r="JGD74"/>
      <c r="JGE74"/>
      <c r="JGF74"/>
      <c r="JGG74"/>
      <c r="JGH74"/>
      <c r="JGI74"/>
      <c r="JGJ74"/>
      <c r="JGK74"/>
      <c r="JGL74"/>
      <c r="JGM74"/>
      <c r="JGN74"/>
      <c r="JGO74"/>
      <c r="JGP74"/>
      <c r="JGQ74"/>
      <c r="JGR74"/>
      <c r="JGS74"/>
      <c r="JGT74"/>
      <c r="JGU74"/>
      <c r="JGV74"/>
      <c r="JGW74"/>
      <c r="JGX74"/>
      <c r="JGY74"/>
      <c r="JGZ74"/>
      <c r="JHA74"/>
      <c r="JHB74"/>
      <c r="JHC74"/>
      <c r="JHD74"/>
      <c r="JHE74"/>
      <c r="JHF74"/>
      <c r="JHG74"/>
      <c r="JHH74"/>
      <c r="JHI74"/>
      <c r="JHJ74"/>
      <c r="JHK74"/>
      <c r="JHL74"/>
      <c r="JHM74"/>
      <c r="JHN74"/>
      <c r="JHO74"/>
      <c r="JHP74"/>
      <c r="JHQ74"/>
      <c r="JHR74"/>
      <c r="JHS74"/>
      <c r="JHT74"/>
      <c r="JHU74"/>
      <c r="JHV74"/>
      <c r="JHW74"/>
      <c r="JHX74"/>
      <c r="JHY74"/>
      <c r="JHZ74"/>
      <c r="JIA74"/>
      <c r="JIB74"/>
      <c r="JIC74"/>
      <c r="JID74"/>
      <c r="JIE74"/>
      <c r="JIF74"/>
      <c r="JIG74"/>
      <c r="JIH74"/>
      <c r="JII74"/>
      <c r="JIJ74"/>
      <c r="JIK74"/>
      <c r="JIL74"/>
      <c r="JIM74"/>
      <c r="JIN74"/>
      <c r="JIO74"/>
      <c r="JIP74"/>
      <c r="JIQ74"/>
      <c r="JIR74"/>
      <c r="JIS74"/>
      <c r="JIT74"/>
      <c r="JIU74"/>
      <c r="JIV74"/>
      <c r="JIW74"/>
      <c r="JIX74"/>
      <c r="JIY74"/>
      <c r="JIZ74"/>
      <c r="JJA74"/>
      <c r="JJB74"/>
      <c r="JJC74"/>
      <c r="JJD74"/>
      <c r="JJE74"/>
      <c r="JJF74"/>
      <c r="JJG74"/>
      <c r="JJH74"/>
      <c r="JJI74"/>
      <c r="JJJ74"/>
      <c r="JJK74"/>
      <c r="JJL74"/>
      <c r="JJM74"/>
      <c r="JJN74"/>
      <c r="JJO74"/>
      <c r="JJP74"/>
      <c r="JJQ74"/>
      <c r="JJR74"/>
      <c r="JJS74"/>
      <c r="JJT74"/>
      <c r="JJU74"/>
      <c r="JJV74"/>
      <c r="JJW74"/>
      <c r="JJX74"/>
      <c r="JJY74"/>
      <c r="JJZ74"/>
      <c r="JKA74"/>
      <c r="JKB74"/>
      <c r="JKC74"/>
      <c r="JKD74"/>
      <c r="JKE74"/>
      <c r="JKF74"/>
      <c r="JKG74"/>
      <c r="JKH74"/>
      <c r="JKI74"/>
      <c r="JKJ74"/>
      <c r="JKK74"/>
      <c r="JKL74"/>
      <c r="JKM74"/>
      <c r="JKN74"/>
      <c r="JKO74"/>
      <c r="JKP74"/>
      <c r="JKQ74"/>
      <c r="JKR74"/>
      <c r="JKS74"/>
      <c r="JKT74"/>
      <c r="JKU74"/>
      <c r="JKV74"/>
      <c r="JKW74"/>
      <c r="JKX74"/>
      <c r="JKY74"/>
      <c r="JKZ74"/>
      <c r="JLA74"/>
      <c r="JLB74"/>
      <c r="JLC74"/>
      <c r="JLD74"/>
      <c r="JLE74"/>
      <c r="JLF74"/>
      <c r="JLG74"/>
      <c r="JLH74"/>
      <c r="JLI74"/>
      <c r="JLJ74"/>
      <c r="JLK74"/>
      <c r="JLL74"/>
      <c r="JLM74"/>
      <c r="JLN74"/>
      <c r="JLO74"/>
      <c r="JLP74"/>
      <c r="JLQ74"/>
      <c r="JLR74"/>
      <c r="JLS74"/>
      <c r="JLT74"/>
      <c r="JLU74"/>
      <c r="JLV74"/>
      <c r="JLW74"/>
      <c r="JLX74"/>
      <c r="JLY74"/>
      <c r="JLZ74"/>
      <c r="JMA74"/>
      <c r="JMB74"/>
      <c r="JMC74"/>
      <c r="JMD74"/>
      <c r="JME74"/>
      <c r="JMF74"/>
      <c r="JMG74"/>
      <c r="JMH74"/>
      <c r="JMI74"/>
      <c r="JMJ74"/>
      <c r="JMK74"/>
      <c r="JML74"/>
      <c r="JMM74"/>
      <c r="JMN74"/>
      <c r="JMO74"/>
      <c r="JMP74"/>
      <c r="JMQ74"/>
      <c r="JMR74"/>
      <c r="JMS74"/>
      <c r="JMT74"/>
      <c r="JMU74"/>
      <c r="JMV74"/>
      <c r="JMW74"/>
      <c r="JMX74"/>
      <c r="JMY74"/>
      <c r="JMZ74"/>
      <c r="JNA74"/>
      <c r="JNB74"/>
      <c r="JNC74"/>
      <c r="JND74"/>
      <c r="JNE74"/>
      <c r="JNF74"/>
      <c r="JNG74"/>
      <c r="JNH74"/>
      <c r="JNI74"/>
      <c r="JNJ74"/>
      <c r="JNK74"/>
      <c r="JNL74"/>
      <c r="JNM74"/>
      <c r="JNN74"/>
      <c r="JNO74"/>
      <c r="JNP74"/>
      <c r="JNQ74"/>
      <c r="JNR74"/>
      <c r="JNS74"/>
      <c r="JNT74"/>
      <c r="JNU74"/>
      <c r="JNV74"/>
      <c r="JNW74"/>
      <c r="JNX74"/>
      <c r="JNY74"/>
      <c r="JNZ74"/>
      <c r="JOA74"/>
      <c r="JOB74"/>
      <c r="JOC74"/>
      <c r="JOD74"/>
      <c r="JOE74"/>
      <c r="JOF74"/>
      <c r="JOG74"/>
      <c r="JOH74"/>
      <c r="JOI74"/>
      <c r="JOJ74"/>
      <c r="JOK74"/>
      <c r="JOL74"/>
      <c r="JOM74"/>
      <c r="JON74"/>
      <c r="JOO74"/>
      <c r="JOP74"/>
      <c r="JOQ74"/>
      <c r="JOR74"/>
      <c r="JOS74"/>
      <c r="JOT74"/>
      <c r="JOU74"/>
      <c r="JOV74"/>
      <c r="JOW74"/>
      <c r="JOX74"/>
      <c r="JOY74"/>
      <c r="JOZ74"/>
      <c r="JPA74"/>
      <c r="JPB74"/>
      <c r="JPC74"/>
      <c r="JPD74"/>
      <c r="JPE74"/>
      <c r="JPF74"/>
      <c r="JPG74"/>
      <c r="JPH74"/>
      <c r="JPI74"/>
      <c r="JPJ74"/>
      <c r="JPK74"/>
      <c r="JPL74"/>
      <c r="JPM74"/>
      <c r="JPN74"/>
      <c r="JPO74"/>
      <c r="JPP74"/>
      <c r="JPQ74"/>
      <c r="JPR74"/>
      <c r="JPS74"/>
      <c r="JPT74"/>
      <c r="JPU74"/>
      <c r="JPV74"/>
      <c r="JPW74"/>
      <c r="JPX74"/>
      <c r="JPY74"/>
      <c r="JPZ74"/>
      <c r="JQA74"/>
      <c r="JQB74"/>
      <c r="JQC74"/>
      <c r="JQD74"/>
      <c r="JQE74"/>
      <c r="JQF74"/>
      <c r="JQG74"/>
      <c r="JQH74"/>
      <c r="JQI74"/>
      <c r="JQJ74"/>
      <c r="JQK74"/>
      <c r="JQL74"/>
      <c r="JQM74"/>
      <c r="JQN74"/>
      <c r="JQO74"/>
      <c r="JQP74"/>
      <c r="JQQ74"/>
      <c r="JQR74"/>
      <c r="JQS74"/>
      <c r="JQT74"/>
      <c r="JQU74"/>
      <c r="JQV74"/>
      <c r="JQW74"/>
      <c r="JQX74"/>
      <c r="JQY74"/>
      <c r="JQZ74"/>
      <c r="JRA74"/>
      <c r="JRB74"/>
      <c r="JRC74"/>
      <c r="JRD74"/>
      <c r="JRE74"/>
      <c r="JRF74"/>
      <c r="JRG74"/>
      <c r="JRH74"/>
      <c r="JRI74"/>
      <c r="JRJ74"/>
      <c r="JRK74"/>
      <c r="JRL74"/>
      <c r="JRM74"/>
      <c r="JRN74"/>
      <c r="JRO74"/>
      <c r="JRP74"/>
      <c r="JRQ74"/>
      <c r="JRR74"/>
      <c r="JRS74"/>
      <c r="JRT74"/>
      <c r="JRU74"/>
      <c r="JRV74"/>
      <c r="JRW74"/>
      <c r="JRX74"/>
      <c r="JRY74"/>
      <c r="JRZ74"/>
      <c r="JSA74"/>
      <c r="JSB74"/>
      <c r="JSC74"/>
      <c r="JSD74"/>
      <c r="JSE74"/>
      <c r="JSF74"/>
      <c r="JSG74"/>
      <c r="JSH74"/>
      <c r="JSI74"/>
      <c r="JSJ74"/>
      <c r="JSK74"/>
      <c r="JSL74"/>
      <c r="JSM74"/>
      <c r="JSN74"/>
      <c r="JSO74"/>
      <c r="JSP74"/>
      <c r="JSQ74"/>
      <c r="JSR74"/>
      <c r="JSS74"/>
      <c r="JST74"/>
      <c r="JSU74"/>
      <c r="JSV74"/>
      <c r="JSW74"/>
      <c r="JSX74"/>
      <c r="JSY74"/>
      <c r="JSZ74"/>
      <c r="JTA74"/>
      <c r="JTB74"/>
      <c r="JTC74"/>
      <c r="JTD74"/>
      <c r="JTE74"/>
      <c r="JTF74"/>
      <c r="JTG74"/>
      <c r="JTH74"/>
      <c r="JTI74"/>
      <c r="JTJ74"/>
      <c r="JTK74"/>
      <c r="JTL74"/>
      <c r="JTM74"/>
      <c r="JTN74"/>
      <c r="JTO74"/>
      <c r="JTP74"/>
      <c r="JTQ74"/>
      <c r="JTR74"/>
      <c r="JTS74"/>
      <c r="JTT74"/>
      <c r="JTU74"/>
      <c r="JTV74"/>
      <c r="JTW74"/>
      <c r="JTX74"/>
      <c r="JTY74"/>
      <c r="JTZ74"/>
      <c r="JUA74"/>
      <c r="JUB74"/>
      <c r="JUC74"/>
      <c r="JUD74"/>
      <c r="JUE74"/>
      <c r="JUF74"/>
      <c r="JUG74"/>
      <c r="JUH74"/>
      <c r="JUI74"/>
      <c r="JUJ74"/>
      <c r="JUK74"/>
      <c r="JUL74"/>
      <c r="JUM74"/>
      <c r="JUN74"/>
      <c r="JUO74"/>
      <c r="JUP74"/>
      <c r="JUQ74"/>
      <c r="JUR74"/>
      <c r="JUS74"/>
      <c r="JUT74"/>
      <c r="JUU74"/>
      <c r="JUV74"/>
      <c r="JUW74"/>
      <c r="JUX74"/>
      <c r="JUY74"/>
      <c r="JUZ74"/>
      <c r="JVA74"/>
      <c r="JVB74"/>
      <c r="JVC74"/>
      <c r="JVD74"/>
      <c r="JVE74"/>
      <c r="JVF74"/>
      <c r="JVG74"/>
      <c r="JVH74"/>
      <c r="JVI74"/>
      <c r="JVJ74"/>
      <c r="JVK74"/>
      <c r="JVL74"/>
      <c r="JVM74"/>
      <c r="JVN74"/>
      <c r="JVO74"/>
      <c r="JVP74"/>
      <c r="JVQ74"/>
      <c r="JVR74"/>
      <c r="JVS74"/>
      <c r="JVT74"/>
      <c r="JVU74"/>
      <c r="JVV74"/>
      <c r="JVW74"/>
      <c r="JVX74"/>
      <c r="JVY74"/>
      <c r="JVZ74"/>
      <c r="JWA74"/>
      <c r="JWB74"/>
      <c r="JWC74"/>
      <c r="JWD74"/>
      <c r="JWE74"/>
      <c r="JWF74"/>
      <c r="JWG74"/>
      <c r="JWH74"/>
      <c r="JWI74"/>
      <c r="JWJ74"/>
      <c r="JWK74"/>
      <c r="JWL74"/>
      <c r="JWM74"/>
      <c r="JWN74"/>
      <c r="JWO74"/>
      <c r="JWP74"/>
      <c r="JWQ74"/>
      <c r="JWR74"/>
      <c r="JWS74"/>
      <c r="JWT74"/>
      <c r="JWU74"/>
      <c r="JWV74"/>
      <c r="JWW74"/>
      <c r="JWX74"/>
      <c r="JWY74"/>
      <c r="JWZ74"/>
      <c r="JXA74"/>
      <c r="JXB74"/>
      <c r="JXC74"/>
      <c r="JXD74"/>
      <c r="JXE74"/>
      <c r="JXF74"/>
      <c r="JXG74"/>
      <c r="JXH74"/>
      <c r="JXI74"/>
      <c r="JXJ74"/>
      <c r="JXK74"/>
      <c r="JXL74"/>
      <c r="JXM74"/>
      <c r="JXN74"/>
      <c r="JXO74"/>
      <c r="JXP74"/>
      <c r="JXQ74"/>
      <c r="JXR74"/>
      <c r="JXS74"/>
      <c r="JXT74"/>
      <c r="JXU74"/>
      <c r="JXV74"/>
      <c r="JXW74"/>
      <c r="JXX74"/>
      <c r="JXY74"/>
      <c r="JXZ74"/>
      <c r="JYA74"/>
      <c r="JYB74"/>
      <c r="JYC74"/>
      <c r="JYD74"/>
      <c r="JYE74"/>
      <c r="JYF74"/>
      <c r="JYG74"/>
      <c r="JYH74"/>
      <c r="JYI74"/>
      <c r="JYJ74"/>
      <c r="JYK74"/>
      <c r="JYL74"/>
      <c r="JYM74"/>
      <c r="JYN74"/>
      <c r="JYO74"/>
      <c r="JYP74"/>
      <c r="JYQ74"/>
      <c r="JYR74"/>
      <c r="JYS74"/>
      <c r="JYT74"/>
      <c r="JYU74"/>
      <c r="JYV74"/>
      <c r="JYW74"/>
      <c r="JYX74"/>
      <c r="JYY74"/>
      <c r="JYZ74"/>
      <c r="JZA74"/>
      <c r="JZB74"/>
      <c r="JZC74"/>
      <c r="JZD74"/>
      <c r="JZE74"/>
      <c r="JZF74"/>
      <c r="JZG74"/>
      <c r="JZH74"/>
      <c r="JZI74"/>
      <c r="JZJ74"/>
      <c r="JZK74"/>
      <c r="JZL74"/>
      <c r="JZM74"/>
      <c r="JZN74"/>
      <c r="JZO74"/>
      <c r="JZP74"/>
      <c r="JZQ74"/>
      <c r="JZR74"/>
      <c r="JZS74"/>
      <c r="JZT74"/>
      <c r="JZU74"/>
      <c r="JZV74"/>
      <c r="JZW74"/>
      <c r="JZX74"/>
      <c r="JZY74"/>
      <c r="JZZ74"/>
      <c r="KAA74"/>
      <c r="KAB74"/>
      <c r="KAC74"/>
      <c r="KAD74"/>
      <c r="KAE74"/>
      <c r="KAF74"/>
      <c r="KAG74"/>
      <c r="KAH74"/>
      <c r="KAI74"/>
      <c r="KAJ74"/>
      <c r="KAK74"/>
      <c r="KAL74"/>
      <c r="KAM74"/>
      <c r="KAN74"/>
      <c r="KAO74"/>
      <c r="KAP74"/>
      <c r="KAQ74"/>
      <c r="KAR74"/>
      <c r="KAS74"/>
      <c r="KAT74"/>
      <c r="KAU74"/>
      <c r="KAV74"/>
      <c r="KAW74"/>
      <c r="KAX74"/>
      <c r="KAY74"/>
      <c r="KAZ74"/>
      <c r="KBA74"/>
      <c r="KBB74"/>
      <c r="KBC74"/>
      <c r="KBD74"/>
      <c r="KBE74"/>
      <c r="KBF74"/>
      <c r="KBG74"/>
      <c r="KBH74"/>
      <c r="KBI74"/>
      <c r="KBJ74"/>
      <c r="KBK74"/>
      <c r="KBL74"/>
      <c r="KBM74"/>
      <c r="KBN74"/>
      <c r="KBO74"/>
      <c r="KBP74"/>
      <c r="KBQ74"/>
      <c r="KBR74"/>
      <c r="KBS74"/>
      <c r="KBT74"/>
      <c r="KBU74"/>
      <c r="KBV74"/>
      <c r="KBW74"/>
      <c r="KBX74"/>
      <c r="KBY74"/>
      <c r="KBZ74"/>
      <c r="KCA74"/>
      <c r="KCB74"/>
      <c r="KCC74"/>
      <c r="KCD74"/>
      <c r="KCE74"/>
      <c r="KCF74"/>
      <c r="KCG74"/>
      <c r="KCH74"/>
      <c r="KCI74"/>
      <c r="KCJ74"/>
      <c r="KCK74"/>
      <c r="KCL74"/>
      <c r="KCM74"/>
      <c r="KCN74"/>
      <c r="KCO74"/>
      <c r="KCP74"/>
      <c r="KCQ74"/>
      <c r="KCR74"/>
      <c r="KCS74"/>
      <c r="KCT74"/>
      <c r="KCU74"/>
      <c r="KCV74"/>
      <c r="KCW74"/>
      <c r="KCX74"/>
      <c r="KCY74"/>
      <c r="KCZ74"/>
      <c r="KDA74"/>
      <c r="KDB74"/>
      <c r="KDC74"/>
      <c r="KDD74"/>
      <c r="KDE74"/>
      <c r="KDF74"/>
      <c r="KDG74"/>
      <c r="KDH74"/>
      <c r="KDI74"/>
      <c r="KDJ74"/>
      <c r="KDK74"/>
      <c r="KDL74"/>
      <c r="KDM74"/>
      <c r="KDN74"/>
      <c r="KDO74"/>
      <c r="KDP74"/>
      <c r="KDQ74"/>
      <c r="KDR74"/>
      <c r="KDS74"/>
      <c r="KDT74"/>
      <c r="KDU74"/>
      <c r="KDV74"/>
      <c r="KDW74"/>
      <c r="KDX74"/>
      <c r="KDY74"/>
      <c r="KDZ74"/>
      <c r="KEA74"/>
      <c r="KEB74"/>
      <c r="KEC74"/>
      <c r="KED74"/>
      <c r="KEE74"/>
      <c r="KEF74"/>
      <c r="KEG74"/>
      <c r="KEH74"/>
      <c r="KEI74"/>
      <c r="KEJ74"/>
      <c r="KEK74"/>
      <c r="KEL74"/>
      <c r="KEM74"/>
      <c r="KEN74"/>
      <c r="KEO74"/>
      <c r="KEP74"/>
      <c r="KEQ74"/>
      <c r="KER74"/>
      <c r="KES74"/>
      <c r="KET74"/>
      <c r="KEU74"/>
      <c r="KEV74"/>
      <c r="KEW74"/>
      <c r="KEX74"/>
      <c r="KEY74"/>
      <c r="KEZ74"/>
      <c r="KFA74"/>
      <c r="KFB74"/>
      <c r="KFC74"/>
      <c r="KFD74"/>
      <c r="KFE74"/>
      <c r="KFF74"/>
      <c r="KFG74"/>
      <c r="KFH74"/>
      <c r="KFI74"/>
      <c r="KFJ74"/>
      <c r="KFK74"/>
      <c r="KFL74"/>
      <c r="KFM74"/>
      <c r="KFN74"/>
      <c r="KFO74"/>
      <c r="KFP74"/>
      <c r="KFQ74"/>
      <c r="KFR74"/>
      <c r="KFS74"/>
      <c r="KFT74"/>
      <c r="KFU74"/>
      <c r="KFV74"/>
      <c r="KFW74"/>
      <c r="KFX74"/>
      <c r="KFY74"/>
      <c r="KFZ74"/>
      <c r="KGA74"/>
      <c r="KGB74"/>
      <c r="KGC74"/>
      <c r="KGD74"/>
      <c r="KGE74"/>
      <c r="KGF74"/>
      <c r="KGG74"/>
      <c r="KGH74"/>
      <c r="KGI74"/>
      <c r="KGJ74"/>
      <c r="KGK74"/>
      <c r="KGL74"/>
      <c r="KGM74"/>
      <c r="KGN74"/>
      <c r="KGO74"/>
      <c r="KGP74"/>
      <c r="KGQ74"/>
      <c r="KGR74"/>
      <c r="KGS74"/>
      <c r="KGT74"/>
      <c r="KGU74"/>
      <c r="KGV74"/>
      <c r="KGW74"/>
      <c r="KGX74"/>
      <c r="KGY74"/>
      <c r="KGZ74"/>
      <c r="KHA74"/>
      <c r="KHB74"/>
      <c r="KHC74"/>
      <c r="KHD74"/>
      <c r="KHE74"/>
      <c r="KHF74"/>
      <c r="KHG74"/>
      <c r="KHH74"/>
      <c r="KHI74"/>
      <c r="KHJ74"/>
      <c r="KHK74"/>
      <c r="KHL74"/>
      <c r="KHM74"/>
      <c r="KHN74"/>
      <c r="KHO74"/>
      <c r="KHP74"/>
      <c r="KHQ74"/>
      <c r="KHR74"/>
      <c r="KHS74"/>
      <c r="KHT74"/>
      <c r="KHU74"/>
      <c r="KHV74"/>
      <c r="KHW74"/>
      <c r="KHX74"/>
      <c r="KHY74"/>
      <c r="KHZ74"/>
      <c r="KIA74"/>
      <c r="KIB74"/>
      <c r="KIC74"/>
      <c r="KID74"/>
      <c r="KIE74"/>
      <c r="KIF74"/>
      <c r="KIG74"/>
      <c r="KIH74"/>
      <c r="KII74"/>
      <c r="KIJ74"/>
      <c r="KIK74"/>
      <c r="KIL74"/>
      <c r="KIM74"/>
      <c r="KIN74"/>
      <c r="KIO74"/>
      <c r="KIP74"/>
      <c r="KIQ74"/>
      <c r="KIR74"/>
      <c r="KIS74"/>
      <c r="KIT74"/>
      <c r="KIU74"/>
      <c r="KIV74"/>
      <c r="KIW74"/>
      <c r="KIX74"/>
      <c r="KIY74"/>
      <c r="KIZ74"/>
      <c r="KJA74"/>
      <c r="KJB74"/>
      <c r="KJC74"/>
      <c r="KJD74"/>
      <c r="KJE74"/>
      <c r="KJF74"/>
      <c r="KJG74"/>
      <c r="KJH74"/>
      <c r="KJI74"/>
      <c r="KJJ74"/>
      <c r="KJK74"/>
      <c r="KJL74"/>
      <c r="KJM74"/>
      <c r="KJN74"/>
      <c r="KJO74"/>
      <c r="KJP74"/>
      <c r="KJQ74"/>
      <c r="KJR74"/>
      <c r="KJS74"/>
      <c r="KJT74"/>
      <c r="KJU74"/>
      <c r="KJV74"/>
      <c r="KJW74"/>
      <c r="KJX74"/>
      <c r="KJY74"/>
      <c r="KJZ74"/>
      <c r="KKA74"/>
      <c r="KKB74"/>
      <c r="KKC74"/>
      <c r="KKD74"/>
      <c r="KKE74"/>
      <c r="KKF74"/>
      <c r="KKG74"/>
      <c r="KKH74"/>
      <c r="KKI74"/>
      <c r="KKJ74"/>
      <c r="KKK74"/>
      <c r="KKL74"/>
      <c r="KKM74"/>
      <c r="KKN74"/>
      <c r="KKO74"/>
      <c r="KKP74"/>
      <c r="KKQ74"/>
      <c r="KKR74"/>
      <c r="KKS74"/>
      <c r="KKT74"/>
      <c r="KKU74"/>
      <c r="KKV74"/>
      <c r="KKW74"/>
      <c r="KKX74"/>
      <c r="KKY74"/>
      <c r="KKZ74"/>
      <c r="KLA74"/>
      <c r="KLB74"/>
      <c r="KLC74"/>
      <c r="KLD74"/>
      <c r="KLE74"/>
      <c r="KLF74"/>
      <c r="KLG74"/>
      <c r="KLH74"/>
      <c r="KLI74"/>
      <c r="KLJ74"/>
      <c r="KLK74"/>
      <c r="KLL74"/>
      <c r="KLM74"/>
      <c r="KLN74"/>
      <c r="KLO74"/>
      <c r="KLP74"/>
      <c r="KLQ74"/>
      <c r="KLR74"/>
      <c r="KLS74"/>
      <c r="KLT74"/>
      <c r="KLU74"/>
      <c r="KLV74"/>
      <c r="KLW74"/>
      <c r="KLX74"/>
      <c r="KLY74"/>
      <c r="KLZ74"/>
      <c r="KMA74"/>
      <c r="KMB74"/>
      <c r="KMC74"/>
      <c r="KMD74"/>
      <c r="KME74"/>
      <c r="KMF74"/>
      <c r="KMG74"/>
      <c r="KMH74"/>
      <c r="KMI74"/>
      <c r="KMJ74"/>
      <c r="KMK74"/>
      <c r="KML74"/>
      <c r="KMM74"/>
      <c r="KMN74"/>
      <c r="KMO74"/>
      <c r="KMP74"/>
      <c r="KMQ74"/>
      <c r="KMR74"/>
      <c r="KMS74"/>
      <c r="KMT74"/>
      <c r="KMU74"/>
      <c r="KMV74"/>
      <c r="KMW74"/>
      <c r="KMX74"/>
      <c r="KMY74"/>
      <c r="KMZ74"/>
      <c r="KNA74"/>
      <c r="KNB74"/>
      <c r="KNC74"/>
      <c r="KND74"/>
      <c r="KNE74"/>
      <c r="KNF74"/>
      <c r="KNG74"/>
      <c r="KNH74"/>
      <c r="KNI74"/>
      <c r="KNJ74"/>
      <c r="KNK74"/>
      <c r="KNL74"/>
      <c r="KNM74"/>
      <c r="KNN74"/>
      <c r="KNO74"/>
      <c r="KNP74"/>
      <c r="KNQ74"/>
      <c r="KNR74"/>
      <c r="KNS74"/>
      <c r="KNT74"/>
      <c r="KNU74"/>
      <c r="KNV74"/>
      <c r="KNW74"/>
      <c r="KNX74"/>
      <c r="KNY74"/>
      <c r="KNZ74"/>
      <c r="KOA74"/>
      <c r="KOB74"/>
      <c r="KOC74"/>
      <c r="KOD74"/>
      <c r="KOE74"/>
      <c r="KOF74"/>
      <c r="KOG74"/>
      <c r="KOH74"/>
      <c r="KOI74"/>
      <c r="KOJ74"/>
      <c r="KOK74"/>
      <c r="KOL74"/>
      <c r="KOM74"/>
      <c r="KON74"/>
      <c r="KOO74"/>
      <c r="KOP74"/>
      <c r="KOQ74"/>
      <c r="KOR74"/>
      <c r="KOS74"/>
      <c r="KOT74"/>
      <c r="KOU74"/>
      <c r="KOV74"/>
      <c r="KOW74"/>
      <c r="KOX74"/>
      <c r="KOY74"/>
      <c r="KOZ74"/>
      <c r="KPA74"/>
      <c r="KPB74"/>
      <c r="KPC74"/>
      <c r="KPD74"/>
      <c r="KPE74"/>
      <c r="KPF74"/>
      <c r="KPG74"/>
      <c r="KPH74"/>
      <c r="KPI74"/>
      <c r="KPJ74"/>
      <c r="KPK74"/>
      <c r="KPL74"/>
      <c r="KPM74"/>
      <c r="KPN74"/>
      <c r="KPO74"/>
      <c r="KPP74"/>
      <c r="KPQ74"/>
      <c r="KPR74"/>
      <c r="KPS74"/>
      <c r="KPT74"/>
      <c r="KPU74"/>
      <c r="KPV74"/>
      <c r="KPW74"/>
      <c r="KPX74"/>
      <c r="KPY74"/>
      <c r="KPZ74"/>
      <c r="KQA74"/>
      <c r="KQB74"/>
      <c r="KQC74"/>
      <c r="KQD74"/>
      <c r="KQE74"/>
      <c r="KQF74"/>
      <c r="KQG74"/>
      <c r="KQH74"/>
      <c r="KQI74"/>
      <c r="KQJ74"/>
      <c r="KQK74"/>
      <c r="KQL74"/>
      <c r="KQM74"/>
      <c r="KQN74"/>
      <c r="KQO74"/>
      <c r="KQP74"/>
      <c r="KQQ74"/>
      <c r="KQR74"/>
      <c r="KQS74"/>
      <c r="KQT74"/>
      <c r="KQU74"/>
      <c r="KQV74"/>
      <c r="KQW74"/>
      <c r="KQX74"/>
      <c r="KQY74"/>
      <c r="KQZ74"/>
      <c r="KRA74"/>
      <c r="KRB74"/>
      <c r="KRC74"/>
      <c r="KRD74"/>
      <c r="KRE74"/>
      <c r="KRF74"/>
      <c r="KRG74"/>
      <c r="KRH74"/>
      <c r="KRI74"/>
      <c r="KRJ74"/>
      <c r="KRK74"/>
      <c r="KRL74"/>
      <c r="KRM74"/>
      <c r="KRN74"/>
      <c r="KRO74"/>
      <c r="KRP74"/>
      <c r="KRQ74"/>
      <c r="KRR74"/>
      <c r="KRS74"/>
      <c r="KRT74"/>
      <c r="KRU74"/>
      <c r="KRV74"/>
      <c r="KRW74"/>
      <c r="KRX74"/>
      <c r="KRY74"/>
      <c r="KRZ74"/>
      <c r="KSA74"/>
      <c r="KSB74"/>
      <c r="KSC74"/>
      <c r="KSD74"/>
      <c r="KSE74"/>
      <c r="KSF74"/>
      <c r="KSG74"/>
      <c r="KSH74"/>
      <c r="KSI74"/>
      <c r="KSJ74"/>
      <c r="KSK74"/>
      <c r="KSL74"/>
      <c r="KSM74"/>
      <c r="KSN74"/>
      <c r="KSO74"/>
      <c r="KSP74"/>
      <c r="KSQ74"/>
      <c r="KSR74"/>
      <c r="KSS74"/>
      <c r="KST74"/>
      <c r="KSU74"/>
      <c r="KSV74"/>
      <c r="KSW74"/>
      <c r="KSX74"/>
      <c r="KSY74"/>
      <c r="KSZ74"/>
      <c r="KTA74"/>
      <c r="KTB74"/>
      <c r="KTC74"/>
      <c r="KTD74"/>
      <c r="KTE74"/>
      <c r="KTF74"/>
      <c r="KTG74"/>
      <c r="KTH74"/>
      <c r="KTI74"/>
      <c r="KTJ74"/>
      <c r="KTK74"/>
      <c r="KTL74"/>
      <c r="KTM74"/>
      <c r="KTN74"/>
      <c r="KTO74"/>
      <c r="KTP74"/>
      <c r="KTQ74"/>
      <c r="KTR74"/>
      <c r="KTS74"/>
      <c r="KTT74"/>
      <c r="KTU74"/>
      <c r="KTV74"/>
      <c r="KTW74"/>
      <c r="KTX74"/>
      <c r="KTY74"/>
      <c r="KTZ74"/>
      <c r="KUA74"/>
      <c r="KUB74"/>
      <c r="KUC74"/>
      <c r="KUD74"/>
      <c r="KUE74"/>
      <c r="KUF74"/>
      <c r="KUG74"/>
      <c r="KUH74"/>
      <c r="KUI74"/>
      <c r="KUJ74"/>
      <c r="KUK74"/>
      <c r="KUL74"/>
      <c r="KUM74"/>
      <c r="KUN74"/>
      <c r="KUO74"/>
      <c r="KUP74"/>
      <c r="KUQ74"/>
      <c r="KUR74"/>
      <c r="KUS74"/>
      <c r="KUT74"/>
      <c r="KUU74"/>
      <c r="KUV74"/>
      <c r="KUW74"/>
      <c r="KUX74"/>
      <c r="KUY74"/>
      <c r="KUZ74"/>
      <c r="KVA74"/>
      <c r="KVB74"/>
      <c r="KVC74"/>
      <c r="KVD74"/>
      <c r="KVE74"/>
      <c r="KVF74"/>
      <c r="KVG74"/>
      <c r="KVH74"/>
      <c r="KVI74"/>
      <c r="KVJ74"/>
      <c r="KVK74"/>
      <c r="KVL74"/>
      <c r="KVM74"/>
      <c r="KVN74"/>
      <c r="KVO74"/>
      <c r="KVP74"/>
      <c r="KVQ74"/>
      <c r="KVR74"/>
      <c r="KVS74"/>
      <c r="KVT74"/>
      <c r="KVU74"/>
      <c r="KVV74"/>
      <c r="KVW74"/>
      <c r="KVX74"/>
      <c r="KVY74"/>
      <c r="KVZ74"/>
      <c r="KWA74"/>
      <c r="KWB74"/>
      <c r="KWC74"/>
      <c r="KWD74"/>
      <c r="KWE74"/>
      <c r="KWF74"/>
      <c r="KWG74"/>
      <c r="KWH74"/>
      <c r="KWI74"/>
      <c r="KWJ74"/>
      <c r="KWK74"/>
      <c r="KWL74"/>
      <c r="KWM74"/>
      <c r="KWN74"/>
      <c r="KWO74"/>
      <c r="KWP74"/>
      <c r="KWQ74"/>
      <c r="KWR74"/>
      <c r="KWS74"/>
      <c r="KWT74"/>
      <c r="KWU74"/>
      <c r="KWV74"/>
      <c r="KWW74"/>
      <c r="KWX74"/>
      <c r="KWY74"/>
      <c r="KWZ74"/>
      <c r="KXA74"/>
      <c r="KXB74"/>
      <c r="KXC74"/>
      <c r="KXD74"/>
      <c r="KXE74"/>
      <c r="KXF74"/>
      <c r="KXG74"/>
      <c r="KXH74"/>
      <c r="KXI74"/>
      <c r="KXJ74"/>
      <c r="KXK74"/>
      <c r="KXL74"/>
      <c r="KXM74"/>
      <c r="KXN74"/>
      <c r="KXO74"/>
      <c r="KXP74"/>
      <c r="KXQ74"/>
      <c r="KXR74"/>
      <c r="KXS74"/>
      <c r="KXT74"/>
      <c r="KXU74"/>
      <c r="KXV74"/>
      <c r="KXW74"/>
      <c r="KXX74"/>
      <c r="KXY74"/>
      <c r="KXZ74"/>
      <c r="KYA74"/>
      <c r="KYB74"/>
      <c r="KYC74"/>
      <c r="KYD74"/>
      <c r="KYE74"/>
      <c r="KYF74"/>
      <c r="KYG74"/>
      <c r="KYH74"/>
      <c r="KYI74"/>
      <c r="KYJ74"/>
      <c r="KYK74"/>
      <c r="KYL74"/>
      <c r="KYM74"/>
      <c r="KYN74"/>
      <c r="KYO74"/>
      <c r="KYP74"/>
      <c r="KYQ74"/>
      <c r="KYR74"/>
      <c r="KYS74"/>
      <c r="KYT74"/>
      <c r="KYU74"/>
      <c r="KYV74"/>
      <c r="KYW74"/>
      <c r="KYX74"/>
      <c r="KYY74"/>
      <c r="KYZ74"/>
      <c r="KZA74"/>
      <c r="KZB74"/>
      <c r="KZC74"/>
      <c r="KZD74"/>
      <c r="KZE74"/>
      <c r="KZF74"/>
      <c r="KZG74"/>
      <c r="KZH74"/>
      <c r="KZI74"/>
      <c r="KZJ74"/>
      <c r="KZK74"/>
      <c r="KZL74"/>
      <c r="KZM74"/>
      <c r="KZN74"/>
      <c r="KZO74"/>
      <c r="KZP74"/>
      <c r="KZQ74"/>
      <c r="KZR74"/>
      <c r="KZS74"/>
      <c r="KZT74"/>
      <c r="KZU74"/>
      <c r="KZV74"/>
      <c r="KZW74"/>
      <c r="KZX74"/>
      <c r="KZY74"/>
      <c r="KZZ74"/>
      <c r="LAA74"/>
      <c r="LAB74"/>
      <c r="LAC74"/>
      <c r="LAD74"/>
      <c r="LAE74"/>
      <c r="LAF74"/>
      <c r="LAG74"/>
      <c r="LAH74"/>
      <c r="LAI74"/>
      <c r="LAJ74"/>
      <c r="LAK74"/>
      <c r="LAL74"/>
      <c r="LAM74"/>
      <c r="LAN74"/>
      <c r="LAO74"/>
      <c r="LAP74"/>
      <c r="LAQ74"/>
      <c r="LAR74"/>
      <c r="LAS74"/>
      <c r="LAT74"/>
      <c r="LAU74"/>
      <c r="LAV74"/>
      <c r="LAW74"/>
      <c r="LAX74"/>
      <c r="LAY74"/>
      <c r="LAZ74"/>
      <c r="LBA74"/>
      <c r="LBB74"/>
      <c r="LBC74"/>
      <c r="LBD74"/>
      <c r="LBE74"/>
      <c r="LBF74"/>
      <c r="LBG74"/>
      <c r="LBH74"/>
      <c r="LBI74"/>
      <c r="LBJ74"/>
      <c r="LBK74"/>
      <c r="LBL74"/>
      <c r="LBM74"/>
      <c r="LBN74"/>
      <c r="LBO74"/>
      <c r="LBP74"/>
      <c r="LBQ74"/>
      <c r="LBR74"/>
      <c r="LBS74"/>
      <c r="LBT74"/>
      <c r="LBU74"/>
      <c r="LBV74"/>
      <c r="LBW74"/>
      <c r="LBX74"/>
      <c r="LBY74"/>
      <c r="LBZ74"/>
      <c r="LCA74"/>
      <c r="LCB74"/>
      <c r="LCC74"/>
      <c r="LCD74"/>
      <c r="LCE74"/>
      <c r="LCF74"/>
      <c r="LCG74"/>
      <c r="LCH74"/>
      <c r="LCI74"/>
      <c r="LCJ74"/>
      <c r="LCK74"/>
      <c r="LCL74"/>
      <c r="LCM74"/>
      <c r="LCN74"/>
      <c r="LCO74"/>
      <c r="LCP74"/>
      <c r="LCQ74"/>
      <c r="LCR74"/>
      <c r="LCS74"/>
      <c r="LCT74"/>
      <c r="LCU74"/>
      <c r="LCV74"/>
      <c r="LCW74"/>
      <c r="LCX74"/>
      <c r="LCY74"/>
      <c r="LCZ74"/>
      <c r="LDA74"/>
      <c r="LDB74"/>
      <c r="LDC74"/>
      <c r="LDD74"/>
      <c r="LDE74"/>
      <c r="LDF74"/>
      <c r="LDG74"/>
      <c r="LDH74"/>
      <c r="LDI74"/>
      <c r="LDJ74"/>
      <c r="LDK74"/>
      <c r="LDL74"/>
      <c r="LDM74"/>
      <c r="LDN74"/>
      <c r="LDO74"/>
      <c r="LDP74"/>
      <c r="LDQ74"/>
      <c r="LDR74"/>
      <c r="LDS74"/>
      <c r="LDT74"/>
      <c r="LDU74"/>
      <c r="LDV74"/>
      <c r="LDW74"/>
      <c r="LDX74"/>
      <c r="LDY74"/>
      <c r="LDZ74"/>
      <c r="LEA74"/>
      <c r="LEB74"/>
      <c r="LEC74"/>
      <c r="LED74"/>
      <c r="LEE74"/>
      <c r="LEF74"/>
      <c r="LEG74"/>
      <c r="LEH74"/>
      <c r="LEI74"/>
      <c r="LEJ74"/>
      <c r="LEK74"/>
      <c r="LEL74"/>
      <c r="LEM74"/>
      <c r="LEN74"/>
      <c r="LEO74"/>
      <c r="LEP74"/>
      <c r="LEQ74"/>
      <c r="LER74"/>
      <c r="LES74"/>
      <c r="LET74"/>
      <c r="LEU74"/>
      <c r="LEV74"/>
      <c r="LEW74"/>
      <c r="LEX74"/>
      <c r="LEY74"/>
      <c r="LEZ74"/>
      <c r="LFA74"/>
      <c r="LFB74"/>
      <c r="LFC74"/>
      <c r="LFD74"/>
      <c r="LFE74"/>
      <c r="LFF74"/>
      <c r="LFG74"/>
      <c r="LFH74"/>
      <c r="LFI74"/>
      <c r="LFJ74"/>
      <c r="LFK74"/>
      <c r="LFL74"/>
      <c r="LFM74"/>
      <c r="LFN74"/>
      <c r="LFO74"/>
      <c r="LFP74"/>
      <c r="LFQ74"/>
      <c r="LFR74"/>
      <c r="LFS74"/>
      <c r="LFT74"/>
      <c r="LFU74"/>
      <c r="LFV74"/>
      <c r="LFW74"/>
      <c r="LFX74"/>
      <c r="LFY74"/>
      <c r="LFZ74"/>
      <c r="LGA74"/>
      <c r="LGB74"/>
      <c r="LGC74"/>
      <c r="LGD74"/>
      <c r="LGE74"/>
      <c r="LGF74"/>
      <c r="LGG74"/>
      <c r="LGH74"/>
      <c r="LGI74"/>
      <c r="LGJ74"/>
      <c r="LGK74"/>
      <c r="LGL74"/>
      <c r="LGM74"/>
      <c r="LGN74"/>
      <c r="LGO74"/>
      <c r="LGP74"/>
      <c r="LGQ74"/>
      <c r="LGR74"/>
      <c r="LGS74"/>
      <c r="LGT74"/>
      <c r="LGU74"/>
      <c r="LGV74"/>
      <c r="LGW74"/>
      <c r="LGX74"/>
      <c r="LGY74"/>
      <c r="LGZ74"/>
      <c r="LHA74"/>
      <c r="LHB74"/>
      <c r="LHC74"/>
      <c r="LHD74"/>
      <c r="LHE74"/>
      <c r="LHF74"/>
      <c r="LHG74"/>
      <c r="LHH74"/>
      <c r="LHI74"/>
      <c r="LHJ74"/>
      <c r="LHK74"/>
      <c r="LHL74"/>
      <c r="LHM74"/>
      <c r="LHN74"/>
      <c r="LHO74"/>
      <c r="LHP74"/>
      <c r="LHQ74"/>
      <c r="LHR74"/>
      <c r="LHS74"/>
      <c r="LHT74"/>
      <c r="LHU74"/>
      <c r="LHV74"/>
      <c r="LHW74"/>
      <c r="LHX74"/>
      <c r="LHY74"/>
      <c r="LHZ74"/>
      <c r="LIA74"/>
      <c r="LIB74"/>
      <c r="LIC74"/>
      <c r="LID74"/>
      <c r="LIE74"/>
      <c r="LIF74"/>
      <c r="LIG74"/>
      <c r="LIH74"/>
      <c r="LII74"/>
      <c r="LIJ74"/>
      <c r="LIK74"/>
      <c r="LIL74"/>
      <c r="LIM74"/>
      <c r="LIN74"/>
      <c r="LIO74"/>
      <c r="LIP74"/>
      <c r="LIQ74"/>
      <c r="LIR74"/>
      <c r="LIS74"/>
      <c r="LIT74"/>
      <c r="LIU74"/>
      <c r="LIV74"/>
      <c r="LIW74"/>
      <c r="LIX74"/>
      <c r="LIY74"/>
      <c r="LIZ74"/>
      <c r="LJA74"/>
      <c r="LJB74"/>
      <c r="LJC74"/>
      <c r="LJD74"/>
      <c r="LJE74"/>
      <c r="LJF74"/>
      <c r="LJG74"/>
      <c r="LJH74"/>
      <c r="LJI74"/>
      <c r="LJJ74"/>
      <c r="LJK74"/>
      <c r="LJL74"/>
      <c r="LJM74"/>
      <c r="LJN74"/>
      <c r="LJO74"/>
      <c r="LJP74"/>
      <c r="LJQ74"/>
      <c r="LJR74"/>
      <c r="LJS74"/>
      <c r="LJT74"/>
      <c r="LJU74"/>
      <c r="LJV74"/>
      <c r="LJW74"/>
      <c r="LJX74"/>
      <c r="LJY74"/>
      <c r="LJZ74"/>
      <c r="LKA74"/>
      <c r="LKB74"/>
      <c r="LKC74"/>
      <c r="LKD74"/>
      <c r="LKE74"/>
      <c r="LKF74"/>
      <c r="LKG74"/>
      <c r="LKH74"/>
      <c r="LKI74"/>
      <c r="LKJ74"/>
      <c r="LKK74"/>
      <c r="LKL74"/>
      <c r="LKM74"/>
      <c r="LKN74"/>
      <c r="LKO74"/>
      <c r="LKP74"/>
      <c r="LKQ74"/>
      <c r="LKR74"/>
      <c r="LKS74"/>
      <c r="LKT74"/>
      <c r="LKU74"/>
      <c r="LKV74"/>
      <c r="LKW74"/>
      <c r="LKX74"/>
      <c r="LKY74"/>
      <c r="LKZ74"/>
      <c r="LLA74"/>
      <c r="LLB74"/>
      <c r="LLC74"/>
      <c r="LLD74"/>
      <c r="LLE74"/>
      <c r="LLF74"/>
      <c r="LLG74"/>
      <c r="LLH74"/>
      <c r="LLI74"/>
      <c r="LLJ74"/>
      <c r="LLK74"/>
      <c r="LLL74"/>
      <c r="LLM74"/>
      <c r="LLN74"/>
      <c r="LLO74"/>
      <c r="LLP74"/>
      <c r="LLQ74"/>
      <c r="LLR74"/>
      <c r="LLS74"/>
      <c r="LLT74"/>
      <c r="LLU74"/>
      <c r="LLV74"/>
      <c r="LLW74"/>
      <c r="LLX74"/>
      <c r="LLY74"/>
      <c r="LLZ74"/>
      <c r="LMA74"/>
      <c r="LMB74"/>
      <c r="LMC74"/>
      <c r="LMD74"/>
      <c r="LME74"/>
      <c r="LMF74"/>
      <c r="LMG74"/>
      <c r="LMH74"/>
      <c r="LMI74"/>
      <c r="LMJ74"/>
      <c r="LMK74"/>
      <c r="LML74"/>
      <c r="LMM74"/>
      <c r="LMN74"/>
      <c r="LMO74"/>
      <c r="LMP74"/>
      <c r="LMQ74"/>
      <c r="LMR74"/>
      <c r="LMS74"/>
      <c r="LMT74"/>
      <c r="LMU74"/>
      <c r="LMV74"/>
      <c r="LMW74"/>
      <c r="LMX74"/>
      <c r="LMY74"/>
      <c r="LMZ74"/>
      <c r="LNA74"/>
      <c r="LNB74"/>
      <c r="LNC74"/>
      <c r="LND74"/>
      <c r="LNE74"/>
      <c r="LNF74"/>
      <c r="LNG74"/>
      <c r="LNH74"/>
      <c r="LNI74"/>
      <c r="LNJ74"/>
      <c r="LNK74"/>
      <c r="LNL74"/>
      <c r="LNM74"/>
      <c r="LNN74"/>
      <c r="LNO74"/>
      <c r="LNP74"/>
      <c r="LNQ74"/>
      <c r="LNR74"/>
      <c r="LNS74"/>
      <c r="LNT74"/>
      <c r="LNU74"/>
      <c r="LNV74"/>
      <c r="LNW74"/>
      <c r="LNX74"/>
      <c r="LNY74"/>
      <c r="LNZ74"/>
      <c r="LOA74"/>
      <c r="LOB74"/>
      <c r="LOC74"/>
      <c r="LOD74"/>
      <c r="LOE74"/>
      <c r="LOF74"/>
      <c r="LOG74"/>
      <c r="LOH74"/>
      <c r="LOI74"/>
      <c r="LOJ74"/>
      <c r="LOK74"/>
      <c r="LOL74"/>
      <c r="LOM74"/>
      <c r="LON74"/>
      <c r="LOO74"/>
      <c r="LOP74"/>
      <c r="LOQ74"/>
      <c r="LOR74"/>
      <c r="LOS74"/>
      <c r="LOT74"/>
      <c r="LOU74"/>
      <c r="LOV74"/>
      <c r="LOW74"/>
      <c r="LOX74"/>
      <c r="LOY74"/>
      <c r="LOZ74"/>
      <c r="LPA74"/>
      <c r="LPB74"/>
      <c r="LPC74"/>
      <c r="LPD74"/>
      <c r="LPE74"/>
      <c r="LPF74"/>
      <c r="LPG74"/>
      <c r="LPH74"/>
      <c r="LPI74"/>
      <c r="LPJ74"/>
      <c r="LPK74"/>
      <c r="LPL74"/>
      <c r="LPM74"/>
      <c r="LPN74"/>
      <c r="LPO74"/>
      <c r="LPP74"/>
      <c r="LPQ74"/>
      <c r="LPR74"/>
      <c r="LPS74"/>
      <c r="LPT74"/>
      <c r="LPU74"/>
      <c r="LPV74"/>
      <c r="LPW74"/>
      <c r="LPX74"/>
      <c r="LPY74"/>
      <c r="LPZ74"/>
      <c r="LQA74"/>
      <c r="LQB74"/>
      <c r="LQC74"/>
      <c r="LQD74"/>
      <c r="LQE74"/>
      <c r="LQF74"/>
      <c r="LQG74"/>
      <c r="LQH74"/>
      <c r="LQI74"/>
      <c r="LQJ74"/>
      <c r="LQK74"/>
      <c r="LQL74"/>
      <c r="LQM74"/>
      <c r="LQN74"/>
      <c r="LQO74"/>
      <c r="LQP74"/>
      <c r="LQQ74"/>
      <c r="LQR74"/>
      <c r="LQS74"/>
      <c r="LQT74"/>
      <c r="LQU74"/>
      <c r="LQV74"/>
      <c r="LQW74"/>
      <c r="LQX74"/>
      <c r="LQY74"/>
      <c r="LQZ74"/>
      <c r="LRA74"/>
      <c r="LRB74"/>
      <c r="LRC74"/>
      <c r="LRD74"/>
      <c r="LRE74"/>
      <c r="LRF74"/>
      <c r="LRG74"/>
      <c r="LRH74"/>
      <c r="LRI74"/>
      <c r="LRJ74"/>
      <c r="LRK74"/>
      <c r="LRL74"/>
      <c r="LRM74"/>
      <c r="LRN74"/>
      <c r="LRO74"/>
      <c r="LRP74"/>
      <c r="LRQ74"/>
      <c r="LRR74"/>
      <c r="LRS74"/>
      <c r="LRT74"/>
      <c r="LRU74"/>
      <c r="LRV74"/>
      <c r="LRW74"/>
      <c r="LRX74"/>
      <c r="LRY74"/>
      <c r="LRZ74"/>
      <c r="LSA74"/>
      <c r="LSB74"/>
      <c r="LSC74"/>
      <c r="LSD74"/>
      <c r="LSE74"/>
      <c r="LSF74"/>
      <c r="LSG74"/>
      <c r="LSH74"/>
      <c r="LSI74"/>
      <c r="LSJ74"/>
      <c r="LSK74"/>
      <c r="LSL74"/>
      <c r="LSM74"/>
      <c r="LSN74"/>
      <c r="LSO74"/>
      <c r="LSP74"/>
      <c r="LSQ74"/>
      <c r="LSR74"/>
      <c r="LSS74"/>
      <c r="LST74"/>
      <c r="LSU74"/>
      <c r="LSV74"/>
      <c r="LSW74"/>
      <c r="LSX74"/>
      <c r="LSY74"/>
      <c r="LSZ74"/>
      <c r="LTA74"/>
      <c r="LTB74"/>
      <c r="LTC74"/>
      <c r="LTD74"/>
      <c r="LTE74"/>
      <c r="LTF74"/>
      <c r="LTG74"/>
      <c r="LTH74"/>
      <c r="LTI74"/>
      <c r="LTJ74"/>
      <c r="LTK74"/>
      <c r="LTL74"/>
      <c r="LTM74"/>
      <c r="LTN74"/>
      <c r="LTO74"/>
      <c r="LTP74"/>
      <c r="LTQ74"/>
      <c r="LTR74"/>
      <c r="LTS74"/>
      <c r="LTT74"/>
      <c r="LTU74"/>
      <c r="LTV74"/>
      <c r="LTW74"/>
      <c r="LTX74"/>
      <c r="LTY74"/>
      <c r="LTZ74"/>
      <c r="LUA74"/>
      <c r="LUB74"/>
      <c r="LUC74"/>
      <c r="LUD74"/>
      <c r="LUE74"/>
      <c r="LUF74"/>
      <c r="LUG74"/>
      <c r="LUH74"/>
      <c r="LUI74"/>
      <c r="LUJ74"/>
      <c r="LUK74"/>
      <c r="LUL74"/>
      <c r="LUM74"/>
      <c r="LUN74"/>
      <c r="LUO74"/>
      <c r="LUP74"/>
      <c r="LUQ74"/>
      <c r="LUR74"/>
      <c r="LUS74"/>
      <c r="LUT74"/>
      <c r="LUU74"/>
      <c r="LUV74"/>
      <c r="LUW74"/>
      <c r="LUX74"/>
      <c r="LUY74"/>
      <c r="LUZ74"/>
      <c r="LVA74"/>
      <c r="LVB74"/>
      <c r="LVC74"/>
      <c r="LVD74"/>
      <c r="LVE74"/>
      <c r="LVF74"/>
      <c r="LVG74"/>
      <c r="LVH74"/>
      <c r="LVI74"/>
      <c r="LVJ74"/>
      <c r="LVK74"/>
      <c r="LVL74"/>
      <c r="LVM74"/>
      <c r="LVN74"/>
      <c r="LVO74"/>
      <c r="LVP74"/>
      <c r="LVQ74"/>
      <c r="LVR74"/>
      <c r="LVS74"/>
      <c r="LVT74"/>
      <c r="LVU74"/>
      <c r="LVV74"/>
      <c r="LVW74"/>
      <c r="LVX74"/>
      <c r="LVY74"/>
      <c r="LVZ74"/>
      <c r="LWA74"/>
      <c r="LWB74"/>
      <c r="LWC74"/>
      <c r="LWD74"/>
      <c r="LWE74"/>
      <c r="LWF74"/>
      <c r="LWG74"/>
      <c r="LWH74"/>
      <c r="LWI74"/>
      <c r="LWJ74"/>
      <c r="LWK74"/>
      <c r="LWL74"/>
      <c r="LWM74"/>
      <c r="LWN74"/>
      <c r="LWO74"/>
      <c r="LWP74"/>
      <c r="LWQ74"/>
      <c r="LWR74"/>
      <c r="LWS74"/>
      <c r="LWT74"/>
      <c r="LWU74"/>
      <c r="LWV74"/>
      <c r="LWW74"/>
      <c r="LWX74"/>
      <c r="LWY74"/>
      <c r="LWZ74"/>
      <c r="LXA74"/>
      <c r="LXB74"/>
      <c r="LXC74"/>
      <c r="LXD74"/>
      <c r="LXE74"/>
      <c r="LXF74"/>
      <c r="LXG74"/>
      <c r="LXH74"/>
      <c r="LXI74"/>
      <c r="LXJ74"/>
      <c r="LXK74"/>
      <c r="LXL74"/>
      <c r="LXM74"/>
      <c r="LXN74"/>
      <c r="LXO74"/>
      <c r="LXP74"/>
      <c r="LXQ74"/>
      <c r="LXR74"/>
      <c r="LXS74"/>
      <c r="LXT74"/>
      <c r="LXU74"/>
      <c r="LXV74"/>
      <c r="LXW74"/>
      <c r="LXX74"/>
      <c r="LXY74"/>
      <c r="LXZ74"/>
      <c r="LYA74"/>
      <c r="LYB74"/>
      <c r="LYC74"/>
      <c r="LYD74"/>
      <c r="LYE74"/>
      <c r="LYF74"/>
      <c r="LYG74"/>
      <c r="LYH74"/>
      <c r="LYI74"/>
      <c r="LYJ74"/>
      <c r="LYK74"/>
      <c r="LYL74"/>
      <c r="LYM74"/>
      <c r="LYN74"/>
      <c r="LYO74"/>
      <c r="LYP74"/>
      <c r="LYQ74"/>
      <c r="LYR74"/>
      <c r="LYS74"/>
      <c r="LYT74"/>
      <c r="LYU74"/>
      <c r="LYV74"/>
      <c r="LYW74"/>
      <c r="LYX74"/>
      <c r="LYY74"/>
      <c r="LYZ74"/>
      <c r="LZA74"/>
      <c r="LZB74"/>
      <c r="LZC74"/>
      <c r="LZD74"/>
      <c r="LZE74"/>
      <c r="LZF74"/>
      <c r="LZG74"/>
      <c r="LZH74"/>
      <c r="LZI74"/>
      <c r="LZJ74"/>
      <c r="LZK74"/>
      <c r="LZL74"/>
      <c r="LZM74"/>
      <c r="LZN74"/>
      <c r="LZO74"/>
      <c r="LZP74"/>
      <c r="LZQ74"/>
      <c r="LZR74"/>
      <c r="LZS74"/>
      <c r="LZT74"/>
      <c r="LZU74"/>
      <c r="LZV74"/>
      <c r="LZW74"/>
      <c r="LZX74"/>
      <c r="LZY74"/>
      <c r="LZZ74"/>
      <c r="MAA74"/>
      <c r="MAB74"/>
      <c r="MAC74"/>
      <c r="MAD74"/>
      <c r="MAE74"/>
      <c r="MAF74"/>
      <c r="MAG74"/>
      <c r="MAH74"/>
      <c r="MAI74"/>
      <c r="MAJ74"/>
      <c r="MAK74"/>
      <c r="MAL74"/>
      <c r="MAM74"/>
      <c r="MAN74"/>
      <c r="MAO74"/>
      <c r="MAP74"/>
      <c r="MAQ74"/>
      <c r="MAR74"/>
      <c r="MAS74"/>
      <c r="MAT74"/>
      <c r="MAU74"/>
      <c r="MAV74"/>
      <c r="MAW74"/>
      <c r="MAX74"/>
      <c r="MAY74"/>
      <c r="MAZ74"/>
      <c r="MBA74"/>
      <c r="MBB74"/>
      <c r="MBC74"/>
      <c r="MBD74"/>
      <c r="MBE74"/>
      <c r="MBF74"/>
      <c r="MBG74"/>
      <c r="MBH74"/>
      <c r="MBI74"/>
      <c r="MBJ74"/>
      <c r="MBK74"/>
      <c r="MBL74"/>
      <c r="MBM74"/>
      <c r="MBN74"/>
      <c r="MBO74"/>
      <c r="MBP74"/>
      <c r="MBQ74"/>
      <c r="MBR74"/>
      <c r="MBS74"/>
      <c r="MBT74"/>
      <c r="MBU74"/>
      <c r="MBV74"/>
      <c r="MBW74"/>
      <c r="MBX74"/>
      <c r="MBY74"/>
      <c r="MBZ74"/>
      <c r="MCA74"/>
      <c r="MCB74"/>
      <c r="MCC74"/>
      <c r="MCD74"/>
      <c r="MCE74"/>
      <c r="MCF74"/>
      <c r="MCG74"/>
      <c r="MCH74"/>
      <c r="MCI74"/>
      <c r="MCJ74"/>
      <c r="MCK74"/>
      <c r="MCL74"/>
      <c r="MCM74"/>
      <c r="MCN74"/>
      <c r="MCO74"/>
      <c r="MCP74"/>
      <c r="MCQ74"/>
      <c r="MCR74"/>
      <c r="MCS74"/>
      <c r="MCT74"/>
      <c r="MCU74"/>
      <c r="MCV74"/>
      <c r="MCW74"/>
      <c r="MCX74"/>
      <c r="MCY74"/>
      <c r="MCZ74"/>
      <c r="MDA74"/>
      <c r="MDB74"/>
      <c r="MDC74"/>
      <c r="MDD74"/>
      <c r="MDE74"/>
      <c r="MDF74"/>
      <c r="MDG74"/>
      <c r="MDH74"/>
      <c r="MDI74"/>
      <c r="MDJ74"/>
      <c r="MDK74"/>
      <c r="MDL74"/>
      <c r="MDM74"/>
      <c r="MDN74"/>
      <c r="MDO74"/>
      <c r="MDP74"/>
      <c r="MDQ74"/>
      <c r="MDR74"/>
      <c r="MDS74"/>
      <c r="MDT74"/>
      <c r="MDU74"/>
      <c r="MDV74"/>
      <c r="MDW74"/>
      <c r="MDX74"/>
      <c r="MDY74"/>
      <c r="MDZ74"/>
      <c r="MEA74"/>
      <c r="MEB74"/>
      <c r="MEC74"/>
      <c r="MED74"/>
      <c r="MEE74"/>
      <c r="MEF74"/>
      <c r="MEG74"/>
      <c r="MEH74"/>
      <c r="MEI74"/>
      <c r="MEJ74"/>
      <c r="MEK74"/>
      <c r="MEL74"/>
      <c r="MEM74"/>
      <c r="MEN74"/>
      <c r="MEO74"/>
      <c r="MEP74"/>
      <c r="MEQ74"/>
      <c r="MER74"/>
      <c r="MES74"/>
      <c r="MET74"/>
      <c r="MEU74"/>
      <c r="MEV74"/>
      <c r="MEW74"/>
      <c r="MEX74"/>
      <c r="MEY74"/>
      <c r="MEZ74"/>
      <c r="MFA74"/>
      <c r="MFB74"/>
      <c r="MFC74"/>
      <c r="MFD74"/>
      <c r="MFE74"/>
      <c r="MFF74"/>
      <c r="MFG74"/>
      <c r="MFH74"/>
      <c r="MFI74"/>
      <c r="MFJ74"/>
      <c r="MFK74"/>
      <c r="MFL74"/>
      <c r="MFM74"/>
      <c r="MFN74"/>
      <c r="MFO74"/>
      <c r="MFP74"/>
      <c r="MFQ74"/>
      <c r="MFR74"/>
      <c r="MFS74"/>
      <c r="MFT74"/>
      <c r="MFU74"/>
      <c r="MFV74"/>
      <c r="MFW74"/>
      <c r="MFX74"/>
      <c r="MFY74"/>
      <c r="MFZ74"/>
      <c r="MGA74"/>
      <c r="MGB74"/>
      <c r="MGC74"/>
      <c r="MGD74"/>
      <c r="MGE74"/>
      <c r="MGF74"/>
      <c r="MGG74"/>
      <c r="MGH74"/>
      <c r="MGI74"/>
      <c r="MGJ74"/>
      <c r="MGK74"/>
      <c r="MGL74"/>
      <c r="MGM74"/>
      <c r="MGN74"/>
      <c r="MGO74"/>
      <c r="MGP74"/>
      <c r="MGQ74"/>
      <c r="MGR74"/>
      <c r="MGS74"/>
      <c r="MGT74"/>
      <c r="MGU74"/>
      <c r="MGV74"/>
      <c r="MGW74"/>
      <c r="MGX74"/>
      <c r="MGY74"/>
      <c r="MGZ74"/>
      <c r="MHA74"/>
      <c r="MHB74"/>
      <c r="MHC74"/>
      <c r="MHD74"/>
      <c r="MHE74"/>
      <c r="MHF74"/>
      <c r="MHG74"/>
      <c r="MHH74"/>
      <c r="MHI74"/>
      <c r="MHJ74"/>
      <c r="MHK74"/>
      <c r="MHL74"/>
      <c r="MHM74"/>
      <c r="MHN74"/>
      <c r="MHO74"/>
      <c r="MHP74"/>
      <c r="MHQ74"/>
      <c r="MHR74"/>
      <c r="MHS74"/>
      <c r="MHT74"/>
      <c r="MHU74"/>
      <c r="MHV74"/>
      <c r="MHW74"/>
      <c r="MHX74"/>
      <c r="MHY74"/>
      <c r="MHZ74"/>
      <c r="MIA74"/>
      <c r="MIB74"/>
      <c r="MIC74"/>
      <c r="MID74"/>
      <c r="MIE74"/>
      <c r="MIF74"/>
      <c r="MIG74"/>
      <c r="MIH74"/>
      <c r="MII74"/>
      <c r="MIJ74"/>
      <c r="MIK74"/>
      <c r="MIL74"/>
      <c r="MIM74"/>
      <c r="MIN74"/>
      <c r="MIO74"/>
      <c r="MIP74"/>
      <c r="MIQ74"/>
      <c r="MIR74"/>
      <c r="MIS74"/>
      <c r="MIT74"/>
      <c r="MIU74"/>
      <c r="MIV74"/>
      <c r="MIW74"/>
      <c r="MIX74"/>
      <c r="MIY74"/>
      <c r="MIZ74"/>
      <c r="MJA74"/>
      <c r="MJB74"/>
      <c r="MJC74"/>
      <c r="MJD74"/>
      <c r="MJE74"/>
      <c r="MJF74"/>
      <c r="MJG74"/>
      <c r="MJH74"/>
      <c r="MJI74"/>
      <c r="MJJ74"/>
      <c r="MJK74"/>
      <c r="MJL74"/>
      <c r="MJM74"/>
      <c r="MJN74"/>
      <c r="MJO74"/>
      <c r="MJP74"/>
      <c r="MJQ74"/>
      <c r="MJR74"/>
      <c r="MJS74"/>
      <c r="MJT74"/>
      <c r="MJU74"/>
      <c r="MJV74"/>
      <c r="MJW74"/>
      <c r="MJX74"/>
      <c r="MJY74"/>
      <c r="MJZ74"/>
      <c r="MKA74"/>
      <c r="MKB74"/>
      <c r="MKC74"/>
      <c r="MKD74"/>
      <c r="MKE74"/>
      <c r="MKF74"/>
      <c r="MKG74"/>
      <c r="MKH74"/>
      <c r="MKI74"/>
      <c r="MKJ74"/>
      <c r="MKK74"/>
      <c r="MKL74"/>
      <c r="MKM74"/>
      <c r="MKN74"/>
      <c r="MKO74"/>
      <c r="MKP74"/>
      <c r="MKQ74"/>
      <c r="MKR74"/>
      <c r="MKS74"/>
      <c r="MKT74"/>
      <c r="MKU74"/>
      <c r="MKV74"/>
      <c r="MKW74"/>
      <c r="MKX74"/>
      <c r="MKY74"/>
      <c r="MKZ74"/>
      <c r="MLA74"/>
      <c r="MLB74"/>
      <c r="MLC74"/>
      <c r="MLD74"/>
      <c r="MLE74"/>
      <c r="MLF74"/>
      <c r="MLG74"/>
      <c r="MLH74"/>
      <c r="MLI74"/>
      <c r="MLJ74"/>
      <c r="MLK74"/>
      <c r="MLL74"/>
      <c r="MLM74"/>
      <c r="MLN74"/>
      <c r="MLO74"/>
      <c r="MLP74"/>
      <c r="MLQ74"/>
      <c r="MLR74"/>
      <c r="MLS74"/>
      <c r="MLT74"/>
      <c r="MLU74"/>
      <c r="MLV74"/>
      <c r="MLW74"/>
      <c r="MLX74"/>
      <c r="MLY74"/>
      <c r="MLZ74"/>
      <c r="MMA74"/>
      <c r="MMB74"/>
      <c r="MMC74"/>
      <c r="MMD74"/>
      <c r="MME74"/>
      <c r="MMF74"/>
      <c r="MMG74"/>
      <c r="MMH74"/>
      <c r="MMI74"/>
      <c r="MMJ74"/>
      <c r="MMK74"/>
      <c r="MML74"/>
      <c r="MMM74"/>
      <c r="MMN74"/>
      <c r="MMO74"/>
      <c r="MMP74"/>
      <c r="MMQ74"/>
      <c r="MMR74"/>
      <c r="MMS74"/>
      <c r="MMT74"/>
      <c r="MMU74"/>
      <c r="MMV74"/>
      <c r="MMW74"/>
      <c r="MMX74"/>
      <c r="MMY74"/>
      <c r="MMZ74"/>
      <c r="MNA74"/>
      <c r="MNB74"/>
      <c r="MNC74"/>
      <c r="MND74"/>
      <c r="MNE74"/>
      <c r="MNF74"/>
      <c r="MNG74"/>
      <c r="MNH74"/>
      <c r="MNI74"/>
      <c r="MNJ74"/>
      <c r="MNK74"/>
      <c r="MNL74"/>
      <c r="MNM74"/>
      <c r="MNN74"/>
      <c r="MNO74"/>
      <c r="MNP74"/>
      <c r="MNQ74"/>
      <c r="MNR74"/>
      <c r="MNS74"/>
      <c r="MNT74"/>
      <c r="MNU74"/>
      <c r="MNV74"/>
      <c r="MNW74"/>
      <c r="MNX74"/>
      <c r="MNY74"/>
      <c r="MNZ74"/>
      <c r="MOA74"/>
      <c r="MOB74"/>
      <c r="MOC74"/>
      <c r="MOD74"/>
      <c r="MOE74"/>
      <c r="MOF74"/>
      <c r="MOG74"/>
      <c r="MOH74"/>
      <c r="MOI74"/>
      <c r="MOJ74"/>
      <c r="MOK74"/>
      <c r="MOL74"/>
      <c r="MOM74"/>
      <c r="MON74"/>
      <c r="MOO74"/>
      <c r="MOP74"/>
      <c r="MOQ74"/>
      <c r="MOR74"/>
      <c r="MOS74"/>
      <c r="MOT74"/>
      <c r="MOU74"/>
      <c r="MOV74"/>
      <c r="MOW74"/>
      <c r="MOX74"/>
      <c r="MOY74"/>
      <c r="MOZ74"/>
      <c r="MPA74"/>
      <c r="MPB74"/>
      <c r="MPC74"/>
      <c r="MPD74"/>
      <c r="MPE74"/>
      <c r="MPF74"/>
      <c r="MPG74"/>
      <c r="MPH74"/>
      <c r="MPI74"/>
      <c r="MPJ74"/>
      <c r="MPK74"/>
      <c r="MPL74"/>
      <c r="MPM74"/>
      <c r="MPN74"/>
      <c r="MPO74"/>
      <c r="MPP74"/>
      <c r="MPQ74"/>
      <c r="MPR74"/>
      <c r="MPS74"/>
      <c r="MPT74"/>
      <c r="MPU74"/>
      <c r="MPV74"/>
      <c r="MPW74"/>
      <c r="MPX74"/>
      <c r="MPY74"/>
      <c r="MPZ74"/>
      <c r="MQA74"/>
      <c r="MQB74"/>
      <c r="MQC74"/>
      <c r="MQD74"/>
      <c r="MQE74"/>
      <c r="MQF74"/>
      <c r="MQG74"/>
      <c r="MQH74"/>
      <c r="MQI74"/>
      <c r="MQJ74"/>
      <c r="MQK74"/>
      <c r="MQL74"/>
      <c r="MQM74"/>
      <c r="MQN74"/>
      <c r="MQO74"/>
      <c r="MQP74"/>
      <c r="MQQ74"/>
      <c r="MQR74"/>
      <c r="MQS74"/>
      <c r="MQT74"/>
      <c r="MQU74"/>
      <c r="MQV74"/>
      <c r="MQW74"/>
      <c r="MQX74"/>
      <c r="MQY74"/>
      <c r="MQZ74"/>
      <c r="MRA74"/>
      <c r="MRB74"/>
      <c r="MRC74"/>
      <c r="MRD74"/>
      <c r="MRE74"/>
      <c r="MRF74"/>
      <c r="MRG74"/>
      <c r="MRH74"/>
      <c r="MRI74"/>
      <c r="MRJ74"/>
      <c r="MRK74"/>
      <c r="MRL74"/>
      <c r="MRM74"/>
      <c r="MRN74"/>
      <c r="MRO74"/>
      <c r="MRP74"/>
      <c r="MRQ74"/>
      <c r="MRR74"/>
      <c r="MRS74"/>
      <c r="MRT74"/>
      <c r="MRU74"/>
      <c r="MRV74"/>
      <c r="MRW74"/>
      <c r="MRX74"/>
      <c r="MRY74"/>
      <c r="MRZ74"/>
      <c r="MSA74"/>
      <c r="MSB74"/>
      <c r="MSC74"/>
      <c r="MSD74"/>
      <c r="MSE74"/>
      <c r="MSF74"/>
      <c r="MSG74"/>
      <c r="MSH74"/>
      <c r="MSI74"/>
      <c r="MSJ74"/>
      <c r="MSK74"/>
      <c r="MSL74"/>
      <c r="MSM74"/>
      <c r="MSN74"/>
      <c r="MSO74"/>
      <c r="MSP74"/>
      <c r="MSQ74"/>
      <c r="MSR74"/>
      <c r="MSS74"/>
      <c r="MST74"/>
      <c r="MSU74"/>
      <c r="MSV74"/>
      <c r="MSW74"/>
      <c r="MSX74"/>
      <c r="MSY74"/>
      <c r="MSZ74"/>
      <c r="MTA74"/>
      <c r="MTB74"/>
      <c r="MTC74"/>
      <c r="MTD74"/>
      <c r="MTE74"/>
      <c r="MTF74"/>
      <c r="MTG74"/>
      <c r="MTH74"/>
      <c r="MTI74"/>
      <c r="MTJ74"/>
      <c r="MTK74"/>
      <c r="MTL74"/>
      <c r="MTM74"/>
      <c r="MTN74"/>
      <c r="MTO74"/>
      <c r="MTP74"/>
      <c r="MTQ74"/>
      <c r="MTR74"/>
      <c r="MTS74"/>
      <c r="MTT74"/>
      <c r="MTU74"/>
      <c r="MTV74"/>
      <c r="MTW74"/>
      <c r="MTX74"/>
      <c r="MTY74"/>
      <c r="MTZ74"/>
      <c r="MUA74"/>
      <c r="MUB74"/>
      <c r="MUC74"/>
      <c r="MUD74"/>
      <c r="MUE74"/>
      <c r="MUF74"/>
      <c r="MUG74"/>
      <c r="MUH74"/>
      <c r="MUI74"/>
      <c r="MUJ74"/>
      <c r="MUK74"/>
      <c r="MUL74"/>
      <c r="MUM74"/>
      <c r="MUN74"/>
      <c r="MUO74"/>
      <c r="MUP74"/>
      <c r="MUQ74"/>
      <c r="MUR74"/>
      <c r="MUS74"/>
      <c r="MUT74"/>
      <c r="MUU74"/>
      <c r="MUV74"/>
      <c r="MUW74"/>
      <c r="MUX74"/>
      <c r="MUY74"/>
      <c r="MUZ74"/>
      <c r="MVA74"/>
      <c r="MVB74"/>
      <c r="MVC74"/>
      <c r="MVD74"/>
      <c r="MVE74"/>
      <c r="MVF74"/>
      <c r="MVG74"/>
      <c r="MVH74"/>
      <c r="MVI74"/>
      <c r="MVJ74"/>
      <c r="MVK74"/>
      <c r="MVL74"/>
      <c r="MVM74"/>
      <c r="MVN74"/>
      <c r="MVO74"/>
      <c r="MVP74"/>
      <c r="MVQ74"/>
      <c r="MVR74"/>
      <c r="MVS74"/>
      <c r="MVT74"/>
      <c r="MVU74"/>
      <c r="MVV74"/>
      <c r="MVW74"/>
      <c r="MVX74"/>
      <c r="MVY74"/>
      <c r="MVZ74"/>
      <c r="MWA74"/>
      <c r="MWB74"/>
      <c r="MWC74"/>
      <c r="MWD74"/>
      <c r="MWE74"/>
      <c r="MWF74"/>
      <c r="MWG74"/>
      <c r="MWH74"/>
      <c r="MWI74"/>
      <c r="MWJ74"/>
      <c r="MWK74"/>
      <c r="MWL74"/>
      <c r="MWM74"/>
      <c r="MWN74"/>
      <c r="MWO74"/>
      <c r="MWP74"/>
      <c r="MWQ74"/>
      <c r="MWR74"/>
      <c r="MWS74"/>
      <c r="MWT74"/>
      <c r="MWU74"/>
      <c r="MWV74"/>
      <c r="MWW74"/>
      <c r="MWX74"/>
      <c r="MWY74"/>
      <c r="MWZ74"/>
      <c r="MXA74"/>
      <c r="MXB74"/>
      <c r="MXC74"/>
      <c r="MXD74"/>
      <c r="MXE74"/>
      <c r="MXF74"/>
      <c r="MXG74"/>
      <c r="MXH74"/>
      <c r="MXI74"/>
      <c r="MXJ74"/>
      <c r="MXK74"/>
      <c r="MXL74"/>
      <c r="MXM74"/>
      <c r="MXN74"/>
      <c r="MXO74"/>
      <c r="MXP74"/>
      <c r="MXQ74"/>
      <c r="MXR74"/>
      <c r="MXS74"/>
      <c r="MXT74"/>
      <c r="MXU74"/>
      <c r="MXV74"/>
      <c r="MXW74"/>
      <c r="MXX74"/>
      <c r="MXY74"/>
      <c r="MXZ74"/>
      <c r="MYA74"/>
      <c r="MYB74"/>
      <c r="MYC74"/>
      <c r="MYD74"/>
      <c r="MYE74"/>
      <c r="MYF74"/>
      <c r="MYG74"/>
      <c r="MYH74"/>
      <c r="MYI74"/>
      <c r="MYJ74"/>
      <c r="MYK74"/>
      <c r="MYL74"/>
      <c r="MYM74"/>
      <c r="MYN74"/>
      <c r="MYO74"/>
      <c r="MYP74"/>
      <c r="MYQ74"/>
      <c r="MYR74"/>
      <c r="MYS74"/>
      <c r="MYT74"/>
      <c r="MYU74"/>
      <c r="MYV74"/>
      <c r="MYW74"/>
      <c r="MYX74"/>
      <c r="MYY74"/>
      <c r="MYZ74"/>
      <c r="MZA74"/>
      <c r="MZB74"/>
      <c r="MZC74"/>
      <c r="MZD74"/>
      <c r="MZE74"/>
      <c r="MZF74"/>
      <c r="MZG74"/>
      <c r="MZH74"/>
      <c r="MZI74"/>
      <c r="MZJ74"/>
      <c r="MZK74"/>
      <c r="MZL74"/>
      <c r="MZM74"/>
      <c r="MZN74"/>
      <c r="MZO74"/>
      <c r="MZP74"/>
      <c r="MZQ74"/>
      <c r="MZR74"/>
      <c r="MZS74"/>
      <c r="MZT74"/>
      <c r="MZU74"/>
      <c r="MZV74"/>
      <c r="MZW74"/>
      <c r="MZX74"/>
      <c r="MZY74"/>
      <c r="MZZ74"/>
      <c r="NAA74"/>
      <c r="NAB74"/>
      <c r="NAC74"/>
      <c r="NAD74"/>
      <c r="NAE74"/>
      <c r="NAF74"/>
      <c r="NAG74"/>
      <c r="NAH74"/>
      <c r="NAI74"/>
      <c r="NAJ74"/>
      <c r="NAK74"/>
      <c r="NAL74"/>
      <c r="NAM74"/>
      <c r="NAN74"/>
      <c r="NAO74"/>
      <c r="NAP74"/>
      <c r="NAQ74"/>
      <c r="NAR74"/>
      <c r="NAS74"/>
      <c r="NAT74"/>
      <c r="NAU74"/>
      <c r="NAV74"/>
      <c r="NAW74"/>
      <c r="NAX74"/>
      <c r="NAY74"/>
      <c r="NAZ74"/>
      <c r="NBA74"/>
      <c r="NBB74"/>
      <c r="NBC74"/>
      <c r="NBD74"/>
      <c r="NBE74"/>
      <c r="NBF74"/>
      <c r="NBG74"/>
      <c r="NBH74"/>
      <c r="NBI74"/>
      <c r="NBJ74"/>
      <c r="NBK74"/>
      <c r="NBL74"/>
      <c r="NBM74"/>
      <c r="NBN74"/>
      <c r="NBO74"/>
      <c r="NBP74"/>
      <c r="NBQ74"/>
      <c r="NBR74"/>
      <c r="NBS74"/>
      <c r="NBT74"/>
      <c r="NBU74"/>
      <c r="NBV74"/>
      <c r="NBW74"/>
      <c r="NBX74"/>
      <c r="NBY74"/>
      <c r="NBZ74"/>
      <c r="NCA74"/>
      <c r="NCB74"/>
      <c r="NCC74"/>
      <c r="NCD74"/>
      <c r="NCE74"/>
      <c r="NCF74"/>
      <c r="NCG74"/>
      <c r="NCH74"/>
      <c r="NCI74"/>
      <c r="NCJ74"/>
      <c r="NCK74"/>
      <c r="NCL74"/>
      <c r="NCM74"/>
      <c r="NCN74"/>
      <c r="NCO74"/>
      <c r="NCP74"/>
      <c r="NCQ74"/>
      <c r="NCR74"/>
      <c r="NCS74"/>
      <c r="NCT74"/>
      <c r="NCU74"/>
      <c r="NCV74"/>
      <c r="NCW74"/>
      <c r="NCX74"/>
      <c r="NCY74"/>
      <c r="NCZ74"/>
      <c r="NDA74"/>
      <c r="NDB74"/>
      <c r="NDC74"/>
      <c r="NDD74"/>
      <c r="NDE74"/>
      <c r="NDF74"/>
      <c r="NDG74"/>
      <c r="NDH74"/>
      <c r="NDI74"/>
      <c r="NDJ74"/>
      <c r="NDK74"/>
      <c r="NDL74"/>
      <c r="NDM74"/>
      <c r="NDN74"/>
      <c r="NDO74"/>
      <c r="NDP74"/>
      <c r="NDQ74"/>
      <c r="NDR74"/>
      <c r="NDS74"/>
      <c r="NDT74"/>
      <c r="NDU74"/>
      <c r="NDV74"/>
      <c r="NDW74"/>
      <c r="NDX74"/>
      <c r="NDY74"/>
      <c r="NDZ74"/>
      <c r="NEA74"/>
      <c r="NEB74"/>
      <c r="NEC74"/>
      <c r="NED74"/>
      <c r="NEE74"/>
      <c r="NEF74"/>
      <c r="NEG74"/>
      <c r="NEH74"/>
      <c r="NEI74"/>
      <c r="NEJ74"/>
      <c r="NEK74"/>
      <c r="NEL74"/>
      <c r="NEM74"/>
      <c r="NEN74"/>
      <c r="NEO74"/>
      <c r="NEP74"/>
      <c r="NEQ74"/>
      <c r="NER74"/>
      <c r="NES74"/>
      <c r="NET74"/>
      <c r="NEU74"/>
      <c r="NEV74"/>
      <c r="NEW74"/>
      <c r="NEX74"/>
      <c r="NEY74"/>
      <c r="NEZ74"/>
      <c r="NFA74"/>
      <c r="NFB74"/>
      <c r="NFC74"/>
      <c r="NFD74"/>
      <c r="NFE74"/>
      <c r="NFF74"/>
      <c r="NFG74"/>
      <c r="NFH74"/>
      <c r="NFI74"/>
      <c r="NFJ74"/>
      <c r="NFK74"/>
      <c r="NFL74"/>
      <c r="NFM74"/>
      <c r="NFN74"/>
      <c r="NFO74"/>
      <c r="NFP74"/>
      <c r="NFQ74"/>
      <c r="NFR74"/>
      <c r="NFS74"/>
      <c r="NFT74"/>
      <c r="NFU74"/>
      <c r="NFV74"/>
      <c r="NFW74"/>
      <c r="NFX74"/>
      <c r="NFY74"/>
      <c r="NFZ74"/>
      <c r="NGA74"/>
      <c r="NGB74"/>
      <c r="NGC74"/>
      <c r="NGD74"/>
      <c r="NGE74"/>
      <c r="NGF74"/>
      <c r="NGG74"/>
      <c r="NGH74"/>
      <c r="NGI74"/>
      <c r="NGJ74"/>
      <c r="NGK74"/>
      <c r="NGL74"/>
      <c r="NGM74"/>
      <c r="NGN74"/>
      <c r="NGO74"/>
      <c r="NGP74"/>
      <c r="NGQ74"/>
      <c r="NGR74"/>
      <c r="NGS74"/>
      <c r="NGT74"/>
      <c r="NGU74"/>
      <c r="NGV74"/>
      <c r="NGW74"/>
      <c r="NGX74"/>
      <c r="NGY74"/>
      <c r="NGZ74"/>
      <c r="NHA74"/>
      <c r="NHB74"/>
      <c r="NHC74"/>
      <c r="NHD74"/>
      <c r="NHE74"/>
      <c r="NHF74"/>
      <c r="NHG74"/>
      <c r="NHH74"/>
      <c r="NHI74"/>
      <c r="NHJ74"/>
      <c r="NHK74"/>
      <c r="NHL74"/>
      <c r="NHM74"/>
      <c r="NHN74"/>
      <c r="NHO74"/>
      <c r="NHP74"/>
      <c r="NHQ74"/>
      <c r="NHR74"/>
      <c r="NHS74"/>
      <c r="NHT74"/>
      <c r="NHU74"/>
      <c r="NHV74"/>
      <c r="NHW74"/>
      <c r="NHX74"/>
      <c r="NHY74"/>
      <c r="NHZ74"/>
      <c r="NIA74"/>
      <c r="NIB74"/>
      <c r="NIC74"/>
      <c r="NID74"/>
      <c r="NIE74"/>
      <c r="NIF74"/>
      <c r="NIG74"/>
      <c r="NIH74"/>
      <c r="NII74"/>
      <c r="NIJ74"/>
      <c r="NIK74"/>
      <c r="NIL74"/>
      <c r="NIM74"/>
      <c r="NIN74"/>
      <c r="NIO74"/>
      <c r="NIP74"/>
      <c r="NIQ74"/>
      <c r="NIR74"/>
      <c r="NIS74"/>
      <c r="NIT74"/>
      <c r="NIU74"/>
      <c r="NIV74"/>
      <c r="NIW74"/>
      <c r="NIX74"/>
      <c r="NIY74"/>
      <c r="NIZ74"/>
      <c r="NJA74"/>
      <c r="NJB74"/>
      <c r="NJC74"/>
      <c r="NJD74"/>
      <c r="NJE74"/>
      <c r="NJF74"/>
      <c r="NJG74"/>
      <c r="NJH74"/>
      <c r="NJI74"/>
      <c r="NJJ74"/>
      <c r="NJK74"/>
      <c r="NJL74"/>
      <c r="NJM74"/>
      <c r="NJN74"/>
      <c r="NJO74"/>
      <c r="NJP74"/>
      <c r="NJQ74"/>
      <c r="NJR74"/>
      <c r="NJS74"/>
      <c r="NJT74"/>
      <c r="NJU74"/>
      <c r="NJV74"/>
      <c r="NJW74"/>
      <c r="NJX74"/>
      <c r="NJY74"/>
      <c r="NJZ74"/>
      <c r="NKA74"/>
      <c r="NKB74"/>
      <c r="NKC74"/>
      <c r="NKD74"/>
      <c r="NKE74"/>
      <c r="NKF74"/>
      <c r="NKG74"/>
      <c r="NKH74"/>
      <c r="NKI74"/>
      <c r="NKJ74"/>
      <c r="NKK74"/>
      <c r="NKL74"/>
      <c r="NKM74"/>
      <c r="NKN74"/>
      <c r="NKO74"/>
      <c r="NKP74"/>
      <c r="NKQ74"/>
      <c r="NKR74"/>
      <c r="NKS74"/>
      <c r="NKT74"/>
      <c r="NKU74"/>
      <c r="NKV74"/>
      <c r="NKW74"/>
      <c r="NKX74"/>
      <c r="NKY74"/>
      <c r="NKZ74"/>
      <c r="NLA74"/>
      <c r="NLB74"/>
      <c r="NLC74"/>
      <c r="NLD74"/>
      <c r="NLE74"/>
      <c r="NLF74"/>
      <c r="NLG74"/>
      <c r="NLH74"/>
      <c r="NLI74"/>
      <c r="NLJ74"/>
      <c r="NLK74"/>
      <c r="NLL74"/>
      <c r="NLM74"/>
      <c r="NLN74"/>
      <c r="NLO74"/>
      <c r="NLP74"/>
      <c r="NLQ74"/>
      <c r="NLR74"/>
      <c r="NLS74"/>
      <c r="NLT74"/>
      <c r="NLU74"/>
      <c r="NLV74"/>
      <c r="NLW74"/>
      <c r="NLX74"/>
      <c r="NLY74"/>
      <c r="NLZ74"/>
      <c r="NMA74"/>
      <c r="NMB74"/>
      <c r="NMC74"/>
      <c r="NMD74"/>
      <c r="NME74"/>
      <c r="NMF74"/>
      <c r="NMG74"/>
      <c r="NMH74"/>
      <c r="NMI74"/>
      <c r="NMJ74"/>
      <c r="NMK74"/>
      <c r="NML74"/>
      <c r="NMM74"/>
      <c r="NMN74"/>
      <c r="NMO74"/>
      <c r="NMP74"/>
      <c r="NMQ74"/>
      <c r="NMR74"/>
      <c r="NMS74"/>
      <c r="NMT74"/>
      <c r="NMU74"/>
      <c r="NMV74"/>
      <c r="NMW74"/>
      <c r="NMX74"/>
      <c r="NMY74"/>
      <c r="NMZ74"/>
      <c r="NNA74"/>
      <c r="NNB74"/>
      <c r="NNC74"/>
      <c r="NND74"/>
      <c r="NNE74"/>
      <c r="NNF74"/>
      <c r="NNG74"/>
      <c r="NNH74"/>
      <c r="NNI74"/>
      <c r="NNJ74"/>
      <c r="NNK74"/>
      <c r="NNL74"/>
      <c r="NNM74"/>
      <c r="NNN74"/>
      <c r="NNO74"/>
      <c r="NNP74"/>
      <c r="NNQ74"/>
      <c r="NNR74"/>
      <c r="NNS74"/>
      <c r="NNT74"/>
      <c r="NNU74"/>
      <c r="NNV74"/>
      <c r="NNW74"/>
      <c r="NNX74"/>
      <c r="NNY74"/>
      <c r="NNZ74"/>
      <c r="NOA74"/>
      <c r="NOB74"/>
      <c r="NOC74"/>
      <c r="NOD74"/>
      <c r="NOE74"/>
      <c r="NOF74"/>
      <c r="NOG74"/>
      <c r="NOH74"/>
      <c r="NOI74"/>
      <c r="NOJ74"/>
      <c r="NOK74"/>
      <c r="NOL74"/>
      <c r="NOM74"/>
      <c r="NON74"/>
      <c r="NOO74"/>
      <c r="NOP74"/>
      <c r="NOQ74"/>
      <c r="NOR74"/>
      <c r="NOS74"/>
      <c r="NOT74"/>
      <c r="NOU74"/>
      <c r="NOV74"/>
      <c r="NOW74"/>
      <c r="NOX74"/>
      <c r="NOY74"/>
      <c r="NOZ74"/>
      <c r="NPA74"/>
      <c r="NPB74"/>
      <c r="NPC74"/>
      <c r="NPD74"/>
      <c r="NPE74"/>
      <c r="NPF74"/>
      <c r="NPG74"/>
      <c r="NPH74"/>
      <c r="NPI74"/>
      <c r="NPJ74"/>
      <c r="NPK74"/>
      <c r="NPL74"/>
      <c r="NPM74"/>
      <c r="NPN74"/>
      <c r="NPO74"/>
      <c r="NPP74"/>
      <c r="NPQ74"/>
      <c r="NPR74"/>
      <c r="NPS74"/>
      <c r="NPT74"/>
      <c r="NPU74"/>
      <c r="NPV74"/>
      <c r="NPW74"/>
      <c r="NPX74"/>
      <c r="NPY74"/>
      <c r="NPZ74"/>
      <c r="NQA74"/>
      <c r="NQB74"/>
      <c r="NQC74"/>
      <c r="NQD74"/>
      <c r="NQE74"/>
      <c r="NQF74"/>
      <c r="NQG74"/>
      <c r="NQH74"/>
      <c r="NQI74"/>
      <c r="NQJ74"/>
      <c r="NQK74"/>
      <c r="NQL74"/>
      <c r="NQM74"/>
      <c r="NQN74"/>
      <c r="NQO74"/>
      <c r="NQP74"/>
      <c r="NQQ74"/>
      <c r="NQR74"/>
      <c r="NQS74"/>
      <c r="NQT74"/>
      <c r="NQU74"/>
      <c r="NQV74"/>
      <c r="NQW74"/>
      <c r="NQX74"/>
      <c r="NQY74"/>
      <c r="NQZ74"/>
      <c r="NRA74"/>
      <c r="NRB74"/>
      <c r="NRC74"/>
      <c r="NRD74"/>
      <c r="NRE74"/>
      <c r="NRF74"/>
      <c r="NRG74"/>
      <c r="NRH74"/>
      <c r="NRI74"/>
    </row>
    <row r="75" spans="1:9941" s="54" customFormat="1" ht="12.2" customHeight="1" thickBot="1" x14ac:dyDescent="0.25">
      <c r="A75" s="1182" t="s">
        <v>216</v>
      </c>
      <c r="B75" s="854" t="s">
        <v>535</v>
      </c>
      <c r="C75" s="487">
        <f>'1. mell.bevétel_össz'!C74-'26._önként_össz_bev'!C76</f>
        <v>0</v>
      </c>
      <c r="D75" s="412">
        <f>'1. mell.bevétel_össz'!D74-'26._önként_össz_bev'!D76</f>
        <v>0</v>
      </c>
      <c r="E75" s="699">
        <f>'1. mell.bevétel_össz'!E74-'26._önként_össz_bev'!E76</f>
        <v>0</v>
      </c>
      <c r="F75" s="699">
        <f>'1. mell.bevétel_össz'!F74-'26._önként_össz_bev'!F76</f>
        <v>0</v>
      </c>
      <c r="G75" s="699">
        <f>'1. mell.bevétel_össz'!G74-'26._önként_össz_bev'!G76-'26._államig_össz_bev'!G75</f>
        <v>0</v>
      </c>
      <c r="H75" s="414">
        <f t="shared" si="2"/>
        <v>0</v>
      </c>
      <c r="I75" s="803">
        <f>'1. mell.bevétel_össz'!I74-'26._önként_össz_bev'!I76</f>
        <v>0</v>
      </c>
      <c r="J75" s="414">
        <f>'1. mell.bevétel_össz'!J74-'26._önként_össz_bev'!J76</f>
        <v>0</v>
      </c>
      <c r="K75" s="414">
        <f>'1. mell.bevétel_össz'!K74-'26._önként_össz_bev'!K76</f>
        <v>0</v>
      </c>
      <c r="L75" s="414" t="e">
        <f>'1. mell.bevétel_össz'!L74-'26._önként_össz_bev'!L76</f>
        <v>#DIV/0!</v>
      </c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  <c r="RG75"/>
      <c r="RH75"/>
      <c r="RI75"/>
      <c r="RJ75"/>
      <c r="RK75"/>
      <c r="RL75"/>
      <c r="RM75"/>
      <c r="RN75"/>
      <c r="RO75"/>
      <c r="RP75"/>
      <c r="RQ75"/>
      <c r="RR75"/>
      <c r="RS75"/>
      <c r="RT75"/>
      <c r="RU75"/>
      <c r="RV75"/>
      <c r="RW75"/>
      <c r="RX75"/>
      <c r="RY75"/>
      <c r="RZ75"/>
      <c r="SA75"/>
      <c r="SB75"/>
      <c r="SC75"/>
      <c r="SD75"/>
      <c r="SE75"/>
      <c r="SF75"/>
      <c r="SG75"/>
      <c r="SH75"/>
      <c r="SI75"/>
      <c r="SJ75"/>
      <c r="SK75"/>
      <c r="SL75"/>
      <c r="SM75"/>
      <c r="SN75"/>
      <c r="SO75"/>
      <c r="SP75"/>
      <c r="SQ75"/>
      <c r="SR75"/>
      <c r="SS75"/>
      <c r="ST75"/>
      <c r="SU75"/>
      <c r="SV75"/>
      <c r="SW75"/>
      <c r="SX75"/>
      <c r="SY75"/>
      <c r="SZ75"/>
      <c r="TA75"/>
      <c r="TB75"/>
      <c r="TC75"/>
      <c r="TD75"/>
      <c r="TE75"/>
      <c r="TF75"/>
      <c r="TG75"/>
      <c r="TH75"/>
      <c r="TI75"/>
      <c r="TJ75"/>
      <c r="TK75"/>
      <c r="TL75"/>
      <c r="TM75"/>
      <c r="TN75"/>
      <c r="TO75"/>
      <c r="TP75"/>
      <c r="TQ75"/>
      <c r="TR75"/>
      <c r="TS75"/>
      <c r="TT75"/>
      <c r="TU75"/>
      <c r="TV75"/>
      <c r="TW75"/>
      <c r="TX75"/>
      <c r="TY75"/>
      <c r="TZ75"/>
      <c r="UA75"/>
      <c r="UB75"/>
      <c r="UC75"/>
      <c r="UD75"/>
      <c r="UE75"/>
      <c r="UF75"/>
      <c r="UG75"/>
      <c r="UH75"/>
      <c r="UI75"/>
      <c r="UJ75"/>
      <c r="UK75"/>
      <c r="UL75"/>
      <c r="UM75"/>
      <c r="UN75"/>
      <c r="UO75"/>
      <c r="UP75"/>
      <c r="UQ75"/>
      <c r="UR75"/>
      <c r="US75"/>
      <c r="UT75"/>
      <c r="UU75"/>
      <c r="UV75"/>
      <c r="UW75"/>
      <c r="UX75"/>
      <c r="UY75"/>
      <c r="UZ75"/>
      <c r="VA75"/>
      <c r="VB75"/>
      <c r="VC75"/>
      <c r="VD75"/>
      <c r="VE75"/>
      <c r="VF75"/>
      <c r="VG75"/>
      <c r="VH75"/>
      <c r="VI75"/>
      <c r="VJ75"/>
      <c r="VK75"/>
      <c r="VL75"/>
      <c r="VM75"/>
      <c r="VN75"/>
      <c r="VO75"/>
      <c r="VP75"/>
      <c r="VQ75"/>
      <c r="VR75"/>
      <c r="VS75"/>
      <c r="VT75"/>
      <c r="VU75"/>
      <c r="VV75"/>
      <c r="VW75"/>
      <c r="VX75"/>
      <c r="VY75"/>
      <c r="VZ75"/>
      <c r="WA75"/>
      <c r="WB75"/>
      <c r="WC75"/>
      <c r="WD75"/>
      <c r="WE75"/>
      <c r="WF75"/>
      <c r="WG75"/>
      <c r="WH75"/>
      <c r="WI75"/>
      <c r="WJ75"/>
      <c r="WK75"/>
      <c r="WL75"/>
      <c r="WM75"/>
      <c r="WN75"/>
      <c r="WO75"/>
      <c r="WP75"/>
      <c r="WQ75"/>
      <c r="WR75"/>
      <c r="WS75"/>
      <c r="WT75"/>
      <c r="WU75"/>
      <c r="WV75"/>
      <c r="WW75"/>
      <c r="WX75"/>
      <c r="WY75"/>
      <c r="WZ75"/>
      <c r="XA75"/>
      <c r="XB75"/>
      <c r="XC75"/>
      <c r="XD75"/>
      <c r="XE75"/>
      <c r="XF75"/>
      <c r="XG75"/>
      <c r="XH75"/>
      <c r="XI75"/>
      <c r="XJ75"/>
      <c r="XK75"/>
      <c r="XL75"/>
      <c r="XM75"/>
      <c r="XN75"/>
      <c r="XO75"/>
      <c r="XP75"/>
      <c r="XQ75"/>
      <c r="XR75"/>
      <c r="XS75"/>
      <c r="XT75"/>
      <c r="XU75"/>
      <c r="XV75"/>
      <c r="XW75"/>
      <c r="XX75"/>
      <c r="XY75"/>
      <c r="XZ75"/>
      <c r="YA75"/>
      <c r="YB75"/>
      <c r="YC75"/>
      <c r="YD75"/>
      <c r="YE75"/>
      <c r="YF75"/>
      <c r="YG75"/>
      <c r="YH75"/>
      <c r="YI75"/>
      <c r="YJ75"/>
      <c r="YK75"/>
      <c r="YL75"/>
      <c r="YM75"/>
      <c r="YN75"/>
      <c r="YO75"/>
      <c r="YP75"/>
      <c r="YQ75"/>
      <c r="YR75"/>
      <c r="YS75"/>
      <c r="YT75"/>
      <c r="YU75"/>
      <c r="YV75"/>
      <c r="YW75"/>
      <c r="YX75"/>
      <c r="YY75"/>
      <c r="YZ75"/>
      <c r="ZA75"/>
      <c r="ZB75"/>
      <c r="ZC75"/>
      <c r="ZD75"/>
      <c r="ZE75"/>
      <c r="ZF75"/>
      <c r="ZG75"/>
      <c r="ZH75"/>
      <c r="ZI75"/>
      <c r="ZJ75"/>
      <c r="ZK75"/>
      <c r="ZL75"/>
      <c r="ZM75"/>
      <c r="ZN75"/>
      <c r="ZO75"/>
      <c r="ZP75"/>
      <c r="ZQ75"/>
      <c r="ZR75"/>
      <c r="ZS75"/>
      <c r="ZT75"/>
      <c r="ZU75"/>
      <c r="ZV75"/>
      <c r="ZW75"/>
      <c r="ZX75"/>
      <c r="ZY75"/>
      <c r="ZZ75"/>
      <c r="AAA75"/>
      <c r="AAB75"/>
      <c r="AAC75"/>
      <c r="AAD75"/>
      <c r="AAE75"/>
      <c r="AAF75"/>
      <c r="AAG75"/>
      <c r="AAH75"/>
      <c r="AAI75"/>
      <c r="AAJ75"/>
      <c r="AAK75"/>
      <c r="AAL75"/>
      <c r="AAM75"/>
      <c r="AAN75"/>
      <c r="AAO75"/>
      <c r="AAP75"/>
      <c r="AAQ75"/>
      <c r="AAR75"/>
      <c r="AAS75"/>
      <c r="AAT75"/>
      <c r="AAU75"/>
      <c r="AAV75"/>
      <c r="AAW75"/>
      <c r="AAX75"/>
      <c r="AAY75"/>
      <c r="AAZ75"/>
      <c r="ABA75"/>
      <c r="ABB75"/>
      <c r="ABC75"/>
      <c r="ABD75"/>
      <c r="ABE75"/>
      <c r="ABF75"/>
      <c r="ABG75"/>
      <c r="ABH75"/>
      <c r="ABI75"/>
      <c r="ABJ75"/>
      <c r="ABK75"/>
      <c r="ABL75"/>
      <c r="ABM75"/>
      <c r="ABN75"/>
      <c r="ABO75"/>
      <c r="ABP75"/>
      <c r="ABQ75"/>
      <c r="ABR75"/>
      <c r="ABS75"/>
      <c r="ABT75"/>
      <c r="ABU75"/>
      <c r="ABV75"/>
      <c r="ABW75"/>
      <c r="ABX75"/>
      <c r="ABY75"/>
      <c r="ABZ75"/>
      <c r="ACA75"/>
      <c r="ACB75"/>
      <c r="ACC75"/>
      <c r="ACD75"/>
      <c r="ACE75"/>
      <c r="ACF75"/>
      <c r="ACG75"/>
      <c r="ACH75"/>
      <c r="ACI75"/>
      <c r="ACJ75"/>
      <c r="ACK75"/>
      <c r="ACL75"/>
      <c r="ACM75"/>
      <c r="ACN75"/>
      <c r="ACO75"/>
      <c r="ACP75"/>
      <c r="ACQ75"/>
      <c r="ACR75"/>
      <c r="ACS75"/>
      <c r="ACT75"/>
      <c r="ACU75"/>
      <c r="ACV75"/>
      <c r="ACW75"/>
      <c r="ACX75"/>
      <c r="ACY75"/>
      <c r="ACZ75"/>
      <c r="ADA75"/>
      <c r="ADB75"/>
      <c r="ADC75"/>
      <c r="ADD75"/>
      <c r="ADE75"/>
      <c r="ADF75"/>
      <c r="ADG75"/>
      <c r="ADH75"/>
      <c r="ADI75"/>
      <c r="ADJ75"/>
      <c r="ADK75"/>
      <c r="ADL75"/>
      <c r="ADM75"/>
      <c r="ADN75"/>
      <c r="ADO75"/>
      <c r="ADP75"/>
      <c r="ADQ75"/>
      <c r="ADR75"/>
      <c r="ADS75"/>
      <c r="ADT75"/>
      <c r="ADU75"/>
      <c r="ADV75"/>
      <c r="ADW75"/>
      <c r="ADX75"/>
      <c r="ADY75"/>
      <c r="ADZ75"/>
      <c r="AEA75"/>
      <c r="AEB75"/>
      <c r="AEC75"/>
      <c r="AED75"/>
      <c r="AEE75"/>
      <c r="AEF75"/>
      <c r="AEG75"/>
      <c r="AEH75"/>
      <c r="AEI75"/>
      <c r="AEJ75"/>
      <c r="AEK75"/>
      <c r="AEL75"/>
      <c r="AEM75"/>
      <c r="AEN75"/>
      <c r="AEO75"/>
      <c r="AEP75"/>
      <c r="AEQ75"/>
      <c r="AER75"/>
      <c r="AES75"/>
      <c r="AET75"/>
      <c r="AEU75"/>
      <c r="AEV75"/>
      <c r="AEW75"/>
      <c r="AEX75"/>
      <c r="AEY75"/>
      <c r="AEZ75"/>
      <c r="AFA75"/>
      <c r="AFB75"/>
      <c r="AFC75"/>
      <c r="AFD75"/>
      <c r="AFE75"/>
      <c r="AFF75"/>
      <c r="AFG75"/>
      <c r="AFH75"/>
      <c r="AFI75"/>
      <c r="AFJ75"/>
      <c r="AFK75"/>
      <c r="AFL75"/>
      <c r="AFM75"/>
      <c r="AFN75"/>
      <c r="AFO75"/>
      <c r="AFP75"/>
      <c r="AFQ75"/>
      <c r="AFR75"/>
      <c r="AFS75"/>
      <c r="AFT75"/>
      <c r="AFU75"/>
      <c r="AFV75"/>
      <c r="AFW75"/>
      <c r="AFX75"/>
      <c r="AFY75"/>
      <c r="AFZ75"/>
      <c r="AGA75"/>
      <c r="AGB75"/>
      <c r="AGC75"/>
      <c r="AGD75"/>
      <c r="AGE75"/>
      <c r="AGF75"/>
      <c r="AGG75"/>
      <c r="AGH75"/>
      <c r="AGI75"/>
      <c r="AGJ75"/>
      <c r="AGK75"/>
      <c r="AGL75"/>
      <c r="AGM75"/>
      <c r="AGN75"/>
      <c r="AGO75"/>
      <c r="AGP75"/>
      <c r="AGQ75"/>
      <c r="AGR75"/>
      <c r="AGS75"/>
      <c r="AGT75"/>
      <c r="AGU75"/>
      <c r="AGV75"/>
      <c r="AGW75"/>
      <c r="AGX75"/>
      <c r="AGY75"/>
      <c r="AGZ75"/>
      <c r="AHA75"/>
      <c r="AHB75"/>
      <c r="AHC75"/>
      <c r="AHD75"/>
      <c r="AHE75"/>
      <c r="AHF75"/>
      <c r="AHG75"/>
      <c r="AHH75"/>
      <c r="AHI75"/>
      <c r="AHJ75"/>
      <c r="AHK75"/>
      <c r="AHL75"/>
      <c r="AHM75"/>
      <c r="AHN75"/>
      <c r="AHO75"/>
      <c r="AHP75"/>
      <c r="AHQ75"/>
      <c r="AHR75"/>
      <c r="AHS75"/>
      <c r="AHT75"/>
      <c r="AHU75"/>
      <c r="AHV75"/>
      <c r="AHW75"/>
      <c r="AHX75"/>
      <c r="AHY75"/>
      <c r="AHZ75"/>
      <c r="AIA75"/>
      <c r="AIB75"/>
      <c r="AIC75"/>
      <c r="AID75"/>
      <c r="AIE75"/>
      <c r="AIF75"/>
      <c r="AIG75"/>
      <c r="AIH75"/>
      <c r="AII75"/>
      <c r="AIJ75"/>
      <c r="AIK75"/>
      <c r="AIL75"/>
      <c r="AIM75"/>
      <c r="AIN75"/>
      <c r="AIO75"/>
      <c r="AIP75"/>
      <c r="AIQ75"/>
      <c r="AIR75"/>
      <c r="AIS75"/>
      <c r="AIT75"/>
      <c r="AIU75"/>
      <c r="AIV75"/>
      <c r="AIW75"/>
      <c r="AIX75"/>
      <c r="AIY75"/>
      <c r="AIZ75"/>
      <c r="AJA75"/>
      <c r="AJB75"/>
      <c r="AJC75"/>
      <c r="AJD75"/>
      <c r="AJE75"/>
      <c r="AJF75"/>
      <c r="AJG75"/>
      <c r="AJH75"/>
      <c r="AJI75"/>
      <c r="AJJ75"/>
      <c r="AJK75"/>
      <c r="AJL75"/>
      <c r="AJM75"/>
      <c r="AJN75"/>
      <c r="AJO75"/>
      <c r="AJP75"/>
      <c r="AJQ75"/>
      <c r="AJR75"/>
      <c r="AJS75"/>
      <c r="AJT75"/>
      <c r="AJU75"/>
      <c r="AJV75"/>
      <c r="AJW75"/>
      <c r="AJX75"/>
      <c r="AJY75"/>
      <c r="AJZ75"/>
      <c r="AKA75"/>
      <c r="AKB75"/>
      <c r="AKC75"/>
      <c r="AKD75"/>
      <c r="AKE75"/>
      <c r="AKF75"/>
      <c r="AKG75"/>
      <c r="AKH75"/>
      <c r="AKI75"/>
      <c r="AKJ75"/>
      <c r="AKK75"/>
      <c r="AKL75"/>
      <c r="AKM75"/>
      <c r="AKN75"/>
      <c r="AKO75"/>
      <c r="AKP75"/>
      <c r="AKQ75"/>
      <c r="AKR75"/>
      <c r="AKS75"/>
      <c r="AKT75"/>
      <c r="AKU75"/>
      <c r="AKV75"/>
      <c r="AKW75"/>
      <c r="AKX75"/>
      <c r="AKY75"/>
      <c r="AKZ75"/>
      <c r="ALA75"/>
      <c r="ALB75"/>
      <c r="ALC75"/>
      <c r="ALD75"/>
      <c r="ALE75"/>
      <c r="ALF75"/>
      <c r="ALG75"/>
      <c r="ALH75"/>
      <c r="ALI75"/>
      <c r="ALJ75"/>
      <c r="ALK75"/>
      <c r="ALL75"/>
      <c r="ALM75"/>
      <c r="ALN75"/>
      <c r="ALO75"/>
      <c r="ALP75"/>
      <c r="ALQ75"/>
      <c r="ALR75"/>
      <c r="ALS75"/>
      <c r="ALT75"/>
      <c r="ALU75"/>
      <c r="ALV75"/>
      <c r="ALW75"/>
      <c r="ALX75"/>
      <c r="ALY75"/>
      <c r="ALZ75"/>
      <c r="AMA75"/>
      <c r="AMB75"/>
      <c r="AMC75"/>
      <c r="AMD75"/>
      <c r="AME75"/>
      <c r="AMF75"/>
      <c r="AMG75"/>
      <c r="AMH75"/>
      <c r="AMI75"/>
      <c r="AMJ75"/>
      <c r="AMK75"/>
      <c r="AML75"/>
      <c r="AMM75"/>
      <c r="AMN75"/>
      <c r="AMO75"/>
      <c r="AMP75"/>
      <c r="AMQ75"/>
      <c r="AMR75"/>
      <c r="AMS75"/>
      <c r="AMT75"/>
      <c r="AMU75"/>
      <c r="AMV75"/>
      <c r="AMW75"/>
      <c r="AMX75"/>
      <c r="AMY75"/>
      <c r="AMZ75"/>
      <c r="ANA75"/>
      <c r="ANB75"/>
      <c r="ANC75"/>
      <c r="AND75"/>
      <c r="ANE75"/>
      <c r="ANF75"/>
      <c r="ANG75"/>
      <c r="ANH75"/>
      <c r="ANI75"/>
      <c r="ANJ75"/>
      <c r="ANK75"/>
      <c r="ANL75"/>
      <c r="ANM75"/>
      <c r="ANN75"/>
      <c r="ANO75"/>
      <c r="ANP75"/>
      <c r="ANQ75"/>
      <c r="ANR75"/>
      <c r="ANS75"/>
      <c r="ANT75"/>
      <c r="ANU75"/>
      <c r="ANV75"/>
      <c r="ANW75"/>
      <c r="ANX75"/>
      <c r="ANY75"/>
      <c r="ANZ75"/>
      <c r="AOA75"/>
      <c r="AOB75"/>
      <c r="AOC75"/>
      <c r="AOD75"/>
      <c r="AOE75"/>
      <c r="AOF75"/>
      <c r="AOG75"/>
      <c r="AOH75"/>
      <c r="AOI75"/>
      <c r="AOJ75"/>
      <c r="AOK75"/>
      <c r="AOL75"/>
      <c r="AOM75"/>
      <c r="AON75"/>
      <c r="AOO75"/>
      <c r="AOP75"/>
      <c r="AOQ75"/>
      <c r="AOR75"/>
      <c r="AOS75"/>
      <c r="AOT75"/>
      <c r="AOU75"/>
      <c r="AOV75"/>
      <c r="AOW75"/>
      <c r="AOX75"/>
      <c r="AOY75"/>
      <c r="AOZ75"/>
      <c r="APA75"/>
      <c r="APB75"/>
      <c r="APC75"/>
      <c r="APD75"/>
      <c r="APE75"/>
      <c r="APF75"/>
      <c r="APG75"/>
      <c r="APH75"/>
      <c r="API75"/>
      <c r="APJ75"/>
      <c r="APK75"/>
      <c r="APL75"/>
      <c r="APM75"/>
      <c r="APN75"/>
      <c r="APO75"/>
      <c r="APP75"/>
      <c r="APQ75"/>
      <c r="APR75"/>
      <c r="APS75"/>
      <c r="APT75"/>
      <c r="APU75"/>
      <c r="APV75"/>
      <c r="APW75"/>
      <c r="APX75"/>
      <c r="APY75"/>
      <c r="APZ75"/>
      <c r="AQA75"/>
      <c r="AQB75"/>
      <c r="AQC75"/>
      <c r="AQD75"/>
      <c r="AQE75"/>
      <c r="AQF75"/>
      <c r="AQG75"/>
      <c r="AQH75"/>
      <c r="AQI75"/>
      <c r="AQJ75"/>
      <c r="AQK75"/>
      <c r="AQL75"/>
      <c r="AQM75"/>
      <c r="AQN75"/>
      <c r="AQO75"/>
      <c r="AQP75"/>
      <c r="AQQ75"/>
      <c r="AQR75"/>
      <c r="AQS75"/>
      <c r="AQT75"/>
      <c r="AQU75"/>
      <c r="AQV75"/>
      <c r="AQW75"/>
      <c r="AQX75"/>
      <c r="AQY75"/>
      <c r="AQZ75"/>
      <c r="ARA75"/>
      <c r="ARB75"/>
      <c r="ARC75"/>
      <c r="ARD75"/>
      <c r="ARE75"/>
      <c r="ARF75"/>
      <c r="ARG75"/>
      <c r="ARH75"/>
      <c r="ARI75"/>
      <c r="ARJ75"/>
      <c r="ARK75"/>
      <c r="ARL75"/>
      <c r="ARM75"/>
      <c r="ARN75"/>
      <c r="ARO75"/>
      <c r="ARP75"/>
      <c r="ARQ75"/>
      <c r="ARR75"/>
      <c r="ARS75"/>
      <c r="ART75"/>
      <c r="ARU75"/>
      <c r="ARV75"/>
      <c r="ARW75"/>
      <c r="ARX75"/>
      <c r="ARY75"/>
      <c r="ARZ75"/>
      <c r="ASA75"/>
      <c r="ASB75"/>
      <c r="ASC75"/>
      <c r="ASD75"/>
      <c r="ASE75"/>
      <c r="ASF75"/>
      <c r="ASG75"/>
      <c r="ASH75"/>
      <c r="ASI75"/>
      <c r="ASJ75"/>
      <c r="ASK75"/>
      <c r="ASL75"/>
      <c r="ASM75"/>
      <c r="ASN75"/>
      <c r="ASO75"/>
      <c r="ASP75"/>
      <c r="ASQ75"/>
      <c r="ASR75"/>
      <c r="ASS75"/>
      <c r="AST75"/>
      <c r="ASU75"/>
      <c r="ASV75"/>
      <c r="ASW75"/>
      <c r="ASX75"/>
      <c r="ASY75"/>
      <c r="ASZ75"/>
      <c r="ATA75"/>
      <c r="ATB75"/>
      <c r="ATC75"/>
      <c r="ATD75"/>
      <c r="ATE75"/>
      <c r="ATF75"/>
      <c r="ATG75"/>
      <c r="ATH75"/>
      <c r="ATI75"/>
      <c r="ATJ75"/>
      <c r="ATK75"/>
      <c r="ATL75"/>
      <c r="ATM75"/>
      <c r="ATN75"/>
      <c r="ATO75"/>
      <c r="ATP75"/>
      <c r="ATQ75"/>
      <c r="ATR75"/>
      <c r="ATS75"/>
      <c r="ATT75"/>
      <c r="ATU75"/>
      <c r="ATV75"/>
      <c r="ATW75"/>
      <c r="ATX75"/>
      <c r="ATY75"/>
      <c r="ATZ75"/>
      <c r="AUA75"/>
      <c r="AUB75"/>
      <c r="AUC75"/>
      <c r="AUD75"/>
      <c r="AUE75"/>
      <c r="AUF75"/>
      <c r="AUG75"/>
      <c r="AUH75"/>
      <c r="AUI75"/>
      <c r="AUJ75"/>
      <c r="AUK75"/>
      <c r="AUL75"/>
      <c r="AUM75"/>
      <c r="AUN75"/>
      <c r="AUO75"/>
      <c r="AUP75"/>
      <c r="AUQ75"/>
      <c r="AUR75"/>
      <c r="AUS75"/>
      <c r="AUT75"/>
      <c r="AUU75"/>
      <c r="AUV75"/>
      <c r="AUW75"/>
      <c r="AUX75"/>
      <c r="AUY75"/>
      <c r="AUZ75"/>
      <c r="AVA75"/>
      <c r="AVB75"/>
      <c r="AVC75"/>
      <c r="AVD75"/>
      <c r="AVE75"/>
      <c r="AVF75"/>
      <c r="AVG75"/>
      <c r="AVH75"/>
      <c r="AVI75"/>
      <c r="AVJ75"/>
      <c r="AVK75"/>
      <c r="AVL75"/>
      <c r="AVM75"/>
      <c r="AVN75"/>
      <c r="AVO75"/>
      <c r="AVP75"/>
      <c r="AVQ75"/>
      <c r="AVR75"/>
      <c r="AVS75"/>
      <c r="AVT75"/>
      <c r="AVU75"/>
      <c r="AVV75"/>
      <c r="AVW75"/>
      <c r="AVX75"/>
      <c r="AVY75"/>
      <c r="AVZ75"/>
      <c r="AWA75"/>
      <c r="AWB75"/>
      <c r="AWC75"/>
      <c r="AWD75"/>
      <c r="AWE75"/>
      <c r="AWF75"/>
      <c r="AWG75"/>
      <c r="AWH75"/>
      <c r="AWI75"/>
      <c r="AWJ75"/>
      <c r="AWK75"/>
      <c r="AWL75"/>
      <c r="AWM75"/>
      <c r="AWN75"/>
      <c r="AWO75"/>
      <c r="AWP75"/>
      <c r="AWQ75"/>
      <c r="AWR75"/>
      <c r="AWS75"/>
      <c r="AWT75"/>
      <c r="AWU75"/>
      <c r="AWV75"/>
      <c r="AWW75"/>
      <c r="AWX75"/>
      <c r="AWY75"/>
      <c r="AWZ75"/>
      <c r="AXA75"/>
      <c r="AXB75"/>
      <c r="AXC75"/>
      <c r="AXD75"/>
      <c r="AXE75"/>
      <c r="AXF75"/>
      <c r="AXG75"/>
      <c r="AXH75"/>
      <c r="AXI75"/>
      <c r="AXJ75"/>
      <c r="AXK75"/>
      <c r="AXL75"/>
      <c r="AXM75"/>
      <c r="AXN75"/>
      <c r="AXO75"/>
      <c r="AXP75"/>
      <c r="AXQ75"/>
      <c r="AXR75"/>
      <c r="AXS75"/>
      <c r="AXT75"/>
      <c r="AXU75"/>
      <c r="AXV75"/>
      <c r="AXW75"/>
      <c r="AXX75"/>
      <c r="AXY75"/>
      <c r="AXZ75"/>
      <c r="AYA75"/>
      <c r="AYB75"/>
      <c r="AYC75"/>
      <c r="AYD75"/>
      <c r="AYE75"/>
      <c r="AYF75"/>
      <c r="AYG75"/>
      <c r="AYH75"/>
      <c r="AYI75"/>
      <c r="AYJ75"/>
      <c r="AYK75"/>
      <c r="AYL75"/>
      <c r="AYM75"/>
      <c r="AYN75"/>
      <c r="AYO75"/>
      <c r="AYP75"/>
      <c r="AYQ75"/>
      <c r="AYR75"/>
      <c r="AYS75"/>
      <c r="AYT75"/>
      <c r="AYU75"/>
      <c r="AYV75"/>
      <c r="AYW75"/>
      <c r="AYX75"/>
      <c r="AYY75"/>
      <c r="AYZ75"/>
      <c r="AZA75"/>
      <c r="AZB75"/>
      <c r="AZC75"/>
      <c r="AZD75"/>
      <c r="AZE75"/>
      <c r="AZF75"/>
      <c r="AZG75"/>
      <c r="AZH75"/>
      <c r="AZI75"/>
      <c r="AZJ75"/>
      <c r="AZK75"/>
      <c r="AZL75"/>
      <c r="AZM75"/>
      <c r="AZN75"/>
      <c r="AZO75"/>
      <c r="AZP75"/>
      <c r="AZQ75"/>
      <c r="AZR75"/>
      <c r="AZS75"/>
      <c r="AZT75"/>
      <c r="AZU75"/>
      <c r="AZV75"/>
      <c r="AZW75"/>
      <c r="AZX75"/>
      <c r="AZY75"/>
      <c r="AZZ75"/>
      <c r="BAA75"/>
      <c r="BAB75"/>
      <c r="BAC75"/>
      <c r="BAD75"/>
      <c r="BAE75"/>
      <c r="BAF75"/>
      <c r="BAG75"/>
      <c r="BAH75"/>
      <c r="BAI75"/>
      <c r="BAJ75"/>
      <c r="BAK75"/>
      <c r="BAL75"/>
      <c r="BAM75"/>
      <c r="BAN75"/>
      <c r="BAO75"/>
      <c r="BAP75"/>
      <c r="BAQ75"/>
      <c r="BAR75"/>
      <c r="BAS75"/>
      <c r="BAT75"/>
      <c r="BAU75"/>
      <c r="BAV75"/>
      <c r="BAW75"/>
      <c r="BAX75"/>
      <c r="BAY75"/>
      <c r="BAZ75"/>
      <c r="BBA75"/>
      <c r="BBB75"/>
      <c r="BBC75"/>
      <c r="BBD75"/>
      <c r="BBE75"/>
      <c r="BBF75"/>
      <c r="BBG75"/>
      <c r="BBH75"/>
      <c r="BBI75"/>
      <c r="BBJ75"/>
      <c r="BBK75"/>
      <c r="BBL75"/>
      <c r="BBM75"/>
      <c r="BBN75"/>
      <c r="BBO75"/>
      <c r="BBP75"/>
      <c r="BBQ75"/>
      <c r="BBR75"/>
      <c r="BBS75"/>
      <c r="BBT75"/>
      <c r="BBU75"/>
      <c r="BBV75"/>
      <c r="BBW75"/>
      <c r="BBX75"/>
      <c r="BBY75"/>
      <c r="BBZ75"/>
      <c r="BCA75"/>
      <c r="BCB75"/>
      <c r="BCC75"/>
      <c r="BCD75"/>
      <c r="BCE75"/>
      <c r="BCF75"/>
      <c r="BCG75"/>
      <c r="BCH75"/>
      <c r="BCI75"/>
      <c r="BCJ75"/>
      <c r="BCK75"/>
      <c r="BCL75"/>
      <c r="BCM75"/>
      <c r="BCN75"/>
      <c r="BCO75"/>
      <c r="BCP75"/>
      <c r="BCQ75"/>
      <c r="BCR75"/>
      <c r="BCS75"/>
      <c r="BCT75"/>
      <c r="BCU75"/>
      <c r="BCV75"/>
      <c r="BCW75"/>
      <c r="BCX75"/>
      <c r="BCY75"/>
      <c r="BCZ75"/>
      <c r="BDA75"/>
      <c r="BDB75"/>
      <c r="BDC75"/>
      <c r="BDD75"/>
      <c r="BDE75"/>
      <c r="BDF75"/>
      <c r="BDG75"/>
      <c r="BDH75"/>
      <c r="BDI75"/>
      <c r="BDJ75"/>
      <c r="BDK75"/>
      <c r="BDL75"/>
      <c r="BDM75"/>
      <c r="BDN75"/>
      <c r="BDO75"/>
      <c r="BDP75"/>
      <c r="BDQ75"/>
      <c r="BDR75"/>
      <c r="BDS75"/>
      <c r="BDT75"/>
      <c r="BDU75"/>
      <c r="BDV75"/>
      <c r="BDW75"/>
      <c r="BDX75"/>
      <c r="BDY75"/>
      <c r="BDZ75"/>
      <c r="BEA75"/>
      <c r="BEB75"/>
      <c r="BEC75"/>
      <c r="BED75"/>
      <c r="BEE75"/>
      <c r="BEF75"/>
      <c r="BEG75"/>
      <c r="BEH75"/>
      <c r="BEI75"/>
      <c r="BEJ75"/>
      <c r="BEK75"/>
      <c r="BEL75"/>
      <c r="BEM75"/>
      <c r="BEN75"/>
      <c r="BEO75"/>
      <c r="BEP75"/>
      <c r="BEQ75"/>
      <c r="BER75"/>
      <c r="BES75"/>
      <c r="BET75"/>
      <c r="BEU75"/>
      <c r="BEV75"/>
      <c r="BEW75"/>
      <c r="BEX75"/>
      <c r="BEY75"/>
      <c r="BEZ75"/>
      <c r="BFA75"/>
      <c r="BFB75"/>
      <c r="BFC75"/>
      <c r="BFD75"/>
      <c r="BFE75"/>
      <c r="BFF75"/>
      <c r="BFG75"/>
      <c r="BFH75"/>
      <c r="BFI75"/>
      <c r="BFJ75"/>
      <c r="BFK75"/>
      <c r="BFL75"/>
      <c r="BFM75"/>
      <c r="BFN75"/>
      <c r="BFO75"/>
      <c r="BFP75"/>
      <c r="BFQ75"/>
      <c r="BFR75"/>
      <c r="BFS75"/>
      <c r="BFT75"/>
      <c r="BFU75"/>
      <c r="BFV75"/>
      <c r="BFW75"/>
      <c r="BFX75"/>
      <c r="BFY75"/>
      <c r="BFZ75"/>
      <c r="BGA75"/>
      <c r="BGB75"/>
      <c r="BGC75"/>
      <c r="BGD75"/>
      <c r="BGE75"/>
      <c r="BGF75"/>
      <c r="BGG75"/>
      <c r="BGH75"/>
      <c r="BGI75"/>
      <c r="BGJ75"/>
      <c r="BGK75"/>
      <c r="BGL75"/>
      <c r="BGM75"/>
      <c r="BGN75"/>
      <c r="BGO75"/>
      <c r="BGP75"/>
      <c r="BGQ75"/>
      <c r="BGR75"/>
      <c r="BGS75"/>
      <c r="BGT75"/>
      <c r="BGU75"/>
      <c r="BGV75"/>
      <c r="BGW75"/>
      <c r="BGX75"/>
      <c r="BGY75"/>
      <c r="BGZ75"/>
      <c r="BHA75"/>
      <c r="BHB75"/>
      <c r="BHC75"/>
      <c r="BHD75"/>
      <c r="BHE75"/>
      <c r="BHF75"/>
      <c r="BHG75"/>
      <c r="BHH75"/>
      <c r="BHI75"/>
      <c r="BHJ75"/>
      <c r="BHK75"/>
      <c r="BHL75"/>
      <c r="BHM75"/>
      <c r="BHN75"/>
      <c r="BHO75"/>
      <c r="BHP75"/>
      <c r="BHQ75"/>
      <c r="BHR75"/>
      <c r="BHS75"/>
      <c r="BHT75"/>
      <c r="BHU75"/>
      <c r="BHV75"/>
      <c r="BHW75"/>
      <c r="BHX75"/>
      <c r="BHY75"/>
      <c r="BHZ75"/>
      <c r="BIA75"/>
      <c r="BIB75"/>
      <c r="BIC75"/>
      <c r="BID75"/>
      <c r="BIE75"/>
      <c r="BIF75"/>
      <c r="BIG75"/>
      <c r="BIH75"/>
      <c r="BII75"/>
      <c r="BIJ75"/>
      <c r="BIK75"/>
      <c r="BIL75"/>
      <c r="BIM75"/>
      <c r="BIN75"/>
      <c r="BIO75"/>
      <c r="BIP75"/>
      <c r="BIQ75"/>
      <c r="BIR75"/>
      <c r="BIS75"/>
      <c r="BIT75"/>
      <c r="BIU75"/>
      <c r="BIV75"/>
      <c r="BIW75"/>
      <c r="BIX75"/>
      <c r="BIY75"/>
      <c r="BIZ75"/>
      <c r="BJA75"/>
      <c r="BJB75"/>
      <c r="BJC75"/>
      <c r="BJD75"/>
      <c r="BJE75"/>
      <c r="BJF75"/>
      <c r="BJG75"/>
      <c r="BJH75"/>
      <c r="BJI75"/>
      <c r="BJJ75"/>
      <c r="BJK75"/>
      <c r="BJL75"/>
      <c r="BJM75"/>
      <c r="BJN75"/>
      <c r="BJO75"/>
      <c r="BJP75"/>
      <c r="BJQ75"/>
      <c r="BJR75"/>
      <c r="BJS75"/>
      <c r="BJT75"/>
      <c r="BJU75"/>
      <c r="BJV75"/>
      <c r="BJW75"/>
      <c r="BJX75"/>
      <c r="BJY75"/>
      <c r="BJZ75"/>
      <c r="BKA75"/>
      <c r="BKB75"/>
      <c r="BKC75"/>
      <c r="BKD75"/>
      <c r="BKE75"/>
      <c r="BKF75"/>
      <c r="BKG75"/>
      <c r="BKH75"/>
      <c r="BKI75"/>
      <c r="BKJ75"/>
      <c r="BKK75"/>
      <c r="BKL75"/>
      <c r="BKM75"/>
      <c r="BKN75"/>
      <c r="BKO75"/>
      <c r="BKP75"/>
      <c r="BKQ75"/>
      <c r="BKR75"/>
      <c r="BKS75"/>
      <c r="BKT75"/>
      <c r="BKU75"/>
      <c r="BKV75"/>
      <c r="BKW75"/>
      <c r="BKX75"/>
      <c r="BKY75"/>
      <c r="BKZ75"/>
      <c r="BLA75"/>
      <c r="BLB75"/>
      <c r="BLC75"/>
      <c r="BLD75"/>
      <c r="BLE75"/>
      <c r="BLF75"/>
      <c r="BLG75"/>
      <c r="BLH75"/>
      <c r="BLI75"/>
      <c r="BLJ75"/>
      <c r="BLK75"/>
      <c r="BLL75"/>
      <c r="BLM75"/>
      <c r="BLN75"/>
      <c r="BLO75"/>
      <c r="BLP75"/>
      <c r="BLQ75"/>
      <c r="BLR75"/>
      <c r="BLS75"/>
      <c r="BLT75"/>
      <c r="BLU75"/>
      <c r="BLV75"/>
      <c r="BLW75"/>
      <c r="BLX75"/>
      <c r="BLY75"/>
      <c r="BLZ75"/>
      <c r="BMA75"/>
      <c r="BMB75"/>
      <c r="BMC75"/>
      <c r="BMD75"/>
      <c r="BME75"/>
      <c r="BMF75"/>
      <c r="BMG75"/>
      <c r="BMH75"/>
      <c r="BMI75"/>
      <c r="BMJ75"/>
      <c r="BMK75"/>
      <c r="BML75"/>
      <c r="BMM75"/>
      <c r="BMN75"/>
      <c r="BMO75"/>
      <c r="BMP75"/>
      <c r="BMQ75"/>
      <c r="BMR75"/>
      <c r="BMS75"/>
      <c r="BMT75"/>
      <c r="BMU75"/>
      <c r="BMV75"/>
      <c r="BMW75"/>
      <c r="BMX75"/>
      <c r="BMY75"/>
      <c r="BMZ75"/>
      <c r="BNA75"/>
      <c r="BNB75"/>
      <c r="BNC75"/>
      <c r="BND75"/>
      <c r="BNE75"/>
      <c r="BNF75"/>
      <c r="BNG75"/>
      <c r="BNH75"/>
      <c r="BNI75"/>
      <c r="BNJ75"/>
      <c r="BNK75"/>
      <c r="BNL75"/>
      <c r="BNM75"/>
      <c r="BNN75"/>
      <c r="BNO75"/>
      <c r="BNP75"/>
      <c r="BNQ75"/>
      <c r="BNR75"/>
      <c r="BNS75"/>
      <c r="BNT75"/>
      <c r="BNU75"/>
      <c r="BNV75"/>
      <c r="BNW75"/>
      <c r="BNX75"/>
      <c r="BNY75"/>
      <c r="BNZ75"/>
      <c r="BOA75"/>
      <c r="BOB75"/>
      <c r="BOC75"/>
      <c r="BOD75"/>
      <c r="BOE75"/>
      <c r="BOF75"/>
      <c r="BOG75"/>
      <c r="BOH75"/>
      <c r="BOI75"/>
      <c r="BOJ75"/>
      <c r="BOK75"/>
      <c r="BOL75"/>
      <c r="BOM75"/>
      <c r="BON75"/>
      <c r="BOO75"/>
      <c r="BOP75"/>
      <c r="BOQ75"/>
      <c r="BOR75"/>
      <c r="BOS75"/>
      <c r="BOT75"/>
      <c r="BOU75"/>
      <c r="BOV75"/>
      <c r="BOW75"/>
      <c r="BOX75"/>
      <c r="BOY75"/>
      <c r="BOZ75"/>
      <c r="BPA75"/>
      <c r="BPB75"/>
      <c r="BPC75"/>
      <c r="BPD75"/>
      <c r="BPE75"/>
      <c r="BPF75"/>
      <c r="BPG75"/>
      <c r="BPH75"/>
      <c r="BPI75"/>
      <c r="BPJ75"/>
      <c r="BPK75"/>
      <c r="BPL75"/>
      <c r="BPM75"/>
      <c r="BPN75"/>
      <c r="BPO75"/>
      <c r="BPP75"/>
      <c r="BPQ75"/>
      <c r="BPR75"/>
      <c r="BPS75"/>
      <c r="BPT75"/>
      <c r="BPU75"/>
      <c r="BPV75"/>
      <c r="BPW75"/>
      <c r="BPX75"/>
      <c r="BPY75"/>
      <c r="BPZ75"/>
      <c r="BQA75"/>
      <c r="BQB75"/>
      <c r="BQC75"/>
      <c r="BQD75"/>
      <c r="BQE75"/>
      <c r="BQF75"/>
      <c r="BQG75"/>
      <c r="BQH75"/>
      <c r="BQI75"/>
      <c r="BQJ75"/>
      <c r="BQK75"/>
      <c r="BQL75"/>
      <c r="BQM75"/>
      <c r="BQN75"/>
      <c r="BQO75"/>
      <c r="BQP75"/>
      <c r="BQQ75"/>
      <c r="BQR75"/>
      <c r="BQS75"/>
      <c r="BQT75"/>
      <c r="BQU75"/>
      <c r="BQV75"/>
      <c r="BQW75"/>
      <c r="BQX75"/>
      <c r="BQY75"/>
      <c r="BQZ75"/>
      <c r="BRA75"/>
      <c r="BRB75"/>
      <c r="BRC75"/>
      <c r="BRD75"/>
      <c r="BRE75"/>
      <c r="BRF75"/>
      <c r="BRG75"/>
      <c r="BRH75"/>
      <c r="BRI75"/>
      <c r="BRJ75"/>
      <c r="BRK75"/>
      <c r="BRL75"/>
      <c r="BRM75"/>
      <c r="BRN75"/>
      <c r="BRO75"/>
      <c r="BRP75"/>
      <c r="BRQ75"/>
      <c r="BRR75"/>
      <c r="BRS75"/>
      <c r="BRT75"/>
      <c r="BRU75"/>
      <c r="BRV75"/>
      <c r="BRW75"/>
      <c r="BRX75"/>
      <c r="BRY75"/>
      <c r="BRZ75"/>
      <c r="BSA75"/>
      <c r="BSB75"/>
      <c r="BSC75"/>
      <c r="BSD75"/>
      <c r="BSE75"/>
      <c r="BSF75"/>
      <c r="BSG75"/>
      <c r="BSH75"/>
      <c r="BSI75"/>
      <c r="BSJ75"/>
      <c r="BSK75"/>
      <c r="BSL75"/>
      <c r="BSM75"/>
      <c r="BSN75"/>
      <c r="BSO75"/>
      <c r="BSP75"/>
      <c r="BSQ75"/>
      <c r="BSR75"/>
      <c r="BSS75"/>
      <c r="BST75"/>
      <c r="BSU75"/>
      <c r="BSV75"/>
      <c r="BSW75"/>
      <c r="BSX75"/>
      <c r="BSY75"/>
      <c r="BSZ75"/>
      <c r="BTA75"/>
      <c r="BTB75"/>
      <c r="BTC75"/>
      <c r="BTD75"/>
      <c r="BTE75"/>
      <c r="BTF75"/>
      <c r="BTG75"/>
      <c r="BTH75"/>
      <c r="BTI75"/>
      <c r="BTJ75"/>
      <c r="BTK75"/>
      <c r="BTL75"/>
      <c r="BTM75"/>
      <c r="BTN75"/>
      <c r="BTO75"/>
      <c r="BTP75"/>
      <c r="BTQ75"/>
      <c r="BTR75"/>
      <c r="BTS75"/>
      <c r="BTT75"/>
      <c r="BTU75"/>
      <c r="BTV75"/>
      <c r="BTW75"/>
      <c r="BTX75"/>
      <c r="BTY75"/>
      <c r="BTZ75"/>
      <c r="BUA75"/>
      <c r="BUB75"/>
      <c r="BUC75"/>
      <c r="BUD75"/>
      <c r="BUE75"/>
      <c r="BUF75"/>
      <c r="BUG75"/>
      <c r="BUH75"/>
      <c r="BUI75"/>
      <c r="BUJ75"/>
      <c r="BUK75"/>
      <c r="BUL75"/>
      <c r="BUM75"/>
      <c r="BUN75"/>
      <c r="BUO75"/>
      <c r="BUP75"/>
      <c r="BUQ75"/>
      <c r="BUR75"/>
      <c r="BUS75"/>
      <c r="BUT75"/>
      <c r="BUU75"/>
      <c r="BUV75"/>
      <c r="BUW75"/>
      <c r="BUX75"/>
      <c r="BUY75"/>
      <c r="BUZ75"/>
      <c r="BVA75"/>
      <c r="BVB75"/>
      <c r="BVC75"/>
      <c r="BVD75"/>
      <c r="BVE75"/>
      <c r="BVF75"/>
      <c r="BVG75"/>
      <c r="BVH75"/>
      <c r="BVI75"/>
      <c r="BVJ75"/>
      <c r="BVK75"/>
      <c r="BVL75"/>
      <c r="BVM75"/>
      <c r="BVN75"/>
      <c r="BVO75"/>
      <c r="BVP75"/>
      <c r="BVQ75"/>
      <c r="BVR75"/>
      <c r="BVS75"/>
      <c r="BVT75"/>
      <c r="BVU75"/>
      <c r="BVV75"/>
      <c r="BVW75"/>
      <c r="BVX75"/>
      <c r="BVY75"/>
      <c r="BVZ75"/>
      <c r="BWA75"/>
      <c r="BWB75"/>
      <c r="BWC75"/>
      <c r="BWD75"/>
      <c r="BWE75"/>
      <c r="BWF75"/>
      <c r="BWG75"/>
      <c r="BWH75"/>
      <c r="BWI75"/>
      <c r="BWJ75"/>
      <c r="BWK75"/>
      <c r="BWL75"/>
      <c r="BWM75"/>
      <c r="BWN75"/>
      <c r="BWO75"/>
      <c r="BWP75"/>
      <c r="BWQ75"/>
      <c r="BWR75"/>
      <c r="BWS75"/>
      <c r="BWT75"/>
      <c r="BWU75"/>
      <c r="BWV75"/>
      <c r="BWW75"/>
      <c r="BWX75"/>
      <c r="BWY75"/>
      <c r="BWZ75"/>
      <c r="BXA75"/>
      <c r="BXB75"/>
      <c r="BXC75"/>
      <c r="BXD75"/>
      <c r="BXE75"/>
      <c r="BXF75"/>
      <c r="BXG75"/>
      <c r="BXH75"/>
      <c r="BXI75"/>
      <c r="BXJ75"/>
      <c r="BXK75"/>
      <c r="BXL75"/>
      <c r="BXM75"/>
      <c r="BXN75"/>
      <c r="BXO75"/>
      <c r="BXP75"/>
      <c r="BXQ75"/>
      <c r="BXR75"/>
      <c r="BXS75"/>
      <c r="BXT75"/>
      <c r="BXU75"/>
      <c r="BXV75"/>
      <c r="BXW75"/>
      <c r="BXX75"/>
      <c r="BXY75"/>
      <c r="BXZ75"/>
      <c r="BYA75"/>
      <c r="BYB75"/>
      <c r="BYC75"/>
      <c r="BYD75"/>
      <c r="BYE75"/>
      <c r="BYF75"/>
      <c r="BYG75"/>
      <c r="BYH75"/>
      <c r="BYI75"/>
      <c r="BYJ75"/>
      <c r="BYK75"/>
      <c r="BYL75"/>
      <c r="BYM75"/>
      <c r="BYN75"/>
      <c r="BYO75"/>
      <c r="BYP75"/>
      <c r="BYQ75"/>
      <c r="BYR75"/>
      <c r="BYS75"/>
      <c r="BYT75"/>
      <c r="BYU75"/>
      <c r="BYV75"/>
      <c r="BYW75"/>
      <c r="BYX75"/>
      <c r="BYY75"/>
      <c r="BYZ75"/>
      <c r="BZA75"/>
      <c r="BZB75"/>
      <c r="BZC75"/>
      <c r="BZD75"/>
      <c r="BZE75"/>
      <c r="BZF75"/>
      <c r="BZG75"/>
      <c r="BZH75"/>
      <c r="BZI75"/>
      <c r="BZJ75"/>
      <c r="BZK75"/>
      <c r="BZL75"/>
      <c r="BZM75"/>
      <c r="BZN75"/>
      <c r="BZO75"/>
      <c r="BZP75"/>
      <c r="BZQ75"/>
      <c r="BZR75"/>
      <c r="BZS75"/>
      <c r="BZT75"/>
      <c r="BZU75"/>
      <c r="BZV75"/>
      <c r="BZW75"/>
      <c r="BZX75"/>
      <c r="BZY75"/>
      <c r="BZZ75"/>
      <c r="CAA75"/>
      <c r="CAB75"/>
      <c r="CAC75"/>
      <c r="CAD75"/>
      <c r="CAE75"/>
      <c r="CAF75"/>
      <c r="CAG75"/>
      <c r="CAH75"/>
      <c r="CAI75"/>
      <c r="CAJ75"/>
      <c r="CAK75"/>
      <c r="CAL75"/>
      <c r="CAM75"/>
      <c r="CAN75"/>
      <c r="CAO75"/>
      <c r="CAP75"/>
      <c r="CAQ75"/>
      <c r="CAR75"/>
      <c r="CAS75"/>
      <c r="CAT75"/>
      <c r="CAU75"/>
      <c r="CAV75"/>
      <c r="CAW75"/>
      <c r="CAX75"/>
      <c r="CAY75"/>
      <c r="CAZ75"/>
      <c r="CBA75"/>
      <c r="CBB75"/>
      <c r="CBC75"/>
      <c r="CBD75"/>
      <c r="CBE75"/>
      <c r="CBF75"/>
      <c r="CBG75"/>
      <c r="CBH75"/>
      <c r="CBI75"/>
      <c r="CBJ75"/>
      <c r="CBK75"/>
      <c r="CBL75"/>
      <c r="CBM75"/>
      <c r="CBN75"/>
      <c r="CBO75"/>
      <c r="CBP75"/>
      <c r="CBQ75"/>
      <c r="CBR75"/>
      <c r="CBS75"/>
      <c r="CBT75"/>
      <c r="CBU75"/>
      <c r="CBV75"/>
      <c r="CBW75"/>
      <c r="CBX75"/>
      <c r="CBY75"/>
      <c r="CBZ75"/>
      <c r="CCA75"/>
      <c r="CCB75"/>
      <c r="CCC75"/>
      <c r="CCD75"/>
      <c r="CCE75"/>
      <c r="CCF75"/>
      <c r="CCG75"/>
      <c r="CCH75"/>
      <c r="CCI75"/>
      <c r="CCJ75"/>
      <c r="CCK75"/>
      <c r="CCL75"/>
      <c r="CCM75"/>
      <c r="CCN75"/>
      <c r="CCO75"/>
      <c r="CCP75"/>
      <c r="CCQ75"/>
      <c r="CCR75"/>
      <c r="CCS75"/>
      <c r="CCT75"/>
      <c r="CCU75"/>
      <c r="CCV75"/>
      <c r="CCW75"/>
      <c r="CCX75"/>
      <c r="CCY75"/>
      <c r="CCZ75"/>
      <c r="CDA75"/>
      <c r="CDB75"/>
      <c r="CDC75"/>
      <c r="CDD75"/>
      <c r="CDE75"/>
      <c r="CDF75"/>
      <c r="CDG75"/>
      <c r="CDH75"/>
      <c r="CDI75"/>
      <c r="CDJ75"/>
      <c r="CDK75"/>
      <c r="CDL75"/>
      <c r="CDM75"/>
      <c r="CDN75"/>
      <c r="CDO75"/>
      <c r="CDP75"/>
      <c r="CDQ75"/>
      <c r="CDR75"/>
      <c r="CDS75"/>
      <c r="CDT75"/>
      <c r="CDU75"/>
      <c r="CDV75"/>
      <c r="CDW75"/>
      <c r="CDX75"/>
      <c r="CDY75"/>
      <c r="CDZ75"/>
      <c r="CEA75"/>
      <c r="CEB75"/>
      <c r="CEC75"/>
      <c r="CED75"/>
      <c r="CEE75"/>
      <c r="CEF75"/>
      <c r="CEG75"/>
      <c r="CEH75"/>
      <c r="CEI75"/>
      <c r="CEJ75"/>
      <c r="CEK75"/>
      <c r="CEL75"/>
      <c r="CEM75"/>
      <c r="CEN75"/>
      <c r="CEO75"/>
      <c r="CEP75"/>
      <c r="CEQ75"/>
      <c r="CER75"/>
      <c r="CES75"/>
      <c r="CET75"/>
      <c r="CEU75"/>
      <c r="CEV75"/>
      <c r="CEW75"/>
      <c r="CEX75"/>
      <c r="CEY75"/>
      <c r="CEZ75"/>
      <c r="CFA75"/>
      <c r="CFB75"/>
      <c r="CFC75"/>
      <c r="CFD75"/>
      <c r="CFE75"/>
      <c r="CFF75"/>
      <c r="CFG75"/>
      <c r="CFH75"/>
      <c r="CFI75"/>
      <c r="CFJ75"/>
      <c r="CFK75"/>
      <c r="CFL75"/>
      <c r="CFM75"/>
      <c r="CFN75"/>
      <c r="CFO75"/>
      <c r="CFP75"/>
      <c r="CFQ75"/>
      <c r="CFR75"/>
      <c r="CFS75"/>
      <c r="CFT75"/>
      <c r="CFU75"/>
      <c r="CFV75"/>
      <c r="CFW75"/>
      <c r="CFX75"/>
      <c r="CFY75"/>
      <c r="CFZ75"/>
      <c r="CGA75"/>
      <c r="CGB75"/>
      <c r="CGC75"/>
      <c r="CGD75"/>
      <c r="CGE75"/>
      <c r="CGF75"/>
      <c r="CGG75"/>
      <c r="CGH75"/>
      <c r="CGI75"/>
      <c r="CGJ75"/>
      <c r="CGK75"/>
      <c r="CGL75"/>
      <c r="CGM75"/>
      <c r="CGN75"/>
      <c r="CGO75"/>
      <c r="CGP75"/>
      <c r="CGQ75"/>
      <c r="CGR75"/>
      <c r="CGS75"/>
      <c r="CGT75"/>
      <c r="CGU75"/>
      <c r="CGV75"/>
      <c r="CGW75"/>
      <c r="CGX75"/>
      <c r="CGY75"/>
      <c r="CGZ75"/>
      <c r="CHA75"/>
      <c r="CHB75"/>
      <c r="CHC75"/>
      <c r="CHD75"/>
      <c r="CHE75"/>
      <c r="CHF75"/>
      <c r="CHG75"/>
      <c r="CHH75"/>
      <c r="CHI75"/>
      <c r="CHJ75"/>
      <c r="CHK75"/>
      <c r="CHL75"/>
      <c r="CHM75"/>
      <c r="CHN75"/>
      <c r="CHO75"/>
      <c r="CHP75"/>
      <c r="CHQ75"/>
      <c r="CHR75"/>
      <c r="CHS75"/>
      <c r="CHT75"/>
      <c r="CHU75"/>
      <c r="CHV75"/>
      <c r="CHW75"/>
      <c r="CHX75"/>
      <c r="CHY75"/>
      <c r="CHZ75"/>
      <c r="CIA75"/>
      <c r="CIB75"/>
      <c r="CIC75"/>
      <c r="CID75"/>
      <c r="CIE75"/>
      <c r="CIF75"/>
      <c r="CIG75"/>
      <c r="CIH75"/>
      <c r="CII75"/>
      <c r="CIJ75"/>
      <c r="CIK75"/>
      <c r="CIL75"/>
      <c r="CIM75"/>
      <c r="CIN75"/>
      <c r="CIO75"/>
      <c r="CIP75"/>
      <c r="CIQ75"/>
      <c r="CIR75"/>
      <c r="CIS75"/>
      <c r="CIT75"/>
      <c r="CIU75"/>
      <c r="CIV75"/>
      <c r="CIW75"/>
      <c r="CIX75"/>
      <c r="CIY75"/>
      <c r="CIZ75"/>
      <c r="CJA75"/>
      <c r="CJB75"/>
      <c r="CJC75"/>
      <c r="CJD75"/>
      <c r="CJE75"/>
      <c r="CJF75"/>
      <c r="CJG75"/>
      <c r="CJH75"/>
      <c r="CJI75"/>
      <c r="CJJ75"/>
      <c r="CJK75"/>
      <c r="CJL75"/>
      <c r="CJM75"/>
      <c r="CJN75"/>
      <c r="CJO75"/>
      <c r="CJP75"/>
      <c r="CJQ75"/>
      <c r="CJR75"/>
      <c r="CJS75"/>
      <c r="CJT75"/>
      <c r="CJU75"/>
      <c r="CJV75"/>
      <c r="CJW75"/>
      <c r="CJX75"/>
      <c r="CJY75"/>
      <c r="CJZ75"/>
      <c r="CKA75"/>
      <c r="CKB75"/>
      <c r="CKC75"/>
      <c r="CKD75"/>
      <c r="CKE75"/>
      <c r="CKF75"/>
      <c r="CKG75"/>
      <c r="CKH75"/>
      <c r="CKI75"/>
      <c r="CKJ75"/>
      <c r="CKK75"/>
      <c r="CKL75"/>
      <c r="CKM75"/>
      <c r="CKN75"/>
      <c r="CKO75"/>
      <c r="CKP75"/>
      <c r="CKQ75"/>
      <c r="CKR75"/>
      <c r="CKS75"/>
      <c r="CKT75"/>
      <c r="CKU75"/>
      <c r="CKV75"/>
      <c r="CKW75"/>
      <c r="CKX75"/>
      <c r="CKY75"/>
      <c r="CKZ75"/>
      <c r="CLA75"/>
      <c r="CLB75"/>
      <c r="CLC75"/>
      <c r="CLD75"/>
      <c r="CLE75"/>
      <c r="CLF75"/>
      <c r="CLG75"/>
      <c r="CLH75"/>
      <c r="CLI75"/>
      <c r="CLJ75"/>
      <c r="CLK75"/>
      <c r="CLL75"/>
      <c r="CLM75"/>
      <c r="CLN75"/>
      <c r="CLO75"/>
      <c r="CLP75"/>
      <c r="CLQ75"/>
      <c r="CLR75"/>
      <c r="CLS75"/>
      <c r="CLT75"/>
      <c r="CLU75"/>
      <c r="CLV75"/>
      <c r="CLW75"/>
      <c r="CLX75"/>
      <c r="CLY75"/>
      <c r="CLZ75"/>
      <c r="CMA75"/>
      <c r="CMB75"/>
      <c r="CMC75"/>
      <c r="CMD75"/>
      <c r="CME75"/>
      <c r="CMF75"/>
      <c r="CMG75"/>
      <c r="CMH75"/>
      <c r="CMI75"/>
      <c r="CMJ75"/>
      <c r="CMK75"/>
      <c r="CML75"/>
      <c r="CMM75"/>
      <c r="CMN75"/>
      <c r="CMO75"/>
      <c r="CMP75"/>
      <c r="CMQ75"/>
      <c r="CMR75"/>
      <c r="CMS75"/>
      <c r="CMT75"/>
      <c r="CMU75"/>
      <c r="CMV75"/>
      <c r="CMW75"/>
      <c r="CMX75"/>
      <c r="CMY75"/>
      <c r="CMZ75"/>
      <c r="CNA75"/>
      <c r="CNB75"/>
      <c r="CNC75"/>
      <c r="CND75"/>
      <c r="CNE75"/>
      <c r="CNF75"/>
      <c r="CNG75"/>
      <c r="CNH75"/>
      <c r="CNI75"/>
      <c r="CNJ75"/>
      <c r="CNK75"/>
      <c r="CNL75"/>
      <c r="CNM75"/>
      <c r="CNN75"/>
      <c r="CNO75"/>
      <c r="CNP75"/>
      <c r="CNQ75"/>
      <c r="CNR75"/>
      <c r="CNS75"/>
      <c r="CNT75"/>
      <c r="CNU75"/>
      <c r="CNV75"/>
      <c r="CNW75"/>
      <c r="CNX75"/>
      <c r="CNY75"/>
      <c r="CNZ75"/>
      <c r="COA75"/>
      <c r="COB75"/>
      <c r="COC75"/>
      <c r="COD75"/>
      <c r="COE75"/>
      <c r="COF75"/>
      <c r="COG75"/>
      <c r="COH75"/>
      <c r="COI75"/>
      <c r="COJ75"/>
      <c r="COK75"/>
      <c r="COL75"/>
      <c r="COM75"/>
      <c r="CON75"/>
      <c r="COO75"/>
      <c r="COP75"/>
      <c r="COQ75"/>
      <c r="COR75"/>
      <c r="COS75"/>
      <c r="COT75"/>
      <c r="COU75"/>
      <c r="COV75"/>
      <c r="COW75"/>
      <c r="COX75"/>
      <c r="COY75"/>
      <c r="COZ75"/>
      <c r="CPA75"/>
      <c r="CPB75"/>
      <c r="CPC75"/>
      <c r="CPD75"/>
      <c r="CPE75"/>
      <c r="CPF75"/>
      <c r="CPG75"/>
      <c r="CPH75"/>
      <c r="CPI75"/>
      <c r="CPJ75"/>
      <c r="CPK75"/>
      <c r="CPL75"/>
      <c r="CPM75"/>
      <c r="CPN75"/>
      <c r="CPO75"/>
      <c r="CPP75"/>
      <c r="CPQ75"/>
      <c r="CPR75"/>
      <c r="CPS75"/>
      <c r="CPT75"/>
      <c r="CPU75"/>
      <c r="CPV75"/>
      <c r="CPW75"/>
      <c r="CPX75"/>
      <c r="CPY75"/>
      <c r="CPZ75"/>
      <c r="CQA75"/>
      <c r="CQB75"/>
      <c r="CQC75"/>
      <c r="CQD75"/>
      <c r="CQE75"/>
      <c r="CQF75"/>
      <c r="CQG75"/>
      <c r="CQH75"/>
      <c r="CQI75"/>
      <c r="CQJ75"/>
      <c r="CQK75"/>
      <c r="CQL75"/>
      <c r="CQM75"/>
      <c r="CQN75"/>
      <c r="CQO75"/>
      <c r="CQP75"/>
      <c r="CQQ75"/>
      <c r="CQR75"/>
      <c r="CQS75"/>
      <c r="CQT75"/>
      <c r="CQU75"/>
      <c r="CQV75"/>
      <c r="CQW75"/>
      <c r="CQX75"/>
      <c r="CQY75"/>
      <c r="CQZ75"/>
      <c r="CRA75"/>
      <c r="CRB75"/>
      <c r="CRC75"/>
      <c r="CRD75"/>
      <c r="CRE75"/>
      <c r="CRF75"/>
      <c r="CRG75"/>
      <c r="CRH75"/>
      <c r="CRI75"/>
      <c r="CRJ75"/>
      <c r="CRK75"/>
      <c r="CRL75"/>
      <c r="CRM75"/>
      <c r="CRN75"/>
      <c r="CRO75"/>
      <c r="CRP75"/>
      <c r="CRQ75"/>
      <c r="CRR75"/>
      <c r="CRS75"/>
      <c r="CRT75"/>
      <c r="CRU75"/>
      <c r="CRV75"/>
      <c r="CRW75"/>
      <c r="CRX75"/>
      <c r="CRY75"/>
      <c r="CRZ75"/>
      <c r="CSA75"/>
      <c r="CSB75"/>
      <c r="CSC75"/>
      <c r="CSD75"/>
      <c r="CSE75"/>
      <c r="CSF75"/>
      <c r="CSG75"/>
      <c r="CSH75"/>
      <c r="CSI75"/>
      <c r="CSJ75"/>
      <c r="CSK75"/>
      <c r="CSL75"/>
      <c r="CSM75"/>
      <c r="CSN75"/>
      <c r="CSO75"/>
      <c r="CSP75"/>
      <c r="CSQ75"/>
      <c r="CSR75"/>
      <c r="CSS75"/>
      <c r="CST75"/>
      <c r="CSU75"/>
      <c r="CSV75"/>
      <c r="CSW75"/>
      <c r="CSX75"/>
      <c r="CSY75"/>
      <c r="CSZ75"/>
      <c r="CTA75"/>
      <c r="CTB75"/>
      <c r="CTC75"/>
      <c r="CTD75"/>
      <c r="CTE75"/>
      <c r="CTF75"/>
      <c r="CTG75"/>
      <c r="CTH75"/>
      <c r="CTI75"/>
      <c r="CTJ75"/>
      <c r="CTK75"/>
      <c r="CTL75"/>
      <c r="CTM75"/>
      <c r="CTN75"/>
      <c r="CTO75"/>
      <c r="CTP75"/>
      <c r="CTQ75"/>
      <c r="CTR75"/>
      <c r="CTS75"/>
      <c r="CTT75"/>
      <c r="CTU75"/>
      <c r="CTV75"/>
      <c r="CTW75"/>
      <c r="CTX75"/>
      <c r="CTY75"/>
      <c r="CTZ75"/>
      <c r="CUA75"/>
      <c r="CUB75"/>
      <c r="CUC75"/>
      <c r="CUD75"/>
      <c r="CUE75"/>
      <c r="CUF75"/>
      <c r="CUG75"/>
      <c r="CUH75"/>
      <c r="CUI75"/>
      <c r="CUJ75"/>
      <c r="CUK75"/>
      <c r="CUL75"/>
      <c r="CUM75"/>
      <c r="CUN75"/>
      <c r="CUO75"/>
      <c r="CUP75"/>
      <c r="CUQ75"/>
      <c r="CUR75"/>
      <c r="CUS75"/>
      <c r="CUT75"/>
      <c r="CUU75"/>
      <c r="CUV75"/>
      <c r="CUW75"/>
      <c r="CUX75"/>
      <c r="CUY75"/>
      <c r="CUZ75"/>
      <c r="CVA75"/>
      <c r="CVB75"/>
      <c r="CVC75"/>
      <c r="CVD75"/>
      <c r="CVE75"/>
      <c r="CVF75"/>
      <c r="CVG75"/>
      <c r="CVH75"/>
      <c r="CVI75"/>
      <c r="CVJ75"/>
      <c r="CVK75"/>
      <c r="CVL75"/>
      <c r="CVM75"/>
      <c r="CVN75"/>
      <c r="CVO75"/>
      <c r="CVP75"/>
      <c r="CVQ75"/>
      <c r="CVR75"/>
      <c r="CVS75"/>
      <c r="CVT75"/>
      <c r="CVU75"/>
      <c r="CVV75"/>
      <c r="CVW75"/>
      <c r="CVX75"/>
      <c r="CVY75"/>
      <c r="CVZ75"/>
      <c r="CWA75"/>
      <c r="CWB75"/>
      <c r="CWC75"/>
      <c r="CWD75"/>
      <c r="CWE75"/>
      <c r="CWF75"/>
      <c r="CWG75"/>
      <c r="CWH75"/>
      <c r="CWI75"/>
      <c r="CWJ75"/>
      <c r="CWK75"/>
      <c r="CWL75"/>
      <c r="CWM75"/>
      <c r="CWN75"/>
      <c r="CWO75"/>
      <c r="CWP75"/>
      <c r="CWQ75"/>
      <c r="CWR75"/>
      <c r="CWS75"/>
      <c r="CWT75"/>
      <c r="CWU75"/>
      <c r="CWV75"/>
      <c r="CWW75"/>
      <c r="CWX75"/>
      <c r="CWY75"/>
      <c r="CWZ75"/>
      <c r="CXA75"/>
      <c r="CXB75"/>
      <c r="CXC75"/>
      <c r="CXD75"/>
      <c r="CXE75"/>
      <c r="CXF75"/>
      <c r="CXG75"/>
      <c r="CXH75"/>
      <c r="CXI75"/>
      <c r="CXJ75"/>
      <c r="CXK75"/>
      <c r="CXL75"/>
      <c r="CXM75"/>
      <c r="CXN75"/>
      <c r="CXO75"/>
      <c r="CXP75"/>
      <c r="CXQ75"/>
      <c r="CXR75"/>
      <c r="CXS75"/>
      <c r="CXT75"/>
      <c r="CXU75"/>
      <c r="CXV75"/>
      <c r="CXW75"/>
      <c r="CXX75"/>
      <c r="CXY75"/>
      <c r="CXZ75"/>
      <c r="CYA75"/>
      <c r="CYB75"/>
      <c r="CYC75"/>
      <c r="CYD75"/>
      <c r="CYE75"/>
      <c r="CYF75"/>
      <c r="CYG75"/>
      <c r="CYH75"/>
      <c r="CYI75"/>
      <c r="CYJ75"/>
      <c r="CYK75"/>
      <c r="CYL75"/>
      <c r="CYM75"/>
      <c r="CYN75"/>
      <c r="CYO75"/>
      <c r="CYP75"/>
      <c r="CYQ75"/>
      <c r="CYR75"/>
      <c r="CYS75"/>
      <c r="CYT75"/>
      <c r="CYU75"/>
      <c r="CYV75"/>
      <c r="CYW75"/>
      <c r="CYX75"/>
      <c r="CYY75"/>
      <c r="CYZ75"/>
      <c r="CZA75"/>
      <c r="CZB75"/>
      <c r="CZC75"/>
      <c r="CZD75"/>
      <c r="CZE75"/>
      <c r="CZF75"/>
      <c r="CZG75"/>
      <c r="CZH75"/>
      <c r="CZI75"/>
      <c r="CZJ75"/>
      <c r="CZK75"/>
      <c r="CZL75"/>
      <c r="CZM75"/>
      <c r="CZN75"/>
      <c r="CZO75"/>
      <c r="CZP75"/>
      <c r="CZQ75"/>
      <c r="CZR75"/>
      <c r="CZS75"/>
      <c r="CZT75"/>
      <c r="CZU75"/>
      <c r="CZV75"/>
      <c r="CZW75"/>
      <c r="CZX75"/>
      <c r="CZY75"/>
      <c r="CZZ75"/>
      <c r="DAA75"/>
      <c r="DAB75"/>
      <c r="DAC75"/>
      <c r="DAD75"/>
      <c r="DAE75"/>
      <c r="DAF75"/>
      <c r="DAG75"/>
      <c r="DAH75"/>
      <c r="DAI75"/>
      <c r="DAJ75"/>
      <c r="DAK75"/>
      <c r="DAL75"/>
      <c r="DAM75"/>
      <c r="DAN75"/>
      <c r="DAO75"/>
      <c r="DAP75"/>
      <c r="DAQ75"/>
      <c r="DAR75"/>
      <c r="DAS75"/>
      <c r="DAT75"/>
      <c r="DAU75"/>
      <c r="DAV75"/>
      <c r="DAW75"/>
      <c r="DAX75"/>
      <c r="DAY75"/>
      <c r="DAZ75"/>
      <c r="DBA75"/>
      <c r="DBB75"/>
      <c r="DBC75"/>
      <c r="DBD75"/>
      <c r="DBE75"/>
      <c r="DBF75"/>
      <c r="DBG75"/>
      <c r="DBH75"/>
      <c r="DBI75"/>
      <c r="DBJ75"/>
      <c r="DBK75"/>
      <c r="DBL75"/>
      <c r="DBM75"/>
      <c r="DBN75"/>
      <c r="DBO75"/>
      <c r="DBP75"/>
      <c r="DBQ75"/>
      <c r="DBR75"/>
      <c r="DBS75"/>
      <c r="DBT75"/>
      <c r="DBU75"/>
      <c r="DBV75"/>
      <c r="DBW75"/>
      <c r="DBX75"/>
      <c r="DBY75"/>
      <c r="DBZ75"/>
      <c r="DCA75"/>
      <c r="DCB75"/>
      <c r="DCC75"/>
      <c r="DCD75"/>
      <c r="DCE75"/>
      <c r="DCF75"/>
      <c r="DCG75"/>
      <c r="DCH75"/>
      <c r="DCI75"/>
      <c r="DCJ75"/>
      <c r="DCK75"/>
      <c r="DCL75"/>
      <c r="DCM75"/>
      <c r="DCN75"/>
      <c r="DCO75"/>
      <c r="DCP75"/>
      <c r="DCQ75"/>
      <c r="DCR75"/>
      <c r="DCS75"/>
      <c r="DCT75"/>
      <c r="DCU75"/>
      <c r="DCV75"/>
      <c r="DCW75"/>
      <c r="DCX75"/>
      <c r="DCY75"/>
      <c r="DCZ75"/>
      <c r="DDA75"/>
      <c r="DDB75"/>
      <c r="DDC75"/>
      <c r="DDD75"/>
      <c r="DDE75"/>
      <c r="DDF75"/>
      <c r="DDG75"/>
      <c r="DDH75"/>
      <c r="DDI75"/>
      <c r="DDJ75"/>
      <c r="DDK75"/>
      <c r="DDL75"/>
      <c r="DDM75"/>
      <c r="DDN75"/>
      <c r="DDO75"/>
      <c r="DDP75"/>
      <c r="DDQ75"/>
      <c r="DDR75"/>
      <c r="DDS75"/>
      <c r="DDT75"/>
      <c r="DDU75"/>
      <c r="DDV75"/>
      <c r="DDW75"/>
      <c r="DDX75"/>
      <c r="DDY75"/>
      <c r="DDZ75"/>
      <c r="DEA75"/>
      <c r="DEB75"/>
      <c r="DEC75"/>
      <c r="DED75"/>
      <c r="DEE75"/>
      <c r="DEF75"/>
      <c r="DEG75"/>
      <c r="DEH75"/>
      <c r="DEI75"/>
      <c r="DEJ75"/>
      <c r="DEK75"/>
      <c r="DEL75"/>
      <c r="DEM75"/>
      <c r="DEN75"/>
      <c r="DEO75"/>
      <c r="DEP75"/>
      <c r="DEQ75"/>
      <c r="DER75"/>
      <c r="DES75"/>
      <c r="DET75"/>
      <c r="DEU75"/>
      <c r="DEV75"/>
      <c r="DEW75"/>
      <c r="DEX75"/>
      <c r="DEY75"/>
      <c r="DEZ75"/>
      <c r="DFA75"/>
      <c r="DFB75"/>
      <c r="DFC75"/>
      <c r="DFD75"/>
      <c r="DFE75"/>
      <c r="DFF75"/>
      <c r="DFG75"/>
      <c r="DFH75"/>
      <c r="DFI75"/>
      <c r="DFJ75"/>
      <c r="DFK75"/>
      <c r="DFL75"/>
      <c r="DFM75"/>
      <c r="DFN75"/>
      <c r="DFO75"/>
      <c r="DFP75"/>
      <c r="DFQ75"/>
      <c r="DFR75"/>
      <c r="DFS75"/>
      <c r="DFT75"/>
      <c r="DFU75"/>
      <c r="DFV75"/>
      <c r="DFW75"/>
      <c r="DFX75"/>
      <c r="DFY75"/>
      <c r="DFZ75"/>
      <c r="DGA75"/>
      <c r="DGB75"/>
      <c r="DGC75"/>
      <c r="DGD75"/>
      <c r="DGE75"/>
      <c r="DGF75"/>
      <c r="DGG75"/>
      <c r="DGH75"/>
      <c r="DGI75"/>
      <c r="DGJ75"/>
      <c r="DGK75"/>
      <c r="DGL75"/>
      <c r="DGM75"/>
      <c r="DGN75"/>
      <c r="DGO75"/>
      <c r="DGP75"/>
      <c r="DGQ75"/>
      <c r="DGR75"/>
      <c r="DGS75"/>
      <c r="DGT75"/>
      <c r="DGU75"/>
      <c r="DGV75"/>
      <c r="DGW75"/>
      <c r="DGX75"/>
      <c r="DGY75"/>
      <c r="DGZ75"/>
      <c r="DHA75"/>
      <c r="DHB75"/>
      <c r="DHC75"/>
      <c r="DHD75"/>
      <c r="DHE75"/>
      <c r="DHF75"/>
      <c r="DHG75"/>
      <c r="DHH75"/>
      <c r="DHI75"/>
      <c r="DHJ75"/>
      <c r="DHK75"/>
      <c r="DHL75"/>
      <c r="DHM75"/>
      <c r="DHN75"/>
      <c r="DHO75"/>
      <c r="DHP75"/>
      <c r="DHQ75"/>
      <c r="DHR75"/>
      <c r="DHS75"/>
      <c r="DHT75"/>
      <c r="DHU75"/>
      <c r="DHV75"/>
      <c r="DHW75"/>
      <c r="DHX75"/>
      <c r="DHY75"/>
      <c r="DHZ75"/>
      <c r="DIA75"/>
      <c r="DIB75"/>
      <c r="DIC75"/>
      <c r="DID75"/>
      <c r="DIE75"/>
      <c r="DIF75"/>
      <c r="DIG75"/>
      <c r="DIH75"/>
      <c r="DII75"/>
      <c r="DIJ75"/>
      <c r="DIK75"/>
      <c r="DIL75"/>
      <c r="DIM75"/>
      <c r="DIN75"/>
      <c r="DIO75"/>
      <c r="DIP75"/>
      <c r="DIQ75"/>
      <c r="DIR75"/>
      <c r="DIS75"/>
      <c r="DIT75"/>
      <c r="DIU75"/>
      <c r="DIV75"/>
      <c r="DIW75"/>
      <c r="DIX75"/>
      <c r="DIY75"/>
      <c r="DIZ75"/>
      <c r="DJA75"/>
      <c r="DJB75"/>
      <c r="DJC75"/>
      <c r="DJD75"/>
      <c r="DJE75"/>
      <c r="DJF75"/>
      <c r="DJG75"/>
      <c r="DJH75"/>
      <c r="DJI75"/>
      <c r="DJJ75"/>
      <c r="DJK75"/>
      <c r="DJL75"/>
      <c r="DJM75"/>
      <c r="DJN75"/>
      <c r="DJO75"/>
      <c r="DJP75"/>
      <c r="DJQ75"/>
      <c r="DJR75"/>
      <c r="DJS75"/>
      <c r="DJT75"/>
      <c r="DJU75"/>
      <c r="DJV75"/>
      <c r="DJW75"/>
      <c r="DJX75"/>
      <c r="DJY75"/>
      <c r="DJZ75"/>
      <c r="DKA75"/>
      <c r="DKB75"/>
      <c r="DKC75"/>
      <c r="DKD75"/>
      <c r="DKE75"/>
      <c r="DKF75"/>
      <c r="DKG75"/>
      <c r="DKH75"/>
      <c r="DKI75"/>
      <c r="DKJ75"/>
      <c r="DKK75"/>
      <c r="DKL75"/>
      <c r="DKM75"/>
      <c r="DKN75"/>
      <c r="DKO75"/>
      <c r="DKP75"/>
      <c r="DKQ75"/>
      <c r="DKR75"/>
      <c r="DKS75"/>
      <c r="DKT75"/>
      <c r="DKU75"/>
      <c r="DKV75"/>
      <c r="DKW75"/>
      <c r="DKX75"/>
      <c r="DKY75"/>
      <c r="DKZ75"/>
      <c r="DLA75"/>
      <c r="DLB75"/>
      <c r="DLC75"/>
      <c r="DLD75"/>
      <c r="DLE75"/>
      <c r="DLF75"/>
      <c r="DLG75"/>
      <c r="DLH75"/>
      <c r="DLI75"/>
      <c r="DLJ75"/>
      <c r="DLK75"/>
      <c r="DLL75"/>
      <c r="DLM75"/>
      <c r="DLN75"/>
      <c r="DLO75"/>
      <c r="DLP75"/>
      <c r="DLQ75"/>
      <c r="DLR75"/>
      <c r="DLS75"/>
      <c r="DLT75"/>
      <c r="DLU75"/>
      <c r="DLV75"/>
      <c r="DLW75"/>
      <c r="DLX75"/>
      <c r="DLY75"/>
      <c r="DLZ75"/>
      <c r="DMA75"/>
      <c r="DMB75"/>
      <c r="DMC75"/>
      <c r="DMD75"/>
      <c r="DME75"/>
      <c r="DMF75"/>
      <c r="DMG75"/>
      <c r="DMH75"/>
      <c r="DMI75"/>
      <c r="DMJ75"/>
      <c r="DMK75"/>
      <c r="DML75"/>
      <c r="DMM75"/>
      <c r="DMN75"/>
      <c r="DMO75"/>
      <c r="DMP75"/>
      <c r="DMQ75"/>
      <c r="DMR75"/>
      <c r="DMS75"/>
      <c r="DMT75"/>
      <c r="DMU75"/>
      <c r="DMV75"/>
      <c r="DMW75"/>
      <c r="DMX75"/>
      <c r="DMY75"/>
      <c r="DMZ75"/>
      <c r="DNA75"/>
      <c r="DNB75"/>
      <c r="DNC75"/>
      <c r="DND75"/>
      <c r="DNE75"/>
      <c r="DNF75"/>
      <c r="DNG75"/>
      <c r="DNH75"/>
      <c r="DNI75"/>
      <c r="DNJ75"/>
      <c r="DNK75"/>
      <c r="DNL75"/>
      <c r="DNM75"/>
      <c r="DNN75"/>
      <c r="DNO75"/>
      <c r="DNP75"/>
      <c r="DNQ75"/>
      <c r="DNR75"/>
      <c r="DNS75"/>
      <c r="DNT75"/>
      <c r="DNU75"/>
      <c r="DNV75"/>
      <c r="DNW75"/>
      <c r="DNX75"/>
      <c r="DNY75"/>
      <c r="DNZ75"/>
      <c r="DOA75"/>
      <c r="DOB75"/>
      <c r="DOC75"/>
      <c r="DOD75"/>
      <c r="DOE75"/>
      <c r="DOF75"/>
      <c r="DOG75"/>
      <c r="DOH75"/>
      <c r="DOI75"/>
      <c r="DOJ75"/>
      <c r="DOK75"/>
      <c r="DOL75"/>
      <c r="DOM75"/>
      <c r="DON75"/>
      <c r="DOO75"/>
      <c r="DOP75"/>
      <c r="DOQ75"/>
      <c r="DOR75"/>
      <c r="DOS75"/>
      <c r="DOT75"/>
      <c r="DOU75"/>
      <c r="DOV75"/>
      <c r="DOW75"/>
      <c r="DOX75"/>
      <c r="DOY75"/>
      <c r="DOZ75"/>
      <c r="DPA75"/>
      <c r="DPB75"/>
      <c r="DPC75"/>
      <c r="DPD75"/>
      <c r="DPE75"/>
      <c r="DPF75"/>
      <c r="DPG75"/>
      <c r="DPH75"/>
      <c r="DPI75"/>
      <c r="DPJ75"/>
      <c r="DPK75"/>
      <c r="DPL75"/>
      <c r="DPM75"/>
      <c r="DPN75"/>
      <c r="DPO75"/>
      <c r="DPP75"/>
      <c r="DPQ75"/>
      <c r="DPR75"/>
      <c r="DPS75"/>
      <c r="DPT75"/>
      <c r="DPU75"/>
      <c r="DPV75"/>
      <c r="DPW75"/>
      <c r="DPX75"/>
      <c r="DPY75"/>
      <c r="DPZ75"/>
      <c r="DQA75"/>
      <c r="DQB75"/>
      <c r="DQC75"/>
      <c r="DQD75"/>
      <c r="DQE75"/>
      <c r="DQF75"/>
      <c r="DQG75"/>
      <c r="DQH75"/>
      <c r="DQI75"/>
      <c r="DQJ75"/>
      <c r="DQK75"/>
      <c r="DQL75"/>
      <c r="DQM75"/>
      <c r="DQN75"/>
      <c r="DQO75"/>
      <c r="DQP75"/>
      <c r="DQQ75"/>
      <c r="DQR75"/>
      <c r="DQS75"/>
      <c r="DQT75"/>
      <c r="DQU75"/>
      <c r="DQV75"/>
      <c r="DQW75"/>
      <c r="DQX75"/>
      <c r="DQY75"/>
      <c r="DQZ75"/>
      <c r="DRA75"/>
      <c r="DRB75"/>
      <c r="DRC75"/>
      <c r="DRD75"/>
      <c r="DRE75"/>
      <c r="DRF75"/>
      <c r="DRG75"/>
      <c r="DRH75"/>
      <c r="DRI75"/>
      <c r="DRJ75"/>
      <c r="DRK75"/>
      <c r="DRL75"/>
      <c r="DRM75"/>
      <c r="DRN75"/>
      <c r="DRO75"/>
      <c r="DRP75"/>
      <c r="DRQ75"/>
      <c r="DRR75"/>
      <c r="DRS75"/>
      <c r="DRT75"/>
      <c r="DRU75"/>
      <c r="DRV75"/>
      <c r="DRW75"/>
      <c r="DRX75"/>
      <c r="DRY75"/>
      <c r="DRZ75"/>
      <c r="DSA75"/>
      <c r="DSB75"/>
      <c r="DSC75"/>
      <c r="DSD75"/>
      <c r="DSE75"/>
      <c r="DSF75"/>
      <c r="DSG75"/>
      <c r="DSH75"/>
      <c r="DSI75"/>
      <c r="DSJ75"/>
      <c r="DSK75"/>
      <c r="DSL75"/>
      <c r="DSM75"/>
      <c r="DSN75"/>
      <c r="DSO75"/>
      <c r="DSP75"/>
      <c r="DSQ75"/>
      <c r="DSR75"/>
      <c r="DSS75"/>
      <c r="DST75"/>
      <c r="DSU75"/>
      <c r="DSV75"/>
      <c r="DSW75"/>
      <c r="DSX75"/>
      <c r="DSY75"/>
      <c r="DSZ75"/>
      <c r="DTA75"/>
      <c r="DTB75"/>
      <c r="DTC75"/>
      <c r="DTD75"/>
      <c r="DTE75"/>
      <c r="DTF75"/>
      <c r="DTG75"/>
      <c r="DTH75"/>
      <c r="DTI75"/>
      <c r="DTJ75"/>
      <c r="DTK75"/>
      <c r="DTL75"/>
      <c r="DTM75"/>
      <c r="DTN75"/>
      <c r="DTO75"/>
      <c r="DTP75"/>
      <c r="DTQ75"/>
      <c r="DTR75"/>
      <c r="DTS75"/>
      <c r="DTT75"/>
      <c r="DTU75"/>
      <c r="DTV75"/>
      <c r="DTW75"/>
      <c r="DTX75"/>
      <c r="DTY75"/>
      <c r="DTZ75"/>
      <c r="DUA75"/>
      <c r="DUB75"/>
      <c r="DUC75"/>
      <c r="DUD75"/>
      <c r="DUE75"/>
      <c r="DUF75"/>
      <c r="DUG75"/>
      <c r="DUH75"/>
      <c r="DUI75"/>
      <c r="DUJ75"/>
      <c r="DUK75"/>
      <c r="DUL75"/>
      <c r="DUM75"/>
      <c r="DUN75"/>
      <c r="DUO75"/>
      <c r="DUP75"/>
      <c r="DUQ75"/>
      <c r="DUR75"/>
      <c r="DUS75"/>
      <c r="DUT75"/>
      <c r="DUU75"/>
      <c r="DUV75"/>
      <c r="DUW75"/>
      <c r="DUX75"/>
      <c r="DUY75"/>
      <c r="DUZ75"/>
      <c r="DVA75"/>
      <c r="DVB75"/>
      <c r="DVC75"/>
      <c r="DVD75"/>
      <c r="DVE75"/>
      <c r="DVF75"/>
      <c r="DVG75"/>
      <c r="DVH75"/>
      <c r="DVI75"/>
      <c r="DVJ75"/>
      <c r="DVK75"/>
      <c r="DVL75"/>
      <c r="DVM75"/>
      <c r="DVN75"/>
      <c r="DVO75"/>
      <c r="DVP75"/>
      <c r="DVQ75"/>
      <c r="DVR75"/>
      <c r="DVS75"/>
      <c r="DVT75"/>
      <c r="DVU75"/>
      <c r="DVV75"/>
      <c r="DVW75"/>
      <c r="DVX75"/>
      <c r="DVY75"/>
      <c r="DVZ75"/>
      <c r="DWA75"/>
      <c r="DWB75"/>
      <c r="DWC75"/>
      <c r="DWD75"/>
      <c r="DWE75"/>
      <c r="DWF75"/>
      <c r="DWG75"/>
      <c r="DWH75"/>
      <c r="DWI75"/>
      <c r="DWJ75"/>
      <c r="DWK75"/>
      <c r="DWL75"/>
      <c r="DWM75"/>
      <c r="DWN75"/>
      <c r="DWO75"/>
      <c r="DWP75"/>
      <c r="DWQ75"/>
      <c r="DWR75"/>
      <c r="DWS75"/>
      <c r="DWT75"/>
      <c r="DWU75"/>
      <c r="DWV75"/>
      <c r="DWW75"/>
      <c r="DWX75"/>
      <c r="DWY75"/>
      <c r="DWZ75"/>
      <c r="DXA75"/>
      <c r="DXB75"/>
      <c r="DXC75"/>
      <c r="DXD75"/>
      <c r="DXE75"/>
      <c r="DXF75"/>
      <c r="DXG75"/>
      <c r="DXH75"/>
      <c r="DXI75"/>
      <c r="DXJ75"/>
      <c r="DXK75"/>
      <c r="DXL75"/>
      <c r="DXM75"/>
      <c r="DXN75"/>
      <c r="DXO75"/>
      <c r="DXP75"/>
      <c r="DXQ75"/>
      <c r="DXR75"/>
      <c r="DXS75"/>
      <c r="DXT75"/>
      <c r="DXU75"/>
      <c r="DXV75"/>
      <c r="DXW75"/>
      <c r="DXX75"/>
      <c r="DXY75"/>
      <c r="DXZ75"/>
      <c r="DYA75"/>
      <c r="DYB75"/>
      <c r="DYC75"/>
      <c r="DYD75"/>
      <c r="DYE75"/>
      <c r="DYF75"/>
      <c r="DYG75"/>
      <c r="DYH75"/>
      <c r="DYI75"/>
      <c r="DYJ75"/>
      <c r="DYK75"/>
      <c r="DYL75"/>
      <c r="DYM75"/>
      <c r="DYN75"/>
      <c r="DYO75"/>
      <c r="DYP75"/>
      <c r="DYQ75"/>
      <c r="DYR75"/>
      <c r="DYS75"/>
      <c r="DYT75"/>
      <c r="DYU75"/>
      <c r="DYV75"/>
      <c r="DYW75"/>
      <c r="DYX75"/>
      <c r="DYY75"/>
      <c r="DYZ75"/>
      <c r="DZA75"/>
      <c r="DZB75"/>
      <c r="DZC75"/>
      <c r="DZD75"/>
      <c r="DZE75"/>
      <c r="DZF75"/>
      <c r="DZG75"/>
      <c r="DZH75"/>
      <c r="DZI75"/>
      <c r="DZJ75"/>
      <c r="DZK75"/>
      <c r="DZL75"/>
      <c r="DZM75"/>
      <c r="DZN75"/>
      <c r="DZO75"/>
      <c r="DZP75"/>
      <c r="DZQ75"/>
      <c r="DZR75"/>
      <c r="DZS75"/>
      <c r="DZT75"/>
      <c r="DZU75"/>
      <c r="DZV75"/>
      <c r="DZW75"/>
      <c r="DZX75"/>
      <c r="DZY75"/>
      <c r="DZZ75"/>
      <c r="EAA75"/>
      <c r="EAB75"/>
      <c r="EAC75"/>
      <c r="EAD75"/>
      <c r="EAE75"/>
      <c r="EAF75"/>
      <c r="EAG75"/>
      <c r="EAH75"/>
      <c r="EAI75"/>
      <c r="EAJ75"/>
      <c r="EAK75"/>
      <c r="EAL75"/>
      <c r="EAM75"/>
      <c r="EAN75"/>
      <c r="EAO75"/>
      <c r="EAP75"/>
      <c r="EAQ75"/>
      <c r="EAR75"/>
      <c r="EAS75"/>
      <c r="EAT75"/>
      <c r="EAU75"/>
      <c r="EAV75"/>
      <c r="EAW75"/>
      <c r="EAX75"/>
      <c r="EAY75"/>
      <c r="EAZ75"/>
      <c r="EBA75"/>
      <c r="EBB75"/>
      <c r="EBC75"/>
      <c r="EBD75"/>
      <c r="EBE75"/>
      <c r="EBF75"/>
      <c r="EBG75"/>
      <c r="EBH75"/>
      <c r="EBI75"/>
      <c r="EBJ75"/>
      <c r="EBK75"/>
      <c r="EBL75"/>
      <c r="EBM75"/>
      <c r="EBN75"/>
      <c r="EBO75"/>
      <c r="EBP75"/>
      <c r="EBQ75"/>
      <c r="EBR75"/>
      <c r="EBS75"/>
      <c r="EBT75"/>
      <c r="EBU75"/>
      <c r="EBV75"/>
      <c r="EBW75"/>
      <c r="EBX75"/>
      <c r="EBY75"/>
      <c r="EBZ75"/>
      <c r="ECA75"/>
      <c r="ECB75"/>
      <c r="ECC75"/>
      <c r="ECD75"/>
      <c r="ECE75"/>
      <c r="ECF75"/>
      <c r="ECG75"/>
      <c r="ECH75"/>
      <c r="ECI75"/>
      <c r="ECJ75"/>
      <c r="ECK75"/>
      <c r="ECL75"/>
      <c r="ECM75"/>
      <c r="ECN75"/>
      <c r="ECO75"/>
      <c r="ECP75"/>
      <c r="ECQ75"/>
      <c r="ECR75"/>
      <c r="ECS75"/>
      <c r="ECT75"/>
      <c r="ECU75"/>
      <c r="ECV75"/>
      <c r="ECW75"/>
      <c r="ECX75"/>
      <c r="ECY75"/>
      <c r="ECZ75"/>
      <c r="EDA75"/>
      <c r="EDB75"/>
      <c r="EDC75"/>
      <c r="EDD75"/>
      <c r="EDE75"/>
      <c r="EDF75"/>
      <c r="EDG75"/>
      <c r="EDH75"/>
      <c r="EDI75"/>
      <c r="EDJ75"/>
      <c r="EDK75"/>
      <c r="EDL75"/>
      <c r="EDM75"/>
      <c r="EDN75"/>
      <c r="EDO75"/>
      <c r="EDP75"/>
      <c r="EDQ75"/>
      <c r="EDR75"/>
      <c r="EDS75"/>
      <c r="EDT75"/>
      <c r="EDU75"/>
      <c r="EDV75"/>
      <c r="EDW75"/>
      <c r="EDX75"/>
      <c r="EDY75"/>
      <c r="EDZ75"/>
      <c r="EEA75"/>
      <c r="EEB75"/>
      <c r="EEC75"/>
      <c r="EED75"/>
      <c r="EEE75"/>
      <c r="EEF75"/>
      <c r="EEG75"/>
      <c r="EEH75"/>
      <c r="EEI75"/>
      <c r="EEJ75"/>
      <c r="EEK75"/>
      <c r="EEL75"/>
      <c r="EEM75"/>
      <c r="EEN75"/>
      <c r="EEO75"/>
      <c r="EEP75"/>
      <c r="EEQ75"/>
      <c r="EER75"/>
      <c r="EES75"/>
      <c r="EET75"/>
      <c r="EEU75"/>
      <c r="EEV75"/>
      <c r="EEW75"/>
      <c r="EEX75"/>
      <c r="EEY75"/>
      <c r="EEZ75"/>
      <c r="EFA75"/>
      <c r="EFB75"/>
      <c r="EFC75"/>
      <c r="EFD75"/>
      <c r="EFE75"/>
      <c r="EFF75"/>
      <c r="EFG75"/>
      <c r="EFH75"/>
      <c r="EFI75"/>
      <c r="EFJ75"/>
      <c r="EFK75"/>
      <c r="EFL75"/>
      <c r="EFM75"/>
      <c r="EFN75"/>
      <c r="EFO75"/>
      <c r="EFP75"/>
      <c r="EFQ75"/>
      <c r="EFR75"/>
      <c r="EFS75"/>
      <c r="EFT75"/>
      <c r="EFU75"/>
      <c r="EFV75"/>
      <c r="EFW75"/>
      <c r="EFX75"/>
      <c r="EFY75"/>
      <c r="EFZ75"/>
      <c r="EGA75"/>
      <c r="EGB75"/>
      <c r="EGC75"/>
      <c r="EGD75"/>
      <c r="EGE75"/>
      <c r="EGF75"/>
      <c r="EGG75"/>
      <c r="EGH75"/>
      <c r="EGI75"/>
      <c r="EGJ75"/>
      <c r="EGK75"/>
      <c r="EGL75"/>
      <c r="EGM75"/>
      <c r="EGN75"/>
      <c r="EGO75"/>
      <c r="EGP75"/>
      <c r="EGQ75"/>
      <c r="EGR75"/>
      <c r="EGS75"/>
      <c r="EGT75"/>
      <c r="EGU75"/>
      <c r="EGV75"/>
      <c r="EGW75"/>
      <c r="EGX75"/>
      <c r="EGY75"/>
      <c r="EGZ75"/>
      <c r="EHA75"/>
      <c r="EHB75"/>
      <c r="EHC75"/>
      <c r="EHD75"/>
      <c r="EHE75"/>
      <c r="EHF75"/>
      <c r="EHG75"/>
      <c r="EHH75"/>
      <c r="EHI75"/>
      <c r="EHJ75"/>
      <c r="EHK75"/>
      <c r="EHL75"/>
      <c r="EHM75"/>
      <c r="EHN75"/>
      <c r="EHO75"/>
      <c r="EHP75"/>
      <c r="EHQ75"/>
      <c r="EHR75"/>
      <c r="EHS75"/>
      <c r="EHT75"/>
      <c r="EHU75"/>
      <c r="EHV75"/>
      <c r="EHW75"/>
      <c r="EHX75"/>
      <c r="EHY75"/>
      <c r="EHZ75"/>
      <c r="EIA75"/>
      <c r="EIB75"/>
      <c r="EIC75"/>
      <c r="EID75"/>
      <c r="EIE75"/>
      <c r="EIF75"/>
      <c r="EIG75"/>
      <c r="EIH75"/>
      <c r="EII75"/>
      <c r="EIJ75"/>
      <c r="EIK75"/>
      <c r="EIL75"/>
      <c r="EIM75"/>
      <c r="EIN75"/>
      <c r="EIO75"/>
      <c r="EIP75"/>
      <c r="EIQ75"/>
      <c r="EIR75"/>
      <c r="EIS75"/>
      <c r="EIT75"/>
      <c r="EIU75"/>
      <c r="EIV75"/>
      <c r="EIW75"/>
      <c r="EIX75"/>
      <c r="EIY75"/>
      <c r="EIZ75"/>
      <c r="EJA75"/>
      <c r="EJB75"/>
      <c r="EJC75"/>
      <c r="EJD75"/>
      <c r="EJE75"/>
      <c r="EJF75"/>
      <c r="EJG75"/>
      <c r="EJH75"/>
      <c r="EJI75"/>
      <c r="EJJ75"/>
      <c r="EJK75"/>
      <c r="EJL75"/>
      <c r="EJM75"/>
      <c r="EJN75"/>
      <c r="EJO75"/>
      <c r="EJP75"/>
      <c r="EJQ75"/>
      <c r="EJR75"/>
      <c r="EJS75"/>
      <c r="EJT75"/>
      <c r="EJU75"/>
      <c r="EJV75"/>
      <c r="EJW75"/>
      <c r="EJX75"/>
      <c r="EJY75"/>
      <c r="EJZ75"/>
      <c r="EKA75"/>
      <c r="EKB75"/>
      <c r="EKC75"/>
      <c r="EKD75"/>
      <c r="EKE75"/>
      <c r="EKF75"/>
      <c r="EKG75"/>
      <c r="EKH75"/>
      <c r="EKI75"/>
      <c r="EKJ75"/>
      <c r="EKK75"/>
      <c r="EKL75"/>
      <c r="EKM75"/>
      <c r="EKN75"/>
      <c r="EKO75"/>
      <c r="EKP75"/>
      <c r="EKQ75"/>
      <c r="EKR75"/>
      <c r="EKS75"/>
      <c r="EKT75"/>
      <c r="EKU75"/>
      <c r="EKV75"/>
      <c r="EKW75"/>
      <c r="EKX75"/>
      <c r="EKY75"/>
      <c r="EKZ75"/>
      <c r="ELA75"/>
      <c r="ELB75"/>
      <c r="ELC75"/>
      <c r="ELD75"/>
      <c r="ELE75"/>
      <c r="ELF75"/>
      <c r="ELG75"/>
      <c r="ELH75"/>
      <c r="ELI75"/>
      <c r="ELJ75"/>
      <c r="ELK75"/>
      <c r="ELL75"/>
      <c r="ELM75"/>
      <c r="ELN75"/>
      <c r="ELO75"/>
      <c r="ELP75"/>
      <c r="ELQ75"/>
      <c r="ELR75"/>
      <c r="ELS75"/>
      <c r="ELT75"/>
      <c r="ELU75"/>
      <c r="ELV75"/>
      <c r="ELW75"/>
      <c r="ELX75"/>
      <c r="ELY75"/>
      <c r="ELZ75"/>
      <c r="EMA75"/>
      <c r="EMB75"/>
      <c r="EMC75"/>
      <c r="EMD75"/>
      <c r="EME75"/>
      <c r="EMF75"/>
      <c r="EMG75"/>
      <c r="EMH75"/>
      <c r="EMI75"/>
      <c r="EMJ75"/>
      <c r="EMK75"/>
      <c r="EML75"/>
      <c r="EMM75"/>
      <c r="EMN75"/>
      <c r="EMO75"/>
      <c r="EMP75"/>
      <c r="EMQ75"/>
      <c r="EMR75"/>
      <c r="EMS75"/>
      <c r="EMT75"/>
      <c r="EMU75"/>
      <c r="EMV75"/>
      <c r="EMW75"/>
      <c r="EMX75"/>
      <c r="EMY75"/>
      <c r="EMZ75"/>
      <c r="ENA75"/>
      <c r="ENB75"/>
      <c r="ENC75"/>
      <c r="END75"/>
      <c r="ENE75"/>
      <c r="ENF75"/>
      <c r="ENG75"/>
      <c r="ENH75"/>
      <c r="ENI75"/>
      <c r="ENJ75"/>
      <c r="ENK75"/>
      <c r="ENL75"/>
      <c r="ENM75"/>
      <c r="ENN75"/>
      <c r="ENO75"/>
      <c r="ENP75"/>
      <c r="ENQ75"/>
      <c r="ENR75"/>
      <c r="ENS75"/>
      <c r="ENT75"/>
      <c r="ENU75"/>
      <c r="ENV75"/>
      <c r="ENW75"/>
      <c r="ENX75"/>
      <c r="ENY75"/>
      <c r="ENZ75"/>
      <c r="EOA75"/>
      <c r="EOB75"/>
      <c r="EOC75"/>
      <c r="EOD75"/>
      <c r="EOE75"/>
      <c r="EOF75"/>
      <c r="EOG75"/>
      <c r="EOH75"/>
      <c r="EOI75"/>
      <c r="EOJ75"/>
      <c r="EOK75"/>
      <c r="EOL75"/>
      <c r="EOM75"/>
      <c r="EON75"/>
      <c r="EOO75"/>
      <c r="EOP75"/>
      <c r="EOQ75"/>
      <c r="EOR75"/>
      <c r="EOS75"/>
      <c r="EOT75"/>
      <c r="EOU75"/>
      <c r="EOV75"/>
      <c r="EOW75"/>
      <c r="EOX75"/>
      <c r="EOY75"/>
      <c r="EOZ75"/>
      <c r="EPA75"/>
      <c r="EPB75"/>
      <c r="EPC75"/>
      <c r="EPD75"/>
      <c r="EPE75"/>
      <c r="EPF75"/>
      <c r="EPG75"/>
      <c r="EPH75"/>
      <c r="EPI75"/>
      <c r="EPJ75"/>
      <c r="EPK75"/>
      <c r="EPL75"/>
      <c r="EPM75"/>
      <c r="EPN75"/>
      <c r="EPO75"/>
      <c r="EPP75"/>
      <c r="EPQ75"/>
      <c r="EPR75"/>
      <c r="EPS75"/>
      <c r="EPT75"/>
      <c r="EPU75"/>
      <c r="EPV75"/>
      <c r="EPW75"/>
      <c r="EPX75"/>
      <c r="EPY75"/>
      <c r="EPZ75"/>
      <c r="EQA75"/>
      <c r="EQB75"/>
      <c r="EQC75"/>
      <c r="EQD75"/>
      <c r="EQE75"/>
      <c r="EQF75"/>
      <c r="EQG75"/>
      <c r="EQH75"/>
      <c r="EQI75"/>
      <c r="EQJ75"/>
      <c r="EQK75"/>
      <c r="EQL75"/>
      <c r="EQM75"/>
      <c r="EQN75"/>
      <c r="EQO75"/>
      <c r="EQP75"/>
      <c r="EQQ75"/>
      <c r="EQR75"/>
      <c r="EQS75"/>
      <c r="EQT75"/>
      <c r="EQU75"/>
      <c r="EQV75"/>
      <c r="EQW75"/>
      <c r="EQX75"/>
      <c r="EQY75"/>
      <c r="EQZ75"/>
      <c r="ERA75"/>
      <c r="ERB75"/>
      <c r="ERC75"/>
      <c r="ERD75"/>
      <c r="ERE75"/>
      <c r="ERF75"/>
      <c r="ERG75"/>
      <c r="ERH75"/>
      <c r="ERI75"/>
      <c r="ERJ75"/>
      <c r="ERK75"/>
      <c r="ERL75"/>
      <c r="ERM75"/>
      <c r="ERN75"/>
      <c r="ERO75"/>
      <c r="ERP75"/>
      <c r="ERQ75"/>
      <c r="ERR75"/>
      <c r="ERS75"/>
      <c r="ERT75"/>
      <c r="ERU75"/>
      <c r="ERV75"/>
      <c r="ERW75"/>
      <c r="ERX75"/>
      <c r="ERY75"/>
      <c r="ERZ75"/>
      <c r="ESA75"/>
      <c r="ESB75"/>
      <c r="ESC75"/>
      <c r="ESD75"/>
      <c r="ESE75"/>
      <c r="ESF75"/>
      <c r="ESG75"/>
      <c r="ESH75"/>
      <c r="ESI75"/>
      <c r="ESJ75"/>
      <c r="ESK75"/>
      <c r="ESL75"/>
      <c r="ESM75"/>
      <c r="ESN75"/>
      <c r="ESO75"/>
      <c r="ESP75"/>
      <c r="ESQ75"/>
      <c r="ESR75"/>
      <c r="ESS75"/>
      <c r="EST75"/>
      <c r="ESU75"/>
      <c r="ESV75"/>
      <c r="ESW75"/>
      <c r="ESX75"/>
      <c r="ESY75"/>
      <c r="ESZ75"/>
      <c r="ETA75"/>
      <c r="ETB75"/>
      <c r="ETC75"/>
      <c r="ETD75"/>
      <c r="ETE75"/>
      <c r="ETF75"/>
      <c r="ETG75"/>
      <c r="ETH75"/>
      <c r="ETI75"/>
      <c r="ETJ75"/>
      <c r="ETK75"/>
      <c r="ETL75"/>
      <c r="ETM75"/>
      <c r="ETN75"/>
      <c r="ETO75"/>
      <c r="ETP75"/>
      <c r="ETQ75"/>
      <c r="ETR75"/>
      <c r="ETS75"/>
      <c r="ETT75"/>
      <c r="ETU75"/>
      <c r="ETV75"/>
      <c r="ETW75"/>
      <c r="ETX75"/>
      <c r="ETY75"/>
      <c r="ETZ75"/>
      <c r="EUA75"/>
      <c r="EUB75"/>
      <c r="EUC75"/>
      <c r="EUD75"/>
      <c r="EUE75"/>
      <c r="EUF75"/>
      <c r="EUG75"/>
      <c r="EUH75"/>
      <c r="EUI75"/>
      <c r="EUJ75"/>
      <c r="EUK75"/>
      <c r="EUL75"/>
      <c r="EUM75"/>
      <c r="EUN75"/>
      <c r="EUO75"/>
      <c r="EUP75"/>
      <c r="EUQ75"/>
      <c r="EUR75"/>
      <c r="EUS75"/>
      <c r="EUT75"/>
      <c r="EUU75"/>
      <c r="EUV75"/>
      <c r="EUW75"/>
      <c r="EUX75"/>
      <c r="EUY75"/>
      <c r="EUZ75"/>
      <c r="EVA75"/>
      <c r="EVB75"/>
      <c r="EVC75"/>
      <c r="EVD75"/>
      <c r="EVE75"/>
      <c r="EVF75"/>
      <c r="EVG75"/>
      <c r="EVH75"/>
      <c r="EVI75"/>
      <c r="EVJ75"/>
      <c r="EVK75"/>
      <c r="EVL75"/>
      <c r="EVM75"/>
      <c r="EVN75"/>
      <c r="EVO75"/>
      <c r="EVP75"/>
      <c r="EVQ75"/>
      <c r="EVR75"/>
      <c r="EVS75"/>
      <c r="EVT75"/>
      <c r="EVU75"/>
      <c r="EVV75"/>
      <c r="EVW75"/>
      <c r="EVX75"/>
      <c r="EVY75"/>
      <c r="EVZ75"/>
      <c r="EWA75"/>
      <c r="EWB75"/>
      <c r="EWC75"/>
      <c r="EWD75"/>
      <c r="EWE75"/>
      <c r="EWF75"/>
      <c r="EWG75"/>
      <c r="EWH75"/>
      <c r="EWI75"/>
      <c r="EWJ75"/>
      <c r="EWK75"/>
      <c r="EWL75"/>
      <c r="EWM75"/>
      <c r="EWN75"/>
      <c r="EWO75"/>
      <c r="EWP75"/>
      <c r="EWQ75"/>
      <c r="EWR75"/>
      <c r="EWS75"/>
      <c r="EWT75"/>
      <c r="EWU75"/>
      <c r="EWV75"/>
      <c r="EWW75"/>
      <c r="EWX75"/>
      <c r="EWY75"/>
      <c r="EWZ75"/>
      <c r="EXA75"/>
      <c r="EXB75"/>
      <c r="EXC75"/>
      <c r="EXD75"/>
      <c r="EXE75"/>
      <c r="EXF75"/>
      <c r="EXG75"/>
      <c r="EXH75"/>
      <c r="EXI75"/>
      <c r="EXJ75"/>
      <c r="EXK75"/>
      <c r="EXL75"/>
      <c r="EXM75"/>
      <c r="EXN75"/>
      <c r="EXO75"/>
      <c r="EXP75"/>
      <c r="EXQ75"/>
      <c r="EXR75"/>
      <c r="EXS75"/>
      <c r="EXT75"/>
      <c r="EXU75"/>
      <c r="EXV75"/>
      <c r="EXW75"/>
      <c r="EXX75"/>
      <c r="EXY75"/>
      <c r="EXZ75"/>
      <c r="EYA75"/>
      <c r="EYB75"/>
      <c r="EYC75"/>
      <c r="EYD75"/>
      <c r="EYE75"/>
      <c r="EYF75"/>
      <c r="EYG75"/>
      <c r="EYH75"/>
      <c r="EYI75"/>
      <c r="EYJ75"/>
      <c r="EYK75"/>
      <c r="EYL75"/>
      <c r="EYM75"/>
      <c r="EYN75"/>
      <c r="EYO75"/>
      <c r="EYP75"/>
      <c r="EYQ75"/>
      <c r="EYR75"/>
      <c r="EYS75"/>
      <c r="EYT75"/>
      <c r="EYU75"/>
      <c r="EYV75"/>
      <c r="EYW75"/>
      <c r="EYX75"/>
      <c r="EYY75"/>
      <c r="EYZ75"/>
      <c r="EZA75"/>
      <c r="EZB75"/>
      <c r="EZC75"/>
      <c r="EZD75"/>
      <c r="EZE75"/>
      <c r="EZF75"/>
      <c r="EZG75"/>
      <c r="EZH75"/>
      <c r="EZI75"/>
      <c r="EZJ75"/>
      <c r="EZK75"/>
      <c r="EZL75"/>
      <c r="EZM75"/>
      <c r="EZN75"/>
      <c r="EZO75"/>
      <c r="EZP75"/>
      <c r="EZQ75"/>
      <c r="EZR75"/>
      <c r="EZS75"/>
      <c r="EZT75"/>
      <c r="EZU75"/>
      <c r="EZV75"/>
      <c r="EZW75"/>
      <c r="EZX75"/>
      <c r="EZY75"/>
      <c r="EZZ75"/>
      <c r="FAA75"/>
      <c r="FAB75"/>
      <c r="FAC75"/>
      <c r="FAD75"/>
      <c r="FAE75"/>
      <c r="FAF75"/>
      <c r="FAG75"/>
      <c r="FAH75"/>
      <c r="FAI75"/>
      <c r="FAJ75"/>
      <c r="FAK75"/>
      <c r="FAL75"/>
      <c r="FAM75"/>
      <c r="FAN75"/>
      <c r="FAO75"/>
      <c r="FAP75"/>
      <c r="FAQ75"/>
      <c r="FAR75"/>
      <c r="FAS75"/>
      <c r="FAT75"/>
      <c r="FAU75"/>
      <c r="FAV75"/>
      <c r="FAW75"/>
      <c r="FAX75"/>
      <c r="FAY75"/>
      <c r="FAZ75"/>
      <c r="FBA75"/>
      <c r="FBB75"/>
      <c r="FBC75"/>
      <c r="FBD75"/>
      <c r="FBE75"/>
      <c r="FBF75"/>
      <c r="FBG75"/>
      <c r="FBH75"/>
      <c r="FBI75"/>
      <c r="FBJ75"/>
      <c r="FBK75"/>
      <c r="FBL75"/>
      <c r="FBM75"/>
      <c r="FBN75"/>
      <c r="FBO75"/>
      <c r="FBP75"/>
      <c r="FBQ75"/>
      <c r="FBR75"/>
      <c r="FBS75"/>
      <c r="FBT75"/>
      <c r="FBU75"/>
      <c r="FBV75"/>
      <c r="FBW75"/>
      <c r="FBX75"/>
      <c r="FBY75"/>
      <c r="FBZ75"/>
      <c r="FCA75"/>
      <c r="FCB75"/>
      <c r="FCC75"/>
      <c r="FCD75"/>
      <c r="FCE75"/>
      <c r="FCF75"/>
      <c r="FCG75"/>
      <c r="FCH75"/>
      <c r="FCI75"/>
      <c r="FCJ75"/>
      <c r="FCK75"/>
      <c r="FCL75"/>
      <c r="FCM75"/>
      <c r="FCN75"/>
      <c r="FCO75"/>
      <c r="FCP75"/>
      <c r="FCQ75"/>
      <c r="FCR75"/>
      <c r="FCS75"/>
      <c r="FCT75"/>
      <c r="FCU75"/>
      <c r="FCV75"/>
      <c r="FCW75"/>
      <c r="FCX75"/>
      <c r="FCY75"/>
      <c r="FCZ75"/>
      <c r="FDA75"/>
      <c r="FDB75"/>
      <c r="FDC75"/>
      <c r="FDD75"/>
      <c r="FDE75"/>
      <c r="FDF75"/>
      <c r="FDG75"/>
      <c r="FDH75"/>
      <c r="FDI75"/>
      <c r="FDJ75"/>
      <c r="FDK75"/>
      <c r="FDL75"/>
      <c r="FDM75"/>
      <c r="FDN75"/>
      <c r="FDO75"/>
      <c r="FDP75"/>
      <c r="FDQ75"/>
      <c r="FDR75"/>
      <c r="FDS75"/>
      <c r="FDT75"/>
      <c r="FDU75"/>
      <c r="FDV75"/>
      <c r="FDW75"/>
      <c r="FDX75"/>
      <c r="FDY75"/>
      <c r="FDZ75"/>
      <c r="FEA75"/>
      <c r="FEB75"/>
      <c r="FEC75"/>
      <c r="FED75"/>
      <c r="FEE75"/>
      <c r="FEF75"/>
      <c r="FEG75"/>
      <c r="FEH75"/>
      <c r="FEI75"/>
      <c r="FEJ75"/>
      <c r="FEK75"/>
      <c r="FEL75"/>
      <c r="FEM75"/>
      <c r="FEN75"/>
      <c r="FEO75"/>
      <c r="FEP75"/>
      <c r="FEQ75"/>
      <c r="FER75"/>
      <c r="FES75"/>
      <c r="FET75"/>
      <c r="FEU75"/>
      <c r="FEV75"/>
      <c r="FEW75"/>
      <c r="FEX75"/>
      <c r="FEY75"/>
      <c r="FEZ75"/>
      <c r="FFA75"/>
      <c r="FFB75"/>
      <c r="FFC75"/>
      <c r="FFD75"/>
      <c r="FFE75"/>
      <c r="FFF75"/>
      <c r="FFG75"/>
      <c r="FFH75"/>
      <c r="FFI75"/>
      <c r="FFJ75"/>
      <c r="FFK75"/>
      <c r="FFL75"/>
      <c r="FFM75"/>
      <c r="FFN75"/>
      <c r="FFO75"/>
      <c r="FFP75"/>
      <c r="FFQ75"/>
      <c r="FFR75"/>
      <c r="FFS75"/>
      <c r="FFT75"/>
      <c r="FFU75"/>
      <c r="FFV75"/>
      <c r="FFW75"/>
      <c r="FFX75"/>
      <c r="FFY75"/>
      <c r="FFZ75"/>
      <c r="FGA75"/>
      <c r="FGB75"/>
      <c r="FGC75"/>
      <c r="FGD75"/>
      <c r="FGE75"/>
      <c r="FGF75"/>
      <c r="FGG75"/>
      <c r="FGH75"/>
      <c r="FGI75"/>
      <c r="FGJ75"/>
      <c r="FGK75"/>
      <c r="FGL75"/>
      <c r="FGM75"/>
      <c r="FGN75"/>
      <c r="FGO75"/>
      <c r="FGP75"/>
      <c r="FGQ75"/>
      <c r="FGR75"/>
      <c r="FGS75"/>
      <c r="FGT75"/>
      <c r="FGU75"/>
      <c r="FGV75"/>
      <c r="FGW75"/>
      <c r="FGX75"/>
      <c r="FGY75"/>
      <c r="FGZ75"/>
      <c r="FHA75"/>
      <c r="FHB75"/>
      <c r="FHC75"/>
      <c r="FHD75"/>
      <c r="FHE75"/>
      <c r="FHF75"/>
      <c r="FHG75"/>
      <c r="FHH75"/>
      <c r="FHI75"/>
      <c r="FHJ75"/>
      <c r="FHK75"/>
      <c r="FHL75"/>
      <c r="FHM75"/>
      <c r="FHN75"/>
      <c r="FHO75"/>
      <c r="FHP75"/>
      <c r="FHQ75"/>
      <c r="FHR75"/>
      <c r="FHS75"/>
      <c r="FHT75"/>
      <c r="FHU75"/>
      <c r="FHV75"/>
      <c r="FHW75"/>
      <c r="FHX75"/>
      <c r="FHY75"/>
      <c r="FHZ75"/>
      <c r="FIA75"/>
      <c r="FIB75"/>
      <c r="FIC75"/>
      <c r="FID75"/>
      <c r="FIE75"/>
      <c r="FIF75"/>
      <c r="FIG75"/>
      <c r="FIH75"/>
      <c r="FII75"/>
      <c r="FIJ75"/>
      <c r="FIK75"/>
      <c r="FIL75"/>
      <c r="FIM75"/>
      <c r="FIN75"/>
      <c r="FIO75"/>
      <c r="FIP75"/>
      <c r="FIQ75"/>
      <c r="FIR75"/>
      <c r="FIS75"/>
      <c r="FIT75"/>
      <c r="FIU75"/>
      <c r="FIV75"/>
      <c r="FIW75"/>
      <c r="FIX75"/>
      <c r="FIY75"/>
      <c r="FIZ75"/>
      <c r="FJA75"/>
      <c r="FJB75"/>
      <c r="FJC75"/>
      <c r="FJD75"/>
      <c r="FJE75"/>
      <c r="FJF75"/>
      <c r="FJG75"/>
      <c r="FJH75"/>
      <c r="FJI75"/>
      <c r="FJJ75"/>
      <c r="FJK75"/>
      <c r="FJL75"/>
      <c r="FJM75"/>
      <c r="FJN75"/>
      <c r="FJO75"/>
      <c r="FJP75"/>
      <c r="FJQ75"/>
      <c r="FJR75"/>
      <c r="FJS75"/>
      <c r="FJT75"/>
      <c r="FJU75"/>
      <c r="FJV75"/>
      <c r="FJW75"/>
      <c r="FJX75"/>
      <c r="FJY75"/>
      <c r="FJZ75"/>
      <c r="FKA75"/>
      <c r="FKB75"/>
      <c r="FKC75"/>
      <c r="FKD75"/>
      <c r="FKE75"/>
      <c r="FKF75"/>
      <c r="FKG75"/>
      <c r="FKH75"/>
      <c r="FKI75"/>
      <c r="FKJ75"/>
      <c r="FKK75"/>
      <c r="FKL75"/>
      <c r="FKM75"/>
      <c r="FKN75"/>
      <c r="FKO75"/>
      <c r="FKP75"/>
      <c r="FKQ75"/>
      <c r="FKR75"/>
      <c r="FKS75"/>
      <c r="FKT75"/>
      <c r="FKU75"/>
      <c r="FKV75"/>
      <c r="FKW75"/>
      <c r="FKX75"/>
      <c r="FKY75"/>
      <c r="FKZ75"/>
      <c r="FLA75"/>
      <c r="FLB75"/>
      <c r="FLC75"/>
      <c r="FLD75"/>
      <c r="FLE75"/>
      <c r="FLF75"/>
      <c r="FLG75"/>
      <c r="FLH75"/>
      <c r="FLI75"/>
      <c r="FLJ75"/>
      <c r="FLK75"/>
      <c r="FLL75"/>
      <c r="FLM75"/>
      <c r="FLN75"/>
      <c r="FLO75"/>
      <c r="FLP75"/>
      <c r="FLQ75"/>
      <c r="FLR75"/>
      <c r="FLS75"/>
      <c r="FLT75"/>
      <c r="FLU75"/>
      <c r="FLV75"/>
      <c r="FLW75"/>
      <c r="FLX75"/>
      <c r="FLY75"/>
      <c r="FLZ75"/>
      <c r="FMA75"/>
      <c r="FMB75"/>
      <c r="FMC75"/>
      <c r="FMD75"/>
      <c r="FME75"/>
      <c r="FMF75"/>
      <c r="FMG75"/>
      <c r="FMH75"/>
      <c r="FMI75"/>
      <c r="FMJ75"/>
      <c r="FMK75"/>
      <c r="FML75"/>
      <c r="FMM75"/>
      <c r="FMN75"/>
      <c r="FMO75"/>
      <c r="FMP75"/>
      <c r="FMQ75"/>
      <c r="FMR75"/>
      <c r="FMS75"/>
      <c r="FMT75"/>
      <c r="FMU75"/>
      <c r="FMV75"/>
      <c r="FMW75"/>
      <c r="FMX75"/>
      <c r="FMY75"/>
      <c r="FMZ75"/>
      <c r="FNA75"/>
      <c r="FNB75"/>
      <c r="FNC75"/>
      <c r="FND75"/>
      <c r="FNE75"/>
      <c r="FNF75"/>
      <c r="FNG75"/>
      <c r="FNH75"/>
      <c r="FNI75"/>
      <c r="FNJ75"/>
      <c r="FNK75"/>
      <c r="FNL75"/>
      <c r="FNM75"/>
      <c r="FNN75"/>
      <c r="FNO75"/>
      <c r="FNP75"/>
      <c r="FNQ75"/>
      <c r="FNR75"/>
      <c r="FNS75"/>
      <c r="FNT75"/>
      <c r="FNU75"/>
      <c r="FNV75"/>
      <c r="FNW75"/>
      <c r="FNX75"/>
      <c r="FNY75"/>
      <c r="FNZ75"/>
      <c r="FOA75"/>
      <c r="FOB75"/>
      <c r="FOC75"/>
      <c r="FOD75"/>
      <c r="FOE75"/>
      <c r="FOF75"/>
      <c r="FOG75"/>
      <c r="FOH75"/>
      <c r="FOI75"/>
      <c r="FOJ75"/>
      <c r="FOK75"/>
      <c r="FOL75"/>
      <c r="FOM75"/>
      <c r="FON75"/>
      <c r="FOO75"/>
      <c r="FOP75"/>
      <c r="FOQ75"/>
      <c r="FOR75"/>
      <c r="FOS75"/>
      <c r="FOT75"/>
      <c r="FOU75"/>
      <c r="FOV75"/>
      <c r="FOW75"/>
      <c r="FOX75"/>
      <c r="FOY75"/>
      <c r="FOZ75"/>
      <c r="FPA75"/>
      <c r="FPB75"/>
      <c r="FPC75"/>
      <c r="FPD75"/>
      <c r="FPE75"/>
      <c r="FPF75"/>
      <c r="FPG75"/>
      <c r="FPH75"/>
      <c r="FPI75"/>
      <c r="FPJ75"/>
      <c r="FPK75"/>
      <c r="FPL75"/>
      <c r="FPM75"/>
      <c r="FPN75"/>
      <c r="FPO75"/>
      <c r="FPP75"/>
      <c r="FPQ75"/>
      <c r="FPR75"/>
      <c r="FPS75"/>
      <c r="FPT75"/>
      <c r="FPU75"/>
      <c r="FPV75"/>
      <c r="FPW75"/>
      <c r="FPX75"/>
      <c r="FPY75"/>
      <c r="FPZ75"/>
      <c r="FQA75"/>
      <c r="FQB75"/>
      <c r="FQC75"/>
      <c r="FQD75"/>
      <c r="FQE75"/>
      <c r="FQF75"/>
      <c r="FQG75"/>
      <c r="FQH75"/>
      <c r="FQI75"/>
      <c r="FQJ75"/>
      <c r="FQK75"/>
      <c r="FQL75"/>
      <c r="FQM75"/>
      <c r="FQN75"/>
      <c r="FQO75"/>
      <c r="FQP75"/>
      <c r="FQQ75"/>
      <c r="FQR75"/>
      <c r="FQS75"/>
      <c r="FQT75"/>
      <c r="FQU75"/>
      <c r="FQV75"/>
      <c r="FQW75"/>
      <c r="FQX75"/>
      <c r="FQY75"/>
      <c r="FQZ75"/>
      <c r="FRA75"/>
      <c r="FRB75"/>
      <c r="FRC75"/>
      <c r="FRD75"/>
      <c r="FRE75"/>
      <c r="FRF75"/>
      <c r="FRG75"/>
      <c r="FRH75"/>
      <c r="FRI75"/>
      <c r="FRJ75"/>
      <c r="FRK75"/>
      <c r="FRL75"/>
      <c r="FRM75"/>
      <c r="FRN75"/>
      <c r="FRO75"/>
      <c r="FRP75"/>
      <c r="FRQ75"/>
      <c r="FRR75"/>
      <c r="FRS75"/>
      <c r="FRT75"/>
      <c r="FRU75"/>
      <c r="FRV75"/>
      <c r="FRW75"/>
      <c r="FRX75"/>
      <c r="FRY75"/>
      <c r="FRZ75"/>
      <c r="FSA75"/>
      <c r="FSB75"/>
      <c r="FSC75"/>
      <c r="FSD75"/>
      <c r="FSE75"/>
      <c r="FSF75"/>
      <c r="FSG75"/>
      <c r="FSH75"/>
      <c r="FSI75"/>
      <c r="FSJ75"/>
      <c r="FSK75"/>
      <c r="FSL75"/>
      <c r="FSM75"/>
      <c r="FSN75"/>
      <c r="FSO75"/>
      <c r="FSP75"/>
      <c r="FSQ75"/>
      <c r="FSR75"/>
      <c r="FSS75"/>
      <c r="FST75"/>
      <c r="FSU75"/>
      <c r="FSV75"/>
      <c r="FSW75"/>
      <c r="FSX75"/>
      <c r="FSY75"/>
      <c r="FSZ75"/>
      <c r="FTA75"/>
      <c r="FTB75"/>
      <c r="FTC75"/>
      <c r="FTD75"/>
      <c r="FTE75"/>
      <c r="FTF75"/>
      <c r="FTG75"/>
      <c r="FTH75"/>
      <c r="FTI75"/>
      <c r="FTJ75"/>
      <c r="FTK75"/>
      <c r="FTL75"/>
      <c r="FTM75"/>
      <c r="FTN75"/>
      <c r="FTO75"/>
      <c r="FTP75"/>
      <c r="FTQ75"/>
      <c r="FTR75"/>
      <c r="FTS75"/>
      <c r="FTT75"/>
      <c r="FTU75"/>
      <c r="FTV75"/>
      <c r="FTW75"/>
      <c r="FTX75"/>
      <c r="FTY75"/>
      <c r="FTZ75"/>
      <c r="FUA75"/>
      <c r="FUB75"/>
      <c r="FUC75"/>
      <c r="FUD75"/>
      <c r="FUE75"/>
      <c r="FUF75"/>
      <c r="FUG75"/>
      <c r="FUH75"/>
      <c r="FUI75"/>
      <c r="FUJ75"/>
      <c r="FUK75"/>
      <c r="FUL75"/>
      <c r="FUM75"/>
      <c r="FUN75"/>
      <c r="FUO75"/>
      <c r="FUP75"/>
      <c r="FUQ75"/>
      <c r="FUR75"/>
      <c r="FUS75"/>
      <c r="FUT75"/>
      <c r="FUU75"/>
      <c r="FUV75"/>
      <c r="FUW75"/>
      <c r="FUX75"/>
      <c r="FUY75"/>
      <c r="FUZ75"/>
      <c r="FVA75"/>
      <c r="FVB75"/>
      <c r="FVC75"/>
      <c r="FVD75"/>
      <c r="FVE75"/>
      <c r="FVF75"/>
      <c r="FVG75"/>
      <c r="FVH75"/>
      <c r="FVI75"/>
      <c r="FVJ75"/>
      <c r="FVK75"/>
      <c r="FVL75"/>
      <c r="FVM75"/>
      <c r="FVN75"/>
      <c r="FVO75"/>
      <c r="FVP75"/>
      <c r="FVQ75"/>
      <c r="FVR75"/>
      <c r="FVS75"/>
      <c r="FVT75"/>
      <c r="FVU75"/>
      <c r="FVV75"/>
      <c r="FVW75"/>
      <c r="FVX75"/>
      <c r="FVY75"/>
      <c r="FVZ75"/>
      <c r="FWA75"/>
      <c r="FWB75"/>
      <c r="FWC75"/>
      <c r="FWD75"/>
      <c r="FWE75"/>
      <c r="FWF75"/>
      <c r="FWG75"/>
      <c r="FWH75"/>
      <c r="FWI75"/>
      <c r="FWJ75"/>
      <c r="FWK75"/>
      <c r="FWL75"/>
      <c r="FWM75"/>
      <c r="FWN75"/>
      <c r="FWO75"/>
      <c r="FWP75"/>
      <c r="FWQ75"/>
      <c r="FWR75"/>
      <c r="FWS75"/>
      <c r="FWT75"/>
      <c r="FWU75"/>
      <c r="FWV75"/>
      <c r="FWW75"/>
      <c r="FWX75"/>
      <c r="FWY75"/>
      <c r="FWZ75"/>
      <c r="FXA75"/>
      <c r="FXB75"/>
      <c r="FXC75"/>
      <c r="FXD75"/>
      <c r="FXE75"/>
      <c r="FXF75"/>
      <c r="FXG75"/>
      <c r="FXH75"/>
      <c r="FXI75"/>
      <c r="FXJ75"/>
      <c r="FXK75"/>
      <c r="FXL75"/>
      <c r="FXM75"/>
      <c r="FXN75"/>
      <c r="FXO75"/>
      <c r="FXP75"/>
      <c r="FXQ75"/>
      <c r="FXR75"/>
      <c r="FXS75"/>
      <c r="FXT75"/>
      <c r="FXU75"/>
      <c r="FXV75"/>
      <c r="FXW75"/>
      <c r="FXX75"/>
      <c r="FXY75"/>
      <c r="FXZ75"/>
      <c r="FYA75"/>
      <c r="FYB75"/>
      <c r="FYC75"/>
      <c r="FYD75"/>
      <c r="FYE75"/>
      <c r="FYF75"/>
      <c r="FYG75"/>
      <c r="FYH75"/>
      <c r="FYI75"/>
      <c r="FYJ75"/>
      <c r="FYK75"/>
      <c r="FYL75"/>
      <c r="FYM75"/>
      <c r="FYN75"/>
      <c r="FYO75"/>
      <c r="FYP75"/>
      <c r="FYQ75"/>
      <c r="FYR75"/>
      <c r="FYS75"/>
      <c r="FYT75"/>
      <c r="FYU75"/>
      <c r="FYV75"/>
      <c r="FYW75"/>
      <c r="FYX75"/>
      <c r="FYY75"/>
      <c r="FYZ75"/>
      <c r="FZA75"/>
      <c r="FZB75"/>
      <c r="FZC75"/>
      <c r="FZD75"/>
      <c r="FZE75"/>
      <c r="FZF75"/>
      <c r="FZG75"/>
      <c r="FZH75"/>
      <c r="FZI75"/>
      <c r="FZJ75"/>
      <c r="FZK75"/>
      <c r="FZL75"/>
      <c r="FZM75"/>
      <c r="FZN75"/>
      <c r="FZO75"/>
      <c r="FZP75"/>
      <c r="FZQ75"/>
      <c r="FZR75"/>
      <c r="FZS75"/>
      <c r="FZT75"/>
      <c r="FZU75"/>
      <c r="FZV75"/>
      <c r="FZW75"/>
      <c r="FZX75"/>
      <c r="FZY75"/>
      <c r="FZZ75"/>
      <c r="GAA75"/>
      <c r="GAB75"/>
      <c r="GAC75"/>
      <c r="GAD75"/>
      <c r="GAE75"/>
      <c r="GAF75"/>
      <c r="GAG75"/>
      <c r="GAH75"/>
      <c r="GAI75"/>
      <c r="GAJ75"/>
      <c r="GAK75"/>
      <c r="GAL75"/>
      <c r="GAM75"/>
      <c r="GAN75"/>
      <c r="GAO75"/>
      <c r="GAP75"/>
      <c r="GAQ75"/>
      <c r="GAR75"/>
      <c r="GAS75"/>
      <c r="GAT75"/>
      <c r="GAU75"/>
      <c r="GAV75"/>
      <c r="GAW75"/>
      <c r="GAX75"/>
      <c r="GAY75"/>
      <c r="GAZ75"/>
      <c r="GBA75"/>
      <c r="GBB75"/>
      <c r="GBC75"/>
      <c r="GBD75"/>
      <c r="GBE75"/>
      <c r="GBF75"/>
      <c r="GBG75"/>
      <c r="GBH75"/>
      <c r="GBI75"/>
      <c r="GBJ75"/>
      <c r="GBK75"/>
      <c r="GBL75"/>
      <c r="GBM75"/>
      <c r="GBN75"/>
      <c r="GBO75"/>
      <c r="GBP75"/>
      <c r="GBQ75"/>
      <c r="GBR75"/>
      <c r="GBS75"/>
      <c r="GBT75"/>
      <c r="GBU75"/>
      <c r="GBV75"/>
      <c r="GBW75"/>
      <c r="GBX75"/>
      <c r="GBY75"/>
      <c r="GBZ75"/>
      <c r="GCA75"/>
      <c r="GCB75"/>
      <c r="GCC75"/>
      <c r="GCD75"/>
      <c r="GCE75"/>
      <c r="GCF75"/>
      <c r="GCG75"/>
      <c r="GCH75"/>
      <c r="GCI75"/>
      <c r="GCJ75"/>
      <c r="GCK75"/>
      <c r="GCL75"/>
      <c r="GCM75"/>
      <c r="GCN75"/>
      <c r="GCO75"/>
      <c r="GCP75"/>
      <c r="GCQ75"/>
      <c r="GCR75"/>
      <c r="GCS75"/>
      <c r="GCT75"/>
      <c r="GCU75"/>
      <c r="GCV75"/>
      <c r="GCW75"/>
      <c r="GCX75"/>
      <c r="GCY75"/>
      <c r="GCZ75"/>
      <c r="GDA75"/>
      <c r="GDB75"/>
      <c r="GDC75"/>
      <c r="GDD75"/>
      <c r="GDE75"/>
      <c r="GDF75"/>
      <c r="GDG75"/>
      <c r="GDH75"/>
      <c r="GDI75"/>
      <c r="GDJ75"/>
      <c r="GDK75"/>
      <c r="GDL75"/>
      <c r="GDM75"/>
      <c r="GDN75"/>
      <c r="GDO75"/>
      <c r="GDP75"/>
      <c r="GDQ75"/>
      <c r="GDR75"/>
      <c r="GDS75"/>
      <c r="GDT75"/>
      <c r="GDU75"/>
      <c r="GDV75"/>
      <c r="GDW75"/>
      <c r="GDX75"/>
      <c r="GDY75"/>
      <c r="GDZ75"/>
      <c r="GEA75"/>
      <c r="GEB75"/>
      <c r="GEC75"/>
      <c r="GED75"/>
      <c r="GEE75"/>
      <c r="GEF75"/>
      <c r="GEG75"/>
      <c r="GEH75"/>
      <c r="GEI75"/>
      <c r="GEJ75"/>
      <c r="GEK75"/>
      <c r="GEL75"/>
      <c r="GEM75"/>
      <c r="GEN75"/>
      <c r="GEO75"/>
      <c r="GEP75"/>
      <c r="GEQ75"/>
      <c r="GER75"/>
      <c r="GES75"/>
      <c r="GET75"/>
      <c r="GEU75"/>
      <c r="GEV75"/>
      <c r="GEW75"/>
      <c r="GEX75"/>
      <c r="GEY75"/>
      <c r="GEZ75"/>
      <c r="GFA75"/>
      <c r="GFB75"/>
      <c r="GFC75"/>
      <c r="GFD75"/>
      <c r="GFE75"/>
      <c r="GFF75"/>
      <c r="GFG75"/>
      <c r="GFH75"/>
      <c r="GFI75"/>
      <c r="GFJ75"/>
      <c r="GFK75"/>
      <c r="GFL75"/>
      <c r="GFM75"/>
      <c r="GFN75"/>
      <c r="GFO75"/>
      <c r="GFP75"/>
      <c r="GFQ75"/>
      <c r="GFR75"/>
      <c r="GFS75"/>
      <c r="GFT75"/>
      <c r="GFU75"/>
      <c r="GFV75"/>
      <c r="GFW75"/>
      <c r="GFX75"/>
      <c r="GFY75"/>
      <c r="GFZ75"/>
      <c r="GGA75"/>
      <c r="GGB75"/>
      <c r="GGC75"/>
      <c r="GGD75"/>
      <c r="GGE75"/>
      <c r="GGF75"/>
      <c r="GGG75"/>
      <c r="GGH75"/>
      <c r="GGI75"/>
      <c r="GGJ75"/>
      <c r="GGK75"/>
      <c r="GGL75"/>
      <c r="GGM75"/>
      <c r="GGN75"/>
      <c r="GGO75"/>
      <c r="GGP75"/>
      <c r="GGQ75"/>
      <c r="GGR75"/>
      <c r="GGS75"/>
      <c r="GGT75"/>
      <c r="GGU75"/>
      <c r="GGV75"/>
      <c r="GGW75"/>
      <c r="GGX75"/>
      <c r="GGY75"/>
      <c r="GGZ75"/>
      <c r="GHA75"/>
      <c r="GHB75"/>
      <c r="GHC75"/>
      <c r="GHD75"/>
      <c r="GHE75"/>
      <c r="GHF75"/>
      <c r="GHG75"/>
      <c r="GHH75"/>
      <c r="GHI75"/>
      <c r="GHJ75"/>
      <c r="GHK75"/>
      <c r="GHL75"/>
      <c r="GHM75"/>
      <c r="GHN75"/>
      <c r="GHO75"/>
      <c r="GHP75"/>
      <c r="GHQ75"/>
      <c r="GHR75"/>
      <c r="GHS75"/>
      <c r="GHT75"/>
      <c r="GHU75"/>
      <c r="GHV75"/>
      <c r="GHW75"/>
      <c r="GHX75"/>
      <c r="GHY75"/>
      <c r="GHZ75"/>
      <c r="GIA75"/>
      <c r="GIB75"/>
      <c r="GIC75"/>
      <c r="GID75"/>
      <c r="GIE75"/>
      <c r="GIF75"/>
      <c r="GIG75"/>
      <c r="GIH75"/>
      <c r="GII75"/>
      <c r="GIJ75"/>
      <c r="GIK75"/>
      <c r="GIL75"/>
      <c r="GIM75"/>
      <c r="GIN75"/>
      <c r="GIO75"/>
      <c r="GIP75"/>
      <c r="GIQ75"/>
      <c r="GIR75"/>
      <c r="GIS75"/>
      <c r="GIT75"/>
      <c r="GIU75"/>
      <c r="GIV75"/>
      <c r="GIW75"/>
      <c r="GIX75"/>
      <c r="GIY75"/>
      <c r="GIZ75"/>
      <c r="GJA75"/>
      <c r="GJB75"/>
      <c r="GJC75"/>
      <c r="GJD75"/>
      <c r="GJE75"/>
      <c r="GJF75"/>
      <c r="GJG75"/>
      <c r="GJH75"/>
      <c r="GJI75"/>
      <c r="GJJ75"/>
      <c r="GJK75"/>
      <c r="GJL75"/>
      <c r="GJM75"/>
      <c r="GJN75"/>
      <c r="GJO75"/>
      <c r="GJP75"/>
      <c r="GJQ75"/>
      <c r="GJR75"/>
      <c r="GJS75"/>
      <c r="GJT75"/>
      <c r="GJU75"/>
      <c r="GJV75"/>
      <c r="GJW75"/>
      <c r="GJX75"/>
      <c r="GJY75"/>
      <c r="GJZ75"/>
      <c r="GKA75"/>
      <c r="GKB75"/>
      <c r="GKC75"/>
      <c r="GKD75"/>
      <c r="GKE75"/>
      <c r="GKF75"/>
      <c r="GKG75"/>
      <c r="GKH75"/>
      <c r="GKI75"/>
      <c r="GKJ75"/>
      <c r="GKK75"/>
      <c r="GKL75"/>
      <c r="GKM75"/>
      <c r="GKN75"/>
      <c r="GKO75"/>
      <c r="GKP75"/>
      <c r="GKQ75"/>
      <c r="GKR75"/>
      <c r="GKS75"/>
      <c r="GKT75"/>
      <c r="GKU75"/>
      <c r="GKV75"/>
      <c r="GKW75"/>
      <c r="GKX75"/>
      <c r="GKY75"/>
      <c r="GKZ75"/>
      <c r="GLA75"/>
      <c r="GLB75"/>
      <c r="GLC75"/>
      <c r="GLD75"/>
      <c r="GLE75"/>
      <c r="GLF75"/>
      <c r="GLG75"/>
      <c r="GLH75"/>
      <c r="GLI75"/>
      <c r="GLJ75"/>
      <c r="GLK75"/>
      <c r="GLL75"/>
      <c r="GLM75"/>
      <c r="GLN75"/>
      <c r="GLO75"/>
      <c r="GLP75"/>
      <c r="GLQ75"/>
      <c r="GLR75"/>
      <c r="GLS75"/>
      <c r="GLT75"/>
      <c r="GLU75"/>
      <c r="GLV75"/>
      <c r="GLW75"/>
      <c r="GLX75"/>
      <c r="GLY75"/>
      <c r="GLZ75"/>
      <c r="GMA75"/>
      <c r="GMB75"/>
      <c r="GMC75"/>
      <c r="GMD75"/>
      <c r="GME75"/>
      <c r="GMF75"/>
      <c r="GMG75"/>
      <c r="GMH75"/>
      <c r="GMI75"/>
      <c r="GMJ75"/>
      <c r="GMK75"/>
      <c r="GML75"/>
      <c r="GMM75"/>
      <c r="GMN75"/>
      <c r="GMO75"/>
      <c r="GMP75"/>
      <c r="GMQ75"/>
      <c r="GMR75"/>
      <c r="GMS75"/>
      <c r="GMT75"/>
      <c r="GMU75"/>
      <c r="GMV75"/>
      <c r="GMW75"/>
      <c r="GMX75"/>
      <c r="GMY75"/>
      <c r="GMZ75"/>
      <c r="GNA75"/>
      <c r="GNB75"/>
      <c r="GNC75"/>
      <c r="GND75"/>
      <c r="GNE75"/>
      <c r="GNF75"/>
      <c r="GNG75"/>
      <c r="GNH75"/>
      <c r="GNI75"/>
      <c r="GNJ75"/>
      <c r="GNK75"/>
      <c r="GNL75"/>
      <c r="GNM75"/>
      <c r="GNN75"/>
      <c r="GNO75"/>
      <c r="GNP75"/>
      <c r="GNQ75"/>
      <c r="GNR75"/>
      <c r="GNS75"/>
      <c r="GNT75"/>
      <c r="GNU75"/>
      <c r="GNV75"/>
      <c r="GNW75"/>
      <c r="GNX75"/>
      <c r="GNY75"/>
      <c r="GNZ75"/>
      <c r="GOA75"/>
      <c r="GOB75"/>
      <c r="GOC75"/>
      <c r="GOD75"/>
      <c r="GOE75"/>
      <c r="GOF75"/>
      <c r="GOG75"/>
      <c r="GOH75"/>
      <c r="GOI75"/>
      <c r="GOJ75"/>
      <c r="GOK75"/>
      <c r="GOL75"/>
      <c r="GOM75"/>
      <c r="GON75"/>
      <c r="GOO75"/>
      <c r="GOP75"/>
      <c r="GOQ75"/>
      <c r="GOR75"/>
      <c r="GOS75"/>
      <c r="GOT75"/>
      <c r="GOU75"/>
      <c r="GOV75"/>
      <c r="GOW75"/>
      <c r="GOX75"/>
      <c r="GOY75"/>
      <c r="GOZ75"/>
      <c r="GPA75"/>
      <c r="GPB75"/>
      <c r="GPC75"/>
      <c r="GPD75"/>
      <c r="GPE75"/>
      <c r="GPF75"/>
      <c r="GPG75"/>
      <c r="GPH75"/>
      <c r="GPI75"/>
      <c r="GPJ75"/>
      <c r="GPK75"/>
      <c r="GPL75"/>
      <c r="GPM75"/>
      <c r="GPN75"/>
      <c r="GPO75"/>
      <c r="GPP75"/>
      <c r="GPQ75"/>
      <c r="GPR75"/>
      <c r="GPS75"/>
      <c r="GPT75"/>
      <c r="GPU75"/>
      <c r="GPV75"/>
      <c r="GPW75"/>
      <c r="GPX75"/>
      <c r="GPY75"/>
      <c r="GPZ75"/>
      <c r="GQA75"/>
      <c r="GQB75"/>
      <c r="GQC75"/>
      <c r="GQD75"/>
      <c r="GQE75"/>
      <c r="GQF75"/>
      <c r="GQG75"/>
      <c r="GQH75"/>
      <c r="GQI75"/>
      <c r="GQJ75"/>
      <c r="GQK75"/>
      <c r="GQL75"/>
      <c r="GQM75"/>
      <c r="GQN75"/>
      <c r="GQO75"/>
      <c r="GQP75"/>
      <c r="GQQ75"/>
      <c r="GQR75"/>
      <c r="GQS75"/>
      <c r="GQT75"/>
      <c r="GQU75"/>
      <c r="GQV75"/>
      <c r="GQW75"/>
      <c r="GQX75"/>
      <c r="GQY75"/>
      <c r="GQZ75"/>
      <c r="GRA75"/>
      <c r="GRB75"/>
      <c r="GRC75"/>
      <c r="GRD75"/>
      <c r="GRE75"/>
      <c r="GRF75"/>
      <c r="GRG75"/>
      <c r="GRH75"/>
      <c r="GRI75"/>
      <c r="GRJ75"/>
      <c r="GRK75"/>
      <c r="GRL75"/>
      <c r="GRM75"/>
      <c r="GRN75"/>
      <c r="GRO75"/>
      <c r="GRP75"/>
      <c r="GRQ75"/>
      <c r="GRR75"/>
      <c r="GRS75"/>
      <c r="GRT75"/>
      <c r="GRU75"/>
      <c r="GRV75"/>
      <c r="GRW75"/>
      <c r="GRX75"/>
      <c r="GRY75"/>
      <c r="GRZ75"/>
      <c r="GSA75"/>
      <c r="GSB75"/>
      <c r="GSC75"/>
      <c r="GSD75"/>
      <c r="GSE75"/>
      <c r="GSF75"/>
      <c r="GSG75"/>
      <c r="GSH75"/>
      <c r="GSI75"/>
      <c r="GSJ75"/>
      <c r="GSK75"/>
      <c r="GSL75"/>
      <c r="GSM75"/>
      <c r="GSN75"/>
      <c r="GSO75"/>
      <c r="GSP75"/>
      <c r="GSQ75"/>
      <c r="GSR75"/>
      <c r="GSS75"/>
      <c r="GST75"/>
      <c r="GSU75"/>
      <c r="GSV75"/>
      <c r="GSW75"/>
      <c r="GSX75"/>
      <c r="GSY75"/>
      <c r="GSZ75"/>
      <c r="GTA75"/>
      <c r="GTB75"/>
      <c r="GTC75"/>
      <c r="GTD75"/>
      <c r="GTE75"/>
      <c r="GTF75"/>
      <c r="GTG75"/>
      <c r="GTH75"/>
      <c r="GTI75"/>
      <c r="GTJ75"/>
      <c r="GTK75"/>
      <c r="GTL75"/>
      <c r="GTM75"/>
      <c r="GTN75"/>
      <c r="GTO75"/>
      <c r="GTP75"/>
      <c r="GTQ75"/>
      <c r="GTR75"/>
      <c r="GTS75"/>
      <c r="GTT75"/>
      <c r="GTU75"/>
      <c r="GTV75"/>
      <c r="GTW75"/>
      <c r="GTX75"/>
      <c r="GTY75"/>
      <c r="GTZ75"/>
      <c r="GUA75"/>
      <c r="GUB75"/>
      <c r="GUC75"/>
      <c r="GUD75"/>
      <c r="GUE75"/>
      <c r="GUF75"/>
      <c r="GUG75"/>
      <c r="GUH75"/>
      <c r="GUI75"/>
      <c r="GUJ75"/>
      <c r="GUK75"/>
      <c r="GUL75"/>
      <c r="GUM75"/>
      <c r="GUN75"/>
      <c r="GUO75"/>
      <c r="GUP75"/>
      <c r="GUQ75"/>
      <c r="GUR75"/>
      <c r="GUS75"/>
      <c r="GUT75"/>
      <c r="GUU75"/>
      <c r="GUV75"/>
      <c r="GUW75"/>
      <c r="GUX75"/>
      <c r="GUY75"/>
      <c r="GUZ75"/>
      <c r="GVA75"/>
      <c r="GVB75"/>
      <c r="GVC75"/>
      <c r="GVD75"/>
      <c r="GVE75"/>
      <c r="GVF75"/>
      <c r="GVG75"/>
      <c r="GVH75"/>
      <c r="GVI75"/>
      <c r="GVJ75"/>
      <c r="GVK75"/>
      <c r="GVL75"/>
      <c r="GVM75"/>
      <c r="GVN75"/>
      <c r="GVO75"/>
      <c r="GVP75"/>
      <c r="GVQ75"/>
      <c r="GVR75"/>
      <c r="GVS75"/>
      <c r="GVT75"/>
      <c r="GVU75"/>
      <c r="GVV75"/>
      <c r="GVW75"/>
      <c r="GVX75"/>
      <c r="GVY75"/>
      <c r="GVZ75"/>
      <c r="GWA75"/>
      <c r="GWB75"/>
      <c r="GWC75"/>
      <c r="GWD75"/>
      <c r="GWE75"/>
      <c r="GWF75"/>
      <c r="GWG75"/>
      <c r="GWH75"/>
      <c r="GWI75"/>
      <c r="GWJ75"/>
      <c r="GWK75"/>
      <c r="GWL75"/>
      <c r="GWM75"/>
      <c r="GWN75"/>
      <c r="GWO75"/>
      <c r="GWP75"/>
      <c r="GWQ75"/>
      <c r="GWR75"/>
      <c r="GWS75"/>
      <c r="GWT75"/>
      <c r="GWU75"/>
      <c r="GWV75"/>
      <c r="GWW75"/>
      <c r="GWX75"/>
      <c r="GWY75"/>
      <c r="GWZ75"/>
      <c r="GXA75"/>
      <c r="GXB75"/>
      <c r="GXC75"/>
      <c r="GXD75"/>
      <c r="GXE75"/>
      <c r="GXF75"/>
      <c r="GXG75"/>
      <c r="GXH75"/>
      <c r="GXI75"/>
      <c r="GXJ75"/>
      <c r="GXK75"/>
      <c r="GXL75"/>
      <c r="GXM75"/>
      <c r="GXN75"/>
      <c r="GXO75"/>
      <c r="GXP75"/>
      <c r="GXQ75"/>
      <c r="GXR75"/>
      <c r="GXS75"/>
      <c r="GXT75"/>
      <c r="GXU75"/>
      <c r="GXV75"/>
      <c r="GXW75"/>
      <c r="GXX75"/>
      <c r="GXY75"/>
      <c r="GXZ75"/>
      <c r="GYA75"/>
      <c r="GYB75"/>
      <c r="GYC75"/>
      <c r="GYD75"/>
      <c r="GYE75"/>
      <c r="GYF75"/>
      <c r="GYG75"/>
      <c r="GYH75"/>
      <c r="GYI75"/>
      <c r="GYJ75"/>
      <c r="GYK75"/>
      <c r="GYL75"/>
      <c r="GYM75"/>
      <c r="GYN75"/>
      <c r="GYO75"/>
      <c r="GYP75"/>
      <c r="GYQ75"/>
      <c r="GYR75"/>
      <c r="GYS75"/>
      <c r="GYT75"/>
      <c r="GYU75"/>
      <c r="GYV75"/>
      <c r="GYW75"/>
      <c r="GYX75"/>
      <c r="GYY75"/>
      <c r="GYZ75"/>
      <c r="GZA75"/>
      <c r="GZB75"/>
      <c r="GZC75"/>
      <c r="GZD75"/>
      <c r="GZE75"/>
      <c r="GZF75"/>
      <c r="GZG75"/>
      <c r="GZH75"/>
      <c r="GZI75"/>
      <c r="GZJ75"/>
      <c r="GZK75"/>
      <c r="GZL75"/>
      <c r="GZM75"/>
      <c r="GZN75"/>
      <c r="GZO75"/>
      <c r="GZP75"/>
      <c r="GZQ75"/>
      <c r="GZR75"/>
      <c r="GZS75"/>
      <c r="GZT75"/>
      <c r="GZU75"/>
      <c r="GZV75"/>
      <c r="GZW75"/>
      <c r="GZX75"/>
      <c r="GZY75"/>
      <c r="GZZ75"/>
      <c r="HAA75"/>
      <c r="HAB75"/>
      <c r="HAC75"/>
      <c r="HAD75"/>
      <c r="HAE75"/>
      <c r="HAF75"/>
      <c r="HAG75"/>
      <c r="HAH75"/>
      <c r="HAI75"/>
      <c r="HAJ75"/>
      <c r="HAK75"/>
      <c r="HAL75"/>
      <c r="HAM75"/>
      <c r="HAN75"/>
      <c r="HAO75"/>
      <c r="HAP75"/>
      <c r="HAQ75"/>
      <c r="HAR75"/>
      <c r="HAS75"/>
      <c r="HAT75"/>
      <c r="HAU75"/>
      <c r="HAV75"/>
      <c r="HAW75"/>
      <c r="HAX75"/>
      <c r="HAY75"/>
      <c r="HAZ75"/>
      <c r="HBA75"/>
      <c r="HBB75"/>
      <c r="HBC75"/>
      <c r="HBD75"/>
      <c r="HBE75"/>
      <c r="HBF75"/>
      <c r="HBG75"/>
      <c r="HBH75"/>
      <c r="HBI75"/>
      <c r="HBJ75"/>
      <c r="HBK75"/>
      <c r="HBL75"/>
      <c r="HBM75"/>
      <c r="HBN75"/>
      <c r="HBO75"/>
      <c r="HBP75"/>
      <c r="HBQ75"/>
      <c r="HBR75"/>
      <c r="HBS75"/>
      <c r="HBT75"/>
      <c r="HBU75"/>
      <c r="HBV75"/>
      <c r="HBW75"/>
      <c r="HBX75"/>
      <c r="HBY75"/>
      <c r="HBZ75"/>
      <c r="HCA75"/>
      <c r="HCB75"/>
      <c r="HCC75"/>
      <c r="HCD75"/>
      <c r="HCE75"/>
      <c r="HCF75"/>
      <c r="HCG75"/>
      <c r="HCH75"/>
      <c r="HCI75"/>
      <c r="HCJ75"/>
      <c r="HCK75"/>
      <c r="HCL75"/>
      <c r="HCM75"/>
      <c r="HCN75"/>
      <c r="HCO75"/>
      <c r="HCP75"/>
      <c r="HCQ75"/>
      <c r="HCR75"/>
      <c r="HCS75"/>
      <c r="HCT75"/>
      <c r="HCU75"/>
      <c r="HCV75"/>
      <c r="HCW75"/>
      <c r="HCX75"/>
      <c r="HCY75"/>
      <c r="HCZ75"/>
      <c r="HDA75"/>
      <c r="HDB75"/>
      <c r="HDC75"/>
      <c r="HDD75"/>
      <c r="HDE75"/>
      <c r="HDF75"/>
      <c r="HDG75"/>
      <c r="HDH75"/>
      <c r="HDI75"/>
      <c r="HDJ75"/>
      <c r="HDK75"/>
      <c r="HDL75"/>
      <c r="HDM75"/>
      <c r="HDN75"/>
      <c r="HDO75"/>
      <c r="HDP75"/>
      <c r="HDQ75"/>
      <c r="HDR75"/>
      <c r="HDS75"/>
      <c r="HDT75"/>
      <c r="HDU75"/>
      <c r="HDV75"/>
      <c r="HDW75"/>
      <c r="HDX75"/>
      <c r="HDY75"/>
      <c r="HDZ75"/>
      <c r="HEA75"/>
      <c r="HEB75"/>
      <c r="HEC75"/>
      <c r="HED75"/>
      <c r="HEE75"/>
      <c r="HEF75"/>
      <c r="HEG75"/>
      <c r="HEH75"/>
      <c r="HEI75"/>
      <c r="HEJ75"/>
      <c r="HEK75"/>
      <c r="HEL75"/>
      <c r="HEM75"/>
      <c r="HEN75"/>
      <c r="HEO75"/>
      <c r="HEP75"/>
      <c r="HEQ75"/>
      <c r="HER75"/>
      <c r="HES75"/>
      <c r="HET75"/>
      <c r="HEU75"/>
      <c r="HEV75"/>
      <c r="HEW75"/>
      <c r="HEX75"/>
      <c r="HEY75"/>
      <c r="HEZ75"/>
      <c r="HFA75"/>
      <c r="HFB75"/>
      <c r="HFC75"/>
      <c r="HFD75"/>
      <c r="HFE75"/>
      <c r="HFF75"/>
      <c r="HFG75"/>
      <c r="HFH75"/>
      <c r="HFI75"/>
      <c r="HFJ75"/>
      <c r="HFK75"/>
      <c r="HFL75"/>
      <c r="HFM75"/>
      <c r="HFN75"/>
      <c r="HFO75"/>
      <c r="HFP75"/>
      <c r="HFQ75"/>
      <c r="HFR75"/>
      <c r="HFS75"/>
      <c r="HFT75"/>
      <c r="HFU75"/>
      <c r="HFV75"/>
      <c r="HFW75"/>
      <c r="HFX75"/>
      <c r="HFY75"/>
      <c r="HFZ75"/>
      <c r="HGA75"/>
      <c r="HGB75"/>
      <c r="HGC75"/>
      <c r="HGD75"/>
      <c r="HGE75"/>
      <c r="HGF75"/>
      <c r="HGG75"/>
      <c r="HGH75"/>
      <c r="HGI75"/>
      <c r="HGJ75"/>
      <c r="HGK75"/>
      <c r="HGL75"/>
      <c r="HGM75"/>
      <c r="HGN75"/>
      <c r="HGO75"/>
      <c r="HGP75"/>
      <c r="HGQ75"/>
      <c r="HGR75"/>
      <c r="HGS75"/>
      <c r="HGT75"/>
      <c r="HGU75"/>
      <c r="HGV75"/>
      <c r="HGW75"/>
      <c r="HGX75"/>
      <c r="HGY75"/>
      <c r="HGZ75"/>
      <c r="HHA75"/>
      <c r="HHB75"/>
      <c r="HHC75"/>
      <c r="HHD75"/>
      <c r="HHE75"/>
      <c r="HHF75"/>
      <c r="HHG75"/>
      <c r="HHH75"/>
      <c r="HHI75"/>
      <c r="HHJ75"/>
      <c r="HHK75"/>
      <c r="HHL75"/>
      <c r="HHM75"/>
      <c r="HHN75"/>
      <c r="HHO75"/>
      <c r="HHP75"/>
      <c r="HHQ75"/>
      <c r="HHR75"/>
      <c r="HHS75"/>
      <c r="HHT75"/>
      <c r="HHU75"/>
      <c r="HHV75"/>
      <c r="HHW75"/>
      <c r="HHX75"/>
      <c r="HHY75"/>
      <c r="HHZ75"/>
      <c r="HIA75"/>
      <c r="HIB75"/>
      <c r="HIC75"/>
      <c r="HID75"/>
      <c r="HIE75"/>
      <c r="HIF75"/>
      <c r="HIG75"/>
      <c r="HIH75"/>
      <c r="HII75"/>
      <c r="HIJ75"/>
      <c r="HIK75"/>
      <c r="HIL75"/>
      <c r="HIM75"/>
      <c r="HIN75"/>
      <c r="HIO75"/>
      <c r="HIP75"/>
      <c r="HIQ75"/>
      <c r="HIR75"/>
      <c r="HIS75"/>
      <c r="HIT75"/>
      <c r="HIU75"/>
      <c r="HIV75"/>
      <c r="HIW75"/>
      <c r="HIX75"/>
      <c r="HIY75"/>
      <c r="HIZ75"/>
      <c r="HJA75"/>
      <c r="HJB75"/>
      <c r="HJC75"/>
      <c r="HJD75"/>
      <c r="HJE75"/>
      <c r="HJF75"/>
      <c r="HJG75"/>
      <c r="HJH75"/>
      <c r="HJI75"/>
      <c r="HJJ75"/>
      <c r="HJK75"/>
      <c r="HJL75"/>
      <c r="HJM75"/>
      <c r="HJN75"/>
      <c r="HJO75"/>
      <c r="HJP75"/>
      <c r="HJQ75"/>
      <c r="HJR75"/>
      <c r="HJS75"/>
      <c r="HJT75"/>
      <c r="HJU75"/>
      <c r="HJV75"/>
      <c r="HJW75"/>
      <c r="HJX75"/>
      <c r="HJY75"/>
      <c r="HJZ75"/>
      <c r="HKA75"/>
      <c r="HKB75"/>
      <c r="HKC75"/>
      <c r="HKD75"/>
      <c r="HKE75"/>
      <c r="HKF75"/>
      <c r="HKG75"/>
      <c r="HKH75"/>
      <c r="HKI75"/>
      <c r="HKJ75"/>
      <c r="HKK75"/>
      <c r="HKL75"/>
      <c r="HKM75"/>
      <c r="HKN75"/>
      <c r="HKO75"/>
      <c r="HKP75"/>
      <c r="HKQ75"/>
      <c r="HKR75"/>
      <c r="HKS75"/>
      <c r="HKT75"/>
      <c r="HKU75"/>
      <c r="HKV75"/>
      <c r="HKW75"/>
      <c r="HKX75"/>
      <c r="HKY75"/>
      <c r="HKZ75"/>
      <c r="HLA75"/>
      <c r="HLB75"/>
      <c r="HLC75"/>
      <c r="HLD75"/>
      <c r="HLE75"/>
      <c r="HLF75"/>
      <c r="HLG75"/>
      <c r="HLH75"/>
      <c r="HLI75"/>
      <c r="HLJ75"/>
      <c r="HLK75"/>
      <c r="HLL75"/>
      <c r="HLM75"/>
      <c r="HLN75"/>
      <c r="HLO75"/>
      <c r="HLP75"/>
      <c r="HLQ75"/>
      <c r="HLR75"/>
      <c r="HLS75"/>
      <c r="HLT75"/>
      <c r="HLU75"/>
      <c r="HLV75"/>
      <c r="HLW75"/>
      <c r="HLX75"/>
      <c r="HLY75"/>
      <c r="HLZ75"/>
      <c r="HMA75"/>
      <c r="HMB75"/>
      <c r="HMC75"/>
      <c r="HMD75"/>
      <c r="HME75"/>
      <c r="HMF75"/>
      <c r="HMG75"/>
      <c r="HMH75"/>
      <c r="HMI75"/>
      <c r="HMJ75"/>
      <c r="HMK75"/>
      <c r="HML75"/>
      <c r="HMM75"/>
      <c r="HMN75"/>
      <c r="HMO75"/>
      <c r="HMP75"/>
      <c r="HMQ75"/>
      <c r="HMR75"/>
      <c r="HMS75"/>
      <c r="HMT75"/>
      <c r="HMU75"/>
      <c r="HMV75"/>
      <c r="HMW75"/>
      <c r="HMX75"/>
      <c r="HMY75"/>
      <c r="HMZ75"/>
      <c r="HNA75"/>
      <c r="HNB75"/>
      <c r="HNC75"/>
      <c r="HND75"/>
      <c r="HNE75"/>
      <c r="HNF75"/>
      <c r="HNG75"/>
      <c r="HNH75"/>
      <c r="HNI75"/>
      <c r="HNJ75"/>
      <c r="HNK75"/>
      <c r="HNL75"/>
      <c r="HNM75"/>
      <c r="HNN75"/>
      <c r="HNO75"/>
      <c r="HNP75"/>
      <c r="HNQ75"/>
      <c r="HNR75"/>
      <c r="HNS75"/>
      <c r="HNT75"/>
      <c r="HNU75"/>
      <c r="HNV75"/>
      <c r="HNW75"/>
      <c r="HNX75"/>
      <c r="HNY75"/>
      <c r="HNZ75"/>
      <c r="HOA75"/>
      <c r="HOB75"/>
      <c r="HOC75"/>
      <c r="HOD75"/>
      <c r="HOE75"/>
      <c r="HOF75"/>
      <c r="HOG75"/>
      <c r="HOH75"/>
      <c r="HOI75"/>
      <c r="HOJ75"/>
      <c r="HOK75"/>
      <c r="HOL75"/>
      <c r="HOM75"/>
      <c r="HON75"/>
      <c r="HOO75"/>
      <c r="HOP75"/>
      <c r="HOQ75"/>
      <c r="HOR75"/>
      <c r="HOS75"/>
      <c r="HOT75"/>
      <c r="HOU75"/>
      <c r="HOV75"/>
      <c r="HOW75"/>
      <c r="HOX75"/>
      <c r="HOY75"/>
      <c r="HOZ75"/>
      <c r="HPA75"/>
      <c r="HPB75"/>
      <c r="HPC75"/>
      <c r="HPD75"/>
      <c r="HPE75"/>
      <c r="HPF75"/>
      <c r="HPG75"/>
      <c r="HPH75"/>
      <c r="HPI75"/>
      <c r="HPJ75"/>
      <c r="HPK75"/>
      <c r="HPL75"/>
      <c r="HPM75"/>
      <c r="HPN75"/>
      <c r="HPO75"/>
      <c r="HPP75"/>
      <c r="HPQ75"/>
      <c r="HPR75"/>
      <c r="HPS75"/>
      <c r="HPT75"/>
      <c r="HPU75"/>
      <c r="HPV75"/>
      <c r="HPW75"/>
      <c r="HPX75"/>
      <c r="HPY75"/>
      <c r="HPZ75"/>
      <c r="HQA75"/>
      <c r="HQB75"/>
      <c r="HQC75"/>
      <c r="HQD75"/>
      <c r="HQE75"/>
      <c r="HQF75"/>
      <c r="HQG75"/>
      <c r="HQH75"/>
      <c r="HQI75"/>
      <c r="HQJ75"/>
      <c r="HQK75"/>
      <c r="HQL75"/>
      <c r="HQM75"/>
      <c r="HQN75"/>
      <c r="HQO75"/>
      <c r="HQP75"/>
      <c r="HQQ75"/>
      <c r="HQR75"/>
      <c r="HQS75"/>
      <c r="HQT75"/>
      <c r="HQU75"/>
      <c r="HQV75"/>
      <c r="HQW75"/>
      <c r="HQX75"/>
      <c r="HQY75"/>
      <c r="HQZ75"/>
      <c r="HRA75"/>
      <c r="HRB75"/>
      <c r="HRC75"/>
      <c r="HRD75"/>
      <c r="HRE75"/>
      <c r="HRF75"/>
      <c r="HRG75"/>
      <c r="HRH75"/>
      <c r="HRI75"/>
      <c r="HRJ75"/>
      <c r="HRK75"/>
      <c r="HRL75"/>
      <c r="HRM75"/>
      <c r="HRN75"/>
      <c r="HRO75"/>
      <c r="HRP75"/>
      <c r="HRQ75"/>
      <c r="HRR75"/>
      <c r="HRS75"/>
      <c r="HRT75"/>
      <c r="HRU75"/>
      <c r="HRV75"/>
      <c r="HRW75"/>
      <c r="HRX75"/>
      <c r="HRY75"/>
      <c r="HRZ75"/>
      <c r="HSA75"/>
      <c r="HSB75"/>
      <c r="HSC75"/>
      <c r="HSD75"/>
      <c r="HSE75"/>
      <c r="HSF75"/>
      <c r="HSG75"/>
      <c r="HSH75"/>
      <c r="HSI75"/>
      <c r="HSJ75"/>
      <c r="HSK75"/>
      <c r="HSL75"/>
      <c r="HSM75"/>
      <c r="HSN75"/>
      <c r="HSO75"/>
      <c r="HSP75"/>
      <c r="HSQ75"/>
      <c r="HSR75"/>
      <c r="HSS75"/>
      <c r="HST75"/>
      <c r="HSU75"/>
      <c r="HSV75"/>
      <c r="HSW75"/>
      <c r="HSX75"/>
      <c r="HSY75"/>
      <c r="HSZ75"/>
      <c r="HTA75"/>
      <c r="HTB75"/>
      <c r="HTC75"/>
      <c r="HTD75"/>
      <c r="HTE75"/>
      <c r="HTF75"/>
      <c r="HTG75"/>
      <c r="HTH75"/>
      <c r="HTI75"/>
      <c r="HTJ75"/>
      <c r="HTK75"/>
      <c r="HTL75"/>
      <c r="HTM75"/>
      <c r="HTN75"/>
      <c r="HTO75"/>
      <c r="HTP75"/>
      <c r="HTQ75"/>
      <c r="HTR75"/>
      <c r="HTS75"/>
      <c r="HTT75"/>
      <c r="HTU75"/>
      <c r="HTV75"/>
      <c r="HTW75"/>
      <c r="HTX75"/>
      <c r="HTY75"/>
      <c r="HTZ75"/>
      <c r="HUA75"/>
      <c r="HUB75"/>
      <c r="HUC75"/>
      <c r="HUD75"/>
      <c r="HUE75"/>
      <c r="HUF75"/>
      <c r="HUG75"/>
      <c r="HUH75"/>
      <c r="HUI75"/>
      <c r="HUJ75"/>
      <c r="HUK75"/>
      <c r="HUL75"/>
      <c r="HUM75"/>
      <c r="HUN75"/>
      <c r="HUO75"/>
      <c r="HUP75"/>
      <c r="HUQ75"/>
      <c r="HUR75"/>
      <c r="HUS75"/>
      <c r="HUT75"/>
      <c r="HUU75"/>
      <c r="HUV75"/>
      <c r="HUW75"/>
      <c r="HUX75"/>
      <c r="HUY75"/>
      <c r="HUZ75"/>
      <c r="HVA75"/>
      <c r="HVB75"/>
      <c r="HVC75"/>
      <c r="HVD75"/>
      <c r="HVE75"/>
      <c r="HVF75"/>
      <c r="HVG75"/>
      <c r="HVH75"/>
      <c r="HVI75"/>
      <c r="HVJ75"/>
      <c r="HVK75"/>
      <c r="HVL75"/>
      <c r="HVM75"/>
      <c r="HVN75"/>
      <c r="HVO75"/>
      <c r="HVP75"/>
      <c r="HVQ75"/>
      <c r="HVR75"/>
      <c r="HVS75"/>
      <c r="HVT75"/>
      <c r="HVU75"/>
      <c r="HVV75"/>
      <c r="HVW75"/>
      <c r="HVX75"/>
      <c r="HVY75"/>
      <c r="HVZ75"/>
      <c r="HWA75"/>
      <c r="HWB75"/>
      <c r="HWC75"/>
      <c r="HWD75"/>
      <c r="HWE75"/>
      <c r="HWF75"/>
      <c r="HWG75"/>
      <c r="HWH75"/>
      <c r="HWI75"/>
      <c r="HWJ75"/>
      <c r="HWK75"/>
      <c r="HWL75"/>
      <c r="HWM75"/>
      <c r="HWN75"/>
      <c r="HWO75"/>
      <c r="HWP75"/>
      <c r="HWQ75"/>
      <c r="HWR75"/>
      <c r="HWS75"/>
      <c r="HWT75"/>
      <c r="HWU75"/>
      <c r="HWV75"/>
      <c r="HWW75"/>
      <c r="HWX75"/>
      <c r="HWY75"/>
      <c r="HWZ75"/>
      <c r="HXA75"/>
      <c r="HXB75"/>
      <c r="HXC75"/>
      <c r="HXD75"/>
      <c r="HXE75"/>
      <c r="HXF75"/>
      <c r="HXG75"/>
      <c r="HXH75"/>
      <c r="HXI75"/>
      <c r="HXJ75"/>
      <c r="HXK75"/>
      <c r="HXL75"/>
      <c r="HXM75"/>
      <c r="HXN75"/>
      <c r="HXO75"/>
      <c r="HXP75"/>
      <c r="HXQ75"/>
      <c r="HXR75"/>
      <c r="HXS75"/>
      <c r="HXT75"/>
      <c r="HXU75"/>
      <c r="HXV75"/>
      <c r="HXW75"/>
      <c r="HXX75"/>
      <c r="HXY75"/>
      <c r="HXZ75"/>
      <c r="HYA75"/>
      <c r="HYB75"/>
      <c r="HYC75"/>
      <c r="HYD75"/>
      <c r="HYE75"/>
      <c r="HYF75"/>
      <c r="HYG75"/>
      <c r="HYH75"/>
      <c r="HYI75"/>
      <c r="HYJ75"/>
      <c r="HYK75"/>
      <c r="HYL75"/>
      <c r="HYM75"/>
      <c r="HYN75"/>
      <c r="HYO75"/>
      <c r="HYP75"/>
      <c r="HYQ75"/>
      <c r="HYR75"/>
      <c r="HYS75"/>
      <c r="HYT75"/>
      <c r="HYU75"/>
      <c r="HYV75"/>
      <c r="HYW75"/>
      <c r="HYX75"/>
      <c r="HYY75"/>
      <c r="HYZ75"/>
      <c r="HZA75"/>
      <c r="HZB75"/>
      <c r="HZC75"/>
      <c r="HZD75"/>
      <c r="HZE75"/>
      <c r="HZF75"/>
      <c r="HZG75"/>
      <c r="HZH75"/>
      <c r="HZI75"/>
      <c r="HZJ75"/>
      <c r="HZK75"/>
      <c r="HZL75"/>
      <c r="HZM75"/>
      <c r="HZN75"/>
      <c r="HZO75"/>
      <c r="HZP75"/>
      <c r="HZQ75"/>
      <c r="HZR75"/>
      <c r="HZS75"/>
      <c r="HZT75"/>
      <c r="HZU75"/>
      <c r="HZV75"/>
      <c r="HZW75"/>
      <c r="HZX75"/>
      <c r="HZY75"/>
      <c r="HZZ75"/>
      <c r="IAA75"/>
      <c r="IAB75"/>
      <c r="IAC75"/>
      <c r="IAD75"/>
      <c r="IAE75"/>
      <c r="IAF75"/>
      <c r="IAG75"/>
      <c r="IAH75"/>
      <c r="IAI75"/>
      <c r="IAJ75"/>
      <c r="IAK75"/>
      <c r="IAL75"/>
      <c r="IAM75"/>
      <c r="IAN75"/>
      <c r="IAO75"/>
      <c r="IAP75"/>
      <c r="IAQ75"/>
      <c r="IAR75"/>
      <c r="IAS75"/>
      <c r="IAT75"/>
      <c r="IAU75"/>
      <c r="IAV75"/>
      <c r="IAW75"/>
      <c r="IAX75"/>
      <c r="IAY75"/>
      <c r="IAZ75"/>
      <c r="IBA75"/>
      <c r="IBB75"/>
      <c r="IBC75"/>
      <c r="IBD75"/>
      <c r="IBE75"/>
      <c r="IBF75"/>
      <c r="IBG75"/>
      <c r="IBH75"/>
      <c r="IBI75"/>
      <c r="IBJ75"/>
      <c r="IBK75"/>
      <c r="IBL75"/>
      <c r="IBM75"/>
      <c r="IBN75"/>
      <c r="IBO75"/>
      <c r="IBP75"/>
      <c r="IBQ75"/>
      <c r="IBR75"/>
      <c r="IBS75"/>
      <c r="IBT75"/>
      <c r="IBU75"/>
      <c r="IBV75"/>
      <c r="IBW75"/>
      <c r="IBX75"/>
      <c r="IBY75"/>
      <c r="IBZ75"/>
      <c r="ICA75"/>
      <c r="ICB75"/>
      <c r="ICC75"/>
      <c r="ICD75"/>
      <c r="ICE75"/>
      <c r="ICF75"/>
      <c r="ICG75"/>
      <c r="ICH75"/>
      <c r="ICI75"/>
      <c r="ICJ75"/>
      <c r="ICK75"/>
      <c r="ICL75"/>
      <c r="ICM75"/>
      <c r="ICN75"/>
      <c r="ICO75"/>
      <c r="ICP75"/>
      <c r="ICQ75"/>
      <c r="ICR75"/>
      <c r="ICS75"/>
      <c r="ICT75"/>
      <c r="ICU75"/>
      <c r="ICV75"/>
      <c r="ICW75"/>
      <c r="ICX75"/>
      <c r="ICY75"/>
      <c r="ICZ75"/>
      <c r="IDA75"/>
      <c r="IDB75"/>
      <c r="IDC75"/>
      <c r="IDD75"/>
      <c r="IDE75"/>
      <c r="IDF75"/>
      <c r="IDG75"/>
      <c r="IDH75"/>
      <c r="IDI75"/>
      <c r="IDJ75"/>
      <c r="IDK75"/>
      <c r="IDL75"/>
      <c r="IDM75"/>
      <c r="IDN75"/>
      <c r="IDO75"/>
      <c r="IDP75"/>
      <c r="IDQ75"/>
      <c r="IDR75"/>
      <c r="IDS75"/>
      <c r="IDT75"/>
      <c r="IDU75"/>
      <c r="IDV75"/>
      <c r="IDW75"/>
      <c r="IDX75"/>
      <c r="IDY75"/>
      <c r="IDZ75"/>
      <c r="IEA75"/>
      <c r="IEB75"/>
      <c r="IEC75"/>
      <c r="IED75"/>
      <c r="IEE75"/>
      <c r="IEF75"/>
      <c r="IEG75"/>
      <c r="IEH75"/>
      <c r="IEI75"/>
      <c r="IEJ75"/>
      <c r="IEK75"/>
      <c r="IEL75"/>
      <c r="IEM75"/>
      <c r="IEN75"/>
      <c r="IEO75"/>
      <c r="IEP75"/>
      <c r="IEQ75"/>
      <c r="IER75"/>
      <c r="IES75"/>
      <c r="IET75"/>
      <c r="IEU75"/>
      <c r="IEV75"/>
      <c r="IEW75"/>
      <c r="IEX75"/>
      <c r="IEY75"/>
      <c r="IEZ75"/>
      <c r="IFA75"/>
      <c r="IFB75"/>
      <c r="IFC75"/>
      <c r="IFD75"/>
      <c r="IFE75"/>
      <c r="IFF75"/>
      <c r="IFG75"/>
      <c r="IFH75"/>
      <c r="IFI75"/>
      <c r="IFJ75"/>
      <c r="IFK75"/>
      <c r="IFL75"/>
      <c r="IFM75"/>
      <c r="IFN75"/>
      <c r="IFO75"/>
      <c r="IFP75"/>
      <c r="IFQ75"/>
      <c r="IFR75"/>
      <c r="IFS75"/>
      <c r="IFT75"/>
      <c r="IFU75"/>
      <c r="IFV75"/>
      <c r="IFW75"/>
      <c r="IFX75"/>
      <c r="IFY75"/>
      <c r="IFZ75"/>
      <c r="IGA75"/>
      <c r="IGB75"/>
      <c r="IGC75"/>
      <c r="IGD75"/>
      <c r="IGE75"/>
      <c r="IGF75"/>
      <c r="IGG75"/>
      <c r="IGH75"/>
      <c r="IGI75"/>
      <c r="IGJ75"/>
      <c r="IGK75"/>
      <c r="IGL75"/>
      <c r="IGM75"/>
      <c r="IGN75"/>
      <c r="IGO75"/>
      <c r="IGP75"/>
      <c r="IGQ75"/>
      <c r="IGR75"/>
      <c r="IGS75"/>
      <c r="IGT75"/>
      <c r="IGU75"/>
      <c r="IGV75"/>
      <c r="IGW75"/>
      <c r="IGX75"/>
      <c r="IGY75"/>
      <c r="IGZ75"/>
      <c r="IHA75"/>
      <c r="IHB75"/>
      <c r="IHC75"/>
      <c r="IHD75"/>
      <c r="IHE75"/>
      <c r="IHF75"/>
      <c r="IHG75"/>
      <c r="IHH75"/>
      <c r="IHI75"/>
      <c r="IHJ75"/>
      <c r="IHK75"/>
      <c r="IHL75"/>
      <c r="IHM75"/>
      <c r="IHN75"/>
      <c r="IHO75"/>
      <c r="IHP75"/>
      <c r="IHQ75"/>
      <c r="IHR75"/>
      <c r="IHS75"/>
      <c r="IHT75"/>
      <c r="IHU75"/>
      <c r="IHV75"/>
      <c r="IHW75"/>
      <c r="IHX75"/>
      <c r="IHY75"/>
      <c r="IHZ75"/>
      <c r="IIA75"/>
      <c r="IIB75"/>
      <c r="IIC75"/>
      <c r="IID75"/>
      <c r="IIE75"/>
      <c r="IIF75"/>
      <c r="IIG75"/>
      <c r="IIH75"/>
      <c r="III75"/>
      <c r="IIJ75"/>
      <c r="IIK75"/>
      <c r="IIL75"/>
      <c r="IIM75"/>
      <c r="IIN75"/>
      <c r="IIO75"/>
      <c r="IIP75"/>
      <c r="IIQ75"/>
      <c r="IIR75"/>
      <c r="IIS75"/>
      <c r="IIT75"/>
      <c r="IIU75"/>
      <c r="IIV75"/>
      <c r="IIW75"/>
      <c r="IIX75"/>
      <c r="IIY75"/>
      <c r="IIZ75"/>
      <c r="IJA75"/>
      <c r="IJB75"/>
      <c r="IJC75"/>
      <c r="IJD75"/>
      <c r="IJE75"/>
      <c r="IJF75"/>
      <c r="IJG75"/>
      <c r="IJH75"/>
      <c r="IJI75"/>
      <c r="IJJ75"/>
      <c r="IJK75"/>
      <c r="IJL75"/>
      <c r="IJM75"/>
      <c r="IJN75"/>
      <c r="IJO75"/>
      <c r="IJP75"/>
      <c r="IJQ75"/>
      <c r="IJR75"/>
      <c r="IJS75"/>
      <c r="IJT75"/>
      <c r="IJU75"/>
      <c r="IJV75"/>
      <c r="IJW75"/>
      <c r="IJX75"/>
      <c r="IJY75"/>
      <c r="IJZ75"/>
      <c r="IKA75"/>
      <c r="IKB75"/>
      <c r="IKC75"/>
      <c r="IKD75"/>
      <c r="IKE75"/>
      <c r="IKF75"/>
      <c r="IKG75"/>
      <c r="IKH75"/>
      <c r="IKI75"/>
      <c r="IKJ75"/>
      <c r="IKK75"/>
      <c r="IKL75"/>
      <c r="IKM75"/>
      <c r="IKN75"/>
      <c r="IKO75"/>
      <c r="IKP75"/>
      <c r="IKQ75"/>
      <c r="IKR75"/>
      <c r="IKS75"/>
      <c r="IKT75"/>
      <c r="IKU75"/>
      <c r="IKV75"/>
      <c r="IKW75"/>
      <c r="IKX75"/>
      <c r="IKY75"/>
      <c r="IKZ75"/>
      <c r="ILA75"/>
      <c r="ILB75"/>
      <c r="ILC75"/>
      <c r="ILD75"/>
      <c r="ILE75"/>
      <c r="ILF75"/>
      <c r="ILG75"/>
      <c r="ILH75"/>
      <c r="ILI75"/>
      <c r="ILJ75"/>
      <c r="ILK75"/>
      <c r="ILL75"/>
      <c r="ILM75"/>
      <c r="ILN75"/>
      <c r="ILO75"/>
      <c r="ILP75"/>
      <c r="ILQ75"/>
      <c r="ILR75"/>
      <c r="ILS75"/>
      <c r="ILT75"/>
      <c r="ILU75"/>
      <c r="ILV75"/>
      <c r="ILW75"/>
      <c r="ILX75"/>
      <c r="ILY75"/>
      <c r="ILZ75"/>
      <c r="IMA75"/>
      <c r="IMB75"/>
      <c r="IMC75"/>
      <c r="IMD75"/>
      <c r="IME75"/>
      <c r="IMF75"/>
      <c r="IMG75"/>
      <c r="IMH75"/>
      <c r="IMI75"/>
      <c r="IMJ75"/>
      <c r="IMK75"/>
      <c r="IML75"/>
      <c r="IMM75"/>
      <c r="IMN75"/>
      <c r="IMO75"/>
      <c r="IMP75"/>
      <c r="IMQ75"/>
      <c r="IMR75"/>
      <c r="IMS75"/>
      <c r="IMT75"/>
      <c r="IMU75"/>
      <c r="IMV75"/>
      <c r="IMW75"/>
      <c r="IMX75"/>
      <c r="IMY75"/>
      <c r="IMZ75"/>
      <c r="INA75"/>
      <c r="INB75"/>
      <c r="INC75"/>
      <c r="IND75"/>
      <c r="INE75"/>
      <c r="INF75"/>
      <c r="ING75"/>
      <c r="INH75"/>
      <c r="INI75"/>
      <c r="INJ75"/>
      <c r="INK75"/>
      <c r="INL75"/>
      <c r="INM75"/>
      <c r="INN75"/>
      <c r="INO75"/>
      <c r="INP75"/>
      <c r="INQ75"/>
      <c r="INR75"/>
      <c r="INS75"/>
      <c r="INT75"/>
      <c r="INU75"/>
      <c r="INV75"/>
      <c r="INW75"/>
      <c r="INX75"/>
      <c r="INY75"/>
      <c r="INZ75"/>
      <c r="IOA75"/>
      <c r="IOB75"/>
      <c r="IOC75"/>
      <c r="IOD75"/>
      <c r="IOE75"/>
      <c r="IOF75"/>
      <c r="IOG75"/>
      <c r="IOH75"/>
      <c r="IOI75"/>
      <c r="IOJ75"/>
      <c r="IOK75"/>
      <c r="IOL75"/>
      <c r="IOM75"/>
      <c r="ION75"/>
      <c r="IOO75"/>
      <c r="IOP75"/>
      <c r="IOQ75"/>
      <c r="IOR75"/>
      <c r="IOS75"/>
      <c r="IOT75"/>
      <c r="IOU75"/>
      <c r="IOV75"/>
      <c r="IOW75"/>
      <c r="IOX75"/>
      <c r="IOY75"/>
      <c r="IOZ75"/>
      <c r="IPA75"/>
      <c r="IPB75"/>
      <c r="IPC75"/>
      <c r="IPD75"/>
      <c r="IPE75"/>
      <c r="IPF75"/>
      <c r="IPG75"/>
      <c r="IPH75"/>
      <c r="IPI75"/>
      <c r="IPJ75"/>
      <c r="IPK75"/>
      <c r="IPL75"/>
      <c r="IPM75"/>
      <c r="IPN75"/>
      <c r="IPO75"/>
      <c r="IPP75"/>
      <c r="IPQ75"/>
      <c r="IPR75"/>
      <c r="IPS75"/>
      <c r="IPT75"/>
      <c r="IPU75"/>
      <c r="IPV75"/>
      <c r="IPW75"/>
      <c r="IPX75"/>
      <c r="IPY75"/>
      <c r="IPZ75"/>
      <c r="IQA75"/>
      <c r="IQB75"/>
      <c r="IQC75"/>
      <c r="IQD75"/>
      <c r="IQE75"/>
      <c r="IQF75"/>
      <c r="IQG75"/>
      <c r="IQH75"/>
      <c r="IQI75"/>
      <c r="IQJ75"/>
      <c r="IQK75"/>
      <c r="IQL75"/>
      <c r="IQM75"/>
      <c r="IQN75"/>
      <c r="IQO75"/>
      <c r="IQP75"/>
      <c r="IQQ75"/>
      <c r="IQR75"/>
      <c r="IQS75"/>
      <c r="IQT75"/>
      <c r="IQU75"/>
      <c r="IQV75"/>
      <c r="IQW75"/>
      <c r="IQX75"/>
      <c r="IQY75"/>
      <c r="IQZ75"/>
      <c r="IRA75"/>
      <c r="IRB75"/>
      <c r="IRC75"/>
      <c r="IRD75"/>
      <c r="IRE75"/>
      <c r="IRF75"/>
      <c r="IRG75"/>
      <c r="IRH75"/>
      <c r="IRI75"/>
      <c r="IRJ75"/>
      <c r="IRK75"/>
      <c r="IRL75"/>
      <c r="IRM75"/>
      <c r="IRN75"/>
      <c r="IRO75"/>
      <c r="IRP75"/>
      <c r="IRQ75"/>
      <c r="IRR75"/>
      <c r="IRS75"/>
      <c r="IRT75"/>
      <c r="IRU75"/>
      <c r="IRV75"/>
      <c r="IRW75"/>
      <c r="IRX75"/>
      <c r="IRY75"/>
      <c r="IRZ75"/>
      <c r="ISA75"/>
      <c r="ISB75"/>
      <c r="ISC75"/>
      <c r="ISD75"/>
      <c r="ISE75"/>
      <c r="ISF75"/>
      <c r="ISG75"/>
      <c r="ISH75"/>
      <c r="ISI75"/>
      <c r="ISJ75"/>
      <c r="ISK75"/>
      <c r="ISL75"/>
      <c r="ISM75"/>
      <c r="ISN75"/>
      <c r="ISO75"/>
      <c r="ISP75"/>
      <c r="ISQ75"/>
      <c r="ISR75"/>
      <c r="ISS75"/>
      <c r="IST75"/>
      <c r="ISU75"/>
      <c r="ISV75"/>
      <c r="ISW75"/>
      <c r="ISX75"/>
      <c r="ISY75"/>
      <c r="ISZ75"/>
      <c r="ITA75"/>
      <c r="ITB75"/>
      <c r="ITC75"/>
      <c r="ITD75"/>
      <c r="ITE75"/>
      <c r="ITF75"/>
      <c r="ITG75"/>
      <c r="ITH75"/>
      <c r="ITI75"/>
      <c r="ITJ75"/>
      <c r="ITK75"/>
      <c r="ITL75"/>
      <c r="ITM75"/>
      <c r="ITN75"/>
      <c r="ITO75"/>
      <c r="ITP75"/>
      <c r="ITQ75"/>
      <c r="ITR75"/>
      <c r="ITS75"/>
      <c r="ITT75"/>
      <c r="ITU75"/>
      <c r="ITV75"/>
      <c r="ITW75"/>
      <c r="ITX75"/>
      <c r="ITY75"/>
      <c r="ITZ75"/>
      <c r="IUA75"/>
      <c r="IUB75"/>
      <c r="IUC75"/>
      <c r="IUD75"/>
      <c r="IUE75"/>
      <c r="IUF75"/>
      <c r="IUG75"/>
      <c r="IUH75"/>
      <c r="IUI75"/>
      <c r="IUJ75"/>
      <c r="IUK75"/>
      <c r="IUL75"/>
      <c r="IUM75"/>
      <c r="IUN75"/>
      <c r="IUO75"/>
      <c r="IUP75"/>
      <c r="IUQ75"/>
      <c r="IUR75"/>
      <c r="IUS75"/>
      <c r="IUT75"/>
      <c r="IUU75"/>
      <c r="IUV75"/>
      <c r="IUW75"/>
      <c r="IUX75"/>
      <c r="IUY75"/>
      <c r="IUZ75"/>
      <c r="IVA75"/>
      <c r="IVB75"/>
      <c r="IVC75"/>
      <c r="IVD75"/>
      <c r="IVE75"/>
      <c r="IVF75"/>
      <c r="IVG75"/>
      <c r="IVH75"/>
      <c r="IVI75"/>
      <c r="IVJ75"/>
      <c r="IVK75"/>
      <c r="IVL75"/>
      <c r="IVM75"/>
      <c r="IVN75"/>
      <c r="IVO75"/>
      <c r="IVP75"/>
      <c r="IVQ75"/>
      <c r="IVR75"/>
      <c r="IVS75"/>
      <c r="IVT75"/>
      <c r="IVU75"/>
      <c r="IVV75"/>
      <c r="IVW75"/>
      <c r="IVX75"/>
      <c r="IVY75"/>
      <c r="IVZ75"/>
      <c r="IWA75"/>
      <c r="IWB75"/>
      <c r="IWC75"/>
      <c r="IWD75"/>
      <c r="IWE75"/>
      <c r="IWF75"/>
      <c r="IWG75"/>
      <c r="IWH75"/>
      <c r="IWI75"/>
      <c r="IWJ75"/>
      <c r="IWK75"/>
      <c r="IWL75"/>
      <c r="IWM75"/>
      <c r="IWN75"/>
      <c r="IWO75"/>
      <c r="IWP75"/>
      <c r="IWQ75"/>
      <c r="IWR75"/>
      <c r="IWS75"/>
      <c r="IWT75"/>
      <c r="IWU75"/>
      <c r="IWV75"/>
      <c r="IWW75"/>
      <c r="IWX75"/>
      <c r="IWY75"/>
      <c r="IWZ75"/>
      <c r="IXA75"/>
      <c r="IXB75"/>
      <c r="IXC75"/>
      <c r="IXD75"/>
      <c r="IXE75"/>
      <c r="IXF75"/>
      <c r="IXG75"/>
      <c r="IXH75"/>
      <c r="IXI75"/>
      <c r="IXJ75"/>
      <c r="IXK75"/>
      <c r="IXL75"/>
      <c r="IXM75"/>
      <c r="IXN75"/>
      <c r="IXO75"/>
      <c r="IXP75"/>
      <c r="IXQ75"/>
      <c r="IXR75"/>
      <c r="IXS75"/>
      <c r="IXT75"/>
      <c r="IXU75"/>
      <c r="IXV75"/>
      <c r="IXW75"/>
      <c r="IXX75"/>
      <c r="IXY75"/>
      <c r="IXZ75"/>
      <c r="IYA75"/>
      <c r="IYB75"/>
      <c r="IYC75"/>
      <c r="IYD75"/>
      <c r="IYE75"/>
      <c r="IYF75"/>
      <c r="IYG75"/>
      <c r="IYH75"/>
      <c r="IYI75"/>
      <c r="IYJ75"/>
      <c r="IYK75"/>
      <c r="IYL75"/>
      <c r="IYM75"/>
      <c r="IYN75"/>
      <c r="IYO75"/>
      <c r="IYP75"/>
      <c r="IYQ75"/>
      <c r="IYR75"/>
      <c r="IYS75"/>
      <c r="IYT75"/>
      <c r="IYU75"/>
      <c r="IYV75"/>
      <c r="IYW75"/>
      <c r="IYX75"/>
      <c r="IYY75"/>
      <c r="IYZ75"/>
      <c r="IZA75"/>
      <c r="IZB75"/>
      <c r="IZC75"/>
      <c r="IZD75"/>
      <c r="IZE75"/>
      <c r="IZF75"/>
      <c r="IZG75"/>
      <c r="IZH75"/>
      <c r="IZI75"/>
      <c r="IZJ75"/>
      <c r="IZK75"/>
      <c r="IZL75"/>
      <c r="IZM75"/>
      <c r="IZN75"/>
      <c r="IZO75"/>
      <c r="IZP75"/>
      <c r="IZQ75"/>
      <c r="IZR75"/>
      <c r="IZS75"/>
      <c r="IZT75"/>
      <c r="IZU75"/>
      <c r="IZV75"/>
      <c r="IZW75"/>
      <c r="IZX75"/>
      <c r="IZY75"/>
      <c r="IZZ75"/>
      <c r="JAA75"/>
      <c r="JAB75"/>
      <c r="JAC75"/>
      <c r="JAD75"/>
      <c r="JAE75"/>
      <c r="JAF75"/>
      <c r="JAG75"/>
      <c r="JAH75"/>
      <c r="JAI75"/>
      <c r="JAJ75"/>
      <c r="JAK75"/>
      <c r="JAL75"/>
      <c r="JAM75"/>
      <c r="JAN75"/>
      <c r="JAO75"/>
      <c r="JAP75"/>
      <c r="JAQ75"/>
      <c r="JAR75"/>
      <c r="JAS75"/>
      <c r="JAT75"/>
      <c r="JAU75"/>
      <c r="JAV75"/>
      <c r="JAW75"/>
      <c r="JAX75"/>
      <c r="JAY75"/>
      <c r="JAZ75"/>
      <c r="JBA75"/>
      <c r="JBB75"/>
      <c r="JBC75"/>
      <c r="JBD75"/>
      <c r="JBE75"/>
      <c r="JBF75"/>
      <c r="JBG75"/>
      <c r="JBH75"/>
      <c r="JBI75"/>
      <c r="JBJ75"/>
      <c r="JBK75"/>
      <c r="JBL75"/>
      <c r="JBM75"/>
      <c r="JBN75"/>
      <c r="JBO75"/>
      <c r="JBP75"/>
      <c r="JBQ75"/>
      <c r="JBR75"/>
      <c r="JBS75"/>
      <c r="JBT75"/>
      <c r="JBU75"/>
      <c r="JBV75"/>
      <c r="JBW75"/>
      <c r="JBX75"/>
      <c r="JBY75"/>
      <c r="JBZ75"/>
      <c r="JCA75"/>
      <c r="JCB75"/>
      <c r="JCC75"/>
      <c r="JCD75"/>
      <c r="JCE75"/>
      <c r="JCF75"/>
      <c r="JCG75"/>
      <c r="JCH75"/>
      <c r="JCI75"/>
      <c r="JCJ75"/>
      <c r="JCK75"/>
      <c r="JCL75"/>
      <c r="JCM75"/>
      <c r="JCN75"/>
      <c r="JCO75"/>
      <c r="JCP75"/>
      <c r="JCQ75"/>
      <c r="JCR75"/>
      <c r="JCS75"/>
      <c r="JCT75"/>
      <c r="JCU75"/>
      <c r="JCV75"/>
      <c r="JCW75"/>
      <c r="JCX75"/>
      <c r="JCY75"/>
      <c r="JCZ75"/>
      <c r="JDA75"/>
      <c r="JDB75"/>
      <c r="JDC75"/>
      <c r="JDD75"/>
      <c r="JDE75"/>
      <c r="JDF75"/>
      <c r="JDG75"/>
      <c r="JDH75"/>
      <c r="JDI75"/>
      <c r="JDJ75"/>
      <c r="JDK75"/>
      <c r="JDL75"/>
      <c r="JDM75"/>
      <c r="JDN75"/>
      <c r="JDO75"/>
      <c r="JDP75"/>
      <c r="JDQ75"/>
      <c r="JDR75"/>
      <c r="JDS75"/>
      <c r="JDT75"/>
      <c r="JDU75"/>
      <c r="JDV75"/>
      <c r="JDW75"/>
      <c r="JDX75"/>
      <c r="JDY75"/>
      <c r="JDZ75"/>
      <c r="JEA75"/>
      <c r="JEB75"/>
      <c r="JEC75"/>
      <c r="JED75"/>
      <c r="JEE75"/>
      <c r="JEF75"/>
      <c r="JEG75"/>
      <c r="JEH75"/>
      <c r="JEI75"/>
      <c r="JEJ75"/>
      <c r="JEK75"/>
      <c r="JEL75"/>
      <c r="JEM75"/>
      <c r="JEN75"/>
      <c r="JEO75"/>
      <c r="JEP75"/>
      <c r="JEQ75"/>
      <c r="JER75"/>
      <c r="JES75"/>
      <c r="JET75"/>
      <c r="JEU75"/>
      <c r="JEV75"/>
      <c r="JEW75"/>
      <c r="JEX75"/>
      <c r="JEY75"/>
      <c r="JEZ75"/>
      <c r="JFA75"/>
      <c r="JFB75"/>
      <c r="JFC75"/>
      <c r="JFD75"/>
      <c r="JFE75"/>
      <c r="JFF75"/>
      <c r="JFG75"/>
      <c r="JFH75"/>
      <c r="JFI75"/>
      <c r="JFJ75"/>
      <c r="JFK75"/>
      <c r="JFL75"/>
      <c r="JFM75"/>
      <c r="JFN75"/>
      <c r="JFO75"/>
      <c r="JFP75"/>
      <c r="JFQ75"/>
      <c r="JFR75"/>
      <c r="JFS75"/>
      <c r="JFT75"/>
      <c r="JFU75"/>
      <c r="JFV75"/>
      <c r="JFW75"/>
      <c r="JFX75"/>
      <c r="JFY75"/>
      <c r="JFZ75"/>
      <c r="JGA75"/>
      <c r="JGB75"/>
      <c r="JGC75"/>
      <c r="JGD75"/>
      <c r="JGE75"/>
      <c r="JGF75"/>
      <c r="JGG75"/>
      <c r="JGH75"/>
      <c r="JGI75"/>
      <c r="JGJ75"/>
      <c r="JGK75"/>
      <c r="JGL75"/>
      <c r="JGM75"/>
      <c r="JGN75"/>
      <c r="JGO75"/>
      <c r="JGP75"/>
      <c r="JGQ75"/>
      <c r="JGR75"/>
      <c r="JGS75"/>
      <c r="JGT75"/>
      <c r="JGU75"/>
      <c r="JGV75"/>
      <c r="JGW75"/>
      <c r="JGX75"/>
      <c r="JGY75"/>
      <c r="JGZ75"/>
      <c r="JHA75"/>
      <c r="JHB75"/>
      <c r="JHC75"/>
      <c r="JHD75"/>
      <c r="JHE75"/>
      <c r="JHF75"/>
      <c r="JHG75"/>
      <c r="JHH75"/>
      <c r="JHI75"/>
      <c r="JHJ75"/>
      <c r="JHK75"/>
      <c r="JHL75"/>
      <c r="JHM75"/>
      <c r="JHN75"/>
      <c r="JHO75"/>
      <c r="JHP75"/>
      <c r="JHQ75"/>
      <c r="JHR75"/>
      <c r="JHS75"/>
      <c r="JHT75"/>
      <c r="JHU75"/>
      <c r="JHV75"/>
      <c r="JHW75"/>
      <c r="JHX75"/>
      <c r="JHY75"/>
      <c r="JHZ75"/>
      <c r="JIA75"/>
      <c r="JIB75"/>
      <c r="JIC75"/>
      <c r="JID75"/>
      <c r="JIE75"/>
      <c r="JIF75"/>
      <c r="JIG75"/>
      <c r="JIH75"/>
      <c r="JII75"/>
      <c r="JIJ75"/>
      <c r="JIK75"/>
      <c r="JIL75"/>
      <c r="JIM75"/>
      <c r="JIN75"/>
      <c r="JIO75"/>
      <c r="JIP75"/>
      <c r="JIQ75"/>
      <c r="JIR75"/>
      <c r="JIS75"/>
      <c r="JIT75"/>
      <c r="JIU75"/>
      <c r="JIV75"/>
      <c r="JIW75"/>
      <c r="JIX75"/>
      <c r="JIY75"/>
      <c r="JIZ75"/>
      <c r="JJA75"/>
      <c r="JJB75"/>
      <c r="JJC75"/>
      <c r="JJD75"/>
      <c r="JJE75"/>
      <c r="JJF75"/>
      <c r="JJG75"/>
      <c r="JJH75"/>
      <c r="JJI75"/>
      <c r="JJJ75"/>
      <c r="JJK75"/>
      <c r="JJL75"/>
      <c r="JJM75"/>
      <c r="JJN75"/>
      <c r="JJO75"/>
      <c r="JJP75"/>
      <c r="JJQ75"/>
      <c r="JJR75"/>
      <c r="JJS75"/>
      <c r="JJT75"/>
      <c r="JJU75"/>
      <c r="JJV75"/>
      <c r="JJW75"/>
      <c r="JJX75"/>
      <c r="JJY75"/>
      <c r="JJZ75"/>
      <c r="JKA75"/>
      <c r="JKB75"/>
      <c r="JKC75"/>
      <c r="JKD75"/>
      <c r="JKE75"/>
      <c r="JKF75"/>
      <c r="JKG75"/>
      <c r="JKH75"/>
      <c r="JKI75"/>
      <c r="JKJ75"/>
      <c r="JKK75"/>
      <c r="JKL75"/>
      <c r="JKM75"/>
      <c r="JKN75"/>
      <c r="JKO75"/>
      <c r="JKP75"/>
      <c r="JKQ75"/>
      <c r="JKR75"/>
      <c r="JKS75"/>
      <c r="JKT75"/>
      <c r="JKU75"/>
      <c r="JKV75"/>
      <c r="JKW75"/>
      <c r="JKX75"/>
      <c r="JKY75"/>
      <c r="JKZ75"/>
      <c r="JLA75"/>
      <c r="JLB75"/>
      <c r="JLC75"/>
      <c r="JLD75"/>
      <c r="JLE75"/>
      <c r="JLF75"/>
      <c r="JLG75"/>
      <c r="JLH75"/>
      <c r="JLI75"/>
      <c r="JLJ75"/>
      <c r="JLK75"/>
      <c r="JLL75"/>
      <c r="JLM75"/>
      <c r="JLN75"/>
      <c r="JLO75"/>
      <c r="JLP75"/>
      <c r="JLQ75"/>
      <c r="JLR75"/>
      <c r="JLS75"/>
      <c r="JLT75"/>
      <c r="JLU75"/>
      <c r="JLV75"/>
      <c r="JLW75"/>
      <c r="JLX75"/>
      <c r="JLY75"/>
      <c r="JLZ75"/>
      <c r="JMA75"/>
      <c r="JMB75"/>
      <c r="JMC75"/>
      <c r="JMD75"/>
      <c r="JME75"/>
      <c r="JMF75"/>
      <c r="JMG75"/>
      <c r="JMH75"/>
      <c r="JMI75"/>
      <c r="JMJ75"/>
      <c r="JMK75"/>
      <c r="JML75"/>
      <c r="JMM75"/>
      <c r="JMN75"/>
      <c r="JMO75"/>
      <c r="JMP75"/>
      <c r="JMQ75"/>
      <c r="JMR75"/>
      <c r="JMS75"/>
      <c r="JMT75"/>
      <c r="JMU75"/>
      <c r="JMV75"/>
      <c r="JMW75"/>
      <c r="JMX75"/>
      <c r="JMY75"/>
      <c r="JMZ75"/>
      <c r="JNA75"/>
      <c r="JNB75"/>
      <c r="JNC75"/>
      <c r="JND75"/>
      <c r="JNE75"/>
      <c r="JNF75"/>
      <c r="JNG75"/>
      <c r="JNH75"/>
      <c r="JNI75"/>
      <c r="JNJ75"/>
      <c r="JNK75"/>
      <c r="JNL75"/>
      <c r="JNM75"/>
      <c r="JNN75"/>
      <c r="JNO75"/>
      <c r="JNP75"/>
      <c r="JNQ75"/>
      <c r="JNR75"/>
      <c r="JNS75"/>
      <c r="JNT75"/>
      <c r="JNU75"/>
      <c r="JNV75"/>
      <c r="JNW75"/>
      <c r="JNX75"/>
      <c r="JNY75"/>
      <c r="JNZ75"/>
      <c r="JOA75"/>
      <c r="JOB75"/>
      <c r="JOC75"/>
      <c r="JOD75"/>
      <c r="JOE75"/>
      <c r="JOF75"/>
      <c r="JOG75"/>
      <c r="JOH75"/>
      <c r="JOI75"/>
      <c r="JOJ75"/>
      <c r="JOK75"/>
      <c r="JOL75"/>
      <c r="JOM75"/>
      <c r="JON75"/>
      <c r="JOO75"/>
      <c r="JOP75"/>
      <c r="JOQ75"/>
      <c r="JOR75"/>
      <c r="JOS75"/>
      <c r="JOT75"/>
      <c r="JOU75"/>
      <c r="JOV75"/>
      <c r="JOW75"/>
      <c r="JOX75"/>
      <c r="JOY75"/>
      <c r="JOZ75"/>
      <c r="JPA75"/>
      <c r="JPB75"/>
      <c r="JPC75"/>
      <c r="JPD75"/>
      <c r="JPE75"/>
      <c r="JPF75"/>
      <c r="JPG75"/>
      <c r="JPH75"/>
      <c r="JPI75"/>
      <c r="JPJ75"/>
      <c r="JPK75"/>
      <c r="JPL75"/>
      <c r="JPM75"/>
      <c r="JPN75"/>
      <c r="JPO75"/>
      <c r="JPP75"/>
      <c r="JPQ75"/>
      <c r="JPR75"/>
      <c r="JPS75"/>
      <c r="JPT75"/>
      <c r="JPU75"/>
      <c r="JPV75"/>
      <c r="JPW75"/>
      <c r="JPX75"/>
      <c r="JPY75"/>
      <c r="JPZ75"/>
      <c r="JQA75"/>
      <c r="JQB75"/>
      <c r="JQC75"/>
      <c r="JQD75"/>
      <c r="JQE75"/>
      <c r="JQF75"/>
      <c r="JQG75"/>
      <c r="JQH75"/>
      <c r="JQI75"/>
      <c r="JQJ75"/>
      <c r="JQK75"/>
      <c r="JQL75"/>
      <c r="JQM75"/>
      <c r="JQN75"/>
      <c r="JQO75"/>
      <c r="JQP75"/>
      <c r="JQQ75"/>
      <c r="JQR75"/>
      <c r="JQS75"/>
      <c r="JQT75"/>
      <c r="JQU75"/>
      <c r="JQV75"/>
      <c r="JQW75"/>
      <c r="JQX75"/>
      <c r="JQY75"/>
      <c r="JQZ75"/>
      <c r="JRA75"/>
      <c r="JRB75"/>
      <c r="JRC75"/>
      <c r="JRD75"/>
      <c r="JRE75"/>
      <c r="JRF75"/>
      <c r="JRG75"/>
      <c r="JRH75"/>
      <c r="JRI75"/>
      <c r="JRJ75"/>
      <c r="JRK75"/>
      <c r="JRL75"/>
      <c r="JRM75"/>
      <c r="JRN75"/>
      <c r="JRO75"/>
      <c r="JRP75"/>
      <c r="JRQ75"/>
      <c r="JRR75"/>
      <c r="JRS75"/>
      <c r="JRT75"/>
      <c r="JRU75"/>
      <c r="JRV75"/>
      <c r="JRW75"/>
      <c r="JRX75"/>
      <c r="JRY75"/>
      <c r="JRZ75"/>
      <c r="JSA75"/>
      <c r="JSB75"/>
      <c r="JSC75"/>
      <c r="JSD75"/>
      <c r="JSE75"/>
      <c r="JSF75"/>
      <c r="JSG75"/>
      <c r="JSH75"/>
      <c r="JSI75"/>
      <c r="JSJ75"/>
      <c r="JSK75"/>
      <c r="JSL75"/>
      <c r="JSM75"/>
      <c r="JSN75"/>
      <c r="JSO75"/>
      <c r="JSP75"/>
      <c r="JSQ75"/>
      <c r="JSR75"/>
      <c r="JSS75"/>
      <c r="JST75"/>
      <c r="JSU75"/>
      <c r="JSV75"/>
      <c r="JSW75"/>
      <c r="JSX75"/>
      <c r="JSY75"/>
      <c r="JSZ75"/>
      <c r="JTA75"/>
      <c r="JTB75"/>
      <c r="JTC75"/>
      <c r="JTD75"/>
      <c r="JTE75"/>
      <c r="JTF75"/>
      <c r="JTG75"/>
      <c r="JTH75"/>
      <c r="JTI75"/>
      <c r="JTJ75"/>
      <c r="JTK75"/>
      <c r="JTL75"/>
      <c r="JTM75"/>
      <c r="JTN75"/>
      <c r="JTO75"/>
      <c r="JTP75"/>
      <c r="JTQ75"/>
      <c r="JTR75"/>
      <c r="JTS75"/>
      <c r="JTT75"/>
      <c r="JTU75"/>
      <c r="JTV75"/>
      <c r="JTW75"/>
      <c r="JTX75"/>
      <c r="JTY75"/>
      <c r="JTZ75"/>
      <c r="JUA75"/>
      <c r="JUB75"/>
      <c r="JUC75"/>
      <c r="JUD75"/>
      <c r="JUE75"/>
      <c r="JUF75"/>
      <c r="JUG75"/>
      <c r="JUH75"/>
      <c r="JUI75"/>
      <c r="JUJ75"/>
      <c r="JUK75"/>
      <c r="JUL75"/>
      <c r="JUM75"/>
      <c r="JUN75"/>
      <c r="JUO75"/>
      <c r="JUP75"/>
      <c r="JUQ75"/>
      <c r="JUR75"/>
      <c r="JUS75"/>
      <c r="JUT75"/>
      <c r="JUU75"/>
      <c r="JUV75"/>
      <c r="JUW75"/>
      <c r="JUX75"/>
      <c r="JUY75"/>
      <c r="JUZ75"/>
      <c r="JVA75"/>
      <c r="JVB75"/>
      <c r="JVC75"/>
      <c r="JVD75"/>
      <c r="JVE75"/>
      <c r="JVF75"/>
      <c r="JVG75"/>
      <c r="JVH75"/>
      <c r="JVI75"/>
      <c r="JVJ75"/>
      <c r="JVK75"/>
      <c r="JVL75"/>
      <c r="JVM75"/>
      <c r="JVN75"/>
      <c r="JVO75"/>
      <c r="JVP75"/>
      <c r="JVQ75"/>
      <c r="JVR75"/>
      <c r="JVS75"/>
      <c r="JVT75"/>
      <c r="JVU75"/>
      <c r="JVV75"/>
      <c r="JVW75"/>
      <c r="JVX75"/>
      <c r="JVY75"/>
      <c r="JVZ75"/>
      <c r="JWA75"/>
      <c r="JWB75"/>
      <c r="JWC75"/>
      <c r="JWD75"/>
      <c r="JWE75"/>
      <c r="JWF75"/>
      <c r="JWG75"/>
      <c r="JWH75"/>
      <c r="JWI75"/>
      <c r="JWJ75"/>
      <c r="JWK75"/>
      <c r="JWL75"/>
      <c r="JWM75"/>
      <c r="JWN75"/>
      <c r="JWO75"/>
      <c r="JWP75"/>
      <c r="JWQ75"/>
      <c r="JWR75"/>
      <c r="JWS75"/>
      <c r="JWT75"/>
      <c r="JWU75"/>
      <c r="JWV75"/>
      <c r="JWW75"/>
      <c r="JWX75"/>
      <c r="JWY75"/>
      <c r="JWZ75"/>
      <c r="JXA75"/>
      <c r="JXB75"/>
      <c r="JXC75"/>
      <c r="JXD75"/>
      <c r="JXE75"/>
      <c r="JXF75"/>
      <c r="JXG75"/>
      <c r="JXH75"/>
      <c r="JXI75"/>
      <c r="JXJ75"/>
      <c r="JXK75"/>
      <c r="JXL75"/>
      <c r="JXM75"/>
      <c r="JXN75"/>
      <c r="JXO75"/>
      <c r="JXP75"/>
      <c r="JXQ75"/>
      <c r="JXR75"/>
      <c r="JXS75"/>
      <c r="JXT75"/>
      <c r="JXU75"/>
      <c r="JXV75"/>
      <c r="JXW75"/>
      <c r="JXX75"/>
      <c r="JXY75"/>
      <c r="JXZ75"/>
      <c r="JYA75"/>
      <c r="JYB75"/>
      <c r="JYC75"/>
      <c r="JYD75"/>
      <c r="JYE75"/>
      <c r="JYF75"/>
      <c r="JYG75"/>
      <c r="JYH75"/>
      <c r="JYI75"/>
      <c r="JYJ75"/>
      <c r="JYK75"/>
      <c r="JYL75"/>
      <c r="JYM75"/>
      <c r="JYN75"/>
      <c r="JYO75"/>
      <c r="JYP75"/>
      <c r="JYQ75"/>
      <c r="JYR75"/>
      <c r="JYS75"/>
      <c r="JYT75"/>
      <c r="JYU75"/>
      <c r="JYV75"/>
      <c r="JYW75"/>
      <c r="JYX75"/>
      <c r="JYY75"/>
      <c r="JYZ75"/>
      <c r="JZA75"/>
      <c r="JZB75"/>
      <c r="JZC75"/>
      <c r="JZD75"/>
      <c r="JZE75"/>
      <c r="JZF75"/>
      <c r="JZG75"/>
      <c r="JZH75"/>
      <c r="JZI75"/>
      <c r="JZJ75"/>
      <c r="JZK75"/>
      <c r="JZL75"/>
      <c r="JZM75"/>
      <c r="JZN75"/>
      <c r="JZO75"/>
      <c r="JZP75"/>
      <c r="JZQ75"/>
      <c r="JZR75"/>
      <c r="JZS75"/>
      <c r="JZT75"/>
      <c r="JZU75"/>
      <c r="JZV75"/>
      <c r="JZW75"/>
      <c r="JZX75"/>
      <c r="JZY75"/>
      <c r="JZZ75"/>
      <c r="KAA75"/>
      <c r="KAB75"/>
      <c r="KAC75"/>
      <c r="KAD75"/>
      <c r="KAE75"/>
      <c r="KAF75"/>
      <c r="KAG75"/>
      <c r="KAH75"/>
      <c r="KAI75"/>
      <c r="KAJ75"/>
      <c r="KAK75"/>
      <c r="KAL75"/>
      <c r="KAM75"/>
      <c r="KAN75"/>
      <c r="KAO75"/>
      <c r="KAP75"/>
      <c r="KAQ75"/>
      <c r="KAR75"/>
      <c r="KAS75"/>
      <c r="KAT75"/>
      <c r="KAU75"/>
      <c r="KAV75"/>
      <c r="KAW75"/>
      <c r="KAX75"/>
      <c r="KAY75"/>
      <c r="KAZ75"/>
      <c r="KBA75"/>
      <c r="KBB75"/>
      <c r="KBC75"/>
      <c r="KBD75"/>
      <c r="KBE75"/>
      <c r="KBF75"/>
      <c r="KBG75"/>
      <c r="KBH75"/>
      <c r="KBI75"/>
      <c r="KBJ75"/>
      <c r="KBK75"/>
      <c r="KBL75"/>
      <c r="KBM75"/>
      <c r="KBN75"/>
      <c r="KBO75"/>
      <c r="KBP75"/>
      <c r="KBQ75"/>
      <c r="KBR75"/>
      <c r="KBS75"/>
      <c r="KBT75"/>
      <c r="KBU75"/>
      <c r="KBV75"/>
      <c r="KBW75"/>
      <c r="KBX75"/>
      <c r="KBY75"/>
      <c r="KBZ75"/>
      <c r="KCA75"/>
      <c r="KCB75"/>
      <c r="KCC75"/>
      <c r="KCD75"/>
      <c r="KCE75"/>
      <c r="KCF75"/>
      <c r="KCG75"/>
      <c r="KCH75"/>
      <c r="KCI75"/>
      <c r="KCJ75"/>
      <c r="KCK75"/>
      <c r="KCL75"/>
      <c r="KCM75"/>
      <c r="KCN75"/>
      <c r="KCO75"/>
      <c r="KCP75"/>
      <c r="KCQ75"/>
      <c r="KCR75"/>
      <c r="KCS75"/>
      <c r="KCT75"/>
      <c r="KCU75"/>
      <c r="KCV75"/>
      <c r="KCW75"/>
      <c r="KCX75"/>
      <c r="KCY75"/>
      <c r="KCZ75"/>
      <c r="KDA75"/>
      <c r="KDB75"/>
      <c r="KDC75"/>
      <c r="KDD75"/>
      <c r="KDE75"/>
      <c r="KDF75"/>
      <c r="KDG75"/>
      <c r="KDH75"/>
      <c r="KDI75"/>
      <c r="KDJ75"/>
      <c r="KDK75"/>
      <c r="KDL75"/>
      <c r="KDM75"/>
      <c r="KDN75"/>
      <c r="KDO75"/>
      <c r="KDP75"/>
      <c r="KDQ75"/>
      <c r="KDR75"/>
      <c r="KDS75"/>
      <c r="KDT75"/>
      <c r="KDU75"/>
      <c r="KDV75"/>
      <c r="KDW75"/>
      <c r="KDX75"/>
      <c r="KDY75"/>
      <c r="KDZ75"/>
      <c r="KEA75"/>
      <c r="KEB75"/>
      <c r="KEC75"/>
      <c r="KED75"/>
      <c r="KEE75"/>
      <c r="KEF75"/>
      <c r="KEG75"/>
      <c r="KEH75"/>
      <c r="KEI75"/>
      <c r="KEJ75"/>
      <c r="KEK75"/>
      <c r="KEL75"/>
      <c r="KEM75"/>
      <c r="KEN75"/>
      <c r="KEO75"/>
      <c r="KEP75"/>
      <c r="KEQ75"/>
      <c r="KER75"/>
      <c r="KES75"/>
      <c r="KET75"/>
      <c r="KEU75"/>
      <c r="KEV75"/>
      <c r="KEW75"/>
      <c r="KEX75"/>
      <c r="KEY75"/>
      <c r="KEZ75"/>
      <c r="KFA75"/>
      <c r="KFB75"/>
      <c r="KFC75"/>
      <c r="KFD75"/>
      <c r="KFE75"/>
      <c r="KFF75"/>
      <c r="KFG75"/>
      <c r="KFH75"/>
      <c r="KFI75"/>
      <c r="KFJ75"/>
      <c r="KFK75"/>
      <c r="KFL75"/>
      <c r="KFM75"/>
      <c r="KFN75"/>
      <c r="KFO75"/>
      <c r="KFP75"/>
      <c r="KFQ75"/>
      <c r="KFR75"/>
      <c r="KFS75"/>
      <c r="KFT75"/>
      <c r="KFU75"/>
      <c r="KFV75"/>
      <c r="KFW75"/>
      <c r="KFX75"/>
      <c r="KFY75"/>
      <c r="KFZ75"/>
      <c r="KGA75"/>
      <c r="KGB75"/>
      <c r="KGC75"/>
      <c r="KGD75"/>
      <c r="KGE75"/>
      <c r="KGF75"/>
      <c r="KGG75"/>
      <c r="KGH75"/>
      <c r="KGI75"/>
      <c r="KGJ75"/>
      <c r="KGK75"/>
      <c r="KGL75"/>
      <c r="KGM75"/>
      <c r="KGN75"/>
      <c r="KGO75"/>
      <c r="KGP75"/>
      <c r="KGQ75"/>
      <c r="KGR75"/>
      <c r="KGS75"/>
      <c r="KGT75"/>
      <c r="KGU75"/>
      <c r="KGV75"/>
      <c r="KGW75"/>
      <c r="KGX75"/>
      <c r="KGY75"/>
      <c r="KGZ75"/>
      <c r="KHA75"/>
      <c r="KHB75"/>
      <c r="KHC75"/>
      <c r="KHD75"/>
      <c r="KHE75"/>
      <c r="KHF75"/>
      <c r="KHG75"/>
      <c r="KHH75"/>
      <c r="KHI75"/>
      <c r="KHJ75"/>
      <c r="KHK75"/>
      <c r="KHL75"/>
      <c r="KHM75"/>
      <c r="KHN75"/>
      <c r="KHO75"/>
      <c r="KHP75"/>
      <c r="KHQ75"/>
      <c r="KHR75"/>
      <c r="KHS75"/>
      <c r="KHT75"/>
      <c r="KHU75"/>
      <c r="KHV75"/>
      <c r="KHW75"/>
      <c r="KHX75"/>
      <c r="KHY75"/>
      <c r="KHZ75"/>
      <c r="KIA75"/>
      <c r="KIB75"/>
      <c r="KIC75"/>
      <c r="KID75"/>
      <c r="KIE75"/>
      <c r="KIF75"/>
      <c r="KIG75"/>
      <c r="KIH75"/>
      <c r="KII75"/>
      <c r="KIJ75"/>
      <c r="KIK75"/>
      <c r="KIL75"/>
      <c r="KIM75"/>
      <c r="KIN75"/>
      <c r="KIO75"/>
      <c r="KIP75"/>
      <c r="KIQ75"/>
      <c r="KIR75"/>
      <c r="KIS75"/>
      <c r="KIT75"/>
      <c r="KIU75"/>
      <c r="KIV75"/>
      <c r="KIW75"/>
      <c r="KIX75"/>
      <c r="KIY75"/>
      <c r="KIZ75"/>
      <c r="KJA75"/>
      <c r="KJB75"/>
      <c r="KJC75"/>
      <c r="KJD75"/>
      <c r="KJE75"/>
      <c r="KJF75"/>
      <c r="KJG75"/>
      <c r="KJH75"/>
      <c r="KJI75"/>
      <c r="KJJ75"/>
      <c r="KJK75"/>
      <c r="KJL75"/>
      <c r="KJM75"/>
      <c r="KJN75"/>
      <c r="KJO75"/>
      <c r="KJP75"/>
      <c r="KJQ75"/>
      <c r="KJR75"/>
      <c r="KJS75"/>
      <c r="KJT75"/>
      <c r="KJU75"/>
      <c r="KJV75"/>
      <c r="KJW75"/>
      <c r="KJX75"/>
      <c r="KJY75"/>
      <c r="KJZ75"/>
      <c r="KKA75"/>
      <c r="KKB75"/>
      <c r="KKC75"/>
      <c r="KKD75"/>
      <c r="KKE75"/>
      <c r="KKF75"/>
      <c r="KKG75"/>
      <c r="KKH75"/>
      <c r="KKI75"/>
      <c r="KKJ75"/>
      <c r="KKK75"/>
      <c r="KKL75"/>
      <c r="KKM75"/>
      <c r="KKN75"/>
      <c r="KKO75"/>
      <c r="KKP75"/>
      <c r="KKQ75"/>
      <c r="KKR75"/>
      <c r="KKS75"/>
      <c r="KKT75"/>
      <c r="KKU75"/>
      <c r="KKV75"/>
      <c r="KKW75"/>
      <c r="KKX75"/>
      <c r="KKY75"/>
      <c r="KKZ75"/>
      <c r="KLA75"/>
      <c r="KLB75"/>
      <c r="KLC75"/>
      <c r="KLD75"/>
      <c r="KLE75"/>
      <c r="KLF75"/>
      <c r="KLG75"/>
      <c r="KLH75"/>
      <c r="KLI75"/>
      <c r="KLJ75"/>
      <c r="KLK75"/>
      <c r="KLL75"/>
      <c r="KLM75"/>
      <c r="KLN75"/>
      <c r="KLO75"/>
      <c r="KLP75"/>
      <c r="KLQ75"/>
      <c r="KLR75"/>
      <c r="KLS75"/>
      <c r="KLT75"/>
      <c r="KLU75"/>
      <c r="KLV75"/>
      <c r="KLW75"/>
      <c r="KLX75"/>
      <c r="KLY75"/>
      <c r="KLZ75"/>
      <c r="KMA75"/>
      <c r="KMB75"/>
      <c r="KMC75"/>
      <c r="KMD75"/>
      <c r="KME75"/>
      <c r="KMF75"/>
      <c r="KMG75"/>
      <c r="KMH75"/>
      <c r="KMI75"/>
      <c r="KMJ75"/>
      <c r="KMK75"/>
      <c r="KML75"/>
      <c r="KMM75"/>
      <c r="KMN75"/>
      <c r="KMO75"/>
      <c r="KMP75"/>
      <c r="KMQ75"/>
      <c r="KMR75"/>
      <c r="KMS75"/>
      <c r="KMT75"/>
      <c r="KMU75"/>
      <c r="KMV75"/>
      <c r="KMW75"/>
      <c r="KMX75"/>
      <c r="KMY75"/>
      <c r="KMZ75"/>
      <c r="KNA75"/>
      <c r="KNB75"/>
      <c r="KNC75"/>
      <c r="KND75"/>
      <c r="KNE75"/>
      <c r="KNF75"/>
      <c r="KNG75"/>
      <c r="KNH75"/>
      <c r="KNI75"/>
      <c r="KNJ75"/>
      <c r="KNK75"/>
      <c r="KNL75"/>
      <c r="KNM75"/>
      <c r="KNN75"/>
      <c r="KNO75"/>
      <c r="KNP75"/>
      <c r="KNQ75"/>
      <c r="KNR75"/>
      <c r="KNS75"/>
      <c r="KNT75"/>
      <c r="KNU75"/>
      <c r="KNV75"/>
      <c r="KNW75"/>
      <c r="KNX75"/>
      <c r="KNY75"/>
      <c r="KNZ75"/>
      <c r="KOA75"/>
      <c r="KOB75"/>
      <c r="KOC75"/>
      <c r="KOD75"/>
      <c r="KOE75"/>
      <c r="KOF75"/>
      <c r="KOG75"/>
      <c r="KOH75"/>
      <c r="KOI75"/>
      <c r="KOJ75"/>
      <c r="KOK75"/>
      <c r="KOL75"/>
      <c r="KOM75"/>
      <c r="KON75"/>
      <c r="KOO75"/>
      <c r="KOP75"/>
      <c r="KOQ75"/>
      <c r="KOR75"/>
      <c r="KOS75"/>
      <c r="KOT75"/>
      <c r="KOU75"/>
      <c r="KOV75"/>
      <c r="KOW75"/>
      <c r="KOX75"/>
      <c r="KOY75"/>
      <c r="KOZ75"/>
      <c r="KPA75"/>
      <c r="KPB75"/>
      <c r="KPC75"/>
      <c r="KPD75"/>
      <c r="KPE75"/>
      <c r="KPF75"/>
      <c r="KPG75"/>
      <c r="KPH75"/>
      <c r="KPI75"/>
      <c r="KPJ75"/>
      <c r="KPK75"/>
      <c r="KPL75"/>
      <c r="KPM75"/>
      <c r="KPN75"/>
      <c r="KPO75"/>
      <c r="KPP75"/>
      <c r="KPQ75"/>
      <c r="KPR75"/>
      <c r="KPS75"/>
      <c r="KPT75"/>
      <c r="KPU75"/>
      <c r="KPV75"/>
      <c r="KPW75"/>
      <c r="KPX75"/>
      <c r="KPY75"/>
      <c r="KPZ75"/>
      <c r="KQA75"/>
      <c r="KQB75"/>
      <c r="KQC75"/>
      <c r="KQD75"/>
      <c r="KQE75"/>
      <c r="KQF75"/>
      <c r="KQG75"/>
      <c r="KQH75"/>
      <c r="KQI75"/>
      <c r="KQJ75"/>
      <c r="KQK75"/>
      <c r="KQL75"/>
      <c r="KQM75"/>
      <c r="KQN75"/>
      <c r="KQO75"/>
      <c r="KQP75"/>
      <c r="KQQ75"/>
      <c r="KQR75"/>
      <c r="KQS75"/>
      <c r="KQT75"/>
      <c r="KQU75"/>
      <c r="KQV75"/>
      <c r="KQW75"/>
      <c r="KQX75"/>
      <c r="KQY75"/>
      <c r="KQZ75"/>
      <c r="KRA75"/>
      <c r="KRB75"/>
      <c r="KRC75"/>
      <c r="KRD75"/>
      <c r="KRE75"/>
      <c r="KRF75"/>
      <c r="KRG75"/>
      <c r="KRH75"/>
      <c r="KRI75"/>
      <c r="KRJ75"/>
      <c r="KRK75"/>
      <c r="KRL75"/>
      <c r="KRM75"/>
      <c r="KRN75"/>
      <c r="KRO75"/>
      <c r="KRP75"/>
      <c r="KRQ75"/>
      <c r="KRR75"/>
      <c r="KRS75"/>
      <c r="KRT75"/>
      <c r="KRU75"/>
      <c r="KRV75"/>
      <c r="KRW75"/>
      <c r="KRX75"/>
      <c r="KRY75"/>
      <c r="KRZ75"/>
      <c r="KSA75"/>
      <c r="KSB75"/>
      <c r="KSC75"/>
      <c r="KSD75"/>
      <c r="KSE75"/>
      <c r="KSF75"/>
      <c r="KSG75"/>
      <c r="KSH75"/>
      <c r="KSI75"/>
      <c r="KSJ75"/>
      <c r="KSK75"/>
      <c r="KSL75"/>
      <c r="KSM75"/>
      <c r="KSN75"/>
      <c r="KSO75"/>
      <c r="KSP75"/>
      <c r="KSQ75"/>
      <c r="KSR75"/>
      <c r="KSS75"/>
      <c r="KST75"/>
      <c r="KSU75"/>
      <c r="KSV75"/>
      <c r="KSW75"/>
      <c r="KSX75"/>
      <c r="KSY75"/>
      <c r="KSZ75"/>
      <c r="KTA75"/>
      <c r="KTB75"/>
      <c r="KTC75"/>
      <c r="KTD75"/>
      <c r="KTE75"/>
      <c r="KTF75"/>
      <c r="KTG75"/>
      <c r="KTH75"/>
      <c r="KTI75"/>
      <c r="KTJ75"/>
      <c r="KTK75"/>
      <c r="KTL75"/>
      <c r="KTM75"/>
      <c r="KTN75"/>
      <c r="KTO75"/>
      <c r="KTP75"/>
      <c r="KTQ75"/>
      <c r="KTR75"/>
      <c r="KTS75"/>
      <c r="KTT75"/>
      <c r="KTU75"/>
      <c r="KTV75"/>
      <c r="KTW75"/>
      <c r="KTX75"/>
      <c r="KTY75"/>
      <c r="KTZ75"/>
      <c r="KUA75"/>
      <c r="KUB75"/>
      <c r="KUC75"/>
      <c r="KUD75"/>
      <c r="KUE75"/>
      <c r="KUF75"/>
      <c r="KUG75"/>
      <c r="KUH75"/>
      <c r="KUI75"/>
      <c r="KUJ75"/>
      <c r="KUK75"/>
      <c r="KUL75"/>
      <c r="KUM75"/>
      <c r="KUN75"/>
      <c r="KUO75"/>
      <c r="KUP75"/>
      <c r="KUQ75"/>
      <c r="KUR75"/>
      <c r="KUS75"/>
      <c r="KUT75"/>
      <c r="KUU75"/>
      <c r="KUV75"/>
      <c r="KUW75"/>
      <c r="KUX75"/>
      <c r="KUY75"/>
      <c r="KUZ75"/>
      <c r="KVA75"/>
      <c r="KVB75"/>
      <c r="KVC75"/>
      <c r="KVD75"/>
      <c r="KVE75"/>
      <c r="KVF75"/>
      <c r="KVG75"/>
      <c r="KVH75"/>
      <c r="KVI75"/>
      <c r="KVJ75"/>
      <c r="KVK75"/>
      <c r="KVL75"/>
      <c r="KVM75"/>
      <c r="KVN75"/>
      <c r="KVO75"/>
      <c r="KVP75"/>
      <c r="KVQ75"/>
      <c r="KVR75"/>
      <c r="KVS75"/>
      <c r="KVT75"/>
      <c r="KVU75"/>
      <c r="KVV75"/>
      <c r="KVW75"/>
      <c r="KVX75"/>
      <c r="KVY75"/>
      <c r="KVZ75"/>
      <c r="KWA75"/>
      <c r="KWB75"/>
      <c r="KWC75"/>
      <c r="KWD75"/>
      <c r="KWE75"/>
      <c r="KWF75"/>
      <c r="KWG75"/>
      <c r="KWH75"/>
      <c r="KWI75"/>
      <c r="KWJ75"/>
      <c r="KWK75"/>
      <c r="KWL75"/>
      <c r="KWM75"/>
      <c r="KWN75"/>
      <c r="KWO75"/>
      <c r="KWP75"/>
      <c r="KWQ75"/>
      <c r="KWR75"/>
      <c r="KWS75"/>
      <c r="KWT75"/>
      <c r="KWU75"/>
      <c r="KWV75"/>
      <c r="KWW75"/>
      <c r="KWX75"/>
      <c r="KWY75"/>
      <c r="KWZ75"/>
      <c r="KXA75"/>
      <c r="KXB75"/>
      <c r="KXC75"/>
      <c r="KXD75"/>
      <c r="KXE75"/>
      <c r="KXF75"/>
      <c r="KXG75"/>
      <c r="KXH75"/>
      <c r="KXI75"/>
      <c r="KXJ75"/>
      <c r="KXK75"/>
      <c r="KXL75"/>
      <c r="KXM75"/>
      <c r="KXN75"/>
      <c r="KXO75"/>
      <c r="KXP75"/>
      <c r="KXQ75"/>
      <c r="KXR75"/>
      <c r="KXS75"/>
      <c r="KXT75"/>
      <c r="KXU75"/>
      <c r="KXV75"/>
      <c r="KXW75"/>
      <c r="KXX75"/>
      <c r="KXY75"/>
      <c r="KXZ75"/>
      <c r="KYA75"/>
      <c r="KYB75"/>
      <c r="KYC75"/>
      <c r="KYD75"/>
      <c r="KYE75"/>
      <c r="KYF75"/>
      <c r="KYG75"/>
      <c r="KYH75"/>
      <c r="KYI75"/>
      <c r="KYJ75"/>
      <c r="KYK75"/>
      <c r="KYL75"/>
      <c r="KYM75"/>
      <c r="KYN75"/>
      <c r="KYO75"/>
      <c r="KYP75"/>
      <c r="KYQ75"/>
      <c r="KYR75"/>
      <c r="KYS75"/>
      <c r="KYT75"/>
      <c r="KYU75"/>
      <c r="KYV75"/>
      <c r="KYW75"/>
      <c r="KYX75"/>
      <c r="KYY75"/>
      <c r="KYZ75"/>
      <c r="KZA75"/>
      <c r="KZB75"/>
      <c r="KZC75"/>
      <c r="KZD75"/>
      <c r="KZE75"/>
      <c r="KZF75"/>
      <c r="KZG75"/>
      <c r="KZH75"/>
      <c r="KZI75"/>
      <c r="KZJ75"/>
      <c r="KZK75"/>
      <c r="KZL75"/>
      <c r="KZM75"/>
      <c r="KZN75"/>
      <c r="KZO75"/>
      <c r="KZP75"/>
      <c r="KZQ75"/>
      <c r="KZR75"/>
      <c r="KZS75"/>
      <c r="KZT75"/>
      <c r="KZU75"/>
      <c r="KZV75"/>
      <c r="KZW75"/>
      <c r="KZX75"/>
      <c r="KZY75"/>
      <c r="KZZ75"/>
      <c r="LAA75"/>
      <c r="LAB75"/>
      <c r="LAC75"/>
      <c r="LAD75"/>
      <c r="LAE75"/>
      <c r="LAF75"/>
      <c r="LAG75"/>
      <c r="LAH75"/>
      <c r="LAI75"/>
      <c r="LAJ75"/>
      <c r="LAK75"/>
      <c r="LAL75"/>
      <c r="LAM75"/>
      <c r="LAN75"/>
      <c r="LAO75"/>
      <c r="LAP75"/>
      <c r="LAQ75"/>
      <c r="LAR75"/>
      <c r="LAS75"/>
      <c r="LAT75"/>
      <c r="LAU75"/>
      <c r="LAV75"/>
      <c r="LAW75"/>
      <c r="LAX75"/>
      <c r="LAY75"/>
      <c r="LAZ75"/>
      <c r="LBA75"/>
      <c r="LBB75"/>
      <c r="LBC75"/>
      <c r="LBD75"/>
      <c r="LBE75"/>
      <c r="LBF75"/>
      <c r="LBG75"/>
      <c r="LBH75"/>
      <c r="LBI75"/>
      <c r="LBJ75"/>
      <c r="LBK75"/>
      <c r="LBL75"/>
      <c r="LBM75"/>
      <c r="LBN75"/>
      <c r="LBO75"/>
      <c r="LBP75"/>
      <c r="LBQ75"/>
      <c r="LBR75"/>
      <c r="LBS75"/>
      <c r="LBT75"/>
      <c r="LBU75"/>
      <c r="LBV75"/>
      <c r="LBW75"/>
      <c r="LBX75"/>
      <c r="LBY75"/>
      <c r="LBZ75"/>
      <c r="LCA75"/>
      <c r="LCB75"/>
      <c r="LCC75"/>
      <c r="LCD75"/>
      <c r="LCE75"/>
      <c r="LCF75"/>
      <c r="LCG75"/>
      <c r="LCH75"/>
      <c r="LCI75"/>
      <c r="LCJ75"/>
      <c r="LCK75"/>
      <c r="LCL75"/>
      <c r="LCM75"/>
      <c r="LCN75"/>
      <c r="LCO75"/>
      <c r="LCP75"/>
      <c r="LCQ75"/>
      <c r="LCR75"/>
      <c r="LCS75"/>
      <c r="LCT75"/>
      <c r="LCU75"/>
      <c r="LCV75"/>
      <c r="LCW75"/>
      <c r="LCX75"/>
      <c r="LCY75"/>
      <c r="LCZ75"/>
      <c r="LDA75"/>
      <c r="LDB75"/>
      <c r="LDC75"/>
      <c r="LDD75"/>
      <c r="LDE75"/>
      <c r="LDF75"/>
      <c r="LDG75"/>
      <c r="LDH75"/>
      <c r="LDI75"/>
      <c r="LDJ75"/>
      <c r="LDK75"/>
      <c r="LDL75"/>
      <c r="LDM75"/>
      <c r="LDN75"/>
      <c r="LDO75"/>
      <c r="LDP75"/>
      <c r="LDQ75"/>
      <c r="LDR75"/>
      <c r="LDS75"/>
      <c r="LDT75"/>
      <c r="LDU75"/>
      <c r="LDV75"/>
      <c r="LDW75"/>
      <c r="LDX75"/>
      <c r="LDY75"/>
      <c r="LDZ75"/>
      <c r="LEA75"/>
      <c r="LEB75"/>
      <c r="LEC75"/>
      <c r="LED75"/>
      <c r="LEE75"/>
      <c r="LEF75"/>
      <c r="LEG75"/>
      <c r="LEH75"/>
      <c r="LEI75"/>
      <c r="LEJ75"/>
      <c r="LEK75"/>
      <c r="LEL75"/>
      <c r="LEM75"/>
      <c r="LEN75"/>
      <c r="LEO75"/>
      <c r="LEP75"/>
      <c r="LEQ75"/>
      <c r="LER75"/>
      <c r="LES75"/>
      <c r="LET75"/>
      <c r="LEU75"/>
      <c r="LEV75"/>
      <c r="LEW75"/>
      <c r="LEX75"/>
      <c r="LEY75"/>
      <c r="LEZ75"/>
      <c r="LFA75"/>
      <c r="LFB75"/>
      <c r="LFC75"/>
      <c r="LFD75"/>
      <c r="LFE75"/>
      <c r="LFF75"/>
      <c r="LFG75"/>
      <c r="LFH75"/>
      <c r="LFI75"/>
      <c r="LFJ75"/>
      <c r="LFK75"/>
      <c r="LFL75"/>
      <c r="LFM75"/>
      <c r="LFN75"/>
      <c r="LFO75"/>
      <c r="LFP75"/>
      <c r="LFQ75"/>
      <c r="LFR75"/>
      <c r="LFS75"/>
      <c r="LFT75"/>
      <c r="LFU75"/>
      <c r="LFV75"/>
      <c r="LFW75"/>
      <c r="LFX75"/>
      <c r="LFY75"/>
      <c r="LFZ75"/>
      <c r="LGA75"/>
      <c r="LGB75"/>
      <c r="LGC75"/>
      <c r="LGD75"/>
      <c r="LGE75"/>
      <c r="LGF75"/>
      <c r="LGG75"/>
      <c r="LGH75"/>
      <c r="LGI75"/>
      <c r="LGJ75"/>
      <c r="LGK75"/>
      <c r="LGL75"/>
      <c r="LGM75"/>
      <c r="LGN75"/>
      <c r="LGO75"/>
      <c r="LGP75"/>
      <c r="LGQ75"/>
      <c r="LGR75"/>
      <c r="LGS75"/>
      <c r="LGT75"/>
      <c r="LGU75"/>
      <c r="LGV75"/>
      <c r="LGW75"/>
      <c r="LGX75"/>
      <c r="LGY75"/>
      <c r="LGZ75"/>
      <c r="LHA75"/>
      <c r="LHB75"/>
      <c r="LHC75"/>
      <c r="LHD75"/>
      <c r="LHE75"/>
      <c r="LHF75"/>
      <c r="LHG75"/>
      <c r="LHH75"/>
      <c r="LHI75"/>
      <c r="LHJ75"/>
      <c r="LHK75"/>
      <c r="LHL75"/>
      <c r="LHM75"/>
      <c r="LHN75"/>
      <c r="LHO75"/>
      <c r="LHP75"/>
      <c r="LHQ75"/>
      <c r="LHR75"/>
      <c r="LHS75"/>
      <c r="LHT75"/>
      <c r="LHU75"/>
      <c r="LHV75"/>
      <c r="LHW75"/>
      <c r="LHX75"/>
      <c r="LHY75"/>
      <c r="LHZ75"/>
      <c r="LIA75"/>
      <c r="LIB75"/>
      <c r="LIC75"/>
      <c r="LID75"/>
      <c r="LIE75"/>
      <c r="LIF75"/>
      <c r="LIG75"/>
      <c r="LIH75"/>
      <c r="LII75"/>
      <c r="LIJ75"/>
      <c r="LIK75"/>
      <c r="LIL75"/>
      <c r="LIM75"/>
      <c r="LIN75"/>
      <c r="LIO75"/>
      <c r="LIP75"/>
      <c r="LIQ75"/>
      <c r="LIR75"/>
      <c r="LIS75"/>
      <c r="LIT75"/>
      <c r="LIU75"/>
      <c r="LIV75"/>
      <c r="LIW75"/>
      <c r="LIX75"/>
      <c r="LIY75"/>
      <c r="LIZ75"/>
      <c r="LJA75"/>
      <c r="LJB75"/>
      <c r="LJC75"/>
      <c r="LJD75"/>
      <c r="LJE75"/>
      <c r="LJF75"/>
      <c r="LJG75"/>
      <c r="LJH75"/>
      <c r="LJI75"/>
      <c r="LJJ75"/>
      <c r="LJK75"/>
      <c r="LJL75"/>
      <c r="LJM75"/>
      <c r="LJN75"/>
      <c r="LJO75"/>
      <c r="LJP75"/>
      <c r="LJQ75"/>
      <c r="LJR75"/>
      <c r="LJS75"/>
      <c r="LJT75"/>
      <c r="LJU75"/>
      <c r="LJV75"/>
      <c r="LJW75"/>
      <c r="LJX75"/>
      <c r="LJY75"/>
      <c r="LJZ75"/>
      <c r="LKA75"/>
      <c r="LKB75"/>
      <c r="LKC75"/>
      <c r="LKD75"/>
      <c r="LKE75"/>
      <c r="LKF75"/>
      <c r="LKG75"/>
      <c r="LKH75"/>
      <c r="LKI75"/>
      <c r="LKJ75"/>
      <c r="LKK75"/>
      <c r="LKL75"/>
      <c r="LKM75"/>
      <c r="LKN75"/>
      <c r="LKO75"/>
      <c r="LKP75"/>
      <c r="LKQ75"/>
      <c r="LKR75"/>
      <c r="LKS75"/>
      <c r="LKT75"/>
      <c r="LKU75"/>
      <c r="LKV75"/>
      <c r="LKW75"/>
      <c r="LKX75"/>
      <c r="LKY75"/>
      <c r="LKZ75"/>
      <c r="LLA75"/>
      <c r="LLB75"/>
      <c r="LLC75"/>
      <c r="LLD75"/>
      <c r="LLE75"/>
      <c r="LLF75"/>
      <c r="LLG75"/>
      <c r="LLH75"/>
      <c r="LLI75"/>
      <c r="LLJ75"/>
      <c r="LLK75"/>
      <c r="LLL75"/>
      <c r="LLM75"/>
      <c r="LLN75"/>
      <c r="LLO75"/>
      <c r="LLP75"/>
      <c r="LLQ75"/>
      <c r="LLR75"/>
      <c r="LLS75"/>
      <c r="LLT75"/>
      <c r="LLU75"/>
      <c r="LLV75"/>
      <c r="LLW75"/>
      <c r="LLX75"/>
      <c r="LLY75"/>
      <c r="LLZ75"/>
      <c r="LMA75"/>
      <c r="LMB75"/>
      <c r="LMC75"/>
      <c r="LMD75"/>
      <c r="LME75"/>
      <c r="LMF75"/>
      <c r="LMG75"/>
      <c r="LMH75"/>
      <c r="LMI75"/>
      <c r="LMJ75"/>
      <c r="LMK75"/>
      <c r="LML75"/>
      <c r="LMM75"/>
      <c r="LMN75"/>
      <c r="LMO75"/>
      <c r="LMP75"/>
      <c r="LMQ75"/>
      <c r="LMR75"/>
      <c r="LMS75"/>
      <c r="LMT75"/>
      <c r="LMU75"/>
      <c r="LMV75"/>
      <c r="LMW75"/>
      <c r="LMX75"/>
      <c r="LMY75"/>
      <c r="LMZ75"/>
      <c r="LNA75"/>
      <c r="LNB75"/>
      <c r="LNC75"/>
      <c r="LND75"/>
      <c r="LNE75"/>
      <c r="LNF75"/>
      <c r="LNG75"/>
      <c r="LNH75"/>
      <c r="LNI75"/>
      <c r="LNJ75"/>
      <c r="LNK75"/>
      <c r="LNL75"/>
      <c r="LNM75"/>
      <c r="LNN75"/>
      <c r="LNO75"/>
      <c r="LNP75"/>
      <c r="LNQ75"/>
      <c r="LNR75"/>
      <c r="LNS75"/>
      <c r="LNT75"/>
      <c r="LNU75"/>
      <c r="LNV75"/>
      <c r="LNW75"/>
      <c r="LNX75"/>
      <c r="LNY75"/>
      <c r="LNZ75"/>
      <c r="LOA75"/>
      <c r="LOB75"/>
      <c r="LOC75"/>
      <c r="LOD75"/>
      <c r="LOE75"/>
      <c r="LOF75"/>
      <c r="LOG75"/>
      <c r="LOH75"/>
      <c r="LOI75"/>
      <c r="LOJ75"/>
      <c r="LOK75"/>
      <c r="LOL75"/>
      <c r="LOM75"/>
      <c r="LON75"/>
      <c r="LOO75"/>
      <c r="LOP75"/>
      <c r="LOQ75"/>
      <c r="LOR75"/>
      <c r="LOS75"/>
      <c r="LOT75"/>
      <c r="LOU75"/>
      <c r="LOV75"/>
      <c r="LOW75"/>
      <c r="LOX75"/>
      <c r="LOY75"/>
      <c r="LOZ75"/>
      <c r="LPA75"/>
      <c r="LPB75"/>
      <c r="LPC75"/>
      <c r="LPD75"/>
      <c r="LPE75"/>
      <c r="LPF75"/>
      <c r="LPG75"/>
      <c r="LPH75"/>
      <c r="LPI75"/>
      <c r="LPJ75"/>
      <c r="LPK75"/>
      <c r="LPL75"/>
      <c r="LPM75"/>
      <c r="LPN75"/>
      <c r="LPO75"/>
      <c r="LPP75"/>
      <c r="LPQ75"/>
      <c r="LPR75"/>
      <c r="LPS75"/>
      <c r="LPT75"/>
      <c r="LPU75"/>
      <c r="LPV75"/>
      <c r="LPW75"/>
      <c r="LPX75"/>
      <c r="LPY75"/>
      <c r="LPZ75"/>
      <c r="LQA75"/>
      <c r="LQB75"/>
      <c r="LQC75"/>
      <c r="LQD75"/>
      <c r="LQE75"/>
      <c r="LQF75"/>
      <c r="LQG75"/>
      <c r="LQH75"/>
      <c r="LQI75"/>
      <c r="LQJ75"/>
      <c r="LQK75"/>
      <c r="LQL75"/>
      <c r="LQM75"/>
      <c r="LQN75"/>
      <c r="LQO75"/>
      <c r="LQP75"/>
      <c r="LQQ75"/>
      <c r="LQR75"/>
      <c r="LQS75"/>
      <c r="LQT75"/>
      <c r="LQU75"/>
      <c r="LQV75"/>
      <c r="LQW75"/>
      <c r="LQX75"/>
      <c r="LQY75"/>
      <c r="LQZ75"/>
      <c r="LRA75"/>
      <c r="LRB75"/>
      <c r="LRC75"/>
      <c r="LRD75"/>
      <c r="LRE75"/>
      <c r="LRF75"/>
      <c r="LRG75"/>
      <c r="LRH75"/>
      <c r="LRI75"/>
      <c r="LRJ75"/>
      <c r="LRK75"/>
      <c r="LRL75"/>
      <c r="LRM75"/>
      <c r="LRN75"/>
      <c r="LRO75"/>
      <c r="LRP75"/>
      <c r="LRQ75"/>
      <c r="LRR75"/>
      <c r="LRS75"/>
      <c r="LRT75"/>
      <c r="LRU75"/>
      <c r="LRV75"/>
      <c r="LRW75"/>
      <c r="LRX75"/>
      <c r="LRY75"/>
      <c r="LRZ75"/>
      <c r="LSA75"/>
      <c r="LSB75"/>
      <c r="LSC75"/>
      <c r="LSD75"/>
      <c r="LSE75"/>
      <c r="LSF75"/>
      <c r="LSG75"/>
      <c r="LSH75"/>
      <c r="LSI75"/>
      <c r="LSJ75"/>
      <c r="LSK75"/>
      <c r="LSL75"/>
      <c r="LSM75"/>
      <c r="LSN75"/>
      <c r="LSO75"/>
      <c r="LSP75"/>
      <c r="LSQ75"/>
      <c r="LSR75"/>
      <c r="LSS75"/>
      <c r="LST75"/>
      <c r="LSU75"/>
      <c r="LSV75"/>
      <c r="LSW75"/>
      <c r="LSX75"/>
      <c r="LSY75"/>
      <c r="LSZ75"/>
      <c r="LTA75"/>
      <c r="LTB75"/>
      <c r="LTC75"/>
      <c r="LTD75"/>
      <c r="LTE75"/>
      <c r="LTF75"/>
      <c r="LTG75"/>
      <c r="LTH75"/>
      <c r="LTI75"/>
      <c r="LTJ75"/>
      <c r="LTK75"/>
      <c r="LTL75"/>
      <c r="LTM75"/>
      <c r="LTN75"/>
      <c r="LTO75"/>
      <c r="LTP75"/>
      <c r="LTQ75"/>
      <c r="LTR75"/>
      <c r="LTS75"/>
      <c r="LTT75"/>
      <c r="LTU75"/>
      <c r="LTV75"/>
      <c r="LTW75"/>
      <c r="LTX75"/>
      <c r="LTY75"/>
      <c r="LTZ75"/>
      <c r="LUA75"/>
      <c r="LUB75"/>
      <c r="LUC75"/>
      <c r="LUD75"/>
      <c r="LUE75"/>
      <c r="LUF75"/>
      <c r="LUG75"/>
      <c r="LUH75"/>
      <c r="LUI75"/>
      <c r="LUJ75"/>
      <c r="LUK75"/>
      <c r="LUL75"/>
      <c r="LUM75"/>
      <c r="LUN75"/>
      <c r="LUO75"/>
      <c r="LUP75"/>
      <c r="LUQ75"/>
      <c r="LUR75"/>
      <c r="LUS75"/>
      <c r="LUT75"/>
      <c r="LUU75"/>
      <c r="LUV75"/>
      <c r="LUW75"/>
      <c r="LUX75"/>
      <c r="LUY75"/>
      <c r="LUZ75"/>
      <c r="LVA75"/>
      <c r="LVB75"/>
      <c r="LVC75"/>
      <c r="LVD75"/>
      <c r="LVE75"/>
      <c r="LVF75"/>
      <c r="LVG75"/>
      <c r="LVH75"/>
      <c r="LVI75"/>
      <c r="LVJ75"/>
      <c r="LVK75"/>
      <c r="LVL75"/>
      <c r="LVM75"/>
      <c r="LVN75"/>
      <c r="LVO75"/>
      <c r="LVP75"/>
      <c r="LVQ75"/>
      <c r="LVR75"/>
      <c r="LVS75"/>
      <c r="LVT75"/>
      <c r="LVU75"/>
      <c r="LVV75"/>
      <c r="LVW75"/>
      <c r="LVX75"/>
      <c r="LVY75"/>
      <c r="LVZ75"/>
      <c r="LWA75"/>
      <c r="LWB75"/>
      <c r="LWC75"/>
      <c r="LWD75"/>
      <c r="LWE75"/>
      <c r="LWF75"/>
      <c r="LWG75"/>
      <c r="LWH75"/>
      <c r="LWI75"/>
      <c r="LWJ75"/>
      <c r="LWK75"/>
      <c r="LWL75"/>
      <c r="LWM75"/>
      <c r="LWN75"/>
      <c r="LWO75"/>
      <c r="LWP75"/>
      <c r="LWQ75"/>
      <c r="LWR75"/>
      <c r="LWS75"/>
      <c r="LWT75"/>
      <c r="LWU75"/>
      <c r="LWV75"/>
      <c r="LWW75"/>
      <c r="LWX75"/>
      <c r="LWY75"/>
      <c r="LWZ75"/>
      <c r="LXA75"/>
      <c r="LXB75"/>
      <c r="LXC75"/>
      <c r="LXD75"/>
      <c r="LXE75"/>
      <c r="LXF75"/>
      <c r="LXG75"/>
      <c r="LXH75"/>
      <c r="LXI75"/>
      <c r="LXJ75"/>
      <c r="LXK75"/>
      <c r="LXL75"/>
      <c r="LXM75"/>
      <c r="LXN75"/>
      <c r="LXO75"/>
      <c r="LXP75"/>
      <c r="LXQ75"/>
      <c r="LXR75"/>
      <c r="LXS75"/>
      <c r="LXT75"/>
      <c r="LXU75"/>
      <c r="LXV75"/>
      <c r="LXW75"/>
      <c r="LXX75"/>
      <c r="LXY75"/>
      <c r="LXZ75"/>
      <c r="LYA75"/>
      <c r="LYB75"/>
      <c r="LYC75"/>
      <c r="LYD75"/>
      <c r="LYE75"/>
      <c r="LYF75"/>
      <c r="LYG75"/>
      <c r="LYH75"/>
      <c r="LYI75"/>
      <c r="LYJ75"/>
      <c r="LYK75"/>
      <c r="LYL75"/>
      <c r="LYM75"/>
      <c r="LYN75"/>
      <c r="LYO75"/>
      <c r="LYP75"/>
      <c r="LYQ75"/>
      <c r="LYR75"/>
      <c r="LYS75"/>
      <c r="LYT75"/>
      <c r="LYU75"/>
      <c r="LYV75"/>
      <c r="LYW75"/>
      <c r="LYX75"/>
      <c r="LYY75"/>
      <c r="LYZ75"/>
      <c r="LZA75"/>
      <c r="LZB75"/>
      <c r="LZC75"/>
      <c r="LZD75"/>
      <c r="LZE75"/>
      <c r="LZF75"/>
      <c r="LZG75"/>
      <c r="LZH75"/>
      <c r="LZI75"/>
      <c r="LZJ75"/>
      <c r="LZK75"/>
      <c r="LZL75"/>
      <c r="LZM75"/>
      <c r="LZN75"/>
      <c r="LZO75"/>
      <c r="LZP75"/>
      <c r="LZQ75"/>
      <c r="LZR75"/>
      <c r="LZS75"/>
      <c r="LZT75"/>
      <c r="LZU75"/>
      <c r="LZV75"/>
      <c r="LZW75"/>
      <c r="LZX75"/>
      <c r="LZY75"/>
      <c r="LZZ75"/>
      <c r="MAA75"/>
      <c r="MAB75"/>
      <c r="MAC75"/>
      <c r="MAD75"/>
      <c r="MAE75"/>
      <c r="MAF75"/>
      <c r="MAG75"/>
      <c r="MAH75"/>
      <c r="MAI75"/>
      <c r="MAJ75"/>
      <c r="MAK75"/>
      <c r="MAL75"/>
      <c r="MAM75"/>
      <c r="MAN75"/>
      <c r="MAO75"/>
      <c r="MAP75"/>
      <c r="MAQ75"/>
      <c r="MAR75"/>
      <c r="MAS75"/>
      <c r="MAT75"/>
      <c r="MAU75"/>
      <c r="MAV75"/>
      <c r="MAW75"/>
      <c r="MAX75"/>
      <c r="MAY75"/>
      <c r="MAZ75"/>
      <c r="MBA75"/>
      <c r="MBB75"/>
      <c r="MBC75"/>
      <c r="MBD75"/>
      <c r="MBE75"/>
      <c r="MBF75"/>
      <c r="MBG75"/>
      <c r="MBH75"/>
      <c r="MBI75"/>
      <c r="MBJ75"/>
      <c r="MBK75"/>
      <c r="MBL75"/>
      <c r="MBM75"/>
      <c r="MBN75"/>
      <c r="MBO75"/>
      <c r="MBP75"/>
      <c r="MBQ75"/>
      <c r="MBR75"/>
      <c r="MBS75"/>
      <c r="MBT75"/>
      <c r="MBU75"/>
      <c r="MBV75"/>
      <c r="MBW75"/>
      <c r="MBX75"/>
      <c r="MBY75"/>
      <c r="MBZ75"/>
      <c r="MCA75"/>
      <c r="MCB75"/>
      <c r="MCC75"/>
      <c r="MCD75"/>
      <c r="MCE75"/>
      <c r="MCF75"/>
      <c r="MCG75"/>
      <c r="MCH75"/>
      <c r="MCI75"/>
      <c r="MCJ75"/>
      <c r="MCK75"/>
      <c r="MCL75"/>
      <c r="MCM75"/>
      <c r="MCN75"/>
      <c r="MCO75"/>
      <c r="MCP75"/>
      <c r="MCQ75"/>
      <c r="MCR75"/>
      <c r="MCS75"/>
      <c r="MCT75"/>
      <c r="MCU75"/>
      <c r="MCV75"/>
      <c r="MCW75"/>
      <c r="MCX75"/>
      <c r="MCY75"/>
      <c r="MCZ75"/>
      <c r="MDA75"/>
      <c r="MDB75"/>
      <c r="MDC75"/>
      <c r="MDD75"/>
      <c r="MDE75"/>
      <c r="MDF75"/>
      <c r="MDG75"/>
      <c r="MDH75"/>
      <c r="MDI75"/>
      <c r="MDJ75"/>
      <c r="MDK75"/>
      <c r="MDL75"/>
      <c r="MDM75"/>
      <c r="MDN75"/>
      <c r="MDO75"/>
      <c r="MDP75"/>
      <c r="MDQ75"/>
      <c r="MDR75"/>
      <c r="MDS75"/>
      <c r="MDT75"/>
      <c r="MDU75"/>
      <c r="MDV75"/>
      <c r="MDW75"/>
      <c r="MDX75"/>
      <c r="MDY75"/>
      <c r="MDZ75"/>
      <c r="MEA75"/>
      <c r="MEB75"/>
      <c r="MEC75"/>
      <c r="MED75"/>
      <c r="MEE75"/>
      <c r="MEF75"/>
      <c r="MEG75"/>
      <c r="MEH75"/>
      <c r="MEI75"/>
      <c r="MEJ75"/>
      <c r="MEK75"/>
      <c r="MEL75"/>
      <c r="MEM75"/>
      <c r="MEN75"/>
      <c r="MEO75"/>
      <c r="MEP75"/>
      <c r="MEQ75"/>
      <c r="MER75"/>
      <c r="MES75"/>
      <c r="MET75"/>
      <c r="MEU75"/>
      <c r="MEV75"/>
      <c r="MEW75"/>
      <c r="MEX75"/>
      <c r="MEY75"/>
      <c r="MEZ75"/>
      <c r="MFA75"/>
      <c r="MFB75"/>
      <c r="MFC75"/>
      <c r="MFD75"/>
      <c r="MFE75"/>
      <c r="MFF75"/>
      <c r="MFG75"/>
      <c r="MFH75"/>
      <c r="MFI75"/>
      <c r="MFJ75"/>
      <c r="MFK75"/>
      <c r="MFL75"/>
      <c r="MFM75"/>
      <c r="MFN75"/>
      <c r="MFO75"/>
      <c r="MFP75"/>
      <c r="MFQ75"/>
      <c r="MFR75"/>
      <c r="MFS75"/>
      <c r="MFT75"/>
      <c r="MFU75"/>
      <c r="MFV75"/>
      <c r="MFW75"/>
      <c r="MFX75"/>
      <c r="MFY75"/>
      <c r="MFZ75"/>
      <c r="MGA75"/>
      <c r="MGB75"/>
      <c r="MGC75"/>
      <c r="MGD75"/>
      <c r="MGE75"/>
      <c r="MGF75"/>
      <c r="MGG75"/>
      <c r="MGH75"/>
      <c r="MGI75"/>
      <c r="MGJ75"/>
      <c r="MGK75"/>
      <c r="MGL75"/>
      <c r="MGM75"/>
      <c r="MGN75"/>
      <c r="MGO75"/>
      <c r="MGP75"/>
      <c r="MGQ75"/>
      <c r="MGR75"/>
      <c r="MGS75"/>
      <c r="MGT75"/>
      <c r="MGU75"/>
      <c r="MGV75"/>
      <c r="MGW75"/>
      <c r="MGX75"/>
      <c r="MGY75"/>
      <c r="MGZ75"/>
      <c r="MHA75"/>
      <c r="MHB75"/>
      <c r="MHC75"/>
      <c r="MHD75"/>
      <c r="MHE75"/>
      <c r="MHF75"/>
      <c r="MHG75"/>
      <c r="MHH75"/>
      <c r="MHI75"/>
      <c r="MHJ75"/>
      <c r="MHK75"/>
      <c r="MHL75"/>
      <c r="MHM75"/>
      <c r="MHN75"/>
      <c r="MHO75"/>
      <c r="MHP75"/>
      <c r="MHQ75"/>
      <c r="MHR75"/>
      <c r="MHS75"/>
      <c r="MHT75"/>
      <c r="MHU75"/>
      <c r="MHV75"/>
      <c r="MHW75"/>
      <c r="MHX75"/>
      <c r="MHY75"/>
      <c r="MHZ75"/>
      <c r="MIA75"/>
      <c r="MIB75"/>
      <c r="MIC75"/>
      <c r="MID75"/>
      <c r="MIE75"/>
      <c r="MIF75"/>
      <c r="MIG75"/>
      <c r="MIH75"/>
      <c r="MII75"/>
      <c r="MIJ75"/>
      <c r="MIK75"/>
      <c r="MIL75"/>
      <c r="MIM75"/>
      <c r="MIN75"/>
      <c r="MIO75"/>
      <c r="MIP75"/>
      <c r="MIQ75"/>
      <c r="MIR75"/>
      <c r="MIS75"/>
      <c r="MIT75"/>
      <c r="MIU75"/>
      <c r="MIV75"/>
      <c r="MIW75"/>
      <c r="MIX75"/>
      <c r="MIY75"/>
      <c r="MIZ75"/>
      <c r="MJA75"/>
      <c r="MJB75"/>
      <c r="MJC75"/>
      <c r="MJD75"/>
      <c r="MJE75"/>
      <c r="MJF75"/>
      <c r="MJG75"/>
      <c r="MJH75"/>
      <c r="MJI75"/>
      <c r="MJJ75"/>
      <c r="MJK75"/>
      <c r="MJL75"/>
      <c r="MJM75"/>
      <c r="MJN75"/>
      <c r="MJO75"/>
      <c r="MJP75"/>
      <c r="MJQ75"/>
      <c r="MJR75"/>
      <c r="MJS75"/>
      <c r="MJT75"/>
      <c r="MJU75"/>
      <c r="MJV75"/>
      <c r="MJW75"/>
      <c r="MJX75"/>
      <c r="MJY75"/>
      <c r="MJZ75"/>
      <c r="MKA75"/>
      <c r="MKB75"/>
      <c r="MKC75"/>
      <c r="MKD75"/>
      <c r="MKE75"/>
      <c r="MKF75"/>
      <c r="MKG75"/>
      <c r="MKH75"/>
      <c r="MKI75"/>
      <c r="MKJ75"/>
      <c r="MKK75"/>
      <c r="MKL75"/>
      <c r="MKM75"/>
      <c r="MKN75"/>
      <c r="MKO75"/>
      <c r="MKP75"/>
      <c r="MKQ75"/>
      <c r="MKR75"/>
      <c r="MKS75"/>
      <c r="MKT75"/>
      <c r="MKU75"/>
      <c r="MKV75"/>
      <c r="MKW75"/>
      <c r="MKX75"/>
      <c r="MKY75"/>
      <c r="MKZ75"/>
      <c r="MLA75"/>
      <c r="MLB75"/>
      <c r="MLC75"/>
      <c r="MLD75"/>
      <c r="MLE75"/>
      <c r="MLF75"/>
      <c r="MLG75"/>
      <c r="MLH75"/>
      <c r="MLI75"/>
      <c r="MLJ75"/>
      <c r="MLK75"/>
      <c r="MLL75"/>
      <c r="MLM75"/>
      <c r="MLN75"/>
      <c r="MLO75"/>
      <c r="MLP75"/>
      <c r="MLQ75"/>
      <c r="MLR75"/>
      <c r="MLS75"/>
      <c r="MLT75"/>
      <c r="MLU75"/>
      <c r="MLV75"/>
      <c r="MLW75"/>
      <c r="MLX75"/>
      <c r="MLY75"/>
      <c r="MLZ75"/>
      <c r="MMA75"/>
      <c r="MMB75"/>
      <c r="MMC75"/>
      <c r="MMD75"/>
      <c r="MME75"/>
      <c r="MMF75"/>
      <c r="MMG75"/>
      <c r="MMH75"/>
      <c r="MMI75"/>
      <c r="MMJ75"/>
      <c r="MMK75"/>
      <c r="MML75"/>
      <c r="MMM75"/>
      <c r="MMN75"/>
      <c r="MMO75"/>
      <c r="MMP75"/>
      <c r="MMQ75"/>
      <c r="MMR75"/>
      <c r="MMS75"/>
      <c r="MMT75"/>
      <c r="MMU75"/>
      <c r="MMV75"/>
      <c r="MMW75"/>
      <c r="MMX75"/>
      <c r="MMY75"/>
      <c r="MMZ75"/>
      <c r="MNA75"/>
      <c r="MNB75"/>
      <c r="MNC75"/>
      <c r="MND75"/>
      <c r="MNE75"/>
      <c r="MNF75"/>
      <c r="MNG75"/>
      <c r="MNH75"/>
      <c r="MNI75"/>
      <c r="MNJ75"/>
      <c r="MNK75"/>
      <c r="MNL75"/>
      <c r="MNM75"/>
      <c r="MNN75"/>
      <c r="MNO75"/>
      <c r="MNP75"/>
      <c r="MNQ75"/>
      <c r="MNR75"/>
      <c r="MNS75"/>
      <c r="MNT75"/>
      <c r="MNU75"/>
      <c r="MNV75"/>
      <c r="MNW75"/>
      <c r="MNX75"/>
      <c r="MNY75"/>
      <c r="MNZ75"/>
      <c r="MOA75"/>
      <c r="MOB75"/>
      <c r="MOC75"/>
      <c r="MOD75"/>
      <c r="MOE75"/>
      <c r="MOF75"/>
      <c r="MOG75"/>
      <c r="MOH75"/>
      <c r="MOI75"/>
      <c r="MOJ75"/>
      <c r="MOK75"/>
      <c r="MOL75"/>
      <c r="MOM75"/>
      <c r="MON75"/>
      <c r="MOO75"/>
      <c r="MOP75"/>
      <c r="MOQ75"/>
      <c r="MOR75"/>
      <c r="MOS75"/>
      <c r="MOT75"/>
      <c r="MOU75"/>
      <c r="MOV75"/>
      <c r="MOW75"/>
      <c r="MOX75"/>
      <c r="MOY75"/>
      <c r="MOZ75"/>
      <c r="MPA75"/>
      <c r="MPB75"/>
      <c r="MPC75"/>
      <c r="MPD75"/>
      <c r="MPE75"/>
      <c r="MPF75"/>
      <c r="MPG75"/>
      <c r="MPH75"/>
      <c r="MPI75"/>
      <c r="MPJ75"/>
      <c r="MPK75"/>
      <c r="MPL75"/>
      <c r="MPM75"/>
      <c r="MPN75"/>
      <c r="MPO75"/>
      <c r="MPP75"/>
      <c r="MPQ75"/>
      <c r="MPR75"/>
      <c r="MPS75"/>
      <c r="MPT75"/>
      <c r="MPU75"/>
      <c r="MPV75"/>
      <c r="MPW75"/>
      <c r="MPX75"/>
      <c r="MPY75"/>
      <c r="MPZ75"/>
      <c r="MQA75"/>
      <c r="MQB75"/>
      <c r="MQC75"/>
      <c r="MQD75"/>
      <c r="MQE75"/>
      <c r="MQF75"/>
      <c r="MQG75"/>
      <c r="MQH75"/>
      <c r="MQI75"/>
      <c r="MQJ75"/>
      <c r="MQK75"/>
      <c r="MQL75"/>
      <c r="MQM75"/>
      <c r="MQN75"/>
      <c r="MQO75"/>
      <c r="MQP75"/>
      <c r="MQQ75"/>
      <c r="MQR75"/>
      <c r="MQS75"/>
      <c r="MQT75"/>
      <c r="MQU75"/>
      <c r="MQV75"/>
      <c r="MQW75"/>
      <c r="MQX75"/>
      <c r="MQY75"/>
      <c r="MQZ75"/>
      <c r="MRA75"/>
      <c r="MRB75"/>
      <c r="MRC75"/>
      <c r="MRD75"/>
      <c r="MRE75"/>
      <c r="MRF75"/>
      <c r="MRG75"/>
      <c r="MRH75"/>
      <c r="MRI75"/>
      <c r="MRJ75"/>
      <c r="MRK75"/>
      <c r="MRL75"/>
      <c r="MRM75"/>
      <c r="MRN75"/>
      <c r="MRO75"/>
      <c r="MRP75"/>
      <c r="MRQ75"/>
      <c r="MRR75"/>
      <c r="MRS75"/>
      <c r="MRT75"/>
      <c r="MRU75"/>
      <c r="MRV75"/>
      <c r="MRW75"/>
      <c r="MRX75"/>
      <c r="MRY75"/>
      <c r="MRZ75"/>
      <c r="MSA75"/>
      <c r="MSB75"/>
      <c r="MSC75"/>
      <c r="MSD75"/>
      <c r="MSE75"/>
      <c r="MSF75"/>
      <c r="MSG75"/>
      <c r="MSH75"/>
      <c r="MSI75"/>
      <c r="MSJ75"/>
      <c r="MSK75"/>
      <c r="MSL75"/>
      <c r="MSM75"/>
      <c r="MSN75"/>
      <c r="MSO75"/>
      <c r="MSP75"/>
      <c r="MSQ75"/>
      <c r="MSR75"/>
      <c r="MSS75"/>
      <c r="MST75"/>
      <c r="MSU75"/>
      <c r="MSV75"/>
      <c r="MSW75"/>
      <c r="MSX75"/>
      <c r="MSY75"/>
      <c r="MSZ75"/>
      <c r="MTA75"/>
      <c r="MTB75"/>
      <c r="MTC75"/>
      <c r="MTD75"/>
      <c r="MTE75"/>
      <c r="MTF75"/>
      <c r="MTG75"/>
      <c r="MTH75"/>
      <c r="MTI75"/>
      <c r="MTJ75"/>
      <c r="MTK75"/>
      <c r="MTL75"/>
      <c r="MTM75"/>
      <c r="MTN75"/>
      <c r="MTO75"/>
      <c r="MTP75"/>
      <c r="MTQ75"/>
      <c r="MTR75"/>
      <c r="MTS75"/>
      <c r="MTT75"/>
      <c r="MTU75"/>
      <c r="MTV75"/>
      <c r="MTW75"/>
      <c r="MTX75"/>
      <c r="MTY75"/>
      <c r="MTZ75"/>
      <c r="MUA75"/>
      <c r="MUB75"/>
      <c r="MUC75"/>
      <c r="MUD75"/>
      <c r="MUE75"/>
      <c r="MUF75"/>
      <c r="MUG75"/>
      <c r="MUH75"/>
      <c r="MUI75"/>
      <c r="MUJ75"/>
      <c r="MUK75"/>
      <c r="MUL75"/>
      <c r="MUM75"/>
      <c r="MUN75"/>
      <c r="MUO75"/>
      <c r="MUP75"/>
      <c r="MUQ75"/>
      <c r="MUR75"/>
      <c r="MUS75"/>
      <c r="MUT75"/>
      <c r="MUU75"/>
      <c r="MUV75"/>
      <c r="MUW75"/>
      <c r="MUX75"/>
      <c r="MUY75"/>
      <c r="MUZ75"/>
      <c r="MVA75"/>
      <c r="MVB75"/>
      <c r="MVC75"/>
      <c r="MVD75"/>
      <c r="MVE75"/>
      <c r="MVF75"/>
      <c r="MVG75"/>
      <c r="MVH75"/>
      <c r="MVI75"/>
      <c r="MVJ75"/>
      <c r="MVK75"/>
      <c r="MVL75"/>
      <c r="MVM75"/>
      <c r="MVN75"/>
      <c r="MVO75"/>
      <c r="MVP75"/>
      <c r="MVQ75"/>
      <c r="MVR75"/>
      <c r="MVS75"/>
      <c r="MVT75"/>
      <c r="MVU75"/>
      <c r="MVV75"/>
      <c r="MVW75"/>
      <c r="MVX75"/>
      <c r="MVY75"/>
      <c r="MVZ75"/>
      <c r="MWA75"/>
      <c r="MWB75"/>
      <c r="MWC75"/>
      <c r="MWD75"/>
      <c r="MWE75"/>
      <c r="MWF75"/>
      <c r="MWG75"/>
      <c r="MWH75"/>
      <c r="MWI75"/>
      <c r="MWJ75"/>
      <c r="MWK75"/>
      <c r="MWL75"/>
      <c r="MWM75"/>
      <c r="MWN75"/>
      <c r="MWO75"/>
      <c r="MWP75"/>
      <c r="MWQ75"/>
      <c r="MWR75"/>
      <c r="MWS75"/>
      <c r="MWT75"/>
      <c r="MWU75"/>
      <c r="MWV75"/>
      <c r="MWW75"/>
      <c r="MWX75"/>
      <c r="MWY75"/>
      <c r="MWZ75"/>
      <c r="MXA75"/>
      <c r="MXB75"/>
      <c r="MXC75"/>
      <c r="MXD75"/>
      <c r="MXE75"/>
      <c r="MXF75"/>
      <c r="MXG75"/>
      <c r="MXH75"/>
      <c r="MXI75"/>
      <c r="MXJ75"/>
      <c r="MXK75"/>
      <c r="MXL75"/>
      <c r="MXM75"/>
      <c r="MXN75"/>
      <c r="MXO75"/>
      <c r="MXP75"/>
      <c r="MXQ75"/>
      <c r="MXR75"/>
      <c r="MXS75"/>
      <c r="MXT75"/>
      <c r="MXU75"/>
      <c r="MXV75"/>
      <c r="MXW75"/>
      <c r="MXX75"/>
      <c r="MXY75"/>
      <c r="MXZ75"/>
      <c r="MYA75"/>
      <c r="MYB75"/>
      <c r="MYC75"/>
      <c r="MYD75"/>
      <c r="MYE75"/>
      <c r="MYF75"/>
      <c r="MYG75"/>
      <c r="MYH75"/>
      <c r="MYI75"/>
      <c r="MYJ75"/>
      <c r="MYK75"/>
      <c r="MYL75"/>
      <c r="MYM75"/>
      <c r="MYN75"/>
      <c r="MYO75"/>
      <c r="MYP75"/>
      <c r="MYQ75"/>
      <c r="MYR75"/>
      <c r="MYS75"/>
      <c r="MYT75"/>
      <c r="MYU75"/>
      <c r="MYV75"/>
      <c r="MYW75"/>
      <c r="MYX75"/>
      <c r="MYY75"/>
      <c r="MYZ75"/>
      <c r="MZA75"/>
      <c r="MZB75"/>
      <c r="MZC75"/>
      <c r="MZD75"/>
      <c r="MZE75"/>
      <c r="MZF75"/>
      <c r="MZG75"/>
      <c r="MZH75"/>
      <c r="MZI75"/>
      <c r="MZJ75"/>
      <c r="MZK75"/>
      <c r="MZL75"/>
      <c r="MZM75"/>
      <c r="MZN75"/>
      <c r="MZO75"/>
      <c r="MZP75"/>
      <c r="MZQ75"/>
      <c r="MZR75"/>
      <c r="MZS75"/>
      <c r="MZT75"/>
      <c r="MZU75"/>
      <c r="MZV75"/>
      <c r="MZW75"/>
      <c r="MZX75"/>
      <c r="MZY75"/>
      <c r="MZZ75"/>
      <c r="NAA75"/>
      <c r="NAB75"/>
      <c r="NAC75"/>
      <c r="NAD75"/>
      <c r="NAE75"/>
      <c r="NAF75"/>
      <c r="NAG75"/>
      <c r="NAH75"/>
      <c r="NAI75"/>
      <c r="NAJ75"/>
      <c r="NAK75"/>
      <c r="NAL75"/>
      <c r="NAM75"/>
      <c r="NAN75"/>
      <c r="NAO75"/>
      <c r="NAP75"/>
      <c r="NAQ75"/>
      <c r="NAR75"/>
      <c r="NAS75"/>
      <c r="NAT75"/>
      <c r="NAU75"/>
      <c r="NAV75"/>
      <c r="NAW75"/>
      <c r="NAX75"/>
      <c r="NAY75"/>
      <c r="NAZ75"/>
      <c r="NBA75"/>
      <c r="NBB75"/>
      <c r="NBC75"/>
      <c r="NBD75"/>
      <c r="NBE75"/>
      <c r="NBF75"/>
      <c r="NBG75"/>
      <c r="NBH75"/>
      <c r="NBI75"/>
      <c r="NBJ75"/>
      <c r="NBK75"/>
      <c r="NBL75"/>
      <c r="NBM75"/>
      <c r="NBN75"/>
      <c r="NBO75"/>
      <c r="NBP75"/>
      <c r="NBQ75"/>
      <c r="NBR75"/>
      <c r="NBS75"/>
      <c r="NBT75"/>
      <c r="NBU75"/>
      <c r="NBV75"/>
      <c r="NBW75"/>
      <c r="NBX75"/>
      <c r="NBY75"/>
      <c r="NBZ75"/>
      <c r="NCA75"/>
      <c r="NCB75"/>
      <c r="NCC75"/>
      <c r="NCD75"/>
      <c r="NCE75"/>
      <c r="NCF75"/>
      <c r="NCG75"/>
      <c r="NCH75"/>
      <c r="NCI75"/>
      <c r="NCJ75"/>
      <c r="NCK75"/>
      <c r="NCL75"/>
      <c r="NCM75"/>
      <c r="NCN75"/>
      <c r="NCO75"/>
      <c r="NCP75"/>
      <c r="NCQ75"/>
      <c r="NCR75"/>
      <c r="NCS75"/>
      <c r="NCT75"/>
      <c r="NCU75"/>
      <c r="NCV75"/>
      <c r="NCW75"/>
      <c r="NCX75"/>
      <c r="NCY75"/>
      <c r="NCZ75"/>
      <c r="NDA75"/>
      <c r="NDB75"/>
      <c r="NDC75"/>
      <c r="NDD75"/>
      <c r="NDE75"/>
      <c r="NDF75"/>
      <c r="NDG75"/>
      <c r="NDH75"/>
      <c r="NDI75"/>
      <c r="NDJ75"/>
      <c r="NDK75"/>
      <c r="NDL75"/>
      <c r="NDM75"/>
      <c r="NDN75"/>
      <c r="NDO75"/>
      <c r="NDP75"/>
      <c r="NDQ75"/>
      <c r="NDR75"/>
      <c r="NDS75"/>
      <c r="NDT75"/>
      <c r="NDU75"/>
      <c r="NDV75"/>
      <c r="NDW75"/>
      <c r="NDX75"/>
      <c r="NDY75"/>
      <c r="NDZ75"/>
      <c r="NEA75"/>
      <c r="NEB75"/>
      <c r="NEC75"/>
      <c r="NED75"/>
      <c r="NEE75"/>
      <c r="NEF75"/>
      <c r="NEG75"/>
      <c r="NEH75"/>
      <c r="NEI75"/>
      <c r="NEJ75"/>
      <c r="NEK75"/>
      <c r="NEL75"/>
      <c r="NEM75"/>
      <c r="NEN75"/>
      <c r="NEO75"/>
      <c r="NEP75"/>
      <c r="NEQ75"/>
      <c r="NER75"/>
      <c r="NES75"/>
      <c r="NET75"/>
      <c r="NEU75"/>
      <c r="NEV75"/>
      <c r="NEW75"/>
      <c r="NEX75"/>
      <c r="NEY75"/>
      <c r="NEZ75"/>
      <c r="NFA75"/>
      <c r="NFB75"/>
      <c r="NFC75"/>
      <c r="NFD75"/>
      <c r="NFE75"/>
      <c r="NFF75"/>
      <c r="NFG75"/>
      <c r="NFH75"/>
      <c r="NFI75"/>
      <c r="NFJ75"/>
      <c r="NFK75"/>
      <c r="NFL75"/>
      <c r="NFM75"/>
      <c r="NFN75"/>
      <c r="NFO75"/>
      <c r="NFP75"/>
      <c r="NFQ75"/>
      <c r="NFR75"/>
      <c r="NFS75"/>
      <c r="NFT75"/>
      <c r="NFU75"/>
      <c r="NFV75"/>
      <c r="NFW75"/>
      <c r="NFX75"/>
      <c r="NFY75"/>
      <c r="NFZ75"/>
      <c r="NGA75"/>
      <c r="NGB75"/>
      <c r="NGC75"/>
      <c r="NGD75"/>
      <c r="NGE75"/>
      <c r="NGF75"/>
      <c r="NGG75"/>
      <c r="NGH75"/>
      <c r="NGI75"/>
      <c r="NGJ75"/>
      <c r="NGK75"/>
      <c r="NGL75"/>
      <c r="NGM75"/>
      <c r="NGN75"/>
      <c r="NGO75"/>
      <c r="NGP75"/>
      <c r="NGQ75"/>
      <c r="NGR75"/>
      <c r="NGS75"/>
      <c r="NGT75"/>
      <c r="NGU75"/>
      <c r="NGV75"/>
      <c r="NGW75"/>
      <c r="NGX75"/>
      <c r="NGY75"/>
      <c r="NGZ75"/>
      <c r="NHA75"/>
      <c r="NHB75"/>
      <c r="NHC75"/>
      <c r="NHD75"/>
      <c r="NHE75"/>
      <c r="NHF75"/>
      <c r="NHG75"/>
      <c r="NHH75"/>
      <c r="NHI75"/>
      <c r="NHJ75"/>
      <c r="NHK75"/>
      <c r="NHL75"/>
      <c r="NHM75"/>
      <c r="NHN75"/>
      <c r="NHO75"/>
      <c r="NHP75"/>
      <c r="NHQ75"/>
      <c r="NHR75"/>
      <c r="NHS75"/>
      <c r="NHT75"/>
      <c r="NHU75"/>
      <c r="NHV75"/>
      <c r="NHW75"/>
      <c r="NHX75"/>
      <c r="NHY75"/>
      <c r="NHZ75"/>
      <c r="NIA75"/>
      <c r="NIB75"/>
      <c r="NIC75"/>
      <c r="NID75"/>
      <c r="NIE75"/>
      <c r="NIF75"/>
      <c r="NIG75"/>
      <c r="NIH75"/>
      <c r="NII75"/>
      <c r="NIJ75"/>
      <c r="NIK75"/>
      <c r="NIL75"/>
      <c r="NIM75"/>
      <c r="NIN75"/>
      <c r="NIO75"/>
      <c r="NIP75"/>
      <c r="NIQ75"/>
      <c r="NIR75"/>
      <c r="NIS75"/>
      <c r="NIT75"/>
      <c r="NIU75"/>
      <c r="NIV75"/>
      <c r="NIW75"/>
      <c r="NIX75"/>
      <c r="NIY75"/>
      <c r="NIZ75"/>
      <c r="NJA75"/>
      <c r="NJB75"/>
      <c r="NJC75"/>
      <c r="NJD75"/>
      <c r="NJE75"/>
      <c r="NJF75"/>
      <c r="NJG75"/>
      <c r="NJH75"/>
      <c r="NJI75"/>
      <c r="NJJ75"/>
      <c r="NJK75"/>
      <c r="NJL75"/>
      <c r="NJM75"/>
      <c r="NJN75"/>
      <c r="NJO75"/>
      <c r="NJP75"/>
      <c r="NJQ75"/>
      <c r="NJR75"/>
      <c r="NJS75"/>
      <c r="NJT75"/>
      <c r="NJU75"/>
      <c r="NJV75"/>
      <c r="NJW75"/>
      <c r="NJX75"/>
      <c r="NJY75"/>
      <c r="NJZ75"/>
      <c r="NKA75"/>
      <c r="NKB75"/>
      <c r="NKC75"/>
      <c r="NKD75"/>
      <c r="NKE75"/>
      <c r="NKF75"/>
      <c r="NKG75"/>
      <c r="NKH75"/>
      <c r="NKI75"/>
      <c r="NKJ75"/>
      <c r="NKK75"/>
      <c r="NKL75"/>
      <c r="NKM75"/>
      <c r="NKN75"/>
      <c r="NKO75"/>
      <c r="NKP75"/>
      <c r="NKQ75"/>
      <c r="NKR75"/>
      <c r="NKS75"/>
      <c r="NKT75"/>
      <c r="NKU75"/>
      <c r="NKV75"/>
      <c r="NKW75"/>
      <c r="NKX75"/>
      <c r="NKY75"/>
      <c r="NKZ75"/>
      <c r="NLA75"/>
      <c r="NLB75"/>
      <c r="NLC75"/>
      <c r="NLD75"/>
      <c r="NLE75"/>
      <c r="NLF75"/>
      <c r="NLG75"/>
      <c r="NLH75"/>
      <c r="NLI75"/>
      <c r="NLJ75"/>
      <c r="NLK75"/>
      <c r="NLL75"/>
      <c r="NLM75"/>
      <c r="NLN75"/>
      <c r="NLO75"/>
      <c r="NLP75"/>
      <c r="NLQ75"/>
      <c r="NLR75"/>
      <c r="NLS75"/>
      <c r="NLT75"/>
      <c r="NLU75"/>
      <c r="NLV75"/>
      <c r="NLW75"/>
      <c r="NLX75"/>
      <c r="NLY75"/>
      <c r="NLZ75"/>
      <c r="NMA75"/>
      <c r="NMB75"/>
      <c r="NMC75"/>
      <c r="NMD75"/>
      <c r="NME75"/>
      <c r="NMF75"/>
      <c r="NMG75"/>
      <c r="NMH75"/>
      <c r="NMI75"/>
      <c r="NMJ75"/>
      <c r="NMK75"/>
      <c r="NML75"/>
      <c r="NMM75"/>
      <c r="NMN75"/>
      <c r="NMO75"/>
      <c r="NMP75"/>
      <c r="NMQ75"/>
      <c r="NMR75"/>
      <c r="NMS75"/>
      <c r="NMT75"/>
      <c r="NMU75"/>
      <c r="NMV75"/>
      <c r="NMW75"/>
      <c r="NMX75"/>
      <c r="NMY75"/>
      <c r="NMZ75"/>
      <c r="NNA75"/>
      <c r="NNB75"/>
      <c r="NNC75"/>
      <c r="NND75"/>
      <c r="NNE75"/>
      <c r="NNF75"/>
      <c r="NNG75"/>
      <c r="NNH75"/>
      <c r="NNI75"/>
      <c r="NNJ75"/>
      <c r="NNK75"/>
      <c r="NNL75"/>
      <c r="NNM75"/>
      <c r="NNN75"/>
      <c r="NNO75"/>
      <c r="NNP75"/>
      <c r="NNQ75"/>
      <c r="NNR75"/>
      <c r="NNS75"/>
      <c r="NNT75"/>
      <c r="NNU75"/>
      <c r="NNV75"/>
      <c r="NNW75"/>
      <c r="NNX75"/>
      <c r="NNY75"/>
      <c r="NNZ75"/>
      <c r="NOA75"/>
      <c r="NOB75"/>
      <c r="NOC75"/>
      <c r="NOD75"/>
      <c r="NOE75"/>
      <c r="NOF75"/>
      <c r="NOG75"/>
      <c r="NOH75"/>
      <c r="NOI75"/>
      <c r="NOJ75"/>
      <c r="NOK75"/>
      <c r="NOL75"/>
      <c r="NOM75"/>
      <c r="NON75"/>
      <c r="NOO75"/>
      <c r="NOP75"/>
      <c r="NOQ75"/>
      <c r="NOR75"/>
      <c r="NOS75"/>
      <c r="NOT75"/>
      <c r="NOU75"/>
      <c r="NOV75"/>
      <c r="NOW75"/>
      <c r="NOX75"/>
      <c r="NOY75"/>
      <c r="NOZ75"/>
      <c r="NPA75"/>
      <c r="NPB75"/>
      <c r="NPC75"/>
      <c r="NPD75"/>
      <c r="NPE75"/>
      <c r="NPF75"/>
      <c r="NPG75"/>
      <c r="NPH75"/>
      <c r="NPI75"/>
      <c r="NPJ75"/>
      <c r="NPK75"/>
      <c r="NPL75"/>
      <c r="NPM75"/>
      <c r="NPN75"/>
      <c r="NPO75"/>
      <c r="NPP75"/>
      <c r="NPQ75"/>
      <c r="NPR75"/>
      <c r="NPS75"/>
      <c r="NPT75"/>
      <c r="NPU75"/>
      <c r="NPV75"/>
      <c r="NPW75"/>
      <c r="NPX75"/>
      <c r="NPY75"/>
      <c r="NPZ75"/>
      <c r="NQA75"/>
      <c r="NQB75"/>
      <c r="NQC75"/>
      <c r="NQD75"/>
      <c r="NQE75"/>
      <c r="NQF75"/>
      <c r="NQG75"/>
      <c r="NQH75"/>
      <c r="NQI75"/>
      <c r="NQJ75"/>
      <c r="NQK75"/>
      <c r="NQL75"/>
      <c r="NQM75"/>
      <c r="NQN75"/>
      <c r="NQO75"/>
      <c r="NQP75"/>
      <c r="NQQ75"/>
      <c r="NQR75"/>
      <c r="NQS75"/>
      <c r="NQT75"/>
      <c r="NQU75"/>
      <c r="NQV75"/>
      <c r="NQW75"/>
      <c r="NQX75"/>
      <c r="NQY75"/>
      <c r="NQZ75"/>
      <c r="NRA75"/>
      <c r="NRB75"/>
      <c r="NRC75"/>
      <c r="NRD75"/>
      <c r="NRE75"/>
      <c r="NRF75"/>
      <c r="NRG75"/>
      <c r="NRH75"/>
      <c r="NRI75"/>
    </row>
    <row r="76" spans="1:9941" s="54" customFormat="1" ht="12.2" customHeight="1" thickBot="1" x14ac:dyDescent="0.25">
      <c r="A76" s="61" t="s">
        <v>22</v>
      </c>
      <c r="B76" s="430" t="s">
        <v>610</v>
      </c>
      <c r="C76" s="110">
        <f>SUM(C77:C78)</f>
        <v>1245500</v>
      </c>
      <c r="D76" s="268">
        <f t="shared" ref="D76:K76" si="22">SUM(D77:D78)</f>
        <v>78226748</v>
      </c>
      <c r="E76" s="692">
        <f t="shared" si="22"/>
        <v>78226748</v>
      </c>
      <c r="F76" s="692">
        <f t="shared" si="22"/>
        <v>78226748</v>
      </c>
      <c r="G76" s="692">
        <f t="shared" si="22"/>
        <v>78226748</v>
      </c>
      <c r="H76" s="28">
        <f t="shared" ref="H76:H83" si="23">+G76-F76</f>
        <v>0</v>
      </c>
      <c r="I76" s="758">
        <f t="shared" si="22"/>
        <v>0</v>
      </c>
      <c r="J76" s="28">
        <f t="shared" si="22"/>
        <v>0</v>
      </c>
      <c r="K76" s="28">
        <f t="shared" si="22"/>
        <v>0</v>
      </c>
      <c r="L76" s="28">
        <f t="shared" ref="L76" si="24">SUM(L77:L78)</f>
        <v>0</v>
      </c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  <c r="RG76"/>
      <c r="RH76"/>
      <c r="RI76"/>
      <c r="RJ76"/>
      <c r="RK76"/>
      <c r="RL76"/>
      <c r="RM76"/>
      <c r="RN76"/>
      <c r="RO76"/>
      <c r="RP76"/>
      <c r="RQ76"/>
      <c r="RR76"/>
      <c r="RS76"/>
      <c r="RT76"/>
      <c r="RU76"/>
      <c r="RV76"/>
      <c r="RW76"/>
      <c r="RX76"/>
      <c r="RY76"/>
      <c r="RZ76"/>
      <c r="SA76"/>
      <c r="SB76"/>
      <c r="SC76"/>
      <c r="SD76"/>
      <c r="SE76"/>
      <c r="SF76"/>
      <c r="SG76"/>
      <c r="SH76"/>
      <c r="SI76"/>
      <c r="SJ76"/>
      <c r="SK76"/>
      <c r="SL76"/>
      <c r="SM76"/>
      <c r="SN76"/>
      <c r="SO76"/>
      <c r="SP76"/>
      <c r="SQ76"/>
      <c r="SR76"/>
      <c r="SS76"/>
      <c r="ST76"/>
      <c r="SU76"/>
      <c r="SV76"/>
      <c r="SW76"/>
      <c r="SX76"/>
      <c r="SY76"/>
      <c r="SZ76"/>
      <c r="TA76"/>
      <c r="TB76"/>
      <c r="TC76"/>
      <c r="TD76"/>
      <c r="TE76"/>
      <c r="TF76"/>
      <c r="TG76"/>
      <c r="TH76"/>
      <c r="TI76"/>
      <c r="TJ76"/>
      <c r="TK76"/>
      <c r="TL76"/>
      <c r="TM76"/>
      <c r="TN76"/>
      <c r="TO76"/>
      <c r="TP76"/>
      <c r="TQ76"/>
      <c r="TR76"/>
      <c r="TS76"/>
      <c r="TT76"/>
      <c r="TU76"/>
      <c r="TV76"/>
      <c r="TW76"/>
      <c r="TX76"/>
      <c r="TY76"/>
      <c r="TZ76"/>
      <c r="UA76"/>
      <c r="UB76"/>
      <c r="UC76"/>
      <c r="UD76"/>
      <c r="UE76"/>
      <c r="UF76"/>
      <c r="UG76"/>
      <c r="UH76"/>
      <c r="UI76"/>
      <c r="UJ76"/>
      <c r="UK76"/>
      <c r="UL76"/>
      <c r="UM76"/>
      <c r="UN76"/>
      <c r="UO76"/>
      <c r="UP76"/>
      <c r="UQ76"/>
      <c r="UR76"/>
      <c r="US76"/>
      <c r="UT76"/>
      <c r="UU76"/>
      <c r="UV76"/>
      <c r="UW76"/>
      <c r="UX76"/>
      <c r="UY76"/>
      <c r="UZ76"/>
      <c r="VA76"/>
      <c r="VB76"/>
      <c r="VC76"/>
      <c r="VD76"/>
      <c r="VE76"/>
      <c r="VF76"/>
      <c r="VG76"/>
      <c r="VH76"/>
      <c r="VI76"/>
      <c r="VJ76"/>
      <c r="VK76"/>
      <c r="VL76"/>
      <c r="VM76"/>
      <c r="VN76"/>
      <c r="VO76"/>
      <c r="VP76"/>
      <c r="VQ76"/>
      <c r="VR76"/>
      <c r="VS76"/>
      <c r="VT76"/>
      <c r="VU76"/>
      <c r="VV76"/>
      <c r="VW76"/>
      <c r="VX76"/>
      <c r="VY76"/>
      <c r="VZ76"/>
      <c r="WA76"/>
      <c r="WB76"/>
      <c r="WC76"/>
      <c r="WD76"/>
      <c r="WE76"/>
      <c r="WF76"/>
      <c r="WG76"/>
      <c r="WH76"/>
      <c r="WI76"/>
      <c r="WJ76"/>
      <c r="WK76"/>
      <c r="WL76"/>
      <c r="WM76"/>
      <c r="WN76"/>
      <c r="WO76"/>
      <c r="WP76"/>
      <c r="WQ76"/>
      <c r="WR76"/>
      <c r="WS76"/>
      <c r="WT76"/>
      <c r="WU76"/>
      <c r="WV76"/>
      <c r="WW76"/>
      <c r="WX76"/>
      <c r="WY76"/>
      <c r="WZ76"/>
      <c r="XA76"/>
      <c r="XB76"/>
      <c r="XC76"/>
      <c r="XD76"/>
      <c r="XE76"/>
      <c r="XF76"/>
      <c r="XG76"/>
      <c r="XH76"/>
      <c r="XI76"/>
      <c r="XJ76"/>
      <c r="XK76"/>
      <c r="XL76"/>
      <c r="XM76"/>
      <c r="XN76"/>
      <c r="XO76"/>
      <c r="XP76"/>
      <c r="XQ76"/>
      <c r="XR76"/>
      <c r="XS76"/>
      <c r="XT76"/>
      <c r="XU76"/>
      <c r="XV76"/>
      <c r="XW76"/>
      <c r="XX76"/>
      <c r="XY76"/>
      <c r="XZ76"/>
      <c r="YA76"/>
      <c r="YB76"/>
      <c r="YC76"/>
      <c r="YD76"/>
      <c r="YE76"/>
      <c r="YF76"/>
      <c r="YG76"/>
      <c r="YH76"/>
      <c r="YI76"/>
      <c r="YJ76"/>
      <c r="YK76"/>
      <c r="YL76"/>
      <c r="YM76"/>
      <c r="YN76"/>
      <c r="YO76"/>
      <c r="YP76"/>
      <c r="YQ76"/>
      <c r="YR76"/>
      <c r="YS76"/>
      <c r="YT76"/>
      <c r="YU76"/>
      <c r="YV76"/>
      <c r="YW76"/>
      <c r="YX76"/>
      <c r="YY76"/>
      <c r="YZ76"/>
      <c r="ZA76"/>
      <c r="ZB76"/>
      <c r="ZC76"/>
      <c r="ZD76"/>
      <c r="ZE76"/>
      <c r="ZF76"/>
      <c r="ZG76"/>
      <c r="ZH76"/>
      <c r="ZI76"/>
      <c r="ZJ76"/>
      <c r="ZK76"/>
      <c r="ZL76"/>
      <c r="ZM76"/>
      <c r="ZN76"/>
      <c r="ZO76"/>
      <c r="ZP76"/>
      <c r="ZQ76"/>
      <c r="ZR76"/>
      <c r="ZS76"/>
      <c r="ZT76"/>
      <c r="ZU76"/>
      <c r="ZV76"/>
      <c r="ZW76"/>
      <c r="ZX76"/>
      <c r="ZY76"/>
      <c r="ZZ76"/>
      <c r="AAA76"/>
      <c r="AAB76"/>
      <c r="AAC76"/>
      <c r="AAD76"/>
      <c r="AAE76"/>
      <c r="AAF76"/>
      <c r="AAG76"/>
      <c r="AAH76"/>
      <c r="AAI76"/>
      <c r="AAJ76"/>
      <c r="AAK76"/>
      <c r="AAL76"/>
      <c r="AAM76"/>
      <c r="AAN76"/>
      <c r="AAO76"/>
      <c r="AAP76"/>
      <c r="AAQ76"/>
      <c r="AAR76"/>
      <c r="AAS76"/>
      <c r="AAT76"/>
      <c r="AAU76"/>
      <c r="AAV76"/>
      <c r="AAW76"/>
      <c r="AAX76"/>
      <c r="AAY76"/>
      <c r="AAZ76"/>
      <c r="ABA76"/>
      <c r="ABB76"/>
      <c r="ABC76"/>
      <c r="ABD76"/>
      <c r="ABE76"/>
      <c r="ABF76"/>
      <c r="ABG76"/>
      <c r="ABH76"/>
      <c r="ABI76"/>
      <c r="ABJ76"/>
      <c r="ABK76"/>
      <c r="ABL76"/>
      <c r="ABM76"/>
      <c r="ABN76"/>
      <c r="ABO76"/>
      <c r="ABP76"/>
      <c r="ABQ76"/>
      <c r="ABR76"/>
      <c r="ABS76"/>
      <c r="ABT76"/>
      <c r="ABU76"/>
      <c r="ABV76"/>
      <c r="ABW76"/>
      <c r="ABX76"/>
      <c r="ABY76"/>
      <c r="ABZ76"/>
      <c r="ACA76"/>
      <c r="ACB76"/>
      <c r="ACC76"/>
      <c r="ACD76"/>
      <c r="ACE76"/>
      <c r="ACF76"/>
      <c r="ACG76"/>
      <c r="ACH76"/>
      <c r="ACI76"/>
      <c r="ACJ76"/>
      <c r="ACK76"/>
      <c r="ACL76"/>
      <c r="ACM76"/>
      <c r="ACN76"/>
      <c r="ACO76"/>
      <c r="ACP76"/>
      <c r="ACQ76"/>
      <c r="ACR76"/>
      <c r="ACS76"/>
      <c r="ACT76"/>
      <c r="ACU76"/>
      <c r="ACV76"/>
      <c r="ACW76"/>
      <c r="ACX76"/>
      <c r="ACY76"/>
      <c r="ACZ76"/>
      <c r="ADA76"/>
      <c r="ADB76"/>
      <c r="ADC76"/>
      <c r="ADD76"/>
      <c r="ADE76"/>
      <c r="ADF76"/>
      <c r="ADG76"/>
      <c r="ADH76"/>
      <c r="ADI76"/>
      <c r="ADJ76"/>
      <c r="ADK76"/>
      <c r="ADL76"/>
      <c r="ADM76"/>
      <c r="ADN76"/>
      <c r="ADO76"/>
      <c r="ADP76"/>
      <c r="ADQ76"/>
      <c r="ADR76"/>
      <c r="ADS76"/>
      <c r="ADT76"/>
      <c r="ADU76"/>
      <c r="ADV76"/>
      <c r="ADW76"/>
      <c r="ADX76"/>
      <c r="ADY76"/>
      <c r="ADZ76"/>
      <c r="AEA76"/>
      <c r="AEB76"/>
      <c r="AEC76"/>
      <c r="AED76"/>
      <c r="AEE76"/>
      <c r="AEF76"/>
      <c r="AEG76"/>
      <c r="AEH76"/>
      <c r="AEI76"/>
      <c r="AEJ76"/>
      <c r="AEK76"/>
      <c r="AEL76"/>
      <c r="AEM76"/>
      <c r="AEN76"/>
      <c r="AEO76"/>
      <c r="AEP76"/>
      <c r="AEQ76"/>
      <c r="AER76"/>
      <c r="AES76"/>
      <c r="AET76"/>
      <c r="AEU76"/>
      <c r="AEV76"/>
      <c r="AEW76"/>
      <c r="AEX76"/>
      <c r="AEY76"/>
      <c r="AEZ76"/>
      <c r="AFA76"/>
      <c r="AFB76"/>
      <c r="AFC76"/>
      <c r="AFD76"/>
      <c r="AFE76"/>
      <c r="AFF76"/>
      <c r="AFG76"/>
      <c r="AFH76"/>
      <c r="AFI76"/>
      <c r="AFJ76"/>
      <c r="AFK76"/>
      <c r="AFL76"/>
      <c r="AFM76"/>
      <c r="AFN76"/>
      <c r="AFO76"/>
      <c r="AFP76"/>
      <c r="AFQ76"/>
      <c r="AFR76"/>
      <c r="AFS76"/>
      <c r="AFT76"/>
      <c r="AFU76"/>
      <c r="AFV76"/>
      <c r="AFW76"/>
      <c r="AFX76"/>
      <c r="AFY76"/>
      <c r="AFZ76"/>
      <c r="AGA76"/>
      <c r="AGB76"/>
      <c r="AGC76"/>
      <c r="AGD76"/>
      <c r="AGE76"/>
      <c r="AGF76"/>
      <c r="AGG76"/>
      <c r="AGH76"/>
      <c r="AGI76"/>
      <c r="AGJ76"/>
      <c r="AGK76"/>
      <c r="AGL76"/>
      <c r="AGM76"/>
      <c r="AGN76"/>
      <c r="AGO76"/>
      <c r="AGP76"/>
      <c r="AGQ76"/>
      <c r="AGR76"/>
      <c r="AGS76"/>
      <c r="AGT76"/>
      <c r="AGU76"/>
      <c r="AGV76"/>
      <c r="AGW76"/>
      <c r="AGX76"/>
      <c r="AGY76"/>
      <c r="AGZ76"/>
      <c r="AHA76"/>
      <c r="AHB76"/>
      <c r="AHC76"/>
      <c r="AHD76"/>
      <c r="AHE76"/>
      <c r="AHF76"/>
      <c r="AHG76"/>
      <c r="AHH76"/>
      <c r="AHI76"/>
      <c r="AHJ76"/>
      <c r="AHK76"/>
      <c r="AHL76"/>
      <c r="AHM76"/>
      <c r="AHN76"/>
      <c r="AHO76"/>
      <c r="AHP76"/>
      <c r="AHQ76"/>
      <c r="AHR76"/>
      <c r="AHS76"/>
      <c r="AHT76"/>
      <c r="AHU76"/>
      <c r="AHV76"/>
      <c r="AHW76"/>
      <c r="AHX76"/>
      <c r="AHY76"/>
      <c r="AHZ76"/>
      <c r="AIA76"/>
      <c r="AIB76"/>
      <c r="AIC76"/>
      <c r="AID76"/>
      <c r="AIE76"/>
      <c r="AIF76"/>
      <c r="AIG76"/>
      <c r="AIH76"/>
      <c r="AII76"/>
      <c r="AIJ76"/>
      <c r="AIK76"/>
      <c r="AIL76"/>
      <c r="AIM76"/>
      <c r="AIN76"/>
      <c r="AIO76"/>
      <c r="AIP76"/>
      <c r="AIQ76"/>
      <c r="AIR76"/>
      <c r="AIS76"/>
      <c r="AIT76"/>
      <c r="AIU76"/>
      <c r="AIV76"/>
      <c r="AIW76"/>
      <c r="AIX76"/>
      <c r="AIY76"/>
      <c r="AIZ76"/>
      <c r="AJA76"/>
      <c r="AJB76"/>
      <c r="AJC76"/>
      <c r="AJD76"/>
      <c r="AJE76"/>
      <c r="AJF76"/>
      <c r="AJG76"/>
      <c r="AJH76"/>
      <c r="AJI76"/>
      <c r="AJJ76"/>
      <c r="AJK76"/>
      <c r="AJL76"/>
      <c r="AJM76"/>
      <c r="AJN76"/>
      <c r="AJO76"/>
      <c r="AJP76"/>
      <c r="AJQ76"/>
      <c r="AJR76"/>
      <c r="AJS76"/>
      <c r="AJT76"/>
      <c r="AJU76"/>
      <c r="AJV76"/>
      <c r="AJW76"/>
      <c r="AJX76"/>
      <c r="AJY76"/>
      <c r="AJZ76"/>
      <c r="AKA76"/>
      <c r="AKB76"/>
      <c r="AKC76"/>
      <c r="AKD76"/>
      <c r="AKE76"/>
      <c r="AKF76"/>
      <c r="AKG76"/>
      <c r="AKH76"/>
      <c r="AKI76"/>
      <c r="AKJ76"/>
      <c r="AKK76"/>
      <c r="AKL76"/>
      <c r="AKM76"/>
      <c r="AKN76"/>
      <c r="AKO76"/>
      <c r="AKP76"/>
      <c r="AKQ76"/>
      <c r="AKR76"/>
      <c r="AKS76"/>
      <c r="AKT76"/>
      <c r="AKU76"/>
      <c r="AKV76"/>
      <c r="AKW76"/>
      <c r="AKX76"/>
      <c r="AKY76"/>
      <c r="AKZ76"/>
      <c r="ALA76"/>
      <c r="ALB76"/>
      <c r="ALC76"/>
      <c r="ALD76"/>
      <c r="ALE76"/>
      <c r="ALF76"/>
      <c r="ALG76"/>
      <c r="ALH76"/>
      <c r="ALI76"/>
      <c r="ALJ76"/>
      <c r="ALK76"/>
      <c r="ALL76"/>
      <c r="ALM76"/>
      <c r="ALN76"/>
      <c r="ALO76"/>
      <c r="ALP76"/>
      <c r="ALQ76"/>
      <c r="ALR76"/>
      <c r="ALS76"/>
      <c r="ALT76"/>
      <c r="ALU76"/>
      <c r="ALV76"/>
      <c r="ALW76"/>
      <c r="ALX76"/>
      <c r="ALY76"/>
      <c r="ALZ76"/>
      <c r="AMA76"/>
      <c r="AMB76"/>
      <c r="AMC76"/>
      <c r="AMD76"/>
      <c r="AME76"/>
      <c r="AMF76"/>
      <c r="AMG76"/>
      <c r="AMH76"/>
      <c r="AMI76"/>
      <c r="AMJ76"/>
      <c r="AMK76"/>
      <c r="AML76"/>
      <c r="AMM76"/>
      <c r="AMN76"/>
      <c r="AMO76"/>
      <c r="AMP76"/>
      <c r="AMQ76"/>
      <c r="AMR76"/>
      <c r="AMS76"/>
      <c r="AMT76"/>
      <c r="AMU76"/>
      <c r="AMV76"/>
      <c r="AMW76"/>
      <c r="AMX76"/>
      <c r="AMY76"/>
      <c r="AMZ76"/>
      <c r="ANA76"/>
      <c r="ANB76"/>
      <c r="ANC76"/>
      <c r="AND76"/>
      <c r="ANE76"/>
      <c r="ANF76"/>
      <c r="ANG76"/>
      <c r="ANH76"/>
      <c r="ANI76"/>
      <c r="ANJ76"/>
      <c r="ANK76"/>
      <c r="ANL76"/>
      <c r="ANM76"/>
      <c r="ANN76"/>
      <c r="ANO76"/>
      <c r="ANP76"/>
      <c r="ANQ76"/>
      <c r="ANR76"/>
      <c r="ANS76"/>
      <c r="ANT76"/>
      <c r="ANU76"/>
      <c r="ANV76"/>
      <c r="ANW76"/>
      <c r="ANX76"/>
      <c r="ANY76"/>
      <c r="ANZ76"/>
      <c r="AOA76"/>
      <c r="AOB76"/>
      <c r="AOC76"/>
      <c r="AOD76"/>
      <c r="AOE76"/>
      <c r="AOF76"/>
      <c r="AOG76"/>
      <c r="AOH76"/>
      <c r="AOI76"/>
      <c r="AOJ76"/>
      <c r="AOK76"/>
      <c r="AOL76"/>
      <c r="AOM76"/>
      <c r="AON76"/>
      <c r="AOO76"/>
      <c r="AOP76"/>
      <c r="AOQ76"/>
      <c r="AOR76"/>
      <c r="AOS76"/>
      <c r="AOT76"/>
      <c r="AOU76"/>
      <c r="AOV76"/>
      <c r="AOW76"/>
      <c r="AOX76"/>
      <c r="AOY76"/>
      <c r="AOZ76"/>
      <c r="APA76"/>
      <c r="APB76"/>
      <c r="APC76"/>
      <c r="APD76"/>
      <c r="APE76"/>
      <c r="APF76"/>
      <c r="APG76"/>
      <c r="APH76"/>
      <c r="API76"/>
      <c r="APJ76"/>
      <c r="APK76"/>
      <c r="APL76"/>
      <c r="APM76"/>
      <c r="APN76"/>
      <c r="APO76"/>
      <c r="APP76"/>
      <c r="APQ76"/>
      <c r="APR76"/>
      <c r="APS76"/>
      <c r="APT76"/>
      <c r="APU76"/>
      <c r="APV76"/>
      <c r="APW76"/>
      <c r="APX76"/>
      <c r="APY76"/>
      <c r="APZ76"/>
      <c r="AQA76"/>
      <c r="AQB76"/>
      <c r="AQC76"/>
      <c r="AQD76"/>
      <c r="AQE76"/>
      <c r="AQF76"/>
      <c r="AQG76"/>
      <c r="AQH76"/>
      <c r="AQI76"/>
      <c r="AQJ76"/>
      <c r="AQK76"/>
      <c r="AQL76"/>
      <c r="AQM76"/>
      <c r="AQN76"/>
      <c r="AQO76"/>
      <c r="AQP76"/>
      <c r="AQQ76"/>
      <c r="AQR76"/>
      <c r="AQS76"/>
      <c r="AQT76"/>
      <c r="AQU76"/>
      <c r="AQV76"/>
      <c r="AQW76"/>
      <c r="AQX76"/>
      <c r="AQY76"/>
      <c r="AQZ76"/>
      <c r="ARA76"/>
      <c r="ARB76"/>
      <c r="ARC76"/>
      <c r="ARD76"/>
      <c r="ARE76"/>
      <c r="ARF76"/>
      <c r="ARG76"/>
      <c r="ARH76"/>
      <c r="ARI76"/>
      <c r="ARJ76"/>
      <c r="ARK76"/>
      <c r="ARL76"/>
      <c r="ARM76"/>
      <c r="ARN76"/>
      <c r="ARO76"/>
      <c r="ARP76"/>
      <c r="ARQ76"/>
      <c r="ARR76"/>
      <c r="ARS76"/>
      <c r="ART76"/>
      <c r="ARU76"/>
      <c r="ARV76"/>
      <c r="ARW76"/>
      <c r="ARX76"/>
      <c r="ARY76"/>
      <c r="ARZ76"/>
      <c r="ASA76"/>
      <c r="ASB76"/>
      <c r="ASC76"/>
      <c r="ASD76"/>
      <c r="ASE76"/>
      <c r="ASF76"/>
      <c r="ASG76"/>
      <c r="ASH76"/>
      <c r="ASI76"/>
      <c r="ASJ76"/>
      <c r="ASK76"/>
      <c r="ASL76"/>
      <c r="ASM76"/>
      <c r="ASN76"/>
      <c r="ASO76"/>
      <c r="ASP76"/>
      <c r="ASQ76"/>
      <c r="ASR76"/>
      <c r="ASS76"/>
      <c r="AST76"/>
      <c r="ASU76"/>
      <c r="ASV76"/>
      <c r="ASW76"/>
      <c r="ASX76"/>
      <c r="ASY76"/>
      <c r="ASZ76"/>
      <c r="ATA76"/>
      <c r="ATB76"/>
      <c r="ATC76"/>
      <c r="ATD76"/>
      <c r="ATE76"/>
      <c r="ATF76"/>
      <c r="ATG76"/>
      <c r="ATH76"/>
      <c r="ATI76"/>
      <c r="ATJ76"/>
      <c r="ATK76"/>
      <c r="ATL76"/>
      <c r="ATM76"/>
      <c r="ATN76"/>
      <c r="ATO76"/>
      <c r="ATP76"/>
      <c r="ATQ76"/>
      <c r="ATR76"/>
      <c r="ATS76"/>
      <c r="ATT76"/>
      <c r="ATU76"/>
      <c r="ATV76"/>
      <c r="ATW76"/>
      <c r="ATX76"/>
      <c r="ATY76"/>
      <c r="ATZ76"/>
      <c r="AUA76"/>
      <c r="AUB76"/>
      <c r="AUC76"/>
      <c r="AUD76"/>
      <c r="AUE76"/>
      <c r="AUF76"/>
      <c r="AUG76"/>
      <c r="AUH76"/>
      <c r="AUI76"/>
      <c r="AUJ76"/>
      <c r="AUK76"/>
      <c r="AUL76"/>
      <c r="AUM76"/>
      <c r="AUN76"/>
      <c r="AUO76"/>
      <c r="AUP76"/>
      <c r="AUQ76"/>
      <c r="AUR76"/>
      <c r="AUS76"/>
      <c r="AUT76"/>
      <c r="AUU76"/>
      <c r="AUV76"/>
      <c r="AUW76"/>
      <c r="AUX76"/>
      <c r="AUY76"/>
      <c r="AUZ76"/>
      <c r="AVA76"/>
      <c r="AVB76"/>
      <c r="AVC76"/>
      <c r="AVD76"/>
      <c r="AVE76"/>
      <c r="AVF76"/>
      <c r="AVG76"/>
      <c r="AVH76"/>
      <c r="AVI76"/>
      <c r="AVJ76"/>
      <c r="AVK76"/>
      <c r="AVL76"/>
      <c r="AVM76"/>
      <c r="AVN76"/>
      <c r="AVO76"/>
      <c r="AVP76"/>
      <c r="AVQ76"/>
      <c r="AVR76"/>
      <c r="AVS76"/>
      <c r="AVT76"/>
      <c r="AVU76"/>
      <c r="AVV76"/>
      <c r="AVW76"/>
      <c r="AVX76"/>
      <c r="AVY76"/>
      <c r="AVZ76"/>
      <c r="AWA76"/>
      <c r="AWB76"/>
      <c r="AWC76"/>
      <c r="AWD76"/>
      <c r="AWE76"/>
      <c r="AWF76"/>
      <c r="AWG76"/>
      <c r="AWH76"/>
      <c r="AWI76"/>
      <c r="AWJ76"/>
      <c r="AWK76"/>
      <c r="AWL76"/>
      <c r="AWM76"/>
      <c r="AWN76"/>
      <c r="AWO76"/>
      <c r="AWP76"/>
      <c r="AWQ76"/>
      <c r="AWR76"/>
      <c r="AWS76"/>
      <c r="AWT76"/>
      <c r="AWU76"/>
      <c r="AWV76"/>
      <c r="AWW76"/>
      <c r="AWX76"/>
      <c r="AWY76"/>
      <c r="AWZ76"/>
      <c r="AXA76"/>
      <c r="AXB76"/>
      <c r="AXC76"/>
      <c r="AXD76"/>
      <c r="AXE76"/>
      <c r="AXF76"/>
      <c r="AXG76"/>
      <c r="AXH76"/>
      <c r="AXI76"/>
      <c r="AXJ76"/>
      <c r="AXK76"/>
      <c r="AXL76"/>
      <c r="AXM76"/>
      <c r="AXN76"/>
      <c r="AXO76"/>
      <c r="AXP76"/>
      <c r="AXQ76"/>
      <c r="AXR76"/>
      <c r="AXS76"/>
      <c r="AXT76"/>
      <c r="AXU76"/>
      <c r="AXV76"/>
      <c r="AXW76"/>
      <c r="AXX76"/>
      <c r="AXY76"/>
      <c r="AXZ76"/>
      <c r="AYA76"/>
      <c r="AYB76"/>
      <c r="AYC76"/>
      <c r="AYD76"/>
      <c r="AYE76"/>
      <c r="AYF76"/>
      <c r="AYG76"/>
      <c r="AYH76"/>
      <c r="AYI76"/>
      <c r="AYJ76"/>
      <c r="AYK76"/>
      <c r="AYL76"/>
      <c r="AYM76"/>
      <c r="AYN76"/>
      <c r="AYO76"/>
      <c r="AYP76"/>
      <c r="AYQ76"/>
      <c r="AYR76"/>
      <c r="AYS76"/>
      <c r="AYT76"/>
      <c r="AYU76"/>
      <c r="AYV76"/>
      <c r="AYW76"/>
      <c r="AYX76"/>
      <c r="AYY76"/>
      <c r="AYZ76"/>
      <c r="AZA76"/>
      <c r="AZB76"/>
      <c r="AZC76"/>
      <c r="AZD76"/>
      <c r="AZE76"/>
      <c r="AZF76"/>
      <c r="AZG76"/>
      <c r="AZH76"/>
      <c r="AZI76"/>
      <c r="AZJ76"/>
      <c r="AZK76"/>
      <c r="AZL76"/>
      <c r="AZM76"/>
      <c r="AZN76"/>
      <c r="AZO76"/>
      <c r="AZP76"/>
      <c r="AZQ76"/>
      <c r="AZR76"/>
      <c r="AZS76"/>
      <c r="AZT76"/>
      <c r="AZU76"/>
      <c r="AZV76"/>
      <c r="AZW76"/>
      <c r="AZX76"/>
      <c r="AZY76"/>
      <c r="AZZ76"/>
      <c r="BAA76"/>
      <c r="BAB76"/>
      <c r="BAC76"/>
      <c r="BAD76"/>
      <c r="BAE76"/>
      <c r="BAF76"/>
      <c r="BAG76"/>
      <c r="BAH76"/>
      <c r="BAI76"/>
      <c r="BAJ76"/>
      <c r="BAK76"/>
      <c r="BAL76"/>
      <c r="BAM76"/>
      <c r="BAN76"/>
      <c r="BAO76"/>
      <c r="BAP76"/>
      <c r="BAQ76"/>
      <c r="BAR76"/>
      <c r="BAS76"/>
      <c r="BAT76"/>
      <c r="BAU76"/>
      <c r="BAV76"/>
      <c r="BAW76"/>
      <c r="BAX76"/>
      <c r="BAY76"/>
      <c r="BAZ76"/>
      <c r="BBA76"/>
      <c r="BBB76"/>
      <c r="BBC76"/>
      <c r="BBD76"/>
      <c r="BBE76"/>
      <c r="BBF76"/>
      <c r="BBG76"/>
      <c r="BBH76"/>
      <c r="BBI76"/>
      <c r="BBJ76"/>
      <c r="BBK76"/>
      <c r="BBL76"/>
      <c r="BBM76"/>
      <c r="BBN76"/>
      <c r="BBO76"/>
      <c r="BBP76"/>
      <c r="BBQ76"/>
      <c r="BBR76"/>
      <c r="BBS76"/>
      <c r="BBT76"/>
      <c r="BBU76"/>
      <c r="BBV76"/>
      <c r="BBW76"/>
      <c r="BBX76"/>
      <c r="BBY76"/>
      <c r="BBZ76"/>
      <c r="BCA76"/>
      <c r="BCB76"/>
      <c r="BCC76"/>
      <c r="BCD76"/>
      <c r="BCE76"/>
      <c r="BCF76"/>
      <c r="BCG76"/>
      <c r="BCH76"/>
      <c r="BCI76"/>
      <c r="BCJ76"/>
      <c r="BCK76"/>
      <c r="BCL76"/>
      <c r="BCM76"/>
      <c r="BCN76"/>
      <c r="BCO76"/>
      <c r="BCP76"/>
      <c r="BCQ76"/>
      <c r="BCR76"/>
      <c r="BCS76"/>
      <c r="BCT76"/>
      <c r="BCU76"/>
      <c r="BCV76"/>
      <c r="BCW76"/>
      <c r="BCX76"/>
      <c r="BCY76"/>
      <c r="BCZ76"/>
      <c r="BDA76"/>
      <c r="BDB76"/>
      <c r="BDC76"/>
      <c r="BDD76"/>
      <c r="BDE76"/>
      <c r="BDF76"/>
      <c r="BDG76"/>
      <c r="BDH76"/>
      <c r="BDI76"/>
      <c r="BDJ76"/>
      <c r="BDK76"/>
      <c r="BDL76"/>
      <c r="BDM76"/>
      <c r="BDN76"/>
      <c r="BDO76"/>
      <c r="BDP76"/>
      <c r="BDQ76"/>
      <c r="BDR76"/>
      <c r="BDS76"/>
      <c r="BDT76"/>
      <c r="BDU76"/>
      <c r="BDV76"/>
      <c r="BDW76"/>
      <c r="BDX76"/>
      <c r="BDY76"/>
      <c r="BDZ76"/>
      <c r="BEA76"/>
      <c r="BEB76"/>
      <c r="BEC76"/>
      <c r="BED76"/>
      <c r="BEE76"/>
      <c r="BEF76"/>
      <c r="BEG76"/>
      <c r="BEH76"/>
      <c r="BEI76"/>
      <c r="BEJ76"/>
      <c r="BEK76"/>
      <c r="BEL76"/>
      <c r="BEM76"/>
      <c r="BEN76"/>
      <c r="BEO76"/>
      <c r="BEP76"/>
      <c r="BEQ76"/>
      <c r="BER76"/>
      <c r="BES76"/>
      <c r="BET76"/>
      <c r="BEU76"/>
      <c r="BEV76"/>
      <c r="BEW76"/>
      <c r="BEX76"/>
      <c r="BEY76"/>
      <c r="BEZ76"/>
      <c r="BFA76"/>
      <c r="BFB76"/>
      <c r="BFC76"/>
      <c r="BFD76"/>
      <c r="BFE76"/>
      <c r="BFF76"/>
      <c r="BFG76"/>
      <c r="BFH76"/>
      <c r="BFI76"/>
      <c r="BFJ76"/>
      <c r="BFK76"/>
      <c r="BFL76"/>
      <c r="BFM76"/>
      <c r="BFN76"/>
      <c r="BFO76"/>
      <c r="BFP76"/>
      <c r="BFQ76"/>
      <c r="BFR76"/>
      <c r="BFS76"/>
      <c r="BFT76"/>
      <c r="BFU76"/>
      <c r="BFV76"/>
      <c r="BFW76"/>
      <c r="BFX76"/>
      <c r="BFY76"/>
      <c r="BFZ76"/>
      <c r="BGA76"/>
      <c r="BGB76"/>
      <c r="BGC76"/>
      <c r="BGD76"/>
      <c r="BGE76"/>
      <c r="BGF76"/>
      <c r="BGG76"/>
      <c r="BGH76"/>
      <c r="BGI76"/>
      <c r="BGJ76"/>
      <c r="BGK76"/>
      <c r="BGL76"/>
      <c r="BGM76"/>
      <c r="BGN76"/>
      <c r="BGO76"/>
      <c r="BGP76"/>
      <c r="BGQ76"/>
      <c r="BGR76"/>
      <c r="BGS76"/>
      <c r="BGT76"/>
      <c r="BGU76"/>
      <c r="BGV76"/>
      <c r="BGW76"/>
      <c r="BGX76"/>
      <c r="BGY76"/>
      <c r="BGZ76"/>
      <c r="BHA76"/>
      <c r="BHB76"/>
      <c r="BHC76"/>
      <c r="BHD76"/>
      <c r="BHE76"/>
      <c r="BHF76"/>
      <c r="BHG76"/>
      <c r="BHH76"/>
      <c r="BHI76"/>
      <c r="BHJ76"/>
      <c r="BHK76"/>
      <c r="BHL76"/>
      <c r="BHM76"/>
      <c r="BHN76"/>
      <c r="BHO76"/>
      <c r="BHP76"/>
      <c r="BHQ76"/>
      <c r="BHR76"/>
      <c r="BHS76"/>
      <c r="BHT76"/>
      <c r="BHU76"/>
      <c r="BHV76"/>
      <c r="BHW76"/>
      <c r="BHX76"/>
      <c r="BHY76"/>
      <c r="BHZ76"/>
      <c r="BIA76"/>
      <c r="BIB76"/>
      <c r="BIC76"/>
      <c r="BID76"/>
      <c r="BIE76"/>
      <c r="BIF76"/>
      <c r="BIG76"/>
      <c r="BIH76"/>
      <c r="BII76"/>
      <c r="BIJ76"/>
      <c r="BIK76"/>
      <c r="BIL76"/>
      <c r="BIM76"/>
      <c r="BIN76"/>
      <c r="BIO76"/>
      <c r="BIP76"/>
      <c r="BIQ76"/>
      <c r="BIR76"/>
      <c r="BIS76"/>
      <c r="BIT76"/>
      <c r="BIU76"/>
      <c r="BIV76"/>
      <c r="BIW76"/>
      <c r="BIX76"/>
      <c r="BIY76"/>
      <c r="BIZ76"/>
      <c r="BJA76"/>
      <c r="BJB76"/>
      <c r="BJC76"/>
      <c r="BJD76"/>
      <c r="BJE76"/>
      <c r="BJF76"/>
      <c r="BJG76"/>
      <c r="BJH76"/>
      <c r="BJI76"/>
      <c r="BJJ76"/>
      <c r="BJK76"/>
      <c r="BJL76"/>
      <c r="BJM76"/>
      <c r="BJN76"/>
      <c r="BJO76"/>
      <c r="BJP76"/>
      <c r="BJQ76"/>
      <c r="BJR76"/>
      <c r="BJS76"/>
      <c r="BJT76"/>
      <c r="BJU76"/>
      <c r="BJV76"/>
      <c r="BJW76"/>
      <c r="BJX76"/>
      <c r="BJY76"/>
      <c r="BJZ76"/>
      <c r="BKA76"/>
      <c r="BKB76"/>
      <c r="BKC76"/>
      <c r="BKD76"/>
      <c r="BKE76"/>
      <c r="BKF76"/>
      <c r="BKG76"/>
      <c r="BKH76"/>
      <c r="BKI76"/>
      <c r="BKJ76"/>
      <c r="BKK76"/>
      <c r="BKL76"/>
      <c r="BKM76"/>
      <c r="BKN76"/>
      <c r="BKO76"/>
      <c r="BKP76"/>
      <c r="BKQ76"/>
      <c r="BKR76"/>
      <c r="BKS76"/>
      <c r="BKT76"/>
      <c r="BKU76"/>
      <c r="BKV76"/>
      <c r="BKW76"/>
      <c r="BKX76"/>
      <c r="BKY76"/>
      <c r="BKZ76"/>
      <c r="BLA76"/>
      <c r="BLB76"/>
      <c r="BLC76"/>
      <c r="BLD76"/>
      <c r="BLE76"/>
      <c r="BLF76"/>
      <c r="BLG76"/>
      <c r="BLH76"/>
      <c r="BLI76"/>
      <c r="BLJ76"/>
      <c r="BLK76"/>
      <c r="BLL76"/>
      <c r="BLM76"/>
      <c r="BLN76"/>
      <c r="BLO76"/>
      <c r="BLP76"/>
      <c r="BLQ76"/>
      <c r="BLR76"/>
      <c r="BLS76"/>
      <c r="BLT76"/>
      <c r="BLU76"/>
      <c r="BLV76"/>
      <c r="BLW76"/>
      <c r="BLX76"/>
      <c r="BLY76"/>
      <c r="BLZ76"/>
      <c r="BMA76"/>
      <c r="BMB76"/>
      <c r="BMC76"/>
      <c r="BMD76"/>
      <c r="BME76"/>
      <c r="BMF76"/>
      <c r="BMG76"/>
      <c r="BMH76"/>
      <c r="BMI76"/>
      <c r="BMJ76"/>
      <c r="BMK76"/>
      <c r="BML76"/>
      <c r="BMM76"/>
      <c r="BMN76"/>
      <c r="BMO76"/>
      <c r="BMP76"/>
      <c r="BMQ76"/>
      <c r="BMR76"/>
      <c r="BMS76"/>
      <c r="BMT76"/>
      <c r="BMU76"/>
      <c r="BMV76"/>
      <c r="BMW76"/>
      <c r="BMX76"/>
      <c r="BMY76"/>
      <c r="BMZ76"/>
      <c r="BNA76"/>
      <c r="BNB76"/>
      <c r="BNC76"/>
      <c r="BND76"/>
      <c r="BNE76"/>
      <c r="BNF76"/>
      <c r="BNG76"/>
      <c r="BNH76"/>
      <c r="BNI76"/>
      <c r="BNJ76"/>
      <c r="BNK76"/>
      <c r="BNL76"/>
      <c r="BNM76"/>
      <c r="BNN76"/>
      <c r="BNO76"/>
      <c r="BNP76"/>
      <c r="BNQ76"/>
      <c r="BNR76"/>
      <c r="BNS76"/>
      <c r="BNT76"/>
      <c r="BNU76"/>
      <c r="BNV76"/>
      <c r="BNW76"/>
      <c r="BNX76"/>
      <c r="BNY76"/>
      <c r="BNZ76"/>
      <c r="BOA76"/>
      <c r="BOB76"/>
      <c r="BOC76"/>
      <c r="BOD76"/>
      <c r="BOE76"/>
      <c r="BOF76"/>
      <c r="BOG76"/>
      <c r="BOH76"/>
      <c r="BOI76"/>
      <c r="BOJ76"/>
      <c r="BOK76"/>
      <c r="BOL76"/>
      <c r="BOM76"/>
      <c r="BON76"/>
      <c r="BOO76"/>
      <c r="BOP76"/>
      <c r="BOQ76"/>
      <c r="BOR76"/>
      <c r="BOS76"/>
      <c r="BOT76"/>
      <c r="BOU76"/>
      <c r="BOV76"/>
      <c r="BOW76"/>
      <c r="BOX76"/>
      <c r="BOY76"/>
      <c r="BOZ76"/>
      <c r="BPA76"/>
      <c r="BPB76"/>
      <c r="BPC76"/>
      <c r="BPD76"/>
      <c r="BPE76"/>
      <c r="BPF76"/>
      <c r="BPG76"/>
      <c r="BPH76"/>
      <c r="BPI76"/>
      <c r="BPJ76"/>
      <c r="BPK76"/>
      <c r="BPL76"/>
      <c r="BPM76"/>
      <c r="BPN76"/>
      <c r="BPO76"/>
      <c r="BPP76"/>
      <c r="BPQ76"/>
      <c r="BPR76"/>
      <c r="BPS76"/>
      <c r="BPT76"/>
      <c r="BPU76"/>
      <c r="BPV76"/>
      <c r="BPW76"/>
      <c r="BPX76"/>
      <c r="BPY76"/>
      <c r="BPZ76"/>
      <c r="BQA76"/>
      <c r="BQB76"/>
      <c r="BQC76"/>
      <c r="BQD76"/>
      <c r="BQE76"/>
      <c r="BQF76"/>
      <c r="BQG76"/>
      <c r="BQH76"/>
      <c r="BQI76"/>
      <c r="BQJ76"/>
      <c r="BQK76"/>
      <c r="BQL76"/>
      <c r="BQM76"/>
      <c r="BQN76"/>
      <c r="BQO76"/>
      <c r="BQP76"/>
      <c r="BQQ76"/>
      <c r="BQR76"/>
      <c r="BQS76"/>
      <c r="BQT76"/>
      <c r="BQU76"/>
      <c r="BQV76"/>
      <c r="BQW76"/>
      <c r="BQX76"/>
      <c r="BQY76"/>
      <c r="BQZ76"/>
      <c r="BRA76"/>
      <c r="BRB76"/>
      <c r="BRC76"/>
      <c r="BRD76"/>
      <c r="BRE76"/>
      <c r="BRF76"/>
      <c r="BRG76"/>
      <c r="BRH76"/>
      <c r="BRI76"/>
      <c r="BRJ76"/>
      <c r="BRK76"/>
      <c r="BRL76"/>
      <c r="BRM76"/>
      <c r="BRN76"/>
      <c r="BRO76"/>
      <c r="BRP76"/>
      <c r="BRQ76"/>
      <c r="BRR76"/>
      <c r="BRS76"/>
      <c r="BRT76"/>
      <c r="BRU76"/>
      <c r="BRV76"/>
      <c r="BRW76"/>
      <c r="BRX76"/>
      <c r="BRY76"/>
      <c r="BRZ76"/>
      <c r="BSA76"/>
      <c r="BSB76"/>
      <c r="BSC76"/>
      <c r="BSD76"/>
      <c r="BSE76"/>
      <c r="BSF76"/>
      <c r="BSG76"/>
      <c r="BSH76"/>
      <c r="BSI76"/>
      <c r="BSJ76"/>
      <c r="BSK76"/>
      <c r="BSL76"/>
      <c r="BSM76"/>
      <c r="BSN76"/>
      <c r="BSO76"/>
      <c r="BSP76"/>
      <c r="BSQ76"/>
      <c r="BSR76"/>
      <c r="BSS76"/>
      <c r="BST76"/>
      <c r="BSU76"/>
      <c r="BSV76"/>
      <c r="BSW76"/>
      <c r="BSX76"/>
      <c r="BSY76"/>
      <c r="BSZ76"/>
      <c r="BTA76"/>
      <c r="BTB76"/>
      <c r="BTC76"/>
      <c r="BTD76"/>
      <c r="BTE76"/>
      <c r="BTF76"/>
      <c r="BTG76"/>
      <c r="BTH76"/>
      <c r="BTI76"/>
      <c r="BTJ76"/>
      <c r="BTK76"/>
      <c r="BTL76"/>
      <c r="BTM76"/>
      <c r="BTN76"/>
      <c r="BTO76"/>
      <c r="BTP76"/>
      <c r="BTQ76"/>
      <c r="BTR76"/>
      <c r="BTS76"/>
      <c r="BTT76"/>
      <c r="BTU76"/>
      <c r="BTV76"/>
      <c r="BTW76"/>
      <c r="BTX76"/>
      <c r="BTY76"/>
      <c r="BTZ76"/>
      <c r="BUA76"/>
      <c r="BUB76"/>
      <c r="BUC76"/>
      <c r="BUD76"/>
      <c r="BUE76"/>
      <c r="BUF76"/>
      <c r="BUG76"/>
      <c r="BUH76"/>
      <c r="BUI76"/>
      <c r="BUJ76"/>
      <c r="BUK76"/>
      <c r="BUL76"/>
      <c r="BUM76"/>
      <c r="BUN76"/>
      <c r="BUO76"/>
      <c r="BUP76"/>
      <c r="BUQ76"/>
      <c r="BUR76"/>
      <c r="BUS76"/>
      <c r="BUT76"/>
      <c r="BUU76"/>
      <c r="BUV76"/>
      <c r="BUW76"/>
      <c r="BUX76"/>
      <c r="BUY76"/>
      <c r="BUZ76"/>
      <c r="BVA76"/>
      <c r="BVB76"/>
      <c r="BVC76"/>
      <c r="BVD76"/>
      <c r="BVE76"/>
      <c r="BVF76"/>
      <c r="BVG76"/>
      <c r="BVH76"/>
      <c r="BVI76"/>
      <c r="BVJ76"/>
      <c r="BVK76"/>
      <c r="BVL76"/>
      <c r="BVM76"/>
      <c r="BVN76"/>
      <c r="BVO76"/>
      <c r="BVP76"/>
      <c r="BVQ76"/>
      <c r="BVR76"/>
      <c r="BVS76"/>
      <c r="BVT76"/>
      <c r="BVU76"/>
      <c r="BVV76"/>
      <c r="BVW76"/>
      <c r="BVX76"/>
      <c r="BVY76"/>
      <c r="BVZ76"/>
      <c r="BWA76"/>
      <c r="BWB76"/>
      <c r="BWC76"/>
      <c r="BWD76"/>
      <c r="BWE76"/>
      <c r="BWF76"/>
      <c r="BWG76"/>
      <c r="BWH76"/>
      <c r="BWI76"/>
      <c r="BWJ76"/>
      <c r="BWK76"/>
      <c r="BWL76"/>
      <c r="BWM76"/>
      <c r="BWN76"/>
      <c r="BWO76"/>
      <c r="BWP76"/>
      <c r="BWQ76"/>
      <c r="BWR76"/>
      <c r="BWS76"/>
      <c r="BWT76"/>
      <c r="BWU76"/>
      <c r="BWV76"/>
      <c r="BWW76"/>
      <c r="BWX76"/>
      <c r="BWY76"/>
      <c r="BWZ76"/>
      <c r="BXA76"/>
      <c r="BXB76"/>
      <c r="BXC76"/>
      <c r="BXD76"/>
      <c r="BXE76"/>
      <c r="BXF76"/>
      <c r="BXG76"/>
      <c r="BXH76"/>
      <c r="BXI76"/>
      <c r="BXJ76"/>
      <c r="BXK76"/>
      <c r="BXL76"/>
      <c r="BXM76"/>
      <c r="BXN76"/>
      <c r="BXO76"/>
      <c r="BXP76"/>
      <c r="BXQ76"/>
      <c r="BXR76"/>
      <c r="BXS76"/>
      <c r="BXT76"/>
      <c r="BXU76"/>
      <c r="BXV76"/>
      <c r="BXW76"/>
      <c r="BXX76"/>
      <c r="BXY76"/>
      <c r="BXZ76"/>
      <c r="BYA76"/>
      <c r="BYB76"/>
      <c r="BYC76"/>
      <c r="BYD76"/>
      <c r="BYE76"/>
      <c r="BYF76"/>
      <c r="BYG76"/>
      <c r="BYH76"/>
      <c r="BYI76"/>
      <c r="BYJ76"/>
      <c r="BYK76"/>
      <c r="BYL76"/>
      <c r="BYM76"/>
      <c r="BYN76"/>
      <c r="BYO76"/>
      <c r="BYP76"/>
      <c r="BYQ76"/>
      <c r="BYR76"/>
      <c r="BYS76"/>
      <c r="BYT76"/>
      <c r="BYU76"/>
      <c r="BYV76"/>
      <c r="BYW76"/>
      <c r="BYX76"/>
      <c r="BYY76"/>
      <c r="BYZ76"/>
      <c r="BZA76"/>
      <c r="BZB76"/>
      <c r="BZC76"/>
      <c r="BZD76"/>
      <c r="BZE76"/>
      <c r="BZF76"/>
      <c r="BZG76"/>
      <c r="BZH76"/>
      <c r="BZI76"/>
      <c r="BZJ76"/>
      <c r="BZK76"/>
      <c r="BZL76"/>
      <c r="BZM76"/>
      <c r="BZN76"/>
      <c r="BZO76"/>
      <c r="BZP76"/>
      <c r="BZQ76"/>
      <c r="BZR76"/>
      <c r="BZS76"/>
      <c r="BZT76"/>
      <c r="BZU76"/>
      <c r="BZV76"/>
      <c r="BZW76"/>
      <c r="BZX76"/>
      <c r="BZY76"/>
      <c r="BZZ76"/>
      <c r="CAA76"/>
      <c r="CAB76"/>
      <c r="CAC76"/>
      <c r="CAD76"/>
      <c r="CAE76"/>
      <c r="CAF76"/>
      <c r="CAG76"/>
      <c r="CAH76"/>
      <c r="CAI76"/>
      <c r="CAJ76"/>
      <c r="CAK76"/>
      <c r="CAL76"/>
      <c r="CAM76"/>
      <c r="CAN76"/>
      <c r="CAO76"/>
      <c r="CAP76"/>
      <c r="CAQ76"/>
      <c r="CAR76"/>
      <c r="CAS76"/>
      <c r="CAT76"/>
      <c r="CAU76"/>
      <c r="CAV76"/>
      <c r="CAW76"/>
      <c r="CAX76"/>
      <c r="CAY76"/>
      <c r="CAZ76"/>
      <c r="CBA76"/>
      <c r="CBB76"/>
      <c r="CBC76"/>
      <c r="CBD76"/>
      <c r="CBE76"/>
      <c r="CBF76"/>
      <c r="CBG76"/>
      <c r="CBH76"/>
      <c r="CBI76"/>
      <c r="CBJ76"/>
      <c r="CBK76"/>
      <c r="CBL76"/>
      <c r="CBM76"/>
      <c r="CBN76"/>
      <c r="CBO76"/>
      <c r="CBP76"/>
      <c r="CBQ76"/>
      <c r="CBR76"/>
      <c r="CBS76"/>
      <c r="CBT76"/>
      <c r="CBU76"/>
      <c r="CBV76"/>
      <c r="CBW76"/>
      <c r="CBX76"/>
      <c r="CBY76"/>
      <c r="CBZ76"/>
      <c r="CCA76"/>
      <c r="CCB76"/>
      <c r="CCC76"/>
      <c r="CCD76"/>
      <c r="CCE76"/>
      <c r="CCF76"/>
      <c r="CCG76"/>
      <c r="CCH76"/>
      <c r="CCI76"/>
      <c r="CCJ76"/>
      <c r="CCK76"/>
      <c r="CCL76"/>
      <c r="CCM76"/>
      <c r="CCN76"/>
      <c r="CCO76"/>
      <c r="CCP76"/>
      <c r="CCQ76"/>
      <c r="CCR76"/>
      <c r="CCS76"/>
      <c r="CCT76"/>
      <c r="CCU76"/>
      <c r="CCV76"/>
      <c r="CCW76"/>
      <c r="CCX76"/>
      <c r="CCY76"/>
      <c r="CCZ76"/>
      <c r="CDA76"/>
      <c r="CDB76"/>
      <c r="CDC76"/>
      <c r="CDD76"/>
      <c r="CDE76"/>
      <c r="CDF76"/>
      <c r="CDG76"/>
      <c r="CDH76"/>
      <c r="CDI76"/>
      <c r="CDJ76"/>
      <c r="CDK76"/>
      <c r="CDL76"/>
      <c r="CDM76"/>
      <c r="CDN76"/>
      <c r="CDO76"/>
      <c r="CDP76"/>
      <c r="CDQ76"/>
      <c r="CDR76"/>
      <c r="CDS76"/>
      <c r="CDT76"/>
      <c r="CDU76"/>
      <c r="CDV76"/>
      <c r="CDW76"/>
      <c r="CDX76"/>
      <c r="CDY76"/>
      <c r="CDZ76"/>
      <c r="CEA76"/>
      <c r="CEB76"/>
      <c r="CEC76"/>
      <c r="CED76"/>
      <c r="CEE76"/>
      <c r="CEF76"/>
      <c r="CEG76"/>
      <c r="CEH76"/>
      <c r="CEI76"/>
      <c r="CEJ76"/>
      <c r="CEK76"/>
      <c r="CEL76"/>
      <c r="CEM76"/>
      <c r="CEN76"/>
      <c r="CEO76"/>
      <c r="CEP76"/>
      <c r="CEQ76"/>
      <c r="CER76"/>
      <c r="CES76"/>
      <c r="CET76"/>
      <c r="CEU76"/>
      <c r="CEV76"/>
      <c r="CEW76"/>
      <c r="CEX76"/>
      <c r="CEY76"/>
      <c r="CEZ76"/>
      <c r="CFA76"/>
      <c r="CFB76"/>
      <c r="CFC76"/>
      <c r="CFD76"/>
      <c r="CFE76"/>
      <c r="CFF76"/>
      <c r="CFG76"/>
      <c r="CFH76"/>
      <c r="CFI76"/>
      <c r="CFJ76"/>
      <c r="CFK76"/>
      <c r="CFL76"/>
      <c r="CFM76"/>
      <c r="CFN76"/>
      <c r="CFO76"/>
      <c r="CFP76"/>
      <c r="CFQ76"/>
      <c r="CFR76"/>
      <c r="CFS76"/>
      <c r="CFT76"/>
      <c r="CFU76"/>
      <c r="CFV76"/>
      <c r="CFW76"/>
      <c r="CFX76"/>
      <c r="CFY76"/>
      <c r="CFZ76"/>
      <c r="CGA76"/>
      <c r="CGB76"/>
      <c r="CGC76"/>
      <c r="CGD76"/>
      <c r="CGE76"/>
      <c r="CGF76"/>
      <c r="CGG76"/>
      <c r="CGH76"/>
      <c r="CGI76"/>
      <c r="CGJ76"/>
      <c r="CGK76"/>
      <c r="CGL76"/>
      <c r="CGM76"/>
      <c r="CGN76"/>
      <c r="CGO76"/>
      <c r="CGP76"/>
      <c r="CGQ76"/>
      <c r="CGR76"/>
      <c r="CGS76"/>
      <c r="CGT76"/>
      <c r="CGU76"/>
      <c r="CGV76"/>
      <c r="CGW76"/>
      <c r="CGX76"/>
      <c r="CGY76"/>
      <c r="CGZ76"/>
      <c r="CHA76"/>
      <c r="CHB76"/>
      <c r="CHC76"/>
      <c r="CHD76"/>
      <c r="CHE76"/>
      <c r="CHF76"/>
      <c r="CHG76"/>
      <c r="CHH76"/>
      <c r="CHI76"/>
      <c r="CHJ76"/>
      <c r="CHK76"/>
      <c r="CHL76"/>
      <c r="CHM76"/>
      <c r="CHN76"/>
      <c r="CHO76"/>
      <c r="CHP76"/>
      <c r="CHQ76"/>
      <c r="CHR76"/>
      <c r="CHS76"/>
      <c r="CHT76"/>
      <c r="CHU76"/>
      <c r="CHV76"/>
      <c r="CHW76"/>
      <c r="CHX76"/>
      <c r="CHY76"/>
      <c r="CHZ76"/>
      <c r="CIA76"/>
      <c r="CIB76"/>
      <c r="CIC76"/>
      <c r="CID76"/>
      <c r="CIE76"/>
      <c r="CIF76"/>
      <c r="CIG76"/>
      <c r="CIH76"/>
      <c r="CII76"/>
      <c r="CIJ76"/>
      <c r="CIK76"/>
      <c r="CIL76"/>
      <c r="CIM76"/>
      <c r="CIN76"/>
      <c r="CIO76"/>
      <c r="CIP76"/>
      <c r="CIQ76"/>
      <c r="CIR76"/>
      <c r="CIS76"/>
      <c r="CIT76"/>
      <c r="CIU76"/>
      <c r="CIV76"/>
      <c r="CIW76"/>
      <c r="CIX76"/>
      <c r="CIY76"/>
      <c r="CIZ76"/>
      <c r="CJA76"/>
      <c r="CJB76"/>
      <c r="CJC76"/>
      <c r="CJD76"/>
      <c r="CJE76"/>
      <c r="CJF76"/>
      <c r="CJG76"/>
      <c r="CJH76"/>
      <c r="CJI76"/>
      <c r="CJJ76"/>
      <c r="CJK76"/>
      <c r="CJL76"/>
      <c r="CJM76"/>
      <c r="CJN76"/>
      <c r="CJO76"/>
      <c r="CJP76"/>
      <c r="CJQ76"/>
      <c r="CJR76"/>
      <c r="CJS76"/>
      <c r="CJT76"/>
      <c r="CJU76"/>
      <c r="CJV76"/>
      <c r="CJW76"/>
      <c r="CJX76"/>
      <c r="CJY76"/>
      <c r="CJZ76"/>
      <c r="CKA76"/>
      <c r="CKB76"/>
      <c r="CKC76"/>
      <c r="CKD76"/>
      <c r="CKE76"/>
      <c r="CKF76"/>
      <c r="CKG76"/>
      <c r="CKH76"/>
      <c r="CKI76"/>
      <c r="CKJ76"/>
      <c r="CKK76"/>
      <c r="CKL76"/>
      <c r="CKM76"/>
      <c r="CKN76"/>
      <c r="CKO76"/>
      <c r="CKP76"/>
      <c r="CKQ76"/>
      <c r="CKR76"/>
      <c r="CKS76"/>
      <c r="CKT76"/>
      <c r="CKU76"/>
      <c r="CKV76"/>
      <c r="CKW76"/>
      <c r="CKX76"/>
      <c r="CKY76"/>
      <c r="CKZ76"/>
      <c r="CLA76"/>
      <c r="CLB76"/>
      <c r="CLC76"/>
      <c r="CLD76"/>
      <c r="CLE76"/>
      <c r="CLF76"/>
      <c r="CLG76"/>
      <c r="CLH76"/>
      <c r="CLI76"/>
      <c r="CLJ76"/>
      <c r="CLK76"/>
      <c r="CLL76"/>
      <c r="CLM76"/>
      <c r="CLN76"/>
      <c r="CLO76"/>
      <c r="CLP76"/>
      <c r="CLQ76"/>
      <c r="CLR76"/>
      <c r="CLS76"/>
      <c r="CLT76"/>
      <c r="CLU76"/>
      <c r="CLV76"/>
      <c r="CLW76"/>
      <c r="CLX76"/>
      <c r="CLY76"/>
      <c r="CLZ76"/>
      <c r="CMA76"/>
      <c r="CMB76"/>
      <c r="CMC76"/>
      <c r="CMD76"/>
      <c r="CME76"/>
      <c r="CMF76"/>
      <c r="CMG76"/>
      <c r="CMH76"/>
      <c r="CMI76"/>
      <c r="CMJ76"/>
      <c r="CMK76"/>
      <c r="CML76"/>
      <c r="CMM76"/>
      <c r="CMN76"/>
      <c r="CMO76"/>
      <c r="CMP76"/>
      <c r="CMQ76"/>
      <c r="CMR76"/>
      <c r="CMS76"/>
      <c r="CMT76"/>
      <c r="CMU76"/>
      <c r="CMV76"/>
      <c r="CMW76"/>
      <c r="CMX76"/>
      <c r="CMY76"/>
      <c r="CMZ76"/>
      <c r="CNA76"/>
      <c r="CNB76"/>
      <c r="CNC76"/>
      <c r="CND76"/>
      <c r="CNE76"/>
      <c r="CNF76"/>
      <c r="CNG76"/>
      <c r="CNH76"/>
      <c r="CNI76"/>
      <c r="CNJ76"/>
      <c r="CNK76"/>
      <c r="CNL76"/>
      <c r="CNM76"/>
      <c r="CNN76"/>
      <c r="CNO76"/>
      <c r="CNP76"/>
      <c r="CNQ76"/>
      <c r="CNR76"/>
      <c r="CNS76"/>
      <c r="CNT76"/>
      <c r="CNU76"/>
      <c r="CNV76"/>
      <c r="CNW76"/>
      <c r="CNX76"/>
      <c r="CNY76"/>
      <c r="CNZ76"/>
      <c r="COA76"/>
      <c r="COB76"/>
      <c r="COC76"/>
      <c r="COD76"/>
      <c r="COE76"/>
      <c r="COF76"/>
      <c r="COG76"/>
      <c r="COH76"/>
      <c r="COI76"/>
      <c r="COJ76"/>
      <c r="COK76"/>
      <c r="COL76"/>
      <c r="COM76"/>
      <c r="CON76"/>
      <c r="COO76"/>
      <c r="COP76"/>
      <c r="COQ76"/>
      <c r="COR76"/>
      <c r="COS76"/>
      <c r="COT76"/>
      <c r="COU76"/>
      <c r="COV76"/>
      <c r="COW76"/>
      <c r="COX76"/>
      <c r="COY76"/>
      <c r="COZ76"/>
      <c r="CPA76"/>
      <c r="CPB76"/>
      <c r="CPC76"/>
      <c r="CPD76"/>
      <c r="CPE76"/>
      <c r="CPF76"/>
      <c r="CPG76"/>
      <c r="CPH76"/>
      <c r="CPI76"/>
      <c r="CPJ76"/>
      <c r="CPK76"/>
      <c r="CPL76"/>
      <c r="CPM76"/>
      <c r="CPN76"/>
      <c r="CPO76"/>
      <c r="CPP76"/>
      <c r="CPQ76"/>
      <c r="CPR76"/>
      <c r="CPS76"/>
      <c r="CPT76"/>
      <c r="CPU76"/>
      <c r="CPV76"/>
      <c r="CPW76"/>
      <c r="CPX76"/>
      <c r="CPY76"/>
      <c r="CPZ76"/>
      <c r="CQA76"/>
      <c r="CQB76"/>
      <c r="CQC76"/>
      <c r="CQD76"/>
      <c r="CQE76"/>
      <c r="CQF76"/>
      <c r="CQG76"/>
      <c r="CQH76"/>
      <c r="CQI76"/>
      <c r="CQJ76"/>
      <c r="CQK76"/>
      <c r="CQL76"/>
      <c r="CQM76"/>
      <c r="CQN76"/>
      <c r="CQO76"/>
      <c r="CQP76"/>
      <c r="CQQ76"/>
      <c r="CQR76"/>
      <c r="CQS76"/>
      <c r="CQT76"/>
      <c r="CQU76"/>
      <c r="CQV76"/>
      <c r="CQW76"/>
      <c r="CQX76"/>
      <c r="CQY76"/>
      <c r="CQZ76"/>
      <c r="CRA76"/>
      <c r="CRB76"/>
      <c r="CRC76"/>
      <c r="CRD76"/>
      <c r="CRE76"/>
      <c r="CRF76"/>
      <c r="CRG76"/>
      <c r="CRH76"/>
      <c r="CRI76"/>
      <c r="CRJ76"/>
      <c r="CRK76"/>
      <c r="CRL76"/>
      <c r="CRM76"/>
      <c r="CRN76"/>
      <c r="CRO76"/>
      <c r="CRP76"/>
      <c r="CRQ76"/>
      <c r="CRR76"/>
      <c r="CRS76"/>
      <c r="CRT76"/>
      <c r="CRU76"/>
      <c r="CRV76"/>
      <c r="CRW76"/>
      <c r="CRX76"/>
      <c r="CRY76"/>
      <c r="CRZ76"/>
      <c r="CSA76"/>
      <c r="CSB76"/>
      <c r="CSC76"/>
      <c r="CSD76"/>
      <c r="CSE76"/>
      <c r="CSF76"/>
      <c r="CSG76"/>
      <c r="CSH76"/>
      <c r="CSI76"/>
      <c r="CSJ76"/>
      <c r="CSK76"/>
      <c r="CSL76"/>
      <c r="CSM76"/>
      <c r="CSN76"/>
      <c r="CSO76"/>
      <c r="CSP76"/>
      <c r="CSQ76"/>
      <c r="CSR76"/>
      <c r="CSS76"/>
      <c r="CST76"/>
      <c r="CSU76"/>
      <c r="CSV76"/>
      <c r="CSW76"/>
      <c r="CSX76"/>
      <c r="CSY76"/>
      <c r="CSZ76"/>
      <c r="CTA76"/>
      <c r="CTB76"/>
      <c r="CTC76"/>
      <c r="CTD76"/>
      <c r="CTE76"/>
      <c r="CTF76"/>
      <c r="CTG76"/>
      <c r="CTH76"/>
      <c r="CTI76"/>
      <c r="CTJ76"/>
      <c r="CTK76"/>
      <c r="CTL76"/>
      <c r="CTM76"/>
      <c r="CTN76"/>
      <c r="CTO76"/>
      <c r="CTP76"/>
      <c r="CTQ76"/>
      <c r="CTR76"/>
      <c r="CTS76"/>
      <c r="CTT76"/>
      <c r="CTU76"/>
      <c r="CTV76"/>
      <c r="CTW76"/>
      <c r="CTX76"/>
      <c r="CTY76"/>
      <c r="CTZ76"/>
      <c r="CUA76"/>
      <c r="CUB76"/>
      <c r="CUC76"/>
      <c r="CUD76"/>
      <c r="CUE76"/>
      <c r="CUF76"/>
      <c r="CUG76"/>
      <c r="CUH76"/>
      <c r="CUI76"/>
      <c r="CUJ76"/>
      <c r="CUK76"/>
      <c r="CUL76"/>
      <c r="CUM76"/>
      <c r="CUN76"/>
      <c r="CUO76"/>
      <c r="CUP76"/>
      <c r="CUQ76"/>
      <c r="CUR76"/>
      <c r="CUS76"/>
      <c r="CUT76"/>
      <c r="CUU76"/>
      <c r="CUV76"/>
      <c r="CUW76"/>
      <c r="CUX76"/>
      <c r="CUY76"/>
      <c r="CUZ76"/>
      <c r="CVA76"/>
      <c r="CVB76"/>
      <c r="CVC76"/>
      <c r="CVD76"/>
      <c r="CVE76"/>
      <c r="CVF76"/>
      <c r="CVG76"/>
      <c r="CVH76"/>
      <c r="CVI76"/>
      <c r="CVJ76"/>
      <c r="CVK76"/>
      <c r="CVL76"/>
      <c r="CVM76"/>
      <c r="CVN76"/>
      <c r="CVO76"/>
      <c r="CVP76"/>
      <c r="CVQ76"/>
      <c r="CVR76"/>
      <c r="CVS76"/>
      <c r="CVT76"/>
      <c r="CVU76"/>
      <c r="CVV76"/>
      <c r="CVW76"/>
      <c r="CVX76"/>
      <c r="CVY76"/>
      <c r="CVZ76"/>
      <c r="CWA76"/>
      <c r="CWB76"/>
      <c r="CWC76"/>
      <c r="CWD76"/>
      <c r="CWE76"/>
      <c r="CWF76"/>
      <c r="CWG76"/>
      <c r="CWH76"/>
      <c r="CWI76"/>
      <c r="CWJ76"/>
      <c r="CWK76"/>
      <c r="CWL76"/>
      <c r="CWM76"/>
      <c r="CWN76"/>
      <c r="CWO76"/>
      <c r="CWP76"/>
      <c r="CWQ76"/>
      <c r="CWR76"/>
      <c r="CWS76"/>
      <c r="CWT76"/>
      <c r="CWU76"/>
      <c r="CWV76"/>
      <c r="CWW76"/>
      <c r="CWX76"/>
      <c r="CWY76"/>
      <c r="CWZ76"/>
      <c r="CXA76"/>
      <c r="CXB76"/>
      <c r="CXC76"/>
      <c r="CXD76"/>
      <c r="CXE76"/>
      <c r="CXF76"/>
      <c r="CXG76"/>
      <c r="CXH76"/>
      <c r="CXI76"/>
      <c r="CXJ76"/>
      <c r="CXK76"/>
      <c r="CXL76"/>
      <c r="CXM76"/>
      <c r="CXN76"/>
      <c r="CXO76"/>
      <c r="CXP76"/>
      <c r="CXQ76"/>
      <c r="CXR76"/>
      <c r="CXS76"/>
      <c r="CXT76"/>
      <c r="CXU76"/>
      <c r="CXV76"/>
      <c r="CXW76"/>
      <c r="CXX76"/>
      <c r="CXY76"/>
      <c r="CXZ76"/>
      <c r="CYA76"/>
      <c r="CYB76"/>
      <c r="CYC76"/>
      <c r="CYD76"/>
      <c r="CYE76"/>
      <c r="CYF76"/>
      <c r="CYG76"/>
      <c r="CYH76"/>
      <c r="CYI76"/>
      <c r="CYJ76"/>
      <c r="CYK76"/>
      <c r="CYL76"/>
      <c r="CYM76"/>
      <c r="CYN76"/>
      <c r="CYO76"/>
      <c r="CYP76"/>
      <c r="CYQ76"/>
      <c r="CYR76"/>
      <c r="CYS76"/>
      <c r="CYT76"/>
      <c r="CYU76"/>
      <c r="CYV76"/>
      <c r="CYW76"/>
      <c r="CYX76"/>
      <c r="CYY76"/>
      <c r="CYZ76"/>
      <c r="CZA76"/>
      <c r="CZB76"/>
      <c r="CZC76"/>
      <c r="CZD76"/>
      <c r="CZE76"/>
      <c r="CZF76"/>
      <c r="CZG76"/>
      <c r="CZH76"/>
      <c r="CZI76"/>
      <c r="CZJ76"/>
      <c r="CZK76"/>
      <c r="CZL76"/>
      <c r="CZM76"/>
      <c r="CZN76"/>
      <c r="CZO76"/>
      <c r="CZP76"/>
      <c r="CZQ76"/>
      <c r="CZR76"/>
      <c r="CZS76"/>
      <c r="CZT76"/>
      <c r="CZU76"/>
      <c r="CZV76"/>
      <c r="CZW76"/>
      <c r="CZX76"/>
      <c r="CZY76"/>
      <c r="CZZ76"/>
      <c r="DAA76"/>
      <c r="DAB76"/>
      <c r="DAC76"/>
      <c r="DAD76"/>
      <c r="DAE76"/>
      <c r="DAF76"/>
      <c r="DAG76"/>
      <c r="DAH76"/>
      <c r="DAI76"/>
      <c r="DAJ76"/>
      <c r="DAK76"/>
      <c r="DAL76"/>
      <c r="DAM76"/>
      <c r="DAN76"/>
      <c r="DAO76"/>
      <c r="DAP76"/>
      <c r="DAQ76"/>
      <c r="DAR76"/>
      <c r="DAS76"/>
      <c r="DAT76"/>
      <c r="DAU76"/>
      <c r="DAV76"/>
      <c r="DAW76"/>
      <c r="DAX76"/>
      <c r="DAY76"/>
      <c r="DAZ76"/>
      <c r="DBA76"/>
      <c r="DBB76"/>
      <c r="DBC76"/>
      <c r="DBD76"/>
      <c r="DBE76"/>
      <c r="DBF76"/>
      <c r="DBG76"/>
      <c r="DBH76"/>
      <c r="DBI76"/>
      <c r="DBJ76"/>
      <c r="DBK76"/>
      <c r="DBL76"/>
      <c r="DBM76"/>
      <c r="DBN76"/>
      <c r="DBO76"/>
      <c r="DBP76"/>
      <c r="DBQ76"/>
      <c r="DBR76"/>
      <c r="DBS76"/>
      <c r="DBT76"/>
      <c r="DBU76"/>
      <c r="DBV76"/>
      <c r="DBW76"/>
      <c r="DBX76"/>
      <c r="DBY76"/>
      <c r="DBZ76"/>
      <c r="DCA76"/>
      <c r="DCB76"/>
      <c r="DCC76"/>
      <c r="DCD76"/>
      <c r="DCE76"/>
      <c r="DCF76"/>
      <c r="DCG76"/>
      <c r="DCH76"/>
      <c r="DCI76"/>
      <c r="DCJ76"/>
      <c r="DCK76"/>
      <c r="DCL76"/>
      <c r="DCM76"/>
      <c r="DCN76"/>
      <c r="DCO76"/>
      <c r="DCP76"/>
      <c r="DCQ76"/>
      <c r="DCR76"/>
      <c r="DCS76"/>
      <c r="DCT76"/>
      <c r="DCU76"/>
      <c r="DCV76"/>
      <c r="DCW76"/>
      <c r="DCX76"/>
      <c r="DCY76"/>
      <c r="DCZ76"/>
      <c r="DDA76"/>
      <c r="DDB76"/>
      <c r="DDC76"/>
      <c r="DDD76"/>
      <c r="DDE76"/>
      <c r="DDF76"/>
      <c r="DDG76"/>
      <c r="DDH76"/>
      <c r="DDI76"/>
      <c r="DDJ76"/>
      <c r="DDK76"/>
      <c r="DDL76"/>
      <c r="DDM76"/>
      <c r="DDN76"/>
      <c r="DDO76"/>
      <c r="DDP76"/>
      <c r="DDQ76"/>
      <c r="DDR76"/>
      <c r="DDS76"/>
      <c r="DDT76"/>
      <c r="DDU76"/>
      <c r="DDV76"/>
      <c r="DDW76"/>
      <c r="DDX76"/>
      <c r="DDY76"/>
      <c r="DDZ76"/>
      <c r="DEA76"/>
      <c r="DEB76"/>
      <c r="DEC76"/>
      <c r="DED76"/>
      <c r="DEE76"/>
      <c r="DEF76"/>
      <c r="DEG76"/>
      <c r="DEH76"/>
      <c r="DEI76"/>
      <c r="DEJ76"/>
      <c r="DEK76"/>
      <c r="DEL76"/>
      <c r="DEM76"/>
      <c r="DEN76"/>
      <c r="DEO76"/>
      <c r="DEP76"/>
      <c r="DEQ76"/>
      <c r="DER76"/>
      <c r="DES76"/>
      <c r="DET76"/>
      <c r="DEU76"/>
      <c r="DEV76"/>
      <c r="DEW76"/>
      <c r="DEX76"/>
      <c r="DEY76"/>
      <c r="DEZ76"/>
      <c r="DFA76"/>
      <c r="DFB76"/>
      <c r="DFC76"/>
      <c r="DFD76"/>
      <c r="DFE76"/>
      <c r="DFF76"/>
      <c r="DFG76"/>
      <c r="DFH76"/>
      <c r="DFI76"/>
      <c r="DFJ76"/>
      <c r="DFK76"/>
      <c r="DFL76"/>
      <c r="DFM76"/>
      <c r="DFN76"/>
      <c r="DFO76"/>
      <c r="DFP76"/>
      <c r="DFQ76"/>
      <c r="DFR76"/>
      <c r="DFS76"/>
      <c r="DFT76"/>
      <c r="DFU76"/>
      <c r="DFV76"/>
      <c r="DFW76"/>
      <c r="DFX76"/>
      <c r="DFY76"/>
      <c r="DFZ76"/>
      <c r="DGA76"/>
      <c r="DGB76"/>
      <c r="DGC76"/>
      <c r="DGD76"/>
      <c r="DGE76"/>
      <c r="DGF76"/>
      <c r="DGG76"/>
      <c r="DGH76"/>
      <c r="DGI76"/>
      <c r="DGJ76"/>
      <c r="DGK76"/>
      <c r="DGL76"/>
      <c r="DGM76"/>
      <c r="DGN76"/>
      <c r="DGO76"/>
      <c r="DGP76"/>
      <c r="DGQ76"/>
      <c r="DGR76"/>
      <c r="DGS76"/>
      <c r="DGT76"/>
      <c r="DGU76"/>
      <c r="DGV76"/>
      <c r="DGW76"/>
      <c r="DGX76"/>
      <c r="DGY76"/>
      <c r="DGZ76"/>
      <c r="DHA76"/>
      <c r="DHB76"/>
      <c r="DHC76"/>
      <c r="DHD76"/>
      <c r="DHE76"/>
      <c r="DHF76"/>
      <c r="DHG76"/>
      <c r="DHH76"/>
      <c r="DHI76"/>
      <c r="DHJ76"/>
      <c r="DHK76"/>
      <c r="DHL76"/>
      <c r="DHM76"/>
      <c r="DHN76"/>
      <c r="DHO76"/>
      <c r="DHP76"/>
      <c r="DHQ76"/>
      <c r="DHR76"/>
      <c r="DHS76"/>
      <c r="DHT76"/>
      <c r="DHU76"/>
      <c r="DHV76"/>
      <c r="DHW76"/>
      <c r="DHX76"/>
      <c r="DHY76"/>
      <c r="DHZ76"/>
      <c r="DIA76"/>
      <c r="DIB76"/>
      <c r="DIC76"/>
      <c r="DID76"/>
      <c r="DIE76"/>
      <c r="DIF76"/>
      <c r="DIG76"/>
      <c r="DIH76"/>
      <c r="DII76"/>
      <c r="DIJ76"/>
      <c r="DIK76"/>
      <c r="DIL76"/>
      <c r="DIM76"/>
      <c r="DIN76"/>
      <c r="DIO76"/>
      <c r="DIP76"/>
      <c r="DIQ76"/>
      <c r="DIR76"/>
      <c r="DIS76"/>
      <c r="DIT76"/>
      <c r="DIU76"/>
      <c r="DIV76"/>
      <c r="DIW76"/>
      <c r="DIX76"/>
      <c r="DIY76"/>
      <c r="DIZ76"/>
      <c r="DJA76"/>
      <c r="DJB76"/>
      <c r="DJC76"/>
      <c r="DJD76"/>
      <c r="DJE76"/>
      <c r="DJF76"/>
      <c r="DJG76"/>
      <c r="DJH76"/>
      <c r="DJI76"/>
      <c r="DJJ76"/>
      <c r="DJK76"/>
      <c r="DJL76"/>
      <c r="DJM76"/>
      <c r="DJN76"/>
      <c r="DJO76"/>
      <c r="DJP76"/>
      <c r="DJQ76"/>
      <c r="DJR76"/>
      <c r="DJS76"/>
      <c r="DJT76"/>
      <c r="DJU76"/>
      <c r="DJV76"/>
      <c r="DJW76"/>
      <c r="DJX76"/>
      <c r="DJY76"/>
      <c r="DJZ76"/>
      <c r="DKA76"/>
      <c r="DKB76"/>
      <c r="DKC76"/>
      <c r="DKD76"/>
      <c r="DKE76"/>
      <c r="DKF76"/>
      <c r="DKG76"/>
      <c r="DKH76"/>
      <c r="DKI76"/>
      <c r="DKJ76"/>
      <c r="DKK76"/>
      <c r="DKL76"/>
      <c r="DKM76"/>
      <c r="DKN76"/>
      <c r="DKO76"/>
      <c r="DKP76"/>
      <c r="DKQ76"/>
      <c r="DKR76"/>
      <c r="DKS76"/>
      <c r="DKT76"/>
      <c r="DKU76"/>
      <c r="DKV76"/>
      <c r="DKW76"/>
      <c r="DKX76"/>
      <c r="DKY76"/>
      <c r="DKZ76"/>
      <c r="DLA76"/>
      <c r="DLB76"/>
      <c r="DLC76"/>
      <c r="DLD76"/>
      <c r="DLE76"/>
      <c r="DLF76"/>
      <c r="DLG76"/>
      <c r="DLH76"/>
      <c r="DLI76"/>
      <c r="DLJ76"/>
      <c r="DLK76"/>
      <c r="DLL76"/>
      <c r="DLM76"/>
      <c r="DLN76"/>
      <c r="DLO76"/>
      <c r="DLP76"/>
      <c r="DLQ76"/>
      <c r="DLR76"/>
      <c r="DLS76"/>
      <c r="DLT76"/>
      <c r="DLU76"/>
      <c r="DLV76"/>
      <c r="DLW76"/>
      <c r="DLX76"/>
      <c r="DLY76"/>
      <c r="DLZ76"/>
      <c r="DMA76"/>
      <c r="DMB76"/>
      <c r="DMC76"/>
      <c r="DMD76"/>
      <c r="DME76"/>
      <c r="DMF76"/>
      <c r="DMG76"/>
      <c r="DMH76"/>
      <c r="DMI76"/>
      <c r="DMJ76"/>
      <c r="DMK76"/>
      <c r="DML76"/>
      <c r="DMM76"/>
      <c r="DMN76"/>
      <c r="DMO76"/>
      <c r="DMP76"/>
      <c r="DMQ76"/>
      <c r="DMR76"/>
      <c r="DMS76"/>
      <c r="DMT76"/>
      <c r="DMU76"/>
      <c r="DMV76"/>
      <c r="DMW76"/>
      <c r="DMX76"/>
      <c r="DMY76"/>
      <c r="DMZ76"/>
      <c r="DNA76"/>
      <c r="DNB76"/>
      <c r="DNC76"/>
      <c r="DND76"/>
      <c r="DNE76"/>
      <c r="DNF76"/>
      <c r="DNG76"/>
      <c r="DNH76"/>
      <c r="DNI76"/>
      <c r="DNJ76"/>
      <c r="DNK76"/>
      <c r="DNL76"/>
      <c r="DNM76"/>
      <c r="DNN76"/>
      <c r="DNO76"/>
      <c r="DNP76"/>
      <c r="DNQ76"/>
      <c r="DNR76"/>
      <c r="DNS76"/>
      <c r="DNT76"/>
      <c r="DNU76"/>
      <c r="DNV76"/>
      <c r="DNW76"/>
      <c r="DNX76"/>
      <c r="DNY76"/>
      <c r="DNZ76"/>
      <c r="DOA76"/>
      <c r="DOB76"/>
      <c r="DOC76"/>
      <c r="DOD76"/>
      <c r="DOE76"/>
      <c r="DOF76"/>
      <c r="DOG76"/>
      <c r="DOH76"/>
      <c r="DOI76"/>
      <c r="DOJ76"/>
      <c r="DOK76"/>
      <c r="DOL76"/>
      <c r="DOM76"/>
      <c r="DON76"/>
      <c r="DOO76"/>
      <c r="DOP76"/>
      <c r="DOQ76"/>
      <c r="DOR76"/>
      <c r="DOS76"/>
      <c r="DOT76"/>
      <c r="DOU76"/>
      <c r="DOV76"/>
      <c r="DOW76"/>
      <c r="DOX76"/>
      <c r="DOY76"/>
      <c r="DOZ76"/>
      <c r="DPA76"/>
      <c r="DPB76"/>
      <c r="DPC76"/>
      <c r="DPD76"/>
      <c r="DPE76"/>
      <c r="DPF76"/>
      <c r="DPG76"/>
      <c r="DPH76"/>
      <c r="DPI76"/>
      <c r="DPJ76"/>
      <c r="DPK76"/>
      <c r="DPL76"/>
      <c r="DPM76"/>
      <c r="DPN76"/>
      <c r="DPO76"/>
      <c r="DPP76"/>
      <c r="DPQ76"/>
      <c r="DPR76"/>
      <c r="DPS76"/>
      <c r="DPT76"/>
      <c r="DPU76"/>
      <c r="DPV76"/>
      <c r="DPW76"/>
      <c r="DPX76"/>
      <c r="DPY76"/>
      <c r="DPZ76"/>
      <c r="DQA76"/>
      <c r="DQB76"/>
      <c r="DQC76"/>
      <c r="DQD76"/>
      <c r="DQE76"/>
      <c r="DQF76"/>
      <c r="DQG76"/>
      <c r="DQH76"/>
      <c r="DQI76"/>
      <c r="DQJ76"/>
      <c r="DQK76"/>
      <c r="DQL76"/>
      <c r="DQM76"/>
      <c r="DQN76"/>
      <c r="DQO76"/>
      <c r="DQP76"/>
      <c r="DQQ76"/>
      <c r="DQR76"/>
      <c r="DQS76"/>
      <c r="DQT76"/>
      <c r="DQU76"/>
      <c r="DQV76"/>
      <c r="DQW76"/>
      <c r="DQX76"/>
      <c r="DQY76"/>
      <c r="DQZ76"/>
      <c r="DRA76"/>
      <c r="DRB76"/>
      <c r="DRC76"/>
      <c r="DRD76"/>
      <c r="DRE76"/>
      <c r="DRF76"/>
      <c r="DRG76"/>
      <c r="DRH76"/>
      <c r="DRI76"/>
      <c r="DRJ76"/>
      <c r="DRK76"/>
      <c r="DRL76"/>
      <c r="DRM76"/>
      <c r="DRN76"/>
      <c r="DRO76"/>
      <c r="DRP76"/>
      <c r="DRQ76"/>
      <c r="DRR76"/>
      <c r="DRS76"/>
      <c r="DRT76"/>
      <c r="DRU76"/>
      <c r="DRV76"/>
      <c r="DRW76"/>
      <c r="DRX76"/>
      <c r="DRY76"/>
      <c r="DRZ76"/>
      <c r="DSA76"/>
      <c r="DSB76"/>
      <c r="DSC76"/>
      <c r="DSD76"/>
      <c r="DSE76"/>
      <c r="DSF76"/>
      <c r="DSG76"/>
      <c r="DSH76"/>
      <c r="DSI76"/>
      <c r="DSJ76"/>
      <c r="DSK76"/>
      <c r="DSL76"/>
      <c r="DSM76"/>
      <c r="DSN76"/>
      <c r="DSO76"/>
      <c r="DSP76"/>
      <c r="DSQ76"/>
      <c r="DSR76"/>
      <c r="DSS76"/>
      <c r="DST76"/>
      <c r="DSU76"/>
      <c r="DSV76"/>
      <c r="DSW76"/>
      <c r="DSX76"/>
      <c r="DSY76"/>
      <c r="DSZ76"/>
      <c r="DTA76"/>
      <c r="DTB76"/>
      <c r="DTC76"/>
      <c r="DTD76"/>
      <c r="DTE76"/>
      <c r="DTF76"/>
      <c r="DTG76"/>
      <c r="DTH76"/>
      <c r="DTI76"/>
      <c r="DTJ76"/>
      <c r="DTK76"/>
      <c r="DTL76"/>
      <c r="DTM76"/>
      <c r="DTN76"/>
      <c r="DTO76"/>
      <c r="DTP76"/>
      <c r="DTQ76"/>
      <c r="DTR76"/>
      <c r="DTS76"/>
      <c r="DTT76"/>
      <c r="DTU76"/>
      <c r="DTV76"/>
      <c r="DTW76"/>
      <c r="DTX76"/>
      <c r="DTY76"/>
      <c r="DTZ76"/>
      <c r="DUA76"/>
      <c r="DUB76"/>
      <c r="DUC76"/>
      <c r="DUD76"/>
      <c r="DUE76"/>
      <c r="DUF76"/>
      <c r="DUG76"/>
      <c r="DUH76"/>
      <c r="DUI76"/>
      <c r="DUJ76"/>
      <c r="DUK76"/>
      <c r="DUL76"/>
      <c r="DUM76"/>
      <c r="DUN76"/>
      <c r="DUO76"/>
      <c r="DUP76"/>
      <c r="DUQ76"/>
      <c r="DUR76"/>
      <c r="DUS76"/>
      <c r="DUT76"/>
      <c r="DUU76"/>
      <c r="DUV76"/>
      <c r="DUW76"/>
      <c r="DUX76"/>
      <c r="DUY76"/>
      <c r="DUZ76"/>
      <c r="DVA76"/>
      <c r="DVB76"/>
      <c r="DVC76"/>
      <c r="DVD76"/>
      <c r="DVE76"/>
      <c r="DVF76"/>
      <c r="DVG76"/>
      <c r="DVH76"/>
      <c r="DVI76"/>
      <c r="DVJ76"/>
      <c r="DVK76"/>
      <c r="DVL76"/>
      <c r="DVM76"/>
      <c r="DVN76"/>
      <c r="DVO76"/>
      <c r="DVP76"/>
      <c r="DVQ76"/>
      <c r="DVR76"/>
      <c r="DVS76"/>
      <c r="DVT76"/>
      <c r="DVU76"/>
      <c r="DVV76"/>
      <c r="DVW76"/>
      <c r="DVX76"/>
      <c r="DVY76"/>
      <c r="DVZ76"/>
      <c r="DWA76"/>
      <c r="DWB76"/>
      <c r="DWC76"/>
      <c r="DWD76"/>
      <c r="DWE76"/>
      <c r="DWF76"/>
      <c r="DWG76"/>
      <c r="DWH76"/>
      <c r="DWI76"/>
      <c r="DWJ76"/>
      <c r="DWK76"/>
      <c r="DWL76"/>
      <c r="DWM76"/>
      <c r="DWN76"/>
      <c r="DWO76"/>
      <c r="DWP76"/>
      <c r="DWQ76"/>
      <c r="DWR76"/>
      <c r="DWS76"/>
      <c r="DWT76"/>
      <c r="DWU76"/>
      <c r="DWV76"/>
      <c r="DWW76"/>
      <c r="DWX76"/>
      <c r="DWY76"/>
      <c r="DWZ76"/>
      <c r="DXA76"/>
      <c r="DXB76"/>
      <c r="DXC76"/>
      <c r="DXD76"/>
      <c r="DXE76"/>
      <c r="DXF76"/>
      <c r="DXG76"/>
      <c r="DXH76"/>
      <c r="DXI76"/>
      <c r="DXJ76"/>
      <c r="DXK76"/>
      <c r="DXL76"/>
      <c r="DXM76"/>
      <c r="DXN76"/>
      <c r="DXO76"/>
      <c r="DXP76"/>
      <c r="DXQ76"/>
      <c r="DXR76"/>
      <c r="DXS76"/>
      <c r="DXT76"/>
      <c r="DXU76"/>
      <c r="DXV76"/>
      <c r="DXW76"/>
      <c r="DXX76"/>
      <c r="DXY76"/>
      <c r="DXZ76"/>
      <c r="DYA76"/>
      <c r="DYB76"/>
      <c r="DYC76"/>
      <c r="DYD76"/>
      <c r="DYE76"/>
      <c r="DYF76"/>
      <c r="DYG76"/>
      <c r="DYH76"/>
      <c r="DYI76"/>
      <c r="DYJ76"/>
      <c r="DYK76"/>
      <c r="DYL76"/>
      <c r="DYM76"/>
      <c r="DYN76"/>
      <c r="DYO76"/>
      <c r="DYP76"/>
      <c r="DYQ76"/>
      <c r="DYR76"/>
      <c r="DYS76"/>
      <c r="DYT76"/>
      <c r="DYU76"/>
      <c r="DYV76"/>
      <c r="DYW76"/>
      <c r="DYX76"/>
      <c r="DYY76"/>
      <c r="DYZ76"/>
      <c r="DZA76"/>
      <c r="DZB76"/>
      <c r="DZC76"/>
      <c r="DZD76"/>
      <c r="DZE76"/>
      <c r="DZF76"/>
      <c r="DZG76"/>
      <c r="DZH76"/>
      <c r="DZI76"/>
      <c r="DZJ76"/>
      <c r="DZK76"/>
      <c r="DZL76"/>
      <c r="DZM76"/>
      <c r="DZN76"/>
      <c r="DZO76"/>
      <c r="DZP76"/>
      <c r="DZQ76"/>
      <c r="DZR76"/>
      <c r="DZS76"/>
      <c r="DZT76"/>
      <c r="DZU76"/>
      <c r="DZV76"/>
      <c r="DZW76"/>
      <c r="DZX76"/>
      <c r="DZY76"/>
      <c r="DZZ76"/>
      <c r="EAA76"/>
      <c r="EAB76"/>
      <c r="EAC76"/>
      <c r="EAD76"/>
      <c r="EAE76"/>
      <c r="EAF76"/>
      <c r="EAG76"/>
      <c r="EAH76"/>
      <c r="EAI76"/>
      <c r="EAJ76"/>
      <c r="EAK76"/>
      <c r="EAL76"/>
      <c r="EAM76"/>
      <c r="EAN76"/>
      <c r="EAO76"/>
      <c r="EAP76"/>
      <c r="EAQ76"/>
      <c r="EAR76"/>
      <c r="EAS76"/>
      <c r="EAT76"/>
      <c r="EAU76"/>
      <c r="EAV76"/>
      <c r="EAW76"/>
      <c r="EAX76"/>
      <c r="EAY76"/>
      <c r="EAZ76"/>
      <c r="EBA76"/>
      <c r="EBB76"/>
      <c r="EBC76"/>
      <c r="EBD76"/>
      <c r="EBE76"/>
      <c r="EBF76"/>
      <c r="EBG76"/>
      <c r="EBH76"/>
      <c r="EBI76"/>
      <c r="EBJ76"/>
      <c r="EBK76"/>
      <c r="EBL76"/>
      <c r="EBM76"/>
      <c r="EBN76"/>
      <c r="EBO76"/>
      <c r="EBP76"/>
      <c r="EBQ76"/>
      <c r="EBR76"/>
      <c r="EBS76"/>
      <c r="EBT76"/>
      <c r="EBU76"/>
      <c r="EBV76"/>
      <c r="EBW76"/>
      <c r="EBX76"/>
      <c r="EBY76"/>
      <c r="EBZ76"/>
      <c r="ECA76"/>
      <c r="ECB76"/>
      <c r="ECC76"/>
      <c r="ECD76"/>
      <c r="ECE76"/>
      <c r="ECF76"/>
      <c r="ECG76"/>
      <c r="ECH76"/>
      <c r="ECI76"/>
      <c r="ECJ76"/>
      <c r="ECK76"/>
      <c r="ECL76"/>
      <c r="ECM76"/>
      <c r="ECN76"/>
      <c r="ECO76"/>
      <c r="ECP76"/>
      <c r="ECQ76"/>
      <c r="ECR76"/>
      <c r="ECS76"/>
      <c r="ECT76"/>
      <c r="ECU76"/>
      <c r="ECV76"/>
      <c r="ECW76"/>
      <c r="ECX76"/>
      <c r="ECY76"/>
      <c r="ECZ76"/>
      <c r="EDA76"/>
      <c r="EDB76"/>
      <c r="EDC76"/>
      <c r="EDD76"/>
      <c r="EDE76"/>
      <c r="EDF76"/>
      <c r="EDG76"/>
      <c r="EDH76"/>
      <c r="EDI76"/>
      <c r="EDJ76"/>
      <c r="EDK76"/>
      <c r="EDL76"/>
      <c r="EDM76"/>
      <c r="EDN76"/>
      <c r="EDO76"/>
      <c r="EDP76"/>
      <c r="EDQ76"/>
      <c r="EDR76"/>
      <c r="EDS76"/>
      <c r="EDT76"/>
      <c r="EDU76"/>
      <c r="EDV76"/>
      <c r="EDW76"/>
      <c r="EDX76"/>
      <c r="EDY76"/>
      <c r="EDZ76"/>
      <c r="EEA76"/>
      <c r="EEB76"/>
      <c r="EEC76"/>
      <c r="EED76"/>
      <c r="EEE76"/>
      <c r="EEF76"/>
      <c r="EEG76"/>
      <c r="EEH76"/>
      <c r="EEI76"/>
      <c r="EEJ76"/>
      <c r="EEK76"/>
      <c r="EEL76"/>
      <c r="EEM76"/>
      <c r="EEN76"/>
      <c r="EEO76"/>
      <c r="EEP76"/>
      <c r="EEQ76"/>
      <c r="EER76"/>
      <c r="EES76"/>
      <c r="EET76"/>
      <c r="EEU76"/>
      <c r="EEV76"/>
      <c r="EEW76"/>
      <c r="EEX76"/>
      <c r="EEY76"/>
      <c r="EEZ76"/>
      <c r="EFA76"/>
      <c r="EFB76"/>
      <c r="EFC76"/>
      <c r="EFD76"/>
      <c r="EFE76"/>
      <c r="EFF76"/>
      <c r="EFG76"/>
      <c r="EFH76"/>
      <c r="EFI76"/>
      <c r="EFJ76"/>
      <c r="EFK76"/>
      <c r="EFL76"/>
      <c r="EFM76"/>
      <c r="EFN76"/>
      <c r="EFO76"/>
      <c r="EFP76"/>
      <c r="EFQ76"/>
      <c r="EFR76"/>
      <c r="EFS76"/>
      <c r="EFT76"/>
      <c r="EFU76"/>
      <c r="EFV76"/>
      <c r="EFW76"/>
      <c r="EFX76"/>
      <c r="EFY76"/>
      <c r="EFZ76"/>
      <c r="EGA76"/>
      <c r="EGB76"/>
      <c r="EGC76"/>
      <c r="EGD76"/>
      <c r="EGE76"/>
      <c r="EGF76"/>
      <c r="EGG76"/>
      <c r="EGH76"/>
      <c r="EGI76"/>
      <c r="EGJ76"/>
      <c r="EGK76"/>
      <c r="EGL76"/>
      <c r="EGM76"/>
      <c r="EGN76"/>
      <c r="EGO76"/>
      <c r="EGP76"/>
      <c r="EGQ76"/>
      <c r="EGR76"/>
      <c r="EGS76"/>
      <c r="EGT76"/>
      <c r="EGU76"/>
      <c r="EGV76"/>
      <c r="EGW76"/>
      <c r="EGX76"/>
      <c r="EGY76"/>
      <c r="EGZ76"/>
      <c r="EHA76"/>
      <c r="EHB76"/>
      <c r="EHC76"/>
      <c r="EHD76"/>
      <c r="EHE76"/>
      <c r="EHF76"/>
      <c r="EHG76"/>
      <c r="EHH76"/>
      <c r="EHI76"/>
      <c r="EHJ76"/>
      <c r="EHK76"/>
      <c r="EHL76"/>
      <c r="EHM76"/>
      <c r="EHN76"/>
      <c r="EHO76"/>
      <c r="EHP76"/>
      <c r="EHQ76"/>
      <c r="EHR76"/>
      <c r="EHS76"/>
      <c r="EHT76"/>
      <c r="EHU76"/>
      <c r="EHV76"/>
      <c r="EHW76"/>
      <c r="EHX76"/>
      <c r="EHY76"/>
      <c r="EHZ76"/>
      <c r="EIA76"/>
      <c r="EIB76"/>
      <c r="EIC76"/>
      <c r="EID76"/>
      <c r="EIE76"/>
      <c r="EIF76"/>
      <c r="EIG76"/>
      <c r="EIH76"/>
      <c r="EII76"/>
      <c r="EIJ76"/>
      <c r="EIK76"/>
      <c r="EIL76"/>
      <c r="EIM76"/>
      <c r="EIN76"/>
      <c r="EIO76"/>
      <c r="EIP76"/>
      <c r="EIQ76"/>
      <c r="EIR76"/>
      <c r="EIS76"/>
      <c r="EIT76"/>
      <c r="EIU76"/>
      <c r="EIV76"/>
      <c r="EIW76"/>
      <c r="EIX76"/>
      <c r="EIY76"/>
      <c r="EIZ76"/>
      <c r="EJA76"/>
      <c r="EJB76"/>
      <c r="EJC76"/>
      <c r="EJD76"/>
      <c r="EJE76"/>
      <c r="EJF76"/>
      <c r="EJG76"/>
      <c r="EJH76"/>
      <c r="EJI76"/>
      <c r="EJJ76"/>
      <c r="EJK76"/>
      <c r="EJL76"/>
      <c r="EJM76"/>
      <c r="EJN76"/>
      <c r="EJO76"/>
      <c r="EJP76"/>
      <c r="EJQ76"/>
      <c r="EJR76"/>
      <c r="EJS76"/>
      <c r="EJT76"/>
      <c r="EJU76"/>
      <c r="EJV76"/>
      <c r="EJW76"/>
      <c r="EJX76"/>
      <c r="EJY76"/>
      <c r="EJZ76"/>
      <c r="EKA76"/>
      <c r="EKB76"/>
      <c r="EKC76"/>
      <c r="EKD76"/>
      <c r="EKE76"/>
      <c r="EKF76"/>
      <c r="EKG76"/>
      <c r="EKH76"/>
      <c r="EKI76"/>
      <c r="EKJ76"/>
      <c r="EKK76"/>
      <c r="EKL76"/>
      <c r="EKM76"/>
      <c r="EKN76"/>
      <c r="EKO76"/>
      <c r="EKP76"/>
      <c r="EKQ76"/>
      <c r="EKR76"/>
      <c r="EKS76"/>
      <c r="EKT76"/>
      <c r="EKU76"/>
      <c r="EKV76"/>
      <c r="EKW76"/>
      <c r="EKX76"/>
      <c r="EKY76"/>
      <c r="EKZ76"/>
      <c r="ELA76"/>
      <c r="ELB76"/>
      <c r="ELC76"/>
      <c r="ELD76"/>
      <c r="ELE76"/>
      <c r="ELF76"/>
      <c r="ELG76"/>
      <c r="ELH76"/>
      <c r="ELI76"/>
      <c r="ELJ76"/>
      <c r="ELK76"/>
      <c r="ELL76"/>
      <c r="ELM76"/>
      <c r="ELN76"/>
      <c r="ELO76"/>
      <c r="ELP76"/>
      <c r="ELQ76"/>
      <c r="ELR76"/>
      <c r="ELS76"/>
      <c r="ELT76"/>
      <c r="ELU76"/>
      <c r="ELV76"/>
      <c r="ELW76"/>
      <c r="ELX76"/>
      <c r="ELY76"/>
      <c r="ELZ76"/>
      <c r="EMA76"/>
      <c r="EMB76"/>
      <c r="EMC76"/>
      <c r="EMD76"/>
      <c r="EME76"/>
      <c r="EMF76"/>
      <c r="EMG76"/>
      <c r="EMH76"/>
      <c r="EMI76"/>
      <c r="EMJ76"/>
      <c r="EMK76"/>
      <c r="EML76"/>
      <c r="EMM76"/>
      <c r="EMN76"/>
      <c r="EMO76"/>
      <c r="EMP76"/>
      <c r="EMQ76"/>
      <c r="EMR76"/>
      <c r="EMS76"/>
      <c r="EMT76"/>
      <c r="EMU76"/>
      <c r="EMV76"/>
      <c r="EMW76"/>
      <c r="EMX76"/>
      <c r="EMY76"/>
      <c r="EMZ76"/>
      <c r="ENA76"/>
      <c r="ENB76"/>
      <c r="ENC76"/>
      <c r="END76"/>
      <c r="ENE76"/>
      <c r="ENF76"/>
      <c r="ENG76"/>
      <c r="ENH76"/>
      <c r="ENI76"/>
      <c r="ENJ76"/>
      <c r="ENK76"/>
      <c r="ENL76"/>
      <c r="ENM76"/>
      <c r="ENN76"/>
      <c r="ENO76"/>
      <c r="ENP76"/>
      <c r="ENQ76"/>
      <c r="ENR76"/>
      <c r="ENS76"/>
      <c r="ENT76"/>
      <c r="ENU76"/>
      <c r="ENV76"/>
      <c r="ENW76"/>
      <c r="ENX76"/>
      <c r="ENY76"/>
      <c r="ENZ76"/>
      <c r="EOA76"/>
      <c r="EOB76"/>
      <c r="EOC76"/>
      <c r="EOD76"/>
      <c r="EOE76"/>
      <c r="EOF76"/>
      <c r="EOG76"/>
      <c r="EOH76"/>
      <c r="EOI76"/>
      <c r="EOJ76"/>
      <c r="EOK76"/>
      <c r="EOL76"/>
      <c r="EOM76"/>
      <c r="EON76"/>
      <c r="EOO76"/>
      <c r="EOP76"/>
      <c r="EOQ76"/>
      <c r="EOR76"/>
      <c r="EOS76"/>
      <c r="EOT76"/>
      <c r="EOU76"/>
      <c r="EOV76"/>
      <c r="EOW76"/>
      <c r="EOX76"/>
      <c r="EOY76"/>
      <c r="EOZ76"/>
      <c r="EPA76"/>
      <c r="EPB76"/>
      <c r="EPC76"/>
      <c r="EPD76"/>
      <c r="EPE76"/>
      <c r="EPF76"/>
      <c r="EPG76"/>
      <c r="EPH76"/>
      <c r="EPI76"/>
      <c r="EPJ76"/>
      <c r="EPK76"/>
      <c r="EPL76"/>
      <c r="EPM76"/>
      <c r="EPN76"/>
      <c r="EPO76"/>
      <c r="EPP76"/>
      <c r="EPQ76"/>
      <c r="EPR76"/>
      <c r="EPS76"/>
      <c r="EPT76"/>
      <c r="EPU76"/>
      <c r="EPV76"/>
      <c r="EPW76"/>
      <c r="EPX76"/>
      <c r="EPY76"/>
      <c r="EPZ76"/>
      <c r="EQA76"/>
      <c r="EQB76"/>
      <c r="EQC76"/>
      <c r="EQD76"/>
      <c r="EQE76"/>
      <c r="EQF76"/>
      <c r="EQG76"/>
      <c r="EQH76"/>
      <c r="EQI76"/>
      <c r="EQJ76"/>
      <c r="EQK76"/>
      <c r="EQL76"/>
      <c r="EQM76"/>
      <c r="EQN76"/>
      <c r="EQO76"/>
      <c r="EQP76"/>
      <c r="EQQ76"/>
      <c r="EQR76"/>
      <c r="EQS76"/>
      <c r="EQT76"/>
      <c r="EQU76"/>
      <c r="EQV76"/>
      <c r="EQW76"/>
      <c r="EQX76"/>
      <c r="EQY76"/>
      <c r="EQZ76"/>
      <c r="ERA76"/>
      <c r="ERB76"/>
      <c r="ERC76"/>
      <c r="ERD76"/>
      <c r="ERE76"/>
      <c r="ERF76"/>
      <c r="ERG76"/>
      <c r="ERH76"/>
      <c r="ERI76"/>
      <c r="ERJ76"/>
      <c r="ERK76"/>
      <c r="ERL76"/>
      <c r="ERM76"/>
      <c r="ERN76"/>
      <c r="ERO76"/>
      <c r="ERP76"/>
      <c r="ERQ76"/>
      <c r="ERR76"/>
      <c r="ERS76"/>
      <c r="ERT76"/>
      <c r="ERU76"/>
      <c r="ERV76"/>
      <c r="ERW76"/>
      <c r="ERX76"/>
      <c r="ERY76"/>
      <c r="ERZ76"/>
      <c r="ESA76"/>
      <c r="ESB76"/>
      <c r="ESC76"/>
      <c r="ESD76"/>
      <c r="ESE76"/>
      <c r="ESF76"/>
      <c r="ESG76"/>
      <c r="ESH76"/>
      <c r="ESI76"/>
      <c r="ESJ76"/>
      <c r="ESK76"/>
      <c r="ESL76"/>
      <c r="ESM76"/>
      <c r="ESN76"/>
      <c r="ESO76"/>
      <c r="ESP76"/>
      <c r="ESQ76"/>
      <c r="ESR76"/>
      <c r="ESS76"/>
      <c r="EST76"/>
      <c r="ESU76"/>
      <c r="ESV76"/>
      <c r="ESW76"/>
      <c r="ESX76"/>
      <c r="ESY76"/>
      <c r="ESZ76"/>
      <c r="ETA76"/>
      <c r="ETB76"/>
      <c r="ETC76"/>
      <c r="ETD76"/>
      <c r="ETE76"/>
      <c r="ETF76"/>
      <c r="ETG76"/>
      <c r="ETH76"/>
      <c r="ETI76"/>
      <c r="ETJ76"/>
      <c r="ETK76"/>
      <c r="ETL76"/>
      <c r="ETM76"/>
      <c r="ETN76"/>
      <c r="ETO76"/>
      <c r="ETP76"/>
      <c r="ETQ76"/>
      <c r="ETR76"/>
      <c r="ETS76"/>
      <c r="ETT76"/>
      <c r="ETU76"/>
      <c r="ETV76"/>
      <c r="ETW76"/>
      <c r="ETX76"/>
      <c r="ETY76"/>
      <c r="ETZ76"/>
      <c r="EUA76"/>
      <c r="EUB76"/>
      <c r="EUC76"/>
      <c r="EUD76"/>
      <c r="EUE76"/>
      <c r="EUF76"/>
      <c r="EUG76"/>
      <c r="EUH76"/>
      <c r="EUI76"/>
      <c r="EUJ76"/>
      <c r="EUK76"/>
      <c r="EUL76"/>
      <c r="EUM76"/>
      <c r="EUN76"/>
      <c r="EUO76"/>
      <c r="EUP76"/>
      <c r="EUQ76"/>
      <c r="EUR76"/>
      <c r="EUS76"/>
      <c r="EUT76"/>
      <c r="EUU76"/>
      <c r="EUV76"/>
      <c r="EUW76"/>
      <c r="EUX76"/>
      <c r="EUY76"/>
      <c r="EUZ76"/>
      <c r="EVA76"/>
      <c r="EVB76"/>
      <c r="EVC76"/>
      <c r="EVD76"/>
      <c r="EVE76"/>
      <c r="EVF76"/>
      <c r="EVG76"/>
      <c r="EVH76"/>
      <c r="EVI76"/>
      <c r="EVJ76"/>
      <c r="EVK76"/>
      <c r="EVL76"/>
      <c r="EVM76"/>
      <c r="EVN76"/>
      <c r="EVO76"/>
      <c r="EVP76"/>
      <c r="EVQ76"/>
      <c r="EVR76"/>
      <c r="EVS76"/>
      <c r="EVT76"/>
      <c r="EVU76"/>
      <c r="EVV76"/>
      <c r="EVW76"/>
      <c r="EVX76"/>
      <c r="EVY76"/>
      <c r="EVZ76"/>
      <c r="EWA76"/>
      <c r="EWB76"/>
      <c r="EWC76"/>
      <c r="EWD76"/>
      <c r="EWE76"/>
      <c r="EWF76"/>
      <c r="EWG76"/>
      <c r="EWH76"/>
      <c r="EWI76"/>
      <c r="EWJ76"/>
      <c r="EWK76"/>
      <c r="EWL76"/>
      <c r="EWM76"/>
      <c r="EWN76"/>
      <c r="EWO76"/>
      <c r="EWP76"/>
      <c r="EWQ76"/>
      <c r="EWR76"/>
      <c r="EWS76"/>
      <c r="EWT76"/>
      <c r="EWU76"/>
      <c r="EWV76"/>
      <c r="EWW76"/>
      <c r="EWX76"/>
      <c r="EWY76"/>
      <c r="EWZ76"/>
      <c r="EXA76"/>
      <c r="EXB76"/>
      <c r="EXC76"/>
      <c r="EXD76"/>
      <c r="EXE76"/>
      <c r="EXF76"/>
      <c r="EXG76"/>
      <c r="EXH76"/>
      <c r="EXI76"/>
      <c r="EXJ76"/>
      <c r="EXK76"/>
      <c r="EXL76"/>
      <c r="EXM76"/>
      <c r="EXN76"/>
      <c r="EXO76"/>
      <c r="EXP76"/>
      <c r="EXQ76"/>
      <c r="EXR76"/>
      <c r="EXS76"/>
      <c r="EXT76"/>
      <c r="EXU76"/>
      <c r="EXV76"/>
      <c r="EXW76"/>
      <c r="EXX76"/>
      <c r="EXY76"/>
      <c r="EXZ76"/>
      <c r="EYA76"/>
      <c r="EYB76"/>
      <c r="EYC76"/>
      <c r="EYD76"/>
      <c r="EYE76"/>
      <c r="EYF76"/>
      <c r="EYG76"/>
      <c r="EYH76"/>
      <c r="EYI76"/>
      <c r="EYJ76"/>
      <c r="EYK76"/>
      <c r="EYL76"/>
      <c r="EYM76"/>
      <c r="EYN76"/>
      <c r="EYO76"/>
      <c r="EYP76"/>
      <c r="EYQ76"/>
      <c r="EYR76"/>
      <c r="EYS76"/>
      <c r="EYT76"/>
      <c r="EYU76"/>
      <c r="EYV76"/>
      <c r="EYW76"/>
      <c r="EYX76"/>
      <c r="EYY76"/>
      <c r="EYZ76"/>
      <c r="EZA76"/>
      <c r="EZB76"/>
      <c r="EZC76"/>
      <c r="EZD76"/>
      <c r="EZE76"/>
      <c r="EZF76"/>
      <c r="EZG76"/>
      <c r="EZH76"/>
      <c r="EZI76"/>
      <c r="EZJ76"/>
      <c r="EZK76"/>
      <c r="EZL76"/>
      <c r="EZM76"/>
      <c r="EZN76"/>
      <c r="EZO76"/>
      <c r="EZP76"/>
      <c r="EZQ76"/>
      <c r="EZR76"/>
      <c r="EZS76"/>
      <c r="EZT76"/>
      <c r="EZU76"/>
      <c r="EZV76"/>
      <c r="EZW76"/>
      <c r="EZX76"/>
      <c r="EZY76"/>
      <c r="EZZ76"/>
      <c r="FAA76"/>
      <c r="FAB76"/>
      <c r="FAC76"/>
      <c r="FAD76"/>
      <c r="FAE76"/>
      <c r="FAF76"/>
      <c r="FAG76"/>
      <c r="FAH76"/>
      <c r="FAI76"/>
      <c r="FAJ76"/>
      <c r="FAK76"/>
      <c r="FAL76"/>
      <c r="FAM76"/>
      <c r="FAN76"/>
      <c r="FAO76"/>
      <c r="FAP76"/>
      <c r="FAQ76"/>
      <c r="FAR76"/>
      <c r="FAS76"/>
      <c r="FAT76"/>
      <c r="FAU76"/>
      <c r="FAV76"/>
      <c r="FAW76"/>
      <c r="FAX76"/>
      <c r="FAY76"/>
      <c r="FAZ76"/>
      <c r="FBA76"/>
      <c r="FBB76"/>
      <c r="FBC76"/>
      <c r="FBD76"/>
      <c r="FBE76"/>
      <c r="FBF76"/>
      <c r="FBG76"/>
      <c r="FBH76"/>
      <c r="FBI76"/>
      <c r="FBJ76"/>
      <c r="FBK76"/>
      <c r="FBL76"/>
      <c r="FBM76"/>
      <c r="FBN76"/>
      <c r="FBO76"/>
      <c r="FBP76"/>
      <c r="FBQ76"/>
      <c r="FBR76"/>
      <c r="FBS76"/>
      <c r="FBT76"/>
      <c r="FBU76"/>
      <c r="FBV76"/>
      <c r="FBW76"/>
      <c r="FBX76"/>
      <c r="FBY76"/>
      <c r="FBZ76"/>
      <c r="FCA76"/>
      <c r="FCB76"/>
      <c r="FCC76"/>
      <c r="FCD76"/>
      <c r="FCE76"/>
      <c r="FCF76"/>
      <c r="FCG76"/>
      <c r="FCH76"/>
      <c r="FCI76"/>
      <c r="FCJ76"/>
      <c r="FCK76"/>
      <c r="FCL76"/>
      <c r="FCM76"/>
      <c r="FCN76"/>
      <c r="FCO76"/>
      <c r="FCP76"/>
      <c r="FCQ76"/>
      <c r="FCR76"/>
      <c r="FCS76"/>
      <c r="FCT76"/>
      <c r="FCU76"/>
      <c r="FCV76"/>
      <c r="FCW76"/>
      <c r="FCX76"/>
      <c r="FCY76"/>
      <c r="FCZ76"/>
      <c r="FDA76"/>
      <c r="FDB76"/>
      <c r="FDC76"/>
      <c r="FDD76"/>
      <c r="FDE76"/>
      <c r="FDF76"/>
      <c r="FDG76"/>
      <c r="FDH76"/>
      <c r="FDI76"/>
      <c r="FDJ76"/>
      <c r="FDK76"/>
      <c r="FDL76"/>
      <c r="FDM76"/>
      <c r="FDN76"/>
      <c r="FDO76"/>
      <c r="FDP76"/>
      <c r="FDQ76"/>
      <c r="FDR76"/>
      <c r="FDS76"/>
      <c r="FDT76"/>
      <c r="FDU76"/>
      <c r="FDV76"/>
      <c r="FDW76"/>
      <c r="FDX76"/>
      <c r="FDY76"/>
      <c r="FDZ76"/>
      <c r="FEA76"/>
      <c r="FEB76"/>
      <c r="FEC76"/>
      <c r="FED76"/>
      <c r="FEE76"/>
      <c r="FEF76"/>
      <c r="FEG76"/>
      <c r="FEH76"/>
      <c r="FEI76"/>
      <c r="FEJ76"/>
      <c r="FEK76"/>
      <c r="FEL76"/>
      <c r="FEM76"/>
      <c r="FEN76"/>
      <c r="FEO76"/>
      <c r="FEP76"/>
      <c r="FEQ76"/>
      <c r="FER76"/>
      <c r="FES76"/>
      <c r="FET76"/>
      <c r="FEU76"/>
      <c r="FEV76"/>
      <c r="FEW76"/>
      <c r="FEX76"/>
      <c r="FEY76"/>
      <c r="FEZ76"/>
      <c r="FFA76"/>
      <c r="FFB76"/>
      <c r="FFC76"/>
      <c r="FFD76"/>
      <c r="FFE76"/>
      <c r="FFF76"/>
      <c r="FFG76"/>
      <c r="FFH76"/>
      <c r="FFI76"/>
      <c r="FFJ76"/>
      <c r="FFK76"/>
      <c r="FFL76"/>
      <c r="FFM76"/>
      <c r="FFN76"/>
      <c r="FFO76"/>
      <c r="FFP76"/>
      <c r="FFQ76"/>
      <c r="FFR76"/>
      <c r="FFS76"/>
      <c r="FFT76"/>
      <c r="FFU76"/>
      <c r="FFV76"/>
      <c r="FFW76"/>
      <c r="FFX76"/>
      <c r="FFY76"/>
      <c r="FFZ76"/>
      <c r="FGA76"/>
      <c r="FGB76"/>
      <c r="FGC76"/>
      <c r="FGD76"/>
      <c r="FGE76"/>
      <c r="FGF76"/>
      <c r="FGG76"/>
      <c r="FGH76"/>
      <c r="FGI76"/>
      <c r="FGJ76"/>
      <c r="FGK76"/>
      <c r="FGL76"/>
      <c r="FGM76"/>
      <c r="FGN76"/>
      <c r="FGO76"/>
      <c r="FGP76"/>
      <c r="FGQ76"/>
      <c r="FGR76"/>
      <c r="FGS76"/>
      <c r="FGT76"/>
      <c r="FGU76"/>
      <c r="FGV76"/>
      <c r="FGW76"/>
      <c r="FGX76"/>
      <c r="FGY76"/>
      <c r="FGZ76"/>
      <c r="FHA76"/>
      <c r="FHB76"/>
      <c r="FHC76"/>
      <c r="FHD76"/>
      <c r="FHE76"/>
      <c r="FHF76"/>
      <c r="FHG76"/>
      <c r="FHH76"/>
      <c r="FHI76"/>
      <c r="FHJ76"/>
      <c r="FHK76"/>
      <c r="FHL76"/>
      <c r="FHM76"/>
      <c r="FHN76"/>
      <c r="FHO76"/>
      <c r="FHP76"/>
      <c r="FHQ76"/>
      <c r="FHR76"/>
      <c r="FHS76"/>
      <c r="FHT76"/>
      <c r="FHU76"/>
      <c r="FHV76"/>
      <c r="FHW76"/>
      <c r="FHX76"/>
      <c r="FHY76"/>
      <c r="FHZ76"/>
      <c r="FIA76"/>
      <c r="FIB76"/>
      <c r="FIC76"/>
      <c r="FID76"/>
      <c r="FIE76"/>
      <c r="FIF76"/>
      <c r="FIG76"/>
      <c r="FIH76"/>
      <c r="FII76"/>
      <c r="FIJ76"/>
      <c r="FIK76"/>
      <c r="FIL76"/>
      <c r="FIM76"/>
      <c r="FIN76"/>
      <c r="FIO76"/>
      <c r="FIP76"/>
      <c r="FIQ76"/>
      <c r="FIR76"/>
      <c r="FIS76"/>
      <c r="FIT76"/>
      <c r="FIU76"/>
      <c r="FIV76"/>
      <c r="FIW76"/>
      <c r="FIX76"/>
      <c r="FIY76"/>
      <c r="FIZ76"/>
      <c r="FJA76"/>
      <c r="FJB76"/>
      <c r="FJC76"/>
      <c r="FJD76"/>
      <c r="FJE76"/>
      <c r="FJF76"/>
      <c r="FJG76"/>
      <c r="FJH76"/>
      <c r="FJI76"/>
      <c r="FJJ76"/>
      <c r="FJK76"/>
      <c r="FJL76"/>
      <c r="FJM76"/>
      <c r="FJN76"/>
      <c r="FJO76"/>
      <c r="FJP76"/>
      <c r="FJQ76"/>
      <c r="FJR76"/>
      <c r="FJS76"/>
      <c r="FJT76"/>
      <c r="FJU76"/>
      <c r="FJV76"/>
      <c r="FJW76"/>
      <c r="FJX76"/>
      <c r="FJY76"/>
      <c r="FJZ76"/>
      <c r="FKA76"/>
      <c r="FKB76"/>
      <c r="FKC76"/>
      <c r="FKD76"/>
      <c r="FKE76"/>
      <c r="FKF76"/>
      <c r="FKG76"/>
      <c r="FKH76"/>
      <c r="FKI76"/>
      <c r="FKJ76"/>
      <c r="FKK76"/>
      <c r="FKL76"/>
      <c r="FKM76"/>
      <c r="FKN76"/>
      <c r="FKO76"/>
      <c r="FKP76"/>
      <c r="FKQ76"/>
      <c r="FKR76"/>
      <c r="FKS76"/>
      <c r="FKT76"/>
      <c r="FKU76"/>
      <c r="FKV76"/>
      <c r="FKW76"/>
      <c r="FKX76"/>
      <c r="FKY76"/>
      <c r="FKZ76"/>
      <c r="FLA76"/>
      <c r="FLB76"/>
      <c r="FLC76"/>
      <c r="FLD76"/>
      <c r="FLE76"/>
      <c r="FLF76"/>
      <c r="FLG76"/>
      <c r="FLH76"/>
      <c r="FLI76"/>
      <c r="FLJ76"/>
      <c r="FLK76"/>
      <c r="FLL76"/>
      <c r="FLM76"/>
      <c r="FLN76"/>
      <c r="FLO76"/>
      <c r="FLP76"/>
      <c r="FLQ76"/>
      <c r="FLR76"/>
      <c r="FLS76"/>
      <c r="FLT76"/>
      <c r="FLU76"/>
      <c r="FLV76"/>
      <c r="FLW76"/>
      <c r="FLX76"/>
      <c r="FLY76"/>
      <c r="FLZ76"/>
      <c r="FMA76"/>
      <c r="FMB76"/>
      <c r="FMC76"/>
      <c r="FMD76"/>
      <c r="FME76"/>
      <c r="FMF76"/>
      <c r="FMG76"/>
      <c r="FMH76"/>
      <c r="FMI76"/>
      <c r="FMJ76"/>
      <c r="FMK76"/>
      <c r="FML76"/>
      <c r="FMM76"/>
      <c r="FMN76"/>
      <c r="FMO76"/>
      <c r="FMP76"/>
      <c r="FMQ76"/>
      <c r="FMR76"/>
      <c r="FMS76"/>
      <c r="FMT76"/>
      <c r="FMU76"/>
      <c r="FMV76"/>
      <c r="FMW76"/>
      <c r="FMX76"/>
      <c r="FMY76"/>
      <c r="FMZ76"/>
      <c r="FNA76"/>
      <c r="FNB76"/>
      <c r="FNC76"/>
      <c r="FND76"/>
      <c r="FNE76"/>
      <c r="FNF76"/>
      <c r="FNG76"/>
      <c r="FNH76"/>
      <c r="FNI76"/>
      <c r="FNJ76"/>
      <c r="FNK76"/>
      <c r="FNL76"/>
      <c r="FNM76"/>
      <c r="FNN76"/>
      <c r="FNO76"/>
      <c r="FNP76"/>
      <c r="FNQ76"/>
      <c r="FNR76"/>
      <c r="FNS76"/>
      <c r="FNT76"/>
      <c r="FNU76"/>
      <c r="FNV76"/>
      <c r="FNW76"/>
      <c r="FNX76"/>
      <c r="FNY76"/>
      <c r="FNZ76"/>
      <c r="FOA76"/>
      <c r="FOB76"/>
      <c r="FOC76"/>
      <c r="FOD76"/>
      <c r="FOE76"/>
      <c r="FOF76"/>
      <c r="FOG76"/>
      <c r="FOH76"/>
      <c r="FOI76"/>
      <c r="FOJ76"/>
      <c r="FOK76"/>
      <c r="FOL76"/>
      <c r="FOM76"/>
      <c r="FON76"/>
      <c r="FOO76"/>
      <c r="FOP76"/>
      <c r="FOQ76"/>
      <c r="FOR76"/>
      <c r="FOS76"/>
      <c r="FOT76"/>
      <c r="FOU76"/>
      <c r="FOV76"/>
      <c r="FOW76"/>
      <c r="FOX76"/>
      <c r="FOY76"/>
      <c r="FOZ76"/>
      <c r="FPA76"/>
      <c r="FPB76"/>
      <c r="FPC76"/>
      <c r="FPD76"/>
      <c r="FPE76"/>
      <c r="FPF76"/>
      <c r="FPG76"/>
      <c r="FPH76"/>
      <c r="FPI76"/>
      <c r="FPJ76"/>
      <c r="FPK76"/>
      <c r="FPL76"/>
      <c r="FPM76"/>
      <c r="FPN76"/>
      <c r="FPO76"/>
      <c r="FPP76"/>
      <c r="FPQ76"/>
      <c r="FPR76"/>
      <c r="FPS76"/>
      <c r="FPT76"/>
      <c r="FPU76"/>
      <c r="FPV76"/>
      <c r="FPW76"/>
      <c r="FPX76"/>
      <c r="FPY76"/>
      <c r="FPZ76"/>
      <c r="FQA76"/>
      <c r="FQB76"/>
      <c r="FQC76"/>
      <c r="FQD76"/>
      <c r="FQE76"/>
      <c r="FQF76"/>
      <c r="FQG76"/>
      <c r="FQH76"/>
      <c r="FQI76"/>
      <c r="FQJ76"/>
      <c r="FQK76"/>
      <c r="FQL76"/>
      <c r="FQM76"/>
      <c r="FQN76"/>
      <c r="FQO76"/>
      <c r="FQP76"/>
      <c r="FQQ76"/>
      <c r="FQR76"/>
      <c r="FQS76"/>
      <c r="FQT76"/>
      <c r="FQU76"/>
      <c r="FQV76"/>
      <c r="FQW76"/>
      <c r="FQX76"/>
      <c r="FQY76"/>
      <c r="FQZ76"/>
      <c r="FRA76"/>
      <c r="FRB76"/>
      <c r="FRC76"/>
      <c r="FRD76"/>
      <c r="FRE76"/>
      <c r="FRF76"/>
      <c r="FRG76"/>
      <c r="FRH76"/>
      <c r="FRI76"/>
      <c r="FRJ76"/>
      <c r="FRK76"/>
      <c r="FRL76"/>
      <c r="FRM76"/>
      <c r="FRN76"/>
      <c r="FRO76"/>
      <c r="FRP76"/>
      <c r="FRQ76"/>
      <c r="FRR76"/>
      <c r="FRS76"/>
      <c r="FRT76"/>
      <c r="FRU76"/>
      <c r="FRV76"/>
      <c r="FRW76"/>
      <c r="FRX76"/>
      <c r="FRY76"/>
      <c r="FRZ76"/>
      <c r="FSA76"/>
      <c r="FSB76"/>
      <c r="FSC76"/>
      <c r="FSD76"/>
      <c r="FSE76"/>
      <c r="FSF76"/>
      <c r="FSG76"/>
      <c r="FSH76"/>
      <c r="FSI76"/>
      <c r="FSJ76"/>
      <c r="FSK76"/>
      <c r="FSL76"/>
      <c r="FSM76"/>
      <c r="FSN76"/>
      <c r="FSO76"/>
      <c r="FSP76"/>
      <c r="FSQ76"/>
      <c r="FSR76"/>
      <c r="FSS76"/>
      <c r="FST76"/>
      <c r="FSU76"/>
      <c r="FSV76"/>
      <c r="FSW76"/>
      <c r="FSX76"/>
      <c r="FSY76"/>
      <c r="FSZ76"/>
      <c r="FTA76"/>
      <c r="FTB76"/>
      <c r="FTC76"/>
      <c r="FTD76"/>
      <c r="FTE76"/>
      <c r="FTF76"/>
      <c r="FTG76"/>
      <c r="FTH76"/>
      <c r="FTI76"/>
      <c r="FTJ76"/>
      <c r="FTK76"/>
      <c r="FTL76"/>
      <c r="FTM76"/>
      <c r="FTN76"/>
      <c r="FTO76"/>
      <c r="FTP76"/>
      <c r="FTQ76"/>
      <c r="FTR76"/>
      <c r="FTS76"/>
      <c r="FTT76"/>
      <c r="FTU76"/>
      <c r="FTV76"/>
      <c r="FTW76"/>
      <c r="FTX76"/>
      <c r="FTY76"/>
      <c r="FTZ76"/>
      <c r="FUA76"/>
      <c r="FUB76"/>
      <c r="FUC76"/>
      <c r="FUD76"/>
      <c r="FUE76"/>
      <c r="FUF76"/>
      <c r="FUG76"/>
      <c r="FUH76"/>
      <c r="FUI76"/>
      <c r="FUJ76"/>
      <c r="FUK76"/>
      <c r="FUL76"/>
      <c r="FUM76"/>
      <c r="FUN76"/>
      <c r="FUO76"/>
      <c r="FUP76"/>
      <c r="FUQ76"/>
      <c r="FUR76"/>
      <c r="FUS76"/>
      <c r="FUT76"/>
      <c r="FUU76"/>
      <c r="FUV76"/>
      <c r="FUW76"/>
      <c r="FUX76"/>
      <c r="FUY76"/>
      <c r="FUZ76"/>
      <c r="FVA76"/>
      <c r="FVB76"/>
      <c r="FVC76"/>
      <c r="FVD76"/>
      <c r="FVE76"/>
      <c r="FVF76"/>
      <c r="FVG76"/>
      <c r="FVH76"/>
      <c r="FVI76"/>
      <c r="FVJ76"/>
      <c r="FVK76"/>
      <c r="FVL76"/>
      <c r="FVM76"/>
      <c r="FVN76"/>
      <c r="FVO76"/>
      <c r="FVP76"/>
      <c r="FVQ76"/>
      <c r="FVR76"/>
      <c r="FVS76"/>
      <c r="FVT76"/>
      <c r="FVU76"/>
      <c r="FVV76"/>
      <c r="FVW76"/>
      <c r="FVX76"/>
      <c r="FVY76"/>
      <c r="FVZ76"/>
      <c r="FWA76"/>
      <c r="FWB76"/>
      <c r="FWC76"/>
      <c r="FWD76"/>
      <c r="FWE76"/>
      <c r="FWF76"/>
      <c r="FWG76"/>
      <c r="FWH76"/>
      <c r="FWI76"/>
      <c r="FWJ76"/>
      <c r="FWK76"/>
      <c r="FWL76"/>
      <c r="FWM76"/>
      <c r="FWN76"/>
      <c r="FWO76"/>
      <c r="FWP76"/>
      <c r="FWQ76"/>
      <c r="FWR76"/>
      <c r="FWS76"/>
      <c r="FWT76"/>
      <c r="FWU76"/>
      <c r="FWV76"/>
      <c r="FWW76"/>
      <c r="FWX76"/>
      <c r="FWY76"/>
      <c r="FWZ76"/>
      <c r="FXA76"/>
      <c r="FXB76"/>
      <c r="FXC76"/>
      <c r="FXD76"/>
      <c r="FXE76"/>
      <c r="FXF76"/>
      <c r="FXG76"/>
      <c r="FXH76"/>
      <c r="FXI76"/>
      <c r="FXJ76"/>
      <c r="FXK76"/>
      <c r="FXL76"/>
      <c r="FXM76"/>
      <c r="FXN76"/>
      <c r="FXO76"/>
      <c r="FXP76"/>
      <c r="FXQ76"/>
      <c r="FXR76"/>
      <c r="FXS76"/>
      <c r="FXT76"/>
      <c r="FXU76"/>
      <c r="FXV76"/>
      <c r="FXW76"/>
      <c r="FXX76"/>
      <c r="FXY76"/>
      <c r="FXZ76"/>
      <c r="FYA76"/>
      <c r="FYB76"/>
      <c r="FYC76"/>
      <c r="FYD76"/>
      <c r="FYE76"/>
      <c r="FYF76"/>
      <c r="FYG76"/>
      <c r="FYH76"/>
      <c r="FYI76"/>
      <c r="FYJ76"/>
      <c r="FYK76"/>
      <c r="FYL76"/>
      <c r="FYM76"/>
      <c r="FYN76"/>
      <c r="FYO76"/>
      <c r="FYP76"/>
      <c r="FYQ76"/>
      <c r="FYR76"/>
      <c r="FYS76"/>
      <c r="FYT76"/>
      <c r="FYU76"/>
      <c r="FYV76"/>
      <c r="FYW76"/>
      <c r="FYX76"/>
      <c r="FYY76"/>
      <c r="FYZ76"/>
      <c r="FZA76"/>
      <c r="FZB76"/>
      <c r="FZC76"/>
      <c r="FZD76"/>
      <c r="FZE76"/>
      <c r="FZF76"/>
      <c r="FZG76"/>
      <c r="FZH76"/>
      <c r="FZI76"/>
      <c r="FZJ76"/>
      <c r="FZK76"/>
      <c r="FZL76"/>
      <c r="FZM76"/>
      <c r="FZN76"/>
      <c r="FZO76"/>
      <c r="FZP76"/>
      <c r="FZQ76"/>
      <c r="FZR76"/>
      <c r="FZS76"/>
      <c r="FZT76"/>
      <c r="FZU76"/>
      <c r="FZV76"/>
      <c r="FZW76"/>
      <c r="FZX76"/>
      <c r="FZY76"/>
      <c r="FZZ76"/>
      <c r="GAA76"/>
      <c r="GAB76"/>
      <c r="GAC76"/>
      <c r="GAD76"/>
      <c r="GAE76"/>
      <c r="GAF76"/>
      <c r="GAG76"/>
      <c r="GAH76"/>
      <c r="GAI76"/>
      <c r="GAJ76"/>
      <c r="GAK76"/>
      <c r="GAL76"/>
      <c r="GAM76"/>
      <c r="GAN76"/>
      <c r="GAO76"/>
      <c r="GAP76"/>
      <c r="GAQ76"/>
      <c r="GAR76"/>
      <c r="GAS76"/>
      <c r="GAT76"/>
      <c r="GAU76"/>
      <c r="GAV76"/>
      <c r="GAW76"/>
      <c r="GAX76"/>
      <c r="GAY76"/>
      <c r="GAZ76"/>
      <c r="GBA76"/>
      <c r="GBB76"/>
      <c r="GBC76"/>
      <c r="GBD76"/>
      <c r="GBE76"/>
      <c r="GBF76"/>
      <c r="GBG76"/>
      <c r="GBH76"/>
      <c r="GBI76"/>
      <c r="GBJ76"/>
      <c r="GBK76"/>
      <c r="GBL76"/>
      <c r="GBM76"/>
      <c r="GBN76"/>
      <c r="GBO76"/>
      <c r="GBP76"/>
      <c r="GBQ76"/>
      <c r="GBR76"/>
      <c r="GBS76"/>
      <c r="GBT76"/>
      <c r="GBU76"/>
      <c r="GBV76"/>
      <c r="GBW76"/>
      <c r="GBX76"/>
      <c r="GBY76"/>
      <c r="GBZ76"/>
      <c r="GCA76"/>
      <c r="GCB76"/>
      <c r="GCC76"/>
      <c r="GCD76"/>
      <c r="GCE76"/>
      <c r="GCF76"/>
      <c r="GCG76"/>
      <c r="GCH76"/>
      <c r="GCI76"/>
      <c r="GCJ76"/>
      <c r="GCK76"/>
      <c r="GCL76"/>
      <c r="GCM76"/>
      <c r="GCN76"/>
      <c r="GCO76"/>
      <c r="GCP76"/>
      <c r="GCQ76"/>
      <c r="GCR76"/>
      <c r="GCS76"/>
      <c r="GCT76"/>
      <c r="GCU76"/>
      <c r="GCV76"/>
      <c r="GCW76"/>
      <c r="GCX76"/>
      <c r="GCY76"/>
      <c r="GCZ76"/>
      <c r="GDA76"/>
      <c r="GDB76"/>
      <c r="GDC76"/>
      <c r="GDD76"/>
      <c r="GDE76"/>
      <c r="GDF76"/>
      <c r="GDG76"/>
      <c r="GDH76"/>
      <c r="GDI76"/>
      <c r="GDJ76"/>
      <c r="GDK76"/>
      <c r="GDL76"/>
      <c r="GDM76"/>
      <c r="GDN76"/>
      <c r="GDO76"/>
      <c r="GDP76"/>
      <c r="GDQ76"/>
      <c r="GDR76"/>
      <c r="GDS76"/>
      <c r="GDT76"/>
      <c r="GDU76"/>
      <c r="GDV76"/>
      <c r="GDW76"/>
      <c r="GDX76"/>
      <c r="GDY76"/>
      <c r="GDZ76"/>
      <c r="GEA76"/>
      <c r="GEB76"/>
      <c r="GEC76"/>
      <c r="GED76"/>
      <c r="GEE76"/>
      <c r="GEF76"/>
      <c r="GEG76"/>
      <c r="GEH76"/>
      <c r="GEI76"/>
      <c r="GEJ76"/>
      <c r="GEK76"/>
      <c r="GEL76"/>
      <c r="GEM76"/>
      <c r="GEN76"/>
      <c r="GEO76"/>
      <c r="GEP76"/>
      <c r="GEQ76"/>
      <c r="GER76"/>
      <c r="GES76"/>
      <c r="GET76"/>
      <c r="GEU76"/>
      <c r="GEV76"/>
      <c r="GEW76"/>
      <c r="GEX76"/>
      <c r="GEY76"/>
      <c r="GEZ76"/>
      <c r="GFA76"/>
      <c r="GFB76"/>
      <c r="GFC76"/>
      <c r="GFD76"/>
      <c r="GFE76"/>
      <c r="GFF76"/>
      <c r="GFG76"/>
      <c r="GFH76"/>
      <c r="GFI76"/>
      <c r="GFJ76"/>
      <c r="GFK76"/>
      <c r="GFL76"/>
      <c r="GFM76"/>
      <c r="GFN76"/>
      <c r="GFO76"/>
      <c r="GFP76"/>
      <c r="GFQ76"/>
      <c r="GFR76"/>
      <c r="GFS76"/>
      <c r="GFT76"/>
      <c r="GFU76"/>
      <c r="GFV76"/>
      <c r="GFW76"/>
      <c r="GFX76"/>
      <c r="GFY76"/>
      <c r="GFZ76"/>
      <c r="GGA76"/>
      <c r="GGB76"/>
      <c r="GGC76"/>
      <c r="GGD76"/>
      <c r="GGE76"/>
      <c r="GGF76"/>
      <c r="GGG76"/>
      <c r="GGH76"/>
      <c r="GGI76"/>
      <c r="GGJ76"/>
      <c r="GGK76"/>
      <c r="GGL76"/>
      <c r="GGM76"/>
      <c r="GGN76"/>
      <c r="GGO76"/>
      <c r="GGP76"/>
      <c r="GGQ76"/>
      <c r="GGR76"/>
      <c r="GGS76"/>
      <c r="GGT76"/>
      <c r="GGU76"/>
      <c r="GGV76"/>
      <c r="GGW76"/>
      <c r="GGX76"/>
      <c r="GGY76"/>
      <c r="GGZ76"/>
      <c r="GHA76"/>
      <c r="GHB76"/>
      <c r="GHC76"/>
      <c r="GHD76"/>
      <c r="GHE76"/>
      <c r="GHF76"/>
      <c r="GHG76"/>
      <c r="GHH76"/>
      <c r="GHI76"/>
      <c r="GHJ76"/>
      <c r="GHK76"/>
      <c r="GHL76"/>
      <c r="GHM76"/>
      <c r="GHN76"/>
      <c r="GHO76"/>
      <c r="GHP76"/>
      <c r="GHQ76"/>
      <c r="GHR76"/>
      <c r="GHS76"/>
      <c r="GHT76"/>
      <c r="GHU76"/>
      <c r="GHV76"/>
      <c r="GHW76"/>
      <c r="GHX76"/>
      <c r="GHY76"/>
      <c r="GHZ76"/>
      <c r="GIA76"/>
      <c r="GIB76"/>
      <c r="GIC76"/>
      <c r="GID76"/>
      <c r="GIE76"/>
      <c r="GIF76"/>
      <c r="GIG76"/>
      <c r="GIH76"/>
      <c r="GII76"/>
      <c r="GIJ76"/>
      <c r="GIK76"/>
      <c r="GIL76"/>
      <c r="GIM76"/>
      <c r="GIN76"/>
      <c r="GIO76"/>
      <c r="GIP76"/>
      <c r="GIQ76"/>
      <c r="GIR76"/>
      <c r="GIS76"/>
      <c r="GIT76"/>
      <c r="GIU76"/>
      <c r="GIV76"/>
      <c r="GIW76"/>
      <c r="GIX76"/>
      <c r="GIY76"/>
      <c r="GIZ76"/>
      <c r="GJA76"/>
      <c r="GJB76"/>
      <c r="GJC76"/>
      <c r="GJD76"/>
      <c r="GJE76"/>
      <c r="GJF76"/>
      <c r="GJG76"/>
      <c r="GJH76"/>
      <c r="GJI76"/>
      <c r="GJJ76"/>
      <c r="GJK76"/>
      <c r="GJL76"/>
      <c r="GJM76"/>
      <c r="GJN76"/>
      <c r="GJO76"/>
      <c r="GJP76"/>
      <c r="GJQ76"/>
      <c r="GJR76"/>
      <c r="GJS76"/>
      <c r="GJT76"/>
      <c r="GJU76"/>
      <c r="GJV76"/>
      <c r="GJW76"/>
      <c r="GJX76"/>
      <c r="GJY76"/>
      <c r="GJZ76"/>
      <c r="GKA76"/>
      <c r="GKB76"/>
      <c r="GKC76"/>
      <c r="GKD76"/>
      <c r="GKE76"/>
      <c r="GKF76"/>
      <c r="GKG76"/>
      <c r="GKH76"/>
      <c r="GKI76"/>
      <c r="GKJ76"/>
      <c r="GKK76"/>
      <c r="GKL76"/>
      <c r="GKM76"/>
      <c r="GKN76"/>
      <c r="GKO76"/>
      <c r="GKP76"/>
      <c r="GKQ76"/>
      <c r="GKR76"/>
      <c r="GKS76"/>
      <c r="GKT76"/>
      <c r="GKU76"/>
      <c r="GKV76"/>
      <c r="GKW76"/>
      <c r="GKX76"/>
      <c r="GKY76"/>
      <c r="GKZ76"/>
      <c r="GLA76"/>
      <c r="GLB76"/>
      <c r="GLC76"/>
      <c r="GLD76"/>
      <c r="GLE76"/>
      <c r="GLF76"/>
      <c r="GLG76"/>
      <c r="GLH76"/>
      <c r="GLI76"/>
      <c r="GLJ76"/>
      <c r="GLK76"/>
      <c r="GLL76"/>
      <c r="GLM76"/>
      <c r="GLN76"/>
      <c r="GLO76"/>
      <c r="GLP76"/>
      <c r="GLQ76"/>
      <c r="GLR76"/>
      <c r="GLS76"/>
      <c r="GLT76"/>
      <c r="GLU76"/>
      <c r="GLV76"/>
      <c r="GLW76"/>
      <c r="GLX76"/>
      <c r="GLY76"/>
      <c r="GLZ76"/>
      <c r="GMA76"/>
      <c r="GMB76"/>
      <c r="GMC76"/>
      <c r="GMD76"/>
      <c r="GME76"/>
      <c r="GMF76"/>
      <c r="GMG76"/>
      <c r="GMH76"/>
      <c r="GMI76"/>
      <c r="GMJ76"/>
      <c r="GMK76"/>
      <c r="GML76"/>
      <c r="GMM76"/>
      <c r="GMN76"/>
      <c r="GMO76"/>
      <c r="GMP76"/>
      <c r="GMQ76"/>
      <c r="GMR76"/>
      <c r="GMS76"/>
      <c r="GMT76"/>
      <c r="GMU76"/>
      <c r="GMV76"/>
      <c r="GMW76"/>
      <c r="GMX76"/>
      <c r="GMY76"/>
      <c r="GMZ76"/>
      <c r="GNA76"/>
      <c r="GNB76"/>
      <c r="GNC76"/>
      <c r="GND76"/>
      <c r="GNE76"/>
      <c r="GNF76"/>
      <c r="GNG76"/>
      <c r="GNH76"/>
      <c r="GNI76"/>
      <c r="GNJ76"/>
      <c r="GNK76"/>
      <c r="GNL76"/>
      <c r="GNM76"/>
      <c r="GNN76"/>
      <c r="GNO76"/>
      <c r="GNP76"/>
      <c r="GNQ76"/>
      <c r="GNR76"/>
      <c r="GNS76"/>
      <c r="GNT76"/>
      <c r="GNU76"/>
      <c r="GNV76"/>
      <c r="GNW76"/>
      <c r="GNX76"/>
      <c r="GNY76"/>
      <c r="GNZ76"/>
      <c r="GOA76"/>
      <c r="GOB76"/>
      <c r="GOC76"/>
      <c r="GOD76"/>
      <c r="GOE76"/>
      <c r="GOF76"/>
      <c r="GOG76"/>
      <c r="GOH76"/>
      <c r="GOI76"/>
      <c r="GOJ76"/>
      <c r="GOK76"/>
      <c r="GOL76"/>
      <c r="GOM76"/>
      <c r="GON76"/>
      <c r="GOO76"/>
      <c r="GOP76"/>
      <c r="GOQ76"/>
      <c r="GOR76"/>
      <c r="GOS76"/>
      <c r="GOT76"/>
      <c r="GOU76"/>
      <c r="GOV76"/>
      <c r="GOW76"/>
      <c r="GOX76"/>
      <c r="GOY76"/>
      <c r="GOZ76"/>
      <c r="GPA76"/>
      <c r="GPB76"/>
      <c r="GPC76"/>
      <c r="GPD76"/>
      <c r="GPE76"/>
      <c r="GPF76"/>
      <c r="GPG76"/>
      <c r="GPH76"/>
      <c r="GPI76"/>
      <c r="GPJ76"/>
      <c r="GPK76"/>
      <c r="GPL76"/>
      <c r="GPM76"/>
      <c r="GPN76"/>
      <c r="GPO76"/>
      <c r="GPP76"/>
      <c r="GPQ76"/>
      <c r="GPR76"/>
      <c r="GPS76"/>
      <c r="GPT76"/>
      <c r="GPU76"/>
      <c r="GPV76"/>
      <c r="GPW76"/>
      <c r="GPX76"/>
      <c r="GPY76"/>
      <c r="GPZ76"/>
      <c r="GQA76"/>
      <c r="GQB76"/>
      <c r="GQC76"/>
      <c r="GQD76"/>
      <c r="GQE76"/>
      <c r="GQF76"/>
      <c r="GQG76"/>
      <c r="GQH76"/>
      <c r="GQI76"/>
      <c r="GQJ76"/>
      <c r="GQK76"/>
      <c r="GQL76"/>
      <c r="GQM76"/>
      <c r="GQN76"/>
      <c r="GQO76"/>
      <c r="GQP76"/>
      <c r="GQQ76"/>
      <c r="GQR76"/>
      <c r="GQS76"/>
      <c r="GQT76"/>
      <c r="GQU76"/>
      <c r="GQV76"/>
      <c r="GQW76"/>
      <c r="GQX76"/>
      <c r="GQY76"/>
      <c r="GQZ76"/>
      <c r="GRA76"/>
      <c r="GRB76"/>
      <c r="GRC76"/>
      <c r="GRD76"/>
      <c r="GRE76"/>
      <c r="GRF76"/>
      <c r="GRG76"/>
      <c r="GRH76"/>
      <c r="GRI76"/>
      <c r="GRJ76"/>
      <c r="GRK76"/>
      <c r="GRL76"/>
      <c r="GRM76"/>
      <c r="GRN76"/>
      <c r="GRO76"/>
      <c r="GRP76"/>
      <c r="GRQ76"/>
      <c r="GRR76"/>
      <c r="GRS76"/>
      <c r="GRT76"/>
      <c r="GRU76"/>
      <c r="GRV76"/>
      <c r="GRW76"/>
      <c r="GRX76"/>
      <c r="GRY76"/>
      <c r="GRZ76"/>
      <c r="GSA76"/>
      <c r="GSB76"/>
      <c r="GSC76"/>
      <c r="GSD76"/>
      <c r="GSE76"/>
      <c r="GSF76"/>
      <c r="GSG76"/>
      <c r="GSH76"/>
      <c r="GSI76"/>
      <c r="GSJ76"/>
      <c r="GSK76"/>
      <c r="GSL76"/>
      <c r="GSM76"/>
      <c r="GSN76"/>
      <c r="GSO76"/>
      <c r="GSP76"/>
      <c r="GSQ76"/>
      <c r="GSR76"/>
      <c r="GSS76"/>
      <c r="GST76"/>
      <c r="GSU76"/>
      <c r="GSV76"/>
      <c r="GSW76"/>
      <c r="GSX76"/>
      <c r="GSY76"/>
      <c r="GSZ76"/>
      <c r="GTA76"/>
      <c r="GTB76"/>
      <c r="GTC76"/>
      <c r="GTD76"/>
      <c r="GTE76"/>
      <c r="GTF76"/>
      <c r="GTG76"/>
      <c r="GTH76"/>
      <c r="GTI76"/>
      <c r="GTJ76"/>
      <c r="GTK76"/>
      <c r="GTL76"/>
      <c r="GTM76"/>
      <c r="GTN76"/>
      <c r="GTO76"/>
      <c r="GTP76"/>
      <c r="GTQ76"/>
      <c r="GTR76"/>
      <c r="GTS76"/>
      <c r="GTT76"/>
      <c r="GTU76"/>
      <c r="GTV76"/>
      <c r="GTW76"/>
      <c r="GTX76"/>
      <c r="GTY76"/>
      <c r="GTZ76"/>
      <c r="GUA76"/>
      <c r="GUB76"/>
      <c r="GUC76"/>
      <c r="GUD76"/>
      <c r="GUE76"/>
      <c r="GUF76"/>
      <c r="GUG76"/>
      <c r="GUH76"/>
      <c r="GUI76"/>
      <c r="GUJ76"/>
      <c r="GUK76"/>
      <c r="GUL76"/>
      <c r="GUM76"/>
      <c r="GUN76"/>
      <c r="GUO76"/>
      <c r="GUP76"/>
      <c r="GUQ76"/>
      <c r="GUR76"/>
      <c r="GUS76"/>
      <c r="GUT76"/>
      <c r="GUU76"/>
      <c r="GUV76"/>
      <c r="GUW76"/>
      <c r="GUX76"/>
      <c r="GUY76"/>
      <c r="GUZ76"/>
      <c r="GVA76"/>
      <c r="GVB76"/>
      <c r="GVC76"/>
      <c r="GVD76"/>
      <c r="GVE76"/>
      <c r="GVF76"/>
      <c r="GVG76"/>
      <c r="GVH76"/>
      <c r="GVI76"/>
      <c r="GVJ76"/>
      <c r="GVK76"/>
      <c r="GVL76"/>
      <c r="GVM76"/>
      <c r="GVN76"/>
      <c r="GVO76"/>
      <c r="GVP76"/>
      <c r="GVQ76"/>
      <c r="GVR76"/>
      <c r="GVS76"/>
      <c r="GVT76"/>
      <c r="GVU76"/>
      <c r="GVV76"/>
      <c r="GVW76"/>
      <c r="GVX76"/>
      <c r="GVY76"/>
      <c r="GVZ76"/>
      <c r="GWA76"/>
      <c r="GWB76"/>
      <c r="GWC76"/>
      <c r="GWD76"/>
      <c r="GWE76"/>
      <c r="GWF76"/>
      <c r="GWG76"/>
      <c r="GWH76"/>
      <c r="GWI76"/>
      <c r="GWJ76"/>
      <c r="GWK76"/>
      <c r="GWL76"/>
      <c r="GWM76"/>
      <c r="GWN76"/>
      <c r="GWO76"/>
      <c r="GWP76"/>
      <c r="GWQ76"/>
      <c r="GWR76"/>
      <c r="GWS76"/>
      <c r="GWT76"/>
      <c r="GWU76"/>
      <c r="GWV76"/>
      <c r="GWW76"/>
      <c r="GWX76"/>
      <c r="GWY76"/>
      <c r="GWZ76"/>
      <c r="GXA76"/>
      <c r="GXB76"/>
      <c r="GXC76"/>
      <c r="GXD76"/>
      <c r="GXE76"/>
      <c r="GXF76"/>
      <c r="GXG76"/>
      <c r="GXH76"/>
      <c r="GXI76"/>
      <c r="GXJ76"/>
      <c r="GXK76"/>
      <c r="GXL76"/>
      <c r="GXM76"/>
      <c r="GXN76"/>
      <c r="GXO76"/>
      <c r="GXP76"/>
      <c r="GXQ76"/>
      <c r="GXR76"/>
      <c r="GXS76"/>
      <c r="GXT76"/>
      <c r="GXU76"/>
      <c r="GXV76"/>
      <c r="GXW76"/>
      <c r="GXX76"/>
      <c r="GXY76"/>
      <c r="GXZ76"/>
      <c r="GYA76"/>
      <c r="GYB76"/>
      <c r="GYC76"/>
      <c r="GYD76"/>
      <c r="GYE76"/>
      <c r="GYF76"/>
      <c r="GYG76"/>
      <c r="GYH76"/>
      <c r="GYI76"/>
      <c r="GYJ76"/>
      <c r="GYK76"/>
      <c r="GYL76"/>
      <c r="GYM76"/>
      <c r="GYN76"/>
      <c r="GYO76"/>
      <c r="GYP76"/>
      <c r="GYQ76"/>
      <c r="GYR76"/>
      <c r="GYS76"/>
      <c r="GYT76"/>
      <c r="GYU76"/>
      <c r="GYV76"/>
      <c r="GYW76"/>
      <c r="GYX76"/>
      <c r="GYY76"/>
      <c r="GYZ76"/>
      <c r="GZA76"/>
      <c r="GZB76"/>
      <c r="GZC76"/>
      <c r="GZD76"/>
      <c r="GZE76"/>
      <c r="GZF76"/>
      <c r="GZG76"/>
      <c r="GZH76"/>
      <c r="GZI76"/>
      <c r="GZJ76"/>
      <c r="GZK76"/>
      <c r="GZL76"/>
      <c r="GZM76"/>
      <c r="GZN76"/>
      <c r="GZO76"/>
      <c r="GZP76"/>
      <c r="GZQ76"/>
      <c r="GZR76"/>
      <c r="GZS76"/>
      <c r="GZT76"/>
      <c r="GZU76"/>
      <c r="GZV76"/>
      <c r="GZW76"/>
      <c r="GZX76"/>
      <c r="GZY76"/>
      <c r="GZZ76"/>
      <c r="HAA76"/>
      <c r="HAB76"/>
      <c r="HAC76"/>
      <c r="HAD76"/>
      <c r="HAE76"/>
      <c r="HAF76"/>
      <c r="HAG76"/>
      <c r="HAH76"/>
      <c r="HAI76"/>
      <c r="HAJ76"/>
      <c r="HAK76"/>
      <c r="HAL76"/>
      <c r="HAM76"/>
      <c r="HAN76"/>
      <c r="HAO76"/>
      <c r="HAP76"/>
      <c r="HAQ76"/>
      <c r="HAR76"/>
      <c r="HAS76"/>
      <c r="HAT76"/>
      <c r="HAU76"/>
      <c r="HAV76"/>
      <c r="HAW76"/>
      <c r="HAX76"/>
      <c r="HAY76"/>
      <c r="HAZ76"/>
      <c r="HBA76"/>
      <c r="HBB76"/>
      <c r="HBC76"/>
      <c r="HBD76"/>
      <c r="HBE76"/>
      <c r="HBF76"/>
      <c r="HBG76"/>
      <c r="HBH76"/>
      <c r="HBI76"/>
      <c r="HBJ76"/>
      <c r="HBK76"/>
      <c r="HBL76"/>
      <c r="HBM76"/>
      <c r="HBN76"/>
      <c r="HBO76"/>
      <c r="HBP76"/>
      <c r="HBQ76"/>
      <c r="HBR76"/>
      <c r="HBS76"/>
      <c r="HBT76"/>
      <c r="HBU76"/>
      <c r="HBV76"/>
      <c r="HBW76"/>
      <c r="HBX76"/>
      <c r="HBY76"/>
      <c r="HBZ76"/>
      <c r="HCA76"/>
      <c r="HCB76"/>
      <c r="HCC76"/>
      <c r="HCD76"/>
      <c r="HCE76"/>
      <c r="HCF76"/>
      <c r="HCG76"/>
      <c r="HCH76"/>
      <c r="HCI76"/>
      <c r="HCJ76"/>
      <c r="HCK76"/>
      <c r="HCL76"/>
      <c r="HCM76"/>
      <c r="HCN76"/>
      <c r="HCO76"/>
      <c r="HCP76"/>
      <c r="HCQ76"/>
      <c r="HCR76"/>
      <c r="HCS76"/>
      <c r="HCT76"/>
      <c r="HCU76"/>
      <c r="HCV76"/>
      <c r="HCW76"/>
      <c r="HCX76"/>
      <c r="HCY76"/>
      <c r="HCZ76"/>
      <c r="HDA76"/>
      <c r="HDB76"/>
      <c r="HDC76"/>
      <c r="HDD76"/>
      <c r="HDE76"/>
      <c r="HDF76"/>
      <c r="HDG76"/>
      <c r="HDH76"/>
      <c r="HDI76"/>
      <c r="HDJ76"/>
      <c r="HDK76"/>
      <c r="HDL76"/>
      <c r="HDM76"/>
      <c r="HDN76"/>
      <c r="HDO76"/>
      <c r="HDP76"/>
      <c r="HDQ76"/>
      <c r="HDR76"/>
      <c r="HDS76"/>
      <c r="HDT76"/>
      <c r="HDU76"/>
      <c r="HDV76"/>
      <c r="HDW76"/>
      <c r="HDX76"/>
      <c r="HDY76"/>
      <c r="HDZ76"/>
      <c r="HEA76"/>
      <c r="HEB76"/>
      <c r="HEC76"/>
      <c r="HED76"/>
      <c r="HEE76"/>
      <c r="HEF76"/>
      <c r="HEG76"/>
      <c r="HEH76"/>
      <c r="HEI76"/>
      <c r="HEJ76"/>
      <c r="HEK76"/>
      <c r="HEL76"/>
      <c r="HEM76"/>
      <c r="HEN76"/>
      <c r="HEO76"/>
      <c r="HEP76"/>
      <c r="HEQ76"/>
      <c r="HER76"/>
      <c r="HES76"/>
      <c r="HET76"/>
      <c r="HEU76"/>
      <c r="HEV76"/>
      <c r="HEW76"/>
      <c r="HEX76"/>
      <c r="HEY76"/>
      <c r="HEZ76"/>
      <c r="HFA76"/>
      <c r="HFB76"/>
      <c r="HFC76"/>
      <c r="HFD76"/>
      <c r="HFE76"/>
      <c r="HFF76"/>
      <c r="HFG76"/>
      <c r="HFH76"/>
      <c r="HFI76"/>
      <c r="HFJ76"/>
      <c r="HFK76"/>
      <c r="HFL76"/>
      <c r="HFM76"/>
      <c r="HFN76"/>
      <c r="HFO76"/>
      <c r="HFP76"/>
      <c r="HFQ76"/>
      <c r="HFR76"/>
      <c r="HFS76"/>
      <c r="HFT76"/>
      <c r="HFU76"/>
      <c r="HFV76"/>
      <c r="HFW76"/>
      <c r="HFX76"/>
      <c r="HFY76"/>
      <c r="HFZ76"/>
      <c r="HGA76"/>
      <c r="HGB76"/>
      <c r="HGC76"/>
      <c r="HGD76"/>
      <c r="HGE76"/>
      <c r="HGF76"/>
      <c r="HGG76"/>
      <c r="HGH76"/>
      <c r="HGI76"/>
      <c r="HGJ76"/>
      <c r="HGK76"/>
      <c r="HGL76"/>
      <c r="HGM76"/>
      <c r="HGN76"/>
      <c r="HGO76"/>
      <c r="HGP76"/>
      <c r="HGQ76"/>
      <c r="HGR76"/>
      <c r="HGS76"/>
      <c r="HGT76"/>
      <c r="HGU76"/>
      <c r="HGV76"/>
      <c r="HGW76"/>
      <c r="HGX76"/>
      <c r="HGY76"/>
      <c r="HGZ76"/>
      <c r="HHA76"/>
      <c r="HHB76"/>
      <c r="HHC76"/>
      <c r="HHD76"/>
      <c r="HHE76"/>
      <c r="HHF76"/>
      <c r="HHG76"/>
      <c r="HHH76"/>
      <c r="HHI76"/>
      <c r="HHJ76"/>
      <c r="HHK76"/>
      <c r="HHL76"/>
      <c r="HHM76"/>
      <c r="HHN76"/>
      <c r="HHO76"/>
      <c r="HHP76"/>
      <c r="HHQ76"/>
      <c r="HHR76"/>
      <c r="HHS76"/>
      <c r="HHT76"/>
      <c r="HHU76"/>
      <c r="HHV76"/>
      <c r="HHW76"/>
      <c r="HHX76"/>
      <c r="HHY76"/>
      <c r="HHZ76"/>
      <c r="HIA76"/>
      <c r="HIB76"/>
      <c r="HIC76"/>
      <c r="HID76"/>
      <c r="HIE76"/>
      <c r="HIF76"/>
      <c r="HIG76"/>
      <c r="HIH76"/>
      <c r="HII76"/>
      <c r="HIJ76"/>
      <c r="HIK76"/>
      <c r="HIL76"/>
      <c r="HIM76"/>
      <c r="HIN76"/>
      <c r="HIO76"/>
      <c r="HIP76"/>
      <c r="HIQ76"/>
      <c r="HIR76"/>
      <c r="HIS76"/>
      <c r="HIT76"/>
      <c r="HIU76"/>
      <c r="HIV76"/>
      <c r="HIW76"/>
      <c r="HIX76"/>
      <c r="HIY76"/>
      <c r="HIZ76"/>
      <c r="HJA76"/>
      <c r="HJB76"/>
      <c r="HJC76"/>
      <c r="HJD76"/>
      <c r="HJE76"/>
      <c r="HJF76"/>
      <c r="HJG76"/>
      <c r="HJH76"/>
      <c r="HJI76"/>
      <c r="HJJ76"/>
      <c r="HJK76"/>
      <c r="HJL76"/>
      <c r="HJM76"/>
      <c r="HJN76"/>
      <c r="HJO76"/>
      <c r="HJP76"/>
      <c r="HJQ76"/>
      <c r="HJR76"/>
      <c r="HJS76"/>
      <c r="HJT76"/>
      <c r="HJU76"/>
      <c r="HJV76"/>
      <c r="HJW76"/>
      <c r="HJX76"/>
      <c r="HJY76"/>
      <c r="HJZ76"/>
      <c r="HKA76"/>
      <c r="HKB76"/>
      <c r="HKC76"/>
      <c r="HKD76"/>
      <c r="HKE76"/>
      <c r="HKF76"/>
      <c r="HKG76"/>
      <c r="HKH76"/>
      <c r="HKI76"/>
      <c r="HKJ76"/>
      <c r="HKK76"/>
      <c r="HKL76"/>
      <c r="HKM76"/>
      <c r="HKN76"/>
      <c r="HKO76"/>
      <c r="HKP76"/>
      <c r="HKQ76"/>
      <c r="HKR76"/>
      <c r="HKS76"/>
      <c r="HKT76"/>
      <c r="HKU76"/>
      <c r="HKV76"/>
      <c r="HKW76"/>
      <c r="HKX76"/>
      <c r="HKY76"/>
      <c r="HKZ76"/>
      <c r="HLA76"/>
      <c r="HLB76"/>
      <c r="HLC76"/>
      <c r="HLD76"/>
      <c r="HLE76"/>
      <c r="HLF76"/>
      <c r="HLG76"/>
      <c r="HLH76"/>
      <c r="HLI76"/>
      <c r="HLJ76"/>
      <c r="HLK76"/>
      <c r="HLL76"/>
      <c r="HLM76"/>
      <c r="HLN76"/>
      <c r="HLO76"/>
      <c r="HLP76"/>
      <c r="HLQ76"/>
      <c r="HLR76"/>
      <c r="HLS76"/>
      <c r="HLT76"/>
      <c r="HLU76"/>
      <c r="HLV76"/>
      <c r="HLW76"/>
      <c r="HLX76"/>
      <c r="HLY76"/>
      <c r="HLZ76"/>
      <c r="HMA76"/>
      <c r="HMB76"/>
      <c r="HMC76"/>
      <c r="HMD76"/>
      <c r="HME76"/>
      <c r="HMF76"/>
      <c r="HMG76"/>
      <c r="HMH76"/>
      <c r="HMI76"/>
      <c r="HMJ76"/>
      <c r="HMK76"/>
      <c r="HML76"/>
      <c r="HMM76"/>
      <c r="HMN76"/>
      <c r="HMO76"/>
      <c r="HMP76"/>
      <c r="HMQ76"/>
      <c r="HMR76"/>
      <c r="HMS76"/>
      <c r="HMT76"/>
      <c r="HMU76"/>
      <c r="HMV76"/>
      <c r="HMW76"/>
      <c r="HMX76"/>
      <c r="HMY76"/>
      <c r="HMZ76"/>
      <c r="HNA76"/>
      <c r="HNB76"/>
      <c r="HNC76"/>
      <c r="HND76"/>
      <c r="HNE76"/>
      <c r="HNF76"/>
      <c r="HNG76"/>
      <c r="HNH76"/>
      <c r="HNI76"/>
      <c r="HNJ76"/>
      <c r="HNK76"/>
      <c r="HNL76"/>
      <c r="HNM76"/>
      <c r="HNN76"/>
      <c r="HNO76"/>
      <c r="HNP76"/>
      <c r="HNQ76"/>
      <c r="HNR76"/>
      <c r="HNS76"/>
      <c r="HNT76"/>
      <c r="HNU76"/>
      <c r="HNV76"/>
      <c r="HNW76"/>
      <c r="HNX76"/>
      <c r="HNY76"/>
      <c r="HNZ76"/>
      <c r="HOA76"/>
      <c r="HOB76"/>
      <c r="HOC76"/>
      <c r="HOD76"/>
      <c r="HOE76"/>
      <c r="HOF76"/>
      <c r="HOG76"/>
      <c r="HOH76"/>
      <c r="HOI76"/>
      <c r="HOJ76"/>
      <c r="HOK76"/>
      <c r="HOL76"/>
      <c r="HOM76"/>
      <c r="HON76"/>
      <c r="HOO76"/>
      <c r="HOP76"/>
      <c r="HOQ76"/>
      <c r="HOR76"/>
      <c r="HOS76"/>
      <c r="HOT76"/>
      <c r="HOU76"/>
      <c r="HOV76"/>
      <c r="HOW76"/>
      <c r="HOX76"/>
      <c r="HOY76"/>
      <c r="HOZ76"/>
      <c r="HPA76"/>
      <c r="HPB76"/>
      <c r="HPC76"/>
      <c r="HPD76"/>
      <c r="HPE76"/>
      <c r="HPF76"/>
      <c r="HPG76"/>
      <c r="HPH76"/>
      <c r="HPI76"/>
      <c r="HPJ76"/>
      <c r="HPK76"/>
      <c r="HPL76"/>
      <c r="HPM76"/>
      <c r="HPN76"/>
      <c r="HPO76"/>
      <c r="HPP76"/>
      <c r="HPQ76"/>
      <c r="HPR76"/>
      <c r="HPS76"/>
      <c r="HPT76"/>
      <c r="HPU76"/>
      <c r="HPV76"/>
      <c r="HPW76"/>
      <c r="HPX76"/>
      <c r="HPY76"/>
      <c r="HPZ76"/>
      <c r="HQA76"/>
      <c r="HQB76"/>
      <c r="HQC76"/>
      <c r="HQD76"/>
      <c r="HQE76"/>
      <c r="HQF76"/>
      <c r="HQG76"/>
      <c r="HQH76"/>
      <c r="HQI76"/>
      <c r="HQJ76"/>
      <c r="HQK76"/>
      <c r="HQL76"/>
      <c r="HQM76"/>
      <c r="HQN76"/>
      <c r="HQO76"/>
      <c r="HQP76"/>
      <c r="HQQ76"/>
      <c r="HQR76"/>
      <c r="HQS76"/>
      <c r="HQT76"/>
      <c r="HQU76"/>
      <c r="HQV76"/>
      <c r="HQW76"/>
      <c r="HQX76"/>
      <c r="HQY76"/>
      <c r="HQZ76"/>
      <c r="HRA76"/>
      <c r="HRB76"/>
      <c r="HRC76"/>
      <c r="HRD76"/>
      <c r="HRE76"/>
      <c r="HRF76"/>
      <c r="HRG76"/>
      <c r="HRH76"/>
      <c r="HRI76"/>
      <c r="HRJ76"/>
      <c r="HRK76"/>
      <c r="HRL76"/>
      <c r="HRM76"/>
      <c r="HRN76"/>
      <c r="HRO76"/>
      <c r="HRP76"/>
      <c r="HRQ76"/>
      <c r="HRR76"/>
      <c r="HRS76"/>
      <c r="HRT76"/>
      <c r="HRU76"/>
      <c r="HRV76"/>
      <c r="HRW76"/>
      <c r="HRX76"/>
      <c r="HRY76"/>
      <c r="HRZ76"/>
      <c r="HSA76"/>
      <c r="HSB76"/>
      <c r="HSC76"/>
      <c r="HSD76"/>
      <c r="HSE76"/>
      <c r="HSF76"/>
      <c r="HSG76"/>
      <c r="HSH76"/>
      <c r="HSI76"/>
      <c r="HSJ76"/>
      <c r="HSK76"/>
      <c r="HSL76"/>
      <c r="HSM76"/>
      <c r="HSN76"/>
      <c r="HSO76"/>
      <c r="HSP76"/>
      <c r="HSQ76"/>
      <c r="HSR76"/>
      <c r="HSS76"/>
      <c r="HST76"/>
      <c r="HSU76"/>
      <c r="HSV76"/>
      <c r="HSW76"/>
      <c r="HSX76"/>
      <c r="HSY76"/>
      <c r="HSZ76"/>
      <c r="HTA76"/>
      <c r="HTB76"/>
      <c r="HTC76"/>
      <c r="HTD76"/>
      <c r="HTE76"/>
      <c r="HTF76"/>
      <c r="HTG76"/>
      <c r="HTH76"/>
      <c r="HTI76"/>
      <c r="HTJ76"/>
      <c r="HTK76"/>
      <c r="HTL76"/>
      <c r="HTM76"/>
      <c r="HTN76"/>
      <c r="HTO76"/>
      <c r="HTP76"/>
      <c r="HTQ76"/>
      <c r="HTR76"/>
      <c r="HTS76"/>
      <c r="HTT76"/>
      <c r="HTU76"/>
      <c r="HTV76"/>
      <c r="HTW76"/>
      <c r="HTX76"/>
      <c r="HTY76"/>
      <c r="HTZ76"/>
      <c r="HUA76"/>
      <c r="HUB76"/>
      <c r="HUC76"/>
      <c r="HUD76"/>
      <c r="HUE76"/>
      <c r="HUF76"/>
      <c r="HUG76"/>
      <c r="HUH76"/>
      <c r="HUI76"/>
      <c r="HUJ76"/>
      <c r="HUK76"/>
      <c r="HUL76"/>
      <c r="HUM76"/>
      <c r="HUN76"/>
      <c r="HUO76"/>
      <c r="HUP76"/>
      <c r="HUQ76"/>
      <c r="HUR76"/>
      <c r="HUS76"/>
      <c r="HUT76"/>
      <c r="HUU76"/>
      <c r="HUV76"/>
      <c r="HUW76"/>
      <c r="HUX76"/>
      <c r="HUY76"/>
      <c r="HUZ76"/>
      <c r="HVA76"/>
      <c r="HVB76"/>
      <c r="HVC76"/>
      <c r="HVD76"/>
      <c r="HVE76"/>
      <c r="HVF76"/>
      <c r="HVG76"/>
      <c r="HVH76"/>
      <c r="HVI76"/>
      <c r="HVJ76"/>
      <c r="HVK76"/>
      <c r="HVL76"/>
      <c r="HVM76"/>
      <c r="HVN76"/>
      <c r="HVO76"/>
      <c r="HVP76"/>
      <c r="HVQ76"/>
      <c r="HVR76"/>
      <c r="HVS76"/>
      <c r="HVT76"/>
      <c r="HVU76"/>
      <c r="HVV76"/>
      <c r="HVW76"/>
      <c r="HVX76"/>
      <c r="HVY76"/>
      <c r="HVZ76"/>
      <c r="HWA76"/>
      <c r="HWB76"/>
      <c r="HWC76"/>
      <c r="HWD76"/>
      <c r="HWE76"/>
      <c r="HWF76"/>
      <c r="HWG76"/>
      <c r="HWH76"/>
      <c r="HWI76"/>
      <c r="HWJ76"/>
      <c r="HWK76"/>
      <c r="HWL76"/>
      <c r="HWM76"/>
      <c r="HWN76"/>
      <c r="HWO76"/>
      <c r="HWP76"/>
      <c r="HWQ76"/>
      <c r="HWR76"/>
      <c r="HWS76"/>
      <c r="HWT76"/>
      <c r="HWU76"/>
      <c r="HWV76"/>
      <c r="HWW76"/>
      <c r="HWX76"/>
      <c r="HWY76"/>
      <c r="HWZ76"/>
      <c r="HXA76"/>
      <c r="HXB76"/>
      <c r="HXC76"/>
      <c r="HXD76"/>
      <c r="HXE76"/>
      <c r="HXF76"/>
      <c r="HXG76"/>
      <c r="HXH76"/>
      <c r="HXI76"/>
      <c r="HXJ76"/>
      <c r="HXK76"/>
      <c r="HXL76"/>
      <c r="HXM76"/>
      <c r="HXN76"/>
      <c r="HXO76"/>
      <c r="HXP76"/>
      <c r="HXQ76"/>
      <c r="HXR76"/>
      <c r="HXS76"/>
      <c r="HXT76"/>
      <c r="HXU76"/>
      <c r="HXV76"/>
      <c r="HXW76"/>
      <c r="HXX76"/>
      <c r="HXY76"/>
      <c r="HXZ76"/>
      <c r="HYA76"/>
      <c r="HYB76"/>
      <c r="HYC76"/>
      <c r="HYD76"/>
      <c r="HYE76"/>
      <c r="HYF76"/>
      <c r="HYG76"/>
      <c r="HYH76"/>
      <c r="HYI76"/>
      <c r="HYJ76"/>
      <c r="HYK76"/>
      <c r="HYL76"/>
      <c r="HYM76"/>
      <c r="HYN76"/>
      <c r="HYO76"/>
      <c r="HYP76"/>
      <c r="HYQ76"/>
      <c r="HYR76"/>
      <c r="HYS76"/>
      <c r="HYT76"/>
      <c r="HYU76"/>
      <c r="HYV76"/>
      <c r="HYW76"/>
      <c r="HYX76"/>
      <c r="HYY76"/>
      <c r="HYZ76"/>
      <c r="HZA76"/>
      <c r="HZB76"/>
      <c r="HZC76"/>
      <c r="HZD76"/>
      <c r="HZE76"/>
      <c r="HZF76"/>
      <c r="HZG76"/>
      <c r="HZH76"/>
      <c r="HZI76"/>
      <c r="HZJ76"/>
      <c r="HZK76"/>
      <c r="HZL76"/>
      <c r="HZM76"/>
      <c r="HZN76"/>
      <c r="HZO76"/>
      <c r="HZP76"/>
      <c r="HZQ76"/>
      <c r="HZR76"/>
      <c r="HZS76"/>
      <c r="HZT76"/>
      <c r="HZU76"/>
      <c r="HZV76"/>
      <c r="HZW76"/>
      <c r="HZX76"/>
      <c r="HZY76"/>
      <c r="HZZ76"/>
      <c r="IAA76"/>
      <c r="IAB76"/>
      <c r="IAC76"/>
      <c r="IAD76"/>
      <c r="IAE76"/>
      <c r="IAF76"/>
      <c r="IAG76"/>
      <c r="IAH76"/>
      <c r="IAI76"/>
      <c r="IAJ76"/>
      <c r="IAK76"/>
      <c r="IAL76"/>
      <c r="IAM76"/>
      <c r="IAN76"/>
      <c r="IAO76"/>
      <c r="IAP76"/>
      <c r="IAQ76"/>
      <c r="IAR76"/>
      <c r="IAS76"/>
      <c r="IAT76"/>
      <c r="IAU76"/>
      <c r="IAV76"/>
      <c r="IAW76"/>
      <c r="IAX76"/>
      <c r="IAY76"/>
      <c r="IAZ76"/>
      <c r="IBA76"/>
      <c r="IBB76"/>
      <c r="IBC76"/>
      <c r="IBD76"/>
      <c r="IBE76"/>
      <c r="IBF76"/>
      <c r="IBG76"/>
      <c r="IBH76"/>
      <c r="IBI76"/>
      <c r="IBJ76"/>
      <c r="IBK76"/>
      <c r="IBL76"/>
      <c r="IBM76"/>
      <c r="IBN76"/>
      <c r="IBO76"/>
      <c r="IBP76"/>
      <c r="IBQ76"/>
      <c r="IBR76"/>
      <c r="IBS76"/>
      <c r="IBT76"/>
      <c r="IBU76"/>
      <c r="IBV76"/>
      <c r="IBW76"/>
      <c r="IBX76"/>
      <c r="IBY76"/>
      <c r="IBZ76"/>
      <c r="ICA76"/>
      <c r="ICB76"/>
      <c r="ICC76"/>
      <c r="ICD76"/>
      <c r="ICE76"/>
      <c r="ICF76"/>
      <c r="ICG76"/>
      <c r="ICH76"/>
      <c r="ICI76"/>
      <c r="ICJ76"/>
      <c r="ICK76"/>
      <c r="ICL76"/>
      <c r="ICM76"/>
      <c r="ICN76"/>
      <c r="ICO76"/>
      <c r="ICP76"/>
      <c r="ICQ76"/>
      <c r="ICR76"/>
      <c r="ICS76"/>
      <c r="ICT76"/>
      <c r="ICU76"/>
      <c r="ICV76"/>
      <c r="ICW76"/>
      <c r="ICX76"/>
      <c r="ICY76"/>
      <c r="ICZ76"/>
      <c r="IDA76"/>
      <c r="IDB76"/>
      <c r="IDC76"/>
      <c r="IDD76"/>
      <c r="IDE76"/>
      <c r="IDF76"/>
      <c r="IDG76"/>
      <c r="IDH76"/>
      <c r="IDI76"/>
      <c r="IDJ76"/>
      <c r="IDK76"/>
      <c r="IDL76"/>
      <c r="IDM76"/>
      <c r="IDN76"/>
      <c r="IDO76"/>
      <c r="IDP76"/>
      <c r="IDQ76"/>
      <c r="IDR76"/>
      <c r="IDS76"/>
      <c r="IDT76"/>
      <c r="IDU76"/>
      <c r="IDV76"/>
      <c r="IDW76"/>
      <c r="IDX76"/>
      <c r="IDY76"/>
      <c r="IDZ76"/>
      <c r="IEA76"/>
      <c r="IEB76"/>
      <c r="IEC76"/>
      <c r="IED76"/>
      <c r="IEE76"/>
      <c r="IEF76"/>
      <c r="IEG76"/>
      <c r="IEH76"/>
      <c r="IEI76"/>
      <c r="IEJ76"/>
      <c r="IEK76"/>
      <c r="IEL76"/>
      <c r="IEM76"/>
      <c r="IEN76"/>
      <c r="IEO76"/>
      <c r="IEP76"/>
      <c r="IEQ76"/>
      <c r="IER76"/>
      <c r="IES76"/>
      <c r="IET76"/>
      <c r="IEU76"/>
      <c r="IEV76"/>
      <c r="IEW76"/>
      <c r="IEX76"/>
      <c r="IEY76"/>
      <c r="IEZ76"/>
      <c r="IFA76"/>
      <c r="IFB76"/>
      <c r="IFC76"/>
      <c r="IFD76"/>
      <c r="IFE76"/>
      <c r="IFF76"/>
      <c r="IFG76"/>
      <c r="IFH76"/>
      <c r="IFI76"/>
      <c r="IFJ76"/>
      <c r="IFK76"/>
      <c r="IFL76"/>
      <c r="IFM76"/>
      <c r="IFN76"/>
      <c r="IFO76"/>
      <c r="IFP76"/>
      <c r="IFQ76"/>
      <c r="IFR76"/>
      <c r="IFS76"/>
      <c r="IFT76"/>
      <c r="IFU76"/>
      <c r="IFV76"/>
      <c r="IFW76"/>
      <c r="IFX76"/>
      <c r="IFY76"/>
      <c r="IFZ76"/>
      <c r="IGA76"/>
      <c r="IGB76"/>
      <c r="IGC76"/>
      <c r="IGD76"/>
      <c r="IGE76"/>
      <c r="IGF76"/>
      <c r="IGG76"/>
      <c r="IGH76"/>
      <c r="IGI76"/>
      <c r="IGJ76"/>
      <c r="IGK76"/>
      <c r="IGL76"/>
      <c r="IGM76"/>
      <c r="IGN76"/>
      <c r="IGO76"/>
      <c r="IGP76"/>
      <c r="IGQ76"/>
      <c r="IGR76"/>
      <c r="IGS76"/>
      <c r="IGT76"/>
      <c r="IGU76"/>
      <c r="IGV76"/>
      <c r="IGW76"/>
      <c r="IGX76"/>
      <c r="IGY76"/>
      <c r="IGZ76"/>
      <c r="IHA76"/>
      <c r="IHB76"/>
      <c r="IHC76"/>
      <c r="IHD76"/>
      <c r="IHE76"/>
      <c r="IHF76"/>
      <c r="IHG76"/>
      <c r="IHH76"/>
      <c r="IHI76"/>
      <c r="IHJ76"/>
      <c r="IHK76"/>
      <c r="IHL76"/>
      <c r="IHM76"/>
      <c r="IHN76"/>
      <c r="IHO76"/>
      <c r="IHP76"/>
      <c r="IHQ76"/>
      <c r="IHR76"/>
      <c r="IHS76"/>
      <c r="IHT76"/>
      <c r="IHU76"/>
      <c r="IHV76"/>
      <c r="IHW76"/>
      <c r="IHX76"/>
      <c r="IHY76"/>
      <c r="IHZ76"/>
      <c r="IIA76"/>
      <c r="IIB76"/>
      <c r="IIC76"/>
      <c r="IID76"/>
      <c r="IIE76"/>
      <c r="IIF76"/>
      <c r="IIG76"/>
      <c r="IIH76"/>
      <c r="III76"/>
      <c r="IIJ76"/>
      <c r="IIK76"/>
      <c r="IIL76"/>
      <c r="IIM76"/>
      <c r="IIN76"/>
      <c r="IIO76"/>
      <c r="IIP76"/>
      <c r="IIQ76"/>
      <c r="IIR76"/>
      <c r="IIS76"/>
      <c r="IIT76"/>
      <c r="IIU76"/>
      <c r="IIV76"/>
      <c r="IIW76"/>
      <c r="IIX76"/>
      <c r="IIY76"/>
      <c r="IIZ76"/>
      <c r="IJA76"/>
      <c r="IJB76"/>
      <c r="IJC76"/>
      <c r="IJD76"/>
      <c r="IJE76"/>
      <c r="IJF76"/>
      <c r="IJG76"/>
      <c r="IJH76"/>
      <c r="IJI76"/>
      <c r="IJJ76"/>
      <c r="IJK76"/>
      <c r="IJL76"/>
      <c r="IJM76"/>
      <c r="IJN76"/>
      <c r="IJO76"/>
      <c r="IJP76"/>
      <c r="IJQ76"/>
      <c r="IJR76"/>
      <c r="IJS76"/>
      <c r="IJT76"/>
      <c r="IJU76"/>
      <c r="IJV76"/>
      <c r="IJW76"/>
      <c r="IJX76"/>
      <c r="IJY76"/>
      <c r="IJZ76"/>
      <c r="IKA76"/>
      <c r="IKB76"/>
      <c r="IKC76"/>
      <c r="IKD76"/>
      <c r="IKE76"/>
      <c r="IKF76"/>
      <c r="IKG76"/>
      <c r="IKH76"/>
      <c r="IKI76"/>
      <c r="IKJ76"/>
      <c r="IKK76"/>
      <c r="IKL76"/>
      <c r="IKM76"/>
      <c r="IKN76"/>
      <c r="IKO76"/>
      <c r="IKP76"/>
      <c r="IKQ76"/>
      <c r="IKR76"/>
      <c r="IKS76"/>
      <c r="IKT76"/>
      <c r="IKU76"/>
      <c r="IKV76"/>
      <c r="IKW76"/>
      <c r="IKX76"/>
      <c r="IKY76"/>
      <c r="IKZ76"/>
      <c r="ILA76"/>
      <c r="ILB76"/>
      <c r="ILC76"/>
      <c r="ILD76"/>
      <c r="ILE76"/>
      <c r="ILF76"/>
      <c r="ILG76"/>
      <c r="ILH76"/>
      <c r="ILI76"/>
      <c r="ILJ76"/>
      <c r="ILK76"/>
      <c r="ILL76"/>
      <c r="ILM76"/>
      <c r="ILN76"/>
      <c r="ILO76"/>
      <c r="ILP76"/>
      <c r="ILQ76"/>
      <c r="ILR76"/>
      <c r="ILS76"/>
      <c r="ILT76"/>
      <c r="ILU76"/>
      <c r="ILV76"/>
      <c r="ILW76"/>
      <c r="ILX76"/>
      <c r="ILY76"/>
      <c r="ILZ76"/>
      <c r="IMA76"/>
      <c r="IMB76"/>
      <c r="IMC76"/>
      <c r="IMD76"/>
      <c r="IME76"/>
      <c r="IMF76"/>
      <c r="IMG76"/>
      <c r="IMH76"/>
      <c r="IMI76"/>
      <c r="IMJ76"/>
      <c r="IMK76"/>
      <c r="IML76"/>
      <c r="IMM76"/>
      <c r="IMN76"/>
      <c r="IMO76"/>
      <c r="IMP76"/>
      <c r="IMQ76"/>
      <c r="IMR76"/>
      <c r="IMS76"/>
      <c r="IMT76"/>
      <c r="IMU76"/>
      <c r="IMV76"/>
      <c r="IMW76"/>
      <c r="IMX76"/>
      <c r="IMY76"/>
      <c r="IMZ76"/>
      <c r="INA76"/>
      <c r="INB76"/>
      <c r="INC76"/>
      <c r="IND76"/>
      <c r="INE76"/>
      <c r="INF76"/>
      <c r="ING76"/>
      <c r="INH76"/>
      <c r="INI76"/>
      <c r="INJ76"/>
      <c r="INK76"/>
      <c r="INL76"/>
      <c r="INM76"/>
      <c r="INN76"/>
      <c r="INO76"/>
      <c r="INP76"/>
      <c r="INQ76"/>
      <c r="INR76"/>
      <c r="INS76"/>
      <c r="INT76"/>
      <c r="INU76"/>
      <c r="INV76"/>
      <c r="INW76"/>
      <c r="INX76"/>
      <c r="INY76"/>
      <c r="INZ76"/>
      <c r="IOA76"/>
      <c r="IOB76"/>
      <c r="IOC76"/>
      <c r="IOD76"/>
      <c r="IOE76"/>
      <c r="IOF76"/>
      <c r="IOG76"/>
      <c r="IOH76"/>
      <c r="IOI76"/>
      <c r="IOJ76"/>
      <c r="IOK76"/>
      <c r="IOL76"/>
      <c r="IOM76"/>
      <c r="ION76"/>
      <c r="IOO76"/>
      <c r="IOP76"/>
      <c r="IOQ76"/>
      <c r="IOR76"/>
      <c r="IOS76"/>
      <c r="IOT76"/>
      <c r="IOU76"/>
      <c r="IOV76"/>
      <c r="IOW76"/>
      <c r="IOX76"/>
      <c r="IOY76"/>
      <c r="IOZ76"/>
      <c r="IPA76"/>
      <c r="IPB76"/>
      <c r="IPC76"/>
      <c r="IPD76"/>
      <c r="IPE76"/>
      <c r="IPF76"/>
      <c r="IPG76"/>
      <c r="IPH76"/>
      <c r="IPI76"/>
      <c r="IPJ76"/>
      <c r="IPK76"/>
      <c r="IPL76"/>
      <c r="IPM76"/>
      <c r="IPN76"/>
      <c r="IPO76"/>
      <c r="IPP76"/>
      <c r="IPQ76"/>
      <c r="IPR76"/>
      <c r="IPS76"/>
      <c r="IPT76"/>
      <c r="IPU76"/>
      <c r="IPV76"/>
      <c r="IPW76"/>
      <c r="IPX76"/>
      <c r="IPY76"/>
      <c r="IPZ76"/>
      <c r="IQA76"/>
      <c r="IQB76"/>
      <c r="IQC76"/>
      <c r="IQD76"/>
      <c r="IQE76"/>
      <c r="IQF76"/>
      <c r="IQG76"/>
      <c r="IQH76"/>
      <c r="IQI76"/>
      <c r="IQJ76"/>
      <c r="IQK76"/>
      <c r="IQL76"/>
      <c r="IQM76"/>
      <c r="IQN76"/>
      <c r="IQO76"/>
      <c r="IQP76"/>
      <c r="IQQ76"/>
      <c r="IQR76"/>
      <c r="IQS76"/>
      <c r="IQT76"/>
      <c r="IQU76"/>
      <c r="IQV76"/>
      <c r="IQW76"/>
      <c r="IQX76"/>
      <c r="IQY76"/>
      <c r="IQZ76"/>
      <c r="IRA76"/>
      <c r="IRB76"/>
      <c r="IRC76"/>
      <c r="IRD76"/>
      <c r="IRE76"/>
      <c r="IRF76"/>
      <c r="IRG76"/>
      <c r="IRH76"/>
      <c r="IRI76"/>
      <c r="IRJ76"/>
      <c r="IRK76"/>
      <c r="IRL76"/>
      <c r="IRM76"/>
      <c r="IRN76"/>
      <c r="IRO76"/>
      <c r="IRP76"/>
      <c r="IRQ76"/>
      <c r="IRR76"/>
      <c r="IRS76"/>
      <c r="IRT76"/>
      <c r="IRU76"/>
      <c r="IRV76"/>
      <c r="IRW76"/>
      <c r="IRX76"/>
      <c r="IRY76"/>
      <c r="IRZ76"/>
      <c r="ISA76"/>
      <c r="ISB76"/>
      <c r="ISC76"/>
      <c r="ISD76"/>
      <c r="ISE76"/>
      <c r="ISF76"/>
      <c r="ISG76"/>
      <c r="ISH76"/>
      <c r="ISI76"/>
      <c r="ISJ76"/>
      <c r="ISK76"/>
      <c r="ISL76"/>
      <c r="ISM76"/>
      <c r="ISN76"/>
      <c r="ISO76"/>
      <c r="ISP76"/>
      <c r="ISQ76"/>
      <c r="ISR76"/>
      <c r="ISS76"/>
      <c r="IST76"/>
      <c r="ISU76"/>
      <c r="ISV76"/>
      <c r="ISW76"/>
      <c r="ISX76"/>
      <c r="ISY76"/>
      <c r="ISZ76"/>
      <c r="ITA76"/>
      <c r="ITB76"/>
      <c r="ITC76"/>
      <c r="ITD76"/>
      <c r="ITE76"/>
      <c r="ITF76"/>
      <c r="ITG76"/>
      <c r="ITH76"/>
      <c r="ITI76"/>
      <c r="ITJ76"/>
      <c r="ITK76"/>
      <c r="ITL76"/>
      <c r="ITM76"/>
      <c r="ITN76"/>
      <c r="ITO76"/>
      <c r="ITP76"/>
      <c r="ITQ76"/>
      <c r="ITR76"/>
      <c r="ITS76"/>
      <c r="ITT76"/>
      <c r="ITU76"/>
      <c r="ITV76"/>
      <c r="ITW76"/>
      <c r="ITX76"/>
      <c r="ITY76"/>
      <c r="ITZ76"/>
      <c r="IUA76"/>
      <c r="IUB76"/>
      <c r="IUC76"/>
      <c r="IUD76"/>
      <c r="IUE76"/>
      <c r="IUF76"/>
      <c r="IUG76"/>
      <c r="IUH76"/>
      <c r="IUI76"/>
      <c r="IUJ76"/>
      <c r="IUK76"/>
      <c r="IUL76"/>
      <c r="IUM76"/>
      <c r="IUN76"/>
      <c r="IUO76"/>
      <c r="IUP76"/>
      <c r="IUQ76"/>
      <c r="IUR76"/>
      <c r="IUS76"/>
      <c r="IUT76"/>
      <c r="IUU76"/>
      <c r="IUV76"/>
      <c r="IUW76"/>
      <c r="IUX76"/>
      <c r="IUY76"/>
      <c r="IUZ76"/>
      <c r="IVA76"/>
      <c r="IVB76"/>
      <c r="IVC76"/>
      <c r="IVD76"/>
      <c r="IVE76"/>
      <c r="IVF76"/>
      <c r="IVG76"/>
      <c r="IVH76"/>
      <c r="IVI76"/>
      <c r="IVJ76"/>
      <c r="IVK76"/>
      <c r="IVL76"/>
      <c r="IVM76"/>
      <c r="IVN76"/>
      <c r="IVO76"/>
      <c r="IVP76"/>
      <c r="IVQ76"/>
      <c r="IVR76"/>
      <c r="IVS76"/>
      <c r="IVT76"/>
      <c r="IVU76"/>
      <c r="IVV76"/>
      <c r="IVW76"/>
      <c r="IVX76"/>
      <c r="IVY76"/>
      <c r="IVZ76"/>
      <c r="IWA76"/>
      <c r="IWB76"/>
      <c r="IWC76"/>
      <c r="IWD76"/>
      <c r="IWE76"/>
      <c r="IWF76"/>
      <c r="IWG76"/>
      <c r="IWH76"/>
      <c r="IWI76"/>
      <c r="IWJ76"/>
      <c r="IWK76"/>
      <c r="IWL76"/>
      <c r="IWM76"/>
      <c r="IWN76"/>
      <c r="IWO76"/>
      <c r="IWP76"/>
      <c r="IWQ76"/>
      <c r="IWR76"/>
      <c r="IWS76"/>
      <c r="IWT76"/>
      <c r="IWU76"/>
      <c r="IWV76"/>
      <c r="IWW76"/>
      <c r="IWX76"/>
      <c r="IWY76"/>
      <c r="IWZ76"/>
      <c r="IXA76"/>
      <c r="IXB76"/>
      <c r="IXC76"/>
      <c r="IXD76"/>
      <c r="IXE76"/>
      <c r="IXF76"/>
      <c r="IXG76"/>
      <c r="IXH76"/>
      <c r="IXI76"/>
      <c r="IXJ76"/>
      <c r="IXK76"/>
      <c r="IXL76"/>
      <c r="IXM76"/>
      <c r="IXN76"/>
      <c r="IXO76"/>
      <c r="IXP76"/>
      <c r="IXQ76"/>
      <c r="IXR76"/>
      <c r="IXS76"/>
      <c r="IXT76"/>
      <c r="IXU76"/>
      <c r="IXV76"/>
      <c r="IXW76"/>
      <c r="IXX76"/>
      <c r="IXY76"/>
      <c r="IXZ76"/>
      <c r="IYA76"/>
      <c r="IYB76"/>
      <c r="IYC76"/>
      <c r="IYD76"/>
      <c r="IYE76"/>
      <c r="IYF76"/>
      <c r="IYG76"/>
      <c r="IYH76"/>
      <c r="IYI76"/>
      <c r="IYJ76"/>
      <c r="IYK76"/>
      <c r="IYL76"/>
      <c r="IYM76"/>
      <c r="IYN76"/>
      <c r="IYO76"/>
      <c r="IYP76"/>
      <c r="IYQ76"/>
      <c r="IYR76"/>
      <c r="IYS76"/>
      <c r="IYT76"/>
      <c r="IYU76"/>
      <c r="IYV76"/>
      <c r="IYW76"/>
      <c r="IYX76"/>
      <c r="IYY76"/>
      <c r="IYZ76"/>
      <c r="IZA76"/>
      <c r="IZB76"/>
      <c r="IZC76"/>
      <c r="IZD76"/>
      <c r="IZE76"/>
      <c r="IZF76"/>
      <c r="IZG76"/>
      <c r="IZH76"/>
      <c r="IZI76"/>
      <c r="IZJ76"/>
      <c r="IZK76"/>
      <c r="IZL76"/>
      <c r="IZM76"/>
      <c r="IZN76"/>
      <c r="IZO76"/>
      <c r="IZP76"/>
      <c r="IZQ76"/>
      <c r="IZR76"/>
      <c r="IZS76"/>
      <c r="IZT76"/>
      <c r="IZU76"/>
      <c r="IZV76"/>
      <c r="IZW76"/>
      <c r="IZX76"/>
      <c r="IZY76"/>
      <c r="IZZ76"/>
      <c r="JAA76"/>
      <c r="JAB76"/>
      <c r="JAC76"/>
      <c r="JAD76"/>
      <c r="JAE76"/>
      <c r="JAF76"/>
      <c r="JAG76"/>
      <c r="JAH76"/>
      <c r="JAI76"/>
      <c r="JAJ76"/>
      <c r="JAK76"/>
      <c r="JAL76"/>
      <c r="JAM76"/>
      <c r="JAN76"/>
      <c r="JAO76"/>
      <c r="JAP76"/>
      <c r="JAQ76"/>
      <c r="JAR76"/>
      <c r="JAS76"/>
      <c r="JAT76"/>
      <c r="JAU76"/>
      <c r="JAV76"/>
      <c r="JAW76"/>
      <c r="JAX76"/>
      <c r="JAY76"/>
      <c r="JAZ76"/>
      <c r="JBA76"/>
      <c r="JBB76"/>
      <c r="JBC76"/>
      <c r="JBD76"/>
      <c r="JBE76"/>
      <c r="JBF76"/>
      <c r="JBG76"/>
      <c r="JBH76"/>
      <c r="JBI76"/>
      <c r="JBJ76"/>
      <c r="JBK76"/>
      <c r="JBL76"/>
      <c r="JBM76"/>
      <c r="JBN76"/>
      <c r="JBO76"/>
      <c r="JBP76"/>
      <c r="JBQ76"/>
      <c r="JBR76"/>
      <c r="JBS76"/>
      <c r="JBT76"/>
      <c r="JBU76"/>
      <c r="JBV76"/>
      <c r="JBW76"/>
      <c r="JBX76"/>
      <c r="JBY76"/>
      <c r="JBZ76"/>
      <c r="JCA76"/>
      <c r="JCB76"/>
      <c r="JCC76"/>
      <c r="JCD76"/>
      <c r="JCE76"/>
      <c r="JCF76"/>
      <c r="JCG76"/>
      <c r="JCH76"/>
      <c r="JCI76"/>
      <c r="JCJ76"/>
      <c r="JCK76"/>
      <c r="JCL76"/>
      <c r="JCM76"/>
      <c r="JCN76"/>
      <c r="JCO76"/>
      <c r="JCP76"/>
      <c r="JCQ76"/>
      <c r="JCR76"/>
      <c r="JCS76"/>
      <c r="JCT76"/>
      <c r="JCU76"/>
      <c r="JCV76"/>
      <c r="JCW76"/>
      <c r="JCX76"/>
      <c r="JCY76"/>
      <c r="JCZ76"/>
      <c r="JDA76"/>
      <c r="JDB76"/>
      <c r="JDC76"/>
      <c r="JDD76"/>
      <c r="JDE76"/>
      <c r="JDF76"/>
      <c r="JDG76"/>
      <c r="JDH76"/>
      <c r="JDI76"/>
      <c r="JDJ76"/>
      <c r="JDK76"/>
      <c r="JDL76"/>
      <c r="JDM76"/>
      <c r="JDN76"/>
      <c r="JDO76"/>
      <c r="JDP76"/>
      <c r="JDQ76"/>
      <c r="JDR76"/>
      <c r="JDS76"/>
      <c r="JDT76"/>
      <c r="JDU76"/>
      <c r="JDV76"/>
      <c r="JDW76"/>
      <c r="JDX76"/>
      <c r="JDY76"/>
      <c r="JDZ76"/>
      <c r="JEA76"/>
      <c r="JEB76"/>
      <c r="JEC76"/>
      <c r="JED76"/>
      <c r="JEE76"/>
      <c r="JEF76"/>
      <c r="JEG76"/>
      <c r="JEH76"/>
      <c r="JEI76"/>
      <c r="JEJ76"/>
      <c r="JEK76"/>
      <c r="JEL76"/>
      <c r="JEM76"/>
      <c r="JEN76"/>
      <c r="JEO76"/>
      <c r="JEP76"/>
      <c r="JEQ76"/>
      <c r="JER76"/>
      <c r="JES76"/>
      <c r="JET76"/>
      <c r="JEU76"/>
      <c r="JEV76"/>
      <c r="JEW76"/>
      <c r="JEX76"/>
      <c r="JEY76"/>
      <c r="JEZ76"/>
      <c r="JFA76"/>
      <c r="JFB76"/>
      <c r="JFC76"/>
      <c r="JFD76"/>
      <c r="JFE76"/>
      <c r="JFF76"/>
      <c r="JFG76"/>
      <c r="JFH76"/>
      <c r="JFI76"/>
      <c r="JFJ76"/>
      <c r="JFK76"/>
      <c r="JFL76"/>
      <c r="JFM76"/>
      <c r="JFN76"/>
      <c r="JFO76"/>
      <c r="JFP76"/>
      <c r="JFQ76"/>
      <c r="JFR76"/>
      <c r="JFS76"/>
      <c r="JFT76"/>
      <c r="JFU76"/>
      <c r="JFV76"/>
      <c r="JFW76"/>
      <c r="JFX76"/>
      <c r="JFY76"/>
      <c r="JFZ76"/>
      <c r="JGA76"/>
      <c r="JGB76"/>
      <c r="JGC76"/>
      <c r="JGD76"/>
      <c r="JGE76"/>
      <c r="JGF76"/>
      <c r="JGG76"/>
      <c r="JGH76"/>
      <c r="JGI76"/>
      <c r="JGJ76"/>
      <c r="JGK76"/>
      <c r="JGL76"/>
      <c r="JGM76"/>
      <c r="JGN76"/>
      <c r="JGO76"/>
      <c r="JGP76"/>
      <c r="JGQ76"/>
      <c r="JGR76"/>
      <c r="JGS76"/>
      <c r="JGT76"/>
      <c r="JGU76"/>
      <c r="JGV76"/>
      <c r="JGW76"/>
      <c r="JGX76"/>
      <c r="JGY76"/>
      <c r="JGZ76"/>
      <c r="JHA76"/>
      <c r="JHB76"/>
      <c r="JHC76"/>
      <c r="JHD76"/>
      <c r="JHE76"/>
      <c r="JHF76"/>
      <c r="JHG76"/>
      <c r="JHH76"/>
      <c r="JHI76"/>
      <c r="JHJ76"/>
      <c r="JHK76"/>
      <c r="JHL76"/>
      <c r="JHM76"/>
      <c r="JHN76"/>
      <c r="JHO76"/>
      <c r="JHP76"/>
      <c r="JHQ76"/>
      <c r="JHR76"/>
      <c r="JHS76"/>
      <c r="JHT76"/>
      <c r="JHU76"/>
      <c r="JHV76"/>
      <c r="JHW76"/>
      <c r="JHX76"/>
      <c r="JHY76"/>
      <c r="JHZ76"/>
      <c r="JIA76"/>
      <c r="JIB76"/>
      <c r="JIC76"/>
      <c r="JID76"/>
      <c r="JIE76"/>
      <c r="JIF76"/>
      <c r="JIG76"/>
      <c r="JIH76"/>
      <c r="JII76"/>
      <c r="JIJ76"/>
      <c r="JIK76"/>
      <c r="JIL76"/>
      <c r="JIM76"/>
      <c r="JIN76"/>
      <c r="JIO76"/>
      <c r="JIP76"/>
      <c r="JIQ76"/>
      <c r="JIR76"/>
      <c r="JIS76"/>
      <c r="JIT76"/>
      <c r="JIU76"/>
      <c r="JIV76"/>
      <c r="JIW76"/>
      <c r="JIX76"/>
      <c r="JIY76"/>
      <c r="JIZ76"/>
      <c r="JJA76"/>
      <c r="JJB76"/>
      <c r="JJC76"/>
      <c r="JJD76"/>
      <c r="JJE76"/>
      <c r="JJF76"/>
      <c r="JJG76"/>
      <c r="JJH76"/>
      <c r="JJI76"/>
      <c r="JJJ76"/>
      <c r="JJK76"/>
      <c r="JJL76"/>
      <c r="JJM76"/>
      <c r="JJN76"/>
      <c r="JJO76"/>
      <c r="JJP76"/>
      <c r="JJQ76"/>
      <c r="JJR76"/>
      <c r="JJS76"/>
      <c r="JJT76"/>
      <c r="JJU76"/>
      <c r="JJV76"/>
      <c r="JJW76"/>
      <c r="JJX76"/>
      <c r="JJY76"/>
      <c r="JJZ76"/>
      <c r="JKA76"/>
      <c r="JKB76"/>
      <c r="JKC76"/>
      <c r="JKD76"/>
      <c r="JKE76"/>
      <c r="JKF76"/>
      <c r="JKG76"/>
      <c r="JKH76"/>
      <c r="JKI76"/>
      <c r="JKJ76"/>
      <c r="JKK76"/>
      <c r="JKL76"/>
      <c r="JKM76"/>
      <c r="JKN76"/>
      <c r="JKO76"/>
      <c r="JKP76"/>
      <c r="JKQ76"/>
      <c r="JKR76"/>
      <c r="JKS76"/>
      <c r="JKT76"/>
      <c r="JKU76"/>
      <c r="JKV76"/>
      <c r="JKW76"/>
      <c r="JKX76"/>
      <c r="JKY76"/>
      <c r="JKZ76"/>
      <c r="JLA76"/>
      <c r="JLB76"/>
      <c r="JLC76"/>
      <c r="JLD76"/>
      <c r="JLE76"/>
      <c r="JLF76"/>
      <c r="JLG76"/>
      <c r="JLH76"/>
      <c r="JLI76"/>
      <c r="JLJ76"/>
      <c r="JLK76"/>
      <c r="JLL76"/>
      <c r="JLM76"/>
      <c r="JLN76"/>
      <c r="JLO76"/>
      <c r="JLP76"/>
      <c r="JLQ76"/>
      <c r="JLR76"/>
      <c r="JLS76"/>
      <c r="JLT76"/>
      <c r="JLU76"/>
      <c r="JLV76"/>
      <c r="JLW76"/>
      <c r="JLX76"/>
      <c r="JLY76"/>
      <c r="JLZ76"/>
      <c r="JMA76"/>
      <c r="JMB76"/>
      <c r="JMC76"/>
      <c r="JMD76"/>
      <c r="JME76"/>
      <c r="JMF76"/>
      <c r="JMG76"/>
      <c r="JMH76"/>
      <c r="JMI76"/>
      <c r="JMJ76"/>
      <c r="JMK76"/>
      <c r="JML76"/>
      <c r="JMM76"/>
      <c r="JMN76"/>
      <c r="JMO76"/>
      <c r="JMP76"/>
      <c r="JMQ76"/>
      <c r="JMR76"/>
      <c r="JMS76"/>
      <c r="JMT76"/>
      <c r="JMU76"/>
      <c r="JMV76"/>
      <c r="JMW76"/>
      <c r="JMX76"/>
      <c r="JMY76"/>
      <c r="JMZ76"/>
      <c r="JNA76"/>
      <c r="JNB76"/>
      <c r="JNC76"/>
      <c r="JND76"/>
      <c r="JNE76"/>
      <c r="JNF76"/>
      <c r="JNG76"/>
      <c r="JNH76"/>
      <c r="JNI76"/>
      <c r="JNJ76"/>
      <c r="JNK76"/>
      <c r="JNL76"/>
      <c r="JNM76"/>
      <c r="JNN76"/>
      <c r="JNO76"/>
      <c r="JNP76"/>
      <c r="JNQ76"/>
      <c r="JNR76"/>
      <c r="JNS76"/>
      <c r="JNT76"/>
      <c r="JNU76"/>
      <c r="JNV76"/>
      <c r="JNW76"/>
      <c r="JNX76"/>
      <c r="JNY76"/>
      <c r="JNZ76"/>
      <c r="JOA76"/>
      <c r="JOB76"/>
      <c r="JOC76"/>
      <c r="JOD76"/>
      <c r="JOE76"/>
      <c r="JOF76"/>
      <c r="JOG76"/>
      <c r="JOH76"/>
      <c r="JOI76"/>
      <c r="JOJ76"/>
      <c r="JOK76"/>
      <c r="JOL76"/>
      <c r="JOM76"/>
      <c r="JON76"/>
      <c r="JOO76"/>
      <c r="JOP76"/>
      <c r="JOQ76"/>
      <c r="JOR76"/>
      <c r="JOS76"/>
      <c r="JOT76"/>
      <c r="JOU76"/>
      <c r="JOV76"/>
      <c r="JOW76"/>
      <c r="JOX76"/>
      <c r="JOY76"/>
      <c r="JOZ76"/>
      <c r="JPA76"/>
      <c r="JPB76"/>
      <c r="JPC76"/>
      <c r="JPD76"/>
      <c r="JPE76"/>
      <c r="JPF76"/>
      <c r="JPG76"/>
      <c r="JPH76"/>
      <c r="JPI76"/>
      <c r="JPJ76"/>
      <c r="JPK76"/>
      <c r="JPL76"/>
      <c r="JPM76"/>
      <c r="JPN76"/>
      <c r="JPO76"/>
      <c r="JPP76"/>
      <c r="JPQ76"/>
      <c r="JPR76"/>
      <c r="JPS76"/>
      <c r="JPT76"/>
      <c r="JPU76"/>
      <c r="JPV76"/>
      <c r="JPW76"/>
      <c r="JPX76"/>
      <c r="JPY76"/>
      <c r="JPZ76"/>
      <c r="JQA76"/>
      <c r="JQB76"/>
      <c r="JQC76"/>
      <c r="JQD76"/>
      <c r="JQE76"/>
      <c r="JQF76"/>
      <c r="JQG76"/>
      <c r="JQH76"/>
      <c r="JQI76"/>
      <c r="JQJ76"/>
      <c r="JQK76"/>
      <c r="JQL76"/>
      <c r="JQM76"/>
      <c r="JQN76"/>
      <c r="JQO76"/>
      <c r="JQP76"/>
      <c r="JQQ76"/>
      <c r="JQR76"/>
      <c r="JQS76"/>
      <c r="JQT76"/>
      <c r="JQU76"/>
      <c r="JQV76"/>
      <c r="JQW76"/>
      <c r="JQX76"/>
      <c r="JQY76"/>
      <c r="JQZ76"/>
      <c r="JRA76"/>
      <c r="JRB76"/>
      <c r="JRC76"/>
      <c r="JRD76"/>
      <c r="JRE76"/>
      <c r="JRF76"/>
      <c r="JRG76"/>
      <c r="JRH76"/>
      <c r="JRI76"/>
      <c r="JRJ76"/>
      <c r="JRK76"/>
      <c r="JRL76"/>
      <c r="JRM76"/>
      <c r="JRN76"/>
      <c r="JRO76"/>
      <c r="JRP76"/>
      <c r="JRQ76"/>
      <c r="JRR76"/>
      <c r="JRS76"/>
      <c r="JRT76"/>
      <c r="JRU76"/>
      <c r="JRV76"/>
      <c r="JRW76"/>
      <c r="JRX76"/>
      <c r="JRY76"/>
      <c r="JRZ76"/>
      <c r="JSA76"/>
      <c r="JSB76"/>
      <c r="JSC76"/>
      <c r="JSD76"/>
      <c r="JSE76"/>
      <c r="JSF76"/>
      <c r="JSG76"/>
      <c r="JSH76"/>
      <c r="JSI76"/>
      <c r="JSJ76"/>
      <c r="JSK76"/>
      <c r="JSL76"/>
      <c r="JSM76"/>
      <c r="JSN76"/>
      <c r="JSO76"/>
      <c r="JSP76"/>
      <c r="JSQ76"/>
      <c r="JSR76"/>
      <c r="JSS76"/>
      <c r="JST76"/>
      <c r="JSU76"/>
      <c r="JSV76"/>
      <c r="JSW76"/>
      <c r="JSX76"/>
      <c r="JSY76"/>
      <c r="JSZ76"/>
      <c r="JTA76"/>
      <c r="JTB76"/>
      <c r="JTC76"/>
      <c r="JTD76"/>
      <c r="JTE76"/>
      <c r="JTF76"/>
      <c r="JTG76"/>
      <c r="JTH76"/>
      <c r="JTI76"/>
      <c r="JTJ76"/>
      <c r="JTK76"/>
      <c r="JTL76"/>
      <c r="JTM76"/>
      <c r="JTN76"/>
      <c r="JTO76"/>
      <c r="JTP76"/>
      <c r="JTQ76"/>
      <c r="JTR76"/>
      <c r="JTS76"/>
      <c r="JTT76"/>
      <c r="JTU76"/>
      <c r="JTV76"/>
      <c r="JTW76"/>
      <c r="JTX76"/>
      <c r="JTY76"/>
      <c r="JTZ76"/>
      <c r="JUA76"/>
      <c r="JUB76"/>
      <c r="JUC76"/>
      <c r="JUD76"/>
      <c r="JUE76"/>
      <c r="JUF76"/>
      <c r="JUG76"/>
      <c r="JUH76"/>
      <c r="JUI76"/>
      <c r="JUJ76"/>
      <c r="JUK76"/>
      <c r="JUL76"/>
      <c r="JUM76"/>
      <c r="JUN76"/>
      <c r="JUO76"/>
      <c r="JUP76"/>
      <c r="JUQ76"/>
      <c r="JUR76"/>
      <c r="JUS76"/>
      <c r="JUT76"/>
      <c r="JUU76"/>
      <c r="JUV76"/>
      <c r="JUW76"/>
      <c r="JUX76"/>
      <c r="JUY76"/>
      <c r="JUZ76"/>
      <c r="JVA76"/>
      <c r="JVB76"/>
      <c r="JVC76"/>
      <c r="JVD76"/>
      <c r="JVE76"/>
      <c r="JVF76"/>
      <c r="JVG76"/>
      <c r="JVH76"/>
      <c r="JVI76"/>
      <c r="JVJ76"/>
      <c r="JVK76"/>
      <c r="JVL76"/>
      <c r="JVM76"/>
      <c r="JVN76"/>
      <c r="JVO76"/>
      <c r="JVP76"/>
      <c r="JVQ76"/>
      <c r="JVR76"/>
      <c r="JVS76"/>
      <c r="JVT76"/>
      <c r="JVU76"/>
      <c r="JVV76"/>
      <c r="JVW76"/>
      <c r="JVX76"/>
      <c r="JVY76"/>
      <c r="JVZ76"/>
      <c r="JWA76"/>
      <c r="JWB76"/>
      <c r="JWC76"/>
      <c r="JWD76"/>
      <c r="JWE76"/>
      <c r="JWF76"/>
      <c r="JWG76"/>
      <c r="JWH76"/>
      <c r="JWI76"/>
      <c r="JWJ76"/>
      <c r="JWK76"/>
      <c r="JWL76"/>
      <c r="JWM76"/>
      <c r="JWN76"/>
      <c r="JWO76"/>
      <c r="JWP76"/>
      <c r="JWQ76"/>
      <c r="JWR76"/>
      <c r="JWS76"/>
      <c r="JWT76"/>
      <c r="JWU76"/>
      <c r="JWV76"/>
      <c r="JWW76"/>
      <c r="JWX76"/>
      <c r="JWY76"/>
      <c r="JWZ76"/>
      <c r="JXA76"/>
      <c r="JXB76"/>
      <c r="JXC76"/>
      <c r="JXD76"/>
      <c r="JXE76"/>
      <c r="JXF76"/>
      <c r="JXG76"/>
      <c r="JXH76"/>
      <c r="JXI76"/>
      <c r="JXJ76"/>
      <c r="JXK76"/>
      <c r="JXL76"/>
      <c r="JXM76"/>
      <c r="JXN76"/>
      <c r="JXO76"/>
      <c r="JXP76"/>
      <c r="JXQ76"/>
      <c r="JXR76"/>
      <c r="JXS76"/>
      <c r="JXT76"/>
      <c r="JXU76"/>
      <c r="JXV76"/>
      <c r="JXW76"/>
      <c r="JXX76"/>
      <c r="JXY76"/>
      <c r="JXZ76"/>
      <c r="JYA76"/>
      <c r="JYB76"/>
      <c r="JYC76"/>
      <c r="JYD76"/>
      <c r="JYE76"/>
      <c r="JYF76"/>
      <c r="JYG76"/>
      <c r="JYH76"/>
      <c r="JYI76"/>
      <c r="JYJ76"/>
      <c r="JYK76"/>
      <c r="JYL76"/>
      <c r="JYM76"/>
      <c r="JYN76"/>
      <c r="JYO76"/>
      <c r="JYP76"/>
      <c r="JYQ76"/>
      <c r="JYR76"/>
      <c r="JYS76"/>
      <c r="JYT76"/>
      <c r="JYU76"/>
      <c r="JYV76"/>
      <c r="JYW76"/>
      <c r="JYX76"/>
      <c r="JYY76"/>
      <c r="JYZ76"/>
      <c r="JZA76"/>
      <c r="JZB76"/>
      <c r="JZC76"/>
      <c r="JZD76"/>
      <c r="JZE76"/>
      <c r="JZF76"/>
      <c r="JZG76"/>
      <c r="JZH76"/>
      <c r="JZI76"/>
      <c r="JZJ76"/>
      <c r="JZK76"/>
      <c r="JZL76"/>
      <c r="JZM76"/>
      <c r="JZN76"/>
      <c r="JZO76"/>
      <c r="JZP76"/>
      <c r="JZQ76"/>
      <c r="JZR76"/>
      <c r="JZS76"/>
      <c r="JZT76"/>
      <c r="JZU76"/>
      <c r="JZV76"/>
      <c r="JZW76"/>
      <c r="JZX76"/>
      <c r="JZY76"/>
      <c r="JZZ76"/>
      <c r="KAA76"/>
      <c r="KAB76"/>
      <c r="KAC76"/>
      <c r="KAD76"/>
      <c r="KAE76"/>
      <c r="KAF76"/>
      <c r="KAG76"/>
      <c r="KAH76"/>
      <c r="KAI76"/>
      <c r="KAJ76"/>
      <c r="KAK76"/>
      <c r="KAL76"/>
      <c r="KAM76"/>
      <c r="KAN76"/>
      <c r="KAO76"/>
      <c r="KAP76"/>
      <c r="KAQ76"/>
      <c r="KAR76"/>
      <c r="KAS76"/>
      <c r="KAT76"/>
      <c r="KAU76"/>
      <c r="KAV76"/>
      <c r="KAW76"/>
      <c r="KAX76"/>
      <c r="KAY76"/>
      <c r="KAZ76"/>
      <c r="KBA76"/>
      <c r="KBB76"/>
      <c r="KBC76"/>
      <c r="KBD76"/>
      <c r="KBE76"/>
      <c r="KBF76"/>
      <c r="KBG76"/>
      <c r="KBH76"/>
      <c r="KBI76"/>
      <c r="KBJ76"/>
      <c r="KBK76"/>
      <c r="KBL76"/>
      <c r="KBM76"/>
      <c r="KBN76"/>
      <c r="KBO76"/>
      <c r="KBP76"/>
      <c r="KBQ76"/>
      <c r="KBR76"/>
      <c r="KBS76"/>
      <c r="KBT76"/>
      <c r="KBU76"/>
      <c r="KBV76"/>
      <c r="KBW76"/>
      <c r="KBX76"/>
      <c r="KBY76"/>
      <c r="KBZ76"/>
      <c r="KCA76"/>
      <c r="KCB76"/>
      <c r="KCC76"/>
      <c r="KCD76"/>
      <c r="KCE76"/>
      <c r="KCF76"/>
      <c r="KCG76"/>
      <c r="KCH76"/>
      <c r="KCI76"/>
      <c r="KCJ76"/>
      <c r="KCK76"/>
      <c r="KCL76"/>
      <c r="KCM76"/>
      <c r="KCN76"/>
      <c r="KCO76"/>
      <c r="KCP76"/>
      <c r="KCQ76"/>
      <c r="KCR76"/>
      <c r="KCS76"/>
      <c r="KCT76"/>
      <c r="KCU76"/>
      <c r="KCV76"/>
      <c r="KCW76"/>
      <c r="KCX76"/>
      <c r="KCY76"/>
      <c r="KCZ76"/>
      <c r="KDA76"/>
      <c r="KDB76"/>
      <c r="KDC76"/>
      <c r="KDD76"/>
      <c r="KDE76"/>
      <c r="KDF76"/>
      <c r="KDG76"/>
      <c r="KDH76"/>
      <c r="KDI76"/>
      <c r="KDJ76"/>
      <c r="KDK76"/>
      <c r="KDL76"/>
      <c r="KDM76"/>
      <c r="KDN76"/>
      <c r="KDO76"/>
      <c r="KDP76"/>
      <c r="KDQ76"/>
      <c r="KDR76"/>
      <c r="KDS76"/>
      <c r="KDT76"/>
      <c r="KDU76"/>
      <c r="KDV76"/>
      <c r="KDW76"/>
      <c r="KDX76"/>
      <c r="KDY76"/>
      <c r="KDZ76"/>
      <c r="KEA76"/>
      <c r="KEB76"/>
      <c r="KEC76"/>
      <c r="KED76"/>
      <c r="KEE76"/>
      <c r="KEF76"/>
      <c r="KEG76"/>
      <c r="KEH76"/>
      <c r="KEI76"/>
      <c r="KEJ76"/>
      <c r="KEK76"/>
      <c r="KEL76"/>
      <c r="KEM76"/>
      <c r="KEN76"/>
      <c r="KEO76"/>
      <c r="KEP76"/>
      <c r="KEQ76"/>
      <c r="KER76"/>
      <c r="KES76"/>
      <c r="KET76"/>
      <c r="KEU76"/>
      <c r="KEV76"/>
      <c r="KEW76"/>
      <c r="KEX76"/>
      <c r="KEY76"/>
      <c r="KEZ76"/>
      <c r="KFA76"/>
      <c r="KFB76"/>
      <c r="KFC76"/>
      <c r="KFD76"/>
      <c r="KFE76"/>
      <c r="KFF76"/>
      <c r="KFG76"/>
      <c r="KFH76"/>
      <c r="KFI76"/>
      <c r="KFJ76"/>
      <c r="KFK76"/>
      <c r="KFL76"/>
      <c r="KFM76"/>
      <c r="KFN76"/>
      <c r="KFO76"/>
      <c r="KFP76"/>
      <c r="KFQ76"/>
      <c r="KFR76"/>
      <c r="KFS76"/>
      <c r="KFT76"/>
      <c r="KFU76"/>
      <c r="KFV76"/>
      <c r="KFW76"/>
      <c r="KFX76"/>
      <c r="KFY76"/>
      <c r="KFZ76"/>
      <c r="KGA76"/>
      <c r="KGB76"/>
      <c r="KGC76"/>
      <c r="KGD76"/>
      <c r="KGE76"/>
      <c r="KGF76"/>
      <c r="KGG76"/>
      <c r="KGH76"/>
      <c r="KGI76"/>
      <c r="KGJ76"/>
      <c r="KGK76"/>
      <c r="KGL76"/>
      <c r="KGM76"/>
      <c r="KGN76"/>
      <c r="KGO76"/>
      <c r="KGP76"/>
      <c r="KGQ76"/>
      <c r="KGR76"/>
      <c r="KGS76"/>
      <c r="KGT76"/>
      <c r="KGU76"/>
      <c r="KGV76"/>
      <c r="KGW76"/>
      <c r="KGX76"/>
      <c r="KGY76"/>
      <c r="KGZ76"/>
      <c r="KHA76"/>
      <c r="KHB76"/>
      <c r="KHC76"/>
      <c r="KHD76"/>
      <c r="KHE76"/>
      <c r="KHF76"/>
      <c r="KHG76"/>
      <c r="KHH76"/>
      <c r="KHI76"/>
      <c r="KHJ76"/>
      <c r="KHK76"/>
      <c r="KHL76"/>
      <c r="KHM76"/>
      <c r="KHN76"/>
      <c r="KHO76"/>
      <c r="KHP76"/>
      <c r="KHQ76"/>
      <c r="KHR76"/>
      <c r="KHS76"/>
      <c r="KHT76"/>
      <c r="KHU76"/>
      <c r="KHV76"/>
      <c r="KHW76"/>
      <c r="KHX76"/>
      <c r="KHY76"/>
      <c r="KHZ76"/>
      <c r="KIA76"/>
      <c r="KIB76"/>
      <c r="KIC76"/>
      <c r="KID76"/>
      <c r="KIE76"/>
      <c r="KIF76"/>
      <c r="KIG76"/>
      <c r="KIH76"/>
      <c r="KII76"/>
      <c r="KIJ76"/>
      <c r="KIK76"/>
      <c r="KIL76"/>
      <c r="KIM76"/>
      <c r="KIN76"/>
      <c r="KIO76"/>
      <c r="KIP76"/>
      <c r="KIQ76"/>
      <c r="KIR76"/>
      <c r="KIS76"/>
      <c r="KIT76"/>
      <c r="KIU76"/>
      <c r="KIV76"/>
      <c r="KIW76"/>
      <c r="KIX76"/>
      <c r="KIY76"/>
      <c r="KIZ76"/>
      <c r="KJA76"/>
      <c r="KJB76"/>
      <c r="KJC76"/>
      <c r="KJD76"/>
      <c r="KJE76"/>
      <c r="KJF76"/>
      <c r="KJG76"/>
      <c r="KJH76"/>
      <c r="KJI76"/>
      <c r="KJJ76"/>
      <c r="KJK76"/>
      <c r="KJL76"/>
      <c r="KJM76"/>
      <c r="KJN76"/>
      <c r="KJO76"/>
      <c r="KJP76"/>
      <c r="KJQ76"/>
      <c r="KJR76"/>
      <c r="KJS76"/>
      <c r="KJT76"/>
      <c r="KJU76"/>
      <c r="KJV76"/>
      <c r="KJW76"/>
      <c r="KJX76"/>
      <c r="KJY76"/>
      <c r="KJZ76"/>
      <c r="KKA76"/>
      <c r="KKB76"/>
      <c r="KKC76"/>
      <c r="KKD76"/>
      <c r="KKE76"/>
      <c r="KKF76"/>
      <c r="KKG76"/>
      <c r="KKH76"/>
      <c r="KKI76"/>
      <c r="KKJ76"/>
      <c r="KKK76"/>
      <c r="KKL76"/>
      <c r="KKM76"/>
      <c r="KKN76"/>
      <c r="KKO76"/>
      <c r="KKP76"/>
      <c r="KKQ76"/>
      <c r="KKR76"/>
      <c r="KKS76"/>
      <c r="KKT76"/>
      <c r="KKU76"/>
      <c r="KKV76"/>
      <c r="KKW76"/>
      <c r="KKX76"/>
      <c r="KKY76"/>
      <c r="KKZ76"/>
      <c r="KLA76"/>
      <c r="KLB76"/>
      <c r="KLC76"/>
      <c r="KLD76"/>
      <c r="KLE76"/>
      <c r="KLF76"/>
      <c r="KLG76"/>
      <c r="KLH76"/>
      <c r="KLI76"/>
      <c r="KLJ76"/>
      <c r="KLK76"/>
      <c r="KLL76"/>
      <c r="KLM76"/>
      <c r="KLN76"/>
      <c r="KLO76"/>
      <c r="KLP76"/>
      <c r="KLQ76"/>
      <c r="KLR76"/>
      <c r="KLS76"/>
      <c r="KLT76"/>
      <c r="KLU76"/>
      <c r="KLV76"/>
      <c r="KLW76"/>
      <c r="KLX76"/>
      <c r="KLY76"/>
      <c r="KLZ76"/>
      <c r="KMA76"/>
      <c r="KMB76"/>
      <c r="KMC76"/>
      <c r="KMD76"/>
      <c r="KME76"/>
      <c r="KMF76"/>
      <c r="KMG76"/>
      <c r="KMH76"/>
      <c r="KMI76"/>
      <c r="KMJ76"/>
      <c r="KMK76"/>
      <c r="KML76"/>
      <c r="KMM76"/>
      <c r="KMN76"/>
      <c r="KMO76"/>
      <c r="KMP76"/>
      <c r="KMQ76"/>
      <c r="KMR76"/>
      <c r="KMS76"/>
      <c r="KMT76"/>
      <c r="KMU76"/>
      <c r="KMV76"/>
      <c r="KMW76"/>
      <c r="KMX76"/>
      <c r="KMY76"/>
      <c r="KMZ76"/>
      <c r="KNA76"/>
      <c r="KNB76"/>
      <c r="KNC76"/>
      <c r="KND76"/>
      <c r="KNE76"/>
      <c r="KNF76"/>
      <c r="KNG76"/>
      <c r="KNH76"/>
      <c r="KNI76"/>
      <c r="KNJ76"/>
      <c r="KNK76"/>
      <c r="KNL76"/>
      <c r="KNM76"/>
      <c r="KNN76"/>
      <c r="KNO76"/>
      <c r="KNP76"/>
      <c r="KNQ76"/>
      <c r="KNR76"/>
      <c r="KNS76"/>
      <c r="KNT76"/>
      <c r="KNU76"/>
      <c r="KNV76"/>
      <c r="KNW76"/>
      <c r="KNX76"/>
      <c r="KNY76"/>
      <c r="KNZ76"/>
      <c r="KOA76"/>
      <c r="KOB76"/>
      <c r="KOC76"/>
      <c r="KOD76"/>
      <c r="KOE76"/>
      <c r="KOF76"/>
      <c r="KOG76"/>
      <c r="KOH76"/>
      <c r="KOI76"/>
      <c r="KOJ76"/>
      <c r="KOK76"/>
      <c r="KOL76"/>
      <c r="KOM76"/>
      <c r="KON76"/>
      <c r="KOO76"/>
      <c r="KOP76"/>
      <c r="KOQ76"/>
      <c r="KOR76"/>
      <c r="KOS76"/>
      <c r="KOT76"/>
      <c r="KOU76"/>
      <c r="KOV76"/>
      <c r="KOW76"/>
      <c r="KOX76"/>
      <c r="KOY76"/>
      <c r="KOZ76"/>
      <c r="KPA76"/>
      <c r="KPB76"/>
      <c r="KPC76"/>
      <c r="KPD76"/>
      <c r="KPE76"/>
      <c r="KPF76"/>
      <c r="KPG76"/>
      <c r="KPH76"/>
      <c r="KPI76"/>
      <c r="KPJ76"/>
      <c r="KPK76"/>
      <c r="KPL76"/>
      <c r="KPM76"/>
      <c r="KPN76"/>
      <c r="KPO76"/>
      <c r="KPP76"/>
      <c r="KPQ76"/>
      <c r="KPR76"/>
      <c r="KPS76"/>
      <c r="KPT76"/>
      <c r="KPU76"/>
      <c r="KPV76"/>
      <c r="KPW76"/>
      <c r="KPX76"/>
      <c r="KPY76"/>
      <c r="KPZ76"/>
      <c r="KQA76"/>
      <c r="KQB76"/>
      <c r="KQC76"/>
      <c r="KQD76"/>
      <c r="KQE76"/>
      <c r="KQF76"/>
      <c r="KQG76"/>
      <c r="KQH76"/>
      <c r="KQI76"/>
      <c r="KQJ76"/>
      <c r="KQK76"/>
      <c r="KQL76"/>
      <c r="KQM76"/>
      <c r="KQN76"/>
      <c r="KQO76"/>
      <c r="KQP76"/>
      <c r="KQQ76"/>
      <c r="KQR76"/>
      <c r="KQS76"/>
      <c r="KQT76"/>
      <c r="KQU76"/>
      <c r="KQV76"/>
      <c r="KQW76"/>
      <c r="KQX76"/>
      <c r="KQY76"/>
      <c r="KQZ76"/>
      <c r="KRA76"/>
      <c r="KRB76"/>
      <c r="KRC76"/>
      <c r="KRD76"/>
      <c r="KRE76"/>
      <c r="KRF76"/>
      <c r="KRG76"/>
      <c r="KRH76"/>
      <c r="KRI76"/>
      <c r="KRJ76"/>
      <c r="KRK76"/>
      <c r="KRL76"/>
      <c r="KRM76"/>
      <c r="KRN76"/>
      <c r="KRO76"/>
      <c r="KRP76"/>
      <c r="KRQ76"/>
      <c r="KRR76"/>
      <c r="KRS76"/>
      <c r="KRT76"/>
      <c r="KRU76"/>
      <c r="KRV76"/>
      <c r="KRW76"/>
      <c r="KRX76"/>
      <c r="KRY76"/>
      <c r="KRZ76"/>
      <c r="KSA76"/>
      <c r="KSB76"/>
      <c r="KSC76"/>
      <c r="KSD76"/>
      <c r="KSE76"/>
      <c r="KSF76"/>
      <c r="KSG76"/>
      <c r="KSH76"/>
      <c r="KSI76"/>
      <c r="KSJ76"/>
      <c r="KSK76"/>
      <c r="KSL76"/>
      <c r="KSM76"/>
      <c r="KSN76"/>
      <c r="KSO76"/>
      <c r="KSP76"/>
      <c r="KSQ76"/>
      <c r="KSR76"/>
      <c r="KSS76"/>
      <c r="KST76"/>
      <c r="KSU76"/>
      <c r="KSV76"/>
      <c r="KSW76"/>
      <c r="KSX76"/>
      <c r="KSY76"/>
      <c r="KSZ76"/>
      <c r="KTA76"/>
      <c r="KTB76"/>
      <c r="KTC76"/>
      <c r="KTD76"/>
      <c r="KTE76"/>
      <c r="KTF76"/>
      <c r="KTG76"/>
      <c r="KTH76"/>
      <c r="KTI76"/>
      <c r="KTJ76"/>
      <c r="KTK76"/>
      <c r="KTL76"/>
      <c r="KTM76"/>
      <c r="KTN76"/>
      <c r="KTO76"/>
      <c r="KTP76"/>
      <c r="KTQ76"/>
      <c r="KTR76"/>
      <c r="KTS76"/>
      <c r="KTT76"/>
      <c r="KTU76"/>
      <c r="KTV76"/>
      <c r="KTW76"/>
      <c r="KTX76"/>
      <c r="KTY76"/>
      <c r="KTZ76"/>
      <c r="KUA76"/>
      <c r="KUB76"/>
      <c r="KUC76"/>
      <c r="KUD76"/>
      <c r="KUE76"/>
      <c r="KUF76"/>
      <c r="KUG76"/>
      <c r="KUH76"/>
      <c r="KUI76"/>
      <c r="KUJ76"/>
      <c r="KUK76"/>
      <c r="KUL76"/>
      <c r="KUM76"/>
      <c r="KUN76"/>
      <c r="KUO76"/>
      <c r="KUP76"/>
      <c r="KUQ76"/>
      <c r="KUR76"/>
      <c r="KUS76"/>
      <c r="KUT76"/>
      <c r="KUU76"/>
      <c r="KUV76"/>
      <c r="KUW76"/>
      <c r="KUX76"/>
      <c r="KUY76"/>
      <c r="KUZ76"/>
      <c r="KVA76"/>
      <c r="KVB76"/>
      <c r="KVC76"/>
      <c r="KVD76"/>
      <c r="KVE76"/>
      <c r="KVF76"/>
      <c r="KVG76"/>
      <c r="KVH76"/>
      <c r="KVI76"/>
      <c r="KVJ76"/>
      <c r="KVK76"/>
      <c r="KVL76"/>
      <c r="KVM76"/>
      <c r="KVN76"/>
      <c r="KVO76"/>
      <c r="KVP76"/>
      <c r="KVQ76"/>
      <c r="KVR76"/>
      <c r="KVS76"/>
      <c r="KVT76"/>
      <c r="KVU76"/>
      <c r="KVV76"/>
      <c r="KVW76"/>
      <c r="KVX76"/>
      <c r="KVY76"/>
      <c r="KVZ76"/>
      <c r="KWA76"/>
      <c r="KWB76"/>
      <c r="KWC76"/>
      <c r="KWD76"/>
      <c r="KWE76"/>
      <c r="KWF76"/>
      <c r="KWG76"/>
      <c r="KWH76"/>
      <c r="KWI76"/>
      <c r="KWJ76"/>
      <c r="KWK76"/>
      <c r="KWL76"/>
      <c r="KWM76"/>
      <c r="KWN76"/>
      <c r="KWO76"/>
      <c r="KWP76"/>
      <c r="KWQ76"/>
      <c r="KWR76"/>
      <c r="KWS76"/>
      <c r="KWT76"/>
      <c r="KWU76"/>
      <c r="KWV76"/>
      <c r="KWW76"/>
      <c r="KWX76"/>
      <c r="KWY76"/>
      <c r="KWZ76"/>
      <c r="KXA76"/>
      <c r="KXB76"/>
      <c r="KXC76"/>
      <c r="KXD76"/>
      <c r="KXE76"/>
      <c r="KXF76"/>
      <c r="KXG76"/>
      <c r="KXH76"/>
      <c r="KXI76"/>
      <c r="KXJ76"/>
      <c r="KXK76"/>
      <c r="KXL76"/>
      <c r="KXM76"/>
      <c r="KXN76"/>
      <c r="KXO76"/>
      <c r="KXP76"/>
      <c r="KXQ76"/>
      <c r="KXR76"/>
      <c r="KXS76"/>
      <c r="KXT76"/>
      <c r="KXU76"/>
      <c r="KXV76"/>
      <c r="KXW76"/>
      <c r="KXX76"/>
      <c r="KXY76"/>
      <c r="KXZ76"/>
      <c r="KYA76"/>
      <c r="KYB76"/>
      <c r="KYC76"/>
      <c r="KYD76"/>
      <c r="KYE76"/>
      <c r="KYF76"/>
      <c r="KYG76"/>
      <c r="KYH76"/>
      <c r="KYI76"/>
      <c r="KYJ76"/>
      <c r="KYK76"/>
      <c r="KYL76"/>
      <c r="KYM76"/>
      <c r="KYN76"/>
      <c r="KYO76"/>
      <c r="KYP76"/>
      <c r="KYQ76"/>
      <c r="KYR76"/>
      <c r="KYS76"/>
      <c r="KYT76"/>
      <c r="KYU76"/>
      <c r="KYV76"/>
      <c r="KYW76"/>
      <c r="KYX76"/>
      <c r="KYY76"/>
      <c r="KYZ76"/>
      <c r="KZA76"/>
      <c r="KZB76"/>
      <c r="KZC76"/>
      <c r="KZD76"/>
      <c r="KZE76"/>
      <c r="KZF76"/>
      <c r="KZG76"/>
      <c r="KZH76"/>
      <c r="KZI76"/>
      <c r="KZJ76"/>
      <c r="KZK76"/>
      <c r="KZL76"/>
      <c r="KZM76"/>
      <c r="KZN76"/>
      <c r="KZO76"/>
      <c r="KZP76"/>
      <c r="KZQ76"/>
      <c r="KZR76"/>
      <c r="KZS76"/>
      <c r="KZT76"/>
      <c r="KZU76"/>
      <c r="KZV76"/>
      <c r="KZW76"/>
      <c r="KZX76"/>
      <c r="KZY76"/>
      <c r="KZZ76"/>
      <c r="LAA76"/>
      <c r="LAB76"/>
      <c r="LAC76"/>
      <c r="LAD76"/>
      <c r="LAE76"/>
      <c r="LAF76"/>
      <c r="LAG76"/>
      <c r="LAH76"/>
      <c r="LAI76"/>
      <c r="LAJ76"/>
      <c r="LAK76"/>
      <c r="LAL76"/>
      <c r="LAM76"/>
      <c r="LAN76"/>
      <c r="LAO76"/>
      <c r="LAP76"/>
      <c r="LAQ76"/>
      <c r="LAR76"/>
      <c r="LAS76"/>
      <c r="LAT76"/>
      <c r="LAU76"/>
      <c r="LAV76"/>
      <c r="LAW76"/>
      <c r="LAX76"/>
      <c r="LAY76"/>
      <c r="LAZ76"/>
      <c r="LBA76"/>
      <c r="LBB76"/>
      <c r="LBC76"/>
      <c r="LBD76"/>
      <c r="LBE76"/>
      <c r="LBF76"/>
      <c r="LBG76"/>
      <c r="LBH76"/>
      <c r="LBI76"/>
      <c r="LBJ76"/>
      <c r="LBK76"/>
      <c r="LBL76"/>
      <c r="LBM76"/>
      <c r="LBN76"/>
      <c r="LBO76"/>
      <c r="LBP76"/>
      <c r="LBQ76"/>
      <c r="LBR76"/>
      <c r="LBS76"/>
      <c r="LBT76"/>
      <c r="LBU76"/>
      <c r="LBV76"/>
      <c r="LBW76"/>
      <c r="LBX76"/>
      <c r="LBY76"/>
      <c r="LBZ76"/>
      <c r="LCA76"/>
      <c r="LCB76"/>
      <c r="LCC76"/>
      <c r="LCD76"/>
      <c r="LCE76"/>
      <c r="LCF76"/>
      <c r="LCG76"/>
      <c r="LCH76"/>
      <c r="LCI76"/>
      <c r="LCJ76"/>
      <c r="LCK76"/>
      <c r="LCL76"/>
      <c r="LCM76"/>
      <c r="LCN76"/>
      <c r="LCO76"/>
      <c r="LCP76"/>
      <c r="LCQ76"/>
      <c r="LCR76"/>
      <c r="LCS76"/>
      <c r="LCT76"/>
      <c r="LCU76"/>
      <c r="LCV76"/>
      <c r="LCW76"/>
      <c r="LCX76"/>
      <c r="LCY76"/>
      <c r="LCZ76"/>
      <c r="LDA76"/>
      <c r="LDB76"/>
      <c r="LDC76"/>
      <c r="LDD76"/>
      <c r="LDE76"/>
      <c r="LDF76"/>
      <c r="LDG76"/>
      <c r="LDH76"/>
      <c r="LDI76"/>
      <c r="LDJ76"/>
      <c r="LDK76"/>
      <c r="LDL76"/>
      <c r="LDM76"/>
      <c r="LDN76"/>
      <c r="LDO76"/>
      <c r="LDP76"/>
      <c r="LDQ76"/>
      <c r="LDR76"/>
      <c r="LDS76"/>
      <c r="LDT76"/>
      <c r="LDU76"/>
      <c r="LDV76"/>
      <c r="LDW76"/>
      <c r="LDX76"/>
      <c r="LDY76"/>
      <c r="LDZ76"/>
      <c r="LEA76"/>
      <c r="LEB76"/>
      <c r="LEC76"/>
      <c r="LED76"/>
      <c r="LEE76"/>
      <c r="LEF76"/>
      <c r="LEG76"/>
      <c r="LEH76"/>
      <c r="LEI76"/>
      <c r="LEJ76"/>
      <c r="LEK76"/>
      <c r="LEL76"/>
      <c r="LEM76"/>
      <c r="LEN76"/>
      <c r="LEO76"/>
      <c r="LEP76"/>
      <c r="LEQ76"/>
      <c r="LER76"/>
      <c r="LES76"/>
      <c r="LET76"/>
      <c r="LEU76"/>
      <c r="LEV76"/>
      <c r="LEW76"/>
      <c r="LEX76"/>
      <c r="LEY76"/>
      <c r="LEZ76"/>
      <c r="LFA76"/>
      <c r="LFB76"/>
      <c r="LFC76"/>
      <c r="LFD76"/>
      <c r="LFE76"/>
      <c r="LFF76"/>
      <c r="LFG76"/>
      <c r="LFH76"/>
      <c r="LFI76"/>
      <c r="LFJ76"/>
      <c r="LFK76"/>
      <c r="LFL76"/>
      <c r="LFM76"/>
      <c r="LFN76"/>
      <c r="LFO76"/>
      <c r="LFP76"/>
      <c r="LFQ76"/>
      <c r="LFR76"/>
      <c r="LFS76"/>
      <c r="LFT76"/>
      <c r="LFU76"/>
      <c r="LFV76"/>
      <c r="LFW76"/>
      <c r="LFX76"/>
      <c r="LFY76"/>
      <c r="LFZ76"/>
      <c r="LGA76"/>
      <c r="LGB76"/>
      <c r="LGC76"/>
      <c r="LGD76"/>
      <c r="LGE76"/>
      <c r="LGF76"/>
      <c r="LGG76"/>
      <c r="LGH76"/>
      <c r="LGI76"/>
      <c r="LGJ76"/>
      <c r="LGK76"/>
      <c r="LGL76"/>
      <c r="LGM76"/>
      <c r="LGN76"/>
      <c r="LGO76"/>
      <c r="LGP76"/>
      <c r="LGQ76"/>
      <c r="LGR76"/>
      <c r="LGS76"/>
      <c r="LGT76"/>
      <c r="LGU76"/>
      <c r="LGV76"/>
      <c r="LGW76"/>
      <c r="LGX76"/>
      <c r="LGY76"/>
      <c r="LGZ76"/>
      <c r="LHA76"/>
      <c r="LHB76"/>
      <c r="LHC76"/>
      <c r="LHD76"/>
      <c r="LHE76"/>
      <c r="LHF76"/>
      <c r="LHG76"/>
      <c r="LHH76"/>
      <c r="LHI76"/>
      <c r="LHJ76"/>
      <c r="LHK76"/>
      <c r="LHL76"/>
      <c r="LHM76"/>
      <c r="LHN76"/>
      <c r="LHO76"/>
      <c r="LHP76"/>
      <c r="LHQ76"/>
      <c r="LHR76"/>
      <c r="LHS76"/>
      <c r="LHT76"/>
      <c r="LHU76"/>
      <c r="LHV76"/>
      <c r="LHW76"/>
      <c r="LHX76"/>
      <c r="LHY76"/>
      <c r="LHZ76"/>
      <c r="LIA76"/>
      <c r="LIB76"/>
      <c r="LIC76"/>
      <c r="LID76"/>
      <c r="LIE76"/>
      <c r="LIF76"/>
      <c r="LIG76"/>
      <c r="LIH76"/>
      <c r="LII76"/>
      <c r="LIJ76"/>
      <c r="LIK76"/>
      <c r="LIL76"/>
      <c r="LIM76"/>
      <c r="LIN76"/>
      <c r="LIO76"/>
      <c r="LIP76"/>
      <c r="LIQ76"/>
      <c r="LIR76"/>
      <c r="LIS76"/>
      <c r="LIT76"/>
      <c r="LIU76"/>
      <c r="LIV76"/>
      <c r="LIW76"/>
      <c r="LIX76"/>
      <c r="LIY76"/>
      <c r="LIZ76"/>
      <c r="LJA76"/>
      <c r="LJB76"/>
      <c r="LJC76"/>
      <c r="LJD76"/>
      <c r="LJE76"/>
      <c r="LJF76"/>
      <c r="LJG76"/>
      <c r="LJH76"/>
      <c r="LJI76"/>
      <c r="LJJ76"/>
      <c r="LJK76"/>
      <c r="LJL76"/>
      <c r="LJM76"/>
      <c r="LJN76"/>
      <c r="LJO76"/>
      <c r="LJP76"/>
      <c r="LJQ76"/>
      <c r="LJR76"/>
      <c r="LJS76"/>
      <c r="LJT76"/>
      <c r="LJU76"/>
      <c r="LJV76"/>
      <c r="LJW76"/>
      <c r="LJX76"/>
      <c r="LJY76"/>
      <c r="LJZ76"/>
      <c r="LKA76"/>
      <c r="LKB76"/>
      <c r="LKC76"/>
      <c r="LKD76"/>
      <c r="LKE76"/>
      <c r="LKF76"/>
      <c r="LKG76"/>
      <c r="LKH76"/>
      <c r="LKI76"/>
      <c r="LKJ76"/>
      <c r="LKK76"/>
      <c r="LKL76"/>
      <c r="LKM76"/>
      <c r="LKN76"/>
      <c r="LKO76"/>
      <c r="LKP76"/>
      <c r="LKQ76"/>
      <c r="LKR76"/>
      <c r="LKS76"/>
      <c r="LKT76"/>
      <c r="LKU76"/>
      <c r="LKV76"/>
      <c r="LKW76"/>
      <c r="LKX76"/>
      <c r="LKY76"/>
      <c r="LKZ76"/>
      <c r="LLA76"/>
      <c r="LLB76"/>
      <c r="LLC76"/>
      <c r="LLD76"/>
      <c r="LLE76"/>
      <c r="LLF76"/>
      <c r="LLG76"/>
      <c r="LLH76"/>
      <c r="LLI76"/>
      <c r="LLJ76"/>
      <c r="LLK76"/>
      <c r="LLL76"/>
      <c r="LLM76"/>
      <c r="LLN76"/>
      <c r="LLO76"/>
      <c r="LLP76"/>
      <c r="LLQ76"/>
      <c r="LLR76"/>
      <c r="LLS76"/>
      <c r="LLT76"/>
      <c r="LLU76"/>
      <c r="LLV76"/>
      <c r="LLW76"/>
      <c r="LLX76"/>
      <c r="LLY76"/>
      <c r="LLZ76"/>
      <c r="LMA76"/>
      <c r="LMB76"/>
      <c r="LMC76"/>
      <c r="LMD76"/>
      <c r="LME76"/>
      <c r="LMF76"/>
      <c r="LMG76"/>
      <c r="LMH76"/>
      <c r="LMI76"/>
      <c r="LMJ76"/>
      <c r="LMK76"/>
      <c r="LML76"/>
      <c r="LMM76"/>
      <c r="LMN76"/>
      <c r="LMO76"/>
      <c r="LMP76"/>
      <c r="LMQ76"/>
      <c r="LMR76"/>
      <c r="LMS76"/>
      <c r="LMT76"/>
      <c r="LMU76"/>
      <c r="LMV76"/>
      <c r="LMW76"/>
      <c r="LMX76"/>
      <c r="LMY76"/>
      <c r="LMZ76"/>
      <c r="LNA76"/>
      <c r="LNB76"/>
      <c r="LNC76"/>
      <c r="LND76"/>
      <c r="LNE76"/>
      <c r="LNF76"/>
      <c r="LNG76"/>
      <c r="LNH76"/>
      <c r="LNI76"/>
      <c r="LNJ76"/>
      <c r="LNK76"/>
      <c r="LNL76"/>
      <c r="LNM76"/>
      <c r="LNN76"/>
      <c r="LNO76"/>
      <c r="LNP76"/>
      <c r="LNQ76"/>
      <c r="LNR76"/>
      <c r="LNS76"/>
      <c r="LNT76"/>
      <c r="LNU76"/>
      <c r="LNV76"/>
      <c r="LNW76"/>
      <c r="LNX76"/>
      <c r="LNY76"/>
      <c r="LNZ76"/>
      <c r="LOA76"/>
      <c r="LOB76"/>
      <c r="LOC76"/>
      <c r="LOD76"/>
      <c r="LOE76"/>
      <c r="LOF76"/>
      <c r="LOG76"/>
      <c r="LOH76"/>
      <c r="LOI76"/>
      <c r="LOJ76"/>
      <c r="LOK76"/>
      <c r="LOL76"/>
      <c r="LOM76"/>
      <c r="LON76"/>
      <c r="LOO76"/>
      <c r="LOP76"/>
      <c r="LOQ76"/>
      <c r="LOR76"/>
      <c r="LOS76"/>
      <c r="LOT76"/>
      <c r="LOU76"/>
      <c r="LOV76"/>
      <c r="LOW76"/>
      <c r="LOX76"/>
      <c r="LOY76"/>
      <c r="LOZ76"/>
      <c r="LPA76"/>
      <c r="LPB76"/>
      <c r="LPC76"/>
      <c r="LPD76"/>
      <c r="LPE76"/>
      <c r="LPF76"/>
      <c r="LPG76"/>
      <c r="LPH76"/>
      <c r="LPI76"/>
      <c r="LPJ76"/>
      <c r="LPK76"/>
      <c r="LPL76"/>
      <c r="LPM76"/>
      <c r="LPN76"/>
      <c r="LPO76"/>
      <c r="LPP76"/>
      <c r="LPQ76"/>
      <c r="LPR76"/>
      <c r="LPS76"/>
      <c r="LPT76"/>
      <c r="LPU76"/>
      <c r="LPV76"/>
      <c r="LPW76"/>
      <c r="LPX76"/>
      <c r="LPY76"/>
      <c r="LPZ76"/>
      <c r="LQA76"/>
      <c r="LQB76"/>
      <c r="LQC76"/>
      <c r="LQD76"/>
      <c r="LQE76"/>
      <c r="LQF76"/>
      <c r="LQG76"/>
      <c r="LQH76"/>
      <c r="LQI76"/>
      <c r="LQJ76"/>
      <c r="LQK76"/>
      <c r="LQL76"/>
      <c r="LQM76"/>
      <c r="LQN76"/>
      <c r="LQO76"/>
      <c r="LQP76"/>
      <c r="LQQ76"/>
      <c r="LQR76"/>
      <c r="LQS76"/>
      <c r="LQT76"/>
      <c r="LQU76"/>
      <c r="LQV76"/>
      <c r="LQW76"/>
      <c r="LQX76"/>
      <c r="LQY76"/>
      <c r="LQZ76"/>
      <c r="LRA76"/>
      <c r="LRB76"/>
      <c r="LRC76"/>
      <c r="LRD76"/>
      <c r="LRE76"/>
      <c r="LRF76"/>
      <c r="LRG76"/>
      <c r="LRH76"/>
      <c r="LRI76"/>
      <c r="LRJ76"/>
      <c r="LRK76"/>
      <c r="LRL76"/>
      <c r="LRM76"/>
      <c r="LRN76"/>
      <c r="LRO76"/>
      <c r="LRP76"/>
      <c r="LRQ76"/>
      <c r="LRR76"/>
      <c r="LRS76"/>
      <c r="LRT76"/>
      <c r="LRU76"/>
      <c r="LRV76"/>
      <c r="LRW76"/>
      <c r="LRX76"/>
      <c r="LRY76"/>
      <c r="LRZ76"/>
      <c r="LSA76"/>
      <c r="LSB76"/>
      <c r="LSC76"/>
      <c r="LSD76"/>
      <c r="LSE76"/>
      <c r="LSF76"/>
      <c r="LSG76"/>
      <c r="LSH76"/>
      <c r="LSI76"/>
      <c r="LSJ76"/>
      <c r="LSK76"/>
      <c r="LSL76"/>
      <c r="LSM76"/>
      <c r="LSN76"/>
      <c r="LSO76"/>
      <c r="LSP76"/>
      <c r="LSQ76"/>
      <c r="LSR76"/>
      <c r="LSS76"/>
      <c r="LST76"/>
      <c r="LSU76"/>
      <c r="LSV76"/>
      <c r="LSW76"/>
      <c r="LSX76"/>
      <c r="LSY76"/>
      <c r="LSZ76"/>
      <c r="LTA76"/>
      <c r="LTB76"/>
      <c r="LTC76"/>
      <c r="LTD76"/>
      <c r="LTE76"/>
      <c r="LTF76"/>
      <c r="LTG76"/>
      <c r="LTH76"/>
      <c r="LTI76"/>
      <c r="LTJ76"/>
      <c r="LTK76"/>
      <c r="LTL76"/>
      <c r="LTM76"/>
      <c r="LTN76"/>
      <c r="LTO76"/>
      <c r="LTP76"/>
      <c r="LTQ76"/>
      <c r="LTR76"/>
      <c r="LTS76"/>
      <c r="LTT76"/>
      <c r="LTU76"/>
      <c r="LTV76"/>
      <c r="LTW76"/>
      <c r="LTX76"/>
      <c r="LTY76"/>
      <c r="LTZ76"/>
      <c r="LUA76"/>
      <c r="LUB76"/>
      <c r="LUC76"/>
      <c r="LUD76"/>
      <c r="LUE76"/>
      <c r="LUF76"/>
      <c r="LUG76"/>
      <c r="LUH76"/>
      <c r="LUI76"/>
      <c r="LUJ76"/>
      <c r="LUK76"/>
      <c r="LUL76"/>
      <c r="LUM76"/>
      <c r="LUN76"/>
      <c r="LUO76"/>
      <c r="LUP76"/>
      <c r="LUQ76"/>
      <c r="LUR76"/>
      <c r="LUS76"/>
      <c r="LUT76"/>
      <c r="LUU76"/>
      <c r="LUV76"/>
      <c r="LUW76"/>
      <c r="LUX76"/>
      <c r="LUY76"/>
      <c r="LUZ76"/>
      <c r="LVA76"/>
      <c r="LVB76"/>
      <c r="LVC76"/>
      <c r="LVD76"/>
      <c r="LVE76"/>
      <c r="LVF76"/>
      <c r="LVG76"/>
      <c r="LVH76"/>
      <c r="LVI76"/>
      <c r="LVJ76"/>
      <c r="LVK76"/>
      <c r="LVL76"/>
      <c r="LVM76"/>
      <c r="LVN76"/>
      <c r="LVO76"/>
      <c r="LVP76"/>
      <c r="LVQ76"/>
      <c r="LVR76"/>
      <c r="LVS76"/>
      <c r="LVT76"/>
      <c r="LVU76"/>
      <c r="LVV76"/>
      <c r="LVW76"/>
      <c r="LVX76"/>
      <c r="LVY76"/>
      <c r="LVZ76"/>
      <c r="LWA76"/>
      <c r="LWB76"/>
      <c r="LWC76"/>
      <c r="LWD76"/>
      <c r="LWE76"/>
      <c r="LWF76"/>
      <c r="LWG76"/>
      <c r="LWH76"/>
      <c r="LWI76"/>
      <c r="LWJ76"/>
      <c r="LWK76"/>
      <c r="LWL76"/>
      <c r="LWM76"/>
      <c r="LWN76"/>
      <c r="LWO76"/>
      <c r="LWP76"/>
      <c r="LWQ76"/>
      <c r="LWR76"/>
      <c r="LWS76"/>
      <c r="LWT76"/>
      <c r="LWU76"/>
      <c r="LWV76"/>
      <c r="LWW76"/>
      <c r="LWX76"/>
      <c r="LWY76"/>
      <c r="LWZ76"/>
      <c r="LXA76"/>
      <c r="LXB76"/>
      <c r="LXC76"/>
      <c r="LXD76"/>
      <c r="LXE76"/>
      <c r="LXF76"/>
      <c r="LXG76"/>
      <c r="LXH76"/>
      <c r="LXI76"/>
      <c r="LXJ76"/>
      <c r="LXK76"/>
      <c r="LXL76"/>
      <c r="LXM76"/>
      <c r="LXN76"/>
      <c r="LXO76"/>
      <c r="LXP76"/>
      <c r="LXQ76"/>
      <c r="LXR76"/>
      <c r="LXS76"/>
      <c r="LXT76"/>
      <c r="LXU76"/>
      <c r="LXV76"/>
      <c r="LXW76"/>
      <c r="LXX76"/>
      <c r="LXY76"/>
      <c r="LXZ76"/>
      <c r="LYA76"/>
      <c r="LYB76"/>
      <c r="LYC76"/>
      <c r="LYD76"/>
      <c r="LYE76"/>
      <c r="LYF76"/>
      <c r="LYG76"/>
      <c r="LYH76"/>
      <c r="LYI76"/>
      <c r="LYJ76"/>
      <c r="LYK76"/>
      <c r="LYL76"/>
      <c r="LYM76"/>
      <c r="LYN76"/>
      <c r="LYO76"/>
      <c r="LYP76"/>
      <c r="LYQ76"/>
      <c r="LYR76"/>
      <c r="LYS76"/>
      <c r="LYT76"/>
      <c r="LYU76"/>
      <c r="LYV76"/>
      <c r="LYW76"/>
      <c r="LYX76"/>
      <c r="LYY76"/>
      <c r="LYZ76"/>
      <c r="LZA76"/>
      <c r="LZB76"/>
      <c r="LZC76"/>
      <c r="LZD76"/>
      <c r="LZE76"/>
      <c r="LZF76"/>
      <c r="LZG76"/>
      <c r="LZH76"/>
      <c r="LZI76"/>
      <c r="LZJ76"/>
      <c r="LZK76"/>
      <c r="LZL76"/>
      <c r="LZM76"/>
      <c r="LZN76"/>
      <c r="LZO76"/>
      <c r="LZP76"/>
      <c r="LZQ76"/>
      <c r="LZR76"/>
      <c r="LZS76"/>
      <c r="LZT76"/>
      <c r="LZU76"/>
      <c r="LZV76"/>
      <c r="LZW76"/>
      <c r="LZX76"/>
      <c r="LZY76"/>
      <c r="LZZ76"/>
      <c r="MAA76"/>
      <c r="MAB76"/>
      <c r="MAC76"/>
      <c r="MAD76"/>
      <c r="MAE76"/>
      <c r="MAF76"/>
      <c r="MAG76"/>
      <c r="MAH76"/>
      <c r="MAI76"/>
      <c r="MAJ76"/>
      <c r="MAK76"/>
      <c r="MAL76"/>
      <c r="MAM76"/>
      <c r="MAN76"/>
      <c r="MAO76"/>
      <c r="MAP76"/>
      <c r="MAQ76"/>
      <c r="MAR76"/>
      <c r="MAS76"/>
      <c r="MAT76"/>
      <c r="MAU76"/>
      <c r="MAV76"/>
      <c r="MAW76"/>
      <c r="MAX76"/>
      <c r="MAY76"/>
      <c r="MAZ76"/>
      <c r="MBA76"/>
      <c r="MBB76"/>
      <c r="MBC76"/>
      <c r="MBD76"/>
      <c r="MBE76"/>
      <c r="MBF76"/>
      <c r="MBG76"/>
      <c r="MBH76"/>
      <c r="MBI76"/>
      <c r="MBJ76"/>
      <c r="MBK76"/>
      <c r="MBL76"/>
      <c r="MBM76"/>
      <c r="MBN76"/>
      <c r="MBO76"/>
      <c r="MBP76"/>
      <c r="MBQ76"/>
      <c r="MBR76"/>
      <c r="MBS76"/>
      <c r="MBT76"/>
      <c r="MBU76"/>
      <c r="MBV76"/>
      <c r="MBW76"/>
      <c r="MBX76"/>
      <c r="MBY76"/>
      <c r="MBZ76"/>
      <c r="MCA76"/>
      <c r="MCB76"/>
      <c r="MCC76"/>
      <c r="MCD76"/>
      <c r="MCE76"/>
      <c r="MCF76"/>
      <c r="MCG76"/>
      <c r="MCH76"/>
      <c r="MCI76"/>
      <c r="MCJ76"/>
      <c r="MCK76"/>
      <c r="MCL76"/>
      <c r="MCM76"/>
      <c r="MCN76"/>
      <c r="MCO76"/>
      <c r="MCP76"/>
      <c r="MCQ76"/>
      <c r="MCR76"/>
      <c r="MCS76"/>
      <c r="MCT76"/>
      <c r="MCU76"/>
      <c r="MCV76"/>
      <c r="MCW76"/>
      <c r="MCX76"/>
      <c r="MCY76"/>
      <c r="MCZ76"/>
      <c r="MDA76"/>
      <c r="MDB76"/>
      <c r="MDC76"/>
      <c r="MDD76"/>
      <c r="MDE76"/>
      <c r="MDF76"/>
      <c r="MDG76"/>
      <c r="MDH76"/>
      <c r="MDI76"/>
      <c r="MDJ76"/>
      <c r="MDK76"/>
      <c r="MDL76"/>
      <c r="MDM76"/>
      <c r="MDN76"/>
      <c r="MDO76"/>
      <c r="MDP76"/>
      <c r="MDQ76"/>
      <c r="MDR76"/>
      <c r="MDS76"/>
      <c r="MDT76"/>
      <c r="MDU76"/>
      <c r="MDV76"/>
      <c r="MDW76"/>
      <c r="MDX76"/>
      <c r="MDY76"/>
      <c r="MDZ76"/>
      <c r="MEA76"/>
      <c r="MEB76"/>
      <c r="MEC76"/>
      <c r="MED76"/>
      <c r="MEE76"/>
      <c r="MEF76"/>
      <c r="MEG76"/>
      <c r="MEH76"/>
      <c r="MEI76"/>
      <c r="MEJ76"/>
      <c r="MEK76"/>
      <c r="MEL76"/>
      <c r="MEM76"/>
      <c r="MEN76"/>
      <c r="MEO76"/>
      <c r="MEP76"/>
      <c r="MEQ76"/>
      <c r="MER76"/>
      <c r="MES76"/>
      <c r="MET76"/>
      <c r="MEU76"/>
      <c r="MEV76"/>
      <c r="MEW76"/>
      <c r="MEX76"/>
      <c r="MEY76"/>
      <c r="MEZ76"/>
      <c r="MFA76"/>
      <c r="MFB76"/>
      <c r="MFC76"/>
      <c r="MFD76"/>
      <c r="MFE76"/>
      <c r="MFF76"/>
      <c r="MFG76"/>
      <c r="MFH76"/>
      <c r="MFI76"/>
      <c r="MFJ76"/>
      <c r="MFK76"/>
      <c r="MFL76"/>
      <c r="MFM76"/>
      <c r="MFN76"/>
      <c r="MFO76"/>
      <c r="MFP76"/>
      <c r="MFQ76"/>
      <c r="MFR76"/>
      <c r="MFS76"/>
      <c r="MFT76"/>
      <c r="MFU76"/>
      <c r="MFV76"/>
      <c r="MFW76"/>
      <c r="MFX76"/>
      <c r="MFY76"/>
      <c r="MFZ76"/>
      <c r="MGA76"/>
      <c r="MGB76"/>
      <c r="MGC76"/>
      <c r="MGD76"/>
      <c r="MGE76"/>
      <c r="MGF76"/>
      <c r="MGG76"/>
      <c r="MGH76"/>
      <c r="MGI76"/>
      <c r="MGJ76"/>
      <c r="MGK76"/>
      <c r="MGL76"/>
      <c r="MGM76"/>
      <c r="MGN76"/>
      <c r="MGO76"/>
      <c r="MGP76"/>
      <c r="MGQ76"/>
      <c r="MGR76"/>
      <c r="MGS76"/>
      <c r="MGT76"/>
      <c r="MGU76"/>
      <c r="MGV76"/>
      <c r="MGW76"/>
      <c r="MGX76"/>
      <c r="MGY76"/>
      <c r="MGZ76"/>
      <c r="MHA76"/>
      <c r="MHB76"/>
      <c r="MHC76"/>
      <c r="MHD76"/>
      <c r="MHE76"/>
      <c r="MHF76"/>
      <c r="MHG76"/>
      <c r="MHH76"/>
      <c r="MHI76"/>
      <c r="MHJ76"/>
      <c r="MHK76"/>
      <c r="MHL76"/>
      <c r="MHM76"/>
      <c r="MHN76"/>
      <c r="MHO76"/>
      <c r="MHP76"/>
      <c r="MHQ76"/>
      <c r="MHR76"/>
      <c r="MHS76"/>
      <c r="MHT76"/>
      <c r="MHU76"/>
      <c r="MHV76"/>
      <c r="MHW76"/>
      <c r="MHX76"/>
      <c r="MHY76"/>
      <c r="MHZ76"/>
      <c r="MIA76"/>
      <c r="MIB76"/>
      <c r="MIC76"/>
      <c r="MID76"/>
      <c r="MIE76"/>
      <c r="MIF76"/>
      <c r="MIG76"/>
      <c r="MIH76"/>
      <c r="MII76"/>
      <c r="MIJ76"/>
      <c r="MIK76"/>
      <c r="MIL76"/>
      <c r="MIM76"/>
      <c r="MIN76"/>
      <c r="MIO76"/>
      <c r="MIP76"/>
      <c r="MIQ76"/>
      <c r="MIR76"/>
      <c r="MIS76"/>
      <c r="MIT76"/>
      <c r="MIU76"/>
      <c r="MIV76"/>
      <c r="MIW76"/>
      <c r="MIX76"/>
      <c r="MIY76"/>
      <c r="MIZ76"/>
      <c r="MJA76"/>
      <c r="MJB76"/>
      <c r="MJC76"/>
      <c r="MJD76"/>
      <c r="MJE76"/>
      <c r="MJF76"/>
      <c r="MJG76"/>
      <c r="MJH76"/>
      <c r="MJI76"/>
      <c r="MJJ76"/>
      <c r="MJK76"/>
      <c r="MJL76"/>
      <c r="MJM76"/>
      <c r="MJN76"/>
      <c r="MJO76"/>
      <c r="MJP76"/>
      <c r="MJQ76"/>
      <c r="MJR76"/>
      <c r="MJS76"/>
      <c r="MJT76"/>
      <c r="MJU76"/>
      <c r="MJV76"/>
      <c r="MJW76"/>
      <c r="MJX76"/>
      <c r="MJY76"/>
      <c r="MJZ76"/>
      <c r="MKA76"/>
      <c r="MKB76"/>
      <c r="MKC76"/>
      <c r="MKD76"/>
      <c r="MKE76"/>
      <c r="MKF76"/>
      <c r="MKG76"/>
      <c r="MKH76"/>
      <c r="MKI76"/>
      <c r="MKJ76"/>
      <c r="MKK76"/>
      <c r="MKL76"/>
      <c r="MKM76"/>
      <c r="MKN76"/>
      <c r="MKO76"/>
      <c r="MKP76"/>
      <c r="MKQ76"/>
      <c r="MKR76"/>
      <c r="MKS76"/>
      <c r="MKT76"/>
      <c r="MKU76"/>
      <c r="MKV76"/>
      <c r="MKW76"/>
      <c r="MKX76"/>
      <c r="MKY76"/>
      <c r="MKZ76"/>
      <c r="MLA76"/>
      <c r="MLB76"/>
      <c r="MLC76"/>
      <c r="MLD76"/>
      <c r="MLE76"/>
      <c r="MLF76"/>
      <c r="MLG76"/>
      <c r="MLH76"/>
      <c r="MLI76"/>
      <c r="MLJ76"/>
      <c r="MLK76"/>
      <c r="MLL76"/>
      <c r="MLM76"/>
      <c r="MLN76"/>
      <c r="MLO76"/>
      <c r="MLP76"/>
      <c r="MLQ76"/>
      <c r="MLR76"/>
      <c r="MLS76"/>
      <c r="MLT76"/>
      <c r="MLU76"/>
      <c r="MLV76"/>
      <c r="MLW76"/>
      <c r="MLX76"/>
      <c r="MLY76"/>
      <c r="MLZ76"/>
      <c r="MMA76"/>
      <c r="MMB76"/>
      <c r="MMC76"/>
      <c r="MMD76"/>
      <c r="MME76"/>
      <c r="MMF76"/>
      <c r="MMG76"/>
      <c r="MMH76"/>
      <c r="MMI76"/>
      <c r="MMJ76"/>
      <c r="MMK76"/>
      <c r="MML76"/>
      <c r="MMM76"/>
      <c r="MMN76"/>
      <c r="MMO76"/>
      <c r="MMP76"/>
      <c r="MMQ76"/>
      <c r="MMR76"/>
      <c r="MMS76"/>
      <c r="MMT76"/>
      <c r="MMU76"/>
      <c r="MMV76"/>
      <c r="MMW76"/>
      <c r="MMX76"/>
      <c r="MMY76"/>
      <c r="MMZ76"/>
      <c r="MNA76"/>
      <c r="MNB76"/>
      <c r="MNC76"/>
      <c r="MND76"/>
      <c r="MNE76"/>
      <c r="MNF76"/>
      <c r="MNG76"/>
      <c r="MNH76"/>
      <c r="MNI76"/>
      <c r="MNJ76"/>
      <c r="MNK76"/>
      <c r="MNL76"/>
      <c r="MNM76"/>
      <c r="MNN76"/>
      <c r="MNO76"/>
      <c r="MNP76"/>
      <c r="MNQ76"/>
      <c r="MNR76"/>
      <c r="MNS76"/>
      <c r="MNT76"/>
      <c r="MNU76"/>
      <c r="MNV76"/>
      <c r="MNW76"/>
      <c r="MNX76"/>
      <c r="MNY76"/>
      <c r="MNZ76"/>
      <c r="MOA76"/>
      <c r="MOB76"/>
      <c r="MOC76"/>
      <c r="MOD76"/>
      <c r="MOE76"/>
      <c r="MOF76"/>
      <c r="MOG76"/>
      <c r="MOH76"/>
      <c r="MOI76"/>
      <c r="MOJ76"/>
      <c r="MOK76"/>
      <c r="MOL76"/>
      <c r="MOM76"/>
      <c r="MON76"/>
      <c r="MOO76"/>
      <c r="MOP76"/>
      <c r="MOQ76"/>
      <c r="MOR76"/>
      <c r="MOS76"/>
      <c r="MOT76"/>
      <c r="MOU76"/>
      <c r="MOV76"/>
      <c r="MOW76"/>
      <c r="MOX76"/>
      <c r="MOY76"/>
      <c r="MOZ76"/>
      <c r="MPA76"/>
      <c r="MPB76"/>
      <c r="MPC76"/>
      <c r="MPD76"/>
      <c r="MPE76"/>
      <c r="MPF76"/>
      <c r="MPG76"/>
      <c r="MPH76"/>
      <c r="MPI76"/>
      <c r="MPJ76"/>
      <c r="MPK76"/>
      <c r="MPL76"/>
      <c r="MPM76"/>
      <c r="MPN76"/>
      <c r="MPO76"/>
      <c r="MPP76"/>
      <c r="MPQ76"/>
      <c r="MPR76"/>
      <c r="MPS76"/>
      <c r="MPT76"/>
      <c r="MPU76"/>
      <c r="MPV76"/>
      <c r="MPW76"/>
      <c r="MPX76"/>
      <c r="MPY76"/>
      <c r="MPZ76"/>
      <c r="MQA76"/>
      <c r="MQB76"/>
      <c r="MQC76"/>
      <c r="MQD76"/>
      <c r="MQE76"/>
      <c r="MQF76"/>
      <c r="MQG76"/>
      <c r="MQH76"/>
      <c r="MQI76"/>
      <c r="MQJ76"/>
      <c r="MQK76"/>
      <c r="MQL76"/>
      <c r="MQM76"/>
      <c r="MQN76"/>
      <c r="MQO76"/>
      <c r="MQP76"/>
      <c r="MQQ76"/>
      <c r="MQR76"/>
      <c r="MQS76"/>
      <c r="MQT76"/>
      <c r="MQU76"/>
      <c r="MQV76"/>
      <c r="MQW76"/>
      <c r="MQX76"/>
      <c r="MQY76"/>
      <c r="MQZ76"/>
      <c r="MRA76"/>
      <c r="MRB76"/>
      <c r="MRC76"/>
      <c r="MRD76"/>
      <c r="MRE76"/>
      <c r="MRF76"/>
      <c r="MRG76"/>
      <c r="MRH76"/>
      <c r="MRI76"/>
      <c r="MRJ76"/>
      <c r="MRK76"/>
      <c r="MRL76"/>
      <c r="MRM76"/>
      <c r="MRN76"/>
      <c r="MRO76"/>
      <c r="MRP76"/>
      <c r="MRQ76"/>
      <c r="MRR76"/>
      <c r="MRS76"/>
      <c r="MRT76"/>
      <c r="MRU76"/>
      <c r="MRV76"/>
      <c r="MRW76"/>
      <c r="MRX76"/>
      <c r="MRY76"/>
      <c r="MRZ76"/>
      <c r="MSA76"/>
      <c r="MSB76"/>
      <c r="MSC76"/>
      <c r="MSD76"/>
      <c r="MSE76"/>
      <c r="MSF76"/>
      <c r="MSG76"/>
      <c r="MSH76"/>
      <c r="MSI76"/>
      <c r="MSJ76"/>
      <c r="MSK76"/>
      <c r="MSL76"/>
      <c r="MSM76"/>
      <c r="MSN76"/>
      <c r="MSO76"/>
      <c r="MSP76"/>
      <c r="MSQ76"/>
      <c r="MSR76"/>
      <c r="MSS76"/>
      <c r="MST76"/>
      <c r="MSU76"/>
      <c r="MSV76"/>
      <c r="MSW76"/>
      <c r="MSX76"/>
      <c r="MSY76"/>
      <c r="MSZ76"/>
      <c r="MTA76"/>
      <c r="MTB76"/>
      <c r="MTC76"/>
      <c r="MTD76"/>
      <c r="MTE76"/>
      <c r="MTF76"/>
      <c r="MTG76"/>
      <c r="MTH76"/>
      <c r="MTI76"/>
      <c r="MTJ76"/>
      <c r="MTK76"/>
      <c r="MTL76"/>
      <c r="MTM76"/>
      <c r="MTN76"/>
      <c r="MTO76"/>
      <c r="MTP76"/>
      <c r="MTQ76"/>
      <c r="MTR76"/>
      <c r="MTS76"/>
      <c r="MTT76"/>
      <c r="MTU76"/>
      <c r="MTV76"/>
      <c r="MTW76"/>
      <c r="MTX76"/>
      <c r="MTY76"/>
      <c r="MTZ76"/>
      <c r="MUA76"/>
      <c r="MUB76"/>
      <c r="MUC76"/>
      <c r="MUD76"/>
      <c r="MUE76"/>
      <c r="MUF76"/>
      <c r="MUG76"/>
      <c r="MUH76"/>
      <c r="MUI76"/>
      <c r="MUJ76"/>
      <c r="MUK76"/>
      <c r="MUL76"/>
      <c r="MUM76"/>
      <c r="MUN76"/>
      <c r="MUO76"/>
      <c r="MUP76"/>
      <c r="MUQ76"/>
      <c r="MUR76"/>
      <c r="MUS76"/>
      <c r="MUT76"/>
      <c r="MUU76"/>
      <c r="MUV76"/>
      <c r="MUW76"/>
      <c r="MUX76"/>
      <c r="MUY76"/>
      <c r="MUZ76"/>
      <c r="MVA76"/>
      <c r="MVB76"/>
      <c r="MVC76"/>
      <c r="MVD76"/>
      <c r="MVE76"/>
      <c r="MVF76"/>
      <c r="MVG76"/>
      <c r="MVH76"/>
      <c r="MVI76"/>
      <c r="MVJ76"/>
      <c r="MVK76"/>
      <c r="MVL76"/>
      <c r="MVM76"/>
      <c r="MVN76"/>
      <c r="MVO76"/>
      <c r="MVP76"/>
      <c r="MVQ76"/>
      <c r="MVR76"/>
      <c r="MVS76"/>
      <c r="MVT76"/>
      <c r="MVU76"/>
      <c r="MVV76"/>
      <c r="MVW76"/>
      <c r="MVX76"/>
      <c r="MVY76"/>
      <c r="MVZ76"/>
      <c r="MWA76"/>
      <c r="MWB76"/>
      <c r="MWC76"/>
      <c r="MWD76"/>
      <c r="MWE76"/>
      <c r="MWF76"/>
      <c r="MWG76"/>
      <c r="MWH76"/>
      <c r="MWI76"/>
      <c r="MWJ76"/>
      <c r="MWK76"/>
      <c r="MWL76"/>
      <c r="MWM76"/>
      <c r="MWN76"/>
      <c r="MWO76"/>
      <c r="MWP76"/>
      <c r="MWQ76"/>
      <c r="MWR76"/>
      <c r="MWS76"/>
      <c r="MWT76"/>
      <c r="MWU76"/>
      <c r="MWV76"/>
      <c r="MWW76"/>
      <c r="MWX76"/>
      <c r="MWY76"/>
      <c r="MWZ76"/>
      <c r="MXA76"/>
      <c r="MXB76"/>
      <c r="MXC76"/>
      <c r="MXD76"/>
      <c r="MXE76"/>
      <c r="MXF76"/>
      <c r="MXG76"/>
      <c r="MXH76"/>
      <c r="MXI76"/>
      <c r="MXJ76"/>
      <c r="MXK76"/>
      <c r="MXL76"/>
      <c r="MXM76"/>
      <c r="MXN76"/>
      <c r="MXO76"/>
      <c r="MXP76"/>
      <c r="MXQ76"/>
      <c r="MXR76"/>
      <c r="MXS76"/>
      <c r="MXT76"/>
      <c r="MXU76"/>
      <c r="MXV76"/>
      <c r="MXW76"/>
      <c r="MXX76"/>
      <c r="MXY76"/>
      <c r="MXZ76"/>
      <c r="MYA76"/>
      <c r="MYB76"/>
      <c r="MYC76"/>
      <c r="MYD76"/>
      <c r="MYE76"/>
      <c r="MYF76"/>
      <c r="MYG76"/>
      <c r="MYH76"/>
      <c r="MYI76"/>
      <c r="MYJ76"/>
      <c r="MYK76"/>
      <c r="MYL76"/>
      <c r="MYM76"/>
      <c r="MYN76"/>
      <c r="MYO76"/>
      <c r="MYP76"/>
      <c r="MYQ76"/>
      <c r="MYR76"/>
      <c r="MYS76"/>
      <c r="MYT76"/>
      <c r="MYU76"/>
      <c r="MYV76"/>
      <c r="MYW76"/>
      <c r="MYX76"/>
      <c r="MYY76"/>
      <c r="MYZ76"/>
      <c r="MZA76"/>
      <c r="MZB76"/>
      <c r="MZC76"/>
      <c r="MZD76"/>
      <c r="MZE76"/>
      <c r="MZF76"/>
      <c r="MZG76"/>
      <c r="MZH76"/>
      <c r="MZI76"/>
      <c r="MZJ76"/>
      <c r="MZK76"/>
      <c r="MZL76"/>
      <c r="MZM76"/>
      <c r="MZN76"/>
      <c r="MZO76"/>
      <c r="MZP76"/>
      <c r="MZQ76"/>
      <c r="MZR76"/>
      <c r="MZS76"/>
      <c r="MZT76"/>
      <c r="MZU76"/>
      <c r="MZV76"/>
      <c r="MZW76"/>
      <c r="MZX76"/>
      <c r="MZY76"/>
      <c r="MZZ76"/>
      <c r="NAA76"/>
      <c r="NAB76"/>
      <c r="NAC76"/>
      <c r="NAD76"/>
      <c r="NAE76"/>
      <c r="NAF76"/>
      <c r="NAG76"/>
      <c r="NAH76"/>
      <c r="NAI76"/>
      <c r="NAJ76"/>
      <c r="NAK76"/>
      <c r="NAL76"/>
      <c r="NAM76"/>
      <c r="NAN76"/>
      <c r="NAO76"/>
      <c r="NAP76"/>
      <c r="NAQ76"/>
      <c r="NAR76"/>
      <c r="NAS76"/>
      <c r="NAT76"/>
      <c r="NAU76"/>
      <c r="NAV76"/>
      <c r="NAW76"/>
      <c r="NAX76"/>
      <c r="NAY76"/>
      <c r="NAZ76"/>
      <c r="NBA76"/>
      <c r="NBB76"/>
      <c r="NBC76"/>
      <c r="NBD76"/>
      <c r="NBE76"/>
      <c r="NBF76"/>
      <c r="NBG76"/>
      <c r="NBH76"/>
      <c r="NBI76"/>
      <c r="NBJ76"/>
      <c r="NBK76"/>
      <c r="NBL76"/>
      <c r="NBM76"/>
      <c r="NBN76"/>
      <c r="NBO76"/>
      <c r="NBP76"/>
      <c r="NBQ76"/>
      <c r="NBR76"/>
      <c r="NBS76"/>
      <c r="NBT76"/>
      <c r="NBU76"/>
      <c r="NBV76"/>
      <c r="NBW76"/>
      <c r="NBX76"/>
      <c r="NBY76"/>
      <c r="NBZ76"/>
      <c r="NCA76"/>
      <c r="NCB76"/>
      <c r="NCC76"/>
      <c r="NCD76"/>
      <c r="NCE76"/>
      <c r="NCF76"/>
      <c r="NCG76"/>
      <c r="NCH76"/>
      <c r="NCI76"/>
      <c r="NCJ76"/>
      <c r="NCK76"/>
      <c r="NCL76"/>
      <c r="NCM76"/>
      <c r="NCN76"/>
      <c r="NCO76"/>
      <c r="NCP76"/>
      <c r="NCQ76"/>
      <c r="NCR76"/>
      <c r="NCS76"/>
      <c r="NCT76"/>
      <c r="NCU76"/>
      <c r="NCV76"/>
      <c r="NCW76"/>
      <c r="NCX76"/>
      <c r="NCY76"/>
      <c r="NCZ76"/>
      <c r="NDA76"/>
      <c r="NDB76"/>
      <c r="NDC76"/>
      <c r="NDD76"/>
      <c r="NDE76"/>
      <c r="NDF76"/>
      <c r="NDG76"/>
      <c r="NDH76"/>
      <c r="NDI76"/>
      <c r="NDJ76"/>
      <c r="NDK76"/>
      <c r="NDL76"/>
      <c r="NDM76"/>
      <c r="NDN76"/>
      <c r="NDO76"/>
      <c r="NDP76"/>
      <c r="NDQ76"/>
      <c r="NDR76"/>
      <c r="NDS76"/>
      <c r="NDT76"/>
      <c r="NDU76"/>
      <c r="NDV76"/>
      <c r="NDW76"/>
      <c r="NDX76"/>
      <c r="NDY76"/>
      <c r="NDZ76"/>
      <c r="NEA76"/>
      <c r="NEB76"/>
      <c r="NEC76"/>
      <c r="NED76"/>
      <c r="NEE76"/>
      <c r="NEF76"/>
      <c r="NEG76"/>
      <c r="NEH76"/>
      <c r="NEI76"/>
      <c r="NEJ76"/>
      <c r="NEK76"/>
      <c r="NEL76"/>
      <c r="NEM76"/>
      <c r="NEN76"/>
      <c r="NEO76"/>
      <c r="NEP76"/>
      <c r="NEQ76"/>
      <c r="NER76"/>
      <c r="NES76"/>
      <c r="NET76"/>
      <c r="NEU76"/>
      <c r="NEV76"/>
      <c r="NEW76"/>
      <c r="NEX76"/>
      <c r="NEY76"/>
      <c r="NEZ76"/>
      <c r="NFA76"/>
      <c r="NFB76"/>
      <c r="NFC76"/>
      <c r="NFD76"/>
      <c r="NFE76"/>
      <c r="NFF76"/>
      <c r="NFG76"/>
      <c r="NFH76"/>
      <c r="NFI76"/>
      <c r="NFJ76"/>
      <c r="NFK76"/>
      <c r="NFL76"/>
      <c r="NFM76"/>
      <c r="NFN76"/>
      <c r="NFO76"/>
      <c r="NFP76"/>
      <c r="NFQ76"/>
      <c r="NFR76"/>
      <c r="NFS76"/>
      <c r="NFT76"/>
      <c r="NFU76"/>
      <c r="NFV76"/>
      <c r="NFW76"/>
      <c r="NFX76"/>
      <c r="NFY76"/>
      <c r="NFZ76"/>
      <c r="NGA76"/>
      <c r="NGB76"/>
      <c r="NGC76"/>
      <c r="NGD76"/>
      <c r="NGE76"/>
      <c r="NGF76"/>
      <c r="NGG76"/>
      <c r="NGH76"/>
      <c r="NGI76"/>
      <c r="NGJ76"/>
      <c r="NGK76"/>
      <c r="NGL76"/>
      <c r="NGM76"/>
      <c r="NGN76"/>
      <c r="NGO76"/>
      <c r="NGP76"/>
      <c r="NGQ76"/>
      <c r="NGR76"/>
      <c r="NGS76"/>
      <c r="NGT76"/>
      <c r="NGU76"/>
      <c r="NGV76"/>
      <c r="NGW76"/>
      <c r="NGX76"/>
      <c r="NGY76"/>
      <c r="NGZ76"/>
      <c r="NHA76"/>
      <c r="NHB76"/>
      <c r="NHC76"/>
      <c r="NHD76"/>
      <c r="NHE76"/>
      <c r="NHF76"/>
      <c r="NHG76"/>
      <c r="NHH76"/>
      <c r="NHI76"/>
      <c r="NHJ76"/>
      <c r="NHK76"/>
      <c r="NHL76"/>
      <c r="NHM76"/>
      <c r="NHN76"/>
      <c r="NHO76"/>
      <c r="NHP76"/>
      <c r="NHQ76"/>
      <c r="NHR76"/>
      <c r="NHS76"/>
      <c r="NHT76"/>
      <c r="NHU76"/>
      <c r="NHV76"/>
      <c r="NHW76"/>
      <c r="NHX76"/>
      <c r="NHY76"/>
      <c r="NHZ76"/>
      <c r="NIA76"/>
      <c r="NIB76"/>
      <c r="NIC76"/>
      <c r="NID76"/>
      <c r="NIE76"/>
      <c r="NIF76"/>
      <c r="NIG76"/>
      <c r="NIH76"/>
      <c r="NII76"/>
      <c r="NIJ76"/>
      <c r="NIK76"/>
      <c r="NIL76"/>
      <c r="NIM76"/>
      <c r="NIN76"/>
      <c r="NIO76"/>
      <c r="NIP76"/>
      <c r="NIQ76"/>
      <c r="NIR76"/>
      <c r="NIS76"/>
      <c r="NIT76"/>
      <c r="NIU76"/>
      <c r="NIV76"/>
      <c r="NIW76"/>
      <c r="NIX76"/>
      <c r="NIY76"/>
      <c r="NIZ76"/>
      <c r="NJA76"/>
      <c r="NJB76"/>
      <c r="NJC76"/>
      <c r="NJD76"/>
      <c r="NJE76"/>
      <c r="NJF76"/>
      <c r="NJG76"/>
      <c r="NJH76"/>
      <c r="NJI76"/>
      <c r="NJJ76"/>
      <c r="NJK76"/>
      <c r="NJL76"/>
      <c r="NJM76"/>
      <c r="NJN76"/>
      <c r="NJO76"/>
      <c r="NJP76"/>
      <c r="NJQ76"/>
      <c r="NJR76"/>
      <c r="NJS76"/>
      <c r="NJT76"/>
      <c r="NJU76"/>
      <c r="NJV76"/>
      <c r="NJW76"/>
      <c r="NJX76"/>
      <c r="NJY76"/>
      <c r="NJZ76"/>
      <c r="NKA76"/>
      <c r="NKB76"/>
      <c r="NKC76"/>
      <c r="NKD76"/>
      <c r="NKE76"/>
      <c r="NKF76"/>
      <c r="NKG76"/>
      <c r="NKH76"/>
      <c r="NKI76"/>
      <c r="NKJ76"/>
      <c r="NKK76"/>
      <c r="NKL76"/>
      <c r="NKM76"/>
      <c r="NKN76"/>
      <c r="NKO76"/>
      <c r="NKP76"/>
      <c r="NKQ76"/>
      <c r="NKR76"/>
      <c r="NKS76"/>
      <c r="NKT76"/>
      <c r="NKU76"/>
      <c r="NKV76"/>
      <c r="NKW76"/>
      <c r="NKX76"/>
      <c r="NKY76"/>
      <c r="NKZ76"/>
      <c r="NLA76"/>
      <c r="NLB76"/>
      <c r="NLC76"/>
      <c r="NLD76"/>
      <c r="NLE76"/>
      <c r="NLF76"/>
      <c r="NLG76"/>
      <c r="NLH76"/>
      <c r="NLI76"/>
      <c r="NLJ76"/>
      <c r="NLK76"/>
      <c r="NLL76"/>
      <c r="NLM76"/>
      <c r="NLN76"/>
      <c r="NLO76"/>
      <c r="NLP76"/>
      <c r="NLQ76"/>
      <c r="NLR76"/>
      <c r="NLS76"/>
      <c r="NLT76"/>
      <c r="NLU76"/>
      <c r="NLV76"/>
      <c r="NLW76"/>
      <c r="NLX76"/>
      <c r="NLY76"/>
      <c r="NLZ76"/>
      <c r="NMA76"/>
      <c r="NMB76"/>
      <c r="NMC76"/>
      <c r="NMD76"/>
      <c r="NME76"/>
      <c r="NMF76"/>
      <c r="NMG76"/>
      <c r="NMH76"/>
      <c r="NMI76"/>
      <c r="NMJ76"/>
      <c r="NMK76"/>
      <c r="NML76"/>
      <c r="NMM76"/>
      <c r="NMN76"/>
      <c r="NMO76"/>
      <c r="NMP76"/>
      <c r="NMQ76"/>
      <c r="NMR76"/>
      <c r="NMS76"/>
      <c r="NMT76"/>
      <c r="NMU76"/>
      <c r="NMV76"/>
      <c r="NMW76"/>
      <c r="NMX76"/>
      <c r="NMY76"/>
      <c r="NMZ76"/>
      <c r="NNA76"/>
      <c r="NNB76"/>
      <c r="NNC76"/>
      <c r="NND76"/>
      <c r="NNE76"/>
      <c r="NNF76"/>
      <c r="NNG76"/>
      <c r="NNH76"/>
      <c r="NNI76"/>
      <c r="NNJ76"/>
      <c r="NNK76"/>
      <c r="NNL76"/>
      <c r="NNM76"/>
      <c r="NNN76"/>
      <c r="NNO76"/>
      <c r="NNP76"/>
      <c r="NNQ76"/>
      <c r="NNR76"/>
      <c r="NNS76"/>
      <c r="NNT76"/>
      <c r="NNU76"/>
      <c r="NNV76"/>
      <c r="NNW76"/>
      <c r="NNX76"/>
      <c r="NNY76"/>
      <c r="NNZ76"/>
      <c r="NOA76"/>
      <c r="NOB76"/>
      <c r="NOC76"/>
      <c r="NOD76"/>
      <c r="NOE76"/>
      <c r="NOF76"/>
      <c r="NOG76"/>
      <c r="NOH76"/>
      <c r="NOI76"/>
      <c r="NOJ76"/>
      <c r="NOK76"/>
      <c r="NOL76"/>
      <c r="NOM76"/>
      <c r="NON76"/>
      <c r="NOO76"/>
      <c r="NOP76"/>
      <c r="NOQ76"/>
      <c r="NOR76"/>
      <c r="NOS76"/>
      <c r="NOT76"/>
      <c r="NOU76"/>
      <c r="NOV76"/>
      <c r="NOW76"/>
      <c r="NOX76"/>
      <c r="NOY76"/>
      <c r="NOZ76"/>
      <c r="NPA76"/>
      <c r="NPB76"/>
      <c r="NPC76"/>
      <c r="NPD76"/>
      <c r="NPE76"/>
      <c r="NPF76"/>
      <c r="NPG76"/>
      <c r="NPH76"/>
      <c r="NPI76"/>
      <c r="NPJ76"/>
      <c r="NPK76"/>
      <c r="NPL76"/>
      <c r="NPM76"/>
      <c r="NPN76"/>
      <c r="NPO76"/>
      <c r="NPP76"/>
      <c r="NPQ76"/>
      <c r="NPR76"/>
      <c r="NPS76"/>
      <c r="NPT76"/>
      <c r="NPU76"/>
      <c r="NPV76"/>
      <c r="NPW76"/>
      <c r="NPX76"/>
      <c r="NPY76"/>
      <c r="NPZ76"/>
      <c r="NQA76"/>
      <c r="NQB76"/>
      <c r="NQC76"/>
      <c r="NQD76"/>
      <c r="NQE76"/>
      <c r="NQF76"/>
      <c r="NQG76"/>
      <c r="NQH76"/>
      <c r="NQI76"/>
      <c r="NQJ76"/>
      <c r="NQK76"/>
      <c r="NQL76"/>
      <c r="NQM76"/>
      <c r="NQN76"/>
      <c r="NQO76"/>
      <c r="NQP76"/>
      <c r="NQQ76"/>
      <c r="NQR76"/>
      <c r="NQS76"/>
      <c r="NQT76"/>
      <c r="NQU76"/>
      <c r="NQV76"/>
      <c r="NQW76"/>
      <c r="NQX76"/>
      <c r="NQY76"/>
      <c r="NQZ76"/>
      <c r="NRA76"/>
      <c r="NRB76"/>
      <c r="NRC76"/>
      <c r="NRD76"/>
      <c r="NRE76"/>
      <c r="NRF76"/>
      <c r="NRG76"/>
      <c r="NRH76"/>
      <c r="NRI76"/>
    </row>
    <row r="77" spans="1:9941" s="54" customFormat="1" ht="12.2" customHeight="1" x14ac:dyDescent="0.2">
      <c r="A77" s="12" t="s">
        <v>217</v>
      </c>
      <c r="B77" s="58" t="s">
        <v>369</v>
      </c>
      <c r="C77" s="487">
        <f>'1. mell.bevétel_össz'!C76-'26._önként_össz_bev'!C78-'26._államig_össz_bev'!C77</f>
        <v>1245500</v>
      </c>
      <c r="D77" s="412">
        <f>'1. mell.bevétel_össz'!D76-'26._önként_össz_bev'!D78-'26._államig_össz_bev'!D77</f>
        <v>78013967</v>
      </c>
      <c r="E77" s="699">
        <f>'1. mell.bevétel_össz'!E76-'26._önként_össz_bev'!E78-'26._államig_össz_bev'!E77</f>
        <v>78013967</v>
      </c>
      <c r="F77" s="699">
        <f>'1. mell.bevétel_össz'!F76-'26._önként_össz_bev'!F78-'26._államig_össz_bev'!F77</f>
        <v>78013967</v>
      </c>
      <c r="G77" s="699">
        <f>'1. mell.bevétel_össz'!G76-'26._önként_össz_bev'!G78-'26._államig_össz_bev'!G77</f>
        <v>78013967</v>
      </c>
      <c r="H77" s="414">
        <f t="shared" si="23"/>
        <v>0</v>
      </c>
      <c r="I77" s="803">
        <f>'1. mell.bevétel_össz'!I76-'26._önként_össz_bev'!I78</f>
        <v>0</v>
      </c>
      <c r="J77" s="414">
        <f>'1. mell.bevétel_össz'!J76-'26._önként_össz_bev'!J78</f>
        <v>0</v>
      </c>
      <c r="K77" s="414">
        <f>'1. mell.bevétel_össz'!K76-'26._önként_össz_bev'!K78</f>
        <v>0</v>
      </c>
      <c r="L77" s="414">
        <f>'1. mell.bevétel_össz'!L76-'26._önként_össz_bev'!L78</f>
        <v>0</v>
      </c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  <c r="RG77"/>
      <c r="RH77"/>
      <c r="RI77"/>
      <c r="RJ77"/>
      <c r="RK77"/>
      <c r="RL77"/>
      <c r="RM77"/>
      <c r="RN77"/>
      <c r="RO77"/>
      <c r="RP77"/>
      <c r="RQ77"/>
      <c r="RR77"/>
      <c r="RS77"/>
      <c r="RT77"/>
      <c r="RU77"/>
      <c r="RV77"/>
      <c r="RW77"/>
      <c r="RX77"/>
      <c r="RY77"/>
      <c r="RZ77"/>
      <c r="SA77"/>
      <c r="SB77"/>
      <c r="SC77"/>
      <c r="SD77"/>
      <c r="SE77"/>
      <c r="SF77"/>
      <c r="SG77"/>
      <c r="SH77"/>
      <c r="SI77"/>
      <c r="SJ77"/>
      <c r="SK77"/>
      <c r="SL77"/>
      <c r="SM77"/>
      <c r="SN77"/>
      <c r="SO77"/>
      <c r="SP77"/>
      <c r="SQ77"/>
      <c r="SR77"/>
      <c r="SS77"/>
      <c r="ST77"/>
      <c r="SU77"/>
      <c r="SV77"/>
      <c r="SW77"/>
      <c r="SX77"/>
      <c r="SY77"/>
      <c r="SZ77"/>
      <c r="TA77"/>
      <c r="TB77"/>
      <c r="TC77"/>
      <c r="TD77"/>
      <c r="TE77"/>
      <c r="TF77"/>
      <c r="TG77"/>
      <c r="TH77"/>
      <c r="TI77"/>
      <c r="TJ77"/>
      <c r="TK77"/>
      <c r="TL77"/>
      <c r="TM77"/>
      <c r="TN77"/>
      <c r="TO77"/>
      <c r="TP77"/>
      <c r="TQ77"/>
      <c r="TR77"/>
      <c r="TS77"/>
      <c r="TT77"/>
      <c r="TU77"/>
      <c r="TV77"/>
      <c r="TW77"/>
      <c r="TX77"/>
      <c r="TY77"/>
      <c r="TZ77"/>
      <c r="UA77"/>
      <c r="UB77"/>
      <c r="UC77"/>
      <c r="UD77"/>
      <c r="UE77"/>
      <c r="UF77"/>
      <c r="UG77"/>
      <c r="UH77"/>
      <c r="UI77"/>
      <c r="UJ77"/>
      <c r="UK77"/>
      <c r="UL77"/>
      <c r="UM77"/>
      <c r="UN77"/>
      <c r="UO77"/>
      <c r="UP77"/>
      <c r="UQ77"/>
      <c r="UR77"/>
      <c r="US77"/>
      <c r="UT77"/>
      <c r="UU77"/>
      <c r="UV77"/>
      <c r="UW77"/>
      <c r="UX77"/>
      <c r="UY77"/>
      <c r="UZ77"/>
      <c r="VA77"/>
      <c r="VB77"/>
      <c r="VC77"/>
      <c r="VD77"/>
      <c r="VE77"/>
      <c r="VF77"/>
      <c r="VG77"/>
      <c r="VH77"/>
      <c r="VI77"/>
      <c r="VJ77"/>
      <c r="VK77"/>
      <c r="VL77"/>
      <c r="VM77"/>
      <c r="VN77"/>
      <c r="VO77"/>
      <c r="VP77"/>
      <c r="VQ77"/>
      <c r="VR77"/>
      <c r="VS77"/>
      <c r="VT77"/>
      <c r="VU77"/>
      <c r="VV77"/>
      <c r="VW77"/>
      <c r="VX77"/>
      <c r="VY77"/>
      <c r="VZ77"/>
      <c r="WA77"/>
      <c r="WB77"/>
      <c r="WC77"/>
      <c r="WD77"/>
      <c r="WE77"/>
      <c r="WF77"/>
      <c r="WG77"/>
      <c r="WH77"/>
      <c r="WI77"/>
      <c r="WJ77"/>
      <c r="WK77"/>
      <c r="WL77"/>
      <c r="WM77"/>
      <c r="WN77"/>
      <c r="WO77"/>
      <c r="WP77"/>
      <c r="WQ77"/>
      <c r="WR77"/>
      <c r="WS77"/>
      <c r="WT77"/>
      <c r="WU77"/>
      <c r="WV77"/>
      <c r="WW77"/>
      <c r="WX77"/>
      <c r="WY77"/>
      <c r="WZ77"/>
      <c r="XA77"/>
      <c r="XB77"/>
      <c r="XC77"/>
      <c r="XD77"/>
      <c r="XE77"/>
      <c r="XF77"/>
      <c r="XG77"/>
      <c r="XH77"/>
      <c r="XI77"/>
      <c r="XJ77"/>
      <c r="XK77"/>
      <c r="XL77"/>
      <c r="XM77"/>
      <c r="XN77"/>
      <c r="XO77"/>
      <c r="XP77"/>
      <c r="XQ77"/>
      <c r="XR77"/>
      <c r="XS77"/>
      <c r="XT77"/>
      <c r="XU77"/>
      <c r="XV77"/>
      <c r="XW77"/>
      <c r="XX77"/>
      <c r="XY77"/>
      <c r="XZ77"/>
      <c r="YA77"/>
      <c r="YB77"/>
      <c r="YC77"/>
      <c r="YD77"/>
      <c r="YE77"/>
      <c r="YF77"/>
      <c r="YG77"/>
      <c r="YH77"/>
      <c r="YI77"/>
      <c r="YJ77"/>
      <c r="YK77"/>
      <c r="YL77"/>
      <c r="YM77"/>
      <c r="YN77"/>
      <c r="YO77"/>
      <c r="YP77"/>
      <c r="YQ77"/>
      <c r="YR77"/>
      <c r="YS77"/>
      <c r="YT77"/>
      <c r="YU77"/>
      <c r="YV77"/>
      <c r="YW77"/>
      <c r="YX77"/>
      <c r="YY77"/>
      <c r="YZ77"/>
      <c r="ZA77"/>
      <c r="ZB77"/>
      <c r="ZC77"/>
      <c r="ZD77"/>
      <c r="ZE77"/>
      <c r="ZF77"/>
      <c r="ZG77"/>
      <c r="ZH77"/>
      <c r="ZI77"/>
      <c r="ZJ77"/>
      <c r="ZK77"/>
      <c r="ZL77"/>
      <c r="ZM77"/>
      <c r="ZN77"/>
      <c r="ZO77"/>
      <c r="ZP77"/>
      <c r="ZQ77"/>
      <c r="ZR77"/>
      <c r="ZS77"/>
      <c r="ZT77"/>
      <c r="ZU77"/>
      <c r="ZV77"/>
      <c r="ZW77"/>
      <c r="ZX77"/>
      <c r="ZY77"/>
      <c r="ZZ77"/>
      <c r="AAA77"/>
      <c r="AAB77"/>
      <c r="AAC77"/>
      <c r="AAD77"/>
      <c r="AAE77"/>
      <c r="AAF77"/>
      <c r="AAG77"/>
      <c r="AAH77"/>
      <c r="AAI77"/>
      <c r="AAJ77"/>
      <c r="AAK77"/>
      <c r="AAL77"/>
      <c r="AAM77"/>
      <c r="AAN77"/>
      <c r="AAO77"/>
      <c r="AAP77"/>
      <c r="AAQ77"/>
      <c r="AAR77"/>
      <c r="AAS77"/>
      <c r="AAT77"/>
      <c r="AAU77"/>
      <c r="AAV77"/>
      <c r="AAW77"/>
      <c r="AAX77"/>
      <c r="AAY77"/>
      <c r="AAZ77"/>
      <c r="ABA77"/>
      <c r="ABB77"/>
      <c r="ABC77"/>
      <c r="ABD77"/>
      <c r="ABE77"/>
      <c r="ABF77"/>
      <c r="ABG77"/>
      <c r="ABH77"/>
      <c r="ABI77"/>
      <c r="ABJ77"/>
      <c r="ABK77"/>
      <c r="ABL77"/>
      <c r="ABM77"/>
      <c r="ABN77"/>
      <c r="ABO77"/>
      <c r="ABP77"/>
      <c r="ABQ77"/>
      <c r="ABR77"/>
      <c r="ABS77"/>
      <c r="ABT77"/>
      <c r="ABU77"/>
      <c r="ABV77"/>
      <c r="ABW77"/>
      <c r="ABX77"/>
      <c r="ABY77"/>
      <c r="ABZ77"/>
      <c r="ACA77"/>
      <c r="ACB77"/>
      <c r="ACC77"/>
      <c r="ACD77"/>
      <c r="ACE77"/>
      <c r="ACF77"/>
      <c r="ACG77"/>
      <c r="ACH77"/>
      <c r="ACI77"/>
      <c r="ACJ77"/>
      <c r="ACK77"/>
      <c r="ACL77"/>
      <c r="ACM77"/>
      <c r="ACN77"/>
      <c r="ACO77"/>
      <c r="ACP77"/>
      <c r="ACQ77"/>
      <c r="ACR77"/>
      <c r="ACS77"/>
      <c r="ACT77"/>
      <c r="ACU77"/>
      <c r="ACV77"/>
      <c r="ACW77"/>
      <c r="ACX77"/>
      <c r="ACY77"/>
      <c r="ACZ77"/>
      <c r="ADA77"/>
      <c r="ADB77"/>
      <c r="ADC77"/>
      <c r="ADD77"/>
      <c r="ADE77"/>
      <c r="ADF77"/>
      <c r="ADG77"/>
      <c r="ADH77"/>
      <c r="ADI77"/>
      <c r="ADJ77"/>
      <c r="ADK77"/>
      <c r="ADL77"/>
      <c r="ADM77"/>
      <c r="ADN77"/>
      <c r="ADO77"/>
      <c r="ADP77"/>
      <c r="ADQ77"/>
      <c r="ADR77"/>
      <c r="ADS77"/>
      <c r="ADT77"/>
      <c r="ADU77"/>
      <c r="ADV77"/>
      <c r="ADW77"/>
      <c r="ADX77"/>
      <c r="ADY77"/>
      <c r="ADZ77"/>
      <c r="AEA77"/>
      <c r="AEB77"/>
      <c r="AEC77"/>
      <c r="AED77"/>
      <c r="AEE77"/>
      <c r="AEF77"/>
      <c r="AEG77"/>
      <c r="AEH77"/>
      <c r="AEI77"/>
      <c r="AEJ77"/>
      <c r="AEK77"/>
      <c r="AEL77"/>
      <c r="AEM77"/>
      <c r="AEN77"/>
      <c r="AEO77"/>
      <c r="AEP77"/>
      <c r="AEQ77"/>
      <c r="AER77"/>
      <c r="AES77"/>
      <c r="AET77"/>
      <c r="AEU77"/>
      <c r="AEV77"/>
      <c r="AEW77"/>
      <c r="AEX77"/>
      <c r="AEY77"/>
      <c r="AEZ77"/>
      <c r="AFA77"/>
      <c r="AFB77"/>
      <c r="AFC77"/>
      <c r="AFD77"/>
      <c r="AFE77"/>
      <c r="AFF77"/>
      <c r="AFG77"/>
      <c r="AFH77"/>
      <c r="AFI77"/>
      <c r="AFJ77"/>
      <c r="AFK77"/>
      <c r="AFL77"/>
      <c r="AFM77"/>
      <c r="AFN77"/>
      <c r="AFO77"/>
      <c r="AFP77"/>
      <c r="AFQ77"/>
      <c r="AFR77"/>
      <c r="AFS77"/>
      <c r="AFT77"/>
      <c r="AFU77"/>
      <c r="AFV77"/>
      <c r="AFW77"/>
      <c r="AFX77"/>
      <c r="AFY77"/>
      <c r="AFZ77"/>
      <c r="AGA77"/>
      <c r="AGB77"/>
      <c r="AGC77"/>
      <c r="AGD77"/>
      <c r="AGE77"/>
      <c r="AGF77"/>
      <c r="AGG77"/>
      <c r="AGH77"/>
      <c r="AGI77"/>
      <c r="AGJ77"/>
      <c r="AGK77"/>
      <c r="AGL77"/>
      <c r="AGM77"/>
      <c r="AGN77"/>
      <c r="AGO77"/>
      <c r="AGP77"/>
      <c r="AGQ77"/>
      <c r="AGR77"/>
      <c r="AGS77"/>
      <c r="AGT77"/>
      <c r="AGU77"/>
      <c r="AGV77"/>
      <c r="AGW77"/>
      <c r="AGX77"/>
      <c r="AGY77"/>
      <c r="AGZ77"/>
      <c r="AHA77"/>
      <c r="AHB77"/>
      <c r="AHC77"/>
      <c r="AHD77"/>
      <c r="AHE77"/>
      <c r="AHF77"/>
      <c r="AHG77"/>
      <c r="AHH77"/>
      <c r="AHI77"/>
      <c r="AHJ77"/>
      <c r="AHK77"/>
      <c r="AHL77"/>
      <c r="AHM77"/>
      <c r="AHN77"/>
      <c r="AHO77"/>
      <c r="AHP77"/>
      <c r="AHQ77"/>
      <c r="AHR77"/>
      <c r="AHS77"/>
      <c r="AHT77"/>
      <c r="AHU77"/>
      <c r="AHV77"/>
      <c r="AHW77"/>
      <c r="AHX77"/>
      <c r="AHY77"/>
      <c r="AHZ77"/>
      <c r="AIA77"/>
      <c r="AIB77"/>
      <c r="AIC77"/>
      <c r="AID77"/>
      <c r="AIE77"/>
      <c r="AIF77"/>
      <c r="AIG77"/>
      <c r="AIH77"/>
      <c r="AII77"/>
      <c r="AIJ77"/>
      <c r="AIK77"/>
      <c r="AIL77"/>
      <c r="AIM77"/>
      <c r="AIN77"/>
      <c r="AIO77"/>
      <c r="AIP77"/>
      <c r="AIQ77"/>
      <c r="AIR77"/>
      <c r="AIS77"/>
      <c r="AIT77"/>
      <c r="AIU77"/>
      <c r="AIV77"/>
      <c r="AIW77"/>
      <c r="AIX77"/>
      <c r="AIY77"/>
      <c r="AIZ77"/>
      <c r="AJA77"/>
      <c r="AJB77"/>
      <c r="AJC77"/>
      <c r="AJD77"/>
      <c r="AJE77"/>
      <c r="AJF77"/>
      <c r="AJG77"/>
      <c r="AJH77"/>
      <c r="AJI77"/>
      <c r="AJJ77"/>
      <c r="AJK77"/>
      <c r="AJL77"/>
      <c r="AJM77"/>
      <c r="AJN77"/>
      <c r="AJO77"/>
      <c r="AJP77"/>
      <c r="AJQ77"/>
      <c r="AJR77"/>
      <c r="AJS77"/>
      <c r="AJT77"/>
      <c r="AJU77"/>
      <c r="AJV77"/>
      <c r="AJW77"/>
      <c r="AJX77"/>
      <c r="AJY77"/>
      <c r="AJZ77"/>
      <c r="AKA77"/>
      <c r="AKB77"/>
      <c r="AKC77"/>
      <c r="AKD77"/>
      <c r="AKE77"/>
      <c r="AKF77"/>
      <c r="AKG77"/>
      <c r="AKH77"/>
      <c r="AKI77"/>
      <c r="AKJ77"/>
      <c r="AKK77"/>
      <c r="AKL77"/>
      <c r="AKM77"/>
      <c r="AKN77"/>
      <c r="AKO77"/>
      <c r="AKP77"/>
      <c r="AKQ77"/>
      <c r="AKR77"/>
      <c r="AKS77"/>
      <c r="AKT77"/>
      <c r="AKU77"/>
      <c r="AKV77"/>
      <c r="AKW77"/>
      <c r="AKX77"/>
      <c r="AKY77"/>
      <c r="AKZ77"/>
      <c r="ALA77"/>
      <c r="ALB77"/>
      <c r="ALC77"/>
      <c r="ALD77"/>
      <c r="ALE77"/>
      <c r="ALF77"/>
      <c r="ALG77"/>
      <c r="ALH77"/>
      <c r="ALI77"/>
      <c r="ALJ77"/>
      <c r="ALK77"/>
      <c r="ALL77"/>
      <c r="ALM77"/>
      <c r="ALN77"/>
      <c r="ALO77"/>
      <c r="ALP77"/>
      <c r="ALQ77"/>
      <c r="ALR77"/>
      <c r="ALS77"/>
      <c r="ALT77"/>
      <c r="ALU77"/>
      <c r="ALV77"/>
      <c r="ALW77"/>
      <c r="ALX77"/>
      <c r="ALY77"/>
      <c r="ALZ77"/>
      <c r="AMA77"/>
      <c r="AMB77"/>
      <c r="AMC77"/>
      <c r="AMD77"/>
      <c r="AME77"/>
      <c r="AMF77"/>
      <c r="AMG77"/>
      <c r="AMH77"/>
      <c r="AMI77"/>
      <c r="AMJ77"/>
      <c r="AMK77"/>
      <c r="AML77"/>
      <c r="AMM77"/>
      <c r="AMN77"/>
      <c r="AMO77"/>
      <c r="AMP77"/>
      <c r="AMQ77"/>
      <c r="AMR77"/>
      <c r="AMS77"/>
      <c r="AMT77"/>
      <c r="AMU77"/>
      <c r="AMV77"/>
      <c r="AMW77"/>
      <c r="AMX77"/>
      <c r="AMY77"/>
      <c r="AMZ77"/>
      <c r="ANA77"/>
      <c r="ANB77"/>
      <c r="ANC77"/>
      <c r="AND77"/>
      <c r="ANE77"/>
      <c r="ANF77"/>
      <c r="ANG77"/>
      <c r="ANH77"/>
      <c r="ANI77"/>
      <c r="ANJ77"/>
      <c r="ANK77"/>
      <c r="ANL77"/>
      <c r="ANM77"/>
      <c r="ANN77"/>
      <c r="ANO77"/>
      <c r="ANP77"/>
      <c r="ANQ77"/>
      <c r="ANR77"/>
      <c r="ANS77"/>
      <c r="ANT77"/>
      <c r="ANU77"/>
      <c r="ANV77"/>
      <c r="ANW77"/>
      <c r="ANX77"/>
      <c r="ANY77"/>
      <c r="ANZ77"/>
      <c r="AOA77"/>
      <c r="AOB77"/>
      <c r="AOC77"/>
      <c r="AOD77"/>
      <c r="AOE77"/>
      <c r="AOF77"/>
      <c r="AOG77"/>
      <c r="AOH77"/>
      <c r="AOI77"/>
      <c r="AOJ77"/>
      <c r="AOK77"/>
      <c r="AOL77"/>
      <c r="AOM77"/>
      <c r="AON77"/>
      <c r="AOO77"/>
      <c r="AOP77"/>
      <c r="AOQ77"/>
      <c r="AOR77"/>
      <c r="AOS77"/>
      <c r="AOT77"/>
      <c r="AOU77"/>
      <c r="AOV77"/>
      <c r="AOW77"/>
      <c r="AOX77"/>
      <c r="AOY77"/>
      <c r="AOZ77"/>
      <c r="APA77"/>
      <c r="APB77"/>
      <c r="APC77"/>
      <c r="APD77"/>
      <c r="APE77"/>
      <c r="APF77"/>
      <c r="APG77"/>
      <c r="APH77"/>
      <c r="API77"/>
      <c r="APJ77"/>
      <c r="APK77"/>
      <c r="APL77"/>
      <c r="APM77"/>
      <c r="APN77"/>
      <c r="APO77"/>
      <c r="APP77"/>
      <c r="APQ77"/>
      <c r="APR77"/>
      <c r="APS77"/>
      <c r="APT77"/>
      <c r="APU77"/>
      <c r="APV77"/>
      <c r="APW77"/>
      <c r="APX77"/>
      <c r="APY77"/>
      <c r="APZ77"/>
      <c r="AQA77"/>
      <c r="AQB77"/>
      <c r="AQC77"/>
      <c r="AQD77"/>
      <c r="AQE77"/>
      <c r="AQF77"/>
      <c r="AQG77"/>
      <c r="AQH77"/>
      <c r="AQI77"/>
      <c r="AQJ77"/>
      <c r="AQK77"/>
      <c r="AQL77"/>
      <c r="AQM77"/>
      <c r="AQN77"/>
      <c r="AQO77"/>
      <c r="AQP77"/>
      <c r="AQQ77"/>
      <c r="AQR77"/>
      <c r="AQS77"/>
      <c r="AQT77"/>
      <c r="AQU77"/>
      <c r="AQV77"/>
      <c r="AQW77"/>
      <c r="AQX77"/>
      <c r="AQY77"/>
      <c r="AQZ77"/>
      <c r="ARA77"/>
      <c r="ARB77"/>
      <c r="ARC77"/>
      <c r="ARD77"/>
      <c r="ARE77"/>
      <c r="ARF77"/>
      <c r="ARG77"/>
      <c r="ARH77"/>
      <c r="ARI77"/>
      <c r="ARJ77"/>
      <c r="ARK77"/>
      <c r="ARL77"/>
      <c r="ARM77"/>
      <c r="ARN77"/>
      <c r="ARO77"/>
      <c r="ARP77"/>
      <c r="ARQ77"/>
      <c r="ARR77"/>
      <c r="ARS77"/>
      <c r="ART77"/>
      <c r="ARU77"/>
      <c r="ARV77"/>
      <c r="ARW77"/>
      <c r="ARX77"/>
      <c r="ARY77"/>
      <c r="ARZ77"/>
      <c r="ASA77"/>
      <c r="ASB77"/>
      <c r="ASC77"/>
      <c r="ASD77"/>
      <c r="ASE77"/>
      <c r="ASF77"/>
      <c r="ASG77"/>
      <c r="ASH77"/>
      <c r="ASI77"/>
      <c r="ASJ77"/>
      <c r="ASK77"/>
      <c r="ASL77"/>
      <c r="ASM77"/>
      <c r="ASN77"/>
      <c r="ASO77"/>
      <c r="ASP77"/>
      <c r="ASQ77"/>
      <c r="ASR77"/>
      <c r="ASS77"/>
      <c r="AST77"/>
      <c r="ASU77"/>
      <c r="ASV77"/>
      <c r="ASW77"/>
      <c r="ASX77"/>
      <c r="ASY77"/>
      <c r="ASZ77"/>
      <c r="ATA77"/>
      <c r="ATB77"/>
      <c r="ATC77"/>
      <c r="ATD77"/>
      <c r="ATE77"/>
      <c r="ATF77"/>
      <c r="ATG77"/>
      <c r="ATH77"/>
      <c r="ATI77"/>
      <c r="ATJ77"/>
      <c r="ATK77"/>
      <c r="ATL77"/>
      <c r="ATM77"/>
      <c r="ATN77"/>
      <c r="ATO77"/>
      <c r="ATP77"/>
      <c r="ATQ77"/>
      <c r="ATR77"/>
      <c r="ATS77"/>
      <c r="ATT77"/>
      <c r="ATU77"/>
      <c r="ATV77"/>
      <c r="ATW77"/>
      <c r="ATX77"/>
      <c r="ATY77"/>
      <c r="ATZ77"/>
      <c r="AUA77"/>
      <c r="AUB77"/>
      <c r="AUC77"/>
      <c r="AUD77"/>
      <c r="AUE77"/>
      <c r="AUF77"/>
      <c r="AUG77"/>
      <c r="AUH77"/>
      <c r="AUI77"/>
      <c r="AUJ77"/>
      <c r="AUK77"/>
      <c r="AUL77"/>
      <c r="AUM77"/>
      <c r="AUN77"/>
      <c r="AUO77"/>
      <c r="AUP77"/>
      <c r="AUQ77"/>
      <c r="AUR77"/>
      <c r="AUS77"/>
      <c r="AUT77"/>
      <c r="AUU77"/>
      <c r="AUV77"/>
      <c r="AUW77"/>
      <c r="AUX77"/>
      <c r="AUY77"/>
      <c r="AUZ77"/>
      <c r="AVA77"/>
      <c r="AVB77"/>
      <c r="AVC77"/>
      <c r="AVD77"/>
      <c r="AVE77"/>
      <c r="AVF77"/>
      <c r="AVG77"/>
      <c r="AVH77"/>
      <c r="AVI77"/>
      <c r="AVJ77"/>
      <c r="AVK77"/>
      <c r="AVL77"/>
      <c r="AVM77"/>
      <c r="AVN77"/>
      <c r="AVO77"/>
      <c r="AVP77"/>
      <c r="AVQ77"/>
      <c r="AVR77"/>
      <c r="AVS77"/>
      <c r="AVT77"/>
      <c r="AVU77"/>
      <c r="AVV77"/>
      <c r="AVW77"/>
      <c r="AVX77"/>
      <c r="AVY77"/>
      <c r="AVZ77"/>
      <c r="AWA77"/>
      <c r="AWB77"/>
      <c r="AWC77"/>
      <c r="AWD77"/>
      <c r="AWE77"/>
      <c r="AWF77"/>
      <c r="AWG77"/>
      <c r="AWH77"/>
      <c r="AWI77"/>
      <c r="AWJ77"/>
      <c r="AWK77"/>
      <c r="AWL77"/>
      <c r="AWM77"/>
      <c r="AWN77"/>
      <c r="AWO77"/>
      <c r="AWP77"/>
      <c r="AWQ77"/>
      <c r="AWR77"/>
      <c r="AWS77"/>
      <c r="AWT77"/>
      <c r="AWU77"/>
      <c r="AWV77"/>
      <c r="AWW77"/>
      <c r="AWX77"/>
      <c r="AWY77"/>
      <c r="AWZ77"/>
      <c r="AXA77"/>
      <c r="AXB77"/>
      <c r="AXC77"/>
      <c r="AXD77"/>
      <c r="AXE77"/>
      <c r="AXF77"/>
      <c r="AXG77"/>
      <c r="AXH77"/>
      <c r="AXI77"/>
      <c r="AXJ77"/>
      <c r="AXK77"/>
      <c r="AXL77"/>
      <c r="AXM77"/>
      <c r="AXN77"/>
      <c r="AXO77"/>
      <c r="AXP77"/>
      <c r="AXQ77"/>
      <c r="AXR77"/>
      <c r="AXS77"/>
      <c r="AXT77"/>
      <c r="AXU77"/>
      <c r="AXV77"/>
      <c r="AXW77"/>
      <c r="AXX77"/>
      <c r="AXY77"/>
      <c r="AXZ77"/>
      <c r="AYA77"/>
      <c r="AYB77"/>
      <c r="AYC77"/>
      <c r="AYD77"/>
      <c r="AYE77"/>
      <c r="AYF77"/>
      <c r="AYG77"/>
      <c r="AYH77"/>
      <c r="AYI77"/>
      <c r="AYJ77"/>
      <c r="AYK77"/>
      <c r="AYL77"/>
      <c r="AYM77"/>
      <c r="AYN77"/>
      <c r="AYO77"/>
      <c r="AYP77"/>
      <c r="AYQ77"/>
      <c r="AYR77"/>
      <c r="AYS77"/>
      <c r="AYT77"/>
      <c r="AYU77"/>
      <c r="AYV77"/>
      <c r="AYW77"/>
      <c r="AYX77"/>
      <c r="AYY77"/>
      <c r="AYZ77"/>
      <c r="AZA77"/>
      <c r="AZB77"/>
      <c r="AZC77"/>
      <c r="AZD77"/>
      <c r="AZE77"/>
      <c r="AZF77"/>
      <c r="AZG77"/>
      <c r="AZH77"/>
      <c r="AZI77"/>
      <c r="AZJ77"/>
      <c r="AZK77"/>
      <c r="AZL77"/>
      <c r="AZM77"/>
      <c r="AZN77"/>
      <c r="AZO77"/>
      <c r="AZP77"/>
      <c r="AZQ77"/>
      <c r="AZR77"/>
      <c r="AZS77"/>
      <c r="AZT77"/>
      <c r="AZU77"/>
      <c r="AZV77"/>
      <c r="AZW77"/>
      <c r="AZX77"/>
      <c r="AZY77"/>
      <c r="AZZ77"/>
      <c r="BAA77"/>
      <c r="BAB77"/>
      <c r="BAC77"/>
      <c r="BAD77"/>
      <c r="BAE77"/>
      <c r="BAF77"/>
      <c r="BAG77"/>
      <c r="BAH77"/>
      <c r="BAI77"/>
      <c r="BAJ77"/>
      <c r="BAK77"/>
      <c r="BAL77"/>
      <c r="BAM77"/>
      <c r="BAN77"/>
      <c r="BAO77"/>
      <c r="BAP77"/>
      <c r="BAQ77"/>
      <c r="BAR77"/>
      <c r="BAS77"/>
      <c r="BAT77"/>
      <c r="BAU77"/>
      <c r="BAV77"/>
      <c r="BAW77"/>
      <c r="BAX77"/>
      <c r="BAY77"/>
      <c r="BAZ77"/>
      <c r="BBA77"/>
      <c r="BBB77"/>
      <c r="BBC77"/>
      <c r="BBD77"/>
      <c r="BBE77"/>
      <c r="BBF77"/>
      <c r="BBG77"/>
      <c r="BBH77"/>
      <c r="BBI77"/>
      <c r="BBJ77"/>
      <c r="BBK77"/>
      <c r="BBL77"/>
      <c r="BBM77"/>
      <c r="BBN77"/>
      <c r="BBO77"/>
      <c r="BBP77"/>
      <c r="BBQ77"/>
      <c r="BBR77"/>
      <c r="BBS77"/>
      <c r="BBT77"/>
      <c r="BBU77"/>
      <c r="BBV77"/>
      <c r="BBW77"/>
      <c r="BBX77"/>
      <c r="BBY77"/>
      <c r="BBZ77"/>
      <c r="BCA77"/>
      <c r="BCB77"/>
      <c r="BCC77"/>
      <c r="BCD77"/>
      <c r="BCE77"/>
      <c r="BCF77"/>
      <c r="BCG77"/>
      <c r="BCH77"/>
      <c r="BCI77"/>
      <c r="BCJ77"/>
      <c r="BCK77"/>
      <c r="BCL77"/>
      <c r="BCM77"/>
      <c r="BCN77"/>
      <c r="BCO77"/>
      <c r="BCP77"/>
      <c r="BCQ77"/>
      <c r="BCR77"/>
      <c r="BCS77"/>
      <c r="BCT77"/>
      <c r="BCU77"/>
      <c r="BCV77"/>
      <c r="BCW77"/>
      <c r="BCX77"/>
      <c r="BCY77"/>
      <c r="BCZ77"/>
      <c r="BDA77"/>
      <c r="BDB77"/>
      <c r="BDC77"/>
      <c r="BDD77"/>
      <c r="BDE77"/>
      <c r="BDF77"/>
      <c r="BDG77"/>
      <c r="BDH77"/>
      <c r="BDI77"/>
      <c r="BDJ77"/>
      <c r="BDK77"/>
      <c r="BDL77"/>
      <c r="BDM77"/>
      <c r="BDN77"/>
      <c r="BDO77"/>
      <c r="BDP77"/>
      <c r="BDQ77"/>
      <c r="BDR77"/>
      <c r="BDS77"/>
      <c r="BDT77"/>
      <c r="BDU77"/>
      <c r="BDV77"/>
      <c r="BDW77"/>
      <c r="BDX77"/>
      <c r="BDY77"/>
      <c r="BDZ77"/>
      <c r="BEA77"/>
      <c r="BEB77"/>
      <c r="BEC77"/>
      <c r="BED77"/>
      <c r="BEE77"/>
      <c r="BEF77"/>
      <c r="BEG77"/>
      <c r="BEH77"/>
      <c r="BEI77"/>
      <c r="BEJ77"/>
      <c r="BEK77"/>
      <c r="BEL77"/>
      <c r="BEM77"/>
      <c r="BEN77"/>
      <c r="BEO77"/>
      <c r="BEP77"/>
      <c r="BEQ77"/>
      <c r="BER77"/>
      <c r="BES77"/>
      <c r="BET77"/>
      <c r="BEU77"/>
      <c r="BEV77"/>
      <c r="BEW77"/>
      <c r="BEX77"/>
      <c r="BEY77"/>
      <c r="BEZ77"/>
      <c r="BFA77"/>
      <c r="BFB77"/>
      <c r="BFC77"/>
      <c r="BFD77"/>
      <c r="BFE77"/>
      <c r="BFF77"/>
      <c r="BFG77"/>
      <c r="BFH77"/>
      <c r="BFI77"/>
      <c r="BFJ77"/>
      <c r="BFK77"/>
      <c r="BFL77"/>
      <c r="BFM77"/>
      <c r="BFN77"/>
      <c r="BFO77"/>
      <c r="BFP77"/>
      <c r="BFQ77"/>
      <c r="BFR77"/>
      <c r="BFS77"/>
      <c r="BFT77"/>
      <c r="BFU77"/>
      <c r="BFV77"/>
      <c r="BFW77"/>
      <c r="BFX77"/>
      <c r="BFY77"/>
      <c r="BFZ77"/>
      <c r="BGA77"/>
      <c r="BGB77"/>
      <c r="BGC77"/>
      <c r="BGD77"/>
      <c r="BGE77"/>
      <c r="BGF77"/>
      <c r="BGG77"/>
      <c r="BGH77"/>
      <c r="BGI77"/>
      <c r="BGJ77"/>
      <c r="BGK77"/>
      <c r="BGL77"/>
      <c r="BGM77"/>
      <c r="BGN77"/>
      <c r="BGO77"/>
      <c r="BGP77"/>
      <c r="BGQ77"/>
      <c r="BGR77"/>
      <c r="BGS77"/>
      <c r="BGT77"/>
      <c r="BGU77"/>
      <c r="BGV77"/>
      <c r="BGW77"/>
      <c r="BGX77"/>
      <c r="BGY77"/>
      <c r="BGZ77"/>
      <c r="BHA77"/>
      <c r="BHB77"/>
      <c r="BHC77"/>
      <c r="BHD77"/>
      <c r="BHE77"/>
      <c r="BHF77"/>
      <c r="BHG77"/>
      <c r="BHH77"/>
      <c r="BHI77"/>
      <c r="BHJ77"/>
      <c r="BHK77"/>
      <c r="BHL77"/>
      <c r="BHM77"/>
      <c r="BHN77"/>
      <c r="BHO77"/>
      <c r="BHP77"/>
      <c r="BHQ77"/>
      <c r="BHR77"/>
      <c r="BHS77"/>
      <c r="BHT77"/>
      <c r="BHU77"/>
      <c r="BHV77"/>
      <c r="BHW77"/>
      <c r="BHX77"/>
      <c r="BHY77"/>
      <c r="BHZ77"/>
      <c r="BIA77"/>
      <c r="BIB77"/>
      <c r="BIC77"/>
      <c r="BID77"/>
      <c r="BIE77"/>
      <c r="BIF77"/>
      <c r="BIG77"/>
      <c r="BIH77"/>
      <c r="BII77"/>
      <c r="BIJ77"/>
      <c r="BIK77"/>
      <c r="BIL77"/>
      <c r="BIM77"/>
      <c r="BIN77"/>
      <c r="BIO77"/>
      <c r="BIP77"/>
      <c r="BIQ77"/>
      <c r="BIR77"/>
      <c r="BIS77"/>
      <c r="BIT77"/>
      <c r="BIU77"/>
      <c r="BIV77"/>
      <c r="BIW77"/>
      <c r="BIX77"/>
      <c r="BIY77"/>
      <c r="BIZ77"/>
      <c r="BJA77"/>
      <c r="BJB77"/>
      <c r="BJC77"/>
      <c r="BJD77"/>
      <c r="BJE77"/>
      <c r="BJF77"/>
      <c r="BJG77"/>
      <c r="BJH77"/>
      <c r="BJI77"/>
      <c r="BJJ77"/>
      <c r="BJK77"/>
      <c r="BJL77"/>
      <c r="BJM77"/>
      <c r="BJN77"/>
      <c r="BJO77"/>
      <c r="BJP77"/>
      <c r="BJQ77"/>
      <c r="BJR77"/>
      <c r="BJS77"/>
      <c r="BJT77"/>
      <c r="BJU77"/>
      <c r="BJV77"/>
      <c r="BJW77"/>
      <c r="BJX77"/>
      <c r="BJY77"/>
      <c r="BJZ77"/>
      <c r="BKA77"/>
      <c r="BKB77"/>
      <c r="BKC77"/>
      <c r="BKD77"/>
      <c r="BKE77"/>
      <c r="BKF77"/>
      <c r="BKG77"/>
      <c r="BKH77"/>
      <c r="BKI77"/>
      <c r="BKJ77"/>
      <c r="BKK77"/>
      <c r="BKL77"/>
      <c r="BKM77"/>
      <c r="BKN77"/>
      <c r="BKO77"/>
      <c r="BKP77"/>
      <c r="BKQ77"/>
      <c r="BKR77"/>
      <c r="BKS77"/>
      <c r="BKT77"/>
      <c r="BKU77"/>
      <c r="BKV77"/>
      <c r="BKW77"/>
      <c r="BKX77"/>
      <c r="BKY77"/>
      <c r="BKZ77"/>
      <c r="BLA77"/>
      <c r="BLB77"/>
      <c r="BLC77"/>
      <c r="BLD77"/>
      <c r="BLE77"/>
      <c r="BLF77"/>
      <c r="BLG77"/>
      <c r="BLH77"/>
      <c r="BLI77"/>
      <c r="BLJ77"/>
      <c r="BLK77"/>
      <c r="BLL77"/>
      <c r="BLM77"/>
      <c r="BLN77"/>
      <c r="BLO77"/>
      <c r="BLP77"/>
      <c r="BLQ77"/>
      <c r="BLR77"/>
      <c r="BLS77"/>
      <c r="BLT77"/>
      <c r="BLU77"/>
      <c r="BLV77"/>
      <c r="BLW77"/>
      <c r="BLX77"/>
      <c r="BLY77"/>
      <c r="BLZ77"/>
      <c r="BMA77"/>
      <c r="BMB77"/>
      <c r="BMC77"/>
      <c r="BMD77"/>
      <c r="BME77"/>
      <c r="BMF77"/>
      <c r="BMG77"/>
      <c r="BMH77"/>
      <c r="BMI77"/>
      <c r="BMJ77"/>
      <c r="BMK77"/>
      <c r="BML77"/>
      <c r="BMM77"/>
      <c r="BMN77"/>
      <c r="BMO77"/>
      <c r="BMP77"/>
      <c r="BMQ77"/>
      <c r="BMR77"/>
      <c r="BMS77"/>
      <c r="BMT77"/>
      <c r="BMU77"/>
      <c r="BMV77"/>
      <c r="BMW77"/>
      <c r="BMX77"/>
      <c r="BMY77"/>
      <c r="BMZ77"/>
      <c r="BNA77"/>
      <c r="BNB77"/>
      <c r="BNC77"/>
      <c r="BND77"/>
      <c r="BNE77"/>
      <c r="BNF77"/>
      <c r="BNG77"/>
      <c r="BNH77"/>
      <c r="BNI77"/>
      <c r="BNJ77"/>
      <c r="BNK77"/>
      <c r="BNL77"/>
      <c r="BNM77"/>
      <c r="BNN77"/>
      <c r="BNO77"/>
      <c r="BNP77"/>
      <c r="BNQ77"/>
      <c r="BNR77"/>
      <c r="BNS77"/>
      <c r="BNT77"/>
      <c r="BNU77"/>
      <c r="BNV77"/>
      <c r="BNW77"/>
      <c r="BNX77"/>
      <c r="BNY77"/>
      <c r="BNZ77"/>
      <c r="BOA77"/>
      <c r="BOB77"/>
      <c r="BOC77"/>
      <c r="BOD77"/>
      <c r="BOE77"/>
      <c r="BOF77"/>
      <c r="BOG77"/>
      <c r="BOH77"/>
      <c r="BOI77"/>
      <c r="BOJ77"/>
      <c r="BOK77"/>
      <c r="BOL77"/>
      <c r="BOM77"/>
      <c r="BON77"/>
      <c r="BOO77"/>
      <c r="BOP77"/>
      <c r="BOQ77"/>
      <c r="BOR77"/>
      <c r="BOS77"/>
      <c r="BOT77"/>
      <c r="BOU77"/>
      <c r="BOV77"/>
      <c r="BOW77"/>
      <c r="BOX77"/>
      <c r="BOY77"/>
      <c r="BOZ77"/>
      <c r="BPA77"/>
      <c r="BPB77"/>
      <c r="BPC77"/>
      <c r="BPD77"/>
      <c r="BPE77"/>
      <c r="BPF77"/>
      <c r="BPG77"/>
      <c r="BPH77"/>
      <c r="BPI77"/>
      <c r="BPJ77"/>
      <c r="BPK77"/>
      <c r="BPL77"/>
      <c r="BPM77"/>
      <c r="BPN77"/>
      <c r="BPO77"/>
      <c r="BPP77"/>
      <c r="BPQ77"/>
      <c r="BPR77"/>
      <c r="BPS77"/>
      <c r="BPT77"/>
      <c r="BPU77"/>
      <c r="BPV77"/>
      <c r="BPW77"/>
      <c r="BPX77"/>
      <c r="BPY77"/>
      <c r="BPZ77"/>
      <c r="BQA77"/>
      <c r="BQB77"/>
      <c r="BQC77"/>
      <c r="BQD77"/>
      <c r="BQE77"/>
      <c r="BQF77"/>
      <c r="BQG77"/>
      <c r="BQH77"/>
      <c r="BQI77"/>
      <c r="BQJ77"/>
      <c r="BQK77"/>
      <c r="BQL77"/>
      <c r="BQM77"/>
      <c r="BQN77"/>
      <c r="BQO77"/>
      <c r="BQP77"/>
      <c r="BQQ77"/>
      <c r="BQR77"/>
      <c r="BQS77"/>
      <c r="BQT77"/>
      <c r="BQU77"/>
      <c r="BQV77"/>
      <c r="BQW77"/>
      <c r="BQX77"/>
      <c r="BQY77"/>
      <c r="BQZ77"/>
      <c r="BRA77"/>
      <c r="BRB77"/>
      <c r="BRC77"/>
      <c r="BRD77"/>
      <c r="BRE77"/>
      <c r="BRF77"/>
      <c r="BRG77"/>
      <c r="BRH77"/>
      <c r="BRI77"/>
      <c r="BRJ77"/>
      <c r="BRK77"/>
      <c r="BRL77"/>
      <c r="BRM77"/>
      <c r="BRN77"/>
      <c r="BRO77"/>
      <c r="BRP77"/>
      <c r="BRQ77"/>
      <c r="BRR77"/>
      <c r="BRS77"/>
      <c r="BRT77"/>
      <c r="BRU77"/>
      <c r="BRV77"/>
      <c r="BRW77"/>
      <c r="BRX77"/>
      <c r="BRY77"/>
      <c r="BRZ77"/>
      <c r="BSA77"/>
      <c r="BSB77"/>
      <c r="BSC77"/>
      <c r="BSD77"/>
      <c r="BSE77"/>
      <c r="BSF77"/>
      <c r="BSG77"/>
      <c r="BSH77"/>
      <c r="BSI77"/>
      <c r="BSJ77"/>
      <c r="BSK77"/>
      <c r="BSL77"/>
      <c r="BSM77"/>
      <c r="BSN77"/>
      <c r="BSO77"/>
      <c r="BSP77"/>
      <c r="BSQ77"/>
      <c r="BSR77"/>
      <c r="BSS77"/>
      <c r="BST77"/>
      <c r="BSU77"/>
      <c r="BSV77"/>
      <c r="BSW77"/>
      <c r="BSX77"/>
      <c r="BSY77"/>
      <c r="BSZ77"/>
      <c r="BTA77"/>
      <c r="BTB77"/>
      <c r="BTC77"/>
      <c r="BTD77"/>
      <c r="BTE77"/>
      <c r="BTF77"/>
      <c r="BTG77"/>
      <c r="BTH77"/>
      <c r="BTI77"/>
      <c r="BTJ77"/>
      <c r="BTK77"/>
      <c r="BTL77"/>
      <c r="BTM77"/>
      <c r="BTN77"/>
      <c r="BTO77"/>
      <c r="BTP77"/>
      <c r="BTQ77"/>
      <c r="BTR77"/>
      <c r="BTS77"/>
      <c r="BTT77"/>
      <c r="BTU77"/>
      <c r="BTV77"/>
      <c r="BTW77"/>
      <c r="BTX77"/>
      <c r="BTY77"/>
      <c r="BTZ77"/>
      <c r="BUA77"/>
      <c r="BUB77"/>
      <c r="BUC77"/>
      <c r="BUD77"/>
      <c r="BUE77"/>
      <c r="BUF77"/>
      <c r="BUG77"/>
      <c r="BUH77"/>
      <c r="BUI77"/>
      <c r="BUJ77"/>
      <c r="BUK77"/>
      <c r="BUL77"/>
      <c r="BUM77"/>
      <c r="BUN77"/>
      <c r="BUO77"/>
      <c r="BUP77"/>
      <c r="BUQ77"/>
      <c r="BUR77"/>
      <c r="BUS77"/>
      <c r="BUT77"/>
      <c r="BUU77"/>
      <c r="BUV77"/>
      <c r="BUW77"/>
      <c r="BUX77"/>
      <c r="BUY77"/>
      <c r="BUZ77"/>
      <c r="BVA77"/>
      <c r="BVB77"/>
      <c r="BVC77"/>
      <c r="BVD77"/>
      <c r="BVE77"/>
      <c r="BVF77"/>
      <c r="BVG77"/>
      <c r="BVH77"/>
      <c r="BVI77"/>
      <c r="BVJ77"/>
      <c r="BVK77"/>
      <c r="BVL77"/>
      <c r="BVM77"/>
      <c r="BVN77"/>
      <c r="BVO77"/>
      <c r="BVP77"/>
      <c r="BVQ77"/>
      <c r="BVR77"/>
      <c r="BVS77"/>
      <c r="BVT77"/>
      <c r="BVU77"/>
      <c r="BVV77"/>
      <c r="BVW77"/>
      <c r="BVX77"/>
      <c r="BVY77"/>
      <c r="BVZ77"/>
      <c r="BWA77"/>
      <c r="BWB77"/>
      <c r="BWC77"/>
      <c r="BWD77"/>
      <c r="BWE77"/>
      <c r="BWF77"/>
      <c r="BWG77"/>
      <c r="BWH77"/>
      <c r="BWI77"/>
      <c r="BWJ77"/>
      <c r="BWK77"/>
      <c r="BWL77"/>
      <c r="BWM77"/>
      <c r="BWN77"/>
      <c r="BWO77"/>
      <c r="BWP77"/>
      <c r="BWQ77"/>
      <c r="BWR77"/>
      <c r="BWS77"/>
      <c r="BWT77"/>
      <c r="BWU77"/>
      <c r="BWV77"/>
      <c r="BWW77"/>
      <c r="BWX77"/>
      <c r="BWY77"/>
      <c r="BWZ77"/>
      <c r="BXA77"/>
      <c r="BXB77"/>
      <c r="BXC77"/>
      <c r="BXD77"/>
      <c r="BXE77"/>
      <c r="BXF77"/>
      <c r="BXG77"/>
      <c r="BXH77"/>
      <c r="BXI77"/>
      <c r="BXJ77"/>
      <c r="BXK77"/>
      <c r="BXL77"/>
      <c r="BXM77"/>
      <c r="BXN77"/>
      <c r="BXO77"/>
      <c r="BXP77"/>
      <c r="BXQ77"/>
      <c r="BXR77"/>
      <c r="BXS77"/>
      <c r="BXT77"/>
      <c r="BXU77"/>
      <c r="BXV77"/>
      <c r="BXW77"/>
      <c r="BXX77"/>
      <c r="BXY77"/>
      <c r="BXZ77"/>
      <c r="BYA77"/>
      <c r="BYB77"/>
      <c r="BYC77"/>
      <c r="BYD77"/>
      <c r="BYE77"/>
      <c r="BYF77"/>
      <c r="BYG77"/>
      <c r="BYH77"/>
      <c r="BYI77"/>
      <c r="BYJ77"/>
      <c r="BYK77"/>
      <c r="BYL77"/>
      <c r="BYM77"/>
      <c r="BYN77"/>
      <c r="BYO77"/>
      <c r="BYP77"/>
      <c r="BYQ77"/>
      <c r="BYR77"/>
      <c r="BYS77"/>
      <c r="BYT77"/>
      <c r="BYU77"/>
      <c r="BYV77"/>
      <c r="BYW77"/>
      <c r="BYX77"/>
      <c r="BYY77"/>
      <c r="BYZ77"/>
      <c r="BZA77"/>
      <c r="BZB77"/>
      <c r="BZC77"/>
      <c r="BZD77"/>
      <c r="BZE77"/>
      <c r="BZF77"/>
      <c r="BZG77"/>
      <c r="BZH77"/>
      <c r="BZI77"/>
      <c r="BZJ77"/>
      <c r="BZK77"/>
      <c r="BZL77"/>
      <c r="BZM77"/>
      <c r="BZN77"/>
      <c r="BZO77"/>
      <c r="BZP77"/>
      <c r="BZQ77"/>
      <c r="BZR77"/>
      <c r="BZS77"/>
      <c r="BZT77"/>
      <c r="BZU77"/>
      <c r="BZV77"/>
      <c r="BZW77"/>
      <c r="BZX77"/>
      <c r="BZY77"/>
      <c r="BZZ77"/>
      <c r="CAA77"/>
      <c r="CAB77"/>
      <c r="CAC77"/>
      <c r="CAD77"/>
      <c r="CAE77"/>
      <c r="CAF77"/>
      <c r="CAG77"/>
      <c r="CAH77"/>
      <c r="CAI77"/>
      <c r="CAJ77"/>
      <c r="CAK77"/>
      <c r="CAL77"/>
      <c r="CAM77"/>
      <c r="CAN77"/>
      <c r="CAO77"/>
      <c r="CAP77"/>
      <c r="CAQ77"/>
      <c r="CAR77"/>
      <c r="CAS77"/>
      <c r="CAT77"/>
      <c r="CAU77"/>
      <c r="CAV77"/>
      <c r="CAW77"/>
      <c r="CAX77"/>
      <c r="CAY77"/>
      <c r="CAZ77"/>
      <c r="CBA77"/>
      <c r="CBB77"/>
      <c r="CBC77"/>
      <c r="CBD77"/>
      <c r="CBE77"/>
      <c r="CBF77"/>
      <c r="CBG77"/>
      <c r="CBH77"/>
      <c r="CBI77"/>
      <c r="CBJ77"/>
      <c r="CBK77"/>
      <c r="CBL77"/>
      <c r="CBM77"/>
      <c r="CBN77"/>
      <c r="CBO77"/>
      <c r="CBP77"/>
      <c r="CBQ77"/>
      <c r="CBR77"/>
      <c r="CBS77"/>
      <c r="CBT77"/>
      <c r="CBU77"/>
      <c r="CBV77"/>
      <c r="CBW77"/>
      <c r="CBX77"/>
      <c r="CBY77"/>
      <c r="CBZ77"/>
      <c r="CCA77"/>
      <c r="CCB77"/>
      <c r="CCC77"/>
      <c r="CCD77"/>
      <c r="CCE77"/>
      <c r="CCF77"/>
      <c r="CCG77"/>
      <c r="CCH77"/>
      <c r="CCI77"/>
      <c r="CCJ77"/>
      <c r="CCK77"/>
      <c r="CCL77"/>
      <c r="CCM77"/>
      <c r="CCN77"/>
      <c r="CCO77"/>
      <c r="CCP77"/>
      <c r="CCQ77"/>
      <c r="CCR77"/>
      <c r="CCS77"/>
      <c r="CCT77"/>
      <c r="CCU77"/>
      <c r="CCV77"/>
      <c r="CCW77"/>
      <c r="CCX77"/>
      <c r="CCY77"/>
      <c r="CCZ77"/>
      <c r="CDA77"/>
      <c r="CDB77"/>
      <c r="CDC77"/>
      <c r="CDD77"/>
      <c r="CDE77"/>
      <c r="CDF77"/>
      <c r="CDG77"/>
      <c r="CDH77"/>
      <c r="CDI77"/>
      <c r="CDJ77"/>
      <c r="CDK77"/>
      <c r="CDL77"/>
      <c r="CDM77"/>
      <c r="CDN77"/>
      <c r="CDO77"/>
      <c r="CDP77"/>
      <c r="CDQ77"/>
      <c r="CDR77"/>
      <c r="CDS77"/>
      <c r="CDT77"/>
      <c r="CDU77"/>
      <c r="CDV77"/>
      <c r="CDW77"/>
      <c r="CDX77"/>
      <c r="CDY77"/>
      <c r="CDZ77"/>
      <c r="CEA77"/>
      <c r="CEB77"/>
      <c r="CEC77"/>
      <c r="CED77"/>
      <c r="CEE77"/>
      <c r="CEF77"/>
      <c r="CEG77"/>
      <c r="CEH77"/>
      <c r="CEI77"/>
      <c r="CEJ77"/>
      <c r="CEK77"/>
      <c r="CEL77"/>
      <c r="CEM77"/>
      <c r="CEN77"/>
      <c r="CEO77"/>
      <c r="CEP77"/>
      <c r="CEQ77"/>
      <c r="CER77"/>
      <c r="CES77"/>
      <c r="CET77"/>
      <c r="CEU77"/>
      <c r="CEV77"/>
      <c r="CEW77"/>
      <c r="CEX77"/>
      <c r="CEY77"/>
      <c r="CEZ77"/>
      <c r="CFA77"/>
      <c r="CFB77"/>
      <c r="CFC77"/>
      <c r="CFD77"/>
      <c r="CFE77"/>
      <c r="CFF77"/>
      <c r="CFG77"/>
      <c r="CFH77"/>
      <c r="CFI77"/>
      <c r="CFJ77"/>
      <c r="CFK77"/>
      <c r="CFL77"/>
      <c r="CFM77"/>
      <c r="CFN77"/>
      <c r="CFO77"/>
      <c r="CFP77"/>
      <c r="CFQ77"/>
      <c r="CFR77"/>
      <c r="CFS77"/>
      <c r="CFT77"/>
      <c r="CFU77"/>
      <c r="CFV77"/>
      <c r="CFW77"/>
      <c r="CFX77"/>
      <c r="CFY77"/>
      <c r="CFZ77"/>
      <c r="CGA77"/>
      <c r="CGB77"/>
      <c r="CGC77"/>
      <c r="CGD77"/>
      <c r="CGE77"/>
      <c r="CGF77"/>
      <c r="CGG77"/>
      <c r="CGH77"/>
      <c r="CGI77"/>
      <c r="CGJ77"/>
      <c r="CGK77"/>
      <c r="CGL77"/>
      <c r="CGM77"/>
      <c r="CGN77"/>
      <c r="CGO77"/>
      <c r="CGP77"/>
      <c r="CGQ77"/>
      <c r="CGR77"/>
      <c r="CGS77"/>
      <c r="CGT77"/>
      <c r="CGU77"/>
      <c r="CGV77"/>
      <c r="CGW77"/>
      <c r="CGX77"/>
      <c r="CGY77"/>
      <c r="CGZ77"/>
      <c r="CHA77"/>
      <c r="CHB77"/>
      <c r="CHC77"/>
      <c r="CHD77"/>
      <c r="CHE77"/>
      <c r="CHF77"/>
      <c r="CHG77"/>
      <c r="CHH77"/>
      <c r="CHI77"/>
      <c r="CHJ77"/>
      <c r="CHK77"/>
      <c r="CHL77"/>
      <c r="CHM77"/>
      <c r="CHN77"/>
      <c r="CHO77"/>
      <c r="CHP77"/>
      <c r="CHQ77"/>
      <c r="CHR77"/>
      <c r="CHS77"/>
      <c r="CHT77"/>
      <c r="CHU77"/>
      <c r="CHV77"/>
      <c r="CHW77"/>
      <c r="CHX77"/>
      <c r="CHY77"/>
      <c r="CHZ77"/>
      <c r="CIA77"/>
      <c r="CIB77"/>
      <c r="CIC77"/>
      <c r="CID77"/>
      <c r="CIE77"/>
      <c r="CIF77"/>
      <c r="CIG77"/>
      <c r="CIH77"/>
      <c r="CII77"/>
      <c r="CIJ77"/>
      <c r="CIK77"/>
      <c r="CIL77"/>
      <c r="CIM77"/>
      <c r="CIN77"/>
      <c r="CIO77"/>
      <c r="CIP77"/>
      <c r="CIQ77"/>
      <c r="CIR77"/>
      <c r="CIS77"/>
      <c r="CIT77"/>
      <c r="CIU77"/>
      <c r="CIV77"/>
      <c r="CIW77"/>
      <c r="CIX77"/>
      <c r="CIY77"/>
      <c r="CIZ77"/>
      <c r="CJA77"/>
      <c r="CJB77"/>
      <c r="CJC77"/>
      <c r="CJD77"/>
      <c r="CJE77"/>
      <c r="CJF77"/>
      <c r="CJG77"/>
      <c r="CJH77"/>
      <c r="CJI77"/>
      <c r="CJJ77"/>
      <c r="CJK77"/>
      <c r="CJL77"/>
      <c r="CJM77"/>
      <c r="CJN77"/>
      <c r="CJO77"/>
      <c r="CJP77"/>
      <c r="CJQ77"/>
      <c r="CJR77"/>
      <c r="CJS77"/>
      <c r="CJT77"/>
      <c r="CJU77"/>
      <c r="CJV77"/>
      <c r="CJW77"/>
      <c r="CJX77"/>
      <c r="CJY77"/>
      <c r="CJZ77"/>
      <c r="CKA77"/>
      <c r="CKB77"/>
      <c r="CKC77"/>
      <c r="CKD77"/>
      <c r="CKE77"/>
      <c r="CKF77"/>
      <c r="CKG77"/>
      <c r="CKH77"/>
      <c r="CKI77"/>
      <c r="CKJ77"/>
      <c r="CKK77"/>
      <c r="CKL77"/>
      <c r="CKM77"/>
      <c r="CKN77"/>
      <c r="CKO77"/>
      <c r="CKP77"/>
      <c r="CKQ77"/>
      <c r="CKR77"/>
      <c r="CKS77"/>
      <c r="CKT77"/>
      <c r="CKU77"/>
      <c r="CKV77"/>
      <c r="CKW77"/>
      <c r="CKX77"/>
      <c r="CKY77"/>
      <c r="CKZ77"/>
      <c r="CLA77"/>
      <c r="CLB77"/>
      <c r="CLC77"/>
      <c r="CLD77"/>
      <c r="CLE77"/>
      <c r="CLF77"/>
      <c r="CLG77"/>
      <c r="CLH77"/>
      <c r="CLI77"/>
      <c r="CLJ77"/>
      <c r="CLK77"/>
      <c r="CLL77"/>
      <c r="CLM77"/>
      <c r="CLN77"/>
      <c r="CLO77"/>
      <c r="CLP77"/>
      <c r="CLQ77"/>
      <c r="CLR77"/>
      <c r="CLS77"/>
      <c r="CLT77"/>
      <c r="CLU77"/>
      <c r="CLV77"/>
      <c r="CLW77"/>
      <c r="CLX77"/>
      <c r="CLY77"/>
      <c r="CLZ77"/>
      <c r="CMA77"/>
      <c r="CMB77"/>
      <c r="CMC77"/>
      <c r="CMD77"/>
      <c r="CME77"/>
      <c r="CMF77"/>
      <c r="CMG77"/>
      <c r="CMH77"/>
      <c r="CMI77"/>
      <c r="CMJ77"/>
      <c r="CMK77"/>
      <c r="CML77"/>
      <c r="CMM77"/>
      <c r="CMN77"/>
      <c r="CMO77"/>
      <c r="CMP77"/>
      <c r="CMQ77"/>
      <c r="CMR77"/>
      <c r="CMS77"/>
      <c r="CMT77"/>
      <c r="CMU77"/>
      <c r="CMV77"/>
      <c r="CMW77"/>
      <c r="CMX77"/>
      <c r="CMY77"/>
      <c r="CMZ77"/>
      <c r="CNA77"/>
      <c r="CNB77"/>
      <c r="CNC77"/>
      <c r="CND77"/>
      <c r="CNE77"/>
      <c r="CNF77"/>
      <c r="CNG77"/>
      <c r="CNH77"/>
      <c r="CNI77"/>
      <c r="CNJ77"/>
      <c r="CNK77"/>
      <c r="CNL77"/>
      <c r="CNM77"/>
      <c r="CNN77"/>
      <c r="CNO77"/>
      <c r="CNP77"/>
      <c r="CNQ77"/>
      <c r="CNR77"/>
      <c r="CNS77"/>
      <c r="CNT77"/>
      <c r="CNU77"/>
      <c r="CNV77"/>
      <c r="CNW77"/>
      <c r="CNX77"/>
      <c r="CNY77"/>
      <c r="CNZ77"/>
      <c r="COA77"/>
      <c r="COB77"/>
      <c r="COC77"/>
      <c r="COD77"/>
      <c r="COE77"/>
      <c r="COF77"/>
      <c r="COG77"/>
      <c r="COH77"/>
      <c r="COI77"/>
      <c r="COJ77"/>
      <c r="COK77"/>
      <c r="COL77"/>
      <c r="COM77"/>
      <c r="CON77"/>
      <c r="COO77"/>
      <c r="COP77"/>
      <c r="COQ77"/>
      <c r="COR77"/>
      <c r="COS77"/>
      <c r="COT77"/>
      <c r="COU77"/>
      <c r="COV77"/>
      <c r="COW77"/>
      <c r="COX77"/>
      <c r="COY77"/>
      <c r="COZ77"/>
      <c r="CPA77"/>
      <c r="CPB77"/>
      <c r="CPC77"/>
      <c r="CPD77"/>
      <c r="CPE77"/>
      <c r="CPF77"/>
      <c r="CPG77"/>
      <c r="CPH77"/>
      <c r="CPI77"/>
      <c r="CPJ77"/>
      <c r="CPK77"/>
      <c r="CPL77"/>
      <c r="CPM77"/>
      <c r="CPN77"/>
      <c r="CPO77"/>
      <c r="CPP77"/>
      <c r="CPQ77"/>
      <c r="CPR77"/>
      <c r="CPS77"/>
      <c r="CPT77"/>
      <c r="CPU77"/>
      <c r="CPV77"/>
      <c r="CPW77"/>
      <c r="CPX77"/>
      <c r="CPY77"/>
      <c r="CPZ77"/>
      <c r="CQA77"/>
      <c r="CQB77"/>
      <c r="CQC77"/>
      <c r="CQD77"/>
      <c r="CQE77"/>
      <c r="CQF77"/>
      <c r="CQG77"/>
      <c r="CQH77"/>
      <c r="CQI77"/>
      <c r="CQJ77"/>
      <c r="CQK77"/>
      <c r="CQL77"/>
      <c r="CQM77"/>
      <c r="CQN77"/>
      <c r="CQO77"/>
      <c r="CQP77"/>
      <c r="CQQ77"/>
      <c r="CQR77"/>
      <c r="CQS77"/>
      <c r="CQT77"/>
      <c r="CQU77"/>
      <c r="CQV77"/>
      <c r="CQW77"/>
      <c r="CQX77"/>
      <c r="CQY77"/>
      <c r="CQZ77"/>
      <c r="CRA77"/>
      <c r="CRB77"/>
      <c r="CRC77"/>
      <c r="CRD77"/>
      <c r="CRE77"/>
      <c r="CRF77"/>
      <c r="CRG77"/>
      <c r="CRH77"/>
      <c r="CRI77"/>
      <c r="CRJ77"/>
      <c r="CRK77"/>
      <c r="CRL77"/>
      <c r="CRM77"/>
      <c r="CRN77"/>
      <c r="CRO77"/>
      <c r="CRP77"/>
      <c r="CRQ77"/>
      <c r="CRR77"/>
      <c r="CRS77"/>
      <c r="CRT77"/>
      <c r="CRU77"/>
      <c r="CRV77"/>
      <c r="CRW77"/>
      <c r="CRX77"/>
      <c r="CRY77"/>
      <c r="CRZ77"/>
      <c r="CSA77"/>
      <c r="CSB77"/>
      <c r="CSC77"/>
      <c r="CSD77"/>
      <c r="CSE77"/>
      <c r="CSF77"/>
      <c r="CSG77"/>
      <c r="CSH77"/>
      <c r="CSI77"/>
      <c r="CSJ77"/>
      <c r="CSK77"/>
      <c r="CSL77"/>
      <c r="CSM77"/>
      <c r="CSN77"/>
      <c r="CSO77"/>
      <c r="CSP77"/>
      <c r="CSQ77"/>
      <c r="CSR77"/>
      <c r="CSS77"/>
      <c r="CST77"/>
      <c r="CSU77"/>
      <c r="CSV77"/>
      <c r="CSW77"/>
      <c r="CSX77"/>
      <c r="CSY77"/>
      <c r="CSZ77"/>
      <c r="CTA77"/>
      <c r="CTB77"/>
      <c r="CTC77"/>
      <c r="CTD77"/>
      <c r="CTE77"/>
      <c r="CTF77"/>
      <c r="CTG77"/>
      <c r="CTH77"/>
      <c r="CTI77"/>
      <c r="CTJ77"/>
      <c r="CTK77"/>
      <c r="CTL77"/>
      <c r="CTM77"/>
      <c r="CTN77"/>
      <c r="CTO77"/>
      <c r="CTP77"/>
      <c r="CTQ77"/>
      <c r="CTR77"/>
      <c r="CTS77"/>
      <c r="CTT77"/>
      <c r="CTU77"/>
      <c r="CTV77"/>
      <c r="CTW77"/>
      <c r="CTX77"/>
      <c r="CTY77"/>
      <c r="CTZ77"/>
      <c r="CUA77"/>
      <c r="CUB77"/>
      <c r="CUC77"/>
      <c r="CUD77"/>
      <c r="CUE77"/>
      <c r="CUF77"/>
      <c r="CUG77"/>
      <c r="CUH77"/>
      <c r="CUI77"/>
      <c r="CUJ77"/>
      <c r="CUK77"/>
      <c r="CUL77"/>
      <c r="CUM77"/>
      <c r="CUN77"/>
      <c r="CUO77"/>
      <c r="CUP77"/>
      <c r="CUQ77"/>
      <c r="CUR77"/>
      <c r="CUS77"/>
      <c r="CUT77"/>
      <c r="CUU77"/>
      <c r="CUV77"/>
      <c r="CUW77"/>
      <c r="CUX77"/>
      <c r="CUY77"/>
      <c r="CUZ77"/>
      <c r="CVA77"/>
      <c r="CVB77"/>
      <c r="CVC77"/>
      <c r="CVD77"/>
      <c r="CVE77"/>
      <c r="CVF77"/>
      <c r="CVG77"/>
      <c r="CVH77"/>
      <c r="CVI77"/>
      <c r="CVJ77"/>
      <c r="CVK77"/>
      <c r="CVL77"/>
      <c r="CVM77"/>
      <c r="CVN77"/>
      <c r="CVO77"/>
      <c r="CVP77"/>
      <c r="CVQ77"/>
      <c r="CVR77"/>
      <c r="CVS77"/>
      <c r="CVT77"/>
      <c r="CVU77"/>
      <c r="CVV77"/>
      <c r="CVW77"/>
      <c r="CVX77"/>
      <c r="CVY77"/>
      <c r="CVZ77"/>
      <c r="CWA77"/>
      <c r="CWB77"/>
      <c r="CWC77"/>
      <c r="CWD77"/>
      <c r="CWE77"/>
      <c r="CWF77"/>
      <c r="CWG77"/>
      <c r="CWH77"/>
      <c r="CWI77"/>
      <c r="CWJ77"/>
      <c r="CWK77"/>
      <c r="CWL77"/>
      <c r="CWM77"/>
      <c r="CWN77"/>
      <c r="CWO77"/>
      <c r="CWP77"/>
      <c r="CWQ77"/>
      <c r="CWR77"/>
      <c r="CWS77"/>
      <c r="CWT77"/>
      <c r="CWU77"/>
      <c r="CWV77"/>
      <c r="CWW77"/>
      <c r="CWX77"/>
      <c r="CWY77"/>
      <c r="CWZ77"/>
      <c r="CXA77"/>
      <c r="CXB77"/>
      <c r="CXC77"/>
      <c r="CXD77"/>
      <c r="CXE77"/>
      <c r="CXF77"/>
      <c r="CXG77"/>
      <c r="CXH77"/>
      <c r="CXI77"/>
      <c r="CXJ77"/>
      <c r="CXK77"/>
      <c r="CXL77"/>
      <c r="CXM77"/>
      <c r="CXN77"/>
      <c r="CXO77"/>
      <c r="CXP77"/>
      <c r="CXQ77"/>
      <c r="CXR77"/>
      <c r="CXS77"/>
      <c r="CXT77"/>
      <c r="CXU77"/>
      <c r="CXV77"/>
      <c r="CXW77"/>
      <c r="CXX77"/>
      <c r="CXY77"/>
      <c r="CXZ77"/>
      <c r="CYA77"/>
      <c r="CYB77"/>
      <c r="CYC77"/>
      <c r="CYD77"/>
      <c r="CYE77"/>
      <c r="CYF77"/>
      <c r="CYG77"/>
      <c r="CYH77"/>
      <c r="CYI77"/>
      <c r="CYJ77"/>
      <c r="CYK77"/>
      <c r="CYL77"/>
      <c r="CYM77"/>
      <c r="CYN77"/>
      <c r="CYO77"/>
      <c r="CYP77"/>
      <c r="CYQ77"/>
      <c r="CYR77"/>
      <c r="CYS77"/>
      <c r="CYT77"/>
      <c r="CYU77"/>
      <c r="CYV77"/>
      <c r="CYW77"/>
      <c r="CYX77"/>
      <c r="CYY77"/>
      <c r="CYZ77"/>
      <c r="CZA77"/>
      <c r="CZB77"/>
      <c r="CZC77"/>
      <c r="CZD77"/>
      <c r="CZE77"/>
      <c r="CZF77"/>
      <c r="CZG77"/>
      <c r="CZH77"/>
      <c r="CZI77"/>
      <c r="CZJ77"/>
      <c r="CZK77"/>
      <c r="CZL77"/>
      <c r="CZM77"/>
      <c r="CZN77"/>
      <c r="CZO77"/>
      <c r="CZP77"/>
      <c r="CZQ77"/>
      <c r="CZR77"/>
      <c r="CZS77"/>
      <c r="CZT77"/>
      <c r="CZU77"/>
      <c r="CZV77"/>
      <c r="CZW77"/>
      <c r="CZX77"/>
      <c r="CZY77"/>
      <c r="CZZ77"/>
      <c r="DAA77"/>
      <c r="DAB77"/>
      <c r="DAC77"/>
      <c r="DAD77"/>
      <c r="DAE77"/>
      <c r="DAF77"/>
      <c r="DAG77"/>
      <c r="DAH77"/>
      <c r="DAI77"/>
      <c r="DAJ77"/>
      <c r="DAK77"/>
      <c r="DAL77"/>
      <c r="DAM77"/>
      <c r="DAN77"/>
      <c r="DAO77"/>
      <c r="DAP77"/>
      <c r="DAQ77"/>
      <c r="DAR77"/>
      <c r="DAS77"/>
      <c r="DAT77"/>
      <c r="DAU77"/>
      <c r="DAV77"/>
      <c r="DAW77"/>
      <c r="DAX77"/>
      <c r="DAY77"/>
      <c r="DAZ77"/>
      <c r="DBA77"/>
      <c r="DBB77"/>
      <c r="DBC77"/>
      <c r="DBD77"/>
      <c r="DBE77"/>
      <c r="DBF77"/>
      <c r="DBG77"/>
      <c r="DBH77"/>
      <c r="DBI77"/>
      <c r="DBJ77"/>
      <c r="DBK77"/>
      <c r="DBL77"/>
      <c r="DBM77"/>
      <c r="DBN77"/>
      <c r="DBO77"/>
      <c r="DBP77"/>
      <c r="DBQ77"/>
      <c r="DBR77"/>
      <c r="DBS77"/>
      <c r="DBT77"/>
      <c r="DBU77"/>
      <c r="DBV77"/>
      <c r="DBW77"/>
      <c r="DBX77"/>
      <c r="DBY77"/>
      <c r="DBZ77"/>
      <c r="DCA77"/>
      <c r="DCB77"/>
      <c r="DCC77"/>
      <c r="DCD77"/>
      <c r="DCE77"/>
      <c r="DCF77"/>
      <c r="DCG77"/>
      <c r="DCH77"/>
      <c r="DCI77"/>
      <c r="DCJ77"/>
      <c r="DCK77"/>
      <c r="DCL77"/>
      <c r="DCM77"/>
      <c r="DCN77"/>
      <c r="DCO77"/>
      <c r="DCP77"/>
      <c r="DCQ77"/>
      <c r="DCR77"/>
      <c r="DCS77"/>
      <c r="DCT77"/>
      <c r="DCU77"/>
      <c r="DCV77"/>
      <c r="DCW77"/>
      <c r="DCX77"/>
      <c r="DCY77"/>
      <c r="DCZ77"/>
      <c r="DDA77"/>
      <c r="DDB77"/>
      <c r="DDC77"/>
      <c r="DDD77"/>
      <c r="DDE77"/>
      <c r="DDF77"/>
      <c r="DDG77"/>
      <c r="DDH77"/>
      <c r="DDI77"/>
      <c r="DDJ77"/>
      <c r="DDK77"/>
      <c r="DDL77"/>
      <c r="DDM77"/>
      <c r="DDN77"/>
      <c r="DDO77"/>
      <c r="DDP77"/>
      <c r="DDQ77"/>
      <c r="DDR77"/>
      <c r="DDS77"/>
      <c r="DDT77"/>
      <c r="DDU77"/>
      <c r="DDV77"/>
      <c r="DDW77"/>
      <c r="DDX77"/>
      <c r="DDY77"/>
      <c r="DDZ77"/>
      <c r="DEA77"/>
      <c r="DEB77"/>
      <c r="DEC77"/>
      <c r="DED77"/>
      <c r="DEE77"/>
      <c r="DEF77"/>
      <c r="DEG77"/>
      <c r="DEH77"/>
      <c r="DEI77"/>
      <c r="DEJ77"/>
      <c r="DEK77"/>
      <c r="DEL77"/>
      <c r="DEM77"/>
      <c r="DEN77"/>
      <c r="DEO77"/>
      <c r="DEP77"/>
      <c r="DEQ77"/>
      <c r="DER77"/>
      <c r="DES77"/>
      <c r="DET77"/>
      <c r="DEU77"/>
      <c r="DEV77"/>
      <c r="DEW77"/>
      <c r="DEX77"/>
      <c r="DEY77"/>
      <c r="DEZ77"/>
      <c r="DFA77"/>
      <c r="DFB77"/>
      <c r="DFC77"/>
      <c r="DFD77"/>
      <c r="DFE77"/>
      <c r="DFF77"/>
      <c r="DFG77"/>
      <c r="DFH77"/>
      <c r="DFI77"/>
      <c r="DFJ77"/>
      <c r="DFK77"/>
      <c r="DFL77"/>
      <c r="DFM77"/>
      <c r="DFN77"/>
      <c r="DFO77"/>
      <c r="DFP77"/>
      <c r="DFQ77"/>
      <c r="DFR77"/>
      <c r="DFS77"/>
      <c r="DFT77"/>
      <c r="DFU77"/>
      <c r="DFV77"/>
      <c r="DFW77"/>
      <c r="DFX77"/>
      <c r="DFY77"/>
      <c r="DFZ77"/>
      <c r="DGA77"/>
      <c r="DGB77"/>
      <c r="DGC77"/>
      <c r="DGD77"/>
      <c r="DGE77"/>
      <c r="DGF77"/>
      <c r="DGG77"/>
      <c r="DGH77"/>
      <c r="DGI77"/>
      <c r="DGJ77"/>
      <c r="DGK77"/>
      <c r="DGL77"/>
      <c r="DGM77"/>
      <c r="DGN77"/>
      <c r="DGO77"/>
      <c r="DGP77"/>
      <c r="DGQ77"/>
      <c r="DGR77"/>
      <c r="DGS77"/>
      <c r="DGT77"/>
      <c r="DGU77"/>
      <c r="DGV77"/>
      <c r="DGW77"/>
      <c r="DGX77"/>
      <c r="DGY77"/>
      <c r="DGZ77"/>
      <c r="DHA77"/>
      <c r="DHB77"/>
      <c r="DHC77"/>
      <c r="DHD77"/>
      <c r="DHE77"/>
      <c r="DHF77"/>
      <c r="DHG77"/>
      <c r="DHH77"/>
      <c r="DHI77"/>
      <c r="DHJ77"/>
      <c r="DHK77"/>
      <c r="DHL77"/>
      <c r="DHM77"/>
      <c r="DHN77"/>
      <c r="DHO77"/>
      <c r="DHP77"/>
      <c r="DHQ77"/>
      <c r="DHR77"/>
      <c r="DHS77"/>
      <c r="DHT77"/>
      <c r="DHU77"/>
      <c r="DHV77"/>
      <c r="DHW77"/>
      <c r="DHX77"/>
      <c r="DHY77"/>
      <c r="DHZ77"/>
      <c r="DIA77"/>
      <c r="DIB77"/>
      <c r="DIC77"/>
      <c r="DID77"/>
      <c r="DIE77"/>
      <c r="DIF77"/>
      <c r="DIG77"/>
      <c r="DIH77"/>
      <c r="DII77"/>
      <c r="DIJ77"/>
      <c r="DIK77"/>
      <c r="DIL77"/>
      <c r="DIM77"/>
      <c r="DIN77"/>
      <c r="DIO77"/>
      <c r="DIP77"/>
      <c r="DIQ77"/>
      <c r="DIR77"/>
      <c r="DIS77"/>
      <c r="DIT77"/>
      <c r="DIU77"/>
      <c r="DIV77"/>
      <c r="DIW77"/>
      <c r="DIX77"/>
      <c r="DIY77"/>
      <c r="DIZ77"/>
      <c r="DJA77"/>
      <c r="DJB77"/>
      <c r="DJC77"/>
      <c r="DJD77"/>
      <c r="DJE77"/>
      <c r="DJF77"/>
      <c r="DJG77"/>
      <c r="DJH77"/>
      <c r="DJI77"/>
      <c r="DJJ77"/>
      <c r="DJK77"/>
      <c r="DJL77"/>
      <c r="DJM77"/>
      <c r="DJN77"/>
      <c r="DJO77"/>
      <c r="DJP77"/>
      <c r="DJQ77"/>
      <c r="DJR77"/>
      <c r="DJS77"/>
      <c r="DJT77"/>
      <c r="DJU77"/>
      <c r="DJV77"/>
      <c r="DJW77"/>
      <c r="DJX77"/>
      <c r="DJY77"/>
      <c r="DJZ77"/>
      <c r="DKA77"/>
      <c r="DKB77"/>
      <c r="DKC77"/>
      <c r="DKD77"/>
      <c r="DKE77"/>
      <c r="DKF77"/>
      <c r="DKG77"/>
      <c r="DKH77"/>
      <c r="DKI77"/>
      <c r="DKJ77"/>
      <c r="DKK77"/>
      <c r="DKL77"/>
      <c r="DKM77"/>
      <c r="DKN77"/>
      <c r="DKO77"/>
      <c r="DKP77"/>
      <c r="DKQ77"/>
      <c r="DKR77"/>
      <c r="DKS77"/>
      <c r="DKT77"/>
      <c r="DKU77"/>
      <c r="DKV77"/>
      <c r="DKW77"/>
      <c r="DKX77"/>
      <c r="DKY77"/>
      <c r="DKZ77"/>
      <c r="DLA77"/>
      <c r="DLB77"/>
      <c r="DLC77"/>
      <c r="DLD77"/>
      <c r="DLE77"/>
      <c r="DLF77"/>
      <c r="DLG77"/>
      <c r="DLH77"/>
      <c r="DLI77"/>
      <c r="DLJ77"/>
      <c r="DLK77"/>
      <c r="DLL77"/>
      <c r="DLM77"/>
      <c r="DLN77"/>
      <c r="DLO77"/>
      <c r="DLP77"/>
      <c r="DLQ77"/>
      <c r="DLR77"/>
      <c r="DLS77"/>
      <c r="DLT77"/>
      <c r="DLU77"/>
      <c r="DLV77"/>
      <c r="DLW77"/>
      <c r="DLX77"/>
      <c r="DLY77"/>
      <c r="DLZ77"/>
      <c r="DMA77"/>
      <c r="DMB77"/>
      <c r="DMC77"/>
      <c r="DMD77"/>
      <c r="DME77"/>
      <c r="DMF77"/>
      <c r="DMG77"/>
      <c r="DMH77"/>
      <c r="DMI77"/>
      <c r="DMJ77"/>
      <c r="DMK77"/>
      <c r="DML77"/>
      <c r="DMM77"/>
      <c r="DMN77"/>
      <c r="DMO77"/>
      <c r="DMP77"/>
      <c r="DMQ77"/>
      <c r="DMR77"/>
      <c r="DMS77"/>
      <c r="DMT77"/>
      <c r="DMU77"/>
      <c r="DMV77"/>
      <c r="DMW77"/>
      <c r="DMX77"/>
      <c r="DMY77"/>
      <c r="DMZ77"/>
      <c r="DNA77"/>
      <c r="DNB77"/>
      <c r="DNC77"/>
      <c r="DND77"/>
      <c r="DNE77"/>
      <c r="DNF77"/>
      <c r="DNG77"/>
      <c r="DNH77"/>
      <c r="DNI77"/>
      <c r="DNJ77"/>
      <c r="DNK77"/>
      <c r="DNL77"/>
      <c r="DNM77"/>
      <c r="DNN77"/>
      <c r="DNO77"/>
      <c r="DNP77"/>
      <c r="DNQ77"/>
      <c r="DNR77"/>
      <c r="DNS77"/>
      <c r="DNT77"/>
      <c r="DNU77"/>
      <c r="DNV77"/>
      <c r="DNW77"/>
      <c r="DNX77"/>
      <c r="DNY77"/>
      <c r="DNZ77"/>
      <c r="DOA77"/>
      <c r="DOB77"/>
      <c r="DOC77"/>
      <c r="DOD77"/>
      <c r="DOE77"/>
      <c r="DOF77"/>
      <c r="DOG77"/>
      <c r="DOH77"/>
      <c r="DOI77"/>
      <c r="DOJ77"/>
      <c r="DOK77"/>
      <c r="DOL77"/>
      <c r="DOM77"/>
      <c r="DON77"/>
      <c r="DOO77"/>
      <c r="DOP77"/>
      <c r="DOQ77"/>
      <c r="DOR77"/>
      <c r="DOS77"/>
      <c r="DOT77"/>
      <c r="DOU77"/>
      <c r="DOV77"/>
      <c r="DOW77"/>
      <c r="DOX77"/>
      <c r="DOY77"/>
      <c r="DOZ77"/>
      <c r="DPA77"/>
      <c r="DPB77"/>
      <c r="DPC77"/>
      <c r="DPD77"/>
      <c r="DPE77"/>
      <c r="DPF77"/>
      <c r="DPG77"/>
      <c r="DPH77"/>
      <c r="DPI77"/>
      <c r="DPJ77"/>
      <c r="DPK77"/>
      <c r="DPL77"/>
      <c r="DPM77"/>
      <c r="DPN77"/>
      <c r="DPO77"/>
      <c r="DPP77"/>
      <c r="DPQ77"/>
      <c r="DPR77"/>
      <c r="DPS77"/>
      <c r="DPT77"/>
      <c r="DPU77"/>
      <c r="DPV77"/>
      <c r="DPW77"/>
      <c r="DPX77"/>
      <c r="DPY77"/>
      <c r="DPZ77"/>
      <c r="DQA77"/>
      <c r="DQB77"/>
      <c r="DQC77"/>
      <c r="DQD77"/>
      <c r="DQE77"/>
      <c r="DQF77"/>
      <c r="DQG77"/>
      <c r="DQH77"/>
      <c r="DQI77"/>
      <c r="DQJ77"/>
      <c r="DQK77"/>
      <c r="DQL77"/>
      <c r="DQM77"/>
      <c r="DQN77"/>
      <c r="DQO77"/>
      <c r="DQP77"/>
      <c r="DQQ77"/>
      <c r="DQR77"/>
      <c r="DQS77"/>
      <c r="DQT77"/>
      <c r="DQU77"/>
      <c r="DQV77"/>
      <c r="DQW77"/>
      <c r="DQX77"/>
      <c r="DQY77"/>
      <c r="DQZ77"/>
      <c r="DRA77"/>
      <c r="DRB77"/>
      <c r="DRC77"/>
      <c r="DRD77"/>
      <c r="DRE77"/>
      <c r="DRF77"/>
      <c r="DRG77"/>
      <c r="DRH77"/>
      <c r="DRI77"/>
      <c r="DRJ77"/>
      <c r="DRK77"/>
      <c r="DRL77"/>
      <c r="DRM77"/>
      <c r="DRN77"/>
      <c r="DRO77"/>
      <c r="DRP77"/>
      <c r="DRQ77"/>
      <c r="DRR77"/>
      <c r="DRS77"/>
      <c r="DRT77"/>
      <c r="DRU77"/>
      <c r="DRV77"/>
      <c r="DRW77"/>
      <c r="DRX77"/>
      <c r="DRY77"/>
      <c r="DRZ77"/>
      <c r="DSA77"/>
      <c r="DSB77"/>
      <c r="DSC77"/>
      <c r="DSD77"/>
      <c r="DSE77"/>
      <c r="DSF77"/>
      <c r="DSG77"/>
      <c r="DSH77"/>
      <c r="DSI77"/>
      <c r="DSJ77"/>
      <c r="DSK77"/>
      <c r="DSL77"/>
      <c r="DSM77"/>
      <c r="DSN77"/>
      <c r="DSO77"/>
      <c r="DSP77"/>
      <c r="DSQ77"/>
      <c r="DSR77"/>
      <c r="DSS77"/>
      <c r="DST77"/>
      <c r="DSU77"/>
      <c r="DSV77"/>
      <c r="DSW77"/>
      <c r="DSX77"/>
      <c r="DSY77"/>
      <c r="DSZ77"/>
      <c r="DTA77"/>
      <c r="DTB77"/>
      <c r="DTC77"/>
      <c r="DTD77"/>
      <c r="DTE77"/>
      <c r="DTF77"/>
      <c r="DTG77"/>
      <c r="DTH77"/>
      <c r="DTI77"/>
      <c r="DTJ77"/>
      <c r="DTK77"/>
      <c r="DTL77"/>
      <c r="DTM77"/>
      <c r="DTN77"/>
      <c r="DTO77"/>
      <c r="DTP77"/>
      <c r="DTQ77"/>
      <c r="DTR77"/>
      <c r="DTS77"/>
      <c r="DTT77"/>
      <c r="DTU77"/>
      <c r="DTV77"/>
      <c r="DTW77"/>
      <c r="DTX77"/>
      <c r="DTY77"/>
      <c r="DTZ77"/>
      <c r="DUA77"/>
      <c r="DUB77"/>
      <c r="DUC77"/>
      <c r="DUD77"/>
      <c r="DUE77"/>
      <c r="DUF77"/>
      <c r="DUG77"/>
      <c r="DUH77"/>
      <c r="DUI77"/>
      <c r="DUJ77"/>
      <c r="DUK77"/>
      <c r="DUL77"/>
      <c r="DUM77"/>
      <c r="DUN77"/>
      <c r="DUO77"/>
      <c r="DUP77"/>
      <c r="DUQ77"/>
      <c r="DUR77"/>
      <c r="DUS77"/>
      <c r="DUT77"/>
      <c r="DUU77"/>
      <c r="DUV77"/>
      <c r="DUW77"/>
      <c r="DUX77"/>
      <c r="DUY77"/>
      <c r="DUZ77"/>
      <c r="DVA77"/>
      <c r="DVB77"/>
      <c r="DVC77"/>
      <c r="DVD77"/>
      <c r="DVE77"/>
      <c r="DVF77"/>
      <c r="DVG77"/>
      <c r="DVH77"/>
      <c r="DVI77"/>
      <c r="DVJ77"/>
      <c r="DVK77"/>
      <c r="DVL77"/>
      <c r="DVM77"/>
      <c r="DVN77"/>
      <c r="DVO77"/>
      <c r="DVP77"/>
      <c r="DVQ77"/>
      <c r="DVR77"/>
      <c r="DVS77"/>
      <c r="DVT77"/>
      <c r="DVU77"/>
      <c r="DVV77"/>
      <c r="DVW77"/>
      <c r="DVX77"/>
      <c r="DVY77"/>
      <c r="DVZ77"/>
      <c r="DWA77"/>
      <c r="DWB77"/>
      <c r="DWC77"/>
      <c r="DWD77"/>
      <c r="DWE77"/>
      <c r="DWF77"/>
      <c r="DWG77"/>
      <c r="DWH77"/>
      <c r="DWI77"/>
      <c r="DWJ77"/>
      <c r="DWK77"/>
      <c r="DWL77"/>
      <c r="DWM77"/>
      <c r="DWN77"/>
      <c r="DWO77"/>
      <c r="DWP77"/>
      <c r="DWQ77"/>
      <c r="DWR77"/>
      <c r="DWS77"/>
      <c r="DWT77"/>
      <c r="DWU77"/>
      <c r="DWV77"/>
      <c r="DWW77"/>
      <c r="DWX77"/>
      <c r="DWY77"/>
      <c r="DWZ77"/>
      <c r="DXA77"/>
      <c r="DXB77"/>
      <c r="DXC77"/>
      <c r="DXD77"/>
      <c r="DXE77"/>
      <c r="DXF77"/>
      <c r="DXG77"/>
      <c r="DXH77"/>
      <c r="DXI77"/>
      <c r="DXJ77"/>
      <c r="DXK77"/>
      <c r="DXL77"/>
      <c r="DXM77"/>
      <c r="DXN77"/>
      <c r="DXO77"/>
      <c r="DXP77"/>
      <c r="DXQ77"/>
      <c r="DXR77"/>
      <c r="DXS77"/>
      <c r="DXT77"/>
      <c r="DXU77"/>
      <c r="DXV77"/>
      <c r="DXW77"/>
      <c r="DXX77"/>
      <c r="DXY77"/>
      <c r="DXZ77"/>
      <c r="DYA77"/>
      <c r="DYB77"/>
      <c r="DYC77"/>
      <c r="DYD77"/>
      <c r="DYE77"/>
      <c r="DYF77"/>
      <c r="DYG77"/>
      <c r="DYH77"/>
      <c r="DYI77"/>
      <c r="DYJ77"/>
      <c r="DYK77"/>
      <c r="DYL77"/>
      <c r="DYM77"/>
      <c r="DYN77"/>
      <c r="DYO77"/>
      <c r="DYP77"/>
      <c r="DYQ77"/>
      <c r="DYR77"/>
      <c r="DYS77"/>
      <c r="DYT77"/>
      <c r="DYU77"/>
      <c r="DYV77"/>
      <c r="DYW77"/>
      <c r="DYX77"/>
      <c r="DYY77"/>
      <c r="DYZ77"/>
      <c r="DZA77"/>
      <c r="DZB77"/>
      <c r="DZC77"/>
      <c r="DZD77"/>
      <c r="DZE77"/>
      <c r="DZF77"/>
      <c r="DZG77"/>
      <c r="DZH77"/>
      <c r="DZI77"/>
      <c r="DZJ77"/>
      <c r="DZK77"/>
      <c r="DZL77"/>
      <c r="DZM77"/>
      <c r="DZN77"/>
      <c r="DZO77"/>
      <c r="DZP77"/>
      <c r="DZQ77"/>
      <c r="DZR77"/>
      <c r="DZS77"/>
      <c r="DZT77"/>
      <c r="DZU77"/>
      <c r="DZV77"/>
      <c r="DZW77"/>
      <c r="DZX77"/>
      <c r="DZY77"/>
      <c r="DZZ77"/>
      <c r="EAA77"/>
      <c r="EAB77"/>
      <c r="EAC77"/>
      <c r="EAD77"/>
      <c r="EAE77"/>
      <c r="EAF77"/>
      <c r="EAG77"/>
      <c r="EAH77"/>
      <c r="EAI77"/>
      <c r="EAJ77"/>
      <c r="EAK77"/>
      <c r="EAL77"/>
      <c r="EAM77"/>
      <c r="EAN77"/>
      <c r="EAO77"/>
      <c r="EAP77"/>
      <c r="EAQ77"/>
      <c r="EAR77"/>
      <c r="EAS77"/>
      <c r="EAT77"/>
      <c r="EAU77"/>
      <c r="EAV77"/>
      <c r="EAW77"/>
      <c r="EAX77"/>
      <c r="EAY77"/>
      <c r="EAZ77"/>
      <c r="EBA77"/>
      <c r="EBB77"/>
      <c r="EBC77"/>
      <c r="EBD77"/>
      <c r="EBE77"/>
      <c r="EBF77"/>
      <c r="EBG77"/>
      <c r="EBH77"/>
      <c r="EBI77"/>
      <c r="EBJ77"/>
      <c r="EBK77"/>
      <c r="EBL77"/>
      <c r="EBM77"/>
      <c r="EBN77"/>
      <c r="EBO77"/>
      <c r="EBP77"/>
      <c r="EBQ77"/>
      <c r="EBR77"/>
      <c r="EBS77"/>
      <c r="EBT77"/>
      <c r="EBU77"/>
      <c r="EBV77"/>
      <c r="EBW77"/>
      <c r="EBX77"/>
      <c r="EBY77"/>
      <c r="EBZ77"/>
      <c r="ECA77"/>
      <c r="ECB77"/>
      <c r="ECC77"/>
      <c r="ECD77"/>
      <c r="ECE77"/>
      <c r="ECF77"/>
      <c r="ECG77"/>
      <c r="ECH77"/>
      <c r="ECI77"/>
      <c r="ECJ77"/>
      <c r="ECK77"/>
      <c r="ECL77"/>
      <c r="ECM77"/>
      <c r="ECN77"/>
      <c r="ECO77"/>
      <c r="ECP77"/>
      <c r="ECQ77"/>
      <c r="ECR77"/>
      <c r="ECS77"/>
      <c r="ECT77"/>
      <c r="ECU77"/>
      <c r="ECV77"/>
      <c r="ECW77"/>
      <c r="ECX77"/>
      <c r="ECY77"/>
      <c r="ECZ77"/>
      <c r="EDA77"/>
      <c r="EDB77"/>
      <c r="EDC77"/>
      <c r="EDD77"/>
      <c r="EDE77"/>
      <c r="EDF77"/>
      <c r="EDG77"/>
      <c r="EDH77"/>
      <c r="EDI77"/>
      <c r="EDJ77"/>
      <c r="EDK77"/>
      <c r="EDL77"/>
      <c r="EDM77"/>
      <c r="EDN77"/>
      <c r="EDO77"/>
      <c r="EDP77"/>
      <c r="EDQ77"/>
      <c r="EDR77"/>
      <c r="EDS77"/>
      <c r="EDT77"/>
      <c r="EDU77"/>
      <c r="EDV77"/>
      <c r="EDW77"/>
      <c r="EDX77"/>
      <c r="EDY77"/>
      <c r="EDZ77"/>
      <c r="EEA77"/>
      <c r="EEB77"/>
      <c r="EEC77"/>
      <c r="EED77"/>
      <c r="EEE77"/>
      <c r="EEF77"/>
      <c r="EEG77"/>
      <c r="EEH77"/>
      <c r="EEI77"/>
      <c r="EEJ77"/>
      <c r="EEK77"/>
      <c r="EEL77"/>
      <c r="EEM77"/>
      <c r="EEN77"/>
      <c r="EEO77"/>
      <c r="EEP77"/>
      <c r="EEQ77"/>
      <c r="EER77"/>
      <c r="EES77"/>
      <c r="EET77"/>
      <c r="EEU77"/>
      <c r="EEV77"/>
      <c r="EEW77"/>
      <c r="EEX77"/>
      <c r="EEY77"/>
      <c r="EEZ77"/>
      <c r="EFA77"/>
      <c r="EFB77"/>
      <c r="EFC77"/>
      <c r="EFD77"/>
      <c r="EFE77"/>
      <c r="EFF77"/>
      <c r="EFG77"/>
      <c r="EFH77"/>
      <c r="EFI77"/>
      <c r="EFJ77"/>
      <c r="EFK77"/>
      <c r="EFL77"/>
      <c r="EFM77"/>
      <c r="EFN77"/>
      <c r="EFO77"/>
      <c r="EFP77"/>
      <c r="EFQ77"/>
      <c r="EFR77"/>
      <c r="EFS77"/>
      <c r="EFT77"/>
      <c r="EFU77"/>
      <c r="EFV77"/>
      <c r="EFW77"/>
      <c r="EFX77"/>
      <c r="EFY77"/>
      <c r="EFZ77"/>
      <c r="EGA77"/>
      <c r="EGB77"/>
      <c r="EGC77"/>
      <c r="EGD77"/>
      <c r="EGE77"/>
      <c r="EGF77"/>
      <c r="EGG77"/>
      <c r="EGH77"/>
      <c r="EGI77"/>
      <c r="EGJ77"/>
      <c r="EGK77"/>
      <c r="EGL77"/>
      <c r="EGM77"/>
      <c r="EGN77"/>
      <c r="EGO77"/>
      <c r="EGP77"/>
      <c r="EGQ77"/>
      <c r="EGR77"/>
      <c r="EGS77"/>
      <c r="EGT77"/>
      <c r="EGU77"/>
      <c r="EGV77"/>
      <c r="EGW77"/>
      <c r="EGX77"/>
      <c r="EGY77"/>
      <c r="EGZ77"/>
      <c r="EHA77"/>
      <c r="EHB77"/>
      <c r="EHC77"/>
      <c r="EHD77"/>
      <c r="EHE77"/>
      <c r="EHF77"/>
      <c r="EHG77"/>
      <c r="EHH77"/>
      <c r="EHI77"/>
      <c r="EHJ77"/>
      <c r="EHK77"/>
      <c r="EHL77"/>
      <c r="EHM77"/>
      <c r="EHN77"/>
      <c r="EHO77"/>
      <c r="EHP77"/>
      <c r="EHQ77"/>
      <c r="EHR77"/>
      <c r="EHS77"/>
      <c r="EHT77"/>
      <c r="EHU77"/>
      <c r="EHV77"/>
      <c r="EHW77"/>
      <c r="EHX77"/>
      <c r="EHY77"/>
      <c r="EHZ77"/>
      <c r="EIA77"/>
      <c r="EIB77"/>
      <c r="EIC77"/>
      <c r="EID77"/>
      <c r="EIE77"/>
      <c r="EIF77"/>
      <c r="EIG77"/>
      <c r="EIH77"/>
      <c r="EII77"/>
      <c r="EIJ77"/>
      <c r="EIK77"/>
      <c r="EIL77"/>
      <c r="EIM77"/>
      <c r="EIN77"/>
      <c r="EIO77"/>
      <c r="EIP77"/>
      <c r="EIQ77"/>
      <c r="EIR77"/>
      <c r="EIS77"/>
      <c r="EIT77"/>
      <c r="EIU77"/>
      <c r="EIV77"/>
      <c r="EIW77"/>
      <c r="EIX77"/>
      <c r="EIY77"/>
      <c r="EIZ77"/>
      <c r="EJA77"/>
      <c r="EJB77"/>
      <c r="EJC77"/>
      <c r="EJD77"/>
      <c r="EJE77"/>
      <c r="EJF77"/>
      <c r="EJG77"/>
      <c r="EJH77"/>
      <c r="EJI77"/>
      <c r="EJJ77"/>
      <c r="EJK77"/>
      <c r="EJL77"/>
      <c r="EJM77"/>
      <c r="EJN77"/>
      <c r="EJO77"/>
      <c r="EJP77"/>
      <c r="EJQ77"/>
      <c r="EJR77"/>
      <c r="EJS77"/>
      <c r="EJT77"/>
      <c r="EJU77"/>
      <c r="EJV77"/>
      <c r="EJW77"/>
      <c r="EJX77"/>
      <c r="EJY77"/>
      <c r="EJZ77"/>
      <c r="EKA77"/>
      <c r="EKB77"/>
      <c r="EKC77"/>
      <c r="EKD77"/>
      <c r="EKE77"/>
      <c r="EKF77"/>
      <c r="EKG77"/>
      <c r="EKH77"/>
      <c r="EKI77"/>
      <c r="EKJ77"/>
      <c r="EKK77"/>
      <c r="EKL77"/>
      <c r="EKM77"/>
      <c r="EKN77"/>
      <c r="EKO77"/>
      <c r="EKP77"/>
      <c r="EKQ77"/>
      <c r="EKR77"/>
      <c r="EKS77"/>
      <c r="EKT77"/>
      <c r="EKU77"/>
      <c r="EKV77"/>
      <c r="EKW77"/>
      <c r="EKX77"/>
      <c r="EKY77"/>
      <c r="EKZ77"/>
      <c r="ELA77"/>
      <c r="ELB77"/>
      <c r="ELC77"/>
      <c r="ELD77"/>
      <c r="ELE77"/>
      <c r="ELF77"/>
      <c r="ELG77"/>
      <c r="ELH77"/>
      <c r="ELI77"/>
      <c r="ELJ77"/>
      <c r="ELK77"/>
      <c r="ELL77"/>
      <c r="ELM77"/>
      <c r="ELN77"/>
      <c r="ELO77"/>
      <c r="ELP77"/>
      <c r="ELQ77"/>
      <c r="ELR77"/>
      <c r="ELS77"/>
      <c r="ELT77"/>
      <c r="ELU77"/>
      <c r="ELV77"/>
      <c r="ELW77"/>
      <c r="ELX77"/>
      <c r="ELY77"/>
      <c r="ELZ77"/>
      <c r="EMA77"/>
      <c r="EMB77"/>
      <c r="EMC77"/>
      <c r="EMD77"/>
      <c r="EME77"/>
      <c r="EMF77"/>
      <c r="EMG77"/>
      <c r="EMH77"/>
      <c r="EMI77"/>
      <c r="EMJ77"/>
      <c r="EMK77"/>
      <c r="EML77"/>
      <c r="EMM77"/>
      <c r="EMN77"/>
      <c r="EMO77"/>
      <c r="EMP77"/>
      <c r="EMQ77"/>
      <c r="EMR77"/>
      <c r="EMS77"/>
      <c r="EMT77"/>
      <c r="EMU77"/>
      <c r="EMV77"/>
      <c r="EMW77"/>
      <c r="EMX77"/>
      <c r="EMY77"/>
      <c r="EMZ77"/>
      <c r="ENA77"/>
      <c r="ENB77"/>
      <c r="ENC77"/>
      <c r="END77"/>
      <c r="ENE77"/>
      <c r="ENF77"/>
      <c r="ENG77"/>
      <c r="ENH77"/>
      <c r="ENI77"/>
      <c r="ENJ77"/>
      <c r="ENK77"/>
      <c r="ENL77"/>
      <c r="ENM77"/>
      <c r="ENN77"/>
      <c r="ENO77"/>
      <c r="ENP77"/>
      <c r="ENQ77"/>
      <c r="ENR77"/>
      <c r="ENS77"/>
      <c r="ENT77"/>
      <c r="ENU77"/>
      <c r="ENV77"/>
      <c r="ENW77"/>
      <c r="ENX77"/>
      <c r="ENY77"/>
      <c r="ENZ77"/>
      <c r="EOA77"/>
      <c r="EOB77"/>
      <c r="EOC77"/>
      <c r="EOD77"/>
      <c r="EOE77"/>
      <c r="EOF77"/>
      <c r="EOG77"/>
      <c r="EOH77"/>
      <c r="EOI77"/>
      <c r="EOJ77"/>
      <c r="EOK77"/>
      <c r="EOL77"/>
      <c r="EOM77"/>
      <c r="EON77"/>
      <c r="EOO77"/>
      <c r="EOP77"/>
      <c r="EOQ77"/>
      <c r="EOR77"/>
      <c r="EOS77"/>
      <c r="EOT77"/>
      <c r="EOU77"/>
      <c r="EOV77"/>
      <c r="EOW77"/>
      <c r="EOX77"/>
      <c r="EOY77"/>
      <c r="EOZ77"/>
      <c r="EPA77"/>
      <c r="EPB77"/>
      <c r="EPC77"/>
      <c r="EPD77"/>
      <c r="EPE77"/>
      <c r="EPF77"/>
      <c r="EPG77"/>
      <c r="EPH77"/>
      <c r="EPI77"/>
      <c r="EPJ77"/>
      <c r="EPK77"/>
      <c r="EPL77"/>
      <c r="EPM77"/>
      <c r="EPN77"/>
      <c r="EPO77"/>
      <c r="EPP77"/>
      <c r="EPQ77"/>
      <c r="EPR77"/>
      <c r="EPS77"/>
      <c r="EPT77"/>
      <c r="EPU77"/>
      <c r="EPV77"/>
      <c r="EPW77"/>
      <c r="EPX77"/>
      <c r="EPY77"/>
      <c r="EPZ77"/>
      <c r="EQA77"/>
      <c r="EQB77"/>
      <c r="EQC77"/>
      <c r="EQD77"/>
      <c r="EQE77"/>
      <c r="EQF77"/>
      <c r="EQG77"/>
      <c r="EQH77"/>
      <c r="EQI77"/>
      <c r="EQJ77"/>
      <c r="EQK77"/>
      <c r="EQL77"/>
      <c r="EQM77"/>
      <c r="EQN77"/>
      <c r="EQO77"/>
      <c r="EQP77"/>
      <c r="EQQ77"/>
      <c r="EQR77"/>
      <c r="EQS77"/>
      <c r="EQT77"/>
      <c r="EQU77"/>
      <c r="EQV77"/>
      <c r="EQW77"/>
      <c r="EQX77"/>
      <c r="EQY77"/>
      <c r="EQZ77"/>
      <c r="ERA77"/>
      <c r="ERB77"/>
      <c r="ERC77"/>
      <c r="ERD77"/>
      <c r="ERE77"/>
      <c r="ERF77"/>
      <c r="ERG77"/>
      <c r="ERH77"/>
      <c r="ERI77"/>
      <c r="ERJ77"/>
      <c r="ERK77"/>
      <c r="ERL77"/>
      <c r="ERM77"/>
      <c r="ERN77"/>
      <c r="ERO77"/>
      <c r="ERP77"/>
      <c r="ERQ77"/>
      <c r="ERR77"/>
      <c r="ERS77"/>
      <c r="ERT77"/>
      <c r="ERU77"/>
      <c r="ERV77"/>
      <c r="ERW77"/>
      <c r="ERX77"/>
      <c r="ERY77"/>
      <c r="ERZ77"/>
      <c r="ESA77"/>
      <c r="ESB77"/>
      <c r="ESC77"/>
      <c r="ESD77"/>
      <c r="ESE77"/>
      <c r="ESF77"/>
      <c r="ESG77"/>
      <c r="ESH77"/>
      <c r="ESI77"/>
      <c r="ESJ77"/>
      <c r="ESK77"/>
      <c r="ESL77"/>
      <c r="ESM77"/>
      <c r="ESN77"/>
      <c r="ESO77"/>
      <c r="ESP77"/>
      <c r="ESQ77"/>
      <c r="ESR77"/>
      <c r="ESS77"/>
      <c r="EST77"/>
      <c r="ESU77"/>
      <c r="ESV77"/>
      <c r="ESW77"/>
      <c r="ESX77"/>
      <c r="ESY77"/>
      <c r="ESZ77"/>
      <c r="ETA77"/>
      <c r="ETB77"/>
      <c r="ETC77"/>
      <c r="ETD77"/>
      <c r="ETE77"/>
      <c r="ETF77"/>
      <c r="ETG77"/>
      <c r="ETH77"/>
      <c r="ETI77"/>
      <c r="ETJ77"/>
      <c r="ETK77"/>
      <c r="ETL77"/>
      <c r="ETM77"/>
      <c r="ETN77"/>
      <c r="ETO77"/>
      <c r="ETP77"/>
      <c r="ETQ77"/>
      <c r="ETR77"/>
      <c r="ETS77"/>
      <c r="ETT77"/>
      <c r="ETU77"/>
      <c r="ETV77"/>
      <c r="ETW77"/>
      <c r="ETX77"/>
      <c r="ETY77"/>
      <c r="ETZ77"/>
      <c r="EUA77"/>
      <c r="EUB77"/>
      <c r="EUC77"/>
      <c r="EUD77"/>
      <c r="EUE77"/>
      <c r="EUF77"/>
      <c r="EUG77"/>
      <c r="EUH77"/>
      <c r="EUI77"/>
      <c r="EUJ77"/>
      <c r="EUK77"/>
      <c r="EUL77"/>
      <c r="EUM77"/>
      <c r="EUN77"/>
      <c r="EUO77"/>
      <c r="EUP77"/>
      <c r="EUQ77"/>
      <c r="EUR77"/>
      <c r="EUS77"/>
      <c r="EUT77"/>
      <c r="EUU77"/>
      <c r="EUV77"/>
      <c r="EUW77"/>
      <c r="EUX77"/>
      <c r="EUY77"/>
      <c r="EUZ77"/>
      <c r="EVA77"/>
      <c r="EVB77"/>
      <c r="EVC77"/>
      <c r="EVD77"/>
      <c r="EVE77"/>
      <c r="EVF77"/>
      <c r="EVG77"/>
      <c r="EVH77"/>
      <c r="EVI77"/>
      <c r="EVJ77"/>
      <c r="EVK77"/>
      <c r="EVL77"/>
      <c r="EVM77"/>
      <c r="EVN77"/>
      <c r="EVO77"/>
      <c r="EVP77"/>
      <c r="EVQ77"/>
      <c r="EVR77"/>
      <c r="EVS77"/>
      <c r="EVT77"/>
      <c r="EVU77"/>
      <c r="EVV77"/>
      <c r="EVW77"/>
      <c r="EVX77"/>
      <c r="EVY77"/>
      <c r="EVZ77"/>
      <c r="EWA77"/>
      <c r="EWB77"/>
      <c r="EWC77"/>
      <c r="EWD77"/>
      <c r="EWE77"/>
      <c r="EWF77"/>
      <c r="EWG77"/>
      <c r="EWH77"/>
      <c r="EWI77"/>
      <c r="EWJ77"/>
      <c r="EWK77"/>
      <c r="EWL77"/>
      <c r="EWM77"/>
      <c r="EWN77"/>
      <c r="EWO77"/>
      <c r="EWP77"/>
      <c r="EWQ77"/>
      <c r="EWR77"/>
      <c r="EWS77"/>
      <c r="EWT77"/>
      <c r="EWU77"/>
      <c r="EWV77"/>
      <c r="EWW77"/>
      <c r="EWX77"/>
      <c r="EWY77"/>
      <c r="EWZ77"/>
      <c r="EXA77"/>
      <c r="EXB77"/>
      <c r="EXC77"/>
      <c r="EXD77"/>
      <c r="EXE77"/>
      <c r="EXF77"/>
      <c r="EXG77"/>
      <c r="EXH77"/>
      <c r="EXI77"/>
      <c r="EXJ77"/>
      <c r="EXK77"/>
      <c r="EXL77"/>
      <c r="EXM77"/>
      <c r="EXN77"/>
      <c r="EXO77"/>
      <c r="EXP77"/>
      <c r="EXQ77"/>
      <c r="EXR77"/>
      <c r="EXS77"/>
      <c r="EXT77"/>
      <c r="EXU77"/>
      <c r="EXV77"/>
      <c r="EXW77"/>
      <c r="EXX77"/>
      <c r="EXY77"/>
      <c r="EXZ77"/>
      <c r="EYA77"/>
      <c r="EYB77"/>
      <c r="EYC77"/>
      <c r="EYD77"/>
      <c r="EYE77"/>
      <c r="EYF77"/>
      <c r="EYG77"/>
      <c r="EYH77"/>
      <c r="EYI77"/>
      <c r="EYJ77"/>
      <c r="EYK77"/>
      <c r="EYL77"/>
      <c r="EYM77"/>
      <c r="EYN77"/>
      <c r="EYO77"/>
      <c r="EYP77"/>
      <c r="EYQ77"/>
      <c r="EYR77"/>
      <c r="EYS77"/>
      <c r="EYT77"/>
      <c r="EYU77"/>
      <c r="EYV77"/>
      <c r="EYW77"/>
      <c r="EYX77"/>
      <c r="EYY77"/>
      <c r="EYZ77"/>
      <c r="EZA77"/>
      <c r="EZB77"/>
      <c r="EZC77"/>
      <c r="EZD77"/>
      <c r="EZE77"/>
      <c r="EZF77"/>
      <c r="EZG77"/>
      <c r="EZH77"/>
      <c r="EZI77"/>
      <c r="EZJ77"/>
      <c r="EZK77"/>
      <c r="EZL77"/>
      <c r="EZM77"/>
      <c r="EZN77"/>
      <c r="EZO77"/>
      <c r="EZP77"/>
      <c r="EZQ77"/>
      <c r="EZR77"/>
      <c r="EZS77"/>
      <c r="EZT77"/>
      <c r="EZU77"/>
      <c r="EZV77"/>
      <c r="EZW77"/>
      <c r="EZX77"/>
      <c r="EZY77"/>
      <c r="EZZ77"/>
      <c r="FAA77"/>
      <c r="FAB77"/>
      <c r="FAC77"/>
      <c r="FAD77"/>
      <c r="FAE77"/>
      <c r="FAF77"/>
      <c r="FAG77"/>
      <c r="FAH77"/>
      <c r="FAI77"/>
      <c r="FAJ77"/>
      <c r="FAK77"/>
      <c r="FAL77"/>
      <c r="FAM77"/>
      <c r="FAN77"/>
      <c r="FAO77"/>
      <c r="FAP77"/>
      <c r="FAQ77"/>
      <c r="FAR77"/>
      <c r="FAS77"/>
      <c r="FAT77"/>
      <c r="FAU77"/>
      <c r="FAV77"/>
      <c r="FAW77"/>
      <c r="FAX77"/>
      <c r="FAY77"/>
      <c r="FAZ77"/>
      <c r="FBA77"/>
      <c r="FBB77"/>
      <c r="FBC77"/>
      <c r="FBD77"/>
      <c r="FBE77"/>
      <c r="FBF77"/>
      <c r="FBG77"/>
      <c r="FBH77"/>
      <c r="FBI77"/>
      <c r="FBJ77"/>
      <c r="FBK77"/>
      <c r="FBL77"/>
      <c r="FBM77"/>
      <c r="FBN77"/>
      <c r="FBO77"/>
      <c r="FBP77"/>
      <c r="FBQ77"/>
      <c r="FBR77"/>
      <c r="FBS77"/>
      <c r="FBT77"/>
      <c r="FBU77"/>
      <c r="FBV77"/>
      <c r="FBW77"/>
      <c r="FBX77"/>
      <c r="FBY77"/>
      <c r="FBZ77"/>
      <c r="FCA77"/>
      <c r="FCB77"/>
      <c r="FCC77"/>
      <c r="FCD77"/>
      <c r="FCE77"/>
      <c r="FCF77"/>
      <c r="FCG77"/>
      <c r="FCH77"/>
      <c r="FCI77"/>
      <c r="FCJ77"/>
      <c r="FCK77"/>
      <c r="FCL77"/>
      <c r="FCM77"/>
      <c r="FCN77"/>
      <c r="FCO77"/>
      <c r="FCP77"/>
      <c r="FCQ77"/>
      <c r="FCR77"/>
      <c r="FCS77"/>
      <c r="FCT77"/>
      <c r="FCU77"/>
      <c r="FCV77"/>
      <c r="FCW77"/>
      <c r="FCX77"/>
      <c r="FCY77"/>
      <c r="FCZ77"/>
      <c r="FDA77"/>
      <c r="FDB77"/>
      <c r="FDC77"/>
      <c r="FDD77"/>
      <c r="FDE77"/>
      <c r="FDF77"/>
      <c r="FDG77"/>
      <c r="FDH77"/>
      <c r="FDI77"/>
      <c r="FDJ77"/>
      <c r="FDK77"/>
      <c r="FDL77"/>
      <c r="FDM77"/>
      <c r="FDN77"/>
      <c r="FDO77"/>
      <c r="FDP77"/>
      <c r="FDQ77"/>
      <c r="FDR77"/>
      <c r="FDS77"/>
      <c r="FDT77"/>
      <c r="FDU77"/>
      <c r="FDV77"/>
      <c r="FDW77"/>
      <c r="FDX77"/>
      <c r="FDY77"/>
      <c r="FDZ77"/>
      <c r="FEA77"/>
      <c r="FEB77"/>
      <c r="FEC77"/>
      <c r="FED77"/>
      <c r="FEE77"/>
      <c r="FEF77"/>
      <c r="FEG77"/>
      <c r="FEH77"/>
      <c r="FEI77"/>
      <c r="FEJ77"/>
      <c r="FEK77"/>
      <c r="FEL77"/>
      <c r="FEM77"/>
      <c r="FEN77"/>
      <c r="FEO77"/>
      <c r="FEP77"/>
      <c r="FEQ77"/>
      <c r="FER77"/>
      <c r="FES77"/>
      <c r="FET77"/>
      <c r="FEU77"/>
      <c r="FEV77"/>
      <c r="FEW77"/>
      <c r="FEX77"/>
      <c r="FEY77"/>
      <c r="FEZ77"/>
      <c r="FFA77"/>
      <c r="FFB77"/>
      <c r="FFC77"/>
      <c r="FFD77"/>
      <c r="FFE77"/>
      <c r="FFF77"/>
      <c r="FFG77"/>
      <c r="FFH77"/>
      <c r="FFI77"/>
      <c r="FFJ77"/>
      <c r="FFK77"/>
      <c r="FFL77"/>
      <c r="FFM77"/>
      <c r="FFN77"/>
      <c r="FFO77"/>
      <c r="FFP77"/>
      <c r="FFQ77"/>
      <c r="FFR77"/>
      <c r="FFS77"/>
      <c r="FFT77"/>
      <c r="FFU77"/>
      <c r="FFV77"/>
      <c r="FFW77"/>
      <c r="FFX77"/>
      <c r="FFY77"/>
      <c r="FFZ77"/>
      <c r="FGA77"/>
      <c r="FGB77"/>
      <c r="FGC77"/>
      <c r="FGD77"/>
      <c r="FGE77"/>
      <c r="FGF77"/>
      <c r="FGG77"/>
      <c r="FGH77"/>
      <c r="FGI77"/>
      <c r="FGJ77"/>
      <c r="FGK77"/>
      <c r="FGL77"/>
      <c r="FGM77"/>
      <c r="FGN77"/>
      <c r="FGO77"/>
      <c r="FGP77"/>
      <c r="FGQ77"/>
      <c r="FGR77"/>
      <c r="FGS77"/>
      <c r="FGT77"/>
      <c r="FGU77"/>
      <c r="FGV77"/>
      <c r="FGW77"/>
      <c r="FGX77"/>
      <c r="FGY77"/>
      <c r="FGZ77"/>
      <c r="FHA77"/>
      <c r="FHB77"/>
      <c r="FHC77"/>
      <c r="FHD77"/>
      <c r="FHE77"/>
      <c r="FHF77"/>
      <c r="FHG77"/>
      <c r="FHH77"/>
      <c r="FHI77"/>
      <c r="FHJ77"/>
      <c r="FHK77"/>
      <c r="FHL77"/>
      <c r="FHM77"/>
      <c r="FHN77"/>
      <c r="FHO77"/>
      <c r="FHP77"/>
      <c r="FHQ77"/>
      <c r="FHR77"/>
      <c r="FHS77"/>
      <c r="FHT77"/>
      <c r="FHU77"/>
      <c r="FHV77"/>
      <c r="FHW77"/>
      <c r="FHX77"/>
      <c r="FHY77"/>
      <c r="FHZ77"/>
      <c r="FIA77"/>
      <c r="FIB77"/>
      <c r="FIC77"/>
      <c r="FID77"/>
      <c r="FIE77"/>
      <c r="FIF77"/>
      <c r="FIG77"/>
      <c r="FIH77"/>
      <c r="FII77"/>
      <c r="FIJ77"/>
      <c r="FIK77"/>
      <c r="FIL77"/>
      <c r="FIM77"/>
      <c r="FIN77"/>
      <c r="FIO77"/>
      <c r="FIP77"/>
      <c r="FIQ77"/>
      <c r="FIR77"/>
      <c r="FIS77"/>
      <c r="FIT77"/>
      <c r="FIU77"/>
      <c r="FIV77"/>
      <c r="FIW77"/>
      <c r="FIX77"/>
      <c r="FIY77"/>
      <c r="FIZ77"/>
      <c r="FJA77"/>
      <c r="FJB77"/>
      <c r="FJC77"/>
      <c r="FJD77"/>
      <c r="FJE77"/>
      <c r="FJF77"/>
      <c r="FJG77"/>
      <c r="FJH77"/>
      <c r="FJI77"/>
      <c r="FJJ77"/>
      <c r="FJK77"/>
      <c r="FJL77"/>
      <c r="FJM77"/>
      <c r="FJN77"/>
      <c r="FJO77"/>
      <c r="FJP77"/>
      <c r="FJQ77"/>
      <c r="FJR77"/>
      <c r="FJS77"/>
      <c r="FJT77"/>
      <c r="FJU77"/>
      <c r="FJV77"/>
      <c r="FJW77"/>
      <c r="FJX77"/>
      <c r="FJY77"/>
      <c r="FJZ77"/>
      <c r="FKA77"/>
      <c r="FKB77"/>
      <c r="FKC77"/>
      <c r="FKD77"/>
      <c r="FKE77"/>
      <c r="FKF77"/>
      <c r="FKG77"/>
      <c r="FKH77"/>
      <c r="FKI77"/>
      <c r="FKJ77"/>
      <c r="FKK77"/>
      <c r="FKL77"/>
      <c r="FKM77"/>
      <c r="FKN77"/>
      <c r="FKO77"/>
      <c r="FKP77"/>
      <c r="FKQ77"/>
      <c r="FKR77"/>
      <c r="FKS77"/>
      <c r="FKT77"/>
      <c r="FKU77"/>
      <c r="FKV77"/>
      <c r="FKW77"/>
      <c r="FKX77"/>
      <c r="FKY77"/>
      <c r="FKZ77"/>
      <c r="FLA77"/>
      <c r="FLB77"/>
      <c r="FLC77"/>
      <c r="FLD77"/>
      <c r="FLE77"/>
      <c r="FLF77"/>
      <c r="FLG77"/>
      <c r="FLH77"/>
      <c r="FLI77"/>
      <c r="FLJ77"/>
      <c r="FLK77"/>
      <c r="FLL77"/>
      <c r="FLM77"/>
      <c r="FLN77"/>
      <c r="FLO77"/>
      <c r="FLP77"/>
      <c r="FLQ77"/>
      <c r="FLR77"/>
      <c r="FLS77"/>
      <c r="FLT77"/>
      <c r="FLU77"/>
      <c r="FLV77"/>
      <c r="FLW77"/>
      <c r="FLX77"/>
      <c r="FLY77"/>
      <c r="FLZ77"/>
      <c r="FMA77"/>
      <c r="FMB77"/>
      <c r="FMC77"/>
      <c r="FMD77"/>
      <c r="FME77"/>
      <c r="FMF77"/>
      <c r="FMG77"/>
      <c r="FMH77"/>
      <c r="FMI77"/>
      <c r="FMJ77"/>
      <c r="FMK77"/>
      <c r="FML77"/>
      <c r="FMM77"/>
      <c r="FMN77"/>
      <c r="FMO77"/>
      <c r="FMP77"/>
      <c r="FMQ77"/>
      <c r="FMR77"/>
      <c r="FMS77"/>
      <c r="FMT77"/>
      <c r="FMU77"/>
      <c r="FMV77"/>
      <c r="FMW77"/>
      <c r="FMX77"/>
      <c r="FMY77"/>
      <c r="FMZ77"/>
      <c r="FNA77"/>
      <c r="FNB77"/>
      <c r="FNC77"/>
      <c r="FND77"/>
      <c r="FNE77"/>
      <c r="FNF77"/>
      <c r="FNG77"/>
      <c r="FNH77"/>
      <c r="FNI77"/>
      <c r="FNJ77"/>
      <c r="FNK77"/>
      <c r="FNL77"/>
      <c r="FNM77"/>
      <c r="FNN77"/>
      <c r="FNO77"/>
      <c r="FNP77"/>
      <c r="FNQ77"/>
      <c r="FNR77"/>
      <c r="FNS77"/>
      <c r="FNT77"/>
      <c r="FNU77"/>
      <c r="FNV77"/>
      <c r="FNW77"/>
      <c r="FNX77"/>
      <c r="FNY77"/>
      <c r="FNZ77"/>
      <c r="FOA77"/>
      <c r="FOB77"/>
      <c r="FOC77"/>
      <c r="FOD77"/>
      <c r="FOE77"/>
      <c r="FOF77"/>
      <c r="FOG77"/>
      <c r="FOH77"/>
      <c r="FOI77"/>
      <c r="FOJ77"/>
      <c r="FOK77"/>
      <c r="FOL77"/>
      <c r="FOM77"/>
      <c r="FON77"/>
      <c r="FOO77"/>
      <c r="FOP77"/>
      <c r="FOQ77"/>
      <c r="FOR77"/>
      <c r="FOS77"/>
      <c r="FOT77"/>
      <c r="FOU77"/>
      <c r="FOV77"/>
      <c r="FOW77"/>
      <c r="FOX77"/>
      <c r="FOY77"/>
      <c r="FOZ77"/>
      <c r="FPA77"/>
      <c r="FPB77"/>
      <c r="FPC77"/>
      <c r="FPD77"/>
      <c r="FPE77"/>
      <c r="FPF77"/>
      <c r="FPG77"/>
      <c r="FPH77"/>
      <c r="FPI77"/>
      <c r="FPJ77"/>
      <c r="FPK77"/>
      <c r="FPL77"/>
      <c r="FPM77"/>
      <c r="FPN77"/>
      <c r="FPO77"/>
      <c r="FPP77"/>
      <c r="FPQ77"/>
      <c r="FPR77"/>
      <c r="FPS77"/>
      <c r="FPT77"/>
      <c r="FPU77"/>
      <c r="FPV77"/>
      <c r="FPW77"/>
      <c r="FPX77"/>
      <c r="FPY77"/>
      <c r="FPZ77"/>
      <c r="FQA77"/>
      <c r="FQB77"/>
      <c r="FQC77"/>
      <c r="FQD77"/>
      <c r="FQE77"/>
      <c r="FQF77"/>
      <c r="FQG77"/>
      <c r="FQH77"/>
      <c r="FQI77"/>
      <c r="FQJ77"/>
      <c r="FQK77"/>
      <c r="FQL77"/>
      <c r="FQM77"/>
      <c r="FQN77"/>
      <c r="FQO77"/>
      <c r="FQP77"/>
      <c r="FQQ77"/>
      <c r="FQR77"/>
      <c r="FQS77"/>
      <c r="FQT77"/>
      <c r="FQU77"/>
      <c r="FQV77"/>
      <c r="FQW77"/>
      <c r="FQX77"/>
      <c r="FQY77"/>
      <c r="FQZ77"/>
      <c r="FRA77"/>
      <c r="FRB77"/>
      <c r="FRC77"/>
      <c r="FRD77"/>
      <c r="FRE77"/>
      <c r="FRF77"/>
      <c r="FRG77"/>
      <c r="FRH77"/>
      <c r="FRI77"/>
      <c r="FRJ77"/>
      <c r="FRK77"/>
      <c r="FRL77"/>
      <c r="FRM77"/>
      <c r="FRN77"/>
      <c r="FRO77"/>
      <c r="FRP77"/>
      <c r="FRQ77"/>
      <c r="FRR77"/>
      <c r="FRS77"/>
      <c r="FRT77"/>
      <c r="FRU77"/>
      <c r="FRV77"/>
      <c r="FRW77"/>
      <c r="FRX77"/>
      <c r="FRY77"/>
      <c r="FRZ77"/>
      <c r="FSA77"/>
      <c r="FSB77"/>
      <c r="FSC77"/>
      <c r="FSD77"/>
      <c r="FSE77"/>
      <c r="FSF77"/>
      <c r="FSG77"/>
      <c r="FSH77"/>
      <c r="FSI77"/>
      <c r="FSJ77"/>
      <c r="FSK77"/>
      <c r="FSL77"/>
      <c r="FSM77"/>
      <c r="FSN77"/>
      <c r="FSO77"/>
      <c r="FSP77"/>
      <c r="FSQ77"/>
      <c r="FSR77"/>
      <c r="FSS77"/>
      <c r="FST77"/>
      <c r="FSU77"/>
      <c r="FSV77"/>
      <c r="FSW77"/>
      <c r="FSX77"/>
      <c r="FSY77"/>
      <c r="FSZ77"/>
      <c r="FTA77"/>
      <c r="FTB77"/>
      <c r="FTC77"/>
      <c r="FTD77"/>
      <c r="FTE77"/>
      <c r="FTF77"/>
      <c r="FTG77"/>
      <c r="FTH77"/>
      <c r="FTI77"/>
      <c r="FTJ77"/>
      <c r="FTK77"/>
      <c r="FTL77"/>
      <c r="FTM77"/>
      <c r="FTN77"/>
      <c r="FTO77"/>
      <c r="FTP77"/>
      <c r="FTQ77"/>
      <c r="FTR77"/>
      <c r="FTS77"/>
      <c r="FTT77"/>
      <c r="FTU77"/>
      <c r="FTV77"/>
      <c r="FTW77"/>
      <c r="FTX77"/>
      <c r="FTY77"/>
      <c r="FTZ77"/>
      <c r="FUA77"/>
      <c r="FUB77"/>
      <c r="FUC77"/>
      <c r="FUD77"/>
      <c r="FUE77"/>
      <c r="FUF77"/>
      <c r="FUG77"/>
      <c r="FUH77"/>
      <c r="FUI77"/>
      <c r="FUJ77"/>
      <c r="FUK77"/>
      <c r="FUL77"/>
      <c r="FUM77"/>
      <c r="FUN77"/>
      <c r="FUO77"/>
      <c r="FUP77"/>
      <c r="FUQ77"/>
      <c r="FUR77"/>
      <c r="FUS77"/>
      <c r="FUT77"/>
      <c r="FUU77"/>
      <c r="FUV77"/>
      <c r="FUW77"/>
      <c r="FUX77"/>
      <c r="FUY77"/>
      <c r="FUZ77"/>
      <c r="FVA77"/>
      <c r="FVB77"/>
      <c r="FVC77"/>
      <c r="FVD77"/>
      <c r="FVE77"/>
      <c r="FVF77"/>
      <c r="FVG77"/>
      <c r="FVH77"/>
      <c r="FVI77"/>
      <c r="FVJ77"/>
      <c r="FVK77"/>
      <c r="FVL77"/>
      <c r="FVM77"/>
      <c r="FVN77"/>
      <c r="FVO77"/>
      <c r="FVP77"/>
      <c r="FVQ77"/>
      <c r="FVR77"/>
      <c r="FVS77"/>
      <c r="FVT77"/>
      <c r="FVU77"/>
      <c r="FVV77"/>
      <c r="FVW77"/>
      <c r="FVX77"/>
      <c r="FVY77"/>
      <c r="FVZ77"/>
      <c r="FWA77"/>
      <c r="FWB77"/>
      <c r="FWC77"/>
      <c r="FWD77"/>
      <c r="FWE77"/>
      <c r="FWF77"/>
      <c r="FWG77"/>
      <c r="FWH77"/>
      <c r="FWI77"/>
      <c r="FWJ77"/>
      <c r="FWK77"/>
      <c r="FWL77"/>
      <c r="FWM77"/>
      <c r="FWN77"/>
      <c r="FWO77"/>
      <c r="FWP77"/>
      <c r="FWQ77"/>
      <c r="FWR77"/>
      <c r="FWS77"/>
      <c r="FWT77"/>
      <c r="FWU77"/>
      <c r="FWV77"/>
      <c r="FWW77"/>
      <c r="FWX77"/>
      <c r="FWY77"/>
      <c r="FWZ77"/>
      <c r="FXA77"/>
      <c r="FXB77"/>
      <c r="FXC77"/>
      <c r="FXD77"/>
      <c r="FXE77"/>
      <c r="FXF77"/>
      <c r="FXG77"/>
      <c r="FXH77"/>
      <c r="FXI77"/>
      <c r="FXJ77"/>
      <c r="FXK77"/>
      <c r="FXL77"/>
      <c r="FXM77"/>
      <c r="FXN77"/>
      <c r="FXO77"/>
      <c r="FXP77"/>
      <c r="FXQ77"/>
      <c r="FXR77"/>
      <c r="FXS77"/>
      <c r="FXT77"/>
      <c r="FXU77"/>
      <c r="FXV77"/>
      <c r="FXW77"/>
      <c r="FXX77"/>
      <c r="FXY77"/>
      <c r="FXZ77"/>
      <c r="FYA77"/>
      <c r="FYB77"/>
      <c r="FYC77"/>
      <c r="FYD77"/>
      <c r="FYE77"/>
      <c r="FYF77"/>
      <c r="FYG77"/>
      <c r="FYH77"/>
      <c r="FYI77"/>
      <c r="FYJ77"/>
      <c r="FYK77"/>
      <c r="FYL77"/>
      <c r="FYM77"/>
      <c r="FYN77"/>
      <c r="FYO77"/>
      <c r="FYP77"/>
      <c r="FYQ77"/>
      <c r="FYR77"/>
      <c r="FYS77"/>
      <c r="FYT77"/>
      <c r="FYU77"/>
      <c r="FYV77"/>
      <c r="FYW77"/>
      <c r="FYX77"/>
      <c r="FYY77"/>
      <c r="FYZ77"/>
      <c r="FZA77"/>
      <c r="FZB77"/>
      <c r="FZC77"/>
      <c r="FZD77"/>
      <c r="FZE77"/>
      <c r="FZF77"/>
      <c r="FZG77"/>
      <c r="FZH77"/>
      <c r="FZI77"/>
      <c r="FZJ77"/>
      <c r="FZK77"/>
      <c r="FZL77"/>
      <c r="FZM77"/>
      <c r="FZN77"/>
      <c r="FZO77"/>
      <c r="FZP77"/>
      <c r="FZQ77"/>
      <c r="FZR77"/>
      <c r="FZS77"/>
      <c r="FZT77"/>
      <c r="FZU77"/>
      <c r="FZV77"/>
      <c r="FZW77"/>
      <c r="FZX77"/>
      <c r="FZY77"/>
      <c r="FZZ77"/>
      <c r="GAA77"/>
      <c r="GAB77"/>
      <c r="GAC77"/>
      <c r="GAD77"/>
      <c r="GAE77"/>
      <c r="GAF77"/>
      <c r="GAG77"/>
      <c r="GAH77"/>
      <c r="GAI77"/>
      <c r="GAJ77"/>
      <c r="GAK77"/>
      <c r="GAL77"/>
      <c r="GAM77"/>
      <c r="GAN77"/>
      <c r="GAO77"/>
      <c r="GAP77"/>
      <c r="GAQ77"/>
      <c r="GAR77"/>
      <c r="GAS77"/>
      <c r="GAT77"/>
      <c r="GAU77"/>
      <c r="GAV77"/>
      <c r="GAW77"/>
      <c r="GAX77"/>
      <c r="GAY77"/>
      <c r="GAZ77"/>
      <c r="GBA77"/>
      <c r="GBB77"/>
      <c r="GBC77"/>
      <c r="GBD77"/>
      <c r="GBE77"/>
      <c r="GBF77"/>
      <c r="GBG77"/>
      <c r="GBH77"/>
      <c r="GBI77"/>
      <c r="GBJ77"/>
      <c r="GBK77"/>
      <c r="GBL77"/>
      <c r="GBM77"/>
      <c r="GBN77"/>
      <c r="GBO77"/>
      <c r="GBP77"/>
      <c r="GBQ77"/>
      <c r="GBR77"/>
      <c r="GBS77"/>
      <c r="GBT77"/>
      <c r="GBU77"/>
      <c r="GBV77"/>
      <c r="GBW77"/>
      <c r="GBX77"/>
      <c r="GBY77"/>
      <c r="GBZ77"/>
      <c r="GCA77"/>
      <c r="GCB77"/>
      <c r="GCC77"/>
      <c r="GCD77"/>
      <c r="GCE77"/>
      <c r="GCF77"/>
      <c r="GCG77"/>
      <c r="GCH77"/>
      <c r="GCI77"/>
      <c r="GCJ77"/>
      <c r="GCK77"/>
      <c r="GCL77"/>
      <c r="GCM77"/>
      <c r="GCN77"/>
      <c r="GCO77"/>
      <c r="GCP77"/>
      <c r="GCQ77"/>
      <c r="GCR77"/>
      <c r="GCS77"/>
      <c r="GCT77"/>
      <c r="GCU77"/>
      <c r="GCV77"/>
      <c r="GCW77"/>
      <c r="GCX77"/>
      <c r="GCY77"/>
      <c r="GCZ77"/>
      <c r="GDA77"/>
      <c r="GDB77"/>
      <c r="GDC77"/>
      <c r="GDD77"/>
      <c r="GDE77"/>
      <c r="GDF77"/>
      <c r="GDG77"/>
      <c r="GDH77"/>
      <c r="GDI77"/>
      <c r="GDJ77"/>
      <c r="GDK77"/>
      <c r="GDL77"/>
      <c r="GDM77"/>
      <c r="GDN77"/>
      <c r="GDO77"/>
      <c r="GDP77"/>
      <c r="GDQ77"/>
      <c r="GDR77"/>
      <c r="GDS77"/>
      <c r="GDT77"/>
      <c r="GDU77"/>
      <c r="GDV77"/>
      <c r="GDW77"/>
      <c r="GDX77"/>
      <c r="GDY77"/>
      <c r="GDZ77"/>
      <c r="GEA77"/>
      <c r="GEB77"/>
      <c r="GEC77"/>
      <c r="GED77"/>
      <c r="GEE77"/>
      <c r="GEF77"/>
      <c r="GEG77"/>
      <c r="GEH77"/>
      <c r="GEI77"/>
      <c r="GEJ77"/>
      <c r="GEK77"/>
      <c r="GEL77"/>
      <c r="GEM77"/>
      <c r="GEN77"/>
      <c r="GEO77"/>
      <c r="GEP77"/>
      <c r="GEQ77"/>
      <c r="GER77"/>
      <c r="GES77"/>
      <c r="GET77"/>
      <c r="GEU77"/>
      <c r="GEV77"/>
      <c r="GEW77"/>
      <c r="GEX77"/>
      <c r="GEY77"/>
      <c r="GEZ77"/>
      <c r="GFA77"/>
      <c r="GFB77"/>
      <c r="GFC77"/>
      <c r="GFD77"/>
      <c r="GFE77"/>
      <c r="GFF77"/>
      <c r="GFG77"/>
      <c r="GFH77"/>
      <c r="GFI77"/>
      <c r="GFJ77"/>
      <c r="GFK77"/>
      <c r="GFL77"/>
      <c r="GFM77"/>
      <c r="GFN77"/>
      <c r="GFO77"/>
      <c r="GFP77"/>
      <c r="GFQ77"/>
      <c r="GFR77"/>
      <c r="GFS77"/>
      <c r="GFT77"/>
      <c r="GFU77"/>
      <c r="GFV77"/>
      <c r="GFW77"/>
      <c r="GFX77"/>
      <c r="GFY77"/>
      <c r="GFZ77"/>
      <c r="GGA77"/>
      <c r="GGB77"/>
      <c r="GGC77"/>
      <c r="GGD77"/>
      <c r="GGE77"/>
      <c r="GGF77"/>
      <c r="GGG77"/>
      <c r="GGH77"/>
      <c r="GGI77"/>
      <c r="GGJ77"/>
      <c r="GGK77"/>
      <c r="GGL77"/>
      <c r="GGM77"/>
      <c r="GGN77"/>
      <c r="GGO77"/>
      <c r="GGP77"/>
      <c r="GGQ77"/>
      <c r="GGR77"/>
      <c r="GGS77"/>
      <c r="GGT77"/>
      <c r="GGU77"/>
      <c r="GGV77"/>
      <c r="GGW77"/>
      <c r="GGX77"/>
      <c r="GGY77"/>
      <c r="GGZ77"/>
      <c r="GHA77"/>
      <c r="GHB77"/>
      <c r="GHC77"/>
      <c r="GHD77"/>
      <c r="GHE77"/>
      <c r="GHF77"/>
      <c r="GHG77"/>
      <c r="GHH77"/>
      <c r="GHI77"/>
      <c r="GHJ77"/>
      <c r="GHK77"/>
      <c r="GHL77"/>
      <c r="GHM77"/>
      <c r="GHN77"/>
      <c r="GHO77"/>
      <c r="GHP77"/>
      <c r="GHQ77"/>
      <c r="GHR77"/>
      <c r="GHS77"/>
      <c r="GHT77"/>
      <c r="GHU77"/>
      <c r="GHV77"/>
      <c r="GHW77"/>
      <c r="GHX77"/>
      <c r="GHY77"/>
      <c r="GHZ77"/>
      <c r="GIA77"/>
      <c r="GIB77"/>
      <c r="GIC77"/>
      <c r="GID77"/>
      <c r="GIE77"/>
      <c r="GIF77"/>
      <c r="GIG77"/>
      <c r="GIH77"/>
      <c r="GII77"/>
      <c r="GIJ77"/>
      <c r="GIK77"/>
      <c r="GIL77"/>
      <c r="GIM77"/>
      <c r="GIN77"/>
      <c r="GIO77"/>
      <c r="GIP77"/>
      <c r="GIQ77"/>
      <c r="GIR77"/>
      <c r="GIS77"/>
      <c r="GIT77"/>
      <c r="GIU77"/>
      <c r="GIV77"/>
      <c r="GIW77"/>
      <c r="GIX77"/>
      <c r="GIY77"/>
      <c r="GIZ77"/>
      <c r="GJA77"/>
      <c r="GJB77"/>
      <c r="GJC77"/>
      <c r="GJD77"/>
      <c r="GJE77"/>
      <c r="GJF77"/>
      <c r="GJG77"/>
      <c r="GJH77"/>
      <c r="GJI77"/>
      <c r="GJJ77"/>
      <c r="GJK77"/>
      <c r="GJL77"/>
      <c r="GJM77"/>
      <c r="GJN77"/>
      <c r="GJO77"/>
      <c r="GJP77"/>
      <c r="GJQ77"/>
      <c r="GJR77"/>
      <c r="GJS77"/>
      <c r="GJT77"/>
      <c r="GJU77"/>
      <c r="GJV77"/>
      <c r="GJW77"/>
      <c r="GJX77"/>
      <c r="GJY77"/>
      <c r="GJZ77"/>
      <c r="GKA77"/>
      <c r="GKB77"/>
      <c r="GKC77"/>
      <c r="GKD77"/>
      <c r="GKE77"/>
      <c r="GKF77"/>
      <c r="GKG77"/>
      <c r="GKH77"/>
      <c r="GKI77"/>
      <c r="GKJ77"/>
      <c r="GKK77"/>
      <c r="GKL77"/>
      <c r="GKM77"/>
      <c r="GKN77"/>
      <c r="GKO77"/>
      <c r="GKP77"/>
      <c r="GKQ77"/>
      <c r="GKR77"/>
      <c r="GKS77"/>
      <c r="GKT77"/>
      <c r="GKU77"/>
      <c r="GKV77"/>
      <c r="GKW77"/>
      <c r="GKX77"/>
      <c r="GKY77"/>
      <c r="GKZ77"/>
      <c r="GLA77"/>
      <c r="GLB77"/>
      <c r="GLC77"/>
      <c r="GLD77"/>
      <c r="GLE77"/>
      <c r="GLF77"/>
      <c r="GLG77"/>
      <c r="GLH77"/>
      <c r="GLI77"/>
      <c r="GLJ77"/>
      <c r="GLK77"/>
      <c r="GLL77"/>
      <c r="GLM77"/>
      <c r="GLN77"/>
      <c r="GLO77"/>
      <c r="GLP77"/>
      <c r="GLQ77"/>
      <c r="GLR77"/>
      <c r="GLS77"/>
      <c r="GLT77"/>
      <c r="GLU77"/>
      <c r="GLV77"/>
      <c r="GLW77"/>
      <c r="GLX77"/>
      <c r="GLY77"/>
      <c r="GLZ77"/>
      <c r="GMA77"/>
      <c r="GMB77"/>
      <c r="GMC77"/>
      <c r="GMD77"/>
      <c r="GME77"/>
      <c r="GMF77"/>
      <c r="GMG77"/>
      <c r="GMH77"/>
      <c r="GMI77"/>
      <c r="GMJ77"/>
      <c r="GMK77"/>
      <c r="GML77"/>
      <c r="GMM77"/>
      <c r="GMN77"/>
      <c r="GMO77"/>
      <c r="GMP77"/>
      <c r="GMQ77"/>
      <c r="GMR77"/>
      <c r="GMS77"/>
      <c r="GMT77"/>
      <c r="GMU77"/>
      <c r="GMV77"/>
      <c r="GMW77"/>
      <c r="GMX77"/>
      <c r="GMY77"/>
      <c r="GMZ77"/>
      <c r="GNA77"/>
      <c r="GNB77"/>
      <c r="GNC77"/>
      <c r="GND77"/>
      <c r="GNE77"/>
      <c r="GNF77"/>
      <c r="GNG77"/>
      <c r="GNH77"/>
      <c r="GNI77"/>
      <c r="GNJ77"/>
      <c r="GNK77"/>
      <c r="GNL77"/>
      <c r="GNM77"/>
      <c r="GNN77"/>
      <c r="GNO77"/>
      <c r="GNP77"/>
      <c r="GNQ77"/>
      <c r="GNR77"/>
      <c r="GNS77"/>
      <c r="GNT77"/>
      <c r="GNU77"/>
      <c r="GNV77"/>
      <c r="GNW77"/>
      <c r="GNX77"/>
      <c r="GNY77"/>
      <c r="GNZ77"/>
      <c r="GOA77"/>
      <c r="GOB77"/>
      <c r="GOC77"/>
      <c r="GOD77"/>
      <c r="GOE77"/>
      <c r="GOF77"/>
      <c r="GOG77"/>
      <c r="GOH77"/>
      <c r="GOI77"/>
      <c r="GOJ77"/>
      <c r="GOK77"/>
      <c r="GOL77"/>
      <c r="GOM77"/>
      <c r="GON77"/>
      <c r="GOO77"/>
      <c r="GOP77"/>
      <c r="GOQ77"/>
      <c r="GOR77"/>
      <c r="GOS77"/>
      <c r="GOT77"/>
      <c r="GOU77"/>
      <c r="GOV77"/>
      <c r="GOW77"/>
      <c r="GOX77"/>
      <c r="GOY77"/>
      <c r="GOZ77"/>
      <c r="GPA77"/>
      <c r="GPB77"/>
      <c r="GPC77"/>
      <c r="GPD77"/>
      <c r="GPE77"/>
      <c r="GPF77"/>
      <c r="GPG77"/>
      <c r="GPH77"/>
      <c r="GPI77"/>
      <c r="GPJ77"/>
      <c r="GPK77"/>
      <c r="GPL77"/>
      <c r="GPM77"/>
      <c r="GPN77"/>
      <c r="GPO77"/>
      <c r="GPP77"/>
      <c r="GPQ77"/>
      <c r="GPR77"/>
      <c r="GPS77"/>
      <c r="GPT77"/>
      <c r="GPU77"/>
      <c r="GPV77"/>
      <c r="GPW77"/>
      <c r="GPX77"/>
      <c r="GPY77"/>
      <c r="GPZ77"/>
      <c r="GQA77"/>
      <c r="GQB77"/>
      <c r="GQC77"/>
      <c r="GQD77"/>
      <c r="GQE77"/>
      <c r="GQF77"/>
      <c r="GQG77"/>
      <c r="GQH77"/>
      <c r="GQI77"/>
      <c r="GQJ77"/>
      <c r="GQK77"/>
      <c r="GQL77"/>
      <c r="GQM77"/>
      <c r="GQN77"/>
      <c r="GQO77"/>
      <c r="GQP77"/>
      <c r="GQQ77"/>
      <c r="GQR77"/>
      <c r="GQS77"/>
      <c r="GQT77"/>
      <c r="GQU77"/>
      <c r="GQV77"/>
      <c r="GQW77"/>
      <c r="GQX77"/>
      <c r="GQY77"/>
      <c r="GQZ77"/>
      <c r="GRA77"/>
      <c r="GRB77"/>
      <c r="GRC77"/>
      <c r="GRD77"/>
      <c r="GRE77"/>
      <c r="GRF77"/>
      <c r="GRG77"/>
      <c r="GRH77"/>
      <c r="GRI77"/>
      <c r="GRJ77"/>
      <c r="GRK77"/>
      <c r="GRL77"/>
      <c r="GRM77"/>
      <c r="GRN77"/>
      <c r="GRO77"/>
      <c r="GRP77"/>
      <c r="GRQ77"/>
      <c r="GRR77"/>
      <c r="GRS77"/>
      <c r="GRT77"/>
      <c r="GRU77"/>
      <c r="GRV77"/>
      <c r="GRW77"/>
      <c r="GRX77"/>
      <c r="GRY77"/>
      <c r="GRZ77"/>
      <c r="GSA77"/>
      <c r="GSB77"/>
      <c r="GSC77"/>
      <c r="GSD77"/>
      <c r="GSE77"/>
      <c r="GSF77"/>
      <c r="GSG77"/>
      <c r="GSH77"/>
      <c r="GSI77"/>
      <c r="GSJ77"/>
      <c r="GSK77"/>
      <c r="GSL77"/>
      <c r="GSM77"/>
      <c r="GSN77"/>
      <c r="GSO77"/>
      <c r="GSP77"/>
      <c r="GSQ77"/>
      <c r="GSR77"/>
      <c r="GSS77"/>
      <c r="GST77"/>
      <c r="GSU77"/>
      <c r="GSV77"/>
      <c r="GSW77"/>
      <c r="GSX77"/>
      <c r="GSY77"/>
      <c r="GSZ77"/>
      <c r="GTA77"/>
      <c r="GTB77"/>
      <c r="GTC77"/>
      <c r="GTD77"/>
      <c r="GTE77"/>
      <c r="GTF77"/>
      <c r="GTG77"/>
      <c r="GTH77"/>
      <c r="GTI77"/>
      <c r="GTJ77"/>
      <c r="GTK77"/>
      <c r="GTL77"/>
      <c r="GTM77"/>
      <c r="GTN77"/>
      <c r="GTO77"/>
      <c r="GTP77"/>
      <c r="GTQ77"/>
      <c r="GTR77"/>
      <c r="GTS77"/>
      <c r="GTT77"/>
      <c r="GTU77"/>
      <c r="GTV77"/>
      <c r="GTW77"/>
      <c r="GTX77"/>
      <c r="GTY77"/>
      <c r="GTZ77"/>
      <c r="GUA77"/>
      <c r="GUB77"/>
      <c r="GUC77"/>
      <c r="GUD77"/>
      <c r="GUE77"/>
      <c r="GUF77"/>
      <c r="GUG77"/>
      <c r="GUH77"/>
      <c r="GUI77"/>
      <c r="GUJ77"/>
      <c r="GUK77"/>
      <c r="GUL77"/>
      <c r="GUM77"/>
      <c r="GUN77"/>
      <c r="GUO77"/>
      <c r="GUP77"/>
      <c r="GUQ77"/>
      <c r="GUR77"/>
      <c r="GUS77"/>
      <c r="GUT77"/>
      <c r="GUU77"/>
      <c r="GUV77"/>
      <c r="GUW77"/>
      <c r="GUX77"/>
      <c r="GUY77"/>
      <c r="GUZ77"/>
      <c r="GVA77"/>
      <c r="GVB77"/>
      <c r="GVC77"/>
      <c r="GVD77"/>
      <c r="GVE77"/>
      <c r="GVF77"/>
      <c r="GVG77"/>
      <c r="GVH77"/>
      <c r="GVI77"/>
      <c r="GVJ77"/>
      <c r="GVK77"/>
      <c r="GVL77"/>
      <c r="GVM77"/>
      <c r="GVN77"/>
      <c r="GVO77"/>
      <c r="GVP77"/>
      <c r="GVQ77"/>
      <c r="GVR77"/>
      <c r="GVS77"/>
      <c r="GVT77"/>
      <c r="GVU77"/>
      <c r="GVV77"/>
      <c r="GVW77"/>
      <c r="GVX77"/>
      <c r="GVY77"/>
      <c r="GVZ77"/>
      <c r="GWA77"/>
      <c r="GWB77"/>
      <c r="GWC77"/>
      <c r="GWD77"/>
      <c r="GWE77"/>
      <c r="GWF77"/>
      <c r="GWG77"/>
      <c r="GWH77"/>
      <c r="GWI77"/>
      <c r="GWJ77"/>
      <c r="GWK77"/>
      <c r="GWL77"/>
      <c r="GWM77"/>
      <c r="GWN77"/>
      <c r="GWO77"/>
      <c r="GWP77"/>
      <c r="GWQ77"/>
      <c r="GWR77"/>
      <c r="GWS77"/>
      <c r="GWT77"/>
      <c r="GWU77"/>
      <c r="GWV77"/>
      <c r="GWW77"/>
      <c r="GWX77"/>
      <c r="GWY77"/>
      <c r="GWZ77"/>
      <c r="GXA77"/>
      <c r="GXB77"/>
      <c r="GXC77"/>
      <c r="GXD77"/>
      <c r="GXE77"/>
      <c r="GXF77"/>
      <c r="GXG77"/>
      <c r="GXH77"/>
      <c r="GXI77"/>
      <c r="GXJ77"/>
      <c r="GXK77"/>
      <c r="GXL77"/>
      <c r="GXM77"/>
      <c r="GXN77"/>
      <c r="GXO77"/>
      <c r="GXP77"/>
      <c r="GXQ77"/>
      <c r="GXR77"/>
      <c r="GXS77"/>
      <c r="GXT77"/>
      <c r="GXU77"/>
      <c r="GXV77"/>
      <c r="GXW77"/>
      <c r="GXX77"/>
      <c r="GXY77"/>
      <c r="GXZ77"/>
      <c r="GYA77"/>
      <c r="GYB77"/>
      <c r="GYC77"/>
      <c r="GYD77"/>
      <c r="GYE77"/>
      <c r="GYF77"/>
      <c r="GYG77"/>
      <c r="GYH77"/>
      <c r="GYI77"/>
      <c r="GYJ77"/>
      <c r="GYK77"/>
      <c r="GYL77"/>
      <c r="GYM77"/>
      <c r="GYN77"/>
      <c r="GYO77"/>
      <c r="GYP77"/>
      <c r="GYQ77"/>
      <c r="GYR77"/>
      <c r="GYS77"/>
      <c r="GYT77"/>
      <c r="GYU77"/>
      <c r="GYV77"/>
      <c r="GYW77"/>
      <c r="GYX77"/>
      <c r="GYY77"/>
      <c r="GYZ77"/>
      <c r="GZA77"/>
      <c r="GZB77"/>
      <c r="GZC77"/>
      <c r="GZD77"/>
      <c r="GZE77"/>
      <c r="GZF77"/>
      <c r="GZG77"/>
      <c r="GZH77"/>
      <c r="GZI77"/>
      <c r="GZJ77"/>
      <c r="GZK77"/>
      <c r="GZL77"/>
      <c r="GZM77"/>
      <c r="GZN77"/>
      <c r="GZO77"/>
      <c r="GZP77"/>
      <c r="GZQ77"/>
      <c r="GZR77"/>
      <c r="GZS77"/>
      <c r="GZT77"/>
      <c r="GZU77"/>
      <c r="GZV77"/>
      <c r="GZW77"/>
      <c r="GZX77"/>
      <c r="GZY77"/>
      <c r="GZZ77"/>
      <c r="HAA77"/>
      <c r="HAB77"/>
      <c r="HAC77"/>
      <c r="HAD77"/>
      <c r="HAE77"/>
      <c r="HAF77"/>
      <c r="HAG77"/>
      <c r="HAH77"/>
      <c r="HAI77"/>
      <c r="HAJ77"/>
      <c r="HAK77"/>
      <c r="HAL77"/>
      <c r="HAM77"/>
      <c r="HAN77"/>
      <c r="HAO77"/>
      <c r="HAP77"/>
      <c r="HAQ77"/>
      <c r="HAR77"/>
      <c r="HAS77"/>
      <c r="HAT77"/>
      <c r="HAU77"/>
      <c r="HAV77"/>
      <c r="HAW77"/>
      <c r="HAX77"/>
      <c r="HAY77"/>
      <c r="HAZ77"/>
      <c r="HBA77"/>
      <c r="HBB77"/>
      <c r="HBC77"/>
      <c r="HBD77"/>
      <c r="HBE77"/>
      <c r="HBF77"/>
      <c r="HBG77"/>
      <c r="HBH77"/>
      <c r="HBI77"/>
      <c r="HBJ77"/>
      <c r="HBK77"/>
      <c r="HBL77"/>
      <c r="HBM77"/>
      <c r="HBN77"/>
      <c r="HBO77"/>
      <c r="HBP77"/>
      <c r="HBQ77"/>
      <c r="HBR77"/>
      <c r="HBS77"/>
      <c r="HBT77"/>
      <c r="HBU77"/>
      <c r="HBV77"/>
      <c r="HBW77"/>
      <c r="HBX77"/>
      <c r="HBY77"/>
      <c r="HBZ77"/>
      <c r="HCA77"/>
      <c r="HCB77"/>
      <c r="HCC77"/>
      <c r="HCD77"/>
      <c r="HCE77"/>
      <c r="HCF77"/>
      <c r="HCG77"/>
      <c r="HCH77"/>
      <c r="HCI77"/>
      <c r="HCJ77"/>
      <c r="HCK77"/>
      <c r="HCL77"/>
      <c r="HCM77"/>
      <c r="HCN77"/>
      <c r="HCO77"/>
      <c r="HCP77"/>
      <c r="HCQ77"/>
      <c r="HCR77"/>
      <c r="HCS77"/>
      <c r="HCT77"/>
      <c r="HCU77"/>
      <c r="HCV77"/>
      <c r="HCW77"/>
      <c r="HCX77"/>
      <c r="HCY77"/>
      <c r="HCZ77"/>
      <c r="HDA77"/>
      <c r="HDB77"/>
      <c r="HDC77"/>
      <c r="HDD77"/>
      <c r="HDE77"/>
      <c r="HDF77"/>
      <c r="HDG77"/>
      <c r="HDH77"/>
      <c r="HDI77"/>
      <c r="HDJ77"/>
      <c r="HDK77"/>
      <c r="HDL77"/>
      <c r="HDM77"/>
      <c r="HDN77"/>
      <c r="HDO77"/>
      <c r="HDP77"/>
      <c r="HDQ77"/>
      <c r="HDR77"/>
      <c r="HDS77"/>
      <c r="HDT77"/>
      <c r="HDU77"/>
      <c r="HDV77"/>
      <c r="HDW77"/>
      <c r="HDX77"/>
      <c r="HDY77"/>
      <c r="HDZ77"/>
      <c r="HEA77"/>
      <c r="HEB77"/>
      <c r="HEC77"/>
      <c r="HED77"/>
      <c r="HEE77"/>
      <c r="HEF77"/>
      <c r="HEG77"/>
      <c r="HEH77"/>
      <c r="HEI77"/>
      <c r="HEJ77"/>
      <c r="HEK77"/>
      <c r="HEL77"/>
      <c r="HEM77"/>
      <c r="HEN77"/>
      <c r="HEO77"/>
      <c r="HEP77"/>
      <c r="HEQ77"/>
      <c r="HER77"/>
      <c r="HES77"/>
      <c r="HET77"/>
      <c r="HEU77"/>
      <c r="HEV77"/>
      <c r="HEW77"/>
      <c r="HEX77"/>
      <c r="HEY77"/>
      <c r="HEZ77"/>
      <c r="HFA77"/>
      <c r="HFB77"/>
      <c r="HFC77"/>
      <c r="HFD77"/>
      <c r="HFE77"/>
      <c r="HFF77"/>
      <c r="HFG77"/>
      <c r="HFH77"/>
      <c r="HFI77"/>
      <c r="HFJ77"/>
      <c r="HFK77"/>
      <c r="HFL77"/>
      <c r="HFM77"/>
      <c r="HFN77"/>
      <c r="HFO77"/>
      <c r="HFP77"/>
      <c r="HFQ77"/>
      <c r="HFR77"/>
      <c r="HFS77"/>
      <c r="HFT77"/>
      <c r="HFU77"/>
      <c r="HFV77"/>
      <c r="HFW77"/>
      <c r="HFX77"/>
      <c r="HFY77"/>
      <c r="HFZ77"/>
      <c r="HGA77"/>
      <c r="HGB77"/>
      <c r="HGC77"/>
      <c r="HGD77"/>
      <c r="HGE77"/>
      <c r="HGF77"/>
      <c r="HGG77"/>
      <c r="HGH77"/>
      <c r="HGI77"/>
      <c r="HGJ77"/>
      <c r="HGK77"/>
      <c r="HGL77"/>
      <c r="HGM77"/>
      <c r="HGN77"/>
      <c r="HGO77"/>
      <c r="HGP77"/>
      <c r="HGQ77"/>
      <c r="HGR77"/>
      <c r="HGS77"/>
      <c r="HGT77"/>
      <c r="HGU77"/>
      <c r="HGV77"/>
      <c r="HGW77"/>
      <c r="HGX77"/>
      <c r="HGY77"/>
      <c r="HGZ77"/>
      <c r="HHA77"/>
      <c r="HHB77"/>
      <c r="HHC77"/>
      <c r="HHD77"/>
      <c r="HHE77"/>
      <c r="HHF77"/>
      <c r="HHG77"/>
      <c r="HHH77"/>
      <c r="HHI77"/>
      <c r="HHJ77"/>
      <c r="HHK77"/>
      <c r="HHL77"/>
      <c r="HHM77"/>
      <c r="HHN77"/>
      <c r="HHO77"/>
      <c r="HHP77"/>
      <c r="HHQ77"/>
      <c r="HHR77"/>
      <c r="HHS77"/>
      <c r="HHT77"/>
      <c r="HHU77"/>
      <c r="HHV77"/>
      <c r="HHW77"/>
      <c r="HHX77"/>
      <c r="HHY77"/>
      <c r="HHZ77"/>
      <c r="HIA77"/>
      <c r="HIB77"/>
      <c r="HIC77"/>
      <c r="HID77"/>
      <c r="HIE77"/>
      <c r="HIF77"/>
      <c r="HIG77"/>
      <c r="HIH77"/>
      <c r="HII77"/>
      <c r="HIJ77"/>
      <c r="HIK77"/>
      <c r="HIL77"/>
      <c r="HIM77"/>
      <c r="HIN77"/>
      <c r="HIO77"/>
      <c r="HIP77"/>
      <c r="HIQ77"/>
      <c r="HIR77"/>
      <c r="HIS77"/>
      <c r="HIT77"/>
      <c r="HIU77"/>
      <c r="HIV77"/>
      <c r="HIW77"/>
      <c r="HIX77"/>
      <c r="HIY77"/>
      <c r="HIZ77"/>
      <c r="HJA77"/>
      <c r="HJB77"/>
      <c r="HJC77"/>
      <c r="HJD77"/>
      <c r="HJE77"/>
      <c r="HJF77"/>
      <c r="HJG77"/>
      <c r="HJH77"/>
      <c r="HJI77"/>
      <c r="HJJ77"/>
      <c r="HJK77"/>
      <c r="HJL77"/>
      <c r="HJM77"/>
      <c r="HJN77"/>
      <c r="HJO77"/>
      <c r="HJP77"/>
      <c r="HJQ77"/>
      <c r="HJR77"/>
      <c r="HJS77"/>
      <c r="HJT77"/>
      <c r="HJU77"/>
      <c r="HJV77"/>
      <c r="HJW77"/>
      <c r="HJX77"/>
      <c r="HJY77"/>
      <c r="HJZ77"/>
      <c r="HKA77"/>
      <c r="HKB77"/>
      <c r="HKC77"/>
      <c r="HKD77"/>
      <c r="HKE77"/>
      <c r="HKF77"/>
      <c r="HKG77"/>
      <c r="HKH77"/>
      <c r="HKI77"/>
      <c r="HKJ77"/>
      <c r="HKK77"/>
      <c r="HKL77"/>
      <c r="HKM77"/>
      <c r="HKN77"/>
      <c r="HKO77"/>
      <c r="HKP77"/>
      <c r="HKQ77"/>
      <c r="HKR77"/>
      <c r="HKS77"/>
      <c r="HKT77"/>
      <c r="HKU77"/>
      <c r="HKV77"/>
      <c r="HKW77"/>
      <c r="HKX77"/>
      <c r="HKY77"/>
      <c r="HKZ77"/>
      <c r="HLA77"/>
      <c r="HLB77"/>
      <c r="HLC77"/>
      <c r="HLD77"/>
      <c r="HLE77"/>
      <c r="HLF77"/>
      <c r="HLG77"/>
      <c r="HLH77"/>
      <c r="HLI77"/>
      <c r="HLJ77"/>
      <c r="HLK77"/>
      <c r="HLL77"/>
      <c r="HLM77"/>
      <c r="HLN77"/>
      <c r="HLO77"/>
      <c r="HLP77"/>
      <c r="HLQ77"/>
      <c r="HLR77"/>
      <c r="HLS77"/>
      <c r="HLT77"/>
      <c r="HLU77"/>
      <c r="HLV77"/>
      <c r="HLW77"/>
      <c r="HLX77"/>
      <c r="HLY77"/>
      <c r="HLZ77"/>
      <c r="HMA77"/>
      <c r="HMB77"/>
      <c r="HMC77"/>
      <c r="HMD77"/>
      <c r="HME77"/>
      <c r="HMF77"/>
      <c r="HMG77"/>
      <c r="HMH77"/>
      <c r="HMI77"/>
      <c r="HMJ77"/>
      <c r="HMK77"/>
      <c r="HML77"/>
      <c r="HMM77"/>
      <c r="HMN77"/>
      <c r="HMO77"/>
      <c r="HMP77"/>
      <c r="HMQ77"/>
      <c r="HMR77"/>
      <c r="HMS77"/>
      <c r="HMT77"/>
      <c r="HMU77"/>
      <c r="HMV77"/>
      <c r="HMW77"/>
      <c r="HMX77"/>
      <c r="HMY77"/>
      <c r="HMZ77"/>
      <c r="HNA77"/>
      <c r="HNB77"/>
      <c r="HNC77"/>
      <c r="HND77"/>
      <c r="HNE77"/>
      <c r="HNF77"/>
      <c r="HNG77"/>
      <c r="HNH77"/>
      <c r="HNI77"/>
      <c r="HNJ77"/>
      <c r="HNK77"/>
      <c r="HNL77"/>
      <c r="HNM77"/>
      <c r="HNN77"/>
      <c r="HNO77"/>
      <c r="HNP77"/>
      <c r="HNQ77"/>
      <c r="HNR77"/>
      <c r="HNS77"/>
      <c r="HNT77"/>
      <c r="HNU77"/>
      <c r="HNV77"/>
      <c r="HNW77"/>
      <c r="HNX77"/>
      <c r="HNY77"/>
      <c r="HNZ77"/>
      <c r="HOA77"/>
      <c r="HOB77"/>
      <c r="HOC77"/>
      <c r="HOD77"/>
      <c r="HOE77"/>
      <c r="HOF77"/>
      <c r="HOG77"/>
      <c r="HOH77"/>
      <c r="HOI77"/>
      <c r="HOJ77"/>
      <c r="HOK77"/>
      <c r="HOL77"/>
      <c r="HOM77"/>
      <c r="HON77"/>
      <c r="HOO77"/>
      <c r="HOP77"/>
      <c r="HOQ77"/>
      <c r="HOR77"/>
      <c r="HOS77"/>
      <c r="HOT77"/>
      <c r="HOU77"/>
      <c r="HOV77"/>
      <c r="HOW77"/>
      <c r="HOX77"/>
      <c r="HOY77"/>
      <c r="HOZ77"/>
      <c r="HPA77"/>
      <c r="HPB77"/>
      <c r="HPC77"/>
      <c r="HPD77"/>
      <c r="HPE77"/>
      <c r="HPF77"/>
      <c r="HPG77"/>
      <c r="HPH77"/>
      <c r="HPI77"/>
      <c r="HPJ77"/>
      <c r="HPK77"/>
      <c r="HPL77"/>
      <c r="HPM77"/>
      <c r="HPN77"/>
      <c r="HPO77"/>
      <c r="HPP77"/>
      <c r="HPQ77"/>
      <c r="HPR77"/>
      <c r="HPS77"/>
      <c r="HPT77"/>
      <c r="HPU77"/>
      <c r="HPV77"/>
      <c r="HPW77"/>
      <c r="HPX77"/>
      <c r="HPY77"/>
      <c r="HPZ77"/>
      <c r="HQA77"/>
      <c r="HQB77"/>
      <c r="HQC77"/>
      <c r="HQD77"/>
      <c r="HQE77"/>
      <c r="HQF77"/>
      <c r="HQG77"/>
      <c r="HQH77"/>
      <c r="HQI77"/>
      <c r="HQJ77"/>
      <c r="HQK77"/>
      <c r="HQL77"/>
      <c r="HQM77"/>
      <c r="HQN77"/>
      <c r="HQO77"/>
      <c r="HQP77"/>
      <c r="HQQ77"/>
      <c r="HQR77"/>
      <c r="HQS77"/>
      <c r="HQT77"/>
      <c r="HQU77"/>
      <c r="HQV77"/>
      <c r="HQW77"/>
      <c r="HQX77"/>
      <c r="HQY77"/>
      <c r="HQZ77"/>
      <c r="HRA77"/>
      <c r="HRB77"/>
      <c r="HRC77"/>
      <c r="HRD77"/>
      <c r="HRE77"/>
      <c r="HRF77"/>
      <c r="HRG77"/>
      <c r="HRH77"/>
      <c r="HRI77"/>
      <c r="HRJ77"/>
      <c r="HRK77"/>
      <c r="HRL77"/>
      <c r="HRM77"/>
      <c r="HRN77"/>
      <c r="HRO77"/>
      <c r="HRP77"/>
      <c r="HRQ77"/>
      <c r="HRR77"/>
      <c r="HRS77"/>
      <c r="HRT77"/>
      <c r="HRU77"/>
      <c r="HRV77"/>
      <c r="HRW77"/>
      <c r="HRX77"/>
      <c r="HRY77"/>
      <c r="HRZ77"/>
      <c r="HSA77"/>
      <c r="HSB77"/>
      <c r="HSC77"/>
      <c r="HSD77"/>
      <c r="HSE77"/>
      <c r="HSF77"/>
      <c r="HSG77"/>
      <c r="HSH77"/>
      <c r="HSI77"/>
      <c r="HSJ77"/>
      <c r="HSK77"/>
      <c r="HSL77"/>
      <c r="HSM77"/>
      <c r="HSN77"/>
      <c r="HSO77"/>
      <c r="HSP77"/>
      <c r="HSQ77"/>
      <c r="HSR77"/>
      <c r="HSS77"/>
      <c r="HST77"/>
      <c r="HSU77"/>
      <c r="HSV77"/>
      <c r="HSW77"/>
      <c r="HSX77"/>
      <c r="HSY77"/>
      <c r="HSZ77"/>
      <c r="HTA77"/>
      <c r="HTB77"/>
      <c r="HTC77"/>
      <c r="HTD77"/>
      <c r="HTE77"/>
      <c r="HTF77"/>
      <c r="HTG77"/>
      <c r="HTH77"/>
      <c r="HTI77"/>
      <c r="HTJ77"/>
      <c r="HTK77"/>
      <c r="HTL77"/>
      <c r="HTM77"/>
      <c r="HTN77"/>
      <c r="HTO77"/>
      <c r="HTP77"/>
      <c r="HTQ77"/>
      <c r="HTR77"/>
      <c r="HTS77"/>
      <c r="HTT77"/>
      <c r="HTU77"/>
      <c r="HTV77"/>
      <c r="HTW77"/>
      <c r="HTX77"/>
      <c r="HTY77"/>
      <c r="HTZ77"/>
      <c r="HUA77"/>
      <c r="HUB77"/>
      <c r="HUC77"/>
      <c r="HUD77"/>
      <c r="HUE77"/>
      <c r="HUF77"/>
      <c r="HUG77"/>
      <c r="HUH77"/>
      <c r="HUI77"/>
      <c r="HUJ77"/>
      <c r="HUK77"/>
      <c r="HUL77"/>
      <c r="HUM77"/>
      <c r="HUN77"/>
      <c r="HUO77"/>
      <c r="HUP77"/>
      <c r="HUQ77"/>
      <c r="HUR77"/>
      <c r="HUS77"/>
      <c r="HUT77"/>
      <c r="HUU77"/>
      <c r="HUV77"/>
      <c r="HUW77"/>
      <c r="HUX77"/>
      <c r="HUY77"/>
      <c r="HUZ77"/>
      <c r="HVA77"/>
      <c r="HVB77"/>
      <c r="HVC77"/>
      <c r="HVD77"/>
      <c r="HVE77"/>
      <c r="HVF77"/>
      <c r="HVG77"/>
      <c r="HVH77"/>
      <c r="HVI77"/>
      <c r="HVJ77"/>
      <c r="HVK77"/>
      <c r="HVL77"/>
      <c r="HVM77"/>
      <c r="HVN77"/>
      <c r="HVO77"/>
      <c r="HVP77"/>
      <c r="HVQ77"/>
      <c r="HVR77"/>
      <c r="HVS77"/>
      <c r="HVT77"/>
      <c r="HVU77"/>
      <c r="HVV77"/>
      <c r="HVW77"/>
      <c r="HVX77"/>
      <c r="HVY77"/>
      <c r="HVZ77"/>
      <c r="HWA77"/>
      <c r="HWB77"/>
      <c r="HWC77"/>
      <c r="HWD77"/>
      <c r="HWE77"/>
      <c r="HWF77"/>
      <c r="HWG77"/>
      <c r="HWH77"/>
      <c r="HWI77"/>
      <c r="HWJ77"/>
      <c r="HWK77"/>
      <c r="HWL77"/>
      <c r="HWM77"/>
      <c r="HWN77"/>
      <c r="HWO77"/>
      <c r="HWP77"/>
      <c r="HWQ77"/>
      <c r="HWR77"/>
      <c r="HWS77"/>
      <c r="HWT77"/>
      <c r="HWU77"/>
      <c r="HWV77"/>
      <c r="HWW77"/>
      <c r="HWX77"/>
      <c r="HWY77"/>
      <c r="HWZ77"/>
      <c r="HXA77"/>
      <c r="HXB77"/>
      <c r="HXC77"/>
      <c r="HXD77"/>
      <c r="HXE77"/>
      <c r="HXF77"/>
      <c r="HXG77"/>
      <c r="HXH77"/>
      <c r="HXI77"/>
      <c r="HXJ77"/>
      <c r="HXK77"/>
      <c r="HXL77"/>
      <c r="HXM77"/>
      <c r="HXN77"/>
      <c r="HXO77"/>
      <c r="HXP77"/>
      <c r="HXQ77"/>
      <c r="HXR77"/>
      <c r="HXS77"/>
      <c r="HXT77"/>
      <c r="HXU77"/>
      <c r="HXV77"/>
      <c r="HXW77"/>
      <c r="HXX77"/>
      <c r="HXY77"/>
      <c r="HXZ77"/>
      <c r="HYA77"/>
      <c r="HYB77"/>
      <c r="HYC77"/>
      <c r="HYD77"/>
      <c r="HYE77"/>
      <c r="HYF77"/>
      <c r="HYG77"/>
      <c r="HYH77"/>
      <c r="HYI77"/>
      <c r="HYJ77"/>
      <c r="HYK77"/>
      <c r="HYL77"/>
      <c r="HYM77"/>
      <c r="HYN77"/>
      <c r="HYO77"/>
      <c r="HYP77"/>
      <c r="HYQ77"/>
      <c r="HYR77"/>
      <c r="HYS77"/>
      <c r="HYT77"/>
      <c r="HYU77"/>
      <c r="HYV77"/>
      <c r="HYW77"/>
      <c r="HYX77"/>
      <c r="HYY77"/>
      <c r="HYZ77"/>
      <c r="HZA77"/>
      <c r="HZB77"/>
      <c r="HZC77"/>
      <c r="HZD77"/>
      <c r="HZE77"/>
      <c r="HZF77"/>
      <c r="HZG77"/>
      <c r="HZH77"/>
      <c r="HZI77"/>
      <c r="HZJ77"/>
      <c r="HZK77"/>
      <c r="HZL77"/>
      <c r="HZM77"/>
      <c r="HZN77"/>
      <c r="HZO77"/>
      <c r="HZP77"/>
      <c r="HZQ77"/>
      <c r="HZR77"/>
      <c r="HZS77"/>
      <c r="HZT77"/>
      <c r="HZU77"/>
      <c r="HZV77"/>
      <c r="HZW77"/>
      <c r="HZX77"/>
      <c r="HZY77"/>
      <c r="HZZ77"/>
      <c r="IAA77"/>
      <c r="IAB77"/>
      <c r="IAC77"/>
      <c r="IAD77"/>
      <c r="IAE77"/>
      <c r="IAF77"/>
      <c r="IAG77"/>
      <c r="IAH77"/>
      <c r="IAI77"/>
      <c r="IAJ77"/>
      <c r="IAK77"/>
      <c r="IAL77"/>
      <c r="IAM77"/>
      <c r="IAN77"/>
      <c r="IAO77"/>
      <c r="IAP77"/>
      <c r="IAQ77"/>
      <c r="IAR77"/>
      <c r="IAS77"/>
      <c r="IAT77"/>
      <c r="IAU77"/>
      <c r="IAV77"/>
      <c r="IAW77"/>
      <c r="IAX77"/>
      <c r="IAY77"/>
      <c r="IAZ77"/>
      <c r="IBA77"/>
      <c r="IBB77"/>
      <c r="IBC77"/>
      <c r="IBD77"/>
      <c r="IBE77"/>
      <c r="IBF77"/>
      <c r="IBG77"/>
      <c r="IBH77"/>
      <c r="IBI77"/>
      <c r="IBJ77"/>
      <c r="IBK77"/>
      <c r="IBL77"/>
      <c r="IBM77"/>
      <c r="IBN77"/>
      <c r="IBO77"/>
      <c r="IBP77"/>
      <c r="IBQ77"/>
      <c r="IBR77"/>
      <c r="IBS77"/>
      <c r="IBT77"/>
      <c r="IBU77"/>
      <c r="IBV77"/>
      <c r="IBW77"/>
      <c r="IBX77"/>
      <c r="IBY77"/>
      <c r="IBZ77"/>
      <c r="ICA77"/>
      <c r="ICB77"/>
      <c r="ICC77"/>
      <c r="ICD77"/>
      <c r="ICE77"/>
      <c r="ICF77"/>
      <c r="ICG77"/>
      <c r="ICH77"/>
      <c r="ICI77"/>
      <c r="ICJ77"/>
      <c r="ICK77"/>
      <c r="ICL77"/>
      <c r="ICM77"/>
      <c r="ICN77"/>
      <c r="ICO77"/>
      <c r="ICP77"/>
      <c r="ICQ77"/>
      <c r="ICR77"/>
      <c r="ICS77"/>
      <c r="ICT77"/>
      <c r="ICU77"/>
      <c r="ICV77"/>
      <c r="ICW77"/>
      <c r="ICX77"/>
      <c r="ICY77"/>
      <c r="ICZ77"/>
      <c r="IDA77"/>
      <c r="IDB77"/>
      <c r="IDC77"/>
      <c r="IDD77"/>
      <c r="IDE77"/>
      <c r="IDF77"/>
      <c r="IDG77"/>
      <c r="IDH77"/>
      <c r="IDI77"/>
      <c r="IDJ77"/>
      <c r="IDK77"/>
      <c r="IDL77"/>
      <c r="IDM77"/>
      <c r="IDN77"/>
      <c r="IDO77"/>
      <c r="IDP77"/>
      <c r="IDQ77"/>
      <c r="IDR77"/>
      <c r="IDS77"/>
      <c r="IDT77"/>
      <c r="IDU77"/>
      <c r="IDV77"/>
      <c r="IDW77"/>
      <c r="IDX77"/>
      <c r="IDY77"/>
      <c r="IDZ77"/>
      <c r="IEA77"/>
      <c r="IEB77"/>
      <c r="IEC77"/>
      <c r="IED77"/>
      <c r="IEE77"/>
      <c r="IEF77"/>
      <c r="IEG77"/>
      <c r="IEH77"/>
      <c r="IEI77"/>
      <c r="IEJ77"/>
      <c r="IEK77"/>
      <c r="IEL77"/>
      <c r="IEM77"/>
      <c r="IEN77"/>
      <c r="IEO77"/>
      <c r="IEP77"/>
      <c r="IEQ77"/>
      <c r="IER77"/>
      <c r="IES77"/>
      <c r="IET77"/>
      <c r="IEU77"/>
      <c r="IEV77"/>
      <c r="IEW77"/>
      <c r="IEX77"/>
      <c r="IEY77"/>
      <c r="IEZ77"/>
      <c r="IFA77"/>
      <c r="IFB77"/>
      <c r="IFC77"/>
      <c r="IFD77"/>
      <c r="IFE77"/>
      <c r="IFF77"/>
      <c r="IFG77"/>
      <c r="IFH77"/>
      <c r="IFI77"/>
      <c r="IFJ77"/>
      <c r="IFK77"/>
      <c r="IFL77"/>
      <c r="IFM77"/>
      <c r="IFN77"/>
      <c r="IFO77"/>
      <c r="IFP77"/>
      <c r="IFQ77"/>
      <c r="IFR77"/>
      <c r="IFS77"/>
      <c r="IFT77"/>
      <c r="IFU77"/>
      <c r="IFV77"/>
      <c r="IFW77"/>
      <c r="IFX77"/>
      <c r="IFY77"/>
      <c r="IFZ77"/>
      <c r="IGA77"/>
      <c r="IGB77"/>
      <c r="IGC77"/>
      <c r="IGD77"/>
      <c r="IGE77"/>
      <c r="IGF77"/>
      <c r="IGG77"/>
      <c r="IGH77"/>
      <c r="IGI77"/>
      <c r="IGJ77"/>
      <c r="IGK77"/>
      <c r="IGL77"/>
      <c r="IGM77"/>
      <c r="IGN77"/>
      <c r="IGO77"/>
      <c r="IGP77"/>
      <c r="IGQ77"/>
      <c r="IGR77"/>
      <c r="IGS77"/>
      <c r="IGT77"/>
      <c r="IGU77"/>
      <c r="IGV77"/>
      <c r="IGW77"/>
      <c r="IGX77"/>
      <c r="IGY77"/>
      <c r="IGZ77"/>
      <c r="IHA77"/>
      <c r="IHB77"/>
      <c r="IHC77"/>
      <c r="IHD77"/>
      <c r="IHE77"/>
      <c r="IHF77"/>
      <c r="IHG77"/>
      <c r="IHH77"/>
      <c r="IHI77"/>
      <c r="IHJ77"/>
      <c r="IHK77"/>
      <c r="IHL77"/>
      <c r="IHM77"/>
      <c r="IHN77"/>
      <c r="IHO77"/>
      <c r="IHP77"/>
      <c r="IHQ77"/>
      <c r="IHR77"/>
      <c r="IHS77"/>
      <c r="IHT77"/>
      <c r="IHU77"/>
      <c r="IHV77"/>
      <c r="IHW77"/>
      <c r="IHX77"/>
      <c r="IHY77"/>
      <c r="IHZ77"/>
      <c r="IIA77"/>
      <c r="IIB77"/>
      <c r="IIC77"/>
      <c r="IID77"/>
      <c r="IIE77"/>
      <c r="IIF77"/>
      <c r="IIG77"/>
      <c r="IIH77"/>
      <c r="III77"/>
      <c r="IIJ77"/>
      <c r="IIK77"/>
      <c r="IIL77"/>
      <c r="IIM77"/>
      <c r="IIN77"/>
      <c r="IIO77"/>
      <c r="IIP77"/>
      <c r="IIQ77"/>
      <c r="IIR77"/>
      <c r="IIS77"/>
      <c r="IIT77"/>
      <c r="IIU77"/>
      <c r="IIV77"/>
      <c r="IIW77"/>
      <c r="IIX77"/>
      <c r="IIY77"/>
      <c r="IIZ77"/>
      <c r="IJA77"/>
      <c r="IJB77"/>
      <c r="IJC77"/>
      <c r="IJD77"/>
      <c r="IJE77"/>
      <c r="IJF77"/>
      <c r="IJG77"/>
      <c r="IJH77"/>
      <c r="IJI77"/>
      <c r="IJJ77"/>
      <c r="IJK77"/>
      <c r="IJL77"/>
      <c r="IJM77"/>
      <c r="IJN77"/>
      <c r="IJO77"/>
      <c r="IJP77"/>
      <c r="IJQ77"/>
      <c r="IJR77"/>
      <c r="IJS77"/>
      <c r="IJT77"/>
      <c r="IJU77"/>
      <c r="IJV77"/>
      <c r="IJW77"/>
      <c r="IJX77"/>
      <c r="IJY77"/>
      <c r="IJZ77"/>
      <c r="IKA77"/>
      <c r="IKB77"/>
      <c r="IKC77"/>
      <c r="IKD77"/>
      <c r="IKE77"/>
      <c r="IKF77"/>
      <c r="IKG77"/>
      <c r="IKH77"/>
      <c r="IKI77"/>
      <c r="IKJ77"/>
      <c r="IKK77"/>
      <c r="IKL77"/>
      <c r="IKM77"/>
      <c r="IKN77"/>
      <c r="IKO77"/>
      <c r="IKP77"/>
      <c r="IKQ77"/>
      <c r="IKR77"/>
      <c r="IKS77"/>
      <c r="IKT77"/>
      <c r="IKU77"/>
      <c r="IKV77"/>
      <c r="IKW77"/>
      <c r="IKX77"/>
      <c r="IKY77"/>
      <c r="IKZ77"/>
      <c r="ILA77"/>
      <c r="ILB77"/>
      <c r="ILC77"/>
      <c r="ILD77"/>
      <c r="ILE77"/>
      <c r="ILF77"/>
      <c r="ILG77"/>
      <c r="ILH77"/>
      <c r="ILI77"/>
      <c r="ILJ77"/>
      <c r="ILK77"/>
      <c r="ILL77"/>
      <c r="ILM77"/>
      <c r="ILN77"/>
      <c r="ILO77"/>
      <c r="ILP77"/>
      <c r="ILQ77"/>
      <c r="ILR77"/>
      <c r="ILS77"/>
      <c r="ILT77"/>
      <c r="ILU77"/>
      <c r="ILV77"/>
      <c r="ILW77"/>
      <c r="ILX77"/>
      <c r="ILY77"/>
      <c r="ILZ77"/>
      <c r="IMA77"/>
      <c r="IMB77"/>
      <c r="IMC77"/>
      <c r="IMD77"/>
      <c r="IME77"/>
      <c r="IMF77"/>
      <c r="IMG77"/>
      <c r="IMH77"/>
      <c r="IMI77"/>
      <c r="IMJ77"/>
      <c r="IMK77"/>
      <c r="IML77"/>
      <c r="IMM77"/>
      <c r="IMN77"/>
      <c r="IMO77"/>
      <c r="IMP77"/>
      <c r="IMQ77"/>
      <c r="IMR77"/>
      <c r="IMS77"/>
      <c r="IMT77"/>
      <c r="IMU77"/>
      <c r="IMV77"/>
      <c r="IMW77"/>
      <c r="IMX77"/>
      <c r="IMY77"/>
      <c r="IMZ77"/>
      <c r="INA77"/>
      <c r="INB77"/>
      <c r="INC77"/>
      <c r="IND77"/>
      <c r="INE77"/>
      <c r="INF77"/>
      <c r="ING77"/>
      <c r="INH77"/>
      <c r="INI77"/>
      <c r="INJ77"/>
      <c r="INK77"/>
      <c r="INL77"/>
      <c r="INM77"/>
      <c r="INN77"/>
      <c r="INO77"/>
      <c r="INP77"/>
      <c r="INQ77"/>
      <c r="INR77"/>
      <c r="INS77"/>
      <c r="INT77"/>
      <c r="INU77"/>
      <c r="INV77"/>
      <c r="INW77"/>
      <c r="INX77"/>
      <c r="INY77"/>
      <c r="INZ77"/>
      <c r="IOA77"/>
      <c r="IOB77"/>
      <c r="IOC77"/>
      <c r="IOD77"/>
      <c r="IOE77"/>
      <c r="IOF77"/>
      <c r="IOG77"/>
      <c r="IOH77"/>
      <c r="IOI77"/>
      <c r="IOJ77"/>
      <c r="IOK77"/>
      <c r="IOL77"/>
      <c r="IOM77"/>
      <c r="ION77"/>
      <c r="IOO77"/>
      <c r="IOP77"/>
      <c r="IOQ77"/>
      <c r="IOR77"/>
      <c r="IOS77"/>
      <c r="IOT77"/>
      <c r="IOU77"/>
      <c r="IOV77"/>
      <c r="IOW77"/>
      <c r="IOX77"/>
      <c r="IOY77"/>
      <c r="IOZ77"/>
      <c r="IPA77"/>
      <c r="IPB77"/>
      <c r="IPC77"/>
      <c r="IPD77"/>
      <c r="IPE77"/>
      <c r="IPF77"/>
      <c r="IPG77"/>
      <c r="IPH77"/>
      <c r="IPI77"/>
      <c r="IPJ77"/>
      <c r="IPK77"/>
      <c r="IPL77"/>
      <c r="IPM77"/>
      <c r="IPN77"/>
      <c r="IPO77"/>
      <c r="IPP77"/>
      <c r="IPQ77"/>
      <c r="IPR77"/>
      <c r="IPS77"/>
      <c r="IPT77"/>
      <c r="IPU77"/>
      <c r="IPV77"/>
      <c r="IPW77"/>
      <c r="IPX77"/>
      <c r="IPY77"/>
      <c r="IPZ77"/>
      <c r="IQA77"/>
      <c r="IQB77"/>
      <c r="IQC77"/>
      <c r="IQD77"/>
      <c r="IQE77"/>
      <c r="IQF77"/>
      <c r="IQG77"/>
      <c r="IQH77"/>
      <c r="IQI77"/>
      <c r="IQJ77"/>
      <c r="IQK77"/>
      <c r="IQL77"/>
      <c r="IQM77"/>
      <c r="IQN77"/>
      <c r="IQO77"/>
      <c r="IQP77"/>
      <c r="IQQ77"/>
      <c r="IQR77"/>
      <c r="IQS77"/>
      <c r="IQT77"/>
      <c r="IQU77"/>
      <c r="IQV77"/>
      <c r="IQW77"/>
      <c r="IQX77"/>
      <c r="IQY77"/>
      <c r="IQZ77"/>
      <c r="IRA77"/>
      <c r="IRB77"/>
      <c r="IRC77"/>
      <c r="IRD77"/>
      <c r="IRE77"/>
      <c r="IRF77"/>
      <c r="IRG77"/>
      <c r="IRH77"/>
      <c r="IRI77"/>
      <c r="IRJ77"/>
      <c r="IRK77"/>
      <c r="IRL77"/>
      <c r="IRM77"/>
      <c r="IRN77"/>
      <c r="IRO77"/>
      <c r="IRP77"/>
      <c r="IRQ77"/>
      <c r="IRR77"/>
      <c r="IRS77"/>
      <c r="IRT77"/>
      <c r="IRU77"/>
      <c r="IRV77"/>
      <c r="IRW77"/>
      <c r="IRX77"/>
      <c r="IRY77"/>
      <c r="IRZ77"/>
      <c r="ISA77"/>
      <c r="ISB77"/>
      <c r="ISC77"/>
      <c r="ISD77"/>
      <c r="ISE77"/>
      <c r="ISF77"/>
      <c r="ISG77"/>
      <c r="ISH77"/>
      <c r="ISI77"/>
      <c r="ISJ77"/>
      <c r="ISK77"/>
      <c r="ISL77"/>
      <c r="ISM77"/>
      <c r="ISN77"/>
      <c r="ISO77"/>
      <c r="ISP77"/>
      <c r="ISQ77"/>
      <c r="ISR77"/>
      <c r="ISS77"/>
      <c r="IST77"/>
      <c r="ISU77"/>
      <c r="ISV77"/>
      <c r="ISW77"/>
      <c r="ISX77"/>
      <c r="ISY77"/>
      <c r="ISZ77"/>
      <c r="ITA77"/>
      <c r="ITB77"/>
      <c r="ITC77"/>
      <c r="ITD77"/>
      <c r="ITE77"/>
      <c r="ITF77"/>
      <c r="ITG77"/>
      <c r="ITH77"/>
      <c r="ITI77"/>
      <c r="ITJ77"/>
      <c r="ITK77"/>
      <c r="ITL77"/>
      <c r="ITM77"/>
      <c r="ITN77"/>
      <c r="ITO77"/>
      <c r="ITP77"/>
      <c r="ITQ77"/>
      <c r="ITR77"/>
      <c r="ITS77"/>
      <c r="ITT77"/>
      <c r="ITU77"/>
      <c r="ITV77"/>
      <c r="ITW77"/>
      <c r="ITX77"/>
      <c r="ITY77"/>
      <c r="ITZ77"/>
      <c r="IUA77"/>
      <c r="IUB77"/>
      <c r="IUC77"/>
      <c r="IUD77"/>
      <c r="IUE77"/>
      <c r="IUF77"/>
      <c r="IUG77"/>
      <c r="IUH77"/>
      <c r="IUI77"/>
      <c r="IUJ77"/>
      <c r="IUK77"/>
      <c r="IUL77"/>
      <c r="IUM77"/>
      <c r="IUN77"/>
      <c r="IUO77"/>
      <c r="IUP77"/>
      <c r="IUQ77"/>
      <c r="IUR77"/>
      <c r="IUS77"/>
      <c r="IUT77"/>
      <c r="IUU77"/>
      <c r="IUV77"/>
      <c r="IUW77"/>
      <c r="IUX77"/>
      <c r="IUY77"/>
      <c r="IUZ77"/>
      <c r="IVA77"/>
      <c r="IVB77"/>
      <c r="IVC77"/>
      <c r="IVD77"/>
      <c r="IVE77"/>
      <c r="IVF77"/>
      <c r="IVG77"/>
      <c r="IVH77"/>
      <c r="IVI77"/>
      <c r="IVJ77"/>
      <c r="IVK77"/>
      <c r="IVL77"/>
      <c r="IVM77"/>
      <c r="IVN77"/>
      <c r="IVO77"/>
      <c r="IVP77"/>
      <c r="IVQ77"/>
      <c r="IVR77"/>
      <c r="IVS77"/>
      <c r="IVT77"/>
      <c r="IVU77"/>
      <c r="IVV77"/>
      <c r="IVW77"/>
      <c r="IVX77"/>
      <c r="IVY77"/>
      <c r="IVZ77"/>
      <c r="IWA77"/>
      <c r="IWB77"/>
      <c r="IWC77"/>
      <c r="IWD77"/>
      <c r="IWE77"/>
      <c r="IWF77"/>
      <c r="IWG77"/>
      <c r="IWH77"/>
      <c r="IWI77"/>
      <c r="IWJ77"/>
      <c r="IWK77"/>
      <c r="IWL77"/>
      <c r="IWM77"/>
      <c r="IWN77"/>
      <c r="IWO77"/>
      <c r="IWP77"/>
      <c r="IWQ77"/>
      <c r="IWR77"/>
      <c r="IWS77"/>
      <c r="IWT77"/>
      <c r="IWU77"/>
      <c r="IWV77"/>
      <c r="IWW77"/>
      <c r="IWX77"/>
      <c r="IWY77"/>
      <c r="IWZ77"/>
      <c r="IXA77"/>
      <c r="IXB77"/>
      <c r="IXC77"/>
      <c r="IXD77"/>
      <c r="IXE77"/>
      <c r="IXF77"/>
      <c r="IXG77"/>
      <c r="IXH77"/>
      <c r="IXI77"/>
      <c r="IXJ77"/>
      <c r="IXK77"/>
      <c r="IXL77"/>
      <c r="IXM77"/>
      <c r="IXN77"/>
      <c r="IXO77"/>
      <c r="IXP77"/>
      <c r="IXQ77"/>
      <c r="IXR77"/>
      <c r="IXS77"/>
      <c r="IXT77"/>
      <c r="IXU77"/>
      <c r="IXV77"/>
      <c r="IXW77"/>
      <c r="IXX77"/>
      <c r="IXY77"/>
      <c r="IXZ77"/>
      <c r="IYA77"/>
      <c r="IYB77"/>
      <c r="IYC77"/>
      <c r="IYD77"/>
      <c r="IYE77"/>
      <c r="IYF77"/>
      <c r="IYG77"/>
      <c r="IYH77"/>
      <c r="IYI77"/>
      <c r="IYJ77"/>
      <c r="IYK77"/>
      <c r="IYL77"/>
      <c r="IYM77"/>
      <c r="IYN77"/>
      <c r="IYO77"/>
      <c r="IYP77"/>
      <c r="IYQ77"/>
      <c r="IYR77"/>
      <c r="IYS77"/>
      <c r="IYT77"/>
      <c r="IYU77"/>
      <c r="IYV77"/>
      <c r="IYW77"/>
      <c r="IYX77"/>
      <c r="IYY77"/>
      <c r="IYZ77"/>
      <c r="IZA77"/>
      <c r="IZB77"/>
      <c r="IZC77"/>
      <c r="IZD77"/>
      <c r="IZE77"/>
      <c r="IZF77"/>
      <c r="IZG77"/>
      <c r="IZH77"/>
      <c r="IZI77"/>
      <c r="IZJ77"/>
      <c r="IZK77"/>
      <c r="IZL77"/>
      <c r="IZM77"/>
      <c r="IZN77"/>
      <c r="IZO77"/>
      <c r="IZP77"/>
      <c r="IZQ77"/>
      <c r="IZR77"/>
      <c r="IZS77"/>
      <c r="IZT77"/>
      <c r="IZU77"/>
      <c r="IZV77"/>
      <c r="IZW77"/>
      <c r="IZX77"/>
      <c r="IZY77"/>
      <c r="IZZ77"/>
      <c r="JAA77"/>
      <c r="JAB77"/>
      <c r="JAC77"/>
      <c r="JAD77"/>
      <c r="JAE77"/>
      <c r="JAF77"/>
      <c r="JAG77"/>
      <c r="JAH77"/>
      <c r="JAI77"/>
      <c r="JAJ77"/>
      <c r="JAK77"/>
      <c r="JAL77"/>
      <c r="JAM77"/>
      <c r="JAN77"/>
      <c r="JAO77"/>
      <c r="JAP77"/>
      <c r="JAQ77"/>
      <c r="JAR77"/>
      <c r="JAS77"/>
      <c r="JAT77"/>
      <c r="JAU77"/>
      <c r="JAV77"/>
      <c r="JAW77"/>
      <c r="JAX77"/>
      <c r="JAY77"/>
      <c r="JAZ77"/>
      <c r="JBA77"/>
      <c r="JBB77"/>
      <c r="JBC77"/>
      <c r="JBD77"/>
      <c r="JBE77"/>
      <c r="JBF77"/>
      <c r="JBG77"/>
      <c r="JBH77"/>
      <c r="JBI77"/>
      <c r="JBJ77"/>
      <c r="JBK77"/>
      <c r="JBL77"/>
      <c r="JBM77"/>
      <c r="JBN77"/>
      <c r="JBO77"/>
      <c r="JBP77"/>
      <c r="JBQ77"/>
      <c r="JBR77"/>
      <c r="JBS77"/>
      <c r="JBT77"/>
      <c r="JBU77"/>
      <c r="JBV77"/>
      <c r="JBW77"/>
      <c r="JBX77"/>
      <c r="JBY77"/>
      <c r="JBZ77"/>
      <c r="JCA77"/>
      <c r="JCB77"/>
      <c r="JCC77"/>
      <c r="JCD77"/>
      <c r="JCE77"/>
      <c r="JCF77"/>
      <c r="JCG77"/>
      <c r="JCH77"/>
      <c r="JCI77"/>
      <c r="JCJ77"/>
      <c r="JCK77"/>
      <c r="JCL77"/>
      <c r="JCM77"/>
      <c r="JCN77"/>
      <c r="JCO77"/>
      <c r="JCP77"/>
      <c r="JCQ77"/>
      <c r="JCR77"/>
      <c r="JCS77"/>
      <c r="JCT77"/>
      <c r="JCU77"/>
      <c r="JCV77"/>
      <c r="JCW77"/>
      <c r="JCX77"/>
      <c r="JCY77"/>
      <c r="JCZ77"/>
      <c r="JDA77"/>
      <c r="JDB77"/>
      <c r="JDC77"/>
      <c r="JDD77"/>
      <c r="JDE77"/>
      <c r="JDF77"/>
      <c r="JDG77"/>
      <c r="JDH77"/>
      <c r="JDI77"/>
      <c r="JDJ77"/>
      <c r="JDK77"/>
      <c r="JDL77"/>
      <c r="JDM77"/>
      <c r="JDN77"/>
      <c r="JDO77"/>
      <c r="JDP77"/>
      <c r="JDQ77"/>
      <c r="JDR77"/>
      <c r="JDS77"/>
      <c r="JDT77"/>
      <c r="JDU77"/>
      <c r="JDV77"/>
      <c r="JDW77"/>
      <c r="JDX77"/>
      <c r="JDY77"/>
      <c r="JDZ77"/>
      <c r="JEA77"/>
      <c r="JEB77"/>
      <c r="JEC77"/>
      <c r="JED77"/>
      <c r="JEE77"/>
      <c r="JEF77"/>
      <c r="JEG77"/>
      <c r="JEH77"/>
      <c r="JEI77"/>
      <c r="JEJ77"/>
      <c r="JEK77"/>
      <c r="JEL77"/>
      <c r="JEM77"/>
      <c r="JEN77"/>
      <c r="JEO77"/>
      <c r="JEP77"/>
      <c r="JEQ77"/>
      <c r="JER77"/>
      <c r="JES77"/>
      <c r="JET77"/>
      <c r="JEU77"/>
      <c r="JEV77"/>
      <c r="JEW77"/>
      <c r="JEX77"/>
      <c r="JEY77"/>
      <c r="JEZ77"/>
      <c r="JFA77"/>
      <c r="JFB77"/>
      <c r="JFC77"/>
      <c r="JFD77"/>
      <c r="JFE77"/>
      <c r="JFF77"/>
      <c r="JFG77"/>
      <c r="JFH77"/>
      <c r="JFI77"/>
      <c r="JFJ77"/>
      <c r="JFK77"/>
      <c r="JFL77"/>
      <c r="JFM77"/>
      <c r="JFN77"/>
      <c r="JFO77"/>
      <c r="JFP77"/>
      <c r="JFQ77"/>
      <c r="JFR77"/>
      <c r="JFS77"/>
      <c r="JFT77"/>
      <c r="JFU77"/>
      <c r="JFV77"/>
      <c r="JFW77"/>
      <c r="JFX77"/>
      <c r="JFY77"/>
      <c r="JFZ77"/>
      <c r="JGA77"/>
      <c r="JGB77"/>
      <c r="JGC77"/>
      <c r="JGD77"/>
      <c r="JGE77"/>
      <c r="JGF77"/>
      <c r="JGG77"/>
      <c r="JGH77"/>
      <c r="JGI77"/>
      <c r="JGJ77"/>
      <c r="JGK77"/>
      <c r="JGL77"/>
      <c r="JGM77"/>
      <c r="JGN77"/>
      <c r="JGO77"/>
      <c r="JGP77"/>
      <c r="JGQ77"/>
      <c r="JGR77"/>
      <c r="JGS77"/>
      <c r="JGT77"/>
      <c r="JGU77"/>
      <c r="JGV77"/>
      <c r="JGW77"/>
      <c r="JGX77"/>
      <c r="JGY77"/>
      <c r="JGZ77"/>
      <c r="JHA77"/>
      <c r="JHB77"/>
      <c r="JHC77"/>
      <c r="JHD77"/>
      <c r="JHE77"/>
      <c r="JHF77"/>
      <c r="JHG77"/>
      <c r="JHH77"/>
      <c r="JHI77"/>
      <c r="JHJ77"/>
      <c r="JHK77"/>
      <c r="JHL77"/>
      <c r="JHM77"/>
      <c r="JHN77"/>
      <c r="JHO77"/>
      <c r="JHP77"/>
      <c r="JHQ77"/>
      <c r="JHR77"/>
      <c r="JHS77"/>
      <c r="JHT77"/>
      <c r="JHU77"/>
      <c r="JHV77"/>
      <c r="JHW77"/>
      <c r="JHX77"/>
      <c r="JHY77"/>
      <c r="JHZ77"/>
      <c r="JIA77"/>
      <c r="JIB77"/>
      <c r="JIC77"/>
      <c r="JID77"/>
      <c r="JIE77"/>
      <c r="JIF77"/>
      <c r="JIG77"/>
      <c r="JIH77"/>
      <c r="JII77"/>
      <c r="JIJ77"/>
      <c r="JIK77"/>
      <c r="JIL77"/>
      <c r="JIM77"/>
      <c r="JIN77"/>
      <c r="JIO77"/>
      <c r="JIP77"/>
      <c r="JIQ77"/>
      <c r="JIR77"/>
      <c r="JIS77"/>
      <c r="JIT77"/>
      <c r="JIU77"/>
      <c r="JIV77"/>
      <c r="JIW77"/>
      <c r="JIX77"/>
      <c r="JIY77"/>
      <c r="JIZ77"/>
      <c r="JJA77"/>
      <c r="JJB77"/>
      <c r="JJC77"/>
      <c r="JJD77"/>
      <c r="JJE77"/>
      <c r="JJF77"/>
      <c r="JJG77"/>
      <c r="JJH77"/>
      <c r="JJI77"/>
      <c r="JJJ77"/>
      <c r="JJK77"/>
      <c r="JJL77"/>
      <c r="JJM77"/>
      <c r="JJN77"/>
      <c r="JJO77"/>
      <c r="JJP77"/>
      <c r="JJQ77"/>
      <c r="JJR77"/>
      <c r="JJS77"/>
      <c r="JJT77"/>
      <c r="JJU77"/>
      <c r="JJV77"/>
      <c r="JJW77"/>
      <c r="JJX77"/>
      <c r="JJY77"/>
      <c r="JJZ77"/>
      <c r="JKA77"/>
      <c r="JKB77"/>
      <c r="JKC77"/>
      <c r="JKD77"/>
      <c r="JKE77"/>
      <c r="JKF77"/>
      <c r="JKG77"/>
      <c r="JKH77"/>
      <c r="JKI77"/>
      <c r="JKJ77"/>
      <c r="JKK77"/>
      <c r="JKL77"/>
      <c r="JKM77"/>
      <c r="JKN77"/>
      <c r="JKO77"/>
      <c r="JKP77"/>
      <c r="JKQ77"/>
      <c r="JKR77"/>
      <c r="JKS77"/>
      <c r="JKT77"/>
      <c r="JKU77"/>
      <c r="JKV77"/>
      <c r="JKW77"/>
      <c r="JKX77"/>
      <c r="JKY77"/>
      <c r="JKZ77"/>
      <c r="JLA77"/>
      <c r="JLB77"/>
      <c r="JLC77"/>
      <c r="JLD77"/>
      <c r="JLE77"/>
      <c r="JLF77"/>
      <c r="JLG77"/>
      <c r="JLH77"/>
      <c r="JLI77"/>
      <c r="JLJ77"/>
      <c r="JLK77"/>
      <c r="JLL77"/>
      <c r="JLM77"/>
      <c r="JLN77"/>
      <c r="JLO77"/>
      <c r="JLP77"/>
      <c r="JLQ77"/>
      <c r="JLR77"/>
      <c r="JLS77"/>
      <c r="JLT77"/>
      <c r="JLU77"/>
      <c r="JLV77"/>
      <c r="JLW77"/>
      <c r="JLX77"/>
      <c r="JLY77"/>
      <c r="JLZ77"/>
      <c r="JMA77"/>
      <c r="JMB77"/>
      <c r="JMC77"/>
      <c r="JMD77"/>
      <c r="JME77"/>
      <c r="JMF77"/>
      <c r="JMG77"/>
      <c r="JMH77"/>
      <c r="JMI77"/>
      <c r="JMJ77"/>
      <c r="JMK77"/>
      <c r="JML77"/>
      <c r="JMM77"/>
      <c r="JMN77"/>
      <c r="JMO77"/>
      <c r="JMP77"/>
      <c r="JMQ77"/>
      <c r="JMR77"/>
      <c r="JMS77"/>
      <c r="JMT77"/>
      <c r="JMU77"/>
      <c r="JMV77"/>
      <c r="JMW77"/>
      <c r="JMX77"/>
      <c r="JMY77"/>
      <c r="JMZ77"/>
      <c r="JNA77"/>
      <c r="JNB77"/>
      <c r="JNC77"/>
      <c r="JND77"/>
      <c r="JNE77"/>
      <c r="JNF77"/>
      <c r="JNG77"/>
      <c r="JNH77"/>
      <c r="JNI77"/>
      <c r="JNJ77"/>
      <c r="JNK77"/>
      <c r="JNL77"/>
      <c r="JNM77"/>
      <c r="JNN77"/>
      <c r="JNO77"/>
      <c r="JNP77"/>
      <c r="JNQ77"/>
      <c r="JNR77"/>
      <c r="JNS77"/>
      <c r="JNT77"/>
      <c r="JNU77"/>
      <c r="JNV77"/>
      <c r="JNW77"/>
      <c r="JNX77"/>
      <c r="JNY77"/>
      <c r="JNZ77"/>
      <c r="JOA77"/>
      <c r="JOB77"/>
      <c r="JOC77"/>
      <c r="JOD77"/>
      <c r="JOE77"/>
      <c r="JOF77"/>
      <c r="JOG77"/>
      <c r="JOH77"/>
      <c r="JOI77"/>
      <c r="JOJ77"/>
      <c r="JOK77"/>
      <c r="JOL77"/>
      <c r="JOM77"/>
      <c r="JON77"/>
      <c r="JOO77"/>
      <c r="JOP77"/>
      <c r="JOQ77"/>
      <c r="JOR77"/>
      <c r="JOS77"/>
      <c r="JOT77"/>
      <c r="JOU77"/>
      <c r="JOV77"/>
      <c r="JOW77"/>
      <c r="JOX77"/>
      <c r="JOY77"/>
      <c r="JOZ77"/>
      <c r="JPA77"/>
      <c r="JPB77"/>
      <c r="JPC77"/>
      <c r="JPD77"/>
      <c r="JPE77"/>
      <c r="JPF77"/>
      <c r="JPG77"/>
      <c r="JPH77"/>
      <c r="JPI77"/>
      <c r="JPJ77"/>
      <c r="JPK77"/>
      <c r="JPL77"/>
      <c r="JPM77"/>
      <c r="JPN77"/>
      <c r="JPO77"/>
      <c r="JPP77"/>
      <c r="JPQ77"/>
      <c r="JPR77"/>
      <c r="JPS77"/>
      <c r="JPT77"/>
      <c r="JPU77"/>
      <c r="JPV77"/>
      <c r="JPW77"/>
      <c r="JPX77"/>
      <c r="JPY77"/>
      <c r="JPZ77"/>
      <c r="JQA77"/>
      <c r="JQB77"/>
      <c r="JQC77"/>
      <c r="JQD77"/>
      <c r="JQE77"/>
      <c r="JQF77"/>
      <c r="JQG77"/>
      <c r="JQH77"/>
      <c r="JQI77"/>
      <c r="JQJ77"/>
      <c r="JQK77"/>
      <c r="JQL77"/>
      <c r="JQM77"/>
      <c r="JQN77"/>
      <c r="JQO77"/>
      <c r="JQP77"/>
      <c r="JQQ77"/>
      <c r="JQR77"/>
      <c r="JQS77"/>
      <c r="JQT77"/>
      <c r="JQU77"/>
      <c r="JQV77"/>
      <c r="JQW77"/>
      <c r="JQX77"/>
      <c r="JQY77"/>
      <c r="JQZ77"/>
      <c r="JRA77"/>
      <c r="JRB77"/>
      <c r="JRC77"/>
      <c r="JRD77"/>
      <c r="JRE77"/>
      <c r="JRF77"/>
      <c r="JRG77"/>
      <c r="JRH77"/>
      <c r="JRI77"/>
      <c r="JRJ77"/>
      <c r="JRK77"/>
      <c r="JRL77"/>
      <c r="JRM77"/>
      <c r="JRN77"/>
      <c r="JRO77"/>
      <c r="JRP77"/>
      <c r="JRQ77"/>
      <c r="JRR77"/>
      <c r="JRS77"/>
      <c r="JRT77"/>
      <c r="JRU77"/>
      <c r="JRV77"/>
      <c r="JRW77"/>
      <c r="JRX77"/>
      <c r="JRY77"/>
      <c r="JRZ77"/>
      <c r="JSA77"/>
      <c r="JSB77"/>
      <c r="JSC77"/>
      <c r="JSD77"/>
      <c r="JSE77"/>
      <c r="JSF77"/>
      <c r="JSG77"/>
      <c r="JSH77"/>
      <c r="JSI77"/>
      <c r="JSJ77"/>
      <c r="JSK77"/>
      <c r="JSL77"/>
      <c r="JSM77"/>
      <c r="JSN77"/>
      <c r="JSO77"/>
      <c r="JSP77"/>
      <c r="JSQ77"/>
      <c r="JSR77"/>
      <c r="JSS77"/>
      <c r="JST77"/>
      <c r="JSU77"/>
      <c r="JSV77"/>
      <c r="JSW77"/>
      <c r="JSX77"/>
      <c r="JSY77"/>
      <c r="JSZ77"/>
      <c r="JTA77"/>
      <c r="JTB77"/>
      <c r="JTC77"/>
      <c r="JTD77"/>
      <c r="JTE77"/>
      <c r="JTF77"/>
      <c r="JTG77"/>
      <c r="JTH77"/>
      <c r="JTI77"/>
      <c r="JTJ77"/>
      <c r="JTK77"/>
      <c r="JTL77"/>
      <c r="JTM77"/>
      <c r="JTN77"/>
      <c r="JTO77"/>
      <c r="JTP77"/>
      <c r="JTQ77"/>
      <c r="JTR77"/>
      <c r="JTS77"/>
      <c r="JTT77"/>
      <c r="JTU77"/>
      <c r="JTV77"/>
      <c r="JTW77"/>
      <c r="JTX77"/>
      <c r="JTY77"/>
      <c r="JTZ77"/>
      <c r="JUA77"/>
      <c r="JUB77"/>
      <c r="JUC77"/>
      <c r="JUD77"/>
      <c r="JUE77"/>
      <c r="JUF77"/>
      <c r="JUG77"/>
      <c r="JUH77"/>
      <c r="JUI77"/>
      <c r="JUJ77"/>
      <c r="JUK77"/>
      <c r="JUL77"/>
      <c r="JUM77"/>
      <c r="JUN77"/>
      <c r="JUO77"/>
      <c r="JUP77"/>
      <c r="JUQ77"/>
      <c r="JUR77"/>
      <c r="JUS77"/>
      <c r="JUT77"/>
      <c r="JUU77"/>
      <c r="JUV77"/>
      <c r="JUW77"/>
      <c r="JUX77"/>
      <c r="JUY77"/>
      <c r="JUZ77"/>
      <c r="JVA77"/>
      <c r="JVB77"/>
      <c r="JVC77"/>
      <c r="JVD77"/>
      <c r="JVE77"/>
      <c r="JVF77"/>
      <c r="JVG77"/>
      <c r="JVH77"/>
      <c r="JVI77"/>
      <c r="JVJ77"/>
      <c r="JVK77"/>
      <c r="JVL77"/>
      <c r="JVM77"/>
      <c r="JVN77"/>
      <c r="JVO77"/>
      <c r="JVP77"/>
      <c r="JVQ77"/>
      <c r="JVR77"/>
      <c r="JVS77"/>
      <c r="JVT77"/>
      <c r="JVU77"/>
      <c r="JVV77"/>
      <c r="JVW77"/>
      <c r="JVX77"/>
      <c r="JVY77"/>
      <c r="JVZ77"/>
      <c r="JWA77"/>
      <c r="JWB77"/>
      <c r="JWC77"/>
      <c r="JWD77"/>
      <c r="JWE77"/>
      <c r="JWF77"/>
      <c r="JWG77"/>
      <c r="JWH77"/>
      <c r="JWI77"/>
      <c r="JWJ77"/>
      <c r="JWK77"/>
      <c r="JWL77"/>
      <c r="JWM77"/>
      <c r="JWN77"/>
      <c r="JWO77"/>
      <c r="JWP77"/>
      <c r="JWQ77"/>
      <c r="JWR77"/>
      <c r="JWS77"/>
      <c r="JWT77"/>
      <c r="JWU77"/>
      <c r="JWV77"/>
      <c r="JWW77"/>
      <c r="JWX77"/>
      <c r="JWY77"/>
      <c r="JWZ77"/>
      <c r="JXA77"/>
      <c r="JXB77"/>
      <c r="JXC77"/>
      <c r="JXD77"/>
      <c r="JXE77"/>
      <c r="JXF77"/>
      <c r="JXG77"/>
      <c r="JXH77"/>
      <c r="JXI77"/>
      <c r="JXJ77"/>
      <c r="JXK77"/>
      <c r="JXL77"/>
      <c r="JXM77"/>
      <c r="JXN77"/>
      <c r="JXO77"/>
      <c r="JXP77"/>
      <c r="JXQ77"/>
      <c r="JXR77"/>
      <c r="JXS77"/>
      <c r="JXT77"/>
      <c r="JXU77"/>
      <c r="JXV77"/>
      <c r="JXW77"/>
      <c r="JXX77"/>
      <c r="JXY77"/>
      <c r="JXZ77"/>
      <c r="JYA77"/>
      <c r="JYB77"/>
      <c r="JYC77"/>
      <c r="JYD77"/>
      <c r="JYE77"/>
      <c r="JYF77"/>
      <c r="JYG77"/>
      <c r="JYH77"/>
      <c r="JYI77"/>
      <c r="JYJ77"/>
      <c r="JYK77"/>
      <c r="JYL77"/>
      <c r="JYM77"/>
      <c r="JYN77"/>
      <c r="JYO77"/>
      <c r="JYP77"/>
      <c r="JYQ77"/>
      <c r="JYR77"/>
      <c r="JYS77"/>
      <c r="JYT77"/>
      <c r="JYU77"/>
      <c r="JYV77"/>
      <c r="JYW77"/>
      <c r="JYX77"/>
      <c r="JYY77"/>
      <c r="JYZ77"/>
      <c r="JZA77"/>
      <c r="JZB77"/>
      <c r="JZC77"/>
      <c r="JZD77"/>
      <c r="JZE77"/>
      <c r="JZF77"/>
      <c r="JZG77"/>
      <c r="JZH77"/>
      <c r="JZI77"/>
      <c r="JZJ77"/>
      <c r="JZK77"/>
      <c r="JZL77"/>
      <c r="JZM77"/>
      <c r="JZN77"/>
      <c r="JZO77"/>
      <c r="JZP77"/>
      <c r="JZQ77"/>
      <c r="JZR77"/>
      <c r="JZS77"/>
      <c r="JZT77"/>
      <c r="JZU77"/>
      <c r="JZV77"/>
      <c r="JZW77"/>
      <c r="JZX77"/>
      <c r="JZY77"/>
      <c r="JZZ77"/>
      <c r="KAA77"/>
      <c r="KAB77"/>
      <c r="KAC77"/>
      <c r="KAD77"/>
      <c r="KAE77"/>
      <c r="KAF77"/>
      <c r="KAG77"/>
      <c r="KAH77"/>
      <c r="KAI77"/>
      <c r="KAJ77"/>
      <c r="KAK77"/>
      <c r="KAL77"/>
      <c r="KAM77"/>
      <c r="KAN77"/>
      <c r="KAO77"/>
      <c r="KAP77"/>
      <c r="KAQ77"/>
      <c r="KAR77"/>
      <c r="KAS77"/>
      <c r="KAT77"/>
      <c r="KAU77"/>
      <c r="KAV77"/>
      <c r="KAW77"/>
      <c r="KAX77"/>
      <c r="KAY77"/>
      <c r="KAZ77"/>
      <c r="KBA77"/>
      <c r="KBB77"/>
      <c r="KBC77"/>
      <c r="KBD77"/>
      <c r="KBE77"/>
      <c r="KBF77"/>
      <c r="KBG77"/>
      <c r="KBH77"/>
      <c r="KBI77"/>
      <c r="KBJ77"/>
      <c r="KBK77"/>
      <c r="KBL77"/>
      <c r="KBM77"/>
      <c r="KBN77"/>
      <c r="KBO77"/>
      <c r="KBP77"/>
      <c r="KBQ77"/>
      <c r="KBR77"/>
      <c r="KBS77"/>
      <c r="KBT77"/>
      <c r="KBU77"/>
      <c r="KBV77"/>
      <c r="KBW77"/>
      <c r="KBX77"/>
      <c r="KBY77"/>
      <c r="KBZ77"/>
      <c r="KCA77"/>
      <c r="KCB77"/>
      <c r="KCC77"/>
      <c r="KCD77"/>
      <c r="KCE77"/>
      <c r="KCF77"/>
      <c r="KCG77"/>
      <c r="KCH77"/>
      <c r="KCI77"/>
      <c r="KCJ77"/>
      <c r="KCK77"/>
      <c r="KCL77"/>
      <c r="KCM77"/>
      <c r="KCN77"/>
      <c r="KCO77"/>
      <c r="KCP77"/>
      <c r="KCQ77"/>
      <c r="KCR77"/>
      <c r="KCS77"/>
      <c r="KCT77"/>
      <c r="KCU77"/>
      <c r="KCV77"/>
      <c r="KCW77"/>
      <c r="KCX77"/>
      <c r="KCY77"/>
      <c r="KCZ77"/>
      <c r="KDA77"/>
      <c r="KDB77"/>
      <c r="KDC77"/>
      <c r="KDD77"/>
      <c r="KDE77"/>
      <c r="KDF77"/>
      <c r="KDG77"/>
      <c r="KDH77"/>
      <c r="KDI77"/>
      <c r="KDJ77"/>
      <c r="KDK77"/>
      <c r="KDL77"/>
      <c r="KDM77"/>
      <c r="KDN77"/>
      <c r="KDO77"/>
      <c r="KDP77"/>
      <c r="KDQ77"/>
      <c r="KDR77"/>
      <c r="KDS77"/>
      <c r="KDT77"/>
      <c r="KDU77"/>
      <c r="KDV77"/>
      <c r="KDW77"/>
      <c r="KDX77"/>
      <c r="KDY77"/>
      <c r="KDZ77"/>
      <c r="KEA77"/>
      <c r="KEB77"/>
      <c r="KEC77"/>
      <c r="KED77"/>
      <c r="KEE77"/>
      <c r="KEF77"/>
      <c r="KEG77"/>
      <c r="KEH77"/>
      <c r="KEI77"/>
      <c r="KEJ77"/>
      <c r="KEK77"/>
      <c r="KEL77"/>
      <c r="KEM77"/>
      <c r="KEN77"/>
      <c r="KEO77"/>
      <c r="KEP77"/>
      <c r="KEQ77"/>
      <c r="KER77"/>
      <c r="KES77"/>
      <c r="KET77"/>
      <c r="KEU77"/>
      <c r="KEV77"/>
      <c r="KEW77"/>
      <c r="KEX77"/>
      <c r="KEY77"/>
      <c r="KEZ77"/>
      <c r="KFA77"/>
      <c r="KFB77"/>
      <c r="KFC77"/>
      <c r="KFD77"/>
      <c r="KFE77"/>
      <c r="KFF77"/>
      <c r="KFG77"/>
      <c r="KFH77"/>
      <c r="KFI77"/>
      <c r="KFJ77"/>
      <c r="KFK77"/>
      <c r="KFL77"/>
      <c r="KFM77"/>
      <c r="KFN77"/>
      <c r="KFO77"/>
      <c r="KFP77"/>
      <c r="KFQ77"/>
      <c r="KFR77"/>
      <c r="KFS77"/>
      <c r="KFT77"/>
      <c r="KFU77"/>
      <c r="KFV77"/>
      <c r="KFW77"/>
      <c r="KFX77"/>
      <c r="KFY77"/>
      <c r="KFZ77"/>
      <c r="KGA77"/>
      <c r="KGB77"/>
      <c r="KGC77"/>
      <c r="KGD77"/>
      <c r="KGE77"/>
      <c r="KGF77"/>
      <c r="KGG77"/>
      <c r="KGH77"/>
      <c r="KGI77"/>
      <c r="KGJ77"/>
      <c r="KGK77"/>
      <c r="KGL77"/>
      <c r="KGM77"/>
      <c r="KGN77"/>
      <c r="KGO77"/>
      <c r="KGP77"/>
      <c r="KGQ77"/>
      <c r="KGR77"/>
      <c r="KGS77"/>
      <c r="KGT77"/>
      <c r="KGU77"/>
      <c r="KGV77"/>
      <c r="KGW77"/>
      <c r="KGX77"/>
      <c r="KGY77"/>
      <c r="KGZ77"/>
      <c r="KHA77"/>
      <c r="KHB77"/>
      <c r="KHC77"/>
      <c r="KHD77"/>
      <c r="KHE77"/>
      <c r="KHF77"/>
      <c r="KHG77"/>
      <c r="KHH77"/>
      <c r="KHI77"/>
      <c r="KHJ77"/>
      <c r="KHK77"/>
      <c r="KHL77"/>
      <c r="KHM77"/>
      <c r="KHN77"/>
      <c r="KHO77"/>
      <c r="KHP77"/>
      <c r="KHQ77"/>
      <c r="KHR77"/>
      <c r="KHS77"/>
      <c r="KHT77"/>
      <c r="KHU77"/>
      <c r="KHV77"/>
      <c r="KHW77"/>
      <c r="KHX77"/>
      <c r="KHY77"/>
      <c r="KHZ77"/>
      <c r="KIA77"/>
      <c r="KIB77"/>
      <c r="KIC77"/>
      <c r="KID77"/>
      <c r="KIE77"/>
      <c r="KIF77"/>
      <c r="KIG77"/>
      <c r="KIH77"/>
      <c r="KII77"/>
      <c r="KIJ77"/>
      <c r="KIK77"/>
      <c r="KIL77"/>
      <c r="KIM77"/>
      <c r="KIN77"/>
      <c r="KIO77"/>
      <c r="KIP77"/>
      <c r="KIQ77"/>
      <c r="KIR77"/>
      <c r="KIS77"/>
      <c r="KIT77"/>
      <c r="KIU77"/>
      <c r="KIV77"/>
      <c r="KIW77"/>
      <c r="KIX77"/>
      <c r="KIY77"/>
      <c r="KIZ77"/>
      <c r="KJA77"/>
      <c r="KJB77"/>
      <c r="KJC77"/>
      <c r="KJD77"/>
      <c r="KJE77"/>
      <c r="KJF77"/>
      <c r="KJG77"/>
      <c r="KJH77"/>
      <c r="KJI77"/>
      <c r="KJJ77"/>
      <c r="KJK77"/>
      <c r="KJL77"/>
      <c r="KJM77"/>
      <c r="KJN77"/>
      <c r="KJO77"/>
      <c r="KJP77"/>
      <c r="KJQ77"/>
      <c r="KJR77"/>
      <c r="KJS77"/>
      <c r="KJT77"/>
      <c r="KJU77"/>
      <c r="KJV77"/>
      <c r="KJW77"/>
      <c r="KJX77"/>
      <c r="KJY77"/>
      <c r="KJZ77"/>
      <c r="KKA77"/>
      <c r="KKB77"/>
      <c r="KKC77"/>
      <c r="KKD77"/>
      <c r="KKE77"/>
      <c r="KKF77"/>
      <c r="KKG77"/>
      <c r="KKH77"/>
      <c r="KKI77"/>
      <c r="KKJ77"/>
      <c r="KKK77"/>
      <c r="KKL77"/>
      <c r="KKM77"/>
      <c r="KKN77"/>
      <c r="KKO77"/>
      <c r="KKP77"/>
      <c r="KKQ77"/>
      <c r="KKR77"/>
      <c r="KKS77"/>
      <c r="KKT77"/>
      <c r="KKU77"/>
      <c r="KKV77"/>
      <c r="KKW77"/>
      <c r="KKX77"/>
      <c r="KKY77"/>
      <c r="KKZ77"/>
      <c r="KLA77"/>
      <c r="KLB77"/>
      <c r="KLC77"/>
      <c r="KLD77"/>
      <c r="KLE77"/>
      <c r="KLF77"/>
      <c r="KLG77"/>
      <c r="KLH77"/>
      <c r="KLI77"/>
      <c r="KLJ77"/>
      <c r="KLK77"/>
      <c r="KLL77"/>
      <c r="KLM77"/>
      <c r="KLN77"/>
      <c r="KLO77"/>
      <c r="KLP77"/>
      <c r="KLQ77"/>
      <c r="KLR77"/>
      <c r="KLS77"/>
      <c r="KLT77"/>
      <c r="KLU77"/>
      <c r="KLV77"/>
      <c r="KLW77"/>
      <c r="KLX77"/>
      <c r="KLY77"/>
      <c r="KLZ77"/>
      <c r="KMA77"/>
      <c r="KMB77"/>
      <c r="KMC77"/>
      <c r="KMD77"/>
      <c r="KME77"/>
      <c r="KMF77"/>
      <c r="KMG77"/>
      <c r="KMH77"/>
      <c r="KMI77"/>
      <c r="KMJ77"/>
      <c r="KMK77"/>
      <c r="KML77"/>
      <c r="KMM77"/>
      <c r="KMN77"/>
      <c r="KMO77"/>
      <c r="KMP77"/>
      <c r="KMQ77"/>
      <c r="KMR77"/>
      <c r="KMS77"/>
      <c r="KMT77"/>
      <c r="KMU77"/>
      <c r="KMV77"/>
      <c r="KMW77"/>
      <c r="KMX77"/>
      <c r="KMY77"/>
      <c r="KMZ77"/>
      <c r="KNA77"/>
      <c r="KNB77"/>
      <c r="KNC77"/>
      <c r="KND77"/>
      <c r="KNE77"/>
      <c r="KNF77"/>
      <c r="KNG77"/>
      <c r="KNH77"/>
      <c r="KNI77"/>
      <c r="KNJ77"/>
      <c r="KNK77"/>
      <c r="KNL77"/>
      <c r="KNM77"/>
      <c r="KNN77"/>
      <c r="KNO77"/>
      <c r="KNP77"/>
      <c r="KNQ77"/>
      <c r="KNR77"/>
      <c r="KNS77"/>
      <c r="KNT77"/>
      <c r="KNU77"/>
      <c r="KNV77"/>
      <c r="KNW77"/>
      <c r="KNX77"/>
      <c r="KNY77"/>
      <c r="KNZ77"/>
      <c r="KOA77"/>
      <c r="KOB77"/>
      <c r="KOC77"/>
      <c r="KOD77"/>
      <c r="KOE77"/>
      <c r="KOF77"/>
      <c r="KOG77"/>
      <c r="KOH77"/>
      <c r="KOI77"/>
      <c r="KOJ77"/>
      <c r="KOK77"/>
      <c r="KOL77"/>
      <c r="KOM77"/>
      <c r="KON77"/>
      <c r="KOO77"/>
      <c r="KOP77"/>
      <c r="KOQ77"/>
      <c r="KOR77"/>
      <c r="KOS77"/>
      <c r="KOT77"/>
      <c r="KOU77"/>
      <c r="KOV77"/>
      <c r="KOW77"/>
      <c r="KOX77"/>
      <c r="KOY77"/>
      <c r="KOZ77"/>
      <c r="KPA77"/>
      <c r="KPB77"/>
      <c r="KPC77"/>
      <c r="KPD77"/>
      <c r="KPE77"/>
      <c r="KPF77"/>
      <c r="KPG77"/>
      <c r="KPH77"/>
      <c r="KPI77"/>
      <c r="KPJ77"/>
      <c r="KPK77"/>
      <c r="KPL77"/>
      <c r="KPM77"/>
      <c r="KPN77"/>
      <c r="KPO77"/>
      <c r="KPP77"/>
      <c r="KPQ77"/>
      <c r="KPR77"/>
      <c r="KPS77"/>
      <c r="KPT77"/>
      <c r="KPU77"/>
      <c r="KPV77"/>
      <c r="KPW77"/>
      <c r="KPX77"/>
      <c r="KPY77"/>
      <c r="KPZ77"/>
      <c r="KQA77"/>
      <c r="KQB77"/>
      <c r="KQC77"/>
      <c r="KQD77"/>
      <c r="KQE77"/>
      <c r="KQF77"/>
      <c r="KQG77"/>
      <c r="KQH77"/>
      <c r="KQI77"/>
      <c r="KQJ77"/>
      <c r="KQK77"/>
      <c r="KQL77"/>
      <c r="KQM77"/>
      <c r="KQN77"/>
      <c r="KQO77"/>
      <c r="KQP77"/>
      <c r="KQQ77"/>
      <c r="KQR77"/>
      <c r="KQS77"/>
      <c r="KQT77"/>
      <c r="KQU77"/>
      <c r="KQV77"/>
      <c r="KQW77"/>
      <c r="KQX77"/>
      <c r="KQY77"/>
      <c r="KQZ77"/>
      <c r="KRA77"/>
      <c r="KRB77"/>
      <c r="KRC77"/>
      <c r="KRD77"/>
      <c r="KRE77"/>
      <c r="KRF77"/>
      <c r="KRG77"/>
      <c r="KRH77"/>
      <c r="KRI77"/>
      <c r="KRJ77"/>
      <c r="KRK77"/>
      <c r="KRL77"/>
      <c r="KRM77"/>
      <c r="KRN77"/>
      <c r="KRO77"/>
      <c r="KRP77"/>
      <c r="KRQ77"/>
      <c r="KRR77"/>
      <c r="KRS77"/>
      <c r="KRT77"/>
      <c r="KRU77"/>
      <c r="KRV77"/>
      <c r="KRW77"/>
      <c r="KRX77"/>
      <c r="KRY77"/>
      <c r="KRZ77"/>
      <c r="KSA77"/>
      <c r="KSB77"/>
      <c r="KSC77"/>
      <c r="KSD77"/>
      <c r="KSE77"/>
      <c r="KSF77"/>
      <c r="KSG77"/>
      <c r="KSH77"/>
      <c r="KSI77"/>
      <c r="KSJ77"/>
      <c r="KSK77"/>
      <c r="KSL77"/>
      <c r="KSM77"/>
      <c r="KSN77"/>
      <c r="KSO77"/>
      <c r="KSP77"/>
      <c r="KSQ77"/>
      <c r="KSR77"/>
      <c r="KSS77"/>
      <c r="KST77"/>
      <c r="KSU77"/>
      <c r="KSV77"/>
      <c r="KSW77"/>
      <c r="KSX77"/>
      <c r="KSY77"/>
      <c r="KSZ77"/>
      <c r="KTA77"/>
      <c r="KTB77"/>
      <c r="KTC77"/>
      <c r="KTD77"/>
      <c r="KTE77"/>
      <c r="KTF77"/>
      <c r="KTG77"/>
      <c r="KTH77"/>
      <c r="KTI77"/>
      <c r="KTJ77"/>
      <c r="KTK77"/>
      <c r="KTL77"/>
      <c r="KTM77"/>
      <c r="KTN77"/>
      <c r="KTO77"/>
      <c r="KTP77"/>
      <c r="KTQ77"/>
      <c r="KTR77"/>
      <c r="KTS77"/>
      <c r="KTT77"/>
      <c r="KTU77"/>
      <c r="KTV77"/>
      <c r="KTW77"/>
      <c r="KTX77"/>
      <c r="KTY77"/>
      <c r="KTZ77"/>
      <c r="KUA77"/>
      <c r="KUB77"/>
      <c r="KUC77"/>
      <c r="KUD77"/>
      <c r="KUE77"/>
      <c r="KUF77"/>
      <c r="KUG77"/>
      <c r="KUH77"/>
      <c r="KUI77"/>
      <c r="KUJ77"/>
      <c r="KUK77"/>
      <c r="KUL77"/>
      <c r="KUM77"/>
      <c r="KUN77"/>
      <c r="KUO77"/>
      <c r="KUP77"/>
      <c r="KUQ77"/>
      <c r="KUR77"/>
      <c r="KUS77"/>
      <c r="KUT77"/>
      <c r="KUU77"/>
      <c r="KUV77"/>
      <c r="KUW77"/>
      <c r="KUX77"/>
      <c r="KUY77"/>
      <c r="KUZ77"/>
      <c r="KVA77"/>
      <c r="KVB77"/>
      <c r="KVC77"/>
      <c r="KVD77"/>
      <c r="KVE77"/>
      <c r="KVF77"/>
      <c r="KVG77"/>
      <c r="KVH77"/>
      <c r="KVI77"/>
      <c r="KVJ77"/>
      <c r="KVK77"/>
      <c r="KVL77"/>
      <c r="KVM77"/>
      <c r="KVN77"/>
      <c r="KVO77"/>
      <c r="KVP77"/>
      <c r="KVQ77"/>
      <c r="KVR77"/>
      <c r="KVS77"/>
      <c r="KVT77"/>
      <c r="KVU77"/>
      <c r="KVV77"/>
      <c r="KVW77"/>
      <c r="KVX77"/>
      <c r="KVY77"/>
      <c r="KVZ77"/>
      <c r="KWA77"/>
      <c r="KWB77"/>
      <c r="KWC77"/>
      <c r="KWD77"/>
      <c r="KWE77"/>
      <c r="KWF77"/>
      <c r="KWG77"/>
      <c r="KWH77"/>
      <c r="KWI77"/>
      <c r="KWJ77"/>
      <c r="KWK77"/>
      <c r="KWL77"/>
      <c r="KWM77"/>
      <c r="KWN77"/>
      <c r="KWO77"/>
      <c r="KWP77"/>
      <c r="KWQ77"/>
      <c r="KWR77"/>
      <c r="KWS77"/>
      <c r="KWT77"/>
      <c r="KWU77"/>
      <c r="KWV77"/>
      <c r="KWW77"/>
      <c r="KWX77"/>
      <c r="KWY77"/>
      <c r="KWZ77"/>
      <c r="KXA77"/>
      <c r="KXB77"/>
      <c r="KXC77"/>
      <c r="KXD77"/>
      <c r="KXE77"/>
      <c r="KXF77"/>
      <c r="KXG77"/>
      <c r="KXH77"/>
      <c r="KXI77"/>
      <c r="KXJ77"/>
      <c r="KXK77"/>
      <c r="KXL77"/>
      <c r="KXM77"/>
      <c r="KXN77"/>
      <c r="KXO77"/>
      <c r="KXP77"/>
      <c r="KXQ77"/>
      <c r="KXR77"/>
      <c r="KXS77"/>
      <c r="KXT77"/>
      <c r="KXU77"/>
      <c r="KXV77"/>
      <c r="KXW77"/>
      <c r="KXX77"/>
      <c r="KXY77"/>
      <c r="KXZ77"/>
      <c r="KYA77"/>
      <c r="KYB77"/>
      <c r="KYC77"/>
      <c r="KYD77"/>
      <c r="KYE77"/>
      <c r="KYF77"/>
      <c r="KYG77"/>
      <c r="KYH77"/>
      <c r="KYI77"/>
      <c r="KYJ77"/>
      <c r="KYK77"/>
      <c r="KYL77"/>
      <c r="KYM77"/>
      <c r="KYN77"/>
      <c r="KYO77"/>
      <c r="KYP77"/>
      <c r="KYQ77"/>
      <c r="KYR77"/>
      <c r="KYS77"/>
      <c r="KYT77"/>
      <c r="KYU77"/>
      <c r="KYV77"/>
      <c r="KYW77"/>
      <c r="KYX77"/>
      <c r="KYY77"/>
      <c r="KYZ77"/>
      <c r="KZA77"/>
      <c r="KZB77"/>
      <c r="KZC77"/>
      <c r="KZD77"/>
      <c r="KZE77"/>
      <c r="KZF77"/>
      <c r="KZG77"/>
      <c r="KZH77"/>
      <c r="KZI77"/>
      <c r="KZJ77"/>
      <c r="KZK77"/>
      <c r="KZL77"/>
      <c r="KZM77"/>
      <c r="KZN77"/>
      <c r="KZO77"/>
      <c r="KZP77"/>
      <c r="KZQ77"/>
      <c r="KZR77"/>
      <c r="KZS77"/>
      <c r="KZT77"/>
      <c r="KZU77"/>
      <c r="KZV77"/>
      <c r="KZW77"/>
      <c r="KZX77"/>
      <c r="KZY77"/>
      <c r="KZZ77"/>
      <c r="LAA77"/>
      <c r="LAB77"/>
      <c r="LAC77"/>
      <c r="LAD77"/>
      <c r="LAE77"/>
      <c r="LAF77"/>
      <c r="LAG77"/>
      <c r="LAH77"/>
      <c r="LAI77"/>
      <c r="LAJ77"/>
      <c r="LAK77"/>
      <c r="LAL77"/>
      <c r="LAM77"/>
      <c r="LAN77"/>
      <c r="LAO77"/>
      <c r="LAP77"/>
      <c r="LAQ77"/>
      <c r="LAR77"/>
      <c r="LAS77"/>
      <c r="LAT77"/>
      <c r="LAU77"/>
      <c r="LAV77"/>
      <c r="LAW77"/>
      <c r="LAX77"/>
      <c r="LAY77"/>
      <c r="LAZ77"/>
      <c r="LBA77"/>
      <c r="LBB77"/>
      <c r="LBC77"/>
      <c r="LBD77"/>
      <c r="LBE77"/>
      <c r="LBF77"/>
      <c r="LBG77"/>
      <c r="LBH77"/>
      <c r="LBI77"/>
      <c r="LBJ77"/>
      <c r="LBK77"/>
      <c r="LBL77"/>
      <c r="LBM77"/>
      <c r="LBN77"/>
      <c r="LBO77"/>
      <c r="LBP77"/>
      <c r="LBQ77"/>
      <c r="LBR77"/>
      <c r="LBS77"/>
      <c r="LBT77"/>
      <c r="LBU77"/>
      <c r="LBV77"/>
      <c r="LBW77"/>
      <c r="LBX77"/>
      <c r="LBY77"/>
      <c r="LBZ77"/>
      <c r="LCA77"/>
      <c r="LCB77"/>
      <c r="LCC77"/>
      <c r="LCD77"/>
      <c r="LCE77"/>
      <c r="LCF77"/>
      <c r="LCG77"/>
      <c r="LCH77"/>
      <c r="LCI77"/>
      <c r="LCJ77"/>
      <c r="LCK77"/>
      <c r="LCL77"/>
      <c r="LCM77"/>
      <c r="LCN77"/>
      <c r="LCO77"/>
      <c r="LCP77"/>
      <c r="LCQ77"/>
      <c r="LCR77"/>
      <c r="LCS77"/>
      <c r="LCT77"/>
      <c r="LCU77"/>
      <c r="LCV77"/>
      <c r="LCW77"/>
      <c r="LCX77"/>
      <c r="LCY77"/>
      <c r="LCZ77"/>
      <c r="LDA77"/>
      <c r="LDB77"/>
      <c r="LDC77"/>
      <c r="LDD77"/>
      <c r="LDE77"/>
      <c r="LDF77"/>
      <c r="LDG77"/>
      <c r="LDH77"/>
      <c r="LDI77"/>
      <c r="LDJ77"/>
      <c r="LDK77"/>
      <c r="LDL77"/>
      <c r="LDM77"/>
      <c r="LDN77"/>
      <c r="LDO77"/>
      <c r="LDP77"/>
      <c r="LDQ77"/>
      <c r="LDR77"/>
      <c r="LDS77"/>
      <c r="LDT77"/>
      <c r="LDU77"/>
      <c r="LDV77"/>
      <c r="LDW77"/>
      <c r="LDX77"/>
      <c r="LDY77"/>
      <c r="LDZ77"/>
      <c r="LEA77"/>
      <c r="LEB77"/>
      <c r="LEC77"/>
      <c r="LED77"/>
      <c r="LEE77"/>
      <c r="LEF77"/>
      <c r="LEG77"/>
      <c r="LEH77"/>
      <c r="LEI77"/>
      <c r="LEJ77"/>
      <c r="LEK77"/>
      <c r="LEL77"/>
      <c r="LEM77"/>
      <c r="LEN77"/>
      <c r="LEO77"/>
      <c r="LEP77"/>
      <c r="LEQ77"/>
      <c r="LER77"/>
      <c r="LES77"/>
      <c r="LET77"/>
      <c r="LEU77"/>
      <c r="LEV77"/>
      <c r="LEW77"/>
      <c r="LEX77"/>
      <c r="LEY77"/>
      <c r="LEZ77"/>
      <c r="LFA77"/>
      <c r="LFB77"/>
      <c r="LFC77"/>
      <c r="LFD77"/>
      <c r="LFE77"/>
      <c r="LFF77"/>
      <c r="LFG77"/>
      <c r="LFH77"/>
      <c r="LFI77"/>
      <c r="LFJ77"/>
      <c r="LFK77"/>
      <c r="LFL77"/>
      <c r="LFM77"/>
      <c r="LFN77"/>
      <c r="LFO77"/>
      <c r="LFP77"/>
      <c r="LFQ77"/>
      <c r="LFR77"/>
      <c r="LFS77"/>
      <c r="LFT77"/>
      <c r="LFU77"/>
      <c r="LFV77"/>
      <c r="LFW77"/>
      <c r="LFX77"/>
      <c r="LFY77"/>
      <c r="LFZ77"/>
      <c r="LGA77"/>
      <c r="LGB77"/>
      <c r="LGC77"/>
      <c r="LGD77"/>
      <c r="LGE77"/>
      <c r="LGF77"/>
      <c r="LGG77"/>
      <c r="LGH77"/>
      <c r="LGI77"/>
      <c r="LGJ77"/>
      <c r="LGK77"/>
      <c r="LGL77"/>
      <c r="LGM77"/>
      <c r="LGN77"/>
      <c r="LGO77"/>
      <c r="LGP77"/>
      <c r="LGQ77"/>
      <c r="LGR77"/>
      <c r="LGS77"/>
      <c r="LGT77"/>
      <c r="LGU77"/>
      <c r="LGV77"/>
      <c r="LGW77"/>
      <c r="LGX77"/>
      <c r="LGY77"/>
      <c r="LGZ77"/>
      <c r="LHA77"/>
      <c r="LHB77"/>
      <c r="LHC77"/>
      <c r="LHD77"/>
      <c r="LHE77"/>
      <c r="LHF77"/>
      <c r="LHG77"/>
      <c r="LHH77"/>
      <c r="LHI77"/>
      <c r="LHJ77"/>
      <c r="LHK77"/>
      <c r="LHL77"/>
      <c r="LHM77"/>
      <c r="LHN77"/>
      <c r="LHO77"/>
      <c r="LHP77"/>
      <c r="LHQ77"/>
      <c r="LHR77"/>
      <c r="LHS77"/>
      <c r="LHT77"/>
      <c r="LHU77"/>
      <c r="LHV77"/>
      <c r="LHW77"/>
      <c r="LHX77"/>
      <c r="LHY77"/>
      <c r="LHZ77"/>
      <c r="LIA77"/>
      <c r="LIB77"/>
      <c r="LIC77"/>
      <c r="LID77"/>
      <c r="LIE77"/>
      <c r="LIF77"/>
      <c r="LIG77"/>
      <c r="LIH77"/>
      <c r="LII77"/>
      <c r="LIJ77"/>
      <c r="LIK77"/>
      <c r="LIL77"/>
      <c r="LIM77"/>
      <c r="LIN77"/>
      <c r="LIO77"/>
      <c r="LIP77"/>
      <c r="LIQ77"/>
      <c r="LIR77"/>
      <c r="LIS77"/>
      <c r="LIT77"/>
      <c r="LIU77"/>
      <c r="LIV77"/>
      <c r="LIW77"/>
      <c r="LIX77"/>
      <c r="LIY77"/>
      <c r="LIZ77"/>
      <c r="LJA77"/>
      <c r="LJB77"/>
      <c r="LJC77"/>
      <c r="LJD77"/>
      <c r="LJE77"/>
      <c r="LJF77"/>
      <c r="LJG77"/>
      <c r="LJH77"/>
      <c r="LJI77"/>
      <c r="LJJ77"/>
      <c r="LJK77"/>
      <c r="LJL77"/>
      <c r="LJM77"/>
      <c r="LJN77"/>
      <c r="LJO77"/>
      <c r="LJP77"/>
      <c r="LJQ77"/>
      <c r="LJR77"/>
      <c r="LJS77"/>
      <c r="LJT77"/>
      <c r="LJU77"/>
      <c r="LJV77"/>
      <c r="LJW77"/>
      <c r="LJX77"/>
      <c r="LJY77"/>
      <c r="LJZ77"/>
      <c r="LKA77"/>
      <c r="LKB77"/>
      <c r="LKC77"/>
      <c r="LKD77"/>
      <c r="LKE77"/>
      <c r="LKF77"/>
      <c r="LKG77"/>
      <c r="LKH77"/>
      <c r="LKI77"/>
      <c r="LKJ77"/>
      <c r="LKK77"/>
      <c r="LKL77"/>
      <c r="LKM77"/>
      <c r="LKN77"/>
      <c r="LKO77"/>
      <c r="LKP77"/>
      <c r="LKQ77"/>
      <c r="LKR77"/>
      <c r="LKS77"/>
      <c r="LKT77"/>
      <c r="LKU77"/>
      <c r="LKV77"/>
      <c r="LKW77"/>
      <c r="LKX77"/>
      <c r="LKY77"/>
      <c r="LKZ77"/>
      <c r="LLA77"/>
      <c r="LLB77"/>
      <c r="LLC77"/>
      <c r="LLD77"/>
      <c r="LLE77"/>
      <c r="LLF77"/>
      <c r="LLG77"/>
      <c r="LLH77"/>
      <c r="LLI77"/>
      <c r="LLJ77"/>
      <c r="LLK77"/>
      <c r="LLL77"/>
      <c r="LLM77"/>
      <c r="LLN77"/>
      <c r="LLO77"/>
      <c r="LLP77"/>
      <c r="LLQ77"/>
      <c r="LLR77"/>
      <c r="LLS77"/>
      <c r="LLT77"/>
      <c r="LLU77"/>
      <c r="LLV77"/>
      <c r="LLW77"/>
      <c r="LLX77"/>
      <c r="LLY77"/>
      <c r="LLZ77"/>
      <c r="LMA77"/>
      <c r="LMB77"/>
      <c r="LMC77"/>
      <c r="LMD77"/>
      <c r="LME77"/>
      <c r="LMF77"/>
      <c r="LMG77"/>
      <c r="LMH77"/>
      <c r="LMI77"/>
      <c r="LMJ77"/>
      <c r="LMK77"/>
      <c r="LML77"/>
      <c r="LMM77"/>
      <c r="LMN77"/>
      <c r="LMO77"/>
      <c r="LMP77"/>
      <c r="LMQ77"/>
      <c r="LMR77"/>
      <c r="LMS77"/>
      <c r="LMT77"/>
      <c r="LMU77"/>
      <c r="LMV77"/>
      <c r="LMW77"/>
      <c r="LMX77"/>
      <c r="LMY77"/>
      <c r="LMZ77"/>
      <c r="LNA77"/>
      <c r="LNB77"/>
      <c r="LNC77"/>
      <c r="LND77"/>
      <c r="LNE77"/>
      <c r="LNF77"/>
      <c r="LNG77"/>
      <c r="LNH77"/>
      <c r="LNI77"/>
      <c r="LNJ77"/>
      <c r="LNK77"/>
      <c r="LNL77"/>
      <c r="LNM77"/>
      <c r="LNN77"/>
      <c r="LNO77"/>
      <c r="LNP77"/>
      <c r="LNQ77"/>
      <c r="LNR77"/>
      <c r="LNS77"/>
      <c r="LNT77"/>
      <c r="LNU77"/>
      <c r="LNV77"/>
      <c r="LNW77"/>
      <c r="LNX77"/>
      <c r="LNY77"/>
      <c r="LNZ77"/>
      <c r="LOA77"/>
      <c r="LOB77"/>
      <c r="LOC77"/>
      <c r="LOD77"/>
      <c r="LOE77"/>
      <c r="LOF77"/>
      <c r="LOG77"/>
      <c r="LOH77"/>
      <c r="LOI77"/>
      <c r="LOJ77"/>
      <c r="LOK77"/>
      <c r="LOL77"/>
      <c r="LOM77"/>
      <c r="LON77"/>
      <c r="LOO77"/>
      <c r="LOP77"/>
      <c r="LOQ77"/>
      <c r="LOR77"/>
      <c r="LOS77"/>
      <c r="LOT77"/>
      <c r="LOU77"/>
      <c r="LOV77"/>
      <c r="LOW77"/>
      <c r="LOX77"/>
      <c r="LOY77"/>
      <c r="LOZ77"/>
      <c r="LPA77"/>
      <c r="LPB77"/>
      <c r="LPC77"/>
      <c r="LPD77"/>
      <c r="LPE77"/>
      <c r="LPF77"/>
      <c r="LPG77"/>
      <c r="LPH77"/>
      <c r="LPI77"/>
      <c r="LPJ77"/>
      <c r="LPK77"/>
      <c r="LPL77"/>
      <c r="LPM77"/>
      <c r="LPN77"/>
      <c r="LPO77"/>
      <c r="LPP77"/>
      <c r="LPQ77"/>
      <c r="LPR77"/>
      <c r="LPS77"/>
      <c r="LPT77"/>
      <c r="LPU77"/>
      <c r="LPV77"/>
      <c r="LPW77"/>
      <c r="LPX77"/>
      <c r="LPY77"/>
      <c r="LPZ77"/>
      <c r="LQA77"/>
      <c r="LQB77"/>
      <c r="LQC77"/>
      <c r="LQD77"/>
      <c r="LQE77"/>
      <c r="LQF77"/>
      <c r="LQG77"/>
      <c r="LQH77"/>
      <c r="LQI77"/>
      <c r="LQJ77"/>
      <c r="LQK77"/>
      <c r="LQL77"/>
      <c r="LQM77"/>
      <c r="LQN77"/>
      <c r="LQO77"/>
      <c r="LQP77"/>
      <c r="LQQ77"/>
      <c r="LQR77"/>
      <c r="LQS77"/>
      <c r="LQT77"/>
      <c r="LQU77"/>
      <c r="LQV77"/>
      <c r="LQW77"/>
      <c r="LQX77"/>
      <c r="LQY77"/>
      <c r="LQZ77"/>
      <c r="LRA77"/>
      <c r="LRB77"/>
      <c r="LRC77"/>
      <c r="LRD77"/>
      <c r="LRE77"/>
      <c r="LRF77"/>
      <c r="LRG77"/>
      <c r="LRH77"/>
      <c r="LRI77"/>
      <c r="LRJ77"/>
      <c r="LRK77"/>
      <c r="LRL77"/>
      <c r="LRM77"/>
      <c r="LRN77"/>
      <c r="LRO77"/>
      <c r="LRP77"/>
      <c r="LRQ77"/>
      <c r="LRR77"/>
      <c r="LRS77"/>
      <c r="LRT77"/>
      <c r="LRU77"/>
      <c r="LRV77"/>
      <c r="LRW77"/>
      <c r="LRX77"/>
      <c r="LRY77"/>
      <c r="LRZ77"/>
      <c r="LSA77"/>
      <c r="LSB77"/>
      <c r="LSC77"/>
      <c r="LSD77"/>
      <c r="LSE77"/>
      <c r="LSF77"/>
      <c r="LSG77"/>
      <c r="LSH77"/>
      <c r="LSI77"/>
      <c r="LSJ77"/>
      <c r="LSK77"/>
      <c r="LSL77"/>
      <c r="LSM77"/>
      <c r="LSN77"/>
      <c r="LSO77"/>
      <c r="LSP77"/>
      <c r="LSQ77"/>
      <c r="LSR77"/>
      <c r="LSS77"/>
      <c r="LST77"/>
      <c r="LSU77"/>
      <c r="LSV77"/>
      <c r="LSW77"/>
      <c r="LSX77"/>
      <c r="LSY77"/>
      <c r="LSZ77"/>
      <c r="LTA77"/>
      <c r="LTB77"/>
      <c r="LTC77"/>
      <c r="LTD77"/>
      <c r="LTE77"/>
      <c r="LTF77"/>
      <c r="LTG77"/>
      <c r="LTH77"/>
      <c r="LTI77"/>
      <c r="LTJ77"/>
      <c r="LTK77"/>
      <c r="LTL77"/>
      <c r="LTM77"/>
      <c r="LTN77"/>
      <c r="LTO77"/>
      <c r="LTP77"/>
      <c r="LTQ77"/>
      <c r="LTR77"/>
      <c r="LTS77"/>
      <c r="LTT77"/>
      <c r="LTU77"/>
      <c r="LTV77"/>
      <c r="LTW77"/>
      <c r="LTX77"/>
      <c r="LTY77"/>
      <c r="LTZ77"/>
      <c r="LUA77"/>
      <c r="LUB77"/>
      <c r="LUC77"/>
      <c r="LUD77"/>
      <c r="LUE77"/>
      <c r="LUF77"/>
      <c r="LUG77"/>
      <c r="LUH77"/>
      <c r="LUI77"/>
      <c r="LUJ77"/>
      <c r="LUK77"/>
      <c r="LUL77"/>
      <c r="LUM77"/>
      <c r="LUN77"/>
      <c r="LUO77"/>
      <c r="LUP77"/>
      <c r="LUQ77"/>
      <c r="LUR77"/>
      <c r="LUS77"/>
      <c r="LUT77"/>
      <c r="LUU77"/>
      <c r="LUV77"/>
      <c r="LUW77"/>
      <c r="LUX77"/>
      <c r="LUY77"/>
      <c r="LUZ77"/>
      <c r="LVA77"/>
      <c r="LVB77"/>
      <c r="LVC77"/>
      <c r="LVD77"/>
      <c r="LVE77"/>
      <c r="LVF77"/>
      <c r="LVG77"/>
      <c r="LVH77"/>
      <c r="LVI77"/>
      <c r="LVJ77"/>
      <c r="LVK77"/>
      <c r="LVL77"/>
      <c r="LVM77"/>
      <c r="LVN77"/>
      <c r="LVO77"/>
      <c r="LVP77"/>
      <c r="LVQ77"/>
      <c r="LVR77"/>
      <c r="LVS77"/>
      <c r="LVT77"/>
      <c r="LVU77"/>
      <c r="LVV77"/>
      <c r="LVW77"/>
      <c r="LVX77"/>
      <c r="LVY77"/>
      <c r="LVZ77"/>
      <c r="LWA77"/>
      <c r="LWB77"/>
      <c r="LWC77"/>
      <c r="LWD77"/>
      <c r="LWE77"/>
      <c r="LWF77"/>
      <c r="LWG77"/>
      <c r="LWH77"/>
      <c r="LWI77"/>
      <c r="LWJ77"/>
      <c r="LWK77"/>
      <c r="LWL77"/>
      <c r="LWM77"/>
      <c r="LWN77"/>
      <c r="LWO77"/>
      <c r="LWP77"/>
      <c r="LWQ77"/>
      <c r="LWR77"/>
      <c r="LWS77"/>
      <c r="LWT77"/>
      <c r="LWU77"/>
      <c r="LWV77"/>
      <c r="LWW77"/>
      <c r="LWX77"/>
      <c r="LWY77"/>
      <c r="LWZ77"/>
      <c r="LXA77"/>
      <c r="LXB77"/>
      <c r="LXC77"/>
      <c r="LXD77"/>
      <c r="LXE77"/>
      <c r="LXF77"/>
      <c r="LXG77"/>
      <c r="LXH77"/>
      <c r="LXI77"/>
      <c r="LXJ77"/>
      <c r="LXK77"/>
      <c r="LXL77"/>
      <c r="LXM77"/>
      <c r="LXN77"/>
      <c r="LXO77"/>
      <c r="LXP77"/>
      <c r="LXQ77"/>
      <c r="LXR77"/>
      <c r="LXS77"/>
      <c r="LXT77"/>
      <c r="LXU77"/>
      <c r="LXV77"/>
      <c r="LXW77"/>
      <c r="LXX77"/>
      <c r="LXY77"/>
      <c r="LXZ77"/>
      <c r="LYA77"/>
      <c r="LYB77"/>
      <c r="LYC77"/>
      <c r="LYD77"/>
      <c r="LYE77"/>
      <c r="LYF77"/>
      <c r="LYG77"/>
      <c r="LYH77"/>
      <c r="LYI77"/>
      <c r="LYJ77"/>
      <c r="LYK77"/>
      <c r="LYL77"/>
      <c r="LYM77"/>
      <c r="LYN77"/>
      <c r="LYO77"/>
      <c r="LYP77"/>
      <c r="LYQ77"/>
      <c r="LYR77"/>
      <c r="LYS77"/>
      <c r="LYT77"/>
      <c r="LYU77"/>
      <c r="LYV77"/>
      <c r="LYW77"/>
      <c r="LYX77"/>
      <c r="LYY77"/>
      <c r="LYZ77"/>
      <c r="LZA77"/>
      <c r="LZB77"/>
      <c r="LZC77"/>
      <c r="LZD77"/>
      <c r="LZE77"/>
      <c r="LZF77"/>
      <c r="LZG77"/>
      <c r="LZH77"/>
      <c r="LZI77"/>
      <c r="LZJ77"/>
      <c r="LZK77"/>
      <c r="LZL77"/>
      <c r="LZM77"/>
      <c r="LZN77"/>
      <c r="LZO77"/>
      <c r="LZP77"/>
      <c r="LZQ77"/>
      <c r="LZR77"/>
      <c r="LZS77"/>
      <c r="LZT77"/>
      <c r="LZU77"/>
      <c r="LZV77"/>
      <c r="LZW77"/>
      <c r="LZX77"/>
      <c r="LZY77"/>
      <c r="LZZ77"/>
      <c r="MAA77"/>
      <c r="MAB77"/>
      <c r="MAC77"/>
      <c r="MAD77"/>
      <c r="MAE77"/>
      <c r="MAF77"/>
      <c r="MAG77"/>
      <c r="MAH77"/>
      <c r="MAI77"/>
      <c r="MAJ77"/>
      <c r="MAK77"/>
      <c r="MAL77"/>
      <c r="MAM77"/>
      <c r="MAN77"/>
      <c r="MAO77"/>
      <c r="MAP77"/>
      <c r="MAQ77"/>
      <c r="MAR77"/>
      <c r="MAS77"/>
      <c r="MAT77"/>
      <c r="MAU77"/>
      <c r="MAV77"/>
      <c r="MAW77"/>
      <c r="MAX77"/>
      <c r="MAY77"/>
      <c r="MAZ77"/>
      <c r="MBA77"/>
      <c r="MBB77"/>
      <c r="MBC77"/>
      <c r="MBD77"/>
      <c r="MBE77"/>
      <c r="MBF77"/>
      <c r="MBG77"/>
      <c r="MBH77"/>
      <c r="MBI77"/>
      <c r="MBJ77"/>
      <c r="MBK77"/>
      <c r="MBL77"/>
      <c r="MBM77"/>
      <c r="MBN77"/>
      <c r="MBO77"/>
      <c r="MBP77"/>
      <c r="MBQ77"/>
      <c r="MBR77"/>
      <c r="MBS77"/>
      <c r="MBT77"/>
      <c r="MBU77"/>
      <c r="MBV77"/>
      <c r="MBW77"/>
      <c r="MBX77"/>
      <c r="MBY77"/>
      <c r="MBZ77"/>
      <c r="MCA77"/>
      <c r="MCB77"/>
      <c r="MCC77"/>
      <c r="MCD77"/>
      <c r="MCE77"/>
      <c r="MCF77"/>
      <c r="MCG77"/>
      <c r="MCH77"/>
      <c r="MCI77"/>
      <c r="MCJ77"/>
      <c r="MCK77"/>
      <c r="MCL77"/>
      <c r="MCM77"/>
      <c r="MCN77"/>
      <c r="MCO77"/>
      <c r="MCP77"/>
      <c r="MCQ77"/>
      <c r="MCR77"/>
      <c r="MCS77"/>
      <c r="MCT77"/>
      <c r="MCU77"/>
      <c r="MCV77"/>
      <c r="MCW77"/>
      <c r="MCX77"/>
      <c r="MCY77"/>
      <c r="MCZ77"/>
      <c r="MDA77"/>
      <c r="MDB77"/>
      <c r="MDC77"/>
      <c r="MDD77"/>
      <c r="MDE77"/>
      <c r="MDF77"/>
      <c r="MDG77"/>
      <c r="MDH77"/>
      <c r="MDI77"/>
      <c r="MDJ77"/>
      <c r="MDK77"/>
      <c r="MDL77"/>
      <c r="MDM77"/>
      <c r="MDN77"/>
      <c r="MDO77"/>
      <c r="MDP77"/>
      <c r="MDQ77"/>
      <c r="MDR77"/>
      <c r="MDS77"/>
      <c r="MDT77"/>
      <c r="MDU77"/>
      <c r="MDV77"/>
      <c r="MDW77"/>
      <c r="MDX77"/>
      <c r="MDY77"/>
      <c r="MDZ77"/>
      <c r="MEA77"/>
      <c r="MEB77"/>
      <c r="MEC77"/>
      <c r="MED77"/>
      <c r="MEE77"/>
      <c r="MEF77"/>
      <c r="MEG77"/>
      <c r="MEH77"/>
      <c r="MEI77"/>
      <c r="MEJ77"/>
      <c r="MEK77"/>
      <c r="MEL77"/>
      <c r="MEM77"/>
      <c r="MEN77"/>
      <c r="MEO77"/>
      <c r="MEP77"/>
      <c r="MEQ77"/>
      <c r="MER77"/>
      <c r="MES77"/>
      <c r="MET77"/>
      <c r="MEU77"/>
      <c r="MEV77"/>
      <c r="MEW77"/>
      <c r="MEX77"/>
      <c r="MEY77"/>
      <c r="MEZ77"/>
      <c r="MFA77"/>
      <c r="MFB77"/>
      <c r="MFC77"/>
      <c r="MFD77"/>
      <c r="MFE77"/>
      <c r="MFF77"/>
      <c r="MFG77"/>
      <c r="MFH77"/>
      <c r="MFI77"/>
      <c r="MFJ77"/>
      <c r="MFK77"/>
      <c r="MFL77"/>
      <c r="MFM77"/>
      <c r="MFN77"/>
      <c r="MFO77"/>
      <c r="MFP77"/>
      <c r="MFQ77"/>
      <c r="MFR77"/>
      <c r="MFS77"/>
      <c r="MFT77"/>
      <c r="MFU77"/>
      <c r="MFV77"/>
      <c r="MFW77"/>
      <c r="MFX77"/>
      <c r="MFY77"/>
      <c r="MFZ77"/>
      <c r="MGA77"/>
      <c r="MGB77"/>
      <c r="MGC77"/>
      <c r="MGD77"/>
      <c r="MGE77"/>
      <c r="MGF77"/>
      <c r="MGG77"/>
      <c r="MGH77"/>
      <c r="MGI77"/>
      <c r="MGJ77"/>
      <c r="MGK77"/>
      <c r="MGL77"/>
      <c r="MGM77"/>
      <c r="MGN77"/>
      <c r="MGO77"/>
      <c r="MGP77"/>
      <c r="MGQ77"/>
      <c r="MGR77"/>
      <c r="MGS77"/>
      <c r="MGT77"/>
      <c r="MGU77"/>
      <c r="MGV77"/>
      <c r="MGW77"/>
      <c r="MGX77"/>
      <c r="MGY77"/>
      <c r="MGZ77"/>
      <c r="MHA77"/>
      <c r="MHB77"/>
      <c r="MHC77"/>
      <c r="MHD77"/>
      <c r="MHE77"/>
      <c r="MHF77"/>
      <c r="MHG77"/>
      <c r="MHH77"/>
      <c r="MHI77"/>
      <c r="MHJ77"/>
      <c r="MHK77"/>
      <c r="MHL77"/>
      <c r="MHM77"/>
      <c r="MHN77"/>
      <c r="MHO77"/>
      <c r="MHP77"/>
      <c r="MHQ77"/>
      <c r="MHR77"/>
      <c r="MHS77"/>
      <c r="MHT77"/>
      <c r="MHU77"/>
      <c r="MHV77"/>
      <c r="MHW77"/>
      <c r="MHX77"/>
      <c r="MHY77"/>
      <c r="MHZ77"/>
      <c r="MIA77"/>
      <c r="MIB77"/>
      <c r="MIC77"/>
      <c r="MID77"/>
      <c r="MIE77"/>
      <c r="MIF77"/>
      <c r="MIG77"/>
      <c r="MIH77"/>
      <c r="MII77"/>
      <c r="MIJ77"/>
      <c r="MIK77"/>
      <c r="MIL77"/>
      <c r="MIM77"/>
      <c r="MIN77"/>
      <c r="MIO77"/>
      <c r="MIP77"/>
      <c r="MIQ77"/>
      <c r="MIR77"/>
      <c r="MIS77"/>
      <c r="MIT77"/>
      <c r="MIU77"/>
      <c r="MIV77"/>
      <c r="MIW77"/>
      <c r="MIX77"/>
      <c r="MIY77"/>
      <c r="MIZ77"/>
      <c r="MJA77"/>
      <c r="MJB77"/>
      <c r="MJC77"/>
      <c r="MJD77"/>
      <c r="MJE77"/>
      <c r="MJF77"/>
      <c r="MJG77"/>
      <c r="MJH77"/>
      <c r="MJI77"/>
      <c r="MJJ77"/>
      <c r="MJK77"/>
      <c r="MJL77"/>
      <c r="MJM77"/>
      <c r="MJN77"/>
      <c r="MJO77"/>
      <c r="MJP77"/>
      <c r="MJQ77"/>
      <c r="MJR77"/>
      <c r="MJS77"/>
      <c r="MJT77"/>
      <c r="MJU77"/>
      <c r="MJV77"/>
      <c r="MJW77"/>
      <c r="MJX77"/>
      <c r="MJY77"/>
      <c r="MJZ77"/>
      <c r="MKA77"/>
      <c r="MKB77"/>
      <c r="MKC77"/>
      <c r="MKD77"/>
      <c r="MKE77"/>
      <c r="MKF77"/>
      <c r="MKG77"/>
      <c r="MKH77"/>
      <c r="MKI77"/>
      <c r="MKJ77"/>
      <c r="MKK77"/>
      <c r="MKL77"/>
      <c r="MKM77"/>
      <c r="MKN77"/>
      <c r="MKO77"/>
      <c r="MKP77"/>
      <c r="MKQ77"/>
      <c r="MKR77"/>
      <c r="MKS77"/>
      <c r="MKT77"/>
      <c r="MKU77"/>
      <c r="MKV77"/>
      <c r="MKW77"/>
      <c r="MKX77"/>
      <c r="MKY77"/>
      <c r="MKZ77"/>
      <c r="MLA77"/>
      <c r="MLB77"/>
      <c r="MLC77"/>
      <c r="MLD77"/>
      <c r="MLE77"/>
      <c r="MLF77"/>
      <c r="MLG77"/>
      <c r="MLH77"/>
      <c r="MLI77"/>
      <c r="MLJ77"/>
      <c r="MLK77"/>
      <c r="MLL77"/>
      <c r="MLM77"/>
      <c r="MLN77"/>
      <c r="MLO77"/>
      <c r="MLP77"/>
      <c r="MLQ77"/>
      <c r="MLR77"/>
      <c r="MLS77"/>
      <c r="MLT77"/>
      <c r="MLU77"/>
      <c r="MLV77"/>
      <c r="MLW77"/>
      <c r="MLX77"/>
      <c r="MLY77"/>
      <c r="MLZ77"/>
      <c r="MMA77"/>
      <c r="MMB77"/>
      <c r="MMC77"/>
      <c r="MMD77"/>
      <c r="MME77"/>
      <c r="MMF77"/>
      <c r="MMG77"/>
      <c r="MMH77"/>
      <c r="MMI77"/>
      <c r="MMJ77"/>
      <c r="MMK77"/>
      <c r="MML77"/>
      <c r="MMM77"/>
      <c r="MMN77"/>
      <c r="MMO77"/>
      <c r="MMP77"/>
      <c r="MMQ77"/>
      <c r="MMR77"/>
      <c r="MMS77"/>
      <c r="MMT77"/>
      <c r="MMU77"/>
      <c r="MMV77"/>
      <c r="MMW77"/>
      <c r="MMX77"/>
      <c r="MMY77"/>
      <c r="MMZ77"/>
      <c r="MNA77"/>
      <c r="MNB77"/>
      <c r="MNC77"/>
      <c r="MND77"/>
      <c r="MNE77"/>
      <c r="MNF77"/>
      <c r="MNG77"/>
      <c r="MNH77"/>
      <c r="MNI77"/>
      <c r="MNJ77"/>
      <c r="MNK77"/>
      <c r="MNL77"/>
      <c r="MNM77"/>
      <c r="MNN77"/>
      <c r="MNO77"/>
      <c r="MNP77"/>
      <c r="MNQ77"/>
      <c r="MNR77"/>
      <c r="MNS77"/>
      <c r="MNT77"/>
      <c r="MNU77"/>
      <c r="MNV77"/>
      <c r="MNW77"/>
      <c r="MNX77"/>
      <c r="MNY77"/>
      <c r="MNZ77"/>
      <c r="MOA77"/>
      <c r="MOB77"/>
      <c r="MOC77"/>
      <c r="MOD77"/>
      <c r="MOE77"/>
      <c r="MOF77"/>
      <c r="MOG77"/>
      <c r="MOH77"/>
      <c r="MOI77"/>
      <c r="MOJ77"/>
      <c r="MOK77"/>
      <c r="MOL77"/>
      <c r="MOM77"/>
      <c r="MON77"/>
      <c r="MOO77"/>
      <c r="MOP77"/>
      <c r="MOQ77"/>
      <c r="MOR77"/>
      <c r="MOS77"/>
      <c r="MOT77"/>
      <c r="MOU77"/>
      <c r="MOV77"/>
      <c r="MOW77"/>
      <c r="MOX77"/>
      <c r="MOY77"/>
      <c r="MOZ77"/>
      <c r="MPA77"/>
      <c r="MPB77"/>
      <c r="MPC77"/>
      <c r="MPD77"/>
      <c r="MPE77"/>
      <c r="MPF77"/>
      <c r="MPG77"/>
      <c r="MPH77"/>
      <c r="MPI77"/>
      <c r="MPJ77"/>
      <c r="MPK77"/>
      <c r="MPL77"/>
      <c r="MPM77"/>
      <c r="MPN77"/>
      <c r="MPO77"/>
      <c r="MPP77"/>
      <c r="MPQ77"/>
      <c r="MPR77"/>
      <c r="MPS77"/>
      <c r="MPT77"/>
      <c r="MPU77"/>
      <c r="MPV77"/>
      <c r="MPW77"/>
      <c r="MPX77"/>
      <c r="MPY77"/>
      <c r="MPZ77"/>
      <c r="MQA77"/>
      <c r="MQB77"/>
      <c r="MQC77"/>
      <c r="MQD77"/>
      <c r="MQE77"/>
      <c r="MQF77"/>
      <c r="MQG77"/>
      <c r="MQH77"/>
      <c r="MQI77"/>
      <c r="MQJ77"/>
      <c r="MQK77"/>
      <c r="MQL77"/>
      <c r="MQM77"/>
      <c r="MQN77"/>
      <c r="MQO77"/>
      <c r="MQP77"/>
      <c r="MQQ77"/>
      <c r="MQR77"/>
      <c r="MQS77"/>
      <c r="MQT77"/>
      <c r="MQU77"/>
      <c r="MQV77"/>
      <c r="MQW77"/>
      <c r="MQX77"/>
      <c r="MQY77"/>
      <c r="MQZ77"/>
      <c r="MRA77"/>
      <c r="MRB77"/>
      <c r="MRC77"/>
      <c r="MRD77"/>
      <c r="MRE77"/>
      <c r="MRF77"/>
      <c r="MRG77"/>
      <c r="MRH77"/>
      <c r="MRI77"/>
      <c r="MRJ77"/>
      <c r="MRK77"/>
      <c r="MRL77"/>
      <c r="MRM77"/>
      <c r="MRN77"/>
      <c r="MRO77"/>
      <c r="MRP77"/>
      <c r="MRQ77"/>
      <c r="MRR77"/>
      <c r="MRS77"/>
      <c r="MRT77"/>
      <c r="MRU77"/>
      <c r="MRV77"/>
      <c r="MRW77"/>
      <c r="MRX77"/>
      <c r="MRY77"/>
      <c r="MRZ77"/>
      <c r="MSA77"/>
      <c r="MSB77"/>
      <c r="MSC77"/>
      <c r="MSD77"/>
      <c r="MSE77"/>
      <c r="MSF77"/>
      <c r="MSG77"/>
      <c r="MSH77"/>
      <c r="MSI77"/>
      <c r="MSJ77"/>
      <c r="MSK77"/>
      <c r="MSL77"/>
      <c r="MSM77"/>
      <c r="MSN77"/>
      <c r="MSO77"/>
      <c r="MSP77"/>
      <c r="MSQ77"/>
      <c r="MSR77"/>
      <c r="MSS77"/>
      <c r="MST77"/>
      <c r="MSU77"/>
      <c r="MSV77"/>
      <c r="MSW77"/>
      <c r="MSX77"/>
      <c r="MSY77"/>
      <c r="MSZ77"/>
      <c r="MTA77"/>
      <c r="MTB77"/>
      <c r="MTC77"/>
      <c r="MTD77"/>
      <c r="MTE77"/>
      <c r="MTF77"/>
      <c r="MTG77"/>
      <c r="MTH77"/>
      <c r="MTI77"/>
      <c r="MTJ77"/>
      <c r="MTK77"/>
      <c r="MTL77"/>
      <c r="MTM77"/>
      <c r="MTN77"/>
      <c r="MTO77"/>
      <c r="MTP77"/>
      <c r="MTQ77"/>
      <c r="MTR77"/>
      <c r="MTS77"/>
      <c r="MTT77"/>
      <c r="MTU77"/>
      <c r="MTV77"/>
      <c r="MTW77"/>
      <c r="MTX77"/>
      <c r="MTY77"/>
      <c r="MTZ77"/>
      <c r="MUA77"/>
      <c r="MUB77"/>
      <c r="MUC77"/>
      <c r="MUD77"/>
      <c r="MUE77"/>
      <c r="MUF77"/>
      <c r="MUG77"/>
      <c r="MUH77"/>
      <c r="MUI77"/>
      <c r="MUJ77"/>
      <c r="MUK77"/>
      <c r="MUL77"/>
      <c r="MUM77"/>
      <c r="MUN77"/>
      <c r="MUO77"/>
      <c r="MUP77"/>
      <c r="MUQ77"/>
      <c r="MUR77"/>
      <c r="MUS77"/>
      <c r="MUT77"/>
      <c r="MUU77"/>
      <c r="MUV77"/>
      <c r="MUW77"/>
      <c r="MUX77"/>
      <c r="MUY77"/>
      <c r="MUZ77"/>
      <c r="MVA77"/>
      <c r="MVB77"/>
      <c r="MVC77"/>
      <c r="MVD77"/>
      <c r="MVE77"/>
      <c r="MVF77"/>
      <c r="MVG77"/>
      <c r="MVH77"/>
      <c r="MVI77"/>
      <c r="MVJ77"/>
      <c r="MVK77"/>
      <c r="MVL77"/>
      <c r="MVM77"/>
      <c r="MVN77"/>
      <c r="MVO77"/>
      <c r="MVP77"/>
      <c r="MVQ77"/>
      <c r="MVR77"/>
      <c r="MVS77"/>
      <c r="MVT77"/>
      <c r="MVU77"/>
      <c r="MVV77"/>
      <c r="MVW77"/>
      <c r="MVX77"/>
      <c r="MVY77"/>
      <c r="MVZ77"/>
      <c r="MWA77"/>
      <c r="MWB77"/>
      <c r="MWC77"/>
      <c r="MWD77"/>
      <c r="MWE77"/>
      <c r="MWF77"/>
      <c r="MWG77"/>
      <c r="MWH77"/>
      <c r="MWI77"/>
      <c r="MWJ77"/>
      <c r="MWK77"/>
      <c r="MWL77"/>
      <c r="MWM77"/>
      <c r="MWN77"/>
      <c r="MWO77"/>
      <c r="MWP77"/>
      <c r="MWQ77"/>
      <c r="MWR77"/>
      <c r="MWS77"/>
      <c r="MWT77"/>
      <c r="MWU77"/>
      <c r="MWV77"/>
      <c r="MWW77"/>
      <c r="MWX77"/>
      <c r="MWY77"/>
      <c r="MWZ77"/>
      <c r="MXA77"/>
      <c r="MXB77"/>
      <c r="MXC77"/>
      <c r="MXD77"/>
      <c r="MXE77"/>
      <c r="MXF77"/>
      <c r="MXG77"/>
      <c r="MXH77"/>
      <c r="MXI77"/>
      <c r="MXJ77"/>
      <c r="MXK77"/>
      <c r="MXL77"/>
      <c r="MXM77"/>
      <c r="MXN77"/>
      <c r="MXO77"/>
      <c r="MXP77"/>
      <c r="MXQ77"/>
      <c r="MXR77"/>
      <c r="MXS77"/>
      <c r="MXT77"/>
      <c r="MXU77"/>
      <c r="MXV77"/>
      <c r="MXW77"/>
      <c r="MXX77"/>
      <c r="MXY77"/>
      <c r="MXZ77"/>
      <c r="MYA77"/>
      <c r="MYB77"/>
      <c r="MYC77"/>
      <c r="MYD77"/>
      <c r="MYE77"/>
      <c r="MYF77"/>
      <c r="MYG77"/>
      <c r="MYH77"/>
      <c r="MYI77"/>
      <c r="MYJ77"/>
      <c r="MYK77"/>
      <c r="MYL77"/>
      <c r="MYM77"/>
      <c r="MYN77"/>
      <c r="MYO77"/>
      <c r="MYP77"/>
      <c r="MYQ77"/>
      <c r="MYR77"/>
      <c r="MYS77"/>
      <c r="MYT77"/>
      <c r="MYU77"/>
      <c r="MYV77"/>
      <c r="MYW77"/>
      <c r="MYX77"/>
      <c r="MYY77"/>
      <c r="MYZ77"/>
      <c r="MZA77"/>
      <c r="MZB77"/>
      <c r="MZC77"/>
      <c r="MZD77"/>
      <c r="MZE77"/>
      <c r="MZF77"/>
      <c r="MZG77"/>
      <c r="MZH77"/>
      <c r="MZI77"/>
      <c r="MZJ77"/>
      <c r="MZK77"/>
      <c r="MZL77"/>
      <c r="MZM77"/>
      <c r="MZN77"/>
      <c r="MZO77"/>
      <c r="MZP77"/>
      <c r="MZQ77"/>
      <c r="MZR77"/>
      <c r="MZS77"/>
      <c r="MZT77"/>
      <c r="MZU77"/>
      <c r="MZV77"/>
      <c r="MZW77"/>
      <c r="MZX77"/>
      <c r="MZY77"/>
      <c r="MZZ77"/>
      <c r="NAA77"/>
      <c r="NAB77"/>
      <c r="NAC77"/>
      <c r="NAD77"/>
      <c r="NAE77"/>
      <c r="NAF77"/>
      <c r="NAG77"/>
      <c r="NAH77"/>
      <c r="NAI77"/>
      <c r="NAJ77"/>
      <c r="NAK77"/>
      <c r="NAL77"/>
      <c r="NAM77"/>
      <c r="NAN77"/>
      <c r="NAO77"/>
      <c r="NAP77"/>
      <c r="NAQ77"/>
      <c r="NAR77"/>
      <c r="NAS77"/>
      <c r="NAT77"/>
      <c r="NAU77"/>
      <c r="NAV77"/>
      <c r="NAW77"/>
      <c r="NAX77"/>
      <c r="NAY77"/>
      <c r="NAZ77"/>
      <c r="NBA77"/>
      <c r="NBB77"/>
      <c r="NBC77"/>
      <c r="NBD77"/>
      <c r="NBE77"/>
      <c r="NBF77"/>
      <c r="NBG77"/>
      <c r="NBH77"/>
      <c r="NBI77"/>
      <c r="NBJ77"/>
      <c r="NBK77"/>
      <c r="NBL77"/>
      <c r="NBM77"/>
      <c r="NBN77"/>
      <c r="NBO77"/>
      <c r="NBP77"/>
      <c r="NBQ77"/>
      <c r="NBR77"/>
      <c r="NBS77"/>
      <c r="NBT77"/>
      <c r="NBU77"/>
      <c r="NBV77"/>
      <c r="NBW77"/>
      <c r="NBX77"/>
      <c r="NBY77"/>
      <c r="NBZ77"/>
      <c r="NCA77"/>
      <c r="NCB77"/>
      <c r="NCC77"/>
      <c r="NCD77"/>
      <c r="NCE77"/>
      <c r="NCF77"/>
      <c r="NCG77"/>
      <c r="NCH77"/>
      <c r="NCI77"/>
      <c r="NCJ77"/>
      <c r="NCK77"/>
      <c r="NCL77"/>
      <c r="NCM77"/>
      <c r="NCN77"/>
      <c r="NCO77"/>
      <c r="NCP77"/>
      <c r="NCQ77"/>
      <c r="NCR77"/>
      <c r="NCS77"/>
      <c r="NCT77"/>
      <c r="NCU77"/>
      <c r="NCV77"/>
      <c r="NCW77"/>
      <c r="NCX77"/>
      <c r="NCY77"/>
      <c r="NCZ77"/>
      <c r="NDA77"/>
      <c r="NDB77"/>
      <c r="NDC77"/>
      <c r="NDD77"/>
      <c r="NDE77"/>
      <c r="NDF77"/>
      <c r="NDG77"/>
      <c r="NDH77"/>
      <c r="NDI77"/>
      <c r="NDJ77"/>
      <c r="NDK77"/>
      <c r="NDL77"/>
      <c r="NDM77"/>
      <c r="NDN77"/>
      <c r="NDO77"/>
      <c r="NDP77"/>
      <c r="NDQ77"/>
      <c r="NDR77"/>
      <c r="NDS77"/>
      <c r="NDT77"/>
      <c r="NDU77"/>
      <c r="NDV77"/>
      <c r="NDW77"/>
      <c r="NDX77"/>
      <c r="NDY77"/>
      <c r="NDZ77"/>
      <c r="NEA77"/>
      <c r="NEB77"/>
      <c r="NEC77"/>
      <c r="NED77"/>
      <c r="NEE77"/>
      <c r="NEF77"/>
      <c r="NEG77"/>
      <c r="NEH77"/>
      <c r="NEI77"/>
      <c r="NEJ77"/>
      <c r="NEK77"/>
      <c r="NEL77"/>
      <c r="NEM77"/>
      <c r="NEN77"/>
      <c r="NEO77"/>
      <c r="NEP77"/>
      <c r="NEQ77"/>
      <c r="NER77"/>
      <c r="NES77"/>
      <c r="NET77"/>
      <c r="NEU77"/>
      <c r="NEV77"/>
      <c r="NEW77"/>
      <c r="NEX77"/>
      <c r="NEY77"/>
      <c r="NEZ77"/>
      <c r="NFA77"/>
      <c r="NFB77"/>
      <c r="NFC77"/>
      <c r="NFD77"/>
      <c r="NFE77"/>
      <c r="NFF77"/>
      <c r="NFG77"/>
      <c r="NFH77"/>
      <c r="NFI77"/>
      <c r="NFJ77"/>
      <c r="NFK77"/>
      <c r="NFL77"/>
      <c r="NFM77"/>
      <c r="NFN77"/>
      <c r="NFO77"/>
      <c r="NFP77"/>
      <c r="NFQ77"/>
      <c r="NFR77"/>
      <c r="NFS77"/>
      <c r="NFT77"/>
      <c r="NFU77"/>
      <c r="NFV77"/>
      <c r="NFW77"/>
      <c r="NFX77"/>
      <c r="NFY77"/>
      <c r="NFZ77"/>
      <c r="NGA77"/>
      <c r="NGB77"/>
      <c r="NGC77"/>
      <c r="NGD77"/>
      <c r="NGE77"/>
      <c r="NGF77"/>
      <c r="NGG77"/>
      <c r="NGH77"/>
      <c r="NGI77"/>
      <c r="NGJ77"/>
      <c r="NGK77"/>
      <c r="NGL77"/>
      <c r="NGM77"/>
      <c r="NGN77"/>
      <c r="NGO77"/>
      <c r="NGP77"/>
      <c r="NGQ77"/>
      <c r="NGR77"/>
      <c r="NGS77"/>
      <c r="NGT77"/>
      <c r="NGU77"/>
      <c r="NGV77"/>
      <c r="NGW77"/>
      <c r="NGX77"/>
      <c r="NGY77"/>
      <c r="NGZ77"/>
      <c r="NHA77"/>
      <c r="NHB77"/>
      <c r="NHC77"/>
      <c r="NHD77"/>
      <c r="NHE77"/>
      <c r="NHF77"/>
      <c r="NHG77"/>
      <c r="NHH77"/>
      <c r="NHI77"/>
      <c r="NHJ77"/>
      <c r="NHK77"/>
      <c r="NHL77"/>
      <c r="NHM77"/>
      <c r="NHN77"/>
      <c r="NHO77"/>
      <c r="NHP77"/>
      <c r="NHQ77"/>
      <c r="NHR77"/>
      <c r="NHS77"/>
      <c r="NHT77"/>
      <c r="NHU77"/>
      <c r="NHV77"/>
      <c r="NHW77"/>
      <c r="NHX77"/>
      <c r="NHY77"/>
      <c r="NHZ77"/>
      <c r="NIA77"/>
      <c r="NIB77"/>
      <c r="NIC77"/>
      <c r="NID77"/>
      <c r="NIE77"/>
      <c r="NIF77"/>
      <c r="NIG77"/>
      <c r="NIH77"/>
      <c r="NII77"/>
      <c r="NIJ77"/>
      <c r="NIK77"/>
      <c r="NIL77"/>
      <c r="NIM77"/>
      <c r="NIN77"/>
      <c r="NIO77"/>
      <c r="NIP77"/>
      <c r="NIQ77"/>
      <c r="NIR77"/>
      <c r="NIS77"/>
      <c r="NIT77"/>
      <c r="NIU77"/>
      <c r="NIV77"/>
      <c r="NIW77"/>
      <c r="NIX77"/>
      <c r="NIY77"/>
      <c r="NIZ77"/>
      <c r="NJA77"/>
      <c r="NJB77"/>
      <c r="NJC77"/>
      <c r="NJD77"/>
      <c r="NJE77"/>
      <c r="NJF77"/>
      <c r="NJG77"/>
      <c r="NJH77"/>
      <c r="NJI77"/>
      <c r="NJJ77"/>
      <c r="NJK77"/>
      <c r="NJL77"/>
      <c r="NJM77"/>
      <c r="NJN77"/>
      <c r="NJO77"/>
      <c r="NJP77"/>
      <c r="NJQ77"/>
      <c r="NJR77"/>
      <c r="NJS77"/>
      <c r="NJT77"/>
      <c r="NJU77"/>
      <c r="NJV77"/>
      <c r="NJW77"/>
      <c r="NJX77"/>
      <c r="NJY77"/>
      <c r="NJZ77"/>
      <c r="NKA77"/>
      <c r="NKB77"/>
      <c r="NKC77"/>
      <c r="NKD77"/>
      <c r="NKE77"/>
      <c r="NKF77"/>
      <c r="NKG77"/>
      <c r="NKH77"/>
      <c r="NKI77"/>
      <c r="NKJ77"/>
      <c r="NKK77"/>
      <c r="NKL77"/>
      <c r="NKM77"/>
      <c r="NKN77"/>
      <c r="NKO77"/>
      <c r="NKP77"/>
      <c r="NKQ77"/>
      <c r="NKR77"/>
      <c r="NKS77"/>
      <c r="NKT77"/>
      <c r="NKU77"/>
      <c r="NKV77"/>
      <c r="NKW77"/>
      <c r="NKX77"/>
      <c r="NKY77"/>
      <c r="NKZ77"/>
      <c r="NLA77"/>
      <c r="NLB77"/>
      <c r="NLC77"/>
      <c r="NLD77"/>
      <c r="NLE77"/>
      <c r="NLF77"/>
      <c r="NLG77"/>
      <c r="NLH77"/>
      <c r="NLI77"/>
      <c r="NLJ77"/>
      <c r="NLK77"/>
      <c r="NLL77"/>
      <c r="NLM77"/>
      <c r="NLN77"/>
      <c r="NLO77"/>
      <c r="NLP77"/>
      <c r="NLQ77"/>
      <c r="NLR77"/>
      <c r="NLS77"/>
      <c r="NLT77"/>
      <c r="NLU77"/>
      <c r="NLV77"/>
      <c r="NLW77"/>
      <c r="NLX77"/>
      <c r="NLY77"/>
      <c r="NLZ77"/>
      <c r="NMA77"/>
      <c r="NMB77"/>
      <c r="NMC77"/>
      <c r="NMD77"/>
      <c r="NME77"/>
      <c r="NMF77"/>
      <c r="NMG77"/>
      <c r="NMH77"/>
      <c r="NMI77"/>
      <c r="NMJ77"/>
      <c r="NMK77"/>
      <c r="NML77"/>
      <c r="NMM77"/>
      <c r="NMN77"/>
      <c r="NMO77"/>
      <c r="NMP77"/>
      <c r="NMQ77"/>
      <c r="NMR77"/>
      <c r="NMS77"/>
      <c r="NMT77"/>
      <c r="NMU77"/>
      <c r="NMV77"/>
      <c r="NMW77"/>
      <c r="NMX77"/>
      <c r="NMY77"/>
      <c r="NMZ77"/>
      <c r="NNA77"/>
      <c r="NNB77"/>
      <c r="NNC77"/>
      <c r="NND77"/>
      <c r="NNE77"/>
      <c r="NNF77"/>
      <c r="NNG77"/>
      <c r="NNH77"/>
      <c r="NNI77"/>
      <c r="NNJ77"/>
      <c r="NNK77"/>
      <c r="NNL77"/>
      <c r="NNM77"/>
      <c r="NNN77"/>
      <c r="NNO77"/>
      <c r="NNP77"/>
      <c r="NNQ77"/>
      <c r="NNR77"/>
      <c r="NNS77"/>
      <c r="NNT77"/>
      <c r="NNU77"/>
      <c r="NNV77"/>
      <c r="NNW77"/>
      <c r="NNX77"/>
      <c r="NNY77"/>
      <c r="NNZ77"/>
      <c r="NOA77"/>
      <c r="NOB77"/>
      <c r="NOC77"/>
      <c r="NOD77"/>
      <c r="NOE77"/>
      <c r="NOF77"/>
      <c r="NOG77"/>
      <c r="NOH77"/>
      <c r="NOI77"/>
      <c r="NOJ77"/>
      <c r="NOK77"/>
      <c r="NOL77"/>
      <c r="NOM77"/>
      <c r="NON77"/>
      <c r="NOO77"/>
      <c r="NOP77"/>
      <c r="NOQ77"/>
      <c r="NOR77"/>
      <c r="NOS77"/>
      <c r="NOT77"/>
      <c r="NOU77"/>
      <c r="NOV77"/>
      <c r="NOW77"/>
      <c r="NOX77"/>
      <c r="NOY77"/>
      <c r="NOZ77"/>
      <c r="NPA77"/>
      <c r="NPB77"/>
      <c r="NPC77"/>
      <c r="NPD77"/>
      <c r="NPE77"/>
      <c r="NPF77"/>
      <c r="NPG77"/>
      <c r="NPH77"/>
      <c r="NPI77"/>
      <c r="NPJ77"/>
      <c r="NPK77"/>
      <c r="NPL77"/>
      <c r="NPM77"/>
      <c r="NPN77"/>
      <c r="NPO77"/>
      <c r="NPP77"/>
      <c r="NPQ77"/>
      <c r="NPR77"/>
      <c r="NPS77"/>
      <c r="NPT77"/>
      <c r="NPU77"/>
      <c r="NPV77"/>
      <c r="NPW77"/>
      <c r="NPX77"/>
      <c r="NPY77"/>
      <c r="NPZ77"/>
      <c r="NQA77"/>
      <c r="NQB77"/>
      <c r="NQC77"/>
      <c r="NQD77"/>
      <c r="NQE77"/>
      <c r="NQF77"/>
      <c r="NQG77"/>
      <c r="NQH77"/>
      <c r="NQI77"/>
      <c r="NQJ77"/>
      <c r="NQK77"/>
      <c r="NQL77"/>
      <c r="NQM77"/>
      <c r="NQN77"/>
      <c r="NQO77"/>
      <c r="NQP77"/>
      <c r="NQQ77"/>
      <c r="NQR77"/>
      <c r="NQS77"/>
      <c r="NQT77"/>
      <c r="NQU77"/>
      <c r="NQV77"/>
      <c r="NQW77"/>
      <c r="NQX77"/>
      <c r="NQY77"/>
      <c r="NQZ77"/>
      <c r="NRA77"/>
      <c r="NRB77"/>
      <c r="NRC77"/>
      <c r="NRD77"/>
      <c r="NRE77"/>
      <c r="NRF77"/>
      <c r="NRG77"/>
      <c r="NRH77"/>
      <c r="NRI77"/>
    </row>
    <row r="78" spans="1:9941" s="54" customFormat="1" ht="12.2" customHeight="1" thickBot="1" x14ac:dyDescent="0.25">
      <c r="A78" s="1184" t="s">
        <v>219</v>
      </c>
      <c r="B78" s="58" t="s">
        <v>370</v>
      </c>
      <c r="C78" s="487">
        <f>'1. mell.bevétel_össz'!C77-'26._önként_össz_bev'!C79</f>
        <v>0</v>
      </c>
      <c r="D78" s="412">
        <f>'1. mell.bevétel_össz'!D77-'26._önként_össz_bev'!D79</f>
        <v>212781</v>
      </c>
      <c r="E78" s="699">
        <f>'1. mell.bevétel_össz'!E77-'26._önként_össz_bev'!E79</f>
        <v>212781</v>
      </c>
      <c r="F78" s="699">
        <f>'1. mell.bevétel_össz'!F77-'26._önként_össz_bev'!F79</f>
        <v>212781</v>
      </c>
      <c r="G78" s="699">
        <f>'1. mell.bevétel_össz'!G77-'26._önként_össz_bev'!G79-'26._államig_össz_bev'!G78</f>
        <v>212781</v>
      </c>
      <c r="H78" s="414">
        <f t="shared" si="23"/>
        <v>0</v>
      </c>
      <c r="I78" s="803">
        <f>'1. mell.bevétel_össz'!I77-'26._önként_össz_bev'!I79</f>
        <v>0</v>
      </c>
      <c r="J78" s="414">
        <f>'1. mell.bevétel_össz'!J77-'26._önként_össz_bev'!J79</f>
        <v>0</v>
      </c>
      <c r="K78" s="414">
        <f>'1. mell.bevétel_össz'!K77-'26._önként_össz_bev'!K79</f>
        <v>0</v>
      </c>
      <c r="L78" s="414">
        <f>'1. mell.bevétel_össz'!L77-'26._önként_össz_bev'!L79</f>
        <v>0</v>
      </c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  <c r="RG78"/>
      <c r="RH78"/>
      <c r="RI78"/>
      <c r="RJ78"/>
      <c r="RK78"/>
      <c r="RL78"/>
      <c r="RM78"/>
      <c r="RN78"/>
      <c r="RO78"/>
      <c r="RP78"/>
      <c r="RQ78"/>
      <c r="RR78"/>
      <c r="RS78"/>
      <c r="RT78"/>
      <c r="RU78"/>
      <c r="RV78"/>
      <c r="RW78"/>
      <c r="RX78"/>
      <c r="RY78"/>
      <c r="RZ78"/>
      <c r="SA78"/>
      <c r="SB78"/>
      <c r="SC78"/>
      <c r="SD78"/>
      <c r="SE78"/>
      <c r="SF78"/>
      <c r="SG78"/>
      <c r="SH78"/>
      <c r="SI78"/>
      <c r="SJ78"/>
      <c r="SK78"/>
      <c r="SL78"/>
      <c r="SM78"/>
      <c r="SN78"/>
      <c r="SO78"/>
      <c r="SP78"/>
      <c r="SQ78"/>
      <c r="SR78"/>
      <c r="SS78"/>
      <c r="ST78"/>
      <c r="SU78"/>
      <c r="SV78"/>
      <c r="SW78"/>
      <c r="SX78"/>
      <c r="SY78"/>
      <c r="SZ78"/>
      <c r="TA78"/>
      <c r="TB78"/>
      <c r="TC78"/>
      <c r="TD78"/>
      <c r="TE78"/>
      <c r="TF78"/>
      <c r="TG78"/>
      <c r="TH78"/>
      <c r="TI78"/>
      <c r="TJ78"/>
      <c r="TK78"/>
      <c r="TL78"/>
      <c r="TM78"/>
      <c r="TN78"/>
      <c r="TO78"/>
      <c r="TP78"/>
      <c r="TQ78"/>
      <c r="TR78"/>
      <c r="TS78"/>
      <c r="TT78"/>
      <c r="TU78"/>
      <c r="TV78"/>
      <c r="TW78"/>
      <c r="TX78"/>
      <c r="TY78"/>
      <c r="TZ78"/>
      <c r="UA78"/>
      <c r="UB78"/>
      <c r="UC78"/>
      <c r="UD78"/>
      <c r="UE78"/>
      <c r="UF78"/>
      <c r="UG78"/>
      <c r="UH78"/>
      <c r="UI78"/>
      <c r="UJ78"/>
      <c r="UK78"/>
      <c r="UL78"/>
      <c r="UM78"/>
      <c r="UN78"/>
      <c r="UO78"/>
      <c r="UP78"/>
      <c r="UQ78"/>
      <c r="UR78"/>
      <c r="US78"/>
      <c r="UT78"/>
      <c r="UU78"/>
      <c r="UV78"/>
      <c r="UW78"/>
      <c r="UX78"/>
      <c r="UY78"/>
      <c r="UZ78"/>
      <c r="VA78"/>
      <c r="VB78"/>
      <c r="VC78"/>
      <c r="VD78"/>
      <c r="VE78"/>
      <c r="VF78"/>
      <c r="VG78"/>
      <c r="VH78"/>
      <c r="VI78"/>
      <c r="VJ78"/>
      <c r="VK78"/>
      <c r="VL78"/>
      <c r="VM78"/>
      <c r="VN78"/>
      <c r="VO78"/>
      <c r="VP78"/>
      <c r="VQ78"/>
      <c r="VR78"/>
      <c r="VS78"/>
      <c r="VT78"/>
      <c r="VU78"/>
      <c r="VV78"/>
      <c r="VW78"/>
      <c r="VX78"/>
      <c r="VY78"/>
      <c r="VZ78"/>
      <c r="WA78"/>
      <c r="WB78"/>
      <c r="WC78"/>
      <c r="WD78"/>
      <c r="WE78"/>
      <c r="WF78"/>
      <c r="WG78"/>
      <c r="WH78"/>
      <c r="WI78"/>
      <c r="WJ78"/>
      <c r="WK78"/>
      <c r="WL78"/>
      <c r="WM78"/>
      <c r="WN78"/>
      <c r="WO78"/>
      <c r="WP78"/>
      <c r="WQ78"/>
      <c r="WR78"/>
      <c r="WS78"/>
      <c r="WT78"/>
      <c r="WU78"/>
      <c r="WV78"/>
      <c r="WW78"/>
      <c r="WX78"/>
      <c r="WY78"/>
      <c r="WZ78"/>
      <c r="XA78"/>
      <c r="XB78"/>
      <c r="XC78"/>
      <c r="XD78"/>
      <c r="XE78"/>
      <c r="XF78"/>
      <c r="XG78"/>
      <c r="XH78"/>
      <c r="XI78"/>
      <c r="XJ78"/>
      <c r="XK78"/>
      <c r="XL78"/>
      <c r="XM78"/>
      <c r="XN78"/>
      <c r="XO78"/>
      <c r="XP78"/>
      <c r="XQ78"/>
      <c r="XR78"/>
      <c r="XS78"/>
      <c r="XT78"/>
      <c r="XU78"/>
      <c r="XV78"/>
      <c r="XW78"/>
      <c r="XX78"/>
      <c r="XY78"/>
      <c r="XZ78"/>
      <c r="YA78"/>
      <c r="YB78"/>
      <c r="YC78"/>
      <c r="YD78"/>
      <c r="YE78"/>
      <c r="YF78"/>
      <c r="YG78"/>
      <c r="YH78"/>
      <c r="YI78"/>
      <c r="YJ78"/>
      <c r="YK78"/>
      <c r="YL78"/>
      <c r="YM78"/>
      <c r="YN78"/>
      <c r="YO78"/>
      <c r="YP78"/>
      <c r="YQ78"/>
      <c r="YR78"/>
      <c r="YS78"/>
      <c r="YT78"/>
      <c r="YU78"/>
      <c r="YV78"/>
      <c r="YW78"/>
      <c r="YX78"/>
      <c r="YY78"/>
      <c r="YZ78"/>
      <c r="ZA78"/>
      <c r="ZB78"/>
      <c r="ZC78"/>
      <c r="ZD78"/>
      <c r="ZE78"/>
      <c r="ZF78"/>
      <c r="ZG78"/>
      <c r="ZH78"/>
      <c r="ZI78"/>
      <c r="ZJ78"/>
      <c r="ZK78"/>
      <c r="ZL78"/>
      <c r="ZM78"/>
      <c r="ZN78"/>
      <c r="ZO78"/>
      <c r="ZP78"/>
      <c r="ZQ78"/>
      <c r="ZR78"/>
      <c r="ZS78"/>
      <c r="ZT78"/>
      <c r="ZU78"/>
      <c r="ZV78"/>
      <c r="ZW78"/>
      <c r="ZX78"/>
      <c r="ZY78"/>
      <c r="ZZ78"/>
      <c r="AAA78"/>
      <c r="AAB78"/>
      <c r="AAC78"/>
      <c r="AAD78"/>
      <c r="AAE78"/>
      <c r="AAF78"/>
      <c r="AAG78"/>
      <c r="AAH78"/>
      <c r="AAI78"/>
      <c r="AAJ78"/>
      <c r="AAK78"/>
      <c r="AAL78"/>
      <c r="AAM78"/>
      <c r="AAN78"/>
      <c r="AAO78"/>
      <c r="AAP78"/>
      <c r="AAQ78"/>
      <c r="AAR78"/>
      <c r="AAS78"/>
      <c r="AAT78"/>
      <c r="AAU78"/>
      <c r="AAV78"/>
      <c r="AAW78"/>
      <c r="AAX78"/>
      <c r="AAY78"/>
      <c r="AAZ78"/>
      <c r="ABA78"/>
      <c r="ABB78"/>
      <c r="ABC78"/>
      <c r="ABD78"/>
      <c r="ABE78"/>
      <c r="ABF78"/>
      <c r="ABG78"/>
      <c r="ABH78"/>
      <c r="ABI78"/>
      <c r="ABJ78"/>
      <c r="ABK78"/>
      <c r="ABL78"/>
      <c r="ABM78"/>
      <c r="ABN78"/>
      <c r="ABO78"/>
      <c r="ABP78"/>
      <c r="ABQ78"/>
      <c r="ABR78"/>
      <c r="ABS78"/>
      <c r="ABT78"/>
      <c r="ABU78"/>
      <c r="ABV78"/>
      <c r="ABW78"/>
      <c r="ABX78"/>
      <c r="ABY78"/>
      <c r="ABZ78"/>
      <c r="ACA78"/>
      <c r="ACB78"/>
      <c r="ACC78"/>
      <c r="ACD78"/>
      <c r="ACE78"/>
      <c r="ACF78"/>
      <c r="ACG78"/>
      <c r="ACH78"/>
      <c r="ACI78"/>
      <c r="ACJ78"/>
      <c r="ACK78"/>
      <c r="ACL78"/>
      <c r="ACM78"/>
      <c r="ACN78"/>
      <c r="ACO78"/>
      <c r="ACP78"/>
      <c r="ACQ78"/>
      <c r="ACR78"/>
      <c r="ACS78"/>
      <c r="ACT78"/>
      <c r="ACU78"/>
      <c r="ACV78"/>
      <c r="ACW78"/>
      <c r="ACX78"/>
      <c r="ACY78"/>
      <c r="ACZ78"/>
      <c r="ADA78"/>
      <c r="ADB78"/>
      <c r="ADC78"/>
      <c r="ADD78"/>
      <c r="ADE78"/>
      <c r="ADF78"/>
      <c r="ADG78"/>
      <c r="ADH78"/>
      <c r="ADI78"/>
      <c r="ADJ78"/>
      <c r="ADK78"/>
      <c r="ADL78"/>
      <c r="ADM78"/>
      <c r="ADN78"/>
      <c r="ADO78"/>
      <c r="ADP78"/>
      <c r="ADQ78"/>
      <c r="ADR78"/>
      <c r="ADS78"/>
      <c r="ADT78"/>
      <c r="ADU78"/>
      <c r="ADV78"/>
      <c r="ADW78"/>
      <c r="ADX78"/>
      <c r="ADY78"/>
      <c r="ADZ78"/>
      <c r="AEA78"/>
      <c r="AEB78"/>
      <c r="AEC78"/>
      <c r="AED78"/>
      <c r="AEE78"/>
      <c r="AEF78"/>
      <c r="AEG78"/>
      <c r="AEH78"/>
      <c r="AEI78"/>
      <c r="AEJ78"/>
      <c r="AEK78"/>
      <c r="AEL78"/>
      <c r="AEM78"/>
      <c r="AEN78"/>
      <c r="AEO78"/>
      <c r="AEP78"/>
      <c r="AEQ78"/>
      <c r="AER78"/>
      <c r="AES78"/>
      <c r="AET78"/>
      <c r="AEU78"/>
      <c r="AEV78"/>
      <c r="AEW78"/>
      <c r="AEX78"/>
      <c r="AEY78"/>
      <c r="AEZ78"/>
      <c r="AFA78"/>
      <c r="AFB78"/>
      <c r="AFC78"/>
      <c r="AFD78"/>
      <c r="AFE78"/>
      <c r="AFF78"/>
      <c r="AFG78"/>
      <c r="AFH78"/>
      <c r="AFI78"/>
      <c r="AFJ78"/>
      <c r="AFK78"/>
      <c r="AFL78"/>
      <c r="AFM78"/>
      <c r="AFN78"/>
      <c r="AFO78"/>
      <c r="AFP78"/>
      <c r="AFQ78"/>
      <c r="AFR78"/>
      <c r="AFS78"/>
      <c r="AFT78"/>
      <c r="AFU78"/>
      <c r="AFV78"/>
      <c r="AFW78"/>
      <c r="AFX78"/>
      <c r="AFY78"/>
      <c r="AFZ78"/>
      <c r="AGA78"/>
      <c r="AGB78"/>
      <c r="AGC78"/>
      <c r="AGD78"/>
      <c r="AGE78"/>
      <c r="AGF78"/>
      <c r="AGG78"/>
      <c r="AGH78"/>
      <c r="AGI78"/>
      <c r="AGJ78"/>
      <c r="AGK78"/>
      <c r="AGL78"/>
      <c r="AGM78"/>
      <c r="AGN78"/>
      <c r="AGO78"/>
      <c r="AGP78"/>
      <c r="AGQ78"/>
      <c r="AGR78"/>
      <c r="AGS78"/>
      <c r="AGT78"/>
      <c r="AGU78"/>
      <c r="AGV78"/>
      <c r="AGW78"/>
      <c r="AGX78"/>
      <c r="AGY78"/>
      <c r="AGZ78"/>
      <c r="AHA78"/>
      <c r="AHB78"/>
      <c r="AHC78"/>
      <c r="AHD78"/>
      <c r="AHE78"/>
      <c r="AHF78"/>
      <c r="AHG78"/>
      <c r="AHH78"/>
      <c r="AHI78"/>
      <c r="AHJ78"/>
      <c r="AHK78"/>
      <c r="AHL78"/>
      <c r="AHM78"/>
      <c r="AHN78"/>
      <c r="AHO78"/>
      <c r="AHP78"/>
      <c r="AHQ78"/>
      <c r="AHR78"/>
      <c r="AHS78"/>
      <c r="AHT78"/>
      <c r="AHU78"/>
      <c r="AHV78"/>
      <c r="AHW78"/>
      <c r="AHX78"/>
      <c r="AHY78"/>
      <c r="AHZ78"/>
      <c r="AIA78"/>
      <c r="AIB78"/>
      <c r="AIC78"/>
      <c r="AID78"/>
      <c r="AIE78"/>
      <c r="AIF78"/>
      <c r="AIG78"/>
      <c r="AIH78"/>
      <c r="AII78"/>
      <c r="AIJ78"/>
      <c r="AIK78"/>
      <c r="AIL78"/>
      <c r="AIM78"/>
      <c r="AIN78"/>
      <c r="AIO78"/>
      <c r="AIP78"/>
      <c r="AIQ78"/>
      <c r="AIR78"/>
      <c r="AIS78"/>
      <c r="AIT78"/>
      <c r="AIU78"/>
      <c r="AIV78"/>
      <c r="AIW78"/>
      <c r="AIX78"/>
      <c r="AIY78"/>
      <c r="AIZ78"/>
      <c r="AJA78"/>
      <c r="AJB78"/>
      <c r="AJC78"/>
      <c r="AJD78"/>
      <c r="AJE78"/>
      <c r="AJF78"/>
      <c r="AJG78"/>
      <c r="AJH78"/>
      <c r="AJI78"/>
      <c r="AJJ78"/>
      <c r="AJK78"/>
      <c r="AJL78"/>
      <c r="AJM78"/>
      <c r="AJN78"/>
      <c r="AJO78"/>
      <c r="AJP78"/>
      <c r="AJQ78"/>
      <c r="AJR78"/>
      <c r="AJS78"/>
      <c r="AJT78"/>
      <c r="AJU78"/>
      <c r="AJV78"/>
      <c r="AJW78"/>
      <c r="AJX78"/>
      <c r="AJY78"/>
      <c r="AJZ78"/>
      <c r="AKA78"/>
      <c r="AKB78"/>
      <c r="AKC78"/>
      <c r="AKD78"/>
      <c r="AKE78"/>
      <c r="AKF78"/>
      <c r="AKG78"/>
      <c r="AKH78"/>
      <c r="AKI78"/>
      <c r="AKJ78"/>
      <c r="AKK78"/>
      <c r="AKL78"/>
      <c r="AKM78"/>
      <c r="AKN78"/>
      <c r="AKO78"/>
      <c r="AKP78"/>
      <c r="AKQ78"/>
      <c r="AKR78"/>
      <c r="AKS78"/>
      <c r="AKT78"/>
      <c r="AKU78"/>
      <c r="AKV78"/>
      <c r="AKW78"/>
      <c r="AKX78"/>
      <c r="AKY78"/>
      <c r="AKZ78"/>
      <c r="ALA78"/>
      <c r="ALB78"/>
      <c r="ALC78"/>
      <c r="ALD78"/>
      <c r="ALE78"/>
      <c r="ALF78"/>
      <c r="ALG78"/>
      <c r="ALH78"/>
      <c r="ALI78"/>
      <c r="ALJ78"/>
      <c r="ALK78"/>
      <c r="ALL78"/>
      <c r="ALM78"/>
      <c r="ALN78"/>
      <c r="ALO78"/>
      <c r="ALP78"/>
      <c r="ALQ78"/>
      <c r="ALR78"/>
      <c r="ALS78"/>
      <c r="ALT78"/>
      <c r="ALU78"/>
      <c r="ALV78"/>
      <c r="ALW78"/>
      <c r="ALX78"/>
      <c r="ALY78"/>
      <c r="ALZ78"/>
      <c r="AMA78"/>
      <c r="AMB78"/>
      <c r="AMC78"/>
      <c r="AMD78"/>
      <c r="AME78"/>
      <c r="AMF78"/>
      <c r="AMG78"/>
      <c r="AMH78"/>
      <c r="AMI78"/>
      <c r="AMJ78"/>
      <c r="AMK78"/>
      <c r="AML78"/>
      <c r="AMM78"/>
      <c r="AMN78"/>
      <c r="AMO78"/>
      <c r="AMP78"/>
      <c r="AMQ78"/>
      <c r="AMR78"/>
      <c r="AMS78"/>
      <c r="AMT78"/>
      <c r="AMU78"/>
      <c r="AMV78"/>
      <c r="AMW78"/>
      <c r="AMX78"/>
      <c r="AMY78"/>
      <c r="AMZ78"/>
      <c r="ANA78"/>
      <c r="ANB78"/>
      <c r="ANC78"/>
      <c r="AND78"/>
      <c r="ANE78"/>
      <c r="ANF78"/>
      <c r="ANG78"/>
      <c r="ANH78"/>
      <c r="ANI78"/>
      <c r="ANJ78"/>
      <c r="ANK78"/>
      <c r="ANL78"/>
      <c r="ANM78"/>
      <c r="ANN78"/>
      <c r="ANO78"/>
      <c r="ANP78"/>
      <c r="ANQ78"/>
      <c r="ANR78"/>
      <c r="ANS78"/>
      <c r="ANT78"/>
      <c r="ANU78"/>
      <c r="ANV78"/>
      <c r="ANW78"/>
      <c r="ANX78"/>
      <c r="ANY78"/>
      <c r="ANZ78"/>
      <c r="AOA78"/>
      <c r="AOB78"/>
      <c r="AOC78"/>
      <c r="AOD78"/>
      <c r="AOE78"/>
      <c r="AOF78"/>
      <c r="AOG78"/>
      <c r="AOH78"/>
      <c r="AOI78"/>
      <c r="AOJ78"/>
      <c r="AOK78"/>
      <c r="AOL78"/>
      <c r="AOM78"/>
      <c r="AON78"/>
      <c r="AOO78"/>
      <c r="AOP78"/>
      <c r="AOQ78"/>
      <c r="AOR78"/>
      <c r="AOS78"/>
      <c r="AOT78"/>
      <c r="AOU78"/>
      <c r="AOV78"/>
      <c r="AOW78"/>
      <c r="AOX78"/>
      <c r="AOY78"/>
      <c r="AOZ78"/>
      <c r="APA78"/>
      <c r="APB78"/>
      <c r="APC78"/>
      <c r="APD78"/>
      <c r="APE78"/>
      <c r="APF78"/>
      <c r="APG78"/>
      <c r="APH78"/>
      <c r="API78"/>
      <c r="APJ78"/>
      <c r="APK78"/>
      <c r="APL78"/>
      <c r="APM78"/>
      <c r="APN78"/>
      <c r="APO78"/>
      <c r="APP78"/>
      <c r="APQ78"/>
      <c r="APR78"/>
      <c r="APS78"/>
      <c r="APT78"/>
      <c r="APU78"/>
      <c r="APV78"/>
      <c r="APW78"/>
      <c r="APX78"/>
      <c r="APY78"/>
      <c r="APZ78"/>
      <c r="AQA78"/>
      <c r="AQB78"/>
      <c r="AQC78"/>
      <c r="AQD78"/>
      <c r="AQE78"/>
      <c r="AQF78"/>
      <c r="AQG78"/>
      <c r="AQH78"/>
      <c r="AQI78"/>
      <c r="AQJ78"/>
      <c r="AQK78"/>
      <c r="AQL78"/>
      <c r="AQM78"/>
      <c r="AQN78"/>
      <c r="AQO78"/>
      <c r="AQP78"/>
      <c r="AQQ78"/>
      <c r="AQR78"/>
      <c r="AQS78"/>
      <c r="AQT78"/>
      <c r="AQU78"/>
      <c r="AQV78"/>
      <c r="AQW78"/>
      <c r="AQX78"/>
      <c r="AQY78"/>
      <c r="AQZ78"/>
      <c r="ARA78"/>
      <c r="ARB78"/>
      <c r="ARC78"/>
      <c r="ARD78"/>
      <c r="ARE78"/>
      <c r="ARF78"/>
      <c r="ARG78"/>
      <c r="ARH78"/>
      <c r="ARI78"/>
      <c r="ARJ78"/>
      <c r="ARK78"/>
      <c r="ARL78"/>
      <c r="ARM78"/>
      <c r="ARN78"/>
      <c r="ARO78"/>
      <c r="ARP78"/>
      <c r="ARQ78"/>
      <c r="ARR78"/>
      <c r="ARS78"/>
      <c r="ART78"/>
      <c r="ARU78"/>
      <c r="ARV78"/>
      <c r="ARW78"/>
      <c r="ARX78"/>
      <c r="ARY78"/>
      <c r="ARZ78"/>
      <c r="ASA78"/>
      <c r="ASB78"/>
      <c r="ASC78"/>
      <c r="ASD78"/>
      <c r="ASE78"/>
      <c r="ASF78"/>
      <c r="ASG78"/>
      <c r="ASH78"/>
      <c r="ASI78"/>
      <c r="ASJ78"/>
      <c r="ASK78"/>
      <c r="ASL78"/>
      <c r="ASM78"/>
      <c r="ASN78"/>
      <c r="ASO78"/>
      <c r="ASP78"/>
      <c r="ASQ78"/>
      <c r="ASR78"/>
      <c r="ASS78"/>
      <c r="AST78"/>
      <c r="ASU78"/>
      <c r="ASV78"/>
      <c r="ASW78"/>
      <c r="ASX78"/>
      <c r="ASY78"/>
      <c r="ASZ78"/>
      <c r="ATA78"/>
      <c r="ATB78"/>
      <c r="ATC78"/>
      <c r="ATD78"/>
      <c r="ATE78"/>
      <c r="ATF78"/>
      <c r="ATG78"/>
      <c r="ATH78"/>
      <c r="ATI78"/>
      <c r="ATJ78"/>
      <c r="ATK78"/>
      <c r="ATL78"/>
      <c r="ATM78"/>
      <c r="ATN78"/>
      <c r="ATO78"/>
      <c r="ATP78"/>
      <c r="ATQ78"/>
      <c r="ATR78"/>
      <c r="ATS78"/>
      <c r="ATT78"/>
      <c r="ATU78"/>
      <c r="ATV78"/>
      <c r="ATW78"/>
      <c r="ATX78"/>
      <c r="ATY78"/>
      <c r="ATZ78"/>
      <c r="AUA78"/>
      <c r="AUB78"/>
      <c r="AUC78"/>
      <c r="AUD78"/>
      <c r="AUE78"/>
      <c r="AUF78"/>
      <c r="AUG78"/>
      <c r="AUH78"/>
      <c r="AUI78"/>
      <c r="AUJ78"/>
      <c r="AUK78"/>
      <c r="AUL78"/>
      <c r="AUM78"/>
      <c r="AUN78"/>
      <c r="AUO78"/>
      <c r="AUP78"/>
      <c r="AUQ78"/>
      <c r="AUR78"/>
      <c r="AUS78"/>
      <c r="AUT78"/>
      <c r="AUU78"/>
      <c r="AUV78"/>
      <c r="AUW78"/>
      <c r="AUX78"/>
      <c r="AUY78"/>
      <c r="AUZ78"/>
      <c r="AVA78"/>
      <c r="AVB78"/>
      <c r="AVC78"/>
      <c r="AVD78"/>
      <c r="AVE78"/>
      <c r="AVF78"/>
      <c r="AVG78"/>
      <c r="AVH78"/>
      <c r="AVI78"/>
      <c r="AVJ78"/>
      <c r="AVK78"/>
      <c r="AVL78"/>
      <c r="AVM78"/>
      <c r="AVN78"/>
      <c r="AVO78"/>
      <c r="AVP78"/>
      <c r="AVQ78"/>
      <c r="AVR78"/>
      <c r="AVS78"/>
      <c r="AVT78"/>
      <c r="AVU78"/>
      <c r="AVV78"/>
      <c r="AVW78"/>
      <c r="AVX78"/>
      <c r="AVY78"/>
      <c r="AVZ78"/>
      <c r="AWA78"/>
      <c r="AWB78"/>
      <c r="AWC78"/>
      <c r="AWD78"/>
      <c r="AWE78"/>
      <c r="AWF78"/>
      <c r="AWG78"/>
      <c r="AWH78"/>
      <c r="AWI78"/>
      <c r="AWJ78"/>
      <c r="AWK78"/>
      <c r="AWL78"/>
      <c r="AWM78"/>
      <c r="AWN78"/>
      <c r="AWO78"/>
      <c r="AWP78"/>
      <c r="AWQ78"/>
      <c r="AWR78"/>
      <c r="AWS78"/>
      <c r="AWT78"/>
      <c r="AWU78"/>
      <c r="AWV78"/>
      <c r="AWW78"/>
      <c r="AWX78"/>
      <c r="AWY78"/>
      <c r="AWZ78"/>
      <c r="AXA78"/>
      <c r="AXB78"/>
      <c r="AXC78"/>
      <c r="AXD78"/>
      <c r="AXE78"/>
      <c r="AXF78"/>
      <c r="AXG78"/>
      <c r="AXH78"/>
      <c r="AXI78"/>
      <c r="AXJ78"/>
      <c r="AXK78"/>
      <c r="AXL78"/>
      <c r="AXM78"/>
      <c r="AXN78"/>
      <c r="AXO78"/>
      <c r="AXP78"/>
      <c r="AXQ78"/>
      <c r="AXR78"/>
      <c r="AXS78"/>
      <c r="AXT78"/>
      <c r="AXU78"/>
      <c r="AXV78"/>
      <c r="AXW78"/>
      <c r="AXX78"/>
      <c r="AXY78"/>
      <c r="AXZ78"/>
      <c r="AYA78"/>
      <c r="AYB78"/>
      <c r="AYC78"/>
      <c r="AYD78"/>
      <c r="AYE78"/>
      <c r="AYF78"/>
      <c r="AYG78"/>
      <c r="AYH78"/>
      <c r="AYI78"/>
      <c r="AYJ78"/>
      <c r="AYK78"/>
      <c r="AYL78"/>
      <c r="AYM78"/>
      <c r="AYN78"/>
      <c r="AYO78"/>
      <c r="AYP78"/>
      <c r="AYQ78"/>
      <c r="AYR78"/>
      <c r="AYS78"/>
      <c r="AYT78"/>
      <c r="AYU78"/>
      <c r="AYV78"/>
      <c r="AYW78"/>
      <c r="AYX78"/>
      <c r="AYY78"/>
      <c r="AYZ78"/>
      <c r="AZA78"/>
      <c r="AZB78"/>
      <c r="AZC78"/>
      <c r="AZD78"/>
      <c r="AZE78"/>
      <c r="AZF78"/>
      <c r="AZG78"/>
      <c r="AZH78"/>
      <c r="AZI78"/>
      <c r="AZJ78"/>
      <c r="AZK78"/>
      <c r="AZL78"/>
      <c r="AZM78"/>
      <c r="AZN78"/>
      <c r="AZO78"/>
      <c r="AZP78"/>
      <c r="AZQ78"/>
      <c r="AZR78"/>
      <c r="AZS78"/>
      <c r="AZT78"/>
      <c r="AZU78"/>
      <c r="AZV78"/>
      <c r="AZW78"/>
      <c r="AZX78"/>
      <c r="AZY78"/>
      <c r="AZZ78"/>
      <c r="BAA78"/>
      <c r="BAB78"/>
      <c r="BAC78"/>
      <c r="BAD78"/>
      <c r="BAE78"/>
      <c r="BAF78"/>
      <c r="BAG78"/>
      <c r="BAH78"/>
      <c r="BAI78"/>
      <c r="BAJ78"/>
      <c r="BAK78"/>
      <c r="BAL78"/>
      <c r="BAM78"/>
      <c r="BAN78"/>
      <c r="BAO78"/>
      <c r="BAP78"/>
      <c r="BAQ78"/>
      <c r="BAR78"/>
      <c r="BAS78"/>
      <c r="BAT78"/>
      <c r="BAU78"/>
      <c r="BAV78"/>
      <c r="BAW78"/>
      <c r="BAX78"/>
      <c r="BAY78"/>
      <c r="BAZ78"/>
      <c r="BBA78"/>
      <c r="BBB78"/>
      <c r="BBC78"/>
      <c r="BBD78"/>
      <c r="BBE78"/>
      <c r="BBF78"/>
      <c r="BBG78"/>
      <c r="BBH78"/>
      <c r="BBI78"/>
      <c r="BBJ78"/>
      <c r="BBK78"/>
      <c r="BBL78"/>
      <c r="BBM78"/>
      <c r="BBN78"/>
      <c r="BBO78"/>
      <c r="BBP78"/>
      <c r="BBQ78"/>
      <c r="BBR78"/>
      <c r="BBS78"/>
      <c r="BBT78"/>
      <c r="BBU78"/>
      <c r="BBV78"/>
      <c r="BBW78"/>
      <c r="BBX78"/>
      <c r="BBY78"/>
      <c r="BBZ78"/>
      <c r="BCA78"/>
      <c r="BCB78"/>
      <c r="BCC78"/>
      <c r="BCD78"/>
      <c r="BCE78"/>
      <c r="BCF78"/>
      <c r="BCG78"/>
      <c r="BCH78"/>
      <c r="BCI78"/>
      <c r="BCJ78"/>
      <c r="BCK78"/>
      <c r="BCL78"/>
      <c r="BCM78"/>
      <c r="BCN78"/>
      <c r="BCO78"/>
      <c r="BCP78"/>
      <c r="BCQ78"/>
      <c r="BCR78"/>
      <c r="BCS78"/>
      <c r="BCT78"/>
      <c r="BCU78"/>
      <c r="BCV78"/>
      <c r="BCW78"/>
      <c r="BCX78"/>
      <c r="BCY78"/>
      <c r="BCZ78"/>
      <c r="BDA78"/>
      <c r="BDB78"/>
      <c r="BDC78"/>
      <c r="BDD78"/>
      <c r="BDE78"/>
      <c r="BDF78"/>
      <c r="BDG78"/>
      <c r="BDH78"/>
      <c r="BDI78"/>
      <c r="BDJ78"/>
      <c r="BDK78"/>
      <c r="BDL78"/>
      <c r="BDM78"/>
      <c r="BDN78"/>
      <c r="BDO78"/>
      <c r="BDP78"/>
      <c r="BDQ78"/>
      <c r="BDR78"/>
      <c r="BDS78"/>
      <c r="BDT78"/>
      <c r="BDU78"/>
      <c r="BDV78"/>
      <c r="BDW78"/>
      <c r="BDX78"/>
      <c r="BDY78"/>
      <c r="BDZ78"/>
      <c r="BEA78"/>
      <c r="BEB78"/>
      <c r="BEC78"/>
      <c r="BED78"/>
      <c r="BEE78"/>
      <c r="BEF78"/>
      <c r="BEG78"/>
      <c r="BEH78"/>
      <c r="BEI78"/>
      <c r="BEJ78"/>
      <c r="BEK78"/>
      <c r="BEL78"/>
      <c r="BEM78"/>
      <c r="BEN78"/>
      <c r="BEO78"/>
      <c r="BEP78"/>
      <c r="BEQ78"/>
      <c r="BER78"/>
      <c r="BES78"/>
      <c r="BET78"/>
      <c r="BEU78"/>
      <c r="BEV78"/>
      <c r="BEW78"/>
      <c r="BEX78"/>
      <c r="BEY78"/>
      <c r="BEZ78"/>
      <c r="BFA78"/>
      <c r="BFB78"/>
      <c r="BFC78"/>
      <c r="BFD78"/>
      <c r="BFE78"/>
      <c r="BFF78"/>
      <c r="BFG78"/>
      <c r="BFH78"/>
      <c r="BFI78"/>
      <c r="BFJ78"/>
      <c r="BFK78"/>
      <c r="BFL78"/>
      <c r="BFM78"/>
      <c r="BFN78"/>
      <c r="BFO78"/>
      <c r="BFP78"/>
      <c r="BFQ78"/>
      <c r="BFR78"/>
      <c r="BFS78"/>
      <c r="BFT78"/>
      <c r="BFU78"/>
      <c r="BFV78"/>
      <c r="BFW78"/>
      <c r="BFX78"/>
      <c r="BFY78"/>
      <c r="BFZ78"/>
      <c r="BGA78"/>
      <c r="BGB78"/>
      <c r="BGC78"/>
      <c r="BGD78"/>
      <c r="BGE78"/>
      <c r="BGF78"/>
      <c r="BGG78"/>
      <c r="BGH78"/>
      <c r="BGI78"/>
      <c r="BGJ78"/>
      <c r="BGK78"/>
      <c r="BGL78"/>
      <c r="BGM78"/>
      <c r="BGN78"/>
      <c r="BGO78"/>
      <c r="BGP78"/>
      <c r="BGQ78"/>
      <c r="BGR78"/>
      <c r="BGS78"/>
      <c r="BGT78"/>
      <c r="BGU78"/>
      <c r="BGV78"/>
      <c r="BGW78"/>
      <c r="BGX78"/>
      <c r="BGY78"/>
      <c r="BGZ78"/>
      <c r="BHA78"/>
      <c r="BHB78"/>
      <c r="BHC78"/>
      <c r="BHD78"/>
      <c r="BHE78"/>
      <c r="BHF78"/>
      <c r="BHG78"/>
      <c r="BHH78"/>
      <c r="BHI78"/>
      <c r="BHJ78"/>
      <c r="BHK78"/>
      <c r="BHL78"/>
      <c r="BHM78"/>
      <c r="BHN78"/>
      <c r="BHO78"/>
      <c r="BHP78"/>
      <c r="BHQ78"/>
      <c r="BHR78"/>
      <c r="BHS78"/>
      <c r="BHT78"/>
      <c r="BHU78"/>
      <c r="BHV78"/>
      <c r="BHW78"/>
      <c r="BHX78"/>
      <c r="BHY78"/>
      <c r="BHZ78"/>
      <c r="BIA78"/>
      <c r="BIB78"/>
      <c r="BIC78"/>
      <c r="BID78"/>
      <c r="BIE78"/>
      <c r="BIF78"/>
      <c r="BIG78"/>
      <c r="BIH78"/>
      <c r="BII78"/>
      <c r="BIJ78"/>
      <c r="BIK78"/>
      <c r="BIL78"/>
      <c r="BIM78"/>
      <c r="BIN78"/>
      <c r="BIO78"/>
      <c r="BIP78"/>
      <c r="BIQ78"/>
      <c r="BIR78"/>
      <c r="BIS78"/>
      <c r="BIT78"/>
      <c r="BIU78"/>
      <c r="BIV78"/>
      <c r="BIW78"/>
      <c r="BIX78"/>
      <c r="BIY78"/>
      <c r="BIZ78"/>
      <c r="BJA78"/>
      <c r="BJB78"/>
      <c r="BJC78"/>
      <c r="BJD78"/>
      <c r="BJE78"/>
      <c r="BJF78"/>
      <c r="BJG78"/>
      <c r="BJH78"/>
      <c r="BJI78"/>
      <c r="BJJ78"/>
      <c r="BJK78"/>
      <c r="BJL78"/>
      <c r="BJM78"/>
      <c r="BJN78"/>
      <c r="BJO78"/>
      <c r="BJP78"/>
      <c r="BJQ78"/>
      <c r="BJR78"/>
      <c r="BJS78"/>
      <c r="BJT78"/>
      <c r="BJU78"/>
      <c r="BJV78"/>
      <c r="BJW78"/>
      <c r="BJX78"/>
      <c r="BJY78"/>
      <c r="BJZ78"/>
      <c r="BKA78"/>
      <c r="BKB78"/>
      <c r="BKC78"/>
      <c r="BKD78"/>
      <c r="BKE78"/>
      <c r="BKF78"/>
      <c r="BKG78"/>
      <c r="BKH78"/>
      <c r="BKI78"/>
      <c r="BKJ78"/>
      <c r="BKK78"/>
      <c r="BKL78"/>
      <c r="BKM78"/>
      <c r="BKN78"/>
      <c r="BKO78"/>
      <c r="BKP78"/>
      <c r="BKQ78"/>
      <c r="BKR78"/>
      <c r="BKS78"/>
      <c r="BKT78"/>
      <c r="BKU78"/>
      <c r="BKV78"/>
      <c r="BKW78"/>
      <c r="BKX78"/>
      <c r="BKY78"/>
      <c r="BKZ78"/>
      <c r="BLA78"/>
      <c r="BLB78"/>
      <c r="BLC78"/>
      <c r="BLD78"/>
      <c r="BLE78"/>
      <c r="BLF78"/>
      <c r="BLG78"/>
      <c r="BLH78"/>
      <c r="BLI78"/>
      <c r="BLJ78"/>
      <c r="BLK78"/>
      <c r="BLL78"/>
      <c r="BLM78"/>
      <c r="BLN78"/>
      <c r="BLO78"/>
      <c r="BLP78"/>
      <c r="BLQ78"/>
      <c r="BLR78"/>
      <c r="BLS78"/>
      <c r="BLT78"/>
      <c r="BLU78"/>
      <c r="BLV78"/>
      <c r="BLW78"/>
      <c r="BLX78"/>
      <c r="BLY78"/>
      <c r="BLZ78"/>
      <c r="BMA78"/>
      <c r="BMB78"/>
      <c r="BMC78"/>
      <c r="BMD78"/>
      <c r="BME78"/>
      <c r="BMF78"/>
      <c r="BMG78"/>
      <c r="BMH78"/>
      <c r="BMI78"/>
      <c r="BMJ78"/>
      <c r="BMK78"/>
      <c r="BML78"/>
      <c r="BMM78"/>
      <c r="BMN78"/>
      <c r="BMO78"/>
      <c r="BMP78"/>
      <c r="BMQ78"/>
      <c r="BMR78"/>
      <c r="BMS78"/>
      <c r="BMT78"/>
      <c r="BMU78"/>
      <c r="BMV78"/>
      <c r="BMW78"/>
      <c r="BMX78"/>
      <c r="BMY78"/>
      <c r="BMZ78"/>
      <c r="BNA78"/>
      <c r="BNB78"/>
      <c r="BNC78"/>
      <c r="BND78"/>
      <c r="BNE78"/>
      <c r="BNF78"/>
      <c r="BNG78"/>
      <c r="BNH78"/>
      <c r="BNI78"/>
      <c r="BNJ78"/>
      <c r="BNK78"/>
      <c r="BNL78"/>
      <c r="BNM78"/>
      <c r="BNN78"/>
      <c r="BNO78"/>
      <c r="BNP78"/>
      <c r="BNQ78"/>
      <c r="BNR78"/>
      <c r="BNS78"/>
      <c r="BNT78"/>
      <c r="BNU78"/>
      <c r="BNV78"/>
      <c r="BNW78"/>
      <c r="BNX78"/>
      <c r="BNY78"/>
      <c r="BNZ78"/>
      <c r="BOA78"/>
      <c r="BOB78"/>
      <c r="BOC78"/>
      <c r="BOD78"/>
      <c r="BOE78"/>
      <c r="BOF78"/>
      <c r="BOG78"/>
      <c r="BOH78"/>
      <c r="BOI78"/>
      <c r="BOJ78"/>
      <c r="BOK78"/>
      <c r="BOL78"/>
      <c r="BOM78"/>
      <c r="BON78"/>
      <c r="BOO78"/>
      <c r="BOP78"/>
      <c r="BOQ78"/>
      <c r="BOR78"/>
      <c r="BOS78"/>
      <c r="BOT78"/>
      <c r="BOU78"/>
      <c r="BOV78"/>
      <c r="BOW78"/>
      <c r="BOX78"/>
      <c r="BOY78"/>
      <c r="BOZ78"/>
      <c r="BPA78"/>
      <c r="BPB78"/>
      <c r="BPC78"/>
      <c r="BPD78"/>
      <c r="BPE78"/>
      <c r="BPF78"/>
      <c r="BPG78"/>
      <c r="BPH78"/>
      <c r="BPI78"/>
      <c r="BPJ78"/>
      <c r="BPK78"/>
      <c r="BPL78"/>
      <c r="BPM78"/>
      <c r="BPN78"/>
      <c r="BPO78"/>
      <c r="BPP78"/>
      <c r="BPQ78"/>
      <c r="BPR78"/>
      <c r="BPS78"/>
      <c r="BPT78"/>
      <c r="BPU78"/>
      <c r="BPV78"/>
      <c r="BPW78"/>
      <c r="BPX78"/>
      <c r="BPY78"/>
      <c r="BPZ78"/>
      <c r="BQA78"/>
      <c r="BQB78"/>
      <c r="BQC78"/>
      <c r="BQD78"/>
      <c r="BQE78"/>
      <c r="BQF78"/>
      <c r="BQG78"/>
      <c r="BQH78"/>
      <c r="BQI78"/>
      <c r="BQJ78"/>
      <c r="BQK78"/>
      <c r="BQL78"/>
      <c r="BQM78"/>
      <c r="BQN78"/>
      <c r="BQO78"/>
      <c r="BQP78"/>
      <c r="BQQ78"/>
      <c r="BQR78"/>
      <c r="BQS78"/>
      <c r="BQT78"/>
      <c r="BQU78"/>
      <c r="BQV78"/>
      <c r="BQW78"/>
      <c r="BQX78"/>
      <c r="BQY78"/>
      <c r="BQZ78"/>
      <c r="BRA78"/>
      <c r="BRB78"/>
      <c r="BRC78"/>
      <c r="BRD78"/>
      <c r="BRE78"/>
      <c r="BRF78"/>
      <c r="BRG78"/>
      <c r="BRH78"/>
      <c r="BRI78"/>
      <c r="BRJ78"/>
      <c r="BRK78"/>
      <c r="BRL78"/>
      <c r="BRM78"/>
      <c r="BRN78"/>
      <c r="BRO78"/>
      <c r="BRP78"/>
      <c r="BRQ78"/>
      <c r="BRR78"/>
      <c r="BRS78"/>
      <c r="BRT78"/>
      <c r="BRU78"/>
      <c r="BRV78"/>
      <c r="BRW78"/>
      <c r="BRX78"/>
      <c r="BRY78"/>
      <c r="BRZ78"/>
      <c r="BSA78"/>
      <c r="BSB78"/>
      <c r="BSC78"/>
      <c r="BSD78"/>
      <c r="BSE78"/>
      <c r="BSF78"/>
      <c r="BSG78"/>
      <c r="BSH78"/>
      <c r="BSI78"/>
      <c r="BSJ78"/>
      <c r="BSK78"/>
      <c r="BSL78"/>
      <c r="BSM78"/>
      <c r="BSN78"/>
      <c r="BSO78"/>
      <c r="BSP78"/>
      <c r="BSQ78"/>
      <c r="BSR78"/>
      <c r="BSS78"/>
      <c r="BST78"/>
      <c r="BSU78"/>
      <c r="BSV78"/>
      <c r="BSW78"/>
      <c r="BSX78"/>
      <c r="BSY78"/>
      <c r="BSZ78"/>
      <c r="BTA78"/>
      <c r="BTB78"/>
      <c r="BTC78"/>
      <c r="BTD78"/>
      <c r="BTE78"/>
      <c r="BTF78"/>
      <c r="BTG78"/>
      <c r="BTH78"/>
      <c r="BTI78"/>
      <c r="BTJ78"/>
      <c r="BTK78"/>
      <c r="BTL78"/>
      <c r="BTM78"/>
      <c r="BTN78"/>
      <c r="BTO78"/>
      <c r="BTP78"/>
      <c r="BTQ78"/>
      <c r="BTR78"/>
      <c r="BTS78"/>
      <c r="BTT78"/>
      <c r="BTU78"/>
      <c r="BTV78"/>
      <c r="BTW78"/>
      <c r="BTX78"/>
      <c r="BTY78"/>
      <c r="BTZ78"/>
      <c r="BUA78"/>
      <c r="BUB78"/>
      <c r="BUC78"/>
      <c r="BUD78"/>
      <c r="BUE78"/>
      <c r="BUF78"/>
      <c r="BUG78"/>
      <c r="BUH78"/>
      <c r="BUI78"/>
      <c r="BUJ78"/>
      <c r="BUK78"/>
      <c r="BUL78"/>
      <c r="BUM78"/>
      <c r="BUN78"/>
      <c r="BUO78"/>
      <c r="BUP78"/>
      <c r="BUQ78"/>
      <c r="BUR78"/>
      <c r="BUS78"/>
      <c r="BUT78"/>
      <c r="BUU78"/>
      <c r="BUV78"/>
      <c r="BUW78"/>
      <c r="BUX78"/>
      <c r="BUY78"/>
      <c r="BUZ78"/>
      <c r="BVA78"/>
      <c r="BVB78"/>
      <c r="BVC78"/>
      <c r="BVD78"/>
      <c r="BVE78"/>
      <c r="BVF78"/>
      <c r="BVG78"/>
      <c r="BVH78"/>
      <c r="BVI78"/>
      <c r="BVJ78"/>
      <c r="BVK78"/>
      <c r="BVL78"/>
      <c r="BVM78"/>
      <c r="BVN78"/>
      <c r="BVO78"/>
      <c r="BVP78"/>
      <c r="BVQ78"/>
      <c r="BVR78"/>
      <c r="BVS78"/>
      <c r="BVT78"/>
      <c r="BVU78"/>
      <c r="BVV78"/>
      <c r="BVW78"/>
      <c r="BVX78"/>
      <c r="BVY78"/>
      <c r="BVZ78"/>
      <c r="BWA78"/>
      <c r="BWB78"/>
      <c r="BWC78"/>
      <c r="BWD78"/>
      <c r="BWE78"/>
      <c r="BWF78"/>
      <c r="BWG78"/>
      <c r="BWH78"/>
      <c r="BWI78"/>
      <c r="BWJ78"/>
      <c r="BWK78"/>
      <c r="BWL78"/>
      <c r="BWM78"/>
      <c r="BWN78"/>
      <c r="BWO78"/>
      <c r="BWP78"/>
      <c r="BWQ78"/>
      <c r="BWR78"/>
      <c r="BWS78"/>
      <c r="BWT78"/>
      <c r="BWU78"/>
      <c r="BWV78"/>
      <c r="BWW78"/>
      <c r="BWX78"/>
      <c r="BWY78"/>
      <c r="BWZ78"/>
      <c r="BXA78"/>
      <c r="BXB78"/>
      <c r="BXC78"/>
      <c r="BXD78"/>
      <c r="BXE78"/>
      <c r="BXF78"/>
      <c r="BXG78"/>
      <c r="BXH78"/>
      <c r="BXI78"/>
      <c r="BXJ78"/>
      <c r="BXK78"/>
      <c r="BXL78"/>
      <c r="BXM78"/>
      <c r="BXN78"/>
      <c r="BXO78"/>
      <c r="BXP78"/>
      <c r="BXQ78"/>
      <c r="BXR78"/>
      <c r="BXS78"/>
      <c r="BXT78"/>
      <c r="BXU78"/>
      <c r="BXV78"/>
      <c r="BXW78"/>
      <c r="BXX78"/>
      <c r="BXY78"/>
      <c r="BXZ78"/>
      <c r="BYA78"/>
      <c r="BYB78"/>
      <c r="BYC78"/>
      <c r="BYD78"/>
      <c r="BYE78"/>
      <c r="BYF78"/>
      <c r="BYG78"/>
      <c r="BYH78"/>
      <c r="BYI78"/>
      <c r="BYJ78"/>
      <c r="BYK78"/>
      <c r="BYL78"/>
      <c r="BYM78"/>
      <c r="BYN78"/>
      <c r="BYO78"/>
      <c r="BYP78"/>
      <c r="BYQ78"/>
      <c r="BYR78"/>
      <c r="BYS78"/>
      <c r="BYT78"/>
      <c r="BYU78"/>
      <c r="BYV78"/>
      <c r="BYW78"/>
      <c r="BYX78"/>
      <c r="BYY78"/>
      <c r="BYZ78"/>
      <c r="BZA78"/>
      <c r="BZB78"/>
      <c r="BZC78"/>
      <c r="BZD78"/>
      <c r="BZE78"/>
      <c r="BZF78"/>
      <c r="BZG78"/>
      <c r="BZH78"/>
      <c r="BZI78"/>
      <c r="BZJ78"/>
      <c r="BZK78"/>
      <c r="BZL78"/>
      <c r="BZM78"/>
      <c r="BZN78"/>
      <c r="BZO78"/>
      <c r="BZP78"/>
      <c r="BZQ78"/>
      <c r="BZR78"/>
      <c r="BZS78"/>
      <c r="BZT78"/>
      <c r="BZU78"/>
      <c r="BZV78"/>
      <c r="BZW78"/>
      <c r="BZX78"/>
      <c r="BZY78"/>
      <c r="BZZ78"/>
      <c r="CAA78"/>
      <c r="CAB78"/>
      <c r="CAC78"/>
      <c r="CAD78"/>
      <c r="CAE78"/>
      <c r="CAF78"/>
      <c r="CAG78"/>
      <c r="CAH78"/>
      <c r="CAI78"/>
      <c r="CAJ78"/>
      <c r="CAK78"/>
      <c r="CAL78"/>
      <c r="CAM78"/>
      <c r="CAN78"/>
      <c r="CAO78"/>
      <c r="CAP78"/>
      <c r="CAQ78"/>
      <c r="CAR78"/>
      <c r="CAS78"/>
      <c r="CAT78"/>
      <c r="CAU78"/>
      <c r="CAV78"/>
      <c r="CAW78"/>
      <c r="CAX78"/>
      <c r="CAY78"/>
      <c r="CAZ78"/>
      <c r="CBA78"/>
      <c r="CBB78"/>
      <c r="CBC78"/>
      <c r="CBD78"/>
      <c r="CBE78"/>
      <c r="CBF78"/>
      <c r="CBG78"/>
      <c r="CBH78"/>
      <c r="CBI78"/>
      <c r="CBJ78"/>
      <c r="CBK78"/>
      <c r="CBL78"/>
      <c r="CBM78"/>
      <c r="CBN78"/>
      <c r="CBO78"/>
      <c r="CBP78"/>
      <c r="CBQ78"/>
      <c r="CBR78"/>
      <c r="CBS78"/>
      <c r="CBT78"/>
      <c r="CBU78"/>
      <c r="CBV78"/>
      <c r="CBW78"/>
      <c r="CBX78"/>
      <c r="CBY78"/>
      <c r="CBZ78"/>
      <c r="CCA78"/>
      <c r="CCB78"/>
      <c r="CCC78"/>
      <c r="CCD78"/>
      <c r="CCE78"/>
      <c r="CCF78"/>
      <c r="CCG78"/>
      <c r="CCH78"/>
      <c r="CCI78"/>
      <c r="CCJ78"/>
      <c r="CCK78"/>
      <c r="CCL78"/>
      <c r="CCM78"/>
      <c r="CCN78"/>
      <c r="CCO78"/>
      <c r="CCP78"/>
      <c r="CCQ78"/>
      <c r="CCR78"/>
      <c r="CCS78"/>
      <c r="CCT78"/>
      <c r="CCU78"/>
      <c r="CCV78"/>
      <c r="CCW78"/>
      <c r="CCX78"/>
      <c r="CCY78"/>
      <c r="CCZ78"/>
      <c r="CDA78"/>
      <c r="CDB78"/>
      <c r="CDC78"/>
      <c r="CDD78"/>
      <c r="CDE78"/>
      <c r="CDF78"/>
      <c r="CDG78"/>
      <c r="CDH78"/>
      <c r="CDI78"/>
      <c r="CDJ78"/>
      <c r="CDK78"/>
      <c r="CDL78"/>
      <c r="CDM78"/>
      <c r="CDN78"/>
      <c r="CDO78"/>
      <c r="CDP78"/>
      <c r="CDQ78"/>
      <c r="CDR78"/>
      <c r="CDS78"/>
      <c r="CDT78"/>
      <c r="CDU78"/>
      <c r="CDV78"/>
      <c r="CDW78"/>
      <c r="CDX78"/>
      <c r="CDY78"/>
      <c r="CDZ78"/>
      <c r="CEA78"/>
      <c r="CEB78"/>
      <c r="CEC78"/>
      <c r="CED78"/>
      <c r="CEE78"/>
      <c r="CEF78"/>
      <c r="CEG78"/>
      <c r="CEH78"/>
      <c r="CEI78"/>
      <c r="CEJ78"/>
      <c r="CEK78"/>
      <c r="CEL78"/>
      <c r="CEM78"/>
      <c r="CEN78"/>
      <c r="CEO78"/>
      <c r="CEP78"/>
      <c r="CEQ78"/>
      <c r="CER78"/>
      <c r="CES78"/>
      <c r="CET78"/>
      <c r="CEU78"/>
      <c r="CEV78"/>
      <c r="CEW78"/>
      <c r="CEX78"/>
      <c r="CEY78"/>
      <c r="CEZ78"/>
      <c r="CFA78"/>
      <c r="CFB78"/>
      <c r="CFC78"/>
      <c r="CFD78"/>
      <c r="CFE78"/>
      <c r="CFF78"/>
      <c r="CFG78"/>
      <c r="CFH78"/>
      <c r="CFI78"/>
      <c r="CFJ78"/>
      <c r="CFK78"/>
      <c r="CFL78"/>
      <c r="CFM78"/>
      <c r="CFN78"/>
      <c r="CFO78"/>
      <c r="CFP78"/>
      <c r="CFQ78"/>
      <c r="CFR78"/>
      <c r="CFS78"/>
      <c r="CFT78"/>
      <c r="CFU78"/>
      <c r="CFV78"/>
      <c r="CFW78"/>
      <c r="CFX78"/>
      <c r="CFY78"/>
      <c r="CFZ78"/>
      <c r="CGA78"/>
      <c r="CGB78"/>
      <c r="CGC78"/>
      <c r="CGD78"/>
      <c r="CGE78"/>
      <c r="CGF78"/>
      <c r="CGG78"/>
      <c r="CGH78"/>
      <c r="CGI78"/>
      <c r="CGJ78"/>
      <c r="CGK78"/>
      <c r="CGL78"/>
      <c r="CGM78"/>
      <c r="CGN78"/>
      <c r="CGO78"/>
      <c r="CGP78"/>
      <c r="CGQ78"/>
      <c r="CGR78"/>
      <c r="CGS78"/>
      <c r="CGT78"/>
      <c r="CGU78"/>
      <c r="CGV78"/>
      <c r="CGW78"/>
      <c r="CGX78"/>
      <c r="CGY78"/>
      <c r="CGZ78"/>
      <c r="CHA78"/>
      <c r="CHB78"/>
      <c r="CHC78"/>
      <c r="CHD78"/>
      <c r="CHE78"/>
      <c r="CHF78"/>
      <c r="CHG78"/>
      <c r="CHH78"/>
      <c r="CHI78"/>
      <c r="CHJ78"/>
      <c r="CHK78"/>
      <c r="CHL78"/>
      <c r="CHM78"/>
      <c r="CHN78"/>
      <c r="CHO78"/>
      <c r="CHP78"/>
      <c r="CHQ78"/>
      <c r="CHR78"/>
      <c r="CHS78"/>
      <c r="CHT78"/>
      <c r="CHU78"/>
      <c r="CHV78"/>
      <c r="CHW78"/>
      <c r="CHX78"/>
      <c r="CHY78"/>
      <c r="CHZ78"/>
      <c r="CIA78"/>
      <c r="CIB78"/>
      <c r="CIC78"/>
      <c r="CID78"/>
      <c r="CIE78"/>
      <c r="CIF78"/>
      <c r="CIG78"/>
      <c r="CIH78"/>
      <c r="CII78"/>
      <c r="CIJ78"/>
      <c r="CIK78"/>
      <c r="CIL78"/>
      <c r="CIM78"/>
      <c r="CIN78"/>
      <c r="CIO78"/>
      <c r="CIP78"/>
      <c r="CIQ78"/>
      <c r="CIR78"/>
      <c r="CIS78"/>
      <c r="CIT78"/>
      <c r="CIU78"/>
      <c r="CIV78"/>
      <c r="CIW78"/>
      <c r="CIX78"/>
      <c r="CIY78"/>
      <c r="CIZ78"/>
      <c r="CJA78"/>
      <c r="CJB78"/>
      <c r="CJC78"/>
      <c r="CJD78"/>
      <c r="CJE78"/>
      <c r="CJF78"/>
      <c r="CJG78"/>
      <c r="CJH78"/>
      <c r="CJI78"/>
      <c r="CJJ78"/>
      <c r="CJK78"/>
      <c r="CJL78"/>
      <c r="CJM78"/>
      <c r="CJN78"/>
      <c r="CJO78"/>
      <c r="CJP78"/>
      <c r="CJQ78"/>
      <c r="CJR78"/>
      <c r="CJS78"/>
      <c r="CJT78"/>
      <c r="CJU78"/>
      <c r="CJV78"/>
      <c r="CJW78"/>
      <c r="CJX78"/>
      <c r="CJY78"/>
      <c r="CJZ78"/>
      <c r="CKA78"/>
      <c r="CKB78"/>
      <c r="CKC78"/>
      <c r="CKD78"/>
      <c r="CKE78"/>
      <c r="CKF78"/>
      <c r="CKG78"/>
      <c r="CKH78"/>
      <c r="CKI78"/>
      <c r="CKJ78"/>
      <c r="CKK78"/>
      <c r="CKL78"/>
      <c r="CKM78"/>
      <c r="CKN78"/>
      <c r="CKO78"/>
      <c r="CKP78"/>
      <c r="CKQ78"/>
      <c r="CKR78"/>
      <c r="CKS78"/>
      <c r="CKT78"/>
      <c r="CKU78"/>
      <c r="CKV78"/>
      <c r="CKW78"/>
      <c r="CKX78"/>
      <c r="CKY78"/>
      <c r="CKZ78"/>
      <c r="CLA78"/>
      <c r="CLB78"/>
      <c r="CLC78"/>
      <c r="CLD78"/>
      <c r="CLE78"/>
      <c r="CLF78"/>
      <c r="CLG78"/>
      <c r="CLH78"/>
      <c r="CLI78"/>
      <c r="CLJ78"/>
      <c r="CLK78"/>
      <c r="CLL78"/>
      <c r="CLM78"/>
      <c r="CLN78"/>
      <c r="CLO78"/>
      <c r="CLP78"/>
      <c r="CLQ78"/>
      <c r="CLR78"/>
      <c r="CLS78"/>
      <c r="CLT78"/>
      <c r="CLU78"/>
      <c r="CLV78"/>
      <c r="CLW78"/>
      <c r="CLX78"/>
      <c r="CLY78"/>
      <c r="CLZ78"/>
      <c r="CMA78"/>
      <c r="CMB78"/>
      <c r="CMC78"/>
      <c r="CMD78"/>
      <c r="CME78"/>
      <c r="CMF78"/>
      <c r="CMG78"/>
      <c r="CMH78"/>
      <c r="CMI78"/>
      <c r="CMJ78"/>
      <c r="CMK78"/>
      <c r="CML78"/>
      <c r="CMM78"/>
      <c r="CMN78"/>
      <c r="CMO78"/>
      <c r="CMP78"/>
      <c r="CMQ78"/>
      <c r="CMR78"/>
      <c r="CMS78"/>
      <c r="CMT78"/>
      <c r="CMU78"/>
      <c r="CMV78"/>
      <c r="CMW78"/>
      <c r="CMX78"/>
      <c r="CMY78"/>
      <c r="CMZ78"/>
      <c r="CNA78"/>
      <c r="CNB78"/>
      <c r="CNC78"/>
      <c r="CND78"/>
      <c r="CNE78"/>
      <c r="CNF78"/>
      <c r="CNG78"/>
      <c r="CNH78"/>
      <c r="CNI78"/>
      <c r="CNJ78"/>
      <c r="CNK78"/>
      <c r="CNL78"/>
      <c r="CNM78"/>
      <c r="CNN78"/>
      <c r="CNO78"/>
      <c r="CNP78"/>
      <c r="CNQ78"/>
      <c r="CNR78"/>
      <c r="CNS78"/>
      <c r="CNT78"/>
      <c r="CNU78"/>
      <c r="CNV78"/>
      <c r="CNW78"/>
      <c r="CNX78"/>
      <c r="CNY78"/>
      <c r="CNZ78"/>
      <c r="COA78"/>
      <c r="COB78"/>
      <c r="COC78"/>
      <c r="COD78"/>
      <c r="COE78"/>
      <c r="COF78"/>
      <c r="COG78"/>
      <c r="COH78"/>
      <c r="COI78"/>
      <c r="COJ78"/>
      <c r="COK78"/>
      <c r="COL78"/>
      <c r="COM78"/>
      <c r="CON78"/>
      <c r="COO78"/>
      <c r="COP78"/>
      <c r="COQ78"/>
      <c r="COR78"/>
      <c r="COS78"/>
      <c r="COT78"/>
      <c r="COU78"/>
      <c r="COV78"/>
      <c r="COW78"/>
      <c r="COX78"/>
      <c r="COY78"/>
      <c r="COZ78"/>
      <c r="CPA78"/>
      <c r="CPB78"/>
      <c r="CPC78"/>
      <c r="CPD78"/>
      <c r="CPE78"/>
      <c r="CPF78"/>
      <c r="CPG78"/>
      <c r="CPH78"/>
      <c r="CPI78"/>
      <c r="CPJ78"/>
      <c r="CPK78"/>
      <c r="CPL78"/>
      <c r="CPM78"/>
      <c r="CPN78"/>
      <c r="CPO78"/>
      <c r="CPP78"/>
      <c r="CPQ78"/>
      <c r="CPR78"/>
      <c r="CPS78"/>
      <c r="CPT78"/>
      <c r="CPU78"/>
      <c r="CPV78"/>
      <c r="CPW78"/>
      <c r="CPX78"/>
      <c r="CPY78"/>
      <c r="CPZ78"/>
      <c r="CQA78"/>
      <c r="CQB78"/>
      <c r="CQC78"/>
      <c r="CQD78"/>
      <c r="CQE78"/>
      <c r="CQF78"/>
      <c r="CQG78"/>
      <c r="CQH78"/>
      <c r="CQI78"/>
      <c r="CQJ78"/>
      <c r="CQK78"/>
      <c r="CQL78"/>
      <c r="CQM78"/>
      <c r="CQN78"/>
      <c r="CQO78"/>
      <c r="CQP78"/>
      <c r="CQQ78"/>
      <c r="CQR78"/>
      <c r="CQS78"/>
      <c r="CQT78"/>
      <c r="CQU78"/>
      <c r="CQV78"/>
      <c r="CQW78"/>
      <c r="CQX78"/>
      <c r="CQY78"/>
      <c r="CQZ78"/>
      <c r="CRA78"/>
      <c r="CRB78"/>
      <c r="CRC78"/>
      <c r="CRD78"/>
      <c r="CRE78"/>
      <c r="CRF78"/>
      <c r="CRG78"/>
      <c r="CRH78"/>
      <c r="CRI78"/>
      <c r="CRJ78"/>
      <c r="CRK78"/>
      <c r="CRL78"/>
      <c r="CRM78"/>
      <c r="CRN78"/>
      <c r="CRO78"/>
      <c r="CRP78"/>
      <c r="CRQ78"/>
      <c r="CRR78"/>
      <c r="CRS78"/>
      <c r="CRT78"/>
      <c r="CRU78"/>
      <c r="CRV78"/>
      <c r="CRW78"/>
      <c r="CRX78"/>
      <c r="CRY78"/>
      <c r="CRZ78"/>
      <c r="CSA78"/>
      <c r="CSB78"/>
      <c r="CSC78"/>
      <c r="CSD78"/>
      <c r="CSE78"/>
      <c r="CSF78"/>
      <c r="CSG78"/>
      <c r="CSH78"/>
      <c r="CSI78"/>
      <c r="CSJ78"/>
      <c r="CSK78"/>
      <c r="CSL78"/>
      <c r="CSM78"/>
      <c r="CSN78"/>
      <c r="CSO78"/>
      <c r="CSP78"/>
      <c r="CSQ78"/>
      <c r="CSR78"/>
      <c r="CSS78"/>
      <c r="CST78"/>
      <c r="CSU78"/>
      <c r="CSV78"/>
      <c r="CSW78"/>
      <c r="CSX78"/>
      <c r="CSY78"/>
      <c r="CSZ78"/>
      <c r="CTA78"/>
      <c r="CTB78"/>
      <c r="CTC78"/>
      <c r="CTD78"/>
      <c r="CTE78"/>
      <c r="CTF78"/>
      <c r="CTG78"/>
      <c r="CTH78"/>
      <c r="CTI78"/>
      <c r="CTJ78"/>
      <c r="CTK78"/>
      <c r="CTL78"/>
      <c r="CTM78"/>
      <c r="CTN78"/>
      <c r="CTO78"/>
      <c r="CTP78"/>
      <c r="CTQ78"/>
      <c r="CTR78"/>
      <c r="CTS78"/>
      <c r="CTT78"/>
      <c r="CTU78"/>
      <c r="CTV78"/>
      <c r="CTW78"/>
      <c r="CTX78"/>
      <c r="CTY78"/>
      <c r="CTZ78"/>
      <c r="CUA78"/>
      <c r="CUB78"/>
      <c r="CUC78"/>
      <c r="CUD78"/>
      <c r="CUE78"/>
      <c r="CUF78"/>
      <c r="CUG78"/>
      <c r="CUH78"/>
      <c r="CUI78"/>
      <c r="CUJ78"/>
      <c r="CUK78"/>
      <c r="CUL78"/>
      <c r="CUM78"/>
      <c r="CUN78"/>
      <c r="CUO78"/>
      <c r="CUP78"/>
      <c r="CUQ78"/>
      <c r="CUR78"/>
      <c r="CUS78"/>
      <c r="CUT78"/>
      <c r="CUU78"/>
      <c r="CUV78"/>
      <c r="CUW78"/>
      <c r="CUX78"/>
      <c r="CUY78"/>
      <c r="CUZ78"/>
      <c r="CVA78"/>
      <c r="CVB78"/>
      <c r="CVC78"/>
      <c r="CVD78"/>
      <c r="CVE78"/>
      <c r="CVF78"/>
      <c r="CVG78"/>
      <c r="CVH78"/>
      <c r="CVI78"/>
      <c r="CVJ78"/>
      <c r="CVK78"/>
      <c r="CVL78"/>
      <c r="CVM78"/>
      <c r="CVN78"/>
      <c r="CVO78"/>
      <c r="CVP78"/>
      <c r="CVQ78"/>
      <c r="CVR78"/>
      <c r="CVS78"/>
      <c r="CVT78"/>
      <c r="CVU78"/>
      <c r="CVV78"/>
      <c r="CVW78"/>
      <c r="CVX78"/>
      <c r="CVY78"/>
      <c r="CVZ78"/>
      <c r="CWA78"/>
      <c r="CWB78"/>
      <c r="CWC78"/>
      <c r="CWD78"/>
      <c r="CWE78"/>
      <c r="CWF78"/>
      <c r="CWG78"/>
      <c r="CWH78"/>
      <c r="CWI78"/>
      <c r="CWJ78"/>
      <c r="CWK78"/>
      <c r="CWL78"/>
      <c r="CWM78"/>
      <c r="CWN78"/>
      <c r="CWO78"/>
      <c r="CWP78"/>
      <c r="CWQ78"/>
      <c r="CWR78"/>
      <c r="CWS78"/>
      <c r="CWT78"/>
      <c r="CWU78"/>
      <c r="CWV78"/>
      <c r="CWW78"/>
      <c r="CWX78"/>
      <c r="CWY78"/>
      <c r="CWZ78"/>
      <c r="CXA78"/>
      <c r="CXB78"/>
      <c r="CXC78"/>
      <c r="CXD78"/>
      <c r="CXE78"/>
      <c r="CXF78"/>
      <c r="CXG78"/>
      <c r="CXH78"/>
      <c r="CXI78"/>
      <c r="CXJ78"/>
      <c r="CXK78"/>
      <c r="CXL78"/>
      <c r="CXM78"/>
      <c r="CXN78"/>
      <c r="CXO78"/>
      <c r="CXP78"/>
      <c r="CXQ78"/>
      <c r="CXR78"/>
      <c r="CXS78"/>
      <c r="CXT78"/>
      <c r="CXU78"/>
      <c r="CXV78"/>
      <c r="CXW78"/>
      <c r="CXX78"/>
      <c r="CXY78"/>
      <c r="CXZ78"/>
      <c r="CYA78"/>
      <c r="CYB78"/>
      <c r="CYC78"/>
      <c r="CYD78"/>
      <c r="CYE78"/>
      <c r="CYF78"/>
      <c r="CYG78"/>
      <c r="CYH78"/>
      <c r="CYI78"/>
      <c r="CYJ78"/>
      <c r="CYK78"/>
      <c r="CYL78"/>
      <c r="CYM78"/>
      <c r="CYN78"/>
      <c r="CYO78"/>
      <c r="CYP78"/>
      <c r="CYQ78"/>
      <c r="CYR78"/>
      <c r="CYS78"/>
      <c r="CYT78"/>
      <c r="CYU78"/>
      <c r="CYV78"/>
      <c r="CYW78"/>
      <c r="CYX78"/>
      <c r="CYY78"/>
      <c r="CYZ78"/>
      <c r="CZA78"/>
      <c r="CZB78"/>
      <c r="CZC78"/>
      <c r="CZD78"/>
      <c r="CZE78"/>
      <c r="CZF78"/>
      <c r="CZG78"/>
      <c r="CZH78"/>
      <c r="CZI78"/>
      <c r="CZJ78"/>
      <c r="CZK78"/>
      <c r="CZL78"/>
      <c r="CZM78"/>
      <c r="CZN78"/>
      <c r="CZO78"/>
      <c r="CZP78"/>
      <c r="CZQ78"/>
      <c r="CZR78"/>
      <c r="CZS78"/>
      <c r="CZT78"/>
      <c r="CZU78"/>
      <c r="CZV78"/>
      <c r="CZW78"/>
      <c r="CZX78"/>
      <c r="CZY78"/>
      <c r="CZZ78"/>
      <c r="DAA78"/>
      <c r="DAB78"/>
      <c r="DAC78"/>
      <c r="DAD78"/>
      <c r="DAE78"/>
      <c r="DAF78"/>
      <c r="DAG78"/>
      <c r="DAH78"/>
      <c r="DAI78"/>
      <c r="DAJ78"/>
      <c r="DAK78"/>
      <c r="DAL78"/>
      <c r="DAM78"/>
      <c r="DAN78"/>
      <c r="DAO78"/>
      <c r="DAP78"/>
      <c r="DAQ78"/>
      <c r="DAR78"/>
      <c r="DAS78"/>
      <c r="DAT78"/>
      <c r="DAU78"/>
      <c r="DAV78"/>
      <c r="DAW78"/>
      <c r="DAX78"/>
      <c r="DAY78"/>
      <c r="DAZ78"/>
      <c r="DBA78"/>
      <c r="DBB78"/>
      <c r="DBC78"/>
      <c r="DBD78"/>
      <c r="DBE78"/>
      <c r="DBF78"/>
      <c r="DBG78"/>
      <c r="DBH78"/>
      <c r="DBI78"/>
      <c r="DBJ78"/>
      <c r="DBK78"/>
      <c r="DBL78"/>
      <c r="DBM78"/>
      <c r="DBN78"/>
      <c r="DBO78"/>
      <c r="DBP78"/>
      <c r="DBQ78"/>
      <c r="DBR78"/>
      <c r="DBS78"/>
      <c r="DBT78"/>
      <c r="DBU78"/>
      <c r="DBV78"/>
      <c r="DBW78"/>
      <c r="DBX78"/>
      <c r="DBY78"/>
      <c r="DBZ78"/>
      <c r="DCA78"/>
      <c r="DCB78"/>
      <c r="DCC78"/>
      <c r="DCD78"/>
      <c r="DCE78"/>
      <c r="DCF78"/>
      <c r="DCG78"/>
      <c r="DCH78"/>
      <c r="DCI78"/>
      <c r="DCJ78"/>
      <c r="DCK78"/>
      <c r="DCL78"/>
      <c r="DCM78"/>
      <c r="DCN78"/>
      <c r="DCO78"/>
      <c r="DCP78"/>
      <c r="DCQ78"/>
      <c r="DCR78"/>
      <c r="DCS78"/>
      <c r="DCT78"/>
      <c r="DCU78"/>
      <c r="DCV78"/>
      <c r="DCW78"/>
      <c r="DCX78"/>
      <c r="DCY78"/>
      <c r="DCZ78"/>
      <c r="DDA78"/>
      <c r="DDB78"/>
      <c r="DDC78"/>
      <c r="DDD78"/>
      <c r="DDE78"/>
      <c r="DDF78"/>
      <c r="DDG78"/>
      <c r="DDH78"/>
      <c r="DDI78"/>
      <c r="DDJ78"/>
      <c r="DDK78"/>
      <c r="DDL78"/>
      <c r="DDM78"/>
      <c r="DDN78"/>
      <c r="DDO78"/>
      <c r="DDP78"/>
      <c r="DDQ78"/>
      <c r="DDR78"/>
      <c r="DDS78"/>
      <c r="DDT78"/>
      <c r="DDU78"/>
      <c r="DDV78"/>
      <c r="DDW78"/>
      <c r="DDX78"/>
      <c r="DDY78"/>
      <c r="DDZ78"/>
      <c r="DEA78"/>
      <c r="DEB78"/>
      <c r="DEC78"/>
      <c r="DED78"/>
      <c r="DEE78"/>
      <c r="DEF78"/>
      <c r="DEG78"/>
      <c r="DEH78"/>
      <c r="DEI78"/>
      <c r="DEJ78"/>
      <c r="DEK78"/>
      <c r="DEL78"/>
      <c r="DEM78"/>
      <c r="DEN78"/>
      <c r="DEO78"/>
      <c r="DEP78"/>
      <c r="DEQ78"/>
      <c r="DER78"/>
      <c r="DES78"/>
      <c r="DET78"/>
      <c r="DEU78"/>
      <c r="DEV78"/>
      <c r="DEW78"/>
      <c r="DEX78"/>
      <c r="DEY78"/>
      <c r="DEZ78"/>
      <c r="DFA78"/>
      <c r="DFB78"/>
      <c r="DFC78"/>
      <c r="DFD78"/>
      <c r="DFE78"/>
      <c r="DFF78"/>
      <c r="DFG78"/>
      <c r="DFH78"/>
      <c r="DFI78"/>
      <c r="DFJ78"/>
      <c r="DFK78"/>
      <c r="DFL78"/>
      <c r="DFM78"/>
      <c r="DFN78"/>
      <c r="DFO78"/>
      <c r="DFP78"/>
      <c r="DFQ78"/>
      <c r="DFR78"/>
      <c r="DFS78"/>
      <c r="DFT78"/>
      <c r="DFU78"/>
      <c r="DFV78"/>
      <c r="DFW78"/>
      <c r="DFX78"/>
      <c r="DFY78"/>
      <c r="DFZ78"/>
      <c r="DGA78"/>
      <c r="DGB78"/>
      <c r="DGC78"/>
      <c r="DGD78"/>
      <c r="DGE78"/>
      <c r="DGF78"/>
      <c r="DGG78"/>
      <c r="DGH78"/>
      <c r="DGI78"/>
      <c r="DGJ78"/>
      <c r="DGK78"/>
      <c r="DGL78"/>
      <c r="DGM78"/>
      <c r="DGN78"/>
      <c r="DGO78"/>
      <c r="DGP78"/>
      <c r="DGQ78"/>
      <c r="DGR78"/>
      <c r="DGS78"/>
      <c r="DGT78"/>
      <c r="DGU78"/>
      <c r="DGV78"/>
      <c r="DGW78"/>
      <c r="DGX78"/>
      <c r="DGY78"/>
      <c r="DGZ78"/>
      <c r="DHA78"/>
      <c r="DHB78"/>
      <c r="DHC78"/>
      <c r="DHD78"/>
      <c r="DHE78"/>
      <c r="DHF78"/>
      <c r="DHG78"/>
      <c r="DHH78"/>
      <c r="DHI78"/>
      <c r="DHJ78"/>
      <c r="DHK78"/>
      <c r="DHL78"/>
      <c r="DHM78"/>
      <c r="DHN78"/>
      <c r="DHO78"/>
      <c r="DHP78"/>
      <c r="DHQ78"/>
      <c r="DHR78"/>
      <c r="DHS78"/>
      <c r="DHT78"/>
      <c r="DHU78"/>
      <c r="DHV78"/>
      <c r="DHW78"/>
      <c r="DHX78"/>
      <c r="DHY78"/>
      <c r="DHZ78"/>
      <c r="DIA78"/>
      <c r="DIB78"/>
      <c r="DIC78"/>
      <c r="DID78"/>
      <c r="DIE78"/>
      <c r="DIF78"/>
      <c r="DIG78"/>
      <c r="DIH78"/>
      <c r="DII78"/>
      <c r="DIJ78"/>
      <c r="DIK78"/>
      <c r="DIL78"/>
      <c r="DIM78"/>
      <c r="DIN78"/>
      <c r="DIO78"/>
      <c r="DIP78"/>
      <c r="DIQ78"/>
      <c r="DIR78"/>
      <c r="DIS78"/>
      <c r="DIT78"/>
      <c r="DIU78"/>
      <c r="DIV78"/>
      <c r="DIW78"/>
      <c r="DIX78"/>
      <c r="DIY78"/>
      <c r="DIZ78"/>
      <c r="DJA78"/>
      <c r="DJB78"/>
      <c r="DJC78"/>
      <c r="DJD78"/>
      <c r="DJE78"/>
      <c r="DJF78"/>
      <c r="DJG78"/>
      <c r="DJH78"/>
      <c r="DJI78"/>
      <c r="DJJ78"/>
      <c r="DJK78"/>
      <c r="DJL78"/>
      <c r="DJM78"/>
      <c r="DJN78"/>
      <c r="DJO78"/>
      <c r="DJP78"/>
      <c r="DJQ78"/>
      <c r="DJR78"/>
      <c r="DJS78"/>
      <c r="DJT78"/>
      <c r="DJU78"/>
      <c r="DJV78"/>
      <c r="DJW78"/>
      <c r="DJX78"/>
      <c r="DJY78"/>
      <c r="DJZ78"/>
      <c r="DKA78"/>
      <c r="DKB78"/>
      <c r="DKC78"/>
      <c r="DKD78"/>
      <c r="DKE78"/>
      <c r="DKF78"/>
      <c r="DKG78"/>
      <c r="DKH78"/>
      <c r="DKI78"/>
      <c r="DKJ78"/>
      <c r="DKK78"/>
      <c r="DKL78"/>
      <c r="DKM78"/>
      <c r="DKN78"/>
      <c r="DKO78"/>
      <c r="DKP78"/>
      <c r="DKQ78"/>
      <c r="DKR78"/>
      <c r="DKS78"/>
      <c r="DKT78"/>
      <c r="DKU78"/>
      <c r="DKV78"/>
      <c r="DKW78"/>
      <c r="DKX78"/>
      <c r="DKY78"/>
      <c r="DKZ78"/>
      <c r="DLA78"/>
      <c r="DLB78"/>
      <c r="DLC78"/>
      <c r="DLD78"/>
      <c r="DLE78"/>
      <c r="DLF78"/>
      <c r="DLG78"/>
      <c r="DLH78"/>
      <c r="DLI78"/>
      <c r="DLJ78"/>
      <c r="DLK78"/>
      <c r="DLL78"/>
      <c r="DLM78"/>
      <c r="DLN78"/>
      <c r="DLO78"/>
      <c r="DLP78"/>
      <c r="DLQ78"/>
      <c r="DLR78"/>
      <c r="DLS78"/>
      <c r="DLT78"/>
      <c r="DLU78"/>
      <c r="DLV78"/>
      <c r="DLW78"/>
      <c r="DLX78"/>
      <c r="DLY78"/>
      <c r="DLZ78"/>
      <c r="DMA78"/>
      <c r="DMB78"/>
      <c r="DMC78"/>
      <c r="DMD78"/>
      <c r="DME78"/>
      <c r="DMF78"/>
      <c r="DMG78"/>
      <c r="DMH78"/>
      <c r="DMI78"/>
      <c r="DMJ78"/>
      <c r="DMK78"/>
      <c r="DML78"/>
      <c r="DMM78"/>
      <c r="DMN78"/>
      <c r="DMO78"/>
      <c r="DMP78"/>
      <c r="DMQ78"/>
      <c r="DMR78"/>
      <c r="DMS78"/>
      <c r="DMT78"/>
      <c r="DMU78"/>
      <c r="DMV78"/>
      <c r="DMW78"/>
      <c r="DMX78"/>
      <c r="DMY78"/>
      <c r="DMZ78"/>
      <c r="DNA78"/>
      <c r="DNB78"/>
      <c r="DNC78"/>
      <c r="DND78"/>
      <c r="DNE78"/>
      <c r="DNF78"/>
      <c r="DNG78"/>
      <c r="DNH78"/>
      <c r="DNI78"/>
      <c r="DNJ78"/>
      <c r="DNK78"/>
      <c r="DNL78"/>
      <c r="DNM78"/>
      <c r="DNN78"/>
      <c r="DNO78"/>
      <c r="DNP78"/>
      <c r="DNQ78"/>
      <c r="DNR78"/>
      <c r="DNS78"/>
      <c r="DNT78"/>
      <c r="DNU78"/>
      <c r="DNV78"/>
      <c r="DNW78"/>
      <c r="DNX78"/>
      <c r="DNY78"/>
      <c r="DNZ78"/>
      <c r="DOA78"/>
      <c r="DOB78"/>
      <c r="DOC78"/>
      <c r="DOD78"/>
      <c r="DOE78"/>
      <c r="DOF78"/>
      <c r="DOG78"/>
      <c r="DOH78"/>
      <c r="DOI78"/>
      <c r="DOJ78"/>
      <c r="DOK78"/>
      <c r="DOL78"/>
      <c r="DOM78"/>
      <c r="DON78"/>
      <c r="DOO78"/>
      <c r="DOP78"/>
      <c r="DOQ78"/>
      <c r="DOR78"/>
      <c r="DOS78"/>
      <c r="DOT78"/>
      <c r="DOU78"/>
      <c r="DOV78"/>
      <c r="DOW78"/>
      <c r="DOX78"/>
      <c r="DOY78"/>
      <c r="DOZ78"/>
      <c r="DPA78"/>
      <c r="DPB78"/>
      <c r="DPC78"/>
      <c r="DPD78"/>
      <c r="DPE78"/>
      <c r="DPF78"/>
      <c r="DPG78"/>
      <c r="DPH78"/>
      <c r="DPI78"/>
      <c r="DPJ78"/>
      <c r="DPK78"/>
      <c r="DPL78"/>
      <c r="DPM78"/>
      <c r="DPN78"/>
      <c r="DPO78"/>
      <c r="DPP78"/>
      <c r="DPQ78"/>
      <c r="DPR78"/>
      <c r="DPS78"/>
      <c r="DPT78"/>
      <c r="DPU78"/>
      <c r="DPV78"/>
      <c r="DPW78"/>
      <c r="DPX78"/>
      <c r="DPY78"/>
      <c r="DPZ78"/>
      <c r="DQA78"/>
      <c r="DQB78"/>
      <c r="DQC78"/>
      <c r="DQD78"/>
      <c r="DQE78"/>
      <c r="DQF78"/>
      <c r="DQG78"/>
      <c r="DQH78"/>
      <c r="DQI78"/>
      <c r="DQJ78"/>
      <c r="DQK78"/>
      <c r="DQL78"/>
      <c r="DQM78"/>
      <c r="DQN78"/>
      <c r="DQO78"/>
      <c r="DQP78"/>
      <c r="DQQ78"/>
      <c r="DQR78"/>
      <c r="DQS78"/>
      <c r="DQT78"/>
      <c r="DQU78"/>
      <c r="DQV78"/>
      <c r="DQW78"/>
      <c r="DQX78"/>
      <c r="DQY78"/>
      <c r="DQZ78"/>
      <c r="DRA78"/>
      <c r="DRB78"/>
      <c r="DRC78"/>
      <c r="DRD78"/>
      <c r="DRE78"/>
      <c r="DRF78"/>
      <c r="DRG78"/>
      <c r="DRH78"/>
      <c r="DRI78"/>
      <c r="DRJ78"/>
      <c r="DRK78"/>
      <c r="DRL78"/>
      <c r="DRM78"/>
      <c r="DRN78"/>
      <c r="DRO78"/>
      <c r="DRP78"/>
      <c r="DRQ78"/>
      <c r="DRR78"/>
      <c r="DRS78"/>
      <c r="DRT78"/>
      <c r="DRU78"/>
      <c r="DRV78"/>
      <c r="DRW78"/>
      <c r="DRX78"/>
      <c r="DRY78"/>
      <c r="DRZ78"/>
      <c r="DSA78"/>
      <c r="DSB78"/>
      <c r="DSC78"/>
      <c r="DSD78"/>
      <c r="DSE78"/>
      <c r="DSF78"/>
      <c r="DSG78"/>
      <c r="DSH78"/>
      <c r="DSI78"/>
      <c r="DSJ78"/>
      <c r="DSK78"/>
      <c r="DSL78"/>
      <c r="DSM78"/>
      <c r="DSN78"/>
      <c r="DSO78"/>
      <c r="DSP78"/>
      <c r="DSQ78"/>
      <c r="DSR78"/>
      <c r="DSS78"/>
      <c r="DST78"/>
      <c r="DSU78"/>
      <c r="DSV78"/>
      <c r="DSW78"/>
      <c r="DSX78"/>
      <c r="DSY78"/>
      <c r="DSZ78"/>
      <c r="DTA78"/>
      <c r="DTB78"/>
      <c r="DTC78"/>
      <c r="DTD78"/>
      <c r="DTE78"/>
      <c r="DTF78"/>
      <c r="DTG78"/>
      <c r="DTH78"/>
      <c r="DTI78"/>
      <c r="DTJ78"/>
      <c r="DTK78"/>
      <c r="DTL78"/>
      <c r="DTM78"/>
      <c r="DTN78"/>
      <c r="DTO78"/>
      <c r="DTP78"/>
      <c r="DTQ78"/>
      <c r="DTR78"/>
      <c r="DTS78"/>
      <c r="DTT78"/>
      <c r="DTU78"/>
      <c r="DTV78"/>
      <c r="DTW78"/>
      <c r="DTX78"/>
      <c r="DTY78"/>
      <c r="DTZ78"/>
      <c r="DUA78"/>
      <c r="DUB78"/>
      <c r="DUC78"/>
      <c r="DUD78"/>
      <c r="DUE78"/>
      <c r="DUF78"/>
      <c r="DUG78"/>
      <c r="DUH78"/>
      <c r="DUI78"/>
      <c r="DUJ78"/>
      <c r="DUK78"/>
      <c r="DUL78"/>
      <c r="DUM78"/>
      <c r="DUN78"/>
      <c r="DUO78"/>
      <c r="DUP78"/>
      <c r="DUQ78"/>
      <c r="DUR78"/>
      <c r="DUS78"/>
      <c r="DUT78"/>
      <c r="DUU78"/>
      <c r="DUV78"/>
      <c r="DUW78"/>
      <c r="DUX78"/>
      <c r="DUY78"/>
      <c r="DUZ78"/>
      <c r="DVA78"/>
      <c r="DVB78"/>
      <c r="DVC78"/>
      <c r="DVD78"/>
      <c r="DVE78"/>
      <c r="DVF78"/>
      <c r="DVG78"/>
      <c r="DVH78"/>
      <c r="DVI78"/>
      <c r="DVJ78"/>
      <c r="DVK78"/>
      <c r="DVL78"/>
      <c r="DVM78"/>
      <c r="DVN78"/>
      <c r="DVO78"/>
      <c r="DVP78"/>
      <c r="DVQ78"/>
      <c r="DVR78"/>
      <c r="DVS78"/>
      <c r="DVT78"/>
      <c r="DVU78"/>
      <c r="DVV78"/>
      <c r="DVW78"/>
      <c r="DVX78"/>
      <c r="DVY78"/>
      <c r="DVZ78"/>
      <c r="DWA78"/>
      <c r="DWB78"/>
      <c r="DWC78"/>
      <c r="DWD78"/>
      <c r="DWE78"/>
      <c r="DWF78"/>
      <c r="DWG78"/>
      <c r="DWH78"/>
      <c r="DWI78"/>
      <c r="DWJ78"/>
      <c r="DWK78"/>
      <c r="DWL78"/>
      <c r="DWM78"/>
      <c r="DWN78"/>
      <c r="DWO78"/>
      <c r="DWP78"/>
      <c r="DWQ78"/>
      <c r="DWR78"/>
      <c r="DWS78"/>
      <c r="DWT78"/>
      <c r="DWU78"/>
      <c r="DWV78"/>
      <c r="DWW78"/>
      <c r="DWX78"/>
      <c r="DWY78"/>
      <c r="DWZ78"/>
      <c r="DXA78"/>
      <c r="DXB78"/>
      <c r="DXC78"/>
      <c r="DXD78"/>
      <c r="DXE78"/>
      <c r="DXF78"/>
      <c r="DXG78"/>
      <c r="DXH78"/>
      <c r="DXI78"/>
      <c r="DXJ78"/>
      <c r="DXK78"/>
      <c r="DXL78"/>
      <c r="DXM78"/>
      <c r="DXN78"/>
      <c r="DXO78"/>
      <c r="DXP78"/>
      <c r="DXQ78"/>
      <c r="DXR78"/>
      <c r="DXS78"/>
      <c r="DXT78"/>
      <c r="DXU78"/>
      <c r="DXV78"/>
      <c r="DXW78"/>
      <c r="DXX78"/>
      <c r="DXY78"/>
      <c r="DXZ78"/>
      <c r="DYA78"/>
      <c r="DYB78"/>
      <c r="DYC78"/>
      <c r="DYD78"/>
      <c r="DYE78"/>
      <c r="DYF78"/>
      <c r="DYG78"/>
      <c r="DYH78"/>
      <c r="DYI78"/>
      <c r="DYJ78"/>
      <c r="DYK78"/>
      <c r="DYL78"/>
      <c r="DYM78"/>
      <c r="DYN78"/>
      <c r="DYO78"/>
      <c r="DYP78"/>
      <c r="DYQ78"/>
      <c r="DYR78"/>
      <c r="DYS78"/>
      <c r="DYT78"/>
      <c r="DYU78"/>
      <c r="DYV78"/>
      <c r="DYW78"/>
      <c r="DYX78"/>
      <c r="DYY78"/>
      <c r="DYZ78"/>
      <c r="DZA78"/>
      <c r="DZB78"/>
      <c r="DZC78"/>
      <c r="DZD78"/>
      <c r="DZE78"/>
      <c r="DZF78"/>
      <c r="DZG78"/>
      <c r="DZH78"/>
      <c r="DZI78"/>
      <c r="DZJ78"/>
      <c r="DZK78"/>
      <c r="DZL78"/>
      <c r="DZM78"/>
      <c r="DZN78"/>
      <c r="DZO78"/>
      <c r="DZP78"/>
      <c r="DZQ78"/>
      <c r="DZR78"/>
      <c r="DZS78"/>
      <c r="DZT78"/>
      <c r="DZU78"/>
      <c r="DZV78"/>
      <c r="DZW78"/>
      <c r="DZX78"/>
      <c r="DZY78"/>
      <c r="DZZ78"/>
      <c r="EAA78"/>
      <c r="EAB78"/>
      <c r="EAC78"/>
      <c r="EAD78"/>
      <c r="EAE78"/>
      <c r="EAF78"/>
      <c r="EAG78"/>
      <c r="EAH78"/>
      <c r="EAI78"/>
      <c r="EAJ78"/>
      <c r="EAK78"/>
      <c r="EAL78"/>
      <c r="EAM78"/>
      <c r="EAN78"/>
      <c r="EAO78"/>
      <c r="EAP78"/>
      <c r="EAQ78"/>
      <c r="EAR78"/>
      <c r="EAS78"/>
      <c r="EAT78"/>
      <c r="EAU78"/>
      <c r="EAV78"/>
      <c r="EAW78"/>
      <c r="EAX78"/>
      <c r="EAY78"/>
      <c r="EAZ78"/>
      <c r="EBA78"/>
      <c r="EBB78"/>
      <c r="EBC78"/>
      <c r="EBD78"/>
      <c r="EBE78"/>
      <c r="EBF78"/>
      <c r="EBG78"/>
      <c r="EBH78"/>
      <c r="EBI78"/>
      <c r="EBJ78"/>
      <c r="EBK78"/>
      <c r="EBL78"/>
      <c r="EBM78"/>
      <c r="EBN78"/>
      <c r="EBO78"/>
      <c r="EBP78"/>
      <c r="EBQ78"/>
      <c r="EBR78"/>
      <c r="EBS78"/>
      <c r="EBT78"/>
      <c r="EBU78"/>
      <c r="EBV78"/>
      <c r="EBW78"/>
      <c r="EBX78"/>
      <c r="EBY78"/>
      <c r="EBZ78"/>
      <c r="ECA78"/>
      <c r="ECB78"/>
      <c r="ECC78"/>
      <c r="ECD78"/>
      <c r="ECE78"/>
      <c r="ECF78"/>
      <c r="ECG78"/>
      <c r="ECH78"/>
      <c r="ECI78"/>
      <c r="ECJ78"/>
      <c r="ECK78"/>
      <c r="ECL78"/>
      <c r="ECM78"/>
      <c r="ECN78"/>
      <c r="ECO78"/>
      <c r="ECP78"/>
      <c r="ECQ78"/>
      <c r="ECR78"/>
      <c r="ECS78"/>
      <c r="ECT78"/>
      <c r="ECU78"/>
      <c r="ECV78"/>
      <c r="ECW78"/>
      <c r="ECX78"/>
      <c r="ECY78"/>
      <c r="ECZ78"/>
      <c r="EDA78"/>
      <c r="EDB78"/>
      <c r="EDC78"/>
      <c r="EDD78"/>
      <c r="EDE78"/>
      <c r="EDF78"/>
      <c r="EDG78"/>
      <c r="EDH78"/>
      <c r="EDI78"/>
      <c r="EDJ78"/>
      <c r="EDK78"/>
      <c r="EDL78"/>
      <c r="EDM78"/>
      <c r="EDN78"/>
      <c r="EDO78"/>
      <c r="EDP78"/>
      <c r="EDQ78"/>
      <c r="EDR78"/>
      <c r="EDS78"/>
      <c r="EDT78"/>
      <c r="EDU78"/>
      <c r="EDV78"/>
      <c r="EDW78"/>
      <c r="EDX78"/>
      <c r="EDY78"/>
      <c r="EDZ78"/>
      <c r="EEA78"/>
      <c r="EEB78"/>
      <c r="EEC78"/>
      <c r="EED78"/>
      <c r="EEE78"/>
      <c r="EEF78"/>
      <c r="EEG78"/>
      <c r="EEH78"/>
      <c r="EEI78"/>
      <c r="EEJ78"/>
      <c r="EEK78"/>
      <c r="EEL78"/>
      <c r="EEM78"/>
      <c r="EEN78"/>
      <c r="EEO78"/>
      <c r="EEP78"/>
      <c r="EEQ78"/>
      <c r="EER78"/>
      <c r="EES78"/>
      <c r="EET78"/>
      <c r="EEU78"/>
      <c r="EEV78"/>
      <c r="EEW78"/>
      <c r="EEX78"/>
      <c r="EEY78"/>
      <c r="EEZ78"/>
      <c r="EFA78"/>
      <c r="EFB78"/>
      <c r="EFC78"/>
      <c r="EFD78"/>
      <c r="EFE78"/>
      <c r="EFF78"/>
      <c r="EFG78"/>
      <c r="EFH78"/>
      <c r="EFI78"/>
      <c r="EFJ78"/>
      <c r="EFK78"/>
      <c r="EFL78"/>
      <c r="EFM78"/>
      <c r="EFN78"/>
      <c r="EFO78"/>
      <c r="EFP78"/>
      <c r="EFQ78"/>
      <c r="EFR78"/>
      <c r="EFS78"/>
      <c r="EFT78"/>
      <c r="EFU78"/>
      <c r="EFV78"/>
      <c r="EFW78"/>
      <c r="EFX78"/>
      <c r="EFY78"/>
      <c r="EFZ78"/>
      <c r="EGA78"/>
      <c r="EGB78"/>
      <c r="EGC78"/>
      <c r="EGD78"/>
      <c r="EGE78"/>
      <c r="EGF78"/>
      <c r="EGG78"/>
      <c r="EGH78"/>
      <c r="EGI78"/>
      <c r="EGJ78"/>
      <c r="EGK78"/>
      <c r="EGL78"/>
      <c r="EGM78"/>
      <c r="EGN78"/>
      <c r="EGO78"/>
      <c r="EGP78"/>
      <c r="EGQ78"/>
      <c r="EGR78"/>
      <c r="EGS78"/>
      <c r="EGT78"/>
      <c r="EGU78"/>
      <c r="EGV78"/>
      <c r="EGW78"/>
      <c r="EGX78"/>
      <c r="EGY78"/>
      <c r="EGZ78"/>
      <c r="EHA78"/>
      <c r="EHB78"/>
      <c r="EHC78"/>
      <c r="EHD78"/>
      <c r="EHE78"/>
      <c r="EHF78"/>
      <c r="EHG78"/>
      <c r="EHH78"/>
      <c r="EHI78"/>
      <c r="EHJ78"/>
      <c r="EHK78"/>
      <c r="EHL78"/>
      <c r="EHM78"/>
      <c r="EHN78"/>
      <c r="EHO78"/>
      <c r="EHP78"/>
      <c r="EHQ78"/>
      <c r="EHR78"/>
      <c r="EHS78"/>
      <c r="EHT78"/>
      <c r="EHU78"/>
      <c r="EHV78"/>
      <c r="EHW78"/>
      <c r="EHX78"/>
      <c r="EHY78"/>
      <c r="EHZ78"/>
      <c r="EIA78"/>
      <c r="EIB78"/>
      <c r="EIC78"/>
      <c r="EID78"/>
      <c r="EIE78"/>
      <c r="EIF78"/>
      <c r="EIG78"/>
      <c r="EIH78"/>
      <c r="EII78"/>
      <c r="EIJ78"/>
      <c r="EIK78"/>
      <c r="EIL78"/>
      <c r="EIM78"/>
      <c r="EIN78"/>
      <c r="EIO78"/>
      <c r="EIP78"/>
      <c r="EIQ78"/>
      <c r="EIR78"/>
      <c r="EIS78"/>
      <c r="EIT78"/>
      <c r="EIU78"/>
      <c r="EIV78"/>
      <c r="EIW78"/>
      <c r="EIX78"/>
      <c r="EIY78"/>
      <c r="EIZ78"/>
      <c r="EJA78"/>
      <c r="EJB78"/>
      <c r="EJC78"/>
      <c r="EJD78"/>
      <c r="EJE78"/>
      <c r="EJF78"/>
      <c r="EJG78"/>
      <c r="EJH78"/>
      <c r="EJI78"/>
      <c r="EJJ78"/>
      <c r="EJK78"/>
      <c r="EJL78"/>
      <c r="EJM78"/>
      <c r="EJN78"/>
      <c r="EJO78"/>
      <c r="EJP78"/>
      <c r="EJQ78"/>
      <c r="EJR78"/>
      <c r="EJS78"/>
      <c r="EJT78"/>
      <c r="EJU78"/>
      <c r="EJV78"/>
      <c r="EJW78"/>
      <c r="EJX78"/>
      <c r="EJY78"/>
      <c r="EJZ78"/>
      <c r="EKA78"/>
      <c r="EKB78"/>
      <c r="EKC78"/>
      <c r="EKD78"/>
      <c r="EKE78"/>
      <c r="EKF78"/>
      <c r="EKG78"/>
      <c r="EKH78"/>
      <c r="EKI78"/>
      <c r="EKJ78"/>
      <c r="EKK78"/>
      <c r="EKL78"/>
      <c r="EKM78"/>
      <c r="EKN78"/>
      <c r="EKO78"/>
      <c r="EKP78"/>
      <c r="EKQ78"/>
      <c r="EKR78"/>
      <c r="EKS78"/>
      <c r="EKT78"/>
      <c r="EKU78"/>
      <c r="EKV78"/>
      <c r="EKW78"/>
      <c r="EKX78"/>
      <c r="EKY78"/>
      <c r="EKZ78"/>
      <c r="ELA78"/>
      <c r="ELB78"/>
      <c r="ELC78"/>
      <c r="ELD78"/>
      <c r="ELE78"/>
      <c r="ELF78"/>
      <c r="ELG78"/>
      <c r="ELH78"/>
      <c r="ELI78"/>
      <c r="ELJ78"/>
      <c r="ELK78"/>
      <c r="ELL78"/>
      <c r="ELM78"/>
      <c r="ELN78"/>
      <c r="ELO78"/>
      <c r="ELP78"/>
      <c r="ELQ78"/>
      <c r="ELR78"/>
      <c r="ELS78"/>
      <c r="ELT78"/>
      <c r="ELU78"/>
      <c r="ELV78"/>
      <c r="ELW78"/>
      <c r="ELX78"/>
      <c r="ELY78"/>
      <c r="ELZ78"/>
      <c r="EMA78"/>
      <c r="EMB78"/>
      <c r="EMC78"/>
      <c r="EMD78"/>
      <c r="EME78"/>
      <c r="EMF78"/>
      <c r="EMG78"/>
      <c r="EMH78"/>
      <c r="EMI78"/>
      <c r="EMJ78"/>
      <c r="EMK78"/>
      <c r="EML78"/>
      <c r="EMM78"/>
      <c r="EMN78"/>
      <c r="EMO78"/>
      <c r="EMP78"/>
      <c r="EMQ78"/>
      <c r="EMR78"/>
      <c r="EMS78"/>
      <c r="EMT78"/>
      <c r="EMU78"/>
      <c r="EMV78"/>
      <c r="EMW78"/>
      <c r="EMX78"/>
      <c r="EMY78"/>
      <c r="EMZ78"/>
      <c r="ENA78"/>
      <c r="ENB78"/>
      <c r="ENC78"/>
      <c r="END78"/>
      <c r="ENE78"/>
      <c r="ENF78"/>
      <c r="ENG78"/>
      <c r="ENH78"/>
      <c r="ENI78"/>
      <c r="ENJ78"/>
      <c r="ENK78"/>
      <c r="ENL78"/>
      <c r="ENM78"/>
      <c r="ENN78"/>
      <c r="ENO78"/>
      <c r="ENP78"/>
      <c r="ENQ78"/>
      <c r="ENR78"/>
      <c r="ENS78"/>
      <c r="ENT78"/>
      <c r="ENU78"/>
      <c r="ENV78"/>
      <c r="ENW78"/>
      <c r="ENX78"/>
      <c r="ENY78"/>
      <c r="ENZ78"/>
      <c r="EOA78"/>
      <c r="EOB78"/>
      <c r="EOC78"/>
      <c r="EOD78"/>
      <c r="EOE78"/>
      <c r="EOF78"/>
      <c r="EOG78"/>
      <c r="EOH78"/>
      <c r="EOI78"/>
      <c r="EOJ78"/>
      <c r="EOK78"/>
      <c r="EOL78"/>
      <c r="EOM78"/>
      <c r="EON78"/>
      <c r="EOO78"/>
      <c r="EOP78"/>
      <c r="EOQ78"/>
      <c r="EOR78"/>
      <c r="EOS78"/>
      <c r="EOT78"/>
      <c r="EOU78"/>
      <c r="EOV78"/>
      <c r="EOW78"/>
      <c r="EOX78"/>
      <c r="EOY78"/>
      <c r="EOZ78"/>
      <c r="EPA78"/>
      <c r="EPB78"/>
      <c r="EPC78"/>
      <c r="EPD78"/>
      <c r="EPE78"/>
      <c r="EPF78"/>
      <c r="EPG78"/>
      <c r="EPH78"/>
      <c r="EPI78"/>
      <c r="EPJ78"/>
      <c r="EPK78"/>
      <c r="EPL78"/>
      <c r="EPM78"/>
      <c r="EPN78"/>
      <c r="EPO78"/>
      <c r="EPP78"/>
      <c r="EPQ78"/>
      <c r="EPR78"/>
      <c r="EPS78"/>
      <c r="EPT78"/>
      <c r="EPU78"/>
      <c r="EPV78"/>
      <c r="EPW78"/>
      <c r="EPX78"/>
      <c r="EPY78"/>
      <c r="EPZ78"/>
      <c r="EQA78"/>
      <c r="EQB78"/>
      <c r="EQC78"/>
      <c r="EQD78"/>
      <c r="EQE78"/>
      <c r="EQF78"/>
      <c r="EQG78"/>
      <c r="EQH78"/>
      <c r="EQI78"/>
      <c r="EQJ78"/>
      <c r="EQK78"/>
      <c r="EQL78"/>
      <c r="EQM78"/>
      <c r="EQN78"/>
      <c r="EQO78"/>
      <c r="EQP78"/>
      <c r="EQQ78"/>
      <c r="EQR78"/>
      <c r="EQS78"/>
      <c r="EQT78"/>
      <c r="EQU78"/>
      <c r="EQV78"/>
      <c r="EQW78"/>
      <c r="EQX78"/>
      <c r="EQY78"/>
      <c r="EQZ78"/>
      <c r="ERA78"/>
      <c r="ERB78"/>
      <c r="ERC78"/>
      <c r="ERD78"/>
      <c r="ERE78"/>
      <c r="ERF78"/>
      <c r="ERG78"/>
      <c r="ERH78"/>
      <c r="ERI78"/>
      <c r="ERJ78"/>
      <c r="ERK78"/>
      <c r="ERL78"/>
      <c r="ERM78"/>
      <c r="ERN78"/>
      <c r="ERO78"/>
      <c r="ERP78"/>
      <c r="ERQ78"/>
      <c r="ERR78"/>
      <c r="ERS78"/>
      <c r="ERT78"/>
      <c r="ERU78"/>
      <c r="ERV78"/>
      <c r="ERW78"/>
      <c r="ERX78"/>
      <c r="ERY78"/>
      <c r="ERZ78"/>
      <c r="ESA78"/>
      <c r="ESB78"/>
      <c r="ESC78"/>
      <c r="ESD78"/>
      <c r="ESE78"/>
      <c r="ESF78"/>
      <c r="ESG78"/>
      <c r="ESH78"/>
      <c r="ESI78"/>
      <c r="ESJ78"/>
      <c r="ESK78"/>
      <c r="ESL78"/>
      <c r="ESM78"/>
      <c r="ESN78"/>
      <c r="ESO78"/>
      <c r="ESP78"/>
      <c r="ESQ78"/>
      <c r="ESR78"/>
      <c r="ESS78"/>
      <c r="EST78"/>
      <c r="ESU78"/>
      <c r="ESV78"/>
      <c r="ESW78"/>
      <c r="ESX78"/>
      <c r="ESY78"/>
      <c r="ESZ78"/>
      <c r="ETA78"/>
      <c r="ETB78"/>
      <c r="ETC78"/>
      <c r="ETD78"/>
      <c r="ETE78"/>
      <c r="ETF78"/>
      <c r="ETG78"/>
      <c r="ETH78"/>
      <c r="ETI78"/>
      <c r="ETJ78"/>
      <c r="ETK78"/>
      <c r="ETL78"/>
      <c r="ETM78"/>
      <c r="ETN78"/>
      <c r="ETO78"/>
      <c r="ETP78"/>
      <c r="ETQ78"/>
      <c r="ETR78"/>
      <c r="ETS78"/>
      <c r="ETT78"/>
      <c r="ETU78"/>
      <c r="ETV78"/>
      <c r="ETW78"/>
      <c r="ETX78"/>
      <c r="ETY78"/>
      <c r="ETZ78"/>
      <c r="EUA78"/>
      <c r="EUB78"/>
      <c r="EUC78"/>
      <c r="EUD78"/>
      <c r="EUE78"/>
      <c r="EUF78"/>
      <c r="EUG78"/>
      <c r="EUH78"/>
      <c r="EUI78"/>
      <c r="EUJ78"/>
      <c r="EUK78"/>
      <c r="EUL78"/>
      <c r="EUM78"/>
      <c r="EUN78"/>
      <c r="EUO78"/>
      <c r="EUP78"/>
      <c r="EUQ78"/>
      <c r="EUR78"/>
      <c r="EUS78"/>
      <c r="EUT78"/>
      <c r="EUU78"/>
      <c r="EUV78"/>
      <c r="EUW78"/>
      <c r="EUX78"/>
      <c r="EUY78"/>
      <c r="EUZ78"/>
      <c r="EVA78"/>
      <c r="EVB78"/>
      <c r="EVC78"/>
      <c r="EVD78"/>
      <c r="EVE78"/>
      <c r="EVF78"/>
      <c r="EVG78"/>
      <c r="EVH78"/>
      <c r="EVI78"/>
      <c r="EVJ78"/>
      <c r="EVK78"/>
      <c r="EVL78"/>
      <c r="EVM78"/>
      <c r="EVN78"/>
      <c r="EVO78"/>
      <c r="EVP78"/>
      <c r="EVQ78"/>
      <c r="EVR78"/>
      <c r="EVS78"/>
      <c r="EVT78"/>
      <c r="EVU78"/>
      <c r="EVV78"/>
      <c r="EVW78"/>
      <c r="EVX78"/>
      <c r="EVY78"/>
      <c r="EVZ78"/>
      <c r="EWA78"/>
      <c r="EWB78"/>
      <c r="EWC78"/>
      <c r="EWD78"/>
      <c r="EWE78"/>
      <c r="EWF78"/>
      <c r="EWG78"/>
      <c r="EWH78"/>
      <c r="EWI78"/>
      <c r="EWJ78"/>
      <c r="EWK78"/>
      <c r="EWL78"/>
      <c r="EWM78"/>
      <c r="EWN78"/>
      <c r="EWO78"/>
      <c r="EWP78"/>
      <c r="EWQ78"/>
      <c r="EWR78"/>
      <c r="EWS78"/>
      <c r="EWT78"/>
      <c r="EWU78"/>
      <c r="EWV78"/>
      <c r="EWW78"/>
      <c r="EWX78"/>
      <c r="EWY78"/>
      <c r="EWZ78"/>
      <c r="EXA78"/>
      <c r="EXB78"/>
      <c r="EXC78"/>
      <c r="EXD78"/>
      <c r="EXE78"/>
      <c r="EXF78"/>
      <c r="EXG78"/>
      <c r="EXH78"/>
      <c r="EXI78"/>
      <c r="EXJ78"/>
      <c r="EXK78"/>
      <c r="EXL78"/>
      <c r="EXM78"/>
      <c r="EXN78"/>
      <c r="EXO78"/>
      <c r="EXP78"/>
      <c r="EXQ78"/>
      <c r="EXR78"/>
      <c r="EXS78"/>
      <c r="EXT78"/>
      <c r="EXU78"/>
      <c r="EXV78"/>
      <c r="EXW78"/>
      <c r="EXX78"/>
      <c r="EXY78"/>
      <c r="EXZ78"/>
      <c r="EYA78"/>
      <c r="EYB78"/>
      <c r="EYC78"/>
      <c r="EYD78"/>
      <c r="EYE78"/>
      <c r="EYF78"/>
      <c r="EYG78"/>
      <c r="EYH78"/>
      <c r="EYI78"/>
      <c r="EYJ78"/>
      <c r="EYK78"/>
      <c r="EYL78"/>
      <c r="EYM78"/>
      <c r="EYN78"/>
      <c r="EYO78"/>
      <c r="EYP78"/>
      <c r="EYQ78"/>
      <c r="EYR78"/>
      <c r="EYS78"/>
      <c r="EYT78"/>
      <c r="EYU78"/>
      <c r="EYV78"/>
      <c r="EYW78"/>
      <c r="EYX78"/>
      <c r="EYY78"/>
      <c r="EYZ78"/>
      <c r="EZA78"/>
      <c r="EZB78"/>
      <c r="EZC78"/>
      <c r="EZD78"/>
      <c r="EZE78"/>
      <c r="EZF78"/>
      <c r="EZG78"/>
      <c r="EZH78"/>
      <c r="EZI78"/>
      <c r="EZJ78"/>
      <c r="EZK78"/>
      <c r="EZL78"/>
      <c r="EZM78"/>
      <c r="EZN78"/>
      <c r="EZO78"/>
      <c r="EZP78"/>
      <c r="EZQ78"/>
      <c r="EZR78"/>
      <c r="EZS78"/>
      <c r="EZT78"/>
      <c r="EZU78"/>
      <c r="EZV78"/>
      <c r="EZW78"/>
      <c r="EZX78"/>
      <c r="EZY78"/>
      <c r="EZZ78"/>
      <c r="FAA78"/>
      <c r="FAB78"/>
      <c r="FAC78"/>
      <c r="FAD78"/>
      <c r="FAE78"/>
      <c r="FAF78"/>
      <c r="FAG78"/>
      <c r="FAH78"/>
      <c r="FAI78"/>
      <c r="FAJ78"/>
      <c r="FAK78"/>
      <c r="FAL78"/>
      <c r="FAM78"/>
      <c r="FAN78"/>
      <c r="FAO78"/>
      <c r="FAP78"/>
      <c r="FAQ78"/>
      <c r="FAR78"/>
      <c r="FAS78"/>
      <c r="FAT78"/>
      <c r="FAU78"/>
      <c r="FAV78"/>
      <c r="FAW78"/>
      <c r="FAX78"/>
      <c r="FAY78"/>
      <c r="FAZ78"/>
      <c r="FBA78"/>
      <c r="FBB78"/>
      <c r="FBC78"/>
      <c r="FBD78"/>
      <c r="FBE78"/>
      <c r="FBF78"/>
      <c r="FBG78"/>
      <c r="FBH78"/>
      <c r="FBI78"/>
      <c r="FBJ78"/>
      <c r="FBK78"/>
      <c r="FBL78"/>
      <c r="FBM78"/>
      <c r="FBN78"/>
      <c r="FBO78"/>
      <c r="FBP78"/>
      <c r="FBQ78"/>
      <c r="FBR78"/>
      <c r="FBS78"/>
      <c r="FBT78"/>
      <c r="FBU78"/>
      <c r="FBV78"/>
      <c r="FBW78"/>
      <c r="FBX78"/>
      <c r="FBY78"/>
      <c r="FBZ78"/>
      <c r="FCA78"/>
      <c r="FCB78"/>
      <c r="FCC78"/>
      <c r="FCD78"/>
      <c r="FCE78"/>
      <c r="FCF78"/>
      <c r="FCG78"/>
      <c r="FCH78"/>
      <c r="FCI78"/>
      <c r="FCJ78"/>
      <c r="FCK78"/>
      <c r="FCL78"/>
      <c r="FCM78"/>
      <c r="FCN78"/>
      <c r="FCO78"/>
      <c r="FCP78"/>
      <c r="FCQ78"/>
      <c r="FCR78"/>
      <c r="FCS78"/>
      <c r="FCT78"/>
      <c r="FCU78"/>
      <c r="FCV78"/>
      <c r="FCW78"/>
      <c r="FCX78"/>
      <c r="FCY78"/>
      <c r="FCZ78"/>
      <c r="FDA78"/>
      <c r="FDB78"/>
      <c r="FDC78"/>
      <c r="FDD78"/>
      <c r="FDE78"/>
      <c r="FDF78"/>
      <c r="FDG78"/>
      <c r="FDH78"/>
      <c r="FDI78"/>
      <c r="FDJ78"/>
      <c r="FDK78"/>
      <c r="FDL78"/>
      <c r="FDM78"/>
      <c r="FDN78"/>
      <c r="FDO78"/>
      <c r="FDP78"/>
      <c r="FDQ78"/>
      <c r="FDR78"/>
      <c r="FDS78"/>
      <c r="FDT78"/>
      <c r="FDU78"/>
      <c r="FDV78"/>
      <c r="FDW78"/>
      <c r="FDX78"/>
      <c r="FDY78"/>
      <c r="FDZ78"/>
      <c r="FEA78"/>
      <c r="FEB78"/>
      <c r="FEC78"/>
      <c r="FED78"/>
      <c r="FEE78"/>
      <c r="FEF78"/>
      <c r="FEG78"/>
      <c r="FEH78"/>
      <c r="FEI78"/>
      <c r="FEJ78"/>
      <c r="FEK78"/>
      <c r="FEL78"/>
      <c r="FEM78"/>
      <c r="FEN78"/>
      <c r="FEO78"/>
      <c r="FEP78"/>
      <c r="FEQ78"/>
      <c r="FER78"/>
      <c r="FES78"/>
      <c r="FET78"/>
      <c r="FEU78"/>
      <c r="FEV78"/>
      <c r="FEW78"/>
      <c r="FEX78"/>
      <c r="FEY78"/>
      <c r="FEZ78"/>
      <c r="FFA78"/>
      <c r="FFB78"/>
      <c r="FFC78"/>
      <c r="FFD78"/>
      <c r="FFE78"/>
      <c r="FFF78"/>
      <c r="FFG78"/>
      <c r="FFH78"/>
      <c r="FFI78"/>
      <c r="FFJ78"/>
      <c r="FFK78"/>
      <c r="FFL78"/>
      <c r="FFM78"/>
      <c r="FFN78"/>
      <c r="FFO78"/>
      <c r="FFP78"/>
      <c r="FFQ78"/>
      <c r="FFR78"/>
      <c r="FFS78"/>
      <c r="FFT78"/>
      <c r="FFU78"/>
      <c r="FFV78"/>
      <c r="FFW78"/>
      <c r="FFX78"/>
      <c r="FFY78"/>
      <c r="FFZ78"/>
      <c r="FGA78"/>
      <c r="FGB78"/>
      <c r="FGC78"/>
      <c r="FGD78"/>
      <c r="FGE78"/>
      <c r="FGF78"/>
      <c r="FGG78"/>
      <c r="FGH78"/>
      <c r="FGI78"/>
      <c r="FGJ78"/>
      <c r="FGK78"/>
      <c r="FGL78"/>
      <c r="FGM78"/>
      <c r="FGN78"/>
      <c r="FGO78"/>
      <c r="FGP78"/>
      <c r="FGQ78"/>
      <c r="FGR78"/>
      <c r="FGS78"/>
      <c r="FGT78"/>
      <c r="FGU78"/>
      <c r="FGV78"/>
      <c r="FGW78"/>
      <c r="FGX78"/>
      <c r="FGY78"/>
      <c r="FGZ78"/>
      <c r="FHA78"/>
      <c r="FHB78"/>
      <c r="FHC78"/>
      <c r="FHD78"/>
      <c r="FHE78"/>
      <c r="FHF78"/>
      <c r="FHG78"/>
      <c r="FHH78"/>
      <c r="FHI78"/>
      <c r="FHJ78"/>
      <c r="FHK78"/>
      <c r="FHL78"/>
      <c r="FHM78"/>
      <c r="FHN78"/>
      <c r="FHO78"/>
      <c r="FHP78"/>
      <c r="FHQ78"/>
      <c r="FHR78"/>
      <c r="FHS78"/>
      <c r="FHT78"/>
      <c r="FHU78"/>
      <c r="FHV78"/>
      <c r="FHW78"/>
      <c r="FHX78"/>
      <c r="FHY78"/>
      <c r="FHZ78"/>
      <c r="FIA78"/>
      <c r="FIB78"/>
      <c r="FIC78"/>
      <c r="FID78"/>
      <c r="FIE78"/>
      <c r="FIF78"/>
      <c r="FIG78"/>
      <c r="FIH78"/>
      <c r="FII78"/>
      <c r="FIJ78"/>
      <c r="FIK78"/>
      <c r="FIL78"/>
      <c r="FIM78"/>
      <c r="FIN78"/>
      <c r="FIO78"/>
      <c r="FIP78"/>
      <c r="FIQ78"/>
      <c r="FIR78"/>
      <c r="FIS78"/>
      <c r="FIT78"/>
      <c r="FIU78"/>
      <c r="FIV78"/>
      <c r="FIW78"/>
      <c r="FIX78"/>
      <c r="FIY78"/>
      <c r="FIZ78"/>
      <c r="FJA78"/>
      <c r="FJB78"/>
      <c r="FJC78"/>
      <c r="FJD78"/>
      <c r="FJE78"/>
      <c r="FJF78"/>
      <c r="FJG78"/>
      <c r="FJH78"/>
      <c r="FJI78"/>
      <c r="FJJ78"/>
      <c r="FJK78"/>
      <c r="FJL78"/>
      <c r="FJM78"/>
      <c r="FJN78"/>
      <c r="FJO78"/>
      <c r="FJP78"/>
      <c r="FJQ78"/>
      <c r="FJR78"/>
      <c r="FJS78"/>
      <c r="FJT78"/>
      <c r="FJU78"/>
      <c r="FJV78"/>
      <c r="FJW78"/>
      <c r="FJX78"/>
      <c r="FJY78"/>
      <c r="FJZ78"/>
      <c r="FKA78"/>
      <c r="FKB78"/>
      <c r="FKC78"/>
      <c r="FKD78"/>
      <c r="FKE78"/>
      <c r="FKF78"/>
      <c r="FKG78"/>
      <c r="FKH78"/>
      <c r="FKI78"/>
      <c r="FKJ78"/>
      <c r="FKK78"/>
      <c r="FKL78"/>
      <c r="FKM78"/>
      <c r="FKN78"/>
      <c r="FKO78"/>
      <c r="FKP78"/>
      <c r="FKQ78"/>
      <c r="FKR78"/>
      <c r="FKS78"/>
      <c r="FKT78"/>
      <c r="FKU78"/>
      <c r="FKV78"/>
      <c r="FKW78"/>
      <c r="FKX78"/>
      <c r="FKY78"/>
      <c r="FKZ78"/>
      <c r="FLA78"/>
      <c r="FLB78"/>
      <c r="FLC78"/>
      <c r="FLD78"/>
      <c r="FLE78"/>
      <c r="FLF78"/>
      <c r="FLG78"/>
      <c r="FLH78"/>
      <c r="FLI78"/>
      <c r="FLJ78"/>
      <c r="FLK78"/>
      <c r="FLL78"/>
      <c r="FLM78"/>
      <c r="FLN78"/>
      <c r="FLO78"/>
      <c r="FLP78"/>
      <c r="FLQ78"/>
      <c r="FLR78"/>
      <c r="FLS78"/>
      <c r="FLT78"/>
      <c r="FLU78"/>
      <c r="FLV78"/>
      <c r="FLW78"/>
      <c r="FLX78"/>
      <c r="FLY78"/>
      <c r="FLZ78"/>
      <c r="FMA78"/>
      <c r="FMB78"/>
      <c r="FMC78"/>
      <c r="FMD78"/>
      <c r="FME78"/>
      <c r="FMF78"/>
      <c r="FMG78"/>
      <c r="FMH78"/>
      <c r="FMI78"/>
      <c r="FMJ78"/>
      <c r="FMK78"/>
      <c r="FML78"/>
      <c r="FMM78"/>
      <c r="FMN78"/>
      <c r="FMO78"/>
      <c r="FMP78"/>
      <c r="FMQ78"/>
      <c r="FMR78"/>
      <c r="FMS78"/>
      <c r="FMT78"/>
      <c r="FMU78"/>
      <c r="FMV78"/>
      <c r="FMW78"/>
      <c r="FMX78"/>
      <c r="FMY78"/>
      <c r="FMZ78"/>
      <c r="FNA78"/>
      <c r="FNB78"/>
      <c r="FNC78"/>
      <c r="FND78"/>
      <c r="FNE78"/>
      <c r="FNF78"/>
      <c r="FNG78"/>
      <c r="FNH78"/>
      <c r="FNI78"/>
      <c r="FNJ78"/>
      <c r="FNK78"/>
      <c r="FNL78"/>
      <c r="FNM78"/>
      <c r="FNN78"/>
      <c r="FNO78"/>
      <c r="FNP78"/>
      <c r="FNQ78"/>
      <c r="FNR78"/>
      <c r="FNS78"/>
      <c r="FNT78"/>
      <c r="FNU78"/>
      <c r="FNV78"/>
      <c r="FNW78"/>
      <c r="FNX78"/>
      <c r="FNY78"/>
      <c r="FNZ78"/>
      <c r="FOA78"/>
      <c r="FOB78"/>
      <c r="FOC78"/>
      <c r="FOD78"/>
      <c r="FOE78"/>
      <c r="FOF78"/>
      <c r="FOG78"/>
      <c r="FOH78"/>
      <c r="FOI78"/>
      <c r="FOJ78"/>
      <c r="FOK78"/>
      <c r="FOL78"/>
      <c r="FOM78"/>
      <c r="FON78"/>
      <c r="FOO78"/>
      <c r="FOP78"/>
      <c r="FOQ78"/>
      <c r="FOR78"/>
      <c r="FOS78"/>
      <c r="FOT78"/>
      <c r="FOU78"/>
      <c r="FOV78"/>
      <c r="FOW78"/>
      <c r="FOX78"/>
      <c r="FOY78"/>
      <c r="FOZ78"/>
      <c r="FPA78"/>
      <c r="FPB78"/>
      <c r="FPC78"/>
      <c r="FPD78"/>
      <c r="FPE78"/>
      <c r="FPF78"/>
      <c r="FPG78"/>
      <c r="FPH78"/>
      <c r="FPI78"/>
      <c r="FPJ78"/>
      <c r="FPK78"/>
      <c r="FPL78"/>
      <c r="FPM78"/>
      <c r="FPN78"/>
      <c r="FPO78"/>
      <c r="FPP78"/>
      <c r="FPQ78"/>
      <c r="FPR78"/>
      <c r="FPS78"/>
      <c r="FPT78"/>
      <c r="FPU78"/>
      <c r="FPV78"/>
      <c r="FPW78"/>
      <c r="FPX78"/>
      <c r="FPY78"/>
      <c r="FPZ78"/>
      <c r="FQA78"/>
      <c r="FQB78"/>
      <c r="FQC78"/>
      <c r="FQD78"/>
      <c r="FQE78"/>
      <c r="FQF78"/>
      <c r="FQG78"/>
      <c r="FQH78"/>
      <c r="FQI78"/>
      <c r="FQJ78"/>
      <c r="FQK78"/>
      <c r="FQL78"/>
      <c r="FQM78"/>
      <c r="FQN78"/>
      <c r="FQO78"/>
      <c r="FQP78"/>
      <c r="FQQ78"/>
      <c r="FQR78"/>
      <c r="FQS78"/>
      <c r="FQT78"/>
      <c r="FQU78"/>
      <c r="FQV78"/>
      <c r="FQW78"/>
      <c r="FQX78"/>
      <c r="FQY78"/>
      <c r="FQZ78"/>
      <c r="FRA78"/>
      <c r="FRB78"/>
      <c r="FRC78"/>
      <c r="FRD78"/>
      <c r="FRE78"/>
      <c r="FRF78"/>
      <c r="FRG78"/>
      <c r="FRH78"/>
      <c r="FRI78"/>
      <c r="FRJ78"/>
      <c r="FRK78"/>
      <c r="FRL78"/>
      <c r="FRM78"/>
      <c r="FRN78"/>
      <c r="FRO78"/>
      <c r="FRP78"/>
      <c r="FRQ78"/>
      <c r="FRR78"/>
      <c r="FRS78"/>
      <c r="FRT78"/>
      <c r="FRU78"/>
      <c r="FRV78"/>
      <c r="FRW78"/>
      <c r="FRX78"/>
      <c r="FRY78"/>
      <c r="FRZ78"/>
      <c r="FSA78"/>
      <c r="FSB78"/>
      <c r="FSC78"/>
      <c r="FSD78"/>
      <c r="FSE78"/>
      <c r="FSF78"/>
      <c r="FSG78"/>
      <c r="FSH78"/>
      <c r="FSI78"/>
      <c r="FSJ78"/>
      <c r="FSK78"/>
      <c r="FSL78"/>
      <c r="FSM78"/>
      <c r="FSN78"/>
      <c r="FSO78"/>
      <c r="FSP78"/>
      <c r="FSQ78"/>
      <c r="FSR78"/>
      <c r="FSS78"/>
      <c r="FST78"/>
      <c r="FSU78"/>
      <c r="FSV78"/>
      <c r="FSW78"/>
      <c r="FSX78"/>
      <c r="FSY78"/>
      <c r="FSZ78"/>
      <c r="FTA78"/>
      <c r="FTB78"/>
      <c r="FTC78"/>
      <c r="FTD78"/>
      <c r="FTE78"/>
      <c r="FTF78"/>
      <c r="FTG78"/>
      <c r="FTH78"/>
      <c r="FTI78"/>
      <c r="FTJ78"/>
      <c r="FTK78"/>
      <c r="FTL78"/>
      <c r="FTM78"/>
      <c r="FTN78"/>
      <c r="FTO78"/>
      <c r="FTP78"/>
      <c r="FTQ78"/>
      <c r="FTR78"/>
      <c r="FTS78"/>
      <c r="FTT78"/>
      <c r="FTU78"/>
      <c r="FTV78"/>
      <c r="FTW78"/>
      <c r="FTX78"/>
      <c r="FTY78"/>
      <c r="FTZ78"/>
      <c r="FUA78"/>
      <c r="FUB78"/>
      <c r="FUC78"/>
      <c r="FUD78"/>
      <c r="FUE78"/>
      <c r="FUF78"/>
      <c r="FUG78"/>
      <c r="FUH78"/>
      <c r="FUI78"/>
      <c r="FUJ78"/>
      <c r="FUK78"/>
      <c r="FUL78"/>
      <c r="FUM78"/>
      <c r="FUN78"/>
      <c r="FUO78"/>
      <c r="FUP78"/>
      <c r="FUQ78"/>
      <c r="FUR78"/>
      <c r="FUS78"/>
      <c r="FUT78"/>
      <c r="FUU78"/>
      <c r="FUV78"/>
      <c r="FUW78"/>
      <c r="FUX78"/>
      <c r="FUY78"/>
      <c r="FUZ78"/>
      <c r="FVA78"/>
      <c r="FVB78"/>
      <c r="FVC78"/>
      <c r="FVD78"/>
      <c r="FVE78"/>
      <c r="FVF78"/>
      <c r="FVG78"/>
      <c r="FVH78"/>
      <c r="FVI78"/>
      <c r="FVJ78"/>
      <c r="FVK78"/>
      <c r="FVL78"/>
      <c r="FVM78"/>
      <c r="FVN78"/>
      <c r="FVO78"/>
      <c r="FVP78"/>
      <c r="FVQ78"/>
      <c r="FVR78"/>
      <c r="FVS78"/>
      <c r="FVT78"/>
      <c r="FVU78"/>
      <c r="FVV78"/>
      <c r="FVW78"/>
      <c r="FVX78"/>
      <c r="FVY78"/>
      <c r="FVZ78"/>
      <c r="FWA78"/>
      <c r="FWB78"/>
      <c r="FWC78"/>
      <c r="FWD78"/>
      <c r="FWE78"/>
      <c r="FWF78"/>
      <c r="FWG78"/>
      <c r="FWH78"/>
      <c r="FWI78"/>
      <c r="FWJ78"/>
      <c r="FWK78"/>
      <c r="FWL78"/>
      <c r="FWM78"/>
      <c r="FWN78"/>
      <c r="FWO78"/>
      <c r="FWP78"/>
      <c r="FWQ78"/>
      <c r="FWR78"/>
      <c r="FWS78"/>
      <c r="FWT78"/>
      <c r="FWU78"/>
      <c r="FWV78"/>
      <c r="FWW78"/>
      <c r="FWX78"/>
      <c r="FWY78"/>
      <c r="FWZ78"/>
      <c r="FXA78"/>
      <c r="FXB78"/>
      <c r="FXC78"/>
      <c r="FXD78"/>
      <c r="FXE78"/>
      <c r="FXF78"/>
      <c r="FXG78"/>
      <c r="FXH78"/>
      <c r="FXI78"/>
      <c r="FXJ78"/>
      <c r="FXK78"/>
      <c r="FXL78"/>
      <c r="FXM78"/>
      <c r="FXN78"/>
      <c r="FXO78"/>
      <c r="FXP78"/>
      <c r="FXQ78"/>
      <c r="FXR78"/>
      <c r="FXS78"/>
      <c r="FXT78"/>
      <c r="FXU78"/>
      <c r="FXV78"/>
      <c r="FXW78"/>
      <c r="FXX78"/>
      <c r="FXY78"/>
      <c r="FXZ78"/>
      <c r="FYA78"/>
      <c r="FYB78"/>
      <c r="FYC78"/>
      <c r="FYD78"/>
      <c r="FYE78"/>
      <c r="FYF78"/>
      <c r="FYG78"/>
      <c r="FYH78"/>
      <c r="FYI78"/>
      <c r="FYJ78"/>
      <c r="FYK78"/>
      <c r="FYL78"/>
      <c r="FYM78"/>
      <c r="FYN78"/>
      <c r="FYO78"/>
      <c r="FYP78"/>
      <c r="FYQ78"/>
      <c r="FYR78"/>
      <c r="FYS78"/>
      <c r="FYT78"/>
      <c r="FYU78"/>
      <c r="FYV78"/>
      <c r="FYW78"/>
      <c r="FYX78"/>
      <c r="FYY78"/>
      <c r="FYZ78"/>
      <c r="FZA78"/>
      <c r="FZB78"/>
      <c r="FZC78"/>
      <c r="FZD78"/>
      <c r="FZE78"/>
      <c r="FZF78"/>
      <c r="FZG78"/>
      <c r="FZH78"/>
      <c r="FZI78"/>
      <c r="FZJ78"/>
      <c r="FZK78"/>
      <c r="FZL78"/>
      <c r="FZM78"/>
      <c r="FZN78"/>
      <c r="FZO78"/>
      <c r="FZP78"/>
      <c r="FZQ78"/>
      <c r="FZR78"/>
      <c r="FZS78"/>
      <c r="FZT78"/>
      <c r="FZU78"/>
      <c r="FZV78"/>
      <c r="FZW78"/>
      <c r="FZX78"/>
      <c r="FZY78"/>
      <c r="FZZ78"/>
      <c r="GAA78"/>
      <c r="GAB78"/>
      <c r="GAC78"/>
      <c r="GAD78"/>
      <c r="GAE78"/>
      <c r="GAF78"/>
      <c r="GAG78"/>
      <c r="GAH78"/>
      <c r="GAI78"/>
      <c r="GAJ78"/>
      <c r="GAK78"/>
      <c r="GAL78"/>
      <c r="GAM78"/>
      <c r="GAN78"/>
      <c r="GAO78"/>
      <c r="GAP78"/>
      <c r="GAQ78"/>
      <c r="GAR78"/>
      <c r="GAS78"/>
      <c r="GAT78"/>
      <c r="GAU78"/>
      <c r="GAV78"/>
      <c r="GAW78"/>
      <c r="GAX78"/>
      <c r="GAY78"/>
      <c r="GAZ78"/>
      <c r="GBA78"/>
      <c r="GBB78"/>
      <c r="GBC78"/>
      <c r="GBD78"/>
      <c r="GBE78"/>
      <c r="GBF78"/>
      <c r="GBG78"/>
      <c r="GBH78"/>
      <c r="GBI78"/>
      <c r="GBJ78"/>
      <c r="GBK78"/>
      <c r="GBL78"/>
      <c r="GBM78"/>
      <c r="GBN78"/>
      <c r="GBO78"/>
      <c r="GBP78"/>
      <c r="GBQ78"/>
      <c r="GBR78"/>
      <c r="GBS78"/>
      <c r="GBT78"/>
      <c r="GBU78"/>
      <c r="GBV78"/>
      <c r="GBW78"/>
      <c r="GBX78"/>
      <c r="GBY78"/>
      <c r="GBZ78"/>
      <c r="GCA78"/>
      <c r="GCB78"/>
      <c r="GCC78"/>
      <c r="GCD78"/>
      <c r="GCE78"/>
      <c r="GCF78"/>
      <c r="GCG78"/>
      <c r="GCH78"/>
      <c r="GCI78"/>
      <c r="GCJ78"/>
      <c r="GCK78"/>
      <c r="GCL78"/>
      <c r="GCM78"/>
      <c r="GCN78"/>
      <c r="GCO78"/>
      <c r="GCP78"/>
      <c r="GCQ78"/>
      <c r="GCR78"/>
      <c r="GCS78"/>
      <c r="GCT78"/>
      <c r="GCU78"/>
      <c r="GCV78"/>
      <c r="GCW78"/>
      <c r="GCX78"/>
      <c r="GCY78"/>
      <c r="GCZ78"/>
      <c r="GDA78"/>
      <c r="GDB78"/>
      <c r="GDC78"/>
      <c r="GDD78"/>
      <c r="GDE78"/>
      <c r="GDF78"/>
      <c r="GDG78"/>
      <c r="GDH78"/>
      <c r="GDI78"/>
      <c r="GDJ78"/>
      <c r="GDK78"/>
      <c r="GDL78"/>
      <c r="GDM78"/>
      <c r="GDN78"/>
      <c r="GDO78"/>
      <c r="GDP78"/>
      <c r="GDQ78"/>
      <c r="GDR78"/>
      <c r="GDS78"/>
      <c r="GDT78"/>
      <c r="GDU78"/>
      <c r="GDV78"/>
      <c r="GDW78"/>
      <c r="GDX78"/>
      <c r="GDY78"/>
      <c r="GDZ78"/>
      <c r="GEA78"/>
      <c r="GEB78"/>
      <c r="GEC78"/>
      <c r="GED78"/>
      <c r="GEE78"/>
      <c r="GEF78"/>
      <c r="GEG78"/>
      <c r="GEH78"/>
      <c r="GEI78"/>
      <c r="GEJ78"/>
      <c r="GEK78"/>
      <c r="GEL78"/>
      <c r="GEM78"/>
      <c r="GEN78"/>
      <c r="GEO78"/>
      <c r="GEP78"/>
      <c r="GEQ78"/>
      <c r="GER78"/>
      <c r="GES78"/>
      <c r="GET78"/>
      <c r="GEU78"/>
      <c r="GEV78"/>
      <c r="GEW78"/>
      <c r="GEX78"/>
      <c r="GEY78"/>
      <c r="GEZ78"/>
      <c r="GFA78"/>
      <c r="GFB78"/>
      <c r="GFC78"/>
      <c r="GFD78"/>
      <c r="GFE78"/>
      <c r="GFF78"/>
      <c r="GFG78"/>
      <c r="GFH78"/>
      <c r="GFI78"/>
      <c r="GFJ78"/>
      <c r="GFK78"/>
      <c r="GFL78"/>
      <c r="GFM78"/>
      <c r="GFN78"/>
      <c r="GFO78"/>
      <c r="GFP78"/>
      <c r="GFQ78"/>
      <c r="GFR78"/>
      <c r="GFS78"/>
      <c r="GFT78"/>
      <c r="GFU78"/>
      <c r="GFV78"/>
      <c r="GFW78"/>
      <c r="GFX78"/>
      <c r="GFY78"/>
      <c r="GFZ78"/>
      <c r="GGA78"/>
      <c r="GGB78"/>
      <c r="GGC78"/>
      <c r="GGD78"/>
      <c r="GGE78"/>
      <c r="GGF78"/>
      <c r="GGG78"/>
      <c r="GGH78"/>
      <c r="GGI78"/>
      <c r="GGJ78"/>
      <c r="GGK78"/>
      <c r="GGL78"/>
      <c r="GGM78"/>
      <c r="GGN78"/>
      <c r="GGO78"/>
      <c r="GGP78"/>
      <c r="GGQ78"/>
      <c r="GGR78"/>
      <c r="GGS78"/>
      <c r="GGT78"/>
      <c r="GGU78"/>
      <c r="GGV78"/>
      <c r="GGW78"/>
      <c r="GGX78"/>
      <c r="GGY78"/>
      <c r="GGZ78"/>
      <c r="GHA78"/>
      <c r="GHB78"/>
      <c r="GHC78"/>
      <c r="GHD78"/>
      <c r="GHE78"/>
      <c r="GHF78"/>
      <c r="GHG78"/>
      <c r="GHH78"/>
      <c r="GHI78"/>
      <c r="GHJ78"/>
      <c r="GHK78"/>
      <c r="GHL78"/>
      <c r="GHM78"/>
      <c r="GHN78"/>
      <c r="GHO78"/>
      <c r="GHP78"/>
      <c r="GHQ78"/>
      <c r="GHR78"/>
      <c r="GHS78"/>
      <c r="GHT78"/>
      <c r="GHU78"/>
      <c r="GHV78"/>
      <c r="GHW78"/>
      <c r="GHX78"/>
      <c r="GHY78"/>
      <c r="GHZ78"/>
      <c r="GIA78"/>
      <c r="GIB78"/>
      <c r="GIC78"/>
      <c r="GID78"/>
      <c r="GIE78"/>
      <c r="GIF78"/>
      <c r="GIG78"/>
      <c r="GIH78"/>
      <c r="GII78"/>
      <c r="GIJ78"/>
      <c r="GIK78"/>
      <c r="GIL78"/>
      <c r="GIM78"/>
      <c r="GIN78"/>
      <c r="GIO78"/>
      <c r="GIP78"/>
      <c r="GIQ78"/>
      <c r="GIR78"/>
      <c r="GIS78"/>
      <c r="GIT78"/>
      <c r="GIU78"/>
      <c r="GIV78"/>
      <c r="GIW78"/>
      <c r="GIX78"/>
      <c r="GIY78"/>
      <c r="GIZ78"/>
      <c r="GJA78"/>
      <c r="GJB78"/>
      <c r="GJC78"/>
      <c r="GJD78"/>
      <c r="GJE78"/>
      <c r="GJF78"/>
      <c r="GJG78"/>
      <c r="GJH78"/>
      <c r="GJI78"/>
      <c r="GJJ78"/>
      <c r="GJK78"/>
      <c r="GJL78"/>
      <c r="GJM78"/>
      <c r="GJN78"/>
      <c r="GJO78"/>
      <c r="GJP78"/>
      <c r="GJQ78"/>
      <c r="GJR78"/>
      <c r="GJS78"/>
      <c r="GJT78"/>
      <c r="GJU78"/>
      <c r="GJV78"/>
      <c r="GJW78"/>
      <c r="GJX78"/>
      <c r="GJY78"/>
      <c r="GJZ78"/>
      <c r="GKA78"/>
      <c r="GKB78"/>
      <c r="GKC78"/>
      <c r="GKD78"/>
      <c r="GKE78"/>
      <c r="GKF78"/>
      <c r="GKG78"/>
      <c r="GKH78"/>
      <c r="GKI78"/>
      <c r="GKJ78"/>
      <c r="GKK78"/>
      <c r="GKL78"/>
      <c r="GKM78"/>
      <c r="GKN78"/>
      <c r="GKO78"/>
      <c r="GKP78"/>
      <c r="GKQ78"/>
      <c r="GKR78"/>
      <c r="GKS78"/>
      <c r="GKT78"/>
      <c r="GKU78"/>
      <c r="GKV78"/>
      <c r="GKW78"/>
      <c r="GKX78"/>
      <c r="GKY78"/>
      <c r="GKZ78"/>
      <c r="GLA78"/>
      <c r="GLB78"/>
      <c r="GLC78"/>
      <c r="GLD78"/>
      <c r="GLE78"/>
      <c r="GLF78"/>
      <c r="GLG78"/>
      <c r="GLH78"/>
      <c r="GLI78"/>
      <c r="GLJ78"/>
      <c r="GLK78"/>
      <c r="GLL78"/>
      <c r="GLM78"/>
      <c r="GLN78"/>
      <c r="GLO78"/>
      <c r="GLP78"/>
      <c r="GLQ78"/>
      <c r="GLR78"/>
      <c r="GLS78"/>
      <c r="GLT78"/>
      <c r="GLU78"/>
      <c r="GLV78"/>
      <c r="GLW78"/>
      <c r="GLX78"/>
      <c r="GLY78"/>
      <c r="GLZ78"/>
      <c r="GMA78"/>
      <c r="GMB78"/>
      <c r="GMC78"/>
      <c r="GMD78"/>
      <c r="GME78"/>
      <c r="GMF78"/>
      <c r="GMG78"/>
      <c r="GMH78"/>
      <c r="GMI78"/>
      <c r="GMJ78"/>
      <c r="GMK78"/>
      <c r="GML78"/>
      <c r="GMM78"/>
      <c r="GMN78"/>
      <c r="GMO78"/>
      <c r="GMP78"/>
      <c r="GMQ78"/>
      <c r="GMR78"/>
      <c r="GMS78"/>
      <c r="GMT78"/>
      <c r="GMU78"/>
      <c r="GMV78"/>
      <c r="GMW78"/>
      <c r="GMX78"/>
      <c r="GMY78"/>
      <c r="GMZ78"/>
      <c r="GNA78"/>
      <c r="GNB78"/>
      <c r="GNC78"/>
      <c r="GND78"/>
      <c r="GNE78"/>
      <c r="GNF78"/>
      <c r="GNG78"/>
      <c r="GNH78"/>
      <c r="GNI78"/>
      <c r="GNJ78"/>
      <c r="GNK78"/>
      <c r="GNL78"/>
      <c r="GNM78"/>
      <c r="GNN78"/>
      <c r="GNO78"/>
      <c r="GNP78"/>
      <c r="GNQ78"/>
      <c r="GNR78"/>
      <c r="GNS78"/>
      <c r="GNT78"/>
      <c r="GNU78"/>
      <c r="GNV78"/>
      <c r="GNW78"/>
      <c r="GNX78"/>
      <c r="GNY78"/>
      <c r="GNZ78"/>
      <c r="GOA78"/>
      <c r="GOB78"/>
      <c r="GOC78"/>
      <c r="GOD78"/>
      <c r="GOE78"/>
      <c r="GOF78"/>
      <c r="GOG78"/>
      <c r="GOH78"/>
      <c r="GOI78"/>
      <c r="GOJ78"/>
      <c r="GOK78"/>
      <c r="GOL78"/>
      <c r="GOM78"/>
      <c r="GON78"/>
      <c r="GOO78"/>
      <c r="GOP78"/>
      <c r="GOQ78"/>
      <c r="GOR78"/>
      <c r="GOS78"/>
      <c r="GOT78"/>
      <c r="GOU78"/>
      <c r="GOV78"/>
      <c r="GOW78"/>
      <c r="GOX78"/>
      <c r="GOY78"/>
      <c r="GOZ78"/>
      <c r="GPA78"/>
      <c r="GPB78"/>
      <c r="GPC78"/>
      <c r="GPD78"/>
      <c r="GPE78"/>
      <c r="GPF78"/>
      <c r="GPG78"/>
      <c r="GPH78"/>
      <c r="GPI78"/>
      <c r="GPJ78"/>
      <c r="GPK78"/>
      <c r="GPL78"/>
      <c r="GPM78"/>
      <c r="GPN78"/>
      <c r="GPO78"/>
      <c r="GPP78"/>
      <c r="GPQ78"/>
      <c r="GPR78"/>
      <c r="GPS78"/>
      <c r="GPT78"/>
      <c r="GPU78"/>
      <c r="GPV78"/>
      <c r="GPW78"/>
      <c r="GPX78"/>
      <c r="GPY78"/>
      <c r="GPZ78"/>
      <c r="GQA78"/>
      <c r="GQB78"/>
      <c r="GQC78"/>
      <c r="GQD78"/>
      <c r="GQE78"/>
      <c r="GQF78"/>
      <c r="GQG78"/>
      <c r="GQH78"/>
      <c r="GQI78"/>
      <c r="GQJ78"/>
      <c r="GQK78"/>
      <c r="GQL78"/>
      <c r="GQM78"/>
      <c r="GQN78"/>
      <c r="GQO78"/>
      <c r="GQP78"/>
      <c r="GQQ78"/>
      <c r="GQR78"/>
      <c r="GQS78"/>
      <c r="GQT78"/>
      <c r="GQU78"/>
      <c r="GQV78"/>
      <c r="GQW78"/>
      <c r="GQX78"/>
      <c r="GQY78"/>
      <c r="GQZ78"/>
      <c r="GRA78"/>
      <c r="GRB78"/>
      <c r="GRC78"/>
      <c r="GRD78"/>
      <c r="GRE78"/>
      <c r="GRF78"/>
      <c r="GRG78"/>
      <c r="GRH78"/>
      <c r="GRI78"/>
      <c r="GRJ78"/>
      <c r="GRK78"/>
      <c r="GRL78"/>
      <c r="GRM78"/>
      <c r="GRN78"/>
      <c r="GRO78"/>
      <c r="GRP78"/>
      <c r="GRQ78"/>
      <c r="GRR78"/>
      <c r="GRS78"/>
      <c r="GRT78"/>
      <c r="GRU78"/>
      <c r="GRV78"/>
      <c r="GRW78"/>
      <c r="GRX78"/>
      <c r="GRY78"/>
      <c r="GRZ78"/>
      <c r="GSA78"/>
      <c r="GSB78"/>
      <c r="GSC78"/>
      <c r="GSD78"/>
      <c r="GSE78"/>
      <c r="GSF78"/>
      <c r="GSG78"/>
      <c r="GSH78"/>
      <c r="GSI78"/>
      <c r="GSJ78"/>
      <c r="GSK78"/>
      <c r="GSL78"/>
      <c r="GSM78"/>
      <c r="GSN78"/>
      <c r="GSO78"/>
      <c r="GSP78"/>
      <c r="GSQ78"/>
      <c r="GSR78"/>
      <c r="GSS78"/>
      <c r="GST78"/>
      <c r="GSU78"/>
      <c r="GSV78"/>
      <c r="GSW78"/>
      <c r="GSX78"/>
      <c r="GSY78"/>
      <c r="GSZ78"/>
      <c r="GTA78"/>
      <c r="GTB78"/>
      <c r="GTC78"/>
      <c r="GTD78"/>
      <c r="GTE78"/>
      <c r="GTF78"/>
      <c r="GTG78"/>
      <c r="GTH78"/>
      <c r="GTI78"/>
      <c r="GTJ78"/>
      <c r="GTK78"/>
      <c r="GTL78"/>
      <c r="GTM78"/>
      <c r="GTN78"/>
      <c r="GTO78"/>
      <c r="GTP78"/>
      <c r="GTQ78"/>
      <c r="GTR78"/>
      <c r="GTS78"/>
      <c r="GTT78"/>
      <c r="GTU78"/>
      <c r="GTV78"/>
      <c r="GTW78"/>
      <c r="GTX78"/>
      <c r="GTY78"/>
      <c r="GTZ78"/>
      <c r="GUA78"/>
      <c r="GUB78"/>
      <c r="GUC78"/>
      <c r="GUD78"/>
      <c r="GUE78"/>
      <c r="GUF78"/>
      <c r="GUG78"/>
      <c r="GUH78"/>
      <c r="GUI78"/>
      <c r="GUJ78"/>
      <c r="GUK78"/>
      <c r="GUL78"/>
      <c r="GUM78"/>
      <c r="GUN78"/>
      <c r="GUO78"/>
      <c r="GUP78"/>
      <c r="GUQ78"/>
      <c r="GUR78"/>
      <c r="GUS78"/>
      <c r="GUT78"/>
      <c r="GUU78"/>
      <c r="GUV78"/>
      <c r="GUW78"/>
      <c r="GUX78"/>
      <c r="GUY78"/>
      <c r="GUZ78"/>
      <c r="GVA78"/>
      <c r="GVB78"/>
      <c r="GVC78"/>
      <c r="GVD78"/>
      <c r="GVE78"/>
      <c r="GVF78"/>
      <c r="GVG78"/>
      <c r="GVH78"/>
      <c r="GVI78"/>
      <c r="GVJ78"/>
      <c r="GVK78"/>
      <c r="GVL78"/>
      <c r="GVM78"/>
      <c r="GVN78"/>
      <c r="GVO78"/>
      <c r="GVP78"/>
      <c r="GVQ78"/>
      <c r="GVR78"/>
      <c r="GVS78"/>
      <c r="GVT78"/>
      <c r="GVU78"/>
      <c r="GVV78"/>
      <c r="GVW78"/>
      <c r="GVX78"/>
      <c r="GVY78"/>
      <c r="GVZ78"/>
      <c r="GWA78"/>
      <c r="GWB78"/>
      <c r="GWC78"/>
      <c r="GWD78"/>
      <c r="GWE78"/>
      <c r="GWF78"/>
      <c r="GWG78"/>
      <c r="GWH78"/>
      <c r="GWI78"/>
      <c r="GWJ78"/>
      <c r="GWK78"/>
      <c r="GWL78"/>
      <c r="GWM78"/>
      <c r="GWN78"/>
      <c r="GWO78"/>
      <c r="GWP78"/>
      <c r="GWQ78"/>
      <c r="GWR78"/>
      <c r="GWS78"/>
      <c r="GWT78"/>
      <c r="GWU78"/>
      <c r="GWV78"/>
      <c r="GWW78"/>
      <c r="GWX78"/>
      <c r="GWY78"/>
      <c r="GWZ78"/>
      <c r="GXA78"/>
      <c r="GXB78"/>
      <c r="GXC78"/>
      <c r="GXD78"/>
      <c r="GXE78"/>
      <c r="GXF78"/>
      <c r="GXG78"/>
      <c r="GXH78"/>
      <c r="GXI78"/>
      <c r="GXJ78"/>
      <c r="GXK78"/>
      <c r="GXL78"/>
      <c r="GXM78"/>
      <c r="GXN78"/>
      <c r="GXO78"/>
      <c r="GXP78"/>
      <c r="GXQ78"/>
      <c r="GXR78"/>
      <c r="GXS78"/>
      <c r="GXT78"/>
      <c r="GXU78"/>
      <c r="GXV78"/>
      <c r="GXW78"/>
      <c r="GXX78"/>
      <c r="GXY78"/>
      <c r="GXZ78"/>
      <c r="GYA78"/>
      <c r="GYB78"/>
      <c r="GYC78"/>
      <c r="GYD78"/>
      <c r="GYE78"/>
      <c r="GYF78"/>
      <c r="GYG78"/>
      <c r="GYH78"/>
      <c r="GYI78"/>
      <c r="GYJ78"/>
      <c r="GYK78"/>
      <c r="GYL78"/>
      <c r="GYM78"/>
      <c r="GYN78"/>
      <c r="GYO78"/>
      <c r="GYP78"/>
      <c r="GYQ78"/>
      <c r="GYR78"/>
      <c r="GYS78"/>
      <c r="GYT78"/>
      <c r="GYU78"/>
      <c r="GYV78"/>
      <c r="GYW78"/>
      <c r="GYX78"/>
      <c r="GYY78"/>
      <c r="GYZ78"/>
      <c r="GZA78"/>
      <c r="GZB78"/>
      <c r="GZC78"/>
      <c r="GZD78"/>
      <c r="GZE78"/>
      <c r="GZF78"/>
      <c r="GZG78"/>
      <c r="GZH78"/>
      <c r="GZI78"/>
      <c r="GZJ78"/>
      <c r="GZK78"/>
      <c r="GZL78"/>
      <c r="GZM78"/>
      <c r="GZN78"/>
      <c r="GZO78"/>
      <c r="GZP78"/>
      <c r="GZQ78"/>
      <c r="GZR78"/>
      <c r="GZS78"/>
      <c r="GZT78"/>
      <c r="GZU78"/>
      <c r="GZV78"/>
      <c r="GZW78"/>
      <c r="GZX78"/>
      <c r="GZY78"/>
      <c r="GZZ78"/>
      <c r="HAA78"/>
      <c r="HAB78"/>
      <c r="HAC78"/>
      <c r="HAD78"/>
      <c r="HAE78"/>
      <c r="HAF78"/>
      <c r="HAG78"/>
      <c r="HAH78"/>
      <c r="HAI78"/>
      <c r="HAJ78"/>
      <c r="HAK78"/>
      <c r="HAL78"/>
      <c r="HAM78"/>
      <c r="HAN78"/>
      <c r="HAO78"/>
      <c r="HAP78"/>
      <c r="HAQ78"/>
      <c r="HAR78"/>
      <c r="HAS78"/>
      <c r="HAT78"/>
      <c r="HAU78"/>
      <c r="HAV78"/>
      <c r="HAW78"/>
      <c r="HAX78"/>
      <c r="HAY78"/>
      <c r="HAZ78"/>
      <c r="HBA78"/>
      <c r="HBB78"/>
      <c r="HBC78"/>
      <c r="HBD78"/>
      <c r="HBE78"/>
      <c r="HBF78"/>
      <c r="HBG78"/>
      <c r="HBH78"/>
      <c r="HBI78"/>
      <c r="HBJ78"/>
      <c r="HBK78"/>
      <c r="HBL78"/>
      <c r="HBM78"/>
      <c r="HBN78"/>
      <c r="HBO78"/>
      <c r="HBP78"/>
      <c r="HBQ78"/>
      <c r="HBR78"/>
      <c r="HBS78"/>
      <c r="HBT78"/>
      <c r="HBU78"/>
      <c r="HBV78"/>
      <c r="HBW78"/>
      <c r="HBX78"/>
      <c r="HBY78"/>
      <c r="HBZ78"/>
      <c r="HCA78"/>
      <c r="HCB78"/>
      <c r="HCC78"/>
      <c r="HCD78"/>
      <c r="HCE78"/>
      <c r="HCF78"/>
      <c r="HCG78"/>
      <c r="HCH78"/>
      <c r="HCI78"/>
      <c r="HCJ78"/>
      <c r="HCK78"/>
      <c r="HCL78"/>
      <c r="HCM78"/>
      <c r="HCN78"/>
      <c r="HCO78"/>
      <c r="HCP78"/>
      <c r="HCQ78"/>
      <c r="HCR78"/>
      <c r="HCS78"/>
      <c r="HCT78"/>
      <c r="HCU78"/>
      <c r="HCV78"/>
      <c r="HCW78"/>
      <c r="HCX78"/>
      <c r="HCY78"/>
      <c r="HCZ78"/>
      <c r="HDA78"/>
      <c r="HDB78"/>
      <c r="HDC78"/>
      <c r="HDD78"/>
      <c r="HDE78"/>
      <c r="HDF78"/>
      <c r="HDG78"/>
      <c r="HDH78"/>
      <c r="HDI78"/>
      <c r="HDJ78"/>
      <c r="HDK78"/>
      <c r="HDL78"/>
      <c r="HDM78"/>
      <c r="HDN78"/>
      <c r="HDO78"/>
      <c r="HDP78"/>
      <c r="HDQ78"/>
      <c r="HDR78"/>
      <c r="HDS78"/>
      <c r="HDT78"/>
      <c r="HDU78"/>
      <c r="HDV78"/>
      <c r="HDW78"/>
      <c r="HDX78"/>
      <c r="HDY78"/>
      <c r="HDZ78"/>
      <c r="HEA78"/>
      <c r="HEB78"/>
      <c r="HEC78"/>
      <c r="HED78"/>
      <c r="HEE78"/>
      <c r="HEF78"/>
      <c r="HEG78"/>
      <c r="HEH78"/>
      <c r="HEI78"/>
      <c r="HEJ78"/>
      <c r="HEK78"/>
      <c r="HEL78"/>
      <c r="HEM78"/>
      <c r="HEN78"/>
      <c r="HEO78"/>
      <c r="HEP78"/>
      <c r="HEQ78"/>
      <c r="HER78"/>
      <c r="HES78"/>
      <c r="HET78"/>
      <c r="HEU78"/>
      <c r="HEV78"/>
      <c r="HEW78"/>
      <c r="HEX78"/>
      <c r="HEY78"/>
      <c r="HEZ78"/>
      <c r="HFA78"/>
      <c r="HFB78"/>
      <c r="HFC78"/>
      <c r="HFD78"/>
      <c r="HFE78"/>
      <c r="HFF78"/>
      <c r="HFG78"/>
      <c r="HFH78"/>
      <c r="HFI78"/>
      <c r="HFJ78"/>
      <c r="HFK78"/>
      <c r="HFL78"/>
      <c r="HFM78"/>
      <c r="HFN78"/>
      <c r="HFO78"/>
      <c r="HFP78"/>
      <c r="HFQ78"/>
      <c r="HFR78"/>
      <c r="HFS78"/>
      <c r="HFT78"/>
      <c r="HFU78"/>
      <c r="HFV78"/>
      <c r="HFW78"/>
      <c r="HFX78"/>
      <c r="HFY78"/>
      <c r="HFZ78"/>
      <c r="HGA78"/>
      <c r="HGB78"/>
      <c r="HGC78"/>
      <c r="HGD78"/>
      <c r="HGE78"/>
      <c r="HGF78"/>
      <c r="HGG78"/>
      <c r="HGH78"/>
      <c r="HGI78"/>
      <c r="HGJ78"/>
      <c r="HGK78"/>
      <c r="HGL78"/>
      <c r="HGM78"/>
      <c r="HGN78"/>
      <c r="HGO78"/>
      <c r="HGP78"/>
      <c r="HGQ78"/>
      <c r="HGR78"/>
      <c r="HGS78"/>
      <c r="HGT78"/>
      <c r="HGU78"/>
      <c r="HGV78"/>
      <c r="HGW78"/>
      <c r="HGX78"/>
      <c r="HGY78"/>
      <c r="HGZ78"/>
      <c r="HHA78"/>
      <c r="HHB78"/>
      <c r="HHC78"/>
      <c r="HHD78"/>
      <c r="HHE78"/>
      <c r="HHF78"/>
      <c r="HHG78"/>
      <c r="HHH78"/>
      <c r="HHI78"/>
      <c r="HHJ78"/>
      <c r="HHK78"/>
      <c r="HHL78"/>
      <c r="HHM78"/>
      <c r="HHN78"/>
      <c r="HHO78"/>
      <c r="HHP78"/>
      <c r="HHQ78"/>
      <c r="HHR78"/>
      <c r="HHS78"/>
      <c r="HHT78"/>
      <c r="HHU78"/>
      <c r="HHV78"/>
      <c r="HHW78"/>
      <c r="HHX78"/>
      <c r="HHY78"/>
      <c r="HHZ78"/>
      <c r="HIA78"/>
      <c r="HIB78"/>
      <c r="HIC78"/>
      <c r="HID78"/>
      <c r="HIE78"/>
      <c r="HIF78"/>
      <c r="HIG78"/>
      <c r="HIH78"/>
      <c r="HII78"/>
      <c r="HIJ78"/>
      <c r="HIK78"/>
      <c r="HIL78"/>
      <c r="HIM78"/>
      <c r="HIN78"/>
      <c r="HIO78"/>
      <c r="HIP78"/>
      <c r="HIQ78"/>
      <c r="HIR78"/>
      <c r="HIS78"/>
      <c r="HIT78"/>
      <c r="HIU78"/>
      <c r="HIV78"/>
      <c r="HIW78"/>
      <c r="HIX78"/>
      <c r="HIY78"/>
      <c r="HIZ78"/>
      <c r="HJA78"/>
      <c r="HJB78"/>
      <c r="HJC78"/>
      <c r="HJD78"/>
      <c r="HJE78"/>
      <c r="HJF78"/>
      <c r="HJG78"/>
      <c r="HJH78"/>
      <c r="HJI78"/>
      <c r="HJJ78"/>
      <c r="HJK78"/>
      <c r="HJL78"/>
      <c r="HJM78"/>
      <c r="HJN78"/>
      <c r="HJO78"/>
      <c r="HJP78"/>
      <c r="HJQ78"/>
      <c r="HJR78"/>
      <c r="HJS78"/>
      <c r="HJT78"/>
      <c r="HJU78"/>
      <c r="HJV78"/>
      <c r="HJW78"/>
      <c r="HJX78"/>
      <c r="HJY78"/>
      <c r="HJZ78"/>
      <c r="HKA78"/>
      <c r="HKB78"/>
      <c r="HKC78"/>
      <c r="HKD78"/>
      <c r="HKE78"/>
      <c r="HKF78"/>
      <c r="HKG78"/>
      <c r="HKH78"/>
      <c r="HKI78"/>
      <c r="HKJ78"/>
      <c r="HKK78"/>
      <c r="HKL78"/>
      <c r="HKM78"/>
      <c r="HKN78"/>
      <c r="HKO78"/>
      <c r="HKP78"/>
      <c r="HKQ78"/>
      <c r="HKR78"/>
      <c r="HKS78"/>
      <c r="HKT78"/>
      <c r="HKU78"/>
      <c r="HKV78"/>
      <c r="HKW78"/>
      <c r="HKX78"/>
      <c r="HKY78"/>
      <c r="HKZ78"/>
      <c r="HLA78"/>
      <c r="HLB78"/>
      <c r="HLC78"/>
      <c r="HLD78"/>
      <c r="HLE78"/>
      <c r="HLF78"/>
      <c r="HLG78"/>
      <c r="HLH78"/>
      <c r="HLI78"/>
      <c r="HLJ78"/>
      <c r="HLK78"/>
      <c r="HLL78"/>
      <c r="HLM78"/>
      <c r="HLN78"/>
      <c r="HLO78"/>
      <c r="HLP78"/>
      <c r="HLQ78"/>
      <c r="HLR78"/>
      <c r="HLS78"/>
      <c r="HLT78"/>
      <c r="HLU78"/>
      <c r="HLV78"/>
      <c r="HLW78"/>
      <c r="HLX78"/>
      <c r="HLY78"/>
      <c r="HLZ78"/>
      <c r="HMA78"/>
      <c r="HMB78"/>
      <c r="HMC78"/>
      <c r="HMD78"/>
      <c r="HME78"/>
      <c r="HMF78"/>
      <c r="HMG78"/>
      <c r="HMH78"/>
      <c r="HMI78"/>
      <c r="HMJ78"/>
      <c r="HMK78"/>
      <c r="HML78"/>
      <c r="HMM78"/>
      <c r="HMN78"/>
      <c r="HMO78"/>
      <c r="HMP78"/>
      <c r="HMQ78"/>
      <c r="HMR78"/>
      <c r="HMS78"/>
      <c r="HMT78"/>
      <c r="HMU78"/>
      <c r="HMV78"/>
      <c r="HMW78"/>
      <c r="HMX78"/>
      <c r="HMY78"/>
      <c r="HMZ78"/>
      <c r="HNA78"/>
      <c r="HNB78"/>
      <c r="HNC78"/>
      <c r="HND78"/>
      <c r="HNE78"/>
      <c r="HNF78"/>
      <c r="HNG78"/>
      <c r="HNH78"/>
      <c r="HNI78"/>
      <c r="HNJ78"/>
      <c r="HNK78"/>
      <c r="HNL78"/>
      <c r="HNM78"/>
      <c r="HNN78"/>
      <c r="HNO78"/>
      <c r="HNP78"/>
      <c r="HNQ78"/>
      <c r="HNR78"/>
      <c r="HNS78"/>
      <c r="HNT78"/>
      <c r="HNU78"/>
      <c r="HNV78"/>
      <c r="HNW78"/>
      <c r="HNX78"/>
      <c r="HNY78"/>
      <c r="HNZ78"/>
      <c r="HOA78"/>
      <c r="HOB78"/>
      <c r="HOC78"/>
      <c r="HOD78"/>
      <c r="HOE78"/>
      <c r="HOF78"/>
      <c r="HOG78"/>
      <c r="HOH78"/>
      <c r="HOI78"/>
      <c r="HOJ78"/>
      <c r="HOK78"/>
      <c r="HOL78"/>
      <c r="HOM78"/>
      <c r="HON78"/>
      <c r="HOO78"/>
      <c r="HOP78"/>
      <c r="HOQ78"/>
      <c r="HOR78"/>
      <c r="HOS78"/>
      <c r="HOT78"/>
      <c r="HOU78"/>
      <c r="HOV78"/>
      <c r="HOW78"/>
      <c r="HOX78"/>
      <c r="HOY78"/>
      <c r="HOZ78"/>
      <c r="HPA78"/>
      <c r="HPB78"/>
      <c r="HPC78"/>
      <c r="HPD78"/>
      <c r="HPE78"/>
      <c r="HPF78"/>
      <c r="HPG78"/>
      <c r="HPH78"/>
      <c r="HPI78"/>
      <c r="HPJ78"/>
      <c r="HPK78"/>
      <c r="HPL78"/>
      <c r="HPM78"/>
      <c r="HPN78"/>
      <c r="HPO78"/>
      <c r="HPP78"/>
      <c r="HPQ78"/>
      <c r="HPR78"/>
      <c r="HPS78"/>
      <c r="HPT78"/>
      <c r="HPU78"/>
      <c r="HPV78"/>
      <c r="HPW78"/>
      <c r="HPX78"/>
      <c r="HPY78"/>
      <c r="HPZ78"/>
      <c r="HQA78"/>
      <c r="HQB78"/>
      <c r="HQC78"/>
      <c r="HQD78"/>
      <c r="HQE78"/>
      <c r="HQF78"/>
      <c r="HQG78"/>
      <c r="HQH78"/>
      <c r="HQI78"/>
      <c r="HQJ78"/>
      <c r="HQK78"/>
      <c r="HQL78"/>
      <c r="HQM78"/>
      <c r="HQN78"/>
      <c r="HQO78"/>
      <c r="HQP78"/>
      <c r="HQQ78"/>
      <c r="HQR78"/>
      <c r="HQS78"/>
      <c r="HQT78"/>
      <c r="HQU78"/>
      <c r="HQV78"/>
      <c r="HQW78"/>
      <c r="HQX78"/>
      <c r="HQY78"/>
      <c r="HQZ78"/>
      <c r="HRA78"/>
      <c r="HRB78"/>
      <c r="HRC78"/>
      <c r="HRD78"/>
      <c r="HRE78"/>
      <c r="HRF78"/>
      <c r="HRG78"/>
      <c r="HRH78"/>
      <c r="HRI78"/>
      <c r="HRJ78"/>
      <c r="HRK78"/>
      <c r="HRL78"/>
      <c r="HRM78"/>
      <c r="HRN78"/>
      <c r="HRO78"/>
      <c r="HRP78"/>
      <c r="HRQ78"/>
      <c r="HRR78"/>
      <c r="HRS78"/>
      <c r="HRT78"/>
      <c r="HRU78"/>
      <c r="HRV78"/>
      <c r="HRW78"/>
      <c r="HRX78"/>
      <c r="HRY78"/>
      <c r="HRZ78"/>
      <c r="HSA78"/>
      <c r="HSB78"/>
      <c r="HSC78"/>
      <c r="HSD78"/>
      <c r="HSE78"/>
      <c r="HSF78"/>
      <c r="HSG78"/>
      <c r="HSH78"/>
      <c r="HSI78"/>
      <c r="HSJ78"/>
      <c r="HSK78"/>
      <c r="HSL78"/>
      <c r="HSM78"/>
      <c r="HSN78"/>
      <c r="HSO78"/>
      <c r="HSP78"/>
      <c r="HSQ78"/>
      <c r="HSR78"/>
      <c r="HSS78"/>
      <c r="HST78"/>
      <c r="HSU78"/>
      <c r="HSV78"/>
      <c r="HSW78"/>
      <c r="HSX78"/>
      <c r="HSY78"/>
      <c r="HSZ78"/>
      <c r="HTA78"/>
      <c r="HTB78"/>
      <c r="HTC78"/>
      <c r="HTD78"/>
      <c r="HTE78"/>
      <c r="HTF78"/>
      <c r="HTG78"/>
      <c r="HTH78"/>
      <c r="HTI78"/>
      <c r="HTJ78"/>
      <c r="HTK78"/>
      <c r="HTL78"/>
      <c r="HTM78"/>
      <c r="HTN78"/>
      <c r="HTO78"/>
      <c r="HTP78"/>
      <c r="HTQ78"/>
      <c r="HTR78"/>
      <c r="HTS78"/>
      <c r="HTT78"/>
      <c r="HTU78"/>
      <c r="HTV78"/>
      <c r="HTW78"/>
      <c r="HTX78"/>
      <c r="HTY78"/>
      <c r="HTZ78"/>
      <c r="HUA78"/>
      <c r="HUB78"/>
      <c r="HUC78"/>
      <c r="HUD78"/>
      <c r="HUE78"/>
      <c r="HUF78"/>
      <c r="HUG78"/>
      <c r="HUH78"/>
      <c r="HUI78"/>
      <c r="HUJ78"/>
      <c r="HUK78"/>
      <c r="HUL78"/>
      <c r="HUM78"/>
      <c r="HUN78"/>
      <c r="HUO78"/>
      <c r="HUP78"/>
      <c r="HUQ78"/>
      <c r="HUR78"/>
      <c r="HUS78"/>
      <c r="HUT78"/>
      <c r="HUU78"/>
      <c r="HUV78"/>
      <c r="HUW78"/>
      <c r="HUX78"/>
      <c r="HUY78"/>
      <c r="HUZ78"/>
      <c r="HVA78"/>
      <c r="HVB78"/>
      <c r="HVC78"/>
      <c r="HVD78"/>
      <c r="HVE78"/>
      <c r="HVF78"/>
      <c r="HVG78"/>
      <c r="HVH78"/>
      <c r="HVI78"/>
      <c r="HVJ78"/>
      <c r="HVK78"/>
      <c r="HVL78"/>
      <c r="HVM78"/>
      <c r="HVN78"/>
      <c r="HVO78"/>
      <c r="HVP78"/>
      <c r="HVQ78"/>
      <c r="HVR78"/>
      <c r="HVS78"/>
      <c r="HVT78"/>
      <c r="HVU78"/>
      <c r="HVV78"/>
      <c r="HVW78"/>
      <c r="HVX78"/>
      <c r="HVY78"/>
      <c r="HVZ78"/>
      <c r="HWA78"/>
      <c r="HWB78"/>
      <c r="HWC78"/>
      <c r="HWD78"/>
      <c r="HWE78"/>
      <c r="HWF78"/>
      <c r="HWG78"/>
      <c r="HWH78"/>
      <c r="HWI78"/>
      <c r="HWJ78"/>
      <c r="HWK78"/>
      <c r="HWL78"/>
      <c r="HWM78"/>
      <c r="HWN78"/>
      <c r="HWO78"/>
      <c r="HWP78"/>
      <c r="HWQ78"/>
      <c r="HWR78"/>
      <c r="HWS78"/>
      <c r="HWT78"/>
      <c r="HWU78"/>
      <c r="HWV78"/>
      <c r="HWW78"/>
      <c r="HWX78"/>
      <c r="HWY78"/>
      <c r="HWZ78"/>
      <c r="HXA78"/>
      <c r="HXB78"/>
      <c r="HXC78"/>
      <c r="HXD78"/>
      <c r="HXE78"/>
      <c r="HXF78"/>
      <c r="HXG78"/>
      <c r="HXH78"/>
      <c r="HXI78"/>
      <c r="HXJ78"/>
      <c r="HXK78"/>
      <c r="HXL78"/>
      <c r="HXM78"/>
      <c r="HXN78"/>
      <c r="HXO78"/>
      <c r="HXP78"/>
      <c r="HXQ78"/>
      <c r="HXR78"/>
      <c r="HXS78"/>
      <c r="HXT78"/>
      <c r="HXU78"/>
      <c r="HXV78"/>
      <c r="HXW78"/>
      <c r="HXX78"/>
      <c r="HXY78"/>
      <c r="HXZ78"/>
      <c r="HYA78"/>
      <c r="HYB78"/>
      <c r="HYC78"/>
      <c r="HYD78"/>
      <c r="HYE78"/>
      <c r="HYF78"/>
      <c r="HYG78"/>
      <c r="HYH78"/>
      <c r="HYI78"/>
      <c r="HYJ78"/>
      <c r="HYK78"/>
      <c r="HYL78"/>
      <c r="HYM78"/>
      <c r="HYN78"/>
      <c r="HYO78"/>
      <c r="HYP78"/>
      <c r="HYQ78"/>
      <c r="HYR78"/>
      <c r="HYS78"/>
      <c r="HYT78"/>
      <c r="HYU78"/>
      <c r="HYV78"/>
      <c r="HYW78"/>
      <c r="HYX78"/>
      <c r="HYY78"/>
      <c r="HYZ78"/>
      <c r="HZA78"/>
      <c r="HZB78"/>
      <c r="HZC78"/>
      <c r="HZD78"/>
      <c r="HZE78"/>
      <c r="HZF78"/>
      <c r="HZG78"/>
      <c r="HZH78"/>
      <c r="HZI78"/>
      <c r="HZJ78"/>
      <c r="HZK78"/>
      <c r="HZL78"/>
      <c r="HZM78"/>
      <c r="HZN78"/>
      <c r="HZO78"/>
      <c r="HZP78"/>
      <c r="HZQ78"/>
      <c r="HZR78"/>
      <c r="HZS78"/>
      <c r="HZT78"/>
      <c r="HZU78"/>
      <c r="HZV78"/>
      <c r="HZW78"/>
      <c r="HZX78"/>
      <c r="HZY78"/>
      <c r="HZZ78"/>
      <c r="IAA78"/>
      <c r="IAB78"/>
      <c r="IAC78"/>
      <c r="IAD78"/>
      <c r="IAE78"/>
      <c r="IAF78"/>
      <c r="IAG78"/>
      <c r="IAH78"/>
      <c r="IAI78"/>
      <c r="IAJ78"/>
      <c r="IAK78"/>
      <c r="IAL78"/>
      <c r="IAM78"/>
      <c r="IAN78"/>
      <c r="IAO78"/>
      <c r="IAP78"/>
      <c r="IAQ78"/>
      <c r="IAR78"/>
      <c r="IAS78"/>
      <c r="IAT78"/>
      <c r="IAU78"/>
      <c r="IAV78"/>
      <c r="IAW78"/>
      <c r="IAX78"/>
      <c r="IAY78"/>
      <c r="IAZ78"/>
      <c r="IBA78"/>
      <c r="IBB78"/>
      <c r="IBC78"/>
      <c r="IBD78"/>
      <c r="IBE78"/>
      <c r="IBF78"/>
      <c r="IBG78"/>
      <c r="IBH78"/>
      <c r="IBI78"/>
      <c r="IBJ78"/>
      <c r="IBK78"/>
      <c r="IBL78"/>
      <c r="IBM78"/>
      <c r="IBN78"/>
      <c r="IBO78"/>
      <c r="IBP78"/>
      <c r="IBQ78"/>
      <c r="IBR78"/>
      <c r="IBS78"/>
      <c r="IBT78"/>
      <c r="IBU78"/>
      <c r="IBV78"/>
      <c r="IBW78"/>
      <c r="IBX78"/>
      <c r="IBY78"/>
      <c r="IBZ78"/>
      <c r="ICA78"/>
      <c r="ICB78"/>
      <c r="ICC78"/>
      <c r="ICD78"/>
      <c r="ICE78"/>
      <c r="ICF78"/>
      <c r="ICG78"/>
      <c r="ICH78"/>
      <c r="ICI78"/>
      <c r="ICJ78"/>
      <c r="ICK78"/>
      <c r="ICL78"/>
      <c r="ICM78"/>
      <c r="ICN78"/>
      <c r="ICO78"/>
      <c r="ICP78"/>
      <c r="ICQ78"/>
      <c r="ICR78"/>
      <c r="ICS78"/>
      <c r="ICT78"/>
      <c r="ICU78"/>
      <c r="ICV78"/>
      <c r="ICW78"/>
      <c r="ICX78"/>
      <c r="ICY78"/>
      <c r="ICZ78"/>
      <c r="IDA78"/>
      <c r="IDB78"/>
      <c r="IDC78"/>
      <c r="IDD78"/>
      <c r="IDE78"/>
      <c r="IDF78"/>
      <c r="IDG78"/>
      <c r="IDH78"/>
      <c r="IDI78"/>
      <c r="IDJ78"/>
      <c r="IDK78"/>
      <c r="IDL78"/>
      <c r="IDM78"/>
      <c r="IDN78"/>
      <c r="IDO78"/>
      <c r="IDP78"/>
      <c r="IDQ78"/>
      <c r="IDR78"/>
      <c r="IDS78"/>
      <c r="IDT78"/>
      <c r="IDU78"/>
      <c r="IDV78"/>
      <c r="IDW78"/>
      <c r="IDX78"/>
      <c r="IDY78"/>
      <c r="IDZ78"/>
      <c r="IEA78"/>
      <c r="IEB78"/>
      <c r="IEC78"/>
      <c r="IED78"/>
      <c r="IEE78"/>
      <c r="IEF78"/>
      <c r="IEG78"/>
      <c r="IEH78"/>
      <c r="IEI78"/>
      <c r="IEJ78"/>
      <c r="IEK78"/>
      <c r="IEL78"/>
      <c r="IEM78"/>
      <c r="IEN78"/>
      <c r="IEO78"/>
      <c r="IEP78"/>
      <c r="IEQ78"/>
      <c r="IER78"/>
      <c r="IES78"/>
      <c r="IET78"/>
      <c r="IEU78"/>
      <c r="IEV78"/>
      <c r="IEW78"/>
      <c r="IEX78"/>
      <c r="IEY78"/>
      <c r="IEZ78"/>
      <c r="IFA78"/>
      <c r="IFB78"/>
      <c r="IFC78"/>
      <c r="IFD78"/>
      <c r="IFE78"/>
      <c r="IFF78"/>
      <c r="IFG78"/>
      <c r="IFH78"/>
      <c r="IFI78"/>
      <c r="IFJ78"/>
      <c r="IFK78"/>
      <c r="IFL78"/>
      <c r="IFM78"/>
      <c r="IFN78"/>
      <c r="IFO78"/>
      <c r="IFP78"/>
      <c r="IFQ78"/>
      <c r="IFR78"/>
      <c r="IFS78"/>
      <c r="IFT78"/>
      <c r="IFU78"/>
      <c r="IFV78"/>
      <c r="IFW78"/>
      <c r="IFX78"/>
      <c r="IFY78"/>
      <c r="IFZ78"/>
      <c r="IGA78"/>
      <c r="IGB78"/>
      <c r="IGC78"/>
      <c r="IGD78"/>
      <c r="IGE78"/>
      <c r="IGF78"/>
      <c r="IGG78"/>
      <c r="IGH78"/>
      <c r="IGI78"/>
      <c r="IGJ78"/>
      <c r="IGK78"/>
      <c r="IGL78"/>
      <c r="IGM78"/>
      <c r="IGN78"/>
      <c r="IGO78"/>
      <c r="IGP78"/>
      <c r="IGQ78"/>
      <c r="IGR78"/>
      <c r="IGS78"/>
      <c r="IGT78"/>
      <c r="IGU78"/>
      <c r="IGV78"/>
      <c r="IGW78"/>
      <c r="IGX78"/>
      <c r="IGY78"/>
      <c r="IGZ78"/>
      <c r="IHA78"/>
      <c r="IHB78"/>
      <c r="IHC78"/>
      <c r="IHD78"/>
      <c r="IHE78"/>
      <c r="IHF78"/>
      <c r="IHG78"/>
      <c r="IHH78"/>
      <c r="IHI78"/>
      <c r="IHJ78"/>
      <c r="IHK78"/>
      <c r="IHL78"/>
      <c r="IHM78"/>
      <c r="IHN78"/>
      <c r="IHO78"/>
      <c r="IHP78"/>
      <c r="IHQ78"/>
      <c r="IHR78"/>
      <c r="IHS78"/>
      <c r="IHT78"/>
      <c r="IHU78"/>
      <c r="IHV78"/>
      <c r="IHW78"/>
      <c r="IHX78"/>
      <c r="IHY78"/>
      <c r="IHZ78"/>
      <c r="IIA78"/>
      <c r="IIB78"/>
      <c r="IIC78"/>
      <c r="IID78"/>
      <c r="IIE78"/>
      <c r="IIF78"/>
      <c r="IIG78"/>
      <c r="IIH78"/>
      <c r="III78"/>
      <c r="IIJ78"/>
      <c r="IIK78"/>
      <c r="IIL78"/>
      <c r="IIM78"/>
      <c r="IIN78"/>
      <c r="IIO78"/>
      <c r="IIP78"/>
      <c r="IIQ78"/>
      <c r="IIR78"/>
      <c r="IIS78"/>
      <c r="IIT78"/>
      <c r="IIU78"/>
      <c r="IIV78"/>
      <c r="IIW78"/>
      <c r="IIX78"/>
      <c r="IIY78"/>
      <c r="IIZ78"/>
      <c r="IJA78"/>
      <c r="IJB78"/>
      <c r="IJC78"/>
      <c r="IJD78"/>
      <c r="IJE78"/>
      <c r="IJF78"/>
      <c r="IJG78"/>
      <c r="IJH78"/>
      <c r="IJI78"/>
      <c r="IJJ78"/>
      <c r="IJK78"/>
      <c r="IJL78"/>
      <c r="IJM78"/>
      <c r="IJN78"/>
      <c r="IJO78"/>
      <c r="IJP78"/>
      <c r="IJQ78"/>
      <c r="IJR78"/>
      <c r="IJS78"/>
      <c r="IJT78"/>
      <c r="IJU78"/>
      <c r="IJV78"/>
      <c r="IJW78"/>
      <c r="IJX78"/>
      <c r="IJY78"/>
      <c r="IJZ78"/>
      <c r="IKA78"/>
      <c r="IKB78"/>
      <c r="IKC78"/>
      <c r="IKD78"/>
      <c r="IKE78"/>
      <c r="IKF78"/>
      <c r="IKG78"/>
      <c r="IKH78"/>
      <c r="IKI78"/>
      <c r="IKJ78"/>
      <c r="IKK78"/>
      <c r="IKL78"/>
      <c r="IKM78"/>
      <c r="IKN78"/>
      <c r="IKO78"/>
      <c r="IKP78"/>
      <c r="IKQ78"/>
      <c r="IKR78"/>
      <c r="IKS78"/>
      <c r="IKT78"/>
      <c r="IKU78"/>
      <c r="IKV78"/>
      <c r="IKW78"/>
      <c r="IKX78"/>
      <c r="IKY78"/>
      <c r="IKZ78"/>
      <c r="ILA78"/>
      <c r="ILB78"/>
      <c r="ILC78"/>
      <c r="ILD78"/>
      <c r="ILE78"/>
      <c r="ILF78"/>
      <c r="ILG78"/>
      <c r="ILH78"/>
      <c r="ILI78"/>
      <c r="ILJ78"/>
      <c r="ILK78"/>
      <c r="ILL78"/>
      <c r="ILM78"/>
      <c r="ILN78"/>
      <c r="ILO78"/>
      <c r="ILP78"/>
      <c r="ILQ78"/>
      <c r="ILR78"/>
      <c r="ILS78"/>
      <c r="ILT78"/>
      <c r="ILU78"/>
      <c r="ILV78"/>
      <c r="ILW78"/>
      <c r="ILX78"/>
      <c r="ILY78"/>
      <c r="ILZ78"/>
      <c r="IMA78"/>
      <c r="IMB78"/>
      <c r="IMC78"/>
      <c r="IMD78"/>
      <c r="IME78"/>
      <c r="IMF78"/>
      <c r="IMG78"/>
      <c r="IMH78"/>
      <c r="IMI78"/>
      <c r="IMJ78"/>
      <c r="IMK78"/>
      <c r="IML78"/>
      <c r="IMM78"/>
      <c r="IMN78"/>
      <c r="IMO78"/>
      <c r="IMP78"/>
      <c r="IMQ78"/>
      <c r="IMR78"/>
      <c r="IMS78"/>
      <c r="IMT78"/>
      <c r="IMU78"/>
      <c r="IMV78"/>
      <c r="IMW78"/>
      <c r="IMX78"/>
      <c r="IMY78"/>
      <c r="IMZ78"/>
      <c r="INA78"/>
      <c r="INB78"/>
      <c r="INC78"/>
      <c r="IND78"/>
      <c r="INE78"/>
      <c r="INF78"/>
      <c r="ING78"/>
      <c r="INH78"/>
      <c r="INI78"/>
      <c r="INJ78"/>
      <c r="INK78"/>
      <c r="INL78"/>
      <c r="INM78"/>
      <c r="INN78"/>
      <c r="INO78"/>
      <c r="INP78"/>
      <c r="INQ78"/>
      <c r="INR78"/>
      <c r="INS78"/>
      <c r="INT78"/>
      <c r="INU78"/>
      <c r="INV78"/>
      <c r="INW78"/>
      <c r="INX78"/>
      <c r="INY78"/>
      <c r="INZ78"/>
      <c r="IOA78"/>
      <c r="IOB78"/>
      <c r="IOC78"/>
      <c r="IOD78"/>
      <c r="IOE78"/>
      <c r="IOF78"/>
      <c r="IOG78"/>
      <c r="IOH78"/>
      <c r="IOI78"/>
      <c r="IOJ78"/>
      <c r="IOK78"/>
      <c r="IOL78"/>
      <c r="IOM78"/>
      <c r="ION78"/>
      <c r="IOO78"/>
      <c r="IOP78"/>
      <c r="IOQ78"/>
      <c r="IOR78"/>
      <c r="IOS78"/>
      <c r="IOT78"/>
      <c r="IOU78"/>
      <c r="IOV78"/>
      <c r="IOW78"/>
      <c r="IOX78"/>
      <c r="IOY78"/>
      <c r="IOZ78"/>
      <c r="IPA78"/>
      <c r="IPB78"/>
      <c r="IPC78"/>
      <c r="IPD78"/>
      <c r="IPE78"/>
      <c r="IPF78"/>
      <c r="IPG78"/>
      <c r="IPH78"/>
      <c r="IPI78"/>
      <c r="IPJ78"/>
      <c r="IPK78"/>
      <c r="IPL78"/>
      <c r="IPM78"/>
      <c r="IPN78"/>
      <c r="IPO78"/>
      <c r="IPP78"/>
      <c r="IPQ78"/>
      <c r="IPR78"/>
      <c r="IPS78"/>
      <c r="IPT78"/>
      <c r="IPU78"/>
      <c r="IPV78"/>
      <c r="IPW78"/>
      <c r="IPX78"/>
      <c r="IPY78"/>
      <c r="IPZ78"/>
      <c r="IQA78"/>
      <c r="IQB78"/>
      <c r="IQC78"/>
      <c r="IQD78"/>
      <c r="IQE78"/>
      <c r="IQF78"/>
      <c r="IQG78"/>
      <c r="IQH78"/>
      <c r="IQI78"/>
      <c r="IQJ78"/>
      <c r="IQK78"/>
      <c r="IQL78"/>
      <c r="IQM78"/>
      <c r="IQN78"/>
      <c r="IQO78"/>
      <c r="IQP78"/>
      <c r="IQQ78"/>
      <c r="IQR78"/>
      <c r="IQS78"/>
      <c r="IQT78"/>
      <c r="IQU78"/>
      <c r="IQV78"/>
      <c r="IQW78"/>
      <c r="IQX78"/>
      <c r="IQY78"/>
      <c r="IQZ78"/>
      <c r="IRA78"/>
      <c r="IRB78"/>
      <c r="IRC78"/>
      <c r="IRD78"/>
      <c r="IRE78"/>
      <c r="IRF78"/>
      <c r="IRG78"/>
      <c r="IRH78"/>
      <c r="IRI78"/>
      <c r="IRJ78"/>
      <c r="IRK78"/>
      <c r="IRL78"/>
      <c r="IRM78"/>
      <c r="IRN78"/>
      <c r="IRO78"/>
      <c r="IRP78"/>
      <c r="IRQ78"/>
      <c r="IRR78"/>
      <c r="IRS78"/>
      <c r="IRT78"/>
      <c r="IRU78"/>
      <c r="IRV78"/>
      <c r="IRW78"/>
      <c r="IRX78"/>
      <c r="IRY78"/>
      <c r="IRZ78"/>
      <c r="ISA78"/>
      <c r="ISB78"/>
      <c r="ISC78"/>
      <c r="ISD78"/>
      <c r="ISE78"/>
      <c r="ISF78"/>
      <c r="ISG78"/>
      <c r="ISH78"/>
      <c r="ISI78"/>
      <c r="ISJ78"/>
      <c r="ISK78"/>
      <c r="ISL78"/>
      <c r="ISM78"/>
      <c r="ISN78"/>
      <c r="ISO78"/>
      <c r="ISP78"/>
      <c r="ISQ78"/>
      <c r="ISR78"/>
      <c r="ISS78"/>
      <c r="IST78"/>
      <c r="ISU78"/>
      <c r="ISV78"/>
      <c r="ISW78"/>
      <c r="ISX78"/>
      <c r="ISY78"/>
      <c r="ISZ78"/>
      <c r="ITA78"/>
      <c r="ITB78"/>
      <c r="ITC78"/>
      <c r="ITD78"/>
      <c r="ITE78"/>
      <c r="ITF78"/>
      <c r="ITG78"/>
      <c r="ITH78"/>
      <c r="ITI78"/>
      <c r="ITJ78"/>
      <c r="ITK78"/>
      <c r="ITL78"/>
      <c r="ITM78"/>
      <c r="ITN78"/>
      <c r="ITO78"/>
      <c r="ITP78"/>
      <c r="ITQ78"/>
      <c r="ITR78"/>
      <c r="ITS78"/>
      <c r="ITT78"/>
      <c r="ITU78"/>
      <c r="ITV78"/>
      <c r="ITW78"/>
      <c r="ITX78"/>
      <c r="ITY78"/>
      <c r="ITZ78"/>
      <c r="IUA78"/>
      <c r="IUB78"/>
      <c r="IUC78"/>
      <c r="IUD78"/>
      <c r="IUE78"/>
      <c r="IUF78"/>
      <c r="IUG78"/>
      <c r="IUH78"/>
      <c r="IUI78"/>
      <c r="IUJ78"/>
      <c r="IUK78"/>
      <c r="IUL78"/>
      <c r="IUM78"/>
      <c r="IUN78"/>
      <c r="IUO78"/>
      <c r="IUP78"/>
      <c r="IUQ78"/>
      <c r="IUR78"/>
      <c r="IUS78"/>
      <c r="IUT78"/>
      <c r="IUU78"/>
      <c r="IUV78"/>
      <c r="IUW78"/>
      <c r="IUX78"/>
      <c r="IUY78"/>
      <c r="IUZ78"/>
      <c r="IVA78"/>
      <c r="IVB78"/>
      <c r="IVC78"/>
      <c r="IVD78"/>
      <c r="IVE78"/>
      <c r="IVF78"/>
      <c r="IVG78"/>
      <c r="IVH78"/>
      <c r="IVI78"/>
      <c r="IVJ78"/>
      <c r="IVK78"/>
      <c r="IVL78"/>
      <c r="IVM78"/>
      <c r="IVN78"/>
      <c r="IVO78"/>
      <c r="IVP78"/>
      <c r="IVQ78"/>
      <c r="IVR78"/>
      <c r="IVS78"/>
      <c r="IVT78"/>
      <c r="IVU78"/>
      <c r="IVV78"/>
      <c r="IVW78"/>
      <c r="IVX78"/>
      <c r="IVY78"/>
      <c r="IVZ78"/>
      <c r="IWA78"/>
      <c r="IWB78"/>
      <c r="IWC78"/>
      <c r="IWD78"/>
      <c r="IWE78"/>
      <c r="IWF78"/>
      <c r="IWG78"/>
      <c r="IWH78"/>
      <c r="IWI78"/>
      <c r="IWJ78"/>
      <c r="IWK78"/>
      <c r="IWL78"/>
      <c r="IWM78"/>
      <c r="IWN78"/>
      <c r="IWO78"/>
      <c r="IWP78"/>
      <c r="IWQ78"/>
      <c r="IWR78"/>
      <c r="IWS78"/>
      <c r="IWT78"/>
      <c r="IWU78"/>
      <c r="IWV78"/>
      <c r="IWW78"/>
      <c r="IWX78"/>
      <c r="IWY78"/>
      <c r="IWZ78"/>
      <c r="IXA78"/>
      <c r="IXB78"/>
      <c r="IXC78"/>
      <c r="IXD78"/>
      <c r="IXE78"/>
      <c r="IXF78"/>
      <c r="IXG78"/>
      <c r="IXH78"/>
      <c r="IXI78"/>
      <c r="IXJ78"/>
      <c r="IXK78"/>
      <c r="IXL78"/>
      <c r="IXM78"/>
      <c r="IXN78"/>
      <c r="IXO78"/>
      <c r="IXP78"/>
      <c r="IXQ78"/>
      <c r="IXR78"/>
      <c r="IXS78"/>
      <c r="IXT78"/>
      <c r="IXU78"/>
      <c r="IXV78"/>
      <c r="IXW78"/>
      <c r="IXX78"/>
      <c r="IXY78"/>
      <c r="IXZ78"/>
      <c r="IYA78"/>
      <c r="IYB78"/>
      <c r="IYC78"/>
      <c r="IYD78"/>
      <c r="IYE78"/>
      <c r="IYF78"/>
      <c r="IYG78"/>
      <c r="IYH78"/>
      <c r="IYI78"/>
      <c r="IYJ78"/>
      <c r="IYK78"/>
      <c r="IYL78"/>
      <c r="IYM78"/>
      <c r="IYN78"/>
      <c r="IYO78"/>
      <c r="IYP78"/>
      <c r="IYQ78"/>
      <c r="IYR78"/>
      <c r="IYS78"/>
      <c r="IYT78"/>
      <c r="IYU78"/>
      <c r="IYV78"/>
      <c r="IYW78"/>
      <c r="IYX78"/>
      <c r="IYY78"/>
      <c r="IYZ78"/>
      <c r="IZA78"/>
      <c r="IZB78"/>
      <c r="IZC78"/>
      <c r="IZD78"/>
      <c r="IZE78"/>
      <c r="IZF78"/>
      <c r="IZG78"/>
      <c r="IZH78"/>
      <c r="IZI78"/>
      <c r="IZJ78"/>
      <c r="IZK78"/>
      <c r="IZL78"/>
      <c r="IZM78"/>
      <c r="IZN78"/>
      <c r="IZO78"/>
      <c r="IZP78"/>
      <c r="IZQ78"/>
      <c r="IZR78"/>
      <c r="IZS78"/>
      <c r="IZT78"/>
      <c r="IZU78"/>
      <c r="IZV78"/>
      <c r="IZW78"/>
      <c r="IZX78"/>
      <c r="IZY78"/>
      <c r="IZZ78"/>
      <c r="JAA78"/>
      <c r="JAB78"/>
      <c r="JAC78"/>
      <c r="JAD78"/>
      <c r="JAE78"/>
      <c r="JAF78"/>
      <c r="JAG78"/>
      <c r="JAH78"/>
      <c r="JAI78"/>
      <c r="JAJ78"/>
      <c r="JAK78"/>
      <c r="JAL78"/>
      <c r="JAM78"/>
      <c r="JAN78"/>
      <c r="JAO78"/>
      <c r="JAP78"/>
      <c r="JAQ78"/>
      <c r="JAR78"/>
      <c r="JAS78"/>
      <c r="JAT78"/>
      <c r="JAU78"/>
      <c r="JAV78"/>
      <c r="JAW78"/>
      <c r="JAX78"/>
      <c r="JAY78"/>
      <c r="JAZ78"/>
      <c r="JBA78"/>
      <c r="JBB78"/>
      <c r="JBC78"/>
      <c r="JBD78"/>
      <c r="JBE78"/>
      <c r="JBF78"/>
      <c r="JBG78"/>
      <c r="JBH78"/>
      <c r="JBI78"/>
      <c r="JBJ78"/>
      <c r="JBK78"/>
      <c r="JBL78"/>
      <c r="JBM78"/>
      <c r="JBN78"/>
      <c r="JBO78"/>
      <c r="JBP78"/>
      <c r="JBQ78"/>
      <c r="JBR78"/>
      <c r="JBS78"/>
      <c r="JBT78"/>
      <c r="JBU78"/>
      <c r="JBV78"/>
      <c r="JBW78"/>
      <c r="JBX78"/>
      <c r="JBY78"/>
      <c r="JBZ78"/>
      <c r="JCA78"/>
      <c r="JCB78"/>
      <c r="JCC78"/>
      <c r="JCD78"/>
      <c r="JCE78"/>
      <c r="JCF78"/>
      <c r="JCG78"/>
      <c r="JCH78"/>
      <c r="JCI78"/>
      <c r="JCJ78"/>
      <c r="JCK78"/>
      <c r="JCL78"/>
      <c r="JCM78"/>
      <c r="JCN78"/>
      <c r="JCO78"/>
      <c r="JCP78"/>
      <c r="JCQ78"/>
      <c r="JCR78"/>
      <c r="JCS78"/>
      <c r="JCT78"/>
      <c r="JCU78"/>
      <c r="JCV78"/>
      <c r="JCW78"/>
      <c r="JCX78"/>
      <c r="JCY78"/>
      <c r="JCZ78"/>
      <c r="JDA78"/>
      <c r="JDB78"/>
      <c r="JDC78"/>
      <c r="JDD78"/>
      <c r="JDE78"/>
      <c r="JDF78"/>
      <c r="JDG78"/>
      <c r="JDH78"/>
      <c r="JDI78"/>
      <c r="JDJ78"/>
      <c r="JDK78"/>
      <c r="JDL78"/>
      <c r="JDM78"/>
      <c r="JDN78"/>
      <c r="JDO78"/>
      <c r="JDP78"/>
      <c r="JDQ78"/>
      <c r="JDR78"/>
      <c r="JDS78"/>
      <c r="JDT78"/>
      <c r="JDU78"/>
      <c r="JDV78"/>
      <c r="JDW78"/>
      <c r="JDX78"/>
      <c r="JDY78"/>
      <c r="JDZ78"/>
      <c r="JEA78"/>
      <c r="JEB78"/>
      <c r="JEC78"/>
      <c r="JED78"/>
      <c r="JEE78"/>
      <c r="JEF78"/>
      <c r="JEG78"/>
      <c r="JEH78"/>
      <c r="JEI78"/>
      <c r="JEJ78"/>
      <c r="JEK78"/>
      <c r="JEL78"/>
      <c r="JEM78"/>
      <c r="JEN78"/>
      <c r="JEO78"/>
      <c r="JEP78"/>
      <c r="JEQ78"/>
      <c r="JER78"/>
      <c r="JES78"/>
      <c r="JET78"/>
      <c r="JEU78"/>
      <c r="JEV78"/>
      <c r="JEW78"/>
      <c r="JEX78"/>
      <c r="JEY78"/>
      <c r="JEZ78"/>
      <c r="JFA78"/>
      <c r="JFB78"/>
      <c r="JFC78"/>
      <c r="JFD78"/>
      <c r="JFE78"/>
      <c r="JFF78"/>
      <c r="JFG78"/>
      <c r="JFH78"/>
      <c r="JFI78"/>
      <c r="JFJ78"/>
      <c r="JFK78"/>
      <c r="JFL78"/>
      <c r="JFM78"/>
      <c r="JFN78"/>
      <c r="JFO78"/>
      <c r="JFP78"/>
      <c r="JFQ78"/>
      <c r="JFR78"/>
      <c r="JFS78"/>
      <c r="JFT78"/>
      <c r="JFU78"/>
      <c r="JFV78"/>
      <c r="JFW78"/>
      <c r="JFX78"/>
      <c r="JFY78"/>
      <c r="JFZ78"/>
      <c r="JGA78"/>
      <c r="JGB78"/>
      <c r="JGC78"/>
      <c r="JGD78"/>
      <c r="JGE78"/>
      <c r="JGF78"/>
      <c r="JGG78"/>
      <c r="JGH78"/>
      <c r="JGI78"/>
      <c r="JGJ78"/>
      <c r="JGK78"/>
      <c r="JGL78"/>
      <c r="JGM78"/>
      <c r="JGN78"/>
      <c r="JGO78"/>
      <c r="JGP78"/>
      <c r="JGQ78"/>
      <c r="JGR78"/>
      <c r="JGS78"/>
      <c r="JGT78"/>
      <c r="JGU78"/>
      <c r="JGV78"/>
      <c r="JGW78"/>
      <c r="JGX78"/>
      <c r="JGY78"/>
      <c r="JGZ78"/>
      <c r="JHA78"/>
      <c r="JHB78"/>
      <c r="JHC78"/>
      <c r="JHD78"/>
      <c r="JHE78"/>
      <c r="JHF78"/>
      <c r="JHG78"/>
      <c r="JHH78"/>
      <c r="JHI78"/>
      <c r="JHJ78"/>
      <c r="JHK78"/>
      <c r="JHL78"/>
      <c r="JHM78"/>
      <c r="JHN78"/>
      <c r="JHO78"/>
      <c r="JHP78"/>
      <c r="JHQ78"/>
      <c r="JHR78"/>
      <c r="JHS78"/>
      <c r="JHT78"/>
      <c r="JHU78"/>
      <c r="JHV78"/>
      <c r="JHW78"/>
      <c r="JHX78"/>
      <c r="JHY78"/>
      <c r="JHZ78"/>
      <c r="JIA78"/>
      <c r="JIB78"/>
      <c r="JIC78"/>
      <c r="JID78"/>
      <c r="JIE78"/>
      <c r="JIF78"/>
      <c r="JIG78"/>
      <c r="JIH78"/>
      <c r="JII78"/>
      <c r="JIJ78"/>
      <c r="JIK78"/>
      <c r="JIL78"/>
      <c r="JIM78"/>
      <c r="JIN78"/>
      <c r="JIO78"/>
      <c r="JIP78"/>
      <c r="JIQ78"/>
      <c r="JIR78"/>
      <c r="JIS78"/>
      <c r="JIT78"/>
      <c r="JIU78"/>
      <c r="JIV78"/>
      <c r="JIW78"/>
      <c r="JIX78"/>
      <c r="JIY78"/>
      <c r="JIZ78"/>
      <c r="JJA78"/>
      <c r="JJB78"/>
      <c r="JJC78"/>
      <c r="JJD78"/>
      <c r="JJE78"/>
      <c r="JJF78"/>
      <c r="JJG78"/>
      <c r="JJH78"/>
      <c r="JJI78"/>
      <c r="JJJ78"/>
      <c r="JJK78"/>
      <c r="JJL78"/>
      <c r="JJM78"/>
      <c r="JJN78"/>
      <c r="JJO78"/>
      <c r="JJP78"/>
      <c r="JJQ78"/>
      <c r="JJR78"/>
      <c r="JJS78"/>
      <c r="JJT78"/>
      <c r="JJU78"/>
      <c r="JJV78"/>
      <c r="JJW78"/>
      <c r="JJX78"/>
      <c r="JJY78"/>
      <c r="JJZ78"/>
      <c r="JKA78"/>
      <c r="JKB78"/>
      <c r="JKC78"/>
      <c r="JKD78"/>
      <c r="JKE78"/>
      <c r="JKF78"/>
      <c r="JKG78"/>
      <c r="JKH78"/>
      <c r="JKI78"/>
      <c r="JKJ78"/>
      <c r="JKK78"/>
      <c r="JKL78"/>
      <c r="JKM78"/>
      <c r="JKN78"/>
      <c r="JKO78"/>
      <c r="JKP78"/>
      <c r="JKQ78"/>
      <c r="JKR78"/>
      <c r="JKS78"/>
      <c r="JKT78"/>
      <c r="JKU78"/>
      <c r="JKV78"/>
      <c r="JKW78"/>
      <c r="JKX78"/>
      <c r="JKY78"/>
      <c r="JKZ78"/>
      <c r="JLA78"/>
      <c r="JLB78"/>
      <c r="JLC78"/>
      <c r="JLD78"/>
      <c r="JLE78"/>
      <c r="JLF78"/>
      <c r="JLG78"/>
      <c r="JLH78"/>
      <c r="JLI78"/>
      <c r="JLJ78"/>
      <c r="JLK78"/>
      <c r="JLL78"/>
      <c r="JLM78"/>
      <c r="JLN78"/>
      <c r="JLO78"/>
      <c r="JLP78"/>
      <c r="JLQ78"/>
      <c r="JLR78"/>
      <c r="JLS78"/>
      <c r="JLT78"/>
      <c r="JLU78"/>
      <c r="JLV78"/>
      <c r="JLW78"/>
      <c r="JLX78"/>
      <c r="JLY78"/>
      <c r="JLZ78"/>
      <c r="JMA78"/>
      <c r="JMB78"/>
      <c r="JMC78"/>
      <c r="JMD78"/>
      <c r="JME78"/>
      <c r="JMF78"/>
      <c r="JMG78"/>
      <c r="JMH78"/>
      <c r="JMI78"/>
      <c r="JMJ78"/>
      <c r="JMK78"/>
      <c r="JML78"/>
      <c r="JMM78"/>
      <c r="JMN78"/>
      <c r="JMO78"/>
      <c r="JMP78"/>
      <c r="JMQ78"/>
      <c r="JMR78"/>
      <c r="JMS78"/>
      <c r="JMT78"/>
      <c r="JMU78"/>
      <c r="JMV78"/>
      <c r="JMW78"/>
      <c r="JMX78"/>
      <c r="JMY78"/>
      <c r="JMZ78"/>
      <c r="JNA78"/>
      <c r="JNB78"/>
      <c r="JNC78"/>
      <c r="JND78"/>
      <c r="JNE78"/>
      <c r="JNF78"/>
      <c r="JNG78"/>
      <c r="JNH78"/>
      <c r="JNI78"/>
      <c r="JNJ78"/>
      <c r="JNK78"/>
      <c r="JNL78"/>
      <c r="JNM78"/>
      <c r="JNN78"/>
      <c r="JNO78"/>
      <c r="JNP78"/>
      <c r="JNQ78"/>
      <c r="JNR78"/>
      <c r="JNS78"/>
      <c r="JNT78"/>
      <c r="JNU78"/>
      <c r="JNV78"/>
      <c r="JNW78"/>
      <c r="JNX78"/>
      <c r="JNY78"/>
      <c r="JNZ78"/>
      <c r="JOA78"/>
      <c r="JOB78"/>
      <c r="JOC78"/>
      <c r="JOD78"/>
      <c r="JOE78"/>
      <c r="JOF78"/>
      <c r="JOG78"/>
      <c r="JOH78"/>
      <c r="JOI78"/>
      <c r="JOJ78"/>
      <c r="JOK78"/>
      <c r="JOL78"/>
      <c r="JOM78"/>
      <c r="JON78"/>
      <c r="JOO78"/>
      <c r="JOP78"/>
      <c r="JOQ78"/>
      <c r="JOR78"/>
      <c r="JOS78"/>
      <c r="JOT78"/>
      <c r="JOU78"/>
      <c r="JOV78"/>
      <c r="JOW78"/>
      <c r="JOX78"/>
      <c r="JOY78"/>
      <c r="JOZ78"/>
      <c r="JPA78"/>
      <c r="JPB78"/>
      <c r="JPC78"/>
      <c r="JPD78"/>
      <c r="JPE78"/>
      <c r="JPF78"/>
      <c r="JPG78"/>
      <c r="JPH78"/>
      <c r="JPI78"/>
      <c r="JPJ78"/>
      <c r="JPK78"/>
      <c r="JPL78"/>
      <c r="JPM78"/>
      <c r="JPN78"/>
      <c r="JPO78"/>
      <c r="JPP78"/>
      <c r="JPQ78"/>
      <c r="JPR78"/>
      <c r="JPS78"/>
      <c r="JPT78"/>
      <c r="JPU78"/>
      <c r="JPV78"/>
      <c r="JPW78"/>
      <c r="JPX78"/>
      <c r="JPY78"/>
      <c r="JPZ78"/>
      <c r="JQA78"/>
      <c r="JQB78"/>
      <c r="JQC78"/>
      <c r="JQD78"/>
      <c r="JQE78"/>
      <c r="JQF78"/>
      <c r="JQG78"/>
      <c r="JQH78"/>
      <c r="JQI78"/>
      <c r="JQJ78"/>
      <c r="JQK78"/>
      <c r="JQL78"/>
      <c r="JQM78"/>
      <c r="JQN78"/>
      <c r="JQO78"/>
      <c r="JQP78"/>
      <c r="JQQ78"/>
      <c r="JQR78"/>
      <c r="JQS78"/>
      <c r="JQT78"/>
      <c r="JQU78"/>
      <c r="JQV78"/>
      <c r="JQW78"/>
      <c r="JQX78"/>
      <c r="JQY78"/>
      <c r="JQZ78"/>
      <c r="JRA78"/>
      <c r="JRB78"/>
      <c r="JRC78"/>
      <c r="JRD78"/>
      <c r="JRE78"/>
      <c r="JRF78"/>
      <c r="JRG78"/>
      <c r="JRH78"/>
      <c r="JRI78"/>
      <c r="JRJ78"/>
      <c r="JRK78"/>
      <c r="JRL78"/>
      <c r="JRM78"/>
      <c r="JRN78"/>
      <c r="JRO78"/>
      <c r="JRP78"/>
      <c r="JRQ78"/>
      <c r="JRR78"/>
      <c r="JRS78"/>
      <c r="JRT78"/>
      <c r="JRU78"/>
      <c r="JRV78"/>
      <c r="JRW78"/>
      <c r="JRX78"/>
      <c r="JRY78"/>
      <c r="JRZ78"/>
      <c r="JSA78"/>
      <c r="JSB78"/>
      <c r="JSC78"/>
      <c r="JSD78"/>
      <c r="JSE78"/>
      <c r="JSF78"/>
      <c r="JSG78"/>
      <c r="JSH78"/>
      <c r="JSI78"/>
      <c r="JSJ78"/>
      <c r="JSK78"/>
      <c r="JSL78"/>
      <c r="JSM78"/>
      <c r="JSN78"/>
      <c r="JSO78"/>
      <c r="JSP78"/>
      <c r="JSQ78"/>
      <c r="JSR78"/>
      <c r="JSS78"/>
      <c r="JST78"/>
      <c r="JSU78"/>
      <c r="JSV78"/>
      <c r="JSW78"/>
      <c r="JSX78"/>
      <c r="JSY78"/>
      <c r="JSZ78"/>
      <c r="JTA78"/>
      <c r="JTB78"/>
      <c r="JTC78"/>
      <c r="JTD78"/>
      <c r="JTE78"/>
      <c r="JTF78"/>
      <c r="JTG78"/>
      <c r="JTH78"/>
      <c r="JTI78"/>
      <c r="JTJ78"/>
      <c r="JTK78"/>
      <c r="JTL78"/>
      <c r="JTM78"/>
      <c r="JTN78"/>
      <c r="JTO78"/>
      <c r="JTP78"/>
      <c r="JTQ78"/>
      <c r="JTR78"/>
      <c r="JTS78"/>
      <c r="JTT78"/>
      <c r="JTU78"/>
      <c r="JTV78"/>
      <c r="JTW78"/>
      <c r="JTX78"/>
      <c r="JTY78"/>
      <c r="JTZ78"/>
      <c r="JUA78"/>
      <c r="JUB78"/>
      <c r="JUC78"/>
      <c r="JUD78"/>
      <c r="JUE78"/>
      <c r="JUF78"/>
      <c r="JUG78"/>
      <c r="JUH78"/>
      <c r="JUI78"/>
      <c r="JUJ78"/>
      <c r="JUK78"/>
      <c r="JUL78"/>
      <c r="JUM78"/>
      <c r="JUN78"/>
      <c r="JUO78"/>
      <c r="JUP78"/>
      <c r="JUQ78"/>
      <c r="JUR78"/>
      <c r="JUS78"/>
      <c r="JUT78"/>
      <c r="JUU78"/>
      <c r="JUV78"/>
      <c r="JUW78"/>
      <c r="JUX78"/>
      <c r="JUY78"/>
      <c r="JUZ78"/>
      <c r="JVA78"/>
      <c r="JVB78"/>
      <c r="JVC78"/>
      <c r="JVD78"/>
      <c r="JVE78"/>
      <c r="JVF78"/>
      <c r="JVG78"/>
      <c r="JVH78"/>
      <c r="JVI78"/>
      <c r="JVJ78"/>
      <c r="JVK78"/>
      <c r="JVL78"/>
      <c r="JVM78"/>
      <c r="JVN78"/>
      <c r="JVO78"/>
      <c r="JVP78"/>
      <c r="JVQ78"/>
      <c r="JVR78"/>
      <c r="JVS78"/>
      <c r="JVT78"/>
      <c r="JVU78"/>
      <c r="JVV78"/>
      <c r="JVW78"/>
      <c r="JVX78"/>
      <c r="JVY78"/>
      <c r="JVZ78"/>
      <c r="JWA78"/>
      <c r="JWB78"/>
      <c r="JWC78"/>
      <c r="JWD78"/>
      <c r="JWE78"/>
      <c r="JWF78"/>
      <c r="JWG78"/>
      <c r="JWH78"/>
      <c r="JWI78"/>
      <c r="JWJ78"/>
      <c r="JWK78"/>
      <c r="JWL78"/>
      <c r="JWM78"/>
      <c r="JWN78"/>
      <c r="JWO78"/>
      <c r="JWP78"/>
      <c r="JWQ78"/>
      <c r="JWR78"/>
      <c r="JWS78"/>
      <c r="JWT78"/>
      <c r="JWU78"/>
      <c r="JWV78"/>
      <c r="JWW78"/>
      <c r="JWX78"/>
      <c r="JWY78"/>
      <c r="JWZ78"/>
      <c r="JXA78"/>
      <c r="JXB78"/>
      <c r="JXC78"/>
      <c r="JXD78"/>
      <c r="JXE78"/>
      <c r="JXF78"/>
      <c r="JXG78"/>
      <c r="JXH78"/>
      <c r="JXI78"/>
      <c r="JXJ78"/>
      <c r="JXK78"/>
      <c r="JXL78"/>
      <c r="JXM78"/>
      <c r="JXN78"/>
      <c r="JXO78"/>
      <c r="JXP78"/>
      <c r="JXQ78"/>
      <c r="JXR78"/>
      <c r="JXS78"/>
      <c r="JXT78"/>
      <c r="JXU78"/>
      <c r="JXV78"/>
      <c r="JXW78"/>
      <c r="JXX78"/>
      <c r="JXY78"/>
      <c r="JXZ78"/>
      <c r="JYA78"/>
      <c r="JYB78"/>
      <c r="JYC78"/>
      <c r="JYD78"/>
      <c r="JYE78"/>
      <c r="JYF78"/>
      <c r="JYG78"/>
      <c r="JYH78"/>
      <c r="JYI78"/>
      <c r="JYJ78"/>
      <c r="JYK78"/>
      <c r="JYL78"/>
      <c r="JYM78"/>
      <c r="JYN78"/>
      <c r="JYO78"/>
      <c r="JYP78"/>
      <c r="JYQ78"/>
      <c r="JYR78"/>
      <c r="JYS78"/>
      <c r="JYT78"/>
      <c r="JYU78"/>
      <c r="JYV78"/>
      <c r="JYW78"/>
      <c r="JYX78"/>
      <c r="JYY78"/>
      <c r="JYZ78"/>
      <c r="JZA78"/>
      <c r="JZB78"/>
      <c r="JZC78"/>
      <c r="JZD78"/>
      <c r="JZE78"/>
      <c r="JZF78"/>
      <c r="JZG78"/>
      <c r="JZH78"/>
      <c r="JZI78"/>
      <c r="JZJ78"/>
      <c r="JZK78"/>
      <c r="JZL78"/>
      <c r="JZM78"/>
      <c r="JZN78"/>
      <c r="JZO78"/>
      <c r="JZP78"/>
      <c r="JZQ78"/>
      <c r="JZR78"/>
      <c r="JZS78"/>
      <c r="JZT78"/>
      <c r="JZU78"/>
      <c r="JZV78"/>
      <c r="JZW78"/>
      <c r="JZX78"/>
      <c r="JZY78"/>
      <c r="JZZ78"/>
      <c r="KAA78"/>
      <c r="KAB78"/>
      <c r="KAC78"/>
      <c r="KAD78"/>
      <c r="KAE78"/>
      <c r="KAF78"/>
      <c r="KAG78"/>
      <c r="KAH78"/>
      <c r="KAI78"/>
      <c r="KAJ78"/>
      <c r="KAK78"/>
      <c r="KAL78"/>
      <c r="KAM78"/>
      <c r="KAN78"/>
      <c r="KAO78"/>
      <c r="KAP78"/>
      <c r="KAQ78"/>
      <c r="KAR78"/>
      <c r="KAS78"/>
      <c r="KAT78"/>
      <c r="KAU78"/>
      <c r="KAV78"/>
      <c r="KAW78"/>
      <c r="KAX78"/>
      <c r="KAY78"/>
      <c r="KAZ78"/>
      <c r="KBA78"/>
      <c r="KBB78"/>
      <c r="KBC78"/>
      <c r="KBD78"/>
      <c r="KBE78"/>
      <c r="KBF78"/>
      <c r="KBG78"/>
      <c r="KBH78"/>
      <c r="KBI78"/>
      <c r="KBJ78"/>
      <c r="KBK78"/>
      <c r="KBL78"/>
      <c r="KBM78"/>
      <c r="KBN78"/>
      <c r="KBO78"/>
      <c r="KBP78"/>
      <c r="KBQ78"/>
      <c r="KBR78"/>
      <c r="KBS78"/>
      <c r="KBT78"/>
      <c r="KBU78"/>
      <c r="KBV78"/>
      <c r="KBW78"/>
      <c r="KBX78"/>
      <c r="KBY78"/>
      <c r="KBZ78"/>
      <c r="KCA78"/>
      <c r="KCB78"/>
      <c r="KCC78"/>
      <c r="KCD78"/>
      <c r="KCE78"/>
      <c r="KCF78"/>
      <c r="KCG78"/>
      <c r="KCH78"/>
      <c r="KCI78"/>
      <c r="KCJ78"/>
      <c r="KCK78"/>
      <c r="KCL78"/>
      <c r="KCM78"/>
      <c r="KCN78"/>
      <c r="KCO78"/>
      <c r="KCP78"/>
      <c r="KCQ78"/>
      <c r="KCR78"/>
      <c r="KCS78"/>
      <c r="KCT78"/>
      <c r="KCU78"/>
      <c r="KCV78"/>
      <c r="KCW78"/>
      <c r="KCX78"/>
      <c r="KCY78"/>
      <c r="KCZ78"/>
      <c r="KDA78"/>
      <c r="KDB78"/>
      <c r="KDC78"/>
      <c r="KDD78"/>
      <c r="KDE78"/>
      <c r="KDF78"/>
      <c r="KDG78"/>
      <c r="KDH78"/>
      <c r="KDI78"/>
      <c r="KDJ78"/>
      <c r="KDK78"/>
      <c r="KDL78"/>
      <c r="KDM78"/>
      <c r="KDN78"/>
      <c r="KDO78"/>
      <c r="KDP78"/>
      <c r="KDQ78"/>
      <c r="KDR78"/>
      <c r="KDS78"/>
      <c r="KDT78"/>
      <c r="KDU78"/>
      <c r="KDV78"/>
      <c r="KDW78"/>
      <c r="KDX78"/>
      <c r="KDY78"/>
      <c r="KDZ78"/>
      <c r="KEA78"/>
      <c r="KEB78"/>
      <c r="KEC78"/>
      <c r="KED78"/>
      <c r="KEE78"/>
      <c r="KEF78"/>
      <c r="KEG78"/>
      <c r="KEH78"/>
      <c r="KEI78"/>
      <c r="KEJ78"/>
      <c r="KEK78"/>
      <c r="KEL78"/>
      <c r="KEM78"/>
      <c r="KEN78"/>
      <c r="KEO78"/>
      <c r="KEP78"/>
      <c r="KEQ78"/>
      <c r="KER78"/>
      <c r="KES78"/>
      <c r="KET78"/>
      <c r="KEU78"/>
      <c r="KEV78"/>
      <c r="KEW78"/>
      <c r="KEX78"/>
      <c r="KEY78"/>
      <c r="KEZ78"/>
      <c r="KFA78"/>
      <c r="KFB78"/>
      <c r="KFC78"/>
      <c r="KFD78"/>
      <c r="KFE78"/>
      <c r="KFF78"/>
      <c r="KFG78"/>
      <c r="KFH78"/>
      <c r="KFI78"/>
      <c r="KFJ78"/>
      <c r="KFK78"/>
      <c r="KFL78"/>
      <c r="KFM78"/>
      <c r="KFN78"/>
      <c r="KFO78"/>
      <c r="KFP78"/>
      <c r="KFQ78"/>
      <c r="KFR78"/>
      <c r="KFS78"/>
      <c r="KFT78"/>
      <c r="KFU78"/>
      <c r="KFV78"/>
      <c r="KFW78"/>
      <c r="KFX78"/>
      <c r="KFY78"/>
      <c r="KFZ78"/>
      <c r="KGA78"/>
      <c r="KGB78"/>
      <c r="KGC78"/>
      <c r="KGD78"/>
      <c r="KGE78"/>
      <c r="KGF78"/>
      <c r="KGG78"/>
      <c r="KGH78"/>
      <c r="KGI78"/>
      <c r="KGJ78"/>
      <c r="KGK78"/>
      <c r="KGL78"/>
      <c r="KGM78"/>
      <c r="KGN78"/>
      <c r="KGO78"/>
      <c r="KGP78"/>
      <c r="KGQ78"/>
      <c r="KGR78"/>
      <c r="KGS78"/>
      <c r="KGT78"/>
      <c r="KGU78"/>
      <c r="KGV78"/>
      <c r="KGW78"/>
      <c r="KGX78"/>
      <c r="KGY78"/>
      <c r="KGZ78"/>
      <c r="KHA78"/>
      <c r="KHB78"/>
      <c r="KHC78"/>
      <c r="KHD78"/>
      <c r="KHE78"/>
      <c r="KHF78"/>
      <c r="KHG78"/>
      <c r="KHH78"/>
      <c r="KHI78"/>
      <c r="KHJ78"/>
      <c r="KHK78"/>
      <c r="KHL78"/>
      <c r="KHM78"/>
      <c r="KHN78"/>
      <c r="KHO78"/>
      <c r="KHP78"/>
      <c r="KHQ78"/>
      <c r="KHR78"/>
      <c r="KHS78"/>
      <c r="KHT78"/>
      <c r="KHU78"/>
      <c r="KHV78"/>
      <c r="KHW78"/>
      <c r="KHX78"/>
      <c r="KHY78"/>
      <c r="KHZ78"/>
      <c r="KIA78"/>
      <c r="KIB78"/>
      <c r="KIC78"/>
      <c r="KID78"/>
      <c r="KIE78"/>
      <c r="KIF78"/>
      <c r="KIG78"/>
      <c r="KIH78"/>
      <c r="KII78"/>
      <c r="KIJ78"/>
      <c r="KIK78"/>
      <c r="KIL78"/>
      <c r="KIM78"/>
      <c r="KIN78"/>
      <c r="KIO78"/>
      <c r="KIP78"/>
      <c r="KIQ78"/>
      <c r="KIR78"/>
      <c r="KIS78"/>
      <c r="KIT78"/>
      <c r="KIU78"/>
      <c r="KIV78"/>
      <c r="KIW78"/>
      <c r="KIX78"/>
      <c r="KIY78"/>
      <c r="KIZ78"/>
      <c r="KJA78"/>
      <c r="KJB78"/>
      <c r="KJC78"/>
      <c r="KJD78"/>
      <c r="KJE78"/>
      <c r="KJF78"/>
      <c r="KJG78"/>
      <c r="KJH78"/>
      <c r="KJI78"/>
      <c r="KJJ78"/>
      <c r="KJK78"/>
      <c r="KJL78"/>
      <c r="KJM78"/>
      <c r="KJN78"/>
      <c r="KJO78"/>
      <c r="KJP78"/>
      <c r="KJQ78"/>
      <c r="KJR78"/>
      <c r="KJS78"/>
      <c r="KJT78"/>
      <c r="KJU78"/>
      <c r="KJV78"/>
      <c r="KJW78"/>
      <c r="KJX78"/>
      <c r="KJY78"/>
      <c r="KJZ78"/>
      <c r="KKA78"/>
      <c r="KKB78"/>
      <c r="KKC78"/>
      <c r="KKD78"/>
      <c r="KKE78"/>
      <c r="KKF78"/>
      <c r="KKG78"/>
      <c r="KKH78"/>
      <c r="KKI78"/>
      <c r="KKJ78"/>
      <c r="KKK78"/>
      <c r="KKL78"/>
      <c r="KKM78"/>
      <c r="KKN78"/>
      <c r="KKO78"/>
      <c r="KKP78"/>
      <c r="KKQ78"/>
      <c r="KKR78"/>
      <c r="KKS78"/>
      <c r="KKT78"/>
      <c r="KKU78"/>
      <c r="KKV78"/>
      <c r="KKW78"/>
      <c r="KKX78"/>
      <c r="KKY78"/>
      <c r="KKZ78"/>
      <c r="KLA78"/>
      <c r="KLB78"/>
      <c r="KLC78"/>
      <c r="KLD78"/>
      <c r="KLE78"/>
      <c r="KLF78"/>
      <c r="KLG78"/>
      <c r="KLH78"/>
      <c r="KLI78"/>
      <c r="KLJ78"/>
      <c r="KLK78"/>
      <c r="KLL78"/>
      <c r="KLM78"/>
      <c r="KLN78"/>
      <c r="KLO78"/>
      <c r="KLP78"/>
      <c r="KLQ78"/>
      <c r="KLR78"/>
      <c r="KLS78"/>
      <c r="KLT78"/>
      <c r="KLU78"/>
      <c r="KLV78"/>
      <c r="KLW78"/>
      <c r="KLX78"/>
      <c r="KLY78"/>
      <c r="KLZ78"/>
      <c r="KMA78"/>
      <c r="KMB78"/>
      <c r="KMC78"/>
      <c r="KMD78"/>
      <c r="KME78"/>
      <c r="KMF78"/>
      <c r="KMG78"/>
      <c r="KMH78"/>
      <c r="KMI78"/>
      <c r="KMJ78"/>
      <c r="KMK78"/>
      <c r="KML78"/>
      <c r="KMM78"/>
      <c r="KMN78"/>
      <c r="KMO78"/>
      <c r="KMP78"/>
      <c r="KMQ78"/>
      <c r="KMR78"/>
      <c r="KMS78"/>
      <c r="KMT78"/>
      <c r="KMU78"/>
      <c r="KMV78"/>
      <c r="KMW78"/>
      <c r="KMX78"/>
      <c r="KMY78"/>
      <c r="KMZ78"/>
      <c r="KNA78"/>
      <c r="KNB78"/>
      <c r="KNC78"/>
      <c r="KND78"/>
      <c r="KNE78"/>
      <c r="KNF78"/>
      <c r="KNG78"/>
      <c r="KNH78"/>
      <c r="KNI78"/>
      <c r="KNJ78"/>
      <c r="KNK78"/>
      <c r="KNL78"/>
      <c r="KNM78"/>
      <c r="KNN78"/>
      <c r="KNO78"/>
      <c r="KNP78"/>
      <c r="KNQ78"/>
      <c r="KNR78"/>
      <c r="KNS78"/>
      <c r="KNT78"/>
      <c r="KNU78"/>
      <c r="KNV78"/>
      <c r="KNW78"/>
      <c r="KNX78"/>
      <c r="KNY78"/>
      <c r="KNZ78"/>
      <c r="KOA78"/>
      <c r="KOB78"/>
      <c r="KOC78"/>
      <c r="KOD78"/>
      <c r="KOE78"/>
      <c r="KOF78"/>
      <c r="KOG78"/>
      <c r="KOH78"/>
      <c r="KOI78"/>
      <c r="KOJ78"/>
      <c r="KOK78"/>
      <c r="KOL78"/>
      <c r="KOM78"/>
      <c r="KON78"/>
      <c r="KOO78"/>
      <c r="KOP78"/>
      <c r="KOQ78"/>
      <c r="KOR78"/>
      <c r="KOS78"/>
      <c r="KOT78"/>
      <c r="KOU78"/>
      <c r="KOV78"/>
      <c r="KOW78"/>
      <c r="KOX78"/>
      <c r="KOY78"/>
      <c r="KOZ78"/>
      <c r="KPA78"/>
      <c r="KPB78"/>
      <c r="KPC78"/>
      <c r="KPD78"/>
      <c r="KPE78"/>
      <c r="KPF78"/>
      <c r="KPG78"/>
      <c r="KPH78"/>
      <c r="KPI78"/>
      <c r="KPJ78"/>
      <c r="KPK78"/>
      <c r="KPL78"/>
      <c r="KPM78"/>
      <c r="KPN78"/>
      <c r="KPO78"/>
      <c r="KPP78"/>
      <c r="KPQ78"/>
      <c r="KPR78"/>
      <c r="KPS78"/>
      <c r="KPT78"/>
      <c r="KPU78"/>
      <c r="KPV78"/>
      <c r="KPW78"/>
      <c r="KPX78"/>
      <c r="KPY78"/>
      <c r="KPZ78"/>
      <c r="KQA78"/>
      <c r="KQB78"/>
      <c r="KQC78"/>
      <c r="KQD78"/>
      <c r="KQE78"/>
      <c r="KQF78"/>
      <c r="KQG78"/>
      <c r="KQH78"/>
      <c r="KQI78"/>
      <c r="KQJ78"/>
      <c r="KQK78"/>
      <c r="KQL78"/>
      <c r="KQM78"/>
      <c r="KQN78"/>
      <c r="KQO78"/>
      <c r="KQP78"/>
      <c r="KQQ78"/>
      <c r="KQR78"/>
      <c r="KQS78"/>
      <c r="KQT78"/>
      <c r="KQU78"/>
      <c r="KQV78"/>
      <c r="KQW78"/>
      <c r="KQX78"/>
      <c r="KQY78"/>
      <c r="KQZ78"/>
      <c r="KRA78"/>
      <c r="KRB78"/>
      <c r="KRC78"/>
      <c r="KRD78"/>
      <c r="KRE78"/>
      <c r="KRF78"/>
      <c r="KRG78"/>
      <c r="KRH78"/>
      <c r="KRI78"/>
      <c r="KRJ78"/>
      <c r="KRK78"/>
      <c r="KRL78"/>
      <c r="KRM78"/>
      <c r="KRN78"/>
      <c r="KRO78"/>
      <c r="KRP78"/>
      <c r="KRQ78"/>
      <c r="KRR78"/>
      <c r="KRS78"/>
      <c r="KRT78"/>
      <c r="KRU78"/>
      <c r="KRV78"/>
      <c r="KRW78"/>
      <c r="KRX78"/>
      <c r="KRY78"/>
      <c r="KRZ78"/>
      <c r="KSA78"/>
      <c r="KSB78"/>
      <c r="KSC78"/>
      <c r="KSD78"/>
      <c r="KSE78"/>
      <c r="KSF78"/>
      <c r="KSG78"/>
      <c r="KSH78"/>
      <c r="KSI78"/>
      <c r="KSJ78"/>
      <c r="KSK78"/>
      <c r="KSL78"/>
      <c r="KSM78"/>
      <c r="KSN78"/>
      <c r="KSO78"/>
      <c r="KSP78"/>
      <c r="KSQ78"/>
      <c r="KSR78"/>
      <c r="KSS78"/>
      <c r="KST78"/>
      <c r="KSU78"/>
      <c r="KSV78"/>
      <c r="KSW78"/>
      <c r="KSX78"/>
      <c r="KSY78"/>
      <c r="KSZ78"/>
      <c r="KTA78"/>
      <c r="KTB78"/>
      <c r="KTC78"/>
      <c r="KTD78"/>
      <c r="KTE78"/>
      <c r="KTF78"/>
      <c r="KTG78"/>
      <c r="KTH78"/>
      <c r="KTI78"/>
      <c r="KTJ78"/>
      <c r="KTK78"/>
      <c r="KTL78"/>
      <c r="KTM78"/>
      <c r="KTN78"/>
      <c r="KTO78"/>
      <c r="KTP78"/>
      <c r="KTQ78"/>
      <c r="KTR78"/>
      <c r="KTS78"/>
      <c r="KTT78"/>
      <c r="KTU78"/>
      <c r="KTV78"/>
      <c r="KTW78"/>
      <c r="KTX78"/>
      <c r="KTY78"/>
      <c r="KTZ78"/>
      <c r="KUA78"/>
      <c r="KUB78"/>
      <c r="KUC78"/>
      <c r="KUD78"/>
      <c r="KUE78"/>
      <c r="KUF78"/>
      <c r="KUG78"/>
      <c r="KUH78"/>
      <c r="KUI78"/>
      <c r="KUJ78"/>
      <c r="KUK78"/>
      <c r="KUL78"/>
      <c r="KUM78"/>
      <c r="KUN78"/>
      <c r="KUO78"/>
      <c r="KUP78"/>
      <c r="KUQ78"/>
      <c r="KUR78"/>
      <c r="KUS78"/>
      <c r="KUT78"/>
      <c r="KUU78"/>
      <c r="KUV78"/>
      <c r="KUW78"/>
      <c r="KUX78"/>
      <c r="KUY78"/>
      <c r="KUZ78"/>
      <c r="KVA78"/>
      <c r="KVB78"/>
      <c r="KVC78"/>
      <c r="KVD78"/>
      <c r="KVE78"/>
      <c r="KVF78"/>
      <c r="KVG78"/>
      <c r="KVH78"/>
      <c r="KVI78"/>
      <c r="KVJ78"/>
      <c r="KVK78"/>
      <c r="KVL78"/>
      <c r="KVM78"/>
      <c r="KVN78"/>
      <c r="KVO78"/>
      <c r="KVP78"/>
      <c r="KVQ78"/>
      <c r="KVR78"/>
      <c r="KVS78"/>
      <c r="KVT78"/>
      <c r="KVU78"/>
      <c r="KVV78"/>
      <c r="KVW78"/>
      <c r="KVX78"/>
      <c r="KVY78"/>
      <c r="KVZ78"/>
      <c r="KWA78"/>
      <c r="KWB78"/>
      <c r="KWC78"/>
      <c r="KWD78"/>
      <c r="KWE78"/>
      <c r="KWF78"/>
      <c r="KWG78"/>
      <c r="KWH78"/>
      <c r="KWI78"/>
      <c r="KWJ78"/>
      <c r="KWK78"/>
      <c r="KWL78"/>
      <c r="KWM78"/>
      <c r="KWN78"/>
      <c r="KWO78"/>
      <c r="KWP78"/>
      <c r="KWQ78"/>
      <c r="KWR78"/>
      <c r="KWS78"/>
      <c r="KWT78"/>
      <c r="KWU78"/>
      <c r="KWV78"/>
      <c r="KWW78"/>
      <c r="KWX78"/>
      <c r="KWY78"/>
      <c r="KWZ78"/>
      <c r="KXA78"/>
      <c r="KXB78"/>
      <c r="KXC78"/>
      <c r="KXD78"/>
      <c r="KXE78"/>
      <c r="KXF78"/>
      <c r="KXG78"/>
      <c r="KXH78"/>
      <c r="KXI78"/>
      <c r="KXJ78"/>
      <c r="KXK78"/>
      <c r="KXL78"/>
      <c r="KXM78"/>
      <c r="KXN78"/>
      <c r="KXO78"/>
      <c r="KXP78"/>
      <c r="KXQ78"/>
      <c r="KXR78"/>
      <c r="KXS78"/>
      <c r="KXT78"/>
      <c r="KXU78"/>
      <c r="KXV78"/>
      <c r="KXW78"/>
      <c r="KXX78"/>
      <c r="KXY78"/>
      <c r="KXZ78"/>
      <c r="KYA78"/>
      <c r="KYB78"/>
      <c r="KYC78"/>
      <c r="KYD78"/>
      <c r="KYE78"/>
      <c r="KYF78"/>
      <c r="KYG78"/>
      <c r="KYH78"/>
      <c r="KYI78"/>
      <c r="KYJ78"/>
      <c r="KYK78"/>
      <c r="KYL78"/>
      <c r="KYM78"/>
      <c r="KYN78"/>
      <c r="KYO78"/>
      <c r="KYP78"/>
      <c r="KYQ78"/>
      <c r="KYR78"/>
      <c r="KYS78"/>
      <c r="KYT78"/>
      <c r="KYU78"/>
      <c r="KYV78"/>
      <c r="KYW78"/>
      <c r="KYX78"/>
      <c r="KYY78"/>
      <c r="KYZ78"/>
      <c r="KZA78"/>
      <c r="KZB78"/>
      <c r="KZC78"/>
      <c r="KZD78"/>
      <c r="KZE78"/>
      <c r="KZF78"/>
      <c r="KZG78"/>
      <c r="KZH78"/>
      <c r="KZI78"/>
      <c r="KZJ78"/>
      <c r="KZK78"/>
      <c r="KZL78"/>
      <c r="KZM78"/>
      <c r="KZN78"/>
      <c r="KZO78"/>
      <c r="KZP78"/>
      <c r="KZQ78"/>
      <c r="KZR78"/>
      <c r="KZS78"/>
      <c r="KZT78"/>
      <c r="KZU78"/>
      <c r="KZV78"/>
      <c r="KZW78"/>
      <c r="KZX78"/>
      <c r="KZY78"/>
      <c r="KZZ78"/>
      <c r="LAA78"/>
      <c r="LAB78"/>
      <c r="LAC78"/>
      <c r="LAD78"/>
      <c r="LAE78"/>
      <c r="LAF78"/>
      <c r="LAG78"/>
      <c r="LAH78"/>
      <c r="LAI78"/>
      <c r="LAJ78"/>
      <c r="LAK78"/>
      <c r="LAL78"/>
      <c r="LAM78"/>
      <c r="LAN78"/>
      <c r="LAO78"/>
      <c r="LAP78"/>
      <c r="LAQ78"/>
      <c r="LAR78"/>
      <c r="LAS78"/>
      <c r="LAT78"/>
      <c r="LAU78"/>
      <c r="LAV78"/>
      <c r="LAW78"/>
      <c r="LAX78"/>
      <c r="LAY78"/>
      <c r="LAZ78"/>
      <c r="LBA78"/>
      <c r="LBB78"/>
      <c r="LBC78"/>
      <c r="LBD78"/>
      <c r="LBE78"/>
      <c r="LBF78"/>
      <c r="LBG78"/>
      <c r="LBH78"/>
      <c r="LBI78"/>
      <c r="LBJ78"/>
      <c r="LBK78"/>
      <c r="LBL78"/>
      <c r="LBM78"/>
      <c r="LBN78"/>
      <c r="LBO78"/>
      <c r="LBP78"/>
      <c r="LBQ78"/>
      <c r="LBR78"/>
      <c r="LBS78"/>
      <c r="LBT78"/>
      <c r="LBU78"/>
      <c r="LBV78"/>
      <c r="LBW78"/>
      <c r="LBX78"/>
      <c r="LBY78"/>
      <c r="LBZ78"/>
      <c r="LCA78"/>
      <c r="LCB78"/>
      <c r="LCC78"/>
      <c r="LCD78"/>
      <c r="LCE78"/>
      <c r="LCF78"/>
      <c r="LCG78"/>
      <c r="LCH78"/>
      <c r="LCI78"/>
      <c r="LCJ78"/>
      <c r="LCK78"/>
      <c r="LCL78"/>
      <c r="LCM78"/>
      <c r="LCN78"/>
      <c r="LCO78"/>
      <c r="LCP78"/>
      <c r="LCQ78"/>
      <c r="LCR78"/>
      <c r="LCS78"/>
      <c r="LCT78"/>
      <c r="LCU78"/>
      <c r="LCV78"/>
      <c r="LCW78"/>
      <c r="LCX78"/>
      <c r="LCY78"/>
      <c r="LCZ78"/>
      <c r="LDA78"/>
      <c r="LDB78"/>
      <c r="LDC78"/>
      <c r="LDD78"/>
      <c r="LDE78"/>
      <c r="LDF78"/>
      <c r="LDG78"/>
      <c r="LDH78"/>
      <c r="LDI78"/>
      <c r="LDJ78"/>
      <c r="LDK78"/>
      <c r="LDL78"/>
      <c r="LDM78"/>
      <c r="LDN78"/>
      <c r="LDO78"/>
      <c r="LDP78"/>
      <c r="LDQ78"/>
      <c r="LDR78"/>
      <c r="LDS78"/>
      <c r="LDT78"/>
      <c r="LDU78"/>
      <c r="LDV78"/>
      <c r="LDW78"/>
      <c r="LDX78"/>
      <c r="LDY78"/>
      <c r="LDZ78"/>
      <c r="LEA78"/>
      <c r="LEB78"/>
      <c r="LEC78"/>
      <c r="LED78"/>
      <c r="LEE78"/>
      <c r="LEF78"/>
      <c r="LEG78"/>
      <c r="LEH78"/>
      <c r="LEI78"/>
      <c r="LEJ78"/>
      <c r="LEK78"/>
      <c r="LEL78"/>
      <c r="LEM78"/>
      <c r="LEN78"/>
      <c r="LEO78"/>
      <c r="LEP78"/>
      <c r="LEQ78"/>
      <c r="LER78"/>
      <c r="LES78"/>
      <c r="LET78"/>
      <c r="LEU78"/>
      <c r="LEV78"/>
      <c r="LEW78"/>
      <c r="LEX78"/>
      <c r="LEY78"/>
      <c r="LEZ78"/>
      <c r="LFA78"/>
      <c r="LFB78"/>
      <c r="LFC78"/>
      <c r="LFD78"/>
      <c r="LFE78"/>
      <c r="LFF78"/>
      <c r="LFG78"/>
      <c r="LFH78"/>
      <c r="LFI78"/>
      <c r="LFJ78"/>
      <c r="LFK78"/>
      <c r="LFL78"/>
      <c r="LFM78"/>
      <c r="LFN78"/>
      <c r="LFO78"/>
      <c r="LFP78"/>
      <c r="LFQ78"/>
      <c r="LFR78"/>
      <c r="LFS78"/>
      <c r="LFT78"/>
      <c r="LFU78"/>
      <c r="LFV78"/>
      <c r="LFW78"/>
      <c r="LFX78"/>
      <c r="LFY78"/>
      <c r="LFZ78"/>
      <c r="LGA78"/>
      <c r="LGB78"/>
      <c r="LGC78"/>
      <c r="LGD78"/>
      <c r="LGE78"/>
      <c r="LGF78"/>
      <c r="LGG78"/>
      <c r="LGH78"/>
      <c r="LGI78"/>
      <c r="LGJ78"/>
      <c r="LGK78"/>
      <c r="LGL78"/>
      <c r="LGM78"/>
      <c r="LGN78"/>
      <c r="LGO78"/>
      <c r="LGP78"/>
      <c r="LGQ78"/>
      <c r="LGR78"/>
      <c r="LGS78"/>
      <c r="LGT78"/>
      <c r="LGU78"/>
      <c r="LGV78"/>
      <c r="LGW78"/>
      <c r="LGX78"/>
      <c r="LGY78"/>
      <c r="LGZ78"/>
      <c r="LHA78"/>
      <c r="LHB78"/>
      <c r="LHC78"/>
      <c r="LHD78"/>
      <c r="LHE78"/>
      <c r="LHF78"/>
      <c r="LHG78"/>
      <c r="LHH78"/>
      <c r="LHI78"/>
      <c r="LHJ78"/>
      <c r="LHK78"/>
      <c r="LHL78"/>
      <c r="LHM78"/>
      <c r="LHN78"/>
      <c r="LHO78"/>
      <c r="LHP78"/>
      <c r="LHQ78"/>
      <c r="LHR78"/>
      <c r="LHS78"/>
      <c r="LHT78"/>
      <c r="LHU78"/>
      <c r="LHV78"/>
      <c r="LHW78"/>
      <c r="LHX78"/>
      <c r="LHY78"/>
      <c r="LHZ78"/>
      <c r="LIA78"/>
      <c r="LIB78"/>
      <c r="LIC78"/>
      <c r="LID78"/>
      <c r="LIE78"/>
      <c r="LIF78"/>
      <c r="LIG78"/>
      <c r="LIH78"/>
      <c r="LII78"/>
      <c r="LIJ78"/>
      <c r="LIK78"/>
      <c r="LIL78"/>
      <c r="LIM78"/>
      <c r="LIN78"/>
      <c r="LIO78"/>
      <c r="LIP78"/>
      <c r="LIQ78"/>
      <c r="LIR78"/>
      <c r="LIS78"/>
      <c r="LIT78"/>
      <c r="LIU78"/>
      <c r="LIV78"/>
      <c r="LIW78"/>
      <c r="LIX78"/>
      <c r="LIY78"/>
      <c r="LIZ78"/>
      <c r="LJA78"/>
      <c r="LJB78"/>
      <c r="LJC78"/>
      <c r="LJD78"/>
      <c r="LJE78"/>
      <c r="LJF78"/>
      <c r="LJG78"/>
      <c r="LJH78"/>
      <c r="LJI78"/>
      <c r="LJJ78"/>
      <c r="LJK78"/>
      <c r="LJL78"/>
      <c r="LJM78"/>
      <c r="LJN78"/>
      <c r="LJO78"/>
      <c r="LJP78"/>
      <c r="LJQ78"/>
      <c r="LJR78"/>
      <c r="LJS78"/>
      <c r="LJT78"/>
      <c r="LJU78"/>
      <c r="LJV78"/>
      <c r="LJW78"/>
      <c r="LJX78"/>
      <c r="LJY78"/>
      <c r="LJZ78"/>
      <c r="LKA78"/>
      <c r="LKB78"/>
      <c r="LKC78"/>
      <c r="LKD78"/>
      <c r="LKE78"/>
      <c r="LKF78"/>
      <c r="LKG78"/>
      <c r="LKH78"/>
      <c r="LKI78"/>
      <c r="LKJ78"/>
      <c r="LKK78"/>
      <c r="LKL78"/>
      <c r="LKM78"/>
      <c r="LKN78"/>
      <c r="LKO78"/>
      <c r="LKP78"/>
      <c r="LKQ78"/>
      <c r="LKR78"/>
      <c r="LKS78"/>
      <c r="LKT78"/>
      <c r="LKU78"/>
      <c r="LKV78"/>
      <c r="LKW78"/>
      <c r="LKX78"/>
      <c r="LKY78"/>
      <c r="LKZ78"/>
      <c r="LLA78"/>
      <c r="LLB78"/>
      <c r="LLC78"/>
      <c r="LLD78"/>
      <c r="LLE78"/>
      <c r="LLF78"/>
      <c r="LLG78"/>
      <c r="LLH78"/>
      <c r="LLI78"/>
      <c r="LLJ78"/>
      <c r="LLK78"/>
      <c r="LLL78"/>
      <c r="LLM78"/>
      <c r="LLN78"/>
      <c r="LLO78"/>
      <c r="LLP78"/>
      <c r="LLQ78"/>
      <c r="LLR78"/>
      <c r="LLS78"/>
      <c r="LLT78"/>
      <c r="LLU78"/>
      <c r="LLV78"/>
      <c r="LLW78"/>
      <c r="LLX78"/>
      <c r="LLY78"/>
      <c r="LLZ78"/>
      <c r="LMA78"/>
      <c r="LMB78"/>
      <c r="LMC78"/>
      <c r="LMD78"/>
      <c r="LME78"/>
      <c r="LMF78"/>
      <c r="LMG78"/>
      <c r="LMH78"/>
      <c r="LMI78"/>
      <c r="LMJ78"/>
      <c r="LMK78"/>
      <c r="LML78"/>
      <c r="LMM78"/>
      <c r="LMN78"/>
      <c r="LMO78"/>
      <c r="LMP78"/>
      <c r="LMQ78"/>
      <c r="LMR78"/>
      <c r="LMS78"/>
      <c r="LMT78"/>
      <c r="LMU78"/>
      <c r="LMV78"/>
      <c r="LMW78"/>
      <c r="LMX78"/>
      <c r="LMY78"/>
      <c r="LMZ78"/>
      <c r="LNA78"/>
      <c r="LNB78"/>
      <c r="LNC78"/>
      <c r="LND78"/>
      <c r="LNE78"/>
      <c r="LNF78"/>
      <c r="LNG78"/>
      <c r="LNH78"/>
      <c r="LNI78"/>
      <c r="LNJ78"/>
      <c r="LNK78"/>
      <c r="LNL78"/>
      <c r="LNM78"/>
      <c r="LNN78"/>
      <c r="LNO78"/>
      <c r="LNP78"/>
      <c r="LNQ78"/>
      <c r="LNR78"/>
      <c r="LNS78"/>
      <c r="LNT78"/>
      <c r="LNU78"/>
      <c r="LNV78"/>
      <c r="LNW78"/>
      <c r="LNX78"/>
      <c r="LNY78"/>
      <c r="LNZ78"/>
      <c r="LOA78"/>
      <c r="LOB78"/>
      <c r="LOC78"/>
      <c r="LOD78"/>
      <c r="LOE78"/>
      <c r="LOF78"/>
      <c r="LOG78"/>
      <c r="LOH78"/>
      <c r="LOI78"/>
      <c r="LOJ78"/>
      <c r="LOK78"/>
      <c r="LOL78"/>
      <c r="LOM78"/>
      <c r="LON78"/>
      <c r="LOO78"/>
      <c r="LOP78"/>
      <c r="LOQ78"/>
      <c r="LOR78"/>
      <c r="LOS78"/>
      <c r="LOT78"/>
      <c r="LOU78"/>
      <c r="LOV78"/>
      <c r="LOW78"/>
      <c r="LOX78"/>
      <c r="LOY78"/>
      <c r="LOZ78"/>
      <c r="LPA78"/>
      <c r="LPB78"/>
      <c r="LPC78"/>
      <c r="LPD78"/>
      <c r="LPE78"/>
      <c r="LPF78"/>
      <c r="LPG78"/>
      <c r="LPH78"/>
      <c r="LPI78"/>
      <c r="LPJ78"/>
      <c r="LPK78"/>
      <c r="LPL78"/>
      <c r="LPM78"/>
      <c r="LPN78"/>
      <c r="LPO78"/>
      <c r="LPP78"/>
      <c r="LPQ78"/>
      <c r="LPR78"/>
      <c r="LPS78"/>
      <c r="LPT78"/>
      <c r="LPU78"/>
      <c r="LPV78"/>
      <c r="LPW78"/>
      <c r="LPX78"/>
      <c r="LPY78"/>
      <c r="LPZ78"/>
      <c r="LQA78"/>
      <c r="LQB78"/>
      <c r="LQC78"/>
      <c r="LQD78"/>
      <c r="LQE78"/>
      <c r="LQF78"/>
      <c r="LQG78"/>
      <c r="LQH78"/>
      <c r="LQI78"/>
      <c r="LQJ78"/>
      <c r="LQK78"/>
      <c r="LQL78"/>
      <c r="LQM78"/>
      <c r="LQN78"/>
      <c r="LQO78"/>
      <c r="LQP78"/>
      <c r="LQQ78"/>
      <c r="LQR78"/>
      <c r="LQS78"/>
      <c r="LQT78"/>
      <c r="LQU78"/>
      <c r="LQV78"/>
      <c r="LQW78"/>
      <c r="LQX78"/>
      <c r="LQY78"/>
      <c r="LQZ78"/>
      <c r="LRA78"/>
      <c r="LRB78"/>
      <c r="LRC78"/>
      <c r="LRD78"/>
      <c r="LRE78"/>
      <c r="LRF78"/>
      <c r="LRG78"/>
      <c r="LRH78"/>
      <c r="LRI78"/>
      <c r="LRJ78"/>
      <c r="LRK78"/>
      <c r="LRL78"/>
      <c r="LRM78"/>
      <c r="LRN78"/>
      <c r="LRO78"/>
      <c r="LRP78"/>
      <c r="LRQ78"/>
      <c r="LRR78"/>
      <c r="LRS78"/>
      <c r="LRT78"/>
      <c r="LRU78"/>
      <c r="LRV78"/>
      <c r="LRW78"/>
      <c r="LRX78"/>
      <c r="LRY78"/>
      <c r="LRZ78"/>
      <c r="LSA78"/>
      <c r="LSB78"/>
      <c r="LSC78"/>
      <c r="LSD78"/>
      <c r="LSE78"/>
      <c r="LSF78"/>
      <c r="LSG78"/>
      <c r="LSH78"/>
      <c r="LSI78"/>
      <c r="LSJ78"/>
      <c r="LSK78"/>
      <c r="LSL78"/>
      <c r="LSM78"/>
      <c r="LSN78"/>
      <c r="LSO78"/>
      <c r="LSP78"/>
      <c r="LSQ78"/>
      <c r="LSR78"/>
      <c r="LSS78"/>
      <c r="LST78"/>
      <c r="LSU78"/>
      <c r="LSV78"/>
      <c r="LSW78"/>
      <c r="LSX78"/>
      <c r="LSY78"/>
      <c r="LSZ78"/>
      <c r="LTA78"/>
      <c r="LTB78"/>
      <c r="LTC78"/>
      <c r="LTD78"/>
      <c r="LTE78"/>
      <c r="LTF78"/>
      <c r="LTG78"/>
      <c r="LTH78"/>
      <c r="LTI78"/>
      <c r="LTJ78"/>
      <c r="LTK78"/>
      <c r="LTL78"/>
      <c r="LTM78"/>
      <c r="LTN78"/>
      <c r="LTO78"/>
      <c r="LTP78"/>
      <c r="LTQ78"/>
      <c r="LTR78"/>
      <c r="LTS78"/>
      <c r="LTT78"/>
      <c r="LTU78"/>
      <c r="LTV78"/>
      <c r="LTW78"/>
      <c r="LTX78"/>
      <c r="LTY78"/>
      <c r="LTZ78"/>
      <c r="LUA78"/>
      <c r="LUB78"/>
      <c r="LUC78"/>
      <c r="LUD78"/>
      <c r="LUE78"/>
      <c r="LUF78"/>
      <c r="LUG78"/>
      <c r="LUH78"/>
      <c r="LUI78"/>
      <c r="LUJ78"/>
      <c r="LUK78"/>
      <c r="LUL78"/>
      <c r="LUM78"/>
      <c r="LUN78"/>
      <c r="LUO78"/>
      <c r="LUP78"/>
      <c r="LUQ78"/>
      <c r="LUR78"/>
      <c r="LUS78"/>
      <c r="LUT78"/>
      <c r="LUU78"/>
      <c r="LUV78"/>
      <c r="LUW78"/>
      <c r="LUX78"/>
      <c r="LUY78"/>
      <c r="LUZ78"/>
      <c r="LVA78"/>
      <c r="LVB78"/>
      <c r="LVC78"/>
      <c r="LVD78"/>
      <c r="LVE78"/>
      <c r="LVF78"/>
      <c r="LVG78"/>
      <c r="LVH78"/>
      <c r="LVI78"/>
      <c r="LVJ78"/>
      <c r="LVK78"/>
      <c r="LVL78"/>
      <c r="LVM78"/>
      <c r="LVN78"/>
      <c r="LVO78"/>
      <c r="LVP78"/>
      <c r="LVQ78"/>
      <c r="LVR78"/>
      <c r="LVS78"/>
      <c r="LVT78"/>
      <c r="LVU78"/>
      <c r="LVV78"/>
      <c r="LVW78"/>
      <c r="LVX78"/>
      <c r="LVY78"/>
      <c r="LVZ78"/>
      <c r="LWA78"/>
      <c r="LWB78"/>
      <c r="LWC78"/>
      <c r="LWD78"/>
      <c r="LWE78"/>
      <c r="LWF78"/>
      <c r="LWG78"/>
      <c r="LWH78"/>
      <c r="LWI78"/>
      <c r="LWJ78"/>
      <c r="LWK78"/>
      <c r="LWL78"/>
      <c r="LWM78"/>
      <c r="LWN78"/>
      <c r="LWO78"/>
      <c r="LWP78"/>
      <c r="LWQ78"/>
      <c r="LWR78"/>
      <c r="LWS78"/>
      <c r="LWT78"/>
      <c r="LWU78"/>
      <c r="LWV78"/>
      <c r="LWW78"/>
      <c r="LWX78"/>
      <c r="LWY78"/>
      <c r="LWZ78"/>
      <c r="LXA78"/>
      <c r="LXB78"/>
      <c r="LXC78"/>
      <c r="LXD78"/>
      <c r="LXE78"/>
      <c r="LXF78"/>
      <c r="LXG78"/>
      <c r="LXH78"/>
      <c r="LXI78"/>
      <c r="LXJ78"/>
      <c r="LXK78"/>
      <c r="LXL78"/>
      <c r="LXM78"/>
      <c r="LXN78"/>
      <c r="LXO78"/>
      <c r="LXP78"/>
      <c r="LXQ78"/>
      <c r="LXR78"/>
      <c r="LXS78"/>
      <c r="LXT78"/>
      <c r="LXU78"/>
      <c r="LXV78"/>
      <c r="LXW78"/>
      <c r="LXX78"/>
      <c r="LXY78"/>
      <c r="LXZ78"/>
      <c r="LYA78"/>
      <c r="LYB78"/>
      <c r="LYC78"/>
      <c r="LYD78"/>
      <c r="LYE78"/>
      <c r="LYF78"/>
      <c r="LYG78"/>
      <c r="LYH78"/>
      <c r="LYI78"/>
      <c r="LYJ78"/>
      <c r="LYK78"/>
      <c r="LYL78"/>
      <c r="LYM78"/>
      <c r="LYN78"/>
      <c r="LYO78"/>
      <c r="LYP78"/>
      <c r="LYQ78"/>
      <c r="LYR78"/>
      <c r="LYS78"/>
      <c r="LYT78"/>
      <c r="LYU78"/>
      <c r="LYV78"/>
      <c r="LYW78"/>
      <c r="LYX78"/>
      <c r="LYY78"/>
      <c r="LYZ78"/>
      <c r="LZA78"/>
      <c r="LZB78"/>
      <c r="LZC78"/>
      <c r="LZD78"/>
      <c r="LZE78"/>
      <c r="LZF78"/>
      <c r="LZG78"/>
      <c r="LZH78"/>
      <c r="LZI78"/>
      <c r="LZJ78"/>
      <c r="LZK78"/>
      <c r="LZL78"/>
      <c r="LZM78"/>
      <c r="LZN78"/>
      <c r="LZO78"/>
      <c r="LZP78"/>
      <c r="LZQ78"/>
      <c r="LZR78"/>
      <c r="LZS78"/>
      <c r="LZT78"/>
      <c r="LZU78"/>
      <c r="LZV78"/>
      <c r="LZW78"/>
      <c r="LZX78"/>
      <c r="LZY78"/>
      <c r="LZZ78"/>
      <c r="MAA78"/>
      <c r="MAB78"/>
      <c r="MAC78"/>
      <c r="MAD78"/>
      <c r="MAE78"/>
      <c r="MAF78"/>
      <c r="MAG78"/>
      <c r="MAH78"/>
      <c r="MAI78"/>
      <c r="MAJ78"/>
      <c r="MAK78"/>
      <c r="MAL78"/>
      <c r="MAM78"/>
      <c r="MAN78"/>
      <c r="MAO78"/>
      <c r="MAP78"/>
      <c r="MAQ78"/>
      <c r="MAR78"/>
      <c r="MAS78"/>
      <c r="MAT78"/>
      <c r="MAU78"/>
      <c r="MAV78"/>
      <c r="MAW78"/>
      <c r="MAX78"/>
      <c r="MAY78"/>
      <c r="MAZ78"/>
      <c r="MBA78"/>
      <c r="MBB78"/>
      <c r="MBC78"/>
      <c r="MBD78"/>
      <c r="MBE78"/>
      <c r="MBF78"/>
      <c r="MBG78"/>
      <c r="MBH78"/>
      <c r="MBI78"/>
      <c r="MBJ78"/>
      <c r="MBK78"/>
      <c r="MBL78"/>
      <c r="MBM78"/>
      <c r="MBN78"/>
      <c r="MBO78"/>
      <c r="MBP78"/>
      <c r="MBQ78"/>
      <c r="MBR78"/>
      <c r="MBS78"/>
      <c r="MBT78"/>
      <c r="MBU78"/>
      <c r="MBV78"/>
      <c r="MBW78"/>
      <c r="MBX78"/>
      <c r="MBY78"/>
      <c r="MBZ78"/>
      <c r="MCA78"/>
      <c r="MCB78"/>
      <c r="MCC78"/>
      <c r="MCD78"/>
      <c r="MCE78"/>
      <c r="MCF78"/>
      <c r="MCG78"/>
      <c r="MCH78"/>
      <c r="MCI78"/>
      <c r="MCJ78"/>
      <c r="MCK78"/>
      <c r="MCL78"/>
      <c r="MCM78"/>
      <c r="MCN78"/>
      <c r="MCO78"/>
      <c r="MCP78"/>
      <c r="MCQ78"/>
      <c r="MCR78"/>
      <c r="MCS78"/>
      <c r="MCT78"/>
      <c r="MCU78"/>
      <c r="MCV78"/>
      <c r="MCW78"/>
      <c r="MCX78"/>
      <c r="MCY78"/>
      <c r="MCZ78"/>
      <c r="MDA78"/>
      <c r="MDB78"/>
      <c r="MDC78"/>
      <c r="MDD78"/>
      <c r="MDE78"/>
      <c r="MDF78"/>
      <c r="MDG78"/>
      <c r="MDH78"/>
      <c r="MDI78"/>
      <c r="MDJ78"/>
      <c r="MDK78"/>
      <c r="MDL78"/>
      <c r="MDM78"/>
      <c r="MDN78"/>
      <c r="MDO78"/>
      <c r="MDP78"/>
      <c r="MDQ78"/>
      <c r="MDR78"/>
      <c r="MDS78"/>
      <c r="MDT78"/>
      <c r="MDU78"/>
      <c r="MDV78"/>
      <c r="MDW78"/>
      <c r="MDX78"/>
      <c r="MDY78"/>
      <c r="MDZ78"/>
      <c r="MEA78"/>
      <c r="MEB78"/>
      <c r="MEC78"/>
      <c r="MED78"/>
      <c r="MEE78"/>
      <c r="MEF78"/>
      <c r="MEG78"/>
      <c r="MEH78"/>
      <c r="MEI78"/>
      <c r="MEJ78"/>
      <c r="MEK78"/>
      <c r="MEL78"/>
      <c r="MEM78"/>
      <c r="MEN78"/>
      <c r="MEO78"/>
      <c r="MEP78"/>
      <c r="MEQ78"/>
      <c r="MER78"/>
      <c r="MES78"/>
      <c r="MET78"/>
      <c r="MEU78"/>
      <c r="MEV78"/>
      <c r="MEW78"/>
      <c r="MEX78"/>
      <c r="MEY78"/>
      <c r="MEZ78"/>
      <c r="MFA78"/>
      <c r="MFB78"/>
      <c r="MFC78"/>
      <c r="MFD78"/>
      <c r="MFE78"/>
      <c r="MFF78"/>
      <c r="MFG78"/>
      <c r="MFH78"/>
      <c r="MFI78"/>
      <c r="MFJ78"/>
      <c r="MFK78"/>
      <c r="MFL78"/>
      <c r="MFM78"/>
      <c r="MFN78"/>
      <c r="MFO78"/>
      <c r="MFP78"/>
      <c r="MFQ78"/>
      <c r="MFR78"/>
      <c r="MFS78"/>
      <c r="MFT78"/>
      <c r="MFU78"/>
      <c r="MFV78"/>
      <c r="MFW78"/>
      <c r="MFX78"/>
      <c r="MFY78"/>
      <c r="MFZ78"/>
      <c r="MGA78"/>
      <c r="MGB78"/>
      <c r="MGC78"/>
      <c r="MGD78"/>
      <c r="MGE78"/>
      <c r="MGF78"/>
      <c r="MGG78"/>
      <c r="MGH78"/>
      <c r="MGI78"/>
      <c r="MGJ78"/>
      <c r="MGK78"/>
      <c r="MGL78"/>
      <c r="MGM78"/>
      <c r="MGN78"/>
      <c r="MGO78"/>
      <c r="MGP78"/>
      <c r="MGQ78"/>
      <c r="MGR78"/>
      <c r="MGS78"/>
      <c r="MGT78"/>
      <c r="MGU78"/>
      <c r="MGV78"/>
      <c r="MGW78"/>
      <c r="MGX78"/>
      <c r="MGY78"/>
      <c r="MGZ78"/>
      <c r="MHA78"/>
      <c r="MHB78"/>
      <c r="MHC78"/>
      <c r="MHD78"/>
      <c r="MHE78"/>
      <c r="MHF78"/>
      <c r="MHG78"/>
      <c r="MHH78"/>
      <c r="MHI78"/>
      <c r="MHJ78"/>
      <c r="MHK78"/>
      <c r="MHL78"/>
      <c r="MHM78"/>
      <c r="MHN78"/>
      <c r="MHO78"/>
      <c r="MHP78"/>
      <c r="MHQ78"/>
      <c r="MHR78"/>
      <c r="MHS78"/>
      <c r="MHT78"/>
      <c r="MHU78"/>
      <c r="MHV78"/>
      <c r="MHW78"/>
      <c r="MHX78"/>
      <c r="MHY78"/>
      <c r="MHZ78"/>
      <c r="MIA78"/>
      <c r="MIB78"/>
      <c r="MIC78"/>
      <c r="MID78"/>
      <c r="MIE78"/>
      <c r="MIF78"/>
      <c r="MIG78"/>
      <c r="MIH78"/>
      <c r="MII78"/>
      <c r="MIJ78"/>
      <c r="MIK78"/>
      <c r="MIL78"/>
      <c r="MIM78"/>
      <c r="MIN78"/>
      <c r="MIO78"/>
      <c r="MIP78"/>
      <c r="MIQ78"/>
      <c r="MIR78"/>
      <c r="MIS78"/>
      <c r="MIT78"/>
      <c r="MIU78"/>
      <c r="MIV78"/>
      <c r="MIW78"/>
      <c r="MIX78"/>
      <c r="MIY78"/>
      <c r="MIZ78"/>
      <c r="MJA78"/>
      <c r="MJB78"/>
      <c r="MJC78"/>
      <c r="MJD78"/>
      <c r="MJE78"/>
      <c r="MJF78"/>
      <c r="MJG78"/>
      <c r="MJH78"/>
      <c r="MJI78"/>
      <c r="MJJ78"/>
      <c r="MJK78"/>
      <c r="MJL78"/>
      <c r="MJM78"/>
      <c r="MJN78"/>
      <c r="MJO78"/>
      <c r="MJP78"/>
      <c r="MJQ78"/>
      <c r="MJR78"/>
      <c r="MJS78"/>
      <c r="MJT78"/>
      <c r="MJU78"/>
      <c r="MJV78"/>
      <c r="MJW78"/>
      <c r="MJX78"/>
      <c r="MJY78"/>
      <c r="MJZ78"/>
      <c r="MKA78"/>
      <c r="MKB78"/>
      <c r="MKC78"/>
      <c r="MKD78"/>
      <c r="MKE78"/>
      <c r="MKF78"/>
      <c r="MKG78"/>
      <c r="MKH78"/>
      <c r="MKI78"/>
      <c r="MKJ78"/>
      <c r="MKK78"/>
      <c r="MKL78"/>
      <c r="MKM78"/>
      <c r="MKN78"/>
      <c r="MKO78"/>
      <c r="MKP78"/>
      <c r="MKQ78"/>
      <c r="MKR78"/>
      <c r="MKS78"/>
      <c r="MKT78"/>
      <c r="MKU78"/>
      <c r="MKV78"/>
      <c r="MKW78"/>
      <c r="MKX78"/>
      <c r="MKY78"/>
      <c r="MKZ78"/>
      <c r="MLA78"/>
      <c r="MLB78"/>
      <c r="MLC78"/>
      <c r="MLD78"/>
      <c r="MLE78"/>
      <c r="MLF78"/>
      <c r="MLG78"/>
      <c r="MLH78"/>
      <c r="MLI78"/>
      <c r="MLJ78"/>
      <c r="MLK78"/>
      <c r="MLL78"/>
      <c r="MLM78"/>
      <c r="MLN78"/>
      <c r="MLO78"/>
      <c r="MLP78"/>
      <c r="MLQ78"/>
      <c r="MLR78"/>
      <c r="MLS78"/>
      <c r="MLT78"/>
      <c r="MLU78"/>
      <c r="MLV78"/>
      <c r="MLW78"/>
      <c r="MLX78"/>
      <c r="MLY78"/>
      <c r="MLZ78"/>
      <c r="MMA78"/>
      <c r="MMB78"/>
      <c r="MMC78"/>
      <c r="MMD78"/>
      <c r="MME78"/>
      <c r="MMF78"/>
      <c r="MMG78"/>
      <c r="MMH78"/>
      <c r="MMI78"/>
      <c r="MMJ78"/>
      <c r="MMK78"/>
      <c r="MML78"/>
      <c r="MMM78"/>
      <c r="MMN78"/>
      <c r="MMO78"/>
      <c r="MMP78"/>
      <c r="MMQ78"/>
      <c r="MMR78"/>
      <c r="MMS78"/>
      <c r="MMT78"/>
      <c r="MMU78"/>
      <c r="MMV78"/>
      <c r="MMW78"/>
      <c r="MMX78"/>
      <c r="MMY78"/>
      <c r="MMZ78"/>
      <c r="MNA78"/>
      <c r="MNB78"/>
      <c r="MNC78"/>
      <c r="MND78"/>
      <c r="MNE78"/>
      <c r="MNF78"/>
      <c r="MNG78"/>
      <c r="MNH78"/>
      <c r="MNI78"/>
      <c r="MNJ78"/>
      <c r="MNK78"/>
      <c r="MNL78"/>
      <c r="MNM78"/>
      <c r="MNN78"/>
      <c r="MNO78"/>
      <c r="MNP78"/>
      <c r="MNQ78"/>
      <c r="MNR78"/>
      <c r="MNS78"/>
      <c r="MNT78"/>
      <c r="MNU78"/>
      <c r="MNV78"/>
      <c r="MNW78"/>
      <c r="MNX78"/>
      <c r="MNY78"/>
      <c r="MNZ78"/>
      <c r="MOA78"/>
      <c r="MOB78"/>
      <c r="MOC78"/>
      <c r="MOD78"/>
      <c r="MOE78"/>
      <c r="MOF78"/>
      <c r="MOG78"/>
      <c r="MOH78"/>
      <c r="MOI78"/>
      <c r="MOJ78"/>
      <c r="MOK78"/>
      <c r="MOL78"/>
      <c r="MOM78"/>
      <c r="MON78"/>
      <c r="MOO78"/>
      <c r="MOP78"/>
      <c r="MOQ78"/>
      <c r="MOR78"/>
      <c r="MOS78"/>
      <c r="MOT78"/>
      <c r="MOU78"/>
      <c r="MOV78"/>
      <c r="MOW78"/>
      <c r="MOX78"/>
      <c r="MOY78"/>
      <c r="MOZ78"/>
      <c r="MPA78"/>
      <c r="MPB78"/>
      <c r="MPC78"/>
      <c r="MPD78"/>
      <c r="MPE78"/>
      <c r="MPF78"/>
      <c r="MPG78"/>
      <c r="MPH78"/>
      <c r="MPI78"/>
      <c r="MPJ78"/>
      <c r="MPK78"/>
      <c r="MPL78"/>
      <c r="MPM78"/>
      <c r="MPN78"/>
      <c r="MPO78"/>
      <c r="MPP78"/>
      <c r="MPQ78"/>
      <c r="MPR78"/>
      <c r="MPS78"/>
      <c r="MPT78"/>
      <c r="MPU78"/>
      <c r="MPV78"/>
      <c r="MPW78"/>
      <c r="MPX78"/>
      <c r="MPY78"/>
      <c r="MPZ78"/>
      <c r="MQA78"/>
      <c r="MQB78"/>
      <c r="MQC78"/>
      <c r="MQD78"/>
      <c r="MQE78"/>
      <c r="MQF78"/>
      <c r="MQG78"/>
      <c r="MQH78"/>
      <c r="MQI78"/>
      <c r="MQJ78"/>
      <c r="MQK78"/>
      <c r="MQL78"/>
      <c r="MQM78"/>
      <c r="MQN78"/>
      <c r="MQO78"/>
      <c r="MQP78"/>
      <c r="MQQ78"/>
      <c r="MQR78"/>
      <c r="MQS78"/>
      <c r="MQT78"/>
      <c r="MQU78"/>
      <c r="MQV78"/>
      <c r="MQW78"/>
      <c r="MQX78"/>
      <c r="MQY78"/>
      <c r="MQZ78"/>
      <c r="MRA78"/>
      <c r="MRB78"/>
      <c r="MRC78"/>
      <c r="MRD78"/>
      <c r="MRE78"/>
      <c r="MRF78"/>
      <c r="MRG78"/>
      <c r="MRH78"/>
      <c r="MRI78"/>
      <c r="MRJ78"/>
      <c r="MRK78"/>
      <c r="MRL78"/>
      <c r="MRM78"/>
      <c r="MRN78"/>
      <c r="MRO78"/>
      <c r="MRP78"/>
      <c r="MRQ78"/>
      <c r="MRR78"/>
      <c r="MRS78"/>
      <c r="MRT78"/>
      <c r="MRU78"/>
      <c r="MRV78"/>
      <c r="MRW78"/>
      <c r="MRX78"/>
      <c r="MRY78"/>
      <c r="MRZ78"/>
      <c r="MSA78"/>
      <c r="MSB78"/>
      <c r="MSC78"/>
      <c r="MSD78"/>
      <c r="MSE78"/>
      <c r="MSF78"/>
      <c r="MSG78"/>
      <c r="MSH78"/>
      <c r="MSI78"/>
      <c r="MSJ78"/>
      <c r="MSK78"/>
      <c r="MSL78"/>
      <c r="MSM78"/>
      <c r="MSN78"/>
      <c r="MSO78"/>
      <c r="MSP78"/>
      <c r="MSQ78"/>
      <c r="MSR78"/>
      <c r="MSS78"/>
      <c r="MST78"/>
      <c r="MSU78"/>
      <c r="MSV78"/>
      <c r="MSW78"/>
      <c r="MSX78"/>
      <c r="MSY78"/>
      <c r="MSZ78"/>
      <c r="MTA78"/>
      <c r="MTB78"/>
      <c r="MTC78"/>
      <c r="MTD78"/>
      <c r="MTE78"/>
      <c r="MTF78"/>
      <c r="MTG78"/>
      <c r="MTH78"/>
      <c r="MTI78"/>
      <c r="MTJ78"/>
      <c r="MTK78"/>
      <c r="MTL78"/>
      <c r="MTM78"/>
      <c r="MTN78"/>
      <c r="MTO78"/>
      <c r="MTP78"/>
      <c r="MTQ78"/>
      <c r="MTR78"/>
      <c r="MTS78"/>
      <c r="MTT78"/>
      <c r="MTU78"/>
      <c r="MTV78"/>
      <c r="MTW78"/>
      <c r="MTX78"/>
      <c r="MTY78"/>
      <c r="MTZ78"/>
      <c r="MUA78"/>
      <c r="MUB78"/>
      <c r="MUC78"/>
      <c r="MUD78"/>
      <c r="MUE78"/>
      <c r="MUF78"/>
      <c r="MUG78"/>
      <c r="MUH78"/>
      <c r="MUI78"/>
      <c r="MUJ78"/>
      <c r="MUK78"/>
      <c r="MUL78"/>
      <c r="MUM78"/>
      <c r="MUN78"/>
      <c r="MUO78"/>
      <c r="MUP78"/>
      <c r="MUQ78"/>
      <c r="MUR78"/>
      <c r="MUS78"/>
      <c r="MUT78"/>
      <c r="MUU78"/>
      <c r="MUV78"/>
      <c r="MUW78"/>
      <c r="MUX78"/>
      <c r="MUY78"/>
      <c r="MUZ78"/>
      <c r="MVA78"/>
      <c r="MVB78"/>
      <c r="MVC78"/>
      <c r="MVD78"/>
      <c r="MVE78"/>
      <c r="MVF78"/>
      <c r="MVG78"/>
      <c r="MVH78"/>
      <c r="MVI78"/>
      <c r="MVJ78"/>
      <c r="MVK78"/>
      <c r="MVL78"/>
      <c r="MVM78"/>
      <c r="MVN78"/>
      <c r="MVO78"/>
      <c r="MVP78"/>
      <c r="MVQ78"/>
      <c r="MVR78"/>
      <c r="MVS78"/>
      <c r="MVT78"/>
      <c r="MVU78"/>
      <c r="MVV78"/>
      <c r="MVW78"/>
      <c r="MVX78"/>
      <c r="MVY78"/>
      <c r="MVZ78"/>
      <c r="MWA78"/>
      <c r="MWB78"/>
      <c r="MWC78"/>
      <c r="MWD78"/>
      <c r="MWE78"/>
      <c r="MWF78"/>
      <c r="MWG78"/>
      <c r="MWH78"/>
      <c r="MWI78"/>
      <c r="MWJ78"/>
      <c r="MWK78"/>
      <c r="MWL78"/>
      <c r="MWM78"/>
      <c r="MWN78"/>
      <c r="MWO78"/>
      <c r="MWP78"/>
      <c r="MWQ78"/>
      <c r="MWR78"/>
      <c r="MWS78"/>
      <c r="MWT78"/>
      <c r="MWU78"/>
      <c r="MWV78"/>
      <c r="MWW78"/>
      <c r="MWX78"/>
      <c r="MWY78"/>
      <c r="MWZ78"/>
      <c r="MXA78"/>
      <c r="MXB78"/>
      <c r="MXC78"/>
      <c r="MXD78"/>
      <c r="MXE78"/>
      <c r="MXF78"/>
      <c r="MXG78"/>
      <c r="MXH78"/>
      <c r="MXI78"/>
      <c r="MXJ78"/>
      <c r="MXK78"/>
      <c r="MXL78"/>
      <c r="MXM78"/>
      <c r="MXN78"/>
      <c r="MXO78"/>
      <c r="MXP78"/>
      <c r="MXQ78"/>
      <c r="MXR78"/>
      <c r="MXS78"/>
      <c r="MXT78"/>
      <c r="MXU78"/>
      <c r="MXV78"/>
      <c r="MXW78"/>
      <c r="MXX78"/>
      <c r="MXY78"/>
      <c r="MXZ78"/>
      <c r="MYA78"/>
      <c r="MYB78"/>
      <c r="MYC78"/>
      <c r="MYD78"/>
      <c r="MYE78"/>
      <c r="MYF78"/>
      <c r="MYG78"/>
      <c r="MYH78"/>
      <c r="MYI78"/>
      <c r="MYJ78"/>
      <c r="MYK78"/>
      <c r="MYL78"/>
      <c r="MYM78"/>
      <c r="MYN78"/>
      <c r="MYO78"/>
      <c r="MYP78"/>
      <c r="MYQ78"/>
      <c r="MYR78"/>
      <c r="MYS78"/>
      <c r="MYT78"/>
      <c r="MYU78"/>
      <c r="MYV78"/>
      <c r="MYW78"/>
      <c r="MYX78"/>
      <c r="MYY78"/>
      <c r="MYZ78"/>
      <c r="MZA78"/>
      <c r="MZB78"/>
      <c r="MZC78"/>
      <c r="MZD78"/>
      <c r="MZE78"/>
      <c r="MZF78"/>
      <c r="MZG78"/>
      <c r="MZH78"/>
      <c r="MZI78"/>
      <c r="MZJ78"/>
      <c r="MZK78"/>
      <c r="MZL78"/>
      <c r="MZM78"/>
      <c r="MZN78"/>
      <c r="MZO78"/>
      <c r="MZP78"/>
      <c r="MZQ78"/>
      <c r="MZR78"/>
      <c r="MZS78"/>
      <c r="MZT78"/>
      <c r="MZU78"/>
      <c r="MZV78"/>
      <c r="MZW78"/>
      <c r="MZX78"/>
      <c r="MZY78"/>
      <c r="MZZ78"/>
      <c r="NAA78"/>
      <c r="NAB78"/>
      <c r="NAC78"/>
      <c r="NAD78"/>
      <c r="NAE78"/>
      <c r="NAF78"/>
      <c r="NAG78"/>
      <c r="NAH78"/>
      <c r="NAI78"/>
      <c r="NAJ78"/>
      <c r="NAK78"/>
      <c r="NAL78"/>
      <c r="NAM78"/>
      <c r="NAN78"/>
      <c r="NAO78"/>
      <c r="NAP78"/>
      <c r="NAQ78"/>
      <c r="NAR78"/>
      <c r="NAS78"/>
      <c r="NAT78"/>
      <c r="NAU78"/>
      <c r="NAV78"/>
      <c r="NAW78"/>
      <c r="NAX78"/>
      <c r="NAY78"/>
      <c r="NAZ78"/>
      <c r="NBA78"/>
      <c r="NBB78"/>
      <c r="NBC78"/>
      <c r="NBD78"/>
      <c r="NBE78"/>
      <c r="NBF78"/>
      <c r="NBG78"/>
      <c r="NBH78"/>
      <c r="NBI78"/>
      <c r="NBJ78"/>
      <c r="NBK78"/>
      <c r="NBL78"/>
      <c r="NBM78"/>
      <c r="NBN78"/>
      <c r="NBO78"/>
      <c r="NBP78"/>
      <c r="NBQ78"/>
      <c r="NBR78"/>
      <c r="NBS78"/>
      <c r="NBT78"/>
      <c r="NBU78"/>
      <c r="NBV78"/>
      <c r="NBW78"/>
      <c r="NBX78"/>
      <c r="NBY78"/>
      <c r="NBZ78"/>
      <c r="NCA78"/>
      <c r="NCB78"/>
      <c r="NCC78"/>
      <c r="NCD78"/>
      <c r="NCE78"/>
      <c r="NCF78"/>
      <c r="NCG78"/>
      <c r="NCH78"/>
      <c r="NCI78"/>
      <c r="NCJ78"/>
      <c r="NCK78"/>
      <c r="NCL78"/>
      <c r="NCM78"/>
      <c r="NCN78"/>
      <c r="NCO78"/>
      <c r="NCP78"/>
      <c r="NCQ78"/>
      <c r="NCR78"/>
      <c r="NCS78"/>
      <c r="NCT78"/>
      <c r="NCU78"/>
      <c r="NCV78"/>
      <c r="NCW78"/>
      <c r="NCX78"/>
      <c r="NCY78"/>
      <c r="NCZ78"/>
      <c r="NDA78"/>
      <c r="NDB78"/>
      <c r="NDC78"/>
      <c r="NDD78"/>
      <c r="NDE78"/>
      <c r="NDF78"/>
      <c r="NDG78"/>
      <c r="NDH78"/>
      <c r="NDI78"/>
      <c r="NDJ78"/>
      <c r="NDK78"/>
      <c r="NDL78"/>
      <c r="NDM78"/>
      <c r="NDN78"/>
      <c r="NDO78"/>
      <c r="NDP78"/>
      <c r="NDQ78"/>
      <c r="NDR78"/>
      <c r="NDS78"/>
      <c r="NDT78"/>
      <c r="NDU78"/>
      <c r="NDV78"/>
      <c r="NDW78"/>
      <c r="NDX78"/>
      <c r="NDY78"/>
      <c r="NDZ78"/>
      <c r="NEA78"/>
      <c r="NEB78"/>
      <c r="NEC78"/>
      <c r="NED78"/>
      <c r="NEE78"/>
      <c r="NEF78"/>
      <c r="NEG78"/>
      <c r="NEH78"/>
      <c r="NEI78"/>
      <c r="NEJ78"/>
      <c r="NEK78"/>
      <c r="NEL78"/>
      <c r="NEM78"/>
      <c r="NEN78"/>
      <c r="NEO78"/>
      <c r="NEP78"/>
      <c r="NEQ78"/>
      <c r="NER78"/>
      <c r="NES78"/>
      <c r="NET78"/>
      <c r="NEU78"/>
      <c r="NEV78"/>
      <c r="NEW78"/>
      <c r="NEX78"/>
      <c r="NEY78"/>
      <c r="NEZ78"/>
      <c r="NFA78"/>
      <c r="NFB78"/>
      <c r="NFC78"/>
      <c r="NFD78"/>
      <c r="NFE78"/>
      <c r="NFF78"/>
      <c r="NFG78"/>
      <c r="NFH78"/>
      <c r="NFI78"/>
      <c r="NFJ78"/>
      <c r="NFK78"/>
      <c r="NFL78"/>
      <c r="NFM78"/>
      <c r="NFN78"/>
      <c r="NFO78"/>
      <c r="NFP78"/>
      <c r="NFQ78"/>
      <c r="NFR78"/>
      <c r="NFS78"/>
      <c r="NFT78"/>
      <c r="NFU78"/>
      <c r="NFV78"/>
      <c r="NFW78"/>
      <c r="NFX78"/>
      <c r="NFY78"/>
      <c r="NFZ78"/>
      <c r="NGA78"/>
      <c r="NGB78"/>
      <c r="NGC78"/>
      <c r="NGD78"/>
      <c r="NGE78"/>
      <c r="NGF78"/>
      <c r="NGG78"/>
      <c r="NGH78"/>
      <c r="NGI78"/>
      <c r="NGJ78"/>
      <c r="NGK78"/>
      <c r="NGL78"/>
      <c r="NGM78"/>
      <c r="NGN78"/>
      <c r="NGO78"/>
      <c r="NGP78"/>
      <c r="NGQ78"/>
      <c r="NGR78"/>
      <c r="NGS78"/>
      <c r="NGT78"/>
      <c r="NGU78"/>
      <c r="NGV78"/>
      <c r="NGW78"/>
      <c r="NGX78"/>
      <c r="NGY78"/>
      <c r="NGZ78"/>
      <c r="NHA78"/>
      <c r="NHB78"/>
      <c r="NHC78"/>
      <c r="NHD78"/>
      <c r="NHE78"/>
      <c r="NHF78"/>
      <c r="NHG78"/>
      <c r="NHH78"/>
      <c r="NHI78"/>
      <c r="NHJ78"/>
      <c r="NHK78"/>
      <c r="NHL78"/>
      <c r="NHM78"/>
      <c r="NHN78"/>
      <c r="NHO78"/>
      <c r="NHP78"/>
      <c r="NHQ78"/>
      <c r="NHR78"/>
      <c r="NHS78"/>
      <c r="NHT78"/>
      <c r="NHU78"/>
      <c r="NHV78"/>
      <c r="NHW78"/>
      <c r="NHX78"/>
      <c r="NHY78"/>
      <c r="NHZ78"/>
      <c r="NIA78"/>
      <c r="NIB78"/>
      <c r="NIC78"/>
      <c r="NID78"/>
      <c r="NIE78"/>
      <c r="NIF78"/>
      <c r="NIG78"/>
      <c r="NIH78"/>
      <c r="NII78"/>
      <c r="NIJ78"/>
      <c r="NIK78"/>
      <c r="NIL78"/>
      <c r="NIM78"/>
      <c r="NIN78"/>
      <c r="NIO78"/>
      <c r="NIP78"/>
      <c r="NIQ78"/>
      <c r="NIR78"/>
      <c r="NIS78"/>
      <c r="NIT78"/>
      <c r="NIU78"/>
      <c r="NIV78"/>
      <c r="NIW78"/>
      <c r="NIX78"/>
      <c r="NIY78"/>
      <c r="NIZ78"/>
      <c r="NJA78"/>
      <c r="NJB78"/>
      <c r="NJC78"/>
      <c r="NJD78"/>
      <c r="NJE78"/>
      <c r="NJF78"/>
      <c r="NJG78"/>
      <c r="NJH78"/>
      <c r="NJI78"/>
      <c r="NJJ78"/>
      <c r="NJK78"/>
      <c r="NJL78"/>
      <c r="NJM78"/>
      <c r="NJN78"/>
      <c r="NJO78"/>
      <c r="NJP78"/>
      <c r="NJQ78"/>
      <c r="NJR78"/>
      <c r="NJS78"/>
      <c r="NJT78"/>
      <c r="NJU78"/>
      <c r="NJV78"/>
      <c r="NJW78"/>
      <c r="NJX78"/>
      <c r="NJY78"/>
      <c r="NJZ78"/>
      <c r="NKA78"/>
      <c r="NKB78"/>
      <c r="NKC78"/>
      <c r="NKD78"/>
      <c r="NKE78"/>
      <c r="NKF78"/>
      <c r="NKG78"/>
      <c r="NKH78"/>
      <c r="NKI78"/>
      <c r="NKJ78"/>
      <c r="NKK78"/>
      <c r="NKL78"/>
      <c r="NKM78"/>
      <c r="NKN78"/>
      <c r="NKO78"/>
      <c r="NKP78"/>
      <c r="NKQ78"/>
      <c r="NKR78"/>
      <c r="NKS78"/>
      <c r="NKT78"/>
      <c r="NKU78"/>
      <c r="NKV78"/>
      <c r="NKW78"/>
      <c r="NKX78"/>
      <c r="NKY78"/>
      <c r="NKZ78"/>
      <c r="NLA78"/>
      <c r="NLB78"/>
      <c r="NLC78"/>
      <c r="NLD78"/>
      <c r="NLE78"/>
      <c r="NLF78"/>
      <c r="NLG78"/>
      <c r="NLH78"/>
      <c r="NLI78"/>
      <c r="NLJ78"/>
      <c r="NLK78"/>
      <c r="NLL78"/>
      <c r="NLM78"/>
      <c r="NLN78"/>
      <c r="NLO78"/>
      <c r="NLP78"/>
      <c r="NLQ78"/>
      <c r="NLR78"/>
      <c r="NLS78"/>
      <c r="NLT78"/>
      <c r="NLU78"/>
      <c r="NLV78"/>
      <c r="NLW78"/>
      <c r="NLX78"/>
      <c r="NLY78"/>
      <c r="NLZ78"/>
      <c r="NMA78"/>
      <c r="NMB78"/>
      <c r="NMC78"/>
      <c r="NMD78"/>
      <c r="NME78"/>
      <c r="NMF78"/>
      <c r="NMG78"/>
      <c r="NMH78"/>
      <c r="NMI78"/>
      <c r="NMJ78"/>
      <c r="NMK78"/>
      <c r="NML78"/>
      <c r="NMM78"/>
      <c r="NMN78"/>
      <c r="NMO78"/>
      <c r="NMP78"/>
      <c r="NMQ78"/>
      <c r="NMR78"/>
      <c r="NMS78"/>
      <c r="NMT78"/>
      <c r="NMU78"/>
      <c r="NMV78"/>
      <c r="NMW78"/>
      <c r="NMX78"/>
      <c r="NMY78"/>
      <c r="NMZ78"/>
      <c r="NNA78"/>
      <c r="NNB78"/>
      <c r="NNC78"/>
      <c r="NND78"/>
      <c r="NNE78"/>
      <c r="NNF78"/>
      <c r="NNG78"/>
      <c r="NNH78"/>
      <c r="NNI78"/>
      <c r="NNJ78"/>
      <c r="NNK78"/>
      <c r="NNL78"/>
      <c r="NNM78"/>
      <c r="NNN78"/>
      <c r="NNO78"/>
      <c r="NNP78"/>
      <c r="NNQ78"/>
      <c r="NNR78"/>
      <c r="NNS78"/>
      <c r="NNT78"/>
      <c r="NNU78"/>
      <c r="NNV78"/>
      <c r="NNW78"/>
      <c r="NNX78"/>
      <c r="NNY78"/>
      <c r="NNZ78"/>
      <c r="NOA78"/>
      <c r="NOB78"/>
      <c r="NOC78"/>
      <c r="NOD78"/>
      <c r="NOE78"/>
      <c r="NOF78"/>
      <c r="NOG78"/>
      <c r="NOH78"/>
      <c r="NOI78"/>
      <c r="NOJ78"/>
      <c r="NOK78"/>
      <c r="NOL78"/>
      <c r="NOM78"/>
      <c r="NON78"/>
      <c r="NOO78"/>
      <c r="NOP78"/>
      <c r="NOQ78"/>
      <c r="NOR78"/>
      <c r="NOS78"/>
      <c r="NOT78"/>
      <c r="NOU78"/>
      <c r="NOV78"/>
      <c r="NOW78"/>
      <c r="NOX78"/>
      <c r="NOY78"/>
      <c r="NOZ78"/>
      <c r="NPA78"/>
      <c r="NPB78"/>
      <c r="NPC78"/>
      <c r="NPD78"/>
      <c r="NPE78"/>
      <c r="NPF78"/>
      <c r="NPG78"/>
      <c r="NPH78"/>
      <c r="NPI78"/>
      <c r="NPJ78"/>
      <c r="NPK78"/>
      <c r="NPL78"/>
      <c r="NPM78"/>
      <c r="NPN78"/>
      <c r="NPO78"/>
      <c r="NPP78"/>
      <c r="NPQ78"/>
      <c r="NPR78"/>
      <c r="NPS78"/>
      <c r="NPT78"/>
      <c r="NPU78"/>
      <c r="NPV78"/>
      <c r="NPW78"/>
      <c r="NPX78"/>
      <c r="NPY78"/>
      <c r="NPZ78"/>
      <c r="NQA78"/>
      <c r="NQB78"/>
      <c r="NQC78"/>
      <c r="NQD78"/>
      <c r="NQE78"/>
      <c r="NQF78"/>
      <c r="NQG78"/>
      <c r="NQH78"/>
      <c r="NQI78"/>
      <c r="NQJ78"/>
      <c r="NQK78"/>
      <c r="NQL78"/>
      <c r="NQM78"/>
      <c r="NQN78"/>
      <c r="NQO78"/>
      <c r="NQP78"/>
      <c r="NQQ78"/>
      <c r="NQR78"/>
      <c r="NQS78"/>
      <c r="NQT78"/>
      <c r="NQU78"/>
      <c r="NQV78"/>
      <c r="NQW78"/>
      <c r="NQX78"/>
      <c r="NQY78"/>
      <c r="NQZ78"/>
      <c r="NRA78"/>
      <c r="NRB78"/>
      <c r="NRC78"/>
      <c r="NRD78"/>
      <c r="NRE78"/>
      <c r="NRF78"/>
      <c r="NRG78"/>
      <c r="NRH78"/>
      <c r="NRI78"/>
    </row>
    <row r="79" spans="1:9941" s="26" customFormat="1" ht="12.2" customHeight="1" thickBot="1" x14ac:dyDescent="0.25">
      <c r="A79" s="61" t="s">
        <v>23</v>
      </c>
      <c r="B79" s="430" t="s">
        <v>611</v>
      </c>
      <c r="C79" s="110">
        <f>SUM(C80:C82)</f>
        <v>4200000000</v>
      </c>
      <c r="D79" s="268">
        <f t="shared" ref="D79:K79" si="25">SUM(D80:D82)</f>
        <v>5662567692</v>
      </c>
      <c r="E79" s="692">
        <f t="shared" si="25"/>
        <v>6461524380</v>
      </c>
      <c r="F79" s="692">
        <f t="shared" si="25"/>
        <v>7264419811</v>
      </c>
      <c r="G79" s="692">
        <f t="shared" si="25"/>
        <v>7603193583</v>
      </c>
      <c r="H79" s="28">
        <f t="shared" si="23"/>
        <v>338773772</v>
      </c>
      <c r="I79" s="758">
        <f t="shared" si="25"/>
        <v>0</v>
      </c>
      <c r="J79" s="28">
        <f t="shared" si="25"/>
        <v>0</v>
      </c>
      <c r="K79" s="28">
        <f t="shared" si="25"/>
        <v>0</v>
      </c>
      <c r="L79" s="28" t="e">
        <f t="shared" ref="L79" si="26">SUM(L80:L82)</f>
        <v>#DIV/0!</v>
      </c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  <c r="RG79"/>
      <c r="RH79"/>
      <c r="RI79"/>
      <c r="RJ79"/>
      <c r="RK79"/>
      <c r="RL79"/>
      <c r="RM79"/>
      <c r="RN79"/>
      <c r="RO79"/>
      <c r="RP79"/>
      <c r="RQ79"/>
      <c r="RR79"/>
      <c r="RS79"/>
      <c r="RT79"/>
      <c r="RU79"/>
      <c r="RV79"/>
      <c r="RW79"/>
      <c r="RX79"/>
      <c r="RY79"/>
      <c r="RZ79"/>
      <c r="SA79"/>
      <c r="SB79"/>
      <c r="SC79"/>
      <c r="SD79"/>
      <c r="SE79"/>
      <c r="SF79"/>
      <c r="SG79"/>
      <c r="SH79"/>
      <c r="SI79"/>
      <c r="SJ79"/>
      <c r="SK79"/>
      <c r="SL79"/>
      <c r="SM79"/>
      <c r="SN79"/>
      <c r="SO79"/>
      <c r="SP79"/>
      <c r="SQ79"/>
      <c r="SR79"/>
      <c r="SS79"/>
      <c r="ST79"/>
      <c r="SU79"/>
      <c r="SV79"/>
      <c r="SW79"/>
      <c r="SX79"/>
      <c r="SY79"/>
      <c r="SZ79"/>
      <c r="TA79"/>
      <c r="TB79"/>
      <c r="TC79"/>
      <c r="TD79"/>
      <c r="TE79"/>
      <c r="TF79"/>
      <c r="TG79"/>
      <c r="TH79"/>
      <c r="TI79"/>
      <c r="TJ79"/>
      <c r="TK79"/>
      <c r="TL79"/>
      <c r="TM79"/>
      <c r="TN79"/>
      <c r="TO79"/>
      <c r="TP79"/>
      <c r="TQ79"/>
      <c r="TR79"/>
      <c r="TS79"/>
      <c r="TT79"/>
      <c r="TU79"/>
      <c r="TV79"/>
      <c r="TW79"/>
      <c r="TX79"/>
      <c r="TY79"/>
      <c r="TZ79"/>
      <c r="UA79"/>
      <c r="UB79"/>
      <c r="UC79"/>
      <c r="UD79"/>
      <c r="UE79"/>
      <c r="UF79"/>
      <c r="UG79"/>
      <c r="UH79"/>
      <c r="UI79"/>
      <c r="UJ79"/>
      <c r="UK79"/>
      <c r="UL79"/>
      <c r="UM79"/>
      <c r="UN79"/>
      <c r="UO79"/>
      <c r="UP79"/>
      <c r="UQ79"/>
      <c r="UR79"/>
      <c r="US79"/>
      <c r="UT79"/>
      <c r="UU79"/>
      <c r="UV79"/>
      <c r="UW79"/>
      <c r="UX79"/>
      <c r="UY79"/>
      <c r="UZ79"/>
      <c r="VA79"/>
      <c r="VB79"/>
      <c r="VC79"/>
      <c r="VD79"/>
      <c r="VE79"/>
      <c r="VF79"/>
      <c r="VG79"/>
      <c r="VH79"/>
      <c r="VI79"/>
      <c r="VJ79"/>
      <c r="VK79"/>
      <c r="VL79"/>
      <c r="VM79"/>
      <c r="VN79"/>
      <c r="VO79"/>
      <c r="VP79"/>
      <c r="VQ79"/>
      <c r="VR79"/>
      <c r="VS79"/>
      <c r="VT79"/>
      <c r="VU79"/>
      <c r="VV79"/>
      <c r="VW79"/>
      <c r="VX79"/>
      <c r="VY79"/>
      <c r="VZ79"/>
      <c r="WA79"/>
      <c r="WB79"/>
      <c r="WC79"/>
      <c r="WD79"/>
      <c r="WE79"/>
      <c r="WF79"/>
      <c r="WG79"/>
      <c r="WH79"/>
      <c r="WI79"/>
      <c r="WJ79"/>
      <c r="WK79"/>
      <c r="WL79"/>
      <c r="WM79"/>
      <c r="WN79"/>
      <c r="WO79"/>
      <c r="WP79"/>
      <c r="WQ79"/>
      <c r="WR79"/>
      <c r="WS79"/>
      <c r="WT79"/>
      <c r="WU79"/>
      <c r="WV79"/>
      <c r="WW79"/>
      <c r="WX79"/>
      <c r="WY79"/>
      <c r="WZ79"/>
      <c r="XA79"/>
      <c r="XB79"/>
      <c r="XC79"/>
      <c r="XD79"/>
      <c r="XE79"/>
      <c r="XF79"/>
      <c r="XG79"/>
      <c r="XH79"/>
      <c r="XI79"/>
      <c r="XJ79"/>
      <c r="XK79"/>
      <c r="XL79"/>
      <c r="XM79"/>
      <c r="XN79"/>
      <c r="XO79"/>
      <c r="XP79"/>
      <c r="XQ79"/>
      <c r="XR79"/>
      <c r="XS79"/>
      <c r="XT79"/>
      <c r="XU79"/>
      <c r="XV79"/>
      <c r="XW79"/>
      <c r="XX79"/>
      <c r="XY79"/>
      <c r="XZ79"/>
      <c r="YA79"/>
      <c r="YB79"/>
      <c r="YC79"/>
      <c r="YD79"/>
      <c r="YE79"/>
      <c r="YF79"/>
      <c r="YG79"/>
      <c r="YH79"/>
      <c r="YI79"/>
      <c r="YJ79"/>
      <c r="YK79"/>
      <c r="YL79"/>
      <c r="YM79"/>
      <c r="YN79"/>
      <c r="YO79"/>
      <c r="YP79"/>
      <c r="YQ79"/>
      <c r="YR79"/>
      <c r="YS79"/>
      <c r="YT79"/>
      <c r="YU79"/>
      <c r="YV79"/>
      <c r="YW79"/>
      <c r="YX79"/>
      <c r="YY79"/>
      <c r="YZ79"/>
      <c r="ZA79"/>
      <c r="ZB79"/>
      <c r="ZC79"/>
      <c r="ZD79"/>
      <c r="ZE79"/>
      <c r="ZF79"/>
      <c r="ZG79"/>
      <c r="ZH79"/>
      <c r="ZI79"/>
      <c r="ZJ79"/>
      <c r="ZK79"/>
      <c r="ZL79"/>
      <c r="ZM79"/>
      <c r="ZN79"/>
      <c r="ZO79"/>
      <c r="ZP79"/>
      <c r="ZQ79"/>
      <c r="ZR79"/>
      <c r="ZS79"/>
      <c r="ZT79"/>
      <c r="ZU79"/>
      <c r="ZV79"/>
      <c r="ZW79"/>
      <c r="ZX79"/>
      <c r="ZY79"/>
      <c r="ZZ79"/>
      <c r="AAA79"/>
      <c r="AAB79"/>
      <c r="AAC79"/>
      <c r="AAD79"/>
      <c r="AAE79"/>
      <c r="AAF79"/>
      <c r="AAG79"/>
      <c r="AAH79"/>
      <c r="AAI79"/>
      <c r="AAJ79"/>
      <c r="AAK79"/>
      <c r="AAL79"/>
      <c r="AAM79"/>
      <c r="AAN79"/>
      <c r="AAO79"/>
      <c r="AAP79"/>
      <c r="AAQ79"/>
      <c r="AAR79"/>
      <c r="AAS79"/>
      <c r="AAT79"/>
      <c r="AAU79"/>
      <c r="AAV79"/>
      <c r="AAW79"/>
      <c r="AAX79"/>
      <c r="AAY79"/>
      <c r="AAZ79"/>
      <c r="ABA79"/>
      <c r="ABB79"/>
      <c r="ABC79"/>
      <c r="ABD79"/>
      <c r="ABE79"/>
      <c r="ABF79"/>
      <c r="ABG79"/>
      <c r="ABH79"/>
      <c r="ABI79"/>
      <c r="ABJ79"/>
      <c r="ABK79"/>
      <c r="ABL79"/>
      <c r="ABM79"/>
      <c r="ABN79"/>
      <c r="ABO79"/>
      <c r="ABP79"/>
      <c r="ABQ79"/>
      <c r="ABR79"/>
      <c r="ABS79"/>
      <c r="ABT79"/>
      <c r="ABU79"/>
      <c r="ABV79"/>
      <c r="ABW79"/>
      <c r="ABX79"/>
      <c r="ABY79"/>
      <c r="ABZ79"/>
      <c r="ACA79"/>
      <c r="ACB79"/>
      <c r="ACC79"/>
      <c r="ACD79"/>
      <c r="ACE79"/>
      <c r="ACF79"/>
      <c r="ACG79"/>
      <c r="ACH79"/>
      <c r="ACI79"/>
      <c r="ACJ79"/>
      <c r="ACK79"/>
      <c r="ACL79"/>
      <c r="ACM79"/>
      <c r="ACN79"/>
      <c r="ACO79"/>
      <c r="ACP79"/>
      <c r="ACQ79"/>
      <c r="ACR79"/>
      <c r="ACS79"/>
      <c r="ACT79"/>
      <c r="ACU79"/>
      <c r="ACV79"/>
      <c r="ACW79"/>
      <c r="ACX79"/>
      <c r="ACY79"/>
      <c r="ACZ79"/>
      <c r="ADA79"/>
      <c r="ADB79"/>
      <c r="ADC79"/>
      <c r="ADD79"/>
      <c r="ADE79"/>
      <c r="ADF79"/>
      <c r="ADG79"/>
      <c r="ADH79"/>
      <c r="ADI79"/>
      <c r="ADJ79"/>
      <c r="ADK79"/>
      <c r="ADL79"/>
      <c r="ADM79"/>
      <c r="ADN79"/>
      <c r="ADO79"/>
      <c r="ADP79"/>
      <c r="ADQ79"/>
      <c r="ADR79"/>
      <c r="ADS79"/>
      <c r="ADT79"/>
      <c r="ADU79"/>
      <c r="ADV79"/>
      <c r="ADW79"/>
      <c r="ADX79"/>
      <c r="ADY79"/>
      <c r="ADZ79"/>
      <c r="AEA79"/>
      <c r="AEB79"/>
      <c r="AEC79"/>
      <c r="AED79"/>
      <c r="AEE79"/>
      <c r="AEF79"/>
      <c r="AEG79"/>
      <c r="AEH79"/>
      <c r="AEI79"/>
      <c r="AEJ79"/>
      <c r="AEK79"/>
      <c r="AEL79"/>
      <c r="AEM79"/>
      <c r="AEN79"/>
      <c r="AEO79"/>
      <c r="AEP79"/>
      <c r="AEQ79"/>
      <c r="AER79"/>
      <c r="AES79"/>
      <c r="AET79"/>
      <c r="AEU79"/>
      <c r="AEV79"/>
      <c r="AEW79"/>
      <c r="AEX79"/>
      <c r="AEY79"/>
      <c r="AEZ79"/>
      <c r="AFA79"/>
      <c r="AFB79"/>
      <c r="AFC79"/>
      <c r="AFD79"/>
      <c r="AFE79"/>
      <c r="AFF79"/>
      <c r="AFG79"/>
      <c r="AFH79"/>
      <c r="AFI79"/>
      <c r="AFJ79"/>
      <c r="AFK79"/>
      <c r="AFL79"/>
      <c r="AFM79"/>
      <c r="AFN79"/>
      <c r="AFO79"/>
      <c r="AFP79"/>
      <c r="AFQ79"/>
      <c r="AFR79"/>
      <c r="AFS79"/>
      <c r="AFT79"/>
      <c r="AFU79"/>
      <c r="AFV79"/>
      <c r="AFW79"/>
      <c r="AFX79"/>
      <c r="AFY79"/>
      <c r="AFZ79"/>
      <c r="AGA79"/>
      <c r="AGB79"/>
      <c r="AGC79"/>
      <c r="AGD79"/>
      <c r="AGE79"/>
      <c r="AGF79"/>
      <c r="AGG79"/>
      <c r="AGH79"/>
      <c r="AGI79"/>
      <c r="AGJ79"/>
      <c r="AGK79"/>
      <c r="AGL79"/>
      <c r="AGM79"/>
      <c r="AGN79"/>
      <c r="AGO79"/>
      <c r="AGP79"/>
      <c r="AGQ79"/>
      <c r="AGR79"/>
      <c r="AGS79"/>
      <c r="AGT79"/>
      <c r="AGU79"/>
      <c r="AGV79"/>
      <c r="AGW79"/>
      <c r="AGX79"/>
      <c r="AGY79"/>
      <c r="AGZ79"/>
      <c r="AHA79"/>
      <c r="AHB79"/>
      <c r="AHC79"/>
      <c r="AHD79"/>
      <c r="AHE79"/>
      <c r="AHF79"/>
      <c r="AHG79"/>
      <c r="AHH79"/>
      <c r="AHI79"/>
      <c r="AHJ79"/>
      <c r="AHK79"/>
      <c r="AHL79"/>
      <c r="AHM79"/>
      <c r="AHN79"/>
      <c r="AHO79"/>
      <c r="AHP79"/>
      <c r="AHQ79"/>
      <c r="AHR79"/>
      <c r="AHS79"/>
      <c r="AHT79"/>
      <c r="AHU79"/>
      <c r="AHV79"/>
      <c r="AHW79"/>
      <c r="AHX79"/>
      <c r="AHY79"/>
      <c r="AHZ79"/>
      <c r="AIA79"/>
      <c r="AIB79"/>
      <c r="AIC79"/>
      <c r="AID79"/>
      <c r="AIE79"/>
      <c r="AIF79"/>
      <c r="AIG79"/>
      <c r="AIH79"/>
      <c r="AII79"/>
      <c r="AIJ79"/>
      <c r="AIK79"/>
      <c r="AIL79"/>
      <c r="AIM79"/>
      <c r="AIN79"/>
      <c r="AIO79"/>
      <c r="AIP79"/>
      <c r="AIQ79"/>
      <c r="AIR79"/>
      <c r="AIS79"/>
      <c r="AIT79"/>
      <c r="AIU79"/>
      <c r="AIV79"/>
      <c r="AIW79"/>
      <c r="AIX79"/>
      <c r="AIY79"/>
      <c r="AIZ79"/>
      <c r="AJA79"/>
      <c r="AJB79"/>
      <c r="AJC79"/>
      <c r="AJD79"/>
      <c r="AJE79"/>
      <c r="AJF79"/>
      <c r="AJG79"/>
      <c r="AJH79"/>
      <c r="AJI79"/>
      <c r="AJJ79"/>
      <c r="AJK79"/>
      <c r="AJL79"/>
      <c r="AJM79"/>
      <c r="AJN79"/>
      <c r="AJO79"/>
      <c r="AJP79"/>
      <c r="AJQ79"/>
      <c r="AJR79"/>
      <c r="AJS79"/>
      <c r="AJT79"/>
      <c r="AJU79"/>
      <c r="AJV79"/>
      <c r="AJW79"/>
      <c r="AJX79"/>
      <c r="AJY79"/>
      <c r="AJZ79"/>
      <c r="AKA79"/>
      <c r="AKB79"/>
      <c r="AKC79"/>
      <c r="AKD79"/>
      <c r="AKE79"/>
      <c r="AKF79"/>
      <c r="AKG79"/>
      <c r="AKH79"/>
      <c r="AKI79"/>
      <c r="AKJ79"/>
      <c r="AKK79"/>
      <c r="AKL79"/>
      <c r="AKM79"/>
      <c r="AKN79"/>
      <c r="AKO79"/>
      <c r="AKP79"/>
      <c r="AKQ79"/>
      <c r="AKR79"/>
      <c r="AKS79"/>
      <c r="AKT79"/>
      <c r="AKU79"/>
      <c r="AKV79"/>
      <c r="AKW79"/>
      <c r="AKX79"/>
      <c r="AKY79"/>
      <c r="AKZ79"/>
      <c r="ALA79"/>
      <c r="ALB79"/>
      <c r="ALC79"/>
      <c r="ALD79"/>
      <c r="ALE79"/>
      <c r="ALF79"/>
      <c r="ALG79"/>
      <c r="ALH79"/>
      <c r="ALI79"/>
      <c r="ALJ79"/>
      <c r="ALK79"/>
      <c r="ALL79"/>
      <c r="ALM79"/>
      <c r="ALN79"/>
      <c r="ALO79"/>
      <c r="ALP79"/>
      <c r="ALQ79"/>
      <c r="ALR79"/>
      <c r="ALS79"/>
      <c r="ALT79"/>
      <c r="ALU79"/>
      <c r="ALV79"/>
      <c r="ALW79"/>
      <c r="ALX79"/>
      <c r="ALY79"/>
      <c r="ALZ79"/>
      <c r="AMA79"/>
      <c r="AMB79"/>
      <c r="AMC79"/>
      <c r="AMD79"/>
      <c r="AME79"/>
      <c r="AMF79"/>
      <c r="AMG79"/>
      <c r="AMH79"/>
      <c r="AMI79"/>
      <c r="AMJ79"/>
      <c r="AMK79"/>
      <c r="AML79"/>
      <c r="AMM79"/>
      <c r="AMN79"/>
      <c r="AMO79"/>
      <c r="AMP79"/>
      <c r="AMQ79"/>
      <c r="AMR79"/>
      <c r="AMS79"/>
      <c r="AMT79"/>
      <c r="AMU79"/>
      <c r="AMV79"/>
      <c r="AMW79"/>
      <c r="AMX79"/>
      <c r="AMY79"/>
      <c r="AMZ79"/>
      <c r="ANA79"/>
      <c r="ANB79"/>
      <c r="ANC79"/>
      <c r="AND79"/>
      <c r="ANE79"/>
      <c r="ANF79"/>
      <c r="ANG79"/>
      <c r="ANH79"/>
      <c r="ANI79"/>
      <c r="ANJ79"/>
      <c r="ANK79"/>
      <c r="ANL79"/>
      <c r="ANM79"/>
      <c r="ANN79"/>
      <c r="ANO79"/>
      <c r="ANP79"/>
      <c r="ANQ79"/>
      <c r="ANR79"/>
      <c r="ANS79"/>
      <c r="ANT79"/>
      <c r="ANU79"/>
      <c r="ANV79"/>
      <c r="ANW79"/>
      <c r="ANX79"/>
      <c r="ANY79"/>
      <c r="ANZ79"/>
      <c r="AOA79"/>
      <c r="AOB79"/>
      <c r="AOC79"/>
      <c r="AOD79"/>
      <c r="AOE79"/>
      <c r="AOF79"/>
      <c r="AOG79"/>
      <c r="AOH79"/>
      <c r="AOI79"/>
      <c r="AOJ79"/>
      <c r="AOK79"/>
      <c r="AOL79"/>
      <c r="AOM79"/>
      <c r="AON79"/>
      <c r="AOO79"/>
      <c r="AOP79"/>
      <c r="AOQ79"/>
      <c r="AOR79"/>
      <c r="AOS79"/>
      <c r="AOT79"/>
      <c r="AOU79"/>
      <c r="AOV79"/>
      <c r="AOW79"/>
      <c r="AOX79"/>
      <c r="AOY79"/>
      <c r="AOZ79"/>
      <c r="APA79"/>
      <c r="APB79"/>
      <c r="APC79"/>
      <c r="APD79"/>
      <c r="APE79"/>
      <c r="APF79"/>
      <c r="APG79"/>
      <c r="APH79"/>
      <c r="API79"/>
      <c r="APJ79"/>
      <c r="APK79"/>
      <c r="APL79"/>
      <c r="APM79"/>
      <c r="APN79"/>
      <c r="APO79"/>
      <c r="APP79"/>
      <c r="APQ79"/>
      <c r="APR79"/>
      <c r="APS79"/>
      <c r="APT79"/>
      <c r="APU79"/>
      <c r="APV79"/>
      <c r="APW79"/>
      <c r="APX79"/>
      <c r="APY79"/>
      <c r="APZ79"/>
      <c r="AQA79"/>
      <c r="AQB79"/>
      <c r="AQC79"/>
      <c r="AQD79"/>
      <c r="AQE79"/>
      <c r="AQF79"/>
      <c r="AQG79"/>
      <c r="AQH79"/>
      <c r="AQI79"/>
      <c r="AQJ79"/>
      <c r="AQK79"/>
      <c r="AQL79"/>
      <c r="AQM79"/>
      <c r="AQN79"/>
      <c r="AQO79"/>
      <c r="AQP79"/>
      <c r="AQQ79"/>
      <c r="AQR79"/>
      <c r="AQS79"/>
      <c r="AQT79"/>
      <c r="AQU79"/>
      <c r="AQV79"/>
      <c r="AQW79"/>
      <c r="AQX79"/>
      <c r="AQY79"/>
      <c r="AQZ79"/>
      <c r="ARA79"/>
      <c r="ARB79"/>
      <c r="ARC79"/>
      <c r="ARD79"/>
      <c r="ARE79"/>
      <c r="ARF79"/>
      <c r="ARG79"/>
      <c r="ARH79"/>
      <c r="ARI79"/>
      <c r="ARJ79"/>
      <c r="ARK79"/>
      <c r="ARL79"/>
      <c r="ARM79"/>
      <c r="ARN79"/>
      <c r="ARO79"/>
      <c r="ARP79"/>
      <c r="ARQ79"/>
      <c r="ARR79"/>
      <c r="ARS79"/>
      <c r="ART79"/>
      <c r="ARU79"/>
      <c r="ARV79"/>
      <c r="ARW79"/>
      <c r="ARX79"/>
      <c r="ARY79"/>
      <c r="ARZ79"/>
      <c r="ASA79"/>
      <c r="ASB79"/>
      <c r="ASC79"/>
      <c r="ASD79"/>
      <c r="ASE79"/>
      <c r="ASF79"/>
      <c r="ASG79"/>
      <c r="ASH79"/>
      <c r="ASI79"/>
      <c r="ASJ79"/>
      <c r="ASK79"/>
      <c r="ASL79"/>
      <c r="ASM79"/>
      <c r="ASN79"/>
      <c r="ASO79"/>
      <c r="ASP79"/>
      <c r="ASQ79"/>
      <c r="ASR79"/>
      <c r="ASS79"/>
      <c r="AST79"/>
      <c r="ASU79"/>
      <c r="ASV79"/>
      <c r="ASW79"/>
      <c r="ASX79"/>
      <c r="ASY79"/>
      <c r="ASZ79"/>
      <c r="ATA79"/>
      <c r="ATB79"/>
      <c r="ATC79"/>
      <c r="ATD79"/>
      <c r="ATE79"/>
      <c r="ATF79"/>
      <c r="ATG79"/>
      <c r="ATH79"/>
      <c r="ATI79"/>
      <c r="ATJ79"/>
      <c r="ATK79"/>
      <c r="ATL79"/>
      <c r="ATM79"/>
      <c r="ATN79"/>
      <c r="ATO79"/>
      <c r="ATP79"/>
      <c r="ATQ79"/>
      <c r="ATR79"/>
      <c r="ATS79"/>
      <c r="ATT79"/>
      <c r="ATU79"/>
      <c r="ATV79"/>
      <c r="ATW79"/>
      <c r="ATX79"/>
      <c r="ATY79"/>
      <c r="ATZ79"/>
      <c r="AUA79"/>
      <c r="AUB79"/>
      <c r="AUC79"/>
      <c r="AUD79"/>
      <c r="AUE79"/>
      <c r="AUF79"/>
      <c r="AUG79"/>
      <c r="AUH79"/>
      <c r="AUI79"/>
      <c r="AUJ79"/>
      <c r="AUK79"/>
      <c r="AUL79"/>
      <c r="AUM79"/>
      <c r="AUN79"/>
      <c r="AUO79"/>
      <c r="AUP79"/>
      <c r="AUQ79"/>
      <c r="AUR79"/>
      <c r="AUS79"/>
      <c r="AUT79"/>
      <c r="AUU79"/>
      <c r="AUV79"/>
      <c r="AUW79"/>
      <c r="AUX79"/>
      <c r="AUY79"/>
      <c r="AUZ79"/>
      <c r="AVA79"/>
      <c r="AVB79"/>
      <c r="AVC79"/>
      <c r="AVD79"/>
      <c r="AVE79"/>
      <c r="AVF79"/>
      <c r="AVG79"/>
      <c r="AVH79"/>
      <c r="AVI79"/>
      <c r="AVJ79"/>
      <c r="AVK79"/>
      <c r="AVL79"/>
      <c r="AVM79"/>
      <c r="AVN79"/>
      <c r="AVO79"/>
      <c r="AVP79"/>
      <c r="AVQ79"/>
      <c r="AVR79"/>
      <c r="AVS79"/>
      <c r="AVT79"/>
      <c r="AVU79"/>
      <c r="AVV79"/>
      <c r="AVW79"/>
      <c r="AVX79"/>
      <c r="AVY79"/>
      <c r="AVZ79"/>
      <c r="AWA79"/>
      <c r="AWB79"/>
      <c r="AWC79"/>
      <c r="AWD79"/>
      <c r="AWE79"/>
      <c r="AWF79"/>
      <c r="AWG79"/>
      <c r="AWH79"/>
      <c r="AWI79"/>
      <c r="AWJ79"/>
      <c r="AWK79"/>
      <c r="AWL79"/>
      <c r="AWM79"/>
      <c r="AWN79"/>
      <c r="AWO79"/>
      <c r="AWP79"/>
      <c r="AWQ79"/>
      <c r="AWR79"/>
      <c r="AWS79"/>
      <c r="AWT79"/>
      <c r="AWU79"/>
      <c r="AWV79"/>
      <c r="AWW79"/>
      <c r="AWX79"/>
      <c r="AWY79"/>
      <c r="AWZ79"/>
      <c r="AXA79"/>
      <c r="AXB79"/>
      <c r="AXC79"/>
      <c r="AXD79"/>
      <c r="AXE79"/>
      <c r="AXF79"/>
      <c r="AXG79"/>
      <c r="AXH79"/>
      <c r="AXI79"/>
      <c r="AXJ79"/>
      <c r="AXK79"/>
      <c r="AXL79"/>
      <c r="AXM79"/>
      <c r="AXN79"/>
      <c r="AXO79"/>
      <c r="AXP79"/>
      <c r="AXQ79"/>
      <c r="AXR79"/>
      <c r="AXS79"/>
      <c r="AXT79"/>
      <c r="AXU79"/>
      <c r="AXV79"/>
      <c r="AXW79"/>
      <c r="AXX79"/>
      <c r="AXY79"/>
      <c r="AXZ79"/>
      <c r="AYA79"/>
      <c r="AYB79"/>
      <c r="AYC79"/>
      <c r="AYD79"/>
      <c r="AYE79"/>
      <c r="AYF79"/>
      <c r="AYG79"/>
      <c r="AYH79"/>
      <c r="AYI79"/>
      <c r="AYJ79"/>
      <c r="AYK79"/>
      <c r="AYL79"/>
      <c r="AYM79"/>
      <c r="AYN79"/>
      <c r="AYO79"/>
      <c r="AYP79"/>
      <c r="AYQ79"/>
      <c r="AYR79"/>
      <c r="AYS79"/>
      <c r="AYT79"/>
      <c r="AYU79"/>
      <c r="AYV79"/>
      <c r="AYW79"/>
      <c r="AYX79"/>
      <c r="AYY79"/>
      <c r="AYZ79"/>
      <c r="AZA79"/>
      <c r="AZB79"/>
      <c r="AZC79"/>
      <c r="AZD79"/>
      <c r="AZE79"/>
      <c r="AZF79"/>
      <c r="AZG79"/>
      <c r="AZH79"/>
      <c r="AZI79"/>
      <c r="AZJ79"/>
      <c r="AZK79"/>
      <c r="AZL79"/>
      <c r="AZM79"/>
      <c r="AZN79"/>
      <c r="AZO79"/>
      <c r="AZP79"/>
      <c r="AZQ79"/>
      <c r="AZR79"/>
      <c r="AZS79"/>
      <c r="AZT79"/>
      <c r="AZU79"/>
      <c r="AZV79"/>
      <c r="AZW79"/>
      <c r="AZX79"/>
      <c r="AZY79"/>
      <c r="AZZ79"/>
      <c r="BAA79"/>
      <c r="BAB79"/>
      <c r="BAC79"/>
      <c r="BAD79"/>
      <c r="BAE79"/>
      <c r="BAF79"/>
      <c r="BAG79"/>
      <c r="BAH79"/>
      <c r="BAI79"/>
      <c r="BAJ79"/>
      <c r="BAK79"/>
      <c r="BAL79"/>
      <c r="BAM79"/>
      <c r="BAN79"/>
      <c r="BAO79"/>
      <c r="BAP79"/>
      <c r="BAQ79"/>
      <c r="BAR79"/>
      <c r="BAS79"/>
      <c r="BAT79"/>
      <c r="BAU79"/>
      <c r="BAV79"/>
      <c r="BAW79"/>
      <c r="BAX79"/>
      <c r="BAY79"/>
      <c r="BAZ79"/>
      <c r="BBA79"/>
      <c r="BBB79"/>
      <c r="BBC79"/>
      <c r="BBD79"/>
      <c r="BBE79"/>
      <c r="BBF79"/>
      <c r="BBG79"/>
      <c r="BBH79"/>
      <c r="BBI79"/>
      <c r="BBJ79"/>
      <c r="BBK79"/>
      <c r="BBL79"/>
      <c r="BBM79"/>
      <c r="BBN79"/>
      <c r="BBO79"/>
      <c r="BBP79"/>
      <c r="BBQ79"/>
      <c r="BBR79"/>
      <c r="BBS79"/>
      <c r="BBT79"/>
      <c r="BBU79"/>
      <c r="BBV79"/>
      <c r="BBW79"/>
      <c r="BBX79"/>
      <c r="BBY79"/>
      <c r="BBZ79"/>
      <c r="BCA79"/>
      <c r="BCB79"/>
      <c r="BCC79"/>
      <c r="BCD79"/>
      <c r="BCE79"/>
      <c r="BCF79"/>
      <c r="BCG79"/>
      <c r="BCH79"/>
      <c r="BCI79"/>
      <c r="BCJ79"/>
      <c r="BCK79"/>
      <c r="BCL79"/>
      <c r="BCM79"/>
      <c r="BCN79"/>
      <c r="BCO79"/>
      <c r="BCP79"/>
      <c r="BCQ79"/>
      <c r="BCR79"/>
      <c r="BCS79"/>
      <c r="BCT79"/>
      <c r="BCU79"/>
      <c r="BCV79"/>
      <c r="BCW79"/>
      <c r="BCX79"/>
      <c r="BCY79"/>
      <c r="BCZ79"/>
      <c r="BDA79"/>
      <c r="BDB79"/>
      <c r="BDC79"/>
      <c r="BDD79"/>
      <c r="BDE79"/>
      <c r="BDF79"/>
      <c r="BDG79"/>
      <c r="BDH79"/>
      <c r="BDI79"/>
      <c r="BDJ79"/>
      <c r="BDK79"/>
      <c r="BDL79"/>
      <c r="BDM79"/>
      <c r="BDN79"/>
      <c r="BDO79"/>
      <c r="BDP79"/>
      <c r="BDQ79"/>
      <c r="BDR79"/>
      <c r="BDS79"/>
      <c r="BDT79"/>
      <c r="BDU79"/>
      <c r="BDV79"/>
      <c r="BDW79"/>
      <c r="BDX79"/>
      <c r="BDY79"/>
      <c r="BDZ79"/>
      <c r="BEA79"/>
      <c r="BEB79"/>
      <c r="BEC79"/>
      <c r="BED79"/>
      <c r="BEE79"/>
      <c r="BEF79"/>
      <c r="BEG79"/>
      <c r="BEH79"/>
      <c r="BEI79"/>
      <c r="BEJ79"/>
      <c r="BEK79"/>
      <c r="BEL79"/>
      <c r="BEM79"/>
      <c r="BEN79"/>
      <c r="BEO79"/>
      <c r="BEP79"/>
      <c r="BEQ79"/>
      <c r="BER79"/>
      <c r="BES79"/>
      <c r="BET79"/>
      <c r="BEU79"/>
      <c r="BEV79"/>
      <c r="BEW79"/>
      <c r="BEX79"/>
      <c r="BEY79"/>
      <c r="BEZ79"/>
      <c r="BFA79"/>
      <c r="BFB79"/>
      <c r="BFC79"/>
      <c r="BFD79"/>
      <c r="BFE79"/>
      <c r="BFF79"/>
      <c r="BFG79"/>
      <c r="BFH79"/>
      <c r="BFI79"/>
      <c r="BFJ79"/>
      <c r="BFK79"/>
      <c r="BFL79"/>
      <c r="BFM79"/>
      <c r="BFN79"/>
      <c r="BFO79"/>
      <c r="BFP79"/>
      <c r="BFQ79"/>
      <c r="BFR79"/>
      <c r="BFS79"/>
      <c r="BFT79"/>
      <c r="BFU79"/>
      <c r="BFV79"/>
      <c r="BFW79"/>
      <c r="BFX79"/>
      <c r="BFY79"/>
      <c r="BFZ79"/>
      <c r="BGA79"/>
      <c r="BGB79"/>
      <c r="BGC79"/>
      <c r="BGD79"/>
      <c r="BGE79"/>
      <c r="BGF79"/>
      <c r="BGG79"/>
      <c r="BGH79"/>
      <c r="BGI79"/>
      <c r="BGJ79"/>
      <c r="BGK79"/>
      <c r="BGL79"/>
      <c r="BGM79"/>
      <c r="BGN79"/>
      <c r="BGO79"/>
      <c r="BGP79"/>
      <c r="BGQ79"/>
      <c r="BGR79"/>
      <c r="BGS79"/>
      <c r="BGT79"/>
      <c r="BGU79"/>
      <c r="BGV79"/>
      <c r="BGW79"/>
      <c r="BGX79"/>
      <c r="BGY79"/>
      <c r="BGZ79"/>
      <c r="BHA79"/>
      <c r="BHB79"/>
      <c r="BHC79"/>
      <c r="BHD79"/>
      <c r="BHE79"/>
      <c r="BHF79"/>
      <c r="BHG79"/>
      <c r="BHH79"/>
      <c r="BHI79"/>
      <c r="BHJ79"/>
      <c r="BHK79"/>
      <c r="BHL79"/>
      <c r="BHM79"/>
      <c r="BHN79"/>
      <c r="BHO79"/>
      <c r="BHP79"/>
      <c r="BHQ79"/>
      <c r="BHR79"/>
      <c r="BHS79"/>
      <c r="BHT79"/>
      <c r="BHU79"/>
      <c r="BHV79"/>
      <c r="BHW79"/>
      <c r="BHX79"/>
      <c r="BHY79"/>
      <c r="BHZ79"/>
      <c r="BIA79"/>
      <c r="BIB79"/>
      <c r="BIC79"/>
      <c r="BID79"/>
      <c r="BIE79"/>
      <c r="BIF79"/>
      <c r="BIG79"/>
      <c r="BIH79"/>
      <c r="BII79"/>
      <c r="BIJ79"/>
      <c r="BIK79"/>
      <c r="BIL79"/>
      <c r="BIM79"/>
      <c r="BIN79"/>
      <c r="BIO79"/>
      <c r="BIP79"/>
      <c r="BIQ79"/>
      <c r="BIR79"/>
      <c r="BIS79"/>
      <c r="BIT79"/>
      <c r="BIU79"/>
      <c r="BIV79"/>
      <c r="BIW79"/>
      <c r="BIX79"/>
      <c r="BIY79"/>
      <c r="BIZ79"/>
      <c r="BJA79"/>
      <c r="BJB79"/>
      <c r="BJC79"/>
      <c r="BJD79"/>
      <c r="BJE79"/>
      <c r="BJF79"/>
      <c r="BJG79"/>
      <c r="BJH79"/>
      <c r="BJI79"/>
      <c r="BJJ79"/>
      <c r="BJK79"/>
      <c r="BJL79"/>
      <c r="BJM79"/>
      <c r="BJN79"/>
      <c r="BJO79"/>
      <c r="BJP79"/>
      <c r="BJQ79"/>
      <c r="BJR79"/>
      <c r="BJS79"/>
      <c r="BJT79"/>
      <c r="BJU79"/>
      <c r="BJV79"/>
      <c r="BJW79"/>
      <c r="BJX79"/>
      <c r="BJY79"/>
      <c r="BJZ79"/>
      <c r="BKA79"/>
      <c r="BKB79"/>
      <c r="BKC79"/>
      <c r="BKD79"/>
      <c r="BKE79"/>
      <c r="BKF79"/>
      <c r="BKG79"/>
      <c r="BKH79"/>
      <c r="BKI79"/>
      <c r="BKJ79"/>
      <c r="BKK79"/>
      <c r="BKL79"/>
      <c r="BKM79"/>
      <c r="BKN79"/>
      <c r="BKO79"/>
      <c r="BKP79"/>
      <c r="BKQ79"/>
      <c r="BKR79"/>
      <c r="BKS79"/>
      <c r="BKT79"/>
      <c r="BKU79"/>
      <c r="BKV79"/>
      <c r="BKW79"/>
      <c r="BKX79"/>
      <c r="BKY79"/>
      <c r="BKZ79"/>
      <c r="BLA79"/>
      <c r="BLB79"/>
      <c r="BLC79"/>
      <c r="BLD79"/>
      <c r="BLE79"/>
      <c r="BLF79"/>
      <c r="BLG79"/>
      <c r="BLH79"/>
      <c r="BLI79"/>
      <c r="BLJ79"/>
      <c r="BLK79"/>
      <c r="BLL79"/>
      <c r="BLM79"/>
      <c r="BLN79"/>
      <c r="BLO79"/>
      <c r="BLP79"/>
      <c r="BLQ79"/>
      <c r="BLR79"/>
      <c r="BLS79"/>
      <c r="BLT79"/>
      <c r="BLU79"/>
      <c r="BLV79"/>
      <c r="BLW79"/>
      <c r="BLX79"/>
      <c r="BLY79"/>
      <c r="BLZ79"/>
      <c r="BMA79"/>
      <c r="BMB79"/>
      <c r="BMC79"/>
      <c r="BMD79"/>
      <c r="BME79"/>
      <c r="BMF79"/>
      <c r="BMG79"/>
      <c r="BMH79"/>
      <c r="BMI79"/>
      <c r="BMJ79"/>
      <c r="BMK79"/>
      <c r="BML79"/>
      <c r="BMM79"/>
      <c r="BMN79"/>
      <c r="BMO79"/>
      <c r="BMP79"/>
      <c r="BMQ79"/>
      <c r="BMR79"/>
      <c r="BMS79"/>
      <c r="BMT79"/>
      <c r="BMU79"/>
      <c r="BMV79"/>
      <c r="BMW79"/>
      <c r="BMX79"/>
      <c r="BMY79"/>
      <c r="BMZ79"/>
      <c r="BNA79"/>
      <c r="BNB79"/>
      <c r="BNC79"/>
      <c r="BND79"/>
      <c r="BNE79"/>
      <c r="BNF79"/>
      <c r="BNG79"/>
      <c r="BNH79"/>
      <c r="BNI79"/>
      <c r="BNJ79"/>
      <c r="BNK79"/>
      <c r="BNL79"/>
      <c r="BNM79"/>
      <c r="BNN79"/>
      <c r="BNO79"/>
      <c r="BNP79"/>
      <c r="BNQ79"/>
      <c r="BNR79"/>
      <c r="BNS79"/>
      <c r="BNT79"/>
      <c r="BNU79"/>
      <c r="BNV79"/>
      <c r="BNW79"/>
      <c r="BNX79"/>
      <c r="BNY79"/>
      <c r="BNZ79"/>
      <c r="BOA79"/>
      <c r="BOB79"/>
      <c r="BOC79"/>
      <c r="BOD79"/>
      <c r="BOE79"/>
      <c r="BOF79"/>
      <c r="BOG79"/>
      <c r="BOH79"/>
      <c r="BOI79"/>
      <c r="BOJ79"/>
      <c r="BOK79"/>
      <c r="BOL79"/>
      <c r="BOM79"/>
      <c r="BON79"/>
      <c r="BOO79"/>
      <c r="BOP79"/>
      <c r="BOQ79"/>
      <c r="BOR79"/>
      <c r="BOS79"/>
      <c r="BOT79"/>
      <c r="BOU79"/>
      <c r="BOV79"/>
      <c r="BOW79"/>
      <c r="BOX79"/>
      <c r="BOY79"/>
      <c r="BOZ79"/>
      <c r="BPA79"/>
      <c r="BPB79"/>
      <c r="BPC79"/>
      <c r="BPD79"/>
      <c r="BPE79"/>
      <c r="BPF79"/>
      <c r="BPG79"/>
      <c r="BPH79"/>
      <c r="BPI79"/>
      <c r="BPJ79"/>
      <c r="BPK79"/>
      <c r="BPL79"/>
      <c r="BPM79"/>
      <c r="BPN79"/>
      <c r="BPO79"/>
      <c r="BPP79"/>
      <c r="BPQ79"/>
      <c r="BPR79"/>
      <c r="BPS79"/>
      <c r="BPT79"/>
      <c r="BPU79"/>
      <c r="BPV79"/>
      <c r="BPW79"/>
      <c r="BPX79"/>
      <c r="BPY79"/>
      <c r="BPZ79"/>
      <c r="BQA79"/>
      <c r="BQB79"/>
      <c r="BQC79"/>
      <c r="BQD79"/>
      <c r="BQE79"/>
      <c r="BQF79"/>
      <c r="BQG79"/>
      <c r="BQH79"/>
      <c r="BQI79"/>
      <c r="BQJ79"/>
      <c r="BQK79"/>
      <c r="BQL79"/>
      <c r="BQM79"/>
      <c r="BQN79"/>
      <c r="BQO79"/>
      <c r="BQP79"/>
      <c r="BQQ79"/>
      <c r="BQR79"/>
      <c r="BQS79"/>
      <c r="BQT79"/>
      <c r="BQU79"/>
      <c r="BQV79"/>
      <c r="BQW79"/>
      <c r="BQX79"/>
      <c r="BQY79"/>
      <c r="BQZ79"/>
      <c r="BRA79"/>
      <c r="BRB79"/>
      <c r="BRC79"/>
      <c r="BRD79"/>
      <c r="BRE79"/>
      <c r="BRF79"/>
      <c r="BRG79"/>
      <c r="BRH79"/>
      <c r="BRI79"/>
      <c r="BRJ79"/>
      <c r="BRK79"/>
      <c r="BRL79"/>
      <c r="BRM79"/>
      <c r="BRN79"/>
      <c r="BRO79"/>
      <c r="BRP79"/>
      <c r="BRQ79"/>
      <c r="BRR79"/>
      <c r="BRS79"/>
      <c r="BRT79"/>
      <c r="BRU79"/>
      <c r="BRV79"/>
      <c r="BRW79"/>
      <c r="BRX79"/>
      <c r="BRY79"/>
      <c r="BRZ79"/>
      <c r="BSA79"/>
      <c r="BSB79"/>
      <c r="BSC79"/>
      <c r="BSD79"/>
      <c r="BSE79"/>
      <c r="BSF79"/>
      <c r="BSG79"/>
      <c r="BSH79"/>
      <c r="BSI79"/>
      <c r="BSJ79"/>
      <c r="BSK79"/>
      <c r="BSL79"/>
      <c r="BSM79"/>
      <c r="BSN79"/>
      <c r="BSO79"/>
      <c r="BSP79"/>
      <c r="BSQ79"/>
      <c r="BSR79"/>
      <c r="BSS79"/>
      <c r="BST79"/>
      <c r="BSU79"/>
      <c r="BSV79"/>
      <c r="BSW79"/>
      <c r="BSX79"/>
      <c r="BSY79"/>
      <c r="BSZ79"/>
      <c r="BTA79"/>
      <c r="BTB79"/>
      <c r="BTC79"/>
      <c r="BTD79"/>
      <c r="BTE79"/>
      <c r="BTF79"/>
      <c r="BTG79"/>
      <c r="BTH79"/>
      <c r="BTI79"/>
      <c r="BTJ79"/>
      <c r="BTK79"/>
      <c r="BTL79"/>
      <c r="BTM79"/>
      <c r="BTN79"/>
      <c r="BTO79"/>
      <c r="BTP79"/>
      <c r="BTQ79"/>
      <c r="BTR79"/>
      <c r="BTS79"/>
      <c r="BTT79"/>
      <c r="BTU79"/>
      <c r="BTV79"/>
      <c r="BTW79"/>
      <c r="BTX79"/>
      <c r="BTY79"/>
      <c r="BTZ79"/>
      <c r="BUA79"/>
      <c r="BUB79"/>
      <c r="BUC79"/>
      <c r="BUD79"/>
      <c r="BUE79"/>
      <c r="BUF79"/>
      <c r="BUG79"/>
      <c r="BUH79"/>
      <c r="BUI79"/>
      <c r="BUJ79"/>
      <c r="BUK79"/>
      <c r="BUL79"/>
      <c r="BUM79"/>
      <c r="BUN79"/>
      <c r="BUO79"/>
      <c r="BUP79"/>
      <c r="BUQ79"/>
      <c r="BUR79"/>
      <c r="BUS79"/>
      <c r="BUT79"/>
      <c r="BUU79"/>
      <c r="BUV79"/>
      <c r="BUW79"/>
      <c r="BUX79"/>
      <c r="BUY79"/>
      <c r="BUZ79"/>
      <c r="BVA79"/>
      <c r="BVB79"/>
      <c r="BVC79"/>
      <c r="BVD79"/>
      <c r="BVE79"/>
      <c r="BVF79"/>
      <c r="BVG79"/>
      <c r="BVH79"/>
      <c r="BVI79"/>
      <c r="BVJ79"/>
      <c r="BVK79"/>
      <c r="BVL79"/>
      <c r="BVM79"/>
      <c r="BVN79"/>
      <c r="BVO79"/>
      <c r="BVP79"/>
      <c r="BVQ79"/>
      <c r="BVR79"/>
      <c r="BVS79"/>
      <c r="BVT79"/>
      <c r="BVU79"/>
      <c r="BVV79"/>
      <c r="BVW79"/>
      <c r="BVX79"/>
      <c r="BVY79"/>
      <c r="BVZ79"/>
      <c r="BWA79"/>
      <c r="BWB79"/>
      <c r="BWC79"/>
      <c r="BWD79"/>
      <c r="BWE79"/>
      <c r="BWF79"/>
      <c r="BWG79"/>
      <c r="BWH79"/>
      <c r="BWI79"/>
      <c r="BWJ79"/>
      <c r="BWK79"/>
      <c r="BWL79"/>
      <c r="BWM79"/>
      <c r="BWN79"/>
      <c r="BWO79"/>
      <c r="BWP79"/>
      <c r="BWQ79"/>
      <c r="BWR79"/>
      <c r="BWS79"/>
      <c r="BWT79"/>
      <c r="BWU79"/>
      <c r="BWV79"/>
      <c r="BWW79"/>
      <c r="BWX79"/>
      <c r="BWY79"/>
      <c r="BWZ79"/>
      <c r="BXA79"/>
      <c r="BXB79"/>
      <c r="BXC79"/>
      <c r="BXD79"/>
      <c r="BXE79"/>
      <c r="BXF79"/>
      <c r="BXG79"/>
      <c r="BXH79"/>
      <c r="BXI79"/>
      <c r="BXJ79"/>
      <c r="BXK79"/>
      <c r="BXL79"/>
      <c r="BXM79"/>
      <c r="BXN79"/>
      <c r="BXO79"/>
      <c r="BXP79"/>
      <c r="BXQ79"/>
      <c r="BXR79"/>
      <c r="BXS79"/>
      <c r="BXT79"/>
      <c r="BXU79"/>
      <c r="BXV79"/>
      <c r="BXW79"/>
      <c r="BXX79"/>
      <c r="BXY79"/>
      <c r="BXZ79"/>
      <c r="BYA79"/>
      <c r="BYB79"/>
      <c r="BYC79"/>
      <c r="BYD79"/>
      <c r="BYE79"/>
      <c r="BYF79"/>
      <c r="BYG79"/>
      <c r="BYH79"/>
      <c r="BYI79"/>
      <c r="BYJ79"/>
      <c r="BYK79"/>
      <c r="BYL79"/>
      <c r="BYM79"/>
      <c r="BYN79"/>
      <c r="BYO79"/>
      <c r="BYP79"/>
      <c r="BYQ79"/>
      <c r="BYR79"/>
      <c r="BYS79"/>
      <c r="BYT79"/>
      <c r="BYU79"/>
      <c r="BYV79"/>
      <c r="BYW79"/>
      <c r="BYX79"/>
      <c r="BYY79"/>
      <c r="BYZ79"/>
      <c r="BZA79"/>
      <c r="BZB79"/>
      <c r="BZC79"/>
      <c r="BZD79"/>
      <c r="BZE79"/>
      <c r="BZF79"/>
      <c r="BZG79"/>
      <c r="BZH79"/>
      <c r="BZI79"/>
      <c r="BZJ79"/>
      <c r="BZK79"/>
      <c r="BZL79"/>
      <c r="BZM79"/>
      <c r="BZN79"/>
      <c r="BZO79"/>
      <c r="BZP79"/>
      <c r="BZQ79"/>
      <c r="BZR79"/>
      <c r="BZS79"/>
      <c r="BZT79"/>
      <c r="BZU79"/>
      <c r="BZV79"/>
      <c r="BZW79"/>
      <c r="BZX79"/>
      <c r="BZY79"/>
      <c r="BZZ79"/>
      <c r="CAA79"/>
      <c r="CAB79"/>
      <c r="CAC79"/>
      <c r="CAD79"/>
      <c r="CAE79"/>
      <c r="CAF79"/>
      <c r="CAG79"/>
      <c r="CAH79"/>
      <c r="CAI79"/>
      <c r="CAJ79"/>
      <c r="CAK79"/>
      <c r="CAL79"/>
      <c r="CAM79"/>
      <c r="CAN79"/>
      <c r="CAO79"/>
      <c r="CAP79"/>
      <c r="CAQ79"/>
      <c r="CAR79"/>
      <c r="CAS79"/>
      <c r="CAT79"/>
      <c r="CAU79"/>
      <c r="CAV79"/>
      <c r="CAW79"/>
      <c r="CAX79"/>
      <c r="CAY79"/>
      <c r="CAZ79"/>
      <c r="CBA79"/>
      <c r="CBB79"/>
      <c r="CBC79"/>
      <c r="CBD79"/>
      <c r="CBE79"/>
      <c r="CBF79"/>
      <c r="CBG79"/>
      <c r="CBH79"/>
      <c r="CBI79"/>
      <c r="CBJ79"/>
      <c r="CBK79"/>
      <c r="CBL79"/>
      <c r="CBM79"/>
      <c r="CBN79"/>
      <c r="CBO79"/>
      <c r="CBP79"/>
      <c r="CBQ79"/>
      <c r="CBR79"/>
      <c r="CBS79"/>
      <c r="CBT79"/>
      <c r="CBU79"/>
      <c r="CBV79"/>
      <c r="CBW79"/>
      <c r="CBX79"/>
      <c r="CBY79"/>
      <c r="CBZ79"/>
      <c r="CCA79"/>
      <c r="CCB79"/>
      <c r="CCC79"/>
      <c r="CCD79"/>
      <c r="CCE79"/>
      <c r="CCF79"/>
      <c r="CCG79"/>
      <c r="CCH79"/>
      <c r="CCI79"/>
      <c r="CCJ79"/>
      <c r="CCK79"/>
      <c r="CCL79"/>
      <c r="CCM79"/>
      <c r="CCN79"/>
      <c r="CCO79"/>
      <c r="CCP79"/>
      <c r="CCQ79"/>
      <c r="CCR79"/>
      <c r="CCS79"/>
      <c r="CCT79"/>
      <c r="CCU79"/>
      <c r="CCV79"/>
      <c r="CCW79"/>
      <c r="CCX79"/>
      <c r="CCY79"/>
      <c r="CCZ79"/>
      <c r="CDA79"/>
      <c r="CDB79"/>
      <c r="CDC79"/>
      <c r="CDD79"/>
      <c r="CDE79"/>
      <c r="CDF79"/>
      <c r="CDG79"/>
      <c r="CDH79"/>
      <c r="CDI79"/>
      <c r="CDJ79"/>
      <c r="CDK79"/>
      <c r="CDL79"/>
      <c r="CDM79"/>
      <c r="CDN79"/>
      <c r="CDO79"/>
      <c r="CDP79"/>
      <c r="CDQ79"/>
      <c r="CDR79"/>
      <c r="CDS79"/>
      <c r="CDT79"/>
      <c r="CDU79"/>
      <c r="CDV79"/>
      <c r="CDW79"/>
      <c r="CDX79"/>
      <c r="CDY79"/>
      <c r="CDZ79"/>
      <c r="CEA79"/>
      <c r="CEB79"/>
      <c r="CEC79"/>
      <c r="CED79"/>
      <c r="CEE79"/>
      <c r="CEF79"/>
      <c r="CEG79"/>
      <c r="CEH79"/>
      <c r="CEI79"/>
      <c r="CEJ79"/>
      <c r="CEK79"/>
      <c r="CEL79"/>
      <c r="CEM79"/>
      <c r="CEN79"/>
      <c r="CEO79"/>
      <c r="CEP79"/>
      <c r="CEQ79"/>
      <c r="CER79"/>
      <c r="CES79"/>
      <c r="CET79"/>
      <c r="CEU79"/>
      <c r="CEV79"/>
      <c r="CEW79"/>
      <c r="CEX79"/>
      <c r="CEY79"/>
      <c r="CEZ79"/>
      <c r="CFA79"/>
      <c r="CFB79"/>
      <c r="CFC79"/>
      <c r="CFD79"/>
      <c r="CFE79"/>
      <c r="CFF79"/>
      <c r="CFG79"/>
      <c r="CFH79"/>
      <c r="CFI79"/>
      <c r="CFJ79"/>
      <c r="CFK79"/>
      <c r="CFL79"/>
      <c r="CFM79"/>
      <c r="CFN79"/>
      <c r="CFO79"/>
      <c r="CFP79"/>
      <c r="CFQ79"/>
      <c r="CFR79"/>
      <c r="CFS79"/>
      <c r="CFT79"/>
      <c r="CFU79"/>
      <c r="CFV79"/>
      <c r="CFW79"/>
      <c r="CFX79"/>
      <c r="CFY79"/>
      <c r="CFZ79"/>
      <c r="CGA79"/>
      <c r="CGB79"/>
      <c r="CGC79"/>
      <c r="CGD79"/>
      <c r="CGE79"/>
      <c r="CGF79"/>
      <c r="CGG79"/>
      <c r="CGH79"/>
      <c r="CGI79"/>
      <c r="CGJ79"/>
      <c r="CGK79"/>
      <c r="CGL79"/>
      <c r="CGM79"/>
      <c r="CGN79"/>
      <c r="CGO79"/>
      <c r="CGP79"/>
      <c r="CGQ79"/>
      <c r="CGR79"/>
      <c r="CGS79"/>
      <c r="CGT79"/>
      <c r="CGU79"/>
      <c r="CGV79"/>
      <c r="CGW79"/>
      <c r="CGX79"/>
      <c r="CGY79"/>
      <c r="CGZ79"/>
      <c r="CHA79"/>
      <c r="CHB79"/>
      <c r="CHC79"/>
      <c r="CHD79"/>
      <c r="CHE79"/>
      <c r="CHF79"/>
      <c r="CHG79"/>
      <c r="CHH79"/>
      <c r="CHI79"/>
      <c r="CHJ79"/>
      <c r="CHK79"/>
      <c r="CHL79"/>
      <c r="CHM79"/>
      <c r="CHN79"/>
      <c r="CHO79"/>
      <c r="CHP79"/>
      <c r="CHQ79"/>
      <c r="CHR79"/>
      <c r="CHS79"/>
      <c r="CHT79"/>
      <c r="CHU79"/>
      <c r="CHV79"/>
      <c r="CHW79"/>
      <c r="CHX79"/>
      <c r="CHY79"/>
      <c r="CHZ79"/>
      <c r="CIA79"/>
      <c r="CIB79"/>
      <c r="CIC79"/>
      <c r="CID79"/>
      <c r="CIE79"/>
      <c r="CIF79"/>
      <c r="CIG79"/>
      <c r="CIH79"/>
      <c r="CII79"/>
      <c r="CIJ79"/>
      <c r="CIK79"/>
      <c r="CIL79"/>
      <c r="CIM79"/>
      <c r="CIN79"/>
      <c r="CIO79"/>
      <c r="CIP79"/>
      <c r="CIQ79"/>
      <c r="CIR79"/>
      <c r="CIS79"/>
      <c r="CIT79"/>
      <c r="CIU79"/>
      <c r="CIV79"/>
      <c r="CIW79"/>
      <c r="CIX79"/>
      <c r="CIY79"/>
      <c r="CIZ79"/>
      <c r="CJA79"/>
      <c r="CJB79"/>
      <c r="CJC79"/>
      <c r="CJD79"/>
      <c r="CJE79"/>
      <c r="CJF79"/>
      <c r="CJG79"/>
      <c r="CJH79"/>
      <c r="CJI79"/>
      <c r="CJJ79"/>
      <c r="CJK79"/>
      <c r="CJL79"/>
      <c r="CJM79"/>
      <c r="CJN79"/>
      <c r="CJO79"/>
      <c r="CJP79"/>
      <c r="CJQ79"/>
      <c r="CJR79"/>
      <c r="CJS79"/>
      <c r="CJT79"/>
      <c r="CJU79"/>
      <c r="CJV79"/>
      <c r="CJW79"/>
      <c r="CJX79"/>
      <c r="CJY79"/>
      <c r="CJZ79"/>
      <c r="CKA79"/>
      <c r="CKB79"/>
      <c r="CKC79"/>
      <c r="CKD79"/>
      <c r="CKE79"/>
      <c r="CKF79"/>
      <c r="CKG79"/>
      <c r="CKH79"/>
      <c r="CKI79"/>
      <c r="CKJ79"/>
      <c r="CKK79"/>
      <c r="CKL79"/>
      <c r="CKM79"/>
      <c r="CKN79"/>
      <c r="CKO79"/>
      <c r="CKP79"/>
      <c r="CKQ79"/>
      <c r="CKR79"/>
      <c r="CKS79"/>
      <c r="CKT79"/>
      <c r="CKU79"/>
      <c r="CKV79"/>
      <c r="CKW79"/>
      <c r="CKX79"/>
      <c r="CKY79"/>
      <c r="CKZ79"/>
      <c r="CLA79"/>
      <c r="CLB79"/>
      <c r="CLC79"/>
      <c r="CLD79"/>
      <c r="CLE79"/>
      <c r="CLF79"/>
      <c r="CLG79"/>
      <c r="CLH79"/>
      <c r="CLI79"/>
      <c r="CLJ79"/>
      <c r="CLK79"/>
      <c r="CLL79"/>
      <c r="CLM79"/>
      <c r="CLN79"/>
      <c r="CLO79"/>
      <c r="CLP79"/>
      <c r="CLQ79"/>
      <c r="CLR79"/>
      <c r="CLS79"/>
      <c r="CLT79"/>
      <c r="CLU79"/>
      <c r="CLV79"/>
      <c r="CLW79"/>
      <c r="CLX79"/>
      <c r="CLY79"/>
      <c r="CLZ79"/>
      <c r="CMA79"/>
      <c r="CMB79"/>
      <c r="CMC79"/>
      <c r="CMD79"/>
      <c r="CME79"/>
      <c r="CMF79"/>
      <c r="CMG79"/>
      <c r="CMH79"/>
      <c r="CMI79"/>
      <c r="CMJ79"/>
      <c r="CMK79"/>
      <c r="CML79"/>
      <c r="CMM79"/>
      <c r="CMN79"/>
      <c r="CMO79"/>
      <c r="CMP79"/>
      <c r="CMQ79"/>
      <c r="CMR79"/>
      <c r="CMS79"/>
      <c r="CMT79"/>
      <c r="CMU79"/>
      <c r="CMV79"/>
      <c r="CMW79"/>
      <c r="CMX79"/>
      <c r="CMY79"/>
      <c r="CMZ79"/>
      <c r="CNA79"/>
      <c r="CNB79"/>
      <c r="CNC79"/>
      <c r="CND79"/>
      <c r="CNE79"/>
      <c r="CNF79"/>
      <c r="CNG79"/>
      <c r="CNH79"/>
      <c r="CNI79"/>
      <c r="CNJ79"/>
      <c r="CNK79"/>
      <c r="CNL79"/>
      <c r="CNM79"/>
      <c r="CNN79"/>
      <c r="CNO79"/>
      <c r="CNP79"/>
      <c r="CNQ79"/>
      <c r="CNR79"/>
      <c r="CNS79"/>
      <c r="CNT79"/>
      <c r="CNU79"/>
      <c r="CNV79"/>
      <c r="CNW79"/>
      <c r="CNX79"/>
      <c r="CNY79"/>
      <c r="CNZ79"/>
      <c r="COA79"/>
      <c r="COB79"/>
      <c r="COC79"/>
      <c r="COD79"/>
      <c r="COE79"/>
      <c r="COF79"/>
      <c r="COG79"/>
      <c r="COH79"/>
      <c r="COI79"/>
      <c r="COJ79"/>
      <c r="COK79"/>
      <c r="COL79"/>
      <c r="COM79"/>
      <c r="CON79"/>
      <c r="COO79"/>
      <c r="COP79"/>
      <c r="COQ79"/>
      <c r="COR79"/>
      <c r="COS79"/>
      <c r="COT79"/>
      <c r="COU79"/>
      <c r="COV79"/>
      <c r="COW79"/>
      <c r="COX79"/>
      <c r="COY79"/>
      <c r="COZ79"/>
      <c r="CPA79"/>
      <c r="CPB79"/>
      <c r="CPC79"/>
      <c r="CPD79"/>
      <c r="CPE79"/>
      <c r="CPF79"/>
      <c r="CPG79"/>
      <c r="CPH79"/>
      <c r="CPI79"/>
      <c r="CPJ79"/>
      <c r="CPK79"/>
      <c r="CPL79"/>
      <c r="CPM79"/>
      <c r="CPN79"/>
      <c r="CPO79"/>
      <c r="CPP79"/>
      <c r="CPQ79"/>
      <c r="CPR79"/>
      <c r="CPS79"/>
      <c r="CPT79"/>
      <c r="CPU79"/>
      <c r="CPV79"/>
      <c r="CPW79"/>
      <c r="CPX79"/>
      <c r="CPY79"/>
      <c r="CPZ79"/>
      <c r="CQA79"/>
      <c r="CQB79"/>
      <c r="CQC79"/>
      <c r="CQD79"/>
      <c r="CQE79"/>
      <c r="CQF79"/>
      <c r="CQG79"/>
      <c r="CQH79"/>
      <c r="CQI79"/>
      <c r="CQJ79"/>
      <c r="CQK79"/>
      <c r="CQL79"/>
      <c r="CQM79"/>
      <c r="CQN79"/>
      <c r="CQO79"/>
      <c r="CQP79"/>
      <c r="CQQ79"/>
      <c r="CQR79"/>
      <c r="CQS79"/>
      <c r="CQT79"/>
      <c r="CQU79"/>
      <c r="CQV79"/>
      <c r="CQW79"/>
      <c r="CQX79"/>
      <c r="CQY79"/>
      <c r="CQZ79"/>
      <c r="CRA79"/>
      <c r="CRB79"/>
      <c r="CRC79"/>
      <c r="CRD79"/>
      <c r="CRE79"/>
      <c r="CRF79"/>
      <c r="CRG79"/>
      <c r="CRH79"/>
      <c r="CRI79"/>
      <c r="CRJ79"/>
      <c r="CRK79"/>
      <c r="CRL79"/>
      <c r="CRM79"/>
      <c r="CRN79"/>
      <c r="CRO79"/>
      <c r="CRP79"/>
      <c r="CRQ79"/>
      <c r="CRR79"/>
      <c r="CRS79"/>
      <c r="CRT79"/>
      <c r="CRU79"/>
      <c r="CRV79"/>
      <c r="CRW79"/>
      <c r="CRX79"/>
      <c r="CRY79"/>
      <c r="CRZ79"/>
      <c r="CSA79"/>
      <c r="CSB79"/>
      <c r="CSC79"/>
      <c r="CSD79"/>
      <c r="CSE79"/>
      <c r="CSF79"/>
      <c r="CSG79"/>
      <c r="CSH79"/>
      <c r="CSI79"/>
      <c r="CSJ79"/>
      <c r="CSK79"/>
      <c r="CSL79"/>
      <c r="CSM79"/>
      <c r="CSN79"/>
      <c r="CSO79"/>
      <c r="CSP79"/>
      <c r="CSQ79"/>
      <c r="CSR79"/>
      <c r="CSS79"/>
      <c r="CST79"/>
      <c r="CSU79"/>
      <c r="CSV79"/>
      <c r="CSW79"/>
      <c r="CSX79"/>
      <c r="CSY79"/>
      <c r="CSZ79"/>
      <c r="CTA79"/>
      <c r="CTB79"/>
      <c r="CTC79"/>
      <c r="CTD79"/>
      <c r="CTE79"/>
      <c r="CTF79"/>
      <c r="CTG79"/>
      <c r="CTH79"/>
      <c r="CTI79"/>
      <c r="CTJ79"/>
      <c r="CTK79"/>
      <c r="CTL79"/>
      <c r="CTM79"/>
      <c r="CTN79"/>
      <c r="CTO79"/>
      <c r="CTP79"/>
      <c r="CTQ79"/>
      <c r="CTR79"/>
      <c r="CTS79"/>
      <c r="CTT79"/>
      <c r="CTU79"/>
      <c r="CTV79"/>
      <c r="CTW79"/>
      <c r="CTX79"/>
      <c r="CTY79"/>
      <c r="CTZ79"/>
      <c r="CUA79"/>
      <c r="CUB79"/>
      <c r="CUC79"/>
      <c r="CUD79"/>
      <c r="CUE79"/>
      <c r="CUF79"/>
      <c r="CUG79"/>
      <c r="CUH79"/>
      <c r="CUI79"/>
      <c r="CUJ79"/>
      <c r="CUK79"/>
      <c r="CUL79"/>
      <c r="CUM79"/>
      <c r="CUN79"/>
      <c r="CUO79"/>
      <c r="CUP79"/>
      <c r="CUQ79"/>
      <c r="CUR79"/>
      <c r="CUS79"/>
      <c r="CUT79"/>
      <c r="CUU79"/>
      <c r="CUV79"/>
      <c r="CUW79"/>
      <c r="CUX79"/>
      <c r="CUY79"/>
      <c r="CUZ79"/>
      <c r="CVA79"/>
      <c r="CVB79"/>
      <c r="CVC79"/>
      <c r="CVD79"/>
      <c r="CVE79"/>
      <c r="CVF79"/>
      <c r="CVG79"/>
      <c r="CVH79"/>
      <c r="CVI79"/>
      <c r="CVJ79"/>
      <c r="CVK79"/>
      <c r="CVL79"/>
      <c r="CVM79"/>
      <c r="CVN79"/>
      <c r="CVO79"/>
      <c r="CVP79"/>
      <c r="CVQ79"/>
      <c r="CVR79"/>
      <c r="CVS79"/>
      <c r="CVT79"/>
      <c r="CVU79"/>
      <c r="CVV79"/>
      <c r="CVW79"/>
      <c r="CVX79"/>
      <c r="CVY79"/>
      <c r="CVZ79"/>
      <c r="CWA79"/>
      <c r="CWB79"/>
      <c r="CWC79"/>
      <c r="CWD79"/>
      <c r="CWE79"/>
      <c r="CWF79"/>
      <c r="CWG79"/>
      <c r="CWH79"/>
      <c r="CWI79"/>
      <c r="CWJ79"/>
      <c r="CWK79"/>
      <c r="CWL79"/>
      <c r="CWM79"/>
      <c r="CWN79"/>
      <c r="CWO79"/>
      <c r="CWP79"/>
      <c r="CWQ79"/>
      <c r="CWR79"/>
      <c r="CWS79"/>
      <c r="CWT79"/>
      <c r="CWU79"/>
      <c r="CWV79"/>
      <c r="CWW79"/>
      <c r="CWX79"/>
      <c r="CWY79"/>
      <c r="CWZ79"/>
      <c r="CXA79"/>
      <c r="CXB79"/>
      <c r="CXC79"/>
      <c r="CXD79"/>
      <c r="CXE79"/>
      <c r="CXF79"/>
      <c r="CXG79"/>
      <c r="CXH79"/>
      <c r="CXI79"/>
      <c r="CXJ79"/>
      <c r="CXK79"/>
      <c r="CXL79"/>
      <c r="CXM79"/>
      <c r="CXN79"/>
      <c r="CXO79"/>
      <c r="CXP79"/>
      <c r="CXQ79"/>
      <c r="CXR79"/>
      <c r="CXS79"/>
      <c r="CXT79"/>
      <c r="CXU79"/>
      <c r="CXV79"/>
      <c r="CXW79"/>
      <c r="CXX79"/>
      <c r="CXY79"/>
      <c r="CXZ79"/>
      <c r="CYA79"/>
      <c r="CYB79"/>
      <c r="CYC79"/>
      <c r="CYD79"/>
      <c r="CYE79"/>
      <c r="CYF79"/>
      <c r="CYG79"/>
      <c r="CYH79"/>
      <c r="CYI79"/>
      <c r="CYJ79"/>
      <c r="CYK79"/>
      <c r="CYL79"/>
      <c r="CYM79"/>
      <c r="CYN79"/>
      <c r="CYO79"/>
      <c r="CYP79"/>
      <c r="CYQ79"/>
      <c r="CYR79"/>
      <c r="CYS79"/>
      <c r="CYT79"/>
      <c r="CYU79"/>
      <c r="CYV79"/>
      <c r="CYW79"/>
      <c r="CYX79"/>
      <c r="CYY79"/>
      <c r="CYZ79"/>
      <c r="CZA79"/>
      <c r="CZB79"/>
      <c r="CZC79"/>
      <c r="CZD79"/>
      <c r="CZE79"/>
      <c r="CZF79"/>
      <c r="CZG79"/>
      <c r="CZH79"/>
      <c r="CZI79"/>
      <c r="CZJ79"/>
      <c r="CZK79"/>
      <c r="CZL79"/>
      <c r="CZM79"/>
      <c r="CZN79"/>
      <c r="CZO79"/>
      <c r="CZP79"/>
      <c r="CZQ79"/>
      <c r="CZR79"/>
      <c r="CZS79"/>
      <c r="CZT79"/>
      <c r="CZU79"/>
      <c r="CZV79"/>
      <c r="CZW79"/>
      <c r="CZX79"/>
      <c r="CZY79"/>
      <c r="CZZ79"/>
      <c r="DAA79"/>
      <c r="DAB79"/>
      <c r="DAC79"/>
      <c r="DAD79"/>
      <c r="DAE79"/>
      <c r="DAF79"/>
      <c r="DAG79"/>
      <c r="DAH79"/>
      <c r="DAI79"/>
      <c r="DAJ79"/>
      <c r="DAK79"/>
      <c r="DAL79"/>
      <c r="DAM79"/>
      <c r="DAN79"/>
      <c r="DAO79"/>
      <c r="DAP79"/>
      <c r="DAQ79"/>
      <c r="DAR79"/>
      <c r="DAS79"/>
      <c r="DAT79"/>
      <c r="DAU79"/>
      <c r="DAV79"/>
      <c r="DAW79"/>
      <c r="DAX79"/>
      <c r="DAY79"/>
      <c r="DAZ79"/>
      <c r="DBA79"/>
      <c r="DBB79"/>
      <c r="DBC79"/>
      <c r="DBD79"/>
      <c r="DBE79"/>
      <c r="DBF79"/>
      <c r="DBG79"/>
      <c r="DBH79"/>
      <c r="DBI79"/>
      <c r="DBJ79"/>
      <c r="DBK79"/>
      <c r="DBL79"/>
      <c r="DBM79"/>
      <c r="DBN79"/>
      <c r="DBO79"/>
      <c r="DBP79"/>
      <c r="DBQ79"/>
      <c r="DBR79"/>
      <c r="DBS79"/>
      <c r="DBT79"/>
      <c r="DBU79"/>
      <c r="DBV79"/>
      <c r="DBW79"/>
      <c r="DBX79"/>
      <c r="DBY79"/>
      <c r="DBZ79"/>
      <c r="DCA79"/>
      <c r="DCB79"/>
      <c r="DCC79"/>
      <c r="DCD79"/>
      <c r="DCE79"/>
      <c r="DCF79"/>
      <c r="DCG79"/>
      <c r="DCH79"/>
      <c r="DCI79"/>
      <c r="DCJ79"/>
      <c r="DCK79"/>
      <c r="DCL79"/>
      <c r="DCM79"/>
      <c r="DCN79"/>
      <c r="DCO79"/>
      <c r="DCP79"/>
      <c r="DCQ79"/>
      <c r="DCR79"/>
      <c r="DCS79"/>
      <c r="DCT79"/>
      <c r="DCU79"/>
      <c r="DCV79"/>
      <c r="DCW79"/>
      <c r="DCX79"/>
      <c r="DCY79"/>
      <c r="DCZ79"/>
      <c r="DDA79"/>
      <c r="DDB79"/>
      <c r="DDC79"/>
      <c r="DDD79"/>
      <c r="DDE79"/>
      <c r="DDF79"/>
      <c r="DDG79"/>
      <c r="DDH79"/>
      <c r="DDI79"/>
      <c r="DDJ79"/>
      <c r="DDK79"/>
      <c r="DDL79"/>
      <c r="DDM79"/>
      <c r="DDN79"/>
      <c r="DDO79"/>
      <c r="DDP79"/>
      <c r="DDQ79"/>
      <c r="DDR79"/>
      <c r="DDS79"/>
      <c r="DDT79"/>
      <c r="DDU79"/>
      <c r="DDV79"/>
      <c r="DDW79"/>
      <c r="DDX79"/>
      <c r="DDY79"/>
      <c r="DDZ79"/>
      <c r="DEA79"/>
      <c r="DEB79"/>
      <c r="DEC79"/>
      <c r="DED79"/>
      <c r="DEE79"/>
      <c r="DEF79"/>
      <c r="DEG79"/>
      <c r="DEH79"/>
      <c r="DEI79"/>
      <c r="DEJ79"/>
      <c r="DEK79"/>
      <c r="DEL79"/>
      <c r="DEM79"/>
      <c r="DEN79"/>
      <c r="DEO79"/>
      <c r="DEP79"/>
      <c r="DEQ79"/>
      <c r="DER79"/>
      <c r="DES79"/>
      <c r="DET79"/>
      <c r="DEU79"/>
      <c r="DEV79"/>
      <c r="DEW79"/>
      <c r="DEX79"/>
      <c r="DEY79"/>
      <c r="DEZ79"/>
      <c r="DFA79"/>
      <c r="DFB79"/>
      <c r="DFC79"/>
      <c r="DFD79"/>
      <c r="DFE79"/>
      <c r="DFF79"/>
      <c r="DFG79"/>
      <c r="DFH79"/>
      <c r="DFI79"/>
      <c r="DFJ79"/>
      <c r="DFK79"/>
      <c r="DFL79"/>
      <c r="DFM79"/>
      <c r="DFN79"/>
      <c r="DFO79"/>
      <c r="DFP79"/>
      <c r="DFQ79"/>
      <c r="DFR79"/>
      <c r="DFS79"/>
      <c r="DFT79"/>
      <c r="DFU79"/>
      <c r="DFV79"/>
      <c r="DFW79"/>
      <c r="DFX79"/>
      <c r="DFY79"/>
      <c r="DFZ79"/>
      <c r="DGA79"/>
      <c r="DGB79"/>
      <c r="DGC79"/>
      <c r="DGD79"/>
      <c r="DGE79"/>
      <c r="DGF79"/>
      <c r="DGG79"/>
      <c r="DGH79"/>
      <c r="DGI79"/>
      <c r="DGJ79"/>
      <c r="DGK79"/>
      <c r="DGL79"/>
      <c r="DGM79"/>
      <c r="DGN79"/>
      <c r="DGO79"/>
      <c r="DGP79"/>
      <c r="DGQ79"/>
      <c r="DGR79"/>
      <c r="DGS79"/>
      <c r="DGT79"/>
      <c r="DGU79"/>
      <c r="DGV79"/>
      <c r="DGW79"/>
      <c r="DGX79"/>
      <c r="DGY79"/>
      <c r="DGZ79"/>
      <c r="DHA79"/>
      <c r="DHB79"/>
      <c r="DHC79"/>
      <c r="DHD79"/>
      <c r="DHE79"/>
      <c r="DHF79"/>
      <c r="DHG79"/>
      <c r="DHH79"/>
      <c r="DHI79"/>
      <c r="DHJ79"/>
      <c r="DHK79"/>
      <c r="DHL79"/>
      <c r="DHM79"/>
      <c r="DHN79"/>
      <c r="DHO79"/>
      <c r="DHP79"/>
      <c r="DHQ79"/>
      <c r="DHR79"/>
      <c r="DHS79"/>
      <c r="DHT79"/>
      <c r="DHU79"/>
      <c r="DHV79"/>
      <c r="DHW79"/>
      <c r="DHX79"/>
      <c r="DHY79"/>
      <c r="DHZ79"/>
      <c r="DIA79"/>
      <c r="DIB79"/>
      <c r="DIC79"/>
      <c r="DID79"/>
      <c r="DIE79"/>
      <c r="DIF79"/>
      <c r="DIG79"/>
      <c r="DIH79"/>
      <c r="DII79"/>
      <c r="DIJ79"/>
      <c r="DIK79"/>
      <c r="DIL79"/>
      <c r="DIM79"/>
      <c r="DIN79"/>
      <c r="DIO79"/>
      <c r="DIP79"/>
      <c r="DIQ79"/>
      <c r="DIR79"/>
      <c r="DIS79"/>
      <c r="DIT79"/>
      <c r="DIU79"/>
      <c r="DIV79"/>
      <c r="DIW79"/>
      <c r="DIX79"/>
      <c r="DIY79"/>
      <c r="DIZ79"/>
      <c r="DJA79"/>
      <c r="DJB79"/>
      <c r="DJC79"/>
      <c r="DJD79"/>
      <c r="DJE79"/>
      <c r="DJF79"/>
      <c r="DJG79"/>
      <c r="DJH79"/>
      <c r="DJI79"/>
      <c r="DJJ79"/>
      <c r="DJK79"/>
      <c r="DJL79"/>
      <c r="DJM79"/>
      <c r="DJN79"/>
      <c r="DJO79"/>
      <c r="DJP79"/>
      <c r="DJQ79"/>
      <c r="DJR79"/>
      <c r="DJS79"/>
      <c r="DJT79"/>
      <c r="DJU79"/>
      <c r="DJV79"/>
      <c r="DJW79"/>
      <c r="DJX79"/>
      <c r="DJY79"/>
      <c r="DJZ79"/>
      <c r="DKA79"/>
      <c r="DKB79"/>
      <c r="DKC79"/>
      <c r="DKD79"/>
      <c r="DKE79"/>
      <c r="DKF79"/>
      <c r="DKG79"/>
      <c r="DKH79"/>
      <c r="DKI79"/>
      <c r="DKJ79"/>
      <c r="DKK79"/>
      <c r="DKL79"/>
      <c r="DKM79"/>
      <c r="DKN79"/>
      <c r="DKO79"/>
      <c r="DKP79"/>
      <c r="DKQ79"/>
      <c r="DKR79"/>
      <c r="DKS79"/>
      <c r="DKT79"/>
      <c r="DKU79"/>
      <c r="DKV79"/>
      <c r="DKW79"/>
      <c r="DKX79"/>
      <c r="DKY79"/>
      <c r="DKZ79"/>
      <c r="DLA79"/>
      <c r="DLB79"/>
      <c r="DLC79"/>
      <c r="DLD79"/>
      <c r="DLE79"/>
      <c r="DLF79"/>
      <c r="DLG79"/>
      <c r="DLH79"/>
      <c r="DLI79"/>
      <c r="DLJ79"/>
      <c r="DLK79"/>
      <c r="DLL79"/>
      <c r="DLM79"/>
      <c r="DLN79"/>
      <c r="DLO79"/>
      <c r="DLP79"/>
      <c r="DLQ79"/>
      <c r="DLR79"/>
      <c r="DLS79"/>
      <c r="DLT79"/>
      <c r="DLU79"/>
      <c r="DLV79"/>
      <c r="DLW79"/>
      <c r="DLX79"/>
      <c r="DLY79"/>
      <c r="DLZ79"/>
      <c r="DMA79"/>
      <c r="DMB79"/>
      <c r="DMC79"/>
      <c r="DMD79"/>
      <c r="DME79"/>
      <c r="DMF79"/>
      <c r="DMG79"/>
      <c r="DMH79"/>
      <c r="DMI79"/>
      <c r="DMJ79"/>
      <c r="DMK79"/>
      <c r="DML79"/>
      <c r="DMM79"/>
      <c r="DMN79"/>
      <c r="DMO79"/>
      <c r="DMP79"/>
      <c r="DMQ79"/>
      <c r="DMR79"/>
      <c r="DMS79"/>
      <c r="DMT79"/>
      <c r="DMU79"/>
      <c r="DMV79"/>
      <c r="DMW79"/>
      <c r="DMX79"/>
      <c r="DMY79"/>
      <c r="DMZ79"/>
      <c r="DNA79"/>
      <c r="DNB79"/>
      <c r="DNC79"/>
      <c r="DND79"/>
      <c r="DNE79"/>
      <c r="DNF79"/>
      <c r="DNG79"/>
      <c r="DNH79"/>
      <c r="DNI79"/>
      <c r="DNJ79"/>
      <c r="DNK79"/>
      <c r="DNL79"/>
      <c r="DNM79"/>
      <c r="DNN79"/>
      <c r="DNO79"/>
      <c r="DNP79"/>
      <c r="DNQ79"/>
      <c r="DNR79"/>
      <c r="DNS79"/>
      <c r="DNT79"/>
      <c r="DNU79"/>
      <c r="DNV79"/>
      <c r="DNW79"/>
      <c r="DNX79"/>
      <c r="DNY79"/>
      <c r="DNZ79"/>
      <c r="DOA79"/>
      <c r="DOB79"/>
      <c r="DOC79"/>
      <c r="DOD79"/>
      <c r="DOE79"/>
      <c r="DOF79"/>
      <c r="DOG79"/>
      <c r="DOH79"/>
      <c r="DOI79"/>
      <c r="DOJ79"/>
      <c r="DOK79"/>
      <c r="DOL79"/>
      <c r="DOM79"/>
      <c r="DON79"/>
      <c r="DOO79"/>
      <c r="DOP79"/>
      <c r="DOQ79"/>
      <c r="DOR79"/>
      <c r="DOS79"/>
      <c r="DOT79"/>
      <c r="DOU79"/>
      <c r="DOV79"/>
      <c r="DOW79"/>
      <c r="DOX79"/>
      <c r="DOY79"/>
      <c r="DOZ79"/>
      <c r="DPA79"/>
      <c r="DPB79"/>
      <c r="DPC79"/>
      <c r="DPD79"/>
      <c r="DPE79"/>
      <c r="DPF79"/>
      <c r="DPG79"/>
      <c r="DPH79"/>
      <c r="DPI79"/>
      <c r="DPJ79"/>
      <c r="DPK79"/>
      <c r="DPL79"/>
      <c r="DPM79"/>
      <c r="DPN79"/>
      <c r="DPO79"/>
      <c r="DPP79"/>
      <c r="DPQ79"/>
      <c r="DPR79"/>
      <c r="DPS79"/>
      <c r="DPT79"/>
      <c r="DPU79"/>
      <c r="DPV79"/>
      <c r="DPW79"/>
      <c r="DPX79"/>
      <c r="DPY79"/>
      <c r="DPZ79"/>
      <c r="DQA79"/>
      <c r="DQB79"/>
      <c r="DQC79"/>
      <c r="DQD79"/>
      <c r="DQE79"/>
      <c r="DQF79"/>
      <c r="DQG79"/>
      <c r="DQH79"/>
      <c r="DQI79"/>
      <c r="DQJ79"/>
      <c r="DQK79"/>
      <c r="DQL79"/>
      <c r="DQM79"/>
      <c r="DQN79"/>
      <c r="DQO79"/>
      <c r="DQP79"/>
      <c r="DQQ79"/>
      <c r="DQR79"/>
      <c r="DQS79"/>
      <c r="DQT79"/>
      <c r="DQU79"/>
      <c r="DQV79"/>
      <c r="DQW79"/>
      <c r="DQX79"/>
      <c r="DQY79"/>
      <c r="DQZ79"/>
      <c r="DRA79"/>
      <c r="DRB79"/>
      <c r="DRC79"/>
      <c r="DRD79"/>
      <c r="DRE79"/>
      <c r="DRF79"/>
      <c r="DRG79"/>
      <c r="DRH79"/>
      <c r="DRI79"/>
      <c r="DRJ79"/>
      <c r="DRK79"/>
      <c r="DRL79"/>
      <c r="DRM79"/>
      <c r="DRN79"/>
      <c r="DRO79"/>
      <c r="DRP79"/>
      <c r="DRQ79"/>
      <c r="DRR79"/>
      <c r="DRS79"/>
      <c r="DRT79"/>
      <c r="DRU79"/>
      <c r="DRV79"/>
      <c r="DRW79"/>
      <c r="DRX79"/>
      <c r="DRY79"/>
      <c r="DRZ79"/>
      <c r="DSA79"/>
      <c r="DSB79"/>
      <c r="DSC79"/>
      <c r="DSD79"/>
      <c r="DSE79"/>
      <c r="DSF79"/>
      <c r="DSG79"/>
      <c r="DSH79"/>
      <c r="DSI79"/>
      <c r="DSJ79"/>
      <c r="DSK79"/>
      <c r="DSL79"/>
      <c r="DSM79"/>
      <c r="DSN79"/>
      <c r="DSO79"/>
      <c r="DSP79"/>
      <c r="DSQ79"/>
      <c r="DSR79"/>
      <c r="DSS79"/>
      <c r="DST79"/>
      <c r="DSU79"/>
      <c r="DSV79"/>
      <c r="DSW79"/>
      <c r="DSX79"/>
      <c r="DSY79"/>
      <c r="DSZ79"/>
      <c r="DTA79"/>
      <c r="DTB79"/>
      <c r="DTC79"/>
      <c r="DTD79"/>
      <c r="DTE79"/>
      <c r="DTF79"/>
      <c r="DTG79"/>
      <c r="DTH79"/>
      <c r="DTI79"/>
      <c r="DTJ79"/>
      <c r="DTK79"/>
      <c r="DTL79"/>
      <c r="DTM79"/>
      <c r="DTN79"/>
      <c r="DTO79"/>
      <c r="DTP79"/>
      <c r="DTQ79"/>
      <c r="DTR79"/>
      <c r="DTS79"/>
      <c r="DTT79"/>
      <c r="DTU79"/>
      <c r="DTV79"/>
      <c r="DTW79"/>
      <c r="DTX79"/>
      <c r="DTY79"/>
      <c r="DTZ79"/>
      <c r="DUA79"/>
      <c r="DUB79"/>
      <c r="DUC79"/>
      <c r="DUD79"/>
      <c r="DUE79"/>
      <c r="DUF79"/>
      <c r="DUG79"/>
      <c r="DUH79"/>
      <c r="DUI79"/>
      <c r="DUJ79"/>
      <c r="DUK79"/>
      <c r="DUL79"/>
      <c r="DUM79"/>
      <c r="DUN79"/>
      <c r="DUO79"/>
      <c r="DUP79"/>
      <c r="DUQ79"/>
      <c r="DUR79"/>
      <c r="DUS79"/>
      <c r="DUT79"/>
      <c r="DUU79"/>
      <c r="DUV79"/>
      <c r="DUW79"/>
      <c r="DUX79"/>
      <c r="DUY79"/>
      <c r="DUZ79"/>
      <c r="DVA79"/>
      <c r="DVB79"/>
      <c r="DVC79"/>
      <c r="DVD79"/>
      <c r="DVE79"/>
      <c r="DVF79"/>
      <c r="DVG79"/>
      <c r="DVH79"/>
      <c r="DVI79"/>
      <c r="DVJ79"/>
      <c r="DVK79"/>
      <c r="DVL79"/>
      <c r="DVM79"/>
      <c r="DVN79"/>
      <c r="DVO79"/>
      <c r="DVP79"/>
      <c r="DVQ79"/>
      <c r="DVR79"/>
      <c r="DVS79"/>
      <c r="DVT79"/>
      <c r="DVU79"/>
      <c r="DVV79"/>
      <c r="DVW79"/>
      <c r="DVX79"/>
      <c r="DVY79"/>
      <c r="DVZ79"/>
      <c r="DWA79"/>
      <c r="DWB79"/>
      <c r="DWC79"/>
      <c r="DWD79"/>
      <c r="DWE79"/>
      <c r="DWF79"/>
      <c r="DWG79"/>
      <c r="DWH79"/>
      <c r="DWI79"/>
      <c r="DWJ79"/>
      <c r="DWK79"/>
      <c r="DWL79"/>
      <c r="DWM79"/>
      <c r="DWN79"/>
      <c r="DWO79"/>
      <c r="DWP79"/>
      <c r="DWQ79"/>
      <c r="DWR79"/>
      <c r="DWS79"/>
      <c r="DWT79"/>
      <c r="DWU79"/>
      <c r="DWV79"/>
      <c r="DWW79"/>
      <c r="DWX79"/>
      <c r="DWY79"/>
      <c r="DWZ79"/>
      <c r="DXA79"/>
      <c r="DXB79"/>
      <c r="DXC79"/>
      <c r="DXD79"/>
      <c r="DXE79"/>
      <c r="DXF79"/>
      <c r="DXG79"/>
      <c r="DXH79"/>
      <c r="DXI79"/>
      <c r="DXJ79"/>
      <c r="DXK79"/>
      <c r="DXL79"/>
      <c r="DXM79"/>
      <c r="DXN79"/>
      <c r="DXO79"/>
      <c r="DXP79"/>
      <c r="DXQ79"/>
      <c r="DXR79"/>
      <c r="DXS79"/>
      <c r="DXT79"/>
      <c r="DXU79"/>
      <c r="DXV79"/>
      <c r="DXW79"/>
      <c r="DXX79"/>
      <c r="DXY79"/>
      <c r="DXZ79"/>
      <c r="DYA79"/>
      <c r="DYB79"/>
      <c r="DYC79"/>
      <c r="DYD79"/>
      <c r="DYE79"/>
      <c r="DYF79"/>
      <c r="DYG79"/>
      <c r="DYH79"/>
      <c r="DYI79"/>
      <c r="DYJ79"/>
      <c r="DYK79"/>
      <c r="DYL79"/>
      <c r="DYM79"/>
      <c r="DYN79"/>
      <c r="DYO79"/>
      <c r="DYP79"/>
      <c r="DYQ79"/>
      <c r="DYR79"/>
      <c r="DYS79"/>
      <c r="DYT79"/>
      <c r="DYU79"/>
      <c r="DYV79"/>
      <c r="DYW79"/>
      <c r="DYX79"/>
      <c r="DYY79"/>
      <c r="DYZ79"/>
      <c r="DZA79"/>
      <c r="DZB79"/>
      <c r="DZC79"/>
      <c r="DZD79"/>
      <c r="DZE79"/>
      <c r="DZF79"/>
      <c r="DZG79"/>
      <c r="DZH79"/>
      <c r="DZI79"/>
      <c r="DZJ79"/>
      <c r="DZK79"/>
      <c r="DZL79"/>
      <c r="DZM79"/>
      <c r="DZN79"/>
      <c r="DZO79"/>
      <c r="DZP79"/>
      <c r="DZQ79"/>
      <c r="DZR79"/>
      <c r="DZS79"/>
      <c r="DZT79"/>
      <c r="DZU79"/>
      <c r="DZV79"/>
      <c r="DZW79"/>
      <c r="DZX79"/>
      <c r="DZY79"/>
      <c r="DZZ79"/>
      <c r="EAA79"/>
      <c r="EAB79"/>
      <c r="EAC79"/>
      <c r="EAD79"/>
      <c r="EAE79"/>
      <c r="EAF79"/>
      <c r="EAG79"/>
      <c r="EAH79"/>
      <c r="EAI79"/>
      <c r="EAJ79"/>
      <c r="EAK79"/>
      <c r="EAL79"/>
      <c r="EAM79"/>
      <c r="EAN79"/>
      <c r="EAO79"/>
      <c r="EAP79"/>
      <c r="EAQ79"/>
      <c r="EAR79"/>
      <c r="EAS79"/>
      <c r="EAT79"/>
      <c r="EAU79"/>
      <c r="EAV79"/>
      <c r="EAW79"/>
      <c r="EAX79"/>
      <c r="EAY79"/>
      <c r="EAZ79"/>
      <c r="EBA79"/>
      <c r="EBB79"/>
      <c r="EBC79"/>
      <c r="EBD79"/>
      <c r="EBE79"/>
      <c r="EBF79"/>
      <c r="EBG79"/>
      <c r="EBH79"/>
      <c r="EBI79"/>
      <c r="EBJ79"/>
      <c r="EBK79"/>
      <c r="EBL79"/>
      <c r="EBM79"/>
      <c r="EBN79"/>
      <c r="EBO79"/>
      <c r="EBP79"/>
      <c r="EBQ79"/>
      <c r="EBR79"/>
      <c r="EBS79"/>
      <c r="EBT79"/>
      <c r="EBU79"/>
      <c r="EBV79"/>
      <c r="EBW79"/>
      <c r="EBX79"/>
      <c r="EBY79"/>
      <c r="EBZ79"/>
      <c r="ECA79"/>
      <c r="ECB79"/>
      <c r="ECC79"/>
      <c r="ECD79"/>
      <c r="ECE79"/>
      <c r="ECF79"/>
      <c r="ECG79"/>
      <c r="ECH79"/>
      <c r="ECI79"/>
      <c r="ECJ79"/>
      <c r="ECK79"/>
      <c r="ECL79"/>
      <c r="ECM79"/>
      <c r="ECN79"/>
      <c r="ECO79"/>
      <c r="ECP79"/>
      <c r="ECQ79"/>
      <c r="ECR79"/>
      <c r="ECS79"/>
      <c r="ECT79"/>
      <c r="ECU79"/>
      <c r="ECV79"/>
      <c r="ECW79"/>
      <c r="ECX79"/>
      <c r="ECY79"/>
      <c r="ECZ79"/>
      <c r="EDA79"/>
      <c r="EDB79"/>
      <c r="EDC79"/>
      <c r="EDD79"/>
      <c r="EDE79"/>
      <c r="EDF79"/>
      <c r="EDG79"/>
      <c r="EDH79"/>
      <c r="EDI79"/>
      <c r="EDJ79"/>
      <c r="EDK79"/>
      <c r="EDL79"/>
      <c r="EDM79"/>
      <c r="EDN79"/>
      <c r="EDO79"/>
      <c r="EDP79"/>
      <c r="EDQ79"/>
      <c r="EDR79"/>
      <c r="EDS79"/>
      <c r="EDT79"/>
      <c r="EDU79"/>
      <c r="EDV79"/>
      <c r="EDW79"/>
      <c r="EDX79"/>
      <c r="EDY79"/>
      <c r="EDZ79"/>
      <c r="EEA79"/>
      <c r="EEB79"/>
      <c r="EEC79"/>
      <c r="EED79"/>
      <c r="EEE79"/>
      <c r="EEF79"/>
      <c r="EEG79"/>
      <c r="EEH79"/>
      <c r="EEI79"/>
      <c r="EEJ79"/>
      <c r="EEK79"/>
      <c r="EEL79"/>
      <c r="EEM79"/>
      <c r="EEN79"/>
      <c r="EEO79"/>
      <c r="EEP79"/>
      <c r="EEQ79"/>
      <c r="EER79"/>
      <c r="EES79"/>
      <c r="EET79"/>
      <c r="EEU79"/>
      <c r="EEV79"/>
      <c r="EEW79"/>
      <c r="EEX79"/>
      <c r="EEY79"/>
      <c r="EEZ79"/>
      <c r="EFA79"/>
      <c r="EFB79"/>
      <c r="EFC79"/>
      <c r="EFD79"/>
      <c r="EFE79"/>
      <c r="EFF79"/>
      <c r="EFG79"/>
      <c r="EFH79"/>
      <c r="EFI79"/>
      <c r="EFJ79"/>
      <c r="EFK79"/>
      <c r="EFL79"/>
      <c r="EFM79"/>
      <c r="EFN79"/>
      <c r="EFO79"/>
      <c r="EFP79"/>
      <c r="EFQ79"/>
      <c r="EFR79"/>
      <c r="EFS79"/>
      <c r="EFT79"/>
      <c r="EFU79"/>
      <c r="EFV79"/>
      <c r="EFW79"/>
      <c r="EFX79"/>
      <c r="EFY79"/>
      <c r="EFZ79"/>
      <c r="EGA79"/>
      <c r="EGB79"/>
      <c r="EGC79"/>
      <c r="EGD79"/>
      <c r="EGE79"/>
      <c r="EGF79"/>
      <c r="EGG79"/>
      <c r="EGH79"/>
      <c r="EGI79"/>
      <c r="EGJ79"/>
      <c r="EGK79"/>
      <c r="EGL79"/>
      <c r="EGM79"/>
      <c r="EGN79"/>
      <c r="EGO79"/>
      <c r="EGP79"/>
      <c r="EGQ79"/>
      <c r="EGR79"/>
      <c r="EGS79"/>
      <c r="EGT79"/>
      <c r="EGU79"/>
      <c r="EGV79"/>
      <c r="EGW79"/>
      <c r="EGX79"/>
      <c r="EGY79"/>
      <c r="EGZ79"/>
      <c r="EHA79"/>
      <c r="EHB79"/>
      <c r="EHC79"/>
      <c r="EHD79"/>
      <c r="EHE79"/>
      <c r="EHF79"/>
      <c r="EHG79"/>
      <c r="EHH79"/>
      <c r="EHI79"/>
      <c r="EHJ79"/>
      <c r="EHK79"/>
      <c r="EHL79"/>
      <c r="EHM79"/>
      <c r="EHN79"/>
      <c r="EHO79"/>
      <c r="EHP79"/>
      <c r="EHQ79"/>
      <c r="EHR79"/>
      <c r="EHS79"/>
      <c r="EHT79"/>
      <c r="EHU79"/>
      <c r="EHV79"/>
      <c r="EHW79"/>
      <c r="EHX79"/>
      <c r="EHY79"/>
      <c r="EHZ79"/>
      <c r="EIA79"/>
      <c r="EIB79"/>
      <c r="EIC79"/>
      <c r="EID79"/>
      <c r="EIE79"/>
      <c r="EIF79"/>
      <c r="EIG79"/>
      <c r="EIH79"/>
      <c r="EII79"/>
      <c r="EIJ79"/>
      <c r="EIK79"/>
      <c r="EIL79"/>
      <c r="EIM79"/>
      <c r="EIN79"/>
      <c r="EIO79"/>
      <c r="EIP79"/>
      <c r="EIQ79"/>
      <c r="EIR79"/>
      <c r="EIS79"/>
      <c r="EIT79"/>
      <c r="EIU79"/>
      <c r="EIV79"/>
      <c r="EIW79"/>
      <c r="EIX79"/>
      <c r="EIY79"/>
      <c r="EIZ79"/>
      <c r="EJA79"/>
      <c r="EJB79"/>
      <c r="EJC79"/>
      <c r="EJD79"/>
      <c r="EJE79"/>
      <c r="EJF79"/>
      <c r="EJG79"/>
      <c r="EJH79"/>
      <c r="EJI79"/>
      <c r="EJJ79"/>
      <c r="EJK79"/>
      <c r="EJL79"/>
      <c r="EJM79"/>
      <c r="EJN79"/>
      <c r="EJO79"/>
      <c r="EJP79"/>
      <c r="EJQ79"/>
      <c r="EJR79"/>
      <c r="EJS79"/>
      <c r="EJT79"/>
      <c r="EJU79"/>
      <c r="EJV79"/>
      <c r="EJW79"/>
      <c r="EJX79"/>
      <c r="EJY79"/>
      <c r="EJZ79"/>
      <c r="EKA79"/>
      <c r="EKB79"/>
      <c r="EKC79"/>
      <c r="EKD79"/>
      <c r="EKE79"/>
      <c r="EKF79"/>
      <c r="EKG79"/>
      <c r="EKH79"/>
      <c r="EKI79"/>
      <c r="EKJ79"/>
      <c r="EKK79"/>
      <c r="EKL79"/>
      <c r="EKM79"/>
      <c r="EKN79"/>
      <c r="EKO79"/>
      <c r="EKP79"/>
      <c r="EKQ79"/>
      <c r="EKR79"/>
      <c r="EKS79"/>
      <c r="EKT79"/>
      <c r="EKU79"/>
      <c r="EKV79"/>
      <c r="EKW79"/>
      <c r="EKX79"/>
      <c r="EKY79"/>
      <c r="EKZ79"/>
      <c r="ELA79"/>
      <c r="ELB79"/>
      <c r="ELC79"/>
      <c r="ELD79"/>
      <c r="ELE79"/>
      <c r="ELF79"/>
      <c r="ELG79"/>
      <c r="ELH79"/>
      <c r="ELI79"/>
      <c r="ELJ79"/>
      <c r="ELK79"/>
      <c r="ELL79"/>
      <c r="ELM79"/>
      <c r="ELN79"/>
      <c r="ELO79"/>
      <c r="ELP79"/>
      <c r="ELQ79"/>
      <c r="ELR79"/>
      <c r="ELS79"/>
      <c r="ELT79"/>
      <c r="ELU79"/>
      <c r="ELV79"/>
      <c r="ELW79"/>
      <c r="ELX79"/>
      <c r="ELY79"/>
      <c r="ELZ79"/>
      <c r="EMA79"/>
      <c r="EMB79"/>
      <c r="EMC79"/>
      <c r="EMD79"/>
      <c r="EME79"/>
      <c r="EMF79"/>
      <c r="EMG79"/>
      <c r="EMH79"/>
      <c r="EMI79"/>
      <c r="EMJ79"/>
      <c r="EMK79"/>
      <c r="EML79"/>
      <c r="EMM79"/>
      <c r="EMN79"/>
      <c r="EMO79"/>
      <c r="EMP79"/>
      <c r="EMQ79"/>
      <c r="EMR79"/>
      <c r="EMS79"/>
      <c r="EMT79"/>
      <c r="EMU79"/>
      <c r="EMV79"/>
      <c r="EMW79"/>
      <c r="EMX79"/>
      <c r="EMY79"/>
      <c r="EMZ79"/>
      <c r="ENA79"/>
      <c r="ENB79"/>
      <c r="ENC79"/>
      <c r="END79"/>
      <c r="ENE79"/>
      <c r="ENF79"/>
      <c r="ENG79"/>
      <c r="ENH79"/>
      <c r="ENI79"/>
      <c r="ENJ79"/>
      <c r="ENK79"/>
      <c r="ENL79"/>
      <c r="ENM79"/>
      <c r="ENN79"/>
      <c r="ENO79"/>
      <c r="ENP79"/>
      <c r="ENQ79"/>
      <c r="ENR79"/>
      <c r="ENS79"/>
      <c r="ENT79"/>
      <c r="ENU79"/>
      <c r="ENV79"/>
      <c r="ENW79"/>
      <c r="ENX79"/>
      <c r="ENY79"/>
      <c r="ENZ79"/>
      <c r="EOA79"/>
      <c r="EOB79"/>
      <c r="EOC79"/>
      <c r="EOD79"/>
      <c r="EOE79"/>
      <c r="EOF79"/>
      <c r="EOG79"/>
      <c r="EOH79"/>
      <c r="EOI79"/>
      <c r="EOJ79"/>
      <c r="EOK79"/>
      <c r="EOL79"/>
      <c r="EOM79"/>
      <c r="EON79"/>
      <c r="EOO79"/>
      <c r="EOP79"/>
      <c r="EOQ79"/>
      <c r="EOR79"/>
      <c r="EOS79"/>
      <c r="EOT79"/>
      <c r="EOU79"/>
      <c r="EOV79"/>
      <c r="EOW79"/>
      <c r="EOX79"/>
      <c r="EOY79"/>
      <c r="EOZ79"/>
      <c r="EPA79"/>
      <c r="EPB79"/>
      <c r="EPC79"/>
      <c r="EPD79"/>
      <c r="EPE79"/>
      <c r="EPF79"/>
      <c r="EPG79"/>
      <c r="EPH79"/>
      <c r="EPI79"/>
      <c r="EPJ79"/>
      <c r="EPK79"/>
      <c r="EPL79"/>
      <c r="EPM79"/>
      <c r="EPN79"/>
      <c r="EPO79"/>
      <c r="EPP79"/>
      <c r="EPQ79"/>
      <c r="EPR79"/>
      <c r="EPS79"/>
      <c r="EPT79"/>
      <c r="EPU79"/>
      <c r="EPV79"/>
      <c r="EPW79"/>
      <c r="EPX79"/>
      <c r="EPY79"/>
      <c r="EPZ79"/>
      <c r="EQA79"/>
      <c r="EQB79"/>
      <c r="EQC79"/>
      <c r="EQD79"/>
      <c r="EQE79"/>
      <c r="EQF79"/>
      <c r="EQG79"/>
      <c r="EQH79"/>
      <c r="EQI79"/>
      <c r="EQJ79"/>
      <c r="EQK79"/>
      <c r="EQL79"/>
      <c r="EQM79"/>
      <c r="EQN79"/>
      <c r="EQO79"/>
      <c r="EQP79"/>
      <c r="EQQ79"/>
      <c r="EQR79"/>
      <c r="EQS79"/>
      <c r="EQT79"/>
      <c r="EQU79"/>
      <c r="EQV79"/>
      <c r="EQW79"/>
      <c r="EQX79"/>
      <c r="EQY79"/>
      <c r="EQZ79"/>
      <c r="ERA79"/>
      <c r="ERB79"/>
      <c r="ERC79"/>
      <c r="ERD79"/>
      <c r="ERE79"/>
      <c r="ERF79"/>
      <c r="ERG79"/>
      <c r="ERH79"/>
      <c r="ERI79"/>
      <c r="ERJ79"/>
      <c r="ERK79"/>
      <c r="ERL79"/>
      <c r="ERM79"/>
      <c r="ERN79"/>
      <c r="ERO79"/>
      <c r="ERP79"/>
      <c r="ERQ79"/>
      <c r="ERR79"/>
      <c r="ERS79"/>
      <c r="ERT79"/>
      <c r="ERU79"/>
      <c r="ERV79"/>
      <c r="ERW79"/>
      <c r="ERX79"/>
      <c r="ERY79"/>
      <c r="ERZ79"/>
      <c r="ESA79"/>
      <c r="ESB79"/>
      <c r="ESC79"/>
      <c r="ESD79"/>
      <c r="ESE79"/>
      <c r="ESF79"/>
      <c r="ESG79"/>
      <c r="ESH79"/>
      <c r="ESI79"/>
      <c r="ESJ79"/>
      <c r="ESK79"/>
      <c r="ESL79"/>
      <c r="ESM79"/>
      <c r="ESN79"/>
      <c r="ESO79"/>
      <c r="ESP79"/>
      <c r="ESQ79"/>
      <c r="ESR79"/>
      <c r="ESS79"/>
      <c r="EST79"/>
      <c r="ESU79"/>
      <c r="ESV79"/>
      <c r="ESW79"/>
      <c r="ESX79"/>
      <c r="ESY79"/>
      <c r="ESZ79"/>
      <c r="ETA79"/>
      <c r="ETB79"/>
      <c r="ETC79"/>
      <c r="ETD79"/>
      <c r="ETE79"/>
      <c r="ETF79"/>
      <c r="ETG79"/>
      <c r="ETH79"/>
      <c r="ETI79"/>
      <c r="ETJ79"/>
      <c r="ETK79"/>
      <c r="ETL79"/>
      <c r="ETM79"/>
      <c r="ETN79"/>
      <c r="ETO79"/>
      <c r="ETP79"/>
      <c r="ETQ79"/>
      <c r="ETR79"/>
      <c r="ETS79"/>
      <c r="ETT79"/>
      <c r="ETU79"/>
      <c r="ETV79"/>
      <c r="ETW79"/>
      <c r="ETX79"/>
      <c r="ETY79"/>
      <c r="ETZ79"/>
      <c r="EUA79"/>
      <c r="EUB79"/>
      <c r="EUC79"/>
      <c r="EUD79"/>
      <c r="EUE79"/>
      <c r="EUF79"/>
      <c r="EUG79"/>
      <c r="EUH79"/>
      <c r="EUI79"/>
      <c r="EUJ79"/>
      <c r="EUK79"/>
      <c r="EUL79"/>
      <c r="EUM79"/>
      <c r="EUN79"/>
      <c r="EUO79"/>
      <c r="EUP79"/>
      <c r="EUQ79"/>
      <c r="EUR79"/>
      <c r="EUS79"/>
      <c r="EUT79"/>
      <c r="EUU79"/>
      <c r="EUV79"/>
      <c r="EUW79"/>
      <c r="EUX79"/>
      <c r="EUY79"/>
      <c r="EUZ79"/>
      <c r="EVA79"/>
      <c r="EVB79"/>
      <c r="EVC79"/>
      <c r="EVD79"/>
      <c r="EVE79"/>
      <c r="EVF79"/>
      <c r="EVG79"/>
      <c r="EVH79"/>
      <c r="EVI79"/>
      <c r="EVJ79"/>
      <c r="EVK79"/>
      <c r="EVL79"/>
      <c r="EVM79"/>
      <c r="EVN79"/>
      <c r="EVO79"/>
      <c r="EVP79"/>
      <c r="EVQ79"/>
      <c r="EVR79"/>
      <c r="EVS79"/>
      <c r="EVT79"/>
      <c r="EVU79"/>
      <c r="EVV79"/>
      <c r="EVW79"/>
      <c r="EVX79"/>
      <c r="EVY79"/>
      <c r="EVZ79"/>
      <c r="EWA79"/>
      <c r="EWB79"/>
      <c r="EWC79"/>
      <c r="EWD79"/>
      <c r="EWE79"/>
      <c r="EWF79"/>
      <c r="EWG79"/>
      <c r="EWH79"/>
      <c r="EWI79"/>
      <c r="EWJ79"/>
      <c r="EWK79"/>
      <c r="EWL79"/>
      <c r="EWM79"/>
      <c r="EWN79"/>
      <c r="EWO79"/>
      <c r="EWP79"/>
      <c r="EWQ79"/>
      <c r="EWR79"/>
      <c r="EWS79"/>
      <c r="EWT79"/>
      <c r="EWU79"/>
      <c r="EWV79"/>
      <c r="EWW79"/>
      <c r="EWX79"/>
      <c r="EWY79"/>
      <c r="EWZ79"/>
      <c r="EXA79"/>
      <c r="EXB79"/>
      <c r="EXC79"/>
      <c r="EXD79"/>
      <c r="EXE79"/>
      <c r="EXF79"/>
      <c r="EXG79"/>
      <c r="EXH79"/>
      <c r="EXI79"/>
      <c r="EXJ79"/>
      <c r="EXK79"/>
      <c r="EXL79"/>
      <c r="EXM79"/>
      <c r="EXN79"/>
      <c r="EXO79"/>
      <c r="EXP79"/>
      <c r="EXQ79"/>
      <c r="EXR79"/>
      <c r="EXS79"/>
      <c r="EXT79"/>
      <c r="EXU79"/>
      <c r="EXV79"/>
      <c r="EXW79"/>
      <c r="EXX79"/>
      <c r="EXY79"/>
      <c r="EXZ79"/>
      <c r="EYA79"/>
      <c r="EYB79"/>
      <c r="EYC79"/>
      <c r="EYD79"/>
      <c r="EYE79"/>
      <c r="EYF79"/>
      <c r="EYG79"/>
      <c r="EYH79"/>
      <c r="EYI79"/>
      <c r="EYJ79"/>
      <c r="EYK79"/>
      <c r="EYL79"/>
      <c r="EYM79"/>
      <c r="EYN79"/>
      <c r="EYO79"/>
      <c r="EYP79"/>
      <c r="EYQ79"/>
      <c r="EYR79"/>
      <c r="EYS79"/>
      <c r="EYT79"/>
      <c r="EYU79"/>
      <c r="EYV79"/>
      <c r="EYW79"/>
      <c r="EYX79"/>
      <c r="EYY79"/>
      <c r="EYZ79"/>
      <c r="EZA79"/>
      <c r="EZB79"/>
      <c r="EZC79"/>
      <c r="EZD79"/>
      <c r="EZE79"/>
      <c r="EZF79"/>
      <c r="EZG79"/>
      <c r="EZH79"/>
      <c r="EZI79"/>
      <c r="EZJ79"/>
      <c r="EZK79"/>
      <c r="EZL79"/>
      <c r="EZM79"/>
      <c r="EZN79"/>
      <c r="EZO79"/>
      <c r="EZP79"/>
      <c r="EZQ79"/>
      <c r="EZR79"/>
      <c r="EZS79"/>
      <c r="EZT79"/>
      <c r="EZU79"/>
      <c r="EZV79"/>
      <c r="EZW79"/>
      <c r="EZX79"/>
      <c r="EZY79"/>
      <c r="EZZ79"/>
      <c r="FAA79"/>
      <c r="FAB79"/>
      <c r="FAC79"/>
      <c r="FAD79"/>
      <c r="FAE79"/>
      <c r="FAF79"/>
      <c r="FAG79"/>
      <c r="FAH79"/>
      <c r="FAI79"/>
      <c r="FAJ79"/>
      <c r="FAK79"/>
      <c r="FAL79"/>
      <c r="FAM79"/>
      <c r="FAN79"/>
      <c r="FAO79"/>
      <c r="FAP79"/>
      <c r="FAQ79"/>
      <c r="FAR79"/>
      <c r="FAS79"/>
      <c r="FAT79"/>
      <c r="FAU79"/>
      <c r="FAV79"/>
      <c r="FAW79"/>
      <c r="FAX79"/>
      <c r="FAY79"/>
      <c r="FAZ79"/>
      <c r="FBA79"/>
      <c r="FBB79"/>
      <c r="FBC79"/>
      <c r="FBD79"/>
      <c r="FBE79"/>
      <c r="FBF79"/>
      <c r="FBG79"/>
      <c r="FBH79"/>
      <c r="FBI79"/>
      <c r="FBJ79"/>
      <c r="FBK79"/>
      <c r="FBL79"/>
      <c r="FBM79"/>
      <c r="FBN79"/>
      <c r="FBO79"/>
      <c r="FBP79"/>
      <c r="FBQ79"/>
      <c r="FBR79"/>
      <c r="FBS79"/>
      <c r="FBT79"/>
      <c r="FBU79"/>
      <c r="FBV79"/>
      <c r="FBW79"/>
      <c r="FBX79"/>
      <c r="FBY79"/>
      <c r="FBZ79"/>
      <c r="FCA79"/>
      <c r="FCB79"/>
      <c r="FCC79"/>
      <c r="FCD79"/>
      <c r="FCE79"/>
      <c r="FCF79"/>
      <c r="FCG79"/>
      <c r="FCH79"/>
      <c r="FCI79"/>
      <c r="FCJ79"/>
      <c r="FCK79"/>
      <c r="FCL79"/>
      <c r="FCM79"/>
      <c r="FCN79"/>
      <c r="FCO79"/>
      <c r="FCP79"/>
      <c r="FCQ79"/>
      <c r="FCR79"/>
      <c r="FCS79"/>
      <c r="FCT79"/>
      <c r="FCU79"/>
      <c r="FCV79"/>
      <c r="FCW79"/>
      <c r="FCX79"/>
      <c r="FCY79"/>
      <c r="FCZ79"/>
      <c r="FDA79"/>
      <c r="FDB79"/>
      <c r="FDC79"/>
      <c r="FDD79"/>
      <c r="FDE79"/>
      <c r="FDF79"/>
      <c r="FDG79"/>
      <c r="FDH79"/>
      <c r="FDI79"/>
      <c r="FDJ79"/>
      <c r="FDK79"/>
      <c r="FDL79"/>
      <c r="FDM79"/>
      <c r="FDN79"/>
      <c r="FDO79"/>
      <c r="FDP79"/>
      <c r="FDQ79"/>
      <c r="FDR79"/>
      <c r="FDS79"/>
      <c r="FDT79"/>
      <c r="FDU79"/>
      <c r="FDV79"/>
      <c r="FDW79"/>
      <c r="FDX79"/>
      <c r="FDY79"/>
      <c r="FDZ79"/>
      <c r="FEA79"/>
      <c r="FEB79"/>
      <c r="FEC79"/>
      <c r="FED79"/>
      <c r="FEE79"/>
      <c r="FEF79"/>
      <c r="FEG79"/>
      <c r="FEH79"/>
      <c r="FEI79"/>
      <c r="FEJ79"/>
      <c r="FEK79"/>
      <c r="FEL79"/>
      <c r="FEM79"/>
      <c r="FEN79"/>
      <c r="FEO79"/>
      <c r="FEP79"/>
      <c r="FEQ79"/>
      <c r="FER79"/>
      <c r="FES79"/>
      <c r="FET79"/>
      <c r="FEU79"/>
      <c r="FEV79"/>
      <c r="FEW79"/>
      <c r="FEX79"/>
      <c r="FEY79"/>
      <c r="FEZ79"/>
      <c r="FFA79"/>
      <c r="FFB79"/>
      <c r="FFC79"/>
      <c r="FFD79"/>
      <c r="FFE79"/>
      <c r="FFF79"/>
      <c r="FFG79"/>
      <c r="FFH79"/>
      <c r="FFI79"/>
      <c r="FFJ79"/>
      <c r="FFK79"/>
      <c r="FFL79"/>
      <c r="FFM79"/>
      <c r="FFN79"/>
      <c r="FFO79"/>
      <c r="FFP79"/>
      <c r="FFQ79"/>
      <c r="FFR79"/>
      <c r="FFS79"/>
      <c r="FFT79"/>
      <c r="FFU79"/>
      <c r="FFV79"/>
      <c r="FFW79"/>
      <c r="FFX79"/>
      <c r="FFY79"/>
      <c r="FFZ79"/>
      <c r="FGA79"/>
      <c r="FGB79"/>
      <c r="FGC79"/>
      <c r="FGD79"/>
      <c r="FGE79"/>
      <c r="FGF79"/>
      <c r="FGG79"/>
      <c r="FGH79"/>
      <c r="FGI79"/>
      <c r="FGJ79"/>
      <c r="FGK79"/>
      <c r="FGL79"/>
      <c r="FGM79"/>
      <c r="FGN79"/>
      <c r="FGO79"/>
      <c r="FGP79"/>
      <c r="FGQ79"/>
      <c r="FGR79"/>
      <c r="FGS79"/>
      <c r="FGT79"/>
      <c r="FGU79"/>
      <c r="FGV79"/>
      <c r="FGW79"/>
      <c r="FGX79"/>
      <c r="FGY79"/>
      <c r="FGZ79"/>
      <c r="FHA79"/>
      <c r="FHB79"/>
      <c r="FHC79"/>
      <c r="FHD79"/>
      <c r="FHE79"/>
      <c r="FHF79"/>
      <c r="FHG79"/>
      <c r="FHH79"/>
      <c r="FHI79"/>
      <c r="FHJ79"/>
      <c r="FHK79"/>
      <c r="FHL79"/>
      <c r="FHM79"/>
      <c r="FHN79"/>
      <c r="FHO79"/>
      <c r="FHP79"/>
      <c r="FHQ79"/>
      <c r="FHR79"/>
      <c r="FHS79"/>
      <c r="FHT79"/>
      <c r="FHU79"/>
      <c r="FHV79"/>
      <c r="FHW79"/>
      <c r="FHX79"/>
      <c r="FHY79"/>
      <c r="FHZ79"/>
      <c r="FIA79"/>
      <c r="FIB79"/>
      <c r="FIC79"/>
      <c r="FID79"/>
      <c r="FIE79"/>
      <c r="FIF79"/>
      <c r="FIG79"/>
      <c r="FIH79"/>
      <c r="FII79"/>
      <c r="FIJ79"/>
      <c r="FIK79"/>
      <c r="FIL79"/>
      <c r="FIM79"/>
      <c r="FIN79"/>
      <c r="FIO79"/>
      <c r="FIP79"/>
      <c r="FIQ79"/>
      <c r="FIR79"/>
      <c r="FIS79"/>
      <c r="FIT79"/>
      <c r="FIU79"/>
      <c r="FIV79"/>
      <c r="FIW79"/>
      <c r="FIX79"/>
      <c r="FIY79"/>
      <c r="FIZ79"/>
      <c r="FJA79"/>
      <c r="FJB79"/>
      <c r="FJC79"/>
      <c r="FJD79"/>
      <c r="FJE79"/>
      <c r="FJF79"/>
      <c r="FJG79"/>
      <c r="FJH79"/>
      <c r="FJI79"/>
      <c r="FJJ79"/>
      <c r="FJK79"/>
      <c r="FJL79"/>
      <c r="FJM79"/>
      <c r="FJN79"/>
      <c r="FJO79"/>
      <c r="FJP79"/>
      <c r="FJQ79"/>
      <c r="FJR79"/>
      <c r="FJS79"/>
      <c r="FJT79"/>
      <c r="FJU79"/>
      <c r="FJV79"/>
      <c r="FJW79"/>
      <c r="FJX79"/>
      <c r="FJY79"/>
      <c r="FJZ79"/>
      <c r="FKA79"/>
      <c r="FKB79"/>
      <c r="FKC79"/>
      <c r="FKD79"/>
      <c r="FKE79"/>
      <c r="FKF79"/>
      <c r="FKG79"/>
      <c r="FKH79"/>
      <c r="FKI79"/>
      <c r="FKJ79"/>
      <c r="FKK79"/>
      <c r="FKL79"/>
      <c r="FKM79"/>
      <c r="FKN79"/>
      <c r="FKO79"/>
      <c r="FKP79"/>
      <c r="FKQ79"/>
      <c r="FKR79"/>
      <c r="FKS79"/>
      <c r="FKT79"/>
      <c r="FKU79"/>
      <c r="FKV79"/>
      <c r="FKW79"/>
      <c r="FKX79"/>
      <c r="FKY79"/>
      <c r="FKZ79"/>
      <c r="FLA79"/>
      <c r="FLB79"/>
      <c r="FLC79"/>
      <c r="FLD79"/>
      <c r="FLE79"/>
      <c r="FLF79"/>
      <c r="FLG79"/>
      <c r="FLH79"/>
      <c r="FLI79"/>
      <c r="FLJ79"/>
      <c r="FLK79"/>
      <c r="FLL79"/>
      <c r="FLM79"/>
      <c r="FLN79"/>
      <c r="FLO79"/>
      <c r="FLP79"/>
      <c r="FLQ79"/>
      <c r="FLR79"/>
      <c r="FLS79"/>
      <c r="FLT79"/>
      <c r="FLU79"/>
      <c r="FLV79"/>
      <c r="FLW79"/>
      <c r="FLX79"/>
      <c r="FLY79"/>
      <c r="FLZ79"/>
      <c r="FMA79"/>
      <c r="FMB79"/>
      <c r="FMC79"/>
      <c r="FMD79"/>
      <c r="FME79"/>
      <c r="FMF79"/>
      <c r="FMG79"/>
      <c r="FMH79"/>
      <c r="FMI79"/>
      <c r="FMJ79"/>
      <c r="FMK79"/>
      <c r="FML79"/>
      <c r="FMM79"/>
      <c r="FMN79"/>
      <c r="FMO79"/>
      <c r="FMP79"/>
      <c r="FMQ79"/>
      <c r="FMR79"/>
      <c r="FMS79"/>
      <c r="FMT79"/>
      <c r="FMU79"/>
      <c r="FMV79"/>
      <c r="FMW79"/>
      <c r="FMX79"/>
      <c r="FMY79"/>
      <c r="FMZ79"/>
      <c r="FNA79"/>
      <c r="FNB79"/>
      <c r="FNC79"/>
      <c r="FND79"/>
      <c r="FNE79"/>
      <c r="FNF79"/>
      <c r="FNG79"/>
      <c r="FNH79"/>
      <c r="FNI79"/>
      <c r="FNJ79"/>
      <c r="FNK79"/>
      <c r="FNL79"/>
      <c r="FNM79"/>
      <c r="FNN79"/>
      <c r="FNO79"/>
      <c r="FNP79"/>
      <c r="FNQ79"/>
      <c r="FNR79"/>
      <c r="FNS79"/>
      <c r="FNT79"/>
      <c r="FNU79"/>
      <c r="FNV79"/>
      <c r="FNW79"/>
      <c r="FNX79"/>
      <c r="FNY79"/>
      <c r="FNZ79"/>
      <c r="FOA79"/>
      <c r="FOB79"/>
      <c r="FOC79"/>
      <c r="FOD79"/>
      <c r="FOE79"/>
      <c r="FOF79"/>
      <c r="FOG79"/>
      <c r="FOH79"/>
      <c r="FOI79"/>
      <c r="FOJ79"/>
      <c r="FOK79"/>
      <c r="FOL79"/>
      <c r="FOM79"/>
      <c r="FON79"/>
      <c r="FOO79"/>
      <c r="FOP79"/>
      <c r="FOQ79"/>
      <c r="FOR79"/>
      <c r="FOS79"/>
      <c r="FOT79"/>
      <c r="FOU79"/>
      <c r="FOV79"/>
      <c r="FOW79"/>
      <c r="FOX79"/>
      <c r="FOY79"/>
      <c r="FOZ79"/>
      <c r="FPA79"/>
      <c r="FPB79"/>
      <c r="FPC79"/>
      <c r="FPD79"/>
      <c r="FPE79"/>
      <c r="FPF79"/>
      <c r="FPG79"/>
      <c r="FPH79"/>
      <c r="FPI79"/>
      <c r="FPJ79"/>
      <c r="FPK79"/>
      <c r="FPL79"/>
      <c r="FPM79"/>
      <c r="FPN79"/>
      <c r="FPO79"/>
      <c r="FPP79"/>
      <c r="FPQ79"/>
      <c r="FPR79"/>
      <c r="FPS79"/>
      <c r="FPT79"/>
      <c r="FPU79"/>
      <c r="FPV79"/>
      <c r="FPW79"/>
      <c r="FPX79"/>
      <c r="FPY79"/>
      <c r="FPZ79"/>
      <c r="FQA79"/>
      <c r="FQB79"/>
      <c r="FQC79"/>
      <c r="FQD79"/>
      <c r="FQE79"/>
      <c r="FQF79"/>
      <c r="FQG79"/>
      <c r="FQH79"/>
      <c r="FQI79"/>
      <c r="FQJ79"/>
      <c r="FQK79"/>
      <c r="FQL79"/>
      <c r="FQM79"/>
      <c r="FQN79"/>
      <c r="FQO79"/>
      <c r="FQP79"/>
      <c r="FQQ79"/>
      <c r="FQR79"/>
      <c r="FQS79"/>
      <c r="FQT79"/>
      <c r="FQU79"/>
      <c r="FQV79"/>
      <c r="FQW79"/>
      <c r="FQX79"/>
      <c r="FQY79"/>
      <c r="FQZ79"/>
      <c r="FRA79"/>
      <c r="FRB79"/>
      <c r="FRC79"/>
      <c r="FRD79"/>
      <c r="FRE79"/>
      <c r="FRF79"/>
      <c r="FRG79"/>
      <c r="FRH79"/>
      <c r="FRI79"/>
      <c r="FRJ79"/>
      <c r="FRK79"/>
      <c r="FRL79"/>
      <c r="FRM79"/>
      <c r="FRN79"/>
      <c r="FRO79"/>
      <c r="FRP79"/>
      <c r="FRQ79"/>
      <c r="FRR79"/>
      <c r="FRS79"/>
      <c r="FRT79"/>
      <c r="FRU79"/>
      <c r="FRV79"/>
      <c r="FRW79"/>
      <c r="FRX79"/>
      <c r="FRY79"/>
      <c r="FRZ79"/>
      <c r="FSA79"/>
      <c r="FSB79"/>
      <c r="FSC79"/>
      <c r="FSD79"/>
      <c r="FSE79"/>
      <c r="FSF79"/>
      <c r="FSG79"/>
      <c r="FSH79"/>
      <c r="FSI79"/>
      <c r="FSJ79"/>
      <c r="FSK79"/>
      <c r="FSL79"/>
      <c r="FSM79"/>
      <c r="FSN79"/>
      <c r="FSO79"/>
      <c r="FSP79"/>
      <c r="FSQ79"/>
      <c r="FSR79"/>
      <c r="FSS79"/>
      <c r="FST79"/>
      <c r="FSU79"/>
      <c r="FSV79"/>
      <c r="FSW79"/>
      <c r="FSX79"/>
      <c r="FSY79"/>
      <c r="FSZ79"/>
      <c r="FTA79"/>
      <c r="FTB79"/>
      <c r="FTC79"/>
      <c r="FTD79"/>
      <c r="FTE79"/>
      <c r="FTF79"/>
      <c r="FTG79"/>
      <c r="FTH79"/>
      <c r="FTI79"/>
      <c r="FTJ79"/>
      <c r="FTK79"/>
      <c r="FTL79"/>
      <c r="FTM79"/>
      <c r="FTN79"/>
      <c r="FTO79"/>
      <c r="FTP79"/>
      <c r="FTQ79"/>
      <c r="FTR79"/>
      <c r="FTS79"/>
      <c r="FTT79"/>
      <c r="FTU79"/>
      <c r="FTV79"/>
      <c r="FTW79"/>
      <c r="FTX79"/>
      <c r="FTY79"/>
      <c r="FTZ79"/>
      <c r="FUA79"/>
      <c r="FUB79"/>
      <c r="FUC79"/>
      <c r="FUD79"/>
      <c r="FUE79"/>
      <c r="FUF79"/>
      <c r="FUG79"/>
      <c r="FUH79"/>
      <c r="FUI79"/>
      <c r="FUJ79"/>
      <c r="FUK79"/>
      <c r="FUL79"/>
      <c r="FUM79"/>
      <c r="FUN79"/>
      <c r="FUO79"/>
      <c r="FUP79"/>
      <c r="FUQ79"/>
      <c r="FUR79"/>
      <c r="FUS79"/>
      <c r="FUT79"/>
      <c r="FUU79"/>
      <c r="FUV79"/>
      <c r="FUW79"/>
      <c r="FUX79"/>
      <c r="FUY79"/>
      <c r="FUZ79"/>
      <c r="FVA79"/>
      <c r="FVB79"/>
      <c r="FVC79"/>
      <c r="FVD79"/>
      <c r="FVE79"/>
      <c r="FVF79"/>
      <c r="FVG79"/>
      <c r="FVH79"/>
      <c r="FVI79"/>
      <c r="FVJ79"/>
      <c r="FVK79"/>
      <c r="FVL79"/>
      <c r="FVM79"/>
      <c r="FVN79"/>
      <c r="FVO79"/>
      <c r="FVP79"/>
      <c r="FVQ79"/>
      <c r="FVR79"/>
      <c r="FVS79"/>
      <c r="FVT79"/>
      <c r="FVU79"/>
      <c r="FVV79"/>
      <c r="FVW79"/>
      <c r="FVX79"/>
      <c r="FVY79"/>
      <c r="FVZ79"/>
      <c r="FWA79"/>
      <c r="FWB79"/>
      <c r="FWC79"/>
      <c r="FWD79"/>
      <c r="FWE79"/>
      <c r="FWF79"/>
      <c r="FWG79"/>
      <c r="FWH79"/>
      <c r="FWI79"/>
      <c r="FWJ79"/>
      <c r="FWK79"/>
      <c r="FWL79"/>
      <c r="FWM79"/>
      <c r="FWN79"/>
      <c r="FWO79"/>
      <c r="FWP79"/>
      <c r="FWQ79"/>
      <c r="FWR79"/>
      <c r="FWS79"/>
      <c r="FWT79"/>
      <c r="FWU79"/>
      <c r="FWV79"/>
      <c r="FWW79"/>
      <c r="FWX79"/>
      <c r="FWY79"/>
      <c r="FWZ79"/>
      <c r="FXA79"/>
      <c r="FXB79"/>
      <c r="FXC79"/>
      <c r="FXD79"/>
      <c r="FXE79"/>
      <c r="FXF79"/>
      <c r="FXG79"/>
      <c r="FXH79"/>
      <c r="FXI79"/>
      <c r="FXJ79"/>
      <c r="FXK79"/>
      <c r="FXL79"/>
      <c r="FXM79"/>
      <c r="FXN79"/>
      <c r="FXO79"/>
      <c r="FXP79"/>
      <c r="FXQ79"/>
      <c r="FXR79"/>
      <c r="FXS79"/>
      <c r="FXT79"/>
      <c r="FXU79"/>
      <c r="FXV79"/>
      <c r="FXW79"/>
      <c r="FXX79"/>
      <c r="FXY79"/>
      <c r="FXZ79"/>
      <c r="FYA79"/>
      <c r="FYB79"/>
      <c r="FYC79"/>
      <c r="FYD79"/>
      <c r="FYE79"/>
      <c r="FYF79"/>
      <c r="FYG79"/>
      <c r="FYH79"/>
      <c r="FYI79"/>
      <c r="FYJ79"/>
      <c r="FYK79"/>
      <c r="FYL79"/>
      <c r="FYM79"/>
      <c r="FYN79"/>
      <c r="FYO79"/>
      <c r="FYP79"/>
      <c r="FYQ79"/>
      <c r="FYR79"/>
      <c r="FYS79"/>
      <c r="FYT79"/>
      <c r="FYU79"/>
      <c r="FYV79"/>
      <c r="FYW79"/>
      <c r="FYX79"/>
      <c r="FYY79"/>
      <c r="FYZ79"/>
      <c r="FZA79"/>
      <c r="FZB79"/>
      <c r="FZC79"/>
      <c r="FZD79"/>
      <c r="FZE79"/>
      <c r="FZF79"/>
      <c r="FZG79"/>
      <c r="FZH79"/>
      <c r="FZI79"/>
      <c r="FZJ79"/>
      <c r="FZK79"/>
      <c r="FZL79"/>
      <c r="FZM79"/>
      <c r="FZN79"/>
      <c r="FZO79"/>
      <c r="FZP79"/>
      <c r="FZQ79"/>
      <c r="FZR79"/>
      <c r="FZS79"/>
      <c r="FZT79"/>
      <c r="FZU79"/>
      <c r="FZV79"/>
      <c r="FZW79"/>
      <c r="FZX79"/>
      <c r="FZY79"/>
      <c r="FZZ79"/>
      <c r="GAA79"/>
      <c r="GAB79"/>
      <c r="GAC79"/>
      <c r="GAD79"/>
      <c r="GAE79"/>
      <c r="GAF79"/>
      <c r="GAG79"/>
      <c r="GAH79"/>
      <c r="GAI79"/>
      <c r="GAJ79"/>
      <c r="GAK79"/>
      <c r="GAL79"/>
      <c r="GAM79"/>
      <c r="GAN79"/>
      <c r="GAO79"/>
      <c r="GAP79"/>
      <c r="GAQ79"/>
      <c r="GAR79"/>
      <c r="GAS79"/>
      <c r="GAT79"/>
      <c r="GAU79"/>
      <c r="GAV79"/>
      <c r="GAW79"/>
      <c r="GAX79"/>
      <c r="GAY79"/>
      <c r="GAZ79"/>
      <c r="GBA79"/>
      <c r="GBB79"/>
      <c r="GBC79"/>
      <c r="GBD79"/>
      <c r="GBE79"/>
      <c r="GBF79"/>
      <c r="GBG79"/>
      <c r="GBH79"/>
      <c r="GBI79"/>
      <c r="GBJ79"/>
      <c r="GBK79"/>
      <c r="GBL79"/>
      <c r="GBM79"/>
      <c r="GBN79"/>
      <c r="GBO79"/>
      <c r="GBP79"/>
      <c r="GBQ79"/>
      <c r="GBR79"/>
      <c r="GBS79"/>
      <c r="GBT79"/>
      <c r="GBU79"/>
      <c r="GBV79"/>
      <c r="GBW79"/>
      <c r="GBX79"/>
      <c r="GBY79"/>
      <c r="GBZ79"/>
      <c r="GCA79"/>
      <c r="GCB79"/>
      <c r="GCC79"/>
      <c r="GCD79"/>
      <c r="GCE79"/>
      <c r="GCF79"/>
      <c r="GCG79"/>
      <c r="GCH79"/>
      <c r="GCI79"/>
      <c r="GCJ79"/>
      <c r="GCK79"/>
      <c r="GCL79"/>
      <c r="GCM79"/>
      <c r="GCN79"/>
      <c r="GCO79"/>
      <c r="GCP79"/>
      <c r="GCQ79"/>
      <c r="GCR79"/>
      <c r="GCS79"/>
      <c r="GCT79"/>
      <c r="GCU79"/>
      <c r="GCV79"/>
      <c r="GCW79"/>
      <c r="GCX79"/>
      <c r="GCY79"/>
      <c r="GCZ79"/>
      <c r="GDA79"/>
      <c r="GDB79"/>
      <c r="GDC79"/>
      <c r="GDD79"/>
      <c r="GDE79"/>
      <c r="GDF79"/>
      <c r="GDG79"/>
      <c r="GDH79"/>
      <c r="GDI79"/>
      <c r="GDJ79"/>
      <c r="GDK79"/>
      <c r="GDL79"/>
      <c r="GDM79"/>
      <c r="GDN79"/>
      <c r="GDO79"/>
      <c r="GDP79"/>
      <c r="GDQ79"/>
      <c r="GDR79"/>
      <c r="GDS79"/>
      <c r="GDT79"/>
      <c r="GDU79"/>
      <c r="GDV79"/>
      <c r="GDW79"/>
      <c r="GDX79"/>
      <c r="GDY79"/>
      <c r="GDZ79"/>
      <c r="GEA79"/>
      <c r="GEB79"/>
      <c r="GEC79"/>
      <c r="GED79"/>
      <c r="GEE79"/>
      <c r="GEF79"/>
      <c r="GEG79"/>
      <c r="GEH79"/>
      <c r="GEI79"/>
      <c r="GEJ79"/>
      <c r="GEK79"/>
      <c r="GEL79"/>
      <c r="GEM79"/>
      <c r="GEN79"/>
      <c r="GEO79"/>
      <c r="GEP79"/>
      <c r="GEQ79"/>
      <c r="GER79"/>
      <c r="GES79"/>
      <c r="GET79"/>
      <c r="GEU79"/>
      <c r="GEV79"/>
      <c r="GEW79"/>
      <c r="GEX79"/>
      <c r="GEY79"/>
      <c r="GEZ79"/>
      <c r="GFA79"/>
      <c r="GFB79"/>
      <c r="GFC79"/>
      <c r="GFD79"/>
      <c r="GFE79"/>
      <c r="GFF79"/>
      <c r="GFG79"/>
      <c r="GFH79"/>
      <c r="GFI79"/>
      <c r="GFJ79"/>
      <c r="GFK79"/>
      <c r="GFL79"/>
      <c r="GFM79"/>
      <c r="GFN79"/>
      <c r="GFO79"/>
      <c r="GFP79"/>
      <c r="GFQ79"/>
      <c r="GFR79"/>
      <c r="GFS79"/>
      <c r="GFT79"/>
      <c r="GFU79"/>
      <c r="GFV79"/>
      <c r="GFW79"/>
      <c r="GFX79"/>
      <c r="GFY79"/>
      <c r="GFZ79"/>
      <c r="GGA79"/>
      <c r="GGB79"/>
      <c r="GGC79"/>
      <c r="GGD79"/>
      <c r="GGE79"/>
      <c r="GGF79"/>
      <c r="GGG79"/>
      <c r="GGH79"/>
      <c r="GGI79"/>
      <c r="GGJ79"/>
      <c r="GGK79"/>
      <c r="GGL79"/>
      <c r="GGM79"/>
      <c r="GGN79"/>
      <c r="GGO79"/>
      <c r="GGP79"/>
      <c r="GGQ79"/>
      <c r="GGR79"/>
      <c r="GGS79"/>
      <c r="GGT79"/>
      <c r="GGU79"/>
      <c r="GGV79"/>
      <c r="GGW79"/>
      <c r="GGX79"/>
      <c r="GGY79"/>
      <c r="GGZ79"/>
      <c r="GHA79"/>
      <c r="GHB79"/>
      <c r="GHC79"/>
      <c r="GHD79"/>
      <c r="GHE79"/>
      <c r="GHF79"/>
      <c r="GHG79"/>
      <c r="GHH79"/>
      <c r="GHI79"/>
      <c r="GHJ79"/>
      <c r="GHK79"/>
      <c r="GHL79"/>
      <c r="GHM79"/>
      <c r="GHN79"/>
      <c r="GHO79"/>
      <c r="GHP79"/>
      <c r="GHQ79"/>
      <c r="GHR79"/>
      <c r="GHS79"/>
      <c r="GHT79"/>
      <c r="GHU79"/>
      <c r="GHV79"/>
      <c r="GHW79"/>
      <c r="GHX79"/>
      <c r="GHY79"/>
      <c r="GHZ79"/>
      <c r="GIA79"/>
      <c r="GIB79"/>
      <c r="GIC79"/>
      <c r="GID79"/>
      <c r="GIE79"/>
      <c r="GIF79"/>
      <c r="GIG79"/>
      <c r="GIH79"/>
      <c r="GII79"/>
      <c r="GIJ79"/>
      <c r="GIK79"/>
      <c r="GIL79"/>
      <c r="GIM79"/>
      <c r="GIN79"/>
      <c r="GIO79"/>
      <c r="GIP79"/>
      <c r="GIQ79"/>
      <c r="GIR79"/>
      <c r="GIS79"/>
      <c r="GIT79"/>
      <c r="GIU79"/>
      <c r="GIV79"/>
      <c r="GIW79"/>
      <c r="GIX79"/>
      <c r="GIY79"/>
      <c r="GIZ79"/>
      <c r="GJA79"/>
      <c r="GJB79"/>
      <c r="GJC79"/>
      <c r="GJD79"/>
      <c r="GJE79"/>
      <c r="GJF79"/>
      <c r="GJG79"/>
      <c r="GJH79"/>
      <c r="GJI79"/>
      <c r="GJJ79"/>
      <c r="GJK79"/>
      <c r="GJL79"/>
      <c r="GJM79"/>
      <c r="GJN79"/>
      <c r="GJO79"/>
      <c r="GJP79"/>
      <c r="GJQ79"/>
      <c r="GJR79"/>
      <c r="GJS79"/>
      <c r="GJT79"/>
      <c r="GJU79"/>
      <c r="GJV79"/>
      <c r="GJW79"/>
      <c r="GJX79"/>
      <c r="GJY79"/>
      <c r="GJZ79"/>
      <c r="GKA79"/>
      <c r="GKB79"/>
      <c r="GKC79"/>
      <c r="GKD79"/>
      <c r="GKE79"/>
      <c r="GKF79"/>
      <c r="GKG79"/>
      <c r="GKH79"/>
      <c r="GKI79"/>
      <c r="GKJ79"/>
      <c r="GKK79"/>
      <c r="GKL79"/>
      <c r="GKM79"/>
      <c r="GKN79"/>
      <c r="GKO79"/>
      <c r="GKP79"/>
      <c r="GKQ79"/>
      <c r="GKR79"/>
      <c r="GKS79"/>
      <c r="GKT79"/>
      <c r="GKU79"/>
      <c r="GKV79"/>
      <c r="GKW79"/>
      <c r="GKX79"/>
      <c r="GKY79"/>
      <c r="GKZ79"/>
      <c r="GLA79"/>
      <c r="GLB79"/>
      <c r="GLC79"/>
      <c r="GLD79"/>
      <c r="GLE79"/>
      <c r="GLF79"/>
      <c r="GLG79"/>
      <c r="GLH79"/>
      <c r="GLI79"/>
      <c r="GLJ79"/>
      <c r="GLK79"/>
      <c r="GLL79"/>
      <c r="GLM79"/>
      <c r="GLN79"/>
      <c r="GLO79"/>
      <c r="GLP79"/>
      <c r="GLQ79"/>
      <c r="GLR79"/>
      <c r="GLS79"/>
      <c r="GLT79"/>
      <c r="GLU79"/>
      <c r="GLV79"/>
      <c r="GLW79"/>
      <c r="GLX79"/>
      <c r="GLY79"/>
      <c r="GLZ79"/>
      <c r="GMA79"/>
      <c r="GMB79"/>
      <c r="GMC79"/>
      <c r="GMD79"/>
      <c r="GME79"/>
      <c r="GMF79"/>
      <c r="GMG79"/>
      <c r="GMH79"/>
      <c r="GMI79"/>
      <c r="GMJ79"/>
      <c r="GMK79"/>
      <c r="GML79"/>
      <c r="GMM79"/>
      <c r="GMN79"/>
      <c r="GMO79"/>
      <c r="GMP79"/>
      <c r="GMQ79"/>
      <c r="GMR79"/>
      <c r="GMS79"/>
      <c r="GMT79"/>
      <c r="GMU79"/>
      <c r="GMV79"/>
      <c r="GMW79"/>
      <c r="GMX79"/>
      <c r="GMY79"/>
      <c r="GMZ79"/>
      <c r="GNA79"/>
      <c r="GNB79"/>
      <c r="GNC79"/>
      <c r="GND79"/>
      <c r="GNE79"/>
      <c r="GNF79"/>
      <c r="GNG79"/>
      <c r="GNH79"/>
      <c r="GNI79"/>
      <c r="GNJ79"/>
      <c r="GNK79"/>
      <c r="GNL79"/>
      <c r="GNM79"/>
      <c r="GNN79"/>
      <c r="GNO79"/>
      <c r="GNP79"/>
      <c r="GNQ79"/>
      <c r="GNR79"/>
      <c r="GNS79"/>
      <c r="GNT79"/>
      <c r="GNU79"/>
      <c r="GNV79"/>
      <c r="GNW79"/>
      <c r="GNX79"/>
      <c r="GNY79"/>
      <c r="GNZ79"/>
      <c r="GOA79"/>
      <c r="GOB79"/>
      <c r="GOC79"/>
      <c r="GOD79"/>
      <c r="GOE79"/>
      <c r="GOF79"/>
      <c r="GOG79"/>
      <c r="GOH79"/>
      <c r="GOI79"/>
      <c r="GOJ79"/>
      <c r="GOK79"/>
      <c r="GOL79"/>
      <c r="GOM79"/>
      <c r="GON79"/>
      <c r="GOO79"/>
      <c r="GOP79"/>
      <c r="GOQ79"/>
      <c r="GOR79"/>
      <c r="GOS79"/>
      <c r="GOT79"/>
      <c r="GOU79"/>
      <c r="GOV79"/>
      <c r="GOW79"/>
      <c r="GOX79"/>
      <c r="GOY79"/>
      <c r="GOZ79"/>
      <c r="GPA79"/>
      <c r="GPB79"/>
      <c r="GPC79"/>
      <c r="GPD79"/>
      <c r="GPE79"/>
      <c r="GPF79"/>
      <c r="GPG79"/>
      <c r="GPH79"/>
      <c r="GPI79"/>
      <c r="GPJ79"/>
      <c r="GPK79"/>
      <c r="GPL79"/>
      <c r="GPM79"/>
      <c r="GPN79"/>
      <c r="GPO79"/>
      <c r="GPP79"/>
      <c r="GPQ79"/>
      <c r="GPR79"/>
      <c r="GPS79"/>
      <c r="GPT79"/>
      <c r="GPU79"/>
      <c r="GPV79"/>
      <c r="GPW79"/>
      <c r="GPX79"/>
      <c r="GPY79"/>
      <c r="GPZ79"/>
      <c r="GQA79"/>
      <c r="GQB79"/>
      <c r="GQC79"/>
      <c r="GQD79"/>
      <c r="GQE79"/>
      <c r="GQF79"/>
      <c r="GQG79"/>
      <c r="GQH79"/>
      <c r="GQI79"/>
      <c r="GQJ79"/>
      <c r="GQK79"/>
      <c r="GQL79"/>
      <c r="GQM79"/>
      <c r="GQN79"/>
      <c r="GQO79"/>
      <c r="GQP79"/>
      <c r="GQQ79"/>
      <c r="GQR79"/>
      <c r="GQS79"/>
      <c r="GQT79"/>
      <c r="GQU79"/>
      <c r="GQV79"/>
      <c r="GQW79"/>
      <c r="GQX79"/>
      <c r="GQY79"/>
      <c r="GQZ79"/>
      <c r="GRA79"/>
      <c r="GRB79"/>
      <c r="GRC79"/>
      <c r="GRD79"/>
      <c r="GRE79"/>
      <c r="GRF79"/>
      <c r="GRG79"/>
      <c r="GRH79"/>
      <c r="GRI79"/>
      <c r="GRJ79"/>
      <c r="GRK79"/>
      <c r="GRL79"/>
      <c r="GRM79"/>
      <c r="GRN79"/>
      <c r="GRO79"/>
      <c r="GRP79"/>
      <c r="GRQ79"/>
      <c r="GRR79"/>
      <c r="GRS79"/>
      <c r="GRT79"/>
      <c r="GRU79"/>
      <c r="GRV79"/>
      <c r="GRW79"/>
      <c r="GRX79"/>
      <c r="GRY79"/>
      <c r="GRZ79"/>
      <c r="GSA79"/>
      <c r="GSB79"/>
      <c r="GSC79"/>
      <c r="GSD79"/>
      <c r="GSE79"/>
      <c r="GSF79"/>
      <c r="GSG79"/>
      <c r="GSH79"/>
      <c r="GSI79"/>
      <c r="GSJ79"/>
      <c r="GSK79"/>
      <c r="GSL79"/>
      <c r="GSM79"/>
      <c r="GSN79"/>
      <c r="GSO79"/>
      <c r="GSP79"/>
      <c r="GSQ79"/>
      <c r="GSR79"/>
      <c r="GSS79"/>
      <c r="GST79"/>
      <c r="GSU79"/>
      <c r="GSV79"/>
      <c r="GSW79"/>
      <c r="GSX79"/>
      <c r="GSY79"/>
      <c r="GSZ79"/>
      <c r="GTA79"/>
      <c r="GTB79"/>
      <c r="GTC79"/>
      <c r="GTD79"/>
      <c r="GTE79"/>
      <c r="GTF79"/>
      <c r="GTG79"/>
      <c r="GTH79"/>
      <c r="GTI79"/>
      <c r="GTJ79"/>
      <c r="GTK79"/>
      <c r="GTL79"/>
      <c r="GTM79"/>
      <c r="GTN79"/>
      <c r="GTO79"/>
      <c r="GTP79"/>
      <c r="GTQ79"/>
      <c r="GTR79"/>
      <c r="GTS79"/>
      <c r="GTT79"/>
      <c r="GTU79"/>
      <c r="GTV79"/>
      <c r="GTW79"/>
      <c r="GTX79"/>
      <c r="GTY79"/>
      <c r="GTZ79"/>
      <c r="GUA79"/>
      <c r="GUB79"/>
      <c r="GUC79"/>
      <c r="GUD79"/>
      <c r="GUE79"/>
      <c r="GUF79"/>
      <c r="GUG79"/>
      <c r="GUH79"/>
      <c r="GUI79"/>
      <c r="GUJ79"/>
      <c r="GUK79"/>
      <c r="GUL79"/>
      <c r="GUM79"/>
      <c r="GUN79"/>
      <c r="GUO79"/>
      <c r="GUP79"/>
      <c r="GUQ79"/>
      <c r="GUR79"/>
      <c r="GUS79"/>
      <c r="GUT79"/>
      <c r="GUU79"/>
      <c r="GUV79"/>
      <c r="GUW79"/>
      <c r="GUX79"/>
      <c r="GUY79"/>
      <c r="GUZ79"/>
      <c r="GVA79"/>
      <c r="GVB79"/>
      <c r="GVC79"/>
      <c r="GVD79"/>
      <c r="GVE79"/>
      <c r="GVF79"/>
      <c r="GVG79"/>
      <c r="GVH79"/>
      <c r="GVI79"/>
      <c r="GVJ79"/>
      <c r="GVK79"/>
      <c r="GVL79"/>
      <c r="GVM79"/>
      <c r="GVN79"/>
      <c r="GVO79"/>
      <c r="GVP79"/>
      <c r="GVQ79"/>
      <c r="GVR79"/>
      <c r="GVS79"/>
      <c r="GVT79"/>
      <c r="GVU79"/>
      <c r="GVV79"/>
      <c r="GVW79"/>
      <c r="GVX79"/>
      <c r="GVY79"/>
      <c r="GVZ79"/>
      <c r="GWA79"/>
      <c r="GWB79"/>
      <c r="GWC79"/>
      <c r="GWD79"/>
      <c r="GWE79"/>
      <c r="GWF79"/>
      <c r="GWG79"/>
      <c r="GWH79"/>
      <c r="GWI79"/>
      <c r="GWJ79"/>
      <c r="GWK79"/>
      <c r="GWL79"/>
      <c r="GWM79"/>
      <c r="GWN79"/>
      <c r="GWO79"/>
      <c r="GWP79"/>
      <c r="GWQ79"/>
      <c r="GWR79"/>
      <c r="GWS79"/>
      <c r="GWT79"/>
      <c r="GWU79"/>
      <c r="GWV79"/>
      <c r="GWW79"/>
      <c r="GWX79"/>
      <c r="GWY79"/>
      <c r="GWZ79"/>
      <c r="GXA79"/>
      <c r="GXB79"/>
      <c r="GXC79"/>
      <c r="GXD79"/>
      <c r="GXE79"/>
      <c r="GXF79"/>
      <c r="GXG79"/>
      <c r="GXH79"/>
      <c r="GXI79"/>
      <c r="GXJ79"/>
      <c r="GXK79"/>
      <c r="GXL79"/>
      <c r="GXM79"/>
      <c r="GXN79"/>
      <c r="GXO79"/>
      <c r="GXP79"/>
      <c r="GXQ79"/>
      <c r="GXR79"/>
      <c r="GXS79"/>
      <c r="GXT79"/>
      <c r="GXU79"/>
      <c r="GXV79"/>
      <c r="GXW79"/>
      <c r="GXX79"/>
      <c r="GXY79"/>
      <c r="GXZ79"/>
      <c r="GYA79"/>
      <c r="GYB79"/>
      <c r="GYC79"/>
      <c r="GYD79"/>
      <c r="GYE79"/>
      <c r="GYF79"/>
      <c r="GYG79"/>
      <c r="GYH79"/>
      <c r="GYI79"/>
      <c r="GYJ79"/>
      <c r="GYK79"/>
      <c r="GYL79"/>
      <c r="GYM79"/>
      <c r="GYN79"/>
      <c r="GYO79"/>
      <c r="GYP79"/>
      <c r="GYQ79"/>
      <c r="GYR79"/>
      <c r="GYS79"/>
      <c r="GYT79"/>
      <c r="GYU79"/>
      <c r="GYV79"/>
      <c r="GYW79"/>
      <c r="GYX79"/>
      <c r="GYY79"/>
      <c r="GYZ79"/>
      <c r="GZA79"/>
      <c r="GZB79"/>
      <c r="GZC79"/>
      <c r="GZD79"/>
      <c r="GZE79"/>
      <c r="GZF79"/>
      <c r="GZG79"/>
      <c r="GZH79"/>
      <c r="GZI79"/>
      <c r="GZJ79"/>
      <c r="GZK79"/>
      <c r="GZL79"/>
      <c r="GZM79"/>
      <c r="GZN79"/>
      <c r="GZO79"/>
      <c r="GZP79"/>
      <c r="GZQ79"/>
      <c r="GZR79"/>
      <c r="GZS79"/>
      <c r="GZT79"/>
      <c r="GZU79"/>
      <c r="GZV79"/>
      <c r="GZW79"/>
      <c r="GZX79"/>
      <c r="GZY79"/>
      <c r="GZZ79"/>
      <c r="HAA79"/>
      <c r="HAB79"/>
      <c r="HAC79"/>
      <c r="HAD79"/>
      <c r="HAE79"/>
      <c r="HAF79"/>
      <c r="HAG79"/>
      <c r="HAH79"/>
      <c r="HAI79"/>
      <c r="HAJ79"/>
      <c r="HAK79"/>
      <c r="HAL79"/>
      <c r="HAM79"/>
      <c r="HAN79"/>
      <c r="HAO79"/>
      <c r="HAP79"/>
      <c r="HAQ79"/>
      <c r="HAR79"/>
      <c r="HAS79"/>
      <c r="HAT79"/>
      <c r="HAU79"/>
      <c r="HAV79"/>
      <c r="HAW79"/>
      <c r="HAX79"/>
      <c r="HAY79"/>
      <c r="HAZ79"/>
      <c r="HBA79"/>
      <c r="HBB79"/>
      <c r="HBC79"/>
      <c r="HBD79"/>
      <c r="HBE79"/>
      <c r="HBF79"/>
      <c r="HBG79"/>
      <c r="HBH79"/>
      <c r="HBI79"/>
      <c r="HBJ79"/>
      <c r="HBK79"/>
      <c r="HBL79"/>
      <c r="HBM79"/>
      <c r="HBN79"/>
      <c r="HBO79"/>
      <c r="HBP79"/>
      <c r="HBQ79"/>
      <c r="HBR79"/>
      <c r="HBS79"/>
      <c r="HBT79"/>
      <c r="HBU79"/>
      <c r="HBV79"/>
      <c r="HBW79"/>
      <c r="HBX79"/>
      <c r="HBY79"/>
      <c r="HBZ79"/>
      <c r="HCA79"/>
      <c r="HCB79"/>
      <c r="HCC79"/>
      <c r="HCD79"/>
      <c r="HCE79"/>
      <c r="HCF79"/>
      <c r="HCG79"/>
      <c r="HCH79"/>
      <c r="HCI79"/>
      <c r="HCJ79"/>
      <c r="HCK79"/>
      <c r="HCL79"/>
      <c r="HCM79"/>
      <c r="HCN79"/>
      <c r="HCO79"/>
      <c r="HCP79"/>
      <c r="HCQ79"/>
      <c r="HCR79"/>
      <c r="HCS79"/>
      <c r="HCT79"/>
      <c r="HCU79"/>
      <c r="HCV79"/>
      <c r="HCW79"/>
      <c r="HCX79"/>
      <c r="HCY79"/>
      <c r="HCZ79"/>
      <c r="HDA79"/>
      <c r="HDB79"/>
      <c r="HDC79"/>
      <c r="HDD79"/>
      <c r="HDE79"/>
      <c r="HDF79"/>
      <c r="HDG79"/>
      <c r="HDH79"/>
      <c r="HDI79"/>
      <c r="HDJ79"/>
      <c r="HDK79"/>
      <c r="HDL79"/>
      <c r="HDM79"/>
      <c r="HDN79"/>
      <c r="HDO79"/>
      <c r="HDP79"/>
      <c r="HDQ79"/>
      <c r="HDR79"/>
      <c r="HDS79"/>
      <c r="HDT79"/>
      <c r="HDU79"/>
      <c r="HDV79"/>
      <c r="HDW79"/>
      <c r="HDX79"/>
      <c r="HDY79"/>
      <c r="HDZ79"/>
      <c r="HEA79"/>
      <c r="HEB79"/>
      <c r="HEC79"/>
      <c r="HED79"/>
      <c r="HEE79"/>
      <c r="HEF79"/>
      <c r="HEG79"/>
      <c r="HEH79"/>
      <c r="HEI79"/>
      <c r="HEJ79"/>
      <c r="HEK79"/>
      <c r="HEL79"/>
      <c r="HEM79"/>
      <c r="HEN79"/>
      <c r="HEO79"/>
      <c r="HEP79"/>
      <c r="HEQ79"/>
      <c r="HER79"/>
      <c r="HES79"/>
      <c r="HET79"/>
      <c r="HEU79"/>
      <c r="HEV79"/>
      <c r="HEW79"/>
      <c r="HEX79"/>
      <c r="HEY79"/>
      <c r="HEZ79"/>
      <c r="HFA79"/>
      <c r="HFB79"/>
      <c r="HFC79"/>
      <c r="HFD79"/>
      <c r="HFE79"/>
      <c r="HFF79"/>
      <c r="HFG79"/>
      <c r="HFH79"/>
      <c r="HFI79"/>
      <c r="HFJ79"/>
      <c r="HFK79"/>
      <c r="HFL79"/>
      <c r="HFM79"/>
      <c r="HFN79"/>
      <c r="HFO79"/>
      <c r="HFP79"/>
      <c r="HFQ79"/>
      <c r="HFR79"/>
      <c r="HFS79"/>
      <c r="HFT79"/>
      <c r="HFU79"/>
      <c r="HFV79"/>
      <c r="HFW79"/>
      <c r="HFX79"/>
      <c r="HFY79"/>
      <c r="HFZ79"/>
      <c r="HGA79"/>
      <c r="HGB79"/>
      <c r="HGC79"/>
      <c r="HGD79"/>
      <c r="HGE79"/>
      <c r="HGF79"/>
      <c r="HGG79"/>
      <c r="HGH79"/>
      <c r="HGI79"/>
      <c r="HGJ79"/>
      <c r="HGK79"/>
      <c r="HGL79"/>
      <c r="HGM79"/>
      <c r="HGN79"/>
      <c r="HGO79"/>
      <c r="HGP79"/>
      <c r="HGQ79"/>
      <c r="HGR79"/>
      <c r="HGS79"/>
      <c r="HGT79"/>
      <c r="HGU79"/>
      <c r="HGV79"/>
      <c r="HGW79"/>
      <c r="HGX79"/>
      <c r="HGY79"/>
      <c r="HGZ79"/>
      <c r="HHA79"/>
      <c r="HHB79"/>
      <c r="HHC79"/>
      <c r="HHD79"/>
      <c r="HHE79"/>
      <c r="HHF79"/>
      <c r="HHG79"/>
      <c r="HHH79"/>
      <c r="HHI79"/>
      <c r="HHJ79"/>
      <c r="HHK79"/>
      <c r="HHL79"/>
      <c r="HHM79"/>
      <c r="HHN79"/>
      <c r="HHO79"/>
      <c r="HHP79"/>
      <c r="HHQ79"/>
      <c r="HHR79"/>
      <c r="HHS79"/>
      <c r="HHT79"/>
      <c r="HHU79"/>
      <c r="HHV79"/>
      <c r="HHW79"/>
      <c r="HHX79"/>
      <c r="HHY79"/>
      <c r="HHZ79"/>
      <c r="HIA79"/>
      <c r="HIB79"/>
      <c r="HIC79"/>
      <c r="HID79"/>
      <c r="HIE79"/>
      <c r="HIF79"/>
      <c r="HIG79"/>
      <c r="HIH79"/>
      <c r="HII79"/>
      <c r="HIJ79"/>
      <c r="HIK79"/>
      <c r="HIL79"/>
      <c r="HIM79"/>
      <c r="HIN79"/>
      <c r="HIO79"/>
      <c r="HIP79"/>
      <c r="HIQ79"/>
      <c r="HIR79"/>
      <c r="HIS79"/>
      <c r="HIT79"/>
      <c r="HIU79"/>
      <c r="HIV79"/>
      <c r="HIW79"/>
      <c r="HIX79"/>
      <c r="HIY79"/>
      <c r="HIZ79"/>
      <c r="HJA79"/>
      <c r="HJB79"/>
      <c r="HJC79"/>
      <c r="HJD79"/>
      <c r="HJE79"/>
      <c r="HJF79"/>
      <c r="HJG79"/>
      <c r="HJH79"/>
      <c r="HJI79"/>
      <c r="HJJ79"/>
      <c r="HJK79"/>
      <c r="HJL79"/>
      <c r="HJM79"/>
      <c r="HJN79"/>
      <c r="HJO79"/>
      <c r="HJP79"/>
      <c r="HJQ79"/>
      <c r="HJR79"/>
      <c r="HJS79"/>
      <c r="HJT79"/>
      <c r="HJU79"/>
      <c r="HJV79"/>
      <c r="HJW79"/>
      <c r="HJX79"/>
      <c r="HJY79"/>
      <c r="HJZ79"/>
      <c r="HKA79"/>
      <c r="HKB79"/>
      <c r="HKC79"/>
      <c r="HKD79"/>
      <c r="HKE79"/>
      <c r="HKF79"/>
      <c r="HKG79"/>
      <c r="HKH79"/>
      <c r="HKI79"/>
      <c r="HKJ79"/>
      <c r="HKK79"/>
      <c r="HKL79"/>
      <c r="HKM79"/>
      <c r="HKN79"/>
      <c r="HKO79"/>
      <c r="HKP79"/>
      <c r="HKQ79"/>
      <c r="HKR79"/>
      <c r="HKS79"/>
      <c r="HKT79"/>
      <c r="HKU79"/>
      <c r="HKV79"/>
      <c r="HKW79"/>
      <c r="HKX79"/>
      <c r="HKY79"/>
      <c r="HKZ79"/>
      <c r="HLA79"/>
      <c r="HLB79"/>
      <c r="HLC79"/>
      <c r="HLD79"/>
      <c r="HLE79"/>
      <c r="HLF79"/>
      <c r="HLG79"/>
      <c r="HLH79"/>
      <c r="HLI79"/>
      <c r="HLJ79"/>
      <c r="HLK79"/>
      <c r="HLL79"/>
      <c r="HLM79"/>
      <c r="HLN79"/>
      <c r="HLO79"/>
      <c r="HLP79"/>
      <c r="HLQ79"/>
      <c r="HLR79"/>
      <c r="HLS79"/>
      <c r="HLT79"/>
      <c r="HLU79"/>
      <c r="HLV79"/>
      <c r="HLW79"/>
      <c r="HLX79"/>
      <c r="HLY79"/>
      <c r="HLZ79"/>
      <c r="HMA79"/>
      <c r="HMB79"/>
      <c r="HMC79"/>
      <c r="HMD79"/>
      <c r="HME79"/>
      <c r="HMF79"/>
      <c r="HMG79"/>
      <c r="HMH79"/>
      <c r="HMI79"/>
      <c r="HMJ79"/>
      <c r="HMK79"/>
      <c r="HML79"/>
      <c r="HMM79"/>
      <c r="HMN79"/>
      <c r="HMO79"/>
      <c r="HMP79"/>
      <c r="HMQ79"/>
      <c r="HMR79"/>
      <c r="HMS79"/>
      <c r="HMT79"/>
      <c r="HMU79"/>
      <c r="HMV79"/>
      <c r="HMW79"/>
      <c r="HMX79"/>
      <c r="HMY79"/>
      <c r="HMZ79"/>
      <c r="HNA79"/>
      <c r="HNB79"/>
      <c r="HNC79"/>
      <c r="HND79"/>
      <c r="HNE79"/>
      <c r="HNF79"/>
      <c r="HNG79"/>
      <c r="HNH79"/>
      <c r="HNI79"/>
      <c r="HNJ79"/>
      <c r="HNK79"/>
      <c r="HNL79"/>
      <c r="HNM79"/>
      <c r="HNN79"/>
      <c r="HNO79"/>
      <c r="HNP79"/>
      <c r="HNQ79"/>
      <c r="HNR79"/>
      <c r="HNS79"/>
      <c r="HNT79"/>
      <c r="HNU79"/>
      <c r="HNV79"/>
      <c r="HNW79"/>
      <c r="HNX79"/>
      <c r="HNY79"/>
      <c r="HNZ79"/>
      <c r="HOA79"/>
      <c r="HOB79"/>
      <c r="HOC79"/>
      <c r="HOD79"/>
      <c r="HOE79"/>
      <c r="HOF79"/>
      <c r="HOG79"/>
      <c r="HOH79"/>
      <c r="HOI79"/>
      <c r="HOJ79"/>
      <c r="HOK79"/>
      <c r="HOL79"/>
      <c r="HOM79"/>
      <c r="HON79"/>
      <c r="HOO79"/>
      <c r="HOP79"/>
      <c r="HOQ79"/>
      <c r="HOR79"/>
      <c r="HOS79"/>
      <c r="HOT79"/>
      <c r="HOU79"/>
      <c r="HOV79"/>
      <c r="HOW79"/>
      <c r="HOX79"/>
      <c r="HOY79"/>
      <c r="HOZ79"/>
      <c r="HPA79"/>
      <c r="HPB79"/>
      <c r="HPC79"/>
      <c r="HPD79"/>
      <c r="HPE79"/>
      <c r="HPF79"/>
      <c r="HPG79"/>
      <c r="HPH79"/>
      <c r="HPI79"/>
      <c r="HPJ79"/>
      <c r="HPK79"/>
      <c r="HPL79"/>
      <c r="HPM79"/>
      <c r="HPN79"/>
      <c r="HPO79"/>
      <c r="HPP79"/>
      <c r="HPQ79"/>
      <c r="HPR79"/>
      <c r="HPS79"/>
      <c r="HPT79"/>
      <c r="HPU79"/>
      <c r="HPV79"/>
      <c r="HPW79"/>
      <c r="HPX79"/>
      <c r="HPY79"/>
      <c r="HPZ79"/>
      <c r="HQA79"/>
      <c r="HQB79"/>
      <c r="HQC79"/>
      <c r="HQD79"/>
      <c r="HQE79"/>
      <c r="HQF79"/>
      <c r="HQG79"/>
      <c r="HQH79"/>
      <c r="HQI79"/>
      <c r="HQJ79"/>
      <c r="HQK79"/>
      <c r="HQL79"/>
      <c r="HQM79"/>
      <c r="HQN79"/>
      <c r="HQO79"/>
      <c r="HQP79"/>
      <c r="HQQ79"/>
      <c r="HQR79"/>
      <c r="HQS79"/>
      <c r="HQT79"/>
      <c r="HQU79"/>
      <c r="HQV79"/>
      <c r="HQW79"/>
      <c r="HQX79"/>
      <c r="HQY79"/>
      <c r="HQZ79"/>
      <c r="HRA79"/>
      <c r="HRB79"/>
      <c r="HRC79"/>
      <c r="HRD79"/>
      <c r="HRE79"/>
      <c r="HRF79"/>
      <c r="HRG79"/>
      <c r="HRH79"/>
      <c r="HRI79"/>
      <c r="HRJ79"/>
      <c r="HRK79"/>
      <c r="HRL79"/>
      <c r="HRM79"/>
      <c r="HRN79"/>
      <c r="HRO79"/>
      <c r="HRP79"/>
      <c r="HRQ79"/>
      <c r="HRR79"/>
      <c r="HRS79"/>
      <c r="HRT79"/>
      <c r="HRU79"/>
      <c r="HRV79"/>
      <c r="HRW79"/>
      <c r="HRX79"/>
      <c r="HRY79"/>
      <c r="HRZ79"/>
      <c r="HSA79"/>
      <c r="HSB79"/>
      <c r="HSC79"/>
      <c r="HSD79"/>
      <c r="HSE79"/>
      <c r="HSF79"/>
      <c r="HSG79"/>
      <c r="HSH79"/>
      <c r="HSI79"/>
      <c r="HSJ79"/>
      <c r="HSK79"/>
      <c r="HSL79"/>
      <c r="HSM79"/>
      <c r="HSN79"/>
      <c r="HSO79"/>
      <c r="HSP79"/>
      <c r="HSQ79"/>
      <c r="HSR79"/>
      <c r="HSS79"/>
      <c r="HST79"/>
      <c r="HSU79"/>
      <c r="HSV79"/>
      <c r="HSW79"/>
      <c r="HSX79"/>
      <c r="HSY79"/>
      <c r="HSZ79"/>
      <c r="HTA79"/>
      <c r="HTB79"/>
      <c r="HTC79"/>
      <c r="HTD79"/>
      <c r="HTE79"/>
      <c r="HTF79"/>
      <c r="HTG79"/>
      <c r="HTH79"/>
      <c r="HTI79"/>
      <c r="HTJ79"/>
      <c r="HTK79"/>
      <c r="HTL79"/>
      <c r="HTM79"/>
      <c r="HTN79"/>
      <c r="HTO79"/>
      <c r="HTP79"/>
      <c r="HTQ79"/>
      <c r="HTR79"/>
      <c r="HTS79"/>
      <c r="HTT79"/>
      <c r="HTU79"/>
      <c r="HTV79"/>
      <c r="HTW79"/>
      <c r="HTX79"/>
      <c r="HTY79"/>
      <c r="HTZ79"/>
      <c r="HUA79"/>
      <c r="HUB79"/>
      <c r="HUC79"/>
      <c r="HUD79"/>
      <c r="HUE79"/>
      <c r="HUF79"/>
      <c r="HUG79"/>
      <c r="HUH79"/>
      <c r="HUI79"/>
      <c r="HUJ79"/>
      <c r="HUK79"/>
      <c r="HUL79"/>
      <c r="HUM79"/>
      <c r="HUN79"/>
      <c r="HUO79"/>
      <c r="HUP79"/>
      <c r="HUQ79"/>
      <c r="HUR79"/>
      <c r="HUS79"/>
      <c r="HUT79"/>
      <c r="HUU79"/>
      <c r="HUV79"/>
      <c r="HUW79"/>
      <c r="HUX79"/>
      <c r="HUY79"/>
      <c r="HUZ79"/>
      <c r="HVA79"/>
      <c r="HVB79"/>
      <c r="HVC79"/>
      <c r="HVD79"/>
      <c r="HVE79"/>
      <c r="HVF79"/>
      <c r="HVG79"/>
      <c r="HVH79"/>
      <c r="HVI79"/>
      <c r="HVJ79"/>
      <c r="HVK79"/>
      <c r="HVL79"/>
      <c r="HVM79"/>
      <c r="HVN79"/>
      <c r="HVO79"/>
      <c r="HVP79"/>
      <c r="HVQ79"/>
      <c r="HVR79"/>
      <c r="HVS79"/>
      <c r="HVT79"/>
      <c r="HVU79"/>
      <c r="HVV79"/>
      <c r="HVW79"/>
      <c r="HVX79"/>
      <c r="HVY79"/>
      <c r="HVZ79"/>
      <c r="HWA79"/>
      <c r="HWB79"/>
      <c r="HWC79"/>
      <c r="HWD79"/>
      <c r="HWE79"/>
      <c r="HWF79"/>
      <c r="HWG79"/>
      <c r="HWH79"/>
      <c r="HWI79"/>
      <c r="HWJ79"/>
      <c r="HWK79"/>
      <c r="HWL79"/>
      <c r="HWM79"/>
      <c r="HWN79"/>
      <c r="HWO79"/>
      <c r="HWP79"/>
      <c r="HWQ79"/>
      <c r="HWR79"/>
      <c r="HWS79"/>
      <c r="HWT79"/>
      <c r="HWU79"/>
      <c r="HWV79"/>
      <c r="HWW79"/>
      <c r="HWX79"/>
      <c r="HWY79"/>
      <c r="HWZ79"/>
      <c r="HXA79"/>
      <c r="HXB79"/>
      <c r="HXC79"/>
      <c r="HXD79"/>
      <c r="HXE79"/>
      <c r="HXF79"/>
      <c r="HXG79"/>
      <c r="HXH79"/>
      <c r="HXI79"/>
      <c r="HXJ79"/>
      <c r="HXK79"/>
      <c r="HXL79"/>
      <c r="HXM79"/>
      <c r="HXN79"/>
      <c r="HXO79"/>
      <c r="HXP79"/>
      <c r="HXQ79"/>
      <c r="HXR79"/>
      <c r="HXS79"/>
      <c r="HXT79"/>
      <c r="HXU79"/>
      <c r="HXV79"/>
      <c r="HXW79"/>
      <c r="HXX79"/>
      <c r="HXY79"/>
      <c r="HXZ79"/>
      <c r="HYA79"/>
      <c r="HYB79"/>
      <c r="HYC79"/>
      <c r="HYD79"/>
      <c r="HYE79"/>
      <c r="HYF79"/>
      <c r="HYG79"/>
      <c r="HYH79"/>
      <c r="HYI79"/>
      <c r="HYJ79"/>
      <c r="HYK79"/>
      <c r="HYL79"/>
      <c r="HYM79"/>
      <c r="HYN79"/>
      <c r="HYO79"/>
      <c r="HYP79"/>
      <c r="HYQ79"/>
      <c r="HYR79"/>
      <c r="HYS79"/>
      <c r="HYT79"/>
      <c r="HYU79"/>
      <c r="HYV79"/>
      <c r="HYW79"/>
      <c r="HYX79"/>
      <c r="HYY79"/>
      <c r="HYZ79"/>
      <c r="HZA79"/>
      <c r="HZB79"/>
      <c r="HZC79"/>
      <c r="HZD79"/>
      <c r="HZE79"/>
      <c r="HZF79"/>
      <c r="HZG79"/>
      <c r="HZH79"/>
      <c r="HZI79"/>
      <c r="HZJ79"/>
      <c r="HZK79"/>
      <c r="HZL79"/>
      <c r="HZM79"/>
      <c r="HZN79"/>
      <c r="HZO79"/>
      <c r="HZP79"/>
      <c r="HZQ79"/>
      <c r="HZR79"/>
      <c r="HZS79"/>
      <c r="HZT79"/>
      <c r="HZU79"/>
      <c r="HZV79"/>
      <c r="HZW79"/>
      <c r="HZX79"/>
      <c r="HZY79"/>
      <c r="HZZ79"/>
      <c r="IAA79"/>
      <c r="IAB79"/>
      <c r="IAC79"/>
      <c r="IAD79"/>
      <c r="IAE79"/>
      <c r="IAF79"/>
      <c r="IAG79"/>
      <c r="IAH79"/>
      <c r="IAI79"/>
      <c r="IAJ79"/>
      <c r="IAK79"/>
      <c r="IAL79"/>
      <c r="IAM79"/>
      <c r="IAN79"/>
      <c r="IAO79"/>
      <c r="IAP79"/>
      <c r="IAQ79"/>
      <c r="IAR79"/>
      <c r="IAS79"/>
      <c r="IAT79"/>
      <c r="IAU79"/>
      <c r="IAV79"/>
      <c r="IAW79"/>
      <c r="IAX79"/>
      <c r="IAY79"/>
      <c r="IAZ79"/>
      <c r="IBA79"/>
      <c r="IBB79"/>
      <c r="IBC79"/>
      <c r="IBD79"/>
      <c r="IBE79"/>
      <c r="IBF79"/>
      <c r="IBG79"/>
      <c r="IBH79"/>
      <c r="IBI79"/>
      <c r="IBJ79"/>
      <c r="IBK79"/>
      <c r="IBL79"/>
      <c r="IBM79"/>
      <c r="IBN79"/>
      <c r="IBO79"/>
      <c r="IBP79"/>
      <c r="IBQ79"/>
      <c r="IBR79"/>
      <c r="IBS79"/>
      <c r="IBT79"/>
      <c r="IBU79"/>
      <c r="IBV79"/>
      <c r="IBW79"/>
      <c r="IBX79"/>
      <c r="IBY79"/>
      <c r="IBZ79"/>
      <c r="ICA79"/>
      <c r="ICB79"/>
      <c r="ICC79"/>
      <c r="ICD79"/>
      <c r="ICE79"/>
      <c r="ICF79"/>
      <c r="ICG79"/>
      <c r="ICH79"/>
      <c r="ICI79"/>
      <c r="ICJ79"/>
      <c r="ICK79"/>
      <c r="ICL79"/>
      <c r="ICM79"/>
      <c r="ICN79"/>
      <c r="ICO79"/>
      <c r="ICP79"/>
      <c r="ICQ79"/>
      <c r="ICR79"/>
      <c r="ICS79"/>
      <c r="ICT79"/>
      <c r="ICU79"/>
      <c r="ICV79"/>
      <c r="ICW79"/>
      <c r="ICX79"/>
      <c r="ICY79"/>
      <c r="ICZ79"/>
      <c r="IDA79"/>
      <c r="IDB79"/>
      <c r="IDC79"/>
      <c r="IDD79"/>
      <c r="IDE79"/>
      <c r="IDF79"/>
      <c r="IDG79"/>
      <c r="IDH79"/>
      <c r="IDI79"/>
      <c r="IDJ79"/>
      <c r="IDK79"/>
      <c r="IDL79"/>
      <c r="IDM79"/>
      <c r="IDN79"/>
      <c r="IDO79"/>
      <c r="IDP79"/>
      <c r="IDQ79"/>
      <c r="IDR79"/>
      <c r="IDS79"/>
      <c r="IDT79"/>
      <c r="IDU79"/>
      <c r="IDV79"/>
      <c r="IDW79"/>
      <c r="IDX79"/>
      <c r="IDY79"/>
      <c r="IDZ79"/>
      <c r="IEA79"/>
      <c r="IEB79"/>
      <c r="IEC79"/>
      <c r="IED79"/>
      <c r="IEE79"/>
      <c r="IEF79"/>
      <c r="IEG79"/>
      <c r="IEH79"/>
      <c r="IEI79"/>
      <c r="IEJ79"/>
      <c r="IEK79"/>
      <c r="IEL79"/>
      <c r="IEM79"/>
      <c r="IEN79"/>
      <c r="IEO79"/>
      <c r="IEP79"/>
      <c r="IEQ79"/>
      <c r="IER79"/>
      <c r="IES79"/>
      <c r="IET79"/>
      <c r="IEU79"/>
      <c r="IEV79"/>
      <c r="IEW79"/>
      <c r="IEX79"/>
      <c r="IEY79"/>
      <c r="IEZ79"/>
      <c r="IFA79"/>
      <c r="IFB79"/>
      <c r="IFC79"/>
      <c r="IFD79"/>
      <c r="IFE79"/>
      <c r="IFF79"/>
      <c r="IFG79"/>
      <c r="IFH79"/>
      <c r="IFI79"/>
      <c r="IFJ79"/>
      <c r="IFK79"/>
      <c r="IFL79"/>
      <c r="IFM79"/>
      <c r="IFN79"/>
      <c r="IFO79"/>
      <c r="IFP79"/>
      <c r="IFQ79"/>
      <c r="IFR79"/>
      <c r="IFS79"/>
      <c r="IFT79"/>
      <c r="IFU79"/>
      <c r="IFV79"/>
      <c r="IFW79"/>
      <c r="IFX79"/>
      <c r="IFY79"/>
      <c r="IFZ79"/>
      <c r="IGA79"/>
      <c r="IGB79"/>
      <c r="IGC79"/>
      <c r="IGD79"/>
      <c r="IGE79"/>
      <c r="IGF79"/>
      <c r="IGG79"/>
      <c r="IGH79"/>
      <c r="IGI79"/>
      <c r="IGJ79"/>
      <c r="IGK79"/>
      <c r="IGL79"/>
      <c r="IGM79"/>
      <c r="IGN79"/>
      <c r="IGO79"/>
      <c r="IGP79"/>
      <c r="IGQ79"/>
      <c r="IGR79"/>
      <c r="IGS79"/>
      <c r="IGT79"/>
      <c r="IGU79"/>
      <c r="IGV79"/>
      <c r="IGW79"/>
      <c r="IGX79"/>
      <c r="IGY79"/>
      <c r="IGZ79"/>
      <c r="IHA79"/>
      <c r="IHB79"/>
      <c r="IHC79"/>
      <c r="IHD79"/>
      <c r="IHE79"/>
      <c r="IHF79"/>
      <c r="IHG79"/>
      <c r="IHH79"/>
      <c r="IHI79"/>
      <c r="IHJ79"/>
      <c r="IHK79"/>
      <c r="IHL79"/>
      <c r="IHM79"/>
      <c r="IHN79"/>
      <c r="IHO79"/>
      <c r="IHP79"/>
      <c r="IHQ79"/>
      <c r="IHR79"/>
      <c r="IHS79"/>
      <c r="IHT79"/>
      <c r="IHU79"/>
      <c r="IHV79"/>
      <c r="IHW79"/>
      <c r="IHX79"/>
      <c r="IHY79"/>
      <c r="IHZ79"/>
      <c r="IIA79"/>
      <c r="IIB79"/>
      <c r="IIC79"/>
      <c r="IID79"/>
      <c r="IIE79"/>
      <c r="IIF79"/>
      <c r="IIG79"/>
      <c r="IIH79"/>
      <c r="III79"/>
      <c r="IIJ79"/>
      <c r="IIK79"/>
      <c r="IIL79"/>
      <c r="IIM79"/>
      <c r="IIN79"/>
      <c r="IIO79"/>
      <c r="IIP79"/>
      <c r="IIQ79"/>
      <c r="IIR79"/>
      <c r="IIS79"/>
      <c r="IIT79"/>
      <c r="IIU79"/>
      <c r="IIV79"/>
      <c r="IIW79"/>
      <c r="IIX79"/>
      <c r="IIY79"/>
      <c r="IIZ79"/>
      <c r="IJA79"/>
      <c r="IJB79"/>
      <c r="IJC79"/>
      <c r="IJD79"/>
      <c r="IJE79"/>
      <c r="IJF79"/>
      <c r="IJG79"/>
      <c r="IJH79"/>
      <c r="IJI79"/>
      <c r="IJJ79"/>
      <c r="IJK79"/>
      <c r="IJL79"/>
      <c r="IJM79"/>
      <c r="IJN79"/>
      <c r="IJO79"/>
      <c r="IJP79"/>
      <c r="IJQ79"/>
      <c r="IJR79"/>
      <c r="IJS79"/>
      <c r="IJT79"/>
      <c r="IJU79"/>
      <c r="IJV79"/>
      <c r="IJW79"/>
      <c r="IJX79"/>
      <c r="IJY79"/>
      <c r="IJZ79"/>
      <c r="IKA79"/>
      <c r="IKB79"/>
      <c r="IKC79"/>
      <c r="IKD79"/>
      <c r="IKE79"/>
      <c r="IKF79"/>
      <c r="IKG79"/>
      <c r="IKH79"/>
      <c r="IKI79"/>
      <c r="IKJ79"/>
      <c r="IKK79"/>
      <c r="IKL79"/>
      <c r="IKM79"/>
      <c r="IKN79"/>
      <c r="IKO79"/>
      <c r="IKP79"/>
      <c r="IKQ79"/>
      <c r="IKR79"/>
      <c r="IKS79"/>
      <c r="IKT79"/>
      <c r="IKU79"/>
      <c r="IKV79"/>
      <c r="IKW79"/>
      <c r="IKX79"/>
      <c r="IKY79"/>
      <c r="IKZ79"/>
      <c r="ILA79"/>
      <c r="ILB79"/>
      <c r="ILC79"/>
      <c r="ILD79"/>
      <c r="ILE79"/>
      <c r="ILF79"/>
      <c r="ILG79"/>
      <c r="ILH79"/>
      <c r="ILI79"/>
      <c r="ILJ79"/>
      <c r="ILK79"/>
      <c r="ILL79"/>
      <c r="ILM79"/>
      <c r="ILN79"/>
      <c r="ILO79"/>
      <c r="ILP79"/>
      <c r="ILQ79"/>
      <c r="ILR79"/>
      <c r="ILS79"/>
      <c r="ILT79"/>
      <c r="ILU79"/>
      <c r="ILV79"/>
      <c r="ILW79"/>
      <c r="ILX79"/>
      <c r="ILY79"/>
      <c r="ILZ79"/>
      <c r="IMA79"/>
      <c r="IMB79"/>
      <c r="IMC79"/>
      <c r="IMD79"/>
      <c r="IME79"/>
      <c r="IMF79"/>
      <c r="IMG79"/>
      <c r="IMH79"/>
      <c r="IMI79"/>
      <c r="IMJ79"/>
      <c r="IMK79"/>
      <c r="IML79"/>
      <c r="IMM79"/>
      <c r="IMN79"/>
      <c r="IMO79"/>
      <c r="IMP79"/>
      <c r="IMQ79"/>
      <c r="IMR79"/>
      <c r="IMS79"/>
      <c r="IMT79"/>
      <c r="IMU79"/>
      <c r="IMV79"/>
      <c r="IMW79"/>
      <c r="IMX79"/>
      <c r="IMY79"/>
      <c r="IMZ79"/>
      <c r="INA79"/>
      <c r="INB79"/>
      <c r="INC79"/>
      <c r="IND79"/>
      <c r="INE79"/>
      <c r="INF79"/>
      <c r="ING79"/>
      <c r="INH79"/>
      <c r="INI79"/>
      <c r="INJ79"/>
      <c r="INK79"/>
      <c r="INL79"/>
      <c r="INM79"/>
      <c r="INN79"/>
      <c r="INO79"/>
      <c r="INP79"/>
      <c r="INQ79"/>
      <c r="INR79"/>
      <c r="INS79"/>
      <c r="INT79"/>
      <c r="INU79"/>
      <c r="INV79"/>
      <c r="INW79"/>
      <c r="INX79"/>
      <c r="INY79"/>
      <c r="INZ79"/>
      <c r="IOA79"/>
      <c r="IOB79"/>
      <c r="IOC79"/>
      <c r="IOD79"/>
      <c r="IOE79"/>
      <c r="IOF79"/>
      <c r="IOG79"/>
      <c r="IOH79"/>
      <c r="IOI79"/>
      <c r="IOJ79"/>
      <c r="IOK79"/>
      <c r="IOL79"/>
      <c r="IOM79"/>
      <c r="ION79"/>
      <c r="IOO79"/>
      <c r="IOP79"/>
      <c r="IOQ79"/>
      <c r="IOR79"/>
      <c r="IOS79"/>
      <c r="IOT79"/>
      <c r="IOU79"/>
      <c r="IOV79"/>
      <c r="IOW79"/>
      <c r="IOX79"/>
      <c r="IOY79"/>
      <c r="IOZ79"/>
      <c r="IPA79"/>
      <c r="IPB79"/>
      <c r="IPC79"/>
      <c r="IPD79"/>
      <c r="IPE79"/>
      <c r="IPF79"/>
      <c r="IPG79"/>
      <c r="IPH79"/>
      <c r="IPI79"/>
      <c r="IPJ79"/>
      <c r="IPK79"/>
      <c r="IPL79"/>
      <c r="IPM79"/>
      <c r="IPN79"/>
      <c r="IPO79"/>
      <c r="IPP79"/>
      <c r="IPQ79"/>
      <c r="IPR79"/>
      <c r="IPS79"/>
      <c r="IPT79"/>
      <c r="IPU79"/>
      <c r="IPV79"/>
      <c r="IPW79"/>
      <c r="IPX79"/>
      <c r="IPY79"/>
      <c r="IPZ79"/>
      <c r="IQA79"/>
      <c r="IQB79"/>
      <c r="IQC79"/>
      <c r="IQD79"/>
      <c r="IQE79"/>
      <c r="IQF79"/>
      <c r="IQG79"/>
      <c r="IQH79"/>
      <c r="IQI79"/>
      <c r="IQJ79"/>
      <c r="IQK79"/>
      <c r="IQL79"/>
      <c r="IQM79"/>
      <c r="IQN79"/>
      <c r="IQO79"/>
      <c r="IQP79"/>
      <c r="IQQ79"/>
      <c r="IQR79"/>
      <c r="IQS79"/>
      <c r="IQT79"/>
      <c r="IQU79"/>
      <c r="IQV79"/>
      <c r="IQW79"/>
      <c r="IQX79"/>
      <c r="IQY79"/>
      <c r="IQZ79"/>
      <c r="IRA79"/>
      <c r="IRB79"/>
      <c r="IRC79"/>
      <c r="IRD79"/>
      <c r="IRE79"/>
      <c r="IRF79"/>
      <c r="IRG79"/>
      <c r="IRH79"/>
      <c r="IRI79"/>
      <c r="IRJ79"/>
      <c r="IRK79"/>
      <c r="IRL79"/>
      <c r="IRM79"/>
      <c r="IRN79"/>
      <c r="IRO79"/>
      <c r="IRP79"/>
      <c r="IRQ79"/>
      <c r="IRR79"/>
      <c r="IRS79"/>
      <c r="IRT79"/>
      <c r="IRU79"/>
      <c r="IRV79"/>
      <c r="IRW79"/>
      <c r="IRX79"/>
      <c r="IRY79"/>
      <c r="IRZ79"/>
      <c r="ISA79"/>
      <c r="ISB79"/>
      <c r="ISC79"/>
      <c r="ISD79"/>
      <c r="ISE79"/>
      <c r="ISF79"/>
      <c r="ISG79"/>
      <c r="ISH79"/>
      <c r="ISI79"/>
      <c r="ISJ79"/>
      <c r="ISK79"/>
      <c r="ISL79"/>
      <c r="ISM79"/>
      <c r="ISN79"/>
      <c r="ISO79"/>
      <c r="ISP79"/>
      <c r="ISQ79"/>
      <c r="ISR79"/>
      <c r="ISS79"/>
      <c r="IST79"/>
      <c r="ISU79"/>
      <c r="ISV79"/>
      <c r="ISW79"/>
      <c r="ISX79"/>
      <c r="ISY79"/>
      <c r="ISZ79"/>
      <c r="ITA79"/>
      <c r="ITB79"/>
      <c r="ITC79"/>
      <c r="ITD79"/>
      <c r="ITE79"/>
      <c r="ITF79"/>
      <c r="ITG79"/>
      <c r="ITH79"/>
      <c r="ITI79"/>
      <c r="ITJ79"/>
      <c r="ITK79"/>
      <c r="ITL79"/>
      <c r="ITM79"/>
      <c r="ITN79"/>
      <c r="ITO79"/>
      <c r="ITP79"/>
      <c r="ITQ79"/>
      <c r="ITR79"/>
      <c r="ITS79"/>
      <c r="ITT79"/>
      <c r="ITU79"/>
      <c r="ITV79"/>
      <c r="ITW79"/>
      <c r="ITX79"/>
      <c r="ITY79"/>
      <c r="ITZ79"/>
      <c r="IUA79"/>
      <c r="IUB79"/>
      <c r="IUC79"/>
      <c r="IUD79"/>
      <c r="IUE79"/>
      <c r="IUF79"/>
      <c r="IUG79"/>
      <c r="IUH79"/>
      <c r="IUI79"/>
      <c r="IUJ79"/>
      <c r="IUK79"/>
      <c r="IUL79"/>
      <c r="IUM79"/>
      <c r="IUN79"/>
      <c r="IUO79"/>
      <c r="IUP79"/>
      <c r="IUQ79"/>
      <c r="IUR79"/>
      <c r="IUS79"/>
      <c r="IUT79"/>
      <c r="IUU79"/>
      <c r="IUV79"/>
      <c r="IUW79"/>
      <c r="IUX79"/>
      <c r="IUY79"/>
      <c r="IUZ79"/>
      <c r="IVA79"/>
      <c r="IVB79"/>
      <c r="IVC79"/>
      <c r="IVD79"/>
      <c r="IVE79"/>
      <c r="IVF79"/>
      <c r="IVG79"/>
      <c r="IVH79"/>
      <c r="IVI79"/>
      <c r="IVJ79"/>
      <c r="IVK79"/>
      <c r="IVL79"/>
      <c r="IVM79"/>
      <c r="IVN79"/>
      <c r="IVO79"/>
      <c r="IVP79"/>
      <c r="IVQ79"/>
      <c r="IVR79"/>
      <c r="IVS79"/>
      <c r="IVT79"/>
      <c r="IVU79"/>
      <c r="IVV79"/>
      <c r="IVW79"/>
      <c r="IVX79"/>
      <c r="IVY79"/>
      <c r="IVZ79"/>
      <c r="IWA79"/>
      <c r="IWB79"/>
      <c r="IWC79"/>
      <c r="IWD79"/>
      <c r="IWE79"/>
      <c r="IWF79"/>
      <c r="IWG79"/>
      <c r="IWH79"/>
      <c r="IWI79"/>
      <c r="IWJ79"/>
      <c r="IWK79"/>
      <c r="IWL79"/>
      <c r="IWM79"/>
      <c r="IWN79"/>
      <c r="IWO79"/>
      <c r="IWP79"/>
      <c r="IWQ79"/>
      <c r="IWR79"/>
      <c r="IWS79"/>
      <c r="IWT79"/>
      <c r="IWU79"/>
      <c r="IWV79"/>
      <c r="IWW79"/>
      <c r="IWX79"/>
      <c r="IWY79"/>
      <c r="IWZ79"/>
      <c r="IXA79"/>
      <c r="IXB79"/>
      <c r="IXC79"/>
      <c r="IXD79"/>
      <c r="IXE79"/>
      <c r="IXF79"/>
      <c r="IXG79"/>
      <c r="IXH79"/>
      <c r="IXI79"/>
      <c r="IXJ79"/>
      <c r="IXK79"/>
      <c r="IXL79"/>
      <c r="IXM79"/>
      <c r="IXN79"/>
      <c r="IXO79"/>
      <c r="IXP79"/>
      <c r="IXQ79"/>
      <c r="IXR79"/>
      <c r="IXS79"/>
      <c r="IXT79"/>
      <c r="IXU79"/>
      <c r="IXV79"/>
      <c r="IXW79"/>
      <c r="IXX79"/>
      <c r="IXY79"/>
      <c r="IXZ79"/>
      <c r="IYA79"/>
      <c r="IYB79"/>
      <c r="IYC79"/>
      <c r="IYD79"/>
      <c r="IYE79"/>
      <c r="IYF79"/>
      <c r="IYG79"/>
      <c r="IYH79"/>
      <c r="IYI79"/>
      <c r="IYJ79"/>
      <c r="IYK79"/>
      <c r="IYL79"/>
      <c r="IYM79"/>
      <c r="IYN79"/>
      <c r="IYO79"/>
      <c r="IYP79"/>
      <c r="IYQ79"/>
      <c r="IYR79"/>
      <c r="IYS79"/>
      <c r="IYT79"/>
      <c r="IYU79"/>
      <c r="IYV79"/>
      <c r="IYW79"/>
      <c r="IYX79"/>
      <c r="IYY79"/>
      <c r="IYZ79"/>
      <c r="IZA79"/>
      <c r="IZB79"/>
      <c r="IZC79"/>
      <c r="IZD79"/>
      <c r="IZE79"/>
      <c r="IZF79"/>
      <c r="IZG79"/>
      <c r="IZH79"/>
      <c r="IZI79"/>
      <c r="IZJ79"/>
      <c r="IZK79"/>
      <c r="IZL79"/>
      <c r="IZM79"/>
      <c r="IZN79"/>
      <c r="IZO79"/>
      <c r="IZP79"/>
      <c r="IZQ79"/>
      <c r="IZR79"/>
      <c r="IZS79"/>
      <c r="IZT79"/>
      <c r="IZU79"/>
      <c r="IZV79"/>
      <c r="IZW79"/>
      <c r="IZX79"/>
      <c r="IZY79"/>
      <c r="IZZ79"/>
      <c r="JAA79"/>
      <c r="JAB79"/>
      <c r="JAC79"/>
      <c r="JAD79"/>
      <c r="JAE79"/>
      <c r="JAF79"/>
      <c r="JAG79"/>
      <c r="JAH79"/>
      <c r="JAI79"/>
      <c r="JAJ79"/>
      <c r="JAK79"/>
      <c r="JAL79"/>
      <c r="JAM79"/>
      <c r="JAN79"/>
      <c r="JAO79"/>
      <c r="JAP79"/>
      <c r="JAQ79"/>
      <c r="JAR79"/>
      <c r="JAS79"/>
      <c r="JAT79"/>
      <c r="JAU79"/>
      <c r="JAV79"/>
      <c r="JAW79"/>
      <c r="JAX79"/>
      <c r="JAY79"/>
      <c r="JAZ79"/>
      <c r="JBA79"/>
      <c r="JBB79"/>
      <c r="JBC79"/>
      <c r="JBD79"/>
      <c r="JBE79"/>
      <c r="JBF79"/>
      <c r="JBG79"/>
      <c r="JBH79"/>
      <c r="JBI79"/>
      <c r="JBJ79"/>
      <c r="JBK79"/>
      <c r="JBL79"/>
      <c r="JBM79"/>
      <c r="JBN79"/>
      <c r="JBO79"/>
      <c r="JBP79"/>
      <c r="JBQ79"/>
      <c r="JBR79"/>
      <c r="JBS79"/>
      <c r="JBT79"/>
      <c r="JBU79"/>
      <c r="JBV79"/>
      <c r="JBW79"/>
      <c r="JBX79"/>
      <c r="JBY79"/>
      <c r="JBZ79"/>
      <c r="JCA79"/>
      <c r="JCB79"/>
      <c r="JCC79"/>
      <c r="JCD79"/>
      <c r="JCE79"/>
      <c r="JCF79"/>
      <c r="JCG79"/>
      <c r="JCH79"/>
      <c r="JCI79"/>
      <c r="JCJ79"/>
      <c r="JCK79"/>
      <c r="JCL79"/>
      <c r="JCM79"/>
      <c r="JCN79"/>
      <c r="JCO79"/>
      <c r="JCP79"/>
      <c r="JCQ79"/>
      <c r="JCR79"/>
      <c r="JCS79"/>
      <c r="JCT79"/>
      <c r="JCU79"/>
      <c r="JCV79"/>
      <c r="JCW79"/>
      <c r="JCX79"/>
      <c r="JCY79"/>
      <c r="JCZ79"/>
      <c r="JDA79"/>
      <c r="JDB79"/>
      <c r="JDC79"/>
      <c r="JDD79"/>
      <c r="JDE79"/>
      <c r="JDF79"/>
      <c r="JDG79"/>
      <c r="JDH79"/>
      <c r="JDI79"/>
      <c r="JDJ79"/>
      <c r="JDK79"/>
      <c r="JDL79"/>
      <c r="JDM79"/>
      <c r="JDN79"/>
      <c r="JDO79"/>
      <c r="JDP79"/>
      <c r="JDQ79"/>
      <c r="JDR79"/>
      <c r="JDS79"/>
      <c r="JDT79"/>
      <c r="JDU79"/>
      <c r="JDV79"/>
      <c r="JDW79"/>
      <c r="JDX79"/>
      <c r="JDY79"/>
      <c r="JDZ79"/>
      <c r="JEA79"/>
      <c r="JEB79"/>
      <c r="JEC79"/>
      <c r="JED79"/>
      <c r="JEE79"/>
      <c r="JEF79"/>
      <c r="JEG79"/>
      <c r="JEH79"/>
      <c r="JEI79"/>
      <c r="JEJ79"/>
      <c r="JEK79"/>
      <c r="JEL79"/>
      <c r="JEM79"/>
      <c r="JEN79"/>
      <c r="JEO79"/>
      <c r="JEP79"/>
      <c r="JEQ79"/>
      <c r="JER79"/>
      <c r="JES79"/>
      <c r="JET79"/>
      <c r="JEU79"/>
      <c r="JEV79"/>
      <c r="JEW79"/>
      <c r="JEX79"/>
      <c r="JEY79"/>
      <c r="JEZ79"/>
      <c r="JFA79"/>
      <c r="JFB79"/>
      <c r="JFC79"/>
      <c r="JFD79"/>
      <c r="JFE79"/>
      <c r="JFF79"/>
      <c r="JFG79"/>
      <c r="JFH79"/>
      <c r="JFI79"/>
      <c r="JFJ79"/>
      <c r="JFK79"/>
      <c r="JFL79"/>
      <c r="JFM79"/>
      <c r="JFN79"/>
      <c r="JFO79"/>
      <c r="JFP79"/>
      <c r="JFQ79"/>
      <c r="JFR79"/>
      <c r="JFS79"/>
      <c r="JFT79"/>
      <c r="JFU79"/>
      <c r="JFV79"/>
      <c r="JFW79"/>
      <c r="JFX79"/>
      <c r="JFY79"/>
      <c r="JFZ79"/>
      <c r="JGA79"/>
      <c r="JGB79"/>
      <c r="JGC79"/>
      <c r="JGD79"/>
      <c r="JGE79"/>
      <c r="JGF79"/>
      <c r="JGG79"/>
      <c r="JGH79"/>
      <c r="JGI79"/>
      <c r="JGJ79"/>
      <c r="JGK79"/>
      <c r="JGL79"/>
      <c r="JGM79"/>
      <c r="JGN79"/>
      <c r="JGO79"/>
      <c r="JGP79"/>
      <c r="JGQ79"/>
      <c r="JGR79"/>
      <c r="JGS79"/>
      <c r="JGT79"/>
      <c r="JGU79"/>
      <c r="JGV79"/>
      <c r="JGW79"/>
      <c r="JGX79"/>
      <c r="JGY79"/>
      <c r="JGZ79"/>
      <c r="JHA79"/>
      <c r="JHB79"/>
      <c r="JHC79"/>
      <c r="JHD79"/>
      <c r="JHE79"/>
      <c r="JHF79"/>
      <c r="JHG79"/>
      <c r="JHH79"/>
      <c r="JHI79"/>
      <c r="JHJ79"/>
      <c r="JHK79"/>
      <c r="JHL79"/>
      <c r="JHM79"/>
      <c r="JHN79"/>
      <c r="JHO79"/>
      <c r="JHP79"/>
      <c r="JHQ79"/>
      <c r="JHR79"/>
      <c r="JHS79"/>
      <c r="JHT79"/>
      <c r="JHU79"/>
      <c r="JHV79"/>
      <c r="JHW79"/>
      <c r="JHX79"/>
      <c r="JHY79"/>
      <c r="JHZ79"/>
      <c r="JIA79"/>
      <c r="JIB79"/>
      <c r="JIC79"/>
      <c r="JID79"/>
      <c r="JIE79"/>
      <c r="JIF79"/>
      <c r="JIG79"/>
      <c r="JIH79"/>
      <c r="JII79"/>
      <c r="JIJ79"/>
      <c r="JIK79"/>
      <c r="JIL79"/>
      <c r="JIM79"/>
      <c r="JIN79"/>
      <c r="JIO79"/>
      <c r="JIP79"/>
      <c r="JIQ79"/>
      <c r="JIR79"/>
      <c r="JIS79"/>
      <c r="JIT79"/>
      <c r="JIU79"/>
      <c r="JIV79"/>
      <c r="JIW79"/>
      <c r="JIX79"/>
      <c r="JIY79"/>
      <c r="JIZ79"/>
      <c r="JJA79"/>
      <c r="JJB79"/>
      <c r="JJC79"/>
      <c r="JJD79"/>
      <c r="JJE79"/>
      <c r="JJF79"/>
      <c r="JJG79"/>
      <c r="JJH79"/>
      <c r="JJI79"/>
      <c r="JJJ79"/>
      <c r="JJK79"/>
      <c r="JJL79"/>
      <c r="JJM79"/>
      <c r="JJN79"/>
      <c r="JJO79"/>
      <c r="JJP79"/>
      <c r="JJQ79"/>
      <c r="JJR79"/>
      <c r="JJS79"/>
      <c r="JJT79"/>
      <c r="JJU79"/>
      <c r="JJV79"/>
      <c r="JJW79"/>
      <c r="JJX79"/>
      <c r="JJY79"/>
      <c r="JJZ79"/>
      <c r="JKA79"/>
      <c r="JKB79"/>
      <c r="JKC79"/>
      <c r="JKD79"/>
      <c r="JKE79"/>
      <c r="JKF79"/>
      <c r="JKG79"/>
      <c r="JKH79"/>
      <c r="JKI79"/>
      <c r="JKJ79"/>
      <c r="JKK79"/>
      <c r="JKL79"/>
      <c r="JKM79"/>
      <c r="JKN79"/>
      <c r="JKO79"/>
      <c r="JKP79"/>
      <c r="JKQ79"/>
      <c r="JKR79"/>
      <c r="JKS79"/>
      <c r="JKT79"/>
      <c r="JKU79"/>
      <c r="JKV79"/>
      <c r="JKW79"/>
      <c r="JKX79"/>
      <c r="JKY79"/>
      <c r="JKZ79"/>
      <c r="JLA79"/>
      <c r="JLB79"/>
      <c r="JLC79"/>
      <c r="JLD79"/>
      <c r="JLE79"/>
      <c r="JLF79"/>
      <c r="JLG79"/>
      <c r="JLH79"/>
      <c r="JLI79"/>
      <c r="JLJ79"/>
      <c r="JLK79"/>
      <c r="JLL79"/>
      <c r="JLM79"/>
      <c r="JLN79"/>
      <c r="JLO79"/>
      <c r="JLP79"/>
      <c r="JLQ79"/>
      <c r="JLR79"/>
      <c r="JLS79"/>
      <c r="JLT79"/>
      <c r="JLU79"/>
      <c r="JLV79"/>
      <c r="JLW79"/>
      <c r="JLX79"/>
      <c r="JLY79"/>
      <c r="JLZ79"/>
      <c r="JMA79"/>
      <c r="JMB79"/>
      <c r="JMC79"/>
      <c r="JMD79"/>
      <c r="JME79"/>
      <c r="JMF79"/>
      <c r="JMG79"/>
      <c r="JMH79"/>
      <c r="JMI79"/>
      <c r="JMJ79"/>
      <c r="JMK79"/>
      <c r="JML79"/>
      <c r="JMM79"/>
      <c r="JMN79"/>
      <c r="JMO79"/>
      <c r="JMP79"/>
      <c r="JMQ79"/>
      <c r="JMR79"/>
      <c r="JMS79"/>
      <c r="JMT79"/>
      <c r="JMU79"/>
      <c r="JMV79"/>
      <c r="JMW79"/>
      <c r="JMX79"/>
      <c r="JMY79"/>
      <c r="JMZ79"/>
      <c r="JNA79"/>
      <c r="JNB79"/>
      <c r="JNC79"/>
      <c r="JND79"/>
      <c r="JNE79"/>
      <c r="JNF79"/>
      <c r="JNG79"/>
      <c r="JNH79"/>
      <c r="JNI79"/>
      <c r="JNJ79"/>
      <c r="JNK79"/>
      <c r="JNL79"/>
      <c r="JNM79"/>
      <c r="JNN79"/>
      <c r="JNO79"/>
      <c r="JNP79"/>
      <c r="JNQ79"/>
      <c r="JNR79"/>
      <c r="JNS79"/>
      <c r="JNT79"/>
      <c r="JNU79"/>
      <c r="JNV79"/>
      <c r="JNW79"/>
      <c r="JNX79"/>
      <c r="JNY79"/>
      <c r="JNZ79"/>
      <c r="JOA79"/>
      <c r="JOB79"/>
      <c r="JOC79"/>
      <c r="JOD79"/>
      <c r="JOE79"/>
      <c r="JOF79"/>
      <c r="JOG79"/>
      <c r="JOH79"/>
      <c r="JOI79"/>
      <c r="JOJ79"/>
      <c r="JOK79"/>
      <c r="JOL79"/>
      <c r="JOM79"/>
      <c r="JON79"/>
      <c r="JOO79"/>
      <c r="JOP79"/>
      <c r="JOQ79"/>
      <c r="JOR79"/>
      <c r="JOS79"/>
      <c r="JOT79"/>
      <c r="JOU79"/>
      <c r="JOV79"/>
      <c r="JOW79"/>
      <c r="JOX79"/>
      <c r="JOY79"/>
      <c r="JOZ79"/>
      <c r="JPA79"/>
      <c r="JPB79"/>
      <c r="JPC79"/>
      <c r="JPD79"/>
      <c r="JPE79"/>
      <c r="JPF79"/>
      <c r="JPG79"/>
      <c r="JPH79"/>
      <c r="JPI79"/>
      <c r="JPJ79"/>
      <c r="JPK79"/>
      <c r="JPL79"/>
      <c r="JPM79"/>
      <c r="JPN79"/>
      <c r="JPO79"/>
      <c r="JPP79"/>
      <c r="JPQ79"/>
      <c r="JPR79"/>
      <c r="JPS79"/>
      <c r="JPT79"/>
      <c r="JPU79"/>
      <c r="JPV79"/>
      <c r="JPW79"/>
      <c r="JPX79"/>
      <c r="JPY79"/>
      <c r="JPZ79"/>
      <c r="JQA79"/>
      <c r="JQB79"/>
      <c r="JQC79"/>
      <c r="JQD79"/>
      <c r="JQE79"/>
      <c r="JQF79"/>
      <c r="JQG79"/>
      <c r="JQH79"/>
      <c r="JQI79"/>
      <c r="JQJ79"/>
      <c r="JQK79"/>
      <c r="JQL79"/>
      <c r="JQM79"/>
      <c r="JQN79"/>
      <c r="JQO79"/>
      <c r="JQP79"/>
      <c r="JQQ79"/>
      <c r="JQR79"/>
      <c r="JQS79"/>
      <c r="JQT79"/>
      <c r="JQU79"/>
      <c r="JQV79"/>
      <c r="JQW79"/>
      <c r="JQX79"/>
      <c r="JQY79"/>
      <c r="JQZ79"/>
      <c r="JRA79"/>
      <c r="JRB79"/>
      <c r="JRC79"/>
      <c r="JRD79"/>
      <c r="JRE79"/>
      <c r="JRF79"/>
      <c r="JRG79"/>
      <c r="JRH79"/>
      <c r="JRI79"/>
      <c r="JRJ79"/>
      <c r="JRK79"/>
      <c r="JRL79"/>
      <c r="JRM79"/>
      <c r="JRN79"/>
      <c r="JRO79"/>
      <c r="JRP79"/>
      <c r="JRQ79"/>
      <c r="JRR79"/>
      <c r="JRS79"/>
      <c r="JRT79"/>
      <c r="JRU79"/>
      <c r="JRV79"/>
      <c r="JRW79"/>
      <c r="JRX79"/>
      <c r="JRY79"/>
      <c r="JRZ79"/>
      <c r="JSA79"/>
      <c r="JSB79"/>
      <c r="JSC79"/>
      <c r="JSD79"/>
      <c r="JSE79"/>
      <c r="JSF79"/>
      <c r="JSG79"/>
      <c r="JSH79"/>
      <c r="JSI79"/>
      <c r="JSJ79"/>
      <c r="JSK79"/>
      <c r="JSL79"/>
      <c r="JSM79"/>
      <c r="JSN79"/>
      <c r="JSO79"/>
      <c r="JSP79"/>
      <c r="JSQ79"/>
      <c r="JSR79"/>
      <c r="JSS79"/>
      <c r="JST79"/>
      <c r="JSU79"/>
      <c r="JSV79"/>
      <c r="JSW79"/>
      <c r="JSX79"/>
      <c r="JSY79"/>
      <c r="JSZ79"/>
      <c r="JTA79"/>
      <c r="JTB79"/>
      <c r="JTC79"/>
      <c r="JTD79"/>
      <c r="JTE79"/>
      <c r="JTF79"/>
      <c r="JTG79"/>
      <c r="JTH79"/>
      <c r="JTI79"/>
      <c r="JTJ79"/>
      <c r="JTK79"/>
      <c r="JTL79"/>
      <c r="JTM79"/>
      <c r="JTN79"/>
      <c r="JTO79"/>
      <c r="JTP79"/>
      <c r="JTQ79"/>
      <c r="JTR79"/>
      <c r="JTS79"/>
      <c r="JTT79"/>
      <c r="JTU79"/>
      <c r="JTV79"/>
      <c r="JTW79"/>
      <c r="JTX79"/>
      <c r="JTY79"/>
      <c r="JTZ79"/>
      <c r="JUA79"/>
      <c r="JUB79"/>
      <c r="JUC79"/>
      <c r="JUD79"/>
      <c r="JUE79"/>
      <c r="JUF79"/>
      <c r="JUG79"/>
      <c r="JUH79"/>
      <c r="JUI79"/>
      <c r="JUJ79"/>
      <c r="JUK79"/>
      <c r="JUL79"/>
      <c r="JUM79"/>
      <c r="JUN79"/>
      <c r="JUO79"/>
      <c r="JUP79"/>
      <c r="JUQ79"/>
      <c r="JUR79"/>
      <c r="JUS79"/>
      <c r="JUT79"/>
      <c r="JUU79"/>
      <c r="JUV79"/>
      <c r="JUW79"/>
      <c r="JUX79"/>
      <c r="JUY79"/>
      <c r="JUZ79"/>
      <c r="JVA79"/>
      <c r="JVB79"/>
      <c r="JVC79"/>
      <c r="JVD79"/>
      <c r="JVE79"/>
      <c r="JVF79"/>
      <c r="JVG79"/>
      <c r="JVH79"/>
      <c r="JVI79"/>
      <c r="JVJ79"/>
      <c r="JVK79"/>
      <c r="JVL79"/>
      <c r="JVM79"/>
      <c r="JVN79"/>
      <c r="JVO79"/>
      <c r="JVP79"/>
      <c r="JVQ79"/>
      <c r="JVR79"/>
      <c r="JVS79"/>
      <c r="JVT79"/>
      <c r="JVU79"/>
      <c r="JVV79"/>
      <c r="JVW79"/>
      <c r="JVX79"/>
      <c r="JVY79"/>
      <c r="JVZ79"/>
      <c r="JWA79"/>
      <c r="JWB79"/>
      <c r="JWC79"/>
      <c r="JWD79"/>
      <c r="JWE79"/>
      <c r="JWF79"/>
      <c r="JWG79"/>
      <c r="JWH79"/>
      <c r="JWI79"/>
      <c r="JWJ79"/>
      <c r="JWK79"/>
      <c r="JWL79"/>
      <c r="JWM79"/>
      <c r="JWN79"/>
      <c r="JWO79"/>
      <c r="JWP79"/>
      <c r="JWQ79"/>
      <c r="JWR79"/>
      <c r="JWS79"/>
      <c r="JWT79"/>
      <c r="JWU79"/>
      <c r="JWV79"/>
      <c r="JWW79"/>
      <c r="JWX79"/>
      <c r="JWY79"/>
      <c r="JWZ79"/>
      <c r="JXA79"/>
      <c r="JXB79"/>
      <c r="JXC79"/>
      <c r="JXD79"/>
      <c r="JXE79"/>
      <c r="JXF79"/>
      <c r="JXG79"/>
      <c r="JXH79"/>
      <c r="JXI79"/>
      <c r="JXJ79"/>
      <c r="JXK79"/>
      <c r="JXL79"/>
      <c r="JXM79"/>
      <c r="JXN79"/>
      <c r="JXO79"/>
      <c r="JXP79"/>
      <c r="JXQ79"/>
      <c r="JXR79"/>
      <c r="JXS79"/>
      <c r="JXT79"/>
      <c r="JXU79"/>
      <c r="JXV79"/>
      <c r="JXW79"/>
      <c r="JXX79"/>
      <c r="JXY79"/>
      <c r="JXZ79"/>
      <c r="JYA79"/>
      <c r="JYB79"/>
      <c r="JYC79"/>
      <c r="JYD79"/>
      <c r="JYE79"/>
      <c r="JYF79"/>
      <c r="JYG79"/>
      <c r="JYH79"/>
      <c r="JYI79"/>
      <c r="JYJ79"/>
      <c r="JYK79"/>
      <c r="JYL79"/>
      <c r="JYM79"/>
      <c r="JYN79"/>
      <c r="JYO79"/>
      <c r="JYP79"/>
      <c r="JYQ79"/>
      <c r="JYR79"/>
      <c r="JYS79"/>
      <c r="JYT79"/>
      <c r="JYU79"/>
      <c r="JYV79"/>
      <c r="JYW79"/>
      <c r="JYX79"/>
      <c r="JYY79"/>
      <c r="JYZ79"/>
      <c r="JZA79"/>
      <c r="JZB79"/>
      <c r="JZC79"/>
      <c r="JZD79"/>
      <c r="JZE79"/>
      <c r="JZF79"/>
      <c r="JZG79"/>
      <c r="JZH79"/>
      <c r="JZI79"/>
      <c r="JZJ79"/>
      <c r="JZK79"/>
      <c r="JZL79"/>
      <c r="JZM79"/>
      <c r="JZN79"/>
      <c r="JZO79"/>
      <c r="JZP79"/>
      <c r="JZQ79"/>
      <c r="JZR79"/>
      <c r="JZS79"/>
      <c r="JZT79"/>
      <c r="JZU79"/>
      <c r="JZV79"/>
      <c r="JZW79"/>
      <c r="JZX79"/>
      <c r="JZY79"/>
      <c r="JZZ79"/>
      <c r="KAA79"/>
      <c r="KAB79"/>
      <c r="KAC79"/>
      <c r="KAD79"/>
      <c r="KAE79"/>
      <c r="KAF79"/>
      <c r="KAG79"/>
      <c r="KAH79"/>
      <c r="KAI79"/>
      <c r="KAJ79"/>
      <c r="KAK79"/>
      <c r="KAL79"/>
      <c r="KAM79"/>
      <c r="KAN79"/>
      <c r="KAO79"/>
      <c r="KAP79"/>
      <c r="KAQ79"/>
      <c r="KAR79"/>
      <c r="KAS79"/>
      <c r="KAT79"/>
      <c r="KAU79"/>
      <c r="KAV79"/>
      <c r="KAW79"/>
      <c r="KAX79"/>
      <c r="KAY79"/>
      <c r="KAZ79"/>
      <c r="KBA79"/>
      <c r="KBB79"/>
      <c r="KBC79"/>
      <c r="KBD79"/>
      <c r="KBE79"/>
      <c r="KBF79"/>
      <c r="KBG79"/>
      <c r="KBH79"/>
      <c r="KBI79"/>
      <c r="KBJ79"/>
      <c r="KBK79"/>
      <c r="KBL79"/>
      <c r="KBM79"/>
      <c r="KBN79"/>
      <c r="KBO79"/>
      <c r="KBP79"/>
      <c r="KBQ79"/>
      <c r="KBR79"/>
      <c r="KBS79"/>
      <c r="KBT79"/>
      <c r="KBU79"/>
      <c r="KBV79"/>
      <c r="KBW79"/>
      <c r="KBX79"/>
      <c r="KBY79"/>
      <c r="KBZ79"/>
      <c r="KCA79"/>
      <c r="KCB79"/>
      <c r="KCC79"/>
      <c r="KCD79"/>
      <c r="KCE79"/>
      <c r="KCF79"/>
      <c r="KCG79"/>
      <c r="KCH79"/>
      <c r="KCI79"/>
      <c r="KCJ79"/>
      <c r="KCK79"/>
      <c r="KCL79"/>
      <c r="KCM79"/>
      <c r="KCN79"/>
      <c r="KCO79"/>
      <c r="KCP79"/>
      <c r="KCQ79"/>
      <c r="KCR79"/>
      <c r="KCS79"/>
      <c r="KCT79"/>
      <c r="KCU79"/>
      <c r="KCV79"/>
      <c r="KCW79"/>
      <c r="KCX79"/>
      <c r="KCY79"/>
      <c r="KCZ79"/>
      <c r="KDA79"/>
      <c r="KDB79"/>
      <c r="KDC79"/>
      <c r="KDD79"/>
      <c r="KDE79"/>
      <c r="KDF79"/>
      <c r="KDG79"/>
      <c r="KDH79"/>
      <c r="KDI79"/>
      <c r="KDJ79"/>
      <c r="KDK79"/>
      <c r="KDL79"/>
      <c r="KDM79"/>
      <c r="KDN79"/>
      <c r="KDO79"/>
      <c r="KDP79"/>
      <c r="KDQ79"/>
      <c r="KDR79"/>
      <c r="KDS79"/>
      <c r="KDT79"/>
      <c r="KDU79"/>
      <c r="KDV79"/>
      <c r="KDW79"/>
      <c r="KDX79"/>
      <c r="KDY79"/>
      <c r="KDZ79"/>
      <c r="KEA79"/>
      <c r="KEB79"/>
      <c r="KEC79"/>
      <c r="KED79"/>
      <c r="KEE79"/>
      <c r="KEF79"/>
      <c r="KEG79"/>
      <c r="KEH79"/>
      <c r="KEI79"/>
      <c r="KEJ79"/>
      <c r="KEK79"/>
      <c r="KEL79"/>
      <c r="KEM79"/>
      <c r="KEN79"/>
      <c r="KEO79"/>
      <c r="KEP79"/>
      <c r="KEQ79"/>
      <c r="KER79"/>
      <c r="KES79"/>
      <c r="KET79"/>
      <c r="KEU79"/>
      <c r="KEV79"/>
      <c r="KEW79"/>
      <c r="KEX79"/>
      <c r="KEY79"/>
      <c r="KEZ79"/>
      <c r="KFA79"/>
      <c r="KFB79"/>
      <c r="KFC79"/>
      <c r="KFD79"/>
      <c r="KFE79"/>
      <c r="KFF79"/>
      <c r="KFG79"/>
      <c r="KFH79"/>
      <c r="KFI79"/>
      <c r="KFJ79"/>
      <c r="KFK79"/>
      <c r="KFL79"/>
      <c r="KFM79"/>
      <c r="KFN79"/>
      <c r="KFO79"/>
      <c r="KFP79"/>
      <c r="KFQ79"/>
      <c r="KFR79"/>
      <c r="KFS79"/>
      <c r="KFT79"/>
      <c r="KFU79"/>
      <c r="KFV79"/>
      <c r="KFW79"/>
      <c r="KFX79"/>
      <c r="KFY79"/>
      <c r="KFZ79"/>
      <c r="KGA79"/>
      <c r="KGB79"/>
      <c r="KGC79"/>
      <c r="KGD79"/>
      <c r="KGE79"/>
      <c r="KGF79"/>
      <c r="KGG79"/>
      <c r="KGH79"/>
      <c r="KGI79"/>
      <c r="KGJ79"/>
      <c r="KGK79"/>
      <c r="KGL79"/>
      <c r="KGM79"/>
      <c r="KGN79"/>
      <c r="KGO79"/>
      <c r="KGP79"/>
      <c r="KGQ79"/>
      <c r="KGR79"/>
      <c r="KGS79"/>
      <c r="KGT79"/>
      <c r="KGU79"/>
      <c r="KGV79"/>
      <c r="KGW79"/>
      <c r="KGX79"/>
      <c r="KGY79"/>
      <c r="KGZ79"/>
      <c r="KHA79"/>
      <c r="KHB79"/>
      <c r="KHC79"/>
      <c r="KHD79"/>
      <c r="KHE79"/>
      <c r="KHF79"/>
      <c r="KHG79"/>
      <c r="KHH79"/>
      <c r="KHI79"/>
      <c r="KHJ79"/>
      <c r="KHK79"/>
      <c r="KHL79"/>
      <c r="KHM79"/>
      <c r="KHN79"/>
      <c r="KHO79"/>
      <c r="KHP79"/>
      <c r="KHQ79"/>
      <c r="KHR79"/>
      <c r="KHS79"/>
      <c r="KHT79"/>
      <c r="KHU79"/>
      <c r="KHV79"/>
      <c r="KHW79"/>
      <c r="KHX79"/>
      <c r="KHY79"/>
      <c r="KHZ79"/>
      <c r="KIA79"/>
      <c r="KIB79"/>
      <c r="KIC79"/>
      <c r="KID79"/>
      <c r="KIE79"/>
      <c r="KIF79"/>
      <c r="KIG79"/>
      <c r="KIH79"/>
      <c r="KII79"/>
      <c r="KIJ79"/>
      <c r="KIK79"/>
      <c r="KIL79"/>
      <c r="KIM79"/>
      <c r="KIN79"/>
      <c r="KIO79"/>
      <c r="KIP79"/>
      <c r="KIQ79"/>
      <c r="KIR79"/>
      <c r="KIS79"/>
      <c r="KIT79"/>
      <c r="KIU79"/>
      <c r="KIV79"/>
      <c r="KIW79"/>
      <c r="KIX79"/>
      <c r="KIY79"/>
      <c r="KIZ79"/>
      <c r="KJA79"/>
      <c r="KJB79"/>
      <c r="KJC79"/>
      <c r="KJD79"/>
      <c r="KJE79"/>
      <c r="KJF79"/>
      <c r="KJG79"/>
      <c r="KJH79"/>
      <c r="KJI79"/>
      <c r="KJJ79"/>
      <c r="KJK79"/>
      <c r="KJL79"/>
      <c r="KJM79"/>
      <c r="KJN79"/>
      <c r="KJO79"/>
      <c r="KJP79"/>
      <c r="KJQ79"/>
      <c r="KJR79"/>
      <c r="KJS79"/>
      <c r="KJT79"/>
      <c r="KJU79"/>
      <c r="KJV79"/>
      <c r="KJW79"/>
      <c r="KJX79"/>
      <c r="KJY79"/>
      <c r="KJZ79"/>
      <c r="KKA79"/>
      <c r="KKB79"/>
      <c r="KKC79"/>
      <c r="KKD79"/>
      <c r="KKE79"/>
      <c r="KKF79"/>
      <c r="KKG79"/>
      <c r="KKH79"/>
      <c r="KKI79"/>
      <c r="KKJ79"/>
      <c r="KKK79"/>
      <c r="KKL79"/>
      <c r="KKM79"/>
      <c r="KKN79"/>
      <c r="KKO79"/>
      <c r="KKP79"/>
      <c r="KKQ79"/>
      <c r="KKR79"/>
      <c r="KKS79"/>
      <c r="KKT79"/>
      <c r="KKU79"/>
      <c r="KKV79"/>
      <c r="KKW79"/>
      <c r="KKX79"/>
      <c r="KKY79"/>
      <c r="KKZ79"/>
      <c r="KLA79"/>
      <c r="KLB79"/>
      <c r="KLC79"/>
      <c r="KLD79"/>
      <c r="KLE79"/>
      <c r="KLF79"/>
      <c r="KLG79"/>
      <c r="KLH79"/>
      <c r="KLI79"/>
      <c r="KLJ79"/>
      <c r="KLK79"/>
      <c r="KLL79"/>
      <c r="KLM79"/>
      <c r="KLN79"/>
      <c r="KLO79"/>
      <c r="KLP79"/>
      <c r="KLQ79"/>
      <c r="KLR79"/>
      <c r="KLS79"/>
      <c r="KLT79"/>
      <c r="KLU79"/>
      <c r="KLV79"/>
      <c r="KLW79"/>
      <c r="KLX79"/>
      <c r="KLY79"/>
      <c r="KLZ79"/>
      <c r="KMA79"/>
      <c r="KMB79"/>
      <c r="KMC79"/>
      <c r="KMD79"/>
      <c r="KME79"/>
      <c r="KMF79"/>
      <c r="KMG79"/>
      <c r="KMH79"/>
      <c r="KMI79"/>
      <c r="KMJ79"/>
      <c r="KMK79"/>
      <c r="KML79"/>
      <c r="KMM79"/>
      <c r="KMN79"/>
      <c r="KMO79"/>
      <c r="KMP79"/>
      <c r="KMQ79"/>
      <c r="KMR79"/>
      <c r="KMS79"/>
      <c r="KMT79"/>
      <c r="KMU79"/>
      <c r="KMV79"/>
      <c r="KMW79"/>
      <c r="KMX79"/>
      <c r="KMY79"/>
      <c r="KMZ79"/>
      <c r="KNA79"/>
      <c r="KNB79"/>
      <c r="KNC79"/>
      <c r="KND79"/>
      <c r="KNE79"/>
      <c r="KNF79"/>
      <c r="KNG79"/>
      <c r="KNH79"/>
      <c r="KNI79"/>
      <c r="KNJ79"/>
      <c r="KNK79"/>
      <c r="KNL79"/>
      <c r="KNM79"/>
      <c r="KNN79"/>
      <c r="KNO79"/>
      <c r="KNP79"/>
      <c r="KNQ79"/>
      <c r="KNR79"/>
      <c r="KNS79"/>
      <c r="KNT79"/>
      <c r="KNU79"/>
      <c r="KNV79"/>
      <c r="KNW79"/>
      <c r="KNX79"/>
      <c r="KNY79"/>
      <c r="KNZ79"/>
      <c r="KOA79"/>
      <c r="KOB79"/>
      <c r="KOC79"/>
      <c r="KOD79"/>
      <c r="KOE79"/>
      <c r="KOF79"/>
      <c r="KOG79"/>
      <c r="KOH79"/>
      <c r="KOI79"/>
      <c r="KOJ79"/>
      <c r="KOK79"/>
      <c r="KOL79"/>
      <c r="KOM79"/>
      <c r="KON79"/>
      <c r="KOO79"/>
      <c r="KOP79"/>
      <c r="KOQ79"/>
      <c r="KOR79"/>
      <c r="KOS79"/>
      <c r="KOT79"/>
      <c r="KOU79"/>
      <c r="KOV79"/>
      <c r="KOW79"/>
      <c r="KOX79"/>
      <c r="KOY79"/>
      <c r="KOZ79"/>
      <c r="KPA79"/>
      <c r="KPB79"/>
      <c r="KPC79"/>
      <c r="KPD79"/>
      <c r="KPE79"/>
      <c r="KPF79"/>
      <c r="KPG79"/>
      <c r="KPH79"/>
      <c r="KPI79"/>
      <c r="KPJ79"/>
      <c r="KPK79"/>
      <c r="KPL79"/>
      <c r="KPM79"/>
      <c r="KPN79"/>
      <c r="KPO79"/>
      <c r="KPP79"/>
      <c r="KPQ79"/>
      <c r="KPR79"/>
      <c r="KPS79"/>
      <c r="KPT79"/>
      <c r="KPU79"/>
      <c r="KPV79"/>
      <c r="KPW79"/>
      <c r="KPX79"/>
      <c r="KPY79"/>
      <c r="KPZ79"/>
      <c r="KQA79"/>
      <c r="KQB79"/>
      <c r="KQC79"/>
      <c r="KQD79"/>
      <c r="KQE79"/>
      <c r="KQF79"/>
      <c r="KQG79"/>
      <c r="KQH79"/>
      <c r="KQI79"/>
      <c r="KQJ79"/>
      <c r="KQK79"/>
      <c r="KQL79"/>
      <c r="KQM79"/>
      <c r="KQN79"/>
      <c r="KQO79"/>
      <c r="KQP79"/>
      <c r="KQQ79"/>
      <c r="KQR79"/>
      <c r="KQS79"/>
      <c r="KQT79"/>
      <c r="KQU79"/>
      <c r="KQV79"/>
      <c r="KQW79"/>
      <c r="KQX79"/>
      <c r="KQY79"/>
      <c r="KQZ79"/>
      <c r="KRA79"/>
      <c r="KRB79"/>
      <c r="KRC79"/>
      <c r="KRD79"/>
      <c r="KRE79"/>
      <c r="KRF79"/>
      <c r="KRG79"/>
      <c r="KRH79"/>
      <c r="KRI79"/>
      <c r="KRJ79"/>
      <c r="KRK79"/>
      <c r="KRL79"/>
      <c r="KRM79"/>
      <c r="KRN79"/>
      <c r="KRO79"/>
      <c r="KRP79"/>
      <c r="KRQ79"/>
      <c r="KRR79"/>
      <c r="KRS79"/>
      <c r="KRT79"/>
      <c r="KRU79"/>
      <c r="KRV79"/>
      <c r="KRW79"/>
      <c r="KRX79"/>
      <c r="KRY79"/>
      <c r="KRZ79"/>
      <c r="KSA79"/>
      <c r="KSB79"/>
      <c r="KSC79"/>
      <c r="KSD79"/>
      <c r="KSE79"/>
      <c r="KSF79"/>
      <c r="KSG79"/>
      <c r="KSH79"/>
      <c r="KSI79"/>
      <c r="KSJ79"/>
      <c r="KSK79"/>
      <c r="KSL79"/>
      <c r="KSM79"/>
      <c r="KSN79"/>
      <c r="KSO79"/>
      <c r="KSP79"/>
      <c r="KSQ79"/>
      <c r="KSR79"/>
      <c r="KSS79"/>
      <c r="KST79"/>
      <c r="KSU79"/>
      <c r="KSV79"/>
      <c r="KSW79"/>
      <c r="KSX79"/>
      <c r="KSY79"/>
      <c r="KSZ79"/>
      <c r="KTA79"/>
      <c r="KTB79"/>
      <c r="KTC79"/>
      <c r="KTD79"/>
      <c r="KTE79"/>
      <c r="KTF79"/>
      <c r="KTG79"/>
      <c r="KTH79"/>
      <c r="KTI79"/>
      <c r="KTJ79"/>
      <c r="KTK79"/>
      <c r="KTL79"/>
      <c r="KTM79"/>
      <c r="KTN79"/>
      <c r="KTO79"/>
      <c r="KTP79"/>
      <c r="KTQ79"/>
      <c r="KTR79"/>
      <c r="KTS79"/>
      <c r="KTT79"/>
      <c r="KTU79"/>
      <c r="KTV79"/>
      <c r="KTW79"/>
      <c r="KTX79"/>
      <c r="KTY79"/>
      <c r="KTZ79"/>
      <c r="KUA79"/>
      <c r="KUB79"/>
      <c r="KUC79"/>
      <c r="KUD79"/>
      <c r="KUE79"/>
      <c r="KUF79"/>
      <c r="KUG79"/>
      <c r="KUH79"/>
      <c r="KUI79"/>
      <c r="KUJ79"/>
      <c r="KUK79"/>
      <c r="KUL79"/>
      <c r="KUM79"/>
      <c r="KUN79"/>
      <c r="KUO79"/>
      <c r="KUP79"/>
      <c r="KUQ79"/>
      <c r="KUR79"/>
      <c r="KUS79"/>
      <c r="KUT79"/>
      <c r="KUU79"/>
      <c r="KUV79"/>
      <c r="KUW79"/>
      <c r="KUX79"/>
      <c r="KUY79"/>
      <c r="KUZ79"/>
      <c r="KVA79"/>
      <c r="KVB79"/>
      <c r="KVC79"/>
      <c r="KVD79"/>
      <c r="KVE79"/>
      <c r="KVF79"/>
      <c r="KVG79"/>
      <c r="KVH79"/>
      <c r="KVI79"/>
      <c r="KVJ79"/>
      <c r="KVK79"/>
      <c r="KVL79"/>
      <c r="KVM79"/>
      <c r="KVN79"/>
      <c r="KVO79"/>
      <c r="KVP79"/>
      <c r="KVQ79"/>
      <c r="KVR79"/>
      <c r="KVS79"/>
      <c r="KVT79"/>
      <c r="KVU79"/>
      <c r="KVV79"/>
      <c r="KVW79"/>
      <c r="KVX79"/>
      <c r="KVY79"/>
      <c r="KVZ79"/>
      <c r="KWA79"/>
      <c r="KWB79"/>
      <c r="KWC79"/>
      <c r="KWD79"/>
      <c r="KWE79"/>
      <c r="KWF79"/>
      <c r="KWG79"/>
      <c r="KWH79"/>
      <c r="KWI79"/>
      <c r="KWJ79"/>
      <c r="KWK79"/>
      <c r="KWL79"/>
      <c r="KWM79"/>
      <c r="KWN79"/>
      <c r="KWO79"/>
      <c r="KWP79"/>
      <c r="KWQ79"/>
      <c r="KWR79"/>
      <c r="KWS79"/>
      <c r="KWT79"/>
      <c r="KWU79"/>
      <c r="KWV79"/>
      <c r="KWW79"/>
      <c r="KWX79"/>
      <c r="KWY79"/>
      <c r="KWZ79"/>
      <c r="KXA79"/>
      <c r="KXB79"/>
      <c r="KXC79"/>
      <c r="KXD79"/>
      <c r="KXE79"/>
      <c r="KXF79"/>
      <c r="KXG79"/>
      <c r="KXH79"/>
      <c r="KXI79"/>
      <c r="KXJ79"/>
      <c r="KXK79"/>
      <c r="KXL79"/>
      <c r="KXM79"/>
      <c r="KXN79"/>
      <c r="KXO79"/>
      <c r="KXP79"/>
      <c r="KXQ79"/>
      <c r="KXR79"/>
      <c r="KXS79"/>
      <c r="KXT79"/>
      <c r="KXU79"/>
      <c r="KXV79"/>
      <c r="KXW79"/>
      <c r="KXX79"/>
      <c r="KXY79"/>
      <c r="KXZ79"/>
      <c r="KYA79"/>
      <c r="KYB79"/>
      <c r="KYC79"/>
      <c r="KYD79"/>
      <c r="KYE79"/>
      <c r="KYF79"/>
      <c r="KYG79"/>
      <c r="KYH79"/>
      <c r="KYI79"/>
      <c r="KYJ79"/>
      <c r="KYK79"/>
      <c r="KYL79"/>
      <c r="KYM79"/>
      <c r="KYN79"/>
      <c r="KYO79"/>
      <c r="KYP79"/>
      <c r="KYQ79"/>
      <c r="KYR79"/>
      <c r="KYS79"/>
      <c r="KYT79"/>
      <c r="KYU79"/>
      <c r="KYV79"/>
      <c r="KYW79"/>
      <c r="KYX79"/>
      <c r="KYY79"/>
      <c r="KYZ79"/>
      <c r="KZA79"/>
      <c r="KZB79"/>
      <c r="KZC79"/>
      <c r="KZD79"/>
      <c r="KZE79"/>
      <c r="KZF79"/>
      <c r="KZG79"/>
      <c r="KZH79"/>
      <c r="KZI79"/>
      <c r="KZJ79"/>
      <c r="KZK79"/>
      <c r="KZL79"/>
      <c r="KZM79"/>
      <c r="KZN79"/>
      <c r="KZO79"/>
      <c r="KZP79"/>
      <c r="KZQ79"/>
      <c r="KZR79"/>
      <c r="KZS79"/>
      <c r="KZT79"/>
      <c r="KZU79"/>
      <c r="KZV79"/>
      <c r="KZW79"/>
      <c r="KZX79"/>
      <c r="KZY79"/>
      <c r="KZZ79"/>
      <c r="LAA79"/>
      <c r="LAB79"/>
      <c r="LAC79"/>
      <c r="LAD79"/>
      <c r="LAE79"/>
      <c r="LAF79"/>
      <c r="LAG79"/>
      <c r="LAH79"/>
      <c r="LAI79"/>
      <c r="LAJ79"/>
      <c r="LAK79"/>
      <c r="LAL79"/>
      <c r="LAM79"/>
      <c r="LAN79"/>
      <c r="LAO79"/>
      <c r="LAP79"/>
      <c r="LAQ79"/>
      <c r="LAR79"/>
      <c r="LAS79"/>
      <c r="LAT79"/>
      <c r="LAU79"/>
      <c r="LAV79"/>
      <c r="LAW79"/>
      <c r="LAX79"/>
      <c r="LAY79"/>
      <c r="LAZ79"/>
      <c r="LBA79"/>
      <c r="LBB79"/>
      <c r="LBC79"/>
      <c r="LBD79"/>
      <c r="LBE79"/>
      <c r="LBF79"/>
      <c r="LBG79"/>
      <c r="LBH79"/>
      <c r="LBI79"/>
      <c r="LBJ79"/>
      <c r="LBK79"/>
      <c r="LBL79"/>
      <c r="LBM79"/>
      <c r="LBN79"/>
      <c r="LBO79"/>
      <c r="LBP79"/>
      <c r="LBQ79"/>
      <c r="LBR79"/>
      <c r="LBS79"/>
      <c r="LBT79"/>
      <c r="LBU79"/>
      <c r="LBV79"/>
      <c r="LBW79"/>
      <c r="LBX79"/>
      <c r="LBY79"/>
      <c r="LBZ79"/>
      <c r="LCA79"/>
      <c r="LCB79"/>
      <c r="LCC79"/>
      <c r="LCD79"/>
      <c r="LCE79"/>
      <c r="LCF79"/>
      <c r="LCG79"/>
      <c r="LCH79"/>
      <c r="LCI79"/>
      <c r="LCJ79"/>
      <c r="LCK79"/>
      <c r="LCL79"/>
      <c r="LCM79"/>
      <c r="LCN79"/>
      <c r="LCO79"/>
      <c r="LCP79"/>
      <c r="LCQ79"/>
      <c r="LCR79"/>
      <c r="LCS79"/>
      <c r="LCT79"/>
      <c r="LCU79"/>
      <c r="LCV79"/>
      <c r="LCW79"/>
      <c r="LCX79"/>
      <c r="LCY79"/>
      <c r="LCZ79"/>
      <c r="LDA79"/>
      <c r="LDB79"/>
      <c r="LDC79"/>
      <c r="LDD79"/>
      <c r="LDE79"/>
      <c r="LDF79"/>
      <c r="LDG79"/>
      <c r="LDH79"/>
      <c r="LDI79"/>
      <c r="LDJ79"/>
      <c r="LDK79"/>
      <c r="LDL79"/>
      <c r="LDM79"/>
      <c r="LDN79"/>
      <c r="LDO79"/>
      <c r="LDP79"/>
      <c r="LDQ79"/>
      <c r="LDR79"/>
      <c r="LDS79"/>
      <c r="LDT79"/>
      <c r="LDU79"/>
      <c r="LDV79"/>
      <c r="LDW79"/>
      <c r="LDX79"/>
      <c r="LDY79"/>
      <c r="LDZ79"/>
      <c r="LEA79"/>
      <c r="LEB79"/>
      <c r="LEC79"/>
      <c r="LED79"/>
      <c r="LEE79"/>
      <c r="LEF79"/>
      <c r="LEG79"/>
      <c r="LEH79"/>
      <c r="LEI79"/>
      <c r="LEJ79"/>
      <c r="LEK79"/>
      <c r="LEL79"/>
      <c r="LEM79"/>
      <c r="LEN79"/>
      <c r="LEO79"/>
      <c r="LEP79"/>
      <c r="LEQ79"/>
      <c r="LER79"/>
      <c r="LES79"/>
      <c r="LET79"/>
      <c r="LEU79"/>
      <c r="LEV79"/>
      <c r="LEW79"/>
      <c r="LEX79"/>
      <c r="LEY79"/>
      <c r="LEZ79"/>
      <c r="LFA79"/>
      <c r="LFB79"/>
      <c r="LFC79"/>
      <c r="LFD79"/>
      <c r="LFE79"/>
      <c r="LFF79"/>
      <c r="LFG79"/>
      <c r="LFH79"/>
      <c r="LFI79"/>
      <c r="LFJ79"/>
      <c r="LFK79"/>
      <c r="LFL79"/>
      <c r="LFM79"/>
      <c r="LFN79"/>
      <c r="LFO79"/>
      <c r="LFP79"/>
      <c r="LFQ79"/>
      <c r="LFR79"/>
      <c r="LFS79"/>
      <c r="LFT79"/>
      <c r="LFU79"/>
      <c r="LFV79"/>
      <c r="LFW79"/>
      <c r="LFX79"/>
      <c r="LFY79"/>
      <c r="LFZ79"/>
      <c r="LGA79"/>
      <c r="LGB79"/>
      <c r="LGC79"/>
      <c r="LGD79"/>
      <c r="LGE79"/>
      <c r="LGF79"/>
      <c r="LGG79"/>
      <c r="LGH79"/>
      <c r="LGI79"/>
      <c r="LGJ79"/>
      <c r="LGK79"/>
      <c r="LGL79"/>
      <c r="LGM79"/>
      <c r="LGN79"/>
      <c r="LGO79"/>
      <c r="LGP79"/>
      <c r="LGQ79"/>
      <c r="LGR79"/>
      <c r="LGS79"/>
      <c r="LGT79"/>
      <c r="LGU79"/>
      <c r="LGV79"/>
      <c r="LGW79"/>
      <c r="LGX79"/>
      <c r="LGY79"/>
      <c r="LGZ79"/>
      <c r="LHA79"/>
      <c r="LHB79"/>
      <c r="LHC79"/>
      <c r="LHD79"/>
      <c r="LHE79"/>
      <c r="LHF79"/>
      <c r="LHG79"/>
      <c r="LHH79"/>
      <c r="LHI79"/>
      <c r="LHJ79"/>
      <c r="LHK79"/>
      <c r="LHL79"/>
      <c r="LHM79"/>
      <c r="LHN79"/>
      <c r="LHO79"/>
      <c r="LHP79"/>
      <c r="LHQ79"/>
      <c r="LHR79"/>
      <c r="LHS79"/>
      <c r="LHT79"/>
      <c r="LHU79"/>
      <c r="LHV79"/>
      <c r="LHW79"/>
      <c r="LHX79"/>
      <c r="LHY79"/>
      <c r="LHZ79"/>
      <c r="LIA79"/>
      <c r="LIB79"/>
      <c r="LIC79"/>
      <c r="LID79"/>
      <c r="LIE79"/>
      <c r="LIF79"/>
      <c r="LIG79"/>
      <c r="LIH79"/>
      <c r="LII79"/>
      <c r="LIJ79"/>
      <c r="LIK79"/>
      <c r="LIL79"/>
      <c r="LIM79"/>
      <c r="LIN79"/>
      <c r="LIO79"/>
      <c r="LIP79"/>
      <c r="LIQ79"/>
      <c r="LIR79"/>
      <c r="LIS79"/>
      <c r="LIT79"/>
      <c r="LIU79"/>
      <c r="LIV79"/>
      <c r="LIW79"/>
      <c r="LIX79"/>
      <c r="LIY79"/>
      <c r="LIZ79"/>
      <c r="LJA79"/>
      <c r="LJB79"/>
      <c r="LJC79"/>
      <c r="LJD79"/>
      <c r="LJE79"/>
      <c r="LJF79"/>
      <c r="LJG79"/>
      <c r="LJH79"/>
      <c r="LJI79"/>
      <c r="LJJ79"/>
      <c r="LJK79"/>
      <c r="LJL79"/>
      <c r="LJM79"/>
      <c r="LJN79"/>
      <c r="LJO79"/>
      <c r="LJP79"/>
      <c r="LJQ79"/>
      <c r="LJR79"/>
      <c r="LJS79"/>
      <c r="LJT79"/>
      <c r="LJU79"/>
      <c r="LJV79"/>
      <c r="LJW79"/>
      <c r="LJX79"/>
      <c r="LJY79"/>
      <c r="LJZ79"/>
      <c r="LKA79"/>
      <c r="LKB79"/>
      <c r="LKC79"/>
      <c r="LKD79"/>
      <c r="LKE79"/>
      <c r="LKF79"/>
      <c r="LKG79"/>
      <c r="LKH79"/>
      <c r="LKI79"/>
      <c r="LKJ79"/>
      <c r="LKK79"/>
      <c r="LKL79"/>
      <c r="LKM79"/>
      <c r="LKN79"/>
      <c r="LKO79"/>
      <c r="LKP79"/>
      <c r="LKQ79"/>
      <c r="LKR79"/>
      <c r="LKS79"/>
      <c r="LKT79"/>
      <c r="LKU79"/>
      <c r="LKV79"/>
      <c r="LKW79"/>
      <c r="LKX79"/>
      <c r="LKY79"/>
      <c r="LKZ79"/>
      <c r="LLA79"/>
      <c r="LLB79"/>
      <c r="LLC79"/>
      <c r="LLD79"/>
      <c r="LLE79"/>
      <c r="LLF79"/>
      <c r="LLG79"/>
      <c r="LLH79"/>
      <c r="LLI79"/>
      <c r="LLJ79"/>
      <c r="LLK79"/>
      <c r="LLL79"/>
      <c r="LLM79"/>
      <c r="LLN79"/>
      <c r="LLO79"/>
      <c r="LLP79"/>
      <c r="LLQ79"/>
      <c r="LLR79"/>
      <c r="LLS79"/>
      <c r="LLT79"/>
      <c r="LLU79"/>
      <c r="LLV79"/>
      <c r="LLW79"/>
      <c r="LLX79"/>
      <c r="LLY79"/>
      <c r="LLZ79"/>
      <c r="LMA79"/>
      <c r="LMB79"/>
      <c r="LMC79"/>
      <c r="LMD79"/>
      <c r="LME79"/>
      <c r="LMF79"/>
      <c r="LMG79"/>
      <c r="LMH79"/>
      <c r="LMI79"/>
      <c r="LMJ79"/>
      <c r="LMK79"/>
      <c r="LML79"/>
      <c r="LMM79"/>
      <c r="LMN79"/>
      <c r="LMO79"/>
      <c r="LMP79"/>
      <c r="LMQ79"/>
      <c r="LMR79"/>
      <c r="LMS79"/>
      <c r="LMT79"/>
      <c r="LMU79"/>
      <c r="LMV79"/>
      <c r="LMW79"/>
      <c r="LMX79"/>
      <c r="LMY79"/>
      <c r="LMZ79"/>
      <c r="LNA79"/>
      <c r="LNB79"/>
      <c r="LNC79"/>
      <c r="LND79"/>
      <c r="LNE79"/>
      <c r="LNF79"/>
      <c r="LNG79"/>
      <c r="LNH79"/>
      <c r="LNI79"/>
      <c r="LNJ79"/>
      <c r="LNK79"/>
      <c r="LNL79"/>
      <c r="LNM79"/>
      <c r="LNN79"/>
      <c r="LNO79"/>
      <c r="LNP79"/>
      <c r="LNQ79"/>
      <c r="LNR79"/>
      <c r="LNS79"/>
      <c r="LNT79"/>
      <c r="LNU79"/>
      <c r="LNV79"/>
      <c r="LNW79"/>
      <c r="LNX79"/>
      <c r="LNY79"/>
      <c r="LNZ79"/>
      <c r="LOA79"/>
      <c r="LOB79"/>
      <c r="LOC79"/>
      <c r="LOD79"/>
      <c r="LOE79"/>
      <c r="LOF79"/>
      <c r="LOG79"/>
      <c r="LOH79"/>
      <c r="LOI79"/>
      <c r="LOJ79"/>
      <c r="LOK79"/>
      <c r="LOL79"/>
      <c r="LOM79"/>
      <c r="LON79"/>
      <c r="LOO79"/>
      <c r="LOP79"/>
      <c r="LOQ79"/>
      <c r="LOR79"/>
      <c r="LOS79"/>
      <c r="LOT79"/>
      <c r="LOU79"/>
      <c r="LOV79"/>
      <c r="LOW79"/>
      <c r="LOX79"/>
      <c r="LOY79"/>
      <c r="LOZ79"/>
      <c r="LPA79"/>
      <c r="LPB79"/>
      <c r="LPC79"/>
      <c r="LPD79"/>
      <c r="LPE79"/>
      <c r="LPF79"/>
      <c r="LPG79"/>
      <c r="LPH79"/>
      <c r="LPI79"/>
      <c r="LPJ79"/>
      <c r="LPK79"/>
      <c r="LPL79"/>
      <c r="LPM79"/>
      <c r="LPN79"/>
      <c r="LPO79"/>
      <c r="LPP79"/>
      <c r="LPQ79"/>
      <c r="LPR79"/>
      <c r="LPS79"/>
      <c r="LPT79"/>
      <c r="LPU79"/>
      <c r="LPV79"/>
      <c r="LPW79"/>
      <c r="LPX79"/>
      <c r="LPY79"/>
      <c r="LPZ79"/>
      <c r="LQA79"/>
      <c r="LQB79"/>
      <c r="LQC79"/>
      <c r="LQD79"/>
      <c r="LQE79"/>
      <c r="LQF79"/>
      <c r="LQG79"/>
      <c r="LQH79"/>
      <c r="LQI79"/>
      <c r="LQJ79"/>
      <c r="LQK79"/>
      <c r="LQL79"/>
      <c r="LQM79"/>
      <c r="LQN79"/>
      <c r="LQO79"/>
      <c r="LQP79"/>
      <c r="LQQ79"/>
      <c r="LQR79"/>
      <c r="LQS79"/>
      <c r="LQT79"/>
      <c r="LQU79"/>
      <c r="LQV79"/>
      <c r="LQW79"/>
      <c r="LQX79"/>
      <c r="LQY79"/>
      <c r="LQZ79"/>
      <c r="LRA79"/>
      <c r="LRB79"/>
      <c r="LRC79"/>
      <c r="LRD79"/>
      <c r="LRE79"/>
      <c r="LRF79"/>
      <c r="LRG79"/>
      <c r="LRH79"/>
      <c r="LRI79"/>
      <c r="LRJ79"/>
      <c r="LRK79"/>
      <c r="LRL79"/>
      <c r="LRM79"/>
      <c r="LRN79"/>
      <c r="LRO79"/>
      <c r="LRP79"/>
      <c r="LRQ79"/>
      <c r="LRR79"/>
      <c r="LRS79"/>
      <c r="LRT79"/>
      <c r="LRU79"/>
      <c r="LRV79"/>
      <c r="LRW79"/>
      <c r="LRX79"/>
      <c r="LRY79"/>
      <c r="LRZ79"/>
      <c r="LSA79"/>
      <c r="LSB79"/>
      <c r="LSC79"/>
      <c r="LSD79"/>
      <c r="LSE79"/>
      <c r="LSF79"/>
      <c r="LSG79"/>
      <c r="LSH79"/>
      <c r="LSI79"/>
      <c r="LSJ79"/>
      <c r="LSK79"/>
      <c r="LSL79"/>
      <c r="LSM79"/>
      <c r="LSN79"/>
      <c r="LSO79"/>
      <c r="LSP79"/>
      <c r="LSQ79"/>
      <c r="LSR79"/>
      <c r="LSS79"/>
      <c r="LST79"/>
      <c r="LSU79"/>
      <c r="LSV79"/>
      <c r="LSW79"/>
      <c r="LSX79"/>
      <c r="LSY79"/>
      <c r="LSZ79"/>
      <c r="LTA79"/>
      <c r="LTB79"/>
      <c r="LTC79"/>
      <c r="LTD79"/>
      <c r="LTE79"/>
      <c r="LTF79"/>
      <c r="LTG79"/>
      <c r="LTH79"/>
      <c r="LTI79"/>
      <c r="LTJ79"/>
      <c r="LTK79"/>
      <c r="LTL79"/>
      <c r="LTM79"/>
      <c r="LTN79"/>
      <c r="LTO79"/>
      <c r="LTP79"/>
      <c r="LTQ79"/>
      <c r="LTR79"/>
      <c r="LTS79"/>
      <c r="LTT79"/>
      <c r="LTU79"/>
      <c r="LTV79"/>
      <c r="LTW79"/>
      <c r="LTX79"/>
      <c r="LTY79"/>
      <c r="LTZ79"/>
      <c r="LUA79"/>
      <c r="LUB79"/>
      <c r="LUC79"/>
      <c r="LUD79"/>
      <c r="LUE79"/>
      <c r="LUF79"/>
      <c r="LUG79"/>
      <c r="LUH79"/>
      <c r="LUI79"/>
      <c r="LUJ79"/>
      <c r="LUK79"/>
      <c r="LUL79"/>
      <c r="LUM79"/>
      <c r="LUN79"/>
      <c r="LUO79"/>
      <c r="LUP79"/>
      <c r="LUQ79"/>
      <c r="LUR79"/>
      <c r="LUS79"/>
      <c r="LUT79"/>
      <c r="LUU79"/>
      <c r="LUV79"/>
      <c r="LUW79"/>
      <c r="LUX79"/>
      <c r="LUY79"/>
      <c r="LUZ79"/>
      <c r="LVA79"/>
      <c r="LVB79"/>
      <c r="LVC79"/>
      <c r="LVD79"/>
      <c r="LVE79"/>
      <c r="LVF79"/>
      <c r="LVG79"/>
      <c r="LVH79"/>
      <c r="LVI79"/>
      <c r="LVJ79"/>
      <c r="LVK79"/>
      <c r="LVL79"/>
      <c r="LVM79"/>
      <c r="LVN79"/>
      <c r="LVO79"/>
      <c r="LVP79"/>
      <c r="LVQ79"/>
      <c r="LVR79"/>
      <c r="LVS79"/>
      <c r="LVT79"/>
      <c r="LVU79"/>
      <c r="LVV79"/>
      <c r="LVW79"/>
      <c r="LVX79"/>
      <c r="LVY79"/>
      <c r="LVZ79"/>
      <c r="LWA79"/>
      <c r="LWB79"/>
      <c r="LWC79"/>
      <c r="LWD79"/>
      <c r="LWE79"/>
      <c r="LWF79"/>
      <c r="LWG79"/>
      <c r="LWH79"/>
      <c r="LWI79"/>
      <c r="LWJ79"/>
      <c r="LWK79"/>
      <c r="LWL79"/>
      <c r="LWM79"/>
      <c r="LWN79"/>
      <c r="LWO79"/>
      <c r="LWP79"/>
      <c r="LWQ79"/>
      <c r="LWR79"/>
      <c r="LWS79"/>
      <c r="LWT79"/>
      <c r="LWU79"/>
      <c r="LWV79"/>
      <c r="LWW79"/>
      <c r="LWX79"/>
      <c r="LWY79"/>
      <c r="LWZ79"/>
      <c r="LXA79"/>
      <c r="LXB79"/>
      <c r="LXC79"/>
      <c r="LXD79"/>
      <c r="LXE79"/>
      <c r="LXF79"/>
      <c r="LXG79"/>
      <c r="LXH79"/>
      <c r="LXI79"/>
      <c r="LXJ79"/>
      <c r="LXK79"/>
      <c r="LXL79"/>
      <c r="LXM79"/>
      <c r="LXN79"/>
      <c r="LXO79"/>
      <c r="LXP79"/>
      <c r="LXQ79"/>
      <c r="LXR79"/>
      <c r="LXS79"/>
      <c r="LXT79"/>
      <c r="LXU79"/>
      <c r="LXV79"/>
      <c r="LXW79"/>
      <c r="LXX79"/>
      <c r="LXY79"/>
      <c r="LXZ79"/>
      <c r="LYA79"/>
      <c r="LYB79"/>
      <c r="LYC79"/>
      <c r="LYD79"/>
      <c r="LYE79"/>
      <c r="LYF79"/>
      <c r="LYG79"/>
      <c r="LYH79"/>
      <c r="LYI79"/>
      <c r="LYJ79"/>
      <c r="LYK79"/>
      <c r="LYL79"/>
      <c r="LYM79"/>
      <c r="LYN79"/>
      <c r="LYO79"/>
      <c r="LYP79"/>
      <c r="LYQ79"/>
      <c r="LYR79"/>
      <c r="LYS79"/>
      <c r="LYT79"/>
      <c r="LYU79"/>
      <c r="LYV79"/>
      <c r="LYW79"/>
      <c r="LYX79"/>
      <c r="LYY79"/>
      <c r="LYZ79"/>
      <c r="LZA79"/>
      <c r="LZB79"/>
      <c r="LZC79"/>
      <c r="LZD79"/>
      <c r="LZE79"/>
      <c r="LZF79"/>
      <c r="LZG79"/>
      <c r="LZH79"/>
      <c r="LZI79"/>
      <c r="LZJ79"/>
      <c r="LZK79"/>
      <c r="LZL79"/>
      <c r="LZM79"/>
      <c r="LZN79"/>
      <c r="LZO79"/>
      <c r="LZP79"/>
      <c r="LZQ79"/>
      <c r="LZR79"/>
      <c r="LZS79"/>
      <c r="LZT79"/>
      <c r="LZU79"/>
      <c r="LZV79"/>
      <c r="LZW79"/>
      <c r="LZX79"/>
      <c r="LZY79"/>
      <c r="LZZ79"/>
      <c r="MAA79"/>
      <c r="MAB79"/>
      <c r="MAC79"/>
      <c r="MAD79"/>
      <c r="MAE79"/>
      <c r="MAF79"/>
      <c r="MAG79"/>
      <c r="MAH79"/>
      <c r="MAI79"/>
      <c r="MAJ79"/>
      <c r="MAK79"/>
      <c r="MAL79"/>
      <c r="MAM79"/>
      <c r="MAN79"/>
      <c r="MAO79"/>
      <c r="MAP79"/>
      <c r="MAQ79"/>
      <c r="MAR79"/>
      <c r="MAS79"/>
      <c r="MAT79"/>
      <c r="MAU79"/>
      <c r="MAV79"/>
      <c r="MAW79"/>
      <c r="MAX79"/>
      <c r="MAY79"/>
      <c r="MAZ79"/>
      <c r="MBA79"/>
      <c r="MBB79"/>
      <c r="MBC79"/>
      <c r="MBD79"/>
      <c r="MBE79"/>
      <c r="MBF79"/>
      <c r="MBG79"/>
      <c r="MBH79"/>
      <c r="MBI79"/>
      <c r="MBJ79"/>
      <c r="MBK79"/>
      <c r="MBL79"/>
      <c r="MBM79"/>
      <c r="MBN79"/>
      <c r="MBO79"/>
      <c r="MBP79"/>
      <c r="MBQ79"/>
      <c r="MBR79"/>
      <c r="MBS79"/>
      <c r="MBT79"/>
      <c r="MBU79"/>
      <c r="MBV79"/>
      <c r="MBW79"/>
      <c r="MBX79"/>
      <c r="MBY79"/>
      <c r="MBZ79"/>
      <c r="MCA79"/>
      <c r="MCB79"/>
      <c r="MCC79"/>
      <c r="MCD79"/>
      <c r="MCE79"/>
      <c r="MCF79"/>
      <c r="MCG79"/>
      <c r="MCH79"/>
      <c r="MCI79"/>
      <c r="MCJ79"/>
      <c r="MCK79"/>
      <c r="MCL79"/>
      <c r="MCM79"/>
      <c r="MCN79"/>
      <c r="MCO79"/>
      <c r="MCP79"/>
      <c r="MCQ79"/>
      <c r="MCR79"/>
      <c r="MCS79"/>
      <c r="MCT79"/>
      <c r="MCU79"/>
      <c r="MCV79"/>
      <c r="MCW79"/>
      <c r="MCX79"/>
      <c r="MCY79"/>
      <c r="MCZ79"/>
      <c r="MDA79"/>
      <c r="MDB79"/>
      <c r="MDC79"/>
      <c r="MDD79"/>
      <c r="MDE79"/>
      <c r="MDF79"/>
      <c r="MDG79"/>
      <c r="MDH79"/>
      <c r="MDI79"/>
      <c r="MDJ79"/>
      <c r="MDK79"/>
      <c r="MDL79"/>
      <c r="MDM79"/>
      <c r="MDN79"/>
      <c r="MDO79"/>
      <c r="MDP79"/>
      <c r="MDQ79"/>
      <c r="MDR79"/>
      <c r="MDS79"/>
      <c r="MDT79"/>
      <c r="MDU79"/>
      <c r="MDV79"/>
      <c r="MDW79"/>
      <c r="MDX79"/>
      <c r="MDY79"/>
      <c r="MDZ79"/>
      <c r="MEA79"/>
      <c r="MEB79"/>
      <c r="MEC79"/>
      <c r="MED79"/>
      <c r="MEE79"/>
      <c r="MEF79"/>
      <c r="MEG79"/>
      <c r="MEH79"/>
      <c r="MEI79"/>
      <c r="MEJ79"/>
      <c r="MEK79"/>
      <c r="MEL79"/>
      <c r="MEM79"/>
      <c r="MEN79"/>
      <c r="MEO79"/>
      <c r="MEP79"/>
      <c r="MEQ79"/>
      <c r="MER79"/>
      <c r="MES79"/>
      <c r="MET79"/>
      <c r="MEU79"/>
      <c r="MEV79"/>
      <c r="MEW79"/>
      <c r="MEX79"/>
      <c r="MEY79"/>
      <c r="MEZ79"/>
      <c r="MFA79"/>
      <c r="MFB79"/>
      <c r="MFC79"/>
      <c r="MFD79"/>
      <c r="MFE79"/>
      <c r="MFF79"/>
      <c r="MFG79"/>
      <c r="MFH79"/>
      <c r="MFI79"/>
      <c r="MFJ79"/>
      <c r="MFK79"/>
      <c r="MFL79"/>
      <c r="MFM79"/>
      <c r="MFN79"/>
      <c r="MFO79"/>
      <c r="MFP79"/>
      <c r="MFQ79"/>
      <c r="MFR79"/>
      <c r="MFS79"/>
      <c r="MFT79"/>
      <c r="MFU79"/>
      <c r="MFV79"/>
      <c r="MFW79"/>
      <c r="MFX79"/>
      <c r="MFY79"/>
      <c r="MFZ79"/>
      <c r="MGA79"/>
      <c r="MGB79"/>
      <c r="MGC79"/>
      <c r="MGD79"/>
      <c r="MGE79"/>
      <c r="MGF79"/>
      <c r="MGG79"/>
      <c r="MGH79"/>
      <c r="MGI79"/>
      <c r="MGJ79"/>
      <c r="MGK79"/>
      <c r="MGL79"/>
      <c r="MGM79"/>
      <c r="MGN79"/>
      <c r="MGO79"/>
      <c r="MGP79"/>
      <c r="MGQ79"/>
      <c r="MGR79"/>
      <c r="MGS79"/>
      <c r="MGT79"/>
      <c r="MGU79"/>
      <c r="MGV79"/>
      <c r="MGW79"/>
      <c r="MGX79"/>
      <c r="MGY79"/>
      <c r="MGZ79"/>
      <c r="MHA79"/>
      <c r="MHB79"/>
      <c r="MHC79"/>
      <c r="MHD79"/>
      <c r="MHE79"/>
      <c r="MHF79"/>
      <c r="MHG79"/>
      <c r="MHH79"/>
      <c r="MHI79"/>
      <c r="MHJ79"/>
      <c r="MHK79"/>
      <c r="MHL79"/>
      <c r="MHM79"/>
      <c r="MHN79"/>
      <c r="MHO79"/>
      <c r="MHP79"/>
      <c r="MHQ79"/>
      <c r="MHR79"/>
      <c r="MHS79"/>
      <c r="MHT79"/>
      <c r="MHU79"/>
      <c r="MHV79"/>
      <c r="MHW79"/>
      <c r="MHX79"/>
      <c r="MHY79"/>
      <c r="MHZ79"/>
      <c r="MIA79"/>
      <c r="MIB79"/>
      <c r="MIC79"/>
      <c r="MID79"/>
      <c r="MIE79"/>
      <c r="MIF79"/>
      <c r="MIG79"/>
      <c r="MIH79"/>
      <c r="MII79"/>
      <c r="MIJ79"/>
      <c r="MIK79"/>
      <c r="MIL79"/>
      <c r="MIM79"/>
      <c r="MIN79"/>
      <c r="MIO79"/>
      <c r="MIP79"/>
      <c r="MIQ79"/>
      <c r="MIR79"/>
      <c r="MIS79"/>
      <c r="MIT79"/>
      <c r="MIU79"/>
      <c r="MIV79"/>
      <c r="MIW79"/>
      <c r="MIX79"/>
      <c r="MIY79"/>
      <c r="MIZ79"/>
      <c r="MJA79"/>
      <c r="MJB79"/>
      <c r="MJC79"/>
      <c r="MJD79"/>
      <c r="MJE79"/>
      <c r="MJF79"/>
      <c r="MJG79"/>
      <c r="MJH79"/>
      <c r="MJI79"/>
      <c r="MJJ79"/>
      <c r="MJK79"/>
      <c r="MJL79"/>
      <c r="MJM79"/>
      <c r="MJN79"/>
      <c r="MJO79"/>
      <c r="MJP79"/>
      <c r="MJQ79"/>
      <c r="MJR79"/>
      <c r="MJS79"/>
      <c r="MJT79"/>
      <c r="MJU79"/>
      <c r="MJV79"/>
      <c r="MJW79"/>
      <c r="MJX79"/>
      <c r="MJY79"/>
      <c r="MJZ79"/>
      <c r="MKA79"/>
      <c r="MKB79"/>
      <c r="MKC79"/>
      <c r="MKD79"/>
      <c r="MKE79"/>
      <c r="MKF79"/>
      <c r="MKG79"/>
      <c r="MKH79"/>
      <c r="MKI79"/>
      <c r="MKJ79"/>
      <c r="MKK79"/>
      <c r="MKL79"/>
      <c r="MKM79"/>
      <c r="MKN79"/>
      <c r="MKO79"/>
      <c r="MKP79"/>
      <c r="MKQ79"/>
      <c r="MKR79"/>
      <c r="MKS79"/>
      <c r="MKT79"/>
      <c r="MKU79"/>
      <c r="MKV79"/>
      <c r="MKW79"/>
      <c r="MKX79"/>
      <c r="MKY79"/>
      <c r="MKZ79"/>
      <c r="MLA79"/>
      <c r="MLB79"/>
      <c r="MLC79"/>
      <c r="MLD79"/>
      <c r="MLE79"/>
      <c r="MLF79"/>
      <c r="MLG79"/>
      <c r="MLH79"/>
      <c r="MLI79"/>
      <c r="MLJ79"/>
      <c r="MLK79"/>
      <c r="MLL79"/>
      <c r="MLM79"/>
      <c r="MLN79"/>
      <c r="MLO79"/>
      <c r="MLP79"/>
      <c r="MLQ79"/>
      <c r="MLR79"/>
      <c r="MLS79"/>
      <c r="MLT79"/>
      <c r="MLU79"/>
      <c r="MLV79"/>
      <c r="MLW79"/>
      <c r="MLX79"/>
      <c r="MLY79"/>
      <c r="MLZ79"/>
      <c r="MMA79"/>
      <c r="MMB79"/>
      <c r="MMC79"/>
      <c r="MMD79"/>
      <c r="MME79"/>
      <c r="MMF79"/>
      <c r="MMG79"/>
      <c r="MMH79"/>
      <c r="MMI79"/>
      <c r="MMJ79"/>
      <c r="MMK79"/>
      <c r="MML79"/>
      <c r="MMM79"/>
      <c r="MMN79"/>
      <c r="MMO79"/>
      <c r="MMP79"/>
      <c r="MMQ79"/>
      <c r="MMR79"/>
      <c r="MMS79"/>
      <c r="MMT79"/>
      <c r="MMU79"/>
      <c r="MMV79"/>
      <c r="MMW79"/>
      <c r="MMX79"/>
      <c r="MMY79"/>
      <c r="MMZ79"/>
      <c r="MNA79"/>
      <c r="MNB79"/>
      <c r="MNC79"/>
      <c r="MND79"/>
      <c r="MNE79"/>
      <c r="MNF79"/>
      <c r="MNG79"/>
      <c r="MNH79"/>
      <c r="MNI79"/>
      <c r="MNJ79"/>
      <c r="MNK79"/>
      <c r="MNL79"/>
      <c r="MNM79"/>
      <c r="MNN79"/>
      <c r="MNO79"/>
      <c r="MNP79"/>
      <c r="MNQ79"/>
      <c r="MNR79"/>
      <c r="MNS79"/>
      <c r="MNT79"/>
      <c r="MNU79"/>
      <c r="MNV79"/>
      <c r="MNW79"/>
      <c r="MNX79"/>
      <c r="MNY79"/>
      <c r="MNZ79"/>
      <c r="MOA79"/>
      <c r="MOB79"/>
      <c r="MOC79"/>
      <c r="MOD79"/>
      <c r="MOE79"/>
      <c r="MOF79"/>
      <c r="MOG79"/>
      <c r="MOH79"/>
      <c r="MOI79"/>
      <c r="MOJ79"/>
      <c r="MOK79"/>
      <c r="MOL79"/>
      <c r="MOM79"/>
      <c r="MON79"/>
      <c r="MOO79"/>
      <c r="MOP79"/>
      <c r="MOQ79"/>
      <c r="MOR79"/>
      <c r="MOS79"/>
      <c r="MOT79"/>
      <c r="MOU79"/>
      <c r="MOV79"/>
      <c r="MOW79"/>
      <c r="MOX79"/>
      <c r="MOY79"/>
      <c r="MOZ79"/>
      <c r="MPA79"/>
      <c r="MPB79"/>
      <c r="MPC79"/>
      <c r="MPD79"/>
      <c r="MPE79"/>
      <c r="MPF79"/>
      <c r="MPG79"/>
      <c r="MPH79"/>
      <c r="MPI79"/>
      <c r="MPJ79"/>
      <c r="MPK79"/>
      <c r="MPL79"/>
      <c r="MPM79"/>
      <c r="MPN79"/>
      <c r="MPO79"/>
      <c r="MPP79"/>
      <c r="MPQ79"/>
      <c r="MPR79"/>
      <c r="MPS79"/>
      <c r="MPT79"/>
      <c r="MPU79"/>
      <c r="MPV79"/>
      <c r="MPW79"/>
      <c r="MPX79"/>
      <c r="MPY79"/>
      <c r="MPZ79"/>
      <c r="MQA79"/>
      <c r="MQB79"/>
      <c r="MQC79"/>
      <c r="MQD79"/>
      <c r="MQE79"/>
      <c r="MQF79"/>
      <c r="MQG79"/>
      <c r="MQH79"/>
      <c r="MQI79"/>
      <c r="MQJ79"/>
      <c r="MQK79"/>
      <c r="MQL79"/>
      <c r="MQM79"/>
      <c r="MQN79"/>
      <c r="MQO79"/>
      <c r="MQP79"/>
      <c r="MQQ79"/>
      <c r="MQR79"/>
      <c r="MQS79"/>
      <c r="MQT79"/>
      <c r="MQU79"/>
      <c r="MQV79"/>
      <c r="MQW79"/>
      <c r="MQX79"/>
      <c r="MQY79"/>
      <c r="MQZ79"/>
      <c r="MRA79"/>
      <c r="MRB79"/>
      <c r="MRC79"/>
      <c r="MRD79"/>
      <c r="MRE79"/>
      <c r="MRF79"/>
      <c r="MRG79"/>
      <c r="MRH79"/>
      <c r="MRI79"/>
      <c r="MRJ79"/>
      <c r="MRK79"/>
      <c r="MRL79"/>
      <c r="MRM79"/>
      <c r="MRN79"/>
      <c r="MRO79"/>
      <c r="MRP79"/>
      <c r="MRQ79"/>
      <c r="MRR79"/>
      <c r="MRS79"/>
      <c r="MRT79"/>
      <c r="MRU79"/>
      <c r="MRV79"/>
      <c r="MRW79"/>
      <c r="MRX79"/>
      <c r="MRY79"/>
      <c r="MRZ79"/>
      <c r="MSA79"/>
      <c r="MSB79"/>
      <c r="MSC79"/>
      <c r="MSD79"/>
      <c r="MSE79"/>
      <c r="MSF79"/>
      <c r="MSG79"/>
      <c r="MSH79"/>
      <c r="MSI79"/>
      <c r="MSJ79"/>
      <c r="MSK79"/>
      <c r="MSL79"/>
      <c r="MSM79"/>
      <c r="MSN79"/>
      <c r="MSO79"/>
      <c r="MSP79"/>
      <c r="MSQ79"/>
      <c r="MSR79"/>
      <c r="MSS79"/>
      <c r="MST79"/>
      <c r="MSU79"/>
      <c r="MSV79"/>
      <c r="MSW79"/>
      <c r="MSX79"/>
      <c r="MSY79"/>
      <c r="MSZ79"/>
      <c r="MTA79"/>
      <c r="MTB79"/>
      <c r="MTC79"/>
      <c r="MTD79"/>
      <c r="MTE79"/>
      <c r="MTF79"/>
      <c r="MTG79"/>
      <c r="MTH79"/>
      <c r="MTI79"/>
      <c r="MTJ79"/>
      <c r="MTK79"/>
      <c r="MTL79"/>
      <c r="MTM79"/>
      <c r="MTN79"/>
      <c r="MTO79"/>
      <c r="MTP79"/>
      <c r="MTQ79"/>
      <c r="MTR79"/>
      <c r="MTS79"/>
      <c r="MTT79"/>
      <c r="MTU79"/>
      <c r="MTV79"/>
      <c r="MTW79"/>
      <c r="MTX79"/>
      <c r="MTY79"/>
      <c r="MTZ79"/>
      <c r="MUA79"/>
      <c r="MUB79"/>
      <c r="MUC79"/>
      <c r="MUD79"/>
      <c r="MUE79"/>
      <c r="MUF79"/>
      <c r="MUG79"/>
      <c r="MUH79"/>
      <c r="MUI79"/>
      <c r="MUJ79"/>
      <c r="MUK79"/>
      <c r="MUL79"/>
      <c r="MUM79"/>
      <c r="MUN79"/>
      <c r="MUO79"/>
      <c r="MUP79"/>
      <c r="MUQ79"/>
      <c r="MUR79"/>
      <c r="MUS79"/>
      <c r="MUT79"/>
      <c r="MUU79"/>
      <c r="MUV79"/>
      <c r="MUW79"/>
      <c r="MUX79"/>
      <c r="MUY79"/>
      <c r="MUZ79"/>
      <c r="MVA79"/>
      <c r="MVB79"/>
      <c r="MVC79"/>
      <c r="MVD79"/>
      <c r="MVE79"/>
      <c r="MVF79"/>
      <c r="MVG79"/>
      <c r="MVH79"/>
      <c r="MVI79"/>
      <c r="MVJ79"/>
      <c r="MVK79"/>
      <c r="MVL79"/>
      <c r="MVM79"/>
      <c r="MVN79"/>
      <c r="MVO79"/>
      <c r="MVP79"/>
      <c r="MVQ79"/>
      <c r="MVR79"/>
      <c r="MVS79"/>
      <c r="MVT79"/>
      <c r="MVU79"/>
      <c r="MVV79"/>
      <c r="MVW79"/>
      <c r="MVX79"/>
      <c r="MVY79"/>
      <c r="MVZ79"/>
      <c r="MWA79"/>
      <c r="MWB79"/>
      <c r="MWC79"/>
      <c r="MWD79"/>
      <c r="MWE79"/>
      <c r="MWF79"/>
      <c r="MWG79"/>
      <c r="MWH79"/>
      <c r="MWI79"/>
      <c r="MWJ79"/>
      <c r="MWK79"/>
      <c r="MWL79"/>
      <c r="MWM79"/>
      <c r="MWN79"/>
      <c r="MWO79"/>
      <c r="MWP79"/>
      <c r="MWQ79"/>
      <c r="MWR79"/>
      <c r="MWS79"/>
      <c r="MWT79"/>
      <c r="MWU79"/>
      <c r="MWV79"/>
      <c r="MWW79"/>
      <c r="MWX79"/>
      <c r="MWY79"/>
      <c r="MWZ79"/>
      <c r="MXA79"/>
      <c r="MXB79"/>
      <c r="MXC79"/>
      <c r="MXD79"/>
      <c r="MXE79"/>
      <c r="MXF79"/>
      <c r="MXG79"/>
      <c r="MXH79"/>
      <c r="MXI79"/>
      <c r="MXJ79"/>
      <c r="MXK79"/>
      <c r="MXL79"/>
      <c r="MXM79"/>
      <c r="MXN79"/>
      <c r="MXO79"/>
      <c r="MXP79"/>
      <c r="MXQ79"/>
      <c r="MXR79"/>
      <c r="MXS79"/>
      <c r="MXT79"/>
      <c r="MXU79"/>
      <c r="MXV79"/>
      <c r="MXW79"/>
      <c r="MXX79"/>
      <c r="MXY79"/>
      <c r="MXZ79"/>
      <c r="MYA79"/>
      <c r="MYB79"/>
      <c r="MYC79"/>
      <c r="MYD79"/>
      <c r="MYE79"/>
      <c r="MYF79"/>
      <c r="MYG79"/>
      <c r="MYH79"/>
      <c r="MYI79"/>
      <c r="MYJ79"/>
      <c r="MYK79"/>
      <c r="MYL79"/>
      <c r="MYM79"/>
      <c r="MYN79"/>
      <c r="MYO79"/>
      <c r="MYP79"/>
      <c r="MYQ79"/>
      <c r="MYR79"/>
      <c r="MYS79"/>
      <c r="MYT79"/>
      <c r="MYU79"/>
      <c r="MYV79"/>
      <c r="MYW79"/>
      <c r="MYX79"/>
      <c r="MYY79"/>
      <c r="MYZ79"/>
      <c r="MZA79"/>
      <c r="MZB79"/>
      <c r="MZC79"/>
      <c r="MZD79"/>
      <c r="MZE79"/>
      <c r="MZF79"/>
      <c r="MZG79"/>
      <c r="MZH79"/>
      <c r="MZI79"/>
      <c r="MZJ79"/>
      <c r="MZK79"/>
      <c r="MZL79"/>
      <c r="MZM79"/>
      <c r="MZN79"/>
      <c r="MZO79"/>
      <c r="MZP79"/>
      <c r="MZQ79"/>
      <c r="MZR79"/>
      <c r="MZS79"/>
      <c r="MZT79"/>
      <c r="MZU79"/>
      <c r="MZV79"/>
      <c r="MZW79"/>
      <c r="MZX79"/>
      <c r="MZY79"/>
      <c r="MZZ79"/>
      <c r="NAA79"/>
      <c r="NAB79"/>
      <c r="NAC79"/>
      <c r="NAD79"/>
      <c r="NAE79"/>
      <c r="NAF79"/>
      <c r="NAG79"/>
      <c r="NAH79"/>
      <c r="NAI79"/>
      <c r="NAJ79"/>
      <c r="NAK79"/>
      <c r="NAL79"/>
      <c r="NAM79"/>
      <c r="NAN79"/>
      <c r="NAO79"/>
      <c r="NAP79"/>
      <c r="NAQ79"/>
      <c r="NAR79"/>
      <c r="NAS79"/>
      <c r="NAT79"/>
      <c r="NAU79"/>
      <c r="NAV79"/>
      <c r="NAW79"/>
      <c r="NAX79"/>
      <c r="NAY79"/>
      <c r="NAZ79"/>
      <c r="NBA79"/>
      <c r="NBB79"/>
      <c r="NBC79"/>
      <c r="NBD79"/>
      <c r="NBE79"/>
      <c r="NBF79"/>
      <c r="NBG79"/>
      <c r="NBH79"/>
      <c r="NBI79"/>
      <c r="NBJ79"/>
      <c r="NBK79"/>
      <c r="NBL79"/>
      <c r="NBM79"/>
      <c r="NBN79"/>
      <c r="NBO79"/>
      <c r="NBP79"/>
      <c r="NBQ79"/>
      <c r="NBR79"/>
      <c r="NBS79"/>
      <c r="NBT79"/>
      <c r="NBU79"/>
      <c r="NBV79"/>
      <c r="NBW79"/>
      <c r="NBX79"/>
      <c r="NBY79"/>
      <c r="NBZ79"/>
      <c r="NCA79"/>
      <c r="NCB79"/>
      <c r="NCC79"/>
      <c r="NCD79"/>
      <c r="NCE79"/>
      <c r="NCF79"/>
      <c r="NCG79"/>
      <c r="NCH79"/>
      <c r="NCI79"/>
      <c r="NCJ79"/>
      <c r="NCK79"/>
      <c r="NCL79"/>
      <c r="NCM79"/>
      <c r="NCN79"/>
      <c r="NCO79"/>
      <c r="NCP79"/>
      <c r="NCQ79"/>
      <c r="NCR79"/>
      <c r="NCS79"/>
      <c r="NCT79"/>
      <c r="NCU79"/>
      <c r="NCV79"/>
      <c r="NCW79"/>
      <c r="NCX79"/>
      <c r="NCY79"/>
      <c r="NCZ79"/>
      <c r="NDA79"/>
      <c r="NDB79"/>
      <c r="NDC79"/>
      <c r="NDD79"/>
      <c r="NDE79"/>
      <c r="NDF79"/>
      <c r="NDG79"/>
      <c r="NDH79"/>
      <c r="NDI79"/>
      <c r="NDJ79"/>
      <c r="NDK79"/>
      <c r="NDL79"/>
      <c r="NDM79"/>
      <c r="NDN79"/>
      <c r="NDO79"/>
      <c r="NDP79"/>
      <c r="NDQ79"/>
      <c r="NDR79"/>
      <c r="NDS79"/>
      <c r="NDT79"/>
      <c r="NDU79"/>
      <c r="NDV79"/>
      <c r="NDW79"/>
      <c r="NDX79"/>
      <c r="NDY79"/>
      <c r="NDZ79"/>
      <c r="NEA79"/>
      <c r="NEB79"/>
      <c r="NEC79"/>
      <c r="NED79"/>
      <c r="NEE79"/>
      <c r="NEF79"/>
      <c r="NEG79"/>
      <c r="NEH79"/>
      <c r="NEI79"/>
      <c r="NEJ79"/>
      <c r="NEK79"/>
      <c r="NEL79"/>
      <c r="NEM79"/>
      <c r="NEN79"/>
      <c r="NEO79"/>
      <c r="NEP79"/>
      <c r="NEQ79"/>
      <c r="NER79"/>
      <c r="NES79"/>
      <c r="NET79"/>
      <c r="NEU79"/>
      <c r="NEV79"/>
      <c r="NEW79"/>
      <c r="NEX79"/>
      <c r="NEY79"/>
      <c r="NEZ79"/>
      <c r="NFA79"/>
      <c r="NFB79"/>
      <c r="NFC79"/>
      <c r="NFD79"/>
      <c r="NFE79"/>
      <c r="NFF79"/>
      <c r="NFG79"/>
      <c r="NFH79"/>
      <c r="NFI79"/>
      <c r="NFJ79"/>
      <c r="NFK79"/>
      <c r="NFL79"/>
      <c r="NFM79"/>
      <c r="NFN79"/>
      <c r="NFO79"/>
      <c r="NFP79"/>
      <c r="NFQ79"/>
      <c r="NFR79"/>
      <c r="NFS79"/>
      <c r="NFT79"/>
      <c r="NFU79"/>
      <c r="NFV79"/>
      <c r="NFW79"/>
      <c r="NFX79"/>
      <c r="NFY79"/>
      <c r="NFZ79"/>
      <c r="NGA79"/>
      <c r="NGB79"/>
      <c r="NGC79"/>
      <c r="NGD79"/>
      <c r="NGE79"/>
      <c r="NGF79"/>
      <c r="NGG79"/>
      <c r="NGH79"/>
      <c r="NGI79"/>
      <c r="NGJ79"/>
      <c r="NGK79"/>
      <c r="NGL79"/>
      <c r="NGM79"/>
      <c r="NGN79"/>
      <c r="NGO79"/>
      <c r="NGP79"/>
      <c r="NGQ79"/>
      <c r="NGR79"/>
      <c r="NGS79"/>
      <c r="NGT79"/>
      <c r="NGU79"/>
      <c r="NGV79"/>
      <c r="NGW79"/>
      <c r="NGX79"/>
      <c r="NGY79"/>
      <c r="NGZ79"/>
      <c r="NHA79"/>
      <c r="NHB79"/>
      <c r="NHC79"/>
      <c r="NHD79"/>
      <c r="NHE79"/>
      <c r="NHF79"/>
      <c r="NHG79"/>
      <c r="NHH79"/>
      <c r="NHI79"/>
      <c r="NHJ79"/>
      <c r="NHK79"/>
      <c r="NHL79"/>
      <c r="NHM79"/>
      <c r="NHN79"/>
      <c r="NHO79"/>
      <c r="NHP79"/>
      <c r="NHQ79"/>
      <c r="NHR79"/>
      <c r="NHS79"/>
      <c r="NHT79"/>
      <c r="NHU79"/>
      <c r="NHV79"/>
      <c r="NHW79"/>
      <c r="NHX79"/>
      <c r="NHY79"/>
      <c r="NHZ79"/>
      <c r="NIA79"/>
      <c r="NIB79"/>
      <c r="NIC79"/>
      <c r="NID79"/>
      <c r="NIE79"/>
      <c r="NIF79"/>
      <c r="NIG79"/>
      <c r="NIH79"/>
      <c r="NII79"/>
      <c r="NIJ79"/>
      <c r="NIK79"/>
      <c r="NIL79"/>
      <c r="NIM79"/>
      <c r="NIN79"/>
      <c r="NIO79"/>
      <c r="NIP79"/>
      <c r="NIQ79"/>
      <c r="NIR79"/>
      <c r="NIS79"/>
      <c r="NIT79"/>
      <c r="NIU79"/>
      <c r="NIV79"/>
      <c r="NIW79"/>
      <c r="NIX79"/>
      <c r="NIY79"/>
      <c r="NIZ79"/>
      <c r="NJA79"/>
      <c r="NJB79"/>
      <c r="NJC79"/>
      <c r="NJD79"/>
      <c r="NJE79"/>
      <c r="NJF79"/>
      <c r="NJG79"/>
      <c r="NJH79"/>
      <c r="NJI79"/>
      <c r="NJJ79"/>
      <c r="NJK79"/>
      <c r="NJL79"/>
      <c r="NJM79"/>
      <c r="NJN79"/>
      <c r="NJO79"/>
      <c r="NJP79"/>
      <c r="NJQ79"/>
      <c r="NJR79"/>
      <c r="NJS79"/>
      <c r="NJT79"/>
      <c r="NJU79"/>
      <c r="NJV79"/>
      <c r="NJW79"/>
      <c r="NJX79"/>
      <c r="NJY79"/>
      <c r="NJZ79"/>
      <c r="NKA79"/>
      <c r="NKB79"/>
      <c r="NKC79"/>
      <c r="NKD79"/>
      <c r="NKE79"/>
      <c r="NKF79"/>
      <c r="NKG79"/>
      <c r="NKH79"/>
      <c r="NKI79"/>
      <c r="NKJ79"/>
      <c r="NKK79"/>
      <c r="NKL79"/>
      <c r="NKM79"/>
      <c r="NKN79"/>
      <c r="NKO79"/>
      <c r="NKP79"/>
      <c r="NKQ79"/>
      <c r="NKR79"/>
      <c r="NKS79"/>
      <c r="NKT79"/>
      <c r="NKU79"/>
      <c r="NKV79"/>
      <c r="NKW79"/>
      <c r="NKX79"/>
      <c r="NKY79"/>
      <c r="NKZ79"/>
      <c r="NLA79"/>
      <c r="NLB79"/>
      <c r="NLC79"/>
      <c r="NLD79"/>
      <c r="NLE79"/>
      <c r="NLF79"/>
      <c r="NLG79"/>
      <c r="NLH79"/>
      <c r="NLI79"/>
      <c r="NLJ79"/>
      <c r="NLK79"/>
      <c r="NLL79"/>
      <c r="NLM79"/>
      <c r="NLN79"/>
      <c r="NLO79"/>
      <c r="NLP79"/>
      <c r="NLQ79"/>
      <c r="NLR79"/>
      <c r="NLS79"/>
      <c r="NLT79"/>
      <c r="NLU79"/>
      <c r="NLV79"/>
      <c r="NLW79"/>
      <c r="NLX79"/>
      <c r="NLY79"/>
      <c r="NLZ79"/>
      <c r="NMA79"/>
      <c r="NMB79"/>
      <c r="NMC79"/>
      <c r="NMD79"/>
      <c r="NME79"/>
      <c r="NMF79"/>
      <c r="NMG79"/>
      <c r="NMH79"/>
      <c r="NMI79"/>
      <c r="NMJ79"/>
      <c r="NMK79"/>
      <c r="NML79"/>
      <c r="NMM79"/>
      <c r="NMN79"/>
      <c r="NMO79"/>
      <c r="NMP79"/>
      <c r="NMQ79"/>
      <c r="NMR79"/>
      <c r="NMS79"/>
      <c r="NMT79"/>
      <c r="NMU79"/>
      <c r="NMV79"/>
      <c r="NMW79"/>
      <c r="NMX79"/>
      <c r="NMY79"/>
      <c r="NMZ79"/>
      <c r="NNA79"/>
      <c r="NNB79"/>
      <c r="NNC79"/>
      <c r="NND79"/>
      <c r="NNE79"/>
      <c r="NNF79"/>
      <c r="NNG79"/>
      <c r="NNH79"/>
      <c r="NNI79"/>
      <c r="NNJ79"/>
      <c r="NNK79"/>
      <c r="NNL79"/>
      <c r="NNM79"/>
      <c r="NNN79"/>
      <c r="NNO79"/>
      <c r="NNP79"/>
      <c r="NNQ79"/>
      <c r="NNR79"/>
      <c r="NNS79"/>
      <c r="NNT79"/>
      <c r="NNU79"/>
      <c r="NNV79"/>
      <c r="NNW79"/>
      <c r="NNX79"/>
      <c r="NNY79"/>
      <c r="NNZ79"/>
      <c r="NOA79"/>
      <c r="NOB79"/>
      <c r="NOC79"/>
      <c r="NOD79"/>
      <c r="NOE79"/>
      <c r="NOF79"/>
      <c r="NOG79"/>
      <c r="NOH79"/>
      <c r="NOI79"/>
      <c r="NOJ79"/>
      <c r="NOK79"/>
      <c r="NOL79"/>
      <c r="NOM79"/>
      <c r="NON79"/>
      <c r="NOO79"/>
      <c r="NOP79"/>
      <c r="NOQ79"/>
      <c r="NOR79"/>
      <c r="NOS79"/>
      <c r="NOT79"/>
      <c r="NOU79"/>
      <c r="NOV79"/>
      <c r="NOW79"/>
      <c r="NOX79"/>
      <c r="NOY79"/>
      <c r="NOZ79"/>
      <c r="NPA79"/>
      <c r="NPB79"/>
      <c r="NPC79"/>
      <c r="NPD79"/>
      <c r="NPE79"/>
      <c r="NPF79"/>
      <c r="NPG79"/>
      <c r="NPH79"/>
      <c r="NPI79"/>
      <c r="NPJ79"/>
      <c r="NPK79"/>
      <c r="NPL79"/>
      <c r="NPM79"/>
      <c r="NPN79"/>
      <c r="NPO79"/>
      <c r="NPP79"/>
      <c r="NPQ79"/>
      <c r="NPR79"/>
      <c r="NPS79"/>
      <c r="NPT79"/>
      <c r="NPU79"/>
      <c r="NPV79"/>
      <c r="NPW79"/>
      <c r="NPX79"/>
      <c r="NPY79"/>
      <c r="NPZ79"/>
      <c r="NQA79"/>
      <c r="NQB79"/>
      <c r="NQC79"/>
      <c r="NQD79"/>
      <c r="NQE79"/>
      <c r="NQF79"/>
      <c r="NQG79"/>
      <c r="NQH79"/>
      <c r="NQI79"/>
      <c r="NQJ79"/>
      <c r="NQK79"/>
      <c r="NQL79"/>
      <c r="NQM79"/>
      <c r="NQN79"/>
      <c r="NQO79"/>
      <c r="NQP79"/>
      <c r="NQQ79"/>
      <c r="NQR79"/>
      <c r="NQS79"/>
      <c r="NQT79"/>
      <c r="NQU79"/>
      <c r="NQV79"/>
      <c r="NQW79"/>
      <c r="NQX79"/>
      <c r="NQY79"/>
      <c r="NQZ79"/>
      <c r="NRA79"/>
      <c r="NRB79"/>
      <c r="NRC79"/>
      <c r="NRD79"/>
      <c r="NRE79"/>
      <c r="NRF79"/>
      <c r="NRG79"/>
      <c r="NRH79"/>
      <c r="NRI79"/>
    </row>
    <row r="80" spans="1:9941" s="54" customFormat="1" ht="12.2" customHeight="1" x14ac:dyDescent="0.2">
      <c r="A80" s="12" t="s">
        <v>220</v>
      </c>
      <c r="B80" s="853" t="s">
        <v>303</v>
      </c>
      <c r="C80" s="487">
        <f>'1. mell.bevétel_össz'!C79-'26._önként_össz_bev'!C81</f>
        <v>0</v>
      </c>
      <c r="D80" s="412">
        <f>'1. mell.bevétel_össz'!D79-'26._önként_össz_bev'!D81</f>
        <v>1462567692</v>
      </c>
      <c r="E80" s="699">
        <f>'1. mell.bevétel_össz'!E79-'26._önként_össz_bev'!E81</f>
        <v>2261524380</v>
      </c>
      <c r="F80" s="699">
        <f>'1. mell.bevétel_össz'!F79-'26._önként_össz_bev'!F81</f>
        <v>3064419811</v>
      </c>
      <c r="G80" s="699">
        <f>'1. mell.bevétel_össz'!G79-'26._önként_össz_bev'!G81-'26._államig_össz_bev'!G80</f>
        <v>3403193583</v>
      </c>
      <c r="H80" s="414">
        <f t="shared" si="23"/>
        <v>338773772</v>
      </c>
      <c r="I80" s="803">
        <f>'1. mell.bevétel_össz'!I79-'26._önként_össz_bev'!I81</f>
        <v>0</v>
      </c>
      <c r="J80" s="414">
        <f>'1. mell.bevétel_össz'!J79-'26._önként_össz_bev'!J81</f>
        <v>0</v>
      </c>
      <c r="K80" s="414">
        <f>'1. mell.bevétel_össz'!K79-'26._önként_össz_bev'!K81</f>
        <v>0</v>
      </c>
      <c r="L80" s="414">
        <f>'1. mell.bevétel_össz'!L79-'26._önként_össz_bev'!L81</f>
        <v>0</v>
      </c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  <c r="RG80"/>
      <c r="RH80"/>
      <c r="RI80"/>
      <c r="RJ80"/>
      <c r="RK80"/>
      <c r="RL80"/>
      <c r="RM80"/>
      <c r="RN80"/>
      <c r="RO80"/>
      <c r="RP80"/>
      <c r="RQ80"/>
      <c r="RR80"/>
      <c r="RS80"/>
      <c r="RT80"/>
      <c r="RU80"/>
      <c r="RV80"/>
      <c r="RW80"/>
      <c r="RX80"/>
      <c r="RY80"/>
      <c r="RZ80"/>
      <c r="SA80"/>
      <c r="SB80"/>
      <c r="SC80"/>
      <c r="SD80"/>
      <c r="SE80"/>
      <c r="SF80"/>
      <c r="SG80"/>
      <c r="SH80"/>
      <c r="SI80"/>
      <c r="SJ80"/>
      <c r="SK80"/>
      <c r="SL80"/>
      <c r="SM80"/>
      <c r="SN80"/>
      <c r="SO80"/>
      <c r="SP80"/>
      <c r="SQ80"/>
      <c r="SR80"/>
      <c r="SS80"/>
      <c r="ST80"/>
      <c r="SU80"/>
      <c r="SV80"/>
      <c r="SW80"/>
      <c r="SX80"/>
      <c r="SY80"/>
      <c r="SZ80"/>
      <c r="TA80"/>
      <c r="TB80"/>
      <c r="TC80"/>
      <c r="TD80"/>
      <c r="TE80"/>
      <c r="TF80"/>
      <c r="TG80"/>
      <c r="TH80"/>
      <c r="TI80"/>
      <c r="TJ80"/>
      <c r="TK80"/>
      <c r="TL80"/>
      <c r="TM80"/>
      <c r="TN80"/>
      <c r="TO80"/>
      <c r="TP80"/>
      <c r="TQ80"/>
      <c r="TR80"/>
      <c r="TS80"/>
      <c r="TT80"/>
      <c r="TU80"/>
      <c r="TV80"/>
      <c r="TW80"/>
      <c r="TX80"/>
      <c r="TY80"/>
      <c r="TZ80"/>
      <c r="UA80"/>
      <c r="UB80"/>
      <c r="UC80"/>
      <c r="UD80"/>
      <c r="UE80"/>
      <c r="UF80"/>
      <c r="UG80"/>
      <c r="UH80"/>
      <c r="UI80"/>
      <c r="UJ80"/>
      <c r="UK80"/>
      <c r="UL80"/>
      <c r="UM80"/>
      <c r="UN80"/>
      <c r="UO80"/>
      <c r="UP80"/>
      <c r="UQ80"/>
      <c r="UR80"/>
      <c r="US80"/>
      <c r="UT80"/>
      <c r="UU80"/>
      <c r="UV80"/>
      <c r="UW80"/>
      <c r="UX80"/>
      <c r="UY80"/>
      <c r="UZ80"/>
      <c r="VA80"/>
      <c r="VB80"/>
      <c r="VC80"/>
      <c r="VD80"/>
      <c r="VE80"/>
      <c r="VF80"/>
      <c r="VG80"/>
      <c r="VH80"/>
      <c r="VI80"/>
      <c r="VJ80"/>
      <c r="VK80"/>
      <c r="VL80"/>
      <c r="VM80"/>
      <c r="VN80"/>
      <c r="VO80"/>
      <c r="VP80"/>
      <c r="VQ80"/>
      <c r="VR80"/>
      <c r="VS80"/>
      <c r="VT80"/>
      <c r="VU80"/>
      <c r="VV80"/>
      <c r="VW80"/>
      <c r="VX80"/>
      <c r="VY80"/>
      <c r="VZ80"/>
      <c r="WA80"/>
      <c r="WB80"/>
      <c r="WC80"/>
      <c r="WD80"/>
      <c r="WE80"/>
      <c r="WF80"/>
      <c r="WG80"/>
      <c r="WH80"/>
      <c r="WI80"/>
      <c r="WJ80"/>
      <c r="WK80"/>
      <c r="WL80"/>
      <c r="WM80"/>
      <c r="WN80"/>
      <c r="WO80"/>
      <c r="WP80"/>
      <c r="WQ80"/>
      <c r="WR80"/>
      <c r="WS80"/>
      <c r="WT80"/>
      <c r="WU80"/>
      <c r="WV80"/>
      <c r="WW80"/>
      <c r="WX80"/>
      <c r="WY80"/>
      <c r="WZ80"/>
      <c r="XA80"/>
      <c r="XB80"/>
      <c r="XC80"/>
      <c r="XD80"/>
      <c r="XE80"/>
      <c r="XF80"/>
      <c r="XG80"/>
      <c r="XH80"/>
      <c r="XI80"/>
      <c r="XJ80"/>
      <c r="XK80"/>
      <c r="XL80"/>
      <c r="XM80"/>
      <c r="XN80"/>
      <c r="XO80"/>
      <c r="XP80"/>
      <c r="XQ80"/>
      <c r="XR80"/>
      <c r="XS80"/>
      <c r="XT80"/>
      <c r="XU80"/>
      <c r="XV80"/>
      <c r="XW80"/>
      <c r="XX80"/>
      <c r="XY80"/>
      <c r="XZ80"/>
      <c r="YA80"/>
      <c r="YB80"/>
      <c r="YC80"/>
      <c r="YD80"/>
      <c r="YE80"/>
      <c r="YF80"/>
      <c r="YG80"/>
      <c r="YH80"/>
      <c r="YI80"/>
      <c r="YJ80"/>
      <c r="YK80"/>
      <c r="YL80"/>
      <c r="YM80"/>
      <c r="YN80"/>
      <c r="YO80"/>
      <c r="YP80"/>
      <c r="YQ80"/>
      <c r="YR80"/>
      <c r="YS80"/>
      <c r="YT80"/>
      <c r="YU80"/>
      <c r="YV80"/>
      <c r="YW80"/>
      <c r="YX80"/>
      <c r="YY80"/>
      <c r="YZ80"/>
      <c r="ZA80"/>
      <c r="ZB80"/>
      <c r="ZC80"/>
      <c r="ZD80"/>
      <c r="ZE80"/>
      <c r="ZF80"/>
      <c r="ZG80"/>
      <c r="ZH80"/>
      <c r="ZI80"/>
      <c r="ZJ80"/>
      <c r="ZK80"/>
      <c r="ZL80"/>
      <c r="ZM80"/>
      <c r="ZN80"/>
      <c r="ZO80"/>
      <c r="ZP80"/>
      <c r="ZQ80"/>
      <c r="ZR80"/>
      <c r="ZS80"/>
      <c r="ZT80"/>
      <c r="ZU80"/>
      <c r="ZV80"/>
      <c r="ZW80"/>
      <c r="ZX80"/>
      <c r="ZY80"/>
      <c r="ZZ80"/>
      <c r="AAA80"/>
      <c r="AAB80"/>
      <c r="AAC80"/>
      <c r="AAD80"/>
      <c r="AAE80"/>
      <c r="AAF80"/>
      <c r="AAG80"/>
      <c r="AAH80"/>
      <c r="AAI80"/>
      <c r="AAJ80"/>
      <c r="AAK80"/>
      <c r="AAL80"/>
      <c r="AAM80"/>
      <c r="AAN80"/>
      <c r="AAO80"/>
      <c r="AAP80"/>
      <c r="AAQ80"/>
      <c r="AAR80"/>
      <c r="AAS80"/>
      <c r="AAT80"/>
      <c r="AAU80"/>
      <c r="AAV80"/>
      <c r="AAW80"/>
      <c r="AAX80"/>
      <c r="AAY80"/>
      <c r="AAZ80"/>
      <c r="ABA80"/>
      <c r="ABB80"/>
      <c r="ABC80"/>
      <c r="ABD80"/>
      <c r="ABE80"/>
      <c r="ABF80"/>
      <c r="ABG80"/>
      <c r="ABH80"/>
      <c r="ABI80"/>
      <c r="ABJ80"/>
      <c r="ABK80"/>
      <c r="ABL80"/>
      <c r="ABM80"/>
      <c r="ABN80"/>
      <c r="ABO80"/>
      <c r="ABP80"/>
      <c r="ABQ80"/>
      <c r="ABR80"/>
      <c r="ABS80"/>
      <c r="ABT80"/>
      <c r="ABU80"/>
      <c r="ABV80"/>
      <c r="ABW80"/>
      <c r="ABX80"/>
      <c r="ABY80"/>
      <c r="ABZ80"/>
      <c r="ACA80"/>
      <c r="ACB80"/>
      <c r="ACC80"/>
      <c r="ACD80"/>
      <c r="ACE80"/>
      <c r="ACF80"/>
      <c r="ACG80"/>
      <c r="ACH80"/>
      <c r="ACI80"/>
      <c r="ACJ80"/>
      <c r="ACK80"/>
      <c r="ACL80"/>
      <c r="ACM80"/>
      <c r="ACN80"/>
      <c r="ACO80"/>
      <c r="ACP80"/>
      <c r="ACQ80"/>
      <c r="ACR80"/>
      <c r="ACS80"/>
      <c r="ACT80"/>
      <c r="ACU80"/>
      <c r="ACV80"/>
      <c r="ACW80"/>
      <c r="ACX80"/>
      <c r="ACY80"/>
      <c r="ACZ80"/>
      <c r="ADA80"/>
      <c r="ADB80"/>
      <c r="ADC80"/>
      <c r="ADD80"/>
      <c r="ADE80"/>
      <c r="ADF80"/>
      <c r="ADG80"/>
      <c r="ADH80"/>
      <c r="ADI80"/>
      <c r="ADJ80"/>
      <c r="ADK80"/>
      <c r="ADL80"/>
      <c r="ADM80"/>
      <c r="ADN80"/>
      <c r="ADO80"/>
      <c r="ADP80"/>
      <c r="ADQ80"/>
      <c r="ADR80"/>
      <c r="ADS80"/>
      <c r="ADT80"/>
      <c r="ADU80"/>
      <c r="ADV80"/>
      <c r="ADW80"/>
      <c r="ADX80"/>
      <c r="ADY80"/>
      <c r="ADZ80"/>
      <c r="AEA80"/>
      <c r="AEB80"/>
      <c r="AEC80"/>
      <c r="AED80"/>
      <c r="AEE80"/>
      <c r="AEF80"/>
      <c r="AEG80"/>
      <c r="AEH80"/>
      <c r="AEI80"/>
      <c r="AEJ80"/>
      <c r="AEK80"/>
      <c r="AEL80"/>
      <c r="AEM80"/>
      <c r="AEN80"/>
      <c r="AEO80"/>
      <c r="AEP80"/>
      <c r="AEQ80"/>
      <c r="AER80"/>
      <c r="AES80"/>
      <c r="AET80"/>
      <c r="AEU80"/>
      <c r="AEV80"/>
      <c r="AEW80"/>
      <c r="AEX80"/>
      <c r="AEY80"/>
      <c r="AEZ80"/>
      <c r="AFA80"/>
      <c r="AFB80"/>
      <c r="AFC80"/>
      <c r="AFD80"/>
      <c r="AFE80"/>
      <c r="AFF80"/>
      <c r="AFG80"/>
      <c r="AFH80"/>
      <c r="AFI80"/>
      <c r="AFJ80"/>
      <c r="AFK80"/>
      <c r="AFL80"/>
      <c r="AFM80"/>
      <c r="AFN80"/>
      <c r="AFO80"/>
      <c r="AFP80"/>
      <c r="AFQ80"/>
      <c r="AFR80"/>
      <c r="AFS80"/>
      <c r="AFT80"/>
      <c r="AFU80"/>
      <c r="AFV80"/>
      <c r="AFW80"/>
      <c r="AFX80"/>
      <c r="AFY80"/>
      <c r="AFZ80"/>
      <c r="AGA80"/>
      <c r="AGB80"/>
      <c r="AGC80"/>
      <c r="AGD80"/>
      <c r="AGE80"/>
      <c r="AGF80"/>
      <c r="AGG80"/>
      <c r="AGH80"/>
      <c r="AGI80"/>
      <c r="AGJ80"/>
      <c r="AGK80"/>
      <c r="AGL80"/>
      <c r="AGM80"/>
      <c r="AGN80"/>
      <c r="AGO80"/>
      <c r="AGP80"/>
      <c r="AGQ80"/>
      <c r="AGR80"/>
      <c r="AGS80"/>
      <c r="AGT80"/>
      <c r="AGU80"/>
      <c r="AGV80"/>
      <c r="AGW80"/>
      <c r="AGX80"/>
      <c r="AGY80"/>
      <c r="AGZ80"/>
      <c r="AHA80"/>
      <c r="AHB80"/>
      <c r="AHC80"/>
      <c r="AHD80"/>
      <c r="AHE80"/>
      <c r="AHF80"/>
      <c r="AHG80"/>
      <c r="AHH80"/>
      <c r="AHI80"/>
      <c r="AHJ80"/>
      <c r="AHK80"/>
      <c r="AHL80"/>
      <c r="AHM80"/>
      <c r="AHN80"/>
      <c r="AHO80"/>
      <c r="AHP80"/>
      <c r="AHQ80"/>
      <c r="AHR80"/>
      <c r="AHS80"/>
      <c r="AHT80"/>
      <c r="AHU80"/>
      <c r="AHV80"/>
      <c r="AHW80"/>
      <c r="AHX80"/>
      <c r="AHY80"/>
      <c r="AHZ80"/>
      <c r="AIA80"/>
      <c r="AIB80"/>
      <c r="AIC80"/>
      <c r="AID80"/>
      <c r="AIE80"/>
      <c r="AIF80"/>
      <c r="AIG80"/>
      <c r="AIH80"/>
      <c r="AII80"/>
      <c r="AIJ80"/>
      <c r="AIK80"/>
      <c r="AIL80"/>
      <c r="AIM80"/>
      <c r="AIN80"/>
      <c r="AIO80"/>
      <c r="AIP80"/>
      <c r="AIQ80"/>
      <c r="AIR80"/>
      <c r="AIS80"/>
      <c r="AIT80"/>
      <c r="AIU80"/>
      <c r="AIV80"/>
      <c r="AIW80"/>
      <c r="AIX80"/>
      <c r="AIY80"/>
      <c r="AIZ80"/>
      <c r="AJA80"/>
      <c r="AJB80"/>
      <c r="AJC80"/>
      <c r="AJD80"/>
      <c r="AJE80"/>
      <c r="AJF80"/>
      <c r="AJG80"/>
      <c r="AJH80"/>
      <c r="AJI80"/>
      <c r="AJJ80"/>
      <c r="AJK80"/>
      <c r="AJL80"/>
      <c r="AJM80"/>
      <c r="AJN80"/>
      <c r="AJO80"/>
      <c r="AJP80"/>
      <c r="AJQ80"/>
      <c r="AJR80"/>
      <c r="AJS80"/>
      <c r="AJT80"/>
      <c r="AJU80"/>
      <c r="AJV80"/>
      <c r="AJW80"/>
      <c r="AJX80"/>
      <c r="AJY80"/>
      <c r="AJZ80"/>
      <c r="AKA80"/>
      <c r="AKB80"/>
      <c r="AKC80"/>
      <c r="AKD80"/>
      <c r="AKE80"/>
      <c r="AKF80"/>
      <c r="AKG80"/>
      <c r="AKH80"/>
      <c r="AKI80"/>
      <c r="AKJ80"/>
      <c r="AKK80"/>
      <c r="AKL80"/>
      <c r="AKM80"/>
      <c r="AKN80"/>
      <c r="AKO80"/>
      <c r="AKP80"/>
      <c r="AKQ80"/>
      <c r="AKR80"/>
      <c r="AKS80"/>
      <c r="AKT80"/>
      <c r="AKU80"/>
      <c r="AKV80"/>
      <c r="AKW80"/>
      <c r="AKX80"/>
      <c r="AKY80"/>
      <c r="AKZ80"/>
      <c r="ALA80"/>
      <c r="ALB80"/>
      <c r="ALC80"/>
      <c r="ALD80"/>
      <c r="ALE80"/>
      <c r="ALF80"/>
      <c r="ALG80"/>
      <c r="ALH80"/>
      <c r="ALI80"/>
      <c r="ALJ80"/>
      <c r="ALK80"/>
      <c r="ALL80"/>
      <c r="ALM80"/>
      <c r="ALN80"/>
      <c r="ALO80"/>
      <c r="ALP80"/>
      <c r="ALQ80"/>
      <c r="ALR80"/>
      <c r="ALS80"/>
      <c r="ALT80"/>
      <c r="ALU80"/>
      <c r="ALV80"/>
      <c r="ALW80"/>
      <c r="ALX80"/>
      <c r="ALY80"/>
      <c r="ALZ80"/>
      <c r="AMA80"/>
      <c r="AMB80"/>
      <c r="AMC80"/>
      <c r="AMD80"/>
      <c r="AME80"/>
      <c r="AMF80"/>
      <c r="AMG80"/>
      <c r="AMH80"/>
      <c r="AMI80"/>
      <c r="AMJ80"/>
      <c r="AMK80"/>
      <c r="AML80"/>
      <c r="AMM80"/>
      <c r="AMN80"/>
      <c r="AMO80"/>
      <c r="AMP80"/>
      <c r="AMQ80"/>
      <c r="AMR80"/>
      <c r="AMS80"/>
      <c r="AMT80"/>
      <c r="AMU80"/>
      <c r="AMV80"/>
      <c r="AMW80"/>
      <c r="AMX80"/>
      <c r="AMY80"/>
      <c r="AMZ80"/>
      <c r="ANA80"/>
      <c r="ANB80"/>
      <c r="ANC80"/>
      <c r="AND80"/>
      <c r="ANE80"/>
      <c r="ANF80"/>
      <c r="ANG80"/>
      <c r="ANH80"/>
      <c r="ANI80"/>
      <c r="ANJ80"/>
      <c r="ANK80"/>
      <c r="ANL80"/>
      <c r="ANM80"/>
      <c r="ANN80"/>
      <c r="ANO80"/>
      <c r="ANP80"/>
      <c r="ANQ80"/>
      <c r="ANR80"/>
      <c r="ANS80"/>
      <c r="ANT80"/>
      <c r="ANU80"/>
      <c r="ANV80"/>
      <c r="ANW80"/>
      <c r="ANX80"/>
      <c r="ANY80"/>
      <c r="ANZ80"/>
      <c r="AOA80"/>
      <c r="AOB80"/>
      <c r="AOC80"/>
      <c r="AOD80"/>
      <c r="AOE80"/>
      <c r="AOF80"/>
      <c r="AOG80"/>
      <c r="AOH80"/>
      <c r="AOI80"/>
      <c r="AOJ80"/>
      <c r="AOK80"/>
      <c r="AOL80"/>
      <c r="AOM80"/>
      <c r="AON80"/>
      <c r="AOO80"/>
      <c r="AOP80"/>
      <c r="AOQ80"/>
      <c r="AOR80"/>
      <c r="AOS80"/>
      <c r="AOT80"/>
      <c r="AOU80"/>
      <c r="AOV80"/>
      <c r="AOW80"/>
      <c r="AOX80"/>
      <c r="AOY80"/>
      <c r="AOZ80"/>
      <c r="APA80"/>
      <c r="APB80"/>
      <c r="APC80"/>
      <c r="APD80"/>
      <c r="APE80"/>
      <c r="APF80"/>
      <c r="APG80"/>
      <c r="APH80"/>
      <c r="API80"/>
      <c r="APJ80"/>
      <c r="APK80"/>
      <c r="APL80"/>
      <c r="APM80"/>
      <c r="APN80"/>
      <c r="APO80"/>
      <c r="APP80"/>
      <c r="APQ80"/>
      <c r="APR80"/>
      <c r="APS80"/>
      <c r="APT80"/>
      <c r="APU80"/>
      <c r="APV80"/>
      <c r="APW80"/>
      <c r="APX80"/>
      <c r="APY80"/>
      <c r="APZ80"/>
      <c r="AQA80"/>
      <c r="AQB80"/>
      <c r="AQC80"/>
      <c r="AQD80"/>
      <c r="AQE80"/>
      <c r="AQF80"/>
      <c r="AQG80"/>
      <c r="AQH80"/>
      <c r="AQI80"/>
      <c r="AQJ80"/>
      <c r="AQK80"/>
      <c r="AQL80"/>
      <c r="AQM80"/>
      <c r="AQN80"/>
      <c r="AQO80"/>
      <c r="AQP80"/>
      <c r="AQQ80"/>
      <c r="AQR80"/>
      <c r="AQS80"/>
      <c r="AQT80"/>
      <c r="AQU80"/>
      <c r="AQV80"/>
      <c r="AQW80"/>
      <c r="AQX80"/>
      <c r="AQY80"/>
      <c r="AQZ80"/>
      <c r="ARA80"/>
      <c r="ARB80"/>
      <c r="ARC80"/>
      <c r="ARD80"/>
      <c r="ARE80"/>
      <c r="ARF80"/>
      <c r="ARG80"/>
      <c r="ARH80"/>
      <c r="ARI80"/>
      <c r="ARJ80"/>
      <c r="ARK80"/>
      <c r="ARL80"/>
      <c r="ARM80"/>
      <c r="ARN80"/>
      <c r="ARO80"/>
      <c r="ARP80"/>
      <c r="ARQ80"/>
      <c r="ARR80"/>
      <c r="ARS80"/>
      <c r="ART80"/>
      <c r="ARU80"/>
      <c r="ARV80"/>
      <c r="ARW80"/>
      <c r="ARX80"/>
      <c r="ARY80"/>
      <c r="ARZ80"/>
      <c r="ASA80"/>
      <c r="ASB80"/>
      <c r="ASC80"/>
      <c r="ASD80"/>
      <c r="ASE80"/>
      <c r="ASF80"/>
      <c r="ASG80"/>
      <c r="ASH80"/>
      <c r="ASI80"/>
      <c r="ASJ80"/>
      <c r="ASK80"/>
      <c r="ASL80"/>
      <c r="ASM80"/>
      <c r="ASN80"/>
      <c r="ASO80"/>
      <c r="ASP80"/>
      <c r="ASQ80"/>
      <c r="ASR80"/>
      <c r="ASS80"/>
      <c r="AST80"/>
      <c r="ASU80"/>
      <c r="ASV80"/>
      <c r="ASW80"/>
      <c r="ASX80"/>
      <c r="ASY80"/>
      <c r="ASZ80"/>
      <c r="ATA80"/>
      <c r="ATB80"/>
      <c r="ATC80"/>
      <c r="ATD80"/>
      <c r="ATE80"/>
      <c r="ATF80"/>
      <c r="ATG80"/>
      <c r="ATH80"/>
      <c r="ATI80"/>
      <c r="ATJ80"/>
      <c r="ATK80"/>
      <c r="ATL80"/>
      <c r="ATM80"/>
      <c r="ATN80"/>
      <c r="ATO80"/>
      <c r="ATP80"/>
      <c r="ATQ80"/>
      <c r="ATR80"/>
      <c r="ATS80"/>
      <c r="ATT80"/>
      <c r="ATU80"/>
      <c r="ATV80"/>
      <c r="ATW80"/>
      <c r="ATX80"/>
      <c r="ATY80"/>
      <c r="ATZ80"/>
      <c r="AUA80"/>
      <c r="AUB80"/>
      <c r="AUC80"/>
      <c r="AUD80"/>
      <c r="AUE80"/>
      <c r="AUF80"/>
      <c r="AUG80"/>
      <c r="AUH80"/>
      <c r="AUI80"/>
      <c r="AUJ80"/>
      <c r="AUK80"/>
      <c r="AUL80"/>
      <c r="AUM80"/>
      <c r="AUN80"/>
      <c r="AUO80"/>
      <c r="AUP80"/>
      <c r="AUQ80"/>
      <c r="AUR80"/>
      <c r="AUS80"/>
      <c r="AUT80"/>
      <c r="AUU80"/>
      <c r="AUV80"/>
      <c r="AUW80"/>
      <c r="AUX80"/>
      <c r="AUY80"/>
      <c r="AUZ80"/>
      <c r="AVA80"/>
      <c r="AVB80"/>
      <c r="AVC80"/>
      <c r="AVD80"/>
      <c r="AVE80"/>
      <c r="AVF80"/>
      <c r="AVG80"/>
      <c r="AVH80"/>
      <c r="AVI80"/>
      <c r="AVJ80"/>
      <c r="AVK80"/>
      <c r="AVL80"/>
      <c r="AVM80"/>
      <c r="AVN80"/>
      <c r="AVO80"/>
      <c r="AVP80"/>
      <c r="AVQ80"/>
      <c r="AVR80"/>
      <c r="AVS80"/>
      <c r="AVT80"/>
      <c r="AVU80"/>
      <c r="AVV80"/>
      <c r="AVW80"/>
      <c r="AVX80"/>
      <c r="AVY80"/>
      <c r="AVZ80"/>
      <c r="AWA80"/>
      <c r="AWB80"/>
      <c r="AWC80"/>
      <c r="AWD80"/>
      <c r="AWE80"/>
      <c r="AWF80"/>
      <c r="AWG80"/>
      <c r="AWH80"/>
      <c r="AWI80"/>
      <c r="AWJ80"/>
      <c r="AWK80"/>
      <c r="AWL80"/>
      <c r="AWM80"/>
      <c r="AWN80"/>
      <c r="AWO80"/>
      <c r="AWP80"/>
      <c r="AWQ80"/>
      <c r="AWR80"/>
      <c r="AWS80"/>
      <c r="AWT80"/>
      <c r="AWU80"/>
      <c r="AWV80"/>
      <c r="AWW80"/>
      <c r="AWX80"/>
      <c r="AWY80"/>
      <c r="AWZ80"/>
      <c r="AXA80"/>
      <c r="AXB80"/>
      <c r="AXC80"/>
      <c r="AXD80"/>
      <c r="AXE80"/>
      <c r="AXF80"/>
      <c r="AXG80"/>
      <c r="AXH80"/>
      <c r="AXI80"/>
      <c r="AXJ80"/>
      <c r="AXK80"/>
      <c r="AXL80"/>
      <c r="AXM80"/>
      <c r="AXN80"/>
      <c r="AXO80"/>
      <c r="AXP80"/>
      <c r="AXQ80"/>
      <c r="AXR80"/>
      <c r="AXS80"/>
      <c r="AXT80"/>
      <c r="AXU80"/>
      <c r="AXV80"/>
      <c r="AXW80"/>
      <c r="AXX80"/>
      <c r="AXY80"/>
      <c r="AXZ80"/>
      <c r="AYA80"/>
      <c r="AYB80"/>
      <c r="AYC80"/>
      <c r="AYD80"/>
      <c r="AYE80"/>
      <c r="AYF80"/>
      <c r="AYG80"/>
      <c r="AYH80"/>
      <c r="AYI80"/>
      <c r="AYJ80"/>
      <c r="AYK80"/>
      <c r="AYL80"/>
      <c r="AYM80"/>
      <c r="AYN80"/>
      <c r="AYO80"/>
      <c r="AYP80"/>
      <c r="AYQ80"/>
      <c r="AYR80"/>
      <c r="AYS80"/>
      <c r="AYT80"/>
      <c r="AYU80"/>
      <c r="AYV80"/>
      <c r="AYW80"/>
      <c r="AYX80"/>
      <c r="AYY80"/>
      <c r="AYZ80"/>
      <c r="AZA80"/>
      <c r="AZB80"/>
      <c r="AZC80"/>
      <c r="AZD80"/>
      <c r="AZE80"/>
      <c r="AZF80"/>
      <c r="AZG80"/>
      <c r="AZH80"/>
      <c r="AZI80"/>
      <c r="AZJ80"/>
      <c r="AZK80"/>
      <c r="AZL80"/>
      <c r="AZM80"/>
      <c r="AZN80"/>
      <c r="AZO80"/>
      <c r="AZP80"/>
      <c r="AZQ80"/>
      <c r="AZR80"/>
      <c r="AZS80"/>
      <c r="AZT80"/>
      <c r="AZU80"/>
      <c r="AZV80"/>
      <c r="AZW80"/>
      <c r="AZX80"/>
      <c r="AZY80"/>
      <c r="AZZ80"/>
      <c r="BAA80"/>
      <c r="BAB80"/>
      <c r="BAC80"/>
      <c r="BAD80"/>
      <c r="BAE80"/>
      <c r="BAF80"/>
      <c r="BAG80"/>
      <c r="BAH80"/>
      <c r="BAI80"/>
      <c r="BAJ80"/>
      <c r="BAK80"/>
      <c r="BAL80"/>
      <c r="BAM80"/>
      <c r="BAN80"/>
      <c r="BAO80"/>
      <c r="BAP80"/>
      <c r="BAQ80"/>
      <c r="BAR80"/>
      <c r="BAS80"/>
      <c r="BAT80"/>
      <c r="BAU80"/>
      <c r="BAV80"/>
      <c r="BAW80"/>
      <c r="BAX80"/>
      <c r="BAY80"/>
      <c r="BAZ80"/>
      <c r="BBA80"/>
      <c r="BBB80"/>
      <c r="BBC80"/>
      <c r="BBD80"/>
      <c r="BBE80"/>
      <c r="BBF80"/>
      <c r="BBG80"/>
      <c r="BBH80"/>
      <c r="BBI80"/>
      <c r="BBJ80"/>
      <c r="BBK80"/>
      <c r="BBL80"/>
      <c r="BBM80"/>
      <c r="BBN80"/>
      <c r="BBO80"/>
      <c r="BBP80"/>
      <c r="BBQ80"/>
      <c r="BBR80"/>
      <c r="BBS80"/>
      <c r="BBT80"/>
      <c r="BBU80"/>
      <c r="BBV80"/>
      <c r="BBW80"/>
      <c r="BBX80"/>
      <c r="BBY80"/>
      <c r="BBZ80"/>
      <c r="BCA80"/>
      <c r="BCB80"/>
      <c r="BCC80"/>
      <c r="BCD80"/>
      <c r="BCE80"/>
      <c r="BCF80"/>
      <c r="BCG80"/>
      <c r="BCH80"/>
      <c r="BCI80"/>
      <c r="BCJ80"/>
      <c r="BCK80"/>
      <c r="BCL80"/>
      <c r="BCM80"/>
      <c r="BCN80"/>
      <c r="BCO80"/>
      <c r="BCP80"/>
      <c r="BCQ80"/>
      <c r="BCR80"/>
      <c r="BCS80"/>
      <c r="BCT80"/>
      <c r="BCU80"/>
      <c r="BCV80"/>
      <c r="BCW80"/>
      <c r="BCX80"/>
      <c r="BCY80"/>
      <c r="BCZ80"/>
      <c r="BDA80"/>
      <c r="BDB80"/>
      <c r="BDC80"/>
      <c r="BDD80"/>
      <c r="BDE80"/>
      <c r="BDF80"/>
      <c r="BDG80"/>
      <c r="BDH80"/>
      <c r="BDI80"/>
      <c r="BDJ80"/>
      <c r="BDK80"/>
      <c r="BDL80"/>
      <c r="BDM80"/>
      <c r="BDN80"/>
      <c r="BDO80"/>
      <c r="BDP80"/>
      <c r="BDQ80"/>
      <c r="BDR80"/>
      <c r="BDS80"/>
      <c r="BDT80"/>
      <c r="BDU80"/>
      <c r="BDV80"/>
      <c r="BDW80"/>
      <c r="BDX80"/>
      <c r="BDY80"/>
      <c r="BDZ80"/>
      <c r="BEA80"/>
      <c r="BEB80"/>
      <c r="BEC80"/>
      <c r="BED80"/>
      <c r="BEE80"/>
      <c r="BEF80"/>
      <c r="BEG80"/>
      <c r="BEH80"/>
      <c r="BEI80"/>
      <c r="BEJ80"/>
      <c r="BEK80"/>
      <c r="BEL80"/>
      <c r="BEM80"/>
      <c r="BEN80"/>
      <c r="BEO80"/>
      <c r="BEP80"/>
      <c r="BEQ80"/>
      <c r="BER80"/>
      <c r="BES80"/>
      <c r="BET80"/>
      <c r="BEU80"/>
      <c r="BEV80"/>
      <c r="BEW80"/>
      <c r="BEX80"/>
      <c r="BEY80"/>
      <c r="BEZ80"/>
      <c r="BFA80"/>
      <c r="BFB80"/>
      <c r="BFC80"/>
      <c r="BFD80"/>
      <c r="BFE80"/>
      <c r="BFF80"/>
      <c r="BFG80"/>
      <c r="BFH80"/>
      <c r="BFI80"/>
      <c r="BFJ80"/>
      <c r="BFK80"/>
      <c r="BFL80"/>
      <c r="BFM80"/>
      <c r="BFN80"/>
      <c r="BFO80"/>
      <c r="BFP80"/>
      <c r="BFQ80"/>
      <c r="BFR80"/>
      <c r="BFS80"/>
      <c r="BFT80"/>
      <c r="BFU80"/>
      <c r="BFV80"/>
      <c r="BFW80"/>
      <c r="BFX80"/>
      <c r="BFY80"/>
      <c r="BFZ80"/>
      <c r="BGA80"/>
      <c r="BGB80"/>
      <c r="BGC80"/>
      <c r="BGD80"/>
      <c r="BGE80"/>
      <c r="BGF80"/>
      <c r="BGG80"/>
      <c r="BGH80"/>
      <c r="BGI80"/>
      <c r="BGJ80"/>
      <c r="BGK80"/>
      <c r="BGL80"/>
      <c r="BGM80"/>
      <c r="BGN80"/>
      <c r="BGO80"/>
      <c r="BGP80"/>
      <c r="BGQ80"/>
      <c r="BGR80"/>
      <c r="BGS80"/>
      <c r="BGT80"/>
      <c r="BGU80"/>
      <c r="BGV80"/>
      <c r="BGW80"/>
      <c r="BGX80"/>
      <c r="BGY80"/>
      <c r="BGZ80"/>
      <c r="BHA80"/>
      <c r="BHB80"/>
      <c r="BHC80"/>
      <c r="BHD80"/>
      <c r="BHE80"/>
      <c r="BHF80"/>
      <c r="BHG80"/>
      <c r="BHH80"/>
      <c r="BHI80"/>
      <c r="BHJ80"/>
      <c r="BHK80"/>
      <c r="BHL80"/>
      <c r="BHM80"/>
      <c r="BHN80"/>
      <c r="BHO80"/>
      <c r="BHP80"/>
      <c r="BHQ80"/>
      <c r="BHR80"/>
      <c r="BHS80"/>
      <c r="BHT80"/>
      <c r="BHU80"/>
      <c r="BHV80"/>
      <c r="BHW80"/>
      <c r="BHX80"/>
      <c r="BHY80"/>
      <c r="BHZ80"/>
      <c r="BIA80"/>
      <c r="BIB80"/>
      <c r="BIC80"/>
      <c r="BID80"/>
      <c r="BIE80"/>
      <c r="BIF80"/>
      <c r="BIG80"/>
      <c r="BIH80"/>
      <c r="BII80"/>
      <c r="BIJ80"/>
      <c r="BIK80"/>
      <c r="BIL80"/>
      <c r="BIM80"/>
      <c r="BIN80"/>
      <c r="BIO80"/>
      <c r="BIP80"/>
      <c r="BIQ80"/>
      <c r="BIR80"/>
      <c r="BIS80"/>
      <c r="BIT80"/>
      <c r="BIU80"/>
      <c r="BIV80"/>
      <c r="BIW80"/>
      <c r="BIX80"/>
      <c r="BIY80"/>
      <c r="BIZ80"/>
      <c r="BJA80"/>
      <c r="BJB80"/>
      <c r="BJC80"/>
      <c r="BJD80"/>
      <c r="BJE80"/>
      <c r="BJF80"/>
      <c r="BJG80"/>
      <c r="BJH80"/>
      <c r="BJI80"/>
      <c r="BJJ80"/>
      <c r="BJK80"/>
      <c r="BJL80"/>
      <c r="BJM80"/>
      <c r="BJN80"/>
      <c r="BJO80"/>
      <c r="BJP80"/>
      <c r="BJQ80"/>
      <c r="BJR80"/>
      <c r="BJS80"/>
      <c r="BJT80"/>
      <c r="BJU80"/>
      <c r="BJV80"/>
      <c r="BJW80"/>
      <c r="BJX80"/>
      <c r="BJY80"/>
      <c r="BJZ80"/>
      <c r="BKA80"/>
      <c r="BKB80"/>
      <c r="BKC80"/>
      <c r="BKD80"/>
      <c r="BKE80"/>
      <c r="BKF80"/>
      <c r="BKG80"/>
      <c r="BKH80"/>
      <c r="BKI80"/>
      <c r="BKJ80"/>
      <c r="BKK80"/>
      <c r="BKL80"/>
      <c r="BKM80"/>
      <c r="BKN80"/>
      <c r="BKO80"/>
      <c r="BKP80"/>
      <c r="BKQ80"/>
      <c r="BKR80"/>
      <c r="BKS80"/>
      <c r="BKT80"/>
      <c r="BKU80"/>
      <c r="BKV80"/>
      <c r="BKW80"/>
      <c r="BKX80"/>
      <c r="BKY80"/>
      <c r="BKZ80"/>
      <c r="BLA80"/>
      <c r="BLB80"/>
      <c r="BLC80"/>
      <c r="BLD80"/>
      <c r="BLE80"/>
      <c r="BLF80"/>
      <c r="BLG80"/>
      <c r="BLH80"/>
      <c r="BLI80"/>
      <c r="BLJ80"/>
      <c r="BLK80"/>
      <c r="BLL80"/>
      <c r="BLM80"/>
      <c r="BLN80"/>
      <c r="BLO80"/>
      <c r="BLP80"/>
      <c r="BLQ80"/>
      <c r="BLR80"/>
      <c r="BLS80"/>
      <c r="BLT80"/>
      <c r="BLU80"/>
      <c r="BLV80"/>
      <c r="BLW80"/>
      <c r="BLX80"/>
      <c r="BLY80"/>
      <c r="BLZ80"/>
      <c r="BMA80"/>
      <c r="BMB80"/>
      <c r="BMC80"/>
      <c r="BMD80"/>
      <c r="BME80"/>
      <c r="BMF80"/>
      <c r="BMG80"/>
      <c r="BMH80"/>
      <c r="BMI80"/>
      <c r="BMJ80"/>
      <c r="BMK80"/>
      <c r="BML80"/>
      <c r="BMM80"/>
      <c r="BMN80"/>
      <c r="BMO80"/>
      <c r="BMP80"/>
      <c r="BMQ80"/>
      <c r="BMR80"/>
      <c r="BMS80"/>
      <c r="BMT80"/>
      <c r="BMU80"/>
      <c r="BMV80"/>
      <c r="BMW80"/>
      <c r="BMX80"/>
      <c r="BMY80"/>
      <c r="BMZ80"/>
      <c r="BNA80"/>
      <c r="BNB80"/>
      <c r="BNC80"/>
      <c r="BND80"/>
      <c r="BNE80"/>
      <c r="BNF80"/>
      <c r="BNG80"/>
      <c r="BNH80"/>
      <c r="BNI80"/>
      <c r="BNJ80"/>
      <c r="BNK80"/>
      <c r="BNL80"/>
      <c r="BNM80"/>
      <c r="BNN80"/>
      <c r="BNO80"/>
      <c r="BNP80"/>
      <c r="BNQ80"/>
      <c r="BNR80"/>
      <c r="BNS80"/>
      <c r="BNT80"/>
      <c r="BNU80"/>
      <c r="BNV80"/>
      <c r="BNW80"/>
      <c r="BNX80"/>
      <c r="BNY80"/>
      <c r="BNZ80"/>
      <c r="BOA80"/>
      <c r="BOB80"/>
      <c r="BOC80"/>
      <c r="BOD80"/>
      <c r="BOE80"/>
      <c r="BOF80"/>
      <c r="BOG80"/>
      <c r="BOH80"/>
      <c r="BOI80"/>
      <c r="BOJ80"/>
      <c r="BOK80"/>
      <c r="BOL80"/>
      <c r="BOM80"/>
      <c r="BON80"/>
      <c r="BOO80"/>
      <c r="BOP80"/>
      <c r="BOQ80"/>
      <c r="BOR80"/>
      <c r="BOS80"/>
      <c r="BOT80"/>
      <c r="BOU80"/>
      <c r="BOV80"/>
      <c r="BOW80"/>
      <c r="BOX80"/>
      <c r="BOY80"/>
      <c r="BOZ80"/>
      <c r="BPA80"/>
      <c r="BPB80"/>
      <c r="BPC80"/>
      <c r="BPD80"/>
      <c r="BPE80"/>
      <c r="BPF80"/>
      <c r="BPG80"/>
      <c r="BPH80"/>
      <c r="BPI80"/>
      <c r="BPJ80"/>
      <c r="BPK80"/>
      <c r="BPL80"/>
      <c r="BPM80"/>
      <c r="BPN80"/>
      <c r="BPO80"/>
      <c r="BPP80"/>
      <c r="BPQ80"/>
      <c r="BPR80"/>
      <c r="BPS80"/>
      <c r="BPT80"/>
      <c r="BPU80"/>
      <c r="BPV80"/>
      <c r="BPW80"/>
      <c r="BPX80"/>
      <c r="BPY80"/>
      <c r="BPZ80"/>
      <c r="BQA80"/>
      <c r="BQB80"/>
      <c r="BQC80"/>
      <c r="BQD80"/>
      <c r="BQE80"/>
      <c r="BQF80"/>
      <c r="BQG80"/>
      <c r="BQH80"/>
      <c r="BQI80"/>
      <c r="BQJ80"/>
      <c r="BQK80"/>
      <c r="BQL80"/>
      <c r="BQM80"/>
      <c r="BQN80"/>
      <c r="BQO80"/>
      <c r="BQP80"/>
      <c r="BQQ80"/>
      <c r="BQR80"/>
      <c r="BQS80"/>
      <c r="BQT80"/>
      <c r="BQU80"/>
      <c r="BQV80"/>
      <c r="BQW80"/>
      <c r="BQX80"/>
      <c r="BQY80"/>
      <c r="BQZ80"/>
      <c r="BRA80"/>
      <c r="BRB80"/>
      <c r="BRC80"/>
      <c r="BRD80"/>
      <c r="BRE80"/>
      <c r="BRF80"/>
      <c r="BRG80"/>
      <c r="BRH80"/>
      <c r="BRI80"/>
      <c r="BRJ80"/>
      <c r="BRK80"/>
      <c r="BRL80"/>
      <c r="BRM80"/>
      <c r="BRN80"/>
      <c r="BRO80"/>
      <c r="BRP80"/>
      <c r="BRQ80"/>
      <c r="BRR80"/>
      <c r="BRS80"/>
      <c r="BRT80"/>
      <c r="BRU80"/>
      <c r="BRV80"/>
      <c r="BRW80"/>
      <c r="BRX80"/>
      <c r="BRY80"/>
      <c r="BRZ80"/>
      <c r="BSA80"/>
      <c r="BSB80"/>
      <c r="BSC80"/>
      <c r="BSD80"/>
      <c r="BSE80"/>
      <c r="BSF80"/>
      <c r="BSG80"/>
      <c r="BSH80"/>
      <c r="BSI80"/>
      <c r="BSJ80"/>
      <c r="BSK80"/>
      <c r="BSL80"/>
      <c r="BSM80"/>
      <c r="BSN80"/>
      <c r="BSO80"/>
      <c r="BSP80"/>
      <c r="BSQ80"/>
      <c r="BSR80"/>
      <c r="BSS80"/>
      <c r="BST80"/>
      <c r="BSU80"/>
      <c r="BSV80"/>
      <c r="BSW80"/>
      <c r="BSX80"/>
      <c r="BSY80"/>
      <c r="BSZ80"/>
      <c r="BTA80"/>
      <c r="BTB80"/>
      <c r="BTC80"/>
      <c r="BTD80"/>
      <c r="BTE80"/>
      <c r="BTF80"/>
      <c r="BTG80"/>
      <c r="BTH80"/>
      <c r="BTI80"/>
      <c r="BTJ80"/>
      <c r="BTK80"/>
      <c r="BTL80"/>
      <c r="BTM80"/>
      <c r="BTN80"/>
      <c r="BTO80"/>
      <c r="BTP80"/>
      <c r="BTQ80"/>
      <c r="BTR80"/>
      <c r="BTS80"/>
      <c r="BTT80"/>
      <c r="BTU80"/>
      <c r="BTV80"/>
      <c r="BTW80"/>
      <c r="BTX80"/>
      <c r="BTY80"/>
      <c r="BTZ80"/>
      <c r="BUA80"/>
      <c r="BUB80"/>
      <c r="BUC80"/>
      <c r="BUD80"/>
      <c r="BUE80"/>
      <c r="BUF80"/>
      <c r="BUG80"/>
      <c r="BUH80"/>
      <c r="BUI80"/>
      <c r="BUJ80"/>
      <c r="BUK80"/>
      <c r="BUL80"/>
      <c r="BUM80"/>
      <c r="BUN80"/>
      <c r="BUO80"/>
      <c r="BUP80"/>
      <c r="BUQ80"/>
      <c r="BUR80"/>
      <c r="BUS80"/>
      <c r="BUT80"/>
      <c r="BUU80"/>
      <c r="BUV80"/>
      <c r="BUW80"/>
      <c r="BUX80"/>
      <c r="BUY80"/>
      <c r="BUZ80"/>
      <c r="BVA80"/>
      <c r="BVB80"/>
      <c r="BVC80"/>
      <c r="BVD80"/>
      <c r="BVE80"/>
      <c r="BVF80"/>
      <c r="BVG80"/>
      <c r="BVH80"/>
      <c r="BVI80"/>
      <c r="BVJ80"/>
      <c r="BVK80"/>
      <c r="BVL80"/>
      <c r="BVM80"/>
      <c r="BVN80"/>
      <c r="BVO80"/>
      <c r="BVP80"/>
      <c r="BVQ80"/>
      <c r="BVR80"/>
      <c r="BVS80"/>
      <c r="BVT80"/>
      <c r="BVU80"/>
      <c r="BVV80"/>
      <c r="BVW80"/>
      <c r="BVX80"/>
      <c r="BVY80"/>
      <c r="BVZ80"/>
      <c r="BWA80"/>
      <c r="BWB80"/>
      <c r="BWC80"/>
      <c r="BWD80"/>
      <c r="BWE80"/>
      <c r="BWF80"/>
      <c r="BWG80"/>
      <c r="BWH80"/>
      <c r="BWI80"/>
      <c r="BWJ80"/>
      <c r="BWK80"/>
      <c r="BWL80"/>
      <c r="BWM80"/>
      <c r="BWN80"/>
      <c r="BWO80"/>
      <c r="BWP80"/>
      <c r="BWQ80"/>
      <c r="BWR80"/>
      <c r="BWS80"/>
      <c r="BWT80"/>
      <c r="BWU80"/>
      <c r="BWV80"/>
      <c r="BWW80"/>
      <c r="BWX80"/>
      <c r="BWY80"/>
      <c r="BWZ80"/>
      <c r="BXA80"/>
      <c r="BXB80"/>
      <c r="BXC80"/>
      <c r="BXD80"/>
      <c r="BXE80"/>
      <c r="BXF80"/>
      <c r="BXG80"/>
      <c r="BXH80"/>
      <c r="BXI80"/>
      <c r="BXJ80"/>
      <c r="BXK80"/>
      <c r="BXL80"/>
      <c r="BXM80"/>
      <c r="BXN80"/>
      <c r="BXO80"/>
      <c r="BXP80"/>
      <c r="BXQ80"/>
      <c r="BXR80"/>
      <c r="BXS80"/>
      <c r="BXT80"/>
      <c r="BXU80"/>
      <c r="BXV80"/>
      <c r="BXW80"/>
      <c r="BXX80"/>
      <c r="BXY80"/>
      <c r="BXZ80"/>
      <c r="BYA80"/>
      <c r="BYB80"/>
      <c r="BYC80"/>
      <c r="BYD80"/>
      <c r="BYE80"/>
      <c r="BYF80"/>
      <c r="BYG80"/>
      <c r="BYH80"/>
      <c r="BYI80"/>
      <c r="BYJ80"/>
      <c r="BYK80"/>
      <c r="BYL80"/>
      <c r="BYM80"/>
      <c r="BYN80"/>
      <c r="BYO80"/>
      <c r="BYP80"/>
      <c r="BYQ80"/>
      <c r="BYR80"/>
      <c r="BYS80"/>
      <c r="BYT80"/>
      <c r="BYU80"/>
      <c r="BYV80"/>
      <c r="BYW80"/>
      <c r="BYX80"/>
      <c r="BYY80"/>
      <c r="BYZ80"/>
      <c r="BZA80"/>
      <c r="BZB80"/>
      <c r="BZC80"/>
      <c r="BZD80"/>
      <c r="BZE80"/>
      <c r="BZF80"/>
      <c r="BZG80"/>
      <c r="BZH80"/>
      <c r="BZI80"/>
      <c r="BZJ80"/>
      <c r="BZK80"/>
      <c r="BZL80"/>
      <c r="BZM80"/>
      <c r="BZN80"/>
      <c r="BZO80"/>
      <c r="BZP80"/>
      <c r="BZQ80"/>
      <c r="BZR80"/>
      <c r="BZS80"/>
      <c r="BZT80"/>
      <c r="BZU80"/>
      <c r="BZV80"/>
      <c r="BZW80"/>
      <c r="BZX80"/>
      <c r="BZY80"/>
      <c r="BZZ80"/>
      <c r="CAA80"/>
      <c r="CAB80"/>
      <c r="CAC80"/>
      <c r="CAD80"/>
      <c r="CAE80"/>
      <c r="CAF80"/>
      <c r="CAG80"/>
      <c r="CAH80"/>
      <c r="CAI80"/>
      <c r="CAJ80"/>
      <c r="CAK80"/>
      <c r="CAL80"/>
      <c r="CAM80"/>
      <c r="CAN80"/>
      <c r="CAO80"/>
      <c r="CAP80"/>
      <c r="CAQ80"/>
      <c r="CAR80"/>
      <c r="CAS80"/>
      <c r="CAT80"/>
      <c r="CAU80"/>
      <c r="CAV80"/>
      <c r="CAW80"/>
      <c r="CAX80"/>
      <c r="CAY80"/>
      <c r="CAZ80"/>
      <c r="CBA80"/>
      <c r="CBB80"/>
      <c r="CBC80"/>
      <c r="CBD80"/>
      <c r="CBE80"/>
      <c r="CBF80"/>
      <c r="CBG80"/>
      <c r="CBH80"/>
      <c r="CBI80"/>
      <c r="CBJ80"/>
      <c r="CBK80"/>
      <c r="CBL80"/>
      <c r="CBM80"/>
      <c r="CBN80"/>
      <c r="CBO80"/>
      <c r="CBP80"/>
      <c r="CBQ80"/>
      <c r="CBR80"/>
      <c r="CBS80"/>
      <c r="CBT80"/>
      <c r="CBU80"/>
      <c r="CBV80"/>
      <c r="CBW80"/>
      <c r="CBX80"/>
      <c r="CBY80"/>
      <c r="CBZ80"/>
      <c r="CCA80"/>
      <c r="CCB80"/>
      <c r="CCC80"/>
      <c r="CCD80"/>
      <c r="CCE80"/>
      <c r="CCF80"/>
      <c r="CCG80"/>
      <c r="CCH80"/>
      <c r="CCI80"/>
      <c r="CCJ80"/>
      <c r="CCK80"/>
      <c r="CCL80"/>
      <c r="CCM80"/>
      <c r="CCN80"/>
      <c r="CCO80"/>
      <c r="CCP80"/>
      <c r="CCQ80"/>
      <c r="CCR80"/>
      <c r="CCS80"/>
      <c r="CCT80"/>
      <c r="CCU80"/>
      <c r="CCV80"/>
      <c r="CCW80"/>
      <c r="CCX80"/>
      <c r="CCY80"/>
      <c r="CCZ80"/>
      <c r="CDA80"/>
      <c r="CDB80"/>
      <c r="CDC80"/>
      <c r="CDD80"/>
      <c r="CDE80"/>
      <c r="CDF80"/>
      <c r="CDG80"/>
      <c r="CDH80"/>
      <c r="CDI80"/>
      <c r="CDJ80"/>
      <c r="CDK80"/>
      <c r="CDL80"/>
      <c r="CDM80"/>
      <c r="CDN80"/>
      <c r="CDO80"/>
      <c r="CDP80"/>
      <c r="CDQ80"/>
      <c r="CDR80"/>
      <c r="CDS80"/>
      <c r="CDT80"/>
      <c r="CDU80"/>
      <c r="CDV80"/>
      <c r="CDW80"/>
      <c r="CDX80"/>
      <c r="CDY80"/>
      <c r="CDZ80"/>
      <c r="CEA80"/>
      <c r="CEB80"/>
      <c r="CEC80"/>
      <c r="CED80"/>
      <c r="CEE80"/>
      <c r="CEF80"/>
      <c r="CEG80"/>
      <c r="CEH80"/>
      <c r="CEI80"/>
      <c r="CEJ80"/>
      <c r="CEK80"/>
      <c r="CEL80"/>
      <c r="CEM80"/>
      <c r="CEN80"/>
      <c r="CEO80"/>
      <c r="CEP80"/>
      <c r="CEQ80"/>
      <c r="CER80"/>
      <c r="CES80"/>
      <c r="CET80"/>
      <c r="CEU80"/>
      <c r="CEV80"/>
      <c r="CEW80"/>
      <c r="CEX80"/>
      <c r="CEY80"/>
      <c r="CEZ80"/>
      <c r="CFA80"/>
      <c r="CFB80"/>
      <c r="CFC80"/>
      <c r="CFD80"/>
      <c r="CFE80"/>
      <c r="CFF80"/>
      <c r="CFG80"/>
      <c r="CFH80"/>
      <c r="CFI80"/>
      <c r="CFJ80"/>
      <c r="CFK80"/>
      <c r="CFL80"/>
      <c r="CFM80"/>
      <c r="CFN80"/>
      <c r="CFO80"/>
      <c r="CFP80"/>
      <c r="CFQ80"/>
      <c r="CFR80"/>
      <c r="CFS80"/>
      <c r="CFT80"/>
      <c r="CFU80"/>
      <c r="CFV80"/>
      <c r="CFW80"/>
      <c r="CFX80"/>
      <c r="CFY80"/>
      <c r="CFZ80"/>
      <c r="CGA80"/>
      <c r="CGB80"/>
      <c r="CGC80"/>
      <c r="CGD80"/>
      <c r="CGE80"/>
      <c r="CGF80"/>
      <c r="CGG80"/>
      <c r="CGH80"/>
      <c r="CGI80"/>
      <c r="CGJ80"/>
      <c r="CGK80"/>
      <c r="CGL80"/>
      <c r="CGM80"/>
      <c r="CGN80"/>
      <c r="CGO80"/>
      <c r="CGP80"/>
      <c r="CGQ80"/>
      <c r="CGR80"/>
      <c r="CGS80"/>
      <c r="CGT80"/>
      <c r="CGU80"/>
      <c r="CGV80"/>
      <c r="CGW80"/>
      <c r="CGX80"/>
      <c r="CGY80"/>
      <c r="CGZ80"/>
      <c r="CHA80"/>
      <c r="CHB80"/>
      <c r="CHC80"/>
      <c r="CHD80"/>
      <c r="CHE80"/>
      <c r="CHF80"/>
      <c r="CHG80"/>
      <c r="CHH80"/>
      <c r="CHI80"/>
      <c r="CHJ80"/>
      <c r="CHK80"/>
      <c r="CHL80"/>
      <c r="CHM80"/>
      <c r="CHN80"/>
      <c r="CHO80"/>
      <c r="CHP80"/>
      <c r="CHQ80"/>
      <c r="CHR80"/>
      <c r="CHS80"/>
      <c r="CHT80"/>
      <c r="CHU80"/>
      <c r="CHV80"/>
      <c r="CHW80"/>
      <c r="CHX80"/>
      <c r="CHY80"/>
      <c r="CHZ80"/>
      <c r="CIA80"/>
      <c r="CIB80"/>
      <c r="CIC80"/>
      <c r="CID80"/>
      <c r="CIE80"/>
      <c r="CIF80"/>
      <c r="CIG80"/>
      <c r="CIH80"/>
      <c r="CII80"/>
      <c r="CIJ80"/>
      <c r="CIK80"/>
      <c r="CIL80"/>
      <c r="CIM80"/>
      <c r="CIN80"/>
      <c r="CIO80"/>
      <c r="CIP80"/>
      <c r="CIQ80"/>
      <c r="CIR80"/>
      <c r="CIS80"/>
      <c r="CIT80"/>
      <c r="CIU80"/>
      <c r="CIV80"/>
      <c r="CIW80"/>
      <c r="CIX80"/>
      <c r="CIY80"/>
      <c r="CIZ80"/>
      <c r="CJA80"/>
      <c r="CJB80"/>
      <c r="CJC80"/>
      <c r="CJD80"/>
      <c r="CJE80"/>
      <c r="CJF80"/>
      <c r="CJG80"/>
      <c r="CJH80"/>
      <c r="CJI80"/>
      <c r="CJJ80"/>
      <c r="CJK80"/>
      <c r="CJL80"/>
      <c r="CJM80"/>
      <c r="CJN80"/>
      <c r="CJO80"/>
      <c r="CJP80"/>
      <c r="CJQ80"/>
      <c r="CJR80"/>
      <c r="CJS80"/>
      <c r="CJT80"/>
      <c r="CJU80"/>
      <c r="CJV80"/>
      <c r="CJW80"/>
      <c r="CJX80"/>
      <c r="CJY80"/>
      <c r="CJZ80"/>
      <c r="CKA80"/>
      <c r="CKB80"/>
      <c r="CKC80"/>
      <c r="CKD80"/>
      <c r="CKE80"/>
      <c r="CKF80"/>
      <c r="CKG80"/>
      <c r="CKH80"/>
      <c r="CKI80"/>
      <c r="CKJ80"/>
      <c r="CKK80"/>
      <c r="CKL80"/>
      <c r="CKM80"/>
      <c r="CKN80"/>
      <c r="CKO80"/>
      <c r="CKP80"/>
      <c r="CKQ80"/>
      <c r="CKR80"/>
      <c r="CKS80"/>
      <c r="CKT80"/>
      <c r="CKU80"/>
      <c r="CKV80"/>
      <c r="CKW80"/>
      <c r="CKX80"/>
      <c r="CKY80"/>
      <c r="CKZ80"/>
      <c r="CLA80"/>
      <c r="CLB80"/>
      <c r="CLC80"/>
      <c r="CLD80"/>
      <c r="CLE80"/>
      <c r="CLF80"/>
      <c r="CLG80"/>
      <c r="CLH80"/>
      <c r="CLI80"/>
      <c r="CLJ80"/>
      <c r="CLK80"/>
      <c r="CLL80"/>
      <c r="CLM80"/>
      <c r="CLN80"/>
      <c r="CLO80"/>
      <c r="CLP80"/>
      <c r="CLQ80"/>
      <c r="CLR80"/>
      <c r="CLS80"/>
      <c r="CLT80"/>
      <c r="CLU80"/>
      <c r="CLV80"/>
      <c r="CLW80"/>
      <c r="CLX80"/>
      <c r="CLY80"/>
      <c r="CLZ80"/>
      <c r="CMA80"/>
      <c r="CMB80"/>
      <c r="CMC80"/>
      <c r="CMD80"/>
      <c r="CME80"/>
      <c r="CMF80"/>
      <c r="CMG80"/>
      <c r="CMH80"/>
      <c r="CMI80"/>
      <c r="CMJ80"/>
      <c r="CMK80"/>
      <c r="CML80"/>
      <c r="CMM80"/>
      <c r="CMN80"/>
      <c r="CMO80"/>
      <c r="CMP80"/>
      <c r="CMQ80"/>
      <c r="CMR80"/>
      <c r="CMS80"/>
      <c r="CMT80"/>
      <c r="CMU80"/>
      <c r="CMV80"/>
      <c r="CMW80"/>
      <c r="CMX80"/>
      <c r="CMY80"/>
      <c r="CMZ80"/>
      <c r="CNA80"/>
      <c r="CNB80"/>
      <c r="CNC80"/>
      <c r="CND80"/>
      <c r="CNE80"/>
      <c r="CNF80"/>
      <c r="CNG80"/>
      <c r="CNH80"/>
      <c r="CNI80"/>
      <c r="CNJ80"/>
      <c r="CNK80"/>
      <c r="CNL80"/>
      <c r="CNM80"/>
      <c r="CNN80"/>
      <c r="CNO80"/>
      <c r="CNP80"/>
      <c r="CNQ80"/>
      <c r="CNR80"/>
      <c r="CNS80"/>
      <c r="CNT80"/>
      <c r="CNU80"/>
      <c r="CNV80"/>
      <c r="CNW80"/>
      <c r="CNX80"/>
      <c r="CNY80"/>
      <c r="CNZ80"/>
      <c r="COA80"/>
      <c r="COB80"/>
      <c r="COC80"/>
      <c r="COD80"/>
      <c r="COE80"/>
      <c r="COF80"/>
      <c r="COG80"/>
      <c r="COH80"/>
      <c r="COI80"/>
      <c r="COJ80"/>
      <c r="COK80"/>
      <c r="COL80"/>
      <c r="COM80"/>
      <c r="CON80"/>
      <c r="COO80"/>
      <c r="COP80"/>
      <c r="COQ80"/>
      <c r="COR80"/>
      <c r="COS80"/>
      <c r="COT80"/>
      <c r="COU80"/>
      <c r="COV80"/>
      <c r="COW80"/>
      <c r="COX80"/>
      <c r="COY80"/>
      <c r="COZ80"/>
      <c r="CPA80"/>
      <c r="CPB80"/>
      <c r="CPC80"/>
      <c r="CPD80"/>
      <c r="CPE80"/>
      <c r="CPF80"/>
      <c r="CPG80"/>
      <c r="CPH80"/>
      <c r="CPI80"/>
      <c r="CPJ80"/>
      <c r="CPK80"/>
      <c r="CPL80"/>
      <c r="CPM80"/>
      <c r="CPN80"/>
      <c r="CPO80"/>
      <c r="CPP80"/>
      <c r="CPQ80"/>
      <c r="CPR80"/>
      <c r="CPS80"/>
      <c r="CPT80"/>
      <c r="CPU80"/>
      <c r="CPV80"/>
      <c r="CPW80"/>
      <c r="CPX80"/>
      <c r="CPY80"/>
      <c r="CPZ80"/>
      <c r="CQA80"/>
      <c r="CQB80"/>
      <c r="CQC80"/>
      <c r="CQD80"/>
      <c r="CQE80"/>
      <c r="CQF80"/>
      <c r="CQG80"/>
      <c r="CQH80"/>
      <c r="CQI80"/>
      <c r="CQJ80"/>
      <c r="CQK80"/>
      <c r="CQL80"/>
      <c r="CQM80"/>
      <c r="CQN80"/>
      <c r="CQO80"/>
      <c r="CQP80"/>
      <c r="CQQ80"/>
      <c r="CQR80"/>
      <c r="CQS80"/>
      <c r="CQT80"/>
      <c r="CQU80"/>
      <c r="CQV80"/>
      <c r="CQW80"/>
      <c r="CQX80"/>
      <c r="CQY80"/>
      <c r="CQZ80"/>
      <c r="CRA80"/>
      <c r="CRB80"/>
      <c r="CRC80"/>
      <c r="CRD80"/>
      <c r="CRE80"/>
      <c r="CRF80"/>
      <c r="CRG80"/>
      <c r="CRH80"/>
      <c r="CRI80"/>
      <c r="CRJ80"/>
      <c r="CRK80"/>
      <c r="CRL80"/>
      <c r="CRM80"/>
      <c r="CRN80"/>
      <c r="CRO80"/>
      <c r="CRP80"/>
      <c r="CRQ80"/>
      <c r="CRR80"/>
      <c r="CRS80"/>
      <c r="CRT80"/>
      <c r="CRU80"/>
      <c r="CRV80"/>
      <c r="CRW80"/>
      <c r="CRX80"/>
      <c r="CRY80"/>
      <c r="CRZ80"/>
      <c r="CSA80"/>
      <c r="CSB80"/>
      <c r="CSC80"/>
      <c r="CSD80"/>
      <c r="CSE80"/>
      <c r="CSF80"/>
      <c r="CSG80"/>
      <c r="CSH80"/>
      <c r="CSI80"/>
      <c r="CSJ80"/>
      <c r="CSK80"/>
      <c r="CSL80"/>
      <c r="CSM80"/>
      <c r="CSN80"/>
      <c r="CSO80"/>
      <c r="CSP80"/>
      <c r="CSQ80"/>
      <c r="CSR80"/>
      <c r="CSS80"/>
      <c r="CST80"/>
      <c r="CSU80"/>
      <c r="CSV80"/>
      <c r="CSW80"/>
      <c r="CSX80"/>
      <c r="CSY80"/>
      <c r="CSZ80"/>
      <c r="CTA80"/>
      <c r="CTB80"/>
      <c r="CTC80"/>
      <c r="CTD80"/>
      <c r="CTE80"/>
      <c r="CTF80"/>
      <c r="CTG80"/>
      <c r="CTH80"/>
      <c r="CTI80"/>
      <c r="CTJ80"/>
      <c r="CTK80"/>
      <c r="CTL80"/>
      <c r="CTM80"/>
      <c r="CTN80"/>
      <c r="CTO80"/>
      <c r="CTP80"/>
      <c r="CTQ80"/>
      <c r="CTR80"/>
      <c r="CTS80"/>
      <c r="CTT80"/>
      <c r="CTU80"/>
      <c r="CTV80"/>
      <c r="CTW80"/>
      <c r="CTX80"/>
      <c r="CTY80"/>
      <c r="CTZ80"/>
      <c r="CUA80"/>
      <c r="CUB80"/>
      <c r="CUC80"/>
      <c r="CUD80"/>
      <c r="CUE80"/>
      <c r="CUF80"/>
      <c r="CUG80"/>
      <c r="CUH80"/>
      <c r="CUI80"/>
      <c r="CUJ80"/>
      <c r="CUK80"/>
      <c r="CUL80"/>
      <c r="CUM80"/>
      <c r="CUN80"/>
      <c r="CUO80"/>
      <c r="CUP80"/>
      <c r="CUQ80"/>
      <c r="CUR80"/>
      <c r="CUS80"/>
      <c r="CUT80"/>
      <c r="CUU80"/>
      <c r="CUV80"/>
      <c r="CUW80"/>
      <c r="CUX80"/>
      <c r="CUY80"/>
      <c r="CUZ80"/>
      <c r="CVA80"/>
      <c r="CVB80"/>
      <c r="CVC80"/>
      <c r="CVD80"/>
      <c r="CVE80"/>
      <c r="CVF80"/>
      <c r="CVG80"/>
      <c r="CVH80"/>
      <c r="CVI80"/>
      <c r="CVJ80"/>
      <c r="CVK80"/>
      <c r="CVL80"/>
      <c r="CVM80"/>
      <c r="CVN80"/>
      <c r="CVO80"/>
      <c r="CVP80"/>
      <c r="CVQ80"/>
      <c r="CVR80"/>
      <c r="CVS80"/>
      <c r="CVT80"/>
      <c r="CVU80"/>
      <c r="CVV80"/>
      <c r="CVW80"/>
      <c r="CVX80"/>
      <c r="CVY80"/>
      <c r="CVZ80"/>
      <c r="CWA80"/>
      <c r="CWB80"/>
      <c r="CWC80"/>
      <c r="CWD80"/>
      <c r="CWE80"/>
      <c r="CWF80"/>
      <c r="CWG80"/>
      <c r="CWH80"/>
      <c r="CWI80"/>
      <c r="CWJ80"/>
      <c r="CWK80"/>
      <c r="CWL80"/>
      <c r="CWM80"/>
      <c r="CWN80"/>
      <c r="CWO80"/>
      <c r="CWP80"/>
      <c r="CWQ80"/>
      <c r="CWR80"/>
      <c r="CWS80"/>
      <c r="CWT80"/>
      <c r="CWU80"/>
      <c r="CWV80"/>
      <c r="CWW80"/>
      <c r="CWX80"/>
      <c r="CWY80"/>
      <c r="CWZ80"/>
      <c r="CXA80"/>
      <c r="CXB80"/>
      <c r="CXC80"/>
      <c r="CXD80"/>
      <c r="CXE80"/>
      <c r="CXF80"/>
      <c r="CXG80"/>
      <c r="CXH80"/>
      <c r="CXI80"/>
      <c r="CXJ80"/>
      <c r="CXK80"/>
      <c r="CXL80"/>
      <c r="CXM80"/>
      <c r="CXN80"/>
      <c r="CXO80"/>
      <c r="CXP80"/>
      <c r="CXQ80"/>
      <c r="CXR80"/>
      <c r="CXS80"/>
      <c r="CXT80"/>
      <c r="CXU80"/>
      <c r="CXV80"/>
      <c r="CXW80"/>
      <c r="CXX80"/>
      <c r="CXY80"/>
      <c r="CXZ80"/>
      <c r="CYA80"/>
      <c r="CYB80"/>
      <c r="CYC80"/>
      <c r="CYD80"/>
      <c r="CYE80"/>
      <c r="CYF80"/>
      <c r="CYG80"/>
      <c r="CYH80"/>
      <c r="CYI80"/>
      <c r="CYJ80"/>
      <c r="CYK80"/>
      <c r="CYL80"/>
      <c r="CYM80"/>
      <c r="CYN80"/>
      <c r="CYO80"/>
      <c r="CYP80"/>
      <c r="CYQ80"/>
      <c r="CYR80"/>
      <c r="CYS80"/>
      <c r="CYT80"/>
      <c r="CYU80"/>
      <c r="CYV80"/>
      <c r="CYW80"/>
      <c r="CYX80"/>
      <c r="CYY80"/>
      <c r="CYZ80"/>
      <c r="CZA80"/>
      <c r="CZB80"/>
      <c r="CZC80"/>
      <c r="CZD80"/>
      <c r="CZE80"/>
      <c r="CZF80"/>
      <c r="CZG80"/>
      <c r="CZH80"/>
      <c r="CZI80"/>
      <c r="CZJ80"/>
      <c r="CZK80"/>
      <c r="CZL80"/>
      <c r="CZM80"/>
      <c r="CZN80"/>
      <c r="CZO80"/>
      <c r="CZP80"/>
      <c r="CZQ80"/>
      <c r="CZR80"/>
      <c r="CZS80"/>
      <c r="CZT80"/>
      <c r="CZU80"/>
      <c r="CZV80"/>
      <c r="CZW80"/>
      <c r="CZX80"/>
      <c r="CZY80"/>
      <c r="CZZ80"/>
      <c r="DAA80"/>
      <c r="DAB80"/>
      <c r="DAC80"/>
      <c r="DAD80"/>
      <c r="DAE80"/>
      <c r="DAF80"/>
      <c r="DAG80"/>
      <c r="DAH80"/>
      <c r="DAI80"/>
      <c r="DAJ80"/>
      <c r="DAK80"/>
      <c r="DAL80"/>
      <c r="DAM80"/>
      <c r="DAN80"/>
      <c r="DAO80"/>
      <c r="DAP80"/>
      <c r="DAQ80"/>
      <c r="DAR80"/>
      <c r="DAS80"/>
      <c r="DAT80"/>
      <c r="DAU80"/>
      <c r="DAV80"/>
      <c r="DAW80"/>
      <c r="DAX80"/>
      <c r="DAY80"/>
      <c r="DAZ80"/>
      <c r="DBA80"/>
      <c r="DBB80"/>
      <c r="DBC80"/>
      <c r="DBD80"/>
      <c r="DBE80"/>
      <c r="DBF80"/>
      <c r="DBG80"/>
      <c r="DBH80"/>
      <c r="DBI80"/>
      <c r="DBJ80"/>
      <c r="DBK80"/>
      <c r="DBL80"/>
      <c r="DBM80"/>
      <c r="DBN80"/>
      <c r="DBO80"/>
      <c r="DBP80"/>
      <c r="DBQ80"/>
      <c r="DBR80"/>
      <c r="DBS80"/>
      <c r="DBT80"/>
      <c r="DBU80"/>
      <c r="DBV80"/>
      <c r="DBW80"/>
      <c r="DBX80"/>
      <c r="DBY80"/>
      <c r="DBZ80"/>
      <c r="DCA80"/>
      <c r="DCB80"/>
      <c r="DCC80"/>
      <c r="DCD80"/>
      <c r="DCE80"/>
      <c r="DCF80"/>
      <c r="DCG80"/>
      <c r="DCH80"/>
      <c r="DCI80"/>
      <c r="DCJ80"/>
      <c r="DCK80"/>
      <c r="DCL80"/>
      <c r="DCM80"/>
      <c r="DCN80"/>
      <c r="DCO80"/>
      <c r="DCP80"/>
      <c r="DCQ80"/>
      <c r="DCR80"/>
      <c r="DCS80"/>
      <c r="DCT80"/>
      <c r="DCU80"/>
      <c r="DCV80"/>
      <c r="DCW80"/>
      <c r="DCX80"/>
      <c r="DCY80"/>
      <c r="DCZ80"/>
      <c r="DDA80"/>
      <c r="DDB80"/>
      <c r="DDC80"/>
      <c r="DDD80"/>
      <c r="DDE80"/>
      <c r="DDF80"/>
      <c r="DDG80"/>
      <c r="DDH80"/>
      <c r="DDI80"/>
      <c r="DDJ80"/>
      <c r="DDK80"/>
      <c r="DDL80"/>
      <c r="DDM80"/>
      <c r="DDN80"/>
      <c r="DDO80"/>
      <c r="DDP80"/>
      <c r="DDQ80"/>
      <c r="DDR80"/>
      <c r="DDS80"/>
      <c r="DDT80"/>
      <c r="DDU80"/>
      <c r="DDV80"/>
      <c r="DDW80"/>
      <c r="DDX80"/>
      <c r="DDY80"/>
      <c r="DDZ80"/>
      <c r="DEA80"/>
      <c r="DEB80"/>
      <c r="DEC80"/>
      <c r="DED80"/>
      <c r="DEE80"/>
      <c r="DEF80"/>
      <c r="DEG80"/>
      <c r="DEH80"/>
      <c r="DEI80"/>
      <c r="DEJ80"/>
      <c r="DEK80"/>
      <c r="DEL80"/>
      <c r="DEM80"/>
      <c r="DEN80"/>
      <c r="DEO80"/>
      <c r="DEP80"/>
      <c r="DEQ80"/>
      <c r="DER80"/>
      <c r="DES80"/>
      <c r="DET80"/>
      <c r="DEU80"/>
      <c r="DEV80"/>
      <c r="DEW80"/>
      <c r="DEX80"/>
      <c r="DEY80"/>
      <c r="DEZ80"/>
      <c r="DFA80"/>
      <c r="DFB80"/>
      <c r="DFC80"/>
      <c r="DFD80"/>
      <c r="DFE80"/>
      <c r="DFF80"/>
      <c r="DFG80"/>
      <c r="DFH80"/>
      <c r="DFI80"/>
      <c r="DFJ80"/>
      <c r="DFK80"/>
      <c r="DFL80"/>
      <c r="DFM80"/>
      <c r="DFN80"/>
      <c r="DFO80"/>
      <c r="DFP80"/>
      <c r="DFQ80"/>
      <c r="DFR80"/>
      <c r="DFS80"/>
      <c r="DFT80"/>
      <c r="DFU80"/>
      <c r="DFV80"/>
      <c r="DFW80"/>
      <c r="DFX80"/>
      <c r="DFY80"/>
      <c r="DFZ80"/>
      <c r="DGA80"/>
      <c r="DGB80"/>
      <c r="DGC80"/>
      <c r="DGD80"/>
      <c r="DGE80"/>
      <c r="DGF80"/>
      <c r="DGG80"/>
      <c r="DGH80"/>
      <c r="DGI80"/>
      <c r="DGJ80"/>
      <c r="DGK80"/>
      <c r="DGL80"/>
      <c r="DGM80"/>
      <c r="DGN80"/>
      <c r="DGO80"/>
      <c r="DGP80"/>
      <c r="DGQ80"/>
      <c r="DGR80"/>
      <c r="DGS80"/>
      <c r="DGT80"/>
      <c r="DGU80"/>
      <c r="DGV80"/>
      <c r="DGW80"/>
      <c r="DGX80"/>
      <c r="DGY80"/>
      <c r="DGZ80"/>
      <c r="DHA80"/>
      <c r="DHB80"/>
      <c r="DHC80"/>
      <c r="DHD80"/>
      <c r="DHE80"/>
      <c r="DHF80"/>
      <c r="DHG80"/>
      <c r="DHH80"/>
      <c r="DHI80"/>
      <c r="DHJ80"/>
      <c r="DHK80"/>
      <c r="DHL80"/>
      <c r="DHM80"/>
      <c r="DHN80"/>
      <c r="DHO80"/>
      <c r="DHP80"/>
      <c r="DHQ80"/>
      <c r="DHR80"/>
      <c r="DHS80"/>
      <c r="DHT80"/>
      <c r="DHU80"/>
      <c r="DHV80"/>
      <c r="DHW80"/>
      <c r="DHX80"/>
      <c r="DHY80"/>
      <c r="DHZ80"/>
      <c r="DIA80"/>
      <c r="DIB80"/>
      <c r="DIC80"/>
      <c r="DID80"/>
      <c r="DIE80"/>
      <c r="DIF80"/>
      <c r="DIG80"/>
      <c r="DIH80"/>
      <c r="DII80"/>
      <c r="DIJ80"/>
      <c r="DIK80"/>
      <c r="DIL80"/>
      <c r="DIM80"/>
      <c r="DIN80"/>
      <c r="DIO80"/>
      <c r="DIP80"/>
      <c r="DIQ80"/>
      <c r="DIR80"/>
      <c r="DIS80"/>
      <c r="DIT80"/>
      <c r="DIU80"/>
      <c r="DIV80"/>
      <c r="DIW80"/>
      <c r="DIX80"/>
      <c r="DIY80"/>
      <c r="DIZ80"/>
      <c r="DJA80"/>
      <c r="DJB80"/>
      <c r="DJC80"/>
      <c r="DJD80"/>
      <c r="DJE80"/>
      <c r="DJF80"/>
      <c r="DJG80"/>
      <c r="DJH80"/>
      <c r="DJI80"/>
      <c r="DJJ80"/>
      <c r="DJK80"/>
      <c r="DJL80"/>
      <c r="DJM80"/>
      <c r="DJN80"/>
      <c r="DJO80"/>
      <c r="DJP80"/>
      <c r="DJQ80"/>
      <c r="DJR80"/>
      <c r="DJS80"/>
      <c r="DJT80"/>
      <c r="DJU80"/>
      <c r="DJV80"/>
      <c r="DJW80"/>
      <c r="DJX80"/>
      <c r="DJY80"/>
      <c r="DJZ80"/>
      <c r="DKA80"/>
      <c r="DKB80"/>
      <c r="DKC80"/>
      <c r="DKD80"/>
      <c r="DKE80"/>
      <c r="DKF80"/>
      <c r="DKG80"/>
      <c r="DKH80"/>
      <c r="DKI80"/>
      <c r="DKJ80"/>
      <c r="DKK80"/>
      <c r="DKL80"/>
      <c r="DKM80"/>
      <c r="DKN80"/>
      <c r="DKO80"/>
      <c r="DKP80"/>
      <c r="DKQ80"/>
      <c r="DKR80"/>
      <c r="DKS80"/>
      <c r="DKT80"/>
      <c r="DKU80"/>
      <c r="DKV80"/>
      <c r="DKW80"/>
      <c r="DKX80"/>
      <c r="DKY80"/>
      <c r="DKZ80"/>
      <c r="DLA80"/>
      <c r="DLB80"/>
      <c r="DLC80"/>
      <c r="DLD80"/>
      <c r="DLE80"/>
      <c r="DLF80"/>
      <c r="DLG80"/>
      <c r="DLH80"/>
      <c r="DLI80"/>
      <c r="DLJ80"/>
      <c r="DLK80"/>
      <c r="DLL80"/>
      <c r="DLM80"/>
      <c r="DLN80"/>
      <c r="DLO80"/>
      <c r="DLP80"/>
      <c r="DLQ80"/>
      <c r="DLR80"/>
      <c r="DLS80"/>
      <c r="DLT80"/>
      <c r="DLU80"/>
      <c r="DLV80"/>
      <c r="DLW80"/>
      <c r="DLX80"/>
      <c r="DLY80"/>
      <c r="DLZ80"/>
      <c r="DMA80"/>
      <c r="DMB80"/>
      <c r="DMC80"/>
      <c r="DMD80"/>
      <c r="DME80"/>
      <c r="DMF80"/>
      <c r="DMG80"/>
      <c r="DMH80"/>
      <c r="DMI80"/>
      <c r="DMJ80"/>
      <c r="DMK80"/>
      <c r="DML80"/>
      <c r="DMM80"/>
      <c r="DMN80"/>
      <c r="DMO80"/>
      <c r="DMP80"/>
      <c r="DMQ80"/>
      <c r="DMR80"/>
      <c r="DMS80"/>
      <c r="DMT80"/>
      <c r="DMU80"/>
      <c r="DMV80"/>
      <c r="DMW80"/>
      <c r="DMX80"/>
      <c r="DMY80"/>
      <c r="DMZ80"/>
      <c r="DNA80"/>
      <c r="DNB80"/>
      <c r="DNC80"/>
      <c r="DND80"/>
      <c r="DNE80"/>
      <c r="DNF80"/>
      <c r="DNG80"/>
      <c r="DNH80"/>
      <c r="DNI80"/>
      <c r="DNJ80"/>
      <c r="DNK80"/>
      <c r="DNL80"/>
      <c r="DNM80"/>
      <c r="DNN80"/>
      <c r="DNO80"/>
      <c r="DNP80"/>
      <c r="DNQ80"/>
      <c r="DNR80"/>
      <c r="DNS80"/>
      <c r="DNT80"/>
      <c r="DNU80"/>
      <c r="DNV80"/>
      <c r="DNW80"/>
      <c r="DNX80"/>
      <c r="DNY80"/>
      <c r="DNZ80"/>
      <c r="DOA80"/>
      <c r="DOB80"/>
      <c r="DOC80"/>
      <c r="DOD80"/>
      <c r="DOE80"/>
      <c r="DOF80"/>
      <c r="DOG80"/>
      <c r="DOH80"/>
      <c r="DOI80"/>
      <c r="DOJ80"/>
      <c r="DOK80"/>
      <c r="DOL80"/>
      <c r="DOM80"/>
      <c r="DON80"/>
      <c r="DOO80"/>
      <c r="DOP80"/>
      <c r="DOQ80"/>
      <c r="DOR80"/>
      <c r="DOS80"/>
      <c r="DOT80"/>
      <c r="DOU80"/>
      <c r="DOV80"/>
      <c r="DOW80"/>
      <c r="DOX80"/>
      <c r="DOY80"/>
      <c r="DOZ80"/>
      <c r="DPA80"/>
      <c r="DPB80"/>
      <c r="DPC80"/>
      <c r="DPD80"/>
      <c r="DPE80"/>
      <c r="DPF80"/>
      <c r="DPG80"/>
      <c r="DPH80"/>
      <c r="DPI80"/>
      <c r="DPJ80"/>
      <c r="DPK80"/>
      <c r="DPL80"/>
      <c r="DPM80"/>
      <c r="DPN80"/>
      <c r="DPO80"/>
      <c r="DPP80"/>
      <c r="DPQ80"/>
      <c r="DPR80"/>
      <c r="DPS80"/>
      <c r="DPT80"/>
      <c r="DPU80"/>
      <c r="DPV80"/>
      <c r="DPW80"/>
      <c r="DPX80"/>
      <c r="DPY80"/>
      <c r="DPZ80"/>
      <c r="DQA80"/>
      <c r="DQB80"/>
      <c r="DQC80"/>
      <c r="DQD80"/>
      <c r="DQE80"/>
      <c r="DQF80"/>
      <c r="DQG80"/>
      <c r="DQH80"/>
      <c r="DQI80"/>
      <c r="DQJ80"/>
      <c r="DQK80"/>
      <c r="DQL80"/>
      <c r="DQM80"/>
      <c r="DQN80"/>
      <c r="DQO80"/>
      <c r="DQP80"/>
      <c r="DQQ80"/>
      <c r="DQR80"/>
      <c r="DQS80"/>
      <c r="DQT80"/>
      <c r="DQU80"/>
      <c r="DQV80"/>
      <c r="DQW80"/>
      <c r="DQX80"/>
      <c r="DQY80"/>
      <c r="DQZ80"/>
      <c r="DRA80"/>
      <c r="DRB80"/>
      <c r="DRC80"/>
      <c r="DRD80"/>
      <c r="DRE80"/>
      <c r="DRF80"/>
      <c r="DRG80"/>
      <c r="DRH80"/>
      <c r="DRI80"/>
      <c r="DRJ80"/>
      <c r="DRK80"/>
      <c r="DRL80"/>
      <c r="DRM80"/>
      <c r="DRN80"/>
      <c r="DRO80"/>
      <c r="DRP80"/>
      <c r="DRQ80"/>
      <c r="DRR80"/>
      <c r="DRS80"/>
      <c r="DRT80"/>
      <c r="DRU80"/>
      <c r="DRV80"/>
      <c r="DRW80"/>
      <c r="DRX80"/>
      <c r="DRY80"/>
      <c r="DRZ80"/>
      <c r="DSA80"/>
      <c r="DSB80"/>
      <c r="DSC80"/>
      <c r="DSD80"/>
      <c r="DSE80"/>
      <c r="DSF80"/>
      <c r="DSG80"/>
      <c r="DSH80"/>
      <c r="DSI80"/>
      <c r="DSJ80"/>
      <c r="DSK80"/>
      <c r="DSL80"/>
      <c r="DSM80"/>
      <c r="DSN80"/>
      <c r="DSO80"/>
      <c r="DSP80"/>
      <c r="DSQ80"/>
      <c r="DSR80"/>
      <c r="DSS80"/>
      <c r="DST80"/>
      <c r="DSU80"/>
      <c r="DSV80"/>
      <c r="DSW80"/>
      <c r="DSX80"/>
      <c r="DSY80"/>
      <c r="DSZ80"/>
      <c r="DTA80"/>
      <c r="DTB80"/>
      <c r="DTC80"/>
      <c r="DTD80"/>
      <c r="DTE80"/>
      <c r="DTF80"/>
      <c r="DTG80"/>
      <c r="DTH80"/>
      <c r="DTI80"/>
      <c r="DTJ80"/>
      <c r="DTK80"/>
      <c r="DTL80"/>
      <c r="DTM80"/>
      <c r="DTN80"/>
      <c r="DTO80"/>
      <c r="DTP80"/>
      <c r="DTQ80"/>
      <c r="DTR80"/>
      <c r="DTS80"/>
      <c r="DTT80"/>
      <c r="DTU80"/>
      <c r="DTV80"/>
      <c r="DTW80"/>
      <c r="DTX80"/>
      <c r="DTY80"/>
      <c r="DTZ80"/>
      <c r="DUA80"/>
      <c r="DUB80"/>
      <c r="DUC80"/>
      <c r="DUD80"/>
      <c r="DUE80"/>
      <c r="DUF80"/>
      <c r="DUG80"/>
      <c r="DUH80"/>
      <c r="DUI80"/>
      <c r="DUJ80"/>
      <c r="DUK80"/>
      <c r="DUL80"/>
      <c r="DUM80"/>
      <c r="DUN80"/>
      <c r="DUO80"/>
      <c r="DUP80"/>
      <c r="DUQ80"/>
      <c r="DUR80"/>
      <c r="DUS80"/>
      <c r="DUT80"/>
      <c r="DUU80"/>
      <c r="DUV80"/>
      <c r="DUW80"/>
      <c r="DUX80"/>
      <c r="DUY80"/>
      <c r="DUZ80"/>
      <c r="DVA80"/>
      <c r="DVB80"/>
      <c r="DVC80"/>
      <c r="DVD80"/>
      <c r="DVE80"/>
      <c r="DVF80"/>
      <c r="DVG80"/>
      <c r="DVH80"/>
      <c r="DVI80"/>
      <c r="DVJ80"/>
      <c r="DVK80"/>
      <c r="DVL80"/>
      <c r="DVM80"/>
      <c r="DVN80"/>
      <c r="DVO80"/>
      <c r="DVP80"/>
      <c r="DVQ80"/>
      <c r="DVR80"/>
      <c r="DVS80"/>
      <c r="DVT80"/>
      <c r="DVU80"/>
      <c r="DVV80"/>
      <c r="DVW80"/>
      <c r="DVX80"/>
      <c r="DVY80"/>
      <c r="DVZ80"/>
      <c r="DWA80"/>
      <c r="DWB80"/>
      <c r="DWC80"/>
      <c r="DWD80"/>
      <c r="DWE80"/>
      <c r="DWF80"/>
      <c r="DWG80"/>
      <c r="DWH80"/>
      <c r="DWI80"/>
      <c r="DWJ80"/>
      <c r="DWK80"/>
      <c r="DWL80"/>
      <c r="DWM80"/>
      <c r="DWN80"/>
      <c r="DWO80"/>
      <c r="DWP80"/>
      <c r="DWQ80"/>
      <c r="DWR80"/>
      <c r="DWS80"/>
      <c r="DWT80"/>
      <c r="DWU80"/>
      <c r="DWV80"/>
      <c r="DWW80"/>
      <c r="DWX80"/>
      <c r="DWY80"/>
      <c r="DWZ80"/>
      <c r="DXA80"/>
      <c r="DXB80"/>
      <c r="DXC80"/>
      <c r="DXD80"/>
      <c r="DXE80"/>
      <c r="DXF80"/>
      <c r="DXG80"/>
      <c r="DXH80"/>
      <c r="DXI80"/>
      <c r="DXJ80"/>
      <c r="DXK80"/>
      <c r="DXL80"/>
      <c r="DXM80"/>
      <c r="DXN80"/>
      <c r="DXO80"/>
      <c r="DXP80"/>
      <c r="DXQ80"/>
      <c r="DXR80"/>
      <c r="DXS80"/>
      <c r="DXT80"/>
      <c r="DXU80"/>
      <c r="DXV80"/>
      <c r="DXW80"/>
      <c r="DXX80"/>
      <c r="DXY80"/>
      <c r="DXZ80"/>
      <c r="DYA80"/>
      <c r="DYB80"/>
      <c r="DYC80"/>
      <c r="DYD80"/>
      <c r="DYE80"/>
      <c r="DYF80"/>
      <c r="DYG80"/>
      <c r="DYH80"/>
      <c r="DYI80"/>
      <c r="DYJ80"/>
      <c r="DYK80"/>
      <c r="DYL80"/>
      <c r="DYM80"/>
      <c r="DYN80"/>
      <c r="DYO80"/>
      <c r="DYP80"/>
      <c r="DYQ80"/>
      <c r="DYR80"/>
      <c r="DYS80"/>
      <c r="DYT80"/>
      <c r="DYU80"/>
      <c r="DYV80"/>
      <c r="DYW80"/>
      <c r="DYX80"/>
      <c r="DYY80"/>
      <c r="DYZ80"/>
      <c r="DZA80"/>
      <c r="DZB80"/>
      <c r="DZC80"/>
      <c r="DZD80"/>
      <c r="DZE80"/>
      <c r="DZF80"/>
      <c r="DZG80"/>
      <c r="DZH80"/>
      <c r="DZI80"/>
      <c r="DZJ80"/>
      <c r="DZK80"/>
      <c r="DZL80"/>
      <c r="DZM80"/>
      <c r="DZN80"/>
      <c r="DZO80"/>
      <c r="DZP80"/>
      <c r="DZQ80"/>
      <c r="DZR80"/>
      <c r="DZS80"/>
      <c r="DZT80"/>
      <c r="DZU80"/>
      <c r="DZV80"/>
      <c r="DZW80"/>
      <c r="DZX80"/>
      <c r="DZY80"/>
      <c r="DZZ80"/>
      <c r="EAA80"/>
      <c r="EAB80"/>
      <c r="EAC80"/>
      <c r="EAD80"/>
      <c r="EAE80"/>
      <c r="EAF80"/>
      <c r="EAG80"/>
      <c r="EAH80"/>
      <c r="EAI80"/>
      <c r="EAJ80"/>
      <c r="EAK80"/>
      <c r="EAL80"/>
      <c r="EAM80"/>
      <c r="EAN80"/>
      <c r="EAO80"/>
      <c r="EAP80"/>
      <c r="EAQ80"/>
      <c r="EAR80"/>
      <c r="EAS80"/>
      <c r="EAT80"/>
      <c r="EAU80"/>
      <c r="EAV80"/>
      <c r="EAW80"/>
      <c r="EAX80"/>
      <c r="EAY80"/>
      <c r="EAZ80"/>
      <c r="EBA80"/>
      <c r="EBB80"/>
      <c r="EBC80"/>
      <c r="EBD80"/>
      <c r="EBE80"/>
      <c r="EBF80"/>
      <c r="EBG80"/>
      <c r="EBH80"/>
      <c r="EBI80"/>
      <c r="EBJ80"/>
      <c r="EBK80"/>
      <c r="EBL80"/>
      <c r="EBM80"/>
      <c r="EBN80"/>
      <c r="EBO80"/>
      <c r="EBP80"/>
      <c r="EBQ80"/>
      <c r="EBR80"/>
      <c r="EBS80"/>
      <c r="EBT80"/>
      <c r="EBU80"/>
      <c r="EBV80"/>
      <c r="EBW80"/>
      <c r="EBX80"/>
      <c r="EBY80"/>
      <c r="EBZ80"/>
      <c r="ECA80"/>
      <c r="ECB80"/>
      <c r="ECC80"/>
      <c r="ECD80"/>
      <c r="ECE80"/>
      <c r="ECF80"/>
      <c r="ECG80"/>
      <c r="ECH80"/>
      <c r="ECI80"/>
      <c r="ECJ80"/>
      <c r="ECK80"/>
      <c r="ECL80"/>
      <c r="ECM80"/>
      <c r="ECN80"/>
      <c r="ECO80"/>
      <c r="ECP80"/>
      <c r="ECQ80"/>
      <c r="ECR80"/>
      <c r="ECS80"/>
      <c r="ECT80"/>
      <c r="ECU80"/>
      <c r="ECV80"/>
      <c r="ECW80"/>
      <c r="ECX80"/>
      <c r="ECY80"/>
      <c r="ECZ80"/>
      <c r="EDA80"/>
      <c r="EDB80"/>
      <c r="EDC80"/>
      <c r="EDD80"/>
      <c r="EDE80"/>
      <c r="EDF80"/>
      <c r="EDG80"/>
      <c r="EDH80"/>
      <c r="EDI80"/>
      <c r="EDJ80"/>
      <c r="EDK80"/>
      <c r="EDL80"/>
      <c r="EDM80"/>
      <c r="EDN80"/>
      <c r="EDO80"/>
      <c r="EDP80"/>
      <c r="EDQ80"/>
      <c r="EDR80"/>
      <c r="EDS80"/>
      <c r="EDT80"/>
      <c r="EDU80"/>
      <c r="EDV80"/>
      <c r="EDW80"/>
      <c r="EDX80"/>
      <c r="EDY80"/>
      <c r="EDZ80"/>
      <c r="EEA80"/>
      <c r="EEB80"/>
      <c r="EEC80"/>
      <c r="EED80"/>
      <c r="EEE80"/>
      <c r="EEF80"/>
      <c r="EEG80"/>
      <c r="EEH80"/>
      <c r="EEI80"/>
      <c r="EEJ80"/>
      <c r="EEK80"/>
      <c r="EEL80"/>
      <c r="EEM80"/>
      <c r="EEN80"/>
      <c r="EEO80"/>
      <c r="EEP80"/>
      <c r="EEQ80"/>
      <c r="EER80"/>
      <c r="EES80"/>
      <c r="EET80"/>
      <c r="EEU80"/>
      <c r="EEV80"/>
      <c r="EEW80"/>
      <c r="EEX80"/>
      <c r="EEY80"/>
      <c r="EEZ80"/>
      <c r="EFA80"/>
      <c r="EFB80"/>
      <c r="EFC80"/>
      <c r="EFD80"/>
      <c r="EFE80"/>
      <c r="EFF80"/>
      <c r="EFG80"/>
      <c r="EFH80"/>
      <c r="EFI80"/>
      <c r="EFJ80"/>
      <c r="EFK80"/>
      <c r="EFL80"/>
      <c r="EFM80"/>
      <c r="EFN80"/>
      <c r="EFO80"/>
      <c r="EFP80"/>
      <c r="EFQ80"/>
      <c r="EFR80"/>
      <c r="EFS80"/>
      <c r="EFT80"/>
      <c r="EFU80"/>
      <c r="EFV80"/>
      <c r="EFW80"/>
      <c r="EFX80"/>
      <c r="EFY80"/>
      <c r="EFZ80"/>
      <c r="EGA80"/>
      <c r="EGB80"/>
      <c r="EGC80"/>
      <c r="EGD80"/>
      <c r="EGE80"/>
      <c r="EGF80"/>
      <c r="EGG80"/>
      <c r="EGH80"/>
      <c r="EGI80"/>
      <c r="EGJ80"/>
      <c r="EGK80"/>
      <c r="EGL80"/>
      <c r="EGM80"/>
      <c r="EGN80"/>
      <c r="EGO80"/>
      <c r="EGP80"/>
      <c r="EGQ80"/>
      <c r="EGR80"/>
      <c r="EGS80"/>
      <c r="EGT80"/>
      <c r="EGU80"/>
      <c r="EGV80"/>
      <c r="EGW80"/>
      <c r="EGX80"/>
      <c r="EGY80"/>
      <c r="EGZ80"/>
      <c r="EHA80"/>
      <c r="EHB80"/>
      <c r="EHC80"/>
      <c r="EHD80"/>
      <c r="EHE80"/>
      <c r="EHF80"/>
      <c r="EHG80"/>
      <c r="EHH80"/>
      <c r="EHI80"/>
      <c r="EHJ80"/>
      <c r="EHK80"/>
      <c r="EHL80"/>
      <c r="EHM80"/>
      <c r="EHN80"/>
      <c r="EHO80"/>
      <c r="EHP80"/>
      <c r="EHQ80"/>
      <c r="EHR80"/>
      <c r="EHS80"/>
      <c r="EHT80"/>
      <c r="EHU80"/>
      <c r="EHV80"/>
      <c r="EHW80"/>
      <c r="EHX80"/>
      <c r="EHY80"/>
      <c r="EHZ80"/>
      <c r="EIA80"/>
      <c r="EIB80"/>
      <c r="EIC80"/>
      <c r="EID80"/>
      <c r="EIE80"/>
      <c r="EIF80"/>
      <c r="EIG80"/>
      <c r="EIH80"/>
      <c r="EII80"/>
      <c r="EIJ80"/>
      <c r="EIK80"/>
      <c r="EIL80"/>
      <c r="EIM80"/>
      <c r="EIN80"/>
      <c r="EIO80"/>
      <c r="EIP80"/>
      <c r="EIQ80"/>
      <c r="EIR80"/>
      <c r="EIS80"/>
      <c r="EIT80"/>
      <c r="EIU80"/>
      <c r="EIV80"/>
      <c r="EIW80"/>
      <c r="EIX80"/>
      <c r="EIY80"/>
      <c r="EIZ80"/>
      <c r="EJA80"/>
      <c r="EJB80"/>
      <c r="EJC80"/>
      <c r="EJD80"/>
      <c r="EJE80"/>
      <c r="EJF80"/>
      <c r="EJG80"/>
      <c r="EJH80"/>
      <c r="EJI80"/>
      <c r="EJJ80"/>
      <c r="EJK80"/>
      <c r="EJL80"/>
      <c r="EJM80"/>
      <c r="EJN80"/>
      <c r="EJO80"/>
      <c r="EJP80"/>
      <c r="EJQ80"/>
      <c r="EJR80"/>
      <c r="EJS80"/>
      <c r="EJT80"/>
      <c r="EJU80"/>
      <c r="EJV80"/>
      <c r="EJW80"/>
      <c r="EJX80"/>
      <c r="EJY80"/>
      <c r="EJZ80"/>
      <c r="EKA80"/>
      <c r="EKB80"/>
      <c r="EKC80"/>
      <c r="EKD80"/>
      <c r="EKE80"/>
      <c r="EKF80"/>
      <c r="EKG80"/>
      <c r="EKH80"/>
      <c r="EKI80"/>
      <c r="EKJ80"/>
      <c r="EKK80"/>
      <c r="EKL80"/>
      <c r="EKM80"/>
      <c r="EKN80"/>
      <c r="EKO80"/>
      <c r="EKP80"/>
      <c r="EKQ80"/>
      <c r="EKR80"/>
      <c r="EKS80"/>
      <c r="EKT80"/>
      <c r="EKU80"/>
      <c r="EKV80"/>
      <c r="EKW80"/>
      <c r="EKX80"/>
      <c r="EKY80"/>
      <c r="EKZ80"/>
      <c r="ELA80"/>
      <c r="ELB80"/>
      <c r="ELC80"/>
      <c r="ELD80"/>
      <c r="ELE80"/>
      <c r="ELF80"/>
      <c r="ELG80"/>
      <c r="ELH80"/>
      <c r="ELI80"/>
      <c r="ELJ80"/>
      <c r="ELK80"/>
      <c r="ELL80"/>
      <c r="ELM80"/>
      <c r="ELN80"/>
      <c r="ELO80"/>
      <c r="ELP80"/>
      <c r="ELQ80"/>
      <c r="ELR80"/>
      <c r="ELS80"/>
      <c r="ELT80"/>
      <c r="ELU80"/>
      <c r="ELV80"/>
      <c r="ELW80"/>
      <c r="ELX80"/>
      <c r="ELY80"/>
      <c r="ELZ80"/>
      <c r="EMA80"/>
      <c r="EMB80"/>
      <c r="EMC80"/>
      <c r="EMD80"/>
      <c r="EME80"/>
      <c r="EMF80"/>
      <c r="EMG80"/>
      <c r="EMH80"/>
      <c r="EMI80"/>
      <c r="EMJ80"/>
      <c r="EMK80"/>
      <c r="EML80"/>
      <c r="EMM80"/>
      <c r="EMN80"/>
      <c r="EMO80"/>
      <c r="EMP80"/>
      <c r="EMQ80"/>
      <c r="EMR80"/>
      <c r="EMS80"/>
      <c r="EMT80"/>
      <c r="EMU80"/>
      <c r="EMV80"/>
      <c r="EMW80"/>
      <c r="EMX80"/>
      <c r="EMY80"/>
      <c r="EMZ80"/>
      <c r="ENA80"/>
      <c r="ENB80"/>
      <c r="ENC80"/>
      <c r="END80"/>
      <c r="ENE80"/>
      <c r="ENF80"/>
      <c r="ENG80"/>
      <c r="ENH80"/>
      <c r="ENI80"/>
      <c r="ENJ80"/>
      <c r="ENK80"/>
      <c r="ENL80"/>
      <c r="ENM80"/>
      <c r="ENN80"/>
      <c r="ENO80"/>
      <c r="ENP80"/>
      <c r="ENQ80"/>
      <c r="ENR80"/>
      <c r="ENS80"/>
      <c r="ENT80"/>
      <c r="ENU80"/>
      <c r="ENV80"/>
      <c r="ENW80"/>
      <c r="ENX80"/>
      <c r="ENY80"/>
      <c r="ENZ80"/>
      <c r="EOA80"/>
      <c r="EOB80"/>
      <c r="EOC80"/>
      <c r="EOD80"/>
      <c r="EOE80"/>
      <c r="EOF80"/>
      <c r="EOG80"/>
      <c r="EOH80"/>
      <c r="EOI80"/>
      <c r="EOJ80"/>
      <c r="EOK80"/>
      <c r="EOL80"/>
      <c r="EOM80"/>
      <c r="EON80"/>
      <c r="EOO80"/>
      <c r="EOP80"/>
      <c r="EOQ80"/>
      <c r="EOR80"/>
      <c r="EOS80"/>
      <c r="EOT80"/>
      <c r="EOU80"/>
      <c r="EOV80"/>
      <c r="EOW80"/>
      <c r="EOX80"/>
      <c r="EOY80"/>
      <c r="EOZ80"/>
      <c r="EPA80"/>
      <c r="EPB80"/>
      <c r="EPC80"/>
      <c r="EPD80"/>
      <c r="EPE80"/>
      <c r="EPF80"/>
      <c r="EPG80"/>
      <c r="EPH80"/>
      <c r="EPI80"/>
      <c r="EPJ80"/>
      <c r="EPK80"/>
      <c r="EPL80"/>
      <c r="EPM80"/>
      <c r="EPN80"/>
      <c r="EPO80"/>
      <c r="EPP80"/>
      <c r="EPQ80"/>
      <c r="EPR80"/>
      <c r="EPS80"/>
      <c r="EPT80"/>
      <c r="EPU80"/>
      <c r="EPV80"/>
      <c r="EPW80"/>
      <c r="EPX80"/>
      <c r="EPY80"/>
      <c r="EPZ80"/>
      <c r="EQA80"/>
      <c r="EQB80"/>
      <c r="EQC80"/>
      <c r="EQD80"/>
      <c r="EQE80"/>
      <c r="EQF80"/>
      <c r="EQG80"/>
      <c r="EQH80"/>
      <c r="EQI80"/>
      <c r="EQJ80"/>
      <c r="EQK80"/>
      <c r="EQL80"/>
      <c r="EQM80"/>
      <c r="EQN80"/>
      <c r="EQO80"/>
      <c r="EQP80"/>
      <c r="EQQ80"/>
      <c r="EQR80"/>
      <c r="EQS80"/>
      <c r="EQT80"/>
      <c r="EQU80"/>
      <c r="EQV80"/>
      <c r="EQW80"/>
      <c r="EQX80"/>
      <c r="EQY80"/>
      <c r="EQZ80"/>
      <c r="ERA80"/>
      <c r="ERB80"/>
      <c r="ERC80"/>
      <c r="ERD80"/>
      <c r="ERE80"/>
      <c r="ERF80"/>
      <c r="ERG80"/>
      <c r="ERH80"/>
      <c r="ERI80"/>
      <c r="ERJ80"/>
      <c r="ERK80"/>
      <c r="ERL80"/>
      <c r="ERM80"/>
      <c r="ERN80"/>
      <c r="ERO80"/>
      <c r="ERP80"/>
      <c r="ERQ80"/>
      <c r="ERR80"/>
      <c r="ERS80"/>
      <c r="ERT80"/>
      <c r="ERU80"/>
      <c r="ERV80"/>
      <c r="ERW80"/>
      <c r="ERX80"/>
      <c r="ERY80"/>
      <c r="ERZ80"/>
      <c r="ESA80"/>
      <c r="ESB80"/>
      <c r="ESC80"/>
      <c r="ESD80"/>
      <c r="ESE80"/>
      <c r="ESF80"/>
      <c r="ESG80"/>
      <c r="ESH80"/>
      <c r="ESI80"/>
      <c r="ESJ80"/>
      <c r="ESK80"/>
      <c r="ESL80"/>
      <c r="ESM80"/>
      <c r="ESN80"/>
      <c r="ESO80"/>
      <c r="ESP80"/>
      <c r="ESQ80"/>
      <c r="ESR80"/>
      <c r="ESS80"/>
      <c r="EST80"/>
      <c r="ESU80"/>
      <c r="ESV80"/>
      <c r="ESW80"/>
      <c r="ESX80"/>
      <c r="ESY80"/>
      <c r="ESZ80"/>
      <c r="ETA80"/>
      <c r="ETB80"/>
      <c r="ETC80"/>
      <c r="ETD80"/>
      <c r="ETE80"/>
      <c r="ETF80"/>
      <c r="ETG80"/>
      <c r="ETH80"/>
      <c r="ETI80"/>
      <c r="ETJ80"/>
      <c r="ETK80"/>
      <c r="ETL80"/>
      <c r="ETM80"/>
      <c r="ETN80"/>
      <c r="ETO80"/>
      <c r="ETP80"/>
      <c r="ETQ80"/>
      <c r="ETR80"/>
      <c r="ETS80"/>
      <c r="ETT80"/>
      <c r="ETU80"/>
      <c r="ETV80"/>
      <c r="ETW80"/>
      <c r="ETX80"/>
      <c r="ETY80"/>
      <c r="ETZ80"/>
      <c r="EUA80"/>
      <c r="EUB80"/>
      <c r="EUC80"/>
      <c r="EUD80"/>
      <c r="EUE80"/>
      <c r="EUF80"/>
      <c r="EUG80"/>
      <c r="EUH80"/>
      <c r="EUI80"/>
      <c r="EUJ80"/>
      <c r="EUK80"/>
      <c r="EUL80"/>
      <c r="EUM80"/>
      <c r="EUN80"/>
      <c r="EUO80"/>
      <c r="EUP80"/>
      <c r="EUQ80"/>
      <c r="EUR80"/>
      <c r="EUS80"/>
      <c r="EUT80"/>
      <c r="EUU80"/>
      <c r="EUV80"/>
      <c r="EUW80"/>
      <c r="EUX80"/>
      <c r="EUY80"/>
      <c r="EUZ80"/>
      <c r="EVA80"/>
      <c r="EVB80"/>
      <c r="EVC80"/>
      <c r="EVD80"/>
      <c r="EVE80"/>
      <c r="EVF80"/>
      <c r="EVG80"/>
      <c r="EVH80"/>
      <c r="EVI80"/>
      <c r="EVJ80"/>
      <c r="EVK80"/>
      <c r="EVL80"/>
      <c r="EVM80"/>
      <c r="EVN80"/>
      <c r="EVO80"/>
      <c r="EVP80"/>
      <c r="EVQ80"/>
      <c r="EVR80"/>
      <c r="EVS80"/>
      <c r="EVT80"/>
      <c r="EVU80"/>
      <c r="EVV80"/>
      <c r="EVW80"/>
      <c r="EVX80"/>
      <c r="EVY80"/>
      <c r="EVZ80"/>
      <c r="EWA80"/>
      <c r="EWB80"/>
      <c r="EWC80"/>
      <c r="EWD80"/>
      <c r="EWE80"/>
      <c r="EWF80"/>
      <c r="EWG80"/>
      <c r="EWH80"/>
      <c r="EWI80"/>
      <c r="EWJ80"/>
      <c r="EWK80"/>
      <c r="EWL80"/>
      <c r="EWM80"/>
      <c r="EWN80"/>
      <c r="EWO80"/>
      <c r="EWP80"/>
      <c r="EWQ80"/>
      <c r="EWR80"/>
      <c r="EWS80"/>
      <c r="EWT80"/>
      <c r="EWU80"/>
      <c r="EWV80"/>
      <c r="EWW80"/>
      <c r="EWX80"/>
      <c r="EWY80"/>
      <c r="EWZ80"/>
      <c r="EXA80"/>
      <c r="EXB80"/>
      <c r="EXC80"/>
      <c r="EXD80"/>
      <c r="EXE80"/>
      <c r="EXF80"/>
      <c r="EXG80"/>
      <c r="EXH80"/>
      <c r="EXI80"/>
      <c r="EXJ80"/>
      <c r="EXK80"/>
      <c r="EXL80"/>
      <c r="EXM80"/>
      <c r="EXN80"/>
      <c r="EXO80"/>
      <c r="EXP80"/>
      <c r="EXQ80"/>
      <c r="EXR80"/>
      <c r="EXS80"/>
      <c r="EXT80"/>
      <c r="EXU80"/>
      <c r="EXV80"/>
      <c r="EXW80"/>
      <c r="EXX80"/>
      <c r="EXY80"/>
      <c r="EXZ80"/>
      <c r="EYA80"/>
      <c r="EYB80"/>
      <c r="EYC80"/>
      <c r="EYD80"/>
      <c r="EYE80"/>
      <c r="EYF80"/>
      <c r="EYG80"/>
      <c r="EYH80"/>
      <c r="EYI80"/>
      <c r="EYJ80"/>
      <c r="EYK80"/>
      <c r="EYL80"/>
      <c r="EYM80"/>
      <c r="EYN80"/>
      <c r="EYO80"/>
      <c r="EYP80"/>
      <c r="EYQ80"/>
      <c r="EYR80"/>
      <c r="EYS80"/>
      <c r="EYT80"/>
      <c r="EYU80"/>
      <c r="EYV80"/>
      <c r="EYW80"/>
      <c r="EYX80"/>
      <c r="EYY80"/>
      <c r="EYZ80"/>
      <c r="EZA80"/>
      <c r="EZB80"/>
      <c r="EZC80"/>
      <c r="EZD80"/>
      <c r="EZE80"/>
      <c r="EZF80"/>
      <c r="EZG80"/>
      <c r="EZH80"/>
      <c r="EZI80"/>
      <c r="EZJ80"/>
      <c r="EZK80"/>
      <c r="EZL80"/>
      <c r="EZM80"/>
      <c r="EZN80"/>
      <c r="EZO80"/>
      <c r="EZP80"/>
      <c r="EZQ80"/>
      <c r="EZR80"/>
      <c r="EZS80"/>
      <c r="EZT80"/>
      <c r="EZU80"/>
      <c r="EZV80"/>
      <c r="EZW80"/>
      <c r="EZX80"/>
      <c r="EZY80"/>
      <c r="EZZ80"/>
      <c r="FAA80"/>
      <c r="FAB80"/>
      <c r="FAC80"/>
      <c r="FAD80"/>
      <c r="FAE80"/>
      <c r="FAF80"/>
      <c r="FAG80"/>
      <c r="FAH80"/>
      <c r="FAI80"/>
      <c r="FAJ80"/>
      <c r="FAK80"/>
      <c r="FAL80"/>
      <c r="FAM80"/>
      <c r="FAN80"/>
      <c r="FAO80"/>
      <c r="FAP80"/>
      <c r="FAQ80"/>
      <c r="FAR80"/>
      <c r="FAS80"/>
      <c r="FAT80"/>
      <c r="FAU80"/>
      <c r="FAV80"/>
      <c r="FAW80"/>
      <c r="FAX80"/>
      <c r="FAY80"/>
      <c r="FAZ80"/>
      <c r="FBA80"/>
      <c r="FBB80"/>
      <c r="FBC80"/>
      <c r="FBD80"/>
      <c r="FBE80"/>
      <c r="FBF80"/>
      <c r="FBG80"/>
      <c r="FBH80"/>
      <c r="FBI80"/>
      <c r="FBJ80"/>
      <c r="FBK80"/>
      <c r="FBL80"/>
      <c r="FBM80"/>
      <c r="FBN80"/>
      <c r="FBO80"/>
      <c r="FBP80"/>
      <c r="FBQ80"/>
      <c r="FBR80"/>
      <c r="FBS80"/>
      <c r="FBT80"/>
      <c r="FBU80"/>
      <c r="FBV80"/>
      <c r="FBW80"/>
      <c r="FBX80"/>
      <c r="FBY80"/>
      <c r="FBZ80"/>
      <c r="FCA80"/>
      <c r="FCB80"/>
      <c r="FCC80"/>
      <c r="FCD80"/>
      <c r="FCE80"/>
      <c r="FCF80"/>
      <c r="FCG80"/>
      <c r="FCH80"/>
      <c r="FCI80"/>
      <c r="FCJ80"/>
      <c r="FCK80"/>
      <c r="FCL80"/>
      <c r="FCM80"/>
      <c r="FCN80"/>
      <c r="FCO80"/>
      <c r="FCP80"/>
      <c r="FCQ80"/>
      <c r="FCR80"/>
      <c r="FCS80"/>
      <c r="FCT80"/>
      <c r="FCU80"/>
      <c r="FCV80"/>
      <c r="FCW80"/>
      <c r="FCX80"/>
      <c r="FCY80"/>
      <c r="FCZ80"/>
      <c r="FDA80"/>
      <c r="FDB80"/>
      <c r="FDC80"/>
      <c r="FDD80"/>
      <c r="FDE80"/>
      <c r="FDF80"/>
      <c r="FDG80"/>
      <c r="FDH80"/>
      <c r="FDI80"/>
      <c r="FDJ80"/>
      <c r="FDK80"/>
      <c r="FDL80"/>
      <c r="FDM80"/>
      <c r="FDN80"/>
      <c r="FDO80"/>
      <c r="FDP80"/>
      <c r="FDQ80"/>
      <c r="FDR80"/>
      <c r="FDS80"/>
      <c r="FDT80"/>
      <c r="FDU80"/>
      <c r="FDV80"/>
      <c r="FDW80"/>
      <c r="FDX80"/>
      <c r="FDY80"/>
      <c r="FDZ80"/>
      <c r="FEA80"/>
      <c r="FEB80"/>
      <c r="FEC80"/>
      <c r="FED80"/>
      <c r="FEE80"/>
      <c r="FEF80"/>
      <c r="FEG80"/>
      <c r="FEH80"/>
      <c r="FEI80"/>
      <c r="FEJ80"/>
      <c r="FEK80"/>
      <c r="FEL80"/>
      <c r="FEM80"/>
      <c r="FEN80"/>
      <c r="FEO80"/>
      <c r="FEP80"/>
      <c r="FEQ80"/>
      <c r="FER80"/>
      <c r="FES80"/>
      <c r="FET80"/>
      <c r="FEU80"/>
      <c r="FEV80"/>
      <c r="FEW80"/>
      <c r="FEX80"/>
      <c r="FEY80"/>
      <c r="FEZ80"/>
      <c r="FFA80"/>
      <c r="FFB80"/>
      <c r="FFC80"/>
      <c r="FFD80"/>
      <c r="FFE80"/>
      <c r="FFF80"/>
      <c r="FFG80"/>
      <c r="FFH80"/>
      <c r="FFI80"/>
      <c r="FFJ80"/>
      <c r="FFK80"/>
      <c r="FFL80"/>
      <c r="FFM80"/>
      <c r="FFN80"/>
      <c r="FFO80"/>
      <c r="FFP80"/>
      <c r="FFQ80"/>
      <c r="FFR80"/>
      <c r="FFS80"/>
      <c r="FFT80"/>
      <c r="FFU80"/>
      <c r="FFV80"/>
      <c r="FFW80"/>
      <c r="FFX80"/>
      <c r="FFY80"/>
      <c r="FFZ80"/>
      <c r="FGA80"/>
      <c r="FGB80"/>
      <c r="FGC80"/>
      <c r="FGD80"/>
      <c r="FGE80"/>
      <c r="FGF80"/>
      <c r="FGG80"/>
      <c r="FGH80"/>
      <c r="FGI80"/>
      <c r="FGJ80"/>
      <c r="FGK80"/>
      <c r="FGL80"/>
      <c r="FGM80"/>
      <c r="FGN80"/>
      <c r="FGO80"/>
      <c r="FGP80"/>
      <c r="FGQ80"/>
      <c r="FGR80"/>
      <c r="FGS80"/>
      <c r="FGT80"/>
      <c r="FGU80"/>
      <c r="FGV80"/>
      <c r="FGW80"/>
      <c r="FGX80"/>
      <c r="FGY80"/>
      <c r="FGZ80"/>
      <c r="FHA80"/>
      <c r="FHB80"/>
      <c r="FHC80"/>
      <c r="FHD80"/>
      <c r="FHE80"/>
      <c r="FHF80"/>
      <c r="FHG80"/>
      <c r="FHH80"/>
      <c r="FHI80"/>
      <c r="FHJ80"/>
      <c r="FHK80"/>
      <c r="FHL80"/>
      <c r="FHM80"/>
      <c r="FHN80"/>
      <c r="FHO80"/>
      <c r="FHP80"/>
      <c r="FHQ80"/>
      <c r="FHR80"/>
      <c r="FHS80"/>
      <c r="FHT80"/>
      <c r="FHU80"/>
      <c r="FHV80"/>
      <c r="FHW80"/>
      <c r="FHX80"/>
      <c r="FHY80"/>
      <c r="FHZ80"/>
      <c r="FIA80"/>
      <c r="FIB80"/>
      <c r="FIC80"/>
      <c r="FID80"/>
      <c r="FIE80"/>
      <c r="FIF80"/>
      <c r="FIG80"/>
      <c r="FIH80"/>
      <c r="FII80"/>
      <c r="FIJ80"/>
      <c r="FIK80"/>
      <c r="FIL80"/>
      <c r="FIM80"/>
      <c r="FIN80"/>
      <c r="FIO80"/>
      <c r="FIP80"/>
      <c r="FIQ80"/>
      <c r="FIR80"/>
      <c r="FIS80"/>
      <c r="FIT80"/>
      <c r="FIU80"/>
      <c r="FIV80"/>
      <c r="FIW80"/>
      <c r="FIX80"/>
      <c r="FIY80"/>
      <c r="FIZ80"/>
      <c r="FJA80"/>
      <c r="FJB80"/>
      <c r="FJC80"/>
      <c r="FJD80"/>
      <c r="FJE80"/>
      <c r="FJF80"/>
      <c r="FJG80"/>
      <c r="FJH80"/>
      <c r="FJI80"/>
      <c r="FJJ80"/>
      <c r="FJK80"/>
      <c r="FJL80"/>
      <c r="FJM80"/>
      <c r="FJN80"/>
      <c r="FJO80"/>
      <c r="FJP80"/>
      <c r="FJQ80"/>
      <c r="FJR80"/>
      <c r="FJS80"/>
      <c r="FJT80"/>
      <c r="FJU80"/>
      <c r="FJV80"/>
      <c r="FJW80"/>
      <c r="FJX80"/>
      <c r="FJY80"/>
      <c r="FJZ80"/>
      <c r="FKA80"/>
      <c r="FKB80"/>
      <c r="FKC80"/>
      <c r="FKD80"/>
      <c r="FKE80"/>
      <c r="FKF80"/>
      <c r="FKG80"/>
      <c r="FKH80"/>
      <c r="FKI80"/>
      <c r="FKJ80"/>
      <c r="FKK80"/>
      <c r="FKL80"/>
      <c r="FKM80"/>
      <c r="FKN80"/>
      <c r="FKO80"/>
      <c r="FKP80"/>
      <c r="FKQ80"/>
      <c r="FKR80"/>
      <c r="FKS80"/>
      <c r="FKT80"/>
      <c r="FKU80"/>
      <c r="FKV80"/>
      <c r="FKW80"/>
      <c r="FKX80"/>
      <c r="FKY80"/>
      <c r="FKZ80"/>
      <c r="FLA80"/>
      <c r="FLB80"/>
      <c r="FLC80"/>
      <c r="FLD80"/>
      <c r="FLE80"/>
      <c r="FLF80"/>
      <c r="FLG80"/>
      <c r="FLH80"/>
      <c r="FLI80"/>
      <c r="FLJ80"/>
      <c r="FLK80"/>
      <c r="FLL80"/>
      <c r="FLM80"/>
      <c r="FLN80"/>
      <c r="FLO80"/>
      <c r="FLP80"/>
      <c r="FLQ80"/>
      <c r="FLR80"/>
      <c r="FLS80"/>
      <c r="FLT80"/>
      <c r="FLU80"/>
      <c r="FLV80"/>
      <c r="FLW80"/>
      <c r="FLX80"/>
      <c r="FLY80"/>
      <c r="FLZ80"/>
      <c r="FMA80"/>
      <c r="FMB80"/>
      <c r="FMC80"/>
      <c r="FMD80"/>
      <c r="FME80"/>
      <c r="FMF80"/>
      <c r="FMG80"/>
      <c r="FMH80"/>
      <c r="FMI80"/>
      <c r="FMJ80"/>
      <c r="FMK80"/>
      <c r="FML80"/>
      <c r="FMM80"/>
      <c r="FMN80"/>
      <c r="FMO80"/>
      <c r="FMP80"/>
      <c r="FMQ80"/>
      <c r="FMR80"/>
      <c r="FMS80"/>
      <c r="FMT80"/>
      <c r="FMU80"/>
      <c r="FMV80"/>
      <c r="FMW80"/>
      <c r="FMX80"/>
      <c r="FMY80"/>
      <c r="FMZ80"/>
      <c r="FNA80"/>
      <c r="FNB80"/>
      <c r="FNC80"/>
      <c r="FND80"/>
      <c r="FNE80"/>
      <c r="FNF80"/>
      <c r="FNG80"/>
      <c r="FNH80"/>
      <c r="FNI80"/>
      <c r="FNJ80"/>
      <c r="FNK80"/>
      <c r="FNL80"/>
      <c r="FNM80"/>
      <c r="FNN80"/>
      <c r="FNO80"/>
      <c r="FNP80"/>
      <c r="FNQ80"/>
      <c r="FNR80"/>
      <c r="FNS80"/>
      <c r="FNT80"/>
      <c r="FNU80"/>
      <c r="FNV80"/>
      <c r="FNW80"/>
      <c r="FNX80"/>
      <c r="FNY80"/>
      <c r="FNZ80"/>
      <c r="FOA80"/>
      <c r="FOB80"/>
      <c r="FOC80"/>
      <c r="FOD80"/>
      <c r="FOE80"/>
      <c r="FOF80"/>
      <c r="FOG80"/>
      <c r="FOH80"/>
      <c r="FOI80"/>
      <c r="FOJ80"/>
      <c r="FOK80"/>
      <c r="FOL80"/>
      <c r="FOM80"/>
      <c r="FON80"/>
      <c r="FOO80"/>
      <c r="FOP80"/>
      <c r="FOQ80"/>
      <c r="FOR80"/>
      <c r="FOS80"/>
      <c r="FOT80"/>
      <c r="FOU80"/>
      <c r="FOV80"/>
      <c r="FOW80"/>
      <c r="FOX80"/>
      <c r="FOY80"/>
      <c r="FOZ80"/>
      <c r="FPA80"/>
      <c r="FPB80"/>
      <c r="FPC80"/>
      <c r="FPD80"/>
      <c r="FPE80"/>
      <c r="FPF80"/>
      <c r="FPG80"/>
      <c r="FPH80"/>
      <c r="FPI80"/>
      <c r="FPJ80"/>
      <c r="FPK80"/>
      <c r="FPL80"/>
      <c r="FPM80"/>
      <c r="FPN80"/>
      <c r="FPO80"/>
      <c r="FPP80"/>
      <c r="FPQ80"/>
      <c r="FPR80"/>
      <c r="FPS80"/>
      <c r="FPT80"/>
      <c r="FPU80"/>
      <c r="FPV80"/>
      <c r="FPW80"/>
      <c r="FPX80"/>
      <c r="FPY80"/>
      <c r="FPZ80"/>
      <c r="FQA80"/>
      <c r="FQB80"/>
      <c r="FQC80"/>
      <c r="FQD80"/>
      <c r="FQE80"/>
      <c r="FQF80"/>
      <c r="FQG80"/>
      <c r="FQH80"/>
      <c r="FQI80"/>
      <c r="FQJ80"/>
      <c r="FQK80"/>
      <c r="FQL80"/>
      <c r="FQM80"/>
      <c r="FQN80"/>
      <c r="FQO80"/>
      <c r="FQP80"/>
      <c r="FQQ80"/>
      <c r="FQR80"/>
      <c r="FQS80"/>
      <c r="FQT80"/>
      <c r="FQU80"/>
      <c r="FQV80"/>
      <c r="FQW80"/>
      <c r="FQX80"/>
      <c r="FQY80"/>
      <c r="FQZ80"/>
      <c r="FRA80"/>
      <c r="FRB80"/>
      <c r="FRC80"/>
      <c r="FRD80"/>
      <c r="FRE80"/>
      <c r="FRF80"/>
      <c r="FRG80"/>
      <c r="FRH80"/>
      <c r="FRI80"/>
      <c r="FRJ80"/>
      <c r="FRK80"/>
      <c r="FRL80"/>
      <c r="FRM80"/>
      <c r="FRN80"/>
      <c r="FRO80"/>
      <c r="FRP80"/>
      <c r="FRQ80"/>
      <c r="FRR80"/>
      <c r="FRS80"/>
      <c r="FRT80"/>
      <c r="FRU80"/>
      <c r="FRV80"/>
      <c r="FRW80"/>
      <c r="FRX80"/>
      <c r="FRY80"/>
      <c r="FRZ80"/>
      <c r="FSA80"/>
      <c r="FSB80"/>
      <c r="FSC80"/>
      <c r="FSD80"/>
      <c r="FSE80"/>
      <c r="FSF80"/>
      <c r="FSG80"/>
      <c r="FSH80"/>
      <c r="FSI80"/>
      <c r="FSJ80"/>
      <c r="FSK80"/>
      <c r="FSL80"/>
      <c r="FSM80"/>
      <c r="FSN80"/>
      <c r="FSO80"/>
      <c r="FSP80"/>
      <c r="FSQ80"/>
      <c r="FSR80"/>
      <c r="FSS80"/>
      <c r="FST80"/>
      <c r="FSU80"/>
      <c r="FSV80"/>
      <c r="FSW80"/>
      <c r="FSX80"/>
      <c r="FSY80"/>
      <c r="FSZ80"/>
      <c r="FTA80"/>
      <c r="FTB80"/>
      <c r="FTC80"/>
      <c r="FTD80"/>
      <c r="FTE80"/>
      <c r="FTF80"/>
      <c r="FTG80"/>
      <c r="FTH80"/>
      <c r="FTI80"/>
      <c r="FTJ80"/>
      <c r="FTK80"/>
      <c r="FTL80"/>
      <c r="FTM80"/>
      <c r="FTN80"/>
      <c r="FTO80"/>
      <c r="FTP80"/>
      <c r="FTQ80"/>
      <c r="FTR80"/>
      <c r="FTS80"/>
      <c r="FTT80"/>
      <c r="FTU80"/>
      <c r="FTV80"/>
      <c r="FTW80"/>
      <c r="FTX80"/>
      <c r="FTY80"/>
      <c r="FTZ80"/>
      <c r="FUA80"/>
      <c r="FUB80"/>
      <c r="FUC80"/>
      <c r="FUD80"/>
      <c r="FUE80"/>
      <c r="FUF80"/>
      <c r="FUG80"/>
      <c r="FUH80"/>
      <c r="FUI80"/>
      <c r="FUJ80"/>
      <c r="FUK80"/>
      <c r="FUL80"/>
      <c r="FUM80"/>
      <c r="FUN80"/>
      <c r="FUO80"/>
      <c r="FUP80"/>
      <c r="FUQ80"/>
      <c r="FUR80"/>
      <c r="FUS80"/>
      <c r="FUT80"/>
      <c r="FUU80"/>
      <c r="FUV80"/>
      <c r="FUW80"/>
      <c r="FUX80"/>
      <c r="FUY80"/>
      <c r="FUZ80"/>
      <c r="FVA80"/>
      <c r="FVB80"/>
      <c r="FVC80"/>
      <c r="FVD80"/>
      <c r="FVE80"/>
      <c r="FVF80"/>
      <c r="FVG80"/>
      <c r="FVH80"/>
      <c r="FVI80"/>
      <c r="FVJ80"/>
      <c r="FVK80"/>
      <c r="FVL80"/>
      <c r="FVM80"/>
      <c r="FVN80"/>
      <c r="FVO80"/>
      <c r="FVP80"/>
      <c r="FVQ80"/>
      <c r="FVR80"/>
      <c r="FVS80"/>
      <c r="FVT80"/>
      <c r="FVU80"/>
      <c r="FVV80"/>
      <c r="FVW80"/>
      <c r="FVX80"/>
      <c r="FVY80"/>
      <c r="FVZ80"/>
      <c r="FWA80"/>
      <c r="FWB80"/>
      <c r="FWC80"/>
      <c r="FWD80"/>
      <c r="FWE80"/>
      <c r="FWF80"/>
      <c r="FWG80"/>
      <c r="FWH80"/>
      <c r="FWI80"/>
      <c r="FWJ80"/>
      <c r="FWK80"/>
      <c r="FWL80"/>
      <c r="FWM80"/>
      <c r="FWN80"/>
      <c r="FWO80"/>
      <c r="FWP80"/>
      <c r="FWQ80"/>
      <c r="FWR80"/>
      <c r="FWS80"/>
      <c r="FWT80"/>
      <c r="FWU80"/>
      <c r="FWV80"/>
      <c r="FWW80"/>
      <c r="FWX80"/>
      <c r="FWY80"/>
      <c r="FWZ80"/>
      <c r="FXA80"/>
      <c r="FXB80"/>
      <c r="FXC80"/>
      <c r="FXD80"/>
      <c r="FXE80"/>
      <c r="FXF80"/>
      <c r="FXG80"/>
      <c r="FXH80"/>
      <c r="FXI80"/>
      <c r="FXJ80"/>
      <c r="FXK80"/>
      <c r="FXL80"/>
      <c r="FXM80"/>
      <c r="FXN80"/>
      <c r="FXO80"/>
      <c r="FXP80"/>
      <c r="FXQ80"/>
      <c r="FXR80"/>
      <c r="FXS80"/>
      <c r="FXT80"/>
      <c r="FXU80"/>
      <c r="FXV80"/>
      <c r="FXW80"/>
      <c r="FXX80"/>
      <c r="FXY80"/>
      <c r="FXZ80"/>
      <c r="FYA80"/>
      <c r="FYB80"/>
      <c r="FYC80"/>
      <c r="FYD80"/>
      <c r="FYE80"/>
      <c r="FYF80"/>
      <c r="FYG80"/>
      <c r="FYH80"/>
      <c r="FYI80"/>
      <c r="FYJ80"/>
      <c r="FYK80"/>
      <c r="FYL80"/>
      <c r="FYM80"/>
      <c r="FYN80"/>
      <c r="FYO80"/>
      <c r="FYP80"/>
      <c r="FYQ80"/>
      <c r="FYR80"/>
      <c r="FYS80"/>
      <c r="FYT80"/>
      <c r="FYU80"/>
      <c r="FYV80"/>
      <c r="FYW80"/>
      <c r="FYX80"/>
      <c r="FYY80"/>
      <c r="FYZ80"/>
      <c r="FZA80"/>
      <c r="FZB80"/>
      <c r="FZC80"/>
      <c r="FZD80"/>
      <c r="FZE80"/>
      <c r="FZF80"/>
      <c r="FZG80"/>
      <c r="FZH80"/>
      <c r="FZI80"/>
      <c r="FZJ80"/>
      <c r="FZK80"/>
      <c r="FZL80"/>
      <c r="FZM80"/>
      <c r="FZN80"/>
      <c r="FZO80"/>
      <c r="FZP80"/>
      <c r="FZQ80"/>
      <c r="FZR80"/>
      <c r="FZS80"/>
      <c r="FZT80"/>
      <c r="FZU80"/>
      <c r="FZV80"/>
      <c r="FZW80"/>
      <c r="FZX80"/>
      <c r="FZY80"/>
      <c r="FZZ80"/>
      <c r="GAA80"/>
      <c r="GAB80"/>
      <c r="GAC80"/>
      <c r="GAD80"/>
      <c r="GAE80"/>
      <c r="GAF80"/>
      <c r="GAG80"/>
      <c r="GAH80"/>
      <c r="GAI80"/>
      <c r="GAJ80"/>
      <c r="GAK80"/>
      <c r="GAL80"/>
      <c r="GAM80"/>
      <c r="GAN80"/>
      <c r="GAO80"/>
      <c r="GAP80"/>
      <c r="GAQ80"/>
      <c r="GAR80"/>
      <c r="GAS80"/>
      <c r="GAT80"/>
      <c r="GAU80"/>
      <c r="GAV80"/>
      <c r="GAW80"/>
      <c r="GAX80"/>
      <c r="GAY80"/>
      <c r="GAZ80"/>
      <c r="GBA80"/>
      <c r="GBB80"/>
      <c r="GBC80"/>
      <c r="GBD80"/>
      <c r="GBE80"/>
      <c r="GBF80"/>
      <c r="GBG80"/>
      <c r="GBH80"/>
      <c r="GBI80"/>
      <c r="GBJ80"/>
      <c r="GBK80"/>
      <c r="GBL80"/>
      <c r="GBM80"/>
      <c r="GBN80"/>
      <c r="GBO80"/>
      <c r="GBP80"/>
      <c r="GBQ80"/>
      <c r="GBR80"/>
      <c r="GBS80"/>
      <c r="GBT80"/>
      <c r="GBU80"/>
      <c r="GBV80"/>
      <c r="GBW80"/>
      <c r="GBX80"/>
      <c r="GBY80"/>
      <c r="GBZ80"/>
      <c r="GCA80"/>
      <c r="GCB80"/>
      <c r="GCC80"/>
      <c r="GCD80"/>
      <c r="GCE80"/>
      <c r="GCF80"/>
      <c r="GCG80"/>
      <c r="GCH80"/>
      <c r="GCI80"/>
      <c r="GCJ80"/>
      <c r="GCK80"/>
      <c r="GCL80"/>
      <c r="GCM80"/>
      <c r="GCN80"/>
      <c r="GCO80"/>
      <c r="GCP80"/>
      <c r="GCQ80"/>
      <c r="GCR80"/>
      <c r="GCS80"/>
      <c r="GCT80"/>
      <c r="GCU80"/>
      <c r="GCV80"/>
      <c r="GCW80"/>
      <c r="GCX80"/>
      <c r="GCY80"/>
      <c r="GCZ80"/>
      <c r="GDA80"/>
      <c r="GDB80"/>
      <c r="GDC80"/>
      <c r="GDD80"/>
      <c r="GDE80"/>
      <c r="GDF80"/>
      <c r="GDG80"/>
      <c r="GDH80"/>
      <c r="GDI80"/>
      <c r="GDJ80"/>
      <c r="GDK80"/>
      <c r="GDL80"/>
      <c r="GDM80"/>
      <c r="GDN80"/>
      <c r="GDO80"/>
      <c r="GDP80"/>
      <c r="GDQ80"/>
      <c r="GDR80"/>
      <c r="GDS80"/>
      <c r="GDT80"/>
      <c r="GDU80"/>
      <c r="GDV80"/>
      <c r="GDW80"/>
      <c r="GDX80"/>
      <c r="GDY80"/>
      <c r="GDZ80"/>
      <c r="GEA80"/>
      <c r="GEB80"/>
      <c r="GEC80"/>
      <c r="GED80"/>
      <c r="GEE80"/>
      <c r="GEF80"/>
      <c r="GEG80"/>
      <c r="GEH80"/>
      <c r="GEI80"/>
      <c r="GEJ80"/>
      <c r="GEK80"/>
      <c r="GEL80"/>
      <c r="GEM80"/>
      <c r="GEN80"/>
      <c r="GEO80"/>
      <c r="GEP80"/>
      <c r="GEQ80"/>
      <c r="GER80"/>
      <c r="GES80"/>
      <c r="GET80"/>
      <c r="GEU80"/>
      <c r="GEV80"/>
      <c r="GEW80"/>
      <c r="GEX80"/>
      <c r="GEY80"/>
      <c r="GEZ80"/>
      <c r="GFA80"/>
      <c r="GFB80"/>
      <c r="GFC80"/>
      <c r="GFD80"/>
      <c r="GFE80"/>
      <c r="GFF80"/>
      <c r="GFG80"/>
      <c r="GFH80"/>
      <c r="GFI80"/>
      <c r="GFJ80"/>
      <c r="GFK80"/>
      <c r="GFL80"/>
      <c r="GFM80"/>
      <c r="GFN80"/>
      <c r="GFO80"/>
      <c r="GFP80"/>
      <c r="GFQ80"/>
      <c r="GFR80"/>
      <c r="GFS80"/>
      <c r="GFT80"/>
      <c r="GFU80"/>
      <c r="GFV80"/>
      <c r="GFW80"/>
      <c r="GFX80"/>
      <c r="GFY80"/>
      <c r="GFZ80"/>
      <c r="GGA80"/>
      <c r="GGB80"/>
      <c r="GGC80"/>
      <c r="GGD80"/>
      <c r="GGE80"/>
      <c r="GGF80"/>
      <c r="GGG80"/>
      <c r="GGH80"/>
      <c r="GGI80"/>
      <c r="GGJ80"/>
      <c r="GGK80"/>
      <c r="GGL80"/>
      <c r="GGM80"/>
      <c r="GGN80"/>
      <c r="GGO80"/>
      <c r="GGP80"/>
      <c r="GGQ80"/>
      <c r="GGR80"/>
      <c r="GGS80"/>
      <c r="GGT80"/>
      <c r="GGU80"/>
      <c r="GGV80"/>
      <c r="GGW80"/>
      <c r="GGX80"/>
      <c r="GGY80"/>
      <c r="GGZ80"/>
      <c r="GHA80"/>
      <c r="GHB80"/>
      <c r="GHC80"/>
      <c r="GHD80"/>
      <c r="GHE80"/>
      <c r="GHF80"/>
      <c r="GHG80"/>
      <c r="GHH80"/>
      <c r="GHI80"/>
      <c r="GHJ80"/>
      <c r="GHK80"/>
      <c r="GHL80"/>
      <c r="GHM80"/>
      <c r="GHN80"/>
      <c r="GHO80"/>
      <c r="GHP80"/>
      <c r="GHQ80"/>
      <c r="GHR80"/>
      <c r="GHS80"/>
      <c r="GHT80"/>
      <c r="GHU80"/>
      <c r="GHV80"/>
      <c r="GHW80"/>
      <c r="GHX80"/>
      <c r="GHY80"/>
      <c r="GHZ80"/>
      <c r="GIA80"/>
      <c r="GIB80"/>
      <c r="GIC80"/>
      <c r="GID80"/>
      <c r="GIE80"/>
      <c r="GIF80"/>
      <c r="GIG80"/>
      <c r="GIH80"/>
      <c r="GII80"/>
      <c r="GIJ80"/>
      <c r="GIK80"/>
      <c r="GIL80"/>
      <c r="GIM80"/>
      <c r="GIN80"/>
      <c r="GIO80"/>
      <c r="GIP80"/>
      <c r="GIQ80"/>
      <c r="GIR80"/>
      <c r="GIS80"/>
      <c r="GIT80"/>
      <c r="GIU80"/>
      <c r="GIV80"/>
      <c r="GIW80"/>
      <c r="GIX80"/>
      <c r="GIY80"/>
      <c r="GIZ80"/>
      <c r="GJA80"/>
      <c r="GJB80"/>
      <c r="GJC80"/>
      <c r="GJD80"/>
      <c r="GJE80"/>
      <c r="GJF80"/>
      <c r="GJG80"/>
      <c r="GJH80"/>
      <c r="GJI80"/>
      <c r="GJJ80"/>
      <c r="GJK80"/>
      <c r="GJL80"/>
      <c r="GJM80"/>
      <c r="GJN80"/>
      <c r="GJO80"/>
      <c r="GJP80"/>
      <c r="GJQ80"/>
      <c r="GJR80"/>
      <c r="GJS80"/>
      <c r="GJT80"/>
      <c r="GJU80"/>
      <c r="GJV80"/>
      <c r="GJW80"/>
      <c r="GJX80"/>
      <c r="GJY80"/>
      <c r="GJZ80"/>
      <c r="GKA80"/>
      <c r="GKB80"/>
      <c r="GKC80"/>
      <c r="GKD80"/>
      <c r="GKE80"/>
      <c r="GKF80"/>
      <c r="GKG80"/>
      <c r="GKH80"/>
      <c r="GKI80"/>
      <c r="GKJ80"/>
      <c r="GKK80"/>
      <c r="GKL80"/>
      <c r="GKM80"/>
      <c r="GKN80"/>
      <c r="GKO80"/>
      <c r="GKP80"/>
      <c r="GKQ80"/>
      <c r="GKR80"/>
      <c r="GKS80"/>
      <c r="GKT80"/>
      <c r="GKU80"/>
      <c r="GKV80"/>
      <c r="GKW80"/>
      <c r="GKX80"/>
      <c r="GKY80"/>
      <c r="GKZ80"/>
      <c r="GLA80"/>
      <c r="GLB80"/>
      <c r="GLC80"/>
      <c r="GLD80"/>
      <c r="GLE80"/>
      <c r="GLF80"/>
      <c r="GLG80"/>
      <c r="GLH80"/>
      <c r="GLI80"/>
      <c r="GLJ80"/>
      <c r="GLK80"/>
      <c r="GLL80"/>
      <c r="GLM80"/>
      <c r="GLN80"/>
      <c r="GLO80"/>
      <c r="GLP80"/>
      <c r="GLQ80"/>
      <c r="GLR80"/>
      <c r="GLS80"/>
      <c r="GLT80"/>
      <c r="GLU80"/>
      <c r="GLV80"/>
      <c r="GLW80"/>
      <c r="GLX80"/>
      <c r="GLY80"/>
      <c r="GLZ80"/>
      <c r="GMA80"/>
      <c r="GMB80"/>
      <c r="GMC80"/>
      <c r="GMD80"/>
      <c r="GME80"/>
      <c r="GMF80"/>
      <c r="GMG80"/>
      <c r="GMH80"/>
      <c r="GMI80"/>
      <c r="GMJ80"/>
      <c r="GMK80"/>
      <c r="GML80"/>
      <c r="GMM80"/>
      <c r="GMN80"/>
      <c r="GMO80"/>
      <c r="GMP80"/>
      <c r="GMQ80"/>
      <c r="GMR80"/>
      <c r="GMS80"/>
      <c r="GMT80"/>
      <c r="GMU80"/>
      <c r="GMV80"/>
      <c r="GMW80"/>
      <c r="GMX80"/>
      <c r="GMY80"/>
      <c r="GMZ80"/>
      <c r="GNA80"/>
      <c r="GNB80"/>
      <c r="GNC80"/>
      <c r="GND80"/>
      <c r="GNE80"/>
      <c r="GNF80"/>
      <c r="GNG80"/>
      <c r="GNH80"/>
      <c r="GNI80"/>
      <c r="GNJ80"/>
      <c r="GNK80"/>
      <c r="GNL80"/>
      <c r="GNM80"/>
      <c r="GNN80"/>
      <c r="GNO80"/>
      <c r="GNP80"/>
      <c r="GNQ80"/>
      <c r="GNR80"/>
      <c r="GNS80"/>
      <c r="GNT80"/>
      <c r="GNU80"/>
      <c r="GNV80"/>
      <c r="GNW80"/>
      <c r="GNX80"/>
      <c r="GNY80"/>
      <c r="GNZ80"/>
      <c r="GOA80"/>
      <c r="GOB80"/>
      <c r="GOC80"/>
      <c r="GOD80"/>
      <c r="GOE80"/>
      <c r="GOF80"/>
      <c r="GOG80"/>
      <c r="GOH80"/>
      <c r="GOI80"/>
      <c r="GOJ80"/>
      <c r="GOK80"/>
      <c r="GOL80"/>
      <c r="GOM80"/>
      <c r="GON80"/>
      <c r="GOO80"/>
      <c r="GOP80"/>
      <c r="GOQ80"/>
      <c r="GOR80"/>
      <c r="GOS80"/>
      <c r="GOT80"/>
      <c r="GOU80"/>
      <c r="GOV80"/>
      <c r="GOW80"/>
      <c r="GOX80"/>
      <c r="GOY80"/>
      <c r="GOZ80"/>
      <c r="GPA80"/>
      <c r="GPB80"/>
      <c r="GPC80"/>
      <c r="GPD80"/>
      <c r="GPE80"/>
      <c r="GPF80"/>
      <c r="GPG80"/>
      <c r="GPH80"/>
      <c r="GPI80"/>
      <c r="GPJ80"/>
      <c r="GPK80"/>
      <c r="GPL80"/>
      <c r="GPM80"/>
      <c r="GPN80"/>
      <c r="GPO80"/>
      <c r="GPP80"/>
      <c r="GPQ80"/>
      <c r="GPR80"/>
      <c r="GPS80"/>
      <c r="GPT80"/>
      <c r="GPU80"/>
      <c r="GPV80"/>
      <c r="GPW80"/>
      <c r="GPX80"/>
      <c r="GPY80"/>
      <c r="GPZ80"/>
      <c r="GQA80"/>
      <c r="GQB80"/>
      <c r="GQC80"/>
      <c r="GQD80"/>
      <c r="GQE80"/>
      <c r="GQF80"/>
      <c r="GQG80"/>
      <c r="GQH80"/>
      <c r="GQI80"/>
      <c r="GQJ80"/>
      <c r="GQK80"/>
      <c r="GQL80"/>
      <c r="GQM80"/>
      <c r="GQN80"/>
      <c r="GQO80"/>
      <c r="GQP80"/>
      <c r="GQQ80"/>
      <c r="GQR80"/>
      <c r="GQS80"/>
      <c r="GQT80"/>
      <c r="GQU80"/>
      <c r="GQV80"/>
      <c r="GQW80"/>
      <c r="GQX80"/>
      <c r="GQY80"/>
      <c r="GQZ80"/>
      <c r="GRA80"/>
      <c r="GRB80"/>
      <c r="GRC80"/>
      <c r="GRD80"/>
      <c r="GRE80"/>
      <c r="GRF80"/>
      <c r="GRG80"/>
      <c r="GRH80"/>
      <c r="GRI80"/>
      <c r="GRJ80"/>
      <c r="GRK80"/>
      <c r="GRL80"/>
      <c r="GRM80"/>
      <c r="GRN80"/>
      <c r="GRO80"/>
      <c r="GRP80"/>
      <c r="GRQ80"/>
      <c r="GRR80"/>
      <c r="GRS80"/>
      <c r="GRT80"/>
      <c r="GRU80"/>
      <c r="GRV80"/>
      <c r="GRW80"/>
      <c r="GRX80"/>
      <c r="GRY80"/>
      <c r="GRZ80"/>
      <c r="GSA80"/>
      <c r="GSB80"/>
      <c r="GSC80"/>
      <c r="GSD80"/>
      <c r="GSE80"/>
      <c r="GSF80"/>
      <c r="GSG80"/>
      <c r="GSH80"/>
      <c r="GSI80"/>
      <c r="GSJ80"/>
      <c r="GSK80"/>
      <c r="GSL80"/>
      <c r="GSM80"/>
      <c r="GSN80"/>
      <c r="GSO80"/>
      <c r="GSP80"/>
      <c r="GSQ80"/>
      <c r="GSR80"/>
      <c r="GSS80"/>
      <c r="GST80"/>
      <c r="GSU80"/>
      <c r="GSV80"/>
      <c r="GSW80"/>
      <c r="GSX80"/>
      <c r="GSY80"/>
      <c r="GSZ80"/>
      <c r="GTA80"/>
      <c r="GTB80"/>
      <c r="GTC80"/>
      <c r="GTD80"/>
      <c r="GTE80"/>
      <c r="GTF80"/>
      <c r="GTG80"/>
      <c r="GTH80"/>
      <c r="GTI80"/>
      <c r="GTJ80"/>
      <c r="GTK80"/>
      <c r="GTL80"/>
      <c r="GTM80"/>
      <c r="GTN80"/>
      <c r="GTO80"/>
      <c r="GTP80"/>
      <c r="GTQ80"/>
      <c r="GTR80"/>
      <c r="GTS80"/>
      <c r="GTT80"/>
      <c r="GTU80"/>
      <c r="GTV80"/>
      <c r="GTW80"/>
      <c r="GTX80"/>
      <c r="GTY80"/>
      <c r="GTZ80"/>
      <c r="GUA80"/>
      <c r="GUB80"/>
      <c r="GUC80"/>
      <c r="GUD80"/>
      <c r="GUE80"/>
      <c r="GUF80"/>
      <c r="GUG80"/>
      <c r="GUH80"/>
      <c r="GUI80"/>
      <c r="GUJ80"/>
      <c r="GUK80"/>
      <c r="GUL80"/>
      <c r="GUM80"/>
      <c r="GUN80"/>
      <c r="GUO80"/>
      <c r="GUP80"/>
      <c r="GUQ80"/>
      <c r="GUR80"/>
      <c r="GUS80"/>
      <c r="GUT80"/>
      <c r="GUU80"/>
      <c r="GUV80"/>
      <c r="GUW80"/>
      <c r="GUX80"/>
      <c r="GUY80"/>
      <c r="GUZ80"/>
      <c r="GVA80"/>
      <c r="GVB80"/>
      <c r="GVC80"/>
      <c r="GVD80"/>
      <c r="GVE80"/>
      <c r="GVF80"/>
      <c r="GVG80"/>
      <c r="GVH80"/>
      <c r="GVI80"/>
      <c r="GVJ80"/>
      <c r="GVK80"/>
      <c r="GVL80"/>
      <c r="GVM80"/>
      <c r="GVN80"/>
      <c r="GVO80"/>
      <c r="GVP80"/>
      <c r="GVQ80"/>
      <c r="GVR80"/>
      <c r="GVS80"/>
      <c r="GVT80"/>
      <c r="GVU80"/>
      <c r="GVV80"/>
      <c r="GVW80"/>
      <c r="GVX80"/>
      <c r="GVY80"/>
      <c r="GVZ80"/>
      <c r="GWA80"/>
      <c r="GWB80"/>
      <c r="GWC80"/>
      <c r="GWD80"/>
      <c r="GWE80"/>
      <c r="GWF80"/>
      <c r="GWG80"/>
      <c r="GWH80"/>
      <c r="GWI80"/>
      <c r="GWJ80"/>
      <c r="GWK80"/>
      <c r="GWL80"/>
      <c r="GWM80"/>
      <c r="GWN80"/>
      <c r="GWO80"/>
      <c r="GWP80"/>
      <c r="GWQ80"/>
      <c r="GWR80"/>
      <c r="GWS80"/>
      <c r="GWT80"/>
      <c r="GWU80"/>
      <c r="GWV80"/>
      <c r="GWW80"/>
      <c r="GWX80"/>
      <c r="GWY80"/>
      <c r="GWZ80"/>
      <c r="GXA80"/>
      <c r="GXB80"/>
      <c r="GXC80"/>
      <c r="GXD80"/>
      <c r="GXE80"/>
      <c r="GXF80"/>
      <c r="GXG80"/>
      <c r="GXH80"/>
      <c r="GXI80"/>
      <c r="GXJ80"/>
      <c r="GXK80"/>
      <c r="GXL80"/>
      <c r="GXM80"/>
      <c r="GXN80"/>
      <c r="GXO80"/>
      <c r="GXP80"/>
      <c r="GXQ80"/>
      <c r="GXR80"/>
      <c r="GXS80"/>
      <c r="GXT80"/>
      <c r="GXU80"/>
      <c r="GXV80"/>
      <c r="GXW80"/>
      <c r="GXX80"/>
      <c r="GXY80"/>
      <c r="GXZ80"/>
      <c r="GYA80"/>
      <c r="GYB80"/>
      <c r="GYC80"/>
      <c r="GYD80"/>
      <c r="GYE80"/>
      <c r="GYF80"/>
      <c r="GYG80"/>
      <c r="GYH80"/>
      <c r="GYI80"/>
      <c r="GYJ80"/>
      <c r="GYK80"/>
      <c r="GYL80"/>
      <c r="GYM80"/>
      <c r="GYN80"/>
      <c r="GYO80"/>
      <c r="GYP80"/>
      <c r="GYQ80"/>
      <c r="GYR80"/>
      <c r="GYS80"/>
      <c r="GYT80"/>
      <c r="GYU80"/>
      <c r="GYV80"/>
      <c r="GYW80"/>
      <c r="GYX80"/>
      <c r="GYY80"/>
      <c r="GYZ80"/>
      <c r="GZA80"/>
      <c r="GZB80"/>
      <c r="GZC80"/>
      <c r="GZD80"/>
      <c r="GZE80"/>
      <c r="GZF80"/>
      <c r="GZG80"/>
      <c r="GZH80"/>
      <c r="GZI80"/>
      <c r="GZJ80"/>
      <c r="GZK80"/>
      <c r="GZL80"/>
      <c r="GZM80"/>
      <c r="GZN80"/>
      <c r="GZO80"/>
      <c r="GZP80"/>
      <c r="GZQ80"/>
      <c r="GZR80"/>
      <c r="GZS80"/>
      <c r="GZT80"/>
      <c r="GZU80"/>
      <c r="GZV80"/>
      <c r="GZW80"/>
      <c r="GZX80"/>
      <c r="GZY80"/>
      <c r="GZZ80"/>
      <c r="HAA80"/>
      <c r="HAB80"/>
      <c r="HAC80"/>
      <c r="HAD80"/>
      <c r="HAE80"/>
      <c r="HAF80"/>
      <c r="HAG80"/>
      <c r="HAH80"/>
      <c r="HAI80"/>
      <c r="HAJ80"/>
      <c r="HAK80"/>
      <c r="HAL80"/>
      <c r="HAM80"/>
      <c r="HAN80"/>
      <c r="HAO80"/>
      <c r="HAP80"/>
      <c r="HAQ80"/>
      <c r="HAR80"/>
      <c r="HAS80"/>
      <c r="HAT80"/>
      <c r="HAU80"/>
      <c r="HAV80"/>
      <c r="HAW80"/>
      <c r="HAX80"/>
      <c r="HAY80"/>
      <c r="HAZ80"/>
      <c r="HBA80"/>
      <c r="HBB80"/>
      <c r="HBC80"/>
      <c r="HBD80"/>
      <c r="HBE80"/>
      <c r="HBF80"/>
      <c r="HBG80"/>
      <c r="HBH80"/>
      <c r="HBI80"/>
      <c r="HBJ80"/>
      <c r="HBK80"/>
      <c r="HBL80"/>
      <c r="HBM80"/>
      <c r="HBN80"/>
      <c r="HBO80"/>
      <c r="HBP80"/>
      <c r="HBQ80"/>
      <c r="HBR80"/>
      <c r="HBS80"/>
      <c r="HBT80"/>
      <c r="HBU80"/>
      <c r="HBV80"/>
      <c r="HBW80"/>
      <c r="HBX80"/>
      <c r="HBY80"/>
      <c r="HBZ80"/>
      <c r="HCA80"/>
      <c r="HCB80"/>
      <c r="HCC80"/>
      <c r="HCD80"/>
      <c r="HCE80"/>
      <c r="HCF80"/>
      <c r="HCG80"/>
      <c r="HCH80"/>
      <c r="HCI80"/>
      <c r="HCJ80"/>
      <c r="HCK80"/>
      <c r="HCL80"/>
      <c r="HCM80"/>
      <c r="HCN80"/>
      <c r="HCO80"/>
      <c r="HCP80"/>
      <c r="HCQ80"/>
      <c r="HCR80"/>
      <c r="HCS80"/>
      <c r="HCT80"/>
      <c r="HCU80"/>
      <c r="HCV80"/>
      <c r="HCW80"/>
      <c r="HCX80"/>
      <c r="HCY80"/>
      <c r="HCZ80"/>
      <c r="HDA80"/>
      <c r="HDB80"/>
      <c r="HDC80"/>
      <c r="HDD80"/>
      <c r="HDE80"/>
      <c r="HDF80"/>
      <c r="HDG80"/>
      <c r="HDH80"/>
      <c r="HDI80"/>
      <c r="HDJ80"/>
      <c r="HDK80"/>
      <c r="HDL80"/>
      <c r="HDM80"/>
      <c r="HDN80"/>
      <c r="HDO80"/>
      <c r="HDP80"/>
      <c r="HDQ80"/>
      <c r="HDR80"/>
      <c r="HDS80"/>
      <c r="HDT80"/>
      <c r="HDU80"/>
      <c r="HDV80"/>
      <c r="HDW80"/>
      <c r="HDX80"/>
      <c r="HDY80"/>
      <c r="HDZ80"/>
      <c r="HEA80"/>
      <c r="HEB80"/>
      <c r="HEC80"/>
      <c r="HED80"/>
      <c r="HEE80"/>
      <c r="HEF80"/>
      <c r="HEG80"/>
      <c r="HEH80"/>
      <c r="HEI80"/>
      <c r="HEJ80"/>
      <c r="HEK80"/>
      <c r="HEL80"/>
      <c r="HEM80"/>
      <c r="HEN80"/>
      <c r="HEO80"/>
      <c r="HEP80"/>
      <c r="HEQ80"/>
      <c r="HER80"/>
      <c r="HES80"/>
      <c r="HET80"/>
      <c r="HEU80"/>
      <c r="HEV80"/>
      <c r="HEW80"/>
      <c r="HEX80"/>
      <c r="HEY80"/>
      <c r="HEZ80"/>
      <c r="HFA80"/>
      <c r="HFB80"/>
      <c r="HFC80"/>
      <c r="HFD80"/>
      <c r="HFE80"/>
      <c r="HFF80"/>
      <c r="HFG80"/>
      <c r="HFH80"/>
      <c r="HFI80"/>
      <c r="HFJ80"/>
      <c r="HFK80"/>
      <c r="HFL80"/>
      <c r="HFM80"/>
      <c r="HFN80"/>
      <c r="HFO80"/>
      <c r="HFP80"/>
      <c r="HFQ80"/>
      <c r="HFR80"/>
      <c r="HFS80"/>
      <c r="HFT80"/>
      <c r="HFU80"/>
      <c r="HFV80"/>
      <c r="HFW80"/>
      <c r="HFX80"/>
      <c r="HFY80"/>
      <c r="HFZ80"/>
      <c r="HGA80"/>
      <c r="HGB80"/>
      <c r="HGC80"/>
      <c r="HGD80"/>
      <c r="HGE80"/>
      <c r="HGF80"/>
      <c r="HGG80"/>
      <c r="HGH80"/>
      <c r="HGI80"/>
      <c r="HGJ80"/>
      <c r="HGK80"/>
      <c r="HGL80"/>
      <c r="HGM80"/>
      <c r="HGN80"/>
      <c r="HGO80"/>
      <c r="HGP80"/>
      <c r="HGQ80"/>
      <c r="HGR80"/>
      <c r="HGS80"/>
      <c r="HGT80"/>
      <c r="HGU80"/>
      <c r="HGV80"/>
      <c r="HGW80"/>
      <c r="HGX80"/>
      <c r="HGY80"/>
      <c r="HGZ80"/>
      <c r="HHA80"/>
      <c r="HHB80"/>
      <c r="HHC80"/>
      <c r="HHD80"/>
      <c r="HHE80"/>
      <c r="HHF80"/>
      <c r="HHG80"/>
      <c r="HHH80"/>
      <c r="HHI80"/>
      <c r="HHJ80"/>
      <c r="HHK80"/>
      <c r="HHL80"/>
      <c r="HHM80"/>
      <c r="HHN80"/>
      <c r="HHO80"/>
      <c r="HHP80"/>
      <c r="HHQ80"/>
      <c r="HHR80"/>
      <c r="HHS80"/>
      <c r="HHT80"/>
      <c r="HHU80"/>
      <c r="HHV80"/>
      <c r="HHW80"/>
      <c r="HHX80"/>
      <c r="HHY80"/>
      <c r="HHZ80"/>
      <c r="HIA80"/>
      <c r="HIB80"/>
      <c r="HIC80"/>
      <c r="HID80"/>
      <c r="HIE80"/>
      <c r="HIF80"/>
      <c r="HIG80"/>
      <c r="HIH80"/>
      <c r="HII80"/>
      <c r="HIJ80"/>
      <c r="HIK80"/>
      <c r="HIL80"/>
      <c r="HIM80"/>
      <c r="HIN80"/>
      <c r="HIO80"/>
      <c r="HIP80"/>
      <c r="HIQ80"/>
      <c r="HIR80"/>
      <c r="HIS80"/>
      <c r="HIT80"/>
      <c r="HIU80"/>
      <c r="HIV80"/>
      <c r="HIW80"/>
      <c r="HIX80"/>
      <c r="HIY80"/>
      <c r="HIZ80"/>
      <c r="HJA80"/>
      <c r="HJB80"/>
      <c r="HJC80"/>
      <c r="HJD80"/>
      <c r="HJE80"/>
      <c r="HJF80"/>
      <c r="HJG80"/>
      <c r="HJH80"/>
      <c r="HJI80"/>
      <c r="HJJ80"/>
      <c r="HJK80"/>
      <c r="HJL80"/>
      <c r="HJM80"/>
      <c r="HJN80"/>
      <c r="HJO80"/>
      <c r="HJP80"/>
      <c r="HJQ80"/>
      <c r="HJR80"/>
      <c r="HJS80"/>
      <c r="HJT80"/>
      <c r="HJU80"/>
      <c r="HJV80"/>
      <c r="HJW80"/>
      <c r="HJX80"/>
      <c r="HJY80"/>
      <c r="HJZ80"/>
      <c r="HKA80"/>
      <c r="HKB80"/>
      <c r="HKC80"/>
      <c r="HKD80"/>
      <c r="HKE80"/>
      <c r="HKF80"/>
      <c r="HKG80"/>
      <c r="HKH80"/>
      <c r="HKI80"/>
      <c r="HKJ80"/>
      <c r="HKK80"/>
      <c r="HKL80"/>
      <c r="HKM80"/>
      <c r="HKN80"/>
      <c r="HKO80"/>
      <c r="HKP80"/>
      <c r="HKQ80"/>
      <c r="HKR80"/>
      <c r="HKS80"/>
      <c r="HKT80"/>
      <c r="HKU80"/>
      <c r="HKV80"/>
      <c r="HKW80"/>
      <c r="HKX80"/>
      <c r="HKY80"/>
      <c r="HKZ80"/>
      <c r="HLA80"/>
      <c r="HLB80"/>
      <c r="HLC80"/>
      <c r="HLD80"/>
      <c r="HLE80"/>
      <c r="HLF80"/>
      <c r="HLG80"/>
      <c r="HLH80"/>
      <c r="HLI80"/>
      <c r="HLJ80"/>
      <c r="HLK80"/>
      <c r="HLL80"/>
      <c r="HLM80"/>
      <c r="HLN80"/>
      <c r="HLO80"/>
      <c r="HLP80"/>
      <c r="HLQ80"/>
      <c r="HLR80"/>
      <c r="HLS80"/>
      <c r="HLT80"/>
      <c r="HLU80"/>
      <c r="HLV80"/>
      <c r="HLW80"/>
      <c r="HLX80"/>
      <c r="HLY80"/>
      <c r="HLZ80"/>
      <c r="HMA80"/>
      <c r="HMB80"/>
      <c r="HMC80"/>
      <c r="HMD80"/>
      <c r="HME80"/>
      <c r="HMF80"/>
      <c r="HMG80"/>
      <c r="HMH80"/>
      <c r="HMI80"/>
      <c r="HMJ80"/>
      <c r="HMK80"/>
      <c r="HML80"/>
      <c r="HMM80"/>
      <c r="HMN80"/>
      <c r="HMO80"/>
      <c r="HMP80"/>
      <c r="HMQ80"/>
      <c r="HMR80"/>
      <c r="HMS80"/>
      <c r="HMT80"/>
      <c r="HMU80"/>
      <c r="HMV80"/>
      <c r="HMW80"/>
      <c r="HMX80"/>
      <c r="HMY80"/>
      <c r="HMZ80"/>
      <c r="HNA80"/>
      <c r="HNB80"/>
      <c r="HNC80"/>
      <c r="HND80"/>
      <c r="HNE80"/>
      <c r="HNF80"/>
      <c r="HNG80"/>
      <c r="HNH80"/>
      <c r="HNI80"/>
      <c r="HNJ80"/>
      <c r="HNK80"/>
      <c r="HNL80"/>
      <c r="HNM80"/>
      <c r="HNN80"/>
      <c r="HNO80"/>
      <c r="HNP80"/>
      <c r="HNQ80"/>
      <c r="HNR80"/>
      <c r="HNS80"/>
      <c r="HNT80"/>
      <c r="HNU80"/>
      <c r="HNV80"/>
      <c r="HNW80"/>
      <c r="HNX80"/>
      <c r="HNY80"/>
      <c r="HNZ80"/>
      <c r="HOA80"/>
      <c r="HOB80"/>
      <c r="HOC80"/>
      <c r="HOD80"/>
      <c r="HOE80"/>
      <c r="HOF80"/>
      <c r="HOG80"/>
      <c r="HOH80"/>
      <c r="HOI80"/>
      <c r="HOJ80"/>
      <c r="HOK80"/>
      <c r="HOL80"/>
      <c r="HOM80"/>
      <c r="HON80"/>
      <c r="HOO80"/>
      <c r="HOP80"/>
      <c r="HOQ80"/>
      <c r="HOR80"/>
      <c r="HOS80"/>
      <c r="HOT80"/>
      <c r="HOU80"/>
      <c r="HOV80"/>
      <c r="HOW80"/>
      <c r="HOX80"/>
      <c r="HOY80"/>
      <c r="HOZ80"/>
      <c r="HPA80"/>
      <c r="HPB80"/>
      <c r="HPC80"/>
      <c r="HPD80"/>
      <c r="HPE80"/>
      <c r="HPF80"/>
      <c r="HPG80"/>
      <c r="HPH80"/>
      <c r="HPI80"/>
      <c r="HPJ80"/>
      <c r="HPK80"/>
      <c r="HPL80"/>
      <c r="HPM80"/>
      <c r="HPN80"/>
      <c r="HPO80"/>
      <c r="HPP80"/>
      <c r="HPQ80"/>
      <c r="HPR80"/>
      <c r="HPS80"/>
      <c r="HPT80"/>
      <c r="HPU80"/>
      <c r="HPV80"/>
      <c r="HPW80"/>
      <c r="HPX80"/>
      <c r="HPY80"/>
      <c r="HPZ80"/>
      <c r="HQA80"/>
      <c r="HQB80"/>
      <c r="HQC80"/>
      <c r="HQD80"/>
      <c r="HQE80"/>
      <c r="HQF80"/>
      <c r="HQG80"/>
      <c r="HQH80"/>
      <c r="HQI80"/>
      <c r="HQJ80"/>
      <c r="HQK80"/>
      <c r="HQL80"/>
      <c r="HQM80"/>
      <c r="HQN80"/>
      <c r="HQO80"/>
      <c r="HQP80"/>
      <c r="HQQ80"/>
      <c r="HQR80"/>
      <c r="HQS80"/>
      <c r="HQT80"/>
      <c r="HQU80"/>
      <c r="HQV80"/>
      <c r="HQW80"/>
      <c r="HQX80"/>
      <c r="HQY80"/>
      <c r="HQZ80"/>
      <c r="HRA80"/>
      <c r="HRB80"/>
      <c r="HRC80"/>
      <c r="HRD80"/>
      <c r="HRE80"/>
      <c r="HRF80"/>
      <c r="HRG80"/>
      <c r="HRH80"/>
      <c r="HRI80"/>
      <c r="HRJ80"/>
      <c r="HRK80"/>
      <c r="HRL80"/>
      <c r="HRM80"/>
      <c r="HRN80"/>
      <c r="HRO80"/>
      <c r="HRP80"/>
      <c r="HRQ80"/>
      <c r="HRR80"/>
      <c r="HRS80"/>
      <c r="HRT80"/>
      <c r="HRU80"/>
      <c r="HRV80"/>
      <c r="HRW80"/>
      <c r="HRX80"/>
      <c r="HRY80"/>
      <c r="HRZ80"/>
      <c r="HSA80"/>
      <c r="HSB80"/>
      <c r="HSC80"/>
      <c r="HSD80"/>
      <c r="HSE80"/>
      <c r="HSF80"/>
      <c r="HSG80"/>
      <c r="HSH80"/>
      <c r="HSI80"/>
      <c r="HSJ80"/>
      <c r="HSK80"/>
      <c r="HSL80"/>
      <c r="HSM80"/>
      <c r="HSN80"/>
      <c r="HSO80"/>
      <c r="HSP80"/>
      <c r="HSQ80"/>
      <c r="HSR80"/>
      <c r="HSS80"/>
      <c r="HST80"/>
      <c r="HSU80"/>
      <c r="HSV80"/>
      <c r="HSW80"/>
      <c r="HSX80"/>
      <c r="HSY80"/>
      <c r="HSZ80"/>
      <c r="HTA80"/>
      <c r="HTB80"/>
      <c r="HTC80"/>
      <c r="HTD80"/>
      <c r="HTE80"/>
      <c r="HTF80"/>
      <c r="HTG80"/>
      <c r="HTH80"/>
      <c r="HTI80"/>
      <c r="HTJ80"/>
      <c r="HTK80"/>
      <c r="HTL80"/>
      <c r="HTM80"/>
      <c r="HTN80"/>
      <c r="HTO80"/>
      <c r="HTP80"/>
      <c r="HTQ80"/>
      <c r="HTR80"/>
      <c r="HTS80"/>
      <c r="HTT80"/>
      <c r="HTU80"/>
      <c r="HTV80"/>
      <c r="HTW80"/>
      <c r="HTX80"/>
      <c r="HTY80"/>
      <c r="HTZ80"/>
      <c r="HUA80"/>
      <c r="HUB80"/>
      <c r="HUC80"/>
      <c r="HUD80"/>
      <c r="HUE80"/>
      <c r="HUF80"/>
      <c r="HUG80"/>
      <c r="HUH80"/>
      <c r="HUI80"/>
      <c r="HUJ80"/>
      <c r="HUK80"/>
      <c r="HUL80"/>
      <c r="HUM80"/>
      <c r="HUN80"/>
      <c r="HUO80"/>
      <c r="HUP80"/>
      <c r="HUQ80"/>
      <c r="HUR80"/>
      <c r="HUS80"/>
      <c r="HUT80"/>
      <c r="HUU80"/>
      <c r="HUV80"/>
      <c r="HUW80"/>
      <c r="HUX80"/>
      <c r="HUY80"/>
      <c r="HUZ80"/>
      <c r="HVA80"/>
      <c r="HVB80"/>
      <c r="HVC80"/>
      <c r="HVD80"/>
      <c r="HVE80"/>
      <c r="HVF80"/>
      <c r="HVG80"/>
      <c r="HVH80"/>
      <c r="HVI80"/>
      <c r="HVJ80"/>
      <c r="HVK80"/>
      <c r="HVL80"/>
      <c r="HVM80"/>
      <c r="HVN80"/>
      <c r="HVO80"/>
      <c r="HVP80"/>
      <c r="HVQ80"/>
      <c r="HVR80"/>
      <c r="HVS80"/>
      <c r="HVT80"/>
      <c r="HVU80"/>
      <c r="HVV80"/>
      <c r="HVW80"/>
      <c r="HVX80"/>
      <c r="HVY80"/>
      <c r="HVZ80"/>
      <c r="HWA80"/>
      <c r="HWB80"/>
      <c r="HWC80"/>
      <c r="HWD80"/>
      <c r="HWE80"/>
      <c r="HWF80"/>
      <c r="HWG80"/>
      <c r="HWH80"/>
      <c r="HWI80"/>
      <c r="HWJ80"/>
      <c r="HWK80"/>
      <c r="HWL80"/>
      <c r="HWM80"/>
      <c r="HWN80"/>
      <c r="HWO80"/>
      <c r="HWP80"/>
      <c r="HWQ80"/>
      <c r="HWR80"/>
      <c r="HWS80"/>
      <c r="HWT80"/>
      <c r="HWU80"/>
      <c r="HWV80"/>
      <c r="HWW80"/>
      <c r="HWX80"/>
      <c r="HWY80"/>
      <c r="HWZ80"/>
      <c r="HXA80"/>
      <c r="HXB80"/>
      <c r="HXC80"/>
      <c r="HXD80"/>
      <c r="HXE80"/>
      <c r="HXF80"/>
      <c r="HXG80"/>
      <c r="HXH80"/>
      <c r="HXI80"/>
      <c r="HXJ80"/>
      <c r="HXK80"/>
      <c r="HXL80"/>
      <c r="HXM80"/>
      <c r="HXN80"/>
      <c r="HXO80"/>
      <c r="HXP80"/>
      <c r="HXQ80"/>
      <c r="HXR80"/>
      <c r="HXS80"/>
      <c r="HXT80"/>
      <c r="HXU80"/>
      <c r="HXV80"/>
      <c r="HXW80"/>
      <c r="HXX80"/>
      <c r="HXY80"/>
      <c r="HXZ80"/>
      <c r="HYA80"/>
      <c r="HYB80"/>
      <c r="HYC80"/>
      <c r="HYD80"/>
      <c r="HYE80"/>
      <c r="HYF80"/>
      <c r="HYG80"/>
      <c r="HYH80"/>
      <c r="HYI80"/>
      <c r="HYJ80"/>
      <c r="HYK80"/>
      <c r="HYL80"/>
      <c r="HYM80"/>
      <c r="HYN80"/>
      <c r="HYO80"/>
      <c r="HYP80"/>
      <c r="HYQ80"/>
      <c r="HYR80"/>
      <c r="HYS80"/>
      <c r="HYT80"/>
      <c r="HYU80"/>
      <c r="HYV80"/>
      <c r="HYW80"/>
      <c r="HYX80"/>
      <c r="HYY80"/>
      <c r="HYZ80"/>
      <c r="HZA80"/>
      <c r="HZB80"/>
      <c r="HZC80"/>
      <c r="HZD80"/>
      <c r="HZE80"/>
      <c r="HZF80"/>
      <c r="HZG80"/>
      <c r="HZH80"/>
      <c r="HZI80"/>
      <c r="HZJ80"/>
      <c r="HZK80"/>
      <c r="HZL80"/>
      <c r="HZM80"/>
      <c r="HZN80"/>
      <c r="HZO80"/>
      <c r="HZP80"/>
      <c r="HZQ80"/>
      <c r="HZR80"/>
      <c r="HZS80"/>
      <c r="HZT80"/>
      <c r="HZU80"/>
      <c r="HZV80"/>
      <c r="HZW80"/>
      <c r="HZX80"/>
      <c r="HZY80"/>
      <c r="HZZ80"/>
      <c r="IAA80"/>
      <c r="IAB80"/>
      <c r="IAC80"/>
      <c r="IAD80"/>
      <c r="IAE80"/>
      <c r="IAF80"/>
      <c r="IAG80"/>
      <c r="IAH80"/>
      <c r="IAI80"/>
      <c r="IAJ80"/>
      <c r="IAK80"/>
      <c r="IAL80"/>
      <c r="IAM80"/>
      <c r="IAN80"/>
      <c r="IAO80"/>
      <c r="IAP80"/>
      <c r="IAQ80"/>
      <c r="IAR80"/>
      <c r="IAS80"/>
      <c r="IAT80"/>
      <c r="IAU80"/>
      <c r="IAV80"/>
      <c r="IAW80"/>
      <c r="IAX80"/>
      <c r="IAY80"/>
      <c r="IAZ80"/>
      <c r="IBA80"/>
      <c r="IBB80"/>
      <c r="IBC80"/>
      <c r="IBD80"/>
      <c r="IBE80"/>
      <c r="IBF80"/>
      <c r="IBG80"/>
      <c r="IBH80"/>
      <c r="IBI80"/>
      <c r="IBJ80"/>
      <c r="IBK80"/>
      <c r="IBL80"/>
      <c r="IBM80"/>
      <c r="IBN80"/>
      <c r="IBO80"/>
      <c r="IBP80"/>
      <c r="IBQ80"/>
      <c r="IBR80"/>
      <c r="IBS80"/>
      <c r="IBT80"/>
      <c r="IBU80"/>
      <c r="IBV80"/>
      <c r="IBW80"/>
      <c r="IBX80"/>
      <c r="IBY80"/>
      <c r="IBZ80"/>
      <c r="ICA80"/>
      <c r="ICB80"/>
      <c r="ICC80"/>
      <c r="ICD80"/>
      <c r="ICE80"/>
      <c r="ICF80"/>
      <c r="ICG80"/>
      <c r="ICH80"/>
      <c r="ICI80"/>
      <c r="ICJ80"/>
      <c r="ICK80"/>
      <c r="ICL80"/>
      <c r="ICM80"/>
      <c r="ICN80"/>
      <c r="ICO80"/>
      <c r="ICP80"/>
      <c r="ICQ80"/>
      <c r="ICR80"/>
      <c r="ICS80"/>
      <c r="ICT80"/>
      <c r="ICU80"/>
      <c r="ICV80"/>
      <c r="ICW80"/>
      <c r="ICX80"/>
      <c r="ICY80"/>
      <c r="ICZ80"/>
      <c r="IDA80"/>
      <c r="IDB80"/>
      <c r="IDC80"/>
      <c r="IDD80"/>
      <c r="IDE80"/>
      <c r="IDF80"/>
      <c r="IDG80"/>
      <c r="IDH80"/>
      <c r="IDI80"/>
      <c r="IDJ80"/>
      <c r="IDK80"/>
      <c r="IDL80"/>
      <c r="IDM80"/>
      <c r="IDN80"/>
      <c r="IDO80"/>
      <c r="IDP80"/>
      <c r="IDQ80"/>
      <c r="IDR80"/>
      <c r="IDS80"/>
      <c r="IDT80"/>
      <c r="IDU80"/>
      <c r="IDV80"/>
      <c r="IDW80"/>
      <c r="IDX80"/>
      <c r="IDY80"/>
      <c r="IDZ80"/>
      <c r="IEA80"/>
      <c r="IEB80"/>
      <c r="IEC80"/>
      <c r="IED80"/>
      <c r="IEE80"/>
      <c r="IEF80"/>
      <c r="IEG80"/>
      <c r="IEH80"/>
      <c r="IEI80"/>
      <c r="IEJ80"/>
      <c r="IEK80"/>
      <c r="IEL80"/>
      <c r="IEM80"/>
      <c r="IEN80"/>
      <c r="IEO80"/>
      <c r="IEP80"/>
      <c r="IEQ80"/>
      <c r="IER80"/>
      <c r="IES80"/>
      <c r="IET80"/>
      <c r="IEU80"/>
      <c r="IEV80"/>
      <c r="IEW80"/>
      <c r="IEX80"/>
      <c r="IEY80"/>
      <c r="IEZ80"/>
      <c r="IFA80"/>
      <c r="IFB80"/>
      <c r="IFC80"/>
      <c r="IFD80"/>
      <c r="IFE80"/>
      <c r="IFF80"/>
      <c r="IFG80"/>
      <c r="IFH80"/>
      <c r="IFI80"/>
      <c r="IFJ80"/>
      <c r="IFK80"/>
      <c r="IFL80"/>
      <c r="IFM80"/>
      <c r="IFN80"/>
      <c r="IFO80"/>
      <c r="IFP80"/>
      <c r="IFQ80"/>
      <c r="IFR80"/>
      <c r="IFS80"/>
      <c r="IFT80"/>
      <c r="IFU80"/>
      <c r="IFV80"/>
      <c r="IFW80"/>
      <c r="IFX80"/>
      <c r="IFY80"/>
      <c r="IFZ80"/>
      <c r="IGA80"/>
      <c r="IGB80"/>
      <c r="IGC80"/>
      <c r="IGD80"/>
      <c r="IGE80"/>
      <c r="IGF80"/>
      <c r="IGG80"/>
      <c r="IGH80"/>
      <c r="IGI80"/>
      <c r="IGJ80"/>
      <c r="IGK80"/>
      <c r="IGL80"/>
      <c r="IGM80"/>
      <c r="IGN80"/>
      <c r="IGO80"/>
      <c r="IGP80"/>
      <c r="IGQ80"/>
      <c r="IGR80"/>
      <c r="IGS80"/>
      <c r="IGT80"/>
      <c r="IGU80"/>
      <c r="IGV80"/>
      <c r="IGW80"/>
      <c r="IGX80"/>
      <c r="IGY80"/>
      <c r="IGZ80"/>
      <c r="IHA80"/>
      <c r="IHB80"/>
      <c r="IHC80"/>
      <c r="IHD80"/>
      <c r="IHE80"/>
      <c r="IHF80"/>
      <c r="IHG80"/>
      <c r="IHH80"/>
      <c r="IHI80"/>
      <c r="IHJ80"/>
      <c r="IHK80"/>
      <c r="IHL80"/>
      <c r="IHM80"/>
      <c r="IHN80"/>
      <c r="IHO80"/>
      <c r="IHP80"/>
      <c r="IHQ80"/>
      <c r="IHR80"/>
      <c r="IHS80"/>
      <c r="IHT80"/>
      <c r="IHU80"/>
      <c r="IHV80"/>
      <c r="IHW80"/>
      <c r="IHX80"/>
      <c r="IHY80"/>
      <c r="IHZ80"/>
      <c r="IIA80"/>
      <c r="IIB80"/>
      <c r="IIC80"/>
      <c r="IID80"/>
      <c r="IIE80"/>
      <c r="IIF80"/>
      <c r="IIG80"/>
      <c r="IIH80"/>
      <c r="III80"/>
      <c r="IIJ80"/>
      <c r="IIK80"/>
      <c r="IIL80"/>
      <c r="IIM80"/>
      <c r="IIN80"/>
      <c r="IIO80"/>
      <c r="IIP80"/>
      <c r="IIQ80"/>
      <c r="IIR80"/>
      <c r="IIS80"/>
      <c r="IIT80"/>
      <c r="IIU80"/>
      <c r="IIV80"/>
      <c r="IIW80"/>
      <c r="IIX80"/>
      <c r="IIY80"/>
      <c r="IIZ80"/>
      <c r="IJA80"/>
      <c r="IJB80"/>
      <c r="IJC80"/>
      <c r="IJD80"/>
      <c r="IJE80"/>
      <c r="IJF80"/>
      <c r="IJG80"/>
      <c r="IJH80"/>
      <c r="IJI80"/>
      <c r="IJJ80"/>
      <c r="IJK80"/>
      <c r="IJL80"/>
      <c r="IJM80"/>
      <c r="IJN80"/>
      <c r="IJO80"/>
      <c r="IJP80"/>
      <c r="IJQ80"/>
      <c r="IJR80"/>
      <c r="IJS80"/>
      <c r="IJT80"/>
      <c r="IJU80"/>
      <c r="IJV80"/>
      <c r="IJW80"/>
      <c r="IJX80"/>
      <c r="IJY80"/>
      <c r="IJZ80"/>
      <c r="IKA80"/>
      <c r="IKB80"/>
      <c r="IKC80"/>
      <c r="IKD80"/>
      <c r="IKE80"/>
      <c r="IKF80"/>
      <c r="IKG80"/>
      <c r="IKH80"/>
      <c r="IKI80"/>
      <c r="IKJ80"/>
      <c r="IKK80"/>
      <c r="IKL80"/>
      <c r="IKM80"/>
      <c r="IKN80"/>
      <c r="IKO80"/>
      <c r="IKP80"/>
      <c r="IKQ80"/>
      <c r="IKR80"/>
      <c r="IKS80"/>
      <c r="IKT80"/>
      <c r="IKU80"/>
      <c r="IKV80"/>
      <c r="IKW80"/>
      <c r="IKX80"/>
      <c r="IKY80"/>
      <c r="IKZ80"/>
      <c r="ILA80"/>
      <c r="ILB80"/>
      <c r="ILC80"/>
      <c r="ILD80"/>
      <c r="ILE80"/>
      <c r="ILF80"/>
      <c r="ILG80"/>
      <c r="ILH80"/>
      <c r="ILI80"/>
      <c r="ILJ80"/>
      <c r="ILK80"/>
      <c r="ILL80"/>
      <c r="ILM80"/>
      <c r="ILN80"/>
      <c r="ILO80"/>
      <c r="ILP80"/>
      <c r="ILQ80"/>
      <c r="ILR80"/>
      <c r="ILS80"/>
      <c r="ILT80"/>
      <c r="ILU80"/>
      <c r="ILV80"/>
      <c r="ILW80"/>
      <c r="ILX80"/>
      <c r="ILY80"/>
      <c r="ILZ80"/>
      <c r="IMA80"/>
      <c r="IMB80"/>
      <c r="IMC80"/>
      <c r="IMD80"/>
      <c r="IME80"/>
      <c r="IMF80"/>
      <c r="IMG80"/>
      <c r="IMH80"/>
      <c r="IMI80"/>
      <c r="IMJ80"/>
      <c r="IMK80"/>
      <c r="IML80"/>
      <c r="IMM80"/>
      <c r="IMN80"/>
      <c r="IMO80"/>
      <c r="IMP80"/>
      <c r="IMQ80"/>
      <c r="IMR80"/>
      <c r="IMS80"/>
      <c r="IMT80"/>
      <c r="IMU80"/>
      <c r="IMV80"/>
      <c r="IMW80"/>
      <c r="IMX80"/>
      <c r="IMY80"/>
      <c r="IMZ80"/>
      <c r="INA80"/>
      <c r="INB80"/>
      <c r="INC80"/>
      <c r="IND80"/>
      <c r="INE80"/>
      <c r="INF80"/>
      <c r="ING80"/>
      <c r="INH80"/>
      <c r="INI80"/>
      <c r="INJ80"/>
      <c r="INK80"/>
      <c r="INL80"/>
      <c r="INM80"/>
      <c r="INN80"/>
      <c r="INO80"/>
      <c r="INP80"/>
      <c r="INQ80"/>
      <c r="INR80"/>
      <c r="INS80"/>
      <c r="INT80"/>
      <c r="INU80"/>
      <c r="INV80"/>
      <c r="INW80"/>
      <c r="INX80"/>
      <c r="INY80"/>
      <c r="INZ80"/>
      <c r="IOA80"/>
      <c r="IOB80"/>
      <c r="IOC80"/>
      <c r="IOD80"/>
      <c r="IOE80"/>
      <c r="IOF80"/>
      <c r="IOG80"/>
      <c r="IOH80"/>
      <c r="IOI80"/>
      <c r="IOJ80"/>
      <c r="IOK80"/>
      <c r="IOL80"/>
      <c r="IOM80"/>
      <c r="ION80"/>
      <c r="IOO80"/>
      <c r="IOP80"/>
      <c r="IOQ80"/>
      <c r="IOR80"/>
      <c r="IOS80"/>
      <c r="IOT80"/>
      <c r="IOU80"/>
      <c r="IOV80"/>
      <c r="IOW80"/>
      <c r="IOX80"/>
      <c r="IOY80"/>
      <c r="IOZ80"/>
      <c r="IPA80"/>
      <c r="IPB80"/>
      <c r="IPC80"/>
      <c r="IPD80"/>
      <c r="IPE80"/>
      <c r="IPF80"/>
      <c r="IPG80"/>
      <c r="IPH80"/>
      <c r="IPI80"/>
      <c r="IPJ80"/>
      <c r="IPK80"/>
      <c r="IPL80"/>
      <c r="IPM80"/>
      <c r="IPN80"/>
      <c r="IPO80"/>
      <c r="IPP80"/>
      <c r="IPQ80"/>
      <c r="IPR80"/>
      <c r="IPS80"/>
      <c r="IPT80"/>
      <c r="IPU80"/>
      <c r="IPV80"/>
      <c r="IPW80"/>
      <c r="IPX80"/>
      <c r="IPY80"/>
      <c r="IPZ80"/>
      <c r="IQA80"/>
      <c r="IQB80"/>
      <c r="IQC80"/>
      <c r="IQD80"/>
      <c r="IQE80"/>
      <c r="IQF80"/>
      <c r="IQG80"/>
      <c r="IQH80"/>
      <c r="IQI80"/>
      <c r="IQJ80"/>
      <c r="IQK80"/>
      <c r="IQL80"/>
      <c r="IQM80"/>
      <c r="IQN80"/>
      <c r="IQO80"/>
      <c r="IQP80"/>
      <c r="IQQ80"/>
      <c r="IQR80"/>
      <c r="IQS80"/>
      <c r="IQT80"/>
      <c r="IQU80"/>
      <c r="IQV80"/>
      <c r="IQW80"/>
      <c r="IQX80"/>
      <c r="IQY80"/>
      <c r="IQZ80"/>
      <c r="IRA80"/>
      <c r="IRB80"/>
      <c r="IRC80"/>
      <c r="IRD80"/>
      <c r="IRE80"/>
      <c r="IRF80"/>
      <c r="IRG80"/>
      <c r="IRH80"/>
      <c r="IRI80"/>
      <c r="IRJ80"/>
      <c r="IRK80"/>
      <c r="IRL80"/>
      <c r="IRM80"/>
      <c r="IRN80"/>
      <c r="IRO80"/>
      <c r="IRP80"/>
      <c r="IRQ80"/>
      <c r="IRR80"/>
      <c r="IRS80"/>
      <c r="IRT80"/>
      <c r="IRU80"/>
      <c r="IRV80"/>
      <c r="IRW80"/>
      <c r="IRX80"/>
      <c r="IRY80"/>
      <c r="IRZ80"/>
      <c r="ISA80"/>
      <c r="ISB80"/>
      <c r="ISC80"/>
      <c r="ISD80"/>
      <c r="ISE80"/>
      <c r="ISF80"/>
      <c r="ISG80"/>
      <c r="ISH80"/>
      <c r="ISI80"/>
      <c r="ISJ80"/>
      <c r="ISK80"/>
      <c r="ISL80"/>
      <c r="ISM80"/>
      <c r="ISN80"/>
      <c r="ISO80"/>
      <c r="ISP80"/>
      <c r="ISQ80"/>
      <c r="ISR80"/>
      <c r="ISS80"/>
      <c r="IST80"/>
      <c r="ISU80"/>
      <c r="ISV80"/>
      <c r="ISW80"/>
      <c r="ISX80"/>
      <c r="ISY80"/>
      <c r="ISZ80"/>
      <c r="ITA80"/>
      <c r="ITB80"/>
      <c r="ITC80"/>
      <c r="ITD80"/>
      <c r="ITE80"/>
      <c r="ITF80"/>
      <c r="ITG80"/>
      <c r="ITH80"/>
      <c r="ITI80"/>
      <c r="ITJ80"/>
      <c r="ITK80"/>
      <c r="ITL80"/>
      <c r="ITM80"/>
      <c r="ITN80"/>
      <c r="ITO80"/>
      <c r="ITP80"/>
      <c r="ITQ80"/>
      <c r="ITR80"/>
      <c r="ITS80"/>
      <c r="ITT80"/>
      <c r="ITU80"/>
      <c r="ITV80"/>
      <c r="ITW80"/>
      <c r="ITX80"/>
      <c r="ITY80"/>
      <c r="ITZ80"/>
      <c r="IUA80"/>
      <c r="IUB80"/>
      <c r="IUC80"/>
      <c r="IUD80"/>
      <c r="IUE80"/>
      <c r="IUF80"/>
      <c r="IUG80"/>
      <c r="IUH80"/>
      <c r="IUI80"/>
      <c r="IUJ80"/>
      <c r="IUK80"/>
      <c r="IUL80"/>
      <c r="IUM80"/>
      <c r="IUN80"/>
      <c r="IUO80"/>
      <c r="IUP80"/>
      <c r="IUQ80"/>
      <c r="IUR80"/>
      <c r="IUS80"/>
      <c r="IUT80"/>
      <c r="IUU80"/>
      <c r="IUV80"/>
      <c r="IUW80"/>
      <c r="IUX80"/>
      <c r="IUY80"/>
      <c r="IUZ80"/>
      <c r="IVA80"/>
      <c r="IVB80"/>
      <c r="IVC80"/>
      <c r="IVD80"/>
      <c r="IVE80"/>
      <c r="IVF80"/>
      <c r="IVG80"/>
      <c r="IVH80"/>
      <c r="IVI80"/>
      <c r="IVJ80"/>
      <c r="IVK80"/>
      <c r="IVL80"/>
      <c r="IVM80"/>
      <c r="IVN80"/>
      <c r="IVO80"/>
      <c r="IVP80"/>
      <c r="IVQ80"/>
      <c r="IVR80"/>
      <c r="IVS80"/>
      <c r="IVT80"/>
      <c r="IVU80"/>
      <c r="IVV80"/>
      <c r="IVW80"/>
      <c r="IVX80"/>
      <c r="IVY80"/>
      <c r="IVZ80"/>
      <c r="IWA80"/>
      <c r="IWB80"/>
      <c r="IWC80"/>
      <c r="IWD80"/>
      <c r="IWE80"/>
      <c r="IWF80"/>
      <c r="IWG80"/>
      <c r="IWH80"/>
      <c r="IWI80"/>
      <c r="IWJ80"/>
      <c r="IWK80"/>
      <c r="IWL80"/>
      <c r="IWM80"/>
      <c r="IWN80"/>
      <c r="IWO80"/>
      <c r="IWP80"/>
      <c r="IWQ80"/>
      <c r="IWR80"/>
      <c r="IWS80"/>
      <c r="IWT80"/>
      <c r="IWU80"/>
      <c r="IWV80"/>
      <c r="IWW80"/>
      <c r="IWX80"/>
      <c r="IWY80"/>
      <c r="IWZ80"/>
      <c r="IXA80"/>
      <c r="IXB80"/>
      <c r="IXC80"/>
      <c r="IXD80"/>
      <c r="IXE80"/>
      <c r="IXF80"/>
      <c r="IXG80"/>
      <c r="IXH80"/>
      <c r="IXI80"/>
      <c r="IXJ80"/>
      <c r="IXK80"/>
      <c r="IXL80"/>
      <c r="IXM80"/>
      <c r="IXN80"/>
      <c r="IXO80"/>
      <c r="IXP80"/>
      <c r="IXQ80"/>
      <c r="IXR80"/>
      <c r="IXS80"/>
      <c r="IXT80"/>
      <c r="IXU80"/>
      <c r="IXV80"/>
      <c r="IXW80"/>
      <c r="IXX80"/>
      <c r="IXY80"/>
      <c r="IXZ80"/>
      <c r="IYA80"/>
      <c r="IYB80"/>
      <c r="IYC80"/>
      <c r="IYD80"/>
      <c r="IYE80"/>
      <c r="IYF80"/>
      <c r="IYG80"/>
      <c r="IYH80"/>
      <c r="IYI80"/>
      <c r="IYJ80"/>
      <c r="IYK80"/>
      <c r="IYL80"/>
      <c r="IYM80"/>
      <c r="IYN80"/>
      <c r="IYO80"/>
      <c r="IYP80"/>
      <c r="IYQ80"/>
      <c r="IYR80"/>
      <c r="IYS80"/>
      <c r="IYT80"/>
      <c r="IYU80"/>
      <c r="IYV80"/>
      <c r="IYW80"/>
      <c r="IYX80"/>
      <c r="IYY80"/>
      <c r="IYZ80"/>
      <c r="IZA80"/>
      <c r="IZB80"/>
      <c r="IZC80"/>
      <c r="IZD80"/>
      <c r="IZE80"/>
      <c r="IZF80"/>
      <c r="IZG80"/>
      <c r="IZH80"/>
      <c r="IZI80"/>
      <c r="IZJ80"/>
      <c r="IZK80"/>
      <c r="IZL80"/>
      <c r="IZM80"/>
      <c r="IZN80"/>
      <c r="IZO80"/>
      <c r="IZP80"/>
      <c r="IZQ80"/>
      <c r="IZR80"/>
      <c r="IZS80"/>
      <c r="IZT80"/>
      <c r="IZU80"/>
      <c r="IZV80"/>
      <c r="IZW80"/>
      <c r="IZX80"/>
      <c r="IZY80"/>
      <c r="IZZ80"/>
      <c r="JAA80"/>
      <c r="JAB80"/>
      <c r="JAC80"/>
      <c r="JAD80"/>
      <c r="JAE80"/>
      <c r="JAF80"/>
      <c r="JAG80"/>
      <c r="JAH80"/>
      <c r="JAI80"/>
      <c r="JAJ80"/>
      <c r="JAK80"/>
      <c r="JAL80"/>
      <c r="JAM80"/>
      <c r="JAN80"/>
      <c r="JAO80"/>
      <c r="JAP80"/>
      <c r="JAQ80"/>
      <c r="JAR80"/>
      <c r="JAS80"/>
      <c r="JAT80"/>
      <c r="JAU80"/>
      <c r="JAV80"/>
      <c r="JAW80"/>
      <c r="JAX80"/>
      <c r="JAY80"/>
      <c r="JAZ80"/>
      <c r="JBA80"/>
      <c r="JBB80"/>
      <c r="JBC80"/>
      <c r="JBD80"/>
      <c r="JBE80"/>
      <c r="JBF80"/>
      <c r="JBG80"/>
      <c r="JBH80"/>
      <c r="JBI80"/>
      <c r="JBJ80"/>
      <c r="JBK80"/>
      <c r="JBL80"/>
      <c r="JBM80"/>
      <c r="JBN80"/>
      <c r="JBO80"/>
      <c r="JBP80"/>
      <c r="JBQ80"/>
      <c r="JBR80"/>
      <c r="JBS80"/>
      <c r="JBT80"/>
      <c r="JBU80"/>
      <c r="JBV80"/>
      <c r="JBW80"/>
      <c r="JBX80"/>
      <c r="JBY80"/>
      <c r="JBZ80"/>
      <c r="JCA80"/>
      <c r="JCB80"/>
      <c r="JCC80"/>
      <c r="JCD80"/>
      <c r="JCE80"/>
      <c r="JCF80"/>
      <c r="JCG80"/>
      <c r="JCH80"/>
      <c r="JCI80"/>
      <c r="JCJ80"/>
      <c r="JCK80"/>
      <c r="JCL80"/>
      <c r="JCM80"/>
      <c r="JCN80"/>
      <c r="JCO80"/>
      <c r="JCP80"/>
      <c r="JCQ80"/>
      <c r="JCR80"/>
      <c r="JCS80"/>
      <c r="JCT80"/>
      <c r="JCU80"/>
      <c r="JCV80"/>
      <c r="JCW80"/>
      <c r="JCX80"/>
      <c r="JCY80"/>
      <c r="JCZ80"/>
      <c r="JDA80"/>
      <c r="JDB80"/>
      <c r="JDC80"/>
      <c r="JDD80"/>
      <c r="JDE80"/>
      <c r="JDF80"/>
      <c r="JDG80"/>
      <c r="JDH80"/>
      <c r="JDI80"/>
      <c r="JDJ80"/>
      <c r="JDK80"/>
      <c r="JDL80"/>
      <c r="JDM80"/>
      <c r="JDN80"/>
      <c r="JDO80"/>
      <c r="JDP80"/>
      <c r="JDQ80"/>
      <c r="JDR80"/>
      <c r="JDS80"/>
      <c r="JDT80"/>
      <c r="JDU80"/>
      <c r="JDV80"/>
      <c r="JDW80"/>
      <c r="JDX80"/>
      <c r="JDY80"/>
      <c r="JDZ80"/>
      <c r="JEA80"/>
      <c r="JEB80"/>
      <c r="JEC80"/>
      <c r="JED80"/>
      <c r="JEE80"/>
      <c r="JEF80"/>
      <c r="JEG80"/>
      <c r="JEH80"/>
      <c r="JEI80"/>
      <c r="JEJ80"/>
      <c r="JEK80"/>
      <c r="JEL80"/>
      <c r="JEM80"/>
      <c r="JEN80"/>
      <c r="JEO80"/>
      <c r="JEP80"/>
      <c r="JEQ80"/>
      <c r="JER80"/>
      <c r="JES80"/>
      <c r="JET80"/>
      <c r="JEU80"/>
      <c r="JEV80"/>
      <c r="JEW80"/>
      <c r="JEX80"/>
      <c r="JEY80"/>
      <c r="JEZ80"/>
      <c r="JFA80"/>
      <c r="JFB80"/>
      <c r="JFC80"/>
      <c r="JFD80"/>
      <c r="JFE80"/>
      <c r="JFF80"/>
      <c r="JFG80"/>
      <c r="JFH80"/>
      <c r="JFI80"/>
      <c r="JFJ80"/>
      <c r="JFK80"/>
      <c r="JFL80"/>
      <c r="JFM80"/>
      <c r="JFN80"/>
      <c r="JFO80"/>
      <c r="JFP80"/>
      <c r="JFQ80"/>
      <c r="JFR80"/>
      <c r="JFS80"/>
      <c r="JFT80"/>
      <c r="JFU80"/>
      <c r="JFV80"/>
      <c r="JFW80"/>
      <c r="JFX80"/>
      <c r="JFY80"/>
      <c r="JFZ80"/>
      <c r="JGA80"/>
      <c r="JGB80"/>
      <c r="JGC80"/>
      <c r="JGD80"/>
      <c r="JGE80"/>
      <c r="JGF80"/>
      <c r="JGG80"/>
      <c r="JGH80"/>
      <c r="JGI80"/>
      <c r="JGJ80"/>
      <c r="JGK80"/>
      <c r="JGL80"/>
      <c r="JGM80"/>
      <c r="JGN80"/>
      <c r="JGO80"/>
      <c r="JGP80"/>
      <c r="JGQ80"/>
      <c r="JGR80"/>
      <c r="JGS80"/>
      <c r="JGT80"/>
      <c r="JGU80"/>
      <c r="JGV80"/>
      <c r="JGW80"/>
      <c r="JGX80"/>
      <c r="JGY80"/>
      <c r="JGZ80"/>
      <c r="JHA80"/>
      <c r="JHB80"/>
      <c r="JHC80"/>
      <c r="JHD80"/>
      <c r="JHE80"/>
      <c r="JHF80"/>
      <c r="JHG80"/>
      <c r="JHH80"/>
      <c r="JHI80"/>
      <c r="JHJ80"/>
      <c r="JHK80"/>
      <c r="JHL80"/>
      <c r="JHM80"/>
      <c r="JHN80"/>
      <c r="JHO80"/>
      <c r="JHP80"/>
      <c r="JHQ80"/>
      <c r="JHR80"/>
      <c r="JHS80"/>
      <c r="JHT80"/>
      <c r="JHU80"/>
      <c r="JHV80"/>
      <c r="JHW80"/>
      <c r="JHX80"/>
      <c r="JHY80"/>
      <c r="JHZ80"/>
      <c r="JIA80"/>
      <c r="JIB80"/>
      <c r="JIC80"/>
      <c r="JID80"/>
      <c r="JIE80"/>
      <c r="JIF80"/>
      <c r="JIG80"/>
      <c r="JIH80"/>
      <c r="JII80"/>
      <c r="JIJ80"/>
      <c r="JIK80"/>
      <c r="JIL80"/>
      <c r="JIM80"/>
      <c r="JIN80"/>
      <c r="JIO80"/>
      <c r="JIP80"/>
      <c r="JIQ80"/>
      <c r="JIR80"/>
      <c r="JIS80"/>
      <c r="JIT80"/>
      <c r="JIU80"/>
      <c r="JIV80"/>
      <c r="JIW80"/>
      <c r="JIX80"/>
      <c r="JIY80"/>
      <c r="JIZ80"/>
      <c r="JJA80"/>
      <c r="JJB80"/>
      <c r="JJC80"/>
      <c r="JJD80"/>
      <c r="JJE80"/>
      <c r="JJF80"/>
      <c r="JJG80"/>
      <c r="JJH80"/>
      <c r="JJI80"/>
      <c r="JJJ80"/>
      <c r="JJK80"/>
      <c r="JJL80"/>
      <c r="JJM80"/>
      <c r="JJN80"/>
      <c r="JJO80"/>
      <c r="JJP80"/>
      <c r="JJQ80"/>
      <c r="JJR80"/>
      <c r="JJS80"/>
      <c r="JJT80"/>
      <c r="JJU80"/>
      <c r="JJV80"/>
      <c r="JJW80"/>
      <c r="JJX80"/>
      <c r="JJY80"/>
      <c r="JJZ80"/>
      <c r="JKA80"/>
      <c r="JKB80"/>
      <c r="JKC80"/>
      <c r="JKD80"/>
      <c r="JKE80"/>
      <c r="JKF80"/>
      <c r="JKG80"/>
      <c r="JKH80"/>
      <c r="JKI80"/>
      <c r="JKJ80"/>
      <c r="JKK80"/>
      <c r="JKL80"/>
      <c r="JKM80"/>
      <c r="JKN80"/>
      <c r="JKO80"/>
      <c r="JKP80"/>
      <c r="JKQ80"/>
      <c r="JKR80"/>
      <c r="JKS80"/>
      <c r="JKT80"/>
      <c r="JKU80"/>
      <c r="JKV80"/>
      <c r="JKW80"/>
      <c r="JKX80"/>
      <c r="JKY80"/>
      <c r="JKZ80"/>
      <c r="JLA80"/>
      <c r="JLB80"/>
      <c r="JLC80"/>
      <c r="JLD80"/>
      <c r="JLE80"/>
      <c r="JLF80"/>
      <c r="JLG80"/>
      <c r="JLH80"/>
      <c r="JLI80"/>
      <c r="JLJ80"/>
      <c r="JLK80"/>
      <c r="JLL80"/>
      <c r="JLM80"/>
      <c r="JLN80"/>
      <c r="JLO80"/>
      <c r="JLP80"/>
      <c r="JLQ80"/>
      <c r="JLR80"/>
      <c r="JLS80"/>
      <c r="JLT80"/>
      <c r="JLU80"/>
      <c r="JLV80"/>
      <c r="JLW80"/>
      <c r="JLX80"/>
      <c r="JLY80"/>
      <c r="JLZ80"/>
      <c r="JMA80"/>
      <c r="JMB80"/>
      <c r="JMC80"/>
      <c r="JMD80"/>
      <c r="JME80"/>
      <c r="JMF80"/>
      <c r="JMG80"/>
      <c r="JMH80"/>
      <c r="JMI80"/>
      <c r="JMJ80"/>
      <c r="JMK80"/>
      <c r="JML80"/>
      <c r="JMM80"/>
      <c r="JMN80"/>
      <c r="JMO80"/>
      <c r="JMP80"/>
      <c r="JMQ80"/>
      <c r="JMR80"/>
      <c r="JMS80"/>
      <c r="JMT80"/>
      <c r="JMU80"/>
      <c r="JMV80"/>
      <c r="JMW80"/>
      <c r="JMX80"/>
      <c r="JMY80"/>
      <c r="JMZ80"/>
      <c r="JNA80"/>
      <c r="JNB80"/>
      <c r="JNC80"/>
      <c r="JND80"/>
      <c r="JNE80"/>
      <c r="JNF80"/>
      <c r="JNG80"/>
      <c r="JNH80"/>
      <c r="JNI80"/>
      <c r="JNJ80"/>
      <c r="JNK80"/>
      <c r="JNL80"/>
      <c r="JNM80"/>
      <c r="JNN80"/>
      <c r="JNO80"/>
      <c r="JNP80"/>
      <c r="JNQ80"/>
      <c r="JNR80"/>
      <c r="JNS80"/>
      <c r="JNT80"/>
      <c r="JNU80"/>
      <c r="JNV80"/>
      <c r="JNW80"/>
      <c r="JNX80"/>
      <c r="JNY80"/>
      <c r="JNZ80"/>
      <c r="JOA80"/>
      <c r="JOB80"/>
      <c r="JOC80"/>
      <c r="JOD80"/>
      <c r="JOE80"/>
      <c r="JOF80"/>
      <c r="JOG80"/>
      <c r="JOH80"/>
      <c r="JOI80"/>
      <c r="JOJ80"/>
      <c r="JOK80"/>
      <c r="JOL80"/>
      <c r="JOM80"/>
      <c r="JON80"/>
      <c r="JOO80"/>
      <c r="JOP80"/>
      <c r="JOQ80"/>
      <c r="JOR80"/>
      <c r="JOS80"/>
      <c r="JOT80"/>
      <c r="JOU80"/>
      <c r="JOV80"/>
      <c r="JOW80"/>
      <c r="JOX80"/>
      <c r="JOY80"/>
      <c r="JOZ80"/>
      <c r="JPA80"/>
      <c r="JPB80"/>
      <c r="JPC80"/>
      <c r="JPD80"/>
      <c r="JPE80"/>
      <c r="JPF80"/>
      <c r="JPG80"/>
      <c r="JPH80"/>
      <c r="JPI80"/>
      <c r="JPJ80"/>
      <c r="JPK80"/>
      <c r="JPL80"/>
      <c r="JPM80"/>
      <c r="JPN80"/>
      <c r="JPO80"/>
      <c r="JPP80"/>
      <c r="JPQ80"/>
      <c r="JPR80"/>
      <c r="JPS80"/>
      <c r="JPT80"/>
      <c r="JPU80"/>
      <c r="JPV80"/>
      <c r="JPW80"/>
      <c r="JPX80"/>
      <c r="JPY80"/>
      <c r="JPZ80"/>
      <c r="JQA80"/>
      <c r="JQB80"/>
      <c r="JQC80"/>
      <c r="JQD80"/>
      <c r="JQE80"/>
      <c r="JQF80"/>
      <c r="JQG80"/>
      <c r="JQH80"/>
      <c r="JQI80"/>
      <c r="JQJ80"/>
      <c r="JQK80"/>
      <c r="JQL80"/>
      <c r="JQM80"/>
      <c r="JQN80"/>
      <c r="JQO80"/>
      <c r="JQP80"/>
      <c r="JQQ80"/>
      <c r="JQR80"/>
      <c r="JQS80"/>
      <c r="JQT80"/>
      <c r="JQU80"/>
      <c r="JQV80"/>
      <c r="JQW80"/>
      <c r="JQX80"/>
      <c r="JQY80"/>
      <c r="JQZ80"/>
      <c r="JRA80"/>
      <c r="JRB80"/>
      <c r="JRC80"/>
      <c r="JRD80"/>
      <c r="JRE80"/>
      <c r="JRF80"/>
      <c r="JRG80"/>
      <c r="JRH80"/>
      <c r="JRI80"/>
      <c r="JRJ80"/>
      <c r="JRK80"/>
      <c r="JRL80"/>
      <c r="JRM80"/>
      <c r="JRN80"/>
      <c r="JRO80"/>
      <c r="JRP80"/>
      <c r="JRQ80"/>
      <c r="JRR80"/>
      <c r="JRS80"/>
      <c r="JRT80"/>
      <c r="JRU80"/>
      <c r="JRV80"/>
      <c r="JRW80"/>
      <c r="JRX80"/>
      <c r="JRY80"/>
      <c r="JRZ80"/>
      <c r="JSA80"/>
      <c r="JSB80"/>
      <c r="JSC80"/>
      <c r="JSD80"/>
      <c r="JSE80"/>
      <c r="JSF80"/>
      <c r="JSG80"/>
      <c r="JSH80"/>
      <c r="JSI80"/>
      <c r="JSJ80"/>
      <c r="JSK80"/>
      <c r="JSL80"/>
      <c r="JSM80"/>
      <c r="JSN80"/>
      <c r="JSO80"/>
      <c r="JSP80"/>
      <c r="JSQ80"/>
      <c r="JSR80"/>
      <c r="JSS80"/>
      <c r="JST80"/>
      <c r="JSU80"/>
      <c r="JSV80"/>
      <c r="JSW80"/>
      <c r="JSX80"/>
      <c r="JSY80"/>
      <c r="JSZ80"/>
      <c r="JTA80"/>
      <c r="JTB80"/>
      <c r="JTC80"/>
      <c r="JTD80"/>
      <c r="JTE80"/>
      <c r="JTF80"/>
      <c r="JTG80"/>
      <c r="JTH80"/>
      <c r="JTI80"/>
      <c r="JTJ80"/>
      <c r="JTK80"/>
      <c r="JTL80"/>
      <c r="JTM80"/>
      <c r="JTN80"/>
      <c r="JTO80"/>
      <c r="JTP80"/>
      <c r="JTQ80"/>
      <c r="JTR80"/>
      <c r="JTS80"/>
      <c r="JTT80"/>
      <c r="JTU80"/>
      <c r="JTV80"/>
      <c r="JTW80"/>
      <c r="JTX80"/>
      <c r="JTY80"/>
      <c r="JTZ80"/>
      <c r="JUA80"/>
      <c r="JUB80"/>
      <c r="JUC80"/>
      <c r="JUD80"/>
      <c r="JUE80"/>
      <c r="JUF80"/>
      <c r="JUG80"/>
      <c r="JUH80"/>
      <c r="JUI80"/>
      <c r="JUJ80"/>
      <c r="JUK80"/>
      <c r="JUL80"/>
      <c r="JUM80"/>
      <c r="JUN80"/>
      <c r="JUO80"/>
      <c r="JUP80"/>
      <c r="JUQ80"/>
      <c r="JUR80"/>
      <c r="JUS80"/>
      <c r="JUT80"/>
      <c r="JUU80"/>
      <c r="JUV80"/>
      <c r="JUW80"/>
      <c r="JUX80"/>
      <c r="JUY80"/>
      <c r="JUZ80"/>
      <c r="JVA80"/>
      <c r="JVB80"/>
      <c r="JVC80"/>
      <c r="JVD80"/>
      <c r="JVE80"/>
      <c r="JVF80"/>
      <c r="JVG80"/>
      <c r="JVH80"/>
      <c r="JVI80"/>
      <c r="JVJ80"/>
      <c r="JVK80"/>
      <c r="JVL80"/>
      <c r="JVM80"/>
      <c r="JVN80"/>
      <c r="JVO80"/>
      <c r="JVP80"/>
      <c r="JVQ80"/>
      <c r="JVR80"/>
      <c r="JVS80"/>
      <c r="JVT80"/>
      <c r="JVU80"/>
      <c r="JVV80"/>
      <c r="JVW80"/>
      <c r="JVX80"/>
      <c r="JVY80"/>
      <c r="JVZ80"/>
      <c r="JWA80"/>
      <c r="JWB80"/>
      <c r="JWC80"/>
      <c r="JWD80"/>
      <c r="JWE80"/>
      <c r="JWF80"/>
      <c r="JWG80"/>
      <c r="JWH80"/>
      <c r="JWI80"/>
      <c r="JWJ80"/>
      <c r="JWK80"/>
      <c r="JWL80"/>
      <c r="JWM80"/>
      <c r="JWN80"/>
      <c r="JWO80"/>
      <c r="JWP80"/>
      <c r="JWQ80"/>
      <c r="JWR80"/>
      <c r="JWS80"/>
      <c r="JWT80"/>
      <c r="JWU80"/>
      <c r="JWV80"/>
      <c r="JWW80"/>
      <c r="JWX80"/>
      <c r="JWY80"/>
      <c r="JWZ80"/>
      <c r="JXA80"/>
      <c r="JXB80"/>
      <c r="JXC80"/>
      <c r="JXD80"/>
      <c r="JXE80"/>
      <c r="JXF80"/>
      <c r="JXG80"/>
      <c r="JXH80"/>
      <c r="JXI80"/>
      <c r="JXJ80"/>
      <c r="JXK80"/>
      <c r="JXL80"/>
      <c r="JXM80"/>
      <c r="JXN80"/>
      <c r="JXO80"/>
      <c r="JXP80"/>
      <c r="JXQ80"/>
      <c r="JXR80"/>
      <c r="JXS80"/>
      <c r="JXT80"/>
      <c r="JXU80"/>
      <c r="JXV80"/>
      <c r="JXW80"/>
      <c r="JXX80"/>
      <c r="JXY80"/>
      <c r="JXZ80"/>
      <c r="JYA80"/>
      <c r="JYB80"/>
      <c r="JYC80"/>
      <c r="JYD80"/>
      <c r="JYE80"/>
      <c r="JYF80"/>
      <c r="JYG80"/>
      <c r="JYH80"/>
      <c r="JYI80"/>
      <c r="JYJ80"/>
      <c r="JYK80"/>
      <c r="JYL80"/>
      <c r="JYM80"/>
      <c r="JYN80"/>
      <c r="JYO80"/>
      <c r="JYP80"/>
      <c r="JYQ80"/>
      <c r="JYR80"/>
      <c r="JYS80"/>
      <c r="JYT80"/>
      <c r="JYU80"/>
      <c r="JYV80"/>
      <c r="JYW80"/>
      <c r="JYX80"/>
      <c r="JYY80"/>
      <c r="JYZ80"/>
      <c r="JZA80"/>
      <c r="JZB80"/>
      <c r="JZC80"/>
      <c r="JZD80"/>
      <c r="JZE80"/>
      <c r="JZF80"/>
      <c r="JZG80"/>
      <c r="JZH80"/>
      <c r="JZI80"/>
      <c r="JZJ80"/>
      <c r="JZK80"/>
      <c r="JZL80"/>
      <c r="JZM80"/>
      <c r="JZN80"/>
      <c r="JZO80"/>
      <c r="JZP80"/>
      <c r="JZQ80"/>
      <c r="JZR80"/>
      <c r="JZS80"/>
      <c r="JZT80"/>
      <c r="JZU80"/>
      <c r="JZV80"/>
      <c r="JZW80"/>
      <c r="JZX80"/>
      <c r="JZY80"/>
      <c r="JZZ80"/>
      <c r="KAA80"/>
      <c r="KAB80"/>
      <c r="KAC80"/>
      <c r="KAD80"/>
      <c r="KAE80"/>
      <c r="KAF80"/>
      <c r="KAG80"/>
      <c r="KAH80"/>
      <c r="KAI80"/>
      <c r="KAJ80"/>
      <c r="KAK80"/>
      <c r="KAL80"/>
      <c r="KAM80"/>
      <c r="KAN80"/>
      <c r="KAO80"/>
      <c r="KAP80"/>
      <c r="KAQ80"/>
      <c r="KAR80"/>
      <c r="KAS80"/>
      <c r="KAT80"/>
      <c r="KAU80"/>
      <c r="KAV80"/>
      <c r="KAW80"/>
      <c r="KAX80"/>
      <c r="KAY80"/>
      <c r="KAZ80"/>
      <c r="KBA80"/>
      <c r="KBB80"/>
      <c r="KBC80"/>
      <c r="KBD80"/>
      <c r="KBE80"/>
      <c r="KBF80"/>
      <c r="KBG80"/>
      <c r="KBH80"/>
      <c r="KBI80"/>
      <c r="KBJ80"/>
      <c r="KBK80"/>
      <c r="KBL80"/>
      <c r="KBM80"/>
      <c r="KBN80"/>
      <c r="KBO80"/>
      <c r="KBP80"/>
      <c r="KBQ80"/>
      <c r="KBR80"/>
      <c r="KBS80"/>
      <c r="KBT80"/>
      <c r="KBU80"/>
      <c r="KBV80"/>
      <c r="KBW80"/>
      <c r="KBX80"/>
      <c r="KBY80"/>
      <c r="KBZ80"/>
      <c r="KCA80"/>
      <c r="KCB80"/>
      <c r="KCC80"/>
      <c r="KCD80"/>
      <c r="KCE80"/>
      <c r="KCF80"/>
      <c r="KCG80"/>
      <c r="KCH80"/>
      <c r="KCI80"/>
      <c r="KCJ80"/>
      <c r="KCK80"/>
      <c r="KCL80"/>
      <c r="KCM80"/>
      <c r="KCN80"/>
      <c r="KCO80"/>
      <c r="KCP80"/>
      <c r="KCQ80"/>
      <c r="KCR80"/>
      <c r="KCS80"/>
      <c r="KCT80"/>
      <c r="KCU80"/>
      <c r="KCV80"/>
      <c r="KCW80"/>
      <c r="KCX80"/>
      <c r="KCY80"/>
      <c r="KCZ80"/>
      <c r="KDA80"/>
      <c r="KDB80"/>
      <c r="KDC80"/>
      <c r="KDD80"/>
      <c r="KDE80"/>
      <c r="KDF80"/>
      <c r="KDG80"/>
      <c r="KDH80"/>
      <c r="KDI80"/>
      <c r="KDJ80"/>
      <c r="KDK80"/>
      <c r="KDL80"/>
      <c r="KDM80"/>
      <c r="KDN80"/>
      <c r="KDO80"/>
      <c r="KDP80"/>
      <c r="KDQ80"/>
      <c r="KDR80"/>
      <c r="KDS80"/>
      <c r="KDT80"/>
      <c r="KDU80"/>
      <c r="KDV80"/>
      <c r="KDW80"/>
      <c r="KDX80"/>
      <c r="KDY80"/>
      <c r="KDZ80"/>
      <c r="KEA80"/>
      <c r="KEB80"/>
      <c r="KEC80"/>
      <c r="KED80"/>
      <c r="KEE80"/>
      <c r="KEF80"/>
      <c r="KEG80"/>
      <c r="KEH80"/>
      <c r="KEI80"/>
      <c r="KEJ80"/>
      <c r="KEK80"/>
      <c r="KEL80"/>
      <c r="KEM80"/>
      <c r="KEN80"/>
      <c r="KEO80"/>
      <c r="KEP80"/>
      <c r="KEQ80"/>
      <c r="KER80"/>
      <c r="KES80"/>
      <c r="KET80"/>
      <c r="KEU80"/>
      <c r="KEV80"/>
      <c r="KEW80"/>
      <c r="KEX80"/>
      <c r="KEY80"/>
      <c r="KEZ80"/>
      <c r="KFA80"/>
      <c r="KFB80"/>
      <c r="KFC80"/>
      <c r="KFD80"/>
      <c r="KFE80"/>
      <c r="KFF80"/>
      <c r="KFG80"/>
      <c r="KFH80"/>
      <c r="KFI80"/>
      <c r="KFJ80"/>
      <c r="KFK80"/>
      <c r="KFL80"/>
      <c r="KFM80"/>
      <c r="KFN80"/>
      <c r="KFO80"/>
      <c r="KFP80"/>
      <c r="KFQ80"/>
      <c r="KFR80"/>
      <c r="KFS80"/>
      <c r="KFT80"/>
      <c r="KFU80"/>
      <c r="KFV80"/>
      <c r="KFW80"/>
      <c r="KFX80"/>
      <c r="KFY80"/>
      <c r="KFZ80"/>
      <c r="KGA80"/>
      <c r="KGB80"/>
      <c r="KGC80"/>
      <c r="KGD80"/>
      <c r="KGE80"/>
      <c r="KGF80"/>
      <c r="KGG80"/>
      <c r="KGH80"/>
      <c r="KGI80"/>
      <c r="KGJ80"/>
      <c r="KGK80"/>
      <c r="KGL80"/>
      <c r="KGM80"/>
      <c r="KGN80"/>
      <c r="KGO80"/>
      <c r="KGP80"/>
      <c r="KGQ80"/>
      <c r="KGR80"/>
      <c r="KGS80"/>
      <c r="KGT80"/>
      <c r="KGU80"/>
      <c r="KGV80"/>
      <c r="KGW80"/>
      <c r="KGX80"/>
      <c r="KGY80"/>
      <c r="KGZ80"/>
      <c r="KHA80"/>
      <c r="KHB80"/>
      <c r="KHC80"/>
      <c r="KHD80"/>
      <c r="KHE80"/>
      <c r="KHF80"/>
      <c r="KHG80"/>
      <c r="KHH80"/>
      <c r="KHI80"/>
      <c r="KHJ80"/>
      <c r="KHK80"/>
      <c r="KHL80"/>
      <c r="KHM80"/>
      <c r="KHN80"/>
      <c r="KHO80"/>
      <c r="KHP80"/>
      <c r="KHQ80"/>
      <c r="KHR80"/>
      <c r="KHS80"/>
      <c r="KHT80"/>
      <c r="KHU80"/>
      <c r="KHV80"/>
      <c r="KHW80"/>
      <c r="KHX80"/>
      <c r="KHY80"/>
      <c r="KHZ80"/>
      <c r="KIA80"/>
      <c r="KIB80"/>
      <c r="KIC80"/>
      <c r="KID80"/>
      <c r="KIE80"/>
      <c r="KIF80"/>
      <c r="KIG80"/>
      <c r="KIH80"/>
      <c r="KII80"/>
      <c r="KIJ80"/>
      <c r="KIK80"/>
      <c r="KIL80"/>
      <c r="KIM80"/>
      <c r="KIN80"/>
      <c r="KIO80"/>
      <c r="KIP80"/>
      <c r="KIQ80"/>
      <c r="KIR80"/>
      <c r="KIS80"/>
      <c r="KIT80"/>
      <c r="KIU80"/>
      <c r="KIV80"/>
      <c r="KIW80"/>
      <c r="KIX80"/>
      <c r="KIY80"/>
      <c r="KIZ80"/>
      <c r="KJA80"/>
      <c r="KJB80"/>
      <c r="KJC80"/>
      <c r="KJD80"/>
      <c r="KJE80"/>
      <c r="KJF80"/>
      <c r="KJG80"/>
      <c r="KJH80"/>
      <c r="KJI80"/>
      <c r="KJJ80"/>
      <c r="KJK80"/>
      <c r="KJL80"/>
      <c r="KJM80"/>
      <c r="KJN80"/>
      <c r="KJO80"/>
      <c r="KJP80"/>
      <c r="KJQ80"/>
      <c r="KJR80"/>
      <c r="KJS80"/>
      <c r="KJT80"/>
      <c r="KJU80"/>
      <c r="KJV80"/>
      <c r="KJW80"/>
      <c r="KJX80"/>
      <c r="KJY80"/>
      <c r="KJZ80"/>
      <c r="KKA80"/>
      <c r="KKB80"/>
      <c r="KKC80"/>
      <c r="KKD80"/>
      <c r="KKE80"/>
      <c r="KKF80"/>
      <c r="KKG80"/>
      <c r="KKH80"/>
      <c r="KKI80"/>
      <c r="KKJ80"/>
      <c r="KKK80"/>
      <c r="KKL80"/>
      <c r="KKM80"/>
      <c r="KKN80"/>
      <c r="KKO80"/>
      <c r="KKP80"/>
      <c r="KKQ80"/>
      <c r="KKR80"/>
      <c r="KKS80"/>
      <c r="KKT80"/>
      <c r="KKU80"/>
      <c r="KKV80"/>
      <c r="KKW80"/>
      <c r="KKX80"/>
      <c r="KKY80"/>
      <c r="KKZ80"/>
      <c r="KLA80"/>
      <c r="KLB80"/>
      <c r="KLC80"/>
      <c r="KLD80"/>
      <c r="KLE80"/>
      <c r="KLF80"/>
      <c r="KLG80"/>
      <c r="KLH80"/>
      <c r="KLI80"/>
      <c r="KLJ80"/>
      <c r="KLK80"/>
      <c r="KLL80"/>
      <c r="KLM80"/>
      <c r="KLN80"/>
      <c r="KLO80"/>
      <c r="KLP80"/>
      <c r="KLQ80"/>
      <c r="KLR80"/>
      <c r="KLS80"/>
      <c r="KLT80"/>
      <c r="KLU80"/>
      <c r="KLV80"/>
      <c r="KLW80"/>
      <c r="KLX80"/>
      <c r="KLY80"/>
      <c r="KLZ80"/>
      <c r="KMA80"/>
      <c r="KMB80"/>
      <c r="KMC80"/>
      <c r="KMD80"/>
      <c r="KME80"/>
      <c r="KMF80"/>
      <c r="KMG80"/>
      <c r="KMH80"/>
      <c r="KMI80"/>
      <c r="KMJ80"/>
      <c r="KMK80"/>
      <c r="KML80"/>
      <c r="KMM80"/>
      <c r="KMN80"/>
      <c r="KMO80"/>
      <c r="KMP80"/>
      <c r="KMQ80"/>
      <c r="KMR80"/>
      <c r="KMS80"/>
      <c r="KMT80"/>
      <c r="KMU80"/>
      <c r="KMV80"/>
      <c r="KMW80"/>
      <c r="KMX80"/>
      <c r="KMY80"/>
      <c r="KMZ80"/>
      <c r="KNA80"/>
      <c r="KNB80"/>
      <c r="KNC80"/>
      <c r="KND80"/>
      <c r="KNE80"/>
      <c r="KNF80"/>
      <c r="KNG80"/>
      <c r="KNH80"/>
      <c r="KNI80"/>
      <c r="KNJ80"/>
      <c r="KNK80"/>
      <c r="KNL80"/>
      <c r="KNM80"/>
      <c r="KNN80"/>
      <c r="KNO80"/>
      <c r="KNP80"/>
      <c r="KNQ80"/>
      <c r="KNR80"/>
      <c r="KNS80"/>
      <c r="KNT80"/>
      <c r="KNU80"/>
      <c r="KNV80"/>
      <c r="KNW80"/>
      <c r="KNX80"/>
      <c r="KNY80"/>
      <c r="KNZ80"/>
      <c r="KOA80"/>
      <c r="KOB80"/>
      <c r="KOC80"/>
      <c r="KOD80"/>
      <c r="KOE80"/>
      <c r="KOF80"/>
      <c r="KOG80"/>
      <c r="KOH80"/>
      <c r="KOI80"/>
      <c r="KOJ80"/>
      <c r="KOK80"/>
      <c r="KOL80"/>
      <c r="KOM80"/>
      <c r="KON80"/>
      <c r="KOO80"/>
      <c r="KOP80"/>
      <c r="KOQ80"/>
      <c r="KOR80"/>
      <c r="KOS80"/>
      <c r="KOT80"/>
      <c r="KOU80"/>
      <c r="KOV80"/>
      <c r="KOW80"/>
      <c r="KOX80"/>
      <c r="KOY80"/>
      <c r="KOZ80"/>
      <c r="KPA80"/>
      <c r="KPB80"/>
      <c r="KPC80"/>
      <c r="KPD80"/>
      <c r="KPE80"/>
      <c r="KPF80"/>
      <c r="KPG80"/>
      <c r="KPH80"/>
      <c r="KPI80"/>
      <c r="KPJ80"/>
      <c r="KPK80"/>
      <c r="KPL80"/>
      <c r="KPM80"/>
      <c r="KPN80"/>
      <c r="KPO80"/>
      <c r="KPP80"/>
      <c r="KPQ80"/>
      <c r="KPR80"/>
      <c r="KPS80"/>
      <c r="KPT80"/>
      <c r="KPU80"/>
      <c r="KPV80"/>
      <c r="KPW80"/>
      <c r="KPX80"/>
      <c r="KPY80"/>
      <c r="KPZ80"/>
      <c r="KQA80"/>
      <c r="KQB80"/>
      <c r="KQC80"/>
      <c r="KQD80"/>
      <c r="KQE80"/>
      <c r="KQF80"/>
      <c r="KQG80"/>
      <c r="KQH80"/>
      <c r="KQI80"/>
      <c r="KQJ80"/>
      <c r="KQK80"/>
      <c r="KQL80"/>
      <c r="KQM80"/>
      <c r="KQN80"/>
      <c r="KQO80"/>
      <c r="KQP80"/>
      <c r="KQQ80"/>
      <c r="KQR80"/>
      <c r="KQS80"/>
      <c r="KQT80"/>
      <c r="KQU80"/>
      <c r="KQV80"/>
      <c r="KQW80"/>
      <c r="KQX80"/>
      <c r="KQY80"/>
      <c r="KQZ80"/>
      <c r="KRA80"/>
      <c r="KRB80"/>
      <c r="KRC80"/>
      <c r="KRD80"/>
      <c r="KRE80"/>
      <c r="KRF80"/>
      <c r="KRG80"/>
      <c r="KRH80"/>
      <c r="KRI80"/>
      <c r="KRJ80"/>
      <c r="KRK80"/>
      <c r="KRL80"/>
      <c r="KRM80"/>
      <c r="KRN80"/>
      <c r="KRO80"/>
      <c r="KRP80"/>
      <c r="KRQ80"/>
      <c r="KRR80"/>
      <c r="KRS80"/>
      <c r="KRT80"/>
      <c r="KRU80"/>
      <c r="KRV80"/>
      <c r="KRW80"/>
      <c r="KRX80"/>
      <c r="KRY80"/>
      <c r="KRZ80"/>
      <c r="KSA80"/>
      <c r="KSB80"/>
      <c r="KSC80"/>
      <c r="KSD80"/>
      <c r="KSE80"/>
      <c r="KSF80"/>
      <c r="KSG80"/>
      <c r="KSH80"/>
      <c r="KSI80"/>
      <c r="KSJ80"/>
      <c r="KSK80"/>
      <c r="KSL80"/>
      <c r="KSM80"/>
      <c r="KSN80"/>
      <c r="KSO80"/>
      <c r="KSP80"/>
      <c r="KSQ80"/>
      <c r="KSR80"/>
      <c r="KSS80"/>
      <c r="KST80"/>
      <c r="KSU80"/>
      <c r="KSV80"/>
      <c r="KSW80"/>
      <c r="KSX80"/>
      <c r="KSY80"/>
      <c r="KSZ80"/>
      <c r="KTA80"/>
      <c r="KTB80"/>
      <c r="KTC80"/>
      <c r="KTD80"/>
      <c r="KTE80"/>
      <c r="KTF80"/>
      <c r="KTG80"/>
      <c r="KTH80"/>
      <c r="KTI80"/>
      <c r="KTJ80"/>
      <c r="KTK80"/>
      <c r="KTL80"/>
      <c r="KTM80"/>
      <c r="KTN80"/>
      <c r="KTO80"/>
      <c r="KTP80"/>
      <c r="KTQ80"/>
      <c r="KTR80"/>
      <c r="KTS80"/>
      <c r="KTT80"/>
      <c r="KTU80"/>
      <c r="KTV80"/>
      <c r="KTW80"/>
      <c r="KTX80"/>
      <c r="KTY80"/>
      <c r="KTZ80"/>
      <c r="KUA80"/>
      <c r="KUB80"/>
      <c r="KUC80"/>
      <c r="KUD80"/>
      <c r="KUE80"/>
      <c r="KUF80"/>
      <c r="KUG80"/>
      <c r="KUH80"/>
      <c r="KUI80"/>
      <c r="KUJ80"/>
      <c r="KUK80"/>
      <c r="KUL80"/>
      <c r="KUM80"/>
      <c r="KUN80"/>
      <c r="KUO80"/>
      <c r="KUP80"/>
      <c r="KUQ80"/>
      <c r="KUR80"/>
      <c r="KUS80"/>
      <c r="KUT80"/>
      <c r="KUU80"/>
      <c r="KUV80"/>
      <c r="KUW80"/>
      <c r="KUX80"/>
      <c r="KUY80"/>
      <c r="KUZ80"/>
      <c r="KVA80"/>
      <c r="KVB80"/>
      <c r="KVC80"/>
      <c r="KVD80"/>
      <c r="KVE80"/>
      <c r="KVF80"/>
      <c r="KVG80"/>
      <c r="KVH80"/>
      <c r="KVI80"/>
      <c r="KVJ80"/>
      <c r="KVK80"/>
      <c r="KVL80"/>
      <c r="KVM80"/>
      <c r="KVN80"/>
      <c r="KVO80"/>
      <c r="KVP80"/>
      <c r="KVQ80"/>
      <c r="KVR80"/>
      <c r="KVS80"/>
      <c r="KVT80"/>
      <c r="KVU80"/>
      <c r="KVV80"/>
      <c r="KVW80"/>
      <c r="KVX80"/>
      <c r="KVY80"/>
      <c r="KVZ80"/>
      <c r="KWA80"/>
      <c r="KWB80"/>
      <c r="KWC80"/>
      <c r="KWD80"/>
      <c r="KWE80"/>
      <c r="KWF80"/>
      <c r="KWG80"/>
      <c r="KWH80"/>
      <c r="KWI80"/>
      <c r="KWJ80"/>
      <c r="KWK80"/>
      <c r="KWL80"/>
      <c r="KWM80"/>
      <c r="KWN80"/>
      <c r="KWO80"/>
      <c r="KWP80"/>
      <c r="KWQ80"/>
      <c r="KWR80"/>
      <c r="KWS80"/>
      <c r="KWT80"/>
      <c r="KWU80"/>
      <c r="KWV80"/>
      <c r="KWW80"/>
      <c r="KWX80"/>
      <c r="KWY80"/>
      <c r="KWZ80"/>
      <c r="KXA80"/>
      <c r="KXB80"/>
      <c r="KXC80"/>
      <c r="KXD80"/>
      <c r="KXE80"/>
      <c r="KXF80"/>
      <c r="KXG80"/>
      <c r="KXH80"/>
      <c r="KXI80"/>
      <c r="KXJ80"/>
      <c r="KXK80"/>
      <c r="KXL80"/>
      <c r="KXM80"/>
      <c r="KXN80"/>
      <c r="KXO80"/>
      <c r="KXP80"/>
      <c r="KXQ80"/>
      <c r="KXR80"/>
      <c r="KXS80"/>
      <c r="KXT80"/>
      <c r="KXU80"/>
      <c r="KXV80"/>
      <c r="KXW80"/>
      <c r="KXX80"/>
      <c r="KXY80"/>
      <c r="KXZ80"/>
      <c r="KYA80"/>
      <c r="KYB80"/>
      <c r="KYC80"/>
      <c r="KYD80"/>
      <c r="KYE80"/>
      <c r="KYF80"/>
      <c r="KYG80"/>
      <c r="KYH80"/>
      <c r="KYI80"/>
      <c r="KYJ80"/>
      <c r="KYK80"/>
      <c r="KYL80"/>
      <c r="KYM80"/>
      <c r="KYN80"/>
      <c r="KYO80"/>
      <c r="KYP80"/>
      <c r="KYQ80"/>
      <c r="KYR80"/>
      <c r="KYS80"/>
      <c r="KYT80"/>
      <c r="KYU80"/>
      <c r="KYV80"/>
      <c r="KYW80"/>
      <c r="KYX80"/>
      <c r="KYY80"/>
      <c r="KYZ80"/>
      <c r="KZA80"/>
      <c r="KZB80"/>
      <c r="KZC80"/>
      <c r="KZD80"/>
      <c r="KZE80"/>
      <c r="KZF80"/>
      <c r="KZG80"/>
      <c r="KZH80"/>
      <c r="KZI80"/>
      <c r="KZJ80"/>
      <c r="KZK80"/>
      <c r="KZL80"/>
      <c r="KZM80"/>
      <c r="KZN80"/>
      <c r="KZO80"/>
      <c r="KZP80"/>
      <c r="KZQ80"/>
      <c r="KZR80"/>
      <c r="KZS80"/>
      <c r="KZT80"/>
      <c r="KZU80"/>
      <c r="KZV80"/>
      <c r="KZW80"/>
      <c r="KZX80"/>
      <c r="KZY80"/>
      <c r="KZZ80"/>
      <c r="LAA80"/>
      <c r="LAB80"/>
      <c r="LAC80"/>
      <c r="LAD80"/>
      <c r="LAE80"/>
      <c r="LAF80"/>
      <c r="LAG80"/>
      <c r="LAH80"/>
      <c r="LAI80"/>
      <c r="LAJ80"/>
      <c r="LAK80"/>
      <c r="LAL80"/>
      <c r="LAM80"/>
      <c r="LAN80"/>
      <c r="LAO80"/>
      <c r="LAP80"/>
      <c r="LAQ80"/>
      <c r="LAR80"/>
      <c r="LAS80"/>
      <c r="LAT80"/>
      <c r="LAU80"/>
      <c r="LAV80"/>
      <c r="LAW80"/>
      <c r="LAX80"/>
      <c r="LAY80"/>
      <c r="LAZ80"/>
      <c r="LBA80"/>
      <c r="LBB80"/>
      <c r="LBC80"/>
      <c r="LBD80"/>
      <c r="LBE80"/>
      <c r="LBF80"/>
      <c r="LBG80"/>
      <c r="LBH80"/>
      <c r="LBI80"/>
      <c r="LBJ80"/>
      <c r="LBK80"/>
      <c r="LBL80"/>
      <c r="LBM80"/>
      <c r="LBN80"/>
      <c r="LBO80"/>
      <c r="LBP80"/>
      <c r="LBQ80"/>
      <c r="LBR80"/>
      <c r="LBS80"/>
      <c r="LBT80"/>
      <c r="LBU80"/>
      <c r="LBV80"/>
      <c r="LBW80"/>
      <c r="LBX80"/>
      <c r="LBY80"/>
      <c r="LBZ80"/>
      <c r="LCA80"/>
      <c r="LCB80"/>
      <c r="LCC80"/>
      <c r="LCD80"/>
      <c r="LCE80"/>
      <c r="LCF80"/>
      <c r="LCG80"/>
      <c r="LCH80"/>
      <c r="LCI80"/>
      <c r="LCJ80"/>
      <c r="LCK80"/>
      <c r="LCL80"/>
      <c r="LCM80"/>
      <c r="LCN80"/>
      <c r="LCO80"/>
      <c r="LCP80"/>
      <c r="LCQ80"/>
      <c r="LCR80"/>
      <c r="LCS80"/>
      <c r="LCT80"/>
      <c r="LCU80"/>
      <c r="LCV80"/>
      <c r="LCW80"/>
      <c r="LCX80"/>
      <c r="LCY80"/>
      <c r="LCZ80"/>
      <c r="LDA80"/>
      <c r="LDB80"/>
      <c r="LDC80"/>
      <c r="LDD80"/>
      <c r="LDE80"/>
      <c r="LDF80"/>
      <c r="LDG80"/>
      <c r="LDH80"/>
      <c r="LDI80"/>
      <c r="LDJ80"/>
      <c r="LDK80"/>
      <c r="LDL80"/>
      <c r="LDM80"/>
      <c r="LDN80"/>
      <c r="LDO80"/>
      <c r="LDP80"/>
      <c r="LDQ80"/>
      <c r="LDR80"/>
      <c r="LDS80"/>
      <c r="LDT80"/>
      <c r="LDU80"/>
      <c r="LDV80"/>
      <c r="LDW80"/>
      <c r="LDX80"/>
      <c r="LDY80"/>
      <c r="LDZ80"/>
      <c r="LEA80"/>
      <c r="LEB80"/>
      <c r="LEC80"/>
      <c r="LED80"/>
      <c r="LEE80"/>
      <c r="LEF80"/>
      <c r="LEG80"/>
      <c r="LEH80"/>
      <c r="LEI80"/>
      <c r="LEJ80"/>
      <c r="LEK80"/>
      <c r="LEL80"/>
      <c r="LEM80"/>
      <c r="LEN80"/>
      <c r="LEO80"/>
      <c r="LEP80"/>
      <c r="LEQ80"/>
      <c r="LER80"/>
      <c r="LES80"/>
      <c r="LET80"/>
      <c r="LEU80"/>
      <c r="LEV80"/>
      <c r="LEW80"/>
      <c r="LEX80"/>
      <c r="LEY80"/>
      <c r="LEZ80"/>
      <c r="LFA80"/>
      <c r="LFB80"/>
      <c r="LFC80"/>
      <c r="LFD80"/>
      <c r="LFE80"/>
      <c r="LFF80"/>
      <c r="LFG80"/>
      <c r="LFH80"/>
      <c r="LFI80"/>
      <c r="LFJ80"/>
      <c r="LFK80"/>
      <c r="LFL80"/>
      <c r="LFM80"/>
      <c r="LFN80"/>
      <c r="LFO80"/>
      <c r="LFP80"/>
      <c r="LFQ80"/>
      <c r="LFR80"/>
      <c r="LFS80"/>
      <c r="LFT80"/>
      <c r="LFU80"/>
      <c r="LFV80"/>
      <c r="LFW80"/>
      <c r="LFX80"/>
      <c r="LFY80"/>
      <c r="LFZ80"/>
      <c r="LGA80"/>
      <c r="LGB80"/>
      <c r="LGC80"/>
      <c r="LGD80"/>
      <c r="LGE80"/>
      <c r="LGF80"/>
      <c r="LGG80"/>
      <c r="LGH80"/>
      <c r="LGI80"/>
      <c r="LGJ80"/>
      <c r="LGK80"/>
      <c r="LGL80"/>
      <c r="LGM80"/>
      <c r="LGN80"/>
      <c r="LGO80"/>
      <c r="LGP80"/>
      <c r="LGQ80"/>
      <c r="LGR80"/>
      <c r="LGS80"/>
      <c r="LGT80"/>
      <c r="LGU80"/>
      <c r="LGV80"/>
      <c r="LGW80"/>
      <c r="LGX80"/>
      <c r="LGY80"/>
      <c r="LGZ80"/>
      <c r="LHA80"/>
      <c r="LHB80"/>
      <c r="LHC80"/>
      <c r="LHD80"/>
      <c r="LHE80"/>
      <c r="LHF80"/>
      <c r="LHG80"/>
      <c r="LHH80"/>
      <c r="LHI80"/>
      <c r="LHJ80"/>
      <c r="LHK80"/>
      <c r="LHL80"/>
      <c r="LHM80"/>
      <c r="LHN80"/>
      <c r="LHO80"/>
      <c r="LHP80"/>
      <c r="LHQ80"/>
      <c r="LHR80"/>
      <c r="LHS80"/>
      <c r="LHT80"/>
      <c r="LHU80"/>
      <c r="LHV80"/>
      <c r="LHW80"/>
      <c r="LHX80"/>
      <c r="LHY80"/>
      <c r="LHZ80"/>
      <c r="LIA80"/>
      <c r="LIB80"/>
      <c r="LIC80"/>
      <c r="LID80"/>
      <c r="LIE80"/>
      <c r="LIF80"/>
      <c r="LIG80"/>
      <c r="LIH80"/>
      <c r="LII80"/>
      <c r="LIJ80"/>
      <c r="LIK80"/>
      <c r="LIL80"/>
      <c r="LIM80"/>
      <c r="LIN80"/>
      <c r="LIO80"/>
      <c r="LIP80"/>
      <c r="LIQ80"/>
      <c r="LIR80"/>
      <c r="LIS80"/>
      <c r="LIT80"/>
      <c r="LIU80"/>
      <c r="LIV80"/>
      <c r="LIW80"/>
      <c r="LIX80"/>
      <c r="LIY80"/>
      <c r="LIZ80"/>
      <c r="LJA80"/>
      <c r="LJB80"/>
      <c r="LJC80"/>
      <c r="LJD80"/>
      <c r="LJE80"/>
      <c r="LJF80"/>
      <c r="LJG80"/>
      <c r="LJH80"/>
      <c r="LJI80"/>
      <c r="LJJ80"/>
      <c r="LJK80"/>
      <c r="LJL80"/>
      <c r="LJM80"/>
      <c r="LJN80"/>
      <c r="LJO80"/>
      <c r="LJP80"/>
      <c r="LJQ80"/>
      <c r="LJR80"/>
      <c r="LJS80"/>
      <c r="LJT80"/>
      <c r="LJU80"/>
      <c r="LJV80"/>
      <c r="LJW80"/>
      <c r="LJX80"/>
      <c r="LJY80"/>
      <c r="LJZ80"/>
      <c r="LKA80"/>
      <c r="LKB80"/>
      <c r="LKC80"/>
      <c r="LKD80"/>
      <c r="LKE80"/>
      <c r="LKF80"/>
      <c r="LKG80"/>
      <c r="LKH80"/>
      <c r="LKI80"/>
      <c r="LKJ80"/>
      <c r="LKK80"/>
      <c r="LKL80"/>
      <c r="LKM80"/>
      <c r="LKN80"/>
      <c r="LKO80"/>
      <c r="LKP80"/>
      <c r="LKQ80"/>
      <c r="LKR80"/>
      <c r="LKS80"/>
      <c r="LKT80"/>
      <c r="LKU80"/>
      <c r="LKV80"/>
      <c r="LKW80"/>
      <c r="LKX80"/>
      <c r="LKY80"/>
      <c r="LKZ80"/>
      <c r="LLA80"/>
      <c r="LLB80"/>
      <c r="LLC80"/>
      <c r="LLD80"/>
      <c r="LLE80"/>
      <c r="LLF80"/>
      <c r="LLG80"/>
      <c r="LLH80"/>
      <c r="LLI80"/>
      <c r="LLJ80"/>
      <c r="LLK80"/>
      <c r="LLL80"/>
      <c r="LLM80"/>
      <c r="LLN80"/>
      <c r="LLO80"/>
      <c r="LLP80"/>
      <c r="LLQ80"/>
      <c r="LLR80"/>
      <c r="LLS80"/>
      <c r="LLT80"/>
      <c r="LLU80"/>
      <c r="LLV80"/>
      <c r="LLW80"/>
      <c r="LLX80"/>
      <c r="LLY80"/>
      <c r="LLZ80"/>
      <c r="LMA80"/>
      <c r="LMB80"/>
      <c r="LMC80"/>
      <c r="LMD80"/>
      <c r="LME80"/>
      <c r="LMF80"/>
      <c r="LMG80"/>
      <c r="LMH80"/>
      <c r="LMI80"/>
      <c r="LMJ80"/>
      <c r="LMK80"/>
      <c r="LML80"/>
      <c r="LMM80"/>
      <c r="LMN80"/>
      <c r="LMO80"/>
      <c r="LMP80"/>
      <c r="LMQ80"/>
      <c r="LMR80"/>
      <c r="LMS80"/>
      <c r="LMT80"/>
      <c r="LMU80"/>
      <c r="LMV80"/>
      <c r="LMW80"/>
      <c r="LMX80"/>
      <c r="LMY80"/>
      <c r="LMZ80"/>
      <c r="LNA80"/>
      <c r="LNB80"/>
      <c r="LNC80"/>
      <c r="LND80"/>
      <c r="LNE80"/>
      <c r="LNF80"/>
      <c r="LNG80"/>
      <c r="LNH80"/>
      <c r="LNI80"/>
      <c r="LNJ80"/>
      <c r="LNK80"/>
      <c r="LNL80"/>
      <c r="LNM80"/>
      <c r="LNN80"/>
      <c r="LNO80"/>
      <c r="LNP80"/>
      <c r="LNQ80"/>
      <c r="LNR80"/>
      <c r="LNS80"/>
      <c r="LNT80"/>
      <c r="LNU80"/>
      <c r="LNV80"/>
      <c r="LNW80"/>
      <c r="LNX80"/>
      <c r="LNY80"/>
      <c r="LNZ80"/>
      <c r="LOA80"/>
      <c r="LOB80"/>
      <c r="LOC80"/>
      <c r="LOD80"/>
      <c r="LOE80"/>
      <c r="LOF80"/>
      <c r="LOG80"/>
      <c r="LOH80"/>
      <c r="LOI80"/>
      <c r="LOJ80"/>
      <c r="LOK80"/>
      <c r="LOL80"/>
      <c r="LOM80"/>
      <c r="LON80"/>
      <c r="LOO80"/>
      <c r="LOP80"/>
      <c r="LOQ80"/>
      <c r="LOR80"/>
      <c r="LOS80"/>
      <c r="LOT80"/>
      <c r="LOU80"/>
      <c r="LOV80"/>
      <c r="LOW80"/>
      <c r="LOX80"/>
      <c r="LOY80"/>
      <c r="LOZ80"/>
      <c r="LPA80"/>
      <c r="LPB80"/>
      <c r="LPC80"/>
      <c r="LPD80"/>
      <c r="LPE80"/>
      <c r="LPF80"/>
      <c r="LPG80"/>
      <c r="LPH80"/>
      <c r="LPI80"/>
      <c r="LPJ80"/>
      <c r="LPK80"/>
      <c r="LPL80"/>
      <c r="LPM80"/>
      <c r="LPN80"/>
      <c r="LPO80"/>
      <c r="LPP80"/>
      <c r="LPQ80"/>
      <c r="LPR80"/>
      <c r="LPS80"/>
      <c r="LPT80"/>
      <c r="LPU80"/>
      <c r="LPV80"/>
      <c r="LPW80"/>
      <c r="LPX80"/>
      <c r="LPY80"/>
      <c r="LPZ80"/>
      <c r="LQA80"/>
      <c r="LQB80"/>
      <c r="LQC80"/>
      <c r="LQD80"/>
      <c r="LQE80"/>
      <c r="LQF80"/>
      <c r="LQG80"/>
      <c r="LQH80"/>
      <c r="LQI80"/>
      <c r="LQJ80"/>
      <c r="LQK80"/>
      <c r="LQL80"/>
      <c r="LQM80"/>
      <c r="LQN80"/>
      <c r="LQO80"/>
      <c r="LQP80"/>
      <c r="LQQ80"/>
      <c r="LQR80"/>
      <c r="LQS80"/>
      <c r="LQT80"/>
      <c r="LQU80"/>
      <c r="LQV80"/>
      <c r="LQW80"/>
      <c r="LQX80"/>
      <c r="LQY80"/>
      <c r="LQZ80"/>
      <c r="LRA80"/>
      <c r="LRB80"/>
      <c r="LRC80"/>
      <c r="LRD80"/>
      <c r="LRE80"/>
      <c r="LRF80"/>
      <c r="LRG80"/>
      <c r="LRH80"/>
      <c r="LRI80"/>
      <c r="LRJ80"/>
      <c r="LRK80"/>
      <c r="LRL80"/>
      <c r="LRM80"/>
      <c r="LRN80"/>
      <c r="LRO80"/>
      <c r="LRP80"/>
      <c r="LRQ80"/>
      <c r="LRR80"/>
      <c r="LRS80"/>
      <c r="LRT80"/>
      <c r="LRU80"/>
      <c r="LRV80"/>
      <c r="LRW80"/>
      <c r="LRX80"/>
      <c r="LRY80"/>
      <c r="LRZ80"/>
      <c r="LSA80"/>
      <c r="LSB80"/>
      <c r="LSC80"/>
      <c r="LSD80"/>
      <c r="LSE80"/>
      <c r="LSF80"/>
      <c r="LSG80"/>
      <c r="LSH80"/>
      <c r="LSI80"/>
      <c r="LSJ80"/>
      <c r="LSK80"/>
      <c r="LSL80"/>
      <c r="LSM80"/>
      <c r="LSN80"/>
      <c r="LSO80"/>
      <c r="LSP80"/>
      <c r="LSQ80"/>
      <c r="LSR80"/>
      <c r="LSS80"/>
      <c r="LST80"/>
      <c r="LSU80"/>
      <c r="LSV80"/>
      <c r="LSW80"/>
      <c r="LSX80"/>
      <c r="LSY80"/>
      <c r="LSZ80"/>
      <c r="LTA80"/>
      <c r="LTB80"/>
      <c r="LTC80"/>
      <c r="LTD80"/>
      <c r="LTE80"/>
      <c r="LTF80"/>
      <c r="LTG80"/>
      <c r="LTH80"/>
      <c r="LTI80"/>
      <c r="LTJ80"/>
      <c r="LTK80"/>
      <c r="LTL80"/>
      <c r="LTM80"/>
      <c r="LTN80"/>
      <c r="LTO80"/>
      <c r="LTP80"/>
      <c r="LTQ80"/>
      <c r="LTR80"/>
      <c r="LTS80"/>
      <c r="LTT80"/>
      <c r="LTU80"/>
      <c r="LTV80"/>
      <c r="LTW80"/>
      <c r="LTX80"/>
      <c r="LTY80"/>
      <c r="LTZ80"/>
      <c r="LUA80"/>
      <c r="LUB80"/>
      <c r="LUC80"/>
      <c r="LUD80"/>
      <c r="LUE80"/>
      <c r="LUF80"/>
      <c r="LUG80"/>
      <c r="LUH80"/>
      <c r="LUI80"/>
      <c r="LUJ80"/>
      <c r="LUK80"/>
      <c r="LUL80"/>
      <c r="LUM80"/>
      <c r="LUN80"/>
      <c r="LUO80"/>
      <c r="LUP80"/>
      <c r="LUQ80"/>
      <c r="LUR80"/>
      <c r="LUS80"/>
      <c r="LUT80"/>
      <c r="LUU80"/>
      <c r="LUV80"/>
      <c r="LUW80"/>
      <c r="LUX80"/>
      <c r="LUY80"/>
      <c r="LUZ80"/>
      <c r="LVA80"/>
      <c r="LVB80"/>
      <c r="LVC80"/>
      <c r="LVD80"/>
      <c r="LVE80"/>
      <c r="LVF80"/>
      <c r="LVG80"/>
      <c r="LVH80"/>
      <c r="LVI80"/>
      <c r="LVJ80"/>
      <c r="LVK80"/>
      <c r="LVL80"/>
      <c r="LVM80"/>
      <c r="LVN80"/>
      <c r="LVO80"/>
      <c r="LVP80"/>
      <c r="LVQ80"/>
      <c r="LVR80"/>
      <c r="LVS80"/>
      <c r="LVT80"/>
      <c r="LVU80"/>
      <c r="LVV80"/>
      <c r="LVW80"/>
      <c r="LVX80"/>
      <c r="LVY80"/>
      <c r="LVZ80"/>
      <c r="LWA80"/>
      <c r="LWB80"/>
      <c r="LWC80"/>
      <c r="LWD80"/>
      <c r="LWE80"/>
      <c r="LWF80"/>
      <c r="LWG80"/>
      <c r="LWH80"/>
      <c r="LWI80"/>
      <c r="LWJ80"/>
      <c r="LWK80"/>
      <c r="LWL80"/>
      <c r="LWM80"/>
      <c r="LWN80"/>
      <c r="LWO80"/>
      <c r="LWP80"/>
      <c r="LWQ80"/>
      <c r="LWR80"/>
      <c r="LWS80"/>
      <c r="LWT80"/>
      <c r="LWU80"/>
      <c r="LWV80"/>
      <c r="LWW80"/>
      <c r="LWX80"/>
      <c r="LWY80"/>
      <c r="LWZ80"/>
      <c r="LXA80"/>
      <c r="LXB80"/>
      <c r="LXC80"/>
      <c r="LXD80"/>
      <c r="LXE80"/>
      <c r="LXF80"/>
      <c r="LXG80"/>
      <c r="LXH80"/>
      <c r="LXI80"/>
      <c r="LXJ80"/>
      <c r="LXK80"/>
      <c r="LXL80"/>
      <c r="LXM80"/>
      <c r="LXN80"/>
      <c r="LXO80"/>
      <c r="LXP80"/>
      <c r="LXQ80"/>
      <c r="LXR80"/>
      <c r="LXS80"/>
      <c r="LXT80"/>
      <c r="LXU80"/>
      <c r="LXV80"/>
      <c r="LXW80"/>
      <c r="LXX80"/>
      <c r="LXY80"/>
      <c r="LXZ80"/>
      <c r="LYA80"/>
      <c r="LYB80"/>
      <c r="LYC80"/>
      <c r="LYD80"/>
      <c r="LYE80"/>
      <c r="LYF80"/>
      <c r="LYG80"/>
      <c r="LYH80"/>
      <c r="LYI80"/>
      <c r="LYJ80"/>
      <c r="LYK80"/>
      <c r="LYL80"/>
      <c r="LYM80"/>
      <c r="LYN80"/>
      <c r="LYO80"/>
      <c r="LYP80"/>
      <c r="LYQ80"/>
      <c r="LYR80"/>
      <c r="LYS80"/>
      <c r="LYT80"/>
      <c r="LYU80"/>
      <c r="LYV80"/>
      <c r="LYW80"/>
      <c r="LYX80"/>
      <c r="LYY80"/>
      <c r="LYZ80"/>
      <c r="LZA80"/>
      <c r="LZB80"/>
      <c r="LZC80"/>
      <c r="LZD80"/>
      <c r="LZE80"/>
      <c r="LZF80"/>
      <c r="LZG80"/>
      <c r="LZH80"/>
      <c r="LZI80"/>
      <c r="LZJ80"/>
      <c r="LZK80"/>
      <c r="LZL80"/>
      <c r="LZM80"/>
      <c r="LZN80"/>
      <c r="LZO80"/>
      <c r="LZP80"/>
      <c r="LZQ80"/>
      <c r="LZR80"/>
      <c r="LZS80"/>
      <c r="LZT80"/>
      <c r="LZU80"/>
      <c r="LZV80"/>
      <c r="LZW80"/>
      <c r="LZX80"/>
      <c r="LZY80"/>
      <c r="LZZ80"/>
      <c r="MAA80"/>
      <c r="MAB80"/>
      <c r="MAC80"/>
      <c r="MAD80"/>
      <c r="MAE80"/>
      <c r="MAF80"/>
      <c r="MAG80"/>
      <c r="MAH80"/>
      <c r="MAI80"/>
      <c r="MAJ80"/>
      <c r="MAK80"/>
      <c r="MAL80"/>
      <c r="MAM80"/>
      <c r="MAN80"/>
      <c r="MAO80"/>
      <c r="MAP80"/>
      <c r="MAQ80"/>
      <c r="MAR80"/>
      <c r="MAS80"/>
      <c r="MAT80"/>
      <c r="MAU80"/>
      <c r="MAV80"/>
      <c r="MAW80"/>
      <c r="MAX80"/>
      <c r="MAY80"/>
      <c r="MAZ80"/>
      <c r="MBA80"/>
      <c r="MBB80"/>
      <c r="MBC80"/>
      <c r="MBD80"/>
      <c r="MBE80"/>
      <c r="MBF80"/>
      <c r="MBG80"/>
      <c r="MBH80"/>
      <c r="MBI80"/>
      <c r="MBJ80"/>
      <c r="MBK80"/>
      <c r="MBL80"/>
      <c r="MBM80"/>
      <c r="MBN80"/>
      <c r="MBO80"/>
      <c r="MBP80"/>
      <c r="MBQ80"/>
      <c r="MBR80"/>
      <c r="MBS80"/>
      <c r="MBT80"/>
      <c r="MBU80"/>
      <c r="MBV80"/>
      <c r="MBW80"/>
      <c r="MBX80"/>
      <c r="MBY80"/>
      <c r="MBZ80"/>
      <c r="MCA80"/>
      <c r="MCB80"/>
      <c r="MCC80"/>
      <c r="MCD80"/>
      <c r="MCE80"/>
      <c r="MCF80"/>
      <c r="MCG80"/>
      <c r="MCH80"/>
      <c r="MCI80"/>
      <c r="MCJ80"/>
      <c r="MCK80"/>
      <c r="MCL80"/>
      <c r="MCM80"/>
      <c r="MCN80"/>
      <c r="MCO80"/>
      <c r="MCP80"/>
      <c r="MCQ80"/>
      <c r="MCR80"/>
      <c r="MCS80"/>
      <c r="MCT80"/>
      <c r="MCU80"/>
      <c r="MCV80"/>
      <c r="MCW80"/>
      <c r="MCX80"/>
      <c r="MCY80"/>
      <c r="MCZ80"/>
      <c r="MDA80"/>
      <c r="MDB80"/>
      <c r="MDC80"/>
      <c r="MDD80"/>
      <c r="MDE80"/>
      <c r="MDF80"/>
      <c r="MDG80"/>
      <c r="MDH80"/>
      <c r="MDI80"/>
      <c r="MDJ80"/>
      <c r="MDK80"/>
      <c r="MDL80"/>
      <c r="MDM80"/>
      <c r="MDN80"/>
      <c r="MDO80"/>
      <c r="MDP80"/>
      <c r="MDQ80"/>
      <c r="MDR80"/>
      <c r="MDS80"/>
      <c r="MDT80"/>
      <c r="MDU80"/>
      <c r="MDV80"/>
      <c r="MDW80"/>
      <c r="MDX80"/>
      <c r="MDY80"/>
      <c r="MDZ80"/>
      <c r="MEA80"/>
      <c r="MEB80"/>
      <c r="MEC80"/>
      <c r="MED80"/>
      <c r="MEE80"/>
      <c r="MEF80"/>
      <c r="MEG80"/>
      <c r="MEH80"/>
      <c r="MEI80"/>
      <c r="MEJ80"/>
      <c r="MEK80"/>
      <c r="MEL80"/>
      <c r="MEM80"/>
      <c r="MEN80"/>
      <c r="MEO80"/>
      <c r="MEP80"/>
      <c r="MEQ80"/>
      <c r="MER80"/>
      <c r="MES80"/>
      <c r="MET80"/>
      <c r="MEU80"/>
      <c r="MEV80"/>
      <c r="MEW80"/>
      <c r="MEX80"/>
      <c r="MEY80"/>
      <c r="MEZ80"/>
      <c r="MFA80"/>
      <c r="MFB80"/>
      <c r="MFC80"/>
      <c r="MFD80"/>
      <c r="MFE80"/>
      <c r="MFF80"/>
      <c r="MFG80"/>
      <c r="MFH80"/>
      <c r="MFI80"/>
      <c r="MFJ80"/>
      <c r="MFK80"/>
      <c r="MFL80"/>
      <c r="MFM80"/>
      <c r="MFN80"/>
      <c r="MFO80"/>
      <c r="MFP80"/>
      <c r="MFQ80"/>
      <c r="MFR80"/>
      <c r="MFS80"/>
      <c r="MFT80"/>
      <c r="MFU80"/>
      <c r="MFV80"/>
      <c r="MFW80"/>
      <c r="MFX80"/>
      <c r="MFY80"/>
      <c r="MFZ80"/>
      <c r="MGA80"/>
      <c r="MGB80"/>
      <c r="MGC80"/>
      <c r="MGD80"/>
      <c r="MGE80"/>
      <c r="MGF80"/>
      <c r="MGG80"/>
      <c r="MGH80"/>
      <c r="MGI80"/>
      <c r="MGJ80"/>
      <c r="MGK80"/>
      <c r="MGL80"/>
      <c r="MGM80"/>
      <c r="MGN80"/>
      <c r="MGO80"/>
      <c r="MGP80"/>
      <c r="MGQ80"/>
      <c r="MGR80"/>
      <c r="MGS80"/>
      <c r="MGT80"/>
      <c r="MGU80"/>
      <c r="MGV80"/>
      <c r="MGW80"/>
      <c r="MGX80"/>
      <c r="MGY80"/>
      <c r="MGZ80"/>
      <c r="MHA80"/>
      <c r="MHB80"/>
      <c r="MHC80"/>
      <c r="MHD80"/>
      <c r="MHE80"/>
      <c r="MHF80"/>
      <c r="MHG80"/>
      <c r="MHH80"/>
      <c r="MHI80"/>
      <c r="MHJ80"/>
      <c r="MHK80"/>
      <c r="MHL80"/>
      <c r="MHM80"/>
      <c r="MHN80"/>
      <c r="MHO80"/>
      <c r="MHP80"/>
      <c r="MHQ80"/>
      <c r="MHR80"/>
      <c r="MHS80"/>
      <c r="MHT80"/>
      <c r="MHU80"/>
      <c r="MHV80"/>
      <c r="MHW80"/>
      <c r="MHX80"/>
      <c r="MHY80"/>
      <c r="MHZ80"/>
      <c r="MIA80"/>
      <c r="MIB80"/>
      <c r="MIC80"/>
      <c r="MID80"/>
      <c r="MIE80"/>
      <c r="MIF80"/>
      <c r="MIG80"/>
      <c r="MIH80"/>
      <c r="MII80"/>
      <c r="MIJ80"/>
      <c r="MIK80"/>
      <c r="MIL80"/>
      <c r="MIM80"/>
      <c r="MIN80"/>
      <c r="MIO80"/>
      <c r="MIP80"/>
      <c r="MIQ80"/>
      <c r="MIR80"/>
      <c r="MIS80"/>
      <c r="MIT80"/>
      <c r="MIU80"/>
      <c r="MIV80"/>
      <c r="MIW80"/>
      <c r="MIX80"/>
      <c r="MIY80"/>
      <c r="MIZ80"/>
      <c r="MJA80"/>
      <c r="MJB80"/>
      <c r="MJC80"/>
      <c r="MJD80"/>
      <c r="MJE80"/>
      <c r="MJF80"/>
      <c r="MJG80"/>
      <c r="MJH80"/>
      <c r="MJI80"/>
      <c r="MJJ80"/>
      <c r="MJK80"/>
      <c r="MJL80"/>
      <c r="MJM80"/>
      <c r="MJN80"/>
      <c r="MJO80"/>
      <c r="MJP80"/>
      <c r="MJQ80"/>
      <c r="MJR80"/>
      <c r="MJS80"/>
      <c r="MJT80"/>
      <c r="MJU80"/>
      <c r="MJV80"/>
      <c r="MJW80"/>
      <c r="MJX80"/>
      <c r="MJY80"/>
      <c r="MJZ80"/>
      <c r="MKA80"/>
      <c r="MKB80"/>
      <c r="MKC80"/>
      <c r="MKD80"/>
      <c r="MKE80"/>
      <c r="MKF80"/>
      <c r="MKG80"/>
      <c r="MKH80"/>
      <c r="MKI80"/>
      <c r="MKJ80"/>
      <c r="MKK80"/>
      <c r="MKL80"/>
      <c r="MKM80"/>
      <c r="MKN80"/>
      <c r="MKO80"/>
      <c r="MKP80"/>
      <c r="MKQ80"/>
      <c r="MKR80"/>
      <c r="MKS80"/>
      <c r="MKT80"/>
      <c r="MKU80"/>
      <c r="MKV80"/>
      <c r="MKW80"/>
      <c r="MKX80"/>
      <c r="MKY80"/>
      <c r="MKZ80"/>
      <c r="MLA80"/>
      <c r="MLB80"/>
      <c r="MLC80"/>
      <c r="MLD80"/>
      <c r="MLE80"/>
      <c r="MLF80"/>
      <c r="MLG80"/>
      <c r="MLH80"/>
      <c r="MLI80"/>
      <c r="MLJ80"/>
      <c r="MLK80"/>
      <c r="MLL80"/>
      <c r="MLM80"/>
      <c r="MLN80"/>
      <c r="MLO80"/>
      <c r="MLP80"/>
      <c r="MLQ80"/>
      <c r="MLR80"/>
      <c r="MLS80"/>
      <c r="MLT80"/>
      <c r="MLU80"/>
      <c r="MLV80"/>
      <c r="MLW80"/>
      <c r="MLX80"/>
      <c r="MLY80"/>
      <c r="MLZ80"/>
      <c r="MMA80"/>
      <c r="MMB80"/>
      <c r="MMC80"/>
      <c r="MMD80"/>
      <c r="MME80"/>
      <c r="MMF80"/>
      <c r="MMG80"/>
      <c r="MMH80"/>
      <c r="MMI80"/>
      <c r="MMJ80"/>
      <c r="MMK80"/>
      <c r="MML80"/>
      <c r="MMM80"/>
      <c r="MMN80"/>
      <c r="MMO80"/>
      <c r="MMP80"/>
      <c r="MMQ80"/>
      <c r="MMR80"/>
      <c r="MMS80"/>
      <c r="MMT80"/>
      <c r="MMU80"/>
      <c r="MMV80"/>
      <c r="MMW80"/>
      <c r="MMX80"/>
      <c r="MMY80"/>
      <c r="MMZ80"/>
      <c r="MNA80"/>
      <c r="MNB80"/>
      <c r="MNC80"/>
      <c r="MND80"/>
      <c r="MNE80"/>
      <c r="MNF80"/>
      <c r="MNG80"/>
      <c r="MNH80"/>
      <c r="MNI80"/>
      <c r="MNJ80"/>
      <c r="MNK80"/>
      <c r="MNL80"/>
      <c r="MNM80"/>
      <c r="MNN80"/>
      <c r="MNO80"/>
      <c r="MNP80"/>
      <c r="MNQ80"/>
      <c r="MNR80"/>
      <c r="MNS80"/>
      <c r="MNT80"/>
      <c r="MNU80"/>
      <c r="MNV80"/>
      <c r="MNW80"/>
      <c r="MNX80"/>
      <c r="MNY80"/>
      <c r="MNZ80"/>
      <c r="MOA80"/>
      <c r="MOB80"/>
      <c r="MOC80"/>
      <c r="MOD80"/>
      <c r="MOE80"/>
      <c r="MOF80"/>
      <c r="MOG80"/>
      <c r="MOH80"/>
      <c r="MOI80"/>
      <c r="MOJ80"/>
      <c r="MOK80"/>
      <c r="MOL80"/>
      <c r="MOM80"/>
      <c r="MON80"/>
      <c r="MOO80"/>
      <c r="MOP80"/>
      <c r="MOQ80"/>
      <c r="MOR80"/>
      <c r="MOS80"/>
      <c r="MOT80"/>
      <c r="MOU80"/>
      <c r="MOV80"/>
      <c r="MOW80"/>
      <c r="MOX80"/>
      <c r="MOY80"/>
      <c r="MOZ80"/>
      <c r="MPA80"/>
      <c r="MPB80"/>
      <c r="MPC80"/>
      <c r="MPD80"/>
      <c r="MPE80"/>
      <c r="MPF80"/>
      <c r="MPG80"/>
      <c r="MPH80"/>
      <c r="MPI80"/>
      <c r="MPJ80"/>
      <c r="MPK80"/>
      <c r="MPL80"/>
      <c r="MPM80"/>
      <c r="MPN80"/>
      <c r="MPO80"/>
      <c r="MPP80"/>
      <c r="MPQ80"/>
      <c r="MPR80"/>
      <c r="MPS80"/>
      <c r="MPT80"/>
      <c r="MPU80"/>
      <c r="MPV80"/>
      <c r="MPW80"/>
      <c r="MPX80"/>
      <c r="MPY80"/>
      <c r="MPZ80"/>
      <c r="MQA80"/>
      <c r="MQB80"/>
      <c r="MQC80"/>
      <c r="MQD80"/>
      <c r="MQE80"/>
      <c r="MQF80"/>
      <c r="MQG80"/>
      <c r="MQH80"/>
      <c r="MQI80"/>
      <c r="MQJ80"/>
      <c r="MQK80"/>
      <c r="MQL80"/>
      <c r="MQM80"/>
      <c r="MQN80"/>
      <c r="MQO80"/>
      <c r="MQP80"/>
      <c r="MQQ80"/>
      <c r="MQR80"/>
      <c r="MQS80"/>
      <c r="MQT80"/>
      <c r="MQU80"/>
      <c r="MQV80"/>
      <c r="MQW80"/>
      <c r="MQX80"/>
      <c r="MQY80"/>
      <c r="MQZ80"/>
      <c r="MRA80"/>
      <c r="MRB80"/>
      <c r="MRC80"/>
      <c r="MRD80"/>
      <c r="MRE80"/>
      <c r="MRF80"/>
      <c r="MRG80"/>
      <c r="MRH80"/>
      <c r="MRI80"/>
      <c r="MRJ80"/>
      <c r="MRK80"/>
      <c r="MRL80"/>
      <c r="MRM80"/>
      <c r="MRN80"/>
      <c r="MRO80"/>
      <c r="MRP80"/>
      <c r="MRQ80"/>
      <c r="MRR80"/>
      <c r="MRS80"/>
      <c r="MRT80"/>
      <c r="MRU80"/>
      <c r="MRV80"/>
      <c r="MRW80"/>
      <c r="MRX80"/>
      <c r="MRY80"/>
      <c r="MRZ80"/>
      <c r="MSA80"/>
      <c r="MSB80"/>
      <c r="MSC80"/>
      <c r="MSD80"/>
      <c r="MSE80"/>
      <c r="MSF80"/>
      <c r="MSG80"/>
      <c r="MSH80"/>
      <c r="MSI80"/>
      <c r="MSJ80"/>
      <c r="MSK80"/>
      <c r="MSL80"/>
      <c r="MSM80"/>
      <c r="MSN80"/>
      <c r="MSO80"/>
      <c r="MSP80"/>
      <c r="MSQ80"/>
      <c r="MSR80"/>
      <c r="MSS80"/>
      <c r="MST80"/>
      <c r="MSU80"/>
      <c r="MSV80"/>
      <c r="MSW80"/>
      <c r="MSX80"/>
      <c r="MSY80"/>
      <c r="MSZ80"/>
      <c r="MTA80"/>
      <c r="MTB80"/>
      <c r="MTC80"/>
      <c r="MTD80"/>
      <c r="MTE80"/>
      <c r="MTF80"/>
      <c r="MTG80"/>
      <c r="MTH80"/>
      <c r="MTI80"/>
      <c r="MTJ80"/>
      <c r="MTK80"/>
      <c r="MTL80"/>
      <c r="MTM80"/>
      <c r="MTN80"/>
      <c r="MTO80"/>
      <c r="MTP80"/>
      <c r="MTQ80"/>
      <c r="MTR80"/>
      <c r="MTS80"/>
      <c r="MTT80"/>
      <c r="MTU80"/>
      <c r="MTV80"/>
      <c r="MTW80"/>
      <c r="MTX80"/>
      <c r="MTY80"/>
      <c r="MTZ80"/>
      <c r="MUA80"/>
      <c r="MUB80"/>
      <c r="MUC80"/>
      <c r="MUD80"/>
      <c r="MUE80"/>
      <c r="MUF80"/>
      <c r="MUG80"/>
      <c r="MUH80"/>
      <c r="MUI80"/>
      <c r="MUJ80"/>
      <c r="MUK80"/>
      <c r="MUL80"/>
      <c r="MUM80"/>
      <c r="MUN80"/>
      <c r="MUO80"/>
      <c r="MUP80"/>
      <c r="MUQ80"/>
      <c r="MUR80"/>
      <c r="MUS80"/>
      <c r="MUT80"/>
      <c r="MUU80"/>
      <c r="MUV80"/>
      <c r="MUW80"/>
      <c r="MUX80"/>
      <c r="MUY80"/>
      <c r="MUZ80"/>
      <c r="MVA80"/>
      <c r="MVB80"/>
      <c r="MVC80"/>
      <c r="MVD80"/>
      <c r="MVE80"/>
      <c r="MVF80"/>
      <c r="MVG80"/>
      <c r="MVH80"/>
      <c r="MVI80"/>
      <c r="MVJ80"/>
      <c r="MVK80"/>
      <c r="MVL80"/>
      <c r="MVM80"/>
      <c r="MVN80"/>
      <c r="MVO80"/>
      <c r="MVP80"/>
      <c r="MVQ80"/>
      <c r="MVR80"/>
      <c r="MVS80"/>
      <c r="MVT80"/>
      <c r="MVU80"/>
      <c r="MVV80"/>
      <c r="MVW80"/>
      <c r="MVX80"/>
      <c r="MVY80"/>
      <c r="MVZ80"/>
      <c r="MWA80"/>
      <c r="MWB80"/>
      <c r="MWC80"/>
      <c r="MWD80"/>
      <c r="MWE80"/>
      <c r="MWF80"/>
      <c r="MWG80"/>
      <c r="MWH80"/>
      <c r="MWI80"/>
      <c r="MWJ80"/>
      <c r="MWK80"/>
      <c r="MWL80"/>
      <c r="MWM80"/>
      <c r="MWN80"/>
      <c r="MWO80"/>
      <c r="MWP80"/>
      <c r="MWQ80"/>
      <c r="MWR80"/>
      <c r="MWS80"/>
      <c r="MWT80"/>
      <c r="MWU80"/>
      <c r="MWV80"/>
      <c r="MWW80"/>
      <c r="MWX80"/>
      <c r="MWY80"/>
      <c r="MWZ80"/>
      <c r="MXA80"/>
      <c r="MXB80"/>
      <c r="MXC80"/>
      <c r="MXD80"/>
      <c r="MXE80"/>
      <c r="MXF80"/>
      <c r="MXG80"/>
      <c r="MXH80"/>
      <c r="MXI80"/>
      <c r="MXJ80"/>
      <c r="MXK80"/>
      <c r="MXL80"/>
      <c r="MXM80"/>
      <c r="MXN80"/>
      <c r="MXO80"/>
      <c r="MXP80"/>
      <c r="MXQ80"/>
      <c r="MXR80"/>
      <c r="MXS80"/>
      <c r="MXT80"/>
      <c r="MXU80"/>
      <c r="MXV80"/>
      <c r="MXW80"/>
      <c r="MXX80"/>
      <c r="MXY80"/>
      <c r="MXZ80"/>
      <c r="MYA80"/>
      <c r="MYB80"/>
      <c r="MYC80"/>
      <c r="MYD80"/>
      <c r="MYE80"/>
      <c r="MYF80"/>
      <c r="MYG80"/>
      <c r="MYH80"/>
      <c r="MYI80"/>
      <c r="MYJ80"/>
      <c r="MYK80"/>
      <c r="MYL80"/>
      <c r="MYM80"/>
      <c r="MYN80"/>
      <c r="MYO80"/>
      <c r="MYP80"/>
      <c r="MYQ80"/>
      <c r="MYR80"/>
      <c r="MYS80"/>
      <c r="MYT80"/>
      <c r="MYU80"/>
      <c r="MYV80"/>
      <c r="MYW80"/>
      <c r="MYX80"/>
      <c r="MYY80"/>
      <c r="MYZ80"/>
      <c r="MZA80"/>
      <c r="MZB80"/>
      <c r="MZC80"/>
      <c r="MZD80"/>
      <c r="MZE80"/>
      <c r="MZF80"/>
      <c r="MZG80"/>
      <c r="MZH80"/>
      <c r="MZI80"/>
      <c r="MZJ80"/>
      <c r="MZK80"/>
      <c r="MZL80"/>
      <c r="MZM80"/>
      <c r="MZN80"/>
      <c r="MZO80"/>
      <c r="MZP80"/>
      <c r="MZQ80"/>
      <c r="MZR80"/>
      <c r="MZS80"/>
      <c r="MZT80"/>
      <c r="MZU80"/>
      <c r="MZV80"/>
      <c r="MZW80"/>
      <c r="MZX80"/>
      <c r="MZY80"/>
      <c r="MZZ80"/>
      <c r="NAA80"/>
      <c r="NAB80"/>
      <c r="NAC80"/>
      <c r="NAD80"/>
      <c r="NAE80"/>
      <c r="NAF80"/>
      <c r="NAG80"/>
      <c r="NAH80"/>
      <c r="NAI80"/>
      <c r="NAJ80"/>
      <c r="NAK80"/>
      <c r="NAL80"/>
      <c r="NAM80"/>
      <c r="NAN80"/>
      <c r="NAO80"/>
      <c r="NAP80"/>
      <c r="NAQ80"/>
      <c r="NAR80"/>
      <c r="NAS80"/>
      <c r="NAT80"/>
      <c r="NAU80"/>
      <c r="NAV80"/>
      <c r="NAW80"/>
      <c r="NAX80"/>
      <c r="NAY80"/>
      <c r="NAZ80"/>
      <c r="NBA80"/>
      <c r="NBB80"/>
      <c r="NBC80"/>
      <c r="NBD80"/>
      <c r="NBE80"/>
      <c r="NBF80"/>
      <c r="NBG80"/>
      <c r="NBH80"/>
      <c r="NBI80"/>
      <c r="NBJ80"/>
      <c r="NBK80"/>
      <c r="NBL80"/>
      <c r="NBM80"/>
      <c r="NBN80"/>
      <c r="NBO80"/>
      <c r="NBP80"/>
      <c r="NBQ80"/>
      <c r="NBR80"/>
      <c r="NBS80"/>
      <c r="NBT80"/>
      <c r="NBU80"/>
      <c r="NBV80"/>
      <c r="NBW80"/>
      <c r="NBX80"/>
      <c r="NBY80"/>
      <c r="NBZ80"/>
      <c r="NCA80"/>
      <c r="NCB80"/>
      <c r="NCC80"/>
      <c r="NCD80"/>
      <c r="NCE80"/>
      <c r="NCF80"/>
      <c r="NCG80"/>
      <c r="NCH80"/>
      <c r="NCI80"/>
      <c r="NCJ80"/>
      <c r="NCK80"/>
      <c r="NCL80"/>
      <c r="NCM80"/>
      <c r="NCN80"/>
      <c r="NCO80"/>
      <c r="NCP80"/>
      <c r="NCQ80"/>
      <c r="NCR80"/>
      <c r="NCS80"/>
      <c r="NCT80"/>
      <c r="NCU80"/>
      <c r="NCV80"/>
      <c r="NCW80"/>
      <c r="NCX80"/>
      <c r="NCY80"/>
      <c r="NCZ80"/>
      <c r="NDA80"/>
      <c r="NDB80"/>
      <c r="NDC80"/>
      <c r="NDD80"/>
      <c r="NDE80"/>
      <c r="NDF80"/>
      <c r="NDG80"/>
      <c r="NDH80"/>
      <c r="NDI80"/>
      <c r="NDJ80"/>
      <c r="NDK80"/>
      <c r="NDL80"/>
      <c r="NDM80"/>
      <c r="NDN80"/>
      <c r="NDO80"/>
      <c r="NDP80"/>
      <c r="NDQ80"/>
      <c r="NDR80"/>
      <c r="NDS80"/>
      <c r="NDT80"/>
      <c r="NDU80"/>
      <c r="NDV80"/>
      <c r="NDW80"/>
      <c r="NDX80"/>
      <c r="NDY80"/>
      <c r="NDZ80"/>
      <c r="NEA80"/>
      <c r="NEB80"/>
      <c r="NEC80"/>
      <c r="NED80"/>
      <c r="NEE80"/>
      <c r="NEF80"/>
      <c r="NEG80"/>
      <c r="NEH80"/>
      <c r="NEI80"/>
      <c r="NEJ80"/>
      <c r="NEK80"/>
      <c r="NEL80"/>
      <c r="NEM80"/>
      <c r="NEN80"/>
      <c r="NEO80"/>
      <c r="NEP80"/>
      <c r="NEQ80"/>
      <c r="NER80"/>
      <c r="NES80"/>
      <c r="NET80"/>
      <c r="NEU80"/>
      <c r="NEV80"/>
      <c r="NEW80"/>
      <c r="NEX80"/>
      <c r="NEY80"/>
      <c r="NEZ80"/>
      <c r="NFA80"/>
      <c r="NFB80"/>
      <c r="NFC80"/>
      <c r="NFD80"/>
      <c r="NFE80"/>
      <c r="NFF80"/>
      <c r="NFG80"/>
      <c r="NFH80"/>
      <c r="NFI80"/>
      <c r="NFJ80"/>
      <c r="NFK80"/>
      <c r="NFL80"/>
      <c r="NFM80"/>
      <c r="NFN80"/>
      <c r="NFO80"/>
      <c r="NFP80"/>
      <c r="NFQ80"/>
      <c r="NFR80"/>
      <c r="NFS80"/>
      <c r="NFT80"/>
      <c r="NFU80"/>
      <c r="NFV80"/>
      <c r="NFW80"/>
      <c r="NFX80"/>
      <c r="NFY80"/>
      <c r="NFZ80"/>
      <c r="NGA80"/>
      <c r="NGB80"/>
      <c r="NGC80"/>
      <c r="NGD80"/>
      <c r="NGE80"/>
      <c r="NGF80"/>
      <c r="NGG80"/>
      <c r="NGH80"/>
      <c r="NGI80"/>
      <c r="NGJ80"/>
      <c r="NGK80"/>
      <c r="NGL80"/>
      <c r="NGM80"/>
      <c r="NGN80"/>
      <c r="NGO80"/>
      <c r="NGP80"/>
      <c r="NGQ80"/>
      <c r="NGR80"/>
      <c r="NGS80"/>
      <c r="NGT80"/>
      <c r="NGU80"/>
      <c r="NGV80"/>
      <c r="NGW80"/>
      <c r="NGX80"/>
      <c r="NGY80"/>
      <c r="NGZ80"/>
      <c r="NHA80"/>
      <c r="NHB80"/>
      <c r="NHC80"/>
      <c r="NHD80"/>
      <c r="NHE80"/>
      <c r="NHF80"/>
      <c r="NHG80"/>
      <c r="NHH80"/>
      <c r="NHI80"/>
      <c r="NHJ80"/>
      <c r="NHK80"/>
      <c r="NHL80"/>
      <c r="NHM80"/>
      <c r="NHN80"/>
      <c r="NHO80"/>
      <c r="NHP80"/>
      <c r="NHQ80"/>
      <c r="NHR80"/>
      <c r="NHS80"/>
      <c r="NHT80"/>
      <c r="NHU80"/>
      <c r="NHV80"/>
      <c r="NHW80"/>
      <c r="NHX80"/>
      <c r="NHY80"/>
      <c r="NHZ80"/>
      <c r="NIA80"/>
      <c r="NIB80"/>
      <c r="NIC80"/>
      <c r="NID80"/>
      <c r="NIE80"/>
      <c r="NIF80"/>
      <c r="NIG80"/>
      <c r="NIH80"/>
      <c r="NII80"/>
      <c r="NIJ80"/>
      <c r="NIK80"/>
      <c r="NIL80"/>
      <c r="NIM80"/>
      <c r="NIN80"/>
      <c r="NIO80"/>
      <c r="NIP80"/>
      <c r="NIQ80"/>
      <c r="NIR80"/>
      <c r="NIS80"/>
      <c r="NIT80"/>
      <c r="NIU80"/>
      <c r="NIV80"/>
      <c r="NIW80"/>
      <c r="NIX80"/>
      <c r="NIY80"/>
      <c r="NIZ80"/>
      <c r="NJA80"/>
      <c r="NJB80"/>
      <c r="NJC80"/>
      <c r="NJD80"/>
      <c r="NJE80"/>
      <c r="NJF80"/>
      <c r="NJG80"/>
      <c r="NJH80"/>
      <c r="NJI80"/>
      <c r="NJJ80"/>
      <c r="NJK80"/>
      <c r="NJL80"/>
      <c r="NJM80"/>
      <c r="NJN80"/>
      <c r="NJO80"/>
      <c r="NJP80"/>
      <c r="NJQ80"/>
      <c r="NJR80"/>
      <c r="NJS80"/>
      <c r="NJT80"/>
      <c r="NJU80"/>
      <c r="NJV80"/>
      <c r="NJW80"/>
      <c r="NJX80"/>
      <c r="NJY80"/>
      <c r="NJZ80"/>
      <c r="NKA80"/>
      <c r="NKB80"/>
      <c r="NKC80"/>
      <c r="NKD80"/>
      <c r="NKE80"/>
      <c r="NKF80"/>
      <c r="NKG80"/>
      <c r="NKH80"/>
      <c r="NKI80"/>
      <c r="NKJ80"/>
      <c r="NKK80"/>
      <c r="NKL80"/>
      <c r="NKM80"/>
      <c r="NKN80"/>
      <c r="NKO80"/>
      <c r="NKP80"/>
      <c r="NKQ80"/>
      <c r="NKR80"/>
      <c r="NKS80"/>
      <c r="NKT80"/>
      <c r="NKU80"/>
      <c r="NKV80"/>
      <c r="NKW80"/>
      <c r="NKX80"/>
      <c r="NKY80"/>
      <c r="NKZ80"/>
      <c r="NLA80"/>
      <c r="NLB80"/>
      <c r="NLC80"/>
      <c r="NLD80"/>
      <c r="NLE80"/>
      <c r="NLF80"/>
      <c r="NLG80"/>
      <c r="NLH80"/>
      <c r="NLI80"/>
      <c r="NLJ80"/>
      <c r="NLK80"/>
      <c r="NLL80"/>
      <c r="NLM80"/>
      <c r="NLN80"/>
      <c r="NLO80"/>
      <c r="NLP80"/>
      <c r="NLQ80"/>
      <c r="NLR80"/>
      <c r="NLS80"/>
      <c r="NLT80"/>
      <c r="NLU80"/>
      <c r="NLV80"/>
      <c r="NLW80"/>
      <c r="NLX80"/>
      <c r="NLY80"/>
      <c r="NLZ80"/>
      <c r="NMA80"/>
      <c r="NMB80"/>
      <c r="NMC80"/>
      <c r="NMD80"/>
      <c r="NME80"/>
      <c r="NMF80"/>
      <c r="NMG80"/>
      <c r="NMH80"/>
      <c r="NMI80"/>
      <c r="NMJ80"/>
      <c r="NMK80"/>
      <c r="NML80"/>
      <c r="NMM80"/>
      <c r="NMN80"/>
      <c r="NMO80"/>
      <c r="NMP80"/>
      <c r="NMQ80"/>
      <c r="NMR80"/>
      <c r="NMS80"/>
      <c r="NMT80"/>
      <c r="NMU80"/>
      <c r="NMV80"/>
      <c r="NMW80"/>
      <c r="NMX80"/>
      <c r="NMY80"/>
      <c r="NMZ80"/>
      <c r="NNA80"/>
      <c r="NNB80"/>
      <c r="NNC80"/>
      <c r="NND80"/>
      <c r="NNE80"/>
      <c r="NNF80"/>
      <c r="NNG80"/>
      <c r="NNH80"/>
      <c r="NNI80"/>
      <c r="NNJ80"/>
      <c r="NNK80"/>
      <c r="NNL80"/>
      <c r="NNM80"/>
      <c r="NNN80"/>
      <c r="NNO80"/>
      <c r="NNP80"/>
      <c r="NNQ80"/>
      <c r="NNR80"/>
      <c r="NNS80"/>
      <c r="NNT80"/>
      <c r="NNU80"/>
      <c r="NNV80"/>
      <c r="NNW80"/>
      <c r="NNX80"/>
      <c r="NNY80"/>
      <c r="NNZ80"/>
      <c r="NOA80"/>
      <c r="NOB80"/>
      <c r="NOC80"/>
      <c r="NOD80"/>
      <c r="NOE80"/>
      <c r="NOF80"/>
      <c r="NOG80"/>
      <c r="NOH80"/>
      <c r="NOI80"/>
      <c r="NOJ80"/>
      <c r="NOK80"/>
      <c r="NOL80"/>
      <c r="NOM80"/>
      <c r="NON80"/>
      <c r="NOO80"/>
      <c r="NOP80"/>
      <c r="NOQ80"/>
      <c r="NOR80"/>
      <c r="NOS80"/>
      <c r="NOT80"/>
      <c r="NOU80"/>
      <c r="NOV80"/>
      <c r="NOW80"/>
      <c r="NOX80"/>
      <c r="NOY80"/>
      <c r="NOZ80"/>
      <c r="NPA80"/>
      <c r="NPB80"/>
      <c r="NPC80"/>
      <c r="NPD80"/>
      <c r="NPE80"/>
      <c r="NPF80"/>
      <c r="NPG80"/>
      <c r="NPH80"/>
      <c r="NPI80"/>
      <c r="NPJ80"/>
      <c r="NPK80"/>
      <c r="NPL80"/>
      <c r="NPM80"/>
      <c r="NPN80"/>
      <c r="NPO80"/>
      <c r="NPP80"/>
      <c r="NPQ80"/>
      <c r="NPR80"/>
      <c r="NPS80"/>
      <c r="NPT80"/>
      <c r="NPU80"/>
      <c r="NPV80"/>
      <c r="NPW80"/>
      <c r="NPX80"/>
      <c r="NPY80"/>
      <c r="NPZ80"/>
      <c r="NQA80"/>
      <c r="NQB80"/>
      <c r="NQC80"/>
      <c r="NQD80"/>
      <c r="NQE80"/>
      <c r="NQF80"/>
      <c r="NQG80"/>
      <c r="NQH80"/>
      <c r="NQI80"/>
      <c r="NQJ80"/>
      <c r="NQK80"/>
      <c r="NQL80"/>
      <c r="NQM80"/>
      <c r="NQN80"/>
      <c r="NQO80"/>
      <c r="NQP80"/>
      <c r="NQQ80"/>
      <c r="NQR80"/>
      <c r="NQS80"/>
      <c r="NQT80"/>
      <c r="NQU80"/>
      <c r="NQV80"/>
      <c r="NQW80"/>
      <c r="NQX80"/>
      <c r="NQY80"/>
      <c r="NQZ80"/>
      <c r="NRA80"/>
      <c r="NRB80"/>
      <c r="NRC80"/>
      <c r="NRD80"/>
      <c r="NRE80"/>
      <c r="NRF80"/>
      <c r="NRG80"/>
      <c r="NRH80"/>
      <c r="NRI80"/>
    </row>
    <row r="81" spans="1:9941" s="54" customFormat="1" ht="12.2" customHeight="1" x14ac:dyDescent="0.2">
      <c r="A81" s="1182" t="s">
        <v>221</v>
      </c>
      <c r="B81" s="854" t="s">
        <v>304</v>
      </c>
      <c r="C81" s="487">
        <f>'1. mell.bevétel_össz'!C80-'26._önként_össz_bev'!C82</f>
        <v>0</v>
      </c>
      <c r="D81" s="412">
        <f>'1. mell.bevétel_össz'!D80-'26._önként_össz_bev'!D82</f>
        <v>0</v>
      </c>
      <c r="E81" s="699">
        <f>'1. mell.bevétel_össz'!E80-'26._önként_össz_bev'!E82</f>
        <v>0</v>
      </c>
      <c r="F81" s="699">
        <f>'1. mell.bevétel_össz'!F80-'26._önként_össz_bev'!F82</f>
        <v>0</v>
      </c>
      <c r="G81" s="699">
        <f>'1. mell.bevétel_össz'!G80-'26._önként_össz_bev'!G82-'26._államig_össz_bev'!G81</f>
        <v>0</v>
      </c>
      <c r="H81" s="414">
        <f t="shared" si="23"/>
        <v>0</v>
      </c>
      <c r="I81" s="803">
        <f>'1. mell.bevétel_össz'!I80-'26._önként_össz_bev'!I82</f>
        <v>0</v>
      </c>
      <c r="J81" s="414">
        <f>'1. mell.bevétel_össz'!J80-'26._önként_össz_bev'!J82</f>
        <v>0</v>
      </c>
      <c r="K81" s="414">
        <f>'1. mell.bevétel_össz'!K80-'26._önként_össz_bev'!K82</f>
        <v>0</v>
      </c>
      <c r="L81" s="414" t="e">
        <f>'1. mell.bevétel_össz'!L80-'26._önként_össz_bev'!L82</f>
        <v>#DIV/0!</v>
      </c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  <c r="RG81"/>
      <c r="RH81"/>
      <c r="RI81"/>
      <c r="RJ81"/>
      <c r="RK81"/>
      <c r="RL81"/>
      <c r="RM81"/>
      <c r="RN81"/>
      <c r="RO81"/>
      <c r="RP81"/>
      <c r="RQ81"/>
      <c r="RR81"/>
      <c r="RS81"/>
      <c r="RT81"/>
      <c r="RU81"/>
      <c r="RV81"/>
      <c r="RW81"/>
      <c r="RX81"/>
      <c r="RY81"/>
      <c r="RZ81"/>
      <c r="SA81"/>
      <c r="SB81"/>
      <c r="SC81"/>
      <c r="SD81"/>
      <c r="SE81"/>
      <c r="SF81"/>
      <c r="SG81"/>
      <c r="SH81"/>
      <c r="SI81"/>
      <c r="SJ81"/>
      <c r="SK81"/>
      <c r="SL81"/>
      <c r="SM81"/>
      <c r="SN81"/>
      <c r="SO81"/>
      <c r="SP81"/>
      <c r="SQ81"/>
      <c r="SR81"/>
      <c r="SS81"/>
      <c r="ST81"/>
      <c r="SU81"/>
      <c r="SV81"/>
      <c r="SW81"/>
      <c r="SX81"/>
      <c r="SY81"/>
      <c r="SZ81"/>
      <c r="TA81"/>
      <c r="TB81"/>
      <c r="TC81"/>
      <c r="TD81"/>
      <c r="TE81"/>
      <c r="TF81"/>
      <c r="TG81"/>
      <c r="TH81"/>
      <c r="TI81"/>
      <c r="TJ81"/>
      <c r="TK81"/>
      <c r="TL81"/>
      <c r="TM81"/>
      <c r="TN81"/>
      <c r="TO81"/>
      <c r="TP81"/>
      <c r="TQ81"/>
      <c r="TR81"/>
      <c r="TS81"/>
      <c r="TT81"/>
      <c r="TU81"/>
      <c r="TV81"/>
      <c r="TW81"/>
      <c r="TX81"/>
      <c r="TY81"/>
      <c r="TZ81"/>
      <c r="UA81"/>
      <c r="UB81"/>
      <c r="UC81"/>
      <c r="UD81"/>
      <c r="UE81"/>
      <c r="UF81"/>
      <c r="UG81"/>
      <c r="UH81"/>
      <c r="UI81"/>
      <c r="UJ81"/>
      <c r="UK81"/>
      <c r="UL81"/>
      <c r="UM81"/>
      <c r="UN81"/>
      <c r="UO81"/>
      <c r="UP81"/>
      <c r="UQ81"/>
      <c r="UR81"/>
      <c r="US81"/>
      <c r="UT81"/>
      <c r="UU81"/>
      <c r="UV81"/>
      <c r="UW81"/>
      <c r="UX81"/>
      <c r="UY81"/>
      <c r="UZ81"/>
      <c r="VA81"/>
      <c r="VB81"/>
      <c r="VC81"/>
      <c r="VD81"/>
      <c r="VE81"/>
      <c r="VF81"/>
      <c r="VG81"/>
      <c r="VH81"/>
      <c r="VI81"/>
      <c r="VJ81"/>
      <c r="VK81"/>
      <c r="VL81"/>
      <c r="VM81"/>
      <c r="VN81"/>
      <c r="VO81"/>
      <c r="VP81"/>
      <c r="VQ81"/>
      <c r="VR81"/>
      <c r="VS81"/>
      <c r="VT81"/>
      <c r="VU81"/>
      <c r="VV81"/>
      <c r="VW81"/>
      <c r="VX81"/>
      <c r="VY81"/>
      <c r="VZ81"/>
      <c r="WA81"/>
      <c r="WB81"/>
      <c r="WC81"/>
      <c r="WD81"/>
      <c r="WE81"/>
      <c r="WF81"/>
      <c r="WG81"/>
      <c r="WH81"/>
      <c r="WI81"/>
      <c r="WJ81"/>
      <c r="WK81"/>
      <c r="WL81"/>
      <c r="WM81"/>
      <c r="WN81"/>
      <c r="WO81"/>
      <c r="WP81"/>
      <c r="WQ81"/>
      <c r="WR81"/>
      <c r="WS81"/>
      <c r="WT81"/>
      <c r="WU81"/>
      <c r="WV81"/>
      <c r="WW81"/>
      <c r="WX81"/>
      <c r="WY81"/>
      <c r="WZ81"/>
      <c r="XA81"/>
      <c r="XB81"/>
      <c r="XC81"/>
      <c r="XD81"/>
      <c r="XE81"/>
      <c r="XF81"/>
      <c r="XG81"/>
      <c r="XH81"/>
      <c r="XI81"/>
      <c r="XJ81"/>
      <c r="XK81"/>
      <c r="XL81"/>
      <c r="XM81"/>
      <c r="XN81"/>
      <c r="XO81"/>
      <c r="XP81"/>
      <c r="XQ81"/>
      <c r="XR81"/>
      <c r="XS81"/>
      <c r="XT81"/>
      <c r="XU81"/>
      <c r="XV81"/>
      <c r="XW81"/>
      <c r="XX81"/>
      <c r="XY81"/>
      <c r="XZ81"/>
      <c r="YA81"/>
      <c r="YB81"/>
      <c r="YC81"/>
      <c r="YD81"/>
      <c r="YE81"/>
      <c r="YF81"/>
      <c r="YG81"/>
      <c r="YH81"/>
      <c r="YI81"/>
      <c r="YJ81"/>
      <c r="YK81"/>
      <c r="YL81"/>
      <c r="YM81"/>
      <c r="YN81"/>
      <c r="YO81"/>
      <c r="YP81"/>
      <c r="YQ81"/>
      <c r="YR81"/>
      <c r="YS81"/>
      <c r="YT81"/>
      <c r="YU81"/>
      <c r="YV81"/>
      <c r="YW81"/>
      <c r="YX81"/>
      <c r="YY81"/>
      <c r="YZ81"/>
      <c r="ZA81"/>
      <c r="ZB81"/>
      <c r="ZC81"/>
      <c r="ZD81"/>
      <c r="ZE81"/>
      <c r="ZF81"/>
      <c r="ZG81"/>
      <c r="ZH81"/>
      <c r="ZI81"/>
      <c r="ZJ81"/>
      <c r="ZK81"/>
      <c r="ZL81"/>
      <c r="ZM81"/>
      <c r="ZN81"/>
      <c r="ZO81"/>
      <c r="ZP81"/>
      <c r="ZQ81"/>
      <c r="ZR81"/>
      <c r="ZS81"/>
      <c r="ZT81"/>
      <c r="ZU81"/>
      <c r="ZV81"/>
      <c r="ZW81"/>
      <c r="ZX81"/>
      <c r="ZY81"/>
      <c r="ZZ81"/>
      <c r="AAA81"/>
      <c r="AAB81"/>
      <c r="AAC81"/>
      <c r="AAD81"/>
      <c r="AAE81"/>
      <c r="AAF81"/>
      <c r="AAG81"/>
      <c r="AAH81"/>
      <c r="AAI81"/>
      <c r="AAJ81"/>
      <c r="AAK81"/>
      <c r="AAL81"/>
      <c r="AAM81"/>
      <c r="AAN81"/>
      <c r="AAO81"/>
      <c r="AAP81"/>
      <c r="AAQ81"/>
      <c r="AAR81"/>
      <c r="AAS81"/>
      <c r="AAT81"/>
      <c r="AAU81"/>
      <c r="AAV81"/>
      <c r="AAW81"/>
      <c r="AAX81"/>
      <c r="AAY81"/>
      <c r="AAZ81"/>
      <c r="ABA81"/>
      <c r="ABB81"/>
      <c r="ABC81"/>
      <c r="ABD81"/>
      <c r="ABE81"/>
      <c r="ABF81"/>
      <c r="ABG81"/>
      <c r="ABH81"/>
      <c r="ABI81"/>
      <c r="ABJ81"/>
      <c r="ABK81"/>
      <c r="ABL81"/>
      <c r="ABM81"/>
      <c r="ABN81"/>
      <c r="ABO81"/>
      <c r="ABP81"/>
      <c r="ABQ81"/>
      <c r="ABR81"/>
      <c r="ABS81"/>
      <c r="ABT81"/>
      <c r="ABU81"/>
      <c r="ABV81"/>
      <c r="ABW81"/>
      <c r="ABX81"/>
      <c r="ABY81"/>
      <c r="ABZ81"/>
      <c r="ACA81"/>
      <c r="ACB81"/>
      <c r="ACC81"/>
      <c r="ACD81"/>
      <c r="ACE81"/>
      <c r="ACF81"/>
      <c r="ACG81"/>
      <c r="ACH81"/>
      <c r="ACI81"/>
      <c r="ACJ81"/>
      <c r="ACK81"/>
      <c r="ACL81"/>
      <c r="ACM81"/>
      <c r="ACN81"/>
      <c r="ACO81"/>
      <c r="ACP81"/>
      <c r="ACQ81"/>
      <c r="ACR81"/>
      <c r="ACS81"/>
      <c r="ACT81"/>
      <c r="ACU81"/>
      <c r="ACV81"/>
      <c r="ACW81"/>
      <c r="ACX81"/>
      <c r="ACY81"/>
      <c r="ACZ81"/>
      <c r="ADA81"/>
      <c r="ADB81"/>
      <c r="ADC81"/>
      <c r="ADD81"/>
      <c r="ADE81"/>
      <c r="ADF81"/>
      <c r="ADG81"/>
      <c r="ADH81"/>
      <c r="ADI81"/>
      <c r="ADJ81"/>
      <c r="ADK81"/>
      <c r="ADL81"/>
      <c r="ADM81"/>
      <c r="ADN81"/>
      <c r="ADO81"/>
      <c r="ADP81"/>
      <c r="ADQ81"/>
      <c r="ADR81"/>
      <c r="ADS81"/>
      <c r="ADT81"/>
      <c r="ADU81"/>
      <c r="ADV81"/>
      <c r="ADW81"/>
      <c r="ADX81"/>
      <c r="ADY81"/>
      <c r="ADZ81"/>
      <c r="AEA81"/>
      <c r="AEB81"/>
      <c r="AEC81"/>
      <c r="AED81"/>
      <c r="AEE81"/>
      <c r="AEF81"/>
      <c r="AEG81"/>
      <c r="AEH81"/>
      <c r="AEI81"/>
      <c r="AEJ81"/>
      <c r="AEK81"/>
      <c r="AEL81"/>
      <c r="AEM81"/>
      <c r="AEN81"/>
      <c r="AEO81"/>
      <c r="AEP81"/>
      <c r="AEQ81"/>
      <c r="AER81"/>
      <c r="AES81"/>
      <c r="AET81"/>
      <c r="AEU81"/>
      <c r="AEV81"/>
      <c r="AEW81"/>
      <c r="AEX81"/>
      <c r="AEY81"/>
      <c r="AEZ81"/>
      <c r="AFA81"/>
      <c r="AFB81"/>
      <c r="AFC81"/>
      <c r="AFD81"/>
      <c r="AFE81"/>
      <c r="AFF81"/>
      <c r="AFG81"/>
      <c r="AFH81"/>
      <c r="AFI81"/>
      <c r="AFJ81"/>
      <c r="AFK81"/>
      <c r="AFL81"/>
      <c r="AFM81"/>
      <c r="AFN81"/>
      <c r="AFO81"/>
      <c r="AFP81"/>
      <c r="AFQ81"/>
      <c r="AFR81"/>
      <c r="AFS81"/>
      <c r="AFT81"/>
      <c r="AFU81"/>
      <c r="AFV81"/>
      <c r="AFW81"/>
      <c r="AFX81"/>
      <c r="AFY81"/>
      <c r="AFZ81"/>
      <c r="AGA81"/>
      <c r="AGB81"/>
      <c r="AGC81"/>
      <c r="AGD81"/>
      <c r="AGE81"/>
      <c r="AGF81"/>
      <c r="AGG81"/>
      <c r="AGH81"/>
      <c r="AGI81"/>
      <c r="AGJ81"/>
      <c r="AGK81"/>
      <c r="AGL81"/>
      <c r="AGM81"/>
      <c r="AGN81"/>
      <c r="AGO81"/>
      <c r="AGP81"/>
      <c r="AGQ81"/>
      <c r="AGR81"/>
      <c r="AGS81"/>
      <c r="AGT81"/>
      <c r="AGU81"/>
      <c r="AGV81"/>
      <c r="AGW81"/>
      <c r="AGX81"/>
      <c r="AGY81"/>
      <c r="AGZ81"/>
      <c r="AHA81"/>
      <c r="AHB81"/>
      <c r="AHC81"/>
      <c r="AHD81"/>
      <c r="AHE81"/>
      <c r="AHF81"/>
      <c r="AHG81"/>
      <c r="AHH81"/>
      <c r="AHI81"/>
      <c r="AHJ81"/>
      <c r="AHK81"/>
      <c r="AHL81"/>
      <c r="AHM81"/>
      <c r="AHN81"/>
      <c r="AHO81"/>
      <c r="AHP81"/>
      <c r="AHQ81"/>
      <c r="AHR81"/>
      <c r="AHS81"/>
      <c r="AHT81"/>
      <c r="AHU81"/>
      <c r="AHV81"/>
      <c r="AHW81"/>
      <c r="AHX81"/>
      <c r="AHY81"/>
      <c r="AHZ81"/>
      <c r="AIA81"/>
      <c r="AIB81"/>
      <c r="AIC81"/>
      <c r="AID81"/>
      <c r="AIE81"/>
      <c r="AIF81"/>
      <c r="AIG81"/>
      <c r="AIH81"/>
      <c r="AII81"/>
      <c r="AIJ81"/>
      <c r="AIK81"/>
      <c r="AIL81"/>
      <c r="AIM81"/>
      <c r="AIN81"/>
      <c r="AIO81"/>
      <c r="AIP81"/>
      <c r="AIQ81"/>
      <c r="AIR81"/>
      <c r="AIS81"/>
      <c r="AIT81"/>
      <c r="AIU81"/>
      <c r="AIV81"/>
      <c r="AIW81"/>
      <c r="AIX81"/>
      <c r="AIY81"/>
      <c r="AIZ81"/>
      <c r="AJA81"/>
      <c r="AJB81"/>
      <c r="AJC81"/>
      <c r="AJD81"/>
      <c r="AJE81"/>
      <c r="AJF81"/>
      <c r="AJG81"/>
      <c r="AJH81"/>
      <c r="AJI81"/>
      <c r="AJJ81"/>
      <c r="AJK81"/>
      <c r="AJL81"/>
      <c r="AJM81"/>
      <c r="AJN81"/>
      <c r="AJO81"/>
      <c r="AJP81"/>
      <c r="AJQ81"/>
      <c r="AJR81"/>
      <c r="AJS81"/>
      <c r="AJT81"/>
      <c r="AJU81"/>
      <c r="AJV81"/>
      <c r="AJW81"/>
      <c r="AJX81"/>
      <c r="AJY81"/>
      <c r="AJZ81"/>
      <c r="AKA81"/>
      <c r="AKB81"/>
      <c r="AKC81"/>
      <c r="AKD81"/>
      <c r="AKE81"/>
      <c r="AKF81"/>
      <c r="AKG81"/>
      <c r="AKH81"/>
      <c r="AKI81"/>
      <c r="AKJ81"/>
      <c r="AKK81"/>
      <c r="AKL81"/>
      <c r="AKM81"/>
      <c r="AKN81"/>
      <c r="AKO81"/>
      <c r="AKP81"/>
      <c r="AKQ81"/>
      <c r="AKR81"/>
      <c r="AKS81"/>
      <c r="AKT81"/>
      <c r="AKU81"/>
      <c r="AKV81"/>
      <c r="AKW81"/>
      <c r="AKX81"/>
      <c r="AKY81"/>
      <c r="AKZ81"/>
      <c r="ALA81"/>
      <c r="ALB81"/>
      <c r="ALC81"/>
      <c r="ALD81"/>
      <c r="ALE81"/>
      <c r="ALF81"/>
      <c r="ALG81"/>
      <c r="ALH81"/>
      <c r="ALI81"/>
      <c r="ALJ81"/>
      <c r="ALK81"/>
      <c r="ALL81"/>
      <c r="ALM81"/>
      <c r="ALN81"/>
      <c r="ALO81"/>
      <c r="ALP81"/>
      <c r="ALQ81"/>
      <c r="ALR81"/>
      <c r="ALS81"/>
      <c r="ALT81"/>
      <c r="ALU81"/>
      <c r="ALV81"/>
      <c r="ALW81"/>
      <c r="ALX81"/>
      <c r="ALY81"/>
      <c r="ALZ81"/>
      <c r="AMA81"/>
      <c r="AMB81"/>
      <c r="AMC81"/>
      <c r="AMD81"/>
      <c r="AME81"/>
      <c r="AMF81"/>
      <c r="AMG81"/>
      <c r="AMH81"/>
      <c r="AMI81"/>
      <c r="AMJ81"/>
      <c r="AMK81"/>
      <c r="AML81"/>
      <c r="AMM81"/>
      <c r="AMN81"/>
      <c r="AMO81"/>
      <c r="AMP81"/>
      <c r="AMQ81"/>
      <c r="AMR81"/>
      <c r="AMS81"/>
      <c r="AMT81"/>
      <c r="AMU81"/>
      <c r="AMV81"/>
      <c r="AMW81"/>
      <c r="AMX81"/>
      <c r="AMY81"/>
      <c r="AMZ81"/>
      <c r="ANA81"/>
      <c r="ANB81"/>
      <c r="ANC81"/>
      <c r="AND81"/>
      <c r="ANE81"/>
      <c r="ANF81"/>
      <c r="ANG81"/>
      <c r="ANH81"/>
      <c r="ANI81"/>
      <c r="ANJ81"/>
      <c r="ANK81"/>
      <c r="ANL81"/>
      <c r="ANM81"/>
      <c r="ANN81"/>
      <c r="ANO81"/>
      <c r="ANP81"/>
      <c r="ANQ81"/>
      <c r="ANR81"/>
      <c r="ANS81"/>
      <c r="ANT81"/>
      <c r="ANU81"/>
      <c r="ANV81"/>
      <c r="ANW81"/>
      <c r="ANX81"/>
      <c r="ANY81"/>
      <c r="ANZ81"/>
      <c r="AOA81"/>
      <c r="AOB81"/>
      <c r="AOC81"/>
      <c r="AOD81"/>
      <c r="AOE81"/>
      <c r="AOF81"/>
      <c r="AOG81"/>
      <c r="AOH81"/>
      <c r="AOI81"/>
      <c r="AOJ81"/>
      <c r="AOK81"/>
      <c r="AOL81"/>
      <c r="AOM81"/>
      <c r="AON81"/>
      <c r="AOO81"/>
      <c r="AOP81"/>
      <c r="AOQ81"/>
      <c r="AOR81"/>
      <c r="AOS81"/>
      <c r="AOT81"/>
      <c r="AOU81"/>
      <c r="AOV81"/>
      <c r="AOW81"/>
      <c r="AOX81"/>
      <c r="AOY81"/>
      <c r="AOZ81"/>
      <c r="APA81"/>
      <c r="APB81"/>
      <c r="APC81"/>
      <c r="APD81"/>
      <c r="APE81"/>
      <c r="APF81"/>
      <c r="APG81"/>
      <c r="APH81"/>
      <c r="API81"/>
      <c r="APJ81"/>
      <c r="APK81"/>
      <c r="APL81"/>
      <c r="APM81"/>
      <c r="APN81"/>
      <c r="APO81"/>
      <c r="APP81"/>
      <c r="APQ81"/>
      <c r="APR81"/>
      <c r="APS81"/>
      <c r="APT81"/>
      <c r="APU81"/>
      <c r="APV81"/>
      <c r="APW81"/>
      <c r="APX81"/>
      <c r="APY81"/>
      <c r="APZ81"/>
      <c r="AQA81"/>
      <c r="AQB81"/>
      <c r="AQC81"/>
      <c r="AQD81"/>
      <c r="AQE81"/>
      <c r="AQF81"/>
      <c r="AQG81"/>
      <c r="AQH81"/>
      <c r="AQI81"/>
      <c r="AQJ81"/>
      <c r="AQK81"/>
      <c r="AQL81"/>
      <c r="AQM81"/>
      <c r="AQN81"/>
      <c r="AQO81"/>
      <c r="AQP81"/>
      <c r="AQQ81"/>
      <c r="AQR81"/>
      <c r="AQS81"/>
      <c r="AQT81"/>
      <c r="AQU81"/>
      <c r="AQV81"/>
      <c r="AQW81"/>
      <c r="AQX81"/>
      <c r="AQY81"/>
      <c r="AQZ81"/>
      <c r="ARA81"/>
      <c r="ARB81"/>
      <c r="ARC81"/>
      <c r="ARD81"/>
      <c r="ARE81"/>
      <c r="ARF81"/>
      <c r="ARG81"/>
      <c r="ARH81"/>
      <c r="ARI81"/>
      <c r="ARJ81"/>
      <c r="ARK81"/>
      <c r="ARL81"/>
      <c r="ARM81"/>
      <c r="ARN81"/>
      <c r="ARO81"/>
      <c r="ARP81"/>
      <c r="ARQ81"/>
      <c r="ARR81"/>
      <c r="ARS81"/>
      <c r="ART81"/>
      <c r="ARU81"/>
      <c r="ARV81"/>
      <c r="ARW81"/>
      <c r="ARX81"/>
      <c r="ARY81"/>
      <c r="ARZ81"/>
      <c r="ASA81"/>
      <c r="ASB81"/>
      <c r="ASC81"/>
      <c r="ASD81"/>
      <c r="ASE81"/>
      <c r="ASF81"/>
      <c r="ASG81"/>
      <c r="ASH81"/>
      <c r="ASI81"/>
      <c r="ASJ81"/>
      <c r="ASK81"/>
      <c r="ASL81"/>
      <c r="ASM81"/>
      <c r="ASN81"/>
      <c r="ASO81"/>
      <c r="ASP81"/>
      <c r="ASQ81"/>
      <c r="ASR81"/>
      <c r="ASS81"/>
      <c r="AST81"/>
      <c r="ASU81"/>
      <c r="ASV81"/>
      <c r="ASW81"/>
      <c r="ASX81"/>
      <c r="ASY81"/>
      <c r="ASZ81"/>
      <c r="ATA81"/>
      <c r="ATB81"/>
      <c r="ATC81"/>
      <c r="ATD81"/>
      <c r="ATE81"/>
      <c r="ATF81"/>
      <c r="ATG81"/>
      <c r="ATH81"/>
      <c r="ATI81"/>
      <c r="ATJ81"/>
      <c r="ATK81"/>
      <c r="ATL81"/>
      <c r="ATM81"/>
      <c r="ATN81"/>
      <c r="ATO81"/>
      <c r="ATP81"/>
      <c r="ATQ81"/>
      <c r="ATR81"/>
      <c r="ATS81"/>
      <c r="ATT81"/>
      <c r="ATU81"/>
      <c r="ATV81"/>
      <c r="ATW81"/>
      <c r="ATX81"/>
      <c r="ATY81"/>
      <c r="ATZ81"/>
      <c r="AUA81"/>
      <c r="AUB81"/>
      <c r="AUC81"/>
      <c r="AUD81"/>
      <c r="AUE81"/>
      <c r="AUF81"/>
      <c r="AUG81"/>
      <c r="AUH81"/>
      <c r="AUI81"/>
      <c r="AUJ81"/>
      <c r="AUK81"/>
      <c r="AUL81"/>
      <c r="AUM81"/>
      <c r="AUN81"/>
      <c r="AUO81"/>
      <c r="AUP81"/>
      <c r="AUQ81"/>
      <c r="AUR81"/>
      <c r="AUS81"/>
      <c r="AUT81"/>
      <c r="AUU81"/>
      <c r="AUV81"/>
      <c r="AUW81"/>
      <c r="AUX81"/>
      <c r="AUY81"/>
      <c r="AUZ81"/>
      <c r="AVA81"/>
      <c r="AVB81"/>
      <c r="AVC81"/>
      <c r="AVD81"/>
      <c r="AVE81"/>
      <c r="AVF81"/>
      <c r="AVG81"/>
      <c r="AVH81"/>
      <c r="AVI81"/>
      <c r="AVJ81"/>
      <c r="AVK81"/>
      <c r="AVL81"/>
      <c r="AVM81"/>
      <c r="AVN81"/>
      <c r="AVO81"/>
      <c r="AVP81"/>
      <c r="AVQ81"/>
      <c r="AVR81"/>
      <c r="AVS81"/>
      <c r="AVT81"/>
      <c r="AVU81"/>
      <c r="AVV81"/>
      <c r="AVW81"/>
      <c r="AVX81"/>
      <c r="AVY81"/>
      <c r="AVZ81"/>
      <c r="AWA81"/>
      <c r="AWB81"/>
      <c r="AWC81"/>
      <c r="AWD81"/>
      <c r="AWE81"/>
      <c r="AWF81"/>
      <c r="AWG81"/>
      <c r="AWH81"/>
      <c r="AWI81"/>
      <c r="AWJ81"/>
      <c r="AWK81"/>
      <c r="AWL81"/>
      <c r="AWM81"/>
      <c r="AWN81"/>
      <c r="AWO81"/>
      <c r="AWP81"/>
      <c r="AWQ81"/>
      <c r="AWR81"/>
      <c r="AWS81"/>
      <c r="AWT81"/>
      <c r="AWU81"/>
      <c r="AWV81"/>
      <c r="AWW81"/>
      <c r="AWX81"/>
      <c r="AWY81"/>
      <c r="AWZ81"/>
      <c r="AXA81"/>
      <c r="AXB81"/>
      <c r="AXC81"/>
      <c r="AXD81"/>
      <c r="AXE81"/>
      <c r="AXF81"/>
      <c r="AXG81"/>
      <c r="AXH81"/>
      <c r="AXI81"/>
      <c r="AXJ81"/>
      <c r="AXK81"/>
      <c r="AXL81"/>
      <c r="AXM81"/>
      <c r="AXN81"/>
      <c r="AXO81"/>
      <c r="AXP81"/>
      <c r="AXQ81"/>
      <c r="AXR81"/>
      <c r="AXS81"/>
      <c r="AXT81"/>
      <c r="AXU81"/>
      <c r="AXV81"/>
      <c r="AXW81"/>
      <c r="AXX81"/>
      <c r="AXY81"/>
      <c r="AXZ81"/>
      <c r="AYA81"/>
      <c r="AYB81"/>
      <c r="AYC81"/>
      <c r="AYD81"/>
      <c r="AYE81"/>
      <c r="AYF81"/>
      <c r="AYG81"/>
      <c r="AYH81"/>
      <c r="AYI81"/>
      <c r="AYJ81"/>
      <c r="AYK81"/>
      <c r="AYL81"/>
      <c r="AYM81"/>
      <c r="AYN81"/>
      <c r="AYO81"/>
      <c r="AYP81"/>
      <c r="AYQ81"/>
      <c r="AYR81"/>
      <c r="AYS81"/>
      <c r="AYT81"/>
      <c r="AYU81"/>
      <c r="AYV81"/>
      <c r="AYW81"/>
      <c r="AYX81"/>
      <c r="AYY81"/>
      <c r="AYZ81"/>
      <c r="AZA81"/>
      <c r="AZB81"/>
      <c r="AZC81"/>
      <c r="AZD81"/>
      <c r="AZE81"/>
      <c r="AZF81"/>
      <c r="AZG81"/>
      <c r="AZH81"/>
      <c r="AZI81"/>
      <c r="AZJ81"/>
      <c r="AZK81"/>
      <c r="AZL81"/>
      <c r="AZM81"/>
      <c r="AZN81"/>
      <c r="AZO81"/>
      <c r="AZP81"/>
      <c r="AZQ81"/>
      <c r="AZR81"/>
      <c r="AZS81"/>
      <c r="AZT81"/>
      <c r="AZU81"/>
      <c r="AZV81"/>
      <c r="AZW81"/>
      <c r="AZX81"/>
      <c r="AZY81"/>
      <c r="AZZ81"/>
      <c r="BAA81"/>
      <c r="BAB81"/>
      <c r="BAC81"/>
      <c r="BAD81"/>
      <c r="BAE81"/>
      <c r="BAF81"/>
      <c r="BAG81"/>
      <c r="BAH81"/>
      <c r="BAI81"/>
      <c r="BAJ81"/>
      <c r="BAK81"/>
      <c r="BAL81"/>
      <c r="BAM81"/>
      <c r="BAN81"/>
      <c r="BAO81"/>
      <c r="BAP81"/>
      <c r="BAQ81"/>
      <c r="BAR81"/>
      <c r="BAS81"/>
      <c r="BAT81"/>
      <c r="BAU81"/>
      <c r="BAV81"/>
      <c r="BAW81"/>
      <c r="BAX81"/>
      <c r="BAY81"/>
      <c r="BAZ81"/>
      <c r="BBA81"/>
      <c r="BBB81"/>
      <c r="BBC81"/>
      <c r="BBD81"/>
      <c r="BBE81"/>
      <c r="BBF81"/>
      <c r="BBG81"/>
      <c r="BBH81"/>
      <c r="BBI81"/>
      <c r="BBJ81"/>
      <c r="BBK81"/>
      <c r="BBL81"/>
      <c r="BBM81"/>
      <c r="BBN81"/>
      <c r="BBO81"/>
      <c r="BBP81"/>
      <c r="BBQ81"/>
      <c r="BBR81"/>
      <c r="BBS81"/>
      <c r="BBT81"/>
      <c r="BBU81"/>
      <c r="BBV81"/>
      <c r="BBW81"/>
      <c r="BBX81"/>
      <c r="BBY81"/>
      <c r="BBZ81"/>
      <c r="BCA81"/>
      <c r="BCB81"/>
      <c r="BCC81"/>
      <c r="BCD81"/>
      <c r="BCE81"/>
      <c r="BCF81"/>
      <c r="BCG81"/>
      <c r="BCH81"/>
      <c r="BCI81"/>
      <c r="BCJ81"/>
      <c r="BCK81"/>
      <c r="BCL81"/>
      <c r="BCM81"/>
      <c r="BCN81"/>
      <c r="BCO81"/>
      <c r="BCP81"/>
      <c r="BCQ81"/>
      <c r="BCR81"/>
      <c r="BCS81"/>
      <c r="BCT81"/>
      <c r="BCU81"/>
      <c r="BCV81"/>
      <c r="BCW81"/>
      <c r="BCX81"/>
      <c r="BCY81"/>
      <c r="BCZ81"/>
      <c r="BDA81"/>
      <c r="BDB81"/>
      <c r="BDC81"/>
      <c r="BDD81"/>
      <c r="BDE81"/>
      <c r="BDF81"/>
      <c r="BDG81"/>
      <c r="BDH81"/>
      <c r="BDI81"/>
      <c r="BDJ81"/>
      <c r="BDK81"/>
      <c r="BDL81"/>
      <c r="BDM81"/>
      <c r="BDN81"/>
      <c r="BDO81"/>
      <c r="BDP81"/>
      <c r="BDQ81"/>
      <c r="BDR81"/>
      <c r="BDS81"/>
      <c r="BDT81"/>
      <c r="BDU81"/>
      <c r="BDV81"/>
      <c r="BDW81"/>
      <c r="BDX81"/>
      <c r="BDY81"/>
      <c r="BDZ81"/>
      <c r="BEA81"/>
      <c r="BEB81"/>
      <c r="BEC81"/>
      <c r="BED81"/>
      <c r="BEE81"/>
      <c r="BEF81"/>
      <c r="BEG81"/>
      <c r="BEH81"/>
      <c r="BEI81"/>
      <c r="BEJ81"/>
      <c r="BEK81"/>
      <c r="BEL81"/>
      <c r="BEM81"/>
      <c r="BEN81"/>
      <c r="BEO81"/>
      <c r="BEP81"/>
      <c r="BEQ81"/>
      <c r="BER81"/>
      <c r="BES81"/>
      <c r="BET81"/>
      <c r="BEU81"/>
      <c r="BEV81"/>
      <c r="BEW81"/>
      <c r="BEX81"/>
      <c r="BEY81"/>
      <c r="BEZ81"/>
      <c r="BFA81"/>
      <c r="BFB81"/>
      <c r="BFC81"/>
      <c r="BFD81"/>
      <c r="BFE81"/>
      <c r="BFF81"/>
      <c r="BFG81"/>
      <c r="BFH81"/>
      <c r="BFI81"/>
      <c r="BFJ81"/>
      <c r="BFK81"/>
      <c r="BFL81"/>
      <c r="BFM81"/>
      <c r="BFN81"/>
      <c r="BFO81"/>
      <c r="BFP81"/>
      <c r="BFQ81"/>
      <c r="BFR81"/>
      <c r="BFS81"/>
      <c r="BFT81"/>
      <c r="BFU81"/>
      <c r="BFV81"/>
      <c r="BFW81"/>
      <c r="BFX81"/>
      <c r="BFY81"/>
      <c r="BFZ81"/>
      <c r="BGA81"/>
      <c r="BGB81"/>
      <c r="BGC81"/>
      <c r="BGD81"/>
      <c r="BGE81"/>
      <c r="BGF81"/>
      <c r="BGG81"/>
      <c r="BGH81"/>
      <c r="BGI81"/>
      <c r="BGJ81"/>
      <c r="BGK81"/>
      <c r="BGL81"/>
      <c r="BGM81"/>
      <c r="BGN81"/>
      <c r="BGO81"/>
      <c r="BGP81"/>
      <c r="BGQ81"/>
      <c r="BGR81"/>
      <c r="BGS81"/>
      <c r="BGT81"/>
      <c r="BGU81"/>
      <c r="BGV81"/>
      <c r="BGW81"/>
      <c r="BGX81"/>
      <c r="BGY81"/>
      <c r="BGZ81"/>
      <c r="BHA81"/>
      <c r="BHB81"/>
      <c r="BHC81"/>
      <c r="BHD81"/>
      <c r="BHE81"/>
      <c r="BHF81"/>
      <c r="BHG81"/>
      <c r="BHH81"/>
      <c r="BHI81"/>
      <c r="BHJ81"/>
      <c r="BHK81"/>
      <c r="BHL81"/>
      <c r="BHM81"/>
      <c r="BHN81"/>
      <c r="BHO81"/>
      <c r="BHP81"/>
      <c r="BHQ81"/>
      <c r="BHR81"/>
      <c r="BHS81"/>
      <c r="BHT81"/>
      <c r="BHU81"/>
      <c r="BHV81"/>
      <c r="BHW81"/>
      <c r="BHX81"/>
      <c r="BHY81"/>
      <c r="BHZ81"/>
      <c r="BIA81"/>
      <c r="BIB81"/>
      <c r="BIC81"/>
      <c r="BID81"/>
      <c r="BIE81"/>
      <c r="BIF81"/>
      <c r="BIG81"/>
      <c r="BIH81"/>
      <c r="BII81"/>
      <c r="BIJ81"/>
      <c r="BIK81"/>
      <c r="BIL81"/>
      <c r="BIM81"/>
      <c r="BIN81"/>
      <c r="BIO81"/>
      <c r="BIP81"/>
      <c r="BIQ81"/>
      <c r="BIR81"/>
      <c r="BIS81"/>
      <c r="BIT81"/>
      <c r="BIU81"/>
      <c r="BIV81"/>
      <c r="BIW81"/>
      <c r="BIX81"/>
      <c r="BIY81"/>
      <c r="BIZ81"/>
      <c r="BJA81"/>
      <c r="BJB81"/>
      <c r="BJC81"/>
      <c r="BJD81"/>
      <c r="BJE81"/>
      <c r="BJF81"/>
      <c r="BJG81"/>
      <c r="BJH81"/>
      <c r="BJI81"/>
      <c r="BJJ81"/>
      <c r="BJK81"/>
      <c r="BJL81"/>
      <c r="BJM81"/>
      <c r="BJN81"/>
      <c r="BJO81"/>
      <c r="BJP81"/>
      <c r="BJQ81"/>
      <c r="BJR81"/>
      <c r="BJS81"/>
      <c r="BJT81"/>
      <c r="BJU81"/>
      <c r="BJV81"/>
      <c r="BJW81"/>
      <c r="BJX81"/>
      <c r="BJY81"/>
      <c r="BJZ81"/>
      <c r="BKA81"/>
      <c r="BKB81"/>
      <c r="BKC81"/>
      <c r="BKD81"/>
      <c r="BKE81"/>
      <c r="BKF81"/>
      <c r="BKG81"/>
      <c r="BKH81"/>
      <c r="BKI81"/>
      <c r="BKJ81"/>
      <c r="BKK81"/>
      <c r="BKL81"/>
      <c r="BKM81"/>
      <c r="BKN81"/>
      <c r="BKO81"/>
      <c r="BKP81"/>
      <c r="BKQ81"/>
      <c r="BKR81"/>
      <c r="BKS81"/>
      <c r="BKT81"/>
      <c r="BKU81"/>
      <c r="BKV81"/>
      <c r="BKW81"/>
      <c r="BKX81"/>
      <c r="BKY81"/>
      <c r="BKZ81"/>
      <c r="BLA81"/>
      <c r="BLB81"/>
      <c r="BLC81"/>
      <c r="BLD81"/>
      <c r="BLE81"/>
      <c r="BLF81"/>
      <c r="BLG81"/>
      <c r="BLH81"/>
      <c r="BLI81"/>
      <c r="BLJ81"/>
      <c r="BLK81"/>
      <c r="BLL81"/>
      <c r="BLM81"/>
      <c r="BLN81"/>
      <c r="BLO81"/>
      <c r="BLP81"/>
      <c r="BLQ81"/>
      <c r="BLR81"/>
      <c r="BLS81"/>
      <c r="BLT81"/>
      <c r="BLU81"/>
      <c r="BLV81"/>
      <c r="BLW81"/>
      <c r="BLX81"/>
      <c r="BLY81"/>
      <c r="BLZ81"/>
      <c r="BMA81"/>
      <c r="BMB81"/>
      <c r="BMC81"/>
      <c r="BMD81"/>
      <c r="BME81"/>
      <c r="BMF81"/>
      <c r="BMG81"/>
      <c r="BMH81"/>
      <c r="BMI81"/>
      <c r="BMJ81"/>
      <c r="BMK81"/>
      <c r="BML81"/>
      <c r="BMM81"/>
      <c r="BMN81"/>
      <c r="BMO81"/>
      <c r="BMP81"/>
      <c r="BMQ81"/>
      <c r="BMR81"/>
      <c r="BMS81"/>
      <c r="BMT81"/>
      <c r="BMU81"/>
      <c r="BMV81"/>
      <c r="BMW81"/>
      <c r="BMX81"/>
      <c r="BMY81"/>
      <c r="BMZ81"/>
      <c r="BNA81"/>
      <c r="BNB81"/>
      <c r="BNC81"/>
      <c r="BND81"/>
      <c r="BNE81"/>
      <c r="BNF81"/>
      <c r="BNG81"/>
      <c r="BNH81"/>
      <c r="BNI81"/>
      <c r="BNJ81"/>
      <c r="BNK81"/>
      <c r="BNL81"/>
      <c r="BNM81"/>
      <c r="BNN81"/>
      <c r="BNO81"/>
      <c r="BNP81"/>
      <c r="BNQ81"/>
      <c r="BNR81"/>
      <c r="BNS81"/>
      <c r="BNT81"/>
      <c r="BNU81"/>
      <c r="BNV81"/>
      <c r="BNW81"/>
      <c r="BNX81"/>
      <c r="BNY81"/>
      <c r="BNZ81"/>
      <c r="BOA81"/>
      <c r="BOB81"/>
      <c r="BOC81"/>
      <c r="BOD81"/>
      <c r="BOE81"/>
      <c r="BOF81"/>
      <c r="BOG81"/>
      <c r="BOH81"/>
      <c r="BOI81"/>
      <c r="BOJ81"/>
      <c r="BOK81"/>
      <c r="BOL81"/>
      <c r="BOM81"/>
      <c r="BON81"/>
      <c r="BOO81"/>
      <c r="BOP81"/>
      <c r="BOQ81"/>
      <c r="BOR81"/>
      <c r="BOS81"/>
      <c r="BOT81"/>
      <c r="BOU81"/>
      <c r="BOV81"/>
      <c r="BOW81"/>
      <c r="BOX81"/>
      <c r="BOY81"/>
      <c r="BOZ81"/>
      <c r="BPA81"/>
      <c r="BPB81"/>
      <c r="BPC81"/>
      <c r="BPD81"/>
      <c r="BPE81"/>
      <c r="BPF81"/>
      <c r="BPG81"/>
      <c r="BPH81"/>
      <c r="BPI81"/>
      <c r="BPJ81"/>
      <c r="BPK81"/>
      <c r="BPL81"/>
      <c r="BPM81"/>
      <c r="BPN81"/>
      <c r="BPO81"/>
      <c r="BPP81"/>
      <c r="BPQ81"/>
      <c r="BPR81"/>
      <c r="BPS81"/>
      <c r="BPT81"/>
      <c r="BPU81"/>
      <c r="BPV81"/>
      <c r="BPW81"/>
      <c r="BPX81"/>
      <c r="BPY81"/>
      <c r="BPZ81"/>
      <c r="BQA81"/>
      <c r="BQB81"/>
      <c r="BQC81"/>
      <c r="BQD81"/>
      <c r="BQE81"/>
      <c r="BQF81"/>
      <c r="BQG81"/>
      <c r="BQH81"/>
      <c r="BQI81"/>
      <c r="BQJ81"/>
      <c r="BQK81"/>
      <c r="BQL81"/>
      <c r="BQM81"/>
      <c r="BQN81"/>
      <c r="BQO81"/>
      <c r="BQP81"/>
      <c r="BQQ81"/>
      <c r="BQR81"/>
      <c r="BQS81"/>
      <c r="BQT81"/>
      <c r="BQU81"/>
      <c r="BQV81"/>
      <c r="BQW81"/>
      <c r="BQX81"/>
      <c r="BQY81"/>
      <c r="BQZ81"/>
      <c r="BRA81"/>
      <c r="BRB81"/>
      <c r="BRC81"/>
      <c r="BRD81"/>
      <c r="BRE81"/>
      <c r="BRF81"/>
      <c r="BRG81"/>
      <c r="BRH81"/>
      <c r="BRI81"/>
      <c r="BRJ81"/>
      <c r="BRK81"/>
      <c r="BRL81"/>
      <c r="BRM81"/>
      <c r="BRN81"/>
      <c r="BRO81"/>
      <c r="BRP81"/>
      <c r="BRQ81"/>
      <c r="BRR81"/>
      <c r="BRS81"/>
      <c r="BRT81"/>
      <c r="BRU81"/>
      <c r="BRV81"/>
      <c r="BRW81"/>
      <c r="BRX81"/>
      <c r="BRY81"/>
      <c r="BRZ81"/>
      <c r="BSA81"/>
      <c r="BSB81"/>
      <c r="BSC81"/>
      <c r="BSD81"/>
      <c r="BSE81"/>
      <c r="BSF81"/>
      <c r="BSG81"/>
      <c r="BSH81"/>
      <c r="BSI81"/>
      <c r="BSJ81"/>
      <c r="BSK81"/>
      <c r="BSL81"/>
      <c r="BSM81"/>
      <c r="BSN81"/>
      <c r="BSO81"/>
      <c r="BSP81"/>
      <c r="BSQ81"/>
      <c r="BSR81"/>
      <c r="BSS81"/>
      <c r="BST81"/>
      <c r="BSU81"/>
      <c r="BSV81"/>
      <c r="BSW81"/>
      <c r="BSX81"/>
      <c r="BSY81"/>
      <c r="BSZ81"/>
      <c r="BTA81"/>
      <c r="BTB81"/>
      <c r="BTC81"/>
      <c r="BTD81"/>
      <c r="BTE81"/>
      <c r="BTF81"/>
      <c r="BTG81"/>
      <c r="BTH81"/>
      <c r="BTI81"/>
      <c r="BTJ81"/>
      <c r="BTK81"/>
      <c r="BTL81"/>
      <c r="BTM81"/>
      <c r="BTN81"/>
      <c r="BTO81"/>
      <c r="BTP81"/>
      <c r="BTQ81"/>
      <c r="BTR81"/>
      <c r="BTS81"/>
      <c r="BTT81"/>
      <c r="BTU81"/>
      <c r="BTV81"/>
      <c r="BTW81"/>
      <c r="BTX81"/>
      <c r="BTY81"/>
      <c r="BTZ81"/>
      <c r="BUA81"/>
      <c r="BUB81"/>
      <c r="BUC81"/>
      <c r="BUD81"/>
      <c r="BUE81"/>
      <c r="BUF81"/>
      <c r="BUG81"/>
      <c r="BUH81"/>
      <c r="BUI81"/>
      <c r="BUJ81"/>
      <c r="BUK81"/>
      <c r="BUL81"/>
      <c r="BUM81"/>
      <c r="BUN81"/>
      <c r="BUO81"/>
      <c r="BUP81"/>
      <c r="BUQ81"/>
      <c r="BUR81"/>
      <c r="BUS81"/>
      <c r="BUT81"/>
      <c r="BUU81"/>
      <c r="BUV81"/>
      <c r="BUW81"/>
      <c r="BUX81"/>
      <c r="BUY81"/>
      <c r="BUZ81"/>
      <c r="BVA81"/>
      <c r="BVB81"/>
      <c r="BVC81"/>
      <c r="BVD81"/>
      <c r="BVE81"/>
      <c r="BVF81"/>
      <c r="BVG81"/>
      <c r="BVH81"/>
      <c r="BVI81"/>
      <c r="BVJ81"/>
      <c r="BVK81"/>
      <c r="BVL81"/>
      <c r="BVM81"/>
      <c r="BVN81"/>
      <c r="BVO81"/>
      <c r="BVP81"/>
      <c r="BVQ81"/>
      <c r="BVR81"/>
      <c r="BVS81"/>
      <c r="BVT81"/>
      <c r="BVU81"/>
      <c r="BVV81"/>
      <c r="BVW81"/>
      <c r="BVX81"/>
      <c r="BVY81"/>
      <c r="BVZ81"/>
      <c r="BWA81"/>
      <c r="BWB81"/>
      <c r="BWC81"/>
      <c r="BWD81"/>
      <c r="BWE81"/>
      <c r="BWF81"/>
      <c r="BWG81"/>
      <c r="BWH81"/>
      <c r="BWI81"/>
      <c r="BWJ81"/>
      <c r="BWK81"/>
      <c r="BWL81"/>
      <c r="BWM81"/>
      <c r="BWN81"/>
      <c r="BWO81"/>
      <c r="BWP81"/>
      <c r="BWQ81"/>
      <c r="BWR81"/>
      <c r="BWS81"/>
      <c r="BWT81"/>
      <c r="BWU81"/>
      <c r="BWV81"/>
      <c r="BWW81"/>
      <c r="BWX81"/>
      <c r="BWY81"/>
      <c r="BWZ81"/>
      <c r="BXA81"/>
      <c r="BXB81"/>
      <c r="BXC81"/>
      <c r="BXD81"/>
      <c r="BXE81"/>
      <c r="BXF81"/>
      <c r="BXG81"/>
      <c r="BXH81"/>
      <c r="BXI81"/>
      <c r="BXJ81"/>
      <c r="BXK81"/>
      <c r="BXL81"/>
      <c r="BXM81"/>
      <c r="BXN81"/>
      <c r="BXO81"/>
      <c r="BXP81"/>
      <c r="BXQ81"/>
      <c r="BXR81"/>
      <c r="BXS81"/>
      <c r="BXT81"/>
      <c r="BXU81"/>
      <c r="BXV81"/>
      <c r="BXW81"/>
      <c r="BXX81"/>
      <c r="BXY81"/>
      <c r="BXZ81"/>
      <c r="BYA81"/>
      <c r="BYB81"/>
      <c r="BYC81"/>
      <c r="BYD81"/>
      <c r="BYE81"/>
      <c r="BYF81"/>
      <c r="BYG81"/>
      <c r="BYH81"/>
      <c r="BYI81"/>
      <c r="BYJ81"/>
      <c r="BYK81"/>
      <c r="BYL81"/>
      <c r="BYM81"/>
      <c r="BYN81"/>
      <c r="BYO81"/>
      <c r="BYP81"/>
      <c r="BYQ81"/>
      <c r="BYR81"/>
      <c r="BYS81"/>
      <c r="BYT81"/>
      <c r="BYU81"/>
      <c r="BYV81"/>
      <c r="BYW81"/>
      <c r="BYX81"/>
      <c r="BYY81"/>
      <c r="BYZ81"/>
      <c r="BZA81"/>
      <c r="BZB81"/>
      <c r="BZC81"/>
      <c r="BZD81"/>
      <c r="BZE81"/>
      <c r="BZF81"/>
      <c r="BZG81"/>
      <c r="BZH81"/>
      <c r="BZI81"/>
      <c r="BZJ81"/>
      <c r="BZK81"/>
      <c r="BZL81"/>
      <c r="BZM81"/>
      <c r="BZN81"/>
      <c r="BZO81"/>
      <c r="BZP81"/>
      <c r="BZQ81"/>
      <c r="BZR81"/>
      <c r="BZS81"/>
      <c r="BZT81"/>
      <c r="BZU81"/>
      <c r="BZV81"/>
      <c r="BZW81"/>
      <c r="BZX81"/>
      <c r="BZY81"/>
      <c r="BZZ81"/>
      <c r="CAA81"/>
      <c r="CAB81"/>
      <c r="CAC81"/>
      <c r="CAD81"/>
      <c r="CAE81"/>
      <c r="CAF81"/>
      <c r="CAG81"/>
      <c r="CAH81"/>
      <c r="CAI81"/>
      <c r="CAJ81"/>
      <c r="CAK81"/>
      <c r="CAL81"/>
      <c r="CAM81"/>
      <c r="CAN81"/>
      <c r="CAO81"/>
      <c r="CAP81"/>
      <c r="CAQ81"/>
      <c r="CAR81"/>
      <c r="CAS81"/>
      <c r="CAT81"/>
      <c r="CAU81"/>
      <c r="CAV81"/>
      <c r="CAW81"/>
      <c r="CAX81"/>
      <c r="CAY81"/>
      <c r="CAZ81"/>
      <c r="CBA81"/>
      <c r="CBB81"/>
      <c r="CBC81"/>
      <c r="CBD81"/>
      <c r="CBE81"/>
      <c r="CBF81"/>
      <c r="CBG81"/>
      <c r="CBH81"/>
      <c r="CBI81"/>
      <c r="CBJ81"/>
      <c r="CBK81"/>
      <c r="CBL81"/>
      <c r="CBM81"/>
      <c r="CBN81"/>
      <c r="CBO81"/>
      <c r="CBP81"/>
      <c r="CBQ81"/>
      <c r="CBR81"/>
      <c r="CBS81"/>
      <c r="CBT81"/>
      <c r="CBU81"/>
      <c r="CBV81"/>
      <c r="CBW81"/>
      <c r="CBX81"/>
      <c r="CBY81"/>
      <c r="CBZ81"/>
      <c r="CCA81"/>
      <c r="CCB81"/>
      <c r="CCC81"/>
      <c r="CCD81"/>
      <c r="CCE81"/>
      <c r="CCF81"/>
      <c r="CCG81"/>
      <c r="CCH81"/>
      <c r="CCI81"/>
      <c r="CCJ81"/>
      <c r="CCK81"/>
      <c r="CCL81"/>
      <c r="CCM81"/>
      <c r="CCN81"/>
      <c r="CCO81"/>
      <c r="CCP81"/>
      <c r="CCQ81"/>
      <c r="CCR81"/>
      <c r="CCS81"/>
      <c r="CCT81"/>
      <c r="CCU81"/>
      <c r="CCV81"/>
      <c r="CCW81"/>
      <c r="CCX81"/>
      <c r="CCY81"/>
      <c r="CCZ81"/>
      <c r="CDA81"/>
      <c r="CDB81"/>
      <c r="CDC81"/>
      <c r="CDD81"/>
      <c r="CDE81"/>
      <c r="CDF81"/>
      <c r="CDG81"/>
      <c r="CDH81"/>
      <c r="CDI81"/>
      <c r="CDJ81"/>
      <c r="CDK81"/>
      <c r="CDL81"/>
      <c r="CDM81"/>
      <c r="CDN81"/>
      <c r="CDO81"/>
      <c r="CDP81"/>
      <c r="CDQ81"/>
      <c r="CDR81"/>
      <c r="CDS81"/>
      <c r="CDT81"/>
      <c r="CDU81"/>
      <c r="CDV81"/>
      <c r="CDW81"/>
      <c r="CDX81"/>
      <c r="CDY81"/>
      <c r="CDZ81"/>
      <c r="CEA81"/>
      <c r="CEB81"/>
      <c r="CEC81"/>
      <c r="CED81"/>
      <c r="CEE81"/>
      <c r="CEF81"/>
      <c r="CEG81"/>
      <c r="CEH81"/>
      <c r="CEI81"/>
      <c r="CEJ81"/>
      <c r="CEK81"/>
      <c r="CEL81"/>
      <c r="CEM81"/>
      <c r="CEN81"/>
      <c r="CEO81"/>
      <c r="CEP81"/>
      <c r="CEQ81"/>
      <c r="CER81"/>
      <c r="CES81"/>
      <c r="CET81"/>
      <c r="CEU81"/>
      <c r="CEV81"/>
      <c r="CEW81"/>
      <c r="CEX81"/>
      <c r="CEY81"/>
      <c r="CEZ81"/>
      <c r="CFA81"/>
      <c r="CFB81"/>
      <c r="CFC81"/>
      <c r="CFD81"/>
      <c r="CFE81"/>
      <c r="CFF81"/>
      <c r="CFG81"/>
      <c r="CFH81"/>
      <c r="CFI81"/>
      <c r="CFJ81"/>
      <c r="CFK81"/>
      <c r="CFL81"/>
      <c r="CFM81"/>
      <c r="CFN81"/>
      <c r="CFO81"/>
      <c r="CFP81"/>
      <c r="CFQ81"/>
      <c r="CFR81"/>
      <c r="CFS81"/>
      <c r="CFT81"/>
      <c r="CFU81"/>
      <c r="CFV81"/>
      <c r="CFW81"/>
      <c r="CFX81"/>
      <c r="CFY81"/>
      <c r="CFZ81"/>
      <c r="CGA81"/>
      <c r="CGB81"/>
      <c r="CGC81"/>
      <c r="CGD81"/>
      <c r="CGE81"/>
      <c r="CGF81"/>
      <c r="CGG81"/>
      <c r="CGH81"/>
      <c r="CGI81"/>
      <c r="CGJ81"/>
      <c r="CGK81"/>
      <c r="CGL81"/>
      <c r="CGM81"/>
      <c r="CGN81"/>
      <c r="CGO81"/>
      <c r="CGP81"/>
      <c r="CGQ81"/>
      <c r="CGR81"/>
      <c r="CGS81"/>
      <c r="CGT81"/>
      <c r="CGU81"/>
      <c r="CGV81"/>
      <c r="CGW81"/>
      <c r="CGX81"/>
      <c r="CGY81"/>
      <c r="CGZ81"/>
      <c r="CHA81"/>
      <c r="CHB81"/>
      <c r="CHC81"/>
      <c r="CHD81"/>
      <c r="CHE81"/>
      <c r="CHF81"/>
      <c r="CHG81"/>
      <c r="CHH81"/>
      <c r="CHI81"/>
      <c r="CHJ81"/>
      <c r="CHK81"/>
      <c r="CHL81"/>
      <c r="CHM81"/>
      <c r="CHN81"/>
      <c r="CHO81"/>
      <c r="CHP81"/>
      <c r="CHQ81"/>
      <c r="CHR81"/>
      <c r="CHS81"/>
      <c r="CHT81"/>
      <c r="CHU81"/>
      <c r="CHV81"/>
      <c r="CHW81"/>
      <c r="CHX81"/>
      <c r="CHY81"/>
      <c r="CHZ81"/>
      <c r="CIA81"/>
      <c r="CIB81"/>
      <c r="CIC81"/>
      <c r="CID81"/>
      <c r="CIE81"/>
      <c r="CIF81"/>
      <c r="CIG81"/>
      <c r="CIH81"/>
      <c r="CII81"/>
      <c r="CIJ81"/>
      <c r="CIK81"/>
      <c r="CIL81"/>
      <c r="CIM81"/>
      <c r="CIN81"/>
      <c r="CIO81"/>
      <c r="CIP81"/>
      <c r="CIQ81"/>
      <c r="CIR81"/>
      <c r="CIS81"/>
      <c r="CIT81"/>
      <c r="CIU81"/>
      <c r="CIV81"/>
      <c r="CIW81"/>
      <c r="CIX81"/>
      <c r="CIY81"/>
      <c r="CIZ81"/>
      <c r="CJA81"/>
      <c r="CJB81"/>
      <c r="CJC81"/>
      <c r="CJD81"/>
      <c r="CJE81"/>
      <c r="CJF81"/>
      <c r="CJG81"/>
      <c r="CJH81"/>
      <c r="CJI81"/>
      <c r="CJJ81"/>
      <c r="CJK81"/>
      <c r="CJL81"/>
      <c r="CJM81"/>
      <c r="CJN81"/>
      <c r="CJO81"/>
      <c r="CJP81"/>
      <c r="CJQ81"/>
      <c r="CJR81"/>
      <c r="CJS81"/>
      <c r="CJT81"/>
      <c r="CJU81"/>
      <c r="CJV81"/>
      <c r="CJW81"/>
      <c r="CJX81"/>
      <c r="CJY81"/>
      <c r="CJZ81"/>
      <c r="CKA81"/>
      <c r="CKB81"/>
      <c r="CKC81"/>
      <c r="CKD81"/>
      <c r="CKE81"/>
      <c r="CKF81"/>
      <c r="CKG81"/>
      <c r="CKH81"/>
      <c r="CKI81"/>
      <c r="CKJ81"/>
      <c r="CKK81"/>
      <c r="CKL81"/>
      <c r="CKM81"/>
      <c r="CKN81"/>
      <c r="CKO81"/>
      <c r="CKP81"/>
      <c r="CKQ81"/>
      <c r="CKR81"/>
      <c r="CKS81"/>
      <c r="CKT81"/>
      <c r="CKU81"/>
      <c r="CKV81"/>
      <c r="CKW81"/>
      <c r="CKX81"/>
      <c r="CKY81"/>
      <c r="CKZ81"/>
      <c r="CLA81"/>
      <c r="CLB81"/>
      <c r="CLC81"/>
      <c r="CLD81"/>
      <c r="CLE81"/>
      <c r="CLF81"/>
      <c r="CLG81"/>
      <c r="CLH81"/>
      <c r="CLI81"/>
      <c r="CLJ81"/>
      <c r="CLK81"/>
      <c r="CLL81"/>
      <c r="CLM81"/>
      <c r="CLN81"/>
      <c r="CLO81"/>
      <c r="CLP81"/>
      <c r="CLQ81"/>
      <c r="CLR81"/>
      <c r="CLS81"/>
      <c r="CLT81"/>
      <c r="CLU81"/>
      <c r="CLV81"/>
      <c r="CLW81"/>
      <c r="CLX81"/>
      <c r="CLY81"/>
      <c r="CLZ81"/>
      <c r="CMA81"/>
      <c r="CMB81"/>
      <c r="CMC81"/>
      <c r="CMD81"/>
      <c r="CME81"/>
      <c r="CMF81"/>
      <c r="CMG81"/>
      <c r="CMH81"/>
      <c r="CMI81"/>
      <c r="CMJ81"/>
      <c r="CMK81"/>
      <c r="CML81"/>
      <c r="CMM81"/>
      <c r="CMN81"/>
      <c r="CMO81"/>
      <c r="CMP81"/>
      <c r="CMQ81"/>
      <c r="CMR81"/>
      <c r="CMS81"/>
      <c r="CMT81"/>
      <c r="CMU81"/>
      <c r="CMV81"/>
      <c r="CMW81"/>
      <c r="CMX81"/>
      <c r="CMY81"/>
      <c r="CMZ81"/>
      <c r="CNA81"/>
      <c r="CNB81"/>
      <c r="CNC81"/>
      <c r="CND81"/>
      <c r="CNE81"/>
      <c r="CNF81"/>
      <c r="CNG81"/>
      <c r="CNH81"/>
      <c r="CNI81"/>
      <c r="CNJ81"/>
      <c r="CNK81"/>
      <c r="CNL81"/>
      <c r="CNM81"/>
      <c r="CNN81"/>
      <c r="CNO81"/>
      <c r="CNP81"/>
      <c r="CNQ81"/>
      <c r="CNR81"/>
      <c r="CNS81"/>
      <c r="CNT81"/>
      <c r="CNU81"/>
      <c r="CNV81"/>
      <c r="CNW81"/>
      <c r="CNX81"/>
      <c r="CNY81"/>
      <c r="CNZ81"/>
      <c r="COA81"/>
      <c r="COB81"/>
      <c r="COC81"/>
      <c r="COD81"/>
      <c r="COE81"/>
      <c r="COF81"/>
      <c r="COG81"/>
      <c r="COH81"/>
      <c r="COI81"/>
      <c r="COJ81"/>
      <c r="COK81"/>
      <c r="COL81"/>
      <c r="COM81"/>
      <c r="CON81"/>
      <c r="COO81"/>
      <c r="COP81"/>
      <c r="COQ81"/>
      <c r="COR81"/>
      <c r="COS81"/>
      <c r="COT81"/>
      <c r="COU81"/>
      <c r="COV81"/>
      <c r="COW81"/>
      <c r="COX81"/>
      <c r="COY81"/>
      <c r="COZ81"/>
      <c r="CPA81"/>
      <c r="CPB81"/>
      <c r="CPC81"/>
      <c r="CPD81"/>
      <c r="CPE81"/>
      <c r="CPF81"/>
      <c r="CPG81"/>
      <c r="CPH81"/>
      <c r="CPI81"/>
      <c r="CPJ81"/>
      <c r="CPK81"/>
      <c r="CPL81"/>
      <c r="CPM81"/>
      <c r="CPN81"/>
      <c r="CPO81"/>
      <c r="CPP81"/>
      <c r="CPQ81"/>
      <c r="CPR81"/>
      <c r="CPS81"/>
      <c r="CPT81"/>
      <c r="CPU81"/>
      <c r="CPV81"/>
      <c r="CPW81"/>
      <c r="CPX81"/>
      <c r="CPY81"/>
      <c r="CPZ81"/>
      <c r="CQA81"/>
      <c r="CQB81"/>
      <c r="CQC81"/>
      <c r="CQD81"/>
      <c r="CQE81"/>
      <c r="CQF81"/>
      <c r="CQG81"/>
      <c r="CQH81"/>
      <c r="CQI81"/>
      <c r="CQJ81"/>
      <c r="CQK81"/>
      <c r="CQL81"/>
      <c r="CQM81"/>
      <c r="CQN81"/>
      <c r="CQO81"/>
      <c r="CQP81"/>
      <c r="CQQ81"/>
      <c r="CQR81"/>
      <c r="CQS81"/>
      <c r="CQT81"/>
      <c r="CQU81"/>
      <c r="CQV81"/>
      <c r="CQW81"/>
      <c r="CQX81"/>
      <c r="CQY81"/>
      <c r="CQZ81"/>
      <c r="CRA81"/>
      <c r="CRB81"/>
      <c r="CRC81"/>
      <c r="CRD81"/>
      <c r="CRE81"/>
      <c r="CRF81"/>
      <c r="CRG81"/>
      <c r="CRH81"/>
      <c r="CRI81"/>
      <c r="CRJ81"/>
      <c r="CRK81"/>
      <c r="CRL81"/>
      <c r="CRM81"/>
      <c r="CRN81"/>
      <c r="CRO81"/>
      <c r="CRP81"/>
      <c r="CRQ81"/>
      <c r="CRR81"/>
      <c r="CRS81"/>
      <c r="CRT81"/>
      <c r="CRU81"/>
      <c r="CRV81"/>
      <c r="CRW81"/>
      <c r="CRX81"/>
      <c r="CRY81"/>
      <c r="CRZ81"/>
      <c r="CSA81"/>
      <c r="CSB81"/>
      <c r="CSC81"/>
      <c r="CSD81"/>
      <c r="CSE81"/>
      <c r="CSF81"/>
      <c r="CSG81"/>
      <c r="CSH81"/>
      <c r="CSI81"/>
      <c r="CSJ81"/>
      <c r="CSK81"/>
      <c r="CSL81"/>
      <c r="CSM81"/>
      <c r="CSN81"/>
      <c r="CSO81"/>
      <c r="CSP81"/>
      <c r="CSQ81"/>
      <c r="CSR81"/>
      <c r="CSS81"/>
      <c r="CST81"/>
      <c r="CSU81"/>
      <c r="CSV81"/>
      <c r="CSW81"/>
      <c r="CSX81"/>
      <c r="CSY81"/>
      <c r="CSZ81"/>
      <c r="CTA81"/>
      <c r="CTB81"/>
      <c r="CTC81"/>
      <c r="CTD81"/>
      <c r="CTE81"/>
      <c r="CTF81"/>
      <c r="CTG81"/>
      <c r="CTH81"/>
      <c r="CTI81"/>
      <c r="CTJ81"/>
      <c r="CTK81"/>
      <c r="CTL81"/>
      <c r="CTM81"/>
      <c r="CTN81"/>
      <c r="CTO81"/>
      <c r="CTP81"/>
      <c r="CTQ81"/>
      <c r="CTR81"/>
      <c r="CTS81"/>
      <c r="CTT81"/>
      <c r="CTU81"/>
      <c r="CTV81"/>
      <c r="CTW81"/>
      <c r="CTX81"/>
      <c r="CTY81"/>
      <c r="CTZ81"/>
      <c r="CUA81"/>
      <c r="CUB81"/>
      <c r="CUC81"/>
      <c r="CUD81"/>
      <c r="CUE81"/>
      <c r="CUF81"/>
      <c r="CUG81"/>
      <c r="CUH81"/>
      <c r="CUI81"/>
      <c r="CUJ81"/>
      <c r="CUK81"/>
      <c r="CUL81"/>
      <c r="CUM81"/>
      <c r="CUN81"/>
      <c r="CUO81"/>
      <c r="CUP81"/>
      <c r="CUQ81"/>
      <c r="CUR81"/>
      <c r="CUS81"/>
      <c r="CUT81"/>
      <c r="CUU81"/>
      <c r="CUV81"/>
      <c r="CUW81"/>
      <c r="CUX81"/>
      <c r="CUY81"/>
      <c r="CUZ81"/>
      <c r="CVA81"/>
      <c r="CVB81"/>
      <c r="CVC81"/>
      <c r="CVD81"/>
      <c r="CVE81"/>
      <c r="CVF81"/>
      <c r="CVG81"/>
      <c r="CVH81"/>
      <c r="CVI81"/>
      <c r="CVJ81"/>
      <c r="CVK81"/>
      <c r="CVL81"/>
      <c r="CVM81"/>
      <c r="CVN81"/>
      <c r="CVO81"/>
      <c r="CVP81"/>
      <c r="CVQ81"/>
      <c r="CVR81"/>
      <c r="CVS81"/>
      <c r="CVT81"/>
      <c r="CVU81"/>
      <c r="CVV81"/>
      <c r="CVW81"/>
      <c r="CVX81"/>
      <c r="CVY81"/>
      <c r="CVZ81"/>
      <c r="CWA81"/>
      <c r="CWB81"/>
      <c r="CWC81"/>
      <c r="CWD81"/>
      <c r="CWE81"/>
      <c r="CWF81"/>
      <c r="CWG81"/>
      <c r="CWH81"/>
      <c r="CWI81"/>
      <c r="CWJ81"/>
      <c r="CWK81"/>
      <c r="CWL81"/>
      <c r="CWM81"/>
      <c r="CWN81"/>
      <c r="CWO81"/>
      <c r="CWP81"/>
      <c r="CWQ81"/>
      <c r="CWR81"/>
      <c r="CWS81"/>
      <c r="CWT81"/>
      <c r="CWU81"/>
      <c r="CWV81"/>
      <c r="CWW81"/>
      <c r="CWX81"/>
      <c r="CWY81"/>
      <c r="CWZ81"/>
      <c r="CXA81"/>
      <c r="CXB81"/>
      <c r="CXC81"/>
      <c r="CXD81"/>
      <c r="CXE81"/>
      <c r="CXF81"/>
      <c r="CXG81"/>
      <c r="CXH81"/>
      <c r="CXI81"/>
      <c r="CXJ81"/>
      <c r="CXK81"/>
      <c r="CXL81"/>
      <c r="CXM81"/>
      <c r="CXN81"/>
      <c r="CXO81"/>
      <c r="CXP81"/>
      <c r="CXQ81"/>
      <c r="CXR81"/>
      <c r="CXS81"/>
      <c r="CXT81"/>
      <c r="CXU81"/>
      <c r="CXV81"/>
      <c r="CXW81"/>
      <c r="CXX81"/>
      <c r="CXY81"/>
      <c r="CXZ81"/>
      <c r="CYA81"/>
      <c r="CYB81"/>
      <c r="CYC81"/>
      <c r="CYD81"/>
      <c r="CYE81"/>
      <c r="CYF81"/>
      <c r="CYG81"/>
      <c r="CYH81"/>
      <c r="CYI81"/>
      <c r="CYJ81"/>
      <c r="CYK81"/>
      <c r="CYL81"/>
      <c r="CYM81"/>
      <c r="CYN81"/>
      <c r="CYO81"/>
      <c r="CYP81"/>
      <c r="CYQ81"/>
      <c r="CYR81"/>
      <c r="CYS81"/>
      <c r="CYT81"/>
      <c r="CYU81"/>
      <c r="CYV81"/>
      <c r="CYW81"/>
      <c r="CYX81"/>
      <c r="CYY81"/>
      <c r="CYZ81"/>
      <c r="CZA81"/>
      <c r="CZB81"/>
      <c r="CZC81"/>
      <c r="CZD81"/>
      <c r="CZE81"/>
      <c r="CZF81"/>
      <c r="CZG81"/>
      <c r="CZH81"/>
      <c r="CZI81"/>
      <c r="CZJ81"/>
      <c r="CZK81"/>
      <c r="CZL81"/>
      <c r="CZM81"/>
      <c r="CZN81"/>
      <c r="CZO81"/>
      <c r="CZP81"/>
      <c r="CZQ81"/>
      <c r="CZR81"/>
      <c r="CZS81"/>
      <c r="CZT81"/>
      <c r="CZU81"/>
      <c r="CZV81"/>
      <c r="CZW81"/>
      <c r="CZX81"/>
      <c r="CZY81"/>
      <c r="CZZ81"/>
      <c r="DAA81"/>
      <c r="DAB81"/>
      <c r="DAC81"/>
      <c r="DAD81"/>
      <c r="DAE81"/>
      <c r="DAF81"/>
      <c r="DAG81"/>
      <c r="DAH81"/>
      <c r="DAI81"/>
      <c r="DAJ81"/>
      <c r="DAK81"/>
      <c r="DAL81"/>
      <c r="DAM81"/>
      <c r="DAN81"/>
      <c r="DAO81"/>
      <c r="DAP81"/>
      <c r="DAQ81"/>
      <c r="DAR81"/>
      <c r="DAS81"/>
      <c r="DAT81"/>
      <c r="DAU81"/>
      <c r="DAV81"/>
      <c r="DAW81"/>
      <c r="DAX81"/>
      <c r="DAY81"/>
      <c r="DAZ81"/>
      <c r="DBA81"/>
      <c r="DBB81"/>
      <c r="DBC81"/>
      <c r="DBD81"/>
      <c r="DBE81"/>
      <c r="DBF81"/>
      <c r="DBG81"/>
      <c r="DBH81"/>
      <c r="DBI81"/>
      <c r="DBJ81"/>
      <c r="DBK81"/>
      <c r="DBL81"/>
      <c r="DBM81"/>
      <c r="DBN81"/>
      <c r="DBO81"/>
      <c r="DBP81"/>
      <c r="DBQ81"/>
      <c r="DBR81"/>
      <c r="DBS81"/>
      <c r="DBT81"/>
      <c r="DBU81"/>
      <c r="DBV81"/>
      <c r="DBW81"/>
      <c r="DBX81"/>
      <c r="DBY81"/>
      <c r="DBZ81"/>
      <c r="DCA81"/>
      <c r="DCB81"/>
      <c r="DCC81"/>
      <c r="DCD81"/>
      <c r="DCE81"/>
      <c r="DCF81"/>
      <c r="DCG81"/>
      <c r="DCH81"/>
      <c r="DCI81"/>
      <c r="DCJ81"/>
      <c r="DCK81"/>
      <c r="DCL81"/>
      <c r="DCM81"/>
      <c r="DCN81"/>
      <c r="DCO81"/>
      <c r="DCP81"/>
      <c r="DCQ81"/>
      <c r="DCR81"/>
      <c r="DCS81"/>
      <c r="DCT81"/>
      <c r="DCU81"/>
      <c r="DCV81"/>
      <c r="DCW81"/>
      <c r="DCX81"/>
      <c r="DCY81"/>
      <c r="DCZ81"/>
      <c r="DDA81"/>
      <c r="DDB81"/>
      <c r="DDC81"/>
      <c r="DDD81"/>
      <c r="DDE81"/>
      <c r="DDF81"/>
      <c r="DDG81"/>
      <c r="DDH81"/>
      <c r="DDI81"/>
      <c r="DDJ81"/>
      <c r="DDK81"/>
      <c r="DDL81"/>
      <c r="DDM81"/>
      <c r="DDN81"/>
      <c r="DDO81"/>
      <c r="DDP81"/>
      <c r="DDQ81"/>
      <c r="DDR81"/>
      <c r="DDS81"/>
      <c r="DDT81"/>
      <c r="DDU81"/>
      <c r="DDV81"/>
      <c r="DDW81"/>
      <c r="DDX81"/>
      <c r="DDY81"/>
      <c r="DDZ81"/>
      <c r="DEA81"/>
      <c r="DEB81"/>
      <c r="DEC81"/>
      <c r="DED81"/>
      <c r="DEE81"/>
      <c r="DEF81"/>
      <c r="DEG81"/>
      <c r="DEH81"/>
      <c r="DEI81"/>
      <c r="DEJ81"/>
      <c r="DEK81"/>
      <c r="DEL81"/>
      <c r="DEM81"/>
      <c r="DEN81"/>
      <c r="DEO81"/>
      <c r="DEP81"/>
      <c r="DEQ81"/>
      <c r="DER81"/>
      <c r="DES81"/>
      <c r="DET81"/>
      <c r="DEU81"/>
      <c r="DEV81"/>
      <c r="DEW81"/>
      <c r="DEX81"/>
      <c r="DEY81"/>
      <c r="DEZ81"/>
      <c r="DFA81"/>
      <c r="DFB81"/>
      <c r="DFC81"/>
      <c r="DFD81"/>
      <c r="DFE81"/>
      <c r="DFF81"/>
      <c r="DFG81"/>
      <c r="DFH81"/>
      <c r="DFI81"/>
      <c r="DFJ81"/>
      <c r="DFK81"/>
      <c r="DFL81"/>
      <c r="DFM81"/>
      <c r="DFN81"/>
      <c r="DFO81"/>
      <c r="DFP81"/>
      <c r="DFQ81"/>
      <c r="DFR81"/>
      <c r="DFS81"/>
      <c r="DFT81"/>
      <c r="DFU81"/>
      <c r="DFV81"/>
      <c r="DFW81"/>
      <c r="DFX81"/>
      <c r="DFY81"/>
      <c r="DFZ81"/>
      <c r="DGA81"/>
      <c r="DGB81"/>
      <c r="DGC81"/>
      <c r="DGD81"/>
      <c r="DGE81"/>
      <c r="DGF81"/>
      <c r="DGG81"/>
      <c r="DGH81"/>
      <c r="DGI81"/>
      <c r="DGJ81"/>
      <c r="DGK81"/>
      <c r="DGL81"/>
      <c r="DGM81"/>
      <c r="DGN81"/>
      <c r="DGO81"/>
      <c r="DGP81"/>
      <c r="DGQ81"/>
      <c r="DGR81"/>
      <c r="DGS81"/>
      <c r="DGT81"/>
      <c r="DGU81"/>
      <c r="DGV81"/>
      <c r="DGW81"/>
      <c r="DGX81"/>
      <c r="DGY81"/>
      <c r="DGZ81"/>
      <c r="DHA81"/>
      <c r="DHB81"/>
      <c r="DHC81"/>
      <c r="DHD81"/>
      <c r="DHE81"/>
      <c r="DHF81"/>
      <c r="DHG81"/>
      <c r="DHH81"/>
      <c r="DHI81"/>
      <c r="DHJ81"/>
      <c r="DHK81"/>
      <c r="DHL81"/>
      <c r="DHM81"/>
      <c r="DHN81"/>
      <c r="DHO81"/>
      <c r="DHP81"/>
      <c r="DHQ81"/>
      <c r="DHR81"/>
      <c r="DHS81"/>
      <c r="DHT81"/>
      <c r="DHU81"/>
      <c r="DHV81"/>
      <c r="DHW81"/>
      <c r="DHX81"/>
      <c r="DHY81"/>
      <c r="DHZ81"/>
      <c r="DIA81"/>
      <c r="DIB81"/>
      <c r="DIC81"/>
      <c r="DID81"/>
      <c r="DIE81"/>
      <c r="DIF81"/>
      <c r="DIG81"/>
      <c r="DIH81"/>
      <c r="DII81"/>
      <c r="DIJ81"/>
      <c r="DIK81"/>
      <c r="DIL81"/>
      <c r="DIM81"/>
      <c r="DIN81"/>
      <c r="DIO81"/>
      <c r="DIP81"/>
      <c r="DIQ81"/>
      <c r="DIR81"/>
      <c r="DIS81"/>
      <c r="DIT81"/>
      <c r="DIU81"/>
      <c r="DIV81"/>
      <c r="DIW81"/>
      <c r="DIX81"/>
      <c r="DIY81"/>
      <c r="DIZ81"/>
      <c r="DJA81"/>
      <c r="DJB81"/>
      <c r="DJC81"/>
      <c r="DJD81"/>
      <c r="DJE81"/>
      <c r="DJF81"/>
      <c r="DJG81"/>
      <c r="DJH81"/>
      <c r="DJI81"/>
      <c r="DJJ81"/>
      <c r="DJK81"/>
      <c r="DJL81"/>
      <c r="DJM81"/>
      <c r="DJN81"/>
      <c r="DJO81"/>
      <c r="DJP81"/>
      <c r="DJQ81"/>
      <c r="DJR81"/>
      <c r="DJS81"/>
      <c r="DJT81"/>
      <c r="DJU81"/>
      <c r="DJV81"/>
      <c r="DJW81"/>
      <c r="DJX81"/>
      <c r="DJY81"/>
      <c r="DJZ81"/>
      <c r="DKA81"/>
      <c r="DKB81"/>
      <c r="DKC81"/>
      <c r="DKD81"/>
      <c r="DKE81"/>
      <c r="DKF81"/>
      <c r="DKG81"/>
      <c r="DKH81"/>
      <c r="DKI81"/>
      <c r="DKJ81"/>
      <c r="DKK81"/>
      <c r="DKL81"/>
      <c r="DKM81"/>
      <c r="DKN81"/>
      <c r="DKO81"/>
      <c r="DKP81"/>
      <c r="DKQ81"/>
      <c r="DKR81"/>
      <c r="DKS81"/>
      <c r="DKT81"/>
      <c r="DKU81"/>
      <c r="DKV81"/>
      <c r="DKW81"/>
      <c r="DKX81"/>
      <c r="DKY81"/>
      <c r="DKZ81"/>
      <c r="DLA81"/>
      <c r="DLB81"/>
      <c r="DLC81"/>
      <c r="DLD81"/>
      <c r="DLE81"/>
      <c r="DLF81"/>
      <c r="DLG81"/>
      <c r="DLH81"/>
      <c r="DLI81"/>
      <c r="DLJ81"/>
      <c r="DLK81"/>
      <c r="DLL81"/>
      <c r="DLM81"/>
      <c r="DLN81"/>
      <c r="DLO81"/>
      <c r="DLP81"/>
      <c r="DLQ81"/>
      <c r="DLR81"/>
      <c r="DLS81"/>
      <c r="DLT81"/>
      <c r="DLU81"/>
      <c r="DLV81"/>
      <c r="DLW81"/>
      <c r="DLX81"/>
      <c r="DLY81"/>
      <c r="DLZ81"/>
      <c r="DMA81"/>
      <c r="DMB81"/>
      <c r="DMC81"/>
      <c r="DMD81"/>
      <c r="DME81"/>
      <c r="DMF81"/>
      <c r="DMG81"/>
      <c r="DMH81"/>
      <c r="DMI81"/>
      <c r="DMJ81"/>
      <c r="DMK81"/>
      <c r="DML81"/>
      <c r="DMM81"/>
      <c r="DMN81"/>
      <c r="DMO81"/>
      <c r="DMP81"/>
      <c r="DMQ81"/>
      <c r="DMR81"/>
      <c r="DMS81"/>
      <c r="DMT81"/>
      <c r="DMU81"/>
      <c r="DMV81"/>
      <c r="DMW81"/>
      <c r="DMX81"/>
      <c r="DMY81"/>
      <c r="DMZ81"/>
      <c r="DNA81"/>
      <c r="DNB81"/>
      <c r="DNC81"/>
      <c r="DND81"/>
      <c r="DNE81"/>
      <c r="DNF81"/>
      <c r="DNG81"/>
      <c r="DNH81"/>
      <c r="DNI81"/>
      <c r="DNJ81"/>
      <c r="DNK81"/>
      <c r="DNL81"/>
      <c r="DNM81"/>
      <c r="DNN81"/>
      <c r="DNO81"/>
      <c r="DNP81"/>
      <c r="DNQ81"/>
      <c r="DNR81"/>
      <c r="DNS81"/>
      <c r="DNT81"/>
      <c r="DNU81"/>
      <c r="DNV81"/>
      <c r="DNW81"/>
      <c r="DNX81"/>
      <c r="DNY81"/>
      <c r="DNZ81"/>
      <c r="DOA81"/>
      <c r="DOB81"/>
      <c r="DOC81"/>
      <c r="DOD81"/>
      <c r="DOE81"/>
      <c r="DOF81"/>
      <c r="DOG81"/>
      <c r="DOH81"/>
      <c r="DOI81"/>
      <c r="DOJ81"/>
      <c r="DOK81"/>
      <c r="DOL81"/>
      <c r="DOM81"/>
      <c r="DON81"/>
      <c r="DOO81"/>
      <c r="DOP81"/>
      <c r="DOQ81"/>
      <c r="DOR81"/>
      <c r="DOS81"/>
      <c r="DOT81"/>
      <c r="DOU81"/>
      <c r="DOV81"/>
      <c r="DOW81"/>
      <c r="DOX81"/>
      <c r="DOY81"/>
      <c r="DOZ81"/>
      <c r="DPA81"/>
      <c r="DPB81"/>
      <c r="DPC81"/>
      <c r="DPD81"/>
      <c r="DPE81"/>
      <c r="DPF81"/>
      <c r="DPG81"/>
      <c r="DPH81"/>
      <c r="DPI81"/>
      <c r="DPJ81"/>
      <c r="DPK81"/>
      <c r="DPL81"/>
      <c r="DPM81"/>
      <c r="DPN81"/>
      <c r="DPO81"/>
      <c r="DPP81"/>
      <c r="DPQ81"/>
      <c r="DPR81"/>
      <c r="DPS81"/>
      <c r="DPT81"/>
      <c r="DPU81"/>
      <c r="DPV81"/>
      <c r="DPW81"/>
      <c r="DPX81"/>
      <c r="DPY81"/>
      <c r="DPZ81"/>
      <c r="DQA81"/>
      <c r="DQB81"/>
      <c r="DQC81"/>
      <c r="DQD81"/>
      <c r="DQE81"/>
      <c r="DQF81"/>
      <c r="DQG81"/>
      <c r="DQH81"/>
      <c r="DQI81"/>
      <c r="DQJ81"/>
      <c r="DQK81"/>
      <c r="DQL81"/>
      <c r="DQM81"/>
      <c r="DQN81"/>
      <c r="DQO81"/>
      <c r="DQP81"/>
      <c r="DQQ81"/>
      <c r="DQR81"/>
      <c r="DQS81"/>
      <c r="DQT81"/>
      <c r="DQU81"/>
      <c r="DQV81"/>
      <c r="DQW81"/>
      <c r="DQX81"/>
      <c r="DQY81"/>
      <c r="DQZ81"/>
      <c r="DRA81"/>
      <c r="DRB81"/>
      <c r="DRC81"/>
      <c r="DRD81"/>
      <c r="DRE81"/>
      <c r="DRF81"/>
      <c r="DRG81"/>
      <c r="DRH81"/>
      <c r="DRI81"/>
      <c r="DRJ81"/>
      <c r="DRK81"/>
      <c r="DRL81"/>
      <c r="DRM81"/>
      <c r="DRN81"/>
      <c r="DRO81"/>
      <c r="DRP81"/>
      <c r="DRQ81"/>
      <c r="DRR81"/>
      <c r="DRS81"/>
      <c r="DRT81"/>
      <c r="DRU81"/>
      <c r="DRV81"/>
      <c r="DRW81"/>
      <c r="DRX81"/>
      <c r="DRY81"/>
      <c r="DRZ81"/>
      <c r="DSA81"/>
      <c r="DSB81"/>
      <c r="DSC81"/>
      <c r="DSD81"/>
      <c r="DSE81"/>
      <c r="DSF81"/>
      <c r="DSG81"/>
      <c r="DSH81"/>
      <c r="DSI81"/>
      <c r="DSJ81"/>
      <c r="DSK81"/>
      <c r="DSL81"/>
      <c r="DSM81"/>
      <c r="DSN81"/>
      <c r="DSO81"/>
      <c r="DSP81"/>
      <c r="DSQ81"/>
      <c r="DSR81"/>
      <c r="DSS81"/>
      <c r="DST81"/>
      <c r="DSU81"/>
      <c r="DSV81"/>
      <c r="DSW81"/>
      <c r="DSX81"/>
      <c r="DSY81"/>
      <c r="DSZ81"/>
      <c r="DTA81"/>
      <c r="DTB81"/>
      <c r="DTC81"/>
      <c r="DTD81"/>
      <c r="DTE81"/>
      <c r="DTF81"/>
      <c r="DTG81"/>
      <c r="DTH81"/>
      <c r="DTI81"/>
      <c r="DTJ81"/>
      <c r="DTK81"/>
      <c r="DTL81"/>
      <c r="DTM81"/>
      <c r="DTN81"/>
      <c r="DTO81"/>
      <c r="DTP81"/>
      <c r="DTQ81"/>
      <c r="DTR81"/>
      <c r="DTS81"/>
      <c r="DTT81"/>
      <c r="DTU81"/>
      <c r="DTV81"/>
      <c r="DTW81"/>
      <c r="DTX81"/>
      <c r="DTY81"/>
      <c r="DTZ81"/>
      <c r="DUA81"/>
      <c r="DUB81"/>
      <c r="DUC81"/>
      <c r="DUD81"/>
      <c r="DUE81"/>
      <c r="DUF81"/>
      <c r="DUG81"/>
      <c r="DUH81"/>
      <c r="DUI81"/>
      <c r="DUJ81"/>
      <c r="DUK81"/>
      <c r="DUL81"/>
      <c r="DUM81"/>
      <c r="DUN81"/>
      <c r="DUO81"/>
      <c r="DUP81"/>
      <c r="DUQ81"/>
      <c r="DUR81"/>
      <c r="DUS81"/>
      <c r="DUT81"/>
      <c r="DUU81"/>
      <c r="DUV81"/>
      <c r="DUW81"/>
      <c r="DUX81"/>
      <c r="DUY81"/>
      <c r="DUZ81"/>
      <c r="DVA81"/>
      <c r="DVB81"/>
      <c r="DVC81"/>
      <c r="DVD81"/>
      <c r="DVE81"/>
      <c r="DVF81"/>
      <c r="DVG81"/>
      <c r="DVH81"/>
      <c r="DVI81"/>
      <c r="DVJ81"/>
      <c r="DVK81"/>
      <c r="DVL81"/>
      <c r="DVM81"/>
      <c r="DVN81"/>
      <c r="DVO81"/>
      <c r="DVP81"/>
      <c r="DVQ81"/>
      <c r="DVR81"/>
      <c r="DVS81"/>
      <c r="DVT81"/>
      <c r="DVU81"/>
      <c r="DVV81"/>
      <c r="DVW81"/>
      <c r="DVX81"/>
      <c r="DVY81"/>
      <c r="DVZ81"/>
      <c r="DWA81"/>
      <c r="DWB81"/>
      <c r="DWC81"/>
      <c r="DWD81"/>
      <c r="DWE81"/>
      <c r="DWF81"/>
      <c r="DWG81"/>
      <c r="DWH81"/>
      <c r="DWI81"/>
      <c r="DWJ81"/>
      <c r="DWK81"/>
      <c r="DWL81"/>
      <c r="DWM81"/>
      <c r="DWN81"/>
      <c r="DWO81"/>
      <c r="DWP81"/>
      <c r="DWQ81"/>
      <c r="DWR81"/>
      <c r="DWS81"/>
      <c r="DWT81"/>
      <c r="DWU81"/>
      <c r="DWV81"/>
      <c r="DWW81"/>
      <c r="DWX81"/>
      <c r="DWY81"/>
      <c r="DWZ81"/>
      <c r="DXA81"/>
      <c r="DXB81"/>
      <c r="DXC81"/>
      <c r="DXD81"/>
      <c r="DXE81"/>
      <c r="DXF81"/>
      <c r="DXG81"/>
      <c r="DXH81"/>
      <c r="DXI81"/>
      <c r="DXJ81"/>
      <c r="DXK81"/>
      <c r="DXL81"/>
      <c r="DXM81"/>
      <c r="DXN81"/>
      <c r="DXO81"/>
      <c r="DXP81"/>
      <c r="DXQ81"/>
      <c r="DXR81"/>
      <c r="DXS81"/>
      <c r="DXT81"/>
      <c r="DXU81"/>
      <c r="DXV81"/>
      <c r="DXW81"/>
      <c r="DXX81"/>
      <c r="DXY81"/>
      <c r="DXZ81"/>
      <c r="DYA81"/>
      <c r="DYB81"/>
      <c r="DYC81"/>
      <c r="DYD81"/>
      <c r="DYE81"/>
      <c r="DYF81"/>
      <c r="DYG81"/>
      <c r="DYH81"/>
      <c r="DYI81"/>
      <c r="DYJ81"/>
      <c r="DYK81"/>
      <c r="DYL81"/>
      <c r="DYM81"/>
      <c r="DYN81"/>
      <c r="DYO81"/>
      <c r="DYP81"/>
      <c r="DYQ81"/>
      <c r="DYR81"/>
      <c r="DYS81"/>
      <c r="DYT81"/>
      <c r="DYU81"/>
      <c r="DYV81"/>
      <c r="DYW81"/>
      <c r="DYX81"/>
      <c r="DYY81"/>
      <c r="DYZ81"/>
      <c r="DZA81"/>
      <c r="DZB81"/>
      <c r="DZC81"/>
      <c r="DZD81"/>
      <c r="DZE81"/>
      <c r="DZF81"/>
      <c r="DZG81"/>
      <c r="DZH81"/>
      <c r="DZI81"/>
      <c r="DZJ81"/>
      <c r="DZK81"/>
      <c r="DZL81"/>
      <c r="DZM81"/>
      <c r="DZN81"/>
      <c r="DZO81"/>
      <c r="DZP81"/>
      <c r="DZQ81"/>
      <c r="DZR81"/>
      <c r="DZS81"/>
      <c r="DZT81"/>
      <c r="DZU81"/>
      <c r="DZV81"/>
      <c r="DZW81"/>
      <c r="DZX81"/>
      <c r="DZY81"/>
      <c r="DZZ81"/>
      <c r="EAA81"/>
      <c r="EAB81"/>
      <c r="EAC81"/>
      <c r="EAD81"/>
      <c r="EAE81"/>
      <c r="EAF81"/>
      <c r="EAG81"/>
      <c r="EAH81"/>
      <c r="EAI81"/>
      <c r="EAJ81"/>
      <c r="EAK81"/>
      <c r="EAL81"/>
      <c r="EAM81"/>
      <c r="EAN81"/>
      <c r="EAO81"/>
      <c r="EAP81"/>
      <c r="EAQ81"/>
      <c r="EAR81"/>
      <c r="EAS81"/>
      <c r="EAT81"/>
      <c r="EAU81"/>
      <c r="EAV81"/>
      <c r="EAW81"/>
      <c r="EAX81"/>
      <c r="EAY81"/>
      <c r="EAZ81"/>
      <c r="EBA81"/>
      <c r="EBB81"/>
      <c r="EBC81"/>
      <c r="EBD81"/>
      <c r="EBE81"/>
      <c r="EBF81"/>
      <c r="EBG81"/>
      <c r="EBH81"/>
      <c r="EBI81"/>
      <c r="EBJ81"/>
      <c r="EBK81"/>
      <c r="EBL81"/>
      <c r="EBM81"/>
      <c r="EBN81"/>
      <c r="EBO81"/>
      <c r="EBP81"/>
      <c r="EBQ81"/>
      <c r="EBR81"/>
      <c r="EBS81"/>
      <c r="EBT81"/>
      <c r="EBU81"/>
      <c r="EBV81"/>
      <c r="EBW81"/>
      <c r="EBX81"/>
      <c r="EBY81"/>
      <c r="EBZ81"/>
      <c r="ECA81"/>
      <c r="ECB81"/>
      <c r="ECC81"/>
      <c r="ECD81"/>
      <c r="ECE81"/>
      <c r="ECF81"/>
      <c r="ECG81"/>
      <c r="ECH81"/>
      <c r="ECI81"/>
      <c r="ECJ81"/>
      <c r="ECK81"/>
      <c r="ECL81"/>
      <c r="ECM81"/>
      <c r="ECN81"/>
      <c r="ECO81"/>
      <c r="ECP81"/>
      <c r="ECQ81"/>
      <c r="ECR81"/>
      <c r="ECS81"/>
      <c r="ECT81"/>
      <c r="ECU81"/>
      <c r="ECV81"/>
      <c r="ECW81"/>
      <c r="ECX81"/>
      <c r="ECY81"/>
      <c r="ECZ81"/>
      <c r="EDA81"/>
      <c r="EDB81"/>
      <c r="EDC81"/>
      <c r="EDD81"/>
      <c r="EDE81"/>
      <c r="EDF81"/>
      <c r="EDG81"/>
      <c r="EDH81"/>
      <c r="EDI81"/>
      <c r="EDJ81"/>
      <c r="EDK81"/>
      <c r="EDL81"/>
      <c r="EDM81"/>
      <c r="EDN81"/>
      <c r="EDO81"/>
      <c r="EDP81"/>
      <c r="EDQ81"/>
      <c r="EDR81"/>
      <c r="EDS81"/>
      <c r="EDT81"/>
      <c r="EDU81"/>
      <c r="EDV81"/>
      <c r="EDW81"/>
      <c r="EDX81"/>
      <c r="EDY81"/>
      <c r="EDZ81"/>
      <c r="EEA81"/>
      <c r="EEB81"/>
      <c r="EEC81"/>
      <c r="EED81"/>
      <c r="EEE81"/>
      <c r="EEF81"/>
      <c r="EEG81"/>
      <c r="EEH81"/>
      <c r="EEI81"/>
      <c r="EEJ81"/>
      <c r="EEK81"/>
      <c r="EEL81"/>
      <c r="EEM81"/>
      <c r="EEN81"/>
      <c r="EEO81"/>
      <c r="EEP81"/>
      <c r="EEQ81"/>
      <c r="EER81"/>
      <c r="EES81"/>
      <c r="EET81"/>
      <c r="EEU81"/>
      <c r="EEV81"/>
      <c r="EEW81"/>
      <c r="EEX81"/>
      <c r="EEY81"/>
      <c r="EEZ81"/>
      <c r="EFA81"/>
      <c r="EFB81"/>
      <c r="EFC81"/>
      <c r="EFD81"/>
      <c r="EFE81"/>
      <c r="EFF81"/>
      <c r="EFG81"/>
      <c r="EFH81"/>
      <c r="EFI81"/>
      <c r="EFJ81"/>
      <c r="EFK81"/>
      <c r="EFL81"/>
      <c r="EFM81"/>
      <c r="EFN81"/>
      <c r="EFO81"/>
      <c r="EFP81"/>
      <c r="EFQ81"/>
      <c r="EFR81"/>
      <c r="EFS81"/>
      <c r="EFT81"/>
      <c r="EFU81"/>
      <c r="EFV81"/>
      <c r="EFW81"/>
      <c r="EFX81"/>
      <c r="EFY81"/>
      <c r="EFZ81"/>
      <c r="EGA81"/>
      <c r="EGB81"/>
      <c r="EGC81"/>
      <c r="EGD81"/>
      <c r="EGE81"/>
      <c r="EGF81"/>
      <c r="EGG81"/>
      <c r="EGH81"/>
      <c r="EGI81"/>
      <c r="EGJ81"/>
      <c r="EGK81"/>
      <c r="EGL81"/>
      <c r="EGM81"/>
      <c r="EGN81"/>
      <c r="EGO81"/>
      <c r="EGP81"/>
      <c r="EGQ81"/>
      <c r="EGR81"/>
      <c r="EGS81"/>
      <c r="EGT81"/>
      <c r="EGU81"/>
      <c r="EGV81"/>
      <c r="EGW81"/>
      <c r="EGX81"/>
      <c r="EGY81"/>
      <c r="EGZ81"/>
      <c r="EHA81"/>
      <c r="EHB81"/>
      <c r="EHC81"/>
      <c r="EHD81"/>
      <c r="EHE81"/>
      <c r="EHF81"/>
      <c r="EHG81"/>
      <c r="EHH81"/>
      <c r="EHI81"/>
      <c r="EHJ81"/>
      <c r="EHK81"/>
      <c r="EHL81"/>
      <c r="EHM81"/>
      <c r="EHN81"/>
      <c r="EHO81"/>
      <c r="EHP81"/>
      <c r="EHQ81"/>
      <c r="EHR81"/>
      <c r="EHS81"/>
      <c r="EHT81"/>
      <c r="EHU81"/>
      <c r="EHV81"/>
      <c r="EHW81"/>
      <c r="EHX81"/>
      <c r="EHY81"/>
      <c r="EHZ81"/>
      <c r="EIA81"/>
      <c r="EIB81"/>
      <c r="EIC81"/>
      <c r="EID81"/>
      <c r="EIE81"/>
      <c r="EIF81"/>
      <c r="EIG81"/>
      <c r="EIH81"/>
      <c r="EII81"/>
      <c r="EIJ81"/>
      <c r="EIK81"/>
      <c r="EIL81"/>
      <c r="EIM81"/>
      <c r="EIN81"/>
      <c r="EIO81"/>
      <c r="EIP81"/>
      <c r="EIQ81"/>
      <c r="EIR81"/>
      <c r="EIS81"/>
      <c r="EIT81"/>
      <c r="EIU81"/>
      <c r="EIV81"/>
      <c r="EIW81"/>
      <c r="EIX81"/>
      <c r="EIY81"/>
      <c r="EIZ81"/>
      <c r="EJA81"/>
      <c r="EJB81"/>
      <c r="EJC81"/>
      <c r="EJD81"/>
      <c r="EJE81"/>
      <c r="EJF81"/>
      <c r="EJG81"/>
      <c r="EJH81"/>
      <c r="EJI81"/>
      <c r="EJJ81"/>
      <c r="EJK81"/>
      <c r="EJL81"/>
      <c r="EJM81"/>
      <c r="EJN81"/>
      <c r="EJO81"/>
      <c r="EJP81"/>
      <c r="EJQ81"/>
      <c r="EJR81"/>
      <c r="EJS81"/>
      <c r="EJT81"/>
      <c r="EJU81"/>
      <c r="EJV81"/>
      <c r="EJW81"/>
      <c r="EJX81"/>
      <c r="EJY81"/>
      <c r="EJZ81"/>
      <c r="EKA81"/>
      <c r="EKB81"/>
      <c r="EKC81"/>
      <c r="EKD81"/>
      <c r="EKE81"/>
      <c r="EKF81"/>
      <c r="EKG81"/>
      <c r="EKH81"/>
      <c r="EKI81"/>
      <c r="EKJ81"/>
      <c r="EKK81"/>
      <c r="EKL81"/>
      <c r="EKM81"/>
      <c r="EKN81"/>
      <c r="EKO81"/>
      <c r="EKP81"/>
      <c r="EKQ81"/>
      <c r="EKR81"/>
      <c r="EKS81"/>
      <c r="EKT81"/>
      <c r="EKU81"/>
      <c r="EKV81"/>
      <c r="EKW81"/>
      <c r="EKX81"/>
      <c r="EKY81"/>
      <c r="EKZ81"/>
      <c r="ELA81"/>
      <c r="ELB81"/>
      <c r="ELC81"/>
      <c r="ELD81"/>
      <c r="ELE81"/>
      <c r="ELF81"/>
      <c r="ELG81"/>
      <c r="ELH81"/>
      <c r="ELI81"/>
      <c r="ELJ81"/>
      <c r="ELK81"/>
      <c r="ELL81"/>
      <c r="ELM81"/>
      <c r="ELN81"/>
      <c r="ELO81"/>
      <c r="ELP81"/>
      <c r="ELQ81"/>
      <c r="ELR81"/>
      <c r="ELS81"/>
      <c r="ELT81"/>
      <c r="ELU81"/>
      <c r="ELV81"/>
      <c r="ELW81"/>
      <c r="ELX81"/>
      <c r="ELY81"/>
      <c r="ELZ81"/>
      <c r="EMA81"/>
      <c r="EMB81"/>
      <c r="EMC81"/>
      <c r="EMD81"/>
      <c r="EME81"/>
      <c r="EMF81"/>
      <c r="EMG81"/>
      <c r="EMH81"/>
      <c r="EMI81"/>
      <c r="EMJ81"/>
      <c r="EMK81"/>
      <c r="EML81"/>
      <c r="EMM81"/>
      <c r="EMN81"/>
      <c r="EMO81"/>
      <c r="EMP81"/>
      <c r="EMQ81"/>
      <c r="EMR81"/>
      <c r="EMS81"/>
      <c r="EMT81"/>
      <c r="EMU81"/>
      <c r="EMV81"/>
      <c r="EMW81"/>
      <c r="EMX81"/>
      <c r="EMY81"/>
      <c r="EMZ81"/>
      <c r="ENA81"/>
      <c r="ENB81"/>
      <c r="ENC81"/>
      <c r="END81"/>
      <c r="ENE81"/>
      <c r="ENF81"/>
      <c r="ENG81"/>
      <c r="ENH81"/>
      <c r="ENI81"/>
      <c r="ENJ81"/>
      <c r="ENK81"/>
      <c r="ENL81"/>
      <c r="ENM81"/>
      <c r="ENN81"/>
      <c r="ENO81"/>
      <c r="ENP81"/>
      <c r="ENQ81"/>
      <c r="ENR81"/>
      <c r="ENS81"/>
      <c r="ENT81"/>
      <c r="ENU81"/>
      <c r="ENV81"/>
      <c r="ENW81"/>
      <c r="ENX81"/>
      <c r="ENY81"/>
      <c r="ENZ81"/>
      <c r="EOA81"/>
      <c r="EOB81"/>
      <c r="EOC81"/>
      <c r="EOD81"/>
      <c r="EOE81"/>
      <c r="EOF81"/>
      <c r="EOG81"/>
      <c r="EOH81"/>
      <c r="EOI81"/>
      <c r="EOJ81"/>
      <c r="EOK81"/>
      <c r="EOL81"/>
      <c r="EOM81"/>
      <c r="EON81"/>
      <c r="EOO81"/>
      <c r="EOP81"/>
      <c r="EOQ81"/>
      <c r="EOR81"/>
      <c r="EOS81"/>
      <c r="EOT81"/>
      <c r="EOU81"/>
      <c r="EOV81"/>
      <c r="EOW81"/>
      <c r="EOX81"/>
      <c r="EOY81"/>
      <c r="EOZ81"/>
      <c r="EPA81"/>
      <c r="EPB81"/>
      <c r="EPC81"/>
      <c r="EPD81"/>
      <c r="EPE81"/>
      <c r="EPF81"/>
      <c r="EPG81"/>
      <c r="EPH81"/>
      <c r="EPI81"/>
      <c r="EPJ81"/>
      <c r="EPK81"/>
      <c r="EPL81"/>
      <c r="EPM81"/>
      <c r="EPN81"/>
      <c r="EPO81"/>
      <c r="EPP81"/>
      <c r="EPQ81"/>
      <c r="EPR81"/>
      <c r="EPS81"/>
      <c r="EPT81"/>
      <c r="EPU81"/>
      <c r="EPV81"/>
      <c r="EPW81"/>
      <c r="EPX81"/>
      <c r="EPY81"/>
      <c r="EPZ81"/>
      <c r="EQA81"/>
      <c r="EQB81"/>
      <c r="EQC81"/>
      <c r="EQD81"/>
      <c r="EQE81"/>
      <c r="EQF81"/>
      <c r="EQG81"/>
      <c r="EQH81"/>
      <c r="EQI81"/>
      <c r="EQJ81"/>
      <c r="EQK81"/>
      <c r="EQL81"/>
      <c r="EQM81"/>
      <c r="EQN81"/>
      <c r="EQO81"/>
      <c r="EQP81"/>
      <c r="EQQ81"/>
      <c r="EQR81"/>
      <c r="EQS81"/>
      <c r="EQT81"/>
      <c r="EQU81"/>
      <c r="EQV81"/>
      <c r="EQW81"/>
      <c r="EQX81"/>
      <c r="EQY81"/>
      <c r="EQZ81"/>
      <c r="ERA81"/>
      <c r="ERB81"/>
      <c r="ERC81"/>
      <c r="ERD81"/>
      <c r="ERE81"/>
      <c r="ERF81"/>
      <c r="ERG81"/>
      <c r="ERH81"/>
      <c r="ERI81"/>
      <c r="ERJ81"/>
      <c r="ERK81"/>
      <c r="ERL81"/>
      <c r="ERM81"/>
      <c r="ERN81"/>
      <c r="ERO81"/>
      <c r="ERP81"/>
      <c r="ERQ81"/>
      <c r="ERR81"/>
      <c r="ERS81"/>
      <c r="ERT81"/>
      <c r="ERU81"/>
      <c r="ERV81"/>
      <c r="ERW81"/>
      <c r="ERX81"/>
      <c r="ERY81"/>
      <c r="ERZ81"/>
      <c r="ESA81"/>
      <c r="ESB81"/>
      <c r="ESC81"/>
      <c r="ESD81"/>
      <c r="ESE81"/>
      <c r="ESF81"/>
      <c r="ESG81"/>
      <c r="ESH81"/>
      <c r="ESI81"/>
      <c r="ESJ81"/>
      <c r="ESK81"/>
      <c r="ESL81"/>
      <c r="ESM81"/>
      <c r="ESN81"/>
      <c r="ESO81"/>
      <c r="ESP81"/>
      <c r="ESQ81"/>
      <c r="ESR81"/>
      <c r="ESS81"/>
      <c r="EST81"/>
      <c r="ESU81"/>
      <c r="ESV81"/>
      <c r="ESW81"/>
      <c r="ESX81"/>
      <c r="ESY81"/>
      <c r="ESZ81"/>
      <c r="ETA81"/>
      <c r="ETB81"/>
      <c r="ETC81"/>
      <c r="ETD81"/>
      <c r="ETE81"/>
      <c r="ETF81"/>
      <c r="ETG81"/>
      <c r="ETH81"/>
      <c r="ETI81"/>
      <c r="ETJ81"/>
      <c r="ETK81"/>
      <c r="ETL81"/>
      <c r="ETM81"/>
      <c r="ETN81"/>
      <c r="ETO81"/>
      <c r="ETP81"/>
      <c r="ETQ81"/>
      <c r="ETR81"/>
      <c r="ETS81"/>
      <c r="ETT81"/>
      <c r="ETU81"/>
      <c r="ETV81"/>
      <c r="ETW81"/>
      <c r="ETX81"/>
      <c r="ETY81"/>
      <c r="ETZ81"/>
      <c r="EUA81"/>
      <c r="EUB81"/>
      <c r="EUC81"/>
      <c r="EUD81"/>
      <c r="EUE81"/>
      <c r="EUF81"/>
      <c r="EUG81"/>
      <c r="EUH81"/>
      <c r="EUI81"/>
      <c r="EUJ81"/>
      <c r="EUK81"/>
      <c r="EUL81"/>
      <c r="EUM81"/>
      <c r="EUN81"/>
      <c r="EUO81"/>
      <c r="EUP81"/>
      <c r="EUQ81"/>
      <c r="EUR81"/>
      <c r="EUS81"/>
      <c r="EUT81"/>
      <c r="EUU81"/>
      <c r="EUV81"/>
      <c r="EUW81"/>
      <c r="EUX81"/>
      <c r="EUY81"/>
      <c r="EUZ81"/>
      <c r="EVA81"/>
      <c r="EVB81"/>
      <c r="EVC81"/>
      <c r="EVD81"/>
      <c r="EVE81"/>
      <c r="EVF81"/>
      <c r="EVG81"/>
      <c r="EVH81"/>
      <c r="EVI81"/>
      <c r="EVJ81"/>
      <c r="EVK81"/>
      <c r="EVL81"/>
      <c r="EVM81"/>
      <c r="EVN81"/>
      <c r="EVO81"/>
      <c r="EVP81"/>
      <c r="EVQ81"/>
      <c r="EVR81"/>
      <c r="EVS81"/>
      <c r="EVT81"/>
      <c r="EVU81"/>
      <c r="EVV81"/>
      <c r="EVW81"/>
      <c r="EVX81"/>
      <c r="EVY81"/>
      <c r="EVZ81"/>
      <c r="EWA81"/>
      <c r="EWB81"/>
      <c r="EWC81"/>
      <c r="EWD81"/>
      <c r="EWE81"/>
      <c r="EWF81"/>
      <c r="EWG81"/>
      <c r="EWH81"/>
      <c r="EWI81"/>
      <c r="EWJ81"/>
      <c r="EWK81"/>
      <c r="EWL81"/>
      <c r="EWM81"/>
      <c r="EWN81"/>
      <c r="EWO81"/>
      <c r="EWP81"/>
      <c r="EWQ81"/>
      <c r="EWR81"/>
      <c r="EWS81"/>
      <c r="EWT81"/>
      <c r="EWU81"/>
      <c r="EWV81"/>
      <c r="EWW81"/>
      <c r="EWX81"/>
      <c r="EWY81"/>
      <c r="EWZ81"/>
      <c r="EXA81"/>
      <c r="EXB81"/>
      <c r="EXC81"/>
      <c r="EXD81"/>
      <c r="EXE81"/>
      <c r="EXF81"/>
      <c r="EXG81"/>
      <c r="EXH81"/>
      <c r="EXI81"/>
      <c r="EXJ81"/>
      <c r="EXK81"/>
      <c r="EXL81"/>
      <c r="EXM81"/>
      <c r="EXN81"/>
      <c r="EXO81"/>
      <c r="EXP81"/>
      <c r="EXQ81"/>
      <c r="EXR81"/>
      <c r="EXS81"/>
      <c r="EXT81"/>
      <c r="EXU81"/>
      <c r="EXV81"/>
      <c r="EXW81"/>
      <c r="EXX81"/>
      <c r="EXY81"/>
      <c r="EXZ81"/>
      <c r="EYA81"/>
      <c r="EYB81"/>
      <c r="EYC81"/>
      <c r="EYD81"/>
      <c r="EYE81"/>
      <c r="EYF81"/>
      <c r="EYG81"/>
      <c r="EYH81"/>
      <c r="EYI81"/>
      <c r="EYJ81"/>
      <c r="EYK81"/>
      <c r="EYL81"/>
      <c r="EYM81"/>
      <c r="EYN81"/>
      <c r="EYO81"/>
      <c r="EYP81"/>
      <c r="EYQ81"/>
      <c r="EYR81"/>
      <c r="EYS81"/>
      <c r="EYT81"/>
      <c r="EYU81"/>
      <c r="EYV81"/>
      <c r="EYW81"/>
      <c r="EYX81"/>
      <c r="EYY81"/>
      <c r="EYZ81"/>
      <c r="EZA81"/>
      <c r="EZB81"/>
      <c r="EZC81"/>
      <c r="EZD81"/>
      <c r="EZE81"/>
      <c r="EZF81"/>
      <c r="EZG81"/>
      <c r="EZH81"/>
      <c r="EZI81"/>
      <c r="EZJ81"/>
      <c r="EZK81"/>
      <c r="EZL81"/>
      <c r="EZM81"/>
      <c r="EZN81"/>
      <c r="EZO81"/>
      <c r="EZP81"/>
      <c r="EZQ81"/>
      <c r="EZR81"/>
      <c r="EZS81"/>
      <c r="EZT81"/>
      <c r="EZU81"/>
      <c r="EZV81"/>
      <c r="EZW81"/>
      <c r="EZX81"/>
      <c r="EZY81"/>
      <c r="EZZ81"/>
      <c r="FAA81"/>
      <c r="FAB81"/>
      <c r="FAC81"/>
      <c r="FAD81"/>
      <c r="FAE81"/>
      <c r="FAF81"/>
      <c r="FAG81"/>
      <c r="FAH81"/>
      <c r="FAI81"/>
      <c r="FAJ81"/>
      <c r="FAK81"/>
      <c r="FAL81"/>
      <c r="FAM81"/>
      <c r="FAN81"/>
      <c r="FAO81"/>
      <c r="FAP81"/>
      <c r="FAQ81"/>
      <c r="FAR81"/>
      <c r="FAS81"/>
      <c r="FAT81"/>
      <c r="FAU81"/>
      <c r="FAV81"/>
      <c r="FAW81"/>
      <c r="FAX81"/>
      <c r="FAY81"/>
      <c r="FAZ81"/>
      <c r="FBA81"/>
      <c r="FBB81"/>
      <c r="FBC81"/>
      <c r="FBD81"/>
      <c r="FBE81"/>
      <c r="FBF81"/>
      <c r="FBG81"/>
      <c r="FBH81"/>
      <c r="FBI81"/>
      <c r="FBJ81"/>
      <c r="FBK81"/>
      <c r="FBL81"/>
      <c r="FBM81"/>
      <c r="FBN81"/>
      <c r="FBO81"/>
      <c r="FBP81"/>
      <c r="FBQ81"/>
      <c r="FBR81"/>
      <c r="FBS81"/>
      <c r="FBT81"/>
      <c r="FBU81"/>
      <c r="FBV81"/>
      <c r="FBW81"/>
      <c r="FBX81"/>
      <c r="FBY81"/>
      <c r="FBZ81"/>
      <c r="FCA81"/>
      <c r="FCB81"/>
      <c r="FCC81"/>
      <c r="FCD81"/>
      <c r="FCE81"/>
      <c r="FCF81"/>
      <c r="FCG81"/>
      <c r="FCH81"/>
      <c r="FCI81"/>
      <c r="FCJ81"/>
      <c r="FCK81"/>
      <c r="FCL81"/>
      <c r="FCM81"/>
      <c r="FCN81"/>
      <c r="FCO81"/>
      <c r="FCP81"/>
      <c r="FCQ81"/>
      <c r="FCR81"/>
      <c r="FCS81"/>
      <c r="FCT81"/>
      <c r="FCU81"/>
      <c r="FCV81"/>
      <c r="FCW81"/>
      <c r="FCX81"/>
      <c r="FCY81"/>
      <c r="FCZ81"/>
      <c r="FDA81"/>
      <c r="FDB81"/>
      <c r="FDC81"/>
      <c r="FDD81"/>
      <c r="FDE81"/>
      <c r="FDF81"/>
      <c r="FDG81"/>
      <c r="FDH81"/>
      <c r="FDI81"/>
      <c r="FDJ81"/>
      <c r="FDK81"/>
      <c r="FDL81"/>
      <c r="FDM81"/>
      <c r="FDN81"/>
      <c r="FDO81"/>
      <c r="FDP81"/>
      <c r="FDQ81"/>
      <c r="FDR81"/>
      <c r="FDS81"/>
      <c r="FDT81"/>
      <c r="FDU81"/>
      <c r="FDV81"/>
      <c r="FDW81"/>
      <c r="FDX81"/>
      <c r="FDY81"/>
      <c r="FDZ81"/>
      <c r="FEA81"/>
      <c r="FEB81"/>
      <c r="FEC81"/>
      <c r="FED81"/>
      <c r="FEE81"/>
      <c r="FEF81"/>
      <c r="FEG81"/>
      <c r="FEH81"/>
      <c r="FEI81"/>
      <c r="FEJ81"/>
      <c r="FEK81"/>
      <c r="FEL81"/>
      <c r="FEM81"/>
      <c r="FEN81"/>
      <c r="FEO81"/>
      <c r="FEP81"/>
      <c r="FEQ81"/>
      <c r="FER81"/>
      <c r="FES81"/>
      <c r="FET81"/>
      <c r="FEU81"/>
      <c r="FEV81"/>
      <c r="FEW81"/>
      <c r="FEX81"/>
      <c r="FEY81"/>
      <c r="FEZ81"/>
      <c r="FFA81"/>
      <c r="FFB81"/>
      <c r="FFC81"/>
      <c r="FFD81"/>
      <c r="FFE81"/>
      <c r="FFF81"/>
      <c r="FFG81"/>
      <c r="FFH81"/>
      <c r="FFI81"/>
      <c r="FFJ81"/>
      <c r="FFK81"/>
      <c r="FFL81"/>
      <c r="FFM81"/>
      <c r="FFN81"/>
      <c r="FFO81"/>
      <c r="FFP81"/>
      <c r="FFQ81"/>
      <c r="FFR81"/>
      <c r="FFS81"/>
      <c r="FFT81"/>
      <c r="FFU81"/>
      <c r="FFV81"/>
      <c r="FFW81"/>
      <c r="FFX81"/>
      <c r="FFY81"/>
      <c r="FFZ81"/>
      <c r="FGA81"/>
      <c r="FGB81"/>
      <c r="FGC81"/>
      <c r="FGD81"/>
      <c r="FGE81"/>
      <c r="FGF81"/>
      <c r="FGG81"/>
      <c r="FGH81"/>
      <c r="FGI81"/>
      <c r="FGJ81"/>
      <c r="FGK81"/>
      <c r="FGL81"/>
      <c r="FGM81"/>
      <c r="FGN81"/>
      <c r="FGO81"/>
      <c r="FGP81"/>
      <c r="FGQ81"/>
      <c r="FGR81"/>
      <c r="FGS81"/>
      <c r="FGT81"/>
      <c r="FGU81"/>
      <c r="FGV81"/>
      <c r="FGW81"/>
      <c r="FGX81"/>
      <c r="FGY81"/>
      <c r="FGZ81"/>
      <c r="FHA81"/>
      <c r="FHB81"/>
      <c r="FHC81"/>
      <c r="FHD81"/>
      <c r="FHE81"/>
      <c r="FHF81"/>
      <c r="FHG81"/>
      <c r="FHH81"/>
      <c r="FHI81"/>
      <c r="FHJ81"/>
      <c r="FHK81"/>
      <c r="FHL81"/>
      <c r="FHM81"/>
      <c r="FHN81"/>
      <c r="FHO81"/>
      <c r="FHP81"/>
      <c r="FHQ81"/>
      <c r="FHR81"/>
      <c r="FHS81"/>
      <c r="FHT81"/>
      <c r="FHU81"/>
      <c r="FHV81"/>
      <c r="FHW81"/>
      <c r="FHX81"/>
      <c r="FHY81"/>
      <c r="FHZ81"/>
      <c r="FIA81"/>
      <c r="FIB81"/>
      <c r="FIC81"/>
      <c r="FID81"/>
      <c r="FIE81"/>
      <c r="FIF81"/>
      <c r="FIG81"/>
      <c r="FIH81"/>
      <c r="FII81"/>
      <c r="FIJ81"/>
      <c r="FIK81"/>
      <c r="FIL81"/>
      <c r="FIM81"/>
      <c r="FIN81"/>
      <c r="FIO81"/>
      <c r="FIP81"/>
      <c r="FIQ81"/>
      <c r="FIR81"/>
      <c r="FIS81"/>
      <c r="FIT81"/>
      <c r="FIU81"/>
      <c r="FIV81"/>
      <c r="FIW81"/>
      <c r="FIX81"/>
      <c r="FIY81"/>
      <c r="FIZ81"/>
      <c r="FJA81"/>
      <c r="FJB81"/>
      <c r="FJC81"/>
      <c r="FJD81"/>
      <c r="FJE81"/>
      <c r="FJF81"/>
      <c r="FJG81"/>
      <c r="FJH81"/>
      <c r="FJI81"/>
      <c r="FJJ81"/>
      <c r="FJK81"/>
      <c r="FJL81"/>
      <c r="FJM81"/>
      <c r="FJN81"/>
      <c r="FJO81"/>
      <c r="FJP81"/>
      <c r="FJQ81"/>
      <c r="FJR81"/>
      <c r="FJS81"/>
      <c r="FJT81"/>
      <c r="FJU81"/>
      <c r="FJV81"/>
      <c r="FJW81"/>
      <c r="FJX81"/>
      <c r="FJY81"/>
      <c r="FJZ81"/>
      <c r="FKA81"/>
      <c r="FKB81"/>
      <c r="FKC81"/>
      <c r="FKD81"/>
      <c r="FKE81"/>
      <c r="FKF81"/>
      <c r="FKG81"/>
      <c r="FKH81"/>
      <c r="FKI81"/>
      <c r="FKJ81"/>
      <c r="FKK81"/>
      <c r="FKL81"/>
      <c r="FKM81"/>
      <c r="FKN81"/>
      <c r="FKO81"/>
      <c r="FKP81"/>
      <c r="FKQ81"/>
      <c r="FKR81"/>
      <c r="FKS81"/>
      <c r="FKT81"/>
      <c r="FKU81"/>
      <c r="FKV81"/>
      <c r="FKW81"/>
      <c r="FKX81"/>
      <c r="FKY81"/>
      <c r="FKZ81"/>
      <c r="FLA81"/>
      <c r="FLB81"/>
      <c r="FLC81"/>
      <c r="FLD81"/>
      <c r="FLE81"/>
      <c r="FLF81"/>
      <c r="FLG81"/>
      <c r="FLH81"/>
      <c r="FLI81"/>
      <c r="FLJ81"/>
      <c r="FLK81"/>
      <c r="FLL81"/>
      <c r="FLM81"/>
      <c r="FLN81"/>
      <c r="FLO81"/>
      <c r="FLP81"/>
      <c r="FLQ81"/>
      <c r="FLR81"/>
      <c r="FLS81"/>
      <c r="FLT81"/>
      <c r="FLU81"/>
      <c r="FLV81"/>
      <c r="FLW81"/>
      <c r="FLX81"/>
      <c r="FLY81"/>
      <c r="FLZ81"/>
      <c r="FMA81"/>
      <c r="FMB81"/>
      <c r="FMC81"/>
      <c r="FMD81"/>
      <c r="FME81"/>
      <c r="FMF81"/>
      <c r="FMG81"/>
      <c r="FMH81"/>
      <c r="FMI81"/>
      <c r="FMJ81"/>
      <c r="FMK81"/>
      <c r="FML81"/>
      <c r="FMM81"/>
      <c r="FMN81"/>
      <c r="FMO81"/>
      <c r="FMP81"/>
      <c r="FMQ81"/>
      <c r="FMR81"/>
      <c r="FMS81"/>
      <c r="FMT81"/>
      <c r="FMU81"/>
      <c r="FMV81"/>
      <c r="FMW81"/>
      <c r="FMX81"/>
      <c r="FMY81"/>
      <c r="FMZ81"/>
      <c r="FNA81"/>
      <c r="FNB81"/>
      <c r="FNC81"/>
      <c r="FND81"/>
      <c r="FNE81"/>
      <c r="FNF81"/>
      <c r="FNG81"/>
      <c r="FNH81"/>
      <c r="FNI81"/>
      <c r="FNJ81"/>
      <c r="FNK81"/>
      <c r="FNL81"/>
      <c r="FNM81"/>
      <c r="FNN81"/>
      <c r="FNO81"/>
      <c r="FNP81"/>
      <c r="FNQ81"/>
      <c r="FNR81"/>
      <c r="FNS81"/>
      <c r="FNT81"/>
      <c r="FNU81"/>
      <c r="FNV81"/>
      <c r="FNW81"/>
      <c r="FNX81"/>
      <c r="FNY81"/>
      <c r="FNZ81"/>
      <c r="FOA81"/>
      <c r="FOB81"/>
      <c r="FOC81"/>
      <c r="FOD81"/>
      <c r="FOE81"/>
      <c r="FOF81"/>
      <c r="FOG81"/>
      <c r="FOH81"/>
      <c r="FOI81"/>
      <c r="FOJ81"/>
      <c r="FOK81"/>
      <c r="FOL81"/>
      <c r="FOM81"/>
      <c r="FON81"/>
      <c r="FOO81"/>
      <c r="FOP81"/>
      <c r="FOQ81"/>
      <c r="FOR81"/>
      <c r="FOS81"/>
      <c r="FOT81"/>
      <c r="FOU81"/>
      <c r="FOV81"/>
      <c r="FOW81"/>
      <c r="FOX81"/>
      <c r="FOY81"/>
      <c r="FOZ81"/>
      <c r="FPA81"/>
      <c r="FPB81"/>
      <c r="FPC81"/>
      <c r="FPD81"/>
      <c r="FPE81"/>
      <c r="FPF81"/>
      <c r="FPG81"/>
      <c r="FPH81"/>
      <c r="FPI81"/>
      <c r="FPJ81"/>
      <c r="FPK81"/>
      <c r="FPL81"/>
      <c r="FPM81"/>
      <c r="FPN81"/>
      <c r="FPO81"/>
      <c r="FPP81"/>
      <c r="FPQ81"/>
      <c r="FPR81"/>
      <c r="FPS81"/>
      <c r="FPT81"/>
      <c r="FPU81"/>
      <c r="FPV81"/>
      <c r="FPW81"/>
      <c r="FPX81"/>
      <c r="FPY81"/>
      <c r="FPZ81"/>
      <c r="FQA81"/>
      <c r="FQB81"/>
      <c r="FQC81"/>
      <c r="FQD81"/>
      <c r="FQE81"/>
      <c r="FQF81"/>
      <c r="FQG81"/>
      <c r="FQH81"/>
      <c r="FQI81"/>
      <c r="FQJ81"/>
      <c r="FQK81"/>
      <c r="FQL81"/>
      <c r="FQM81"/>
      <c r="FQN81"/>
      <c r="FQO81"/>
      <c r="FQP81"/>
      <c r="FQQ81"/>
      <c r="FQR81"/>
      <c r="FQS81"/>
      <c r="FQT81"/>
      <c r="FQU81"/>
      <c r="FQV81"/>
      <c r="FQW81"/>
      <c r="FQX81"/>
      <c r="FQY81"/>
      <c r="FQZ81"/>
      <c r="FRA81"/>
      <c r="FRB81"/>
      <c r="FRC81"/>
      <c r="FRD81"/>
      <c r="FRE81"/>
      <c r="FRF81"/>
      <c r="FRG81"/>
      <c r="FRH81"/>
      <c r="FRI81"/>
      <c r="FRJ81"/>
      <c r="FRK81"/>
      <c r="FRL81"/>
      <c r="FRM81"/>
      <c r="FRN81"/>
      <c r="FRO81"/>
      <c r="FRP81"/>
      <c r="FRQ81"/>
      <c r="FRR81"/>
      <c r="FRS81"/>
      <c r="FRT81"/>
      <c r="FRU81"/>
      <c r="FRV81"/>
      <c r="FRW81"/>
      <c r="FRX81"/>
      <c r="FRY81"/>
      <c r="FRZ81"/>
      <c r="FSA81"/>
      <c r="FSB81"/>
      <c r="FSC81"/>
      <c r="FSD81"/>
      <c r="FSE81"/>
      <c r="FSF81"/>
      <c r="FSG81"/>
      <c r="FSH81"/>
      <c r="FSI81"/>
      <c r="FSJ81"/>
      <c r="FSK81"/>
      <c r="FSL81"/>
      <c r="FSM81"/>
      <c r="FSN81"/>
      <c r="FSO81"/>
      <c r="FSP81"/>
      <c r="FSQ81"/>
      <c r="FSR81"/>
      <c r="FSS81"/>
      <c r="FST81"/>
      <c r="FSU81"/>
      <c r="FSV81"/>
      <c r="FSW81"/>
      <c r="FSX81"/>
      <c r="FSY81"/>
      <c r="FSZ81"/>
      <c r="FTA81"/>
      <c r="FTB81"/>
      <c r="FTC81"/>
      <c r="FTD81"/>
      <c r="FTE81"/>
      <c r="FTF81"/>
      <c r="FTG81"/>
      <c r="FTH81"/>
      <c r="FTI81"/>
      <c r="FTJ81"/>
      <c r="FTK81"/>
      <c r="FTL81"/>
      <c r="FTM81"/>
      <c r="FTN81"/>
      <c r="FTO81"/>
      <c r="FTP81"/>
      <c r="FTQ81"/>
      <c r="FTR81"/>
      <c r="FTS81"/>
      <c r="FTT81"/>
      <c r="FTU81"/>
      <c r="FTV81"/>
      <c r="FTW81"/>
      <c r="FTX81"/>
      <c r="FTY81"/>
      <c r="FTZ81"/>
      <c r="FUA81"/>
      <c r="FUB81"/>
      <c r="FUC81"/>
      <c r="FUD81"/>
      <c r="FUE81"/>
      <c r="FUF81"/>
      <c r="FUG81"/>
      <c r="FUH81"/>
      <c r="FUI81"/>
      <c r="FUJ81"/>
      <c r="FUK81"/>
      <c r="FUL81"/>
      <c r="FUM81"/>
      <c r="FUN81"/>
      <c r="FUO81"/>
      <c r="FUP81"/>
      <c r="FUQ81"/>
      <c r="FUR81"/>
      <c r="FUS81"/>
      <c r="FUT81"/>
      <c r="FUU81"/>
      <c r="FUV81"/>
      <c r="FUW81"/>
      <c r="FUX81"/>
      <c r="FUY81"/>
      <c r="FUZ81"/>
      <c r="FVA81"/>
      <c r="FVB81"/>
      <c r="FVC81"/>
      <c r="FVD81"/>
      <c r="FVE81"/>
      <c r="FVF81"/>
      <c r="FVG81"/>
      <c r="FVH81"/>
      <c r="FVI81"/>
      <c r="FVJ81"/>
      <c r="FVK81"/>
      <c r="FVL81"/>
      <c r="FVM81"/>
      <c r="FVN81"/>
      <c r="FVO81"/>
      <c r="FVP81"/>
      <c r="FVQ81"/>
      <c r="FVR81"/>
      <c r="FVS81"/>
      <c r="FVT81"/>
      <c r="FVU81"/>
      <c r="FVV81"/>
      <c r="FVW81"/>
      <c r="FVX81"/>
      <c r="FVY81"/>
      <c r="FVZ81"/>
      <c r="FWA81"/>
      <c r="FWB81"/>
      <c r="FWC81"/>
      <c r="FWD81"/>
      <c r="FWE81"/>
      <c r="FWF81"/>
      <c r="FWG81"/>
      <c r="FWH81"/>
      <c r="FWI81"/>
      <c r="FWJ81"/>
      <c r="FWK81"/>
      <c r="FWL81"/>
      <c r="FWM81"/>
      <c r="FWN81"/>
      <c r="FWO81"/>
      <c r="FWP81"/>
      <c r="FWQ81"/>
      <c r="FWR81"/>
      <c r="FWS81"/>
      <c r="FWT81"/>
      <c r="FWU81"/>
      <c r="FWV81"/>
      <c r="FWW81"/>
      <c r="FWX81"/>
      <c r="FWY81"/>
      <c r="FWZ81"/>
      <c r="FXA81"/>
      <c r="FXB81"/>
      <c r="FXC81"/>
      <c r="FXD81"/>
      <c r="FXE81"/>
      <c r="FXF81"/>
      <c r="FXG81"/>
      <c r="FXH81"/>
      <c r="FXI81"/>
      <c r="FXJ81"/>
      <c r="FXK81"/>
      <c r="FXL81"/>
      <c r="FXM81"/>
      <c r="FXN81"/>
      <c r="FXO81"/>
      <c r="FXP81"/>
      <c r="FXQ81"/>
      <c r="FXR81"/>
      <c r="FXS81"/>
      <c r="FXT81"/>
      <c r="FXU81"/>
      <c r="FXV81"/>
      <c r="FXW81"/>
      <c r="FXX81"/>
      <c r="FXY81"/>
      <c r="FXZ81"/>
      <c r="FYA81"/>
      <c r="FYB81"/>
      <c r="FYC81"/>
      <c r="FYD81"/>
      <c r="FYE81"/>
      <c r="FYF81"/>
      <c r="FYG81"/>
      <c r="FYH81"/>
      <c r="FYI81"/>
      <c r="FYJ81"/>
      <c r="FYK81"/>
      <c r="FYL81"/>
      <c r="FYM81"/>
      <c r="FYN81"/>
      <c r="FYO81"/>
      <c r="FYP81"/>
      <c r="FYQ81"/>
      <c r="FYR81"/>
      <c r="FYS81"/>
      <c r="FYT81"/>
      <c r="FYU81"/>
      <c r="FYV81"/>
      <c r="FYW81"/>
      <c r="FYX81"/>
      <c r="FYY81"/>
      <c r="FYZ81"/>
      <c r="FZA81"/>
      <c r="FZB81"/>
      <c r="FZC81"/>
      <c r="FZD81"/>
      <c r="FZE81"/>
      <c r="FZF81"/>
      <c r="FZG81"/>
      <c r="FZH81"/>
      <c r="FZI81"/>
      <c r="FZJ81"/>
      <c r="FZK81"/>
      <c r="FZL81"/>
      <c r="FZM81"/>
      <c r="FZN81"/>
      <c r="FZO81"/>
      <c r="FZP81"/>
      <c r="FZQ81"/>
      <c r="FZR81"/>
      <c r="FZS81"/>
      <c r="FZT81"/>
      <c r="FZU81"/>
      <c r="FZV81"/>
      <c r="FZW81"/>
      <c r="FZX81"/>
      <c r="FZY81"/>
      <c r="FZZ81"/>
      <c r="GAA81"/>
      <c r="GAB81"/>
      <c r="GAC81"/>
      <c r="GAD81"/>
      <c r="GAE81"/>
      <c r="GAF81"/>
      <c r="GAG81"/>
      <c r="GAH81"/>
      <c r="GAI81"/>
      <c r="GAJ81"/>
      <c r="GAK81"/>
      <c r="GAL81"/>
      <c r="GAM81"/>
      <c r="GAN81"/>
      <c r="GAO81"/>
      <c r="GAP81"/>
      <c r="GAQ81"/>
      <c r="GAR81"/>
      <c r="GAS81"/>
      <c r="GAT81"/>
      <c r="GAU81"/>
      <c r="GAV81"/>
      <c r="GAW81"/>
      <c r="GAX81"/>
      <c r="GAY81"/>
      <c r="GAZ81"/>
      <c r="GBA81"/>
      <c r="GBB81"/>
      <c r="GBC81"/>
      <c r="GBD81"/>
      <c r="GBE81"/>
      <c r="GBF81"/>
      <c r="GBG81"/>
      <c r="GBH81"/>
      <c r="GBI81"/>
      <c r="GBJ81"/>
      <c r="GBK81"/>
      <c r="GBL81"/>
      <c r="GBM81"/>
      <c r="GBN81"/>
      <c r="GBO81"/>
      <c r="GBP81"/>
      <c r="GBQ81"/>
      <c r="GBR81"/>
      <c r="GBS81"/>
      <c r="GBT81"/>
      <c r="GBU81"/>
      <c r="GBV81"/>
      <c r="GBW81"/>
      <c r="GBX81"/>
      <c r="GBY81"/>
      <c r="GBZ81"/>
      <c r="GCA81"/>
      <c r="GCB81"/>
      <c r="GCC81"/>
      <c r="GCD81"/>
      <c r="GCE81"/>
      <c r="GCF81"/>
      <c r="GCG81"/>
      <c r="GCH81"/>
      <c r="GCI81"/>
      <c r="GCJ81"/>
      <c r="GCK81"/>
      <c r="GCL81"/>
      <c r="GCM81"/>
      <c r="GCN81"/>
      <c r="GCO81"/>
      <c r="GCP81"/>
      <c r="GCQ81"/>
      <c r="GCR81"/>
      <c r="GCS81"/>
      <c r="GCT81"/>
      <c r="GCU81"/>
      <c r="GCV81"/>
      <c r="GCW81"/>
      <c r="GCX81"/>
      <c r="GCY81"/>
      <c r="GCZ81"/>
      <c r="GDA81"/>
      <c r="GDB81"/>
      <c r="GDC81"/>
      <c r="GDD81"/>
      <c r="GDE81"/>
      <c r="GDF81"/>
      <c r="GDG81"/>
      <c r="GDH81"/>
      <c r="GDI81"/>
      <c r="GDJ81"/>
      <c r="GDK81"/>
      <c r="GDL81"/>
      <c r="GDM81"/>
      <c r="GDN81"/>
      <c r="GDO81"/>
      <c r="GDP81"/>
      <c r="GDQ81"/>
      <c r="GDR81"/>
      <c r="GDS81"/>
      <c r="GDT81"/>
      <c r="GDU81"/>
      <c r="GDV81"/>
      <c r="GDW81"/>
      <c r="GDX81"/>
      <c r="GDY81"/>
      <c r="GDZ81"/>
      <c r="GEA81"/>
      <c r="GEB81"/>
      <c r="GEC81"/>
      <c r="GED81"/>
      <c r="GEE81"/>
      <c r="GEF81"/>
      <c r="GEG81"/>
      <c r="GEH81"/>
      <c r="GEI81"/>
      <c r="GEJ81"/>
      <c r="GEK81"/>
      <c r="GEL81"/>
      <c r="GEM81"/>
      <c r="GEN81"/>
      <c r="GEO81"/>
      <c r="GEP81"/>
      <c r="GEQ81"/>
      <c r="GER81"/>
      <c r="GES81"/>
      <c r="GET81"/>
      <c r="GEU81"/>
      <c r="GEV81"/>
      <c r="GEW81"/>
      <c r="GEX81"/>
      <c r="GEY81"/>
      <c r="GEZ81"/>
      <c r="GFA81"/>
      <c r="GFB81"/>
      <c r="GFC81"/>
      <c r="GFD81"/>
      <c r="GFE81"/>
      <c r="GFF81"/>
      <c r="GFG81"/>
      <c r="GFH81"/>
      <c r="GFI81"/>
      <c r="GFJ81"/>
      <c r="GFK81"/>
      <c r="GFL81"/>
      <c r="GFM81"/>
      <c r="GFN81"/>
      <c r="GFO81"/>
      <c r="GFP81"/>
      <c r="GFQ81"/>
      <c r="GFR81"/>
      <c r="GFS81"/>
      <c r="GFT81"/>
      <c r="GFU81"/>
      <c r="GFV81"/>
      <c r="GFW81"/>
      <c r="GFX81"/>
      <c r="GFY81"/>
      <c r="GFZ81"/>
      <c r="GGA81"/>
      <c r="GGB81"/>
      <c r="GGC81"/>
      <c r="GGD81"/>
      <c r="GGE81"/>
      <c r="GGF81"/>
      <c r="GGG81"/>
      <c r="GGH81"/>
      <c r="GGI81"/>
      <c r="GGJ81"/>
      <c r="GGK81"/>
      <c r="GGL81"/>
      <c r="GGM81"/>
      <c r="GGN81"/>
      <c r="GGO81"/>
      <c r="GGP81"/>
      <c r="GGQ81"/>
      <c r="GGR81"/>
      <c r="GGS81"/>
      <c r="GGT81"/>
      <c r="GGU81"/>
      <c r="GGV81"/>
      <c r="GGW81"/>
      <c r="GGX81"/>
      <c r="GGY81"/>
      <c r="GGZ81"/>
      <c r="GHA81"/>
      <c r="GHB81"/>
      <c r="GHC81"/>
      <c r="GHD81"/>
      <c r="GHE81"/>
      <c r="GHF81"/>
      <c r="GHG81"/>
      <c r="GHH81"/>
      <c r="GHI81"/>
      <c r="GHJ81"/>
      <c r="GHK81"/>
      <c r="GHL81"/>
      <c r="GHM81"/>
      <c r="GHN81"/>
      <c r="GHO81"/>
      <c r="GHP81"/>
      <c r="GHQ81"/>
      <c r="GHR81"/>
      <c r="GHS81"/>
      <c r="GHT81"/>
      <c r="GHU81"/>
      <c r="GHV81"/>
      <c r="GHW81"/>
      <c r="GHX81"/>
      <c r="GHY81"/>
      <c r="GHZ81"/>
      <c r="GIA81"/>
      <c r="GIB81"/>
      <c r="GIC81"/>
      <c r="GID81"/>
      <c r="GIE81"/>
      <c r="GIF81"/>
      <c r="GIG81"/>
      <c r="GIH81"/>
      <c r="GII81"/>
      <c r="GIJ81"/>
      <c r="GIK81"/>
      <c r="GIL81"/>
      <c r="GIM81"/>
      <c r="GIN81"/>
      <c r="GIO81"/>
      <c r="GIP81"/>
      <c r="GIQ81"/>
      <c r="GIR81"/>
      <c r="GIS81"/>
      <c r="GIT81"/>
      <c r="GIU81"/>
      <c r="GIV81"/>
      <c r="GIW81"/>
      <c r="GIX81"/>
      <c r="GIY81"/>
      <c r="GIZ81"/>
      <c r="GJA81"/>
      <c r="GJB81"/>
      <c r="GJC81"/>
      <c r="GJD81"/>
      <c r="GJE81"/>
      <c r="GJF81"/>
      <c r="GJG81"/>
      <c r="GJH81"/>
      <c r="GJI81"/>
      <c r="GJJ81"/>
      <c r="GJK81"/>
      <c r="GJL81"/>
      <c r="GJM81"/>
      <c r="GJN81"/>
      <c r="GJO81"/>
      <c r="GJP81"/>
      <c r="GJQ81"/>
      <c r="GJR81"/>
      <c r="GJS81"/>
      <c r="GJT81"/>
      <c r="GJU81"/>
      <c r="GJV81"/>
      <c r="GJW81"/>
      <c r="GJX81"/>
      <c r="GJY81"/>
      <c r="GJZ81"/>
      <c r="GKA81"/>
      <c r="GKB81"/>
      <c r="GKC81"/>
      <c r="GKD81"/>
      <c r="GKE81"/>
      <c r="GKF81"/>
      <c r="GKG81"/>
      <c r="GKH81"/>
      <c r="GKI81"/>
      <c r="GKJ81"/>
      <c r="GKK81"/>
      <c r="GKL81"/>
      <c r="GKM81"/>
      <c r="GKN81"/>
      <c r="GKO81"/>
      <c r="GKP81"/>
      <c r="GKQ81"/>
      <c r="GKR81"/>
      <c r="GKS81"/>
      <c r="GKT81"/>
      <c r="GKU81"/>
      <c r="GKV81"/>
      <c r="GKW81"/>
      <c r="GKX81"/>
      <c r="GKY81"/>
      <c r="GKZ81"/>
      <c r="GLA81"/>
      <c r="GLB81"/>
      <c r="GLC81"/>
      <c r="GLD81"/>
      <c r="GLE81"/>
      <c r="GLF81"/>
      <c r="GLG81"/>
      <c r="GLH81"/>
      <c r="GLI81"/>
      <c r="GLJ81"/>
      <c r="GLK81"/>
      <c r="GLL81"/>
      <c r="GLM81"/>
      <c r="GLN81"/>
      <c r="GLO81"/>
      <c r="GLP81"/>
      <c r="GLQ81"/>
      <c r="GLR81"/>
      <c r="GLS81"/>
      <c r="GLT81"/>
      <c r="GLU81"/>
      <c r="GLV81"/>
      <c r="GLW81"/>
      <c r="GLX81"/>
      <c r="GLY81"/>
      <c r="GLZ81"/>
      <c r="GMA81"/>
      <c r="GMB81"/>
      <c r="GMC81"/>
      <c r="GMD81"/>
      <c r="GME81"/>
      <c r="GMF81"/>
      <c r="GMG81"/>
      <c r="GMH81"/>
      <c r="GMI81"/>
      <c r="GMJ81"/>
      <c r="GMK81"/>
      <c r="GML81"/>
      <c r="GMM81"/>
      <c r="GMN81"/>
      <c r="GMO81"/>
      <c r="GMP81"/>
      <c r="GMQ81"/>
      <c r="GMR81"/>
      <c r="GMS81"/>
      <c r="GMT81"/>
      <c r="GMU81"/>
      <c r="GMV81"/>
      <c r="GMW81"/>
      <c r="GMX81"/>
      <c r="GMY81"/>
      <c r="GMZ81"/>
      <c r="GNA81"/>
      <c r="GNB81"/>
      <c r="GNC81"/>
      <c r="GND81"/>
      <c r="GNE81"/>
      <c r="GNF81"/>
      <c r="GNG81"/>
      <c r="GNH81"/>
      <c r="GNI81"/>
      <c r="GNJ81"/>
      <c r="GNK81"/>
      <c r="GNL81"/>
      <c r="GNM81"/>
      <c r="GNN81"/>
      <c r="GNO81"/>
      <c r="GNP81"/>
      <c r="GNQ81"/>
      <c r="GNR81"/>
      <c r="GNS81"/>
      <c r="GNT81"/>
      <c r="GNU81"/>
      <c r="GNV81"/>
      <c r="GNW81"/>
      <c r="GNX81"/>
      <c r="GNY81"/>
      <c r="GNZ81"/>
      <c r="GOA81"/>
      <c r="GOB81"/>
      <c r="GOC81"/>
      <c r="GOD81"/>
      <c r="GOE81"/>
      <c r="GOF81"/>
      <c r="GOG81"/>
      <c r="GOH81"/>
      <c r="GOI81"/>
      <c r="GOJ81"/>
      <c r="GOK81"/>
      <c r="GOL81"/>
      <c r="GOM81"/>
      <c r="GON81"/>
      <c r="GOO81"/>
      <c r="GOP81"/>
      <c r="GOQ81"/>
      <c r="GOR81"/>
      <c r="GOS81"/>
      <c r="GOT81"/>
      <c r="GOU81"/>
      <c r="GOV81"/>
      <c r="GOW81"/>
      <c r="GOX81"/>
      <c r="GOY81"/>
      <c r="GOZ81"/>
      <c r="GPA81"/>
      <c r="GPB81"/>
      <c r="GPC81"/>
      <c r="GPD81"/>
      <c r="GPE81"/>
      <c r="GPF81"/>
      <c r="GPG81"/>
      <c r="GPH81"/>
      <c r="GPI81"/>
      <c r="GPJ81"/>
      <c r="GPK81"/>
      <c r="GPL81"/>
      <c r="GPM81"/>
      <c r="GPN81"/>
      <c r="GPO81"/>
      <c r="GPP81"/>
      <c r="GPQ81"/>
      <c r="GPR81"/>
      <c r="GPS81"/>
      <c r="GPT81"/>
      <c r="GPU81"/>
      <c r="GPV81"/>
      <c r="GPW81"/>
      <c r="GPX81"/>
      <c r="GPY81"/>
      <c r="GPZ81"/>
      <c r="GQA81"/>
      <c r="GQB81"/>
      <c r="GQC81"/>
      <c r="GQD81"/>
      <c r="GQE81"/>
      <c r="GQF81"/>
      <c r="GQG81"/>
      <c r="GQH81"/>
      <c r="GQI81"/>
      <c r="GQJ81"/>
      <c r="GQK81"/>
      <c r="GQL81"/>
      <c r="GQM81"/>
      <c r="GQN81"/>
      <c r="GQO81"/>
      <c r="GQP81"/>
      <c r="GQQ81"/>
      <c r="GQR81"/>
      <c r="GQS81"/>
      <c r="GQT81"/>
      <c r="GQU81"/>
      <c r="GQV81"/>
      <c r="GQW81"/>
      <c r="GQX81"/>
      <c r="GQY81"/>
      <c r="GQZ81"/>
      <c r="GRA81"/>
      <c r="GRB81"/>
      <c r="GRC81"/>
      <c r="GRD81"/>
      <c r="GRE81"/>
      <c r="GRF81"/>
      <c r="GRG81"/>
      <c r="GRH81"/>
      <c r="GRI81"/>
      <c r="GRJ81"/>
      <c r="GRK81"/>
      <c r="GRL81"/>
      <c r="GRM81"/>
      <c r="GRN81"/>
      <c r="GRO81"/>
      <c r="GRP81"/>
      <c r="GRQ81"/>
      <c r="GRR81"/>
      <c r="GRS81"/>
      <c r="GRT81"/>
      <c r="GRU81"/>
      <c r="GRV81"/>
      <c r="GRW81"/>
      <c r="GRX81"/>
      <c r="GRY81"/>
      <c r="GRZ81"/>
      <c r="GSA81"/>
      <c r="GSB81"/>
      <c r="GSC81"/>
      <c r="GSD81"/>
      <c r="GSE81"/>
      <c r="GSF81"/>
      <c r="GSG81"/>
      <c r="GSH81"/>
      <c r="GSI81"/>
      <c r="GSJ81"/>
      <c r="GSK81"/>
      <c r="GSL81"/>
      <c r="GSM81"/>
      <c r="GSN81"/>
      <c r="GSO81"/>
      <c r="GSP81"/>
      <c r="GSQ81"/>
      <c r="GSR81"/>
      <c r="GSS81"/>
      <c r="GST81"/>
      <c r="GSU81"/>
      <c r="GSV81"/>
      <c r="GSW81"/>
      <c r="GSX81"/>
      <c r="GSY81"/>
      <c r="GSZ81"/>
      <c r="GTA81"/>
      <c r="GTB81"/>
      <c r="GTC81"/>
      <c r="GTD81"/>
      <c r="GTE81"/>
      <c r="GTF81"/>
      <c r="GTG81"/>
      <c r="GTH81"/>
      <c r="GTI81"/>
      <c r="GTJ81"/>
      <c r="GTK81"/>
      <c r="GTL81"/>
      <c r="GTM81"/>
      <c r="GTN81"/>
      <c r="GTO81"/>
      <c r="GTP81"/>
      <c r="GTQ81"/>
      <c r="GTR81"/>
      <c r="GTS81"/>
      <c r="GTT81"/>
      <c r="GTU81"/>
      <c r="GTV81"/>
      <c r="GTW81"/>
      <c r="GTX81"/>
      <c r="GTY81"/>
      <c r="GTZ81"/>
      <c r="GUA81"/>
      <c r="GUB81"/>
      <c r="GUC81"/>
      <c r="GUD81"/>
      <c r="GUE81"/>
      <c r="GUF81"/>
      <c r="GUG81"/>
      <c r="GUH81"/>
      <c r="GUI81"/>
      <c r="GUJ81"/>
      <c r="GUK81"/>
      <c r="GUL81"/>
      <c r="GUM81"/>
      <c r="GUN81"/>
      <c r="GUO81"/>
      <c r="GUP81"/>
      <c r="GUQ81"/>
      <c r="GUR81"/>
      <c r="GUS81"/>
      <c r="GUT81"/>
      <c r="GUU81"/>
      <c r="GUV81"/>
      <c r="GUW81"/>
      <c r="GUX81"/>
      <c r="GUY81"/>
      <c r="GUZ81"/>
      <c r="GVA81"/>
      <c r="GVB81"/>
      <c r="GVC81"/>
      <c r="GVD81"/>
      <c r="GVE81"/>
      <c r="GVF81"/>
      <c r="GVG81"/>
      <c r="GVH81"/>
      <c r="GVI81"/>
      <c r="GVJ81"/>
      <c r="GVK81"/>
      <c r="GVL81"/>
      <c r="GVM81"/>
      <c r="GVN81"/>
      <c r="GVO81"/>
      <c r="GVP81"/>
      <c r="GVQ81"/>
      <c r="GVR81"/>
      <c r="GVS81"/>
      <c r="GVT81"/>
      <c r="GVU81"/>
      <c r="GVV81"/>
      <c r="GVW81"/>
      <c r="GVX81"/>
      <c r="GVY81"/>
      <c r="GVZ81"/>
      <c r="GWA81"/>
      <c r="GWB81"/>
      <c r="GWC81"/>
      <c r="GWD81"/>
      <c r="GWE81"/>
      <c r="GWF81"/>
      <c r="GWG81"/>
      <c r="GWH81"/>
      <c r="GWI81"/>
      <c r="GWJ81"/>
      <c r="GWK81"/>
      <c r="GWL81"/>
      <c r="GWM81"/>
      <c r="GWN81"/>
      <c r="GWO81"/>
      <c r="GWP81"/>
      <c r="GWQ81"/>
      <c r="GWR81"/>
      <c r="GWS81"/>
      <c r="GWT81"/>
      <c r="GWU81"/>
      <c r="GWV81"/>
      <c r="GWW81"/>
      <c r="GWX81"/>
      <c r="GWY81"/>
      <c r="GWZ81"/>
      <c r="GXA81"/>
      <c r="GXB81"/>
      <c r="GXC81"/>
      <c r="GXD81"/>
      <c r="GXE81"/>
      <c r="GXF81"/>
      <c r="GXG81"/>
      <c r="GXH81"/>
      <c r="GXI81"/>
      <c r="GXJ81"/>
      <c r="GXK81"/>
      <c r="GXL81"/>
      <c r="GXM81"/>
      <c r="GXN81"/>
      <c r="GXO81"/>
      <c r="GXP81"/>
      <c r="GXQ81"/>
      <c r="GXR81"/>
      <c r="GXS81"/>
      <c r="GXT81"/>
      <c r="GXU81"/>
      <c r="GXV81"/>
      <c r="GXW81"/>
      <c r="GXX81"/>
      <c r="GXY81"/>
      <c r="GXZ81"/>
      <c r="GYA81"/>
      <c r="GYB81"/>
      <c r="GYC81"/>
      <c r="GYD81"/>
      <c r="GYE81"/>
      <c r="GYF81"/>
      <c r="GYG81"/>
      <c r="GYH81"/>
      <c r="GYI81"/>
      <c r="GYJ81"/>
      <c r="GYK81"/>
      <c r="GYL81"/>
      <c r="GYM81"/>
      <c r="GYN81"/>
      <c r="GYO81"/>
      <c r="GYP81"/>
      <c r="GYQ81"/>
      <c r="GYR81"/>
      <c r="GYS81"/>
      <c r="GYT81"/>
      <c r="GYU81"/>
      <c r="GYV81"/>
      <c r="GYW81"/>
      <c r="GYX81"/>
      <c r="GYY81"/>
      <c r="GYZ81"/>
      <c r="GZA81"/>
      <c r="GZB81"/>
      <c r="GZC81"/>
      <c r="GZD81"/>
      <c r="GZE81"/>
      <c r="GZF81"/>
      <c r="GZG81"/>
      <c r="GZH81"/>
      <c r="GZI81"/>
      <c r="GZJ81"/>
      <c r="GZK81"/>
      <c r="GZL81"/>
      <c r="GZM81"/>
      <c r="GZN81"/>
      <c r="GZO81"/>
      <c r="GZP81"/>
      <c r="GZQ81"/>
      <c r="GZR81"/>
      <c r="GZS81"/>
      <c r="GZT81"/>
      <c r="GZU81"/>
      <c r="GZV81"/>
      <c r="GZW81"/>
      <c r="GZX81"/>
      <c r="GZY81"/>
      <c r="GZZ81"/>
      <c r="HAA81"/>
      <c r="HAB81"/>
      <c r="HAC81"/>
      <c r="HAD81"/>
      <c r="HAE81"/>
      <c r="HAF81"/>
      <c r="HAG81"/>
      <c r="HAH81"/>
      <c r="HAI81"/>
      <c r="HAJ81"/>
      <c r="HAK81"/>
      <c r="HAL81"/>
      <c r="HAM81"/>
      <c r="HAN81"/>
      <c r="HAO81"/>
      <c r="HAP81"/>
      <c r="HAQ81"/>
      <c r="HAR81"/>
      <c r="HAS81"/>
      <c r="HAT81"/>
      <c r="HAU81"/>
      <c r="HAV81"/>
      <c r="HAW81"/>
      <c r="HAX81"/>
      <c r="HAY81"/>
      <c r="HAZ81"/>
      <c r="HBA81"/>
      <c r="HBB81"/>
      <c r="HBC81"/>
      <c r="HBD81"/>
      <c r="HBE81"/>
      <c r="HBF81"/>
      <c r="HBG81"/>
      <c r="HBH81"/>
      <c r="HBI81"/>
      <c r="HBJ81"/>
      <c r="HBK81"/>
      <c r="HBL81"/>
      <c r="HBM81"/>
      <c r="HBN81"/>
      <c r="HBO81"/>
      <c r="HBP81"/>
      <c r="HBQ81"/>
      <c r="HBR81"/>
      <c r="HBS81"/>
      <c r="HBT81"/>
      <c r="HBU81"/>
      <c r="HBV81"/>
      <c r="HBW81"/>
      <c r="HBX81"/>
      <c r="HBY81"/>
      <c r="HBZ81"/>
      <c r="HCA81"/>
      <c r="HCB81"/>
      <c r="HCC81"/>
      <c r="HCD81"/>
      <c r="HCE81"/>
      <c r="HCF81"/>
      <c r="HCG81"/>
      <c r="HCH81"/>
      <c r="HCI81"/>
      <c r="HCJ81"/>
      <c r="HCK81"/>
      <c r="HCL81"/>
      <c r="HCM81"/>
      <c r="HCN81"/>
      <c r="HCO81"/>
      <c r="HCP81"/>
      <c r="HCQ81"/>
      <c r="HCR81"/>
      <c r="HCS81"/>
      <c r="HCT81"/>
      <c r="HCU81"/>
      <c r="HCV81"/>
      <c r="HCW81"/>
      <c r="HCX81"/>
      <c r="HCY81"/>
      <c r="HCZ81"/>
      <c r="HDA81"/>
      <c r="HDB81"/>
      <c r="HDC81"/>
      <c r="HDD81"/>
      <c r="HDE81"/>
      <c r="HDF81"/>
      <c r="HDG81"/>
      <c r="HDH81"/>
      <c r="HDI81"/>
      <c r="HDJ81"/>
      <c r="HDK81"/>
      <c r="HDL81"/>
      <c r="HDM81"/>
      <c r="HDN81"/>
      <c r="HDO81"/>
      <c r="HDP81"/>
      <c r="HDQ81"/>
      <c r="HDR81"/>
      <c r="HDS81"/>
      <c r="HDT81"/>
      <c r="HDU81"/>
      <c r="HDV81"/>
      <c r="HDW81"/>
      <c r="HDX81"/>
      <c r="HDY81"/>
      <c r="HDZ81"/>
      <c r="HEA81"/>
      <c r="HEB81"/>
      <c r="HEC81"/>
      <c r="HED81"/>
      <c r="HEE81"/>
      <c r="HEF81"/>
      <c r="HEG81"/>
      <c r="HEH81"/>
      <c r="HEI81"/>
      <c r="HEJ81"/>
      <c r="HEK81"/>
      <c r="HEL81"/>
      <c r="HEM81"/>
      <c r="HEN81"/>
      <c r="HEO81"/>
      <c r="HEP81"/>
      <c r="HEQ81"/>
      <c r="HER81"/>
      <c r="HES81"/>
      <c r="HET81"/>
      <c r="HEU81"/>
      <c r="HEV81"/>
      <c r="HEW81"/>
      <c r="HEX81"/>
      <c r="HEY81"/>
      <c r="HEZ81"/>
      <c r="HFA81"/>
      <c r="HFB81"/>
      <c r="HFC81"/>
      <c r="HFD81"/>
      <c r="HFE81"/>
      <c r="HFF81"/>
      <c r="HFG81"/>
      <c r="HFH81"/>
      <c r="HFI81"/>
      <c r="HFJ81"/>
      <c r="HFK81"/>
      <c r="HFL81"/>
      <c r="HFM81"/>
      <c r="HFN81"/>
      <c r="HFO81"/>
      <c r="HFP81"/>
      <c r="HFQ81"/>
      <c r="HFR81"/>
      <c r="HFS81"/>
      <c r="HFT81"/>
      <c r="HFU81"/>
      <c r="HFV81"/>
      <c r="HFW81"/>
      <c r="HFX81"/>
      <c r="HFY81"/>
      <c r="HFZ81"/>
      <c r="HGA81"/>
      <c r="HGB81"/>
      <c r="HGC81"/>
      <c r="HGD81"/>
      <c r="HGE81"/>
      <c r="HGF81"/>
      <c r="HGG81"/>
      <c r="HGH81"/>
      <c r="HGI81"/>
      <c r="HGJ81"/>
      <c r="HGK81"/>
      <c r="HGL81"/>
      <c r="HGM81"/>
      <c r="HGN81"/>
      <c r="HGO81"/>
      <c r="HGP81"/>
      <c r="HGQ81"/>
      <c r="HGR81"/>
      <c r="HGS81"/>
      <c r="HGT81"/>
      <c r="HGU81"/>
      <c r="HGV81"/>
      <c r="HGW81"/>
      <c r="HGX81"/>
      <c r="HGY81"/>
      <c r="HGZ81"/>
      <c r="HHA81"/>
      <c r="HHB81"/>
      <c r="HHC81"/>
      <c r="HHD81"/>
      <c r="HHE81"/>
      <c r="HHF81"/>
      <c r="HHG81"/>
      <c r="HHH81"/>
      <c r="HHI81"/>
      <c r="HHJ81"/>
      <c r="HHK81"/>
      <c r="HHL81"/>
      <c r="HHM81"/>
      <c r="HHN81"/>
      <c r="HHO81"/>
      <c r="HHP81"/>
      <c r="HHQ81"/>
      <c r="HHR81"/>
      <c r="HHS81"/>
      <c r="HHT81"/>
      <c r="HHU81"/>
      <c r="HHV81"/>
      <c r="HHW81"/>
      <c r="HHX81"/>
      <c r="HHY81"/>
      <c r="HHZ81"/>
      <c r="HIA81"/>
      <c r="HIB81"/>
      <c r="HIC81"/>
      <c r="HID81"/>
      <c r="HIE81"/>
      <c r="HIF81"/>
      <c r="HIG81"/>
      <c r="HIH81"/>
      <c r="HII81"/>
      <c r="HIJ81"/>
      <c r="HIK81"/>
      <c r="HIL81"/>
      <c r="HIM81"/>
      <c r="HIN81"/>
      <c r="HIO81"/>
      <c r="HIP81"/>
      <c r="HIQ81"/>
      <c r="HIR81"/>
      <c r="HIS81"/>
      <c r="HIT81"/>
      <c r="HIU81"/>
      <c r="HIV81"/>
      <c r="HIW81"/>
      <c r="HIX81"/>
      <c r="HIY81"/>
      <c r="HIZ81"/>
      <c r="HJA81"/>
      <c r="HJB81"/>
      <c r="HJC81"/>
      <c r="HJD81"/>
      <c r="HJE81"/>
      <c r="HJF81"/>
      <c r="HJG81"/>
      <c r="HJH81"/>
      <c r="HJI81"/>
      <c r="HJJ81"/>
      <c r="HJK81"/>
      <c r="HJL81"/>
      <c r="HJM81"/>
      <c r="HJN81"/>
      <c r="HJO81"/>
      <c r="HJP81"/>
      <c r="HJQ81"/>
      <c r="HJR81"/>
      <c r="HJS81"/>
      <c r="HJT81"/>
      <c r="HJU81"/>
      <c r="HJV81"/>
      <c r="HJW81"/>
      <c r="HJX81"/>
      <c r="HJY81"/>
      <c r="HJZ81"/>
      <c r="HKA81"/>
      <c r="HKB81"/>
      <c r="HKC81"/>
      <c r="HKD81"/>
      <c r="HKE81"/>
      <c r="HKF81"/>
      <c r="HKG81"/>
      <c r="HKH81"/>
      <c r="HKI81"/>
      <c r="HKJ81"/>
      <c r="HKK81"/>
      <c r="HKL81"/>
      <c r="HKM81"/>
      <c r="HKN81"/>
      <c r="HKO81"/>
      <c r="HKP81"/>
      <c r="HKQ81"/>
      <c r="HKR81"/>
      <c r="HKS81"/>
      <c r="HKT81"/>
      <c r="HKU81"/>
      <c r="HKV81"/>
      <c r="HKW81"/>
      <c r="HKX81"/>
      <c r="HKY81"/>
      <c r="HKZ81"/>
      <c r="HLA81"/>
      <c r="HLB81"/>
      <c r="HLC81"/>
      <c r="HLD81"/>
      <c r="HLE81"/>
      <c r="HLF81"/>
      <c r="HLG81"/>
      <c r="HLH81"/>
      <c r="HLI81"/>
      <c r="HLJ81"/>
      <c r="HLK81"/>
      <c r="HLL81"/>
      <c r="HLM81"/>
      <c r="HLN81"/>
      <c r="HLO81"/>
      <c r="HLP81"/>
      <c r="HLQ81"/>
      <c r="HLR81"/>
      <c r="HLS81"/>
      <c r="HLT81"/>
      <c r="HLU81"/>
      <c r="HLV81"/>
      <c r="HLW81"/>
      <c r="HLX81"/>
      <c r="HLY81"/>
      <c r="HLZ81"/>
      <c r="HMA81"/>
      <c r="HMB81"/>
      <c r="HMC81"/>
      <c r="HMD81"/>
      <c r="HME81"/>
      <c r="HMF81"/>
      <c r="HMG81"/>
      <c r="HMH81"/>
      <c r="HMI81"/>
      <c r="HMJ81"/>
      <c r="HMK81"/>
      <c r="HML81"/>
      <c r="HMM81"/>
      <c r="HMN81"/>
      <c r="HMO81"/>
      <c r="HMP81"/>
      <c r="HMQ81"/>
      <c r="HMR81"/>
      <c r="HMS81"/>
      <c r="HMT81"/>
      <c r="HMU81"/>
      <c r="HMV81"/>
      <c r="HMW81"/>
      <c r="HMX81"/>
      <c r="HMY81"/>
      <c r="HMZ81"/>
      <c r="HNA81"/>
      <c r="HNB81"/>
      <c r="HNC81"/>
      <c r="HND81"/>
      <c r="HNE81"/>
      <c r="HNF81"/>
      <c r="HNG81"/>
      <c r="HNH81"/>
      <c r="HNI81"/>
      <c r="HNJ81"/>
      <c r="HNK81"/>
      <c r="HNL81"/>
      <c r="HNM81"/>
      <c r="HNN81"/>
      <c r="HNO81"/>
      <c r="HNP81"/>
      <c r="HNQ81"/>
      <c r="HNR81"/>
      <c r="HNS81"/>
      <c r="HNT81"/>
      <c r="HNU81"/>
      <c r="HNV81"/>
      <c r="HNW81"/>
      <c r="HNX81"/>
      <c r="HNY81"/>
      <c r="HNZ81"/>
      <c r="HOA81"/>
      <c r="HOB81"/>
      <c r="HOC81"/>
      <c r="HOD81"/>
      <c r="HOE81"/>
      <c r="HOF81"/>
      <c r="HOG81"/>
      <c r="HOH81"/>
      <c r="HOI81"/>
      <c r="HOJ81"/>
      <c r="HOK81"/>
      <c r="HOL81"/>
      <c r="HOM81"/>
      <c r="HON81"/>
      <c r="HOO81"/>
      <c r="HOP81"/>
      <c r="HOQ81"/>
      <c r="HOR81"/>
      <c r="HOS81"/>
      <c r="HOT81"/>
      <c r="HOU81"/>
      <c r="HOV81"/>
      <c r="HOW81"/>
      <c r="HOX81"/>
      <c r="HOY81"/>
      <c r="HOZ81"/>
      <c r="HPA81"/>
      <c r="HPB81"/>
      <c r="HPC81"/>
      <c r="HPD81"/>
      <c r="HPE81"/>
      <c r="HPF81"/>
      <c r="HPG81"/>
      <c r="HPH81"/>
      <c r="HPI81"/>
      <c r="HPJ81"/>
      <c r="HPK81"/>
      <c r="HPL81"/>
      <c r="HPM81"/>
      <c r="HPN81"/>
      <c r="HPO81"/>
      <c r="HPP81"/>
      <c r="HPQ81"/>
      <c r="HPR81"/>
      <c r="HPS81"/>
      <c r="HPT81"/>
      <c r="HPU81"/>
      <c r="HPV81"/>
      <c r="HPW81"/>
      <c r="HPX81"/>
      <c r="HPY81"/>
      <c r="HPZ81"/>
      <c r="HQA81"/>
      <c r="HQB81"/>
      <c r="HQC81"/>
      <c r="HQD81"/>
      <c r="HQE81"/>
      <c r="HQF81"/>
      <c r="HQG81"/>
      <c r="HQH81"/>
      <c r="HQI81"/>
      <c r="HQJ81"/>
      <c r="HQK81"/>
      <c r="HQL81"/>
      <c r="HQM81"/>
      <c r="HQN81"/>
      <c r="HQO81"/>
      <c r="HQP81"/>
      <c r="HQQ81"/>
      <c r="HQR81"/>
      <c r="HQS81"/>
      <c r="HQT81"/>
      <c r="HQU81"/>
      <c r="HQV81"/>
      <c r="HQW81"/>
      <c r="HQX81"/>
      <c r="HQY81"/>
      <c r="HQZ81"/>
      <c r="HRA81"/>
      <c r="HRB81"/>
      <c r="HRC81"/>
      <c r="HRD81"/>
      <c r="HRE81"/>
      <c r="HRF81"/>
      <c r="HRG81"/>
      <c r="HRH81"/>
      <c r="HRI81"/>
      <c r="HRJ81"/>
      <c r="HRK81"/>
      <c r="HRL81"/>
      <c r="HRM81"/>
      <c r="HRN81"/>
      <c r="HRO81"/>
      <c r="HRP81"/>
      <c r="HRQ81"/>
      <c r="HRR81"/>
      <c r="HRS81"/>
      <c r="HRT81"/>
      <c r="HRU81"/>
      <c r="HRV81"/>
      <c r="HRW81"/>
      <c r="HRX81"/>
      <c r="HRY81"/>
      <c r="HRZ81"/>
      <c r="HSA81"/>
      <c r="HSB81"/>
      <c r="HSC81"/>
      <c r="HSD81"/>
      <c r="HSE81"/>
      <c r="HSF81"/>
      <c r="HSG81"/>
      <c r="HSH81"/>
      <c r="HSI81"/>
      <c r="HSJ81"/>
      <c r="HSK81"/>
      <c r="HSL81"/>
      <c r="HSM81"/>
      <c r="HSN81"/>
      <c r="HSO81"/>
      <c r="HSP81"/>
      <c r="HSQ81"/>
      <c r="HSR81"/>
      <c r="HSS81"/>
      <c r="HST81"/>
      <c r="HSU81"/>
      <c r="HSV81"/>
      <c r="HSW81"/>
      <c r="HSX81"/>
      <c r="HSY81"/>
      <c r="HSZ81"/>
      <c r="HTA81"/>
      <c r="HTB81"/>
      <c r="HTC81"/>
      <c r="HTD81"/>
      <c r="HTE81"/>
      <c r="HTF81"/>
      <c r="HTG81"/>
      <c r="HTH81"/>
      <c r="HTI81"/>
      <c r="HTJ81"/>
      <c r="HTK81"/>
      <c r="HTL81"/>
      <c r="HTM81"/>
      <c r="HTN81"/>
      <c r="HTO81"/>
      <c r="HTP81"/>
      <c r="HTQ81"/>
      <c r="HTR81"/>
      <c r="HTS81"/>
      <c r="HTT81"/>
      <c r="HTU81"/>
      <c r="HTV81"/>
      <c r="HTW81"/>
      <c r="HTX81"/>
      <c r="HTY81"/>
      <c r="HTZ81"/>
      <c r="HUA81"/>
      <c r="HUB81"/>
      <c r="HUC81"/>
      <c r="HUD81"/>
      <c r="HUE81"/>
      <c r="HUF81"/>
      <c r="HUG81"/>
      <c r="HUH81"/>
      <c r="HUI81"/>
      <c r="HUJ81"/>
      <c r="HUK81"/>
      <c r="HUL81"/>
      <c r="HUM81"/>
      <c r="HUN81"/>
      <c r="HUO81"/>
      <c r="HUP81"/>
      <c r="HUQ81"/>
      <c r="HUR81"/>
      <c r="HUS81"/>
      <c r="HUT81"/>
      <c r="HUU81"/>
      <c r="HUV81"/>
      <c r="HUW81"/>
      <c r="HUX81"/>
      <c r="HUY81"/>
      <c r="HUZ81"/>
      <c r="HVA81"/>
      <c r="HVB81"/>
      <c r="HVC81"/>
      <c r="HVD81"/>
      <c r="HVE81"/>
      <c r="HVF81"/>
      <c r="HVG81"/>
      <c r="HVH81"/>
      <c r="HVI81"/>
      <c r="HVJ81"/>
      <c r="HVK81"/>
      <c r="HVL81"/>
      <c r="HVM81"/>
      <c r="HVN81"/>
      <c r="HVO81"/>
      <c r="HVP81"/>
      <c r="HVQ81"/>
      <c r="HVR81"/>
      <c r="HVS81"/>
      <c r="HVT81"/>
      <c r="HVU81"/>
      <c r="HVV81"/>
      <c r="HVW81"/>
      <c r="HVX81"/>
      <c r="HVY81"/>
      <c r="HVZ81"/>
      <c r="HWA81"/>
      <c r="HWB81"/>
      <c r="HWC81"/>
      <c r="HWD81"/>
      <c r="HWE81"/>
      <c r="HWF81"/>
      <c r="HWG81"/>
      <c r="HWH81"/>
      <c r="HWI81"/>
      <c r="HWJ81"/>
      <c r="HWK81"/>
      <c r="HWL81"/>
      <c r="HWM81"/>
      <c r="HWN81"/>
      <c r="HWO81"/>
      <c r="HWP81"/>
      <c r="HWQ81"/>
      <c r="HWR81"/>
      <c r="HWS81"/>
      <c r="HWT81"/>
      <c r="HWU81"/>
      <c r="HWV81"/>
      <c r="HWW81"/>
      <c r="HWX81"/>
      <c r="HWY81"/>
      <c r="HWZ81"/>
      <c r="HXA81"/>
      <c r="HXB81"/>
      <c r="HXC81"/>
      <c r="HXD81"/>
      <c r="HXE81"/>
      <c r="HXF81"/>
      <c r="HXG81"/>
      <c r="HXH81"/>
      <c r="HXI81"/>
      <c r="HXJ81"/>
      <c r="HXK81"/>
      <c r="HXL81"/>
      <c r="HXM81"/>
      <c r="HXN81"/>
      <c r="HXO81"/>
      <c r="HXP81"/>
      <c r="HXQ81"/>
      <c r="HXR81"/>
      <c r="HXS81"/>
      <c r="HXT81"/>
      <c r="HXU81"/>
      <c r="HXV81"/>
      <c r="HXW81"/>
      <c r="HXX81"/>
      <c r="HXY81"/>
      <c r="HXZ81"/>
      <c r="HYA81"/>
      <c r="HYB81"/>
      <c r="HYC81"/>
      <c r="HYD81"/>
      <c r="HYE81"/>
      <c r="HYF81"/>
      <c r="HYG81"/>
      <c r="HYH81"/>
      <c r="HYI81"/>
      <c r="HYJ81"/>
      <c r="HYK81"/>
      <c r="HYL81"/>
      <c r="HYM81"/>
      <c r="HYN81"/>
      <c r="HYO81"/>
      <c r="HYP81"/>
      <c r="HYQ81"/>
      <c r="HYR81"/>
      <c r="HYS81"/>
      <c r="HYT81"/>
      <c r="HYU81"/>
      <c r="HYV81"/>
      <c r="HYW81"/>
      <c r="HYX81"/>
      <c r="HYY81"/>
      <c r="HYZ81"/>
      <c r="HZA81"/>
      <c r="HZB81"/>
      <c r="HZC81"/>
      <c r="HZD81"/>
      <c r="HZE81"/>
      <c r="HZF81"/>
      <c r="HZG81"/>
      <c r="HZH81"/>
      <c r="HZI81"/>
      <c r="HZJ81"/>
      <c r="HZK81"/>
      <c r="HZL81"/>
      <c r="HZM81"/>
      <c r="HZN81"/>
      <c r="HZO81"/>
      <c r="HZP81"/>
      <c r="HZQ81"/>
      <c r="HZR81"/>
      <c r="HZS81"/>
      <c r="HZT81"/>
      <c r="HZU81"/>
      <c r="HZV81"/>
      <c r="HZW81"/>
      <c r="HZX81"/>
      <c r="HZY81"/>
      <c r="HZZ81"/>
      <c r="IAA81"/>
      <c r="IAB81"/>
      <c r="IAC81"/>
      <c r="IAD81"/>
      <c r="IAE81"/>
      <c r="IAF81"/>
      <c r="IAG81"/>
      <c r="IAH81"/>
      <c r="IAI81"/>
      <c r="IAJ81"/>
      <c r="IAK81"/>
      <c r="IAL81"/>
      <c r="IAM81"/>
      <c r="IAN81"/>
      <c r="IAO81"/>
      <c r="IAP81"/>
      <c r="IAQ81"/>
      <c r="IAR81"/>
      <c r="IAS81"/>
      <c r="IAT81"/>
      <c r="IAU81"/>
      <c r="IAV81"/>
      <c r="IAW81"/>
      <c r="IAX81"/>
      <c r="IAY81"/>
      <c r="IAZ81"/>
      <c r="IBA81"/>
      <c r="IBB81"/>
      <c r="IBC81"/>
      <c r="IBD81"/>
      <c r="IBE81"/>
      <c r="IBF81"/>
      <c r="IBG81"/>
      <c r="IBH81"/>
      <c r="IBI81"/>
      <c r="IBJ81"/>
      <c r="IBK81"/>
      <c r="IBL81"/>
      <c r="IBM81"/>
      <c r="IBN81"/>
      <c r="IBO81"/>
      <c r="IBP81"/>
      <c r="IBQ81"/>
      <c r="IBR81"/>
      <c r="IBS81"/>
      <c r="IBT81"/>
      <c r="IBU81"/>
      <c r="IBV81"/>
      <c r="IBW81"/>
      <c r="IBX81"/>
      <c r="IBY81"/>
      <c r="IBZ81"/>
      <c r="ICA81"/>
      <c r="ICB81"/>
      <c r="ICC81"/>
      <c r="ICD81"/>
      <c r="ICE81"/>
      <c r="ICF81"/>
      <c r="ICG81"/>
      <c r="ICH81"/>
      <c r="ICI81"/>
      <c r="ICJ81"/>
      <c r="ICK81"/>
      <c r="ICL81"/>
      <c r="ICM81"/>
      <c r="ICN81"/>
      <c r="ICO81"/>
      <c r="ICP81"/>
      <c r="ICQ81"/>
      <c r="ICR81"/>
      <c r="ICS81"/>
      <c r="ICT81"/>
      <c r="ICU81"/>
      <c r="ICV81"/>
      <c r="ICW81"/>
      <c r="ICX81"/>
      <c r="ICY81"/>
      <c r="ICZ81"/>
      <c r="IDA81"/>
      <c r="IDB81"/>
      <c r="IDC81"/>
      <c r="IDD81"/>
      <c r="IDE81"/>
      <c r="IDF81"/>
      <c r="IDG81"/>
      <c r="IDH81"/>
      <c r="IDI81"/>
      <c r="IDJ81"/>
      <c r="IDK81"/>
      <c r="IDL81"/>
      <c r="IDM81"/>
      <c r="IDN81"/>
      <c r="IDO81"/>
      <c r="IDP81"/>
      <c r="IDQ81"/>
      <c r="IDR81"/>
      <c r="IDS81"/>
      <c r="IDT81"/>
      <c r="IDU81"/>
      <c r="IDV81"/>
      <c r="IDW81"/>
      <c r="IDX81"/>
      <c r="IDY81"/>
      <c r="IDZ81"/>
      <c r="IEA81"/>
      <c r="IEB81"/>
      <c r="IEC81"/>
      <c r="IED81"/>
      <c r="IEE81"/>
      <c r="IEF81"/>
      <c r="IEG81"/>
      <c r="IEH81"/>
      <c r="IEI81"/>
      <c r="IEJ81"/>
      <c r="IEK81"/>
      <c r="IEL81"/>
      <c r="IEM81"/>
      <c r="IEN81"/>
      <c r="IEO81"/>
      <c r="IEP81"/>
      <c r="IEQ81"/>
      <c r="IER81"/>
      <c r="IES81"/>
      <c r="IET81"/>
      <c r="IEU81"/>
      <c r="IEV81"/>
      <c r="IEW81"/>
      <c r="IEX81"/>
      <c r="IEY81"/>
      <c r="IEZ81"/>
      <c r="IFA81"/>
      <c r="IFB81"/>
      <c r="IFC81"/>
      <c r="IFD81"/>
      <c r="IFE81"/>
      <c r="IFF81"/>
      <c r="IFG81"/>
      <c r="IFH81"/>
      <c r="IFI81"/>
      <c r="IFJ81"/>
      <c r="IFK81"/>
      <c r="IFL81"/>
      <c r="IFM81"/>
      <c r="IFN81"/>
      <c r="IFO81"/>
      <c r="IFP81"/>
      <c r="IFQ81"/>
      <c r="IFR81"/>
      <c r="IFS81"/>
      <c r="IFT81"/>
      <c r="IFU81"/>
      <c r="IFV81"/>
      <c r="IFW81"/>
      <c r="IFX81"/>
      <c r="IFY81"/>
      <c r="IFZ81"/>
      <c r="IGA81"/>
      <c r="IGB81"/>
      <c r="IGC81"/>
      <c r="IGD81"/>
      <c r="IGE81"/>
      <c r="IGF81"/>
      <c r="IGG81"/>
      <c r="IGH81"/>
      <c r="IGI81"/>
      <c r="IGJ81"/>
      <c r="IGK81"/>
      <c r="IGL81"/>
      <c r="IGM81"/>
      <c r="IGN81"/>
      <c r="IGO81"/>
      <c r="IGP81"/>
      <c r="IGQ81"/>
      <c r="IGR81"/>
      <c r="IGS81"/>
      <c r="IGT81"/>
      <c r="IGU81"/>
      <c r="IGV81"/>
      <c r="IGW81"/>
      <c r="IGX81"/>
      <c r="IGY81"/>
      <c r="IGZ81"/>
      <c r="IHA81"/>
      <c r="IHB81"/>
      <c r="IHC81"/>
      <c r="IHD81"/>
      <c r="IHE81"/>
      <c r="IHF81"/>
      <c r="IHG81"/>
      <c r="IHH81"/>
      <c r="IHI81"/>
      <c r="IHJ81"/>
      <c r="IHK81"/>
      <c r="IHL81"/>
      <c r="IHM81"/>
      <c r="IHN81"/>
      <c r="IHO81"/>
      <c r="IHP81"/>
      <c r="IHQ81"/>
      <c r="IHR81"/>
      <c r="IHS81"/>
      <c r="IHT81"/>
      <c r="IHU81"/>
      <c r="IHV81"/>
      <c r="IHW81"/>
      <c r="IHX81"/>
      <c r="IHY81"/>
      <c r="IHZ81"/>
      <c r="IIA81"/>
      <c r="IIB81"/>
      <c r="IIC81"/>
      <c r="IID81"/>
      <c r="IIE81"/>
      <c r="IIF81"/>
      <c r="IIG81"/>
      <c r="IIH81"/>
      <c r="III81"/>
      <c r="IIJ81"/>
      <c r="IIK81"/>
      <c r="IIL81"/>
      <c r="IIM81"/>
      <c r="IIN81"/>
      <c r="IIO81"/>
      <c r="IIP81"/>
      <c r="IIQ81"/>
      <c r="IIR81"/>
      <c r="IIS81"/>
      <c r="IIT81"/>
      <c r="IIU81"/>
      <c r="IIV81"/>
      <c r="IIW81"/>
      <c r="IIX81"/>
      <c r="IIY81"/>
      <c r="IIZ81"/>
      <c r="IJA81"/>
      <c r="IJB81"/>
      <c r="IJC81"/>
      <c r="IJD81"/>
      <c r="IJE81"/>
      <c r="IJF81"/>
      <c r="IJG81"/>
      <c r="IJH81"/>
      <c r="IJI81"/>
      <c r="IJJ81"/>
      <c r="IJK81"/>
      <c r="IJL81"/>
      <c r="IJM81"/>
      <c r="IJN81"/>
      <c r="IJO81"/>
      <c r="IJP81"/>
      <c r="IJQ81"/>
      <c r="IJR81"/>
      <c r="IJS81"/>
      <c r="IJT81"/>
      <c r="IJU81"/>
      <c r="IJV81"/>
      <c r="IJW81"/>
      <c r="IJX81"/>
      <c r="IJY81"/>
      <c r="IJZ81"/>
      <c r="IKA81"/>
      <c r="IKB81"/>
      <c r="IKC81"/>
      <c r="IKD81"/>
      <c r="IKE81"/>
      <c r="IKF81"/>
      <c r="IKG81"/>
      <c r="IKH81"/>
      <c r="IKI81"/>
      <c r="IKJ81"/>
      <c r="IKK81"/>
      <c r="IKL81"/>
      <c r="IKM81"/>
      <c r="IKN81"/>
      <c r="IKO81"/>
      <c r="IKP81"/>
      <c r="IKQ81"/>
      <c r="IKR81"/>
      <c r="IKS81"/>
      <c r="IKT81"/>
      <c r="IKU81"/>
      <c r="IKV81"/>
      <c r="IKW81"/>
      <c r="IKX81"/>
      <c r="IKY81"/>
      <c r="IKZ81"/>
      <c r="ILA81"/>
      <c r="ILB81"/>
      <c r="ILC81"/>
      <c r="ILD81"/>
      <c r="ILE81"/>
      <c r="ILF81"/>
      <c r="ILG81"/>
      <c r="ILH81"/>
      <c r="ILI81"/>
      <c r="ILJ81"/>
      <c r="ILK81"/>
      <c r="ILL81"/>
      <c r="ILM81"/>
      <c r="ILN81"/>
      <c r="ILO81"/>
      <c r="ILP81"/>
      <c r="ILQ81"/>
      <c r="ILR81"/>
      <c r="ILS81"/>
      <c r="ILT81"/>
      <c r="ILU81"/>
      <c r="ILV81"/>
      <c r="ILW81"/>
      <c r="ILX81"/>
      <c r="ILY81"/>
      <c r="ILZ81"/>
      <c r="IMA81"/>
      <c r="IMB81"/>
      <c r="IMC81"/>
      <c r="IMD81"/>
      <c r="IME81"/>
      <c r="IMF81"/>
      <c r="IMG81"/>
      <c r="IMH81"/>
      <c r="IMI81"/>
      <c r="IMJ81"/>
      <c r="IMK81"/>
      <c r="IML81"/>
      <c r="IMM81"/>
      <c r="IMN81"/>
      <c r="IMO81"/>
      <c r="IMP81"/>
      <c r="IMQ81"/>
      <c r="IMR81"/>
      <c r="IMS81"/>
      <c r="IMT81"/>
      <c r="IMU81"/>
      <c r="IMV81"/>
      <c r="IMW81"/>
      <c r="IMX81"/>
      <c r="IMY81"/>
      <c r="IMZ81"/>
      <c r="INA81"/>
      <c r="INB81"/>
      <c r="INC81"/>
      <c r="IND81"/>
      <c r="INE81"/>
      <c r="INF81"/>
      <c r="ING81"/>
      <c r="INH81"/>
      <c r="INI81"/>
      <c r="INJ81"/>
      <c r="INK81"/>
      <c r="INL81"/>
      <c r="INM81"/>
      <c r="INN81"/>
      <c r="INO81"/>
      <c r="INP81"/>
      <c r="INQ81"/>
      <c r="INR81"/>
      <c r="INS81"/>
      <c r="INT81"/>
      <c r="INU81"/>
      <c r="INV81"/>
      <c r="INW81"/>
      <c r="INX81"/>
      <c r="INY81"/>
      <c r="INZ81"/>
      <c r="IOA81"/>
      <c r="IOB81"/>
      <c r="IOC81"/>
      <c r="IOD81"/>
      <c r="IOE81"/>
      <c r="IOF81"/>
      <c r="IOG81"/>
      <c r="IOH81"/>
      <c r="IOI81"/>
      <c r="IOJ81"/>
      <c r="IOK81"/>
      <c r="IOL81"/>
      <c r="IOM81"/>
      <c r="ION81"/>
      <c r="IOO81"/>
      <c r="IOP81"/>
      <c r="IOQ81"/>
      <c r="IOR81"/>
      <c r="IOS81"/>
      <c r="IOT81"/>
      <c r="IOU81"/>
      <c r="IOV81"/>
      <c r="IOW81"/>
      <c r="IOX81"/>
      <c r="IOY81"/>
      <c r="IOZ81"/>
      <c r="IPA81"/>
      <c r="IPB81"/>
      <c r="IPC81"/>
      <c r="IPD81"/>
      <c r="IPE81"/>
      <c r="IPF81"/>
      <c r="IPG81"/>
      <c r="IPH81"/>
      <c r="IPI81"/>
      <c r="IPJ81"/>
      <c r="IPK81"/>
      <c r="IPL81"/>
      <c r="IPM81"/>
      <c r="IPN81"/>
      <c r="IPO81"/>
      <c r="IPP81"/>
      <c r="IPQ81"/>
      <c r="IPR81"/>
      <c r="IPS81"/>
      <c r="IPT81"/>
      <c r="IPU81"/>
      <c r="IPV81"/>
      <c r="IPW81"/>
      <c r="IPX81"/>
      <c r="IPY81"/>
      <c r="IPZ81"/>
      <c r="IQA81"/>
      <c r="IQB81"/>
      <c r="IQC81"/>
      <c r="IQD81"/>
      <c r="IQE81"/>
      <c r="IQF81"/>
      <c r="IQG81"/>
      <c r="IQH81"/>
      <c r="IQI81"/>
      <c r="IQJ81"/>
      <c r="IQK81"/>
      <c r="IQL81"/>
      <c r="IQM81"/>
      <c r="IQN81"/>
      <c r="IQO81"/>
      <c r="IQP81"/>
      <c r="IQQ81"/>
      <c r="IQR81"/>
      <c r="IQS81"/>
      <c r="IQT81"/>
      <c r="IQU81"/>
      <c r="IQV81"/>
      <c r="IQW81"/>
      <c r="IQX81"/>
      <c r="IQY81"/>
      <c r="IQZ81"/>
      <c r="IRA81"/>
      <c r="IRB81"/>
      <c r="IRC81"/>
      <c r="IRD81"/>
      <c r="IRE81"/>
      <c r="IRF81"/>
      <c r="IRG81"/>
      <c r="IRH81"/>
      <c r="IRI81"/>
      <c r="IRJ81"/>
      <c r="IRK81"/>
      <c r="IRL81"/>
      <c r="IRM81"/>
      <c r="IRN81"/>
      <c r="IRO81"/>
      <c r="IRP81"/>
      <c r="IRQ81"/>
      <c r="IRR81"/>
      <c r="IRS81"/>
      <c r="IRT81"/>
      <c r="IRU81"/>
      <c r="IRV81"/>
      <c r="IRW81"/>
      <c r="IRX81"/>
      <c r="IRY81"/>
      <c r="IRZ81"/>
      <c r="ISA81"/>
      <c r="ISB81"/>
      <c r="ISC81"/>
      <c r="ISD81"/>
      <c r="ISE81"/>
      <c r="ISF81"/>
      <c r="ISG81"/>
      <c r="ISH81"/>
      <c r="ISI81"/>
      <c r="ISJ81"/>
      <c r="ISK81"/>
      <c r="ISL81"/>
      <c r="ISM81"/>
      <c r="ISN81"/>
      <c r="ISO81"/>
      <c r="ISP81"/>
      <c r="ISQ81"/>
      <c r="ISR81"/>
      <c r="ISS81"/>
      <c r="IST81"/>
      <c r="ISU81"/>
      <c r="ISV81"/>
      <c r="ISW81"/>
      <c r="ISX81"/>
      <c r="ISY81"/>
      <c r="ISZ81"/>
      <c r="ITA81"/>
      <c r="ITB81"/>
      <c r="ITC81"/>
      <c r="ITD81"/>
      <c r="ITE81"/>
      <c r="ITF81"/>
      <c r="ITG81"/>
      <c r="ITH81"/>
      <c r="ITI81"/>
      <c r="ITJ81"/>
      <c r="ITK81"/>
      <c r="ITL81"/>
      <c r="ITM81"/>
      <c r="ITN81"/>
      <c r="ITO81"/>
      <c r="ITP81"/>
      <c r="ITQ81"/>
      <c r="ITR81"/>
      <c r="ITS81"/>
      <c r="ITT81"/>
      <c r="ITU81"/>
      <c r="ITV81"/>
      <c r="ITW81"/>
      <c r="ITX81"/>
      <c r="ITY81"/>
      <c r="ITZ81"/>
      <c r="IUA81"/>
      <c r="IUB81"/>
      <c r="IUC81"/>
      <c r="IUD81"/>
      <c r="IUE81"/>
      <c r="IUF81"/>
      <c r="IUG81"/>
      <c r="IUH81"/>
      <c r="IUI81"/>
      <c r="IUJ81"/>
      <c r="IUK81"/>
      <c r="IUL81"/>
      <c r="IUM81"/>
      <c r="IUN81"/>
      <c r="IUO81"/>
      <c r="IUP81"/>
      <c r="IUQ81"/>
      <c r="IUR81"/>
      <c r="IUS81"/>
      <c r="IUT81"/>
      <c r="IUU81"/>
      <c r="IUV81"/>
      <c r="IUW81"/>
      <c r="IUX81"/>
      <c r="IUY81"/>
      <c r="IUZ81"/>
      <c r="IVA81"/>
      <c r="IVB81"/>
      <c r="IVC81"/>
      <c r="IVD81"/>
      <c r="IVE81"/>
      <c r="IVF81"/>
      <c r="IVG81"/>
      <c r="IVH81"/>
      <c r="IVI81"/>
      <c r="IVJ81"/>
      <c r="IVK81"/>
      <c r="IVL81"/>
      <c r="IVM81"/>
      <c r="IVN81"/>
      <c r="IVO81"/>
      <c r="IVP81"/>
      <c r="IVQ81"/>
      <c r="IVR81"/>
      <c r="IVS81"/>
      <c r="IVT81"/>
      <c r="IVU81"/>
      <c r="IVV81"/>
      <c r="IVW81"/>
      <c r="IVX81"/>
      <c r="IVY81"/>
      <c r="IVZ81"/>
      <c r="IWA81"/>
      <c r="IWB81"/>
      <c r="IWC81"/>
      <c r="IWD81"/>
      <c r="IWE81"/>
      <c r="IWF81"/>
      <c r="IWG81"/>
      <c r="IWH81"/>
      <c r="IWI81"/>
      <c r="IWJ81"/>
      <c r="IWK81"/>
      <c r="IWL81"/>
      <c r="IWM81"/>
      <c r="IWN81"/>
      <c r="IWO81"/>
      <c r="IWP81"/>
      <c r="IWQ81"/>
      <c r="IWR81"/>
      <c r="IWS81"/>
      <c r="IWT81"/>
      <c r="IWU81"/>
      <c r="IWV81"/>
      <c r="IWW81"/>
      <c r="IWX81"/>
      <c r="IWY81"/>
      <c r="IWZ81"/>
      <c r="IXA81"/>
      <c r="IXB81"/>
      <c r="IXC81"/>
      <c r="IXD81"/>
      <c r="IXE81"/>
      <c r="IXF81"/>
      <c r="IXG81"/>
      <c r="IXH81"/>
      <c r="IXI81"/>
      <c r="IXJ81"/>
      <c r="IXK81"/>
      <c r="IXL81"/>
      <c r="IXM81"/>
      <c r="IXN81"/>
      <c r="IXO81"/>
      <c r="IXP81"/>
      <c r="IXQ81"/>
      <c r="IXR81"/>
      <c r="IXS81"/>
      <c r="IXT81"/>
      <c r="IXU81"/>
      <c r="IXV81"/>
      <c r="IXW81"/>
      <c r="IXX81"/>
      <c r="IXY81"/>
      <c r="IXZ81"/>
      <c r="IYA81"/>
      <c r="IYB81"/>
      <c r="IYC81"/>
      <c r="IYD81"/>
      <c r="IYE81"/>
      <c r="IYF81"/>
      <c r="IYG81"/>
      <c r="IYH81"/>
      <c r="IYI81"/>
      <c r="IYJ81"/>
      <c r="IYK81"/>
      <c r="IYL81"/>
      <c r="IYM81"/>
      <c r="IYN81"/>
      <c r="IYO81"/>
      <c r="IYP81"/>
      <c r="IYQ81"/>
      <c r="IYR81"/>
      <c r="IYS81"/>
      <c r="IYT81"/>
      <c r="IYU81"/>
      <c r="IYV81"/>
      <c r="IYW81"/>
      <c r="IYX81"/>
      <c r="IYY81"/>
      <c r="IYZ81"/>
      <c r="IZA81"/>
      <c r="IZB81"/>
      <c r="IZC81"/>
      <c r="IZD81"/>
      <c r="IZE81"/>
      <c r="IZF81"/>
      <c r="IZG81"/>
      <c r="IZH81"/>
      <c r="IZI81"/>
      <c r="IZJ81"/>
      <c r="IZK81"/>
      <c r="IZL81"/>
      <c r="IZM81"/>
      <c r="IZN81"/>
      <c r="IZO81"/>
      <c r="IZP81"/>
      <c r="IZQ81"/>
      <c r="IZR81"/>
      <c r="IZS81"/>
      <c r="IZT81"/>
      <c r="IZU81"/>
      <c r="IZV81"/>
      <c r="IZW81"/>
      <c r="IZX81"/>
      <c r="IZY81"/>
      <c r="IZZ81"/>
      <c r="JAA81"/>
      <c r="JAB81"/>
      <c r="JAC81"/>
      <c r="JAD81"/>
      <c r="JAE81"/>
      <c r="JAF81"/>
      <c r="JAG81"/>
      <c r="JAH81"/>
      <c r="JAI81"/>
      <c r="JAJ81"/>
      <c r="JAK81"/>
      <c r="JAL81"/>
      <c r="JAM81"/>
      <c r="JAN81"/>
      <c r="JAO81"/>
      <c r="JAP81"/>
      <c r="JAQ81"/>
      <c r="JAR81"/>
      <c r="JAS81"/>
      <c r="JAT81"/>
      <c r="JAU81"/>
      <c r="JAV81"/>
      <c r="JAW81"/>
      <c r="JAX81"/>
      <c r="JAY81"/>
      <c r="JAZ81"/>
      <c r="JBA81"/>
      <c r="JBB81"/>
      <c r="JBC81"/>
      <c r="JBD81"/>
      <c r="JBE81"/>
      <c r="JBF81"/>
      <c r="JBG81"/>
      <c r="JBH81"/>
      <c r="JBI81"/>
      <c r="JBJ81"/>
      <c r="JBK81"/>
      <c r="JBL81"/>
      <c r="JBM81"/>
      <c r="JBN81"/>
      <c r="JBO81"/>
      <c r="JBP81"/>
      <c r="JBQ81"/>
      <c r="JBR81"/>
      <c r="JBS81"/>
      <c r="JBT81"/>
      <c r="JBU81"/>
      <c r="JBV81"/>
      <c r="JBW81"/>
      <c r="JBX81"/>
      <c r="JBY81"/>
      <c r="JBZ81"/>
      <c r="JCA81"/>
      <c r="JCB81"/>
      <c r="JCC81"/>
      <c r="JCD81"/>
      <c r="JCE81"/>
      <c r="JCF81"/>
      <c r="JCG81"/>
      <c r="JCH81"/>
      <c r="JCI81"/>
      <c r="JCJ81"/>
      <c r="JCK81"/>
      <c r="JCL81"/>
      <c r="JCM81"/>
      <c r="JCN81"/>
      <c r="JCO81"/>
      <c r="JCP81"/>
      <c r="JCQ81"/>
      <c r="JCR81"/>
      <c r="JCS81"/>
      <c r="JCT81"/>
      <c r="JCU81"/>
      <c r="JCV81"/>
      <c r="JCW81"/>
      <c r="JCX81"/>
      <c r="JCY81"/>
      <c r="JCZ81"/>
      <c r="JDA81"/>
      <c r="JDB81"/>
      <c r="JDC81"/>
      <c r="JDD81"/>
      <c r="JDE81"/>
      <c r="JDF81"/>
      <c r="JDG81"/>
      <c r="JDH81"/>
      <c r="JDI81"/>
      <c r="JDJ81"/>
      <c r="JDK81"/>
      <c r="JDL81"/>
      <c r="JDM81"/>
      <c r="JDN81"/>
      <c r="JDO81"/>
      <c r="JDP81"/>
      <c r="JDQ81"/>
      <c r="JDR81"/>
      <c r="JDS81"/>
      <c r="JDT81"/>
      <c r="JDU81"/>
      <c r="JDV81"/>
      <c r="JDW81"/>
      <c r="JDX81"/>
      <c r="JDY81"/>
      <c r="JDZ81"/>
      <c r="JEA81"/>
      <c r="JEB81"/>
      <c r="JEC81"/>
      <c r="JED81"/>
      <c r="JEE81"/>
      <c r="JEF81"/>
      <c r="JEG81"/>
      <c r="JEH81"/>
      <c r="JEI81"/>
      <c r="JEJ81"/>
      <c r="JEK81"/>
      <c r="JEL81"/>
      <c r="JEM81"/>
      <c r="JEN81"/>
      <c r="JEO81"/>
      <c r="JEP81"/>
      <c r="JEQ81"/>
      <c r="JER81"/>
      <c r="JES81"/>
      <c r="JET81"/>
      <c r="JEU81"/>
      <c r="JEV81"/>
      <c r="JEW81"/>
      <c r="JEX81"/>
      <c r="JEY81"/>
      <c r="JEZ81"/>
      <c r="JFA81"/>
      <c r="JFB81"/>
      <c r="JFC81"/>
      <c r="JFD81"/>
      <c r="JFE81"/>
      <c r="JFF81"/>
      <c r="JFG81"/>
      <c r="JFH81"/>
      <c r="JFI81"/>
      <c r="JFJ81"/>
      <c r="JFK81"/>
      <c r="JFL81"/>
      <c r="JFM81"/>
      <c r="JFN81"/>
      <c r="JFO81"/>
      <c r="JFP81"/>
      <c r="JFQ81"/>
      <c r="JFR81"/>
      <c r="JFS81"/>
      <c r="JFT81"/>
      <c r="JFU81"/>
      <c r="JFV81"/>
      <c r="JFW81"/>
      <c r="JFX81"/>
      <c r="JFY81"/>
      <c r="JFZ81"/>
      <c r="JGA81"/>
      <c r="JGB81"/>
      <c r="JGC81"/>
      <c r="JGD81"/>
      <c r="JGE81"/>
      <c r="JGF81"/>
      <c r="JGG81"/>
      <c r="JGH81"/>
      <c r="JGI81"/>
      <c r="JGJ81"/>
      <c r="JGK81"/>
      <c r="JGL81"/>
      <c r="JGM81"/>
      <c r="JGN81"/>
      <c r="JGO81"/>
      <c r="JGP81"/>
      <c r="JGQ81"/>
      <c r="JGR81"/>
      <c r="JGS81"/>
      <c r="JGT81"/>
      <c r="JGU81"/>
      <c r="JGV81"/>
      <c r="JGW81"/>
      <c r="JGX81"/>
      <c r="JGY81"/>
      <c r="JGZ81"/>
      <c r="JHA81"/>
      <c r="JHB81"/>
      <c r="JHC81"/>
      <c r="JHD81"/>
      <c r="JHE81"/>
      <c r="JHF81"/>
      <c r="JHG81"/>
      <c r="JHH81"/>
      <c r="JHI81"/>
      <c r="JHJ81"/>
      <c r="JHK81"/>
      <c r="JHL81"/>
      <c r="JHM81"/>
      <c r="JHN81"/>
      <c r="JHO81"/>
      <c r="JHP81"/>
      <c r="JHQ81"/>
      <c r="JHR81"/>
      <c r="JHS81"/>
      <c r="JHT81"/>
      <c r="JHU81"/>
      <c r="JHV81"/>
      <c r="JHW81"/>
      <c r="JHX81"/>
      <c r="JHY81"/>
      <c r="JHZ81"/>
      <c r="JIA81"/>
      <c r="JIB81"/>
      <c r="JIC81"/>
      <c r="JID81"/>
      <c r="JIE81"/>
      <c r="JIF81"/>
      <c r="JIG81"/>
      <c r="JIH81"/>
      <c r="JII81"/>
      <c r="JIJ81"/>
      <c r="JIK81"/>
      <c r="JIL81"/>
      <c r="JIM81"/>
      <c r="JIN81"/>
      <c r="JIO81"/>
      <c r="JIP81"/>
      <c r="JIQ81"/>
      <c r="JIR81"/>
      <c r="JIS81"/>
      <c r="JIT81"/>
      <c r="JIU81"/>
      <c r="JIV81"/>
      <c r="JIW81"/>
      <c r="JIX81"/>
      <c r="JIY81"/>
      <c r="JIZ81"/>
      <c r="JJA81"/>
      <c r="JJB81"/>
      <c r="JJC81"/>
      <c r="JJD81"/>
      <c r="JJE81"/>
      <c r="JJF81"/>
      <c r="JJG81"/>
      <c r="JJH81"/>
      <c r="JJI81"/>
      <c r="JJJ81"/>
      <c r="JJK81"/>
      <c r="JJL81"/>
      <c r="JJM81"/>
      <c r="JJN81"/>
      <c r="JJO81"/>
      <c r="JJP81"/>
      <c r="JJQ81"/>
      <c r="JJR81"/>
      <c r="JJS81"/>
      <c r="JJT81"/>
      <c r="JJU81"/>
      <c r="JJV81"/>
      <c r="JJW81"/>
      <c r="JJX81"/>
      <c r="JJY81"/>
      <c r="JJZ81"/>
      <c r="JKA81"/>
      <c r="JKB81"/>
      <c r="JKC81"/>
      <c r="JKD81"/>
      <c r="JKE81"/>
      <c r="JKF81"/>
      <c r="JKG81"/>
      <c r="JKH81"/>
      <c r="JKI81"/>
      <c r="JKJ81"/>
      <c r="JKK81"/>
      <c r="JKL81"/>
      <c r="JKM81"/>
      <c r="JKN81"/>
      <c r="JKO81"/>
      <c r="JKP81"/>
      <c r="JKQ81"/>
      <c r="JKR81"/>
      <c r="JKS81"/>
      <c r="JKT81"/>
      <c r="JKU81"/>
      <c r="JKV81"/>
      <c r="JKW81"/>
      <c r="JKX81"/>
      <c r="JKY81"/>
      <c r="JKZ81"/>
      <c r="JLA81"/>
      <c r="JLB81"/>
      <c r="JLC81"/>
      <c r="JLD81"/>
      <c r="JLE81"/>
      <c r="JLF81"/>
      <c r="JLG81"/>
      <c r="JLH81"/>
      <c r="JLI81"/>
      <c r="JLJ81"/>
      <c r="JLK81"/>
      <c r="JLL81"/>
      <c r="JLM81"/>
      <c r="JLN81"/>
      <c r="JLO81"/>
      <c r="JLP81"/>
      <c r="JLQ81"/>
      <c r="JLR81"/>
      <c r="JLS81"/>
      <c r="JLT81"/>
      <c r="JLU81"/>
      <c r="JLV81"/>
      <c r="JLW81"/>
      <c r="JLX81"/>
      <c r="JLY81"/>
      <c r="JLZ81"/>
      <c r="JMA81"/>
      <c r="JMB81"/>
      <c r="JMC81"/>
      <c r="JMD81"/>
      <c r="JME81"/>
      <c r="JMF81"/>
      <c r="JMG81"/>
      <c r="JMH81"/>
      <c r="JMI81"/>
      <c r="JMJ81"/>
      <c r="JMK81"/>
      <c r="JML81"/>
      <c r="JMM81"/>
      <c r="JMN81"/>
      <c r="JMO81"/>
      <c r="JMP81"/>
      <c r="JMQ81"/>
      <c r="JMR81"/>
      <c r="JMS81"/>
      <c r="JMT81"/>
      <c r="JMU81"/>
      <c r="JMV81"/>
      <c r="JMW81"/>
      <c r="JMX81"/>
      <c r="JMY81"/>
      <c r="JMZ81"/>
      <c r="JNA81"/>
      <c r="JNB81"/>
      <c r="JNC81"/>
      <c r="JND81"/>
      <c r="JNE81"/>
      <c r="JNF81"/>
      <c r="JNG81"/>
      <c r="JNH81"/>
      <c r="JNI81"/>
      <c r="JNJ81"/>
      <c r="JNK81"/>
      <c r="JNL81"/>
      <c r="JNM81"/>
      <c r="JNN81"/>
      <c r="JNO81"/>
      <c r="JNP81"/>
      <c r="JNQ81"/>
      <c r="JNR81"/>
      <c r="JNS81"/>
      <c r="JNT81"/>
      <c r="JNU81"/>
      <c r="JNV81"/>
      <c r="JNW81"/>
      <c r="JNX81"/>
      <c r="JNY81"/>
      <c r="JNZ81"/>
      <c r="JOA81"/>
      <c r="JOB81"/>
      <c r="JOC81"/>
      <c r="JOD81"/>
      <c r="JOE81"/>
      <c r="JOF81"/>
      <c r="JOG81"/>
      <c r="JOH81"/>
      <c r="JOI81"/>
      <c r="JOJ81"/>
      <c r="JOK81"/>
      <c r="JOL81"/>
      <c r="JOM81"/>
      <c r="JON81"/>
      <c r="JOO81"/>
      <c r="JOP81"/>
      <c r="JOQ81"/>
      <c r="JOR81"/>
      <c r="JOS81"/>
      <c r="JOT81"/>
      <c r="JOU81"/>
      <c r="JOV81"/>
      <c r="JOW81"/>
      <c r="JOX81"/>
      <c r="JOY81"/>
      <c r="JOZ81"/>
      <c r="JPA81"/>
      <c r="JPB81"/>
      <c r="JPC81"/>
      <c r="JPD81"/>
      <c r="JPE81"/>
      <c r="JPF81"/>
      <c r="JPG81"/>
      <c r="JPH81"/>
      <c r="JPI81"/>
      <c r="JPJ81"/>
      <c r="JPK81"/>
      <c r="JPL81"/>
      <c r="JPM81"/>
      <c r="JPN81"/>
      <c r="JPO81"/>
      <c r="JPP81"/>
      <c r="JPQ81"/>
      <c r="JPR81"/>
      <c r="JPS81"/>
      <c r="JPT81"/>
      <c r="JPU81"/>
      <c r="JPV81"/>
      <c r="JPW81"/>
      <c r="JPX81"/>
      <c r="JPY81"/>
      <c r="JPZ81"/>
      <c r="JQA81"/>
      <c r="JQB81"/>
      <c r="JQC81"/>
      <c r="JQD81"/>
      <c r="JQE81"/>
      <c r="JQF81"/>
      <c r="JQG81"/>
      <c r="JQH81"/>
      <c r="JQI81"/>
      <c r="JQJ81"/>
      <c r="JQK81"/>
      <c r="JQL81"/>
      <c r="JQM81"/>
      <c r="JQN81"/>
      <c r="JQO81"/>
      <c r="JQP81"/>
      <c r="JQQ81"/>
      <c r="JQR81"/>
      <c r="JQS81"/>
      <c r="JQT81"/>
      <c r="JQU81"/>
      <c r="JQV81"/>
      <c r="JQW81"/>
      <c r="JQX81"/>
      <c r="JQY81"/>
      <c r="JQZ81"/>
      <c r="JRA81"/>
      <c r="JRB81"/>
      <c r="JRC81"/>
      <c r="JRD81"/>
      <c r="JRE81"/>
      <c r="JRF81"/>
      <c r="JRG81"/>
      <c r="JRH81"/>
      <c r="JRI81"/>
      <c r="JRJ81"/>
      <c r="JRK81"/>
      <c r="JRL81"/>
      <c r="JRM81"/>
      <c r="JRN81"/>
      <c r="JRO81"/>
      <c r="JRP81"/>
      <c r="JRQ81"/>
      <c r="JRR81"/>
      <c r="JRS81"/>
      <c r="JRT81"/>
      <c r="JRU81"/>
      <c r="JRV81"/>
      <c r="JRW81"/>
      <c r="JRX81"/>
      <c r="JRY81"/>
      <c r="JRZ81"/>
      <c r="JSA81"/>
      <c r="JSB81"/>
      <c r="JSC81"/>
      <c r="JSD81"/>
      <c r="JSE81"/>
      <c r="JSF81"/>
      <c r="JSG81"/>
      <c r="JSH81"/>
      <c r="JSI81"/>
      <c r="JSJ81"/>
      <c r="JSK81"/>
      <c r="JSL81"/>
      <c r="JSM81"/>
      <c r="JSN81"/>
      <c r="JSO81"/>
      <c r="JSP81"/>
      <c r="JSQ81"/>
      <c r="JSR81"/>
      <c r="JSS81"/>
      <c r="JST81"/>
      <c r="JSU81"/>
      <c r="JSV81"/>
      <c r="JSW81"/>
      <c r="JSX81"/>
      <c r="JSY81"/>
      <c r="JSZ81"/>
      <c r="JTA81"/>
      <c r="JTB81"/>
      <c r="JTC81"/>
      <c r="JTD81"/>
      <c r="JTE81"/>
      <c r="JTF81"/>
      <c r="JTG81"/>
      <c r="JTH81"/>
      <c r="JTI81"/>
      <c r="JTJ81"/>
      <c r="JTK81"/>
      <c r="JTL81"/>
      <c r="JTM81"/>
      <c r="JTN81"/>
      <c r="JTO81"/>
      <c r="JTP81"/>
      <c r="JTQ81"/>
      <c r="JTR81"/>
      <c r="JTS81"/>
      <c r="JTT81"/>
      <c r="JTU81"/>
      <c r="JTV81"/>
      <c r="JTW81"/>
      <c r="JTX81"/>
      <c r="JTY81"/>
      <c r="JTZ81"/>
      <c r="JUA81"/>
      <c r="JUB81"/>
      <c r="JUC81"/>
      <c r="JUD81"/>
      <c r="JUE81"/>
      <c r="JUF81"/>
      <c r="JUG81"/>
      <c r="JUH81"/>
      <c r="JUI81"/>
      <c r="JUJ81"/>
      <c r="JUK81"/>
      <c r="JUL81"/>
      <c r="JUM81"/>
      <c r="JUN81"/>
      <c r="JUO81"/>
      <c r="JUP81"/>
      <c r="JUQ81"/>
      <c r="JUR81"/>
      <c r="JUS81"/>
      <c r="JUT81"/>
      <c r="JUU81"/>
      <c r="JUV81"/>
      <c r="JUW81"/>
      <c r="JUX81"/>
      <c r="JUY81"/>
      <c r="JUZ81"/>
      <c r="JVA81"/>
      <c r="JVB81"/>
      <c r="JVC81"/>
      <c r="JVD81"/>
      <c r="JVE81"/>
      <c r="JVF81"/>
      <c r="JVG81"/>
      <c r="JVH81"/>
      <c r="JVI81"/>
      <c r="JVJ81"/>
      <c r="JVK81"/>
      <c r="JVL81"/>
      <c r="JVM81"/>
      <c r="JVN81"/>
      <c r="JVO81"/>
      <c r="JVP81"/>
      <c r="JVQ81"/>
      <c r="JVR81"/>
      <c r="JVS81"/>
      <c r="JVT81"/>
      <c r="JVU81"/>
      <c r="JVV81"/>
      <c r="JVW81"/>
      <c r="JVX81"/>
      <c r="JVY81"/>
      <c r="JVZ81"/>
      <c r="JWA81"/>
      <c r="JWB81"/>
      <c r="JWC81"/>
      <c r="JWD81"/>
      <c r="JWE81"/>
      <c r="JWF81"/>
      <c r="JWG81"/>
      <c r="JWH81"/>
      <c r="JWI81"/>
      <c r="JWJ81"/>
      <c r="JWK81"/>
      <c r="JWL81"/>
      <c r="JWM81"/>
      <c r="JWN81"/>
      <c r="JWO81"/>
      <c r="JWP81"/>
      <c r="JWQ81"/>
      <c r="JWR81"/>
      <c r="JWS81"/>
      <c r="JWT81"/>
      <c r="JWU81"/>
      <c r="JWV81"/>
      <c r="JWW81"/>
      <c r="JWX81"/>
      <c r="JWY81"/>
      <c r="JWZ81"/>
      <c r="JXA81"/>
      <c r="JXB81"/>
      <c r="JXC81"/>
      <c r="JXD81"/>
      <c r="JXE81"/>
      <c r="JXF81"/>
      <c r="JXG81"/>
      <c r="JXH81"/>
      <c r="JXI81"/>
      <c r="JXJ81"/>
      <c r="JXK81"/>
      <c r="JXL81"/>
      <c r="JXM81"/>
      <c r="JXN81"/>
      <c r="JXO81"/>
      <c r="JXP81"/>
      <c r="JXQ81"/>
      <c r="JXR81"/>
      <c r="JXS81"/>
      <c r="JXT81"/>
      <c r="JXU81"/>
      <c r="JXV81"/>
      <c r="JXW81"/>
      <c r="JXX81"/>
      <c r="JXY81"/>
      <c r="JXZ81"/>
      <c r="JYA81"/>
      <c r="JYB81"/>
      <c r="JYC81"/>
      <c r="JYD81"/>
      <c r="JYE81"/>
      <c r="JYF81"/>
      <c r="JYG81"/>
      <c r="JYH81"/>
      <c r="JYI81"/>
      <c r="JYJ81"/>
      <c r="JYK81"/>
      <c r="JYL81"/>
      <c r="JYM81"/>
      <c r="JYN81"/>
      <c r="JYO81"/>
      <c r="JYP81"/>
      <c r="JYQ81"/>
      <c r="JYR81"/>
      <c r="JYS81"/>
      <c r="JYT81"/>
      <c r="JYU81"/>
      <c r="JYV81"/>
      <c r="JYW81"/>
      <c r="JYX81"/>
      <c r="JYY81"/>
      <c r="JYZ81"/>
      <c r="JZA81"/>
      <c r="JZB81"/>
      <c r="JZC81"/>
      <c r="JZD81"/>
      <c r="JZE81"/>
      <c r="JZF81"/>
      <c r="JZG81"/>
      <c r="JZH81"/>
      <c r="JZI81"/>
      <c r="JZJ81"/>
      <c r="JZK81"/>
      <c r="JZL81"/>
      <c r="JZM81"/>
      <c r="JZN81"/>
      <c r="JZO81"/>
      <c r="JZP81"/>
      <c r="JZQ81"/>
      <c r="JZR81"/>
      <c r="JZS81"/>
      <c r="JZT81"/>
      <c r="JZU81"/>
      <c r="JZV81"/>
      <c r="JZW81"/>
      <c r="JZX81"/>
      <c r="JZY81"/>
      <c r="JZZ81"/>
      <c r="KAA81"/>
      <c r="KAB81"/>
      <c r="KAC81"/>
      <c r="KAD81"/>
      <c r="KAE81"/>
      <c r="KAF81"/>
      <c r="KAG81"/>
      <c r="KAH81"/>
      <c r="KAI81"/>
      <c r="KAJ81"/>
      <c r="KAK81"/>
      <c r="KAL81"/>
      <c r="KAM81"/>
      <c r="KAN81"/>
      <c r="KAO81"/>
      <c r="KAP81"/>
      <c r="KAQ81"/>
      <c r="KAR81"/>
      <c r="KAS81"/>
      <c r="KAT81"/>
      <c r="KAU81"/>
      <c r="KAV81"/>
      <c r="KAW81"/>
      <c r="KAX81"/>
      <c r="KAY81"/>
      <c r="KAZ81"/>
      <c r="KBA81"/>
      <c r="KBB81"/>
      <c r="KBC81"/>
      <c r="KBD81"/>
      <c r="KBE81"/>
      <c r="KBF81"/>
      <c r="KBG81"/>
      <c r="KBH81"/>
      <c r="KBI81"/>
      <c r="KBJ81"/>
      <c r="KBK81"/>
      <c r="KBL81"/>
      <c r="KBM81"/>
      <c r="KBN81"/>
      <c r="KBO81"/>
      <c r="KBP81"/>
      <c r="KBQ81"/>
      <c r="KBR81"/>
      <c r="KBS81"/>
      <c r="KBT81"/>
      <c r="KBU81"/>
      <c r="KBV81"/>
      <c r="KBW81"/>
      <c r="KBX81"/>
      <c r="KBY81"/>
      <c r="KBZ81"/>
      <c r="KCA81"/>
      <c r="KCB81"/>
      <c r="KCC81"/>
      <c r="KCD81"/>
      <c r="KCE81"/>
      <c r="KCF81"/>
      <c r="KCG81"/>
      <c r="KCH81"/>
      <c r="KCI81"/>
      <c r="KCJ81"/>
      <c r="KCK81"/>
      <c r="KCL81"/>
      <c r="KCM81"/>
      <c r="KCN81"/>
      <c r="KCO81"/>
      <c r="KCP81"/>
      <c r="KCQ81"/>
      <c r="KCR81"/>
      <c r="KCS81"/>
      <c r="KCT81"/>
      <c r="KCU81"/>
      <c r="KCV81"/>
      <c r="KCW81"/>
      <c r="KCX81"/>
      <c r="KCY81"/>
      <c r="KCZ81"/>
      <c r="KDA81"/>
      <c r="KDB81"/>
      <c r="KDC81"/>
      <c r="KDD81"/>
      <c r="KDE81"/>
      <c r="KDF81"/>
      <c r="KDG81"/>
      <c r="KDH81"/>
      <c r="KDI81"/>
      <c r="KDJ81"/>
      <c r="KDK81"/>
      <c r="KDL81"/>
      <c r="KDM81"/>
      <c r="KDN81"/>
      <c r="KDO81"/>
      <c r="KDP81"/>
      <c r="KDQ81"/>
      <c r="KDR81"/>
      <c r="KDS81"/>
      <c r="KDT81"/>
      <c r="KDU81"/>
      <c r="KDV81"/>
      <c r="KDW81"/>
      <c r="KDX81"/>
      <c r="KDY81"/>
      <c r="KDZ81"/>
      <c r="KEA81"/>
      <c r="KEB81"/>
      <c r="KEC81"/>
      <c r="KED81"/>
      <c r="KEE81"/>
      <c r="KEF81"/>
      <c r="KEG81"/>
      <c r="KEH81"/>
      <c r="KEI81"/>
      <c r="KEJ81"/>
      <c r="KEK81"/>
      <c r="KEL81"/>
      <c r="KEM81"/>
      <c r="KEN81"/>
      <c r="KEO81"/>
      <c r="KEP81"/>
      <c r="KEQ81"/>
      <c r="KER81"/>
      <c r="KES81"/>
      <c r="KET81"/>
      <c r="KEU81"/>
      <c r="KEV81"/>
      <c r="KEW81"/>
      <c r="KEX81"/>
      <c r="KEY81"/>
      <c r="KEZ81"/>
      <c r="KFA81"/>
      <c r="KFB81"/>
      <c r="KFC81"/>
      <c r="KFD81"/>
      <c r="KFE81"/>
      <c r="KFF81"/>
      <c r="KFG81"/>
      <c r="KFH81"/>
      <c r="KFI81"/>
      <c r="KFJ81"/>
      <c r="KFK81"/>
      <c r="KFL81"/>
      <c r="KFM81"/>
      <c r="KFN81"/>
      <c r="KFO81"/>
      <c r="KFP81"/>
      <c r="KFQ81"/>
      <c r="KFR81"/>
      <c r="KFS81"/>
      <c r="KFT81"/>
      <c r="KFU81"/>
      <c r="KFV81"/>
      <c r="KFW81"/>
      <c r="KFX81"/>
      <c r="KFY81"/>
      <c r="KFZ81"/>
      <c r="KGA81"/>
      <c r="KGB81"/>
      <c r="KGC81"/>
      <c r="KGD81"/>
      <c r="KGE81"/>
      <c r="KGF81"/>
      <c r="KGG81"/>
      <c r="KGH81"/>
      <c r="KGI81"/>
      <c r="KGJ81"/>
      <c r="KGK81"/>
      <c r="KGL81"/>
      <c r="KGM81"/>
      <c r="KGN81"/>
      <c r="KGO81"/>
      <c r="KGP81"/>
      <c r="KGQ81"/>
      <c r="KGR81"/>
      <c r="KGS81"/>
      <c r="KGT81"/>
      <c r="KGU81"/>
      <c r="KGV81"/>
      <c r="KGW81"/>
      <c r="KGX81"/>
      <c r="KGY81"/>
      <c r="KGZ81"/>
      <c r="KHA81"/>
      <c r="KHB81"/>
      <c r="KHC81"/>
      <c r="KHD81"/>
      <c r="KHE81"/>
      <c r="KHF81"/>
      <c r="KHG81"/>
      <c r="KHH81"/>
      <c r="KHI81"/>
      <c r="KHJ81"/>
      <c r="KHK81"/>
      <c r="KHL81"/>
      <c r="KHM81"/>
      <c r="KHN81"/>
      <c r="KHO81"/>
      <c r="KHP81"/>
      <c r="KHQ81"/>
      <c r="KHR81"/>
      <c r="KHS81"/>
      <c r="KHT81"/>
      <c r="KHU81"/>
      <c r="KHV81"/>
      <c r="KHW81"/>
      <c r="KHX81"/>
      <c r="KHY81"/>
      <c r="KHZ81"/>
      <c r="KIA81"/>
      <c r="KIB81"/>
      <c r="KIC81"/>
      <c r="KID81"/>
      <c r="KIE81"/>
      <c r="KIF81"/>
      <c r="KIG81"/>
      <c r="KIH81"/>
      <c r="KII81"/>
      <c r="KIJ81"/>
      <c r="KIK81"/>
      <c r="KIL81"/>
      <c r="KIM81"/>
      <c r="KIN81"/>
      <c r="KIO81"/>
      <c r="KIP81"/>
      <c r="KIQ81"/>
      <c r="KIR81"/>
      <c r="KIS81"/>
      <c r="KIT81"/>
      <c r="KIU81"/>
      <c r="KIV81"/>
      <c r="KIW81"/>
      <c r="KIX81"/>
      <c r="KIY81"/>
      <c r="KIZ81"/>
      <c r="KJA81"/>
      <c r="KJB81"/>
      <c r="KJC81"/>
      <c r="KJD81"/>
      <c r="KJE81"/>
      <c r="KJF81"/>
      <c r="KJG81"/>
      <c r="KJH81"/>
      <c r="KJI81"/>
      <c r="KJJ81"/>
      <c r="KJK81"/>
      <c r="KJL81"/>
      <c r="KJM81"/>
      <c r="KJN81"/>
      <c r="KJO81"/>
      <c r="KJP81"/>
      <c r="KJQ81"/>
      <c r="KJR81"/>
      <c r="KJS81"/>
      <c r="KJT81"/>
      <c r="KJU81"/>
      <c r="KJV81"/>
      <c r="KJW81"/>
      <c r="KJX81"/>
      <c r="KJY81"/>
      <c r="KJZ81"/>
      <c r="KKA81"/>
      <c r="KKB81"/>
      <c r="KKC81"/>
      <c r="KKD81"/>
      <c r="KKE81"/>
      <c r="KKF81"/>
      <c r="KKG81"/>
      <c r="KKH81"/>
      <c r="KKI81"/>
      <c r="KKJ81"/>
      <c r="KKK81"/>
      <c r="KKL81"/>
      <c r="KKM81"/>
      <c r="KKN81"/>
      <c r="KKO81"/>
      <c r="KKP81"/>
      <c r="KKQ81"/>
      <c r="KKR81"/>
      <c r="KKS81"/>
      <c r="KKT81"/>
      <c r="KKU81"/>
      <c r="KKV81"/>
      <c r="KKW81"/>
      <c r="KKX81"/>
      <c r="KKY81"/>
      <c r="KKZ81"/>
      <c r="KLA81"/>
      <c r="KLB81"/>
      <c r="KLC81"/>
      <c r="KLD81"/>
      <c r="KLE81"/>
      <c r="KLF81"/>
      <c r="KLG81"/>
      <c r="KLH81"/>
      <c r="KLI81"/>
      <c r="KLJ81"/>
      <c r="KLK81"/>
      <c r="KLL81"/>
      <c r="KLM81"/>
      <c r="KLN81"/>
      <c r="KLO81"/>
      <c r="KLP81"/>
      <c r="KLQ81"/>
      <c r="KLR81"/>
      <c r="KLS81"/>
      <c r="KLT81"/>
      <c r="KLU81"/>
      <c r="KLV81"/>
      <c r="KLW81"/>
      <c r="KLX81"/>
      <c r="KLY81"/>
      <c r="KLZ81"/>
      <c r="KMA81"/>
      <c r="KMB81"/>
      <c r="KMC81"/>
      <c r="KMD81"/>
      <c r="KME81"/>
      <c r="KMF81"/>
      <c r="KMG81"/>
      <c r="KMH81"/>
      <c r="KMI81"/>
      <c r="KMJ81"/>
      <c r="KMK81"/>
      <c r="KML81"/>
      <c r="KMM81"/>
      <c r="KMN81"/>
      <c r="KMO81"/>
      <c r="KMP81"/>
      <c r="KMQ81"/>
      <c r="KMR81"/>
      <c r="KMS81"/>
      <c r="KMT81"/>
      <c r="KMU81"/>
      <c r="KMV81"/>
      <c r="KMW81"/>
      <c r="KMX81"/>
      <c r="KMY81"/>
      <c r="KMZ81"/>
      <c r="KNA81"/>
      <c r="KNB81"/>
      <c r="KNC81"/>
      <c r="KND81"/>
      <c r="KNE81"/>
      <c r="KNF81"/>
      <c r="KNG81"/>
      <c r="KNH81"/>
      <c r="KNI81"/>
      <c r="KNJ81"/>
      <c r="KNK81"/>
      <c r="KNL81"/>
      <c r="KNM81"/>
      <c r="KNN81"/>
      <c r="KNO81"/>
      <c r="KNP81"/>
      <c r="KNQ81"/>
      <c r="KNR81"/>
      <c r="KNS81"/>
      <c r="KNT81"/>
      <c r="KNU81"/>
      <c r="KNV81"/>
      <c r="KNW81"/>
      <c r="KNX81"/>
      <c r="KNY81"/>
      <c r="KNZ81"/>
      <c r="KOA81"/>
      <c r="KOB81"/>
      <c r="KOC81"/>
      <c r="KOD81"/>
      <c r="KOE81"/>
      <c r="KOF81"/>
      <c r="KOG81"/>
      <c r="KOH81"/>
      <c r="KOI81"/>
      <c r="KOJ81"/>
      <c r="KOK81"/>
      <c r="KOL81"/>
      <c r="KOM81"/>
      <c r="KON81"/>
      <c r="KOO81"/>
      <c r="KOP81"/>
      <c r="KOQ81"/>
      <c r="KOR81"/>
      <c r="KOS81"/>
      <c r="KOT81"/>
      <c r="KOU81"/>
      <c r="KOV81"/>
      <c r="KOW81"/>
      <c r="KOX81"/>
      <c r="KOY81"/>
      <c r="KOZ81"/>
      <c r="KPA81"/>
      <c r="KPB81"/>
      <c r="KPC81"/>
      <c r="KPD81"/>
      <c r="KPE81"/>
      <c r="KPF81"/>
      <c r="KPG81"/>
      <c r="KPH81"/>
      <c r="KPI81"/>
      <c r="KPJ81"/>
      <c r="KPK81"/>
      <c r="KPL81"/>
      <c r="KPM81"/>
      <c r="KPN81"/>
      <c r="KPO81"/>
      <c r="KPP81"/>
      <c r="KPQ81"/>
      <c r="KPR81"/>
      <c r="KPS81"/>
      <c r="KPT81"/>
      <c r="KPU81"/>
      <c r="KPV81"/>
      <c r="KPW81"/>
      <c r="KPX81"/>
      <c r="KPY81"/>
      <c r="KPZ81"/>
      <c r="KQA81"/>
      <c r="KQB81"/>
      <c r="KQC81"/>
      <c r="KQD81"/>
      <c r="KQE81"/>
      <c r="KQF81"/>
      <c r="KQG81"/>
      <c r="KQH81"/>
      <c r="KQI81"/>
      <c r="KQJ81"/>
      <c r="KQK81"/>
      <c r="KQL81"/>
      <c r="KQM81"/>
      <c r="KQN81"/>
      <c r="KQO81"/>
      <c r="KQP81"/>
      <c r="KQQ81"/>
      <c r="KQR81"/>
      <c r="KQS81"/>
      <c r="KQT81"/>
      <c r="KQU81"/>
      <c r="KQV81"/>
      <c r="KQW81"/>
      <c r="KQX81"/>
      <c r="KQY81"/>
      <c r="KQZ81"/>
      <c r="KRA81"/>
      <c r="KRB81"/>
      <c r="KRC81"/>
      <c r="KRD81"/>
      <c r="KRE81"/>
      <c r="KRF81"/>
      <c r="KRG81"/>
      <c r="KRH81"/>
      <c r="KRI81"/>
      <c r="KRJ81"/>
      <c r="KRK81"/>
      <c r="KRL81"/>
      <c r="KRM81"/>
      <c r="KRN81"/>
      <c r="KRO81"/>
      <c r="KRP81"/>
      <c r="KRQ81"/>
      <c r="KRR81"/>
      <c r="KRS81"/>
      <c r="KRT81"/>
      <c r="KRU81"/>
      <c r="KRV81"/>
      <c r="KRW81"/>
      <c r="KRX81"/>
      <c r="KRY81"/>
      <c r="KRZ81"/>
      <c r="KSA81"/>
      <c r="KSB81"/>
      <c r="KSC81"/>
      <c r="KSD81"/>
      <c r="KSE81"/>
      <c r="KSF81"/>
      <c r="KSG81"/>
      <c r="KSH81"/>
      <c r="KSI81"/>
      <c r="KSJ81"/>
      <c r="KSK81"/>
      <c r="KSL81"/>
      <c r="KSM81"/>
      <c r="KSN81"/>
      <c r="KSO81"/>
      <c r="KSP81"/>
      <c r="KSQ81"/>
      <c r="KSR81"/>
      <c r="KSS81"/>
      <c r="KST81"/>
      <c r="KSU81"/>
      <c r="KSV81"/>
      <c r="KSW81"/>
      <c r="KSX81"/>
      <c r="KSY81"/>
      <c r="KSZ81"/>
      <c r="KTA81"/>
      <c r="KTB81"/>
      <c r="KTC81"/>
      <c r="KTD81"/>
      <c r="KTE81"/>
      <c r="KTF81"/>
      <c r="KTG81"/>
      <c r="KTH81"/>
      <c r="KTI81"/>
      <c r="KTJ81"/>
      <c r="KTK81"/>
      <c r="KTL81"/>
      <c r="KTM81"/>
      <c r="KTN81"/>
      <c r="KTO81"/>
      <c r="KTP81"/>
      <c r="KTQ81"/>
      <c r="KTR81"/>
      <c r="KTS81"/>
      <c r="KTT81"/>
      <c r="KTU81"/>
      <c r="KTV81"/>
      <c r="KTW81"/>
      <c r="KTX81"/>
      <c r="KTY81"/>
      <c r="KTZ81"/>
      <c r="KUA81"/>
      <c r="KUB81"/>
      <c r="KUC81"/>
      <c r="KUD81"/>
      <c r="KUE81"/>
      <c r="KUF81"/>
      <c r="KUG81"/>
      <c r="KUH81"/>
      <c r="KUI81"/>
      <c r="KUJ81"/>
      <c r="KUK81"/>
      <c r="KUL81"/>
      <c r="KUM81"/>
      <c r="KUN81"/>
      <c r="KUO81"/>
      <c r="KUP81"/>
      <c r="KUQ81"/>
      <c r="KUR81"/>
      <c r="KUS81"/>
      <c r="KUT81"/>
      <c r="KUU81"/>
      <c r="KUV81"/>
      <c r="KUW81"/>
      <c r="KUX81"/>
      <c r="KUY81"/>
      <c r="KUZ81"/>
      <c r="KVA81"/>
      <c r="KVB81"/>
      <c r="KVC81"/>
      <c r="KVD81"/>
      <c r="KVE81"/>
      <c r="KVF81"/>
      <c r="KVG81"/>
      <c r="KVH81"/>
      <c r="KVI81"/>
      <c r="KVJ81"/>
      <c r="KVK81"/>
      <c r="KVL81"/>
      <c r="KVM81"/>
      <c r="KVN81"/>
      <c r="KVO81"/>
      <c r="KVP81"/>
      <c r="KVQ81"/>
      <c r="KVR81"/>
      <c r="KVS81"/>
      <c r="KVT81"/>
      <c r="KVU81"/>
      <c r="KVV81"/>
      <c r="KVW81"/>
      <c r="KVX81"/>
      <c r="KVY81"/>
      <c r="KVZ81"/>
      <c r="KWA81"/>
      <c r="KWB81"/>
      <c r="KWC81"/>
      <c r="KWD81"/>
      <c r="KWE81"/>
      <c r="KWF81"/>
      <c r="KWG81"/>
      <c r="KWH81"/>
      <c r="KWI81"/>
      <c r="KWJ81"/>
      <c r="KWK81"/>
      <c r="KWL81"/>
      <c r="KWM81"/>
      <c r="KWN81"/>
      <c r="KWO81"/>
      <c r="KWP81"/>
      <c r="KWQ81"/>
      <c r="KWR81"/>
      <c r="KWS81"/>
      <c r="KWT81"/>
      <c r="KWU81"/>
      <c r="KWV81"/>
      <c r="KWW81"/>
      <c r="KWX81"/>
      <c r="KWY81"/>
      <c r="KWZ81"/>
      <c r="KXA81"/>
      <c r="KXB81"/>
      <c r="KXC81"/>
      <c r="KXD81"/>
      <c r="KXE81"/>
      <c r="KXF81"/>
      <c r="KXG81"/>
      <c r="KXH81"/>
      <c r="KXI81"/>
      <c r="KXJ81"/>
      <c r="KXK81"/>
      <c r="KXL81"/>
      <c r="KXM81"/>
      <c r="KXN81"/>
      <c r="KXO81"/>
      <c r="KXP81"/>
      <c r="KXQ81"/>
      <c r="KXR81"/>
      <c r="KXS81"/>
      <c r="KXT81"/>
      <c r="KXU81"/>
      <c r="KXV81"/>
      <c r="KXW81"/>
      <c r="KXX81"/>
      <c r="KXY81"/>
      <c r="KXZ81"/>
      <c r="KYA81"/>
      <c r="KYB81"/>
      <c r="KYC81"/>
      <c r="KYD81"/>
      <c r="KYE81"/>
      <c r="KYF81"/>
      <c r="KYG81"/>
      <c r="KYH81"/>
      <c r="KYI81"/>
      <c r="KYJ81"/>
      <c r="KYK81"/>
      <c r="KYL81"/>
      <c r="KYM81"/>
      <c r="KYN81"/>
      <c r="KYO81"/>
      <c r="KYP81"/>
      <c r="KYQ81"/>
      <c r="KYR81"/>
      <c r="KYS81"/>
      <c r="KYT81"/>
      <c r="KYU81"/>
      <c r="KYV81"/>
      <c r="KYW81"/>
      <c r="KYX81"/>
      <c r="KYY81"/>
      <c r="KYZ81"/>
      <c r="KZA81"/>
      <c r="KZB81"/>
      <c r="KZC81"/>
      <c r="KZD81"/>
      <c r="KZE81"/>
      <c r="KZF81"/>
      <c r="KZG81"/>
      <c r="KZH81"/>
      <c r="KZI81"/>
      <c r="KZJ81"/>
      <c r="KZK81"/>
      <c r="KZL81"/>
      <c r="KZM81"/>
      <c r="KZN81"/>
      <c r="KZO81"/>
      <c r="KZP81"/>
      <c r="KZQ81"/>
      <c r="KZR81"/>
      <c r="KZS81"/>
      <c r="KZT81"/>
      <c r="KZU81"/>
      <c r="KZV81"/>
      <c r="KZW81"/>
      <c r="KZX81"/>
      <c r="KZY81"/>
      <c r="KZZ81"/>
      <c r="LAA81"/>
      <c r="LAB81"/>
      <c r="LAC81"/>
      <c r="LAD81"/>
      <c r="LAE81"/>
      <c r="LAF81"/>
      <c r="LAG81"/>
      <c r="LAH81"/>
      <c r="LAI81"/>
      <c r="LAJ81"/>
      <c r="LAK81"/>
      <c r="LAL81"/>
      <c r="LAM81"/>
      <c r="LAN81"/>
      <c r="LAO81"/>
      <c r="LAP81"/>
      <c r="LAQ81"/>
      <c r="LAR81"/>
      <c r="LAS81"/>
      <c r="LAT81"/>
      <c r="LAU81"/>
      <c r="LAV81"/>
      <c r="LAW81"/>
      <c r="LAX81"/>
      <c r="LAY81"/>
      <c r="LAZ81"/>
      <c r="LBA81"/>
      <c r="LBB81"/>
      <c r="LBC81"/>
      <c r="LBD81"/>
      <c r="LBE81"/>
      <c r="LBF81"/>
      <c r="LBG81"/>
      <c r="LBH81"/>
      <c r="LBI81"/>
      <c r="LBJ81"/>
      <c r="LBK81"/>
      <c r="LBL81"/>
      <c r="LBM81"/>
      <c r="LBN81"/>
      <c r="LBO81"/>
      <c r="LBP81"/>
      <c r="LBQ81"/>
      <c r="LBR81"/>
      <c r="LBS81"/>
      <c r="LBT81"/>
      <c r="LBU81"/>
      <c r="LBV81"/>
      <c r="LBW81"/>
      <c r="LBX81"/>
      <c r="LBY81"/>
      <c r="LBZ81"/>
      <c r="LCA81"/>
      <c r="LCB81"/>
      <c r="LCC81"/>
      <c r="LCD81"/>
      <c r="LCE81"/>
      <c r="LCF81"/>
      <c r="LCG81"/>
      <c r="LCH81"/>
      <c r="LCI81"/>
      <c r="LCJ81"/>
      <c r="LCK81"/>
      <c r="LCL81"/>
      <c r="LCM81"/>
      <c r="LCN81"/>
      <c r="LCO81"/>
      <c r="LCP81"/>
      <c r="LCQ81"/>
      <c r="LCR81"/>
      <c r="LCS81"/>
      <c r="LCT81"/>
      <c r="LCU81"/>
      <c r="LCV81"/>
      <c r="LCW81"/>
      <c r="LCX81"/>
      <c r="LCY81"/>
      <c r="LCZ81"/>
      <c r="LDA81"/>
      <c r="LDB81"/>
      <c r="LDC81"/>
      <c r="LDD81"/>
      <c r="LDE81"/>
      <c r="LDF81"/>
      <c r="LDG81"/>
      <c r="LDH81"/>
      <c r="LDI81"/>
      <c r="LDJ81"/>
      <c r="LDK81"/>
      <c r="LDL81"/>
      <c r="LDM81"/>
      <c r="LDN81"/>
      <c r="LDO81"/>
      <c r="LDP81"/>
      <c r="LDQ81"/>
      <c r="LDR81"/>
      <c r="LDS81"/>
      <c r="LDT81"/>
      <c r="LDU81"/>
      <c r="LDV81"/>
      <c r="LDW81"/>
      <c r="LDX81"/>
      <c r="LDY81"/>
      <c r="LDZ81"/>
      <c r="LEA81"/>
      <c r="LEB81"/>
      <c r="LEC81"/>
      <c r="LED81"/>
      <c r="LEE81"/>
      <c r="LEF81"/>
      <c r="LEG81"/>
      <c r="LEH81"/>
      <c r="LEI81"/>
      <c r="LEJ81"/>
      <c r="LEK81"/>
      <c r="LEL81"/>
      <c r="LEM81"/>
      <c r="LEN81"/>
      <c r="LEO81"/>
      <c r="LEP81"/>
      <c r="LEQ81"/>
      <c r="LER81"/>
      <c r="LES81"/>
      <c r="LET81"/>
      <c r="LEU81"/>
      <c r="LEV81"/>
      <c r="LEW81"/>
      <c r="LEX81"/>
      <c r="LEY81"/>
      <c r="LEZ81"/>
      <c r="LFA81"/>
      <c r="LFB81"/>
      <c r="LFC81"/>
      <c r="LFD81"/>
      <c r="LFE81"/>
      <c r="LFF81"/>
      <c r="LFG81"/>
      <c r="LFH81"/>
      <c r="LFI81"/>
      <c r="LFJ81"/>
      <c r="LFK81"/>
      <c r="LFL81"/>
      <c r="LFM81"/>
      <c r="LFN81"/>
      <c r="LFO81"/>
      <c r="LFP81"/>
      <c r="LFQ81"/>
      <c r="LFR81"/>
      <c r="LFS81"/>
      <c r="LFT81"/>
      <c r="LFU81"/>
      <c r="LFV81"/>
      <c r="LFW81"/>
      <c r="LFX81"/>
      <c r="LFY81"/>
      <c r="LFZ81"/>
      <c r="LGA81"/>
      <c r="LGB81"/>
      <c r="LGC81"/>
      <c r="LGD81"/>
      <c r="LGE81"/>
      <c r="LGF81"/>
      <c r="LGG81"/>
      <c r="LGH81"/>
      <c r="LGI81"/>
      <c r="LGJ81"/>
      <c r="LGK81"/>
      <c r="LGL81"/>
      <c r="LGM81"/>
      <c r="LGN81"/>
      <c r="LGO81"/>
      <c r="LGP81"/>
      <c r="LGQ81"/>
      <c r="LGR81"/>
      <c r="LGS81"/>
      <c r="LGT81"/>
      <c r="LGU81"/>
      <c r="LGV81"/>
      <c r="LGW81"/>
      <c r="LGX81"/>
      <c r="LGY81"/>
      <c r="LGZ81"/>
      <c r="LHA81"/>
      <c r="LHB81"/>
      <c r="LHC81"/>
      <c r="LHD81"/>
      <c r="LHE81"/>
      <c r="LHF81"/>
      <c r="LHG81"/>
      <c r="LHH81"/>
      <c r="LHI81"/>
      <c r="LHJ81"/>
      <c r="LHK81"/>
      <c r="LHL81"/>
      <c r="LHM81"/>
      <c r="LHN81"/>
      <c r="LHO81"/>
      <c r="LHP81"/>
      <c r="LHQ81"/>
      <c r="LHR81"/>
      <c r="LHS81"/>
      <c r="LHT81"/>
      <c r="LHU81"/>
      <c r="LHV81"/>
      <c r="LHW81"/>
      <c r="LHX81"/>
      <c r="LHY81"/>
      <c r="LHZ81"/>
      <c r="LIA81"/>
      <c r="LIB81"/>
      <c r="LIC81"/>
      <c r="LID81"/>
      <c r="LIE81"/>
      <c r="LIF81"/>
      <c r="LIG81"/>
      <c r="LIH81"/>
      <c r="LII81"/>
      <c r="LIJ81"/>
      <c r="LIK81"/>
      <c r="LIL81"/>
      <c r="LIM81"/>
      <c r="LIN81"/>
      <c r="LIO81"/>
      <c r="LIP81"/>
      <c r="LIQ81"/>
      <c r="LIR81"/>
      <c r="LIS81"/>
      <c r="LIT81"/>
      <c r="LIU81"/>
      <c r="LIV81"/>
      <c r="LIW81"/>
      <c r="LIX81"/>
      <c r="LIY81"/>
      <c r="LIZ81"/>
      <c r="LJA81"/>
      <c r="LJB81"/>
      <c r="LJC81"/>
      <c r="LJD81"/>
      <c r="LJE81"/>
      <c r="LJF81"/>
      <c r="LJG81"/>
      <c r="LJH81"/>
      <c r="LJI81"/>
      <c r="LJJ81"/>
      <c r="LJK81"/>
      <c r="LJL81"/>
      <c r="LJM81"/>
      <c r="LJN81"/>
      <c r="LJO81"/>
      <c r="LJP81"/>
      <c r="LJQ81"/>
      <c r="LJR81"/>
      <c r="LJS81"/>
      <c r="LJT81"/>
      <c r="LJU81"/>
      <c r="LJV81"/>
      <c r="LJW81"/>
      <c r="LJX81"/>
      <c r="LJY81"/>
      <c r="LJZ81"/>
      <c r="LKA81"/>
      <c r="LKB81"/>
      <c r="LKC81"/>
      <c r="LKD81"/>
      <c r="LKE81"/>
      <c r="LKF81"/>
      <c r="LKG81"/>
      <c r="LKH81"/>
      <c r="LKI81"/>
      <c r="LKJ81"/>
      <c r="LKK81"/>
      <c r="LKL81"/>
      <c r="LKM81"/>
      <c r="LKN81"/>
      <c r="LKO81"/>
      <c r="LKP81"/>
      <c r="LKQ81"/>
      <c r="LKR81"/>
      <c r="LKS81"/>
      <c r="LKT81"/>
      <c r="LKU81"/>
      <c r="LKV81"/>
      <c r="LKW81"/>
      <c r="LKX81"/>
      <c r="LKY81"/>
      <c r="LKZ81"/>
      <c r="LLA81"/>
      <c r="LLB81"/>
      <c r="LLC81"/>
      <c r="LLD81"/>
      <c r="LLE81"/>
      <c r="LLF81"/>
      <c r="LLG81"/>
      <c r="LLH81"/>
      <c r="LLI81"/>
      <c r="LLJ81"/>
      <c r="LLK81"/>
      <c r="LLL81"/>
      <c r="LLM81"/>
      <c r="LLN81"/>
      <c r="LLO81"/>
      <c r="LLP81"/>
      <c r="LLQ81"/>
      <c r="LLR81"/>
      <c r="LLS81"/>
      <c r="LLT81"/>
      <c r="LLU81"/>
      <c r="LLV81"/>
      <c r="LLW81"/>
      <c r="LLX81"/>
      <c r="LLY81"/>
      <c r="LLZ81"/>
      <c r="LMA81"/>
      <c r="LMB81"/>
      <c r="LMC81"/>
      <c r="LMD81"/>
      <c r="LME81"/>
      <c r="LMF81"/>
      <c r="LMG81"/>
      <c r="LMH81"/>
      <c r="LMI81"/>
      <c r="LMJ81"/>
      <c r="LMK81"/>
      <c r="LML81"/>
      <c r="LMM81"/>
      <c r="LMN81"/>
      <c r="LMO81"/>
      <c r="LMP81"/>
      <c r="LMQ81"/>
      <c r="LMR81"/>
      <c r="LMS81"/>
      <c r="LMT81"/>
      <c r="LMU81"/>
      <c r="LMV81"/>
      <c r="LMW81"/>
      <c r="LMX81"/>
      <c r="LMY81"/>
      <c r="LMZ81"/>
      <c r="LNA81"/>
      <c r="LNB81"/>
      <c r="LNC81"/>
      <c r="LND81"/>
      <c r="LNE81"/>
      <c r="LNF81"/>
      <c r="LNG81"/>
      <c r="LNH81"/>
      <c r="LNI81"/>
      <c r="LNJ81"/>
      <c r="LNK81"/>
      <c r="LNL81"/>
      <c r="LNM81"/>
      <c r="LNN81"/>
      <c r="LNO81"/>
      <c r="LNP81"/>
      <c r="LNQ81"/>
      <c r="LNR81"/>
      <c r="LNS81"/>
      <c r="LNT81"/>
      <c r="LNU81"/>
      <c r="LNV81"/>
      <c r="LNW81"/>
      <c r="LNX81"/>
      <c r="LNY81"/>
      <c r="LNZ81"/>
      <c r="LOA81"/>
      <c r="LOB81"/>
      <c r="LOC81"/>
      <c r="LOD81"/>
      <c r="LOE81"/>
      <c r="LOF81"/>
      <c r="LOG81"/>
      <c r="LOH81"/>
      <c r="LOI81"/>
      <c r="LOJ81"/>
      <c r="LOK81"/>
      <c r="LOL81"/>
      <c r="LOM81"/>
      <c r="LON81"/>
      <c r="LOO81"/>
      <c r="LOP81"/>
      <c r="LOQ81"/>
      <c r="LOR81"/>
      <c r="LOS81"/>
      <c r="LOT81"/>
      <c r="LOU81"/>
      <c r="LOV81"/>
      <c r="LOW81"/>
      <c r="LOX81"/>
      <c r="LOY81"/>
      <c r="LOZ81"/>
      <c r="LPA81"/>
      <c r="LPB81"/>
      <c r="LPC81"/>
      <c r="LPD81"/>
      <c r="LPE81"/>
      <c r="LPF81"/>
      <c r="LPG81"/>
      <c r="LPH81"/>
      <c r="LPI81"/>
      <c r="LPJ81"/>
      <c r="LPK81"/>
      <c r="LPL81"/>
      <c r="LPM81"/>
      <c r="LPN81"/>
      <c r="LPO81"/>
      <c r="LPP81"/>
      <c r="LPQ81"/>
      <c r="LPR81"/>
      <c r="LPS81"/>
      <c r="LPT81"/>
      <c r="LPU81"/>
      <c r="LPV81"/>
      <c r="LPW81"/>
      <c r="LPX81"/>
      <c r="LPY81"/>
      <c r="LPZ81"/>
      <c r="LQA81"/>
      <c r="LQB81"/>
      <c r="LQC81"/>
      <c r="LQD81"/>
      <c r="LQE81"/>
      <c r="LQF81"/>
      <c r="LQG81"/>
      <c r="LQH81"/>
      <c r="LQI81"/>
      <c r="LQJ81"/>
      <c r="LQK81"/>
      <c r="LQL81"/>
      <c r="LQM81"/>
      <c r="LQN81"/>
      <c r="LQO81"/>
      <c r="LQP81"/>
      <c r="LQQ81"/>
      <c r="LQR81"/>
      <c r="LQS81"/>
      <c r="LQT81"/>
      <c r="LQU81"/>
      <c r="LQV81"/>
      <c r="LQW81"/>
      <c r="LQX81"/>
      <c r="LQY81"/>
      <c r="LQZ81"/>
      <c r="LRA81"/>
      <c r="LRB81"/>
      <c r="LRC81"/>
      <c r="LRD81"/>
      <c r="LRE81"/>
      <c r="LRF81"/>
      <c r="LRG81"/>
      <c r="LRH81"/>
      <c r="LRI81"/>
      <c r="LRJ81"/>
      <c r="LRK81"/>
      <c r="LRL81"/>
      <c r="LRM81"/>
      <c r="LRN81"/>
      <c r="LRO81"/>
      <c r="LRP81"/>
      <c r="LRQ81"/>
      <c r="LRR81"/>
      <c r="LRS81"/>
      <c r="LRT81"/>
      <c r="LRU81"/>
      <c r="LRV81"/>
      <c r="LRW81"/>
      <c r="LRX81"/>
      <c r="LRY81"/>
      <c r="LRZ81"/>
      <c r="LSA81"/>
      <c r="LSB81"/>
      <c r="LSC81"/>
      <c r="LSD81"/>
      <c r="LSE81"/>
      <c r="LSF81"/>
      <c r="LSG81"/>
      <c r="LSH81"/>
      <c r="LSI81"/>
      <c r="LSJ81"/>
      <c r="LSK81"/>
      <c r="LSL81"/>
      <c r="LSM81"/>
      <c r="LSN81"/>
      <c r="LSO81"/>
      <c r="LSP81"/>
      <c r="LSQ81"/>
      <c r="LSR81"/>
      <c r="LSS81"/>
      <c r="LST81"/>
      <c r="LSU81"/>
      <c r="LSV81"/>
      <c r="LSW81"/>
      <c r="LSX81"/>
      <c r="LSY81"/>
      <c r="LSZ81"/>
      <c r="LTA81"/>
      <c r="LTB81"/>
      <c r="LTC81"/>
      <c r="LTD81"/>
      <c r="LTE81"/>
      <c r="LTF81"/>
      <c r="LTG81"/>
      <c r="LTH81"/>
      <c r="LTI81"/>
      <c r="LTJ81"/>
      <c r="LTK81"/>
      <c r="LTL81"/>
      <c r="LTM81"/>
      <c r="LTN81"/>
      <c r="LTO81"/>
      <c r="LTP81"/>
      <c r="LTQ81"/>
      <c r="LTR81"/>
      <c r="LTS81"/>
      <c r="LTT81"/>
      <c r="LTU81"/>
      <c r="LTV81"/>
      <c r="LTW81"/>
      <c r="LTX81"/>
      <c r="LTY81"/>
      <c r="LTZ81"/>
      <c r="LUA81"/>
      <c r="LUB81"/>
      <c r="LUC81"/>
      <c r="LUD81"/>
      <c r="LUE81"/>
      <c r="LUF81"/>
      <c r="LUG81"/>
      <c r="LUH81"/>
      <c r="LUI81"/>
      <c r="LUJ81"/>
      <c r="LUK81"/>
      <c r="LUL81"/>
      <c r="LUM81"/>
      <c r="LUN81"/>
      <c r="LUO81"/>
      <c r="LUP81"/>
      <c r="LUQ81"/>
      <c r="LUR81"/>
      <c r="LUS81"/>
      <c r="LUT81"/>
      <c r="LUU81"/>
      <c r="LUV81"/>
      <c r="LUW81"/>
      <c r="LUX81"/>
      <c r="LUY81"/>
      <c r="LUZ81"/>
      <c r="LVA81"/>
      <c r="LVB81"/>
      <c r="LVC81"/>
      <c r="LVD81"/>
      <c r="LVE81"/>
      <c r="LVF81"/>
      <c r="LVG81"/>
      <c r="LVH81"/>
      <c r="LVI81"/>
      <c r="LVJ81"/>
      <c r="LVK81"/>
      <c r="LVL81"/>
      <c r="LVM81"/>
      <c r="LVN81"/>
      <c r="LVO81"/>
      <c r="LVP81"/>
      <c r="LVQ81"/>
      <c r="LVR81"/>
      <c r="LVS81"/>
      <c r="LVT81"/>
      <c r="LVU81"/>
      <c r="LVV81"/>
      <c r="LVW81"/>
      <c r="LVX81"/>
      <c r="LVY81"/>
      <c r="LVZ81"/>
      <c r="LWA81"/>
      <c r="LWB81"/>
      <c r="LWC81"/>
      <c r="LWD81"/>
      <c r="LWE81"/>
      <c r="LWF81"/>
      <c r="LWG81"/>
      <c r="LWH81"/>
      <c r="LWI81"/>
      <c r="LWJ81"/>
      <c r="LWK81"/>
      <c r="LWL81"/>
      <c r="LWM81"/>
      <c r="LWN81"/>
      <c r="LWO81"/>
      <c r="LWP81"/>
      <c r="LWQ81"/>
      <c r="LWR81"/>
      <c r="LWS81"/>
      <c r="LWT81"/>
      <c r="LWU81"/>
      <c r="LWV81"/>
      <c r="LWW81"/>
      <c r="LWX81"/>
      <c r="LWY81"/>
      <c r="LWZ81"/>
      <c r="LXA81"/>
      <c r="LXB81"/>
      <c r="LXC81"/>
      <c r="LXD81"/>
      <c r="LXE81"/>
      <c r="LXF81"/>
      <c r="LXG81"/>
      <c r="LXH81"/>
      <c r="LXI81"/>
      <c r="LXJ81"/>
      <c r="LXK81"/>
      <c r="LXL81"/>
      <c r="LXM81"/>
      <c r="LXN81"/>
      <c r="LXO81"/>
      <c r="LXP81"/>
      <c r="LXQ81"/>
      <c r="LXR81"/>
      <c r="LXS81"/>
      <c r="LXT81"/>
      <c r="LXU81"/>
      <c r="LXV81"/>
      <c r="LXW81"/>
      <c r="LXX81"/>
      <c r="LXY81"/>
      <c r="LXZ81"/>
      <c r="LYA81"/>
      <c r="LYB81"/>
      <c r="LYC81"/>
      <c r="LYD81"/>
      <c r="LYE81"/>
      <c r="LYF81"/>
      <c r="LYG81"/>
      <c r="LYH81"/>
      <c r="LYI81"/>
      <c r="LYJ81"/>
      <c r="LYK81"/>
      <c r="LYL81"/>
      <c r="LYM81"/>
      <c r="LYN81"/>
      <c r="LYO81"/>
      <c r="LYP81"/>
      <c r="LYQ81"/>
      <c r="LYR81"/>
      <c r="LYS81"/>
      <c r="LYT81"/>
      <c r="LYU81"/>
      <c r="LYV81"/>
      <c r="LYW81"/>
      <c r="LYX81"/>
      <c r="LYY81"/>
      <c r="LYZ81"/>
      <c r="LZA81"/>
      <c r="LZB81"/>
      <c r="LZC81"/>
      <c r="LZD81"/>
      <c r="LZE81"/>
      <c r="LZF81"/>
      <c r="LZG81"/>
      <c r="LZH81"/>
      <c r="LZI81"/>
      <c r="LZJ81"/>
      <c r="LZK81"/>
      <c r="LZL81"/>
      <c r="LZM81"/>
      <c r="LZN81"/>
      <c r="LZO81"/>
      <c r="LZP81"/>
      <c r="LZQ81"/>
      <c r="LZR81"/>
      <c r="LZS81"/>
      <c r="LZT81"/>
      <c r="LZU81"/>
      <c r="LZV81"/>
      <c r="LZW81"/>
      <c r="LZX81"/>
      <c r="LZY81"/>
      <c r="LZZ81"/>
      <c r="MAA81"/>
      <c r="MAB81"/>
      <c r="MAC81"/>
      <c r="MAD81"/>
      <c r="MAE81"/>
      <c r="MAF81"/>
      <c r="MAG81"/>
      <c r="MAH81"/>
      <c r="MAI81"/>
      <c r="MAJ81"/>
      <c r="MAK81"/>
      <c r="MAL81"/>
      <c r="MAM81"/>
      <c r="MAN81"/>
      <c r="MAO81"/>
      <c r="MAP81"/>
      <c r="MAQ81"/>
      <c r="MAR81"/>
      <c r="MAS81"/>
      <c r="MAT81"/>
      <c r="MAU81"/>
      <c r="MAV81"/>
      <c r="MAW81"/>
      <c r="MAX81"/>
      <c r="MAY81"/>
      <c r="MAZ81"/>
      <c r="MBA81"/>
      <c r="MBB81"/>
      <c r="MBC81"/>
      <c r="MBD81"/>
      <c r="MBE81"/>
      <c r="MBF81"/>
      <c r="MBG81"/>
      <c r="MBH81"/>
      <c r="MBI81"/>
      <c r="MBJ81"/>
      <c r="MBK81"/>
      <c r="MBL81"/>
      <c r="MBM81"/>
      <c r="MBN81"/>
      <c r="MBO81"/>
      <c r="MBP81"/>
      <c r="MBQ81"/>
      <c r="MBR81"/>
      <c r="MBS81"/>
      <c r="MBT81"/>
      <c r="MBU81"/>
      <c r="MBV81"/>
      <c r="MBW81"/>
      <c r="MBX81"/>
      <c r="MBY81"/>
      <c r="MBZ81"/>
      <c r="MCA81"/>
      <c r="MCB81"/>
      <c r="MCC81"/>
      <c r="MCD81"/>
      <c r="MCE81"/>
      <c r="MCF81"/>
      <c r="MCG81"/>
      <c r="MCH81"/>
      <c r="MCI81"/>
      <c r="MCJ81"/>
      <c r="MCK81"/>
      <c r="MCL81"/>
      <c r="MCM81"/>
      <c r="MCN81"/>
      <c r="MCO81"/>
      <c r="MCP81"/>
      <c r="MCQ81"/>
      <c r="MCR81"/>
      <c r="MCS81"/>
      <c r="MCT81"/>
      <c r="MCU81"/>
      <c r="MCV81"/>
      <c r="MCW81"/>
      <c r="MCX81"/>
      <c r="MCY81"/>
      <c r="MCZ81"/>
      <c r="MDA81"/>
      <c r="MDB81"/>
      <c r="MDC81"/>
      <c r="MDD81"/>
      <c r="MDE81"/>
      <c r="MDF81"/>
      <c r="MDG81"/>
      <c r="MDH81"/>
      <c r="MDI81"/>
      <c r="MDJ81"/>
      <c r="MDK81"/>
      <c r="MDL81"/>
      <c r="MDM81"/>
      <c r="MDN81"/>
      <c r="MDO81"/>
      <c r="MDP81"/>
      <c r="MDQ81"/>
      <c r="MDR81"/>
      <c r="MDS81"/>
      <c r="MDT81"/>
      <c r="MDU81"/>
      <c r="MDV81"/>
      <c r="MDW81"/>
      <c r="MDX81"/>
      <c r="MDY81"/>
      <c r="MDZ81"/>
      <c r="MEA81"/>
      <c r="MEB81"/>
      <c r="MEC81"/>
      <c r="MED81"/>
      <c r="MEE81"/>
      <c r="MEF81"/>
      <c r="MEG81"/>
      <c r="MEH81"/>
      <c r="MEI81"/>
      <c r="MEJ81"/>
      <c r="MEK81"/>
      <c r="MEL81"/>
      <c r="MEM81"/>
      <c r="MEN81"/>
      <c r="MEO81"/>
      <c r="MEP81"/>
      <c r="MEQ81"/>
      <c r="MER81"/>
      <c r="MES81"/>
      <c r="MET81"/>
      <c r="MEU81"/>
      <c r="MEV81"/>
      <c r="MEW81"/>
      <c r="MEX81"/>
      <c r="MEY81"/>
      <c r="MEZ81"/>
      <c r="MFA81"/>
      <c r="MFB81"/>
      <c r="MFC81"/>
      <c r="MFD81"/>
      <c r="MFE81"/>
      <c r="MFF81"/>
      <c r="MFG81"/>
      <c r="MFH81"/>
      <c r="MFI81"/>
      <c r="MFJ81"/>
      <c r="MFK81"/>
      <c r="MFL81"/>
      <c r="MFM81"/>
      <c r="MFN81"/>
      <c r="MFO81"/>
      <c r="MFP81"/>
      <c r="MFQ81"/>
      <c r="MFR81"/>
      <c r="MFS81"/>
      <c r="MFT81"/>
      <c r="MFU81"/>
      <c r="MFV81"/>
      <c r="MFW81"/>
      <c r="MFX81"/>
      <c r="MFY81"/>
      <c r="MFZ81"/>
      <c r="MGA81"/>
      <c r="MGB81"/>
      <c r="MGC81"/>
      <c r="MGD81"/>
      <c r="MGE81"/>
      <c r="MGF81"/>
      <c r="MGG81"/>
      <c r="MGH81"/>
      <c r="MGI81"/>
      <c r="MGJ81"/>
      <c r="MGK81"/>
      <c r="MGL81"/>
      <c r="MGM81"/>
      <c r="MGN81"/>
      <c r="MGO81"/>
      <c r="MGP81"/>
      <c r="MGQ81"/>
      <c r="MGR81"/>
      <c r="MGS81"/>
      <c r="MGT81"/>
      <c r="MGU81"/>
      <c r="MGV81"/>
      <c r="MGW81"/>
      <c r="MGX81"/>
      <c r="MGY81"/>
      <c r="MGZ81"/>
      <c r="MHA81"/>
      <c r="MHB81"/>
      <c r="MHC81"/>
      <c r="MHD81"/>
      <c r="MHE81"/>
      <c r="MHF81"/>
      <c r="MHG81"/>
      <c r="MHH81"/>
      <c r="MHI81"/>
      <c r="MHJ81"/>
      <c r="MHK81"/>
      <c r="MHL81"/>
      <c r="MHM81"/>
      <c r="MHN81"/>
      <c r="MHO81"/>
      <c r="MHP81"/>
      <c r="MHQ81"/>
      <c r="MHR81"/>
      <c r="MHS81"/>
      <c r="MHT81"/>
      <c r="MHU81"/>
      <c r="MHV81"/>
      <c r="MHW81"/>
      <c r="MHX81"/>
      <c r="MHY81"/>
      <c r="MHZ81"/>
      <c r="MIA81"/>
      <c r="MIB81"/>
      <c r="MIC81"/>
      <c r="MID81"/>
      <c r="MIE81"/>
      <c r="MIF81"/>
      <c r="MIG81"/>
      <c r="MIH81"/>
      <c r="MII81"/>
      <c r="MIJ81"/>
      <c r="MIK81"/>
      <c r="MIL81"/>
      <c r="MIM81"/>
      <c r="MIN81"/>
      <c r="MIO81"/>
      <c r="MIP81"/>
      <c r="MIQ81"/>
      <c r="MIR81"/>
      <c r="MIS81"/>
      <c r="MIT81"/>
      <c r="MIU81"/>
      <c r="MIV81"/>
      <c r="MIW81"/>
      <c r="MIX81"/>
      <c r="MIY81"/>
      <c r="MIZ81"/>
      <c r="MJA81"/>
      <c r="MJB81"/>
      <c r="MJC81"/>
      <c r="MJD81"/>
      <c r="MJE81"/>
      <c r="MJF81"/>
      <c r="MJG81"/>
      <c r="MJH81"/>
      <c r="MJI81"/>
      <c r="MJJ81"/>
      <c r="MJK81"/>
      <c r="MJL81"/>
      <c r="MJM81"/>
      <c r="MJN81"/>
      <c r="MJO81"/>
      <c r="MJP81"/>
      <c r="MJQ81"/>
      <c r="MJR81"/>
      <c r="MJS81"/>
      <c r="MJT81"/>
      <c r="MJU81"/>
      <c r="MJV81"/>
      <c r="MJW81"/>
      <c r="MJX81"/>
      <c r="MJY81"/>
      <c r="MJZ81"/>
      <c r="MKA81"/>
      <c r="MKB81"/>
      <c r="MKC81"/>
      <c r="MKD81"/>
      <c r="MKE81"/>
      <c r="MKF81"/>
      <c r="MKG81"/>
      <c r="MKH81"/>
      <c r="MKI81"/>
      <c r="MKJ81"/>
      <c r="MKK81"/>
      <c r="MKL81"/>
      <c r="MKM81"/>
      <c r="MKN81"/>
      <c r="MKO81"/>
      <c r="MKP81"/>
      <c r="MKQ81"/>
      <c r="MKR81"/>
      <c r="MKS81"/>
      <c r="MKT81"/>
      <c r="MKU81"/>
      <c r="MKV81"/>
      <c r="MKW81"/>
      <c r="MKX81"/>
      <c r="MKY81"/>
      <c r="MKZ81"/>
      <c r="MLA81"/>
      <c r="MLB81"/>
      <c r="MLC81"/>
      <c r="MLD81"/>
      <c r="MLE81"/>
      <c r="MLF81"/>
      <c r="MLG81"/>
      <c r="MLH81"/>
      <c r="MLI81"/>
      <c r="MLJ81"/>
      <c r="MLK81"/>
      <c r="MLL81"/>
      <c r="MLM81"/>
      <c r="MLN81"/>
      <c r="MLO81"/>
      <c r="MLP81"/>
      <c r="MLQ81"/>
      <c r="MLR81"/>
      <c r="MLS81"/>
      <c r="MLT81"/>
      <c r="MLU81"/>
      <c r="MLV81"/>
      <c r="MLW81"/>
      <c r="MLX81"/>
      <c r="MLY81"/>
      <c r="MLZ81"/>
      <c r="MMA81"/>
      <c r="MMB81"/>
      <c r="MMC81"/>
      <c r="MMD81"/>
      <c r="MME81"/>
      <c r="MMF81"/>
      <c r="MMG81"/>
      <c r="MMH81"/>
      <c r="MMI81"/>
      <c r="MMJ81"/>
      <c r="MMK81"/>
      <c r="MML81"/>
      <c r="MMM81"/>
      <c r="MMN81"/>
      <c r="MMO81"/>
      <c r="MMP81"/>
      <c r="MMQ81"/>
      <c r="MMR81"/>
      <c r="MMS81"/>
      <c r="MMT81"/>
      <c r="MMU81"/>
      <c r="MMV81"/>
      <c r="MMW81"/>
      <c r="MMX81"/>
      <c r="MMY81"/>
      <c r="MMZ81"/>
      <c r="MNA81"/>
      <c r="MNB81"/>
      <c r="MNC81"/>
      <c r="MND81"/>
      <c r="MNE81"/>
      <c r="MNF81"/>
      <c r="MNG81"/>
      <c r="MNH81"/>
      <c r="MNI81"/>
      <c r="MNJ81"/>
      <c r="MNK81"/>
      <c r="MNL81"/>
      <c r="MNM81"/>
      <c r="MNN81"/>
      <c r="MNO81"/>
      <c r="MNP81"/>
      <c r="MNQ81"/>
      <c r="MNR81"/>
      <c r="MNS81"/>
      <c r="MNT81"/>
      <c r="MNU81"/>
      <c r="MNV81"/>
      <c r="MNW81"/>
      <c r="MNX81"/>
      <c r="MNY81"/>
      <c r="MNZ81"/>
      <c r="MOA81"/>
      <c r="MOB81"/>
      <c r="MOC81"/>
      <c r="MOD81"/>
      <c r="MOE81"/>
      <c r="MOF81"/>
      <c r="MOG81"/>
      <c r="MOH81"/>
      <c r="MOI81"/>
      <c r="MOJ81"/>
      <c r="MOK81"/>
      <c r="MOL81"/>
      <c r="MOM81"/>
      <c r="MON81"/>
      <c r="MOO81"/>
      <c r="MOP81"/>
      <c r="MOQ81"/>
      <c r="MOR81"/>
      <c r="MOS81"/>
      <c r="MOT81"/>
      <c r="MOU81"/>
      <c r="MOV81"/>
      <c r="MOW81"/>
      <c r="MOX81"/>
      <c r="MOY81"/>
      <c r="MOZ81"/>
      <c r="MPA81"/>
      <c r="MPB81"/>
      <c r="MPC81"/>
      <c r="MPD81"/>
      <c r="MPE81"/>
      <c r="MPF81"/>
      <c r="MPG81"/>
      <c r="MPH81"/>
      <c r="MPI81"/>
      <c r="MPJ81"/>
      <c r="MPK81"/>
      <c r="MPL81"/>
      <c r="MPM81"/>
      <c r="MPN81"/>
      <c r="MPO81"/>
      <c r="MPP81"/>
      <c r="MPQ81"/>
      <c r="MPR81"/>
      <c r="MPS81"/>
      <c r="MPT81"/>
      <c r="MPU81"/>
      <c r="MPV81"/>
      <c r="MPW81"/>
      <c r="MPX81"/>
      <c r="MPY81"/>
      <c r="MPZ81"/>
      <c r="MQA81"/>
      <c r="MQB81"/>
      <c r="MQC81"/>
      <c r="MQD81"/>
      <c r="MQE81"/>
      <c r="MQF81"/>
      <c r="MQG81"/>
      <c r="MQH81"/>
      <c r="MQI81"/>
      <c r="MQJ81"/>
      <c r="MQK81"/>
      <c r="MQL81"/>
      <c r="MQM81"/>
      <c r="MQN81"/>
      <c r="MQO81"/>
      <c r="MQP81"/>
      <c r="MQQ81"/>
      <c r="MQR81"/>
      <c r="MQS81"/>
      <c r="MQT81"/>
      <c r="MQU81"/>
      <c r="MQV81"/>
      <c r="MQW81"/>
      <c r="MQX81"/>
      <c r="MQY81"/>
      <c r="MQZ81"/>
      <c r="MRA81"/>
      <c r="MRB81"/>
      <c r="MRC81"/>
      <c r="MRD81"/>
      <c r="MRE81"/>
      <c r="MRF81"/>
      <c r="MRG81"/>
      <c r="MRH81"/>
      <c r="MRI81"/>
      <c r="MRJ81"/>
      <c r="MRK81"/>
      <c r="MRL81"/>
      <c r="MRM81"/>
      <c r="MRN81"/>
      <c r="MRO81"/>
      <c r="MRP81"/>
      <c r="MRQ81"/>
      <c r="MRR81"/>
      <c r="MRS81"/>
      <c r="MRT81"/>
      <c r="MRU81"/>
      <c r="MRV81"/>
      <c r="MRW81"/>
      <c r="MRX81"/>
      <c r="MRY81"/>
      <c r="MRZ81"/>
      <c r="MSA81"/>
      <c r="MSB81"/>
      <c r="MSC81"/>
      <c r="MSD81"/>
      <c r="MSE81"/>
      <c r="MSF81"/>
      <c r="MSG81"/>
      <c r="MSH81"/>
      <c r="MSI81"/>
      <c r="MSJ81"/>
      <c r="MSK81"/>
      <c r="MSL81"/>
      <c r="MSM81"/>
      <c r="MSN81"/>
      <c r="MSO81"/>
      <c r="MSP81"/>
      <c r="MSQ81"/>
      <c r="MSR81"/>
      <c r="MSS81"/>
      <c r="MST81"/>
      <c r="MSU81"/>
      <c r="MSV81"/>
      <c r="MSW81"/>
      <c r="MSX81"/>
      <c r="MSY81"/>
      <c r="MSZ81"/>
      <c r="MTA81"/>
      <c r="MTB81"/>
      <c r="MTC81"/>
      <c r="MTD81"/>
      <c r="MTE81"/>
      <c r="MTF81"/>
      <c r="MTG81"/>
      <c r="MTH81"/>
      <c r="MTI81"/>
      <c r="MTJ81"/>
      <c r="MTK81"/>
      <c r="MTL81"/>
      <c r="MTM81"/>
      <c r="MTN81"/>
      <c r="MTO81"/>
      <c r="MTP81"/>
      <c r="MTQ81"/>
      <c r="MTR81"/>
      <c r="MTS81"/>
      <c r="MTT81"/>
      <c r="MTU81"/>
      <c r="MTV81"/>
      <c r="MTW81"/>
      <c r="MTX81"/>
      <c r="MTY81"/>
      <c r="MTZ81"/>
      <c r="MUA81"/>
      <c r="MUB81"/>
      <c r="MUC81"/>
      <c r="MUD81"/>
      <c r="MUE81"/>
      <c r="MUF81"/>
      <c r="MUG81"/>
      <c r="MUH81"/>
      <c r="MUI81"/>
      <c r="MUJ81"/>
      <c r="MUK81"/>
      <c r="MUL81"/>
      <c r="MUM81"/>
      <c r="MUN81"/>
      <c r="MUO81"/>
      <c r="MUP81"/>
      <c r="MUQ81"/>
      <c r="MUR81"/>
      <c r="MUS81"/>
      <c r="MUT81"/>
      <c r="MUU81"/>
      <c r="MUV81"/>
      <c r="MUW81"/>
      <c r="MUX81"/>
      <c r="MUY81"/>
      <c r="MUZ81"/>
      <c r="MVA81"/>
      <c r="MVB81"/>
      <c r="MVC81"/>
      <c r="MVD81"/>
      <c r="MVE81"/>
      <c r="MVF81"/>
      <c r="MVG81"/>
      <c r="MVH81"/>
      <c r="MVI81"/>
      <c r="MVJ81"/>
      <c r="MVK81"/>
      <c r="MVL81"/>
      <c r="MVM81"/>
      <c r="MVN81"/>
      <c r="MVO81"/>
      <c r="MVP81"/>
      <c r="MVQ81"/>
      <c r="MVR81"/>
      <c r="MVS81"/>
      <c r="MVT81"/>
      <c r="MVU81"/>
      <c r="MVV81"/>
      <c r="MVW81"/>
      <c r="MVX81"/>
      <c r="MVY81"/>
      <c r="MVZ81"/>
      <c r="MWA81"/>
      <c r="MWB81"/>
      <c r="MWC81"/>
      <c r="MWD81"/>
      <c r="MWE81"/>
      <c r="MWF81"/>
      <c r="MWG81"/>
      <c r="MWH81"/>
      <c r="MWI81"/>
      <c r="MWJ81"/>
      <c r="MWK81"/>
      <c r="MWL81"/>
      <c r="MWM81"/>
      <c r="MWN81"/>
      <c r="MWO81"/>
      <c r="MWP81"/>
      <c r="MWQ81"/>
      <c r="MWR81"/>
      <c r="MWS81"/>
      <c r="MWT81"/>
      <c r="MWU81"/>
      <c r="MWV81"/>
      <c r="MWW81"/>
      <c r="MWX81"/>
      <c r="MWY81"/>
      <c r="MWZ81"/>
      <c r="MXA81"/>
      <c r="MXB81"/>
      <c r="MXC81"/>
      <c r="MXD81"/>
      <c r="MXE81"/>
      <c r="MXF81"/>
      <c r="MXG81"/>
      <c r="MXH81"/>
      <c r="MXI81"/>
      <c r="MXJ81"/>
      <c r="MXK81"/>
      <c r="MXL81"/>
      <c r="MXM81"/>
      <c r="MXN81"/>
      <c r="MXO81"/>
      <c r="MXP81"/>
      <c r="MXQ81"/>
      <c r="MXR81"/>
      <c r="MXS81"/>
      <c r="MXT81"/>
      <c r="MXU81"/>
      <c r="MXV81"/>
      <c r="MXW81"/>
      <c r="MXX81"/>
      <c r="MXY81"/>
      <c r="MXZ81"/>
      <c r="MYA81"/>
      <c r="MYB81"/>
      <c r="MYC81"/>
      <c r="MYD81"/>
      <c r="MYE81"/>
      <c r="MYF81"/>
      <c r="MYG81"/>
      <c r="MYH81"/>
      <c r="MYI81"/>
      <c r="MYJ81"/>
      <c r="MYK81"/>
      <c r="MYL81"/>
      <c r="MYM81"/>
      <c r="MYN81"/>
      <c r="MYO81"/>
      <c r="MYP81"/>
      <c r="MYQ81"/>
      <c r="MYR81"/>
      <c r="MYS81"/>
      <c r="MYT81"/>
      <c r="MYU81"/>
      <c r="MYV81"/>
      <c r="MYW81"/>
      <c r="MYX81"/>
      <c r="MYY81"/>
      <c r="MYZ81"/>
      <c r="MZA81"/>
      <c r="MZB81"/>
      <c r="MZC81"/>
      <c r="MZD81"/>
      <c r="MZE81"/>
      <c r="MZF81"/>
      <c r="MZG81"/>
      <c r="MZH81"/>
      <c r="MZI81"/>
      <c r="MZJ81"/>
      <c r="MZK81"/>
      <c r="MZL81"/>
      <c r="MZM81"/>
      <c r="MZN81"/>
      <c r="MZO81"/>
      <c r="MZP81"/>
      <c r="MZQ81"/>
      <c r="MZR81"/>
      <c r="MZS81"/>
      <c r="MZT81"/>
      <c r="MZU81"/>
      <c r="MZV81"/>
      <c r="MZW81"/>
      <c r="MZX81"/>
      <c r="MZY81"/>
      <c r="MZZ81"/>
      <c r="NAA81"/>
      <c r="NAB81"/>
      <c r="NAC81"/>
      <c r="NAD81"/>
      <c r="NAE81"/>
      <c r="NAF81"/>
      <c r="NAG81"/>
      <c r="NAH81"/>
      <c r="NAI81"/>
      <c r="NAJ81"/>
      <c r="NAK81"/>
      <c r="NAL81"/>
      <c r="NAM81"/>
      <c r="NAN81"/>
      <c r="NAO81"/>
      <c r="NAP81"/>
      <c r="NAQ81"/>
      <c r="NAR81"/>
      <c r="NAS81"/>
      <c r="NAT81"/>
      <c r="NAU81"/>
      <c r="NAV81"/>
      <c r="NAW81"/>
      <c r="NAX81"/>
      <c r="NAY81"/>
      <c r="NAZ81"/>
      <c r="NBA81"/>
      <c r="NBB81"/>
      <c r="NBC81"/>
      <c r="NBD81"/>
      <c r="NBE81"/>
      <c r="NBF81"/>
      <c r="NBG81"/>
      <c r="NBH81"/>
      <c r="NBI81"/>
      <c r="NBJ81"/>
      <c r="NBK81"/>
      <c r="NBL81"/>
      <c r="NBM81"/>
      <c r="NBN81"/>
      <c r="NBO81"/>
      <c r="NBP81"/>
      <c r="NBQ81"/>
      <c r="NBR81"/>
      <c r="NBS81"/>
      <c r="NBT81"/>
      <c r="NBU81"/>
      <c r="NBV81"/>
      <c r="NBW81"/>
      <c r="NBX81"/>
      <c r="NBY81"/>
      <c r="NBZ81"/>
      <c r="NCA81"/>
      <c r="NCB81"/>
      <c r="NCC81"/>
      <c r="NCD81"/>
      <c r="NCE81"/>
      <c r="NCF81"/>
      <c r="NCG81"/>
      <c r="NCH81"/>
      <c r="NCI81"/>
      <c r="NCJ81"/>
      <c r="NCK81"/>
      <c r="NCL81"/>
      <c r="NCM81"/>
      <c r="NCN81"/>
      <c r="NCO81"/>
      <c r="NCP81"/>
      <c r="NCQ81"/>
      <c r="NCR81"/>
      <c r="NCS81"/>
      <c r="NCT81"/>
      <c r="NCU81"/>
      <c r="NCV81"/>
      <c r="NCW81"/>
      <c r="NCX81"/>
      <c r="NCY81"/>
      <c r="NCZ81"/>
      <c r="NDA81"/>
      <c r="NDB81"/>
      <c r="NDC81"/>
      <c r="NDD81"/>
      <c r="NDE81"/>
      <c r="NDF81"/>
      <c r="NDG81"/>
      <c r="NDH81"/>
      <c r="NDI81"/>
      <c r="NDJ81"/>
      <c r="NDK81"/>
      <c r="NDL81"/>
      <c r="NDM81"/>
      <c r="NDN81"/>
      <c r="NDO81"/>
      <c r="NDP81"/>
      <c r="NDQ81"/>
      <c r="NDR81"/>
      <c r="NDS81"/>
      <c r="NDT81"/>
      <c r="NDU81"/>
      <c r="NDV81"/>
      <c r="NDW81"/>
      <c r="NDX81"/>
      <c r="NDY81"/>
      <c r="NDZ81"/>
      <c r="NEA81"/>
      <c r="NEB81"/>
      <c r="NEC81"/>
      <c r="NED81"/>
      <c r="NEE81"/>
      <c r="NEF81"/>
      <c r="NEG81"/>
      <c r="NEH81"/>
      <c r="NEI81"/>
      <c r="NEJ81"/>
      <c r="NEK81"/>
      <c r="NEL81"/>
      <c r="NEM81"/>
      <c r="NEN81"/>
      <c r="NEO81"/>
      <c r="NEP81"/>
      <c r="NEQ81"/>
      <c r="NER81"/>
      <c r="NES81"/>
      <c r="NET81"/>
      <c r="NEU81"/>
      <c r="NEV81"/>
      <c r="NEW81"/>
      <c r="NEX81"/>
      <c r="NEY81"/>
      <c r="NEZ81"/>
      <c r="NFA81"/>
      <c r="NFB81"/>
      <c r="NFC81"/>
      <c r="NFD81"/>
      <c r="NFE81"/>
      <c r="NFF81"/>
      <c r="NFG81"/>
      <c r="NFH81"/>
      <c r="NFI81"/>
      <c r="NFJ81"/>
      <c r="NFK81"/>
      <c r="NFL81"/>
      <c r="NFM81"/>
      <c r="NFN81"/>
      <c r="NFO81"/>
      <c r="NFP81"/>
      <c r="NFQ81"/>
      <c r="NFR81"/>
      <c r="NFS81"/>
      <c r="NFT81"/>
      <c r="NFU81"/>
      <c r="NFV81"/>
      <c r="NFW81"/>
      <c r="NFX81"/>
      <c r="NFY81"/>
      <c r="NFZ81"/>
      <c r="NGA81"/>
      <c r="NGB81"/>
      <c r="NGC81"/>
      <c r="NGD81"/>
      <c r="NGE81"/>
      <c r="NGF81"/>
      <c r="NGG81"/>
      <c r="NGH81"/>
      <c r="NGI81"/>
      <c r="NGJ81"/>
      <c r="NGK81"/>
      <c r="NGL81"/>
      <c r="NGM81"/>
      <c r="NGN81"/>
      <c r="NGO81"/>
      <c r="NGP81"/>
      <c r="NGQ81"/>
      <c r="NGR81"/>
      <c r="NGS81"/>
      <c r="NGT81"/>
      <c r="NGU81"/>
      <c r="NGV81"/>
      <c r="NGW81"/>
      <c r="NGX81"/>
      <c r="NGY81"/>
      <c r="NGZ81"/>
      <c r="NHA81"/>
      <c r="NHB81"/>
      <c r="NHC81"/>
      <c r="NHD81"/>
      <c r="NHE81"/>
      <c r="NHF81"/>
      <c r="NHG81"/>
      <c r="NHH81"/>
      <c r="NHI81"/>
      <c r="NHJ81"/>
      <c r="NHK81"/>
      <c r="NHL81"/>
      <c r="NHM81"/>
      <c r="NHN81"/>
      <c r="NHO81"/>
      <c r="NHP81"/>
      <c r="NHQ81"/>
      <c r="NHR81"/>
      <c r="NHS81"/>
      <c r="NHT81"/>
      <c r="NHU81"/>
      <c r="NHV81"/>
      <c r="NHW81"/>
      <c r="NHX81"/>
      <c r="NHY81"/>
      <c r="NHZ81"/>
      <c r="NIA81"/>
      <c r="NIB81"/>
      <c r="NIC81"/>
      <c r="NID81"/>
      <c r="NIE81"/>
      <c r="NIF81"/>
      <c r="NIG81"/>
      <c r="NIH81"/>
      <c r="NII81"/>
      <c r="NIJ81"/>
      <c r="NIK81"/>
      <c r="NIL81"/>
      <c r="NIM81"/>
      <c r="NIN81"/>
      <c r="NIO81"/>
      <c r="NIP81"/>
      <c r="NIQ81"/>
      <c r="NIR81"/>
      <c r="NIS81"/>
      <c r="NIT81"/>
      <c r="NIU81"/>
      <c r="NIV81"/>
      <c r="NIW81"/>
      <c r="NIX81"/>
      <c r="NIY81"/>
      <c r="NIZ81"/>
      <c r="NJA81"/>
      <c r="NJB81"/>
      <c r="NJC81"/>
      <c r="NJD81"/>
      <c r="NJE81"/>
      <c r="NJF81"/>
      <c r="NJG81"/>
      <c r="NJH81"/>
      <c r="NJI81"/>
      <c r="NJJ81"/>
      <c r="NJK81"/>
      <c r="NJL81"/>
      <c r="NJM81"/>
      <c r="NJN81"/>
      <c r="NJO81"/>
      <c r="NJP81"/>
      <c r="NJQ81"/>
      <c r="NJR81"/>
      <c r="NJS81"/>
      <c r="NJT81"/>
      <c r="NJU81"/>
      <c r="NJV81"/>
      <c r="NJW81"/>
      <c r="NJX81"/>
      <c r="NJY81"/>
      <c r="NJZ81"/>
      <c r="NKA81"/>
      <c r="NKB81"/>
      <c r="NKC81"/>
      <c r="NKD81"/>
      <c r="NKE81"/>
      <c r="NKF81"/>
      <c r="NKG81"/>
      <c r="NKH81"/>
      <c r="NKI81"/>
      <c r="NKJ81"/>
      <c r="NKK81"/>
      <c r="NKL81"/>
      <c r="NKM81"/>
      <c r="NKN81"/>
      <c r="NKO81"/>
      <c r="NKP81"/>
      <c r="NKQ81"/>
      <c r="NKR81"/>
      <c r="NKS81"/>
      <c r="NKT81"/>
      <c r="NKU81"/>
      <c r="NKV81"/>
      <c r="NKW81"/>
      <c r="NKX81"/>
      <c r="NKY81"/>
      <c r="NKZ81"/>
      <c r="NLA81"/>
      <c r="NLB81"/>
      <c r="NLC81"/>
      <c r="NLD81"/>
      <c r="NLE81"/>
      <c r="NLF81"/>
      <c r="NLG81"/>
      <c r="NLH81"/>
      <c r="NLI81"/>
      <c r="NLJ81"/>
      <c r="NLK81"/>
      <c r="NLL81"/>
      <c r="NLM81"/>
      <c r="NLN81"/>
      <c r="NLO81"/>
      <c r="NLP81"/>
      <c r="NLQ81"/>
      <c r="NLR81"/>
      <c r="NLS81"/>
      <c r="NLT81"/>
      <c r="NLU81"/>
      <c r="NLV81"/>
      <c r="NLW81"/>
      <c r="NLX81"/>
      <c r="NLY81"/>
      <c r="NLZ81"/>
      <c r="NMA81"/>
      <c r="NMB81"/>
      <c r="NMC81"/>
      <c r="NMD81"/>
      <c r="NME81"/>
      <c r="NMF81"/>
      <c r="NMG81"/>
      <c r="NMH81"/>
      <c r="NMI81"/>
      <c r="NMJ81"/>
      <c r="NMK81"/>
      <c r="NML81"/>
      <c r="NMM81"/>
      <c r="NMN81"/>
      <c r="NMO81"/>
      <c r="NMP81"/>
      <c r="NMQ81"/>
      <c r="NMR81"/>
      <c r="NMS81"/>
      <c r="NMT81"/>
      <c r="NMU81"/>
      <c r="NMV81"/>
      <c r="NMW81"/>
      <c r="NMX81"/>
      <c r="NMY81"/>
      <c r="NMZ81"/>
      <c r="NNA81"/>
      <c r="NNB81"/>
      <c r="NNC81"/>
      <c r="NND81"/>
      <c r="NNE81"/>
      <c r="NNF81"/>
      <c r="NNG81"/>
      <c r="NNH81"/>
      <c r="NNI81"/>
      <c r="NNJ81"/>
      <c r="NNK81"/>
      <c r="NNL81"/>
      <c r="NNM81"/>
      <c r="NNN81"/>
      <c r="NNO81"/>
      <c r="NNP81"/>
      <c r="NNQ81"/>
      <c r="NNR81"/>
      <c r="NNS81"/>
      <c r="NNT81"/>
      <c r="NNU81"/>
      <c r="NNV81"/>
      <c r="NNW81"/>
      <c r="NNX81"/>
      <c r="NNY81"/>
      <c r="NNZ81"/>
      <c r="NOA81"/>
      <c r="NOB81"/>
      <c r="NOC81"/>
      <c r="NOD81"/>
      <c r="NOE81"/>
      <c r="NOF81"/>
      <c r="NOG81"/>
      <c r="NOH81"/>
      <c r="NOI81"/>
      <c r="NOJ81"/>
      <c r="NOK81"/>
      <c r="NOL81"/>
      <c r="NOM81"/>
      <c r="NON81"/>
      <c r="NOO81"/>
      <c r="NOP81"/>
      <c r="NOQ81"/>
      <c r="NOR81"/>
      <c r="NOS81"/>
      <c r="NOT81"/>
      <c r="NOU81"/>
      <c r="NOV81"/>
      <c r="NOW81"/>
      <c r="NOX81"/>
      <c r="NOY81"/>
      <c r="NOZ81"/>
      <c r="NPA81"/>
      <c r="NPB81"/>
      <c r="NPC81"/>
      <c r="NPD81"/>
      <c r="NPE81"/>
      <c r="NPF81"/>
      <c r="NPG81"/>
      <c r="NPH81"/>
      <c r="NPI81"/>
      <c r="NPJ81"/>
      <c r="NPK81"/>
      <c r="NPL81"/>
      <c r="NPM81"/>
      <c r="NPN81"/>
      <c r="NPO81"/>
      <c r="NPP81"/>
      <c r="NPQ81"/>
      <c r="NPR81"/>
      <c r="NPS81"/>
      <c r="NPT81"/>
      <c r="NPU81"/>
      <c r="NPV81"/>
      <c r="NPW81"/>
      <c r="NPX81"/>
      <c r="NPY81"/>
      <c r="NPZ81"/>
      <c r="NQA81"/>
      <c r="NQB81"/>
      <c r="NQC81"/>
      <c r="NQD81"/>
      <c r="NQE81"/>
      <c r="NQF81"/>
      <c r="NQG81"/>
      <c r="NQH81"/>
      <c r="NQI81"/>
      <c r="NQJ81"/>
      <c r="NQK81"/>
      <c r="NQL81"/>
      <c r="NQM81"/>
      <c r="NQN81"/>
      <c r="NQO81"/>
      <c r="NQP81"/>
      <c r="NQQ81"/>
      <c r="NQR81"/>
      <c r="NQS81"/>
      <c r="NQT81"/>
      <c r="NQU81"/>
      <c r="NQV81"/>
      <c r="NQW81"/>
      <c r="NQX81"/>
      <c r="NQY81"/>
      <c r="NQZ81"/>
      <c r="NRA81"/>
      <c r="NRB81"/>
      <c r="NRC81"/>
      <c r="NRD81"/>
      <c r="NRE81"/>
      <c r="NRF81"/>
      <c r="NRG81"/>
      <c r="NRH81"/>
      <c r="NRI81"/>
    </row>
    <row r="82" spans="1:9941" s="54" customFormat="1" ht="12.2" customHeight="1" thickBot="1" x14ac:dyDescent="0.25">
      <c r="A82" s="1184" t="s">
        <v>325</v>
      </c>
      <c r="B82" s="618" t="s">
        <v>378</v>
      </c>
      <c r="C82" s="487">
        <f>'1. mell.bevétel_össz'!C81-'26._önként_össz_bev'!C83</f>
        <v>4200000000</v>
      </c>
      <c r="D82" s="412">
        <f>'1. mell.bevétel_össz'!D81-'26._önként_össz_bev'!D83</f>
        <v>4200000000</v>
      </c>
      <c r="E82" s="699">
        <f>'1. mell.bevétel_össz'!E81-'26._önként_össz_bev'!E83</f>
        <v>4200000000</v>
      </c>
      <c r="F82" s="699">
        <f>'1. mell.bevétel_össz'!F81-'26._önként_össz_bev'!F83</f>
        <v>4200000000</v>
      </c>
      <c r="G82" s="699">
        <f>'1. mell.bevétel_össz'!G81-'26._önként_össz_bev'!G83-'26._államig_össz_bev'!G82</f>
        <v>4200000000</v>
      </c>
      <c r="H82" s="414">
        <f t="shared" si="23"/>
        <v>0</v>
      </c>
      <c r="I82" s="803">
        <f>'1. mell.bevétel_össz'!I81-'26._önként_össz_bev'!I83</f>
        <v>0</v>
      </c>
      <c r="J82" s="414">
        <f>'1. mell.bevétel_össz'!J81-'26._önként_össz_bev'!J83</f>
        <v>0</v>
      </c>
      <c r="K82" s="414">
        <f>'1. mell.bevétel_össz'!K81-'26._önként_össz_bev'!K83</f>
        <v>0</v>
      </c>
      <c r="L82" s="414">
        <f>'1. mell.bevétel_össz'!L81-'26._önként_össz_bev'!L83</f>
        <v>0</v>
      </c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  <c r="RG82"/>
      <c r="RH82"/>
      <c r="RI82"/>
      <c r="RJ82"/>
      <c r="RK82"/>
      <c r="RL82"/>
      <c r="RM82"/>
      <c r="RN82"/>
      <c r="RO82"/>
      <c r="RP82"/>
      <c r="RQ82"/>
      <c r="RR82"/>
      <c r="RS82"/>
      <c r="RT82"/>
      <c r="RU82"/>
      <c r="RV82"/>
      <c r="RW82"/>
      <c r="RX82"/>
      <c r="RY82"/>
      <c r="RZ82"/>
      <c r="SA82"/>
      <c r="SB82"/>
      <c r="SC82"/>
      <c r="SD82"/>
      <c r="SE82"/>
      <c r="SF82"/>
      <c r="SG82"/>
      <c r="SH82"/>
      <c r="SI82"/>
      <c r="SJ82"/>
      <c r="SK82"/>
      <c r="SL82"/>
      <c r="SM82"/>
      <c r="SN82"/>
      <c r="SO82"/>
      <c r="SP82"/>
      <c r="SQ82"/>
      <c r="SR82"/>
      <c r="SS82"/>
      <c r="ST82"/>
      <c r="SU82"/>
      <c r="SV82"/>
      <c r="SW82"/>
      <c r="SX82"/>
      <c r="SY82"/>
      <c r="SZ82"/>
      <c r="TA82"/>
      <c r="TB82"/>
      <c r="TC82"/>
      <c r="TD82"/>
      <c r="TE82"/>
      <c r="TF82"/>
      <c r="TG82"/>
      <c r="TH82"/>
      <c r="TI82"/>
      <c r="TJ82"/>
      <c r="TK82"/>
      <c r="TL82"/>
      <c r="TM82"/>
      <c r="TN82"/>
      <c r="TO82"/>
      <c r="TP82"/>
      <c r="TQ82"/>
      <c r="TR82"/>
      <c r="TS82"/>
      <c r="TT82"/>
      <c r="TU82"/>
      <c r="TV82"/>
      <c r="TW82"/>
      <c r="TX82"/>
      <c r="TY82"/>
      <c r="TZ82"/>
      <c r="UA82"/>
      <c r="UB82"/>
      <c r="UC82"/>
      <c r="UD82"/>
      <c r="UE82"/>
      <c r="UF82"/>
      <c r="UG82"/>
      <c r="UH82"/>
      <c r="UI82"/>
      <c r="UJ82"/>
      <c r="UK82"/>
      <c r="UL82"/>
      <c r="UM82"/>
      <c r="UN82"/>
      <c r="UO82"/>
      <c r="UP82"/>
      <c r="UQ82"/>
      <c r="UR82"/>
      <c r="US82"/>
      <c r="UT82"/>
      <c r="UU82"/>
      <c r="UV82"/>
      <c r="UW82"/>
      <c r="UX82"/>
      <c r="UY82"/>
      <c r="UZ82"/>
      <c r="VA82"/>
      <c r="VB82"/>
      <c r="VC82"/>
      <c r="VD82"/>
      <c r="VE82"/>
      <c r="VF82"/>
      <c r="VG82"/>
      <c r="VH82"/>
      <c r="VI82"/>
      <c r="VJ82"/>
      <c r="VK82"/>
      <c r="VL82"/>
      <c r="VM82"/>
      <c r="VN82"/>
      <c r="VO82"/>
      <c r="VP82"/>
      <c r="VQ82"/>
      <c r="VR82"/>
      <c r="VS82"/>
      <c r="VT82"/>
      <c r="VU82"/>
      <c r="VV82"/>
      <c r="VW82"/>
      <c r="VX82"/>
      <c r="VY82"/>
      <c r="VZ82"/>
      <c r="WA82"/>
      <c r="WB82"/>
      <c r="WC82"/>
      <c r="WD82"/>
      <c r="WE82"/>
      <c r="WF82"/>
      <c r="WG82"/>
      <c r="WH82"/>
      <c r="WI82"/>
      <c r="WJ82"/>
      <c r="WK82"/>
      <c r="WL82"/>
      <c r="WM82"/>
      <c r="WN82"/>
      <c r="WO82"/>
      <c r="WP82"/>
      <c r="WQ82"/>
      <c r="WR82"/>
      <c r="WS82"/>
      <c r="WT82"/>
      <c r="WU82"/>
      <c r="WV82"/>
      <c r="WW82"/>
      <c r="WX82"/>
      <c r="WY82"/>
      <c r="WZ82"/>
      <c r="XA82"/>
      <c r="XB82"/>
      <c r="XC82"/>
      <c r="XD82"/>
      <c r="XE82"/>
      <c r="XF82"/>
      <c r="XG82"/>
      <c r="XH82"/>
      <c r="XI82"/>
      <c r="XJ82"/>
      <c r="XK82"/>
      <c r="XL82"/>
      <c r="XM82"/>
      <c r="XN82"/>
      <c r="XO82"/>
      <c r="XP82"/>
      <c r="XQ82"/>
      <c r="XR82"/>
      <c r="XS82"/>
      <c r="XT82"/>
      <c r="XU82"/>
      <c r="XV82"/>
      <c r="XW82"/>
      <c r="XX82"/>
      <c r="XY82"/>
      <c r="XZ82"/>
      <c r="YA82"/>
      <c r="YB82"/>
      <c r="YC82"/>
      <c r="YD82"/>
      <c r="YE82"/>
      <c r="YF82"/>
      <c r="YG82"/>
      <c r="YH82"/>
      <c r="YI82"/>
      <c r="YJ82"/>
      <c r="YK82"/>
      <c r="YL82"/>
      <c r="YM82"/>
      <c r="YN82"/>
      <c r="YO82"/>
      <c r="YP82"/>
      <c r="YQ82"/>
      <c r="YR82"/>
      <c r="YS82"/>
      <c r="YT82"/>
      <c r="YU82"/>
      <c r="YV82"/>
      <c r="YW82"/>
      <c r="YX82"/>
      <c r="YY82"/>
      <c r="YZ82"/>
      <c r="ZA82"/>
      <c r="ZB82"/>
      <c r="ZC82"/>
      <c r="ZD82"/>
      <c r="ZE82"/>
      <c r="ZF82"/>
      <c r="ZG82"/>
      <c r="ZH82"/>
      <c r="ZI82"/>
      <c r="ZJ82"/>
      <c r="ZK82"/>
      <c r="ZL82"/>
      <c r="ZM82"/>
      <c r="ZN82"/>
      <c r="ZO82"/>
      <c r="ZP82"/>
      <c r="ZQ82"/>
      <c r="ZR82"/>
      <c r="ZS82"/>
      <c r="ZT82"/>
      <c r="ZU82"/>
      <c r="ZV82"/>
      <c r="ZW82"/>
      <c r="ZX82"/>
      <c r="ZY82"/>
      <c r="ZZ82"/>
      <c r="AAA82"/>
      <c r="AAB82"/>
      <c r="AAC82"/>
      <c r="AAD82"/>
      <c r="AAE82"/>
      <c r="AAF82"/>
      <c r="AAG82"/>
      <c r="AAH82"/>
      <c r="AAI82"/>
      <c r="AAJ82"/>
      <c r="AAK82"/>
      <c r="AAL82"/>
      <c r="AAM82"/>
      <c r="AAN82"/>
      <c r="AAO82"/>
      <c r="AAP82"/>
      <c r="AAQ82"/>
      <c r="AAR82"/>
      <c r="AAS82"/>
      <c r="AAT82"/>
      <c r="AAU82"/>
      <c r="AAV82"/>
      <c r="AAW82"/>
      <c r="AAX82"/>
      <c r="AAY82"/>
      <c r="AAZ82"/>
      <c r="ABA82"/>
      <c r="ABB82"/>
      <c r="ABC82"/>
      <c r="ABD82"/>
      <c r="ABE82"/>
      <c r="ABF82"/>
      <c r="ABG82"/>
      <c r="ABH82"/>
      <c r="ABI82"/>
      <c r="ABJ82"/>
      <c r="ABK82"/>
      <c r="ABL82"/>
      <c r="ABM82"/>
      <c r="ABN82"/>
      <c r="ABO82"/>
      <c r="ABP82"/>
      <c r="ABQ82"/>
      <c r="ABR82"/>
      <c r="ABS82"/>
      <c r="ABT82"/>
      <c r="ABU82"/>
      <c r="ABV82"/>
      <c r="ABW82"/>
      <c r="ABX82"/>
      <c r="ABY82"/>
      <c r="ABZ82"/>
      <c r="ACA82"/>
      <c r="ACB82"/>
      <c r="ACC82"/>
      <c r="ACD82"/>
      <c r="ACE82"/>
      <c r="ACF82"/>
      <c r="ACG82"/>
      <c r="ACH82"/>
      <c r="ACI82"/>
      <c r="ACJ82"/>
      <c r="ACK82"/>
      <c r="ACL82"/>
      <c r="ACM82"/>
      <c r="ACN82"/>
      <c r="ACO82"/>
      <c r="ACP82"/>
      <c r="ACQ82"/>
      <c r="ACR82"/>
      <c r="ACS82"/>
      <c r="ACT82"/>
      <c r="ACU82"/>
      <c r="ACV82"/>
      <c r="ACW82"/>
      <c r="ACX82"/>
      <c r="ACY82"/>
      <c r="ACZ82"/>
      <c r="ADA82"/>
      <c r="ADB82"/>
      <c r="ADC82"/>
      <c r="ADD82"/>
      <c r="ADE82"/>
      <c r="ADF82"/>
      <c r="ADG82"/>
      <c r="ADH82"/>
      <c r="ADI82"/>
      <c r="ADJ82"/>
      <c r="ADK82"/>
      <c r="ADL82"/>
      <c r="ADM82"/>
      <c r="ADN82"/>
      <c r="ADO82"/>
      <c r="ADP82"/>
      <c r="ADQ82"/>
      <c r="ADR82"/>
      <c r="ADS82"/>
      <c r="ADT82"/>
      <c r="ADU82"/>
      <c r="ADV82"/>
      <c r="ADW82"/>
      <c r="ADX82"/>
      <c r="ADY82"/>
      <c r="ADZ82"/>
      <c r="AEA82"/>
      <c r="AEB82"/>
      <c r="AEC82"/>
      <c r="AED82"/>
      <c r="AEE82"/>
      <c r="AEF82"/>
      <c r="AEG82"/>
      <c r="AEH82"/>
      <c r="AEI82"/>
      <c r="AEJ82"/>
      <c r="AEK82"/>
      <c r="AEL82"/>
      <c r="AEM82"/>
      <c r="AEN82"/>
      <c r="AEO82"/>
      <c r="AEP82"/>
      <c r="AEQ82"/>
      <c r="AER82"/>
      <c r="AES82"/>
      <c r="AET82"/>
      <c r="AEU82"/>
      <c r="AEV82"/>
      <c r="AEW82"/>
      <c r="AEX82"/>
      <c r="AEY82"/>
      <c r="AEZ82"/>
      <c r="AFA82"/>
      <c r="AFB82"/>
      <c r="AFC82"/>
      <c r="AFD82"/>
      <c r="AFE82"/>
      <c r="AFF82"/>
      <c r="AFG82"/>
      <c r="AFH82"/>
      <c r="AFI82"/>
      <c r="AFJ82"/>
      <c r="AFK82"/>
      <c r="AFL82"/>
      <c r="AFM82"/>
      <c r="AFN82"/>
      <c r="AFO82"/>
      <c r="AFP82"/>
      <c r="AFQ82"/>
      <c r="AFR82"/>
      <c r="AFS82"/>
      <c r="AFT82"/>
      <c r="AFU82"/>
      <c r="AFV82"/>
      <c r="AFW82"/>
      <c r="AFX82"/>
      <c r="AFY82"/>
      <c r="AFZ82"/>
      <c r="AGA82"/>
      <c r="AGB82"/>
      <c r="AGC82"/>
      <c r="AGD82"/>
      <c r="AGE82"/>
      <c r="AGF82"/>
      <c r="AGG82"/>
      <c r="AGH82"/>
      <c r="AGI82"/>
      <c r="AGJ82"/>
      <c r="AGK82"/>
      <c r="AGL82"/>
      <c r="AGM82"/>
      <c r="AGN82"/>
      <c r="AGO82"/>
      <c r="AGP82"/>
      <c r="AGQ82"/>
      <c r="AGR82"/>
      <c r="AGS82"/>
      <c r="AGT82"/>
      <c r="AGU82"/>
      <c r="AGV82"/>
      <c r="AGW82"/>
      <c r="AGX82"/>
      <c r="AGY82"/>
      <c r="AGZ82"/>
      <c r="AHA82"/>
      <c r="AHB82"/>
      <c r="AHC82"/>
      <c r="AHD82"/>
      <c r="AHE82"/>
      <c r="AHF82"/>
      <c r="AHG82"/>
      <c r="AHH82"/>
      <c r="AHI82"/>
      <c r="AHJ82"/>
      <c r="AHK82"/>
      <c r="AHL82"/>
      <c r="AHM82"/>
      <c r="AHN82"/>
      <c r="AHO82"/>
      <c r="AHP82"/>
      <c r="AHQ82"/>
      <c r="AHR82"/>
      <c r="AHS82"/>
      <c r="AHT82"/>
      <c r="AHU82"/>
      <c r="AHV82"/>
      <c r="AHW82"/>
      <c r="AHX82"/>
      <c r="AHY82"/>
      <c r="AHZ82"/>
      <c r="AIA82"/>
      <c r="AIB82"/>
      <c r="AIC82"/>
      <c r="AID82"/>
      <c r="AIE82"/>
      <c r="AIF82"/>
      <c r="AIG82"/>
      <c r="AIH82"/>
      <c r="AII82"/>
      <c r="AIJ82"/>
      <c r="AIK82"/>
      <c r="AIL82"/>
      <c r="AIM82"/>
      <c r="AIN82"/>
      <c r="AIO82"/>
      <c r="AIP82"/>
      <c r="AIQ82"/>
      <c r="AIR82"/>
      <c r="AIS82"/>
      <c r="AIT82"/>
      <c r="AIU82"/>
      <c r="AIV82"/>
      <c r="AIW82"/>
      <c r="AIX82"/>
      <c r="AIY82"/>
      <c r="AIZ82"/>
      <c r="AJA82"/>
      <c r="AJB82"/>
      <c r="AJC82"/>
      <c r="AJD82"/>
      <c r="AJE82"/>
      <c r="AJF82"/>
      <c r="AJG82"/>
      <c r="AJH82"/>
      <c r="AJI82"/>
      <c r="AJJ82"/>
      <c r="AJK82"/>
      <c r="AJL82"/>
      <c r="AJM82"/>
      <c r="AJN82"/>
      <c r="AJO82"/>
      <c r="AJP82"/>
      <c r="AJQ82"/>
      <c r="AJR82"/>
      <c r="AJS82"/>
      <c r="AJT82"/>
      <c r="AJU82"/>
      <c r="AJV82"/>
      <c r="AJW82"/>
      <c r="AJX82"/>
      <c r="AJY82"/>
      <c r="AJZ82"/>
      <c r="AKA82"/>
      <c r="AKB82"/>
      <c r="AKC82"/>
      <c r="AKD82"/>
      <c r="AKE82"/>
      <c r="AKF82"/>
      <c r="AKG82"/>
      <c r="AKH82"/>
      <c r="AKI82"/>
      <c r="AKJ82"/>
      <c r="AKK82"/>
      <c r="AKL82"/>
      <c r="AKM82"/>
      <c r="AKN82"/>
      <c r="AKO82"/>
      <c r="AKP82"/>
      <c r="AKQ82"/>
      <c r="AKR82"/>
      <c r="AKS82"/>
      <c r="AKT82"/>
      <c r="AKU82"/>
      <c r="AKV82"/>
      <c r="AKW82"/>
      <c r="AKX82"/>
      <c r="AKY82"/>
      <c r="AKZ82"/>
      <c r="ALA82"/>
      <c r="ALB82"/>
      <c r="ALC82"/>
      <c r="ALD82"/>
      <c r="ALE82"/>
      <c r="ALF82"/>
      <c r="ALG82"/>
      <c r="ALH82"/>
      <c r="ALI82"/>
      <c r="ALJ82"/>
      <c r="ALK82"/>
      <c r="ALL82"/>
      <c r="ALM82"/>
      <c r="ALN82"/>
      <c r="ALO82"/>
      <c r="ALP82"/>
      <c r="ALQ82"/>
      <c r="ALR82"/>
      <c r="ALS82"/>
      <c r="ALT82"/>
      <c r="ALU82"/>
      <c r="ALV82"/>
      <c r="ALW82"/>
      <c r="ALX82"/>
      <c r="ALY82"/>
      <c r="ALZ82"/>
      <c r="AMA82"/>
      <c r="AMB82"/>
      <c r="AMC82"/>
      <c r="AMD82"/>
      <c r="AME82"/>
      <c r="AMF82"/>
      <c r="AMG82"/>
      <c r="AMH82"/>
      <c r="AMI82"/>
      <c r="AMJ82"/>
      <c r="AMK82"/>
      <c r="AML82"/>
      <c r="AMM82"/>
      <c r="AMN82"/>
      <c r="AMO82"/>
      <c r="AMP82"/>
      <c r="AMQ82"/>
      <c r="AMR82"/>
      <c r="AMS82"/>
      <c r="AMT82"/>
      <c r="AMU82"/>
      <c r="AMV82"/>
      <c r="AMW82"/>
      <c r="AMX82"/>
      <c r="AMY82"/>
      <c r="AMZ82"/>
      <c r="ANA82"/>
      <c r="ANB82"/>
      <c r="ANC82"/>
      <c r="AND82"/>
      <c r="ANE82"/>
      <c r="ANF82"/>
      <c r="ANG82"/>
      <c r="ANH82"/>
      <c r="ANI82"/>
      <c r="ANJ82"/>
      <c r="ANK82"/>
      <c r="ANL82"/>
      <c r="ANM82"/>
      <c r="ANN82"/>
      <c r="ANO82"/>
      <c r="ANP82"/>
      <c r="ANQ82"/>
      <c r="ANR82"/>
      <c r="ANS82"/>
      <c r="ANT82"/>
      <c r="ANU82"/>
      <c r="ANV82"/>
      <c r="ANW82"/>
      <c r="ANX82"/>
      <c r="ANY82"/>
      <c r="ANZ82"/>
      <c r="AOA82"/>
      <c r="AOB82"/>
      <c r="AOC82"/>
      <c r="AOD82"/>
      <c r="AOE82"/>
      <c r="AOF82"/>
      <c r="AOG82"/>
      <c r="AOH82"/>
      <c r="AOI82"/>
      <c r="AOJ82"/>
      <c r="AOK82"/>
      <c r="AOL82"/>
      <c r="AOM82"/>
      <c r="AON82"/>
      <c r="AOO82"/>
      <c r="AOP82"/>
      <c r="AOQ82"/>
      <c r="AOR82"/>
      <c r="AOS82"/>
      <c r="AOT82"/>
      <c r="AOU82"/>
      <c r="AOV82"/>
      <c r="AOW82"/>
      <c r="AOX82"/>
      <c r="AOY82"/>
      <c r="AOZ82"/>
      <c r="APA82"/>
      <c r="APB82"/>
      <c r="APC82"/>
      <c r="APD82"/>
      <c r="APE82"/>
      <c r="APF82"/>
      <c r="APG82"/>
      <c r="APH82"/>
      <c r="API82"/>
      <c r="APJ82"/>
      <c r="APK82"/>
      <c r="APL82"/>
      <c r="APM82"/>
      <c r="APN82"/>
      <c r="APO82"/>
      <c r="APP82"/>
      <c r="APQ82"/>
      <c r="APR82"/>
      <c r="APS82"/>
      <c r="APT82"/>
      <c r="APU82"/>
      <c r="APV82"/>
      <c r="APW82"/>
      <c r="APX82"/>
      <c r="APY82"/>
      <c r="APZ82"/>
      <c r="AQA82"/>
      <c r="AQB82"/>
      <c r="AQC82"/>
      <c r="AQD82"/>
      <c r="AQE82"/>
      <c r="AQF82"/>
      <c r="AQG82"/>
      <c r="AQH82"/>
      <c r="AQI82"/>
      <c r="AQJ82"/>
      <c r="AQK82"/>
      <c r="AQL82"/>
      <c r="AQM82"/>
      <c r="AQN82"/>
      <c r="AQO82"/>
      <c r="AQP82"/>
      <c r="AQQ82"/>
      <c r="AQR82"/>
      <c r="AQS82"/>
      <c r="AQT82"/>
      <c r="AQU82"/>
      <c r="AQV82"/>
      <c r="AQW82"/>
      <c r="AQX82"/>
      <c r="AQY82"/>
      <c r="AQZ82"/>
      <c r="ARA82"/>
      <c r="ARB82"/>
      <c r="ARC82"/>
      <c r="ARD82"/>
      <c r="ARE82"/>
      <c r="ARF82"/>
      <c r="ARG82"/>
      <c r="ARH82"/>
      <c r="ARI82"/>
      <c r="ARJ82"/>
      <c r="ARK82"/>
      <c r="ARL82"/>
      <c r="ARM82"/>
      <c r="ARN82"/>
      <c r="ARO82"/>
      <c r="ARP82"/>
      <c r="ARQ82"/>
      <c r="ARR82"/>
      <c r="ARS82"/>
      <c r="ART82"/>
      <c r="ARU82"/>
      <c r="ARV82"/>
      <c r="ARW82"/>
      <c r="ARX82"/>
      <c r="ARY82"/>
      <c r="ARZ82"/>
      <c r="ASA82"/>
      <c r="ASB82"/>
      <c r="ASC82"/>
      <c r="ASD82"/>
      <c r="ASE82"/>
      <c r="ASF82"/>
      <c r="ASG82"/>
      <c r="ASH82"/>
      <c r="ASI82"/>
      <c r="ASJ82"/>
      <c r="ASK82"/>
      <c r="ASL82"/>
      <c r="ASM82"/>
      <c r="ASN82"/>
      <c r="ASO82"/>
      <c r="ASP82"/>
      <c r="ASQ82"/>
      <c r="ASR82"/>
      <c r="ASS82"/>
      <c r="AST82"/>
      <c r="ASU82"/>
      <c r="ASV82"/>
      <c r="ASW82"/>
      <c r="ASX82"/>
      <c r="ASY82"/>
      <c r="ASZ82"/>
      <c r="ATA82"/>
      <c r="ATB82"/>
      <c r="ATC82"/>
      <c r="ATD82"/>
      <c r="ATE82"/>
      <c r="ATF82"/>
      <c r="ATG82"/>
      <c r="ATH82"/>
      <c r="ATI82"/>
      <c r="ATJ82"/>
      <c r="ATK82"/>
      <c r="ATL82"/>
      <c r="ATM82"/>
      <c r="ATN82"/>
      <c r="ATO82"/>
      <c r="ATP82"/>
      <c r="ATQ82"/>
      <c r="ATR82"/>
      <c r="ATS82"/>
      <c r="ATT82"/>
      <c r="ATU82"/>
      <c r="ATV82"/>
      <c r="ATW82"/>
      <c r="ATX82"/>
      <c r="ATY82"/>
      <c r="ATZ82"/>
      <c r="AUA82"/>
      <c r="AUB82"/>
      <c r="AUC82"/>
      <c r="AUD82"/>
      <c r="AUE82"/>
      <c r="AUF82"/>
      <c r="AUG82"/>
      <c r="AUH82"/>
      <c r="AUI82"/>
      <c r="AUJ82"/>
      <c r="AUK82"/>
      <c r="AUL82"/>
      <c r="AUM82"/>
      <c r="AUN82"/>
      <c r="AUO82"/>
      <c r="AUP82"/>
      <c r="AUQ82"/>
      <c r="AUR82"/>
      <c r="AUS82"/>
      <c r="AUT82"/>
      <c r="AUU82"/>
      <c r="AUV82"/>
      <c r="AUW82"/>
      <c r="AUX82"/>
      <c r="AUY82"/>
      <c r="AUZ82"/>
      <c r="AVA82"/>
      <c r="AVB82"/>
      <c r="AVC82"/>
      <c r="AVD82"/>
      <c r="AVE82"/>
      <c r="AVF82"/>
      <c r="AVG82"/>
      <c r="AVH82"/>
      <c r="AVI82"/>
      <c r="AVJ82"/>
      <c r="AVK82"/>
      <c r="AVL82"/>
      <c r="AVM82"/>
      <c r="AVN82"/>
      <c r="AVO82"/>
      <c r="AVP82"/>
      <c r="AVQ82"/>
      <c r="AVR82"/>
      <c r="AVS82"/>
      <c r="AVT82"/>
      <c r="AVU82"/>
      <c r="AVV82"/>
      <c r="AVW82"/>
      <c r="AVX82"/>
      <c r="AVY82"/>
      <c r="AVZ82"/>
      <c r="AWA82"/>
      <c r="AWB82"/>
      <c r="AWC82"/>
      <c r="AWD82"/>
      <c r="AWE82"/>
      <c r="AWF82"/>
      <c r="AWG82"/>
      <c r="AWH82"/>
      <c r="AWI82"/>
      <c r="AWJ82"/>
      <c r="AWK82"/>
      <c r="AWL82"/>
      <c r="AWM82"/>
      <c r="AWN82"/>
      <c r="AWO82"/>
      <c r="AWP82"/>
      <c r="AWQ82"/>
      <c r="AWR82"/>
      <c r="AWS82"/>
      <c r="AWT82"/>
      <c r="AWU82"/>
      <c r="AWV82"/>
      <c r="AWW82"/>
      <c r="AWX82"/>
      <c r="AWY82"/>
      <c r="AWZ82"/>
      <c r="AXA82"/>
      <c r="AXB82"/>
      <c r="AXC82"/>
      <c r="AXD82"/>
      <c r="AXE82"/>
      <c r="AXF82"/>
      <c r="AXG82"/>
      <c r="AXH82"/>
      <c r="AXI82"/>
      <c r="AXJ82"/>
      <c r="AXK82"/>
      <c r="AXL82"/>
      <c r="AXM82"/>
      <c r="AXN82"/>
      <c r="AXO82"/>
      <c r="AXP82"/>
      <c r="AXQ82"/>
      <c r="AXR82"/>
      <c r="AXS82"/>
      <c r="AXT82"/>
      <c r="AXU82"/>
      <c r="AXV82"/>
      <c r="AXW82"/>
      <c r="AXX82"/>
      <c r="AXY82"/>
      <c r="AXZ82"/>
      <c r="AYA82"/>
      <c r="AYB82"/>
      <c r="AYC82"/>
      <c r="AYD82"/>
      <c r="AYE82"/>
      <c r="AYF82"/>
      <c r="AYG82"/>
      <c r="AYH82"/>
      <c r="AYI82"/>
      <c r="AYJ82"/>
      <c r="AYK82"/>
      <c r="AYL82"/>
      <c r="AYM82"/>
      <c r="AYN82"/>
      <c r="AYO82"/>
      <c r="AYP82"/>
      <c r="AYQ82"/>
      <c r="AYR82"/>
      <c r="AYS82"/>
      <c r="AYT82"/>
      <c r="AYU82"/>
      <c r="AYV82"/>
      <c r="AYW82"/>
      <c r="AYX82"/>
      <c r="AYY82"/>
      <c r="AYZ82"/>
      <c r="AZA82"/>
      <c r="AZB82"/>
      <c r="AZC82"/>
      <c r="AZD82"/>
      <c r="AZE82"/>
      <c r="AZF82"/>
      <c r="AZG82"/>
      <c r="AZH82"/>
      <c r="AZI82"/>
      <c r="AZJ82"/>
      <c r="AZK82"/>
      <c r="AZL82"/>
      <c r="AZM82"/>
      <c r="AZN82"/>
      <c r="AZO82"/>
      <c r="AZP82"/>
      <c r="AZQ82"/>
      <c r="AZR82"/>
      <c r="AZS82"/>
      <c r="AZT82"/>
      <c r="AZU82"/>
      <c r="AZV82"/>
      <c r="AZW82"/>
      <c r="AZX82"/>
      <c r="AZY82"/>
      <c r="AZZ82"/>
      <c r="BAA82"/>
      <c r="BAB82"/>
      <c r="BAC82"/>
      <c r="BAD82"/>
      <c r="BAE82"/>
      <c r="BAF82"/>
      <c r="BAG82"/>
      <c r="BAH82"/>
      <c r="BAI82"/>
      <c r="BAJ82"/>
      <c r="BAK82"/>
      <c r="BAL82"/>
      <c r="BAM82"/>
      <c r="BAN82"/>
      <c r="BAO82"/>
      <c r="BAP82"/>
      <c r="BAQ82"/>
      <c r="BAR82"/>
      <c r="BAS82"/>
      <c r="BAT82"/>
      <c r="BAU82"/>
      <c r="BAV82"/>
      <c r="BAW82"/>
      <c r="BAX82"/>
      <c r="BAY82"/>
      <c r="BAZ82"/>
      <c r="BBA82"/>
      <c r="BBB82"/>
      <c r="BBC82"/>
      <c r="BBD82"/>
      <c r="BBE82"/>
      <c r="BBF82"/>
      <c r="BBG82"/>
      <c r="BBH82"/>
      <c r="BBI82"/>
      <c r="BBJ82"/>
      <c r="BBK82"/>
      <c r="BBL82"/>
      <c r="BBM82"/>
      <c r="BBN82"/>
      <c r="BBO82"/>
      <c r="BBP82"/>
      <c r="BBQ82"/>
      <c r="BBR82"/>
      <c r="BBS82"/>
      <c r="BBT82"/>
      <c r="BBU82"/>
      <c r="BBV82"/>
      <c r="BBW82"/>
      <c r="BBX82"/>
      <c r="BBY82"/>
      <c r="BBZ82"/>
      <c r="BCA82"/>
      <c r="BCB82"/>
      <c r="BCC82"/>
      <c r="BCD82"/>
      <c r="BCE82"/>
      <c r="BCF82"/>
      <c r="BCG82"/>
      <c r="BCH82"/>
      <c r="BCI82"/>
      <c r="BCJ82"/>
      <c r="BCK82"/>
      <c r="BCL82"/>
      <c r="BCM82"/>
      <c r="BCN82"/>
      <c r="BCO82"/>
      <c r="BCP82"/>
      <c r="BCQ82"/>
      <c r="BCR82"/>
      <c r="BCS82"/>
      <c r="BCT82"/>
      <c r="BCU82"/>
      <c r="BCV82"/>
      <c r="BCW82"/>
      <c r="BCX82"/>
      <c r="BCY82"/>
      <c r="BCZ82"/>
      <c r="BDA82"/>
      <c r="BDB82"/>
      <c r="BDC82"/>
      <c r="BDD82"/>
      <c r="BDE82"/>
      <c r="BDF82"/>
      <c r="BDG82"/>
      <c r="BDH82"/>
      <c r="BDI82"/>
      <c r="BDJ82"/>
      <c r="BDK82"/>
      <c r="BDL82"/>
      <c r="BDM82"/>
      <c r="BDN82"/>
      <c r="BDO82"/>
      <c r="BDP82"/>
      <c r="BDQ82"/>
      <c r="BDR82"/>
      <c r="BDS82"/>
      <c r="BDT82"/>
      <c r="BDU82"/>
      <c r="BDV82"/>
      <c r="BDW82"/>
      <c r="BDX82"/>
      <c r="BDY82"/>
      <c r="BDZ82"/>
      <c r="BEA82"/>
      <c r="BEB82"/>
      <c r="BEC82"/>
      <c r="BED82"/>
      <c r="BEE82"/>
      <c r="BEF82"/>
      <c r="BEG82"/>
      <c r="BEH82"/>
      <c r="BEI82"/>
      <c r="BEJ82"/>
      <c r="BEK82"/>
      <c r="BEL82"/>
      <c r="BEM82"/>
      <c r="BEN82"/>
      <c r="BEO82"/>
      <c r="BEP82"/>
      <c r="BEQ82"/>
      <c r="BER82"/>
      <c r="BES82"/>
      <c r="BET82"/>
      <c r="BEU82"/>
      <c r="BEV82"/>
      <c r="BEW82"/>
      <c r="BEX82"/>
      <c r="BEY82"/>
      <c r="BEZ82"/>
      <c r="BFA82"/>
      <c r="BFB82"/>
      <c r="BFC82"/>
      <c r="BFD82"/>
      <c r="BFE82"/>
      <c r="BFF82"/>
      <c r="BFG82"/>
      <c r="BFH82"/>
      <c r="BFI82"/>
      <c r="BFJ82"/>
      <c r="BFK82"/>
      <c r="BFL82"/>
      <c r="BFM82"/>
      <c r="BFN82"/>
      <c r="BFO82"/>
      <c r="BFP82"/>
      <c r="BFQ82"/>
      <c r="BFR82"/>
      <c r="BFS82"/>
      <c r="BFT82"/>
      <c r="BFU82"/>
      <c r="BFV82"/>
      <c r="BFW82"/>
      <c r="BFX82"/>
      <c r="BFY82"/>
      <c r="BFZ82"/>
      <c r="BGA82"/>
      <c r="BGB82"/>
      <c r="BGC82"/>
      <c r="BGD82"/>
      <c r="BGE82"/>
      <c r="BGF82"/>
      <c r="BGG82"/>
      <c r="BGH82"/>
      <c r="BGI82"/>
      <c r="BGJ82"/>
      <c r="BGK82"/>
      <c r="BGL82"/>
      <c r="BGM82"/>
      <c r="BGN82"/>
      <c r="BGO82"/>
      <c r="BGP82"/>
      <c r="BGQ82"/>
      <c r="BGR82"/>
      <c r="BGS82"/>
      <c r="BGT82"/>
      <c r="BGU82"/>
      <c r="BGV82"/>
      <c r="BGW82"/>
      <c r="BGX82"/>
      <c r="BGY82"/>
      <c r="BGZ82"/>
      <c r="BHA82"/>
      <c r="BHB82"/>
      <c r="BHC82"/>
      <c r="BHD82"/>
      <c r="BHE82"/>
      <c r="BHF82"/>
      <c r="BHG82"/>
      <c r="BHH82"/>
      <c r="BHI82"/>
      <c r="BHJ82"/>
      <c r="BHK82"/>
      <c r="BHL82"/>
      <c r="BHM82"/>
      <c r="BHN82"/>
      <c r="BHO82"/>
      <c r="BHP82"/>
      <c r="BHQ82"/>
      <c r="BHR82"/>
      <c r="BHS82"/>
      <c r="BHT82"/>
      <c r="BHU82"/>
      <c r="BHV82"/>
      <c r="BHW82"/>
      <c r="BHX82"/>
      <c r="BHY82"/>
      <c r="BHZ82"/>
      <c r="BIA82"/>
      <c r="BIB82"/>
      <c r="BIC82"/>
      <c r="BID82"/>
      <c r="BIE82"/>
      <c r="BIF82"/>
      <c r="BIG82"/>
      <c r="BIH82"/>
      <c r="BII82"/>
      <c r="BIJ82"/>
      <c r="BIK82"/>
      <c r="BIL82"/>
      <c r="BIM82"/>
      <c r="BIN82"/>
      <c r="BIO82"/>
      <c r="BIP82"/>
      <c r="BIQ82"/>
      <c r="BIR82"/>
      <c r="BIS82"/>
      <c r="BIT82"/>
      <c r="BIU82"/>
      <c r="BIV82"/>
      <c r="BIW82"/>
      <c r="BIX82"/>
      <c r="BIY82"/>
      <c r="BIZ82"/>
      <c r="BJA82"/>
      <c r="BJB82"/>
      <c r="BJC82"/>
      <c r="BJD82"/>
      <c r="BJE82"/>
      <c r="BJF82"/>
      <c r="BJG82"/>
      <c r="BJH82"/>
      <c r="BJI82"/>
      <c r="BJJ82"/>
      <c r="BJK82"/>
      <c r="BJL82"/>
      <c r="BJM82"/>
      <c r="BJN82"/>
      <c r="BJO82"/>
      <c r="BJP82"/>
      <c r="BJQ82"/>
      <c r="BJR82"/>
      <c r="BJS82"/>
      <c r="BJT82"/>
      <c r="BJU82"/>
      <c r="BJV82"/>
      <c r="BJW82"/>
      <c r="BJX82"/>
      <c r="BJY82"/>
      <c r="BJZ82"/>
      <c r="BKA82"/>
      <c r="BKB82"/>
      <c r="BKC82"/>
      <c r="BKD82"/>
      <c r="BKE82"/>
      <c r="BKF82"/>
      <c r="BKG82"/>
      <c r="BKH82"/>
      <c r="BKI82"/>
      <c r="BKJ82"/>
      <c r="BKK82"/>
      <c r="BKL82"/>
      <c r="BKM82"/>
      <c r="BKN82"/>
      <c r="BKO82"/>
      <c r="BKP82"/>
      <c r="BKQ82"/>
      <c r="BKR82"/>
      <c r="BKS82"/>
      <c r="BKT82"/>
      <c r="BKU82"/>
      <c r="BKV82"/>
      <c r="BKW82"/>
      <c r="BKX82"/>
      <c r="BKY82"/>
      <c r="BKZ82"/>
      <c r="BLA82"/>
      <c r="BLB82"/>
      <c r="BLC82"/>
      <c r="BLD82"/>
      <c r="BLE82"/>
      <c r="BLF82"/>
      <c r="BLG82"/>
      <c r="BLH82"/>
      <c r="BLI82"/>
      <c r="BLJ82"/>
      <c r="BLK82"/>
      <c r="BLL82"/>
      <c r="BLM82"/>
      <c r="BLN82"/>
      <c r="BLO82"/>
      <c r="BLP82"/>
      <c r="BLQ82"/>
      <c r="BLR82"/>
      <c r="BLS82"/>
      <c r="BLT82"/>
      <c r="BLU82"/>
      <c r="BLV82"/>
      <c r="BLW82"/>
      <c r="BLX82"/>
      <c r="BLY82"/>
      <c r="BLZ82"/>
      <c r="BMA82"/>
      <c r="BMB82"/>
      <c r="BMC82"/>
      <c r="BMD82"/>
      <c r="BME82"/>
      <c r="BMF82"/>
      <c r="BMG82"/>
      <c r="BMH82"/>
      <c r="BMI82"/>
      <c r="BMJ82"/>
      <c r="BMK82"/>
      <c r="BML82"/>
      <c r="BMM82"/>
      <c r="BMN82"/>
      <c r="BMO82"/>
      <c r="BMP82"/>
      <c r="BMQ82"/>
      <c r="BMR82"/>
      <c r="BMS82"/>
      <c r="BMT82"/>
      <c r="BMU82"/>
      <c r="BMV82"/>
      <c r="BMW82"/>
      <c r="BMX82"/>
      <c r="BMY82"/>
      <c r="BMZ82"/>
      <c r="BNA82"/>
      <c r="BNB82"/>
      <c r="BNC82"/>
      <c r="BND82"/>
      <c r="BNE82"/>
      <c r="BNF82"/>
      <c r="BNG82"/>
      <c r="BNH82"/>
      <c r="BNI82"/>
      <c r="BNJ82"/>
      <c r="BNK82"/>
      <c r="BNL82"/>
      <c r="BNM82"/>
      <c r="BNN82"/>
      <c r="BNO82"/>
      <c r="BNP82"/>
      <c r="BNQ82"/>
      <c r="BNR82"/>
      <c r="BNS82"/>
      <c r="BNT82"/>
      <c r="BNU82"/>
      <c r="BNV82"/>
      <c r="BNW82"/>
      <c r="BNX82"/>
      <c r="BNY82"/>
      <c r="BNZ82"/>
      <c r="BOA82"/>
      <c r="BOB82"/>
      <c r="BOC82"/>
      <c r="BOD82"/>
      <c r="BOE82"/>
      <c r="BOF82"/>
      <c r="BOG82"/>
      <c r="BOH82"/>
      <c r="BOI82"/>
      <c r="BOJ82"/>
      <c r="BOK82"/>
      <c r="BOL82"/>
      <c r="BOM82"/>
      <c r="BON82"/>
      <c r="BOO82"/>
      <c r="BOP82"/>
      <c r="BOQ82"/>
      <c r="BOR82"/>
      <c r="BOS82"/>
      <c r="BOT82"/>
      <c r="BOU82"/>
      <c r="BOV82"/>
      <c r="BOW82"/>
      <c r="BOX82"/>
      <c r="BOY82"/>
      <c r="BOZ82"/>
      <c r="BPA82"/>
      <c r="BPB82"/>
      <c r="BPC82"/>
      <c r="BPD82"/>
      <c r="BPE82"/>
      <c r="BPF82"/>
      <c r="BPG82"/>
      <c r="BPH82"/>
      <c r="BPI82"/>
      <c r="BPJ82"/>
      <c r="BPK82"/>
      <c r="BPL82"/>
      <c r="BPM82"/>
      <c r="BPN82"/>
      <c r="BPO82"/>
      <c r="BPP82"/>
      <c r="BPQ82"/>
      <c r="BPR82"/>
      <c r="BPS82"/>
      <c r="BPT82"/>
      <c r="BPU82"/>
      <c r="BPV82"/>
      <c r="BPW82"/>
      <c r="BPX82"/>
      <c r="BPY82"/>
      <c r="BPZ82"/>
      <c r="BQA82"/>
      <c r="BQB82"/>
      <c r="BQC82"/>
      <c r="BQD82"/>
      <c r="BQE82"/>
      <c r="BQF82"/>
      <c r="BQG82"/>
      <c r="BQH82"/>
      <c r="BQI82"/>
      <c r="BQJ82"/>
      <c r="BQK82"/>
      <c r="BQL82"/>
      <c r="BQM82"/>
      <c r="BQN82"/>
      <c r="BQO82"/>
      <c r="BQP82"/>
      <c r="BQQ82"/>
      <c r="BQR82"/>
      <c r="BQS82"/>
      <c r="BQT82"/>
      <c r="BQU82"/>
      <c r="BQV82"/>
      <c r="BQW82"/>
      <c r="BQX82"/>
      <c r="BQY82"/>
      <c r="BQZ82"/>
      <c r="BRA82"/>
      <c r="BRB82"/>
      <c r="BRC82"/>
      <c r="BRD82"/>
      <c r="BRE82"/>
      <c r="BRF82"/>
      <c r="BRG82"/>
      <c r="BRH82"/>
      <c r="BRI82"/>
      <c r="BRJ82"/>
      <c r="BRK82"/>
      <c r="BRL82"/>
      <c r="BRM82"/>
      <c r="BRN82"/>
      <c r="BRO82"/>
      <c r="BRP82"/>
      <c r="BRQ82"/>
      <c r="BRR82"/>
      <c r="BRS82"/>
      <c r="BRT82"/>
      <c r="BRU82"/>
      <c r="BRV82"/>
      <c r="BRW82"/>
      <c r="BRX82"/>
      <c r="BRY82"/>
      <c r="BRZ82"/>
      <c r="BSA82"/>
      <c r="BSB82"/>
      <c r="BSC82"/>
      <c r="BSD82"/>
      <c r="BSE82"/>
      <c r="BSF82"/>
      <c r="BSG82"/>
      <c r="BSH82"/>
      <c r="BSI82"/>
      <c r="BSJ82"/>
      <c r="BSK82"/>
      <c r="BSL82"/>
      <c r="BSM82"/>
      <c r="BSN82"/>
      <c r="BSO82"/>
      <c r="BSP82"/>
      <c r="BSQ82"/>
      <c r="BSR82"/>
      <c r="BSS82"/>
      <c r="BST82"/>
      <c r="BSU82"/>
      <c r="BSV82"/>
      <c r="BSW82"/>
      <c r="BSX82"/>
      <c r="BSY82"/>
      <c r="BSZ82"/>
      <c r="BTA82"/>
      <c r="BTB82"/>
      <c r="BTC82"/>
      <c r="BTD82"/>
      <c r="BTE82"/>
      <c r="BTF82"/>
      <c r="BTG82"/>
      <c r="BTH82"/>
      <c r="BTI82"/>
      <c r="BTJ82"/>
      <c r="BTK82"/>
      <c r="BTL82"/>
      <c r="BTM82"/>
      <c r="BTN82"/>
      <c r="BTO82"/>
      <c r="BTP82"/>
      <c r="BTQ82"/>
      <c r="BTR82"/>
      <c r="BTS82"/>
      <c r="BTT82"/>
      <c r="BTU82"/>
      <c r="BTV82"/>
      <c r="BTW82"/>
      <c r="BTX82"/>
      <c r="BTY82"/>
      <c r="BTZ82"/>
      <c r="BUA82"/>
      <c r="BUB82"/>
      <c r="BUC82"/>
      <c r="BUD82"/>
      <c r="BUE82"/>
      <c r="BUF82"/>
      <c r="BUG82"/>
      <c r="BUH82"/>
      <c r="BUI82"/>
      <c r="BUJ82"/>
      <c r="BUK82"/>
      <c r="BUL82"/>
      <c r="BUM82"/>
      <c r="BUN82"/>
      <c r="BUO82"/>
      <c r="BUP82"/>
      <c r="BUQ82"/>
      <c r="BUR82"/>
      <c r="BUS82"/>
      <c r="BUT82"/>
      <c r="BUU82"/>
      <c r="BUV82"/>
      <c r="BUW82"/>
      <c r="BUX82"/>
      <c r="BUY82"/>
      <c r="BUZ82"/>
      <c r="BVA82"/>
      <c r="BVB82"/>
      <c r="BVC82"/>
      <c r="BVD82"/>
      <c r="BVE82"/>
      <c r="BVF82"/>
      <c r="BVG82"/>
      <c r="BVH82"/>
      <c r="BVI82"/>
      <c r="BVJ82"/>
      <c r="BVK82"/>
      <c r="BVL82"/>
      <c r="BVM82"/>
      <c r="BVN82"/>
      <c r="BVO82"/>
      <c r="BVP82"/>
      <c r="BVQ82"/>
      <c r="BVR82"/>
      <c r="BVS82"/>
      <c r="BVT82"/>
      <c r="BVU82"/>
      <c r="BVV82"/>
      <c r="BVW82"/>
      <c r="BVX82"/>
      <c r="BVY82"/>
      <c r="BVZ82"/>
      <c r="BWA82"/>
      <c r="BWB82"/>
      <c r="BWC82"/>
      <c r="BWD82"/>
      <c r="BWE82"/>
      <c r="BWF82"/>
      <c r="BWG82"/>
      <c r="BWH82"/>
      <c r="BWI82"/>
      <c r="BWJ82"/>
      <c r="BWK82"/>
      <c r="BWL82"/>
      <c r="BWM82"/>
      <c r="BWN82"/>
      <c r="BWO82"/>
      <c r="BWP82"/>
      <c r="BWQ82"/>
      <c r="BWR82"/>
      <c r="BWS82"/>
      <c r="BWT82"/>
      <c r="BWU82"/>
      <c r="BWV82"/>
      <c r="BWW82"/>
      <c r="BWX82"/>
      <c r="BWY82"/>
      <c r="BWZ82"/>
      <c r="BXA82"/>
      <c r="BXB82"/>
      <c r="BXC82"/>
      <c r="BXD82"/>
      <c r="BXE82"/>
      <c r="BXF82"/>
      <c r="BXG82"/>
      <c r="BXH82"/>
      <c r="BXI82"/>
      <c r="BXJ82"/>
      <c r="BXK82"/>
      <c r="BXL82"/>
      <c r="BXM82"/>
      <c r="BXN82"/>
      <c r="BXO82"/>
      <c r="BXP82"/>
      <c r="BXQ82"/>
      <c r="BXR82"/>
      <c r="BXS82"/>
      <c r="BXT82"/>
      <c r="BXU82"/>
      <c r="BXV82"/>
      <c r="BXW82"/>
      <c r="BXX82"/>
      <c r="BXY82"/>
      <c r="BXZ82"/>
      <c r="BYA82"/>
      <c r="BYB82"/>
      <c r="BYC82"/>
      <c r="BYD82"/>
      <c r="BYE82"/>
      <c r="BYF82"/>
      <c r="BYG82"/>
      <c r="BYH82"/>
      <c r="BYI82"/>
      <c r="BYJ82"/>
      <c r="BYK82"/>
      <c r="BYL82"/>
      <c r="BYM82"/>
      <c r="BYN82"/>
      <c r="BYO82"/>
      <c r="BYP82"/>
      <c r="BYQ82"/>
      <c r="BYR82"/>
      <c r="BYS82"/>
      <c r="BYT82"/>
      <c r="BYU82"/>
      <c r="BYV82"/>
      <c r="BYW82"/>
      <c r="BYX82"/>
      <c r="BYY82"/>
      <c r="BYZ82"/>
      <c r="BZA82"/>
      <c r="BZB82"/>
      <c r="BZC82"/>
      <c r="BZD82"/>
      <c r="BZE82"/>
      <c r="BZF82"/>
      <c r="BZG82"/>
      <c r="BZH82"/>
      <c r="BZI82"/>
      <c r="BZJ82"/>
      <c r="BZK82"/>
      <c r="BZL82"/>
      <c r="BZM82"/>
      <c r="BZN82"/>
      <c r="BZO82"/>
      <c r="BZP82"/>
      <c r="BZQ82"/>
      <c r="BZR82"/>
      <c r="BZS82"/>
      <c r="BZT82"/>
      <c r="BZU82"/>
      <c r="BZV82"/>
      <c r="BZW82"/>
      <c r="BZX82"/>
      <c r="BZY82"/>
      <c r="BZZ82"/>
      <c r="CAA82"/>
      <c r="CAB82"/>
      <c r="CAC82"/>
      <c r="CAD82"/>
      <c r="CAE82"/>
      <c r="CAF82"/>
      <c r="CAG82"/>
      <c r="CAH82"/>
      <c r="CAI82"/>
      <c r="CAJ82"/>
      <c r="CAK82"/>
      <c r="CAL82"/>
      <c r="CAM82"/>
      <c r="CAN82"/>
      <c r="CAO82"/>
      <c r="CAP82"/>
      <c r="CAQ82"/>
      <c r="CAR82"/>
      <c r="CAS82"/>
      <c r="CAT82"/>
      <c r="CAU82"/>
      <c r="CAV82"/>
      <c r="CAW82"/>
      <c r="CAX82"/>
      <c r="CAY82"/>
      <c r="CAZ82"/>
      <c r="CBA82"/>
      <c r="CBB82"/>
      <c r="CBC82"/>
      <c r="CBD82"/>
      <c r="CBE82"/>
      <c r="CBF82"/>
      <c r="CBG82"/>
      <c r="CBH82"/>
      <c r="CBI82"/>
      <c r="CBJ82"/>
      <c r="CBK82"/>
      <c r="CBL82"/>
      <c r="CBM82"/>
      <c r="CBN82"/>
      <c r="CBO82"/>
      <c r="CBP82"/>
      <c r="CBQ82"/>
      <c r="CBR82"/>
      <c r="CBS82"/>
      <c r="CBT82"/>
      <c r="CBU82"/>
      <c r="CBV82"/>
      <c r="CBW82"/>
      <c r="CBX82"/>
      <c r="CBY82"/>
      <c r="CBZ82"/>
      <c r="CCA82"/>
      <c r="CCB82"/>
      <c r="CCC82"/>
      <c r="CCD82"/>
      <c r="CCE82"/>
      <c r="CCF82"/>
      <c r="CCG82"/>
      <c r="CCH82"/>
      <c r="CCI82"/>
      <c r="CCJ82"/>
      <c r="CCK82"/>
      <c r="CCL82"/>
      <c r="CCM82"/>
      <c r="CCN82"/>
      <c r="CCO82"/>
      <c r="CCP82"/>
      <c r="CCQ82"/>
      <c r="CCR82"/>
      <c r="CCS82"/>
      <c r="CCT82"/>
      <c r="CCU82"/>
      <c r="CCV82"/>
      <c r="CCW82"/>
      <c r="CCX82"/>
      <c r="CCY82"/>
      <c r="CCZ82"/>
      <c r="CDA82"/>
      <c r="CDB82"/>
      <c r="CDC82"/>
      <c r="CDD82"/>
      <c r="CDE82"/>
      <c r="CDF82"/>
      <c r="CDG82"/>
      <c r="CDH82"/>
      <c r="CDI82"/>
      <c r="CDJ82"/>
      <c r="CDK82"/>
      <c r="CDL82"/>
      <c r="CDM82"/>
      <c r="CDN82"/>
      <c r="CDO82"/>
      <c r="CDP82"/>
      <c r="CDQ82"/>
      <c r="CDR82"/>
      <c r="CDS82"/>
      <c r="CDT82"/>
      <c r="CDU82"/>
      <c r="CDV82"/>
      <c r="CDW82"/>
      <c r="CDX82"/>
      <c r="CDY82"/>
      <c r="CDZ82"/>
      <c r="CEA82"/>
      <c r="CEB82"/>
      <c r="CEC82"/>
      <c r="CED82"/>
      <c r="CEE82"/>
      <c r="CEF82"/>
      <c r="CEG82"/>
      <c r="CEH82"/>
      <c r="CEI82"/>
      <c r="CEJ82"/>
      <c r="CEK82"/>
      <c r="CEL82"/>
      <c r="CEM82"/>
      <c r="CEN82"/>
      <c r="CEO82"/>
      <c r="CEP82"/>
      <c r="CEQ82"/>
      <c r="CER82"/>
      <c r="CES82"/>
      <c r="CET82"/>
      <c r="CEU82"/>
      <c r="CEV82"/>
      <c r="CEW82"/>
      <c r="CEX82"/>
      <c r="CEY82"/>
      <c r="CEZ82"/>
      <c r="CFA82"/>
      <c r="CFB82"/>
      <c r="CFC82"/>
      <c r="CFD82"/>
      <c r="CFE82"/>
      <c r="CFF82"/>
      <c r="CFG82"/>
      <c r="CFH82"/>
      <c r="CFI82"/>
      <c r="CFJ82"/>
      <c r="CFK82"/>
      <c r="CFL82"/>
      <c r="CFM82"/>
      <c r="CFN82"/>
      <c r="CFO82"/>
      <c r="CFP82"/>
      <c r="CFQ82"/>
      <c r="CFR82"/>
      <c r="CFS82"/>
      <c r="CFT82"/>
      <c r="CFU82"/>
      <c r="CFV82"/>
      <c r="CFW82"/>
      <c r="CFX82"/>
      <c r="CFY82"/>
      <c r="CFZ82"/>
      <c r="CGA82"/>
      <c r="CGB82"/>
      <c r="CGC82"/>
      <c r="CGD82"/>
      <c r="CGE82"/>
      <c r="CGF82"/>
      <c r="CGG82"/>
      <c r="CGH82"/>
      <c r="CGI82"/>
      <c r="CGJ82"/>
      <c r="CGK82"/>
      <c r="CGL82"/>
      <c r="CGM82"/>
      <c r="CGN82"/>
      <c r="CGO82"/>
      <c r="CGP82"/>
      <c r="CGQ82"/>
      <c r="CGR82"/>
      <c r="CGS82"/>
      <c r="CGT82"/>
      <c r="CGU82"/>
      <c r="CGV82"/>
      <c r="CGW82"/>
      <c r="CGX82"/>
      <c r="CGY82"/>
      <c r="CGZ82"/>
      <c r="CHA82"/>
      <c r="CHB82"/>
      <c r="CHC82"/>
      <c r="CHD82"/>
      <c r="CHE82"/>
      <c r="CHF82"/>
      <c r="CHG82"/>
      <c r="CHH82"/>
      <c r="CHI82"/>
      <c r="CHJ82"/>
      <c r="CHK82"/>
      <c r="CHL82"/>
      <c r="CHM82"/>
      <c r="CHN82"/>
      <c r="CHO82"/>
      <c r="CHP82"/>
      <c r="CHQ82"/>
      <c r="CHR82"/>
      <c r="CHS82"/>
      <c r="CHT82"/>
      <c r="CHU82"/>
      <c r="CHV82"/>
      <c r="CHW82"/>
      <c r="CHX82"/>
      <c r="CHY82"/>
      <c r="CHZ82"/>
      <c r="CIA82"/>
      <c r="CIB82"/>
      <c r="CIC82"/>
      <c r="CID82"/>
      <c r="CIE82"/>
      <c r="CIF82"/>
      <c r="CIG82"/>
      <c r="CIH82"/>
      <c r="CII82"/>
      <c r="CIJ82"/>
      <c r="CIK82"/>
      <c r="CIL82"/>
      <c r="CIM82"/>
      <c r="CIN82"/>
      <c r="CIO82"/>
      <c r="CIP82"/>
      <c r="CIQ82"/>
      <c r="CIR82"/>
      <c r="CIS82"/>
      <c r="CIT82"/>
      <c r="CIU82"/>
      <c r="CIV82"/>
      <c r="CIW82"/>
      <c r="CIX82"/>
      <c r="CIY82"/>
      <c r="CIZ82"/>
      <c r="CJA82"/>
      <c r="CJB82"/>
      <c r="CJC82"/>
      <c r="CJD82"/>
      <c r="CJE82"/>
      <c r="CJF82"/>
      <c r="CJG82"/>
      <c r="CJH82"/>
      <c r="CJI82"/>
      <c r="CJJ82"/>
      <c r="CJK82"/>
      <c r="CJL82"/>
      <c r="CJM82"/>
      <c r="CJN82"/>
      <c r="CJO82"/>
      <c r="CJP82"/>
      <c r="CJQ82"/>
      <c r="CJR82"/>
      <c r="CJS82"/>
      <c r="CJT82"/>
      <c r="CJU82"/>
      <c r="CJV82"/>
      <c r="CJW82"/>
      <c r="CJX82"/>
      <c r="CJY82"/>
      <c r="CJZ82"/>
      <c r="CKA82"/>
      <c r="CKB82"/>
      <c r="CKC82"/>
      <c r="CKD82"/>
      <c r="CKE82"/>
      <c r="CKF82"/>
      <c r="CKG82"/>
      <c r="CKH82"/>
      <c r="CKI82"/>
      <c r="CKJ82"/>
      <c r="CKK82"/>
      <c r="CKL82"/>
      <c r="CKM82"/>
      <c r="CKN82"/>
      <c r="CKO82"/>
      <c r="CKP82"/>
      <c r="CKQ82"/>
      <c r="CKR82"/>
      <c r="CKS82"/>
      <c r="CKT82"/>
      <c r="CKU82"/>
      <c r="CKV82"/>
      <c r="CKW82"/>
      <c r="CKX82"/>
      <c r="CKY82"/>
      <c r="CKZ82"/>
      <c r="CLA82"/>
      <c r="CLB82"/>
      <c r="CLC82"/>
      <c r="CLD82"/>
      <c r="CLE82"/>
      <c r="CLF82"/>
      <c r="CLG82"/>
      <c r="CLH82"/>
      <c r="CLI82"/>
      <c r="CLJ82"/>
      <c r="CLK82"/>
      <c r="CLL82"/>
      <c r="CLM82"/>
      <c r="CLN82"/>
      <c r="CLO82"/>
      <c r="CLP82"/>
      <c r="CLQ82"/>
      <c r="CLR82"/>
      <c r="CLS82"/>
      <c r="CLT82"/>
      <c r="CLU82"/>
      <c r="CLV82"/>
      <c r="CLW82"/>
      <c r="CLX82"/>
      <c r="CLY82"/>
      <c r="CLZ82"/>
      <c r="CMA82"/>
      <c r="CMB82"/>
      <c r="CMC82"/>
      <c r="CMD82"/>
      <c r="CME82"/>
      <c r="CMF82"/>
      <c r="CMG82"/>
      <c r="CMH82"/>
      <c r="CMI82"/>
      <c r="CMJ82"/>
      <c r="CMK82"/>
      <c r="CML82"/>
      <c r="CMM82"/>
      <c r="CMN82"/>
      <c r="CMO82"/>
      <c r="CMP82"/>
      <c r="CMQ82"/>
      <c r="CMR82"/>
      <c r="CMS82"/>
      <c r="CMT82"/>
      <c r="CMU82"/>
      <c r="CMV82"/>
      <c r="CMW82"/>
      <c r="CMX82"/>
      <c r="CMY82"/>
      <c r="CMZ82"/>
      <c r="CNA82"/>
      <c r="CNB82"/>
      <c r="CNC82"/>
      <c r="CND82"/>
      <c r="CNE82"/>
      <c r="CNF82"/>
      <c r="CNG82"/>
      <c r="CNH82"/>
      <c r="CNI82"/>
      <c r="CNJ82"/>
      <c r="CNK82"/>
      <c r="CNL82"/>
      <c r="CNM82"/>
      <c r="CNN82"/>
      <c r="CNO82"/>
      <c r="CNP82"/>
      <c r="CNQ82"/>
      <c r="CNR82"/>
      <c r="CNS82"/>
      <c r="CNT82"/>
      <c r="CNU82"/>
      <c r="CNV82"/>
      <c r="CNW82"/>
      <c r="CNX82"/>
      <c r="CNY82"/>
      <c r="CNZ82"/>
      <c r="COA82"/>
      <c r="COB82"/>
      <c r="COC82"/>
      <c r="COD82"/>
      <c r="COE82"/>
      <c r="COF82"/>
      <c r="COG82"/>
      <c r="COH82"/>
      <c r="COI82"/>
      <c r="COJ82"/>
      <c r="COK82"/>
      <c r="COL82"/>
      <c r="COM82"/>
      <c r="CON82"/>
      <c r="COO82"/>
      <c r="COP82"/>
      <c r="COQ82"/>
      <c r="COR82"/>
      <c r="COS82"/>
      <c r="COT82"/>
      <c r="COU82"/>
      <c r="COV82"/>
      <c r="COW82"/>
      <c r="COX82"/>
      <c r="COY82"/>
      <c r="COZ82"/>
      <c r="CPA82"/>
      <c r="CPB82"/>
      <c r="CPC82"/>
      <c r="CPD82"/>
      <c r="CPE82"/>
      <c r="CPF82"/>
      <c r="CPG82"/>
      <c r="CPH82"/>
      <c r="CPI82"/>
      <c r="CPJ82"/>
      <c r="CPK82"/>
      <c r="CPL82"/>
      <c r="CPM82"/>
      <c r="CPN82"/>
      <c r="CPO82"/>
      <c r="CPP82"/>
      <c r="CPQ82"/>
      <c r="CPR82"/>
      <c r="CPS82"/>
      <c r="CPT82"/>
      <c r="CPU82"/>
      <c r="CPV82"/>
      <c r="CPW82"/>
      <c r="CPX82"/>
      <c r="CPY82"/>
      <c r="CPZ82"/>
      <c r="CQA82"/>
      <c r="CQB82"/>
      <c r="CQC82"/>
      <c r="CQD82"/>
      <c r="CQE82"/>
      <c r="CQF82"/>
      <c r="CQG82"/>
      <c r="CQH82"/>
      <c r="CQI82"/>
      <c r="CQJ82"/>
      <c r="CQK82"/>
      <c r="CQL82"/>
      <c r="CQM82"/>
      <c r="CQN82"/>
      <c r="CQO82"/>
      <c r="CQP82"/>
      <c r="CQQ82"/>
      <c r="CQR82"/>
      <c r="CQS82"/>
      <c r="CQT82"/>
      <c r="CQU82"/>
      <c r="CQV82"/>
      <c r="CQW82"/>
      <c r="CQX82"/>
      <c r="CQY82"/>
      <c r="CQZ82"/>
      <c r="CRA82"/>
      <c r="CRB82"/>
      <c r="CRC82"/>
      <c r="CRD82"/>
      <c r="CRE82"/>
      <c r="CRF82"/>
      <c r="CRG82"/>
      <c r="CRH82"/>
      <c r="CRI82"/>
      <c r="CRJ82"/>
      <c r="CRK82"/>
      <c r="CRL82"/>
      <c r="CRM82"/>
      <c r="CRN82"/>
      <c r="CRO82"/>
      <c r="CRP82"/>
      <c r="CRQ82"/>
      <c r="CRR82"/>
      <c r="CRS82"/>
      <c r="CRT82"/>
      <c r="CRU82"/>
      <c r="CRV82"/>
      <c r="CRW82"/>
      <c r="CRX82"/>
      <c r="CRY82"/>
      <c r="CRZ82"/>
      <c r="CSA82"/>
      <c r="CSB82"/>
      <c r="CSC82"/>
      <c r="CSD82"/>
      <c r="CSE82"/>
      <c r="CSF82"/>
      <c r="CSG82"/>
      <c r="CSH82"/>
      <c r="CSI82"/>
      <c r="CSJ82"/>
      <c r="CSK82"/>
      <c r="CSL82"/>
      <c r="CSM82"/>
      <c r="CSN82"/>
      <c r="CSO82"/>
      <c r="CSP82"/>
      <c r="CSQ82"/>
      <c r="CSR82"/>
      <c r="CSS82"/>
      <c r="CST82"/>
      <c r="CSU82"/>
      <c r="CSV82"/>
      <c r="CSW82"/>
      <c r="CSX82"/>
      <c r="CSY82"/>
      <c r="CSZ82"/>
      <c r="CTA82"/>
      <c r="CTB82"/>
      <c r="CTC82"/>
      <c r="CTD82"/>
      <c r="CTE82"/>
      <c r="CTF82"/>
      <c r="CTG82"/>
      <c r="CTH82"/>
      <c r="CTI82"/>
      <c r="CTJ82"/>
      <c r="CTK82"/>
      <c r="CTL82"/>
      <c r="CTM82"/>
      <c r="CTN82"/>
      <c r="CTO82"/>
      <c r="CTP82"/>
      <c r="CTQ82"/>
      <c r="CTR82"/>
      <c r="CTS82"/>
      <c r="CTT82"/>
      <c r="CTU82"/>
      <c r="CTV82"/>
      <c r="CTW82"/>
      <c r="CTX82"/>
      <c r="CTY82"/>
      <c r="CTZ82"/>
      <c r="CUA82"/>
      <c r="CUB82"/>
      <c r="CUC82"/>
      <c r="CUD82"/>
      <c r="CUE82"/>
      <c r="CUF82"/>
      <c r="CUG82"/>
      <c r="CUH82"/>
      <c r="CUI82"/>
      <c r="CUJ82"/>
      <c r="CUK82"/>
      <c r="CUL82"/>
      <c r="CUM82"/>
      <c r="CUN82"/>
      <c r="CUO82"/>
      <c r="CUP82"/>
      <c r="CUQ82"/>
      <c r="CUR82"/>
      <c r="CUS82"/>
      <c r="CUT82"/>
      <c r="CUU82"/>
      <c r="CUV82"/>
      <c r="CUW82"/>
      <c r="CUX82"/>
      <c r="CUY82"/>
      <c r="CUZ82"/>
      <c r="CVA82"/>
      <c r="CVB82"/>
      <c r="CVC82"/>
      <c r="CVD82"/>
      <c r="CVE82"/>
      <c r="CVF82"/>
      <c r="CVG82"/>
      <c r="CVH82"/>
      <c r="CVI82"/>
      <c r="CVJ82"/>
      <c r="CVK82"/>
      <c r="CVL82"/>
      <c r="CVM82"/>
      <c r="CVN82"/>
      <c r="CVO82"/>
      <c r="CVP82"/>
      <c r="CVQ82"/>
      <c r="CVR82"/>
      <c r="CVS82"/>
      <c r="CVT82"/>
      <c r="CVU82"/>
      <c r="CVV82"/>
      <c r="CVW82"/>
      <c r="CVX82"/>
      <c r="CVY82"/>
      <c r="CVZ82"/>
      <c r="CWA82"/>
      <c r="CWB82"/>
      <c r="CWC82"/>
      <c r="CWD82"/>
      <c r="CWE82"/>
      <c r="CWF82"/>
      <c r="CWG82"/>
      <c r="CWH82"/>
      <c r="CWI82"/>
      <c r="CWJ82"/>
      <c r="CWK82"/>
      <c r="CWL82"/>
      <c r="CWM82"/>
      <c r="CWN82"/>
      <c r="CWO82"/>
      <c r="CWP82"/>
      <c r="CWQ82"/>
      <c r="CWR82"/>
      <c r="CWS82"/>
      <c r="CWT82"/>
      <c r="CWU82"/>
      <c r="CWV82"/>
      <c r="CWW82"/>
      <c r="CWX82"/>
      <c r="CWY82"/>
      <c r="CWZ82"/>
      <c r="CXA82"/>
      <c r="CXB82"/>
      <c r="CXC82"/>
      <c r="CXD82"/>
      <c r="CXE82"/>
      <c r="CXF82"/>
      <c r="CXG82"/>
      <c r="CXH82"/>
      <c r="CXI82"/>
      <c r="CXJ82"/>
      <c r="CXK82"/>
      <c r="CXL82"/>
      <c r="CXM82"/>
      <c r="CXN82"/>
      <c r="CXO82"/>
      <c r="CXP82"/>
      <c r="CXQ82"/>
      <c r="CXR82"/>
      <c r="CXS82"/>
      <c r="CXT82"/>
      <c r="CXU82"/>
      <c r="CXV82"/>
      <c r="CXW82"/>
      <c r="CXX82"/>
      <c r="CXY82"/>
      <c r="CXZ82"/>
      <c r="CYA82"/>
      <c r="CYB82"/>
      <c r="CYC82"/>
      <c r="CYD82"/>
      <c r="CYE82"/>
      <c r="CYF82"/>
      <c r="CYG82"/>
      <c r="CYH82"/>
      <c r="CYI82"/>
      <c r="CYJ82"/>
      <c r="CYK82"/>
      <c r="CYL82"/>
      <c r="CYM82"/>
      <c r="CYN82"/>
      <c r="CYO82"/>
      <c r="CYP82"/>
      <c r="CYQ82"/>
      <c r="CYR82"/>
      <c r="CYS82"/>
      <c r="CYT82"/>
      <c r="CYU82"/>
      <c r="CYV82"/>
      <c r="CYW82"/>
      <c r="CYX82"/>
      <c r="CYY82"/>
      <c r="CYZ82"/>
      <c r="CZA82"/>
      <c r="CZB82"/>
      <c r="CZC82"/>
      <c r="CZD82"/>
      <c r="CZE82"/>
      <c r="CZF82"/>
      <c r="CZG82"/>
      <c r="CZH82"/>
      <c r="CZI82"/>
      <c r="CZJ82"/>
      <c r="CZK82"/>
      <c r="CZL82"/>
      <c r="CZM82"/>
      <c r="CZN82"/>
      <c r="CZO82"/>
      <c r="CZP82"/>
      <c r="CZQ82"/>
      <c r="CZR82"/>
      <c r="CZS82"/>
      <c r="CZT82"/>
      <c r="CZU82"/>
      <c r="CZV82"/>
      <c r="CZW82"/>
      <c r="CZX82"/>
      <c r="CZY82"/>
      <c r="CZZ82"/>
      <c r="DAA82"/>
      <c r="DAB82"/>
      <c r="DAC82"/>
      <c r="DAD82"/>
      <c r="DAE82"/>
      <c r="DAF82"/>
      <c r="DAG82"/>
      <c r="DAH82"/>
      <c r="DAI82"/>
      <c r="DAJ82"/>
      <c r="DAK82"/>
      <c r="DAL82"/>
      <c r="DAM82"/>
      <c r="DAN82"/>
      <c r="DAO82"/>
      <c r="DAP82"/>
      <c r="DAQ82"/>
      <c r="DAR82"/>
      <c r="DAS82"/>
      <c r="DAT82"/>
      <c r="DAU82"/>
      <c r="DAV82"/>
      <c r="DAW82"/>
      <c r="DAX82"/>
      <c r="DAY82"/>
      <c r="DAZ82"/>
      <c r="DBA82"/>
      <c r="DBB82"/>
      <c r="DBC82"/>
      <c r="DBD82"/>
      <c r="DBE82"/>
      <c r="DBF82"/>
      <c r="DBG82"/>
      <c r="DBH82"/>
      <c r="DBI82"/>
      <c r="DBJ82"/>
      <c r="DBK82"/>
      <c r="DBL82"/>
      <c r="DBM82"/>
      <c r="DBN82"/>
      <c r="DBO82"/>
      <c r="DBP82"/>
      <c r="DBQ82"/>
      <c r="DBR82"/>
      <c r="DBS82"/>
      <c r="DBT82"/>
      <c r="DBU82"/>
      <c r="DBV82"/>
      <c r="DBW82"/>
      <c r="DBX82"/>
      <c r="DBY82"/>
      <c r="DBZ82"/>
      <c r="DCA82"/>
      <c r="DCB82"/>
      <c r="DCC82"/>
      <c r="DCD82"/>
      <c r="DCE82"/>
      <c r="DCF82"/>
      <c r="DCG82"/>
      <c r="DCH82"/>
      <c r="DCI82"/>
      <c r="DCJ82"/>
      <c r="DCK82"/>
      <c r="DCL82"/>
      <c r="DCM82"/>
      <c r="DCN82"/>
      <c r="DCO82"/>
      <c r="DCP82"/>
      <c r="DCQ82"/>
      <c r="DCR82"/>
      <c r="DCS82"/>
      <c r="DCT82"/>
      <c r="DCU82"/>
      <c r="DCV82"/>
      <c r="DCW82"/>
      <c r="DCX82"/>
      <c r="DCY82"/>
      <c r="DCZ82"/>
      <c r="DDA82"/>
      <c r="DDB82"/>
      <c r="DDC82"/>
      <c r="DDD82"/>
      <c r="DDE82"/>
      <c r="DDF82"/>
      <c r="DDG82"/>
      <c r="DDH82"/>
      <c r="DDI82"/>
      <c r="DDJ82"/>
      <c r="DDK82"/>
      <c r="DDL82"/>
      <c r="DDM82"/>
      <c r="DDN82"/>
      <c r="DDO82"/>
      <c r="DDP82"/>
      <c r="DDQ82"/>
      <c r="DDR82"/>
      <c r="DDS82"/>
      <c r="DDT82"/>
      <c r="DDU82"/>
      <c r="DDV82"/>
      <c r="DDW82"/>
      <c r="DDX82"/>
      <c r="DDY82"/>
      <c r="DDZ82"/>
      <c r="DEA82"/>
      <c r="DEB82"/>
      <c r="DEC82"/>
      <c r="DED82"/>
      <c r="DEE82"/>
      <c r="DEF82"/>
      <c r="DEG82"/>
      <c r="DEH82"/>
      <c r="DEI82"/>
      <c r="DEJ82"/>
      <c r="DEK82"/>
      <c r="DEL82"/>
      <c r="DEM82"/>
      <c r="DEN82"/>
      <c r="DEO82"/>
      <c r="DEP82"/>
      <c r="DEQ82"/>
      <c r="DER82"/>
      <c r="DES82"/>
      <c r="DET82"/>
      <c r="DEU82"/>
      <c r="DEV82"/>
      <c r="DEW82"/>
      <c r="DEX82"/>
      <c r="DEY82"/>
      <c r="DEZ82"/>
      <c r="DFA82"/>
      <c r="DFB82"/>
      <c r="DFC82"/>
      <c r="DFD82"/>
      <c r="DFE82"/>
      <c r="DFF82"/>
      <c r="DFG82"/>
      <c r="DFH82"/>
      <c r="DFI82"/>
      <c r="DFJ82"/>
      <c r="DFK82"/>
      <c r="DFL82"/>
      <c r="DFM82"/>
      <c r="DFN82"/>
      <c r="DFO82"/>
      <c r="DFP82"/>
      <c r="DFQ82"/>
      <c r="DFR82"/>
      <c r="DFS82"/>
      <c r="DFT82"/>
      <c r="DFU82"/>
      <c r="DFV82"/>
      <c r="DFW82"/>
      <c r="DFX82"/>
      <c r="DFY82"/>
      <c r="DFZ82"/>
      <c r="DGA82"/>
      <c r="DGB82"/>
      <c r="DGC82"/>
      <c r="DGD82"/>
      <c r="DGE82"/>
      <c r="DGF82"/>
      <c r="DGG82"/>
      <c r="DGH82"/>
      <c r="DGI82"/>
      <c r="DGJ82"/>
      <c r="DGK82"/>
      <c r="DGL82"/>
      <c r="DGM82"/>
      <c r="DGN82"/>
      <c r="DGO82"/>
      <c r="DGP82"/>
      <c r="DGQ82"/>
      <c r="DGR82"/>
      <c r="DGS82"/>
      <c r="DGT82"/>
      <c r="DGU82"/>
      <c r="DGV82"/>
      <c r="DGW82"/>
      <c r="DGX82"/>
      <c r="DGY82"/>
      <c r="DGZ82"/>
      <c r="DHA82"/>
      <c r="DHB82"/>
      <c r="DHC82"/>
      <c r="DHD82"/>
      <c r="DHE82"/>
      <c r="DHF82"/>
      <c r="DHG82"/>
      <c r="DHH82"/>
      <c r="DHI82"/>
      <c r="DHJ82"/>
      <c r="DHK82"/>
      <c r="DHL82"/>
      <c r="DHM82"/>
      <c r="DHN82"/>
      <c r="DHO82"/>
      <c r="DHP82"/>
      <c r="DHQ82"/>
      <c r="DHR82"/>
      <c r="DHS82"/>
      <c r="DHT82"/>
      <c r="DHU82"/>
      <c r="DHV82"/>
      <c r="DHW82"/>
      <c r="DHX82"/>
      <c r="DHY82"/>
      <c r="DHZ82"/>
      <c r="DIA82"/>
      <c r="DIB82"/>
      <c r="DIC82"/>
      <c r="DID82"/>
      <c r="DIE82"/>
      <c r="DIF82"/>
      <c r="DIG82"/>
      <c r="DIH82"/>
      <c r="DII82"/>
      <c r="DIJ82"/>
      <c r="DIK82"/>
      <c r="DIL82"/>
      <c r="DIM82"/>
      <c r="DIN82"/>
      <c r="DIO82"/>
      <c r="DIP82"/>
      <c r="DIQ82"/>
      <c r="DIR82"/>
      <c r="DIS82"/>
      <c r="DIT82"/>
      <c r="DIU82"/>
      <c r="DIV82"/>
      <c r="DIW82"/>
      <c r="DIX82"/>
      <c r="DIY82"/>
      <c r="DIZ82"/>
      <c r="DJA82"/>
      <c r="DJB82"/>
      <c r="DJC82"/>
      <c r="DJD82"/>
      <c r="DJE82"/>
      <c r="DJF82"/>
      <c r="DJG82"/>
      <c r="DJH82"/>
      <c r="DJI82"/>
      <c r="DJJ82"/>
      <c r="DJK82"/>
      <c r="DJL82"/>
      <c r="DJM82"/>
      <c r="DJN82"/>
      <c r="DJO82"/>
      <c r="DJP82"/>
      <c r="DJQ82"/>
      <c r="DJR82"/>
      <c r="DJS82"/>
      <c r="DJT82"/>
      <c r="DJU82"/>
      <c r="DJV82"/>
      <c r="DJW82"/>
      <c r="DJX82"/>
      <c r="DJY82"/>
      <c r="DJZ82"/>
      <c r="DKA82"/>
      <c r="DKB82"/>
      <c r="DKC82"/>
      <c r="DKD82"/>
      <c r="DKE82"/>
      <c r="DKF82"/>
      <c r="DKG82"/>
      <c r="DKH82"/>
      <c r="DKI82"/>
      <c r="DKJ82"/>
      <c r="DKK82"/>
      <c r="DKL82"/>
      <c r="DKM82"/>
      <c r="DKN82"/>
      <c r="DKO82"/>
      <c r="DKP82"/>
      <c r="DKQ82"/>
      <c r="DKR82"/>
      <c r="DKS82"/>
      <c r="DKT82"/>
      <c r="DKU82"/>
      <c r="DKV82"/>
      <c r="DKW82"/>
      <c r="DKX82"/>
      <c r="DKY82"/>
      <c r="DKZ82"/>
      <c r="DLA82"/>
      <c r="DLB82"/>
      <c r="DLC82"/>
      <c r="DLD82"/>
      <c r="DLE82"/>
      <c r="DLF82"/>
      <c r="DLG82"/>
      <c r="DLH82"/>
      <c r="DLI82"/>
      <c r="DLJ82"/>
      <c r="DLK82"/>
      <c r="DLL82"/>
      <c r="DLM82"/>
      <c r="DLN82"/>
      <c r="DLO82"/>
      <c r="DLP82"/>
      <c r="DLQ82"/>
      <c r="DLR82"/>
      <c r="DLS82"/>
      <c r="DLT82"/>
      <c r="DLU82"/>
      <c r="DLV82"/>
      <c r="DLW82"/>
      <c r="DLX82"/>
      <c r="DLY82"/>
      <c r="DLZ82"/>
      <c r="DMA82"/>
      <c r="DMB82"/>
      <c r="DMC82"/>
      <c r="DMD82"/>
      <c r="DME82"/>
      <c r="DMF82"/>
      <c r="DMG82"/>
      <c r="DMH82"/>
      <c r="DMI82"/>
      <c r="DMJ82"/>
      <c r="DMK82"/>
      <c r="DML82"/>
      <c r="DMM82"/>
      <c r="DMN82"/>
      <c r="DMO82"/>
      <c r="DMP82"/>
      <c r="DMQ82"/>
      <c r="DMR82"/>
      <c r="DMS82"/>
      <c r="DMT82"/>
      <c r="DMU82"/>
      <c r="DMV82"/>
      <c r="DMW82"/>
      <c r="DMX82"/>
      <c r="DMY82"/>
      <c r="DMZ82"/>
      <c r="DNA82"/>
      <c r="DNB82"/>
      <c r="DNC82"/>
      <c r="DND82"/>
      <c r="DNE82"/>
      <c r="DNF82"/>
      <c r="DNG82"/>
      <c r="DNH82"/>
      <c r="DNI82"/>
      <c r="DNJ82"/>
      <c r="DNK82"/>
      <c r="DNL82"/>
      <c r="DNM82"/>
      <c r="DNN82"/>
      <c r="DNO82"/>
      <c r="DNP82"/>
      <c r="DNQ82"/>
      <c r="DNR82"/>
      <c r="DNS82"/>
      <c r="DNT82"/>
      <c r="DNU82"/>
      <c r="DNV82"/>
      <c r="DNW82"/>
      <c r="DNX82"/>
      <c r="DNY82"/>
      <c r="DNZ82"/>
      <c r="DOA82"/>
      <c r="DOB82"/>
      <c r="DOC82"/>
      <c r="DOD82"/>
      <c r="DOE82"/>
      <c r="DOF82"/>
      <c r="DOG82"/>
      <c r="DOH82"/>
      <c r="DOI82"/>
      <c r="DOJ82"/>
      <c r="DOK82"/>
      <c r="DOL82"/>
      <c r="DOM82"/>
      <c r="DON82"/>
      <c r="DOO82"/>
      <c r="DOP82"/>
      <c r="DOQ82"/>
      <c r="DOR82"/>
      <c r="DOS82"/>
      <c r="DOT82"/>
      <c r="DOU82"/>
      <c r="DOV82"/>
      <c r="DOW82"/>
      <c r="DOX82"/>
      <c r="DOY82"/>
      <c r="DOZ82"/>
      <c r="DPA82"/>
      <c r="DPB82"/>
      <c r="DPC82"/>
      <c r="DPD82"/>
      <c r="DPE82"/>
      <c r="DPF82"/>
      <c r="DPG82"/>
      <c r="DPH82"/>
      <c r="DPI82"/>
      <c r="DPJ82"/>
      <c r="DPK82"/>
      <c r="DPL82"/>
      <c r="DPM82"/>
      <c r="DPN82"/>
      <c r="DPO82"/>
      <c r="DPP82"/>
      <c r="DPQ82"/>
      <c r="DPR82"/>
      <c r="DPS82"/>
      <c r="DPT82"/>
      <c r="DPU82"/>
      <c r="DPV82"/>
      <c r="DPW82"/>
      <c r="DPX82"/>
      <c r="DPY82"/>
      <c r="DPZ82"/>
      <c r="DQA82"/>
      <c r="DQB82"/>
      <c r="DQC82"/>
      <c r="DQD82"/>
      <c r="DQE82"/>
      <c r="DQF82"/>
      <c r="DQG82"/>
      <c r="DQH82"/>
      <c r="DQI82"/>
      <c r="DQJ82"/>
      <c r="DQK82"/>
      <c r="DQL82"/>
      <c r="DQM82"/>
      <c r="DQN82"/>
      <c r="DQO82"/>
      <c r="DQP82"/>
      <c r="DQQ82"/>
      <c r="DQR82"/>
      <c r="DQS82"/>
      <c r="DQT82"/>
      <c r="DQU82"/>
      <c r="DQV82"/>
      <c r="DQW82"/>
      <c r="DQX82"/>
      <c r="DQY82"/>
      <c r="DQZ82"/>
      <c r="DRA82"/>
      <c r="DRB82"/>
      <c r="DRC82"/>
      <c r="DRD82"/>
      <c r="DRE82"/>
      <c r="DRF82"/>
      <c r="DRG82"/>
      <c r="DRH82"/>
      <c r="DRI82"/>
      <c r="DRJ82"/>
      <c r="DRK82"/>
      <c r="DRL82"/>
      <c r="DRM82"/>
      <c r="DRN82"/>
      <c r="DRO82"/>
      <c r="DRP82"/>
      <c r="DRQ82"/>
      <c r="DRR82"/>
      <c r="DRS82"/>
      <c r="DRT82"/>
      <c r="DRU82"/>
      <c r="DRV82"/>
      <c r="DRW82"/>
      <c r="DRX82"/>
      <c r="DRY82"/>
      <c r="DRZ82"/>
      <c r="DSA82"/>
      <c r="DSB82"/>
      <c r="DSC82"/>
      <c r="DSD82"/>
      <c r="DSE82"/>
      <c r="DSF82"/>
      <c r="DSG82"/>
      <c r="DSH82"/>
      <c r="DSI82"/>
      <c r="DSJ82"/>
      <c r="DSK82"/>
      <c r="DSL82"/>
      <c r="DSM82"/>
      <c r="DSN82"/>
      <c r="DSO82"/>
      <c r="DSP82"/>
      <c r="DSQ82"/>
      <c r="DSR82"/>
      <c r="DSS82"/>
      <c r="DST82"/>
      <c r="DSU82"/>
      <c r="DSV82"/>
      <c r="DSW82"/>
      <c r="DSX82"/>
      <c r="DSY82"/>
      <c r="DSZ82"/>
      <c r="DTA82"/>
      <c r="DTB82"/>
      <c r="DTC82"/>
      <c r="DTD82"/>
      <c r="DTE82"/>
      <c r="DTF82"/>
      <c r="DTG82"/>
      <c r="DTH82"/>
      <c r="DTI82"/>
      <c r="DTJ82"/>
      <c r="DTK82"/>
      <c r="DTL82"/>
      <c r="DTM82"/>
      <c r="DTN82"/>
      <c r="DTO82"/>
      <c r="DTP82"/>
      <c r="DTQ82"/>
      <c r="DTR82"/>
      <c r="DTS82"/>
      <c r="DTT82"/>
      <c r="DTU82"/>
      <c r="DTV82"/>
      <c r="DTW82"/>
      <c r="DTX82"/>
      <c r="DTY82"/>
      <c r="DTZ82"/>
      <c r="DUA82"/>
      <c r="DUB82"/>
      <c r="DUC82"/>
      <c r="DUD82"/>
      <c r="DUE82"/>
      <c r="DUF82"/>
      <c r="DUG82"/>
      <c r="DUH82"/>
      <c r="DUI82"/>
      <c r="DUJ82"/>
      <c r="DUK82"/>
      <c r="DUL82"/>
      <c r="DUM82"/>
      <c r="DUN82"/>
      <c r="DUO82"/>
      <c r="DUP82"/>
      <c r="DUQ82"/>
      <c r="DUR82"/>
      <c r="DUS82"/>
      <c r="DUT82"/>
      <c r="DUU82"/>
      <c r="DUV82"/>
      <c r="DUW82"/>
      <c r="DUX82"/>
      <c r="DUY82"/>
      <c r="DUZ82"/>
      <c r="DVA82"/>
      <c r="DVB82"/>
      <c r="DVC82"/>
      <c r="DVD82"/>
      <c r="DVE82"/>
      <c r="DVF82"/>
      <c r="DVG82"/>
      <c r="DVH82"/>
      <c r="DVI82"/>
      <c r="DVJ82"/>
      <c r="DVK82"/>
      <c r="DVL82"/>
      <c r="DVM82"/>
      <c r="DVN82"/>
      <c r="DVO82"/>
      <c r="DVP82"/>
      <c r="DVQ82"/>
      <c r="DVR82"/>
      <c r="DVS82"/>
      <c r="DVT82"/>
      <c r="DVU82"/>
      <c r="DVV82"/>
      <c r="DVW82"/>
      <c r="DVX82"/>
      <c r="DVY82"/>
      <c r="DVZ82"/>
      <c r="DWA82"/>
      <c r="DWB82"/>
      <c r="DWC82"/>
      <c r="DWD82"/>
      <c r="DWE82"/>
      <c r="DWF82"/>
      <c r="DWG82"/>
      <c r="DWH82"/>
      <c r="DWI82"/>
      <c r="DWJ82"/>
      <c r="DWK82"/>
      <c r="DWL82"/>
      <c r="DWM82"/>
      <c r="DWN82"/>
      <c r="DWO82"/>
      <c r="DWP82"/>
      <c r="DWQ82"/>
      <c r="DWR82"/>
      <c r="DWS82"/>
      <c r="DWT82"/>
      <c r="DWU82"/>
      <c r="DWV82"/>
      <c r="DWW82"/>
      <c r="DWX82"/>
      <c r="DWY82"/>
      <c r="DWZ82"/>
      <c r="DXA82"/>
      <c r="DXB82"/>
      <c r="DXC82"/>
      <c r="DXD82"/>
      <c r="DXE82"/>
      <c r="DXF82"/>
      <c r="DXG82"/>
      <c r="DXH82"/>
      <c r="DXI82"/>
      <c r="DXJ82"/>
      <c r="DXK82"/>
      <c r="DXL82"/>
      <c r="DXM82"/>
      <c r="DXN82"/>
      <c r="DXO82"/>
      <c r="DXP82"/>
      <c r="DXQ82"/>
      <c r="DXR82"/>
      <c r="DXS82"/>
      <c r="DXT82"/>
      <c r="DXU82"/>
      <c r="DXV82"/>
      <c r="DXW82"/>
      <c r="DXX82"/>
      <c r="DXY82"/>
      <c r="DXZ82"/>
      <c r="DYA82"/>
      <c r="DYB82"/>
      <c r="DYC82"/>
      <c r="DYD82"/>
      <c r="DYE82"/>
      <c r="DYF82"/>
      <c r="DYG82"/>
      <c r="DYH82"/>
      <c r="DYI82"/>
      <c r="DYJ82"/>
      <c r="DYK82"/>
      <c r="DYL82"/>
      <c r="DYM82"/>
      <c r="DYN82"/>
      <c r="DYO82"/>
      <c r="DYP82"/>
      <c r="DYQ82"/>
      <c r="DYR82"/>
      <c r="DYS82"/>
      <c r="DYT82"/>
      <c r="DYU82"/>
      <c r="DYV82"/>
      <c r="DYW82"/>
      <c r="DYX82"/>
      <c r="DYY82"/>
      <c r="DYZ82"/>
      <c r="DZA82"/>
      <c r="DZB82"/>
      <c r="DZC82"/>
      <c r="DZD82"/>
      <c r="DZE82"/>
      <c r="DZF82"/>
      <c r="DZG82"/>
      <c r="DZH82"/>
      <c r="DZI82"/>
      <c r="DZJ82"/>
      <c r="DZK82"/>
      <c r="DZL82"/>
      <c r="DZM82"/>
      <c r="DZN82"/>
      <c r="DZO82"/>
      <c r="DZP82"/>
      <c r="DZQ82"/>
      <c r="DZR82"/>
      <c r="DZS82"/>
      <c r="DZT82"/>
      <c r="DZU82"/>
      <c r="DZV82"/>
      <c r="DZW82"/>
      <c r="DZX82"/>
      <c r="DZY82"/>
      <c r="DZZ82"/>
      <c r="EAA82"/>
      <c r="EAB82"/>
      <c r="EAC82"/>
      <c r="EAD82"/>
      <c r="EAE82"/>
      <c r="EAF82"/>
      <c r="EAG82"/>
      <c r="EAH82"/>
      <c r="EAI82"/>
      <c r="EAJ82"/>
      <c r="EAK82"/>
      <c r="EAL82"/>
      <c r="EAM82"/>
      <c r="EAN82"/>
      <c r="EAO82"/>
      <c r="EAP82"/>
      <c r="EAQ82"/>
      <c r="EAR82"/>
      <c r="EAS82"/>
      <c r="EAT82"/>
      <c r="EAU82"/>
      <c r="EAV82"/>
      <c r="EAW82"/>
      <c r="EAX82"/>
      <c r="EAY82"/>
      <c r="EAZ82"/>
      <c r="EBA82"/>
      <c r="EBB82"/>
      <c r="EBC82"/>
      <c r="EBD82"/>
      <c r="EBE82"/>
      <c r="EBF82"/>
      <c r="EBG82"/>
      <c r="EBH82"/>
      <c r="EBI82"/>
      <c r="EBJ82"/>
      <c r="EBK82"/>
      <c r="EBL82"/>
      <c r="EBM82"/>
      <c r="EBN82"/>
      <c r="EBO82"/>
      <c r="EBP82"/>
      <c r="EBQ82"/>
      <c r="EBR82"/>
      <c r="EBS82"/>
      <c r="EBT82"/>
      <c r="EBU82"/>
      <c r="EBV82"/>
      <c r="EBW82"/>
      <c r="EBX82"/>
      <c r="EBY82"/>
      <c r="EBZ82"/>
      <c r="ECA82"/>
      <c r="ECB82"/>
      <c r="ECC82"/>
      <c r="ECD82"/>
      <c r="ECE82"/>
      <c r="ECF82"/>
      <c r="ECG82"/>
      <c r="ECH82"/>
      <c r="ECI82"/>
      <c r="ECJ82"/>
      <c r="ECK82"/>
      <c r="ECL82"/>
      <c r="ECM82"/>
      <c r="ECN82"/>
      <c r="ECO82"/>
      <c r="ECP82"/>
      <c r="ECQ82"/>
      <c r="ECR82"/>
      <c r="ECS82"/>
      <c r="ECT82"/>
      <c r="ECU82"/>
      <c r="ECV82"/>
      <c r="ECW82"/>
      <c r="ECX82"/>
      <c r="ECY82"/>
      <c r="ECZ82"/>
      <c r="EDA82"/>
      <c r="EDB82"/>
      <c r="EDC82"/>
      <c r="EDD82"/>
      <c r="EDE82"/>
      <c r="EDF82"/>
      <c r="EDG82"/>
      <c r="EDH82"/>
      <c r="EDI82"/>
      <c r="EDJ82"/>
      <c r="EDK82"/>
      <c r="EDL82"/>
      <c r="EDM82"/>
      <c r="EDN82"/>
      <c r="EDO82"/>
      <c r="EDP82"/>
      <c r="EDQ82"/>
      <c r="EDR82"/>
      <c r="EDS82"/>
      <c r="EDT82"/>
      <c r="EDU82"/>
      <c r="EDV82"/>
      <c r="EDW82"/>
      <c r="EDX82"/>
      <c r="EDY82"/>
      <c r="EDZ82"/>
      <c r="EEA82"/>
      <c r="EEB82"/>
      <c r="EEC82"/>
      <c r="EED82"/>
      <c r="EEE82"/>
      <c r="EEF82"/>
      <c r="EEG82"/>
      <c r="EEH82"/>
      <c r="EEI82"/>
      <c r="EEJ82"/>
      <c r="EEK82"/>
      <c r="EEL82"/>
      <c r="EEM82"/>
      <c r="EEN82"/>
      <c r="EEO82"/>
      <c r="EEP82"/>
      <c r="EEQ82"/>
      <c r="EER82"/>
      <c r="EES82"/>
      <c r="EET82"/>
      <c r="EEU82"/>
      <c r="EEV82"/>
      <c r="EEW82"/>
      <c r="EEX82"/>
      <c r="EEY82"/>
      <c r="EEZ82"/>
      <c r="EFA82"/>
      <c r="EFB82"/>
      <c r="EFC82"/>
      <c r="EFD82"/>
      <c r="EFE82"/>
      <c r="EFF82"/>
      <c r="EFG82"/>
      <c r="EFH82"/>
      <c r="EFI82"/>
      <c r="EFJ82"/>
      <c r="EFK82"/>
      <c r="EFL82"/>
      <c r="EFM82"/>
      <c r="EFN82"/>
      <c r="EFO82"/>
      <c r="EFP82"/>
      <c r="EFQ82"/>
      <c r="EFR82"/>
      <c r="EFS82"/>
      <c r="EFT82"/>
      <c r="EFU82"/>
      <c r="EFV82"/>
      <c r="EFW82"/>
      <c r="EFX82"/>
      <c r="EFY82"/>
      <c r="EFZ82"/>
      <c r="EGA82"/>
      <c r="EGB82"/>
      <c r="EGC82"/>
      <c r="EGD82"/>
      <c r="EGE82"/>
      <c r="EGF82"/>
      <c r="EGG82"/>
      <c r="EGH82"/>
      <c r="EGI82"/>
      <c r="EGJ82"/>
      <c r="EGK82"/>
      <c r="EGL82"/>
      <c r="EGM82"/>
      <c r="EGN82"/>
      <c r="EGO82"/>
      <c r="EGP82"/>
      <c r="EGQ82"/>
      <c r="EGR82"/>
      <c r="EGS82"/>
      <c r="EGT82"/>
      <c r="EGU82"/>
      <c r="EGV82"/>
      <c r="EGW82"/>
      <c r="EGX82"/>
      <c r="EGY82"/>
      <c r="EGZ82"/>
      <c r="EHA82"/>
      <c r="EHB82"/>
      <c r="EHC82"/>
      <c r="EHD82"/>
      <c r="EHE82"/>
      <c r="EHF82"/>
      <c r="EHG82"/>
      <c r="EHH82"/>
      <c r="EHI82"/>
      <c r="EHJ82"/>
      <c r="EHK82"/>
      <c r="EHL82"/>
      <c r="EHM82"/>
      <c r="EHN82"/>
      <c r="EHO82"/>
      <c r="EHP82"/>
      <c r="EHQ82"/>
      <c r="EHR82"/>
      <c r="EHS82"/>
      <c r="EHT82"/>
      <c r="EHU82"/>
      <c r="EHV82"/>
      <c r="EHW82"/>
      <c r="EHX82"/>
      <c r="EHY82"/>
      <c r="EHZ82"/>
      <c r="EIA82"/>
      <c r="EIB82"/>
      <c r="EIC82"/>
      <c r="EID82"/>
      <c r="EIE82"/>
      <c r="EIF82"/>
      <c r="EIG82"/>
      <c r="EIH82"/>
      <c r="EII82"/>
      <c r="EIJ82"/>
      <c r="EIK82"/>
      <c r="EIL82"/>
      <c r="EIM82"/>
      <c r="EIN82"/>
      <c r="EIO82"/>
      <c r="EIP82"/>
      <c r="EIQ82"/>
      <c r="EIR82"/>
      <c r="EIS82"/>
      <c r="EIT82"/>
      <c r="EIU82"/>
      <c r="EIV82"/>
      <c r="EIW82"/>
      <c r="EIX82"/>
      <c r="EIY82"/>
      <c r="EIZ82"/>
      <c r="EJA82"/>
      <c r="EJB82"/>
      <c r="EJC82"/>
      <c r="EJD82"/>
      <c r="EJE82"/>
      <c r="EJF82"/>
      <c r="EJG82"/>
      <c r="EJH82"/>
      <c r="EJI82"/>
      <c r="EJJ82"/>
      <c r="EJK82"/>
      <c r="EJL82"/>
      <c r="EJM82"/>
      <c r="EJN82"/>
      <c r="EJO82"/>
      <c r="EJP82"/>
      <c r="EJQ82"/>
      <c r="EJR82"/>
      <c r="EJS82"/>
      <c r="EJT82"/>
      <c r="EJU82"/>
      <c r="EJV82"/>
      <c r="EJW82"/>
      <c r="EJX82"/>
      <c r="EJY82"/>
      <c r="EJZ82"/>
      <c r="EKA82"/>
      <c r="EKB82"/>
      <c r="EKC82"/>
      <c r="EKD82"/>
      <c r="EKE82"/>
      <c r="EKF82"/>
      <c r="EKG82"/>
      <c r="EKH82"/>
      <c r="EKI82"/>
      <c r="EKJ82"/>
      <c r="EKK82"/>
      <c r="EKL82"/>
      <c r="EKM82"/>
      <c r="EKN82"/>
      <c r="EKO82"/>
      <c r="EKP82"/>
      <c r="EKQ82"/>
      <c r="EKR82"/>
      <c r="EKS82"/>
      <c r="EKT82"/>
      <c r="EKU82"/>
      <c r="EKV82"/>
      <c r="EKW82"/>
      <c r="EKX82"/>
      <c r="EKY82"/>
      <c r="EKZ82"/>
      <c r="ELA82"/>
      <c r="ELB82"/>
      <c r="ELC82"/>
      <c r="ELD82"/>
      <c r="ELE82"/>
      <c r="ELF82"/>
      <c r="ELG82"/>
      <c r="ELH82"/>
      <c r="ELI82"/>
      <c r="ELJ82"/>
      <c r="ELK82"/>
      <c r="ELL82"/>
      <c r="ELM82"/>
      <c r="ELN82"/>
      <c r="ELO82"/>
      <c r="ELP82"/>
      <c r="ELQ82"/>
      <c r="ELR82"/>
      <c r="ELS82"/>
      <c r="ELT82"/>
      <c r="ELU82"/>
      <c r="ELV82"/>
      <c r="ELW82"/>
      <c r="ELX82"/>
      <c r="ELY82"/>
      <c r="ELZ82"/>
      <c r="EMA82"/>
      <c r="EMB82"/>
      <c r="EMC82"/>
      <c r="EMD82"/>
      <c r="EME82"/>
      <c r="EMF82"/>
      <c r="EMG82"/>
      <c r="EMH82"/>
      <c r="EMI82"/>
      <c r="EMJ82"/>
      <c r="EMK82"/>
      <c r="EML82"/>
      <c r="EMM82"/>
      <c r="EMN82"/>
      <c r="EMO82"/>
      <c r="EMP82"/>
      <c r="EMQ82"/>
      <c r="EMR82"/>
      <c r="EMS82"/>
      <c r="EMT82"/>
      <c r="EMU82"/>
      <c r="EMV82"/>
      <c r="EMW82"/>
      <c r="EMX82"/>
      <c r="EMY82"/>
      <c r="EMZ82"/>
      <c r="ENA82"/>
      <c r="ENB82"/>
      <c r="ENC82"/>
      <c r="END82"/>
      <c r="ENE82"/>
      <c r="ENF82"/>
      <c r="ENG82"/>
      <c r="ENH82"/>
      <c r="ENI82"/>
      <c r="ENJ82"/>
      <c r="ENK82"/>
      <c r="ENL82"/>
      <c r="ENM82"/>
      <c r="ENN82"/>
      <c r="ENO82"/>
      <c r="ENP82"/>
      <c r="ENQ82"/>
      <c r="ENR82"/>
      <c r="ENS82"/>
      <c r="ENT82"/>
      <c r="ENU82"/>
      <c r="ENV82"/>
      <c r="ENW82"/>
      <c r="ENX82"/>
      <c r="ENY82"/>
      <c r="ENZ82"/>
      <c r="EOA82"/>
      <c r="EOB82"/>
      <c r="EOC82"/>
      <c r="EOD82"/>
      <c r="EOE82"/>
      <c r="EOF82"/>
      <c r="EOG82"/>
      <c r="EOH82"/>
      <c r="EOI82"/>
      <c r="EOJ82"/>
      <c r="EOK82"/>
      <c r="EOL82"/>
      <c r="EOM82"/>
      <c r="EON82"/>
      <c r="EOO82"/>
      <c r="EOP82"/>
      <c r="EOQ82"/>
      <c r="EOR82"/>
      <c r="EOS82"/>
      <c r="EOT82"/>
      <c r="EOU82"/>
      <c r="EOV82"/>
      <c r="EOW82"/>
      <c r="EOX82"/>
      <c r="EOY82"/>
      <c r="EOZ82"/>
      <c r="EPA82"/>
      <c r="EPB82"/>
      <c r="EPC82"/>
      <c r="EPD82"/>
      <c r="EPE82"/>
      <c r="EPF82"/>
      <c r="EPG82"/>
      <c r="EPH82"/>
      <c r="EPI82"/>
      <c r="EPJ82"/>
      <c r="EPK82"/>
      <c r="EPL82"/>
      <c r="EPM82"/>
      <c r="EPN82"/>
      <c r="EPO82"/>
      <c r="EPP82"/>
      <c r="EPQ82"/>
      <c r="EPR82"/>
      <c r="EPS82"/>
      <c r="EPT82"/>
      <c r="EPU82"/>
      <c r="EPV82"/>
      <c r="EPW82"/>
      <c r="EPX82"/>
      <c r="EPY82"/>
      <c r="EPZ82"/>
      <c r="EQA82"/>
      <c r="EQB82"/>
      <c r="EQC82"/>
      <c r="EQD82"/>
      <c r="EQE82"/>
      <c r="EQF82"/>
      <c r="EQG82"/>
      <c r="EQH82"/>
      <c r="EQI82"/>
      <c r="EQJ82"/>
      <c r="EQK82"/>
      <c r="EQL82"/>
      <c r="EQM82"/>
      <c r="EQN82"/>
      <c r="EQO82"/>
      <c r="EQP82"/>
      <c r="EQQ82"/>
      <c r="EQR82"/>
      <c r="EQS82"/>
      <c r="EQT82"/>
      <c r="EQU82"/>
      <c r="EQV82"/>
      <c r="EQW82"/>
      <c r="EQX82"/>
      <c r="EQY82"/>
      <c r="EQZ82"/>
      <c r="ERA82"/>
      <c r="ERB82"/>
      <c r="ERC82"/>
      <c r="ERD82"/>
      <c r="ERE82"/>
      <c r="ERF82"/>
      <c r="ERG82"/>
      <c r="ERH82"/>
      <c r="ERI82"/>
      <c r="ERJ82"/>
      <c r="ERK82"/>
      <c r="ERL82"/>
      <c r="ERM82"/>
      <c r="ERN82"/>
      <c r="ERO82"/>
      <c r="ERP82"/>
      <c r="ERQ82"/>
      <c r="ERR82"/>
      <c r="ERS82"/>
      <c r="ERT82"/>
      <c r="ERU82"/>
      <c r="ERV82"/>
      <c r="ERW82"/>
      <c r="ERX82"/>
      <c r="ERY82"/>
      <c r="ERZ82"/>
      <c r="ESA82"/>
      <c r="ESB82"/>
      <c r="ESC82"/>
      <c r="ESD82"/>
      <c r="ESE82"/>
      <c r="ESF82"/>
      <c r="ESG82"/>
      <c r="ESH82"/>
      <c r="ESI82"/>
      <c r="ESJ82"/>
      <c r="ESK82"/>
      <c r="ESL82"/>
      <c r="ESM82"/>
      <c r="ESN82"/>
      <c r="ESO82"/>
      <c r="ESP82"/>
      <c r="ESQ82"/>
      <c r="ESR82"/>
      <c r="ESS82"/>
      <c r="EST82"/>
      <c r="ESU82"/>
      <c r="ESV82"/>
      <c r="ESW82"/>
      <c r="ESX82"/>
      <c r="ESY82"/>
      <c r="ESZ82"/>
      <c r="ETA82"/>
      <c r="ETB82"/>
      <c r="ETC82"/>
      <c r="ETD82"/>
      <c r="ETE82"/>
      <c r="ETF82"/>
      <c r="ETG82"/>
      <c r="ETH82"/>
      <c r="ETI82"/>
      <c r="ETJ82"/>
      <c r="ETK82"/>
      <c r="ETL82"/>
      <c r="ETM82"/>
      <c r="ETN82"/>
      <c r="ETO82"/>
      <c r="ETP82"/>
      <c r="ETQ82"/>
      <c r="ETR82"/>
      <c r="ETS82"/>
      <c r="ETT82"/>
      <c r="ETU82"/>
      <c r="ETV82"/>
      <c r="ETW82"/>
      <c r="ETX82"/>
      <c r="ETY82"/>
      <c r="ETZ82"/>
      <c r="EUA82"/>
      <c r="EUB82"/>
      <c r="EUC82"/>
      <c r="EUD82"/>
      <c r="EUE82"/>
      <c r="EUF82"/>
      <c r="EUG82"/>
      <c r="EUH82"/>
      <c r="EUI82"/>
      <c r="EUJ82"/>
      <c r="EUK82"/>
      <c r="EUL82"/>
      <c r="EUM82"/>
      <c r="EUN82"/>
      <c r="EUO82"/>
      <c r="EUP82"/>
      <c r="EUQ82"/>
      <c r="EUR82"/>
      <c r="EUS82"/>
      <c r="EUT82"/>
      <c r="EUU82"/>
      <c r="EUV82"/>
      <c r="EUW82"/>
      <c r="EUX82"/>
      <c r="EUY82"/>
      <c r="EUZ82"/>
      <c r="EVA82"/>
      <c r="EVB82"/>
      <c r="EVC82"/>
      <c r="EVD82"/>
      <c r="EVE82"/>
      <c r="EVF82"/>
      <c r="EVG82"/>
      <c r="EVH82"/>
      <c r="EVI82"/>
      <c r="EVJ82"/>
      <c r="EVK82"/>
      <c r="EVL82"/>
      <c r="EVM82"/>
      <c r="EVN82"/>
      <c r="EVO82"/>
      <c r="EVP82"/>
      <c r="EVQ82"/>
      <c r="EVR82"/>
      <c r="EVS82"/>
      <c r="EVT82"/>
      <c r="EVU82"/>
      <c r="EVV82"/>
      <c r="EVW82"/>
      <c r="EVX82"/>
      <c r="EVY82"/>
      <c r="EVZ82"/>
      <c r="EWA82"/>
      <c r="EWB82"/>
      <c r="EWC82"/>
      <c r="EWD82"/>
      <c r="EWE82"/>
      <c r="EWF82"/>
      <c r="EWG82"/>
      <c r="EWH82"/>
      <c r="EWI82"/>
      <c r="EWJ82"/>
      <c r="EWK82"/>
      <c r="EWL82"/>
      <c r="EWM82"/>
      <c r="EWN82"/>
      <c r="EWO82"/>
      <c r="EWP82"/>
      <c r="EWQ82"/>
      <c r="EWR82"/>
      <c r="EWS82"/>
      <c r="EWT82"/>
      <c r="EWU82"/>
      <c r="EWV82"/>
      <c r="EWW82"/>
      <c r="EWX82"/>
      <c r="EWY82"/>
      <c r="EWZ82"/>
      <c r="EXA82"/>
      <c r="EXB82"/>
      <c r="EXC82"/>
      <c r="EXD82"/>
      <c r="EXE82"/>
      <c r="EXF82"/>
      <c r="EXG82"/>
      <c r="EXH82"/>
      <c r="EXI82"/>
      <c r="EXJ82"/>
      <c r="EXK82"/>
      <c r="EXL82"/>
      <c r="EXM82"/>
      <c r="EXN82"/>
      <c r="EXO82"/>
      <c r="EXP82"/>
      <c r="EXQ82"/>
      <c r="EXR82"/>
      <c r="EXS82"/>
      <c r="EXT82"/>
      <c r="EXU82"/>
      <c r="EXV82"/>
      <c r="EXW82"/>
      <c r="EXX82"/>
      <c r="EXY82"/>
      <c r="EXZ82"/>
      <c r="EYA82"/>
      <c r="EYB82"/>
      <c r="EYC82"/>
      <c r="EYD82"/>
      <c r="EYE82"/>
      <c r="EYF82"/>
      <c r="EYG82"/>
      <c r="EYH82"/>
      <c r="EYI82"/>
      <c r="EYJ82"/>
      <c r="EYK82"/>
      <c r="EYL82"/>
      <c r="EYM82"/>
      <c r="EYN82"/>
      <c r="EYO82"/>
      <c r="EYP82"/>
      <c r="EYQ82"/>
      <c r="EYR82"/>
      <c r="EYS82"/>
      <c r="EYT82"/>
      <c r="EYU82"/>
      <c r="EYV82"/>
      <c r="EYW82"/>
      <c r="EYX82"/>
      <c r="EYY82"/>
      <c r="EYZ82"/>
      <c r="EZA82"/>
      <c r="EZB82"/>
      <c r="EZC82"/>
      <c r="EZD82"/>
      <c r="EZE82"/>
      <c r="EZF82"/>
      <c r="EZG82"/>
      <c r="EZH82"/>
      <c r="EZI82"/>
      <c r="EZJ82"/>
      <c r="EZK82"/>
      <c r="EZL82"/>
      <c r="EZM82"/>
      <c r="EZN82"/>
      <c r="EZO82"/>
      <c r="EZP82"/>
      <c r="EZQ82"/>
      <c r="EZR82"/>
      <c r="EZS82"/>
      <c r="EZT82"/>
      <c r="EZU82"/>
      <c r="EZV82"/>
      <c r="EZW82"/>
      <c r="EZX82"/>
      <c r="EZY82"/>
      <c r="EZZ82"/>
      <c r="FAA82"/>
      <c r="FAB82"/>
      <c r="FAC82"/>
      <c r="FAD82"/>
      <c r="FAE82"/>
      <c r="FAF82"/>
      <c r="FAG82"/>
      <c r="FAH82"/>
      <c r="FAI82"/>
      <c r="FAJ82"/>
      <c r="FAK82"/>
      <c r="FAL82"/>
      <c r="FAM82"/>
      <c r="FAN82"/>
      <c r="FAO82"/>
      <c r="FAP82"/>
      <c r="FAQ82"/>
      <c r="FAR82"/>
      <c r="FAS82"/>
      <c r="FAT82"/>
      <c r="FAU82"/>
      <c r="FAV82"/>
      <c r="FAW82"/>
      <c r="FAX82"/>
      <c r="FAY82"/>
      <c r="FAZ82"/>
      <c r="FBA82"/>
      <c r="FBB82"/>
      <c r="FBC82"/>
      <c r="FBD82"/>
      <c r="FBE82"/>
      <c r="FBF82"/>
      <c r="FBG82"/>
      <c r="FBH82"/>
      <c r="FBI82"/>
      <c r="FBJ82"/>
      <c r="FBK82"/>
      <c r="FBL82"/>
      <c r="FBM82"/>
      <c r="FBN82"/>
      <c r="FBO82"/>
      <c r="FBP82"/>
      <c r="FBQ82"/>
      <c r="FBR82"/>
      <c r="FBS82"/>
      <c r="FBT82"/>
      <c r="FBU82"/>
      <c r="FBV82"/>
      <c r="FBW82"/>
      <c r="FBX82"/>
      <c r="FBY82"/>
      <c r="FBZ82"/>
      <c r="FCA82"/>
      <c r="FCB82"/>
      <c r="FCC82"/>
      <c r="FCD82"/>
      <c r="FCE82"/>
      <c r="FCF82"/>
      <c r="FCG82"/>
      <c r="FCH82"/>
      <c r="FCI82"/>
      <c r="FCJ82"/>
      <c r="FCK82"/>
      <c r="FCL82"/>
      <c r="FCM82"/>
      <c r="FCN82"/>
      <c r="FCO82"/>
      <c r="FCP82"/>
      <c r="FCQ82"/>
      <c r="FCR82"/>
      <c r="FCS82"/>
      <c r="FCT82"/>
      <c r="FCU82"/>
      <c r="FCV82"/>
      <c r="FCW82"/>
      <c r="FCX82"/>
      <c r="FCY82"/>
      <c r="FCZ82"/>
      <c r="FDA82"/>
      <c r="FDB82"/>
      <c r="FDC82"/>
      <c r="FDD82"/>
      <c r="FDE82"/>
      <c r="FDF82"/>
      <c r="FDG82"/>
      <c r="FDH82"/>
      <c r="FDI82"/>
      <c r="FDJ82"/>
      <c r="FDK82"/>
      <c r="FDL82"/>
      <c r="FDM82"/>
      <c r="FDN82"/>
      <c r="FDO82"/>
      <c r="FDP82"/>
      <c r="FDQ82"/>
      <c r="FDR82"/>
      <c r="FDS82"/>
      <c r="FDT82"/>
      <c r="FDU82"/>
      <c r="FDV82"/>
      <c r="FDW82"/>
      <c r="FDX82"/>
      <c r="FDY82"/>
      <c r="FDZ82"/>
      <c r="FEA82"/>
      <c r="FEB82"/>
      <c r="FEC82"/>
      <c r="FED82"/>
      <c r="FEE82"/>
      <c r="FEF82"/>
      <c r="FEG82"/>
      <c r="FEH82"/>
      <c r="FEI82"/>
      <c r="FEJ82"/>
      <c r="FEK82"/>
      <c r="FEL82"/>
      <c r="FEM82"/>
      <c r="FEN82"/>
      <c r="FEO82"/>
      <c r="FEP82"/>
      <c r="FEQ82"/>
      <c r="FER82"/>
      <c r="FES82"/>
      <c r="FET82"/>
      <c r="FEU82"/>
      <c r="FEV82"/>
      <c r="FEW82"/>
      <c r="FEX82"/>
      <c r="FEY82"/>
      <c r="FEZ82"/>
      <c r="FFA82"/>
      <c r="FFB82"/>
      <c r="FFC82"/>
      <c r="FFD82"/>
      <c r="FFE82"/>
      <c r="FFF82"/>
      <c r="FFG82"/>
      <c r="FFH82"/>
      <c r="FFI82"/>
      <c r="FFJ82"/>
      <c r="FFK82"/>
      <c r="FFL82"/>
      <c r="FFM82"/>
      <c r="FFN82"/>
      <c r="FFO82"/>
      <c r="FFP82"/>
      <c r="FFQ82"/>
      <c r="FFR82"/>
      <c r="FFS82"/>
      <c r="FFT82"/>
      <c r="FFU82"/>
      <c r="FFV82"/>
      <c r="FFW82"/>
      <c r="FFX82"/>
      <c r="FFY82"/>
      <c r="FFZ82"/>
      <c r="FGA82"/>
      <c r="FGB82"/>
      <c r="FGC82"/>
      <c r="FGD82"/>
      <c r="FGE82"/>
      <c r="FGF82"/>
      <c r="FGG82"/>
      <c r="FGH82"/>
      <c r="FGI82"/>
      <c r="FGJ82"/>
      <c r="FGK82"/>
      <c r="FGL82"/>
      <c r="FGM82"/>
      <c r="FGN82"/>
      <c r="FGO82"/>
      <c r="FGP82"/>
      <c r="FGQ82"/>
      <c r="FGR82"/>
      <c r="FGS82"/>
      <c r="FGT82"/>
      <c r="FGU82"/>
      <c r="FGV82"/>
      <c r="FGW82"/>
      <c r="FGX82"/>
      <c r="FGY82"/>
      <c r="FGZ82"/>
      <c r="FHA82"/>
      <c r="FHB82"/>
      <c r="FHC82"/>
      <c r="FHD82"/>
      <c r="FHE82"/>
      <c r="FHF82"/>
      <c r="FHG82"/>
      <c r="FHH82"/>
      <c r="FHI82"/>
      <c r="FHJ82"/>
      <c r="FHK82"/>
      <c r="FHL82"/>
      <c r="FHM82"/>
      <c r="FHN82"/>
      <c r="FHO82"/>
      <c r="FHP82"/>
      <c r="FHQ82"/>
      <c r="FHR82"/>
      <c r="FHS82"/>
      <c r="FHT82"/>
      <c r="FHU82"/>
      <c r="FHV82"/>
      <c r="FHW82"/>
      <c r="FHX82"/>
      <c r="FHY82"/>
      <c r="FHZ82"/>
      <c r="FIA82"/>
      <c r="FIB82"/>
      <c r="FIC82"/>
      <c r="FID82"/>
      <c r="FIE82"/>
      <c r="FIF82"/>
      <c r="FIG82"/>
      <c r="FIH82"/>
      <c r="FII82"/>
      <c r="FIJ82"/>
      <c r="FIK82"/>
      <c r="FIL82"/>
      <c r="FIM82"/>
      <c r="FIN82"/>
      <c r="FIO82"/>
      <c r="FIP82"/>
      <c r="FIQ82"/>
      <c r="FIR82"/>
      <c r="FIS82"/>
      <c r="FIT82"/>
      <c r="FIU82"/>
      <c r="FIV82"/>
      <c r="FIW82"/>
      <c r="FIX82"/>
      <c r="FIY82"/>
      <c r="FIZ82"/>
      <c r="FJA82"/>
      <c r="FJB82"/>
      <c r="FJC82"/>
      <c r="FJD82"/>
      <c r="FJE82"/>
      <c r="FJF82"/>
      <c r="FJG82"/>
      <c r="FJH82"/>
      <c r="FJI82"/>
      <c r="FJJ82"/>
      <c r="FJK82"/>
      <c r="FJL82"/>
      <c r="FJM82"/>
      <c r="FJN82"/>
      <c r="FJO82"/>
      <c r="FJP82"/>
      <c r="FJQ82"/>
      <c r="FJR82"/>
      <c r="FJS82"/>
      <c r="FJT82"/>
      <c r="FJU82"/>
      <c r="FJV82"/>
      <c r="FJW82"/>
      <c r="FJX82"/>
      <c r="FJY82"/>
      <c r="FJZ82"/>
      <c r="FKA82"/>
      <c r="FKB82"/>
      <c r="FKC82"/>
      <c r="FKD82"/>
      <c r="FKE82"/>
      <c r="FKF82"/>
      <c r="FKG82"/>
      <c r="FKH82"/>
      <c r="FKI82"/>
      <c r="FKJ82"/>
      <c r="FKK82"/>
      <c r="FKL82"/>
      <c r="FKM82"/>
      <c r="FKN82"/>
      <c r="FKO82"/>
      <c r="FKP82"/>
      <c r="FKQ82"/>
      <c r="FKR82"/>
      <c r="FKS82"/>
      <c r="FKT82"/>
      <c r="FKU82"/>
      <c r="FKV82"/>
      <c r="FKW82"/>
      <c r="FKX82"/>
      <c r="FKY82"/>
      <c r="FKZ82"/>
      <c r="FLA82"/>
      <c r="FLB82"/>
      <c r="FLC82"/>
      <c r="FLD82"/>
      <c r="FLE82"/>
      <c r="FLF82"/>
      <c r="FLG82"/>
      <c r="FLH82"/>
      <c r="FLI82"/>
      <c r="FLJ82"/>
      <c r="FLK82"/>
      <c r="FLL82"/>
      <c r="FLM82"/>
      <c r="FLN82"/>
      <c r="FLO82"/>
      <c r="FLP82"/>
      <c r="FLQ82"/>
      <c r="FLR82"/>
      <c r="FLS82"/>
      <c r="FLT82"/>
      <c r="FLU82"/>
      <c r="FLV82"/>
      <c r="FLW82"/>
      <c r="FLX82"/>
      <c r="FLY82"/>
      <c r="FLZ82"/>
      <c r="FMA82"/>
      <c r="FMB82"/>
      <c r="FMC82"/>
      <c r="FMD82"/>
      <c r="FME82"/>
      <c r="FMF82"/>
      <c r="FMG82"/>
      <c r="FMH82"/>
      <c r="FMI82"/>
      <c r="FMJ82"/>
      <c r="FMK82"/>
      <c r="FML82"/>
      <c r="FMM82"/>
      <c r="FMN82"/>
      <c r="FMO82"/>
      <c r="FMP82"/>
      <c r="FMQ82"/>
      <c r="FMR82"/>
      <c r="FMS82"/>
      <c r="FMT82"/>
      <c r="FMU82"/>
      <c r="FMV82"/>
      <c r="FMW82"/>
      <c r="FMX82"/>
      <c r="FMY82"/>
      <c r="FMZ82"/>
      <c r="FNA82"/>
      <c r="FNB82"/>
      <c r="FNC82"/>
      <c r="FND82"/>
      <c r="FNE82"/>
      <c r="FNF82"/>
      <c r="FNG82"/>
      <c r="FNH82"/>
      <c r="FNI82"/>
      <c r="FNJ82"/>
      <c r="FNK82"/>
      <c r="FNL82"/>
      <c r="FNM82"/>
      <c r="FNN82"/>
      <c r="FNO82"/>
      <c r="FNP82"/>
      <c r="FNQ82"/>
      <c r="FNR82"/>
      <c r="FNS82"/>
      <c r="FNT82"/>
      <c r="FNU82"/>
      <c r="FNV82"/>
      <c r="FNW82"/>
      <c r="FNX82"/>
      <c r="FNY82"/>
      <c r="FNZ82"/>
      <c r="FOA82"/>
      <c r="FOB82"/>
      <c r="FOC82"/>
      <c r="FOD82"/>
      <c r="FOE82"/>
      <c r="FOF82"/>
      <c r="FOG82"/>
      <c r="FOH82"/>
      <c r="FOI82"/>
      <c r="FOJ82"/>
      <c r="FOK82"/>
      <c r="FOL82"/>
      <c r="FOM82"/>
      <c r="FON82"/>
      <c r="FOO82"/>
      <c r="FOP82"/>
      <c r="FOQ82"/>
      <c r="FOR82"/>
      <c r="FOS82"/>
      <c r="FOT82"/>
      <c r="FOU82"/>
      <c r="FOV82"/>
      <c r="FOW82"/>
      <c r="FOX82"/>
      <c r="FOY82"/>
      <c r="FOZ82"/>
      <c r="FPA82"/>
      <c r="FPB82"/>
      <c r="FPC82"/>
      <c r="FPD82"/>
      <c r="FPE82"/>
      <c r="FPF82"/>
      <c r="FPG82"/>
      <c r="FPH82"/>
      <c r="FPI82"/>
      <c r="FPJ82"/>
      <c r="FPK82"/>
      <c r="FPL82"/>
      <c r="FPM82"/>
      <c r="FPN82"/>
      <c r="FPO82"/>
      <c r="FPP82"/>
      <c r="FPQ82"/>
      <c r="FPR82"/>
      <c r="FPS82"/>
      <c r="FPT82"/>
      <c r="FPU82"/>
      <c r="FPV82"/>
      <c r="FPW82"/>
      <c r="FPX82"/>
      <c r="FPY82"/>
      <c r="FPZ82"/>
      <c r="FQA82"/>
      <c r="FQB82"/>
      <c r="FQC82"/>
      <c r="FQD82"/>
      <c r="FQE82"/>
      <c r="FQF82"/>
      <c r="FQG82"/>
      <c r="FQH82"/>
      <c r="FQI82"/>
      <c r="FQJ82"/>
      <c r="FQK82"/>
      <c r="FQL82"/>
      <c r="FQM82"/>
      <c r="FQN82"/>
      <c r="FQO82"/>
      <c r="FQP82"/>
      <c r="FQQ82"/>
      <c r="FQR82"/>
      <c r="FQS82"/>
      <c r="FQT82"/>
      <c r="FQU82"/>
      <c r="FQV82"/>
      <c r="FQW82"/>
      <c r="FQX82"/>
      <c r="FQY82"/>
      <c r="FQZ82"/>
      <c r="FRA82"/>
      <c r="FRB82"/>
      <c r="FRC82"/>
      <c r="FRD82"/>
      <c r="FRE82"/>
      <c r="FRF82"/>
      <c r="FRG82"/>
      <c r="FRH82"/>
      <c r="FRI82"/>
      <c r="FRJ82"/>
      <c r="FRK82"/>
      <c r="FRL82"/>
      <c r="FRM82"/>
      <c r="FRN82"/>
      <c r="FRO82"/>
      <c r="FRP82"/>
      <c r="FRQ82"/>
      <c r="FRR82"/>
      <c r="FRS82"/>
      <c r="FRT82"/>
      <c r="FRU82"/>
      <c r="FRV82"/>
      <c r="FRW82"/>
      <c r="FRX82"/>
      <c r="FRY82"/>
      <c r="FRZ82"/>
      <c r="FSA82"/>
      <c r="FSB82"/>
      <c r="FSC82"/>
      <c r="FSD82"/>
      <c r="FSE82"/>
      <c r="FSF82"/>
      <c r="FSG82"/>
      <c r="FSH82"/>
      <c r="FSI82"/>
      <c r="FSJ82"/>
      <c r="FSK82"/>
      <c r="FSL82"/>
      <c r="FSM82"/>
      <c r="FSN82"/>
      <c r="FSO82"/>
      <c r="FSP82"/>
      <c r="FSQ82"/>
      <c r="FSR82"/>
      <c r="FSS82"/>
      <c r="FST82"/>
      <c r="FSU82"/>
      <c r="FSV82"/>
      <c r="FSW82"/>
      <c r="FSX82"/>
      <c r="FSY82"/>
      <c r="FSZ82"/>
      <c r="FTA82"/>
      <c r="FTB82"/>
      <c r="FTC82"/>
      <c r="FTD82"/>
      <c r="FTE82"/>
      <c r="FTF82"/>
      <c r="FTG82"/>
      <c r="FTH82"/>
      <c r="FTI82"/>
      <c r="FTJ82"/>
      <c r="FTK82"/>
      <c r="FTL82"/>
      <c r="FTM82"/>
      <c r="FTN82"/>
      <c r="FTO82"/>
      <c r="FTP82"/>
      <c r="FTQ82"/>
      <c r="FTR82"/>
      <c r="FTS82"/>
      <c r="FTT82"/>
      <c r="FTU82"/>
      <c r="FTV82"/>
      <c r="FTW82"/>
      <c r="FTX82"/>
      <c r="FTY82"/>
      <c r="FTZ82"/>
      <c r="FUA82"/>
      <c r="FUB82"/>
      <c r="FUC82"/>
      <c r="FUD82"/>
      <c r="FUE82"/>
      <c r="FUF82"/>
      <c r="FUG82"/>
      <c r="FUH82"/>
      <c r="FUI82"/>
      <c r="FUJ82"/>
      <c r="FUK82"/>
      <c r="FUL82"/>
      <c r="FUM82"/>
      <c r="FUN82"/>
      <c r="FUO82"/>
      <c r="FUP82"/>
      <c r="FUQ82"/>
      <c r="FUR82"/>
      <c r="FUS82"/>
      <c r="FUT82"/>
      <c r="FUU82"/>
      <c r="FUV82"/>
      <c r="FUW82"/>
      <c r="FUX82"/>
      <c r="FUY82"/>
      <c r="FUZ82"/>
      <c r="FVA82"/>
      <c r="FVB82"/>
      <c r="FVC82"/>
      <c r="FVD82"/>
      <c r="FVE82"/>
      <c r="FVF82"/>
      <c r="FVG82"/>
      <c r="FVH82"/>
      <c r="FVI82"/>
      <c r="FVJ82"/>
      <c r="FVK82"/>
      <c r="FVL82"/>
      <c r="FVM82"/>
      <c r="FVN82"/>
      <c r="FVO82"/>
      <c r="FVP82"/>
      <c r="FVQ82"/>
      <c r="FVR82"/>
      <c r="FVS82"/>
      <c r="FVT82"/>
      <c r="FVU82"/>
      <c r="FVV82"/>
      <c r="FVW82"/>
      <c r="FVX82"/>
      <c r="FVY82"/>
      <c r="FVZ82"/>
      <c r="FWA82"/>
      <c r="FWB82"/>
      <c r="FWC82"/>
      <c r="FWD82"/>
      <c r="FWE82"/>
      <c r="FWF82"/>
      <c r="FWG82"/>
      <c r="FWH82"/>
      <c r="FWI82"/>
      <c r="FWJ82"/>
      <c r="FWK82"/>
      <c r="FWL82"/>
      <c r="FWM82"/>
      <c r="FWN82"/>
      <c r="FWO82"/>
      <c r="FWP82"/>
      <c r="FWQ82"/>
      <c r="FWR82"/>
      <c r="FWS82"/>
      <c r="FWT82"/>
      <c r="FWU82"/>
      <c r="FWV82"/>
      <c r="FWW82"/>
      <c r="FWX82"/>
      <c r="FWY82"/>
      <c r="FWZ82"/>
      <c r="FXA82"/>
      <c r="FXB82"/>
      <c r="FXC82"/>
      <c r="FXD82"/>
      <c r="FXE82"/>
      <c r="FXF82"/>
      <c r="FXG82"/>
      <c r="FXH82"/>
      <c r="FXI82"/>
      <c r="FXJ82"/>
      <c r="FXK82"/>
      <c r="FXL82"/>
      <c r="FXM82"/>
      <c r="FXN82"/>
      <c r="FXO82"/>
      <c r="FXP82"/>
      <c r="FXQ82"/>
      <c r="FXR82"/>
      <c r="FXS82"/>
      <c r="FXT82"/>
      <c r="FXU82"/>
      <c r="FXV82"/>
      <c r="FXW82"/>
      <c r="FXX82"/>
      <c r="FXY82"/>
      <c r="FXZ82"/>
      <c r="FYA82"/>
      <c r="FYB82"/>
      <c r="FYC82"/>
      <c r="FYD82"/>
      <c r="FYE82"/>
      <c r="FYF82"/>
      <c r="FYG82"/>
      <c r="FYH82"/>
      <c r="FYI82"/>
      <c r="FYJ82"/>
      <c r="FYK82"/>
      <c r="FYL82"/>
      <c r="FYM82"/>
      <c r="FYN82"/>
      <c r="FYO82"/>
      <c r="FYP82"/>
      <c r="FYQ82"/>
      <c r="FYR82"/>
      <c r="FYS82"/>
      <c r="FYT82"/>
      <c r="FYU82"/>
      <c r="FYV82"/>
      <c r="FYW82"/>
      <c r="FYX82"/>
      <c r="FYY82"/>
      <c r="FYZ82"/>
      <c r="FZA82"/>
      <c r="FZB82"/>
      <c r="FZC82"/>
      <c r="FZD82"/>
      <c r="FZE82"/>
      <c r="FZF82"/>
      <c r="FZG82"/>
      <c r="FZH82"/>
      <c r="FZI82"/>
      <c r="FZJ82"/>
      <c r="FZK82"/>
      <c r="FZL82"/>
      <c r="FZM82"/>
      <c r="FZN82"/>
      <c r="FZO82"/>
      <c r="FZP82"/>
      <c r="FZQ82"/>
      <c r="FZR82"/>
      <c r="FZS82"/>
      <c r="FZT82"/>
      <c r="FZU82"/>
      <c r="FZV82"/>
      <c r="FZW82"/>
      <c r="FZX82"/>
      <c r="FZY82"/>
      <c r="FZZ82"/>
      <c r="GAA82"/>
      <c r="GAB82"/>
      <c r="GAC82"/>
      <c r="GAD82"/>
      <c r="GAE82"/>
      <c r="GAF82"/>
      <c r="GAG82"/>
      <c r="GAH82"/>
      <c r="GAI82"/>
      <c r="GAJ82"/>
      <c r="GAK82"/>
      <c r="GAL82"/>
      <c r="GAM82"/>
      <c r="GAN82"/>
      <c r="GAO82"/>
      <c r="GAP82"/>
      <c r="GAQ82"/>
      <c r="GAR82"/>
      <c r="GAS82"/>
      <c r="GAT82"/>
      <c r="GAU82"/>
      <c r="GAV82"/>
      <c r="GAW82"/>
      <c r="GAX82"/>
      <c r="GAY82"/>
      <c r="GAZ82"/>
      <c r="GBA82"/>
      <c r="GBB82"/>
      <c r="GBC82"/>
      <c r="GBD82"/>
      <c r="GBE82"/>
      <c r="GBF82"/>
      <c r="GBG82"/>
      <c r="GBH82"/>
      <c r="GBI82"/>
      <c r="GBJ82"/>
      <c r="GBK82"/>
      <c r="GBL82"/>
      <c r="GBM82"/>
      <c r="GBN82"/>
      <c r="GBO82"/>
      <c r="GBP82"/>
      <c r="GBQ82"/>
      <c r="GBR82"/>
      <c r="GBS82"/>
      <c r="GBT82"/>
      <c r="GBU82"/>
      <c r="GBV82"/>
      <c r="GBW82"/>
      <c r="GBX82"/>
      <c r="GBY82"/>
      <c r="GBZ82"/>
      <c r="GCA82"/>
      <c r="GCB82"/>
      <c r="GCC82"/>
      <c r="GCD82"/>
      <c r="GCE82"/>
      <c r="GCF82"/>
      <c r="GCG82"/>
      <c r="GCH82"/>
      <c r="GCI82"/>
      <c r="GCJ82"/>
      <c r="GCK82"/>
      <c r="GCL82"/>
      <c r="GCM82"/>
      <c r="GCN82"/>
      <c r="GCO82"/>
      <c r="GCP82"/>
      <c r="GCQ82"/>
      <c r="GCR82"/>
      <c r="GCS82"/>
      <c r="GCT82"/>
      <c r="GCU82"/>
      <c r="GCV82"/>
      <c r="GCW82"/>
      <c r="GCX82"/>
      <c r="GCY82"/>
      <c r="GCZ82"/>
      <c r="GDA82"/>
      <c r="GDB82"/>
      <c r="GDC82"/>
      <c r="GDD82"/>
      <c r="GDE82"/>
      <c r="GDF82"/>
      <c r="GDG82"/>
      <c r="GDH82"/>
      <c r="GDI82"/>
      <c r="GDJ82"/>
      <c r="GDK82"/>
      <c r="GDL82"/>
      <c r="GDM82"/>
      <c r="GDN82"/>
      <c r="GDO82"/>
      <c r="GDP82"/>
      <c r="GDQ82"/>
      <c r="GDR82"/>
      <c r="GDS82"/>
      <c r="GDT82"/>
      <c r="GDU82"/>
      <c r="GDV82"/>
      <c r="GDW82"/>
      <c r="GDX82"/>
      <c r="GDY82"/>
      <c r="GDZ82"/>
      <c r="GEA82"/>
      <c r="GEB82"/>
      <c r="GEC82"/>
      <c r="GED82"/>
      <c r="GEE82"/>
      <c r="GEF82"/>
      <c r="GEG82"/>
      <c r="GEH82"/>
      <c r="GEI82"/>
      <c r="GEJ82"/>
      <c r="GEK82"/>
      <c r="GEL82"/>
      <c r="GEM82"/>
      <c r="GEN82"/>
      <c r="GEO82"/>
      <c r="GEP82"/>
      <c r="GEQ82"/>
      <c r="GER82"/>
      <c r="GES82"/>
      <c r="GET82"/>
      <c r="GEU82"/>
      <c r="GEV82"/>
      <c r="GEW82"/>
      <c r="GEX82"/>
      <c r="GEY82"/>
      <c r="GEZ82"/>
      <c r="GFA82"/>
      <c r="GFB82"/>
      <c r="GFC82"/>
      <c r="GFD82"/>
      <c r="GFE82"/>
      <c r="GFF82"/>
      <c r="GFG82"/>
      <c r="GFH82"/>
      <c r="GFI82"/>
      <c r="GFJ82"/>
      <c r="GFK82"/>
      <c r="GFL82"/>
      <c r="GFM82"/>
      <c r="GFN82"/>
      <c r="GFO82"/>
      <c r="GFP82"/>
      <c r="GFQ82"/>
      <c r="GFR82"/>
      <c r="GFS82"/>
      <c r="GFT82"/>
      <c r="GFU82"/>
      <c r="GFV82"/>
      <c r="GFW82"/>
      <c r="GFX82"/>
      <c r="GFY82"/>
      <c r="GFZ82"/>
      <c r="GGA82"/>
      <c r="GGB82"/>
      <c r="GGC82"/>
      <c r="GGD82"/>
      <c r="GGE82"/>
      <c r="GGF82"/>
      <c r="GGG82"/>
      <c r="GGH82"/>
      <c r="GGI82"/>
      <c r="GGJ82"/>
      <c r="GGK82"/>
      <c r="GGL82"/>
      <c r="GGM82"/>
      <c r="GGN82"/>
      <c r="GGO82"/>
      <c r="GGP82"/>
      <c r="GGQ82"/>
      <c r="GGR82"/>
      <c r="GGS82"/>
      <c r="GGT82"/>
      <c r="GGU82"/>
      <c r="GGV82"/>
      <c r="GGW82"/>
      <c r="GGX82"/>
      <c r="GGY82"/>
      <c r="GGZ82"/>
      <c r="GHA82"/>
      <c r="GHB82"/>
      <c r="GHC82"/>
      <c r="GHD82"/>
      <c r="GHE82"/>
      <c r="GHF82"/>
      <c r="GHG82"/>
      <c r="GHH82"/>
      <c r="GHI82"/>
      <c r="GHJ82"/>
      <c r="GHK82"/>
      <c r="GHL82"/>
      <c r="GHM82"/>
      <c r="GHN82"/>
      <c r="GHO82"/>
      <c r="GHP82"/>
      <c r="GHQ82"/>
      <c r="GHR82"/>
      <c r="GHS82"/>
      <c r="GHT82"/>
      <c r="GHU82"/>
      <c r="GHV82"/>
      <c r="GHW82"/>
      <c r="GHX82"/>
      <c r="GHY82"/>
      <c r="GHZ82"/>
      <c r="GIA82"/>
      <c r="GIB82"/>
      <c r="GIC82"/>
      <c r="GID82"/>
      <c r="GIE82"/>
      <c r="GIF82"/>
      <c r="GIG82"/>
      <c r="GIH82"/>
      <c r="GII82"/>
      <c r="GIJ82"/>
      <c r="GIK82"/>
      <c r="GIL82"/>
      <c r="GIM82"/>
      <c r="GIN82"/>
      <c r="GIO82"/>
      <c r="GIP82"/>
      <c r="GIQ82"/>
      <c r="GIR82"/>
      <c r="GIS82"/>
      <c r="GIT82"/>
      <c r="GIU82"/>
      <c r="GIV82"/>
      <c r="GIW82"/>
      <c r="GIX82"/>
      <c r="GIY82"/>
      <c r="GIZ82"/>
      <c r="GJA82"/>
      <c r="GJB82"/>
      <c r="GJC82"/>
      <c r="GJD82"/>
      <c r="GJE82"/>
      <c r="GJF82"/>
      <c r="GJG82"/>
      <c r="GJH82"/>
      <c r="GJI82"/>
      <c r="GJJ82"/>
      <c r="GJK82"/>
      <c r="GJL82"/>
      <c r="GJM82"/>
      <c r="GJN82"/>
      <c r="GJO82"/>
      <c r="GJP82"/>
      <c r="GJQ82"/>
      <c r="GJR82"/>
      <c r="GJS82"/>
      <c r="GJT82"/>
      <c r="GJU82"/>
      <c r="GJV82"/>
      <c r="GJW82"/>
      <c r="GJX82"/>
      <c r="GJY82"/>
      <c r="GJZ82"/>
      <c r="GKA82"/>
      <c r="GKB82"/>
      <c r="GKC82"/>
      <c r="GKD82"/>
      <c r="GKE82"/>
      <c r="GKF82"/>
      <c r="GKG82"/>
      <c r="GKH82"/>
      <c r="GKI82"/>
      <c r="GKJ82"/>
      <c r="GKK82"/>
      <c r="GKL82"/>
      <c r="GKM82"/>
      <c r="GKN82"/>
      <c r="GKO82"/>
      <c r="GKP82"/>
      <c r="GKQ82"/>
      <c r="GKR82"/>
      <c r="GKS82"/>
      <c r="GKT82"/>
      <c r="GKU82"/>
      <c r="GKV82"/>
      <c r="GKW82"/>
      <c r="GKX82"/>
      <c r="GKY82"/>
      <c r="GKZ82"/>
      <c r="GLA82"/>
      <c r="GLB82"/>
      <c r="GLC82"/>
      <c r="GLD82"/>
      <c r="GLE82"/>
      <c r="GLF82"/>
      <c r="GLG82"/>
      <c r="GLH82"/>
      <c r="GLI82"/>
      <c r="GLJ82"/>
      <c r="GLK82"/>
      <c r="GLL82"/>
      <c r="GLM82"/>
      <c r="GLN82"/>
      <c r="GLO82"/>
      <c r="GLP82"/>
      <c r="GLQ82"/>
      <c r="GLR82"/>
      <c r="GLS82"/>
      <c r="GLT82"/>
      <c r="GLU82"/>
      <c r="GLV82"/>
      <c r="GLW82"/>
      <c r="GLX82"/>
      <c r="GLY82"/>
      <c r="GLZ82"/>
      <c r="GMA82"/>
      <c r="GMB82"/>
      <c r="GMC82"/>
      <c r="GMD82"/>
      <c r="GME82"/>
      <c r="GMF82"/>
      <c r="GMG82"/>
      <c r="GMH82"/>
      <c r="GMI82"/>
      <c r="GMJ82"/>
      <c r="GMK82"/>
      <c r="GML82"/>
      <c r="GMM82"/>
      <c r="GMN82"/>
      <c r="GMO82"/>
      <c r="GMP82"/>
      <c r="GMQ82"/>
      <c r="GMR82"/>
      <c r="GMS82"/>
      <c r="GMT82"/>
      <c r="GMU82"/>
      <c r="GMV82"/>
      <c r="GMW82"/>
      <c r="GMX82"/>
      <c r="GMY82"/>
      <c r="GMZ82"/>
      <c r="GNA82"/>
      <c r="GNB82"/>
      <c r="GNC82"/>
      <c r="GND82"/>
      <c r="GNE82"/>
      <c r="GNF82"/>
      <c r="GNG82"/>
      <c r="GNH82"/>
      <c r="GNI82"/>
      <c r="GNJ82"/>
      <c r="GNK82"/>
      <c r="GNL82"/>
      <c r="GNM82"/>
      <c r="GNN82"/>
      <c r="GNO82"/>
      <c r="GNP82"/>
      <c r="GNQ82"/>
      <c r="GNR82"/>
      <c r="GNS82"/>
      <c r="GNT82"/>
      <c r="GNU82"/>
      <c r="GNV82"/>
      <c r="GNW82"/>
      <c r="GNX82"/>
      <c r="GNY82"/>
      <c r="GNZ82"/>
      <c r="GOA82"/>
      <c r="GOB82"/>
      <c r="GOC82"/>
      <c r="GOD82"/>
      <c r="GOE82"/>
      <c r="GOF82"/>
      <c r="GOG82"/>
      <c r="GOH82"/>
      <c r="GOI82"/>
      <c r="GOJ82"/>
      <c r="GOK82"/>
      <c r="GOL82"/>
      <c r="GOM82"/>
      <c r="GON82"/>
      <c r="GOO82"/>
      <c r="GOP82"/>
      <c r="GOQ82"/>
      <c r="GOR82"/>
      <c r="GOS82"/>
      <c r="GOT82"/>
      <c r="GOU82"/>
      <c r="GOV82"/>
      <c r="GOW82"/>
      <c r="GOX82"/>
      <c r="GOY82"/>
      <c r="GOZ82"/>
      <c r="GPA82"/>
      <c r="GPB82"/>
      <c r="GPC82"/>
      <c r="GPD82"/>
      <c r="GPE82"/>
      <c r="GPF82"/>
      <c r="GPG82"/>
      <c r="GPH82"/>
      <c r="GPI82"/>
      <c r="GPJ82"/>
      <c r="GPK82"/>
      <c r="GPL82"/>
      <c r="GPM82"/>
      <c r="GPN82"/>
      <c r="GPO82"/>
      <c r="GPP82"/>
      <c r="GPQ82"/>
      <c r="GPR82"/>
      <c r="GPS82"/>
      <c r="GPT82"/>
      <c r="GPU82"/>
      <c r="GPV82"/>
      <c r="GPW82"/>
      <c r="GPX82"/>
      <c r="GPY82"/>
      <c r="GPZ82"/>
      <c r="GQA82"/>
      <c r="GQB82"/>
      <c r="GQC82"/>
      <c r="GQD82"/>
      <c r="GQE82"/>
      <c r="GQF82"/>
      <c r="GQG82"/>
      <c r="GQH82"/>
      <c r="GQI82"/>
      <c r="GQJ82"/>
      <c r="GQK82"/>
      <c r="GQL82"/>
      <c r="GQM82"/>
      <c r="GQN82"/>
      <c r="GQO82"/>
      <c r="GQP82"/>
      <c r="GQQ82"/>
      <c r="GQR82"/>
      <c r="GQS82"/>
      <c r="GQT82"/>
      <c r="GQU82"/>
      <c r="GQV82"/>
      <c r="GQW82"/>
      <c r="GQX82"/>
      <c r="GQY82"/>
      <c r="GQZ82"/>
      <c r="GRA82"/>
      <c r="GRB82"/>
      <c r="GRC82"/>
      <c r="GRD82"/>
      <c r="GRE82"/>
      <c r="GRF82"/>
      <c r="GRG82"/>
      <c r="GRH82"/>
      <c r="GRI82"/>
      <c r="GRJ82"/>
      <c r="GRK82"/>
      <c r="GRL82"/>
      <c r="GRM82"/>
      <c r="GRN82"/>
      <c r="GRO82"/>
      <c r="GRP82"/>
      <c r="GRQ82"/>
      <c r="GRR82"/>
      <c r="GRS82"/>
      <c r="GRT82"/>
      <c r="GRU82"/>
      <c r="GRV82"/>
      <c r="GRW82"/>
      <c r="GRX82"/>
      <c r="GRY82"/>
      <c r="GRZ82"/>
      <c r="GSA82"/>
      <c r="GSB82"/>
      <c r="GSC82"/>
      <c r="GSD82"/>
      <c r="GSE82"/>
      <c r="GSF82"/>
      <c r="GSG82"/>
      <c r="GSH82"/>
      <c r="GSI82"/>
      <c r="GSJ82"/>
      <c r="GSK82"/>
      <c r="GSL82"/>
      <c r="GSM82"/>
      <c r="GSN82"/>
      <c r="GSO82"/>
      <c r="GSP82"/>
      <c r="GSQ82"/>
      <c r="GSR82"/>
      <c r="GSS82"/>
      <c r="GST82"/>
      <c r="GSU82"/>
      <c r="GSV82"/>
      <c r="GSW82"/>
      <c r="GSX82"/>
      <c r="GSY82"/>
      <c r="GSZ82"/>
      <c r="GTA82"/>
      <c r="GTB82"/>
      <c r="GTC82"/>
      <c r="GTD82"/>
      <c r="GTE82"/>
      <c r="GTF82"/>
      <c r="GTG82"/>
      <c r="GTH82"/>
      <c r="GTI82"/>
      <c r="GTJ82"/>
      <c r="GTK82"/>
      <c r="GTL82"/>
      <c r="GTM82"/>
      <c r="GTN82"/>
      <c r="GTO82"/>
      <c r="GTP82"/>
      <c r="GTQ82"/>
      <c r="GTR82"/>
      <c r="GTS82"/>
      <c r="GTT82"/>
      <c r="GTU82"/>
      <c r="GTV82"/>
      <c r="GTW82"/>
      <c r="GTX82"/>
      <c r="GTY82"/>
      <c r="GTZ82"/>
      <c r="GUA82"/>
      <c r="GUB82"/>
      <c r="GUC82"/>
      <c r="GUD82"/>
      <c r="GUE82"/>
      <c r="GUF82"/>
      <c r="GUG82"/>
      <c r="GUH82"/>
      <c r="GUI82"/>
      <c r="GUJ82"/>
      <c r="GUK82"/>
      <c r="GUL82"/>
      <c r="GUM82"/>
      <c r="GUN82"/>
      <c r="GUO82"/>
      <c r="GUP82"/>
      <c r="GUQ82"/>
      <c r="GUR82"/>
      <c r="GUS82"/>
      <c r="GUT82"/>
      <c r="GUU82"/>
      <c r="GUV82"/>
      <c r="GUW82"/>
      <c r="GUX82"/>
      <c r="GUY82"/>
      <c r="GUZ82"/>
      <c r="GVA82"/>
      <c r="GVB82"/>
      <c r="GVC82"/>
      <c r="GVD82"/>
      <c r="GVE82"/>
      <c r="GVF82"/>
      <c r="GVG82"/>
      <c r="GVH82"/>
      <c r="GVI82"/>
      <c r="GVJ82"/>
      <c r="GVK82"/>
      <c r="GVL82"/>
      <c r="GVM82"/>
      <c r="GVN82"/>
      <c r="GVO82"/>
      <c r="GVP82"/>
      <c r="GVQ82"/>
      <c r="GVR82"/>
      <c r="GVS82"/>
      <c r="GVT82"/>
      <c r="GVU82"/>
      <c r="GVV82"/>
      <c r="GVW82"/>
      <c r="GVX82"/>
      <c r="GVY82"/>
      <c r="GVZ82"/>
      <c r="GWA82"/>
      <c r="GWB82"/>
      <c r="GWC82"/>
      <c r="GWD82"/>
      <c r="GWE82"/>
      <c r="GWF82"/>
      <c r="GWG82"/>
      <c r="GWH82"/>
      <c r="GWI82"/>
      <c r="GWJ82"/>
      <c r="GWK82"/>
      <c r="GWL82"/>
      <c r="GWM82"/>
      <c r="GWN82"/>
      <c r="GWO82"/>
      <c r="GWP82"/>
      <c r="GWQ82"/>
      <c r="GWR82"/>
      <c r="GWS82"/>
      <c r="GWT82"/>
      <c r="GWU82"/>
      <c r="GWV82"/>
      <c r="GWW82"/>
      <c r="GWX82"/>
      <c r="GWY82"/>
      <c r="GWZ82"/>
      <c r="GXA82"/>
      <c r="GXB82"/>
      <c r="GXC82"/>
      <c r="GXD82"/>
      <c r="GXE82"/>
      <c r="GXF82"/>
      <c r="GXG82"/>
      <c r="GXH82"/>
      <c r="GXI82"/>
      <c r="GXJ82"/>
      <c r="GXK82"/>
      <c r="GXL82"/>
      <c r="GXM82"/>
      <c r="GXN82"/>
      <c r="GXO82"/>
      <c r="GXP82"/>
      <c r="GXQ82"/>
      <c r="GXR82"/>
      <c r="GXS82"/>
      <c r="GXT82"/>
      <c r="GXU82"/>
      <c r="GXV82"/>
      <c r="GXW82"/>
      <c r="GXX82"/>
      <c r="GXY82"/>
      <c r="GXZ82"/>
      <c r="GYA82"/>
      <c r="GYB82"/>
      <c r="GYC82"/>
      <c r="GYD82"/>
      <c r="GYE82"/>
      <c r="GYF82"/>
      <c r="GYG82"/>
      <c r="GYH82"/>
      <c r="GYI82"/>
      <c r="GYJ82"/>
      <c r="GYK82"/>
      <c r="GYL82"/>
      <c r="GYM82"/>
      <c r="GYN82"/>
      <c r="GYO82"/>
      <c r="GYP82"/>
      <c r="GYQ82"/>
      <c r="GYR82"/>
      <c r="GYS82"/>
      <c r="GYT82"/>
      <c r="GYU82"/>
      <c r="GYV82"/>
      <c r="GYW82"/>
      <c r="GYX82"/>
      <c r="GYY82"/>
      <c r="GYZ82"/>
      <c r="GZA82"/>
      <c r="GZB82"/>
      <c r="GZC82"/>
      <c r="GZD82"/>
      <c r="GZE82"/>
      <c r="GZF82"/>
      <c r="GZG82"/>
      <c r="GZH82"/>
      <c r="GZI82"/>
      <c r="GZJ82"/>
      <c r="GZK82"/>
      <c r="GZL82"/>
      <c r="GZM82"/>
      <c r="GZN82"/>
      <c r="GZO82"/>
      <c r="GZP82"/>
      <c r="GZQ82"/>
      <c r="GZR82"/>
      <c r="GZS82"/>
      <c r="GZT82"/>
      <c r="GZU82"/>
      <c r="GZV82"/>
      <c r="GZW82"/>
      <c r="GZX82"/>
      <c r="GZY82"/>
      <c r="GZZ82"/>
      <c r="HAA82"/>
      <c r="HAB82"/>
      <c r="HAC82"/>
      <c r="HAD82"/>
      <c r="HAE82"/>
      <c r="HAF82"/>
      <c r="HAG82"/>
      <c r="HAH82"/>
      <c r="HAI82"/>
      <c r="HAJ82"/>
      <c r="HAK82"/>
      <c r="HAL82"/>
      <c r="HAM82"/>
      <c r="HAN82"/>
      <c r="HAO82"/>
      <c r="HAP82"/>
      <c r="HAQ82"/>
      <c r="HAR82"/>
      <c r="HAS82"/>
      <c r="HAT82"/>
      <c r="HAU82"/>
      <c r="HAV82"/>
      <c r="HAW82"/>
      <c r="HAX82"/>
      <c r="HAY82"/>
      <c r="HAZ82"/>
      <c r="HBA82"/>
      <c r="HBB82"/>
      <c r="HBC82"/>
      <c r="HBD82"/>
      <c r="HBE82"/>
      <c r="HBF82"/>
      <c r="HBG82"/>
      <c r="HBH82"/>
      <c r="HBI82"/>
      <c r="HBJ82"/>
      <c r="HBK82"/>
      <c r="HBL82"/>
      <c r="HBM82"/>
      <c r="HBN82"/>
      <c r="HBO82"/>
      <c r="HBP82"/>
      <c r="HBQ82"/>
      <c r="HBR82"/>
      <c r="HBS82"/>
      <c r="HBT82"/>
      <c r="HBU82"/>
      <c r="HBV82"/>
      <c r="HBW82"/>
      <c r="HBX82"/>
      <c r="HBY82"/>
      <c r="HBZ82"/>
      <c r="HCA82"/>
      <c r="HCB82"/>
      <c r="HCC82"/>
      <c r="HCD82"/>
      <c r="HCE82"/>
      <c r="HCF82"/>
      <c r="HCG82"/>
      <c r="HCH82"/>
      <c r="HCI82"/>
      <c r="HCJ82"/>
      <c r="HCK82"/>
      <c r="HCL82"/>
      <c r="HCM82"/>
      <c r="HCN82"/>
      <c r="HCO82"/>
      <c r="HCP82"/>
      <c r="HCQ82"/>
      <c r="HCR82"/>
      <c r="HCS82"/>
      <c r="HCT82"/>
      <c r="HCU82"/>
      <c r="HCV82"/>
      <c r="HCW82"/>
      <c r="HCX82"/>
      <c r="HCY82"/>
      <c r="HCZ82"/>
      <c r="HDA82"/>
      <c r="HDB82"/>
      <c r="HDC82"/>
      <c r="HDD82"/>
      <c r="HDE82"/>
      <c r="HDF82"/>
      <c r="HDG82"/>
      <c r="HDH82"/>
      <c r="HDI82"/>
      <c r="HDJ82"/>
      <c r="HDK82"/>
      <c r="HDL82"/>
      <c r="HDM82"/>
      <c r="HDN82"/>
      <c r="HDO82"/>
      <c r="HDP82"/>
      <c r="HDQ82"/>
      <c r="HDR82"/>
      <c r="HDS82"/>
      <c r="HDT82"/>
      <c r="HDU82"/>
      <c r="HDV82"/>
      <c r="HDW82"/>
      <c r="HDX82"/>
      <c r="HDY82"/>
      <c r="HDZ82"/>
      <c r="HEA82"/>
      <c r="HEB82"/>
      <c r="HEC82"/>
      <c r="HED82"/>
      <c r="HEE82"/>
      <c r="HEF82"/>
      <c r="HEG82"/>
      <c r="HEH82"/>
      <c r="HEI82"/>
      <c r="HEJ82"/>
      <c r="HEK82"/>
      <c r="HEL82"/>
      <c r="HEM82"/>
      <c r="HEN82"/>
      <c r="HEO82"/>
      <c r="HEP82"/>
      <c r="HEQ82"/>
      <c r="HER82"/>
      <c r="HES82"/>
      <c r="HET82"/>
      <c r="HEU82"/>
      <c r="HEV82"/>
      <c r="HEW82"/>
      <c r="HEX82"/>
      <c r="HEY82"/>
      <c r="HEZ82"/>
      <c r="HFA82"/>
      <c r="HFB82"/>
      <c r="HFC82"/>
      <c r="HFD82"/>
      <c r="HFE82"/>
      <c r="HFF82"/>
      <c r="HFG82"/>
      <c r="HFH82"/>
      <c r="HFI82"/>
      <c r="HFJ82"/>
      <c r="HFK82"/>
      <c r="HFL82"/>
      <c r="HFM82"/>
      <c r="HFN82"/>
      <c r="HFO82"/>
      <c r="HFP82"/>
      <c r="HFQ82"/>
      <c r="HFR82"/>
      <c r="HFS82"/>
      <c r="HFT82"/>
      <c r="HFU82"/>
      <c r="HFV82"/>
      <c r="HFW82"/>
      <c r="HFX82"/>
      <c r="HFY82"/>
      <c r="HFZ82"/>
      <c r="HGA82"/>
      <c r="HGB82"/>
      <c r="HGC82"/>
      <c r="HGD82"/>
      <c r="HGE82"/>
      <c r="HGF82"/>
      <c r="HGG82"/>
      <c r="HGH82"/>
      <c r="HGI82"/>
      <c r="HGJ82"/>
      <c r="HGK82"/>
      <c r="HGL82"/>
      <c r="HGM82"/>
      <c r="HGN82"/>
      <c r="HGO82"/>
      <c r="HGP82"/>
      <c r="HGQ82"/>
      <c r="HGR82"/>
      <c r="HGS82"/>
      <c r="HGT82"/>
      <c r="HGU82"/>
      <c r="HGV82"/>
      <c r="HGW82"/>
      <c r="HGX82"/>
      <c r="HGY82"/>
      <c r="HGZ82"/>
      <c r="HHA82"/>
      <c r="HHB82"/>
      <c r="HHC82"/>
      <c r="HHD82"/>
      <c r="HHE82"/>
      <c r="HHF82"/>
      <c r="HHG82"/>
      <c r="HHH82"/>
      <c r="HHI82"/>
      <c r="HHJ82"/>
      <c r="HHK82"/>
      <c r="HHL82"/>
      <c r="HHM82"/>
      <c r="HHN82"/>
      <c r="HHO82"/>
      <c r="HHP82"/>
      <c r="HHQ82"/>
      <c r="HHR82"/>
      <c r="HHS82"/>
      <c r="HHT82"/>
      <c r="HHU82"/>
      <c r="HHV82"/>
      <c r="HHW82"/>
      <c r="HHX82"/>
      <c r="HHY82"/>
      <c r="HHZ82"/>
      <c r="HIA82"/>
      <c r="HIB82"/>
      <c r="HIC82"/>
      <c r="HID82"/>
      <c r="HIE82"/>
      <c r="HIF82"/>
      <c r="HIG82"/>
      <c r="HIH82"/>
      <c r="HII82"/>
      <c r="HIJ82"/>
      <c r="HIK82"/>
      <c r="HIL82"/>
      <c r="HIM82"/>
      <c r="HIN82"/>
      <c r="HIO82"/>
      <c r="HIP82"/>
      <c r="HIQ82"/>
      <c r="HIR82"/>
      <c r="HIS82"/>
      <c r="HIT82"/>
      <c r="HIU82"/>
      <c r="HIV82"/>
      <c r="HIW82"/>
      <c r="HIX82"/>
      <c r="HIY82"/>
      <c r="HIZ82"/>
      <c r="HJA82"/>
      <c r="HJB82"/>
      <c r="HJC82"/>
      <c r="HJD82"/>
      <c r="HJE82"/>
      <c r="HJF82"/>
      <c r="HJG82"/>
      <c r="HJH82"/>
      <c r="HJI82"/>
      <c r="HJJ82"/>
      <c r="HJK82"/>
      <c r="HJL82"/>
      <c r="HJM82"/>
      <c r="HJN82"/>
      <c r="HJO82"/>
      <c r="HJP82"/>
      <c r="HJQ82"/>
      <c r="HJR82"/>
      <c r="HJS82"/>
      <c r="HJT82"/>
      <c r="HJU82"/>
      <c r="HJV82"/>
      <c r="HJW82"/>
      <c r="HJX82"/>
      <c r="HJY82"/>
      <c r="HJZ82"/>
      <c r="HKA82"/>
      <c r="HKB82"/>
      <c r="HKC82"/>
      <c r="HKD82"/>
      <c r="HKE82"/>
      <c r="HKF82"/>
      <c r="HKG82"/>
      <c r="HKH82"/>
      <c r="HKI82"/>
      <c r="HKJ82"/>
      <c r="HKK82"/>
      <c r="HKL82"/>
      <c r="HKM82"/>
      <c r="HKN82"/>
      <c r="HKO82"/>
      <c r="HKP82"/>
      <c r="HKQ82"/>
      <c r="HKR82"/>
      <c r="HKS82"/>
      <c r="HKT82"/>
      <c r="HKU82"/>
      <c r="HKV82"/>
      <c r="HKW82"/>
      <c r="HKX82"/>
      <c r="HKY82"/>
      <c r="HKZ82"/>
      <c r="HLA82"/>
      <c r="HLB82"/>
      <c r="HLC82"/>
      <c r="HLD82"/>
      <c r="HLE82"/>
      <c r="HLF82"/>
      <c r="HLG82"/>
      <c r="HLH82"/>
      <c r="HLI82"/>
      <c r="HLJ82"/>
      <c r="HLK82"/>
      <c r="HLL82"/>
      <c r="HLM82"/>
      <c r="HLN82"/>
      <c r="HLO82"/>
      <c r="HLP82"/>
      <c r="HLQ82"/>
      <c r="HLR82"/>
      <c r="HLS82"/>
      <c r="HLT82"/>
      <c r="HLU82"/>
      <c r="HLV82"/>
      <c r="HLW82"/>
      <c r="HLX82"/>
      <c r="HLY82"/>
      <c r="HLZ82"/>
      <c r="HMA82"/>
      <c r="HMB82"/>
      <c r="HMC82"/>
      <c r="HMD82"/>
      <c r="HME82"/>
      <c r="HMF82"/>
      <c r="HMG82"/>
      <c r="HMH82"/>
      <c r="HMI82"/>
      <c r="HMJ82"/>
      <c r="HMK82"/>
      <c r="HML82"/>
      <c r="HMM82"/>
      <c r="HMN82"/>
      <c r="HMO82"/>
      <c r="HMP82"/>
      <c r="HMQ82"/>
      <c r="HMR82"/>
      <c r="HMS82"/>
      <c r="HMT82"/>
      <c r="HMU82"/>
      <c r="HMV82"/>
      <c r="HMW82"/>
      <c r="HMX82"/>
      <c r="HMY82"/>
      <c r="HMZ82"/>
      <c r="HNA82"/>
      <c r="HNB82"/>
      <c r="HNC82"/>
      <c r="HND82"/>
      <c r="HNE82"/>
      <c r="HNF82"/>
      <c r="HNG82"/>
      <c r="HNH82"/>
      <c r="HNI82"/>
      <c r="HNJ82"/>
      <c r="HNK82"/>
      <c r="HNL82"/>
      <c r="HNM82"/>
      <c r="HNN82"/>
      <c r="HNO82"/>
      <c r="HNP82"/>
      <c r="HNQ82"/>
      <c r="HNR82"/>
      <c r="HNS82"/>
      <c r="HNT82"/>
      <c r="HNU82"/>
      <c r="HNV82"/>
      <c r="HNW82"/>
      <c r="HNX82"/>
      <c r="HNY82"/>
      <c r="HNZ82"/>
      <c r="HOA82"/>
      <c r="HOB82"/>
      <c r="HOC82"/>
      <c r="HOD82"/>
      <c r="HOE82"/>
      <c r="HOF82"/>
      <c r="HOG82"/>
      <c r="HOH82"/>
      <c r="HOI82"/>
      <c r="HOJ82"/>
      <c r="HOK82"/>
      <c r="HOL82"/>
      <c r="HOM82"/>
      <c r="HON82"/>
      <c r="HOO82"/>
      <c r="HOP82"/>
      <c r="HOQ82"/>
      <c r="HOR82"/>
      <c r="HOS82"/>
      <c r="HOT82"/>
      <c r="HOU82"/>
      <c r="HOV82"/>
      <c r="HOW82"/>
      <c r="HOX82"/>
      <c r="HOY82"/>
      <c r="HOZ82"/>
      <c r="HPA82"/>
      <c r="HPB82"/>
      <c r="HPC82"/>
      <c r="HPD82"/>
      <c r="HPE82"/>
      <c r="HPF82"/>
      <c r="HPG82"/>
      <c r="HPH82"/>
      <c r="HPI82"/>
      <c r="HPJ82"/>
      <c r="HPK82"/>
      <c r="HPL82"/>
      <c r="HPM82"/>
      <c r="HPN82"/>
      <c r="HPO82"/>
      <c r="HPP82"/>
      <c r="HPQ82"/>
      <c r="HPR82"/>
      <c r="HPS82"/>
      <c r="HPT82"/>
      <c r="HPU82"/>
      <c r="HPV82"/>
      <c r="HPW82"/>
      <c r="HPX82"/>
      <c r="HPY82"/>
      <c r="HPZ82"/>
      <c r="HQA82"/>
      <c r="HQB82"/>
      <c r="HQC82"/>
      <c r="HQD82"/>
      <c r="HQE82"/>
      <c r="HQF82"/>
      <c r="HQG82"/>
      <c r="HQH82"/>
      <c r="HQI82"/>
      <c r="HQJ82"/>
      <c r="HQK82"/>
      <c r="HQL82"/>
      <c r="HQM82"/>
      <c r="HQN82"/>
      <c r="HQO82"/>
      <c r="HQP82"/>
      <c r="HQQ82"/>
      <c r="HQR82"/>
      <c r="HQS82"/>
      <c r="HQT82"/>
      <c r="HQU82"/>
      <c r="HQV82"/>
      <c r="HQW82"/>
      <c r="HQX82"/>
      <c r="HQY82"/>
      <c r="HQZ82"/>
      <c r="HRA82"/>
      <c r="HRB82"/>
      <c r="HRC82"/>
      <c r="HRD82"/>
      <c r="HRE82"/>
      <c r="HRF82"/>
      <c r="HRG82"/>
      <c r="HRH82"/>
      <c r="HRI82"/>
      <c r="HRJ82"/>
      <c r="HRK82"/>
      <c r="HRL82"/>
      <c r="HRM82"/>
      <c r="HRN82"/>
      <c r="HRO82"/>
      <c r="HRP82"/>
      <c r="HRQ82"/>
      <c r="HRR82"/>
      <c r="HRS82"/>
      <c r="HRT82"/>
      <c r="HRU82"/>
      <c r="HRV82"/>
      <c r="HRW82"/>
      <c r="HRX82"/>
      <c r="HRY82"/>
      <c r="HRZ82"/>
      <c r="HSA82"/>
      <c r="HSB82"/>
      <c r="HSC82"/>
      <c r="HSD82"/>
      <c r="HSE82"/>
      <c r="HSF82"/>
      <c r="HSG82"/>
      <c r="HSH82"/>
      <c r="HSI82"/>
      <c r="HSJ82"/>
      <c r="HSK82"/>
      <c r="HSL82"/>
      <c r="HSM82"/>
      <c r="HSN82"/>
      <c r="HSO82"/>
      <c r="HSP82"/>
      <c r="HSQ82"/>
      <c r="HSR82"/>
      <c r="HSS82"/>
      <c r="HST82"/>
      <c r="HSU82"/>
      <c r="HSV82"/>
      <c r="HSW82"/>
      <c r="HSX82"/>
      <c r="HSY82"/>
      <c r="HSZ82"/>
      <c r="HTA82"/>
      <c r="HTB82"/>
      <c r="HTC82"/>
      <c r="HTD82"/>
      <c r="HTE82"/>
      <c r="HTF82"/>
      <c r="HTG82"/>
      <c r="HTH82"/>
      <c r="HTI82"/>
      <c r="HTJ82"/>
      <c r="HTK82"/>
      <c r="HTL82"/>
      <c r="HTM82"/>
      <c r="HTN82"/>
      <c r="HTO82"/>
      <c r="HTP82"/>
      <c r="HTQ82"/>
      <c r="HTR82"/>
      <c r="HTS82"/>
      <c r="HTT82"/>
      <c r="HTU82"/>
      <c r="HTV82"/>
      <c r="HTW82"/>
      <c r="HTX82"/>
      <c r="HTY82"/>
      <c r="HTZ82"/>
      <c r="HUA82"/>
      <c r="HUB82"/>
      <c r="HUC82"/>
      <c r="HUD82"/>
      <c r="HUE82"/>
      <c r="HUF82"/>
      <c r="HUG82"/>
      <c r="HUH82"/>
      <c r="HUI82"/>
      <c r="HUJ82"/>
      <c r="HUK82"/>
      <c r="HUL82"/>
      <c r="HUM82"/>
      <c r="HUN82"/>
      <c r="HUO82"/>
      <c r="HUP82"/>
      <c r="HUQ82"/>
      <c r="HUR82"/>
      <c r="HUS82"/>
      <c r="HUT82"/>
      <c r="HUU82"/>
      <c r="HUV82"/>
      <c r="HUW82"/>
      <c r="HUX82"/>
      <c r="HUY82"/>
      <c r="HUZ82"/>
      <c r="HVA82"/>
      <c r="HVB82"/>
      <c r="HVC82"/>
      <c r="HVD82"/>
      <c r="HVE82"/>
      <c r="HVF82"/>
      <c r="HVG82"/>
      <c r="HVH82"/>
      <c r="HVI82"/>
      <c r="HVJ82"/>
      <c r="HVK82"/>
      <c r="HVL82"/>
      <c r="HVM82"/>
      <c r="HVN82"/>
      <c r="HVO82"/>
      <c r="HVP82"/>
      <c r="HVQ82"/>
      <c r="HVR82"/>
      <c r="HVS82"/>
      <c r="HVT82"/>
      <c r="HVU82"/>
      <c r="HVV82"/>
      <c r="HVW82"/>
      <c r="HVX82"/>
      <c r="HVY82"/>
      <c r="HVZ82"/>
      <c r="HWA82"/>
      <c r="HWB82"/>
      <c r="HWC82"/>
      <c r="HWD82"/>
      <c r="HWE82"/>
      <c r="HWF82"/>
      <c r="HWG82"/>
      <c r="HWH82"/>
      <c r="HWI82"/>
      <c r="HWJ82"/>
      <c r="HWK82"/>
      <c r="HWL82"/>
      <c r="HWM82"/>
      <c r="HWN82"/>
      <c r="HWO82"/>
      <c r="HWP82"/>
      <c r="HWQ82"/>
      <c r="HWR82"/>
      <c r="HWS82"/>
      <c r="HWT82"/>
      <c r="HWU82"/>
      <c r="HWV82"/>
      <c r="HWW82"/>
      <c r="HWX82"/>
      <c r="HWY82"/>
      <c r="HWZ82"/>
      <c r="HXA82"/>
      <c r="HXB82"/>
      <c r="HXC82"/>
      <c r="HXD82"/>
      <c r="HXE82"/>
      <c r="HXF82"/>
      <c r="HXG82"/>
      <c r="HXH82"/>
      <c r="HXI82"/>
      <c r="HXJ82"/>
      <c r="HXK82"/>
      <c r="HXL82"/>
      <c r="HXM82"/>
      <c r="HXN82"/>
      <c r="HXO82"/>
      <c r="HXP82"/>
      <c r="HXQ82"/>
      <c r="HXR82"/>
      <c r="HXS82"/>
      <c r="HXT82"/>
      <c r="HXU82"/>
      <c r="HXV82"/>
      <c r="HXW82"/>
      <c r="HXX82"/>
      <c r="HXY82"/>
      <c r="HXZ82"/>
      <c r="HYA82"/>
      <c r="HYB82"/>
      <c r="HYC82"/>
      <c r="HYD82"/>
      <c r="HYE82"/>
      <c r="HYF82"/>
      <c r="HYG82"/>
      <c r="HYH82"/>
      <c r="HYI82"/>
      <c r="HYJ82"/>
      <c r="HYK82"/>
      <c r="HYL82"/>
      <c r="HYM82"/>
      <c r="HYN82"/>
      <c r="HYO82"/>
      <c r="HYP82"/>
      <c r="HYQ82"/>
      <c r="HYR82"/>
      <c r="HYS82"/>
      <c r="HYT82"/>
      <c r="HYU82"/>
      <c r="HYV82"/>
      <c r="HYW82"/>
      <c r="HYX82"/>
      <c r="HYY82"/>
      <c r="HYZ82"/>
      <c r="HZA82"/>
      <c r="HZB82"/>
      <c r="HZC82"/>
      <c r="HZD82"/>
      <c r="HZE82"/>
      <c r="HZF82"/>
      <c r="HZG82"/>
      <c r="HZH82"/>
      <c r="HZI82"/>
      <c r="HZJ82"/>
      <c r="HZK82"/>
      <c r="HZL82"/>
      <c r="HZM82"/>
      <c r="HZN82"/>
      <c r="HZO82"/>
      <c r="HZP82"/>
      <c r="HZQ82"/>
      <c r="HZR82"/>
      <c r="HZS82"/>
      <c r="HZT82"/>
      <c r="HZU82"/>
      <c r="HZV82"/>
      <c r="HZW82"/>
      <c r="HZX82"/>
      <c r="HZY82"/>
      <c r="HZZ82"/>
      <c r="IAA82"/>
      <c r="IAB82"/>
      <c r="IAC82"/>
      <c r="IAD82"/>
      <c r="IAE82"/>
      <c r="IAF82"/>
      <c r="IAG82"/>
      <c r="IAH82"/>
      <c r="IAI82"/>
      <c r="IAJ82"/>
      <c r="IAK82"/>
      <c r="IAL82"/>
      <c r="IAM82"/>
      <c r="IAN82"/>
      <c r="IAO82"/>
      <c r="IAP82"/>
      <c r="IAQ82"/>
      <c r="IAR82"/>
      <c r="IAS82"/>
      <c r="IAT82"/>
      <c r="IAU82"/>
      <c r="IAV82"/>
      <c r="IAW82"/>
      <c r="IAX82"/>
      <c r="IAY82"/>
      <c r="IAZ82"/>
      <c r="IBA82"/>
      <c r="IBB82"/>
      <c r="IBC82"/>
      <c r="IBD82"/>
      <c r="IBE82"/>
      <c r="IBF82"/>
      <c r="IBG82"/>
      <c r="IBH82"/>
      <c r="IBI82"/>
      <c r="IBJ82"/>
      <c r="IBK82"/>
      <c r="IBL82"/>
      <c r="IBM82"/>
      <c r="IBN82"/>
      <c r="IBO82"/>
      <c r="IBP82"/>
      <c r="IBQ82"/>
      <c r="IBR82"/>
      <c r="IBS82"/>
      <c r="IBT82"/>
      <c r="IBU82"/>
      <c r="IBV82"/>
      <c r="IBW82"/>
      <c r="IBX82"/>
      <c r="IBY82"/>
      <c r="IBZ82"/>
      <c r="ICA82"/>
      <c r="ICB82"/>
      <c r="ICC82"/>
      <c r="ICD82"/>
      <c r="ICE82"/>
      <c r="ICF82"/>
      <c r="ICG82"/>
      <c r="ICH82"/>
      <c r="ICI82"/>
      <c r="ICJ82"/>
      <c r="ICK82"/>
      <c r="ICL82"/>
      <c r="ICM82"/>
      <c r="ICN82"/>
      <c r="ICO82"/>
      <c r="ICP82"/>
      <c r="ICQ82"/>
      <c r="ICR82"/>
      <c r="ICS82"/>
      <c r="ICT82"/>
      <c r="ICU82"/>
      <c r="ICV82"/>
      <c r="ICW82"/>
      <c r="ICX82"/>
      <c r="ICY82"/>
      <c r="ICZ82"/>
      <c r="IDA82"/>
      <c r="IDB82"/>
      <c r="IDC82"/>
      <c r="IDD82"/>
      <c r="IDE82"/>
      <c r="IDF82"/>
      <c r="IDG82"/>
      <c r="IDH82"/>
      <c r="IDI82"/>
      <c r="IDJ82"/>
      <c r="IDK82"/>
      <c r="IDL82"/>
      <c r="IDM82"/>
      <c r="IDN82"/>
      <c r="IDO82"/>
      <c r="IDP82"/>
      <c r="IDQ82"/>
      <c r="IDR82"/>
      <c r="IDS82"/>
      <c r="IDT82"/>
      <c r="IDU82"/>
      <c r="IDV82"/>
      <c r="IDW82"/>
      <c r="IDX82"/>
      <c r="IDY82"/>
      <c r="IDZ82"/>
      <c r="IEA82"/>
      <c r="IEB82"/>
      <c r="IEC82"/>
      <c r="IED82"/>
      <c r="IEE82"/>
      <c r="IEF82"/>
      <c r="IEG82"/>
      <c r="IEH82"/>
      <c r="IEI82"/>
      <c r="IEJ82"/>
      <c r="IEK82"/>
      <c r="IEL82"/>
      <c r="IEM82"/>
      <c r="IEN82"/>
      <c r="IEO82"/>
      <c r="IEP82"/>
      <c r="IEQ82"/>
      <c r="IER82"/>
      <c r="IES82"/>
      <c r="IET82"/>
      <c r="IEU82"/>
      <c r="IEV82"/>
      <c r="IEW82"/>
      <c r="IEX82"/>
      <c r="IEY82"/>
      <c r="IEZ82"/>
      <c r="IFA82"/>
      <c r="IFB82"/>
      <c r="IFC82"/>
      <c r="IFD82"/>
      <c r="IFE82"/>
      <c r="IFF82"/>
      <c r="IFG82"/>
      <c r="IFH82"/>
      <c r="IFI82"/>
      <c r="IFJ82"/>
      <c r="IFK82"/>
      <c r="IFL82"/>
      <c r="IFM82"/>
      <c r="IFN82"/>
      <c r="IFO82"/>
      <c r="IFP82"/>
      <c r="IFQ82"/>
      <c r="IFR82"/>
      <c r="IFS82"/>
      <c r="IFT82"/>
      <c r="IFU82"/>
      <c r="IFV82"/>
      <c r="IFW82"/>
      <c r="IFX82"/>
      <c r="IFY82"/>
      <c r="IFZ82"/>
      <c r="IGA82"/>
      <c r="IGB82"/>
      <c r="IGC82"/>
      <c r="IGD82"/>
      <c r="IGE82"/>
      <c r="IGF82"/>
      <c r="IGG82"/>
      <c r="IGH82"/>
      <c r="IGI82"/>
      <c r="IGJ82"/>
      <c r="IGK82"/>
      <c r="IGL82"/>
      <c r="IGM82"/>
      <c r="IGN82"/>
      <c r="IGO82"/>
      <c r="IGP82"/>
      <c r="IGQ82"/>
      <c r="IGR82"/>
      <c r="IGS82"/>
      <c r="IGT82"/>
      <c r="IGU82"/>
      <c r="IGV82"/>
      <c r="IGW82"/>
      <c r="IGX82"/>
      <c r="IGY82"/>
      <c r="IGZ82"/>
      <c r="IHA82"/>
      <c r="IHB82"/>
      <c r="IHC82"/>
      <c r="IHD82"/>
      <c r="IHE82"/>
      <c r="IHF82"/>
      <c r="IHG82"/>
      <c r="IHH82"/>
      <c r="IHI82"/>
      <c r="IHJ82"/>
      <c r="IHK82"/>
      <c r="IHL82"/>
      <c r="IHM82"/>
      <c r="IHN82"/>
      <c r="IHO82"/>
      <c r="IHP82"/>
      <c r="IHQ82"/>
      <c r="IHR82"/>
      <c r="IHS82"/>
      <c r="IHT82"/>
      <c r="IHU82"/>
      <c r="IHV82"/>
      <c r="IHW82"/>
      <c r="IHX82"/>
      <c r="IHY82"/>
      <c r="IHZ82"/>
      <c r="IIA82"/>
      <c r="IIB82"/>
      <c r="IIC82"/>
      <c r="IID82"/>
      <c r="IIE82"/>
      <c r="IIF82"/>
      <c r="IIG82"/>
      <c r="IIH82"/>
      <c r="III82"/>
      <c r="IIJ82"/>
      <c r="IIK82"/>
      <c r="IIL82"/>
      <c r="IIM82"/>
      <c r="IIN82"/>
      <c r="IIO82"/>
      <c r="IIP82"/>
      <c r="IIQ82"/>
      <c r="IIR82"/>
      <c r="IIS82"/>
      <c r="IIT82"/>
      <c r="IIU82"/>
      <c r="IIV82"/>
      <c r="IIW82"/>
      <c r="IIX82"/>
      <c r="IIY82"/>
      <c r="IIZ82"/>
      <c r="IJA82"/>
      <c r="IJB82"/>
      <c r="IJC82"/>
      <c r="IJD82"/>
      <c r="IJE82"/>
      <c r="IJF82"/>
      <c r="IJG82"/>
      <c r="IJH82"/>
      <c r="IJI82"/>
      <c r="IJJ82"/>
      <c r="IJK82"/>
      <c r="IJL82"/>
      <c r="IJM82"/>
      <c r="IJN82"/>
      <c r="IJO82"/>
      <c r="IJP82"/>
      <c r="IJQ82"/>
      <c r="IJR82"/>
      <c r="IJS82"/>
      <c r="IJT82"/>
      <c r="IJU82"/>
      <c r="IJV82"/>
      <c r="IJW82"/>
      <c r="IJX82"/>
      <c r="IJY82"/>
      <c r="IJZ82"/>
      <c r="IKA82"/>
      <c r="IKB82"/>
      <c r="IKC82"/>
      <c r="IKD82"/>
      <c r="IKE82"/>
      <c r="IKF82"/>
      <c r="IKG82"/>
      <c r="IKH82"/>
      <c r="IKI82"/>
      <c r="IKJ82"/>
      <c r="IKK82"/>
      <c r="IKL82"/>
      <c r="IKM82"/>
      <c r="IKN82"/>
      <c r="IKO82"/>
      <c r="IKP82"/>
      <c r="IKQ82"/>
      <c r="IKR82"/>
      <c r="IKS82"/>
      <c r="IKT82"/>
      <c r="IKU82"/>
      <c r="IKV82"/>
      <c r="IKW82"/>
      <c r="IKX82"/>
      <c r="IKY82"/>
      <c r="IKZ82"/>
      <c r="ILA82"/>
      <c r="ILB82"/>
      <c r="ILC82"/>
      <c r="ILD82"/>
      <c r="ILE82"/>
      <c r="ILF82"/>
      <c r="ILG82"/>
      <c r="ILH82"/>
      <c r="ILI82"/>
      <c r="ILJ82"/>
      <c r="ILK82"/>
      <c r="ILL82"/>
      <c r="ILM82"/>
      <c r="ILN82"/>
      <c r="ILO82"/>
      <c r="ILP82"/>
      <c r="ILQ82"/>
      <c r="ILR82"/>
      <c r="ILS82"/>
      <c r="ILT82"/>
      <c r="ILU82"/>
      <c r="ILV82"/>
      <c r="ILW82"/>
      <c r="ILX82"/>
      <c r="ILY82"/>
      <c r="ILZ82"/>
      <c r="IMA82"/>
      <c r="IMB82"/>
      <c r="IMC82"/>
      <c r="IMD82"/>
      <c r="IME82"/>
      <c r="IMF82"/>
      <c r="IMG82"/>
      <c r="IMH82"/>
      <c r="IMI82"/>
      <c r="IMJ82"/>
      <c r="IMK82"/>
      <c r="IML82"/>
      <c r="IMM82"/>
      <c r="IMN82"/>
      <c r="IMO82"/>
      <c r="IMP82"/>
      <c r="IMQ82"/>
      <c r="IMR82"/>
      <c r="IMS82"/>
      <c r="IMT82"/>
      <c r="IMU82"/>
      <c r="IMV82"/>
      <c r="IMW82"/>
      <c r="IMX82"/>
      <c r="IMY82"/>
      <c r="IMZ82"/>
      <c r="INA82"/>
      <c r="INB82"/>
      <c r="INC82"/>
      <c r="IND82"/>
      <c r="INE82"/>
      <c r="INF82"/>
      <c r="ING82"/>
      <c r="INH82"/>
      <c r="INI82"/>
      <c r="INJ82"/>
      <c r="INK82"/>
      <c r="INL82"/>
      <c r="INM82"/>
      <c r="INN82"/>
      <c r="INO82"/>
      <c r="INP82"/>
      <c r="INQ82"/>
      <c r="INR82"/>
      <c r="INS82"/>
      <c r="INT82"/>
      <c r="INU82"/>
      <c r="INV82"/>
      <c r="INW82"/>
      <c r="INX82"/>
      <c r="INY82"/>
      <c r="INZ82"/>
      <c r="IOA82"/>
      <c r="IOB82"/>
      <c r="IOC82"/>
      <c r="IOD82"/>
      <c r="IOE82"/>
      <c r="IOF82"/>
      <c r="IOG82"/>
      <c r="IOH82"/>
      <c r="IOI82"/>
      <c r="IOJ82"/>
      <c r="IOK82"/>
      <c r="IOL82"/>
      <c r="IOM82"/>
      <c r="ION82"/>
      <c r="IOO82"/>
      <c r="IOP82"/>
      <c r="IOQ82"/>
      <c r="IOR82"/>
      <c r="IOS82"/>
      <c r="IOT82"/>
      <c r="IOU82"/>
      <c r="IOV82"/>
      <c r="IOW82"/>
      <c r="IOX82"/>
      <c r="IOY82"/>
      <c r="IOZ82"/>
      <c r="IPA82"/>
      <c r="IPB82"/>
      <c r="IPC82"/>
      <c r="IPD82"/>
      <c r="IPE82"/>
      <c r="IPF82"/>
      <c r="IPG82"/>
      <c r="IPH82"/>
      <c r="IPI82"/>
      <c r="IPJ82"/>
      <c r="IPK82"/>
      <c r="IPL82"/>
      <c r="IPM82"/>
      <c r="IPN82"/>
      <c r="IPO82"/>
      <c r="IPP82"/>
      <c r="IPQ82"/>
      <c r="IPR82"/>
      <c r="IPS82"/>
      <c r="IPT82"/>
      <c r="IPU82"/>
      <c r="IPV82"/>
      <c r="IPW82"/>
      <c r="IPX82"/>
      <c r="IPY82"/>
      <c r="IPZ82"/>
      <c r="IQA82"/>
      <c r="IQB82"/>
      <c r="IQC82"/>
      <c r="IQD82"/>
      <c r="IQE82"/>
      <c r="IQF82"/>
      <c r="IQG82"/>
      <c r="IQH82"/>
      <c r="IQI82"/>
      <c r="IQJ82"/>
      <c r="IQK82"/>
      <c r="IQL82"/>
      <c r="IQM82"/>
      <c r="IQN82"/>
      <c r="IQO82"/>
      <c r="IQP82"/>
      <c r="IQQ82"/>
      <c r="IQR82"/>
      <c r="IQS82"/>
      <c r="IQT82"/>
      <c r="IQU82"/>
      <c r="IQV82"/>
      <c r="IQW82"/>
      <c r="IQX82"/>
      <c r="IQY82"/>
      <c r="IQZ82"/>
      <c r="IRA82"/>
      <c r="IRB82"/>
      <c r="IRC82"/>
      <c r="IRD82"/>
      <c r="IRE82"/>
      <c r="IRF82"/>
      <c r="IRG82"/>
      <c r="IRH82"/>
      <c r="IRI82"/>
      <c r="IRJ82"/>
      <c r="IRK82"/>
      <c r="IRL82"/>
      <c r="IRM82"/>
      <c r="IRN82"/>
      <c r="IRO82"/>
      <c r="IRP82"/>
      <c r="IRQ82"/>
      <c r="IRR82"/>
      <c r="IRS82"/>
      <c r="IRT82"/>
      <c r="IRU82"/>
      <c r="IRV82"/>
      <c r="IRW82"/>
      <c r="IRX82"/>
      <c r="IRY82"/>
      <c r="IRZ82"/>
      <c r="ISA82"/>
      <c r="ISB82"/>
      <c r="ISC82"/>
      <c r="ISD82"/>
      <c r="ISE82"/>
      <c r="ISF82"/>
      <c r="ISG82"/>
      <c r="ISH82"/>
      <c r="ISI82"/>
      <c r="ISJ82"/>
      <c r="ISK82"/>
      <c r="ISL82"/>
      <c r="ISM82"/>
      <c r="ISN82"/>
      <c r="ISO82"/>
      <c r="ISP82"/>
      <c r="ISQ82"/>
      <c r="ISR82"/>
      <c r="ISS82"/>
      <c r="IST82"/>
      <c r="ISU82"/>
      <c r="ISV82"/>
      <c r="ISW82"/>
      <c r="ISX82"/>
      <c r="ISY82"/>
      <c r="ISZ82"/>
      <c r="ITA82"/>
      <c r="ITB82"/>
      <c r="ITC82"/>
      <c r="ITD82"/>
      <c r="ITE82"/>
      <c r="ITF82"/>
      <c r="ITG82"/>
      <c r="ITH82"/>
      <c r="ITI82"/>
      <c r="ITJ82"/>
      <c r="ITK82"/>
      <c r="ITL82"/>
      <c r="ITM82"/>
      <c r="ITN82"/>
      <c r="ITO82"/>
      <c r="ITP82"/>
      <c r="ITQ82"/>
      <c r="ITR82"/>
      <c r="ITS82"/>
      <c r="ITT82"/>
      <c r="ITU82"/>
      <c r="ITV82"/>
      <c r="ITW82"/>
      <c r="ITX82"/>
      <c r="ITY82"/>
      <c r="ITZ82"/>
      <c r="IUA82"/>
      <c r="IUB82"/>
      <c r="IUC82"/>
      <c r="IUD82"/>
      <c r="IUE82"/>
      <c r="IUF82"/>
      <c r="IUG82"/>
      <c r="IUH82"/>
      <c r="IUI82"/>
      <c r="IUJ82"/>
      <c r="IUK82"/>
      <c r="IUL82"/>
      <c r="IUM82"/>
      <c r="IUN82"/>
      <c r="IUO82"/>
      <c r="IUP82"/>
      <c r="IUQ82"/>
      <c r="IUR82"/>
      <c r="IUS82"/>
      <c r="IUT82"/>
      <c r="IUU82"/>
      <c r="IUV82"/>
      <c r="IUW82"/>
      <c r="IUX82"/>
      <c r="IUY82"/>
      <c r="IUZ82"/>
      <c r="IVA82"/>
      <c r="IVB82"/>
      <c r="IVC82"/>
      <c r="IVD82"/>
      <c r="IVE82"/>
      <c r="IVF82"/>
      <c r="IVG82"/>
      <c r="IVH82"/>
      <c r="IVI82"/>
      <c r="IVJ82"/>
      <c r="IVK82"/>
      <c r="IVL82"/>
      <c r="IVM82"/>
      <c r="IVN82"/>
      <c r="IVO82"/>
      <c r="IVP82"/>
      <c r="IVQ82"/>
      <c r="IVR82"/>
      <c r="IVS82"/>
      <c r="IVT82"/>
      <c r="IVU82"/>
      <c r="IVV82"/>
      <c r="IVW82"/>
      <c r="IVX82"/>
      <c r="IVY82"/>
      <c r="IVZ82"/>
      <c r="IWA82"/>
      <c r="IWB82"/>
      <c r="IWC82"/>
      <c r="IWD82"/>
      <c r="IWE82"/>
      <c r="IWF82"/>
      <c r="IWG82"/>
      <c r="IWH82"/>
      <c r="IWI82"/>
      <c r="IWJ82"/>
      <c r="IWK82"/>
      <c r="IWL82"/>
      <c r="IWM82"/>
      <c r="IWN82"/>
      <c r="IWO82"/>
      <c r="IWP82"/>
      <c r="IWQ82"/>
      <c r="IWR82"/>
      <c r="IWS82"/>
      <c r="IWT82"/>
      <c r="IWU82"/>
      <c r="IWV82"/>
      <c r="IWW82"/>
      <c r="IWX82"/>
      <c r="IWY82"/>
      <c r="IWZ82"/>
      <c r="IXA82"/>
      <c r="IXB82"/>
      <c r="IXC82"/>
      <c r="IXD82"/>
      <c r="IXE82"/>
      <c r="IXF82"/>
      <c r="IXG82"/>
      <c r="IXH82"/>
      <c r="IXI82"/>
      <c r="IXJ82"/>
      <c r="IXK82"/>
      <c r="IXL82"/>
      <c r="IXM82"/>
      <c r="IXN82"/>
      <c r="IXO82"/>
      <c r="IXP82"/>
      <c r="IXQ82"/>
      <c r="IXR82"/>
      <c r="IXS82"/>
      <c r="IXT82"/>
      <c r="IXU82"/>
      <c r="IXV82"/>
      <c r="IXW82"/>
      <c r="IXX82"/>
      <c r="IXY82"/>
      <c r="IXZ82"/>
      <c r="IYA82"/>
      <c r="IYB82"/>
      <c r="IYC82"/>
      <c r="IYD82"/>
      <c r="IYE82"/>
      <c r="IYF82"/>
      <c r="IYG82"/>
      <c r="IYH82"/>
      <c r="IYI82"/>
      <c r="IYJ82"/>
      <c r="IYK82"/>
      <c r="IYL82"/>
      <c r="IYM82"/>
      <c r="IYN82"/>
      <c r="IYO82"/>
      <c r="IYP82"/>
      <c r="IYQ82"/>
      <c r="IYR82"/>
      <c r="IYS82"/>
      <c r="IYT82"/>
      <c r="IYU82"/>
      <c r="IYV82"/>
      <c r="IYW82"/>
      <c r="IYX82"/>
      <c r="IYY82"/>
      <c r="IYZ82"/>
      <c r="IZA82"/>
      <c r="IZB82"/>
      <c r="IZC82"/>
      <c r="IZD82"/>
      <c r="IZE82"/>
      <c r="IZF82"/>
      <c r="IZG82"/>
      <c r="IZH82"/>
      <c r="IZI82"/>
      <c r="IZJ82"/>
      <c r="IZK82"/>
      <c r="IZL82"/>
      <c r="IZM82"/>
      <c r="IZN82"/>
      <c r="IZO82"/>
      <c r="IZP82"/>
      <c r="IZQ82"/>
      <c r="IZR82"/>
      <c r="IZS82"/>
      <c r="IZT82"/>
      <c r="IZU82"/>
      <c r="IZV82"/>
      <c r="IZW82"/>
      <c r="IZX82"/>
      <c r="IZY82"/>
      <c r="IZZ82"/>
      <c r="JAA82"/>
      <c r="JAB82"/>
      <c r="JAC82"/>
      <c r="JAD82"/>
      <c r="JAE82"/>
      <c r="JAF82"/>
      <c r="JAG82"/>
      <c r="JAH82"/>
      <c r="JAI82"/>
      <c r="JAJ82"/>
      <c r="JAK82"/>
      <c r="JAL82"/>
      <c r="JAM82"/>
      <c r="JAN82"/>
      <c r="JAO82"/>
      <c r="JAP82"/>
      <c r="JAQ82"/>
      <c r="JAR82"/>
      <c r="JAS82"/>
      <c r="JAT82"/>
      <c r="JAU82"/>
      <c r="JAV82"/>
      <c r="JAW82"/>
      <c r="JAX82"/>
      <c r="JAY82"/>
      <c r="JAZ82"/>
      <c r="JBA82"/>
      <c r="JBB82"/>
      <c r="JBC82"/>
      <c r="JBD82"/>
      <c r="JBE82"/>
      <c r="JBF82"/>
      <c r="JBG82"/>
      <c r="JBH82"/>
      <c r="JBI82"/>
      <c r="JBJ82"/>
      <c r="JBK82"/>
      <c r="JBL82"/>
      <c r="JBM82"/>
      <c r="JBN82"/>
      <c r="JBO82"/>
      <c r="JBP82"/>
      <c r="JBQ82"/>
      <c r="JBR82"/>
      <c r="JBS82"/>
      <c r="JBT82"/>
      <c r="JBU82"/>
      <c r="JBV82"/>
      <c r="JBW82"/>
      <c r="JBX82"/>
      <c r="JBY82"/>
      <c r="JBZ82"/>
      <c r="JCA82"/>
      <c r="JCB82"/>
      <c r="JCC82"/>
      <c r="JCD82"/>
      <c r="JCE82"/>
      <c r="JCF82"/>
      <c r="JCG82"/>
      <c r="JCH82"/>
      <c r="JCI82"/>
      <c r="JCJ82"/>
      <c r="JCK82"/>
      <c r="JCL82"/>
      <c r="JCM82"/>
      <c r="JCN82"/>
      <c r="JCO82"/>
      <c r="JCP82"/>
      <c r="JCQ82"/>
      <c r="JCR82"/>
      <c r="JCS82"/>
      <c r="JCT82"/>
      <c r="JCU82"/>
      <c r="JCV82"/>
      <c r="JCW82"/>
      <c r="JCX82"/>
      <c r="JCY82"/>
      <c r="JCZ82"/>
      <c r="JDA82"/>
      <c r="JDB82"/>
      <c r="JDC82"/>
      <c r="JDD82"/>
      <c r="JDE82"/>
      <c r="JDF82"/>
      <c r="JDG82"/>
      <c r="JDH82"/>
      <c r="JDI82"/>
      <c r="JDJ82"/>
      <c r="JDK82"/>
      <c r="JDL82"/>
      <c r="JDM82"/>
      <c r="JDN82"/>
      <c r="JDO82"/>
      <c r="JDP82"/>
      <c r="JDQ82"/>
      <c r="JDR82"/>
      <c r="JDS82"/>
      <c r="JDT82"/>
      <c r="JDU82"/>
      <c r="JDV82"/>
      <c r="JDW82"/>
      <c r="JDX82"/>
      <c r="JDY82"/>
      <c r="JDZ82"/>
      <c r="JEA82"/>
      <c r="JEB82"/>
      <c r="JEC82"/>
      <c r="JED82"/>
      <c r="JEE82"/>
      <c r="JEF82"/>
      <c r="JEG82"/>
      <c r="JEH82"/>
      <c r="JEI82"/>
      <c r="JEJ82"/>
      <c r="JEK82"/>
      <c r="JEL82"/>
      <c r="JEM82"/>
      <c r="JEN82"/>
      <c r="JEO82"/>
      <c r="JEP82"/>
      <c r="JEQ82"/>
      <c r="JER82"/>
      <c r="JES82"/>
      <c r="JET82"/>
      <c r="JEU82"/>
      <c r="JEV82"/>
      <c r="JEW82"/>
      <c r="JEX82"/>
      <c r="JEY82"/>
      <c r="JEZ82"/>
      <c r="JFA82"/>
      <c r="JFB82"/>
      <c r="JFC82"/>
      <c r="JFD82"/>
      <c r="JFE82"/>
      <c r="JFF82"/>
      <c r="JFG82"/>
      <c r="JFH82"/>
      <c r="JFI82"/>
      <c r="JFJ82"/>
      <c r="JFK82"/>
      <c r="JFL82"/>
      <c r="JFM82"/>
      <c r="JFN82"/>
      <c r="JFO82"/>
      <c r="JFP82"/>
      <c r="JFQ82"/>
      <c r="JFR82"/>
      <c r="JFS82"/>
      <c r="JFT82"/>
      <c r="JFU82"/>
      <c r="JFV82"/>
      <c r="JFW82"/>
      <c r="JFX82"/>
      <c r="JFY82"/>
      <c r="JFZ82"/>
      <c r="JGA82"/>
      <c r="JGB82"/>
      <c r="JGC82"/>
      <c r="JGD82"/>
      <c r="JGE82"/>
      <c r="JGF82"/>
      <c r="JGG82"/>
      <c r="JGH82"/>
      <c r="JGI82"/>
      <c r="JGJ82"/>
      <c r="JGK82"/>
      <c r="JGL82"/>
      <c r="JGM82"/>
      <c r="JGN82"/>
      <c r="JGO82"/>
      <c r="JGP82"/>
      <c r="JGQ82"/>
      <c r="JGR82"/>
      <c r="JGS82"/>
      <c r="JGT82"/>
      <c r="JGU82"/>
      <c r="JGV82"/>
      <c r="JGW82"/>
      <c r="JGX82"/>
      <c r="JGY82"/>
      <c r="JGZ82"/>
      <c r="JHA82"/>
      <c r="JHB82"/>
      <c r="JHC82"/>
      <c r="JHD82"/>
      <c r="JHE82"/>
      <c r="JHF82"/>
      <c r="JHG82"/>
      <c r="JHH82"/>
      <c r="JHI82"/>
      <c r="JHJ82"/>
      <c r="JHK82"/>
      <c r="JHL82"/>
      <c r="JHM82"/>
      <c r="JHN82"/>
      <c r="JHO82"/>
      <c r="JHP82"/>
      <c r="JHQ82"/>
      <c r="JHR82"/>
      <c r="JHS82"/>
      <c r="JHT82"/>
      <c r="JHU82"/>
      <c r="JHV82"/>
      <c r="JHW82"/>
      <c r="JHX82"/>
      <c r="JHY82"/>
      <c r="JHZ82"/>
      <c r="JIA82"/>
      <c r="JIB82"/>
      <c r="JIC82"/>
      <c r="JID82"/>
      <c r="JIE82"/>
      <c r="JIF82"/>
      <c r="JIG82"/>
      <c r="JIH82"/>
      <c r="JII82"/>
      <c r="JIJ82"/>
      <c r="JIK82"/>
      <c r="JIL82"/>
      <c r="JIM82"/>
      <c r="JIN82"/>
      <c r="JIO82"/>
      <c r="JIP82"/>
      <c r="JIQ82"/>
      <c r="JIR82"/>
      <c r="JIS82"/>
      <c r="JIT82"/>
      <c r="JIU82"/>
      <c r="JIV82"/>
      <c r="JIW82"/>
      <c r="JIX82"/>
      <c r="JIY82"/>
      <c r="JIZ82"/>
      <c r="JJA82"/>
      <c r="JJB82"/>
      <c r="JJC82"/>
      <c r="JJD82"/>
      <c r="JJE82"/>
      <c r="JJF82"/>
      <c r="JJG82"/>
      <c r="JJH82"/>
      <c r="JJI82"/>
      <c r="JJJ82"/>
      <c r="JJK82"/>
      <c r="JJL82"/>
      <c r="JJM82"/>
      <c r="JJN82"/>
      <c r="JJO82"/>
      <c r="JJP82"/>
      <c r="JJQ82"/>
      <c r="JJR82"/>
      <c r="JJS82"/>
      <c r="JJT82"/>
      <c r="JJU82"/>
      <c r="JJV82"/>
      <c r="JJW82"/>
      <c r="JJX82"/>
      <c r="JJY82"/>
      <c r="JJZ82"/>
      <c r="JKA82"/>
      <c r="JKB82"/>
      <c r="JKC82"/>
      <c r="JKD82"/>
      <c r="JKE82"/>
      <c r="JKF82"/>
      <c r="JKG82"/>
      <c r="JKH82"/>
      <c r="JKI82"/>
      <c r="JKJ82"/>
      <c r="JKK82"/>
      <c r="JKL82"/>
      <c r="JKM82"/>
      <c r="JKN82"/>
      <c r="JKO82"/>
      <c r="JKP82"/>
      <c r="JKQ82"/>
      <c r="JKR82"/>
      <c r="JKS82"/>
      <c r="JKT82"/>
      <c r="JKU82"/>
      <c r="JKV82"/>
      <c r="JKW82"/>
      <c r="JKX82"/>
      <c r="JKY82"/>
      <c r="JKZ82"/>
      <c r="JLA82"/>
      <c r="JLB82"/>
      <c r="JLC82"/>
      <c r="JLD82"/>
      <c r="JLE82"/>
      <c r="JLF82"/>
      <c r="JLG82"/>
      <c r="JLH82"/>
      <c r="JLI82"/>
      <c r="JLJ82"/>
      <c r="JLK82"/>
      <c r="JLL82"/>
      <c r="JLM82"/>
      <c r="JLN82"/>
      <c r="JLO82"/>
      <c r="JLP82"/>
      <c r="JLQ82"/>
      <c r="JLR82"/>
      <c r="JLS82"/>
      <c r="JLT82"/>
      <c r="JLU82"/>
      <c r="JLV82"/>
      <c r="JLW82"/>
      <c r="JLX82"/>
      <c r="JLY82"/>
      <c r="JLZ82"/>
      <c r="JMA82"/>
      <c r="JMB82"/>
      <c r="JMC82"/>
      <c r="JMD82"/>
      <c r="JME82"/>
      <c r="JMF82"/>
      <c r="JMG82"/>
      <c r="JMH82"/>
      <c r="JMI82"/>
      <c r="JMJ82"/>
      <c r="JMK82"/>
      <c r="JML82"/>
      <c r="JMM82"/>
      <c r="JMN82"/>
      <c r="JMO82"/>
      <c r="JMP82"/>
      <c r="JMQ82"/>
      <c r="JMR82"/>
      <c r="JMS82"/>
      <c r="JMT82"/>
      <c r="JMU82"/>
      <c r="JMV82"/>
      <c r="JMW82"/>
      <c r="JMX82"/>
      <c r="JMY82"/>
      <c r="JMZ82"/>
      <c r="JNA82"/>
      <c r="JNB82"/>
      <c r="JNC82"/>
      <c r="JND82"/>
      <c r="JNE82"/>
      <c r="JNF82"/>
      <c r="JNG82"/>
      <c r="JNH82"/>
      <c r="JNI82"/>
      <c r="JNJ82"/>
      <c r="JNK82"/>
      <c r="JNL82"/>
      <c r="JNM82"/>
      <c r="JNN82"/>
      <c r="JNO82"/>
      <c r="JNP82"/>
      <c r="JNQ82"/>
      <c r="JNR82"/>
      <c r="JNS82"/>
      <c r="JNT82"/>
      <c r="JNU82"/>
      <c r="JNV82"/>
      <c r="JNW82"/>
      <c r="JNX82"/>
      <c r="JNY82"/>
      <c r="JNZ82"/>
      <c r="JOA82"/>
      <c r="JOB82"/>
      <c r="JOC82"/>
      <c r="JOD82"/>
      <c r="JOE82"/>
      <c r="JOF82"/>
      <c r="JOG82"/>
      <c r="JOH82"/>
      <c r="JOI82"/>
      <c r="JOJ82"/>
      <c r="JOK82"/>
      <c r="JOL82"/>
      <c r="JOM82"/>
      <c r="JON82"/>
      <c r="JOO82"/>
      <c r="JOP82"/>
      <c r="JOQ82"/>
      <c r="JOR82"/>
      <c r="JOS82"/>
      <c r="JOT82"/>
      <c r="JOU82"/>
      <c r="JOV82"/>
      <c r="JOW82"/>
      <c r="JOX82"/>
      <c r="JOY82"/>
      <c r="JOZ82"/>
      <c r="JPA82"/>
      <c r="JPB82"/>
      <c r="JPC82"/>
      <c r="JPD82"/>
      <c r="JPE82"/>
      <c r="JPF82"/>
      <c r="JPG82"/>
      <c r="JPH82"/>
      <c r="JPI82"/>
      <c r="JPJ82"/>
      <c r="JPK82"/>
      <c r="JPL82"/>
      <c r="JPM82"/>
      <c r="JPN82"/>
      <c r="JPO82"/>
      <c r="JPP82"/>
      <c r="JPQ82"/>
      <c r="JPR82"/>
      <c r="JPS82"/>
      <c r="JPT82"/>
      <c r="JPU82"/>
      <c r="JPV82"/>
      <c r="JPW82"/>
      <c r="JPX82"/>
      <c r="JPY82"/>
      <c r="JPZ82"/>
      <c r="JQA82"/>
      <c r="JQB82"/>
      <c r="JQC82"/>
      <c r="JQD82"/>
      <c r="JQE82"/>
      <c r="JQF82"/>
      <c r="JQG82"/>
      <c r="JQH82"/>
      <c r="JQI82"/>
      <c r="JQJ82"/>
      <c r="JQK82"/>
      <c r="JQL82"/>
      <c r="JQM82"/>
      <c r="JQN82"/>
      <c r="JQO82"/>
      <c r="JQP82"/>
      <c r="JQQ82"/>
      <c r="JQR82"/>
      <c r="JQS82"/>
      <c r="JQT82"/>
      <c r="JQU82"/>
      <c r="JQV82"/>
      <c r="JQW82"/>
      <c r="JQX82"/>
      <c r="JQY82"/>
      <c r="JQZ82"/>
      <c r="JRA82"/>
      <c r="JRB82"/>
      <c r="JRC82"/>
      <c r="JRD82"/>
      <c r="JRE82"/>
      <c r="JRF82"/>
      <c r="JRG82"/>
      <c r="JRH82"/>
      <c r="JRI82"/>
      <c r="JRJ82"/>
      <c r="JRK82"/>
      <c r="JRL82"/>
      <c r="JRM82"/>
      <c r="JRN82"/>
      <c r="JRO82"/>
      <c r="JRP82"/>
      <c r="JRQ82"/>
      <c r="JRR82"/>
      <c r="JRS82"/>
      <c r="JRT82"/>
      <c r="JRU82"/>
      <c r="JRV82"/>
      <c r="JRW82"/>
      <c r="JRX82"/>
      <c r="JRY82"/>
      <c r="JRZ82"/>
      <c r="JSA82"/>
      <c r="JSB82"/>
      <c r="JSC82"/>
      <c r="JSD82"/>
      <c r="JSE82"/>
      <c r="JSF82"/>
      <c r="JSG82"/>
      <c r="JSH82"/>
      <c r="JSI82"/>
      <c r="JSJ82"/>
      <c r="JSK82"/>
      <c r="JSL82"/>
      <c r="JSM82"/>
      <c r="JSN82"/>
      <c r="JSO82"/>
      <c r="JSP82"/>
      <c r="JSQ82"/>
      <c r="JSR82"/>
      <c r="JSS82"/>
      <c r="JST82"/>
      <c r="JSU82"/>
      <c r="JSV82"/>
      <c r="JSW82"/>
      <c r="JSX82"/>
      <c r="JSY82"/>
      <c r="JSZ82"/>
      <c r="JTA82"/>
      <c r="JTB82"/>
      <c r="JTC82"/>
      <c r="JTD82"/>
      <c r="JTE82"/>
      <c r="JTF82"/>
      <c r="JTG82"/>
      <c r="JTH82"/>
      <c r="JTI82"/>
      <c r="JTJ82"/>
      <c r="JTK82"/>
      <c r="JTL82"/>
      <c r="JTM82"/>
      <c r="JTN82"/>
      <c r="JTO82"/>
      <c r="JTP82"/>
      <c r="JTQ82"/>
      <c r="JTR82"/>
      <c r="JTS82"/>
      <c r="JTT82"/>
      <c r="JTU82"/>
      <c r="JTV82"/>
      <c r="JTW82"/>
      <c r="JTX82"/>
      <c r="JTY82"/>
      <c r="JTZ82"/>
      <c r="JUA82"/>
      <c r="JUB82"/>
      <c r="JUC82"/>
      <c r="JUD82"/>
      <c r="JUE82"/>
      <c r="JUF82"/>
      <c r="JUG82"/>
      <c r="JUH82"/>
      <c r="JUI82"/>
      <c r="JUJ82"/>
      <c r="JUK82"/>
      <c r="JUL82"/>
      <c r="JUM82"/>
      <c r="JUN82"/>
      <c r="JUO82"/>
      <c r="JUP82"/>
      <c r="JUQ82"/>
      <c r="JUR82"/>
      <c r="JUS82"/>
      <c r="JUT82"/>
      <c r="JUU82"/>
      <c r="JUV82"/>
      <c r="JUW82"/>
      <c r="JUX82"/>
      <c r="JUY82"/>
      <c r="JUZ82"/>
      <c r="JVA82"/>
      <c r="JVB82"/>
      <c r="JVC82"/>
      <c r="JVD82"/>
      <c r="JVE82"/>
      <c r="JVF82"/>
      <c r="JVG82"/>
      <c r="JVH82"/>
      <c r="JVI82"/>
      <c r="JVJ82"/>
      <c r="JVK82"/>
      <c r="JVL82"/>
      <c r="JVM82"/>
      <c r="JVN82"/>
      <c r="JVO82"/>
      <c r="JVP82"/>
      <c r="JVQ82"/>
      <c r="JVR82"/>
      <c r="JVS82"/>
      <c r="JVT82"/>
      <c r="JVU82"/>
      <c r="JVV82"/>
      <c r="JVW82"/>
      <c r="JVX82"/>
      <c r="JVY82"/>
      <c r="JVZ82"/>
      <c r="JWA82"/>
      <c r="JWB82"/>
      <c r="JWC82"/>
      <c r="JWD82"/>
      <c r="JWE82"/>
      <c r="JWF82"/>
      <c r="JWG82"/>
      <c r="JWH82"/>
      <c r="JWI82"/>
      <c r="JWJ82"/>
      <c r="JWK82"/>
      <c r="JWL82"/>
      <c r="JWM82"/>
      <c r="JWN82"/>
      <c r="JWO82"/>
      <c r="JWP82"/>
      <c r="JWQ82"/>
      <c r="JWR82"/>
      <c r="JWS82"/>
      <c r="JWT82"/>
      <c r="JWU82"/>
      <c r="JWV82"/>
      <c r="JWW82"/>
      <c r="JWX82"/>
      <c r="JWY82"/>
      <c r="JWZ82"/>
      <c r="JXA82"/>
      <c r="JXB82"/>
      <c r="JXC82"/>
      <c r="JXD82"/>
      <c r="JXE82"/>
      <c r="JXF82"/>
      <c r="JXG82"/>
      <c r="JXH82"/>
      <c r="JXI82"/>
      <c r="JXJ82"/>
      <c r="JXK82"/>
      <c r="JXL82"/>
      <c r="JXM82"/>
      <c r="JXN82"/>
      <c r="JXO82"/>
      <c r="JXP82"/>
      <c r="JXQ82"/>
      <c r="JXR82"/>
      <c r="JXS82"/>
      <c r="JXT82"/>
      <c r="JXU82"/>
      <c r="JXV82"/>
      <c r="JXW82"/>
      <c r="JXX82"/>
      <c r="JXY82"/>
      <c r="JXZ82"/>
      <c r="JYA82"/>
      <c r="JYB82"/>
      <c r="JYC82"/>
      <c r="JYD82"/>
      <c r="JYE82"/>
      <c r="JYF82"/>
      <c r="JYG82"/>
      <c r="JYH82"/>
      <c r="JYI82"/>
      <c r="JYJ82"/>
      <c r="JYK82"/>
      <c r="JYL82"/>
      <c r="JYM82"/>
      <c r="JYN82"/>
      <c r="JYO82"/>
      <c r="JYP82"/>
      <c r="JYQ82"/>
      <c r="JYR82"/>
      <c r="JYS82"/>
      <c r="JYT82"/>
      <c r="JYU82"/>
      <c r="JYV82"/>
      <c r="JYW82"/>
      <c r="JYX82"/>
      <c r="JYY82"/>
      <c r="JYZ82"/>
      <c r="JZA82"/>
      <c r="JZB82"/>
      <c r="JZC82"/>
      <c r="JZD82"/>
      <c r="JZE82"/>
      <c r="JZF82"/>
      <c r="JZG82"/>
      <c r="JZH82"/>
      <c r="JZI82"/>
      <c r="JZJ82"/>
      <c r="JZK82"/>
      <c r="JZL82"/>
      <c r="JZM82"/>
      <c r="JZN82"/>
      <c r="JZO82"/>
      <c r="JZP82"/>
      <c r="JZQ82"/>
      <c r="JZR82"/>
      <c r="JZS82"/>
      <c r="JZT82"/>
      <c r="JZU82"/>
      <c r="JZV82"/>
      <c r="JZW82"/>
      <c r="JZX82"/>
      <c r="JZY82"/>
      <c r="JZZ82"/>
      <c r="KAA82"/>
      <c r="KAB82"/>
      <c r="KAC82"/>
      <c r="KAD82"/>
      <c r="KAE82"/>
      <c r="KAF82"/>
      <c r="KAG82"/>
      <c r="KAH82"/>
      <c r="KAI82"/>
      <c r="KAJ82"/>
      <c r="KAK82"/>
      <c r="KAL82"/>
      <c r="KAM82"/>
      <c r="KAN82"/>
      <c r="KAO82"/>
      <c r="KAP82"/>
      <c r="KAQ82"/>
      <c r="KAR82"/>
      <c r="KAS82"/>
      <c r="KAT82"/>
      <c r="KAU82"/>
      <c r="KAV82"/>
      <c r="KAW82"/>
      <c r="KAX82"/>
      <c r="KAY82"/>
      <c r="KAZ82"/>
      <c r="KBA82"/>
      <c r="KBB82"/>
      <c r="KBC82"/>
      <c r="KBD82"/>
      <c r="KBE82"/>
      <c r="KBF82"/>
      <c r="KBG82"/>
      <c r="KBH82"/>
      <c r="KBI82"/>
      <c r="KBJ82"/>
      <c r="KBK82"/>
      <c r="KBL82"/>
      <c r="KBM82"/>
      <c r="KBN82"/>
      <c r="KBO82"/>
      <c r="KBP82"/>
      <c r="KBQ82"/>
      <c r="KBR82"/>
      <c r="KBS82"/>
      <c r="KBT82"/>
      <c r="KBU82"/>
      <c r="KBV82"/>
      <c r="KBW82"/>
      <c r="KBX82"/>
      <c r="KBY82"/>
      <c r="KBZ82"/>
      <c r="KCA82"/>
      <c r="KCB82"/>
      <c r="KCC82"/>
      <c r="KCD82"/>
      <c r="KCE82"/>
      <c r="KCF82"/>
      <c r="KCG82"/>
      <c r="KCH82"/>
      <c r="KCI82"/>
      <c r="KCJ82"/>
      <c r="KCK82"/>
      <c r="KCL82"/>
      <c r="KCM82"/>
      <c r="KCN82"/>
      <c r="KCO82"/>
      <c r="KCP82"/>
      <c r="KCQ82"/>
      <c r="KCR82"/>
      <c r="KCS82"/>
      <c r="KCT82"/>
      <c r="KCU82"/>
      <c r="KCV82"/>
      <c r="KCW82"/>
      <c r="KCX82"/>
      <c r="KCY82"/>
      <c r="KCZ82"/>
      <c r="KDA82"/>
      <c r="KDB82"/>
      <c r="KDC82"/>
      <c r="KDD82"/>
      <c r="KDE82"/>
      <c r="KDF82"/>
      <c r="KDG82"/>
      <c r="KDH82"/>
      <c r="KDI82"/>
      <c r="KDJ82"/>
      <c r="KDK82"/>
      <c r="KDL82"/>
      <c r="KDM82"/>
      <c r="KDN82"/>
      <c r="KDO82"/>
      <c r="KDP82"/>
      <c r="KDQ82"/>
      <c r="KDR82"/>
      <c r="KDS82"/>
      <c r="KDT82"/>
      <c r="KDU82"/>
      <c r="KDV82"/>
      <c r="KDW82"/>
      <c r="KDX82"/>
      <c r="KDY82"/>
      <c r="KDZ82"/>
      <c r="KEA82"/>
      <c r="KEB82"/>
      <c r="KEC82"/>
      <c r="KED82"/>
      <c r="KEE82"/>
      <c r="KEF82"/>
      <c r="KEG82"/>
      <c r="KEH82"/>
      <c r="KEI82"/>
      <c r="KEJ82"/>
      <c r="KEK82"/>
      <c r="KEL82"/>
      <c r="KEM82"/>
      <c r="KEN82"/>
      <c r="KEO82"/>
      <c r="KEP82"/>
      <c r="KEQ82"/>
      <c r="KER82"/>
      <c r="KES82"/>
      <c r="KET82"/>
      <c r="KEU82"/>
      <c r="KEV82"/>
      <c r="KEW82"/>
      <c r="KEX82"/>
      <c r="KEY82"/>
      <c r="KEZ82"/>
      <c r="KFA82"/>
      <c r="KFB82"/>
      <c r="KFC82"/>
      <c r="KFD82"/>
      <c r="KFE82"/>
      <c r="KFF82"/>
      <c r="KFG82"/>
      <c r="KFH82"/>
      <c r="KFI82"/>
      <c r="KFJ82"/>
      <c r="KFK82"/>
      <c r="KFL82"/>
      <c r="KFM82"/>
      <c r="KFN82"/>
      <c r="KFO82"/>
      <c r="KFP82"/>
      <c r="KFQ82"/>
      <c r="KFR82"/>
      <c r="KFS82"/>
      <c r="KFT82"/>
      <c r="KFU82"/>
      <c r="KFV82"/>
      <c r="KFW82"/>
      <c r="KFX82"/>
      <c r="KFY82"/>
      <c r="KFZ82"/>
      <c r="KGA82"/>
      <c r="KGB82"/>
      <c r="KGC82"/>
      <c r="KGD82"/>
      <c r="KGE82"/>
      <c r="KGF82"/>
      <c r="KGG82"/>
      <c r="KGH82"/>
      <c r="KGI82"/>
      <c r="KGJ82"/>
      <c r="KGK82"/>
      <c r="KGL82"/>
      <c r="KGM82"/>
      <c r="KGN82"/>
      <c r="KGO82"/>
      <c r="KGP82"/>
      <c r="KGQ82"/>
      <c r="KGR82"/>
      <c r="KGS82"/>
      <c r="KGT82"/>
      <c r="KGU82"/>
      <c r="KGV82"/>
      <c r="KGW82"/>
      <c r="KGX82"/>
      <c r="KGY82"/>
      <c r="KGZ82"/>
      <c r="KHA82"/>
      <c r="KHB82"/>
      <c r="KHC82"/>
      <c r="KHD82"/>
      <c r="KHE82"/>
      <c r="KHF82"/>
      <c r="KHG82"/>
      <c r="KHH82"/>
      <c r="KHI82"/>
      <c r="KHJ82"/>
      <c r="KHK82"/>
      <c r="KHL82"/>
      <c r="KHM82"/>
      <c r="KHN82"/>
      <c r="KHO82"/>
      <c r="KHP82"/>
      <c r="KHQ82"/>
      <c r="KHR82"/>
      <c r="KHS82"/>
      <c r="KHT82"/>
      <c r="KHU82"/>
      <c r="KHV82"/>
      <c r="KHW82"/>
      <c r="KHX82"/>
      <c r="KHY82"/>
      <c r="KHZ82"/>
      <c r="KIA82"/>
      <c r="KIB82"/>
      <c r="KIC82"/>
      <c r="KID82"/>
      <c r="KIE82"/>
      <c r="KIF82"/>
      <c r="KIG82"/>
      <c r="KIH82"/>
      <c r="KII82"/>
      <c r="KIJ82"/>
      <c r="KIK82"/>
      <c r="KIL82"/>
      <c r="KIM82"/>
      <c r="KIN82"/>
      <c r="KIO82"/>
      <c r="KIP82"/>
      <c r="KIQ82"/>
      <c r="KIR82"/>
      <c r="KIS82"/>
      <c r="KIT82"/>
      <c r="KIU82"/>
      <c r="KIV82"/>
      <c r="KIW82"/>
      <c r="KIX82"/>
      <c r="KIY82"/>
      <c r="KIZ82"/>
      <c r="KJA82"/>
      <c r="KJB82"/>
      <c r="KJC82"/>
      <c r="KJD82"/>
      <c r="KJE82"/>
      <c r="KJF82"/>
      <c r="KJG82"/>
      <c r="KJH82"/>
      <c r="KJI82"/>
      <c r="KJJ82"/>
      <c r="KJK82"/>
      <c r="KJL82"/>
      <c r="KJM82"/>
      <c r="KJN82"/>
      <c r="KJO82"/>
      <c r="KJP82"/>
      <c r="KJQ82"/>
      <c r="KJR82"/>
      <c r="KJS82"/>
      <c r="KJT82"/>
      <c r="KJU82"/>
      <c r="KJV82"/>
      <c r="KJW82"/>
      <c r="KJX82"/>
      <c r="KJY82"/>
      <c r="KJZ82"/>
      <c r="KKA82"/>
      <c r="KKB82"/>
      <c r="KKC82"/>
      <c r="KKD82"/>
      <c r="KKE82"/>
      <c r="KKF82"/>
      <c r="KKG82"/>
      <c r="KKH82"/>
      <c r="KKI82"/>
      <c r="KKJ82"/>
      <c r="KKK82"/>
      <c r="KKL82"/>
      <c r="KKM82"/>
      <c r="KKN82"/>
      <c r="KKO82"/>
      <c r="KKP82"/>
      <c r="KKQ82"/>
      <c r="KKR82"/>
      <c r="KKS82"/>
      <c r="KKT82"/>
      <c r="KKU82"/>
      <c r="KKV82"/>
      <c r="KKW82"/>
      <c r="KKX82"/>
      <c r="KKY82"/>
      <c r="KKZ82"/>
      <c r="KLA82"/>
      <c r="KLB82"/>
      <c r="KLC82"/>
      <c r="KLD82"/>
      <c r="KLE82"/>
      <c r="KLF82"/>
      <c r="KLG82"/>
      <c r="KLH82"/>
      <c r="KLI82"/>
      <c r="KLJ82"/>
      <c r="KLK82"/>
      <c r="KLL82"/>
      <c r="KLM82"/>
      <c r="KLN82"/>
      <c r="KLO82"/>
      <c r="KLP82"/>
      <c r="KLQ82"/>
      <c r="KLR82"/>
      <c r="KLS82"/>
      <c r="KLT82"/>
      <c r="KLU82"/>
      <c r="KLV82"/>
      <c r="KLW82"/>
      <c r="KLX82"/>
      <c r="KLY82"/>
      <c r="KLZ82"/>
      <c r="KMA82"/>
      <c r="KMB82"/>
      <c r="KMC82"/>
      <c r="KMD82"/>
      <c r="KME82"/>
      <c r="KMF82"/>
      <c r="KMG82"/>
      <c r="KMH82"/>
      <c r="KMI82"/>
      <c r="KMJ82"/>
      <c r="KMK82"/>
      <c r="KML82"/>
      <c r="KMM82"/>
      <c r="KMN82"/>
      <c r="KMO82"/>
      <c r="KMP82"/>
      <c r="KMQ82"/>
      <c r="KMR82"/>
      <c r="KMS82"/>
      <c r="KMT82"/>
      <c r="KMU82"/>
      <c r="KMV82"/>
      <c r="KMW82"/>
      <c r="KMX82"/>
      <c r="KMY82"/>
      <c r="KMZ82"/>
      <c r="KNA82"/>
      <c r="KNB82"/>
      <c r="KNC82"/>
      <c r="KND82"/>
      <c r="KNE82"/>
      <c r="KNF82"/>
      <c r="KNG82"/>
      <c r="KNH82"/>
      <c r="KNI82"/>
      <c r="KNJ82"/>
      <c r="KNK82"/>
      <c r="KNL82"/>
      <c r="KNM82"/>
      <c r="KNN82"/>
      <c r="KNO82"/>
      <c r="KNP82"/>
      <c r="KNQ82"/>
      <c r="KNR82"/>
      <c r="KNS82"/>
      <c r="KNT82"/>
      <c r="KNU82"/>
      <c r="KNV82"/>
      <c r="KNW82"/>
      <c r="KNX82"/>
      <c r="KNY82"/>
      <c r="KNZ82"/>
      <c r="KOA82"/>
      <c r="KOB82"/>
      <c r="KOC82"/>
      <c r="KOD82"/>
      <c r="KOE82"/>
      <c r="KOF82"/>
      <c r="KOG82"/>
      <c r="KOH82"/>
      <c r="KOI82"/>
      <c r="KOJ82"/>
      <c r="KOK82"/>
      <c r="KOL82"/>
      <c r="KOM82"/>
      <c r="KON82"/>
      <c r="KOO82"/>
      <c r="KOP82"/>
      <c r="KOQ82"/>
      <c r="KOR82"/>
      <c r="KOS82"/>
      <c r="KOT82"/>
      <c r="KOU82"/>
      <c r="KOV82"/>
      <c r="KOW82"/>
      <c r="KOX82"/>
      <c r="KOY82"/>
      <c r="KOZ82"/>
      <c r="KPA82"/>
      <c r="KPB82"/>
      <c r="KPC82"/>
      <c r="KPD82"/>
      <c r="KPE82"/>
      <c r="KPF82"/>
      <c r="KPG82"/>
      <c r="KPH82"/>
      <c r="KPI82"/>
      <c r="KPJ82"/>
      <c r="KPK82"/>
      <c r="KPL82"/>
      <c r="KPM82"/>
      <c r="KPN82"/>
      <c r="KPO82"/>
      <c r="KPP82"/>
      <c r="KPQ82"/>
      <c r="KPR82"/>
      <c r="KPS82"/>
      <c r="KPT82"/>
      <c r="KPU82"/>
      <c r="KPV82"/>
      <c r="KPW82"/>
      <c r="KPX82"/>
      <c r="KPY82"/>
      <c r="KPZ82"/>
      <c r="KQA82"/>
      <c r="KQB82"/>
      <c r="KQC82"/>
      <c r="KQD82"/>
      <c r="KQE82"/>
      <c r="KQF82"/>
      <c r="KQG82"/>
      <c r="KQH82"/>
      <c r="KQI82"/>
      <c r="KQJ82"/>
      <c r="KQK82"/>
      <c r="KQL82"/>
      <c r="KQM82"/>
      <c r="KQN82"/>
      <c r="KQO82"/>
      <c r="KQP82"/>
      <c r="KQQ82"/>
      <c r="KQR82"/>
      <c r="KQS82"/>
      <c r="KQT82"/>
      <c r="KQU82"/>
      <c r="KQV82"/>
      <c r="KQW82"/>
      <c r="KQX82"/>
      <c r="KQY82"/>
      <c r="KQZ82"/>
      <c r="KRA82"/>
      <c r="KRB82"/>
      <c r="KRC82"/>
      <c r="KRD82"/>
      <c r="KRE82"/>
      <c r="KRF82"/>
      <c r="KRG82"/>
      <c r="KRH82"/>
      <c r="KRI82"/>
      <c r="KRJ82"/>
      <c r="KRK82"/>
      <c r="KRL82"/>
      <c r="KRM82"/>
      <c r="KRN82"/>
      <c r="KRO82"/>
      <c r="KRP82"/>
      <c r="KRQ82"/>
      <c r="KRR82"/>
      <c r="KRS82"/>
      <c r="KRT82"/>
      <c r="KRU82"/>
      <c r="KRV82"/>
      <c r="KRW82"/>
      <c r="KRX82"/>
      <c r="KRY82"/>
      <c r="KRZ82"/>
      <c r="KSA82"/>
      <c r="KSB82"/>
      <c r="KSC82"/>
      <c r="KSD82"/>
      <c r="KSE82"/>
      <c r="KSF82"/>
      <c r="KSG82"/>
      <c r="KSH82"/>
      <c r="KSI82"/>
      <c r="KSJ82"/>
      <c r="KSK82"/>
      <c r="KSL82"/>
      <c r="KSM82"/>
      <c r="KSN82"/>
      <c r="KSO82"/>
      <c r="KSP82"/>
      <c r="KSQ82"/>
      <c r="KSR82"/>
      <c r="KSS82"/>
      <c r="KST82"/>
      <c r="KSU82"/>
      <c r="KSV82"/>
      <c r="KSW82"/>
      <c r="KSX82"/>
      <c r="KSY82"/>
      <c r="KSZ82"/>
      <c r="KTA82"/>
      <c r="KTB82"/>
      <c r="KTC82"/>
      <c r="KTD82"/>
      <c r="KTE82"/>
      <c r="KTF82"/>
      <c r="KTG82"/>
      <c r="KTH82"/>
      <c r="KTI82"/>
      <c r="KTJ82"/>
      <c r="KTK82"/>
      <c r="KTL82"/>
      <c r="KTM82"/>
      <c r="KTN82"/>
      <c r="KTO82"/>
      <c r="KTP82"/>
      <c r="KTQ82"/>
      <c r="KTR82"/>
      <c r="KTS82"/>
      <c r="KTT82"/>
      <c r="KTU82"/>
      <c r="KTV82"/>
      <c r="KTW82"/>
      <c r="KTX82"/>
      <c r="KTY82"/>
      <c r="KTZ82"/>
      <c r="KUA82"/>
      <c r="KUB82"/>
      <c r="KUC82"/>
      <c r="KUD82"/>
      <c r="KUE82"/>
      <c r="KUF82"/>
      <c r="KUG82"/>
      <c r="KUH82"/>
      <c r="KUI82"/>
      <c r="KUJ82"/>
      <c r="KUK82"/>
      <c r="KUL82"/>
      <c r="KUM82"/>
      <c r="KUN82"/>
      <c r="KUO82"/>
      <c r="KUP82"/>
      <c r="KUQ82"/>
      <c r="KUR82"/>
      <c r="KUS82"/>
      <c r="KUT82"/>
      <c r="KUU82"/>
      <c r="KUV82"/>
      <c r="KUW82"/>
      <c r="KUX82"/>
      <c r="KUY82"/>
      <c r="KUZ82"/>
      <c r="KVA82"/>
      <c r="KVB82"/>
      <c r="KVC82"/>
      <c r="KVD82"/>
      <c r="KVE82"/>
      <c r="KVF82"/>
      <c r="KVG82"/>
      <c r="KVH82"/>
      <c r="KVI82"/>
      <c r="KVJ82"/>
      <c r="KVK82"/>
      <c r="KVL82"/>
      <c r="KVM82"/>
      <c r="KVN82"/>
      <c r="KVO82"/>
      <c r="KVP82"/>
      <c r="KVQ82"/>
      <c r="KVR82"/>
      <c r="KVS82"/>
      <c r="KVT82"/>
      <c r="KVU82"/>
      <c r="KVV82"/>
      <c r="KVW82"/>
      <c r="KVX82"/>
      <c r="KVY82"/>
      <c r="KVZ82"/>
      <c r="KWA82"/>
      <c r="KWB82"/>
      <c r="KWC82"/>
      <c r="KWD82"/>
      <c r="KWE82"/>
      <c r="KWF82"/>
      <c r="KWG82"/>
      <c r="KWH82"/>
      <c r="KWI82"/>
      <c r="KWJ82"/>
      <c r="KWK82"/>
      <c r="KWL82"/>
      <c r="KWM82"/>
      <c r="KWN82"/>
      <c r="KWO82"/>
      <c r="KWP82"/>
      <c r="KWQ82"/>
      <c r="KWR82"/>
      <c r="KWS82"/>
      <c r="KWT82"/>
      <c r="KWU82"/>
      <c r="KWV82"/>
      <c r="KWW82"/>
      <c r="KWX82"/>
      <c r="KWY82"/>
      <c r="KWZ82"/>
      <c r="KXA82"/>
      <c r="KXB82"/>
      <c r="KXC82"/>
      <c r="KXD82"/>
      <c r="KXE82"/>
      <c r="KXF82"/>
      <c r="KXG82"/>
      <c r="KXH82"/>
      <c r="KXI82"/>
      <c r="KXJ82"/>
      <c r="KXK82"/>
      <c r="KXL82"/>
      <c r="KXM82"/>
      <c r="KXN82"/>
      <c r="KXO82"/>
      <c r="KXP82"/>
      <c r="KXQ82"/>
      <c r="KXR82"/>
      <c r="KXS82"/>
      <c r="KXT82"/>
      <c r="KXU82"/>
      <c r="KXV82"/>
      <c r="KXW82"/>
      <c r="KXX82"/>
      <c r="KXY82"/>
      <c r="KXZ82"/>
      <c r="KYA82"/>
      <c r="KYB82"/>
      <c r="KYC82"/>
      <c r="KYD82"/>
      <c r="KYE82"/>
      <c r="KYF82"/>
      <c r="KYG82"/>
      <c r="KYH82"/>
      <c r="KYI82"/>
      <c r="KYJ82"/>
      <c r="KYK82"/>
      <c r="KYL82"/>
      <c r="KYM82"/>
      <c r="KYN82"/>
      <c r="KYO82"/>
      <c r="KYP82"/>
      <c r="KYQ82"/>
      <c r="KYR82"/>
      <c r="KYS82"/>
      <c r="KYT82"/>
      <c r="KYU82"/>
      <c r="KYV82"/>
      <c r="KYW82"/>
      <c r="KYX82"/>
      <c r="KYY82"/>
      <c r="KYZ82"/>
      <c r="KZA82"/>
      <c r="KZB82"/>
      <c r="KZC82"/>
      <c r="KZD82"/>
      <c r="KZE82"/>
      <c r="KZF82"/>
      <c r="KZG82"/>
      <c r="KZH82"/>
      <c r="KZI82"/>
      <c r="KZJ82"/>
      <c r="KZK82"/>
      <c r="KZL82"/>
      <c r="KZM82"/>
      <c r="KZN82"/>
      <c r="KZO82"/>
      <c r="KZP82"/>
      <c r="KZQ82"/>
      <c r="KZR82"/>
      <c r="KZS82"/>
      <c r="KZT82"/>
      <c r="KZU82"/>
      <c r="KZV82"/>
      <c r="KZW82"/>
      <c r="KZX82"/>
      <c r="KZY82"/>
      <c r="KZZ82"/>
      <c r="LAA82"/>
      <c r="LAB82"/>
      <c r="LAC82"/>
      <c r="LAD82"/>
      <c r="LAE82"/>
      <c r="LAF82"/>
      <c r="LAG82"/>
      <c r="LAH82"/>
      <c r="LAI82"/>
      <c r="LAJ82"/>
      <c r="LAK82"/>
      <c r="LAL82"/>
      <c r="LAM82"/>
      <c r="LAN82"/>
      <c r="LAO82"/>
      <c r="LAP82"/>
      <c r="LAQ82"/>
      <c r="LAR82"/>
      <c r="LAS82"/>
      <c r="LAT82"/>
      <c r="LAU82"/>
      <c r="LAV82"/>
      <c r="LAW82"/>
      <c r="LAX82"/>
      <c r="LAY82"/>
      <c r="LAZ82"/>
      <c r="LBA82"/>
      <c r="LBB82"/>
      <c r="LBC82"/>
      <c r="LBD82"/>
      <c r="LBE82"/>
      <c r="LBF82"/>
      <c r="LBG82"/>
      <c r="LBH82"/>
      <c r="LBI82"/>
      <c r="LBJ82"/>
      <c r="LBK82"/>
      <c r="LBL82"/>
      <c r="LBM82"/>
      <c r="LBN82"/>
      <c r="LBO82"/>
      <c r="LBP82"/>
      <c r="LBQ82"/>
      <c r="LBR82"/>
      <c r="LBS82"/>
      <c r="LBT82"/>
      <c r="LBU82"/>
      <c r="LBV82"/>
      <c r="LBW82"/>
      <c r="LBX82"/>
      <c r="LBY82"/>
      <c r="LBZ82"/>
      <c r="LCA82"/>
      <c r="LCB82"/>
      <c r="LCC82"/>
      <c r="LCD82"/>
      <c r="LCE82"/>
      <c r="LCF82"/>
      <c r="LCG82"/>
      <c r="LCH82"/>
      <c r="LCI82"/>
      <c r="LCJ82"/>
      <c r="LCK82"/>
      <c r="LCL82"/>
      <c r="LCM82"/>
      <c r="LCN82"/>
      <c r="LCO82"/>
      <c r="LCP82"/>
      <c r="LCQ82"/>
      <c r="LCR82"/>
      <c r="LCS82"/>
      <c r="LCT82"/>
      <c r="LCU82"/>
      <c r="LCV82"/>
      <c r="LCW82"/>
      <c r="LCX82"/>
      <c r="LCY82"/>
      <c r="LCZ82"/>
      <c r="LDA82"/>
      <c r="LDB82"/>
      <c r="LDC82"/>
      <c r="LDD82"/>
      <c r="LDE82"/>
      <c r="LDF82"/>
      <c r="LDG82"/>
      <c r="LDH82"/>
      <c r="LDI82"/>
      <c r="LDJ82"/>
      <c r="LDK82"/>
      <c r="LDL82"/>
      <c r="LDM82"/>
      <c r="LDN82"/>
      <c r="LDO82"/>
      <c r="LDP82"/>
      <c r="LDQ82"/>
      <c r="LDR82"/>
      <c r="LDS82"/>
      <c r="LDT82"/>
      <c r="LDU82"/>
      <c r="LDV82"/>
      <c r="LDW82"/>
      <c r="LDX82"/>
      <c r="LDY82"/>
      <c r="LDZ82"/>
      <c r="LEA82"/>
      <c r="LEB82"/>
      <c r="LEC82"/>
      <c r="LED82"/>
      <c r="LEE82"/>
      <c r="LEF82"/>
      <c r="LEG82"/>
      <c r="LEH82"/>
      <c r="LEI82"/>
      <c r="LEJ82"/>
      <c r="LEK82"/>
      <c r="LEL82"/>
      <c r="LEM82"/>
      <c r="LEN82"/>
      <c r="LEO82"/>
      <c r="LEP82"/>
      <c r="LEQ82"/>
      <c r="LER82"/>
      <c r="LES82"/>
      <c r="LET82"/>
      <c r="LEU82"/>
      <c r="LEV82"/>
      <c r="LEW82"/>
      <c r="LEX82"/>
      <c r="LEY82"/>
      <c r="LEZ82"/>
      <c r="LFA82"/>
      <c r="LFB82"/>
      <c r="LFC82"/>
      <c r="LFD82"/>
      <c r="LFE82"/>
      <c r="LFF82"/>
      <c r="LFG82"/>
      <c r="LFH82"/>
      <c r="LFI82"/>
      <c r="LFJ82"/>
      <c r="LFK82"/>
      <c r="LFL82"/>
      <c r="LFM82"/>
      <c r="LFN82"/>
      <c r="LFO82"/>
      <c r="LFP82"/>
      <c r="LFQ82"/>
      <c r="LFR82"/>
      <c r="LFS82"/>
      <c r="LFT82"/>
      <c r="LFU82"/>
      <c r="LFV82"/>
      <c r="LFW82"/>
      <c r="LFX82"/>
      <c r="LFY82"/>
      <c r="LFZ82"/>
      <c r="LGA82"/>
      <c r="LGB82"/>
      <c r="LGC82"/>
      <c r="LGD82"/>
      <c r="LGE82"/>
      <c r="LGF82"/>
      <c r="LGG82"/>
      <c r="LGH82"/>
      <c r="LGI82"/>
      <c r="LGJ82"/>
      <c r="LGK82"/>
      <c r="LGL82"/>
      <c r="LGM82"/>
      <c r="LGN82"/>
      <c r="LGO82"/>
      <c r="LGP82"/>
      <c r="LGQ82"/>
      <c r="LGR82"/>
      <c r="LGS82"/>
      <c r="LGT82"/>
      <c r="LGU82"/>
      <c r="LGV82"/>
      <c r="LGW82"/>
      <c r="LGX82"/>
      <c r="LGY82"/>
      <c r="LGZ82"/>
      <c r="LHA82"/>
      <c r="LHB82"/>
      <c r="LHC82"/>
      <c r="LHD82"/>
      <c r="LHE82"/>
      <c r="LHF82"/>
      <c r="LHG82"/>
      <c r="LHH82"/>
      <c r="LHI82"/>
      <c r="LHJ82"/>
      <c r="LHK82"/>
      <c r="LHL82"/>
      <c r="LHM82"/>
      <c r="LHN82"/>
      <c r="LHO82"/>
      <c r="LHP82"/>
      <c r="LHQ82"/>
      <c r="LHR82"/>
      <c r="LHS82"/>
      <c r="LHT82"/>
      <c r="LHU82"/>
      <c r="LHV82"/>
      <c r="LHW82"/>
      <c r="LHX82"/>
      <c r="LHY82"/>
      <c r="LHZ82"/>
      <c r="LIA82"/>
      <c r="LIB82"/>
      <c r="LIC82"/>
      <c r="LID82"/>
      <c r="LIE82"/>
      <c r="LIF82"/>
      <c r="LIG82"/>
      <c r="LIH82"/>
      <c r="LII82"/>
      <c r="LIJ82"/>
      <c r="LIK82"/>
      <c r="LIL82"/>
      <c r="LIM82"/>
      <c r="LIN82"/>
      <c r="LIO82"/>
      <c r="LIP82"/>
      <c r="LIQ82"/>
      <c r="LIR82"/>
      <c r="LIS82"/>
      <c r="LIT82"/>
      <c r="LIU82"/>
      <c r="LIV82"/>
      <c r="LIW82"/>
      <c r="LIX82"/>
      <c r="LIY82"/>
      <c r="LIZ82"/>
      <c r="LJA82"/>
      <c r="LJB82"/>
      <c r="LJC82"/>
      <c r="LJD82"/>
      <c r="LJE82"/>
      <c r="LJF82"/>
      <c r="LJG82"/>
      <c r="LJH82"/>
      <c r="LJI82"/>
      <c r="LJJ82"/>
      <c r="LJK82"/>
      <c r="LJL82"/>
      <c r="LJM82"/>
      <c r="LJN82"/>
      <c r="LJO82"/>
      <c r="LJP82"/>
      <c r="LJQ82"/>
      <c r="LJR82"/>
      <c r="LJS82"/>
      <c r="LJT82"/>
      <c r="LJU82"/>
      <c r="LJV82"/>
      <c r="LJW82"/>
      <c r="LJX82"/>
      <c r="LJY82"/>
      <c r="LJZ82"/>
      <c r="LKA82"/>
      <c r="LKB82"/>
      <c r="LKC82"/>
      <c r="LKD82"/>
      <c r="LKE82"/>
      <c r="LKF82"/>
      <c r="LKG82"/>
      <c r="LKH82"/>
      <c r="LKI82"/>
      <c r="LKJ82"/>
      <c r="LKK82"/>
      <c r="LKL82"/>
      <c r="LKM82"/>
      <c r="LKN82"/>
      <c r="LKO82"/>
      <c r="LKP82"/>
      <c r="LKQ82"/>
      <c r="LKR82"/>
      <c r="LKS82"/>
      <c r="LKT82"/>
      <c r="LKU82"/>
      <c r="LKV82"/>
      <c r="LKW82"/>
      <c r="LKX82"/>
      <c r="LKY82"/>
      <c r="LKZ82"/>
      <c r="LLA82"/>
      <c r="LLB82"/>
      <c r="LLC82"/>
      <c r="LLD82"/>
      <c r="LLE82"/>
      <c r="LLF82"/>
      <c r="LLG82"/>
      <c r="LLH82"/>
      <c r="LLI82"/>
      <c r="LLJ82"/>
      <c r="LLK82"/>
      <c r="LLL82"/>
      <c r="LLM82"/>
      <c r="LLN82"/>
      <c r="LLO82"/>
      <c r="LLP82"/>
      <c r="LLQ82"/>
      <c r="LLR82"/>
      <c r="LLS82"/>
      <c r="LLT82"/>
      <c r="LLU82"/>
      <c r="LLV82"/>
      <c r="LLW82"/>
      <c r="LLX82"/>
      <c r="LLY82"/>
      <c r="LLZ82"/>
      <c r="LMA82"/>
      <c r="LMB82"/>
      <c r="LMC82"/>
      <c r="LMD82"/>
      <c r="LME82"/>
      <c r="LMF82"/>
      <c r="LMG82"/>
      <c r="LMH82"/>
      <c r="LMI82"/>
      <c r="LMJ82"/>
      <c r="LMK82"/>
      <c r="LML82"/>
      <c r="LMM82"/>
      <c r="LMN82"/>
      <c r="LMO82"/>
      <c r="LMP82"/>
      <c r="LMQ82"/>
      <c r="LMR82"/>
      <c r="LMS82"/>
      <c r="LMT82"/>
      <c r="LMU82"/>
      <c r="LMV82"/>
      <c r="LMW82"/>
      <c r="LMX82"/>
      <c r="LMY82"/>
      <c r="LMZ82"/>
      <c r="LNA82"/>
      <c r="LNB82"/>
      <c r="LNC82"/>
      <c r="LND82"/>
      <c r="LNE82"/>
      <c r="LNF82"/>
      <c r="LNG82"/>
      <c r="LNH82"/>
      <c r="LNI82"/>
      <c r="LNJ82"/>
      <c r="LNK82"/>
      <c r="LNL82"/>
      <c r="LNM82"/>
      <c r="LNN82"/>
      <c r="LNO82"/>
      <c r="LNP82"/>
      <c r="LNQ82"/>
      <c r="LNR82"/>
      <c r="LNS82"/>
      <c r="LNT82"/>
      <c r="LNU82"/>
      <c r="LNV82"/>
      <c r="LNW82"/>
      <c r="LNX82"/>
      <c r="LNY82"/>
      <c r="LNZ82"/>
      <c r="LOA82"/>
      <c r="LOB82"/>
      <c r="LOC82"/>
      <c r="LOD82"/>
      <c r="LOE82"/>
      <c r="LOF82"/>
      <c r="LOG82"/>
      <c r="LOH82"/>
      <c r="LOI82"/>
      <c r="LOJ82"/>
      <c r="LOK82"/>
      <c r="LOL82"/>
      <c r="LOM82"/>
      <c r="LON82"/>
      <c r="LOO82"/>
      <c r="LOP82"/>
      <c r="LOQ82"/>
      <c r="LOR82"/>
      <c r="LOS82"/>
      <c r="LOT82"/>
      <c r="LOU82"/>
      <c r="LOV82"/>
      <c r="LOW82"/>
      <c r="LOX82"/>
      <c r="LOY82"/>
      <c r="LOZ82"/>
      <c r="LPA82"/>
      <c r="LPB82"/>
      <c r="LPC82"/>
      <c r="LPD82"/>
      <c r="LPE82"/>
      <c r="LPF82"/>
      <c r="LPG82"/>
      <c r="LPH82"/>
      <c r="LPI82"/>
      <c r="LPJ82"/>
      <c r="LPK82"/>
      <c r="LPL82"/>
      <c r="LPM82"/>
      <c r="LPN82"/>
      <c r="LPO82"/>
      <c r="LPP82"/>
      <c r="LPQ82"/>
      <c r="LPR82"/>
      <c r="LPS82"/>
      <c r="LPT82"/>
      <c r="LPU82"/>
      <c r="LPV82"/>
      <c r="LPW82"/>
      <c r="LPX82"/>
      <c r="LPY82"/>
      <c r="LPZ82"/>
      <c r="LQA82"/>
      <c r="LQB82"/>
      <c r="LQC82"/>
      <c r="LQD82"/>
      <c r="LQE82"/>
      <c r="LQF82"/>
      <c r="LQG82"/>
      <c r="LQH82"/>
      <c r="LQI82"/>
      <c r="LQJ82"/>
      <c r="LQK82"/>
      <c r="LQL82"/>
      <c r="LQM82"/>
      <c r="LQN82"/>
      <c r="LQO82"/>
      <c r="LQP82"/>
      <c r="LQQ82"/>
      <c r="LQR82"/>
      <c r="LQS82"/>
      <c r="LQT82"/>
      <c r="LQU82"/>
      <c r="LQV82"/>
      <c r="LQW82"/>
      <c r="LQX82"/>
      <c r="LQY82"/>
      <c r="LQZ82"/>
      <c r="LRA82"/>
      <c r="LRB82"/>
      <c r="LRC82"/>
      <c r="LRD82"/>
      <c r="LRE82"/>
      <c r="LRF82"/>
      <c r="LRG82"/>
      <c r="LRH82"/>
      <c r="LRI82"/>
      <c r="LRJ82"/>
      <c r="LRK82"/>
      <c r="LRL82"/>
      <c r="LRM82"/>
      <c r="LRN82"/>
      <c r="LRO82"/>
      <c r="LRP82"/>
      <c r="LRQ82"/>
      <c r="LRR82"/>
      <c r="LRS82"/>
      <c r="LRT82"/>
      <c r="LRU82"/>
      <c r="LRV82"/>
      <c r="LRW82"/>
      <c r="LRX82"/>
      <c r="LRY82"/>
      <c r="LRZ82"/>
      <c r="LSA82"/>
      <c r="LSB82"/>
      <c r="LSC82"/>
      <c r="LSD82"/>
      <c r="LSE82"/>
      <c r="LSF82"/>
      <c r="LSG82"/>
      <c r="LSH82"/>
      <c r="LSI82"/>
      <c r="LSJ82"/>
      <c r="LSK82"/>
      <c r="LSL82"/>
      <c r="LSM82"/>
      <c r="LSN82"/>
      <c r="LSO82"/>
      <c r="LSP82"/>
      <c r="LSQ82"/>
      <c r="LSR82"/>
      <c r="LSS82"/>
      <c r="LST82"/>
      <c r="LSU82"/>
      <c r="LSV82"/>
      <c r="LSW82"/>
      <c r="LSX82"/>
      <c r="LSY82"/>
      <c r="LSZ82"/>
      <c r="LTA82"/>
      <c r="LTB82"/>
      <c r="LTC82"/>
      <c r="LTD82"/>
      <c r="LTE82"/>
      <c r="LTF82"/>
      <c r="LTG82"/>
      <c r="LTH82"/>
      <c r="LTI82"/>
      <c r="LTJ82"/>
      <c r="LTK82"/>
      <c r="LTL82"/>
      <c r="LTM82"/>
      <c r="LTN82"/>
      <c r="LTO82"/>
      <c r="LTP82"/>
      <c r="LTQ82"/>
      <c r="LTR82"/>
      <c r="LTS82"/>
      <c r="LTT82"/>
      <c r="LTU82"/>
      <c r="LTV82"/>
      <c r="LTW82"/>
      <c r="LTX82"/>
      <c r="LTY82"/>
      <c r="LTZ82"/>
      <c r="LUA82"/>
      <c r="LUB82"/>
      <c r="LUC82"/>
      <c r="LUD82"/>
      <c r="LUE82"/>
      <c r="LUF82"/>
      <c r="LUG82"/>
      <c r="LUH82"/>
      <c r="LUI82"/>
      <c r="LUJ82"/>
      <c r="LUK82"/>
      <c r="LUL82"/>
      <c r="LUM82"/>
      <c r="LUN82"/>
      <c r="LUO82"/>
      <c r="LUP82"/>
      <c r="LUQ82"/>
      <c r="LUR82"/>
      <c r="LUS82"/>
      <c r="LUT82"/>
      <c r="LUU82"/>
      <c r="LUV82"/>
      <c r="LUW82"/>
      <c r="LUX82"/>
      <c r="LUY82"/>
      <c r="LUZ82"/>
      <c r="LVA82"/>
      <c r="LVB82"/>
      <c r="LVC82"/>
      <c r="LVD82"/>
      <c r="LVE82"/>
      <c r="LVF82"/>
      <c r="LVG82"/>
      <c r="LVH82"/>
      <c r="LVI82"/>
      <c r="LVJ82"/>
      <c r="LVK82"/>
      <c r="LVL82"/>
      <c r="LVM82"/>
      <c r="LVN82"/>
      <c r="LVO82"/>
      <c r="LVP82"/>
      <c r="LVQ82"/>
      <c r="LVR82"/>
      <c r="LVS82"/>
      <c r="LVT82"/>
      <c r="LVU82"/>
      <c r="LVV82"/>
      <c r="LVW82"/>
      <c r="LVX82"/>
      <c r="LVY82"/>
      <c r="LVZ82"/>
      <c r="LWA82"/>
      <c r="LWB82"/>
      <c r="LWC82"/>
      <c r="LWD82"/>
      <c r="LWE82"/>
      <c r="LWF82"/>
      <c r="LWG82"/>
      <c r="LWH82"/>
      <c r="LWI82"/>
      <c r="LWJ82"/>
      <c r="LWK82"/>
      <c r="LWL82"/>
      <c r="LWM82"/>
      <c r="LWN82"/>
      <c r="LWO82"/>
      <c r="LWP82"/>
      <c r="LWQ82"/>
      <c r="LWR82"/>
      <c r="LWS82"/>
      <c r="LWT82"/>
      <c r="LWU82"/>
      <c r="LWV82"/>
      <c r="LWW82"/>
      <c r="LWX82"/>
      <c r="LWY82"/>
      <c r="LWZ82"/>
      <c r="LXA82"/>
      <c r="LXB82"/>
      <c r="LXC82"/>
      <c r="LXD82"/>
      <c r="LXE82"/>
      <c r="LXF82"/>
      <c r="LXG82"/>
      <c r="LXH82"/>
      <c r="LXI82"/>
      <c r="LXJ82"/>
      <c r="LXK82"/>
      <c r="LXL82"/>
      <c r="LXM82"/>
      <c r="LXN82"/>
      <c r="LXO82"/>
      <c r="LXP82"/>
      <c r="LXQ82"/>
      <c r="LXR82"/>
      <c r="LXS82"/>
      <c r="LXT82"/>
      <c r="LXU82"/>
      <c r="LXV82"/>
      <c r="LXW82"/>
      <c r="LXX82"/>
      <c r="LXY82"/>
      <c r="LXZ82"/>
      <c r="LYA82"/>
      <c r="LYB82"/>
      <c r="LYC82"/>
      <c r="LYD82"/>
      <c r="LYE82"/>
      <c r="LYF82"/>
      <c r="LYG82"/>
      <c r="LYH82"/>
      <c r="LYI82"/>
      <c r="LYJ82"/>
      <c r="LYK82"/>
      <c r="LYL82"/>
      <c r="LYM82"/>
      <c r="LYN82"/>
      <c r="LYO82"/>
      <c r="LYP82"/>
      <c r="LYQ82"/>
      <c r="LYR82"/>
      <c r="LYS82"/>
      <c r="LYT82"/>
      <c r="LYU82"/>
      <c r="LYV82"/>
      <c r="LYW82"/>
      <c r="LYX82"/>
      <c r="LYY82"/>
      <c r="LYZ82"/>
      <c r="LZA82"/>
      <c r="LZB82"/>
      <c r="LZC82"/>
      <c r="LZD82"/>
      <c r="LZE82"/>
      <c r="LZF82"/>
      <c r="LZG82"/>
      <c r="LZH82"/>
      <c r="LZI82"/>
      <c r="LZJ82"/>
      <c r="LZK82"/>
      <c r="LZL82"/>
      <c r="LZM82"/>
      <c r="LZN82"/>
      <c r="LZO82"/>
      <c r="LZP82"/>
      <c r="LZQ82"/>
      <c r="LZR82"/>
      <c r="LZS82"/>
      <c r="LZT82"/>
      <c r="LZU82"/>
      <c r="LZV82"/>
      <c r="LZW82"/>
      <c r="LZX82"/>
      <c r="LZY82"/>
      <c r="LZZ82"/>
      <c r="MAA82"/>
      <c r="MAB82"/>
      <c r="MAC82"/>
      <c r="MAD82"/>
      <c r="MAE82"/>
      <c r="MAF82"/>
      <c r="MAG82"/>
      <c r="MAH82"/>
      <c r="MAI82"/>
      <c r="MAJ82"/>
      <c r="MAK82"/>
      <c r="MAL82"/>
      <c r="MAM82"/>
      <c r="MAN82"/>
      <c r="MAO82"/>
      <c r="MAP82"/>
      <c r="MAQ82"/>
      <c r="MAR82"/>
      <c r="MAS82"/>
      <c r="MAT82"/>
      <c r="MAU82"/>
      <c r="MAV82"/>
      <c r="MAW82"/>
      <c r="MAX82"/>
      <c r="MAY82"/>
      <c r="MAZ82"/>
      <c r="MBA82"/>
      <c r="MBB82"/>
      <c r="MBC82"/>
      <c r="MBD82"/>
      <c r="MBE82"/>
      <c r="MBF82"/>
      <c r="MBG82"/>
      <c r="MBH82"/>
      <c r="MBI82"/>
      <c r="MBJ82"/>
      <c r="MBK82"/>
      <c r="MBL82"/>
      <c r="MBM82"/>
      <c r="MBN82"/>
      <c r="MBO82"/>
      <c r="MBP82"/>
      <c r="MBQ82"/>
      <c r="MBR82"/>
      <c r="MBS82"/>
      <c r="MBT82"/>
      <c r="MBU82"/>
      <c r="MBV82"/>
      <c r="MBW82"/>
      <c r="MBX82"/>
      <c r="MBY82"/>
      <c r="MBZ82"/>
      <c r="MCA82"/>
      <c r="MCB82"/>
      <c r="MCC82"/>
      <c r="MCD82"/>
      <c r="MCE82"/>
      <c r="MCF82"/>
      <c r="MCG82"/>
      <c r="MCH82"/>
      <c r="MCI82"/>
      <c r="MCJ82"/>
      <c r="MCK82"/>
      <c r="MCL82"/>
      <c r="MCM82"/>
      <c r="MCN82"/>
      <c r="MCO82"/>
      <c r="MCP82"/>
      <c r="MCQ82"/>
      <c r="MCR82"/>
      <c r="MCS82"/>
      <c r="MCT82"/>
      <c r="MCU82"/>
      <c r="MCV82"/>
      <c r="MCW82"/>
      <c r="MCX82"/>
      <c r="MCY82"/>
      <c r="MCZ82"/>
      <c r="MDA82"/>
      <c r="MDB82"/>
      <c r="MDC82"/>
      <c r="MDD82"/>
      <c r="MDE82"/>
      <c r="MDF82"/>
      <c r="MDG82"/>
      <c r="MDH82"/>
      <c r="MDI82"/>
      <c r="MDJ82"/>
      <c r="MDK82"/>
      <c r="MDL82"/>
      <c r="MDM82"/>
      <c r="MDN82"/>
      <c r="MDO82"/>
      <c r="MDP82"/>
      <c r="MDQ82"/>
      <c r="MDR82"/>
      <c r="MDS82"/>
      <c r="MDT82"/>
      <c r="MDU82"/>
      <c r="MDV82"/>
      <c r="MDW82"/>
      <c r="MDX82"/>
      <c r="MDY82"/>
      <c r="MDZ82"/>
      <c r="MEA82"/>
      <c r="MEB82"/>
      <c r="MEC82"/>
      <c r="MED82"/>
      <c r="MEE82"/>
      <c r="MEF82"/>
      <c r="MEG82"/>
      <c r="MEH82"/>
      <c r="MEI82"/>
      <c r="MEJ82"/>
      <c r="MEK82"/>
      <c r="MEL82"/>
      <c r="MEM82"/>
      <c r="MEN82"/>
      <c r="MEO82"/>
      <c r="MEP82"/>
      <c r="MEQ82"/>
      <c r="MER82"/>
      <c r="MES82"/>
      <c r="MET82"/>
      <c r="MEU82"/>
      <c r="MEV82"/>
      <c r="MEW82"/>
      <c r="MEX82"/>
      <c r="MEY82"/>
      <c r="MEZ82"/>
      <c r="MFA82"/>
      <c r="MFB82"/>
      <c r="MFC82"/>
      <c r="MFD82"/>
      <c r="MFE82"/>
      <c r="MFF82"/>
      <c r="MFG82"/>
      <c r="MFH82"/>
      <c r="MFI82"/>
      <c r="MFJ82"/>
      <c r="MFK82"/>
      <c r="MFL82"/>
      <c r="MFM82"/>
      <c r="MFN82"/>
      <c r="MFO82"/>
      <c r="MFP82"/>
      <c r="MFQ82"/>
      <c r="MFR82"/>
      <c r="MFS82"/>
      <c r="MFT82"/>
      <c r="MFU82"/>
      <c r="MFV82"/>
      <c r="MFW82"/>
      <c r="MFX82"/>
      <c r="MFY82"/>
      <c r="MFZ82"/>
      <c r="MGA82"/>
      <c r="MGB82"/>
      <c r="MGC82"/>
      <c r="MGD82"/>
      <c r="MGE82"/>
      <c r="MGF82"/>
      <c r="MGG82"/>
      <c r="MGH82"/>
      <c r="MGI82"/>
      <c r="MGJ82"/>
      <c r="MGK82"/>
      <c r="MGL82"/>
      <c r="MGM82"/>
      <c r="MGN82"/>
      <c r="MGO82"/>
      <c r="MGP82"/>
      <c r="MGQ82"/>
      <c r="MGR82"/>
      <c r="MGS82"/>
      <c r="MGT82"/>
      <c r="MGU82"/>
      <c r="MGV82"/>
      <c r="MGW82"/>
      <c r="MGX82"/>
      <c r="MGY82"/>
      <c r="MGZ82"/>
      <c r="MHA82"/>
      <c r="MHB82"/>
      <c r="MHC82"/>
      <c r="MHD82"/>
      <c r="MHE82"/>
      <c r="MHF82"/>
      <c r="MHG82"/>
      <c r="MHH82"/>
      <c r="MHI82"/>
      <c r="MHJ82"/>
      <c r="MHK82"/>
      <c r="MHL82"/>
      <c r="MHM82"/>
      <c r="MHN82"/>
      <c r="MHO82"/>
      <c r="MHP82"/>
      <c r="MHQ82"/>
      <c r="MHR82"/>
      <c r="MHS82"/>
      <c r="MHT82"/>
      <c r="MHU82"/>
      <c r="MHV82"/>
      <c r="MHW82"/>
      <c r="MHX82"/>
      <c r="MHY82"/>
      <c r="MHZ82"/>
      <c r="MIA82"/>
      <c r="MIB82"/>
      <c r="MIC82"/>
      <c r="MID82"/>
      <c r="MIE82"/>
      <c r="MIF82"/>
      <c r="MIG82"/>
      <c r="MIH82"/>
      <c r="MII82"/>
      <c r="MIJ82"/>
      <c r="MIK82"/>
      <c r="MIL82"/>
      <c r="MIM82"/>
      <c r="MIN82"/>
      <c r="MIO82"/>
      <c r="MIP82"/>
      <c r="MIQ82"/>
      <c r="MIR82"/>
      <c r="MIS82"/>
      <c r="MIT82"/>
      <c r="MIU82"/>
      <c r="MIV82"/>
      <c r="MIW82"/>
      <c r="MIX82"/>
      <c r="MIY82"/>
      <c r="MIZ82"/>
      <c r="MJA82"/>
      <c r="MJB82"/>
      <c r="MJC82"/>
      <c r="MJD82"/>
      <c r="MJE82"/>
      <c r="MJF82"/>
      <c r="MJG82"/>
      <c r="MJH82"/>
      <c r="MJI82"/>
      <c r="MJJ82"/>
      <c r="MJK82"/>
      <c r="MJL82"/>
      <c r="MJM82"/>
      <c r="MJN82"/>
      <c r="MJO82"/>
      <c r="MJP82"/>
      <c r="MJQ82"/>
      <c r="MJR82"/>
      <c r="MJS82"/>
      <c r="MJT82"/>
      <c r="MJU82"/>
      <c r="MJV82"/>
      <c r="MJW82"/>
      <c r="MJX82"/>
      <c r="MJY82"/>
      <c r="MJZ82"/>
      <c r="MKA82"/>
      <c r="MKB82"/>
      <c r="MKC82"/>
      <c r="MKD82"/>
      <c r="MKE82"/>
      <c r="MKF82"/>
      <c r="MKG82"/>
      <c r="MKH82"/>
      <c r="MKI82"/>
      <c r="MKJ82"/>
      <c r="MKK82"/>
      <c r="MKL82"/>
      <c r="MKM82"/>
      <c r="MKN82"/>
      <c r="MKO82"/>
      <c r="MKP82"/>
      <c r="MKQ82"/>
      <c r="MKR82"/>
      <c r="MKS82"/>
      <c r="MKT82"/>
      <c r="MKU82"/>
      <c r="MKV82"/>
      <c r="MKW82"/>
      <c r="MKX82"/>
      <c r="MKY82"/>
      <c r="MKZ82"/>
      <c r="MLA82"/>
      <c r="MLB82"/>
      <c r="MLC82"/>
      <c r="MLD82"/>
      <c r="MLE82"/>
      <c r="MLF82"/>
      <c r="MLG82"/>
      <c r="MLH82"/>
      <c r="MLI82"/>
      <c r="MLJ82"/>
      <c r="MLK82"/>
      <c r="MLL82"/>
      <c r="MLM82"/>
      <c r="MLN82"/>
      <c r="MLO82"/>
      <c r="MLP82"/>
      <c r="MLQ82"/>
      <c r="MLR82"/>
      <c r="MLS82"/>
      <c r="MLT82"/>
      <c r="MLU82"/>
      <c r="MLV82"/>
      <c r="MLW82"/>
      <c r="MLX82"/>
      <c r="MLY82"/>
      <c r="MLZ82"/>
      <c r="MMA82"/>
      <c r="MMB82"/>
      <c r="MMC82"/>
      <c r="MMD82"/>
      <c r="MME82"/>
      <c r="MMF82"/>
      <c r="MMG82"/>
      <c r="MMH82"/>
      <c r="MMI82"/>
      <c r="MMJ82"/>
      <c r="MMK82"/>
      <c r="MML82"/>
      <c r="MMM82"/>
      <c r="MMN82"/>
      <c r="MMO82"/>
      <c r="MMP82"/>
      <c r="MMQ82"/>
      <c r="MMR82"/>
      <c r="MMS82"/>
      <c r="MMT82"/>
      <c r="MMU82"/>
      <c r="MMV82"/>
      <c r="MMW82"/>
      <c r="MMX82"/>
      <c r="MMY82"/>
      <c r="MMZ82"/>
      <c r="MNA82"/>
      <c r="MNB82"/>
      <c r="MNC82"/>
      <c r="MND82"/>
      <c r="MNE82"/>
      <c r="MNF82"/>
      <c r="MNG82"/>
      <c r="MNH82"/>
      <c r="MNI82"/>
      <c r="MNJ82"/>
      <c r="MNK82"/>
      <c r="MNL82"/>
      <c r="MNM82"/>
      <c r="MNN82"/>
      <c r="MNO82"/>
      <c r="MNP82"/>
      <c r="MNQ82"/>
      <c r="MNR82"/>
      <c r="MNS82"/>
      <c r="MNT82"/>
      <c r="MNU82"/>
      <c r="MNV82"/>
      <c r="MNW82"/>
      <c r="MNX82"/>
      <c r="MNY82"/>
      <c r="MNZ82"/>
      <c r="MOA82"/>
      <c r="MOB82"/>
      <c r="MOC82"/>
      <c r="MOD82"/>
      <c r="MOE82"/>
      <c r="MOF82"/>
      <c r="MOG82"/>
      <c r="MOH82"/>
      <c r="MOI82"/>
      <c r="MOJ82"/>
      <c r="MOK82"/>
      <c r="MOL82"/>
      <c r="MOM82"/>
      <c r="MON82"/>
      <c r="MOO82"/>
      <c r="MOP82"/>
      <c r="MOQ82"/>
      <c r="MOR82"/>
      <c r="MOS82"/>
      <c r="MOT82"/>
      <c r="MOU82"/>
      <c r="MOV82"/>
      <c r="MOW82"/>
      <c r="MOX82"/>
      <c r="MOY82"/>
      <c r="MOZ82"/>
      <c r="MPA82"/>
      <c r="MPB82"/>
      <c r="MPC82"/>
      <c r="MPD82"/>
      <c r="MPE82"/>
      <c r="MPF82"/>
      <c r="MPG82"/>
      <c r="MPH82"/>
      <c r="MPI82"/>
      <c r="MPJ82"/>
      <c r="MPK82"/>
      <c r="MPL82"/>
      <c r="MPM82"/>
      <c r="MPN82"/>
      <c r="MPO82"/>
      <c r="MPP82"/>
      <c r="MPQ82"/>
      <c r="MPR82"/>
      <c r="MPS82"/>
      <c r="MPT82"/>
      <c r="MPU82"/>
      <c r="MPV82"/>
      <c r="MPW82"/>
      <c r="MPX82"/>
      <c r="MPY82"/>
      <c r="MPZ82"/>
      <c r="MQA82"/>
      <c r="MQB82"/>
      <c r="MQC82"/>
      <c r="MQD82"/>
      <c r="MQE82"/>
      <c r="MQF82"/>
      <c r="MQG82"/>
      <c r="MQH82"/>
      <c r="MQI82"/>
      <c r="MQJ82"/>
      <c r="MQK82"/>
      <c r="MQL82"/>
      <c r="MQM82"/>
      <c r="MQN82"/>
      <c r="MQO82"/>
      <c r="MQP82"/>
      <c r="MQQ82"/>
      <c r="MQR82"/>
      <c r="MQS82"/>
      <c r="MQT82"/>
      <c r="MQU82"/>
      <c r="MQV82"/>
      <c r="MQW82"/>
      <c r="MQX82"/>
      <c r="MQY82"/>
      <c r="MQZ82"/>
      <c r="MRA82"/>
      <c r="MRB82"/>
      <c r="MRC82"/>
      <c r="MRD82"/>
      <c r="MRE82"/>
      <c r="MRF82"/>
      <c r="MRG82"/>
      <c r="MRH82"/>
      <c r="MRI82"/>
      <c r="MRJ82"/>
      <c r="MRK82"/>
      <c r="MRL82"/>
      <c r="MRM82"/>
      <c r="MRN82"/>
      <c r="MRO82"/>
      <c r="MRP82"/>
      <c r="MRQ82"/>
      <c r="MRR82"/>
      <c r="MRS82"/>
      <c r="MRT82"/>
      <c r="MRU82"/>
      <c r="MRV82"/>
      <c r="MRW82"/>
      <c r="MRX82"/>
      <c r="MRY82"/>
      <c r="MRZ82"/>
      <c r="MSA82"/>
      <c r="MSB82"/>
      <c r="MSC82"/>
      <c r="MSD82"/>
      <c r="MSE82"/>
      <c r="MSF82"/>
      <c r="MSG82"/>
      <c r="MSH82"/>
      <c r="MSI82"/>
      <c r="MSJ82"/>
      <c r="MSK82"/>
      <c r="MSL82"/>
      <c r="MSM82"/>
      <c r="MSN82"/>
      <c r="MSO82"/>
      <c r="MSP82"/>
      <c r="MSQ82"/>
      <c r="MSR82"/>
      <c r="MSS82"/>
      <c r="MST82"/>
      <c r="MSU82"/>
      <c r="MSV82"/>
      <c r="MSW82"/>
      <c r="MSX82"/>
      <c r="MSY82"/>
      <c r="MSZ82"/>
      <c r="MTA82"/>
      <c r="MTB82"/>
      <c r="MTC82"/>
      <c r="MTD82"/>
      <c r="MTE82"/>
      <c r="MTF82"/>
      <c r="MTG82"/>
      <c r="MTH82"/>
      <c r="MTI82"/>
      <c r="MTJ82"/>
      <c r="MTK82"/>
      <c r="MTL82"/>
      <c r="MTM82"/>
      <c r="MTN82"/>
      <c r="MTO82"/>
      <c r="MTP82"/>
      <c r="MTQ82"/>
      <c r="MTR82"/>
      <c r="MTS82"/>
      <c r="MTT82"/>
      <c r="MTU82"/>
      <c r="MTV82"/>
      <c r="MTW82"/>
      <c r="MTX82"/>
      <c r="MTY82"/>
      <c r="MTZ82"/>
      <c r="MUA82"/>
      <c r="MUB82"/>
      <c r="MUC82"/>
      <c r="MUD82"/>
      <c r="MUE82"/>
      <c r="MUF82"/>
      <c r="MUG82"/>
      <c r="MUH82"/>
      <c r="MUI82"/>
      <c r="MUJ82"/>
      <c r="MUK82"/>
      <c r="MUL82"/>
      <c r="MUM82"/>
      <c r="MUN82"/>
      <c r="MUO82"/>
      <c r="MUP82"/>
      <c r="MUQ82"/>
      <c r="MUR82"/>
      <c r="MUS82"/>
      <c r="MUT82"/>
      <c r="MUU82"/>
      <c r="MUV82"/>
      <c r="MUW82"/>
      <c r="MUX82"/>
      <c r="MUY82"/>
      <c r="MUZ82"/>
      <c r="MVA82"/>
      <c r="MVB82"/>
      <c r="MVC82"/>
      <c r="MVD82"/>
      <c r="MVE82"/>
      <c r="MVF82"/>
      <c r="MVG82"/>
      <c r="MVH82"/>
      <c r="MVI82"/>
      <c r="MVJ82"/>
      <c r="MVK82"/>
      <c r="MVL82"/>
      <c r="MVM82"/>
      <c r="MVN82"/>
      <c r="MVO82"/>
      <c r="MVP82"/>
      <c r="MVQ82"/>
      <c r="MVR82"/>
      <c r="MVS82"/>
      <c r="MVT82"/>
      <c r="MVU82"/>
      <c r="MVV82"/>
      <c r="MVW82"/>
      <c r="MVX82"/>
      <c r="MVY82"/>
      <c r="MVZ82"/>
      <c r="MWA82"/>
      <c r="MWB82"/>
      <c r="MWC82"/>
      <c r="MWD82"/>
      <c r="MWE82"/>
      <c r="MWF82"/>
      <c r="MWG82"/>
      <c r="MWH82"/>
      <c r="MWI82"/>
      <c r="MWJ82"/>
      <c r="MWK82"/>
      <c r="MWL82"/>
      <c r="MWM82"/>
      <c r="MWN82"/>
      <c r="MWO82"/>
      <c r="MWP82"/>
      <c r="MWQ82"/>
      <c r="MWR82"/>
      <c r="MWS82"/>
      <c r="MWT82"/>
      <c r="MWU82"/>
      <c r="MWV82"/>
      <c r="MWW82"/>
      <c r="MWX82"/>
      <c r="MWY82"/>
      <c r="MWZ82"/>
      <c r="MXA82"/>
      <c r="MXB82"/>
      <c r="MXC82"/>
      <c r="MXD82"/>
      <c r="MXE82"/>
      <c r="MXF82"/>
      <c r="MXG82"/>
      <c r="MXH82"/>
      <c r="MXI82"/>
      <c r="MXJ82"/>
      <c r="MXK82"/>
      <c r="MXL82"/>
      <c r="MXM82"/>
      <c r="MXN82"/>
      <c r="MXO82"/>
      <c r="MXP82"/>
      <c r="MXQ82"/>
      <c r="MXR82"/>
      <c r="MXS82"/>
      <c r="MXT82"/>
      <c r="MXU82"/>
      <c r="MXV82"/>
      <c r="MXW82"/>
      <c r="MXX82"/>
      <c r="MXY82"/>
      <c r="MXZ82"/>
      <c r="MYA82"/>
      <c r="MYB82"/>
      <c r="MYC82"/>
      <c r="MYD82"/>
      <c r="MYE82"/>
      <c r="MYF82"/>
      <c r="MYG82"/>
      <c r="MYH82"/>
      <c r="MYI82"/>
      <c r="MYJ82"/>
      <c r="MYK82"/>
      <c r="MYL82"/>
      <c r="MYM82"/>
      <c r="MYN82"/>
      <c r="MYO82"/>
      <c r="MYP82"/>
      <c r="MYQ82"/>
      <c r="MYR82"/>
      <c r="MYS82"/>
      <c r="MYT82"/>
      <c r="MYU82"/>
      <c r="MYV82"/>
      <c r="MYW82"/>
      <c r="MYX82"/>
      <c r="MYY82"/>
      <c r="MYZ82"/>
      <c r="MZA82"/>
      <c r="MZB82"/>
      <c r="MZC82"/>
      <c r="MZD82"/>
      <c r="MZE82"/>
      <c r="MZF82"/>
      <c r="MZG82"/>
      <c r="MZH82"/>
      <c r="MZI82"/>
      <c r="MZJ82"/>
      <c r="MZK82"/>
      <c r="MZL82"/>
      <c r="MZM82"/>
      <c r="MZN82"/>
      <c r="MZO82"/>
      <c r="MZP82"/>
      <c r="MZQ82"/>
      <c r="MZR82"/>
      <c r="MZS82"/>
      <c r="MZT82"/>
      <c r="MZU82"/>
      <c r="MZV82"/>
      <c r="MZW82"/>
      <c r="MZX82"/>
      <c r="MZY82"/>
      <c r="MZZ82"/>
      <c r="NAA82"/>
      <c r="NAB82"/>
      <c r="NAC82"/>
      <c r="NAD82"/>
      <c r="NAE82"/>
      <c r="NAF82"/>
      <c r="NAG82"/>
      <c r="NAH82"/>
      <c r="NAI82"/>
      <c r="NAJ82"/>
      <c r="NAK82"/>
      <c r="NAL82"/>
      <c r="NAM82"/>
      <c r="NAN82"/>
      <c r="NAO82"/>
      <c r="NAP82"/>
      <c r="NAQ82"/>
      <c r="NAR82"/>
      <c r="NAS82"/>
      <c r="NAT82"/>
      <c r="NAU82"/>
      <c r="NAV82"/>
      <c r="NAW82"/>
      <c r="NAX82"/>
      <c r="NAY82"/>
      <c r="NAZ82"/>
      <c r="NBA82"/>
      <c r="NBB82"/>
      <c r="NBC82"/>
      <c r="NBD82"/>
      <c r="NBE82"/>
      <c r="NBF82"/>
      <c r="NBG82"/>
      <c r="NBH82"/>
      <c r="NBI82"/>
      <c r="NBJ82"/>
      <c r="NBK82"/>
      <c r="NBL82"/>
      <c r="NBM82"/>
      <c r="NBN82"/>
      <c r="NBO82"/>
      <c r="NBP82"/>
      <c r="NBQ82"/>
      <c r="NBR82"/>
      <c r="NBS82"/>
      <c r="NBT82"/>
      <c r="NBU82"/>
      <c r="NBV82"/>
      <c r="NBW82"/>
      <c r="NBX82"/>
      <c r="NBY82"/>
      <c r="NBZ82"/>
      <c r="NCA82"/>
      <c r="NCB82"/>
      <c r="NCC82"/>
      <c r="NCD82"/>
      <c r="NCE82"/>
      <c r="NCF82"/>
      <c r="NCG82"/>
      <c r="NCH82"/>
      <c r="NCI82"/>
      <c r="NCJ82"/>
      <c r="NCK82"/>
      <c r="NCL82"/>
      <c r="NCM82"/>
      <c r="NCN82"/>
      <c r="NCO82"/>
      <c r="NCP82"/>
      <c r="NCQ82"/>
      <c r="NCR82"/>
      <c r="NCS82"/>
      <c r="NCT82"/>
      <c r="NCU82"/>
      <c r="NCV82"/>
      <c r="NCW82"/>
      <c r="NCX82"/>
      <c r="NCY82"/>
      <c r="NCZ82"/>
      <c r="NDA82"/>
      <c r="NDB82"/>
      <c r="NDC82"/>
      <c r="NDD82"/>
      <c r="NDE82"/>
      <c r="NDF82"/>
      <c r="NDG82"/>
      <c r="NDH82"/>
      <c r="NDI82"/>
      <c r="NDJ82"/>
      <c r="NDK82"/>
      <c r="NDL82"/>
      <c r="NDM82"/>
      <c r="NDN82"/>
      <c r="NDO82"/>
      <c r="NDP82"/>
      <c r="NDQ82"/>
      <c r="NDR82"/>
      <c r="NDS82"/>
      <c r="NDT82"/>
      <c r="NDU82"/>
      <c r="NDV82"/>
      <c r="NDW82"/>
      <c r="NDX82"/>
      <c r="NDY82"/>
      <c r="NDZ82"/>
      <c r="NEA82"/>
      <c r="NEB82"/>
      <c r="NEC82"/>
      <c r="NED82"/>
      <c r="NEE82"/>
      <c r="NEF82"/>
      <c r="NEG82"/>
      <c r="NEH82"/>
      <c r="NEI82"/>
      <c r="NEJ82"/>
      <c r="NEK82"/>
      <c r="NEL82"/>
      <c r="NEM82"/>
      <c r="NEN82"/>
      <c r="NEO82"/>
      <c r="NEP82"/>
      <c r="NEQ82"/>
      <c r="NER82"/>
      <c r="NES82"/>
      <c r="NET82"/>
      <c r="NEU82"/>
      <c r="NEV82"/>
      <c r="NEW82"/>
      <c r="NEX82"/>
      <c r="NEY82"/>
      <c r="NEZ82"/>
      <c r="NFA82"/>
      <c r="NFB82"/>
      <c r="NFC82"/>
      <c r="NFD82"/>
      <c r="NFE82"/>
      <c r="NFF82"/>
      <c r="NFG82"/>
      <c r="NFH82"/>
      <c r="NFI82"/>
      <c r="NFJ82"/>
      <c r="NFK82"/>
      <c r="NFL82"/>
      <c r="NFM82"/>
      <c r="NFN82"/>
      <c r="NFO82"/>
      <c r="NFP82"/>
      <c r="NFQ82"/>
      <c r="NFR82"/>
      <c r="NFS82"/>
      <c r="NFT82"/>
      <c r="NFU82"/>
      <c r="NFV82"/>
      <c r="NFW82"/>
      <c r="NFX82"/>
      <c r="NFY82"/>
      <c r="NFZ82"/>
      <c r="NGA82"/>
      <c r="NGB82"/>
      <c r="NGC82"/>
      <c r="NGD82"/>
      <c r="NGE82"/>
      <c r="NGF82"/>
      <c r="NGG82"/>
      <c r="NGH82"/>
      <c r="NGI82"/>
      <c r="NGJ82"/>
      <c r="NGK82"/>
      <c r="NGL82"/>
      <c r="NGM82"/>
      <c r="NGN82"/>
      <c r="NGO82"/>
      <c r="NGP82"/>
      <c r="NGQ82"/>
      <c r="NGR82"/>
      <c r="NGS82"/>
      <c r="NGT82"/>
      <c r="NGU82"/>
      <c r="NGV82"/>
      <c r="NGW82"/>
      <c r="NGX82"/>
      <c r="NGY82"/>
      <c r="NGZ82"/>
      <c r="NHA82"/>
      <c r="NHB82"/>
      <c r="NHC82"/>
      <c r="NHD82"/>
      <c r="NHE82"/>
      <c r="NHF82"/>
      <c r="NHG82"/>
      <c r="NHH82"/>
      <c r="NHI82"/>
      <c r="NHJ82"/>
      <c r="NHK82"/>
      <c r="NHL82"/>
      <c r="NHM82"/>
      <c r="NHN82"/>
      <c r="NHO82"/>
      <c r="NHP82"/>
      <c r="NHQ82"/>
      <c r="NHR82"/>
      <c r="NHS82"/>
      <c r="NHT82"/>
      <c r="NHU82"/>
      <c r="NHV82"/>
      <c r="NHW82"/>
      <c r="NHX82"/>
      <c r="NHY82"/>
      <c r="NHZ82"/>
      <c r="NIA82"/>
      <c r="NIB82"/>
      <c r="NIC82"/>
      <c r="NID82"/>
      <c r="NIE82"/>
      <c r="NIF82"/>
      <c r="NIG82"/>
      <c r="NIH82"/>
      <c r="NII82"/>
      <c r="NIJ82"/>
      <c r="NIK82"/>
      <c r="NIL82"/>
      <c r="NIM82"/>
      <c r="NIN82"/>
      <c r="NIO82"/>
      <c r="NIP82"/>
      <c r="NIQ82"/>
      <c r="NIR82"/>
      <c r="NIS82"/>
      <c r="NIT82"/>
      <c r="NIU82"/>
      <c r="NIV82"/>
      <c r="NIW82"/>
      <c r="NIX82"/>
      <c r="NIY82"/>
      <c r="NIZ82"/>
      <c r="NJA82"/>
      <c r="NJB82"/>
      <c r="NJC82"/>
      <c r="NJD82"/>
      <c r="NJE82"/>
      <c r="NJF82"/>
      <c r="NJG82"/>
      <c r="NJH82"/>
      <c r="NJI82"/>
      <c r="NJJ82"/>
      <c r="NJK82"/>
      <c r="NJL82"/>
      <c r="NJM82"/>
      <c r="NJN82"/>
      <c r="NJO82"/>
      <c r="NJP82"/>
      <c r="NJQ82"/>
      <c r="NJR82"/>
      <c r="NJS82"/>
      <c r="NJT82"/>
      <c r="NJU82"/>
      <c r="NJV82"/>
      <c r="NJW82"/>
      <c r="NJX82"/>
      <c r="NJY82"/>
      <c r="NJZ82"/>
      <c r="NKA82"/>
      <c r="NKB82"/>
      <c r="NKC82"/>
      <c r="NKD82"/>
      <c r="NKE82"/>
      <c r="NKF82"/>
      <c r="NKG82"/>
      <c r="NKH82"/>
      <c r="NKI82"/>
      <c r="NKJ82"/>
      <c r="NKK82"/>
      <c r="NKL82"/>
      <c r="NKM82"/>
      <c r="NKN82"/>
      <c r="NKO82"/>
      <c r="NKP82"/>
      <c r="NKQ82"/>
      <c r="NKR82"/>
      <c r="NKS82"/>
      <c r="NKT82"/>
      <c r="NKU82"/>
      <c r="NKV82"/>
      <c r="NKW82"/>
      <c r="NKX82"/>
      <c r="NKY82"/>
      <c r="NKZ82"/>
      <c r="NLA82"/>
      <c r="NLB82"/>
      <c r="NLC82"/>
      <c r="NLD82"/>
      <c r="NLE82"/>
      <c r="NLF82"/>
      <c r="NLG82"/>
      <c r="NLH82"/>
      <c r="NLI82"/>
      <c r="NLJ82"/>
      <c r="NLK82"/>
      <c r="NLL82"/>
      <c r="NLM82"/>
      <c r="NLN82"/>
      <c r="NLO82"/>
      <c r="NLP82"/>
      <c r="NLQ82"/>
      <c r="NLR82"/>
      <c r="NLS82"/>
      <c r="NLT82"/>
      <c r="NLU82"/>
      <c r="NLV82"/>
      <c r="NLW82"/>
      <c r="NLX82"/>
      <c r="NLY82"/>
      <c r="NLZ82"/>
      <c r="NMA82"/>
      <c r="NMB82"/>
      <c r="NMC82"/>
      <c r="NMD82"/>
      <c r="NME82"/>
      <c r="NMF82"/>
      <c r="NMG82"/>
      <c r="NMH82"/>
      <c r="NMI82"/>
      <c r="NMJ82"/>
      <c r="NMK82"/>
      <c r="NML82"/>
      <c r="NMM82"/>
      <c r="NMN82"/>
      <c r="NMO82"/>
      <c r="NMP82"/>
      <c r="NMQ82"/>
      <c r="NMR82"/>
      <c r="NMS82"/>
      <c r="NMT82"/>
      <c r="NMU82"/>
      <c r="NMV82"/>
      <c r="NMW82"/>
      <c r="NMX82"/>
      <c r="NMY82"/>
      <c r="NMZ82"/>
      <c r="NNA82"/>
      <c r="NNB82"/>
      <c r="NNC82"/>
      <c r="NND82"/>
      <c r="NNE82"/>
      <c r="NNF82"/>
      <c r="NNG82"/>
      <c r="NNH82"/>
      <c r="NNI82"/>
      <c r="NNJ82"/>
      <c r="NNK82"/>
      <c r="NNL82"/>
      <c r="NNM82"/>
      <c r="NNN82"/>
      <c r="NNO82"/>
      <c r="NNP82"/>
      <c r="NNQ82"/>
      <c r="NNR82"/>
      <c r="NNS82"/>
      <c r="NNT82"/>
      <c r="NNU82"/>
      <c r="NNV82"/>
      <c r="NNW82"/>
      <c r="NNX82"/>
      <c r="NNY82"/>
      <c r="NNZ82"/>
      <c r="NOA82"/>
      <c r="NOB82"/>
      <c r="NOC82"/>
      <c r="NOD82"/>
      <c r="NOE82"/>
      <c r="NOF82"/>
      <c r="NOG82"/>
      <c r="NOH82"/>
      <c r="NOI82"/>
      <c r="NOJ82"/>
      <c r="NOK82"/>
      <c r="NOL82"/>
      <c r="NOM82"/>
      <c r="NON82"/>
      <c r="NOO82"/>
      <c r="NOP82"/>
      <c r="NOQ82"/>
      <c r="NOR82"/>
      <c r="NOS82"/>
      <c r="NOT82"/>
      <c r="NOU82"/>
      <c r="NOV82"/>
      <c r="NOW82"/>
      <c r="NOX82"/>
      <c r="NOY82"/>
      <c r="NOZ82"/>
      <c r="NPA82"/>
      <c r="NPB82"/>
      <c r="NPC82"/>
      <c r="NPD82"/>
      <c r="NPE82"/>
      <c r="NPF82"/>
      <c r="NPG82"/>
      <c r="NPH82"/>
      <c r="NPI82"/>
      <c r="NPJ82"/>
      <c r="NPK82"/>
      <c r="NPL82"/>
      <c r="NPM82"/>
      <c r="NPN82"/>
      <c r="NPO82"/>
      <c r="NPP82"/>
      <c r="NPQ82"/>
      <c r="NPR82"/>
      <c r="NPS82"/>
      <c r="NPT82"/>
      <c r="NPU82"/>
      <c r="NPV82"/>
      <c r="NPW82"/>
      <c r="NPX82"/>
      <c r="NPY82"/>
      <c r="NPZ82"/>
      <c r="NQA82"/>
      <c r="NQB82"/>
      <c r="NQC82"/>
      <c r="NQD82"/>
      <c r="NQE82"/>
      <c r="NQF82"/>
      <c r="NQG82"/>
      <c r="NQH82"/>
      <c r="NQI82"/>
      <c r="NQJ82"/>
      <c r="NQK82"/>
      <c r="NQL82"/>
      <c r="NQM82"/>
      <c r="NQN82"/>
      <c r="NQO82"/>
      <c r="NQP82"/>
      <c r="NQQ82"/>
      <c r="NQR82"/>
      <c r="NQS82"/>
      <c r="NQT82"/>
      <c r="NQU82"/>
      <c r="NQV82"/>
      <c r="NQW82"/>
      <c r="NQX82"/>
      <c r="NQY82"/>
      <c r="NQZ82"/>
      <c r="NRA82"/>
      <c r="NRB82"/>
      <c r="NRC82"/>
      <c r="NRD82"/>
      <c r="NRE82"/>
      <c r="NRF82"/>
      <c r="NRG82"/>
      <c r="NRH82"/>
      <c r="NRI82"/>
    </row>
    <row r="83" spans="1:9941" s="26" customFormat="1" ht="12.75" customHeight="1" thickBot="1" x14ac:dyDescent="0.25">
      <c r="A83" s="61" t="s">
        <v>24</v>
      </c>
      <c r="B83" s="430" t="s">
        <v>612</v>
      </c>
      <c r="C83" s="1202">
        <f>+C68+C72+C76+C79</f>
        <v>5214874500</v>
      </c>
      <c r="D83" s="269">
        <f t="shared" ref="D83:K83" si="27">+D68+D72+D76+D79</f>
        <v>7223368940</v>
      </c>
      <c r="E83" s="659">
        <f t="shared" si="27"/>
        <v>8022325628</v>
      </c>
      <c r="F83" s="659">
        <f t="shared" si="27"/>
        <v>8621832059</v>
      </c>
      <c r="G83" s="659">
        <f t="shared" si="27"/>
        <v>8960605831</v>
      </c>
      <c r="H83" s="72">
        <f t="shared" si="23"/>
        <v>338773772</v>
      </c>
      <c r="I83" s="768">
        <f t="shared" si="27"/>
        <v>0</v>
      </c>
      <c r="J83" s="72">
        <f t="shared" si="27"/>
        <v>0</v>
      </c>
      <c r="K83" s="72">
        <f t="shared" si="27"/>
        <v>0</v>
      </c>
      <c r="L83" s="72" t="e">
        <f t="shared" ref="L83" si="28">+L68+L72+L76+L79</f>
        <v>#DIV/0!</v>
      </c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  <c r="RG83"/>
      <c r="RH83"/>
      <c r="RI83"/>
      <c r="RJ83"/>
      <c r="RK83"/>
      <c r="RL83"/>
      <c r="RM83"/>
      <c r="RN83"/>
      <c r="RO83"/>
      <c r="RP83"/>
      <c r="RQ83"/>
      <c r="RR83"/>
      <c r="RS83"/>
      <c r="RT83"/>
      <c r="RU83"/>
      <c r="RV83"/>
      <c r="RW83"/>
      <c r="RX83"/>
      <c r="RY83"/>
      <c r="RZ83"/>
      <c r="SA83"/>
      <c r="SB83"/>
      <c r="SC83"/>
      <c r="SD83"/>
      <c r="SE83"/>
      <c r="SF83"/>
      <c r="SG83"/>
      <c r="SH83"/>
      <c r="SI83"/>
      <c r="SJ83"/>
      <c r="SK83"/>
      <c r="SL83"/>
      <c r="SM83"/>
      <c r="SN83"/>
      <c r="SO83"/>
      <c r="SP83"/>
      <c r="SQ83"/>
      <c r="SR83"/>
      <c r="SS83"/>
      <c r="ST83"/>
      <c r="SU83"/>
      <c r="SV83"/>
      <c r="SW83"/>
      <c r="SX83"/>
      <c r="SY83"/>
      <c r="SZ83"/>
      <c r="TA83"/>
      <c r="TB83"/>
      <c r="TC83"/>
      <c r="TD83"/>
      <c r="TE83"/>
      <c r="TF83"/>
      <c r="TG83"/>
      <c r="TH83"/>
      <c r="TI83"/>
      <c r="TJ83"/>
      <c r="TK83"/>
      <c r="TL83"/>
      <c r="TM83"/>
      <c r="TN83"/>
      <c r="TO83"/>
      <c r="TP83"/>
      <c r="TQ83"/>
      <c r="TR83"/>
      <c r="TS83"/>
      <c r="TT83"/>
      <c r="TU83"/>
      <c r="TV83"/>
      <c r="TW83"/>
      <c r="TX83"/>
      <c r="TY83"/>
      <c r="TZ83"/>
      <c r="UA83"/>
      <c r="UB83"/>
      <c r="UC83"/>
      <c r="UD83"/>
      <c r="UE83"/>
      <c r="UF83"/>
      <c r="UG83"/>
      <c r="UH83"/>
      <c r="UI83"/>
      <c r="UJ83"/>
      <c r="UK83"/>
      <c r="UL83"/>
      <c r="UM83"/>
      <c r="UN83"/>
      <c r="UO83"/>
      <c r="UP83"/>
      <c r="UQ83"/>
      <c r="UR83"/>
      <c r="US83"/>
      <c r="UT83"/>
      <c r="UU83"/>
      <c r="UV83"/>
      <c r="UW83"/>
      <c r="UX83"/>
      <c r="UY83"/>
      <c r="UZ83"/>
      <c r="VA83"/>
      <c r="VB83"/>
      <c r="VC83"/>
      <c r="VD83"/>
      <c r="VE83"/>
      <c r="VF83"/>
      <c r="VG83"/>
      <c r="VH83"/>
      <c r="VI83"/>
      <c r="VJ83"/>
      <c r="VK83"/>
      <c r="VL83"/>
      <c r="VM83"/>
      <c r="VN83"/>
      <c r="VO83"/>
      <c r="VP83"/>
      <c r="VQ83"/>
      <c r="VR83"/>
      <c r="VS83"/>
      <c r="VT83"/>
      <c r="VU83"/>
      <c r="VV83"/>
      <c r="VW83"/>
      <c r="VX83"/>
      <c r="VY83"/>
      <c r="VZ83"/>
      <c r="WA83"/>
      <c r="WB83"/>
      <c r="WC83"/>
      <c r="WD83"/>
      <c r="WE83"/>
      <c r="WF83"/>
      <c r="WG83"/>
      <c r="WH83"/>
      <c r="WI83"/>
      <c r="WJ83"/>
      <c r="WK83"/>
      <c r="WL83"/>
      <c r="WM83"/>
      <c r="WN83"/>
      <c r="WO83"/>
      <c r="WP83"/>
      <c r="WQ83"/>
      <c r="WR83"/>
      <c r="WS83"/>
      <c r="WT83"/>
      <c r="WU83"/>
      <c r="WV83"/>
      <c r="WW83"/>
      <c r="WX83"/>
      <c r="WY83"/>
      <c r="WZ83"/>
      <c r="XA83"/>
      <c r="XB83"/>
      <c r="XC83"/>
      <c r="XD83"/>
      <c r="XE83"/>
      <c r="XF83"/>
      <c r="XG83"/>
      <c r="XH83"/>
      <c r="XI83"/>
      <c r="XJ83"/>
      <c r="XK83"/>
      <c r="XL83"/>
      <c r="XM83"/>
      <c r="XN83"/>
      <c r="XO83"/>
      <c r="XP83"/>
      <c r="XQ83"/>
      <c r="XR83"/>
      <c r="XS83"/>
      <c r="XT83"/>
      <c r="XU83"/>
      <c r="XV83"/>
      <c r="XW83"/>
      <c r="XX83"/>
      <c r="XY83"/>
      <c r="XZ83"/>
      <c r="YA83"/>
      <c r="YB83"/>
      <c r="YC83"/>
      <c r="YD83"/>
      <c r="YE83"/>
      <c r="YF83"/>
      <c r="YG83"/>
      <c r="YH83"/>
      <c r="YI83"/>
      <c r="YJ83"/>
      <c r="YK83"/>
      <c r="YL83"/>
      <c r="YM83"/>
      <c r="YN83"/>
      <c r="YO83"/>
      <c r="YP83"/>
      <c r="YQ83"/>
      <c r="YR83"/>
      <c r="YS83"/>
      <c r="YT83"/>
      <c r="YU83"/>
      <c r="YV83"/>
      <c r="YW83"/>
      <c r="YX83"/>
      <c r="YY83"/>
      <c r="YZ83"/>
      <c r="ZA83"/>
      <c r="ZB83"/>
      <c r="ZC83"/>
      <c r="ZD83"/>
      <c r="ZE83"/>
      <c r="ZF83"/>
      <c r="ZG83"/>
      <c r="ZH83"/>
      <c r="ZI83"/>
      <c r="ZJ83"/>
      <c r="ZK83"/>
      <c r="ZL83"/>
      <c r="ZM83"/>
      <c r="ZN83"/>
      <c r="ZO83"/>
      <c r="ZP83"/>
      <c r="ZQ83"/>
      <c r="ZR83"/>
      <c r="ZS83"/>
      <c r="ZT83"/>
      <c r="ZU83"/>
      <c r="ZV83"/>
      <c r="ZW83"/>
      <c r="ZX83"/>
      <c r="ZY83"/>
      <c r="ZZ83"/>
      <c r="AAA83"/>
      <c r="AAB83"/>
      <c r="AAC83"/>
      <c r="AAD83"/>
      <c r="AAE83"/>
      <c r="AAF83"/>
      <c r="AAG83"/>
      <c r="AAH83"/>
      <c r="AAI83"/>
      <c r="AAJ83"/>
      <c r="AAK83"/>
      <c r="AAL83"/>
      <c r="AAM83"/>
      <c r="AAN83"/>
      <c r="AAO83"/>
      <c r="AAP83"/>
      <c r="AAQ83"/>
      <c r="AAR83"/>
      <c r="AAS83"/>
      <c r="AAT83"/>
      <c r="AAU83"/>
      <c r="AAV83"/>
      <c r="AAW83"/>
      <c r="AAX83"/>
      <c r="AAY83"/>
      <c r="AAZ83"/>
      <c r="ABA83"/>
      <c r="ABB83"/>
      <c r="ABC83"/>
      <c r="ABD83"/>
      <c r="ABE83"/>
      <c r="ABF83"/>
      <c r="ABG83"/>
      <c r="ABH83"/>
      <c r="ABI83"/>
      <c r="ABJ83"/>
      <c r="ABK83"/>
      <c r="ABL83"/>
      <c r="ABM83"/>
      <c r="ABN83"/>
      <c r="ABO83"/>
      <c r="ABP83"/>
      <c r="ABQ83"/>
      <c r="ABR83"/>
      <c r="ABS83"/>
      <c r="ABT83"/>
      <c r="ABU83"/>
      <c r="ABV83"/>
      <c r="ABW83"/>
      <c r="ABX83"/>
      <c r="ABY83"/>
      <c r="ABZ83"/>
      <c r="ACA83"/>
      <c r="ACB83"/>
      <c r="ACC83"/>
      <c r="ACD83"/>
      <c r="ACE83"/>
      <c r="ACF83"/>
      <c r="ACG83"/>
      <c r="ACH83"/>
      <c r="ACI83"/>
      <c r="ACJ83"/>
      <c r="ACK83"/>
      <c r="ACL83"/>
      <c r="ACM83"/>
      <c r="ACN83"/>
      <c r="ACO83"/>
      <c r="ACP83"/>
      <c r="ACQ83"/>
      <c r="ACR83"/>
      <c r="ACS83"/>
      <c r="ACT83"/>
      <c r="ACU83"/>
      <c r="ACV83"/>
      <c r="ACW83"/>
      <c r="ACX83"/>
      <c r="ACY83"/>
      <c r="ACZ83"/>
      <c r="ADA83"/>
      <c r="ADB83"/>
      <c r="ADC83"/>
      <c r="ADD83"/>
      <c r="ADE83"/>
      <c r="ADF83"/>
      <c r="ADG83"/>
      <c r="ADH83"/>
      <c r="ADI83"/>
      <c r="ADJ83"/>
      <c r="ADK83"/>
      <c r="ADL83"/>
      <c r="ADM83"/>
      <c r="ADN83"/>
      <c r="ADO83"/>
      <c r="ADP83"/>
      <c r="ADQ83"/>
      <c r="ADR83"/>
      <c r="ADS83"/>
      <c r="ADT83"/>
      <c r="ADU83"/>
      <c r="ADV83"/>
      <c r="ADW83"/>
      <c r="ADX83"/>
      <c r="ADY83"/>
      <c r="ADZ83"/>
      <c r="AEA83"/>
      <c r="AEB83"/>
      <c r="AEC83"/>
      <c r="AED83"/>
      <c r="AEE83"/>
      <c r="AEF83"/>
      <c r="AEG83"/>
      <c r="AEH83"/>
      <c r="AEI83"/>
      <c r="AEJ83"/>
      <c r="AEK83"/>
      <c r="AEL83"/>
      <c r="AEM83"/>
      <c r="AEN83"/>
      <c r="AEO83"/>
      <c r="AEP83"/>
      <c r="AEQ83"/>
      <c r="AER83"/>
      <c r="AES83"/>
      <c r="AET83"/>
      <c r="AEU83"/>
      <c r="AEV83"/>
      <c r="AEW83"/>
      <c r="AEX83"/>
      <c r="AEY83"/>
      <c r="AEZ83"/>
      <c r="AFA83"/>
      <c r="AFB83"/>
      <c r="AFC83"/>
      <c r="AFD83"/>
      <c r="AFE83"/>
      <c r="AFF83"/>
      <c r="AFG83"/>
      <c r="AFH83"/>
      <c r="AFI83"/>
      <c r="AFJ83"/>
      <c r="AFK83"/>
      <c r="AFL83"/>
      <c r="AFM83"/>
      <c r="AFN83"/>
      <c r="AFO83"/>
      <c r="AFP83"/>
      <c r="AFQ83"/>
      <c r="AFR83"/>
      <c r="AFS83"/>
      <c r="AFT83"/>
      <c r="AFU83"/>
      <c r="AFV83"/>
      <c r="AFW83"/>
      <c r="AFX83"/>
      <c r="AFY83"/>
      <c r="AFZ83"/>
      <c r="AGA83"/>
      <c r="AGB83"/>
      <c r="AGC83"/>
      <c r="AGD83"/>
      <c r="AGE83"/>
      <c r="AGF83"/>
      <c r="AGG83"/>
      <c r="AGH83"/>
      <c r="AGI83"/>
      <c r="AGJ83"/>
      <c r="AGK83"/>
      <c r="AGL83"/>
      <c r="AGM83"/>
      <c r="AGN83"/>
      <c r="AGO83"/>
      <c r="AGP83"/>
      <c r="AGQ83"/>
      <c r="AGR83"/>
      <c r="AGS83"/>
      <c r="AGT83"/>
      <c r="AGU83"/>
      <c r="AGV83"/>
      <c r="AGW83"/>
      <c r="AGX83"/>
      <c r="AGY83"/>
      <c r="AGZ83"/>
      <c r="AHA83"/>
      <c r="AHB83"/>
      <c r="AHC83"/>
      <c r="AHD83"/>
      <c r="AHE83"/>
      <c r="AHF83"/>
      <c r="AHG83"/>
      <c r="AHH83"/>
      <c r="AHI83"/>
      <c r="AHJ83"/>
      <c r="AHK83"/>
      <c r="AHL83"/>
      <c r="AHM83"/>
      <c r="AHN83"/>
      <c r="AHO83"/>
      <c r="AHP83"/>
      <c r="AHQ83"/>
      <c r="AHR83"/>
      <c r="AHS83"/>
      <c r="AHT83"/>
      <c r="AHU83"/>
      <c r="AHV83"/>
      <c r="AHW83"/>
      <c r="AHX83"/>
      <c r="AHY83"/>
      <c r="AHZ83"/>
      <c r="AIA83"/>
      <c r="AIB83"/>
      <c r="AIC83"/>
      <c r="AID83"/>
      <c r="AIE83"/>
      <c r="AIF83"/>
      <c r="AIG83"/>
      <c r="AIH83"/>
      <c r="AII83"/>
      <c r="AIJ83"/>
      <c r="AIK83"/>
      <c r="AIL83"/>
      <c r="AIM83"/>
      <c r="AIN83"/>
      <c r="AIO83"/>
      <c r="AIP83"/>
      <c r="AIQ83"/>
      <c r="AIR83"/>
      <c r="AIS83"/>
      <c r="AIT83"/>
      <c r="AIU83"/>
      <c r="AIV83"/>
      <c r="AIW83"/>
      <c r="AIX83"/>
      <c r="AIY83"/>
      <c r="AIZ83"/>
      <c r="AJA83"/>
      <c r="AJB83"/>
      <c r="AJC83"/>
      <c r="AJD83"/>
      <c r="AJE83"/>
      <c r="AJF83"/>
      <c r="AJG83"/>
      <c r="AJH83"/>
      <c r="AJI83"/>
      <c r="AJJ83"/>
      <c r="AJK83"/>
      <c r="AJL83"/>
      <c r="AJM83"/>
      <c r="AJN83"/>
      <c r="AJO83"/>
      <c r="AJP83"/>
      <c r="AJQ83"/>
      <c r="AJR83"/>
      <c r="AJS83"/>
      <c r="AJT83"/>
      <c r="AJU83"/>
      <c r="AJV83"/>
      <c r="AJW83"/>
      <c r="AJX83"/>
      <c r="AJY83"/>
      <c r="AJZ83"/>
      <c r="AKA83"/>
      <c r="AKB83"/>
      <c r="AKC83"/>
      <c r="AKD83"/>
      <c r="AKE83"/>
      <c r="AKF83"/>
      <c r="AKG83"/>
      <c r="AKH83"/>
      <c r="AKI83"/>
      <c r="AKJ83"/>
      <c r="AKK83"/>
      <c r="AKL83"/>
      <c r="AKM83"/>
      <c r="AKN83"/>
      <c r="AKO83"/>
      <c r="AKP83"/>
      <c r="AKQ83"/>
      <c r="AKR83"/>
      <c r="AKS83"/>
      <c r="AKT83"/>
      <c r="AKU83"/>
      <c r="AKV83"/>
      <c r="AKW83"/>
      <c r="AKX83"/>
      <c r="AKY83"/>
      <c r="AKZ83"/>
      <c r="ALA83"/>
      <c r="ALB83"/>
      <c r="ALC83"/>
      <c r="ALD83"/>
      <c r="ALE83"/>
      <c r="ALF83"/>
      <c r="ALG83"/>
      <c r="ALH83"/>
      <c r="ALI83"/>
      <c r="ALJ83"/>
      <c r="ALK83"/>
      <c r="ALL83"/>
      <c r="ALM83"/>
      <c r="ALN83"/>
      <c r="ALO83"/>
      <c r="ALP83"/>
      <c r="ALQ83"/>
      <c r="ALR83"/>
      <c r="ALS83"/>
      <c r="ALT83"/>
      <c r="ALU83"/>
      <c r="ALV83"/>
      <c r="ALW83"/>
      <c r="ALX83"/>
      <c r="ALY83"/>
      <c r="ALZ83"/>
      <c r="AMA83"/>
      <c r="AMB83"/>
      <c r="AMC83"/>
      <c r="AMD83"/>
      <c r="AME83"/>
      <c r="AMF83"/>
      <c r="AMG83"/>
      <c r="AMH83"/>
      <c r="AMI83"/>
      <c r="AMJ83"/>
      <c r="AMK83"/>
      <c r="AML83"/>
      <c r="AMM83"/>
      <c r="AMN83"/>
      <c r="AMO83"/>
      <c r="AMP83"/>
      <c r="AMQ83"/>
      <c r="AMR83"/>
      <c r="AMS83"/>
      <c r="AMT83"/>
      <c r="AMU83"/>
      <c r="AMV83"/>
      <c r="AMW83"/>
      <c r="AMX83"/>
      <c r="AMY83"/>
      <c r="AMZ83"/>
      <c r="ANA83"/>
      <c r="ANB83"/>
      <c r="ANC83"/>
      <c r="AND83"/>
      <c r="ANE83"/>
      <c r="ANF83"/>
      <c r="ANG83"/>
      <c r="ANH83"/>
      <c r="ANI83"/>
      <c r="ANJ83"/>
      <c r="ANK83"/>
      <c r="ANL83"/>
      <c r="ANM83"/>
      <c r="ANN83"/>
      <c r="ANO83"/>
      <c r="ANP83"/>
      <c r="ANQ83"/>
      <c r="ANR83"/>
      <c r="ANS83"/>
      <c r="ANT83"/>
      <c r="ANU83"/>
      <c r="ANV83"/>
      <c r="ANW83"/>
      <c r="ANX83"/>
      <c r="ANY83"/>
      <c r="ANZ83"/>
      <c r="AOA83"/>
      <c r="AOB83"/>
      <c r="AOC83"/>
      <c r="AOD83"/>
      <c r="AOE83"/>
      <c r="AOF83"/>
      <c r="AOG83"/>
      <c r="AOH83"/>
      <c r="AOI83"/>
      <c r="AOJ83"/>
      <c r="AOK83"/>
      <c r="AOL83"/>
      <c r="AOM83"/>
      <c r="AON83"/>
      <c r="AOO83"/>
      <c r="AOP83"/>
      <c r="AOQ83"/>
      <c r="AOR83"/>
      <c r="AOS83"/>
      <c r="AOT83"/>
      <c r="AOU83"/>
      <c r="AOV83"/>
      <c r="AOW83"/>
      <c r="AOX83"/>
      <c r="AOY83"/>
      <c r="AOZ83"/>
      <c r="APA83"/>
      <c r="APB83"/>
      <c r="APC83"/>
      <c r="APD83"/>
      <c r="APE83"/>
      <c r="APF83"/>
      <c r="APG83"/>
      <c r="APH83"/>
      <c r="API83"/>
      <c r="APJ83"/>
      <c r="APK83"/>
      <c r="APL83"/>
      <c r="APM83"/>
      <c r="APN83"/>
      <c r="APO83"/>
      <c r="APP83"/>
      <c r="APQ83"/>
      <c r="APR83"/>
      <c r="APS83"/>
      <c r="APT83"/>
      <c r="APU83"/>
      <c r="APV83"/>
      <c r="APW83"/>
      <c r="APX83"/>
      <c r="APY83"/>
      <c r="APZ83"/>
      <c r="AQA83"/>
      <c r="AQB83"/>
      <c r="AQC83"/>
      <c r="AQD83"/>
      <c r="AQE83"/>
      <c r="AQF83"/>
      <c r="AQG83"/>
      <c r="AQH83"/>
      <c r="AQI83"/>
      <c r="AQJ83"/>
      <c r="AQK83"/>
      <c r="AQL83"/>
      <c r="AQM83"/>
      <c r="AQN83"/>
      <c r="AQO83"/>
      <c r="AQP83"/>
      <c r="AQQ83"/>
      <c r="AQR83"/>
      <c r="AQS83"/>
      <c r="AQT83"/>
      <c r="AQU83"/>
      <c r="AQV83"/>
      <c r="AQW83"/>
      <c r="AQX83"/>
      <c r="AQY83"/>
      <c r="AQZ83"/>
      <c r="ARA83"/>
      <c r="ARB83"/>
      <c r="ARC83"/>
      <c r="ARD83"/>
      <c r="ARE83"/>
      <c r="ARF83"/>
      <c r="ARG83"/>
      <c r="ARH83"/>
      <c r="ARI83"/>
      <c r="ARJ83"/>
      <c r="ARK83"/>
      <c r="ARL83"/>
      <c r="ARM83"/>
      <c r="ARN83"/>
      <c r="ARO83"/>
      <c r="ARP83"/>
      <c r="ARQ83"/>
      <c r="ARR83"/>
      <c r="ARS83"/>
      <c r="ART83"/>
      <c r="ARU83"/>
      <c r="ARV83"/>
      <c r="ARW83"/>
      <c r="ARX83"/>
      <c r="ARY83"/>
      <c r="ARZ83"/>
      <c r="ASA83"/>
      <c r="ASB83"/>
      <c r="ASC83"/>
      <c r="ASD83"/>
      <c r="ASE83"/>
      <c r="ASF83"/>
      <c r="ASG83"/>
      <c r="ASH83"/>
      <c r="ASI83"/>
      <c r="ASJ83"/>
      <c r="ASK83"/>
      <c r="ASL83"/>
      <c r="ASM83"/>
      <c r="ASN83"/>
      <c r="ASO83"/>
      <c r="ASP83"/>
      <c r="ASQ83"/>
      <c r="ASR83"/>
      <c r="ASS83"/>
      <c r="AST83"/>
      <c r="ASU83"/>
      <c r="ASV83"/>
      <c r="ASW83"/>
      <c r="ASX83"/>
      <c r="ASY83"/>
      <c r="ASZ83"/>
      <c r="ATA83"/>
      <c r="ATB83"/>
      <c r="ATC83"/>
      <c r="ATD83"/>
      <c r="ATE83"/>
      <c r="ATF83"/>
      <c r="ATG83"/>
      <c r="ATH83"/>
      <c r="ATI83"/>
      <c r="ATJ83"/>
      <c r="ATK83"/>
      <c r="ATL83"/>
      <c r="ATM83"/>
      <c r="ATN83"/>
      <c r="ATO83"/>
      <c r="ATP83"/>
      <c r="ATQ83"/>
      <c r="ATR83"/>
      <c r="ATS83"/>
      <c r="ATT83"/>
      <c r="ATU83"/>
      <c r="ATV83"/>
      <c r="ATW83"/>
      <c r="ATX83"/>
      <c r="ATY83"/>
      <c r="ATZ83"/>
      <c r="AUA83"/>
      <c r="AUB83"/>
      <c r="AUC83"/>
      <c r="AUD83"/>
      <c r="AUE83"/>
      <c r="AUF83"/>
      <c r="AUG83"/>
      <c r="AUH83"/>
      <c r="AUI83"/>
      <c r="AUJ83"/>
      <c r="AUK83"/>
      <c r="AUL83"/>
      <c r="AUM83"/>
      <c r="AUN83"/>
      <c r="AUO83"/>
      <c r="AUP83"/>
      <c r="AUQ83"/>
      <c r="AUR83"/>
      <c r="AUS83"/>
      <c r="AUT83"/>
      <c r="AUU83"/>
      <c r="AUV83"/>
      <c r="AUW83"/>
      <c r="AUX83"/>
      <c r="AUY83"/>
      <c r="AUZ83"/>
      <c r="AVA83"/>
      <c r="AVB83"/>
      <c r="AVC83"/>
      <c r="AVD83"/>
      <c r="AVE83"/>
      <c r="AVF83"/>
      <c r="AVG83"/>
      <c r="AVH83"/>
      <c r="AVI83"/>
      <c r="AVJ83"/>
      <c r="AVK83"/>
      <c r="AVL83"/>
      <c r="AVM83"/>
      <c r="AVN83"/>
      <c r="AVO83"/>
      <c r="AVP83"/>
      <c r="AVQ83"/>
      <c r="AVR83"/>
      <c r="AVS83"/>
      <c r="AVT83"/>
      <c r="AVU83"/>
      <c r="AVV83"/>
      <c r="AVW83"/>
      <c r="AVX83"/>
      <c r="AVY83"/>
      <c r="AVZ83"/>
      <c r="AWA83"/>
      <c r="AWB83"/>
      <c r="AWC83"/>
      <c r="AWD83"/>
      <c r="AWE83"/>
      <c r="AWF83"/>
      <c r="AWG83"/>
      <c r="AWH83"/>
      <c r="AWI83"/>
      <c r="AWJ83"/>
      <c r="AWK83"/>
      <c r="AWL83"/>
      <c r="AWM83"/>
      <c r="AWN83"/>
      <c r="AWO83"/>
      <c r="AWP83"/>
      <c r="AWQ83"/>
      <c r="AWR83"/>
      <c r="AWS83"/>
      <c r="AWT83"/>
      <c r="AWU83"/>
      <c r="AWV83"/>
      <c r="AWW83"/>
      <c r="AWX83"/>
      <c r="AWY83"/>
      <c r="AWZ83"/>
      <c r="AXA83"/>
      <c r="AXB83"/>
      <c r="AXC83"/>
      <c r="AXD83"/>
      <c r="AXE83"/>
      <c r="AXF83"/>
      <c r="AXG83"/>
      <c r="AXH83"/>
      <c r="AXI83"/>
      <c r="AXJ83"/>
      <c r="AXK83"/>
      <c r="AXL83"/>
      <c r="AXM83"/>
      <c r="AXN83"/>
      <c r="AXO83"/>
      <c r="AXP83"/>
      <c r="AXQ83"/>
      <c r="AXR83"/>
      <c r="AXS83"/>
      <c r="AXT83"/>
      <c r="AXU83"/>
      <c r="AXV83"/>
      <c r="AXW83"/>
      <c r="AXX83"/>
      <c r="AXY83"/>
      <c r="AXZ83"/>
      <c r="AYA83"/>
      <c r="AYB83"/>
      <c r="AYC83"/>
      <c r="AYD83"/>
      <c r="AYE83"/>
      <c r="AYF83"/>
      <c r="AYG83"/>
      <c r="AYH83"/>
      <c r="AYI83"/>
      <c r="AYJ83"/>
      <c r="AYK83"/>
      <c r="AYL83"/>
      <c r="AYM83"/>
      <c r="AYN83"/>
      <c r="AYO83"/>
      <c r="AYP83"/>
      <c r="AYQ83"/>
      <c r="AYR83"/>
      <c r="AYS83"/>
      <c r="AYT83"/>
      <c r="AYU83"/>
      <c r="AYV83"/>
      <c r="AYW83"/>
      <c r="AYX83"/>
      <c r="AYY83"/>
      <c r="AYZ83"/>
      <c r="AZA83"/>
      <c r="AZB83"/>
      <c r="AZC83"/>
      <c r="AZD83"/>
      <c r="AZE83"/>
      <c r="AZF83"/>
      <c r="AZG83"/>
      <c r="AZH83"/>
      <c r="AZI83"/>
      <c r="AZJ83"/>
      <c r="AZK83"/>
      <c r="AZL83"/>
      <c r="AZM83"/>
      <c r="AZN83"/>
      <c r="AZO83"/>
      <c r="AZP83"/>
      <c r="AZQ83"/>
      <c r="AZR83"/>
      <c r="AZS83"/>
      <c r="AZT83"/>
      <c r="AZU83"/>
      <c r="AZV83"/>
      <c r="AZW83"/>
      <c r="AZX83"/>
      <c r="AZY83"/>
      <c r="AZZ83"/>
      <c r="BAA83"/>
      <c r="BAB83"/>
      <c r="BAC83"/>
      <c r="BAD83"/>
      <c r="BAE83"/>
      <c r="BAF83"/>
      <c r="BAG83"/>
      <c r="BAH83"/>
      <c r="BAI83"/>
      <c r="BAJ83"/>
      <c r="BAK83"/>
      <c r="BAL83"/>
      <c r="BAM83"/>
      <c r="BAN83"/>
      <c r="BAO83"/>
      <c r="BAP83"/>
      <c r="BAQ83"/>
      <c r="BAR83"/>
      <c r="BAS83"/>
      <c r="BAT83"/>
      <c r="BAU83"/>
      <c r="BAV83"/>
      <c r="BAW83"/>
      <c r="BAX83"/>
      <c r="BAY83"/>
      <c r="BAZ83"/>
      <c r="BBA83"/>
      <c r="BBB83"/>
      <c r="BBC83"/>
      <c r="BBD83"/>
      <c r="BBE83"/>
      <c r="BBF83"/>
      <c r="BBG83"/>
      <c r="BBH83"/>
      <c r="BBI83"/>
      <c r="BBJ83"/>
      <c r="BBK83"/>
      <c r="BBL83"/>
      <c r="BBM83"/>
      <c r="BBN83"/>
      <c r="BBO83"/>
      <c r="BBP83"/>
      <c r="BBQ83"/>
      <c r="BBR83"/>
      <c r="BBS83"/>
      <c r="BBT83"/>
      <c r="BBU83"/>
      <c r="BBV83"/>
      <c r="BBW83"/>
      <c r="BBX83"/>
      <c r="BBY83"/>
      <c r="BBZ83"/>
      <c r="BCA83"/>
      <c r="BCB83"/>
      <c r="BCC83"/>
      <c r="BCD83"/>
      <c r="BCE83"/>
      <c r="BCF83"/>
      <c r="BCG83"/>
      <c r="BCH83"/>
      <c r="BCI83"/>
      <c r="BCJ83"/>
      <c r="BCK83"/>
      <c r="BCL83"/>
      <c r="BCM83"/>
      <c r="BCN83"/>
      <c r="BCO83"/>
      <c r="BCP83"/>
      <c r="BCQ83"/>
      <c r="BCR83"/>
      <c r="BCS83"/>
      <c r="BCT83"/>
      <c r="BCU83"/>
      <c r="BCV83"/>
      <c r="BCW83"/>
      <c r="BCX83"/>
      <c r="BCY83"/>
      <c r="BCZ83"/>
      <c r="BDA83"/>
      <c r="BDB83"/>
      <c r="BDC83"/>
      <c r="BDD83"/>
      <c r="BDE83"/>
      <c r="BDF83"/>
      <c r="BDG83"/>
      <c r="BDH83"/>
      <c r="BDI83"/>
      <c r="BDJ83"/>
      <c r="BDK83"/>
      <c r="BDL83"/>
      <c r="BDM83"/>
      <c r="BDN83"/>
      <c r="BDO83"/>
      <c r="BDP83"/>
      <c r="BDQ83"/>
      <c r="BDR83"/>
      <c r="BDS83"/>
      <c r="BDT83"/>
      <c r="BDU83"/>
      <c r="BDV83"/>
      <c r="BDW83"/>
      <c r="BDX83"/>
      <c r="BDY83"/>
      <c r="BDZ83"/>
      <c r="BEA83"/>
      <c r="BEB83"/>
      <c r="BEC83"/>
      <c r="BED83"/>
      <c r="BEE83"/>
      <c r="BEF83"/>
      <c r="BEG83"/>
      <c r="BEH83"/>
      <c r="BEI83"/>
      <c r="BEJ83"/>
      <c r="BEK83"/>
      <c r="BEL83"/>
      <c r="BEM83"/>
      <c r="BEN83"/>
      <c r="BEO83"/>
      <c r="BEP83"/>
      <c r="BEQ83"/>
      <c r="BER83"/>
      <c r="BES83"/>
      <c r="BET83"/>
      <c r="BEU83"/>
      <c r="BEV83"/>
      <c r="BEW83"/>
      <c r="BEX83"/>
      <c r="BEY83"/>
      <c r="BEZ83"/>
      <c r="BFA83"/>
      <c r="BFB83"/>
      <c r="BFC83"/>
      <c r="BFD83"/>
      <c r="BFE83"/>
      <c r="BFF83"/>
      <c r="BFG83"/>
      <c r="BFH83"/>
      <c r="BFI83"/>
      <c r="BFJ83"/>
      <c r="BFK83"/>
      <c r="BFL83"/>
      <c r="BFM83"/>
      <c r="BFN83"/>
      <c r="BFO83"/>
      <c r="BFP83"/>
      <c r="BFQ83"/>
      <c r="BFR83"/>
      <c r="BFS83"/>
      <c r="BFT83"/>
      <c r="BFU83"/>
      <c r="BFV83"/>
      <c r="BFW83"/>
      <c r="BFX83"/>
      <c r="BFY83"/>
      <c r="BFZ83"/>
      <c r="BGA83"/>
      <c r="BGB83"/>
      <c r="BGC83"/>
      <c r="BGD83"/>
      <c r="BGE83"/>
      <c r="BGF83"/>
      <c r="BGG83"/>
      <c r="BGH83"/>
      <c r="BGI83"/>
      <c r="BGJ83"/>
      <c r="BGK83"/>
      <c r="BGL83"/>
      <c r="BGM83"/>
      <c r="BGN83"/>
      <c r="BGO83"/>
      <c r="BGP83"/>
      <c r="BGQ83"/>
      <c r="BGR83"/>
      <c r="BGS83"/>
      <c r="BGT83"/>
      <c r="BGU83"/>
      <c r="BGV83"/>
      <c r="BGW83"/>
      <c r="BGX83"/>
      <c r="BGY83"/>
      <c r="BGZ83"/>
      <c r="BHA83"/>
      <c r="BHB83"/>
      <c r="BHC83"/>
      <c r="BHD83"/>
      <c r="BHE83"/>
      <c r="BHF83"/>
      <c r="BHG83"/>
      <c r="BHH83"/>
      <c r="BHI83"/>
      <c r="BHJ83"/>
      <c r="BHK83"/>
      <c r="BHL83"/>
      <c r="BHM83"/>
      <c r="BHN83"/>
      <c r="BHO83"/>
      <c r="BHP83"/>
      <c r="BHQ83"/>
      <c r="BHR83"/>
      <c r="BHS83"/>
      <c r="BHT83"/>
      <c r="BHU83"/>
      <c r="BHV83"/>
      <c r="BHW83"/>
      <c r="BHX83"/>
      <c r="BHY83"/>
      <c r="BHZ83"/>
      <c r="BIA83"/>
      <c r="BIB83"/>
      <c r="BIC83"/>
      <c r="BID83"/>
      <c r="BIE83"/>
      <c r="BIF83"/>
      <c r="BIG83"/>
      <c r="BIH83"/>
      <c r="BII83"/>
      <c r="BIJ83"/>
      <c r="BIK83"/>
      <c r="BIL83"/>
      <c r="BIM83"/>
      <c r="BIN83"/>
      <c r="BIO83"/>
      <c r="BIP83"/>
      <c r="BIQ83"/>
      <c r="BIR83"/>
      <c r="BIS83"/>
      <c r="BIT83"/>
      <c r="BIU83"/>
      <c r="BIV83"/>
      <c r="BIW83"/>
      <c r="BIX83"/>
      <c r="BIY83"/>
      <c r="BIZ83"/>
      <c r="BJA83"/>
      <c r="BJB83"/>
      <c r="BJC83"/>
      <c r="BJD83"/>
      <c r="BJE83"/>
      <c r="BJF83"/>
      <c r="BJG83"/>
      <c r="BJH83"/>
      <c r="BJI83"/>
      <c r="BJJ83"/>
      <c r="BJK83"/>
      <c r="BJL83"/>
      <c r="BJM83"/>
      <c r="BJN83"/>
      <c r="BJO83"/>
      <c r="BJP83"/>
      <c r="BJQ83"/>
      <c r="BJR83"/>
      <c r="BJS83"/>
      <c r="BJT83"/>
      <c r="BJU83"/>
      <c r="BJV83"/>
      <c r="BJW83"/>
      <c r="BJX83"/>
      <c r="BJY83"/>
      <c r="BJZ83"/>
      <c r="BKA83"/>
      <c r="BKB83"/>
      <c r="BKC83"/>
      <c r="BKD83"/>
      <c r="BKE83"/>
      <c r="BKF83"/>
      <c r="BKG83"/>
      <c r="BKH83"/>
      <c r="BKI83"/>
      <c r="BKJ83"/>
      <c r="BKK83"/>
      <c r="BKL83"/>
      <c r="BKM83"/>
      <c r="BKN83"/>
      <c r="BKO83"/>
      <c r="BKP83"/>
      <c r="BKQ83"/>
      <c r="BKR83"/>
      <c r="BKS83"/>
      <c r="BKT83"/>
      <c r="BKU83"/>
      <c r="BKV83"/>
      <c r="BKW83"/>
      <c r="BKX83"/>
      <c r="BKY83"/>
      <c r="BKZ83"/>
      <c r="BLA83"/>
      <c r="BLB83"/>
      <c r="BLC83"/>
      <c r="BLD83"/>
      <c r="BLE83"/>
      <c r="BLF83"/>
      <c r="BLG83"/>
      <c r="BLH83"/>
      <c r="BLI83"/>
      <c r="BLJ83"/>
      <c r="BLK83"/>
      <c r="BLL83"/>
      <c r="BLM83"/>
      <c r="BLN83"/>
      <c r="BLO83"/>
      <c r="BLP83"/>
      <c r="BLQ83"/>
      <c r="BLR83"/>
      <c r="BLS83"/>
      <c r="BLT83"/>
      <c r="BLU83"/>
      <c r="BLV83"/>
      <c r="BLW83"/>
      <c r="BLX83"/>
      <c r="BLY83"/>
      <c r="BLZ83"/>
      <c r="BMA83"/>
      <c r="BMB83"/>
      <c r="BMC83"/>
      <c r="BMD83"/>
      <c r="BME83"/>
      <c r="BMF83"/>
      <c r="BMG83"/>
      <c r="BMH83"/>
      <c r="BMI83"/>
      <c r="BMJ83"/>
      <c r="BMK83"/>
      <c r="BML83"/>
      <c r="BMM83"/>
      <c r="BMN83"/>
      <c r="BMO83"/>
      <c r="BMP83"/>
      <c r="BMQ83"/>
      <c r="BMR83"/>
      <c r="BMS83"/>
      <c r="BMT83"/>
      <c r="BMU83"/>
      <c r="BMV83"/>
      <c r="BMW83"/>
      <c r="BMX83"/>
      <c r="BMY83"/>
      <c r="BMZ83"/>
      <c r="BNA83"/>
      <c r="BNB83"/>
      <c r="BNC83"/>
      <c r="BND83"/>
      <c r="BNE83"/>
      <c r="BNF83"/>
      <c r="BNG83"/>
      <c r="BNH83"/>
      <c r="BNI83"/>
      <c r="BNJ83"/>
      <c r="BNK83"/>
      <c r="BNL83"/>
      <c r="BNM83"/>
      <c r="BNN83"/>
      <c r="BNO83"/>
      <c r="BNP83"/>
      <c r="BNQ83"/>
      <c r="BNR83"/>
      <c r="BNS83"/>
      <c r="BNT83"/>
      <c r="BNU83"/>
      <c r="BNV83"/>
      <c r="BNW83"/>
      <c r="BNX83"/>
      <c r="BNY83"/>
      <c r="BNZ83"/>
      <c r="BOA83"/>
      <c r="BOB83"/>
      <c r="BOC83"/>
      <c r="BOD83"/>
      <c r="BOE83"/>
      <c r="BOF83"/>
      <c r="BOG83"/>
      <c r="BOH83"/>
      <c r="BOI83"/>
      <c r="BOJ83"/>
      <c r="BOK83"/>
      <c r="BOL83"/>
      <c r="BOM83"/>
      <c r="BON83"/>
      <c r="BOO83"/>
      <c r="BOP83"/>
      <c r="BOQ83"/>
      <c r="BOR83"/>
      <c r="BOS83"/>
      <c r="BOT83"/>
      <c r="BOU83"/>
      <c r="BOV83"/>
      <c r="BOW83"/>
      <c r="BOX83"/>
      <c r="BOY83"/>
      <c r="BOZ83"/>
      <c r="BPA83"/>
      <c r="BPB83"/>
      <c r="BPC83"/>
      <c r="BPD83"/>
      <c r="BPE83"/>
      <c r="BPF83"/>
      <c r="BPG83"/>
      <c r="BPH83"/>
      <c r="BPI83"/>
      <c r="BPJ83"/>
      <c r="BPK83"/>
      <c r="BPL83"/>
      <c r="BPM83"/>
      <c r="BPN83"/>
      <c r="BPO83"/>
      <c r="BPP83"/>
      <c r="BPQ83"/>
      <c r="BPR83"/>
      <c r="BPS83"/>
      <c r="BPT83"/>
      <c r="BPU83"/>
      <c r="BPV83"/>
      <c r="BPW83"/>
      <c r="BPX83"/>
      <c r="BPY83"/>
      <c r="BPZ83"/>
      <c r="BQA83"/>
      <c r="BQB83"/>
      <c r="BQC83"/>
      <c r="BQD83"/>
      <c r="BQE83"/>
      <c r="BQF83"/>
      <c r="BQG83"/>
      <c r="BQH83"/>
      <c r="BQI83"/>
      <c r="BQJ83"/>
      <c r="BQK83"/>
      <c r="BQL83"/>
      <c r="BQM83"/>
      <c r="BQN83"/>
      <c r="BQO83"/>
      <c r="BQP83"/>
      <c r="BQQ83"/>
      <c r="BQR83"/>
      <c r="BQS83"/>
      <c r="BQT83"/>
      <c r="BQU83"/>
      <c r="BQV83"/>
      <c r="BQW83"/>
      <c r="BQX83"/>
      <c r="BQY83"/>
      <c r="BQZ83"/>
      <c r="BRA83"/>
      <c r="BRB83"/>
      <c r="BRC83"/>
      <c r="BRD83"/>
      <c r="BRE83"/>
      <c r="BRF83"/>
      <c r="BRG83"/>
      <c r="BRH83"/>
      <c r="BRI83"/>
      <c r="BRJ83"/>
      <c r="BRK83"/>
      <c r="BRL83"/>
      <c r="BRM83"/>
      <c r="BRN83"/>
      <c r="BRO83"/>
      <c r="BRP83"/>
      <c r="BRQ83"/>
      <c r="BRR83"/>
      <c r="BRS83"/>
      <c r="BRT83"/>
      <c r="BRU83"/>
      <c r="BRV83"/>
      <c r="BRW83"/>
      <c r="BRX83"/>
      <c r="BRY83"/>
      <c r="BRZ83"/>
      <c r="BSA83"/>
      <c r="BSB83"/>
      <c r="BSC83"/>
      <c r="BSD83"/>
      <c r="BSE83"/>
      <c r="BSF83"/>
      <c r="BSG83"/>
      <c r="BSH83"/>
      <c r="BSI83"/>
      <c r="BSJ83"/>
      <c r="BSK83"/>
      <c r="BSL83"/>
      <c r="BSM83"/>
      <c r="BSN83"/>
      <c r="BSO83"/>
      <c r="BSP83"/>
      <c r="BSQ83"/>
      <c r="BSR83"/>
      <c r="BSS83"/>
      <c r="BST83"/>
      <c r="BSU83"/>
      <c r="BSV83"/>
      <c r="BSW83"/>
      <c r="BSX83"/>
      <c r="BSY83"/>
      <c r="BSZ83"/>
      <c r="BTA83"/>
      <c r="BTB83"/>
      <c r="BTC83"/>
      <c r="BTD83"/>
      <c r="BTE83"/>
      <c r="BTF83"/>
      <c r="BTG83"/>
      <c r="BTH83"/>
      <c r="BTI83"/>
      <c r="BTJ83"/>
      <c r="BTK83"/>
      <c r="BTL83"/>
      <c r="BTM83"/>
      <c r="BTN83"/>
      <c r="BTO83"/>
      <c r="BTP83"/>
      <c r="BTQ83"/>
      <c r="BTR83"/>
      <c r="BTS83"/>
      <c r="BTT83"/>
      <c r="BTU83"/>
      <c r="BTV83"/>
      <c r="BTW83"/>
      <c r="BTX83"/>
      <c r="BTY83"/>
      <c r="BTZ83"/>
      <c r="BUA83"/>
      <c r="BUB83"/>
      <c r="BUC83"/>
      <c r="BUD83"/>
      <c r="BUE83"/>
      <c r="BUF83"/>
      <c r="BUG83"/>
      <c r="BUH83"/>
      <c r="BUI83"/>
      <c r="BUJ83"/>
      <c r="BUK83"/>
      <c r="BUL83"/>
      <c r="BUM83"/>
      <c r="BUN83"/>
      <c r="BUO83"/>
      <c r="BUP83"/>
      <c r="BUQ83"/>
      <c r="BUR83"/>
      <c r="BUS83"/>
      <c r="BUT83"/>
      <c r="BUU83"/>
      <c r="BUV83"/>
      <c r="BUW83"/>
      <c r="BUX83"/>
      <c r="BUY83"/>
      <c r="BUZ83"/>
      <c r="BVA83"/>
      <c r="BVB83"/>
      <c r="BVC83"/>
      <c r="BVD83"/>
      <c r="BVE83"/>
      <c r="BVF83"/>
      <c r="BVG83"/>
      <c r="BVH83"/>
      <c r="BVI83"/>
      <c r="BVJ83"/>
      <c r="BVK83"/>
      <c r="BVL83"/>
      <c r="BVM83"/>
      <c r="BVN83"/>
      <c r="BVO83"/>
      <c r="BVP83"/>
      <c r="BVQ83"/>
      <c r="BVR83"/>
      <c r="BVS83"/>
      <c r="BVT83"/>
      <c r="BVU83"/>
      <c r="BVV83"/>
      <c r="BVW83"/>
      <c r="BVX83"/>
      <c r="BVY83"/>
      <c r="BVZ83"/>
      <c r="BWA83"/>
      <c r="BWB83"/>
      <c r="BWC83"/>
      <c r="BWD83"/>
      <c r="BWE83"/>
      <c r="BWF83"/>
      <c r="BWG83"/>
      <c r="BWH83"/>
      <c r="BWI83"/>
      <c r="BWJ83"/>
      <c r="BWK83"/>
      <c r="BWL83"/>
      <c r="BWM83"/>
      <c r="BWN83"/>
      <c r="BWO83"/>
      <c r="BWP83"/>
      <c r="BWQ83"/>
      <c r="BWR83"/>
      <c r="BWS83"/>
      <c r="BWT83"/>
      <c r="BWU83"/>
      <c r="BWV83"/>
      <c r="BWW83"/>
      <c r="BWX83"/>
      <c r="BWY83"/>
      <c r="BWZ83"/>
      <c r="BXA83"/>
      <c r="BXB83"/>
      <c r="BXC83"/>
      <c r="BXD83"/>
      <c r="BXE83"/>
      <c r="BXF83"/>
      <c r="BXG83"/>
      <c r="BXH83"/>
      <c r="BXI83"/>
      <c r="BXJ83"/>
      <c r="BXK83"/>
      <c r="BXL83"/>
      <c r="BXM83"/>
      <c r="BXN83"/>
      <c r="BXO83"/>
      <c r="BXP83"/>
      <c r="BXQ83"/>
      <c r="BXR83"/>
      <c r="BXS83"/>
      <c r="BXT83"/>
      <c r="BXU83"/>
      <c r="BXV83"/>
      <c r="BXW83"/>
      <c r="BXX83"/>
      <c r="BXY83"/>
      <c r="BXZ83"/>
      <c r="BYA83"/>
      <c r="BYB83"/>
      <c r="BYC83"/>
      <c r="BYD83"/>
      <c r="BYE83"/>
      <c r="BYF83"/>
      <c r="BYG83"/>
      <c r="BYH83"/>
      <c r="BYI83"/>
      <c r="BYJ83"/>
      <c r="BYK83"/>
      <c r="BYL83"/>
      <c r="BYM83"/>
      <c r="BYN83"/>
      <c r="BYO83"/>
      <c r="BYP83"/>
      <c r="BYQ83"/>
      <c r="BYR83"/>
      <c r="BYS83"/>
      <c r="BYT83"/>
      <c r="BYU83"/>
      <c r="BYV83"/>
      <c r="BYW83"/>
      <c r="BYX83"/>
      <c r="BYY83"/>
      <c r="BYZ83"/>
      <c r="BZA83"/>
      <c r="BZB83"/>
      <c r="BZC83"/>
      <c r="BZD83"/>
      <c r="BZE83"/>
      <c r="BZF83"/>
      <c r="BZG83"/>
      <c r="BZH83"/>
      <c r="BZI83"/>
      <c r="BZJ83"/>
      <c r="BZK83"/>
      <c r="BZL83"/>
      <c r="BZM83"/>
      <c r="BZN83"/>
      <c r="BZO83"/>
      <c r="BZP83"/>
      <c r="BZQ83"/>
      <c r="BZR83"/>
      <c r="BZS83"/>
      <c r="BZT83"/>
      <c r="BZU83"/>
      <c r="BZV83"/>
      <c r="BZW83"/>
      <c r="BZX83"/>
      <c r="BZY83"/>
      <c r="BZZ83"/>
      <c r="CAA83"/>
      <c r="CAB83"/>
      <c r="CAC83"/>
      <c r="CAD83"/>
      <c r="CAE83"/>
      <c r="CAF83"/>
      <c r="CAG83"/>
      <c r="CAH83"/>
      <c r="CAI83"/>
      <c r="CAJ83"/>
      <c r="CAK83"/>
      <c r="CAL83"/>
      <c r="CAM83"/>
      <c r="CAN83"/>
      <c r="CAO83"/>
      <c r="CAP83"/>
      <c r="CAQ83"/>
      <c r="CAR83"/>
      <c r="CAS83"/>
      <c r="CAT83"/>
      <c r="CAU83"/>
      <c r="CAV83"/>
      <c r="CAW83"/>
      <c r="CAX83"/>
      <c r="CAY83"/>
      <c r="CAZ83"/>
      <c r="CBA83"/>
      <c r="CBB83"/>
      <c r="CBC83"/>
      <c r="CBD83"/>
      <c r="CBE83"/>
      <c r="CBF83"/>
      <c r="CBG83"/>
      <c r="CBH83"/>
      <c r="CBI83"/>
      <c r="CBJ83"/>
      <c r="CBK83"/>
      <c r="CBL83"/>
      <c r="CBM83"/>
      <c r="CBN83"/>
      <c r="CBO83"/>
      <c r="CBP83"/>
      <c r="CBQ83"/>
      <c r="CBR83"/>
      <c r="CBS83"/>
      <c r="CBT83"/>
      <c r="CBU83"/>
      <c r="CBV83"/>
      <c r="CBW83"/>
      <c r="CBX83"/>
      <c r="CBY83"/>
      <c r="CBZ83"/>
      <c r="CCA83"/>
      <c r="CCB83"/>
      <c r="CCC83"/>
      <c r="CCD83"/>
      <c r="CCE83"/>
      <c r="CCF83"/>
      <c r="CCG83"/>
      <c r="CCH83"/>
      <c r="CCI83"/>
      <c r="CCJ83"/>
      <c r="CCK83"/>
      <c r="CCL83"/>
      <c r="CCM83"/>
      <c r="CCN83"/>
      <c r="CCO83"/>
      <c r="CCP83"/>
      <c r="CCQ83"/>
      <c r="CCR83"/>
      <c r="CCS83"/>
      <c r="CCT83"/>
      <c r="CCU83"/>
      <c r="CCV83"/>
      <c r="CCW83"/>
      <c r="CCX83"/>
      <c r="CCY83"/>
      <c r="CCZ83"/>
      <c r="CDA83"/>
      <c r="CDB83"/>
      <c r="CDC83"/>
      <c r="CDD83"/>
      <c r="CDE83"/>
      <c r="CDF83"/>
      <c r="CDG83"/>
      <c r="CDH83"/>
      <c r="CDI83"/>
      <c r="CDJ83"/>
      <c r="CDK83"/>
      <c r="CDL83"/>
      <c r="CDM83"/>
      <c r="CDN83"/>
      <c r="CDO83"/>
      <c r="CDP83"/>
      <c r="CDQ83"/>
      <c r="CDR83"/>
      <c r="CDS83"/>
      <c r="CDT83"/>
      <c r="CDU83"/>
      <c r="CDV83"/>
      <c r="CDW83"/>
      <c r="CDX83"/>
      <c r="CDY83"/>
      <c r="CDZ83"/>
      <c r="CEA83"/>
      <c r="CEB83"/>
      <c r="CEC83"/>
      <c r="CED83"/>
      <c r="CEE83"/>
      <c r="CEF83"/>
      <c r="CEG83"/>
      <c r="CEH83"/>
      <c r="CEI83"/>
      <c r="CEJ83"/>
      <c r="CEK83"/>
      <c r="CEL83"/>
      <c r="CEM83"/>
      <c r="CEN83"/>
      <c r="CEO83"/>
      <c r="CEP83"/>
      <c r="CEQ83"/>
      <c r="CER83"/>
      <c r="CES83"/>
      <c r="CET83"/>
      <c r="CEU83"/>
      <c r="CEV83"/>
      <c r="CEW83"/>
      <c r="CEX83"/>
      <c r="CEY83"/>
      <c r="CEZ83"/>
      <c r="CFA83"/>
      <c r="CFB83"/>
      <c r="CFC83"/>
      <c r="CFD83"/>
      <c r="CFE83"/>
      <c r="CFF83"/>
      <c r="CFG83"/>
      <c r="CFH83"/>
      <c r="CFI83"/>
      <c r="CFJ83"/>
      <c r="CFK83"/>
      <c r="CFL83"/>
      <c r="CFM83"/>
      <c r="CFN83"/>
      <c r="CFO83"/>
      <c r="CFP83"/>
      <c r="CFQ83"/>
      <c r="CFR83"/>
      <c r="CFS83"/>
      <c r="CFT83"/>
      <c r="CFU83"/>
      <c r="CFV83"/>
      <c r="CFW83"/>
      <c r="CFX83"/>
      <c r="CFY83"/>
      <c r="CFZ83"/>
      <c r="CGA83"/>
      <c r="CGB83"/>
      <c r="CGC83"/>
      <c r="CGD83"/>
      <c r="CGE83"/>
      <c r="CGF83"/>
      <c r="CGG83"/>
      <c r="CGH83"/>
      <c r="CGI83"/>
      <c r="CGJ83"/>
      <c r="CGK83"/>
      <c r="CGL83"/>
      <c r="CGM83"/>
      <c r="CGN83"/>
      <c r="CGO83"/>
      <c r="CGP83"/>
      <c r="CGQ83"/>
      <c r="CGR83"/>
      <c r="CGS83"/>
      <c r="CGT83"/>
      <c r="CGU83"/>
      <c r="CGV83"/>
      <c r="CGW83"/>
      <c r="CGX83"/>
      <c r="CGY83"/>
      <c r="CGZ83"/>
      <c r="CHA83"/>
      <c r="CHB83"/>
      <c r="CHC83"/>
      <c r="CHD83"/>
      <c r="CHE83"/>
      <c r="CHF83"/>
      <c r="CHG83"/>
      <c r="CHH83"/>
      <c r="CHI83"/>
      <c r="CHJ83"/>
      <c r="CHK83"/>
      <c r="CHL83"/>
      <c r="CHM83"/>
      <c r="CHN83"/>
      <c r="CHO83"/>
      <c r="CHP83"/>
      <c r="CHQ83"/>
      <c r="CHR83"/>
      <c r="CHS83"/>
      <c r="CHT83"/>
      <c r="CHU83"/>
      <c r="CHV83"/>
      <c r="CHW83"/>
      <c r="CHX83"/>
      <c r="CHY83"/>
      <c r="CHZ83"/>
      <c r="CIA83"/>
      <c r="CIB83"/>
      <c r="CIC83"/>
      <c r="CID83"/>
      <c r="CIE83"/>
      <c r="CIF83"/>
      <c r="CIG83"/>
      <c r="CIH83"/>
      <c r="CII83"/>
      <c r="CIJ83"/>
      <c r="CIK83"/>
      <c r="CIL83"/>
      <c r="CIM83"/>
      <c r="CIN83"/>
      <c r="CIO83"/>
      <c r="CIP83"/>
      <c r="CIQ83"/>
      <c r="CIR83"/>
      <c r="CIS83"/>
      <c r="CIT83"/>
      <c r="CIU83"/>
      <c r="CIV83"/>
      <c r="CIW83"/>
      <c r="CIX83"/>
      <c r="CIY83"/>
      <c r="CIZ83"/>
      <c r="CJA83"/>
      <c r="CJB83"/>
      <c r="CJC83"/>
      <c r="CJD83"/>
      <c r="CJE83"/>
      <c r="CJF83"/>
      <c r="CJG83"/>
      <c r="CJH83"/>
      <c r="CJI83"/>
      <c r="CJJ83"/>
      <c r="CJK83"/>
      <c r="CJL83"/>
      <c r="CJM83"/>
      <c r="CJN83"/>
      <c r="CJO83"/>
      <c r="CJP83"/>
      <c r="CJQ83"/>
      <c r="CJR83"/>
      <c r="CJS83"/>
      <c r="CJT83"/>
      <c r="CJU83"/>
      <c r="CJV83"/>
      <c r="CJW83"/>
      <c r="CJX83"/>
      <c r="CJY83"/>
      <c r="CJZ83"/>
      <c r="CKA83"/>
      <c r="CKB83"/>
      <c r="CKC83"/>
      <c r="CKD83"/>
      <c r="CKE83"/>
      <c r="CKF83"/>
      <c r="CKG83"/>
      <c r="CKH83"/>
      <c r="CKI83"/>
      <c r="CKJ83"/>
      <c r="CKK83"/>
      <c r="CKL83"/>
      <c r="CKM83"/>
      <c r="CKN83"/>
      <c r="CKO83"/>
      <c r="CKP83"/>
      <c r="CKQ83"/>
      <c r="CKR83"/>
      <c r="CKS83"/>
      <c r="CKT83"/>
      <c r="CKU83"/>
      <c r="CKV83"/>
      <c r="CKW83"/>
      <c r="CKX83"/>
      <c r="CKY83"/>
      <c r="CKZ83"/>
      <c r="CLA83"/>
      <c r="CLB83"/>
      <c r="CLC83"/>
      <c r="CLD83"/>
      <c r="CLE83"/>
      <c r="CLF83"/>
      <c r="CLG83"/>
      <c r="CLH83"/>
      <c r="CLI83"/>
      <c r="CLJ83"/>
      <c r="CLK83"/>
      <c r="CLL83"/>
      <c r="CLM83"/>
      <c r="CLN83"/>
      <c r="CLO83"/>
      <c r="CLP83"/>
      <c r="CLQ83"/>
      <c r="CLR83"/>
      <c r="CLS83"/>
      <c r="CLT83"/>
      <c r="CLU83"/>
      <c r="CLV83"/>
      <c r="CLW83"/>
      <c r="CLX83"/>
      <c r="CLY83"/>
      <c r="CLZ83"/>
      <c r="CMA83"/>
      <c r="CMB83"/>
      <c r="CMC83"/>
      <c r="CMD83"/>
      <c r="CME83"/>
      <c r="CMF83"/>
      <c r="CMG83"/>
      <c r="CMH83"/>
      <c r="CMI83"/>
      <c r="CMJ83"/>
      <c r="CMK83"/>
      <c r="CML83"/>
      <c r="CMM83"/>
      <c r="CMN83"/>
      <c r="CMO83"/>
      <c r="CMP83"/>
      <c r="CMQ83"/>
      <c r="CMR83"/>
      <c r="CMS83"/>
      <c r="CMT83"/>
      <c r="CMU83"/>
      <c r="CMV83"/>
      <c r="CMW83"/>
      <c r="CMX83"/>
      <c r="CMY83"/>
      <c r="CMZ83"/>
      <c r="CNA83"/>
      <c r="CNB83"/>
      <c r="CNC83"/>
      <c r="CND83"/>
      <c r="CNE83"/>
      <c r="CNF83"/>
      <c r="CNG83"/>
      <c r="CNH83"/>
      <c r="CNI83"/>
      <c r="CNJ83"/>
      <c r="CNK83"/>
      <c r="CNL83"/>
      <c r="CNM83"/>
      <c r="CNN83"/>
      <c r="CNO83"/>
      <c r="CNP83"/>
      <c r="CNQ83"/>
      <c r="CNR83"/>
      <c r="CNS83"/>
      <c r="CNT83"/>
      <c r="CNU83"/>
      <c r="CNV83"/>
      <c r="CNW83"/>
      <c r="CNX83"/>
      <c r="CNY83"/>
      <c r="CNZ83"/>
      <c r="COA83"/>
      <c r="COB83"/>
      <c r="COC83"/>
      <c r="COD83"/>
      <c r="COE83"/>
      <c r="COF83"/>
      <c r="COG83"/>
      <c r="COH83"/>
      <c r="COI83"/>
      <c r="COJ83"/>
      <c r="COK83"/>
      <c r="COL83"/>
      <c r="COM83"/>
      <c r="CON83"/>
      <c r="COO83"/>
      <c r="COP83"/>
      <c r="COQ83"/>
      <c r="COR83"/>
      <c r="COS83"/>
      <c r="COT83"/>
      <c r="COU83"/>
      <c r="COV83"/>
      <c r="COW83"/>
      <c r="COX83"/>
      <c r="COY83"/>
      <c r="COZ83"/>
      <c r="CPA83"/>
      <c r="CPB83"/>
      <c r="CPC83"/>
      <c r="CPD83"/>
      <c r="CPE83"/>
      <c r="CPF83"/>
      <c r="CPG83"/>
      <c r="CPH83"/>
      <c r="CPI83"/>
      <c r="CPJ83"/>
      <c r="CPK83"/>
      <c r="CPL83"/>
      <c r="CPM83"/>
      <c r="CPN83"/>
      <c r="CPO83"/>
      <c r="CPP83"/>
      <c r="CPQ83"/>
      <c r="CPR83"/>
      <c r="CPS83"/>
      <c r="CPT83"/>
      <c r="CPU83"/>
      <c r="CPV83"/>
      <c r="CPW83"/>
      <c r="CPX83"/>
      <c r="CPY83"/>
      <c r="CPZ83"/>
      <c r="CQA83"/>
      <c r="CQB83"/>
      <c r="CQC83"/>
      <c r="CQD83"/>
      <c r="CQE83"/>
      <c r="CQF83"/>
      <c r="CQG83"/>
      <c r="CQH83"/>
      <c r="CQI83"/>
      <c r="CQJ83"/>
      <c r="CQK83"/>
      <c r="CQL83"/>
      <c r="CQM83"/>
      <c r="CQN83"/>
      <c r="CQO83"/>
      <c r="CQP83"/>
      <c r="CQQ83"/>
      <c r="CQR83"/>
      <c r="CQS83"/>
      <c r="CQT83"/>
      <c r="CQU83"/>
      <c r="CQV83"/>
      <c r="CQW83"/>
      <c r="CQX83"/>
      <c r="CQY83"/>
      <c r="CQZ83"/>
      <c r="CRA83"/>
      <c r="CRB83"/>
      <c r="CRC83"/>
      <c r="CRD83"/>
      <c r="CRE83"/>
      <c r="CRF83"/>
      <c r="CRG83"/>
      <c r="CRH83"/>
      <c r="CRI83"/>
      <c r="CRJ83"/>
      <c r="CRK83"/>
      <c r="CRL83"/>
      <c r="CRM83"/>
      <c r="CRN83"/>
      <c r="CRO83"/>
      <c r="CRP83"/>
      <c r="CRQ83"/>
      <c r="CRR83"/>
      <c r="CRS83"/>
      <c r="CRT83"/>
      <c r="CRU83"/>
      <c r="CRV83"/>
      <c r="CRW83"/>
      <c r="CRX83"/>
      <c r="CRY83"/>
      <c r="CRZ83"/>
      <c r="CSA83"/>
      <c r="CSB83"/>
      <c r="CSC83"/>
      <c r="CSD83"/>
      <c r="CSE83"/>
      <c r="CSF83"/>
      <c r="CSG83"/>
      <c r="CSH83"/>
      <c r="CSI83"/>
      <c r="CSJ83"/>
      <c r="CSK83"/>
      <c r="CSL83"/>
      <c r="CSM83"/>
      <c r="CSN83"/>
      <c r="CSO83"/>
      <c r="CSP83"/>
      <c r="CSQ83"/>
      <c r="CSR83"/>
      <c r="CSS83"/>
      <c r="CST83"/>
      <c r="CSU83"/>
      <c r="CSV83"/>
      <c r="CSW83"/>
      <c r="CSX83"/>
      <c r="CSY83"/>
      <c r="CSZ83"/>
      <c r="CTA83"/>
      <c r="CTB83"/>
      <c r="CTC83"/>
      <c r="CTD83"/>
      <c r="CTE83"/>
      <c r="CTF83"/>
      <c r="CTG83"/>
      <c r="CTH83"/>
      <c r="CTI83"/>
      <c r="CTJ83"/>
      <c r="CTK83"/>
      <c r="CTL83"/>
      <c r="CTM83"/>
      <c r="CTN83"/>
      <c r="CTO83"/>
      <c r="CTP83"/>
      <c r="CTQ83"/>
      <c r="CTR83"/>
      <c r="CTS83"/>
      <c r="CTT83"/>
      <c r="CTU83"/>
      <c r="CTV83"/>
      <c r="CTW83"/>
      <c r="CTX83"/>
      <c r="CTY83"/>
      <c r="CTZ83"/>
      <c r="CUA83"/>
      <c r="CUB83"/>
      <c r="CUC83"/>
      <c r="CUD83"/>
      <c r="CUE83"/>
      <c r="CUF83"/>
      <c r="CUG83"/>
      <c r="CUH83"/>
      <c r="CUI83"/>
      <c r="CUJ83"/>
      <c r="CUK83"/>
      <c r="CUL83"/>
      <c r="CUM83"/>
      <c r="CUN83"/>
      <c r="CUO83"/>
      <c r="CUP83"/>
      <c r="CUQ83"/>
      <c r="CUR83"/>
      <c r="CUS83"/>
      <c r="CUT83"/>
      <c r="CUU83"/>
      <c r="CUV83"/>
      <c r="CUW83"/>
      <c r="CUX83"/>
      <c r="CUY83"/>
      <c r="CUZ83"/>
      <c r="CVA83"/>
      <c r="CVB83"/>
      <c r="CVC83"/>
      <c r="CVD83"/>
      <c r="CVE83"/>
      <c r="CVF83"/>
      <c r="CVG83"/>
      <c r="CVH83"/>
      <c r="CVI83"/>
      <c r="CVJ83"/>
      <c r="CVK83"/>
      <c r="CVL83"/>
      <c r="CVM83"/>
      <c r="CVN83"/>
      <c r="CVO83"/>
      <c r="CVP83"/>
      <c r="CVQ83"/>
      <c r="CVR83"/>
      <c r="CVS83"/>
      <c r="CVT83"/>
      <c r="CVU83"/>
      <c r="CVV83"/>
      <c r="CVW83"/>
      <c r="CVX83"/>
      <c r="CVY83"/>
      <c r="CVZ83"/>
      <c r="CWA83"/>
      <c r="CWB83"/>
      <c r="CWC83"/>
      <c r="CWD83"/>
      <c r="CWE83"/>
      <c r="CWF83"/>
      <c r="CWG83"/>
      <c r="CWH83"/>
      <c r="CWI83"/>
      <c r="CWJ83"/>
      <c r="CWK83"/>
      <c r="CWL83"/>
      <c r="CWM83"/>
      <c r="CWN83"/>
      <c r="CWO83"/>
      <c r="CWP83"/>
      <c r="CWQ83"/>
      <c r="CWR83"/>
      <c r="CWS83"/>
      <c r="CWT83"/>
      <c r="CWU83"/>
      <c r="CWV83"/>
      <c r="CWW83"/>
      <c r="CWX83"/>
      <c r="CWY83"/>
      <c r="CWZ83"/>
      <c r="CXA83"/>
      <c r="CXB83"/>
      <c r="CXC83"/>
      <c r="CXD83"/>
      <c r="CXE83"/>
      <c r="CXF83"/>
      <c r="CXG83"/>
      <c r="CXH83"/>
      <c r="CXI83"/>
      <c r="CXJ83"/>
      <c r="CXK83"/>
      <c r="CXL83"/>
      <c r="CXM83"/>
      <c r="CXN83"/>
      <c r="CXO83"/>
      <c r="CXP83"/>
      <c r="CXQ83"/>
      <c r="CXR83"/>
      <c r="CXS83"/>
      <c r="CXT83"/>
      <c r="CXU83"/>
      <c r="CXV83"/>
      <c r="CXW83"/>
      <c r="CXX83"/>
      <c r="CXY83"/>
      <c r="CXZ83"/>
      <c r="CYA83"/>
      <c r="CYB83"/>
      <c r="CYC83"/>
      <c r="CYD83"/>
      <c r="CYE83"/>
      <c r="CYF83"/>
      <c r="CYG83"/>
      <c r="CYH83"/>
      <c r="CYI83"/>
      <c r="CYJ83"/>
      <c r="CYK83"/>
      <c r="CYL83"/>
      <c r="CYM83"/>
      <c r="CYN83"/>
      <c r="CYO83"/>
      <c r="CYP83"/>
      <c r="CYQ83"/>
      <c r="CYR83"/>
      <c r="CYS83"/>
      <c r="CYT83"/>
      <c r="CYU83"/>
      <c r="CYV83"/>
      <c r="CYW83"/>
      <c r="CYX83"/>
      <c r="CYY83"/>
      <c r="CYZ83"/>
      <c r="CZA83"/>
      <c r="CZB83"/>
      <c r="CZC83"/>
      <c r="CZD83"/>
      <c r="CZE83"/>
      <c r="CZF83"/>
      <c r="CZG83"/>
      <c r="CZH83"/>
      <c r="CZI83"/>
      <c r="CZJ83"/>
      <c r="CZK83"/>
      <c r="CZL83"/>
      <c r="CZM83"/>
      <c r="CZN83"/>
      <c r="CZO83"/>
      <c r="CZP83"/>
      <c r="CZQ83"/>
      <c r="CZR83"/>
      <c r="CZS83"/>
      <c r="CZT83"/>
      <c r="CZU83"/>
      <c r="CZV83"/>
      <c r="CZW83"/>
      <c r="CZX83"/>
      <c r="CZY83"/>
      <c r="CZZ83"/>
      <c r="DAA83"/>
      <c r="DAB83"/>
      <c r="DAC83"/>
      <c r="DAD83"/>
      <c r="DAE83"/>
      <c r="DAF83"/>
      <c r="DAG83"/>
      <c r="DAH83"/>
      <c r="DAI83"/>
      <c r="DAJ83"/>
      <c r="DAK83"/>
      <c r="DAL83"/>
      <c r="DAM83"/>
      <c r="DAN83"/>
      <c r="DAO83"/>
      <c r="DAP83"/>
      <c r="DAQ83"/>
      <c r="DAR83"/>
      <c r="DAS83"/>
      <c r="DAT83"/>
      <c r="DAU83"/>
      <c r="DAV83"/>
      <c r="DAW83"/>
      <c r="DAX83"/>
      <c r="DAY83"/>
      <c r="DAZ83"/>
      <c r="DBA83"/>
      <c r="DBB83"/>
      <c r="DBC83"/>
      <c r="DBD83"/>
      <c r="DBE83"/>
      <c r="DBF83"/>
      <c r="DBG83"/>
      <c r="DBH83"/>
      <c r="DBI83"/>
      <c r="DBJ83"/>
      <c r="DBK83"/>
      <c r="DBL83"/>
      <c r="DBM83"/>
      <c r="DBN83"/>
      <c r="DBO83"/>
      <c r="DBP83"/>
      <c r="DBQ83"/>
      <c r="DBR83"/>
      <c r="DBS83"/>
      <c r="DBT83"/>
      <c r="DBU83"/>
      <c r="DBV83"/>
      <c r="DBW83"/>
      <c r="DBX83"/>
      <c r="DBY83"/>
      <c r="DBZ83"/>
      <c r="DCA83"/>
      <c r="DCB83"/>
      <c r="DCC83"/>
      <c r="DCD83"/>
      <c r="DCE83"/>
      <c r="DCF83"/>
      <c r="DCG83"/>
      <c r="DCH83"/>
      <c r="DCI83"/>
      <c r="DCJ83"/>
      <c r="DCK83"/>
      <c r="DCL83"/>
      <c r="DCM83"/>
      <c r="DCN83"/>
      <c r="DCO83"/>
      <c r="DCP83"/>
      <c r="DCQ83"/>
      <c r="DCR83"/>
      <c r="DCS83"/>
      <c r="DCT83"/>
      <c r="DCU83"/>
      <c r="DCV83"/>
      <c r="DCW83"/>
      <c r="DCX83"/>
      <c r="DCY83"/>
      <c r="DCZ83"/>
      <c r="DDA83"/>
      <c r="DDB83"/>
      <c r="DDC83"/>
      <c r="DDD83"/>
      <c r="DDE83"/>
      <c r="DDF83"/>
      <c r="DDG83"/>
      <c r="DDH83"/>
      <c r="DDI83"/>
      <c r="DDJ83"/>
      <c r="DDK83"/>
      <c r="DDL83"/>
      <c r="DDM83"/>
      <c r="DDN83"/>
      <c r="DDO83"/>
      <c r="DDP83"/>
      <c r="DDQ83"/>
      <c r="DDR83"/>
      <c r="DDS83"/>
      <c r="DDT83"/>
      <c r="DDU83"/>
      <c r="DDV83"/>
      <c r="DDW83"/>
      <c r="DDX83"/>
      <c r="DDY83"/>
      <c r="DDZ83"/>
      <c r="DEA83"/>
      <c r="DEB83"/>
      <c r="DEC83"/>
      <c r="DED83"/>
      <c r="DEE83"/>
      <c r="DEF83"/>
      <c r="DEG83"/>
      <c r="DEH83"/>
      <c r="DEI83"/>
      <c r="DEJ83"/>
      <c r="DEK83"/>
      <c r="DEL83"/>
      <c r="DEM83"/>
      <c r="DEN83"/>
      <c r="DEO83"/>
      <c r="DEP83"/>
      <c r="DEQ83"/>
      <c r="DER83"/>
      <c r="DES83"/>
      <c r="DET83"/>
      <c r="DEU83"/>
      <c r="DEV83"/>
      <c r="DEW83"/>
      <c r="DEX83"/>
      <c r="DEY83"/>
      <c r="DEZ83"/>
      <c r="DFA83"/>
      <c r="DFB83"/>
      <c r="DFC83"/>
      <c r="DFD83"/>
      <c r="DFE83"/>
      <c r="DFF83"/>
      <c r="DFG83"/>
      <c r="DFH83"/>
      <c r="DFI83"/>
      <c r="DFJ83"/>
      <c r="DFK83"/>
      <c r="DFL83"/>
      <c r="DFM83"/>
      <c r="DFN83"/>
      <c r="DFO83"/>
      <c r="DFP83"/>
      <c r="DFQ83"/>
      <c r="DFR83"/>
      <c r="DFS83"/>
      <c r="DFT83"/>
      <c r="DFU83"/>
      <c r="DFV83"/>
      <c r="DFW83"/>
      <c r="DFX83"/>
      <c r="DFY83"/>
      <c r="DFZ83"/>
      <c r="DGA83"/>
      <c r="DGB83"/>
      <c r="DGC83"/>
      <c r="DGD83"/>
      <c r="DGE83"/>
      <c r="DGF83"/>
      <c r="DGG83"/>
      <c r="DGH83"/>
      <c r="DGI83"/>
      <c r="DGJ83"/>
      <c r="DGK83"/>
      <c r="DGL83"/>
      <c r="DGM83"/>
      <c r="DGN83"/>
      <c r="DGO83"/>
      <c r="DGP83"/>
      <c r="DGQ83"/>
      <c r="DGR83"/>
      <c r="DGS83"/>
      <c r="DGT83"/>
      <c r="DGU83"/>
      <c r="DGV83"/>
      <c r="DGW83"/>
      <c r="DGX83"/>
      <c r="DGY83"/>
      <c r="DGZ83"/>
      <c r="DHA83"/>
      <c r="DHB83"/>
      <c r="DHC83"/>
      <c r="DHD83"/>
      <c r="DHE83"/>
      <c r="DHF83"/>
      <c r="DHG83"/>
      <c r="DHH83"/>
      <c r="DHI83"/>
      <c r="DHJ83"/>
      <c r="DHK83"/>
      <c r="DHL83"/>
      <c r="DHM83"/>
      <c r="DHN83"/>
      <c r="DHO83"/>
      <c r="DHP83"/>
      <c r="DHQ83"/>
      <c r="DHR83"/>
      <c r="DHS83"/>
      <c r="DHT83"/>
      <c r="DHU83"/>
      <c r="DHV83"/>
      <c r="DHW83"/>
      <c r="DHX83"/>
      <c r="DHY83"/>
      <c r="DHZ83"/>
      <c r="DIA83"/>
      <c r="DIB83"/>
      <c r="DIC83"/>
      <c r="DID83"/>
      <c r="DIE83"/>
      <c r="DIF83"/>
      <c r="DIG83"/>
      <c r="DIH83"/>
      <c r="DII83"/>
      <c r="DIJ83"/>
      <c r="DIK83"/>
      <c r="DIL83"/>
      <c r="DIM83"/>
      <c r="DIN83"/>
      <c r="DIO83"/>
      <c r="DIP83"/>
      <c r="DIQ83"/>
      <c r="DIR83"/>
      <c r="DIS83"/>
      <c r="DIT83"/>
      <c r="DIU83"/>
      <c r="DIV83"/>
      <c r="DIW83"/>
      <c r="DIX83"/>
      <c r="DIY83"/>
      <c r="DIZ83"/>
      <c r="DJA83"/>
      <c r="DJB83"/>
      <c r="DJC83"/>
      <c r="DJD83"/>
      <c r="DJE83"/>
      <c r="DJF83"/>
      <c r="DJG83"/>
      <c r="DJH83"/>
      <c r="DJI83"/>
      <c r="DJJ83"/>
      <c r="DJK83"/>
      <c r="DJL83"/>
      <c r="DJM83"/>
      <c r="DJN83"/>
      <c r="DJO83"/>
      <c r="DJP83"/>
      <c r="DJQ83"/>
      <c r="DJR83"/>
      <c r="DJS83"/>
      <c r="DJT83"/>
      <c r="DJU83"/>
      <c r="DJV83"/>
      <c r="DJW83"/>
      <c r="DJX83"/>
      <c r="DJY83"/>
      <c r="DJZ83"/>
      <c r="DKA83"/>
      <c r="DKB83"/>
      <c r="DKC83"/>
      <c r="DKD83"/>
      <c r="DKE83"/>
      <c r="DKF83"/>
      <c r="DKG83"/>
      <c r="DKH83"/>
      <c r="DKI83"/>
      <c r="DKJ83"/>
      <c r="DKK83"/>
      <c r="DKL83"/>
      <c r="DKM83"/>
      <c r="DKN83"/>
      <c r="DKO83"/>
      <c r="DKP83"/>
      <c r="DKQ83"/>
      <c r="DKR83"/>
      <c r="DKS83"/>
      <c r="DKT83"/>
      <c r="DKU83"/>
      <c r="DKV83"/>
      <c r="DKW83"/>
      <c r="DKX83"/>
      <c r="DKY83"/>
      <c r="DKZ83"/>
      <c r="DLA83"/>
      <c r="DLB83"/>
      <c r="DLC83"/>
      <c r="DLD83"/>
      <c r="DLE83"/>
      <c r="DLF83"/>
      <c r="DLG83"/>
      <c r="DLH83"/>
      <c r="DLI83"/>
      <c r="DLJ83"/>
      <c r="DLK83"/>
      <c r="DLL83"/>
      <c r="DLM83"/>
      <c r="DLN83"/>
      <c r="DLO83"/>
      <c r="DLP83"/>
      <c r="DLQ83"/>
      <c r="DLR83"/>
      <c r="DLS83"/>
      <c r="DLT83"/>
      <c r="DLU83"/>
      <c r="DLV83"/>
      <c r="DLW83"/>
      <c r="DLX83"/>
      <c r="DLY83"/>
      <c r="DLZ83"/>
      <c r="DMA83"/>
      <c r="DMB83"/>
      <c r="DMC83"/>
      <c r="DMD83"/>
      <c r="DME83"/>
      <c r="DMF83"/>
      <c r="DMG83"/>
      <c r="DMH83"/>
      <c r="DMI83"/>
      <c r="DMJ83"/>
      <c r="DMK83"/>
      <c r="DML83"/>
      <c r="DMM83"/>
      <c r="DMN83"/>
      <c r="DMO83"/>
      <c r="DMP83"/>
      <c r="DMQ83"/>
      <c r="DMR83"/>
      <c r="DMS83"/>
      <c r="DMT83"/>
      <c r="DMU83"/>
      <c r="DMV83"/>
      <c r="DMW83"/>
      <c r="DMX83"/>
      <c r="DMY83"/>
      <c r="DMZ83"/>
      <c r="DNA83"/>
      <c r="DNB83"/>
      <c r="DNC83"/>
      <c r="DND83"/>
      <c r="DNE83"/>
      <c r="DNF83"/>
      <c r="DNG83"/>
      <c r="DNH83"/>
      <c r="DNI83"/>
      <c r="DNJ83"/>
      <c r="DNK83"/>
      <c r="DNL83"/>
      <c r="DNM83"/>
      <c r="DNN83"/>
      <c r="DNO83"/>
      <c r="DNP83"/>
      <c r="DNQ83"/>
      <c r="DNR83"/>
      <c r="DNS83"/>
      <c r="DNT83"/>
      <c r="DNU83"/>
      <c r="DNV83"/>
      <c r="DNW83"/>
      <c r="DNX83"/>
      <c r="DNY83"/>
      <c r="DNZ83"/>
      <c r="DOA83"/>
      <c r="DOB83"/>
      <c r="DOC83"/>
      <c r="DOD83"/>
      <c r="DOE83"/>
      <c r="DOF83"/>
      <c r="DOG83"/>
      <c r="DOH83"/>
      <c r="DOI83"/>
      <c r="DOJ83"/>
      <c r="DOK83"/>
      <c r="DOL83"/>
      <c r="DOM83"/>
      <c r="DON83"/>
      <c r="DOO83"/>
      <c r="DOP83"/>
      <c r="DOQ83"/>
      <c r="DOR83"/>
      <c r="DOS83"/>
      <c r="DOT83"/>
      <c r="DOU83"/>
      <c r="DOV83"/>
      <c r="DOW83"/>
      <c r="DOX83"/>
      <c r="DOY83"/>
      <c r="DOZ83"/>
      <c r="DPA83"/>
      <c r="DPB83"/>
      <c r="DPC83"/>
      <c r="DPD83"/>
      <c r="DPE83"/>
      <c r="DPF83"/>
      <c r="DPG83"/>
      <c r="DPH83"/>
      <c r="DPI83"/>
      <c r="DPJ83"/>
      <c r="DPK83"/>
      <c r="DPL83"/>
      <c r="DPM83"/>
      <c r="DPN83"/>
      <c r="DPO83"/>
      <c r="DPP83"/>
      <c r="DPQ83"/>
      <c r="DPR83"/>
      <c r="DPS83"/>
      <c r="DPT83"/>
      <c r="DPU83"/>
      <c r="DPV83"/>
      <c r="DPW83"/>
      <c r="DPX83"/>
      <c r="DPY83"/>
      <c r="DPZ83"/>
      <c r="DQA83"/>
      <c r="DQB83"/>
      <c r="DQC83"/>
      <c r="DQD83"/>
      <c r="DQE83"/>
      <c r="DQF83"/>
      <c r="DQG83"/>
      <c r="DQH83"/>
      <c r="DQI83"/>
      <c r="DQJ83"/>
      <c r="DQK83"/>
      <c r="DQL83"/>
      <c r="DQM83"/>
      <c r="DQN83"/>
      <c r="DQO83"/>
      <c r="DQP83"/>
      <c r="DQQ83"/>
      <c r="DQR83"/>
      <c r="DQS83"/>
      <c r="DQT83"/>
      <c r="DQU83"/>
      <c r="DQV83"/>
      <c r="DQW83"/>
      <c r="DQX83"/>
      <c r="DQY83"/>
      <c r="DQZ83"/>
      <c r="DRA83"/>
      <c r="DRB83"/>
      <c r="DRC83"/>
      <c r="DRD83"/>
      <c r="DRE83"/>
      <c r="DRF83"/>
      <c r="DRG83"/>
      <c r="DRH83"/>
      <c r="DRI83"/>
      <c r="DRJ83"/>
      <c r="DRK83"/>
      <c r="DRL83"/>
      <c r="DRM83"/>
      <c r="DRN83"/>
      <c r="DRO83"/>
      <c r="DRP83"/>
      <c r="DRQ83"/>
      <c r="DRR83"/>
      <c r="DRS83"/>
      <c r="DRT83"/>
      <c r="DRU83"/>
      <c r="DRV83"/>
      <c r="DRW83"/>
      <c r="DRX83"/>
      <c r="DRY83"/>
      <c r="DRZ83"/>
      <c r="DSA83"/>
      <c r="DSB83"/>
      <c r="DSC83"/>
      <c r="DSD83"/>
      <c r="DSE83"/>
      <c r="DSF83"/>
      <c r="DSG83"/>
      <c r="DSH83"/>
      <c r="DSI83"/>
      <c r="DSJ83"/>
      <c r="DSK83"/>
      <c r="DSL83"/>
      <c r="DSM83"/>
      <c r="DSN83"/>
      <c r="DSO83"/>
      <c r="DSP83"/>
      <c r="DSQ83"/>
      <c r="DSR83"/>
      <c r="DSS83"/>
      <c r="DST83"/>
      <c r="DSU83"/>
      <c r="DSV83"/>
      <c r="DSW83"/>
      <c r="DSX83"/>
      <c r="DSY83"/>
      <c r="DSZ83"/>
      <c r="DTA83"/>
      <c r="DTB83"/>
      <c r="DTC83"/>
      <c r="DTD83"/>
      <c r="DTE83"/>
      <c r="DTF83"/>
      <c r="DTG83"/>
      <c r="DTH83"/>
      <c r="DTI83"/>
      <c r="DTJ83"/>
      <c r="DTK83"/>
      <c r="DTL83"/>
      <c r="DTM83"/>
      <c r="DTN83"/>
      <c r="DTO83"/>
      <c r="DTP83"/>
      <c r="DTQ83"/>
      <c r="DTR83"/>
      <c r="DTS83"/>
      <c r="DTT83"/>
      <c r="DTU83"/>
      <c r="DTV83"/>
      <c r="DTW83"/>
      <c r="DTX83"/>
      <c r="DTY83"/>
      <c r="DTZ83"/>
      <c r="DUA83"/>
      <c r="DUB83"/>
      <c r="DUC83"/>
      <c r="DUD83"/>
      <c r="DUE83"/>
      <c r="DUF83"/>
      <c r="DUG83"/>
      <c r="DUH83"/>
      <c r="DUI83"/>
      <c r="DUJ83"/>
      <c r="DUK83"/>
      <c r="DUL83"/>
      <c r="DUM83"/>
      <c r="DUN83"/>
      <c r="DUO83"/>
      <c r="DUP83"/>
      <c r="DUQ83"/>
      <c r="DUR83"/>
      <c r="DUS83"/>
      <c r="DUT83"/>
      <c r="DUU83"/>
      <c r="DUV83"/>
      <c r="DUW83"/>
      <c r="DUX83"/>
      <c r="DUY83"/>
      <c r="DUZ83"/>
      <c r="DVA83"/>
      <c r="DVB83"/>
      <c r="DVC83"/>
      <c r="DVD83"/>
      <c r="DVE83"/>
      <c r="DVF83"/>
      <c r="DVG83"/>
      <c r="DVH83"/>
      <c r="DVI83"/>
      <c r="DVJ83"/>
      <c r="DVK83"/>
      <c r="DVL83"/>
      <c r="DVM83"/>
      <c r="DVN83"/>
      <c r="DVO83"/>
      <c r="DVP83"/>
      <c r="DVQ83"/>
      <c r="DVR83"/>
      <c r="DVS83"/>
      <c r="DVT83"/>
      <c r="DVU83"/>
      <c r="DVV83"/>
      <c r="DVW83"/>
      <c r="DVX83"/>
      <c r="DVY83"/>
      <c r="DVZ83"/>
      <c r="DWA83"/>
      <c r="DWB83"/>
      <c r="DWC83"/>
      <c r="DWD83"/>
      <c r="DWE83"/>
      <c r="DWF83"/>
      <c r="DWG83"/>
      <c r="DWH83"/>
      <c r="DWI83"/>
      <c r="DWJ83"/>
      <c r="DWK83"/>
      <c r="DWL83"/>
      <c r="DWM83"/>
      <c r="DWN83"/>
      <c r="DWO83"/>
      <c r="DWP83"/>
      <c r="DWQ83"/>
      <c r="DWR83"/>
      <c r="DWS83"/>
      <c r="DWT83"/>
      <c r="DWU83"/>
      <c r="DWV83"/>
      <c r="DWW83"/>
      <c r="DWX83"/>
      <c r="DWY83"/>
      <c r="DWZ83"/>
      <c r="DXA83"/>
      <c r="DXB83"/>
      <c r="DXC83"/>
      <c r="DXD83"/>
      <c r="DXE83"/>
      <c r="DXF83"/>
      <c r="DXG83"/>
      <c r="DXH83"/>
      <c r="DXI83"/>
      <c r="DXJ83"/>
      <c r="DXK83"/>
      <c r="DXL83"/>
      <c r="DXM83"/>
      <c r="DXN83"/>
      <c r="DXO83"/>
      <c r="DXP83"/>
      <c r="DXQ83"/>
      <c r="DXR83"/>
      <c r="DXS83"/>
      <c r="DXT83"/>
      <c r="DXU83"/>
      <c r="DXV83"/>
      <c r="DXW83"/>
      <c r="DXX83"/>
      <c r="DXY83"/>
      <c r="DXZ83"/>
      <c r="DYA83"/>
      <c r="DYB83"/>
      <c r="DYC83"/>
      <c r="DYD83"/>
      <c r="DYE83"/>
      <c r="DYF83"/>
      <c r="DYG83"/>
      <c r="DYH83"/>
      <c r="DYI83"/>
      <c r="DYJ83"/>
      <c r="DYK83"/>
      <c r="DYL83"/>
      <c r="DYM83"/>
      <c r="DYN83"/>
      <c r="DYO83"/>
      <c r="DYP83"/>
      <c r="DYQ83"/>
      <c r="DYR83"/>
      <c r="DYS83"/>
      <c r="DYT83"/>
      <c r="DYU83"/>
      <c r="DYV83"/>
      <c r="DYW83"/>
      <c r="DYX83"/>
      <c r="DYY83"/>
      <c r="DYZ83"/>
      <c r="DZA83"/>
      <c r="DZB83"/>
      <c r="DZC83"/>
      <c r="DZD83"/>
      <c r="DZE83"/>
      <c r="DZF83"/>
      <c r="DZG83"/>
      <c r="DZH83"/>
      <c r="DZI83"/>
      <c r="DZJ83"/>
      <c r="DZK83"/>
      <c r="DZL83"/>
      <c r="DZM83"/>
      <c r="DZN83"/>
      <c r="DZO83"/>
      <c r="DZP83"/>
      <c r="DZQ83"/>
      <c r="DZR83"/>
      <c r="DZS83"/>
      <c r="DZT83"/>
      <c r="DZU83"/>
      <c r="DZV83"/>
      <c r="DZW83"/>
      <c r="DZX83"/>
      <c r="DZY83"/>
      <c r="DZZ83"/>
      <c r="EAA83"/>
      <c r="EAB83"/>
      <c r="EAC83"/>
      <c r="EAD83"/>
      <c r="EAE83"/>
      <c r="EAF83"/>
      <c r="EAG83"/>
      <c r="EAH83"/>
      <c r="EAI83"/>
      <c r="EAJ83"/>
      <c r="EAK83"/>
      <c r="EAL83"/>
      <c r="EAM83"/>
      <c r="EAN83"/>
      <c r="EAO83"/>
      <c r="EAP83"/>
      <c r="EAQ83"/>
      <c r="EAR83"/>
      <c r="EAS83"/>
      <c r="EAT83"/>
      <c r="EAU83"/>
      <c r="EAV83"/>
      <c r="EAW83"/>
      <c r="EAX83"/>
      <c r="EAY83"/>
      <c r="EAZ83"/>
      <c r="EBA83"/>
      <c r="EBB83"/>
      <c r="EBC83"/>
      <c r="EBD83"/>
      <c r="EBE83"/>
      <c r="EBF83"/>
      <c r="EBG83"/>
      <c r="EBH83"/>
      <c r="EBI83"/>
      <c r="EBJ83"/>
      <c r="EBK83"/>
      <c r="EBL83"/>
      <c r="EBM83"/>
      <c r="EBN83"/>
      <c r="EBO83"/>
      <c r="EBP83"/>
      <c r="EBQ83"/>
      <c r="EBR83"/>
      <c r="EBS83"/>
      <c r="EBT83"/>
      <c r="EBU83"/>
      <c r="EBV83"/>
      <c r="EBW83"/>
      <c r="EBX83"/>
      <c r="EBY83"/>
      <c r="EBZ83"/>
      <c r="ECA83"/>
      <c r="ECB83"/>
      <c r="ECC83"/>
      <c r="ECD83"/>
      <c r="ECE83"/>
      <c r="ECF83"/>
      <c r="ECG83"/>
      <c r="ECH83"/>
      <c r="ECI83"/>
      <c r="ECJ83"/>
      <c r="ECK83"/>
      <c r="ECL83"/>
      <c r="ECM83"/>
      <c r="ECN83"/>
      <c r="ECO83"/>
      <c r="ECP83"/>
      <c r="ECQ83"/>
      <c r="ECR83"/>
      <c r="ECS83"/>
      <c r="ECT83"/>
      <c r="ECU83"/>
      <c r="ECV83"/>
      <c r="ECW83"/>
      <c r="ECX83"/>
      <c r="ECY83"/>
      <c r="ECZ83"/>
      <c r="EDA83"/>
      <c r="EDB83"/>
      <c r="EDC83"/>
      <c r="EDD83"/>
      <c r="EDE83"/>
      <c r="EDF83"/>
      <c r="EDG83"/>
      <c r="EDH83"/>
      <c r="EDI83"/>
      <c r="EDJ83"/>
      <c r="EDK83"/>
      <c r="EDL83"/>
      <c r="EDM83"/>
      <c r="EDN83"/>
      <c r="EDO83"/>
      <c r="EDP83"/>
      <c r="EDQ83"/>
      <c r="EDR83"/>
      <c r="EDS83"/>
      <c r="EDT83"/>
      <c r="EDU83"/>
      <c r="EDV83"/>
      <c r="EDW83"/>
      <c r="EDX83"/>
      <c r="EDY83"/>
      <c r="EDZ83"/>
      <c r="EEA83"/>
      <c r="EEB83"/>
      <c r="EEC83"/>
      <c r="EED83"/>
      <c r="EEE83"/>
      <c r="EEF83"/>
      <c r="EEG83"/>
      <c r="EEH83"/>
      <c r="EEI83"/>
      <c r="EEJ83"/>
      <c r="EEK83"/>
      <c r="EEL83"/>
      <c r="EEM83"/>
      <c r="EEN83"/>
      <c r="EEO83"/>
      <c r="EEP83"/>
      <c r="EEQ83"/>
      <c r="EER83"/>
      <c r="EES83"/>
      <c r="EET83"/>
      <c r="EEU83"/>
      <c r="EEV83"/>
      <c r="EEW83"/>
      <c r="EEX83"/>
      <c r="EEY83"/>
      <c r="EEZ83"/>
      <c r="EFA83"/>
      <c r="EFB83"/>
      <c r="EFC83"/>
      <c r="EFD83"/>
      <c r="EFE83"/>
      <c r="EFF83"/>
      <c r="EFG83"/>
      <c r="EFH83"/>
      <c r="EFI83"/>
      <c r="EFJ83"/>
      <c r="EFK83"/>
      <c r="EFL83"/>
      <c r="EFM83"/>
      <c r="EFN83"/>
      <c r="EFO83"/>
      <c r="EFP83"/>
      <c r="EFQ83"/>
      <c r="EFR83"/>
      <c r="EFS83"/>
      <c r="EFT83"/>
      <c r="EFU83"/>
      <c r="EFV83"/>
      <c r="EFW83"/>
      <c r="EFX83"/>
      <c r="EFY83"/>
      <c r="EFZ83"/>
      <c r="EGA83"/>
      <c r="EGB83"/>
      <c r="EGC83"/>
      <c r="EGD83"/>
      <c r="EGE83"/>
      <c r="EGF83"/>
      <c r="EGG83"/>
      <c r="EGH83"/>
      <c r="EGI83"/>
      <c r="EGJ83"/>
      <c r="EGK83"/>
      <c r="EGL83"/>
      <c r="EGM83"/>
      <c r="EGN83"/>
      <c r="EGO83"/>
      <c r="EGP83"/>
      <c r="EGQ83"/>
      <c r="EGR83"/>
      <c r="EGS83"/>
      <c r="EGT83"/>
      <c r="EGU83"/>
      <c r="EGV83"/>
      <c r="EGW83"/>
      <c r="EGX83"/>
      <c r="EGY83"/>
      <c r="EGZ83"/>
      <c r="EHA83"/>
      <c r="EHB83"/>
      <c r="EHC83"/>
      <c r="EHD83"/>
      <c r="EHE83"/>
      <c r="EHF83"/>
      <c r="EHG83"/>
      <c r="EHH83"/>
      <c r="EHI83"/>
      <c r="EHJ83"/>
      <c r="EHK83"/>
      <c r="EHL83"/>
      <c r="EHM83"/>
      <c r="EHN83"/>
      <c r="EHO83"/>
      <c r="EHP83"/>
      <c r="EHQ83"/>
      <c r="EHR83"/>
      <c r="EHS83"/>
      <c r="EHT83"/>
      <c r="EHU83"/>
      <c r="EHV83"/>
      <c r="EHW83"/>
      <c r="EHX83"/>
      <c r="EHY83"/>
      <c r="EHZ83"/>
      <c r="EIA83"/>
      <c r="EIB83"/>
      <c r="EIC83"/>
      <c r="EID83"/>
      <c r="EIE83"/>
      <c r="EIF83"/>
      <c r="EIG83"/>
      <c r="EIH83"/>
      <c r="EII83"/>
      <c r="EIJ83"/>
      <c r="EIK83"/>
      <c r="EIL83"/>
      <c r="EIM83"/>
      <c r="EIN83"/>
      <c r="EIO83"/>
      <c r="EIP83"/>
      <c r="EIQ83"/>
      <c r="EIR83"/>
      <c r="EIS83"/>
      <c r="EIT83"/>
      <c r="EIU83"/>
      <c r="EIV83"/>
      <c r="EIW83"/>
      <c r="EIX83"/>
      <c r="EIY83"/>
      <c r="EIZ83"/>
      <c r="EJA83"/>
      <c r="EJB83"/>
      <c r="EJC83"/>
      <c r="EJD83"/>
      <c r="EJE83"/>
      <c r="EJF83"/>
      <c r="EJG83"/>
      <c r="EJH83"/>
      <c r="EJI83"/>
      <c r="EJJ83"/>
      <c r="EJK83"/>
      <c r="EJL83"/>
      <c r="EJM83"/>
      <c r="EJN83"/>
      <c r="EJO83"/>
      <c r="EJP83"/>
      <c r="EJQ83"/>
      <c r="EJR83"/>
      <c r="EJS83"/>
      <c r="EJT83"/>
      <c r="EJU83"/>
      <c r="EJV83"/>
      <c r="EJW83"/>
      <c r="EJX83"/>
      <c r="EJY83"/>
      <c r="EJZ83"/>
      <c r="EKA83"/>
      <c r="EKB83"/>
      <c r="EKC83"/>
      <c r="EKD83"/>
      <c r="EKE83"/>
      <c r="EKF83"/>
      <c r="EKG83"/>
      <c r="EKH83"/>
      <c r="EKI83"/>
      <c r="EKJ83"/>
      <c r="EKK83"/>
      <c r="EKL83"/>
      <c r="EKM83"/>
      <c r="EKN83"/>
      <c r="EKO83"/>
      <c r="EKP83"/>
      <c r="EKQ83"/>
      <c r="EKR83"/>
      <c r="EKS83"/>
      <c r="EKT83"/>
      <c r="EKU83"/>
      <c r="EKV83"/>
      <c r="EKW83"/>
      <c r="EKX83"/>
      <c r="EKY83"/>
      <c r="EKZ83"/>
      <c r="ELA83"/>
      <c r="ELB83"/>
      <c r="ELC83"/>
      <c r="ELD83"/>
      <c r="ELE83"/>
      <c r="ELF83"/>
      <c r="ELG83"/>
      <c r="ELH83"/>
      <c r="ELI83"/>
      <c r="ELJ83"/>
      <c r="ELK83"/>
      <c r="ELL83"/>
      <c r="ELM83"/>
      <c r="ELN83"/>
      <c r="ELO83"/>
      <c r="ELP83"/>
      <c r="ELQ83"/>
      <c r="ELR83"/>
      <c r="ELS83"/>
      <c r="ELT83"/>
      <c r="ELU83"/>
      <c r="ELV83"/>
      <c r="ELW83"/>
      <c r="ELX83"/>
      <c r="ELY83"/>
      <c r="ELZ83"/>
      <c r="EMA83"/>
      <c r="EMB83"/>
      <c r="EMC83"/>
      <c r="EMD83"/>
      <c r="EME83"/>
      <c r="EMF83"/>
      <c r="EMG83"/>
      <c r="EMH83"/>
      <c r="EMI83"/>
      <c r="EMJ83"/>
      <c r="EMK83"/>
      <c r="EML83"/>
      <c r="EMM83"/>
      <c r="EMN83"/>
      <c r="EMO83"/>
      <c r="EMP83"/>
      <c r="EMQ83"/>
      <c r="EMR83"/>
      <c r="EMS83"/>
      <c r="EMT83"/>
      <c r="EMU83"/>
      <c r="EMV83"/>
      <c r="EMW83"/>
      <c r="EMX83"/>
      <c r="EMY83"/>
      <c r="EMZ83"/>
      <c r="ENA83"/>
      <c r="ENB83"/>
      <c r="ENC83"/>
      <c r="END83"/>
      <c r="ENE83"/>
      <c r="ENF83"/>
      <c r="ENG83"/>
      <c r="ENH83"/>
      <c r="ENI83"/>
      <c r="ENJ83"/>
      <c r="ENK83"/>
      <c r="ENL83"/>
      <c r="ENM83"/>
      <c r="ENN83"/>
      <c r="ENO83"/>
      <c r="ENP83"/>
      <c r="ENQ83"/>
      <c r="ENR83"/>
      <c r="ENS83"/>
      <c r="ENT83"/>
      <c r="ENU83"/>
      <c r="ENV83"/>
      <c r="ENW83"/>
      <c r="ENX83"/>
      <c r="ENY83"/>
      <c r="ENZ83"/>
      <c r="EOA83"/>
      <c r="EOB83"/>
      <c r="EOC83"/>
      <c r="EOD83"/>
      <c r="EOE83"/>
      <c r="EOF83"/>
      <c r="EOG83"/>
      <c r="EOH83"/>
      <c r="EOI83"/>
      <c r="EOJ83"/>
      <c r="EOK83"/>
      <c r="EOL83"/>
      <c r="EOM83"/>
      <c r="EON83"/>
      <c r="EOO83"/>
      <c r="EOP83"/>
      <c r="EOQ83"/>
      <c r="EOR83"/>
      <c r="EOS83"/>
      <c r="EOT83"/>
      <c r="EOU83"/>
      <c r="EOV83"/>
      <c r="EOW83"/>
      <c r="EOX83"/>
      <c r="EOY83"/>
      <c r="EOZ83"/>
      <c r="EPA83"/>
      <c r="EPB83"/>
      <c r="EPC83"/>
      <c r="EPD83"/>
      <c r="EPE83"/>
      <c r="EPF83"/>
      <c r="EPG83"/>
      <c r="EPH83"/>
      <c r="EPI83"/>
      <c r="EPJ83"/>
      <c r="EPK83"/>
      <c r="EPL83"/>
      <c r="EPM83"/>
      <c r="EPN83"/>
      <c r="EPO83"/>
      <c r="EPP83"/>
      <c r="EPQ83"/>
      <c r="EPR83"/>
      <c r="EPS83"/>
      <c r="EPT83"/>
      <c r="EPU83"/>
      <c r="EPV83"/>
      <c r="EPW83"/>
      <c r="EPX83"/>
      <c r="EPY83"/>
      <c r="EPZ83"/>
      <c r="EQA83"/>
      <c r="EQB83"/>
      <c r="EQC83"/>
      <c r="EQD83"/>
      <c r="EQE83"/>
      <c r="EQF83"/>
      <c r="EQG83"/>
      <c r="EQH83"/>
      <c r="EQI83"/>
      <c r="EQJ83"/>
      <c r="EQK83"/>
      <c r="EQL83"/>
      <c r="EQM83"/>
      <c r="EQN83"/>
      <c r="EQO83"/>
      <c r="EQP83"/>
      <c r="EQQ83"/>
      <c r="EQR83"/>
      <c r="EQS83"/>
      <c r="EQT83"/>
      <c r="EQU83"/>
      <c r="EQV83"/>
      <c r="EQW83"/>
      <c r="EQX83"/>
      <c r="EQY83"/>
      <c r="EQZ83"/>
      <c r="ERA83"/>
      <c r="ERB83"/>
      <c r="ERC83"/>
      <c r="ERD83"/>
      <c r="ERE83"/>
      <c r="ERF83"/>
      <c r="ERG83"/>
      <c r="ERH83"/>
      <c r="ERI83"/>
      <c r="ERJ83"/>
      <c r="ERK83"/>
      <c r="ERL83"/>
      <c r="ERM83"/>
      <c r="ERN83"/>
      <c r="ERO83"/>
      <c r="ERP83"/>
      <c r="ERQ83"/>
      <c r="ERR83"/>
      <c r="ERS83"/>
      <c r="ERT83"/>
      <c r="ERU83"/>
      <c r="ERV83"/>
      <c r="ERW83"/>
      <c r="ERX83"/>
      <c r="ERY83"/>
      <c r="ERZ83"/>
      <c r="ESA83"/>
      <c r="ESB83"/>
      <c r="ESC83"/>
      <c r="ESD83"/>
      <c r="ESE83"/>
      <c r="ESF83"/>
      <c r="ESG83"/>
      <c r="ESH83"/>
      <c r="ESI83"/>
      <c r="ESJ83"/>
      <c r="ESK83"/>
      <c r="ESL83"/>
      <c r="ESM83"/>
      <c r="ESN83"/>
      <c r="ESO83"/>
      <c r="ESP83"/>
      <c r="ESQ83"/>
      <c r="ESR83"/>
      <c r="ESS83"/>
      <c r="EST83"/>
      <c r="ESU83"/>
      <c r="ESV83"/>
      <c r="ESW83"/>
      <c r="ESX83"/>
      <c r="ESY83"/>
      <c r="ESZ83"/>
      <c r="ETA83"/>
      <c r="ETB83"/>
      <c r="ETC83"/>
      <c r="ETD83"/>
      <c r="ETE83"/>
      <c r="ETF83"/>
      <c r="ETG83"/>
      <c r="ETH83"/>
      <c r="ETI83"/>
      <c r="ETJ83"/>
      <c r="ETK83"/>
      <c r="ETL83"/>
      <c r="ETM83"/>
      <c r="ETN83"/>
      <c r="ETO83"/>
      <c r="ETP83"/>
      <c r="ETQ83"/>
      <c r="ETR83"/>
      <c r="ETS83"/>
      <c r="ETT83"/>
      <c r="ETU83"/>
      <c r="ETV83"/>
      <c r="ETW83"/>
      <c r="ETX83"/>
      <c r="ETY83"/>
      <c r="ETZ83"/>
      <c r="EUA83"/>
      <c r="EUB83"/>
      <c r="EUC83"/>
      <c r="EUD83"/>
      <c r="EUE83"/>
      <c r="EUF83"/>
      <c r="EUG83"/>
      <c r="EUH83"/>
      <c r="EUI83"/>
      <c r="EUJ83"/>
      <c r="EUK83"/>
      <c r="EUL83"/>
      <c r="EUM83"/>
      <c r="EUN83"/>
      <c r="EUO83"/>
      <c r="EUP83"/>
      <c r="EUQ83"/>
      <c r="EUR83"/>
      <c r="EUS83"/>
      <c r="EUT83"/>
      <c r="EUU83"/>
      <c r="EUV83"/>
      <c r="EUW83"/>
      <c r="EUX83"/>
      <c r="EUY83"/>
      <c r="EUZ83"/>
      <c r="EVA83"/>
      <c r="EVB83"/>
      <c r="EVC83"/>
      <c r="EVD83"/>
      <c r="EVE83"/>
      <c r="EVF83"/>
      <c r="EVG83"/>
      <c r="EVH83"/>
      <c r="EVI83"/>
      <c r="EVJ83"/>
      <c r="EVK83"/>
      <c r="EVL83"/>
      <c r="EVM83"/>
      <c r="EVN83"/>
      <c r="EVO83"/>
      <c r="EVP83"/>
      <c r="EVQ83"/>
      <c r="EVR83"/>
      <c r="EVS83"/>
      <c r="EVT83"/>
      <c r="EVU83"/>
      <c r="EVV83"/>
      <c r="EVW83"/>
      <c r="EVX83"/>
      <c r="EVY83"/>
      <c r="EVZ83"/>
      <c r="EWA83"/>
      <c r="EWB83"/>
      <c r="EWC83"/>
      <c r="EWD83"/>
      <c r="EWE83"/>
      <c r="EWF83"/>
      <c r="EWG83"/>
      <c r="EWH83"/>
      <c r="EWI83"/>
      <c r="EWJ83"/>
      <c r="EWK83"/>
      <c r="EWL83"/>
      <c r="EWM83"/>
      <c r="EWN83"/>
      <c r="EWO83"/>
      <c r="EWP83"/>
      <c r="EWQ83"/>
      <c r="EWR83"/>
      <c r="EWS83"/>
      <c r="EWT83"/>
      <c r="EWU83"/>
      <c r="EWV83"/>
      <c r="EWW83"/>
      <c r="EWX83"/>
      <c r="EWY83"/>
      <c r="EWZ83"/>
      <c r="EXA83"/>
      <c r="EXB83"/>
      <c r="EXC83"/>
      <c r="EXD83"/>
      <c r="EXE83"/>
      <c r="EXF83"/>
      <c r="EXG83"/>
      <c r="EXH83"/>
      <c r="EXI83"/>
      <c r="EXJ83"/>
      <c r="EXK83"/>
      <c r="EXL83"/>
      <c r="EXM83"/>
      <c r="EXN83"/>
      <c r="EXO83"/>
      <c r="EXP83"/>
      <c r="EXQ83"/>
      <c r="EXR83"/>
      <c r="EXS83"/>
      <c r="EXT83"/>
      <c r="EXU83"/>
      <c r="EXV83"/>
      <c r="EXW83"/>
      <c r="EXX83"/>
      <c r="EXY83"/>
      <c r="EXZ83"/>
      <c r="EYA83"/>
      <c r="EYB83"/>
      <c r="EYC83"/>
      <c r="EYD83"/>
      <c r="EYE83"/>
      <c r="EYF83"/>
      <c r="EYG83"/>
      <c r="EYH83"/>
      <c r="EYI83"/>
      <c r="EYJ83"/>
      <c r="EYK83"/>
      <c r="EYL83"/>
      <c r="EYM83"/>
      <c r="EYN83"/>
      <c r="EYO83"/>
      <c r="EYP83"/>
      <c r="EYQ83"/>
      <c r="EYR83"/>
      <c r="EYS83"/>
      <c r="EYT83"/>
      <c r="EYU83"/>
      <c r="EYV83"/>
      <c r="EYW83"/>
      <c r="EYX83"/>
      <c r="EYY83"/>
      <c r="EYZ83"/>
      <c r="EZA83"/>
      <c r="EZB83"/>
      <c r="EZC83"/>
      <c r="EZD83"/>
      <c r="EZE83"/>
      <c r="EZF83"/>
      <c r="EZG83"/>
      <c r="EZH83"/>
      <c r="EZI83"/>
      <c r="EZJ83"/>
      <c r="EZK83"/>
      <c r="EZL83"/>
      <c r="EZM83"/>
      <c r="EZN83"/>
      <c r="EZO83"/>
      <c r="EZP83"/>
      <c r="EZQ83"/>
      <c r="EZR83"/>
      <c r="EZS83"/>
      <c r="EZT83"/>
      <c r="EZU83"/>
      <c r="EZV83"/>
      <c r="EZW83"/>
      <c r="EZX83"/>
      <c r="EZY83"/>
      <c r="EZZ83"/>
      <c r="FAA83"/>
      <c r="FAB83"/>
      <c r="FAC83"/>
      <c r="FAD83"/>
      <c r="FAE83"/>
      <c r="FAF83"/>
      <c r="FAG83"/>
      <c r="FAH83"/>
      <c r="FAI83"/>
      <c r="FAJ83"/>
      <c r="FAK83"/>
      <c r="FAL83"/>
      <c r="FAM83"/>
      <c r="FAN83"/>
      <c r="FAO83"/>
      <c r="FAP83"/>
      <c r="FAQ83"/>
      <c r="FAR83"/>
      <c r="FAS83"/>
      <c r="FAT83"/>
      <c r="FAU83"/>
      <c r="FAV83"/>
      <c r="FAW83"/>
      <c r="FAX83"/>
      <c r="FAY83"/>
      <c r="FAZ83"/>
      <c r="FBA83"/>
      <c r="FBB83"/>
      <c r="FBC83"/>
      <c r="FBD83"/>
      <c r="FBE83"/>
      <c r="FBF83"/>
      <c r="FBG83"/>
      <c r="FBH83"/>
      <c r="FBI83"/>
      <c r="FBJ83"/>
      <c r="FBK83"/>
      <c r="FBL83"/>
      <c r="FBM83"/>
      <c r="FBN83"/>
      <c r="FBO83"/>
      <c r="FBP83"/>
      <c r="FBQ83"/>
      <c r="FBR83"/>
      <c r="FBS83"/>
      <c r="FBT83"/>
      <c r="FBU83"/>
      <c r="FBV83"/>
      <c r="FBW83"/>
      <c r="FBX83"/>
      <c r="FBY83"/>
      <c r="FBZ83"/>
      <c r="FCA83"/>
      <c r="FCB83"/>
      <c r="FCC83"/>
      <c r="FCD83"/>
      <c r="FCE83"/>
      <c r="FCF83"/>
      <c r="FCG83"/>
      <c r="FCH83"/>
      <c r="FCI83"/>
      <c r="FCJ83"/>
      <c r="FCK83"/>
      <c r="FCL83"/>
      <c r="FCM83"/>
      <c r="FCN83"/>
      <c r="FCO83"/>
      <c r="FCP83"/>
      <c r="FCQ83"/>
      <c r="FCR83"/>
      <c r="FCS83"/>
      <c r="FCT83"/>
      <c r="FCU83"/>
      <c r="FCV83"/>
      <c r="FCW83"/>
      <c r="FCX83"/>
      <c r="FCY83"/>
      <c r="FCZ83"/>
      <c r="FDA83"/>
      <c r="FDB83"/>
      <c r="FDC83"/>
      <c r="FDD83"/>
      <c r="FDE83"/>
      <c r="FDF83"/>
      <c r="FDG83"/>
      <c r="FDH83"/>
      <c r="FDI83"/>
      <c r="FDJ83"/>
      <c r="FDK83"/>
      <c r="FDL83"/>
      <c r="FDM83"/>
      <c r="FDN83"/>
      <c r="FDO83"/>
      <c r="FDP83"/>
      <c r="FDQ83"/>
      <c r="FDR83"/>
      <c r="FDS83"/>
      <c r="FDT83"/>
      <c r="FDU83"/>
      <c r="FDV83"/>
      <c r="FDW83"/>
      <c r="FDX83"/>
      <c r="FDY83"/>
      <c r="FDZ83"/>
      <c r="FEA83"/>
      <c r="FEB83"/>
      <c r="FEC83"/>
      <c r="FED83"/>
      <c r="FEE83"/>
      <c r="FEF83"/>
      <c r="FEG83"/>
      <c r="FEH83"/>
      <c r="FEI83"/>
      <c r="FEJ83"/>
      <c r="FEK83"/>
      <c r="FEL83"/>
      <c r="FEM83"/>
      <c r="FEN83"/>
      <c r="FEO83"/>
      <c r="FEP83"/>
      <c r="FEQ83"/>
      <c r="FER83"/>
      <c r="FES83"/>
      <c r="FET83"/>
      <c r="FEU83"/>
      <c r="FEV83"/>
      <c r="FEW83"/>
      <c r="FEX83"/>
      <c r="FEY83"/>
      <c r="FEZ83"/>
      <c r="FFA83"/>
      <c r="FFB83"/>
      <c r="FFC83"/>
      <c r="FFD83"/>
      <c r="FFE83"/>
      <c r="FFF83"/>
      <c r="FFG83"/>
      <c r="FFH83"/>
      <c r="FFI83"/>
      <c r="FFJ83"/>
      <c r="FFK83"/>
      <c r="FFL83"/>
      <c r="FFM83"/>
      <c r="FFN83"/>
      <c r="FFO83"/>
      <c r="FFP83"/>
      <c r="FFQ83"/>
      <c r="FFR83"/>
      <c r="FFS83"/>
      <c r="FFT83"/>
      <c r="FFU83"/>
      <c r="FFV83"/>
      <c r="FFW83"/>
      <c r="FFX83"/>
      <c r="FFY83"/>
      <c r="FFZ83"/>
      <c r="FGA83"/>
      <c r="FGB83"/>
      <c r="FGC83"/>
      <c r="FGD83"/>
      <c r="FGE83"/>
      <c r="FGF83"/>
      <c r="FGG83"/>
      <c r="FGH83"/>
      <c r="FGI83"/>
      <c r="FGJ83"/>
      <c r="FGK83"/>
      <c r="FGL83"/>
      <c r="FGM83"/>
      <c r="FGN83"/>
      <c r="FGO83"/>
      <c r="FGP83"/>
      <c r="FGQ83"/>
      <c r="FGR83"/>
      <c r="FGS83"/>
      <c r="FGT83"/>
      <c r="FGU83"/>
      <c r="FGV83"/>
      <c r="FGW83"/>
      <c r="FGX83"/>
      <c r="FGY83"/>
      <c r="FGZ83"/>
      <c r="FHA83"/>
      <c r="FHB83"/>
      <c r="FHC83"/>
      <c r="FHD83"/>
      <c r="FHE83"/>
      <c r="FHF83"/>
      <c r="FHG83"/>
      <c r="FHH83"/>
      <c r="FHI83"/>
      <c r="FHJ83"/>
      <c r="FHK83"/>
      <c r="FHL83"/>
      <c r="FHM83"/>
      <c r="FHN83"/>
      <c r="FHO83"/>
      <c r="FHP83"/>
      <c r="FHQ83"/>
      <c r="FHR83"/>
      <c r="FHS83"/>
      <c r="FHT83"/>
      <c r="FHU83"/>
      <c r="FHV83"/>
      <c r="FHW83"/>
      <c r="FHX83"/>
      <c r="FHY83"/>
      <c r="FHZ83"/>
      <c r="FIA83"/>
      <c r="FIB83"/>
      <c r="FIC83"/>
      <c r="FID83"/>
      <c r="FIE83"/>
      <c r="FIF83"/>
      <c r="FIG83"/>
      <c r="FIH83"/>
      <c r="FII83"/>
      <c r="FIJ83"/>
      <c r="FIK83"/>
      <c r="FIL83"/>
      <c r="FIM83"/>
      <c r="FIN83"/>
      <c r="FIO83"/>
      <c r="FIP83"/>
      <c r="FIQ83"/>
      <c r="FIR83"/>
      <c r="FIS83"/>
      <c r="FIT83"/>
      <c r="FIU83"/>
      <c r="FIV83"/>
      <c r="FIW83"/>
      <c r="FIX83"/>
      <c r="FIY83"/>
      <c r="FIZ83"/>
      <c r="FJA83"/>
      <c r="FJB83"/>
      <c r="FJC83"/>
      <c r="FJD83"/>
      <c r="FJE83"/>
      <c r="FJF83"/>
      <c r="FJG83"/>
      <c r="FJH83"/>
      <c r="FJI83"/>
      <c r="FJJ83"/>
      <c r="FJK83"/>
      <c r="FJL83"/>
      <c r="FJM83"/>
      <c r="FJN83"/>
      <c r="FJO83"/>
      <c r="FJP83"/>
      <c r="FJQ83"/>
      <c r="FJR83"/>
      <c r="FJS83"/>
      <c r="FJT83"/>
      <c r="FJU83"/>
      <c r="FJV83"/>
      <c r="FJW83"/>
      <c r="FJX83"/>
      <c r="FJY83"/>
      <c r="FJZ83"/>
      <c r="FKA83"/>
      <c r="FKB83"/>
      <c r="FKC83"/>
      <c r="FKD83"/>
      <c r="FKE83"/>
      <c r="FKF83"/>
      <c r="FKG83"/>
      <c r="FKH83"/>
      <c r="FKI83"/>
      <c r="FKJ83"/>
      <c r="FKK83"/>
      <c r="FKL83"/>
      <c r="FKM83"/>
      <c r="FKN83"/>
      <c r="FKO83"/>
      <c r="FKP83"/>
      <c r="FKQ83"/>
      <c r="FKR83"/>
      <c r="FKS83"/>
      <c r="FKT83"/>
      <c r="FKU83"/>
      <c r="FKV83"/>
      <c r="FKW83"/>
      <c r="FKX83"/>
      <c r="FKY83"/>
      <c r="FKZ83"/>
      <c r="FLA83"/>
      <c r="FLB83"/>
      <c r="FLC83"/>
      <c r="FLD83"/>
      <c r="FLE83"/>
      <c r="FLF83"/>
      <c r="FLG83"/>
      <c r="FLH83"/>
      <c r="FLI83"/>
      <c r="FLJ83"/>
      <c r="FLK83"/>
      <c r="FLL83"/>
      <c r="FLM83"/>
      <c r="FLN83"/>
      <c r="FLO83"/>
      <c r="FLP83"/>
      <c r="FLQ83"/>
      <c r="FLR83"/>
      <c r="FLS83"/>
      <c r="FLT83"/>
      <c r="FLU83"/>
      <c r="FLV83"/>
      <c r="FLW83"/>
      <c r="FLX83"/>
      <c r="FLY83"/>
      <c r="FLZ83"/>
      <c r="FMA83"/>
      <c r="FMB83"/>
      <c r="FMC83"/>
      <c r="FMD83"/>
      <c r="FME83"/>
      <c r="FMF83"/>
      <c r="FMG83"/>
      <c r="FMH83"/>
      <c r="FMI83"/>
      <c r="FMJ83"/>
      <c r="FMK83"/>
      <c r="FML83"/>
      <c r="FMM83"/>
      <c r="FMN83"/>
      <c r="FMO83"/>
      <c r="FMP83"/>
      <c r="FMQ83"/>
      <c r="FMR83"/>
      <c r="FMS83"/>
      <c r="FMT83"/>
      <c r="FMU83"/>
      <c r="FMV83"/>
      <c r="FMW83"/>
      <c r="FMX83"/>
      <c r="FMY83"/>
      <c r="FMZ83"/>
      <c r="FNA83"/>
      <c r="FNB83"/>
      <c r="FNC83"/>
      <c r="FND83"/>
      <c r="FNE83"/>
      <c r="FNF83"/>
      <c r="FNG83"/>
      <c r="FNH83"/>
      <c r="FNI83"/>
      <c r="FNJ83"/>
      <c r="FNK83"/>
      <c r="FNL83"/>
      <c r="FNM83"/>
      <c r="FNN83"/>
      <c r="FNO83"/>
      <c r="FNP83"/>
      <c r="FNQ83"/>
      <c r="FNR83"/>
      <c r="FNS83"/>
      <c r="FNT83"/>
      <c r="FNU83"/>
      <c r="FNV83"/>
      <c r="FNW83"/>
      <c r="FNX83"/>
      <c r="FNY83"/>
      <c r="FNZ83"/>
      <c r="FOA83"/>
      <c r="FOB83"/>
      <c r="FOC83"/>
      <c r="FOD83"/>
      <c r="FOE83"/>
      <c r="FOF83"/>
      <c r="FOG83"/>
      <c r="FOH83"/>
      <c r="FOI83"/>
      <c r="FOJ83"/>
      <c r="FOK83"/>
      <c r="FOL83"/>
      <c r="FOM83"/>
      <c r="FON83"/>
      <c r="FOO83"/>
      <c r="FOP83"/>
      <c r="FOQ83"/>
      <c r="FOR83"/>
      <c r="FOS83"/>
      <c r="FOT83"/>
      <c r="FOU83"/>
      <c r="FOV83"/>
      <c r="FOW83"/>
      <c r="FOX83"/>
      <c r="FOY83"/>
      <c r="FOZ83"/>
      <c r="FPA83"/>
      <c r="FPB83"/>
      <c r="FPC83"/>
      <c r="FPD83"/>
      <c r="FPE83"/>
      <c r="FPF83"/>
      <c r="FPG83"/>
      <c r="FPH83"/>
      <c r="FPI83"/>
      <c r="FPJ83"/>
      <c r="FPK83"/>
      <c r="FPL83"/>
      <c r="FPM83"/>
      <c r="FPN83"/>
      <c r="FPO83"/>
      <c r="FPP83"/>
      <c r="FPQ83"/>
      <c r="FPR83"/>
      <c r="FPS83"/>
      <c r="FPT83"/>
      <c r="FPU83"/>
      <c r="FPV83"/>
      <c r="FPW83"/>
      <c r="FPX83"/>
      <c r="FPY83"/>
      <c r="FPZ83"/>
      <c r="FQA83"/>
      <c r="FQB83"/>
      <c r="FQC83"/>
      <c r="FQD83"/>
      <c r="FQE83"/>
      <c r="FQF83"/>
      <c r="FQG83"/>
      <c r="FQH83"/>
      <c r="FQI83"/>
      <c r="FQJ83"/>
      <c r="FQK83"/>
      <c r="FQL83"/>
      <c r="FQM83"/>
      <c r="FQN83"/>
      <c r="FQO83"/>
      <c r="FQP83"/>
      <c r="FQQ83"/>
      <c r="FQR83"/>
      <c r="FQS83"/>
      <c r="FQT83"/>
      <c r="FQU83"/>
      <c r="FQV83"/>
      <c r="FQW83"/>
      <c r="FQX83"/>
      <c r="FQY83"/>
      <c r="FQZ83"/>
      <c r="FRA83"/>
      <c r="FRB83"/>
      <c r="FRC83"/>
      <c r="FRD83"/>
      <c r="FRE83"/>
      <c r="FRF83"/>
      <c r="FRG83"/>
      <c r="FRH83"/>
      <c r="FRI83"/>
      <c r="FRJ83"/>
      <c r="FRK83"/>
      <c r="FRL83"/>
      <c r="FRM83"/>
      <c r="FRN83"/>
      <c r="FRO83"/>
      <c r="FRP83"/>
      <c r="FRQ83"/>
      <c r="FRR83"/>
      <c r="FRS83"/>
      <c r="FRT83"/>
      <c r="FRU83"/>
      <c r="FRV83"/>
      <c r="FRW83"/>
      <c r="FRX83"/>
      <c r="FRY83"/>
      <c r="FRZ83"/>
      <c r="FSA83"/>
      <c r="FSB83"/>
      <c r="FSC83"/>
      <c r="FSD83"/>
      <c r="FSE83"/>
      <c r="FSF83"/>
      <c r="FSG83"/>
      <c r="FSH83"/>
      <c r="FSI83"/>
      <c r="FSJ83"/>
      <c r="FSK83"/>
      <c r="FSL83"/>
      <c r="FSM83"/>
      <c r="FSN83"/>
      <c r="FSO83"/>
      <c r="FSP83"/>
      <c r="FSQ83"/>
      <c r="FSR83"/>
      <c r="FSS83"/>
      <c r="FST83"/>
      <c r="FSU83"/>
      <c r="FSV83"/>
      <c r="FSW83"/>
      <c r="FSX83"/>
      <c r="FSY83"/>
      <c r="FSZ83"/>
      <c r="FTA83"/>
      <c r="FTB83"/>
      <c r="FTC83"/>
      <c r="FTD83"/>
      <c r="FTE83"/>
      <c r="FTF83"/>
      <c r="FTG83"/>
      <c r="FTH83"/>
      <c r="FTI83"/>
      <c r="FTJ83"/>
      <c r="FTK83"/>
      <c r="FTL83"/>
      <c r="FTM83"/>
      <c r="FTN83"/>
      <c r="FTO83"/>
      <c r="FTP83"/>
      <c r="FTQ83"/>
      <c r="FTR83"/>
      <c r="FTS83"/>
      <c r="FTT83"/>
      <c r="FTU83"/>
      <c r="FTV83"/>
      <c r="FTW83"/>
      <c r="FTX83"/>
      <c r="FTY83"/>
      <c r="FTZ83"/>
      <c r="FUA83"/>
      <c r="FUB83"/>
      <c r="FUC83"/>
      <c r="FUD83"/>
      <c r="FUE83"/>
      <c r="FUF83"/>
      <c r="FUG83"/>
      <c r="FUH83"/>
      <c r="FUI83"/>
      <c r="FUJ83"/>
      <c r="FUK83"/>
      <c r="FUL83"/>
      <c r="FUM83"/>
      <c r="FUN83"/>
      <c r="FUO83"/>
      <c r="FUP83"/>
      <c r="FUQ83"/>
      <c r="FUR83"/>
      <c r="FUS83"/>
      <c r="FUT83"/>
      <c r="FUU83"/>
      <c r="FUV83"/>
      <c r="FUW83"/>
      <c r="FUX83"/>
      <c r="FUY83"/>
      <c r="FUZ83"/>
      <c r="FVA83"/>
      <c r="FVB83"/>
      <c r="FVC83"/>
      <c r="FVD83"/>
      <c r="FVE83"/>
      <c r="FVF83"/>
      <c r="FVG83"/>
      <c r="FVH83"/>
      <c r="FVI83"/>
      <c r="FVJ83"/>
      <c r="FVK83"/>
      <c r="FVL83"/>
      <c r="FVM83"/>
      <c r="FVN83"/>
      <c r="FVO83"/>
      <c r="FVP83"/>
      <c r="FVQ83"/>
      <c r="FVR83"/>
      <c r="FVS83"/>
      <c r="FVT83"/>
      <c r="FVU83"/>
      <c r="FVV83"/>
      <c r="FVW83"/>
      <c r="FVX83"/>
      <c r="FVY83"/>
      <c r="FVZ83"/>
      <c r="FWA83"/>
      <c r="FWB83"/>
      <c r="FWC83"/>
      <c r="FWD83"/>
      <c r="FWE83"/>
      <c r="FWF83"/>
      <c r="FWG83"/>
      <c r="FWH83"/>
      <c r="FWI83"/>
      <c r="FWJ83"/>
      <c r="FWK83"/>
      <c r="FWL83"/>
      <c r="FWM83"/>
      <c r="FWN83"/>
      <c r="FWO83"/>
      <c r="FWP83"/>
      <c r="FWQ83"/>
      <c r="FWR83"/>
      <c r="FWS83"/>
      <c r="FWT83"/>
      <c r="FWU83"/>
      <c r="FWV83"/>
      <c r="FWW83"/>
      <c r="FWX83"/>
      <c r="FWY83"/>
      <c r="FWZ83"/>
      <c r="FXA83"/>
      <c r="FXB83"/>
      <c r="FXC83"/>
      <c r="FXD83"/>
      <c r="FXE83"/>
      <c r="FXF83"/>
      <c r="FXG83"/>
      <c r="FXH83"/>
      <c r="FXI83"/>
      <c r="FXJ83"/>
      <c r="FXK83"/>
      <c r="FXL83"/>
      <c r="FXM83"/>
      <c r="FXN83"/>
      <c r="FXO83"/>
      <c r="FXP83"/>
      <c r="FXQ83"/>
      <c r="FXR83"/>
      <c r="FXS83"/>
      <c r="FXT83"/>
      <c r="FXU83"/>
      <c r="FXV83"/>
      <c r="FXW83"/>
      <c r="FXX83"/>
      <c r="FXY83"/>
      <c r="FXZ83"/>
      <c r="FYA83"/>
      <c r="FYB83"/>
      <c r="FYC83"/>
      <c r="FYD83"/>
      <c r="FYE83"/>
      <c r="FYF83"/>
      <c r="FYG83"/>
      <c r="FYH83"/>
      <c r="FYI83"/>
      <c r="FYJ83"/>
      <c r="FYK83"/>
      <c r="FYL83"/>
      <c r="FYM83"/>
      <c r="FYN83"/>
      <c r="FYO83"/>
      <c r="FYP83"/>
      <c r="FYQ83"/>
      <c r="FYR83"/>
      <c r="FYS83"/>
      <c r="FYT83"/>
      <c r="FYU83"/>
      <c r="FYV83"/>
      <c r="FYW83"/>
      <c r="FYX83"/>
      <c r="FYY83"/>
      <c r="FYZ83"/>
      <c r="FZA83"/>
      <c r="FZB83"/>
      <c r="FZC83"/>
      <c r="FZD83"/>
      <c r="FZE83"/>
      <c r="FZF83"/>
      <c r="FZG83"/>
      <c r="FZH83"/>
      <c r="FZI83"/>
      <c r="FZJ83"/>
      <c r="FZK83"/>
      <c r="FZL83"/>
      <c r="FZM83"/>
      <c r="FZN83"/>
      <c r="FZO83"/>
      <c r="FZP83"/>
      <c r="FZQ83"/>
      <c r="FZR83"/>
      <c r="FZS83"/>
      <c r="FZT83"/>
      <c r="FZU83"/>
      <c r="FZV83"/>
      <c r="FZW83"/>
      <c r="FZX83"/>
      <c r="FZY83"/>
      <c r="FZZ83"/>
      <c r="GAA83"/>
      <c r="GAB83"/>
      <c r="GAC83"/>
      <c r="GAD83"/>
      <c r="GAE83"/>
      <c r="GAF83"/>
      <c r="GAG83"/>
      <c r="GAH83"/>
      <c r="GAI83"/>
      <c r="GAJ83"/>
      <c r="GAK83"/>
      <c r="GAL83"/>
      <c r="GAM83"/>
      <c r="GAN83"/>
      <c r="GAO83"/>
      <c r="GAP83"/>
      <c r="GAQ83"/>
      <c r="GAR83"/>
      <c r="GAS83"/>
      <c r="GAT83"/>
      <c r="GAU83"/>
      <c r="GAV83"/>
      <c r="GAW83"/>
      <c r="GAX83"/>
      <c r="GAY83"/>
      <c r="GAZ83"/>
      <c r="GBA83"/>
      <c r="GBB83"/>
      <c r="GBC83"/>
      <c r="GBD83"/>
      <c r="GBE83"/>
      <c r="GBF83"/>
      <c r="GBG83"/>
      <c r="GBH83"/>
      <c r="GBI83"/>
      <c r="GBJ83"/>
      <c r="GBK83"/>
      <c r="GBL83"/>
      <c r="GBM83"/>
      <c r="GBN83"/>
      <c r="GBO83"/>
      <c r="GBP83"/>
      <c r="GBQ83"/>
      <c r="GBR83"/>
      <c r="GBS83"/>
      <c r="GBT83"/>
      <c r="GBU83"/>
      <c r="GBV83"/>
      <c r="GBW83"/>
      <c r="GBX83"/>
      <c r="GBY83"/>
      <c r="GBZ83"/>
      <c r="GCA83"/>
      <c r="GCB83"/>
      <c r="GCC83"/>
      <c r="GCD83"/>
      <c r="GCE83"/>
      <c r="GCF83"/>
      <c r="GCG83"/>
      <c r="GCH83"/>
      <c r="GCI83"/>
      <c r="GCJ83"/>
      <c r="GCK83"/>
      <c r="GCL83"/>
      <c r="GCM83"/>
      <c r="GCN83"/>
      <c r="GCO83"/>
      <c r="GCP83"/>
      <c r="GCQ83"/>
      <c r="GCR83"/>
      <c r="GCS83"/>
      <c r="GCT83"/>
      <c r="GCU83"/>
      <c r="GCV83"/>
      <c r="GCW83"/>
      <c r="GCX83"/>
      <c r="GCY83"/>
      <c r="GCZ83"/>
      <c r="GDA83"/>
      <c r="GDB83"/>
      <c r="GDC83"/>
      <c r="GDD83"/>
      <c r="GDE83"/>
      <c r="GDF83"/>
      <c r="GDG83"/>
      <c r="GDH83"/>
      <c r="GDI83"/>
      <c r="GDJ83"/>
      <c r="GDK83"/>
      <c r="GDL83"/>
      <c r="GDM83"/>
      <c r="GDN83"/>
      <c r="GDO83"/>
      <c r="GDP83"/>
      <c r="GDQ83"/>
      <c r="GDR83"/>
      <c r="GDS83"/>
      <c r="GDT83"/>
      <c r="GDU83"/>
      <c r="GDV83"/>
      <c r="GDW83"/>
      <c r="GDX83"/>
      <c r="GDY83"/>
      <c r="GDZ83"/>
      <c r="GEA83"/>
      <c r="GEB83"/>
      <c r="GEC83"/>
      <c r="GED83"/>
      <c r="GEE83"/>
      <c r="GEF83"/>
      <c r="GEG83"/>
      <c r="GEH83"/>
      <c r="GEI83"/>
      <c r="GEJ83"/>
      <c r="GEK83"/>
      <c r="GEL83"/>
      <c r="GEM83"/>
      <c r="GEN83"/>
      <c r="GEO83"/>
      <c r="GEP83"/>
      <c r="GEQ83"/>
      <c r="GER83"/>
      <c r="GES83"/>
      <c r="GET83"/>
      <c r="GEU83"/>
      <c r="GEV83"/>
      <c r="GEW83"/>
      <c r="GEX83"/>
      <c r="GEY83"/>
      <c r="GEZ83"/>
      <c r="GFA83"/>
      <c r="GFB83"/>
      <c r="GFC83"/>
      <c r="GFD83"/>
      <c r="GFE83"/>
      <c r="GFF83"/>
      <c r="GFG83"/>
      <c r="GFH83"/>
      <c r="GFI83"/>
      <c r="GFJ83"/>
      <c r="GFK83"/>
      <c r="GFL83"/>
      <c r="GFM83"/>
      <c r="GFN83"/>
      <c r="GFO83"/>
      <c r="GFP83"/>
      <c r="GFQ83"/>
      <c r="GFR83"/>
      <c r="GFS83"/>
      <c r="GFT83"/>
      <c r="GFU83"/>
      <c r="GFV83"/>
      <c r="GFW83"/>
      <c r="GFX83"/>
      <c r="GFY83"/>
      <c r="GFZ83"/>
      <c r="GGA83"/>
      <c r="GGB83"/>
      <c r="GGC83"/>
      <c r="GGD83"/>
      <c r="GGE83"/>
      <c r="GGF83"/>
      <c r="GGG83"/>
      <c r="GGH83"/>
      <c r="GGI83"/>
      <c r="GGJ83"/>
      <c r="GGK83"/>
      <c r="GGL83"/>
      <c r="GGM83"/>
      <c r="GGN83"/>
      <c r="GGO83"/>
      <c r="GGP83"/>
      <c r="GGQ83"/>
      <c r="GGR83"/>
      <c r="GGS83"/>
      <c r="GGT83"/>
      <c r="GGU83"/>
      <c r="GGV83"/>
      <c r="GGW83"/>
      <c r="GGX83"/>
      <c r="GGY83"/>
      <c r="GGZ83"/>
      <c r="GHA83"/>
      <c r="GHB83"/>
      <c r="GHC83"/>
      <c r="GHD83"/>
      <c r="GHE83"/>
      <c r="GHF83"/>
      <c r="GHG83"/>
      <c r="GHH83"/>
      <c r="GHI83"/>
      <c r="GHJ83"/>
      <c r="GHK83"/>
      <c r="GHL83"/>
      <c r="GHM83"/>
      <c r="GHN83"/>
      <c r="GHO83"/>
      <c r="GHP83"/>
      <c r="GHQ83"/>
      <c r="GHR83"/>
      <c r="GHS83"/>
      <c r="GHT83"/>
      <c r="GHU83"/>
      <c r="GHV83"/>
      <c r="GHW83"/>
      <c r="GHX83"/>
      <c r="GHY83"/>
      <c r="GHZ83"/>
      <c r="GIA83"/>
      <c r="GIB83"/>
      <c r="GIC83"/>
      <c r="GID83"/>
      <c r="GIE83"/>
      <c r="GIF83"/>
      <c r="GIG83"/>
      <c r="GIH83"/>
      <c r="GII83"/>
      <c r="GIJ83"/>
      <c r="GIK83"/>
      <c r="GIL83"/>
      <c r="GIM83"/>
      <c r="GIN83"/>
      <c r="GIO83"/>
      <c r="GIP83"/>
      <c r="GIQ83"/>
      <c r="GIR83"/>
      <c r="GIS83"/>
      <c r="GIT83"/>
      <c r="GIU83"/>
      <c r="GIV83"/>
      <c r="GIW83"/>
      <c r="GIX83"/>
      <c r="GIY83"/>
      <c r="GIZ83"/>
      <c r="GJA83"/>
      <c r="GJB83"/>
      <c r="GJC83"/>
      <c r="GJD83"/>
      <c r="GJE83"/>
      <c r="GJF83"/>
      <c r="GJG83"/>
      <c r="GJH83"/>
      <c r="GJI83"/>
      <c r="GJJ83"/>
      <c r="GJK83"/>
      <c r="GJL83"/>
      <c r="GJM83"/>
      <c r="GJN83"/>
      <c r="GJO83"/>
      <c r="GJP83"/>
      <c r="GJQ83"/>
      <c r="GJR83"/>
      <c r="GJS83"/>
      <c r="GJT83"/>
      <c r="GJU83"/>
      <c r="GJV83"/>
      <c r="GJW83"/>
      <c r="GJX83"/>
      <c r="GJY83"/>
      <c r="GJZ83"/>
      <c r="GKA83"/>
      <c r="GKB83"/>
      <c r="GKC83"/>
      <c r="GKD83"/>
      <c r="GKE83"/>
      <c r="GKF83"/>
      <c r="GKG83"/>
      <c r="GKH83"/>
      <c r="GKI83"/>
      <c r="GKJ83"/>
      <c r="GKK83"/>
      <c r="GKL83"/>
      <c r="GKM83"/>
      <c r="GKN83"/>
      <c r="GKO83"/>
      <c r="GKP83"/>
      <c r="GKQ83"/>
      <c r="GKR83"/>
      <c r="GKS83"/>
      <c r="GKT83"/>
      <c r="GKU83"/>
      <c r="GKV83"/>
      <c r="GKW83"/>
      <c r="GKX83"/>
      <c r="GKY83"/>
      <c r="GKZ83"/>
      <c r="GLA83"/>
      <c r="GLB83"/>
      <c r="GLC83"/>
      <c r="GLD83"/>
      <c r="GLE83"/>
      <c r="GLF83"/>
      <c r="GLG83"/>
      <c r="GLH83"/>
      <c r="GLI83"/>
      <c r="GLJ83"/>
      <c r="GLK83"/>
      <c r="GLL83"/>
      <c r="GLM83"/>
      <c r="GLN83"/>
      <c r="GLO83"/>
      <c r="GLP83"/>
      <c r="GLQ83"/>
      <c r="GLR83"/>
      <c r="GLS83"/>
      <c r="GLT83"/>
      <c r="GLU83"/>
      <c r="GLV83"/>
      <c r="GLW83"/>
      <c r="GLX83"/>
      <c r="GLY83"/>
      <c r="GLZ83"/>
      <c r="GMA83"/>
      <c r="GMB83"/>
      <c r="GMC83"/>
      <c r="GMD83"/>
      <c r="GME83"/>
      <c r="GMF83"/>
      <c r="GMG83"/>
      <c r="GMH83"/>
      <c r="GMI83"/>
      <c r="GMJ83"/>
      <c r="GMK83"/>
      <c r="GML83"/>
      <c r="GMM83"/>
      <c r="GMN83"/>
      <c r="GMO83"/>
      <c r="GMP83"/>
      <c r="GMQ83"/>
      <c r="GMR83"/>
      <c r="GMS83"/>
      <c r="GMT83"/>
      <c r="GMU83"/>
      <c r="GMV83"/>
      <c r="GMW83"/>
      <c r="GMX83"/>
      <c r="GMY83"/>
      <c r="GMZ83"/>
      <c r="GNA83"/>
      <c r="GNB83"/>
      <c r="GNC83"/>
      <c r="GND83"/>
      <c r="GNE83"/>
      <c r="GNF83"/>
      <c r="GNG83"/>
      <c r="GNH83"/>
      <c r="GNI83"/>
      <c r="GNJ83"/>
      <c r="GNK83"/>
      <c r="GNL83"/>
      <c r="GNM83"/>
      <c r="GNN83"/>
      <c r="GNO83"/>
      <c r="GNP83"/>
      <c r="GNQ83"/>
      <c r="GNR83"/>
      <c r="GNS83"/>
      <c r="GNT83"/>
      <c r="GNU83"/>
      <c r="GNV83"/>
      <c r="GNW83"/>
      <c r="GNX83"/>
      <c r="GNY83"/>
      <c r="GNZ83"/>
      <c r="GOA83"/>
      <c r="GOB83"/>
      <c r="GOC83"/>
      <c r="GOD83"/>
      <c r="GOE83"/>
      <c r="GOF83"/>
      <c r="GOG83"/>
      <c r="GOH83"/>
      <c r="GOI83"/>
      <c r="GOJ83"/>
      <c r="GOK83"/>
      <c r="GOL83"/>
      <c r="GOM83"/>
      <c r="GON83"/>
      <c r="GOO83"/>
      <c r="GOP83"/>
      <c r="GOQ83"/>
      <c r="GOR83"/>
      <c r="GOS83"/>
      <c r="GOT83"/>
      <c r="GOU83"/>
      <c r="GOV83"/>
      <c r="GOW83"/>
      <c r="GOX83"/>
      <c r="GOY83"/>
      <c r="GOZ83"/>
      <c r="GPA83"/>
      <c r="GPB83"/>
      <c r="GPC83"/>
      <c r="GPD83"/>
      <c r="GPE83"/>
      <c r="GPF83"/>
      <c r="GPG83"/>
      <c r="GPH83"/>
      <c r="GPI83"/>
      <c r="GPJ83"/>
      <c r="GPK83"/>
      <c r="GPL83"/>
      <c r="GPM83"/>
      <c r="GPN83"/>
      <c r="GPO83"/>
      <c r="GPP83"/>
      <c r="GPQ83"/>
      <c r="GPR83"/>
      <c r="GPS83"/>
      <c r="GPT83"/>
      <c r="GPU83"/>
      <c r="GPV83"/>
      <c r="GPW83"/>
      <c r="GPX83"/>
      <c r="GPY83"/>
      <c r="GPZ83"/>
      <c r="GQA83"/>
      <c r="GQB83"/>
      <c r="GQC83"/>
      <c r="GQD83"/>
      <c r="GQE83"/>
      <c r="GQF83"/>
      <c r="GQG83"/>
      <c r="GQH83"/>
      <c r="GQI83"/>
      <c r="GQJ83"/>
      <c r="GQK83"/>
      <c r="GQL83"/>
      <c r="GQM83"/>
      <c r="GQN83"/>
      <c r="GQO83"/>
      <c r="GQP83"/>
      <c r="GQQ83"/>
      <c r="GQR83"/>
      <c r="GQS83"/>
      <c r="GQT83"/>
      <c r="GQU83"/>
      <c r="GQV83"/>
      <c r="GQW83"/>
      <c r="GQX83"/>
      <c r="GQY83"/>
      <c r="GQZ83"/>
      <c r="GRA83"/>
      <c r="GRB83"/>
      <c r="GRC83"/>
      <c r="GRD83"/>
      <c r="GRE83"/>
      <c r="GRF83"/>
      <c r="GRG83"/>
      <c r="GRH83"/>
      <c r="GRI83"/>
      <c r="GRJ83"/>
      <c r="GRK83"/>
      <c r="GRL83"/>
      <c r="GRM83"/>
      <c r="GRN83"/>
      <c r="GRO83"/>
      <c r="GRP83"/>
      <c r="GRQ83"/>
      <c r="GRR83"/>
      <c r="GRS83"/>
      <c r="GRT83"/>
      <c r="GRU83"/>
      <c r="GRV83"/>
      <c r="GRW83"/>
      <c r="GRX83"/>
      <c r="GRY83"/>
      <c r="GRZ83"/>
      <c r="GSA83"/>
      <c r="GSB83"/>
      <c r="GSC83"/>
      <c r="GSD83"/>
      <c r="GSE83"/>
      <c r="GSF83"/>
      <c r="GSG83"/>
      <c r="GSH83"/>
      <c r="GSI83"/>
      <c r="GSJ83"/>
      <c r="GSK83"/>
      <c r="GSL83"/>
      <c r="GSM83"/>
      <c r="GSN83"/>
      <c r="GSO83"/>
      <c r="GSP83"/>
      <c r="GSQ83"/>
      <c r="GSR83"/>
      <c r="GSS83"/>
      <c r="GST83"/>
      <c r="GSU83"/>
      <c r="GSV83"/>
      <c r="GSW83"/>
      <c r="GSX83"/>
      <c r="GSY83"/>
      <c r="GSZ83"/>
      <c r="GTA83"/>
      <c r="GTB83"/>
      <c r="GTC83"/>
      <c r="GTD83"/>
      <c r="GTE83"/>
      <c r="GTF83"/>
      <c r="GTG83"/>
      <c r="GTH83"/>
      <c r="GTI83"/>
      <c r="GTJ83"/>
      <c r="GTK83"/>
      <c r="GTL83"/>
      <c r="GTM83"/>
      <c r="GTN83"/>
      <c r="GTO83"/>
      <c r="GTP83"/>
      <c r="GTQ83"/>
      <c r="GTR83"/>
      <c r="GTS83"/>
      <c r="GTT83"/>
      <c r="GTU83"/>
      <c r="GTV83"/>
      <c r="GTW83"/>
      <c r="GTX83"/>
      <c r="GTY83"/>
      <c r="GTZ83"/>
      <c r="GUA83"/>
      <c r="GUB83"/>
      <c r="GUC83"/>
      <c r="GUD83"/>
      <c r="GUE83"/>
      <c r="GUF83"/>
      <c r="GUG83"/>
      <c r="GUH83"/>
      <c r="GUI83"/>
      <c r="GUJ83"/>
      <c r="GUK83"/>
      <c r="GUL83"/>
      <c r="GUM83"/>
      <c r="GUN83"/>
      <c r="GUO83"/>
      <c r="GUP83"/>
      <c r="GUQ83"/>
      <c r="GUR83"/>
      <c r="GUS83"/>
      <c r="GUT83"/>
      <c r="GUU83"/>
      <c r="GUV83"/>
      <c r="GUW83"/>
      <c r="GUX83"/>
      <c r="GUY83"/>
      <c r="GUZ83"/>
      <c r="GVA83"/>
      <c r="GVB83"/>
      <c r="GVC83"/>
      <c r="GVD83"/>
      <c r="GVE83"/>
      <c r="GVF83"/>
      <c r="GVG83"/>
      <c r="GVH83"/>
      <c r="GVI83"/>
      <c r="GVJ83"/>
      <c r="GVK83"/>
      <c r="GVL83"/>
      <c r="GVM83"/>
      <c r="GVN83"/>
      <c r="GVO83"/>
      <c r="GVP83"/>
      <c r="GVQ83"/>
      <c r="GVR83"/>
      <c r="GVS83"/>
      <c r="GVT83"/>
      <c r="GVU83"/>
      <c r="GVV83"/>
      <c r="GVW83"/>
      <c r="GVX83"/>
      <c r="GVY83"/>
      <c r="GVZ83"/>
      <c r="GWA83"/>
      <c r="GWB83"/>
      <c r="GWC83"/>
      <c r="GWD83"/>
      <c r="GWE83"/>
      <c r="GWF83"/>
      <c r="GWG83"/>
      <c r="GWH83"/>
      <c r="GWI83"/>
      <c r="GWJ83"/>
      <c r="GWK83"/>
      <c r="GWL83"/>
      <c r="GWM83"/>
      <c r="GWN83"/>
      <c r="GWO83"/>
      <c r="GWP83"/>
      <c r="GWQ83"/>
      <c r="GWR83"/>
      <c r="GWS83"/>
      <c r="GWT83"/>
      <c r="GWU83"/>
      <c r="GWV83"/>
      <c r="GWW83"/>
      <c r="GWX83"/>
      <c r="GWY83"/>
      <c r="GWZ83"/>
      <c r="GXA83"/>
      <c r="GXB83"/>
      <c r="GXC83"/>
      <c r="GXD83"/>
      <c r="GXE83"/>
      <c r="GXF83"/>
      <c r="GXG83"/>
      <c r="GXH83"/>
      <c r="GXI83"/>
      <c r="GXJ83"/>
      <c r="GXK83"/>
      <c r="GXL83"/>
      <c r="GXM83"/>
      <c r="GXN83"/>
      <c r="GXO83"/>
      <c r="GXP83"/>
      <c r="GXQ83"/>
      <c r="GXR83"/>
      <c r="GXS83"/>
      <c r="GXT83"/>
      <c r="GXU83"/>
      <c r="GXV83"/>
      <c r="GXW83"/>
      <c r="GXX83"/>
      <c r="GXY83"/>
      <c r="GXZ83"/>
      <c r="GYA83"/>
      <c r="GYB83"/>
      <c r="GYC83"/>
      <c r="GYD83"/>
      <c r="GYE83"/>
      <c r="GYF83"/>
      <c r="GYG83"/>
      <c r="GYH83"/>
      <c r="GYI83"/>
      <c r="GYJ83"/>
      <c r="GYK83"/>
      <c r="GYL83"/>
      <c r="GYM83"/>
      <c r="GYN83"/>
      <c r="GYO83"/>
      <c r="GYP83"/>
      <c r="GYQ83"/>
      <c r="GYR83"/>
      <c r="GYS83"/>
      <c r="GYT83"/>
      <c r="GYU83"/>
      <c r="GYV83"/>
      <c r="GYW83"/>
      <c r="GYX83"/>
      <c r="GYY83"/>
      <c r="GYZ83"/>
      <c r="GZA83"/>
      <c r="GZB83"/>
      <c r="GZC83"/>
      <c r="GZD83"/>
      <c r="GZE83"/>
      <c r="GZF83"/>
      <c r="GZG83"/>
      <c r="GZH83"/>
      <c r="GZI83"/>
      <c r="GZJ83"/>
      <c r="GZK83"/>
      <c r="GZL83"/>
      <c r="GZM83"/>
      <c r="GZN83"/>
      <c r="GZO83"/>
      <c r="GZP83"/>
      <c r="GZQ83"/>
      <c r="GZR83"/>
      <c r="GZS83"/>
      <c r="GZT83"/>
      <c r="GZU83"/>
      <c r="GZV83"/>
      <c r="GZW83"/>
      <c r="GZX83"/>
      <c r="GZY83"/>
      <c r="GZZ83"/>
      <c r="HAA83"/>
      <c r="HAB83"/>
      <c r="HAC83"/>
      <c r="HAD83"/>
      <c r="HAE83"/>
      <c r="HAF83"/>
      <c r="HAG83"/>
      <c r="HAH83"/>
      <c r="HAI83"/>
      <c r="HAJ83"/>
      <c r="HAK83"/>
      <c r="HAL83"/>
      <c r="HAM83"/>
      <c r="HAN83"/>
      <c r="HAO83"/>
      <c r="HAP83"/>
      <c r="HAQ83"/>
      <c r="HAR83"/>
      <c r="HAS83"/>
      <c r="HAT83"/>
      <c r="HAU83"/>
      <c r="HAV83"/>
      <c r="HAW83"/>
      <c r="HAX83"/>
      <c r="HAY83"/>
      <c r="HAZ83"/>
      <c r="HBA83"/>
      <c r="HBB83"/>
      <c r="HBC83"/>
      <c r="HBD83"/>
      <c r="HBE83"/>
      <c r="HBF83"/>
      <c r="HBG83"/>
      <c r="HBH83"/>
      <c r="HBI83"/>
      <c r="HBJ83"/>
      <c r="HBK83"/>
      <c r="HBL83"/>
      <c r="HBM83"/>
      <c r="HBN83"/>
      <c r="HBO83"/>
      <c r="HBP83"/>
      <c r="HBQ83"/>
      <c r="HBR83"/>
      <c r="HBS83"/>
      <c r="HBT83"/>
      <c r="HBU83"/>
      <c r="HBV83"/>
      <c r="HBW83"/>
      <c r="HBX83"/>
      <c r="HBY83"/>
      <c r="HBZ83"/>
      <c r="HCA83"/>
      <c r="HCB83"/>
      <c r="HCC83"/>
      <c r="HCD83"/>
      <c r="HCE83"/>
      <c r="HCF83"/>
      <c r="HCG83"/>
      <c r="HCH83"/>
      <c r="HCI83"/>
      <c r="HCJ83"/>
      <c r="HCK83"/>
      <c r="HCL83"/>
      <c r="HCM83"/>
      <c r="HCN83"/>
      <c r="HCO83"/>
      <c r="HCP83"/>
      <c r="HCQ83"/>
      <c r="HCR83"/>
      <c r="HCS83"/>
      <c r="HCT83"/>
      <c r="HCU83"/>
      <c r="HCV83"/>
      <c r="HCW83"/>
      <c r="HCX83"/>
      <c r="HCY83"/>
      <c r="HCZ83"/>
      <c r="HDA83"/>
      <c r="HDB83"/>
      <c r="HDC83"/>
      <c r="HDD83"/>
      <c r="HDE83"/>
      <c r="HDF83"/>
      <c r="HDG83"/>
      <c r="HDH83"/>
      <c r="HDI83"/>
      <c r="HDJ83"/>
      <c r="HDK83"/>
      <c r="HDL83"/>
      <c r="HDM83"/>
      <c r="HDN83"/>
      <c r="HDO83"/>
      <c r="HDP83"/>
      <c r="HDQ83"/>
      <c r="HDR83"/>
      <c r="HDS83"/>
      <c r="HDT83"/>
      <c r="HDU83"/>
      <c r="HDV83"/>
      <c r="HDW83"/>
      <c r="HDX83"/>
      <c r="HDY83"/>
      <c r="HDZ83"/>
      <c r="HEA83"/>
      <c r="HEB83"/>
      <c r="HEC83"/>
      <c r="HED83"/>
      <c r="HEE83"/>
      <c r="HEF83"/>
      <c r="HEG83"/>
      <c r="HEH83"/>
      <c r="HEI83"/>
      <c r="HEJ83"/>
      <c r="HEK83"/>
      <c r="HEL83"/>
      <c r="HEM83"/>
      <c r="HEN83"/>
      <c r="HEO83"/>
      <c r="HEP83"/>
      <c r="HEQ83"/>
      <c r="HER83"/>
      <c r="HES83"/>
      <c r="HET83"/>
      <c r="HEU83"/>
      <c r="HEV83"/>
      <c r="HEW83"/>
      <c r="HEX83"/>
      <c r="HEY83"/>
      <c r="HEZ83"/>
      <c r="HFA83"/>
      <c r="HFB83"/>
      <c r="HFC83"/>
      <c r="HFD83"/>
      <c r="HFE83"/>
      <c r="HFF83"/>
      <c r="HFG83"/>
      <c r="HFH83"/>
      <c r="HFI83"/>
      <c r="HFJ83"/>
      <c r="HFK83"/>
      <c r="HFL83"/>
      <c r="HFM83"/>
      <c r="HFN83"/>
      <c r="HFO83"/>
      <c r="HFP83"/>
      <c r="HFQ83"/>
      <c r="HFR83"/>
      <c r="HFS83"/>
      <c r="HFT83"/>
      <c r="HFU83"/>
      <c r="HFV83"/>
      <c r="HFW83"/>
      <c r="HFX83"/>
      <c r="HFY83"/>
      <c r="HFZ83"/>
      <c r="HGA83"/>
      <c r="HGB83"/>
      <c r="HGC83"/>
      <c r="HGD83"/>
      <c r="HGE83"/>
      <c r="HGF83"/>
      <c r="HGG83"/>
      <c r="HGH83"/>
      <c r="HGI83"/>
      <c r="HGJ83"/>
      <c r="HGK83"/>
      <c r="HGL83"/>
      <c r="HGM83"/>
      <c r="HGN83"/>
      <c r="HGO83"/>
      <c r="HGP83"/>
      <c r="HGQ83"/>
      <c r="HGR83"/>
      <c r="HGS83"/>
      <c r="HGT83"/>
      <c r="HGU83"/>
      <c r="HGV83"/>
      <c r="HGW83"/>
      <c r="HGX83"/>
      <c r="HGY83"/>
      <c r="HGZ83"/>
      <c r="HHA83"/>
      <c r="HHB83"/>
      <c r="HHC83"/>
      <c r="HHD83"/>
      <c r="HHE83"/>
      <c r="HHF83"/>
      <c r="HHG83"/>
      <c r="HHH83"/>
      <c r="HHI83"/>
      <c r="HHJ83"/>
      <c r="HHK83"/>
      <c r="HHL83"/>
      <c r="HHM83"/>
      <c r="HHN83"/>
      <c r="HHO83"/>
      <c r="HHP83"/>
      <c r="HHQ83"/>
      <c r="HHR83"/>
      <c r="HHS83"/>
      <c r="HHT83"/>
      <c r="HHU83"/>
      <c r="HHV83"/>
      <c r="HHW83"/>
      <c r="HHX83"/>
      <c r="HHY83"/>
      <c r="HHZ83"/>
      <c r="HIA83"/>
      <c r="HIB83"/>
      <c r="HIC83"/>
      <c r="HID83"/>
      <c r="HIE83"/>
      <c r="HIF83"/>
      <c r="HIG83"/>
      <c r="HIH83"/>
      <c r="HII83"/>
      <c r="HIJ83"/>
      <c r="HIK83"/>
      <c r="HIL83"/>
      <c r="HIM83"/>
      <c r="HIN83"/>
      <c r="HIO83"/>
      <c r="HIP83"/>
      <c r="HIQ83"/>
      <c r="HIR83"/>
      <c r="HIS83"/>
      <c r="HIT83"/>
      <c r="HIU83"/>
      <c r="HIV83"/>
      <c r="HIW83"/>
      <c r="HIX83"/>
      <c r="HIY83"/>
      <c r="HIZ83"/>
      <c r="HJA83"/>
      <c r="HJB83"/>
      <c r="HJC83"/>
      <c r="HJD83"/>
      <c r="HJE83"/>
      <c r="HJF83"/>
      <c r="HJG83"/>
      <c r="HJH83"/>
      <c r="HJI83"/>
      <c r="HJJ83"/>
      <c r="HJK83"/>
      <c r="HJL83"/>
      <c r="HJM83"/>
      <c r="HJN83"/>
      <c r="HJO83"/>
      <c r="HJP83"/>
      <c r="HJQ83"/>
      <c r="HJR83"/>
      <c r="HJS83"/>
      <c r="HJT83"/>
      <c r="HJU83"/>
      <c r="HJV83"/>
      <c r="HJW83"/>
      <c r="HJX83"/>
      <c r="HJY83"/>
      <c r="HJZ83"/>
      <c r="HKA83"/>
      <c r="HKB83"/>
      <c r="HKC83"/>
      <c r="HKD83"/>
      <c r="HKE83"/>
      <c r="HKF83"/>
      <c r="HKG83"/>
      <c r="HKH83"/>
      <c r="HKI83"/>
      <c r="HKJ83"/>
      <c r="HKK83"/>
      <c r="HKL83"/>
      <c r="HKM83"/>
      <c r="HKN83"/>
      <c r="HKO83"/>
      <c r="HKP83"/>
      <c r="HKQ83"/>
      <c r="HKR83"/>
      <c r="HKS83"/>
      <c r="HKT83"/>
      <c r="HKU83"/>
      <c r="HKV83"/>
      <c r="HKW83"/>
      <c r="HKX83"/>
      <c r="HKY83"/>
      <c r="HKZ83"/>
      <c r="HLA83"/>
      <c r="HLB83"/>
      <c r="HLC83"/>
      <c r="HLD83"/>
      <c r="HLE83"/>
      <c r="HLF83"/>
      <c r="HLG83"/>
      <c r="HLH83"/>
      <c r="HLI83"/>
      <c r="HLJ83"/>
      <c r="HLK83"/>
      <c r="HLL83"/>
      <c r="HLM83"/>
      <c r="HLN83"/>
      <c r="HLO83"/>
      <c r="HLP83"/>
      <c r="HLQ83"/>
      <c r="HLR83"/>
      <c r="HLS83"/>
      <c r="HLT83"/>
      <c r="HLU83"/>
      <c r="HLV83"/>
      <c r="HLW83"/>
      <c r="HLX83"/>
      <c r="HLY83"/>
      <c r="HLZ83"/>
      <c r="HMA83"/>
      <c r="HMB83"/>
      <c r="HMC83"/>
      <c r="HMD83"/>
      <c r="HME83"/>
      <c r="HMF83"/>
      <c r="HMG83"/>
      <c r="HMH83"/>
      <c r="HMI83"/>
      <c r="HMJ83"/>
      <c r="HMK83"/>
      <c r="HML83"/>
      <c r="HMM83"/>
      <c r="HMN83"/>
      <c r="HMO83"/>
      <c r="HMP83"/>
      <c r="HMQ83"/>
      <c r="HMR83"/>
      <c r="HMS83"/>
      <c r="HMT83"/>
      <c r="HMU83"/>
      <c r="HMV83"/>
      <c r="HMW83"/>
      <c r="HMX83"/>
      <c r="HMY83"/>
      <c r="HMZ83"/>
      <c r="HNA83"/>
      <c r="HNB83"/>
      <c r="HNC83"/>
      <c r="HND83"/>
      <c r="HNE83"/>
      <c r="HNF83"/>
      <c r="HNG83"/>
      <c r="HNH83"/>
      <c r="HNI83"/>
      <c r="HNJ83"/>
      <c r="HNK83"/>
      <c r="HNL83"/>
      <c r="HNM83"/>
      <c r="HNN83"/>
      <c r="HNO83"/>
      <c r="HNP83"/>
      <c r="HNQ83"/>
      <c r="HNR83"/>
      <c r="HNS83"/>
      <c r="HNT83"/>
      <c r="HNU83"/>
      <c r="HNV83"/>
      <c r="HNW83"/>
      <c r="HNX83"/>
      <c r="HNY83"/>
      <c r="HNZ83"/>
      <c r="HOA83"/>
      <c r="HOB83"/>
      <c r="HOC83"/>
      <c r="HOD83"/>
      <c r="HOE83"/>
      <c r="HOF83"/>
      <c r="HOG83"/>
      <c r="HOH83"/>
      <c r="HOI83"/>
      <c r="HOJ83"/>
      <c r="HOK83"/>
      <c r="HOL83"/>
      <c r="HOM83"/>
      <c r="HON83"/>
      <c r="HOO83"/>
      <c r="HOP83"/>
      <c r="HOQ83"/>
      <c r="HOR83"/>
      <c r="HOS83"/>
      <c r="HOT83"/>
      <c r="HOU83"/>
      <c r="HOV83"/>
      <c r="HOW83"/>
      <c r="HOX83"/>
      <c r="HOY83"/>
      <c r="HOZ83"/>
      <c r="HPA83"/>
      <c r="HPB83"/>
      <c r="HPC83"/>
      <c r="HPD83"/>
      <c r="HPE83"/>
      <c r="HPF83"/>
      <c r="HPG83"/>
      <c r="HPH83"/>
      <c r="HPI83"/>
      <c r="HPJ83"/>
      <c r="HPK83"/>
      <c r="HPL83"/>
      <c r="HPM83"/>
      <c r="HPN83"/>
      <c r="HPO83"/>
      <c r="HPP83"/>
      <c r="HPQ83"/>
      <c r="HPR83"/>
      <c r="HPS83"/>
      <c r="HPT83"/>
      <c r="HPU83"/>
      <c r="HPV83"/>
      <c r="HPW83"/>
      <c r="HPX83"/>
      <c r="HPY83"/>
      <c r="HPZ83"/>
      <c r="HQA83"/>
      <c r="HQB83"/>
      <c r="HQC83"/>
      <c r="HQD83"/>
      <c r="HQE83"/>
      <c r="HQF83"/>
      <c r="HQG83"/>
      <c r="HQH83"/>
      <c r="HQI83"/>
      <c r="HQJ83"/>
      <c r="HQK83"/>
      <c r="HQL83"/>
      <c r="HQM83"/>
      <c r="HQN83"/>
      <c r="HQO83"/>
      <c r="HQP83"/>
      <c r="HQQ83"/>
      <c r="HQR83"/>
      <c r="HQS83"/>
      <c r="HQT83"/>
      <c r="HQU83"/>
      <c r="HQV83"/>
      <c r="HQW83"/>
      <c r="HQX83"/>
      <c r="HQY83"/>
      <c r="HQZ83"/>
      <c r="HRA83"/>
      <c r="HRB83"/>
      <c r="HRC83"/>
      <c r="HRD83"/>
      <c r="HRE83"/>
      <c r="HRF83"/>
      <c r="HRG83"/>
      <c r="HRH83"/>
      <c r="HRI83"/>
      <c r="HRJ83"/>
      <c r="HRK83"/>
      <c r="HRL83"/>
      <c r="HRM83"/>
      <c r="HRN83"/>
      <c r="HRO83"/>
      <c r="HRP83"/>
      <c r="HRQ83"/>
      <c r="HRR83"/>
      <c r="HRS83"/>
      <c r="HRT83"/>
      <c r="HRU83"/>
      <c r="HRV83"/>
      <c r="HRW83"/>
      <c r="HRX83"/>
      <c r="HRY83"/>
      <c r="HRZ83"/>
      <c r="HSA83"/>
      <c r="HSB83"/>
      <c r="HSC83"/>
      <c r="HSD83"/>
      <c r="HSE83"/>
      <c r="HSF83"/>
      <c r="HSG83"/>
      <c r="HSH83"/>
      <c r="HSI83"/>
      <c r="HSJ83"/>
      <c r="HSK83"/>
      <c r="HSL83"/>
      <c r="HSM83"/>
      <c r="HSN83"/>
      <c r="HSO83"/>
      <c r="HSP83"/>
      <c r="HSQ83"/>
      <c r="HSR83"/>
      <c r="HSS83"/>
      <c r="HST83"/>
      <c r="HSU83"/>
      <c r="HSV83"/>
      <c r="HSW83"/>
      <c r="HSX83"/>
      <c r="HSY83"/>
      <c r="HSZ83"/>
      <c r="HTA83"/>
      <c r="HTB83"/>
      <c r="HTC83"/>
      <c r="HTD83"/>
      <c r="HTE83"/>
      <c r="HTF83"/>
      <c r="HTG83"/>
      <c r="HTH83"/>
      <c r="HTI83"/>
      <c r="HTJ83"/>
      <c r="HTK83"/>
      <c r="HTL83"/>
      <c r="HTM83"/>
      <c r="HTN83"/>
      <c r="HTO83"/>
      <c r="HTP83"/>
      <c r="HTQ83"/>
      <c r="HTR83"/>
      <c r="HTS83"/>
      <c r="HTT83"/>
      <c r="HTU83"/>
      <c r="HTV83"/>
      <c r="HTW83"/>
      <c r="HTX83"/>
      <c r="HTY83"/>
      <c r="HTZ83"/>
      <c r="HUA83"/>
      <c r="HUB83"/>
      <c r="HUC83"/>
      <c r="HUD83"/>
      <c r="HUE83"/>
      <c r="HUF83"/>
      <c r="HUG83"/>
      <c r="HUH83"/>
      <c r="HUI83"/>
      <c r="HUJ83"/>
      <c r="HUK83"/>
      <c r="HUL83"/>
      <c r="HUM83"/>
      <c r="HUN83"/>
      <c r="HUO83"/>
      <c r="HUP83"/>
      <c r="HUQ83"/>
      <c r="HUR83"/>
      <c r="HUS83"/>
      <c r="HUT83"/>
      <c r="HUU83"/>
      <c r="HUV83"/>
      <c r="HUW83"/>
      <c r="HUX83"/>
      <c r="HUY83"/>
      <c r="HUZ83"/>
      <c r="HVA83"/>
      <c r="HVB83"/>
      <c r="HVC83"/>
      <c r="HVD83"/>
      <c r="HVE83"/>
      <c r="HVF83"/>
      <c r="HVG83"/>
      <c r="HVH83"/>
      <c r="HVI83"/>
      <c r="HVJ83"/>
      <c r="HVK83"/>
      <c r="HVL83"/>
      <c r="HVM83"/>
      <c r="HVN83"/>
      <c r="HVO83"/>
      <c r="HVP83"/>
      <c r="HVQ83"/>
      <c r="HVR83"/>
      <c r="HVS83"/>
      <c r="HVT83"/>
      <c r="HVU83"/>
      <c r="HVV83"/>
      <c r="HVW83"/>
      <c r="HVX83"/>
      <c r="HVY83"/>
      <c r="HVZ83"/>
      <c r="HWA83"/>
      <c r="HWB83"/>
      <c r="HWC83"/>
      <c r="HWD83"/>
      <c r="HWE83"/>
      <c r="HWF83"/>
      <c r="HWG83"/>
      <c r="HWH83"/>
      <c r="HWI83"/>
      <c r="HWJ83"/>
      <c r="HWK83"/>
      <c r="HWL83"/>
      <c r="HWM83"/>
      <c r="HWN83"/>
      <c r="HWO83"/>
      <c r="HWP83"/>
      <c r="HWQ83"/>
      <c r="HWR83"/>
      <c r="HWS83"/>
      <c r="HWT83"/>
      <c r="HWU83"/>
      <c r="HWV83"/>
      <c r="HWW83"/>
      <c r="HWX83"/>
      <c r="HWY83"/>
      <c r="HWZ83"/>
      <c r="HXA83"/>
      <c r="HXB83"/>
      <c r="HXC83"/>
      <c r="HXD83"/>
      <c r="HXE83"/>
      <c r="HXF83"/>
      <c r="HXG83"/>
      <c r="HXH83"/>
      <c r="HXI83"/>
      <c r="HXJ83"/>
      <c r="HXK83"/>
      <c r="HXL83"/>
      <c r="HXM83"/>
      <c r="HXN83"/>
      <c r="HXO83"/>
      <c r="HXP83"/>
      <c r="HXQ83"/>
      <c r="HXR83"/>
      <c r="HXS83"/>
      <c r="HXT83"/>
      <c r="HXU83"/>
      <c r="HXV83"/>
      <c r="HXW83"/>
      <c r="HXX83"/>
      <c r="HXY83"/>
      <c r="HXZ83"/>
      <c r="HYA83"/>
      <c r="HYB83"/>
      <c r="HYC83"/>
      <c r="HYD83"/>
      <c r="HYE83"/>
      <c r="HYF83"/>
      <c r="HYG83"/>
      <c r="HYH83"/>
      <c r="HYI83"/>
      <c r="HYJ83"/>
      <c r="HYK83"/>
      <c r="HYL83"/>
      <c r="HYM83"/>
      <c r="HYN83"/>
      <c r="HYO83"/>
      <c r="HYP83"/>
      <c r="HYQ83"/>
      <c r="HYR83"/>
      <c r="HYS83"/>
      <c r="HYT83"/>
      <c r="HYU83"/>
      <c r="HYV83"/>
      <c r="HYW83"/>
      <c r="HYX83"/>
      <c r="HYY83"/>
      <c r="HYZ83"/>
      <c r="HZA83"/>
      <c r="HZB83"/>
      <c r="HZC83"/>
      <c r="HZD83"/>
      <c r="HZE83"/>
      <c r="HZF83"/>
      <c r="HZG83"/>
      <c r="HZH83"/>
      <c r="HZI83"/>
      <c r="HZJ83"/>
      <c r="HZK83"/>
      <c r="HZL83"/>
      <c r="HZM83"/>
      <c r="HZN83"/>
      <c r="HZO83"/>
      <c r="HZP83"/>
      <c r="HZQ83"/>
      <c r="HZR83"/>
      <c r="HZS83"/>
      <c r="HZT83"/>
      <c r="HZU83"/>
      <c r="HZV83"/>
      <c r="HZW83"/>
      <c r="HZX83"/>
      <c r="HZY83"/>
      <c r="HZZ83"/>
      <c r="IAA83"/>
      <c r="IAB83"/>
      <c r="IAC83"/>
      <c r="IAD83"/>
      <c r="IAE83"/>
      <c r="IAF83"/>
      <c r="IAG83"/>
      <c r="IAH83"/>
      <c r="IAI83"/>
      <c r="IAJ83"/>
      <c r="IAK83"/>
      <c r="IAL83"/>
      <c r="IAM83"/>
      <c r="IAN83"/>
      <c r="IAO83"/>
      <c r="IAP83"/>
      <c r="IAQ83"/>
      <c r="IAR83"/>
      <c r="IAS83"/>
      <c r="IAT83"/>
      <c r="IAU83"/>
      <c r="IAV83"/>
      <c r="IAW83"/>
      <c r="IAX83"/>
      <c r="IAY83"/>
      <c r="IAZ83"/>
      <c r="IBA83"/>
      <c r="IBB83"/>
      <c r="IBC83"/>
      <c r="IBD83"/>
      <c r="IBE83"/>
      <c r="IBF83"/>
      <c r="IBG83"/>
      <c r="IBH83"/>
      <c r="IBI83"/>
      <c r="IBJ83"/>
      <c r="IBK83"/>
      <c r="IBL83"/>
      <c r="IBM83"/>
      <c r="IBN83"/>
      <c r="IBO83"/>
      <c r="IBP83"/>
      <c r="IBQ83"/>
      <c r="IBR83"/>
      <c r="IBS83"/>
      <c r="IBT83"/>
      <c r="IBU83"/>
      <c r="IBV83"/>
      <c r="IBW83"/>
      <c r="IBX83"/>
      <c r="IBY83"/>
      <c r="IBZ83"/>
      <c r="ICA83"/>
      <c r="ICB83"/>
      <c r="ICC83"/>
      <c r="ICD83"/>
      <c r="ICE83"/>
      <c r="ICF83"/>
      <c r="ICG83"/>
      <c r="ICH83"/>
      <c r="ICI83"/>
      <c r="ICJ83"/>
      <c r="ICK83"/>
      <c r="ICL83"/>
      <c r="ICM83"/>
      <c r="ICN83"/>
      <c r="ICO83"/>
      <c r="ICP83"/>
      <c r="ICQ83"/>
      <c r="ICR83"/>
      <c r="ICS83"/>
      <c r="ICT83"/>
      <c r="ICU83"/>
      <c r="ICV83"/>
      <c r="ICW83"/>
      <c r="ICX83"/>
      <c r="ICY83"/>
      <c r="ICZ83"/>
      <c r="IDA83"/>
      <c r="IDB83"/>
      <c r="IDC83"/>
      <c r="IDD83"/>
      <c r="IDE83"/>
      <c r="IDF83"/>
      <c r="IDG83"/>
      <c r="IDH83"/>
      <c r="IDI83"/>
      <c r="IDJ83"/>
      <c r="IDK83"/>
      <c r="IDL83"/>
      <c r="IDM83"/>
      <c r="IDN83"/>
      <c r="IDO83"/>
      <c r="IDP83"/>
      <c r="IDQ83"/>
      <c r="IDR83"/>
      <c r="IDS83"/>
      <c r="IDT83"/>
      <c r="IDU83"/>
      <c r="IDV83"/>
      <c r="IDW83"/>
      <c r="IDX83"/>
      <c r="IDY83"/>
      <c r="IDZ83"/>
      <c r="IEA83"/>
      <c r="IEB83"/>
      <c r="IEC83"/>
      <c r="IED83"/>
      <c r="IEE83"/>
      <c r="IEF83"/>
      <c r="IEG83"/>
      <c r="IEH83"/>
      <c r="IEI83"/>
      <c r="IEJ83"/>
      <c r="IEK83"/>
      <c r="IEL83"/>
      <c r="IEM83"/>
      <c r="IEN83"/>
      <c r="IEO83"/>
      <c r="IEP83"/>
      <c r="IEQ83"/>
      <c r="IER83"/>
      <c r="IES83"/>
      <c r="IET83"/>
      <c r="IEU83"/>
      <c r="IEV83"/>
      <c r="IEW83"/>
      <c r="IEX83"/>
      <c r="IEY83"/>
      <c r="IEZ83"/>
      <c r="IFA83"/>
      <c r="IFB83"/>
      <c r="IFC83"/>
      <c r="IFD83"/>
      <c r="IFE83"/>
      <c r="IFF83"/>
      <c r="IFG83"/>
      <c r="IFH83"/>
      <c r="IFI83"/>
      <c r="IFJ83"/>
      <c r="IFK83"/>
      <c r="IFL83"/>
      <c r="IFM83"/>
      <c r="IFN83"/>
      <c r="IFO83"/>
      <c r="IFP83"/>
      <c r="IFQ83"/>
      <c r="IFR83"/>
      <c r="IFS83"/>
      <c r="IFT83"/>
      <c r="IFU83"/>
      <c r="IFV83"/>
      <c r="IFW83"/>
      <c r="IFX83"/>
      <c r="IFY83"/>
      <c r="IFZ83"/>
      <c r="IGA83"/>
      <c r="IGB83"/>
      <c r="IGC83"/>
      <c r="IGD83"/>
      <c r="IGE83"/>
      <c r="IGF83"/>
      <c r="IGG83"/>
      <c r="IGH83"/>
      <c r="IGI83"/>
      <c r="IGJ83"/>
      <c r="IGK83"/>
      <c r="IGL83"/>
      <c r="IGM83"/>
      <c r="IGN83"/>
      <c r="IGO83"/>
      <c r="IGP83"/>
      <c r="IGQ83"/>
      <c r="IGR83"/>
      <c r="IGS83"/>
      <c r="IGT83"/>
      <c r="IGU83"/>
      <c r="IGV83"/>
      <c r="IGW83"/>
      <c r="IGX83"/>
      <c r="IGY83"/>
      <c r="IGZ83"/>
      <c r="IHA83"/>
      <c r="IHB83"/>
      <c r="IHC83"/>
      <c r="IHD83"/>
      <c r="IHE83"/>
      <c r="IHF83"/>
      <c r="IHG83"/>
      <c r="IHH83"/>
      <c r="IHI83"/>
      <c r="IHJ83"/>
      <c r="IHK83"/>
      <c r="IHL83"/>
      <c r="IHM83"/>
      <c r="IHN83"/>
      <c r="IHO83"/>
      <c r="IHP83"/>
      <c r="IHQ83"/>
      <c r="IHR83"/>
      <c r="IHS83"/>
      <c r="IHT83"/>
      <c r="IHU83"/>
      <c r="IHV83"/>
      <c r="IHW83"/>
      <c r="IHX83"/>
      <c r="IHY83"/>
      <c r="IHZ83"/>
      <c r="IIA83"/>
      <c r="IIB83"/>
      <c r="IIC83"/>
      <c r="IID83"/>
      <c r="IIE83"/>
      <c r="IIF83"/>
      <c r="IIG83"/>
      <c r="IIH83"/>
      <c r="III83"/>
      <c r="IIJ83"/>
      <c r="IIK83"/>
      <c r="IIL83"/>
      <c r="IIM83"/>
      <c r="IIN83"/>
      <c r="IIO83"/>
      <c r="IIP83"/>
      <c r="IIQ83"/>
      <c r="IIR83"/>
      <c r="IIS83"/>
      <c r="IIT83"/>
      <c r="IIU83"/>
      <c r="IIV83"/>
      <c r="IIW83"/>
      <c r="IIX83"/>
      <c r="IIY83"/>
      <c r="IIZ83"/>
      <c r="IJA83"/>
      <c r="IJB83"/>
      <c r="IJC83"/>
      <c r="IJD83"/>
      <c r="IJE83"/>
      <c r="IJF83"/>
      <c r="IJG83"/>
      <c r="IJH83"/>
      <c r="IJI83"/>
      <c r="IJJ83"/>
      <c r="IJK83"/>
      <c r="IJL83"/>
      <c r="IJM83"/>
      <c r="IJN83"/>
      <c r="IJO83"/>
      <c r="IJP83"/>
      <c r="IJQ83"/>
      <c r="IJR83"/>
      <c r="IJS83"/>
      <c r="IJT83"/>
      <c r="IJU83"/>
      <c r="IJV83"/>
      <c r="IJW83"/>
      <c r="IJX83"/>
      <c r="IJY83"/>
      <c r="IJZ83"/>
      <c r="IKA83"/>
      <c r="IKB83"/>
      <c r="IKC83"/>
      <c r="IKD83"/>
      <c r="IKE83"/>
      <c r="IKF83"/>
      <c r="IKG83"/>
      <c r="IKH83"/>
      <c r="IKI83"/>
      <c r="IKJ83"/>
      <c r="IKK83"/>
      <c r="IKL83"/>
      <c r="IKM83"/>
      <c r="IKN83"/>
      <c r="IKO83"/>
      <c r="IKP83"/>
      <c r="IKQ83"/>
      <c r="IKR83"/>
      <c r="IKS83"/>
      <c r="IKT83"/>
      <c r="IKU83"/>
      <c r="IKV83"/>
      <c r="IKW83"/>
      <c r="IKX83"/>
      <c r="IKY83"/>
      <c r="IKZ83"/>
      <c r="ILA83"/>
      <c r="ILB83"/>
      <c r="ILC83"/>
      <c r="ILD83"/>
      <c r="ILE83"/>
      <c r="ILF83"/>
      <c r="ILG83"/>
      <c r="ILH83"/>
      <c r="ILI83"/>
      <c r="ILJ83"/>
      <c r="ILK83"/>
      <c r="ILL83"/>
      <c r="ILM83"/>
      <c r="ILN83"/>
      <c r="ILO83"/>
      <c r="ILP83"/>
      <c r="ILQ83"/>
      <c r="ILR83"/>
      <c r="ILS83"/>
      <c r="ILT83"/>
      <c r="ILU83"/>
      <c r="ILV83"/>
      <c r="ILW83"/>
      <c r="ILX83"/>
      <c r="ILY83"/>
      <c r="ILZ83"/>
      <c r="IMA83"/>
      <c r="IMB83"/>
      <c r="IMC83"/>
      <c r="IMD83"/>
      <c r="IME83"/>
      <c r="IMF83"/>
      <c r="IMG83"/>
      <c r="IMH83"/>
      <c r="IMI83"/>
      <c r="IMJ83"/>
      <c r="IMK83"/>
      <c r="IML83"/>
      <c r="IMM83"/>
      <c r="IMN83"/>
      <c r="IMO83"/>
      <c r="IMP83"/>
      <c r="IMQ83"/>
      <c r="IMR83"/>
      <c r="IMS83"/>
      <c r="IMT83"/>
      <c r="IMU83"/>
      <c r="IMV83"/>
      <c r="IMW83"/>
      <c r="IMX83"/>
      <c r="IMY83"/>
      <c r="IMZ83"/>
      <c r="INA83"/>
      <c r="INB83"/>
      <c r="INC83"/>
      <c r="IND83"/>
      <c r="INE83"/>
      <c r="INF83"/>
      <c r="ING83"/>
      <c r="INH83"/>
      <c r="INI83"/>
      <c r="INJ83"/>
      <c r="INK83"/>
      <c r="INL83"/>
      <c r="INM83"/>
      <c r="INN83"/>
      <c r="INO83"/>
      <c r="INP83"/>
      <c r="INQ83"/>
      <c r="INR83"/>
      <c r="INS83"/>
      <c r="INT83"/>
      <c r="INU83"/>
      <c r="INV83"/>
      <c r="INW83"/>
      <c r="INX83"/>
      <c r="INY83"/>
      <c r="INZ83"/>
      <c r="IOA83"/>
      <c r="IOB83"/>
      <c r="IOC83"/>
      <c r="IOD83"/>
      <c r="IOE83"/>
      <c r="IOF83"/>
      <c r="IOG83"/>
      <c r="IOH83"/>
      <c r="IOI83"/>
      <c r="IOJ83"/>
      <c r="IOK83"/>
      <c r="IOL83"/>
      <c r="IOM83"/>
      <c r="ION83"/>
      <c r="IOO83"/>
      <c r="IOP83"/>
      <c r="IOQ83"/>
      <c r="IOR83"/>
      <c r="IOS83"/>
      <c r="IOT83"/>
      <c r="IOU83"/>
      <c r="IOV83"/>
      <c r="IOW83"/>
      <c r="IOX83"/>
      <c r="IOY83"/>
      <c r="IOZ83"/>
      <c r="IPA83"/>
      <c r="IPB83"/>
      <c r="IPC83"/>
      <c r="IPD83"/>
      <c r="IPE83"/>
      <c r="IPF83"/>
      <c r="IPG83"/>
      <c r="IPH83"/>
      <c r="IPI83"/>
      <c r="IPJ83"/>
      <c r="IPK83"/>
      <c r="IPL83"/>
      <c r="IPM83"/>
      <c r="IPN83"/>
      <c r="IPO83"/>
      <c r="IPP83"/>
      <c r="IPQ83"/>
      <c r="IPR83"/>
      <c r="IPS83"/>
      <c r="IPT83"/>
      <c r="IPU83"/>
      <c r="IPV83"/>
      <c r="IPW83"/>
      <c r="IPX83"/>
      <c r="IPY83"/>
      <c r="IPZ83"/>
      <c r="IQA83"/>
      <c r="IQB83"/>
      <c r="IQC83"/>
      <c r="IQD83"/>
      <c r="IQE83"/>
      <c r="IQF83"/>
      <c r="IQG83"/>
      <c r="IQH83"/>
      <c r="IQI83"/>
      <c r="IQJ83"/>
      <c r="IQK83"/>
      <c r="IQL83"/>
      <c r="IQM83"/>
      <c r="IQN83"/>
      <c r="IQO83"/>
      <c r="IQP83"/>
      <c r="IQQ83"/>
      <c r="IQR83"/>
      <c r="IQS83"/>
      <c r="IQT83"/>
      <c r="IQU83"/>
      <c r="IQV83"/>
      <c r="IQW83"/>
      <c r="IQX83"/>
      <c r="IQY83"/>
      <c r="IQZ83"/>
      <c r="IRA83"/>
      <c r="IRB83"/>
      <c r="IRC83"/>
      <c r="IRD83"/>
      <c r="IRE83"/>
      <c r="IRF83"/>
      <c r="IRG83"/>
      <c r="IRH83"/>
      <c r="IRI83"/>
      <c r="IRJ83"/>
      <c r="IRK83"/>
      <c r="IRL83"/>
      <c r="IRM83"/>
      <c r="IRN83"/>
      <c r="IRO83"/>
      <c r="IRP83"/>
      <c r="IRQ83"/>
      <c r="IRR83"/>
      <c r="IRS83"/>
      <c r="IRT83"/>
      <c r="IRU83"/>
      <c r="IRV83"/>
      <c r="IRW83"/>
      <c r="IRX83"/>
      <c r="IRY83"/>
      <c r="IRZ83"/>
      <c r="ISA83"/>
      <c r="ISB83"/>
      <c r="ISC83"/>
      <c r="ISD83"/>
      <c r="ISE83"/>
      <c r="ISF83"/>
      <c r="ISG83"/>
      <c r="ISH83"/>
      <c r="ISI83"/>
      <c r="ISJ83"/>
      <c r="ISK83"/>
      <c r="ISL83"/>
      <c r="ISM83"/>
      <c r="ISN83"/>
      <c r="ISO83"/>
      <c r="ISP83"/>
      <c r="ISQ83"/>
      <c r="ISR83"/>
      <c r="ISS83"/>
      <c r="IST83"/>
      <c r="ISU83"/>
      <c r="ISV83"/>
      <c r="ISW83"/>
      <c r="ISX83"/>
      <c r="ISY83"/>
      <c r="ISZ83"/>
      <c r="ITA83"/>
      <c r="ITB83"/>
      <c r="ITC83"/>
      <c r="ITD83"/>
      <c r="ITE83"/>
      <c r="ITF83"/>
      <c r="ITG83"/>
      <c r="ITH83"/>
      <c r="ITI83"/>
      <c r="ITJ83"/>
      <c r="ITK83"/>
      <c r="ITL83"/>
      <c r="ITM83"/>
      <c r="ITN83"/>
      <c r="ITO83"/>
      <c r="ITP83"/>
      <c r="ITQ83"/>
      <c r="ITR83"/>
      <c r="ITS83"/>
      <c r="ITT83"/>
      <c r="ITU83"/>
      <c r="ITV83"/>
      <c r="ITW83"/>
      <c r="ITX83"/>
      <c r="ITY83"/>
      <c r="ITZ83"/>
      <c r="IUA83"/>
      <c r="IUB83"/>
      <c r="IUC83"/>
      <c r="IUD83"/>
      <c r="IUE83"/>
      <c r="IUF83"/>
      <c r="IUG83"/>
      <c r="IUH83"/>
      <c r="IUI83"/>
      <c r="IUJ83"/>
      <c r="IUK83"/>
      <c r="IUL83"/>
      <c r="IUM83"/>
      <c r="IUN83"/>
      <c r="IUO83"/>
      <c r="IUP83"/>
      <c r="IUQ83"/>
      <c r="IUR83"/>
      <c r="IUS83"/>
      <c r="IUT83"/>
      <c r="IUU83"/>
      <c r="IUV83"/>
      <c r="IUW83"/>
      <c r="IUX83"/>
      <c r="IUY83"/>
      <c r="IUZ83"/>
      <c r="IVA83"/>
      <c r="IVB83"/>
      <c r="IVC83"/>
      <c r="IVD83"/>
      <c r="IVE83"/>
      <c r="IVF83"/>
      <c r="IVG83"/>
      <c r="IVH83"/>
      <c r="IVI83"/>
      <c r="IVJ83"/>
      <c r="IVK83"/>
      <c r="IVL83"/>
      <c r="IVM83"/>
      <c r="IVN83"/>
      <c r="IVO83"/>
      <c r="IVP83"/>
      <c r="IVQ83"/>
      <c r="IVR83"/>
      <c r="IVS83"/>
      <c r="IVT83"/>
      <c r="IVU83"/>
      <c r="IVV83"/>
      <c r="IVW83"/>
      <c r="IVX83"/>
      <c r="IVY83"/>
      <c r="IVZ83"/>
      <c r="IWA83"/>
      <c r="IWB83"/>
      <c r="IWC83"/>
      <c r="IWD83"/>
      <c r="IWE83"/>
      <c r="IWF83"/>
      <c r="IWG83"/>
      <c r="IWH83"/>
      <c r="IWI83"/>
      <c r="IWJ83"/>
      <c r="IWK83"/>
      <c r="IWL83"/>
      <c r="IWM83"/>
      <c r="IWN83"/>
      <c r="IWO83"/>
      <c r="IWP83"/>
      <c r="IWQ83"/>
      <c r="IWR83"/>
      <c r="IWS83"/>
      <c r="IWT83"/>
      <c r="IWU83"/>
      <c r="IWV83"/>
      <c r="IWW83"/>
      <c r="IWX83"/>
      <c r="IWY83"/>
      <c r="IWZ83"/>
      <c r="IXA83"/>
      <c r="IXB83"/>
      <c r="IXC83"/>
      <c r="IXD83"/>
      <c r="IXE83"/>
      <c r="IXF83"/>
      <c r="IXG83"/>
      <c r="IXH83"/>
      <c r="IXI83"/>
      <c r="IXJ83"/>
      <c r="IXK83"/>
      <c r="IXL83"/>
      <c r="IXM83"/>
      <c r="IXN83"/>
      <c r="IXO83"/>
      <c r="IXP83"/>
      <c r="IXQ83"/>
      <c r="IXR83"/>
      <c r="IXS83"/>
      <c r="IXT83"/>
      <c r="IXU83"/>
      <c r="IXV83"/>
      <c r="IXW83"/>
      <c r="IXX83"/>
      <c r="IXY83"/>
      <c r="IXZ83"/>
      <c r="IYA83"/>
      <c r="IYB83"/>
      <c r="IYC83"/>
      <c r="IYD83"/>
      <c r="IYE83"/>
      <c r="IYF83"/>
      <c r="IYG83"/>
      <c r="IYH83"/>
      <c r="IYI83"/>
      <c r="IYJ83"/>
      <c r="IYK83"/>
      <c r="IYL83"/>
      <c r="IYM83"/>
      <c r="IYN83"/>
      <c r="IYO83"/>
      <c r="IYP83"/>
      <c r="IYQ83"/>
      <c r="IYR83"/>
      <c r="IYS83"/>
      <c r="IYT83"/>
      <c r="IYU83"/>
      <c r="IYV83"/>
      <c r="IYW83"/>
      <c r="IYX83"/>
      <c r="IYY83"/>
      <c r="IYZ83"/>
      <c r="IZA83"/>
      <c r="IZB83"/>
      <c r="IZC83"/>
      <c r="IZD83"/>
      <c r="IZE83"/>
      <c r="IZF83"/>
      <c r="IZG83"/>
      <c r="IZH83"/>
      <c r="IZI83"/>
      <c r="IZJ83"/>
      <c r="IZK83"/>
      <c r="IZL83"/>
      <c r="IZM83"/>
      <c r="IZN83"/>
      <c r="IZO83"/>
      <c r="IZP83"/>
      <c r="IZQ83"/>
      <c r="IZR83"/>
      <c r="IZS83"/>
      <c r="IZT83"/>
      <c r="IZU83"/>
      <c r="IZV83"/>
      <c r="IZW83"/>
      <c r="IZX83"/>
      <c r="IZY83"/>
      <c r="IZZ83"/>
      <c r="JAA83"/>
      <c r="JAB83"/>
      <c r="JAC83"/>
      <c r="JAD83"/>
      <c r="JAE83"/>
      <c r="JAF83"/>
      <c r="JAG83"/>
      <c r="JAH83"/>
      <c r="JAI83"/>
      <c r="JAJ83"/>
      <c r="JAK83"/>
      <c r="JAL83"/>
      <c r="JAM83"/>
      <c r="JAN83"/>
      <c r="JAO83"/>
      <c r="JAP83"/>
      <c r="JAQ83"/>
      <c r="JAR83"/>
      <c r="JAS83"/>
      <c r="JAT83"/>
      <c r="JAU83"/>
      <c r="JAV83"/>
      <c r="JAW83"/>
      <c r="JAX83"/>
      <c r="JAY83"/>
      <c r="JAZ83"/>
      <c r="JBA83"/>
      <c r="JBB83"/>
      <c r="JBC83"/>
      <c r="JBD83"/>
      <c r="JBE83"/>
      <c r="JBF83"/>
      <c r="JBG83"/>
      <c r="JBH83"/>
      <c r="JBI83"/>
      <c r="JBJ83"/>
      <c r="JBK83"/>
      <c r="JBL83"/>
      <c r="JBM83"/>
      <c r="JBN83"/>
      <c r="JBO83"/>
      <c r="JBP83"/>
      <c r="JBQ83"/>
      <c r="JBR83"/>
      <c r="JBS83"/>
      <c r="JBT83"/>
      <c r="JBU83"/>
      <c r="JBV83"/>
      <c r="JBW83"/>
      <c r="JBX83"/>
      <c r="JBY83"/>
      <c r="JBZ83"/>
      <c r="JCA83"/>
      <c r="JCB83"/>
      <c r="JCC83"/>
      <c r="JCD83"/>
      <c r="JCE83"/>
      <c r="JCF83"/>
      <c r="JCG83"/>
      <c r="JCH83"/>
      <c r="JCI83"/>
      <c r="JCJ83"/>
      <c r="JCK83"/>
      <c r="JCL83"/>
      <c r="JCM83"/>
      <c r="JCN83"/>
      <c r="JCO83"/>
      <c r="JCP83"/>
      <c r="JCQ83"/>
      <c r="JCR83"/>
      <c r="JCS83"/>
      <c r="JCT83"/>
      <c r="JCU83"/>
      <c r="JCV83"/>
      <c r="JCW83"/>
      <c r="JCX83"/>
      <c r="JCY83"/>
      <c r="JCZ83"/>
      <c r="JDA83"/>
      <c r="JDB83"/>
      <c r="JDC83"/>
      <c r="JDD83"/>
      <c r="JDE83"/>
      <c r="JDF83"/>
      <c r="JDG83"/>
      <c r="JDH83"/>
      <c r="JDI83"/>
      <c r="JDJ83"/>
      <c r="JDK83"/>
      <c r="JDL83"/>
      <c r="JDM83"/>
      <c r="JDN83"/>
      <c r="JDO83"/>
      <c r="JDP83"/>
      <c r="JDQ83"/>
      <c r="JDR83"/>
      <c r="JDS83"/>
      <c r="JDT83"/>
      <c r="JDU83"/>
      <c r="JDV83"/>
      <c r="JDW83"/>
      <c r="JDX83"/>
      <c r="JDY83"/>
      <c r="JDZ83"/>
      <c r="JEA83"/>
      <c r="JEB83"/>
      <c r="JEC83"/>
      <c r="JED83"/>
      <c r="JEE83"/>
      <c r="JEF83"/>
      <c r="JEG83"/>
      <c r="JEH83"/>
      <c r="JEI83"/>
      <c r="JEJ83"/>
      <c r="JEK83"/>
      <c r="JEL83"/>
      <c r="JEM83"/>
      <c r="JEN83"/>
      <c r="JEO83"/>
      <c r="JEP83"/>
      <c r="JEQ83"/>
      <c r="JER83"/>
      <c r="JES83"/>
      <c r="JET83"/>
      <c r="JEU83"/>
      <c r="JEV83"/>
      <c r="JEW83"/>
      <c r="JEX83"/>
      <c r="JEY83"/>
      <c r="JEZ83"/>
      <c r="JFA83"/>
      <c r="JFB83"/>
      <c r="JFC83"/>
      <c r="JFD83"/>
      <c r="JFE83"/>
      <c r="JFF83"/>
      <c r="JFG83"/>
      <c r="JFH83"/>
      <c r="JFI83"/>
      <c r="JFJ83"/>
      <c r="JFK83"/>
      <c r="JFL83"/>
      <c r="JFM83"/>
      <c r="JFN83"/>
      <c r="JFO83"/>
      <c r="JFP83"/>
      <c r="JFQ83"/>
      <c r="JFR83"/>
      <c r="JFS83"/>
      <c r="JFT83"/>
      <c r="JFU83"/>
      <c r="JFV83"/>
      <c r="JFW83"/>
      <c r="JFX83"/>
      <c r="JFY83"/>
      <c r="JFZ83"/>
      <c r="JGA83"/>
      <c r="JGB83"/>
      <c r="JGC83"/>
      <c r="JGD83"/>
      <c r="JGE83"/>
      <c r="JGF83"/>
      <c r="JGG83"/>
      <c r="JGH83"/>
      <c r="JGI83"/>
      <c r="JGJ83"/>
      <c r="JGK83"/>
      <c r="JGL83"/>
      <c r="JGM83"/>
      <c r="JGN83"/>
      <c r="JGO83"/>
      <c r="JGP83"/>
      <c r="JGQ83"/>
      <c r="JGR83"/>
      <c r="JGS83"/>
      <c r="JGT83"/>
      <c r="JGU83"/>
      <c r="JGV83"/>
      <c r="JGW83"/>
      <c r="JGX83"/>
      <c r="JGY83"/>
      <c r="JGZ83"/>
      <c r="JHA83"/>
      <c r="JHB83"/>
      <c r="JHC83"/>
      <c r="JHD83"/>
      <c r="JHE83"/>
      <c r="JHF83"/>
      <c r="JHG83"/>
      <c r="JHH83"/>
      <c r="JHI83"/>
      <c r="JHJ83"/>
      <c r="JHK83"/>
      <c r="JHL83"/>
      <c r="JHM83"/>
      <c r="JHN83"/>
      <c r="JHO83"/>
      <c r="JHP83"/>
      <c r="JHQ83"/>
      <c r="JHR83"/>
      <c r="JHS83"/>
      <c r="JHT83"/>
      <c r="JHU83"/>
      <c r="JHV83"/>
      <c r="JHW83"/>
      <c r="JHX83"/>
      <c r="JHY83"/>
      <c r="JHZ83"/>
      <c r="JIA83"/>
      <c r="JIB83"/>
      <c r="JIC83"/>
      <c r="JID83"/>
      <c r="JIE83"/>
      <c r="JIF83"/>
      <c r="JIG83"/>
      <c r="JIH83"/>
      <c r="JII83"/>
      <c r="JIJ83"/>
      <c r="JIK83"/>
      <c r="JIL83"/>
      <c r="JIM83"/>
      <c r="JIN83"/>
      <c r="JIO83"/>
      <c r="JIP83"/>
      <c r="JIQ83"/>
      <c r="JIR83"/>
      <c r="JIS83"/>
      <c r="JIT83"/>
      <c r="JIU83"/>
      <c r="JIV83"/>
      <c r="JIW83"/>
      <c r="JIX83"/>
      <c r="JIY83"/>
      <c r="JIZ83"/>
      <c r="JJA83"/>
      <c r="JJB83"/>
      <c r="JJC83"/>
      <c r="JJD83"/>
      <c r="JJE83"/>
      <c r="JJF83"/>
      <c r="JJG83"/>
      <c r="JJH83"/>
      <c r="JJI83"/>
      <c r="JJJ83"/>
      <c r="JJK83"/>
      <c r="JJL83"/>
      <c r="JJM83"/>
      <c r="JJN83"/>
      <c r="JJO83"/>
      <c r="JJP83"/>
      <c r="JJQ83"/>
      <c r="JJR83"/>
      <c r="JJS83"/>
      <c r="JJT83"/>
      <c r="JJU83"/>
      <c r="JJV83"/>
      <c r="JJW83"/>
      <c r="JJX83"/>
      <c r="JJY83"/>
      <c r="JJZ83"/>
      <c r="JKA83"/>
      <c r="JKB83"/>
      <c r="JKC83"/>
      <c r="JKD83"/>
      <c r="JKE83"/>
      <c r="JKF83"/>
      <c r="JKG83"/>
      <c r="JKH83"/>
      <c r="JKI83"/>
      <c r="JKJ83"/>
      <c r="JKK83"/>
      <c r="JKL83"/>
      <c r="JKM83"/>
      <c r="JKN83"/>
      <c r="JKO83"/>
      <c r="JKP83"/>
      <c r="JKQ83"/>
      <c r="JKR83"/>
      <c r="JKS83"/>
      <c r="JKT83"/>
      <c r="JKU83"/>
      <c r="JKV83"/>
      <c r="JKW83"/>
      <c r="JKX83"/>
      <c r="JKY83"/>
      <c r="JKZ83"/>
      <c r="JLA83"/>
      <c r="JLB83"/>
      <c r="JLC83"/>
      <c r="JLD83"/>
      <c r="JLE83"/>
      <c r="JLF83"/>
      <c r="JLG83"/>
      <c r="JLH83"/>
      <c r="JLI83"/>
      <c r="JLJ83"/>
      <c r="JLK83"/>
      <c r="JLL83"/>
      <c r="JLM83"/>
      <c r="JLN83"/>
      <c r="JLO83"/>
      <c r="JLP83"/>
      <c r="JLQ83"/>
      <c r="JLR83"/>
      <c r="JLS83"/>
      <c r="JLT83"/>
      <c r="JLU83"/>
      <c r="JLV83"/>
      <c r="JLW83"/>
      <c r="JLX83"/>
      <c r="JLY83"/>
      <c r="JLZ83"/>
      <c r="JMA83"/>
      <c r="JMB83"/>
      <c r="JMC83"/>
      <c r="JMD83"/>
      <c r="JME83"/>
      <c r="JMF83"/>
      <c r="JMG83"/>
      <c r="JMH83"/>
      <c r="JMI83"/>
      <c r="JMJ83"/>
      <c r="JMK83"/>
      <c r="JML83"/>
      <c r="JMM83"/>
      <c r="JMN83"/>
      <c r="JMO83"/>
      <c r="JMP83"/>
      <c r="JMQ83"/>
      <c r="JMR83"/>
      <c r="JMS83"/>
      <c r="JMT83"/>
      <c r="JMU83"/>
      <c r="JMV83"/>
      <c r="JMW83"/>
      <c r="JMX83"/>
      <c r="JMY83"/>
      <c r="JMZ83"/>
      <c r="JNA83"/>
      <c r="JNB83"/>
      <c r="JNC83"/>
      <c r="JND83"/>
      <c r="JNE83"/>
      <c r="JNF83"/>
      <c r="JNG83"/>
      <c r="JNH83"/>
      <c r="JNI83"/>
      <c r="JNJ83"/>
      <c r="JNK83"/>
      <c r="JNL83"/>
      <c r="JNM83"/>
      <c r="JNN83"/>
      <c r="JNO83"/>
      <c r="JNP83"/>
      <c r="JNQ83"/>
      <c r="JNR83"/>
      <c r="JNS83"/>
      <c r="JNT83"/>
      <c r="JNU83"/>
      <c r="JNV83"/>
      <c r="JNW83"/>
      <c r="JNX83"/>
      <c r="JNY83"/>
      <c r="JNZ83"/>
      <c r="JOA83"/>
      <c r="JOB83"/>
      <c r="JOC83"/>
      <c r="JOD83"/>
      <c r="JOE83"/>
      <c r="JOF83"/>
      <c r="JOG83"/>
      <c r="JOH83"/>
      <c r="JOI83"/>
      <c r="JOJ83"/>
      <c r="JOK83"/>
      <c r="JOL83"/>
      <c r="JOM83"/>
      <c r="JON83"/>
      <c r="JOO83"/>
      <c r="JOP83"/>
      <c r="JOQ83"/>
      <c r="JOR83"/>
      <c r="JOS83"/>
      <c r="JOT83"/>
      <c r="JOU83"/>
      <c r="JOV83"/>
      <c r="JOW83"/>
      <c r="JOX83"/>
      <c r="JOY83"/>
      <c r="JOZ83"/>
      <c r="JPA83"/>
      <c r="JPB83"/>
      <c r="JPC83"/>
      <c r="JPD83"/>
      <c r="JPE83"/>
      <c r="JPF83"/>
      <c r="JPG83"/>
      <c r="JPH83"/>
      <c r="JPI83"/>
      <c r="JPJ83"/>
      <c r="JPK83"/>
      <c r="JPL83"/>
      <c r="JPM83"/>
      <c r="JPN83"/>
      <c r="JPO83"/>
      <c r="JPP83"/>
      <c r="JPQ83"/>
      <c r="JPR83"/>
      <c r="JPS83"/>
      <c r="JPT83"/>
      <c r="JPU83"/>
      <c r="JPV83"/>
      <c r="JPW83"/>
      <c r="JPX83"/>
      <c r="JPY83"/>
      <c r="JPZ83"/>
      <c r="JQA83"/>
      <c r="JQB83"/>
      <c r="JQC83"/>
      <c r="JQD83"/>
      <c r="JQE83"/>
      <c r="JQF83"/>
      <c r="JQG83"/>
      <c r="JQH83"/>
      <c r="JQI83"/>
      <c r="JQJ83"/>
      <c r="JQK83"/>
      <c r="JQL83"/>
      <c r="JQM83"/>
      <c r="JQN83"/>
      <c r="JQO83"/>
      <c r="JQP83"/>
      <c r="JQQ83"/>
      <c r="JQR83"/>
      <c r="JQS83"/>
      <c r="JQT83"/>
      <c r="JQU83"/>
      <c r="JQV83"/>
      <c r="JQW83"/>
      <c r="JQX83"/>
      <c r="JQY83"/>
      <c r="JQZ83"/>
      <c r="JRA83"/>
      <c r="JRB83"/>
      <c r="JRC83"/>
      <c r="JRD83"/>
      <c r="JRE83"/>
      <c r="JRF83"/>
      <c r="JRG83"/>
      <c r="JRH83"/>
      <c r="JRI83"/>
      <c r="JRJ83"/>
      <c r="JRK83"/>
      <c r="JRL83"/>
      <c r="JRM83"/>
      <c r="JRN83"/>
      <c r="JRO83"/>
      <c r="JRP83"/>
      <c r="JRQ83"/>
      <c r="JRR83"/>
      <c r="JRS83"/>
      <c r="JRT83"/>
      <c r="JRU83"/>
      <c r="JRV83"/>
      <c r="JRW83"/>
      <c r="JRX83"/>
      <c r="JRY83"/>
      <c r="JRZ83"/>
      <c r="JSA83"/>
      <c r="JSB83"/>
      <c r="JSC83"/>
      <c r="JSD83"/>
      <c r="JSE83"/>
      <c r="JSF83"/>
      <c r="JSG83"/>
      <c r="JSH83"/>
      <c r="JSI83"/>
      <c r="JSJ83"/>
      <c r="JSK83"/>
      <c r="JSL83"/>
      <c r="JSM83"/>
      <c r="JSN83"/>
      <c r="JSO83"/>
      <c r="JSP83"/>
      <c r="JSQ83"/>
      <c r="JSR83"/>
      <c r="JSS83"/>
      <c r="JST83"/>
      <c r="JSU83"/>
      <c r="JSV83"/>
      <c r="JSW83"/>
      <c r="JSX83"/>
      <c r="JSY83"/>
      <c r="JSZ83"/>
      <c r="JTA83"/>
      <c r="JTB83"/>
      <c r="JTC83"/>
      <c r="JTD83"/>
      <c r="JTE83"/>
      <c r="JTF83"/>
      <c r="JTG83"/>
      <c r="JTH83"/>
      <c r="JTI83"/>
      <c r="JTJ83"/>
      <c r="JTK83"/>
      <c r="JTL83"/>
      <c r="JTM83"/>
      <c r="JTN83"/>
      <c r="JTO83"/>
      <c r="JTP83"/>
      <c r="JTQ83"/>
      <c r="JTR83"/>
      <c r="JTS83"/>
      <c r="JTT83"/>
      <c r="JTU83"/>
      <c r="JTV83"/>
      <c r="JTW83"/>
      <c r="JTX83"/>
      <c r="JTY83"/>
      <c r="JTZ83"/>
      <c r="JUA83"/>
      <c r="JUB83"/>
      <c r="JUC83"/>
      <c r="JUD83"/>
      <c r="JUE83"/>
      <c r="JUF83"/>
      <c r="JUG83"/>
      <c r="JUH83"/>
      <c r="JUI83"/>
      <c r="JUJ83"/>
      <c r="JUK83"/>
      <c r="JUL83"/>
      <c r="JUM83"/>
      <c r="JUN83"/>
      <c r="JUO83"/>
      <c r="JUP83"/>
      <c r="JUQ83"/>
      <c r="JUR83"/>
      <c r="JUS83"/>
      <c r="JUT83"/>
      <c r="JUU83"/>
      <c r="JUV83"/>
      <c r="JUW83"/>
      <c r="JUX83"/>
      <c r="JUY83"/>
      <c r="JUZ83"/>
      <c r="JVA83"/>
      <c r="JVB83"/>
      <c r="JVC83"/>
      <c r="JVD83"/>
      <c r="JVE83"/>
      <c r="JVF83"/>
      <c r="JVG83"/>
      <c r="JVH83"/>
      <c r="JVI83"/>
      <c r="JVJ83"/>
      <c r="JVK83"/>
      <c r="JVL83"/>
      <c r="JVM83"/>
      <c r="JVN83"/>
      <c r="JVO83"/>
      <c r="JVP83"/>
      <c r="JVQ83"/>
      <c r="JVR83"/>
      <c r="JVS83"/>
      <c r="JVT83"/>
      <c r="JVU83"/>
      <c r="JVV83"/>
      <c r="JVW83"/>
      <c r="JVX83"/>
      <c r="JVY83"/>
      <c r="JVZ83"/>
      <c r="JWA83"/>
      <c r="JWB83"/>
      <c r="JWC83"/>
      <c r="JWD83"/>
      <c r="JWE83"/>
      <c r="JWF83"/>
      <c r="JWG83"/>
      <c r="JWH83"/>
      <c r="JWI83"/>
      <c r="JWJ83"/>
      <c r="JWK83"/>
      <c r="JWL83"/>
      <c r="JWM83"/>
      <c r="JWN83"/>
      <c r="JWO83"/>
      <c r="JWP83"/>
      <c r="JWQ83"/>
      <c r="JWR83"/>
      <c r="JWS83"/>
      <c r="JWT83"/>
      <c r="JWU83"/>
      <c r="JWV83"/>
      <c r="JWW83"/>
      <c r="JWX83"/>
      <c r="JWY83"/>
      <c r="JWZ83"/>
      <c r="JXA83"/>
      <c r="JXB83"/>
      <c r="JXC83"/>
      <c r="JXD83"/>
      <c r="JXE83"/>
      <c r="JXF83"/>
      <c r="JXG83"/>
      <c r="JXH83"/>
      <c r="JXI83"/>
      <c r="JXJ83"/>
      <c r="JXK83"/>
      <c r="JXL83"/>
      <c r="JXM83"/>
      <c r="JXN83"/>
      <c r="JXO83"/>
      <c r="JXP83"/>
      <c r="JXQ83"/>
      <c r="JXR83"/>
      <c r="JXS83"/>
      <c r="JXT83"/>
      <c r="JXU83"/>
      <c r="JXV83"/>
      <c r="JXW83"/>
      <c r="JXX83"/>
      <c r="JXY83"/>
      <c r="JXZ83"/>
      <c r="JYA83"/>
      <c r="JYB83"/>
      <c r="JYC83"/>
      <c r="JYD83"/>
      <c r="JYE83"/>
      <c r="JYF83"/>
      <c r="JYG83"/>
      <c r="JYH83"/>
      <c r="JYI83"/>
      <c r="JYJ83"/>
      <c r="JYK83"/>
      <c r="JYL83"/>
      <c r="JYM83"/>
      <c r="JYN83"/>
      <c r="JYO83"/>
      <c r="JYP83"/>
      <c r="JYQ83"/>
      <c r="JYR83"/>
      <c r="JYS83"/>
      <c r="JYT83"/>
      <c r="JYU83"/>
      <c r="JYV83"/>
      <c r="JYW83"/>
      <c r="JYX83"/>
      <c r="JYY83"/>
      <c r="JYZ83"/>
      <c r="JZA83"/>
      <c r="JZB83"/>
      <c r="JZC83"/>
      <c r="JZD83"/>
      <c r="JZE83"/>
      <c r="JZF83"/>
      <c r="JZG83"/>
      <c r="JZH83"/>
      <c r="JZI83"/>
      <c r="JZJ83"/>
      <c r="JZK83"/>
      <c r="JZL83"/>
      <c r="JZM83"/>
      <c r="JZN83"/>
      <c r="JZO83"/>
      <c r="JZP83"/>
      <c r="JZQ83"/>
      <c r="JZR83"/>
      <c r="JZS83"/>
      <c r="JZT83"/>
      <c r="JZU83"/>
      <c r="JZV83"/>
      <c r="JZW83"/>
      <c r="JZX83"/>
      <c r="JZY83"/>
      <c r="JZZ83"/>
      <c r="KAA83"/>
      <c r="KAB83"/>
      <c r="KAC83"/>
      <c r="KAD83"/>
      <c r="KAE83"/>
      <c r="KAF83"/>
      <c r="KAG83"/>
      <c r="KAH83"/>
      <c r="KAI83"/>
      <c r="KAJ83"/>
      <c r="KAK83"/>
      <c r="KAL83"/>
      <c r="KAM83"/>
      <c r="KAN83"/>
      <c r="KAO83"/>
      <c r="KAP83"/>
      <c r="KAQ83"/>
      <c r="KAR83"/>
      <c r="KAS83"/>
      <c r="KAT83"/>
      <c r="KAU83"/>
      <c r="KAV83"/>
      <c r="KAW83"/>
      <c r="KAX83"/>
      <c r="KAY83"/>
      <c r="KAZ83"/>
      <c r="KBA83"/>
      <c r="KBB83"/>
      <c r="KBC83"/>
      <c r="KBD83"/>
      <c r="KBE83"/>
      <c r="KBF83"/>
      <c r="KBG83"/>
      <c r="KBH83"/>
      <c r="KBI83"/>
      <c r="KBJ83"/>
      <c r="KBK83"/>
      <c r="KBL83"/>
      <c r="KBM83"/>
      <c r="KBN83"/>
      <c r="KBO83"/>
      <c r="KBP83"/>
      <c r="KBQ83"/>
      <c r="KBR83"/>
      <c r="KBS83"/>
      <c r="KBT83"/>
      <c r="KBU83"/>
      <c r="KBV83"/>
      <c r="KBW83"/>
      <c r="KBX83"/>
      <c r="KBY83"/>
      <c r="KBZ83"/>
      <c r="KCA83"/>
      <c r="KCB83"/>
      <c r="KCC83"/>
      <c r="KCD83"/>
      <c r="KCE83"/>
      <c r="KCF83"/>
      <c r="KCG83"/>
      <c r="KCH83"/>
      <c r="KCI83"/>
      <c r="KCJ83"/>
      <c r="KCK83"/>
      <c r="KCL83"/>
      <c r="KCM83"/>
      <c r="KCN83"/>
      <c r="KCO83"/>
      <c r="KCP83"/>
      <c r="KCQ83"/>
      <c r="KCR83"/>
      <c r="KCS83"/>
      <c r="KCT83"/>
      <c r="KCU83"/>
      <c r="KCV83"/>
      <c r="KCW83"/>
      <c r="KCX83"/>
      <c r="KCY83"/>
      <c r="KCZ83"/>
      <c r="KDA83"/>
      <c r="KDB83"/>
      <c r="KDC83"/>
      <c r="KDD83"/>
      <c r="KDE83"/>
      <c r="KDF83"/>
      <c r="KDG83"/>
      <c r="KDH83"/>
      <c r="KDI83"/>
      <c r="KDJ83"/>
      <c r="KDK83"/>
      <c r="KDL83"/>
      <c r="KDM83"/>
      <c r="KDN83"/>
      <c r="KDO83"/>
      <c r="KDP83"/>
      <c r="KDQ83"/>
      <c r="KDR83"/>
      <c r="KDS83"/>
      <c r="KDT83"/>
      <c r="KDU83"/>
      <c r="KDV83"/>
      <c r="KDW83"/>
      <c r="KDX83"/>
      <c r="KDY83"/>
      <c r="KDZ83"/>
      <c r="KEA83"/>
      <c r="KEB83"/>
      <c r="KEC83"/>
      <c r="KED83"/>
      <c r="KEE83"/>
      <c r="KEF83"/>
      <c r="KEG83"/>
      <c r="KEH83"/>
      <c r="KEI83"/>
      <c r="KEJ83"/>
      <c r="KEK83"/>
      <c r="KEL83"/>
      <c r="KEM83"/>
      <c r="KEN83"/>
      <c r="KEO83"/>
      <c r="KEP83"/>
      <c r="KEQ83"/>
      <c r="KER83"/>
      <c r="KES83"/>
      <c r="KET83"/>
      <c r="KEU83"/>
      <c r="KEV83"/>
      <c r="KEW83"/>
      <c r="KEX83"/>
      <c r="KEY83"/>
      <c r="KEZ83"/>
      <c r="KFA83"/>
      <c r="KFB83"/>
      <c r="KFC83"/>
      <c r="KFD83"/>
      <c r="KFE83"/>
      <c r="KFF83"/>
      <c r="KFG83"/>
      <c r="KFH83"/>
      <c r="KFI83"/>
      <c r="KFJ83"/>
      <c r="KFK83"/>
      <c r="KFL83"/>
      <c r="KFM83"/>
      <c r="KFN83"/>
      <c r="KFO83"/>
      <c r="KFP83"/>
      <c r="KFQ83"/>
      <c r="KFR83"/>
      <c r="KFS83"/>
      <c r="KFT83"/>
      <c r="KFU83"/>
      <c r="KFV83"/>
      <c r="KFW83"/>
      <c r="KFX83"/>
      <c r="KFY83"/>
      <c r="KFZ83"/>
      <c r="KGA83"/>
      <c r="KGB83"/>
      <c r="KGC83"/>
      <c r="KGD83"/>
      <c r="KGE83"/>
      <c r="KGF83"/>
      <c r="KGG83"/>
      <c r="KGH83"/>
      <c r="KGI83"/>
      <c r="KGJ83"/>
      <c r="KGK83"/>
      <c r="KGL83"/>
      <c r="KGM83"/>
      <c r="KGN83"/>
      <c r="KGO83"/>
      <c r="KGP83"/>
      <c r="KGQ83"/>
      <c r="KGR83"/>
      <c r="KGS83"/>
      <c r="KGT83"/>
      <c r="KGU83"/>
      <c r="KGV83"/>
      <c r="KGW83"/>
      <c r="KGX83"/>
      <c r="KGY83"/>
      <c r="KGZ83"/>
      <c r="KHA83"/>
      <c r="KHB83"/>
      <c r="KHC83"/>
      <c r="KHD83"/>
      <c r="KHE83"/>
      <c r="KHF83"/>
      <c r="KHG83"/>
      <c r="KHH83"/>
      <c r="KHI83"/>
      <c r="KHJ83"/>
      <c r="KHK83"/>
      <c r="KHL83"/>
      <c r="KHM83"/>
      <c r="KHN83"/>
      <c r="KHO83"/>
      <c r="KHP83"/>
      <c r="KHQ83"/>
      <c r="KHR83"/>
      <c r="KHS83"/>
      <c r="KHT83"/>
      <c r="KHU83"/>
      <c r="KHV83"/>
      <c r="KHW83"/>
      <c r="KHX83"/>
      <c r="KHY83"/>
      <c r="KHZ83"/>
      <c r="KIA83"/>
      <c r="KIB83"/>
      <c r="KIC83"/>
      <c r="KID83"/>
      <c r="KIE83"/>
      <c r="KIF83"/>
      <c r="KIG83"/>
      <c r="KIH83"/>
      <c r="KII83"/>
      <c r="KIJ83"/>
      <c r="KIK83"/>
      <c r="KIL83"/>
      <c r="KIM83"/>
      <c r="KIN83"/>
      <c r="KIO83"/>
      <c r="KIP83"/>
      <c r="KIQ83"/>
      <c r="KIR83"/>
      <c r="KIS83"/>
      <c r="KIT83"/>
      <c r="KIU83"/>
      <c r="KIV83"/>
      <c r="KIW83"/>
      <c r="KIX83"/>
      <c r="KIY83"/>
      <c r="KIZ83"/>
      <c r="KJA83"/>
      <c r="KJB83"/>
      <c r="KJC83"/>
      <c r="KJD83"/>
      <c r="KJE83"/>
      <c r="KJF83"/>
      <c r="KJG83"/>
      <c r="KJH83"/>
      <c r="KJI83"/>
      <c r="KJJ83"/>
      <c r="KJK83"/>
      <c r="KJL83"/>
      <c r="KJM83"/>
      <c r="KJN83"/>
      <c r="KJO83"/>
      <c r="KJP83"/>
      <c r="KJQ83"/>
      <c r="KJR83"/>
      <c r="KJS83"/>
      <c r="KJT83"/>
      <c r="KJU83"/>
      <c r="KJV83"/>
      <c r="KJW83"/>
      <c r="KJX83"/>
      <c r="KJY83"/>
      <c r="KJZ83"/>
      <c r="KKA83"/>
      <c r="KKB83"/>
      <c r="KKC83"/>
      <c r="KKD83"/>
      <c r="KKE83"/>
      <c r="KKF83"/>
      <c r="KKG83"/>
      <c r="KKH83"/>
      <c r="KKI83"/>
      <c r="KKJ83"/>
      <c r="KKK83"/>
      <c r="KKL83"/>
      <c r="KKM83"/>
      <c r="KKN83"/>
      <c r="KKO83"/>
      <c r="KKP83"/>
      <c r="KKQ83"/>
      <c r="KKR83"/>
      <c r="KKS83"/>
      <c r="KKT83"/>
      <c r="KKU83"/>
      <c r="KKV83"/>
      <c r="KKW83"/>
      <c r="KKX83"/>
      <c r="KKY83"/>
      <c r="KKZ83"/>
      <c r="KLA83"/>
      <c r="KLB83"/>
      <c r="KLC83"/>
      <c r="KLD83"/>
      <c r="KLE83"/>
      <c r="KLF83"/>
      <c r="KLG83"/>
      <c r="KLH83"/>
      <c r="KLI83"/>
      <c r="KLJ83"/>
      <c r="KLK83"/>
      <c r="KLL83"/>
      <c r="KLM83"/>
      <c r="KLN83"/>
      <c r="KLO83"/>
      <c r="KLP83"/>
      <c r="KLQ83"/>
      <c r="KLR83"/>
      <c r="KLS83"/>
      <c r="KLT83"/>
      <c r="KLU83"/>
      <c r="KLV83"/>
      <c r="KLW83"/>
      <c r="KLX83"/>
      <c r="KLY83"/>
      <c r="KLZ83"/>
      <c r="KMA83"/>
      <c r="KMB83"/>
      <c r="KMC83"/>
      <c r="KMD83"/>
      <c r="KME83"/>
      <c r="KMF83"/>
      <c r="KMG83"/>
      <c r="KMH83"/>
      <c r="KMI83"/>
      <c r="KMJ83"/>
      <c r="KMK83"/>
      <c r="KML83"/>
      <c r="KMM83"/>
      <c r="KMN83"/>
      <c r="KMO83"/>
      <c r="KMP83"/>
      <c r="KMQ83"/>
      <c r="KMR83"/>
      <c r="KMS83"/>
      <c r="KMT83"/>
      <c r="KMU83"/>
      <c r="KMV83"/>
      <c r="KMW83"/>
      <c r="KMX83"/>
      <c r="KMY83"/>
      <c r="KMZ83"/>
      <c r="KNA83"/>
      <c r="KNB83"/>
      <c r="KNC83"/>
      <c r="KND83"/>
      <c r="KNE83"/>
      <c r="KNF83"/>
      <c r="KNG83"/>
      <c r="KNH83"/>
      <c r="KNI83"/>
      <c r="KNJ83"/>
      <c r="KNK83"/>
      <c r="KNL83"/>
      <c r="KNM83"/>
      <c r="KNN83"/>
      <c r="KNO83"/>
      <c r="KNP83"/>
      <c r="KNQ83"/>
      <c r="KNR83"/>
      <c r="KNS83"/>
      <c r="KNT83"/>
      <c r="KNU83"/>
      <c r="KNV83"/>
      <c r="KNW83"/>
      <c r="KNX83"/>
      <c r="KNY83"/>
      <c r="KNZ83"/>
      <c r="KOA83"/>
      <c r="KOB83"/>
      <c r="KOC83"/>
      <c r="KOD83"/>
      <c r="KOE83"/>
      <c r="KOF83"/>
      <c r="KOG83"/>
      <c r="KOH83"/>
      <c r="KOI83"/>
      <c r="KOJ83"/>
      <c r="KOK83"/>
      <c r="KOL83"/>
      <c r="KOM83"/>
      <c r="KON83"/>
      <c r="KOO83"/>
      <c r="KOP83"/>
      <c r="KOQ83"/>
      <c r="KOR83"/>
      <c r="KOS83"/>
      <c r="KOT83"/>
      <c r="KOU83"/>
      <c r="KOV83"/>
      <c r="KOW83"/>
      <c r="KOX83"/>
      <c r="KOY83"/>
      <c r="KOZ83"/>
      <c r="KPA83"/>
      <c r="KPB83"/>
      <c r="KPC83"/>
      <c r="KPD83"/>
      <c r="KPE83"/>
      <c r="KPF83"/>
      <c r="KPG83"/>
      <c r="KPH83"/>
      <c r="KPI83"/>
      <c r="KPJ83"/>
      <c r="KPK83"/>
      <c r="KPL83"/>
      <c r="KPM83"/>
      <c r="KPN83"/>
      <c r="KPO83"/>
      <c r="KPP83"/>
      <c r="KPQ83"/>
      <c r="KPR83"/>
      <c r="KPS83"/>
      <c r="KPT83"/>
      <c r="KPU83"/>
      <c r="KPV83"/>
      <c r="KPW83"/>
      <c r="KPX83"/>
      <c r="KPY83"/>
      <c r="KPZ83"/>
      <c r="KQA83"/>
      <c r="KQB83"/>
      <c r="KQC83"/>
      <c r="KQD83"/>
      <c r="KQE83"/>
      <c r="KQF83"/>
      <c r="KQG83"/>
      <c r="KQH83"/>
      <c r="KQI83"/>
      <c r="KQJ83"/>
      <c r="KQK83"/>
      <c r="KQL83"/>
      <c r="KQM83"/>
      <c r="KQN83"/>
      <c r="KQO83"/>
      <c r="KQP83"/>
      <c r="KQQ83"/>
      <c r="KQR83"/>
      <c r="KQS83"/>
      <c r="KQT83"/>
      <c r="KQU83"/>
      <c r="KQV83"/>
      <c r="KQW83"/>
      <c r="KQX83"/>
      <c r="KQY83"/>
      <c r="KQZ83"/>
      <c r="KRA83"/>
      <c r="KRB83"/>
      <c r="KRC83"/>
      <c r="KRD83"/>
      <c r="KRE83"/>
      <c r="KRF83"/>
      <c r="KRG83"/>
      <c r="KRH83"/>
      <c r="KRI83"/>
      <c r="KRJ83"/>
      <c r="KRK83"/>
      <c r="KRL83"/>
      <c r="KRM83"/>
      <c r="KRN83"/>
      <c r="KRO83"/>
      <c r="KRP83"/>
      <c r="KRQ83"/>
      <c r="KRR83"/>
      <c r="KRS83"/>
      <c r="KRT83"/>
      <c r="KRU83"/>
      <c r="KRV83"/>
      <c r="KRW83"/>
      <c r="KRX83"/>
      <c r="KRY83"/>
      <c r="KRZ83"/>
      <c r="KSA83"/>
      <c r="KSB83"/>
      <c r="KSC83"/>
      <c r="KSD83"/>
      <c r="KSE83"/>
      <c r="KSF83"/>
      <c r="KSG83"/>
      <c r="KSH83"/>
      <c r="KSI83"/>
      <c r="KSJ83"/>
      <c r="KSK83"/>
      <c r="KSL83"/>
      <c r="KSM83"/>
      <c r="KSN83"/>
      <c r="KSO83"/>
      <c r="KSP83"/>
      <c r="KSQ83"/>
      <c r="KSR83"/>
      <c r="KSS83"/>
      <c r="KST83"/>
      <c r="KSU83"/>
      <c r="KSV83"/>
      <c r="KSW83"/>
      <c r="KSX83"/>
      <c r="KSY83"/>
      <c r="KSZ83"/>
      <c r="KTA83"/>
      <c r="KTB83"/>
      <c r="KTC83"/>
      <c r="KTD83"/>
      <c r="KTE83"/>
      <c r="KTF83"/>
      <c r="KTG83"/>
      <c r="KTH83"/>
      <c r="KTI83"/>
      <c r="KTJ83"/>
      <c r="KTK83"/>
      <c r="KTL83"/>
      <c r="KTM83"/>
      <c r="KTN83"/>
      <c r="KTO83"/>
      <c r="KTP83"/>
      <c r="KTQ83"/>
      <c r="KTR83"/>
      <c r="KTS83"/>
      <c r="KTT83"/>
      <c r="KTU83"/>
      <c r="KTV83"/>
      <c r="KTW83"/>
      <c r="KTX83"/>
      <c r="KTY83"/>
      <c r="KTZ83"/>
      <c r="KUA83"/>
      <c r="KUB83"/>
      <c r="KUC83"/>
      <c r="KUD83"/>
      <c r="KUE83"/>
      <c r="KUF83"/>
      <c r="KUG83"/>
      <c r="KUH83"/>
      <c r="KUI83"/>
      <c r="KUJ83"/>
      <c r="KUK83"/>
      <c r="KUL83"/>
      <c r="KUM83"/>
      <c r="KUN83"/>
      <c r="KUO83"/>
      <c r="KUP83"/>
      <c r="KUQ83"/>
      <c r="KUR83"/>
      <c r="KUS83"/>
      <c r="KUT83"/>
      <c r="KUU83"/>
      <c r="KUV83"/>
      <c r="KUW83"/>
      <c r="KUX83"/>
      <c r="KUY83"/>
      <c r="KUZ83"/>
      <c r="KVA83"/>
      <c r="KVB83"/>
      <c r="KVC83"/>
      <c r="KVD83"/>
      <c r="KVE83"/>
      <c r="KVF83"/>
      <c r="KVG83"/>
      <c r="KVH83"/>
      <c r="KVI83"/>
      <c r="KVJ83"/>
      <c r="KVK83"/>
      <c r="KVL83"/>
      <c r="KVM83"/>
      <c r="KVN83"/>
      <c r="KVO83"/>
      <c r="KVP83"/>
      <c r="KVQ83"/>
      <c r="KVR83"/>
      <c r="KVS83"/>
      <c r="KVT83"/>
      <c r="KVU83"/>
      <c r="KVV83"/>
      <c r="KVW83"/>
      <c r="KVX83"/>
      <c r="KVY83"/>
      <c r="KVZ83"/>
      <c r="KWA83"/>
      <c r="KWB83"/>
      <c r="KWC83"/>
      <c r="KWD83"/>
      <c r="KWE83"/>
      <c r="KWF83"/>
      <c r="KWG83"/>
      <c r="KWH83"/>
      <c r="KWI83"/>
      <c r="KWJ83"/>
      <c r="KWK83"/>
      <c r="KWL83"/>
      <c r="KWM83"/>
      <c r="KWN83"/>
      <c r="KWO83"/>
      <c r="KWP83"/>
      <c r="KWQ83"/>
      <c r="KWR83"/>
      <c r="KWS83"/>
      <c r="KWT83"/>
      <c r="KWU83"/>
      <c r="KWV83"/>
      <c r="KWW83"/>
      <c r="KWX83"/>
      <c r="KWY83"/>
      <c r="KWZ83"/>
      <c r="KXA83"/>
      <c r="KXB83"/>
      <c r="KXC83"/>
      <c r="KXD83"/>
      <c r="KXE83"/>
      <c r="KXF83"/>
      <c r="KXG83"/>
      <c r="KXH83"/>
      <c r="KXI83"/>
      <c r="KXJ83"/>
      <c r="KXK83"/>
      <c r="KXL83"/>
      <c r="KXM83"/>
      <c r="KXN83"/>
      <c r="KXO83"/>
      <c r="KXP83"/>
      <c r="KXQ83"/>
      <c r="KXR83"/>
      <c r="KXS83"/>
      <c r="KXT83"/>
      <c r="KXU83"/>
      <c r="KXV83"/>
      <c r="KXW83"/>
      <c r="KXX83"/>
      <c r="KXY83"/>
      <c r="KXZ83"/>
      <c r="KYA83"/>
      <c r="KYB83"/>
      <c r="KYC83"/>
      <c r="KYD83"/>
      <c r="KYE83"/>
      <c r="KYF83"/>
      <c r="KYG83"/>
      <c r="KYH83"/>
      <c r="KYI83"/>
      <c r="KYJ83"/>
      <c r="KYK83"/>
      <c r="KYL83"/>
      <c r="KYM83"/>
      <c r="KYN83"/>
      <c r="KYO83"/>
      <c r="KYP83"/>
      <c r="KYQ83"/>
      <c r="KYR83"/>
      <c r="KYS83"/>
      <c r="KYT83"/>
      <c r="KYU83"/>
      <c r="KYV83"/>
      <c r="KYW83"/>
      <c r="KYX83"/>
      <c r="KYY83"/>
      <c r="KYZ83"/>
      <c r="KZA83"/>
      <c r="KZB83"/>
      <c r="KZC83"/>
      <c r="KZD83"/>
      <c r="KZE83"/>
      <c r="KZF83"/>
      <c r="KZG83"/>
      <c r="KZH83"/>
      <c r="KZI83"/>
      <c r="KZJ83"/>
      <c r="KZK83"/>
      <c r="KZL83"/>
      <c r="KZM83"/>
      <c r="KZN83"/>
      <c r="KZO83"/>
      <c r="KZP83"/>
      <c r="KZQ83"/>
      <c r="KZR83"/>
      <c r="KZS83"/>
      <c r="KZT83"/>
      <c r="KZU83"/>
      <c r="KZV83"/>
      <c r="KZW83"/>
      <c r="KZX83"/>
      <c r="KZY83"/>
      <c r="KZZ83"/>
      <c r="LAA83"/>
      <c r="LAB83"/>
      <c r="LAC83"/>
      <c r="LAD83"/>
      <c r="LAE83"/>
      <c r="LAF83"/>
      <c r="LAG83"/>
      <c r="LAH83"/>
      <c r="LAI83"/>
      <c r="LAJ83"/>
      <c r="LAK83"/>
      <c r="LAL83"/>
      <c r="LAM83"/>
      <c r="LAN83"/>
      <c r="LAO83"/>
      <c r="LAP83"/>
      <c r="LAQ83"/>
      <c r="LAR83"/>
      <c r="LAS83"/>
      <c r="LAT83"/>
      <c r="LAU83"/>
      <c r="LAV83"/>
      <c r="LAW83"/>
      <c r="LAX83"/>
      <c r="LAY83"/>
      <c r="LAZ83"/>
      <c r="LBA83"/>
      <c r="LBB83"/>
      <c r="LBC83"/>
      <c r="LBD83"/>
      <c r="LBE83"/>
      <c r="LBF83"/>
      <c r="LBG83"/>
      <c r="LBH83"/>
      <c r="LBI83"/>
      <c r="LBJ83"/>
      <c r="LBK83"/>
      <c r="LBL83"/>
      <c r="LBM83"/>
      <c r="LBN83"/>
      <c r="LBO83"/>
      <c r="LBP83"/>
      <c r="LBQ83"/>
      <c r="LBR83"/>
      <c r="LBS83"/>
      <c r="LBT83"/>
      <c r="LBU83"/>
      <c r="LBV83"/>
      <c r="LBW83"/>
      <c r="LBX83"/>
      <c r="LBY83"/>
      <c r="LBZ83"/>
      <c r="LCA83"/>
      <c r="LCB83"/>
      <c r="LCC83"/>
      <c r="LCD83"/>
      <c r="LCE83"/>
      <c r="LCF83"/>
      <c r="LCG83"/>
      <c r="LCH83"/>
      <c r="LCI83"/>
      <c r="LCJ83"/>
      <c r="LCK83"/>
      <c r="LCL83"/>
      <c r="LCM83"/>
      <c r="LCN83"/>
      <c r="LCO83"/>
      <c r="LCP83"/>
      <c r="LCQ83"/>
      <c r="LCR83"/>
      <c r="LCS83"/>
      <c r="LCT83"/>
      <c r="LCU83"/>
      <c r="LCV83"/>
      <c r="LCW83"/>
      <c r="LCX83"/>
      <c r="LCY83"/>
      <c r="LCZ83"/>
      <c r="LDA83"/>
      <c r="LDB83"/>
      <c r="LDC83"/>
      <c r="LDD83"/>
      <c r="LDE83"/>
      <c r="LDF83"/>
      <c r="LDG83"/>
      <c r="LDH83"/>
      <c r="LDI83"/>
      <c r="LDJ83"/>
      <c r="LDK83"/>
      <c r="LDL83"/>
      <c r="LDM83"/>
      <c r="LDN83"/>
      <c r="LDO83"/>
      <c r="LDP83"/>
      <c r="LDQ83"/>
      <c r="LDR83"/>
      <c r="LDS83"/>
      <c r="LDT83"/>
      <c r="LDU83"/>
      <c r="LDV83"/>
      <c r="LDW83"/>
      <c r="LDX83"/>
      <c r="LDY83"/>
      <c r="LDZ83"/>
      <c r="LEA83"/>
      <c r="LEB83"/>
      <c r="LEC83"/>
      <c r="LED83"/>
      <c r="LEE83"/>
      <c r="LEF83"/>
      <c r="LEG83"/>
      <c r="LEH83"/>
      <c r="LEI83"/>
      <c r="LEJ83"/>
      <c r="LEK83"/>
      <c r="LEL83"/>
      <c r="LEM83"/>
      <c r="LEN83"/>
      <c r="LEO83"/>
      <c r="LEP83"/>
      <c r="LEQ83"/>
      <c r="LER83"/>
      <c r="LES83"/>
      <c r="LET83"/>
      <c r="LEU83"/>
      <c r="LEV83"/>
      <c r="LEW83"/>
      <c r="LEX83"/>
      <c r="LEY83"/>
      <c r="LEZ83"/>
      <c r="LFA83"/>
      <c r="LFB83"/>
      <c r="LFC83"/>
      <c r="LFD83"/>
      <c r="LFE83"/>
      <c r="LFF83"/>
      <c r="LFG83"/>
      <c r="LFH83"/>
      <c r="LFI83"/>
      <c r="LFJ83"/>
      <c r="LFK83"/>
      <c r="LFL83"/>
      <c r="LFM83"/>
      <c r="LFN83"/>
      <c r="LFO83"/>
      <c r="LFP83"/>
      <c r="LFQ83"/>
      <c r="LFR83"/>
      <c r="LFS83"/>
      <c r="LFT83"/>
      <c r="LFU83"/>
      <c r="LFV83"/>
      <c r="LFW83"/>
      <c r="LFX83"/>
      <c r="LFY83"/>
      <c r="LFZ83"/>
      <c r="LGA83"/>
      <c r="LGB83"/>
      <c r="LGC83"/>
      <c r="LGD83"/>
      <c r="LGE83"/>
      <c r="LGF83"/>
      <c r="LGG83"/>
      <c r="LGH83"/>
      <c r="LGI83"/>
      <c r="LGJ83"/>
      <c r="LGK83"/>
      <c r="LGL83"/>
      <c r="LGM83"/>
      <c r="LGN83"/>
      <c r="LGO83"/>
      <c r="LGP83"/>
      <c r="LGQ83"/>
      <c r="LGR83"/>
      <c r="LGS83"/>
      <c r="LGT83"/>
      <c r="LGU83"/>
      <c r="LGV83"/>
      <c r="LGW83"/>
      <c r="LGX83"/>
      <c r="LGY83"/>
      <c r="LGZ83"/>
      <c r="LHA83"/>
      <c r="LHB83"/>
      <c r="LHC83"/>
      <c r="LHD83"/>
      <c r="LHE83"/>
      <c r="LHF83"/>
      <c r="LHG83"/>
      <c r="LHH83"/>
      <c r="LHI83"/>
      <c r="LHJ83"/>
      <c r="LHK83"/>
      <c r="LHL83"/>
      <c r="LHM83"/>
      <c r="LHN83"/>
      <c r="LHO83"/>
      <c r="LHP83"/>
      <c r="LHQ83"/>
      <c r="LHR83"/>
      <c r="LHS83"/>
      <c r="LHT83"/>
      <c r="LHU83"/>
      <c r="LHV83"/>
      <c r="LHW83"/>
      <c r="LHX83"/>
      <c r="LHY83"/>
      <c r="LHZ83"/>
      <c r="LIA83"/>
      <c r="LIB83"/>
      <c r="LIC83"/>
      <c r="LID83"/>
      <c r="LIE83"/>
      <c r="LIF83"/>
      <c r="LIG83"/>
      <c r="LIH83"/>
      <c r="LII83"/>
      <c r="LIJ83"/>
      <c r="LIK83"/>
      <c r="LIL83"/>
      <c r="LIM83"/>
      <c r="LIN83"/>
      <c r="LIO83"/>
      <c r="LIP83"/>
      <c r="LIQ83"/>
      <c r="LIR83"/>
      <c r="LIS83"/>
      <c r="LIT83"/>
      <c r="LIU83"/>
      <c r="LIV83"/>
      <c r="LIW83"/>
      <c r="LIX83"/>
      <c r="LIY83"/>
      <c r="LIZ83"/>
      <c r="LJA83"/>
      <c r="LJB83"/>
      <c r="LJC83"/>
      <c r="LJD83"/>
      <c r="LJE83"/>
      <c r="LJF83"/>
      <c r="LJG83"/>
      <c r="LJH83"/>
      <c r="LJI83"/>
      <c r="LJJ83"/>
      <c r="LJK83"/>
      <c r="LJL83"/>
      <c r="LJM83"/>
      <c r="LJN83"/>
      <c r="LJO83"/>
      <c r="LJP83"/>
      <c r="LJQ83"/>
      <c r="LJR83"/>
      <c r="LJS83"/>
      <c r="LJT83"/>
      <c r="LJU83"/>
      <c r="LJV83"/>
      <c r="LJW83"/>
      <c r="LJX83"/>
      <c r="LJY83"/>
      <c r="LJZ83"/>
      <c r="LKA83"/>
      <c r="LKB83"/>
      <c r="LKC83"/>
      <c r="LKD83"/>
      <c r="LKE83"/>
      <c r="LKF83"/>
      <c r="LKG83"/>
      <c r="LKH83"/>
      <c r="LKI83"/>
      <c r="LKJ83"/>
      <c r="LKK83"/>
      <c r="LKL83"/>
      <c r="LKM83"/>
      <c r="LKN83"/>
      <c r="LKO83"/>
      <c r="LKP83"/>
      <c r="LKQ83"/>
      <c r="LKR83"/>
      <c r="LKS83"/>
      <c r="LKT83"/>
      <c r="LKU83"/>
      <c r="LKV83"/>
      <c r="LKW83"/>
      <c r="LKX83"/>
      <c r="LKY83"/>
      <c r="LKZ83"/>
      <c r="LLA83"/>
      <c r="LLB83"/>
      <c r="LLC83"/>
      <c r="LLD83"/>
      <c r="LLE83"/>
      <c r="LLF83"/>
      <c r="LLG83"/>
      <c r="LLH83"/>
      <c r="LLI83"/>
      <c r="LLJ83"/>
      <c r="LLK83"/>
      <c r="LLL83"/>
      <c r="LLM83"/>
      <c r="LLN83"/>
      <c r="LLO83"/>
      <c r="LLP83"/>
      <c r="LLQ83"/>
      <c r="LLR83"/>
      <c r="LLS83"/>
      <c r="LLT83"/>
      <c r="LLU83"/>
      <c r="LLV83"/>
      <c r="LLW83"/>
      <c r="LLX83"/>
      <c r="LLY83"/>
      <c r="LLZ83"/>
      <c r="LMA83"/>
      <c r="LMB83"/>
      <c r="LMC83"/>
      <c r="LMD83"/>
      <c r="LME83"/>
      <c r="LMF83"/>
      <c r="LMG83"/>
      <c r="LMH83"/>
      <c r="LMI83"/>
      <c r="LMJ83"/>
      <c r="LMK83"/>
      <c r="LML83"/>
      <c r="LMM83"/>
      <c r="LMN83"/>
      <c r="LMO83"/>
      <c r="LMP83"/>
      <c r="LMQ83"/>
      <c r="LMR83"/>
      <c r="LMS83"/>
      <c r="LMT83"/>
      <c r="LMU83"/>
      <c r="LMV83"/>
      <c r="LMW83"/>
      <c r="LMX83"/>
      <c r="LMY83"/>
      <c r="LMZ83"/>
      <c r="LNA83"/>
      <c r="LNB83"/>
      <c r="LNC83"/>
      <c r="LND83"/>
      <c r="LNE83"/>
      <c r="LNF83"/>
      <c r="LNG83"/>
      <c r="LNH83"/>
      <c r="LNI83"/>
      <c r="LNJ83"/>
      <c r="LNK83"/>
      <c r="LNL83"/>
      <c r="LNM83"/>
      <c r="LNN83"/>
      <c r="LNO83"/>
      <c r="LNP83"/>
      <c r="LNQ83"/>
      <c r="LNR83"/>
      <c r="LNS83"/>
      <c r="LNT83"/>
      <c r="LNU83"/>
      <c r="LNV83"/>
      <c r="LNW83"/>
      <c r="LNX83"/>
      <c r="LNY83"/>
      <c r="LNZ83"/>
      <c r="LOA83"/>
      <c r="LOB83"/>
      <c r="LOC83"/>
      <c r="LOD83"/>
      <c r="LOE83"/>
      <c r="LOF83"/>
      <c r="LOG83"/>
      <c r="LOH83"/>
      <c r="LOI83"/>
      <c r="LOJ83"/>
      <c r="LOK83"/>
      <c r="LOL83"/>
      <c r="LOM83"/>
      <c r="LON83"/>
      <c r="LOO83"/>
      <c r="LOP83"/>
      <c r="LOQ83"/>
      <c r="LOR83"/>
      <c r="LOS83"/>
      <c r="LOT83"/>
      <c r="LOU83"/>
      <c r="LOV83"/>
      <c r="LOW83"/>
      <c r="LOX83"/>
      <c r="LOY83"/>
      <c r="LOZ83"/>
      <c r="LPA83"/>
      <c r="LPB83"/>
      <c r="LPC83"/>
      <c r="LPD83"/>
      <c r="LPE83"/>
      <c r="LPF83"/>
      <c r="LPG83"/>
      <c r="LPH83"/>
      <c r="LPI83"/>
      <c r="LPJ83"/>
      <c r="LPK83"/>
      <c r="LPL83"/>
      <c r="LPM83"/>
      <c r="LPN83"/>
      <c r="LPO83"/>
      <c r="LPP83"/>
      <c r="LPQ83"/>
      <c r="LPR83"/>
      <c r="LPS83"/>
      <c r="LPT83"/>
      <c r="LPU83"/>
      <c r="LPV83"/>
      <c r="LPW83"/>
      <c r="LPX83"/>
      <c r="LPY83"/>
      <c r="LPZ83"/>
      <c r="LQA83"/>
      <c r="LQB83"/>
      <c r="LQC83"/>
      <c r="LQD83"/>
      <c r="LQE83"/>
      <c r="LQF83"/>
      <c r="LQG83"/>
      <c r="LQH83"/>
      <c r="LQI83"/>
      <c r="LQJ83"/>
      <c r="LQK83"/>
      <c r="LQL83"/>
      <c r="LQM83"/>
      <c r="LQN83"/>
      <c r="LQO83"/>
      <c r="LQP83"/>
      <c r="LQQ83"/>
      <c r="LQR83"/>
      <c r="LQS83"/>
      <c r="LQT83"/>
      <c r="LQU83"/>
      <c r="LQV83"/>
      <c r="LQW83"/>
      <c r="LQX83"/>
      <c r="LQY83"/>
      <c r="LQZ83"/>
      <c r="LRA83"/>
      <c r="LRB83"/>
      <c r="LRC83"/>
      <c r="LRD83"/>
      <c r="LRE83"/>
      <c r="LRF83"/>
      <c r="LRG83"/>
      <c r="LRH83"/>
      <c r="LRI83"/>
      <c r="LRJ83"/>
      <c r="LRK83"/>
      <c r="LRL83"/>
      <c r="LRM83"/>
      <c r="LRN83"/>
      <c r="LRO83"/>
      <c r="LRP83"/>
      <c r="LRQ83"/>
      <c r="LRR83"/>
      <c r="LRS83"/>
      <c r="LRT83"/>
      <c r="LRU83"/>
      <c r="LRV83"/>
      <c r="LRW83"/>
      <c r="LRX83"/>
      <c r="LRY83"/>
      <c r="LRZ83"/>
      <c r="LSA83"/>
      <c r="LSB83"/>
      <c r="LSC83"/>
      <c r="LSD83"/>
      <c r="LSE83"/>
      <c r="LSF83"/>
      <c r="LSG83"/>
      <c r="LSH83"/>
      <c r="LSI83"/>
      <c r="LSJ83"/>
      <c r="LSK83"/>
      <c r="LSL83"/>
      <c r="LSM83"/>
      <c r="LSN83"/>
      <c r="LSO83"/>
      <c r="LSP83"/>
      <c r="LSQ83"/>
      <c r="LSR83"/>
      <c r="LSS83"/>
      <c r="LST83"/>
      <c r="LSU83"/>
      <c r="LSV83"/>
      <c r="LSW83"/>
      <c r="LSX83"/>
      <c r="LSY83"/>
      <c r="LSZ83"/>
      <c r="LTA83"/>
      <c r="LTB83"/>
      <c r="LTC83"/>
      <c r="LTD83"/>
      <c r="LTE83"/>
      <c r="LTF83"/>
      <c r="LTG83"/>
      <c r="LTH83"/>
      <c r="LTI83"/>
      <c r="LTJ83"/>
      <c r="LTK83"/>
      <c r="LTL83"/>
      <c r="LTM83"/>
      <c r="LTN83"/>
      <c r="LTO83"/>
      <c r="LTP83"/>
      <c r="LTQ83"/>
      <c r="LTR83"/>
      <c r="LTS83"/>
      <c r="LTT83"/>
      <c r="LTU83"/>
      <c r="LTV83"/>
      <c r="LTW83"/>
      <c r="LTX83"/>
      <c r="LTY83"/>
      <c r="LTZ83"/>
      <c r="LUA83"/>
      <c r="LUB83"/>
      <c r="LUC83"/>
      <c r="LUD83"/>
      <c r="LUE83"/>
      <c r="LUF83"/>
      <c r="LUG83"/>
      <c r="LUH83"/>
      <c r="LUI83"/>
      <c r="LUJ83"/>
      <c r="LUK83"/>
      <c r="LUL83"/>
      <c r="LUM83"/>
      <c r="LUN83"/>
      <c r="LUO83"/>
      <c r="LUP83"/>
      <c r="LUQ83"/>
      <c r="LUR83"/>
      <c r="LUS83"/>
      <c r="LUT83"/>
      <c r="LUU83"/>
      <c r="LUV83"/>
      <c r="LUW83"/>
      <c r="LUX83"/>
      <c r="LUY83"/>
      <c r="LUZ83"/>
      <c r="LVA83"/>
      <c r="LVB83"/>
      <c r="LVC83"/>
      <c r="LVD83"/>
      <c r="LVE83"/>
      <c r="LVF83"/>
      <c r="LVG83"/>
      <c r="LVH83"/>
      <c r="LVI83"/>
      <c r="LVJ83"/>
      <c r="LVK83"/>
      <c r="LVL83"/>
      <c r="LVM83"/>
      <c r="LVN83"/>
      <c r="LVO83"/>
      <c r="LVP83"/>
      <c r="LVQ83"/>
      <c r="LVR83"/>
      <c r="LVS83"/>
      <c r="LVT83"/>
      <c r="LVU83"/>
      <c r="LVV83"/>
      <c r="LVW83"/>
      <c r="LVX83"/>
      <c r="LVY83"/>
      <c r="LVZ83"/>
      <c r="LWA83"/>
      <c r="LWB83"/>
      <c r="LWC83"/>
      <c r="LWD83"/>
      <c r="LWE83"/>
      <c r="LWF83"/>
      <c r="LWG83"/>
      <c r="LWH83"/>
      <c r="LWI83"/>
      <c r="LWJ83"/>
      <c r="LWK83"/>
      <c r="LWL83"/>
      <c r="LWM83"/>
      <c r="LWN83"/>
      <c r="LWO83"/>
      <c r="LWP83"/>
      <c r="LWQ83"/>
      <c r="LWR83"/>
      <c r="LWS83"/>
      <c r="LWT83"/>
      <c r="LWU83"/>
      <c r="LWV83"/>
      <c r="LWW83"/>
      <c r="LWX83"/>
      <c r="LWY83"/>
      <c r="LWZ83"/>
      <c r="LXA83"/>
      <c r="LXB83"/>
      <c r="LXC83"/>
      <c r="LXD83"/>
      <c r="LXE83"/>
      <c r="LXF83"/>
      <c r="LXG83"/>
      <c r="LXH83"/>
      <c r="LXI83"/>
      <c r="LXJ83"/>
      <c r="LXK83"/>
      <c r="LXL83"/>
      <c r="LXM83"/>
      <c r="LXN83"/>
      <c r="LXO83"/>
      <c r="LXP83"/>
      <c r="LXQ83"/>
      <c r="LXR83"/>
      <c r="LXS83"/>
      <c r="LXT83"/>
      <c r="LXU83"/>
      <c r="LXV83"/>
      <c r="LXW83"/>
      <c r="LXX83"/>
      <c r="LXY83"/>
      <c r="LXZ83"/>
      <c r="LYA83"/>
      <c r="LYB83"/>
      <c r="LYC83"/>
      <c r="LYD83"/>
      <c r="LYE83"/>
      <c r="LYF83"/>
      <c r="LYG83"/>
      <c r="LYH83"/>
      <c r="LYI83"/>
      <c r="LYJ83"/>
      <c r="LYK83"/>
      <c r="LYL83"/>
      <c r="LYM83"/>
      <c r="LYN83"/>
      <c r="LYO83"/>
      <c r="LYP83"/>
      <c r="LYQ83"/>
      <c r="LYR83"/>
      <c r="LYS83"/>
      <c r="LYT83"/>
      <c r="LYU83"/>
      <c r="LYV83"/>
      <c r="LYW83"/>
      <c r="LYX83"/>
      <c r="LYY83"/>
      <c r="LYZ83"/>
      <c r="LZA83"/>
      <c r="LZB83"/>
      <c r="LZC83"/>
      <c r="LZD83"/>
      <c r="LZE83"/>
      <c r="LZF83"/>
      <c r="LZG83"/>
      <c r="LZH83"/>
      <c r="LZI83"/>
      <c r="LZJ83"/>
      <c r="LZK83"/>
      <c r="LZL83"/>
      <c r="LZM83"/>
      <c r="LZN83"/>
      <c r="LZO83"/>
      <c r="LZP83"/>
      <c r="LZQ83"/>
      <c r="LZR83"/>
      <c r="LZS83"/>
      <c r="LZT83"/>
      <c r="LZU83"/>
      <c r="LZV83"/>
      <c r="LZW83"/>
      <c r="LZX83"/>
      <c r="LZY83"/>
      <c r="LZZ83"/>
      <c r="MAA83"/>
      <c r="MAB83"/>
      <c r="MAC83"/>
      <c r="MAD83"/>
      <c r="MAE83"/>
      <c r="MAF83"/>
      <c r="MAG83"/>
      <c r="MAH83"/>
      <c r="MAI83"/>
      <c r="MAJ83"/>
      <c r="MAK83"/>
      <c r="MAL83"/>
      <c r="MAM83"/>
      <c r="MAN83"/>
      <c r="MAO83"/>
      <c r="MAP83"/>
      <c r="MAQ83"/>
      <c r="MAR83"/>
      <c r="MAS83"/>
      <c r="MAT83"/>
      <c r="MAU83"/>
      <c r="MAV83"/>
      <c r="MAW83"/>
      <c r="MAX83"/>
      <c r="MAY83"/>
      <c r="MAZ83"/>
      <c r="MBA83"/>
      <c r="MBB83"/>
      <c r="MBC83"/>
      <c r="MBD83"/>
      <c r="MBE83"/>
      <c r="MBF83"/>
      <c r="MBG83"/>
      <c r="MBH83"/>
      <c r="MBI83"/>
      <c r="MBJ83"/>
      <c r="MBK83"/>
      <c r="MBL83"/>
      <c r="MBM83"/>
      <c r="MBN83"/>
      <c r="MBO83"/>
      <c r="MBP83"/>
      <c r="MBQ83"/>
      <c r="MBR83"/>
      <c r="MBS83"/>
      <c r="MBT83"/>
      <c r="MBU83"/>
      <c r="MBV83"/>
      <c r="MBW83"/>
      <c r="MBX83"/>
      <c r="MBY83"/>
      <c r="MBZ83"/>
      <c r="MCA83"/>
      <c r="MCB83"/>
      <c r="MCC83"/>
      <c r="MCD83"/>
      <c r="MCE83"/>
      <c r="MCF83"/>
      <c r="MCG83"/>
      <c r="MCH83"/>
      <c r="MCI83"/>
      <c r="MCJ83"/>
      <c r="MCK83"/>
      <c r="MCL83"/>
      <c r="MCM83"/>
      <c r="MCN83"/>
      <c r="MCO83"/>
      <c r="MCP83"/>
      <c r="MCQ83"/>
      <c r="MCR83"/>
      <c r="MCS83"/>
      <c r="MCT83"/>
      <c r="MCU83"/>
      <c r="MCV83"/>
      <c r="MCW83"/>
      <c r="MCX83"/>
      <c r="MCY83"/>
      <c r="MCZ83"/>
      <c r="MDA83"/>
      <c r="MDB83"/>
      <c r="MDC83"/>
      <c r="MDD83"/>
      <c r="MDE83"/>
      <c r="MDF83"/>
      <c r="MDG83"/>
      <c r="MDH83"/>
      <c r="MDI83"/>
      <c r="MDJ83"/>
      <c r="MDK83"/>
      <c r="MDL83"/>
      <c r="MDM83"/>
      <c r="MDN83"/>
      <c r="MDO83"/>
      <c r="MDP83"/>
      <c r="MDQ83"/>
      <c r="MDR83"/>
      <c r="MDS83"/>
      <c r="MDT83"/>
      <c r="MDU83"/>
      <c r="MDV83"/>
      <c r="MDW83"/>
      <c r="MDX83"/>
      <c r="MDY83"/>
      <c r="MDZ83"/>
      <c r="MEA83"/>
      <c r="MEB83"/>
      <c r="MEC83"/>
      <c r="MED83"/>
      <c r="MEE83"/>
      <c r="MEF83"/>
      <c r="MEG83"/>
      <c r="MEH83"/>
      <c r="MEI83"/>
      <c r="MEJ83"/>
      <c r="MEK83"/>
      <c r="MEL83"/>
      <c r="MEM83"/>
      <c r="MEN83"/>
      <c r="MEO83"/>
      <c r="MEP83"/>
      <c r="MEQ83"/>
      <c r="MER83"/>
      <c r="MES83"/>
      <c r="MET83"/>
      <c r="MEU83"/>
      <c r="MEV83"/>
      <c r="MEW83"/>
      <c r="MEX83"/>
      <c r="MEY83"/>
      <c r="MEZ83"/>
      <c r="MFA83"/>
      <c r="MFB83"/>
      <c r="MFC83"/>
      <c r="MFD83"/>
      <c r="MFE83"/>
      <c r="MFF83"/>
      <c r="MFG83"/>
      <c r="MFH83"/>
      <c r="MFI83"/>
      <c r="MFJ83"/>
      <c r="MFK83"/>
      <c r="MFL83"/>
      <c r="MFM83"/>
      <c r="MFN83"/>
      <c r="MFO83"/>
      <c r="MFP83"/>
      <c r="MFQ83"/>
      <c r="MFR83"/>
      <c r="MFS83"/>
      <c r="MFT83"/>
      <c r="MFU83"/>
      <c r="MFV83"/>
      <c r="MFW83"/>
      <c r="MFX83"/>
      <c r="MFY83"/>
      <c r="MFZ83"/>
      <c r="MGA83"/>
      <c r="MGB83"/>
      <c r="MGC83"/>
      <c r="MGD83"/>
      <c r="MGE83"/>
      <c r="MGF83"/>
      <c r="MGG83"/>
      <c r="MGH83"/>
      <c r="MGI83"/>
      <c r="MGJ83"/>
      <c r="MGK83"/>
      <c r="MGL83"/>
      <c r="MGM83"/>
      <c r="MGN83"/>
      <c r="MGO83"/>
      <c r="MGP83"/>
      <c r="MGQ83"/>
      <c r="MGR83"/>
      <c r="MGS83"/>
      <c r="MGT83"/>
      <c r="MGU83"/>
      <c r="MGV83"/>
      <c r="MGW83"/>
      <c r="MGX83"/>
      <c r="MGY83"/>
      <c r="MGZ83"/>
      <c r="MHA83"/>
      <c r="MHB83"/>
      <c r="MHC83"/>
      <c r="MHD83"/>
      <c r="MHE83"/>
      <c r="MHF83"/>
      <c r="MHG83"/>
      <c r="MHH83"/>
      <c r="MHI83"/>
      <c r="MHJ83"/>
      <c r="MHK83"/>
      <c r="MHL83"/>
      <c r="MHM83"/>
      <c r="MHN83"/>
      <c r="MHO83"/>
      <c r="MHP83"/>
      <c r="MHQ83"/>
      <c r="MHR83"/>
      <c r="MHS83"/>
      <c r="MHT83"/>
      <c r="MHU83"/>
      <c r="MHV83"/>
      <c r="MHW83"/>
      <c r="MHX83"/>
      <c r="MHY83"/>
      <c r="MHZ83"/>
      <c r="MIA83"/>
      <c r="MIB83"/>
      <c r="MIC83"/>
      <c r="MID83"/>
      <c r="MIE83"/>
      <c r="MIF83"/>
      <c r="MIG83"/>
      <c r="MIH83"/>
      <c r="MII83"/>
      <c r="MIJ83"/>
      <c r="MIK83"/>
      <c r="MIL83"/>
      <c r="MIM83"/>
      <c r="MIN83"/>
      <c r="MIO83"/>
      <c r="MIP83"/>
      <c r="MIQ83"/>
      <c r="MIR83"/>
      <c r="MIS83"/>
      <c r="MIT83"/>
      <c r="MIU83"/>
      <c r="MIV83"/>
      <c r="MIW83"/>
      <c r="MIX83"/>
      <c r="MIY83"/>
      <c r="MIZ83"/>
      <c r="MJA83"/>
      <c r="MJB83"/>
      <c r="MJC83"/>
      <c r="MJD83"/>
      <c r="MJE83"/>
      <c r="MJF83"/>
      <c r="MJG83"/>
      <c r="MJH83"/>
      <c r="MJI83"/>
      <c r="MJJ83"/>
      <c r="MJK83"/>
      <c r="MJL83"/>
      <c r="MJM83"/>
      <c r="MJN83"/>
      <c r="MJO83"/>
      <c r="MJP83"/>
      <c r="MJQ83"/>
      <c r="MJR83"/>
      <c r="MJS83"/>
      <c r="MJT83"/>
      <c r="MJU83"/>
      <c r="MJV83"/>
      <c r="MJW83"/>
      <c r="MJX83"/>
      <c r="MJY83"/>
      <c r="MJZ83"/>
      <c r="MKA83"/>
      <c r="MKB83"/>
      <c r="MKC83"/>
      <c r="MKD83"/>
      <c r="MKE83"/>
      <c r="MKF83"/>
      <c r="MKG83"/>
      <c r="MKH83"/>
      <c r="MKI83"/>
      <c r="MKJ83"/>
      <c r="MKK83"/>
      <c r="MKL83"/>
      <c r="MKM83"/>
      <c r="MKN83"/>
      <c r="MKO83"/>
      <c r="MKP83"/>
      <c r="MKQ83"/>
      <c r="MKR83"/>
      <c r="MKS83"/>
      <c r="MKT83"/>
      <c r="MKU83"/>
      <c r="MKV83"/>
      <c r="MKW83"/>
      <c r="MKX83"/>
      <c r="MKY83"/>
      <c r="MKZ83"/>
      <c r="MLA83"/>
      <c r="MLB83"/>
      <c r="MLC83"/>
      <c r="MLD83"/>
      <c r="MLE83"/>
      <c r="MLF83"/>
      <c r="MLG83"/>
      <c r="MLH83"/>
      <c r="MLI83"/>
      <c r="MLJ83"/>
      <c r="MLK83"/>
      <c r="MLL83"/>
      <c r="MLM83"/>
      <c r="MLN83"/>
      <c r="MLO83"/>
      <c r="MLP83"/>
      <c r="MLQ83"/>
      <c r="MLR83"/>
      <c r="MLS83"/>
      <c r="MLT83"/>
      <c r="MLU83"/>
      <c r="MLV83"/>
      <c r="MLW83"/>
      <c r="MLX83"/>
      <c r="MLY83"/>
      <c r="MLZ83"/>
      <c r="MMA83"/>
      <c r="MMB83"/>
      <c r="MMC83"/>
      <c r="MMD83"/>
      <c r="MME83"/>
      <c r="MMF83"/>
      <c r="MMG83"/>
      <c r="MMH83"/>
      <c r="MMI83"/>
      <c r="MMJ83"/>
      <c r="MMK83"/>
      <c r="MML83"/>
      <c r="MMM83"/>
      <c r="MMN83"/>
      <c r="MMO83"/>
      <c r="MMP83"/>
      <c r="MMQ83"/>
      <c r="MMR83"/>
      <c r="MMS83"/>
      <c r="MMT83"/>
      <c r="MMU83"/>
      <c r="MMV83"/>
      <c r="MMW83"/>
      <c r="MMX83"/>
      <c r="MMY83"/>
      <c r="MMZ83"/>
      <c r="MNA83"/>
      <c r="MNB83"/>
      <c r="MNC83"/>
      <c r="MND83"/>
      <c r="MNE83"/>
      <c r="MNF83"/>
      <c r="MNG83"/>
      <c r="MNH83"/>
      <c r="MNI83"/>
      <c r="MNJ83"/>
      <c r="MNK83"/>
      <c r="MNL83"/>
      <c r="MNM83"/>
      <c r="MNN83"/>
      <c r="MNO83"/>
      <c r="MNP83"/>
      <c r="MNQ83"/>
      <c r="MNR83"/>
      <c r="MNS83"/>
      <c r="MNT83"/>
      <c r="MNU83"/>
      <c r="MNV83"/>
      <c r="MNW83"/>
      <c r="MNX83"/>
      <c r="MNY83"/>
      <c r="MNZ83"/>
      <c r="MOA83"/>
      <c r="MOB83"/>
      <c r="MOC83"/>
      <c r="MOD83"/>
      <c r="MOE83"/>
      <c r="MOF83"/>
      <c r="MOG83"/>
      <c r="MOH83"/>
      <c r="MOI83"/>
      <c r="MOJ83"/>
      <c r="MOK83"/>
      <c r="MOL83"/>
      <c r="MOM83"/>
      <c r="MON83"/>
      <c r="MOO83"/>
      <c r="MOP83"/>
      <c r="MOQ83"/>
      <c r="MOR83"/>
      <c r="MOS83"/>
      <c r="MOT83"/>
      <c r="MOU83"/>
      <c r="MOV83"/>
      <c r="MOW83"/>
      <c r="MOX83"/>
      <c r="MOY83"/>
      <c r="MOZ83"/>
      <c r="MPA83"/>
      <c r="MPB83"/>
      <c r="MPC83"/>
      <c r="MPD83"/>
      <c r="MPE83"/>
      <c r="MPF83"/>
      <c r="MPG83"/>
      <c r="MPH83"/>
      <c r="MPI83"/>
      <c r="MPJ83"/>
      <c r="MPK83"/>
      <c r="MPL83"/>
      <c r="MPM83"/>
      <c r="MPN83"/>
      <c r="MPO83"/>
      <c r="MPP83"/>
      <c r="MPQ83"/>
      <c r="MPR83"/>
      <c r="MPS83"/>
      <c r="MPT83"/>
      <c r="MPU83"/>
      <c r="MPV83"/>
      <c r="MPW83"/>
      <c r="MPX83"/>
      <c r="MPY83"/>
      <c r="MPZ83"/>
      <c r="MQA83"/>
      <c r="MQB83"/>
      <c r="MQC83"/>
      <c r="MQD83"/>
      <c r="MQE83"/>
      <c r="MQF83"/>
      <c r="MQG83"/>
      <c r="MQH83"/>
      <c r="MQI83"/>
      <c r="MQJ83"/>
      <c r="MQK83"/>
      <c r="MQL83"/>
      <c r="MQM83"/>
      <c r="MQN83"/>
      <c r="MQO83"/>
      <c r="MQP83"/>
      <c r="MQQ83"/>
      <c r="MQR83"/>
      <c r="MQS83"/>
      <c r="MQT83"/>
      <c r="MQU83"/>
      <c r="MQV83"/>
      <c r="MQW83"/>
      <c r="MQX83"/>
      <c r="MQY83"/>
      <c r="MQZ83"/>
      <c r="MRA83"/>
      <c r="MRB83"/>
      <c r="MRC83"/>
      <c r="MRD83"/>
      <c r="MRE83"/>
      <c r="MRF83"/>
      <c r="MRG83"/>
      <c r="MRH83"/>
      <c r="MRI83"/>
      <c r="MRJ83"/>
      <c r="MRK83"/>
      <c r="MRL83"/>
      <c r="MRM83"/>
      <c r="MRN83"/>
      <c r="MRO83"/>
      <c r="MRP83"/>
      <c r="MRQ83"/>
      <c r="MRR83"/>
      <c r="MRS83"/>
      <c r="MRT83"/>
      <c r="MRU83"/>
      <c r="MRV83"/>
      <c r="MRW83"/>
      <c r="MRX83"/>
      <c r="MRY83"/>
      <c r="MRZ83"/>
      <c r="MSA83"/>
      <c r="MSB83"/>
      <c r="MSC83"/>
      <c r="MSD83"/>
      <c r="MSE83"/>
      <c r="MSF83"/>
      <c r="MSG83"/>
      <c r="MSH83"/>
      <c r="MSI83"/>
      <c r="MSJ83"/>
      <c r="MSK83"/>
      <c r="MSL83"/>
      <c r="MSM83"/>
      <c r="MSN83"/>
      <c r="MSO83"/>
      <c r="MSP83"/>
      <c r="MSQ83"/>
      <c r="MSR83"/>
      <c r="MSS83"/>
      <c r="MST83"/>
      <c r="MSU83"/>
      <c r="MSV83"/>
      <c r="MSW83"/>
      <c r="MSX83"/>
      <c r="MSY83"/>
      <c r="MSZ83"/>
      <c r="MTA83"/>
      <c r="MTB83"/>
      <c r="MTC83"/>
      <c r="MTD83"/>
      <c r="MTE83"/>
      <c r="MTF83"/>
      <c r="MTG83"/>
      <c r="MTH83"/>
      <c r="MTI83"/>
      <c r="MTJ83"/>
      <c r="MTK83"/>
      <c r="MTL83"/>
      <c r="MTM83"/>
      <c r="MTN83"/>
      <c r="MTO83"/>
      <c r="MTP83"/>
      <c r="MTQ83"/>
      <c r="MTR83"/>
      <c r="MTS83"/>
      <c r="MTT83"/>
      <c r="MTU83"/>
      <c r="MTV83"/>
      <c r="MTW83"/>
      <c r="MTX83"/>
      <c r="MTY83"/>
      <c r="MTZ83"/>
      <c r="MUA83"/>
      <c r="MUB83"/>
      <c r="MUC83"/>
      <c r="MUD83"/>
      <c r="MUE83"/>
      <c r="MUF83"/>
      <c r="MUG83"/>
      <c r="MUH83"/>
      <c r="MUI83"/>
      <c r="MUJ83"/>
      <c r="MUK83"/>
      <c r="MUL83"/>
      <c r="MUM83"/>
      <c r="MUN83"/>
      <c r="MUO83"/>
      <c r="MUP83"/>
      <c r="MUQ83"/>
      <c r="MUR83"/>
      <c r="MUS83"/>
      <c r="MUT83"/>
      <c r="MUU83"/>
      <c r="MUV83"/>
      <c r="MUW83"/>
      <c r="MUX83"/>
      <c r="MUY83"/>
      <c r="MUZ83"/>
      <c r="MVA83"/>
      <c r="MVB83"/>
      <c r="MVC83"/>
      <c r="MVD83"/>
      <c r="MVE83"/>
      <c r="MVF83"/>
      <c r="MVG83"/>
      <c r="MVH83"/>
      <c r="MVI83"/>
      <c r="MVJ83"/>
      <c r="MVK83"/>
      <c r="MVL83"/>
      <c r="MVM83"/>
      <c r="MVN83"/>
      <c r="MVO83"/>
      <c r="MVP83"/>
      <c r="MVQ83"/>
      <c r="MVR83"/>
      <c r="MVS83"/>
      <c r="MVT83"/>
      <c r="MVU83"/>
      <c r="MVV83"/>
      <c r="MVW83"/>
      <c r="MVX83"/>
      <c r="MVY83"/>
      <c r="MVZ83"/>
      <c r="MWA83"/>
      <c r="MWB83"/>
      <c r="MWC83"/>
      <c r="MWD83"/>
      <c r="MWE83"/>
      <c r="MWF83"/>
      <c r="MWG83"/>
      <c r="MWH83"/>
      <c r="MWI83"/>
      <c r="MWJ83"/>
      <c r="MWK83"/>
      <c r="MWL83"/>
      <c r="MWM83"/>
      <c r="MWN83"/>
      <c r="MWO83"/>
      <c r="MWP83"/>
      <c r="MWQ83"/>
      <c r="MWR83"/>
      <c r="MWS83"/>
      <c r="MWT83"/>
      <c r="MWU83"/>
      <c r="MWV83"/>
      <c r="MWW83"/>
      <c r="MWX83"/>
      <c r="MWY83"/>
      <c r="MWZ83"/>
      <c r="MXA83"/>
      <c r="MXB83"/>
      <c r="MXC83"/>
      <c r="MXD83"/>
      <c r="MXE83"/>
      <c r="MXF83"/>
      <c r="MXG83"/>
      <c r="MXH83"/>
      <c r="MXI83"/>
      <c r="MXJ83"/>
      <c r="MXK83"/>
      <c r="MXL83"/>
      <c r="MXM83"/>
      <c r="MXN83"/>
      <c r="MXO83"/>
      <c r="MXP83"/>
      <c r="MXQ83"/>
      <c r="MXR83"/>
      <c r="MXS83"/>
      <c r="MXT83"/>
      <c r="MXU83"/>
      <c r="MXV83"/>
      <c r="MXW83"/>
      <c r="MXX83"/>
      <c r="MXY83"/>
      <c r="MXZ83"/>
      <c r="MYA83"/>
      <c r="MYB83"/>
      <c r="MYC83"/>
      <c r="MYD83"/>
      <c r="MYE83"/>
      <c r="MYF83"/>
      <c r="MYG83"/>
      <c r="MYH83"/>
      <c r="MYI83"/>
      <c r="MYJ83"/>
      <c r="MYK83"/>
      <c r="MYL83"/>
      <c r="MYM83"/>
      <c r="MYN83"/>
      <c r="MYO83"/>
      <c r="MYP83"/>
      <c r="MYQ83"/>
      <c r="MYR83"/>
      <c r="MYS83"/>
      <c r="MYT83"/>
      <c r="MYU83"/>
      <c r="MYV83"/>
      <c r="MYW83"/>
      <c r="MYX83"/>
      <c r="MYY83"/>
      <c r="MYZ83"/>
      <c r="MZA83"/>
      <c r="MZB83"/>
      <c r="MZC83"/>
      <c r="MZD83"/>
      <c r="MZE83"/>
      <c r="MZF83"/>
      <c r="MZG83"/>
      <c r="MZH83"/>
      <c r="MZI83"/>
      <c r="MZJ83"/>
      <c r="MZK83"/>
      <c r="MZL83"/>
      <c r="MZM83"/>
      <c r="MZN83"/>
      <c r="MZO83"/>
      <c r="MZP83"/>
      <c r="MZQ83"/>
      <c r="MZR83"/>
      <c r="MZS83"/>
      <c r="MZT83"/>
      <c r="MZU83"/>
      <c r="MZV83"/>
      <c r="MZW83"/>
      <c r="MZX83"/>
      <c r="MZY83"/>
      <c r="MZZ83"/>
      <c r="NAA83"/>
      <c r="NAB83"/>
      <c r="NAC83"/>
      <c r="NAD83"/>
      <c r="NAE83"/>
      <c r="NAF83"/>
      <c r="NAG83"/>
      <c r="NAH83"/>
      <c r="NAI83"/>
      <c r="NAJ83"/>
      <c r="NAK83"/>
      <c r="NAL83"/>
      <c r="NAM83"/>
      <c r="NAN83"/>
      <c r="NAO83"/>
      <c r="NAP83"/>
      <c r="NAQ83"/>
      <c r="NAR83"/>
      <c r="NAS83"/>
      <c r="NAT83"/>
      <c r="NAU83"/>
      <c r="NAV83"/>
      <c r="NAW83"/>
      <c r="NAX83"/>
      <c r="NAY83"/>
      <c r="NAZ83"/>
      <c r="NBA83"/>
      <c r="NBB83"/>
      <c r="NBC83"/>
      <c r="NBD83"/>
      <c r="NBE83"/>
      <c r="NBF83"/>
      <c r="NBG83"/>
      <c r="NBH83"/>
      <c r="NBI83"/>
      <c r="NBJ83"/>
      <c r="NBK83"/>
      <c r="NBL83"/>
      <c r="NBM83"/>
      <c r="NBN83"/>
      <c r="NBO83"/>
      <c r="NBP83"/>
      <c r="NBQ83"/>
      <c r="NBR83"/>
      <c r="NBS83"/>
      <c r="NBT83"/>
      <c r="NBU83"/>
      <c r="NBV83"/>
      <c r="NBW83"/>
      <c r="NBX83"/>
      <c r="NBY83"/>
      <c r="NBZ83"/>
      <c r="NCA83"/>
      <c r="NCB83"/>
      <c r="NCC83"/>
      <c r="NCD83"/>
      <c r="NCE83"/>
      <c r="NCF83"/>
      <c r="NCG83"/>
      <c r="NCH83"/>
      <c r="NCI83"/>
      <c r="NCJ83"/>
      <c r="NCK83"/>
      <c r="NCL83"/>
      <c r="NCM83"/>
      <c r="NCN83"/>
      <c r="NCO83"/>
      <c r="NCP83"/>
      <c r="NCQ83"/>
      <c r="NCR83"/>
      <c r="NCS83"/>
      <c r="NCT83"/>
      <c r="NCU83"/>
      <c r="NCV83"/>
      <c r="NCW83"/>
      <c r="NCX83"/>
      <c r="NCY83"/>
      <c r="NCZ83"/>
      <c r="NDA83"/>
      <c r="NDB83"/>
      <c r="NDC83"/>
      <c r="NDD83"/>
      <c r="NDE83"/>
      <c r="NDF83"/>
      <c r="NDG83"/>
      <c r="NDH83"/>
      <c r="NDI83"/>
      <c r="NDJ83"/>
      <c r="NDK83"/>
      <c r="NDL83"/>
      <c r="NDM83"/>
      <c r="NDN83"/>
      <c r="NDO83"/>
      <c r="NDP83"/>
      <c r="NDQ83"/>
      <c r="NDR83"/>
      <c r="NDS83"/>
      <c r="NDT83"/>
      <c r="NDU83"/>
      <c r="NDV83"/>
      <c r="NDW83"/>
      <c r="NDX83"/>
      <c r="NDY83"/>
      <c r="NDZ83"/>
      <c r="NEA83"/>
      <c r="NEB83"/>
      <c r="NEC83"/>
      <c r="NED83"/>
      <c r="NEE83"/>
      <c r="NEF83"/>
      <c r="NEG83"/>
      <c r="NEH83"/>
      <c r="NEI83"/>
      <c r="NEJ83"/>
      <c r="NEK83"/>
      <c r="NEL83"/>
      <c r="NEM83"/>
      <c r="NEN83"/>
      <c r="NEO83"/>
      <c r="NEP83"/>
      <c r="NEQ83"/>
      <c r="NER83"/>
      <c r="NES83"/>
      <c r="NET83"/>
      <c r="NEU83"/>
      <c r="NEV83"/>
      <c r="NEW83"/>
      <c r="NEX83"/>
      <c r="NEY83"/>
      <c r="NEZ83"/>
      <c r="NFA83"/>
      <c r="NFB83"/>
      <c r="NFC83"/>
      <c r="NFD83"/>
      <c r="NFE83"/>
      <c r="NFF83"/>
      <c r="NFG83"/>
      <c r="NFH83"/>
      <c r="NFI83"/>
      <c r="NFJ83"/>
      <c r="NFK83"/>
      <c r="NFL83"/>
      <c r="NFM83"/>
      <c r="NFN83"/>
      <c r="NFO83"/>
      <c r="NFP83"/>
      <c r="NFQ83"/>
      <c r="NFR83"/>
      <c r="NFS83"/>
      <c r="NFT83"/>
      <c r="NFU83"/>
      <c r="NFV83"/>
      <c r="NFW83"/>
      <c r="NFX83"/>
      <c r="NFY83"/>
      <c r="NFZ83"/>
      <c r="NGA83"/>
      <c r="NGB83"/>
      <c r="NGC83"/>
      <c r="NGD83"/>
      <c r="NGE83"/>
      <c r="NGF83"/>
      <c r="NGG83"/>
      <c r="NGH83"/>
      <c r="NGI83"/>
      <c r="NGJ83"/>
      <c r="NGK83"/>
      <c r="NGL83"/>
      <c r="NGM83"/>
      <c r="NGN83"/>
      <c r="NGO83"/>
      <c r="NGP83"/>
      <c r="NGQ83"/>
      <c r="NGR83"/>
      <c r="NGS83"/>
      <c r="NGT83"/>
      <c r="NGU83"/>
      <c r="NGV83"/>
      <c r="NGW83"/>
      <c r="NGX83"/>
      <c r="NGY83"/>
      <c r="NGZ83"/>
      <c r="NHA83"/>
      <c r="NHB83"/>
      <c r="NHC83"/>
      <c r="NHD83"/>
      <c r="NHE83"/>
      <c r="NHF83"/>
      <c r="NHG83"/>
      <c r="NHH83"/>
      <c r="NHI83"/>
      <c r="NHJ83"/>
      <c r="NHK83"/>
      <c r="NHL83"/>
      <c r="NHM83"/>
      <c r="NHN83"/>
      <c r="NHO83"/>
      <c r="NHP83"/>
      <c r="NHQ83"/>
      <c r="NHR83"/>
      <c r="NHS83"/>
      <c r="NHT83"/>
      <c r="NHU83"/>
      <c r="NHV83"/>
      <c r="NHW83"/>
      <c r="NHX83"/>
      <c r="NHY83"/>
      <c r="NHZ83"/>
      <c r="NIA83"/>
      <c r="NIB83"/>
      <c r="NIC83"/>
      <c r="NID83"/>
      <c r="NIE83"/>
      <c r="NIF83"/>
      <c r="NIG83"/>
      <c r="NIH83"/>
      <c r="NII83"/>
      <c r="NIJ83"/>
      <c r="NIK83"/>
      <c r="NIL83"/>
      <c r="NIM83"/>
      <c r="NIN83"/>
      <c r="NIO83"/>
      <c r="NIP83"/>
      <c r="NIQ83"/>
      <c r="NIR83"/>
      <c r="NIS83"/>
      <c r="NIT83"/>
      <c r="NIU83"/>
      <c r="NIV83"/>
      <c r="NIW83"/>
      <c r="NIX83"/>
      <c r="NIY83"/>
      <c r="NIZ83"/>
      <c r="NJA83"/>
      <c r="NJB83"/>
      <c r="NJC83"/>
      <c r="NJD83"/>
      <c r="NJE83"/>
      <c r="NJF83"/>
      <c r="NJG83"/>
      <c r="NJH83"/>
      <c r="NJI83"/>
      <c r="NJJ83"/>
      <c r="NJK83"/>
      <c r="NJL83"/>
      <c r="NJM83"/>
      <c r="NJN83"/>
      <c r="NJO83"/>
      <c r="NJP83"/>
      <c r="NJQ83"/>
      <c r="NJR83"/>
      <c r="NJS83"/>
      <c r="NJT83"/>
      <c r="NJU83"/>
      <c r="NJV83"/>
      <c r="NJW83"/>
      <c r="NJX83"/>
      <c r="NJY83"/>
      <c r="NJZ83"/>
      <c r="NKA83"/>
      <c r="NKB83"/>
      <c r="NKC83"/>
      <c r="NKD83"/>
      <c r="NKE83"/>
      <c r="NKF83"/>
      <c r="NKG83"/>
      <c r="NKH83"/>
      <c r="NKI83"/>
      <c r="NKJ83"/>
      <c r="NKK83"/>
      <c r="NKL83"/>
      <c r="NKM83"/>
      <c r="NKN83"/>
      <c r="NKO83"/>
      <c r="NKP83"/>
      <c r="NKQ83"/>
      <c r="NKR83"/>
      <c r="NKS83"/>
      <c r="NKT83"/>
      <c r="NKU83"/>
      <c r="NKV83"/>
      <c r="NKW83"/>
      <c r="NKX83"/>
      <c r="NKY83"/>
      <c r="NKZ83"/>
      <c r="NLA83"/>
      <c r="NLB83"/>
      <c r="NLC83"/>
      <c r="NLD83"/>
      <c r="NLE83"/>
      <c r="NLF83"/>
      <c r="NLG83"/>
      <c r="NLH83"/>
      <c r="NLI83"/>
      <c r="NLJ83"/>
      <c r="NLK83"/>
      <c r="NLL83"/>
      <c r="NLM83"/>
      <c r="NLN83"/>
      <c r="NLO83"/>
      <c r="NLP83"/>
      <c r="NLQ83"/>
      <c r="NLR83"/>
      <c r="NLS83"/>
      <c r="NLT83"/>
      <c r="NLU83"/>
      <c r="NLV83"/>
      <c r="NLW83"/>
      <c r="NLX83"/>
      <c r="NLY83"/>
      <c r="NLZ83"/>
      <c r="NMA83"/>
      <c r="NMB83"/>
      <c r="NMC83"/>
      <c r="NMD83"/>
      <c r="NME83"/>
      <c r="NMF83"/>
      <c r="NMG83"/>
      <c r="NMH83"/>
      <c r="NMI83"/>
      <c r="NMJ83"/>
      <c r="NMK83"/>
      <c r="NML83"/>
      <c r="NMM83"/>
      <c r="NMN83"/>
      <c r="NMO83"/>
      <c r="NMP83"/>
      <c r="NMQ83"/>
      <c r="NMR83"/>
      <c r="NMS83"/>
      <c r="NMT83"/>
      <c r="NMU83"/>
      <c r="NMV83"/>
      <c r="NMW83"/>
      <c r="NMX83"/>
      <c r="NMY83"/>
      <c r="NMZ83"/>
      <c r="NNA83"/>
      <c r="NNB83"/>
      <c r="NNC83"/>
      <c r="NND83"/>
      <c r="NNE83"/>
      <c r="NNF83"/>
      <c r="NNG83"/>
      <c r="NNH83"/>
      <c r="NNI83"/>
      <c r="NNJ83"/>
      <c r="NNK83"/>
      <c r="NNL83"/>
      <c r="NNM83"/>
      <c r="NNN83"/>
      <c r="NNO83"/>
      <c r="NNP83"/>
      <c r="NNQ83"/>
      <c r="NNR83"/>
      <c r="NNS83"/>
      <c r="NNT83"/>
      <c r="NNU83"/>
      <c r="NNV83"/>
      <c r="NNW83"/>
      <c r="NNX83"/>
      <c r="NNY83"/>
      <c r="NNZ83"/>
      <c r="NOA83"/>
      <c r="NOB83"/>
      <c r="NOC83"/>
      <c r="NOD83"/>
      <c r="NOE83"/>
      <c r="NOF83"/>
      <c r="NOG83"/>
      <c r="NOH83"/>
      <c r="NOI83"/>
      <c r="NOJ83"/>
      <c r="NOK83"/>
      <c r="NOL83"/>
      <c r="NOM83"/>
      <c r="NON83"/>
      <c r="NOO83"/>
      <c r="NOP83"/>
      <c r="NOQ83"/>
      <c r="NOR83"/>
      <c r="NOS83"/>
      <c r="NOT83"/>
      <c r="NOU83"/>
      <c r="NOV83"/>
      <c r="NOW83"/>
      <c r="NOX83"/>
      <c r="NOY83"/>
      <c r="NOZ83"/>
      <c r="NPA83"/>
      <c r="NPB83"/>
      <c r="NPC83"/>
      <c r="NPD83"/>
      <c r="NPE83"/>
      <c r="NPF83"/>
      <c r="NPG83"/>
      <c r="NPH83"/>
      <c r="NPI83"/>
      <c r="NPJ83"/>
      <c r="NPK83"/>
      <c r="NPL83"/>
      <c r="NPM83"/>
      <c r="NPN83"/>
      <c r="NPO83"/>
      <c r="NPP83"/>
      <c r="NPQ83"/>
      <c r="NPR83"/>
      <c r="NPS83"/>
      <c r="NPT83"/>
      <c r="NPU83"/>
      <c r="NPV83"/>
      <c r="NPW83"/>
      <c r="NPX83"/>
      <c r="NPY83"/>
      <c r="NPZ83"/>
      <c r="NQA83"/>
      <c r="NQB83"/>
      <c r="NQC83"/>
      <c r="NQD83"/>
      <c r="NQE83"/>
      <c r="NQF83"/>
      <c r="NQG83"/>
      <c r="NQH83"/>
      <c r="NQI83"/>
      <c r="NQJ83"/>
      <c r="NQK83"/>
      <c r="NQL83"/>
      <c r="NQM83"/>
      <c r="NQN83"/>
      <c r="NQO83"/>
      <c r="NQP83"/>
      <c r="NQQ83"/>
      <c r="NQR83"/>
      <c r="NQS83"/>
      <c r="NQT83"/>
      <c r="NQU83"/>
      <c r="NQV83"/>
      <c r="NQW83"/>
      <c r="NQX83"/>
      <c r="NQY83"/>
      <c r="NQZ83"/>
      <c r="NRA83"/>
      <c r="NRB83"/>
      <c r="NRC83"/>
      <c r="NRD83"/>
      <c r="NRE83"/>
      <c r="NRF83"/>
      <c r="NRG83"/>
      <c r="NRH83"/>
      <c r="NRI83"/>
    </row>
    <row r="84" spans="1:9941" s="26" customFormat="1" ht="13.7" customHeight="1" thickBot="1" x14ac:dyDescent="0.25">
      <c r="A84" s="78" t="s">
        <v>25</v>
      </c>
      <c r="B84" s="688" t="s">
        <v>633</v>
      </c>
      <c r="C84" s="1202">
        <f>+C67+C83</f>
        <v>8304045755</v>
      </c>
      <c r="D84" s="269">
        <f t="shared" ref="D84:K84" si="29">+D67+D83</f>
        <v>10973036066</v>
      </c>
      <c r="E84" s="659">
        <f t="shared" si="29"/>
        <v>13118283304</v>
      </c>
      <c r="F84" s="659">
        <f t="shared" si="29"/>
        <v>15130254831</v>
      </c>
      <c r="G84" s="659">
        <f t="shared" si="29"/>
        <v>16069783548</v>
      </c>
      <c r="H84" s="72">
        <f>+G84-F84</f>
        <v>939528717</v>
      </c>
      <c r="I84" s="768">
        <f t="shared" si="29"/>
        <v>0</v>
      </c>
      <c r="J84" s="72">
        <f t="shared" si="29"/>
        <v>0</v>
      </c>
      <c r="K84" s="72">
        <f t="shared" si="29"/>
        <v>0</v>
      </c>
      <c r="L84" s="72" t="e">
        <f t="shared" ref="L84" si="30">+L67+L83</f>
        <v>#DIV/0!</v>
      </c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  <c r="RG84"/>
      <c r="RH84"/>
      <c r="RI84"/>
      <c r="RJ84"/>
      <c r="RK84"/>
      <c r="RL84"/>
      <c r="RM84"/>
      <c r="RN84"/>
      <c r="RO84"/>
      <c r="RP84"/>
      <c r="RQ84"/>
      <c r="RR84"/>
      <c r="RS84"/>
      <c r="RT84"/>
      <c r="RU84"/>
      <c r="RV84"/>
      <c r="RW84"/>
      <c r="RX84"/>
      <c r="RY84"/>
      <c r="RZ84"/>
      <c r="SA84"/>
      <c r="SB84"/>
      <c r="SC84"/>
      <c r="SD84"/>
      <c r="SE84"/>
      <c r="SF84"/>
      <c r="SG84"/>
      <c r="SH84"/>
      <c r="SI84"/>
      <c r="SJ84"/>
      <c r="SK84"/>
      <c r="SL84"/>
      <c r="SM84"/>
      <c r="SN84"/>
      <c r="SO84"/>
      <c r="SP84"/>
      <c r="SQ84"/>
      <c r="SR84"/>
      <c r="SS84"/>
      <c r="ST84"/>
      <c r="SU84"/>
      <c r="SV84"/>
      <c r="SW84"/>
      <c r="SX84"/>
      <c r="SY84"/>
      <c r="SZ84"/>
      <c r="TA84"/>
      <c r="TB84"/>
      <c r="TC84"/>
      <c r="TD84"/>
      <c r="TE84"/>
      <c r="TF84"/>
      <c r="TG84"/>
      <c r="TH84"/>
      <c r="TI84"/>
      <c r="TJ84"/>
      <c r="TK84"/>
      <c r="TL84"/>
      <c r="TM84"/>
      <c r="TN84"/>
      <c r="TO84"/>
      <c r="TP84"/>
      <c r="TQ84"/>
      <c r="TR84"/>
      <c r="TS84"/>
      <c r="TT84"/>
      <c r="TU84"/>
      <c r="TV84"/>
      <c r="TW84"/>
      <c r="TX84"/>
      <c r="TY84"/>
      <c r="TZ84"/>
      <c r="UA84"/>
      <c r="UB84"/>
      <c r="UC84"/>
      <c r="UD84"/>
      <c r="UE84"/>
      <c r="UF84"/>
      <c r="UG84"/>
      <c r="UH84"/>
      <c r="UI84"/>
      <c r="UJ84"/>
      <c r="UK84"/>
      <c r="UL84"/>
      <c r="UM84"/>
      <c r="UN84"/>
      <c r="UO84"/>
      <c r="UP84"/>
      <c r="UQ84"/>
      <c r="UR84"/>
      <c r="US84"/>
      <c r="UT84"/>
      <c r="UU84"/>
      <c r="UV84"/>
      <c r="UW84"/>
      <c r="UX84"/>
      <c r="UY84"/>
      <c r="UZ84"/>
      <c r="VA84"/>
      <c r="VB84"/>
      <c r="VC84"/>
      <c r="VD84"/>
      <c r="VE84"/>
      <c r="VF84"/>
      <c r="VG84"/>
      <c r="VH84"/>
      <c r="VI84"/>
      <c r="VJ84"/>
      <c r="VK84"/>
      <c r="VL84"/>
      <c r="VM84"/>
      <c r="VN84"/>
      <c r="VO84"/>
      <c r="VP84"/>
      <c r="VQ84"/>
      <c r="VR84"/>
      <c r="VS84"/>
      <c r="VT84"/>
      <c r="VU84"/>
      <c r="VV84"/>
      <c r="VW84"/>
      <c r="VX84"/>
      <c r="VY84"/>
      <c r="VZ84"/>
      <c r="WA84"/>
      <c r="WB84"/>
      <c r="WC84"/>
      <c r="WD84"/>
      <c r="WE84"/>
      <c r="WF84"/>
      <c r="WG84"/>
      <c r="WH84"/>
      <c r="WI84"/>
      <c r="WJ84"/>
      <c r="WK84"/>
      <c r="WL84"/>
      <c r="WM84"/>
      <c r="WN84"/>
      <c r="WO84"/>
      <c r="WP84"/>
      <c r="WQ84"/>
      <c r="WR84"/>
      <c r="WS84"/>
      <c r="WT84"/>
      <c r="WU84"/>
      <c r="WV84"/>
      <c r="WW84"/>
      <c r="WX84"/>
      <c r="WY84"/>
      <c r="WZ84"/>
      <c r="XA84"/>
      <c r="XB84"/>
      <c r="XC84"/>
      <c r="XD84"/>
      <c r="XE84"/>
      <c r="XF84"/>
      <c r="XG84"/>
      <c r="XH84"/>
      <c r="XI84"/>
      <c r="XJ84"/>
      <c r="XK84"/>
      <c r="XL84"/>
      <c r="XM84"/>
      <c r="XN84"/>
      <c r="XO84"/>
      <c r="XP84"/>
      <c r="XQ84"/>
      <c r="XR84"/>
      <c r="XS84"/>
      <c r="XT84"/>
      <c r="XU84"/>
      <c r="XV84"/>
      <c r="XW84"/>
      <c r="XX84"/>
      <c r="XY84"/>
      <c r="XZ84"/>
      <c r="YA84"/>
      <c r="YB84"/>
      <c r="YC84"/>
      <c r="YD84"/>
      <c r="YE84"/>
      <c r="YF84"/>
      <c r="YG84"/>
      <c r="YH84"/>
      <c r="YI84"/>
      <c r="YJ84"/>
      <c r="YK84"/>
      <c r="YL84"/>
      <c r="YM84"/>
      <c r="YN84"/>
      <c r="YO84"/>
      <c r="YP84"/>
      <c r="YQ84"/>
      <c r="YR84"/>
      <c r="YS84"/>
      <c r="YT84"/>
      <c r="YU84"/>
      <c r="YV84"/>
      <c r="YW84"/>
      <c r="YX84"/>
      <c r="YY84"/>
      <c r="YZ84"/>
      <c r="ZA84"/>
      <c r="ZB84"/>
      <c r="ZC84"/>
      <c r="ZD84"/>
      <c r="ZE84"/>
      <c r="ZF84"/>
      <c r="ZG84"/>
      <c r="ZH84"/>
      <c r="ZI84"/>
      <c r="ZJ84"/>
      <c r="ZK84"/>
      <c r="ZL84"/>
      <c r="ZM84"/>
      <c r="ZN84"/>
      <c r="ZO84"/>
      <c r="ZP84"/>
      <c r="ZQ84"/>
      <c r="ZR84"/>
      <c r="ZS84"/>
      <c r="ZT84"/>
      <c r="ZU84"/>
      <c r="ZV84"/>
      <c r="ZW84"/>
      <c r="ZX84"/>
      <c r="ZY84"/>
      <c r="ZZ84"/>
      <c r="AAA84"/>
      <c r="AAB84"/>
      <c r="AAC84"/>
      <c r="AAD84"/>
      <c r="AAE84"/>
      <c r="AAF84"/>
      <c r="AAG84"/>
      <c r="AAH84"/>
      <c r="AAI84"/>
      <c r="AAJ84"/>
      <c r="AAK84"/>
      <c r="AAL84"/>
      <c r="AAM84"/>
      <c r="AAN84"/>
      <c r="AAO84"/>
      <c r="AAP84"/>
      <c r="AAQ84"/>
      <c r="AAR84"/>
      <c r="AAS84"/>
      <c r="AAT84"/>
      <c r="AAU84"/>
      <c r="AAV84"/>
      <c r="AAW84"/>
      <c r="AAX84"/>
      <c r="AAY84"/>
      <c r="AAZ84"/>
      <c r="ABA84"/>
      <c r="ABB84"/>
      <c r="ABC84"/>
      <c r="ABD84"/>
      <c r="ABE84"/>
      <c r="ABF84"/>
      <c r="ABG84"/>
      <c r="ABH84"/>
      <c r="ABI84"/>
      <c r="ABJ84"/>
      <c r="ABK84"/>
      <c r="ABL84"/>
      <c r="ABM84"/>
      <c r="ABN84"/>
      <c r="ABO84"/>
      <c r="ABP84"/>
      <c r="ABQ84"/>
      <c r="ABR84"/>
      <c r="ABS84"/>
      <c r="ABT84"/>
      <c r="ABU84"/>
      <c r="ABV84"/>
      <c r="ABW84"/>
      <c r="ABX84"/>
      <c r="ABY84"/>
      <c r="ABZ84"/>
      <c r="ACA84"/>
      <c r="ACB84"/>
      <c r="ACC84"/>
      <c r="ACD84"/>
      <c r="ACE84"/>
      <c r="ACF84"/>
      <c r="ACG84"/>
      <c r="ACH84"/>
      <c r="ACI84"/>
      <c r="ACJ84"/>
      <c r="ACK84"/>
      <c r="ACL84"/>
      <c r="ACM84"/>
      <c r="ACN84"/>
      <c r="ACO84"/>
      <c r="ACP84"/>
      <c r="ACQ84"/>
      <c r="ACR84"/>
      <c r="ACS84"/>
      <c r="ACT84"/>
      <c r="ACU84"/>
      <c r="ACV84"/>
      <c r="ACW84"/>
      <c r="ACX84"/>
      <c r="ACY84"/>
      <c r="ACZ84"/>
      <c r="ADA84"/>
      <c r="ADB84"/>
      <c r="ADC84"/>
      <c r="ADD84"/>
      <c r="ADE84"/>
      <c r="ADF84"/>
      <c r="ADG84"/>
      <c r="ADH84"/>
      <c r="ADI84"/>
      <c r="ADJ84"/>
      <c r="ADK84"/>
      <c r="ADL84"/>
      <c r="ADM84"/>
      <c r="ADN84"/>
      <c r="ADO84"/>
      <c r="ADP84"/>
      <c r="ADQ84"/>
      <c r="ADR84"/>
      <c r="ADS84"/>
      <c r="ADT84"/>
      <c r="ADU84"/>
      <c r="ADV84"/>
      <c r="ADW84"/>
      <c r="ADX84"/>
      <c r="ADY84"/>
      <c r="ADZ84"/>
      <c r="AEA84"/>
      <c r="AEB84"/>
      <c r="AEC84"/>
      <c r="AED84"/>
      <c r="AEE84"/>
      <c r="AEF84"/>
      <c r="AEG84"/>
      <c r="AEH84"/>
      <c r="AEI84"/>
      <c r="AEJ84"/>
      <c r="AEK84"/>
      <c r="AEL84"/>
      <c r="AEM84"/>
      <c r="AEN84"/>
      <c r="AEO84"/>
      <c r="AEP84"/>
      <c r="AEQ84"/>
      <c r="AER84"/>
      <c r="AES84"/>
      <c r="AET84"/>
      <c r="AEU84"/>
      <c r="AEV84"/>
      <c r="AEW84"/>
      <c r="AEX84"/>
      <c r="AEY84"/>
      <c r="AEZ84"/>
      <c r="AFA84"/>
      <c r="AFB84"/>
      <c r="AFC84"/>
      <c r="AFD84"/>
      <c r="AFE84"/>
      <c r="AFF84"/>
      <c r="AFG84"/>
      <c r="AFH84"/>
      <c r="AFI84"/>
      <c r="AFJ84"/>
      <c r="AFK84"/>
      <c r="AFL84"/>
      <c r="AFM84"/>
      <c r="AFN84"/>
      <c r="AFO84"/>
      <c r="AFP84"/>
      <c r="AFQ84"/>
      <c r="AFR84"/>
      <c r="AFS84"/>
      <c r="AFT84"/>
      <c r="AFU84"/>
      <c r="AFV84"/>
      <c r="AFW84"/>
      <c r="AFX84"/>
      <c r="AFY84"/>
      <c r="AFZ84"/>
      <c r="AGA84"/>
      <c r="AGB84"/>
      <c r="AGC84"/>
      <c r="AGD84"/>
      <c r="AGE84"/>
      <c r="AGF84"/>
      <c r="AGG84"/>
      <c r="AGH84"/>
      <c r="AGI84"/>
      <c r="AGJ84"/>
      <c r="AGK84"/>
      <c r="AGL84"/>
      <c r="AGM84"/>
      <c r="AGN84"/>
      <c r="AGO84"/>
      <c r="AGP84"/>
      <c r="AGQ84"/>
      <c r="AGR84"/>
      <c r="AGS84"/>
      <c r="AGT84"/>
      <c r="AGU84"/>
      <c r="AGV84"/>
      <c r="AGW84"/>
      <c r="AGX84"/>
      <c r="AGY84"/>
      <c r="AGZ84"/>
      <c r="AHA84"/>
      <c r="AHB84"/>
      <c r="AHC84"/>
      <c r="AHD84"/>
      <c r="AHE84"/>
      <c r="AHF84"/>
      <c r="AHG84"/>
      <c r="AHH84"/>
      <c r="AHI84"/>
      <c r="AHJ84"/>
      <c r="AHK84"/>
      <c r="AHL84"/>
      <c r="AHM84"/>
      <c r="AHN84"/>
      <c r="AHO84"/>
      <c r="AHP84"/>
      <c r="AHQ84"/>
      <c r="AHR84"/>
      <c r="AHS84"/>
      <c r="AHT84"/>
      <c r="AHU84"/>
      <c r="AHV84"/>
      <c r="AHW84"/>
      <c r="AHX84"/>
      <c r="AHY84"/>
      <c r="AHZ84"/>
      <c r="AIA84"/>
      <c r="AIB84"/>
      <c r="AIC84"/>
      <c r="AID84"/>
      <c r="AIE84"/>
      <c r="AIF84"/>
      <c r="AIG84"/>
      <c r="AIH84"/>
      <c r="AII84"/>
      <c r="AIJ84"/>
      <c r="AIK84"/>
      <c r="AIL84"/>
      <c r="AIM84"/>
      <c r="AIN84"/>
      <c r="AIO84"/>
      <c r="AIP84"/>
      <c r="AIQ84"/>
      <c r="AIR84"/>
      <c r="AIS84"/>
      <c r="AIT84"/>
      <c r="AIU84"/>
      <c r="AIV84"/>
      <c r="AIW84"/>
      <c r="AIX84"/>
      <c r="AIY84"/>
      <c r="AIZ84"/>
      <c r="AJA84"/>
      <c r="AJB84"/>
      <c r="AJC84"/>
      <c r="AJD84"/>
      <c r="AJE84"/>
      <c r="AJF84"/>
      <c r="AJG84"/>
      <c r="AJH84"/>
      <c r="AJI84"/>
      <c r="AJJ84"/>
      <c r="AJK84"/>
      <c r="AJL84"/>
      <c r="AJM84"/>
      <c r="AJN84"/>
      <c r="AJO84"/>
      <c r="AJP84"/>
      <c r="AJQ84"/>
      <c r="AJR84"/>
      <c r="AJS84"/>
      <c r="AJT84"/>
      <c r="AJU84"/>
      <c r="AJV84"/>
      <c r="AJW84"/>
      <c r="AJX84"/>
      <c r="AJY84"/>
      <c r="AJZ84"/>
      <c r="AKA84"/>
      <c r="AKB84"/>
      <c r="AKC84"/>
      <c r="AKD84"/>
      <c r="AKE84"/>
      <c r="AKF84"/>
      <c r="AKG84"/>
      <c r="AKH84"/>
      <c r="AKI84"/>
      <c r="AKJ84"/>
      <c r="AKK84"/>
      <c r="AKL84"/>
      <c r="AKM84"/>
      <c r="AKN84"/>
      <c r="AKO84"/>
      <c r="AKP84"/>
      <c r="AKQ84"/>
      <c r="AKR84"/>
      <c r="AKS84"/>
      <c r="AKT84"/>
      <c r="AKU84"/>
      <c r="AKV84"/>
      <c r="AKW84"/>
      <c r="AKX84"/>
      <c r="AKY84"/>
      <c r="AKZ84"/>
      <c r="ALA84"/>
      <c r="ALB84"/>
      <c r="ALC84"/>
      <c r="ALD84"/>
      <c r="ALE84"/>
      <c r="ALF84"/>
      <c r="ALG84"/>
      <c r="ALH84"/>
      <c r="ALI84"/>
      <c r="ALJ84"/>
      <c r="ALK84"/>
      <c r="ALL84"/>
      <c r="ALM84"/>
      <c r="ALN84"/>
      <c r="ALO84"/>
      <c r="ALP84"/>
      <c r="ALQ84"/>
      <c r="ALR84"/>
      <c r="ALS84"/>
      <c r="ALT84"/>
      <c r="ALU84"/>
      <c r="ALV84"/>
      <c r="ALW84"/>
      <c r="ALX84"/>
      <c r="ALY84"/>
      <c r="ALZ84"/>
      <c r="AMA84"/>
      <c r="AMB84"/>
      <c r="AMC84"/>
      <c r="AMD84"/>
      <c r="AME84"/>
      <c r="AMF84"/>
      <c r="AMG84"/>
      <c r="AMH84"/>
      <c r="AMI84"/>
      <c r="AMJ84"/>
      <c r="AMK84"/>
      <c r="AML84"/>
      <c r="AMM84"/>
      <c r="AMN84"/>
      <c r="AMO84"/>
      <c r="AMP84"/>
      <c r="AMQ84"/>
      <c r="AMR84"/>
      <c r="AMS84"/>
      <c r="AMT84"/>
      <c r="AMU84"/>
      <c r="AMV84"/>
      <c r="AMW84"/>
      <c r="AMX84"/>
      <c r="AMY84"/>
      <c r="AMZ84"/>
      <c r="ANA84"/>
      <c r="ANB84"/>
      <c r="ANC84"/>
      <c r="AND84"/>
      <c r="ANE84"/>
      <c r="ANF84"/>
      <c r="ANG84"/>
      <c r="ANH84"/>
      <c r="ANI84"/>
      <c r="ANJ84"/>
      <c r="ANK84"/>
      <c r="ANL84"/>
      <c r="ANM84"/>
      <c r="ANN84"/>
      <c r="ANO84"/>
      <c r="ANP84"/>
      <c r="ANQ84"/>
      <c r="ANR84"/>
      <c r="ANS84"/>
      <c r="ANT84"/>
      <c r="ANU84"/>
      <c r="ANV84"/>
      <c r="ANW84"/>
      <c r="ANX84"/>
      <c r="ANY84"/>
      <c r="ANZ84"/>
      <c r="AOA84"/>
      <c r="AOB84"/>
      <c r="AOC84"/>
      <c r="AOD84"/>
      <c r="AOE84"/>
      <c r="AOF84"/>
      <c r="AOG84"/>
      <c r="AOH84"/>
      <c r="AOI84"/>
      <c r="AOJ84"/>
      <c r="AOK84"/>
      <c r="AOL84"/>
      <c r="AOM84"/>
      <c r="AON84"/>
      <c r="AOO84"/>
      <c r="AOP84"/>
      <c r="AOQ84"/>
      <c r="AOR84"/>
      <c r="AOS84"/>
      <c r="AOT84"/>
      <c r="AOU84"/>
      <c r="AOV84"/>
      <c r="AOW84"/>
      <c r="AOX84"/>
      <c r="AOY84"/>
      <c r="AOZ84"/>
      <c r="APA84"/>
      <c r="APB84"/>
      <c r="APC84"/>
      <c r="APD84"/>
      <c r="APE84"/>
      <c r="APF84"/>
      <c r="APG84"/>
      <c r="APH84"/>
      <c r="API84"/>
      <c r="APJ84"/>
      <c r="APK84"/>
      <c r="APL84"/>
      <c r="APM84"/>
      <c r="APN84"/>
      <c r="APO84"/>
      <c r="APP84"/>
      <c r="APQ84"/>
      <c r="APR84"/>
      <c r="APS84"/>
      <c r="APT84"/>
      <c r="APU84"/>
      <c r="APV84"/>
      <c r="APW84"/>
      <c r="APX84"/>
      <c r="APY84"/>
      <c r="APZ84"/>
      <c r="AQA84"/>
      <c r="AQB84"/>
      <c r="AQC84"/>
      <c r="AQD84"/>
      <c r="AQE84"/>
      <c r="AQF84"/>
      <c r="AQG84"/>
      <c r="AQH84"/>
      <c r="AQI84"/>
      <c r="AQJ84"/>
      <c r="AQK84"/>
      <c r="AQL84"/>
      <c r="AQM84"/>
      <c r="AQN84"/>
      <c r="AQO84"/>
      <c r="AQP84"/>
      <c r="AQQ84"/>
      <c r="AQR84"/>
      <c r="AQS84"/>
      <c r="AQT84"/>
      <c r="AQU84"/>
      <c r="AQV84"/>
      <c r="AQW84"/>
      <c r="AQX84"/>
      <c r="AQY84"/>
      <c r="AQZ84"/>
      <c r="ARA84"/>
      <c r="ARB84"/>
      <c r="ARC84"/>
      <c r="ARD84"/>
      <c r="ARE84"/>
      <c r="ARF84"/>
      <c r="ARG84"/>
      <c r="ARH84"/>
      <c r="ARI84"/>
      <c r="ARJ84"/>
      <c r="ARK84"/>
      <c r="ARL84"/>
      <c r="ARM84"/>
      <c r="ARN84"/>
      <c r="ARO84"/>
      <c r="ARP84"/>
      <c r="ARQ84"/>
      <c r="ARR84"/>
      <c r="ARS84"/>
      <c r="ART84"/>
      <c r="ARU84"/>
      <c r="ARV84"/>
      <c r="ARW84"/>
      <c r="ARX84"/>
      <c r="ARY84"/>
      <c r="ARZ84"/>
      <c r="ASA84"/>
      <c r="ASB84"/>
      <c r="ASC84"/>
      <c r="ASD84"/>
      <c r="ASE84"/>
      <c r="ASF84"/>
      <c r="ASG84"/>
      <c r="ASH84"/>
      <c r="ASI84"/>
      <c r="ASJ84"/>
      <c r="ASK84"/>
      <c r="ASL84"/>
      <c r="ASM84"/>
      <c r="ASN84"/>
      <c r="ASO84"/>
      <c r="ASP84"/>
      <c r="ASQ84"/>
      <c r="ASR84"/>
      <c r="ASS84"/>
      <c r="AST84"/>
      <c r="ASU84"/>
      <c r="ASV84"/>
      <c r="ASW84"/>
      <c r="ASX84"/>
      <c r="ASY84"/>
      <c r="ASZ84"/>
      <c r="ATA84"/>
      <c r="ATB84"/>
      <c r="ATC84"/>
      <c r="ATD84"/>
      <c r="ATE84"/>
      <c r="ATF84"/>
      <c r="ATG84"/>
      <c r="ATH84"/>
      <c r="ATI84"/>
      <c r="ATJ84"/>
      <c r="ATK84"/>
      <c r="ATL84"/>
      <c r="ATM84"/>
      <c r="ATN84"/>
      <c r="ATO84"/>
      <c r="ATP84"/>
      <c r="ATQ84"/>
      <c r="ATR84"/>
      <c r="ATS84"/>
      <c r="ATT84"/>
      <c r="ATU84"/>
      <c r="ATV84"/>
      <c r="ATW84"/>
      <c r="ATX84"/>
      <c r="ATY84"/>
      <c r="ATZ84"/>
      <c r="AUA84"/>
      <c r="AUB84"/>
      <c r="AUC84"/>
      <c r="AUD84"/>
      <c r="AUE84"/>
      <c r="AUF84"/>
      <c r="AUG84"/>
      <c r="AUH84"/>
      <c r="AUI84"/>
      <c r="AUJ84"/>
      <c r="AUK84"/>
      <c r="AUL84"/>
      <c r="AUM84"/>
      <c r="AUN84"/>
      <c r="AUO84"/>
      <c r="AUP84"/>
      <c r="AUQ84"/>
      <c r="AUR84"/>
      <c r="AUS84"/>
      <c r="AUT84"/>
      <c r="AUU84"/>
      <c r="AUV84"/>
      <c r="AUW84"/>
      <c r="AUX84"/>
      <c r="AUY84"/>
      <c r="AUZ84"/>
      <c r="AVA84"/>
      <c r="AVB84"/>
      <c r="AVC84"/>
      <c r="AVD84"/>
      <c r="AVE84"/>
      <c r="AVF84"/>
      <c r="AVG84"/>
      <c r="AVH84"/>
      <c r="AVI84"/>
      <c r="AVJ84"/>
      <c r="AVK84"/>
      <c r="AVL84"/>
      <c r="AVM84"/>
      <c r="AVN84"/>
      <c r="AVO84"/>
      <c r="AVP84"/>
      <c r="AVQ84"/>
      <c r="AVR84"/>
      <c r="AVS84"/>
      <c r="AVT84"/>
      <c r="AVU84"/>
      <c r="AVV84"/>
      <c r="AVW84"/>
      <c r="AVX84"/>
      <c r="AVY84"/>
      <c r="AVZ84"/>
      <c r="AWA84"/>
      <c r="AWB84"/>
      <c r="AWC84"/>
      <c r="AWD84"/>
      <c r="AWE84"/>
      <c r="AWF84"/>
      <c r="AWG84"/>
      <c r="AWH84"/>
      <c r="AWI84"/>
      <c r="AWJ84"/>
      <c r="AWK84"/>
      <c r="AWL84"/>
      <c r="AWM84"/>
      <c r="AWN84"/>
      <c r="AWO84"/>
      <c r="AWP84"/>
      <c r="AWQ84"/>
      <c r="AWR84"/>
      <c r="AWS84"/>
      <c r="AWT84"/>
      <c r="AWU84"/>
      <c r="AWV84"/>
      <c r="AWW84"/>
      <c r="AWX84"/>
      <c r="AWY84"/>
      <c r="AWZ84"/>
      <c r="AXA84"/>
      <c r="AXB84"/>
      <c r="AXC84"/>
      <c r="AXD84"/>
      <c r="AXE84"/>
      <c r="AXF84"/>
      <c r="AXG84"/>
      <c r="AXH84"/>
      <c r="AXI84"/>
      <c r="AXJ84"/>
      <c r="AXK84"/>
      <c r="AXL84"/>
      <c r="AXM84"/>
      <c r="AXN84"/>
      <c r="AXO84"/>
      <c r="AXP84"/>
      <c r="AXQ84"/>
      <c r="AXR84"/>
      <c r="AXS84"/>
      <c r="AXT84"/>
      <c r="AXU84"/>
      <c r="AXV84"/>
      <c r="AXW84"/>
      <c r="AXX84"/>
      <c r="AXY84"/>
      <c r="AXZ84"/>
      <c r="AYA84"/>
      <c r="AYB84"/>
      <c r="AYC84"/>
      <c r="AYD84"/>
      <c r="AYE84"/>
      <c r="AYF84"/>
      <c r="AYG84"/>
      <c r="AYH84"/>
      <c r="AYI84"/>
      <c r="AYJ84"/>
      <c r="AYK84"/>
      <c r="AYL84"/>
      <c r="AYM84"/>
      <c r="AYN84"/>
      <c r="AYO84"/>
      <c r="AYP84"/>
      <c r="AYQ84"/>
      <c r="AYR84"/>
      <c r="AYS84"/>
      <c r="AYT84"/>
      <c r="AYU84"/>
      <c r="AYV84"/>
      <c r="AYW84"/>
      <c r="AYX84"/>
      <c r="AYY84"/>
      <c r="AYZ84"/>
      <c r="AZA84"/>
      <c r="AZB84"/>
      <c r="AZC84"/>
      <c r="AZD84"/>
      <c r="AZE84"/>
      <c r="AZF84"/>
      <c r="AZG84"/>
      <c r="AZH84"/>
      <c r="AZI84"/>
      <c r="AZJ84"/>
      <c r="AZK84"/>
      <c r="AZL84"/>
      <c r="AZM84"/>
      <c r="AZN84"/>
      <c r="AZO84"/>
      <c r="AZP84"/>
      <c r="AZQ84"/>
      <c r="AZR84"/>
      <c r="AZS84"/>
      <c r="AZT84"/>
      <c r="AZU84"/>
      <c r="AZV84"/>
      <c r="AZW84"/>
      <c r="AZX84"/>
      <c r="AZY84"/>
      <c r="AZZ84"/>
      <c r="BAA84"/>
      <c r="BAB84"/>
      <c r="BAC84"/>
      <c r="BAD84"/>
      <c r="BAE84"/>
      <c r="BAF84"/>
      <c r="BAG84"/>
      <c r="BAH84"/>
      <c r="BAI84"/>
      <c r="BAJ84"/>
      <c r="BAK84"/>
      <c r="BAL84"/>
      <c r="BAM84"/>
      <c r="BAN84"/>
      <c r="BAO84"/>
      <c r="BAP84"/>
      <c r="BAQ84"/>
      <c r="BAR84"/>
      <c r="BAS84"/>
      <c r="BAT84"/>
      <c r="BAU84"/>
      <c r="BAV84"/>
      <c r="BAW84"/>
      <c r="BAX84"/>
      <c r="BAY84"/>
      <c r="BAZ84"/>
      <c r="BBA84"/>
      <c r="BBB84"/>
      <c r="BBC84"/>
      <c r="BBD84"/>
      <c r="BBE84"/>
      <c r="BBF84"/>
      <c r="BBG84"/>
      <c r="BBH84"/>
      <c r="BBI84"/>
      <c r="BBJ84"/>
      <c r="BBK84"/>
      <c r="BBL84"/>
      <c r="BBM84"/>
      <c r="BBN84"/>
      <c r="BBO84"/>
      <c r="BBP84"/>
      <c r="BBQ84"/>
      <c r="BBR84"/>
      <c r="BBS84"/>
      <c r="BBT84"/>
      <c r="BBU84"/>
      <c r="BBV84"/>
      <c r="BBW84"/>
      <c r="BBX84"/>
      <c r="BBY84"/>
      <c r="BBZ84"/>
      <c r="BCA84"/>
      <c r="BCB84"/>
      <c r="BCC84"/>
      <c r="BCD84"/>
      <c r="BCE84"/>
      <c r="BCF84"/>
      <c r="BCG84"/>
      <c r="BCH84"/>
      <c r="BCI84"/>
      <c r="BCJ84"/>
      <c r="BCK84"/>
      <c r="BCL84"/>
      <c r="BCM84"/>
      <c r="BCN84"/>
      <c r="BCO84"/>
      <c r="BCP84"/>
      <c r="BCQ84"/>
      <c r="BCR84"/>
      <c r="BCS84"/>
      <c r="BCT84"/>
      <c r="BCU84"/>
      <c r="BCV84"/>
      <c r="BCW84"/>
      <c r="BCX84"/>
      <c r="BCY84"/>
      <c r="BCZ84"/>
      <c r="BDA84"/>
      <c r="BDB84"/>
      <c r="BDC84"/>
      <c r="BDD84"/>
      <c r="BDE84"/>
      <c r="BDF84"/>
      <c r="BDG84"/>
      <c r="BDH84"/>
      <c r="BDI84"/>
      <c r="BDJ84"/>
      <c r="BDK84"/>
      <c r="BDL84"/>
      <c r="BDM84"/>
      <c r="BDN84"/>
      <c r="BDO84"/>
      <c r="BDP84"/>
      <c r="BDQ84"/>
      <c r="BDR84"/>
      <c r="BDS84"/>
      <c r="BDT84"/>
      <c r="BDU84"/>
      <c r="BDV84"/>
      <c r="BDW84"/>
      <c r="BDX84"/>
      <c r="BDY84"/>
      <c r="BDZ84"/>
      <c r="BEA84"/>
      <c r="BEB84"/>
      <c r="BEC84"/>
      <c r="BED84"/>
      <c r="BEE84"/>
      <c r="BEF84"/>
      <c r="BEG84"/>
      <c r="BEH84"/>
      <c r="BEI84"/>
      <c r="BEJ84"/>
      <c r="BEK84"/>
      <c r="BEL84"/>
      <c r="BEM84"/>
      <c r="BEN84"/>
      <c r="BEO84"/>
      <c r="BEP84"/>
      <c r="BEQ84"/>
      <c r="BER84"/>
      <c r="BES84"/>
      <c r="BET84"/>
      <c r="BEU84"/>
      <c r="BEV84"/>
      <c r="BEW84"/>
      <c r="BEX84"/>
      <c r="BEY84"/>
      <c r="BEZ84"/>
      <c r="BFA84"/>
      <c r="BFB84"/>
      <c r="BFC84"/>
      <c r="BFD84"/>
      <c r="BFE84"/>
      <c r="BFF84"/>
      <c r="BFG84"/>
      <c r="BFH84"/>
      <c r="BFI84"/>
      <c r="BFJ84"/>
      <c r="BFK84"/>
      <c r="BFL84"/>
      <c r="BFM84"/>
      <c r="BFN84"/>
      <c r="BFO84"/>
      <c r="BFP84"/>
      <c r="BFQ84"/>
      <c r="BFR84"/>
      <c r="BFS84"/>
      <c r="BFT84"/>
      <c r="BFU84"/>
      <c r="BFV84"/>
      <c r="BFW84"/>
      <c r="BFX84"/>
      <c r="BFY84"/>
      <c r="BFZ84"/>
      <c r="BGA84"/>
      <c r="BGB84"/>
      <c r="BGC84"/>
      <c r="BGD84"/>
      <c r="BGE84"/>
      <c r="BGF84"/>
      <c r="BGG84"/>
      <c r="BGH84"/>
      <c r="BGI84"/>
      <c r="BGJ84"/>
      <c r="BGK84"/>
      <c r="BGL84"/>
      <c r="BGM84"/>
      <c r="BGN84"/>
      <c r="BGO84"/>
      <c r="BGP84"/>
      <c r="BGQ84"/>
      <c r="BGR84"/>
      <c r="BGS84"/>
      <c r="BGT84"/>
      <c r="BGU84"/>
      <c r="BGV84"/>
      <c r="BGW84"/>
      <c r="BGX84"/>
      <c r="BGY84"/>
      <c r="BGZ84"/>
      <c r="BHA84"/>
      <c r="BHB84"/>
      <c r="BHC84"/>
      <c r="BHD84"/>
      <c r="BHE84"/>
      <c r="BHF84"/>
      <c r="BHG84"/>
      <c r="BHH84"/>
      <c r="BHI84"/>
      <c r="BHJ84"/>
      <c r="BHK84"/>
      <c r="BHL84"/>
      <c r="BHM84"/>
      <c r="BHN84"/>
      <c r="BHO84"/>
      <c r="BHP84"/>
      <c r="BHQ84"/>
      <c r="BHR84"/>
      <c r="BHS84"/>
      <c r="BHT84"/>
      <c r="BHU84"/>
      <c r="BHV84"/>
      <c r="BHW84"/>
      <c r="BHX84"/>
      <c r="BHY84"/>
      <c r="BHZ84"/>
      <c r="BIA84"/>
      <c r="BIB84"/>
      <c r="BIC84"/>
      <c r="BID84"/>
      <c r="BIE84"/>
      <c r="BIF84"/>
      <c r="BIG84"/>
      <c r="BIH84"/>
      <c r="BII84"/>
      <c r="BIJ84"/>
      <c r="BIK84"/>
      <c r="BIL84"/>
      <c r="BIM84"/>
      <c r="BIN84"/>
      <c r="BIO84"/>
      <c r="BIP84"/>
      <c r="BIQ84"/>
      <c r="BIR84"/>
      <c r="BIS84"/>
      <c r="BIT84"/>
      <c r="BIU84"/>
      <c r="BIV84"/>
      <c r="BIW84"/>
      <c r="BIX84"/>
      <c r="BIY84"/>
      <c r="BIZ84"/>
      <c r="BJA84"/>
      <c r="BJB84"/>
      <c r="BJC84"/>
      <c r="BJD84"/>
      <c r="BJE84"/>
      <c r="BJF84"/>
      <c r="BJG84"/>
      <c r="BJH84"/>
      <c r="BJI84"/>
      <c r="BJJ84"/>
      <c r="BJK84"/>
      <c r="BJL84"/>
      <c r="BJM84"/>
      <c r="BJN84"/>
      <c r="BJO84"/>
      <c r="BJP84"/>
      <c r="BJQ84"/>
      <c r="BJR84"/>
      <c r="BJS84"/>
      <c r="BJT84"/>
      <c r="BJU84"/>
      <c r="BJV84"/>
      <c r="BJW84"/>
      <c r="BJX84"/>
      <c r="BJY84"/>
      <c r="BJZ84"/>
      <c r="BKA84"/>
      <c r="BKB84"/>
      <c r="BKC84"/>
      <c r="BKD84"/>
      <c r="BKE84"/>
      <c r="BKF84"/>
      <c r="BKG84"/>
      <c r="BKH84"/>
      <c r="BKI84"/>
      <c r="BKJ84"/>
      <c r="BKK84"/>
      <c r="BKL84"/>
      <c r="BKM84"/>
      <c r="BKN84"/>
      <c r="BKO84"/>
      <c r="BKP84"/>
      <c r="BKQ84"/>
      <c r="BKR84"/>
      <c r="BKS84"/>
      <c r="BKT84"/>
      <c r="BKU84"/>
      <c r="BKV84"/>
      <c r="BKW84"/>
      <c r="BKX84"/>
      <c r="BKY84"/>
      <c r="BKZ84"/>
      <c r="BLA84"/>
      <c r="BLB84"/>
      <c r="BLC84"/>
      <c r="BLD84"/>
      <c r="BLE84"/>
      <c r="BLF84"/>
      <c r="BLG84"/>
      <c r="BLH84"/>
      <c r="BLI84"/>
      <c r="BLJ84"/>
      <c r="BLK84"/>
      <c r="BLL84"/>
      <c r="BLM84"/>
      <c r="BLN84"/>
      <c r="BLO84"/>
      <c r="BLP84"/>
      <c r="BLQ84"/>
      <c r="BLR84"/>
      <c r="BLS84"/>
      <c r="BLT84"/>
      <c r="BLU84"/>
      <c r="BLV84"/>
      <c r="BLW84"/>
      <c r="BLX84"/>
      <c r="BLY84"/>
      <c r="BLZ84"/>
      <c r="BMA84"/>
      <c r="BMB84"/>
      <c r="BMC84"/>
      <c r="BMD84"/>
      <c r="BME84"/>
      <c r="BMF84"/>
      <c r="BMG84"/>
      <c r="BMH84"/>
      <c r="BMI84"/>
      <c r="BMJ84"/>
      <c r="BMK84"/>
      <c r="BML84"/>
      <c r="BMM84"/>
      <c r="BMN84"/>
      <c r="BMO84"/>
      <c r="BMP84"/>
      <c r="BMQ84"/>
      <c r="BMR84"/>
      <c r="BMS84"/>
      <c r="BMT84"/>
      <c r="BMU84"/>
      <c r="BMV84"/>
      <c r="BMW84"/>
      <c r="BMX84"/>
      <c r="BMY84"/>
      <c r="BMZ84"/>
      <c r="BNA84"/>
      <c r="BNB84"/>
      <c r="BNC84"/>
      <c r="BND84"/>
      <c r="BNE84"/>
      <c r="BNF84"/>
      <c r="BNG84"/>
      <c r="BNH84"/>
      <c r="BNI84"/>
      <c r="BNJ84"/>
      <c r="BNK84"/>
      <c r="BNL84"/>
      <c r="BNM84"/>
      <c r="BNN84"/>
      <c r="BNO84"/>
      <c r="BNP84"/>
      <c r="BNQ84"/>
      <c r="BNR84"/>
      <c r="BNS84"/>
      <c r="BNT84"/>
      <c r="BNU84"/>
      <c r="BNV84"/>
      <c r="BNW84"/>
      <c r="BNX84"/>
      <c r="BNY84"/>
      <c r="BNZ84"/>
      <c r="BOA84"/>
      <c r="BOB84"/>
      <c r="BOC84"/>
      <c r="BOD84"/>
      <c r="BOE84"/>
      <c r="BOF84"/>
      <c r="BOG84"/>
      <c r="BOH84"/>
      <c r="BOI84"/>
      <c r="BOJ84"/>
      <c r="BOK84"/>
      <c r="BOL84"/>
      <c r="BOM84"/>
      <c r="BON84"/>
      <c r="BOO84"/>
      <c r="BOP84"/>
      <c r="BOQ84"/>
      <c r="BOR84"/>
      <c r="BOS84"/>
      <c r="BOT84"/>
      <c r="BOU84"/>
      <c r="BOV84"/>
      <c r="BOW84"/>
      <c r="BOX84"/>
      <c r="BOY84"/>
      <c r="BOZ84"/>
      <c r="BPA84"/>
      <c r="BPB84"/>
      <c r="BPC84"/>
      <c r="BPD84"/>
      <c r="BPE84"/>
      <c r="BPF84"/>
      <c r="BPG84"/>
      <c r="BPH84"/>
      <c r="BPI84"/>
      <c r="BPJ84"/>
      <c r="BPK84"/>
      <c r="BPL84"/>
      <c r="BPM84"/>
      <c r="BPN84"/>
      <c r="BPO84"/>
      <c r="BPP84"/>
      <c r="BPQ84"/>
      <c r="BPR84"/>
      <c r="BPS84"/>
      <c r="BPT84"/>
      <c r="BPU84"/>
      <c r="BPV84"/>
      <c r="BPW84"/>
      <c r="BPX84"/>
      <c r="BPY84"/>
      <c r="BPZ84"/>
      <c r="BQA84"/>
      <c r="BQB84"/>
      <c r="BQC84"/>
      <c r="BQD84"/>
      <c r="BQE84"/>
      <c r="BQF84"/>
      <c r="BQG84"/>
      <c r="BQH84"/>
      <c r="BQI84"/>
      <c r="BQJ84"/>
      <c r="BQK84"/>
      <c r="BQL84"/>
      <c r="BQM84"/>
      <c r="BQN84"/>
      <c r="BQO84"/>
      <c r="BQP84"/>
      <c r="BQQ84"/>
      <c r="BQR84"/>
      <c r="BQS84"/>
      <c r="BQT84"/>
      <c r="BQU84"/>
      <c r="BQV84"/>
      <c r="BQW84"/>
      <c r="BQX84"/>
      <c r="BQY84"/>
      <c r="BQZ84"/>
      <c r="BRA84"/>
      <c r="BRB84"/>
      <c r="BRC84"/>
      <c r="BRD84"/>
      <c r="BRE84"/>
      <c r="BRF84"/>
      <c r="BRG84"/>
      <c r="BRH84"/>
      <c r="BRI84"/>
      <c r="BRJ84"/>
      <c r="BRK84"/>
      <c r="BRL84"/>
      <c r="BRM84"/>
      <c r="BRN84"/>
      <c r="BRO84"/>
      <c r="BRP84"/>
      <c r="BRQ84"/>
      <c r="BRR84"/>
      <c r="BRS84"/>
      <c r="BRT84"/>
      <c r="BRU84"/>
      <c r="BRV84"/>
      <c r="BRW84"/>
      <c r="BRX84"/>
      <c r="BRY84"/>
      <c r="BRZ84"/>
      <c r="BSA84"/>
      <c r="BSB84"/>
      <c r="BSC84"/>
      <c r="BSD84"/>
      <c r="BSE84"/>
      <c r="BSF84"/>
      <c r="BSG84"/>
      <c r="BSH84"/>
      <c r="BSI84"/>
      <c r="BSJ84"/>
      <c r="BSK84"/>
      <c r="BSL84"/>
      <c r="BSM84"/>
      <c r="BSN84"/>
      <c r="BSO84"/>
      <c r="BSP84"/>
      <c r="BSQ84"/>
      <c r="BSR84"/>
      <c r="BSS84"/>
      <c r="BST84"/>
      <c r="BSU84"/>
      <c r="BSV84"/>
      <c r="BSW84"/>
      <c r="BSX84"/>
      <c r="BSY84"/>
      <c r="BSZ84"/>
      <c r="BTA84"/>
      <c r="BTB84"/>
      <c r="BTC84"/>
      <c r="BTD84"/>
      <c r="BTE84"/>
      <c r="BTF84"/>
      <c r="BTG84"/>
      <c r="BTH84"/>
      <c r="BTI84"/>
      <c r="BTJ84"/>
      <c r="BTK84"/>
      <c r="BTL84"/>
      <c r="BTM84"/>
      <c r="BTN84"/>
      <c r="BTO84"/>
      <c r="BTP84"/>
      <c r="BTQ84"/>
      <c r="BTR84"/>
      <c r="BTS84"/>
      <c r="BTT84"/>
      <c r="BTU84"/>
      <c r="BTV84"/>
      <c r="BTW84"/>
      <c r="BTX84"/>
      <c r="BTY84"/>
      <c r="BTZ84"/>
      <c r="BUA84"/>
      <c r="BUB84"/>
      <c r="BUC84"/>
      <c r="BUD84"/>
      <c r="BUE84"/>
      <c r="BUF84"/>
      <c r="BUG84"/>
      <c r="BUH84"/>
      <c r="BUI84"/>
      <c r="BUJ84"/>
      <c r="BUK84"/>
      <c r="BUL84"/>
      <c r="BUM84"/>
      <c r="BUN84"/>
      <c r="BUO84"/>
      <c r="BUP84"/>
      <c r="BUQ84"/>
      <c r="BUR84"/>
      <c r="BUS84"/>
      <c r="BUT84"/>
      <c r="BUU84"/>
      <c r="BUV84"/>
      <c r="BUW84"/>
      <c r="BUX84"/>
      <c r="BUY84"/>
      <c r="BUZ84"/>
      <c r="BVA84"/>
      <c r="BVB84"/>
      <c r="BVC84"/>
      <c r="BVD84"/>
      <c r="BVE84"/>
      <c r="BVF84"/>
      <c r="BVG84"/>
      <c r="BVH84"/>
      <c r="BVI84"/>
      <c r="BVJ84"/>
      <c r="BVK84"/>
      <c r="BVL84"/>
      <c r="BVM84"/>
      <c r="BVN84"/>
      <c r="BVO84"/>
      <c r="BVP84"/>
      <c r="BVQ84"/>
      <c r="BVR84"/>
      <c r="BVS84"/>
      <c r="BVT84"/>
      <c r="BVU84"/>
      <c r="BVV84"/>
      <c r="BVW84"/>
      <c r="BVX84"/>
      <c r="BVY84"/>
      <c r="BVZ84"/>
      <c r="BWA84"/>
      <c r="BWB84"/>
      <c r="BWC84"/>
      <c r="BWD84"/>
      <c r="BWE84"/>
      <c r="BWF84"/>
      <c r="BWG84"/>
      <c r="BWH84"/>
      <c r="BWI84"/>
      <c r="BWJ84"/>
      <c r="BWK84"/>
      <c r="BWL84"/>
      <c r="BWM84"/>
      <c r="BWN84"/>
      <c r="BWO84"/>
      <c r="BWP84"/>
      <c r="BWQ84"/>
      <c r="BWR84"/>
      <c r="BWS84"/>
      <c r="BWT84"/>
      <c r="BWU84"/>
      <c r="BWV84"/>
      <c r="BWW84"/>
      <c r="BWX84"/>
      <c r="BWY84"/>
      <c r="BWZ84"/>
      <c r="BXA84"/>
      <c r="BXB84"/>
      <c r="BXC84"/>
      <c r="BXD84"/>
      <c r="BXE84"/>
      <c r="BXF84"/>
      <c r="BXG84"/>
      <c r="BXH84"/>
      <c r="BXI84"/>
      <c r="BXJ84"/>
      <c r="BXK84"/>
      <c r="BXL84"/>
      <c r="BXM84"/>
      <c r="BXN84"/>
      <c r="BXO84"/>
      <c r="BXP84"/>
      <c r="BXQ84"/>
      <c r="BXR84"/>
      <c r="BXS84"/>
      <c r="BXT84"/>
      <c r="BXU84"/>
      <c r="BXV84"/>
      <c r="BXW84"/>
      <c r="BXX84"/>
      <c r="BXY84"/>
      <c r="BXZ84"/>
      <c r="BYA84"/>
      <c r="BYB84"/>
      <c r="BYC84"/>
      <c r="BYD84"/>
      <c r="BYE84"/>
      <c r="BYF84"/>
      <c r="BYG84"/>
      <c r="BYH84"/>
      <c r="BYI84"/>
      <c r="BYJ84"/>
      <c r="BYK84"/>
      <c r="BYL84"/>
      <c r="BYM84"/>
      <c r="BYN84"/>
      <c r="BYO84"/>
      <c r="BYP84"/>
      <c r="BYQ84"/>
      <c r="BYR84"/>
      <c r="BYS84"/>
      <c r="BYT84"/>
      <c r="BYU84"/>
      <c r="BYV84"/>
      <c r="BYW84"/>
      <c r="BYX84"/>
      <c r="BYY84"/>
      <c r="BYZ84"/>
      <c r="BZA84"/>
      <c r="BZB84"/>
      <c r="BZC84"/>
      <c r="BZD84"/>
      <c r="BZE84"/>
      <c r="BZF84"/>
      <c r="BZG84"/>
      <c r="BZH84"/>
      <c r="BZI84"/>
      <c r="BZJ84"/>
      <c r="BZK84"/>
      <c r="BZL84"/>
      <c r="BZM84"/>
      <c r="BZN84"/>
      <c r="BZO84"/>
      <c r="BZP84"/>
      <c r="BZQ84"/>
      <c r="BZR84"/>
      <c r="BZS84"/>
      <c r="BZT84"/>
      <c r="BZU84"/>
      <c r="BZV84"/>
      <c r="BZW84"/>
      <c r="BZX84"/>
      <c r="BZY84"/>
      <c r="BZZ84"/>
      <c r="CAA84"/>
      <c r="CAB84"/>
      <c r="CAC84"/>
      <c r="CAD84"/>
      <c r="CAE84"/>
      <c r="CAF84"/>
      <c r="CAG84"/>
      <c r="CAH84"/>
      <c r="CAI84"/>
      <c r="CAJ84"/>
      <c r="CAK84"/>
      <c r="CAL84"/>
      <c r="CAM84"/>
      <c r="CAN84"/>
      <c r="CAO84"/>
      <c r="CAP84"/>
      <c r="CAQ84"/>
      <c r="CAR84"/>
      <c r="CAS84"/>
      <c r="CAT84"/>
      <c r="CAU84"/>
      <c r="CAV84"/>
      <c r="CAW84"/>
      <c r="CAX84"/>
      <c r="CAY84"/>
      <c r="CAZ84"/>
      <c r="CBA84"/>
      <c r="CBB84"/>
      <c r="CBC84"/>
      <c r="CBD84"/>
      <c r="CBE84"/>
      <c r="CBF84"/>
      <c r="CBG84"/>
      <c r="CBH84"/>
      <c r="CBI84"/>
      <c r="CBJ84"/>
      <c r="CBK84"/>
      <c r="CBL84"/>
      <c r="CBM84"/>
      <c r="CBN84"/>
      <c r="CBO84"/>
      <c r="CBP84"/>
      <c r="CBQ84"/>
      <c r="CBR84"/>
      <c r="CBS84"/>
      <c r="CBT84"/>
      <c r="CBU84"/>
      <c r="CBV84"/>
      <c r="CBW84"/>
      <c r="CBX84"/>
      <c r="CBY84"/>
      <c r="CBZ84"/>
      <c r="CCA84"/>
      <c r="CCB84"/>
      <c r="CCC84"/>
      <c r="CCD84"/>
      <c r="CCE84"/>
      <c r="CCF84"/>
      <c r="CCG84"/>
      <c r="CCH84"/>
      <c r="CCI84"/>
      <c r="CCJ84"/>
      <c r="CCK84"/>
      <c r="CCL84"/>
      <c r="CCM84"/>
      <c r="CCN84"/>
      <c r="CCO84"/>
      <c r="CCP84"/>
      <c r="CCQ84"/>
      <c r="CCR84"/>
      <c r="CCS84"/>
      <c r="CCT84"/>
      <c r="CCU84"/>
      <c r="CCV84"/>
      <c r="CCW84"/>
      <c r="CCX84"/>
      <c r="CCY84"/>
      <c r="CCZ84"/>
      <c r="CDA84"/>
      <c r="CDB84"/>
      <c r="CDC84"/>
      <c r="CDD84"/>
      <c r="CDE84"/>
      <c r="CDF84"/>
      <c r="CDG84"/>
      <c r="CDH84"/>
      <c r="CDI84"/>
      <c r="CDJ84"/>
      <c r="CDK84"/>
      <c r="CDL84"/>
      <c r="CDM84"/>
      <c r="CDN84"/>
      <c r="CDO84"/>
      <c r="CDP84"/>
      <c r="CDQ84"/>
      <c r="CDR84"/>
      <c r="CDS84"/>
      <c r="CDT84"/>
      <c r="CDU84"/>
      <c r="CDV84"/>
      <c r="CDW84"/>
      <c r="CDX84"/>
      <c r="CDY84"/>
      <c r="CDZ84"/>
      <c r="CEA84"/>
      <c r="CEB84"/>
      <c r="CEC84"/>
      <c r="CED84"/>
      <c r="CEE84"/>
      <c r="CEF84"/>
      <c r="CEG84"/>
      <c r="CEH84"/>
      <c r="CEI84"/>
      <c r="CEJ84"/>
      <c r="CEK84"/>
      <c r="CEL84"/>
      <c r="CEM84"/>
      <c r="CEN84"/>
      <c r="CEO84"/>
      <c r="CEP84"/>
      <c r="CEQ84"/>
      <c r="CER84"/>
      <c r="CES84"/>
      <c r="CET84"/>
      <c r="CEU84"/>
      <c r="CEV84"/>
      <c r="CEW84"/>
      <c r="CEX84"/>
      <c r="CEY84"/>
      <c r="CEZ84"/>
      <c r="CFA84"/>
      <c r="CFB84"/>
      <c r="CFC84"/>
      <c r="CFD84"/>
      <c r="CFE84"/>
      <c r="CFF84"/>
      <c r="CFG84"/>
      <c r="CFH84"/>
      <c r="CFI84"/>
      <c r="CFJ84"/>
      <c r="CFK84"/>
      <c r="CFL84"/>
      <c r="CFM84"/>
      <c r="CFN84"/>
      <c r="CFO84"/>
      <c r="CFP84"/>
      <c r="CFQ84"/>
      <c r="CFR84"/>
      <c r="CFS84"/>
      <c r="CFT84"/>
      <c r="CFU84"/>
      <c r="CFV84"/>
      <c r="CFW84"/>
      <c r="CFX84"/>
      <c r="CFY84"/>
      <c r="CFZ84"/>
      <c r="CGA84"/>
      <c r="CGB84"/>
      <c r="CGC84"/>
      <c r="CGD84"/>
      <c r="CGE84"/>
      <c r="CGF84"/>
      <c r="CGG84"/>
      <c r="CGH84"/>
      <c r="CGI84"/>
      <c r="CGJ84"/>
      <c r="CGK84"/>
      <c r="CGL84"/>
      <c r="CGM84"/>
      <c r="CGN84"/>
      <c r="CGO84"/>
      <c r="CGP84"/>
      <c r="CGQ84"/>
      <c r="CGR84"/>
      <c r="CGS84"/>
      <c r="CGT84"/>
      <c r="CGU84"/>
      <c r="CGV84"/>
      <c r="CGW84"/>
      <c r="CGX84"/>
      <c r="CGY84"/>
      <c r="CGZ84"/>
      <c r="CHA84"/>
      <c r="CHB84"/>
      <c r="CHC84"/>
      <c r="CHD84"/>
      <c r="CHE84"/>
      <c r="CHF84"/>
      <c r="CHG84"/>
      <c r="CHH84"/>
      <c r="CHI84"/>
      <c r="CHJ84"/>
      <c r="CHK84"/>
      <c r="CHL84"/>
      <c r="CHM84"/>
      <c r="CHN84"/>
      <c r="CHO84"/>
      <c r="CHP84"/>
      <c r="CHQ84"/>
      <c r="CHR84"/>
      <c r="CHS84"/>
      <c r="CHT84"/>
      <c r="CHU84"/>
      <c r="CHV84"/>
      <c r="CHW84"/>
      <c r="CHX84"/>
      <c r="CHY84"/>
      <c r="CHZ84"/>
      <c r="CIA84"/>
      <c r="CIB84"/>
      <c r="CIC84"/>
      <c r="CID84"/>
      <c r="CIE84"/>
      <c r="CIF84"/>
      <c r="CIG84"/>
      <c r="CIH84"/>
      <c r="CII84"/>
      <c r="CIJ84"/>
      <c r="CIK84"/>
      <c r="CIL84"/>
      <c r="CIM84"/>
      <c r="CIN84"/>
      <c r="CIO84"/>
      <c r="CIP84"/>
      <c r="CIQ84"/>
      <c r="CIR84"/>
      <c r="CIS84"/>
      <c r="CIT84"/>
      <c r="CIU84"/>
      <c r="CIV84"/>
      <c r="CIW84"/>
      <c r="CIX84"/>
      <c r="CIY84"/>
      <c r="CIZ84"/>
      <c r="CJA84"/>
      <c r="CJB84"/>
      <c r="CJC84"/>
      <c r="CJD84"/>
      <c r="CJE84"/>
      <c r="CJF84"/>
      <c r="CJG84"/>
      <c r="CJH84"/>
      <c r="CJI84"/>
      <c r="CJJ84"/>
      <c r="CJK84"/>
      <c r="CJL84"/>
      <c r="CJM84"/>
      <c r="CJN84"/>
      <c r="CJO84"/>
      <c r="CJP84"/>
      <c r="CJQ84"/>
      <c r="CJR84"/>
      <c r="CJS84"/>
      <c r="CJT84"/>
      <c r="CJU84"/>
      <c r="CJV84"/>
      <c r="CJW84"/>
      <c r="CJX84"/>
      <c r="CJY84"/>
      <c r="CJZ84"/>
      <c r="CKA84"/>
      <c r="CKB84"/>
      <c r="CKC84"/>
      <c r="CKD84"/>
      <c r="CKE84"/>
      <c r="CKF84"/>
      <c r="CKG84"/>
      <c r="CKH84"/>
      <c r="CKI84"/>
      <c r="CKJ84"/>
      <c r="CKK84"/>
      <c r="CKL84"/>
      <c r="CKM84"/>
      <c r="CKN84"/>
      <c r="CKO84"/>
      <c r="CKP84"/>
      <c r="CKQ84"/>
      <c r="CKR84"/>
      <c r="CKS84"/>
      <c r="CKT84"/>
      <c r="CKU84"/>
      <c r="CKV84"/>
      <c r="CKW84"/>
      <c r="CKX84"/>
      <c r="CKY84"/>
      <c r="CKZ84"/>
      <c r="CLA84"/>
      <c r="CLB84"/>
      <c r="CLC84"/>
      <c r="CLD84"/>
      <c r="CLE84"/>
      <c r="CLF84"/>
      <c r="CLG84"/>
      <c r="CLH84"/>
      <c r="CLI84"/>
      <c r="CLJ84"/>
      <c r="CLK84"/>
      <c r="CLL84"/>
      <c r="CLM84"/>
      <c r="CLN84"/>
      <c r="CLO84"/>
      <c r="CLP84"/>
      <c r="CLQ84"/>
      <c r="CLR84"/>
      <c r="CLS84"/>
      <c r="CLT84"/>
      <c r="CLU84"/>
      <c r="CLV84"/>
      <c r="CLW84"/>
      <c r="CLX84"/>
      <c r="CLY84"/>
      <c r="CLZ84"/>
      <c r="CMA84"/>
      <c r="CMB84"/>
      <c r="CMC84"/>
      <c r="CMD84"/>
      <c r="CME84"/>
      <c r="CMF84"/>
      <c r="CMG84"/>
      <c r="CMH84"/>
      <c r="CMI84"/>
      <c r="CMJ84"/>
      <c r="CMK84"/>
      <c r="CML84"/>
      <c r="CMM84"/>
      <c r="CMN84"/>
      <c r="CMO84"/>
      <c r="CMP84"/>
      <c r="CMQ84"/>
      <c r="CMR84"/>
      <c r="CMS84"/>
      <c r="CMT84"/>
      <c r="CMU84"/>
      <c r="CMV84"/>
      <c r="CMW84"/>
      <c r="CMX84"/>
      <c r="CMY84"/>
      <c r="CMZ84"/>
      <c r="CNA84"/>
      <c r="CNB84"/>
      <c r="CNC84"/>
      <c r="CND84"/>
      <c r="CNE84"/>
      <c r="CNF84"/>
      <c r="CNG84"/>
      <c r="CNH84"/>
      <c r="CNI84"/>
      <c r="CNJ84"/>
      <c r="CNK84"/>
      <c r="CNL84"/>
      <c r="CNM84"/>
      <c r="CNN84"/>
      <c r="CNO84"/>
      <c r="CNP84"/>
      <c r="CNQ84"/>
      <c r="CNR84"/>
      <c r="CNS84"/>
      <c r="CNT84"/>
      <c r="CNU84"/>
      <c r="CNV84"/>
      <c r="CNW84"/>
      <c r="CNX84"/>
      <c r="CNY84"/>
      <c r="CNZ84"/>
      <c r="COA84"/>
      <c r="COB84"/>
      <c r="COC84"/>
      <c r="COD84"/>
      <c r="COE84"/>
      <c r="COF84"/>
      <c r="COG84"/>
      <c r="COH84"/>
      <c r="COI84"/>
      <c r="COJ84"/>
      <c r="COK84"/>
      <c r="COL84"/>
      <c r="COM84"/>
      <c r="CON84"/>
      <c r="COO84"/>
      <c r="COP84"/>
      <c r="COQ84"/>
      <c r="COR84"/>
      <c r="COS84"/>
      <c r="COT84"/>
      <c r="COU84"/>
      <c r="COV84"/>
      <c r="COW84"/>
      <c r="COX84"/>
      <c r="COY84"/>
      <c r="COZ84"/>
      <c r="CPA84"/>
      <c r="CPB84"/>
      <c r="CPC84"/>
      <c r="CPD84"/>
      <c r="CPE84"/>
      <c r="CPF84"/>
      <c r="CPG84"/>
      <c r="CPH84"/>
      <c r="CPI84"/>
      <c r="CPJ84"/>
      <c r="CPK84"/>
      <c r="CPL84"/>
      <c r="CPM84"/>
      <c r="CPN84"/>
      <c r="CPO84"/>
      <c r="CPP84"/>
      <c r="CPQ84"/>
      <c r="CPR84"/>
      <c r="CPS84"/>
      <c r="CPT84"/>
      <c r="CPU84"/>
      <c r="CPV84"/>
      <c r="CPW84"/>
      <c r="CPX84"/>
      <c r="CPY84"/>
      <c r="CPZ84"/>
      <c r="CQA84"/>
      <c r="CQB84"/>
      <c r="CQC84"/>
      <c r="CQD84"/>
      <c r="CQE84"/>
      <c r="CQF84"/>
      <c r="CQG84"/>
      <c r="CQH84"/>
      <c r="CQI84"/>
      <c r="CQJ84"/>
      <c r="CQK84"/>
      <c r="CQL84"/>
      <c r="CQM84"/>
      <c r="CQN84"/>
      <c r="CQO84"/>
      <c r="CQP84"/>
      <c r="CQQ84"/>
      <c r="CQR84"/>
      <c r="CQS84"/>
      <c r="CQT84"/>
      <c r="CQU84"/>
      <c r="CQV84"/>
      <c r="CQW84"/>
      <c r="CQX84"/>
      <c r="CQY84"/>
      <c r="CQZ84"/>
      <c r="CRA84"/>
      <c r="CRB84"/>
      <c r="CRC84"/>
      <c r="CRD84"/>
      <c r="CRE84"/>
      <c r="CRF84"/>
      <c r="CRG84"/>
      <c r="CRH84"/>
      <c r="CRI84"/>
      <c r="CRJ84"/>
      <c r="CRK84"/>
      <c r="CRL84"/>
      <c r="CRM84"/>
      <c r="CRN84"/>
      <c r="CRO84"/>
      <c r="CRP84"/>
      <c r="CRQ84"/>
      <c r="CRR84"/>
      <c r="CRS84"/>
      <c r="CRT84"/>
      <c r="CRU84"/>
      <c r="CRV84"/>
      <c r="CRW84"/>
      <c r="CRX84"/>
      <c r="CRY84"/>
      <c r="CRZ84"/>
      <c r="CSA84"/>
      <c r="CSB84"/>
      <c r="CSC84"/>
      <c r="CSD84"/>
      <c r="CSE84"/>
      <c r="CSF84"/>
      <c r="CSG84"/>
      <c r="CSH84"/>
      <c r="CSI84"/>
      <c r="CSJ84"/>
      <c r="CSK84"/>
      <c r="CSL84"/>
      <c r="CSM84"/>
      <c r="CSN84"/>
      <c r="CSO84"/>
      <c r="CSP84"/>
      <c r="CSQ84"/>
      <c r="CSR84"/>
      <c r="CSS84"/>
      <c r="CST84"/>
      <c r="CSU84"/>
      <c r="CSV84"/>
      <c r="CSW84"/>
      <c r="CSX84"/>
      <c r="CSY84"/>
      <c r="CSZ84"/>
      <c r="CTA84"/>
      <c r="CTB84"/>
      <c r="CTC84"/>
      <c r="CTD84"/>
      <c r="CTE84"/>
      <c r="CTF84"/>
      <c r="CTG84"/>
      <c r="CTH84"/>
      <c r="CTI84"/>
      <c r="CTJ84"/>
      <c r="CTK84"/>
      <c r="CTL84"/>
      <c r="CTM84"/>
      <c r="CTN84"/>
      <c r="CTO84"/>
      <c r="CTP84"/>
      <c r="CTQ84"/>
      <c r="CTR84"/>
      <c r="CTS84"/>
      <c r="CTT84"/>
      <c r="CTU84"/>
      <c r="CTV84"/>
      <c r="CTW84"/>
      <c r="CTX84"/>
      <c r="CTY84"/>
      <c r="CTZ84"/>
      <c r="CUA84"/>
      <c r="CUB84"/>
      <c r="CUC84"/>
      <c r="CUD84"/>
      <c r="CUE84"/>
      <c r="CUF84"/>
      <c r="CUG84"/>
      <c r="CUH84"/>
      <c r="CUI84"/>
      <c r="CUJ84"/>
      <c r="CUK84"/>
      <c r="CUL84"/>
      <c r="CUM84"/>
      <c r="CUN84"/>
      <c r="CUO84"/>
      <c r="CUP84"/>
      <c r="CUQ84"/>
      <c r="CUR84"/>
      <c r="CUS84"/>
      <c r="CUT84"/>
      <c r="CUU84"/>
      <c r="CUV84"/>
      <c r="CUW84"/>
      <c r="CUX84"/>
      <c r="CUY84"/>
      <c r="CUZ84"/>
      <c r="CVA84"/>
      <c r="CVB84"/>
      <c r="CVC84"/>
      <c r="CVD84"/>
      <c r="CVE84"/>
      <c r="CVF84"/>
      <c r="CVG84"/>
      <c r="CVH84"/>
      <c r="CVI84"/>
      <c r="CVJ84"/>
      <c r="CVK84"/>
      <c r="CVL84"/>
      <c r="CVM84"/>
      <c r="CVN84"/>
      <c r="CVO84"/>
      <c r="CVP84"/>
      <c r="CVQ84"/>
      <c r="CVR84"/>
      <c r="CVS84"/>
      <c r="CVT84"/>
      <c r="CVU84"/>
      <c r="CVV84"/>
      <c r="CVW84"/>
      <c r="CVX84"/>
      <c r="CVY84"/>
      <c r="CVZ84"/>
      <c r="CWA84"/>
      <c r="CWB84"/>
      <c r="CWC84"/>
      <c r="CWD84"/>
      <c r="CWE84"/>
      <c r="CWF84"/>
      <c r="CWG84"/>
      <c r="CWH84"/>
      <c r="CWI84"/>
      <c r="CWJ84"/>
      <c r="CWK84"/>
      <c r="CWL84"/>
      <c r="CWM84"/>
      <c r="CWN84"/>
      <c r="CWO84"/>
      <c r="CWP84"/>
      <c r="CWQ84"/>
      <c r="CWR84"/>
      <c r="CWS84"/>
      <c r="CWT84"/>
      <c r="CWU84"/>
      <c r="CWV84"/>
      <c r="CWW84"/>
      <c r="CWX84"/>
      <c r="CWY84"/>
      <c r="CWZ84"/>
      <c r="CXA84"/>
      <c r="CXB84"/>
      <c r="CXC84"/>
      <c r="CXD84"/>
      <c r="CXE84"/>
      <c r="CXF84"/>
      <c r="CXG84"/>
      <c r="CXH84"/>
      <c r="CXI84"/>
      <c r="CXJ84"/>
      <c r="CXK84"/>
      <c r="CXL84"/>
      <c r="CXM84"/>
      <c r="CXN84"/>
      <c r="CXO84"/>
      <c r="CXP84"/>
      <c r="CXQ84"/>
      <c r="CXR84"/>
      <c r="CXS84"/>
      <c r="CXT84"/>
      <c r="CXU84"/>
      <c r="CXV84"/>
      <c r="CXW84"/>
      <c r="CXX84"/>
      <c r="CXY84"/>
      <c r="CXZ84"/>
      <c r="CYA84"/>
      <c r="CYB84"/>
      <c r="CYC84"/>
      <c r="CYD84"/>
      <c r="CYE84"/>
      <c r="CYF84"/>
      <c r="CYG84"/>
      <c r="CYH84"/>
      <c r="CYI84"/>
      <c r="CYJ84"/>
      <c r="CYK84"/>
      <c r="CYL84"/>
      <c r="CYM84"/>
      <c r="CYN84"/>
      <c r="CYO84"/>
      <c r="CYP84"/>
      <c r="CYQ84"/>
      <c r="CYR84"/>
      <c r="CYS84"/>
      <c r="CYT84"/>
      <c r="CYU84"/>
      <c r="CYV84"/>
      <c r="CYW84"/>
      <c r="CYX84"/>
      <c r="CYY84"/>
      <c r="CYZ84"/>
      <c r="CZA84"/>
      <c r="CZB84"/>
      <c r="CZC84"/>
      <c r="CZD84"/>
      <c r="CZE84"/>
      <c r="CZF84"/>
      <c r="CZG84"/>
      <c r="CZH84"/>
      <c r="CZI84"/>
      <c r="CZJ84"/>
      <c r="CZK84"/>
      <c r="CZL84"/>
      <c r="CZM84"/>
      <c r="CZN84"/>
      <c r="CZO84"/>
      <c r="CZP84"/>
      <c r="CZQ84"/>
      <c r="CZR84"/>
      <c r="CZS84"/>
      <c r="CZT84"/>
      <c r="CZU84"/>
      <c r="CZV84"/>
      <c r="CZW84"/>
      <c r="CZX84"/>
      <c r="CZY84"/>
      <c r="CZZ84"/>
      <c r="DAA84"/>
      <c r="DAB84"/>
      <c r="DAC84"/>
      <c r="DAD84"/>
      <c r="DAE84"/>
      <c r="DAF84"/>
      <c r="DAG84"/>
      <c r="DAH84"/>
      <c r="DAI84"/>
      <c r="DAJ84"/>
      <c r="DAK84"/>
      <c r="DAL84"/>
      <c r="DAM84"/>
      <c r="DAN84"/>
      <c r="DAO84"/>
      <c r="DAP84"/>
      <c r="DAQ84"/>
      <c r="DAR84"/>
      <c r="DAS84"/>
      <c r="DAT84"/>
      <c r="DAU84"/>
      <c r="DAV84"/>
      <c r="DAW84"/>
      <c r="DAX84"/>
      <c r="DAY84"/>
      <c r="DAZ84"/>
      <c r="DBA84"/>
      <c r="DBB84"/>
      <c r="DBC84"/>
      <c r="DBD84"/>
      <c r="DBE84"/>
      <c r="DBF84"/>
      <c r="DBG84"/>
      <c r="DBH84"/>
      <c r="DBI84"/>
      <c r="DBJ84"/>
      <c r="DBK84"/>
      <c r="DBL84"/>
      <c r="DBM84"/>
      <c r="DBN84"/>
      <c r="DBO84"/>
      <c r="DBP84"/>
      <c r="DBQ84"/>
      <c r="DBR84"/>
      <c r="DBS84"/>
      <c r="DBT84"/>
      <c r="DBU84"/>
      <c r="DBV84"/>
      <c r="DBW84"/>
      <c r="DBX84"/>
      <c r="DBY84"/>
      <c r="DBZ84"/>
      <c r="DCA84"/>
      <c r="DCB84"/>
      <c r="DCC84"/>
      <c r="DCD84"/>
      <c r="DCE84"/>
      <c r="DCF84"/>
      <c r="DCG84"/>
      <c r="DCH84"/>
      <c r="DCI84"/>
      <c r="DCJ84"/>
      <c r="DCK84"/>
      <c r="DCL84"/>
      <c r="DCM84"/>
      <c r="DCN84"/>
      <c r="DCO84"/>
      <c r="DCP84"/>
      <c r="DCQ84"/>
      <c r="DCR84"/>
      <c r="DCS84"/>
      <c r="DCT84"/>
      <c r="DCU84"/>
      <c r="DCV84"/>
      <c r="DCW84"/>
      <c r="DCX84"/>
      <c r="DCY84"/>
      <c r="DCZ84"/>
      <c r="DDA84"/>
      <c r="DDB84"/>
      <c r="DDC84"/>
      <c r="DDD84"/>
      <c r="DDE84"/>
      <c r="DDF84"/>
      <c r="DDG84"/>
      <c r="DDH84"/>
      <c r="DDI84"/>
      <c r="DDJ84"/>
      <c r="DDK84"/>
      <c r="DDL84"/>
      <c r="DDM84"/>
      <c r="DDN84"/>
      <c r="DDO84"/>
      <c r="DDP84"/>
      <c r="DDQ84"/>
      <c r="DDR84"/>
      <c r="DDS84"/>
      <c r="DDT84"/>
      <c r="DDU84"/>
      <c r="DDV84"/>
      <c r="DDW84"/>
      <c r="DDX84"/>
      <c r="DDY84"/>
      <c r="DDZ84"/>
      <c r="DEA84"/>
      <c r="DEB84"/>
      <c r="DEC84"/>
      <c r="DED84"/>
      <c r="DEE84"/>
      <c r="DEF84"/>
      <c r="DEG84"/>
      <c r="DEH84"/>
      <c r="DEI84"/>
      <c r="DEJ84"/>
      <c r="DEK84"/>
      <c r="DEL84"/>
      <c r="DEM84"/>
      <c r="DEN84"/>
      <c r="DEO84"/>
      <c r="DEP84"/>
      <c r="DEQ84"/>
      <c r="DER84"/>
      <c r="DES84"/>
      <c r="DET84"/>
      <c r="DEU84"/>
      <c r="DEV84"/>
      <c r="DEW84"/>
      <c r="DEX84"/>
      <c r="DEY84"/>
      <c r="DEZ84"/>
      <c r="DFA84"/>
      <c r="DFB84"/>
      <c r="DFC84"/>
      <c r="DFD84"/>
      <c r="DFE84"/>
      <c r="DFF84"/>
      <c r="DFG84"/>
      <c r="DFH84"/>
      <c r="DFI84"/>
      <c r="DFJ84"/>
      <c r="DFK84"/>
      <c r="DFL84"/>
      <c r="DFM84"/>
      <c r="DFN84"/>
      <c r="DFO84"/>
      <c r="DFP84"/>
      <c r="DFQ84"/>
      <c r="DFR84"/>
      <c r="DFS84"/>
      <c r="DFT84"/>
      <c r="DFU84"/>
      <c r="DFV84"/>
      <c r="DFW84"/>
      <c r="DFX84"/>
      <c r="DFY84"/>
      <c r="DFZ84"/>
      <c r="DGA84"/>
      <c r="DGB84"/>
      <c r="DGC84"/>
      <c r="DGD84"/>
      <c r="DGE84"/>
      <c r="DGF84"/>
      <c r="DGG84"/>
      <c r="DGH84"/>
      <c r="DGI84"/>
      <c r="DGJ84"/>
      <c r="DGK84"/>
      <c r="DGL84"/>
      <c r="DGM84"/>
      <c r="DGN84"/>
      <c r="DGO84"/>
      <c r="DGP84"/>
      <c r="DGQ84"/>
      <c r="DGR84"/>
      <c r="DGS84"/>
      <c r="DGT84"/>
      <c r="DGU84"/>
      <c r="DGV84"/>
      <c r="DGW84"/>
      <c r="DGX84"/>
      <c r="DGY84"/>
      <c r="DGZ84"/>
      <c r="DHA84"/>
      <c r="DHB84"/>
      <c r="DHC84"/>
      <c r="DHD84"/>
      <c r="DHE84"/>
      <c r="DHF84"/>
      <c r="DHG84"/>
      <c r="DHH84"/>
      <c r="DHI84"/>
      <c r="DHJ84"/>
      <c r="DHK84"/>
      <c r="DHL84"/>
      <c r="DHM84"/>
      <c r="DHN84"/>
      <c r="DHO84"/>
      <c r="DHP84"/>
      <c r="DHQ84"/>
      <c r="DHR84"/>
      <c r="DHS84"/>
      <c r="DHT84"/>
      <c r="DHU84"/>
      <c r="DHV84"/>
      <c r="DHW84"/>
      <c r="DHX84"/>
      <c r="DHY84"/>
      <c r="DHZ84"/>
      <c r="DIA84"/>
      <c r="DIB84"/>
      <c r="DIC84"/>
      <c r="DID84"/>
      <c r="DIE84"/>
      <c r="DIF84"/>
      <c r="DIG84"/>
      <c r="DIH84"/>
      <c r="DII84"/>
      <c r="DIJ84"/>
      <c r="DIK84"/>
      <c r="DIL84"/>
      <c r="DIM84"/>
      <c r="DIN84"/>
      <c r="DIO84"/>
      <c r="DIP84"/>
      <c r="DIQ84"/>
      <c r="DIR84"/>
      <c r="DIS84"/>
      <c r="DIT84"/>
      <c r="DIU84"/>
      <c r="DIV84"/>
      <c r="DIW84"/>
      <c r="DIX84"/>
      <c r="DIY84"/>
      <c r="DIZ84"/>
      <c r="DJA84"/>
      <c r="DJB84"/>
      <c r="DJC84"/>
      <c r="DJD84"/>
      <c r="DJE84"/>
      <c r="DJF84"/>
      <c r="DJG84"/>
      <c r="DJH84"/>
      <c r="DJI84"/>
      <c r="DJJ84"/>
      <c r="DJK84"/>
      <c r="DJL84"/>
      <c r="DJM84"/>
      <c r="DJN84"/>
      <c r="DJO84"/>
      <c r="DJP84"/>
      <c r="DJQ84"/>
      <c r="DJR84"/>
      <c r="DJS84"/>
      <c r="DJT84"/>
      <c r="DJU84"/>
      <c r="DJV84"/>
      <c r="DJW84"/>
      <c r="DJX84"/>
      <c r="DJY84"/>
      <c r="DJZ84"/>
      <c r="DKA84"/>
      <c r="DKB84"/>
      <c r="DKC84"/>
      <c r="DKD84"/>
      <c r="DKE84"/>
      <c r="DKF84"/>
      <c r="DKG84"/>
      <c r="DKH84"/>
      <c r="DKI84"/>
      <c r="DKJ84"/>
      <c r="DKK84"/>
      <c r="DKL84"/>
      <c r="DKM84"/>
      <c r="DKN84"/>
      <c r="DKO84"/>
      <c r="DKP84"/>
      <c r="DKQ84"/>
      <c r="DKR84"/>
      <c r="DKS84"/>
      <c r="DKT84"/>
      <c r="DKU84"/>
      <c r="DKV84"/>
      <c r="DKW84"/>
      <c r="DKX84"/>
      <c r="DKY84"/>
      <c r="DKZ84"/>
      <c r="DLA84"/>
      <c r="DLB84"/>
      <c r="DLC84"/>
      <c r="DLD84"/>
      <c r="DLE84"/>
      <c r="DLF84"/>
      <c r="DLG84"/>
      <c r="DLH84"/>
      <c r="DLI84"/>
      <c r="DLJ84"/>
      <c r="DLK84"/>
      <c r="DLL84"/>
      <c r="DLM84"/>
      <c r="DLN84"/>
      <c r="DLO84"/>
      <c r="DLP84"/>
      <c r="DLQ84"/>
      <c r="DLR84"/>
      <c r="DLS84"/>
      <c r="DLT84"/>
      <c r="DLU84"/>
      <c r="DLV84"/>
      <c r="DLW84"/>
      <c r="DLX84"/>
      <c r="DLY84"/>
      <c r="DLZ84"/>
      <c r="DMA84"/>
      <c r="DMB84"/>
      <c r="DMC84"/>
      <c r="DMD84"/>
      <c r="DME84"/>
      <c r="DMF84"/>
      <c r="DMG84"/>
      <c r="DMH84"/>
      <c r="DMI84"/>
      <c r="DMJ84"/>
      <c r="DMK84"/>
      <c r="DML84"/>
      <c r="DMM84"/>
      <c r="DMN84"/>
      <c r="DMO84"/>
      <c r="DMP84"/>
      <c r="DMQ84"/>
      <c r="DMR84"/>
      <c r="DMS84"/>
      <c r="DMT84"/>
      <c r="DMU84"/>
      <c r="DMV84"/>
      <c r="DMW84"/>
      <c r="DMX84"/>
      <c r="DMY84"/>
      <c r="DMZ84"/>
      <c r="DNA84"/>
      <c r="DNB84"/>
      <c r="DNC84"/>
      <c r="DND84"/>
      <c r="DNE84"/>
      <c r="DNF84"/>
      <c r="DNG84"/>
      <c r="DNH84"/>
      <c r="DNI84"/>
      <c r="DNJ84"/>
      <c r="DNK84"/>
      <c r="DNL84"/>
      <c r="DNM84"/>
      <c r="DNN84"/>
      <c r="DNO84"/>
      <c r="DNP84"/>
      <c r="DNQ84"/>
      <c r="DNR84"/>
      <c r="DNS84"/>
      <c r="DNT84"/>
      <c r="DNU84"/>
      <c r="DNV84"/>
      <c r="DNW84"/>
      <c r="DNX84"/>
      <c r="DNY84"/>
      <c r="DNZ84"/>
      <c r="DOA84"/>
      <c r="DOB84"/>
      <c r="DOC84"/>
      <c r="DOD84"/>
      <c r="DOE84"/>
      <c r="DOF84"/>
      <c r="DOG84"/>
      <c r="DOH84"/>
      <c r="DOI84"/>
      <c r="DOJ84"/>
      <c r="DOK84"/>
      <c r="DOL84"/>
      <c r="DOM84"/>
      <c r="DON84"/>
      <c r="DOO84"/>
      <c r="DOP84"/>
      <c r="DOQ84"/>
      <c r="DOR84"/>
      <c r="DOS84"/>
      <c r="DOT84"/>
      <c r="DOU84"/>
      <c r="DOV84"/>
      <c r="DOW84"/>
      <c r="DOX84"/>
      <c r="DOY84"/>
      <c r="DOZ84"/>
      <c r="DPA84"/>
      <c r="DPB84"/>
      <c r="DPC84"/>
      <c r="DPD84"/>
      <c r="DPE84"/>
      <c r="DPF84"/>
      <c r="DPG84"/>
      <c r="DPH84"/>
      <c r="DPI84"/>
      <c r="DPJ84"/>
      <c r="DPK84"/>
      <c r="DPL84"/>
      <c r="DPM84"/>
      <c r="DPN84"/>
      <c r="DPO84"/>
      <c r="DPP84"/>
      <c r="DPQ84"/>
      <c r="DPR84"/>
      <c r="DPS84"/>
      <c r="DPT84"/>
      <c r="DPU84"/>
      <c r="DPV84"/>
      <c r="DPW84"/>
      <c r="DPX84"/>
      <c r="DPY84"/>
      <c r="DPZ84"/>
      <c r="DQA84"/>
      <c r="DQB84"/>
      <c r="DQC84"/>
      <c r="DQD84"/>
      <c r="DQE84"/>
      <c r="DQF84"/>
      <c r="DQG84"/>
      <c r="DQH84"/>
      <c r="DQI84"/>
      <c r="DQJ84"/>
      <c r="DQK84"/>
      <c r="DQL84"/>
      <c r="DQM84"/>
      <c r="DQN84"/>
      <c r="DQO84"/>
      <c r="DQP84"/>
      <c r="DQQ84"/>
      <c r="DQR84"/>
      <c r="DQS84"/>
      <c r="DQT84"/>
      <c r="DQU84"/>
      <c r="DQV84"/>
      <c r="DQW84"/>
      <c r="DQX84"/>
      <c r="DQY84"/>
      <c r="DQZ84"/>
      <c r="DRA84"/>
      <c r="DRB84"/>
      <c r="DRC84"/>
      <c r="DRD84"/>
      <c r="DRE84"/>
      <c r="DRF84"/>
      <c r="DRG84"/>
      <c r="DRH84"/>
      <c r="DRI84"/>
      <c r="DRJ84"/>
      <c r="DRK84"/>
      <c r="DRL84"/>
      <c r="DRM84"/>
      <c r="DRN84"/>
      <c r="DRO84"/>
      <c r="DRP84"/>
      <c r="DRQ84"/>
      <c r="DRR84"/>
      <c r="DRS84"/>
      <c r="DRT84"/>
      <c r="DRU84"/>
      <c r="DRV84"/>
      <c r="DRW84"/>
      <c r="DRX84"/>
      <c r="DRY84"/>
      <c r="DRZ84"/>
      <c r="DSA84"/>
      <c r="DSB84"/>
      <c r="DSC84"/>
      <c r="DSD84"/>
      <c r="DSE84"/>
      <c r="DSF84"/>
      <c r="DSG84"/>
      <c r="DSH84"/>
      <c r="DSI84"/>
      <c r="DSJ84"/>
      <c r="DSK84"/>
      <c r="DSL84"/>
      <c r="DSM84"/>
      <c r="DSN84"/>
      <c r="DSO84"/>
      <c r="DSP84"/>
      <c r="DSQ84"/>
      <c r="DSR84"/>
      <c r="DSS84"/>
      <c r="DST84"/>
      <c r="DSU84"/>
      <c r="DSV84"/>
      <c r="DSW84"/>
      <c r="DSX84"/>
      <c r="DSY84"/>
      <c r="DSZ84"/>
      <c r="DTA84"/>
      <c r="DTB84"/>
      <c r="DTC84"/>
      <c r="DTD84"/>
      <c r="DTE84"/>
      <c r="DTF84"/>
      <c r="DTG84"/>
      <c r="DTH84"/>
      <c r="DTI84"/>
      <c r="DTJ84"/>
      <c r="DTK84"/>
      <c r="DTL84"/>
      <c r="DTM84"/>
      <c r="DTN84"/>
      <c r="DTO84"/>
      <c r="DTP84"/>
      <c r="DTQ84"/>
      <c r="DTR84"/>
      <c r="DTS84"/>
      <c r="DTT84"/>
      <c r="DTU84"/>
      <c r="DTV84"/>
      <c r="DTW84"/>
      <c r="DTX84"/>
      <c r="DTY84"/>
      <c r="DTZ84"/>
      <c r="DUA84"/>
      <c r="DUB84"/>
      <c r="DUC84"/>
      <c r="DUD84"/>
      <c r="DUE84"/>
      <c r="DUF84"/>
      <c r="DUG84"/>
      <c r="DUH84"/>
      <c r="DUI84"/>
      <c r="DUJ84"/>
      <c r="DUK84"/>
      <c r="DUL84"/>
      <c r="DUM84"/>
      <c r="DUN84"/>
      <c r="DUO84"/>
      <c r="DUP84"/>
      <c r="DUQ84"/>
      <c r="DUR84"/>
      <c r="DUS84"/>
      <c r="DUT84"/>
      <c r="DUU84"/>
      <c r="DUV84"/>
      <c r="DUW84"/>
      <c r="DUX84"/>
      <c r="DUY84"/>
      <c r="DUZ84"/>
      <c r="DVA84"/>
      <c r="DVB84"/>
      <c r="DVC84"/>
      <c r="DVD84"/>
      <c r="DVE84"/>
      <c r="DVF84"/>
      <c r="DVG84"/>
      <c r="DVH84"/>
      <c r="DVI84"/>
      <c r="DVJ84"/>
      <c r="DVK84"/>
      <c r="DVL84"/>
      <c r="DVM84"/>
      <c r="DVN84"/>
      <c r="DVO84"/>
      <c r="DVP84"/>
      <c r="DVQ84"/>
      <c r="DVR84"/>
      <c r="DVS84"/>
      <c r="DVT84"/>
      <c r="DVU84"/>
      <c r="DVV84"/>
      <c r="DVW84"/>
      <c r="DVX84"/>
      <c r="DVY84"/>
      <c r="DVZ84"/>
      <c r="DWA84"/>
      <c r="DWB84"/>
      <c r="DWC84"/>
      <c r="DWD84"/>
      <c r="DWE84"/>
      <c r="DWF84"/>
      <c r="DWG84"/>
      <c r="DWH84"/>
      <c r="DWI84"/>
      <c r="DWJ84"/>
      <c r="DWK84"/>
      <c r="DWL84"/>
      <c r="DWM84"/>
      <c r="DWN84"/>
      <c r="DWO84"/>
      <c r="DWP84"/>
      <c r="DWQ84"/>
      <c r="DWR84"/>
      <c r="DWS84"/>
      <c r="DWT84"/>
      <c r="DWU84"/>
      <c r="DWV84"/>
      <c r="DWW84"/>
      <c r="DWX84"/>
      <c r="DWY84"/>
      <c r="DWZ84"/>
      <c r="DXA84"/>
      <c r="DXB84"/>
      <c r="DXC84"/>
      <c r="DXD84"/>
      <c r="DXE84"/>
      <c r="DXF84"/>
      <c r="DXG84"/>
      <c r="DXH84"/>
      <c r="DXI84"/>
      <c r="DXJ84"/>
      <c r="DXK84"/>
      <c r="DXL84"/>
      <c r="DXM84"/>
      <c r="DXN84"/>
      <c r="DXO84"/>
      <c r="DXP84"/>
      <c r="DXQ84"/>
      <c r="DXR84"/>
      <c r="DXS84"/>
      <c r="DXT84"/>
      <c r="DXU84"/>
      <c r="DXV84"/>
      <c r="DXW84"/>
      <c r="DXX84"/>
      <c r="DXY84"/>
      <c r="DXZ84"/>
      <c r="DYA84"/>
      <c r="DYB84"/>
      <c r="DYC84"/>
      <c r="DYD84"/>
      <c r="DYE84"/>
      <c r="DYF84"/>
      <c r="DYG84"/>
      <c r="DYH84"/>
      <c r="DYI84"/>
      <c r="DYJ84"/>
      <c r="DYK84"/>
      <c r="DYL84"/>
      <c r="DYM84"/>
      <c r="DYN84"/>
      <c r="DYO84"/>
      <c r="DYP84"/>
      <c r="DYQ84"/>
      <c r="DYR84"/>
      <c r="DYS84"/>
      <c r="DYT84"/>
      <c r="DYU84"/>
      <c r="DYV84"/>
      <c r="DYW84"/>
      <c r="DYX84"/>
      <c r="DYY84"/>
      <c r="DYZ84"/>
      <c r="DZA84"/>
      <c r="DZB84"/>
      <c r="DZC84"/>
      <c r="DZD84"/>
      <c r="DZE84"/>
      <c r="DZF84"/>
      <c r="DZG84"/>
      <c r="DZH84"/>
      <c r="DZI84"/>
      <c r="DZJ84"/>
      <c r="DZK84"/>
      <c r="DZL84"/>
      <c r="DZM84"/>
      <c r="DZN84"/>
      <c r="DZO84"/>
      <c r="DZP84"/>
      <c r="DZQ84"/>
      <c r="DZR84"/>
      <c r="DZS84"/>
      <c r="DZT84"/>
      <c r="DZU84"/>
      <c r="DZV84"/>
      <c r="DZW84"/>
      <c r="DZX84"/>
      <c r="DZY84"/>
      <c r="DZZ84"/>
      <c r="EAA84"/>
      <c r="EAB84"/>
      <c r="EAC84"/>
      <c r="EAD84"/>
      <c r="EAE84"/>
      <c r="EAF84"/>
      <c r="EAG84"/>
      <c r="EAH84"/>
      <c r="EAI84"/>
      <c r="EAJ84"/>
      <c r="EAK84"/>
      <c r="EAL84"/>
      <c r="EAM84"/>
      <c r="EAN84"/>
      <c r="EAO84"/>
      <c r="EAP84"/>
      <c r="EAQ84"/>
      <c r="EAR84"/>
      <c r="EAS84"/>
      <c r="EAT84"/>
      <c r="EAU84"/>
      <c r="EAV84"/>
      <c r="EAW84"/>
      <c r="EAX84"/>
      <c r="EAY84"/>
      <c r="EAZ84"/>
      <c r="EBA84"/>
      <c r="EBB84"/>
      <c r="EBC84"/>
      <c r="EBD84"/>
      <c r="EBE84"/>
      <c r="EBF84"/>
      <c r="EBG84"/>
      <c r="EBH84"/>
      <c r="EBI84"/>
      <c r="EBJ84"/>
      <c r="EBK84"/>
      <c r="EBL84"/>
      <c r="EBM84"/>
      <c r="EBN84"/>
      <c r="EBO84"/>
      <c r="EBP84"/>
      <c r="EBQ84"/>
      <c r="EBR84"/>
      <c r="EBS84"/>
      <c r="EBT84"/>
      <c r="EBU84"/>
      <c r="EBV84"/>
      <c r="EBW84"/>
      <c r="EBX84"/>
      <c r="EBY84"/>
      <c r="EBZ84"/>
      <c r="ECA84"/>
      <c r="ECB84"/>
      <c r="ECC84"/>
      <c r="ECD84"/>
      <c r="ECE84"/>
      <c r="ECF84"/>
      <c r="ECG84"/>
      <c r="ECH84"/>
      <c r="ECI84"/>
      <c r="ECJ84"/>
      <c r="ECK84"/>
      <c r="ECL84"/>
      <c r="ECM84"/>
      <c r="ECN84"/>
      <c r="ECO84"/>
      <c r="ECP84"/>
      <c r="ECQ84"/>
      <c r="ECR84"/>
      <c r="ECS84"/>
      <c r="ECT84"/>
      <c r="ECU84"/>
      <c r="ECV84"/>
      <c r="ECW84"/>
      <c r="ECX84"/>
      <c r="ECY84"/>
      <c r="ECZ84"/>
      <c r="EDA84"/>
      <c r="EDB84"/>
      <c r="EDC84"/>
      <c r="EDD84"/>
      <c r="EDE84"/>
      <c r="EDF84"/>
      <c r="EDG84"/>
      <c r="EDH84"/>
      <c r="EDI84"/>
      <c r="EDJ84"/>
      <c r="EDK84"/>
      <c r="EDL84"/>
      <c r="EDM84"/>
      <c r="EDN84"/>
      <c r="EDO84"/>
      <c r="EDP84"/>
      <c r="EDQ84"/>
      <c r="EDR84"/>
      <c r="EDS84"/>
      <c r="EDT84"/>
      <c r="EDU84"/>
      <c r="EDV84"/>
      <c r="EDW84"/>
      <c r="EDX84"/>
      <c r="EDY84"/>
      <c r="EDZ84"/>
      <c r="EEA84"/>
      <c r="EEB84"/>
      <c r="EEC84"/>
      <c r="EED84"/>
      <c r="EEE84"/>
      <c r="EEF84"/>
      <c r="EEG84"/>
      <c r="EEH84"/>
      <c r="EEI84"/>
      <c r="EEJ84"/>
      <c r="EEK84"/>
      <c r="EEL84"/>
      <c r="EEM84"/>
      <c r="EEN84"/>
      <c r="EEO84"/>
      <c r="EEP84"/>
      <c r="EEQ84"/>
      <c r="EER84"/>
      <c r="EES84"/>
      <c r="EET84"/>
      <c r="EEU84"/>
      <c r="EEV84"/>
      <c r="EEW84"/>
      <c r="EEX84"/>
      <c r="EEY84"/>
      <c r="EEZ84"/>
      <c r="EFA84"/>
      <c r="EFB84"/>
      <c r="EFC84"/>
      <c r="EFD84"/>
      <c r="EFE84"/>
      <c r="EFF84"/>
      <c r="EFG84"/>
      <c r="EFH84"/>
      <c r="EFI84"/>
      <c r="EFJ84"/>
      <c r="EFK84"/>
      <c r="EFL84"/>
      <c r="EFM84"/>
      <c r="EFN84"/>
      <c r="EFO84"/>
      <c r="EFP84"/>
      <c r="EFQ84"/>
      <c r="EFR84"/>
      <c r="EFS84"/>
      <c r="EFT84"/>
      <c r="EFU84"/>
      <c r="EFV84"/>
      <c r="EFW84"/>
      <c r="EFX84"/>
      <c r="EFY84"/>
      <c r="EFZ84"/>
      <c r="EGA84"/>
      <c r="EGB84"/>
      <c r="EGC84"/>
      <c r="EGD84"/>
      <c r="EGE84"/>
      <c r="EGF84"/>
      <c r="EGG84"/>
      <c r="EGH84"/>
      <c r="EGI84"/>
      <c r="EGJ84"/>
      <c r="EGK84"/>
      <c r="EGL84"/>
      <c r="EGM84"/>
      <c r="EGN84"/>
      <c r="EGO84"/>
      <c r="EGP84"/>
      <c r="EGQ84"/>
      <c r="EGR84"/>
      <c r="EGS84"/>
      <c r="EGT84"/>
      <c r="EGU84"/>
      <c r="EGV84"/>
      <c r="EGW84"/>
      <c r="EGX84"/>
      <c r="EGY84"/>
      <c r="EGZ84"/>
      <c r="EHA84"/>
      <c r="EHB84"/>
      <c r="EHC84"/>
      <c r="EHD84"/>
      <c r="EHE84"/>
      <c r="EHF84"/>
      <c r="EHG84"/>
      <c r="EHH84"/>
      <c r="EHI84"/>
      <c r="EHJ84"/>
      <c r="EHK84"/>
      <c r="EHL84"/>
      <c r="EHM84"/>
      <c r="EHN84"/>
      <c r="EHO84"/>
      <c r="EHP84"/>
      <c r="EHQ84"/>
      <c r="EHR84"/>
      <c r="EHS84"/>
      <c r="EHT84"/>
      <c r="EHU84"/>
      <c r="EHV84"/>
      <c r="EHW84"/>
      <c r="EHX84"/>
      <c r="EHY84"/>
      <c r="EHZ84"/>
      <c r="EIA84"/>
      <c r="EIB84"/>
      <c r="EIC84"/>
      <c r="EID84"/>
      <c r="EIE84"/>
      <c r="EIF84"/>
      <c r="EIG84"/>
      <c r="EIH84"/>
      <c r="EII84"/>
      <c r="EIJ84"/>
      <c r="EIK84"/>
      <c r="EIL84"/>
      <c r="EIM84"/>
      <c r="EIN84"/>
      <c r="EIO84"/>
      <c r="EIP84"/>
      <c r="EIQ84"/>
      <c r="EIR84"/>
      <c r="EIS84"/>
      <c r="EIT84"/>
      <c r="EIU84"/>
      <c r="EIV84"/>
      <c r="EIW84"/>
      <c r="EIX84"/>
      <c r="EIY84"/>
      <c r="EIZ84"/>
      <c r="EJA84"/>
      <c r="EJB84"/>
      <c r="EJC84"/>
      <c r="EJD84"/>
      <c r="EJE84"/>
      <c r="EJF84"/>
      <c r="EJG84"/>
      <c r="EJH84"/>
      <c r="EJI84"/>
      <c r="EJJ84"/>
      <c r="EJK84"/>
      <c r="EJL84"/>
      <c r="EJM84"/>
      <c r="EJN84"/>
      <c r="EJO84"/>
      <c r="EJP84"/>
      <c r="EJQ84"/>
      <c r="EJR84"/>
      <c r="EJS84"/>
      <c r="EJT84"/>
      <c r="EJU84"/>
      <c r="EJV84"/>
      <c r="EJW84"/>
      <c r="EJX84"/>
      <c r="EJY84"/>
      <c r="EJZ84"/>
      <c r="EKA84"/>
      <c r="EKB84"/>
      <c r="EKC84"/>
      <c r="EKD84"/>
      <c r="EKE84"/>
      <c r="EKF84"/>
      <c r="EKG84"/>
      <c r="EKH84"/>
      <c r="EKI84"/>
      <c r="EKJ84"/>
      <c r="EKK84"/>
      <c r="EKL84"/>
      <c r="EKM84"/>
      <c r="EKN84"/>
      <c r="EKO84"/>
      <c r="EKP84"/>
      <c r="EKQ84"/>
      <c r="EKR84"/>
      <c r="EKS84"/>
      <c r="EKT84"/>
      <c r="EKU84"/>
      <c r="EKV84"/>
      <c r="EKW84"/>
      <c r="EKX84"/>
      <c r="EKY84"/>
      <c r="EKZ84"/>
      <c r="ELA84"/>
      <c r="ELB84"/>
      <c r="ELC84"/>
      <c r="ELD84"/>
      <c r="ELE84"/>
      <c r="ELF84"/>
      <c r="ELG84"/>
      <c r="ELH84"/>
      <c r="ELI84"/>
      <c r="ELJ84"/>
      <c r="ELK84"/>
      <c r="ELL84"/>
      <c r="ELM84"/>
      <c r="ELN84"/>
      <c r="ELO84"/>
      <c r="ELP84"/>
      <c r="ELQ84"/>
      <c r="ELR84"/>
      <c r="ELS84"/>
      <c r="ELT84"/>
      <c r="ELU84"/>
      <c r="ELV84"/>
      <c r="ELW84"/>
      <c r="ELX84"/>
      <c r="ELY84"/>
      <c r="ELZ84"/>
      <c r="EMA84"/>
      <c r="EMB84"/>
      <c r="EMC84"/>
      <c r="EMD84"/>
      <c r="EME84"/>
      <c r="EMF84"/>
      <c r="EMG84"/>
      <c r="EMH84"/>
      <c r="EMI84"/>
      <c r="EMJ84"/>
      <c r="EMK84"/>
      <c r="EML84"/>
      <c r="EMM84"/>
      <c r="EMN84"/>
      <c r="EMO84"/>
      <c r="EMP84"/>
      <c r="EMQ84"/>
      <c r="EMR84"/>
      <c r="EMS84"/>
      <c r="EMT84"/>
      <c r="EMU84"/>
      <c r="EMV84"/>
      <c r="EMW84"/>
      <c r="EMX84"/>
      <c r="EMY84"/>
      <c r="EMZ84"/>
      <c r="ENA84"/>
      <c r="ENB84"/>
      <c r="ENC84"/>
      <c r="END84"/>
      <c r="ENE84"/>
      <c r="ENF84"/>
      <c r="ENG84"/>
      <c r="ENH84"/>
      <c r="ENI84"/>
      <c r="ENJ84"/>
      <c r="ENK84"/>
      <c r="ENL84"/>
      <c r="ENM84"/>
      <c r="ENN84"/>
      <c r="ENO84"/>
      <c r="ENP84"/>
      <c r="ENQ84"/>
      <c r="ENR84"/>
      <c r="ENS84"/>
      <c r="ENT84"/>
      <c r="ENU84"/>
      <c r="ENV84"/>
      <c r="ENW84"/>
      <c r="ENX84"/>
      <c r="ENY84"/>
      <c r="ENZ84"/>
      <c r="EOA84"/>
      <c r="EOB84"/>
      <c r="EOC84"/>
      <c r="EOD84"/>
      <c r="EOE84"/>
      <c r="EOF84"/>
      <c r="EOG84"/>
      <c r="EOH84"/>
      <c r="EOI84"/>
      <c r="EOJ84"/>
      <c r="EOK84"/>
      <c r="EOL84"/>
      <c r="EOM84"/>
      <c r="EON84"/>
      <c r="EOO84"/>
      <c r="EOP84"/>
      <c r="EOQ84"/>
      <c r="EOR84"/>
      <c r="EOS84"/>
      <c r="EOT84"/>
      <c r="EOU84"/>
      <c r="EOV84"/>
      <c r="EOW84"/>
      <c r="EOX84"/>
      <c r="EOY84"/>
      <c r="EOZ84"/>
      <c r="EPA84"/>
      <c r="EPB84"/>
      <c r="EPC84"/>
      <c r="EPD84"/>
      <c r="EPE84"/>
      <c r="EPF84"/>
      <c r="EPG84"/>
      <c r="EPH84"/>
      <c r="EPI84"/>
      <c r="EPJ84"/>
      <c r="EPK84"/>
      <c r="EPL84"/>
      <c r="EPM84"/>
      <c r="EPN84"/>
      <c r="EPO84"/>
      <c r="EPP84"/>
      <c r="EPQ84"/>
      <c r="EPR84"/>
      <c r="EPS84"/>
      <c r="EPT84"/>
      <c r="EPU84"/>
      <c r="EPV84"/>
      <c r="EPW84"/>
      <c r="EPX84"/>
      <c r="EPY84"/>
      <c r="EPZ84"/>
      <c r="EQA84"/>
      <c r="EQB84"/>
      <c r="EQC84"/>
      <c r="EQD84"/>
      <c r="EQE84"/>
      <c r="EQF84"/>
      <c r="EQG84"/>
      <c r="EQH84"/>
      <c r="EQI84"/>
      <c r="EQJ84"/>
      <c r="EQK84"/>
      <c r="EQL84"/>
      <c r="EQM84"/>
      <c r="EQN84"/>
      <c r="EQO84"/>
      <c r="EQP84"/>
      <c r="EQQ84"/>
      <c r="EQR84"/>
      <c r="EQS84"/>
      <c r="EQT84"/>
      <c r="EQU84"/>
      <c r="EQV84"/>
      <c r="EQW84"/>
      <c r="EQX84"/>
      <c r="EQY84"/>
      <c r="EQZ84"/>
      <c r="ERA84"/>
      <c r="ERB84"/>
      <c r="ERC84"/>
      <c r="ERD84"/>
      <c r="ERE84"/>
      <c r="ERF84"/>
      <c r="ERG84"/>
      <c r="ERH84"/>
      <c r="ERI84"/>
      <c r="ERJ84"/>
      <c r="ERK84"/>
      <c r="ERL84"/>
      <c r="ERM84"/>
      <c r="ERN84"/>
      <c r="ERO84"/>
      <c r="ERP84"/>
      <c r="ERQ84"/>
      <c r="ERR84"/>
      <c r="ERS84"/>
      <c r="ERT84"/>
      <c r="ERU84"/>
      <c r="ERV84"/>
      <c r="ERW84"/>
      <c r="ERX84"/>
      <c r="ERY84"/>
      <c r="ERZ84"/>
      <c r="ESA84"/>
      <c r="ESB84"/>
      <c r="ESC84"/>
      <c r="ESD84"/>
      <c r="ESE84"/>
      <c r="ESF84"/>
      <c r="ESG84"/>
      <c r="ESH84"/>
      <c r="ESI84"/>
      <c r="ESJ84"/>
      <c r="ESK84"/>
      <c r="ESL84"/>
      <c r="ESM84"/>
      <c r="ESN84"/>
      <c r="ESO84"/>
      <c r="ESP84"/>
      <c r="ESQ84"/>
      <c r="ESR84"/>
      <c r="ESS84"/>
      <c r="EST84"/>
      <c r="ESU84"/>
      <c r="ESV84"/>
      <c r="ESW84"/>
      <c r="ESX84"/>
      <c r="ESY84"/>
      <c r="ESZ84"/>
      <c r="ETA84"/>
      <c r="ETB84"/>
      <c r="ETC84"/>
      <c r="ETD84"/>
      <c r="ETE84"/>
      <c r="ETF84"/>
      <c r="ETG84"/>
      <c r="ETH84"/>
      <c r="ETI84"/>
      <c r="ETJ84"/>
      <c r="ETK84"/>
      <c r="ETL84"/>
      <c r="ETM84"/>
      <c r="ETN84"/>
      <c r="ETO84"/>
      <c r="ETP84"/>
      <c r="ETQ84"/>
      <c r="ETR84"/>
      <c r="ETS84"/>
      <c r="ETT84"/>
      <c r="ETU84"/>
      <c r="ETV84"/>
      <c r="ETW84"/>
      <c r="ETX84"/>
      <c r="ETY84"/>
      <c r="ETZ84"/>
      <c r="EUA84"/>
      <c r="EUB84"/>
      <c r="EUC84"/>
      <c r="EUD84"/>
      <c r="EUE84"/>
      <c r="EUF84"/>
      <c r="EUG84"/>
      <c r="EUH84"/>
      <c r="EUI84"/>
      <c r="EUJ84"/>
      <c r="EUK84"/>
      <c r="EUL84"/>
      <c r="EUM84"/>
      <c r="EUN84"/>
      <c r="EUO84"/>
      <c r="EUP84"/>
      <c r="EUQ84"/>
      <c r="EUR84"/>
      <c r="EUS84"/>
      <c r="EUT84"/>
      <c r="EUU84"/>
      <c r="EUV84"/>
      <c r="EUW84"/>
      <c r="EUX84"/>
      <c r="EUY84"/>
      <c r="EUZ84"/>
      <c r="EVA84"/>
      <c r="EVB84"/>
      <c r="EVC84"/>
      <c r="EVD84"/>
      <c r="EVE84"/>
      <c r="EVF84"/>
      <c r="EVG84"/>
      <c r="EVH84"/>
      <c r="EVI84"/>
      <c r="EVJ84"/>
      <c r="EVK84"/>
      <c r="EVL84"/>
      <c r="EVM84"/>
      <c r="EVN84"/>
      <c r="EVO84"/>
      <c r="EVP84"/>
      <c r="EVQ84"/>
      <c r="EVR84"/>
      <c r="EVS84"/>
      <c r="EVT84"/>
      <c r="EVU84"/>
      <c r="EVV84"/>
      <c r="EVW84"/>
      <c r="EVX84"/>
      <c r="EVY84"/>
      <c r="EVZ84"/>
      <c r="EWA84"/>
      <c r="EWB84"/>
      <c r="EWC84"/>
      <c r="EWD84"/>
      <c r="EWE84"/>
      <c r="EWF84"/>
      <c r="EWG84"/>
      <c r="EWH84"/>
      <c r="EWI84"/>
      <c r="EWJ84"/>
      <c r="EWK84"/>
      <c r="EWL84"/>
      <c r="EWM84"/>
      <c r="EWN84"/>
      <c r="EWO84"/>
      <c r="EWP84"/>
      <c r="EWQ84"/>
      <c r="EWR84"/>
      <c r="EWS84"/>
      <c r="EWT84"/>
      <c r="EWU84"/>
      <c r="EWV84"/>
      <c r="EWW84"/>
      <c r="EWX84"/>
      <c r="EWY84"/>
      <c r="EWZ84"/>
      <c r="EXA84"/>
      <c r="EXB84"/>
      <c r="EXC84"/>
      <c r="EXD84"/>
      <c r="EXE84"/>
      <c r="EXF84"/>
      <c r="EXG84"/>
      <c r="EXH84"/>
      <c r="EXI84"/>
      <c r="EXJ84"/>
      <c r="EXK84"/>
      <c r="EXL84"/>
      <c r="EXM84"/>
      <c r="EXN84"/>
      <c r="EXO84"/>
      <c r="EXP84"/>
      <c r="EXQ84"/>
      <c r="EXR84"/>
      <c r="EXS84"/>
      <c r="EXT84"/>
      <c r="EXU84"/>
      <c r="EXV84"/>
      <c r="EXW84"/>
      <c r="EXX84"/>
      <c r="EXY84"/>
      <c r="EXZ84"/>
      <c r="EYA84"/>
      <c r="EYB84"/>
      <c r="EYC84"/>
      <c r="EYD84"/>
      <c r="EYE84"/>
      <c r="EYF84"/>
      <c r="EYG84"/>
      <c r="EYH84"/>
      <c r="EYI84"/>
      <c r="EYJ84"/>
      <c r="EYK84"/>
      <c r="EYL84"/>
      <c r="EYM84"/>
      <c r="EYN84"/>
      <c r="EYO84"/>
      <c r="EYP84"/>
      <c r="EYQ84"/>
      <c r="EYR84"/>
      <c r="EYS84"/>
      <c r="EYT84"/>
      <c r="EYU84"/>
      <c r="EYV84"/>
      <c r="EYW84"/>
      <c r="EYX84"/>
      <c r="EYY84"/>
      <c r="EYZ84"/>
      <c r="EZA84"/>
      <c r="EZB84"/>
      <c r="EZC84"/>
      <c r="EZD84"/>
      <c r="EZE84"/>
      <c r="EZF84"/>
      <c r="EZG84"/>
      <c r="EZH84"/>
      <c r="EZI84"/>
      <c r="EZJ84"/>
      <c r="EZK84"/>
      <c r="EZL84"/>
      <c r="EZM84"/>
      <c r="EZN84"/>
      <c r="EZO84"/>
      <c r="EZP84"/>
      <c r="EZQ84"/>
      <c r="EZR84"/>
      <c r="EZS84"/>
      <c r="EZT84"/>
      <c r="EZU84"/>
      <c r="EZV84"/>
      <c r="EZW84"/>
      <c r="EZX84"/>
      <c r="EZY84"/>
      <c r="EZZ84"/>
      <c r="FAA84"/>
      <c r="FAB84"/>
      <c r="FAC84"/>
      <c r="FAD84"/>
      <c r="FAE84"/>
      <c r="FAF84"/>
      <c r="FAG84"/>
      <c r="FAH84"/>
      <c r="FAI84"/>
      <c r="FAJ84"/>
      <c r="FAK84"/>
      <c r="FAL84"/>
      <c r="FAM84"/>
      <c r="FAN84"/>
      <c r="FAO84"/>
      <c r="FAP84"/>
      <c r="FAQ84"/>
      <c r="FAR84"/>
      <c r="FAS84"/>
      <c r="FAT84"/>
      <c r="FAU84"/>
      <c r="FAV84"/>
      <c r="FAW84"/>
      <c r="FAX84"/>
      <c r="FAY84"/>
      <c r="FAZ84"/>
      <c r="FBA84"/>
      <c r="FBB84"/>
      <c r="FBC84"/>
      <c r="FBD84"/>
      <c r="FBE84"/>
      <c r="FBF84"/>
      <c r="FBG84"/>
      <c r="FBH84"/>
      <c r="FBI84"/>
      <c r="FBJ84"/>
      <c r="FBK84"/>
      <c r="FBL84"/>
      <c r="FBM84"/>
      <c r="FBN84"/>
      <c r="FBO84"/>
      <c r="FBP84"/>
      <c r="FBQ84"/>
      <c r="FBR84"/>
      <c r="FBS84"/>
      <c r="FBT84"/>
      <c r="FBU84"/>
      <c r="FBV84"/>
      <c r="FBW84"/>
      <c r="FBX84"/>
      <c r="FBY84"/>
      <c r="FBZ84"/>
      <c r="FCA84"/>
      <c r="FCB84"/>
      <c r="FCC84"/>
      <c r="FCD84"/>
      <c r="FCE84"/>
      <c r="FCF84"/>
      <c r="FCG84"/>
      <c r="FCH84"/>
      <c r="FCI84"/>
      <c r="FCJ84"/>
      <c r="FCK84"/>
      <c r="FCL84"/>
      <c r="FCM84"/>
      <c r="FCN84"/>
      <c r="FCO84"/>
      <c r="FCP84"/>
      <c r="FCQ84"/>
      <c r="FCR84"/>
      <c r="FCS84"/>
      <c r="FCT84"/>
      <c r="FCU84"/>
      <c r="FCV84"/>
      <c r="FCW84"/>
      <c r="FCX84"/>
      <c r="FCY84"/>
      <c r="FCZ84"/>
      <c r="FDA84"/>
      <c r="FDB84"/>
      <c r="FDC84"/>
      <c r="FDD84"/>
      <c r="FDE84"/>
      <c r="FDF84"/>
      <c r="FDG84"/>
      <c r="FDH84"/>
      <c r="FDI84"/>
      <c r="FDJ84"/>
      <c r="FDK84"/>
      <c r="FDL84"/>
      <c r="FDM84"/>
      <c r="FDN84"/>
      <c r="FDO84"/>
      <c r="FDP84"/>
      <c r="FDQ84"/>
      <c r="FDR84"/>
      <c r="FDS84"/>
      <c r="FDT84"/>
      <c r="FDU84"/>
      <c r="FDV84"/>
      <c r="FDW84"/>
      <c r="FDX84"/>
      <c r="FDY84"/>
      <c r="FDZ84"/>
      <c r="FEA84"/>
      <c r="FEB84"/>
      <c r="FEC84"/>
      <c r="FED84"/>
      <c r="FEE84"/>
      <c r="FEF84"/>
      <c r="FEG84"/>
      <c r="FEH84"/>
      <c r="FEI84"/>
      <c r="FEJ84"/>
      <c r="FEK84"/>
      <c r="FEL84"/>
      <c r="FEM84"/>
      <c r="FEN84"/>
      <c r="FEO84"/>
      <c r="FEP84"/>
      <c r="FEQ84"/>
      <c r="FER84"/>
      <c r="FES84"/>
      <c r="FET84"/>
      <c r="FEU84"/>
      <c r="FEV84"/>
      <c r="FEW84"/>
      <c r="FEX84"/>
      <c r="FEY84"/>
      <c r="FEZ84"/>
      <c r="FFA84"/>
      <c r="FFB84"/>
      <c r="FFC84"/>
      <c r="FFD84"/>
      <c r="FFE84"/>
      <c r="FFF84"/>
      <c r="FFG84"/>
      <c r="FFH84"/>
      <c r="FFI84"/>
      <c r="FFJ84"/>
      <c r="FFK84"/>
      <c r="FFL84"/>
      <c r="FFM84"/>
      <c r="FFN84"/>
      <c r="FFO84"/>
      <c r="FFP84"/>
      <c r="FFQ84"/>
      <c r="FFR84"/>
      <c r="FFS84"/>
      <c r="FFT84"/>
      <c r="FFU84"/>
      <c r="FFV84"/>
      <c r="FFW84"/>
      <c r="FFX84"/>
      <c r="FFY84"/>
      <c r="FFZ84"/>
      <c r="FGA84"/>
      <c r="FGB84"/>
      <c r="FGC84"/>
      <c r="FGD84"/>
      <c r="FGE84"/>
      <c r="FGF84"/>
      <c r="FGG84"/>
      <c r="FGH84"/>
      <c r="FGI84"/>
      <c r="FGJ84"/>
      <c r="FGK84"/>
      <c r="FGL84"/>
      <c r="FGM84"/>
      <c r="FGN84"/>
      <c r="FGO84"/>
      <c r="FGP84"/>
      <c r="FGQ84"/>
      <c r="FGR84"/>
      <c r="FGS84"/>
      <c r="FGT84"/>
      <c r="FGU84"/>
      <c r="FGV84"/>
      <c r="FGW84"/>
      <c r="FGX84"/>
      <c r="FGY84"/>
      <c r="FGZ84"/>
      <c r="FHA84"/>
      <c r="FHB84"/>
      <c r="FHC84"/>
      <c r="FHD84"/>
      <c r="FHE84"/>
      <c r="FHF84"/>
      <c r="FHG84"/>
      <c r="FHH84"/>
      <c r="FHI84"/>
      <c r="FHJ84"/>
      <c r="FHK84"/>
      <c r="FHL84"/>
      <c r="FHM84"/>
      <c r="FHN84"/>
      <c r="FHO84"/>
      <c r="FHP84"/>
      <c r="FHQ84"/>
      <c r="FHR84"/>
      <c r="FHS84"/>
      <c r="FHT84"/>
      <c r="FHU84"/>
      <c r="FHV84"/>
      <c r="FHW84"/>
      <c r="FHX84"/>
      <c r="FHY84"/>
      <c r="FHZ84"/>
      <c r="FIA84"/>
      <c r="FIB84"/>
      <c r="FIC84"/>
      <c r="FID84"/>
      <c r="FIE84"/>
      <c r="FIF84"/>
      <c r="FIG84"/>
      <c r="FIH84"/>
      <c r="FII84"/>
      <c r="FIJ84"/>
      <c r="FIK84"/>
      <c r="FIL84"/>
      <c r="FIM84"/>
      <c r="FIN84"/>
      <c r="FIO84"/>
      <c r="FIP84"/>
      <c r="FIQ84"/>
      <c r="FIR84"/>
      <c r="FIS84"/>
      <c r="FIT84"/>
      <c r="FIU84"/>
      <c r="FIV84"/>
      <c r="FIW84"/>
      <c r="FIX84"/>
      <c r="FIY84"/>
      <c r="FIZ84"/>
      <c r="FJA84"/>
      <c r="FJB84"/>
      <c r="FJC84"/>
      <c r="FJD84"/>
      <c r="FJE84"/>
      <c r="FJF84"/>
      <c r="FJG84"/>
      <c r="FJH84"/>
      <c r="FJI84"/>
      <c r="FJJ84"/>
      <c r="FJK84"/>
      <c r="FJL84"/>
      <c r="FJM84"/>
      <c r="FJN84"/>
      <c r="FJO84"/>
      <c r="FJP84"/>
      <c r="FJQ84"/>
      <c r="FJR84"/>
      <c r="FJS84"/>
      <c r="FJT84"/>
      <c r="FJU84"/>
      <c r="FJV84"/>
      <c r="FJW84"/>
      <c r="FJX84"/>
      <c r="FJY84"/>
      <c r="FJZ84"/>
      <c r="FKA84"/>
      <c r="FKB84"/>
      <c r="FKC84"/>
      <c r="FKD84"/>
      <c r="FKE84"/>
      <c r="FKF84"/>
      <c r="FKG84"/>
      <c r="FKH84"/>
      <c r="FKI84"/>
      <c r="FKJ84"/>
      <c r="FKK84"/>
      <c r="FKL84"/>
      <c r="FKM84"/>
      <c r="FKN84"/>
      <c r="FKO84"/>
      <c r="FKP84"/>
      <c r="FKQ84"/>
      <c r="FKR84"/>
      <c r="FKS84"/>
      <c r="FKT84"/>
      <c r="FKU84"/>
      <c r="FKV84"/>
      <c r="FKW84"/>
      <c r="FKX84"/>
      <c r="FKY84"/>
      <c r="FKZ84"/>
      <c r="FLA84"/>
      <c r="FLB84"/>
      <c r="FLC84"/>
      <c r="FLD84"/>
      <c r="FLE84"/>
      <c r="FLF84"/>
      <c r="FLG84"/>
      <c r="FLH84"/>
      <c r="FLI84"/>
      <c r="FLJ84"/>
      <c r="FLK84"/>
      <c r="FLL84"/>
      <c r="FLM84"/>
      <c r="FLN84"/>
      <c r="FLO84"/>
      <c r="FLP84"/>
      <c r="FLQ84"/>
      <c r="FLR84"/>
      <c r="FLS84"/>
      <c r="FLT84"/>
      <c r="FLU84"/>
      <c r="FLV84"/>
      <c r="FLW84"/>
      <c r="FLX84"/>
      <c r="FLY84"/>
      <c r="FLZ84"/>
      <c r="FMA84"/>
      <c r="FMB84"/>
      <c r="FMC84"/>
      <c r="FMD84"/>
      <c r="FME84"/>
      <c r="FMF84"/>
      <c r="FMG84"/>
      <c r="FMH84"/>
      <c r="FMI84"/>
      <c r="FMJ84"/>
      <c r="FMK84"/>
      <c r="FML84"/>
      <c r="FMM84"/>
      <c r="FMN84"/>
      <c r="FMO84"/>
      <c r="FMP84"/>
      <c r="FMQ84"/>
      <c r="FMR84"/>
      <c r="FMS84"/>
      <c r="FMT84"/>
      <c r="FMU84"/>
      <c r="FMV84"/>
      <c r="FMW84"/>
      <c r="FMX84"/>
      <c r="FMY84"/>
      <c r="FMZ84"/>
      <c r="FNA84"/>
      <c r="FNB84"/>
      <c r="FNC84"/>
      <c r="FND84"/>
      <c r="FNE84"/>
      <c r="FNF84"/>
      <c r="FNG84"/>
      <c r="FNH84"/>
      <c r="FNI84"/>
      <c r="FNJ84"/>
      <c r="FNK84"/>
      <c r="FNL84"/>
      <c r="FNM84"/>
      <c r="FNN84"/>
      <c r="FNO84"/>
      <c r="FNP84"/>
      <c r="FNQ84"/>
      <c r="FNR84"/>
      <c r="FNS84"/>
      <c r="FNT84"/>
      <c r="FNU84"/>
      <c r="FNV84"/>
      <c r="FNW84"/>
      <c r="FNX84"/>
      <c r="FNY84"/>
      <c r="FNZ84"/>
      <c r="FOA84"/>
      <c r="FOB84"/>
      <c r="FOC84"/>
      <c r="FOD84"/>
      <c r="FOE84"/>
      <c r="FOF84"/>
      <c r="FOG84"/>
      <c r="FOH84"/>
      <c r="FOI84"/>
      <c r="FOJ84"/>
      <c r="FOK84"/>
      <c r="FOL84"/>
      <c r="FOM84"/>
      <c r="FON84"/>
      <c r="FOO84"/>
      <c r="FOP84"/>
      <c r="FOQ84"/>
      <c r="FOR84"/>
      <c r="FOS84"/>
      <c r="FOT84"/>
      <c r="FOU84"/>
      <c r="FOV84"/>
      <c r="FOW84"/>
      <c r="FOX84"/>
      <c r="FOY84"/>
      <c r="FOZ84"/>
      <c r="FPA84"/>
      <c r="FPB84"/>
      <c r="FPC84"/>
      <c r="FPD84"/>
      <c r="FPE84"/>
      <c r="FPF84"/>
      <c r="FPG84"/>
      <c r="FPH84"/>
      <c r="FPI84"/>
      <c r="FPJ84"/>
      <c r="FPK84"/>
      <c r="FPL84"/>
      <c r="FPM84"/>
      <c r="FPN84"/>
      <c r="FPO84"/>
      <c r="FPP84"/>
      <c r="FPQ84"/>
      <c r="FPR84"/>
      <c r="FPS84"/>
      <c r="FPT84"/>
      <c r="FPU84"/>
      <c r="FPV84"/>
      <c r="FPW84"/>
      <c r="FPX84"/>
      <c r="FPY84"/>
      <c r="FPZ84"/>
      <c r="FQA84"/>
      <c r="FQB84"/>
      <c r="FQC84"/>
      <c r="FQD84"/>
      <c r="FQE84"/>
      <c r="FQF84"/>
      <c r="FQG84"/>
      <c r="FQH84"/>
      <c r="FQI84"/>
      <c r="FQJ84"/>
      <c r="FQK84"/>
      <c r="FQL84"/>
      <c r="FQM84"/>
      <c r="FQN84"/>
      <c r="FQO84"/>
      <c r="FQP84"/>
      <c r="FQQ84"/>
      <c r="FQR84"/>
      <c r="FQS84"/>
      <c r="FQT84"/>
      <c r="FQU84"/>
      <c r="FQV84"/>
      <c r="FQW84"/>
      <c r="FQX84"/>
      <c r="FQY84"/>
      <c r="FQZ84"/>
      <c r="FRA84"/>
      <c r="FRB84"/>
      <c r="FRC84"/>
      <c r="FRD84"/>
      <c r="FRE84"/>
      <c r="FRF84"/>
      <c r="FRG84"/>
      <c r="FRH84"/>
      <c r="FRI84"/>
      <c r="FRJ84"/>
      <c r="FRK84"/>
      <c r="FRL84"/>
      <c r="FRM84"/>
      <c r="FRN84"/>
      <c r="FRO84"/>
      <c r="FRP84"/>
      <c r="FRQ84"/>
      <c r="FRR84"/>
      <c r="FRS84"/>
      <c r="FRT84"/>
      <c r="FRU84"/>
      <c r="FRV84"/>
      <c r="FRW84"/>
      <c r="FRX84"/>
      <c r="FRY84"/>
      <c r="FRZ84"/>
      <c r="FSA84"/>
      <c r="FSB84"/>
      <c r="FSC84"/>
      <c r="FSD84"/>
      <c r="FSE84"/>
      <c r="FSF84"/>
      <c r="FSG84"/>
      <c r="FSH84"/>
      <c r="FSI84"/>
      <c r="FSJ84"/>
      <c r="FSK84"/>
      <c r="FSL84"/>
      <c r="FSM84"/>
      <c r="FSN84"/>
      <c r="FSO84"/>
      <c r="FSP84"/>
      <c r="FSQ84"/>
      <c r="FSR84"/>
      <c r="FSS84"/>
      <c r="FST84"/>
      <c r="FSU84"/>
      <c r="FSV84"/>
      <c r="FSW84"/>
      <c r="FSX84"/>
      <c r="FSY84"/>
      <c r="FSZ84"/>
      <c r="FTA84"/>
      <c r="FTB84"/>
      <c r="FTC84"/>
      <c r="FTD84"/>
      <c r="FTE84"/>
      <c r="FTF84"/>
      <c r="FTG84"/>
      <c r="FTH84"/>
      <c r="FTI84"/>
      <c r="FTJ84"/>
      <c r="FTK84"/>
      <c r="FTL84"/>
      <c r="FTM84"/>
      <c r="FTN84"/>
      <c r="FTO84"/>
      <c r="FTP84"/>
      <c r="FTQ84"/>
      <c r="FTR84"/>
      <c r="FTS84"/>
      <c r="FTT84"/>
      <c r="FTU84"/>
      <c r="FTV84"/>
      <c r="FTW84"/>
      <c r="FTX84"/>
      <c r="FTY84"/>
      <c r="FTZ84"/>
      <c r="FUA84"/>
      <c r="FUB84"/>
      <c r="FUC84"/>
      <c r="FUD84"/>
      <c r="FUE84"/>
      <c r="FUF84"/>
      <c r="FUG84"/>
      <c r="FUH84"/>
      <c r="FUI84"/>
      <c r="FUJ84"/>
      <c r="FUK84"/>
      <c r="FUL84"/>
      <c r="FUM84"/>
      <c r="FUN84"/>
      <c r="FUO84"/>
      <c r="FUP84"/>
      <c r="FUQ84"/>
      <c r="FUR84"/>
      <c r="FUS84"/>
      <c r="FUT84"/>
      <c r="FUU84"/>
      <c r="FUV84"/>
      <c r="FUW84"/>
      <c r="FUX84"/>
      <c r="FUY84"/>
      <c r="FUZ84"/>
      <c r="FVA84"/>
      <c r="FVB84"/>
      <c r="FVC84"/>
      <c r="FVD84"/>
      <c r="FVE84"/>
      <c r="FVF84"/>
      <c r="FVG84"/>
      <c r="FVH84"/>
      <c r="FVI84"/>
      <c r="FVJ84"/>
      <c r="FVK84"/>
      <c r="FVL84"/>
      <c r="FVM84"/>
      <c r="FVN84"/>
      <c r="FVO84"/>
      <c r="FVP84"/>
      <c r="FVQ84"/>
      <c r="FVR84"/>
      <c r="FVS84"/>
      <c r="FVT84"/>
      <c r="FVU84"/>
      <c r="FVV84"/>
      <c r="FVW84"/>
      <c r="FVX84"/>
      <c r="FVY84"/>
      <c r="FVZ84"/>
      <c r="FWA84"/>
      <c r="FWB84"/>
      <c r="FWC84"/>
      <c r="FWD84"/>
      <c r="FWE84"/>
      <c r="FWF84"/>
      <c r="FWG84"/>
      <c r="FWH84"/>
      <c r="FWI84"/>
      <c r="FWJ84"/>
      <c r="FWK84"/>
      <c r="FWL84"/>
      <c r="FWM84"/>
      <c r="FWN84"/>
      <c r="FWO84"/>
      <c r="FWP84"/>
      <c r="FWQ84"/>
      <c r="FWR84"/>
      <c r="FWS84"/>
      <c r="FWT84"/>
      <c r="FWU84"/>
      <c r="FWV84"/>
      <c r="FWW84"/>
      <c r="FWX84"/>
      <c r="FWY84"/>
      <c r="FWZ84"/>
      <c r="FXA84"/>
      <c r="FXB84"/>
      <c r="FXC84"/>
      <c r="FXD84"/>
      <c r="FXE84"/>
      <c r="FXF84"/>
      <c r="FXG84"/>
      <c r="FXH84"/>
      <c r="FXI84"/>
      <c r="FXJ84"/>
      <c r="FXK84"/>
      <c r="FXL84"/>
      <c r="FXM84"/>
      <c r="FXN84"/>
      <c r="FXO84"/>
      <c r="FXP84"/>
      <c r="FXQ84"/>
      <c r="FXR84"/>
      <c r="FXS84"/>
      <c r="FXT84"/>
      <c r="FXU84"/>
      <c r="FXV84"/>
      <c r="FXW84"/>
      <c r="FXX84"/>
      <c r="FXY84"/>
      <c r="FXZ84"/>
      <c r="FYA84"/>
      <c r="FYB84"/>
      <c r="FYC84"/>
      <c r="FYD84"/>
      <c r="FYE84"/>
      <c r="FYF84"/>
      <c r="FYG84"/>
      <c r="FYH84"/>
      <c r="FYI84"/>
      <c r="FYJ84"/>
      <c r="FYK84"/>
      <c r="FYL84"/>
      <c r="FYM84"/>
      <c r="FYN84"/>
      <c r="FYO84"/>
      <c r="FYP84"/>
      <c r="FYQ84"/>
      <c r="FYR84"/>
      <c r="FYS84"/>
      <c r="FYT84"/>
      <c r="FYU84"/>
      <c r="FYV84"/>
      <c r="FYW84"/>
      <c r="FYX84"/>
      <c r="FYY84"/>
      <c r="FYZ84"/>
      <c r="FZA84"/>
      <c r="FZB84"/>
      <c r="FZC84"/>
      <c r="FZD84"/>
      <c r="FZE84"/>
      <c r="FZF84"/>
      <c r="FZG84"/>
      <c r="FZH84"/>
      <c r="FZI84"/>
      <c r="FZJ84"/>
      <c r="FZK84"/>
      <c r="FZL84"/>
      <c r="FZM84"/>
      <c r="FZN84"/>
      <c r="FZO84"/>
      <c r="FZP84"/>
      <c r="FZQ84"/>
      <c r="FZR84"/>
      <c r="FZS84"/>
      <c r="FZT84"/>
      <c r="FZU84"/>
      <c r="FZV84"/>
      <c r="FZW84"/>
      <c r="FZX84"/>
      <c r="FZY84"/>
      <c r="FZZ84"/>
      <c r="GAA84"/>
      <c r="GAB84"/>
      <c r="GAC84"/>
      <c r="GAD84"/>
      <c r="GAE84"/>
      <c r="GAF84"/>
      <c r="GAG84"/>
      <c r="GAH84"/>
      <c r="GAI84"/>
      <c r="GAJ84"/>
      <c r="GAK84"/>
      <c r="GAL84"/>
      <c r="GAM84"/>
      <c r="GAN84"/>
      <c r="GAO84"/>
      <c r="GAP84"/>
      <c r="GAQ84"/>
      <c r="GAR84"/>
      <c r="GAS84"/>
      <c r="GAT84"/>
      <c r="GAU84"/>
      <c r="GAV84"/>
      <c r="GAW84"/>
      <c r="GAX84"/>
      <c r="GAY84"/>
      <c r="GAZ84"/>
      <c r="GBA84"/>
      <c r="GBB84"/>
      <c r="GBC84"/>
      <c r="GBD84"/>
      <c r="GBE84"/>
      <c r="GBF84"/>
      <c r="GBG84"/>
      <c r="GBH84"/>
      <c r="GBI84"/>
      <c r="GBJ84"/>
      <c r="GBK84"/>
      <c r="GBL84"/>
      <c r="GBM84"/>
      <c r="GBN84"/>
      <c r="GBO84"/>
      <c r="GBP84"/>
      <c r="GBQ84"/>
      <c r="GBR84"/>
      <c r="GBS84"/>
      <c r="GBT84"/>
      <c r="GBU84"/>
      <c r="GBV84"/>
      <c r="GBW84"/>
      <c r="GBX84"/>
      <c r="GBY84"/>
      <c r="GBZ84"/>
      <c r="GCA84"/>
      <c r="GCB84"/>
      <c r="GCC84"/>
      <c r="GCD84"/>
      <c r="GCE84"/>
      <c r="GCF84"/>
      <c r="GCG84"/>
      <c r="GCH84"/>
      <c r="GCI84"/>
      <c r="GCJ84"/>
      <c r="GCK84"/>
      <c r="GCL84"/>
      <c r="GCM84"/>
      <c r="GCN84"/>
      <c r="GCO84"/>
      <c r="GCP84"/>
      <c r="GCQ84"/>
      <c r="GCR84"/>
      <c r="GCS84"/>
      <c r="GCT84"/>
      <c r="GCU84"/>
      <c r="GCV84"/>
      <c r="GCW84"/>
      <c r="GCX84"/>
      <c r="GCY84"/>
      <c r="GCZ84"/>
      <c r="GDA84"/>
      <c r="GDB84"/>
      <c r="GDC84"/>
      <c r="GDD84"/>
      <c r="GDE84"/>
      <c r="GDF84"/>
      <c r="GDG84"/>
      <c r="GDH84"/>
      <c r="GDI84"/>
      <c r="GDJ84"/>
      <c r="GDK84"/>
      <c r="GDL84"/>
      <c r="GDM84"/>
      <c r="GDN84"/>
      <c r="GDO84"/>
      <c r="GDP84"/>
      <c r="GDQ84"/>
      <c r="GDR84"/>
      <c r="GDS84"/>
      <c r="GDT84"/>
      <c r="GDU84"/>
      <c r="GDV84"/>
      <c r="GDW84"/>
      <c r="GDX84"/>
      <c r="GDY84"/>
      <c r="GDZ84"/>
      <c r="GEA84"/>
      <c r="GEB84"/>
      <c r="GEC84"/>
      <c r="GED84"/>
      <c r="GEE84"/>
      <c r="GEF84"/>
      <c r="GEG84"/>
      <c r="GEH84"/>
      <c r="GEI84"/>
      <c r="GEJ84"/>
      <c r="GEK84"/>
      <c r="GEL84"/>
      <c r="GEM84"/>
      <c r="GEN84"/>
      <c r="GEO84"/>
      <c r="GEP84"/>
      <c r="GEQ84"/>
      <c r="GER84"/>
      <c r="GES84"/>
      <c r="GET84"/>
      <c r="GEU84"/>
      <c r="GEV84"/>
      <c r="GEW84"/>
      <c r="GEX84"/>
      <c r="GEY84"/>
      <c r="GEZ84"/>
      <c r="GFA84"/>
      <c r="GFB84"/>
      <c r="GFC84"/>
      <c r="GFD84"/>
      <c r="GFE84"/>
      <c r="GFF84"/>
      <c r="GFG84"/>
      <c r="GFH84"/>
      <c r="GFI84"/>
      <c r="GFJ84"/>
      <c r="GFK84"/>
      <c r="GFL84"/>
      <c r="GFM84"/>
      <c r="GFN84"/>
      <c r="GFO84"/>
      <c r="GFP84"/>
      <c r="GFQ84"/>
      <c r="GFR84"/>
      <c r="GFS84"/>
      <c r="GFT84"/>
      <c r="GFU84"/>
      <c r="GFV84"/>
      <c r="GFW84"/>
      <c r="GFX84"/>
      <c r="GFY84"/>
      <c r="GFZ84"/>
      <c r="GGA84"/>
      <c r="GGB84"/>
      <c r="GGC84"/>
      <c r="GGD84"/>
      <c r="GGE84"/>
      <c r="GGF84"/>
      <c r="GGG84"/>
      <c r="GGH84"/>
      <c r="GGI84"/>
      <c r="GGJ84"/>
      <c r="GGK84"/>
      <c r="GGL84"/>
      <c r="GGM84"/>
      <c r="GGN84"/>
      <c r="GGO84"/>
      <c r="GGP84"/>
      <c r="GGQ84"/>
      <c r="GGR84"/>
      <c r="GGS84"/>
      <c r="GGT84"/>
      <c r="GGU84"/>
      <c r="GGV84"/>
      <c r="GGW84"/>
      <c r="GGX84"/>
      <c r="GGY84"/>
      <c r="GGZ84"/>
      <c r="GHA84"/>
      <c r="GHB84"/>
      <c r="GHC84"/>
      <c r="GHD84"/>
      <c r="GHE84"/>
      <c r="GHF84"/>
      <c r="GHG84"/>
      <c r="GHH84"/>
      <c r="GHI84"/>
      <c r="GHJ84"/>
      <c r="GHK84"/>
      <c r="GHL84"/>
      <c r="GHM84"/>
      <c r="GHN84"/>
      <c r="GHO84"/>
      <c r="GHP84"/>
      <c r="GHQ84"/>
      <c r="GHR84"/>
      <c r="GHS84"/>
      <c r="GHT84"/>
      <c r="GHU84"/>
      <c r="GHV84"/>
      <c r="GHW84"/>
      <c r="GHX84"/>
      <c r="GHY84"/>
      <c r="GHZ84"/>
      <c r="GIA84"/>
      <c r="GIB84"/>
      <c r="GIC84"/>
      <c r="GID84"/>
      <c r="GIE84"/>
      <c r="GIF84"/>
      <c r="GIG84"/>
      <c r="GIH84"/>
      <c r="GII84"/>
      <c r="GIJ84"/>
      <c r="GIK84"/>
      <c r="GIL84"/>
      <c r="GIM84"/>
      <c r="GIN84"/>
      <c r="GIO84"/>
      <c r="GIP84"/>
      <c r="GIQ84"/>
      <c r="GIR84"/>
      <c r="GIS84"/>
      <c r="GIT84"/>
      <c r="GIU84"/>
      <c r="GIV84"/>
      <c r="GIW84"/>
      <c r="GIX84"/>
      <c r="GIY84"/>
      <c r="GIZ84"/>
      <c r="GJA84"/>
      <c r="GJB84"/>
      <c r="GJC84"/>
      <c r="GJD84"/>
      <c r="GJE84"/>
      <c r="GJF84"/>
      <c r="GJG84"/>
      <c r="GJH84"/>
      <c r="GJI84"/>
      <c r="GJJ84"/>
      <c r="GJK84"/>
      <c r="GJL84"/>
      <c r="GJM84"/>
      <c r="GJN84"/>
      <c r="GJO84"/>
      <c r="GJP84"/>
      <c r="GJQ84"/>
      <c r="GJR84"/>
      <c r="GJS84"/>
      <c r="GJT84"/>
      <c r="GJU84"/>
      <c r="GJV84"/>
      <c r="GJW84"/>
      <c r="GJX84"/>
      <c r="GJY84"/>
      <c r="GJZ84"/>
      <c r="GKA84"/>
      <c r="GKB84"/>
      <c r="GKC84"/>
      <c r="GKD84"/>
      <c r="GKE84"/>
      <c r="GKF84"/>
      <c r="GKG84"/>
      <c r="GKH84"/>
      <c r="GKI84"/>
      <c r="GKJ84"/>
      <c r="GKK84"/>
      <c r="GKL84"/>
      <c r="GKM84"/>
      <c r="GKN84"/>
      <c r="GKO84"/>
      <c r="GKP84"/>
      <c r="GKQ84"/>
      <c r="GKR84"/>
      <c r="GKS84"/>
      <c r="GKT84"/>
      <c r="GKU84"/>
      <c r="GKV84"/>
      <c r="GKW84"/>
      <c r="GKX84"/>
      <c r="GKY84"/>
      <c r="GKZ84"/>
      <c r="GLA84"/>
      <c r="GLB84"/>
      <c r="GLC84"/>
      <c r="GLD84"/>
      <c r="GLE84"/>
      <c r="GLF84"/>
      <c r="GLG84"/>
      <c r="GLH84"/>
      <c r="GLI84"/>
      <c r="GLJ84"/>
      <c r="GLK84"/>
      <c r="GLL84"/>
      <c r="GLM84"/>
      <c r="GLN84"/>
      <c r="GLO84"/>
      <c r="GLP84"/>
      <c r="GLQ84"/>
      <c r="GLR84"/>
      <c r="GLS84"/>
      <c r="GLT84"/>
      <c r="GLU84"/>
      <c r="GLV84"/>
      <c r="GLW84"/>
      <c r="GLX84"/>
      <c r="GLY84"/>
      <c r="GLZ84"/>
      <c r="GMA84"/>
      <c r="GMB84"/>
      <c r="GMC84"/>
      <c r="GMD84"/>
      <c r="GME84"/>
      <c r="GMF84"/>
      <c r="GMG84"/>
      <c r="GMH84"/>
      <c r="GMI84"/>
      <c r="GMJ84"/>
      <c r="GMK84"/>
      <c r="GML84"/>
      <c r="GMM84"/>
      <c r="GMN84"/>
      <c r="GMO84"/>
      <c r="GMP84"/>
      <c r="GMQ84"/>
      <c r="GMR84"/>
      <c r="GMS84"/>
      <c r="GMT84"/>
      <c r="GMU84"/>
      <c r="GMV84"/>
      <c r="GMW84"/>
      <c r="GMX84"/>
      <c r="GMY84"/>
      <c r="GMZ84"/>
      <c r="GNA84"/>
      <c r="GNB84"/>
      <c r="GNC84"/>
      <c r="GND84"/>
      <c r="GNE84"/>
      <c r="GNF84"/>
      <c r="GNG84"/>
      <c r="GNH84"/>
      <c r="GNI84"/>
      <c r="GNJ84"/>
      <c r="GNK84"/>
      <c r="GNL84"/>
      <c r="GNM84"/>
      <c r="GNN84"/>
      <c r="GNO84"/>
      <c r="GNP84"/>
      <c r="GNQ84"/>
      <c r="GNR84"/>
      <c r="GNS84"/>
      <c r="GNT84"/>
      <c r="GNU84"/>
      <c r="GNV84"/>
      <c r="GNW84"/>
      <c r="GNX84"/>
      <c r="GNY84"/>
      <c r="GNZ84"/>
      <c r="GOA84"/>
      <c r="GOB84"/>
      <c r="GOC84"/>
      <c r="GOD84"/>
      <c r="GOE84"/>
      <c r="GOF84"/>
      <c r="GOG84"/>
      <c r="GOH84"/>
      <c r="GOI84"/>
      <c r="GOJ84"/>
      <c r="GOK84"/>
      <c r="GOL84"/>
      <c r="GOM84"/>
      <c r="GON84"/>
      <c r="GOO84"/>
      <c r="GOP84"/>
      <c r="GOQ84"/>
      <c r="GOR84"/>
      <c r="GOS84"/>
      <c r="GOT84"/>
      <c r="GOU84"/>
      <c r="GOV84"/>
      <c r="GOW84"/>
      <c r="GOX84"/>
      <c r="GOY84"/>
      <c r="GOZ84"/>
      <c r="GPA84"/>
      <c r="GPB84"/>
      <c r="GPC84"/>
      <c r="GPD84"/>
      <c r="GPE84"/>
      <c r="GPF84"/>
      <c r="GPG84"/>
      <c r="GPH84"/>
      <c r="GPI84"/>
      <c r="GPJ84"/>
      <c r="GPK84"/>
      <c r="GPL84"/>
      <c r="GPM84"/>
      <c r="GPN84"/>
      <c r="GPO84"/>
      <c r="GPP84"/>
      <c r="GPQ84"/>
      <c r="GPR84"/>
      <c r="GPS84"/>
      <c r="GPT84"/>
      <c r="GPU84"/>
      <c r="GPV84"/>
      <c r="GPW84"/>
      <c r="GPX84"/>
      <c r="GPY84"/>
      <c r="GPZ84"/>
      <c r="GQA84"/>
      <c r="GQB84"/>
      <c r="GQC84"/>
      <c r="GQD84"/>
      <c r="GQE84"/>
      <c r="GQF84"/>
      <c r="GQG84"/>
      <c r="GQH84"/>
      <c r="GQI84"/>
      <c r="GQJ84"/>
      <c r="GQK84"/>
      <c r="GQL84"/>
      <c r="GQM84"/>
      <c r="GQN84"/>
      <c r="GQO84"/>
      <c r="GQP84"/>
      <c r="GQQ84"/>
      <c r="GQR84"/>
      <c r="GQS84"/>
      <c r="GQT84"/>
      <c r="GQU84"/>
      <c r="GQV84"/>
      <c r="GQW84"/>
      <c r="GQX84"/>
      <c r="GQY84"/>
      <c r="GQZ84"/>
      <c r="GRA84"/>
      <c r="GRB84"/>
      <c r="GRC84"/>
      <c r="GRD84"/>
      <c r="GRE84"/>
      <c r="GRF84"/>
      <c r="GRG84"/>
      <c r="GRH84"/>
      <c r="GRI84"/>
      <c r="GRJ84"/>
      <c r="GRK84"/>
      <c r="GRL84"/>
      <c r="GRM84"/>
      <c r="GRN84"/>
      <c r="GRO84"/>
      <c r="GRP84"/>
      <c r="GRQ84"/>
      <c r="GRR84"/>
      <c r="GRS84"/>
      <c r="GRT84"/>
      <c r="GRU84"/>
      <c r="GRV84"/>
      <c r="GRW84"/>
      <c r="GRX84"/>
      <c r="GRY84"/>
      <c r="GRZ84"/>
      <c r="GSA84"/>
      <c r="GSB84"/>
      <c r="GSC84"/>
      <c r="GSD84"/>
      <c r="GSE84"/>
      <c r="GSF84"/>
      <c r="GSG84"/>
      <c r="GSH84"/>
      <c r="GSI84"/>
      <c r="GSJ84"/>
      <c r="GSK84"/>
      <c r="GSL84"/>
      <c r="GSM84"/>
      <c r="GSN84"/>
      <c r="GSO84"/>
      <c r="GSP84"/>
      <c r="GSQ84"/>
      <c r="GSR84"/>
      <c r="GSS84"/>
      <c r="GST84"/>
      <c r="GSU84"/>
      <c r="GSV84"/>
      <c r="GSW84"/>
      <c r="GSX84"/>
      <c r="GSY84"/>
      <c r="GSZ84"/>
      <c r="GTA84"/>
      <c r="GTB84"/>
      <c r="GTC84"/>
      <c r="GTD84"/>
      <c r="GTE84"/>
      <c r="GTF84"/>
      <c r="GTG84"/>
      <c r="GTH84"/>
      <c r="GTI84"/>
      <c r="GTJ84"/>
      <c r="GTK84"/>
      <c r="GTL84"/>
      <c r="GTM84"/>
      <c r="GTN84"/>
      <c r="GTO84"/>
      <c r="GTP84"/>
      <c r="GTQ84"/>
      <c r="GTR84"/>
      <c r="GTS84"/>
      <c r="GTT84"/>
      <c r="GTU84"/>
      <c r="GTV84"/>
      <c r="GTW84"/>
      <c r="GTX84"/>
      <c r="GTY84"/>
      <c r="GTZ84"/>
      <c r="GUA84"/>
      <c r="GUB84"/>
      <c r="GUC84"/>
      <c r="GUD84"/>
      <c r="GUE84"/>
      <c r="GUF84"/>
      <c r="GUG84"/>
      <c r="GUH84"/>
      <c r="GUI84"/>
      <c r="GUJ84"/>
      <c r="GUK84"/>
      <c r="GUL84"/>
      <c r="GUM84"/>
      <c r="GUN84"/>
      <c r="GUO84"/>
      <c r="GUP84"/>
      <c r="GUQ84"/>
      <c r="GUR84"/>
      <c r="GUS84"/>
      <c r="GUT84"/>
      <c r="GUU84"/>
      <c r="GUV84"/>
      <c r="GUW84"/>
      <c r="GUX84"/>
      <c r="GUY84"/>
      <c r="GUZ84"/>
      <c r="GVA84"/>
      <c r="GVB84"/>
      <c r="GVC84"/>
      <c r="GVD84"/>
      <c r="GVE84"/>
      <c r="GVF84"/>
      <c r="GVG84"/>
      <c r="GVH84"/>
      <c r="GVI84"/>
      <c r="GVJ84"/>
      <c r="GVK84"/>
      <c r="GVL84"/>
      <c r="GVM84"/>
      <c r="GVN84"/>
      <c r="GVO84"/>
      <c r="GVP84"/>
      <c r="GVQ84"/>
      <c r="GVR84"/>
      <c r="GVS84"/>
      <c r="GVT84"/>
      <c r="GVU84"/>
      <c r="GVV84"/>
      <c r="GVW84"/>
      <c r="GVX84"/>
      <c r="GVY84"/>
      <c r="GVZ84"/>
      <c r="GWA84"/>
      <c r="GWB84"/>
      <c r="GWC84"/>
      <c r="GWD84"/>
      <c r="GWE84"/>
      <c r="GWF84"/>
      <c r="GWG84"/>
      <c r="GWH84"/>
      <c r="GWI84"/>
      <c r="GWJ84"/>
      <c r="GWK84"/>
      <c r="GWL84"/>
      <c r="GWM84"/>
      <c r="GWN84"/>
      <c r="GWO84"/>
      <c r="GWP84"/>
      <c r="GWQ84"/>
      <c r="GWR84"/>
      <c r="GWS84"/>
      <c r="GWT84"/>
      <c r="GWU84"/>
      <c r="GWV84"/>
      <c r="GWW84"/>
      <c r="GWX84"/>
      <c r="GWY84"/>
      <c r="GWZ84"/>
      <c r="GXA84"/>
      <c r="GXB84"/>
      <c r="GXC84"/>
      <c r="GXD84"/>
      <c r="GXE84"/>
      <c r="GXF84"/>
      <c r="GXG84"/>
      <c r="GXH84"/>
      <c r="GXI84"/>
      <c r="GXJ84"/>
      <c r="GXK84"/>
      <c r="GXL84"/>
      <c r="GXM84"/>
      <c r="GXN84"/>
      <c r="GXO84"/>
      <c r="GXP84"/>
      <c r="GXQ84"/>
      <c r="GXR84"/>
      <c r="GXS84"/>
      <c r="GXT84"/>
      <c r="GXU84"/>
      <c r="GXV84"/>
      <c r="GXW84"/>
      <c r="GXX84"/>
      <c r="GXY84"/>
      <c r="GXZ84"/>
      <c r="GYA84"/>
      <c r="GYB84"/>
      <c r="GYC84"/>
      <c r="GYD84"/>
      <c r="GYE84"/>
      <c r="GYF84"/>
      <c r="GYG84"/>
      <c r="GYH84"/>
      <c r="GYI84"/>
      <c r="GYJ84"/>
      <c r="GYK84"/>
      <c r="GYL84"/>
      <c r="GYM84"/>
      <c r="GYN84"/>
      <c r="GYO84"/>
      <c r="GYP84"/>
      <c r="GYQ84"/>
      <c r="GYR84"/>
      <c r="GYS84"/>
      <c r="GYT84"/>
      <c r="GYU84"/>
      <c r="GYV84"/>
      <c r="GYW84"/>
      <c r="GYX84"/>
      <c r="GYY84"/>
      <c r="GYZ84"/>
      <c r="GZA84"/>
      <c r="GZB84"/>
      <c r="GZC84"/>
      <c r="GZD84"/>
      <c r="GZE84"/>
      <c r="GZF84"/>
      <c r="GZG84"/>
      <c r="GZH84"/>
      <c r="GZI84"/>
      <c r="GZJ84"/>
      <c r="GZK84"/>
      <c r="GZL84"/>
      <c r="GZM84"/>
      <c r="GZN84"/>
      <c r="GZO84"/>
      <c r="GZP84"/>
      <c r="GZQ84"/>
      <c r="GZR84"/>
      <c r="GZS84"/>
      <c r="GZT84"/>
      <c r="GZU84"/>
      <c r="GZV84"/>
      <c r="GZW84"/>
      <c r="GZX84"/>
      <c r="GZY84"/>
      <c r="GZZ84"/>
      <c r="HAA84"/>
      <c r="HAB84"/>
      <c r="HAC84"/>
      <c r="HAD84"/>
      <c r="HAE84"/>
      <c r="HAF84"/>
      <c r="HAG84"/>
      <c r="HAH84"/>
      <c r="HAI84"/>
      <c r="HAJ84"/>
      <c r="HAK84"/>
      <c r="HAL84"/>
      <c r="HAM84"/>
      <c r="HAN84"/>
      <c r="HAO84"/>
      <c r="HAP84"/>
      <c r="HAQ84"/>
      <c r="HAR84"/>
      <c r="HAS84"/>
      <c r="HAT84"/>
      <c r="HAU84"/>
      <c r="HAV84"/>
      <c r="HAW84"/>
      <c r="HAX84"/>
      <c r="HAY84"/>
      <c r="HAZ84"/>
      <c r="HBA84"/>
      <c r="HBB84"/>
      <c r="HBC84"/>
      <c r="HBD84"/>
      <c r="HBE84"/>
      <c r="HBF84"/>
      <c r="HBG84"/>
      <c r="HBH84"/>
      <c r="HBI84"/>
      <c r="HBJ84"/>
      <c r="HBK84"/>
      <c r="HBL84"/>
      <c r="HBM84"/>
      <c r="HBN84"/>
      <c r="HBO84"/>
      <c r="HBP84"/>
      <c r="HBQ84"/>
      <c r="HBR84"/>
      <c r="HBS84"/>
      <c r="HBT84"/>
      <c r="HBU84"/>
      <c r="HBV84"/>
      <c r="HBW84"/>
      <c r="HBX84"/>
      <c r="HBY84"/>
      <c r="HBZ84"/>
      <c r="HCA84"/>
      <c r="HCB84"/>
      <c r="HCC84"/>
      <c r="HCD84"/>
      <c r="HCE84"/>
      <c r="HCF84"/>
      <c r="HCG84"/>
      <c r="HCH84"/>
      <c r="HCI84"/>
      <c r="HCJ84"/>
      <c r="HCK84"/>
      <c r="HCL84"/>
      <c r="HCM84"/>
      <c r="HCN84"/>
      <c r="HCO84"/>
      <c r="HCP84"/>
      <c r="HCQ84"/>
      <c r="HCR84"/>
      <c r="HCS84"/>
      <c r="HCT84"/>
      <c r="HCU84"/>
      <c r="HCV84"/>
      <c r="HCW84"/>
      <c r="HCX84"/>
      <c r="HCY84"/>
      <c r="HCZ84"/>
      <c r="HDA84"/>
      <c r="HDB84"/>
      <c r="HDC84"/>
      <c r="HDD84"/>
      <c r="HDE84"/>
      <c r="HDF84"/>
      <c r="HDG84"/>
      <c r="HDH84"/>
      <c r="HDI84"/>
      <c r="HDJ84"/>
      <c r="HDK84"/>
      <c r="HDL84"/>
      <c r="HDM84"/>
      <c r="HDN84"/>
      <c r="HDO84"/>
      <c r="HDP84"/>
      <c r="HDQ84"/>
      <c r="HDR84"/>
      <c r="HDS84"/>
      <c r="HDT84"/>
      <c r="HDU84"/>
      <c r="HDV84"/>
      <c r="HDW84"/>
      <c r="HDX84"/>
      <c r="HDY84"/>
      <c r="HDZ84"/>
      <c r="HEA84"/>
      <c r="HEB84"/>
      <c r="HEC84"/>
      <c r="HED84"/>
      <c r="HEE84"/>
      <c r="HEF84"/>
      <c r="HEG84"/>
      <c r="HEH84"/>
      <c r="HEI84"/>
      <c r="HEJ84"/>
      <c r="HEK84"/>
      <c r="HEL84"/>
      <c r="HEM84"/>
      <c r="HEN84"/>
      <c r="HEO84"/>
      <c r="HEP84"/>
      <c r="HEQ84"/>
      <c r="HER84"/>
      <c r="HES84"/>
      <c r="HET84"/>
      <c r="HEU84"/>
      <c r="HEV84"/>
      <c r="HEW84"/>
      <c r="HEX84"/>
      <c r="HEY84"/>
      <c r="HEZ84"/>
      <c r="HFA84"/>
      <c r="HFB84"/>
      <c r="HFC84"/>
      <c r="HFD84"/>
      <c r="HFE84"/>
      <c r="HFF84"/>
      <c r="HFG84"/>
      <c r="HFH84"/>
      <c r="HFI84"/>
      <c r="HFJ84"/>
      <c r="HFK84"/>
      <c r="HFL84"/>
      <c r="HFM84"/>
      <c r="HFN84"/>
      <c r="HFO84"/>
      <c r="HFP84"/>
      <c r="HFQ84"/>
      <c r="HFR84"/>
      <c r="HFS84"/>
      <c r="HFT84"/>
      <c r="HFU84"/>
      <c r="HFV84"/>
      <c r="HFW84"/>
      <c r="HFX84"/>
      <c r="HFY84"/>
      <c r="HFZ84"/>
      <c r="HGA84"/>
      <c r="HGB84"/>
      <c r="HGC84"/>
      <c r="HGD84"/>
      <c r="HGE84"/>
      <c r="HGF84"/>
      <c r="HGG84"/>
      <c r="HGH84"/>
      <c r="HGI84"/>
      <c r="HGJ84"/>
      <c r="HGK84"/>
      <c r="HGL84"/>
      <c r="HGM84"/>
      <c r="HGN84"/>
      <c r="HGO84"/>
      <c r="HGP84"/>
      <c r="HGQ84"/>
      <c r="HGR84"/>
      <c r="HGS84"/>
      <c r="HGT84"/>
      <c r="HGU84"/>
      <c r="HGV84"/>
      <c r="HGW84"/>
      <c r="HGX84"/>
      <c r="HGY84"/>
      <c r="HGZ84"/>
      <c r="HHA84"/>
      <c r="HHB84"/>
      <c r="HHC84"/>
      <c r="HHD84"/>
      <c r="HHE84"/>
      <c r="HHF84"/>
      <c r="HHG84"/>
      <c r="HHH84"/>
      <c r="HHI84"/>
      <c r="HHJ84"/>
      <c r="HHK84"/>
      <c r="HHL84"/>
      <c r="HHM84"/>
      <c r="HHN84"/>
      <c r="HHO84"/>
      <c r="HHP84"/>
      <c r="HHQ84"/>
      <c r="HHR84"/>
      <c r="HHS84"/>
      <c r="HHT84"/>
      <c r="HHU84"/>
      <c r="HHV84"/>
      <c r="HHW84"/>
      <c r="HHX84"/>
      <c r="HHY84"/>
      <c r="HHZ84"/>
      <c r="HIA84"/>
      <c r="HIB84"/>
      <c r="HIC84"/>
      <c r="HID84"/>
      <c r="HIE84"/>
      <c r="HIF84"/>
      <c r="HIG84"/>
      <c r="HIH84"/>
      <c r="HII84"/>
      <c r="HIJ84"/>
      <c r="HIK84"/>
      <c r="HIL84"/>
      <c r="HIM84"/>
      <c r="HIN84"/>
      <c r="HIO84"/>
      <c r="HIP84"/>
      <c r="HIQ84"/>
      <c r="HIR84"/>
      <c r="HIS84"/>
      <c r="HIT84"/>
      <c r="HIU84"/>
      <c r="HIV84"/>
      <c r="HIW84"/>
      <c r="HIX84"/>
      <c r="HIY84"/>
      <c r="HIZ84"/>
      <c r="HJA84"/>
      <c r="HJB84"/>
      <c r="HJC84"/>
      <c r="HJD84"/>
      <c r="HJE84"/>
      <c r="HJF84"/>
      <c r="HJG84"/>
      <c r="HJH84"/>
      <c r="HJI84"/>
      <c r="HJJ84"/>
      <c r="HJK84"/>
      <c r="HJL84"/>
      <c r="HJM84"/>
      <c r="HJN84"/>
      <c r="HJO84"/>
      <c r="HJP84"/>
      <c r="HJQ84"/>
      <c r="HJR84"/>
      <c r="HJS84"/>
      <c r="HJT84"/>
      <c r="HJU84"/>
      <c r="HJV84"/>
      <c r="HJW84"/>
      <c r="HJX84"/>
      <c r="HJY84"/>
      <c r="HJZ84"/>
      <c r="HKA84"/>
      <c r="HKB84"/>
      <c r="HKC84"/>
      <c r="HKD84"/>
      <c r="HKE84"/>
      <c r="HKF84"/>
      <c r="HKG84"/>
      <c r="HKH84"/>
      <c r="HKI84"/>
      <c r="HKJ84"/>
      <c r="HKK84"/>
      <c r="HKL84"/>
      <c r="HKM84"/>
      <c r="HKN84"/>
      <c r="HKO84"/>
      <c r="HKP84"/>
      <c r="HKQ84"/>
      <c r="HKR84"/>
      <c r="HKS84"/>
      <c r="HKT84"/>
      <c r="HKU84"/>
      <c r="HKV84"/>
      <c r="HKW84"/>
      <c r="HKX84"/>
      <c r="HKY84"/>
      <c r="HKZ84"/>
      <c r="HLA84"/>
      <c r="HLB84"/>
      <c r="HLC84"/>
      <c r="HLD84"/>
      <c r="HLE84"/>
      <c r="HLF84"/>
      <c r="HLG84"/>
      <c r="HLH84"/>
      <c r="HLI84"/>
      <c r="HLJ84"/>
      <c r="HLK84"/>
      <c r="HLL84"/>
      <c r="HLM84"/>
      <c r="HLN84"/>
      <c r="HLO84"/>
      <c r="HLP84"/>
      <c r="HLQ84"/>
      <c r="HLR84"/>
      <c r="HLS84"/>
      <c r="HLT84"/>
      <c r="HLU84"/>
      <c r="HLV84"/>
      <c r="HLW84"/>
      <c r="HLX84"/>
      <c r="HLY84"/>
      <c r="HLZ84"/>
      <c r="HMA84"/>
      <c r="HMB84"/>
      <c r="HMC84"/>
      <c r="HMD84"/>
      <c r="HME84"/>
      <c r="HMF84"/>
      <c r="HMG84"/>
      <c r="HMH84"/>
      <c r="HMI84"/>
      <c r="HMJ84"/>
      <c r="HMK84"/>
      <c r="HML84"/>
      <c r="HMM84"/>
      <c r="HMN84"/>
      <c r="HMO84"/>
      <c r="HMP84"/>
      <c r="HMQ84"/>
      <c r="HMR84"/>
      <c r="HMS84"/>
      <c r="HMT84"/>
      <c r="HMU84"/>
      <c r="HMV84"/>
      <c r="HMW84"/>
      <c r="HMX84"/>
      <c r="HMY84"/>
      <c r="HMZ84"/>
      <c r="HNA84"/>
      <c r="HNB84"/>
      <c r="HNC84"/>
      <c r="HND84"/>
      <c r="HNE84"/>
      <c r="HNF84"/>
      <c r="HNG84"/>
      <c r="HNH84"/>
      <c r="HNI84"/>
      <c r="HNJ84"/>
      <c r="HNK84"/>
      <c r="HNL84"/>
      <c r="HNM84"/>
      <c r="HNN84"/>
      <c r="HNO84"/>
      <c r="HNP84"/>
      <c r="HNQ84"/>
      <c r="HNR84"/>
      <c r="HNS84"/>
      <c r="HNT84"/>
      <c r="HNU84"/>
      <c r="HNV84"/>
      <c r="HNW84"/>
      <c r="HNX84"/>
      <c r="HNY84"/>
      <c r="HNZ84"/>
      <c r="HOA84"/>
      <c r="HOB84"/>
      <c r="HOC84"/>
      <c r="HOD84"/>
      <c r="HOE84"/>
      <c r="HOF84"/>
      <c r="HOG84"/>
      <c r="HOH84"/>
      <c r="HOI84"/>
      <c r="HOJ84"/>
      <c r="HOK84"/>
      <c r="HOL84"/>
      <c r="HOM84"/>
      <c r="HON84"/>
      <c r="HOO84"/>
      <c r="HOP84"/>
      <c r="HOQ84"/>
      <c r="HOR84"/>
      <c r="HOS84"/>
      <c r="HOT84"/>
      <c r="HOU84"/>
      <c r="HOV84"/>
      <c r="HOW84"/>
      <c r="HOX84"/>
      <c r="HOY84"/>
      <c r="HOZ84"/>
      <c r="HPA84"/>
      <c r="HPB84"/>
      <c r="HPC84"/>
      <c r="HPD84"/>
      <c r="HPE84"/>
      <c r="HPF84"/>
      <c r="HPG84"/>
      <c r="HPH84"/>
      <c r="HPI84"/>
      <c r="HPJ84"/>
      <c r="HPK84"/>
      <c r="HPL84"/>
      <c r="HPM84"/>
      <c r="HPN84"/>
      <c r="HPO84"/>
      <c r="HPP84"/>
      <c r="HPQ84"/>
      <c r="HPR84"/>
      <c r="HPS84"/>
      <c r="HPT84"/>
      <c r="HPU84"/>
      <c r="HPV84"/>
      <c r="HPW84"/>
      <c r="HPX84"/>
      <c r="HPY84"/>
      <c r="HPZ84"/>
      <c r="HQA84"/>
      <c r="HQB84"/>
      <c r="HQC84"/>
      <c r="HQD84"/>
      <c r="HQE84"/>
      <c r="HQF84"/>
      <c r="HQG84"/>
      <c r="HQH84"/>
      <c r="HQI84"/>
      <c r="HQJ84"/>
      <c r="HQK84"/>
      <c r="HQL84"/>
      <c r="HQM84"/>
      <c r="HQN84"/>
      <c r="HQO84"/>
      <c r="HQP84"/>
      <c r="HQQ84"/>
      <c r="HQR84"/>
      <c r="HQS84"/>
      <c r="HQT84"/>
      <c r="HQU84"/>
      <c r="HQV84"/>
      <c r="HQW84"/>
      <c r="HQX84"/>
      <c r="HQY84"/>
      <c r="HQZ84"/>
      <c r="HRA84"/>
      <c r="HRB84"/>
      <c r="HRC84"/>
      <c r="HRD84"/>
      <c r="HRE84"/>
      <c r="HRF84"/>
      <c r="HRG84"/>
      <c r="HRH84"/>
      <c r="HRI84"/>
      <c r="HRJ84"/>
      <c r="HRK84"/>
      <c r="HRL84"/>
      <c r="HRM84"/>
      <c r="HRN84"/>
      <c r="HRO84"/>
      <c r="HRP84"/>
      <c r="HRQ84"/>
      <c r="HRR84"/>
      <c r="HRS84"/>
      <c r="HRT84"/>
      <c r="HRU84"/>
      <c r="HRV84"/>
      <c r="HRW84"/>
      <c r="HRX84"/>
      <c r="HRY84"/>
      <c r="HRZ84"/>
      <c r="HSA84"/>
      <c r="HSB84"/>
      <c r="HSC84"/>
      <c r="HSD84"/>
      <c r="HSE84"/>
      <c r="HSF84"/>
      <c r="HSG84"/>
      <c r="HSH84"/>
      <c r="HSI84"/>
      <c r="HSJ84"/>
      <c r="HSK84"/>
      <c r="HSL84"/>
      <c r="HSM84"/>
      <c r="HSN84"/>
      <c r="HSO84"/>
      <c r="HSP84"/>
      <c r="HSQ84"/>
      <c r="HSR84"/>
      <c r="HSS84"/>
      <c r="HST84"/>
      <c r="HSU84"/>
      <c r="HSV84"/>
      <c r="HSW84"/>
      <c r="HSX84"/>
      <c r="HSY84"/>
      <c r="HSZ84"/>
      <c r="HTA84"/>
      <c r="HTB84"/>
      <c r="HTC84"/>
      <c r="HTD84"/>
      <c r="HTE84"/>
      <c r="HTF84"/>
      <c r="HTG84"/>
      <c r="HTH84"/>
      <c r="HTI84"/>
      <c r="HTJ84"/>
      <c r="HTK84"/>
      <c r="HTL84"/>
      <c r="HTM84"/>
      <c r="HTN84"/>
      <c r="HTO84"/>
      <c r="HTP84"/>
      <c r="HTQ84"/>
      <c r="HTR84"/>
      <c r="HTS84"/>
      <c r="HTT84"/>
      <c r="HTU84"/>
      <c r="HTV84"/>
      <c r="HTW84"/>
      <c r="HTX84"/>
      <c r="HTY84"/>
      <c r="HTZ84"/>
      <c r="HUA84"/>
      <c r="HUB84"/>
      <c r="HUC84"/>
      <c r="HUD84"/>
      <c r="HUE84"/>
      <c r="HUF84"/>
      <c r="HUG84"/>
      <c r="HUH84"/>
      <c r="HUI84"/>
      <c r="HUJ84"/>
      <c r="HUK84"/>
      <c r="HUL84"/>
      <c r="HUM84"/>
      <c r="HUN84"/>
      <c r="HUO84"/>
      <c r="HUP84"/>
      <c r="HUQ84"/>
      <c r="HUR84"/>
      <c r="HUS84"/>
      <c r="HUT84"/>
      <c r="HUU84"/>
      <c r="HUV84"/>
      <c r="HUW84"/>
      <c r="HUX84"/>
      <c r="HUY84"/>
      <c r="HUZ84"/>
      <c r="HVA84"/>
      <c r="HVB84"/>
      <c r="HVC84"/>
      <c r="HVD84"/>
      <c r="HVE84"/>
      <c r="HVF84"/>
      <c r="HVG84"/>
      <c r="HVH84"/>
      <c r="HVI84"/>
      <c r="HVJ84"/>
      <c r="HVK84"/>
      <c r="HVL84"/>
      <c r="HVM84"/>
      <c r="HVN84"/>
      <c r="HVO84"/>
      <c r="HVP84"/>
      <c r="HVQ84"/>
      <c r="HVR84"/>
      <c r="HVS84"/>
      <c r="HVT84"/>
      <c r="HVU84"/>
      <c r="HVV84"/>
      <c r="HVW84"/>
      <c r="HVX84"/>
      <c r="HVY84"/>
      <c r="HVZ84"/>
      <c r="HWA84"/>
      <c r="HWB84"/>
      <c r="HWC84"/>
      <c r="HWD84"/>
      <c r="HWE84"/>
      <c r="HWF84"/>
      <c r="HWG84"/>
      <c r="HWH84"/>
      <c r="HWI84"/>
      <c r="HWJ84"/>
      <c r="HWK84"/>
      <c r="HWL84"/>
      <c r="HWM84"/>
      <c r="HWN84"/>
      <c r="HWO84"/>
      <c r="HWP84"/>
      <c r="HWQ84"/>
      <c r="HWR84"/>
      <c r="HWS84"/>
      <c r="HWT84"/>
      <c r="HWU84"/>
      <c r="HWV84"/>
      <c r="HWW84"/>
      <c r="HWX84"/>
      <c r="HWY84"/>
      <c r="HWZ84"/>
      <c r="HXA84"/>
      <c r="HXB84"/>
      <c r="HXC84"/>
      <c r="HXD84"/>
      <c r="HXE84"/>
      <c r="HXF84"/>
      <c r="HXG84"/>
      <c r="HXH84"/>
      <c r="HXI84"/>
      <c r="HXJ84"/>
      <c r="HXK84"/>
      <c r="HXL84"/>
      <c r="HXM84"/>
      <c r="HXN84"/>
      <c r="HXO84"/>
      <c r="HXP84"/>
      <c r="HXQ84"/>
      <c r="HXR84"/>
      <c r="HXS84"/>
      <c r="HXT84"/>
      <c r="HXU84"/>
      <c r="HXV84"/>
      <c r="HXW84"/>
      <c r="HXX84"/>
      <c r="HXY84"/>
      <c r="HXZ84"/>
      <c r="HYA84"/>
      <c r="HYB84"/>
      <c r="HYC84"/>
      <c r="HYD84"/>
      <c r="HYE84"/>
      <c r="HYF84"/>
      <c r="HYG84"/>
      <c r="HYH84"/>
      <c r="HYI84"/>
      <c r="HYJ84"/>
      <c r="HYK84"/>
      <c r="HYL84"/>
      <c r="HYM84"/>
      <c r="HYN84"/>
      <c r="HYO84"/>
      <c r="HYP84"/>
      <c r="HYQ84"/>
      <c r="HYR84"/>
      <c r="HYS84"/>
      <c r="HYT84"/>
      <c r="HYU84"/>
      <c r="HYV84"/>
      <c r="HYW84"/>
      <c r="HYX84"/>
      <c r="HYY84"/>
      <c r="HYZ84"/>
      <c r="HZA84"/>
      <c r="HZB84"/>
      <c r="HZC84"/>
      <c r="HZD84"/>
      <c r="HZE84"/>
      <c r="HZF84"/>
      <c r="HZG84"/>
      <c r="HZH84"/>
      <c r="HZI84"/>
      <c r="HZJ84"/>
      <c r="HZK84"/>
      <c r="HZL84"/>
      <c r="HZM84"/>
      <c r="HZN84"/>
      <c r="HZO84"/>
      <c r="HZP84"/>
      <c r="HZQ84"/>
      <c r="HZR84"/>
      <c r="HZS84"/>
      <c r="HZT84"/>
      <c r="HZU84"/>
      <c r="HZV84"/>
      <c r="HZW84"/>
      <c r="HZX84"/>
      <c r="HZY84"/>
      <c r="HZZ84"/>
      <c r="IAA84"/>
      <c r="IAB84"/>
      <c r="IAC84"/>
      <c r="IAD84"/>
      <c r="IAE84"/>
      <c r="IAF84"/>
      <c r="IAG84"/>
      <c r="IAH84"/>
      <c r="IAI84"/>
      <c r="IAJ84"/>
      <c r="IAK84"/>
      <c r="IAL84"/>
      <c r="IAM84"/>
      <c r="IAN84"/>
      <c r="IAO84"/>
      <c r="IAP84"/>
      <c r="IAQ84"/>
      <c r="IAR84"/>
      <c r="IAS84"/>
      <c r="IAT84"/>
      <c r="IAU84"/>
      <c r="IAV84"/>
      <c r="IAW84"/>
      <c r="IAX84"/>
      <c r="IAY84"/>
      <c r="IAZ84"/>
      <c r="IBA84"/>
      <c r="IBB84"/>
      <c r="IBC84"/>
      <c r="IBD84"/>
      <c r="IBE84"/>
      <c r="IBF84"/>
      <c r="IBG84"/>
      <c r="IBH84"/>
      <c r="IBI84"/>
      <c r="IBJ84"/>
      <c r="IBK84"/>
      <c r="IBL84"/>
      <c r="IBM84"/>
      <c r="IBN84"/>
      <c r="IBO84"/>
      <c r="IBP84"/>
      <c r="IBQ84"/>
      <c r="IBR84"/>
      <c r="IBS84"/>
      <c r="IBT84"/>
      <c r="IBU84"/>
      <c r="IBV84"/>
      <c r="IBW84"/>
      <c r="IBX84"/>
      <c r="IBY84"/>
      <c r="IBZ84"/>
      <c r="ICA84"/>
      <c r="ICB84"/>
      <c r="ICC84"/>
      <c r="ICD84"/>
      <c r="ICE84"/>
      <c r="ICF84"/>
      <c r="ICG84"/>
      <c r="ICH84"/>
      <c r="ICI84"/>
      <c r="ICJ84"/>
      <c r="ICK84"/>
      <c r="ICL84"/>
      <c r="ICM84"/>
      <c r="ICN84"/>
      <c r="ICO84"/>
      <c r="ICP84"/>
      <c r="ICQ84"/>
      <c r="ICR84"/>
      <c r="ICS84"/>
      <c r="ICT84"/>
      <c r="ICU84"/>
      <c r="ICV84"/>
      <c r="ICW84"/>
      <c r="ICX84"/>
      <c r="ICY84"/>
      <c r="ICZ84"/>
      <c r="IDA84"/>
      <c r="IDB84"/>
      <c r="IDC84"/>
      <c r="IDD84"/>
      <c r="IDE84"/>
      <c r="IDF84"/>
      <c r="IDG84"/>
      <c r="IDH84"/>
      <c r="IDI84"/>
      <c r="IDJ84"/>
      <c r="IDK84"/>
      <c r="IDL84"/>
      <c r="IDM84"/>
      <c r="IDN84"/>
      <c r="IDO84"/>
      <c r="IDP84"/>
      <c r="IDQ84"/>
      <c r="IDR84"/>
      <c r="IDS84"/>
      <c r="IDT84"/>
      <c r="IDU84"/>
      <c r="IDV84"/>
      <c r="IDW84"/>
      <c r="IDX84"/>
      <c r="IDY84"/>
      <c r="IDZ84"/>
      <c r="IEA84"/>
      <c r="IEB84"/>
      <c r="IEC84"/>
      <c r="IED84"/>
      <c r="IEE84"/>
      <c r="IEF84"/>
      <c r="IEG84"/>
      <c r="IEH84"/>
      <c r="IEI84"/>
      <c r="IEJ84"/>
      <c r="IEK84"/>
      <c r="IEL84"/>
      <c r="IEM84"/>
      <c r="IEN84"/>
      <c r="IEO84"/>
      <c r="IEP84"/>
      <c r="IEQ84"/>
      <c r="IER84"/>
      <c r="IES84"/>
      <c r="IET84"/>
      <c r="IEU84"/>
      <c r="IEV84"/>
      <c r="IEW84"/>
      <c r="IEX84"/>
      <c r="IEY84"/>
      <c r="IEZ84"/>
      <c r="IFA84"/>
      <c r="IFB84"/>
      <c r="IFC84"/>
      <c r="IFD84"/>
      <c r="IFE84"/>
      <c r="IFF84"/>
      <c r="IFG84"/>
      <c r="IFH84"/>
      <c r="IFI84"/>
      <c r="IFJ84"/>
      <c r="IFK84"/>
      <c r="IFL84"/>
      <c r="IFM84"/>
      <c r="IFN84"/>
      <c r="IFO84"/>
      <c r="IFP84"/>
      <c r="IFQ84"/>
      <c r="IFR84"/>
      <c r="IFS84"/>
      <c r="IFT84"/>
      <c r="IFU84"/>
      <c r="IFV84"/>
      <c r="IFW84"/>
      <c r="IFX84"/>
      <c r="IFY84"/>
      <c r="IFZ84"/>
      <c r="IGA84"/>
      <c r="IGB84"/>
      <c r="IGC84"/>
      <c r="IGD84"/>
      <c r="IGE84"/>
      <c r="IGF84"/>
      <c r="IGG84"/>
      <c r="IGH84"/>
      <c r="IGI84"/>
      <c r="IGJ84"/>
      <c r="IGK84"/>
      <c r="IGL84"/>
      <c r="IGM84"/>
      <c r="IGN84"/>
      <c r="IGO84"/>
      <c r="IGP84"/>
      <c r="IGQ84"/>
      <c r="IGR84"/>
      <c r="IGS84"/>
      <c r="IGT84"/>
      <c r="IGU84"/>
      <c r="IGV84"/>
      <c r="IGW84"/>
      <c r="IGX84"/>
      <c r="IGY84"/>
      <c r="IGZ84"/>
      <c r="IHA84"/>
      <c r="IHB84"/>
      <c r="IHC84"/>
      <c r="IHD84"/>
      <c r="IHE84"/>
      <c r="IHF84"/>
      <c r="IHG84"/>
      <c r="IHH84"/>
      <c r="IHI84"/>
      <c r="IHJ84"/>
      <c r="IHK84"/>
      <c r="IHL84"/>
      <c r="IHM84"/>
      <c r="IHN84"/>
      <c r="IHO84"/>
      <c r="IHP84"/>
      <c r="IHQ84"/>
      <c r="IHR84"/>
      <c r="IHS84"/>
      <c r="IHT84"/>
      <c r="IHU84"/>
      <c r="IHV84"/>
      <c r="IHW84"/>
      <c r="IHX84"/>
      <c r="IHY84"/>
      <c r="IHZ84"/>
      <c r="IIA84"/>
      <c r="IIB84"/>
      <c r="IIC84"/>
      <c r="IID84"/>
      <c r="IIE84"/>
      <c r="IIF84"/>
      <c r="IIG84"/>
      <c r="IIH84"/>
      <c r="III84"/>
      <c r="IIJ84"/>
      <c r="IIK84"/>
      <c r="IIL84"/>
      <c r="IIM84"/>
      <c r="IIN84"/>
      <c r="IIO84"/>
      <c r="IIP84"/>
      <c r="IIQ84"/>
      <c r="IIR84"/>
      <c r="IIS84"/>
      <c r="IIT84"/>
      <c r="IIU84"/>
      <c r="IIV84"/>
      <c r="IIW84"/>
      <c r="IIX84"/>
      <c r="IIY84"/>
      <c r="IIZ84"/>
      <c r="IJA84"/>
      <c r="IJB84"/>
      <c r="IJC84"/>
      <c r="IJD84"/>
      <c r="IJE84"/>
      <c r="IJF84"/>
      <c r="IJG84"/>
      <c r="IJH84"/>
      <c r="IJI84"/>
      <c r="IJJ84"/>
      <c r="IJK84"/>
      <c r="IJL84"/>
      <c r="IJM84"/>
      <c r="IJN84"/>
      <c r="IJO84"/>
      <c r="IJP84"/>
      <c r="IJQ84"/>
      <c r="IJR84"/>
      <c r="IJS84"/>
      <c r="IJT84"/>
      <c r="IJU84"/>
      <c r="IJV84"/>
      <c r="IJW84"/>
      <c r="IJX84"/>
      <c r="IJY84"/>
      <c r="IJZ84"/>
      <c r="IKA84"/>
      <c r="IKB84"/>
      <c r="IKC84"/>
      <c r="IKD84"/>
      <c r="IKE84"/>
      <c r="IKF84"/>
      <c r="IKG84"/>
      <c r="IKH84"/>
      <c r="IKI84"/>
      <c r="IKJ84"/>
      <c r="IKK84"/>
      <c r="IKL84"/>
      <c r="IKM84"/>
      <c r="IKN84"/>
      <c r="IKO84"/>
      <c r="IKP84"/>
      <c r="IKQ84"/>
      <c r="IKR84"/>
      <c r="IKS84"/>
      <c r="IKT84"/>
      <c r="IKU84"/>
      <c r="IKV84"/>
      <c r="IKW84"/>
      <c r="IKX84"/>
      <c r="IKY84"/>
      <c r="IKZ84"/>
      <c r="ILA84"/>
      <c r="ILB84"/>
      <c r="ILC84"/>
      <c r="ILD84"/>
      <c r="ILE84"/>
      <c r="ILF84"/>
      <c r="ILG84"/>
      <c r="ILH84"/>
      <c r="ILI84"/>
      <c r="ILJ84"/>
      <c r="ILK84"/>
      <c r="ILL84"/>
      <c r="ILM84"/>
      <c r="ILN84"/>
      <c r="ILO84"/>
      <c r="ILP84"/>
      <c r="ILQ84"/>
      <c r="ILR84"/>
      <c r="ILS84"/>
      <c r="ILT84"/>
      <c r="ILU84"/>
      <c r="ILV84"/>
      <c r="ILW84"/>
      <c r="ILX84"/>
      <c r="ILY84"/>
      <c r="ILZ84"/>
      <c r="IMA84"/>
      <c r="IMB84"/>
      <c r="IMC84"/>
      <c r="IMD84"/>
      <c r="IME84"/>
      <c r="IMF84"/>
      <c r="IMG84"/>
      <c r="IMH84"/>
      <c r="IMI84"/>
      <c r="IMJ84"/>
      <c r="IMK84"/>
      <c r="IML84"/>
      <c r="IMM84"/>
      <c r="IMN84"/>
      <c r="IMO84"/>
      <c r="IMP84"/>
      <c r="IMQ84"/>
      <c r="IMR84"/>
      <c r="IMS84"/>
      <c r="IMT84"/>
      <c r="IMU84"/>
      <c r="IMV84"/>
      <c r="IMW84"/>
      <c r="IMX84"/>
      <c r="IMY84"/>
      <c r="IMZ84"/>
      <c r="INA84"/>
      <c r="INB84"/>
      <c r="INC84"/>
      <c r="IND84"/>
      <c r="INE84"/>
      <c r="INF84"/>
      <c r="ING84"/>
      <c r="INH84"/>
      <c r="INI84"/>
      <c r="INJ84"/>
      <c r="INK84"/>
      <c r="INL84"/>
      <c r="INM84"/>
      <c r="INN84"/>
      <c r="INO84"/>
      <c r="INP84"/>
      <c r="INQ84"/>
      <c r="INR84"/>
      <c r="INS84"/>
      <c r="INT84"/>
      <c r="INU84"/>
      <c r="INV84"/>
      <c r="INW84"/>
      <c r="INX84"/>
      <c r="INY84"/>
      <c r="INZ84"/>
      <c r="IOA84"/>
      <c r="IOB84"/>
      <c r="IOC84"/>
      <c r="IOD84"/>
      <c r="IOE84"/>
      <c r="IOF84"/>
      <c r="IOG84"/>
      <c r="IOH84"/>
      <c r="IOI84"/>
      <c r="IOJ84"/>
      <c r="IOK84"/>
      <c r="IOL84"/>
      <c r="IOM84"/>
      <c r="ION84"/>
      <c r="IOO84"/>
      <c r="IOP84"/>
      <c r="IOQ84"/>
      <c r="IOR84"/>
      <c r="IOS84"/>
      <c r="IOT84"/>
      <c r="IOU84"/>
      <c r="IOV84"/>
      <c r="IOW84"/>
      <c r="IOX84"/>
      <c r="IOY84"/>
      <c r="IOZ84"/>
      <c r="IPA84"/>
      <c r="IPB84"/>
      <c r="IPC84"/>
      <c r="IPD84"/>
      <c r="IPE84"/>
      <c r="IPF84"/>
      <c r="IPG84"/>
      <c r="IPH84"/>
      <c r="IPI84"/>
      <c r="IPJ84"/>
      <c r="IPK84"/>
      <c r="IPL84"/>
      <c r="IPM84"/>
      <c r="IPN84"/>
      <c r="IPO84"/>
      <c r="IPP84"/>
      <c r="IPQ84"/>
      <c r="IPR84"/>
      <c r="IPS84"/>
      <c r="IPT84"/>
      <c r="IPU84"/>
      <c r="IPV84"/>
      <c r="IPW84"/>
      <c r="IPX84"/>
      <c r="IPY84"/>
      <c r="IPZ84"/>
      <c r="IQA84"/>
      <c r="IQB84"/>
      <c r="IQC84"/>
      <c r="IQD84"/>
      <c r="IQE84"/>
      <c r="IQF84"/>
      <c r="IQG84"/>
      <c r="IQH84"/>
      <c r="IQI84"/>
      <c r="IQJ84"/>
      <c r="IQK84"/>
      <c r="IQL84"/>
      <c r="IQM84"/>
      <c r="IQN84"/>
      <c r="IQO84"/>
      <c r="IQP84"/>
      <c r="IQQ84"/>
      <c r="IQR84"/>
      <c r="IQS84"/>
      <c r="IQT84"/>
      <c r="IQU84"/>
      <c r="IQV84"/>
      <c r="IQW84"/>
      <c r="IQX84"/>
      <c r="IQY84"/>
      <c r="IQZ84"/>
      <c r="IRA84"/>
      <c r="IRB84"/>
      <c r="IRC84"/>
      <c r="IRD84"/>
      <c r="IRE84"/>
      <c r="IRF84"/>
      <c r="IRG84"/>
      <c r="IRH84"/>
      <c r="IRI84"/>
      <c r="IRJ84"/>
      <c r="IRK84"/>
      <c r="IRL84"/>
      <c r="IRM84"/>
      <c r="IRN84"/>
      <c r="IRO84"/>
      <c r="IRP84"/>
      <c r="IRQ84"/>
      <c r="IRR84"/>
      <c r="IRS84"/>
      <c r="IRT84"/>
      <c r="IRU84"/>
      <c r="IRV84"/>
      <c r="IRW84"/>
      <c r="IRX84"/>
      <c r="IRY84"/>
      <c r="IRZ84"/>
      <c r="ISA84"/>
      <c r="ISB84"/>
      <c r="ISC84"/>
      <c r="ISD84"/>
      <c r="ISE84"/>
      <c r="ISF84"/>
      <c r="ISG84"/>
      <c r="ISH84"/>
      <c r="ISI84"/>
      <c r="ISJ84"/>
      <c r="ISK84"/>
      <c r="ISL84"/>
      <c r="ISM84"/>
      <c r="ISN84"/>
      <c r="ISO84"/>
      <c r="ISP84"/>
      <c r="ISQ84"/>
      <c r="ISR84"/>
      <c r="ISS84"/>
      <c r="IST84"/>
      <c r="ISU84"/>
      <c r="ISV84"/>
      <c r="ISW84"/>
      <c r="ISX84"/>
      <c r="ISY84"/>
      <c r="ISZ84"/>
      <c r="ITA84"/>
      <c r="ITB84"/>
      <c r="ITC84"/>
      <c r="ITD84"/>
      <c r="ITE84"/>
      <c r="ITF84"/>
      <c r="ITG84"/>
      <c r="ITH84"/>
      <c r="ITI84"/>
      <c r="ITJ84"/>
      <c r="ITK84"/>
      <c r="ITL84"/>
      <c r="ITM84"/>
      <c r="ITN84"/>
      <c r="ITO84"/>
      <c r="ITP84"/>
      <c r="ITQ84"/>
      <c r="ITR84"/>
      <c r="ITS84"/>
      <c r="ITT84"/>
      <c r="ITU84"/>
      <c r="ITV84"/>
      <c r="ITW84"/>
      <c r="ITX84"/>
      <c r="ITY84"/>
      <c r="ITZ84"/>
      <c r="IUA84"/>
      <c r="IUB84"/>
      <c r="IUC84"/>
      <c r="IUD84"/>
      <c r="IUE84"/>
      <c r="IUF84"/>
      <c r="IUG84"/>
      <c r="IUH84"/>
      <c r="IUI84"/>
      <c r="IUJ84"/>
      <c r="IUK84"/>
      <c r="IUL84"/>
      <c r="IUM84"/>
      <c r="IUN84"/>
      <c r="IUO84"/>
      <c r="IUP84"/>
      <c r="IUQ84"/>
      <c r="IUR84"/>
      <c r="IUS84"/>
      <c r="IUT84"/>
      <c r="IUU84"/>
      <c r="IUV84"/>
      <c r="IUW84"/>
      <c r="IUX84"/>
      <c r="IUY84"/>
      <c r="IUZ84"/>
      <c r="IVA84"/>
      <c r="IVB84"/>
      <c r="IVC84"/>
      <c r="IVD84"/>
      <c r="IVE84"/>
      <c r="IVF84"/>
      <c r="IVG84"/>
      <c r="IVH84"/>
      <c r="IVI84"/>
      <c r="IVJ84"/>
      <c r="IVK84"/>
      <c r="IVL84"/>
      <c r="IVM84"/>
      <c r="IVN84"/>
      <c r="IVO84"/>
      <c r="IVP84"/>
      <c r="IVQ84"/>
      <c r="IVR84"/>
      <c r="IVS84"/>
      <c r="IVT84"/>
      <c r="IVU84"/>
      <c r="IVV84"/>
      <c r="IVW84"/>
      <c r="IVX84"/>
      <c r="IVY84"/>
      <c r="IVZ84"/>
      <c r="IWA84"/>
      <c r="IWB84"/>
      <c r="IWC84"/>
      <c r="IWD84"/>
      <c r="IWE84"/>
      <c r="IWF84"/>
      <c r="IWG84"/>
      <c r="IWH84"/>
      <c r="IWI84"/>
      <c r="IWJ84"/>
      <c r="IWK84"/>
      <c r="IWL84"/>
      <c r="IWM84"/>
      <c r="IWN84"/>
      <c r="IWO84"/>
      <c r="IWP84"/>
      <c r="IWQ84"/>
      <c r="IWR84"/>
      <c r="IWS84"/>
      <c r="IWT84"/>
      <c r="IWU84"/>
      <c r="IWV84"/>
      <c r="IWW84"/>
      <c r="IWX84"/>
      <c r="IWY84"/>
      <c r="IWZ84"/>
      <c r="IXA84"/>
      <c r="IXB84"/>
      <c r="IXC84"/>
      <c r="IXD84"/>
      <c r="IXE84"/>
      <c r="IXF84"/>
      <c r="IXG84"/>
      <c r="IXH84"/>
      <c r="IXI84"/>
      <c r="IXJ84"/>
      <c r="IXK84"/>
      <c r="IXL84"/>
      <c r="IXM84"/>
      <c r="IXN84"/>
      <c r="IXO84"/>
      <c r="IXP84"/>
      <c r="IXQ84"/>
      <c r="IXR84"/>
      <c r="IXS84"/>
      <c r="IXT84"/>
      <c r="IXU84"/>
      <c r="IXV84"/>
      <c r="IXW84"/>
      <c r="IXX84"/>
      <c r="IXY84"/>
      <c r="IXZ84"/>
      <c r="IYA84"/>
      <c r="IYB84"/>
      <c r="IYC84"/>
      <c r="IYD84"/>
      <c r="IYE84"/>
      <c r="IYF84"/>
      <c r="IYG84"/>
      <c r="IYH84"/>
      <c r="IYI84"/>
      <c r="IYJ84"/>
      <c r="IYK84"/>
      <c r="IYL84"/>
      <c r="IYM84"/>
      <c r="IYN84"/>
      <c r="IYO84"/>
      <c r="IYP84"/>
      <c r="IYQ84"/>
      <c r="IYR84"/>
      <c r="IYS84"/>
      <c r="IYT84"/>
      <c r="IYU84"/>
      <c r="IYV84"/>
      <c r="IYW84"/>
      <c r="IYX84"/>
      <c r="IYY84"/>
      <c r="IYZ84"/>
      <c r="IZA84"/>
      <c r="IZB84"/>
      <c r="IZC84"/>
      <c r="IZD84"/>
      <c r="IZE84"/>
      <c r="IZF84"/>
      <c r="IZG84"/>
      <c r="IZH84"/>
      <c r="IZI84"/>
      <c r="IZJ84"/>
      <c r="IZK84"/>
      <c r="IZL84"/>
      <c r="IZM84"/>
      <c r="IZN84"/>
      <c r="IZO84"/>
      <c r="IZP84"/>
      <c r="IZQ84"/>
      <c r="IZR84"/>
      <c r="IZS84"/>
      <c r="IZT84"/>
      <c r="IZU84"/>
      <c r="IZV84"/>
      <c r="IZW84"/>
      <c r="IZX84"/>
      <c r="IZY84"/>
      <c r="IZZ84"/>
      <c r="JAA84"/>
      <c r="JAB84"/>
      <c r="JAC84"/>
      <c r="JAD84"/>
      <c r="JAE84"/>
      <c r="JAF84"/>
      <c r="JAG84"/>
      <c r="JAH84"/>
      <c r="JAI84"/>
      <c r="JAJ84"/>
      <c r="JAK84"/>
      <c r="JAL84"/>
      <c r="JAM84"/>
      <c r="JAN84"/>
      <c r="JAO84"/>
      <c r="JAP84"/>
      <c r="JAQ84"/>
      <c r="JAR84"/>
      <c r="JAS84"/>
      <c r="JAT84"/>
      <c r="JAU84"/>
      <c r="JAV84"/>
      <c r="JAW84"/>
      <c r="JAX84"/>
      <c r="JAY84"/>
      <c r="JAZ84"/>
      <c r="JBA84"/>
      <c r="JBB84"/>
      <c r="JBC84"/>
      <c r="JBD84"/>
      <c r="JBE84"/>
      <c r="JBF84"/>
      <c r="JBG84"/>
      <c r="JBH84"/>
      <c r="JBI84"/>
      <c r="JBJ84"/>
      <c r="JBK84"/>
      <c r="JBL84"/>
      <c r="JBM84"/>
      <c r="JBN84"/>
      <c r="JBO84"/>
      <c r="JBP84"/>
      <c r="JBQ84"/>
      <c r="JBR84"/>
      <c r="JBS84"/>
      <c r="JBT84"/>
      <c r="JBU84"/>
      <c r="JBV84"/>
      <c r="JBW84"/>
      <c r="JBX84"/>
      <c r="JBY84"/>
      <c r="JBZ84"/>
      <c r="JCA84"/>
      <c r="JCB84"/>
      <c r="JCC84"/>
      <c r="JCD84"/>
      <c r="JCE84"/>
      <c r="JCF84"/>
      <c r="JCG84"/>
      <c r="JCH84"/>
      <c r="JCI84"/>
      <c r="JCJ84"/>
      <c r="JCK84"/>
      <c r="JCL84"/>
      <c r="JCM84"/>
      <c r="JCN84"/>
      <c r="JCO84"/>
      <c r="JCP84"/>
      <c r="JCQ84"/>
      <c r="JCR84"/>
      <c r="JCS84"/>
      <c r="JCT84"/>
      <c r="JCU84"/>
      <c r="JCV84"/>
      <c r="JCW84"/>
      <c r="JCX84"/>
      <c r="JCY84"/>
      <c r="JCZ84"/>
      <c r="JDA84"/>
      <c r="JDB84"/>
      <c r="JDC84"/>
      <c r="JDD84"/>
      <c r="JDE84"/>
      <c r="JDF84"/>
      <c r="JDG84"/>
      <c r="JDH84"/>
      <c r="JDI84"/>
      <c r="JDJ84"/>
      <c r="JDK84"/>
      <c r="JDL84"/>
      <c r="JDM84"/>
      <c r="JDN84"/>
      <c r="JDO84"/>
      <c r="JDP84"/>
      <c r="JDQ84"/>
      <c r="JDR84"/>
      <c r="JDS84"/>
      <c r="JDT84"/>
      <c r="JDU84"/>
      <c r="JDV84"/>
      <c r="JDW84"/>
      <c r="JDX84"/>
      <c r="JDY84"/>
      <c r="JDZ84"/>
      <c r="JEA84"/>
      <c r="JEB84"/>
      <c r="JEC84"/>
      <c r="JED84"/>
      <c r="JEE84"/>
      <c r="JEF84"/>
      <c r="JEG84"/>
      <c r="JEH84"/>
      <c r="JEI84"/>
      <c r="JEJ84"/>
      <c r="JEK84"/>
      <c r="JEL84"/>
      <c r="JEM84"/>
      <c r="JEN84"/>
      <c r="JEO84"/>
      <c r="JEP84"/>
      <c r="JEQ84"/>
      <c r="JER84"/>
      <c r="JES84"/>
      <c r="JET84"/>
      <c r="JEU84"/>
      <c r="JEV84"/>
      <c r="JEW84"/>
      <c r="JEX84"/>
      <c r="JEY84"/>
      <c r="JEZ84"/>
      <c r="JFA84"/>
      <c r="JFB84"/>
      <c r="JFC84"/>
      <c r="JFD84"/>
      <c r="JFE84"/>
      <c r="JFF84"/>
      <c r="JFG84"/>
      <c r="JFH84"/>
      <c r="JFI84"/>
      <c r="JFJ84"/>
      <c r="JFK84"/>
      <c r="JFL84"/>
      <c r="JFM84"/>
      <c r="JFN84"/>
      <c r="JFO84"/>
      <c r="JFP84"/>
      <c r="JFQ84"/>
      <c r="JFR84"/>
      <c r="JFS84"/>
      <c r="JFT84"/>
      <c r="JFU84"/>
      <c r="JFV84"/>
      <c r="JFW84"/>
      <c r="JFX84"/>
      <c r="JFY84"/>
      <c r="JFZ84"/>
      <c r="JGA84"/>
      <c r="JGB84"/>
      <c r="JGC84"/>
      <c r="JGD84"/>
      <c r="JGE84"/>
      <c r="JGF84"/>
      <c r="JGG84"/>
      <c r="JGH84"/>
      <c r="JGI84"/>
      <c r="JGJ84"/>
      <c r="JGK84"/>
      <c r="JGL84"/>
      <c r="JGM84"/>
      <c r="JGN84"/>
      <c r="JGO84"/>
      <c r="JGP84"/>
      <c r="JGQ84"/>
      <c r="JGR84"/>
      <c r="JGS84"/>
      <c r="JGT84"/>
      <c r="JGU84"/>
      <c r="JGV84"/>
      <c r="JGW84"/>
      <c r="JGX84"/>
      <c r="JGY84"/>
      <c r="JGZ84"/>
      <c r="JHA84"/>
      <c r="JHB84"/>
      <c r="JHC84"/>
      <c r="JHD84"/>
      <c r="JHE84"/>
      <c r="JHF84"/>
      <c r="JHG84"/>
      <c r="JHH84"/>
      <c r="JHI84"/>
      <c r="JHJ84"/>
      <c r="JHK84"/>
      <c r="JHL84"/>
      <c r="JHM84"/>
      <c r="JHN84"/>
      <c r="JHO84"/>
      <c r="JHP84"/>
      <c r="JHQ84"/>
      <c r="JHR84"/>
      <c r="JHS84"/>
      <c r="JHT84"/>
      <c r="JHU84"/>
      <c r="JHV84"/>
      <c r="JHW84"/>
      <c r="JHX84"/>
      <c r="JHY84"/>
      <c r="JHZ84"/>
      <c r="JIA84"/>
      <c r="JIB84"/>
      <c r="JIC84"/>
      <c r="JID84"/>
      <c r="JIE84"/>
      <c r="JIF84"/>
      <c r="JIG84"/>
      <c r="JIH84"/>
      <c r="JII84"/>
      <c r="JIJ84"/>
      <c r="JIK84"/>
      <c r="JIL84"/>
      <c r="JIM84"/>
      <c r="JIN84"/>
      <c r="JIO84"/>
      <c r="JIP84"/>
      <c r="JIQ84"/>
      <c r="JIR84"/>
      <c r="JIS84"/>
      <c r="JIT84"/>
      <c r="JIU84"/>
      <c r="JIV84"/>
      <c r="JIW84"/>
      <c r="JIX84"/>
      <c r="JIY84"/>
      <c r="JIZ84"/>
      <c r="JJA84"/>
      <c r="JJB84"/>
      <c r="JJC84"/>
      <c r="JJD84"/>
      <c r="JJE84"/>
      <c r="JJF84"/>
      <c r="JJG84"/>
      <c r="JJH84"/>
      <c r="JJI84"/>
      <c r="JJJ84"/>
      <c r="JJK84"/>
      <c r="JJL84"/>
      <c r="JJM84"/>
      <c r="JJN84"/>
      <c r="JJO84"/>
      <c r="JJP84"/>
      <c r="JJQ84"/>
      <c r="JJR84"/>
      <c r="JJS84"/>
      <c r="JJT84"/>
      <c r="JJU84"/>
      <c r="JJV84"/>
      <c r="JJW84"/>
      <c r="JJX84"/>
      <c r="JJY84"/>
      <c r="JJZ84"/>
      <c r="JKA84"/>
      <c r="JKB84"/>
      <c r="JKC84"/>
      <c r="JKD84"/>
      <c r="JKE84"/>
      <c r="JKF84"/>
      <c r="JKG84"/>
      <c r="JKH84"/>
      <c r="JKI84"/>
      <c r="JKJ84"/>
      <c r="JKK84"/>
      <c r="JKL84"/>
      <c r="JKM84"/>
      <c r="JKN84"/>
      <c r="JKO84"/>
      <c r="JKP84"/>
      <c r="JKQ84"/>
      <c r="JKR84"/>
      <c r="JKS84"/>
      <c r="JKT84"/>
      <c r="JKU84"/>
      <c r="JKV84"/>
      <c r="JKW84"/>
      <c r="JKX84"/>
      <c r="JKY84"/>
      <c r="JKZ84"/>
      <c r="JLA84"/>
      <c r="JLB84"/>
      <c r="JLC84"/>
      <c r="JLD84"/>
      <c r="JLE84"/>
      <c r="JLF84"/>
      <c r="JLG84"/>
      <c r="JLH84"/>
      <c r="JLI84"/>
      <c r="JLJ84"/>
      <c r="JLK84"/>
      <c r="JLL84"/>
      <c r="JLM84"/>
      <c r="JLN84"/>
      <c r="JLO84"/>
      <c r="JLP84"/>
      <c r="JLQ84"/>
      <c r="JLR84"/>
      <c r="JLS84"/>
      <c r="JLT84"/>
      <c r="JLU84"/>
      <c r="JLV84"/>
      <c r="JLW84"/>
      <c r="JLX84"/>
      <c r="JLY84"/>
      <c r="JLZ84"/>
      <c r="JMA84"/>
      <c r="JMB84"/>
      <c r="JMC84"/>
      <c r="JMD84"/>
      <c r="JME84"/>
      <c r="JMF84"/>
      <c r="JMG84"/>
      <c r="JMH84"/>
      <c r="JMI84"/>
      <c r="JMJ84"/>
      <c r="JMK84"/>
      <c r="JML84"/>
      <c r="JMM84"/>
      <c r="JMN84"/>
      <c r="JMO84"/>
      <c r="JMP84"/>
      <c r="JMQ84"/>
      <c r="JMR84"/>
      <c r="JMS84"/>
      <c r="JMT84"/>
      <c r="JMU84"/>
      <c r="JMV84"/>
      <c r="JMW84"/>
      <c r="JMX84"/>
      <c r="JMY84"/>
      <c r="JMZ84"/>
      <c r="JNA84"/>
      <c r="JNB84"/>
      <c r="JNC84"/>
      <c r="JND84"/>
      <c r="JNE84"/>
      <c r="JNF84"/>
      <c r="JNG84"/>
      <c r="JNH84"/>
      <c r="JNI84"/>
      <c r="JNJ84"/>
      <c r="JNK84"/>
      <c r="JNL84"/>
      <c r="JNM84"/>
      <c r="JNN84"/>
      <c r="JNO84"/>
      <c r="JNP84"/>
      <c r="JNQ84"/>
      <c r="JNR84"/>
      <c r="JNS84"/>
      <c r="JNT84"/>
      <c r="JNU84"/>
      <c r="JNV84"/>
      <c r="JNW84"/>
      <c r="JNX84"/>
      <c r="JNY84"/>
      <c r="JNZ84"/>
      <c r="JOA84"/>
      <c r="JOB84"/>
      <c r="JOC84"/>
      <c r="JOD84"/>
      <c r="JOE84"/>
      <c r="JOF84"/>
      <c r="JOG84"/>
      <c r="JOH84"/>
      <c r="JOI84"/>
      <c r="JOJ84"/>
      <c r="JOK84"/>
      <c r="JOL84"/>
      <c r="JOM84"/>
      <c r="JON84"/>
      <c r="JOO84"/>
      <c r="JOP84"/>
      <c r="JOQ84"/>
      <c r="JOR84"/>
      <c r="JOS84"/>
      <c r="JOT84"/>
      <c r="JOU84"/>
      <c r="JOV84"/>
      <c r="JOW84"/>
      <c r="JOX84"/>
      <c r="JOY84"/>
      <c r="JOZ84"/>
      <c r="JPA84"/>
      <c r="JPB84"/>
      <c r="JPC84"/>
      <c r="JPD84"/>
      <c r="JPE84"/>
      <c r="JPF84"/>
      <c r="JPG84"/>
      <c r="JPH84"/>
      <c r="JPI84"/>
      <c r="JPJ84"/>
      <c r="JPK84"/>
      <c r="JPL84"/>
      <c r="JPM84"/>
      <c r="JPN84"/>
      <c r="JPO84"/>
      <c r="JPP84"/>
      <c r="JPQ84"/>
      <c r="JPR84"/>
      <c r="JPS84"/>
      <c r="JPT84"/>
      <c r="JPU84"/>
      <c r="JPV84"/>
      <c r="JPW84"/>
      <c r="JPX84"/>
      <c r="JPY84"/>
      <c r="JPZ84"/>
      <c r="JQA84"/>
      <c r="JQB84"/>
      <c r="JQC84"/>
      <c r="JQD84"/>
      <c r="JQE84"/>
      <c r="JQF84"/>
      <c r="JQG84"/>
      <c r="JQH84"/>
      <c r="JQI84"/>
      <c r="JQJ84"/>
      <c r="JQK84"/>
      <c r="JQL84"/>
      <c r="JQM84"/>
      <c r="JQN84"/>
      <c r="JQO84"/>
      <c r="JQP84"/>
      <c r="JQQ84"/>
      <c r="JQR84"/>
      <c r="JQS84"/>
      <c r="JQT84"/>
      <c r="JQU84"/>
      <c r="JQV84"/>
      <c r="JQW84"/>
      <c r="JQX84"/>
      <c r="JQY84"/>
      <c r="JQZ84"/>
      <c r="JRA84"/>
      <c r="JRB84"/>
      <c r="JRC84"/>
      <c r="JRD84"/>
      <c r="JRE84"/>
      <c r="JRF84"/>
      <c r="JRG84"/>
      <c r="JRH84"/>
      <c r="JRI84"/>
      <c r="JRJ84"/>
      <c r="JRK84"/>
      <c r="JRL84"/>
      <c r="JRM84"/>
      <c r="JRN84"/>
      <c r="JRO84"/>
      <c r="JRP84"/>
      <c r="JRQ84"/>
      <c r="JRR84"/>
      <c r="JRS84"/>
      <c r="JRT84"/>
      <c r="JRU84"/>
      <c r="JRV84"/>
      <c r="JRW84"/>
      <c r="JRX84"/>
      <c r="JRY84"/>
      <c r="JRZ84"/>
      <c r="JSA84"/>
      <c r="JSB84"/>
      <c r="JSC84"/>
      <c r="JSD84"/>
      <c r="JSE84"/>
      <c r="JSF84"/>
      <c r="JSG84"/>
      <c r="JSH84"/>
      <c r="JSI84"/>
      <c r="JSJ84"/>
      <c r="JSK84"/>
      <c r="JSL84"/>
      <c r="JSM84"/>
      <c r="JSN84"/>
      <c r="JSO84"/>
      <c r="JSP84"/>
      <c r="JSQ84"/>
      <c r="JSR84"/>
      <c r="JSS84"/>
      <c r="JST84"/>
      <c r="JSU84"/>
      <c r="JSV84"/>
      <c r="JSW84"/>
      <c r="JSX84"/>
      <c r="JSY84"/>
      <c r="JSZ84"/>
      <c r="JTA84"/>
      <c r="JTB84"/>
      <c r="JTC84"/>
      <c r="JTD84"/>
      <c r="JTE84"/>
      <c r="JTF84"/>
      <c r="JTG84"/>
      <c r="JTH84"/>
      <c r="JTI84"/>
      <c r="JTJ84"/>
      <c r="JTK84"/>
      <c r="JTL84"/>
      <c r="JTM84"/>
      <c r="JTN84"/>
      <c r="JTO84"/>
      <c r="JTP84"/>
      <c r="JTQ84"/>
      <c r="JTR84"/>
      <c r="JTS84"/>
      <c r="JTT84"/>
      <c r="JTU84"/>
      <c r="JTV84"/>
      <c r="JTW84"/>
      <c r="JTX84"/>
      <c r="JTY84"/>
      <c r="JTZ84"/>
      <c r="JUA84"/>
      <c r="JUB84"/>
      <c r="JUC84"/>
      <c r="JUD84"/>
      <c r="JUE84"/>
      <c r="JUF84"/>
      <c r="JUG84"/>
      <c r="JUH84"/>
      <c r="JUI84"/>
      <c r="JUJ84"/>
      <c r="JUK84"/>
      <c r="JUL84"/>
      <c r="JUM84"/>
      <c r="JUN84"/>
      <c r="JUO84"/>
      <c r="JUP84"/>
      <c r="JUQ84"/>
      <c r="JUR84"/>
      <c r="JUS84"/>
      <c r="JUT84"/>
      <c r="JUU84"/>
      <c r="JUV84"/>
      <c r="JUW84"/>
      <c r="JUX84"/>
      <c r="JUY84"/>
      <c r="JUZ84"/>
      <c r="JVA84"/>
      <c r="JVB84"/>
      <c r="JVC84"/>
      <c r="JVD84"/>
      <c r="JVE84"/>
      <c r="JVF84"/>
      <c r="JVG84"/>
      <c r="JVH84"/>
      <c r="JVI84"/>
      <c r="JVJ84"/>
      <c r="JVK84"/>
      <c r="JVL84"/>
      <c r="JVM84"/>
      <c r="JVN84"/>
      <c r="JVO84"/>
      <c r="JVP84"/>
      <c r="JVQ84"/>
      <c r="JVR84"/>
      <c r="JVS84"/>
      <c r="JVT84"/>
      <c r="JVU84"/>
      <c r="JVV84"/>
      <c r="JVW84"/>
      <c r="JVX84"/>
      <c r="JVY84"/>
      <c r="JVZ84"/>
      <c r="JWA84"/>
      <c r="JWB84"/>
      <c r="JWC84"/>
      <c r="JWD84"/>
      <c r="JWE84"/>
      <c r="JWF84"/>
      <c r="JWG84"/>
      <c r="JWH84"/>
      <c r="JWI84"/>
      <c r="JWJ84"/>
      <c r="JWK84"/>
      <c r="JWL84"/>
      <c r="JWM84"/>
      <c r="JWN84"/>
      <c r="JWO84"/>
      <c r="JWP84"/>
      <c r="JWQ84"/>
      <c r="JWR84"/>
      <c r="JWS84"/>
      <c r="JWT84"/>
      <c r="JWU84"/>
      <c r="JWV84"/>
      <c r="JWW84"/>
      <c r="JWX84"/>
      <c r="JWY84"/>
      <c r="JWZ84"/>
      <c r="JXA84"/>
      <c r="JXB84"/>
      <c r="JXC84"/>
      <c r="JXD84"/>
      <c r="JXE84"/>
      <c r="JXF84"/>
      <c r="JXG84"/>
      <c r="JXH84"/>
      <c r="JXI84"/>
      <c r="JXJ84"/>
      <c r="JXK84"/>
      <c r="JXL84"/>
      <c r="JXM84"/>
      <c r="JXN84"/>
      <c r="JXO84"/>
      <c r="JXP84"/>
      <c r="JXQ84"/>
      <c r="JXR84"/>
      <c r="JXS84"/>
      <c r="JXT84"/>
      <c r="JXU84"/>
      <c r="JXV84"/>
      <c r="JXW84"/>
      <c r="JXX84"/>
      <c r="JXY84"/>
      <c r="JXZ84"/>
      <c r="JYA84"/>
      <c r="JYB84"/>
      <c r="JYC84"/>
      <c r="JYD84"/>
      <c r="JYE84"/>
      <c r="JYF84"/>
      <c r="JYG84"/>
      <c r="JYH84"/>
      <c r="JYI84"/>
      <c r="JYJ84"/>
      <c r="JYK84"/>
      <c r="JYL84"/>
      <c r="JYM84"/>
      <c r="JYN84"/>
      <c r="JYO84"/>
      <c r="JYP84"/>
      <c r="JYQ84"/>
      <c r="JYR84"/>
      <c r="JYS84"/>
      <c r="JYT84"/>
      <c r="JYU84"/>
      <c r="JYV84"/>
      <c r="JYW84"/>
      <c r="JYX84"/>
      <c r="JYY84"/>
      <c r="JYZ84"/>
      <c r="JZA84"/>
      <c r="JZB84"/>
      <c r="JZC84"/>
      <c r="JZD84"/>
      <c r="JZE84"/>
      <c r="JZF84"/>
      <c r="JZG84"/>
      <c r="JZH84"/>
      <c r="JZI84"/>
      <c r="JZJ84"/>
      <c r="JZK84"/>
      <c r="JZL84"/>
      <c r="JZM84"/>
      <c r="JZN84"/>
      <c r="JZO84"/>
      <c r="JZP84"/>
      <c r="JZQ84"/>
      <c r="JZR84"/>
      <c r="JZS84"/>
      <c r="JZT84"/>
      <c r="JZU84"/>
      <c r="JZV84"/>
      <c r="JZW84"/>
      <c r="JZX84"/>
      <c r="JZY84"/>
      <c r="JZZ84"/>
      <c r="KAA84"/>
      <c r="KAB84"/>
      <c r="KAC84"/>
      <c r="KAD84"/>
      <c r="KAE84"/>
      <c r="KAF84"/>
      <c r="KAG84"/>
      <c r="KAH84"/>
      <c r="KAI84"/>
      <c r="KAJ84"/>
      <c r="KAK84"/>
      <c r="KAL84"/>
      <c r="KAM84"/>
      <c r="KAN84"/>
      <c r="KAO84"/>
      <c r="KAP84"/>
      <c r="KAQ84"/>
      <c r="KAR84"/>
      <c r="KAS84"/>
      <c r="KAT84"/>
      <c r="KAU84"/>
      <c r="KAV84"/>
      <c r="KAW84"/>
      <c r="KAX84"/>
      <c r="KAY84"/>
      <c r="KAZ84"/>
      <c r="KBA84"/>
      <c r="KBB84"/>
      <c r="KBC84"/>
      <c r="KBD84"/>
      <c r="KBE84"/>
      <c r="KBF84"/>
      <c r="KBG84"/>
      <c r="KBH84"/>
      <c r="KBI84"/>
      <c r="KBJ84"/>
      <c r="KBK84"/>
      <c r="KBL84"/>
      <c r="KBM84"/>
      <c r="KBN84"/>
      <c r="KBO84"/>
      <c r="KBP84"/>
      <c r="KBQ84"/>
      <c r="KBR84"/>
      <c r="KBS84"/>
      <c r="KBT84"/>
      <c r="KBU84"/>
      <c r="KBV84"/>
      <c r="KBW84"/>
      <c r="KBX84"/>
      <c r="KBY84"/>
      <c r="KBZ84"/>
      <c r="KCA84"/>
      <c r="KCB84"/>
      <c r="KCC84"/>
      <c r="KCD84"/>
      <c r="KCE84"/>
      <c r="KCF84"/>
      <c r="KCG84"/>
      <c r="KCH84"/>
      <c r="KCI84"/>
      <c r="KCJ84"/>
      <c r="KCK84"/>
      <c r="KCL84"/>
      <c r="KCM84"/>
      <c r="KCN84"/>
      <c r="KCO84"/>
      <c r="KCP84"/>
      <c r="KCQ84"/>
      <c r="KCR84"/>
      <c r="KCS84"/>
      <c r="KCT84"/>
      <c r="KCU84"/>
      <c r="KCV84"/>
      <c r="KCW84"/>
      <c r="KCX84"/>
      <c r="KCY84"/>
      <c r="KCZ84"/>
      <c r="KDA84"/>
      <c r="KDB84"/>
      <c r="KDC84"/>
      <c r="KDD84"/>
      <c r="KDE84"/>
      <c r="KDF84"/>
      <c r="KDG84"/>
      <c r="KDH84"/>
      <c r="KDI84"/>
      <c r="KDJ84"/>
      <c r="KDK84"/>
      <c r="KDL84"/>
      <c r="KDM84"/>
      <c r="KDN84"/>
      <c r="KDO84"/>
      <c r="KDP84"/>
      <c r="KDQ84"/>
      <c r="KDR84"/>
      <c r="KDS84"/>
      <c r="KDT84"/>
      <c r="KDU84"/>
      <c r="KDV84"/>
      <c r="KDW84"/>
      <c r="KDX84"/>
      <c r="KDY84"/>
      <c r="KDZ84"/>
      <c r="KEA84"/>
      <c r="KEB84"/>
      <c r="KEC84"/>
      <c r="KED84"/>
      <c r="KEE84"/>
      <c r="KEF84"/>
      <c r="KEG84"/>
      <c r="KEH84"/>
      <c r="KEI84"/>
      <c r="KEJ84"/>
      <c r="KEK84"/>
      <c r="KEL84"/>
      <c r="KEM84"/>
      <c r="KEN84"/>
      <c r="KEO84"/>
      <c r="KEP84"/>
      <c r="KEQ84"/>
      <c r="KER84"/>
      <c r="KES84"/>
      <c r="KET84"/>
      <c r="KEU84"/>
      <c r="KEV84"/>
      <c r="KEW84"/>
      <c r="KEX84"/>
      <c r="KEY84"/>
      <c r="KEZ84"/>
      <c r="KFA84"/>
      <c r="KFB84"/>
      <c r="KFC84"/>
      <c r="KFD84"/>
      <c r="KFE84"/>
      <c r="KFF84"/>
      <c r="KFG84"/>
      <c r="KFH84"/>
      <c r="KFI84"/>
      <c r="KFJ84"/>
      <c r="KFK84"/>
      <c r="KFL84"/>
      <c r="KFM84"/>
      <c r="KFN84"/>
      <c r="KFO84"/>
      <c r="KFP84"/>
      <c r="KFQ84"/>
      <c r="KFR84"/>
      <c r="KFS84"/>
      <c r="KFT84"/>
      <c r="KFU84"/>
      <c r="KFV84"/>
      <c r="KFW84"/>
      <c r="KFX84"/>
      <c r="KFY84"/>
      <c r="KFZ84"/>
      <c r="KGA84"/>
      <c r="KGB84"/>
      <c r="KGC84"/>
      <c r="KGD84"/>
      <c r="KGE84"/>
      <c r="KGF84"/>
      <c r="KGG84"/>
      <c r="KGH84"/>
      <c r="KGI84"/>
      <c r="KGJ84"/>
      <c r="KGK84"/>
      <c r="KGL84"/>
      <c r="KGM84"/>
      <c r="KGN84"/>
      <c r="KGO84"/>
      <c r="KGP84"/>
      <c r="KGQ84"/>
      <c r="KGR84"/>
      <c r="KGS84"/>
      <c r="KGT84"/>
      <c r="KGU84"/>
      <c r="KGV84"/>
      <c r="KGW84"/>
      <c r="KGX84"/>
      <c r="KGY84"/>
      <c r="KGZ84"/>
      <c r="KHA84"/>
      <c r="KHB84"/>
      <c r="KHC84"/>
      <c r="KHD84"/>
      <c r="KHE84"/>
      <c r="KHF84"/>
      <c r="KHG84"/>
      <c r="KHH84"/>
      <c r="KHI84"/>
      <c r="KHJ84"/>
      <c r="KHK84"/>
      <c r="KHL84"/>
      <c r="KHM84"/>
      <c r="KHN84"/>
      <c r="KHO84"/>
      <c r="KHP84"/>
      <c r="KHQ84"/>
      <c r="KHR84"/>
      <c r="KHS84"/>
      <c r="KHT84"/>
      <c r="KHU84"/>
      <c r="KHV84"/>
      <c r="KHW84"/>
      <c r="KHX84"/>
      <c r="KHY84"/>
      <c r="KHZ84"/>
      <c r="KIA84"/>
      <c r="KIB84"/>
      <c r="KIC84"/>
      <c r="KID84"/>
      <c r="KIE84"/>
      <c r="KIF84"/>
      <c r="KIG84"/>
      <c r="KIH84"/>
      <c r="KII84"/>
      <c r="KIJ84"/>
      <c r="KIK84"/>
      <c r="KIL84"/>
      <c r="KIM84"/>
      <c r="KIN84"/>
      <c r="KIO84"/>
      <c r="KIP84"/>
      <c r="KIQ84"/>
      <c r="KIR84"/>
      <c r="KIS84"/>
      <c r="KIT84"/>
      <c r="KIU84"/>
      <c r="KIV84"/>
      <c r="KIW84"/>
      <c r="KIX84"/>
      <c r="KIY84"/>
      <c r="KIZ84"/>
      <c r="KJA84"/>
      <c r="KJB84"/>
      <c r="KJC84"/>
      <c r="KJD84"/>
      <c r="KJE84"/>
      <c r="KJF84"/>
      <c r="KJG84"/>
      <c r="KJH84"/>
      <c r="KJI84"/>
      <c r="KJJ84"/>
      <c r="KJK84"/>
      <c r="KJL84"/>
      <c r="KJM84"/>
      <c r="KJN84"/>
      <c r="KJO84"/>
      <c r="KJP84"/>
      <c r="KJQ84"/>
      <c r="KJR84"/>
      <c r="KJS84"/>
      <c r="KJT84"/>
      <c r="KJU84"/>
      <c r="KJV84"/>
      <c r="KJW84"/>
      <c r="KJX84"/>
      <c r="KJY84"/>
      <c r="KJZ84"/>
      <c r="KKA84"/>
      <c r="KKB84"/>
      <c r="KKC84"/>
      <c r="KKD84"/>
      <c r="KKE84"/>
      <c r="KKF84"/>
      <c r="KKG84"/>
      <c r="KKH84"/>
      <c r="KKI84"/>
      <c r="KKJ84"/>
      <c r="KKK84"/>
      <c r="KKL84"/>
      <c r="KKM84"/>
      <c r="KKN84"/>
      <c r="KKO84"/>
      <c r="KKP84"/>
      <c r="KKQ84"/>
      <c r="KKR84"/>
      <c r="KKS84"/>
      <c r="KKT84"/>
      <c r="KKU84"/>
      <c r="KKV84"/>
      <c r="KKW84"/>
      <c r="KKX84"/>
      <c r="KKY84"/>
      <c r="KKZ84"/>
      <c r="KLA84"/>
      <c r="KLB84"/>
      <c r="KLC84"/>
      <c r="KLD84"/>
      <c r="KLE84"/>
      <c r="KLF84"/>
      <c r="KLG84"/>
      <c r="KLH84"/>
      <c r="KLI84"/>
      <c r="KLJ84"/>
      <c r="KLK84"/>
      <c r="KLL84"/>
      <c r="KLM84"/>
      <c r="KLN84"/>
      <c r="KLO84"/>
      <c r="KLP84"/>
      <c r="KLQ84"/>
      <c r="KLR84"/>
      <c r="KLS84"/>
      <c r="KLT84"/>
      <c r="KLU84"/>
      <c r="KLV84"/>
      <c r="KLW84"/>
      <c r="KLX84"/>
      <c r="KLY84"/>
      <c r="KLZ84"/>
      <c r="KMA84"/>
      <c r="KMB84"/>
      <c r="KMC84"/>
      <c r="KMD84"/>
      <c r="KME84"/>
      <c r="KMF84"/>
      <c r="KMG84"/>
      <c r="KMH84"/>
      <c r="KMI84"/>
      <c r="KMJ84"/>
      <c r="KMK84"/>
      <c r="KML84"/>
      <c r="KMM84"/>
      <c r="KMN84"/>
      <c r="KMO84"/>
      <c r="KMP84"/>
      <c r="KMQ84"/>
      <c r="KMR84"/>
      <c r="KMS84"/>
      <c r="KMT84"/>
      <c r="KMU84"/>
      <c r="KMV84"/>
      <c r="KMW84"/>
      <c r="KMX84"/>
      <c r="KMY84"/>
      <c r="KMZ84"/>
      <c r="KNA84"/>
      <c r="KNB84"/>
      <c r="KNC84"/>
      <c r="KND84"/>
      <c r="KNE84"/>
      <c r="KNF84"/>
      <c r="KNG84"/>
      <c r="KNH84"/>
      <c r="KNI84"/>
      <c r="KNJ84"/>
      <c r="KNK84"/>
      <c r="KNL84"/>
      <c r="KNM84"/>
      <c r="KNN84"/>
      <c r="KNO84"/>
      <c r="KNP84"/>
      <c r="KNQ84"/>
      <c r="KNR84"/>
      <c r="KNS84"/>
      <c r="KNT84"/>
      <c r="KNU84"/>
      <c r="KNV84"/>
      <c r="KNW84"/>
      <c r="KNX84"/>
      <c r="KNY84"/>
      <c r="KNZ84"/>
      <c r="KOA84"/>
      <c r="KOB84"/>
      <c r="KOC84"/>
      <c r="KOD84"/>
      <c r="KOE84"/>
      <c r="KOF84"/>
      <c r="KOG84"/>
      <c r="KOH84"/>
      <c r="KOI84"/>
      <c r="KOJ84"/>
      <c r="KOK84"/>
      <c r="KOL84"/>
      <c r="KOM84"/>
      <c r="KON84"/>
      <c r="KOO84"/>
      <c r="KOP84"/>
      <c r="KOQ84"/>
      <c r="KOR84"/>
      <c r="KOS84"/>
      <c r="KOT84"/>
      <c r="KOU84"/>
      <c r="KOV84"/>
      <c r="KOW84"/>
      <c r="KOX84"/>
      <c r="KOY84"/>
      <c r="KOZ84"/>
      <c r="KPA84"/>
      <c r="KPB84"/>
      <c r="KPC84"/>
      <c r="KPD84"/>
      <c r="KPE84"/>
      <c r="KPF84"/>
      <c r="KPG84"/>
      <c r="KPH84"/>
      <c r="KPI84"/>
      <c r="KPJ84"/>
      <c r="KPK84"/>
      <c r="KPL84"/>
      <c r="KPM84"/>
      <c r="KPN84"/>
      <c r="KPO84"/>
      <c r="KPP84"/>
      <c r="KPQ84"/>
      <c r="KPR84"/>
      <c r="KPS84"/>
      <c r="KPT84"/>
      <c r="KPU84"/>
      <c r="KPV84"/>
      <c r="KPW84"/>
      <c r="KPX84"/>
      <c r="KPY84"/>
      <c r="KPZ84"/>
      <c r="KQA84"/>
      <c r="KQB84"/>
      <c r="KQC84"/>
      <c r="KQD84"/>
      <c r="KQE84"/>
      <c r="KQF84"/>
      <c r="KQG84"/>
      <c r="KQH84"/>
      <c r="KQI84"/>
      <c r="KQJ84"/>
      <c r="KQK84"/>
      <c r="KQL84"/>
      <c r="KQM84"/>
      <c r="KQN84"/>
      <c r="KQO84"/>
      <c r="KQP84"/>
      <c r="KQQ84"/>
      <c r="KQR84"/>
      <c r="KQS84"/>
      <c r="KQT84"/>
      <c r="KQU84"/>
      <c r="KQV84"/>
      <c r="KQW84"/>
      <c r="KQX84"/>
      <c r="KQY84"/>
      <c r="KQZ84"/>
      <c r="KRA84"/>
      <c r="KRB84"/>
      <c r="KRC84"/>
      <c r="KRD84"/>
      <c r="KRE84"/>
      <c r="KRF84"/>
      <c r="KRG84"/>
      <c r="KRH84"/>
      <c r="KRI84"/>
      <c r="KRJ84"/>
      <c r="KRK84"/>
      <c r="KRL84"/>
      <c r="KRM84"/>
      <c r="KRN84"/>
      <c r="KRO84"/>
      <c r="KRP84"/>
      <c r="KRQ84"/>
      <c r="KRR84"/>
      <c r="KRS84"/>
      <c r="KRT84"/>
      <c r="KRU84"/>
      <c r="KRV84"/>
      <c r="KRW84"/>
      <c r="KRX84"/>
      <c r="KRY84"/>
      <c r="KRZ84"/>
      <c r="KSA84"/>
      <c r="KSB84"/>
      <c r="KSC84"/>
      <c r="KSD84"/>
      <c r="KSE84"/>
      <c r="KSF84"/>
      <c r="KSG84"/>
      <c r="KSH84"/>
      <c r="KSI84"/>
      <c r="KSJ84"/>
      <c r="KSK84"/>
      <c r="KSL84"/>
      <c r="KSM84"/>
      <c r="KSN84"/>
      <c r="KSO84"/>
      <c r="KSP84"/>
      <c r="KSQ84"/>
      <c r="KSR84"/>
      <c r="KSS84"/>
      <c r="KST84"/>
      <c r="KSU84"/>
      <c r="KSV84"/>
      <c r="KSW84"/>
      <c r="KSX84"/>
      <c r="KSY84"/>
      <c r="KSZ84"/>
      <c r="KTA84"/>
      <c r="KTB84"/>
      <c r="KTC84"/>
      <c r="KTD84"/>
      <c r="KTE84"/>
      <c r="KTF84"/>
      <c r="KTG84"/>
      <c r="KTH84"/>
      <c r="KTI84"/>
      <c r="KTJ84"/>
      <c r="KTK84"/>
      <c r="KTL84"/>
      <c r="KTM84"/>
      <c r="KTN84"/>
      <c r="KTO84"/>
      <c r="KTP84"/>
      <c r="KTQ84"/>
      <c r="KTR84"/>
      <c r="KTS84"/>
      <c r="KTT84"/>
      <c r="KTU84"/>
      <c r="KTV84"/>
      <c r="KTW84"/>
      <c r="KTX84"/>
      <c r="KTY84"/>
      <c r="KTZ84"/>
      <c r="KUA84"/>
      <c r="KUB84"/>
      <c r="KUC84"/>
      <c r="KUD84"/>
      <c r="KUE84"/>
      <c r="KUF84"/>
      <c r="KUG84"/>
      <c r="KUH84"/>
      <c r="KUI84"/>
      <c r="KUJ84"/>
      <c r="KUK84"/>
      <c r="KUL84"/>
      <c r="KUM84"/>
      <c r="KUN84"/>
      <c r="KUO84"/>
      <c r="KUP84"/>
      <c r="KUQ84"/>
      <c r="KUR84"/>
      <c r="KUS84"/>
      <c r="KUT84"/>
      <c r="KUU84"/>
      <c r="KUV84"/>
      <c r="KUW84"/>
      <c r="KUX84"/>
      <c r="KUY84"/>
      <c r="KUZ84"/>
      <c r="KVA84"/>
      <c r="KVB84"/>
      <c r="KVC84"/>
      <c r="KVD84"/>
      <c r="KVE84"/>
      <c r="KVF84"/>
      <c r="KVG84"/>
      <c r="KVH84"/>
      <c r="KVI84"/>
      <c r="KVJ84"/>
      <c r="KVK84"/>
      <c r="KVL84"/>
      <c r="KVM84"/>
      <c r="KVN84"/>
      <c r="KVO84"/>
      <c r="KVP84"/>
      <c r="KVQ84"/>
      <c r="KVR84"/>
      <c r="KVS84"/>
      <c r="KVT84"/>
      <c r="KVU84"/>
      <c r="KVV84"/>
      <c r="KVW84"/>
      <c r="KVX84"/>
      <c r="KVY84"/>
      <c r="KVZ84"/>
      <c r="KWA84"/>
      <c r="KWB84"/>
      <c r="KWC84"/>
      <c r="KWD84"/>
      <c r="KWE84"/>
      <c r="KWF84"/>
      <c r="KWG84"/>
      <c r="KWH84"/>
      <c r="KWI84"/>
      <c r="KWJ84"/>
      <c r="KWK84"/>
      <c r="KWL84"/>
      <c r="KWM84"/>
      <c r="KWN84"/>
      <c r="KWO84"/>
      <c r="KWP84"/>
      <c r="KWQ84"/>
      <c r="KWR84"/>
      <c r="KWS84"/>
      <c r="KWT84"/>
      <c r="KWU84"/>
      <c r="KWV84"/>
      <c r="KWW84"/>
      <c r="KWX84"/>
      <c r="KWY84"/>
      <c r="KWZ84"/>
      <c r="KXA84"/>
      <c r="KXB84"/>
      <c r="KXC84"/>
      <c r="KXD84"/>
      <c r="KXE84"/>
      <c r="KXF84"/>
      <c r="KXG84"/>
      <c r="KXH84"/>
      <c r="KXI84"/>
      <c r="KXJ84"/>
      <c r="KXK84"/>
      <c r="KXL84"/>
      <c r="KXM84"/>
      <c r="KXN84"/>
      <c r="KXO84"/>
      <c r="KXP84"/>
      <c r="KXQ84"/>
      <c r="KXR84"/>
      <c r="KXS84"/>
      <c r="KXT84"/>
      <c r="KXU84"/>
      <c r="KXV84"/>
      <c r="KXW84"/>
      <c r="KXX84"/>
      <c r="KXY84"/>
      <c r="KXZ84"/>
      <c r="KYA84"/>
      <c r="KYB84"/>
      <c r="KYC84"/>
      <c r="KYD84"/>
      <c r="KYE84"/>
      <c r="KYF84"/>
      <c r="KYG84"/>
      <c r="KYH84"/>
      <c r="KYI84"/>
      <c r="KYJ84"/>
      <c r="KYK84"/>
      <c r="KYL84"/>
      <c r="KYM84"/>
      <c r="KYN84"/>
      <c r="KYO84"/>
      <c r="KYP84"/>
      <c r="KYQ84"/>
      <c r="KYR84"/>
      <c r="KYS84"/>
      <c r="KYT84"/>
      <c r="KYU84"/>
      <c r="KYV84"/>
      <c r="KYW84"/>
      <c r="KYX84"/>
      <c r="KYY84"/>
      <c r="KYZ84"/>
      <c r="KZA84"/>
      <c r="KZB84"/>
      <c r="KZC84"/>
      <c r="KZD84"/>
      <c r="KZE84"/>
      <c r="KZF84"/>
      <c r="KZG84"/>
      <c r="KZH84"/>
      <c r="KZI84"/>
      <c r="KZJ84"/>
      <c r="KZK84"/>
      <c r="KZL84"/>
      <c r="KZM84"/>
      <c r="KZN84"/>
      <c r="KZO84"/>
      <c r="KZP84"/>
      <c r="KZQ84"/>
      <c r="KZR84"/>
      <c r="KZS84"/>
      <c r="KZT84"/>
      <c r="KZU84"/>
      <c r="KZV84"/>
      <c r="KZW84"/>
      <c r="KZX84"/>
      <c r="KZY84"/>
      <c r="KZZ84"/>
      <c r="LAA84"/>
      <c r="LAB84"/>
      <c r="LAC84"/>
      <c r="LAD84"/>
      <c r="LAE84"/>
      <c r="LAF84"/>
      <c r="LAG84"/>
      <c r="LAH84"/>
      <c r="LAI84"/>
      <c r="LAJ84"/>
      <c r="LAK84"/>
      <c r="LAL84"/>
      <c r="LAM84"/>
      <c r="LAN84"/>
      <c r="LAO84"/>
      <c r="LAP84"/>
      <c r="LAQ84"/>
      <c r="LAR84"/>
      <c r="LAS84"/>
      <c r="LAT84"/>
      <c r="LAU84"/>
      <c r="LAV84"/>
      <c r="LAW84"/>
      <c r="LAX84"/>
      <c r="LAY84"/>
      <c r="LAZ84"/>
      <c r="LBA84"/>
      <c r="LBB84"/>
      <c r="LBC84"/>
      <c r="LBD84"/>
      <c r="LBE84"/>
      <c r="LBF84"/>
      <c r="LBG84"/>
      <c r="LBH84"/>
      <c r="LBI84"/>
      <c r="LBJ84"/>
      <c r="LBK84"/>
      <c r="LBL84"/>
      <c r="LBM84"/>
      <c r="LBN84"/>
      <c r="LBO84"/>
      <c r="LBP84"/>
      <c r="LBQ84"/>
      <c r="LBR84"/>
      <c r="LBS84"/>
      <c r="LBT84"/>
      <c r="LBU84"/>
      <c r="LBV84"/>
      <c r="LBW84"/>
      <c r="LBX84"/>
      <c r="LBY84"/>
      <c r="LBZ84"/>
      <c r="LCA84"/>
      <c r="LCB84"/>
      <c r="LCC84"/>
      <c r="LCD84"/>
      <c r="LCE84"/>
      <c r="LCF84"/>
      <c r="LCG84"/>
      <c r="LCH84"/>
      <c r="LCI84"/>
      <c r="LCJ84"/>
      <c r="LCK84"/>
      <c r="LCL84"/>
      <c r="LCM84"/>
      <c r="LCN84"/>
      <c r="LCO84"/>
      <c r="LCP84"/>
      <c r="LCQ84"/>
      <c r="LCR84"/>
      <c r="LCS84"/>
      <c r="LCT84"/>
      <c r="LCU84"/>
      <c r="LCV84"/>
      <c r="LCW84"/>
      <c r="LCX84"/>
      <c r="LCY84"/>
      <c r="LCZ84"/>
      <c r="LDA84"/>
      <c r="LDB84"/>
      <c r="LDC84"/>
      <c r="LDD84"/>
      <c r="LDE84"/>
      <c r="LDF84"/>
      <c r="LDG84"/>
      <c r="LDH84"/>
      <c r="LDI84"/>
      <c r="LDJ84"/>
      <c r="LDK84"/>
      <c r="LDL84"/>
      <c r="LDM84"/>
      <c r="LDN84"/>
      <c r="LDO84"/>
      <c r="LDP84"/>
      <c r="LDQ84"/>
      <c r="LDR84"/>
      <c r="LDS84"/>
      <c r="LDT84"/>
      <c r="LDU84"/>
      <c r="LDV84"/>
      <c r="LDW84"/>
      <c r="LDX84"/>
      <c r="LDY84"/>
      <c r="LDZ84"/>
      <c r="LEA84"/>
      <c r="LEB84"/>
      <c r="LEC84"/>
      <c r="LED84"/>
      <c r="LEE84"/>
      <c r="LEF84"/>
      <c r="LEG84"/>
      <c r="LEH84"/>
      <c r="LEI84"/>
      <c r="LEJ84"/>
      <c r="LEK84"/>
      <c r="LEL84"/>
      <c r="LEM84"/>
      <c r="LEN84"/>
      <c r="LEO84"/>
      <c r="LEP84"/>
      <c r="LEQ84"/>
      <c r="LER84"/>
      <c r="LES84"/>
      <c r="LET84"/>
      <c r="LEU84"/>
      <c r="LEV84"/>
      <c r="LEW84"/>
      <c r="LEX84"/>
      <c r="LEY84"/>
      <c r="LEZ84"/>
      <c r="LFA84"/>
      <c r="LFB84"/>
      <c r="LFC84"/>
      <c r="LFD84"/>
      <c r="LFE84"/>
      <c r="LFF84"/>
      <c r="LFG84"/>
      <c r="LFH84"/>
      <c r="LFI84"/>
      <c r="LFJ84"/>
      <c r="LFK84"/>
      <c r="LFL84"/>
      <c r="LFM84"/>
      <c r="LFN84"/>
      <c r="LFO84"/>
      <c r="LFP84"/>
      <c r="LFQ84"/>
      <c r="LFR84"/>
      <c r="LFS84"/>
      <c r="LFT84"/>
      <c r="LFU84"/>
      <c r="LFV84"/>
      <c r="LFW84"/>
      <c r="LFX84"/>
      <c r="LFY84"/>
      <c r="LFZ84"/>
      <c r="LGA84"/>
      <c r="LGB84"/>
      <c r="LGC84"/>
      <c r="LGD84"/>
      <c r="LGE84"/>
      <c r="LGF84"/>
      <c r="LGG84"/>
      <c r="LGH84"/>
      <c r="LGI84"/>
      <c r="LGJ84"/>
      <c r="LGK84"/>
      <c r="LGL84"/>
      <c r="LGM84"/>
      <c r="LGN84"/>
      <c r="LGO84"/>
      <c r="LGP84"/>
      <c r="LGQ84"/>
      <c r="LGR84"/>
      <c r="LGS84"/>
      <c r="LGT84"/>
      <c r="LGU84"/>
      <c r="LGV84"/>
      <c r="LGW84"/>
      <c r="LGX84"/>
      <c r="LGY84"/>
      <c r="LGZ84"/>
      <c r="LHA84"/>
      <c r="LHB84"/>
      <c r="LHC84"/>
      <c r="LHD84"/>
      <c r="LHE84"/>
      <c r="LHF84"/>
      <c r="LHG84"/>
      <c r="LHH84"/>
      <c r="LHI84"/>
      <c r="LHJ84"/>
      <c r="LHK84"/>
      <c r="LHL84"/>
      <c r="LHM84"/>
      <c r="LHN84"/>
      <c r="LHO84"/>
      <c r="LHP84"/>
      <c r="LHQ84"/>
      <c r="LHR84"/>
      <c r="LHS84"/>
      <c r="LHT84"/>
      <c r="LHU84"/>
      <c r="LHV84"/>
      <c r="LHW84"/>
      <c r="LHX84"/>
      <c r="LHY84"/>
      <c r="LHZ84"/>
      <c r="LIA84"/>
      <c r="LIB84"/>
      <c r="LIC84"/>
      <c r="LID84"/>
      <c r="LIE84"/>
      <c r="LIF84"/>
      <c r="LIG84"/>
      <c r="LIH84"/>
      <c r="LII84"/>
      <c r="LIJ84"/>
      <c r="LIK84"/>
      <c r="LIL84"/>
      <c r="LIM84"/>
      <c r="LIN84"/>
      <c r="LIO84"/>
      <c r="LIP84"/>
      <c r="LIQ84"/>
      <c r="LIR84"/>
      <c r="LIS84"/>
      <c r="LIT84"/>
      <c r="LIU84"/>
      <c r="LIV84"/>
      <c r="LIW84"/>
      <c r="LIX84"/>
      <c r="LIY84"/>
      <c r="LIZ84"/>
      <c r="LJA84"/>
      <c r="LJB84"/>
      <c r="LJC84"/>
      <c r="LJD84"/>
      <c r="LJE84"/>
      <c r="LJF84"/>
      <c r="LJG84"/>
      <c r="LJH84"/>
      <c r="LJI84"/>
      <c r="LJJ84"/>
      <c r="LJK84"/>
      <c r="LJL84"/>
      <c r="LJM84"/>
      <c r="LJN84"/>
      <c r="LJO84"/>
      <c r="LJP84"/>
      <c r="LJQ84"/>
      <c r="LJR84"/>
      <c r="LJS84"/>
      <c r="LJT84"/>
      <c r="LJU84"/>
      <c r="LJV84"/>
      <c r="LJW84"/>
      <c r="LJX84"/>
      <c r="LJY84"/>
      <c r="LJZ84"/>
      <c r="LKA84"/>
      <c r="LKB84"/>
      <c r="LKC84"/>
      <c r="LKD84"/>
      <c r="LKE84"/>
      <c r="LKF84"/>
      <c r="LKG84"/>
      <c r="LKH84"/>
      <c r="LKI84"/>
      <c r="LKJ84"/>
      <c r="LKK84"/>
      <c r="LKL84"/>
      <c r="LKM84"/>
      <c r="LKN84"/>
      <c r="LKO84"/>
      <c r="LKP84"/>
      <c r="LKQ84"/>
      <c r="LKR84"/>
      <c r="LKS84"/>
      <c r="LKT84"/>
      <c r="LKU84"/>
      <c r="LKV84"/>
      <c r="LKW84"/>
      <c r="LKX84"/>
      <c r="LKY84"/>
      <c r="LKZ84"/>
      <c r="LLA84"/>
      <c r="LLB84"/>
      <c r="LLC84"/>
      <c r="LLD84"/>
      <c r="LLE84"/>
      <c r="LLF84"/>
      <c r="LLG84"/>
      <c r="LLH84"/>
      <c r="LLI84"/>
      <c r="LLJ84"/>
      <c r="LLK84"/>
      <c r="LLL84"/>
      <c r="LLM84"/>
      <c r="LLN84"/>
      <c r="LLO84"/>
      <c r="LLP84"/>
      <c r="LLQ84"/>
      <c r="LLR84"/>
      <c r="LLS84"/>
      <c r="LLT84"/>
      <c r="LLU84"/>
      <c r="LLV84"/>
      <c r="LLW84"/>
      <c r="LLX84"/>
      <c r="LLY84"/>
      <c r="LLZ84"/>
      <c r="LMA84"/>
      <c r="LMB84"/>
      <c r="LMC84"/>
      <c r="LMD84"/>
      <c r="LME84"/>
      <c r="LMF84"/>
      <c r="LMG84"/>
      <c r="LMH84"/>
      <c r="LMI84"/>
      <c r="LMJ84"/>
      <c r="LMK84"/>
      <c r="LML84"/>
      <c r="LMM84"/>
      <c r="LMN84"/>
      <c r="LMO84"/>
      <c r="LMP84"/>
      <c r="LMQ84"/>
      <c r="LMR84"/>
      <c r="LMS84"/>
      <c r="LMT84"/>
      <c r="LMU84"/>
      <c r="LMV84"/>
      <c r="LMW84"/>
      <c r="LMX84"/>
      <c r="LMY84"/>
      <c r="LMZ84"/>
      <c r="LNA84"/>
      <c r="LNB84"/>
      <c r="LNC84"/>
      <c r="LND84"/>
      <c r="LNE84"/>
      <c r="LNF84"/>
      <c r="LNG84"/>
      <c r="LNH84"/>
      <c r="LNI84"/>
      <c r="LNJ84"/>
      <c r="LNK84"/>
      <c r="LNL84"/>
      <c r="LNM84"/>
      <c r="LNN84"/>
      <c r="LNO84"/>
      <c r="LNP84"/>
      <c r="LNQ84"/>
      <c r="LNR84"/>
      <c r="LNS84"/>
      <c r="LNT84"/>
      <c r="LNU84"/>
      <c r="LNV84"/>
      <c r="LNW84"/>
      <c r="LNX84"/>
      <c r="LNY84"/>
      <c r="LNZ84"/>
      <c r="LOA84"/>
      <c r="LOB84"/>
      <c r="LOC84"/>
      <c r="LOD84"/>
      <c r="LOE84"/>
      <c r="LOF84"/>
      <c r="LOG84"/>
      <c r="LOH84"/>
      <c r="LOI84"/>
      <c r="LOJ84"/>
      <c r="LOK84"/>
      <c r="LOL84"/>
      <c r="LOM84"/>
      <c r="LON84"/>
      <c r="LOO84"/>
      <c r="LOP84"/>
      <c r="LOQ84"/>
      <c r="LOR84"/>
      <c r="LOS84"/>
      <c r="LOT84"/>
      <c r="LOU84"/>
      <c r="LOV84"/>
      <c r="LOW84"/>
      <c r="LOX84"/>
      <c r="LOY84"/>
      <c r="LOZ84"/>
      <c r="LPA84"/>
      <c r="LPB84"/>
      <c r="LPC84"/>
      <c r="LPD84"/>
      <c r="LPE84"/>
      <c r="LPF84"/>
      <c r="LPG84"/>
      <c r="LPH84"/>
      <c r="LPI84"/>
      <c r="LPJ84"/>
      <c r="LPK84"/>
      <c r="LPL84"/>
      <c r="LPM84"/>
      <c r="LPN84"/>
      <c r="LPO84"/>
      <c r="LPP84"/>
      <c r="LPQ84"/>
      <c r="LPR84"/>
      <c r="LPS84"/>
      <c r="LPT84"/>
      <c r="LPU84"/>
      <c r="LPV84"/>
      <c r="LPW84"/>
      <c r="LPX84"/>
      <c r="LPY84"/>
      <c r="LPZ84"/>
      <c r="LQA84"/>
      <c r="LQB84"/>
      <c r="LQC84"/>
      <c r="LQD84"/>
      <c r="LQE84"/>
      <c r="LQF84"/>
      <c r="LQG84"/>
      <c r="LQH84"/>
      <c r="LQI84"/>
      <c r="LQJ84"/>
      <c r="LQK84"/>
      <c r="LQL84"/>
      <c r="LQM84"/>
      <c r="LQN84"/>
      <c r="LQO84"/>
      <c r="LQP84"/>
      <c r="LQQ84"/>
      <c r="LQR84"/>
      <c r="LQS84"/>
      <c r="LQT84"/>
      <c r="LQU84"/>
      <c r="LQV84"/>
      <c r="LQW84"/>
      <c r="LQX84"/>
      <c r="LQY84"/>
      <c r="LQZ84"/>
      <c r="LRA84"/>
      <c r="LRB84"/>
      <c r="LRC84"/>
      <c r="LRD84"/>
      <c r="LRE84"/>
      <c r="LRF84"/>
      <c r="LRG84"/>
      <c r="LRH84"/>
      <c r="LRI84"/>
      <c r="LRJ84"/>
      <c r="LRK84"/>
      <c r="LRL84"/>
      <c r="LRM84"/>
      <c r="LRN84"/>
      <c r="LRO84"/>
      <c r="LRP84"/>
      <c r="LRQ84"/>
      <c r="LRR84"/>
      <c r="LRS84"/>
      <c r="LRT84"/>
      <c r="LRU84"/>
      <c r="LRV84"/>
      <c r="LRW84"/>
      <c r="LRX84"/>
      <c r="LRY84"/>
      <c r="LRZ84"/>
      <c r="LSA84"/>
      <c r="LSB84"/>
      <c r="LSC84"/>
      <c r="LSD84"/>
      <c r="LSE84"/>
      <c r="LSF84"/>
      <c r="LSG84"/>
      <c r="LSH84"/>
      <c r="LSI84"/>
      <c r="LSJ84"/>
      <c r="LSK84"/>
      <c r="LSL84"/>
      <c r="LSM84"/>
      <c r="LSN84"/>
      <c r="LSO84"/>
      <c r="LSP84"/>
      <c r="LSQ84"/>
      <c r="LSR84"/>
      <c r="LSS84"/>
      <c r="LST84"/>
      <c r="LSU84"/>
      <c r="LSV84"/>
      <c r="LSW84"/>
      <c r="LSX84"/>
      <c r="LSY84"/>
      <c r="LSZ84"/>
      <c r="LTA84"/>
      <c r="LTB84"/>
      <c r="LTC84"/>
      <c r="LTD84"/>
      <c r="LTE84"/>
      <c r="LTF84"/>
      <c r="LTG84"/>
      <c r="LTH84"/>
      <c r="LTI84"/>
      <c r="LTJ84"/>
      <c r="LTK84"/>
      <c r="LTL84"/>
      <c r="LTM84"/>
      <c r="LTN84"/>
      <c r="LTO84"/>
      <c r="LTP84"/>
      <c r="LTQ84"/>
      <c r="LTR84"/>
      <c r="LTS84"/>
      <c r="LTT84"/>
      <c r="LTU84"/>
      <c r="LTV84"/>
      <c r="LTW84"/>
      <c r="LTX84"/>
      <c r="LTY84"/>
      <c r="LTZ84"/>
      <c r="LUA84"/>
      <c r="LUB84"/>
      <c r="LUC84"/>
      <c r="LUD84"/>
      <c r="LUE84"/>
      <c r="LUF84"/>
      <c r="LUG84"/>
      <c r="LUH84"/>
      <c r="LUI84"/>
      <c r="LUJ84"/>
      <c r="LUK84"/>
      <c r="LUL84"/>
      <c r="LUM84"/>
      <c r="LUN84"/>
      <c r="LUO84"/>
      <c r="LUP84"/>
      <c r="LUQ84"/>
      <c r="LUR84"/>
      <c r="LUS84"/>
      <c r="LUT84"/>
      <c r="LUU84"/>
      <c r="LUV84"/>
      <c r="LUW84"/>
      <c r="LUX84"/>
      <c r="LUY84"/>
      <c r="LUZ84"/>
      <c r="LVA84"/>
      <c r="LVB84"/>
      <c r="LVC84"/>
      <c r="LVD84"/>
      <c r="LVE84"/>
      <c r="LVF84"/>
      <c r="LVG84"/>
      <c r="LVH84"/>
      <c r="LVI84"/>
      <c r="LVJ84"/>
      <c r="LVK84"/>
      <c r="LVL84"/>
      <c r="LVM84"/>
      <c r="LVN84"/>
      <c r="LVO84"/>
      <c r="LVP84"/>
      <c r="LVQ84"/>
      <c r="LVR84"/>
      <c r="LVS84"/>
      <c r="LVT84"/>
      <c r="LVU84"/>
      <c r="LVV84"/>
      <c r="LVW84"/>
      <c r="LVX84"/>
      <c r="LVY84"/>
      <c r="LVZ84"/>
      <c r="LWA84"/>
      <c r="LWB84"/>
      <c r="LWC84"/>
      <c r="LWD84"/>
      <c r="LWE84"/>
      <c r="LWF84"/>
      <c r="LWG84"/>
      <c r="LWH84"/>
      <c r="LWI84"/>
      <c r="LWJ84"/>
      <c r="LWK84"/>
      <c r="LWL84"/>
      <c r="LWM84"/>
      <c r="LWN84"/>
      <c r="LWO84"/>
      <c r="LWP84"/>
      <c r="LWQ84"/>
      <c r="LWR84"/>
      <c r="LWS84"/>
      <c r="LWT84"/>
      <c r="LWU84"/>
      <c r="LWV84"/>
      <c r="LWW84"/>
      <c r="LWX84"/>
      <c r="LWY84"/>
      <c r="LWZ84"/>
      <c r="LXA84"/>
      <c r="LXB84"/>
      <c r="LXC84"/>
      <c r="LXD84"/>
      <c r="LXE84"/>
      <c r="LXF84"/>
      <c r="LXG84"/>
      <c r="LXH84"/>
      <c r="LXI84"/>
      <c r="LXJ84"/>
      <c r="LXK84"/>
      <c r="LXL84"/>
      <c r="LXM84"/>
      <c r="LXN84"/>
      <c r="LXO84"/>
      <c r="LXP84"/>
      <c r="LXQ84"/>
      <c r="LXR84"/>
      <c r="LXS84"/>
      <c r="LXT84"/>
      <c r="LXU84"/>
      <c r="LXV84"/>
      <c r="LXW84"/>
      <c r="LXX84"/>
      <c r="LXY84"/>
      <c r="LXZ84"/>
      <c r="LYA84"/>
      <c r="LYB84"/>
      <c r="LYC84"/>
      <c r="LYD84"/>
      <c r="LYE84"/>
      <c r="LYF84"/>
      <c r="LYG84"/>
      <c r="LYH84"/>
      <c r="LYI84"/>
      <c r="LYJ84"/>
      <c r="LYK84"/>
      <c r="LYL84"/>
      <c r="LYM84"/>
      <c r="LYN84"/>
      <c r="LYO84"/>
      <c r="LYP84"/>
      <c r="LYQ84"/>
      <c r="LYR84"/>
      <c r="LYS84"/>
      <c r="LYT84"/>
      <c r="LYU84"/>
      <c r="LYV84"/>
      <c r="LYW84"/>
      <c r="LYX84"/>
      <c r="LYY84"/>
      <c r="LYZ84"/>
      <c r="LZA84"/>
      <c r="LZB84"/>
      <c r="LZC84"/>
      <c r="LZD84"/>
      <c r="LZE84"/>
      <c r="LZF84"/>
      <c r="LZG84"/>
      <c r="LZH84"/>
      <c r="LZI84"/>
      <c r="LZJ84"/>
      <c r="LZK84"/>
      <c r="LZL84"/>
      <c r="LZM84"/>
      <c r="LZN84"/>
      <c r="LZO84"/>
      <c r="LZP84"/>
      <c r="LZQ84"/>
      <c r="LZR84"/>
      <c r="LZS84"/>
      <c r="LZT84"/>
      <c r="LZU84"/>
      <c r="LZV84"/>
      <c r="LZW84"/>
      <c r="LZX84"/>
      <c r="LZY84"/>
      <c r="LZZ84"/>
      <c r="MAA84"/>
      <c r="MAB84"/>
      <c r="MAC84"/>
      <c r="MAD84"/>
      <c r="MAE84"/>
      <c r="MAF84"/>
      <c r="MAG84"/>
      <c r="MAH84"/>
      <c r="MAI84"/>
      <c r="MAJ84"/>
      <c r="MAK84"/>
      <c r="MAL84"/>
      <c r="MAM84"/>
      <c r="MAN84"/>
      <c r="MAO84"/>
      <c r="MAP84"/>
      <c r="MAQ84"/>
      <c r="MAR84"/>
      <c r="MAS84"/>
      <c r="MAT84"/>
      <c r="MAU84"/>
      <c r="MAV84"/>
      <c r="MAW84"/>
      <c r="MAX84"/>
      <c r="MAY84"/>
      <c r="MAZ84"/>
      <c r="MBA84"/>
      <c r="MBB84"/>
      <c r="MBC84"/>
      <c r="MBD84"/>
      <c r="MBE84"/>
      <c r="MBF84"/>
      <c r="MBG84"/>
      <c r="MBH84"/>
      <c r="MBI84"/>
      <c r="MBJ84"/>
      <c r="MBK84"/>
      <c r="MBL84"/>
      <c r="MBM84"/>
      <c r="MBN84"/>
      <c r="MBO84"/>
      <c r="MBP84"/>
      <c r="MBQ84"/>
      <c r="MBR84"/>
      <c r="MBS84"/>
      <c r="MBT84"/>
      <c r="MBU84"/>
      <c r="MBV84"/>
      <c r="MBW84"/>
      <c r="MBX84"/>
      <c r="MBY84"/>
      <c r="MBZ84"/>
      <c r="MCA84"/>
      <c r="MCB84"/>
      <c r="MCC84"/>
      <c r="MCD84"/>
      <c r="MCE84"/>
      <c r="MCF84"/>
      <c r="MCG84"/>
      <c r="MCH84"/>
      <c r="MCI84"/>
      <c r="MCJ84"/>
      <c r="MCK84"/>
      <c r="MCL84"/>
      <c r="MCM84"/>
      <c r="MCN84"/>
      <c r="MCO84"/>
      <c r="MCP84"/>
      <c r="MCQ84"/>
      <c r="MCR84"/>
      <c r="MCS84"/>
      <c r="MCT84"/>
      <c r="MCU84"/>
      <c r="MCV84"/>
      <c r="MCW84"/>
      <c r="MCX84"/>
      <c r="MCY84"/>
      <c r="MCZ84"/>
      <c r="MDA84"/>
      <c r="MDB84"/>
      <c r="MDC84"/>
      <c r="MDD84"/>
      <c r="MDE84"/>
      <c r="MDF84"/>
      <c r="MDG84"/>
      <c r="MDH84"/>
      <c r="MDI84"/>
      <c r="MDJ84"/>
      <c r="MDK84"/>
      <c r="MDL84"/>
      <c r="MDM84"/>
      <c r="MDN84"/>
      <c r="MDO84"/>
      <c r="MDP84"/>
      <c r="MDQ84"/>
      <c r="MDR84"/>
      <c r="MDS84"/>
      <c r="MDT84"/>
      <c r="MDU84"/>
      <c r="MDV84"/>
      <c r="MDW84"/>
      <c r="MDX84"/>
      <c r="MDY84"/>
      <c r="MDZ84"/>
      <c r="MEA84"/>
      <c r="MEB84"/>
      <c r="MEC84"/>
      <c r="MED84"/>
      <c r="MEE84"/>
      <c r="MEF84"/>
      <c r="MEG84"/>
      <c r="MEH84"/>
      <c r="MEI84"/>
      <c r="MEJ84"/>
      <c r="MEK84"/>
      <c r="MEL84"/>
      <c r="MEM84"/>
      <c r="MEN84"/>
      <c r="MEO84"/>
      <c r="MEP84"/>
      <c r="MEQ84"/>
      <c r="MER84"/>
      <c r="MES84"/>
      <c r="MET84"/>
      <c r="MEU84"/>
      <c r="MEV84"/>
      <c r="MEW84"/>
      <c r="MEX84"/>
      <c r="MEY84"/>
      <c r="MEZ84"/>
      <c r="MFA84"/>
      <c r="MFB84"/>
      <c r="MFC84"/>
      <c r="MFD84"/>
      <c r="MFE84"/>
      <c r="MFF84"/>
      <c r="MFG84"/>
      <c r="MFH84"/>
      <c r="MFI84"/>
      <c r="MFJ84"/>
      <c r="MFK84"/>
      <c r="MFL84"/>
      <c r="MFM84"/>
      <c r="MFN84"/>
      <c r="MFO84"/>
      <c r="MFP84"/>
      <c r="MFQ84"/>
      <c r="MFR84"/>
      <c r="MFS84"/>
      <c r="MFT84"/>
      <c r="MFU84"/>
      <c r="MFV84"/>
      <c r="MFW84"/>
      <c r="MFX84"/>
      <c r="MFY84"/>
      <c r="MFZ84"/>
      <c r="MGA84"/>
      <c r="MGB84"/>
      <c r="MGC84"/>
      <c r="MGD84"/>
      <c r="MGE84"/>
      <c r="MGF84"/>
      <c r="MGG84"/>
      <c r="MGH84"/>
      <c r="MGI84"/>
      <c r="MGJ84"/>
      <c r="MGK84"/>
      <c r="MGL84"/>
      <c r="MGM84"/>
      <c r="MGN84"/>
      <c r="MGO84"/>
      <c r="MGP84"/>
      <c r="MGQ84"/>
      <c r="MGR84"/>
      <c r="MGS84"/>
      <c r="MGT84"/>
      <c r="MGU84"/>
      <c r="MGV84"/>
      <c r="MGW84"/>
      <c r="MGX84"/>
      <c r="MGY84"/>
      <c r="MGZ84"/>
      <c r="MHA84"/>
      <c r="MHB84"/>
      <c r="MHC84"/>
      <c r="MHD84"/>
      <c r="MHE84"/>
      <c r="MHF84"/>
      <c r="MHG84"/>
      <c r="MHH84"/>
      <c r="MHI84"/>
      <c r="MHJ84"/>
      <c r="MHK84"/>
      <c r="MHL84"/>
      <c r="MHM84"/>
      <c r="MHN84"/>
      <c r="MHO84"/>
      <c r="MHP84"/>
      <c r="MHQ84"/>
      <c r="MHR84"/>
      <c r="MHS84"/>
      <c r="MHT84"/>
      <c r="MHU84"/>
      <c r="MHV84"/>
      <c r="MHW84"/>
      <c r="MHX84"/>
      <c r="MHY84"/>
      <c r="MHZ84"/>
      <c r="MIA84"/>
      <c r="MIB84"/>
      <c r="MIC84"/>
      <c r="MID84"/>
      <c r="MIE84"/>
      <c r="MIF84"/>
      <c r="MIG84"/>
      <c r="MIH84"/>
      <c r="MII84"/>
      <c r="MIJ84"/>
      <c r="MIK84"/>
      <c r="MIL84"/>
      <c r="MIM84"/>
      <c r="MIN84"/>
      <c r="MIO84"/>
      <c r="MIP84"/>
      <c r="MIQ84"/>
      <c r="MIR84"/>
      <c r="MIS84"/>
      <c r="MIT84"/>
      <c r="MIU84"/>
      <c r="MIV84"/>
      <c r="MIW84"/>
      <c r="MIX84"/>
      <c r="MIY84"/>
      <c r="MIZ84"/>
      <c r="MJA84"/>
      <c r="MJB84"/>
      <c r="MJC84"/>
      <c r="MJD84"/>
      <c r="MJE84"/>
      <c r="MJF84"/>
      <c r="MJG84"/>
      <c r="MJH84"/>
      <c r="MJI84"/>
      <c r="MJJ84"/>
      <c r="MJK84"/>
      <c r="MJL84"/>
      <c r="MJM84"/>
      <c r="MJN84"/>
      <c r="MJO84"/>
      <c r="MJP84"/>
      <c r="MJQ84"/>
      <c r="MJR84"/>
      <c r="MJS84"/>
      <c r="MJT84"/>
      <c r="MJU84"/>
      <c r="MJV84"/>
      <c r="MJW84"/>
      <c r="MJX84"/>
      <c r="MJY84"/>
      <c r="MJZ84"/>
      <c r="MKA84"/>
      <c r="MKB84"/>
      <c r="MKC84"/>
      <c r="MKD84"/>
      <c r="MKE84"/>
      <c r="MKF84"/>
      <c r="MKG84"/>
      <c r="MKH84"/>
      <c r="MKI84"/>
      <c r="MKJ84"/>
      <c r="MKK84"/>
      <c r="MKL84"/>
      <c r="MKM84"/>
      <c r="MKN84"/>
      <c r="MKO84"/>
      <c r="MKP84"/>
      <c r="MKQ84"/>
      <c r="MKR84"/>
      <c r="MKS84"/>
      <c r="MKT84"/>
      <c r="MKU84"/>
      <c r="MKV84"/>
      <c r="MKW84"/>
      <c r="MKX84"/>
      <c r="MKY84"/>
      <c r="MKZ84"/>
      <c r="MLA84"/>
      <c r="MLB84"/>
      <c r="MLC84"/>
      <c r="MLD84"/>
      <c r="MLE84"/>
      <c r="MLF84"/>
      <c r="MLG84"/>
      <c r="MLH84"/>
      <c r="MLI84"/>
      <c r="MLJ84"/>
      <c r="MLK84"/>
      <c r="MLL84"/>
      <c r="MLM84"/>
      <c r="MLN84"/>
      <c r="MLO84"/>
      <c r="MLP84"/>
      <c r="MLQ84"/>
      <c r="MLR84"/>
      <c r="MLS84"/>
      <c r="MLT84"/>
      <c r="MLU84"/>
      <c r="MLV84"/>
      <c r="MLW84"/>
      <c r="MLX84"/>
      <c r="MLY84"/>
      <c r="MLZ84"/>
      <c r="MMA84"/>
      <c r="MMB84"/>
      <c r="MMC84"/>
      <c r="MMD84"/>
      <c r="MME84"/>
      <c r="MMF84"/>
      <c r="MMG84"/>
      <c r="MMH84"/>
      <c r="MMI84"/>
      <c r="MMJ84"/>
      <c r="MMK84"/>
      <c r="MML84"/>
      <c r="MMM84"/>
      <c r="MMN84"/>
      <c r="MMO84"/>
      <c r="MMP84"/>
      <c r="MMQ84"/>
      <c r="MMR84"/>
      <c r="MMS84"/>
      <c r="MMT84"/>
      <c r="MMU84"/>
      <c r="MMV84"/>
      <c r="MMW84"/>
      <c r="MMX84"/>
      <c r="MMY84"/>
      <c r="MMZ84"/>
      <c r="MNA84"/>
      <c r="MNB84"/>
      <c r="MNC84"/>
      <c r="MND84"/>
      <c r="MNE84"/>
      <c r="MNF84"/>
      <c r="MNG84"/>
      <c r="MNH84"/>
      <c r="MNI84"/>
      <c r="MNJ84"/>
      <c r="MNK84"/>
      <c r="MNL84"/>
      <c r="MNM84"/>
      <c r="MNN84"/>
      <c r="MNO84"/>
      <c r="MNP84"/>
      <c r="MNQ84"/>
      <c r="MNR84"/>
      <c r="MNS84"/>
      <c r="MNT84"/>
      <c r="MNU84"/>
      <c r="MNV84"/>
      <c r="MNW84"/>
      <c r="MNX84"/>
      <c r="MNY84"/>
      <c r="MNZ84"/>
      <c r="MOA84"/>
      <c r="MOB84"/>
      <c r="MOC84"/>
      <c r="MOD84"/>
      <c r="MOE84"/>
      <c r="MOF84"/>
      <c r="MOG84"/>
      <c r="MOH84"/>
      <c r="MOI84"/>
      <c r="MOJ84"/>
      <c r="MOK84"/>
      <c r="MOL84"/>
      <c r="MOM84"/>
      <c r="MON84"/>
      <c r="MOO84"/>
      <c r="MOP84"/>
      <c r="MOQ84"/>
      <c r="MOR84"/>
      <c r="MOS84"/>
      <c r="MOT84"/>
      <c r="MOU84"/>
      <c r="MOV84"/>
      <c r="MOW84"/>
      <c r="MOX84"/>
      <c r="MOY84"/>
      <c r="MOZ84"/>
      <c r="MPA84"/>
      <c r="MPB84"/>
      <c r="MPC84"/>
      <c r="MPD84"/>
      <c r="MPE84"/>
      <c r="MPF84"/>
      <c r="MPG84"/>
      <c r="MPH84"/>
      <c r="MPI84"/>
      <c r="MPJ84"/>
      <c r="MPK84"/>
      <c r="MPL84"/>
      <c r="MPM84"/>
      <c r="MPN84"/>
      <c r="MPO84"/>
      <c r="MPP84"/>
      <c r="MPQ84"/>
      <c r="MPR84"/>
      <c r="MPS84"/>
      <c r="MPT84"/>
      <c r="MPU84"/>
      <c r="MPV84"/>
      <c r="MPW84"/>
      <c r="MPX84"/>
      <c r="MPY84"/>
      <c r="MPZ84"/>
      <c r="MQA84"/>
      <c r="MQB84"/>
      <c r="MQC84"/>
      <c r="MQD84"/>
      <c r="MQE84"/>
      <c r="MQF84"/>
      <c r="MQG84"/>
      <c r="MQH84"/>
      <c r="MQI84"/>
      <c r="MQJ84"/>
      <c r="MQK84"/>
      <c r="MQL84"/>
      <c r="MQM84"/>
      <c r="MQN84"/>
      <c r="MQO84"/>
      <c r="MQP84"/>
      <c r="MQQ84"/>
      <c r="MQR84"/>
      <c r="MQS84"/>
      <c r="MQT84"/>
      <c r="MQU84"/>
      <c r="MQV84"/>
      <c r="MQW84"/>
      <c r="MQX84"/>
      <c r="MQY84"/>
      <c r="MQZ84"/>
      <c r="MRA84"/>
      <c r="MRB84"/>
      <c r="MRC84"/>
      <c r="MRD84"/>
      <c r="MRE84"/>
      <c r="MRF84"/>
      <c r="MRG84"/>
      <c r="MRH84"/>
      <c r="MRI84"/>
      <c r="MRJ84"/>
      <c r="MRK84"/>
      <c r="MRL84"/>
      <c r="MRM84"/>
      <c r="MRN84"/>
      <c r="MRO84"/>
      <c r="MRP84"/>
      <c r="MRQ84"/>
      <c r="MRR84"/>
      <c r="MRS84"/>
      <c r="MRT84"/>
      <c r="MRU84"/>
      <c r="MRV84"/>
      <c r="MRW84"/>
      <c r="MRX84"/>
      <c r="MRY84"/>
      <c r="MRZ84"/>
      <c r="MSA84"/>
      <c r="MSB84"/>
      <c r="MSC84"/>
      <c r="MSD84"/>
      <c r="MSE84"/>
      <c r="MSF84"/>
      <c r="MSG84"/>
      <c r="MSH84"/>
      <c r="MSI84"/>
      <c r="MSJ84"/>
      <c r="MSK84"/>
      <c r="MSL84"/>
      <c r="MSM84"/>
      <c r="MSN84"/>
      <c r="MSO84"/>
      <c r="MSP84"/>
      <c r="MSQ84"/>
      <c r="MSR84"/>
      <c r="MSS84"/>
      <c r="MST84"/>
      <c r="MSU84"/>
      <c r="MSV84"/>
      <c r="MSW84"/>
      <c r="MSX84"/>
      <c r="MSY84"/>
      <c r="MSZ84"/>
      <c r="MTA84"/>
      <c r="MTB84"/>
      <c r="MTC84"/>
      <c r="MTD84"/>
      <c r="MTE84"/>
      <c r="MTF84"/>
      <c r="MTG84"/>
      <c r="MTH84"/>
      <c r="MTI84"/>
      <c r="MTJ84"/>
      <c r="MTK84"/>
      <c r="MTL84"/>
      <c r="MTM84"/>
      <c r="MTN84"/>
      <c r="MTO84"/>
      <c r="MTP84"/>
      <c r="MTQ84"/>
      <c r="MTR84"/>
      <c r="MTS84"/>
      <c r="MTT84"/>
      <c r="MTU84"/>
      <c r="MTV84"/>
      <c r="MTW84"/>
      <c r="MTX84"/>
      <c r="MTY84"/>
      <c r="MTZ84"/>
      <c r="MUA84"/>
      <c r="MUB84"/>
      <c r="MUC84"/>
      <c r="MUD84"/>
      <c r="MUE84"/>
      <c r="MUF84"/>
      <c r="MUG84"/>
      <c r="MUH84"/>
      <c r="MUI84"/>
      <c r="MUJ84"/>
      <c r="MUK84"/>
      <c r="MUL84"/>
      <c r="MUM84"/>
      <c r="MUN84"/>
      <c r="MUO84"/>
      <c r="MUP84"/>
      <c r="MUQ84"/>
      <c r="MUR84"/>
      <c r="MUS84"/>
      <c r="MUT84"/>
      <c r="MUU84"/>
      <c r="MUV84"/>
      <c r="MUW84"/>
      <c r="MUX84"/>
      <c r="MUY84"/>
      <c r="MUZ84"/>
      <c r="MVA84"/>
      <c r="MVB84"/>
      <c r="MVC84"/>
      <c r="MVD84"/>
      <c r="MVE84"/>
      <c r="MVF84"/>
      <c r="MVG84"/>
      <c r="MVH84"/>
      <c r="MVI84"/>
      <c r="MVJ84"/>
      <c r="MVK84"/>
      <c r="MVL84"/>
      <c r="MVM84"/>
      <c r="MVN84"/>
      <c r="MVO84"/>
      <c r="MVP84"/>
      <c r="MVQ84"/>
      <c r="MVR84"/>
      <c r="MVS84"/>
      <c r="MVT84"/>
      <c r="MVU84"/>
      <c r="MVV84"/>
      <c r="MVW84"/>
      <c r="MVX84"/>
      <c r="MVY84"/>
      <c r="MVZ84"/>
      <c r="MWA84"/>
      <c r="MWB84"/>
      <c r="MWC84"/>
      <c r="MWD84"/>
      <c r="MWE84"/>
      <c r="MWF84"/>
      <c r="MWG84"/>
      <c r="MWH84"/>
      <c r="MWI84"/>
      <c r="MWJ84"/>
      <c r="MWK84"/>
      <c r="MWL84"/>
      <c r="MWM84"/>
      <c r="MWN84"/>
      <c r="MWO84"/>
      <c r="MWP84"/>
      <c r="MWQ84"/>
      <c r="MWR84"/>
      <c r="MWS84"/>
      <c r="MWT84"/>
      <c r="MWU84"/>
      <c r="MWV84"/>
      <c r="MWW84"/>
      <c r="MWX84"/>
      <c r="MWY84"/>
      <c r="MWZ84"/>
      <c r="MXA84"/>
      <c r="MXB84"/>
      <c r="MXC84"/>
      <c r="MXD84"/>
      <c r="MXE84"/>
      <c r="MXF84"/>
      <c r="MXG84"/>
      <c r="MXH84"/>
      <c r="MXI84"/>
      <c r="MXJ84"/>
      <c r="MXK84"/>
      <c r="MXL84"/>
      <c r="MXM84"/>
      <c r="MXN84"/>
      <c r="MXO84"/>
      <c r="MXP84"/>
      <c r="MXQ84"/>
      <c r="MXR84"/>
      <c r="MXS84"/>
      <c r="MXT84"/>
      <c r="MXU84"/>
      <c r="MXV84"/>
      <c r="MXW84"/>
      <c r="MXX84"/>
      <c r="MXY84"/>
      <c r="MXZ84"/>
      <c r="MYA84"/>
      <c r="MYB84"/>
      <c r="MYC84"/>
      <c r="MYD84"/>
      <c r="MYE84"/>
      <c r="MYF84"/>
      <c r="MYG84"/>
      <c r="MYH84"/>
      <c r="MYI84"/>
      <c r="MYJ84"/>
      <c r="MYK84"/>
      <c r="MYL84"/>
      <c r="MYM84"/>
      <c r="MYN84"/>
      <c r="MYO84"/>
      <c r="MYP84"/>
      <c r="MYQ84"/>
      <c r="MYR84"/>
      <c r="MYS84"/>
      <c r="MYT84"/>
      <c r="MYU84"/>
      <c r="MYV84"/>
      <c r="MYW84"/>
      <c r="MYX84"/>
      <c r="MYY84"/>
      <c r="MYZ84"/>
      <c r="MZA84"/>
      <c r="MZB84"/>
      <c r="MZC84"/>
      <c r="MZD84"/>
      <c r="MZE84"/>
      <c r="MZF84"/>
      <c r="MZG84"/>
      <c r="MZH84"/>
      <c r="MZI84"/>
      <c r="MZJ84"/>
      <c r="MZK84"/>
      <c r="MZL84"/>
      <c r="MZM84"/>
      <c r="MZN84"/>
      <c r="MZO84"/>
      <c r="MZP84"/>
      <c r="MZQ84"/>
      <c r="MZR84"/>
      <c r="MZS84"/>
      <c r="MZT84"/>
      <c r="MZU84"/>
      <c r="MZV84"/>
      <c r="MZW84"/>
      <c r="MZX84"/>
      <c r="MZY84"/>
      <c r="MZZ84"/>
      <c r="NAA84"/>
      <c r="NAB84"/>
      <c r="NAC84"/>
      <c r="NAD84"/>
      <c r="NAE84"/>
      <c r="NAF84"/>
      <c r="NAG84"/>
      <c r="NAH84"/>
      <c r="NAI84"/>
      <c r="NAJ84"/>
      <c r="NAK84"/>
      <c r="NAL84"/>
      <c r="NAM84"/>
      <c r="NAN84"/>
      <c r="NAO84"/>
      <c r="NAP84"/>
      <c r="NAQ84"/>
      <c r="NAR84"/>
      <c r="NAS84"/>
      <c r="NAT84"/>
      <c r="NAU84"/>
      <c r="NAV84"/>
      <c r="NAW84"/>
      <c r="NAX84"/>
      <c r="NAY84"/>
      <c r="NAZ84"/>
      <c r="NBA84"/>
      <c r="NBB84"/>
      <c r="NBC84"/>
      <c r="NBD84"/>
      <c r="NBE84"/>
      <c r="NBF84"/>
      <c r="NBG84"/>
      <c r="NBH84"/>
      <c r="NBI84"/>
      <c r="NBJ84"/>
      <c r="NBK84"/>
      <c r="NBL84"/>
      <c r="NBM84"/>
      <c r="NBN84"/>
      <c r="NBO84"/>
      <c r="NBP84"/>
      <c r="NBQ84"/>
      <c r="NBR84"/>
      <c r="NBS84"/>
      <c r="NBT84"/>
      <c r="NBU84"/>
      <c r="NBV84"/>
      <c r="NBW84"/>
      <c r="NBX84"/>
      <c r="NBY84"/>
      <c r="NBZ84"/>
      <c r="NCA84"/>
      <c r="NCB84"/>
      <c r="NCC84"/>
      <c r="NCD84"/>
      <c r="NCE84"/>
      <c r="NCF84"/>
      <c r="NCG84"/>
      <c r="NCH84"/>
      <c r="NCI84"/>
      <c r="NCJ84"/>
      <c r="NCK84"/>
      <c r="NCL84"/>
      <c r="NCM84"/>
      <c r="NCN84"/>
      <c r="NCO84"/>
      <c r="NCP84"/>
      <c r="NCQ84"/>
      <c r="NCR84"/>
      <c r="NCS84"/>
      <c r="NCT84"/>
      <c r="NCU84"/>
      <c r="NCV84"/>
      <c r="NCW84"/>
      <c r="NCX84"/>
      <c r="NCY84"/>
      <c r="NCZ84"/>
      <c r="NDA84"/>
      <c r="NDB84"/>
      <c r="NDC84"/>
      <c r="NDD84"/>
      <c r="NDE84"/>
      <c r="NDF84"/>
      <c r="NDG84"/>
      <c r="NDH84"/>
      <c r="NDI84"/>
      <c r="NDJ84"/>
      <c r="NDK84"/>
      <c r="NDL84"/>
      <c r="NDM84"/>
      <c r="NDN84"/>
      <c r="NDO84"/>
      <c r="NDP84"/>
      <c r="NDQ84"/>
      <c r="NDR84"/>
      <c r="NDS84"/>
      <c r="NDT84"/>
      <c r="NDU84"/>
      <c r="NDV84"/>
      <c r="NDW84"/>
      <c r="NDX84"/>
      <c r="NDY84"/>
      <c r="NDZ84"/>
      <c r="NEA84"/>
      <c r="NEB84"/>
      <c r="NEC84"/>
      <c r="NED84"/>
      <c r="NEE84"/>
      <c r="NEF84"/>
      <c r="NEG84"/>
      <c r="NEH84"/>
      <c r="NEI84"/>
      <c r="NEJ84"/>
      <c r="NEK84"/>
      <c r="NEL84"/>
      <c r="NEM84"/>
      <c r="NEN84"/>
      <c r="NEO84"/>
      <c r="NEP84"/>
      <c r="NEQ84"/>
      <c r="NER84"/>
      <c r="NES84"/>
      <c r="NET84"/>
      <c r="NEU84"/>
      <c r="NEV84"/>
      <c r="NEW84"/>
      <c r="NEX84"/>
      <c r="NEY84"/>
      <c r="NEZ84"/>
      <c r="NFA84"/>
      <c r="NFB84"/>
      <c r="NFC84"/>
      <c r="NFD84"/>
      <c r="NFE84"/>
      <c r="NFF84"/>
      <c r="NFG84"/>
      <c r="NFH84"/>
      <c r="NFI84"/>
      <c r="NFJ84"/>
      <c r="NFK84"/>
      <c r="NFL84"/>
      <c r="NFM84"/>
      <c r="NFN84"/>
      <c r="NFO84"/>
      <c r="NFP84"/>
      <c r="NFQ84"/>
      <c r="NFR84"/>
      <c r="NFS84"/>
      <c r="NFT84"/>
      <c r="NFU84"/>
      <c r="NFV84"/>
      <c r="NFW84"/>
      <c r="NFX84"/>
      <c r="NFY84"/>
      <c r="NFZ84"/>
      <c r="NGA84"/>
      <c r="NGB84"/>
      <c r="NGC84"/>
      <c r="NGD84"/>
      <c r="NGE84"/>
      <c r="NGF84"/>
      <c r="NGG84"/>
      <c r="NGH84"/>
      <c r="NGI84"/>
      <c r="NGJ84"/>
      <c r="NGK84"/>
      <c r="NGL84"/>
      <c r="NGM84"/>
      <c r="NGN84"/>
      <c r="NGO84"/>
      <c r="NGP84"/>
      <c r="NGQ84"/>
      <c r="NGR84"/>
      <c r="NGS84"/>
      <c r="NGT84"/>
      <c r="NGU84"/>
      <c r="NGV84"/>
      <c r="NGW84"/>
      <c r="NGX84"/>
      <c r="NGY84"/>
      <c r="NGZ84"/>
      <c r="NHA84"/>
      <c r="NHB84"/>
      <c r="NHC84"/>
      <c r="NHD84"/>
      <c r="NHE84"/>
      <c r="NHF84"/>
      <c r="NHG84"/>
      <c r="NHH84"/>
      <c r="NHI84"/>
      <c r="NHJ84"/>
      <c r="NHK84"/>
      <c r="NHL84"/>
      <c r="NHM84"/>
      <c r="NHN84"/>
      <c r="NHO84"/>
      <c r="NHP84"/>
      <c r="NHQ84"/>
      <c r="NHR84"/>
      <c r="NHS84"/>
      <c r="NHT84"/>
      <c r="NHU84"/>
      <c r="NHV84"/>
      <c r="NHW84"/>
      <c r="NHX84"/>
      <c r="NHY84"/>
      <c r="NHZ84"/>
      <c r="NIA84"/>
      <c r="NIB84"/>
      <c r="NIC84"/>
      <c r="NID84"/>
      <c r="NIE84"/>
      <c r="NIF84"/>
      <c r="NIG84"/>
      <c r="NIH84"/>
      <c r="NII84"/>
      <c r="NIJ84"/>
      <c r="NIK84"/>
      <c r="NIL84"/>
      <c r="NIM84"/>
      <c r="NIN84"/>
      <c r="NIO84"/>
      <c r="NIP84"/>
      <c r="NIQ84"/>
      <c r="NIR84"/>
      <c r="NIS84"/>
      <c r="NIT84"/>
      <c r="NIU84"/>
      <c r="NIV84"/>
      <c r="NIW84"/>
      <c r="NIX84"/>
      <c r="NIY84"/>
      <c r="NIZ84"/>
      <c r="NJA84"/>
      <c r="NJB84"/>
      <c r="NJC84"/>
      <c r="NJD84"/>
      <c r="NJE84"/>
      <c r="NJF84"/>
      <c r="NJG84"/>
      <c r="NJH84"/>
      <c r="NJI84"/>
      <c r="NJJ84"/>
      <c r="NJK84"/>
      <c r="NJL84"/>
      <c r="NJM84"/>
      <c r="NJN84"/>
      <c r="NJO84"/>
      <c r="NJP84"/>
      <c r="NJQ84"/>
      <c r="NJR84"/>
      <c r="NJS84"/>
      <c r="NJT84"/>
      <c r="NJU84"/>
      <c r="NJV84"/>
      <c r="NJW84"/>
      <c r="NJX84"/>
      <c r="NJY84"/>
      <c r="NJZ84"/>
      <c r="NKA84"/>
      <c r="NKB84"/>
      <c r="NKC84"/>
      <c r="NKD84"/>
      <c r="NKE84"/>
      <c r="NKF84"/>
      <c r="NKG84"/>
      <c r="NKH84"/>
      <c r="NKI84"/>
      <c r="NKJ84"/>
      <c r="NKK84"/>
      <c r="NKL84"/>
      <c r="NKM84"/>
      <c r="NKN84"/>
      <c r="NKO84"/>
      <c r="NKP84"/>
      <c r="NKQ84"/>
      <c r="NKR84"/>
      <c r="NKS84"/>
      <c r="NKT84"/>
      <c r="NKU84"/>
      <c r="NKV84"/>
      <c r="NKW84"/>
      <c r="NKX84"/>
      <c r="NKY84"/>
      <c r="NKZ84"/>
      <c r="NLA84"/>
      <c r="NLB84"/>
      <c r="NLC84"/>
      <c r="NLD84"/>
      <c r="NLE84"/>
      <c r="NLF84"/>
      <c r="NLG84"/>
      <c r="NLH84"/>
      <c r="NLI84"/>
      <c r="NLJ84"/>
      <c r="NLK84"/>
      <c r="NLL84"/>
      <c r="NLM84"/>
      <c r="NLN84"/>
      <c r="NLO84"/>
      <c r="NLP84"/>
      <c r="NLQ84"/>
      <c r="NLR84"/>
      <c r="NLS84"/>
      <c r="NLT84"/>
      <c r="NLU84"/>
      <c r="NLV84"/>
      <c r="NLW84"/>
      <c r="NLX84"/>
      <c r="NLY84"/>
      <c r="NLZ84"/>
      <c r="NMA84"/>
      <c r="NMB84"/>
      <c r="NMC84"/>
      <c r="NMD84"/>
      <c r="NME84"/>
      <c r="NMF84"/>
      <c r="NMG84"/>
      <c r="NMH84"/>
      <c r="NMI84"/>
      <c r="NMJ84"/>
      <c r="NMK84"/>
      <c r="NML84"/>
      <c r="NMM84"/>
      <c r="NMN84"/>
      <c r="NMO84"/>
      <c r="NMP84"/>
      <c r="NMQ84"/>
      <c r="NMR84"/>
      <c r="NMS84"/>
      <c r="NMT84"/>
      <c r="NMU84"/>
      <c r="NMV84"/>
      <c r="NMW84"/>
      <c r="NMX84"/>
      <c r="NMY84"/>
      <c r="NMZ84"/>
      <c r="NNA84"/>
      <c r="NNB84"/>
      <c r="NNC84"/>
      <c r="NND84"/>
      <c r="NNE84"/>
      <c r="NNF84"/>
      <c r="NNG84"/>
      <c r="NNH84"/>
      <c r="NNI84"/>
      <c r="NNJ84"/>
      <c r="NNK84"/>
      <c r="NNL84"/>
      <c r="NNM84"/>
      <c r="NNN84"/>
      <c r="NNO84"/>
      <c r="NNP84"/>
      <c r="NNQ84"/>
      <c r="NNR84"/>
      <c r="NNS84"/>
      <c r="NNT84"/>
      <c r="NNU84"/>
      <c r="NNV84"/>
      <c r="NNW84"/>
      <c r="NNX84"/>
      <c r="NNY84"/>
      <c r="NNZ84"/>
      <c r="NOA84"/>
      <c r="NOB84"/>
      <c r="NOC84"/>
      <c r="NOD84"/>
      <c r="NOE84"/>
      <c r="NOF84"/>
      <c r="NOG84"/>
      <c r="NOH84"/>
      <c r="NOI84"/>
      <c r="NOJ84"/>
      <c r="NOK84"/>
      <c r="NOL84"/>
      <c r="NOM84"/>
      <c r="NON84"/>
      <c r="NOO84"/>
      <c r="NOP84"/>
      <c r="NOQ84"/>
      <c r="NOR84"/>
      <c r="NOS84"/>
      <c r="NOT84"/>
      <c r="NOU84"/>
      <c r="NOV84"/>
      <c r="NOW84"/>
      <c r="NOX84"/>
      <c r="NOY84"/>
      <c r="NOZ84"/>
      <c r="NPA84"/>
      <c r="NPB84"/>
      <c r="NPC84"/>
      <c r="NPD84"/>
      <c r="NPE84"/>
      <c r="NPF84"/>
      <c r="NPG84"/>
      <c r="NPH84"/>
      <c r="NPI84"/>
      <c r="NPJ84"/>
      <c r="NPK84"/>
      <c r="NPL84"/>
      <c r="NPM84"/>
      <c r="NPN84"/>
      <c r="NPO84"/>
      <c r="NPP84"/>
      <c r="NPQ84"/>
      <c r="NPR84"/>
      <c r="NPS84"/>
      <c r="NPT84"/>
      <c r="NPU84"/>
      <c r="NPV84"/>
      <c r="NPW84"/>
      <c r="NPX84"/>
      <c r="NPY84"/>
      <c r="NPZ84"/>
      <c r="NQA84"/>
      <c r="NQB84"/>
      <c r="NQC84"/>
      <c r="NQD84"/>
      <c r="NQE84"/>
      <c r="NQF84"/>
      <c r="NQG84"/>
      <c r="NQH84"/>
      <c r="NQI84"/>
      <c r="NQJ84"/>
      <c r="NQK84"/>
      <c r="NQL84"/>
      <c r="NQM84"/>
      <c r="NQN84"/>
      <c r="NQO84"/>
      <c r="NQP84"/>
      <c r="NQQ84"/>
      <c r="NQR84"/>
      <c r="NQS84"/>
      <c r="NQT84"/>
      <c r="NQU84"/>
      <c r="NQV84"/>
      <c r="NQW84"/>
      <c r="NQX84"/>
      <c r="NQY84"/>
      <c r="NQZ84"/>
      <c r="NRA84"/>
      <c r="NRB84"/>
      <c r="NRC84"/>
      <c r="NRD84"/>
      <c r="NRE84"/>
      <c r="NRF84"/>
      <c r="NRG84"/>
      <c r="NRH84"/>
      <c r="NRI84"/>
    </row>
    <row r="85" spans="1:9941" x14ac:dyDescent="0.2">
      <c r="C85" s="427">
        <f>+C84-'26._köt_össz_kiad'!C55</f>
        <v>0</v>
      </c>
      <c r="M85" s="25" t="s">
        <v>385</v>
      </c>
    </row>
  </sheetData>
  <sheetProtection formatCells="0"/>
  <mergeCells count="6">
    <mergeCell ref="A8:H8"/>
    <mergeCell ref="A1:H1"/>
    <mergeCell ref="A2:H2"/>
    <mergeCell ref="A5:H5"/>
    <mergeCell ref="A6:H6"/>
    <mergeCell ref="A4:H4"/>
  </mergeCells>
  <printOptions horizontalCentered="1"/>
  <pageMargins left="0.39370078740157483" right="0.39370078740157483" top="0.59055118110236227" bottom="0" header="0.78740157480314965" footer="0.78740157480314965"/>
  <pageSetup paperSize="9" scale="82" orientation="portrait" r:id="rId1"/>
  <headerFooter alignWithMargins="0"/>
  <rowBreaks count="1" manualBreakCount="1">
    <brk id="67" max="4" man="1"/>
  </rowBreaks>
  <colBreaks count="3" manualBreakCount="3">
    <brk id="2546" min="1" max="81" man="1"/>
    <brk id="7357" min="1" max="81" man="1"/>
    <brk id="9317" min="1" max="81" man="1"/>
  </col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T69"/>
  <sheetViews>
    <sheetView view="pageBreakPreview" topLeftCell="A28" zoomScale="124" zoomScaleNormal="100" zoomScaleSheetLayoutView="124" workbookViewId="0">
      <selection activeCell="A2" sqref="A2:H2"/>
    </sheetView>
  </sheetViews>
  <sheetFormatPr defaultRowHeight="12.75" x14ac:dyDescent="0.2"/>
  <cols>
    <col min="1" max="1" width="9.6640625" style="79" customWidth="1"/>
    <col min="2" max="2" width="59.83203125" style="80" customWidth="1"/>
    <col min="3" max="3" width="14.83203125" style="81" customWidth="1"/>
    <col min="4" max="4" width="15.6640625" style="81" hidden="1" customWidth="1"/>
    <col min="5" max="5" width="14.83203125" style="81" hidden="1" customWidth="1"/>
    <col min="6" max="6" width="15.1640625" style="81" customWidth="1"/>
    <col min="7" max="7" width="16.6640625" style="81" customWidth="1"/>
    <col min="8" max="8" width="14.1640625" style="81" customWidth="1"/>
    <col min="9" max="12" width="14.83203125" style="81" hidden="1" customWidth="1"/>
    <col min="13" max="261" width="9.33203125" style="25"/>
    <col min="262" max="262" width="19.5" style="25" customWidth="1"/>
    <col min="263" max="263" width="69.33203125" style="25" customWidth="1"/>
    <col min="264" max="264" width="21.5" style="25" customWidth="1"/>
    <col min="265" max="517" width="9.33203125" style="25"/>
    <col min="518" max="518" width="19.5" style="25" customWidth="1"/>
    <col min="519" max="519" width="69.33203125" style="25" customWidth="1"/>
    <col min="520" max="520" width="21.5" style="25" customWidth="1"/>
    <col min="521" max="773" width="9.33203125" style="25"/>
    <col min="774" max="774" width="19.5" style="25" customWidth="1"/>
    <col min="775" max="775" width="69.33203125" style="25" customWidth="1"/>
    <col min="776" max="776" width="21.5" style="25" customWidth="1"/>
    <col min="777" max="1029" width="9.33203125" style="25"/>
    <col min="1030" max="1030" width="19.5" style="25" customWidth="1"/>
    <col min="1031" max="1031" width="69.33203125" style="25" customWidth="1"/>
    <col min="1032" max="1032" width="21.5" style="25" customWidth="1"/>
    <col min="1033" max="1285" width="9.33203125" style="25"/>
    <col min="1286" max="1286" width="19.5" style="25" customWidth="1"/>
    <col min="1287" max="1287" width="69.33203125" style="25" customWidth="1"/>
    <col min="1288" max="1288" width="21.5" style="25" customWidth="1"/>
    <col min="1289" max="1541" width="9.33203125" style="25"/>
    <col min="1542" max="1542" width="19.5" style="25" customWidth="1"/>
    <col min="1543" max="1543" width="69.33203125" style="25" customWidth="1"/>
    <col min="1544" max="1544" width="21.5" style="25" customWidth="1"/>
    <col min="1545" max="1797" width="9.33203125" style="25"/>
    <col min="1798" max="1798" width="19.5" style="25" customWidth="1"/>
    <col min="1799" max="1799" width="69.33203125" style="25" customWidth="1"/>
    <col min="1800" max="1800" width="21.5" style="25" customWidth="1"/>
    <col min="1801" max="2053" width="9.33203125" style="25"/>
    <col min="2054" max="2054" width="19.5" style="25" customWidth="1"/>
    <col min="2055" max="2055" width="69.33203125" style="25" customWidth="1"/>
    <col min="2056" max="2056" width="21.5" style="25" customWidth="1"/>
    <col min="2057" max="2309" width="9.33203125" style="25"/>
    <col min="2310" max="2310" width="19.5" style="25" customWidth="1"/>
    <col min="2311" max="2311" width="69.33203125" style="25" customWidth="1"/>
    <col min="2312" max="2312" width="21.5" style="25" customWidth="1"/>
    <col min="2313" max="2565" width="9.33203125" style="25"/>
    <col min="2566" max="2566" width="19.5" style="25" customWidth="1"/>
    <col min="2567" max="2567" width="69.33203125" style="25" customWidth="1"/>
    <col min="2568" max="2568" width="21.5" style="25" customWidth="1"/>
    <col min="2569" max="2821" width="9.33203125" style="25"/>
    <col min="2822" max="2822" width="19.5" style="25" customWidth="1"/>
    <col min="2823" max="2823" width="69.33203125" style="25" customWidth="1"/>
    <col min="2824" max="2824" width="21.5" style="25" customWidth="1"/>
    <col min="2825" max="3077" width="9.33203125" style="25"/>
    <col min="3078" max="3078" width="19.5" style="25" customWidth="1"/>
    <col min="3079" max="3079" width="69.33203125" style="25" customWidth="1"/>
    <col min="3080" max="3080" width="21.5" style="25" customWidth="1"/>
    <col min="3081" max="3333" width="9.33203125" style="25"/>
    <col min="3334" max="3334" width="19.5" style="25" customWidth="1"/>
    <col min="3335" max="3335" width="69.33203125" style="25" customWidth="1"/>
    <col min="3336" max="3336" width="21.5" style="25" customWidth="1"/>
    <col min="3337" max="3589" width="9.33203125" style="25"/>
    <col min="3590" max="3590" width="19.5" style="25" customWidth="1"/>
    <col min="3591" max="3591" width="69.33203125" style="25" customWidth="1"/>
    <col min="3592" max="3592" width="21.5" style="25" customWidth="1"/>
    <col min="3593" max="3845" width="9.33203125" style="25"/>
    <col min="3846" max="3846" width="19.5" style="25" customWidth="1"/>
    <col min="3847" max="3847" width="69.33203125" style="25" customWidth="1"/>
    <col min="3848" max="3848" width="21.5" style="25" customWidth="1"/>
    <col min="3849" max="4101" width="9.33203125" style="25"/>
    <col min="4102" max="4102" width="19.5" style="25" customWidth="1"/>
    <col min="4103" max="4103" width="69.33203125" style="25" customWidth="1"/>
    <col min="4104" max="4104" width="21.5" style="25" customWidth="1"/>
    <col min="4105" max="4357" width="9.33203125" style="25"/>
    <col min="4358" max="4358" width="19.5" style="25" customWidth="1"/>
    <col min="4359" max="4359" width="69.33203125" style="25" customWidth="1"/>
    <col min="4360" max="4360" width="21.5" style="25" customWidth="1"/>
    <col min="4361" max="4613" width="9.33203125" style="25"/>
    <col min="4614" max="4614" width="19.5" style="25" customWidth="1"/>
    <col min="4615" max="4615" width="69.33203125" style="25" customWidth="1"/>
    <col min="4616" max="4616" width="21.5" style="25" customWidth="1"/>
    <col min="4617" max="4869" width="9.33203125" style="25"/>
    <col min="4870" max="4870" width="19.5" style="25" customWidth="1"/>
    <col min="4871" max="4871" width="69.33203125" style="25" customWidth="1"/>
    <col min="4872" max="4872" width="21.5" style="25" customWidth="1"/>
    <col min="4873" max="5125" width="9.33203125" style="25"/>
    <col min="5126" max="5126" width="19.5" style="25" customWidth="1"/>
    <col min="5127" max="5127" width="69.33203125" style="25" customWidth="1"/>
    <col min="5128" max="5128" width="21.5" style="25" customWidth="1"/>
    <col min="5129" max="5381" width="9.33203125" style="25"/>
    <col min="5382" max="5382" width="19.5" style="25" customWidth="1"/>
    <col min="5383" max="5383" width="69.33203125" style="25" customWidth="1"/>
    <col min="5384" max="5384" width="21.5" style="25" customWidth="1"/>
    <col min="5385" max="5637" width="9.33203125" style="25"/>
    <col min="5638" max="5638" width="19.5" style="25" customWidth="1"/>
    <col min="5639" max="5639" width="69.33203125" style="25" customWidth="1"/>
    <col min="5640" max="5640" width="21.5" style="25" customWidth="1"/>
    <col min="5641" max="5893" width="9.33203125" style="25"/>
    <col min="5894" max="5894" width="19.5" style="25" customWidth="1"/>
    <col min="5895" max="5895" width="69.33203125" style="25" customWidth="1"/>
    <col min="5896" max="5896" width="21.5" style="25" customWidth="1"/>
    <col min="5897" max="6149" width="9.33203125" style="25"/>
    <col min="6150" max="6150" width="19.5" style="25" customWidth="1"/>
    <col min="6151" max="6151" width="69.33203125" style="25" customWidth="1"/>
    <col min="6152" max="6152" width="21.5" style="25" customWidth="1"/>
    <col min="6153" max="6405" width="9.33203125" style="25"/>
    <col min="6406" max="6406" width="19.5" style="25" customWidth="1"/>
    <col min="6407" max="6407" width="69.33203125" style="25" customWidth="1"/>
    <col min="6408" max="6408" width="21.5" style="25" customWidth="1"/>
    <col min="6409" max="6661" width="9.33203125" style="25"/>
    <col min="6662" max="6662" width="19.5" style="25" customWidth="1"/>
    <col min="6663" max="6663" width="69.33203125" style="25" customWidth="1"/>
    <col min="6664" max="6664" width="21.5" style="25" customWidth="1"/>
    <col min="6665" max="6917" width="9.33203125" style="25"/>
    <col min="6918" max="6918" width="19.5" style="25" customWidth="1"/>
    <col min="6919" max="6919" width="69.33203125" style="25" customWidth="1"/>
    <col min="6920" max="6920" width="21.5" style="25" customWidth="1"/>
    <col min="6921" max="7173" width="9.33203125" style="25"/>
    <col min="7174" max="7174" width="19.5" style="25" customWidth="1"/>
    <col min="7175" max="7175" width="69.33203125" style="25" customWidth="1"/>
    <col min="7176" max="7176" width="21.5" style="25" customWidth="1"/>
    <col min="7177" max="7429" width="9.33203125" style="25"/>
    <col min="7430" max="7430" width="19.5" style="25" customWidth="1"/>
    <col min="7431" max="7431" width="69.33203125" style="25" customWidth="1"/>
    <col min="7432" max="7432" width="21.5" style="25" customWidth="1"/>
    <col min="7433" max="7685" width="9.33203125" style="25"/>
    <col min="7686" max="7686" width="19.5" style="25" customWidth="1"/>
    <col min="7687" max="7687" width="69.33203125" style="25" customWidth="1"/>
    <col min="7688" max="7688" width="21.5" style="25" customWidth="1"/>
    <col min="7689" max="7941" width="9.33203125" style="25"/>
    <col min="7942" max="7942" width="19.5" style="25" customWidth="1"/>
    <col min="7943" max="7943" width="69.33203125" style="25" customWidth="1"/>
    <col min="7944" max="7944" width="21.5" style="25" customWidth="1"/>
    <col min="7945" max="8197" width="9.33203125" style="25"/>
    <col min="8198" max="8198" width="19.5" style="25" customWidth="1"/>
    <col min="8199" max="8199" width="69.33203125" style="25" customWidth="1"/>
    <col min="8200" max="8200" width="21.5" style="25" customWidth="1"/>
    <col min="8201" max="8453" width="9.33203125" style="25"/>
    <col min="8454" max="8454" width="19.5" style="25" customWidth="1"/>
    <col min="8455" max="8455" width="69.33203125" style="25" customWidth="1"/>
    <col min="8456" max="8456" width="21.5" style="25" customWidth="1"/>
    <col min="8457" max="8709" width="9.33203125" style="25"/>
    <col min="8710" max="8710" width="19.5" style="25" customWidth="1"/>
    <col min="8711" max="8711" width="69.33203125" style="25" customWidth="1"/>
    <col min="8712" max="8712" width="21.5" style="25" customWidth="1"/>
    <col min="8713" max="8965" width="9.33203125" style="25"/>
    <col min="8966" max="8966" width="19.5" style="25" customWidth="1"/>
    <col min="8967" max="8967" width="69.33203125" style="25" customWidth="1"/>
    <col min="8968" max="8968" width="21.5" style="25" customWidth="1"/>
    <col min="8969" max="9221" width="9.33203125" style="25"/>
    <col min="9222" max="9222" width="19.5" style="25" customWidth="1"/>
    <col min="9223" max="9223" width="69.33203125" style="25" customWidth="1"/>
    <col min="9224" max="9224" width="21.5" style="25" customWidth="1"/>
    <col min="9225" max="9477" width="9.33203125" style="25"/>
    <col min="9478" max="9478" width="19.5" style="25" customWidth="1"/>
    <col min="9479" max="9479" width="69.33203125" style="25" customWidth="1"/>
    <col min="9480" max="9480" width="21.5" style="25" customWidth="1"/>
    <col min="9481" max="9733" width="9.33203125" style="25"/>
    <col min="9734" max="9734" width="19.5" style="25" customWidth="1"/>
    <col min="9735" max="9735" width="69.33203125" style="25" customWidth="1"/>
    <col min="9736" max="9736" width="21.5" style="25" customWidth="1"/>
    <col min="9737" max="9989" width="9.33203125" style="25"/>
    <col min="9990" max="9990" width="19.5" style="25" customWidth="1"/>
    <col min="9991" max="9991" width="69.33203125" style="25" customWidth="1"/>
    <col min="9992" max="9992" width="21.5" style="25" customWidth="1"/>
    <col min="9993" max="10245" width="9.33203125" style="25"/>
    <col min="10246" max="10246" width="19.5" style="25" customWidth="1"/>
    <col min="10247" max="10247" width="69.33203125" style="25" customWidth="1"/>
    <col min="10248" max="10248" width="21.5" style="25" customWidth="1"/>
    <col min="10249" max="10501" width="9.33203125" style="25"/>
    <col min="10502" max="10502" width="19.5" style="25" customWidth="1"/>
    <col min="10503" max="10503" width="69.33203125" style="25" customWidth="1"/>
    <col min="10504" max="10504" width="21.5" style="25" customWidth="1"/>
    <col min="10505" max="10757" width="9.33203125" style="25"/>
    <col min="10758" max="10758" width="19.5" style="25" customWidth="1"/>
    <col min="10759" max="10759" width="69.33203125" style="25" customWidth="1"/>
    <col min="10760" max="10760" width="21.5" style="25" customWidth="1"/>
    <col min="10761" max="11013" width="9.33203125" style="25"/>
    <col min="11014" max="11014" width="19.5" style="25" customWidth="1"/>
    <col min="11015" max="11015" width="69.33203125" style="25" customWidth="1"/>
    <col min="11016" max="11016" width="21.5" style="25" customWidth="1"/>
    <col min="11017" max="11269" width="9.33203125" style="25"/>
    <col min="11270" max="11270" width="19.5" style="25" customWidth="1"/>
    <col min="11271" max="11271" width="69.33203125" style="25" customWidth="1"/>
    <col min="11272" max="11272" width="21.5" style="25" customWidth="1"/>
    <col min="11273" max="11525" width="9.33203125" style="25"/>
    <col min="11526" max="11526" width="19.5" style="25" customWidth="1"/>
    <col min="11527" max="11527" width="69.33203125" style="25" customWidth="1"/>
    <col min="11528" max="11528" width="21.5" style="25" customWidth="1"/>
    <col min="11529" max="11781" width="9.33203125" style="25"/>
    <col min="11782" max="11782" width="19.5" style="25" customWidth="1"/>
    <col min="11783" max="11783" width="69.33203125" style="25" customWidth="1"/>
    <col min="11784" max="11784" width="21.5" style="25" customWidth="1"/>
    <col min="11785" max="12037" width="9.33203125" style="25"/>
    <col min="12038" max="12038" width="19.5" style="25" customWidth="1"/>
    <col min="12039" max="12039" width="69.33203125" style="25" customWidth="1"/>
    <col min="12040" max="12040" width="21.5" style="25" customWidth="1"/>
    <col min="12041" max="12293" width="9.33203125" style="25"/>
    <col min="12294" max="12294" width="19.5" style="25" customWidth="1"/>
    <col min="12295" max="12295" width="69.33203125" style="25" customWidth="1"/>
    <col min="12296" max="12296" width="21.5" style="25" customWidth="1"/>
    <col min="12297" max="12549" width="9.33203125" style="25"/>
    <col min="12550" max="12550" width="19.5" style="25" customWidth="1"/>
    <col min="12551" max="12551" width="69.33203125" style="25" customWidth="1"/>
    <col min="12552" max="12552" width="21.5" style="25" customWidth="1"/>
    <col min="12553" max="12805" width="9.33203125" style="25"/>
    <col min="12806" max="12806" width="19.5" style="25" customWidth="1"/>
    <col min="12807" max="12807" width="69.33203125" style="25" customWidth="1"/>
    <col min="12808" max="12808" width="21.5" style="25" customWidth="1"/>
    <col min="12809" max="13061" width="9.33203125" style="25"/>
    <col min="13062" max="13062" width="19.5" style="25" customWidth="1"/>
    <col min="13063" max="13063" width="69.33203125" style="25" customWidth="1"/>
    <col min="13064" max="13064" width="21.5" style="25" customWidth="1"/>
    <col min="13065" max="13317" width="9.33203125" style="25"/>
    <col min="13318" max="13318" width="19.5" style="25" customWidth="1"/>
    <col min="13319" max="13319" width="69.33203125" style="25" customWidth="1"/>
    <col min="13320" max="13320" width="21.5" style="25" customWidth="1"/>
    <col min="13321" max="13573" width="9.33203125" style="25"/>
    <col min="13574" max="13574" width="19.5" style="25" customWidth="1"/>
    <col min="13575" max="13575" width="69.33203125" style="25" customWidth="1"/>
    <col min="13576" max="13576" width="21.5" style="25" customWidth="1"/>
    <col min="13577" max="13829" width="9.33203125" style="25"/>
    <col min="13830" max="13830" width="19.5" style="25" customWidth="1"/>
    <col min="13831" max="13831" width="69.33203125" style="25" customWidth="1"/>
    <col min="13832" max="13832" width="21.5" style="25" customWidth="1"/>
    <col min="13833" max="14085" width="9.33203125" style="25"/>
    <col min="14086" max="14086" width="19.5" style="25" customWidth="1"/>
    <col min="14087" max="14087" width="69.33203125" style="25" customWidth="1"/>
    <col min="14088" max="14088" width="21.5" style="25" customWidth="1"/>
    <col min="14089" max="14341" width="9.33203125" style="25"/>
    <col min="14342" max="14342" width="19.5" style="25" customWidth="1"/>
    <col min="14343" max="14343" width="69.33203125" style="25" customWidth="1"/>
    <col min="14344" max="14344" width="21.5" style="25" customWidth="1"/>
    <col min="14345" max="14597" width="9.33203125" style="25"/>
    <col min="14598" max="14598" width="19.5" style="25" customWidth="1"/>
    <col min="14599" max="14599" width="69.33203125" style="25" customWidth="1"/>
    <col min="14600" max="14600" width="21.5" style="25" customWidth="1"/>
    <col min="14601" max="14853" width="9.33203125" style="25"/>
    <col min="14854" max="14854" width="19.5" style="25" customWidth="1"/>
    <col min="14855" max="14855" width="69.33203125" style="25" customWidth="1"/>
    <col min="14856" max="14856" width="21.5" style="25" customWidth="1"/>
    <col min="14857" max="15109" width="9.33203125" style="25"/>
    <col min="15110" max="15110" width="19.5" style="25" customWidth="1"/>
    <col min="15111" max="15111" width="69.33203125" style="25" customWidth="1"/>
    <col min="15112" max="15112" width="21.5" style="25" customWidth="1"/>
    <col min="15113" max="15365" width="9.33203125" style="25"/>
    <col min="15366" max="15366" width="19.5" style="25" customWidth="1"/>
    <col min="15367" max="15367" width="69.33203125" style="25" customWidth="1"/>
    <col min="15368" max="15368" width="21.5" style="25" customWidth="1"/>
    <col min="15369" max="15621" width="9.33203125" style="25"/>
    <col min="15622" max="15622" width="19.5" style="25" customWidth="1"/>
    <col min="15623" max="15623" width="69.33203125" style="25" customWidth="1"/>
    <col min="15624" max="15624" width="21.5" style="25" customWidth="1"/>
    <col min="15625" max="15877" width="9.33203125" style="25"/>
    <col min="15878" max="15878" width="19.5" style="25" customWidth="1"/>
    <col min="15879" max="15879" width="69.33203125" style="25" customWidth="1"/>
    <col min="15880" max="15880" width="21.5" style="25" customWidth="1"/>
    <col min="15881" max="16133" width="9.33203125" style="25"/>
    <col min="16134" max="16134" width="19.5" style="25" customWidth="1"/>
    <col min="16135" max="16135" width="69.33203125" style="25" customWidth="1"/>
    <col min="16136" max="16136" width="21.5" style="25" customWidth="1"/>
    <col min="16137" max="16384" width="9.33203125" style="25"/>
  </cols>
  <sheetData>
    <row r="1" spans="1:20" x14ac:dyDescent="0.2">
      <c r="A1" s="1663" t="s">
        <v>837</v>
      </c>
      <c r="B1" s="1663"/>
      <c r="C1" s="1663"/>
      <c r="D1" s="1663"/>
      <c r="E1" s="1663"/>
      <c r="F1" s="1663"/>
      <c r="G1" s="1663"/>
      <c r="H1" s="1663"/>
      <c r="I1" s="25"/>
      <c r="J1" s="25"/>
      <c r="K1" s="25"/>
      <c r="L1" s="25"/>
    </row>
    <row r="2" spans="1:20" x14ac:dyDescent="0.2">
      <c r="A2" s="1663" t="s">
        <v>724</v>
      </c>
      <c r="B2" s="1663"/>
      <c r="C2" s="1663"/>
      <c r="D2" s="1663"/>
      <c r="E2" s="1663"/>
      <c r="F2" s="1663"/>
      <c r="G2" s="1663"/>
      <c r="H2" s="1663"/>
      <c r="I2" s="25"/>
      <c r="J2" s="25"/>
      <c r="K2" s="25"/>
      <c r="L2" s="25"/>
    </row>
    <row r="3" spans="1:20" s="24" customFormat="1" ht="18" customHeight="1" x14ac:dyDescent="0.2">
      <c r="A3" s="241"/>
      <c r="B3" s="242"/>
      <c r="C3" s="239"/>
      <c r="D3" s="239"/>
      <c r="E3" s="239"/>
      <c r="F3" s="239"/>
      <c r="G3" s="239"/>
      <c r="H3" s="239"/>
      <c r="I3" s="239"/>
      <c r="J3" s="239"/>
      <c r="K3" s="239"/>
      <c r="L3" s="239"/>
    </row>
    <row r="4" spans="1:20" s="40" customFormat="1" ht="21.2" customHeight="1" x14ac:dyDescent="0.2">
      <c r="A4" s="1662" t="s">
        <v>232</v>
      </c>
      <c r="B4" s="1662"/>
      <c r="C4" s="1662"/>
      <c r="D4" s="1662"/>
      <c r="E4" s="1662"/>
      <c r="F4" s="1662"/>
      <c r="G4" s="1662"/>
      <c r="H4" s="1662"/>
    </row>
    <row r="5" spans="1:20" s="40" customFormat="1" ht="21.2" customHeight="1" x14ac:dyDescent="0.2">
      <c r="A5" s="1662" t="str">
        <f>'26._köt_össz_bev'!A5:C5</f>
        <v>2023. ÉVI KÖLTSÉGVETÉS</v>
      </c>
      <c r="B5" s="1662"/>
      <c r="C5" s="1662"/>
      <c r="D5" s="1662"/>
      <c r="E5" s="1662"/>
      <c r="F5" s="1662"/>
      <c r="G5" s="1662"/>
      <c r="H5" s="1662"/>
    </row>
    <row r="6" spans="1:20" s="40" customFormat="1" ht="21.2" customHeight="1" x14ac:dyDescent="0.2">
      <c r="A6" s="1662" t="s">
        <v>394</v>
      </c>
      <c r="B6" s="1662"/>
      <c r="C6" s="1662"/>
      <c r="D6" s="1662"/>
      <c r="E6" s="1662"/>
      <c r="F6" s="1662"/>
      <c r="G6" s="1662"/>
      <c r="H6" s="1662"/>
    </row>
    <row r="7" spans="1:20" s="40" customFormat="1" ht="15.75" x14ac:dyDescent="0.2">
      <c r="A7" s="240"/>
      <c r="B7" s="240"/>
      <c r="C7" s="240"/>
      <c r="D7" s="240"/>
      <c r="E7" s="240"/>
      <c r="F7" s="240"/>
      <c r="G7" s="240"/>
      <c r="H7" s="240"/>
      <c r="I7" s="240"/>
      <c r="J7" s="240"/>
      <c r="K7" s="240"/>
      <c r="L7" s="240"/>
    </row>
    <row r="8" spans="1:20" ht="14.25" thickBot="1" x14ac:dyDescent="0.3">
      <c r="A8" s="1692" t="s">
        <v>362</v>
      </c>
      <c r="B8" s="1692"/>
      <c r="C8" s="1692"/>
      <c r="D8" s="1692"/>
      <c r="E8" s="1692"/>
      <c r="F8" s="1692"/>
      <c r="G8" s="1692"/>
      <c r="H8" s="1692"/>
      <c r="I8" s="25"/>
      <c r="J8" s="25"/>
      <c r="K8" s="25"/>
      <c r="L8" s="25"/>
    </row>
    <row r="9" spans="1:20" s="48" customFormat="1" ht="54" customHeight="1" thickBot="1" x14ac:dyDescent="0.25">
      <c r="A9" s="45" t="s">
        <v>129</v>
      </c>
      <c r="B9" s="772" t="s">
        <v>34</v>
      </c>
      <c r="C9" s="94" t="str">
        <f>'26._köt_össz_bev'!C9</f>
        <v>2023. évi eredeti előirányzat
2/2023. (II.14.)</v>
      </c>
      <c r="D9" s="262" t="str">
        <f>'26._köt_össz_bev'!D9</f>
        <v>Módosított előirányzat a 14/2023.  (VI.29.)  rendelet szerint</v>
      </c>
      <c r="E9" s="94" t="str">
        <f>'26._köt_össz_bev'!E9</f>
        <v>Módosított előirányzat a 18/2023. (IX.26.)  rendelet szerint</v>
      </c>
      <c r="F9" s="94" t="str">
        <f>'26._köt_össz_bev'!F9</f>
        <v>Módosított előirányzat a 23/2023. (XII.14.)  rendelet szerint</v>
      </c>
      <c r="G9" s="94" t="str">
        <f>'26._köt_össz_bev'!G9</f>
        <v>Módosított előirányzat a …../2024. (II…..)  rendelet szerint</v>
      </c>
      <c r="H9" s="109" t="str">
        <f>'26._köt_össz_bev'!H9</f>
        <v>Változás a 23/2023. (XII.14) rendelethez képest</v>
      </c>
      <c r="I9" s="262" t="str">
        <f>'26._köt_össz_bev'!I9</f>
        <v>2023. évi teljesítés              2023.06.30-ig</v>
      </c>
      <c r="J9" s="94" t="str">
        <f>'26._köt_össz_bev'!J9</f>
        <v>2023. évi teljesítés              2023.09.30-ig</v>
      </c>
      <c r="K9" s="94" t="str">
        <f>'26._köt_össz_bev'!K9</f>
        <v>2023. évi teljesítés              2023.12.31-ig</v>
      </c>
      <c r="L9" s="94" t="str">
        <f>'26._köt_össz_bev'!L9</f>
        <v>Teljesítés %-a</v>
      </c>
    </row>
    <row r="10" spans="1:20" s="48" customFormat="1" ht="14.25" customHeight="1" thickBot="1" x14ac:dyDescent="0.25">
      <c r="A10" s="45" t="s">
        <v>297</v>
      </c>
      <c r="B10" s="46" t="s">
        <v>298</v>
      </c>
      <c r="C10" s="1168" t="s">
        <v>299</v>
      </c>
      <c r="D10" s="263" t="s">
        <v>300</v>
      </c>
      <c r="E10" s="46" t="s">
        <v>300</v>
      </c>
      <c r="F10" s="46" t="s">
        <v>300</v>
      </c>
      <c r="G10" s="46" t="s">
        <v>301</v>
      </c>
      <c r="H10" s="260" t="s">
        <v>388</v>
      </c>
      <c r="I10" s="260"/>
      <c r="J10" s="47"/>
      <c r="K10" s="47"/>
      <c r="L10" s="47"/>
    </row>
    <row r="11" spans="1:20" s="33" customFormat="1" ht="12.2" customHeight="1" thickBot="1" x14ac:dyDescent="0.25">
      <c r="A11" s="74" t="s">
        <v>12</v>
      </c>
      <c r="B11" s="981" t="s">
        <v>547</v>
      </c>
      <c r="C11" s="1200">
        <f>C12+C14+C15+C16+C17</f>
        <v>7718197438</v>
      </c>
      <c r="D11" s="264">
        <f>D12+D14+D15+D16+D17</f>
        <v>7925884351</v>
      </c>
      <c r="E11" s="700">
        <f t="shared" ref="E11:K11" si="0">E12+E14+E15+E16+E17</f>
        <v>9240170077</v>
      </c>
      <c r="F11" s="700">
        <f t="shared" si="0"/>
        <v>10437691173</v>
      </c>
      <c r="G11" s="700">
        <f t="shared" si="0"/>
        <v>11037247966</v>
      </c>
      <c r="H11" s="75">
        <f>+G11-F11</f>
        <v>599556793</v>
      </c>
      <c r="I11" s="807" t="e">
        <f t="shared" si="0"/>
        <v>#REF!</v>
      </c>
      <c r="J11" s="75" t="e">
        <f t="shared" si="0"/>
        <v>#REF!</v>
      </c>
      <c r="K11" s="75" t="e">
        <f t="shared" si="0"/>
        <v>#REF!</v>
      </c>
      <c r="L11" s="75" t="e">
        <f t="shared" ref="L11" si="1">L12+L14+L15+L16+L17+L24</f>
        <v>#DIV/0!</v>
      </c>
    </row>
    <row r="12" spans="1:20" ht="12.2" customHeight="1" x14ac:dyDescent="0.2">
      <c r="A12" s="96" t="s">
        <v>91</v>
      </c>
      <c r="B12" s="52" t="s">
        <v>68</v>
      </c>
      <c r="C12" s="114">
        <f>'1.mell.kiadás_össz'!C11-'26._önként_össz_kiad'!C12-'26._államig_össz_kiad'!C12</f>
        <v>1405341156</v>
      </c>
      <c r="D12" s="265">
        <f>'1.mell.kiadás_össz'!D11-'26._önként_össz_kiad'!D12-'26._államig_össz_kiad'!D12</f>
        <v>1430789555</v>
      </c>
      <c r="E12" s="701">
        <f>'1.mell.kiadás_össz'!E11-'26._önként_össz_kiad'!E12-'26._államig_össz_kiad'!E12</f>
        <v>1759036395</v>
      </c>
      <c r="F12" s="701">
        <f>'1.mell.kiadás_össz'!F11-'26._önként_össz_kiad'!F12-'26._államig_össz_kiad'!F12</f>
        <v>1760503857</v>
      </c>
      <c r="G12" s="701">
        <f>'1.mell.kiadás_össz'!G11-'26._önként_össz_kiad'!G12-'26._államig_össz_kiad'!G12</f>
        <v>1766079385</v>
      </c>
      <c r="H12" s="76">
        <f t="shared" ref="H12:H57" si="2">+G12-F12</f>
        <v>5575528</v>
      </c>
      <c r="I12" s="808">
        <f>'1.mell.kiadás_össz'!I11-'26._önként_össz_kiad'!I12-'26._államig_össz_kiad'!I12</f>
        <v>0</v>
      </c>
      <c r="J12" s="76">
        <f>'1.mell.kiadás_össz'!J11-'26._önként_össz_kiad'!J12-'26._államig_össz_kiad'!J12</f>
        <v>0</v>
      </c>
      <c r="K12" s="76">
        <f>'1.mell.kiadás_össz'!K11-'26._önként_össz_kiad'!K12-'26._államig_össz_kiad'!K12</f>
        <v>0</v>
      </c>
      <c r="L12" s="76">
        <f>'1.mell.kiadás_össz'!L11-'26._önként_össz_kiad'!L12</f>
        <v>0</v>
      </c>
    </row>
    <row r="13" spans="1:20" ht="12.2" customHeight="1" x14ac:dyDescent="0.2">
      <c r="A13" s="1182" t="s">
        <v>305</v>
      </c>
      <c r="B13" s="418" t="s">
        <v>270</v>
      </c>
      <c r="C13" s="111">
        <f>'1.mell.kiadás_össz'!C12-'26._önként_össz_kiad'!C13-'26._államig_össz_kiad'!C13</f>
        <v>20000000</v>
      </c>
      <c r="D13" s="266">
        <f>'1.mell.kiadás_össz'!D12-'26._önként_össz_kiad'!D13-'26._államig_össz_kiad'!D13</f>
        <v>20000000</v>
      </c>
      <c r="E13" s="693">
        <f>'1.mell.kiadás_össz'!E12-'26._önként_össz_kiad'!E13-'26._államig_össz_kiad'!E13</f>
        <v>84025378</v>
      </c>
      <c r="F13" s="693">
        <f>'1.mell.kiadás_össz'!F12-'26._önként_össz_kiad'!F13-'26._államig_össz_kiad'!F13</f>
        <v>88526895</v>
      </c>
      <c r="G13" s="693">
        <f>'1.mell.kiadás_össz'!G12-'26._önként_össz_kiad'!G13-'26._államig_össz_kiad'!G13</f>
        <v>73900659</v>
      </c>
      <c r="H13" s="16">
        <f t="shared" si="2"/>
        <v>-14626236</v>
      </c>
      <c r="I13" s="756">
        <f>'1.mell.kiadás_össz'!I12-'26._önként_össz_kiad'!I13-'26._államig_össz_kiad'!I13</f>
        <v>0</v>
      </c>
      <c r="J13" s="16">
        <f>'1.mell.kiadás_össz'!J12-'26._önként_össz_kiad'!J13-'26._államig_össz_kiad'!J13</f>
        <v>0</v>
      </c>
      <c r="K13" s="16">
        <f>'1.mell.kiadás_össz'!K12-'26._önként_össz_kiad'!K13-'26._államig_össz_kiad'!K13</f>
        <v>0</v>
      </c>
      <c r="L13" s="16">
        <f>'1.mell.kiadás_össz'!L12-'26._önként_össz_kiad'!L13</f>
        <v>0</v>
      </c>
      <c r="T13" s="25" t="s">
        <v>385</v>
      </c>
    </row>
    <row r="14" spans="1:20" ht="12.2" customHeight="1" x14ac:dyDescent="0.2">
      <c r="A14" s="1182" t="s">
        <v>92</v>
      </c>
      <c r="B14" s="415" t="s">
        <v>87</v>
      </c>
      <c r="C14" s="486">
        <f>'1.mell.kiadás_össz'!C13-'26._önként_össz_kiad'!C14-'26._államig_össz_kiad'!C14</f>
        <v>228379277</v>
      </c>
      <c r="D14" s="411">
        <f>'1.mell.kiadás_össz'!D13-'26._önként_össz_kiad'!D14-'26._államig_össz_kiad'!D14</f>
        <v>234735048</v>
      </c>
      <c r="E14" s="694">
        <f>'1.mell.kiadás_össz'!E13-'26._önként_össz_kiad'!E14-'26._államig_össz_kiad'!E14</f>
        <v>284342635</v>
      </c>
      <c r="F14" s="694">
        <f>'1.mell.kiadás_össz'!F13-'26._önként_össz_kiad'!F14-'26._államig_össz_kiad'!F14</f>
        <v>288273678</v>
      </c>
      <c r="G14" s="694">
        <f>'1.mell.kiadás_össz'!G13-'26._önként_össz_kiad'!G14-'26._államig_össz_kiad'!G14</f>
        <v>290755373</v>
      </c>
      <c r="H14" s="413">
        <f t="shared" si="2"/>
        <v>2481695</v>
      </c>
      <c r="I14" s="757">
        <f>'1.mell.kiadás_össz'!I13-'26._önként_össz_kiad'!I14-'26._államig_össz_kiad'!I14</f>
        <v>0</v>
      </c>
      <c r="J14" s="413">
        <f>'1.mell.kiadás_össz'!J13-'26._önként_össz_kiad'!J14-'26._államig_össz_kiad'!J14</f>
        <v>0</v>
      </c>
      <c r="K14" s="413">
        <f>'1.mell.kiadás_össz'!K13-'26._önként_össz_kiad'!K14-'26._államig_össz_kiad'!K14</f>
        <v>0</v>
      </c>
      <c r="L14" s="413">
        <f>'1.mell.kiadás_össz'!L13-'26._önként_össz_kiad'!L14</f>
        <v>0</v>
      </c>
    </row>
    <row r="15" spans="1:20" ht="12.2" customHeight="1" x14ac:dyDescent="0.2">
      <c r="A15" s="1182" t="s">
        <v>93</v>
      </c>
      <c r="B15" s="415" t="s">
        <v>69</v>
      </c>
      <c r="C15" s="636">
        <f>'1.mell.kiadás_össz'!C14-'26._önként_össz_kiad'!C15-'26._államig_össz_kiad'!C15</f>
        <v>1291245120</v>
      </c>
      <c r="D15" s="755">
        <f>'1.mell.kiadás_össz'!D14-'26._önként_össz_kiad'!D15-'26._államig_össz_kiad'!D15</f>
        <v>1424263806</v>
      </c>
      <c r="E15" s="695">
        <f>'1.mell.kiadás_össz'!E14-'26._önként_össz_kiad'!E15-'26._államig_össz_kiad'!E15</f>
        <v>1475250052</v>
      </c>
      <c r="F15" s="695">
        <f>'1.mell.kiadás_össz'!F14-'26._önként_össz_kiad'!F15-'26._államig_össz_kiad'!F15</f>
        <v>1564763707</v>
      </c>
      <c r="G15" s="695">
        <f>'1.mell.kiadás_össz'!G14-'26._önként_össz_kiad'!G15-'26._államig_össz_kiad'!G15</f>
        <v>1508138019</v>
      </c>
      <c r="H15" s="652">
        <f t="shared" si="2"/>
        <v>-56625688</v>
      </c>
      <c r="I15" s="759">
        <f>'1.mell.kiadás_össz'!I14-'26._önként_össz_kiad'!I15-'26._államig_össz_kiad'!I15</f>
        <v>0</v>
      </c>
      <c r="J15" s="652">
        <f>'1.mell.kiadás_össz'!J14-'26._önként_össz_kiad'!J15-'26._államig_össz_kiad'!J15</f>
        <v>0</v>
      </c>
      <c r="K15" s="652">
        <f>'1.mell.kiadás_össz'!K14-'26._önként_össz_kiad'!K15-'26._államig_össz_kiad'!K15</f>
        <v>0</v>
      </c>
      <c r="L15" s="652">
        <f>'1.mell.kiadás_össz'!L14-'26._önként_össz_kiad'!L15</f>
        <v>0</v>
      </c>
    </row>
    <row r="16" spans="1:20" ht="12.2" customHeight="1" x14ac:dyDescent="0.2">
      <c r="A16" s="1182" t="s">
        <v>90</v>
      </c>
      <c r="B16" s="415" t="s">
        <v>80</v>
      </c>
      <c r="C16" s="636">
        <f>'1.mell.kiadás_össz'!C15-'26._önként_össz_kiad'!C16-'26._államig_össz_kiad'!C16</f>
        <v>100261520</v>
      </c>
      <c r="D16" s="755">
        <f>'1.mell.kiadás_össz'!D15-'26._önként_össz_kiad'!D16-'26._államig_össz_kiad'!D16</f>
        <v>100261520</v>
      </c>
      <c r="E16" s="695">
        <f>'1.mell.kiadás_össz'!E15-'26._önként_össz_kiad'!E16-'26._államig_össz_kiad'!E16</f>
        <v>100261520</v>
      </c>
      <c r="F16" s="695">
        <f>'1.mell.kiadás_össz'!F15-'26._önként_össz_kiad'!F16-'26._államig_össz_kiad'!F16</f>
        <v>100261520</v>
      </c>
      <c r="G16" s="695">
        <f>'1.mell.kiadás_össz'!G15-'26._önként_össz_kiad'!G16-'26._államig_össz_kiad'!G16</f>
        <v>100261520</v>
      </c>
      <c r="H16" s="652">
        <f t="shared" si="2"/>
        <v>0</v>
      </c>
      <c r="I16" s="759">
        <f>'1.mell.kiadás_össz'!I15-'26._önként_össz_kiad'!I16-'26._államig_össz_kiad'!I16</f>
        <v>0</v>
      </c>
      <c r="J16" s="652">
        <f>'1.mell.kiadás_össz'!J15-'26._önként_össz_kiad'!J16-'26._államig_össz_kiad'!J16</f>
        <v>0</v>
      </c>
      <c r="K16" s="652">
        <f>'1.mell.kiadás_össz'!K15-'26._önként_össz_kiad'!K16-'26._államig_össz_kiad'!K16</f>
        <v>0</v>
      </c>
      <c r="L16" s="652">
        <f>'1.mell.kiadás_össz'!L15-'26._önként_össz_kiad'!L16</f>
        <v>0</v>
      </c>
    </row>
    <row r="17" spans="1:12" ht="12.2" customHeight="1" x14ac:dyDescent="0.2">
      <c r="A17" s="1182" t="s">
        <v>147</v>
      </c>
      <c r="B17" s="53" t="s">
        <v>88</v>
      </c>
      <c r="C17" s="636">
        <f>SUM(C18:C24)</f>
        <v>4692970365</v>
      </c>
      <c r="D17" s="755">
        <f t="shared" ref="D17:L17" si="3">SUM(D18:D24)</f>
        <v>4735834422</v>
      </c>
      <c r="E17" s="695">
        <f t="shared" si="3"/>
        <v>5621279475</v>
      </c>
      <c r="F17" s="695">
        <f t="shared" si="3"/>
        <v>6723888411</v>
      </c>
      <c r="G17" s="695">
        <f t="shared" si="3"/>
        <v>7372013669</v>
      </c>
      <c r="H17" s="652">
        <f t="shared" si="2"/>
        <v>648125258</v>
      </c>
      <c r="I17" s="759" t="e">
        <f t="shared" si="3"/>
        <v>#REF!</v>
      </c>
      <c r="J17" s="652" t="e">
        <f t="shared" si="3"/>
        <v>#REF!</v>
      </c>
      <c r="K17" s="652" t="e">
        <f t="shared" si="3"/>
        <v>#REF!</v>
      </c>
      <c r="L17" s="652" t="e">
        <f t="shared" si="3"/>
        <v>#DIV/0!</v>
      </c>
    </row>
    <row r="18" spans="1:12" ht="12.2" customHeight="1" x14ac:dyDescent="0.2">
      <c r="A18" s="1182" t="s">
        <v>306</v>
      </c>
      <c r="B18" s="830" t="s">
        <v>554</v>
      </c>
      <c r="C18" s="636">
        <f>'1.mell.kiadás_össz'!C17-'26._önként_össz_kiad'!C18-'26._államig_össz_kiad'!C18</f>
        <v>0</v>
      </c>
      <c r="D18" s="755">
        <f>'1.mell.kiadás_össz'!D17-'26._önként_össz_kiad'!D18-'26._államig_össz_kiad'!D18</f>
        <v>0</v>
      </c>
      <c r="E18" s="695">
        <f>'1.mell.kiadás_össz'!E17-'26._önként_össz_kiad'!E18-'26._államig_össz_kiad'!E18</f>
        <v>0</v>
      </c>
      <c r="F18" s="695">
        <f>'1.mell.kiadás_össz'!F17-'26._önként_össz_kiad'!F18-'26._államig_össz_kiad'!F18</f>
        <v>0</v>
      </c>
      <c r="G18" s="695">
        <f>'1.mell.kiadás_össz'!G17-'26._önként_össz_kiad'!G18-'26._államig_össz_kiad'!G18</f>
        <v>0</v>
      </c>
      <c r="H18" s="652">
        <f t="shared" si="2"/>
        <v>0</v>
      </c>
      <c r="I18" s="759">
        <f>'1.mell.kiadás_össz'!I17-'26._önként_össz_kiad'!I18-'26._államig_össz_kiad'!I18</f>
        <v>0</v>
      </c>
      <c r="J18" s="652">
        <f>'1.mell.kiadás_össz'!J17-'26._önként_össz_kiad'!J18-'26._államig_össz_kiad'!J18</f>
        <v>0</v>
      </c>
      <c r="K18" s="652">
        <f>'1.mell.kiadás_össz'!K17-'26._önként_össz_kiad'!K18-'26._államig_össz_kiad'!K18</f>
        <v>0</v>
      </c>
      <c r="L18" s="652" t="e">
        <f>'1.mell.kiadás_össz'!L17-'26._önként_össz_kiad'!L18</f>
        <v>#DIV/0!</v>
      </c>
    </row>
    <row r="19" spans="1:12" ht="12.2" customHeight="1" x14ac:dyDescent="0.2">
      <c r="A19" s="1182" t="s">
        <v>307</v>
      </c>
      <c r="B19" s="982" t="s">
        <v>645</v>
      </c>
      <c r="C19" s="636">
        <f>'1.mell.kiadás_össz'!C18-'26._önként_össz_kiad'!C19-'26._államig_össz_kiad'!C19</f>
        <v>3222984305</v>
      </c>
      <c r="D19" s="755">
        <f>'1.mell.kiadás_össz'!D18-'26._önként_össz_kiad'!D19-'26._államig_össz_kiad'!D19</f>
        <v>3222984305</v>
      </c>
      <c r="E19" s="695">
        <f>'1.mell.kiadás_össz'!E18-'26._önként_össz_kiad'!E19-'26._államig_össz_kiad'!E19</f>
        <v>3222984305</v>
      </c>
      <c r="F19" s="695">
        <f>'1.mell.kiadás_össz'!F18-'26._önként_össz_kiad'!F19-'26._államig_össz_kiad'!F19</f>
        <v>3222984305</v>
      </c>
      <c r="G19" s="695">
        <f>'1.mell.kiadás_össz'!G18-'26._önként_össz_kiad'!G19-'26._államig_össz_kiad'!G19</f>
        <v>3222984305</v>
      </c>
      <c r="H19" s="652">
        <f>+G19-F19</f>
        <v>0</v>
      </c>
      <c r="I19" s="759">
        <f>'1.mell.kiadás_össz'!I18-'26._önként_össz_kiad'!I19-'26._államig_össz_kiad'!I19</f>
        <v>0</v>
      </c>
      <c r="J19" s="652">
        <f>'1.mell.kiadás_össz'!J18-'26._önként_össz_kiad'!J19-'26._államig_össz_kiad'!J19</f>
        <v>0</v>
      </c>
      <c r="K19" s="652">
        <f>'1.mell.kiadás_össz'!K18-'26._önként_össz_kiad'!K19-'26._államig_össz_kiad'!K19</f>
        <v>0</v>
      </c>
      <c r="L19" s="652">
        <f>'1.mell.kiadás_össz'!L18-'26._önként_össz_kiad'!L19</f>
        <v>0</v>
      </c>
    </row>
    <row r="20" spans="1:12" ht="12.2" customHeight="1" x14ac:dyDescent="0.2">
      <c r="A20" s="1182" t="s">
        <v>308</v>
      </c>
      <c r="B20" s="982" t="s">
        <v>644</v>
      </c>
      <c r="C20" s="636">
        <f>'1.mell.kiadás_össz'!C19-'26._önként_össz_kiad'!C20-'26._államig_össz_kiad'!C20</f>
        <v>0</v>
      </c>
      <c r="D20" s="755">
        <f>'1.mell.kiadás_össz'!D19-'26._önként_össz_kiad'!D20-'26._államig_össz_kiad'!D20</f>
        <v>0</v>
      </c>
      <c r="E20" s="695">
        <f>'1.mell.kiadás_össz'!E19-'26._önként_össz_kiad'!E20-'26._államig_össz_kiad'!E20</f>
        <v>0</v>
      </c>
      <c r="F20" s="695">
        <f>'1.mell.kiadás_össz'!F19-'26._önként_össz_kiad'!F20-'26._államig_össz_kiad'!F20</f>
        <v>0</v>
      </c>
      <c r="G20" s="695">
        <f>'1.mell.kiadás_össz'!G19-'26._önként_össz_kiad'!G20-'26._államig_össz_kiad'!G20</f>
        <v>0</v>
      </c>
      <c r="H20" s="652">
        <f t="shared" si="2"/>
        <v>0</v>
      </c>
      <c r="I20" s="759">
        <f>'1.mell.kiadás_össz'!I19-'26._önként_össz_kiad'!I20-'26._államig_össz_kiad'!I20</f>
        <v>0</v>
      </c>
      <c r="J20" s="652">
        <f>'1.mell.kiadás_össz'!J19-'26._önként_össz_kiad'!J20-'26._államig_össz_kiad'!J20</f>
        <v>0</v>
      </c>
      <c r="K20" s="652">
        <f>'1.mell.kiadás_össz'!K19-'26._önként_össz_kiad'!K20-'26._államig_össz_kiad'!K20</f>
        <v>0</v>
      </c>
      <c r="L20" s="652" t="e">
        <f>'1.mell.kiadás_össz'!L19-'26._önként_össz_kiad'!L20</f>
        <v>#DIV/0!</v>
      </c>
    </row>
    <row r="21" spans="1:12" ht="12.2" customHeight="1" x14ac:dyDescent="0.2">
      <c r="A21" s="1182" t="s">
        <v>309</v>
      </c>
      <c r="B21" s="982" t="s">
        <v>643</v>
      </c>
      <c r="C21" s="636">
        <f>'1.mell.kiadás_össz'!C20-'26._önként_össz_kiad'!C21-'26._államig_össz_kiad'!C21</f>
        <v>14245500</v>
      </c>
      <c r="D21" s="755">
        <f>'1.mell.kiadás_össz'!D20-'26._önként_össz_kiad'!D21-'26._államig_össz_kiad'!D21</f>
        <v>14253080</v>
      </c>
      <c r="E21" s="695">
        <f>'1.mell.kiadás_össz'!E20-'26._önként_össz_kiad'!E21-'26._államig_össz_kiad'!E21</f>
        <v>14259417</v>
      </c>
      <c r="F21" s="695">
        <f>'1.mell.kiadás_össz'!F20-'26._önként_össz_kiad'!F21-'26._államig_össz_kiad'!F21</f>
        <v>14259417</v>
      </c>
      <c r="G21" s="695">
        <f>'1.mell.kiadás_össz'!G20-'26._önként_össz_kiad'!G21-'26._államig_össz_kiad'!G21</f>
        <v>14259417</v>
      </c>
      <c r="H21" s="652">
        <f t="shared" si="2"/>
        <v>0</v>
      </c>
      <c r="I21" s="759">
        <f>'1.mell.kiadás_össz'!I20-'26._önként_össz_kiad'!I21-'26._államig_össz_kiad'!I21</f>
        <v>0</v>
      </c>
      <c r="J21" s="652">
        <f>'1.mell.kiadás_össz'!J20-'26._önként_össz_kiad'!J21-'26._államig_össz_kiad'!J21</f>
        <v>0</v>
      </c>
      <c r="K21" s="652">
        <f>'1.mell.kiadás_össz'!K20-'26._önként_össz_kiad'!K21-'26._államig_össz_kiad'!K21</f>
        <v>0</v>
      </c>
      <c r="L21" s="652">
        <f>'1.mell.kiadás_össz'!L20-'26._önként_össz_kiad'!L21</f>
        <v>0</v>
      </c>
    </row>
    <row r="22" spans="1:12" ht="12.2" customHeight="1" x14ac:dyDescent="0.2">
      <c r="A22" s="1182" t="s">
        <v>310</v>
      </c>
      <c r="B22" s="982" t="s">
        <v>648</v>
      </c>
      <c r="C22" s="636">
        <f>'1.mell.kiadás_össz'!C21-'26._önként_össz_kiad'!C22-'26._államig_össz_kiad'!C22</f>
        <v>0</v>
      </c>
      <c r="D22" s="755">
        <f>'1.mell.kiadás_össz'!D21-'26._önként_össz_kiad'!D22-'26._államig_össz_kiad'!D22</f>
        <v>0</v>
      </c>
      <c r="E22" s="695">
        <f>'1.mell.kiadás_össz'!E21-'26._önként_össz_kiad'!E22-'26._államig_össz_kiad'!E22</f>
        <v>0</v>
      </c>
      <c r="F22" s="695">
        <f>'1.mell.kiadás_össz'!F21-'26._önként_össz_kiad'!F22-'26._államig_össz_kiad'!F22</f>
        <v>0</v>
      </c>
      <c r="G22" s="695">
        <f>'1.mell.kiadás_össz'!G21-'26._önként_össz_kiad'!G22-'26._államig_össz_kiad'!G22</f>
        <v>0</v>
      </c>
      <c r="H22" s="652">
        <f t="shared" si="2"/>
        <v>0</v>
      </c>
      <c r="I22" s="759">
        <f>'1.mell.kiadás_össz'!I21-'26._önként_össz_kiad'!I22-'26._államig_össz_kiad'!I22</f>
        <v>0</v>
      </c>
      <c r="J22" s="652">
        <f>'1.mell.kiadás_össz'!J21-'26._önként_össz_kiad'!J22-'26._államig_össz_kiad'!J22</f>
        <v>0</v>
      </c>
      <c r="K22" s="652">
        <f>'1.mell.kiadás_össz'!K21-'26._önként_össz_kiad'!K22-'26._államig_össz_kiad'!K22</f>
        <v>0</v>
      </c>
      <c r="L22" s="652" t="e">
        <f>'1.mell.kiadás_össz'!L21-'26._önként_össz_kiad'!L22</f>
        <v>#DIV/0!</v>
      </c>
    </row>
    <row r="23" spans="1:12" ht="12.2" customHeight="1" x14ac:dyDescent="0.2">
      <c r="A23" s="1182" t="s">
        <v>361</v>
      </c>
      <c r="B23" s="982" t="s">
        <v>642</v>
      </c>
      <c r="C23" s="636">
        <f>'1.mell.kiadás_össz'!C22-'26._önként_össz_kiad'!C23-'26._államig_össz_kiad'!C23</f>
        <v>901900000</v>
      </c>
      <c r="D23" s="755">
        <f>'1.mell.kiadás_össz'!D22-'26._önként_össz_kiad'!D23-'26._államig_össz_kiad'!D23</f>
        <v>989528000</v>
      </c>
      <c r="E23" s="695">
        <f>'1.mell.kiadás_össz'!E22-'26._önként_össz_kiad'!E23-'26._államig_össz_kiad'!E23</f>
        <v>1188728000</v>
      </c>
      <c r="F23" s="695">
        <f>'1.mell.kiadás_össz'!F22-'26._önként_össz_kiad'!F23-'26._államig_össz_kiad'!F23</f>
        <v>1191078000</v>
      </c>
      <c r="G23" s="695">
        <f>'1.mell.kiadás_össz'!G22-'26._önként_össz_kiad'!G23-'26._államig_össz_kiad'!G23</f>
        <v>1191078000</v>
      </c>
      <c r="H23" s="652">
        <f t="shared" si="2"/>
        <v>0</v>
      </c>
      <c r="I23" s="759" t="e">
        <f>'1.mell.kiadás_össz'!I22-'26._önként_össz_kiad'!I23-'26._államig_össz_kiad'!I23</f>
        <v>#REF!</v>
      </c>
      <c r="J23" s="652" t="e">
        <f>'1.mell.kiadás_össz'!J22-'26._önként_össz_kiad'!J23-'26._államig_össz_kiad'!J23</f>
        <v>#REF!</v>
      </c>
      <c r="K23" s="652" t="e">
        <f>'1.mell.kiadás_össz'!K22-'26._önként_össz_kiad'!K23-'26._államig_össz_kiad'!K23</f>
        <v>#REF!</v>
      </c>
      <c r="L23" s="652" t="e">
        <f>'1.mell.kiadás_össz'!L22-'26._önként_össz_kiad'!L23</f>
        <v>#REF!</v>
      </c>
    </row>
    <row r="24" spans="1:12" ht="12.2" customHeight="1" x14ac:dyDescent="0.2">
      <c r="A24" s="1182" t="s">
        <v>613</v>
      </c>
      <c r="B24" s="983" t="s">
        <v>647</v>
      </c>
      <c r="C24" s="1201">
        <f>'1.mell.kiadás_össz'!C23-'26._önként_össz_kiad'!C24-'26._államig_össz_kiad'!C24</f>
        <v>553840560</v>
      </c>
      <c r="D24" s="806">
        <f>'1.mell.kiadás_össz'!D23-'26._önként_össz_kiad'!D24-'26._államig_össz_kiad'!D24</f>
        <v>509069037</v>
      </c>
      <c r="E24" s="732">
        <f>'1.mell.kiadás_össz'!E23-'26._önként_össz_kiad'!E24-'26._államig_össz_kiad'!E24</f>
        <v>1195307753</v>
      </c>
      <c r="F24" s="732">
        <f>'1.mell.kiadás_össz'!F23-'26._önként_össz_kiad'!F24-'26._államig_össz_kiad'!F24</f>
        <v>2295566689</v>
      </c>
      <c r="G24" s="732">
        <f>'1.mell.kiadás_össz'!G23-'26._önként_össz_kiad'!G24-'26._államig_össz_kiad'!G24</f>
        <v>2943691947</v>
      </c>
      <c r="H24" s="661">
        <f t="shared" si="2"/>
        <v>648125258</v>
      </c>
      <c r="I24" s="991">
        <f>'1.mell.kiadás_össz'!I23-'26._önként_össz_kiad'!I24-'26._államig_össz_kiad'!I24</f>
        <v>0</v>
      </c>
      <c r="J24" s="654">
        <f>'1.mell.kiadás_össz'!J23-'26._önként_össz_kiad'!J24-'26._államig_össz_kiad'!J24</f>
        <v>0</v>
      </c>
      <c r="K24" s="654">
        <f>'1.mell.kiadás_össz'!K23-'26._önként_össz_kiad'!K24-'26._államig_össz_kiad'!K24</f>
        <v>0</v>
      </c>
      <c r="L24" s="654">
        <f>'1.mell.kiadás_össz'!L23-'26._önként_össz_kiad'!L24</f>
        <v>0</v>
      </c>
    </row>
    <row r="25" spans="1:12" ht="12.75" customHeight="1" x14ac:dyDescent="0.2">
      <c r="A25" s="12" t="s">
        <v>614</v>
      </c>
      <c r="B25" s="984" t="s">
        <v>615</v>
      </c>
      <c r="C25" s="111">
        <f>'1.mell.kiadás_össz'!C24-'26._önként_össz_kiad'!C25-'26._államig_össz_kiad'!C25</f>
        <v>100000000</v>
      </c>
      <c r="D25" s="266">
        <f>'1.mell.kiadás_össz'!D24-'26._önként_össz_kiad'!D25-'26._államig_össz_kiad'!D25</f>
        <v>100000000</v>
      </c>
      <c r="E25" s="693">
        <f>'1.mell.kiadás_össz'!E24-'26._önként_össz_kiad'!E25-'26._államig_össz_kiad'!E25</f>
        <v>100000000</v>
      </c>
      <c r="F25" s="693">
        <f>'1.mell.kiadás_össz'!F24-'26._önként_össz_kiad'!F25-'26._államig_össz_kiad'!F25</f>
        <v>100000000</v>
      </c>
      <c r="G25" s="693">
        <f>'1.mell.kiadás_össz'!G24-'26._önként_össz_kiad'!G25-'26._államig_össz_kiad'!G25</f>
        <v>100000000</v>
      </c>
      <c r="H25" s="16">
        <f t="shared" si="2"/>
        <v>0</v>
      </c>
      <c r="I25" s="756">
        <f>'1.mell.kiadás_össz'!I24-'26._önként_össz_kiad'!I25-'26._államig_össz_kiad'!I25</f>
        <v>0</v>
      </c>
      <c r="J25" s="16">
        <f>'1.mell.kiadás_össz'!J24-'26._önként_össz_kiad'!J25-'26._államig_össz_kiad'!J25</f>
        <v>0</v>
      </c>
      <c r="K25" s="16">
        <f>'1.mell.kiadás_össz'!K24-'26._önként_össz_kiad'!K25-'26._államig_össz_kiad'!K25</f>
        <v>0</v>
      </c>
      <c r="L25" s="16">
        <f>'1.mell.kiadás_össz'!L24-'26._önként_össz_kiad'!L25</f>
        <v>0</v>
      </c>
    </row>
    <row r="26" spans="1:12" ht="12.75" customHeight="1" x14ac:dyDescent="0.2">
      <c r="A26" s="1184" t="s">
        <v>616</v>
      </c>
      <c r="B26" s="985" t="s">
        <v>617</v>
      </c>
      <c r="C26" s="486">
        <f>'1.mell.kiadás_össz'!C25-'26._önként_össz_kiad'!C26-'26._államig_össz_kiad'!C26</f>
        <v>453840560</v>
      </c>
      <c r="D26" s="411">
        <f>'1.mell.kiadás_össz'!D25-'26._önként_össz_kiad'!D26-'26._államig_össz_kiad'!D26</f>
        <v>409069037</v>
      </c>
      <c r="E26" s="694">
        <f>'1.mell.kiadás_össz'!E25-'26._önként_össz_kiad'!E26-'26._államig_össz_kiad'!E26</f>
        <v>1095307753</v>
      </c>
      <c r="F26" s="694">
        <f>'1.mell.kiadás_össz'!F25-'26._önként_össz_kiad'!F26-'26._államig_össz_kiad'!F26</f>
        <v>2195566689</v>
      </c>
      <c r="G26" s="694">
        <f>'1.mell.kiadás_össz'!G25-'26._önként_össz_kiad'!G26-'26._államig_össz_kiad'!G26</f>
        <v>2843691947</v>
      </c>
      <c r="H26" s="413">
        <f t="shared" si="2"/>
        <v>648125258</v>
      </c>
      <c r="I26" s="757">
        <f>'1.mell.kiadás_össz'!I25-'26._önként_össz_kiad'!I26-'26._államig_össz_kiad'!I26</f>
        <v>0</v>
      </c>
      <c r="J26" s="413">
        <f>'1.mell.kiadás_össz'!J25-'26._önként_össz_kiad'!J26-'26._államig_össz_kiad'!J26</f>
        <v>0</v>
      </c>
      <c r="K26" s="413">
        <f>'1.mell.kiadás_össz'!K25-'26._önként_össz_kiad'!K26-'26._államig_össz_kiad'!K26</f>
        <v>0</v>
      </c>
      <c r="L26" s="413">
        <f>'1.mell.kiadás_össz'!L25-'26._önként_össz_kiad'!L26</f>
        <v>0</v>
      </c>
    </row>
    <row r="27" spans="1:12" ht="12.75" customHeight="1" x14ac:dyDescent="0.2">
      <c r="A27" s="1184" t="s">
        <v>618</v>
      </c>
      <c r="B27" s="986" t="s">
        <v>646</v>
      </c>
      <c r="C27" s="486">
        <f>'1.mell.kiadás_össz'!C26-'26._önként_össz_kiad'!C27-'26._államig_össz_kiad'!C27</f>
        <v>403840560</v>
      </c>
      <c r="D27" s="411">
        <f>'1.mell.kiadás_össz'!D26-'26._önként_össz_kiad'!D27-'26._államig_össz_kiad'!D27</f>
        <v>368069037</v>
      </c>
      <c r="E27" s="694">
        <f>'1.mell.kiadás_össz'!E26-'26._önként_össz_kiad'!E27-'26._államig_össz_kiad'!E27</f>
        <v>1054307753</v>
      </c>
      <c r="F27" s="694">
        <f>'1.mell.kiadás_össz'!F26-'26._önként_össz_kiad'!F27-'26._államig_össz_kiad'!F27</f>
        <v>2154566689</v>
      </c>
      <c r="G27" s="694">
        <f>'1.mell.kiadás_össz'!G26-'26._önként_össz_kiad'!G27-'26._államig_össz_kiad'!G27</f>
        <v>2802691947</v>
      </c>
      <c r="H27" s="413">
        <f t="shared" si="2"/>
        <v>648125258</v>
      </c>
      <c r="I27" s="757">
        <f>'1.mell.kiadás_össz'!I26-'26._önként_össz_kiad'!I27-'26._államig_össz_kiad'!I27</f>
        <v>0</v>
      </c>
      <c r="J27" s="413">
        <f>'1.mell.kiadás_össz'!J26-'26._önként_össz_kiad'!J27-'26._államig_össz_kiad'!J27</f>
        <v>0</v>
      </c>
      <c r="K27" s="413">
        <f>'1.mell.kiadás_össz'!K26-'26._önként_össz_kiad'!K27-'26._államig_össz_kiad'!K27</f>
        <v>0</v>
      </c>
      <c r="L27" s="413">
        <f>'1.mell.kiadás_össz'!L26-'26._önként_össz_kiad'!L27</f>
        <v>0</v>
      </c>
    </row>
    <row r="28" spans="1:12" ht="12.75" customHeight="1" thickBot="1" x14ac:dyDescent="0.25">
      <c r="A28" s="1184" t="s">
        <v>619</v>
      </c>
      <c r="B28" s="986" t="s">
        <v>634</v>
      </c>
      <c r="C28" s="486">
        <f>'1.mell.kiadás_össz'!C27-'26._önként_össz_kiad'!C28-'26._államig_össz_kiad'!C28</f>
        <v>50000000</v>
      </c>
      <c r="D28" s="411">
        <f>'1.mell.kiadás_össz'!D27-'26._önként_össz_kiad'!D28-'26._államig_össz_kiad'!D28</f>
        <v>41000000</v>
      </c>
      <c r="E28" s="694">
        <f>'1.mell.kiadás_össz'!E27-'26._önként_össz_kiad'!E28-'26._államig_össz_kiad'!E28</f>
        <v>41000000</v>
      </c>
      <c r="F28" s="694">
        <f>'1.mell.kiadás_össz'!F27-'26._önként_össz_kiad'!F28-'26._államig_össz_kiad'!F28</f>
        <v>41000000</v>
      </c>
      <c r="G28" s="694">
        <f>'1.mell.kiadás_össz'!G27-'26._önként_össz_kiad'!G28-'26._államig_össz_kiad'!G28</f>
        <v>41000000</v>
      </c>
      <c r="H28" s="413">
        <f t="shared" si="2"/>
        <v>0</v>
      </c>
      <c r="I28" s="757">
        <f>'1.mell.kiadás_össz'!I27-'26._önként_össz_kiad'!I28-'26._államig_össz_kiad'!I28</f>
        <v>0</v>
      </c>
      <c r="J28" s="413">
        <f>'1.mell.kiadás_össz'!J27-'26._önként_össz_kiad'!J28-'26._államig_össz_kiad'!J28</f>
        <v>0</v>
      </c>
      <c r="K28" s="413">
        <f>'1.mell.kiadás_össz'!K27-'26._önként_össz_kiad'!K28-'26._államig_össz_kiad'!K28</f>
        <v>0</v>
      </c>
      <c r="L28" s="413">
        <f>'1.mell.kiadás_össz'!L27-'26._önként_össz_kiad'!L28</f>
        <v>0</v>
      </c>
    </row>
    <row r="29" spans="1:12" ht="12.2" customHeight="1" thickBot="1" x14ac:dyDescent="0.25">
      <c r="A29" s="14" t="s">
        <v>13</v>
      </c>
      <c r="B29" s="97" t="s">
        <v>384</v>
      </c>
      <c r="C29" s="110">
        <f>+C30+C32+C34</f>
        <v>533026491</v>
      </c>
      <c r="D29" s="268">
        <f t="shared" ref="D29:K29" si="4">+D30+D32+D34</f>
        <v>1062816697</v>
      </c>
      <c r="E29" s="692">
        <f t="shared" si="4"/>
        <v>1094821521</v>
      </c>
      <c r="F29" s="692">
        <f t="shared" si="4"/>
        <v>1106376521</v>
      </c>
      <c r="G29" s="692">
        <f t="shared" si="4"/>
        <v>1107574673</v>
      </c>
      <c r="H29" s="28">
        <f t="shared" si="2"/>
        <v>1198152</v>
      </c>
      <c r="I29" s="758">
        <f t="shared" si="4"/>
        <v>0</v>
      </c>
      <c r="J29" s="28">
        <f t="shared" si="4"/>
        <v>0</v>
      </c>
      <c r="K29" s="28">
        <f t="shared" si="4"/>
        <v>0</v>
      </c>
      <c r="L29" s="28">
        <f t="shared" ref="L29" si="5">+L30+L32+L34</f>
        <v>0</v>
      </c>
    </row>
    <row r="30" spans="1:12" ht="12.2" customHeight="1" x14ac:dyDescent="0.2">
      <c r="A30" s="12" t="s">
        <v>94</v>
      </c>
      <c r="B30" s="415" t="s">
        <v>119</v>
      </c>
      <c r="C30" s="111">
        <f>'1.mell.kiadás_össz'!C29-'26._önként_össz_kiad'!C30-'26._államig_össz_kiad'!C30</f>
        <v>103505900</v>
      </c>
      <c r="D30" s="266">
        <f>'1.mell.kiadás_össz'!D29-'26._önként_össz_kiad'!D30-'26._államig_össz_kiad'!D30</f>
        <v>219649564</v>
      </c>
      <c r="E30" s="693">
        <f>'1.mell.kiadás_össz'!E29-'26._önként_össz_kiad'!E30-'26._államig_össz_kiad'!E30</f>
        <v>241172800</v>
      </c>
      <c r="F30" s="693">
        <f>'1.mell.kiadás_össz'!F29-'26._önként_össz_kiad'!F30-'26._államig_össz_kiad'!F30</f>
        <v>257513922</v>
      </c>
      <c r="G30" s="693">
        <f>'1.mell.kiadás_össz'!G29-'26._önként_össz_kiad'!G30-'26._államig_össz_kiad'!G30</f>
        <v>258712074</v>
      </c>
      <c r="H30" s="16">
        <f t="shared" si="2"/>
        <v>1198152</v>
      </c>
      <c r="I30" s="756">
        <f>'1.mell.kiadás_össz'!I29-'26._önként_össz_kiad'!I30-'26._államig_össz_kiad'!I30</f>
        <v>0</v>
      </c>
      <c r="J30" s="16">
        <f>'1.mell.kiadás_össz'!J29-'26._önként_össz_kiad'!J30-'26._államig_össz_kiad'!J30</f>
        <v>0</v>
      </c>
      <c r="K30" s="16">
        <f>'1.mell.kiadás_össz'!K29-'26._önként_össz_kiad'!K30-'26._államig_össz_kiad'!K30</f>
        <v>0</v>
      </c>
      <c r="L30" s="16">
        <f>'1.mell.kiadás_össz'!L29-'26._önként_össz_kiad'!L30</f>
        <v>0</v>
      </c>
    </row>
    <row r="31" spans="1:12" ht="12.2" customHeight="1" x14ac:dyDescent="0.2">
      <c r="A31" s="12" t="s">
        <v>316</v>
      </c>
      <c r="B31" s="985" t="s">
        <v>225</v>
      </c>
      <c r="C31" s="111">
        <f>'1.mell.kiadás_össz'!C30-'26._önként_össz_kiad'!C31-'26._államig_össz_kiad'!C31</f>
        <v>0</v>
      </c>
      <c r="D31" s="266">
        <f>'1.mell.kiadás_össz'!D30-'26._önként_össz_kiad'!D31-'26._államig_össz_kiad'!D31</f>
        <v>56894300</v>
      </c>
      <c r="E31" s="693">
        <f>'1.mell.kiadás_össz'!E30-'26._önként_össz_kiad'!E31-'26._államig_össz_kiad'!E31</f>
        <v>56894300</v>
      </c>
      <c r="F31" s="693">
        <f>'1.mell.kiadás_össz'!F30-'26._önként_össz_kiad'!F31-'26._államig_össz_kiad'!F31</f>
        <v>56894300</v>
      </c>
      <c r="G31" s="693">
        <f>'1.mell.kiadás_össz'!G30-'26._önként_össz_kiad'!G31-'26._államig_össz_kiad'!G31</f>
        <v>56894300</v>
      </c>
      <c r="H31" s="16">
        <f t="shared" si="2"/>
        <v>0</v>
      </c>
      <c r="I31" s="756">
        <f>'1.mell.kiadás_össz'!I30-'26._önként_össz_kiad'!I31-'26._államig_össz_kiad'!I31</f>
        <v>0</v>
      </c>
      <c r="J31" s="16">
        <f>'1.mell.kiadás_össz'!J30-'26._önként_össz_kiad'!J31-'26._államig_össz_kiad'!J31</f>
        <v>0</v>
      </c>
      <c r="K31" s="16">
        <f>'1.mell.kiadás_össz'!K30-'26._önként_össz_kiad'!K31-'26._államig_össz_kiad'!K31</f>
        <v>0</v>
      </c>
      <c r="L31" s="16">
        <f>'1.mell.kiadás_össz'!L30-'26._önként_össz_kiad'!L31</f>
        <v>0</v>
      </c>
    </row>
    <row r="32" spans="1:12" ht="12.2" customHeight="1" x14ac:dyDescent="0.2">
      <c r="A32" s="12" t="s">
        <v>95</v>
      </c>
      <c r="B32" s="437" t="s">
        <v>2</v>
      </c>
      <c r="C32" s="486">
        <f>'1.mell.kiadás_össz'!C31-'26._önként_össz_kiad'!C32-'26._államig_össz_kiad'!C32</f>
        <v>428020591</v>
      </c>
      <c r="D32" s="411">
        <f>'1.mell.kiadás_össz'!D31-'26._önként_össz_kiad'!D32-'26._államig_össz_kiad'!D32</f>
        <v>642682133</v>
      </c>
      <c r="E32" s="694">
        <f>'1.mell.kiadás_össz'!E31-'26._önként_össz_kiad'!E32-'26._államig_össz_kiad'!E32</f>
        <v>653163721</v>
      </c>
      <c r="F32" s="694">
        <f>'1.mell.kiadás_össz'!F31-'26._önként_össz_kiad'!F32-'26._államig_össz_kiad'!F32</f>
        <v>648377599</v>
      </c>
      <c r="G32" s="694">
        <f>'1.mell.kiadás_össz'!G31-'26._önként_össz_kiad'!G32-'26._államig_össz_kiad'!G32</f>
        <v>648377599</v>
      </c>
      <c r="H32" s="413">
        <f t="shared" si="2"/>
        <v>0</v>
      </c>
      <c r="I32" s="757">
        <f>'1.mell.kiadás_össz'!I31-'26._önként_össz_kiad'!I32-'26._államig_össz_kiad'!I32</f>
        <v>0</v>
      </c>
      <c r="J32" s="413">
        <f>'1.mell.kiadás_össz'!J31-'26._önként_össz_kiad'!J32-'26._államig_össz_kiad'!J32</f>
        <v>0</v>
      </c>
      <c r="K32" s="413">
        <f>'1.mell.kiadás_össz'!K31-'26._önként_össz_kiad'!K32-'26._államig_össz_kiad'!K32</f>
        <v>0</v>
      </c>
      <c r="L32" s="413">
        <f>'1.mell.kiadás_össz'!L31-'26._önként_össz_kiad'!L32</f>
        <v>0</v>
      </c>
    </row>
    <row r="33" spans="1:17" ht="12.2" customHeight="1" x14ac:dyDescent="0.2">
      <c r="A33" s="12" t="s">
        <v>315</v>
      </c>
      <c r="B33" s="985" t="s">
        <v>553</v>
      </c>
      <c r="C33" s="486">
        <f>'1.mell.kiadás_össz'!C32-'26._önként_össz_kiad'!C33-'26._államig_össz_kiad'!C33</f>
        <v>0</v>
      </c>
      <c r="D33" s="411">
        <f>'1.mell.kiadás_össz'!D32-'26._önként_össz_kiad'!D33-'26._államig_össz_kiad'!D33</f>
        <v>172803287</v>
      </c>
      <c r="E33" s="694">
        <f>'1.mell.kiadás_össz'!E32-'26._önként_össz_kiad'!E33-'26._államig_össz_kiad'!E33</f>
        <v>172803287</v>
      </c>
      <c r="F33" s="694">
        <f>'1.mell.kiadás_össz'!F32-'26._önként_össz_kiad'!F33-'26._államig_össz_kiad'!F33</f>
        <v>172803287</v>
      </c>
      <c r="G33" s="694">
        <f>'1.mell.kiadás_össz'!G32-'26._önként_össz_kiad'!G33-'26._államig_össz_kiad'!G33</f>
        <v>172803287</v>
      </c>
      <c r="H33" s="413">
        <f t="shared" si="2"/>
        <v>0</v>
      </c>
      <c r="I33" s="757">
        <f>'1.mell.kiadás_össz'!I32-'26._önként_össz_kiad'!I33-'26._államig_össz_kiad'!I33</f>
        <v>0</v>
      </c>
      <c r="J33" s="413">
        <f>'1.mell.kiadás_össz'!J32-'26._önként_össz_kiad'!J33-'26._államig_össz_kiad'!J33</f>
        <v>0</v>
      </c>
      <c r="K33" s="413">
        <f>'1.mell.kiadás_össz'!K32-'26._önként_össz_kiad'!K33-'26._államig_össz_kiad'!K33</f>
        <v>0</v>
      </c>
      <c r="L33" s="413">
        <f>'1.mell.kiadás_össz'!L32-'26._önként_össz_kiad'!L33</f>
        <v>0</v>
      </c>
    </row>
    <row r="34" spans="1:17" ht="12.2" customHeight="1" x14ac:dyDescent="0.2">
      <c r="A34" s="12" t="s">
        <v>96</v>
      </c>
      <c r="B34" s="618" t="s">
        <v>268</v>
      </c>
      <c r="C34" s="486">
        <f>SUM(C35:C38)</f>
        <v>1500000</v>
      </c>
      <c r="D34" s="411">
        <f t="shared" ref="D34:K34" si="6">SUM(D35:D38)</f>
        <v>200485000</v>
      </c>
      <c r="E34" s="694">
        <f t="shared" si="6"/>
        <v>200485000</v>
      </c>
      <c r="F34" s="694">
        <f t="shared" si="6"/>
        <v>200485000</v>
      </c>
      <c r="G34" s="694">
        <f t="shared" si="6"/>
        <v>200485000</v>
      </c>
      <c r="H34" s="413">
        <f t="shared" si="2"/>
        <v>0</v>
      </c>
      <c r="I34" s="757">
        <f t="shared" si="6"/>
        <v>0</v>
      </c>
      <c r="J34" s="413">
        <f t="shared" si="6"/>
        <v>0</v>
      </c>
      <c r="K34" s="413">
        <f t="shared" si="6"/>
        <v>0</v>
      </c>
      <c r="L34" s="413">
        <f>'1.mell.kiadás_össz'!L33-'26._önként_össz_kiad'!L34</f>
        <v>0</v>
      </c>
    </row>
    <row r="35" spans="1:17" ht="12.2" customHeight="1" x14ac:dyDescent="0.2">
      <c r="A35" s="12" t="s">
        <v>317</v>
      </c>
      <c r="B35" s="434" t="s">
        <v>226</v>
      </c>
      <c r="C35" s="486">
        <f>'1.mell.kiadás_össz'!C34-'26._önként_össz_kiad'!C35-'26._államig_össz_kiad'!C35</f>
        <v>0</v>
      </c>
      <c r="D35" s="411">
        <f>'1.mell.kiadás_össz'!D34-'26._önként_össz_kiad'!D35-'26._államig_össz_kiad'!D35</f>
        <v>0</v>
      </c>
      <c r="E35" s="694">
        <f>'1.mell.kiadás_össz'!E34-'26._önként_össz_kiad'!E35-'26._államig_össz_kiad'!E35</f>
        <v>0</v>
      </c>
      <c r="F35" s="694">
        <f>'1.mell.kiadás_össz'!F34-'26._önként_össz_kiad'!F35-'26._államig_össz_kiad'!F35</f>
        <v>0</v>
      </c>
      <c r="G35" s="694">
        <f>'1.mell.kiadás_össz'!G34-'26._önként_össz_kiad'!G35-'26._államig_össz_kiad'!G35</f>
        <v>0</v>
      </c>
      <c r="H35" s="413">
        <f t="shared" si="2"/>
        <v>0</v>
      </c>
      <c r="I35" s="757">
        <f>'1.mell.kiadás_össz'!I34-'26._önként_össz_kiad'!I35-'26._államig_össz_kiad'!I35</f>
        <v>0</v>
      </c>
      <c r="J35" s="413">
        <f>'1.mell.kiadás_össz'!J34-'26._önként_össz_kiad'!J35-'26._államig_össz_kiad'!J35</f>
        <v>0</v>
      </c>
      <c r="K35" s="413">
        <f>'1.mell.kiadás_össz'!K34-'26._önként_össz_kiad'!K35-'26._államig_össz_kiad'!K35</f>
        <v>0</v>
      </c>
      <c r="L35" s="413" t="e">
        <f>'1.mell.kiadás_össz'!L34-'26._önként_össz_kiad'!L35</f>
        <v>#DIV/0!</v>
      </c>
      <c r="P35" s="25" t="s">
        <v>385</v>
      </c>
    </row>
    <row r="36" spans="1:17" ht="12.2" customHeight="1" x14ac:dyDescent="0.2">
      <c r="A36" s="12" t="s">
        <v>318</v>
      </c>
      <c r="B36" s="434" t="s">
        <v>227</v>
      </c>
      <c r="C36" s="486">
        <f>'1.mell.kiadás_össz'!C35-'26._önként_össz_kiad'!C36-'26._államig_össz_kiad'!C36</f>
        <v>1500000</v>
      </c>
      <c r="D36" s="411">
        <f>'1.mell.kiadás_össz'!D35-'26._önként_össz_kiad'!D36-'26._államig_össz_kiad'!D36</f>
        <v>1613000</v>
      </c>
      <c r="E36" s="694">
        <f>'1.mell.kiadás_össz'!E35-'26._önként_össz_kiad'!E36-'26._államig_össz_kiad'!E36</f>
        <v>1613000</v>
      </c>
      <c r="F36" s="694">
        <f>'1.mell.kiadás_össz'!F35-'26._önként_össz_kiad'!F36-'26._államig_össz_kiad'!F36</f>
        <v>1613000</v>
      </c>
      <c r="G36" s="694">
        <f>'1.mell.kiadás_össz'!G35-'26._önként_össz_kiad'!G36-'26._államig_össz_kiad'!G36</f>
        <v>1613000</v>
      </c>
      <c r="H36" s="413">
        <f t="shared" si="2"/>
        <v>0</v>
      </c>
      <c r="I36" s="757">
        <f>'1.mell.kiadás_össz'!I35-'26._önként_össz_kiad'!I36-'26._államig_össz_kiad'!I36</f>
        <v>0</v>
      </c>
      <c r="J36" s="413">
        <f>'1.mell.kiadás_össz'!J35-'26._önként_össz_kiad'!J36-'26._államig_össz_kiad'!J36</f>
        <v>0</v>
      </c>
      <c r="K36" s="413">
        <f>'1.mell.kiadás_össz'!K35-'26._önként_össz_kiad'!K36-'26._államig_össz_kiad'!K36</f>
        <v>0</v>
      </c>
      <c r="L36" s="413">
        <f>'1.mell.kiadás_össz'!L35-'26._önként_össz_kiad'!L36</f>
        <v>0</v>
      </c>
    </row>
    <row r="37" spans="1:17" ht="12.2" customHeight="1" x14ac:dyDescent="0.2">
      <c r="A37" s="12" t="s">
        <v>319</v>
      </c>
      <c r="B37" s="434" t="s">
        <v>224</v>
      </c>
      <c r="C37" s="486">
        <f>'1.mell.kiadás_össz'!C36-'26._önként_össz_kiad'!C37-'26._államig_össz_kiad'!C37</f>
        <v>0</v>
      </c>
      <c r="D37" s="411">
        <f>'1.mell.kiadás_össz'!D36-'26._önként_össz_kiad'!D37-'26._államig_össz_kiad'!D37</f>
        <v>0</v>
      </c>
      <c r="E37" s="694">
        <f>'1.mell.kiadás_össz'!E36-'26._önként_össz_kiad'!E37-'26._államig_össz_kiad'!E37</f>
        <v>0</v>
      </c>
      <c r="F37" s="694">
        <f>'1.mell.kiadás_össz'!F36-'26._önként_össz_kiad'!F37-'26._államig_össz_kiad'!F37</f>
        <v>0</v>
      </c>
      <c r="G37" s="694">
        <f>'1.mell.kiadás_össz'!G36-'26._önként_össz_kiad'!G37-'26._államig_össz_kiad'!G37</f>
        <v>0</v>
      </c>
      <c r="H37" s="413">
        <f t="shared" si="2"/>
        <v>0</v>
      </c>
      <c r="I37" s="757">
        <f>'1.mell.kiadás_össz'!I36-'26._önként_össz_kiad'!I37-'26._államig_össz_kiad'!I37</f>
        <v>0</v>
      </c>
      <c r="J37" s="413">
        <f>'1.mell.kiadás_össz'!J36-'26._önként_össz_kiad'!J37-'26._államig_össz_kiad'!J37</f>
        <v>0</v>
      </c>
      <c r="K37" s="413">
        <f>'1.mell.kiadás_össz'!K36-'26._önként_össz_kiad'!K37-'26._államig_össz_kiad'!K37</f>
        <v>0</v>
      </c>
      <c r="L37" s="413">
        <f>'1.mell.kiadás_össz'!L36-'26._önként_össz_kiad'!L37</f>
        <v>0</v>
      </c>
    </row>
    <row r="38" spans="1:17" ht="12.2" customHeight="1" thickBot="1" x14ac:dyDescent="0.25">
      <c r="A38" s="12" t="s">
        <v>320</v>
      </c>
      <c r="B38" s="434" t="s">
        <v>228</v>
      </c>
      <c r="C38" s="486">
        <f>'1.mell.kiadás_össz'!C37-'26._önként_össz_kiad'!C38-'26._államig_össz_kiad'!C38</f>
        <v>0</v>
      </c>
      <c r="D38" s="411">
        <f>'1.mell.kiadás_össz'!D37-'26._önként_össz_kiad'!D38-'26._államig_össz_kiad'!D38</f>
        <v>198872000</v>
      </c>
      <c r="E38" s="694">
        <f>'1.mell.kiadás_össz'!E37-'26._önként_össz_kiad'!E38-'26._államig_össz_kiad'!E38</f>
        <v>198872000</v>
      </c>
      <c r="F38" s="694">
        <f>'1.mell.kiadás_össz'!F37-'26._önként_össz_kiad'!F38-'26._államig_össz_kiad'!F38</f>
        <v>198872000</v>
      </c>
      <c r="G38" s="694">
        <f>'1.mell.kiadás_össz'!G37-'26._önként_össz_kiad'!G38-'26._államig_össz_kiad'!G38</f>
        <v>198872000</v>
      </c>
      <c r="H38" s="413">
        <f t="shared" si="2"/>
        <v>0</v>
      </c>
      <c r="I38" s="757">
        <f>'1.mell.kiadás_össz'!I37-'26._önként_össz_kiad'!I38-'26._államig_össz_kiad'!I38</f>
        <v>0</v>
      </c>
      <c r="J38" s="413">
        <f>'1.mell.kiadás_össz'!J37-'26._önként_össz_kiad'!J38-'26._államig_össz_kiad'!J38</f>
        <v>0</v>
      </c>
      <c r="K38" s="413">
        <f>'1.mell.kiadás_össz'!K37-'26._önként_össz_kiad'!K38-'26._államig_össz_kiad'!K38</f>
        <v>0</v>
      </c>
      <c r="L38" s="413">
        <f>'1.mell.kiadás_össz'!L37-'26._önként_össz_kiad'!L38</f>
        <v>0</v>
      </c>
    </row>
    <row r="39" spans="1:17" ht="12.2" customHeight="1" thickBot="1" x14ac:dyDescent="0.25">
      <c r="A39" s="14" t="s">
        <v>14</v>
      </c>
      <c r="B39" s="56" t="s">
        <v>540</v>
      </c>
      <c r="C39" s="1270">
        <f>+C11+C29</f>
        <v>8251223929</v>
      </c>
      <c r="D39" s="800">
        <f t="shared" ref="D39:K39" si="7">+D11+D29</f>
        <v>8988701048</v>
      </c>
      <c r="E39" s="703">
        <f t="shared" si="7"/>
        <v>10334991598</v>
      </c>
      <c r="F39" s="703">
        <f t="shared" si="7"/>
        <v>11544067694</v>
      </c>
      <c r="G39" s="703">
        <f t="shared" si="7"/>
        <v>12144822639</v>
      </c>
      <c r="H39" s="357">
        <f t="shared" si="2"/>
        <v>600754945</v>
      </c>
      <c r="I39" s="1272" t="e">
        <f t="shared" si="7"/>
        <v>#REF!</v>
      </c>
      <c r="J39" s="357" t="e">
        <f t="shared" si="7"/>
        <v>#REF!</v>
      </c>
      <c r="K39" s="357" t="e">
        <f t="shared" si="7"/>
        <v>#REF!</v>
      </c>
      <c r="L39" s="357" t="e">
        <f t="shared" ref="L39" si="8">+L11+L29</f>
        <v>#DIV/0!</v>
      </c>
    </row>
    <row r="40" spans="1:17" ht="12.2" customHeight="1" thickBot="1" x14ac:dyDescent="0.25">
      <c r="A40" s="14" t="s">
        <v>15</v>
      </c>
      <c r="B40" s="56" t="s">
        <v>312</v>
      </c>
      <c r="C40" s="110">
        <f>+C41+C42+C43</f>
        <v>0</v>
      </c>
      <c r="D40" s="268">
        <f t="shared" ref="D40:K40" si="9">+D41+D42+D43</f>
        <v>0</v>
      </c>
      <c r="E40" s="692">
        <f t="shared" si="9"/>
        <v>0</v>
      </c>
      <c r="F40" s="692">
        <f t="shared" si="9"/>
        <v>0</v>
      </c>
      <c r="G40" s="692">
        <f t="shared" si="9"/>
        <v>0</v>
      </c>
      <c r="H40" s="28">
        <f t="shared" si="2"/>
        <v>0</v>
      </c>
      <c r="I40" s="758">
        <f t="shared" si="9"/>
        <v>0</v>
      </c>
      <c r="J40" s="28">
        <f t="shared" si="9"/>
        <v>0</v>
      </c>
      <c r="K40" s="28">
        <f t="shared" si="9"/>
        <v>0</v>
      </c>
      <c r="L40" s="28" t="e">
        <f t="shared" ref="L40" si="10">+L41+L42+L43</f>
        <v>#DIV/0!</v>
      </c>
    </row>
    <row r="41" spans="1:17" s="33" customFormat="1" ht="12.2" customHeight="1" x14ac:dyDescent="0.2">
      <c r="A41" s="12" t="s">
        <v>100</v>
      </c>
      <c r="B41" s="17" t="s">
        <v>397</v>
      </c>
      <c r="C41" s="486">
        <f>'1.mell.kiadás_össz'!C40-'26._önként_össz_kiad'!C41-'26._államig_össz_kiad'!C41</f>
        <v>0</v>
      </c>
      <c r="D41" s="411">
        <f>'1.mell.kiadás_össz'!D40-'26._önként_össz_kiad'!D41-'26._államig_össz_kiad'!D41</f>
        <v>0</v>
      </c>
      <c r="E41" s="694">
        <f>'1.mell.kiadás_össz'!E40-'26._önként_össz_kiad'!E41-'26._államig_össz_kiad'!E41</f>
        <v>0</v>
      </c>
      <c r="F41" s="694">
        <f>'1.mell.kiadás_össz'!F40-'26._önként_össz_kiad'!F41-'26._államig_össz_kiad'!F41</f>
        <v>0</v>
      </c>
      <c r="G41" s="694">
        <f>'1.mell.kiadás_össz'!G40-'26._önként_össz_kiad'!G41-'26._államig_össz_kiad'!G41</f>
        <v>0</v>
      </c>
      <c r="H41" s="413">
        <f t="shared" si="2"/>
        <v>0</v>
      </c>
      <c r="I41" s="757">
        <f>'1.mell.kiadás_össz'!I40-'26._önként_össz_kiad'!I41-'26._államig_össz_kiad'!I41</f>
        <v>0</v>
      </c>
      <c r="J41" s="413">
        <f>'1.mell.kiadás_össz'!J40-'26._önként_össz_kiad'!J41-'26._államig_össz_kiad'!J41</f>
        <v>0</v>
      </c>
      <c r="K41" s="413">
        <f>'1.mell.kiadás_össz'!K40-'26._önként_össz_kiad'!K41-'26._államig_össz_kiad'!K41</f>
        <v>0</v>
      </c>
      <c r="L41" s="413" t="e">
        <f>'1.mell.kiadás_össz'!L40-'26._önként_össz_kiad'!L41</f>
        <v>#DIV/0!</v>
      </c>
    </row>
    <row r="42" spans="1:17" ht="12.2" customHeight="1" x14ac:dyDescent="0.2">
      <c r="A42" s="12" t="s">
        <v>101</v>
      </c>
      <c r="B42" s="17" t="s">
        <v>243</v>
      </c>
      <c r="C42" s="486">
        <f>'1.mell.kiadás_össz'!C41-'26._önként_össz_kiad'!C42-'26._államig_össz_kiad'!C42</f>
        <v>0</v>
      </c>
      <c r="D42" s="411">
        <f>'1.mell.kiadás_össz'!D41-'26._önként_össz_kiad'!D42-'26._államig_össz_kiad'!D42</f>
        <v>0</v>
      </c>
      <c r="E42" s="694">
        <f>'1.mell.kiadás_össz'!E41-'26._önként_össz_kiad'!E42-'26._államig_össz_kiad'!E42</f>
        <v>0</v>
      </c>
      <c r="F42" s="694">
        <f>'1.mell.kiadás_össz'!F41-'26._önként_össz_kiad'!F42-'26._államig_össz_kiad'!F42</f>
        <v>0</v>
      </c>
      <c r="G42" s="694">
        <f>'1.mell.kiadás_össz'!G41-'26._önként_össz_kiad'!G42-'26._államig_össz_kiad'!G42</f>
        <v>0</v>
      </c>
      <c r="H42" s="413">
        <f t="shared" si="2"/>
        <v>0</v>
      </c>
      <c r="I42" s="757">
        <f>'1.mell.kiadás_össz'!I41-'26._önként_össz_kiad'!I42-'26._államig_össz_kiad'!I42</f>
        <v>0</v>
      </c>
      <c r="J42" s="413">
        <f>'1.mell.kiadás_össz'!J41-'26._önként_össz_kiad'!J42-'26._államig_össz_kiad'!J42</f>
        <v>0</v>
      </c>
      <c r="K42" s="413">
        <f>'1.mell.kiadás_össz'!K41-'26._önként_össz_kiad'!K42-'26._államig_össz_kiad'!K42</f>
        <v>0</v>
      </c>
      <c r="L42" s="413" t="e">
        <f>'1.mell.kiadás_össz'!L41-'26._önként_össz_kiad'!L42</f>
        <v>#DIV/0!</v>
      </c>
    </row>
    <row r="43" spans="1:17" ht="12.2" customHeight="1" thickBot="1" x14ac:dyDescent="0.25">
      <c r="A43" s="13" t="s">
        <v>164</v>
      </c>
      <c r="B43" s="53" t="s">
        <v>244</v>
      </c>
      <c r="C43" s="486">
        <f>'1.mell.kiadás_össz'!C42-'26._önként_össz_kiad'!C43-'26._államig_össz_kiad'!C43</f>
        <v>0</v>
      </c>
      <c r="D43" s="411">
        <f>'1.mell.kiadás_össz'!D42-'26._önként_össz_kiad'!D43-'26._államig_össz_kiad'!D43</f>
        <v>0</v>
      </c>
      <c r="E43" s="694">
        <f>'1.mell.kiadás_össz'!E42-'26._önként_össz_kiad'!E43-'26._államig_össz_kiad'!E43</f>
        <v>0</v>
      </c>
      <c r="F43" s="694">
        <f>'1.mell.kiadás_össz'!F42-'26._önként_össz_kiad'!F43-'26._államig_össz_kiad'!F43</f>
        <v>0</v>
      </c>
      <c r="G43" s="694">
        <f>'1.mell.kiadás_össz'!G42-'26._önként_össz_kiad'!G43-'26._államig_össz_kiad'!G43</f>
        <v>0</v>
      </c>
      <c r="H43" s="413">
        <f t="shared" si="2"/>
        <v>0</v>
      </c>
      <c r="I43" s="757">
        <f>'1.mell.kiadás_össz'!I42-'26._önként_össz_kiad'!I43-'26._államig_össz_kiad'!I43</f>
        <v>0</v>
      </c>
      <c r="J43" s="413">
        <f>'1.mell.kiadás_össz'!J42-'26._önként_össz_kiad'!J43-'26._államig_össz_kiad'!J43</f>
        <v>0</v>
      </c>
      <c r="K43" s="413">
        <f>'1.mell.kiadás_össz'!K42-'26._önként_össz_kiad'!K43-'26._államig_össz_kiad'!K43</f>
        <v>0</v>
      </c>
      <c r="L43" s="413" t="e">
        <f>'1.mell.kiadás_össz'!L42-'26._önként_össz_kiad'!L43</f>
        <v>#DIV/0!</v>
      </c>
      <c r="Q43" s="25" t="s">
        <v>385</v>
      </c>
    </row>
    <row r="44" spans="1:17" ht="12.2" customHeight="1" thickBot="1" x14ac:dyDescent="0.25">
      <c r="A44" s="14" t="s">
        <v>16</v>
      </c>
      <c r="B44" s="56" t="s">
        <v>545</v>
      </c>
      <c r="C44" s="110">
        <f>+C45+C47+C46</f>
        <v>0</v>
      </c>
      <c r="D44" s="268">
        <f t="shared" ref="D44:K44" si="11">+D45+D47+D46</f>
        <v>468945500</v>
      </c>
      <c r="E44" s="692">
        <f t="shared" si="11"/>
        <v>468945500</v>
      </c>
      <c r="F44" s="692">
        <f t="shared" si="11"/>
        <v>468945500</v>
      </c>
      <c r="G44" s="692">
        <f t="shared" si="11"/>
        <v>468945500</v>
      </c>
      <c r="H44" s="28">
        <f t="shared" si="2"/>
        <v>0</v>
      </c>
      <c r="I44" s="758">
        <f t="shared" si="11"/>
        <v>0</v>
      </c>
      <c r="J44" s="28">
        <f t="shared" si="11"/>
        <v>0</v>
      </c>
      <c r="K44" s="28">
        <f t="shared" si="11"/>
        <v>0</v>
      </c>
      <c r="L44" s="28" t="e">
        <f t="shared" ref="L44" si="12">+L45+L47</f>
        <v>#DIV/0!</v>
      </c>
    </row>
    <row r="45" spans="1:17" ht="12.2" customHeight="1" x14ac:dyDescent="0.2">
      <c r="A45" s="12" t="s">
        <v>89</v>
      </c>
      <c r="B45" s="17" t="s">
        <v>391</v>
      </c>
      <c r="C45" s="486">
        <f>'1.mell.kiadás_össz'!C44-'26._önként_össz_kiad'!C45-'26._államig_össz_kiad'!C45</f>
        <v>0</v>
      </c>
      <c r="D45" s="411">
        <f>'1.mell.kiadás_össz'!D44-'26._önként_össz_kiad'!D45-'26._államig_össz_kiad'!D45</f>
        <v>468945500</v>
      </c>
      <c r="E45" s="694">
        <f>'1.mell.kiadás_össz'!E44-'26._önként_össz_kiad'!E45-'26._államig_össz_kiad'!E45</f>
        <v>468945500</v>
      </c>
      <c r="F45" s="694">
        <f>'1.mell.kiadás_össz'!F44-'26._önként_össz_kiad'!F45-'26._államig_össz_kiad'!F45</f>
        <v>468945500</v>
      </c>
      <c r="G45" s="694">
        <f>'1.mell.kiadás_össz'!G44-'26._önként_össz_kiad'!G45-'26._államig_össz_kiad'!G45</f>
        <v>468945500</v>
      </c>
      <c r="H45" s="413">
        <f t="shared" si="2"/>
        <v>0</v>
      </c>
      <c r="I45" s="757">
        <f>'1.mell.kiadás_össz'!I44-'26._önként_össz_kiad'!I45-'26._államig_össz_kiad'!I45</f>
        <v>0</v>
      </c>
      <c r="J45" s="413">
        <f>'1.mell.kiadás_össz'!J44-'26._önként_össz_kiad'!J45-'26._államig_össz_kiad'!J45</f>
        <v>0</v>
      </c>
      <c r="K45" s="413">
        <f>'1.mell.kiadás_össz'!K44-'26._önként_össz_kiad'!K45-'26._államig_össz_kiad'!K45</f>
        <v>0</v>
      </c>
      <c r="L45" s="413">
        <f>'1.mell.kiadás_össz'!L44-'26._önként_össz_kiad'!L45</f>
        <v>0</v>
      </c>
    </row>
    <row r="46" spans="1:17" ht="12.2" customHeight="1" x14ac:dyDescent="0.2">
      <c r="A46" s="12" t="s">
        <v>102</v>
      </c>
      <c r="B46" s="17" t="s">
        <v>392</v>
      </c>
      <c r="C46" s="486">
        <f>'1.mell.kiadás_össz'!C45-'26._önként_össz_kiad'!C46-'26._államig_össz_kiad'!C46</f>
        <v>0</v>
      </c>
      <c r="D46" s="411">
        <f>'1.mell.kiadás_össz'!D45-'26._önként_össz_kiad'!D46-'26._államig_össz_kiad'!D46</f>
        <v>0</v>
      </c>
      <c r="E46" s="694">
        <f>'1.mell.kiadás_össz'!E45-'26._önként_össz_kiad'!E46-'26._államig_össz_kiad'!E46</f>
        <v>0</v>
      </c>
      <c r="F46" s="694">
        <f>'1.mell.kiadás_össz'!F45-'26._önként_össz_kiad'!F46-'26._államig_össz_kiad'!F46</f>
        <v>0</v>
      </c>
      <c r="G46" s="694">
        <f>'1.mell.kiadás_össz'!G45-'26._önként_össz_kiad'!G46-'26._államig_össz_kiad'!G46</f>
        <v>0</v>
      </c>
      <c r="H46" s="413">
        <f t="shared" si="2"/>
        <v>0</v>
      </c>
      <c r="I46" s="757">
        <f>'1.mell.kiadás_össz'!I45-'26._önként_össz_kiad'!I46-'26._államig_össz_kiad'!I46</f>
        <v>0</v>
      </c>
      <c r="J46" s="413">
        <f>'1.mell.kiadás_össz'!J45-'26._önként_össz_kiad'!J46-'26._államig_össz_kiad'!J46</f>
        <v>0</v>
      </c>
      <c r="K46" s="413">
        <f>'1.mell.kiadás_össz'!K45-'26._önként_össz_kiad'!K46-'26._államig_össz_kiad'!K46</f>
        <v>0</v>
      </c>
      <c r="L46" s="413">
        <f>'1.mell.kiadás_össz'!L45-'26._önként_össz_kiad'!L46</f>
        <v>0</v>
      </c>
    </row>
    <row r="47" spans="1:17" ht="12.2" customHeight="1" thickBot="1" x14ac:dyDescent="0.25">
      <c r="A47" s="12" t="s">
        <v>103</v>
      </c>
      <c r="B47" s="53" t="s">
        <v>536</v>
      </c>
      <c r="C47" s="486">
        <f>'1.mell.kiadás_össz'!C46-'26._önként_össz_kiad'!C47-'26._államig_össz_kiad'!C47</f>
        <v>0</v>
      </c>
      <c r="D47" s="411">
        <f>'1.mell.kiadás_össz'!D46-'26._önként_össz_kiad'!D47-'26._államig_össz_kiad'!D47</f>
        <v>0</v>
      </c>
      <c r="E47" s="694">
        <f>'1.mell.kiadás_össz'!E46-'26._önként_össz_kiad'!E47-'26._államig_össz_kiad'!E47</f>
        <v>0</v>
      </c>
      <c r="F47" s="694">
        <f>'1.mell.kiadás_össz'!F46-'26._önként_össz_kiad'!F47-'26._államig_össz_kiad'!F47</f>
        <v>0</v>
      </c>
      <c r="G47" s="694">
        <f>'1.mell.kiadás_össz'!G46-'26._önként_össz_kiad'!G47-'26._államig_össz_kiad'!G47</f>
        <v>0</v>
      </c>
      <c r="H47" s="413">
        <f t="shared" si="2"/>
        <v>0</v>
      </c>
      <c r="I47" s="757">
        <f>'1.mell.kiadás_össz'!I46-'26._önként_össz_kiad'!I47-'26._államig_össz_kiad'!I47</f>
        <v>0</v>
      </c>
      <c r="J47" s="413">
        <f>'1.mell.kiadás_össz'!J46-'26._önként_össz_kiad'!J47-'26._államig_össz_kiad'!J47</f>
        <v>0</v>
      </c>
      <c r="K47" s="413">
        <f>'1.mell.kiadás_össz'!K46-'26._önként_össz_kiad'!K47-'26._államig_össz_kiad'!K47</f>
        <v>0</v>
      </c>
      <c r="L47" s="413" t="e">
        <f>'1.mell.kiadás_össz'!L46-'26._önként_össz_kiad'!L47</f>
        <v>#DIV/0!</v>
      </c>
    </row>
    <row r="48" spans="1:17" ht="12.2" customHeight="1" thickBot="1" x14ac:dyDescent="0.25">
      <c r="A48" s="14" t="s">
        <v>17</v>
      </c>
      <c r="B48" s="56" t="s">
        <v>542</v>
      </c>
      <c r="C48" s="1202">
        <f>+C49+C50+C51+C52+C53</f>
        <v>52821826</v>
      </c>
      <c r="D48" s="269">
        <f t="shared" ref="D48:K48" si="13">+D49+D50+D51+D52+D53</f>
        <v>1515389518</v>
      </c>
      <c r="E48" s="659">
        <f t="shared" si="13"/>
        <v>2314346206</v>
      </c>
      <c r="F48" s="659">
        <f t="shared" si="13"/>
        <v>3117241637</v>
      </c>
      <c r="G48" s="659">
        <f t="shared" si="13"/>
        <v>3456015409</v>
      </c>
      <c r="H48" s="72">
        <f t="shared" si="2"/>
        <v>338773772</v>
      </c>
      <c r="I48" s="768">
        <f t="shared" si="13"/>
        <v>0</v>
      </c>
      <c r="J48" s="72">
        <f t="shared" si="13"/>
        <v>0</v>
      </c>
      <c r="K48" s="72">
        <f t="shared" si="13"/>
        <v>0</v>
      </c>
      <c r="L48" s="72" t="e">
        <f t="shared" ref="L48" si="14">+L49+L50+L51+L52+L53</f>
        <v>#DIV/0!</v>
      </c>
      <c r="O48" s="77"/>
    </row>
    <row r="49" spans="1:14" x14ac:dyDescent="0.2">
      <c r="A49" s="12" t="s">
        <v>104</v>
      </c>
      <c r="B49" s="17" t="s">
        <v>240</v>
      </c>
      <c r="C49" s="486">
        <f>'1.mell.kiadás_össz'!C48-'26._önként_össz_kiad'!C49-'26._államig_össz_kiad'!C49</f>
        <v>0</v>
      </c>
      <c r="D49" s="411">
        <f>'1.mell.kiadás_össz'!D48-'26._önként_össz_kiad'!D49-'26._államig_össz_kiad'!D49</f>
        <v>0</v>
      </c>
      <c r="E49" s="694">
        <f>'1.mell.kiadás_össz'!E48-'26._önként_össz_kiad'!E49-'26._államig_össz_kiad'!E49</f>
        <v>0</v>
      </c>
      <c r="F49" s="694">
        <f>'1.mell.kiadás_össz'!F48-'26._önként_össz_kiad'!F49-'26._államig_össz_kiad'!F49</f>
        <v>0</v>
      </c>
      <c r="G49" s="694">
        <f>'1.mell.kiadás_össz'!G48-'26._önként_össz_kiad'!G49-'26._államig_össz_kiad'!G49</f>
        <v>0</v>
      </c>
      <c r="H49" s="413">
        <f t="shared" si="2"/>
        <v>0</v>
      </c>
      <c r="I49" s="757">
        <f>'1.mell.kiadás_össz'!I48-'26._önként_össz_kiad'!I49-'26._államig_össz_kiad'!I49</f>
        <v>0</v>
      </c>
      <c r="J49" s="413">
        <f>'1.mell.kiadás_össz'!J48-'26._önként_össz_kiad'!J49-'26._államig_össz_kiad'!J49</f>
        <v>0</v>
      </c>
      <c r="K49" s="413">
        <f>'1.mell.kiadás_össz'!K48-'26._önként_össz_kiad'!K49-'26._államig_össz_kiad'!K49</f>
        <v>0</v>
      </c>
      <c r="L49" s="413" t="e">
        <f>'1.mell.kiadás_össz'!L48-'26._önként_össz_kiad'!L49</f>
        <v>#DIV/0!</v>
      </c>
      <c r="M49" s="25" t="s">
        <v>385</v>
      </c>
    </row>
    <row r="50" spans="1:14" ht="12.2" customHeight="1" x14ac:dyDescent="0.2">
      <c r="A50" s="12" t="s">
        <v>105</v>
      </c>
      <c r="B50" s="17" t="s">
        <v>241</v>
      </c>
      <c r="C50" s="486">
        <f>'1.mell.kiadás_össz'!C49-'26._önként_össz_kiad'!C50-'26._államig_össz_kiad'!C50</f>
        <v>0</v>
      </c>
      <c r="D50" s="411">
        <f>'1.mell.kiadás_össz'!D49-'26._önként_össz_kiad'!D50-'26._államig_össz_kiad'!D50</f>
        <v>0</v>
      </c>
      <c r="E50" s="694">
        <f>'1.mell.kiadás_össz'!E49-'26._önként_össz_kiad'!E50-'26._államig_össz_kiad'!E50</f>
        <v>0</v>
      </c>
      <c r="F50" s="694">
        <f>'1.mell.kiadás_össz'!F49-'26._önként_össz_kiad'!F50-'26._államig_össz_kiad'!F50</f>
        <v>0</v>
      </c>
      <c r="G50" s="694">
        <f>'1.mell.kiadás_össz'!G49-'26._önként_össz_kiad'!G50-'26._államig_össz_kiad'!G50</f>
        <v>0</v>
      </c>
      <c r="H50" s="413">
        <f t="shared" si="2"/>
        <v>0</v>
      </c>
      <c r="I50" s="757">
        <f>'1.mell.kiadás_össz'!I49-'26._önként_össz_kiad'!I50-'26._államig_össz_kiad'!I50</f>
        <v>0</v>
      </c>
      <c r="J50" s="413">
        <f>'1.mell.kiadás_össz'!J49-'26._önként_össz_kiad'!J50-'26._államig_össz_kiad'!J50</f>
        <v>0</v>
      </c>
      <c r="K50" s="413">
        <f>'1.mell.kiadás_össz'!K49-'26._önként_össz_kiad'!K50-'26._államig_össz_kiad'!K50</f>
        <v>0</v>
      </c>
      <c r="L50" s="413" t="e">
        <f>'1.mell.kiadás_össz'!L49-'26._önként_össz_kiad'!L50</f>
        <v>#DIV/0!</v>
      </c>
    </row>
    <row r="51" spans="1:14" s="33" customFormat="1" ht="12.2" customHeight="1" x14ac:dyDescent="0.2">
      <c r="A51" s="12" t="s">
        <v>205</v>
      </c>
      <c r="B51" s="17" t="s">
        <v>398</v>
      </c>
      <c r="C51" s="486">
        <f>'1.mell.kiadás_össz'!C50-'26._önként_össz_kiad'!C51-'26._államig_össz_kiad'!C51</f>
        <v>0</v>
      </c>
      <c r="D51" s="411">
        <f>'1.mell.kiadás_össz'!D50-'26._önként_össz_kiad'!D51-'26._államig_össz_kiad'!D51</f>
        <v>0</v>
      </c>
      <c r="E51" s="694">
        <f>'1.mell.kiadás_össz'!E50-'26._önként_össz_kiad'!E51-'26._államig_össz_kiad'!E51</f>
        <v>0</v>
      </c>
      <c r="F51" s="694">
        <f>'1.mell.kiadás_össz'!F50-'26._önként_össz_kiad'!F51-'26._államig_össz_kiad'!F51</f>
        <v>0</v>
      </c>
      <c r="G51" s="694">
        <f>'1.mell.kiadás_össz'!G50-'26._önként_össz_kiad'!G51-'26._államig_össz_kiad'!G51</f>
        <v>0</v>
      </c>
      <c r="H51" s="413">
        <f t="shared" si="2"/>
        <v>0</v>
      </c>
      <c r="I51" s="757">
        <f>'1.mell.kiadás_össz'!I50-'26._önként_össz_kiad'!I51-'26._államig_össz_kiad'!I51</f>
        <v>0</v>
      </c>
      <c r="J51" s="413">
        <f>'1.mell.kiadás_össz'!J50-'26._önként_össz_kiad'!J51-'26._államig_össz_kiad'!J51</f>
        <v>0</v>
      </c>
      <c r="K51" s="413">
        <f>'1.mell.kiadás_össz'!K50-'26._önként_össz_kiad'!K51-'26._államig_össz_kiad'!K51</f>
        <v>0</v>
      </c>
      <c r="L51" s="413" t="e">
        <f>'1.mell.kiadás_össz'!L50-'26._önként_össz_kiad'!L51</f>
        <v>#DIV/0!</v>
      </c>
    </row>
    <row r="52" spans="1:14" s="33" customFormat="1" ht="12.2" customHeight="1" x14ac:dyDescent="0.2">
      <c r="A52" s="13" t="s">
        <v>206</v>
      </c>
      <c r="B52" s="53" t="s">
        <v>229</v>
      </c>
      <c r="C52" s="486">
        <f>'1.mell.kiadás_össz'!C51-'26._önként_össz_kiad'!C52-'26._államig_össz_kiad'!C52</f>
        <v>0</v>
      </c>
      <c r="D52" s="411">
        <f>'1.mell.kiadás_össz'!D51-'26._önként_össz_kiad'!D52-'26._államig_össz_kiad'!D52</f>
        <v>0</v>
      </c>
      <c r="E52" s="694">
        <f>'1.mell.kiadás_össz'!E51-'26._önként_össz_kiad'!E52-'26._államig_össz_kiad'!E52</f>
        <v>0</v>
      </c>
      <c r="F52" s="694">
        <f>'1.mell.kiadás_össz'!F51-'26._önként_össz_kiad'!F52-'26._államig_össz_kiad'!F52</f>
        <v>0</v>
      </c>
      <c r="G52" s="694">
        <f>'1.mell.kiadás_össz'!G51-'26._önként_össz_kiad'!G52-'26._államig_össz_kiad'!G52</f>
        <v>0</v>
      </c>
      <c r="H52" s="413">
        <f t="shared" si="2"/>
        <v>0</v>
      </c>
      <c r="I52" s="757">
        <f>'1.mell.kiadás_össz'!I51-'26._önként_össz_kiad'!I52-'26._államig_össz_kiad'!I52</f>
        <v>0</v>
      </c>
      <c r="J52" s="413">
        <f>'1.mell.kiadás_össz'!J51-'26._önként_össz_kiad'!J52-'26._államig_össz_kiad'!J52</f>
        <v>0</v>
      </c>
      <c r="K52" s="413">
        <f>'1.mell.kiadás_össz'!K51-'26._önként_össz_kiad'!K52-'26._államig_össz_kiad'!K52</f>
        <v>0</v>
      </c>
      <c r="L52" s="413" t="e">
        <f>'1.mell.kiadás_össz'!L51-'26._önként_össz_kiad'!L52</f>
        <v>#DIV/0!</v>
      </c>
    </row>
    <row r="53" spans="1:14" s="33" customFormat="1" ht="12.2" customHeight="1" thickBot="1" x14ac:dyDescent="0.25">
      <c r="A53" s="244" t="s">
        <v>208</v>
      </c>
      <c r="B53" s="245" t="s">
        <v>399</v>
      </c>
      <c r="C53" s="1271">
        <f>'1.mell.kiadás_össz'!C52-'26._önként_össz_kiad'!C53-'26._államig_össz_kiad'!C53</f>
        <v>52821826</v>
      </c>
      <c r="D53" s="801">
        <f>'1.mell.kiadás_össz'!D52-'26._önként_össz_kiad'!D53-'26._államig_össz_kiad'!D53</f>
        <v>1515389518</v>
      </c>
      <c r="E53" s="704">
        <f>'1.mell.kiadás_össz'!E52-'26._önként_össz_kiad'!E53-'26._államig_össz_kiad'!E53</f>
        <v>2314346206</v>
      </c>
      <c r="F53" s="704">
        <f>'1.mell.kiadás_össz'!F52-'26._önként_össz_kiad'!F53-'26._államig_össz_kiad'!F53</f>
        <v>3117241637</v>
      </c>
      <c r="G53" s="704">
        <f>'1.mell.kiadás_össz'!G52-'26._önként_össz_kiad'!G53-'26._államig_össz_kiad'!G53</f>
        <v>3456015409</v>
      </c>
      <c r="H53" s="655">
        <f t="shared" si="2"/>
        <v>338773772</v>
      </c>
      <c r="I53" s="809">
        <f>'1.mell.kiadás_össz'!I52-'26._önként_össz_kiad'!I53-'26._államig_össz_kiad'!I53</f>
        <v>0</v>
      </c>
      <c r="J53" s="655">
        <f>'1.mell.kiadás_össz'!J52-'26._önként_össz_kiad'!J53-'26._államig_össz_kiad'!J53</f>
        <v>0</v>
      </c>
      <c r="K53" s="655">
        <f>'1.mell.kiadás_össz'!K52-'26._önként_össz_kiad'!K53-'26._államig_össz_kiad'!K53</f>
        <v>0</v>
      </c>
      <c r="L53" s="655">
        <f>'1.mell.kiadás_össz'!L52-'26._önként_össz_kiad'!L53</f>
        <v>0</v>
      </c>
    </row>
    <row r="54" spans="1:14" s="689" customFormat="1" ht="12.2" customHeight="1" thickBot="1" x14ac:dyDescent="0.25">
      <c r="A54" s="14" t="s">
        <v>18</v>
      </c>
      <c r="B54" s="56" t="s">
        <v>544</v>
      </c>
      <c r="C54" s="1203">
        <f>+C40+C44+C48</f>
        <v>52821826</v>
      </c>
      <c r="D54" s="432">
        <f t="shared" ref="D54:K54" si="15">+D40+D44+D48</f>
        <v>1984335018</v>
      </c>
      <c r="E54" s="705">
        <f t="shared" si="15"/>
        <v>2783291706</v>
      </c>
      <c r="F54" s="705">
        <f t="shared" si="15"/>
        <v>3586187137</v>
      </c>
      <c r="G54" s="705">
        <f t="shared" si="15"/>
        <v>3924960909</v>
      </c>
      <c r="H54" s="687">
        <f t="shared" si="2"/>
        <v>338773772</v>
      </c>
      <c r="I54" s="810">
        <f t="shared" si="15"/>
        <v>0</v>
      </c>
      <c r="J54" s="687">
        <f t="shared" si="15"/>
        <v>0</v>
      </c>
      <c r="K54" s="687">
        <f t="shared" si="15"/>
        <v>0</v>
      </c>
      <c r="L54" s="687" t="e">
        <f t="shared" ref="L54" si="16">+L40+L44+L48</f>
        <v>#DIV/0!</v>
      </c>
    </row>
    <row r="55" spans="1:14" s="689" customFormat="1" ht="15" customHeight="1" thickBot="1" x14ac:dyDescent="0.25">
      <c r="A55" s="78" t="s">
        <v>19</v>
      </c>
      <c r="B55" s="688" t="s">
        <v>543</v>
      </c>
      <c r="C55" s="1203">
        <f>+C39+C54</f>
        <v>8304045755</v>
      </c>
      <c r="D55" s="432">
        <f>+D39+D54</f>
        <v>10973036066</v>
      </c>
      <c r="E55" s="705">
        <f t="shared" ref="E55:K55" si="17">+E39+E54</f>
        <v>13118283304</v>
      </c>
      <c r="F55" s="705">
        <f t="shared" si="17"/>
        <v>15130254831</v>
      </c>
      <c r="G55" s="705">
        <f t="shared" si="17"/>
        <v>16069783548</v>
      </c>
      <c r="H55" s="687">
        <f t="shared" si="2"/>
        <v>939528717</v>
      </c>
      <c r="I55" s="810" t="e">
        <f t="shared" si="17"/>
        <v>#REF!</v>
      </c>
      <c r="J55" s="687" t="e">
        <f t="shared" si="17"/>
        <v>#REF!</v>
      </c>
      <c r="K55" s="687" t="e">
        <f t="shared" si="17"/>
        <v>#REF!</v>
      </c>
      <c r="L55" s="687" t="e">
        <f t="shared" ref="L55" si="18">+L39+L54</f>
        <v>#DIV/0!</v>
      </c>
      <c r="N55" s="1310" t="b">
        <f>G55='26._köt_össz_bev'!G84</f>
        <v>1</v>
      </c>
    </row>
    <row r="56" spans="1:14" ht="13.5" thickBot="1" x14ac:dyDescent="0.25">
      <c r="A56" s="656"/>
      <c r="B56" s="657"/>
      <c r="C56" s="658"/>
      <c r="D56" s="658"/>
      <c r="H56" s="27"/>
      <c r="I56" s="27"/>
      <c r="J56" s="27"/>
      <c r="K56" s="27"/>
      <c r="L56" s="27"/>
    </row>
    <row r="57" spans="1:14" ht="15" customHeight="1" thickBot="1" x14ac:dyDescent="0.25">
      <c r="A57" s="764" t="s">
        <v>292</v>
      </c>
      <c r="B57" s="766"/>
      <c r="C57" s="135">
        <f>'1.mell.kiadás_össz'!C56-'26._önként_össz_kiad'!C57-'26._államig_össz_kiad'!C57</f>
        <v>299</v>
      </c>
      <c r="D57" s="765">
        <f>'1.mell.kiadás_össz'!D56-'26._önként_össz_kiad'!D57-'26._államig_össz_kiad'!D57</f>
        <v>327</v>
      </c>
      <c r="E57" s="647">
        <f>'1.mell.kiadás_össz'!E56-'26._önként_össz_kiad'!E57-'26._államig_össz_kiad'!E57</f>
        <v>318</v>
      </c>
      <c r="F57" s="647">
        <f>'1.mell.kiadás_össz'!F56-'26._önként_össz_kiad'!F57-'26._államig_össz_kiad'!F57</f>
        <v>317</v>
      </c>
      <c r="G57" s="647">
        <f>'1.mell.kiadás_össz'!G56-'26._önként_össz_kiad'!G57-'26._államig_össz_kiad'!G57</f>
        <v>317</v>
      </c>
      <c r="H57" s="246">
        <f t="shared" si="2"/>
        <v>0</v>
      </c>
      <c r="I57" s="246">
        <f>'1.mell.kiadás_össz'!I56-'26._önként_össz_kiad'!I57-'26._államig_össz_kiad'!I57</f>
        <v>-2</v>
      </c>
      <c r="J57" s="246">
        <f>'1.mell.kiadás_össz'!J56-'26._önként_össz_kiad'!J57-'26._államig_össz_kiad'!J57</f>
        <v>-2</v>
      </c>
      <c r="K57" s="246">
        <f>'1.mell.kiadás_össz'!K56-'26._önként_össz_kiad'!K57-'26._államig_össz_kiad'!K57</f>
        <v>-2</v>
      </c>
      <c r="L57" s="246">
        <f>'1.mell.kiadás_össz'!L56-'26._önként_össz_kiad'!L57</f>
        <v>-2</v>
      </c>
    </row>
    <row r="58" spans="1:14" ht="14.25" hidden="1" customHeight="1" thickBot="1" x14ac:dyDescent="0.25">
      <c r="A58" s="67" t="s">
        <v>291</v>
      </c>
      <c r="B58" s="660"/>
      <c r="C58" s="735" t="e">
        <f>'1.mell.kiadás_össz'!C57-'26._önként_össz_kiad'!C58-'26._államig_össz_kiad'!C58</f>
        <v>#REF!</v>
      </c>
      <c r="D58" s="769" t="e">
        <f>'1.mell.kiadás_össz'!D57-'26._önként_össz_kiad'!D58-'26._államig_össz_kiad'!D58</f>
        <v>#REF!</v>
      </c>
      <c r="E58" s="733" t="e">
        <f>'1.mell.kiadás_össz'!E57-'26._önként_össz_kiad'!E58-'26._államig_össz_kiad'!E58</f>
        <v>#REF!</v>
      </c>
      <c r="F58" s="733" t="e">
        <f>'1.mell.kiadás_össz'!F57-'26._önként_össz_kiad'!F58-'26._államig_össz_kiad'!F58</f>
        <v>#REF!</v>
      </c>
      <c r="G58" s="733" t="e">
        <f>'1.mell.kiadás_össz'!G57-'26._önként_össz_kiad'!G58-'26._államig_össz_kiad'!G58</f>
        <v>#REF!</v>
      </c>
      <c r="H58" s="735" t="e">
        <f t="shared" ref="H58" si="19">+D58-C58</f>
        <v>#REF!</v>
      </c>
      <c r="I58" s="735" t="e">
        <f>'1.mell.kiadás_össz'!I57-'26._önként_össz_kiad'!I58-'26._államig_össz_kiad'!I58</f>
        <v>#REF!</v>
      </c>
      <c r="J58" s="735" t="e">
        <f>'1.mell.kiadás_össz'!J57-'26._önként_össz_kiad'!J58-'26._államig_össz_kiad'!J58</f>
        <v>#REF!</v>
      </c>
      <c r="K58" s="735" t="e">
        <f>'1.mell.kiadás_össz'!K57-'26._önként_össz_kiad'!K58-'26._államig_össz_kiad'!K58</f>
        <v>#REF!</v>
      </c>
      <c r="L58" s="735" t="e">
        <f>'1.mell.kiadás_össz'!L57-'26._önként_össz_kiad'!L58</f>
        <v>#DIV/0!</v>
      </c>
    </row>
    <row r="59" spans="1:14" x14ac:dyDescent="0.2">
      <c r="H59" s="27" t="s">
        <v>385</v>
      </c>
      <c r="I59" s="27"/>
      <c r="J59" s="27"/>
      <c r="K59" s="27"/>
      <c r="L59" s="27"/>
    </row>
    <row r="69" spans="8:8" x14ac:dyDescent="0.2">
      <c r="H69" s="1198" t="s">
        <v>385</v>
      </c>
    </row>
  </sheetData>
  <sheetProtection formatCells="0"/>
  <mergeCells count="6">
    <mergeCell ref="A8:H8"/>
    <mergeCell ref="A1:H1"/>
    <mergeCell ref="A2:H2"/>
    <mergeCell ref="A4:H4"/>
    <mergeCell ref="A5:H5"/>
    <mergeCell ref="A6:H6"/>
  </mergeCells>
  <printOptions horizontalCentered="1"/>
  <pageMargins left="0.39370078740157483" right="0.39370078740157483" top="0.78740157480314965" bottom="0.78740157480314965" header="0.78740157480314965" footer="0.78740157480314965"/>
  <pageSetup paperSize="9" scale="79" orientation="portrait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O86"/>
  <sheetViews>
    <sheetView view="pageBreakPreview" zoomScale="142" zoomScaleNormal="100" zoomScaleSheetLayoutView="142" workbookViewId="0">
      <selection activeCell="A2" sqref="A2:H2"/>
    </sheetView>
  </sheetViews>
  <sheetFormatPr defaultRowHeight="12.75" x14ac:dyDescent="0.2"/>
  <cols>
    <col min="1" max="1" width="8.5" style="79" customWidth="1"/>
    <col min="2" max="2" width="59.6640625" style="80" customWidth="1"/>
    <col min="3" max="3" width="13.1640625" style="81" customWidth="1"/>
    <col min="4" max="4" width="14.5" style="81" hidden="1" customWidth="1"/>
    <col min="5" max="5" width="14" style="81" hidden="1" customWidth="1"/>
    <col min="6" max="6" width="15" style="81" customWidth="1"/>
    <col min="7" max="7" width="16.83203125" style="81" customWidth="1"/>
    <col min="8" max="8" width="14.33203125" style="81" customWidth="1"/>
    <col min="9" max="12" width="13.5" style="81" hidden="1" customWidth="1"/>
    <col min="13" max="261" width="9.33203125" style="25"/>
    <col min="262" max="262" width="19.5" style="25" customWidth="1"/>
    <col min="263" max="263" width="69.33203125" style="25" customWidth="1"/>
    <col min="264" max="264" width="21.5" style="25" customWidth="1"/>
    <col min="265" max="517" width="9.33203125" style="25"/>
    <col min="518" max="518" width="19.5" style="25" customWidth="1"/>
    <col min="519" max="519" width="69.33203125" style="25" customWidth="1"/>
    <col min="520" max="520" width="21.5" style="25" customWidth="1"/>
    <col min="521" max="773" width="9.33203125" style="25"/>
    <col min="774" max="774" width="19.5" style="25" customWidth="1"/>
    <col min="775" max="775" width="69.33203125" style="25" customWidth="1"/>
    <col min="776" max="776" width="21.5" style="25" customWidth="1"/>
    <col min="777" max="1029" width="9.33203125" style="25"/>
    <col min="1030" max="1030" width="19.5" style="25" customWidth="1"/>
    <col min="1031" max="1031" width="69.33203125" style="25" customWidth="1"/>
    <col min="1032" max="1032" width="21.5" style="25" customWidth="1"/>
    <col min="1033" max="1285" width="9.33203125" style="25"/>
    <col min="1286" max="1286" width="19.5" style="25" customWidth="1"/>
    <col min="1287" max="1287" width="69.33203125" style="25" customWidth="1"/>
    <col min="1288" max="1288" width="21.5" style="25" customWidth="1"/>
    <col min="1289" max="1541" width="9.33203125" style="25"/>
    <col min="1542" max="1542" width="19.5" style="25" customWidth="1"/>
    <col min="1543" max="1543" width="69.33203125" style="25" customWidth="1"/>
    <col min="1544" max="1544" width="21.5" style="25" customWidth="1"/>
    <col min="1545" max="1797" width="9.33203125" style="25"/>
    <col min="1798" max="1798" width="19.5" style="25" customWidth="1"/>
    <col min="1799" max="1799" width="69.33203125" style="25" customWidth="1"/>
    <col min="1800" max="1800" width="21.5" style="25" customWidth="1"/>
    <col min="1801" max="2053" width="9.33203125" style="25"/>
    <col min="2054" max="2054" width="19.5" style="25" customWidth="1"/>
    <col min="2055" max="2055" width="69.33203125" style="25" customWidth="1"/>
    <col min="2056" max="2056" width="21.5" style="25" customWidth="1"/>
    <col min="2057" max="2309" width="9.33203125" style="25"/>
    <col min="2310" max="2310" width="19.5" style="25" customWidth="1"/>
    <col min="2311" max="2311" width="69.33203125" style="25" customWidth="1"/>
    <col min="2312" max="2312" width="21.5" style="25" customWidth="1"/>
    <col min="2313" max="2565" width="9.33203125" style="25"/>
    <col min="2566" max="2566" width="19.5" style="25" customWidth="1"/>
    <col min="2567" max="2567" width="69.33203125" style="25" customWidth="1"/>
    <col min="2568" max="2568" width="21.5" style="25" customWidth="1"/>
    <col min="2569" max="2821" width="9.33203125" style="25"/>
    <col min="2822" max="2822" width="19.5" style="25" customWidth="1"/>
    <col min="2823" max="2823" width="69.33203125" style="25" customWidth="1"/>
    <col min="2824" max="2824" width="21.5" style="25" customWidth="1"/>
    <col min="2825" max="3077" width="9.33203125" style="25"/>
    <col min="3078" max="3078" width="19.5" style="25" customWidth="1"/>
    <col min="3079" max="3079" width="69.33203125" style="25" customWidth="1"/>
    <col min="3080" max="3080" width="21.5" style="25" customWidth="1"/>
    <col min="3081" max="3333" width="9.33203125" style="25"/>
    <col min="3334" max="3334" width="19.5" style="25" customWidth="1"/>
    <col min="3335" max="3335" width="69.33203125" style="25" customWidth="1"/>
    <col min="3336" max="3336" width="21.5" style="25" customWidth="1"/>
    <col min="3337" max="3589" width="9.33203125" style="25"/>
    <col min="3590" max="3590" width="19.5" style="25" customWidth="1"/>
    <col min="3591" max="3591" width="69.33203125" style="25" customWidth="1"/>
    <col min="3592" max="3592" width="21.5" style="25" customWidth="1"/>
    <col min="3593" max="3845" width="9.33203125" style="25"/>
    <col min="3846" max="3846" width="19.5" style="25" customWidth="1"/>
    <col min="3847" max="3847" width="69.33203125" style="25" customWidth="1"/>
    <col min="3848" max="3848" width="21.5" style="25" customWidth="1"/>
    <col min="3849" max="4101" width="9.33203125" style="25"/>
    <col min="4102" max="4102" width="19.5" style="25" customWidth="1"/>
    <col min="4103" max="4103" width="69.33203125" style="25" customWidth="1"/>
    <col min="4104" max="4104" width="21.5" style="25" customWidth="1"/>
    <col min="4105" max="4357" width="9.33203125" style="25"/>
    <col min="4358" max="4358" width="19.5" style="25" customWidth="1"/>
    <col min="4359" max="4359" width="69.33203125" style="25" customWidth="1"/>
    <col min="4360" max="4360" width="21.5" style="25" customWidth="1"/>
    <col min="4361" max="4613" width="9.33203125" style="25"/>
    <col min="4614" max="4614" width="19.5" style="25" customWidth="1"/>
    <col min="4615" max="4615" width="69.33203125" style="25" customWidth="1"/>
    <col min="4616" max="4616" width="21.5" style="25" customWidth="1"/>
    <col min="4617" max="4869" width="9.33203125" style="25"/>
    <col min="4870" max="4870" width="19.5" style="25" customWidth="1"/>
    <col min="4871" max="4871" width="69.33203125" style="25" customWidth="1"/>
    <col min="4872" max="4872" width="21.5" style="25" customWidth="1"/>
    <col min="4873" max="5125" width="9.33203125" style="25"/>
    <col min="5126" max="5126" width="19.5" style="25" customWidth="1"/>
    <col min="5127" max="5127" width="69.33203125" style="25" customWidth="1"/>
    <col min="5128" max="5128" width="21.5" style="25" customWidth="1"/>
    <col min="5129" max="5381" width="9.33203125" style="25"/>
    <col min="5382" max="5382" width="19.5" style="25" customWidth="1"/>
    <col min="5383" max="5383" width="69.33203125" style="25" customWidth="1"/>
    <col min="5384" max="5384" width="21.5" style="25" customWidth="1"/>
    <col min="5385" max="5637" width="9.33203125" style="25"/>
    <col min="5638" max="5638" width="19.5" style="25" customWidth="1"/>
    <col min="5639" max="5639" width="69.33203125" style="25" customWidth="1"/>
    <col min="5640" max="5640" width="21.5" style="25" customWidth="1"/>
    <col min="5641" max="5893" width="9.33203125" style="25"/>
    <col min="5894" max="5894" width="19.5" style="25" customWidth="1"/>
    <col min="5895" max="5895" width="69.33203125" style="25" customWidth="1"/>
    <col min="5896" max="5896" width="21.5" style="25" customWidth="1"/>
    <col min="5897" max="6149" width="9.33203125" style="25"/>
    <col min="6150" max="6150" width="19.5" style="25" customWidth="1"/>
    <col min="6151" max="6151" width="69.33203125" style="25" customWidth="1"/>
    <col min="6152" max="6152" width="21.5" style="25" customWidth="1"/>
    <col min="6153" max="6405" width="9.33203125" style="25"/>
    <col min="6406" max="6406" width="19.5" style="25" customWidth="1"/>
    <col min="6407" max="6407" width="69.33203125" style="25" customWidth="1"/>
    <col min="6408" max="6408" width="21.5" style="25" customWidth="1"/>
    <col min="6409" max="6661" width="9.33203125" style="25"/>
    <col min="6662" max="6662" width="19.5" style="25" customWidth="1"/>
    <col min="6663" max="6663" width="69.33203125" style="25" customWidth="1"/>
    <col min="6664" max="6664" width="21.5" style="25" customWidth="1"/>
    <col min="6665" max="6917" width="9.33203125" style="25"/>
    <col min="6918" max="6918" width="19.5" style="25" customWidth="1"/>
    <col min="6919" max="6919" width="69.33203125" style="25" customWidth="1"/>
    <col min="6920" max="6920" width="21.5" style="25" customWidth="1"/>
    <col min="6921" max="7173" width="9.33203125" style="25"/>
    <col min="7174" max="7174" width="19.5" style="25" customWidth="1"/>
    <col min="7175" max="7175" width="69.33203125" style="25" customWidth="1"/>
    <col min="7176" max="7176" width="21.5" style="25" customWidth="1"/>
    <col min="7177" max="7429" width="9.33203125" style="25"/>
    <col min="7430" max="7430" width="19.5" style="25" customWidth="1"/>
    <col min="7431" max="7431" width="69.33203125" style="25" customWidth="1"/>
    <col min="7432" max="7432" width="21.5" style="25" customWidth="1"/>
    <col min="7433" max="7685" width="9.33203125" style="25"/>
    <col min="7686" max="7686" width="19.5" style="25" customWidth="1"/>
    <col min="7687" max="7687" width="69.33203125" style="25" customWidth="1"/>
    <col min="7688" max="7688" width="21.5" style="25" customWidth="1"/>
    <col min="7689" max="7941" width="9.33203125" style="25"/>
    <col min="7942" max="7942" width="19.5" style="25" customWidth="1"/>
    <col min="7943" max="7943" width="69.33203125" style="25" customWidth="1"/>
    <col min="7944" max="7944" width="21.5" style="25" customWidth="1"/>
    <col min="7945" max="8197" width="9.33203125" style="25"/>
    <col min="8198" max="8198" width="19.5" style="25" customWidth="1"/>
    <col min="8199" max="8199" width="69.33203125" style="25" customWidth="1"/>
    <col min="8200" max="8200" width="21.5" style="25" customWidth="1"/>
    <col min="8201" max="8453" width="9.33203125" style="25"/>
    <col min="8454" max="8454" width="19.5" style="25" customWidth="1"/>
    <col min="8455" max="8455" width="69.33203125" style="25" customWidth="1"/>
    <col min="8456" max="8456" width="21.5" style="25" customWidth="1"/>
    <col min="8457" max="8709" width="9.33203125" style="25"/>
    <col min="8710" max="8710" width="19.5" style="25" customWidth="1"/>
    <col min="8711" max="8711" width="69.33203125" style="25" customWidth="1"/>
    <col min="8712" max="8712" width="21.5" style="25" customWidth="1"/>
    <col min="8713" max="8965" width="9.33203125" style="25"/>
    <col min="8966" max="8966" width="19.5" style="25" customWidth="1"/>
    <col min="8967" max="8967" width="69.33203125" style="25" customWidth="1"/>
    <col min="8968" max="8968" width="21.5" style="25" customWidth="1"/>
    <col min="8969" max="9221" width="9.33203125" style="25"/>
    <col min="9222" max="9222" width="19.5" style="25" customWidth="1"/>
    <col min="9223" max="9223" width="69.33203125" style="25" customWidth="1"/>
    <col min="9224" max="9224" width="21.5" style="25" customWidth="1"/>
    <col min="9225" max="9477" width="9.33203125" style="25"/>
    <col min="9478" max="9478" width="19.5" style="25" customWidth="1"/>
    <col min="9479" max="9479" width="69.33203125" style="25" customWidth="1"/>
    <col min="9480" max="9480" width="21.5" style="25" customWidth="1"/>
    <col min="9481" max="9733" width="9.33203125" style="25"/>
    <col min="9734" max="9734" width="19.5" style="25" customWidth="1"/>
    <col min="9735" max="9735" width="69.33203125" style="25" customWidth="1"/>
    <col min="9736" max="9736" width="21.5" style="25" customWidth="1"/>
    <col min="9737" max="9989" width="9.33203125" style="25"/>
    <col min="9990" max="9990" width="19.5" style="25" customWidth="1"/>
    <col min="9991" max="9991" width="69.33203125" style="25" customWidth="1"/>
    <col min="9992" max="9992" width="21.5" style="25" customWidth="1"/>
    <col min="9993" max="10245" width="9.33203125" style="25"/>
    <col min="10246" max="10246" width="19.5" style="25" customWidth="1"/>
    <col min="10247" max="10247" width="69.33203125" style="25" customWidth="1"/>
    <col min="10248" max="10248" width="21.5" style="25" customWidth="1"/>
    <col min="10249" max="10501" width="9.33203125" style="25"/>
    <col min="10502" max="10502" width="19.5" style="25" customWidth="1"/>
    <col min="10503" max="10503" width="69.33203125" style="25" customWidth="1"/>
    <col min="10504" max="10504" width="21.5" style="25" customWidth="1"/>
    <col min="10505" max="10757" width="9.33203125" style="25"/>
    <col min="10758" max="10758" width="19.5" style="25" customWidth="1"/>
    <col min="10759" max="10759" width="69.33203125" style="25" customWidth="1"/>
    <col min="10760" max="10760" width="21.5" style="25" customWidth="1"/>
    <col min="10761" max="11013" width="9.33203125" style="25"/>
    <col min="11014" max="11014" width="19.5" style="25" customWidth="1"/>
    <col min="11015" max="11015" width="69.33203125" style="25" customWidth="1"/>
    <col min="11016" max="11016" width="21.5" style="25" customWidth="1"/>
    <col min="11017" max="11269" width="9.33203125" style="25"/>
    <col min="11270" max="11270" width="19.5" style="25" customWidth="1"/>
    <col min="11271" max="11271" width="69.33203125" style="25" customWidth="1"/>
    <col min="11272" max="11272" width="21.5" style="25" customWidth="1"/>
    <col min="11273" max="11525" width="9.33203125" style="25"/>
    <col min="11526" max="11526" width="19.5" style="25" customWidth="1"/>
    <col min="11527" max="11527" width="69.33203125" style="25" customWidth="1"/>
    <col min="11528" max="11528" width="21.5" style="25" customWidth="1"/>
    <col min="11529" max="11781" width="9.33203125" style="25"/>
    <col min="11782" max="11782" width="19.5" style="25" customWidth="1"/>
    <col min="11783" max="11783" width="69.33203125" style="25" customWidth="1"/>
    <col min="11784" max="11784" width="21.5" style="25" customWidth="1"/>
    <col min="11785" max="12037" width="9.33203125" style="25"/>
    <col min="12038" max="12038" width="19.5" style="25" customWidth="1"/>
    <col min="12039" max="12039" width="69.33203125" style="25" customWidth="1"/>
    <col min="12040" max="12040" width="21.5" style="25" customWidth="1"/>
    <col min="12041" max="12293" width="9.33203125" style="25"/>
    <col min="12294" max="12294" width="19.5" style="25" customWidth="1"/>
    <col min="12295" max="12295" width="69.33203125" style="25" customWidth="1"/>
    <col min="12296" max="12296" width="21.5" style="25" customWidth="1"/>
    <col min="12297" max="12549" width="9.33203125" style="25"/>
    <col min="12550" max="12550" width="19.5" style="25" customWidth="1"/>
    <col min="12551" max="12551" width="69.33203125" style="25" customWidth="1"/>
    <col min="12552" max="12552" width="21.5" style="25" customWidth="1"/>
    <col min="12553" max="12805" width="9.33203125" style="25"/>
    <col min="12806" max="12806" width="19.5" style="25" customWidth="1"/>
    <col min="12807" max="12807" width="69.33203125" style="25" customWidth="1"/>
    <col min="12808" max="12808" width="21.5" style="25" customWidth="1"/>
    <col min="12809" max="13061" width="9.33203125" style="25"/>
    <col min="13062" max="13062" width="19.5" style="25" customWidth="1"/>
    <col min="13063" max="13063" width="69.33203125" style="25" customWidth="1"/>
    <col min="13064" max="13064" width="21.5" style="25" customWidth="1"/>
    <col min="13065" max="13317" width="9.33203125" style="25"/>
    <col min="13318" max="13318" width="19.5" style="25" customWidth="1"/>
    <col min="13319" max="13319" width="69.33203125" style="25" customWidth="1"/>
    <col min="13320" max="13320" width="21.5" style="25" customWidth="1"/>
    <col min="13321" max="13573" width="9.33203125" style="25"/>
    <col min="13574" max="13574" width="19.5" style="25" customWidth="1"/>
    <col min="13575" max="13575" width="69.33203125" style="25" customWidth="1"/>
    <col min="13576" max="13576" width="21.5" style="25" customWidth="1"/>
    <col min="13577" max="13829" width="9.33203125" style="25"/>
    <col min="13830" max="13830" width="19.5" style="25" customWidth="1"/>
    <col min="13831" max="13831" width="69.33203125" style="25" customWidth="1"/>
    <col min="13832" max="13832" width="21.5" style="25" customWidth="1"/>
    <col min="13833" max="14085" width="9.33203125" style="25"/>
    <col min="14086" max="14086" width="19.5" style="25" customWidth="1"/>
    <col min="14087" max="14087" width="69.33203125" style="25" customWidth="1"/>
    <col min="14088" max="14088" width="21.5" style="25" customWidth="1"/>
    <col min="14089" max="14341" width="9.33203125" style="25"/>
    <col min="14342" max="14342" width="19.5" style="25" customWidth="1"/>
    <col min="14343" max="14343" width="69.33203125" style="25" customWidth="1"/>
    <col min="14344" max="14344" width="21.5" style="25" customWidth="1"/>
    <col min="14345" max="14597" width="9.33203125" style="25"/>
    <col min="14598" max="14598" width="19.5" style="25" customWidth="1"/>
    <col min="14599" max="14599" width="69.33203125" style="25" customWidth="1"/>
    <col min="14600" max="14600" width="21.5" style="25" customWidth="1"/>
    <col min="14601" max="14853" width="9.33203125" style="25"/>
    <col min="14854" max="14854" width="19.5" style="25" customWidth="1"/>
    <col min="14855" max="14855" width="69.33203125" style="25" customWidth="1"/>
    <col min="14856" max="14856" width="21.5" style="25" customWidth="1"/>
    <col min="14857" max="15109" width="9.33203125" style="25"/>
    <col min="15110" max="15110" width="19.5" style="25" customWidth="1"/>
    <col min="15111" max="15111" width="69.33203125" style="25" customWidth="1"/>
    <col min="15112" max="15112" width="21.5" style="25" customWidth="1"/>
    <col min="15113" max="15365" width="9.33203125" style="25"/>
    <col min="15366" max="15366" width="19.5" style="25" customWidth="1"/>
    <col min="15367" max="15367" width="69.33203125" style="25" customWidth="1"/>
    <col min="15368" max="15368" width="21.5" style="25" customWidth="1"/>
    <col min="15369" max="15621" width="9.33203125" style="25"/>
    <col min="15622" max="15622" width="19.5" style="25" customWidth="1"/>
    <col min="15623" max="15623" width="69.33203125" style="25" customWidth="1"/>
    <col min="15624" max="15624" width="21.5" style="25" customWidth="1"/>
    <col min="15625" max="15877" width="9.33203125" style="25"/>
    <col min="15878" max="15878" width="19.5" style="25" customWidth="1"/>
    <col min="15879" max="15879" width="69.33203125" style="25" customWidth="1"/>
    <col min="15880" max="15880" width="21.5" style="25" customWidth="1"/>
    <col min="15881" max="16133" width="9.33203125" style="25"/>
    <col min="16134" max="16134" width="19.5" style="25" customWidth="1"/>
    <col min="16135" max="16135" width="69.33203125" style="25" customWidth="1"/>
    <col min="16136" max="16136" width="21.5" style="25" customWidth="1"/>
    <col min="16137" max="16384" width="9.33203125" style="25"/>
  </cols>
  <sheetData>
    <row r="1" spans="1:15" x14ac:dyDescent="0.2">
      <c r="A1" s="1663" t="s">
        <v>837</v>
      </c>
      <c r="B1" s="1663"/>
      <c r="C1" s="1663"/>
      <c r="D1" s="1663"/>
      <c r="E1" s="1663"/>
      <c r="F1" s="1663"/>
      <c r="G1" s="1663"/>
      <c r="H1" s="1663"/>
      <c r="I1" s="25"/>
      <c r="J1" s="25"/>
      <c r="K1" s="25"/>
      <c r="L1" s="25"/>
    </row>
    <row r="2" spans="1:15" x14ac:dyDescent="0.2">
      <c r="A2" s="1663" t="s">
        <v>724</v>
      </c>
      <c r="B2" s="1663"/>
      <c r="C2" s="1663"/>
      <c r="D2" s="1663"/>
      <c r="E2" s="1663"/>
      <c r="F2" s="1663"/>
      <c r="G2" s="1663"/>
      <c r="H2" s="1663"/>
      <c r="I2" s="25"/>
      <c r="J2" s="25"/>
      <c r="K2" s="25"/>
      <c r="L2" s="25"/>
    </row>
    <row r="3" spans="1:15" s="24" customFormat="1" ht="16.5" customHeight="1" x14ac:dyDescent="0.2">
      <c r="A3" s="241"/>
      <c r="B3" s="242"/>
      <c r="C3" s="239"/>
      <c r="D3" s="239"/>
      <c r="E3" s="239"/>
      <c r="F3" s="239"/>
      <c r="G3" s="239"/>
      <c r="H3" s="239"/>
      <c r="I3" s="239"/>
      <c r="J3" s="239"/>
      <c r="K3" s="239"/>
      <c r="L3" s="239"/>
    </row>
    <row r="4" spans="1:15" s="24" customFormat="1" ht="11.25" customHeight="1" x14ac:dyDescent="0.2">
      <c r="A4" s="241"/>
      <c r="B4" s="242"/>
      <c r="C4" s="239"/>
      <c r="D4" s="239"/>
      <c r="E4" s="239"/>
      <c r="F4" s="239"/>
      <c r="G4" s="239"/>
      <c r="H4" s="239"/>
      <c r="I4" s="239"/>
      <c r="J4" s="239"/>
      <c r="K4" s="239"/>
      <c r="L4" s="239"/>
    </row>
    <row r="5" spans="1:15" s="40" customFormat="1" ht="21.2" customHeight="1" x14ac:dyDescent="0.2">
      <c r="A5" s="1662" t="s">
        <v>232</v>
      </c>
      <c r="B5" s="1662"/>
      <c r="C5" s="1662"/>
      <c r="D5" s="1662"/>
      <c r="E5" s="1662"/>
      <c r="F5" s="1662"/>
      <c r="G5" s="1662"/>
      <c r="H5" s="1662"/>
    </row>
    <row r="6" spans="1:15" s="40" customFormat="1" ht="21.2" customHeight="1" x14ac:dyDescent="0.2">
      <c r="A6" s="1662" t="str">
        <f>'26._köt_össz_kiad'!A5:C5</f>
        <v>2023. ÉVI KÖLTSÉGVETÉS</v>
      </c>
      <c r="B6" s="1662"/>
      <c r="C6" s="1662"/>
      <c r="D6" s="1662"/>
      <c r="E6" s="1662"/>
      <c r="F6" s="1662"/>
      <c r="G6" s="1662"/>
      <c r="H6" s="1662"/>
    </row>
    <row r="7" spans="1:15" s="40" customFormat="1" ht="21.2" customHeight="1" x14ac:dyDescent="0.2">
      <c r="A7" s="1662" t="s">
        <v>400</v>
      </c>
      <c r="B7" s="1662"/>
      <c r="C7" s="1662"/>
      <c r="D7" s="1662"/>
      <c r="E7" s="1662"/>
      <c r="F7" s="1662"/>
      <c r="G7" s="1662"/>
      <c r="H7" s="1662"/>
    </row>
    <row r="8" spans="1:15" s="40" customFormat="1" ht="8.4499999999999993" customHeight="1" x14ac:dyDescent="0.2">
      <c r="A8" s="240"/>
      <c r="B8" s="240"/>
      <c r="C8" s="240"/>
      <c r="D8" s="240"/>
      <c r="E8" s="240"/>
      <c r="F8" s="240"/>
      <c r="G8" s="240"/>
      <c r="H8" s="240"/>
      <c r="I8" s="240"/>
      <c r="J8" s="240"/>
      <c r="K8" s="240"/>
      <c r="L8" s="240"/>
    </row>
    <row r="9" spans="1:15" s="43" customFormat="1" ht="15.95" customHeight="1" thickBot="1" x14ac:dyDescent="0.3">
      <c r="A9" s="1692" t="s">
        <v>362</v>
      </c>
      <c r="B9" s="1692"/>
      <c r="C9" s="1692"/>
      <c r="D9" s="1692"/>
      <c r="E9" s="1692"/>
      <c r="F9" s="1692"/>
      <c r="G9" s="1692"/>
      <c r="H9" s="1692"/>
    </row>
    <row r="10" spans="1:15" s="48" customFormat="1" ht="63.75" thickBot="1" x14ac:dyDescent="0.25">
      <c r="A10" s="45" t="s">
        <v>129</v>
      </c>
      <c r="B10" s="46" t="s">
        <v>11</v>
      </c>
      <c r="C10" s="46" t="str">
        <f>'26._köt_össz_kiad'!C9</f>
        <v>2023. évi eredeti előirányzat
2/2023. (II.14.)</v>
      </c>
      <c r="D10" s="263" t="str">
        <f>'26._köt_össz_kiad'!D9</f>
        <v>Módosított előirányzat a 14/2023.  (VI.29.)  rendelet szerint</v>
      </c>
      <c r="E10" s="46" t="str">
        <f>'26._köt_össz_kiad'!E9</f>
        <v>Módosított előirányzat a 18/2023. (IX.26.)  rendelet szerint</v>
      </c>
      <c r="F10" s="46" t="str">
        <f>'26._köt_össz_kiad'!F9</f>
        <v>Módosított előirányzat a 23/2023. (XII.14.)  rendelet szerint</v>
      </c>
      <c r="G10" s="46" t="str">
        <f>'26._köt_össz_kiad'!G9</f>
        <v>Módosított előirányzat a …../2024. (II…..)  rendelet szerint</v>
      </c>
      <c r="H10" s="47" t="str">
        <f>'26._köt_össz_kiad'!H9</f>
        <v>Változás a 23/2023. (XII.14) rendelethez képest</v>
      </c>
      <c r="I10" s="263" t="str">
        <f>'26._köt_össz_kiad'!I9</f>
        <v>2023. évi teljesítés              2023.06.30-ig</v>
      </c>
      <c r="J10" s="46" t="str">
        <f>'26._köt_össz_kiad'!J9</f>
        <v>2023. évi teljesítés              2023.09.30-ig</v>
      </c>
      <c r="K10" s="46" t="str">
        <f>'26._köt_össz_kiad'!K9</f>
        <v>2023. évi teljesítés              2023.12.31-ig</v>
      </c>
      <c r="L10" s="46" t="str">
        <f>'26._köt_össz_kiad'!L9</f>
        <v>Teljesítés %-a</v>
      </c>
    </row>
    <row r="11" spans="1:15" s="48" customFormat="1" ht="15.95" customHeight="1" thickBot="1" x14ac:dyDescent="0.25">
      <c r="A11" s="45" t="s">
        <v>297</v>
      </c>
      <c r="B11" s="46" t="s">
        <v>298</v>
      </c>
      <c r="C11" s="1168" t="s">
        <v>299</v>
      </c>
      <c r="D11" s="263" t="s">
        <v>300</v>
      </c>
      <c r="E11" s="46" t="s">
        <v>300</v>
      </c>
      <c r="F11" s="46" t="s">
        <v>300</v>
      </c>
      <c r="G11" s="46" t="s">
        <v>301</v>
      </c>
      <c r="H11" s="260" t="s">
        <v>388</v>
      </c>
      <c r="I11" s="260"/>
      <c r="J11" s="47"/>
      <c r="K11" s="47"/>
      <c r="L11" s="47"/>
      <c r="O11" s="48" t="s">
        <v>385</v>
      </c>
    </row>
    <row r="12" spans="1:15" s="48" customFormat="1" ht="12.2" customHeight="1" thickBot="1" x14ac:dyDescent="0.25">
      <c r="A12" s="14" t="s">
        <v>12</v>
      </c>
      <c r="B12" s="70" t="s">
        <v>620</v>
      </c>
      <c r="C12" s="110">
        <f>+C20+C21+C22+C23+C24</f>
        <v>1090154663</v>
      </c>
      <c r="D12" s="268">
        <f t="shared" ref="D12:K12" si="0">+D20+D21+D22+D23+D24</f>
        <v>1090154663</v>
      </c>
      <c r="E12" s="692">
        <f t="shared" si="0"/>
        <v>1090154663</v>
      </c>
      <c r="F12" s="692">
        <f t="shared" si="0"/>
        <v>1090154663</v>
      </c>
      <c r="G12" s="692">
        <f t="shared" si="0"/>
        <v>1090154663</v>
      </c>
      <c r="H12" s="28">
        <f>+G12-F12</f>
        <v>0</v>
      </c>
      <c r="I12" s="758">
        <f t="shared" si="0"/>
        <v>0</v>
      </c>
      <c r="J12" s="28">
        <f t="shared" si="0"/>
        <v>0</v>
      </c>
      <c r="K12" s="28">
        <f t="shared" si="0"/>
        <v>0</v>
      </c>
      <c r="L12" s="28">
        <f t="shared" ref="L12" si="1">+L13+L14+L15+L16+L17+L18+L19</f>
        <v>0</v>
      </c>
    </row>
    <row r="13" spans="1:15" s="26" customFormat="1" ht="12.2" customHeight="1" x14ac:dyDescent="0.2">
      <c r="A13" s="12" t="s">
        <v>91</v>
      </c>
      <c r="B13" s="71" t="s">
        <v>188</v>
      </c>
      <c r="C13" s="111">
        <f>'27._önkorm_önként'!C12</f>
        <v>0</v>
      </c>
      <c r="D13" s="266">
        <f>'27._önkorm_önként'!D12</f>
        <v>0</v>
      </c>
      <c r="E13" s="693">
        <f>'27._önkorm_önként'!E12</f>
        <v>0</v>
      </c>
      <c r="F13" s="693">
        <f>'27._önkorm_önként'!F12</f>
        <v>0</v>
      </c>
      <c r="G13" s="693">
        <f>'27._önkorm_önként'!G12</f>
        <v>0</v>
      </c>
      <c r="H13" s="16">
        <f t="shared" ref="H13:H76" si="2">+G13-F13</f>
        <v>0</v>
      </c>
      <c r="I13" s="756">
        <f>'27._önkorm_önként'!I12</f>
        <v>0</v>
      </c>
      <c r="J13" s="16">
        <f>'27._önkorm_önként'!J12</f>
        <v>0</v>
      </c>
      <c r="K13" s="16">
        <f>'27._önkorm_önként'!K12</f>
        <v>0</v>
      </c>
      <c r="L13" s="16">
        <f>'27._önkorm_önként'!L12</f>
        <v>0</v>
      </c>
    </row>
    <row r="14" spans="1:15" s="54" customFormat="1" ht="12.2" customHeight="1" x14ac:dyDescent="0.2">
      <c r="A14" s="1182" t="s">
        <v>92</v>
      </c>
      <c r="B14" s="428" t="s">
        <v>532</v>
      </c>
      <c r="C14" s="111">
        <f>'27._önkorm_önként'!C13</f>
        <v>0</v>
      </c>
      <c r="D14" s="266">
        <f>'27._önkorm_önként'!D13</f>
        <v>0</v>
      </c>
      <c r="E14" s="693">
        <f>'27._önkorm_önként'!E13</f>
        <v>0</v>
      </c>
      <c r="F14" s="693">
        <f>'27._önkorm_önként'!F13</f>
        <v>0</v>
      </c>
      <c r="G14" s="693">
        <f>'27._önkorm_önként'!G13</f>
        <v>0</v>
      </c>
      <c r="H14" s="16">
        <f t="shared" si="2"/>
        <v>0</v>
      </c>
      <c r="I14" s="756">
        <f>'27._önkorm_önként'!I13</f>
        <v>0</v>
      </c>
      <c r="J14" s="16">
        <f>'27._önkorm_önként'!J13</f>
        <v>0</v>
      </c>
      <c r="K14" s="16">
        <f>'27._önkorm_önként'!K13</f>
        <v>0</v>
      </c>
      <c r="L14" s="16">
        <f>'27._önkorm_önként'!L13</f>
        <v>0</v>
      </c>
    </row>
    <row r="15" spans="1:15" s="54" customFormat="1" ht="12.2" customHeight="1" x14ac:dyDescent="0.2">
      <c r="A15" s="1182" t="s">
        <v>93</v>
      </c>
      <c r="B15" s="428" t="s">
        <v>533</v>
      </c>
      <c r="C15" s="111">
        <f>'27._önkorm_önként'!C14</f>
        <v>0</v>
      </c>
      <c r="D15" s="266">
        <f>'27._önkorm_önként'!D14</f>
        <v>0</v>
      </c>
      <c r="E15" s="693">
        <f>'27._önkorm_önként'!E14</f>
        <v>0</v>
      </c>
      <c r="F15" s="693">
        <f>'27._önkorm_önként'!F14</f>
        <v>0</v>
      </c>
      <c r="G15" s="693">
        <f>'27._önkorm_önként'!G14</f>
        <v>0</v>
      </c>
      <c r="H15" s="16">
        <f t="shared" si="2"/>
        <v>0</v>
      </c>
      <c r="I15" s="756">
        <f>'27._önkorm_önként'!I14</f>
        <v>0</v>
      </c>
      <c r="J15" s="16">
        <f>'27._önkorm_önként'!J14</f>
        <v>0</v>
      </c>
      <c r="K15" s="16">
        <f>'27._önkorm_önként'!K14</f>
        <v>0</v>
      </c>
      <c r="L15" s="16">
        <f>'27._önkorm_önként'!L14</f>
        <v>0</v>
      </c>
    </row>
    <row r="16" spans="1:15" s="54" customFormat="1" ht="12.2" customHeight="1" x14ac:dyDescent="0.2">
      <c r="A16" s="1182" t="s">
        <v>90</v>
      </c>
      <c r="B16" s="428" t="s">
        <v>534</v>
      </c>
      <c r="C16" s="111">
        <f>'27._önkorm_önként'!C16</f>
        <v>0</v>
      </c>
      <c r="D16" s="266">
        <f>'27._önkorm_önként'!D16</f>
        <v>0</v>
      </c>
      <c r="E16" s="693">
        <f>'27._önkorm_önként'!E16</f>
        <v>0</v>
      </c>
      <c r="F16" s="693">
        <f>'27._önkorm_önként'!F16</f>
        <v>0</v>
      </c>
      <c r="G16" s="693">
        <f>'27._önkorm_önként'!G16</f>
        <v>0</v>
      </c>
      <c r="H16" s="16">
        <f t="shared" si="2"/>
        <v>0</v>
      </c>
      <c r="I16" s="756">
        <f>'27._önkorm_önként'!I16</f>
        <v>0</v>
      </c>
      <c r="J16" s="16">
        <f>'27._önkorm_önként'!J16</f>
        <v>0</v>
      </c>
      <c r="K16" s="16">
        <f>'27._önkorm_önként'!K16</f>
        <v>0</v>
      </c>
      <c r="L16" s="16">
        <f>'27._önkorm_önként'!L16</f>
        <v>0</v>
      </c>
    </row>
    <row r="17" spans="1:12" s="54" customFormat="1" ht="12.2" customHeight="1" x14ac:dyDescent="0.2">
      <c r="A17" s="1182" t="s">
        <v>147</v>
      </c>
      <c r="B17" s="428" t="s">
        <v>189</v>
      </c>
      <c r="C17" s="111">
        <f>'27._önkorm_önként'!C17</f>
        <v>0</v>
      </c>
      <c r="D17" s="266">
        <f>'27._önkorm_önként'!D17</f>
        <v>0</v>
      </c>
      <c r="E17" s="693">
        <f>'27._önkorm_önként'!E17</f>
        <v>0</v>
      </c>
      <c r="F17" s="693">
        <f>'27._önkorm_önként'!F17</f>
        <v>0</v>
      </c>
      <c r="G17" s="693">
        <f>'27._önkorm_önként'!G17</f>
        <v>0</v>
      </c>
      <c r="H17" s="16">
        <f t="shared" si="2"/>
        <v>0</v>
      </c>
      <c r="I17" s="756">
        <f>'27._önkorm_önként'!I17</f>
        <v>0</v>
      </c>
      <c r="J17" s="16">
        <f>'27._önkorm_önként'!J17</f>
        <v>0</v>
      </c>
      <c r="K17" s="16">
        <f>'27._önkorm_önként'!K17</f>
        <v>0</v>
      </c>
      <c r="L17" s="16">
        <f>'27._önkorm_önként'!L17</f>
        <v>0</v>
      </c>
    </row>
    <row r="18" spans="1:12" s="54" customFormat="1" ht="12.2" customHeight="1" x14ac:dyDescent="0.2">
      <c r="A18" s="1184" t="s">
        <v>149</v>
      </c>
      <c r="B18" s="428" t="s">
        <v>271</v>
      </c>
      <c r="C18" s="111">
        <f>'27._önkorm_önként'!C18</f>
        <v>0</v>
      </c>
      <c r="D18" s="266">
        <f>'27._önkorm_önként'!D18</f>
        <v>0</v>
      </c>
      <c r="E18" s="693">
        <f>'27._önkorm_önként'!E18</f>
        <v>0</v>
      </c>
      <c r="F18" s="693">
        <f>'27._önkorm_önként'!F18</f>
        <v>0</v>
      </c>
      <c r="G18" s="693">
        <f>'27._önkorm_önként'!G18</f>
        <v>0</v>
      </c>
      <c r="H18" s="16">
        <f t="shared" si="2"/>
        <v>0</v>
      </c>
      <c r="I18" s="756">
        <f>'27._önkorm_önként'!I18</f>
        <v>0</v>
      </c>
      <c r="J18" s="16">
        <f>'27._önkorm_önként'!J18</f>
        <v>0</v>
      </c>
      <c r="K18" s="16">
        <f>'27._önkorm_önként'!K18</f>
        <v>0</v>
      </c>
      <c r="L18" s="16">
        <f>'27._önkorm_önként'!L18</f>
        <v>0</v>
      </c>
    </row>
    <row r="19" spans="1:12" s="26" customFormat="1" ht="12.2" customHeight="1" x14ac:dyDescent="0.2">
      <c r="A19" s="1184" t="s">
        <v>151</v>
      </c>
      <c r="B19" s="854" t="s">
        <v>272</v>
      </c>
      <c r="C19" s="111">
        <f>'27._önkorm_önként'!C19</f>
        <v>0</v>
      </c>
      <c r="D19" s="801">
        <f>'27._önkorm_önként'!D19</f>
        <v>0</v>
      </c>
      <c r="E19" s="704">
        <f>'27._önkorm_önként'!E19</f>
        <v>0</v>
      </c>
      <c r="F19" s="704">
        <f>'27._önkorm_önként'!F19</f>
        <v>0</v>
      </c>
      <c r="G19" s="704">
        <f>'27._önkorm_önként'!G19</f>
        <v>0</v>
      </c>
      <c r="H19" s="655">
        <f t="shared" si="2"/>
        <v>0</v>
      </c>
      <c r="I19" s="809">
        <f>'27._önkorm_önként'!I19</f>
        <v>0</v>
      </c>
      <c r="J19" s="655">
        <f>'27._önkorm_önként'!J19</f>
        <v>0</v>
      </c>
      <c r="K19" s="655">
        <f>'27._önkorm_önként'!K19</f>
        <v>0</v>
      </c>
      <c r="L19" s="655">
        <f>'27._önkorm_önként'!L19</f>
        <v>0</v>
      </c>
    </row>
    <row r="20" spans="1:12" s="26" customFormat="1" ht="12.2" customHeight="1" x14ac:dyDescent="0.2">
      <c r="A20" s="1189" t="s">
        <v>153</v>
      </c>
      <c r="B20" s="824" t="s">
        <v>621</v>
      </c>
      <c r="C20" s="111">
        <f>SUM(C13:C19)</f>
        <v>0</v>
      </c>
      <c r="D20" s="799">
        <f t="shared" ref="D20:K20" si="3">SUM(D13:D19)</f>
        <v>0</v>
      </c>
      <c r="E20" s="702">
        <f t="shared" si="3"/>
        <v>0</v>
      </c>
      <c r="F20" s="702">
        <f t="shared" si="3"/>
        <v>0</v>
      </c>
      <c r="G20" s="702">
        <f t="shared" si="3"/>
        <v>0</v>
      </c>
      <c r="H20" s="654">
        <f t="shared" si="2"/>
        <v>0</v>
      </c>
      <c r="I20" s="991">
        <f t="shared" si="3"/>
        <v>0</v>
      </c>
      <c r="J20" s="654">
        <f t="shared" si="3"/>
        <v>0</v>
      </c>
      <c r="K20" s="654">
        <f t="shared" si="3"/>
        <v>0</v>
      </c>
      <c r="L20" s="654">
        <f t="shared" ref="L20" si="4">SUM(L21:L24)</f>
        <v>0</v>
      </c>
    </row>
    <row r="21" spans="1:12" s="26" customFormat="1" ht="12.2" customHeight="1" x14ac:dyDescent="0.2">
      <c r="A21" s="12" t="s">
        <v>154</v>
      </c>
      <c r="B21" s="71" t="s">
        <v>159</v>
      </c>
      <c r="C21" s="111">
        <f>'27._önkorm_önként'!C20</f>
        <v>0</v>
      </c>
      <c r="D21" s="266">
        <f>'27._önkorm_önként'!D20</f>
        <v>0</v>
      </c>
      <c r="E21" s="693">
        <f>'27._önkorm_önként'!E20</f>
        <v>0</v>
      </c>
      <c r="F21" s="693">
        <f>'27._önkorm_önként'!F20</f>
        <v>0</v>
      </c>
      <c r="G21" s="693">
        <f>'27._önkorm_önként'!G20</f>
        <v>0</v>
      </c>
      <c r="H21" s="16">
        <f t="shared" si="2"/>
        <v>0</v>
      </c>
      <c r="I21" s="756">
        <f>'27._önkorm_önként'!I20</f>
        <v>0</v>
      </c>
      <c r="J21" s="16">
        <f>'27._önkorm_önként'!J20</f>
        <v>0</v>
      </c>
      <c r="K21" s="16">
        <f>'27._önkorm_önként'!K20</f>
        <v>0</v>
      </c>
      <c r="L21" s="16">
        <f>'27._önkorm_önként'!L20</f>
        <v>0</v>
      </c>
    </row>
    <row r="22" spans="1:12" s="26" customFormat="1" ht="12.2" customHeight="1" x14ac:dyDescent="0.2">
      <c r="A22" s="12" t="s">
        <v>156</v>
      </c>
      <c r="B22" s="428" t="s">
        <v>190</v>
      </c>
      <c r="C22" s="111">
        <f>'27._önkorm_önként'!C21</f>
        <v>0</v>
      </c>
      <c r="D22" s="266">
        <f>'27._önkorm_önként'!D21</f>
        <v>0</v>
      </c>
      <c r="E22" s="693">
        <f>'27._önkorm_önként'!E21</f>
        <v>0</v>
      </c>
      <c r="F22" s="693">
        <f>'27._önkorm_önként'!F21</f>
        <v>0</v>
      </c>
      <c r="G22" s="693">
        <f>'27._önkorm_önként'!G21</f>
        <v>0</v>
      </c>
      <c r="H22" s="16">
        <f t="shared" si="2"/>
        <v>0</v>
      </c>
      <c r="I22" s="756">
        <f>'27._önkorm_önként'!I21</f>
        <v>0</v>
      </c>
      <c r="J22" s="16">
        <f>'27._önkorm_önként'!J21</f>
        <v>0</v>
      </c>
      <c r="K22" s="16">
        <f>'27._önkorm_önként'!K21</f>
        <v>0</v>
      </c>
      <c r="L22" s="16">
        <f>'27._önkorm_önként'!L21</f>
        <v>0</v>
      </c>
    </row>
    <row r="23" spans="1:12" s="26" customFormat="1" ht="12.2" customHeight="1" x14ac:dyDescent="0.2">
      <c r="A23" s="12" t="s">
        <v>276</v>
      </c>
      <c r="B23" s="428" t="s">
        <v>191</v>
      </c>
      <c r="C23" s="111">
        <f>'27._önkorm_önként'!C22</f>
        <v>0</v>
      </c>
      <c r="D23" s="266">
        <f>'27._önkorm_önként'!D22</f>
        <v>0</v>
      </c>
      <c r="E23" s="693">
        <f>'27._önkorm_önként'!E22</f>
        <v>0</v>
      </c>
      <c r="F23" s="693">
        <f>'27._önkorm_önként'!F22</f>
        <v>0</v>
      </c>
      <c r="G23" s="693">
        <f>'27._önkorm_önként'!G22</f>
        <v>0</v>
      </c>
      <c r="H23" s="16">
        <f t="shared" si="2"/>
        <v>0</v>
      </c>
      <c r="I23" s="756">
        <f>'27._önkorm_önként'!I22</f>
        <v>0</v>
      </c>
      <c r="J23" s="16">
        <f>'27._önkorm_önként'!J22</f>
        <v>0</v>
      </c>
      <c r="K23" s="16">
        <f>'27._önkorm_önként'!K22</f>
        <v>0</v>
      </c>
      <c r="L23" s="16">
        <f>'27._önkorm_önként'!L22</f>
        <v>0</v>
      </c>
    </row>
    <row r="24" spans="1:12" s="26" customFormat="1" ht="12.2" customHeight="1" x14ac:dyDescent="0.2">
      <c r="A24" s="12" t="s">
        <v>593</v>
      </c>
      <c r="B24" s="428" t="s">
        <v>192</v>
      </c>
      <c r="C24" s="111">
        <f>'27._önkorm_önként'!C23+'28._Int össz_önk'!C25</f>
        <v>1090154663</v>
      </c>
      <c r="D24" s="266">
        <f>'27._önkorm_önként'!D23+'28._Int össz_önk'!D25</f>
        <v>1090154663</v>
      </c>
      <c r="E24" s="693">
        <f>'27._önkorm_önként'!E23+'28._Int össz_önk'!E25</f>
        <v>1090154663</v>
      </c>
      <c r="F24" s="693">
        <f>'27._önkorm_önként'!F23+'28._Int össz_önk'!F25</f>
        <v>1090154663</v>
      </c>
      <c r="G24" s="693">
        <f>'27._önkorm_önként'!G23+'28._Int össz_önk'!G25</f>
        <v>1090154663</v>
      </c>
      <c r="H24" s="16">
        <f t="shared" si="2"/>
        <v>0</v>
      </c>
      <c r="I24" s="756">
        <f>'27._önkorm_önként'!I23+'28._Int össz_önk'!I25</f>
        <v>0</v>
      </c>
      <c r="J24" s="16">
        <f>'27._önkorm_önként'!J23+'28._Int össz_önk'!J25</f>
        <v>0</v>
      </c>
      <c r="K24" s="16">
        <f>'27._önkorm_önként'!K23+'28._Int össz_önk'!K25</f>
        <v>0</v>
      </c>
      <c r="L24" s="16">
        <f>'27._önkorm_önként'!L23+'28._Int össz_önk'!L25</f>
        <v>0</v>
      </c>
    </row>
    <row r="25" spans="1:12" s="54" customFormat="1" ht="12.2" customHeight="1" thickBot="1" x14ac:dyDescent="0.25">
      <c r="A25" s="12" t="s">
        <v>594</v>
      </c>
      <c r="B25" s="618" t="s">
        <v>641</v>
      </c>
      <c r="C25" s="636">
        <f>'27._önkorm_önként'!C24+'28._Int össz_önk'!C26</f>
        <v>0</v>
      </c>
      <c r="D25" s="755">
        <f>'27._önkorm_önként'!D24+'28._Int össz_önk'!D26</f>
        <v>0</v>
      </c>
      <c r="E25" s="695">
        <f>'27._önkorm_önként'!E24+'28._Int össz_önk'!E26</f>
        <v>0</v>
      </c>
      <c r="F25" s="695">
        <f>'27._önkorm_önként'!F24+'28._Int össz_önk'!F26</f>
        <v>0</v>
      </c>
      <c r="G25" s="695">
        <f>'27._önkorm_önként'!G24+'28._Int össz_önk'!G26</f>
        <v>0</v>
      </c>
      <c r="H25" s="652">
        <f t="shared" si="2"/>
        <v>0</v>
      </c>
      <c r="I25" s="759">
        <f>'27._önkorm_önként'!I24+'28._Int össz_önk'!I26</f>
        <v>0</v>
      </c>
      <c r="J25" s="652">
        <f>'27._önkorm_önként'!J24+'28._Int össz_önk'!J26</f>
        <v>0</v>
      </c>
      <c r="K25" s="652">
        <f>'27._önkorm_önként'!K24+'28._Int össz_önk'!K26</f>
        <v>0</v>
      </c>
      <c r="L25" s="652">
        <f>'27._önkorm_önként'!L24+'28._Int össz_önk'!L26</f>
        <v>0</v>
      </c>
    </row>
    <row r="26" spans="1:12" s="54" customFormat="1" ht="12.2" customHeight="1" thickBot="1" x14ac:dyDescent="0.25">
      <c r="A26" s="14" t="s">
        <v>13</v>
      </c>
      <c r="B26" s="70" t="s">
        <v>595</v>
      </c>
      <c r="C26" s="110">
        <f>+C27+C28+C29+C30</f>
        <v>0</v>
      </c>
      <c r="D26" s="268">
        <f t="shared" ref="D26:K26" si="5">+D27+D28+D29+D30</f>
        <v>0</v>
      </c>
      <c r="E26" s="692">
        <f t="shared" si="5"/>
        <v>0</v>
      </c>
      <c r="F26" s="692">
        <f t="shared" si="5"/>
        <v>0</v>
      </c>
      <c r="G26" s="692">
        <f t="shared" si="5"/>
        <v>0</v>
      </c>
      <c r="H26" s="28">
        <f t="shared" si="2"/>
        <v>0</v>
      </c>
      <c r="I26" s="758">
        <f t="shared" si="5"/>
        <v>0</v>
      </c>
      <c r="J26" s="28">
        <f t="shared" si="5"/>
        <v>0</v>
      </c>
      <c r="K26" s="28">
        <f t="shared" si="5"/>
        <v>0</v>
      </c>
      <c r="L26" s="28">
        <f t="shared" ref="L26" si="6">+L27+L28+L29+L30</f>
        <v>0</v>
      </c>
    </row>
    <row r="27" spans="1:12" s="54" customFormat="1" ht="12.2" customHeight="1" x14ac:dyDescent="0.2">
      <c r="A27" s="12" t="s">
        <v>94</v>
      </c>
      <c r="B27" s="853" t="s">
        <v>193</v>
      </c>
      <c r="C27" s="111">
        <f>'27._önkorm_önként'!C26</f>
        <v>0</v>
      </c>
      <c r="D27" s="266">
        <f>'27._önkorm_önként'!D26</f>
        <v>0</v>
      </c>
      <c r="E27" s="693">
        <f>'27._önkorm_önként'!E26</f>
        <v>0</v>
      </c>
      <c r="F27" s="693">
        <f>'27._önkorm_önként'!F26</f>
        <v>0</v>
      </c>
      <c r="G27" s="693">
        <f>'27._önkorm_önként'!G26</f>
        <v>0</v>
      </c>
      <c r="H27" s="16">
        <f t="shared" si="2"/>
        <v>0</v>
      </c>
      <c r="I27" s="756">
        <f>'27._önkorm_önként'!I26</f>
        <v>0</v>
      </c>
      <c r="J27" s="16">
        <f>'27._önkorm_önként'!J26</f>
        <v>0</v>
      </c>
      <c r="K27" s="16">
        <f>'27._önkorm_önként'!K26</f>
        <v>0</v>
      </c>
      <c r="L27" s="16">
        <f>'27._önkorm_önként'!L26</f>
        <v>0</v>
      </c>
    </row>
    <row r="28" spans="1:12" s="54" customFormat="1" ht="12.2" customHeight="1" x14ac:dyDescent="0.2">
      <c r="A28" s="1182" t="s">
        <v>95</v>
      </c>
      <c r="B28" s="854" t="s">
        <v>194</v>
      </c>
      <c r="C28" s="486">
        <f>'27._önkorm_önként'!C27</f>
        <v>0</v>
      </c>
      <c r="D28" s="411">
        <f>'27._önkorm_önként'!D27</f>
        <v>0</v>
      </c>
      <c r="E28" s="694">
        <f>'27._önkorm_önként'!E27</f>
        <v>0</v>
      </c>
      <c r="F28" s="694">
        <f>'27._önkorm_önként'!F27</f>
        <v>0</v>
      </c>
      <c r="G28" s="694">
        <f>'27._önkorm_önként'!G27</f>
        <v>0</v>
      </c>
      <c r="H28" s="413">
        <f t="shared" si="2"/>
        <v>0</v>
      </c>
      <c r="I28" s="757">
        <f>'27._önkorm_önként'!I27</f>
        <v>0</v>
      </c>
      <c r="J28" s="413">
        <f>'27._önkorm_önként'!J27</f>
        <v>0</v>
      </c>
      <c r="K28" s="413">
        <f>'27._önkorm_önként'!K27</f>
        <v>0</v>
      </c>
      <c r="L28" s="413">
        <f>'27._önkorm_önként'!L27</f>
        <v>0</v>
      </c>
    </row>
    <row r="29" spans="1:12" s="54" customFormat="1" ht="12.2" customHeight="1" x14ac:dyDescent="0.2">
      <c r="A29" s="1182" t="s">
        <v>96</v>
      </c>
      <c r="B29" s="854" t="s">
        <v>196</v>
      </c>
      <c r="C29" s="486">
        <f>'27._önkorm_önként'!C28</f>
        <v>0</v>
      </c>
      <c r="D29" s="411">
        <f>'27._önkorm_önként'!D28</f>
        <v>0</v>
      </c>
      <c r="E29" s="694">
        <f>'27._önkorm_önként'!E28</f>
        <v>0</v>
      </c>
      <c r="F29" s="694">
        <f>'27._önkorm_önként'!F28</f>
        <v>0</v>
      </c>
      <c r="G29" s="694">
        <f>'27._önkorm_önként'!G28</f>
        <v>0</v>
      </c>
      <c r="H29" s="413">
        <f t="shared" si="2"/>
        <v>0</v>
      </c>
      <c r="I29" s="757">
        <f>'27._önkorm_önként'!I28</f>
        <v>0</v>
      </c>
      <c r="J29" s="413">
        <f>'27._önkorm_önként'!J28</f>
        <v>0</v>
      </c>
      <c r="K29" s="413">
        <f>'27._önkorm_önként'!K28</f>
        <v>0</v>
      </c>
      <c r="L29" s="413">
        <f>'27._önkorm_önként'!L28</f>
        <v>0</v>
      </c>
    </row>
    <row r="30" spans="1:12" s="54" customFormat="1" ht="12.2" customHeight="1" x14ac:dyDescent="0.2">
      <c r="A30" s="1182" t="s">
        <v>97</v>
      </c>
      <c r="B30" s="854" t="s">
        <v>197</v>
      </c>
      <c r="C30" s="486">
        <f>'27._önkorm_önként'!C29+'28._Int össz_önk'!C30</f>
        <v>0</v>
      </c>
      <c r="D30" s="411">
        <f>'27._önkorm_önként'!D29+'28._Int össz_önk'!D30</f>
        <v>0</v>
      </c>
      <c r="E30" s="694">
        <f>'27._önkorm_önként'!E29+'28._Int össz_önk'!E30</f>
        <v>0</v>
      </c>
      <c r="F30" s="694">
        <f>'27._önkorm_önként'!F29+'28._Int össz_önk'!F30</f>
        <v>0</v>
      </c>
      <c r="G30" s="694">
        <f>'27._önkorm_önként'!G29+'28._Int össz_önk'!G30</f>
        <v>0</v>
      </c>
      <c r="H30" s="413">
        <f t="shared" si="2"/>
        <v>0</v>
      </c>
      <c r="I30" s="757">
        <f>'27._önkorm_önként'!I29+'28._Int össz_önk'!I30</f>
        <v>0</v>
      </c>
      <c r="J30" s="413">
        <f>'27._önkorm_önként'!J29+'28._Int össz_önk'!J30</f>
        <v>0</v>
      </c>
      <c r="K30" s="413">
        <f>'27._önkorm_önként'!K29+'28._Int össz_önk'!K30</f>
        <v>0</v>
      </c>
      <c r="L30" s="413">
        <f>'27._önkorm_önként'!L29+'28._Int össz_önk'!L30</f>
        <v>0</v>
      </c>
    </row>
    <row r="31" spans="1:12" s="54" customFormat="1" ht="12.2" customHeight="1" thickBot="1" x14ac:dyDescent="0.25">
      <c r="A31" s="1184" t="s">
        <v>321</v>
      </c>
      <c r="B31" s="618" t="s">
        <v>273</v>
      </c>
      <c r="C31" s="636">
        <f>'27._önkorm_önként'!C30+'28._Int össz_önk'!C31</f>
        <v>0</v>
      </c>
      <c r="D31" s="755">
        <f>'27._önkorm_önként'!D30+'28._Int össz_önk'!D31</f>
        <v>0</v>
      </c>
      <c r="E31" s="695">
        <f>'27._önkorm_önként'!E30+'28._Int össz_önk'!E31</f>
        <v>0</v>
      </c>
      <c r="F31" s="695">
        <f>'27._önkorm_önként'!F30+'28._Int össz_önk'!F31</f>
        <v>0</v>
      </c>
      <c r="G31" s="695">
        <f>'27._önkorm_önként'!G30+'28._Int össz_önk'!G31</f>
        <v>0</v>
      </c>
      <c r="H31" s="652">
        <f t="shared" si="2"/>
        <v>0</v>
      </c>
      <c r="I31" s="759">
        <f>'27._önkorm_önként'!I30+'28._Int össz_önk'!I31</f>
        <v>0</v>
      </c>
      <c r="J31" s="652">
        <f>'27._önkorm_önként'!J30+'28._Int össz_önk'!J31</f>
        <v>0</v>
      </c>
      <c r="K31" s="652">
        <f>'27._önkorm_önként'!K30+'28._Int össz_önk'!K31</f>
        <v>0</v>
      </c>
      <c r="L31" s="652">
        <f>'27._önkorm_önként'!L30+'28._Int össz_önk'!L31</f>
        <v>0</v>
      </c>
    </row>
    <row r="32" spans="1:12" s="54" customFormat="1" ht="12.2" customHeight="1" thickBot="1" x14ac:dyDescent="0.25">
      <c r="A32" s="14" t="s">
        <v>623</v>
      </c>
      <c r="B32" s="70" t="s">
        <v>596</v>
      </c>
      <c r="C32" s="1202">
        <f>C33+C35+C37+C38+C41</f>
        <v>2285880078</v>
      </c>
      <c r="D32" s="269">
        <f t="shared" ref="D32:K32" si="7">D33+D35+D37+D38+D41</f>
        <v>2078182570</v>
      </c>
      <c r="E32" s="659">
        <f t="shared" si="7"/>
        <v>2471094426</v>
      </c>
      <c r="F32" s="659">
        <f>F33+F35+F37+F38+F41</f>
        <v>2466009435</v>
      </c>
      <c r="G32" s="659">
        <f t="shared" si="7"/>
        <v>2390116638</v>
      </c>
      <c r="H32" s="72">
        <f t="shared" si="2"/>
        <v>-75892797</v>
      </c>
      <c r="I32" s="768">
        <f t="shared" si="7"/>
        <v>0</v>
      </c>
      <c r="J32" s="72">
        <f t="shared" si="7"/>
        <v>0</v>
      </c>
      <c r="K32" s="72">
        <f t="shared" si="7"/>
        <v>0</v>
      </c>
      <c r="L32" s="72">
        <f t="shared" ref="L32" si="8">L33+L35+L37+L38+L41</f>
        <v>0</v>
      </c>
    </row>
    <row r="33" spans="1:12" s="54" customFormat="1" ht="12.2" customHeight="1" x14ac:dyDescent="0.2">
      <c r="A33" s="12" t="s">
        <v>98</v>
      </c>
      <c r="B33" s="853" t="s">
        <v>278</v>
      </c>
      <c r="C33" s="112">
        <f>C34</f>
        <v>650000000</v>
      </c>
      <c r="D33" s="285">
        <f t="shared" ref="D33:K33" si="9">D34</f>
        <v>650000000</v>
      </c>
      <c r="E33" s="696">
        <f t="shared" si="9"/>
        <v>650000000</v>
      </c>
      <c r="F33" s="696">
        <f t="shared" si="9"/>
        <v>0</v>
      </c>
      <c r="G33" s="696">
        <f t="shared" si="9"/>
        <v>0</v>
      </c>
      <c r="H33" s="73">
        <f t="shared" si="2"/>
        <v>0</v>
      </c>
      <c r="I33" s="767">
        <f t="shared" si="9"/>
        <v>0</v>
      </c>
      <c r="J33" s="73">
        <f t="shared" si="9"/>
        <v>0</v>
      </c>
      <c r="K33" s="73">
        <f t="shared" si="9"/>
        <v>0</v>
      </c>
      <c r="L33" s="73">
        <f t="shared" ref="L33" si="10">L34</f>
        <v>0</v>
      </c>
    </row>
    <row r="34" spans="1:12" s="54" customFormat="1" ht="12.2" customHeight="1" x14ac:dyDescent="0.2">
      <c r="A34" s="1182" t="s">
        <v>597</v>
      </c>
      <c r="B34" s="854" t="s">
        <v>230</v>
      </c>
      <c r="C34" s="486">
        <f>'27._önkorm_önként'!C33</f>
        <v>650000000</v>
      </c>
      <c r="D34" s="411">
        <f>'27._önkorm_önként'!D33</f>
        <v>650000000</v>
      </c>
      <c r="E34" s="694">
        <f>'27._önkorm_önként'!E33</f>
        <v>650000000</v>
      </c>
      <c r="F34" s="694">
        <f>'27._önkorm_önként'!F33</f>
        <v>0</v>
      </c>
      <c r="G34" s="694">
        <f>'27._önkorm_önként'!G33</f>
        <v>0</v>
      </c>
      <c r="H34" s="413">
        <f t="shared" si="2"/>
        <v>0</v>
      </c>
      <c r="I34" s="757">
        <f>'27._önkorm_önként'!I33</f>
        <v>0</v>
      </c>
      <c r="J34" s="413">
        <f>'27._önkorm_önként'!J33</f>
        <v>0</v>
      </c>
      <c r="K34" s="413">
        <f>'27._önkorm_önként'!K33</f>
        <v>0</v>
      </c>
      <c r="L34" s="413">
        <f>'27._önkorm_önként'!L33</f>
        <v>0</v>
      </c>
    </row>
    <row r="35" spans="1:12" s="54" customFormat="1" ht="12.2" customHeight="1" x14ac:dyDescent="0.2">
      <c r="A35" s="1182" t="s">
        <v>99</v>
      </c>
      <c r="B35" s="853" t="s">
        <v>279</v>
      </c>
      <c r="C35" s="486">
        <f>C36</f>
        <v>1608880078</v>
      </c>
      <c r="D35" s="411">
        <f t="shared" ref="D35:K35" si="11">D36</f>
        <v>1401182570</v>
      </c>
      <c r="E35" s="694">
        <f t="shared" si="11"/>
        <v>1794094426</v>
      </c>
      <c r="F35" s="694">
        <f t="shared" si="11"/>
        <v>2466009435</v>
      </c>
      <c r="G35" s="694">
        <f t="shared" si="11"/>
        <v>2390116638</v>
      </c>
      <c r="H35" s="413">
        <f t="shared" si="2"/>
        <v>-75892797</v>
      </c>
      <c r="I35" s="757">
        <f t="shared" si="11"/>
        <v>0</v>
      </c>
      <c r="J35" s="413">
        <f t="shared" si="11"/>
        <v>0</v>
      </c>
      <c r="K35" s="413">
        <f t="shared" si="11"/>
        <v>0</v>
      </c>
      <c r="L35" s="413">
        <f t="shared" ref="L35" si="12">L36</f>
        <v>0</v>
      </c>
    </row>
    <row r="36" spans="1:12" s="54" customFormat="1" ht="12.2" customHeight="1" x14ac:dyDescent="0.2">
      <c r="A36" s="1182" t="s">
        <v>598</v>
      </c>
      <c r="B36" s="854" t="s">
        <v>280</v>
      </c>
      <c r="C36" s="486">
        <f>'27._önkorm_önként'!C35</f>
        <v>1608880078</v>
      </c>
      <c r="D36" s="411">
        <f>'27._önkorm_önként'!D35</f>
        <v>1401182570</v>
      </c>
      <c r="E36" s="694">
        <f>'27._önkorm_önként'!E35</f>
        <v>1794094426</v>
      </c>
      <c r="F36" s="694">
        <f>'27._önkorm_önként'!F35</f>
        <v>2466009435</v>
      </c>
      <c r="G36" s="694">
        <f>'27._önkorm_önként'!G35</f>
        <v>2390116638</v>
      </c>
      <c r="H36" s="413">
        <f t="shared" si="2"/>
        <v>-75892797</v>
      </c>
      <c r="I36" s="757">
        <f>'27._önkorm_önként'!I35</f>
        <v>0</v>
      </c>
      <c r="J36" s="413">
        <f>'27._önkorm_önként'!J35</f>
        <v>0</v>
      </c>
      <c r="K36" s="413">
        <f>'27._önkorm_önként'!K35</f>
        <v>0</v>
      </c>
      <c r="L36" s="413">
        <f>'27._önkorm_önként'!L35</f>
        <v>0</v>
      </c>
    </row>
    <row r="37" spans="1:12" s="54" customFormat="1" ht="12.2" customHeight="1" x14ac:dyDescent="0.2">
      <c r="A37" s="1182" t="s">
        <v>106</v>
      </c>
      <c r="B37" s="854" t="s">
        <v>198</v>
      </c>
      <c r="C37" s="486">
        <f>'27._önkorm_önként'!C36</f>
        <v>0</v>
      </c>
      <c r="D37" s="411">
        <f>'27._önkorm_önként'!D36</f>
        <v>0</v>
      </c>
      <c r="E37" s="694">
        <f>'27._önkorm_önként'!E36</f>
        <v>0</v>
      </c>
      <c r="F37" s="694">
        <f>'27._önkorm_önként'!F36</f>
        <v>0</v>
      </c>
      <c r="G37" s="694">
        <f>'27._önkorm_önként'!G36</f>
        <v>0</v>
      </c>
      <c r="H37" s="413">
        <f t="shared" si="2"/>
        <v>0</v>
      </c>
      <c r="I37" s="757">
        <f>'27._önkorm_önként'!I36</f>
        <v>0</v>
      </c>
      <c r="J37" s="413">
        <f>'27._önkorm_önként'!J36</f>
        <v>0</v>
      </c>
      <c r="K37" s="413">
        <f>'27._önkorm_önként'!K36</f>
        <v>0</v>
      </c>
      <c r="L37" s="413">
        <f>'27._önkorm_önként'!L36</f>
        <v>0</v>
      </c>
    </row>
    <row r="38" spans="1:12" s="54" customFormat="1" ht="12.2" customHeight="1" x14ac:dyDescent="0.2">
      <c r="A38" s="1182" t="s">
        <v>195</v>
      </c>
      <c r="B38" s="854" t="s">
        <v>199</v>
      </c>
      <c r="C38" s="486">
        <f>SUM(C39:C40)</f>
        <v>12000000</v>
      </c>
      <c r="D38" s="411">
        <f t="shared" ref="D38:K38" si="13">SUM(D39:D40)</f>
        <v>12000000</v>
      </c>
      <c r="E38" s="694">
        <f t="shared" si="13"/>
        <v>12000000</v>
      </c>
      <c r="F38" s="694">
        <f t="shared" ref="F38" si="14">SUM(F39:F40)</f>
        <v>0</v>
      </c>
      <c r="G38" s="694">
        <f t="shared" si="13"/>
        <v>0</v>
      </c>
      <c r="H38" s="413">
        <f t="shared" si="2"/>
        <v>0</v>
      </c>
      <c r="I38" s="757">
        <f t="shared" si="13"/>
        <v>0</v>
      </c>
      <c r="J38" s="413">
        <f t="shared" si="13"/>
        <v>0</v>
      </c>
      <c r="K38" s="413">
        <f t="shared" si="13"/>
        <v>0</v>
      </c>
      <c r="L38" s="413">
        <f t="shared" ref="L38" si="15">SUM(L39:L40)</f>
        <v>0</v>
      </c>
    </row>
    <row r="39" spans="1:12" s="54" customFormat="1" ht="12.2" customHeight="1" x14ac:dyDescent="0.2">
      <c r="A39" s="1184" t="s">
        <v>322</v>
      </c>
      <c r="B39" s="854" t="s">
        <v>231</v>
      </c>
      <c r="C39" s="636">
        <f>'27._önkorm_önként'!C38</f>
        <v>12000000</v>
      </c>
      <c r="D39" s="755">
        <f>'27._önkorm_önként'!D38</f>
        <v>12000000</v>
      </c>
      <c r="E39" s="695">
        <f>'27._önkorm_önként'!E38</f>
        <v>12000000</v>
      </c>
      <c r="F39" s="695">
        <f>'27._önkorm_önként'!F38</f>
        <v>0</v>
      </c>
      <c r="G39" s="695">
        <f>'27._önkorm_önként'!G38</f>
        <v>0</v>
      </c>
      <c r="H39" s="652">
        <f t="shared" si="2"/>
        <v>0</v>
      </c>
      <c r="I39" s="759">
        <f>'27._önkorm_önként'!I38</f>
        <v>0</v>
      </c>
      <c r="J39" s="652">
        <f>'27._önkorm_önként'!J38</f>
        <v>0</v>
      </c>
      <c r="K39" s="652">
        <f>'27._önkorm_önként'!K38</f>
        <v>0</v>
      </c>
      <c r="L39" s="652">
        <f>'27._önkorm_önként'!L38</f>
        <v>0</v>
      </c>
    </row>
    <row r="40" spans="1:12" s="54" customFormat="1" ht="12.2" customHeight="1" x14ac:dyDescent="0.2">
      <c r="A40" s="1184" t="s">
        <v>599</v>
      </c>
      <c r="B40" s="854" t="s">
        <v>801</v>
      </c>
      <c r="C40" s="636">
        <f>'27._önkorm_önként'!C39</f>
        <v>0</v>
      </c>
      <c r="D40" s="755">
        <f>'27._önkorm_önként'!D39</f>
        <v>0</v>
      </c>
      <c r="E40" s="695">
        <f>'27._önkorm_önként'!E39</f>
        <v>0</v>
      </c>
      <c r="F40" s="695">
        <f>'27._önkorm_önként'!F39</f>
        <v>0</v>
      </c>
      <c r="G40" s="695">
        <f>'27._önkorm_önként'!G39</f>
        <v>0</v>
      </c>
      <c r="H40" s="652">
        <f t="shared" si="2"/>
        <v>0</v>
      </c>
      <c r="I40" s="759">
        <f>'27._önkorm_önként'!I39</f>
        <v>0</v>
      </c>
      <c r="J40" s="652">
        <f>'27._önkorm_önként'!J39</f>
        <v>0</v>
      </c>
      <c r="K40" s="652">
        <f>'27._önkorm_önként'!K39</f>
        <v>0</v>
      </c>
      <c r="L40" s="652">
        <f>'27._önkorm_önként'!L39</f>
        <v>0</v>
      </c>
    </row>
    <row r="41" spans="1:12" s="54" customFormat="1" ht="12.2" customHeight="1" thickBot="1" x14ac:dyDescent="0.25">
      <c r="A41" s="1184" t="s">
        <v>600</v>
      </c>
      <c r="B41" s="618" t="s">
        <v>118</v>
      </c>
      <c r="C41" s="636">
        <f>'27._önkorm_önként'!C40</f>
        <v>15000000</v>
      </c>
      <c r="D41" s="755">
        <f>'27._önkorm_önként'!D40</f>
        <v>15000000</v>
      </c>
      <c r="E41" s="695">
        <f>'27._önkorm_önként'!E40</f>
        <v>15000000</v>
      </c>
      <c r="F41" s="695">
        <f>'27._önkorm_önként'!F40</f>
        <v>0</v>
      </c>
      <c r="G41" s="695">
        <f>'27._önkorm_önként'!G40</f>
        <v>0</v>
      </c>
      <c r="H41" s="652">
        <f t="shared" si="2"/>
        <v>0</v>
      </c>
      <c r="I41" s="759">
        <f>'27._önkorm_önként'!I40</f>
        <v>0</v>
      </c>
      <c r="J41" s="652">
        <f>'27._önkorm_önként'!J40</f>
        <v>0</v>
      </c>
      <c r="K41" s="652">
        <f>'27._önkorm_önként'!K40</f>
        <v>0</v>
      </c>
      <c r="L41" s="652">
        <f>'27._önkorm_önként'!L40</f>
        <v>0</v>
      </c>
    </row>
    <row r="42" spans="1:12" s="54" customFormat="1" ht="12.2" customHeight="1" thickBot="1" x14ac:dyDescent="0.25">
      <c r="A42" s="14" t="s">
        <v>15</v>
      </c>
      <c r="B42" s="70" t="s">
        <v>624</v>
      </c>
      <c r="C42" s="110">
        <f>SUM(C43:C53)</f>
        <v>100228177</v>
      </c>
      <c r="D42" s="268">
        <f t="shared" ref="D42:K42" si="16">SUM(D43:D53)</f>
        <v>100228177</v>
      </c>
      <c r="E42" s="692">
        <f t="shared" si="16"/>
        <v>100228177</v>
      </c>
      <c r="F42" s="692">
        <f t="shared" si="16"/>
        <v>109172127</v>
      </c>
      <c r="G42" s="692">
        <f t="shared" si="16"/>
        <v>116852767</v>
      </c>
      <c r="H42" s="28">
        <f t="shared" si="2"/>
        <v>7680640</v>
      </c>
      <c r="I42" s="758">
        <f t="shared" si="16"/>
        <v>0</v>
      </c>
      <c r="J42" s="28">
        <f t="shared" si="16"/>
        <v>0</v>
      </c>
      <c r="K42" s="28">
        <f t="shared" si="16"/>
        <v>0</v>
      </c>
      <c r="L42" s="28">
        <f t="shared" ref="L42" si="17">SUM(L43:L53)</f>
        <v>0</v>
      </c>
    </row>
    <row r="43" spans="1:12" s="54" customFormat="1" ht="12.2" customHeight="1" x14ac:dyDescent="0.2">
      <c r="A43" s="12" t="s">
        <v>100</v>
      </c>
      <c r="B43" s="853" t="s">
        <v>143</v>
      </c>
      <c r="C43" s="111">
        <f>'27._önkorm_önként'!C42+'28._Int össz_önk'!C11</f>
        <v>0</v>
      </c>
      <c r="D43" s="266">
        <f>'27._önkorm_önként'!D42+'28._Int össz_önk'!D11</f>
        <v>0</v>
      </c>
      <c r="E43" s="693">
        <f>'27._önkorm_önként'!E42+'28._Int össz_önk'!E11</f>
        <v>0</v>
      </c>
      <c r="F43" s="693">
        <f>'27._önkorm_önként'!F42+'28._Int össz_önk'!F11</f>
        <v>0</v>
      </c>
      <c r="G43" s="693">
        <f>'27._önkorm_önként'!G42+'28._Int össz_önk'!G11</f>
        <v>0</v>
      </c>
      <c r="H43" s="16">
        <f t="shared" si="2"/>
        <v>0</v>
      </c>
      <c r="I43" s="756">
        <f>'27._önkorm_önként'!I42+'28._Int össz_önk'!I11</f>
        <v>0</v>
      </c>
      <c r="J43" s="16">
        <f>'27._önkorm_önként'!J42+'28._Int össz_önk'!J11</f>
        <v>0</v>
      </c>
      <c r="K43" s="16">
        <f>'27._önkorm_önként'!K42+'28._Int össz_önk'!K11</f>
        <v>0</v>
      </c>
      <c r="L43" s="16">
        <f>'27._önkorm_önként'!L42+'28._Int össz_önk'!L11</f>
        <v>0</v>
      </c>
    </row>
    <row r="44" spans="1:12" s="54" customFormat="1" ht="12.2" customHeight="1" x14ac:dyDescent="0.2">
      <c r="A44" s="1182" t="s">
        <v>101</v>
      </c>
      <c r="B44" s="854" t="s">
        <v>144</v>
      </c>
      <c r="C44" s="486">
        <f>'27._önkorm_önként'!C43+'28._Int össz_önk'!C12</f>
        <v>33541063</v>
      </c>
      <c r="D44" s="411">
        <f>'27._önkorm_önként'!D43+'28._Int össz_önk'!D12</f>
        <v>33541063</v>
      </c>
      <c r="E44" s="694">
        <f>'27._önkorm_önként'!E43+'28._Int össz_önk'!E12</f>
        <v>33541063</v>
      </c>
      <c r="F44" s="694">
        <f>'27._önkorm_önként'!F43+'28._Int össz_önk'!F12</f>
        <v>33541063</v>
      </c>
      <c r="G44" s="694">
        <f>'27._önkorm_önként'!G43+'28._Int össz_önk'!G12</f>
        <v>33541063</v>
      </c>
      <c r="H44" s="413">
        <f t="shared" si="2"/>
        <v>0</v>
      </c>
      <c r="I44" s="757">
        <f>'27._önkorm_önként'!I43+'28._Int össz_önk'!I12</f>
        <v>0</v>
      </c>
      <c r="J44" s="413">
        <f>'27._önkorm_önként'!J43+'28._Int össz_önk'!J12</f>
        <v>0</v>
      </c>
      <c r="K44" s="413">
        <f>'27._önkorm_önként'!K43+'28._Int össz_önk'!K12</f>
        <v>0</v>
      </c>
      <c r="L44" s="413">
        <f>'27._önkorm_önként'!L43+'28._Int össz_önk'!L12</f>
        <v>0</v>
      </c>
    </row>
    <row r="45" spans="1:12" s="54" customFormat="1" ht="12.2" customHeight="1" x14ac:dyDescent="0.2">
      <c r="A45" s="1182" t="s">
        <v>164</v>
      </c>
      <c r="B45" s="854" t="s">
        <v>274</v>
      </c>
      <c r="C45" s="486">
        <f>'27._önkorm_önként'!C44+'28._Int össz_önk'!C13</f>
        <v>58164</v>
      </c>
      <c r="D45" s="411">
        <f>'27._önkorm_önként'!D44+'28._Int össz_önk'!D13</f>
        <v>58164</v>
      </c>
      <c r="E45" s="694">
        <f>'27._önkorm_önként'!E44+'28._Int össz_önk'!E13</f>
        <v>58164</v>
      </c>
      <c r="F45" s="694">
        <f>'27._önkorm_önként'!F44+'28._Int össz_önk'!F13</f>
        <v>58164</v>
      </c>
      <c r="G45" s="694">
        <f>'27._önkorm_önként'!G44+'28._Int össz_önk'!G13</f>
        <v>58164</v>
      </c>
      <c r="H45" s="413">
        <f t="shared" si="2"/>
        <v>0</v>
      </c>
      <c r="I45" s="757">
        <f>'27._önkorm_önként'!I44+'28._Int össz_önk'!I13</f>
        <v>0</v>
      </c>
      <c r="J45" s="413">
        <f>'27._önkorm_önként'!J44+'28._Int össz_önk'!J13</f>
        <v>0</v>
      </c>
      <c r="K45" s="413">
        <f>'27._önkorm_önként'!K44+'28._Int össz_önk'!K13</f>
        <v>0</v>
      </c>
      <c r="L45" s="413">
        <f>'27._önkorm_önként'!L44+'28._Int össz_önk'!L13</f>
        <v>0</v>
      </c>
    </row>
    <row r="46" spans="1:12" s="54" customFormat="1" ht="12.2" customHeight="1" x14ac:dyDescent="0.2">
      <c r="A46" s="1182" t="s">
        <v>200</v>
      </c>
      <c r="B46" s="854" t="s">
        <v>146</v>
      </c>
      <c r="C46" s="486">
        <f>'27._önkorm_önként'!C45+'28._Int össz_önk'!C14</f>
        <v>0</v>
      </c>
      <c r="D46" s="411">
        <f>'27._önkorm_önként'!D45+'28._Int össz_önk'!D14</f>
        <v>0</v>
      </c>
      <c r="E46" s="694">
        <f>'27._önkorm_önként'!E45+'28._Int össz_önk'!E14</f>
        <v>0</v>
      </c>
      <c r="F46" s="694">
        <f>'27._önkorm_önként'!F45+'28._Int össz_önk'!F14</f>
        <v>0</v>
      </c>
      <c r="G46" s="694">
        <f>'27._önkorm_önként'!G45+'28._Int össz_önk'!G14</f>
        <v>0</v>
      </c>
      <c r="H46" s="413">
        <f t="shared" si="2"/>
        <v>0</v>
      </c>
      <c r="I46" s="757">
        <f>'27._önkorm_önként'!I45+'28._Int össz_önk'!I14</f>
        <v>0</v>
      </c>
      <c r="J46" s="413">
        <f>'27._önkorm_önként'!J45+'28._Int össz_önk'!J14</f>
        <v>0</v>
      </c>
      <c r="K46" s="413">
        <f>'27._önkorm_önként'!K45+'28._Int össz_önk'!K14</f>
        <v>0</v>
      </c>
      <c r="L46" s="413">
        <f>'27._önkorm_önként'!L45+'28._Int össz_önk'!L14</f>
        <v>0</v>
      </c>
    </row>
    <row r="47" spans="1:12" s="54" customFormat="1" ht="12.2" customHeight="1" x14ac:dyDescent="0.2">
      <c r="A47" s="1182" t="s">
        <v>282</v>
      </c>
      <c r="B47" s="854" t="s">
        <v>148</v>
      </c>
      <c r="C47" s="486">
        <f>'27._önkorm_önként'!C46+'28._Int össz_önk'!C15</f>
        <v>55034080</v>
      </c>
      <c r="D47" s="411">
        <f>'27._önkorm_önként'!D46+'28._Int össz_önk'!D15</f>
        <v>55034080</v>
      </c>
      <c r="E47" s="694">
        <f>'27._önkorm_önként'!E46+'28._Int össz_önk'!E15</f>
        <v>55034080</v>
      </c>
      <c r="F47" s="694">
        <f>'27._önkorm_önként'!F46+'28._Int össz_önk'!F15</f>
        <v>63978030</v>
      </c>
      <c r="G47" s="694">
        <f>'27._önkorm_önként'!G46+'28._Int össz_önk'!G15</f>
        <v>71658670</v>
      </c>
      <c r="H47" s="413">
        <f t="shared" si="2"/>
        <v>7680640</v>
      </c>
      <c r="I47" s="757">
        <f>'27._önkorm_önként'!I46+'28._Int össz_önk'!I15</f>
        <v>0</v>
      </c>
      <c r="J47" s="413">
        <f>'27._önkorm_önként'!J46+'28._Int össz_önk'!J15</f>
        <v>0</v>
      </c>
      <c r="K47" s="413">
        <f>'27._önkorm_önként'!K46+'28._Int össz_önk'!K15</f>
        <v>0</v>
      </c>
      <c r="L47" s="413">
        <f>'27._önkorm_önként'!L46+'28._Int össz_önk'!L15</f>
        <v>0</v>
      </c>
    </row>
    <row r="48" spans="1:12" s="54" customFormat="1" ht="12.2" customHeight="1" x14ac:dyDescent="0.2">
      <c r="A48" s="1182" t="s">
        <v>601</v>
      </c>
      <c r="B48" s="854" t="s">
        <v>203</v>
      </c>
      <c r="C48" s="486">
        <f>'27._önkorm_önként'!C47+'28._Int össz_önk'!C16</f>
        <v>1228400</v>
      </c>
      <c r="D48" s="411">
        <f>'27._önkorm_önként'!D47+'28._Int össz_önk'!D16</f>
        <v>1228400</v>
      </c>
      <c r="E48" s="694">
        <f>'27._önkorm_önként'!E47+'28._Int össz_önk'!E16</f>
        <v>1228400</v>
      </c>
      <c r="F48" s="694">
        <f>'27._önkorm_önként'!F47+'28._Int össz_önk'!F16</f>
        <v>1228400</v>
      </c>
      <c r="G48" s="694">
        <f>'27._önkorm_önként'!G47+'28._Int össz_önk'!G16</f>
        <v>1228400</v>
      </c>
      <c r="H48" s="413">
        <f t="shared" si="2"/>
        <v>0</v>
      </c>
      <c r="I48" s="757">
        <f>'27._önkorm_önként'!I47+'28._Int össz_önk'!I16</f>
        <v>0</v>
      </c>
      <c r="J48" s="413">
        <f>'27._önkorm_önként'!J47+'28._Int össz_önk'!J16</f>
        <v>0</v>
      </c>
      <c r="K48" s="413">
        <f>'27._önkorm_önként'!K47+'28._Int össz_önk'!K16</f>
        <v>0</v>
      </c>
      <c r="L48" s="413">
        <f>'27._önkorm_önként'!L47+'28._Int össz_önk'!L16</f>
        <v>0</v>
      </c>
    </row>
    <row r="49" spans="1:12" s="54" customFormat="1" ht="12.2" customHeight="1" x14ac:dyDescent="0.2">
      <c r="A49" s="1182" t="s">
        <v>602</v>
      </c>
      <c r="B49" s="854" t="s">
        <v>204</v>
      </c>
      <c r="C49" s="486">
        <f>'27._önkorm_önként'!C48+'28._Int össz_önk'!C17</f>
        <v>0</v>
      </c>
      <c r="D49" s="411">
        <f>'27._önkorm_önként'!D48+'28._Int össz_önk'!D17</f>
        <v>0</v>
      </c>
      <c r="E49" s="694">
        <f>'27._önkorm_önként'!E48+'28._Int össz_önk'!E17</f>
        <v>0</v>
      </c>
      <c r="F49" s="694">
        <f>'27._önkorm_önként'!F48+'28._Int össz_önk'!F17</f>
        <v>0</v>
      </c>
      <c r="G49" s="694">
        <f>'27._önkorm_önként'!G48+'28._Int össz_önk'!G17</f>
        <v>0</v>
      </c>
      <c r="H49" s="413">
        <f t="shared" si="2"/>
        <v>0</v>
      </c>
      <c r="I49" s="757">
        <f>'27._önkorm_önként'!I48+'28._Int össz_önk'!I17</f>
        <v>0</v>
      </c>
      <c r="J49" s="413">
        <f>'27._önkorm_önként'!J48+'28._Int össz_önk'!J17</f>
        <v>0</v>
      </c>
      <c r="K49" s="413">
        <f>'27._önkorm_önként'!K48+'28._Int össz_önk'!K17</f>
        <v>0</v>
      </c>
      <c r="L49" s="413">
        <f>'27._önkorm_önként'!L48+'28._Int össz_önk'!L17</f>
        <v>0</v>
      </c>
    </row>
    <row r="50" spans="1:12" s="54" customFormat="1" ht="12.2" customHeight="1" x14ac:dyDescent="0.2">
      <c r="A50" s="1182" t="s">
        <v>603</v>
      </c>
      <c r="B50" s="854" t="s">
        <v>302</v>
      </c>
      <c r="C50" s="486">
        <f>'27._önkorm_önként'!C49+'28._Int össz_önk'!C18</f>
        <v>0</v>
      </c>
      <c r="D50" s="411">
        <f>'27._önkorm_önként'!D49+'28._Int össz_önk'!D18</f>
        <v>0</v>
      </c>
      <c r="E50" s="694">
        <f>'27._önkorm_önként'!E49+'28._Int össz_önk'!E18</f>
        <v>0</v>
      </c>
      <c r="F50" s="694">
        <f>'27._önkorm_önként'!F49+'28._Int össz_önk'!F18</f>
        <v>0</v>
      </c>
      <c r="G50" s="694">
        <f>'27._önkorm_önként'!G49+'28._Int össz_önk'!G18</f>
        <v>0</v>
      </c>
      <c r="H50" s="413">
        <f t="shared" si="2"/>
        <v>0</v>
      </c>
      <c r="I50" s="757">
        <f>'27._önkorm_önként'!I49+'28._Int össz_önk'!I18</f>
        <v>0</v>
      </c>
      <c r="J50" s="413">
        <f>'27._önkorm_önként'!J49+'28._Int össz_önk'!J18</f>
        <v>0</v>
      </c>
      <c r="K50" s="413">
        <f>'27._önkorm_önként'!K49+'28._Int össz_önk'!K18</f>
        <v>0</v>
      </c>
      <c r="L50" s="413">
        <f>'27._önkorm_önként'!L49+'28._Int össz_önk'!L18</f>
        <v>0</v>
      </c>
    </row>
    <row r="51" spans="1:12" s="54" customFormat="1" ht="12.2" customHeight="1" x14ac:dyDescent="0.2">
      <c r="A51" s="1182" t="s">
        <v>604</v>
      </c>
      <c r="B51" s="854" t="s">
        <v>155</v>
      </c>
      <c r="C51" s="487">
        <f>'27._önkorm_önként'!C50+'28._Int össz_önk'!C19</f>
        <v>0</v>
      </c>
      <c r="D51" s="412">
        <f>'27._önkorm_önként'!D50+'28._Int össz_önk'!D19</f>
        <v>0</v>
      </c>
      <c r="E51" s="699">
        <f>'27._önkorm_önként'!E50+'28._Int össz_önk'!E19</f>
        <v>0</v>
      </c>
      <c r="F51" s="699">
        <f>'27._önkorm_önként'!F50+'28._Int össz_önk'!F19</f>
        <v>0</v>
      </c>
      <c r="G51" s="699">
        <f>'27._önkorm_önként'!G50+'28._Int össz_önk'!G19</f>
        <v>0</v>
      </c>
      <c r="H51" s="414">
        <f t="shared" si="2"/>
        <v>0</v>
      </c>
      <c r="I51" s="803">
        <f>'27._önkorm_önként'!I50+'28._Int össz_önk'!I19</f>
        <v>0</v>
      </c>
      <c r="J51" s="414">
        <f>'27._önkorm_önként'!J50+'28._Int össz_önk'!J19</f>
        <v>0</v>
      </c>
      <c r="K51" s="414">
        <f>'27._önkorm_önként'!K50+'28._Int össz_önk'!K19</f>
        <v>0</v>
      </c>
      <c r="L51" s="414">
        <f>'27._önkorm_önként'!L50+'28._Int össz_önk'!L19</f>
        <v>0</v>
      </c>
    </row>
    <row r="52" spans="1:12" s="54" customFormat="1" ht="12.2" customHeight="1" x14ac:dyDescent="0.2">
      <c r="A52" s="1184" t="s">
        <v>605</v>
      </c>
      <c r="B52" s="618" t="s">
        <v>275</v>
      </c>
      <c r="C52" s="487">
        <f>'27._önkorm_önként'!C51+'28._Int össz_önk'!C20</f>
        <v>0</v>
      </c>
      <c r="D52" s="412">
        <f>'27._önkorm_önként'!D51+'28._Int össz_önk'!D20</f>
        <v>0</v>
      </c>
      <c r="E52" s="699">
        <f>'27._önkorm_önként'!E51+'28._Int össz_önk'!E20</f>
        <v>0</v>
      </c>
      <c r="F52" s="699">
        <f>'27._önkorm_önként'!F51+'28._Int össz_önk'!F20</f>
        <v>0</v>
      </c>
      <c r="G52" s="699">
        <f>'27._önkorm_önként'!G51+'28._Int össz_önk'!G20</f>
        <v>0</v>
      </c>
      <c r="H52" s="414">
        <f t="shared" si="2"/>
        <v>0</v>
      </c>
      <c r="I52" s="803">
        <f>'27._önkorm_önként'!I51+'28._Int össz_önk'!I20</f>
        <v>0</v>
      </c>
      <c r="J52" s="414">
        <f>'27._önkorm_önként'!J51+'28._Int össz_önk'!J20</f>
        <v>0</v>
      </c>
      <c r="K52" s="414">
        <f>'27._önkorm_önként'!K51+'28._Int össz_önk'!K20</f>
        <v>0</v>
      </c>
      <c r="L52" s="414">
        <f>'27._önkorm_önként'!L51+'28._Int össz_önk'!L20</f>
        <v>0</v>
      </c>
    </row>
    <row r="53" spans="1:12" s="54" customFormat="1" ht="12.2" customHeight="1" thickBot="1" x14ac:dyDescent="0.25">
      <c r="A53" s="1184" t="s">
        <v>606</v>
      </c>
      <c r="B53" s="618" t="s">
        <v>157</v>
      </c>
      <c r="C53" s="1208">
        <f>'27._önkorm_önként'!C52+'28._Int össz_önk'!C21</f>
        <v>10366470</v>
      </c>
      <c r="D53" s="798">
        <f>'27._önkorm_önként'!D52+'28._Int össz_önk'!D21</f>
        <v>10366470</v>
      </c>
      <c r="E53" s="697">
        <f>'27._önkorm_önként'!E52+'28._Int össz_önk'!E21</f>
        <v>10366470</v>
      </c>
      <c r="F53" s="697">
        <f>'27._önkorm_önként'!F52+'28._Int össz_önk'!F21</f>
        <v>10366470</v>
      </c>
      <c r="G53" s="697">
        <f>'27._önkorm_önként'!G52+'28._Int össz_önk'!G21</f>
        <v>10366470</v>
      </c>
      <c r="H53" s="653">
        <f t="shared" si="2"/>
        <v>0</v>
      </c>
      <c r="I53" s="804">
        <f>'27._önkorm_önként'!I52+'28._Int össz_önk'!I21</f>
        <v>0</v>
      </c>
      <c r="J53" s="653">
        <f>'27._önkorm_önként'!J52+'28._Int össz_önk'!J21</f>
        <v>0</v>
      </c>
      <c r="K53" s="653">
        <f>'27._önkorm_önként'!K52+'28._Int össz_önk'!K21</f>
        <v>0</v>
      </c>
      <c r="L53" s="653">
        <f>'27._önkorm_önként'!L52+'28._Int össz_önk'!L21</f>
        <v>0</v>
      </c>
    </row>
    <row r="54" spans="1:12" s="54" customFormat="1" ht="12.2" customHeight="1" thickBot="1" x14ac:dyDescent="0.25">
      <c r="A54" s="14" t="s">
        <v>16</v>
      </c>
      <c r="B54" s="70" t="s">
        <v>607</v>
      </c>
      <c r="C54" s="110">
        <f>SUM(C55:C59)</f>
        <v>0</v>
      </c>
      <c r="D54" s="268">
        <f t="shared" ref="D54:K54" si="18">SUM(D55:D59)</f>
        <v>0</v>
      </c>
      <c r="E54" s="692">
        <f t="shared" si="18"/>
        <v>0</v>
      </c>
      <c r="F54" s="692">
        <f t="shared" si="18"/>
        <v>0</v>
      </c>
      <c r="G54" s="692">
        <f t="shared" si="18"/>
        <v>0</v>
      </c>
      <c r="H54" s="28">
        <f t="shared" si="2"/>
        <v>0</v>
      </c>
      <c r="I54" s="758">
        <f t="shared" si="18"/>
        <v>0</v>
      </c>
      <c r="J54" s="28">
        <f t="shared" si="18"/>
        <v>0</v>
      </c>
      <c r="K54" s="28">
        <f t="shared" si="18"/>
        <v>0</v>
      </c>
      <c r="L54" s="28">
        <f t="shared" ref="L54" si="19">SUM(L55:L59)</f>
        <v>0</v>
      </c>
    </row>
    <row r="55" spans="1:12" s="54" customFormat="1" ht="12.2" customHeight="1" x14ac:dyDescent="0.2">
      <c r="A55" s="12" t="s">
        <v>89</v>
      </c>
      <c r="B55" s="853" t="s">
        <v>167</v>
      </c>
      <c r="C55" s="113">
        <f>'27._önkorm_önként'!C54+'28._Int össz_önk'!C33</f>
        <v>0</v>
      </c>
      <c r="D55" s="286">
        <f>'27._önkorm_önként'!D54+'28._Int össz_önk'!D33</f>
        <v>0</v>
      </c>
      <c r="E55" s="698">
        <f>'27._önkorm_önként'!E54+'28._Int össz_önk'!E33</f>
        <v>0</v>
      </c>
      <c r="F55" s="698">
        <f>'27._önkorm_önként'!F54+'28._Int össz_önk'!F33</f>
        <v>0</v>
      </c>
      <c r="G55" s="698">
        <f>'27._önkorm_önként'!G54+'28._Int össz_önk'!G33</f>
        <v>0</v>
      </c>
      <c r="H55" s="23">
        <f t="shared" si="2"/>
        <v>0</v>
      </c>
      <c r="I55" s="805">
        <f>'27._önkorm_önként'!I54+'28._Int össz_önk'!I33</f>
        <v>0</v>
      </c>
      <c r="J55" s="23">
        <f>'27._önkorm_önként'!J54+'28._Int össz_önk'!J33</f>
        <v>0</v>
      </c>
      <c r="K55" s="23">
        <f>'27._önkorm_önként'!K54+'28._Int össz_önk'!K33</f>
        <v>0</v>
      </c>
      <c r="L55" s="23">
        <f>'27._önkorm_önként'!L54+'28._Int össz_önk'!L33</f>
        <v>0</v>
      </c>
    </row>
    <row r="56" spans="1:12" s="54" customFormat="1" ht="12.2" customHeight="1" x14ac:dyDescent="0.2">
      <c r="A56" s="1182" t="s">
        <v>102</v>
      </c>
      <c r="B56" s="854" t="s">
        <v>168</v>
      </c>
      <c r="C56" s="487">
        <f>'27._önkorm_önként'!C55+'28._Int össz_önk'!C34</f>
        <v>0</v>
      </c>
      <c r="D56" s="412">
        <f>'27._önkorm_önként'!D55+'28._Int össz_önk'!D34</f>
        <v>0</v>
      </c>
      <c r="E56" s="699">
        <f>'27._önkorm_önként'!E55+'28._Int össz_önk'!E34</f>
        <v>0</v>
      </c>
      <c r="F56" s="699">
        <f>'27._önkorm_önként'!F55+'28._Int össz_önk'!F34</f>
        <v>0</v>
      </c>
      <c r="G56" s="699">
        <f>'27._önkorm_önként'!G55+'28._Int össz_önk'!G34</f>
        <v>0</v>
      </c>
      <c r="H56" s="414">
        <f t="shared" si="2"/>
        <v>0</v>
      </c>
      <c r="I56" s="803">
        <f>'27._önkorm_önként'!I55+'28._Int össz_önk'!I34</f>
        <v>0</v>
      </c>
      <c r="J56" s="414">
        <f>'27._önkorm_önként'!J55+'28._Int össz_önk'!J34</f>
        <v>0</v>
      </c>
      <c r="K56" s="414">
        <f>'27._önkorm_önként'!K55+'28._Int össz_önk'!K34</f>
        <v>0</v>
      </c>
      <c r="L56" s="414">
        <f>'27._önkorm_önként'!L55+'28._Int össz_önk'!L34</f>
        <v>0</v>
      </c>
    </row>
    <row r="57" spans="1:12" s="54" customFormat="1" ht="12.2" customHeight="1" x14ac:dyDescent="0.2">
      <c r="A57" s="1182" t="s">
        <v>103</v>
      </c>
      <c r="B57" s="854" t="s">
        <v>169</v>
      </c>
      <c r="C57" s="487">
        <f>'27._önkorm_önként'!C56+'28._Int össz_önk'!C35</f>
        <v>0</v>
      </c>
      <c r="D57" s="412">
        <f>'27._önkorm_önként'!D56+'28._Int össz_önk'!D35</f>
        <v>0</v>
      </c>
      <c r="E57" s="699">
        <f>'27._önkorm_önként'!E56+'28._Int össz_önk'!E35</f>
        <v>0</v>
      </c>
      <c r="F57" s="699">
        <f>'27._önkorm_önként'!F56+'28._Int össz_önk'!F35</f>
        <v>0</v>
      </c>
      <c r="G57" s="699">
        <f>'27._önkorm_önként'!G56+'28._Int össz_önk'!G35</f>
        <v>0</v>
      </c>
      <c r="H57" s="414">
        <f t="shared" si="2"/>
        <v>0</v>
      </c>
      <c r="I57" s="803">
        <f>'27._önkorm_önként'!I56+'28._Int össz_önk'!I35</f>
        <v>0</v>
      </c>
      <c r="J57" s="414">
        <f>'27._önkorm_önként'!J56+'28._Int össz_önk'!J35</f>
        <v>0</v>
      </c>
      <c r="K57" s="414">
        <f>'27._önkorm_önként'!K56+'28._Int össz_önk'!K35</f>
        <v>0</v>
      </c>
      <c r="L57" s="414">
        <f>'27._önkorm_önként'!L56+'28._Int össz_önk'!L35</f>
        <v>0</v>
      </c>
    </row>
    <row r="58" spans="1:12" s="54" customFormat="1" ht="12.2" customHeight="1" x14ac:dyDescent="0.2">
      <c r="A58" s="1182" t="s">
        <v>201</v>
      </c>
      <c r="B58" s="854" t="s">
        <v>207</v>
      </c>
      <c r="C58" s="487">
        <f>'27._önkorm_önként'!C57</f>
        <v>0</v>
      </c>
      <c r="D58" s="412">
        <f>'27._önkorm_önként'!D57</f>
        <v>0</v>
      </c>
      <c r="E58" s="699">
        <f>'27._önkorm_önként'!E57</f>
        <v>0</v>
      </c>
      <c r="F58" s="699">
        <f>'27._önkorm_önként'!F57</f>
        <v>0</v>
      </c>
      <c r="G58" s="699">
        <f>'27._önkorm_önként'!G57</f>
        <v>0</v>
      </c>
      <c r="H58" s="414">
        <f t="shared" si="2"/>
        <v>0</v>
      </c>
      <c r="I58" s="803">
        <f>'27._önkorm_önként'!I57</f>
        <v>0</v>
      </c>
      <c r="J58" s="414">
        <f>'27._önkorm_önként'!J57</f>
        <v>0</v>
      </c>
      <c r="K58" s="414">
        <f>'27._önkorm_önként'!K57</f>
        <v>0</v>
      </c>
      <c r="L58" s="414">
        <f>'27._önkorm_önként'!L57</f>
        <v>0</v>
      </c>
    </row>
    <row r="59" spans="1:12" s="54" customFormat="1" ht="12.2" customHeight="1" thickBot="1" x14ac:dyDescent="0.25">
      <c r="A59" s="1184" t="s">
        <v>202</v>
      </c>
      <c r="B59" s="618" t="s">
        <v>209</v>
      </c>
      <c r="C59" s="1208">
        <f>'27._önkorm_önként'!C58</f>
        <v>0</v>
      </c>
      <c r="D59" s="798">
        <f>'27._önkorm_önként'!D58</f>
        <v>0</v>
      </c>
      <c r="E59" s="697">
        <f>'27._önkorm_önként'!E58</f>
        <v>0</v>
      </c>
      <c r="F59" s="697">
        <f>'27._önkorm_önként'!F58</f>
        <v>0</v>
      </c>
      <c r="G59" s="697">
        <f>'27._önkorm_önként'!G58</f>
        <v>0</v>
      </c>
      <c r="H59" s="653">
        <f t="shared" si="2"/>
        <v>0</v>
      </c>
      <c r="I59" s="804">
        <f>'27._önkorm_önként'!I58</f>
        <v>0</v>
      </c>
      <c r="J59" s="653">
        <f>'27._önkorm_önként'!J58</f>
        <v>0</v>
      </c>
      <c r="K59" s="653">
        <f>'27._önkorm_önként'!K58</f>
        <v>0</v>
      </c>
      <c r="L59" s="653">
        <f>'27._önkorm_önként'!L58</f>
        <v>0</v>
      </c>
    </row>
    <row r="60" spans="1:12" s="54" customFormat="1" ht="12.2" customHeight="1" thickBot="1" x14ac:dyDescent="0.25">
      <c r="A60" s="14" t="s">
        <v>17</v>
      </c>
      <c r="B60" s="70" t="s">
        <v>625</v>
      </c>
      <c r="C60" s="110">
        <f>SUM(C61:C62)</f>
        <v>5018250</v>
      </c>
      <c r="D60" s="268">
        <f t="shared" ref="D60:K60" si="20">SUM(D61:D62)</f>
        <v>5018250</v>
      </c>
      <c r="E60" s="692">
        <f t="shared" si="20"/>
        <v>576263</v>
      </c>
      <c r="F60" s="692">
        <f t="shared" si="20"/>
        <v>576263</v>
      </c>
      <c r="G60" s="692">
        <f t="shared" si="20"/>
        <v>576263</v>
      </c>
      <c r="H60" s="28">
        <f t="shared" si="2"/>
        <v>0</v>
      </c>
      <c r="I60" s="758">
        <f t="shared" si="20"/>
        <v>0</v>
      </c>
      <c r="J60" s="28">
        <f t="shared" si="20"/>
        <v>0</v>
      </c>
      <c r="K60" s="28">
        <f t="shared" si="20"/>
        <v>0</v>
      </c>
      <c r="L60" s="28">
        <f t="shared" ref="L60" si="21">SUM(L61:L62)</f>
        <v>0</v>
      </c>
    </row>
    <row r="61" spans="1:12" s="54" customFormat="1" ht="12.2" customHeight="1" x14ac:dyDescent="0.2">
      <c r="A61" s="1182" t="s">
        <v>104</v>
      </c>
      <c r="B61" s="854" t="s">
        <v>210</v>
      </c>
      <c r="C61" s="486">
        <f>'27._önkorm_önként'!C60</f>
        <v>0</v>
      </c>
      <c r="D61" s="411">
        <f>'27._önkorm_önként'!D60</f>
        <v>0</v>
      </c>
      <c r="E61" s="694">
        <f>'27._önkorm_önként'!E60</f>
        <v>0</v>
      </c>
      <c r="F61" s="694">
        <f>'27._önkorm_önként'!F60</f>
        <v>0</v>
      </c>
      <c r="G61" s="694">
        <f>'27._önkorm_önként'!G60</f>
        <v>0</v>
      </c>
      <c r="H61" s="413">
        <f t="shared" si="2"/>
        <v>0</v>
      </c>
      <c r="I61" s="757">
        <f>'27._önkorm_önként'!I60</f>
        <v>0</v>
      </c>
      <c r="J61" s="413">
        <f>'27._önkorm_önként'!J60</f>
        <v>0</v>
      </c>
      <c r="K61" s="413">
        <f>'27._önkorm_önként'!K60</f>
        <v>0</v>
      </c>
      <c r="L61" s="413">
        <f>'27._önkorm_önként'!L60</f>
        <v>0</v>
      </c>
    </row>
    <row r="62" spans="1:12" s="54" customFormat="1" ht="12.2" customHeight="1" x14ac:dyDescent="0.2">
      <c r="A62" s="1182" t="s">
        <v>105</v>
      </c>
      <c r="B62" s="854" t="s">
        <v>211</v>
      </c>
      <c r="C62" s="486">
        <f>'27._önkorm_önként'!C61+'28._Int össz_önk'!C36</f>
        <v>5018250</v>
      </c>
      <c r="D62" s="411">
        <f>'27._önkorm_önként'!D61+'28._Int össz_önk'!D36</f>
        <v>5018250</v>
      </c>
      <c r="E62" s="694">
        <f>'27._önkorm_önként'!E61+'28._Int össz_önk'!E36</f>
        <v>576263</v>
      </c>
      <c r="F62" s="694">
        <f>'27._önkorm_önként'!F61+'28._Int össz_önk'!F36</f>
        <v>576263</v>
      </c>
      <c r="G62" s="694">
        <f>'27._önkorm_önként'!G61+'28._Int össz_önk'!G36</f>
        <v>576263</v>
      </c>
      <c r="H62" s="413">
        <f t="shared" si="2"/>
        <v>0</v>
      </c>
      <c r="I62" s="757">
        <f>'27._önkorm_önként'!I61+'28._Int össz_önk'!I36</f>
        <v>0</v>
      </c>
      <c r="J62" s="413">
        <f>'27._önkorm_önként'!J61+'28._Int össz_önk'!J36</f>
        <v>0</v>
      </c>
      <c r="K62" s="413">
        <f>'27._önkorm_önként'!K61+'28._Int össz_önk'!K36</f>
        <v>0</v>
      </c>
      <c r="L62" s="413">
        <f>'27._önkorm_önként'!L61+'28._Int össz_önk'!L36</f>
        <v>0</v>
      </c>
    </row>
    <row r="63" spans="1:12" s="54" customFormat="1" ht="12.2" customHeight="1" thickBot="1" x14ac:dyDescent="0.25">
      <c r="A63" s="1184" t="s">
        <v>608</v>
      </c>
      <c r="B63" s="618" t="s">
        <v>640</v>
      </c>
      <c r="C63" s="636">
        <f>'27._önkorm_önként'!C62+'28._Int össz_önk'!C37</f>
        <v>5018250</v>
      </c>
      <c r="D63" s="755">
        <f>'27._önkorm_önként'!D62+'28._Int össz_önk'!D37</f>
        <v>5018250</v>
      </c>
      <c r="E63" s="695">
        <f>'27._önkorm_önként'!E62+'28._Int össz_önk'!E37</f>
        <v>576263</v>
      </c>
      <c r="F63" s="695">
        <f>'27._önkorm_önként'!F62+'28._Int össz_önk'!F37</f>
        <v>576263</v>
      </c>
      <c r="G63" s="695">
        <f>'27._önkorm_önként'!G62+'28._Int össz_önk'!G37</f>
        <v>576263</v>
      </c>
      <c r="H63" s="652">
        <f t="shared" si="2"/>
        <v>0</v>
      </c>
      <c r="I63" s="759">
        <f>'27._önkorm_önként'!I62+'28._Int össz_önk'!I37</f>
        <v>0</v>
      </c>
      <c r="J63" s="652">
        <f>'27._önkorm_önként'!J62+'28._Int össz_önk'!J37</f>
        <v>0</v>
      </c>
      <c r="K63" s="652">
        <f>'27._önkorm_önként'!K62+'28._Int össz_önk'!K37</f>
        <v>0</v>
      </c>
      <c r="L63" s="652">
        <f>'27._önkorm_önként'!L62+'28._Int össz_önk'!L37</f>
        <v>0</v>
      </c>
    </row>
    <row r="64" spans="1:12" s="54" customFormat="1" ht="12.2" customHeight="1" thickBot="1" x14ac:dyDescent="0.25">
      <c r="A64" s="14" t="s">
        <v>18</v>
      </c>
      <c r="B64" s="430" t="s">
        <v>380</v>
      </c>
      <c r="C64" s="110">
        <f>SUM(C65:C66)</f>
        <v>131957503</v>
      </c>
      <c r="D64" s="268">
        <f t="shared" ref="D64:K64" si="22">SUM(D65:D66)</f>
        <v>131957503</v>
      </c>
      <c r="E64" s="692">
        <f t="shared" si="22"/>
        <v>136399490</v>
      </c>
      <c r="F64" s="692">
        <f t="shared" si="22"/>
        <v>136399490</v>
      </c>
      <c r="G64" s="692">
        <f t="shared" si="22"/>
        <v>136399490</v>
      </c>
      <c r="H64" s="28">
        <f t="shared" si="2"/>
        <v>0</v>
      </c>
      <c r="I64" s="758">
        <f t="shared" si="22"/>
        <v>0</v>
      </c>
      <c r="J64" s="28">
        <f t="shared" si="22"/>
        <v>0</v>
      </c>
      <c r="K64" s="28">
        <f t="shared" si="22"/>
        <v>0</v>
      </c>
      <c r="L64" s="28">
        <f t="shared" ref="L64" si="23">SUM(L65:L66)</f>
        <v>0</v>
      </c>
    </row>
    <row r="65" spans="1:12" s="54" customFormat="1" ht="12.2" customHeight="1" x14ac:dyDescent="0.2">
      <c r="A65" s="12" t="s">
        <v>107</v>
      </c>
      <c r="B65" s="854" t="s">
        <v>212</v>
      </c>
      <c r="C65" s="487">
        <f>'27._önkorm_önként'!C64+'28._Int össz_önk'!C39</f>
        <v>0</v>
      </c>
      <c r="D65" s="412">
        <f>'27._önkorm_önként'!D64+'28._Int össz_önk'!D39</f>
        <v>0</v>
      </c>
      <c r="E65" s="699">
        <f>'27._önkorm_önként'!E64+'28._Int össz_önk'!E39</f>
        <v>0</v>
      </c>
      <c r="F65" s="699">
        <f>'27._önkorm_önként'!F64+'28._Int össz_önk'!F39</f>
        <v>0</v>
      </c>
      <c r="G65" s="699">
        <f>'27._önkorm_önként'!G64+'28._Int össz_önk'!G39</f>
        <v>0</v>
      </c>
      <c r="H65" s="414">
        <f t="shared" si="2"/>
        <v>0</v>
      </c>
      <c r="I65" s="803">
        <f>'27._önkorm_önként'!I64+'28._Int össz_önk'!I39</f>
        <v>0</v>
      </c>
      <c r="J65" s="414">
        <f>'27._önkorm_önként'!J64+'28._Int össz_önk'!J39</f>
        <v>0</v>
      </c>
      <c r="K65" s="414">
        <f>'27._önkorm_önként'!K64+'28._Int össz_önk'!K39</f>
        <v>0</v>
      </c>
      <c r="L65" s="414">
        <f>'27._önkorm_önként'!L64+'28._Int össz_önk'!L39</f>
        <v>0</v>
      </c>
    </row>
    <row r="66" spans="1:12" s="54" customFormat="1" ht="12.2" customHeight="1" x14ac:dyDescent="0.2">
      <c r="A66" s="1182" t="s">
        <v>108</v>
      </c>
      <c r="B66" s="854" t="s">
        <v>213</v>
      </c>
      <c r="C66" s="487">
        <f>'27._önkorm_önként'!C65+'28._Int össz_önk'!C40</f>
        <v>131957503</v>
      </c>
      <c r="D66" s="412">
        <f>'27._önkorm_önként'!D65+'28._Int össz_önk'!D40</f>
        <v>131957503</v>
      </c>
      <c r="E66" s="699">
        <f>'27._önkorm_önként'!E65+'28._Int össz_önk'!E40</f>
        <v>136399490</v>
      </c>
      <c r="F66" s="699">
        <f>'27._önkorm_önként'!F65+'28._Int össz_önk'!F40</f>
        <v>136399490</v>
      </c>
      <c r="G66" s="699">
        <f>'27._önkorm_önként'!G65+'28._Int össz_önk'!G40</f>
        <v>136399490</v>
      </c>
      <c r="H66" s="414">
        <f t="shared" si="2"/>
        <v>0</v>
      </c>
      <c r="I66" s="803">
        <f>'27._önkorm_önként'!I65+'28._Int össz_önk'!I40</f>
        <v>0</v>
      </c>
      <c r="J66" s="414">
        <f>'27._önkorm_önként'!J65+'28._Int össz_önk'!J40</f>
        <v>0</v>
      </c>
      <c r="K66" s="414">
        <f>'27._önkorm_önként'!K65+'28._Int össz_önk'!K40</f>
        <v>0</v>
      </c>
      <c r="L66" s="414">
        <f>'27._önkorm_önként'!L65+'28._Int össz_önk'!L40</f>
        <v>0</v>
      </c>
    </row>
    <row r="67" spans="1:12" s="54" customFormat="1" ht="12.2" customHeight="1" thickBot="1" x14ac:dyDescent="0.25">
      <c r="A67" s="244" t="s">
        <v>323</v>
      </c>
      <c r="B67" s="855" t="s">
        <v>368</v>
      </c>
      <c r="C67" s="487">
        <f>'27._önkorm_önként'!C66+'28._Int össz_önk'!C41</f>
        <v>131957503</v>
      </c>
      <c r="D67" s="412">
        <f>'27._önkorm_önként'!D66+'28._Int össz_önk'!D41</f>
        <v>131957503</v>
      </c>
      <c r="E67" s="699">
        <f>'27._önkorm_önként'!E66+'28._Int össz_önk'!E41</f>
        <v>136399490</v>
      </c>
      <c r="F67" s="699">
        <f>'27._önkorm_önként'!F66+'28._Int össz_önk'!F41</f>
        <v>136399490</v>
      </c>
      <c r="G67" s="699">
        <f>'27._önkorm_önként'!G66+'28._Int össz_önk'!G41</f>
        <v>136399490</v>
      </c>
      <c r="H67" s="414">
        <f t="shared" si="2"/>
        <v>0</v>
      </c>
      <c r="I67" s="803">
        <f>'27._önkorm_önként'!I66+'28._Int össz_önk'!I41</f>
        <v>0</v>
      </c>
      <c r="J67" s="414">
        <f>'27._önkorm_önként'!J66+'28._Int össz_önk'!J41</f>
        <v>0</v>
      </c>
      <c r="K67" s="414">
        <f>'27._önkorm_önként'!K66+'28._Int össz_önk'!K41</f>
        <v>0</v>
      </c>
      <c r="L67" s="414">
        <f>'27._önkorm_önként'!L66+'28._Int össz_önk'!L41</f>
        <v>0</v>
      </c>
    </row>
    <row r="68" spans="1:12" s="54" customFormat="1" ht="12.2" customHeight="1" thickBot="1" x14ac:dyDescent="0.25">
      <c r="A68" s="431" t="s">
        <v>19</v>
      </c>
      <c r="B68" s="856" t="s">
        <v>626</v>
      </c>
      <c r="C68" s="1202">
        <f>+C12+C26+C32+C42+C54+C60+C64</f>
        <v>3613238671</v>
      </c>
      <c r="D68" s="269">
        <f t="shared" ref="D68:K68" si="24">+D12+D26+D32+D42+D54+D60+D64</f>
        <v>3405541163</v>
      </c>
      <c r="E68" s="659">
        <f t="shared" si="24"/>
        <v>3798453019</v>
      </c>
      <c r="F68" s="659">
        <f t="shared" si="24"/>
        <v>3802311978</v>
      </c>
      <c r="G68" s="659">
        <f t="shared" si="24"/>
        <v>3734099821</v>
      </c>
      <c r="H68" s="72">
        <f t="shared" si="2"/>
        <v>-68212157</v>
      </c>
      <c r="I68" s="768">
        <f t="shared" si="24"/>
        <v>0</v>
      </c>
      <c r="J68" s="72">
        <f t="shared" si="24"/>
        <v>0</v>
      </c>
      <c r="K68" s="72">
        <f t="shared" si="24"/>
        <v>0</v>
      </c>
      <c r="L68" s="72">
        <f t="shared" ref="L68" si="25">+L12+L20+L26+L32+L42+L54+L60+L64</f>
        <v>0</v>
      </c>
    </row>
    <row r="69" spans="1:12" s="54" customFormat="1" ht="12.2" customHeight="1" thickBot="1" x14ac:dyDescent="0.25">
      <c r="A69" s="61" t="s">
        <v>20</v>
      </c>
      <c r="B69" s="430" t="s">
        <v>627</v>
      </c>
      <c r="C69" s="110">
        <f>SUM(C70:C72)</f>
        <v>0</v>
      </c>
      <c r="D69" s="268">
        <f t="shared" ref="D69:K69" si="26">SUM(D70:D72)</f>
        <v>0</v>
      </c>
      <c r="E69" s="692">
        <f t="shared" si="26"/>
        <v>0</v>
      </c>
      <c r="F69" s="692">
        <f t="shared" si="26"/>
        <v>0</v>
      </c>
      <c r="G69" s="692">
        <f t="shared" si="26"/>
        <v>0</v>
      </c>
      <c r="H69" s="28">
        <f t="shared" si="2"/>
        <v>0</v>
      </c>
      <c r="I69" s="758">
        <f t="shared" si="26"/>
        <v>0</v>
      </c>
      <c r="J69" s="28">
        <f t="shared" si="26"/>
        <v>0</v>
      </c>
      <c r="K69" s="28">
        <f t="shared" si="26"/>
        <v>0</v>
      </c>
      <c r="L69" s="28">
        <f t="shared" ref="L69" si="27">SUM(L70:L72)</f>
        <v>0</v>
      </c>
    </row>
    <row r="70" spans="1:12" s="54" customFormat="1" ht="12.2" customHeight="1" x14ac:dyDescent="0.2">
      <c r="A70" s="12" t="s">
        <v>171</v>
      </c>
      <c r="B70" s="853" t="s">
        <v>215</v>
      </c>
      <c r="C70" s="487">
        <f>'27._önkorm_önként'!C69</f>
        <v>0</v>
      </c>
      <c r="D70" s="412">
        <f>'27._önkorm_önként'!D69</f>
        <v>0</v>
      </c>
      <c r="E70" s="699">
        <f>'27._önkorm_önként'!E69</f>
        <v>0</v>
      </c>
      <c r="F70" s="699">
        <f>'27._önkorm_önként'!F69</f>
        <v>0</v>
      </c>
      <c r="G70" s="699">
        <f>'27._önkorm_önként'!G69</f>
        <v>0</v>
      </c>
      <c r="H70" s="414">
        <f t="shared" si="2"/>
        <v>0</v>
      </c>
      <c r="I70" s="803">
        <f>'27._önkorm_önként'!I69</f>
        <v>0</v>
      </c>
      <c r="J70" s="414">
        <f>'27._önkorm_önként'!J69</f>
        <v>0</v>
      </c>
      <c r="K70" s="414">
        <f>'27._önkorm_önként'!K69</f>
        <v>0</v>
      </c>
      <c r="L70" s="414">
        <f>'27._önkorm_önként'!L69</f>
        <v>0</v>
      </c>
    </row>
    <row r="71" spans="1:12" s="54" customFormat="1" ht="12.2" customHeight="1" x14ac:dyDescent="0.2">
      <c r="A71" s="1182" t="s">
        <v>172</v>
      </c>
      <c r="B71" s="854" t="s">
        <v>324</v>
      </c>
      <c r="C71" s="487">
        <f>'27._önkorm_önként'!C70</f>
        <v>0</v>
      </c>
      <c r="D71" s="412">
        <f>'27._önkorm_önként'!D70</f>
        <v>0</v>
      </c>
      <c r="E71" s="699">
        <f>'27._önkorm_önként'!E70</f>
        <v>0</v>
      </c>
      <c r="F71" s="699">
        <f>'27._önkorm_önként'!F70</f>
        <v>0</v>
      </c>
      <c r="G71" s="699">
        <f>'27._önkorm_önként'!G70</f>
        <v>0</v>
      </c>
      <c r="H71" s="414">
        <f t="shared" si="2"/>
        <v>0</v>
      </c>
      <c r="I71" s="803">
        <f>'27._önkorm_önként'!I70</f>
        <v>0</v>
      </c>
      <c r="J71" s="414">
        <f>'27._önkorm_önként'!J70</f>
        <v>0</v>
      </c>
      <c r="K71" s="414">
        <f>'27._önkorm_önként'!K70</f>
        <v>0</v>
      </c>
      <c r="L71" s="414">
        <f>'27._önkorm_önként'!L70</f>
        <v>0</v>
      </c>
    </row>
    <row r="72" spans="1:12" s="54" customFormat="1" ht="12.2" customHeight="1" thickBot="1" x14ac:dyDescent="0.25">
      <c r="A72" s="1184" t="s">
        <v>173</v>
      </c>
      <c r="B72" s="854" t="s">
        <v>513</v>
      </c>
      <c r="C72" s="487">
        <f>'27._önkorm_önként'!C71</f>
        <v>0</v>
      </c>
      <c r="D72" s="412">
        <f>'27._önkorm_önként'!D71</f>
        <v>0</v>
      </c>
      <c r="E72" s="699">
        <f>'27._önkorm_önként'!E71</f>
        <v>0</v>
      </c>
      <c r="F72" s="699">
        <f>'27._önkorm_önként'!F71</f>
        <v>0</v>
      </c>
      <c r="G72" s="699">
        <f>'27._önkorm_önként'!G71</f>
        <v>0</v>
      </c>
      <c r="H72" s="414">
        <f t="shared" si="2"/>
        <v>0</v>
      </c>
      <c r="I72" s="803">
        <f>'27._önkorm_önként'!I71</f>
        <v>0</v>
      </c>
      <c r="J72" s="414">
        <f>'27._önkorm_önként'!J71</f>
        <v>0</v>
      </c>
      <c r="K72" s="414">
        <f>'27._önkorm_önként'!K71</f>
        <v>0</v>
      </c>
      <c r="L72" s="414">
        <f>'27._önkorm_önként'!L71</f>
        <v>0</v>
      </c>
    </row>
    <row r="73" spans="1:12" s="54" customFormat="1" ht="12.2" customHeight="1" thickBot="1" x14ac:dyDescent="0.25">
      <c r="A73" s="61" t="s">
        <v>21</v>
      </c>
      <c r="B73" s="430" t="s">
        <v>609</v>
      </c>
      <c r="C73" s="110">
        <f>SUM(C74:C76)</f>
        <v>0</v>
      </c>
      <c r="D73" s="268">
        <f t="shared" ref="D73:K73" si="28">SUM(D74:D76)</f>
        <v>0</v>
      </c>
      <c r="E73" s="692">
        <f t="shared" si="28"/>
        <v>0</v>
      </c>
      <c r="F73" s="692">
        <f t="shared" si="28"/>
        <v>0</v>
      </c>
      <c r="G73" s="692">
        <f t="shared" si="28"/>
        <v>0</v>
      </c>
      <c r="H73" s="28">
        <f t="shared" si="2"/>
        <v>0</v>
      </c>
      <c r="I73" s="758">
        <f t="shared" si="28"/>
        <v>0</v>
      </c>
      <c r="J73" s="28">
        <f t="shared" si="28"/>
        <v>0</v>
      </c>
      <c r="K73" s="28">
        <f t="shared" si="28"/>
        <v>0</v>
      </c>
      <c r="L73" s="28">
        <f t="shared" ref="L73" si="29">SUM(L74:L76)</f>
        <v>0</v>
      </c>
    </row>
    <row r="74" spans="1:12" s="54" customFormat="1" ht="12.2" customHeight="1" x14ac:dyDescent="0.2">
      <c r="A74" s="12" t="s">
        <v>214</v>
      </c>
      <c r="B74" s="853" t="s">
        <v>218</v>
      </c>
      <c r="C74" s="487">
        <f>'27._önkorm_önként'!C73</f>
        <v>0</v>
      </c>
      <c r="D74" s="412">
        <f>'27._önkorm_önként'!D73</f>
        <v>0</v>
      </c>
      <c r="E74" s="699">
        <f>'27._önkorm_önként'!E73</f>
        <v>0</v>
      </c>
      <c r="F74" s="699">
        <f>'27._önkorm_önként'!F73</f>
        <v>0</v>
      </c>
      <c r="G74" s="699">
        <f>'27._önkorm_önként'!G73</f>
        <v>0</v>
      </c>
      <c r="H74" s="414">
        <f t="shared" si="2"/>
        <v>0</v>
      </c>
      <c r="I74" s="803">
        <f>'27._önkorm_önként'!I73</f>
        <v>0</v>
      </c>
      <c r="J74" s="414">
        <f>'27._önkorm_önként'!J73</f>
        <v>0</v>
      </c>
      <c r="K74" s="414">
        <f>'27._önkorm_önként'!K73</f>
        <v>0</v>
      </c>
      <c r="L74" s="414">
        <f>'27._önkorm_önként'!L73</f>
        <v>0</v>
      </c>
    </row>
    <row r="75" spans="1:12" s="54" customFormat="1" ht="12.2" customHeight="1" x14ac:dyDescent="0.2">
      <c r="A75" s="12" t="s">
        <v>638</v>
      </c>
      <c r="B75" s="853" t="s">
        <v>390</v>
      </c>
      <c r="C75" s="487">
        <f>'27._önkorm_önként'!C74</f>
        <v>0</v>
      </c>
      <c r="D75" s="412">
        <f>'27._önkorm_önként'!D74</f>
        <v>0</v>
      </c>
      <c r="E75" s="699">
        <f>'27._önkorm_önként'!E74</f>
        <v>0</v>
      </c>
      <c r="F75" s="699">
        <f>'27._önkorm_önként'!F74</f>
        <v>0</v>
      </c>
      <c r="G75" s="699">
        <f>'27._önkorm_önként'!G74</f>
        <v>0</v>
      </c>
      <c r="H75" s="414">
        <f t="shared" si="2"/>
        <v>0</v>
      </c>
      <c r="I75" s="803">
        <f>'27._önkorm_önként'!I74</f>
        <v>0</v>
      </c>
      <c r="J75" s="414">
        <f>'27._önkorm_önként'!J74</f>
        <v>0</v>
      </c>
      <c r="K75" s="414">
        <f>'27._önkorm_önként'!K74</f>
        <v>0</v>
      </c>
      <c r="L75" s="414">
        <f>'27._önkorm_önként'!L74</f>
        <v>0</v>
      </c>
    </row>
    <row r="76" spans="1:12" s="54" customFormat="1" ht="12.2" customHeight="1" thickBot="1" x14ac:dyDescent="0.25">
      <c r="A76" s="1182" t="s">
        <v>216</v>
      </c>
      <c r="B76" s="854" t="s">
        <v>535</v>
      </c>
      <c r="C76" s="487">
        <f>'27._önkorm_önként'!C75</f>
        <v>0</v>
      </c>
      <c r="D76" s="412">
        <f>'27._önkorm_önként'!D75</f>
        <v>0</v>
      </c>
      <c r="E76" s="699">
        <f>'27._önkorm_önként'!E75</f>
        <v>0</v>
      </c>
      <c r="F76" s="699">
        <f>'27._önkorm_önként'!F75</f>
        <v>0</v>
      </c>
      <c r="G76" s="699">
        <f>'27._önkorm_önként'!G75</f>
        <v>0</v>
      </c>
      <c r="H76" s="414">
        <f t="shared" si="2"/>
        <v>0</v>
      </c>
      <c r="I76" s="803">
        <f>'27._önkorm_önként'!I75</f>
        <v>0</v>
      </c>
      <c r="J76" s="414">
        <f>'27._önkorm_önként'!J75</f>
        <v>0</v>
      </c>
      <c r="K76" s="414">
        <f>'27._önkorm_önként'!K75</f>
        <v>0</v>
      </c>
      <c r="L76" s="414">
        <f>'27._önkorm_önként'!L75</f>
        <v>0</v>
      </c>
    </row>
    <row r="77" spans="1:12" s="54" customFormat="1" ht="12.2" customHeight="1" thickBot="1" x14ac:dyDescent="0.25">
      <c r="A77" s="61" t="s">
        <v>22</v>
      </c>
      <c r="B77" s="430" t="s">
        <v>610</v>
      </c>
      <c r="C77" s="110">
        <f>SUM(C78:C79)</f>
        <v>3550090</v>
      </c>
      <c r="D77" s="268">
        <f t="shared" ref="D77:K77" si="30">SUM(D78:D79)</f>
        <v>233526890</v>
      </c>
      <c r="E77" s="692">
        <f t="shared" si="30"/>
        <v>233526890</v>
      </c>
      <c r="F77" s="692">
        <f t="shared" si="30"/>
        <v>233526890</v>
      </c>
      <c r="G77" s="692">
        <f t="shared" si="30"/>
        <v>233526890</v>
      </c>
      <c r="H77" s="28">
        <f t="shared" ref="H77:H85" si="31">+G77-F77</f>
        <v>0</v>
      </c>
      <c r="I77" s="758">
        <f t="shared" si="30"/>
        <v>0</v>
      </c>
      <c r="J77" s="28">
        <f t="shared" si="30"/>
        <v>0</v>
      </c>
      <c r="K77" s="28">
        <f t="shared" si="30"/>
        <v>0</v>
      </c>
      <c r="L77" s="28">
        <f t="shared" ref="L77" si="32">SUM(L78:L79)</f>
        <v>0</v>
      </c>
    </row>
    <row r="78" spans="1:12" s="54" customFormat="1" ht="12.2" customHeight="1" x14ac:dyDescent="0.2">
      <c r="A78" s="12" t="s">
        <v>217</v>
      </c>
      <c r="B78" s="58" t="s">
        <v>369</v>
      </c>
      <c r="C78" s="487">
        <f>'27._önkorm_önként'!C77+'28._Int össz_önk'!C44</f>
        <v>3550090</v>
      </c>
      <c r="D78" s="412">
        <f>'27._önkorm_önként'!D77+'28._Int össz_önk'!D44</f>
        <v>233229456</v>
      </c>
      <c r="E78" s="699">
        <f>'27._önkorm_önként'!E77+'28._Int össz_önk'!E44</f>
        <v>233229456</v>
      </c>
      <c r="F78" s="699">
        <f>'27._önkorm_önként'!F77+'28._Int össz_önk'!F44</f>
        <v>233229456</v>
      </c>
      <c r="G78" s="699">
        <f>'27._önkorm_önként'!G77+'28._Int össz_önk'!G44</f>
        <v>233229456</v>
      </c>
      <c r="H78" s="414">
        <f t="shared" si="31"/>
        <v>0</v>
      </c>
      <c r="I78" s="803">
        <f>'27._önkorm_önként'!I77+'28._Int össz_önk'!I44</f>
        <v>0</v>
      </c>
      <c r="J78" s="414">
        <f>'27._önkorm_önként'!J77+'28._Int össz_önk'!J44</f>
        <v>0</v>
      </c>
      <c r="K78" s="414">
        <f>'27._önkorm_önként'!K77+'28._Int össz_önk'!K44</f>
        <v>0</v>
      </c>
      <c r="L78" s="414">
        <f>'27._önkorm_önként'!L77+'28._Int össz_önk'!L44</f>
        <v>0</v>
      </c>
    </row>
    <row r="79" spans="1:12" s="54" customFormat="1" ht="12.2" customHeight="1" thickBot="1" x14ac:dyDescent="0.25">
      <c r="A79" s="1184" t="s">
        <v>219</v>
      </c>
      <c r="B79" s="58" t="s">
        <v>370</v>
      </c>
      <c r="C79" s="487">
        <f>'27._önkorm_önként'!C78+'28._Int össz_önk'!C45</f>
        <v>0</v>
      </c>
      <c r="D79" s="412">
        <f>'27._önkorm_önként'!D78+'28._Int össz_önk'!D45</f>
        <v>297434</v>
      </c>
      <c r="E79" s="699">
        <f>'27._önkorm_önként'!E78+'28._Int össz_önk'!E45</f>
        <v>297434</v>
      </c>
      <c r="F79" s="699">
        <f>'27._önkorm_önként'!F78+'28._Int össz_önk'!F45</f>
        <v>297434</v>
      </c>
      <c r="G79" s="699">
        <f>'27._önkorm_önként'!G78+'28._Int össz_önk'!G45</f>
        <v>297434</v>
      </c>
      <c r="H79" s="414">
        <f t="shared" si="31"/>
        <v>0</v>
      </c>
      <c r="I79" s="803">
        <f>'27._önkorm_önként'!I78+'28._Int össz_önk'!I45</f>
        <v>0</v>
      </c>
      <c r="J79" s="414">
        <f>'27._önkorm_önként'!J78+'28._Int össz_önk'!J45</f>
        <v>0</v>
      </c>
      <c r="K79" s="414">
        <f>'27._önkorm_önként'!K78+'28._Int össz_önk'!K45</f>
        <v>0</v>
      </c>
      <c r="L79" s="414">
        <f>'27._önkorm_önként'!L78+'28._Int össz_önk'!L45</f>
        <v>0</v>
      </c>
    </row>
    <row r="80" spans="1:12" s="26" customFormat="1" ht="12.2" customHeight="1" thickBot="1" x14ac:dyDescent="0.25">
      <c r="A80" s="61" t="s">
        <v>23</v>
      </c>
      <c r="B80" s="430" t="s">
        <v>611</v>
      </c>
      <c r="C80" s="110">
        <f>SUM(C81:C83)</f>
        <v>0</v>
      </c>
      <c r="D80" s="268">
        <f t="shared" ref="D80:K80" si="33">SUM(D81:D83)</f>
        <v>0</v>
      </c>
      <c r="E80" s="692">
        <f t="shared" si="33"/>
        <v>0</v>
      </c>
      <c r="F80" s="692">
        <f t="shared" si="33"/>
        <v>0</v>
      </c>
      <c r="G80" s="692">
        <f t="shared" si="33"/>
        <v>0</v>
      </c>
      <c r="H80" s="28">
        <f t="shared" si="31"/>
        <v>0</v>
      </c>
      <c r="I80" s="758">
        <f t="shared" si="33"/>
        <v>0</v>
      </c>
      <c r="J80" s="28">
        <f t="shared" si="33"/>
        <v>0</v>
      </c>
      <c r="K80" s="28">
        <f t="shared" si="33"/>
        <v>0</v>
      </c>
      <c r="L80" s="28">
        <f t="shared" ref="L80" si="34">SUM(L81:L83)</f>
        <v>0</v>
      </c>
    </row>
    <row r="81" spans="1:12" s="54" customFormat="1" ht="12.2" customHeight="1" x14ac:dyDescent="0.2">
      <c r="A81" s="12" t="s">
        <v>220</v>
      </c>
      <c r="B81" s="853" t="s">
        <v>303</v>
      </c>
      <c r="C81" s="487">
        <f>'27._önkorm_önként'!C80</f>
        <v>0</v>
      </c>
      <c r="D81" s="412">
        <f>'27._önkorm_önként'!D80</f>
        <v>0</v>
      </c>
      <c r="E81" s="699">
        <f>'27._önkorm_önként'!E80</f>
        <v>0</v>
      </c>
      <c r="F81" s="699">
        <f>'27._önkorm_önként'!F80</f>
        <v>0</v>
      </c>
      <c r="G81" s="699">
        <f>'27._önkorm_önként'!G80</f>
        <v>0</v>
      </c>
      <c r="H81" s="414">
        <f t="shared" si="31"/>
        <v>0</v>
      </c>
      <c r="I81" s="803">
        <f>'27._önkorm_önként'!I80</f>
        <v>0</v>
      </c>
      <c r="J81" s="414">
        <f>'27._önkorm_önként'!J80</f>
        <v>0</v>
      </c>
      <c r="K81" s="414">
        <f>'27._önkorm_önként'!K80</f>
        <v>0</v>
      </c>
      <c r="L81" s="414">
        <f>'27._önkorm_önként'!L80</f>
        <v>0</v>
      </c>
    </row>
    <row r="82" spans="1:12" s="54" customFormat="1" ht="12.2" customHeight="1" x14ac:dyDescent="0.2">
      <c r="A82" s="1182" t="s">
        <v>221</v>
      </c>
      <c r="B82" s="854" t="s">
        <v>304</v>
      </c>
      <c r="C82" s="487">
        <f>'27._önkorm_önként'!C81</f>
        <v>0</v>
      </c>
      <c r="D82" s="412">
        <f>'27._önkorm_önként'!D81</f>
        <v>0</v>
      </c>
      <c r="E82" s="699">
        <f>'27._önkorm_önként'!E81</f>
        <v>0</v>
      </c>
      <c r="F82" s="699">
        <f>'27._önkorm_önként'!F81</f>
        <v>0</v>
      </c>
      <c r="G82" s="699">
        <f>'27._önkorm_önként'!G81</f>
        <v>0</v>
      </c>
      <c r="H82" s="414">
        <f t="shared" si="31"/>
        <v>0</v>
      </c>
      <c r="I82" s="803">
        <f>'27._önkorm_önként'!I81</f>
        <v>0</v>
      </c>
      <c r="J82" s="414">
        <f>'27._önkorm_önként'!J81</f>
        <v>0</v>
      </c>
      <c r="K82" s="414">
        <f>'27._önkorm_önként'!K81</f>
        <v>0</v>
      </c>
      <c r="L82" s="414">
        <f>'27._önkorm_önként'!L81</f>
        <v>0</v>
      </c>
    </row>
    <row r="83" spans="1:12" s="54" customFormat="1" ht="12.2" customHeight="1" thickBot="1" x14ac:dyDescent="0.25">
      <c r="A83" s="1184" t="s">
        <v>325</v>
      </c>
      <c r="B83" s="618" t="s">
        <v>378</v>
      </c>
      <c r="C83" s="487">
        <f>'27._önkorm_önként'!C82</f>
        <v>0</v>
      </c>
      <c r="D83" s="412">
        <f>'27._önkorm_önként'!D82</f>
        <v>0</v>
      </c>
      <c r="E83" s="699">
        <f>'27._önkorm_önként'!E82</f>
        <v>0</v>
      </c>
      <c r="F83" s="699">
        <f>'27._önkorm_önként'!F82</f>
        <v>0</v>
      </c>
      <c r="G83" s="699">
        <f>'27._önkorm_önként'!G82</f>
        <v>0</v>
      </c>
      <c r="H83" s="414">
        <f t="shared" si="31"/>
        <v>0</v>
      </c>
      <c r="I83" s="803">
        <f>'27._önkorm_önként'!I82</f>
        <v>0</v>
      </c>
      <c r="J83" s="414">
        <f>'27._önkorm_önként'!J82</f>
        <v>0</v>
      </c>
      <c r="K83" s="414">
        <f>'27._önkorm_önként'!K82</f>
        <v>0</v>
      </c>
      <c r="L83" s="414">
        <f>'27._önkorm_önként'!L82</f>
        <v>0</v>
      </c>
    </row>
    <row r="84" spans="1:12" s="26" customFormat="1" ht="12.2" customHeight="1" thickBot="1" x14ac:dyDescent="0.25">
      <c r="A84" s="61" t="s">
        <v>24</v>
      </c>
      <c r="B84" s="430" t="s">
        <v>612</v>
      </c>
      <c r="C84" s="1202">
        <f>+C69+C73+C77+C80</f>
        <v>3550090</v>
      </c>
      <c r="D84" s="269">
        <f t="shared" ref="D84:K84" si="35">+D69+D73+D77+D80</f>
        <v>233526890</v>
      </c>
      <c r="E84" s="659">
        <f t="shared" si="35"/>
        <v>233526890</v>
      </c>
      <c r="F84" s="659">
        <f t="shared" si="35"/>
        <v>233526890</v>
      </c>
      <c r="G84" s="659">
        <f t="shared" si="35"/>
        <v>233526890</v>
      </c>
      <c r="H84" s="72">
        <f t="shared" si="31"/>
        <v>0</v>
      </c>
      <c r="I84" s="768">
        <f t="shared" si="35"/>
        <v>0</v>
      </c>
      <c r="J84" s="72">
        <f t="shared" si="35"/>
        <v>0</v>
      </c>
      <c r="K84" s="72">
        <f t="shared" si="35"/>
        <v>0</v>
      </c>
      <c r="L84" s="72">
        <f t="shared" ref="L84" si="36">+L69+L73+L77+L80</f>
        <v>0</v>
      </c>
    </row>
    <row r="85" spans="1:12" s="690" customFormat="1" ht="12.2" customHeight="1" thickBot="1" x14ac:dyDescent="0.25">
      <c r="A85" s="78" t="s">
        <v>25</v>
      </c>
      <c r="B85" s="688" t="s">
        <v>633</v>
      </c>
      <c r="C85" s="1202">
        <f>+C68+C84</f>
        <v>3616788761</v>
      </c>
      <c r="D85" s="269">
        <f t="shared" ref="D85:K85" si="37">+D68+D84</f>
        <v>3639068053</v>
      </c>
      <c r="E85" s="659">
        <f t="shared" si="37"/>
        <v>4031979909</v>
      </c>
      <c r="F85" s="659">
        <f t="shared" si="37"/>
        <v>4035838868</v>
      </c>
      <c r="G85" s="659">
        <f t="shared" si="37"/>
        <v>3967626711</v>
      </c>
      <c r="H85" s="72">
        <f t="shared" si="31"/>
        <v>-68212157</v>
      </c>
      <c r="I85" s="768">
        <f t="shared" si="37"/>
        <v>0</v>
      </c>
      <c r="J85" s="72">
        <f t="shared" si="37"/>
        <v>0</v>
      </c>
      <c r="K85" s="72">
        <f t="shared" si="37"/>
        <v>0</v>
      </c>
      <c r="L85" s="72">
        <f t="shared" ref="L85" si="38">+L68+L84</f>
        <v>0</v>
      </c>
    </row>
    <row r="86" spans="1:12" s="54" customFormat="1" ht="15" customHeight="1" x14ac:dyDescent="0.2">
      <c r="A86" s="62"/>
      <c r="B86" s="63"/>
      <c r="C86" s="64">
        <f>+C85-'26._önként_össz_kiad'!C55</f>
        <v>0</v>
      </c>
      <c r="D86" s="64"/>
      <c r="E86" s="64"/>
      <c r="F86" s="64"/>
      <c r="G86" s="64"/>
      <c r="H86" s="64"/>
      <c r="I86" s="64"/>
      <c r="J86" s="64"/>
      <c r="K86" s="64"/>
      <c r="L86" s="64"/>
    </row>
  </sheetData>
  <sheetProtection formatCells="0"/>
  <mergeCells count="6">
    <mergeCell ref="A7:H7"/>
    <mergeCell ref="A9:H9"/>
    <mergeCell ref="A1:H1"/>
    <mergeCell ref="A2:H2"/>
    <mergeCell ref="A5:H5"/>
    <mergeCell ref="A6:H6"/>
  </mergeCells>
  <printOptions horizontalCentered="1"/>
  <pageMargins left="0.39370078740157483" right="0.39370078740157483" top="0.59055118110236227" bottom="0.19685039370078741" header="0.78740157480314965" footer="0.78740157480314965"/>
  <pageSetup paperSize="9" scale="83" orientation="portrait" r:id="rId1"/>
  <headerFooter alignWithMargins="0"/>
  <rowBreaks count="1" manualBreakCount="1">
    <brk id="68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39"/>
  <sheetViews>
    <sheetView view="pageBreakPreview" topLeftCell="A7" zoomScale="106" zoomScaleNormal="115" zoomScaleSheetLayoutView="106" workbookViewId="0">
      <selection activeCell="F30" sqref="F30"/>
    </sheetView>
  </sheetViews>
  <sheetFormatPr defaultColWidth="9.33203125" defaultRowHeight="12.75" x14ac:dyDescent="0.2"/>
  <cols>
    <col min="1" max="1" width="6.83203125" style="488" customWidth="1"/>
    <col min="2" max="2" width="51.33203125" style="19" customWidth="1"/>
    <col min="3" max="3" width="15.83203125" style="18" customWidth="1"/>
    <col min="4" max="4" width="15.83203125" style="18" hidden="1" customWidth="1"/>
    <col min="5" max="5" width="16.33203125" style="18" hidden="1" customWidth="1"/>
    <col min="6" max="6" width="16.1640625" style="18" customWidth="1"/>
    <col min="7" max="7" width="18.33203125" style="18" customWidth="1"/>
    <col min="8" max="8" width="16.5" style="18" customWidth="1"/>
    <col min="9" max="11" width="18.33203125" style="18" hidden="1" customWidth="1"/>
    <col min="12" max="12" width="7.33203125" style="152" hidden="1" customWidth="1"/>
    <col min="13" max="13" width="54.33203125" style="18" customWidth="1"/>
    <col min="14" max="14" width="16.33203125" style="18" customWidth="1"/>
    <col min="15" max="15" width="16.5" style="18" hidden="1" customWidth="1"/>
    <col min="16" max="16" width="16.83203125" style="18" hidden="1" customWidth="1"/>
    <col min="17" max="17" width="15.83203125" style="18" customWidth="1"/>
    <col min="18" max="18" width="18.33203125" style="18" customWidth="1"/>
    <col min="19" max="19" width="16.6640625" style="18" customWidth="1"/>
    <col min="20" max="22" width="18.33203125" style="18" hidden="1" customWidth="1"/>
    <col min="23" max="23" width="8.1640625" style="152" hidden="1" customWidth="1"/>
    <col min="24" max="24" width="3.5" style="152" customWidth="1"/>
    <col min="25" max="26" width="3.83203125" style="18" customWidth="1"/>
    <col min="27" max="16384" width="9.33203125" style="18"/>
  </cols>
  <sheetData>
    <row r="1" spans="1:28" ht="35.1" customHeight="1" x14ac:dyDescent="0.2">
      <c r="A1" s="1676" t="s">
        <v>245</v>
      </c>
      <c r="B1" s="1676"/>
      <c r="C1" s="1676"/>
      <c r="D1" s="1676"/>
      <c r="E1" s="1676"/>
      <c r="F1" s="1676"/>
      <c r="G1" s="1676"/>
      <c r="H1" s="1676"/>
      <c r="I1" s="1676"/>
      <c r="J1" s="1676"/>
      <c r="K1" s="1676"/>
      <c r="L1" s="1676"/>
      <c r="M1" s="1676"/>
      <c r="N1" s="1676"/>
      <c r="O1" s="1676"/>
      <c r="P1" s="1676"/>
      <c r="Q1" s="1676"/>
      <c r="R1" s="1676"/>
      <c r="S1" s="748"/>
      <c r="T1" s="85"/>
      <c r="U1" s="85"/>
      <c r="V1" s="85"/>
      <c r="W1" s="150"/>
      <c r="X1" s="150"/>
      <c r="Y1" s="1675" t="s">
        <v>737</v>
      </c>
      <c r="Z1" s="1675" t="s">
        <v>821</v>
      </c>
    </row>
    <row r="2" spans="1:28" ht="15" customHeight="1" x14ac:dyDescent="0.2">
      <c r="B2" s="84"/>
      <c r="C2" s="85"/>
      <c r="D2" s="85"/>
      <c r="E2" s="85"/>
      <c r="F2" s="85"/>
      <c r="G2" s="85"/>
      <c r="H2" s="85"/>
      <c r="I2" s="85"/>
      <c r="J2" s="85"/>
      <c r="K2" s="85"/>
      <c r="L2" s="150"/>
      <c r="M2" s="85"/>
      <c r="N2" s="85"/>
      <c r="O2" s="85"/>
      <c r="P2" s="85"/>
      <c r="Q2" s="85"/>
      <c r="R2" s="85"/>
      <c r="S2" s="85"/>
      <c r="T2" s="85"/>
      <c r="U2" s="85"/>
      <c r="V2" s="85"/>
      <c r="W2" s="150"/>
      <c r="X2" s="150"/>
      <c r="Y2" s="1675"/>
      <c r="Z2" s="1675"/>
    </row>
    <row r="3" spans="1:28" ht="15" customHeight="1" thickBot="1" x14ac:dyDescent="0.25">
      <c r="A3" s="1671" t="s">
        <v>362</v>
      </c>
      <c r="B3" s="1671"/>
      <c r="C3" s="1671"/>
      <c r="D3" s="1671"/>
      <c r="E3" s="1671"/>
      <c r="F3" s="1671"/>
      <c r="G3" s="1671"/>
      <c r="H3" s="1671"/>
      <c r="I3" s="1671"/>
      <c r="J3" s="1671"/>
      <c r="K3" s="1671"/>
      <c r="L3" s="1671"/>
      <c r="M3" s="1671"/>
      <c r="N3" s="1671"/>
      <c r="O3" s="1671"/>
      <c r="P3" s="1671"/>
      <c r="Q3" s="1671"/>
      <c r="R3" s="1671"/>
      <c r="S3" s="1671"/>
      <c r="T3" s="1671"/>
      <c r="U3" s="1671"/>
      <c r="V3" s="1671"/>
      <c r="W3" s="1671"/>
      <c r="X3" s="1174"/>
      <c r="Y3" s="1675"/>
      <c r="Z3" s="1675"/>
    </row>
    <row r="4" spans="1:28" s="1324" customFormat="1" ht="21.2" customHeight="1" thickBot="1" x14ac:dyDescent="0.25">
      <c r="A4" s="1677" t="s">
        <v>120</v>
      </c>
      <c r="B4" s="1672" t="s">
        <v>37</v>
      </c>
      <c r="C4" s="1673"/>
      <c r="D4" s="1673"/>
      <c r="E4" s="1673"/>
      <c r="F4" s="1673"/>
      <c r="G4" s="1673"/>
      <c r="H4" s="1673"/>
      <c r="I4" s="1673"/>
      <c r="J4" s="1673"/>
      <c r="K4" s="1673"/>
      <c r="L4" s="1674"/>
      <c r="M4" s="1672" t="s">
        <v>38</v>
      </c>
      <c r="N4" s="1673"/>
      <c r="O4" s="1673"/>
      <c r="P4" s="1673"/>
      <c r="Q4" s="1673"/>
      <c r="R4" s="1673"/>
      <c r="S4" s="1674"/>
      <c r="T4" s="783"/>
      <c r="U4" s="783"/>
      <c r="V4" s="783"/>
      <c r="W4" s="784"/>
      <c r="X4" s="1175"/>
      <c r="Y4" s="1675"/>
      <c r="Z4" s="1675"/>
    </row>
    <row r="5" spans="1:28" s="91" customFormat="1" ht="67.5" customHeight="1" thickBot="1" x14ac:dyDescent="0.25">
      <c r="A5" s="1678"/>
      <c r="B5" s="20" t="s">
        <v>84</v>
      </c>
      <c r="C5" s="21" t="str">
        <f>'1. mell.bevétel_össz'!C8</f>
        <v>2023. évi eredeti előirányzat
2/2023. (II.14.)</v>
      </c>
      <c r="D5" s="21" t="str">
        <f>'1. mell.bevétel_össz'!D8</f>
        <v>Módosított előirányzat a 14/2023.  (VI.29.)  rendelet szerint</v>
      </c>
      <c r="E5" s="21" t="str">
        <f>'1. mell.bevétel_össz'!E8</f>
        <v>Módosított előirányzat a 18/2023. (IX.26.)  rendelet szerint</v>
      </c>
      <c r="F5" s="21" t="str">
        <f>'1. mell.bevétel_össz'!F8</f>
        <v>Módosított előirányzat a 23/2023. (XII.14.)  rendelet szerint</v>
      </c>
      <c r="G5" s="21" t="str">
        <f>'1. mell.bevétel_össz'!G8</f>
        <v>Módosított előirányzat a …../2024. (II…..)  rendelet szerint</v>
      </c>
      <c r="H5" s="34" t="str">
        <f>'1. mell.bevétel_össz'!H8</f>
        <v>Változás a 23/2023. (XII.14) rendelethez képest</v>
      </c>
      <c r="I5" s="238" t="str">
        <f>'1. mell.bevétel_össz'!I8</f>
        <v>2023. évi teljesítés              2023.06.30-ig</v>
      </c>
      <c r="J5" s="21" t="str">
        <f>'1. mell.bevétel_össz'!J8</f>
        <v>2023. évi teljesítés              2023.09.30-ig</v>
      </c>
      <c r="K5" s="21" t="str">
        <f>'1. mell.bevétel_össz'!K8</f>
        <v>2023. évi teljesítés              2023.12.31-ig</v>
      </c>
      <c r="L5" s="151" t="str">
        <f>'1. mell.bevétel_össz'!L8</f>
        <v>Teljesítés %-a</v>
      </c>
      <c r="M5" s="20" t="s">
        <v>84</v>
      </c>
      <c r="N5" s="21" t="str">
        <f>'1. mell.bevétel_össz'!C8</f>
        <v>2023. évi eredeti előirányzat
2/2023. (II.14.)</v>
      </c>
      <c r="O5" s="238" t="str">
        <f>'1. mell.bevétel_össz'!D8</f>
        <v>Módosított előirányzat a 14/2023.  (VI.29.)  rendelet szerint</v>
      </c>
      <c r="P5" s="21" t="str">
        <f>'1. mell.bevétel_össz'!E8</f>
        <v>Módosított előirányzat a 18/2023. (IX.26.)  rendelet szerint</v>
      </c>
      <c r="Q5" s="21" t="str">
        <f>'1. mell.bevétel_össz'!F8</f>
        <v>Módosított előirányzat a 23/2023. (XII.14.)  rendelet szerint</v>
      </c>
      <c r="R5" s="21" t="str">
        <f>'1. mell.bevétel_össz'!G8</f>
        <v>Módosított előirányzat a …../2024. (II…..)  rendelet szerint</v>
      </c>
      <c r="S5" s="1351" t="str">
        <f>'1. mell.bevétel_össz'!H8</f>
        <v>Változás a 23/2023. (XII.14) rendelethez képest</v>
      </c>
      <c r="T5" s="238" t="str">
        <f>'1. mell.bevétel_össz'!I8</f>
        <v>2023. évi teljesítés              2023.06.30-ig</v>
      </c>
      <c r="U5" s="21" t="str">
        <f>'1. mell.bevétel_össz'!J8</f>
        <v>2023. évi teljesítés              2023.09.30-ig</v>
      </c>
      <c r="V5" s="21" t="str">
        <f>'1. mell.bevétel_össz'!K8</f>
        <v>2023. évi teljesítés              2023.12.31-ig</v>
      </c>
      <c r="W5" s="151" t="str">
        <f>'1. mell.bevétel_össz'!L8</f>
        <v>Teljesítés %-a</v>
      </c>
      <c r="X5" s="1176"/>
      <c r="Y5" s="1675"/>
      <c r="Z5" s="1675"/>
    </row>
    <row r="6" spans="1:28" s="1326" customFormat="1" ht="17.100000000000001" customHeight="1" thickBot="1" x14ac:dyDescent="0.25">
      <c r="A6" s="1582" t="s">
        <v>297</v>
      </c>
      <c r="B6" s="771" t="s">
        <v>298</v>
      </c>
      <c r="C6" s="772" t="s">
        <v>299</v>
      </c>
      <c r="D6" s="772" t="s">
        <v>300</v>
      </c>
      <c r="E6" s="772" t="s">
        <v>300</v>
      </c>
      <c r="F6" s="772" t="s">
        <v>300</v>
      </c>
      <c r="G6" s="772" t="s">
        <v>301</v>
      </c>
      <c r="H6" s="1359" t="s">
        <v>388</v>
      </c>
      <c r="I6" s="1360" t="s">
        <v>299</v>
      </c>
      <c r="J6" s="1361" t="s">
        <v>299</v>
      </c>
      <c r="K6" s="1361" t="s">
        <v>299</v>
      </c>
      <c r="L6" s="1362" t="s">
        <v>299</v>
      </c>
      <c r="M6" s="1360" t="s">
        <v>424</v>
      </c>
      <c r="N6" s="1363" t="s">
        <v>738</v>
      </c>
      <c r="O6" s="1364" t="s">
        <v>383</v>
      </c>
      <c r="P6" s="1361" t="s">
        <v>383</v>
      </c>
      <c r="Q6" s="1361" t="s">
        <v>383</v>
      </c>
      <c r="R6" s="1361" t="s">
        <v>389</v>
      </c>
      <c r="S6" s="1365" t="s">
        <v>789</v>
      </c>
      <c r="T6" s="1364" t="s">
        <v>383</v>
      </c>
      <c r="U6" s="1361" t="s">
        <v>301</v>
      </c>
      <c r="V6" s="1361" t="s">
        <v>301</v>
      </c>
      <c r="W6" s="1362" t="s">
        <v>301</v>
      </c>
      <c r="X6" s="1366"/>
      <c r="Y6" s="1675"/>
      <c r="Z6" s="1675"/>
    </row>
    <row r="7" spans="1:28" s="1324" customFormat="1" ht="17.100000000000001" customHeight="1" x14ac:dyDescent="0.2">
      <c r="A7" s="489" t="s">
        <v>12</v>
      </c>
      <c r="B7" s="1367" t="s">
        <v>246</v>
      </c>
      <c r="C7" s="1368">
        <f>'1. mell.bevétel_össz'!C10</f>
        <v>2496155970</v>
      </c>
      <c r="D7" s="1368">
        <f>'1. mell.bevétel_össz'!D10</f>
        <v>2718887746</v>
      </c>
      <c r="E7" s="1368">
        <f>'1. mell.bevétel_össz'!E10</f>
        <v>2779489080</v>
      </c>
      <c r="F7" s="1368">
        <f>'1. mell.bevétel_össz'!F10</f>
        <v>2813560135</v>
      </c>
      <c r="G7" s="1368">
        <f>'1. mell.bevétel_össz'!G10</f>
        <v>2817102923</v>
      </c>
      <c r="H7" s="1369">
        <f>+G7-F7</f>
        <v>3542788</v>
      </c>
      <c r="I7" s="1370">
        <f>'1. mell.bevétel_össz'!I10</f>
        <v>0</v>
      </c>
      <c r="J7" s="1368">
        <f>'1. mell.bevétel_össz'!J10</f>
        <v>0</v>
      </c>
      <c r="K7" s="1368">
        <f>'1. mell.bevétel_össz'!K10</f>
        <v>0</v>
      </c>
      <c r="L7" s="1371">
        <f t="shared" ref="L7:L23" si="0">I7/D7*100</f>
        <v>0</v>
      </c>
      <c r="M7" s="1372" t="s">
        <v>7</v>
      </c>
      <c r="N7" s="1373">
        <f>'1.mell.kiadás_össz'!C11</f>
        <v>3204199451</v>
      </c>
      <c r="O7" s="1370">
        <f>'1.mell.kiadás_össz'!D11</f>
        <v>3242475650</v>
      </c>
      <c r="P7" s="1368">
        <f>'1.mell.kiadás_össz'!E11</f>
        <v>3765359520</v>
      </c>
      <c r="Q7" s="1368">
        <f>'1.mell.kiadás_össz'!F11</f>
        <v>3765912020</v>
      </c>
      <c r="R7" s="1368">
        <f>'1.mell.kiadás_össz'!G11</f>
        <v>3735961483</v>
      </c>
      <c r="S7" s="1374">
        <f>+R7-Q7</f>
        <v>-29950537</v>
      </c>
      <c r="T7" s="1370">
        <f>'1.mell.kiadás_össz'!I11</f>
        <v>0</v>
      </c>
      <c r="U7" s="1368">
        <f>'1.mell.kiadás_össz'!J11</f>
        <v>0</v>
      </c>
      <c r="V7" s="1368">
        <f>'1.mell.kiadás_össz'!K11</f>
        <v>0</v>
      </c>
      <c r="W7" s="1371">
        <f t="shared" ref="W7:W23" si="1">T7/O7*100</f>
        <v>0</v>
      </c>
      <c r="X7" s="1375"/>
      <c r="Y7" s="1675"/>
      <c r="Z7" s="1675"/>
    </row>
    <row r="8" spans="1:28" s="1324" customFormat="1" ht="15.95" customHeight="1" x14ac:dyDescent="0.2">
      <c r="A8" s="490" t="s">
        <v>13</v>
      </c>
      <c r="B8" s="1376" t="s">
        <v>629</v>
      </c>
      <c r="C8" s="1377">
        <f>'1. mell.bevétel_össz'!C18</f>
        <v>1301228875</v>
      </c>
      <c r="D8" s="1377">
        <f>'1. mell.bevétel_össz'!D18</f>
        <v>1506861414</v>
      </c>
      <c r="E8" s="1377">
        <f>'1. mell.bevétel_össz'!E18</f>
        <v>1563907396</v>
      </c>
      <c r="F8" s="1377">
        <f>'1. mell.bevétel_össz'!F18</f>
        <v>1597094858</v>
      </c>
      <c r="G8" s="1377">
        <f>'1. mell.bevétel_össz'!G18</f>
        <v>1599183646</v>
      </c>
      <c r="H8" s="1378">
        <f t="shared" ref="H8:H31" si="2">+G8-F8</f>
        <v>2088788</v>
      </c>
      <c r="I8" s="1379">
        <f>'1. mell.bevétel_össz'!I18</f>
        <v>0</v>
      </c>
      <c r="J8" s="1377">
        <f>'1. mell.bevétel_össz'!J18</f>
        <v>0</v>
      </c>
      <c r="K8" s="1377">
        <f>'1. mell.bevétel_össz'!K18</f>
        <v>0</v>
      </c>
      <c r="L8" s="1380">
        <f t="shared" si="0"/>
        <v>0</v>
      </c>
      <c r="M8" s="1367" t="s">
        <v>87</v>
      </c>
      <c r="N8" s="1368">
        <f>'1.mell.kiadás_össz'!C13</f>
        <v>481020970</v>
      </c>
      <c r="O8" s="1370">
        <f>'1.mell.kiadás_össz'!D13</f>
        <v>490904741</v>
      </c>
      <c r="P8" s="1368">
        <f>'1.mell.kiadás_össz'!E13</f>
        <v>574762939</v>
      </c>
      <c r="Q8" s="1368">
        <f>'1.mell.kiadás_össz'!F13</f>
        <v>576660439</v>
      </c>
      <c r="R8" s="1368">
        <f>'1.mell.kiadás_össz'!G13</f>
        <v>576010577</v>
      </c>
      <c r="S8" s="1374">
        <f t="shared" ref="S8:S32" si="3">+R8-Q8</f>
        <v>-649862</v>
      </c>
      <c r="T8" s="1370">
        <f>'1.mell.kiadás_össz'!I13</f>
        <v>0</v>
      </c>
      <c r="U8" s="1368">
        <f>'1.mell.kiadás_össz'!J13</f>
        <v>0</v>
      </c>
      <c r="V8" s="1368">
        <f>'1.mell.kiadás_össz'!K13</f>
        <v>0</v>
      </c>
      <c r="W8" s="1371">
        <f t="shared" si="1"/>
        <v>0</v>
      </c>
      <c r="X8" s="1375"/>
      <c r="Y8" s="1675"/>
      <c r="Z8" s="1675"/>
    </row>
    <row r="9" spans="1:28" s="1324" customFormat="1" ht="17.100000000000001" customHeight="1" x14ac:dyDescent="0.2">
      <c r="A9" s="491" t="s">
        <v>94</v>
      </c>
      <c r="B9" s="1376" t="s">
        <v>338</v>
      </c>
      <c r="C9" s="1377">
        <f>'1. mell.bevétel_össz'!C23</f>
        <v>0</v>
      </c>
      <c r="D9" s="1377">
        <f>'1. mell.bevétel_össz'!D23</f>
        <v>16489854</v>
      </c>
      <c r="E9" s="1377">
        <f>'1. mell.bevétel_össz'!E23</f>
        <v>16489854</v>
      </c>
      <c r="F9" s="1377">
        <f>'1. mell.bevétel_össz'!F23</f>
        <v>16489854</v>
      </c>
      <c r="G9" s="1377">
        <f>'1. mell.bevétel_össz'!G23</f>
        <v>16489854</v>
      </c>
      <c r="H9" s="1378">
        <f t="shared" si="2"/>
        <v>0</v>
      </c>
      <c r="I9" s="1379">
        <f>'1. mell.bevétel_össz'!I23</f>
        <v>0</v>
      </c>
      <c r="J9" s="1377">
        <f>'1. mell.bevétel_össz'!J23</f>
        <v>0</v>
      </c>
      <c r="K9" s="1377">
        <f>'1. mell.bevétel_össz'!K23</f>
        <v>0</v>
      </c>
      <c r="L9" s="1380">
        <f t="shared" si="0"/>
        <v>0</v>
      </c>
      <c r="M9" s="1367" t="s">
        <v>121</v>
      </c>
      <c r="N9" s="1368">
        <f>'1.mell.kiadás_össz'!C14</f>
        <v>2153299538</v>
      </c>
      <c r="O9" s="1370">
        <f>'1.mell.kiadás_össz'!D14</f>
        <v>2295578790</v>
      </c>
      <c r="P9" s="1368">
        <f>'1.mell.kiadás_össz'!E14</f>
        <v>2410480447</v>
      </c>
      <c r="Q9" s="1368">
        <f>'1.mell.kiadás_össz'!F14</f>
        <v>2496941007</v>
      </c>
      <c r="R9" s="1368">
        <f>'1.mell.kiadás_össz'!G14</f>
        <v>2419306164</v>
      </c>
      <c r="S9" s="1374">
        <f t="shared" si="3"/>
        <v>-77634843</v>
      </c>
      <c r="T9" s="1370">
        <f>'1.mell.kiadás_össz'!I14</f>
        <v>0</v>
      </c>
      <c r="U9" s="1368">
        <f>'1.mell.kiadás_össz'!J14</f>
        <v>0</v>
      </c>
      <c r="V9" s="1368">
        <f>'1.mell.kiadás_össz'!K14</f>
        <v>0</v>
      </c>
      <c r="W9" s="1371">
        <f t="shared" si="1"/>
        <v>0</v>
      </c>
      <c r="X9" s="1375"/>
      <c r="Y9" s="1675"/>
      <c r="Z9" s="1675"/>
    </row>
    <row r="10" spans="1:28" s="1324" customFormat="1" ht="17.100000000000001" customHeight="1" x14ac:dyDescent="0.2">
      <c r="A10" s="491" t="s">
        <v>14</v>
      </c>
      <c r="B10" s="1367" t="s">
        <v>83</v>
      </c>
      <c r="C10" s="1377">
        <f>'1. mell.bevétel_össz'!C30</f>
        <v>3877000000</v>
      </c>
      <c r="D10" s="1377">
        <f>'1. mell.bevétel_össz'!D30</f>
        <v>3877000000</v>
      </c>
      <c r="E10" s="1377">
        <f>'1. mell.bevétel_össz'!E30</f>
        <v>5377000000</v>
      </c>
      <c r="F10" s="1377">
        <f>'1. mell.bevétel_össz'!F30</f>
        <v>6677000000</v>
      </c>
      <c r="G10" s="1377">
        <f>'1. mell.bevétel_össz'!G30</f>
        <v>7206000000</v>
      </c>
      <c r="H10" s="1378">
        <f t="shared" si="2"/>
        <v>529000000</v>
      </c>
      <c r="I10" s="1379">
        <f>'1. mell.bevétel_össz'!I30</f>
        <v>0</v>
      </c>
      <c r="J10" s="1377">
        <f>'1. mell.bevétel_össz'!J30</f>
        <v>0</v>
      </c>
      <c r="K10" s="1377">
        <f>'1. mell.bevétel_össz'!K30</f>
        <v>0</v>
      </c>
      <c r="L10" s="1380">
        <f t="shared" si="0"/>
        <v>0</v>
      </c>
      <c r="M10" s="1367" t="s">
        <v>80</v>
      </c>
      <c r="N10" s="1368">
        <f>'1.mell.kiadás_össz'!C15</f>
        <v>270328000</v>
      </c>
      <c r="O10" s="1370">
        <f>'1.mell.kiadás_össz'!D15</f>
        <v>270328000</v>
      </c>
      <c r="P10" s="1368">
        <f>'1.mell.kiadás_össz'!E15</f>
        <v>270328000</v>
      </c>
      <c r="Q10" s="1368">
        <f>'1.mell.kiadás_össz'!F15</f>
        <v>270328000</v>
      </c>
      <c r="R10" s="1368">
        <f>'1.mell.kiadás_össz'!G15</f>
        <v>239928000</v>
      </c>
      <c r="S10" s="1374">
        <f t="shared" si="3"/>
        <v>-30400000</v>
      </c>
      <c r="T10" s="1370">
        <f>'1.mell.kiadás_össz'!I15</f>
        <v>0</v>
      </c>
      <c r="U10" s="1368">
        <f>'1.mell.kiadás_össz'!J15</f>
        <v>0</v>
      </c>
      <c r="V10" s="1368">
        <f>'1.mell.kiadás_össz'!K15</f>
        <v>0</v>
      </c>
      <c r="W10" s="1371">
        <f t="shared" si="1"/>
        <v>0</v>
      </c>
      <c r="X10" s="1375"/>
      <c r="Y10" s="1675"/>
      <c r="Z10" s="1675"/>
    </row>
    <row r="11" spans="1:28" s="1324" customFormat="1" ht="17.100000000000001" customHeight="1" x14ac:dyDescent="0.2">
      <c r="A11" s="491" t="s">
        <v>15</v>
      </c>
      <c r="B11" s="1367" t="s">
        <v>170</v>
      </c>
      <c r="C11" s="1377">
        <f>'1. mell.bevétel_össz'!C58</f>
        <v>5518250</v>
      </c>
      <c r="D11" s="1377">
        <f>'1. mell.bevétel_össz'!D58</f>
        <v>5568250</v>
      </c>
      <c r="E11" s="1377">
        <f>'1. mell.bevétel_össz'!E58</f>
        <v>4126263</v>
      </c>
      <c r="F11" s="1377">
        <f>'1. mell.bevétel_össz'!F58</f>
        <v>4126263</v>
      </c>
      <c r="G11" s="1377">
        <f>'1. mell.bevétel_össz'!G58</f>
        <v>4126263</v>
      </c>
      <c r="H11" s="1378">
        <f t="shared" si="2"/>
        <v>0</v>
      </c>
      <c r="I11" s="1379">
        <f>'1. mell.bevétel_össz'!I58</f>
        <v>0</v>
      </c>
      <c r="J11" s="1377">
        <f>'1. mell.bevétel_össz'!J58</f>
        <v>0</v>
      </c>
      <c r="K11" s="1377">
        <f>'1. mell.bevétel_össz'!K58</f>
        <v>0</v>
      </c>
      <c r="L11" s="1380">
        <f t="shared" si="0"/>
        <v>0</v>
      </c>
      <c r="M11" s="1367" t="s">
        <v>88</v>
      </c>
      <c r="N11" s="1368">
        <f>'1.mell.kiadás_össz'!C16</f>
        <v>5244021243</v>
      </c>
      <c r="O11" s="1370">
        <f>'1.mell.kiadás_össz'!D16</f>
        <v>5263916592</v>
      </c>
      <c r="P11" s="1368">
        <f>'1.mell.kiadás_össz'!E16</f>
        <v>6257616495</v>
      </c>
      <c r="Q11" s="1368">
        <f>'1.mell.kiadás_össz'!F16</f>
        <v>7368285990</v>
      </c>
      <c r="R11" s="1368">
        <f>'1.mell.kiadás_össz'!G16</f>
        <v>8016411248</v>
      </c>
      <c r="S11" s="1374">
        <f t="shared" si="3"/>
        <v>648125258</v>
      </c>
      <c r="T11" s="1370" t="e">
        <f>'1.mell.kiadás_össz'!I16</f>
        <v>#REF!</v>
      </c>
      <c r="U11" s="1368" t="e">
        <f>'1.mell.kiadás_össz'!J16</f>
        <v>#REF!</v>
      </c>
      <c r="V11" s="1368" t="e">
        <f>'1.mell.kiadás_össz'!K16</f>
        <v>#REF!</v>
      </c>
      <c r="W11" s="1371" t="e">
        <f t="shared" si="1"/>
        <v>#REF!</v>
      </c>
      <c r="X11" s="1375"/>
      <c r="Y11" s="1675"/>
      <c r="Z11" s="1675"/>
    </row>
    <row r="12" spans="1:28" s="1324" customFormat="1" ht="17.100000000000001" customHeight="1" x14ac:dyDescent="0.2">
      <c r="A12" s="491" t="s">
        <v>100</v>
      </c>
      <c r="B12" s="1376" t="s">
        <v>338</v>
      </c>
      <c r="C12" s="1377">
        <f>'1. mell.bevétel_össz'!C61</f>
        <v>5018250</v>
      </c>
      <c r="D12" s="1377">
        <f>'1. mell.bevétel_össz'!D61</f>
        <v>5018250</v>
      </c>
      <c r="E12" s="1377">
        <f>'1. mell.bevétel_össz'!E61</f>
        <v>576263</v>
      </c>
      <c r="F12" s="1377">
        <f>'1. mell.bevétel_össz'!F61</f>
        <v>576263</v>
      </c>
      <c r="G12" s="1377">
        <f>'1. mell.bevétel_össz'!G61</f>
        <v>576263</v>
      </c>
      <c r="H12" s="1378">
        <f t="shared" si="2"/>
        <v>0</v>
      </c>
      <c r="I12" s="1379">
        <f>'1. mell.bevétel_össz'!I61</f>
        <v>0</v>
      </c>
      <c r="J12" s="1377">
        <f>'1. mell.bevétel_össz'!J61</f>
        <v>0</v>
      </c>
      <c r="K12" s="1377">
        <f>'1. mell.bevétel_össz'!K61</f>
        <v>0</v>
      </c>
      <c r="L12" s="1380">
        <f t="shared" si="0"/>
        <v>0</v>
      </c>
      <c r="M12" s="1367"/>
      <c r="N12" s="1368"/>
      <c r="O12" s="1370"/>
      <c r="P12" s="1368"/>
      <c r="Q12" s="1368"/>
      <c r="R12" s="1368"/>
      <c r="S12" s="1374">
        <f t="shared" si="3"/>
        <v>0</v>
      </c>
      <c r="T12" s="1379"/>
      <c r="U12" s="1381"/>
      <c r="V12" s="1381"/>
      <c r="W12" s="1382"/>
      <c r="X12" s="1375"/>
      <c r="Y12" s="1675"/>
      <c r="Z12" s="1675"/>
    </row>
    <row r="13" spans="1:28" s="1324" customFormat="1" ht="17.100000000000001" customHeight="1" x14ac:dyDescent="0.2">
      <c r="A13" s="491" t="s">
        <v>16</v>
      </c>
      <c r="B13" s="1367" t="s">
        <v>157</v>
      </c>
      <c r="C13" s="1377">
        <f>'1. mell.bevétel_össz'!C40</f>
        <v>717532540</v>
      </c>
      <c r="D13" s="1377">
        <f>'1. mell.bevétel_össz'!D40</f>
        <v>731466540</v>
      </c>
      <c r="E13" s="1377">
        <f>'1. mell.bevétel_össz'!E40</f>
        <v>983931540</v>
      </c>
      <c r="F13" s="1377">
        <f>'1. mell.bevétel_össz'!F40</f>
        <v>1066184540</v>
      </c>
      <c r="G13" s="1377">
        <f>'1. mell.bevétel_össz'!G40</f>
        <v>1066184540</v>
      </c>
      <c r="H13" s="1378">
        <f t="shared" si="2"/>
        <v>0</v>
      </c>
      <c r="I13" s="1379">
        <f>'1. mell.bevétel_össz'!I40</f>
        <v>0</v>
      </c>
      <c r="J13" s="1377">
        <f>'1. mell.bevétel_össz'!J40</f>
        <v>0</v>
      </c>
      <c r="K13" s="1377">
        <f>'1. mell.bevétel_össz'!K40</f>
        <v>0</v>
      </c>
      <c r="L13" s="1380">
        <f t="shared" si="0"/>
        <v>0</v>
      </c>
      <c r="M13" s="1367"/>
      <c r="N13" s="1368"/>
      <c r="O13" s="1370"/>
      <c r="P13" s="1368"/>
      <c r="Q13" s="1368"/>
      <c r="R13" s="1368"/>
      <c r="S13" s="1374">
        <f t="shared" si="3"/>
        <v>0</v>
      </c>
      <c r="T13" s="1379"/>
      <c r="U13" s="1381"/>
      <c r="V13" s="1381"/>
      <c r="W13" s="1382" t="e">
        <f t="shared" si="1"/>
        <v>#DIV/0!</v>
      </c>
      <c r="X13" s="1375"/>
      <c r="Y13" s="1675"/>
      <c r="Z13" s="1675"/>
    </row>
    <row r="14" spans="1:28" s="1324" customFormat="1" ht="17.100000000000001" customHeight="1" x14ac:dyDescent="0.2">
      <c r="A14" s="491" t="s">
        <v>17</v>
      </c>
      <c r="B14" s="1367"/>
      <c r="C14" s="1377"/>
      <c r="D14" s="1377"/>
      <c r="E14" s="1377"/>
      <c r="F14" s="1377"/>
      <c r="G14" s="1377"/>
      <c r="H14" s="1378">
        <f t="shared" si="2"/>
        <v>0</v>
      </c>
      <c r="I14" s="1379"/>
      <c r="J14" s="1377"/>
      <c r="K14" s="1377"/>
      <c r="L14" s="1380" t="e">
        <f t="shared" si="0"/>
        <v>#DIV/0!</v>
      </c>
      <c r="M14" s="1367"/>
      <c r="N14" s="1368"/>
      <c r="O14" s="1370"/>
      <c r="P14" s="1368"/>
      <c r="Q14" s="1368"/>
      <c r="R14" s="1368"/>
      <c r="S14" s="1374">
        <f t="shared" si="3"/>
        <v>0</v>
      </c>
      <c r="T14" s="1379"/>
      <c r="U14" s="1381"/>
      <c r="V14" s="1381"/>
      <c r="W14" s="1382" t="e">
        <f t="shared" si="1"/>
        <v>#DIV/0!</v>
      </c>
      <c r="X14" s="1375"/>
      <c r="Y14" s="1675"/>
      <c r="Z14" s="1675"/>
    </row>
    <row r="15" spans="1:28" s="1324" customFormat="1" ht="17.100000000000001" customHeight="1" x14ac:dyDescent="0.2">
      <c r="A15" s="491" t="s">
        <v>18</v>
      </c>
      <c r="B15" s="1376"/>
      <c r="C15" s="1377"/>
      <c r="D15" s="1377"/>
      <c r="E15" s="1377"/>
      <c r="F15" s="1377"/>
      <c r="G15" s="1377"/>
      <c r="H15" s="1378">
        <f t="shared" si="2"/>
        <v>0</v>
      </c>
      <c r="I15" s="1379"/>
      <c r="J15" s="1377"/>
      <c r="K15" s="1377"/>
      <c r="L15" s="1380" t="e">
        <f t="shared" si="0"/>
        <v>#DIV/0!</v>
      </c>
      <c r="M15" s="1367"/>
      <c r="N15" s="1368"/>
      <c r="O15" s="1370"/>
      <c r="P15" s="1368"/>
      <c r="Q15" s="1368"/>
      <c r="R15" s="1368"/>
      <c r="S15" s="1374">
        <f t="shared" si="3"/>
        <v>0</v>
      </c>
      <c r="T15" s="1379"/>
      <c r="U15" s="1381"/>
      <c r="V15" s="1381"/>
      <c r="W15" s="1382" t="e">
        <f t="shared" si="1"/>
        <v>#DIV/0!</v>
      </c>
      <c r="X15" s="1375"/>
      <c r="Y15" s="1675"/>
      <c r="Z15" s="1675"/>
      <c r="AB15" s="1383"/>
    </row>
    <row r="16" spans="1:28" s="1324" customFormat="1" ht="17.100000000000001" customHeight="1" x14ac:dyDescent="0.2">
      <c r="A16" s="491" t="s">
        <v>19</v>
      </c>
      <c r="B16" s="1376"/>
      <c r="C16" s="1377"/>
      <c r="D16" s="1377"/>
      <c r="E16" s="1377"/>
      <c r="F16" s="1377"/>
      <c r="G16" s="1377"/>
      <c r="H16" s="1378">
        <f t="shared" si="2"/>
        <v>0</v>
      </c>
      <c r="I16" s="1379"/>
      <c r="J16" s="1377"/>
      <c r="K16" s="1377"/>
      <c r="L16" s="1380" t="e">
        <f t="shared" si="0"/>
        <v>#DIV/0!</v>
      </c>
      <c r="M16" s="1367"/>
      <c r="N16" s="1368"/>
      <c r="O16" s="1370"/>
      <c r="P16" s="1368"/>
      <c r="Q16" s="1368"/>
      <c r="R16" s="1368"/>
      <c r="S16" s="1374">
        <f t="shared" si="3"/>
        <v>0</v>
      </c>
      <c r="T16" s="1379"/>
      <c r="U16" s="1381"/>
      <c r="V16" s="1381"/>
      <c r="W16" s="1382" t="e">
        <f t="shared" si="1"/>
        <v>#DIV/0!</v>
      </c>
      <c r="X16" s="1375"/>
      <c r="Y16" s="1675"/>
      <c r="Z16" s="1675"/>
    </row>
    <row r="17" spans="1:28" s="1324" customFormat="1" ht="17.100000000000001" customHeight="1" x14ac:dyDescent="0.2">
      <c r="A17" s="491" t="s">
        <v>20</v>
      </c>
      <c r="B17" s="1376"/>
      <c r="C17" s="1377"/>
      <c r="D17" s="1377"/>
      <c r="E17" s="1377"/>
      <c r="F17" s="1377"/>
      <c r="G17" s="1377"/>
      <c r="H17" s="1378">
        <f t="shared" si="2"/>
        <v>0</v>
      </c>
      <c r="I17" s="1379"/>
      <c r="J17" s="1377"/>
      <c r="K17" s="1377"/>
      <c r="L17" s="1380" t="e">
        <f t="shared" si="0"/>
        <v>#DIV/0!</v>
      </c>
      <c r="M17" s="1367"/>
      <c r="N17" s="1368"/>
      <c r="O17" s="1370"/>
      <c r="P17" s="1368"/>
      <c r="Q17" s="1368"/>
      <c r="R17" s="1368"/>
      <c r="S17" s="1374">
        <f t="shared" si="3"/>
        <v>0</v>
      </c>
      <c r="T17" s="1379"/>
      <c r="U17" s="1381"/>
      <c r="V17" s="1381"/>
      <c r="W17" s="1382" t="e">
        <f t="shared" si="1"/>
        <v>#DIV/0!</v>
      </c>
      <c r="X17" s="1375"/>
      <c r="Y17" s="1675"/>
      <c r="Z17" s="1675"/>
    </row>
    <row r="18" spans="1:28" s="1324" customFormat="1" ht="17.100000000000001" customHeight="1" thickBot="1" x14ac:dyDescent="0.25">
      <c r="A18" s="490" t="s">
        <v>21</v>
      </c>
      <c r="B18" s="1384"/>
      <c r="C18" s="1385"/>
      <c r="D18" s="1385"/>
      <c r="E18" s="1385"/>
      <c r="F18" s="1385"/>
      <c r="G18" s="1385"/>
      <c r="H18" s="1386">
        <f t="shared" si="2"/>
        <v>0</v>
      </c>
      <c r="I18" s="1387"/>
      <c r="J18" s="1385"/>
      <c r="K18" s="1385"/>
      <c r="L18" s="1388" t="e">
        <f t="shared" si="0"/>
        <v>#DIV/0!</v>
      </c>
      <c r="M18" s="1389"/>
      <c r="N18" s="1385"/>
      <c r="O18" s="1387"/>
      <c r="P18" s="1385"/>
      <c r="Q18" s="1385"/>
      <c r="R18" s="1599"/>
      <c r="S18" s="1390">
        <f t="shared" si="3"/>
        <v>0</v>
      </c>
      <c r="T18" s="1387"/>
      <c r="U18" s="1391"/>
      <c r="V18" s="1391"/>
      <c r="W18" s="1392" t="e">
        <f t="shared" si="1"/>
        <v>#DIV/0!</v>
      </c>
      <c r="X18" s="1375"/>
      <c r="Y18" s="1675"/>
      <c r="Z18" s="1675"/>
    </row>
    <row r="19" spans="1:28" s="1324" customFormat="1" ht="17.100000000000001" customHeight="1" thickBot="1" x14ac:dyDescent="0.25">
      <c r="A19" s="492" t="s">
        <v>22</v>
      </c>
      <c r="B19" s="1318" t="s">
        <v>327</v>
      </c>
      <c r="C19" s="1319">
        <f>+C7+C10+C11+C13+C14+C15+C16+C17+C18</f>
        <v>7096206760</v>
      </c>
      <c r="D19" s="1319">
        <f t="shared" ref="D19:K19" si="4">+D7+D10+D11+D13+D14+D15+D16+D17+D18</f>
        <v>7332922536</v>
      </c>
      <c r="E19" s="1319">
        <f t="shared" si="4"/>
        <v>9144546883</v>
      </c>
      <c r="F19" s="1319">
        <f>+F7+F10+F11+F13+F14+F15+F16+F17+F18</f>
        <v>10560870938</v>
      </c>
      <c r="G19" s="1319">
        <f t="shared" si="4"/>
        <v>11093413726</v>
      </c>
      <c r="H19" s="1321">
        <f t="shared" si="2"/>
        <v>532542788</v>
      </c>
      <c r="I19" s="1320">
        <f t="shared" si="4"/>
        <v>0</v>
      </c>
      <c r="J19" s="1319">
        <f t="shared" si="4"/>
        <v>0</v>
      </c>
      <c r="K19" s="1319">
        <f t="shared" si="4"/>
        <v>0</v>
      </c>
      <c r="L19" s="1323">
        <f t="shared" si="0"/>
        <v>0</v>
      </c>
      <c r="M19" s="1318" t="s">
        <v>328</v>
      </c>
      <c r="N19" s="1319">
        <f>SUM(N7:N18)</f>
        <v>11352869202</v>
      </c>
      <c r="O19" s="1320">
        <f t="shared" ref="O19:V19" si="5">SUM(O7:O18)</f>
        <v>11563203773</v>
      </c>
      <c r="P19" s="1319">
        <f t="shared" si="5"/>
        <v>13278547401</v>
      </c>
      <c r="Q19" s="1319">
        <f t="shared" si="5"/>
        <v>14478127456</v>
      </c>
      <c r="R19" s="1319">
        <f t="shared" si="5"/>
        <v>14987617472</v>
      </c>
      <c r="S19" s="1322">
        <f t="shared" si="3"/>
        <v>509490016</v>
      </c>
      <c r="T19" s="1320" t="e">
        <f t="shared" si="5"/>
        <v>#REF!</v>
      </c>
      <c r="U19" s="1319" t="e">
        <f t="shared" si="5"/>
        <v>#REF!</v>
      </c>
      <c r="V19" s="1319" t="e">
        <f t="shared" si="5"/>
        <v>#REF!</v>
      </c>
      <c r="W19" s="1323" t="e">
        <f t="shared" si="1"/>
        <v>#REF!</v>
      </c>
      <c r="X19" s="1328"/>
      <c r="Y19" s="1675"/>
      <c r="Z19" s="1675"/>
    </row>
    <row r="20" spans="1:28" s="1324" customFormat="1" ht="17.100000000000001" customHeight="1" x14ac:dyDescent="0.2">
      <c r="A20" s="493" t="s">
        <v>23</v>
      </c>
      <c r="B20" s="1393" t="s">
        <v>326</v>
      </c>
      <c r="C20" s="1394">
        <f>SUM(C21:C25)</f>
        <v>5220710570</v>
      </c>
      <c r="D20" s="1394">
        <f t="shared" ref="D20:K20" si="6">SUM(D21:D25)</f>
        <v>5998357269</v>
      </c>
      <c r="E20" s="1394">
        <f t="shared" si="6"/>
        <v>5998357269</v>
      </c>
      <c r="F20" s="1394">
        <f t="shared" si="6"/>
        <v>5794968269</v>
      </c>
      <c r="G20" s="1394">
        <f t="shared" si="6"/>
        <v>5794968269</v>
      </c>
      <c r="H20" s="1395">
        <f t="shared" si="2"/>
        <v>0</v>
      </c>
      <c r="I20" s="1396">
        <f t="shared" si="6"/>
        <v>0</v>
      </c>
      <c r="J20" s="1397">
        <f t="shared" si="6"/>
        <v>0</v>
      </c>
      <c r="K20" s="1397">
        <f t="shared" si="6"/>
        <v>0</v>
      </c>
      <c r="L20" s="1398">
        <f t="shared" si="0"/>
        <v>0</v>
      </c>
      <c r="M20" s="1399" t="s">
        <v>354</v>
      </c>
      <c r="N20" s="1400">
        <f>SUM(N21:N23)</f>
        <v>0</v>
      </c>
      <c r="O20" s="1401">
        <f t="shared" ref="O20:V20" si="7">SUM(O21:O23)</f>
        <v>468945500</v>
      </c>
      <c r="P20" s="1400">
        <f t="shared" si="7"/>
        <v>468945500</v>
      </c>
      <c r="Q20" s="1400">
        <f t="shared" si="7"/>
        <v>468945500</v>
      </c>
      <c r="R20" s="1400">
        <f t="shared" si="7"/>
        <v>468945500</v>
      </c>
      <c r="S20" s="1403">
        <f t="shared" si="3"/>
        <v>0</v>
      </c>
      <c r="T20" s="1404">
        <f t="shared" si="7"/>
        <v>0</v>
      </c>
      <c r="U20" s="1405">
        <f t="shared" si="7"/>
        <v>0</v>
      </c>
      <c r="V20" s="1405">
        <f t="shared" si="7"/>
        <v>0</v>
      </c>
      <c r="W20" s="1406">
        <f t="shared" si="1"/>
        <v>0</v>
      </c>
      <c r="X20" s="1407"/>
      <c r="Y20" s="1675"/>
      <c r="Z20" s="1675"/>
    </row>
    <row r="21" spans="1:28" s="1324" customFormat="1" ht="17.100000000000001" customHeight="1" x14ac:dyDescent="0.2">
      <c r="A21" s="494" t="s">
        <v>220</v>
      </c>
      <c r="B21" s="1408" t="s">
        <v>356</v>
      </c>
      <c r="C21" s="1409">
        <f>'1. mell.bevétel_össz'!C76</f>
        <v>7081570</v>
      </c>
      <c r="D21" s="1410">
        <f>'1. mell.bevétel_össz'!D76</f>
        <v>315782769</v>
      </c>
      <c r="E21" s="1410">
        <f>'1. mell.bevétel_össz'!E76</f>
        <v>315782769</v>
      </c>
      <c r="F21" s="1410">
        <f>'1. mell.bevétel_össz'!F76</f>
        <v>315782769</v>
      </c>
      <c r="G21" s="1410">
        <f>'1. mell.bevétel_össz'!G76</f>
        <v>315782769</v>
      </c>
      <c r="H21" s="1411">
        <f t="shared" si="2"/>
        <v>0</v>
      </c>
      <c r="I21" s="1412">
        <f>'1. mell.bevétel_össz'!I76</f>
        <v>0</v>
      </c>
      <c r="J21" s="1410">
        <f>'1. mell.bevétel_össz'!J76</f>
        <v>0</v>
      </c>
      <c r="K21" s="1410">
        <f>'1. mell.bevétel_össz'!K76</f>
        <v>0</v>
      </c>
      <c r="L21" s="1413">
        <f t="shared" si="0"/>
        <v>0</v>
      </c>
      <c r="M21" s="1414" t="s">
        <v>359</v>
      </c>
      <c r="N21" s="1410">
        <f>'1.mell.kiadás_össz'!C44</f>
        <v>0</v>
      </c>
      <c r="O21" s="1412">
        <f>'1.mell.kiadás_össz'!D44</f>
        <v>468945500</v>
      </c>
      <c r="P21" s="1410">
        <f>'1.mell.kiadás_össz'!E44</f>
        <v>468945500</v>
      </c>
      <c r="Q21" s="1410">
        <f>'1.mell.kiadás_össz'!F44</f>
        <v>468945500</v>
      </c>
      <c r="R21" s="1410">
        <f>'1.mell.kiadás_össz'!G44</f>
        <v>468945500</v>
      </c>
      <c r="S21" s="1415">
        <f t="shared" si="3"/>
        <v>0</v>
      </c>
      <c r="T21" s="1412">
        <f>'1.mell.kiadás_össz'!I44</f>
        <v>0</v>
      </c>
      <c r="U21" s="1416">
        <f>'1.mell.kiadás_össz'!J44</f>
        <v>0</v>
      </c>
      <c r="V21" s="1416">
        <f>'1.mell.kiadás_össz'!K44</f>
        <v>0</v>
      </c>
      <c r="W21" s="1417">
        <f t="shared" si="1"/>
        <v>0</v>
      </c>
      <c r="X21" s="1418"/>
      <c r="Y21" s="1675"/>
      <c r="Z21" s="1675"/>
    </row>
    <row r="22" spans="1:28" s="1324" customFormat="1" ht="17.100000000000001" customHeight="1" x14ac:dyDescent="0.2">
      <c r="A22" s="491" t="s">
        <v>221</v>
      </c>
      <c r="B22" s="1408" t="s">
        <v>357</v>
      </c>
      <c r="C22" s="1409">
        <f>'1. mell.bevétel_össz'!C81</f>
        <v>4200000000</v>
      </c>
      <c r="D22" s="1410">
        <f>'1. mell.bevétel_össz'!D81</f>
        <v>4200000000</v>
      </c>
      <c r="E22" s="1410">
        <f>'1. mell.bevétel_össz'!E81</f>
        <v>4200000000</v>
      </c>
      <c r="F22" s="1410">
        <f>'1. mell.bevétel_össz'!F81</f>
        <v>4200000000</v>
      </c>
      <c r="G22" s="1410">
        <f>'1. mell.bevétel_össz'!G81</f>
        <v>4200000000</v>
      </c>
      <c r="H22" s="1411">
        <f t="shared" si="2"/>
        <v>0</v>
      </c>
      <c r="I22" s="1412">
        <f>'1. mell.bevétel_össz'!I81</f>
        <v>0</v>
      </c>
      <c r="J22" s="1410">
        <f>'1. mell.bevétel_össz'!J81</f>
        <v>0</v>
      </c>
      <c r="K22" s="1410">
        <f>'1. mell.bevétel_össz'!K81</f>
        <v>0</v>
      </c>
      <c r="L22" s="1413">
        <f t="shared" si="0"/>
        <v>0</v>
      </c>
      <c r="M22" s="1414" t="s">
        <v>579</v>
      </c>
      <c r="N22" s="1410">
        <f>'1.mell.kiadás_össz'!C45</f>
        <v>0</v>
      </c>
      <c r="O22" s="1412">
        <f>'1.mell.kiadás_össz'!D45</f>
        <v>0</v>
      </c>
      <c r="P22" s="1410">
        <f>'1.mell.kiadás_össz'!E45</f>
        <v>0</v>
      </c>
      <c r="Q22" s="1410">
        <f>'1.mell.kiadás_össz'!F45</f>
        <v>0</v>
      </c>
      <c r="R22" s="1410">
        <f>'1.mell.kiadás_össz'!G45</f>
        <v>0</v>
      </c>
      <c r="S22" s="1415">
        <f t="shared" si="3"/>
        <v>0</v>
      </c>
      <c r="T22" s="1412">
        <f>'1.mell.kiadás_össz'!I45</f>
        <v>0</v>
      </c>
      <c r="U22" s="1416">
        <f>'1.mell.kiadás_össz'!J45</f>
        <v>0</v>
      </c>
      <c r="V22" s="1416">
        <f>'1.mell.kiadás_össz'!K45</f>
        <v>0</v>
      </c>
      <c r="W22" s="1417" t="e">
        <f t="shared" si="1"/>
        <v>#DIV/0!</v>
      </c>
      <c r="X22" s="1418"/>
      <c r="Y22" s="1675"/>
      <c r="Z22" s="1675"/>
    </row>
    <row r="23" spans="1:28" s="1324" customFormat="1" ht="24" x14ac:dyDescent="0.2">
      <c r="A23" s="491" t="s">
        <v>325</v>
      </c>
      <c r="B23" s="1408" t="s">
        <v>530</v>
      </c>
      <c r="C23" s="1409">
        <f>'1. mell.bevétel_össz'!C72</f>
        <v>1013629000</v>
      </c>
      <c r="D23" s="1410">
        <f>'1. mell.bevétel_össz'!D72</f>
        <v>1482574500</v>
      </c>
      <c r="E23" s="1410">
        <f>'1. mell.bevétel_össz'!E72</f>
        <v>1482574500</v>
      </c>
      <c r="F23" s="1410">
        <f>'1. mell.bevétel_össz'!F72</f>
        <v>1279185500</v>
      </c>
      <c r="G23" s="1410">
        <f>'1. mell.bevétel_össz'!G72</f>
        <v>1279185500</v>
      </c>
      <c r="H23" s="1411">
        <f t="shared" si="2"/>
        <v>0</v>
      </c>
      <c r="I23" s="1412">
        <f>'1. mell.bevétel_össz'!I72</f>
        <v>0</v>
      </c>
      <c r="J23" s="1410">
        <f>'1. mell.bevétel_össz'!J72</f>
        <v>0</v>
      </c>
      <c r="K23" s="1410">
        <f>'1. mell.bevétel_össz'!K72</f>
        <v>0</v>
      </c>
      <c r="L23" s="1413">
        <f t="shared" si="0"/>
        <v>0</v>
      </c>
      <c r="M23" s="1419" t="s">
        <v>580</v>
      </c>
      <c r="N23" s="1410">
        <f>'1.mell.kiadás_össz'!C46</f>
        <v>0</v>
      </c>
      <c r="O23" s="1412">
        <f>'1.mell.kiadás_össz'!D46</f>
        <v>0</v>
      </c>
      <c r="P23" s="1410">
        <f>'1.mell.kiadás_össz'!E46</f>
        <v>0</v>
      </c>
      <c r="Q23" s="1410">
        <f>'1.mell.kiadás_össz'!F46</f>
        <v>0</v>
      </c>
      <c r="R23" s="1410">
        <f>'1.mell.kiadás_össz'!G46</f>
        <v>0</v>
      </c>
      <c r="S23" s="1415">
        <f t="shared" si="3"/>
        <v>0</v>
      </c>
      <c r="T23" s="1420">
        <f>'1.mell.kiadás_össz'!I46</f>
        <v>0</v>
      </c>
      <c r="U23" s="1421">
        <f>'1.mell.kiadás_össz'!J46</f>
        <v>0</v>
      </c>
      <c r="V23" s="1421">
        <f>'1.mell.kiadás_össz'!K46</f>
        <v>0</v>
      </c>
      <c r="W23" s="1422" t="e">
        <f t="shared" si="1"/>
        <v>#DIV/0!</v>
      </c>
      <c r="X23" s="1407"/>
      <c r="Y23" s="1675"/>
      <c r="Z23" s="1675"/>
      <c r="AB23" s="1324" t="s">
        <v>385</v>
      </c>
    </row>
    <row r="24" spans="1:28" s="1324" customFormat="1" ht="15.75" customHeight="1" x14ac:dyDescent="0.2">
      <c r="A24" s="495" t="s">
        <v>556</v>
      </c>
      <c r="B24" s="1419" t="s">
        <v>390</v>
      </c>
      <c r="C24" s="1423">
        <f>'1. mell.bevétel_össz'!C73</f>
        <v>0</v>
      </c>
      <c r="D24" s="1410">
        <f>'1. mell.bevétel_össz'!D73</f>
        <v>0</v>
      </c>
      <c r="E24" s="1410">
        <f>'1. mell.bevétel_össz'!E73</f>
        <v>0</v>
      </c>
      <c r="F24" s="1410">
        <f>'1. mell.bevétel_össz'!F73</f>
        <v>0</v>
      </c>
      <c r="G24" s="1410">
        <f>'1. mell.bevétel_össz'!G73</f>
        <v>0</v>
      </c>
      <c r="H24" s="1411">
        <f t="shared" si="2"/>
        <v>0</v>
      </c>
      <c r="I24" s="1412">
        <f>'1. mell.bevétel_össz'!I73</f>
        <v>0</v>
      </c>
      <c r="J24" s="1410">
        <f>'1. mell.bevétel_össz'!J73</f>
        <v>0</v>
      </c>
      <c r="K24" s="1410">
        <f>'1. mell.bevétel_össz'!K73</f>
        <v>0</v>
      </c>
      <c r="L24" s="1413"/>
      <c r="M24" s="1424" t="s">
        <v>355</v>
      </c>
      <c r="N24" s="1410">
        <f>+N25+N26+N27</f>
        <v>52821826</v>
      </c>
      <c r="O24" s="1412">
        <f t="shared" ref="O24:V24" si="8">+O25+O26+O27</f>
        <v>1515389518</v>
      </c>
      <c r="P24" s="1410">
        <f t="shared" si="8"/>
        <v>2314346206</v>
      </c>
      <c r="Q24" s="1410">
        <f t="shared" si="8"/>
        <v>3117241637</v>
      </c>
      <c r="R24" s="1410">
        <f t="shared" si="8"/>
        <v>3456015409</v>
      </c>
      <c r="S24" s="1415">
        <f t="shared" si="3"/>
        <v>338773772</v>
      </c>
      <c r="T24" s="1420">
        <f t="shared" si="8"/>
        <v>0</v>
      </c>
      <c r="U24" s="1425">
        <f t="shared" si="8"/>
        <v>0</v>
      </c>
      <c r="V24" s="1425">
        <f t="shared" si="8"/>
        <v>0</v>
      </c>
      <c r="W24" s="1426"/>
      <c r="X24" s="1407"/>
      <c r="Y24" s="1675"/>
      <c r="Z24" s="1675"/>
    </row>
    <row r="25" spans="1:28" s="1324" customFormat="1" ht="24" x14ac:dyDescent="0.2">
      <c r="A25" s="495" t="s">
        <v>557</v>
      </c>
      <c r="B25" s="1408" t="s">
        <v>535</v>
      </c>
      <c r="C25" s="1409">
        <f>'1. mell.bevétel_össz'!C74</f>
        <v>0</v>
      </c>
      <c r="D25" s="1410">
        <f>'1. mell.bevétel_össz'!D74</f>
        <v>0</v>
      </c>
      <c r="E25" s="1409">
        <f>'1. mell.bevétel_össz'!E74</f>
        <v>0</v>
      </c>
      <c r="F25" s="1409">
        <f>'1. mell.bevétel_össz'!F74</f>
        <v>0</v>
      </c>
      <c r="G25" s="1409">
        <f>'1. mell.bevétel_össz'!G74</f>
        <v>0</v>
      </c>
      <c r="H25" s="1411">
        <f t="shared" si="2"/>
        <v>0</v>
      </c>
      <c r="I25" s="1427">
        <f>'1. mell.bevétel_össz'!I74</f>
        <v>0</v>
      </c>
      <c r="J25" s="1409">
        <f>'1. mell.bevétel_össz'!J74</f>
        <v>0</v>
      </c>
      <c r="K25" s="1409">
        <f>'1. mell.bevétel_össz'!K74</f>
        <v>0</v>
      </c>
      <c r="L25" s="1413" t="e">
        <f t="shared" ref="L25:L32" si="9">I25/D25*100</f>
        <v>#DIV/0!</v>
      </c>
      <c r="M25" s="1414" t="s">
        <v>360</v>
      </c>
      <c r="N25" s="1410">
        <f>'1.mell.kiadás_össz'!C50</f>
        <v>0</v>
      </c>
      <c r="O25" s="1412">
        <f>'1.mell.kiadás_össz'!D50</f>
        <v>0</v>
      </c>
      <c r="P25" s="1410">
        <f>'1.mell.kiadás_össz'!E50</f>
        <v>0</v>
      </c>
      <c r="Q25" s="1410">
        <f>'1.mell.kiadás_össz'!F50</f>
        <v>0</v>
      </c>
      <c r="R25" s="1410">
        <f>'1.mell.kiadás_össz'!G50</f>
        <v>0</v>
      </c>
      <c r="S25" s="1415">
        <f t="shared" si="3"/>
        <v>0</v>
      </c>
      <c r="T25" s="1412">
        <f>'1.mell.kiadás_össz'!I50</f>
        <v>0</v>
      </c>
      <c r="U25" s="1416">
        <f>'1.mell.kiadás_össz'!J50</f>
        <v>0</v>
      </c>
      <c r="V25" s="1416">
        <f>'1.mell.kiadás_össz'!K50</f>
        <v>0</v>
      </c>
      <c r="W25" s="1417" t="e">
        <f t="shared" ref="W25:W32" si="10">T25/O25*100</f>
        <v>#DIV/0!</v>
      </c>
      <c r="X25" s="1418"/>
      <c r="Y25" s="1675"/>
      <c r="Z25" s="1675"/>
    </row>
    <row r="26" spans="1:28" s="1324" customFormat="1" ht="12" x14ac:dyDescent="0.2">
      <c r="A26" s="494" t="s">
        <v>24</v>
      </c>
      <c r="B26" s="1424" t="s">
        <v>331</v>
      </c>
      <c r="C26" s="1409">
        <f>SUM(C27:C28)</f>
        <v>0</v>
      </c>
      <c r="D26" s="1409">
        <f t="shared" ref="D26:K26" si="11">SUM(D27:D28)</f>
        <v>1462567692</v>
      </c>
      <c r="E26" s="1409">
        <f t="shared" si="11"/>
        <v>2261524380</v>
      </c>
      <c r="F26" s="1409">
        <f t="shared" si="11"/>
        <v>3064419811</v>
      </c>
      <c r="G26" s="1409">
        <f t="shared" si="11"/>
        <v>3403193583</v>
      </c>
      <c r="H26" s="1411">
        <f t="shared" si="2"/>
        <v>338773772</v>
      </c>
      <c r="I26" s="1427">
        <f t="shared" si="11"/>
        <v>0</v>
      </c>
      <c r="J26" s="1409">
        <f t="shared" si="11"/>
        <v>0</v>
      </c>
      <c r="K26" s="1409">
        <f t="shared" si="11"/>
        <v>0</v>
      </c>
      <c r="L26" s="1428">
        <f t="shared" si="9"/>
        <v>0</v>
      </c>
      <c r="M26" s="1429" t="s">
        <v>252</v>
      </c>
      <c r="N26" s="1410">
        <f>'1.mell.kiadás_össz'!C51</f>
        <v>0</v>
      </c>
      <c r="O26" s="1412">
        <f>'1.mell.kiadás_össz'!D51</f>
        <v>0</v>
      </c>
      <c r="P26" s="1410">
        <f>'1.mell.kiadás_össz'!E51</f>
        <v>0</v>
      </c>
      <c r="Q26" s="1410">
        <f>'1.mell.kiadás_össz'!F51</f>
        <v>0</v>
      </c>
      <c r="R26" s="1410">
        <f>'1.mell.kiadás_össz'!G51</f>
        <v>0</v>
      </c>
      <c r="S26" s="1415">
        <f t="shared" si="3"/>
        <v>0</v>
      </c>
      <c r="T26" s="1412">
        <f>'1.mell.kiadás_össz'!I51</f>
        <v>0</v>
      </c>
      <c r="U26" s="1416">
        <f>'1.mell.kiadás_össz'!J51</f>
        <v>0</v>
      </c>
      <c r="V26" s="1416">
        <f>'1.mell.kiadás_össz'!K51</f>
        <v>0</v>
      </c>
      <c r="W26" s="1417" t="e">
        <f t="shared" si="10"/>
        <v>#DIV/0!</v>
      </c>
      <c r="X26" s="1418"/>
      <c r="Y26" s="1675"/>
      <c r="Z26" s="1675"/>
    </row>
    <row r="27" spans="1:28" s="1324" customFormat="1" ht="16.5" customHeight="1" x14ac:dyDescent="0.2">
      <c r="A27" s="491" t="s">
        <v>222</v>
      </c>
      <c r="B27" s="1430" t="s">
        <v>358</v>
      </c>
      <c r="C27" s="1431">
        <f>'1. mell.bevétel_össz'!C69</f>
        <v>0</v>
      </c>
      <c r="D27" s="1400">
        <f>'1. mell.bevétel_össz'!D69</f>
        <v>0</v>
      </c>
      <c r="E27" s="1400">
        <f>'1. mell.bevétel_össz'!E69</f>
        <v>0</v>
      </c>
      <c r="F27" s="1400">
        <f>'1. mell.bevétel_össz'!F69</f>
        <v>0</v>
      </c>
      <c r="G27" s="1400">
        <f>'1. mell.bevétel_össz'!G69</f>
        <v>0</v>
      </c>
      <c r="H27" s="1402">
        <f t="shared" si="2"/>
        <v>0</v>
      </c>
      <c r="I27" s="1401">
        <f>'1. mell.bevétel_össz'!I69</f>
        <v>0</v>
      </c>
      <c r="J27" s="1400">
        <f>'1. mell.bevétel_össz'!J69</f>
        <v>0</v>
      </c>
      <c r="K27" s="1400">
        <f>'1. mell.bevétel_össz'!K69</f>
        <v>0</v>
      </c>
      <c r="L27" s="1432" t="e">
        <f t="shared" si="9"/>
        <v>#DIV/0!</v>
      </c>
      <c r="M27" s="1414" t="s">
        <v>352</v>
      </c>
      <c r="N27" s="1410">
        <f>'1.mell.kiadás_össz'!C52</f>
        <v>52821826</v>
      </c>
      <c r="O27" s="1412">
        <f>'1.mell.kiadás_össz'!D52</f>
        <v>1515389518</v>
      </c>
      <c r="P27" s="1410">
        <f>'1.mell.kiadás_össz'!E52</f>
        <v>2314346206</v>
      </c>
      <c r="Q27" s="1410">
        <f>'1.mell.kiadás_össz'!F52</f>
        <v>3117241637</v>
      </c>
      <c r="R27" s="1410">
        <f>'1.mell.kiadás_össz'!G52</f>
        <v>3456015409</v>
      </c>
      <c r="S27" s="1415">
        <f t="shared" si="3"/>
        <v>338773772</v>
      </c>
      <c r="T27" s="1412">
        <f>'1.mell.kiadás_össz'!I52</f>
        <v>0</v>
      </c>
      <c r="U27" s="1416">
        <f>'1.mell.kiadás_össz'!J52</f>
        <v>0</v>
      </c>
      <c r="V27" s="1416">
        <f>'1.mell.kiadás_össz'!K52</f>
        <v>0</v>
      </c>
      <c r="W27" s="1417">
        <f t="shared" si="10"/>
        <v>0</v>
      </c>
      <c r="X27" s="1418"/>
      <c r="Y27" s="1675"/>
      <c r="Z27" s="1675"/>
    </row>
    <row r="28" spans="1:28" s="1324" customFormat="1" ht="16.5" customHeight="1" thickBot="1" x14ac:dyDescent="0.25">
      <c r="A28" s="496" t="s">
        <v>223</v>
      </c>
      <c r="B28" s="1408" t="s">
        <v>510</v>
      </c>
      <c r="C28" s="1433">
        <f>'1. mell.bevétel_össz'!C79+'1. mell.bevétel_össz'!C80</f>
        <v>0</v>
      </c>
      <c r="D28" s="1410">
        <f>'1. mell.bevétel_össz'!D79+'1. mell.bevétel_össz'!D80</f>
        <v>1462567692</v>
      </c>
      <c r="E28" s="1410">
        <f>'1. mell.bevétel_össz'!E79+'1. mell.bevétel_össz'!E80</f>
        <v>2261524380</v>
      </c>
      <c r="F28" s="1410">
        <f>'1. mell.bevétel_össz'!F79+'1. mell.bevétel_össz'!F80</f>
        <v>3064419811</v>
      </c>
      <c r="G28" s="1410">
        <f>'1. mell.bevétel_össz'!G79+'1. mell.bevétel_össz'!G80</f>
        <v>3403193583</v>
      </c>
      <c r="H28" s="1411">
        <f t="shared" si="2"/>
        <v>338773772</v>
      </c>
      <c r="I28" s="1412">
        <f>'1. mell.bevétel_össz'!I79+'1. mell.bevétel_össz'!I80</f>
        <v>0</v>
      </c>
      <c r="J28" s="1410">
        <f>'1. mell.bevétel_össz'!J79+'1. mell.bevétel_össz'!J80</f>
        <v>0</v>
      </c>
      <c r="K28" s="1410">
        <f>'1. mell.bevétel_össz'!K79+'1. mell.bevétel_össz'!K80</f>
        <v>0</v>
      </c>
      <c r="L28" s="1413">
        <f t="shared" si="9"/>
        <v>0</v>
      </c>
      <c r="M28" s="1434"/>
      <c r="N28" s="1410"/>
      <c r="O28" s="1412"/>
      <c r="P28" s="1410"/>
      <c r="Q28" s="1410"/>
      <c r="R28" s="1410"/>
      <c r="S28" s="1415">
        <f t="shared" si="3"/>
        <v>0</v>
      </c>
      <c r="T28" s="1412"/>
      <c r="U28" s="1416"/>
      <c r="V28" s="1416"/>
      <c r="W28" s="1417" t="e">
        <f t="shared" si="10"/>
        <v>#DIV/0!</v>
      </c>
      <c r="X28" s="1418"/>
      <c r="Y28" s="1675"/>
      <c r="Z28" s="1675"/>
    </row>
    <row r="29" spans="1:28" s="1324" customFormat="1" ht="16.5" customHeight="1" thickBot="1" x14ac:dyDescent="0.25">
      <c r="A29" s="492" t="s">
        <v>25</v>
      </c>
      <c r="B29" s="1318" t="s">
        <v>330</v>
      </c>
      <c r="C29" s="1319">
        <f>+C20+C26</f>
        <v>5220710570</v>
      </c>
      <c r="D29" s="1319">
        <f t="shared" ref="D29:G29" si="12">+D20+D26</f>
        <v>7460924961</v>
      </c>
      <c r="E29" s="1319">
        <f t="shared" si="12"/>
        <v>8259881649</v>
      </c>
      <c r="F29" s="1319">
        <f>+F20+F26</f>
        <v>8859388080</v>
      </c>
      <c r="G29" s="1319">
        <f t="shared" si="12"/>
        <v>9198161852</v>
      </c>
      <c r="H29" s="1321">
        <f t="shared" si="2"/>
        <v>338773772</v>
      </c>
      <c r="I29" s="1320">
        <f t="shared" ref="I29:K29" si="13">+I20+I26</f>
        <v>0</v>
      </c>
      <c r="J29" s="1319">
        <f t="shared" si="13"/>
        <v>0</v>
      </c>
      <c r="K29" s="1319">
        <f t="shared" si="13"/>
        <v>0</v>
      </c>
      <c r="L29" s="1323">
        <f t="shared" si="9"/>
        <v>0</v>
      </c>
      <c r="M29" s="1318" t="s">
        <v>329</v>
      </c>
      <c r="N29" s="1319">
        <f>N20+N24</f>
        <v>52821826</v>
      </c>
      <c r="O29" s="1320">
        <f t="shared" ref="O29:R29" si="14">O20+O24</f>
        <v>1984335018</v>
      </c>
      <c r="P29" s="1319">
        <f t="shared" si="14"/>
        <v>2783291706</v>
      </c>
      <c r="Q29" s="1319">
        <f t="shared" si="14"/>
        <v>3586187137</v>
      </c>
      <c r="R29" s="1319">
        <f t="shared" si="14"/>
        <v>3924960909</v>
      </c>
      <c r="S29" s="1322">
        <f t="shared" si="3"/>
        <v>338773772</v>
      </c>
      <c r="T29" s="1320">
        <f t="shared" ref="T29:V29" si="15">T20+T24</f>
        <v>0</v>
      </c>
      <c r="U29" s="1319">
        <f t="shared" si="15"/>
        <v>0</v>
      </c>
      <c r="V29" s="1319">
        <f t="shared" si="15"/>
        <v>0</v>
      </c>
      <c r="W29" s="1323">
        <f t="shared" si="10"/>
        <v>0</v>
      </c>
      <c r="X29" s="1328"/>
      <c r="Y29" s="1675"/>
      <c r="Z29" s="1675"/>
    </row>
    <row r="30" spans="1:28" s="1324" customFormat="1" ht="16.5" customHeight="1" thickBot="1" x14ac:dyDescent="0.25">
      <c r="A30" s="492" t="s">
        <v>26</v>
      </c>
      <c r="B30" s="1318" t="s">
        <v>683</v>
      </c>
      <c r="C30" s="1327">
        <f>+C19+C29</f>
        <v>12316917330</v>
      </c>
      <c r="D30" s="1319">
        <f t="shared" ref="D30:G30" si="16">+D19+D29</f>
        <v>14793847497</v>
      </c>
      <c r="E30" s="1319">
        <f t="shared" si="16"/>
        <v>17404428532</v>
      </c>
      <c r="F30" s="1319">
        <f t="shared" si="16"/>
        <v>19420259018</v>
      </c>
      <c r="G30" s="1319">
        <f t="shared" si="16"/>
        <v>20291575578</v>
      </c>
      <c r="H30" s="1321">
        <f t="shared" si="2"/>
        <v>871316560</v>
      </c>
      <c r="I30" s="1320">
        <f t="shared" ref="I30:K30" si="17">+I19+I29</f>
        <v>0</v>
      </c>
      <c r="J30" s="1319">
        <f t="shared" si="17"/>
        <v>0</v>
      </c>
      <c r="K30" s="1319">
        <f t="shared" si="17"/>
        <v>0</v>
      </c>
      <c r="L30" s="1323">
        <f t="shared" si="9"/>
        <v>0</v>
      </c>
      <c r="M30" s="1318" t="s">
        <v>684</v>
      </c>
      <c r="N30" s="1319">
        <f>+N19+N29</f>
        <v>11405691028</v>
      </c>
      <c r="O30" s="1320">
        <f t="shared" ref="O30:R30" si="18">+O19+O29</f>
        <v>13547538791</v>
      </c>
      <c r="P30" s="1319">
        <f t="shared" si="18"/>
        <v>16061839107</v>
      </c>
      <c r="Q30" s="1319">
        <f t="shared" si="18"/>
        <v>18064314593</v>
      </c>
      <c r="R30" s="1319">
        <f t="shared" si="18"/>
        <v>18912578381</v>
      </c>
      <c r="S30" s="1322">
        <f t="shared" si="3"/>
        <v>848263788</v>
      </c>
      <c r="T30" s="1320" t="e">
        <f t="shared" ref="T30:V30" si="19">+T19+T29</f>
        <v>#REF!</v>
      </c>
      <c r="U30" s="1319" t="e">
        <f t="shared" si="19"/>
        <v>#REF!</v>
      </c>
      <c r="V30" s="1319" t="e">
        <f t="shared" si="19"/>
        <v>#REF!</v>
      </c>
      <c r="W30" s="1323" t="e">
        <f t="shared" si="10"/>
        <v>#REF!</v>
      </c>
      <c r="X30" s="1328"/>
      <c r="Y30" s="1675"/>
      <c r="Z30" s="1675"/>
    </row>
    <row r="31" spans="1:28" s="1324" customFormat="1" ht="16.5" customHeight="1" thickBot="1" x14ac:dyDescent="0.25">
      <c r="A31" s="492" t="s">
        <v>27</v>
      </c>
      <c r="B31" s="1325" t="s">
        <v>76</v>
      </c>
      <c r="C31" s="1329">
        <f>IF(C19-N19&lt;0,N19-C19,"-")</f>
        <v>4256662442</v>
      </c>
      <c r="D31" s="1330">
        <f t="shared" ref="D31:G31" si="20">IF(D19-O19&lt;0,O19-D19,"-")</f>
        <v>4230281237</v>
      </c>
      <c r="E31" s="1330">
        <f t="shared" si="20"/>
        <v>4134000518</v>
      </c>
      <c r="F31" s="1330">
        <f t="shared" si="20"/>
        <v>3917256518</v>
      </c>
      <c r="G31" s="1330">
        <f t="shared" si="20"/>
        <v>3894203746</v>
      </c>
      <c r="H31" s="1331">
        <f t="shared" si="2"/>
        <v>-23052772</v>
      </c>
      <c r="I31" s="1332" t="e">
        <f t="shared" ref="I31:K31" si="21">IF(I19-T19&lt;0,T19-I19,"-")</f>
        <v>#REF!</v>
      </c>
      <c r="J31" s="1330" t="e">
        <f>IF(J19-U19&lt;0,U19-J19,"-")</f>
        <v>#REF!</v>
      </c>
      <c r="K31" s="1330" t="e">
        <f t="shared" si="21"/>
        <v>#REF!</v>
      </c>
      <c r="L31" s="1333" t="e">
        <f t="shared" si="9"/>
        <v>#REF!</v>
      </c>
      <c r="M31" s="1325" t="s">
        <v>77</v>
      </c>
      <c r="N31" s="1330" t="str">
        <f>IF(C19-N19&gt;0,C19-N19,"-")</f>
        <v>-</v>
      </c>
      <c r="O31" s="1332" t="str">
        <f t="shared" ref="O31:R31" si="22">IF(D19-O19&gt;0,D19-O19,"-")</f>
        <v>-</v>
      </c>
      <c r="P31" s="1330" t="str">
        <f t="shared" si="22"/>
        <v>-</v>
      </c>
      <c r="Q31" s="1330" t="str">
        <f t="shared" si="22"/>
        <v>-</v>
      </c>
      <c r="R31" s="1330" t="str">
        <f t="shared" si="22"/>
        <v>-</v>
      </c>
      <c r="S31" s="1334"/>
      <c r="T31" s="1332" t="e">
        <f t="shared" ref="T31:V31" si="23">IF(I19-T19&gt;0,I19-T19,"-")</f>
        <v>#REF!</v>
      </c>
      <c r="U31" s="1330" t="e">
        <f t="shared" si="23"/>
        <v>#REF!</v>
      </c>
      <c r="V31" s="1330" t="e">
        <f t="shared" si="23"/>
        <v>#REF!</v>
      </c>
      <c r="W31" s="1333" t="e">
        <f t="shared" si="10"/>
        <v>#REF!</v>
      </c>
      <c r="X31" s="1335"/>
      <c r="Y31" s="1675"/>
      <c r="Z31" s="1675"/>
    </row>
    <row r="32" spans="1:28" s="1324" customFormat="1" ht="16.5" customHeight="1" thickBot="1" x14ac:dyDescent="0.25">
      <c r="A32" s="492" t="s">
        <v>28</v>
      </c>
      <c r="B32" s="1325" t="s">
        <v>507</v>
      </c>
      <c r="C32" s="1329" t="str">
        <f>IF(C19+C20+C26-N30&lt;0,N30-(C19+C20+C26),"-")</f>
        <v>-</v>
      </c>
      <c r="D32" s="1330" t="str">
        <f t="shared" ref="D32:G32" si="24">IF(D19+D20+D26-O30&lt;0,O30-(D19+D20+D26),"-")</f>
        <v>-</v>
      </c>
      <c r="E32" s="1330" t="str">
        <f t="shared" si="24"/>
        <v>-</v>
      </c>
      <c r="F32" s="1330" t="str">
        <f t="shared" si="24"/>
        <v>-</v>
      </c>
      <c r="G32" s="1330" t="str">
        <f t="shared" si="24"/>
        <v>-</v>
      </c>
      <c r="H32" s="1331"/>
      <c r="I32" s="1332" t="e">
        <f t="shared" ref="I32:K32" si="25">IF(I19+I20+I26-T30&lt;0,T30-(I19+I20+I26),"-")</f>
        <v>#REF!</v>
      </c>
      <c r="J32" s="1330" t="e">
        <f t="shared" si="25"/>
        <v>#REF!</v>
      </c>
      <c r="K32" s="1330" t="e">
        <f t="shared" si="25"/>
        <v>#REF!</v>
      </c>
      <c r="L32" s="1333" t="e">
        <f t="shared" si="9"/>
        <v>#REF!</v>
      </c>
      <c r="M32" s="1325" t="s">
        <v>508</v>
      </c>
      <c r="N32" s="1330">
        <f>IF(C19+C20+C26-N30&gt;0,C19+C20+C26-N30,"-")</f>
        <v>911226302</v>
      </c>
      <c r="O32" s="1332">
        <f t="shared" ref="O32:R32" si="26">IF(D19+D20+D26-O30&gt;0,D19+D20+D26-O30,"-")</f>
        <v>1246308706</v>
      </c>
      <c r="P32" s="1330">
        <f t="shared" si="26"/>
        <v>1342589425</v>
      </c>
      <c r="Q32" s="1330">
        <f t="shared" si="26"/>
        <v>1355944425</v>
      </c>
      <c r="R32" s="1330">
        <f t="shared" si="26"/>
        <v>1378997197</v>
      </c>
      <c r="S32" s="1334">
        <f t="shared" si="3"/>
        <v>23052772</v>
      </c>
      <c r="T32" s="1332" t="e">
        <f t="shared" ref="T32:V32" si="27">IF(I19+I20+I26-T30&gt;0,I19+I20+I26-T30,"-")</f>
        <v>#REF!</v>
      </c>
      <c r="U32" s="1330" t="e">
        <f t="shared" si="27"/>
        <v>#REF!</v>
      </c>
      <c r="V32" s="1330" t="e">
        <f t="shared" si="27"/>
        <v>#REF!</v>
      </c>
      <c r="W32" s="1333" t="e">
        <f t="shared" si="10"/>
        <v>#REF!</v>
      </c>
      <c r="X32" s="1335"/>
      <c r="Y32" s="1675"/>
      <c r="Z32" s="1675"/>
    </row>
    <row r="33" spans="1:26" s="1324" customFormat="1" ht="12" x14ac:dyDescent="0.2">
      <c r="A33" s="488"/>
      <c r="B33" s="1670"/>
      <c r="C33" s="1670"/>
      <c r="D33" s="1670"/>
      <c r="E33" s="1670"/>
      <c r="F33" s="1670"/>
      <c r="G33" s="1670"/>
      <c r="H33" s="1670"/>
      <c r="I33" s="1670"/>
      <c r="J33" s="1670"/>
      <c r="K33" s="1670"/>
      <c r="L33" s="1670"/>
      <c r="M33" s="1670"/>
      <c r="S33" s="1336" t="s">
        <v>735</v>
      </c>
      <c r="W33" s="1337"/>
      <c r="X33" s="1337"/>
      <c r="Y33" s="1338"/>
      <c r="Z33" s="1338"/>
    </row>
    <row r="34" spans="1:26" x14ac:dyDescent="0.2">
      <c r="Y34" s="224"/>
      <c r="Z34" s="224"/>
    </row>
    <row r="35" spans="1:26" x14ac:dyDescent="0.2">
      <c r="Y35" s="224"/>
      <c r="Z35" s="224"/>
    </row>
    <row r="36" spans="1:26" x14ac:dyDescent="0.2">
      <c r="Y36" s="224"/>
      <c r="Z36" s="224"/>
    </row>
    <row r="37" spans="1:26" x14ac:dyDescent="0.2">
      <c r="Y37" s="224"/>
      <c r="Z37" s="224"/>
    </row>
    <row r="38" spans="1:26" x14ac:dyDescent="0.2">
      <c r="Y38" s="224"/>
      <c r="Z38" s="224"/>
    </row>
    <row r="39" spans="1:26" x14ac:dyDescent="0.2">
      <c r="Y39" s="224"/>
      <c r="Z39" s="224"/>
    </row>
  </sheetData>
  <mergeCells count="8">
    <mergeCell ref="B33:M33"/>
    <mergeCell ref="A3:W3"/>
    <mergeCell ref="B4:L4"/>
    <mergeCell ref="Z1:Z32"/>
    <mergeCell ref="A1:R1"/>
    <mergeCell ref="A4:A5"/>
    <mergeCell ref="Y1:Y32"/>
    <mergeCell ref="M4:S4"/>
  </mergeCells>
  <phoneticPr fontId="45" type="noConversion"/>
  <printOptions horizontalCentered="1"/>
  <pageMargins left="0.39370078740157483" right="0" top="0.59055118110236227" bottom="0.59055118110236227" header="0.47244094488188981" footer="0.27559055118110237"/>
  <pageSetup paperSize="9" scale="60" orientation="landscape" r:id="rId1"/>
  <headerFooter alignWithMargins="0">
    <oddHeader xml:space="preserve">&amp;R&amp;"Times New Roman CE,Félkövér dőlt"&amp;11 </oddHead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P59"/>
  <sheetViews>
    <sheetView view="pageBreakPreview" topLeftCell="A34" zoomScale="130" zoomScaleNormal="100" zoomScaleSheetLayoutView="130" workbookViewId="0">
      <selection activeCell="N56" sqref="N56"/>
    </sheetView>
  </sheetViews>
  <sheetFormatPr defaultRowHeight="12.75" x14ac:dyDescent="0.2"/>
  <cols>
    <col min="1" max="1" width="9.6640625" style="1163" customWidth="1"/>
    <col min="2" max="2" width="59.83203125" style="80" customWidth="1"/>
    <col min="3" max="3" width="14.5" style="81" customWidth="1"/>
    <col min="4" max="4" width="15.6640625" style="81" hidden="1" customWidth="1"/>
    <col min="5" max="5" width="14.33203125" style="81" hidden="1" customWidth="1"/>
    <col min="6" max="6" width="16" style="81" customWidth="1"/>
    <col min="7" max="7" width="16.6640625" style="81" customWidth="1"/>
    <col min="8" max="8" width="13.6640625" style="81" customWidth="1"/>
    <col min="9" max="12" width="14.83203125" style="81" hidden="1" customWidth="1"/>
    <col min="13" max="14" width="9.33203125" style="25"/>
    <col min="15" max="15" width="11.1640625" style="25" customWidth="1"/>
    <col min="16" max="261" width="9.33203125" style="25"/>
    <col min="262" max="262" width="19.5" style="25" customWidth="1"/>
    <col min="263" max="263" width="69.33203125" style="25" customWidth="1"/>
    <col min="264" max="264" width="21.5" style="25" customWidth="1"/>
    <col min="265" max="517" width="9.33203125" style="25"/>
    <col min="518" max="518" width="19.5" style="25" customWidth="1"/>
    <col min="519" max="519" width="69.33203125" style="25" customWidth="1"/>
    <col min="520" max="520" width="21.5" style="25" customWidth="1"/>
    <col min="521" max="773" width="9.33203125" style="25"/>
    <col min="774" max="774" width="19.5" style="25" customWidth="1"/>
    <col min="775" max="775" width="69.33203125" style="25" customWidth="1"/>
    <col min="776" max="776" width="21.5" style="25" customWidth="1"/>
    <col min="777" max="1029" width="9.33203125" style="25"/>
    <col min="1030" max="1030" width="19.5" style="25" customWidth="1"/>
    <col min="1031" max="1031" width="69.33203125" style="25" customWidth="1"/>
    <col min="1032" max="1032" width="21.5" style="25" customWidth="1"/>
    <col min="1033" max="1285" width="9.33203125" style="25"/>
    <col min="1286" max="1286" width="19.5" style="25" customWidth="1"/>
    <col min="1287" max="1287" width="69.33203125" style="25" customWidth="1"/>
    <col min="1288" max="1288" width="21.5" style="25" customWidth="1"/>
    <col min="1289" max="1541" width="9.33203125" style="25"/>
    <col min="1542" max="1542" width="19.5" style="25" customWidth="1"/>
    <col min="1543" max="1543" width="69.33203125" style="25" customWidth="1"/>
    <col min="1544" max="1544" width="21.5" style="25" customWidth="1"/>
    <col min="1545" max="1797" width="9.33203125" style="25"/>
    <col min="1798" max="1798" width="19.5" style="25" customWidth="1"/>
    <col min="1799" max="1799" width="69.33203125" style="25" customWidth="1"/>
    <col min="1800" max="1800" width="21.5" style="25" customWidth="1"/>
    <col min="1801" max="2053" width="9.33203125" style="25"/>
    <col min="2054" max="2054" width="19.5" style="25" customWidth="1"/>
    <col min="2055" max="2055" width="69.33203125" style="25" customWidth="1"/>
    <col min="2056" max="2056" width="21.5" style="25" customWidth="1"/>
    <col min="2057" max="2309" width="9.33203125" style="25"/>
    <col min="2310" max="2310" width="19.5" style="25" customWidth="1"/>
    <col min="2311" max="2311" width="69.33203125" style="25" customWidth="1"/>
    <col min="2312" max="2312" width="21.5" style="25" customWidth="1"/>
    <col min="2313" max="2565" width="9.33203125" style="25"/>
    <col min="2566" max="2566" width="19.5" style="25" customWidth="1"/>
    <col min="2567" max="2567" width="69.33203125" style="25" customWidth="1"/>
    <col min="2568" max="2568" width="21.5" style="25" customWidth="1"/>
    <col min="2569" max="2821" width="9.33203125" style="25"/>
    <col min="2822" max="2822" width="19.5" style="25" customWidth="1"/>
    <col min="2823" max="2823" width="69.33203125" style="25" customWidth="1"/>
    <col min="2824" max="2824" width="21.5" style="25" customWidth="1"/>
    <col min="2825" max="3077" width="9.33203125" style="25"/>
    <col min="3078" max="3078" width="19.5" style="25" customWidth="1"/>
    <col min="3079" max="3079" width="69.33203125" style="25" customWidth="1"/>
    <col min="3080" max="3080" width="21.5" style="25" customWidth="1"/>
    <col min="3081" max="3333" width="9.33203125" style="25"/>
    <col min="3334" max="3334" width="19.5" style="25" customWidth="1"/>
    <col min="3335" max="3335" width="69.33203125" style="25" customWidth="1"/>
    <col min="3336" max="3336" width="21.5" style="25" customWidth="1"/>
    <col min="3337" max="3589" width="9.33203125" style="25"/>
    <col min="3590" max="3590" width="19.5" style="25" customWidth="1"/>
    <col min="3591" max="3591" width="69.33203125" style="25" customWidth="1"/>
    <col min="3592" max="3592" width="21.5" style="25" customWidth="1"/>
    <col min="3593" max="3845" width="9.33203125" style="25"/>
    <col min="3846" max="3846" width="19.5" style="25" customWidth="1"/>
    <col min="3847" max="3847" width="69.33203125" style="25" customWidth="1"/>
    <col min="3848" max="3848" width="21.5" style="25" customWidth="1"/>
    <col min="3849" max="4101" width="9.33203125" style="25"/>
    <col min="4102" max="4102" width="19.5" style="25" customWidth="1"/>
    <col min="4103" max="4103" width="69.33203125" style="25" customWidth="1"/>
    <col min="4104" max="4104" width="21.5" style="25" customWidth="1"/>
    <col min="4105" max="4357" width="9.33203125" style="25"/>
    <col min="4358" max="4358" width="19.5" style="25" customWidth="1"/>
    <col min="4359" max="4359" width="69.33203125" style="25" customWidth="1"/>
    <col min="4360" max="4360" width="21.5" style="25" customWidth="1"/>
    <col min="4361" max="4613" width="9.33203125" style="25"/>
    <col min="4614" max="4614" width="19.5" style="25" customWidth="1"/>
    <col min="4615" max="4615" width="69.33203125" style="25" customWidth="1"/>
    <col min="4616" max="4616" width="21.5" style="25" customWidth="1"/>
    <col min="4617" max="4869" width="9.33203125" style="25"/>
    <col min="4870" max="4870" width="19.5" style="25" customWidth="1"/>
    <col min="4871" max="4871" width="69.33203125" style="25" customWidth="1"/>
    <col min="4872" max="4872" width="21.5" style="25" customWidth="1"/>
    <col min="4873" max="5125" width="9.33203125" style="25"/>
    <col min="5126" max="5126" width="19.5" style="25" customWidth="1"/>
    <col min="5127" max="5127" width="69.33203125" style="25" customWidth="1"/>
    <col min="5128" max="5128" width="21.5" style="25" customWidth="1"/>
    <col min="5129" max="5381" width="9.33203125" style="25"/>
    <col min="5382" max="5382" width="19.5" style="25" customWidth="1"/>
    <col min="5383" max="5383" width="69.33203125" style="25" customWidth="1"/>
    <col min="5384" max="5384" width="21.5" style="25" customWidth="1"/>
    <col min="5385" max="5637" width="9.33203125" style="25"/>
    <col min="5638" max="5638" width="19.5" style="25" customWidth="1"/>
    <col min="5639" max="5639" width="69.33203125" style="25" customWidth="1"/>
    <col min="5640" max="5640" width="21.5" style="25" customWidth="1"/>
    <col min="5641" max="5893" width="9.33203125" style="25"/>
    <col min="5894" max="5894" width="19.5" style="25" customWidth="1"/>
    <col min="5895" max="5895" width="69.33203125" style="25" customWidth="1"/>
    <col min="5896" max="5896" width="21.5" style="25" customWidth="1"/>
    <col min="5897" max="6149" width="9.33203125" style="25"/>
    <col min="6150" max="6150" width="19.5" style="25" customWidth="1"/>
    <col min="6151" max="6151" width="69.33203125" style="25" customWidth="1"/>
    <col min="6152" max="6152" width="21.5" style="25" customWidth="1"/>
    <col min="6153" max="6405" width="9.33203125" style="25"/>
    <col min="6406" max="6406" width="19.5" style="25" customWidth="1"/>
    <col min="6407" max="6407" width="69.33203125" style="25" customWidth="1"/>
    <col min="6408" max="6408" width="21.5" style="25" customWidth="1"/>
    <col min="6409" max="6661" width="9.33203125" style="25"/>
    <col min="6662" max="6662" width="19.5" style="25" customWidth="1"/>
    <col min="6663" max="6663" width="69.33203125" style="25" customWidth="1"/>
    <col min="6664" max="6664" width="21.5" style="25" customWidth="1"/>
    <col min="6665" max="6917" width="9.33203125" style="25"/>
    <col min="6918" max="6918" width="19.5" style="25" customWidth="1"/>
    <col min="6919" max="6919" width="69.33203125" style="25" customWidth="1"/>
    <col min="6920" max="6920" width="21.5" style="25" customWidth="1"/>
    <col min="6921" max="7173" width="9.33203125" style="25"/>
    <col min="7174" max="7174" width="19.5" style="25" customWidth="1"/>
    <col min="7175" max="7175" width="69.33203125" style="25" customWidth="1"/>
    <col min="7176" max="7176" width="21.5" style="25" customWidth="1"/>
    <col min="7177" max="7429" width="9.33203125" style="25"/>
    <col min="7430" max="7430" width="19.5" style="25" customWidth="1"/>
    <col min="7431" max="7431" width="69.33203125" style="25" customWidth="1"/>
    <col min="7432" max="7432" width="21.5" style="25" customWidth="1"/>
    <col min="7433" max="7685" width="9.33203125" style="25"/>
    <col min="7686" max="7686" width="19.5" style="25" customWidth="1"/>
    <col min="7687" max="7687" width="69.33203125" style="25" customWidth="1"/>
    <col min="7688" max="7688" width="21.5" style="25" customWidth="1"/>
    <col min="7689" max="7941" width="9.33203125" style="25"/>
    <col min="7942" max="7942" width="19.5" style="25" customWidth="1"/>
    <col min="7943" max="7943" width="69.33203125" style="25" customWidth="1"/>
    <col min="7944" max="7944" width="21.5" style="25" customWidth="1"/>
    <col min="7945" max="8197" width="9.33203125" style="25"/>
    <col min="8198" max="8198" width="19.5" style="25" customWidth="1"/>
    <col min="8199" max="8199" width="69.33203125" style="25" customWidth="1"/>
    <col min="8200" max="8200" width="21.5" style="25" customWidth="1"/>
    <col min="8201" max="8453" width="9.33203125" style="25"/>
    <col min="8454" max="8454" width="19.5" style="25" customWidth="1"/>
    <col min="8455" max="8455" width="69.33203125" style="25" customWidth="1"/>
    <col min="8456" max="8456" width="21.5" style="25" customWidth="1"/>
    <col min="8457" max="8709" width="9.33203125" style="25"/>
    <col min="8710" max="8710" width="19.5" style="25" customWidth="1"/>
    <col min="8711" max="8711" width="69.33203125" style="25" customWidth="1"/>
    <col min="8712" max="8712" width="21.5" style="25" customWidth="1"/>
    <col min="8713" max="8965" width="9.33203125" style="25"/>
    <col min="8966" max="8966" width="19.5" style="25" customWidth="1"/>
    <col min="8967" max="8967" width="69.33203125" style="25" customWidth="1"/>
    <col min="8968" max="8968" width="21.5" style="25" customWidth="1"/>
    <col min="8969" max="9221" width="9.33203125" style="25"/>
    <col min="9222" max="9222" width="19.5" style="25" customWidth="1"/>
    <col min="9223" max="9223" width="69.33203125" style="25" customWidth="1"/>
    <col min="9224" max="9224" width="21.5" style="25" customWidth="1"/>
    <col min="9225" max="9477" width="9.33203125" style="25"/>
    <col min="9478" max="9478" width="19.5" style="25" customWidth="1"/>
    <col min="9479" max="9479" width="69.33203125" style="25" customWidth="1"/>
    <col min="9480" max="9480" width="21.5" style="25" customWidth="1"/>
    <col min="9481" max="9733" width="9.33203125" style="25"/>
    <col min="9734" max="9734" width="19.5" style="25" customWidth="1"/>
    <col min="9735" max="9735" width="69.33203125" style="25" customWidth="1"/>
    <col min="9736" max="9736" width="21.5" style="25" customWidth="1"/>
    <col min="9737" max="9989" width="9.33203125" style="25"/>
    <col min="9990" max="9990" width="19.5" style="25" customWidth="1"/>
    <col min="9991" max="9991" width="69.33203125" style="25" customWidth="1"/>
    <col min="9992" max="9992" width="21.5" style="25" customWidth="1"/>
    <col min="9993" max="10245" width="9.33203125" style="25"/>
    <col min="10246" max="10246" width="19.5" style="25" customWidth="1"/>
    <col min="10247" max="10247" width="69.33203125" style="25" customWidth="1"/>
    <col min="10248" max="10248" width="21.5" style="25" customWidth="1"/>
    <col min="10249" max="10501" width="9.33203125" style="25"/>
    <col min="10502" max="10502" width="19.5" style="25" customWidth="1"/>
    <col min="10503" max="10503" width="69.33203125" style="25" customWidth="1"/>
    <col min="10504" max="10504" width="21.5" style="25" customWidth="1"/>
    <col min="10505" max="10757" width="9.33203125" style="25"/>
    <col min="10758" max="10758" width="19.5" style="25" customWidth="1"/>
    <col min="10759" max="10759" width="69.33203125" style="25" customWidth="1"/>
    <col min="10760" max="10760" width="21.5" style="25" customWidth="1"/>
    <col min="10761" max="11013" width="9.33203125" style="25"/>
    <col min="11014" max="11014" width="19.5" style="25" customWidth="1"/>
    <col min="11015" max="11015" width="69.33203125" style="25" customWidth="1"/>
    <col min="11016" max="11016" width="21.5" style="25" customWidth="1"/>
    <col min="11017" max="11269" width="9.33203125" style="25"/>
    <col min="11270" max="11270" width="19.5" style="25" customWidth="1"/>
    <col min="11271" max="11271" width="69.33203125" style="25" customWidth="1"/>
    <col min="11272" max="11272" width="21.5" style="25" customWidth="1"/>
    <col min="11273" max="11525" width="9.33203125" style="25"/>
    <col min="11526" max="11526" width="19.5" style="25" customWidth="1"/>
    <col min="11527" max="11527" width="69.33203125" style="25" customWidth="1"/>
    <col min="11528" max="11528" width="21.5" style="25" customWidth="1"/>
    <col min="11529" max="11781" width="9.33203125" style="25"/>
    <col min="11782" max="11782" width="19.5" style="25" customWidth="1"/>
    <col min="11783" max="11783" width="69.33203125" style="25" customWidth="1"/>
    <col min="11784" max="11784" width="21.5" style="25" customWidth="1"/>
    <col min="11785" max="12037" width="9.33203125" style="25"/>
    <col min="12038" max="12038" width="19.5" style="25" customWidth="1"/>
    <col min="12039" max="12039" width="69.33203125" style="25" customWidth="1"/>
    <col min="12040" max="12040" width="21.5" style="25" customWidth="1"/>
    <col min="12041" max="12293" width="9.33203125" style="25"/>
    <col min="12294" max="12294" width="19.5" style="25" customWidth="1"/>
    <col min="12295" max="12295" width="69.33203125" style="25" customWidth="1"/>
    <col min="12296" max="12296" width="21.5" style="25" customWidth="1"/>
    <col min="12297" max="12549" width="9.33203125" style="25"/>
    <col min="12550" max="12550" width="19.5" style="25" customWidth="1"/>
    <col min="12551" max="12551" width="69.33203125" style="25" customWidth="1"/>
    <col min="12552" max="12552" width="21.5" style="25" customWidth="1"/>
    <col min="12553" max="12805" width="9.33203125" style="25"/>
    <col min="12806" max="12806" width="19.5" style="25" customWidth="1"/>
    <col min="12807" max="12807" width="69.33203125" style="25" customWidth="1"/>
    <col min="12808" max="12808" width="21.5" style="25" customWidth="1"/>
    <col min="12809" max="13061" width="9.33203125" style="25"/>
    <col min="13062" max="13062" width="19.5" style="25" customWidth="1"/>
    <col min="13063" max="13063" width="69.33203125" style="25" customWidth="1"/>
    <col min="13064" max="13064" width="21.5" style="25" customWidth="1"/>
    <col min="13065" max="13317" width="9.33203125" style="25"/>
    <col min="13318" max="13318" width="19.5" style="25" customWidth="1"/>
    <col min="13319" max="13319" width="69.33203125" style="25" customWidth="1"/>
    <col min="13320" max="13320" width="21.5" style="25" customWidth="1"/>
    <col min="13321" max="13573" width="9.33203125" style="25"/>
    <col min="13574" max="13574" width="19.5" style="25" customWidth="1"/>
    <col min="13575" max="13575" width="69.33203125" style="25" customWidth="1"/>
    <col min="13576" max="13576" width="21.5" style="25" customWidth="1"/>
    <col min="13577" max="13829" width="9.33203125" style="25"/>
    <col min="13830" max="13830" width="19.5" style="25" customWidth="1"/>
    <col min="13831" max="13831" width="69.33203125" style="25" customWidth="1"/>
    <col min="13832" max="13832" width="21.5" style="25" customWidth="1"/>
    <col min="13833" max="14085" width="9.33203125" style="25"/>
    <col min="14086" max="14086" width="19.5" style="25" customWidth="1"/>
    <col min="14087" max="14087" width="69.33203125" style="25" customWidth="1"/>
    <col min="14088" max="14088" width="21.5" style="25" customWidth="1"/>
    <col min="14089" max="14341" width="9.33203125" style="25"/>
    <col min="14342" max="14342" width="19.5" style="25" customWidth="1"/>
    <col min="14343" max="14343" width="69.33203125" style="25" customWidth="1"/>
    <col min="14344" max="14344" width="21.5" style="25" customWidth="1"/>
    <col min="14345" max="14597" width="9.33203125" style="25"/>
    <col min="14598" max="14598" width="19.5" style="25" customWidth="1"/>
    <col min="14599" max="14599" width="69.33203125" style="25" customWidth="1"/>
    <col min="14600" max="14600" width="21.5" style="25" customWidth="1"/>
    <col min="14601" max="14853" width="9.33203125" style="25"/>
    <col min="14854" max="14854" width="19.5" style="25" customWidth="1"/>
    <col min="14855" max="14855" width="69.33203125" style="25" customWidth="1"/>
    <col min="14856" max="14856" width="21.5" style="25" customWidth="1"/>
    <col min="14857" max="15109" width="9.33203125" style="25"/>
    <col min="15110" max="15110" width="19.5" style="25" customWidth="1"/>
    <col min="15111" max="15111" width="69.33203125" style="25" customWidth="1"/>
    <col min="15112" max="15112" width="21.5" style="25" customWidth="1"/>
    <col min="15113" max="15365" width="9.33203125" style="25"/>
    <col min="15366" max="15366" width="19.5" style="25" customWidth="1"/>
    <col min="15367" max="15367" width="69.33203125" style="25" customWidth="1"/>
    <col min="15368" max="15368" width="21.5" style="25" customWidth="1"/>
    <col min="15369" max="15621" width="9.33203125" style="25"/>
    <col min="15622" max="15622" width="19.5" style="25" customWidth="1"/>
    <col min="15623" max="15623" width="69.33203125" style="25" customWidth="1"/>
    <col min="15624" max="15624" width="21.5" style="25" customWidth="1"/>
    <col min="15625" max="15877" width="9.33203125" style="25"/>
    <col min="15878" max="15878" width="19.5" style="25" customWidth="1"/>
    <col min="15879" max="15879" width="69.33203125" style="25" customWidth="1"/>
    <col min="15880" max="15880" width="21.5" style="25" customWidth="1"/>
    <col min="15881" max="16133" width="9.33203125" style="25"/>
    <col min="16134" max="16134" width="19.5" style="25" customWidth="1"/>
    <col min="16135" max="16135" width="69.33203125" style="25" customWidth="1"/>
    <col min="16136" max="16136" width="21.5" style="25" customWidth="1"/>
    <col min="16137" max="16384" width="9.33203125" style="25"/>
  </cols>
  <sheetData>
    <row r="1" spans="1:16" x14ac:dyDescent="0.2">
      <c r="A1" s="1663" t="s">
        <v>837</v>
      </c>
      <c r="B1" s="1663"/>
      <c r="C1" s="1663"/>
      <c r="D1" s="1663"/>
      <c r="E1" s="1663"/>
      <c r="F1" s="1663"/>
      <c r="G1" s="1663"/>
      <c r="H1" s="1663"/>
      <c r="I1" s="25"/>
      <c r="J1" s="25"/>
      <c r="K1" s="25"/>
      <c r="L1" s="25"/>
    </row>
    <row r="2" spans="1:16" x14ac:dyDescent="0.2">
      <c r="A2" s="1663" t="s">
        <v>724</v>
      </c>
      <c r="B2" s="1663"/>
      <c r="C2" s="1663"/>
      <c r="D2" s="1663"/>
      <c r="E2" s="1663"/>
      <c r="F2" s="1663"/>
      <c r="G2" s="1663"/>
      <c r="H2" s="1663"/>
      <c r="I2" s="25"/>
      <c r="J2" s="25"/>
      <c r="K2" s="25"/>
      <c r="L2" s="25"/>
    </row>
    <row r="3" spans="1:16" s="24" customFormat="1" ht="18" customHeight="1" x14ac:dyDescent="0.2">
      <c r="A3" s="241"/>
      <c r="B3" s="242"/>
      <c r="C3" s="1159"/>
      <c r="D3" s="1159"/>
      <c r="E3" s="1159"/>
      <c r="F3" s="1159"/>
      <c r="G3" s="1159"/>
      <c r="H3" s="1159"/>
      <c r="I3" s="1159"/>
      <c r="J3" s="1159"/>
      <c r="K3" s="1159"/>
      <c r="L3" s="1159"/>
    </row>
    <row r="4" spans="1:16" s="40" customFormat="1" ht="21.2" customHeight="1" x14ac:dyDescent="0.2">
      <c r="A4" s="1662" t="s">
        <v>232</v>
      </c>
      <c r="B4" s="1662"/>
      <c r="C4" s="1662"/>
      <c r="D4" s="1662"/>
      <c r="E4" s="1662"/>
      <c r="F4" s="1662"/>
      <c r="G4" s="1662"/>
      <c r="H4" s="1662"/>
    </row>
    <row r="5" spans="1:16" s="40" customFormat="1" ht="21.2" customHeight="1" x14ac:dyDescent="0.2">
      <c r="A5" s="1662" t="str">
        <f>'26._önként_össz_bev'!A6:C6</f>
        <v>2023. ÉVI KÖLTSÉGVETÉS</v>
      </c>
      <c r="B5" s="1662"/>
      <c r="C5" s="1662"/>
      <c r="D5" s="1662"/>
      <c r="E5" s="1662"/>
      <c r="F5" s="1662"/>
      <c r="G5" s="1662"/>
      <c r="H5" s="1662"/>
    </row>
    <row r="6" spans="1:16" s="40" customFormat="1" ht="21.2" customHeight="1" x14ac:dyDescent="0.2">
      <c r="A6" s="1662" t="s">
        <v>400</v>
      </c>
      <c r="B6" s="1662"/>
      <c r="C6" s="1662"/>
      <c r="D6" s="1662"/>
      <c r="E6" s="1662"/>
      <c r="F6" s="1662"/>
      <c r="G6" s="1662"/>
      <c r="H6" s="1662"/>
    </row>
    <row r="7" spans="1:16" s="40" customFormat="1" ht="15.75" x14ac:dyDescent="0.2">
      <c r="A7" s="1158"/>
      <c r="B7" s="1158"/>
      <c r="C7" s="1158"/>
      <c r="D7" s="1158"/>
      <c r="E7" s="1158"/>
      <c r="F7" s="1158"/>
      <c r="G7" s="1158"/>
      <c r="H7" s="1158"/>
      <c r="I7" s="1158"/>
      <c r="J7" s="1158"/>
      <c r="K7" s="1158"/>
      <c r="L7" s="1158"/>
    </row>
    <row r="8" spans="1:16" ht="14.25" thickBot="1" x14ac:dyDescent="0.3">
      <c r="A8" s="1692" t="s">
        <v>362</v>
      </c>
      <c r="B8" s="1692"/>
      <c r="C8" s="1692"/>
      <c r="D8" s="1692"/>
      <c r="E8" s="1692"/>
      <c r="F8" s="1692"/>
      <c r="G8" s="1692"/>
      <c r="H8" s="1692"/>
      <c r="I8" s="25"/>
      <c r="J8" s="25"/>
      <c r="K8" s="25"/>
      <c r="L8" s="25"/>
    </row>
    <row r="9" spans="1:16" s="48" customFormat="1" ht="54" customHeight="1" thickBot="1" x14ac:dyDescent="0.25">
      <c r="A9" s="45" t="s">
        <v>129</v>
      </c>
      <c r="B9" s="772" t="s">
        <v>34</v>
      </c>
      <c r="C9" s="94" t="str">
        <f>'26._önként_össz_bev'!C10</f>
        <v>2023. évi eredeti előirányzat
2/2023. (II.14.)</v>
      </c>
      <c r="D9" s="262" t="str">
        <f>'26._önként_össz_bev'!D10</f>
        <v>Módosított előirányzat a 14/2023.  (VI.29.)  rendelet szerint</v>
      </c>
      <c r="E9" s="94" t="str">
        <f>'26._önként_össz_bev'!E10</f>
        <v>Módosított előirányzat a 18/2023. (IX.26.)  rendelet szerint</v>
      </c>
      <c r="F9" s="94" t="str">
        <f>'26._önként_össz_bev'!F10</f>
        <v>Módosított előirányzat a 23/2023. (XII.14.)  rendelet szerint</v>
      </c>
      <c r="G9" s="94" t="str">
        <f>'26._önként_össz_bev'!G10</f>
        <v>Módosított előirányzat a …../2024. (II…..)  rendelet szerint</v>
      </c>
      <c r="H9" s="109" t="str">
        <f>'26._önként_össz_bev'!H10</f>
        <v>Változás a 23/2023. (XII.14) rendelethez képest</v>
      </c>
      <c r="I9" s="262" t="str">
        <f>'26._önként_össz_bev'!I10</f>
        <v>2023. évi teljesítés              2023.06.30-ig</v>
      </c>
      <c r="J9" s="94" t="str">
        <f>'26._önként_össz_bev'!J10</f>
        <v>2023. évi teljesítés              2023.09.30-ig</v>
      </c>
      <c r="K9" s="94" t="str">
        <f>'26._önként_össz_bev'!K10</f>
        <v>2023. évi teljesítés              2023.12.31-ig</v>
      </c>
      <c r="L9" s="94" t="str">
        <f>'26._önként_össz_bev'!L10</f>
        <v>Teljesítés %-a</v>
      </c>
    </row>
    <row r="10" spans="1:16" s="48" customFormat="1" ht="14.25" customHeight="1" thickBot="1" x14ac:dyDescent="0.25">
      <c r="A10" s="45" t="s">
        <v>297</v>
      </c>
      <c r="B10" s="46" t="s">
        <v>298</v>
      </c>
      <c r="C10" s="1168" t="s">
        <v>299</v>
      </c>
      <c r="D10" s="263" t="s">
        <v>300</v>
      </c>
      <c r="E10" s="46" t="s">
        <v>300</v>
      </c>
      <c r="F10" s="46" t="s">
        <v>300</v>
      </c>
      <c r="G10" s="46" t="s">
        <v>301</v>
      </c>
      <c r="H10" s="260" t="s">
        <v>388</v>
      </c>
      <c r="I10" s="260"/>
      <c r="J10" s="47"/>
      <c r="K10" s="47"/>
      <c r="L10" s="47"/>
    </row>
    <row r="11" spans="1:16" s="33" customFormat="1" ht="12.2" customHeight="1" thickBot="1" x14ac:dyDescent="0.25">
      <c r="A11" s="74" t="s">
        <v>12</v>
      </c>
      <c r="B11" s="981" t="s">
        <v>547</v>
      </c>
      <c r="C11" s="1200">
        <f>C12+C14+C15+C16+C17</f>
        <v>3032821611</v>
      </c>
      <c r="D11" s="264">
        <f>D12+D14+D15+D16+D17</f>
        <v>3022600903</v>
      </c>
      <c r="E11" s="700">
        <f>E12+E14+E15+E16+E17</f>
        <v>3346794877</v>
      </c>
      <c r="F11" s="700">
        <f t="shared" ref="F11:K11" si="0">F12+F14+F15+F16+F17</f>
        <v>3348853836</v>
      </c>
      <c r="G11" s="700">
        <f t="shared" si="0"/>
        <v>3258787059</v>
      </c>
      <c r="H11" s="75">
        <f>+G11-F11</f>
        <v>-90066777</v>
      </c>
      <c r="I11" s="807">
        <f t="shared" si="0"/>
        <v>0</v>
      </c>
      <c r="J11" s="75">
        <f t="shared" si="0"/>
        <v>0</v>
      </c>
      <c r="K11" s="75">
        <f t="shared" si="0"/>
        <v>0</v>
      </c>
      <c r="L11" s="75">
        <f t="shared" ref="L11" si="1">L12+L14+L15+L16+L17+L24</f>
        <v>0</v>
      </c>
    </row>
    <row r="12" spans="1:16" ht="12.2" customHeight="1" x14ac:dyDescent="0.2">
      <c r="A12" s="96" t="s">
        <v>91</v>
      </c>
      <c r="B12" s="52" t="s">
        <v>68</v>
      </c>
      <c r="C12" s="114">
        <f>'27._önkorm_önként'!C89+'28._Int össz_önk'!C53</f>
        <v>1407420116</v>
      </c>
      <c r="D12" s="265">
        <f>'27._önkorm_önként'!D89+'28._Int össz_önk'!D53</f>
        <v>1416520116</v>
      </c>
      <c r="E12" s="701">
        <f>'27._önkorm_önként'!E89+'28._Int össz_önk'!E53</f>
        <v>1546075718</v>
      </c>
      <c r="F12" s="701">
        <f>'27._önkorm_önként'!F89+'28._Int össz_önk'!F53</f>
        <v>1545160756</v>
      </c>
      <c r="G12" s="701">
        <f>'27._önkorm_önként'!G89+'28._Int össz_önk'!G53</f>
        <v>1508838228</v>
      </c>
      <c r="H12" s="76">
        <f t="shared" ref="H12:H57" si="2">+G12-F12</f>
        <v>-36322528</v>
      </c>
      <c r="I12" s="808">
        <f>'27._önkorm_önként'!I89+'28._Int össz_önk'!I53</f>
        <v>0</v>
      </c>
      <c r="J12" s="76">
        <f>'27._önkorm_önként'!J89+'28._Int össz_önk'!J53</f>
        <v>0</v>
      </c>
      <c r="K12" s="76">
        <f>'27._önkorm_önként'!K89+'28._Int össz_önk'!K53</f>
        <v>0</v>
      </c>
      <c r="L12" s="76">
        <f>'27._önkorm_önként'!L89+'28._Int össz_önk'!L53</f>
        <v>0</v>
      </c>
    </row>
    <row r="13" spans="1:16" ht="12.2" customHeight="1" x14ac:dyDescent="0.2">
      <c r="A13" s="1182" t="s">
        <v>305</v>
      </c>
      <c r="B13" s="418" t="s">
        <v>270</v>
      </c>
      <c r="C13" s="111">
        <f>'27._önkorm_önként'!C90+'28._Int össz_önk'!C54</f>
        <v>0</v>
      </c>
      <c r="D13" s="266">
        <f>'27._önkorm_önként'!D90+'28._Int össz_önk'!D54</f>
        <v>0</v>
      </c>
      <c r="E13" s="693">
        <f>'27._önkorm_önként'!E90+'28._Int össz_önk'!E54</f>
        <v>56111296</v>
      </c>
      <c r="F13" s="693">
        <f>'27._önkorm_önként'!F90+'28._Int össz_önk'!F54</f>
        <v>51609779</v>
      </c>
      <c r="G13" s="693">
        <f>'27._önkorm_önként'!G90+'28._Int össz_önk'!G54</f>
        <v>49377620</v>
      </c>
      <c r="H13" s="16">
        <f t="shared" si="2"/>
        <v>-2232159</v>
      </c>
      <c r="I13" s="756">
        <f>'27._önkorm_önként'!I90+'28._Int össz_önk'!I54</f>
        <v>0</v>
      </c>
      <c r="J13" s="16">
        <f>'27._önkorm_önként'!J90+'28._Int össz_önk'!J54</f>
        <v>0</v>
      </c>
      <c r="K13" s="16">
        <f>'27._önkorm_önként'!K90+'28._Int össz_önk'!K54</f>
        <v>0</v>
      </c>
      <c r="L13" s="16">
        <f>'27._önkorm_önként'!L90+'28._Int össz_önk'!L54</f>
        <v>0</v>
      </c>
    </row>
    <row r="14" spans="1:16" ht="12.2" customHeight="1" x14ac:dyDescent="0.2">
      <c r="A14" s="1182" t="s">
        <v>92</v>
      </c>
      <c r="B14" s="415" t="s">
        <v>87</v>
      </c>
      <c r="C14" s="486">
        <f>'27._önkorm_önként'!C91+'28._Int össz_önk'!C55</f>
        <v>190963328</v>
      </c>
      <c r="D14" s="411">
        <f>'27._önkorm_önként'!D91+'28._Int össz_önk'!D55</f>
        <v>193511328</v>
      </c>
      <c r="E14" s="694">
        <f>'27._önkorm_önként'!E91+'28._Int össz_önk'!E55</f>
        <v>218444439</v>
      </c>
      <c r="F14" s="694">
        <f>'27._önkorm_önként'!F91+'28._Int össz_önk'!F55</f>
        <v>216410896</v>
      </c>
      <c r="G14" s="694">
        <f>'27._önkorm_önként'!G91+'28._Int össz_önk'!G55</f>
        <v>214075802</v>
      </c>
      <c r="H14" s="413">
        <f t="shared" si="2"/>
        <v>-2335094</v>
      </c>
      <c r="I14" s="757">
        <f>'27._önkorm_önként'!I91+'28._Int össz_önk'!I55</f>
        <v>0</v>
      </c>
      <c r="J14" s="413">
        <f>'27._önkorm_önként'!J91+'28._Int össz_önk'!J55</f>
        <v>0</v>
      </c>
      <c r="K14" s="413">
        <f>'27._önkorm_önként'!K91+'28._Int össz_önk'!K55</f>
        <v>0</v>
      </c>
      <c r="L14" s="413">
        <f>'27._önkorm_önként'!L91+'28._Int össz_önk'!L55</f>
        <v>0</v>
      </c>
    </row>
    <row r="15" spans="1:16" ht="12.2" customHeight="1" x14ac:dyDescent="0.2">
      <c r="A15" s="1182" t="s">
        <v>93</v>
      </c>
      <c r="B15" s="415" t="s">
        <v>69</v>
      </c>
      <c r="C15" s="636">
        <f>'27._önkorm_önként'!C92+'28._Int össz_önk'!C56</f>
        <v>715606789</v>
      </c>
      <c r="D15" s="755">
        <f>'27._önkorm_önként'!D92+'28._Int össz_önk'!D56</f>
        <v>716706789</v>
      </c>
      <c r="E15" s="695">
        <f>'27._önkorm_önként'!E92+'28._Int össz_önk'!E56</f>
        <v>778157200</v>
      </c>
      <c r="F15" s="695">
        <f>'27._önkorm_önként'!F92+'28._Int össz_önk'!F56</f>
        <v>775104105</v>
      </c>
      <c r="G15" s="695">
        <f>'27._önkorm_önként'!G92+'28._Int össz_önk'!G56</f>
        <v>754094950</v>
      </c>
      <c r="H15" s="652">
        <f t="shared" si="2"/>
        <v>-21009155</v>
      </c>
      <c r="I15" s="759">
        <f>'27._önkorm_önként'!I92+'28._Int össz_önk'!I56</f>
        <v>0</v>
      </c>
      <c r="J15" s="652">
        <f>'27._önkorm_önként'!J92+'28._Int össz_önk'!J56</f>
        <v>0</v>
      </c>
      <c r="K15" s="652">
        <f>'27._önkorm_önként'!K92+'28._Int össz_önk'!K56</f>
        <v>0</v>
      </c>
      <c r="L15" s="652">
        <f>'27._önkorm_önként'!L92+'28._Int össz_önk'!L56</f>
        <v>0</v>
      </c>
      <c r="P15" s="25" t="s">
        <v>385</v>
      </c>
    </row>
    <row r="16" spans="1:16" ht="12.2" customHeight="1" x14ac:dyDescent="0.2">
      <c r="A16" s="1182" t="s">
        <v>90</v>
      </c>
      <c r="B16" s="415" t="s">
        <v>80</v>
      </c>
      <c r="C16" s="636">
        <f>'27._önkorm_önként'!C93+'28._Int össz_önk'!C57</f>
        <v>170066480</v>
      </c>
      <c r="D16" s="755">
        <f>'27._önkorm_önként'!D93+'28._Int össz_önk'!D57</f>
        <v>170066480</v>
      </c>
      <c r="E16" s="695">
        <f>'27._önkorm_önként'!E93+'28._Int össz_önk'!E57</f>
        <v>170066480</v>
      </c>
      <c r="F16" s="695">
        <f>'27._önkorm_önként'!F93+'28._Int össz_önk'!F57</f>
        <v>170066480</v>
      </c>
      <c r="G16" s="695">
        <f>'27._önkorm_önként'!G93+'28._Int össz_önk'!G57</f>
        <v>139666480</v>
      </c>
      <c r="H16" s="652">
        <f t="shared" si="2"/>
        <v>-30400000</v>
      </c>
      <c r="I16" s="759">
        <f>'27._önkorm_önként'!I93+'28._Int össz_önk'!I57</f>
        <v>0</v>
      </c>
      <c r="J16" s="652">
        <f>'27._önkorm_önként'!J93+'28._Int össz_önk'!J57</f>
        <v>0</v>
      </c>
      <c r="K16" s="652">
        <f>'27._önkorm_önként'!K93+'28._Int össz_önk'!K57</f>
        <v>0</v>
      </c>
      <c r="L16" s="652">
        <f>'27._önkorm_önként'!L93+'28._Int össz_önk'!L57</f>
        <v>0</v>
      </c>
    </row>
    <row r="17" spans="1:14" ht="12.2" customHeight="1" x14ac:dyDescent="0.2">
      <c r="A17" s="1182" t="s">
        <v>147</v>
      </c>
      <c r="B17" s="53" t="s">
        <v>88</v>
      </c>
      <c r="C17" s="636">
        <f>SUM(C18:C24)</f>
        <v>548764898</v>
      </c>
      <c r="D17" s="755">
        <f>SUM(D18:D24)</f>
        <v>525796190</v>
      </c>
      <c r="E17" s="695">
        <f>SUM(E18:E24)</f>
        <v>634051040</v>
      </c>
      <c r="F17" s="695">
        <f t="shared" ref="F17:K17" si="3">SUM(F18:F24)</f>
        <v>642111599</v>
      </c>
      <c r="G17" s="695">
        <f t="shared" si="3"/>
        <v>642111599</v>
      </c>
      <c r="H17" s="652">
        <f t="shared" si="2"/>
        <v>0</v>
      </c>
      <c r="I17" s="759">
        <f t="shared" si="3"/>
        <v>0</v>
      </c>
      <c r="J17" s="652">
        <f t="shared" si="3"/>
        <v>0</v>
      </c>
      <c r="K17" s="652">
        <f t="shared" si="3"/>
        <v>0</v>
      </c>
      <c r="L17" s="652">
        <f t="shared" ref="L17" si="4">SUM(L18:L23)</f>
        <v>0</v>
      </c>
    </row>
    <row r="18" spans="1:14" ht="12.2" customHeight="1" x14ac:dyDescent="0.2">
      <c r="A18" s="1182" t="s">
        <v>306</v>
      </c>
      <c r="B18" s="830" t="s">
        <v>554</v>
      </c>
      <c r="C18" s="636">
        <f>'27._önkorm_önként'!C95</f>
        <v>0</v>
      </c>
      <c r="D18" s="755">
        <f>'27._önkorm_önként'!D95</f>
        <v>0</v>
      </c>
      <c r="E18" s="695">
        <f>'27._önkorm_önként'!E95</f>
        <v>0</v>
      </c>
      <c r="F18" s="695">
        <f>'27._önkorm_önként'!F95</f>
        <v>0</v>
      </c>
      <c r="G18" s="695">
        <f>'27._önkorm_önként'!G95</f>
        <v>0</v>
      </c>
      <c r="H18" s="652">
        <f t="shared" si="2"/>
        <v>0</v>
      </c>
      <c r="I18" s="759">
        <f>'27._önkorm_önként'!I95</f>
        <v>0</v>
      </c>
      <c r="J18" s="652">
        <f>'27._önkorm_önként'!J95</f>
        <v>0</v>
      </c>
      <c r="K18" s="652">
        <f>'27._önkorm_önként'!K95</f>
        <v>0</v>
      </c>
      <c r="L18" s="652">
        <f>'27._önkorm_önként'!L95</f>
        <v>0</v>
      </c>
    </row>
    <row r="19" spans="1:14" ht="12.2" customHeight="1" x14ac:dyDescent="0.2">
      <c r="A19" s="1182" t="s">
        <v>307</v>
      </c>
      <c r="B19" s="982" t="s">
        <v>645</v>
      </c>
      <c r="C19" s="636">
        <f>'27._önkorm_önként'!C97</f>
        <v>0</v>
      </c>
      <c r="D19" s="755">
        <f>'27._önkorm_önként'!D97</f>
        <v>0</v>
      </c>
      <c r="E19" s="695">
        <f>'27._önkorm_önként'!E97</f>
        <v>0</v>
      </c>
      <c r="F19" s="695">
        <f>'27._önkorm_önként'!F97</f>
        <v>0</v>
      </c>
      <c r="G19" s="695">
        <f>'27._önkorm_önként'!G97</f>
        <v>0</v>
      </c>
      <c r="H19" s="652">
        <f t="shared" si="2"/>
        <v>0</v>
      </c>
      <c r="I19" s="759">
        <f>'27._önkorm_önként'!I97</f>
        <v>0</v>
      </c>
      <c r="J19" s="652">
        <f>'27._önkorm_önként'!J97</f>
        <v>0</v>
      </c>
      <c r="K19" s="652">
        <f>'27._önkorm_önként'!K97</f>
        <v>0</v>
      </c>
      <c r="L19" s="652">
        <f>'27._önkorm_önként'!L97</f>
        <v>0</v>
      </c>
    </row>
    <row r="20" spans="1:14" ht="12.2" customHeight="1" x14ac:dyDescent="0.2">
      <c r="A20" s="1182" t="s">
        <v>308</v>
      </c>
      <c r="B20" s="982" t="s">
        <v>644</v>
      </c>
      <c r="C20" s="636"/>
      <c r="D20" s="755"/>
      <c r="E20" s="695"/>
      <c r="F20" s="695"/>
      <c r="G20" s="695"/>
      <c r="H20" s="652">
        <f t="shared" si="2"/>
        <v>0</v>
      </c>
      <c r="I20" s="759"/>
      <c r="J20" s="652"/>
      <c r="K20" s="652"/>
      <c r="L20" s="652"/>
    </row>
    <row r="21" spans="1:14" ht="12.2" customHeight="1" x14ac:dyDescent="0.2">
      <c r="A21" s="1182" t="s">
        <v>309</v>
      </c>
      <c r="B21" s="982" t="s">
        <v>643</v>
      </c>
      <c r="C21" s="636">
        <f>'27._önkorm_önként'!C98</f>
        <v>30030000</v>
      </c>
      <c r="D21" s="755">
        <f>'27._önkorm_önként'!D98</f>
        <v>53382</v>
      </c>
      <c r="E21" s="695">
        <f>'27._önkorm_önként'!E98</f>
        <v>67253382</v>
      </c>
      <c r="F21" s="695">
        <f>'27._önkorm_önként'!F98</f>
        <v>67313941</v>
      </c>
      <c r="G21" s="695">
        <f>'27._önkorm_önként'!G98</f>
        <v>67313941</v>
      </c>
      <c r="H21" s="652">
        <f t="shared" si="2"/>
        <v>0</v>
      </c>
      <c r="I21" s="759">
        <f>'27._önkorm_önként'!I98</f>
        <v>0</v>
      </c>
      <c r="J21" s="652">
        <f>'27._önkorm_önként'!J98</f>
        <v>0</v>
      </c>
      <c r="K21" s="652">
        <f>'27._önkorm_önként'!K98</f>
        <v>0</v>
      </c>
      <c r="L21" s="652">
        <f>'27._önkorm_önként'!L98</f>
        <v>0</v>
      </c>
      <c r="N21" s="25" t="s">
        <v>385</v>
      </c>
    </row>
    <row r="22" spans="1:14" ht="12.2" customHeight="1" x14ac:dyDescent="0.2">
      <c r="A22" s="1182" t="s">
        <v>310</v>
      </c>
      <c r="B22" s="982" t="s">
        <v>648</v>
      </c>
      <c r="C22" s="636">
        <f>'27._önkorm_önként'!C99</f>
        <v>0</v>
      </c>
      <c r="D22" s="755">
        <f>'27._önkorm_önként'!D99</f>
        <v>0</v>
      </c>
      <c r="E22" s="695">
        <f>'27._önkorm_önként'!E99</f>
        <v>0</v>
      </c>
      <c r="F22" s="695">
        <f>'27._önkorm_önként'!F99</f>
        <v>0</v>
      </c>
      <c r="G22" s="695">
        <f>'27._önkorm_önként'!G99</f>
        <v>0</v>
      </c>
      <c r="H22" s="652">
        <f t="shared" si="2"/>
        <v>0</v>
      </c>
      <c r="I22" s="759">
        <f>'27._önkorm_önként'!I99</f>
        <v>0</v>
      </c>
      <c r="J22" s="652">
        <f>'27._önkorm_önként'!J99</f>
        <v>0</v>
      </c>
      <c r="K22" s="652">
        <f>'27._önkorm_önként'!K99</f>
        <v>0</v>
      </c>
      <c r="L22" s="652">
        <f>'27._önkorm_önként'!L99</f>
        <v>0</v>
      </c>
    </row>
    <row r="23" spans="1:14" ht="12.2" customHeight="1" x14ac:dyDescent="0.2">
      <c r="A23" s="1182" t="s">
        <v>361</v>
      </c>
      <c r="B23" s="982" t="s">
        <v>642</v>
      </c>
      <c r="C23" s="636">
        <f>'27._önkorm_önként'!C100+'28._Int össz_önk'!C60</f>
        <v>518734898</v>
      </c>
      <c r="D23" s="755">
        <f>'27._önkorm_önként'!D100+'28._Int össz_önk'!D60</f>
        <v>525742808</v>
      </c>
      <c r="E23" s="695">
        <f>'27._önkorm_önként'!E100+'28._Int össz_önk'!E60</f>
        <v>566797658</v>
      </c>
      <c r="F23" s="695">
        <f>'27._önkorm_önként'!F100+'28._Int össz_önk'!F60</f>
        <v>574797658</v>
      </c>
      <c r="G23" s="695">
        <f>'27._önkorm_önként'!G100+'28._Int össz_önk'!G60</f>
        <v>574797658</v>
      </c>
      <c r="H23" s="652">
        <f t="shared" si="2"/>
        <v>0</v>
      </c>
      <c r="I23" s="759">
        <f>'27._önkorm_önként'!I100+'28._Int össz_önk'!I60</f>
        <v>0</v>
      </c>
      <c r="J23" s="652">
        <f>'27._önkorm_önként'!J100+'28._Int össz_önk'!J60</f>
        <v>0</v>
      </c>
      <c r="K23" s="652">
        <f>'27._önkorm_önként'!K100+'28._Int össz_önk'!K60</f>
        <v>0</v>
      </c>
      <c r="L23" s="652">
        <f>'27._önkorm_önként'!L100+'28._Int össz_önk'!L60</f>
        <v>0</v>
      </c>
    </row>
    <row r="24" spans="1:14" ht="12.2" customHeight="1" x14ac:dyDescent="0.2">
      <c r="A24" s="1182" t="s">
        <v>613</v>
      </c>
      <c r="B24" s="983" t="s">
        <v>647</v>
      </c>
      <c r="C24" s="1201">
        <f>+C25+C26</f>
        <v>0</v>
      </c>
      <c r="D24" s="799">
        <f t="shared" ref="D24:K24" si="5">+D25+D26</f>
        <v>0</v>
      </c>
      <c r="E24" s="702">
        <f t="shared" si="5"/>
        <v>0</v>
      </c>
      <c r="F24" s="702">
        <f t="shared" si="5"/>
        <v>0</v>
      </c>
      <c r="G24" s="702">
        <f t="shared" si="5"/>
        <v>0</v>
      </c>
      <c r="H24" s="654">
        <f t="shared" si="2"/>
        <v>0</v>
      </c>
      <c r="I24" s="991">
        <f t="shared" si="5"/>
        <v>0</v>
      </c>
      <c r="J24" s="654">
        <f t="shared" si="5"/>
        <v>0</v>
      </c>
      <c r="K24" s="654">
        <f t="shared" si="5"/>
        <v>0</v>
      </c>
      <c r="L24" s="654">
        <f t="shared" ref="L24" si="6">+L25+L26</f>
        <v>0</v>
      </c>
    </row>
    <row r="25" spans="1:14" ht="12.75" customHeight="1" x14ac:dyDescent="0.2">
      <c r="A25" s="12" t="s">
        <v>614</v>
      </c>
      <c r="B25" s="984" t="s">
        <v>615</v>
      </c>
      <c r="C25" s="111">
        <f>'27._önkorm_önként'!C102</f>
        <v>0</v>
      </c>
      <c r="D25" s="266">
        <f>'27._önkorm_önként'!D102</f>
        <v>0</v>
      </c>
      <c r="E25" s="693">
        <f>'27._önkorm_önként'!E102</f>
        <v>0</v>
      </c>
      <c r="F25" s="693">
        <f>'27._önkorm_önként'!F102</f>
        <v>0</v>
      </c>
      <c r="G25" s="693">
        <f>'27._önkorm_önként'!G102</f>
        <v>0</v>
      </c>
      <c r="H25" s="16">
        <f t="shared" si="2"/>
        <v>0</v>
      </c>
      <c r="I25" s="756">
        <f>'27._önkorm_önként'!I102</f>
        <v>0</v>
      </c>
      <c r="J25" s="16">
        <f>'27._önkorm_önként'!J102</f>
        <v>0</v>
      </c>
      <c r="K25" s="16">
        <f>'27._önkorm_önként'!K102</f>
        <v>0</v>
      </c>
      <c r="L25" s="16">
        <f>'27._önkorm_önként'!L102</f>
        <v>0</v>
      </c>
    </row>
    <row r="26" spans="1:14" ht="12.75" customHeight="1" x14ac:dyDescent="0.2">
      <c r="A26" s="1184" t="s">
        <v>616</v>
      </c>
      <c r="B26" s="985" t="s">
        <v>617</v>
      </c>
      <c r="C26" s="486">
        <f>SUM(C27:C28)</f>
        <v>0</v>
      </c>
      <c r="D26" s="411">
        <f t="shared" ref="D26:K26" si="7">SUM(D27:D28)</f>
        <v>0</v>
      </c>
      <c r="E26" s="694">
        <f t="shared" si="7"/>
        <v>0</v>
      </c>
      <c r="F26" s="694">
        <f t="shared" si="7"/>
        <v>0</v>
      </c>
      <c r="G26" s="694">
        <f t="shared" si="7"/>
        <v>0</v>
      </c>
      <c r="H26" s="413">
        <f t="shared" si="2"/>
        <v>0</v>
      </c>
      <c r="I26" s="757">
        <f t="shared" si="7"/>
        <v>0</v>
      </c>
      <c r="J26" s="413">
        <f t="shared" si="7"/>
        <v>0</v>
      </c>
      <c r="K26" s="413">
        <f t="shared" si="7"/>
        <v>0</v>
      </c>
      <c r="L26" s="413">
        <f t="shared" ref="L26" si="8">SUM(L27:L28)</f>
        <v>0</v>
      </c>
    </row>
    <row r="27" spans="1:14" ht="12.75" customHeight="1" x14ac:dyDescent="0.2">
      <c r="A27" s="1184" t="s">
        <v>618</v>
      </c>
      <c r="B27" s="986" t="s">
        <v>646</v>
      </c>
      <c r="C27" s="486">
        <f>'27._önkorm_önként'!C104</f>
        <v>0</v>
      </c>
      <c r="D27" s="411">
        <f>'27._önkorm_önként'!D104</f>
        <v>0</v>
      </c>
      <c r="E27" s="694">
        <f>'27._önkorm_önként'!E104</f>
        <v>0</v>
      </c>
      <c r="F27" s="694">
        <f>'27._önkorm_önként'!F104</f>
        <v>0</v>
      </c>
      <c r="G27" s="694">
        <f>'27._önkorm_önként'!G104</f>
        <v>0</v>
      </c>
      <c r="H27" s="413">
        <f t="shared" si="2"/>
        <v>0</v>
      </c>
      <c r="I27" s="757">
        <f>'27._önkorm_önként'!I104</f>
        <v>0</v>
      </c>
      <c r="J27" s="413">
        <f>'27._önkorm_önként'!J104</f>
        <v>0</v>
      </c>
      <c r="K27" s="413">
        <f>'27._önkorm_önként'!K104</f>
        <v>0</v>
      </c>
      <c r="L27" s="413">
        <f>'27._önkorm_önként'!L104</f>
        <v>0</v>
      </c>
    </row>
    <row r="28" spans="1:14" ht="12.75" customHeight="1" thickBot="1" x14ac:dyDescent="0.25">
      <c r="A28" s="1184" t="s">
        <v>619</v>
      </c>
      <c r="B28" s="986" t="s">
        <v>634</v>
      </c>
      <c r="C28" s="486">
        <f>'27._önkorm_önként'!C105</f>
        <v>0</v>
      </c>
      <c r="D28" s="411">
        <f>'27._önkorm_önként'!D105</f>
        <v>0</v>
      </c>
      <c r="E28" s="694">
        <f>'27._önkorm_önként'!E105</f>
        <v>0</v>
      </c>
      <c r="F28" s="694">
        <f>'27._önkorm_önként'!F105</f>
        <v>0</v>
      </c>
      <c r="G28" s="694">
        <f>'27._önkorm_önként'!G105</f>
        <v>0</v>
      </c>
      <c r="H28" s="413">
        <f t="shared" si="2"/>
        <v>0</v>
      </c>
      <c r="I28" s="757">
        <f>'27._önkorm_önként'!I105</f>
        <v>0</v>
      </c>
      <c r="J28" s="413">
        <f>'27._önkorm_önként'!J105</f>
        <v>0</v>
      </c>
      <c r="K28" s="413">
        <f>'27._önkorm_önként'!K105</f>
        <v>0</v>
      </c>
      <c r="L28" s="413">
        <f>'27._önkorm_önként'!L105</f>
        <v>0</v>
      </c>
    </row>
    <row r="29" spans="1:14" ht="12.2" customHeight="1" thickBot="1" x14ac:dyDescent="0.25">
      <c r="A29" s="14" t="s">
        <v>13</v>
      </c>
      <c r="B29" s="97" t="s">
        <v>395</v>
      </c>
      <c r="C29" s="110">
        <f>+C30+C32+C34</f>
        <v>583967150</v>
      </c>
      <c r="D29" s="268">
        <f t="shared" ref="D29:K29" si="9">+D30+D32+D34</f>
        <v>616467150</v>
      </c>
      <c r="E29" s="692">
        <f t="shared" si="9"/>
        <v>685185032</v>
      </c>
      <c r="F29" s="692">
        <f t="shared" si="9"/>
        <v>686985032</v>
      </c>
      <c r="G29" s="692">
        <f t="shared" si="9"/>
        <v>708839652</v>
      </c>
      <c r="H29" s="28">
        <f t="shared" si="2"/>
        <v>21854620</v>
      </c>
      <c r="I29" s="758">
        <f t="shared" si="9"/>
        <v>0</v>
      </c>
      <c r="J29" s="28">
        <f t="shared" si="9"/>
        <v>0</v>
      </c>
      <c r="K29" s="28">
        <f t="shared" si="9"/>
        <v>0</v>
      </c>
      <c r="L29" s="28">
        <f t="shared" ref="L29" si="10">+L30+L32+L34</f>
        <v>0</v>
      </c>
    </row>
    <row r="30" spans="1:14" ht="12.2" customHeight="1" x14ac:dyDescent="0.2">
      <c r="A30" s="12"/>
      <c r="B30" s="415" t="s">
        <v>119</v>
      </c>
      <c r="C30" s="111">
        <f>'27._önkorm_önként'!C107+'28._Int össz_önk'!C62</f>
        <v>201967150</v>
      </c>
      <c r="D30" s="266">
        <f>'27._önkorm_önként'!D107+'28._Int össz_önk'!D62</f>
        <v>201967150</v>
      </c>
      <c r="E30" s="693">
        <f>'27._önkorm_önként'!E107+'28._Int össz_önk'!E62</f>
        <v>197685032</v>
      </c>
      <c r="F30" s="693">
        <f>'27._önkorm_önként'!F107+'28._Int össz_önk'!F62</f>
        <v>199485032</v>
      </c>
      <c r="G30" s="693">
        <f>'27._önkorm_önként'!G107+'28._Int össz_önk'!G62</f>
        <v>190939652</v>
      </c>
      <c r="H30" s="16">
        <f t="shared" si="2"/>
        <v>-8545380</v>
      </c>
      <c r="I30" s="756">
        <f>'27._önkorm_önként'!I107+'28._Int össz_önk'!I62</f>
        <v>0</v>
      </c>
      <c r="J30" s="16">
        <f>'27._önkorm_önként'!J107+'28._Int össz_önk'!J62</f>
        <v>0</v>
      </c>
      <c r="K30" s="16">
        <f>'27._önkorm_önként'!K107+'28._Int össz_önk'!K62</f>
        <v>0</v>
      </c>
      <c r="L30" s="16">
        <f>'27._önkorm_önként'!L107+'28._Int össz_önk'!L62</f>
        <v>0</v>
      </c>
    </row>
    <row r="31" spans="1:14" ht="12.2" customHeight="1" x14ac:dyDescent="0.2">
      <c r="A31" s="12" t="s">
        <v>316</v>
      </c>
      <c r="B31" s="985" t="s">
        <v>225</v>
      </c>
      <c r="C31" s="111">
        <f>'27._önkorm_önként'!C108+'28._Int össz_önk'!C63</f>
        <v>131957503</v>
      </c>
      <c r="D31" s="266">
        <f>'27._önkorm_önként'!D108+'28._Int össz_önk'!D63</f>
        <v>131957503</v>
      </c>
      <c r="E31" s="693">
        <f>'27._önkorm_önként'!E108+'28._Int össz_önk'!E63</f>
        <v>131957503</v>
      </c>
      <c r="F31" s="693">
        <f>'27._önkorm_önként'!F108+'28._Int össz_önk'!F63</f>
        <v>131957503</v>
      </c>
      <c r="G31" s="693">
        <f>'27._önkorm_önként'!G108+'28._Int össz_önk'!G63</f>
        <v>131957503</v>
      </c>
      <c r="H31" s="16">
        <f t="shared" si="2"/>
        <v>0</v>
      </c>
      <c r="I31" s="756">
        <f>'27._önkorm_önként'!I108+'28._Int össz_önk'!I63</f>
        <v>0</v>
      </c>
      <c r="J31" s="16">
        <f>'27._önkorm_önként'!J108+'28._Int össz_önk'!J63</f>
        <v>0</v>
      </c>
      <c r="K31" s="16">
        <f>'27._önkorm_önként'!K108+'28._Int össz_önk'!K63</f>
        <v>0</v>
      </c>
      <c r="L31" s="16">
        <f>'27._önkorm_önként'!L108+'28._Int össz_önk'!L63</f>
        <v>0</v>
      </c>
    </row>
    <row r="32" spans="1:14" ht="12.2" customHeight="1" x14ac:dyDescent="0.2">
      <c r="A32" s="12" t="s">
        <v>95</v>
      </c>
      <c r="B32" s="437" t="s">
        <v>2</v>
      </c>
      <c r="C32" s="486">
        <f>'27._önkorm_önként'!C109+'28._Int össz_önk'!C64</f>
        <v>0</v>
      </c>
      <c r="D32" s="411">
        <f>'27._önkorm_önként'!D109+'28._Int össz_önk'!D64</f>
        <v>0</v>
      </c>
      <c r="E32" s="694">
        <f>'27._önkorm_önként'!E109+'28._Int össz_önk'!E64</f>
        <v>0</v>
      </c>
      <c r="F32" s="694">
        <f>'27._önkorm_önként'!F109+'28._Int össz_önk'!F64</f>
        <v>0</v>
      </c>
      <c r="G32" s="694">
        <f>'27._önkorm_önként'!G109+'28._Int össz_önk'!G64</f>
        <v>0</v>
      </c>
      <c r="H32" s="413">
        <f t="shared" si="2"/>
        <v>0</v>
      </c>
      <c r="I32" s="757">
        <f>'27._önkorm_önként'!I109+'28._Int össz_önk'!I64</f>
        <v>0</v>
      </c>
      <c r="J32" s="413">
        <f>'27._önkorm_önként'!J109+'28._Int össz_önk'!J64</f>
        <v>0</v>
      </c>
      <c r="K32" s="413">
        <f>'27._önkorm_önként'!K109+'28._Int össz_önk'!K64</f>
        <v>0</v>
      </c>
      <c r="L32" s="413">
        <f>'27._önkorm_önként'!L109+'28._Int össz_önk'!L64</f>
        <v>0</v>
      </c>
    </row>
    <row r="33" spans="1:15" ht="12.2" customHeight="1" x14ac:dyDescent="0.2">
      <c r="A33" s="12" t="s">
        <v>315</v>
      </c>
      <c r="B33" s="985" t="s">
        <v>553</v>
      </c>
      <c r="C33" s="486">
        <f>'27._önkorm_önként'!C110+'28._Int össz_önk'!C65</f>
        <v>0</v>
      </c>
      <c r="D33" s="411">
        <f>'27._önkorm_önként'!D110+'28._Int össz_önk'!D65</f>
        <v>0</v>
      </c>
      <c r="E33" s="694">
        <f>'27._önkorm_önként'!E110+'28._Int össz_önk'!E65</f>
        <v>0</v>
      </c>
      <c r="F33" s="694">
        <f>'27._önkorm_önként'!F110+'28._Int össz_önk'!F65</f>
        <v>0</v>
      </c>
      <c r="G33" s="694">
        <f>'27._önkorm_önként'!G110+'28._Int össz_önk'!G65</f>
        <v>0</v>
      </c>
      <c r="H33" s="413">
        <f t="shared" si="2"/>
        <v>0</v>
      </c>
      <c r="I33" s="757">
        <f>'27._önkorm_önként'!I110+'28._Int össz_önk'!I65</f>
        <v>0</v>
      </c>
      <c r="J33" s="413">
        <f>'27._önkorm_önként'!J110+'28._Int össz_önk'!J65</f>
        <v>0</v>
      </c>
      <c r="K33" s="413">
        <f>'27._önkorm_önként'!K110+'28._Int össz_önk'!K65</f>
        <v>0</v>
      </c>
      <c r="L33" s="413">
        <f>'27._önkorm_önként'!L110+'28._Int össz_önk'!L65</f>
        <v>0</v>
      </c>
    </row>
    <row r="34" spans="1:15" ht="12.2" customHeight="1" x14ac:dyDescent="0.2">
      <c r="A34" s="12" t="s">
        <v>96</v>
      </c>
      <c r="B34" s="618" t="s">
        <v>268</v>
      </c>
      <c r="C34" s="486">
        <f>SUM(C35:C38)</f>
        <v>382000000</v>
      </c>
      <c r="D34" s="411">
        <f t="shared" ref="D34:K34" si="11">SUM(D35:D38)</f>
        <v>414500000</v>
      </c>
      <c r="E34" s="694">
        <f t="shared" si="11"/>
        <v>487500000</v>
      </c>
      <c r="F34" s="694">
        <f t="shared" si="11"/>
        <v>487500000</v>
      </c>
      <c r="G34" s="694">
        <f t="shared" si="11"/>
        <v>517900000</v>
      </c>
      <c r="H34" s="413">
        <f t="shared" si="2"/>
        <v>30400000</v>
      </c>
      <c r="I34" s="757">
        <f t="shared" si="11"/>
        <v>0</v>
      </c>
      <c r="J34" s="413">
        <f t="shared" si="11"/>
        <v>0</v>
      </c>
      <c r="K34" s="413">
        <f t="shared" si="11"/>
        <v>0</v>
      </c>
      <c r="L34" s="413">
        <f t="shared" ref="L34" si="12">SUM(L35:L38)</f>
        <v>0</v>
      </c>
    </row>
    <row r="35" spans="1:15" ht="12.2" customHeight="1" x14ac:dyDescent="0.2">
      <c r="A35" s="12" t="s">
        <v>317</v>
      </c>
      <c r="B35" s="434" t="s">
        <v>226</v>
      </c>
      <c r="C35" s="486">
        <f>'27._önkorm_önként'!C112</f>
        <v>0</v>
      </c>
      <c r="D35" s="411">
        <f>'27._önkorm_önként'!D112</f>
        <v>0</v>
      </c>
      <c r="E35" s="694">
        <f>'27._önkorm_önként'!E112</f>
        <v>0</v>
      </c>
      <c r="F35" s="694">
        <f>'27._önkorm_önként'!F112</f>
        <v>0</v>
      </c>
      <c r="G35" s="694">
        <f>'27._önkorm_önként'!G112</f>
        <v>0</v>
      </c>
      <c r="H35" s="413">
        <f t="shared" si="2"/>
        <v>0</v>
      </c>
      <c r="I35" s="757">
        <f>'27._önkorm_önként'!I112</f>
        <v>0</v>
      </c>
      <c r="J35" s="413">
        <f>'27._önkorm_önként'!J112</f>
        <v>0</v>
      </c>
      <c r="K35" s="413">
        <f>'27._önkorm_önként'!K112</f>
        <v>0</v>
      </c>
      <c r="L35" s="413">
        <f>'27._önkorm_önként'!L112</f>
        <v>0</v>
      </c>
    </row>
    <row r="36" spans="1:15" ht="12.2" customHeight="1" x14ac:dyDescent="0.2">
      <c r="A36" s="12" t="s">
        <v>318</v>
      </c>
      <c r="B36" s="434" t="s">
        <v>227</v>
      </c>
      <c r="C36" s="486">
        <f>'27._önkorm_önként'!C113+'28._Int össz_önk'!C67</f>
        <v>0</v>
      </c>
      <c r="D36" s="411">
        <f>'27._önkorm_önként'!D113+'28._Int össz_önk'!D67</f>
        <v>30000000</v>
      </c>
      <c r="E36" s="694">
        <f>'27._önkorm_önként'!E113+'28._Int össz_önk'!E67</f>
        <v>30000000</v>
      </c>
      <c r="F36" s="694">
        <f>'27._önkorm_önként'!F113+'28._Int össz_önk'!F67</f>
        <v>30000000</v>
      </c>
      <c r="G36" s="694">
        <f>'27._önkorm_önként'!G113+'28._Int össz_önk'!G67</f>
        <v>30000000</v>
      </c>
      <c r="H36" s="413">
        <f t="shared" si="2"/>
        <v>0</v>
      </c>
      <c r="I36" s="757">
        <f>'27._önkorm_önként'!I113+'28._Int össz_önk'!I67</f>
        <v>0</v>
      </c>
      <c r="J36" s="413">
        <f>'27._önkorm_önként'!J113+'28._Int össz_önk'!J67</f>
        <v>0</v>
      </c>
      <c r="K36" s="413">
        <f>'27._önkorm_önként'!K113+'28._Int össz_önk'!K67</f>
        <v>0</v>
      </c>
      <c r="L36" s="413">
        <f>'27._önkorm_önként'!L113+'28._Int össz_önk'!L67</f>
        <v>0</v>
      </c>
    </row>
    <row r="37" spans="1:15" ht="12.2" customHeight="1" x14ac:dyDescent="0.2">
      <c r="A37" s="12" t="s">
        <v>319</v>
      </c>
      <c r="B37" s="434" t="s">
        <v>224</v>
      </c>
      <c r="C37" s="486">
        <f>'27._önkorm_önként'!C114</f>
        <v>224000000</v>
      </c>
      <c r="D37" s="411">
        <f>'27._önkorm_önként'!D114</f>
        <v>224000000</v>
      </c>
      <c r="E37" s="694">
        <f>'27._önkorm_önként'!E114</f>
        <v>264000000</v>
      </c>
      <c r="F37" s="694">
        <f>'27._önkorm_önként'!F114</f>
        <v>264000000</v>
      </c>
      <c r="G37" s="694">
        <f>'27._önkorm_önként'!G114</f>
        <v>291600000</v>
      </c>
      <c r="H37" s="413">
        <f t="shared" si="2"/>
        <v>27600000</v>
      </c>
      <c r="I37" s="757">
        <f>'27._önkorm_önként'!I114</f>
        <v>0</v>
      </c>
      <c r="J37" s="413">
        <f>'27._önkorm_önként'!J114</f>
        <v>0</v>
      </c>
      <c r="K37" s="413">
        <f>'27._önkorm_önként'!K114</f>
        <v>0</v>
      </c>
      <c r="L37" s="413">
        <f>'27._önkorm_önként'!L114</f>
        <v>0</v>
      </c>
    </row>
    <row r="38" spans="1:15" ht="12.2" customHeight="1" thickBot="1" x14ac:dyDescent="0.25">
      <c r="A38" s="12" t="s">
        <v>320</v>
      </c>
      <c r="B38" s="434" t="s">
        <v>228</v>
      </c>
      <c r="C38" s="486">
        <f>'27._önkorm_önként'!C115+'28._Int össz_önk'!C68</f>
        <v>158000000</v>
      </c>
      <c r="D38" s="411">
        <f>'27._önkorm_önként'!D115+'28._Int össz_önk'!D68</f>
        <v>160500000</v>
      </c>
      <c r="E38" s="694">
        <f>'27._önkorm_önként'!E115+'28._Int össz_önk'!E68</f>
        <v>193500000</v>
      </c>
      <c r="F38" s="694">
        <f>'27._önkorm_önként'!F115+'28._Int össz_önk'!F68</f>
        <v>193500000</v>
      </c>
      <c r="G38" s="694">
        <f>'27._önkorm_önként'!G115+'28._Int össz_önk'!G68</f>
        <v>196300000</v>
      </c>
      <c r="H38" s="413">
        <f t="shared" si="2"/>
        <v>2800000</v>
      </c>
      <c r="I38" s="757">
        <f>'27._önkorm_önként'!I115+'28._Int össz_önk'!I68</f>
        <v>0</v>
      </c>
      <c r="J38" s="413">
        <f>'27._önkorm_önként'!J115+'28._Int össz_önk'!J68</f>
        <v>0</v>
      </c>
      <c r="K38" s="413">
        <f>'27._önkorm_önként'!K115+'28._Int össz_önk'!K68</f>
        <v>0</v>
      </c>
      <c r="L38" s="413">
        <f>'27._önkorm_önként'!L115+'28._Int össz_önk'!L68</f>
        <v>0</v>
      </c>
    </row>
    <row r="39" spans="1:15" ht="12.2" customHeight="1" thickBot="1" x14ac:dyDescent="0.25">
      <c r="A39" s="14" t="s">
        <v>14</v>
      </c>
      <c r="B39" s="56" t="s">
        <v>540</v>
      </c>
      <c r="C39" s="1270">
        <f>+C11+C29</f>
        <v>3616788761</v>
      </c>
      <c r="D39" s="800">
        <f t="shared" ref="D39:K39" si="13">+D11+D29</f>
        <v>3639068053</v>
      </c>
      <c r="E39" s="703">
        <f t="shared" si="13"/>
        <v>4031979909</v>
      </c>
      <c r="F39" s="703">
        <f t="shared" si="13"/>
        <v>4035838868</v>
      </c>
      <c r="G39" s="703">
        <f t="shared" si="13"/>
        <v>3967626711</v>
      </c>
      <c r="H39" s="357">
        <f t="shared" si="2"/>
        <v>-68212157</v>
      </c>
      <c r="I39" s="1272">
        <f t="shared" si="13"/>
        <v>0</v>
      </c>
      <c r="J39" s="357">
        <f t="shared" si="13"/>
        <v>0</v>
      </c>
      <c r="K39" s="357">
        <f t="shared" si="13"/>
        <v>0</v>
      </c>
      <c r="L39" s="357">
        <f t="shared" ref="L39" si="14">+L11+L29</f>
        <v>0</v>
      </c>
    </row>
    <row r="40" spans="1:15" ht="12.2" customHeight="1" thickBot="1" x14ac:dyDescent="0.25">
      <c r="A40" s="14" t="s">
        <v>15</v>
      </c>
      <c r="B40" s="56" t="s">
        <v>541</v>
      </c>
      <c r="C40" s="110">
        <f>+C41+C42+C43</f>
        <v>0</v>
      </c>
      <c r="D40" s="268">
        <f t="shared" ref="D40:K40" si="15">+D41+D42+D43</f>
        <v>0</v>
      </c>
      <c r="E40" s="692">
        <f t="shared" si="15"/>
        <v>0</v>
      </c>
      <c r="F40" s="692">
        <f t="shared" si="15"/>
        <v>0</v>
      </c>
      <c r="G40" s="692">
        <f t="shared" si="15"/>
        <v>0</v>
      </c>
      <c r="H40" s="28">
        <f t="shared" si="2"/>
        <v>0</v>
      </c>
      <c r="I40" s="758">
        <f t="shared" si="15"/>
        <v>0</v>
      </c>
      <c r="J40" s="28">
        <f t="shared" si="15"/>
        <v>0</v>
      </c>
      <c r="K40" s="28">
        <f t="shared" si="15"/>
        <v>0</v>
      </c>
      <c r="L40" s="28">
        <f t="shared" ref="L40" si="16">+L41+L42+L43</f>
        <v>0</v>
      </c>
    </row>
    <row r="41" spans="1:15" s="33" customFormat="1" ht="12.2" customHeight="1" x14ac:dyDescent="0.2">
      <c r="A41" s="12" t="s">
        <v>100</v>
      </c>
      <c r="B41" s="17" t="s">
        <v>653</v>
      </c>
      <c r="C41" s="486">
        <f>'27._önkorm_önként'!C118</f>
        <v>0</v>
      </c>
      <c r="D41" s="411">
        <f>'27._önkorm_önként'!D118</f>
        <v>0</v>
      </c>
      <c r="E41" s="694">
        <f>'27._önkorm_önként'!E118</f>
        <v>0</v>
      </c>
      <c r="F41" s="694">
        <f>'27._önkorm_önként'!F118</f>
        <v>0</v>
      </c>
      <c r="G41" s="694">
        <f>'27._önkorm_önként'!G118</f>
        <v>0</v>
      </c>
      <c r="H41" s="413">
        <f t="shared" si="2"/>
        <v>0</v>
      </c>
      <c r="I41" s="757">
        <f>'27._önkorm_önként'!I118</f>
        <v>0</v>
      </c>
      <c r="J41" s="413">
        <f>'27._önkorm_önként'!J118</f>
        <v>0</v>
      </c>
      <c r="K41" s="413">
        <f>'27._önkorm_önként'!K118</f>
        <v>0</v>
      </c>
      <c r="L41" s="413">
        <f>'27._önkorm_önként'!L118</f>
        <v>0</v>
      </c>
    </row>
    <row r="42" spans="1:15" ht="12.2" customHeight="1" x14ac:dyDescent="0.2">
      <c r="A42" s="12" t="s">
        <v>101</v>
      </c>
      <c r="B42" s="17" t="s">
        <v>654</v>
      </c>
      <c r="C42" s="486">
        <f>'27._önkorm_önként'!C119</f>
        <v>0</v>
      </c>
      <c r="D42" s="411">
        <f>'27._önkorm_önként'!D119</f>
        <v>0</v>
      </c>
      <c r="E42" s="694">
        <f>'27._önkorm_önként'!E119</f>
        <v>0</v>
      </c>
      <c r="F42" s="694">
        <f>'27._önkorm_önként'!F119</f>
        <v>0</v>
      </c>
      <c r="G42" s="694">
        <f>'27._önkorm_önként'!G119</f>
        <v>0</v>
      </c>
      <c r="H42" s="413">
        <f t="shared" si="2"/>
        <v>0</v>
      </c>
      <c r="I42" s="757">
        <f>'27._önkorm_önként'!I119</f>
        <v>0</v>
      </c>
      <c r="J42" s="413">
        <f>'27._önkorm_önként'!J119</f>
        <v>0</v>
      </c>
      <c r="K42" s="413">
        <f>'27._önkorm_önként'!K119</f>
        <v>0</v>
      </c>
      <c r="L42" s="413">
        <f>'27._önkorm_önként'!L119</f>
        <v>0</v>
      </c>
    </row>
    <row r="43" spans="1:15" ht="12.2" customHeight="1" thickBot="1" x14ac:dyDescent="0.25">
      <c r="A43" s="13" t="s">
        <v>164</v>
      </c>
      <c r="B43" s="53" t="s">
        <v>655</v>
      </c>
      <c r="C43" s="486">
        <f>'27._önkorm_önként'!C120</f>
        <v>0</v>
      </c>
      <c r="D43" s="411">
        <f>'27._önkorm_önként'!D120</f>
        <v>0</v>
      </c>
      <c r="E43" s="694">
        <f>'27._önkorm_önként'!E120</f>
        <v>0</v>
      </c>
      <c r="F43" s="694">
        <f>'27._önkorm_önként'!F120</f>
        <v>0</v>
      </c>
      <c r="G43" s="694">
        <f>'27._önkorm_önként'!G120</f>
        <v>0</v>
      </c>
      <c r="H43" s="413">
        <f t="shared" si="2"/>
        <v>0</v>
      </c>
      <c r="I43" s="757">
        <f>'27._önkorm_önként'!I120</f>
        <v>0</v>
      </c>
      <c r="J43" s="413">
        <f>'27._önkorm_önként'!J120</f>
        <v>0</v>
      </c>
      <c r="K43" s="413">
        <f>'27._önkorm_önként'!K120</f>
        <v>0</v>
      </c>
      <c r="L43" s="413">
        <f>'27._önkorm_önként'!L120</f>
        <v>0</v>
      </c>
    </row>
    <row r="44" spans="1:15" ht="12.2" customHeight="1" thickBot="1" x14ac:dyDescent="0.25">
      <c r="A44" s="14" t="s">
        <v>16</v>
      </c>
      <c r="B44" s="56" t="s">
        <v>545</v>
      </c>
      <c r="C44" s="110">
        <f>+C45+C47+C46</f>
        <v>0</v>
      </c>
      <c r="D44" s="268">
        <f t="shared" ref="D44:K44" si="17">+D45+D47+D46</f>
        <v>0</v>
      </c>
      <c r="E44" s="692">
        <f t="shared" si="17"/>
        <v>0</v>
      </c>
      <c r="F44" s="692">
        <f t="shared" si="17"/>
        <v>0</v>
      </c>
      <c r="G44" s="692">
        <f t="shared" si="17"/>
        <v>0</v>
      </c>
      <c r="H44" s="28">
        <f t="shared" si="2"/>
        <v>0</v>
      </c>
      <c r="I44" s="758">
        <f t="shared" si="17"/>
        <v>0</v>
      </c>
      <c r="J44" s="28">
        <f t="shared" si="17"/>
        <v>0</v>
      </c>
      <c r="K44" s="28">
        <f t="shared" si="17"/>
        <v>0</v>
      </c>
      <c r="L44" s="28">
        <f t="shared" ref="L44" si="18">+L45+L47</f>
        <v>0</v>
      </c>
    </row>
    <row r="45" spans="1:15" ht="12.2" customHeight="1" x14ac:dyDescent="0.2">
      <c r="A45" s="12" t="s">
        <v>89</v>
      </c>
      <c r="B45" s="17" t="s">
        <v>359</v>
      </c>
      <c r="C45" s="486">
        <f>'27._önkorm_önként'!C122</f>
        <v>0</v>
      </c>
      <c r="D45" s="411">
        <f>'27._önkorm_önként'!D122</f>
        <v>0</v>
      </c>
      <c r="E45" s="694">
        <f>'27._önkorm_önként'!E122</f>
        <v>0</v>
      </c>
      <c r="F45" s="694">
        <f>'27._önkorm_önként'!F122</f>
        <v>0</v>
      </c>
      <c r="G45" s="694">
        <f>'27._önkorm_önként'!G122</f>
        <v>0</v>
      </c>
      <c r="H45" s="413">
        <f t="shared" si="2"/>
        <v>0</v>
      </c>
      <c r="I45" s="757">
        <f>'27._önkorm_önként'!I122</f>
        <v>0</v>
      </c>
      <c r="J45" s="413">
        <f>'27._önkorm_önként'!J122</f>
        <v>0</v>
      </c>
      <c r="K45" s="413">
        <f>'27._önkorm_önként'!K122</f>
        <v>0</v>
      </c>
      <c r="L45" s="413">
        <f>'27._önkorm_önként'!L122</f>
        <v>0</v>
      </c>
    </row>
    <row r="46" spans="1:15" ht="12.2" customHeight="1" x14ac:dyDescent="0.2">
      <c r="A46" s="12" t="s">
        <v>102</v>
      </c>
      <c r="B46" s="17" t="s">
        <v>579</v>
      </c>
      <c r="C46" s="486">
        <f>'27._önkorm_önként'!C123</f>
        <v>0</v>
      </c>
      <c r="D46" s="411">
        <f>'27._önkorm_önként'!D123</f>
        <v>0</v>
      </c>
      <c r="E46" s="694">
        <f>'27._önkorm_önként'!E123</f>
        <v>0</v>
      </c>
      <c r="F46" s="694">
        <f>'27._önkorm_önként'!F123</f>
        <v>0</v>
      </c>
      <c r="G46" s="694">
        <f>'27._önkorm_önként'!G123</f>
        <v>0</v>
      </c>
      <c r="H46" s="413">
        <f t="shared" si="2"/>
        <v>0</v>
      </c>
      <c r="I46" s="757">
        <f>'27._önkorm_önként'!I123</f>
        <v>0</v>
      </c>
      <c r="J46" s="413">
        <f>'27._önkorm_önként'!J123</f>
        <v>0</v>
      </c>
      <c r="K46" s="413">
        <f>'27._önkorm_önként'!K123</f>
        <v>0</v>
      </c>
      <c r="L46" s="413">
        <f>'27._önkorm_önként'!L123</f>
        <v>0</v>
      </c>
    </row>
    <row r="47" spans="1:15" ht="12.2" customHeight="1" thickBot="1" x14ac:dyDescent="0.25">
      <c r="A47" s="12" t="s">
        <v>103</v>
      </c>
      <c r="B47" s="53" t="s">
        <v>580</v>
      </c>
      <c r="C47" s="486">
        <f>'27._önkorm_önként'!C124</f>
        <v>0</v>
      </c>
      <c r="D47" s="411">
        <f>'27._önkorm_önként'!D124</f>
        <v>0</v>
      </c>
      <c r="E47" s="694">
        <f>'27._önkorm_önként'!E124</f>
        <v>0</v>
      </c>
      <c r="F47" s="694">
        <f>'27._önkorm_önként'!F124</f>
        <v>0</v>
      </c>
      <c r="G47" s="694">
        <f>'27._önkorm_önként'!G124</f>
        <v>0</v>
      </c>
      <c r="H47" s="413">
        <f t="shared" si="2"/>
        <v>0</v>
      </c>
      <c r="I47" s="757">
        <f>'27._önkorm_önként'!I124</f>
        <v>0</v>
      </c>
      <c r="J47" s="413">
        <f>'27._önkorm_önként'!J124</f>
        <v>0</v>
      </c>
      <c r="K47" s="413">
        <f>'27._önkorm_önként'!K124</f>
        <v>0</v>
      </c>
      <c r="L47" s="413">
        <f>'27._önkorm_önként'!L124</f>
        <v>0</v>
      </c>
    </row>
    <row r="48" spans="1:15" ht="12.2" customHeight="1" thickBot="1" x14ac:dyDescent="0.25">
      <c r="A48" s="14" t="s">
        <v>17</v>
      </c>
      <c r="B48" s="56" t="s">
        <v>542</v>
      </c>
      <c r="C48" s="1202">
        <f>+C49+C50+C51+C52+C53</f>
        <v>0</v>
      </c>
      <c r="D48" s="269">
        <f t="shared" ref="D48:K48" si="19">+D49+D50+D51+D52+D53</f>
        <v>0</v>
      </c>
      <c r="E48" s="659">
        <f t="shared" si="19"/>
        <v>0</v>
      </c>
      <c r="F48" s="659">
        <f t="shared" si="19"/>
        <v>0</v>
      </c>
      <c r="G48" s="659">
        <f t="shared" si="19"/>
        <v>0</v>
      </c>
      <c r="H48" s="72">
        <f t="shared" si="2"/>
        <v>0</v>
      </c>
      <c r="I48" s="768">
        <f t="shared" si="19"/>
        <v>0</v>
      </c>
      <c r="J48" s="72">
        <f t="shared" si="19"/>
        <v>0</v>
      </c>
      <c r="K48" s="72">
        <f t="shared" si="19"/>
        <v>0</v>
      </c>
      <c r="L48" s="72">
        <f t="shared" ref="L48" si="20">+L49+L50+L51+L52+L53</f>
        <v>0</v>
      </c>
      <c r="O48" s="1532">
        <f>H48-'26._önként_össz_bev'!H78</f>
        <v>0</v>
      </c>
    </row>
    <row r="49" spans="1:15" x14ac:dyDescent="0.2">
      <c r="A49" s="12" t="s">
        <v>104</v>
      </c>
      <c r="B49" s="17" t="s">
        <v>240</v>
      </c>
      <c r="C49" s="486">
        <f>'27._önkorm_önként'!C126-'28._Int össz_önk'!C46</f>
        <v>0</v>
      </c>
      <c r="D49" s="411">
        <f>'27._önkorm_önként'!D126-'28._Int össz_önk'!D46</f>
        <v>0</v>
      </c>
      <c r="E49" s="694">
        <f>'27._önkorm_önként'!E126-'28._Int össz_önk'!E46</f>
        <v>0</v>
      </c>
      <c r="F49" s="694">
        <f>'27._önkorm_önként'!F126-'28._Int össz_önk'!F46</f>
        <v>0</v>
      </c>
      <c r="G49" s="694">
        <f>'27._önkorm_önként'!G126-'28._Int össz_önk'!G46</f>
        <v>0</v>
      </c>
      <c r="H49" s="413">
        <f t="shared" si="2"/>
        <v>0</v>
      </c>
      <c r="I49" s="757">
        <f>'27._önkorm_önként'!I126-'28._Int össz_önk'!I46</f>
        <v>0</v>
      </c>
      <c r="J49" s="413">
        <f>'27._önkorm_önként'!J126-'28._Int össz_önk'!J46</f>
        <v>0</v>
      </c>
      <c r="K49" s="413">
        <f>'27._önkorm_önként'!K126-'28._Int össz_önk'!K46</f>
        <v>0</v>
      </c>
      <c r="L49" s="413">
        <f>'27._önkorm_önként'!L126-'28._Int össz_önk'!L46</f>
        <v>0</v>
      </c>
    </row>
    <row r="50" spans="1:15" ht="12.2" customHeight="1" x14ac:dyDescent="0.2">
      <c r="A50" s="12" t="s">
        <v>105</v>
      </c>
      <c r="B50" s="17" t="s">
        <v>241</v>
      </c>
      <c r="C50" s="486">
        <f>'27._önkorm_önként'!C127-'28._Int össz_önk'!C47</f>
        <v>0</v>
      </c>
      <c r="D50" s="411">
        <f>'27._önkorm_önként'!D127-'28._Int össz_önk'!D47</f>
        <v>0</v>
      </c>
      <c r="E50" s="694">
        <f>'27._önkorm_önként'!E127-'28._Int össz_önk'!E47</f>
        <v>0</v>
      </c>
      <c r="F50" s="694">
        <f>'27._önkorm_önként'!F127-'28._Int össz_önk'!F47</f>
        <v>0</v>
      </c>
      <c r="G50" s="694">
        <f>'27._önkorm_önként'!G127-'28._Int össz_önk'!G47</f>
        <v>0</v>
      </c>
      <c r="H50" s="413">
        <f t="shared" si="2"/>
        <v>0</v>
      </c>
      <c r="I50" s="757">
        <f>'27._önkorm_önként'!I127-'28._Int össz_önk'!I47</f>
        <v>0</v>
      </c>
      <c r="J50" s="413">
        <f>'27._önkorm_önként'!J127-'28._Int össz_önk'!J47</f>
        <v>0</v>
      </c>
      <c r="K50" s="413">
        <f>'27._önkorm_önként'!K127-'28._Int össz_önk'!K47</f>
        <v>0</v>
      </c>
      <c r="L50" s="413">
        <f>'27._önkorm_önként'!L127-'28._Int össz_önk'!L47</f>
        <v>0</v>
      </c>
    </row>
    <row r="51" spans="1:15" s="33" customFormat="1" ht="12.2" customHeight="1" x14ac:dyDescent="0.2">
      <c r="A51" s="12" t="s">
        <v>205</v>
      </c>
      <c r="B51" s="17" t="s">
        <v>398</v>
      </c>
      <c r="C51" s="486">
        <f>'27._önkorm_önként'!C128</f>
        <v>0</v>
      </c>
      <c r="D51" s="411">
        <f>'27._önkorm_önként'!D128</f>
        <v>0</v>
      </c>
      <c r="E51" s="694">
        <f>'27._önkorm_önként'!E128</f>
        <v>0</v>
      </c>
      <c r="F51" s="694">
        <f>'27._önkorm_önként'!F128</f>
        <v>0</v>
      </c>
      <c r="G51" s="694">
        <f>'27._önkorm_önként'!G128</f>
        <v>0</v>
      </c>
      <c r="H51" s="413">
        <f t="shared" si="2"/>
        <v>0</v>
      </c>
      <c r="I51" s="757">
        <f>'27._önkorm_önként'!I128</f>
        <v>0</v>
      </c>
      <c r="J51" s="413">
        <f>'27._önkorm_önként'!J128</f>
        <v>0</v>
      </c>
      <c r="K51" s="413">
        <f>'27._önkorm_önként'!K128</f>
        <v>0</v>
      </c>
      <c r="L51" s="413">
        <f>'27._önkorm_önként'!L128</f>
        <v>0</v>
      </c>
    </row>
    <row r="52" spans="1:15" s="33" customFormat="1" ht="12.2" customHeight="1" x14ac:dyDescent="0.2">
      <c r="A52" s="13" t="s">
        <v>206</v>
      </c>
      <c r="B52" s="53" t="s">
        <v>229</v>
      </c>
      <c r="C52" s="486">
        <f>'27._önkorm_önként'!C129</f>
        <v>0</v>
      </c>
      <c r="D52" s="411">
        <f>'27._önkorm_önként'!D129</f>
        <v>0</v>
      </c>
      <c r="E52" s="694">
        <f>'27._önkorm_önként'!E129</f>
        <v>0</v>
      </c>
      <c r="F52" s="694">
        <f>'27._önkorm_önként'!F129</f>
        <v>0</v>
      </c>
      <c r="G52" s="694">
        <f>'27._önkorm_önként'!G129</f>
        <v>0</v>
      </c>
      <c r="H52" s="413">
        <f t="shared" si="2"/>
        <v>0</v>
      </c>
      <c r="I52" s="757">
        <f>'27._önkorm_önként'!I129</f>
        <v>0</v>
      </c>
      <c r="J52" s="413">
        <f>'27._önkorm_önként'!J129</f>
        <v>0</v>
      </c>
      <c r="K52" s="413">
        <f>'27._önkorm_önként'!K129</f>
        <v>0</v>
      </c>
      <c r="L52" s="413">
        <f>'27._önkorm_önként'!L129</f>
        <v>0</v>
      </c>
    </row>
    <row r="53" spans="1:15" s="33" customFormat="1" ht="12.2" customHeight="1" thickBot="1" x14ac:dyDescent="0.25">
      <c r="A53" s="244" t="s">
        <v>208</v>
      </c>
      <c r="B53" s="245" t="s">
        <v>399</v>
      </c>
      <c r="C53" s="1271">
        <f>'27._önkorm_önként'!C130</f>
        <v>0</v>
      </c>
      <c r="D53" s="801">
        <f>'27._önkorm_önként'!D130</f>
        <v>0</v>
      </c>
      <c r="E53" s="704">
        <f>'27._önkorm_önként'!E130</f>
        <v>0</v>
      </c>
      <c r="F53" s="704">
        <f>'27._önkorm_önként'!F130</f>
        <v>0</v>
      </c>
      <c r="G53" s="704">
        <f>'27._önkorm_önként'!G130</f>
        <v>0</v>
      </c>
      <c r="H53" s="655">
        <f t="shared" si="2"/>
        <v>0</v>
      </c>
      <c r="I53" s="809">
        <f>'27._önkorm_önként'!I130</f>
        <v>0</v>
      </c>
      <c r="J53" s="655">
        <f>'27._önkorm_önként'!J130</f>
        <v>0</v>
      </c>
      <c r="K53" s="655">
        <f>'27._önkorm_önként'!K130</f>
        <v>0</v>
      </c>
      <c r="L53" s="655">
        <f>'27._önkorm_önként'!L130</f>
        <v>0</v>
      </c>
    </row>
    <row r="54" spans="1:15" s="689" customFormat="1" ht="12.2" customHeight="1" thickBot="1" x14ac:dyDescent="0.25">
      <c r="A54" s="14" t="s">
        <v>18</v>
      </c>
      <c r="B54" s="56" t="s">
        <v>544</v>
      </c>
      <c r="C54" s="1203">
        <f>+C40+C44+C48</f>
        <v>0</v>
      </c>
      <c r="D54" s="432">
        <f t="shared" ref="D54:K54" si="21">+D40+D44+D48</f>
        <v>0</v>
      </c>
      <c r="E54" s="705">
        <f t="shared" si="21"/>
        <v>0</v>
      </c>
      <c r="F54" s="705">
        <f t="shared" si="21"/>
        <v>0</v>
      </c>
      <c r="G54" s="705">
        <f t="shared" si="21"/>
        <v>0</v>
      </c>
      <c r="H54" s="687">
        <f t="shared" si="2"/>
        <v>0</v>
      </c>
      <c r="I54" s="810">
        <f t="shared" si="21"/>
        <v>0</v>
      </c>
      <c r="J54" s="687">
        <f t="shared" si="21"/>
        <v>0</v>
      </c>
      <c r="K54" s="687">
        <f t="shared" si="21"/>
        <v>0</v>
      </c>
      <c r="L54" s="687">
        <f t="shared" ref="L54" si="22">+L40+L44+L48</f>
        <v>0</v>
      </c>
    </row>
    <row r="55" spans="1:15" s="689" customFormat="1" ht="15" customHeight="1" thickBot="1" x14ac:dyDescent="0.25">
      <c r="A55" s="78" t="s">
        <v>19</v>
      </c>
      <c r="B55" s="688" t="s">
        <v>543</v>
      </c>
      <c r="C55" s="1203">
        <f>+C39+C54</f>
        <v>3616788761</v>
      </c>
      <c r="D55" s="432">
        <f t="shared" ref="D55:K55" si="23">+D39+D54</f>
        <v>3639068053</v>
      </c>
      <c r="E55" s="705">
        <f t="shared" si="23"/>
        <v>4031979909</v>
      </c>
      <c r="F55" s="705">
        <f t="shared" si="23"/>
        <v>4035838868</v>
      </c>
      <c r="G55" s="705">
        <f t="shared" si="23"/>
        <v>3967626711</v>
      </c>
      <c r="H55" s="687">
        <f t="shared" si="2"/>
        <v>-68212157</v>
      </c>
      <c r="I55" s="810">
        <f t="shared" si="23"/>
        <v>0</v>
      </c>
      <c r="J55" s="687">
        <f t="shared" si="23"/>
        <v>0</v>
      </c>
      <c r="K55" s="687">
        <f t="shared" si="23"/>
        <v>0</v>
      </c>
      <c r="L55" s="687">
        <f t="shared" ref="L55" si="24">+L39+L54</f>
        <v>0</v>
      </c>
      <c r="N55" s="689" t="b">
        <f>G55='26._önként_össz_bev'!G85</f>
        <v>1</v>
      </c>
      <c r="O55" s="1532">
        <f>H55-'26._önként_össz_bev'!H85</f>
        <v>0</v>
      </c>
    </row>
    <row r="56" spans="1:15" ht="13.5" thickBot="1" x14ac:dyDescent="0.25">
      <c r="A56" s="656"/>
      <c r="B56" s="657"/>
      <c r="C56" s="658"/>
      <c r="D56" s="658"/>
      <c r="H56" s="27"/>
      <c r="I56" s="27"/>
      <c r="J56" s="27"/>
      <c r="K56" s="27"/>
      <c r="L56" s="27"/>
    </row>
    <row r="57" spans="1:15" s="686" customFormat="1" ht="15" customHeight="1" thickBot="1" x14ac:dyDescent="0.25">
      <c r="A57" s="1291" t="s">
        <v>292</v>
      </c>
      <c r="B57" s="1292"/>
      <c r="C57" s="1293">
        <f>'27._önkorm_önként'!C134+'28._Int össz_önk'!C71</f>
        <v>213</v>
      </c>
      <c r="D57" s="1294">
        <f>'27._önkorm_önként'!D134+'28._Int össz_önk'!D71</f>
        <v>182</v>
      </c>
      <c r="E57" s="1295">
        <f>'27._önkorm_önként'!E134+'28._Int össz_önk'!E71</f>
        <v>182</v>
      </c>
      <c r="F57" s="1295">
        <f>'27._önkorm_önként'!F134+'28._Int össz_önk'!F71</f>
        <v>183</v>
      </c>
      <c r="G57" s="1295">
        <f>'27._önkorm_önként'!G134+'28._Int össz_önk'!G71</f>
        <v>183</v>
      </c>
      <c r="H57" s="1296">
        <f t="shared" si="2"/>
        <v>0</v>
      </c>
      <c r="I57" s="1296">
        <f>'27._önkorm_önként'!I134+'28._Int össz_önk'!I71</f>
        <v>2</v>
      </c>
      <c r="J57" s="1296">
        <f>'27._önkorm_önként'!J134+'28._Int össz_önk'!J71</f>
        <v>2</v>
      </c>
      <c r="K57" s="1296">
        <f>'27._önkorm_önként'!K134+'28._Int össz_önk'!K71</f>
        <v>2</v>
      </c>
      <c r="L57" s="1296">
        <f>'27._önkorm_önként'!L134+'28._Int össz_önk'!L71</f>
        <v>2</v>
      </c>
    </row>
    <row r="58" spans="1:15" ht="14.25" hidden="1" customHeight="1" thickBot="1" x14ac:dyDescent="0.25">
      <c r="A58" s="67" t="s">
        <v>291</v>
      </c>
      <c r="B58" s="660"/>
      <c r="C58" s="735" t="e">
        <f>'27._önkorm_önként'!C135+'28._Int össz_önk'!C72</f>
        <v>#REF!</v>
      </c>
      <c r="D58" s="769" t="e">
        <f>'27._önkorm_önként'!D135+'28._Int össz_önk'!D72</f>
        <v>#REF!</v>
      </c>
      <c r="E58" s="733" t="e">
        <f>'27._önkorm_önként'!E135+'28._Int össz_önk'!E72</f>
        <v>#REF!</v>
      </c>
      <c r="F58" s="733" t="e">
        <f>'27._önkorm_önként'!F135+'28._Int össz_önk'!F72</f>
        <v>#REF!</v>
      </c>
      <c r="G58" s="733" t="e">
        <f>'27._önkorm_önként'!G135+'28._Int össz_önk'!G72</f>
        <v>#REF!</v>
      </c>
      <c r="H58" s="735" t="e">
        <f t="shared" ref="H58" si="25">+D58-C58</f>
        <v>#REF!</v>
      </c>
      <c r="I58" s="735" t="e">
        <f>'27._önkorm_önként'!I135+'28._Int össz_önk'!I72</f>
        <v>#REF!</v>
      </c>
      <c r="J58" s="735" t="e">
        <f>'27._önkorm_önként'!J135+'28._Int össz_önk'!J72</f>
        <v>#REF!</v>
      </c>
      <c r="K58" s="735" t="e">
        <f>'27._önkorm_önként'!K135+'28._Int össz_önk'!K72</f>
        <v>#REF!</v>
      </c>
      <c r="L58" s="735" t="e">
        <f>'27._önkorm_önként'!L135+'28._Int össz_önk'!L72</f>
        <v>#REF!</v>
      </c>
    </row>
    <row r="59" spans="1:15" x14ac:dyDescent="0.2">
      <c r="H59" s="27"/>
      <c r="I59" s="27"/>
      <c r="J59" s="27"/>
      <c r="K59" s="27"/>
      <c r="L59" s="27"/>
    </row>
  </sheetData>
  <sheetProtection formatCells="0"/>
  <mergeCells count="6">
    <mergeCell ref="A8:H8"/>
    <mergeCell ref="A1:H1"/>
    <mergeCell ref="A2:H2"/>
    <mergeCell ref="A4:H4"/>
    <mergeCell ref="A5:H5"/>
    <mergeCell ref="A6:H6"/>
  </mergeCells>
  <printOptions horizontalCentered="1"/>
  <pageMargins left="0.39370078740157483" right="0.39370078740157483" top="0.59055118110236227" bottom="0.39370078740157483" header="0.78740157480314965" footer="0.78740157480314965"/>
  <pageSetup paperSize="9" scale="79" orientation="portrait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L85"/>
  <sheetViews>
    <sheetView view="pageBreakPreview" topLeftCell="A58" zoomScale="112" zoomScaleNormal="124" zoomScaleSheetLayoutView="112" workbookViewId="0">
      <selection activeCell="A2" sqref="A2:H2"/>
    </sheetView>
  </sheetViews>
  <sheetFormatPr defaultRowHeight="12.75" x14ac:dyDescent="0.2"/>
  <cols>
    <col min="1" max="1" width="9" style="1163" customWidth="1"/>
    <col min="2" max="2" width="62.1640625" style="80" customWidth="1"/>
    <col min="3" max="3" width="13.1640625" style="81" customWidth="1"/>
    <col min="4" max="4" width="1.83203125" style="81" hidden="1" customWidth="1"/>
    <col min="5" max="5" width="15" style="81" hidden="1" customWidth="1"/>
    <col min="6" max="6" width="15" style="81" customWidth="1"/>
    <col min="7" max="7" width="18" style="81" customWidth="1"/>
    <col min="8" max="8" width="13" style="81" customWidth="1"/>
    <col min="9" max="11" width="14.6640625" style="81" hidden="1" customWidth="1"/>
    <col min="12" max="12" width="8.5" style="81" hidden="1" customWidth="1"/>
    <col min="13" max="261" width="9.33203125" style="25"/>
    <col min="262" max="262" width="19.5" style="25" customWidth="1"/>
    <col min="263" max="263" width="69.33203125" style="25" customWidth="1"/>
    <col min="264" max="264" width="21.5" style="25" customWidth="1"/>
    <col min="265" max="517" width="9.33203125" style="25"/>
    <col min="518" max="518" width="19.5" style="25" customWidth="1"/>
    <col min="519" max="519" width="69.33203125" style="25" customWidth="1"/>
    <col min="520" max="520" width="21.5" style="25" customWidth="1"/>
    <col min="521" max="773" width="9.33203125" style="25"/>
    <col min="774" max="774" width="19.5" style="25" customWidth="1"/>
    <col min="775" max="775" width="69.33203125" style="25" customWidth="1"/>
    <col min="776" max="776" width="21.5" style="25" customWidth="1"/>
    <col min="777" max="1029" width="9.33203125" style="25"/>
    <col min="1030" max="1030" width="19.5" style="25" customWidth="1"/>
    <col min="1031" max="1031" width="69.33203125" style="25" customWidth="1"/>
    <col min="1032" max="1032" width="21.5" style="25" customWidth="1"/>
    <col min="1033" max="1285" width="9.33203125" style="25"/>
    <col min="1286" max="1286" width="19.5" style="25" customWidth="1"/>
    <col min="1287" max="1287" width="69.33203125" style="25" customWidth="1"/>
    <col min="1288" max="1288" width="21.5" style="25" customWidth="1"/>
    <col min="1289" max="1541" width="9.33203125" style="25"/>
    <col min="1542" max="1542" width="19.5" style="25" customWidth="1"/>
    <col min="1543" max="1543" width="69.33203125" style="25" customWidth="1"/>
    <col min="1544" max="1544" width="21.5" style="25" customWidth="1"/>
    <col min="1545" max="1797" width="9.33203125" style="25"/>
    <col min="1798" max="1798" width="19.5" style="25" customWidth="1"/>
    <col min="1799" max="1799" width="69.33203125" style="25" customWidth="1"/>
    <col min="1800" max="1800" width="21.5" style="25" customWidth="1"/>
    <col min="1801" max="2053" width="9.33203125" style="25"/>
    <col min="2054" max="2054" width="19.5" style="25" customWidth="1"/>
    <col min="2055" max="2055" width="69.33203125" style="25" customWidth="1"/>
    <col min="2056" max="2056" width="21.5" style="25" customWidth="1"/>
    <col min="2057" max="2309" width="9.33203125" style="25"/>
    <col min="2310" max="2310" width="19.5" style="25" customWidth="1"/>
    <col min="2311" max="2311" width="69.33203125" style="25" customWidth="1"/>
    <col min="2312" max="2312" width="21.5" style="25" customWidth="1"/>
    <col min="2313" max="2565" width="9.33203125" style="25"/>
    <col min="2566" max="2566" width="19.5" style="25" customWidth="1"/>
    <col min="2567" max="2567" width="69.33203125" style="25" customWidth="1"/>
    <col min="2568" max="2568" width="21.5" style="25" customWidth="1"/>
    <col min="2569" max="2821" width="9.33203125" style="25"/>
    <col min="2822" max="2822" width="19.5" style="25" customWidth="1"/>
    <col min="2823" max="2823" width="69.33203125" style="25" customWidth="1"/>
    <col min="2824" max="2824" width="21.5" style="25" customWidth="1"/>
    <col min="2825" max="3077" width="9.33203125" style="25"/>
    <col min="3078" max="3078" width="19.5" style="25" customWidth="1"/>
    <col min="3079" max="3079" width="69.33203125" style="25" customWidth="1"/>
    <col min="3080" max="3080" width="21.5" style="25" customWidth="1"/>
    <col min="3081" max="3333" width="9.33203125" style="25"/>
    <col min="3334" max="3334" width="19.5" style="25" customWidth="1"/>
    <col min="3335" max="3335" width="69.33203125" style="25" customWidth="1"/>
    <col min="3336" max="3336" width="21.5" style="25" customWidth="1"/>
    <col min="3337" max="3589" width="9.33203125" style="25"/>
    <col min="3590" max="3590" width="19.5" style="25" customWidth="1"/>
    <col min="3591" max="3591" width="69.33203125" style="25" customWidth="1"/>
    <col min="3592" max="3592" width="21.5" style="25" customWidth="1"/>
    <col min="3593" max="3845" width="9.33203125" style="25"/>
    <col min="3846" max="3846" width="19.5" style="25" customWidth="1"/>
    <col min="3847" max="3847" width="69.33203125" style="25" customWidth="1"/>
    <col min="3848" max="3848" width="21.5" style="25" customWidth="1"/>
    <col min="3849" max="4101" width="9.33203125" style="25"/>
    <col min="4102" max="4102" width="19.5" style="25" customWidth="1"/>
    <col min="4103" max="4103" width="69.33203125" style="25" customWidth="1"/>
    <col min="4104" max="4104" width="21.5" style="25" customWidth="1"/>
    <col min="4105" max="4357" width="9.33203125" style="25"/>
    <col min="4358" max="4358" width="19.5" style="25" customWidth="1"/>
    <col min="4359" max="4359" width="69.33203125" style="25" customWidth="1"/>
    <col min="4360" max="4360" width="21.5" style="25" customWidth="1"/>
    <col min="4361" max="4613" width="9.33203125" style="25"/>
    <col min="4614" max="4614" width="19.5" style="25" customWidth="1"/>
    <col min="4615" max="4615" width="69.33203125" style="25" customWidth="1"/>
    <col min="4616" max="4616" width="21.5" style="25" customWidth="1"/>
    <col min="4617" max="4869" width="9.33203125" style="25"/>
    <col min="4870" max="4870" width="19.5" style="25" customWidth="1"/>
    <col min="4871" max="4871" width="69.33203125" style="25" customWidth="1"/>
    <col min="4872" max="4872" width="21.5" style="25" customWidth="1"/>
    <col min="4873" max="5125" width="9.33203125" style="25"/>
    <col min="5126" max="5126" width="19.5" style="25" customWidth="1"/>
    <col min="5127" max="5127" width="69.33203125" style="25" customWidth="1"/>
    <col min="5128" max="5128" width="21.5" style="25" customWidth="1"/>
    <col min="5129" max="5381" width="9.33203125" style="25"/>
    <col min="5382" max="5382" width="19.5" style="25" customWidth="1"/>
    <col min="5383" max="5383" width="69.33203125" style="25" customWidth="1"/>
    <col min="5384" max="5384" width="21.5" style="25" customWidth="1"/>
    <col min="5385" max="5637" width="9.33203125" style="25"/>
    <col min="5638" max="5638" width="19.5" style="25" customWidth="1"/>
    <col min="5639" max="5639" width="69.33203125" style="25" customWidth="1"/>
    <col min="5640" max="5640" width="21.5" style="25" customWidth="1"/>
    <col min="5641" max="5893" width="9.33203125" style="25"/>
    <col min="5894" max="5894" width="19.5" style="25" customWidth="1"/>
    <col min="5895" max="5895" width="69.33203125" style="25" customWidth="1"/>
    <col min="5896" max="5896" width="21.5" style="25" customWidth="1"/>
    <col min="5897" max="6149" width="9.33203125" style="25"/>
    <col min="6150" max="6150" width="19.5" style="25" customWidth="1"/>
    <col min="6151" max="6151" width="69.33203125" style="25" customWidth="1"/>
    <col min="6152" max="6152" width="21.5" style="25" customWidth="1"/>
    <col min="6153" max="6405" width="9.33203125" style="25"/>
    <col min="6406" max="6406" width="19.5" style="25" customWidth="1"/>
    <col min="6407" max="6407" width="69.33203125" style="25" customWidth="1"/>
    <col min="6408" max="6408" width="21.5" style="25" customWidth="1"/>
    <col min="6409" max="6661" width="9.33203125" style="25"/>
    <col min="6662" max="6662" width="19.5" style="25" customWidth="1"/>
    <col min="6663" max="6663" width="69.33203125" style="25" customWidth="1"/>
    <col min="6664" max="6664" width="21.5" style="25" customWidth="1"/>
    <col min="6665" max="6917" width="9.33203125" style="25"/>
    <col min="6918" max="6918" width="19.5" style="25" customWidth="1"/>
    <col min="6919" max="6919" width="69.33203125" style="25" customWidth="1"/>
    <col min="6920" max="6920" width="21.5" style="25" customWidth="1"/>
    <col min="6921" max="7173" width="9.33203125" style="25"/>
    <col min="7174" max="7174" width="19.5" style="25" customWidth="1"/>
    <col min="7175" max="7175" width="69.33203125" style="25" customWidth="1"/>
    <col min="7176" max="7176" width="21.5" style="25" customWidth="1"/>
    <col min="7177" max="7429" width="9.33203125" style="25"/>
    <col min="7430" max="7430" width="19.5" style="25" customWidth="1"/>
    <col min="7431" max="7431" width="69.33203125" style="25" customWidth="1"/>
    <col min="7432" max="7432" width="21.5" style="25" customWidth="1"/>
    <col min="7433" max="7685" width="9.33203125" style="25"/>
    <col min="7686" max="7686" width="19.5" style="25" customWidth="1"/>
    <col min="7687" max="7687" width="69.33203125" style="25" customWidth="1"/>
    <col min="7688" max="7688" width="21.5" style="25" customWidth="1"/>
    <col min="7689" max="7941" width="9.33203125" style="25"/>
    <col min="7942" max="7942" width="19.5" style="25" customWidth="1"/>
    <col min="7943" max="7943" width="69.33203125" style="25" customWidth="1"/>
    <col min="7944" max="7944" width="21.5" style="25" customWidth="1"/>
    <col min="7945" max="8197" width="9.33203125" style="25"/>
    <col min="8198" max="8198" width="19.5" style="25" customWidth="1"/>
    <col min="8199" max="8199" width="69.33203125" style="25" customWidth="1"/>
    <col min="8200" max="8200" width="21.5" style="25" customWidth="1"/>
    <col min="8201" max="8453" width="9.33203125" style="25"/>
    <col min="8454" max="8454" width="19.5" style="25" customWidth="1"/>
    <col min="8455" max="8455" width="69.33203125" style="25" customWidth="1"/>
    <col min="8456" max="8456" width="21.5" style="25" customWidth="1"/>
    <col min="8457" max="8709" width="9.33203125" style="25"/>
    <col min="8710" max="8710" width="19.5" style="25" customWidth="1"/>
    <col min="8711" max="8711" width="69.33203125" style="25" customWidth="1"/>
    <col min="8712" max="8712" width="21.5" style="25" customWidth="1"/>
    <col min="8713" max="8965" width="9.33203125" style="25"/>
    <col min="8966" max="8966" width="19.5" style="25" customWidth="1"/>
    <col min="8967" max="8967" width="69.33203125" style="25" customWidth="1"/>
    <col min="8968" max="8968" width="21.5" style="25" customWidth="1"/>
    <col min="8969" max="9221" width="9.33203125" style="25"/>
    <col min="9222" max="9222" width="19.5" style="25" customWidth="1"/>
    <col min="9223" max="9223" width="69.33203125" style="25" customWidth="1"/>
    <col min="9224" max="9224" width="21.5" style="25" customWidth="1"/>
    <col min="9225" max="9477" width="9.33203125" style="25"/>
    <col min="9478" max="9478" width="19.5" style="25" customWidth="1"/>
    <col min="9479" max="9479" width="69.33203125" style="25" customWidth="1"/>
    <col min="9480" max="9480" width="21.5" style="25" customWidth="1"/>
    <col min="9481" max="9733" width="9.33203125" style="25"/>
    <col min="9734" max="9734" width="19.5" style="25" customWidth="1"/>
    <col min="9735" max="9735" width="69.33203125" style="25" customWidth="1"/>
    <col min="9736" max="9736" width="21.5" style="25" customWidth="1"/>
    <col min="9737" max="9989" width="9.33203125" style="25"/>
    <col min="9990" max="9990" width="19.5" style="25" customWidth="1"/>
    <col min="9991" max="9991" width="69.33203125" style="25" customWidth="1"/>
    <col min="9992" max="9992" width="21.5" style="25" customWidth="1"/>
    <col min="9993" max="10245" width="9.33203125" style="25"/>
    <col min="10246" max="10246" width="19.5" style="25" customWidth="1"/>
    <col min="10247" max="10247" width="69.33203125" style="25" customWidth="1"/>
    <col min="10248" max="10248" width="21.5" style="25" customWidth="1"/>
    <col min="10249" max="10501" width="9.33203125" style="25"/>
    <col min="10502" max="10502" width="19.5" style="25" customWidth="1"/>
    <col min="10503" max="10503" width="69.33203125" style="25" customWidth="1"/>
    <col min="10504" max="10504" width="21.5" style="25" customWidth="1"/>
    <col min="10505" max="10757" width="9.33203125" style="25"/>
    <col min="10758" max="10758" width="19.5" style="25" customWidth="1"/>
    <col min="10759" max="10759" width="69.33203125" style="25" customWidth="1"/>
    <col min="10760" max="10760" width="21.5" style="25" customWidth="1"/>
    <col min="10761" max="11013" width="9.33203125" style="25"/>
    <col min="11014" max="11014" width="19.5" style="25" customWidth="1"/>
    <col min="11015" max="11015" width="69.33203125" style="25" customWidth="1"/>
    <col min="11016" max="11016" width="21.5" style="25" customWidth="1"/>
    <col min="11017" max="11269" width="9.33203125" style="25"/>
    <col min="11270" max="11270" width="19.5" style="25" customWidth="1"/>
    <col min="11271" max="11271" width="69.33203125" style="25" customWidth="1"/>
    <col min="11272" max="11272" width="21.5" style="25" customWidth="1"/>
    <col min="11273" max="11525" width="9.33203125" style="25"/>
    <col min="11526" max="11526" width="19.5" style="25" customWidth="1"/>
    <col min="11527" max="11527" width="69.33203125" style="25" customWidth="1"/>
    <col min="11528" max="11528" width="21.5" style="25" customWidth="1"/>
    <col min="11529" max="11781" width="9.33203125" style="25"/>
    <col min="11782" max="11782" width="19.5" style="25" customWidth="1"/>
    <col min="11783" max="11783" width="69.33203125" style="25" customWidth="1"/>
    <col min="11784" max="11784" width="21.5" style="25" customWidth="1"/>
    <col min="11785" max="12037" width="9.33203125" style="25"/>
    <col min="12038" max="12038" width="19.5" style="25" customWidth="1"/>
    <col min="12039" max="12039" width="69.33203125" style="25" customWidth="1"/>
    <col min="12040" max="12040" width="21.5" style="25" customWidth="1"/>
    <col min="12041" max="12293" width="9.33203125" style="25"/>
    <col min="12294" max="12294" width="19.5" style="25" customWidth="1"/>
    <col min="12295" max="12295" width="69.33203125" style="25" customWidth="1"/>
    <col min="12296" max="12296" width="21.5" style="25" customWidth="1"/>
    <col min="12297" max="12549" width="9.33203125" style="25"/>
    <col min="12550" max="12550" width="19.5" style="25" customWidth="1"/>
    <col min="12551" max="12551" width="69.33203125" style="25" customWidth="1"/>
    <col min="12552" max="12552" width="21.5" style="25" customWidth="1"/>
    <col min="12553" max="12805" width="9.33203125" style="25"/>
    <col min="12806" max="12806" width="19.5" style="25" customWidth="1"/>
    <col min="12807" max="12807" width="69.33203125" style="25" customWidth="1"/>
    <col min="12808" max="12808" width="21.5" style="25" customWidth="1"/>
    <col min="12809" max="13061" width="9.33203125" style="25"/>
    <col min="13062" max="13062" width="19.5" style="25" customWidth="1"/>
    <col min="13063" max="13063" width="69.33203125" style="25" customWidth="1"/>
    <col min="13064" max="13064" width="21.5" style="25" customWidth="1"/>
    <col min="13065" max="13317" width="9.33203125" style="25"/>
    <col min="13318" max="13318" width="19.5" style="25" customWidth="1"/>
    <col min="13319" max="13319" width="69.33203125" style="25" customWidth="1"/>
    <col min="13320" max="13320" width="21.5" style="25" customWidth="1"/>
    <col min="13321" max="13573" width="9.33203125" style="25"/>
    <col min="13574" max="13574" width="19.5" style="25" customWidth="1"/>
    <col min="13575" max="13575" width="69.33203125" style="25" customWidth="1"/>
    <col min="13576" max="13576" width="21.5" style="25" customWidth="1"/>
    <col min="13577" max="13829" width="9.33203125" style="25"/>
    <col min="13830" max="13830" width="19.5" style="25" customWidth="1"/>
    <col min="13831" max="13831" width="69.33203125" style="25" customWidth="1"/>
    <col min="13832" max="13832" width="21.5" style="25" customWidth="1"/>
    <col min="13833" max="14085" width="9.33203125" style="25"/>
    <col min="14086" max="14086" width="19.5" style="25" customWidth="1"/>
    <col min="14087" max="14087" width="69.33203125" style="25" customWidth="1"/>
    <col min="14088" max="14088" width="21.5" style="25" customWidth="1"/>
    <col min="14089" max="14341" width="9.33203125" style="25"/>
    <col min="14342" max="14342" width="19.5" style="25" customWidth="1"/>
    <col min="14343" max="14343" width="69.33203125" style="25" customWidth="1"/>
    <col min="14344" max="14344" width="21.5" style="25" customWidth="1"/>
    <col min="14345" max="14597" width="9.33203125" style="25"/>
    <col min="14598" max="14598" width="19.5" style="25" customWidth="1"/>
    <col min="14599" max="14599" width="69.33203125" style="25" customWidth="1"/>
    <col min="14600" max="14600" width="21.5" style="25" customWidth="1"/>
    <col min="14601" max="14853" width="9.33203125" style="25"/>
    <col min="14854" max="14854" width="19.5" style="25" customWidth="1"/>
    <col min="14855" max="14855" width="69.33203125" style="25" customWidth="1"/>
    <col min="14856" max="14856" width="21.5" style="25" customWidth="1"/>
    <col min="14857" max="15109" width="9.33203125" style="25"/>
    <col min="15110" max="15110" width="19.5" style="25" customWidth="1"/>
    <col min="15111" max="15111" width="69.33203125" style="25" customWidth="1"/>
    <col min="15112" max="15112" width="21.5" style="25" customWidth="1"/>
    <col min="15113" max="15365" width="9.33203125" style="25"/>
    <col min="15366" max="15366" width="19.5" style="25" customWidth="1"/>
    <col min="15367" max="15367" width="69.33203125" style="25" customWidth="1"/>
    <col min="15368" max="15368" width="21.5" style="25" customWidth="1"/>
    <col min="15369" max="15621" width="9.33203125" style="25"/>
    <col min="15622" max="15622" width="19.5" style="25" customWidth="1"/>
    <col min="15623" max="15623" width="69.33203125" style="25" customWidth="1"/>
    <col min="15624" max="15624" width="21.5" style="25" customWidth="1"/>
    <col min="15625" max="15877" width="9.33203125" style="25"/>
    <col min="15878" max="15878" width="19.5" style="25" customWidth="1"/>
    <col min="15879" max="15879" width="69.33203125" style="25" customWidth="1"/>
    <col min="15880" max="15880" width="21.5" style="25" customWidth="1"/>
    <col min="15881" max="16133" width="9.33203125" style="25"/>
    <col min="16134" max="16134" width="19.5" style="25" customWidth="1"/>
    <col min="16135" max="16135" width="69.33203125" style="25" customWidth="1"/>
    <col min="16136" max="16136" width="21.5" style="25" customWidth="1"/>
    <col min="16137" max="16384" width="9.33203125" style="25"/>
  </cols>
  <sheetData>
    <row r="1" spans="1:12" x14ac:dyDescent="0.2">
      <c r="A1" s="1663" t="s">
        <v>837</v>
      </c>
      <c r="B1" s="1663"/>
      <c r="C1" s="1663"/>
      <c r="D1" s="1663"/>
      <c r="E1" s="1663"/>
      <c r="F1" s="1663"/>
      <c r="G1" s="1663"/>
      <c r="H1" s="1663"/>
      <c r="I1" s="25"/>
      <c r="J1" s="25"/>
      <c r="K1" s="25"/>
      <c r="L1" s="25"/>
    </row>
    <row r="2" spans="1:12" x14ac:dyDescent="0.2">
      <c r="A2" s="1663" t="s">
        <v>724</v>
      </c>
      <c r="B2" s="1663"/>
      <c r="C2" s="1663"/>
      <c r="D2" s="1663"/>
      <c r="E2" s="1663"/>
      <c r="F2" s="1663"/>
      <c r="G2" s="1663"/>
      <c r="H2" s="1663"/>
      <c r="I2" s="25"/>
      <c r="J2" s="25"/>
      <c r="K2" s="25"/>
      <c r="L2" s="25"/>
    </row>
    <row r="3" spans="1:12" s="24" customFormat="1" ht="16.5" customHeight="1" x14ac:dyDescent="0.2">
      <c r="A3" s="241"/>
      <c r="B3" s="242"/>
      <c r="C3" s="1159"/>
      <c r="D3" s="1159"/>
      <c r="E3" s="1159"/>
      <c r="F3" s="1159"/>
      <c r="G3" s="1159"/>
      <c r="H3" s="1159"/>
      <c r="I3" s="1159"/>
      <c r="J3" s="1159"/>
      <c r="K3" s="1159"/>
      <c r="L3" s="1159"/>
    </row>
    <row r="4" spans="1:12" s="40" customFormat="1" ht="21.2" customHeight="1" x14ac:dyDescent="0.2">
      <c r="A4" s="1662" t="s">
        <v>232</v>
      </c>
      <c r="B4" s="1662"/>
      <c r="C4" s="1662"/>
      <c r="D4" s="1662"/>
      <c r="E4" s="1662"/>
      <c r="F4" s="1662"/>
      <c r="G4" s="1662"/>
      <c r="H4" s="1662"/>
    </row>
    <row r="5" spans="1:12" s="40" customFormat="1" ht="21.2" customHeight="1" x14ac:dyDescent="0.2">
      <c r="A5" s="1662" t="str">
        <f>'26._önként_össz_kiad'!A5:C5</f>
        <v>2023. ÉVI KÖLTSÉGVETÉS</v>
      </c>
      <c r="B5" s="1662"/>
      <c r="C5" s="1662"/>
      <c r="D5" s="1662"/>
      <c r="E5" s="1662"/>
      <c r="F5" s="1662"/>
      <c r="G5" s="1662"/>
      <c r="H5" s="1662"/>
    </row>
    <row r="6" spans="1:12" s="40" customFormat="1" ht="21.2" customHeight="1" x14ac:dyDescent="0.2">
      <c r="A6" s="1662" t="s">
        <v>401</v>
      </c>
      <c r="B6" s="1662"/>
      <c r="C6" s="1662"/>
      <c r="D6" s="1662"/>
      <c r="E6" s="1662"/>
      <c r="F6" s="1662"/>
      <c r="G6" s="1662"/>
      <c r="H6" s="1662"/>
    </row>
    <row r="7" spans="1:12" s="40" customFormat="1" ht="15.75" x14ac:dyDescent="0.2">
      <c r="A7" s="1158"/>
      <c r="B7" s="1158"/>
      <c r="C7" s="1158"/>
      <c r="D7" s="1158"/>
      <c r="E7" s="1158"/>
      <c r="F7" s="1158"/>
      <c r="G7" s="1158"/>
      <c r="H7" s="1158"/>
      <c r="I7" s="1158"/>
      <c r="J7" s="1158"/>
      <c r="K7" s="1158"/>
      <c r="L7" s="1158"/>
    </row>
    <row r="8" spans="1:12" ht="13.5" thickBot="1" x14ac:dyDescent="0.25">
      <c r="A8" s="1797" t="s">
        <v>362</v>
      </c>
      <c r="B8" s="1797"/>
      <c r="C8" s="1797"/>
      <c r="D8" s="1797"/>
      <c r="E8" s="1797"/>
      <c r="F8" s="1797"/>
      <c r="G8" s="1797"/>
      <c r="H8" s="1797"/>
      <c r="I8" s="226"/>
      <c r="J8" s="226"/>
      <c r="K8" s="226"/>
      <c r="L8" s="226"/>
    </row>
    <row r="9" spans="1:12" s="48" customFormat="1" ht="62.45" customHeight="1" thickBot="1" x14ac:dyDescent="0.25">
      <c r="A9" s="45" t="s">
        <v>129</v>
      </c>
      <c r="B9" s="46" t="s">
        <v>11</v>
      </c>
      <c r="C9" s="46" t="str">
        <f>'26._önként_össz_kiad'!C9</f>
        <v>2023. évi eredeti előirányzat
2/2023. (II.14.)</v>
      </c>
      <c r="D9" s="263" t="str">
        <f>'26._önként_össz_kiad'!D9</f>
        <v>Módosított előirányzat a 14/2023.  (VI.29.)  rendelet szerint</v>
      </c>
      <c r="E9" s="46" t="str">
        <f>'26._önként_össz_kiad'!E9</f>
        <v>Módosított előirányzat a 18/2023. (IX.26.)  rendelet szerint</v>
      </c>
      <c r="F9" s="46" t="str">
        <f>'26._önként_össz_kiad'!F9</f>
        <v>Módosított előirányzat a 23/2023. (XII.14.)  rendelet szerint</v>
      </c>
      <c r="G9" s="46" t="str">
        <f>'26._önként_össz_kiad'!G9</f>
        <v>Módosított előirányzat a …../2024. (II…..)  rendelet szerint</v>
      </c>
      <c r="H9" s="47" t="str">
        <f>'26._önként_össz_kiad'!H9</f>
        <v>Változás a 23/2023. (XII.14) rendelethez képest</v>
      </c>
      <c r="I9" s="263" t="str">
        <f>'26._önként_össz_kiad'!I9</f>
        <v>2023. évi teljesítés              2023.06.30-ig</v>
      </c>
      <c r="J9" s="46" t="str">
        <f>'26._önként_össz_kiad'!J9</f>
        <v>2023. évi teljesítés              2023.09.30-ig</v>
      </c>
      <c r="K9" s="46" t="str">
        <f>'26._önként_össz_kiad'!K9</f>
        <v>2023. évi teljesítés              2023.12.31-ig</v>
      </c>
      <c r="L9" s="46" t="str">
        <f>'26._önként_össz_kiad'!L9</f>
        <v>Teljesítés %-a</v>
      </c>
    </row>
    <row r="10" spans="1:12" s="48" customFormat="1" ht="15.95" customHeight="1" thickBot="1" x14ac:dyDescent="0.25">
      <c r="A10" s="45" t="s">
        <v>297</v>
      </c>
      <c r="B10" s="46" t="s">
        <v>298</v>
      </c>
      <c r="C10" s="1168" t="s">
        <v>299</v>
      </c>
      <c r="D10" s="263" t="s">
        <v>300</v>
      </c>
      <c r="E10" s="46" t="s">
        <v>300</v>
      </c>
      <c r="F10" s="46" t="s">
        <v>300</v>
      </c>
      <c r="G10" s="46" t="s">
        <v>301</v>
      </c>
      <c r="H10" s="260" t="s">
        <v>388</v>
      </c>
      <c r="I10" s="260"/>
      <c r="J10" s="47"/>
      <c r="K10" s="47"/>
      <c r="L10" s="47"/>
    </row>
    <row r="11" spans="1:12" s="48" customFormat="1" ht="12.2" customHeight="1" thickBot="1" x14ac:dyDescent="0.25">
      <c r="A11" s="14" t="s">
        <v>12</v>
      </c>
      <c r="B11" s="70" t="s">
        <v>620</v>
      </c>
      <c r="C11" s="110">
        <f>C19+C20+C21+C22+C23</f>
        <v>0</v>
      </c>
      <c r="D11" s="268">
        <f>D19+D20+D21+D22+D23</f>
        <v>0</v>
      </c>
      <c r="E11" s="692">
        <f t="shared" ref="E11:K11" si="0">E19+E20+E21+E22+E23</f>
        <v>331428</v>
      </c>
      <c r="F11" s="692">
        <f t="shared" si="0"/>
        <v>331428</v>
      </c>
      <c r="G11" s="692">
        <f t="shared" si="0"/>
        <v>331428</v>
      </c>
      <c r="H11" s="28">
        <f>+G11-F11</f>
        <v>0</v>
      </c>
      <c r="I11" s="758">
        <f t="shared" si="0"/>
        <v>0</v>
      </c>
      <c r="J11" s="28">
        <f t="shared" si="0"/>
        <v>0</v>
      </c>
      <c r="K11" s="28">
        <f t="shared" si="0"/>
        <v>0</v>
      </c>
      <c r="L11" s="28">
        <f t="shared" ref="L11" si="1">+L12+L13+L14+L15+L16+L17+L18</f>
        <v>0</v>
      </c>
    </row>
    <row r="12" spans="1:12" s="26" customFormat="1" ht="12.2" customHeight="1" x14ac:dyDescent="0.2">
      <c r="A12" s="12" t="s">
        <v>91</v>
      </c>
      <c r="B12" s="71" t="s">
        <v>188</v>
      </c>
      <c r="C12" s="111">
        <f>'27._önkorm_államig'!C12</f>
        <v>0</v>
      </c>
      <c r="D12" s="266">
        <f>'27._önkorm_államig'!D12</f>
        <v>0</v>
      </c>
      <c r="E12" s="693">
        <f>'27._önkorm_államig'!E12</f>
        <v>0</v>
      </c>
      <c r="F12" s="693">
        <f>'27._önkorm_államig'!F12</f>
        <v>0</v>
      </c>
      <c r="G12" s="693">
        <f>'27._önkorm_államig'!G12</f>
        <v>0</v>
      </c>
      <c r="H12" s="16">
        <f t="shared" ref="H12:H75" si="2">+G12-F12</f>
        <v>0</v>
      </c>
      <c r="I12" s="756">
        <f>'27._önkorm_államig'!I12</f>
        <v>0</v>
      </c>
      <c r="J12" s="16">
        <f>'27._önkorm_államig'!J12</f>
        <v>0</v>
      </c>
      <c r="K12" s="16">
        <f>'27._önkorm_államig'!K12</f>
        <v>0</v>
      </c>
      <c r="L12" s="16">
        <f>'27._önkorm_államig'!L12</f>
        <v>0</v>
      </c>
    </row>
    <row r="13" spans="1:12" s="54" customFormat="1" ht="12.2" customHeight="1" x14ac:dyDescent="0.2">
      <c r="A13" s="1182" t="s">
        <v>92</v>
      </c>
      <c r="B13" s="428" t="s">
        <v>532</v>
      </c>
      <c r="C13" s="111">
        <f>'27._önkorm_államig'!C13</f>
        <v>0</v>
      </c>
      <c r="D13" s="266">
        <f>'27._önkorm_államig'!D13</f>
        <v>0</v>
      </c>
      <c r="E13" s="693">
        <f>'27._önkorm_államig'!E13</f>
        <v>0</v>
      </c>
      <c r="F13" s="693">
        <f>'27._önkorm_államig'!F13</f>
        <v>0</v>
      </c>
      <c r="G13" s="693">
        <f>'27._önkorm_államig'!G13</f>
        <v>0</v>
      </c>
      <c r="H13" s="16">
        <f t="shared" si="2"/>
        <v>0</v>
      </c>
      <c r="I13" s="756">
        <f>'27._önkorm_államig'!I13</f>
        <v>0</v>
      </c>
      <c r="J13" s="16">
        <f>'27._önkorm_államig'!J13</f>
        <v>0</v>
      </c>
      <c r="K13" s="16">
        <f>'27._önkorm_államig'!K13</f>
        <v>0</v>
      </c>
      <c r="L13" s="16">
        <f>'27._önkorm_államig'!L13</f>
        <v>0</v>
      </c>
    </row>
    <row r="14" spans="1:12" s="54" customFormat="1" ht="12.2" customHeight="1" x14ac:dyDescent="0.2">
      <c r="A14" s="1182" t="s">
        <v>93</v>
      </c>
      <c r="B14" s="428" t="s">
        <v>533</v>
      </c>
      <c r="C14" s="111">
        <f>'27._önkorm_államig'!C14</f>
        <v>0</v>
      </c>
      <c r="D14" s="266">
        <f>'27._önkorm_államig'!D14</f>
        <v>0</v>
      </c>
      <c r="E14" s="693">
        <f>'27._önkorm_államig'!E14</f>
        <v>0</v>
      </c>
      <c r="F14" s="693">
        <f>'27._önkorm_államig'!F14</f>
        <v>0</v>
      </c>
      <c r="G14" s="693">
        <f>'27._önkorm_államig'!G14</f>
        <v>0</v>
      </c>
      <c r="H14" s="16">
        <f t="shared" si="2"/>
        <v>0</v>
      </c>
      <c r="I14" s="756">
        <f>'27._önkorm_államig'!I14</f>
        <v>0</v>
      </c>
      <c r="J14" s="16">
        <f>'27._önkorm_államig'!J14</f>
        <v>0</v>
      </c>
      <c r="K14" s="16">
        <f>'27._önkorm_államig'!K14</f>
        <v>0</v>
      </c>
      <c r="L14" s="16">
        <f>'27._önkorm_államig'!L14</f>
        <v>0</v>
      </c>
    </row>
    <row r="15" spans="1:12" s="54" customFormat="1" ht="12.2" customHeight="1" x14ac:dyDescent="0.2">
      <c r="A15" s="1182" t="s">
        <v>90</v>
      </c>
      <c r="B15" s="428" t="s">
        <v>534</v>
      </c>
      <c r="C15" s="111">
        <f>'27._önkorm_államig'!C16</f>
        <v>0</v>
      </c>
      <c r="D15" s="266">
        <f>'27._önkorm_államig'!D16</f>
        <v>0</v>
      </c>
      <c r="E15" s="111">
        <f>'27._önkorm_államig'!E16</f>
        <v>0</v>
      </c>
      <c r="F15" s="111">
        <f>'27._önkorm_államig'!F16</f>
        <v>0</v>
      </c>
      <c r="G15" s="111">
        <f>'27._önkorm_államig'!G16</f>
        <v>0</v>
      </c>
      <c r="H15" s="16">
        <f t="shared" si="2"/>
        <v>0</v>
      </c>
      <c r="I15" s="756">
        <f>'27._önkorm_államig'!I16</f>
        <v>0</v>
      </c>
      <c r="J15" s="16">
        <f>'27._önkorm_államig'!J16</f>
        <v>0</v>
      </c>
      <c r="K15" s="16">
        <f>'27._önkorm_államig'!K16</f>
        <v>0</v>
      </c>
      <c r="L15" s="16">
        <f>'27._önkorm_államig'!L16</f>
        <v>0</v>
      </c>
    </row>
    <row r="16" spans="1:12" s="54" customFormat="1" ht="12.2" customHeight="1" x14ac:dyDescent="0.2">
      <c r="A16" s="1182" t="s">
        <v>147</v>
      </c>
      <c r="B16" s="428" t="s">
        <v>189</v>
      </c>
      <c r="C16" s="111">
        <f>'27._önkorm_államig'!C17</f>
        <v>0</v>
      </c>
      <c r="D16" s="266">
        <f>'27._önkorm_államig'!D17</f>
        <v>0</v>
      </c>
      <c r="E16" s="693">
        <f>'27._önkorm_államig'!E17</f>
        <v>0</v>
      </c>
      <c r="F16" s="693">
        <f>'27._önkorm_államig'!F17</f>
        <v>0</v>
      </c>
      <c r="G16" s="693">
        <f>'27._önkorm_államig'!G17</f>
        <v>0</v>
      </c>
      <c r="H16" s="16">
        <f t="shared" si="2"/>
        <v>0</v>
      </c>
      <c r="I16" s="756">
        <f>'27._önkorm_államig'!I17</f>
        <v>0</v>
      </c>
      <c r="J16" s="16">
        <f>'27._önkorm_államig'!J17</f>
        <v>0</v>
      </c>
      <c r="K16" s="16">
        <f>'27._önkorm_államig'!K17</f>
        <v>0</v>
      </c>
      <c r="L16" s="16">
        <f>'27._önkorm_államig'!L17</f>
        <v>0</v>
      </c>
    </row>
    <row r="17" spans="1:12" s="54" customFormat="1" ht="12.2" customHeight="1" x14ac:dyDescent="0.2">
      <c r="A17" s="1184" t="s">
        <v>149</v>
      </c>
      <c r="B17" s="428" t="s">
        <v>271</v>
      </c>
      <c r="C17" s="111">
        <f>'27._önkorm_államig'!C18</f>
        <v>0</v>
      </c>
      <c r="D17" s="266">
        <f>'27._önkorm_államig'!D18</f>
        <v>0</v>
      </c>
      <c r="E17" s="693">
        <f>'27._önkorm_államig'!E18</f>
        <v>0</v>
      </c>
      <c r="F17" s="693">
        <f>'27._önkorm_államig'!F18</f>
        <v>0</v>
      </c>
      <c r="G17" s="693">
        <f>'27._önkorm_államig'!G18</f>
        <v>0</v>
      </c>
      <c r="H17" s="16">
        <f t="shared" si="2"/>
        <v>0</v>
      </c>
      <c r="I17" s="756">
        <f>'27._önkorm_államig'!I18</f>
        <v>0</v>
      </c>
      <c r="J17" s="16">
        <f>'27._önkorm_államig'!J18</f>
        <v>0</v>
      </c>
      <c r="K17" s="16">
        <f>'27._önkorm_államig'!K18</f>
        <v>0</v>
      </c>
      <c r="L17" s="16">
        <f>'27._önkorm_államig'!L18</f>
        <v>0</v>
      </c>
    </row>
    <row r="18" spans="1:12" s="26" customFormat="1" ht="12.75" customHeight="1" x14ac:dyDescent="0.2">
      <c r="A18" s="1184" t="s">
        <v>151</v>
      </c>
      <c r="B18" s="854" t="s">
        <v>272</v>
      </c>
      <c r="C18" s="111">
        <f>'27._önkorm_államig'!C19</f>
        <v>0</v>
      </c>
      <c r="D18" s="801">
        <f>'27._önkorm_államig'!D19</f>
        <v>0</v>
      </c>
      <c r="E18" s="704">
        <f>'27._önkorm_államig'!E19</f>
        <v>0</v>
      </c>
      <c r="F18" s="704">
        <f>'27._önkorm_államig'!F19</f>
        <v>0</v>
      </c>
      <c r="G18" s="704">
        <f>'27._önkorm_államig'!G19</f>
        <v>0</v>
      </c>
      <c r="H18" s="655">
        <f t="shared" si="2"/>
        <v>0</v>
      </c>
      <c r="I18" s="809">
        <f>'27._önkorm_államig'!I19</f>
        <v>0</v>
      </c>
      <c r="J18" s="655">
        <f>'27._önkorm_államig'!J19</f>
        <v>0</v>
      </c>
      <c r="K18" s="655">
        <f>'27._önkorm_államig'!K19</f>
        <v>0</v>
      </c>
      <c r="L18" s="655">
        <f>'27._önkorm_államig'!L19</f>
        <v>0</v>
      </c>
    </row>
    <row r="19" spans="1:12" s="26" customFormat="1" ht="12.2" customHeight="1" x14ac:dyDescent="0.2">
      <c r="A19" s="1189" t="s">
        <v>153</v>
      </c>
      <c r="B19" s="824" t="s">
        <v>621</v>
      </c>
      <c r="C19" s="111">
        <f>SUM(C12:C18)</f>
        <v>0</v>
      </c>
      <c r="D19" s="799">
        <f t="shared" ref="D19:K19" si="3">SUM(D12:D18)</f>
        <v>0</v>
      </c>
      <c r="E19" s="702">
        <f t="shared" si="3"/>
        <v>0</v>
      </c>
      <c r="F19" s="702">
        <f t="shared" si="3"/>
        <v>0</v>
      </c>
      <c r="G19" s="702">
        <f t="shared" si="3"/>
        <v>0</v>
      </c>
      <c r="H19" s="654">
        <f t="shared" si="2"/>
        <v>0</v>
      </c>
      <c r="I19" s="991">
        <f t="shared" si="3"/>
        <v>0</v>
      </c>
      <c r="J19" s="654">
        <f t="shared" si="3"/>
        <v>0</v>
      </c>
      <c r="K19" s="654">
        <f t="shared" si="3"/>
        <v>0</v>
      </c>
      <c r="L19" s="654" t="e">
        <f t="shared" ref="L19" si="4">+L20+L21+L22+L23</f>
        <v>#DIV/0!</v>
      </c>
    </row>
    <row r="20" spans="1:12" s="26" customFormat="1" ht="12.2" customHeight="1" x14ac:dyDescent="0.2">
      <c r="A20" s="12" t="s">
        <v>154</v>
      </c>
      <c r="B20" s="71" t="s">
        <v>159</v>
      </c>
      <c r="C20" s="111">
        <f>'27._önkorm_államig'!C20+'28._Int.össz_államig'!C23</f>
        <v>0</v>
      </c>
      <c r="D20" s="266">
        <f>'27._önkorm_államig'!D20+'28._Int.össz_államig'!D23</f>
        <v>0</v>
      </c>
      <c r="E20" s="693">
        <f>'27._önkorm_államig'!E20+'28._Int.össz_államig'!E23</f>
        <v>0</v>
      </c>
      <c r="F20" s="693">
        <f>'27._önkorm_államig'!F20+'28._Int.össz_államig'!F23</f>
        <v>0</v>
      </c>
      <c r="G20" s="693">
        <f>'27._önkorm_államig'!G20+'28._Int.össz_államig'!G23</f>
        <v>0</v>
      </c>
      <c r="H20" s="16">
        <f t="shared" si="2"/>
        <v>0</v>
      </c>
      <c r="I20" s="756">
        <f>'27._önkorm_államig'!I20+'28._Int.össz_államig'!I23</f>
        <v>0</v>
      </c>
      <c r="J20" s="16">
        <f>'27._önkorm_államig'!J20+'28._Int.össz_államig'!J23</f>
        <v>0</v>
      </c>
      <c r="K20" s="16">
        <f>'27._önkorm_államig'!K20+'28._Int.össz_államig'!K23</f>
        <v>0</v>
      </c>
      <c r="L20" s="16" t="e">
        <f>'27._önkorm_államig'!L20+'28._Int.össz_államig'!L23</f>
        <v>#DIV/0!</v>
      </c>
    </row>
    <row r="21" spans="1:12" s="26" customFormat="1" ht="12.2" customHeight="1" x14ac:dyDescent="0.2">
      <c r="A21" s="12" t="s">
        <v>156</v>
      </c>
      <c r="B21" s="428" t="s">
        <v>190</v>
      </c>
      <c r="C21" s="111">
        <f>'27._önkorm_államig'!C21+'28._Int.össz_államig'!C24</f>
        <v>0</v>
      </c>
      <c r="D21" s="266">
        <f>'27._önkorm_államig'!D21+'28._Int.össz_államig'!D24</f>
        <v>0</v>
      </c>
      <c r="E21" s="693">
        <f>'27._önkorm_államig'!E21+'28._Int.össz_államig'!E24</f>
        <v>0</v>
      </c>
      <c r="F21" s="693">
        <f>'27._önkorm_államig'!F21+'28._Int.össz_államig'!F24</f>
        <v>0</v>
      </c>
      <c r="G21" s="693">
        <f>'27._önkorm_államig'!G21+'28._Int.össz_államig'!G24</f>
        <v>0</v>
      </c>
      <c r="H21" s="16">
        <f t="shared" si="2"/>
        <v>0</v>
      </c>
      <c r="I21" s="756">
        <f>'27._önkorm_államig'!I21+'28._Int.össz_államig'!I24</f>
        <v>0</v>
      </c>
      <c r="J21" s="16">
        <f>'27._önkorm_államig'!J21+'28._Int.össz_államig'!J24</f>
        <v>0</v>
      </c>
      <c r="K21" s="16">
        <f>'27._önkorm_államig'!K21+'28._Int.össz_államig'!K24</f>
        <v>0</v>
      </c>
      <c r="L21" s="16" t="e">
        <f>'27._önkorm_államig'!L21+'28._Int.össz_államig'!L24</f>
        <v>#DIV/0!</v>
      </c>
    </row>
    <row r="22" spans="1:12" s="26" customFormat="1" ht="12.2" customHeight="1" x14ac:dyDescent="0.2">
      <c r="A22" s="12" t="s">
        <v>276</v>
      </c>
      <c r="B22" s="428" t="s">
        <v>191</v>
      </c>
      <c r="C22" s="486">
        <f>'27._önkorm_államig'!C22</f>
        <v>0</v>
      </c>
      <c r="D22" s="411">
        <f>'27._önkorm_államig'!D22</f>
        <v>0</v>
      </c>
      <c r="E22" s="694">
        <f>'27._önkorm_államig'!E22</f>
        <v>0</v>
      </c>
      <c r="F22" s="694">
        <f>'27._önkorm_államig'!F22</f>
        <v>0</v>
      </c>
      <c r="G22" s="694">
        <f>'27._önkorm_államig'!G22</f>
        <v>0</v>
      </c>
      <c r="H22" s="413">
        <f t="shared" si="2"/>
        <v>0</v>
      </c>
      <c r="I22" s="757">
        <f>'27._önkorm_államig'!I22</f>
        <v>0</v>
      </c>
      <c r="J22" s="413">
        <f>'27._önkorm_államig'!J22</f>
        <v>0</v>
      </c>
      <c r="K22" s="413">
        <f>'27._önkorm_államig'!K22</f>
        <v>0</v>
      </c>
      <c r="L22" s="413">
        <f>'27._önkorm_államig'!L22</f>
        <v>0</v>
      </c>
    </row>
    <row r="23" spans="1:12" s="26" customFormat="1" ht="12.2" customHeight="1" x14ac:dyDescent="0.2">
      <c r="A23" s="12" t="s">
        <v>593</v>
      </c>
      <c r="B23" s="428" t="s">
        <v>192</v>
      </c>
      <c r="C23" s="486">
        <f>'27._önkorm_államig'!C23+'28._Int.össz_államig'!C26</f>
        <v>0</v>
      </c>
      <c r="D23" s="411">
        <f>'27._önkorm_államig'!D23+'28._Int.össz_államig'!D26</f>
        <v>0</v>
      </c>
      <c r="E23" s="694">
        <f>'27._önkorm_államig'!E23+'28._Int.össz_államig'!E25</f>
        <v>331428</v>
      </c>
      <c r="F23" s="694">
        <v>331428</v>
      </c>
      <c r="G23" s="694">
        <v>331428</v>
      </c>
      <c r="H23" s="413">
        <f t="shared" si="2"/>
        <v>0</v>
      </c>
      <c r="I23" s="757">
        <f>'27._önkorm_államig'!I23+'28._Int.össz_államig'!I26</f>
        <v>0</v>
      </c>
      <c r="J23" s="413">
        <f>'27._önkorm_államig'!J23+'28._Int.össz_államig'!J26</f>
        <v>0</v>
      </c>
      <c r="K23" s="413">
        <f>'27._önkorm_államig'!K23+'28._Int.össz_államig'!K26</f>
        <v>0</v>
      </c>
      <c r="L23" s="413" t="e">
        <f>'27._önkorm_államig'!L23+'28._Int.össz_államig'!L26</f>
        <v>#DIV/0!</v>
      </c>
    </row>
    <row r="24" spans="1:12" s="54" customFormat="1" ht="12.2" customHeight="1" thickBot="1" x14ac:dyDescent="0.25">
      <c r="A24" s="12" t="s">
        <v>594</v>
      </c>
      <c r="B24" s="618" t="s">
        <v>641</v>
      </c>
      <c r="C24" s="636">
        <f>'27._önkorm_államig'!C24+'28._Int.össz_államig'!C27</f>
        <v>0</v>
      </c>
      <c r="D24" s="755">
        <f>'27._önkorm_államig'!D24+'28._Int.össz_államig'!D27</f>
        <v>0</v>
      </c>
      <c r="E24" s="695">
        <f>'27._önkorm_államig'!E24+'28._Int.össz_államig'!E27</f>
        <v>0</v>
      </c>
      <c r="F24" s="695">
        <f>'27._önkorm_államig'!F24+'28._Int.össz_államig'!F27</f>
        <v>0</v>
      </c>
      <c r="G24" s="695">
        <f>'27._önkorm_államig'!G24+'28._Int.össz_államig'!G27</f>
        <v>0</v>
      </c>
      <c r="H24" s="652">
        <f t="shared" si="2"/>
        <v>0</v>
      </c>
      <c r="I24" s="759">
        <f>'27._önkorm_államig'!I24+'28._Int.össz_államig'!I27</f>
        <v>0</v>
      </c>
      <c r="J24" s="652">
        <f>'27._önkorm_államig'!J24+'28._Int.össz_államig'!J27</f>
        <v>0</v>
      </c>
      <c r="K24" s="652">
        <f>'27._önkorm_államig'!K24+'28._Int.össz_államig'!K27</f>
        <v>0</v>
      </c>
      <c r="L24" s="652">
        <f>'27._önkorm_államig'!L24+'28._Int.össz_államig'!L27</f>
        <v>0</v>
      </c>
    </row>
    <row r="25" spans="1:12" s="54" customFormat="1" ht="12.2" customHeight="1" thickBot="1" x14ac:dyDescent="0.25">
      <c r="A25" s="14" t="s">
        <v>13</v>
      </c>
      <c r="B25" s="70" t="s">
        <v>595</v>
      </c>
      <c r="C25" s="110">
        <f>+C26+C27+C28+C29</f>
        <v>0</v>
      </c>
      <c r="D25" s="268">
        <f t="shared" ref="D25:K25" si="5">+D26+D27+D28+D29</f>
        <v>0</v>
      </c>
      <c r="E25" s="692">
        <f t="shared" si="5"/>
        <v>0</v>
      </c>
      <c r="F25" s="692">
        <f t="shared" si="5"/>
        <v>0</v>
      </c>
      <c r="G25" s="692">
        <f t="shared" si="5"/>
        <v>0</v>
      </c>
      <c r="H25" s="28">
        <f t="shared" si="2"/>
        <v>0</v>
      </c>
      <c r="I25" s="758">
        <f t="shared" si="5"/>
        <v>0</v>
      </c>
      <c r="J25" s="28">
        <f t="shared" si="5"/>
        <v>0</v>
      </c>
      <c r="K25" s="28">
        <f t="shared" si="5"/>
        <v>0</v>
      </c>
      <c r="L25" s="28" t="e">
        <f t="shared" ref="L25" si="6">+L26+L27+L28+L29</f>
        <v>#DIV/0!</v>
      </c>
    </row>
    <row r="26" spans="1:12" s="54" customFormat="1" ht="12.2" customHeight="1" x14ac:dyDescent="0.2">
      <c r="A26" s="12" t="s">
        <v>94</v>
      </c>
      <c r="B26" s="853" t="s">
        <v>193</v>
      </c>
      <c r="C26" s="111">
        <f>'27._önkorm_államig'!C26</f>
        <v>0</v>
      </c>
      <c r="D26" s="266">
        <f>'27._önkorm_államig'!D26</f>
        <v>0</v>
      </c>
      <c r="E26" s="693">
        <f>'27._önkorm_államig'!E26</f>
        <v>0</v>
      </c>
      <c r="F26" s="693">
        <f>'27._önkorm_államig'!F26</f>
        <v>0</v>
      </c>
      <c r="G26" s="693">
        <f>'27._önkorm_államig'!G26</f>
        <v>0</v>
      </c>
      <c r="H26" s="16">
        <f t="shared" si="2"/>
        <v>0</v>
      </c>
      <c r="I26" s="756">
        <f>'27._önkorm_államig'!I26</f>
        <v>0</v>
      </c>
      <c r="J26" s="16">
        <f>'27._önkorm_államig'!J26</f>
        <v>0</v>
      </c>
      <c r="K26" s="16">
        <f>'27._önkorm_államig'!K26</f>
        <v>0</v>
      </c>
      <c r="L26" s="16">
        <f>'27._önkorm_államig'!L26</f>
        <v>0</v>
      </c>
    </row>
    <row r="27" spans="1:12" s="54" customFormat="1" ht="12.2" customHeight="1" x14ac:dyDescent="0.2">
      <c r="A27" s="1182" t="s">
        <v>95</v>
      </c>
      <c r="B27" s="854" t="s">
        <v>194</v>
      </c>
      <c r="C27" s="486">
        <f>'27._önkorm_államig'!C27+'28._Int.össz_államig'!C29</f>
        <v>0</v>
      </c>
      <c r="D27" s="411">
        <f>'27._önkorm_államig'!D27+'28._Int.össz_államig'!D29</f>
        <v>0</v>
      </c>
      <c r="E27" s="694">
        <f>'27._önkorm_államig'!E27+'28._Int.össz_államig'!E29</f>
        <v>0</v>
      </c>
      <c r="F27" s="694">
        <f>'27._önkorm_államig'!F27+'28._Int.össz_államig'!F29</f>
        <v>0</v>
      </c>
      <c r="G27" s="694">
        <f>'27._önkorm_államig'!G27+'28._Int.össz_államig'!G29</f>
        <v>0</v>
      </c>
      <c r="H27" s="413">
        <f t="shared" si="2"/>
        <v>0</v>
      </c>
      <c r="I27" s="757">
        <f>'27._önkorm_államig'!I27+'28._Int.össz_államig'!I29</f>
        <v>0</v>
      </c>
      <c r="J27" s="413">
        <f>'27._önkorm_államig'!J27+'28._Int.össz_államig'!J29</f>
        <v>0</v>
      </c>
      <c r="K27" s="413">
        <f>'27._önkorm_államig'!K27+'28._Int.össz_államig'!K29</f>
        <v>0</v>
      </c>
      <c r="L27" s="413" t="e">
        <f>'27._önkorm_államig'!L27+'28._Int.össz_államig'!L29</f>
        <v>#DIV/0!</v>
      </c>
    </row>
    <row r="28" spans="1:12" s="54" customFormat="1" ht="12.2" customHeight="1" x14ac:dyDescent="0.2">
      <c r="A28" s="1182" t="s">
        <v>96</v>
      </c>
      <c r="B28" s="854" t="s">
        <v>196</v>
      </c>
      <c r="C28" s="486">
        <f>'27._önkorm_államig'!C28</f>
        <v>0</v>
      </c>
      <c r="D28" s="411">
        <f>'27._önkorm_államig'!D28</f>
        <v>0</v>
      </c>
      <c r="E28" s="694">
        <f>'27._önkorm_államig'!E28</f>
        <v>0</v>
      </c>
      <c r="F28" s="694">
        <f>'27._önkorm_államig'!F28</f>
        <v>0</v>
      </c>
      <c r="G28" s="694">
        <f>'27._önkorm_államig'!G28</f>
        <v>0</v>
      </c>
      <c r="H28" s="413">
        <f t="shared" si="2"/>
        <v>0</v>
      </c>
      <c r="I28" s="757">
        <f>'27._önkorm_államig'!I28</f>
        <v>0</v>
      </c>
      <c r="J28" s="413">
        <f>'27._önkorm_államig'!J28</f>
        <v>0</v>
      </c>
      <c r="K28" s="413">
        <f>'27._önkorm_államig'!K28</f>
        <v>0</v>
      </c>
      <c r="L28" s="413">
        <f>'27._önkorm_államig'!L28</f>
        <v>0</v>
      </c>
    </row>
    <row r="29" spans="1:12" s="54" customFormat="1" ht="12.2" customHeight="1" x14ac:dyDescent="0.2">
      <c r="A29" s="1182" t="s">
        <v>97</v>
      </c>
      <c r="B29" s="854" t="s">
        <v>197</v>
      </c>
      <c r="C29" s="486">
        <f>'27._önkorm_államig'!C29+'28._Int.össz_államig'!C30</f>
        <v>0</v>
      </c>
      <c r="D29" s="411">
        <f>'27._önkorm_államig'!D29+'28._Int.össz_államig'!D30</f>
        <v>0</v>
      </c>
      <c r="E29" s="694">
        <f>'27._önkorm_államig'!E29+'28._Int.össz_államig'!E30</f>
        <v>0</v>
      </c>
      <c r="F29" s="694">
        <f>'27._önkorm_államig'!F29+'28._Int.össz_államig'!F30</f>
        <v>0</v>
      </c>
      <c r="G29" s="694">
        <f>'27._önkorm_államig'!G29+'28._Int.össz_államig'!G30</f>
        <v>0</v>
      </c>
      <c r="H29" s="413">
        <f t="shared" si="2"/>
        <v>0</v>
      </c>
      <c r="I29" s="757">
        <f>'27._önkorm_államig'!I29+'28._Int.össz_államig'!I30</f>
        <v>0</v>
      </c>
      <c r="J29" s="413">
        <f>'27._önkorm_államig'!J29+'28._Int.össz_államig'!J30</f>
        <v>0</v>
      </c>
      <c r="K29" s="413">
        <f>'27._önkorm_államig'!K29+'28._Int.össz_államig'!K30</f>
        <v>0</v>
      </c>
      <c r="L29" s="413" t="e">
        <f>'27._önkorm_államig'!L29+'28._Int.össz_államig'!L30</f>
        <v>#DIV/0!</v>
      </c>
    </row>
    <row r="30" spans="1:12" s="54" customFormat="1" ht="12.2" customHeight="1" thickBot="1" x14ac:dyDescent="0.25">
      <c r="A30" s="1184" t="s">
        <v>321</v>
      </c>
      <c r="B30" s="618" t="s">
        <v>273</v>
      </c>
      <c r="C30" s="636">
        <f>'27._önkorm_államig'!C30+'28._Int.össz_államig'!C31</f>
        <v>0</v>
      </c>
      <c r="D30" s="755">
        <f>'27._önkorm_államig'!D30+'28._Int.össz_államig'!D31</f>
        <v>0</v>
      </c>
      <c r="E30" s="695">
        <f>'27._önkorm_államig'!E30+'28._Int.össz_államig'!E31</f>
        <v>0</v>
      </c>
      <c r="F30" s="695">
        <f>'27._önkorm_államig'!F30+'28._Int.össz_államig'!F31</f>
        <v>0</v>
      </c>
      <c r="G30" s="695">
        <f>'27._önkorm_államig'!G30+'28._Int.össz_államig'!G31</f>
        <v>0</v>
      </c>
      <c r="H30" s="652">
        <f t="shared" si="2"/>
        <v>0</v>
      </c>
      <c r="I30" s="759">
        <f>'27._önkorm_államig'!I30+'28._Int.össz_államig'!I31</f>
        <v>0</v>
      </c>
      <c r="J30" s="652">
        <f>'27._önkorm_államig'!J30+'28._Int.össz_államig'!J31</f>
        <v>0</v>
      </c>
      <c r="K30" s="652">
        <f>'27._önkorm_államig'!K30+'28._Int.össz_államig'!K31</f>
        <v>0</v>
      </c>
      <c r="L30" s="652" t="e">
        <f>'27._önkorm_államig'!L30+'28._Int.össz_államig'!L31</f>
        <v>#DIV/0!</v>
      </c>
    </row>
    <row r="31" spans="1:12" s="54" customFormat="1" ht="12.2" customHeight="1" thickBot="1" x14ac:dyDescent="0.25">
      <c r="A31" s="14" t="s">
        <v>623</v>
      </c>
      <c r="B31" s="70" t="s">
        <v>596</v>
      </c>
      <c r="C31" s="1202">
        <f>C32+C34+C36+C37+C40</f>
        <v>602835137</v>
      </c>
      <c r="D31" s="269">
        <f t="shared" ref="D31:K31" si="7">D32+D34+D36+D37+D40</f>
        <v>616450137</v>
      </c>
      <c r="E31" s="659">
        <f t="shared" si="7"/>
        <v>690517637</v>
      </c>
      <c r="F31" s="659">
        <f t="shared" si="7"/>
        <v>690517637</v>
      </c>
      <c r="G31" s="659">
        <f t="shared" si="7"/>
        <v>690517637</v>
      </c>
      <c r="H31" s="72">
        <f t="shared" si="2"/>
        <v>0</v>
      </c>
      <c r="I31" s="768">
        <f t="shared" si="7"/>
        <v>0</v>
      </c>
      <c r="J31" s="72">
        <f t="shared" si="7"/>
        <v>0</v>
      </c>
      <c r="K31" s="72">
        <f t="shared" si="7"/>
        <v>0</v>
      </c>
      <c r="L31" s="72">
        <f t="shared" ref="L31" si="8">L32+L34+L36+L37+L40</f>
        <v>0</v>
      </c>
    </row>
    <row r="32" spans="1:12" s="54" customFormat="1" ht="12.2" customHeight="1" x14ac:dyDescent="0.2">
      <c r="A32" s="12" t="s">
        <v>98</v>
      </c>
      <c r="B32" s="853" t="s">
        <v>278</v>
      </c>
      <c r="C32" s="112">
        <f>C33</f>
        <v>0</v>
      </c>
      <c r="D32" s="285">
        <f t="shared" ref="D32:K32" si="9">D33</f>
        <v>0</v>
      </c>
      <c r="E32" s="696">
        <f t="shared" si="9"/>
        <v>0</v>
      </c>
      <c r="F32" s="696">
        <f t="shared" si="9"/>
        <v>650000000</v>
      </c>
      <c r="G32" s="696">
        <f t="shared" si="9"/>
        <v>650000000</v>
      </c>
      <c r="H32" s="73">
        <f t="shared" si="2"/>
        <v>0</v>
      </c>
      <c r="I32" s="767">
        <f t="shared" si="9"/>
        <v>0</v>
      </c>
      <c r="J32" s="73">
        <f t="shared" si="9"/>
        <v>0</v>
      </c>
      <c r="K32" s="73">
        <f t="shared" si="9"/>
        <v>0</v>
      </c>
      <c r="L32" s="73">
        <f t="shared" ref="L32" si="10">L33</f>
        <v>0</v>
      </c>
    </row>
    <row r="33" spans="1:12" s="54" customFormat="1" ht="12.2" customHeight="1" x14ac:dyDescent="0.2">
      <c r="A33" s="1182" t="s">
        <v>597</v>
      </c>
      <c r="B33" s="854" t="s">
        <v>230</v>
      </c>
      <c r="C33" s="486">
        <f>'27._önkorm_államig'!C33</f>
        <v>0</v>
      </c>
      <c r="D33" s="411">
        <f>'27._önkorm_államig'!D33</f>
        <v>0</v>
      </c>
      <c r="E33" s="694">
        <f>'27._önkorm_államig'!E33</f>
        <v>0</v>
      </c>
      <c r="F33" s="694">
        <f>'27._önkorm_államig'!F33</f>
        <v>650000000</v>
      </c>
      <c r="G33" s="694">
        <f>'27._önkorm_államig'!G33</f>
        <v>650000000</v>
      </c>
      <c r="H33" s="413">
        <f t="shared" si="2"/>
        <v>0</v>
      </c>
      <c r="I33" s="757">
        <f>'27._önkorm_államig'!I33</f>
        <v>0</v>
      </c>
      <c r="J33" s="413">
        <f>'27._önkorm_államig'!J33</f>
        <v>0</v>
      </c>
      <c r="K33" s="413">
        <f>'27._önkorm_államig'!K33</f>
        <v>0</v>
      </c>
      <c r="L33" s="413">
        <f>'27._önkorm_államig'!L33</f>
        <v>0</v>
      </c>
    </row>
    <row r="34" spans="1:12" s="54" customFormat="1" ht="12.2" customHeight="1" x14ac:dyDescent="0.2">
      <c r="A34" s="1182" t="s">
        <v>99</v>
      </c>
      <c r="B34" s="853" t="s">
        <v>279</v>
      </c>
      <c r="C34" s="486">
        <f>C35</f>
        <v>602835137</v>
      </c>
      <c r="D34" s="411">
        <f t="shared" ref="D34:K34" si="11">D35</f>
        <v>616450137</v>
      </c>
      <c r="E34" s="694">
        <f t="shared" si="11"/>
        <v>690517637</v>
      </c>
      <c r="F34" s="694">
        <f t="shared" si="11"/>
        <v>13517637</v>
      </c>
      <c r="G34" s="694">
        <f t="shared" si="11"/>
        <v>13517637</v>
      </c>
      <c r="H34" s="413">
        <f t="shared" si="2"/>
        <v>0</v>
      </c>
      <c r="I34" s="757">
        <f t="shared" si="11"/>
        <v>0</v>
      </c>
      <c r="J34" s="413">
        <f t="shared" si="11"/>
        <v>0</v>
      </c>
      <c r="K34" s="413">
        <f t="shared" si="11"/>
        <v>0</v>
      </c>
      <c r="L34" s="413">
        <f t="shared" ref="L34" si="12">L35</f>
        <v>0</v>
      </c>
    </row>
    <row r="35" spans="1:12" s="54" customFormat="1" ht="12.2" customHeight="1" x14ac:dyDescent="0.2">
      <c r="A35" s="1182" t="s">
        <v>598</v>
      </c>
      <c r="B35" s="854" t="s">
        <v>280</v>
      </c>
      <c r="C35" s="486">
        <f>'27._önkorm_államig'!C35</f>
        <v>602835137</v>
      </c>
      <c r="D35" s="411">
        <f>'27._önkorm_államig'!D35</f>
        <v>616450137</v>
      </c>
      <c r="E35" s="486">
        <f>'27._önkorm_államig'!E35</f>
        <v>690517637</v>
      </c>
      <c r="F35" s="486">
        <f>'27._önkorm_államig'!F35</f>
        <v>13517637</v>
      </c>
      <c r="G35" s="486">
        <f>'27._önkorm_államig'!G35</f>
        <v>13517637</v>
      </c>
      <c r="H35" s="413">
        <f t="shared" si="2"/>
        <v>0</v>
      </c>
      <c r="I35" s="757">
        <f>'27._önkorm_államig'!I35</f>
        <v>0</v>
      </c>
      <c r="J35" s="413">
        <f>'27._önkorm_államig'!J35</f>
        <v>0</v>
      </c>
      <c r="K35" s="413">
        <f>'27._önkorm_államig'!K35</f>
        <v>0</v>
      </c>
      <c r="L35" s="413">
        <f>'27._önkorm_államig'!L35</f>
        <v>0</v>
      </c>
    </row>
    <row r="36" spans="1:12" s="54" customFormat="1" ht="12.2" customHeight="1" x14ac:dyDescent="0.2">
      <c r="A36" s="1182" t="s">
        <v>106</v>
      </c>
      <c r="B36" s="854" t="s">
        <v>198</v>
      </c>
      <c r="C36" s="486">
        <f>'27._önkorm_államig'!C36</f>
        <v>0</v>
      </c>
      <c r="D36" s="411">
        <f>'27._önkorm_államig'!D36</f>
        <v>0</v>
      </c>
      <c r="E36" s="694">
        <f>'27._önkorm_államig'!E36</f>
        <v>0</v>
      </c>
      <c r="F36" s="694">
        <f>'27._önkorm_államig'!F36</f>
        <v>0</v>
      </c>
      <c r="G36" s="694">
        <f>'27._önkorm_államig'!G36</f>
        <v>0</v>
      </c>
      <c r="H36" s="413">
        <f t="shared" si="2"/>
        <v>0</v>
      </c>
      <c r="I36" s="757">
        <f>'27._önkorm_államig'!I36</f>
        <v>0</v>
      </c>
      <c r="J36" s="413">
        <f>'27._önkorm_államig'!J36</f>
        <v>0</v>
      </c>
      <c r="K36" s="413">
        <f>'27._önkorm_államig'!K36</f>
        <v>0</v>
      </c>
      <c r="L36" s="413">
        <f>'27._önkorm_államig'!L36</f>
        <v>0</v>
      </c>
    </row>
    <row r="37" spans="1:12" s="54" customFormat="1" ht="12.2" customHeight="1" x14ac:dyDescent="0.2">
      <c r="A37" s="1182" t="s">
        <v>195</v>
      </c>
      <c r="B37" s="854" t="s">
        <v>199</v>
      </c>
      <c r="C37" s="486">
        <f>SUM(C38:C39)</f>
        <v>0</v>
      </c>
      <c r="D37" s="411">
        <f t="shared" ref="D37:K37" si="13">SUM(D38:D39)</f>
        <v>0</v>
      </c>
      <c r="E37" s="694">
        <f t="shared" si="13"/>
        <v>0</v>
      </c>
      <c r="F37" s="694">
        <f t="shared" si="13"/>
        <v>12000000</v>
      </c>
      <c r="G37" s="694">
        <f t="shared" si="13"/>
        <v>12000000</v>
      </c>
      <c r="H37" s="413">
        <f t="shared" si="2"/>
        <v>0</v>
      </c>
      <c r="I37" s="757">
        <f t="shared" si="13"/>
        <v>0</v>
      </c>
      <c r="J37" s="413">
        <f t="shared" si="13"/>
        <v>0</v>
      </c>
      <c r="K37" s="413">
        <f t="shared" si="13"/>
        <v>0</v>
      </c>
      <c r="L37" s="413">
        <f t="shared" ref="L37" si="14">SUM(L38:L39)</f>
        <v>0</v>
      </c>
    </row>
    <row r="38" spans="1:12" s="54" customFormat="1" ht="12.2" customHeight="1" x14ac:dyDescent="0.2">
      <c r="A38" s="1184" t="s">
        <v>322</v>
      </c>
      <c r="B38" s="854" t="s">
        <v>231</v>
      </c>
      <c r="C38" s="636">
        <f>'27._önkorm_államig'!C38</f>
        <v>0</v>
      </c>
      <c r="D38" s="755">
        <f>'27._önkorm_államig'!D38</f>
        <v>0</v>
      </c>
      <c r="E38" s="695">
        <f>'27._önkorm_államig'!E38</f>
        <v>0</v>
      </c>
      <c r="F38" s="695">
        <f>'27._önkorm_államig'!F38</f>
        <v>12000000</v>
      </c>
      <c r="G38" s="695">
        <f>'27._önkorm_államig'!G38</f>
        <v>12000000</v>
      </c>
      <c r="H38" s="652">
        <f t="shared" si="2"/>
        <v>0</v>
      </c>
      <c r="I38" s="759">
        <f>'27._önkorm_államig'!I38</f>
        <v>0</v>
      </c>
      <c r="J38" s="652">
        <f>'27._önkorm_államig'!J38</f>
        <v>0</v>
      </c>
      <c r="K38" s="652">
        <f>'27._önkorm_államig'!K38</f>
        <v>0</v>
      </c>
      <c r="L38" s="652">
        <f>'27._önkorm_államig'!L38</f>
        <v>0</v>
      </c>
    </row>
    <row r="39" spans="1:12" s="54" customFormat="1" ht="12.2" customHeight="1" x14ac:dyDescent="0.2">
      <c r="A39" s="1184" t="s">
        <v>599</v>
      </c>
      <c r="B39" s="854" t="s">
        <v>801</v>
      </c>
      <c r="C39" s="636">
        <f>'27._önkorm_államig'!C39</f>
        <v>0</v>
      </c>
      <c r="D39" s="755">
        <f>'27._önkorm_államig'!D39</f>
        <v>0</v>
      </c>
      <c r="E39" s="695">
        <f>'27._önkorm_államig'!E39</f>
        <v>0</v>
      </c>
      <c r="F39" s="695">
        <f>'27._önkorm_államig'!F39</f>
        <v>0</v>
      </c>
      <c r="G39" s="695">
        <f>'27._önkorm_államig'!G39</f>
        <v>0</v>
      </c>
      <c r="H39" s="652">
        <f t="shared" si="2"/>
        <v>0</v>
      </c>
      <c r="I39" s="759">
        <f>'27._önkorm_államig'!I39</f>
        <v>0</v>
      </c>
      <c r="J39" s="652">
        <f>'27._önkorm_államig'!J39</f>
        <v>0</v>
      </c>
      <c r="K39" s="652">
        <f>'27._önkorm_államig'!K39</f>
        <v>0</v>
      </c>
      <c r="L39" s="652">
        <f>'27._önkorm_államig'!L39</f>
        <v>0</v>
      </c>
    </row>
    <row r="40" spans="1:12" s="54" customFormat="1" ht="12.2" customHeight="1" thickBot="1" x14ac:dyDescent="0.25">
      <c r="A40" s="1184" t="s">
        <v>600</v>
      </c>
      <c r="B40" s="618" t="s">
        <v>118</v>
      </c>
      <c r="C40" s="636">
        <f>'27._önkorm_államig'!C40+'28._Int.össz_államig'!C27</f>
        <v>0</v>
      </c>
      <c r="D40" s="755">
        <f>'27._önkorm_államig'!D40+'28._Int.össz_államig'!D27</f>
        <v>0</v>
      </c>
      <c r="E40" s="695">
        <f>'27._önkorm_államig'!E40+'28._Int.össz_államig'!E27</f>
        <v>0</v>
      </c>
      <c r="F40" s="695">
        <f>'27._önkorm_államig'!F40+'28._Int.össz_államig'!F27</f>
        <v>15000000</v>
      </c>
      <c r="G40" s="695">
        <f>'27._önkorm_államig'!G40+'28._Int.össz_államig'!G27</f>
        <v>15000000</v>
      </c>
      <c r="H40" s="652">
        <f t="shared" si="2"/>
        <v>0</v>
      </c>
      <c r="I40" s="759">
        <f>'27._önkorm_államig'!I40+'28._Int.össz_államig'!I27</f>
        <v>0</v>
      </c>
      <c r="J40" s="652">
        <f>'27._önkorm_államig'!J40+'28._Int.össz_államig'!J27</f>
        <v>0</v>
      </c>
      <c r="K40" s="652">
        <f>'27._önkorm_államig'!K40+'28._Int.össz_államig'!K27</f>
        <v>0</v>
      </c>
      <c r="L40" s="652">
        <f>'27._önkorm_államig'!L40+'28._Int.össz_államig'!L27</f>
        <v>0</v>
      </c>
    </row>
    <row r="41" spans="1:12" s="54" customFormat="1" ht="12.2" customHeight="1" thickBot="1" x14ac:dyDescent="0.25">
      <c r="A41" s="14" t="s">
        <v>15</v>
      </c>
      <c r="B41" s="70" t="s">
        <v>624</v>
      </c>
      <c r="C41" s="110">
        <f>SUM(C42:C52)</f>
        <v>2780200</v>
      </c>
      <c r="D41" s="268">
        <f t="shared" ref="D41:K41" si="15">SUM(D42:D52)</f>
        <v>2780200</v>
      </c>
      <c r="E41" s="692">
        <f t="shared" si="15"/>
        <v>5245200</v>
      </c>
      <c r="F41" s="692">
        <f t="shared" si="15"/>
        <v>5245200</v>
      </c>
      <c r="G41" s="692">
        <f t="shared" si="15"/>
        <v>5245200</v>
      </c>
      <c r="H41" s="28">
        <f t="shared" si="2"/>
        <v>0</v>
      </c>
      <c r="I41" s="758">
        <f t="shared" si="15"/>
        <v>0</v>
      </c>
      <c r="J41" s="28">
        <f t="shared" si="15"/>
        <v>0</v>
      </c>
      <c r="K41" s="28">
        <f t="shared" si="15"/>
        <v>0</v>
      </c>
      <c r="L41" s="28" t="e">
        <f t="shared" ref="L41" si="16">SUM(L42:L52)</f>
        <v>#DIV/0!</v>
      </c>
    </row>
    <row r="42" spans="1:12" s="54" customFormat="1" ht="12.2" customHeight="1" x14ac:dyDescent="0.2">
      <c r="A42" s="12" t="s">
        <v>100</v>
      </c>
      <c r="B42" s="853" t="s">
        <v>143</v>
      </c>
      <c r="C42" s="111">
        <f>'27._önkorm_államig'!C42+'28._Int.össz_államig'!C11</f>
        <v>0</v>
      </c>
      <c r="D42" s="266">
        <f>'27._önkorm_államig'!D42+'28._Int.össz_államig'!D11</f>
        <v>0</v>
      </c>
      <c r="E42" s="693">
        <f>'27._önkorm_államig'!E42+'28._Int.össz_államig'!E11</f>
        <v>0</v>
      </c>
      <c r="F42" s="693">
        <f>'27._önkorm_államig'!F42+'28._Int.össz_államig'!F11</f>
        <v>0</v>
      </c>
      <c r="G42" s="693">
        <f>'27._önkorm_államig'!G42+'28._Int.össz_államig'!G11</f>
        <v>0</v>
      </c>
      <c r="H42" s="16">
        <f t="shared" si="2"/>
        <v>0</v>
      </c>
      <c r="I42" s="756">
        <f>'27._önkorm_államig'!I42+'28._Int.össz_államig'!I11</f>
        <v>0</v>
      </c>
      <c r="J42" s="16">
        <f>'27._önkorm_államig'!J42+'28._Int.össz_államig'!J11</f>
        <v>0</v>
      </c>
      <c r="K42" s="16">
        <f>'27._önkorm_államig'!K42+'28._Int.össz_államig'!K11</f>
        <v>0</v>
      </c>
      <c r="L42" s="16" t="e">
        <f>'27._önkorm_államig'!L42+'28._Int.össz_államig'!L11</f>
        <v>#DIV/0!</v>
      </c>
    </row>
    <row r="43" spans="1:12" s="54" customFormat="1" ht="12.2" customHeight="1" x14ac:dyDescent="0.2">
      <c r="A43" s="1182" t="s">
        <v>101</v>
      </c>
      <c r="B43" s="854" t="s">
        <v>144</v>
      </c>
      <c r="C43" s="486">
        <f>'27._önkorm_államig'!C43+'28._Int.össz_államig'!C12</f>
        <v>0</v>
      </c>
      <c r="D43" s="411">
        <f>'27._önkorm_államig'!D43+'28._Int.össz_államig'!D12</f>
        <v>0</v>
      </c>
      <c r="E43" s="694">
        <f>'27._önkorm_államig'!E43+'28._Int.össz_államig'!E12</f>
        <v>0</v>
      </c>
      <c r="F43" s="694">
        <f>'27._önkorm_államig'!F43+'28._Int.össz_államig'!F12</f>
        <v>0</v>
      </c>
      <c r="G43" s="694">
        <f>'27._önkorm_államig'!G43+'28._Int.össz_államig'!G12</f>
        <v>0</v>
      </c>
      <c r="H43" s="413">
        <f t="shared" si="2"/>
        <v>0</v>
      </c>
      <c r="I43" s="757">
        <f>'27._önkorm_államig'!I43+'28._Int.össz_államig'!I12</f>
        <v>0</v>
      </c>
      <c r="J43" s="413">
        <f>'27._önkorm_államig'!J43+'28._Int.össz_államig'!J12</f>
        <v>0</v>
      </c>
      <c r="K43" s="413">
        <f>'27._önkorm_államig'!K43+'28._Int.össz_államig'!K12</f>
        <v>0</v>
      </c>
      <c r="L43" s="413" t="e">
        <f>'27._önkorm_államig'!L43+'28._Int.össz_államig'!L12</f>
        <v>#DIV/0!</v>
      </c>
    </row>
    <row r="44" spans="1:12" s="54" customFormat="1" ht="12.2" customHeight="1" x14ac:dyDescent="0.2">
      <c r="A44" s="1182" t="s">
        <v>164</v>
      </c>
      <c r="B44" s="854" t="s">
        <v>274</v>
      </c>
      <c r="C44" s="486">
        <f>'27._önkorm_államig'!C44+'28._Int.össz_államig'!C13</f>
        <v>1792000</v>
      </c>
      <c r="D44" s="411">
        <f>'27._önkorm_államig'!D44+'28._Int.össz_államig'!D13</f>
        <v>1792000</v>
      </c>
      <c r="E44" s="694">
        <f>'27._önkorm_államig'!E44+'28._Int.össz_államig'!E13</f>
        <v>4257000</v>
      </c>
      <c r="F44" s="694">
        <f>'27._önkorm_államig'!F44+'28._Int.össz_államig'!F13</f>
        <v>4257000</v>
      </c>
      <c r="G44" s="694">
        <f>'27._önkorm_államig'!G44+'28._Int.össz_államig'!G13</f>
        <v>4257000</v>
      </c>
      <c r="H44" s="413">
        <f t="shared" si="2"/>
        <v>0</v>
      </c>
      <c r="I44" s="757">
        <f>'27._önkorm_államig'!I44+'28._Int.össz_államig'!I13</f>
        <v>0</v>
      </c>
      <c r="J44" s="413">
        <f>'27._önkorm_államig'!J44+'28._Int.össz_államig'!J13</f>
        <v>0</v>
      </c>
      <c r="K44" s="413">
        <f>'27._önkorm_államig'!K44+'28._Int.össz_államig'!K13</f>
        <v>0</v>
      </c>
      <c r="L44" s="413">
        <f>'27._önkorm_államig'!L44+'28._Int.össz_államig'!L13</f>
        <v>0</v>
      </c>
    </row>
    <row r="45" spans="1:12" s="54" customFormat="1" ht="12.2" customHeight="1" x14ac:dyDescent="0.2">
      <c r="A45" s="1182" t="s">
        <v>200</v>
      </c>
      <c r="B45" s="854" t="s">
        <v>146</v>
      </c>
      <c r="C45" s="486">
        <f>'27._önkorm_államig'!C45+'28._Int.össz_államig'!C14</f>
        <v>0</v>
      </c>
      <c r="D45" s="411">
        <f>'27._önkorm_államig'!D45+'28._Int.össz_államig'!D14</f>
        <v>0</v>
      </c>
      <c r="E45" s="694">
        <f>'27._önkorm_államig'!E45+'28._Int.össz_államig'!E14</f>
        <v>0</v>
      </c>
      <c r="F45" s="694">
        <f>'27._önkorm_államig'!F45+'28._Int.össz_államig'!F14</f>
        <v>0</v>
      </c>
      <c r="G45" s="694">
        <f>'27._önkorm_államig'!G45+'28._Int.össz_államig'!G14</f>
        <v>0</v>
      </c>
      <c r="H45" s="413">
        <f t="shared" si="2"/>
        <v>0</v>
      </c>
      <c r="I45" s="757">
        <f>'27._önkorm_államig'!I45+'28._Int.össz_államig'!I14</f>
        <v>0</v>
      </c>
      <c r="J45" s="413">
        <f>'27._önkorm_államig'!J45+'28._Int.össz_államig'!J14</f>
        <v>0</v>
      </c>
      <c r="K45" s="413">
        <f>'27._önkorm_államig'!K45+'28._Int.össz_államig'!K14</f>
        <v>0</v>
      </c>
      <c r="L45" s="413" t="e">
        <f>'27._önkorm_államig'!L45+'28._Int.össz_államig'!L14</f>
        <v>#DIV/0!</v>
      </c>
    </row>
    <row r="46" spans="1:12" s="54" customFormat="1" ht="12.2" customHeight="1" x14ac:dyDescent="0.2">
      <c r="A46" s="1182" t="s">
        <v>282</v>
      </c>
      <c r="B46" s="854" t="s">
        <v>148</v>
      </c>
      <c r="C46" s="486">
        <f>'27._önkorm_államig'!C46+'28._Int.össz_államig'!C15</f>
        <v>0</v>
      </c>
      <c r="D46" s="411">
        <f>'27._önkorm_államig'!D46+'28._Int.össz_államig'!D15</f>
        <v>0</v>
      </c>
      <c r="E46" s="694">
        <f>'27._önkorm_államig'!E46+'28._Int.össz_államig'!E15</f>
        <v>0</v>
      </c>
      <c r="F46" s="694">
        <f>'27._önkorm_államig'!F46+'28._Int.össz_államig'!F15</f>
        <v>0</v>
      </c>
      <c r="G46" s="694">
        <f>'27._önkorm_államig'!G46+'28._Int.össz_államig'!G15</f>
        <v>0</v>
      </c>
      <c r="H46" s="413">
        <f t="shared" si="2"/>
        <v>0</v>
      </c>
      <c r="I46" s="757">
        <f>'27._önkorm_államig'!I46+'28._Int.össz_államig'!I15</f>
        <v>0</v>
      </c>
      <c r="J46" s="413">
        <f>'27._önkorm_államig'!J46+'28._Int.össz_államig'!J15</f>
        <v>0</v>
      </c>
      <c r="K46" s="413">
        <f>'27._önkorm_államig'!K46+'28._Int.össz_államig'!K15</f>
        <v>0</v>
      </c>
      <c r="L46" s="413" t="e">
        <f>'27._önkorm_államig'!L46+'28._Int.össz_államig'!L15</f>
        <v>#DIV/0!</v>
      </c>
    </row>
    <row r="47" spans="1:12" s="54" customFormat="1" ht="12.2" customHeight="1" x14ac:dyDescent="0.2">
      <c r="A47" s="1182" t="s">
        <v>601</v>
      </c>
      <c r="B47" s="854" t="s">
        <v>203</v>
      </c>
      <c r="C47" s="486">
        <f>'27._önkorm_államig'!C47+'28._Int.össz_államig'!C16</f>
        <v>448200</v>
      </c>
      <c r="D47" s="411">
        <f>'27._önkorm_államig'!D47+'28._Int.össz_államig'!D16</f>
        <v>448200</v>
      </c>
      <c r="E47" s="694">
        <f>'27._önkorm_államig'!E47+'28._Int.össz_államig'!E16</f>
        <v>448200</v>
      </c>
      <c r="F47" s="694">
        <f>'27._önkorm_államig'!F47+'28._Int.össz_államig'!F16</f>
        <v>448200</v>
      </c>
      <c r="G47" s="694">
        <f>'27._önkorm_államig'!G47+'28._Int.össz_államig'!G16</f>
        <v>448200</v>
      </c>
      <c r="H47" s="413">
        <f t="shared" si="2"/>
        <v>0</v>
      </c>
      <c r="I47" s="757">
        <f>'27._önkorm_államig'!I47+'28._Int.össz_államig'!I16</f>
        <v>0</v>
      </c>
      <c r="J47" s="413">
        <f>'27._önkorm_államig'!J47+'28._Int.össz_államig'!J16</f>
        <v>0</v>
      </c>
      <c r="K47" s="413">
        <f>'27._önkorm_államig'!K47+'28._Int.össz_államig'!K16</f>
        <v>0</v>
      </c>
      <c r="L47" s="413">
        <f>'27._önkorm_államig'!L47+'28._Int.össz_államig'!L16</f>
        <v>0</v>
      </c>
    </row>
    <row r="48" spans="1:12" s="54" customFormat="1" ht="12.2" customHeight="1" x14ac:dyDescent="0.2">
      <c r="A48" s="1182" t="s">
        <v>602</v>
      </c>
      <c r="B48" s="854" t="s">
        <v>204</v>
      </c>
      <c r="C48" s="486">
        <f>'27._önkorm_államig'!C48+'28._Int.össz_államig'!C17</f>
        <v>0</v>
      </c>
      <c r="D48" s="411">
        <f>'27._önkorm_államig'!D48+'28._Int.össz_államig'!D17</f>
        <v>0</v>
      </c>
      <c r="E48" s="694">
        <f>'27._önkorm_államig'!E48+'28._Int.össz_államig'!E17</f>
        <v>0</v>
      </c>
      <c r="F48" s="694">
        <f>'27._önkorm_államig'!F48+'28._Int.össz_államig'!F17</f>
        <v>0</v>
      </c>
      <c r="G48" s="694">
        <f>'27._önkorm_államig'!G48+'28._Int.össz_államig'!G17</f>
        <v>0</v>
      </c>
      <c r="H48" s="413">
        <f t="shared" si="2"/>
        <v>0</v>
      </c>
      <c r="I48" s="757">
        <f>'27._önkorm_államig'!I48+'28._Int.össz_államig'!I17</f>
        <v>0</v>
      </c>
      <c r="J48" s="413">
        <f>'27._önkorm_államig'!J48+'28._Int.össz_államig'!J17</f>
        <v>0</v>
      </c>
      <c r="K48" s="413">
        <f>'27._önkorm_államig'!K48+'28._Int.össz_államig'!K17</f>
        <v>0</v>
      </c>
      <c r="L48" s="413" t="e">
        <f>'27._önkorm_államig'!L48+'28._Int.össz_államig'!L17</f>
        <v>#DIV/0!</v>
      </c>
    </row>
    <row r="49" spans="1:12" s="54" customFormat="1" ht="12.2" customHeight="1" x14ac:dyDescent="0.2">
      <c r="A49" s="1182" t="s">
        <v>603</v>
      </c>
      <c r="B49" s="854" t="s">
        <v>302</v>
      </c>
      <c r="C49" s="486">
        <f>'27._önkorm_államig'!C49+'28._Int.össz_államig'!C18</f>
        <v>0</v>
      </c>
      <c r="D49" s="411">
        <f>'27._önkorm_államig'!D49+'28._Int.össz_államig'!D18</f>
        <v>0</v>
      </c>
      <c r="E49" s="694">
        <f>'27._önkorm_államig'!E49+'28._Int.össz_államig'!E18</f>
        <v>0</v>
      </c>
      <c r="F49" s="694">
        <f>'27._önkorm_államig'!F49+'28._Int.össz_államig'!F18</f>
        <v>0</v>
      </c>
      <c r="G49" s="694">
        <f>'27._önkorm_államig'!G49+'28._Int.össz_államig'!G18</f>
        <v>0</v>
      </c>
      <c r="H49" s="413">
        <f t="shared" si="2"/>
        <v>0</v>
      </c>
      <c r="I49" s="757">
        <f>'27._önkorm_államig'!I49+'28._Int.össz_államig'!I18</f>
        <v>0</v>
      </c>
      <c r="J49" s="413">
        <f>'27._önkorm_államig'!J49+'28._Int.össz_államig'!J18</f>
        <v>0</v>
      </c>
      <c r="K49" s="413">
        <f>'27._önkorm_államig'!K49+'28._Int.össz_államig'!K18</f>
        <v>0</v>
      </c>
      <c r="L49" s="413" t="e">
        <f>'27._önkorm_államig'!L49+'28._Int.össz_államig'!L18</f>
        <v>#DIV/0!</v>
      </c>
    </row>
    <row r="50" spans="1:12" s="54" customFormat="1" ht="12.2" customHeight="1" x14ac:dyDescent="0.2">
      <c r="A50" s="1182" t="s">
        <v>604</v>
      </c>
      <c r="B50" s="854" t="s">
        <v>155</v>
      </c>
      <c r="C50" s="486">
        <f>'27._önkorm_államig'!C50+'28._Int.össz_államig'!C19</f>
        <v>0</v>
      </c>
      <c r="D50" s="411">
        <f>'27._önkorm_államig'!D50+'28._Int.össz_államig'!D19</f>
        <v>0</v>
      </c>
      <c r="E50" s="694">
        <f>'27._önkorm_államig'!E50+'28._Int.össz_államig'!E19</f>
        <v>0</v>
      </c>
      <c r="F50" s="694">
        <f>'27._önkorm_államig'!F50+'28._Int.össz_államig'!F19</f>
        <v>0</v>
      </c>
      <c r="G50" s="694">
        <f>'27._önkorm_államig'!G50+'28._Int.össz_államig'!G19</f>
        <v>0</v>
      </c>
      <c r="H50" s="413">
        <f t="shared" si="2"/>
        <v>0</v>
      </c>
      <c r="I50" s="757">
        <f>'27._önkorm_államig'!I50+'28._Int.össz_államig'!I19</f>
        <v>0</v>
      </c>
      <c r="J50" s="413">
        <f>'27._önkorm_államig'!J50+'28._Int.össz_államig'!J19</f>
        <v>0</v>
      </c>
      <c r="K50" s="413">
        <f>'27._önkorm_államig'!K50+'28._Int.össz_államig'!K19</f>
        <v>0</v>
      </c>
      <c r="L50" s="413" t="e">
        <f>'27._önkorm_államig'!L50+'28._Int.össz_államig'!L19</f>
        <v>#DIV/0!</v>
      </c>
    </row>
    <row r="51" spans="1:12" s="54" customFormat="1" ht="12.2" customHeight="1" x14ac:dyDescent="0.2">
      <c r="A51" s="1184" t="s">
        <v>605</v>
      </c>
      <c r="B51" s="618" t="s">
        <v>275</v>
      </c>
      <c r="C51" s="486">
        <f>'27._önkorm_államig'!C51+'28._Int.össz_államig'!C20</f>
        <v>0</v>
      </c>
      <c r="D51" s="411">
        <f>'27._önkorm_államig'!D51+'28._Int.össz_államig'!D20</f>
        <v>0</v>
      </c>
      <c r="E51" s="694">
        <f>'27._önkorm_államig'!E51+'28._Int.össz_államig'!E20</f>
        <v>0</v>
      </c>
      <c r="F51" s="694">
        <f>'27._önkorm_államig'!F51+'28._Int.össz_államig'!F20</f>
        <v>0</v>
      </c>
      <c r="G51" s="694">
        <f>'27._önkorm_államig'!G51+'28._Int.össz_államig'!G20</f>
        <v>0</v>
      </c>
      <c r="H51" s="413">
        <f t="shared" si="2"/>
        <v>0</v>
      </c>
      <c r="I51" s="757">
        <f>'27._önkorm_államig'!I51+'28._Int.össz_államig'!I20</f>
        <v>0</v>
      </c>
      <c r="J51" s="413">
        <f>'27._önkorm_államig'!J51+'28._Int.össz_államig'!J20</f>
        <v>0</v>
      </c>
      <c r="K51" s="413">
        <f>'27._önkorm_államig'!K51+'28._Int.össz_államig'!K20</f>
        <v>0</v>
      </c>
      <c r="L51" s="413" t="e">
        <f>'27._önkorm_államig'!L51+'28._Int.össz_államig'!L20</f>
        <v>#DIV/0!</v>
      </c>
    </row>
    <row r="52" spans="1:12" s="54" customFormat="1" ht="12.2" customHeight="1" thickBot="1" x14ac:dyDescent="0.25">
      <c r="A52" s="1184" t="s">
        <v>606</v>
      </c>
      <c r="B52" s="618" t="s">
        <v>157</v>
      </c>
      <c r="C52" s="1208">
        <f>'27._önkorm_államig'!C52+'28._Int.össz_államig'!C21</f>
        <v>540000</v>
      </c>
      <c r="D52" s="798">
        <f>'27._önkorm_államig'!D52+'28._Int.össz_államig'!D21</f>
        <v>540000</v>
      </c>
      <c r="E52" s="697">
        <f>'27._önkorm_államig'!E52+'28._Int.össz_államig'!E21</f>
        <v>540000</v>
      </c>
      <c r="F52" s="697">
        <f>'27._önkorm_államig'!F52+'28._Int.össz_államig'!F21</f>
        <v>540000</v>
      </c>
      <c r="G52" s="697">
        <f>'27._önkorm_államig'!G52+'28._Int.össz_államig'!G21</f>
        <v>540000</v>
      </c>
      <c r="H52" s="653">
        <f t="shared" si="2"/>
        <v>0</v>
      </c>
      <c r="I52" s="804">
        <f>'27._önkorm_államig'!I52+'28._Int.össz_államig'!I21</f>
        <v>0</v>
      </c>
      <c r="J52" s="653">
        <f>'27._önkorm_államig'!J52+'28._Int.össz_államig'!J21</f>
        <v>0</v>
      </c>
      <c r="K52" s="653">
        <f>'27._önkorm_államig'!K52+'28._Int.össz_államig'!K21</f>
        <v>0</v>
      </c>
      <c r="L52" s="653">
        <f>'27._önkorm_államig'!L52+'28._Int.össz_államig'!L21</f>
        <v>0</v>
      </c>
    </row>
    <row r="53" spans="1:12" s="54" customFormat="1" ht="12.2" customHeight="1" thickBot="1" x14ac:dyDescent="0.25">
      <c r="A53" s="14" t="s">
        <v>16</v>
      </c>
      <c r="B53" s="70" t="s">
        <v>607</v>
      </c>
      <c r="C53" s="110">
        <f>SUM(C54:C58)</f>
        <v>0</v>
      </c>
      <c r="D53" s="268">
        <f t="shared" ref="D53:K53" si="17">SUM(D54:D58)</f>
        <v>0</v>
      </c>
      <c r="E53" s="692">
        <f t="shared" si="17"/>
        <v>0</v>
      </c>
      <c r="F53" s="692">
        <f t="shared" si="17"/>
        <v>0</v>
      </c>
      <c r="G53" s="692">
        <f t="shared" si="17"/>
        <v>0</v>
      </c>
      <c r="H53" s="28">
        <f t="shared" si="2"/>
        <v>0</v>
      </c>
      <c r="I53" s="758">
        <f t="shared" si="17"/>
        <v>0</v>
      </c>
      <c r="J53" s="28">
        <f t="shared" si="17"/>
        <v>0</v>
      </c>
      <c r="K53" s="28">
        <f t="shared" si="17"/>
        <v>0</v>
      </c>
      <c r="L53" s="28" t="e">
        <f t="shared" ref="L53" si="18">SUM(L54:L58)</f>
        <v>#DIV/0!</v>
      </c>
    </row>
    <row r="54" spans="1:12" s="54" customFormat="1" ht="12.2" customHeight="1" x14ac:dyDescent="0.2">
      <c r="A54" s="12" t="s">
        <v>89</v>
      </c>
      <c r="B54" s="853" t="s">
        <v>167</v>
      </c>
      <c r="C54" s="113">
        <f>'27._önkorm_államig'!C54+'28._Int.össz_államig'!C33</f>
        <v>0</v>
      </c>
      <c r="D54" s="286">
        <f>'27._önkorm_államig'!D54+'28._Int.össz_államig'!D33</f>
        <v>0</v>
      </c>
      <c r="E54" s="698">
        <f>'27._önkorm_államig'!E54+'28._Int.össz_államig'!E33</f>
        <v>0</v>
      </c>
      <c r="F54" s="698">
        <f>'27._önkorm_államig'!F54+'28._Int.össz_államig'!F33</f>
        <v>0</v>
      </c>
      <c r="G54" s="698">
        <f>'27._önkorm_államig'!G54+'28._Int.össz_államig'!G33</f>
        <v>0</v>
      </c>
      <c r="H54" s="23">
        <f t="shared" si="2"/>
        <v>0</v>
      </c>
      <c r="I54" s="805">
        <f>'27._önkorm_államig'!I54+'28._Int.össz_államig'!I33</f>
        <v>0</v>
      </c>
      <c r="J54" s="23">
        <f>'27._önkorm_államig'!J54+'28._Int.össz_államig'!J33</f>
        <v>0</v>
      </c>
      <c r="K54" s="23">
        <f>'27._önkorm_államig'!K54+'28._Int.össz_államig'!K33</f>
        <v>0</v>
      </c>
      <c r="L54" s="23" t="e">
        <f>'27._önkorm_államig'!L54+'28._Int.össz_államig'!L33</f>
        <v>#DIV/0!</v>
      </c>
    </row>
    <row r="55" spans="1:12" s="54" customFormat="1" ht="12.2" customHeight="1" x14ac:dyDescent="0.2">
      <c r="A55" s="1182" t="s">
        <v>102</v>
      </c>
      <c r="B55" s="854" t="s">
        <v>168</v>
      </c>
      <c r="C55" s="487">
        <f>'27._önkorm_államig'!C55+'28._Int.össz_államig'!C34</f>
        <v>0</v>
      </c>
      <c r="D55" s="412">
        <f>'27._önkorm_államig'!D55+'28._Int.össz_államig'!D34</f>
        <v>0</v>
      </c>
      <c r="E55" s="699">
        <f>'27._önkorm_államig'!E55+'28._Int.össz_államig'!E34</f>
        <v>0</v>
      </c>
      <c r="F55" s="699">
        <f>'27._önkorm_államig'!F55+'28._Int.össz_államig'!F34</f>
        <v>0</v>
      </c>
      <c r="G55" s="699">
        <f>'27._önkorm_államig'!G55+'28._Int.össz_államig'!G34</f>
        <v>0</v>
      </c>
      <c r="H55" s="414">
        <f t="shared" si="2"/>
        <v>0</v>
      </c>
      <c r="I55" s="803">
        <f>'27._önkorm_államig'!I55+'28._Int.össz_államig'!I34</f>
        <v>0</v>
      </c>
      <c r="J55" s="414">
        <f>'27._önkorm_államig'!J55+'28._Int.össz_államig'!J34</f>
        <v>0</v>
      </c>
      <c r="K55" s="414">
        <f>'27._önkorm_államig'!K55+'28._Int.össz_államig'!K34</f>
        <v>0</v>
      </c>
      <c r="L55" s="414" t="e">
        <f>'27._önkorm_államig'!L55+'28._Int.össz_államig'!L34</f>
        <v>#DIV/0!</v>
      </c>
    </row>
    <row r="56" spans="1:12" s="54" customFormat="1" ht="12.2" customHeight="1" x14ac:dyDescent="0.2">
      <c r="A56" s="1182" t="s">
        <v>103</v>
      </c>
      <c r="B56" s="854" t="s">
        <v>169</v>
      </c>
      <c r="C56" s="487">
        <f>'27._önkorm_államig'!C56+'28._Int.össz_államig'!C35</f>
        <v>0</v>
      </c>
      <c r="D56" s="412">
        <f>'27._önkorm_államig'!D56+'28._Int.össz_államig'!D35</f>
        <v>0</v>
      </c>
      <c r="E56" s="699">
        <f>'27._önkorm_államig'!E56+'28._Int.össz_államig'!E35</f>
        <v>0</v>
      </c>
      <c r="F56" s="699">
        <f>'27._önkorm_államig'!F56+'28._Int.össz_államig'!F35</f>
        <v>0</v>
      </c>
      <c r="G56" s="699">
        <f>'27._önkorm_államig'!G56+'28._Int.össz_államig'!G35</f>
        <v>0</v>
      </c>
      <c r="H56" s="414">
        <f t="shared" si="2"/>
        <v>0</v>
      </c>
      <c r="I56" s="803">
        <f>'27._önkorm_államig'!I56+'28._Int.össz_államig'!I35</f>
        <v>0</v>
      </c>
      <c r="J56" s="414">
        <f>'27._önkorm_államig'!J56+'28._Int.össz_államig'!J35</f>
        <v>0</v>
      </c>
      <c r="K56" s="414">
        <f>'27._önkorm_államig'!K56+'28._Int.össz_államig'!K35</f>
        <v>0</v>
      </c>
      <c r="L56" s="414" t="e">
        <f>'27._önkorm_államig'!L56+'28._Int.össz_államig'!L35</f>
        <v>#DIV/0!</v>
      </c>
    </row>
    <row r="57" spans="1:12" s="54" customFormat="1" ht="12.2" customHeight="1" x14ac:dyDescent="0.2">
      <c r="A57" s="1182" t="s">
        <v>201</v>
      </c>
      <c r="B57" s="854" t="s">
        <v>207</v>
      </c>
      <c r="C57" s="487">
        <f>'27._önkorm_államig'!C57</f>
        <v>0</v>
      </c>
      <c r="D57" s="412">
        <f>'27._önkorm_államig'!D57</f>
        <v>0</v>
      </c>
      <c r="E57" s="699">
        <f>'27._önkorm_államig'!E57</f>
        <v>0</v>
      </c>
      <c r="F57" s="699">
        <f>'27._önkorm_államig'!F57</f>
        <v>0</v>
      </c>
      <c r="G57" s="699">
        <f>'27._önkorm_államig'!G57</f>
        <v>0</v>
      </c>
      <c r="H57" s="414">
        <f t="shared" si="2"/>
        <v>0</v>
      </c>
      <c r="I57" s="803">
        <f>'27._önkorm_államig'!I57</f>
        <v>0</v>
      </c>
      <c r="J57" s="414">
        <f>'27._önkorm_államig'!J57</f>
        <v>0</v>
      </c>
      <c r="K57" s="414">
        <f>'27._önkorm_államig'!K57</f>
        <v>0</v>
      </c>
      <c r="L57" s="414">
        <f>'27._önkorm_államig'!L57</f>
        <v>0</v>
      </c>
    </row>
    <row r="58" spans="1:12" s="54" customFormat="1" ht="13.7" customHeight="1" thickBot="1" x14ac:dyDescent="0.25">
      <c r="A58" s="1184" t="s">
        <v>202</v>
      </c>
      <c r="B58" s="618" t="s">
        <v>209</v>
      </c>
      <c r="C58" s="1208">
        <f>'27._önkorm_államig'!C58</f>
        <v>0</v>
      </c>
      <c r="D58" s="798">
        <f>'27._önkorm_államig'!D58</f>
        <v>0</v>
      </c>
      <c r="E58" s="697">
        <f>'27._önkorm_államig'!E58</f>
        <v>0</v>
      </c>
      <c r="F58" s="697">
        <f>'27._önkorm_államig'!F58</f>
        <v>0</v>
      </c>
      <c r="G58" s="697">
        <f>'27._önkorm_államig'!G58</f>
        <v>0</v>
      </c>
      <c r="H58" s="653">
        <f t="shared" si="2"/>
        <v>0</v>
      </c>
      <c r="I58" s="804">
        <f>'27._önkorm_államig'!I58</f>
        <v>0</v>
      </c>
      <c r="J58" s="653">
        <f>'27._önkorm_államig'!J58</f>
        <v>0</v>
      </c>
      <c r="K58" s="653">
        <f>'27._önkorm_államig'!K58</f>
        <v>0</v>
      </c>
      <c r="L58" s="653">
        <f>'27._önkorm_államig'!L58</f>
        <v>0</v>
      </c>
    </row>
    <row r="59" spans="1:12" s="54" customFormat="1" ht="12.2" customHeight="1" thickBot="1" x14ac:dyDescent="0.25">
      <c r="A59" s="14" t="s">
        <v>17</v>
      </c>
      <c r="B59" s="70" t="s">
        <v>625</v>
      </c>
      <c r="C59" s="110">
        <f>SUM(C60:C61)</f>
        <v>0</v>
      </c>
      <c r="D59" s="268">
        <f t="shared" ref="D59:K59" si="19">SUM(D60:D61)</f>
        <v>0</v>
      </c>
      <c r="E59" s="692">
        <f t="shared" si="19"/>
        <v>0</v>
      </c>
      <c r="F59" s="692">
        <f t="shared" si="19"/>
        <v>0</v>
      </c>
      <c r="G59" s="692">
        <f t="shared" si="19"/>
        <v>0</v>
      </c>
      <c r="H59" s="28">
        <f t="shared" si="2"/>
        <v>0</v>
      </c>
      <c r="I59" s="758">
        <f t="shared" si="19"/>
        <v>0</v>
      </c>
      <c r="J59" s="28">
        <f t="shared" si="19"/>
        <v>0</v>
      </c>
      <c r="K59" s="28">
        <f t="shared" si="19"/>
        <v>0</v>
      </c>
      <c r="L59" s="28" t="e">
        <f t="shared" ref="L59" si="20">SUM(L60:L61)</f>
        <v>#DIV/0!</v>
      </c>
    </row>
    <row r="60" spans="1:12" s="54" customFormat="1" ht="12.2" customHeight="1" x14ac:dyDescent="0.2">
      <c r="A60" s="1182" t="s">
        <v>104</v>
      </c>
      <c r="B60" s="854" t="s">
        <v>210</v>
      </c>
      <c r="C60" s="486">
        <f>'27._önkorm_államig'!C60</f>
        <v>0</v>
      </c>
      <c r="D60" s="411">
        <f>'27._önkorm_államig'!D60</f>
        <v>0</v>
      </c>
      <c r="E60" s="694">
        <f>'27._önkorm_államig'!E60</f>
        <v>0</v>
      </c>
      <c r="F60" s="694">
        <f>'27._önkorm_államig'!F60</f>
        <v>0</v>
      </c>
      <c r="G60" s="694">
        <f>'27._önkorm_államig'!G60</f>
        <v>0</v>
      </c>
      <c r="H60" s="413">
        <f t="shared" si="2"/>
        <v>0</v>
      </c>
      <c r="I60" s="757">
        <f>'27._önkorm_államig'!I60</f>
        <v>0</v>
      </c>
      <c r="J60" s="413">
        <f>'27._önkorm_államig'!J60</f>
        <v>0</v>
      </c>
      <c r="K60" s="413">
        <f>'27._önkorm_államig'!K60</f>
        <v>0</v>
      </c>
      <c r="L60" s="413">
        <f>'27._önkorm_államig'!L60</f>
        <v>0</v>
      </c>
    </row>
    <row r="61" spans="1:12" s="54" customFormat="1" ht="12.2" customHeight="1" x14ac:dyDescent="0.2">
      <c r="A61" s="1182" t="s">
        <v>105</v>
      </c>
      <c r="B61" s="854" t="s">
        <v>211</v>
      </c>
      <c r="C61" s="486">
        <f>'27._önkorm_államig'!C61+'28._Int.össz_államig'!C36</f>
        <v>0</v>
      </c>
      <c r="D61" s="411">
        <f>'27._önkorm_államig'!D61+'28._Int.össz_államig'!D36</f>
        <v>0</v>
      </c>
      <c r="E61" s="694">
        <f>'27._önkorm_államig'!E61+'28._Int.össz_államig'!E36</f>
        <v>0</v>
      </c>
      <c r="F61" s="694">
        <f>'27._önkorm_államig'!F61+'28._Int.össz_államig'!F36</f>
        <v>0</v>
      </c>
      <c r="G61" s="694">
        <f>'27._önkorm_államig'!G61+'28._Int.össz_államig'!G36</f>
        <v>0</v>
      </c>
      <c r="H61" s="413">
        <f t="shared" si="2"/>
        <v>0</v>
      </c>
      <c r="I61" s="757">
        <f>'27._önkorm_államig'!I61+'28._Int.össz_államig'!I36</f>
        <v>0</v>
      </c>
      <c r="J61" s="413">
        <f>'27._önkorm_államig'!J61+'28._Int.össz_államig'!J36</f>
        <v>0</v>
      </c>
      <c r="K61" s="413">
        <f>'27._önkorm_államig'!K61+'28._Int.össz_államig'!K36</f>
        <v>0</v>
      </c>
      <c r="L61" s="413" t="e">
        <f>'27._önkorm_államig'!L61+'28._Int.össz_államig'!L36</f>
        <v>#DIV/0!</v>
      </c>
    </row>
    <row r="62" spans="1:12" s="54" customFormat="1" ht="12.2" customHeight="1" thickBot="1" x14ac:dyDescent="0.25">
      <c r="A62" s="1184" t="s">
        <v>608</v>
      </c>
      <c r="B62" s="618" t="s">
        <v>640</v>
      </c>
      <c r="C62" s="636">
        <f>'27._önkorm_államig'!C62+'28._Int.össz_államig'!C37</f>
        <v>0</v>
      </c>
      <c r="D62" s="755">
        <f>'27._önkorm_államig'!D62+'28._Int.össz_államig'!D37</f>
        <v>0</v>
      </c>
      <c r="E62" s="695">
        <f>'27._önkorm_államig'!E62+'28._Int.össz_államig'!E37</f>
        <v>0</v>
      </c>
      <c r="F62" s="695">
        <f>'27._önkorm_államig'!F62+'28._Int.össz_államig'!F37</f>
        <v>0</v>
      </c>
      <c r="G62" s="695">
        <f>'27._önkorm_államig'!G62+'28._Int.össz_államig'!G37</f>
        <v>0</v>
      </c>
      <c r="H62" s="652">
        <f t="shared" si="2"/>
        <v>0</v>
      </c>
      <c r="I62" s="759">
        <f>'27._önkorm_államig'!I62+'28._Int.össz_államig'!I37</f>
        <v>0</v>
      </c>
      <c r="J62" s="652">
        <f>'27._önkorm_államig'!J62+'28._Int.össz_államig'!J37</f>
        <v>0</v>
      </c>
      <c r="K62" s="652">
        <f>'27._önkorm_államig'!K62+'28._Int.össz_államig'!K37</f>
        <v>0</v>
      </c>
      <c r="L62" s="652" t="e">
        <f>'27._önkorm_államig'!L62+'28._Int.össz_államig'!L37</f>
        <v>#DIV/0!</v>
      </c>
    </row>
    <row r="63" spans="1:12" s="54" customFormat="1" ht="12.2" customHeight="1" thickBot="1" x14ac:dyDescent="0.25">
      <c r="A63" s="14" t="s">
        <v>18</v>
      </c>
      <c r="B63" s="430" t="s">
        <v>380</v>
      </c>
      <c r="C63" s="110">
        <f>SUM(C64:C65)</f>
        <v>0</v>
      </c>
      <c r="D63" s="268">
        <f t="shared" ref="D63:K63" si="21">SUM(D64:D65)</f>
        <v>0</v>
      </c>
      <c r="E63" s="692">
        <f t="shared" si="21"/>
        <v>0</v>
      </c>
      <c r="F63" s="692">
        <f t="shared" si="21"/>
        <v>0</v>
      </c>
      <c r="G63" s="692">
        <f t="shared" si="21"/>
        <v>0</v>
      </c>
      <c r="H63" s="28">
        <f t="shared" si="2"/>
        <v>0</v>
      </c>
      <c r="I63" s="758">
        <f t="shared" si="21"/>
        <v>0</v>
      </c>
      <c r="J63" s="28">
        <f t="shared" si="21"/>
        <v>0</v>
      </c>
      <c r="K63" s="28">
        <f t="shared" si="21"/>
        <v>0</v>
      </c>
      <c r="L63" s="28" t="e">
        <f t="shared" ref="L63" si="22">SUM(L64:L65)</f>
        <v>#DIV/0!</v>
      </c>
    </row>
    <row r="64" spans="1:12" s="54" customFormat="1" ht="12.2" customHeight="1" x14ac:dyDescent="0.2">
      <c r="A64" s="12" t="s">
        <v>107</v>
      </c>
      <c r="B64" s="854" t="s">
        <v>212</v>
      </c>
      <c r="C64" s="487">
        <f>'27._önkorm_államig'!C64+'28._Int.össz_államig'!C39</f>
        <v>0</v>
      </c>
      <c r="D64" s="412">
        <f>'27._önkorm_államig'!D64+'28._Int.össz_államig'!D39</f>
        <v>0</v>
      </c>
      <c r="E64" s="699">
        <f>'27._önkorm_államig'!E64+'28._Int.össz_államig'!E39</f>
        <v>0</v>
      </c>
      <c r="F64" s="699">
        <f>'27._önkorm_államig'!F64+'28._Int.össz_államig'!F39</f>
        <v>0</v>
      </c>
      <c r="G64" s="699">
        <f>'27._önkorm_államig'!G64+'28._Int.össz_államig'!G39</f>
        <v>0</v>
      </c>
      <c r="H64" s="414">
        <f t="shared" si="2"/>
        <v>0</v>
      </c>
      <c r="I64" s="803">
        <f>'27._önkorm_államig'!I64+'28._Int.össz_államig'!I39</f>
        <v>0</v>
      </c>
      <c r="J64" s="414">
        <f>'27._önkorm_államig'!J64+'28._Int.össz_államig'!J39</f>
        <v>0</v>
      </c>
      <c r="K64" s="414">
        <f>'27._önkorm_államig'!K64+'28._Int.össz_államig'!K39</f>
        <v>0</v>
      </c>
      <c r="L64" s="414" t="e">
        <f>'27._önkorm_államig'!L64+'28._Int.össz_államig'!L39</f>
        <v>#DIV/0!</v>
      </c>
    </row>
    <row r="65" spans="1:12" s="54" customFormat="1" ht="12.2" customHeight="1" x14ac:dyDescent="0.2">
      <c r="A65" s="1182" t="s">
        <v>108</v>
      </c>
      <c r="B65" s="854" t="s">
        <v>213</v>
      </c>
      <c r="C65" s="487">
        <f>'27._önkorm_államig'!C65+'28._Int.össz_államig'!C40</f>
        <v>0</v>
      </c>
      <c r="D65" s="412">
        <f>'27._önkorm_államig'!D65+'28._Int.össz_államig'!D40</f>
        <v>0</v>
      </c>
      <c r="E65" s="699">
        <f>'27._önkorm_államig'!E65+'28._Int.össz_államig'!E40</f>
        <v>0</v>
      </c>
      <c r="F65" s="699">
        <f>'27._önkorm_államig'!F65+'28._Int.össz_államig'!F40</f>
        <v>0</v>
      </c>
      <c r="G65" s="699">
        <f>'27._önkorm_államig'!G65+'28._Int.össz_államig'!G40</f>
        <v>0</v>
      </c>
      <c r="H65" s="414">
        <f t="shared" si="2"/>
        <v>0</v>
      </c>
      <c r="I65" s="803">
        <f>'27._önkorm_államig'!I65+'28._Int.össz_államig'!I40</f>
        <v>0</v>
      </c>
      <c r="J65" s="414">
        <f>'27._önkorm_államig'!J65+'28._Int.össz_államig'!J40</f>
        <v>0</v>
      </c>
      <c r="K65" s="414">
        <f>'27._önkorm_államig'!K65+'28._Int.össz_államig'!K40</f>
        <v>0</v>
      </c>
      <c r="L65" s="414" t="e">
        <f>'27._önkorm_államig'!L65+'28._Int.össz_államig'!L40</f>
        <v>#DIV/0!</v>
      </c>
    </row>
    <row r="66" spans="1:12" s="54" customFormat="1" ht="12.2" customHeight="1" thickBot="1" x14ac:dyDescent="0.25">
      <c r="A66" s="244" t="s">
        <v>323</v>
      </c>
      <c r="B66" s="855" t="s">
        <v>368</v>
      </c>
      <c r="C66" s="487">
        <f>'27._önkorm_államig'!C66+'28._Int.össz_államig'!C41</f>
        <v>0</v>
      </c>
      <c r="D66" s="412">
        <f>'27._önkorm_államig'!D66+'28._Int.össz_államig'!D41</f>
        <v>0</v>
      </c>
      <c r="E66" s="699">
        <f>'27._önkorm_államig'!E66+'28._Int.össz_államig'!E41</f>
        <v>0</v>
      </c>
      <c r="F66" s="699">
        <f>'27._önkorm_államig'!F66+'28._Int.össz_államig'!F41</f>
        <v>0</v>
      </c>
      <c r="G66" s="699">
        <f>'27._önkorm_államig'!G66+'28._Int.össz_államig'!G41</f>
        <v>0</v>
      </c>
      <c r="H66" s="414">
        <f t="shared" si="2"/>
        <v>0</v>
      </c>
      <c r="I66" s="803">
        <f>'27._önkorm_államig'!I66+'28._Int.össz_államig'!I41</f>
        <v>0</v>
      </c>
      <c r="J66" s="414">
        <f>'27._önkorm_államig'!J66+'28._Int.össz_államig'!J41</f>
        <v>0</v>
      </c>
      <c r="K66" s="414">
        <f>'27._önkorm_államig'!K66+'28._Int.össz_államig'!K41</f>
        <v>0</v>
      </c>
      <c r="L66" s="414" t="e">
        <f>'27._önkorm_államig'!L66+'28._Int.össz_államig'!L41</f>
        <v>#DIV/0!</v>
      </c>
    </row>
    <row r="67" spans="1:12" s="54" customFormat="1" ht="12.2" customHeight="1" thickBot="1" x14ac:dyDescent="0.25">
      <c r="A67" s="431" t="s">
        <v>19</v>
      </c>
      <c r="B67" s="856" t="s">
        <v>626</v>
      </c>
      <c r="C67" s="1202">
        <f>+C11+C25+C31+C41+C53+C59+C63</f>
        <v>605615337</v>
      </c>
      <c r="D67" s="269">
        <f t="shared" ref="D67:K67" si="23">+D11+D25+D31+D41+D53+D59+D63</f>
        <v>619230337</v>
      </c>
      <c r="E67" s="659">
        <f t="shared" si="23"/>
        <v>696094265</v>
      </c>
      <c r="F67" s="659">
        <f t="shared" si="23"/>
        <v>696094265</v>
      </c>
      <c r="G67" s="659">
        <f t="shared" si="23"/>
        <v>696094265</v>
      </c>
      <c r="H67" s="72">
        <f t="shared" si="2"/>
        <v>0</v>
      </c>
      <c r="I67" s="768">
        <f t="shared" si="23"/>
        <v>0</v>
      </c>
      <c r="J67" s="72">
        <f t="shared" si="23"/>
        <v>0</v>
      </c>
      <c r="K67" s="72">
        <f t="shared" si="23"/>
        <v>0</v>
      </c>
      <c r="L67" s="72" t="e">
        <f t="shared" ref="L67" si="24">+L11+L19+L25+L31+L41+L53+L59+L63</f>
        <v>#DIV/0!</v>
      </c>
    </row>
    <row r="68" spans="1:12" s="54" customFormat="1" ht="12.2" customHeight="1" thickBot="1" x14ac:dyDescent="0.25">
      <c r="A68" s="61" t="s">
        <v>20</v>
      </c>
      <c r="B68" s="430" t="s">
        <v>627</v>
      </c>
      <c r="C68" s="110">
        <f>SUM(C69:C71)</f>
        <v>0</v>
      </c>
      <c r="D68" s="268">
        <f t="shared" ref="D68:K68" si="25">SUM(D69:D71)</f>
        <v>0</v>
      </c>
      <c r="E68" s="692">
        <f t="shared" si="25"/>
        <v>0</v>
      </c>
      <c r="F68" s="692">
        <f t="shared" si="25"/>
        <v>0</v>
      </c>
      <c r="G68" s="692">
        <f t="shared" si="25"/>
        <v>0</v>
      </c>
      <c r="H68" s="28">
        <f t="shared" si="2"/>
        <v>0</v>
      </c>
      <c r="I68" s="758">
        <f t="shared" si="25"/>
        <v>0</v>
      </c>
      <c r="J68" s="28">
        <f t="shared" si="25"/>
        <v>0</v>
      </c>
      <c r="K68" s="28">
        <f t="shared" si="25"/>
        <v>0</v>
      </c>
      <c r="L68" s="28">
        <f t="shared" ref="L68" si="26">SUM(L69:L71)</f>
        <v>0</v>
      </c>
    </row>
    <row r="69" spans="1:12" s="54" customFormat="1" ht="12.2" customHeight="1" x14ac:dyDescent="0.2">
      <c r="A69" s="12" t="s">
        <v>171</v>
      </c>
      <c r="B69" s="853" t="s">
        <v>215</v>
      </c>
      <c r="C69" s="487">
        <f>'27._önkorm_államig'!C69</f>
        <v>0</v>
      </c>
      <c r="D69" s="412">
        <f>'27._önkorm_államig'!D69</f>
        <v>0</v>
      </c>
      <c r="E69" s="699">
        <f>'27._önkorm_államig'!E69</f>
        <v>0</v>
      </c>
      <c r="F69" s="699">
        <f>'27._önkorm_államig'!F69</f>
        <v>0</v>
      </c>
      <c r="G69" s="699">
        <f>'27._önkorm_államig'!G69</f>
        <v>0</v>
      </c>
      <c r="H69" s="414">
        <f t="shared" si="2"/>
        <v>0</v>
      </c>
      <c r="I69" s="803">
        <f>'27._önkorm_államig'!I69</f>
        <v>0</v>
      </c>
      <c r="J69" s="414">
        <f>'27._önkorm_államig'!J69</f>
        <v>0</v>
      </c>
      <c r="K69" s="414">
        <f>'27._önkorm_államig'!K69</f>
        <v>0</v>
      </c>
      <c r="L69" s="414">
        <f>'27._önkorm_államig'!L69</f>
        <v>0</v>
      </c>
    </row>
    <row r="70" spans="1:12" s="54" customFormat="1" ht="12.2" customHeight="1" x14ac:dyDescent="0.2">
      <c r="A70" s="1182" t="s">
        <v>172</v>
      </c>
      <c r="B70" s="854" t="s">
        <v>324</v>
      </c>
      <c r="C70" s="487">
        <f>'27._önkorm_államig'!C70</f>
        <v>0</v>
      </c>
      <c r="D70" s="412">
        <f>'27._önkorm_államig'!D70</f>
        <v>0</v>
      </c>
      <c r="E70" s="699">
        <f>'27._önkorm_államig'!E70</f>
        <v>0</v>
      </c>
      <c r="F70" s="699">
        <f>'27._önkorm_államig'!F70</f>
        <v>0</v>
      </c>
      <c r="G70" s="699">
        <f>'27._önkorm_államig'!G70</f>
        <v>0</v>
      </c>
      <c r="H70" s="414">
        <f t="shared" si="2"/>
        <v>0</v>
      </c>
      <c r="I70" s="803">
        <f>'27._önkorm_államig'!I70</f>
        <v>0</v>
      </c>
      <c r="J70" s="414">
        <f>'27._önkorm_államig'!J70</f>
        <v>0</v>
      </c>
      <c r="K70" s="414">
        <f>'27._önkorm_államig'!K70</f>
        <v>0</v>
      </c>
      <c r="L70" s="414">
        <f>'27._önkorm_államig'!L70</f>
        <v>0</v>
      </c>
    </row>
    <row r="71" spans="1:12" s="54" customFormat="1" ht="12.2" customHeight="1" thickBot="1" x14ac:dyDescent="0.25">
      <c r="A71" s="1184" t="s">
        <v>173</v>
      </c>
      <c r="B71" s="854" t="s">
        <v>513</v>
      </c>
      <c r="C71" s="487">
        <f>'27._önkorm_államig'!C71</f>
        <v>0</v>
      </c>
      <c r="D71" s="412">
        <f>'27._önkorm_államig'!D71</f>
        <v>0</v>
      </c>
      <c r="E71" s="699">
        <f>'27._önkorm_államig'!E71</f>
        <v>0</v>
      </c>
      <c r="F71" s="699">
        <f>'27._önkorm_államig'!F71</f>
        <v>0</v>
      </c>
      <c r="G71" s="699">
        <f>'27._önkorm_államig'!G71</f>
        <v>0</v>
      </c>
      <c r="H71" s="414">
        <f t="shared" si="2"/>
        <v>0</v>
      </c>
      <c r="I71" s="803">
        <f>'27._önkorm_államig'!I71</f>
        <v>0</v>
      </c>
      <c r="J71" s="414">
        <f>'27._önkorm_államig'!J71</f>
        <v>0</v>
      </c>
      <c r="K71" s="414">
        <f>'27._önkorm_államig'!K71</f>
        <v>0</v>
      </c>
      <c r="L71" s="414">
        <f>'27._önkorm_államig'!L71</f>
        <v>0</v>
      </c>
    </row>
    <row r="72" spans="1:12" s="54" customFormat="1" ht="12.2" customHeight="1" thickBot="1" x14ac:dyDescent="0.25">
      <c r="A72" s="61" t="s">
        <v>21</v>
      </c>
      <c r="B72" s="430" t="s">
        <v>609</v>
      </c>
      <c r="C72" s="110">
        <f>SUM(C73:C75)</f>
        <v>0</v>
      </c>
      <c r="D72" s="268">
        <f t="shared" ref="D72:K72" si="27">SUM(D73:D75)</f>
        <v>0</v>
      </c>
      <c r="E72" s="692">
        <f t="shared" si="27"/>
        <v>0</v>
      </c>
      <c r="F72" s="692">
        <f t="shared" si="27"/>
        <v>0</v>
      </c>
      <c r="G72" s="692">
        <f t="shared" si="27"/>
        <v>0</v>
      </c>
      <c r="H72" s="28">
        <f t="shared" si="2"/>
        <v>0</v>
      </c>
      <c r="I72" s="758">
        <f t="shared" si="27"/>
        <v>0</v>
      </c>
      <c r="J72" s="28">
        <f t="shared" si="27"/>
        <v>0</v>
      </c>
      <c r="K72" s="28">
        <f t="shared" si="27"/>
        <v>0</v>
      </c>
      <c r="L72" s="28">
        <f t="shared" ref="L72" si="28">SUM(L73:L75)</f>
        <v>0</v>
      </c>
    </row>
    <row r="73" spans="1:12" s="54" customFormat="1" ht="12.2" customHeight="1" x14ac:dyDescent="0.2">
      <c r="A73" s="12" t="s">
        <v>214</v>
      </c>
      <c r="B73" s="853" t="s">
        <v>218</v>
      </c>
      <c r="C73" s="487">
        <f>'27._önkorm_államig'!C73</f>
        <v>0</v>
      </c>
      <c r="D73" s="412">
        <f>'27._önkorm_államig'!D73</f>
        <v>0</v>
      </c>
      <c r="E73" s="699">
        <f>'27._önkorm_államig'!E73</f>
        <v>0</v>
      </c>
      <c r="F73" s="699">
        <f>'27._önkorm_államig'!F73</f>
        <v>0</v>
      </c>
      <c r="G73" s="699">
        <f>'27._önkorm_államig'!G73</f>
        <v>0</v>
      </c>
      <c r="H73" s="414">
        <f t="shared" si="2"/>
        <v>0</v>
      </c>
      <c r="I73" s="803">
        <f>'27._önkorm_államig'!I73</f>
        <v>0</v>
      </c>
      <c r="J73" s="414">
        <f>'27._önkorm_államig'!J73</f>
        <v>0</v>
      </c>
      <c r="K73" s="414">
        <f>'27._önkorm_államig'!K73</f>
        <v>0</v>
      </c>
      <c r="L73" s="414">
        <f>'27._önkorm_államig'!L73</f>
        <v>0</v>
      </c>
    </row>
    <row r="74" spans="1:12" s="54" customFormat="1" ht="12.2" customHeight="1" x14ac:dyDescent="0.2">
      <c r="A74" s="12" t="s">
        <v>638</v>
      </c>
      <c r="B74" s="853" t="s">
        <v>390</v>
      </c>
      <c r="C74" s="487">
        <f>'27._önkorm_államig'!C74</f>
        <v>0</v>
      </c>
      <c r="D74" s="412">
        <f>'27._önkorm_államig'!D74</f>
        <v>0</v>
      </c>
      <c r="E74" s="699">
        <f>'27._önkorm_államig'!E74</f>
        <v>0</v>
      </c>
      <c r="F74" s="699">
        <f>'27._önkorm_államig'!F74</f>
        <v>0</v>
      </c>
      <c r="G74" s="699">
        <f>'27._önkorm_államig'!G74</f>
        <v>0</v>
      </c>
      <c r="H74" s="414">
        <f t="shared" si="2"/>
        <v>0</v>
      </c>
      <c r="I74" s="803">
        <f>'27._önkorm_államig'!I74</f>
        <v>0</v>
      </c>
      <c r="J74" s="414">
        <f>'27._önkorm_államig'!J74</f>
        <v>0</v>
      </c>
      <c r="K74" s="414">
        <f>'27._önkorm_államig'!K74</f>
        <v>0</v>
      </c>
      <c r="L74" s="414">
        <f>'27._önkorm_államig'!L74</f>
        <v>0</v>
      </c>
    </row>
    <row r="75" spans="1:12" s="54" customFormat="1" ht="12.2" customHeight="1" thickBot="1" x14ac:dyDescent="0.25">
      <c r="A75" s="1182" t="s">
        <v>216</v>
      </c>
      <c r="B75" s="854" t="s">
        <v>535</v>
      </c>
      <c r="C75" s="487">
        <f>'27._önkorm_államig'!C75</f>
        <v>0</v>
      </c>
      <c r="D75" s="412">
        <f>'27._önkorm_államig'!D75</f>
        <v>0</v>
      </c>
      <c r="E75" s="699">
        <f>'27._önkorm_államig'!E75</f>
        <v>0</v>
      </c>
      <c r="F75" s="699">
        <f>'27._önkorm_államig'!F75</f>
        <v>0</v>
      </c>
      <c r="G75" s="699">
        <f>'27._önkorm_államig'!G75</f>
        <v>0</v>
      </c>
      <c r="H75" s="414">
        <f t="shared" si="2"/>
        <v>0</v>
      </c>
      <c r="I75" s="803">
        <f>'27._önkorm_államig'!I75</f>
        <v>0</v>
      </c>
      <c r="J75" s="414">
        <f>'27._önkorm_államig'!J75</f>
        <v>0</v>
      </c>
      <c r="K75" s="414">
        <f>'27._önkorm_államig'!K75</f>
        <v>0</v>
      </c>
      <c r="L75" s="414">
        <f>'27._önkorm_államig'!L75</f>
        <v>0</v>
      </c>
    </row>
    <row r="76" spans="1:12" s="54" customFormat="1" ht="12.2" customHeight="1" thickBot="1" x14ac:dyDescent="0.25">
      <c r="A76" s="61" t="s">
        <v>22</v>
      </c>
      <c r="B76" s="430" t="s">
        <v>610</v>
      </c>
      <c r="C76" s="110">
        <f>SUM(C77:C78)</f>
        <v>2285980</v>
      </c>
      <c r="D76" s="268">
        <f t="shared" ref="D76:K76" si="29">SUM(D77:D78)</f>
        <v>4539346</v>
      </c>
      <c r="E76" s="692">
        <f t="shared" si="29"/>
        <v>4539346</v>
      </c>
      <c r="F76" s="692">
        <f t="shared" si="29"/>
        <v>4539346</v>
      </c>
      <c r="G76" s="692">
        <f t="shared" si="29"/>
        <v>4539346</v>
      </c>
      <c r="H76" s="28">
        <f t="shared" ref="H76:H84" si="30">+G76-F76</f>
        <v>0</v>
      </c>
      <c r="I76" s="758">
        <f t="shared" si="29"/>
        <v>0</v>
      </c>
      <c r="J76" s="28">
        <f t="shared" si="29"/>
        <v>0</v>
      </c>
      <c r="K76" s="28">
        <f t="shared" si="29"/>
        <v>0</v>
      </c>
      <c r="L76" s="28" t="e">
        <f t="shared" ref="L76" si="31">SUM(L77:L78)</f>
        <v>#DIV/0!</v>
      </c>
    </row>
    <row r="77" spans="1:12" s="54" customFormat="1" ht="12.2" customHeight="1" x14ac:dyDescent="0.2">
      <c r="A77" s="12" t="s">
        <v>217</v>
      </c>
      <c r="B77" s="58" t="s">
        <v>369</v>
      </c>
      <c r="C77" s="487">
        <f>'27._önkorm_államig'!C77+'28._Int.össz_államig'!C44</f>
        <v>2285980</v>
      </c>
      <c r="D77" s="412">
        <f>'27._önkorm_államig'!D77+'28._Int.össz_államig'!D44</f>
        <v>4539346</v>
      </c>
      <c r="E77" s="699">
        <f>'27._önkorm_államig'!E77+'28._Int.össz_államig'!E44</f>
        <v>4539346</v>
      </c>
      <c r="F77" s="699">
        <f>'27._önkorm_államig'!F77+'28._Int.össz_államig'!F44</f>
        <v>4539346</v>
      </c>
      <c r="G77" s="699">
        <f>'27._önkorm_államig'!G77+'28._Int.össz_államig'!G44</f>
        <v>4539346</v>
      </c>
      <c r="H77" s="414">
        <f t="shared" si="30"/>
        <v>0</v>
      </c>
      <c r="I77" s="803">
        <f>'27._önkorm_államig'!I77+'28._Int.össz_államig'!I44</f>
        <v>0</v>
      </c>
      <c r="J77" s="414">
        <f>'27._önkorm_államig'!J77+'28._Int.össz_államig'!J44</f>
        <v>0</v>
      </c>
      <c r="K77" s="414">
        <f>'27._önkorm_államig'!K77+'28._Int.össz_államig'!K44</f>
        <v>0</v>
      </c>
      <c r="L77" s="414">
        <f>'27._önkorm_államig'!L77+'28._Int.össz_államig'!L44</f>
        <v>0</v>
      </c>
    </row>
    <row r="78" spans="1:12" s="54" customFormat="1" ht="12.2" customHeight="1" thickBot="1" x14ac:dyDescent="0.25">
      <c r="A78" s="1184" t="s">
        <v>219</v>
      </c>
      <c r="B78" s="58" t="s">
        <v>370</v>
      </c>
      <c r="C78" s="487">
        <f>'27._önkorm_államig'!C78+'28._Int.össz_államig'!C45</f>
        <v>0</v>
      </c>
      <c r="D78" s="412">
        <f>'27._önkorm_államig'!D78+'28._Int.össz_államig'!D45</f>
        <v>0</v>
      </c>
      <c r="E78" s="699">
        <f>'27._önkorm_államig'!E78+'28._Int.össz_államig'!E45</f>
        <v>0</v>
      </c>
      <c r="F78" s="699">
        <f>'27._önkorm_államig'!F78+'28._Int.össz_államig'!F45</f>
        <v>0</v>
      </c>
      <c r="G78" s="699">
        <f>'27._önkorm_államig'!G78+'28._Int.össz_államig'!G45</f>
        <v>0</v>
      </c>
      <c r="H78" s="414">
        <f t="shared" si="30"/>
        <v>0</v>
      </c>
      <c r="I78" s="803">
        <f>'27._önkorm_államig'!I78+'28._Int.össz_államig'!I45</f>
        <v>0</v>
      </c>
      <c r="J78" s="414">
        <f>'27._önkorm_államig'!J78+'28._Int.össz_államig'!J45</f>
        <v>0</v>
      </c>
      <c r="K78" s="414">
        <f>'27._önkorm_államig'!K78+'28._Int.össz_államig'!K45</f>
        <v>0</v>
      </c>
      <c r="L78" s="414" t="e">
        <f>'27._önkorm_államig'!L78+'28._Int.össz_államig'!L45</f>
        <v>#DIV/0!</v>
      </c>
    </row>
    <row r="79" spans="1:12" s="26" customFormat="1" ht="12.2" customHeight="1" thickBot="1" x14ac:dyDescent="0.25">
      <c r="A79" s="61" t="s">
        <v>23</v>
      </c>
      <c r="B79" s="430" t="s">
        <v>611</v>
      </c>
      <c r="C79" s="110">
        <f>SUM(C80:C82)</f>
        <v>0</v>
      </c>
      <c r="D79" s="268">
        <f t="shared" ref="D79:K79" si="32">SUM(D80:D82)</f>
        <v>0</v>
      </c>
      <c r="E79" s="692">
        <f t="shared" si="32"/>
        <v>0</v>
      </c>
      <c r="F79" s="692">
        <f t="shared" si="32"/>
        <v>0</v>
      </c>
      <c r="G79" s="692">
        <f t="shared" si="32"/>
        <v>0</v>
      </c>
      <c r="H79" s="28">
        <f t="shared" si="30"/>
        <v>0</v>
      </c>
      <c r="I79" s="758">
        <f t="shared" si="32"/>
        <v>0</v>
      </c>
      <c r="J79" s="28">
        <f t="shared" si="32"/>
        <v>0</v>
      </c>
      <c r="K79" s="28">
        <f t="shared" si="32"/>
        <v>0</v>
      </c>
      <c r="L79" s="28">
        <f t="shared" ref="L79" si="33">SUM(L80:L82)</f>
        <v>0</v>
      </c>
    </row>
    <row r="80" spans="1:12" s="54" customFormat="1" ht="12.2" customHeight="1" x14ac:dyDescent="0.2">
      <c r="A80" s="12" t="s">
        <v>220</v>
      </c>
      <c r="B80" s="853" t="s">
        <v>303</v>
      </c>
      <c r="C80" s="487">
        <f>'27._önkorm_államig'!C80</f>
        <v>0</v>
      </c>
      <c r="D80" s="412">
        <f>'27._önkorm_államig'!D80</f>
        <v>0</v>
      </c>
      <c r="E80" s="699">
        <f>'27._önkorm_államig'!E80</f>
        <v>0</v>
      </c>
      <c r="F80" s="699">
        <f>'27._önkorm_államig'!F80</f>
        <v>0</v>
      </c>
      <c r="G80" s="699">
        <f>'27._önkorm_államig'!G80</f>
        <v>0</v>
      </c>
      <c r="H80" s="414">
        <f t="shared" si="30"/>
        <v>0</v>
      </c>
      <c r="I80" s="803">
        <f>'27._önkorm_államig'!I80</f>
        <v>0</v>
      </c>
      <c r="J80" s="414">
        <f>'27._önkorm_államig'!J80</f>
        <v>0</v>
      </c>
      <c r="K80" s="414">
        <f>'27._önkorm_államig'!K80</f>
        <v>0</v>
      </c>
      <c r="L80" s="414">
        <f>'27._önkorm_államig'!L80</f>
        <v>0</v>
      </c>
    </row>
    <row r="81" spans="1:12" s="54" customFormat="1" ht="12.2" customHeight="1" x14ac:dyDescent="0.2">
      <c r="A81" s="1182" t="s">
        <v>221</v>
      </c>
      <c r="B81" s="854" t="s">
        <v>304</v>
      </c>
      <c r="C81" s="487">
        <f>'27._önkorm_államig'!C81</f>
        <v>0</v>
      </c>
      <c r="D81" s="412">
        <f>'27._önkorm_államig'!D81</f>
        <v>0</v>
      </c>
      <c r="E81" s="699">
        <f>'27._önkorm_államig'!E81</f>
        <v>0</v>
      </c>
      <c r="F81" s="699">
        <f>'27._önkorm_államig'!F81</f>
        <v>0</v>
      </c>
      <c r="G81" s="699">
        <f>'27._önkorm_államig'!G81</f>
        <v>0</v>
      </c>
      <c r="H81" s="414">
        <f t="shared" si="30"/>
        <v>0</v>
      </c>
      <c r="I81" s="803">
        <f>'27._önkorm_államig'!I81</f>
        <v>0</v>
      </c>
      <c r="J81" s="414">
        <f>'27._önkorm_államig'!J81</f>
        <v>0</v>
      </c>
      <c r="K81" s="414">
        <f>'27._önkorm_államig'!K81</f>
        <v>0</v>
      </c>
      <c r="L81" s="414">
        <f>'27._önkorm_államig'!L81</f>
        <v>0</v>
      </c>
    </row>
    <row r="82" spans="1:12" s="54" customFormat="1" ht="12.2" customHeight="1" thickBot="1" x14ac:dyDescent="0.25">
      <c r="A82" s="1184" t="s">
        <v>325</v>
      </c>
      <c r="B82" s="618" t="s">
        <v>378</v>
      </c>
      <c r="C82" s="487">
        <f>'27._önkorm_államig'!C82</f>
        <v>0</v>
      </c>
      <c r="D82" s="412">
        <f>'27._önkorm_államig'!D82</f>
        <v>0</v>
      </c>
      <c r="E82" s="699">
        <f>'27._önkorm_államig'!E82</f>
        <v>0</v>
      </c>
      <c r="F82" s="699">
        <f>'27._önkorm_államig'!F82</f>
        <v>0</v>
      </c>
      <c r="G82" s="699">
        <f>'27._önkorm_államig'!G82</f>
        <v>0</v>
      </c>
      <c r="H82" s="414">
        <f t="shared" si="30"/>
        <v>0</v>
      </c>
      <c r="I82" s="803">
        <f>'27._önkorm_államig'!I82</f>
        <v>0</v>
      </c>
      <c r="J82" s="414">
        <f>'27._önkorm_államig'!J82</f>
        <v>0</v>
      </c>
      <c r="K82" s="414">
        <f>'27._önkorm_államig'!K82</f>
        <v>0</v>
      </c>
      <c r="L82" s="414">
        <f>'27._önkorm_államig'!L82</f>
        <v>0</v>
      </c>
    </row>
    <row r="83" spans="1:12" s="26" customFormat="1" ht="12.2" customHeight="1" thickBot="1" x14ac:dyDescent="0.25">
      <c r="A83" s="61" t="s">
        <v>24</v>
      </c>
      <c r="B83" s="430" t="s">
        <v>612</v>
      </c>
      <c r="C83" s="1202">
        <f>+C68+C72+C76+C79</f>
        <v>2285980</v>
      </c>
      <c r="D83" s="269">
        <f t="shared" ref="D83:K83" si="34">+D68+D72+D76+D79</f>
        <v>4539346</v>
      </c>
      <c r="E83" s="659">
        <f t="shared" si="34"/>
        <v>4539346</v>
      </c>
      <c r="F83" s="659">
        <f t="shared" si="34"/>
        <v>4539346</v>
      </c>
      <c r="G83" s="659">
        <f t="shared" si="34"/>
        <v>4539346</v>
      </c>
      <c r="H83" s="72">
        <f t="shared" si="30"/>
        <v>0</v>
      </c>
      <c r="I83" s="768">
        <f t="shared" si="34"/>
        <v>0</v>
      </c>
      <c r="J83" s="72">
        <f t="shared" si="34"/>
        <v>0</v>
      </c>
      <c r="K83" s="72">
        <f t="shared" si="34"/>
        <v>0</v>
      </c>
      <c r="L83" s="72" t="e">
        <f t="shared" ref="L83" si="35">+L68+L72+L76+L79</f>
        <v>#DIV/0!</v>
      </c>
    </row>
    <row r="84" spans="1:12" s="26" customFormat="1" ht="12.2" customHeight="1" thickBot="1" x14ac:dyDescent="0.25">
      <c r="A84" s="78" t="s">
        <v>25</v>
      </c>
      <c r="B84" s="688" t="s">
        <v>633</v>
      </c>
      <c r="C84" s="1202">
        <f>+C67+C83</f>
        <v>607901317</v>
      </c>
      <c r="D84" s="269">
        <f t="shared" ref="D84:K84" si="36">+D67+D83</f>
        <v>623769683</v>
      </c>
      <c r="E84" s="659">
        <f t="shared" si="36"/>
        <v>700633611</v>
      </c>
      <c r="F84" s="659">
        <f t="shared" si="36"/>
        <v>700633611</v>
      </c>
      <c r="G84" s="659">
        <f t="shared" si="36"/>
        <v>700633611</v>
      </c>
      <c r="H84" s="72">
        <f t="shared" si="30"/>
        <v>0</v>
      </c>
      <c r="I84" s="768">
        <f t="shared" si="36"/>
        <v>0</v>
      </c>
      <c r="J84" s="72">
        <f t="shared" si="36"/>
        <v>0</v>
      </c>
      <c r="K84" s="72">
        <f t="shared" si="36"/>
        <v>0</v>
      </c>
      <c r="L84" s="72" t="e">
        <f t="shared" ref="L84" si="37">+L67+L83</f>
        <v>#DIV/0!</v>
      </c>
    </row>
    <row r="85" spans="1:12" s="54" customFormat="1" ht="15" customHeight="1" x14ac:dyDescent="0.2">
      <c r="A85" s="62"/>
      <c r="B85" s="63"/>
      <c r="C85" s="64"/>
      <c r="D85" s="64"/>
      <c r="E85" s="64"/>
      <c r="F85" s="64"/>
      <c r="G85" s="64"/>
      <c r="H85" s="64"/>
      <c r="I85" s="64"/>
      <c r="J85" s="64"/>
      <c r="K85" s="64"/>
      <c r="L85" s="64"/>
    </row>
  </sheetData>
  <sheetProtection formatCells="0"/>
  <mergeCells count="6">
    <mergeCell ref="A8:H8"/>
    <mergeCell ref="A1:H1"/>
    <mergeCell ref="A2:H2"/>
    <mergeCell ref="A4:H4"/>
    <mergeCell ref="A5:H5"/>
    <mergeCell ref="A6:H6"/>
  </mergeCells>
  <printOptions horizontalCentered="1"/>
  <pageMargins left="0.39370078740157483" right="0.39370078740157483" top="0.39370078740157483" bottom="0.19685039370078741" header="0.78740157480314965" footer="0.78740157480314965"/>
  <pageSetup paperSize="9" scale="80" orientation="portrait" r:id="rId1"/>
  <headerFooter alignWithMargins="0"/>
  <rowBreaks count="2" manualBreakCount="2">
    <brk id="67" max="16383" man="1"/>
    <brk id="84" max="16383" man="1"/>
  </rowBreak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S59"/>
  <sheetViews>
    <sheetView view="pageBreakPreview" topLeftCell="A37" zoomScale="136" zoomScaleNormal="100" zoomScaleSheetLayoutView="136" workbookViewId="0">
      <selection activeCell="P46" sqref="P46"/>
    </sheetView>
  </sheetViews>
  <sheetFormatPr defaultRowHeight="12.75" x14ac:dyDescent="0.2"/>
  <cols>
    <col min="1" max="1" width="8.33203125" style="79" customWidth="1"/>
    <col min="2" max="2" width="63.6640625" style="80" customWidth="1"/>
    <col min="3" max="3" width="14.33203125" style="81" customWidth="1"/>
    <col min="4" max="4" width="15.5" style="81" hidden="1" customWidth="1"/>
    <col min="5" max="5" width="14.5" style="81" hidden="1" customWidth="1"/>
    <col min="6" max="6" width="14.5" style="81" customWidth="1"/>
    <col min="7" max="7" width="14.1640625" style="81" customWidth="1"/>
    <col min="8" max="8" width="13.5" style="81" customWidth="1"/>
    <col min="9" max="12" width="15.83203125" style="81" hidden="1" customWidth="1"/>
    <col min="13" max="14" width="9.33203125" style="25"/>
    <col min="15" max="15" width="22.1640625" style="25" customWidth="1"/>
    <col min="16" max="16" width="18.83203125" style="25" customWidth="1"/>
    <col min="17" max="17" width="18" style="25" customWidth="1"/>
    <col min="18" max="259" width="9.33203125" style="25"/>
    <col min="260" max="260" width="19.5" style="25" customWidth="1"/>
    <col min="261" max="261" width="69.33203125" style="25" customWidth="1"/>
    <col min="262" max="262" width="21.5" style="25" customWidth="1"/>
    <col min="263" max="515" width="9.33203125" style="25"/>
    <col min="516" max="516" width="19.5" style="25" customWidth="1"/>
    <col min="517" max="517" width="69.33203125" style="25" customWidth="1"/>
    <col min="518" max="518" width="21.5" style="25" customWidth="1"/>
    <col min="519" max="771" width="9.33203125" style="25"/>
    <col min="772" max="772" width="19.5" style="25" customWidth="1"/>
    <col min="773" max="773" width="69.33203125" style="25" customWidth="1"/>
    <col min="774" max="774" width="21.5" style="25" customWidth="1"/>
    <col min="775" max="1027" width="9.33203125" style="25"/>
    <col min="1028" max="1028" width="19.5" style="25" customWidth="1"/>
    <col min="1029" max="1029" width="69.33203125" style="25" customWidth="1"/>
    <col min="1030" max="1030" width="21.5" style="25" customWidth="1"/>
    <col min="1031" max="1283" width="9.33203125" style="25"/>
    <col min="1284" max="1284" width="19.5" style="25" customWidth="1"/>
    <col min="1285" max="1285" width="69.33203125" style="25" customWidth="1"/>
    <col min="1286" max="1286" width="21.5" style="25" customWidth="1"/>
    <col min="1287" max="1539" width="9.33203125" style="25"/>
    <col min="1540" max="1540" width="19.5" style="25" customWidth="1"/>
    <col min="1541" max="1541" width="69.33203125" style="25" customWidth="1"/>
    <col min="1542" max="1542" width="21.5" style="25" customWidth="1"/>
    <col min="1543" max="1795" width="9.33203125" style="25"/>
    <col min="1796" max="1796" width="19.5" style="25" customWidth="1"/>
    <col min="1797" max="1797" width="69.33203125" style="25" customWidth="1"/>
    <col min="1798" max="1798" width="21.5" style="25" customWidth="1"/>
    <col min="1799" max="2051" width="9.33203125" style="25"/>
    <col min="2052" max="2052" width="19.5" style="25" customWidth="1"/>
    <col min="2053" max="2053" width="69.33203125" style="25" customWidth="1"/>
    <col min="2054" max="2054" width="21.5" style="25" customWidth="1"/>
    <col min="2055" max="2307" width="9.33203125" style="25"/>
    <col min="2308" max="2308" width="19.5" style="25" customWidth="1"/>
    <col min="2309" max="2309" width="69.33203125" style="25" customWidth="1"/>
    <col min="2310" max="2310" width="21.5" style="25" customWidth="1"/>
    <col min="2311" max="2563" width="9.33203125" style="25"/>
    <col min="2564" max="2564" width="19.5" style="25" customWidth="1"/>
    <col min="2565" max="2565" width="69.33203125" style="25" customWidth="1"/>
    <col min="2566" max="2566" width="21.5" style="25" customWidth="1"/>
    <col min="2567" max="2819" width="9.33203125" style="25"/>
    <col min="2820" max="2820" width="19.5" style="25" customWidth="1"/>
    <col min="2821" max="2821" width="69.33203125" style="25" customWidth="1"/>
    <col min="2822" max="2822" width="21.5" style="25" customWidth="1"/>
    <col min="2823" max="3075" width="9.33203125" style="25"/>
    <col min="3076" max="3076" width="19.5" style="25" customWidth="1"/>
    <col min="3077" max="3077" width="69.33203125" style="25" customWidth="1"/>
    <col min="3078" max="3078" width="21.5" style="25" customWidth="1"/>
    <col min="3079" max="3331" width="9.33203125" style="25"/>
    <col min="3332" max="3332" width="19.5" style="25" customWidth="1"/>
    <col min="3333" max="3333" width="69.33203125" style="25" customWidth="1"/>
    <col min="3334" max="3334" width="21.5" style="25" customWidth="1"/>
    <col min="3335" max="3587" width="9.33203125" style="25"/>
    <col min="3588" max="3588" width="19.5" style="25" customWidth="1"/>
    <col min="3589" max="3589" width="69.33203125" style="25" customWidth="1"/>
    <col min="3590" max="3590" width="21.5" style="25" customWidth="1"/>
    <col min="3591" max="3843" width="9.33203125" style="25"/>
    <col min="3844" max="3844" width="19.5" style="25" customWidth="1"/>
    <col min="3845" max="3845" width="69.33203125" style="25" customWidth="1"/>
    <col min="3846" max="3846" width="21.5" style="25" customWidth="1"/>
    <col min="3847" max="4099" width="9.33203125" style="25"/>
    <col min="4100" max="4100" width="19.5" style="25" customWidth="1"/>
    <col min="4101" max="4101" width="69.33203125" style="25" customWidth="1"/>
    <col min="4102" max="4102" width="21.5" style="25" customWidth="1"/>
    <col min="4103" max="4355" width="9.33203125" style="25"/>
    <col min="4356" max="4356" width="19.5" style="25" customWidth="1"/>
    <col min="4357" max="4357" width="69.33203125" style="25" customWidth="1"/>
    <col min="4358" max="4358" width="21.5" style="25" customWidth="1"/>
    <col min="4359" max="4611" width="9.33203125" style="25"/>
    <col min="4612" max="4612" width="19.5" style="25" customWidth="1"/>
    <col min="4613" max="4613" width="69.33203125" style="25" customWidth="1"/>
    <col min="4614" max="4614" width="21.5" style="25" customWidth="1"/>
    <col min="4615" max="4867" width="9.33203125" style="25"/>
    <col min="4868" max="4868" width="19.5" style="25" customWidth="1"/>
    <col min="4869" max="4869" width="69.33203125" style="25" customWidth="1"/>
    <col min="4870" max="4870" width="21.5" style="25" customWidth="1"/>
    <col min="4871" max="5123" width="9.33203125" style="25"/>
    <col min="5124" max="5124" width="19.5" style="25" customWidth="1"/>
    <col min="5125" max="5125" width="69.33203125" style="25" customWidth="1"/>
    <col min="5126" max="5126" width="21.5" style="25" customWidth="1"/>
    <col min="5127" max="5379" width="9.33203125" style="25"/>
    <col min="5380" max="5380" width="19.5" style="25" customWidth="1"/>
    <col min="5381" max="5381" width="69.33203125" style="25" customWidth="1"/>
    <col min="5382" max="5382" width="21.5" style="25" customWidth="1"/>
    <col min="5383" max="5635" width="9.33203125" style="25"/>
    <col min="5636" max="5636" width="19.5" style="25" customWidth="1"/>
    <col min="5637" max="5637" width="69.33203125" style="25" customWidth="1"/>
    <col min="5638" max="5638" width="21.5" style="25" customWidth="1"/>
    <col min="5639" max="5891" width="9.33203125" style="25"/>
    <col min="5892" max="5892" width="19.5" style="25" customWidth="1"/>
    <col min="5893" max="5893" width="69.33203125" style="25" customWidth="1"/>
    <col min="5894" max="5894" width="21.5" style="25" customWidth="1"/>
    <col min="5895" max="6147" width="9.33203125" style="25"/>
    <col min="6148" max="6148" width="19.5" style="25" customWidth="1"/>
    <col min="6149" max="6149" width="69.33203125" style="25" customWidth="1"/>
    <col min="6150" max="6150" width="21.5" style="25" customWidth="1"/>
    <col min="6151" max="6403" width="9.33203125" style="25"/>
    <col min="6404" max="6404" width="19.5" style="25" customWidth="1"/>
    <col min="6405" max="6405" width="69.33203125" style="25" customWidth="1"/>
    <col min="6406" max="6406" width="21.5" style="25" customWidth="1"/>
    <col min="6407" max="6659" width="9.33203125" style="25"/>
    <col min="6660" max="6660" width="19.5" style="25" customWidth="1"/>
    <col min="6661" max="6661" width="69.33203125" style="25" customWidth="1"/>
    <col min="6662" max="6662" width="21.5" style="25" customWidth="1"/>
    <col min="6663" max="6915" width="9.33203125" style="25"/>
    <col min="6916" max="6916" width="19.5" style="25" customWidth="1"/>
    <col min="6917" max="6917" width="69.33203125" style="25" customWidth="1"/>
    <col min="6918" max="6918" width="21.5" style="25" customWidth="1"/>
    <col min="6919" max="7171" width="9.33203125" style="25"/>
    <col min="7172" max="7172" width="19.5" style="25" customWidth="1"/>
    <col min="7173" max="7173" width="69.33203125" style="25" customWidth="1"/>
    <col min="7174" max="7174" width="21.5" style="25" customWidth="1"/>
    <col min="7175" max="7427" width="9.33203125" style="25"/>
    <col min="7428" max="7428" width="19.5" style="25" customWidth="1"/>
    <col min="7429" max="7429" width="69.33203125" style="25" customWidth="1"/>
    <col min="7430" max="7430" width="21.5" style="25" customWidth="1"/>
    <col min="7431" max="7683" width="9.33203125" style="25"/>
    <col min="7684" max="7684" width="19.5" style="25" customWidth="1"/>
    <col min="7685" max="7685" width="69.33203125" style="25" customWidth="1"/>
    <col min="7686" max="7686" width="21.5" style="25" customWidth="1"/>
    <col min="7687" max="7939" width="9.33203125" style="25"/>
    <col min="7940" max="7940" width="19.5" style="25" customWidth="1"/>
    <col min="7941" max="7941" width="69.33203125" style="25" customWidth="1"/>
    <col min="7942" max="7942" width="21.5" style="25" customWidth="1"/>
    <col min="7943" max="8195" width="9.33203125" style="25"/>
    <col min="8196" max="8196" width="19.5" style="25" customWidth="1"/>
    <col min="8197" max="8197" width="69.33203125" style="25" customWidth="1"/>
    <col min="8198" max="8198" width="21.5" style="25" customWidth="1"/>
    <col min="8199" max="8451" width="9.33203125" style="25"/>
    <col min="8452" max="8452" width="19.5" style="25" customWidth="1"/>
    <col min="8453" max="8453" width="69.33203125" style="25" customWidth="1"/>
    <col min="8454" max="8454" width="21.5" style="25" customWidth="1"/>
    <col min="8455" max="8707" width="9.33203125" style="25"/>
    <col min="8708" max="8708" width="19.5" style="25" customWidth="1"/>
    <col min="8709" max="8709" width="69.33203125" style="25" customWidth="1"/>
    <col min="8710" max="8710" width="21.5" style="25" customWidth="1"/>
    <col min="8711" max="8963" width="9.33203125" style="25"/>
    <col min="8964" max="8964" width="19.5" style="25" customWidth="1"/>
    <col min="8965" max="8965" width="69.33203125" style="25" customWidth="1"/>
    <col min="8966" max="8966" width="21.5" style="25" customWidth="1"/>
    <col min="8967" max="9219" width="9.33203125" style="25"/>
    <col min="9220" max="9220" width="19.5" style="25" customWidth="1"/>
    <col min="9221" max="9221" width="69.33203125" style="25" customWidth="1"/>
    <col min="9222" max="9222" width="21.5" style="25" customWidth="1"/>
    <col min="9223" max="9475" width="9.33203125" style="25"/>
    <col min="9476" max="9476" width="19.5" style="25" customWidth="1"/>
    <col min="9477" max="9477" width="69.33203125" style="25" customWidth="1"/>
    <col min="9478" max="9478" width="21.5" style="25" customWidth="1"/>
    <col min="9479" max="9731" width="9.33203125" style="25"/>
    <col min="9732" max="9732" width="19.5" style="25" customWidth="1"/>
    <col min="9733" max="9733" width="69.33203125" style="25" customWidth="1"/>
    <col min="9734" max="9734" width="21.5" style="25" customWidth="1"/>
    <col min="9735" max="9987" width="9.33203125" style="25"/>
    <col min="9988" max="9988" width="19.5" style="25" customWidth="1"/>
    <col min="9989" max="9989" width="69.33203125" style="25" customWidth="1"/>
    <col min="9990" max="9990" width="21.5" style="25" customWidth="1"/>
    <col min="9991" max="10243" width="9.33203125" style="25"/>
    <col min="10244" max="10244" width="19.5" style="25" customWidth="1"/>
    <col min="10245" max="10245" width="69.33203125" style="25" customWidth="1"/>
    <col min="10246" max="10246" width="21.5" style="25" customWidth="1"/>
    <col min="10247" max="10499" width="9.33203125" style="25"/>
    <col min="10500" max="10500" width="19.5" style="25" customWidth="1"/>
    <col min="10501" max="10501" width="69.33203125" style="25" customWidth="1"/>
    <col min="10502" max="10502" width="21.5" style="25" customWidth="1"/>
    <col min="10503" max="10755" width="9.33203125" style="25"/>
    <col min="10756" max="10756" width="19.5" style="25" customWidth="1"/>
    <col min="10757" max="10757" width="69.33203125" style="25" customWidth="1"/>
    <col min="10758" max="10758" width="21.5" style="25" customWidth="1"/>
    <col min="10759" max="11011" width="9.33203125" style="25"/>
    <col min="11012" max="11012" width="19.5" style="25" customWidth="1"/>
    <col min="11013" max="11013" width="69.33203125" style="25" customWidth="1"/>
    <col min="11014" max="11014" width="21.5" style="25" customWidth="1"/>
    <col min="11015" max="11267" width="9.33203125" style="25"/>
    <col min="11268" max="11268" width="19.5" style="25" customWidth="1"/>
    <col min="11269" max="11269" width="69.33203125" style="25" customWidth="1"/>
    <col min="11270" max="11270" width="21.5" style="25" customWidth="1"/>
    <col min="11271" max="11523" width="9.33203125" style="25"/>
    <col min="11524" max="11524" width="19.5" style="25" customWidth="1"/>
    <col min="11525" max="11525" width="69.33203125" style="25" customWidth="1"/>
    <col min="11526" max="11526" width="21.5" style="25" customWidth="1"/>
    <col min="11527" max="11779" width="9.33203125" style="25"/>
    <col min="11780" max="11780" width="19.5" style="25" customWidth="1"/>
    <col min="11781" max="11781" width="69.33203125" style="25" customWidth="1"/>
    <col min="11782" max="11782" width="21.5" style="25" customWidth="1"/>
    <col min="11783" max="12035" width="9.33203125" style="25"/>
    <col min="12036" max="12036" width="19.5" style="25" customWidth="1"/>
    <col min="12037" max="12037" width="69.33203125" style="25" customWidth="1"/>
    <col min="12038" max="12038" width="21.5" style="25" customWidth="1"/>
    <col min="12039" max="12291" width="9.33203125" style="25"/>
    <col min="12292" max="12292" width="19.5" style="25" customWidth="1"/>
    <col min="12293" max="12293" width="69.33203125" style="25" customWidth="1"/>
    <col min="12294" max="12294" width="21.5" style="25" customWidth="1"/>
    <col min="12295" max="12547" width="9.33203125" style="25"/>
    <col min="12548" max="12548" width="19.5" style="25" customWidth="1"/>
    <col min="12549" max="12549" width="69.33203125" style="25" customWidth="1"/>
    <col min="12550" max="12550" width="21.5" style="25" customWidth="1"/>
    <col min="12551" max="12803" width="9.33203125" style="25"/>
    <col min="12804" max="12804" width="19.5" style="25" customWidth="1"/>
    <col min="12805" max="12805" width="69.33203125" style="25" customWidth="1"/>
    <col min="12806" max="12806" width="21.5" style="25" customWidth="1"/>
    <col min="12807" max="13059" width="9.33203125" style="25"/>
    <col min="13060" max="13060" width="19.5" style="25" customWidth="1"/>
    <col min="13061" max="13061" width="69.33203125" style="25" customWidth="1"/>
    <col min="13062" max="13062" width="21.5" style="25" customWidth="1"/>
    <col min="13063" max="13315" width="9.33203125" style="25"/>
    <col min="13316" max="13316" width="19.5" style="25" customWidth="1"/>
    <col min="13317" max="13317" width="69.33203125" style="25" customWidth="1"/>
    <col min="13318" max="13318" width="21.5" style="25" customWidth="1"/>
    <col min="13319" max="13571" width="9.33203125" style="25"/>
    <col min="13572" max="13572" width="19.5" style="25" customWidth="1"/>
    <col min="13573" max="13573" width="69.33203125" style="25" customWidth="1"/>
    <col min="13574" max="13574" width="21.5" style="25" customWidth="1"/>
    <col min="13575" max="13827" width="9.33203125" style="25"/>
    <col min="13828" max="13828" width="19.5" style="25" customWidth="1"/>
    <col min="13829" max="13829" width="69.33203125" style="25" customWidth="1"/>
    <col min="13830" max="13830" width="21.5" style="25" customWidth="1"/>
    <col min="13831" max="14083" width="9.33203125" style="25"/>
    <col min="14084" max="14084" width="19.5" style="25" customWidth="1"/>
    <col min="14085" max="14085" width="69.33203125" style="25" customWidth="1"/>
    <col min="14086" max="14086" width="21.5" style="25" customWidth="1"/>
    <col min="14087" max="14339" width="9.33203125" style="25"/>
    <col min="14340" max="14340" width="19.5" style="25" customWidth="1"/>
    <col min="14341" max="14341" width="69.33203125" style="25" customWidth="1"/>
    <col min="14342" max="14342" width="21.5" style="25" customWidth="1"/>
    <col min="14343" max="14595" width="9.33203125" style="25"/>
    <col min="14596" max="14596" width="19.5" style="25" customWidth="1"/>
    <col min="14597" max="14597" width="69.33203125" style="25" customWidth="1"/>
    <col min="14598" max="14598" width="21.5" style="25" customWidth="1"/>
    <col min="14599" max="14851" width="9.33203125" style="25"/>
    <col min="14852" max="14852" width="19.5" style="25" customWidth="1"/>
    <col min="14853" max="14853" width="69.33203125" style="25" customWidth="1"/>
    <col min="14854" max="14854" width="21.5" style="25" customWidth="1"/>
    <col min="14855" max="15107" width="9.33203125" style="25"/>
    <col min="15108" max="15108" width="19.5" style="25" customWidth="1"/>
    <col min="15109" max="15109" width="69.33203125" style="25" customWidth="1"/>
    <col min="15110" max="15110" width="21.5" style="25" customWidth="1"/>
    <col min="15111" max="15363" width="9.33203125" style="25"/>
    <col min="15364" max="15364" width="19.5" style="25" customWidth="1"/>
    <col min="15365" max="15365" width="69.33203125" style="25" customWidth="1"/>
    <col min="15366" max="15366" width="21.5" style="25" customWidth="1"/>
    <col min="15367" max="15619" width="9.33203125" style="25"/>
    <col min="15620" max="15620" width="19.5" style="25" customWidth="1"/>
    <col min="15621" max="15621" width="69.33203125" style="25" customWidth="1"/>
    <col min="15622" max="15622" width="21.5" style="25" customWidth="1"/>
    <col min="15623" max="15875" width="9.33203125" style="25"/>
    <col min="15876" max="15876" width="19.5" style="25" customWidth="1"/>
    <col min="15877" max="15877" width="69.33203125" style="25" customWidth="1"/>
    <col min="15878" max="15878" width="21.5" style="25" customWidth="1"/>
    <col min="15879" max="16131" width="9.33203125" style="25"/>
    <col min="16132" max="16132" width="19.5" style="25" customWidth="1"/>
    <col min="16133" max="16133" width="69.33203125" style="25" customWidth="1"/>
    <col min="16134" max="16134" width="21.5" style="25" customWidth="1"/>
    <col min="16135" max="16384" width="9.33203125" style="25"/>
  </cols>
  <sheetData>
    <row r="1" spans="1:12" x14ac:dyDescent="0.2">
      <c r="A1" s="1663" t="s">
        <v>837</v>
      </c>
      <c r="B1" s="1663"/>
      <c r="C1" s="1663"/>
      <c r="D1" s="1663"/>
      <c r="E1" s="1663"/>
      <c r="F1" s="1663"/>
      <c r="G1" s="1663"/>
      <c r="H1" s="1663"/>
      <c r="I1" s="25"/>
      <c r="J1" s="25"/>
      <c r="K1" s="25"/>
      <c r="L1" s="25"/>
    </row>
    <row r="2" spans="1:12" x14ac:dyDescent="0.2">
      <c r="A2" s="1663" t="s">
        <v>724</v>
      </c>
      <c r="B2" s="1663"/>
      <c r="C2" s="1663"/>
      <c r="D2" s="1663"/>
      <c r="E2" s="1663"/>
      <c r="F2" s="1663"/>
      <c r="G2" s="1663"/>
      <c r="H2" s="1663"/>
      <c r="I2" s="25"/>
      <c r="J2" s="25"/>
      <c r="K2" s="25"/>
      <c r="L2" s="25"/>
    </row>
    <row r="3" spans="1:12" s="24" customFormat="1" ht="19.5" customHeight="1" x14ac:dyDescent="0.2">
      <c r="A3" s="241" t="s">
        <v>385</v>
      </c>
      <c r="B3" s="242"/>
      <c r="C3" s="239"/>
      <c r="D3" s="239"/>
      <c r="E3" s="239"/>
      <c r="F3" s="239"/>
      <c r="G3" s="239"/>
      <c r="H3" s="239"/>
      <c r="I3" s="239"/>
      <c r="J3" s="239"/>
      <c r="K3" s="239"/>
      <c r="L3" s="239"/>
    </row>
    <row r="4" spans="1:12" s="40" customFormat="1" ht="21.2" customHeight="1" x14ac:dyDescent="0.2">
      <c r="A4" s="1662" t="s">
        <v>232</v>
      </c>
      <c r="B4" s="1662"/>
      <c r="C4" s="1662"/>
      <c r="D4" s="1662"/>
      <c r="E4" s="1662"/>
      <c r="F4" s="1662"/>
      <c r="G4" s="1662"/>
      <c r="H4" s="1662"/>
    </row>
    <row r="5" spans="1:12" s="40" customFormat="1" ht="21.2" customHeight="1" x14ac:dyDescent="0.2">
      <c r="A5" s="1662" t="str">
        <f>'26._államig_össz_bev'!A5:C5</f>
        <v>2023. ÉVI KÖLTSÉGVETÉS</v>
      </c>
      <c r="B5" s="1662"/>
      <c r="C5" s="1662"/>
      <c r="D5" s="1662"/>
      <c r="E5" s="1662"/>
      <c r="F5" s="1662"/>
      <c r="G5" s="1662"/>
      <c r="H5" s="1662"/>
    </row>
    <row r="6" spans="1:12" s="40" customFormat="1" ht="21.2" customHeight="1" x14ac:dyDescent="0.2">
      <c r="A6" s="1662" t="s">
        <v>401</v>
      </c>
      <c r="B6" s="1662"/>
      <c r="C6" s="1662"/>
      <c r="D6" s="1662"/>
      <c r="E6" s="1662"/>
      <c r="F6" s="1662"/>
      <c r="G6" s="1662"/>
      <c r="H6" s="1662"/>
    </row>
    <row r="7" spans="1:12" s="40" customFormat="1" ht="15.75" x14ac:dyDescent="0.2">
      <c r="A7" s="240"/>
      <c r="B7" s="240"/>
      <c r="C7" s="240"/>
      <c r="D7" s="240"/>
      <c r="E7" s="240"/>
      <c r="F7" s="240"/>
      <c r="G7" s="240"/>
      <c r="H7" s="240"/>
      <c r="I7" s="240"/>
      <c r="J7" s="240"/>
      <c r="K7" s="240"/>
      <c r="L7" s="240"/>
    </row>
    <row r="8" spans="1:12" ht="14.25" thickBot="1" x14ac:dyDescent="0.3">
      <c r="A8" s="1692" t="s">
        <v>385</v>
      </c>
      <c r="B8" s="1692"/>
      <c r="C8" s="1692"/>
      <c r="D8" s="1692"/>
      <c r="E8" s="243"/>
      <c r="F8" s="243"/>
      <c r="G8" s="243"/>
      <c r="H8" s="243" t="s">
        <v>362</v>
      </c>
      <c r="I8" s="243"/>
      <c r="J8" s="243"/>
      <c r="K8" s="243"/>
      <c r="L8" s="243"/>
    </row>
    <row r="9" spans="1:12" s="48" customFormat="1" ht="62.45" customHeight="1" thickBot="1" x14ac:dyDescent="0.25">
      <c r="A9" s="45" t="s">
        <v>129</v>
      </c>
      <c r="B9" s="772" t="s">
        <v>34</v>
      </c>
      <c r="C9" s="94" t="str">
        <f>'26._államig_össz_bev'!C9</f>
        <v>2023. évi eredeti előirányzat
2/2023. (II.14.)</v>
      </c>
      <c r="D9" s="262" t="str">
        <f>'26._államig_össz_bev'!D9</f>
        <v>Módosított előirányzat a 14/2023.  (VI.29.)  rendelet szerint</v>
      </c>
      <c r="E9" s="94" t="str">
        <f>'26._államig_össz_bev'!E9</f>
        <v>Módosított előirányzat a 18/2023. (IX.26.)  rendelet szerint</v>
      </c>
      <c r="F9" s="94" t="str">
        <f>'26._államig_össz_bev'!F9</f>
        <v>Módosított előirányzat a 23/2023. (XII.14.)  rendelet szerint</v>
      </c>
      <c r="G9" s="94" t="str">
        <f>'26._államig_össz_bev'!G9</f>
        <v>Módosított előirányzat a …../2024. (II…..)  rendelet szerint</v>
      </c>
      <c r="H9" s="109" t="str">
        <f>'26._államig_össz_bev'!H9</f>
        <v>Változás a 23/2023. (XII.14) rendelethez képest</v>
      </c>
      <c r="I9" s="262" t="str">
        <f>'26._államig_össz_bev'!I9</f>
        <v>2023. évi teljesítés              2023.06.30-ig</v>
      </c>
      <c r="J9" s="94" t="str">
        <f>'26._államig_össz_bev'!J9</f>
        <v>2023. évi teljesítés              2023.09.30-ig</v>
      </c>
      <c r="K9" s="94" t="str">
        <f>'26._államig_össz_bev'!K9</f>
        <v>2023. évi teljesítés              2023.12.31-ig</v>
      </c>
      <c r="L9" s="94" t="str">
        <f>'26._államig_össz_bev'!L9</f>
        <v>Teljesítés %-a</v>
      </c>
    </row>
    <row r="10" spans="1:12" s="48" customFormat="1" ht="14.25" customHeight="1" thickBot="1" x14ac:dyDescent="0.25">
      <c r="A10" s="45" t="s">
        <v>297</v>
      </c>
      <c r="B10" s="46" t="s">
        <v>298</v>
      </c>
      <c r="C10" s="1168" t="s">
        <v>299</v>
      </c>
      <c r="D10" s="263" t="s">
        <v>300</v>
      </c>
      <c r="E10" s="46" t="s">
        <v>300</v>
      </c>
      <c r="F10" s="46" t="s">
        <v>300</v>
      </c>
      <c r="G10" s="46" t="s">
        <v>301</v>
      </c>
      <c r="H10" s="260" t="s">
        <v>388</v>
      </c>
      <c r="I10" s="260"/>
      <c r="J10" s="47"/>
      <c r="K10" s="47"/>
      <c r="L10" s="47"/>
    </row>
    <row r="11" spans="1:12" s="33" customFormat="1" ht="12.2" customHeight="1" thickBot="1" x14ac:dyDescent="0.25">
      <c r="A11" s="74" t="s">
        <v>12</v>
      </c>
      <c r="B11" s="981" t="s">
        <v>547</v>
      </c>
      <c r="C11" s="1200">
        <f>C12+C14+C15+C16+C17</f>
        <v>601850153</v>
      </c>
      <c r="D11" s="264">
        <f t="shared" ref="D11:K11" si="0">D12+D14+D15+D16+D17</f>
        <v>614718519</v>
      </c>
      <c r="E11" s="700">
        <f>E12+E14+E15+E16+E17</f>
        <v>691582447</v>
      </c>
      <c r="F11" s="700">
        <f t="shared" si="0"/>
        <v>691582447</v>
      </c>
      <c r="G11" s="700">
        <f t="shared" si="0"/>
        <v>691582447</v>
      </c>
      <c r="H11" s="75">
        <f>+G11-F11</f>
        <v>0</v>
      </c>
      <c r="I11" s="807">
        <f t="shared" si="0"/>
        <v>0</v>
      </c>
      <c r="J11" s="75">
        <f t="shared" si="0"/>
        <v>0</v>
      </c>
      <c r="K11" s="75">
        <f t="shared" si="0"/>
        <v>0</v>
      </c>
      <c r="L11" s="75" t="e">
        <f t="shared" ref="L11" si="1">L12+L14+L15+L16+L17+L24</f>
        <v>#DIV/0!</v>
      </c>
    </row>
    <row r="12" spans="1:12" ht="12.2" customHeight="1" x14ac:dyDescent="0.2">
      <c r="A12" s="96" t="s">
        <v>91</v>
      </c>
      <c r="B12" s="52" t="s">
        <v>68</v>
      </c>
      <c r="C12" s="114">
        <f>'27._önkorm_államig'!C89+'29._Hivatal_államig'!C54</f>
        <v>391438179</v>
      </c>
      <c r="D12" s="265">
        <f>'27._önkorm_államig'!D89+'29._Hivatal_államig'!D54</f>
        <v>395165979</v>
      </c>
      <c r="E12" s="701">
        <f>'27._önkorm_államig'!E89+'29._Hivatal_államig'!E54</f>
        <v>460247407</v>
      </c>
      <c r="F12" s="701">
        <f>'27._önkorm_államig'!F89+'29._Hivatal_államig'!F54</f>
        <v>460247407</v>
      </c>
      <c r="G12" s="701">
        <f>'27._önkorm_államig'!G89+'29._Hivatal_államig'!G54</f>
        <v>461043870</v>
      </c>
      <c r="H12" s="76">
        <f t="shared" ref="H12:H57" si="2">+G12-F12</f>
        <v>796463</v>
      </c>
      <c r="I12" s="808">
        <f>'27._önkorm_államig'!I89+'29._Hivatal_államig'!I54</f>
        <v>0</v>
      </c>
      <c r="J12" s="76">
        <f>'27._önkorm_államig'!J89+'29._Hivatal_államig'!J54</f>
        <v>0</v>
      </c>
      <c r="K12" s="76">
        <f>'27._önkorm_államig'!K89+'29._Hivatal_államig'!K54</f>
        <v>0</v>
      </c>
      <c r="L12" s="76">
        <f>'27._önkorm_államig'!L89+'29._Hivatal_államig'!L54</f>
        <v>0</v>
      </c>
    </row>
    <row r="13" spans="1:12" ht="12.2" customHeight="1" x14ac:dyDescent="0.2">
      <c r="A13" s="1182" t="s">
        <v>305</v>
      </c>
      <c r="B13" s="418" t="s">
        <v>270</v>
      </c>
      <c r="C13" s="111">
        <f>'27._önkorm_államig'!C90+'29._Hivatal_államig'!C55</f>
        <v>3000000</v>
      </c>
      <c r="D13" s="266">
        <f>'27._önkorm_államig'!D90+'29._Hivatal_államig'!D55</f>
        <v>3227800</v>
      </c>
      <c r="E13" s="693">
        <f>'27._önkorm_államig'!E90+'29._Hivatal_államig'!E55</f>
        <v>19977800</v>
      </c>
      <c r="F13" s="693">
        <f>'27._önkorm_államig'!F90+'29._Hivatal_államig'!F55</f>
        <v>19977800</v>
      </c>
      <c r="G13" s="693">
        <f>'27._önkorm_államig'!G90+'29._Hivatal_államig'!G55</f>
        <v>18779945</v>
      </c>
      <c r="H13" s="16">
        <f t="shared" si="2"/>
        <v>-1197855</v>
      </c>
      <c r="I13" s="756">
        <f>'27._önkorm_államig'!I90+'29._Hivatal_államig'!I55</f>
        <v>0</v>
      </c>
      <c r="J13" s="16">
        <f>'27._önkorm_államig'!J90+'29._Hivatal_államig'!J55</f>
        <v>0</v>
      </c>
      <c r="K13" s="16">
        <f>'27._önkorm_államig'!K90+'29._Hivatal_államig'!K55</f>
        <v>0</v>
      </c>
      <c r="L13" s="16">
        <f>'27._önkorm_államig'!L90+'29._Hivatal_államig'!L55</f>
        <v>0</v>
      </c>
    </row>
    <row r="14" spans="1:12" ht="12.2" customHeight="1" x14ac:dyDescent="0.2">
      <c r="A14" s="1182" t="s">
        <v>92</v>
      </c>
      <c r="B14" s="415" t="s">
        <v>87</v>
      </c>
      <c r="C14" s="486">
        <f>'27._önkorm_államig'!C91+'29._Hivatal_államig'!C56</f>
        <v>61678365</v>
      </c>
      <c r="D14" s="411">
        <f>'27._önkorm_államig'!D91+'29._Hivatal_államig'!D56</f>
        <v>62658365</v>
      </c>
      <c r="E14" s="694">
        <f>'27._önkorm_államig'!E91+'29._Hivatal_államig'!E56</f>
        <v>71975865</v>
      </c>
      <c r="F14" s="694">
        <f>'27._önkorm_államig'!F91+'29._Hivatal_államig'!F56</f>
        <v>71975865</v>
      </c>
      <c r="G14" s="694">
        <f>'27._önkorm_államig'!G91+'29._Hivatal_államig'!G56</f>
        <v>71179402</v>
      </c>
      <c r="H14" s="413">
        <f t="shared" si="2"/>
        <v>-796463</v>
      </c>
      <c r="I14" s="757">
        <f>'27._önkorm_államig'!I91+'29._Hivatal_államig'!I56</f>
        <v>0</v>
      </c>
      <c r="J14" s="413">
        <f>'27._önkorm_államig'!J91+'29._Hivatal_államig'!J56</f>
        <v>0</v>
      </c>
      <c r="K14" s="413">
        <f>'27._önkorm_államig'!K91+'29._Hivatal_államig'!K56</f>
        <v>0</v>
      </c>
      <c r="L14" s="413">
        <f>'27._önkorm_államig'!L91+'29._Hivatal_államig'!L56</f>
        <v>0</v>
      </c>
    </row>
    <row r="15" spans="1:12" ht="12.2" customHeight="1" x14ac:dyDescent="0.2">
      <c r="A15" s="1182" t="s">
        <v>93</v>
      </c>
      <c r="B15" s="415" t="s">
        <v>69</v>
      </c>
      <c r="C15" s="636">
        <f>'27._önkorm_államig'!C92+'29._Hivatal_államig'!C57</f>
        <v>146447629</v>
      </c>
      <c r="D15" s="755">
        <f>'27._önkorm_államig'!D92+'29._Hivatal_államig'!D57</f>
        <v>154608195</v>
      </c>
      <c r="E15" s="695">
        <f>'27._önkorm_államig'!E92+'29._Hivatal_államig'!E57</f>
        <v>157073195</v>
      </c>
      <c r="F15" s="695">
        <f>'27._önkorm_államig'!F92+'29._Hivatal_államig'!F57</f>
        <v>157073195</v>
      </c>
      <c r="G15" s="695">
        <f>'27._önkorm_államig'!G92+'29._Hivatal_államig'!G57</f>
        <v>157073195</v>
      </c>
      <c r="H15" s="652">
        <f t="shared" si="2"/>
        <v>0</v>
      </c>
      <c r="I15" s="759">
        <f>'27._önkorm_államig'!I92+'29._Hivatal_államig'!I57</f>
        <v>0</v>
      </c>
      <c r="J15" s="652">
        <f>'27._önkorm_államig'!J92+'29._Hivatal_államig'!J57</f>
        <v>0</v>
      </c>
      <c r="K15" s="652">
        <f>'27._önkorm_államig'!K92+'29._Hivatal_államig'!K57</f>
        <v>0</v>
      </c>
      <c r="L15" s="652">
        <f>'27._önkorm_államig'!L92+'29._Hivatal_államig'!L57</f>
        <v>0</v>
      </c>
    </row>
    <row r="16" spans="1:12" ht="12.2" customHeight="1" x14ac:dyDescent="0.2">
      <c r="A16" s="1182" t="s">
        <v>90</v>
      </c>
      <c r="B16" s="415" t="s">
        <v>80</v>
      </c>
      <c r="C16" s="636">
        <f>'27._önkorm_államig'!C93+'29._Hivatal_államig'!C58</f>
        <v>0</v>
      </c>
      <c r="D16" s="755">
        <f>'27._önkorm_államig'!D93+'29._Hivatal_államig'!D58</f>
        <v>0</v>
      </c>
      <c r="E16" s="695">
        <f>'27._önkorm_államig'!E93+'29._Hivatal_államig'!E58</f>
        <v>0</v>
      </c>
      <c r="F16" s="695">
        <f>'27._önkorm_államig'!F93+'29._Hivatal_államig'!F58</f>
        <v>0</v>
      </c>
      <c r="G16" s="695">
        <f>'27._önkorm_államig'!G93+'29._Hivatal_államig'!G58</f>
        <v>0</v>
      </c>
      <c r="H16" s="652">
        <f t="shared" si="2"/>
        <v>0</v>
      </c>
      <c r="I16" s="759">
        <f>'27._önkorm_államig'!I93+'29._Hivatal_államig'!I58</f>
        <v>0</v>
      </c>
      <c r="J16" s="652">
        <f>'27._önkorm_államig'!J93+'29._Hivatal_államig'!J58</f>
        <v>0</v>
      </c>
      <c r="K16" s="652">
        <f>'27._önkorm_államig'!K93+'29._Hivatal_államig'!K58</f>
        <v>0</v>
      </c>
      <c r="L16" s="652" t="e">
        <f>'27._önkorm_államig'!L93+'29._Hivatal_államig'!L58</f>
        <v>#DIV/0!</v>
      </c>
    </row>
    <row r="17" spans="1:12" ht="12.2" customHeight="1" x14ac:dyDescent="0.2">
      <c r="A17" s="1182" t="s">
        <v>147</v>
      </c>
      <c r="B17" s="53" t="s">
        <v>88</v>
      </c>
      <c r="C17" s="636">
        <f>'27._önkorm_államig'!C94+'29._Hivatal_államig'!C59</f>
        <v>2285980</v>
      </c>
      <c r="D17" s="755">
        <f t="shared" ref="D17:K17" si="3">SUM(D18:D24)</f>
        <v>2285980</v>
      </c>
      <c r="E17" s="695">
        <f>'27._önkorm_államig'!E94+'29._Hivatal_államig'!E59</f>
        <v>2285980</v>
      </c>
      <c r="F17" s="695">
        <f t="shared" si="3"/>
        <v>2285980</v>
      </c>
      <c r="G17" s="695">
        <f t="shared" si="3"/>
        <v>2285980</v>
      </c>
      <c r="H17" s="652">
        <f t="shared" si="2"/>
        <v>0</v>
      </c>
      <c r="I17" s="759">
        <f t="shared" si="3"/>
        <v>0</v>
      </c>
      <c r="J17" s="652">
        <f t="shared" si="3"/>
        <v>0</v>
      </c>
      <c r="K17" s="652">
        <f t="shared" si="3"/>
        <v>0</v>
      </c>
      <c r="L17" s="652">
        <f t="shared" ref="L17" si="4">SUM(L18:L23)</f>
        <v>0</v>
      </c>
    </row>
    <row r="18" spans="1:12" ht="12.2" customHeight="1" x14ac:dyDescent="0.2">
      <c r="A18" s="1182" t="s">
        <v>306</v>
      </c>
      <c r="B18" s="830" t="s">
        <v>554</v>
      </c>
      <c r="C18" s="636"/>
      <c r="D18" s="755">
        <f>'27._önkorm_államig'!D95</f>
        <v>0</v>
      </c>
      <c r="E18" s="695">
        <f>'27._önkorm_államig'!E95</f>
        <v>0</v>
      </c>
      <c r="F18" s="695">
        <f>'27._önkorm_államig'!F95</f>
        <v>0</v>
      </c>
      <c r="G18" s="695">
        <f>'27._önkorm_államig'!G95</f>
        <v>0</v>
      </c>
      <c r="H18" s="652">
        <f t="shared" si="2"/>
        <v>0</v>
      </c>
      <c r="I18" s="759">
        <f>'27._önkorm_államig'!I95</f>
        <v>0</v>
      </c>
      <c r="J18" s="652">
        <f>'27._önkorm_államig'!J95</f>
        <v>0</v>
      </c>
      <c r="K18" s="652">
        <f>'27._önkorm_államig'!K95</f>
        <v>0</v>
      </c>
      <c r="L18" s="652">
        <f>'27._önkorm_államig'!L95</f>
        <v>0</v>
      </c>
    </row>
    <row r="19" spans="1:12" ht="12.2" customHeight="1" x14ac:dyDescent="0.2">
      <c r="A19" s="1182" t="s">
        <v>307</v>
      </c>
      <c r="B19" s="982" t="s">
        <v>645</v>
      </c>
      <c r="C19" s="636">
        <f>'27._önkorm_államig'!C96+'29._Hivatal_államig'!C61</f>
        <v>0</v>
      </c>
      <c r="D19" s="755">
        <f>'27._önkorm_államig'!D97</f>
        <v>0</v>
      </c>
      <c r="E19" s="695">
        <f>'27._önkorm_államig'!E96+'29._Hivatal_államig'!E61</f>
        <v>0</v>
      </c>
      <c r="F19" s="695">
        <f>'27._önkorm_államig'!F97</f>
        <v>0</v>
      </c>
      <c r="G19" s="695">
        <f>'27._önkorm_államig'!G97</f>
        <v>0</v>
      </c>
      <c r="H19" s="652">
        <f t="shared" si="2"/>
        <v>0</v>
      </c>
      <c r="I19" s="759">
        <f>'27._önkorm_államig'!I97</f>
        <v>0</v>
      </c>
      <c r="J19" s="652">
        <f>'27._önkorm_államig'!J97</f>
        <v>0</v>
      </c>
      <c r="K19" s="652">
        <f>'27._önkorm_államig'!K97</f>
        <v>0</v>
      </c>
      <c r="L19" s="652">
        <f>'27._önkorm_államig'!L97</f>
        <v>0</v>
      </c>
    </row>
    <row r="20" spans="1:12" ht="12.2" customHeight="1" x14ac:dyDescent="0.2">
      <c r="A20" s="1182" t="s">
        <v>308</v>
      </c>
      <c r="B20" s="982" t="s">
        <v>644</v>
      </c>
      <c r="C20" s="636"/>
      <c r="D20" s="755">
        <f>'27._önkorm_államig'!D98</f>
        <v>0</v>
      </c>
      <c r="E20" s="695"/>
      <c r="F20" s="695">
        <f>'27._önkorm_államig'!F98</f>
        <v>0</v>
      </c>
      <c r="G20" s="695">
        <f>'27._önkorm_államig'!G98</f>
        <v>0</v>
      </c>
      <c r="H20" s="652">
        <f t="shared" si="2"/>
        <v>0</v>
      </c>
      <c r="I20" s="759">
        <f>'27._önkorm_államig'!I98</f>
        <v>0</v>
      </c>
      <c r="J20" s="652">
        <f>'27._önkorm_államig'!J98</f>
        <v>0</v>
      </c>
      <c r="K20" s="652">
        <f>'27._önkorm_államig'!K98</f>
        <v>0</v>
      </c>
      <c r="L20" s="652">
        <f>'27._önkorm_államig'!L98</f>
        <v>0</v>
      </c>
    </row>
    <row r="21" spans="1:12" ht="12.2" customHeight="1" x14ac:dyDescent="0.2">
      <c r="A21" s="1182" t="s">
        <v>309</v>
      </c>
      <c r="B21" s="982" t="s">
        <v>643</v>
      </c>
      <c r="C21" s="636">
        <f>'27._önkorm_államig'!C95+'29._Hivatal_államig'!C60</f>
        <v>2285980</v>
      </c>
      <c r="D21" s="755">
        <f>'27._önkorm_államig'!D95+'29._Hivatal_államig'!D60</f>
        <v>2285980</v>
      </c>
      <c r="E21" s="695">
        <f>'27._önkorm_államig'!E95+'29._Hivatal_államig'!E60</f>
        <v>2285980</v>
      </c>
      <c r="F21" s="695">
        <f>'27._önkorm_államig'!F95+'29._Hivatal_államig'!F60</f>
        <v>2285980</v>
      </c>
      <c r="G21" s="695">
        <f>'27._önkorm_államig'!G95+'29._Hivatal_államig'!G60</f>
        <v>2285980</v>
      </c>
      <c r="H21" s="652">
        <f t="shared" si="2"/>
        <v>0</v>
      </c>
      <c r="I21" s="759">
        <f>'27._önkorm_államig'!I99</f>
        <v>0</v>
      </c>
      <c r="J21" s="652">
        <f>'27._önkorm_államig'!J99</f>
        <v>0</v>
      </c>
      <c r="K21" s="652">
        <f>'27._önkorm_államig'!K99</f>
        <v>0</v>
      </c>
      <c r="L21" s="652">
        <f>'27._önkorm_államig'!L99</f>
        <v>0</v>
      </c>
    </row>
    <row r="22" spans="1:12" ht="12.2" customHeight="1" x14ac:dyDescent="0.2">
      <c r="A22" s="1182" t="s">
        <v>310</v>
      </c>
      <c r="B22" s="982" t="s">
        <v>648</v>
      </c>
      <c r="C22" s="636">
        <f>'27._önkorm_államig'!C99+'29._Hivatal_államig'!C64</f>
        <v>0</v>
      </c>
      <c r="D22" s="755">
        <f>'27._önkorm_államig'!D100</f>
        <v>0</v>
      </c>
      <c r="E22" s="695">
        <f>'27._önkorm_államig'!E99+'29._Hivatal_államig'!E64</f>
        <v>0</v>
      </c>
      <c r="F22" s="695">
        <f>'27._önkorm_államig'!F100</f>
        <v>0</v>
      </c>
      <c r="G22" s="695">
        <f>'27._önkorm_államig'!G100</f>
        <v>0</v>
      </c>
      <c r="H22" s="652">
        <f t="shared" si="2"/>
        <v>0</v>
      </c>
      <c r="I22" s="759">
        <f>'27._önkorm_államig'!I100</f>
        <v>0</v>
      </c>
      <c r="J22" s="652">
        <f>'27._önkorm_államig'!J100</f>
        <v>0</v>
      </c>
      <c r="K22" s="652">
        <f>'27._önkorm_államig'!K100</f>
        <v>0</v>
      </c>
      <c r="L22" s="652">
        <f>'27._önkorm_államig'!L100</f>
        <v>0</v>
      </c>
    </row>
    <row r="23" spans="1:12" ht="12.2" customHeight="1" x14ac:dyDescent="0.2">
      <c r="A23" s="1182" t="s">
        <v>361</v>
      </c>
      <c r="B23" s="982" t="s">
        <v>642</v>
      </c>
      <c r="C23" s="636">
        <f>'27._önkorm_államig'!C100+'29._Hivatal_államig'!C65</f>
        <v>0</v>
      </c>
      <c r="D23" s="755">
        <f>'27._önkorm_államig'!D101</f>
        <v>0</v>
      </c>
      <c r="E23" s="695">
        <f>'27._önkorm_államig'!E100+'29._Hivatal_államig'!E65</f>
        <v>0</v>
      </c>
      <c r="F23" s="695">
        <f>'27._önkorm_államig'!F101</f>
        <v>0</v>
      </c>
      <c r="G23" s="695">
        <f>'27._önkorm_államig'!G101</f>
        <v>0</v>
      </c>
      <c r="H23" s="652">
        <f t="shared" si="2"/>
        <v>0</v>
      </c>
      <c r="I23" s="759">
        <f>'27._önkorm_államig'!I101</f>
        <v>0</v>
      </c>
      <c r="J23" s="652">
        <f>'27._önkorm_államig'!J101</f>
        <v>0</v>
      </c>
      <c r="K23" s="652">
        <f>'27._önkorm_államig'!K101</f>
        <v>0</v>
      </c>
      <c r="L23" s="652">
        <f>'27._önkorm_államig'!L101</f>
        <v>0</v>
      </c>
    </row>
    <row r="24" spans="1:12" ht="12.2" customHeight="1" x14ac:dyDescent="0.2">
      <c r="A24" s="1182" t="s">
        <v>613</v>
      </c>
      <c r="B24" s="983" t="s">
        <v>647</v>
      </c>
      <c r="C24" s="1207"/>
      <c r="D24" s="799">
        <f t="shared" ref="D24:K24" si="5">+D25+D26</f>
        <v>0</v>
      </c>
      <c r="E24" s="702">
        <f>'27._önkorm_államig'!E101+'29._Hivatal_államig'!E66</f>
        <v>0</v>
      </c>
      <c r="F24" s="702">
        <f t="shared" si="5"/>
        <v>0</v>
      </c>
      <c r="G24" s="702">
        <f t="shared" si="5"/>
        <v>0</v>
      </c>
      <c r="H24" s="654">
        <f t="shared" si="2"/>
        <v>0</v>
      </c>
      <c r="I24" s="991">
        <f t="shared" si="5"/>
        <v>0</v>
      </c>
      <c r="J24" s="654">
        <f t="shared" si="5"/>
        <v>0</v>
      </c>
      <c r="K24" s="654">
        <f t="shared" si="5"/>
        <v>0</v>
      </c>
      <c r="L24" s="654">
        <f t="shared" ref="L24" si="6">+L25+L26</f>
        <v>0</v>
      </c>
    </row>
    <row r="25" spans="1:12" ht="12.75" customHeight="1" x14ac:dyDescent="0.2">
      <c r="A25" s="12" t="s">
        <v>614</v>
      </c>
      <c r="B25" s="984" t="s">
        <v>615</v>
      </c>
      <c r="C25" s="111"/>
      <c r="D25" s="266">
        <f>'27._önkorm_államig'!D102</f>
        <v>0</v>
      </c>
      <c r="E25" s="693">
        <f>'27._önkorm_államig'!E102+'29._Hivatal_államig'!E67</f>
        <v>0</v>
      </c>
      <c r="F25" s="693">
        <f>'27._önkorm_államig'!F102</f>
        <v>0</v>
      </c>
      <c r="G25" s="693">
        <f>'27._önkorm_államig'!G102</f>
        <v>0</v>
      </c>
      <c r="H25" s="16">
        <f t="shared" si="2"/>
        <v>0</v>
      </c>
      <c r="I25" s="756">
        <f>'27._önkorm_államig'!I102</f>
        <v>0</v>
      </c>
      <c r="J25" s="16">
        <f>'27._önkorm_államig'!J102</f>
        <v>0</v>
      </c>
      <c r="K25" s="16">
        <f>'27._önkorm_államig'!K102</f>
        <v>0</v>
      </c>
      <c r="L25" s="16">
        <f>'27._önkorm_államig'!L102</f>
        <v>0</v>
      </c>
    </row>
    <row r="26" spans="1:12" ht="12.75" customHeight="1" x14ac:dyDescent="0.2">
      <c r="A26" s="1184" t="s">
        <v>616</v>
      </c>
      <c r="B26" s="985" t="s">
        <v>617</v>
      </c>
      <c r="C26" s="486"/>
      <c r="D26" s="411">
        <f t="shared" ref="D26:K26" si="7">SUM(D27:D28)</f>
        <v>0</v>
      </c>
      <c r="E26" s="694">
        <f>'27._önkorm_államig'!E103+'29._Hivatal_államig'!E68</f>
        <v>0</v>
      </c>
      <c r="F26" s="694">
        <f t="shared" si="7"/>
        <v>0</v>
      </c>
      <c r="G26" s="694">
        <f t="shared" si="7"/>
        <v>0</v>
      </c>
      <c r="H26" s="413">
        <f t="shared" si="2"/>
        <v>0</v>
      </c>
      <c r="I26" s="757">
        <f t="shared" si="7"/>
        <v>0</v>
      </c>
      <c r="J26" s="413">
        <f t="shared" si="7"/>
        <v>0</v>
      </c>
      <c r="K26" s="413">
        <f t="shared" si="7"/>
        <v>0</v>
      </c>
      <c r="L26" s="413">
        <f t="shared" ref="L26" si="8">SUM(L27:L28)</f>
        <v>0</v>
      </c>
    </row>
    <row r="27" spans="1:12" ht="12.75" customHeight="1" x14ac:dyDescent="0.2">
      <c r="A27" s="1184" t="s">
        <v>618</v>
      </c>
      <c r="B27" s="986" t="s">
        <v>646</v>
      </c>
      <c r="C27" s="486"/>
      <c r="D27" s="411">
        <f>'27._önkorm_államig'!D104</f>
        <v>0</v>
      </c>
      <c r="E27" s="694">
        <f>'27._önkorm_államig'!E104+'29._Hivatal_államig'!E69</f>
        <v>0</v>
      </c>
      <c r="F27" s="694">
        <f>'27._önkorm_államig'!F104</f>
        <v>0</v>
      </c>
      <c r="G27" s="694">
        <f>'27._önkorm_államig'!G104</f>
        <v>0</v>
      </c>
      <c r="H27" s="413">
        <f t="shared" si="2"/>
        <v>0</v>
      </c>
      <c r="I27" s="757">
        <f>'27._önkorm_államig'!I104</f>
        <v>0</v>
      </c>
      <c r="J27" s="413">
        <f>'27._önkorm_államig'!J104</f>
        <v>0</v>
      </c>
      <c r="K27" s="413">
        <f>'27._önkorm_államig'!K104</f>
        <v>0</v>
      </c>
      <c r="L27" s="413">
        <f>'27._önkorm_államig'!L104</f>
        <v>0</v>
      </c>
    </row>
    <row r="28" spans="1:12" ht="12.75" customHeight="1" thickBot="1" x14ac:dyDescent="0.25">
      <c r="A28" s="1184" t="s">
        <v>619</v>
      </c>
      <c r="B28" s="986" t="s">
        <v>634</v>
      </c>
      <c r="C28" s="486"/>
      <c r="D28" s="411">
        <f>'27._önkorm_államig'!D105</f>
        <v>0</v>
      </c>
      <c r="E28" s="694"/>
      <c r="F28" s="694">
        <f>'27._önkorm_államig'!F105</f>
        <v>0</v>
      </c>
      <c r="G28" s="694">
        <f>'27._önkorm_államig'!G105</f>
        <v>0</v>
      </c>
      <c r="H28" s="413">
        <f t="shared" si="2"/>
        <v>0</v>
      </c>
      <c r="I28" s="757">
        <f>'27._önkorm_államig'!I105</f>
        <v>0</v>
      </c>
      <c r="J28" s="413">
        <f>'27._önkorm_államig'!J105</f>
        <v>0</v>
      </c>
      <c r="K28" s="413">
        <f>'27._önkorm_államig'!K105</f>
        <v>0</v>
      </c>
      <c r="L28" s="413">
        <f>'27._önkorm_államig'!L105</f>
        <v>0</v>
      </c>
    </row>
    <row r="29" spans="1:12" ht="12.2" customHeight="1" thickBot="1" x14ac:dyDescent="0.25">
      <c r="A29" s="14" t="s">
        <v>13</v>
      </c>
      <c r="B29" s="97" t="s">
        <v>384</v>
      </c>
      <c r="C29" s="110">
        <f>+C30+C32+C34</f>
        <v>6051164</v>
      </c>
      <c r="D29" s="268">
        <f t="shared" ref="D29:K29" si="9">+D30+D32+D34</f>
        <v>9051164</v>
      </c>
      <c r="E29" s="692">
        <f t="shared" si="9"/>
        <v>9051164</v>
      </c>
      <c r="F29" s="692">
        <f t="shared" si="9"/>
        <v>9051164</v>
      </c>
      <c r="G29" s="692">
        <f t="shared" si="9"/>
        <v>9051164</v>
      </c>
      <c r="H29" s="28">
        <f t="shared" si="2"/>
        <v>0</v>
      </c>
      <c r="I29" s="758">
        <f t="shared" si="9"/>
        <v>0</v>
      </c>
      <c r="J29" s="28">
        <f t="shared" si="9"/>
        <v>0</v>
      </c>
      <c r="K29" s="28">
        <f t="shared" si="9"/>
        <v>0</v>
      </c>
      <c r="L29" s="28" t="e">
        <f t="shared" ref="L29" si="10">+L30+L32+L34</f>
        <v>#DIV/0!</v>
      </c>
    </row>
    <row r="30" spans="1:12" ht="12.2" customHeight="1" x14ac:dyDescent="0.2">
      <c r="A30" s="12" t="s">
        <v>94</v>
      </c>
      <c r="B30" s="415" t="s">
        <v>119</v>
      </c>
      <c r="C30" s="111">
        <f>'27._önkorm_államig'!C107+'28._Int.össz_államig'!C62</f>
        <v>6051164</v>
      </c>
      <c r="D30" s="266">
        <f>'27._önkorm_államig'!D107+'28._Int.össz_államig'!D62</f>
        <v>9051164</v>
      </c>
      <c r="E30" s="693">
        <f>'27._önkorm_államig'!E107+'28._Int.össz_államig'!E62</f>
        <v>9051164</v>
      </c>
      <c r="F30" s="693">
        <f>'27._önkorm_államig'!F107+'28._Int.össz_államig'!F62</f>
        <v>9051164</v>
      </c>
      <c r="G30" s="693">
        <f>'27._önkorm_államig'!G107+'28._Int.össz_államig'!G62</f>
        <v>9051164</v>
      </c>
      <c r="H30" s="16">
        <f t="shared" si="2"/>
        <v>0</v>
      </c>
      <c r="I30" s="756">
        <f>'27._önkorm_államig'!I107+'28._Int.össz_államig'!I62</f>
        <v>0</v>
      </c>
      <c r="J30" s="16">
        <f>'27._önkorm_államig'!J107+'28._Int.össz_államig'!J62</f>
        <v>0</v>
      </c>
      <c r="K30" s="16">
        <f>'27._önkorm_államig'!K107+'28._Int.össz_államig'!K62</f>
        <v>0</v>
      </c>
      <c r="L30" s="16">
        <f>'27._önkorm_államig'!L107+'28._Int.össz_államig'!L62</f>
        <v>0</v>
      </c>
    </row>
    <row r="31" spans="1:12" ht="12.2" customHeight="1" x14ac:dyDescent="0.2">
      <c r="A31" s="12" t="s">
        <v>316</v>
      </c>
      <c r="B31" s="985" t="s">
        <v>225</v>
      </c>
      <c r="C31" s="111">
        <f>'27._önkorm_államig'!C108+'28._Int.össz_államig'!C63</f>
        <v>0</v>
      </c>
      <c r="D31" s="266">
        <f>'27._önkorm_államig'!D108+'28._Int.össz_államig'!D63</f>
        <v>0</v>
      </c>
      <c r="E31" s="693">
        <f>'27._önkorm_államig'!E108+'29._Hivatal_államig'!E73</f>
        <v>0</v>
      </c>
      <c r="F31" s="693">
        <f>'27._önkorm_államig'!F108+'28._Int.össz_államig'!F63</f>
        <v>0</v>
      </c>
      <c r="G31" s="693">
        <f>'27._önkorm_államig'!G108+'28._Int.össz_államig'!G63</f>
        <v>0</v>
      </c>
      <c r="H31" s="16">
        <f t="shared" si="2"/>
        <v>0</v>
      </c>
      <c r="I31" s="756">
        <f>'27._önkorm_államig'!I108+'28._Int.össz_államig'!I63</f>
        <v>0</v>
      </c>
      <c r="J31" s="16">
        <f>'27._önkorm_államig'!J108+'28._Int.össz_államig'!J63</f>
        <v>0</v>
      </c>
      <c r="K31" s="16">
        <f>'27._önkorm_államig'!K108+'28._Int.össz_államig'!K63</f>
        <v>0</v>
      </c>
      <c r="L31" s="16" t="e">
        <f>'27._önkorm_államig'!L108+'28._Int.össz_államig'!L63</f>
        <v>#DIV/0!</v>
      </c>
    </row>
    <row r="32" spans="1:12" ht="12.2" customHeight="1" x14ac:dyDescent="0.2">
      <c r="A32" s="12" t="s">
        <v>95</v>
      </c>
      <c r="B32" s="437" t="s">
        <v>2</v>
      </c>
      <c r="C32" s="486">
        <f>'27._önkorm_államig'!C109+'28._Int.össz_államig'!C64</f>
        <v>0</v>
      </c>
      <c r="D32" s="411">
        <f>'27._önkorm_államig'!D109+'28._Int.össz_államig'!D64</f>
        <v>0</v>
      </c>
      <c r="E32" s="694">
        <f>'27._önkorm_államig'!E109+'29._Hivatal_államig'!E74</f>
        <v>0</v>
      </c>
      <c r="F32" s="694">
        <f>'27._önkorm_államig'!F109+'28._Int.össz_államig'!F64</f>
        <v>0</v>
      </c>
      <c r="G32" s="694">
        <f>'27._önkorm_államig'!G109+'28._Int.össz_államig'!G64</f>
        <v>0</v>
      </c>
      <c r="H32" s="413">
        <f t="shared" si="2"/>
        <v>0</v>
      </c>
      <c r="I32" s="757">
        <f>'27._önkorm_államig'!I109+'28._Int.össz_államig'!I64</f>
        <v>0</v>
      </c>
      <c r="J32" s="413">
        <f>'27._önkorm_államig'!J109+'28._Int.össz_államig'!J64</f>
        <v>0</v>
      </c>
      <c r="K32" s="413">
        <f>'27._önkorm_államig'!K109+'28._Int.össz_államig'!K64</f>
        <v>0</v>
      </c>
      <c r="L32" s="413" t="e">
        <f>'27._önkorm_államig'!L109+'28._Int.össz_államig'!L64</f>
        <v>#DIV/0!</v>
      </c>
    </row>
    <row r="33" spans="1:19" ht="12.2" customHeight="1" x14ac:dyDescent="0.2">
      <c r="A33" s="12" t="s">
        <v>315</v>
      </c>
      <c r="B33" s="435" t="s">
        <v>553</v>
      </c>
      <c r="C33" s="486">
        <f>'27._önkorm_államig'!C110+'28._Int.össz_államig'!C65</f>
        <v>0</v>
      </c>
      <c r="D33" s="411">
        <f>'27._önkorm_államig'!D110+'28._Int.össz_államig'!D65</f>
        <v>0</v>
      </c>
      <c r="E33" s="694">
        <f>'27._önkorm_államig'!E110+'29._Hivatal_államig'!E75</f>
        <v>0</v>
      </c>
      <c r="F33" s="694">
        <f>'27._önkorm_államig'!F110+'28._Int.össz_államig'!F65</f>
        <v>0</v>
      </c>
      <c r="G33" s="694">
        <f>'27._önkorm_államig'!G110+'28._Int.össz_államig'!G65</f>
        <v>0</v>
      </c>
      <c r="H33" s="413">
        <f t="shared" si="2"/>
        <v>0</v>
      </c>
      <c r="I33" s="757">
        <f>'27._önkorm_államig'!I110+'28._Int.össz_államig'!I65</f>
        <v>0</v>
      </c>
      <c r="J33" s="413">
        <f>'27._önkorm_államig'!J110+'28._Int.össz_államig'!J65</f>
        <v>0</v>
      </c>
      <c r="K33" s="413">
        <f>'27._önkorm_államig'!K110+'28._Int.össz_államig'!K65</f>
        <v>0</v>
      </c>
      <c r="L33" s="413" t="e">
        <f>'27._önkorm_államig'!L110+'28._Int.össz_államig'!L65</f>
        <v>#DIV/0!</v>
      </c>
    </row>
    <row r="34" spans="1:19" ht="12.2" customHeight="1" x14ac:dyDescent="0.2">
      <c r="A34" s="12" t="s">
        <v>96</v>
      </c>
      <c r="B34" s="618" t="s">
        <v>268</v>
      </c>
      <c r="C34" s="486">
        <f>'27._önkorm_államig'!C111+'28._Int.össz_államig'!C66</f>
        <v>0</v>
      </c>
      <c r="D34" s="411">
        <f t="shared" ref="D34:K34" si="11">SUM(D35:D38)</f>
        <v>0</v>
      </c>
      <c r="E34" s="694">
        <f>'27._önkorm_államig'!E111+'29._Hivatal_államig'!E76</f>
        <v>0</v>
      </c>
      <c r="F34" s="694">
        <f t="shared" si="11"/>
        <v>0</v>
      </c>
      <c r="G34" s="694">
        <f t="shared" si="11"/>
        <v>0</v>
      </c>
      <c r="H34" s="413">
        <f t="shared" si="2"/>
        <v>0</v>
      </c>
      <c r="I34" s="757">
        <f t="shared" si="11"/>
        <v>0</v>
      </c>
      <c r="J34" s="413">
        <f t="shared" si="11"/>
        <v>0</v>
      </c>
      <c r="K34" s="413">
        <f t="shared" si="11"/>
        <v>0</v>
      </c>
      <c r="L34" s="413" t="e">
        <f t="shared" ref="L34" si="12">SUM(L35:L38)</f>
        <v>#DIV/0!</v>
      </c>
    </row>
    <row r="35" spans="1:19" ht="12.2" customHeight="1" x14ac:dyDescent="0.2">
      <c r="A35" s="12" t="s">
        <v>317</v>
      </c>
      <c r="B35" s="434" t="s">
        <v>226</v>
      </c>
      <c r="C35" s="486">
        <f>'27._önkorm_államig'!C112+'28._Int.össz_államig'!C67</f>
        <v>0</v>
      </c>
      <c r="D35" s="411">
        <f>'27._önkorm_államig'!D112</f>
        <v>0</v>
      </c>
      <c r="E35" s="694">
        <f>'27._önkorm_államig'!E112+'29._Hivatal_államig'!E77</f>
        <v>0</v>
      </c>
      <c r="F35" s="694">
        <f>'27._önkorm_államig'!F112</f>
        <v>0</v>
      </c>
      <c r="G35" s="694">
        <f>'27._önkorm_államig'!G112</f>
        <v>0</v>
      </c>
      <c r="H35" s="413">
        <f t="shared" si="2"/>
        <v>0</v>
      </c>
      <c r="I35" s="757">
        <f>'27._önkorm_államig'!I112</f>
        <v>0</v>
      </c>
      <c r="J35" s="413">
        <f>'27._önkorm_államig'!J112</f>
        <v>0</v>
      </c>
      <c r="K35" s="413">
        <f>'27._önkorm_államig'!K112</f>
        <v>0</v>
      </c>
      <c r="L35" s="413">
        <f>'27._önkorm_államig'!L112</f>
        <v>0</v>
      </c>
    </row>
    <row r="36" spans="1:19" ht="12.2" customHeight="1" x14ac:dyDescent="0.2">
      <c r="A36" s="12" t="s">
        <v>318</v>
      </c>
      <c r="B36" s="434" t="s">
        <v>227</v>
      </c>
      <c r="C36" s="486">
        <f>'27._önkorm_államig'!C113+'28._Int.össz_államig'!C68</f>
        <v>0</v>
      </c>
      <c r="D36" s="411">
        <f>'27._önkorm_államig'!D113+'28._Int.össz_államig'!D67</f>
        <v>0</v>
      </c>
      <c r="E36" s="694">
        <f>'27._önkorm_államig'!E113+'29._Hivatal_államig'!E78</f>
        <v>0</v>
      </c>
      <c r="F36" s="694">
        <f>'27._önkorm_államig'!F113+'28._Int.össz_államig'!F67</f>
        <v>0</v>
      </c>
      <c r="G36" s="694">
        <f>'27._önkorm_államig'!G113+'28._Int.össz_államig'!G67</f>
        <v>0</v>
      </c>
      <c r="H36" s="413">
        <f t="shared" si="2"/>
        <v>0</v>
      </c>
      <c r="I36" s="757">
        <f>'27._önkorm_államig'!I113+'28._Int.össz_államig'!I67</f>
        <v>0</v>
      </c>
      <c r="J36" s="413">
        <f>'27._önkorm_államig'!J113+'28._Int.össz_államig'!J67</f>
        <v>0</v>
      </c>
      <c r="K36" s="413">
        <f>'27._önkorm_államig'!K113+'28._Int.össz_államig'!K67</f>
        <v>0</v>
      </c>
      <c r="L36" s="413" t="e">
        <f>'27._önkorm_államig'!L113+'28._Int.össz_államig'!L67</f>
        <v>#DIV/0!</v>
      </c>
    </row>
    <row r="37" spans="1:19" ht="12.2" customHeight="1" x14ac:dyDescent="0.2">
      <c r="A37" s="12" t="s">
        <v>319</v>
      </c>
      <c r="B37" s="434" t="s">
        <v>224</v>
      </c>
      <c r="C37" s="486"/>
      <c r="D37" s="411">
        <f>'27._önkorm_államig'!D114</f>
        <v>0</v>
      </c>
      <c r="E37" s="694">
        <f>'27._önkorm_államig'!E114+'29._Hivatal_államig'!E79</f>
        <v>0</v>
      </c>
      <c r="F37" s="694">
        <f>'27._önkorm_államig'!F114</f>
        <v>0</v>
      </c>
      <c r="G37" s="694">
        <f>'27._önkorm_államig'!G114</f>
        <v>0</v>
      </c>
      <c r="H37" s="413">
        <f t="shared" si="2"/>
        <v>0</v>
      </c>
      <c r="I37" s="757">
        <f>'27._önkorm_államig'!I114</f>
        <v>0</v>
      </c>
      <c r="J37" s="413">
        <f>'27._önkorm_államig'!J114</f>
        <v>0</v>
      </c>
      <c r="K37" s="413">
        <f>'27._önkorm_államig'!K114</f>
        <v>0</v>
      </c>
      <c r="L37" s="413">
        <f>'27._önkorm_államig'!L114</f>
        <v>0</v>
      </c>
    </row>
    <row r="38" spans="1:19" ht="12.2" customHeight="1" thickBot="1" x14ac:dyDescent="0.25">
      <c r="A38" s="12" t="s">
        <v>320</v>
      </c>
      <c r="B38" s="434" t="s">
        <v>228</v>
      </c>
      <c r="C38" s="486">
        <f>'27._önkorm_államig'!C115+'28._Int.össz_államig'!C70</f>
        <v>0</v>
      </c>
      <c r="D38" s="411">
        <f>'27._önkorm_államig'!D115+'28._Int.össz_államig'!D68</f>
        <v>0</v>
      </c>
      <c r="E38" s="694">
        <f>'27._önkorm_államig'!E115+'29._Hivatal_államig'!E80</f>
        <v>0</v>
      </c>
      <c r="F38" s="694">
        <f>'27._önkorm_államig'!F115+'28._Int.össz_államig'!F68</f>
        <v>0</v>
      </c>
      <c r="G38" s="694">
        <f>'27._önkorm_államig'!G115+'28._Int.össz_államig'!G68</f>
        <v>0</v>
      </c>
      <c r="H38" s="413">
        <f t="shared" si="2"/>
        <v>0</v>
      </c>
      <c r="I38" s="757">
        <f>'27._önkorm_államig'!I115+'28._Int.össz_államig'!I68</f>
        <v>0</v>
      </c>
      <c r="J38" s="413">
        <f>'27._önkorm_államig'!J115+'28._Int.össz_államig'!J68</f>
        <v>0</v>
      </c>
      <c r="K38" s="413">
        <f>'27._önkorm_államig'!K115+'28._Int.össz_államig'!K68</f>
        <v>0</v>
      </c>
      <c r="L38" s="413" t="e">
        <f>'27._önkorm_államig'!L115+'28._Int.össz_államig'!L68</f>
        <v>#DIV/0!</v>
      </c>
    </row>
    <row r="39" spans="1:19" ht="12.2" customHeight="1" thickBot="1" x14ac:dyDescent="0.25">
      <c r="A39" s="14" t="s">
        <v>14</v>
      </c>
      <c r="B39" s="56" t="s">
        <v>540</v>
      </c>
      <c r="C39" s="1270">
        <f>C11+C29</f>
        <v>607901317</v>
      </c>
      <c r="D39" s="800">
        <f t="shared" ref="D39:K39" si="13">D11+D29</f>
        <v>623769683</v>
      </c>
      <c r="E39" s="703">
        <f t="shared" si="13"/>
        <v>700633611</v>
      </c>
      <c r="F39" s="703">
        <f t="shared" si="13"/>
        <v>700633611</v>
      </c>
      <c r="G39" s="703">
        <f t="shared" si="13"/>
        <v>700633611</v>
      </c>
      <c r="H39" s="357">
        <f t="shared" si="2"/>
        <v>0</v>
      </c>
      <c r="I39" s="1272">
        <f t="shared" si="13"/>
        <v>0</v>
      </c>
      <c r="J39" s="357">
        <f t="shared" si="13"/>
        <v>0</v>
      </c>
      <c r="K39" s="357">
        <f t="shared" si="13"/>
        <v>0</v>
      </c>
      <c r="L39" s="357" t="e">
        <f t="shared" ref="L39" si="14">L11+L29</f>
        <v>#DIV/0!</v>
      </c>
    </row>
    <row r="40" spans="1:19" ht="12.2" customHeight="1" thickBot="1" x14ac:dyDescent="0.25">
      <c r="A40" s="14" t="s">
        <v>15</v>
      </c>
      <c r="B40" s="56" t="s">
        <v>541</v>
      </c>
      <c r="C40" s="110">
        <f>+C41+C42+C43</f>
        <v>0</v>
      </c>
      <c r="D40" s="268">
        <f t="shared" ref="D40:K40" si="15">+D41+D42+D43</f>
        <v>0</v>
      </c>
      <c r="E40" s="692">
        <f t="shared" si="15"/>
        <v>0</v>
      </c>
      <c r="F40" s="692">
        <f t="shared" si="15"/>
        <v>0</v>
      </c>
      <c r="G40" s="692">
        <f t="shared" si="15"/>
        <v>0</v>
      </c>
      <c r="H40" s="28">
        <f t="shared" si="2"/>
        <v>0</v>
      </c>
      <c r="I40" s="758">
        <f t="shared" si="15"/>
        <v>0</v>
      </c>
      <c r="J40" s="28">
        <f t="shared" si="15"/>
        <v>0</v>
      </c>
      <c r="K40" s="28">
        <f t="shared" si="15"/>
        <v>0</v>
      </c>
      <c r="L40" s="28">
        <f t="shared" ref="L40" si="16">+L41+L42+L43</f>
        <v>0</v>
      </c>
      <c r="P40" s="1536"/>
    </row>
    <row r="41" spans="1:19" s="33" customFormat="1" ht="12.2" customHeight="1" x14ac:dyDescent="0.2">
      <c r="A41" s="12" t="s">
        <v>100</v>
      </c>
      <c r="B41" s="17" t="s">
        <v>658</v>
      </c>
      <c r="C41" s="486">
        <f>'27._önkorm_államig'!C118</f>
        <v>0</v>
      </c>
      <c r="D41" s="411">
        <f>'27._önkorm_államig'!D118</f>
        <v>0</v>
      </c>
      <c r="E41" s="694">
        <f>'27._önkorm_államig'!E118</f>
        <v>0</v>
      </c>
      <c r="F41" s="694">
        <f>'27._önkorm_államig'!F118</f>
        <v>0</v>
      </c>
      <c r="G41" s="694">
        <f>'27._önkorm_államig'!G118</f>
        <v>0</v>
      </c>
      <c r="H41" s="413">
        <f t="shared" si="2"/>
        <v>0</v>
      </c>
      <c r="I41" s="757">
        <f>'27._önkorm_államig'!I118</f>
        <v>0</v>
      </c>
      <c r="J41" s="413">
        <f>'27._önkorm_államig'!J118</f>
        <v>0</v>
      </c>
      <c r="K41" s="413">
        <f>'27._önkorm_államig'!K118</f>
        <v>0</v>
      </c>
      <c r="L41" s="413">
        <f>'27._önkorm_államig'!L118</f>
        <v>0</v>
      </c>
      <c r="N41" s="1571" t="s">
        <v>812</v>
      </c>
      <c r="O41" s="1572" t="s">
        <v>796</v>
      </c>
      <c r="P41" s="1535">
        <f>'26._önként_össz_bev'!H85</f>
        <v>-68212157</v>
      </c>
      <c r="Q41" s="1535"/>
      <c r="R41" s="1535"/>
      <c r="S41" s="25"/>
    </row>
    <row r="42" spans="1:19" ht="12.2" customHeight="1" x14ac:dyDescent="0.2">
      <c r="A42" s="12" t="s">
        <v>101</v>
      </c>
      <c r="B42" s="17" t="s">
        <v>657</v>
      </c>
      <c r="C42" s="486">
        <f>'27._önkorm_államig'!C119</f>
        <v>0</v>
      </c>
      <c r="D42" s="411">
        <f>'27._önkorm_államig'!D119</f>
        <v>0</v>
      </c>
      <c r="E42" s="694">
        <f>'27._önkorm_államig'!E119</f>
        <v>0</v>
      </c>
      <c r="F42" s="694">
        <f>'27._önkorm_államig'!F119</f>
        <v>0</v>
      </c>
      <c r="G42" s="694">
        <f>'27._önkorm_államig'!G119</f>
        <v>0</v>
      </c>
      <c r="H42" s="413">
        <f t="shared" si="2"/>
        <v>0</v>
      </c>
      <c r="I42" s="757">
        <f>'27._önkorm_államig'!I119</f>
        <v>0</v>
      </c>
      <c r="J42" s="413">
        <f>'27._önkorm_államig'!J119</f>
        <v>0</v>
      </c>
      <c r="K42" s="413">
        <f>'27._önkorm_államig'!K119</f>
        <v>0</v>
      </c>
      <c r="L42" s="413">
        <f>'27._önkorm_államig'!L119</f>
        <v>0</v>
      </c>
      <c r="N42" s="1571" t="s">
        <v>812</v>
      </c>
      <c r="O42" s="25" t="s">
        <v>797</v>
      </c>
      <c r="P42" s="1535">
        <f>'26._köt_össz_bev'!H84</f>
        <v>939528717</v>
      </c>
      <c r="Q42" s="1535"/>
      <c r="R42" s="1535"/>
    </row>
    <row r="43" spans="1:19" ht="12.2" customHeight="1" thickBot="1" x14ac:dyDescent="0.25">
      <c r="A43" s="13" t="s">
        <v>164</v>
      </c>
      <c r="B43" s="53" t="s">
        <v>656</v>
      </c>
      <c r="C43" s="486">
        <f>'27._önkorm_államig'!C120</f>
        <v>0</v>
      </c>
      <c r="D43" s="411">
        <f>'27._önkorm_államig'!D120</f>
        <v>0</v>
      </c>
      <c r="E43" s="694">
        <f>'27._önkorm_államig'!E120</f>
        <v>0</v>
      </c>
      <c r="F43" s="694">
        <f>'27._önkorm_államig'!F120</f>
        <v>0</v>
      </c>
      <c r="G43" s="694">
        <f>'27._önkorm_államig'!G120</f>
        <v>0</v>
      </c>
      <c r="H43" s="413">
        <f t="shared" si="2"/>
        <v>0</v>
      </c>
      <c r="I43" s="757">
        <f>'27._önkorm_államig'!I120</f>
        <v>0</v>
      </c>
      <c r="J43" s="413">
        <f>'27._önkorm_államig'!J120</f>
        <v>0</v>
      </c>
      <c r="K43" s="413">
        <f>'27._önkorm_államig'!K120</f>
        <v>0</v>
      </c>
      <c r="L43" s="413">
        <f>'27._önkorm_államig'!L120</f>
        <v>0</v>
      </c>
      <c r="N43" s="1571" t="s">
        <v>812</v>
      </c>
      <c r="O43" s="1574" t="s">
        <v>798</v>
      </c>
      <c r="P43" s="1576">
        <f>'26._államig_össz_bev'!H84</f>
        <v>0</v>
      </c>
      <c r="Q43" s="1535"/>
      <c r="R43" s="1535"/>
    </row>
    <row r="44" spans="1:19" ht="12.2" customHeight="1" thickBot="1" x14ac:dyDescent="0.25">
      <c r="A44" s="14" t="s">
        <v>16</v>
      </c>
      <c r="B44" s="56" t="s">
        <v>545</v>
      </c>
      <c r="C44" s="110">
        <f>+C45+C47+C46</f>
        <v>0</v>
      </c>
      <c r="D44" s="268">
        <f t="shared" ref="D44:K44" si="17">+D45+D47+D46</f>
        <v>0</v>
      </c>
      <c r="E44" s="692">
        <f t="shared" si="17"/>
        <v>0</v>
      </c>
      <c r="F44" s="692">
        <f t="shared" si="17"/>
        <v>0</v>
      </c>
      <c r="G44" s="692">
        <f t="shared" si="17"/>
        <v>0</v>
      </c>
      <c r="H44" s="28">
        <f t="shared" si="2"/>
        <v>0</v>
      </c>
      <c r="I44" s="758">
        <f t="shared" si="17"/>
        <v>0</v>
      </c>
      <c r="J44" s="28">
        <f t="shared" si="17"/>
        <v>0</v>
      </c>
      <c r="K44" s="28">
        <f t="shared" si="17"/>
        <v>0</v>
      </c>
      <c r="L44" s="28">
        <f t="shared" ref="L44" si="18">+L45+L47</f>
        <v>0</v>
      </c>
      <c r="P44" s="1535">
        <f>SUM(P41:P43)</f>
        <v>871316560</v>
      </c>
    </row>
    <row r="45" spans="1:19" ht="12.2" customHeight="1" x14ac:dyDescent="0.2">
      <c r="A45" s="12" t="s">
        <v>89</v>
      </c>
      <c r="B45" s="17" t="s">
        <v>391</v>
      </c>
      <c r="C45" s="486">
        <f>'27._önkorm_államig'!C122</f>
        <v>0</v>
      </c>
      <c r="D45" s="411">
        <f>'27._önkorm_államig'!D122</f>
        <v>0</v>
      </c>
      <c r="E45" s="694">
        <f>'27._önkorm_államig'!E122</f>
        <v>0</v>
      </c>
      <c r="F45" s="694">
        <f>'27._önkorm_államig'!F122</f>
        <v>0</v>
      </c>
      <c r="G45" s="694">
        <f>'27._önkorm_államig'!G122</f>
        <v>0</v>
      </c>
      <c r="H45" s="413">
        <f t="shared" si="2"/>
        <v>0</v>
      </c>
      <c r="I45" s="757">
        <f>'27._önkorm_államig'!I122</f>
        <v>0</v>
      </c>
      <c r="J45" s="413">
        <f>'27._önkorm_államig'!J122</f>
        <v>0</v>
      </c>
      <c r="K45" s="413">
        <f>'27._önkorm_államig'!K122</f>
        <v>0</v>
      </c>
      <c r="L45" s="413">
        <f>'27._önkorm_államig'!L122</f>
        <v>0</v>
      </c>
    </row>
    <row r="46" spans="1:19" ht="12.2" customHeight="1" x14ac:dyDescent="0.2">
      <c r="A46" s="12" t="s">
        <v>102</v>
      </c>
      <c r="B46" s="17" t="s">
        <v>579</v>
      </c>
      <c r="C46" s="486">
        <f>'27._önkorm_államig'!C123</f>
        <v>0</v>
      </c>
      <c r="D46" s="411">
        <f>'27._önkorm_államig'!D123</f>
        <v>0</v>
      </c>
      <c r="E46" s="694">
        <f>'27._önkorm_államig'!E123</f>
        <v>0</v>
      </c>
      <c r="F46" s="694">
        <f>'27._önkorm_államig'!F123</f>
        <v>0</v>
      </c>
      <c r="G46" s="694">
        <f>'27._önkorm_államig'!G123</f>
        <v>0</v>
      </c>
      <c r="H46" s="413">
        <f t="shared" si="2"/>
        <v>0</v>
      </c>
      <c r="I46" s="757">
        <f>'27._önkorm_államig'!I123</f>
        <v>0</v>
      </c>
      <c r="J46" s="413">
        <f>'27._önkorm_államig'!J123</f>
        <v>0</v>
      </c>
      <c r="K46" s="413">
        <f>'27._önkorm_államig'!K123</f>
        <v>0</v>
      </c>
      <c r="L46" s="413">
        <f>'27._önkorm_államig'!L123</f>
        <v>0</v>
      </c>
      <c r="O46" s="25" t="s">
        <v>816</v>
      </c>
      <c r="P46" s="1535">
        <f>'1. mell.bevétel_össz'!H83</f>
        <v>871316560</v>
      </c>
    </row>
    <row r="47" spans="1:19" ht="12.2" customHeight="1" thickBot="1" x14ac:dyDescent="0.25">
      <c r="A47" s="12" t="s">
        <v>103</v>
      </c>
      <c r="B47" s="854" t="s">
        <v>580</v>
      </c>
      <c r="C47" s="486">
        <f>'27._önkorm_államig'!C124</f>
        <v>0</v>
      </c>
      <c r="D47" s="411">
        <f>'27._önkorm_államig'!D124</f>
        <v>0</v>
      </c>
      <c r="E47" s="694">
        <f>'27._önkorm_államig'!E124</f>
        <v>0</v>
      </c>
      <c r="F47" s="694">
        <f>'27._önkorm_államig'!F124</f>
        <v>0</v>
      </c>
      <c r="G47" s="694">
        <f>'27._önkorm_államig'!G124</f>
        <v>0</v>
      </c>
      <c r="H47" s="413">
        <f t="shared" si="2"/>
        <v>0</v>
      </c>
      <c r="I47" s="757">
        <f>'27._önkorm_államig'!I124</f>
        <v>0</v>
      </c>
      <c r="J47" s="413">
        <f>'27._önkorm_államig'!J124</f>
        <v>0</v>
      </c>
      <c r="K47" s="413">
        <f>'27._önkorm_államig'!K124</f>
        <v>0</v>
      </c>
      <c r="L47" s="413">
        <f>'27._önkorm_államig'!L124</f>
        <v>0</v>
      </c>
      <c r="P47" s="1536"/>
    </row>
    <row r="48" spans="1:19" ht="12.2" customHeight="1" thickBot="1" x14ac:dyDescent="0.25">
      <c r="A48" s="14" t="s">
        <v>17</v>
      </c>
      <c r="B48" s="56" t="s">
        <v>542</v>
      </c>
      <c r="C48" s="1202">
        <f>+C49+C50+C51+C52+C53</f>
        <v>0</v>
      </c>
      <c r="D48" s="269">
        <f t="shared" ref="D48:K48" si="19">+D49+D50+D51+D52+D53</f>
        <v>0</v>
      </c>
      <c r="E48" s="659">
        <f t="shared" si="19"/>
        <v>0</v>
      </c>
      <c r="F48" s="659">
        <f t="shared" si="19"/>
        <v>0</v>
      </c>
      <c r="G48" s="659">
        <f t="shared" si="19"/>
        <v>0</v>
      </c>
      <c r="H48" s="72">
        <f t="shared" si="2"/>
        <v>0</v>
      </c>
      <c r="I48" s="768">
        <f t="shared" si="19"/>
        <v>0</v>
      </c>
      <c r="J48" s="72">
        <f t="shared" si="19"/>
        <v>0</v>
      </c>
      <c r="K48" s="72">
        <f t="shared" si="19"/>
        <v>0</v>
      </c>
      <c r="L48" s="72">
        <f t="shared" ref="L48" si="20">+L49+L50+L51+L52+L53</f>
        <v>0</v>
      </c>
      <c r="P48" s="1535" t="b">
        <f>P44=P46</f>
        <v>1</v>
      </c>
      <c r="Q48" s="1535"/>
      <c r="R48" s="1535"/>
    </row>
    <row r="49" spans="1:19" x14ac:dyDescent="0.2">
      <c r="A49" s="12" t="s">
        <v>104</v>
      </c>
      <c r="B49" s="17" t="s">
        <v>240</v>
      </c>
      <c r="C49" s="486">
        <f>'27._önkorm_államig'!C126-'28._Int.össz_államig'!C46</f>
        <v>0</v>
      </c>
      <c r="D49" s="411">
        <f>'27._önkorm_államig'!D126-'28._Int.össz_államig'!D46</f>
        <v>0</v>
      </c>
      <c r="E49" s="694">
        <f>'27._önkorm_államig'!E126-'28._Int.össz_államig'!E46</f>
        <v>0</v>
      </c>
      <c r="F49" s="694">
        <f>'27._önkorm_államig'!F126-'28._Int.össz_államig'!F46</f>
        <v>0</v>
      </c>
      <c r="G49" s="694">
        <f>'27._önkorm_államig'!G126-'28._Int.össz_államig'!G46</f>
        <v>0</v>
      </c>
      <c r="H49" s="413">
        <f t="shared" si="2"/>
        <v>0</v>
      </c>
      <c r="I49" s="757">
        <f>'27._önkorm_államig'!I126-'28._Int.össz_államig'!I46</f>
        <v>0</v>
      </c>
      <c r="J49" s="413">
        <f>'27._önkorm_államig'!J126-'28._Int.össz_államig'!J46</f>
        <v>0</v>
      </c>
      <c r="K49" s="413">
        <f>'27._önkorm_államig'!K126-'28._Int.össz_államig'!K46</f>
        <v>0</v>
      </c>
      <c r="L49" s="413">
        <f>'27._önkorm_államig'!L126-'28._Int.össz_államig'!L46</f>
        <v>0</v>
      </c>
      <c r="P49" s="1535"/>
      <c r="Q49" s="1535"/>
      <c r="R49" s="1535"/>
    </row>
    <row r="50" spans="1:19" ht="12.2" customHeight="1" x14ac:dyDescent="0.2">
      <c r="A50" s="12" t="s">
        <v>105</v>
      </c>
      <c r="B50" s="17" t="s">
        <v>241</v>
      </c>
      <c r="C50" s="486">
        <f>'27._önkorm_államig'!C127-'28._Int.össz_államig'!C47</f>
        <v>0</v>
      </c>
      <c r="D50" s="411">
        <f>'27._önkorm_államig'!D127-'28._Int.össz_államig'!D47</f>
        <v>0</v>
      </c>
      <c r="E50" s="694">
        <f>'27._önkorm_államig'!E127-'28._Int.össz_államig'!E47</f>
        <v>0</v>
      </c>
      <c r="F50" s="694">
        <f>'27._önkorm_államig'!F127-'28._Int.össz_államig'!F47</f>
        <v>0</v>
      </c>
      <c r="G50" s="694">
        <f>'27._önkorm_államig'!G127-'28._Int.össz_államig'!G47</f>
        <v>0</v>
      </c>
      <c r="H50" s="413">
        <f t="shared" si="2"/>
        <v>0</v>
      </c>
      <c r="I50" s="757">
        <f>'27._önkorm_államig'!I127-'28._Int.össz_államig'!I47</f>
        <v>0</v>
      </c>
      <c r="J50" s="413">
        <f>'27._önkorm_államig'!J127-'28._Int.össz_államig'!J47</f>
        <v>0</v>
      </c>
      <c r="K50" s="413">
        <f>'27._önkorm_államig'!K127-'28._Int.össz_államig'!K47</f>
        <v>0</v>
      </c>
      <c r="L50" s="413">
        <f>'27._önkorm_államig'!L127-'28._Int.össz_államig'!L47</f>
        <v>0</v>
      </c>
      <c r="P50" s="1535"/>
      <c r="Q50" s="1535"/>
      <c r="R50" s="1535"/>
    </row>
    <row r="51" spans="1:19" s="33" customFormat="1" ht="12.2" customHeight="1" x14ac:dyDescent="0.2">
      <c r="A51" s="12" t="s">
        <v>205</v>
      </c>
      <c r="B51" s="17" t="s">
        <v>398</v>
      </c>
      <c r="C51" s="486">
        <f>'27._önkorm_államig'!C128</f>
        <v>0</v>
      </c>
      <c r="D51" s="411">
        <f>'27._önkorm_államig'!D128</f>
        <v>0</v>
      </c>
      <c r="E51" s="694">
        <f>'27._önkorm_államig'!E128</f>
        <v>0</v>
      </c>
      <c r="F51" s="694">
        <f>'27._önkorm_államig'!F128</f>
        <v>0</v>
      </c>
      <c r="G51" s="694">
        <f>'27._önkorm_államig'!G128</f>
        <v>0</v>
      </c>
      <c r="H51" s="413">
        <f t="shared" si="2"/>
        <v>0</v>
      </c>
      <c r="I51" s="757">
        <f>'27._önkorm_államig'!I128</f>
        <v>0</v>
      </c>
      <c r="J51" s="413">
        <f>'27._önkorm_államig'!J128</f>
        <v>0</v>
      </c>
      <c r="K51" s="413">
        <f>'27._önkorm_államig'!K128</f>
        <v>0</v>
      </c>
      <c r="L51" s="413">
        <f>'27._önkorm_államig'!L128</f>
        <v>0</v>
      </c>
      <c r="O51" s="25"/>
      <c r="P51" s="1535"/>
      <c r="Q51" s="1535"/>
      <c r="R51" s="1535"/>
      <c r="S51" s="25"/>
    </row>
    <row r="52" spans="1:19" s="33" customFormat="1" ht="12.2" customHeight="1" x14ac:dyDescent="0.2">
      <c r="A52" s="13" t="s">
        <v>206</v>
      </c>
      <c r="B52" s="53" t="s">
        <v>229</v>
      </c>
      <c r="C52" s="486">
        <f>'27._önkorm_államig'!C129</f>
        <v>0</v>
      </c>
      <c r="D52" s="411">
        <f>'27._önkorm_államig'!D129</f>
        <v>0</v>
      </c>
      <c r="E52" s="694">
        <f>'27._önkorm_államig'!E129</f>
        <v>0</v>
      </c>
      <c r="F52" s="694">
        <f>'27._önkorm_államig'!F129</f>
        <v>0</v>
      </c>
      <c r="G52" s="694">
        <f>'27._önkorm_államig'!G129</f>
        <v>0</v>
      </c>
      <c r="H52" s="413">
        <f t="shared" si="2"/>
        <v>0</v>
      </c>
      <c r="I52" s="757">
        <f>'27._önkorm_államig'!I129</f>
        <v>0</v>
      </c>
      <c r="J52" s="413">
        <f>'27._önkorm_államig'!J129</f>
        <v>0</v>
      </c>
      <c r="K52" s="413">
        <f>'27._önkorm_államig'!K129</f>
        <v>0</v>
      </c>
      <c r="L52" s="413">
        <f>'27._önkorm_államig'!L129</f>
        <v>0</v>
      </c>
      <c r="O52" s="25"/>
      <c r="P52" s="25"/>
      <c r="Q52" s="25"/>
      <c r="R52" s="25"/>
      <c r="S52" s="25"/>
    </row>
    <row r="53" spans="1:19" s="33" customFormat="1" ht="12.2" customHeight="1" thickBot="1" x14ac:dyDescent="0.25">
      <c r="A53" s="244" t="s">
        <v>208</v>
      </c>
      <c r="B53" s="245" t="s">
        <v>399</v>
      </c>
      <c r="C53" s="1271">
        <f>'27._önkorm_államig'!C130</f>
        <v>0</v>
      </c>
      <c r="D53" s="801">
        <f>'27._önkorm_államig'!D130</f>
        <v>0</v>
      </c>
      <c r="E53" s="704">
        <f>'27._önkorm_államig'!E130</f>
        <v>0</v>
      </c>
      <c r="F53" s="704">
        <f>'27._önkorm_államig'!F130</f>
        <v>0</v>
      </c>
      <c r="G53" s="704">
        <f>'27._önkorm_államig'!G130</f>
        <v>0</v>
      </c>
      <c r="H53" s="655">
        <f t="shared" si="2"/>
        <v>0</v>
      </c>
      <c r="I53" s="809">
        <f>'27._önkorm_államig'!I130</f>
        <v>0</v>
      </c>
      <c r="J53" s="655">
        <f>'27._önkorm_államig'!J130</f>
        <v>0</v>
      </c>
      <c r="K53" s="655">
        <f>'27._önkorm_államig'!K130</f>
        <v>0</v>
      </c>
      <c r="L53" s="655">
        <f>'27._önkorm_államig'!L130</f>
        <v>0</v>
      </c>
    </row>
    <row r="54" spans="1:19" ht="12.2" customHeight="1" thickBot="1" x14ac:dyDescent="0.25">
      <c r="A54" s="14" t="s">
        <v>18</v>
      </c>
      <c r="B54" s="56" t="s">
        <v>544</v>
      </c>
      <c r="C54" s="1273">
        <f>+C40+C44+C48</f>
        <v>0</v>
      </c>
      <c r="D54" s="802">
        <f t="shared" ref="D54:K54" si="21">+D40+D44+D48</f>
        <v>0</v>
      </c>
      <c r="E54" s="706">
        <f t="shared" si="21"/>
        <v>0</v>
      </c>
      <c r="F54" s="706">
        <f t="shared" si="21"/>
        <v>0</v>
      </c>
      <c r="G54" s="706">
        <f t="shared" si="21"/>
        <v>0</v>
      </c>
      <c r="H54" s="356">
        <f t="shared" si="2"/>
        <v>0</v>
      </c>
      <c r="I54" s="1274">
        <f t="shared" si="21"/>
        <v>0</v>
      </c>
      <c r="J54" s="356">
        <f t="shared" si="21"/>
        <v>0</v>
      </c>
      <c r="K54" s="356">
        <f t="shared" si="21"/>
        <v>0</v>
      </c>
      <c r="L54" s="356">
        <f t="shared" ref="L54" si="22">+L40+L44+L48</f>
        <v>0</v>
      </c>
    </row>
    <row r="55" spans="1:19" s="689" customFormat="1" ht="15" customHeight="1" thickBot="1" x14ac:dyDescent="0.25">
      <c r="A55" s="78" t="s">
        <v>19</v>
      </c>
      <c r="B55" s="688" t="s">
        <v>543</v>
      </c>
      <c r="C55" s="1203">
        <f>+C39+C54</f>
        <v>607901317</v>
      </c>
      <c r="D55" s="432">
        <f t="shared" ref="D55:K55" si="23">+D39+D54</f>
        <v>623769683</v>
      </c>
      <c r="E55" s="705">
        <f t="shared" si="23"/>
        <v>700633611</v>
      </c>
      <c r="F55" s="705">
        <f t="shared" si="23"/>
        <v>700633611</v>
      </c>
      <c r="G55" s="705">
        <f t="shared" si="23"/>
        <v>700633611</v>
      </c>
      <c r="H55" s="687">
        <f t="shared" si="2"/>
        <v>0</v>
      </c>
      <c r="I55" s="810">
        <f t="shared" si="23"/>
        <v>0</v>
      </c>
      <c r="J55" s="687">
        <f t="shared" si="23"/>
        <v>0</v>
      </c>
      <c r="K55" s="687">
        <f t="shared" si="23"/>
        <v>0</v>
      </c>
      <c r="L55" s="687" t="e">
        <f t="shared" ref="L55" si="24">+L39+L54</f>
        <v>#DIV/0!</v>
      </c>
      <c r="N55" s="689" t="b">
        <f>F55='26._államig_össz_bev'!F84</f>
        <v>1</v>
      </c>
      <c r="O55" s="1532">
        <f>H55-'26._államig_össz_bev'!H84</f>
        <v>0</v>
      </c>
    </row>
    <row r="56" spans="1:19" ht="13.5" thickBot="1" x14ac:dyDescent="0.25">
      <c r="A56" s="656"/>
      <c r="B56" s="657"/>
      <c r="C56" s="658"/>
      <c r="D56" s="720"/>
      <c r="E56" s="658"/>
      <c r="F56" s="658"/>
      <c r="G56" s="658"/>
      <c r="H56" s="720"/>
      <c r="I56" s="720"/>
      <c r="J56" s="720"/>
      <c r="K56" s="720"/>
      <c r="L56" s="720"/>
    </row>
    <row r="57" spans="1:19" ht="15.75" customHeight="1" thickBot="1" x14ac:dyDescent="0.25">
      <c r="A57" s="67" t="s">
        <v>292</v>
      </c>
      <c r="B57" s="660"/>
      <c r="C57" s="135">
        <f>'27._önkorm_államig'!C134+'28._Int.össz_államig'!C71</f>
        <v>70</v>
      </c>
      <c r="D57" s="765">
        <f>'27._önkorm_államig'!D134+'28._Int.össz_államig'!D71</f>
        <v>70</v>
      </c>
      <c r="E57" s="647">
        <f>'27._önkorm_államig'!E134+'28._Int.össz_államig'!E71</f>
        <v>70</v>
      </c>
      <c r="F57" s="647">
        <f>'27._önkorm_államig'!F134+'28._Int.össz_államig'!F71</f>
        <v>70</v>
      </c>
      <c r="G57" s="647">
        <f>'27._önkorm_államig'!G134+'28._Int.össz_államig'!G71</f>
        <v>70</v>
      </c>
      <c r="H57" s="246">
        <f t="shared" si="2"/>
        <v>0</v>
      </c>
      <c r="I57" s="246">
        <f>'27._önkorm_államig'!I134+'28._Int.össz_államig'!I71</f>
        <v>0</v>
      </c>
      <c r="J57" s="246">
        <f>'27._önkorm_államig'!J134+'28._Int.össz_államig'!J71</f>
        <v>0</v>
      </c>
      <c r="K57" s="246">
        <f>'27._önkorm_államig'!K134+'28._Int.össz_államig'!K71</f>
        <v>0</v>
      </c>
      <c r="L57" s="246">
        <f>'27._önkorm_államig'!L134+'28._Int.össz_államig'!L71</f>
        <v>0</v>
      </c>
    </row>
    <row r="58" spans="1:19" ht="14.25" hidden="1" customHeight="1" thickBot="1" x14ac:dyDescent="0.25">
      <c r="A58" s="67" t="s">
        <v>291</v>
      </c>
      <c r="B58" s="660"/>
      <c r="C58" s="735" t="e">
        <f>'27._önkorm_államig'!C135+'28._Int.össz_államig'!C72</f>
        <v>#REF!</v>
      </c>
      <c r="D58" s="769" t="e">
        <f>'27._önkorm_államig'!D135+'28._Int.össz_államig'!D72</f>
        <v>#REF!</v>
      </c>
      <c r="E58" s="733" t="e">
        <f>'27._önkorm_államig'!E135+'28._Int.össz_államig'!E72</f>
        <v>#REF!</v>
      </c>
      <c r="F58" s="733" t="e">
        <f>'27._önkorm_államig'!F135+'28._Int.össz_államig'!F72</f>
        <v>#REF!</v>
      </c>
      <c r="G58" s="733" t="e">
        <f>'27._önkorm_államig'!G135+'28._Int.össz_államig'!G72</f>
        <v>#REF!</v>
      </c>
      <c r="H58" s="733" t="e">
        <f t="shared" ref="H58" si="25">+D58-C58</f>
        <v>#REF!</v>
      </c>
      <c r="I58" s="735" t="e">
        <f>'27._önkorm_államig'!I135+'28._Int.össz_államig'!I72</f>
        <v>#REF!</v>
      </c>
      <c r="J58" s="735" t="e">
        <f>'27._önkorm_államig'!J135+'28._Int.össz_államig'!J72</f>
        <v>#REF!</v>
      </c>
      <c r="K58" s="735" t="e">
        <f>'27._önkorm_államig'!K135+'28._Int.össz_államig'!K72</f>
        <v>#REF!</v>
      </c>
      <c r="L58" s="735" t="e">
        <f>'27._önkorm_államig'!L135+'28._Int.össz_államig'!L72</f>
        <v>#REF!</v>
      </c>
    </row>
    <row r="59" spans="1:19" x14ac:dyDescent="0.2">
      <c r="H59" s="27" t="s">
        <v>735</v>
      </c>
      <c r="I59" s="27"/>
      <c r="J59" s="27"/>
      <c r="K59" s="27"/>
      <c r="L59" s="27"/>
    </row>
  </sheetData>
  <sheetProtection formatCells="0"/>
  <mergeCells count="6">
    <mergeCell ref="A8:D8"/>
    <mergeCell ref="A1:H1"/>
    <mergeCell ref="A2:H2"/>
    <mergeCell ref="A4:H4"/>
    <mergeCell ref="A5:H5"/>
    <mergeCell ref="A6:H6"/>
  </mergeCells>
  <printOptions horizontalCentered="1"/>
  <pageMargins left="0.39370078740157483" right="0.39370078740157483" top="0.78740157480314965" bottom="0.39370078740157483" header="0.78740157480314965" footer="0.78740157480314965"/>
  <pageSetup paperSize="9" scale="80" orientation="portrait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U137"/>
  <sheetViews>
    <sheetView view="pageBreakPreview" topLeftCell="A109" zoomScale="136" zoomScaleNormal="130" zoomScaleSheetLayoutView="136" workbookViewId="0">
      <selection activeCell="O36" sqref="O36"/>
    </sheetView>
  </sheetViews>
  <sheetFormatPr defaultRowHeight="12.75" x14ac:dyDescent="0.2"/>
  <cols>
    <col min="1" max="1" width="14.1640625" style="79" customWidth="1"/>
    <col min="2" max="2" width="67.6640625" style="80" customWidth="1"/>
    <col min="3" max="3" width="14" style="81" customWidth="1"/>
    <col min="4" max="4" width="15.1640625" style="81" hidden="1" customWidth="1"/>
    <col min="5" max="5" width="14.5" style="81" hidden="1" customWidth="1"/>
    <col min="6" max="6" width="14.5" style="81" customWidth="1"/>
    <col min="7" max="7" width="16.6640625" style="81" customWidth="1"/>
    <col min="8" max="8" width="16" style="81" customWidth="1"/>
    <col min="9" max="11" width="14.83203125" style="81" hidden="1" customWidth="1"/>
    <col min="12" max="12" width="16.33203125" style="81" hidden="1" customWidth="1"/>
    <col min="13" max="13" width="9.33203125" style="25"/>
    <col min="14" max="14" width="12.33203125" style="25" bestFit="1" customWidth="1"/>
    <col min="15" max="15" width="15.5" style="25" customWidth="1"/>
    <col min="16" max="16" width="15.6640625" style="25" customWidth="1"/>
    <col min="17" max="17" width="17.33203125" style="25" bestFit="1" customWidth="1"/>
    <col min="18" max="18" width="9.33203125" style="25"/>
    <col min="19" max="19" width="12.6640625" style="25" customWidth="1"/>
    <col min="20" max="261" width="9.33203125" style="25"/>
    <col min="262" max="262" width="19.5" style="25" customWidth="1"/>
    <col min="263" max="263" width="71.33203125" style="25" customWidth="1"/>
    <col min="264" max="264" width="21.5" style="25" customWidth="1"/>
    <col min="265" max="265" width="9.33203125" style="25" customWidth="1"/>
    <col min="266" max="517" width="9.33203125" style="25"/>
    <col min="518" max="518" width="19.5" style="25" customWidth="1"/>
    <col min="519" max="519" width="71.33203125" style="25" customWidth="1"/>
    <col min="520" max="520" width="21.5" style="25" customWidth="1"/>
    <col min="521" max="521" width="9.33203125" style="25" customWidth="1"/>
    <col min="522" max="773" width="9.33203125" style="25"/>
    <col min="774" max="774" width="19.5" style="25" customWidth="1"/>
    <col min="775" max="775" width="71.33203125" style="25" customWidth="1"/>
    <col min="776" max="776" width="21.5" style="25" customWidth="1"/>
    <col min="777" max="777" width="9.33203125" style="25" customWidth="1"/>
    <col min="778" max="1029" width="9.33203125" style="25"/>
    <col min="1030" max="1030" width="19.5" style="25" customWidth="1"/>
    <col min="1031" max="1031" width="71.33203125" style="25" customWidth="1"/>
    <col min="1032" max="1032" width="21.5" style="25" customWidth="1"/>
    <col min="1033" max="1033" width="9.33203125" style="25" customWidth="1"/>
    <col min="1034" max="1285" width="9.33203125" style="25"/>
    <col min="1286" max="1286" width="19.5" style="25" customWidth="1"/>
    <col min="1287" max="1287" width="71.33203125" style="25" customWidth="1"/>
    <col min="1288" max="1288" width="21.5" style="25" customWidth="1"/>
    <col min="1289" max="1289" width="9.33203125" style="25" customWidth="1"/>
    <col min="1290" max="1541" width="9.33203125" style="25"/>
    <col min="1542" max="1542" width="19.5" style="25" customWidth="1"/>
    <col min="1543" max="1543" width="71.33203125" style="25" customWidth="1"/>
    <col min="1544" max="1544" width="21.5" style="25" customWidth="1"/>
    <col min="1545" max="1545" width="9.33203125" style="25" customWidth="1"/>
    <col min="1546" max="1797" width="9.33203125" style="25"/>
    <col min="1798" max="1798" width="19.5" style="25" customWidth="1"/>
    <col min="1799" max="1799" width="71.33203125" style="25" customWidth="1"/>
    <col min="1800" max="1800" width="21.5" style="25" customWidth="1"/>
    <col min="1801" max="1801" width="9.33203125" style="25" customWidth="1"/>
    <col min="1802" max="2053" width="9.33203125" style="25"/>
    <col min="2054" max="2054" width="19.5" style="25" customWidth="1"/>
    <col min="2055" max="2055" width="71.33203125" style="25" customWidth="1"/>
    <col min="2056" max="2056" width="21.5" style="25" customWidth="1"/>
    <col min="2057" max="2057" width="9.33203125" style="25" customWidth="1"/>
    <col min="2058" max="2309" width="9.33203125" style="25"/>
    <col min="2310" max="2310" width="19.5" style="25" customWidth="1"/>
    <col min="2311" max="2311" width="71.33203125" style="25" customWidth="1"/>
    <col min="2312" max="2312" width="21.5" style="25" customWidth="1"/>
    <col min="2313" max="2313" width="9.33203125" style="25" customWidth="1"/>
    <col min="2314" max="2565" width="9.33203125" style="25"/>
    <col min="2566" max="2566" width="19.5" style="25" customWidth="1"/>
    <col min="2567" max="2567" width="71.33203125" style="25" customWidth="1"/>
    <col min="2568" max="2568" width="21.5" style="25" customWidth="1"/>
    <col min="2569" max="2569" width="9.33203125" style="25" customWidth="1"/>
    <col min="2570" max="2821" width="9.33203125" style="25"/>
    <col min="2822" max="2822" width="19.5" style="25" customWidth="1"/>
    <col min="2823" max="2823" width="71.33203125" style="25" customWidth="1"/>
    <col min="2824" max="2824" width="21.5" style="25" customWidth="1"/>
    <col min="2825" max="2825" width="9.33203125" style="25" customWidth="1"/>
    <col min="2826" max="3077" width="9.33203125" style="25"/>
    <col min="3078" max="3078" width="19.5" style="25" customWidth="1"/>
    <col min="3079" max="3079" width="71.33203125" style="25" customWidth="1"/>
    <col min="3080" max="3080" width="21.5" style="25" customWidth="1"/>
    <col min="3081" max="3081" width="9.33203125" style="25" customWidth="1"/>
    <col min="3082" max="3333" width="9.33203125" style="25"/>
    <col min="3334" max="3334" width="19.5" style="25" customWidth="1"/>
    <col min="3335" max="3335" width="71.33203125" style="25" customWidth="1"/>
    <col min="3336" max="3336" width="21.5" style="25" customWidth="1"/>
    <col min="3337" max="3337" width="9.33203125" style="25" customWidth="1"/>
    <col min="3338" max="3589" width="9.33203125" style="25"/>
    <col min="3590" max="3590" width="19.5" style="25" customWidth="1"/>
    <col min="3591" max="3591" width="71.33203125" style="25" customWidth="1"/>
    <col min="3592" max="3592" width="21.5" style="25" customWidth="1"/>
    <col min="3593" max="3593" width="9.33203125" style="25" customWidth="1"/>
    <col min="3594" max="3845" width="9.33203125" style="25"/>
    <col min="3846" max="3846" width="19.5" style="25" customWidth="1"/>
    <col min="3847" max="3847" width="71.33203125" style="25" customWidth="1"/>
    <col min="3848" max="3848" width="21.5" style="25" customWidth="1"/>
    <col min="3849" max="3849" width="9.33203125" style="25" customWidth="1"/>
    <col min="3850" max="4101" width="9.33203125" style="25"/>
    <col min="4102" max="4102" width="19.5" style="25" customWidth="1"/>
    <col min="4103" max="4103" width="71.33203125" style="25" customWidth="1"/>
    <col min="4104" max="4104" width="21.5" style="25" customWidth="1"/>
    <col min="4105" max="4105" width="9.33203125" style="25" customWidth="1"/>
    <col min="4106" max="4357" width="9.33203125" style="25"/>
    <col min="4358" max="4358" width="19.5" style="25" customWidth="1"/>
    <col min="4359" max="4359" width="71.33203125" style="25" customWidth="1"/>
    <col min="4360" max="4360" width="21.5" style="25" customWidth="1"/>
    <col min="4361" max="4361" width="9.33203125" style="25" customWidth="1"/>
    <col min="4362" max="4613" width="9.33203125" style="25"/>
    <col min="4614" max="4614" width="19.5" style="25" customWidth="1"/>
    <col min="4615" max="4615" width="71.33203125" style="25" customWidth="1"/>
    <col min="4616" max="4616" width="21.5" style="25" customWidth="1"/>
    <col min="4617" max="4617" width="9.33203125" style="25" customWidth="1"/>
    <col min="4618" max="4869" width="9.33203125" style="25"/>
    <col min="4870" max="4870" width="19.5" style="25" customWidth="1"/>
    <col min="4871" max="4871" width="71.33203125" style="25" customWidth="1"/>
    <col min="4872" max="4872" width="21.5" style="25" customWidth="1"/>
    <col min="4873" max="4873" width="9.33203125" style="25" customWidth="1"/>
    <col min="4874" max="5125" width="9.33203125" style="25"/>
    <col min="5126" max="5126" width="19.5" style="25" customWidth="1"/>
    <col min="5127" max="5127" width="71.33203125" style="25" customWidth="1"/>
    <col min="5128" max="5128" width="21.5" style="25" customWidth="1"/>
    <col min="5129" max="5129" width="9.33203125" style="25" customWidth="1"/>
    <col min="5130" max="5381" width="9.33203125" style="25"/>
    <col min="5382" max="5382" width="19.5" style="25" customWidth="1"/>
    <col min="5383" max="5383" width="71.33203125" style="25" customWidth="1"/>
    <col min="5384" max="5384" width="21.5" style="25" customWidth="1"/>
    <col min="5385" max="5385" width="9.33203125" style="25" customWidth="1"/>
    <col min="5386" max="5637" width="9.33203125" style="25"/>
    <col min="5638" max="5638" width="19.5" style="25" customWidth="1"/>
    <col min="5639" max="5639" width="71.33203125" style="25" customWidth="1"/>
    <col min="5640" max="5640" width="21.5" style="25" customWidth="1"/>
    <col min="5641" max="5641" width="9.33203125" style="25" customWidth="1"/>
    <col min="5642" max="5893" width="9.33203125" style="25"/>
    <col min="5894" max="5894" width="19.5" style="25" customWidth="1"/>
    <col min="5895" max="5895" width="71.33203125" style="25" customWidth="1"/>
    <col min="5896" max="5896" width="21.5" style="25" customWidth="1"/>
    <col min="5897" max="5897" width="9.33203125" style="25" customWidth="1"/>
    <col min="5898" max="6149" width="9.33203125" style="25"/>
    <col min="6150" max="6150" width="19.5" style="25" customWidth="1"/>
    <col min="6151" max="6151" width="71.33203125" style="25" customWidth="1"/>
    <col min="6152" max="6152" width="21.5" style="25" customWidth="1"/>
    <col min="6153" max="6153" width="9.33203125" style="25" customWidth="1"/>
    <col min="6154" max="6405" width="9.33203125" style="25"/>
    <col min="6406" max="6406" width="19.5" style="25" customWidth="1"/>
    <col min="6407" max="6407" width="71.33203125" style="25" customWidth="1"/>
    <col min="6408" max="6408" width="21.5" style="25" customWidth="1"/>
    <col min="6409" max="6409" width="9.33203125" style="25" customWidth="1"/>
    <col min="6410" max="6661" width="9.33203125" style="25"/>
    <col min="6662" max="6662" width="19.5" style="25" customWidth="1"/>
    <col min="6663" max="6663" width="71.33203125" style="25" customWidth="1"/>
    <col min="6664" max="6664" width="21.5" style="25" customWidth="1"/>
    <col min="6665" max="6665" width="9.33203125" style="25" customWidth="1"/>
    <col min="6666" max="6917" width="9.33203125" style="25"/>
    <col min="6918" max="6918" width="19.5" style="25" customWidth="1"/>
    <col min="6919" max="6919" width="71.33203125" style="25" customWidth="1"/>
    <col min="6920" max="6920" width="21.5" style="25" customWidth="1"/>
    <col min="6921" max="6921" width="9.33203125" style="25" customWidth="1"/>
    <col min="6922" max="7173" width="9.33203125" style="25"/>
    <col min="7174" max="7174" width="19.5" style="25" customWidth="1"/>
    <col min="7175" max="7175" width="71.33203125" style="25" customWidth="1"/>
    <col min="7176" max="7176" width="21.5" style="25" customWidth="1"/>
    <col min="7177" max="7177" width="9.33203125" style="25" customWidth="1"/>
    <col min="7178" max="7429" width="9.33203125" style="25"/>
    <col min="7430" max="7430" width="19.5" style="25" customWidth="1"/>
    <col min="7431" max="7431" width="71.33203125" style="25" customWidth="1"/>
    <col min="7432" max="7432" width="21.5" style="25" customWidth="1"/>
    <col min="7433" max="7433" width="9.33203125" style="25" customWidth="1"/>
    <col min="7434" max="7685" width="9.33203125" style="25"/>
    <col min="7686" max="7686" width="19.5" style="25" customWidth="1"/>
    <col min="7687" max="7687" width="71.33203125" style="25" customWidth="1"/>
    <col min="7688" max="7688" width="21.5" style="25" customWidth="1"/>
    <col min="7689" max="7689" width="9.33203125" style="25" customWidth="1"/>
    <col min="7690" max="7941" width="9.33203125" style="25"/>
    <col min="7942" max="7942" width="19.5" style="25" customWidth="1"/>
    <col min="7943" max="7943" width="71.33203125" style="25" customWidth="1"/>
    <col min="7944" max="7944" width="21.5" style="25" customWidth="1"/>
    <col min="7945" max="7945" width="9.33203125" style="25" customWidth="1"/>
    <col min="7946" max="8197" width="9.33203125" style="25"/>
    <col min="8198" max="8198" width="19.5" style="25" customWidth="1"/>
    <col min="8199" max="8199" width="71.33203125" style="25" customWidth="1"/>
    <col min="8200" max="8200" width="21.5" style="25" customWidth="1"/>
    <col min="8201" max="8201" width="9.33203125" style="25" customWidth="1"/>
    <col min="8202" max="8453" width="9.33203125" style="25"/>
    <col min="8454" max="8454" width="19.5" style="25" customWidth="1"/>
    <col min="8455" max="8455" width="71.33203125" style="25" customWidth="1"/>
    <col min="8456" max="8456" width="21.5" style="25" customWidth="1"/>
    <col min="8457" max="8457" width="9.33203125" style="25" customWidth="1"/>
    <col min="8458" max="8709" width="9.33203125" style="25"/>
    <col min="8710" max="8710" width="19.5" style="25" customWidth="1"/>
    <col min="8711" max="8711" width="71.33203125" style="25" customWidth="1"/>
    <col min="8712" max="8712" width="21.5" style="25" customWidth="1"/>
    <col min="8713" max="8713" width="9.33203125" style="25" customWidth="1"/>
    <col min="8714" max="8965" width="9.33203125" style="25"/>
    <col min="8966" max="8966" width="19.5" style="25" customWidth="1"/>
    <col min="8967" max="8967" width="71.33203125" style="25" customWidth="1"/>
    <col min="8968" max="8968" width="21.5" style="25" customWidth="1"/>
    <col min="8969" max="8969" width="9.33203125" style="25" customWidth="1"/>
    <col min="8970" max="9221" width="9.33203125" style="25"/>
    <col min="9222" max="9222" width="19.5" style="25" customWidth="1"/>
    <col min="9223" max="9223" width="71.33203125" style="25" customWidth="1"/>
    <col min="9224" max="9224" width="21.5" style="25" customWidth="1"/>
    <col min="9225" max="9225" width="9.33203125" style="25" customWidth="1"/>
    <col min="9226" max="9477" width="9.33203125" style="25"/>
    <col min="9478" max="9478" width="19.5" style="25" customWidth="1"/>
    <col min="9479" max="9479" width="71.33203125" style="25" customWidth="1"/>
    <col min="9480" max="9480" width="21.5" style="25" customWidth="1"/>
    <col min="9481" max="9481" width="9.33203125" style="25" customWidth="1"/>
    <col min="9482" max="9733" width="9.33203125" style="25"/>
    <col min="9734" max="9734" width="19.5" style="25" customWidth="1"/>
    <col min="9735" max="9735" width="71.33203125" style="25" customWidth="1"/>
    <col min="9736" max="9736" width="21.5" style="25" customWidth="1"/>
    <col min="9737" max="9737" width="9.33203125" style="25" customWidth="1"/>
    <col min="9738" max="9989" width="9.33203125" style="25"/>
    <col min="9990" max="9990" width="19.5" style="25" customWidth="1"/>
    <col min="9991" max="9991" width="71.33203125" style="25" customWidth="1"/>
    <col min="9992" max="9992" width="21.5" style="25" customWidth="1"/>
    <col min="9993" max="9993" width="9.33203125" style="25" customWidth="1"/>
    <col min="9994" max="10245" width="9.33203125" style="25"/>
    <col min="10246" max="10246" width="19.5" style="25" customWidth="1"/>
    <col min="10247" max="10247" width="71.33203125" style="25" customWidth="1"/>
    <col min="10248" max="10248" width="21.5" style="25" customWidth="1"/>
    <col min="10249" max="10249" width="9.33203125" style="25" customWidth="1"/>
    <col min="10250" max="10501" width="9.33203125" style="25"/>
    <col min="10502" max="10502" width="19.5" style="25" customWidth="1"/>
    <col min="10503" max="10503" width="71.33203125" style="25" customWidth="1"/>
    <col min="10504" max="10504" width="21.5" style="25" customWidth="1"/>
    <col min="10505" max="10505" width="9.33203125" style="25" customWidth="1"/>
    <col min="10506" max="10757" width="9.33203125" style="25"/>
    <col min="10758" max="10758" width="19.5" style="25" customWidth="1"/>
    <col min="10759" max="10759" width="71.33203125" style="25" customWidth="1"/>
    <col min="10760" max="10760" width="21.5" style="25" customWidth="1"/>
    <col min="10761" max="10761" width="9.33203125" style="25" customWidth="1"/>
    <col min="10762" max="11013" width="9.33203125" style="25"/>
    <col min="11014" max="11014" width="19.5" style="25" customWidth="1"/>
    <col min="11015" max="11015" width="71.33203125" style="25" customWidth="1"/>
    <col min="11016" max="11016" width="21.5" style="25" customWidth="1"/>
    <col min="11017" max="11017" width="9.33203125" style="25" customWidth="1"/>
    <col min="11018" max="11269" width="9.33203125" style="25"/>
    <col min="11270" max="11270" width="19.5" style="25" customWidth="1"/>
    <col min="11271" max="11271" width="71.33203125" style="25" customWidth="1"/>
    <col min="11272" max="11272" width="21.5" style="25" customWidth="1"/>
    <col min="11273" max="11273" width="9.33203125" style="25" customWidth="1"/>
    <col min="11274" max="11525" width="9.33203125" style="25"/>
    <col min="11526" max="11526" width="19.5" style="25" customWidth="1"/>
    <col min="11527" max="11527" width="71.33203125" style="25" customWidth="1"/>
    <col min="11528" max="11528" width="21.5" style="25" customWidth="1"/>
    <col min="11529" max="11529" width="9.33203125" style="25" customWidth="1"/>
    <col min="11530" max="11781" width="9.33203125" style="25"/>
    <col min="11782" max="11782" width="19.5" style="25" customWidth="1"/>
    <col min="11783" max="11783" width="71.33203125" style="25" customWidth="1"/>
    <col min="11784" max="11784" width="21.5" style="25" customWidth="1"/>
    <col min="11785" max="11785" width="9.33203125" style="25" customWidth="1"/>
    <col min="11786" max="12037" width="9.33203125" style="25"/>
    <col min="12038" max="12038" width="19.5" style="25" customWidth="1"/>
    <col min="12039" max="12039" width="71.33203125" style="25" customWidth="1"/>
    <col min="12040" max="12040" width="21.5" style="25" customWidth="1"/>
    <col min="12041" max="12041" width="9.33203125" style="25" customWidth="1"/>
    <col min="12042" max="12293" width="9.33203125" style="25"/>
    <col min="12294" max="12294" width="19.5" style="25" customWidth="1"/>
    <col min="12295" max="12295" width="71.33203125" style="25" customWidth="1"/>
    <col min="12296" max="12296" width="21.5" style="25" customWidth="1"/>
    <col min="12297" max="12297" width="9.33203125" style="25" customWidth="1"/>
    <col min="12298" max="12549" width="9.33203125" style="25"/>
    <col min="12550" max="12550" width="19.5" style="25" customWidth="1"/>
    <col min="12551" max="12551" width="71.33203125" style="25" customWidth="1"/>
    <col min="12552" max="12552" width="21.5" style="25" customWidth="1"/>
    <col min="12553" max="12553" width="9.33203125" style="25" customWidth="1"/>
    <col min="12554" max="12805" width="9.33203125" style="25"/>
    <col min="12806" max="12806" width="19.5" style="25" customWidth="1"/>
    <col min="12807" max="12807" width="71.33203125" style="25" customWidth="1"/>
    <col min="12808" max="12808" width="21.5" style="25" customWidth="1"/>
    <col min="12809" max="12809" width="9.33203125" style="25" customWidth="1"/>
    <col min="12810" max="13061" width="9.33203125" style="25"/>
    <col min="13062" max="13062" width="19.5" style="25" customWidth="1"/>
    <col min="13063" max="13063" width="71.33203125" style="25" customWidth="1"/>
    <col min="13064" max="13064" width="21.5" style="25" customWidth="1"/>
    <col min="13065" max="13065" width="9.33203125" style="25" customWidth="1"/>
    <col min="13066" max="13317" width="9.33203125" style="25"/>
    <col min="13318" max="13318" width="19.5" style="25" customWidth="1"/>
    <col min="13319" max="13319" width="71.33203125" style="25" customWidth="1"/>
    <col min="13320" max="13320" width="21.5" style="25" customWidth="1"/>
    <col min="13321" max="13321" width="9.33203125" style="25" customWidth="1"/>
    <col min="13322" max="13573" width="9.33203125" style="25"/>
    <col min="13574" max="13574" width="19.5" style="25" customWidth="1"/>
    <col min="13575" max="13575" width="71.33203125" style="25" customWidth="1"/>
    <col min="13576" max="13576" width="21.5" style="25" customWidth="1"/>
    <col min="13577" max="13577" width="9.33203125" style="25" customWidth="1"/>
    <col min="13578" max="13829" width="9.33203125" style="25"/>
    <col min="13830" max="13830" width="19.5" style="25" customWidth="1"/>
    <col min="13831" max="13831" width="71.33203125" style="25" customWidth="1"/>
    <col min="13832" max="13832" width="21.5" style="25" customWidth="1"/>
    <col min="13833" max="13833" width="9.33203125" style="25" customWidth="1"/>
    <col min="13834" max="14085" width="9.33203125" style="25"/>
    <col min="14086" max="14086" width="19.5" style="25" customWidth="1"/>
    <col min="14087" max="14087" width="71.33203125" style="25" customWidth="1"/>
    <col min="14088" max="14088" width="21.5" style="25" customWidth="1"/>
    <col min="14089" max="14089" width="9.33203125" style="25" customWidth="1"/>
    <col min="14090" max="14341" width="9.33203125" style="25"/>
    <col min="14342" max="14342" width="19.5" style="25" customWidth="1"/>
    <col min="14343" max="14343" width="71.33203125" style="25" customWidth="1"/>
    <col min="14344" max="14344" width="21.5" style="25" customWidth="1"/>
    <col min="14345" max="14345" width="9.33203125" style="25" customWidth="1"/>
    <col min="14346" max="14597" width="9.33203125" style="25"/>
    <col min="14598" max="14598" width="19.5" style="25" customWidth="1"/>
    <col min="14599" max="14599" width="71.33203125" style="25" customWidth="1"/>
    <col min="14600" max="14600" width="21.5" style="25" customWidth="1"/>
    <col min="14601" max="14601" width="9.33203125" style="25" customWidth="1"/>
    <col min="14602" max="14853" width="9.33203125" style="25"/>
    <col min="14854" max="14854" width="19.5" style="25" customWidth="1"/>
    <col min="14855" max="14855" width="71.33203125" style="25" customWidth="1"/>
    <col min="14856" max="14856" width="21.5" style="25" customWidth="1"/>
    <col min="14857" max="14857" width="9.33203125" style="25" customWidth="1"/>
    <col min="14858" max="15109" width="9.33203125" style="25"/>
    <col min="15110" max="15110" width="19.5" style="25" customWidth="1"/>
    <col min="15111" max="15111" width="71.33203125" style="25" customWidth="1"/>
    <col min="15112" max="15112" width="21.5" style="25" customWidth="1"/>
    <col min="15113" max="15113" width="9.33203125" style="25" customWidth="1"/>
    <col min="15114" max="15365" width="9.33203125" style="25"/>
    <col min="15366" max="15366" width="19.5" style="25" customWidth="1"/>
    <col min="15367" max="15367" width="71.33203125" style="25" customWidth="1"/>
    <col min="15368" max="15368" width="21.5" style="25" customWidth="1"/>
    <col min="15369" max="15369" width="9.33203125" style="25" customWidth="1"/>
    <col min="15370" max="15621" width="9.33203125" style="25"/>
    <col min="15622" max="15622" width="19.5" style="25" customWidth="1"/>
    <col min="15623" max="15623" width="71.33203125" style="25" customWidth="1"/>
    <col min="15624" max="15624" width="21.5" style="25" customWidth="1"/>
    <col min="15625" max="15625" width="9.33203125" style="25" customWidth="1"/>
    <col min="15626" max="15877" width="9.33203125" style="25"/>
    <col min="15878" max="15878" width="19.5" style="25" customWidth="1"/>
    <col min="15879" max="15879" width="71.33203125" style="25" customWidth="1"/>
    <col min="15880" max="15880" width="21.5" style="25" customWidth="1"/>
    <col min="15881" max="15881" width="9.33203125" style="25" customWidth="1"/>
    <col min="15882" max="16133" width="9.33203125" style="25"/>
    <col min="16134" max="16134" width="19.5" style="25" customWidth="1"/>
    <col min="16135" max="16135" width="71.33203125" style="25" customWidth="1"/>
    <col min="16136" max="16136" width="21.5" style="25" customWidth="1"/>
    <col min="16137" max="16137" width="9.33203125" style="25" customWidth="1"/>
    <col min="16138" max="16384" width="9.33203125" style="25"/>
  </cols>
  <sheetData>
    <row r="1" spans="1:12" x14ac:dyDescent="0.2">
      <c r="A1" s="1663" t="s">
        <v>838</v>
      </c>
      <c r="B1" s="1663"/>
      <c r="C1" s="1663"/>
      <c r="D1" s="1663"/>
      <c r="E1" s="1663"/>
      <c r="F1" s="1663"/>
      <c r="G1" s="1663"/>
      <c r="H1" s="1663"/>
      <c r="I1" s="25"/>
      <c r="J1" s="25"/>
      <c r="K1" s="25"/>
      <c r="L1" s="25"/>
    </row>
    <row r="2" spans="1:12" x14ac:dyDescent="0.2">
      <c r="A2" s="1663" t="s">
        <v>754</v>
      </c>
      <c r="B2" s="1663"/>
      <c r="C2" s="1663"/>
      <c r="D2" s="1663"/>
      <c r="E2" s="1663"/>
      <c r="F2" s="1663"/>
      <c r="G2" s="1663"/>
      <c r="H2" s="1663"/>
      <c r="I2" s="25"/>
      <c r="J2" s="25"/>
      <c r="K2" s="25"/>
      <c r="L2" s="25"/>
    </row>
    <row r="3" spans="1:12" ht="13.5" thickBot="1" x14ac:dyDescent="0.25">
      <c r="C3" s="239"/>
      <c r="D3" s="239"/>
      <c r="E3" s="239"/>
      <c r="F3" s="239"/>
      <c r="G3" s="239"/>
      <c r="H3" s="239"/>
      <c r="I3" s="239"/>
      <c r="J3" s="239"/>
      <c r="K3" s="239"/>
      <c r="L3" s="239"/>
    </row>
    <row r="4" spans="1:12" s="40" customFormat="1" ht="21.2" customHeight="1" x14ac:dyDescent="0.2">
      <c r="A4" s="38" t="s">
        <v>84</v>
      </c>
      <c r="B4" s="39" t="s">
        <v>9</v>
      </c>
      <c r="C4" s="1801" t="s">
        <v>141</v>
      </c>
      <c r="D4" s="1802"/>
      <c r="E4" s="1802"/>
      <c r="F4" s="1802"/>
      <c r="G4" s="1802"/>
      <c r="H4" s="1803"/>
    </row>
    <row r="5" spans="1:12" s="40" customFormat="1" ht="24.75" thickBot="1" x14ac:dyDescent="0.25">
      <c r="A5" s="41" t="s">
        <v>578</v>
      </c>
      <c r="B5" s="42" t="s">
        <v>402</v>
      </c>
      <c r="C5" s="1804">
        <v>1</v>
      </c>
      <c r="D5" s="1805"/>
      <c r="E5" s="1805"/>
      <c r="F5" s="1805"/>
      <c r="G5" s="1805"/>
      <c r="H5" s="1806"/>
    </row>
    <row r="6" spans="1:12" s="355" customFormat="1" ht="15.95" customHeight="1" thickBot="1" x14ac:dyDescent="0.3">
      <c r="A6" s="1807" t="s">
        <v>362</v>
      </c>
      <c r="B6" s="1807"/>
      <c r="C6" s="1807"/>
      <c r="D6" s="1807"/>
      <c r="E6" s="1807"/>
      <c r="F6" s="1807"/>
      <c r="G6" s="1807"/>
      <c r="H6" s="1808"/>
    </row>
    <row r="7" spans="1:12" ht="67.7" customHeight="1" thickBot="1" x14ac:dyDescent="0.25">
      <c r="A7" s="771" t="s">
        <v>142</v>
      </c>
      <c r="B7" s="772" t="s">
        <v>36</v>
      </c>
      <c r="C7" s="772" t="str">
        <f>'26._köt_össz_bev'!C9</f>
        <v>2023. évi eredeti előirányzat
2/2023. (II.14.)</v>
      </c>
      <c r="D7" s="275" t="str">
        <f>'26._köt_össz_bev'!D9</f>
        <v>Módosított előirányzat a 14/2023.  (VI.29.)  rendelet szerint</v>
      </c>
      <c r="E7" s="44" t="str">
        <f>'26._köt_össz_bev'!E9</f>
        <v>Módosított előirányzat a 18/2023. (IX.26.)  rendelet szerint</v>
      </c>
      <c r="F7" s="44" t="str">
        <f>'26._köt_össz_bev'!F9</f>
        <v>Módosított előirányzat a 23/2023. (XII.14.)  rendelet szerint</v>
      </c>
      <c r="G7" s="44" t="str">
        <f>'26._köt_össz_bev'!G9</f>
        <v>Módosított előirányzat a …../2024. (II…..)  rendelet szerint</v>
      </c>
      <c r="H7" s="124" t="str">
        <f>'26._köt_össz_bev'!H9</f>
        <v>Változás a 23/2023. (XII.14) rendelethez képest</v>
      </c>
      <c r="I7" s="275" t="str">
        <f>'26._köt_össz_bev'!I9</f>
        <v>2023. évi teljesítés              2023.06.30-ig</v>
      </c>
      <c r="J7" s="44" t="str">
        <f>'26._köt_össz_bev'!J9</f>
        <v>2023. évi teljesítés              2023.09.30-ig</v>
      </c>
      <c r="K7" s="44" t="str">
        <f>'26._köt_össz_bev'!K9</f>
        <v>2023. évi teljesítés              2023.12.31-ig</v>
      </c>
      <c r="L7" s="259" t="str">
        <f>'26._köt_össz_bev'!L9</f>
        <v>Teljesítés %-a</v>
      </c>
    </row>
    <row r="8" spans="1:12" s="48" customFormat="1" ht="14.25" customHeight="1" thickBot="1" x14ac:dyDescent="0.25">
      <c r="A8" s="45" t="s">
        <v>297</v>
      </c>
      <c r="B8" s="46" t="s">
        <v>298</v>
      </c>
      <c r="C8" s="1168" t="s">
        <v>299</v>
      </c>
      <c r="D8" s="263" t="s">
        <v>300</v>
      </c>
      <c r="E8" s="46" t="s">
        <v>300</v>
      </c>
      <c r="F8" s="46" t="s">
        <v>300</v>
      </c>
      <c r="G8" s="46" t="s">
        <v>301</v>
      </c>
      <c r="H8" s="260" t="s">
        <v>388</v>
      </c>
      <c r="I8" s="260"/>
      <c r="J8" s="47"/>
      <c r="K8" s="47"/>
      <c r="L8" s="47"/>
    </row>
    <row r="9" spans="1:12" s="48" customFormat="1" ht="18.75" customHeight="1" thickBot="1" x14ac:dyDescent="0.25">
      <c r="A9" s="1809" t="s">
        <v>37</v>
      </c>
      <c r="B9" s="1810"/>
      <c r="C9" s="1810"/>
      <c r="D9" s="1810"/>
      <c r="E9" s="1810"/>
      <c r="F9" s="1810"/>
      <c r="G9" s="1810"/>
      <c r="H9" s="1811"/>
    </row>
    <row r="10" spans="1:12" s="48" customFormat="1" ht="12.2" customHeight="1" thickBot="1" x14ac:dyDescent="0.25">
      <c r="A10" s="14" t="s">
        <v>12</v>
      </c>
      <c r="B10" s="70" t="s">
        <v>620</v>
      </c>
      <c r="C10" s="110">
        <f>+C18+C19+C20+C21+C22</f>
        <v>1325699056</v>
      </c>
      <c r="D10" s="268">
        <f t="shared" ref="D10:K10" si="0">+D18+D19+D20+D21+D22</f>
        <v>1548430832</v>
      </c>
      <c r="E10" s="268">
        <f t="shared" ref="E10" si="1">+E18+E19+E20+E21+E22</f>
        <v>1605476814</v>
      </c>
      <c r="F10" s="692">
        <f t="shared" si="0"/>
        <v>1638664276</v>
      </c>
      <c r="G10" s="692">
        <f t="shared" si="0"/>
        <v>1636553064</v>
      </c>
      <c r="H10" s="28">
        <f>+G10-F10</f>
        <v>-2111212</v>
      </c>
      <c r="I10" s="758">
        <f t="shared" si="0"/>
        <v>0</v>
      </c>
      <c r="J10" s="28">
        <f t="shared" si="0"/>
        <v>0</v>
      </c>
      <c r="K10" s="28">
        <f t="shared" si="0"/>
        <v>37397437</v>
      </c>
      <c r="L10" s="28" t="e">
        <f t="shared" ref="L10" si="2">+L18+L19+L20+L21+L22</f>
        <v>#DIV/0!</v>
      </c>
    </row>
    <row r="11" spans="1:12" s="26" customFormat="1" ht="12.2" customHeight="1" x14ac:dyDescent="0.2">
      <c r="A11" s="12" t="s">
        <v>91</v>
      </c>
      <c r="B11" s="71" t="s">
        <v>188</v>
      </c>
      <c r="C11" s="111">
        <f>'4. mell.Önkorm'!C13-'27._önkorm_önként'!C12</f>
        <v>347696168</v>
      </c>
      <c r="D11" s="266">
        <f>'4. mell.Önkorm'!D13-'27._önkorm_önként'!D12</f>
        <v>359573768</v>
      </c>
      <c r="E11" s="266">
        <f>'4. mell.Önkorm'!E13-'27._önkorm_önként'!E12-'27._önkorm_államig'!E12</f>
        <v>359573768</v>
      </c>
      <c r="F11" s="693">
        <f>'4. mell.Önkorm'!F13-'27._önkorm_önként'!F12</f>
        <v>359573768</v>
      </c>
      <c r="G11" s="693">
        <f>'4. mell.Önkorm'!G13-'27._önkorm_önként'!G12</f>
        <v>359573768</v>
      </c>
      <c r="H11" s="16">
        <f t="shared" ref="H11:H74" si="3">+G11-F11</f>
        <v>0</v>
      </c>
      <c r="I11" s="756">
        <f>'4. mell.Önkorm'!I13-'27._önkorm_önként'!I12</f>
        <v>0</v>
      </c>
      <c r="J11" s="16">
        <f>'4. mell.Önkorm'!J13-'27._önkorm_önként'!J12</f>
        <v>0</v>
      </c>
      <c r="K11" s="16">
        <f>'4. mell.Önkorm'!K13-'27._önkorm_önként'!K12</f>
        <v>0</v>
      </c>
      <c r="L11" s="16">
        <f>'4. mell.Önkorm'!L13-'27._önkorm_önként'!L12</f>
        <v>0</v>
      </c>
    </row>
    <row r="12" spans="1:12" s="54" customFormat="1" ht="12.2" customHeight="1" x14ac:dyDescent="0.2">
      <c r="A12" s="1182" t="s">
        <v>92</v>
      </c>
      <c r="B12" s="428" t="s">
        <v>532</v>
      </c>
      <c r="C12" s="486">
        <f>'4. mell.Önkorm'!C14-'27._önkorm_önként'!C13</f>
        <v>377696960</v>
      </c>
      <c r="D12" s="411">
        <f>'4. mell.Önkorm'!D14-'27._önkorm_önként'!D13</f>
        <v>424643546</v>
      </c>
      <c r="E12" s="411">
        <f>'4. mell.Önkorm'!E14-'27._önkorm_önként'!E13-'27._önkorm_államig'!E13</f>
        <v>416324777</v>
      </c>
      <c r="F12" s="694">
        <f>'4. mell.Önkorm'!F14-'27._önkorm_önként'!F13</f>
        <v>425309962</v>
      </c>
      <c r="G12" s="694">
        <f>'4. mell.Önkorm'!G14-'27._önkorm_önként'!G13</f>
        <v>426022552</v>
      </c>
      <c r="H12" s="413">
        <f t="shared" si="3"/>
        <v>712590</v>
      </c>
      <c r="I12" s="757">
        <f>'4. mell.Önkorm'!I14-'27._önkorm_önként'!I13</f>
        <v>0</v>
      </c>
      <c r="J12" s="413">
        <f>'4. mell.Önkorm'!J14-'27._önkorm_önként'!J13</f>
        <v>0</v>
      </c>
      <c r="K12" s="413">
        <f>'4. mell.Önkorm'!K14-'27._önkorm_önként'!K13</f>
        <v>0</v>
      </c>
      <c r="L12" s="413">
        <f>'4. mell.Önkorm'!L14-'27._önkorm_önként'!L13</f>
        <v>0</v>
      </c>
    </row>
    <row r="13" spans="1:12" s="54" customFormat="1" ht="12.2" customHeight="1" x14ac:dyDescent="0.2">
      <c r="A13" s="1182" t="s">
        <v>93</v>
      </c>
      <c r="B13" s="428" t="s">
        <v>533</v>
      </c>
      <c r="C13" s="486">
        <f>'4. mell.Önkorm'!C15-'27._önkorm_önként'!C14</f>
        <v>400034324</v>
      </c>
      <c r="D13" s="411">
        <f>'4. mell.Önkorm'!D15-'27._önkorm_önként'!D14</f>
        <v>508238691</v>
      </c>
      <c r="E13" s="411">
        <f>'4. mell.Önkorm'!E15-'27._önkorm_önként'!E14-'27._önkorm_államig'!E14</f>
        <v>546489046</v>
      </c>
      <c r="F13" s="694">
        <f>'4. mell.Önkorm'!F15-'27._önkorm_önként'!F14</f>
        <v>570691323</v>
      </c>
      <c r="G13" s="694">
        <f>'4. mell.Önkorm'!G15-'27._önkorm_önként'!G14</f>
        <v>558099828</v>
      </c>
      <c r="H13" s="413">
        <f t="shared" si="3"/>
        <v>-12591495</v>
      </c>
      <c r="I13" s="757">
        <f>'4. mell.Önkorm'!I15-'27._önkorm_önként'!I14</f>
        <v>0</v>
      </c>
      <c r="J13" s="413">
        <f>'4. mell.Önkorm'!J15-'27._önkorm_önként'!J14</f>
        <v>0</v>
      </c>
      <c r="K13" s="413">
        <f>'4. mell.Önkorm'!K15-'27._önkorm_önként'!K14</f>
        <v>0</v>
      </c>
      <c r="L13" s="413">
        <f>'4. mell.Önkorm'!L15-'27._önkorm_önként'!L14</f>
        <v>0</v>
      </c>
    </row>
    <row r="14" spans="1:12" s="54" customFormat="1" ht="12.2" customHeight="1" x14ac:dyDescent="0.2">
      <c r="A14" s="1182" t="s">
        <v>90</v>
      </c>
      <c r="B14" s="428" t="s">
        <v>534</v>
      </c>
      <c r="C14" s="486">
        <f>'4. mell.Önkorm'!C16-'27._önkorm_önként'!C16</f>
        <v>142059812</v>
      </c>
      <c r="D14" s="411">
        <f>'4. mell.Önkorm'!D16-'27._önkorm_önként'!D16</f>
        <v>149375054</v>
      </c>
      <c r="E14" s="411">
        <f>'4. mell.Önkorm'!E16-'27._önkorm_önként'!E15-'27._önkorm_államig'!E15</f>
        <v>161469787</v>
      </c>
      <c r="F14" s="694">
        <f>'4. mell.Önkorm'!F16-'27._önkorm_önként'!F16</f>
        <v>161469787</v>
      </c>
      <c r="G14" s="694">
        <f>'4. mell.Önkorm'!G16-'27._önkorm_önként'!G16</f>
        <v>166650023</v>
      </c>
      <c r="H14" s="413">
        <f t="shared" si="3"/>
        <v>5180236</v>
      </c>
      <c r="I14" s="757">
        <f>'4. mell.Önkorm'!I16-'27._önkorm_önként'!I16</f>
        <v>0</v>
      </c>
      <c r="J14" s="413">
        <f>'4. mell.Önkorm'!J16-'27._önkorm_önként'!J16</f>
        <v>0</v>
      </c>
      <c r="K14" s="413">
        <f>'4. mell.Önkorm'!K16-'27._önkorm_önként'!K16</f>
        <v>0</v>
      </c>
      <c r="L14" s="413">
        <f>'4. mell.Önkorm'!L16-'27._önkorm_önként'!L16</f>
        <v>0</v>
      </c>
    </row>
    <row r="15" spans="1:12" s="54" customFormat="1" ht="12.2" customHeight="1" x14ac:dyDescent="0.2">
      <c r="A15" s="1182" t="s">
        <v>147</v>
      </c>
      <c r="B15" s="428" t="s">
        <v>189</v>
      </c>
      <c r="C15" s="486">
        <f>'4. mell.Önkorm'!C17-'27._önkorm_önként'!C17</f>
        <v>33741611</v>
      </c>
      <c r="D15" s="411">
        <f>'4. mell.Önkorm'!D17-'27._önkorm_önként'!D17</f>
        <v>65030355</v>
      </c>
      <c r="E15" s="411">
        <f>'4. mell.Önkorm'!E17-'27._önkorm_önként'!E16-'27._önkorm_államig'!E16</f>
        <v>65030355</v>
      </c>
      <c r="F15" s="694">
        <f>'4. mell.Önkorm'!F17-'27._önkorm_önként'!F17</f>
        <v>65030355</v>
      </c>
      <c r="G15" s="694">
        <f>'4. mell.Önkorm'!G17-'27._önkorm_önként'!G17</f>
        <v>65030355</v>
      </c>
      <c r="H15" s="413">
        <f t="shared" si="3"/>
        <v>0</v>
      </c>
      <c r="I15" s="757">
        <f>'4. mell.Önkorm'!I17-'27._önkorm_önként'!I17</f>
        <v>0</v>
      </c>
      <c r="J15" s="413">
        <f>'4. mell.Önkorm'!J17-'27._önkorm_önként'!J17</f>
        <v>0</v>
      </c>
      <c r="K15" s="413">
        <f>'4. mell.Önkorm'!K17-'27._önkorm_önként'!K17</f>
        <v>0</v>
      </c>
      <c r="L15" s="413">
        <f>'4. mell.Önkorm'!L17-'27._önkorm_önként'!L17</f>
        <v>0</v>
      </c>
    </row>
    <row r="16" spans="1:12" s="54" customFormat="1" ht="12.2" customHeight="1" x14ac:dyDescent="0.2">
      <c r="A16" s="1184" t="s">
        <v>149</v>
      </c>
      <c r="B16" s="428" t="s">
        <v>271</v>
      </c>
      <c r="C16" s="486">
        <f>'4. mell.Önkorm'!C18-'27._önkorm_önként'!C18</f>
        <v>0</v>
      </c>
      <c r="D16" s="411">
        <f>'4. mell.Önkorm'!D18-'27._önkorm_önként'!D18</f>
        <v>0</v>
      </c>
      <c r="E16" s="411">
        <f>'4. mell.Önkorm'!E18-'27._önkorm_önként'!E17-'27._önkorm_államig'!E17</f>
        <v>0</v>
      </c>
      <c r="F16" s="694">
        <f>'4. mell.Önkorm'!F18-'27._önkorm_önként'!F18</f>
        <v>0</v>
      </c>
      <c r="G16" s="694">
        <f>'4. mell.Önkorm'!G18-'27._önkorm_önként'!G18</f>
        <v>0</v>
      </c>
      <c r="H16" s="413">
        <f t="shared" si="3"/>
        <v>0</v>
      </c>
      <c r="I16" s="757">
        <f>'4. mell.Önkorm'!I18-'27._önkorm_önként'!I18</f>
        <v>0</v>
      </c>
      <c r="J16" s="413">
        <f>'4. mell.Önkorm'!J18-'27._önkorm_önként'!J18</f>
        <v>0</v>
      </c>
      <c r="K16" s="413">
        <f>'4. mell.Önkorm'!K18-'27._önkorm_önként'!K18</f>
        <v>0</v>
      </c>
      <c r="L16" s="413" t="e">
        <f>'4. mell.Önkorm'!L18-'27._önkorm_önként'!L18</f>
        <v>#DIV/0!</v>
      </c>
    </row>
    <row r="17" spans="1:14" s="26" customFormat="1" ht="12.75" customHeight="1" x14ac:dyDescent="0.2">
      <c r="A17" s="1184" t="s">
        <v>151</v>
      </c>
      <c r="B17" s="854" t="s">
        <v>272</v>
      </c>
      <c r="C17" s="486">
        <f>'4. mell.Önkorm'!C19-'27._önkorm_önként'!C19</f>
        <v>0</v>
      </c>
      <c r="D17" s="755">
        <f>'4. mell.Önkorm'!D19-'27._önkorm_önként'!D19</f>
        <v>0</v>
      </c>
      <c r="E17" s="755">
        <f>'4. mell.Önkorm'!E19-'27._önkorm_önként'!E18-'27._önkorm_államig'!E18</f>
        <v>15019663</v>
      </c>
      <c r="F17" s="695">
        <f>'4. mell.Önkorm'!F19-'27._önkorm_önként'!F19</f>
        <v>15019663</v>
      </c>
      <c r="G17" s="695">
        <f>'4. mell.Önkorm'!G19-'27._önkorm_önként'!G19</f>
        <v>23807120</v>
      </c>
      <c r="H17" s="652">
        <f t="shared" si="3"/>
        <v>8787457</v>
      </c>
      <c r="I17" s="759">
        <f>'4. mell.Önkorm'!I19-'27._önkorm_önként'!I19</f>
        <v>0</v>
      </c>
      <c r="J17" s="652">
        <f>'4. mell.Önkorm'!J19-'27._önkorm_önként'!J19</f>
        <v>0</v>
      </c>
      <c r="K17" s="652">
        <f>'4. mell.Önkorm'!K19-'27._önkorm_önként'!K19</f>
        <v>0</v>
      </c>
      <c r="L17" s="652" t="e">
        <f>'4. mell.Önkorm'!L19-'27._önkorm_önként'!L19</f>
        <v>#DIV/0!</v>
      </c>
    </row>
    <row r="18" spans="1:14" s="26" customFormat="1" ht="12.2" customHeight="1" x14ac:dyDescent="0.2">
      <c r="A18" s="1189" t="s">
        <v>153</v>
      </c>
      <c r="B18" s="824" t="s">
        <v>621</v>
      </c>
      <c r="C18" s="1531">
        <f>SUM(C11:C17)</f>
        <v>1301228875</v>
      </c>
      <c r="D18" s="1470">
        <f t="shared" ref="D18:K18" si="4">SUM(D11:D17)</f>
        <v>1506861414</v>
      </c>
      <c r="E18" s="1470">
        <f>'4. mell.Önkorm'!E20-'27._önkorm_önként'!E19-'27._önkorm_államig'!E19</f>
        <v>1563907396</v>
      </c>
      <c r="F18" s="1473">
        <f t="shared" si="4"/>
        <v>1597094858</v>
      </c>
      <c r="G18" s="1473">
        <f t="shared" si="4"/>
        <v>1599183646</v>
      </c>
      <c r="H18" s="1474">
        <f t="shared" si="3"/>
        <v>2088788</v>
      </c>
      <c r="I18" s="991">
        <f t="shared" si="4"/>
        <v>0</v>
      </c>
      <c r="J18" s="654">
        <f t="shared" si="4"/>
        <v>0</v>
      </c>
      <c r="K18" s="654">
        <f t="shared" si="4"/>
        <v>0</v>
      </c>
      <c r="L18" s="654" t="e">
        <f t="shared" ref="L18" si="5">SUM(L11:L17)</f>
        <v>#DIV/0!</v>
      </c>
    </row>
    <row r="19" spans="1:14" s="26" customFormat="1" ht="12.2" customHeight="1" x14ac:dyDescent="0.2">
      <c r="A19" s="12" t="s">
        <v>154</v>
      </c>
      <c r="B19" s="71" t="s">
        <v>159</v>
      </c>
      <c r="C19" s="111">
        <f>'4. mell.Önkorm'!C21-'27._önkorm_önként'!C20</f>
        <v>0</v>
      </c>
      <c r="D19" s="266">
        <f>'4. mell.Önkorm'!D21-'27._önkorm_önként'!D20</f>
        <v>0</v>
      </c>
      <c r="E19" s="266">
        <f>'4. mell.Önkorm'!E21-'27._önkorm_önként'!E20-'27._önkorm_államig'!E20</f>
        <v>0</v>
      </c>
      <c r="F19" s="693">
        <f>'4. mell.Önkorm'!F21-'27._önkorm_önként'!F20</f>
        <v>0</v>
      </c>
      <c r="G19" s="693">
        <f>'4. mell.Önkorm'!G21-'27._önkorm_önként'!G20</f>
        <v>0</v>
      </c>
      <c r="H19" s="16">
        <f t="shared" si="3"/>
        <v>0</v>
      </c>
      <c r="I19" s="756">
        <f>'4. mell.Önkorm'!I21-'27._önkorm_önként'!I20</f>
        <v>0</v>
      </c>
      <c r="J19" s="16">
        <f>'4. mell.Önkorm'!J21-'27._önkorm_önként'!J20</f>
        <v>0</v>
      </c>
      <c r="K19" s="16">
        <f>'4. mell.Önkorm'!K21-'27._önkorm_önként'!K20</f>
        <v>0</v>
      </c>
      <c r="L19" s="16" t="e">
        <f>'4. mell.Önkorm'!L21-'27._önkorm_önként'!L20</f>
        <v>#DIV/0!</v>
      </c>
    </row>
    <row r="20" spans="1:14" s="26" customFormat="1" ht="12.2" customHeight="1" x14ac:dyDescent="0.2">
      <c r="A20" s="12" t="s">
        <v>156</v>
      </c>
      <c r="B20" s="428" t="s">
        <v>190</v>
      </c>
      <c r="C20" s="486">
        <f>'4. mell.Önkorm'!C22-'27._önkorm_önként'!C21</f>
        <v>0</v>
      </c>
      <c r="D20" s="411">
        <f>'4. mell.Önkorm'!D22-'27._önkorm_önként'!D21</f>
        <v>0</v>
      </c>
      <c r="E20" s="411">
        <f>'4. mell.Önkorm'!E22-'27._önkorm_önként'!E21-'27._önkorm_államig'!E21</f>
        <v>0</v>
      </c>
      <c r="F20" s="694">
        <f>'4. mell.Önkorm'!F22-'27._önkorm_önként'!F21</f>
        <v>0</v>
      </c>
      <c r="G20" s="694">
        <f>'4. mell.Önkorm'!G22-'27._önkorm_önként'!G21</f>
        <v>0</v>
      </c>
      <c r="H20" s="413">
        <f t="shared" si="3"/>
        <v>0</v>
      </c>
      <c r="I20" s="757">
        <f>'4. mell.Önkorm'!I22-'27._önkorm_önként'!I21</f>
        <v>0</v>
      </c>
      <c r="J20" s="413">
        <f>'4. mell.Önkorm'!J22-'27._önkorm_önként'!J21</f>
        <v>0</v>
      </c>
      <c r="K20" s="413">
        <f>'4. mell.Önkorm'!K22-'27._önkorm_önként'!K21</f>
        <v>0</v>
      </c>
      <c r="L20" s="413" t="e">
        <f>'4. mell.Önkorm'!L22-'27._önkorm_önként'!L21</f>
        <v>#DIV/0!</v>
      </c>
    </row>
    <row r="21" spans="1:14" s="26" customFormat="1" ht="12.2" customHeight="1" x14ac:dyDescent="0.2">
      <c r="A21" s="12" t="s">
        <v>276</v>
      </c>
      <c r="B21" s="428" t="s">
        <v>191</v>
      </c>
      <c r="C21" s="486">
        <f>'4. mell.Önkorm'!C23-'27._önkorm_önként'!C22</f>
        <v>0</v>
      </c>
      <c r="D21" s="411">
        <f>'4. mell.Önkorm'!D23-'27._önkorm_önként'!D22</f>
        <v>0</v>
      </c>
      <c r="E21" s="411">
        <f>'4. mell.Önkorm'!E23-'27._önkorm_önként'!E22-'27._önkorm_államig'!E22</f>
        <v>0</v>
      </c>
      <c r="F21" s="694">
        <f>'4. mell.Önkorm'!F23-'27._önkorm_önként'!F22</f>
        <v>0</v>
      </c>
      <c r="G21" s="694">
        <f>'4. mell.Önkorm'!G23-'27._önkorm_önként'!G22</f>
        <v>0</v>
      </c>
      <c r="H21" s="413">
        <f t="shared" si="3"/>
        <v>0</v>
      </c>
      <c r="I21" s="757">
        <f>'4. mell.Önkorm'!I23-'27._önkorm_önként'!I22</f>
        <v>0</v>
      </c>
      <c r="J21" s="413">
        <f>'4. mell.Önkorm'!J23-'27._önkorm_önként'!J22</f>
        <v>0</v>
      </c>
      <c r="K21" s="413">
        <f>'4. mell.Önkorm'!K23-'27._önkorm_önként'!K22</f>
        <v>0</v>
      </c>
      <c r="L21" s="413" t="e">
        <f>'4. mell.Önkorm'!L23-'27._önkorm_önként'!L22</f>
        <v>#DIV/0!</v>
      </c>
    </row>
    <row r="22" spans="1:14" s="26" customFormat="1" ht="12.2" customHeight="1" x14ac:dyDescent="0.2">
      <c r="A22" s="12" t="s">
        <v>593</v>
      </c>
      <c r="B22" s="428" t="s">
        <v>192</v>
      </c>
      <c r="C22" s="486">
        <f>'4. mell.Önkorm'!C24-'27._önkorm_önként'!C23</f>
        <v>24470181</v>
      </c>
      <c r="D22" s="411">
        <f>'4. mell.Önkorm'!D24-'27._önkorm_önként'!D23</f>
        <v>41569418</v>
      </c>
      <c r="E22" s="411">
        <f>'4. mell.Önkorm'!E24-'27._önkorm_önként'!E23-'27._önkorm_államig'!E23</f>
        <v>41569418</v>
      </c>
      <c r="F22" s="694">
        <f>'4. mell.Önkorm'!F24-'27._önkorm_önként'!F23</f>
        <v>41569418</v>
      </c>
      <c r="G22" s="694">
        <f>'4. mell.Önkorm'!G24-'27._önkorm_önként'!G23</f>
        <v>37369418</v>
      </c>
      <c r="H22" s="413">
        <f t="shared" si="3"/>
        <v>-4200000</v>
      </c>
      <c r="I22" s="757">
        <f>'4. mell.Önkorm'!I24-'27._önkorm_önként'!I23</f>
        <v>0</v>
      </c>
      <c r="J22" s="413">
        <f>'4. mell.Önkorm'!J24-'27._önkorm_önként'!J23</f>
        <v>0</v>
      </c>
      <c r="K22" s="413">
        <f>'4. mell.Önkorm'!K24-'27._önkorm_önként'!K23</f>
        <v>37397437</v>
      </c>
      <c r="L22" s="413">
        <f>'4. mell.Önkorm'!L24-'27._önkorm_önként'!L23</f>
        <v>0</v>
      </c>
    </row>
    <row r="23" spans="1:14" s="54" customFormat="1" ht="12.2" customHeight="1" thickBot="1" x14ac:dyDescent="0.25">
      <c r="A23" s="12" t="s">
        <v>594</v>
      </c>
      <c r="B23" s="618" t="s">
        <v>641</v>
      </c>
      <c r="C23" s="636">
        <f>'4. mell.Önkorm'!C25-'27._önkorm_önként'!C24</f>
        <v>0</v>
      </c>
      <c r="D23" s="755">
        <f>'4. mell.Önkorm'!D25-'27._önkorm_önként'!D24</f>
        <v>16489854</v>
      </c>
      <c r="E23" s="755">
        <f>'4. mell.Önkorm'!E25-'27._önkorm_önként'!E24-'27._önkorm_államig'!E24</f>
        <v>16489854</v>
      </c>
      <c r="F23" s="695">
        <f>'4. mell.Önkorm'!F25-'27._önkorm_önként'!F24</f>
        <v>16489854</v>
      </c>
      <c r="G23" s="695">
        <f>'4. mell.Önkorm'!G25-'27._önkorm_önként'!G24</f>
        <v>16489854</v>
      </c>
      <c r="H23" s="652">
        <f t="shared" si="3"/>
        <v>0</v>
      </c>
      <c r="I23" s="759">
        <f>'4. mell.Önkorm'!I25-'27._önkorm_önként'!I24</f>
        <v>0</v>
      </c>
      <c r="J23" s="652">
        <f>'4. mell.Önkorm'!J25-'27._önkorm_önként'!J24</f>
        <v>0</v>
      </c>
      <c r="K23" s="652">
        <f>'4. mell.Önkorm'!K25-'27._önkorm_önként'!K24</f>
        <v>0</v>
      </c>
      <c r="L23" s="652">
        <f>'4. mell.Önkorm'!L25-'27._önkorm_önként'!L24</f>
        <v>0</v>
      </c>
    </row>
    <row r="24" spans="1:14" s="54" customFormat="1" ht="12.2" customHeight="1" thickBot="1" x14ac:dyDescent="0.25">
      <c r="A24" s="14" t="s">
        <v>13</v>
      </c>
      <c r="B24" s="70" t="s">
        <v>595</v>
      </c>
      <c r="C24" s="110">
        <f>+C25+C26+C27+C28</f>
        <v>0</v>
      </c>
      <c r="D24" s="268">
        <f t="shared" ref="D24:K24" si="6">+D25+D26+D27+D28</f>
        <v>229697587</v>
      </c>
      <c r="E24" s="268">
        <f t="shared" si="6"/>
        <v>229697587</v>
      </c>
      <c r="F24" s="692">
        <f t="shared" si="6"/>
        <v>229697587</v>
      </c>
      <c r="G24" s="692">
        <f t="shared" si="6"/>
        <v>229697587</v>
      </c>
      <c r="H24" s="28">
        <f t="shared" si="3"/>
        <v>0</v>
      </c>
      <c r="I24" s="758">
        <f t="shared" si="6"/>
        <v>0</v>
      </c>
      <c r="J24" s="28">
        <f t="shared" si="6"/>
        <v>0</v>
      </c>
      <c r="K24" s="28">
        <f t="shared" si="6"/>
        <v>0</v>
      </c>
      <c r="L24" s="28" t="e">
        <f t="shared" ref="L24" si="7">+L25+L26+L27+L28</f>
        <v>#DIV/0!</v>
      </c>
    </row>
    <row r="25" spans="1:14" s="54" customFormat="1" ht="12.2" customHeight="1" x14ac:dyDescent="0.2">
      <c r="A25" s="12" t="s">
        <v>94</v>
      </c>
      <c r="B25" s="853" t="s">
        <v>193</v>
      </c>
      <c r="C25" s="111">
        <f>'4. mell.Önkorm'!C27-'27._önkorm_önként'!C26</f>
        <v>0</v>
      </c>
      <c r="D25" s="266">
        <f>'4. mell.Önkorm'!D27-'27._önkorm_önként'!D26</f>
        <v>0</v>
      </c>
      <c r="E25" s="266">
        <f>'4. mell.Önkorm'!E27-'27._önkorm_önként'!E26-'27._önkorm_államig'!E26</f>
        <v>0</v>
      </c>
      <c r="F25" s="693">
        <f>'4. mell.Önkorm'!F27-'27._önkorm_önként'!F26</f>
        <v>0</v>
      </c>
      <c r="G25" s="693">
        <f>'4. mell.Önkorm'!G27-'27._önkorm_önként'!G26</f>
        <v>0</v>
      </c>
      <c r="H25" s="16">
        <f t="shared" si="3"/>
        <v>0</v>
      </c>
      <c r="I25" s="756">
        <f>'4. mell.Önkorm'!I27-'27._önkorm_önként'!I26</f>
        <v>0</v>
      </c>
      <c r="J25" s="16">
        <f>'4. mell.Önkorm'!J27-'27._önkorm_önként'!J26</f>
        <v>0</v>
      </c>
      <c r="K25" s="16">
        <f>'4. mell.Önkorm'!K27-'27._önkorm_önként'!K26</f>
        <v>0</v>
      </c>
      <c r="L25" s="16" t="e">
        <f>'4. mell.Önkorm'!L27-'27._önkorm_önként'!L26</f>
        <v>#DIV/0!</v>
      </c>
    </row>
    <row r="26" spans="1:14" s="54" customFormat="1" ht="12.2" customHeight="1" x14ac:dyDescent="0.2">
      <c r="A26" s="1182" t="s">
        <v>95</v>
      </c>
      <c r="B26" s="854" t="s">
        <v>194</v>
      </c>
      <c r="C26" s="486">
        <f>'4. mell.Önkorm'!C28-'27._önkorm_önként'!C27</f>
        <v>0</v>
      </c>
      <c r="D26" s="411">
        <f>'4. mell.Önkorm'!D28-'27._önkorm_önként'!D27</f>
        <v>0</v>
      </c>
      <c r="E26" s="411">
        <f>'4. mell.Önkorm'!E28-'27._önkorm_önként'!E27-'27._önkorm_államig'!E27</f>
        <v>0</v>
      </c>
      <c r="F26" s="694">
        <f>'4. mell.Önkorm'!F28-'27._önkorm_önként'!F27</f>
        <v>0</v>
      </c>
      <c r="G26" s="694">
        <f>'4. mell.Önkorm'!G28-'27._önkorm_önként'!G27</f>
        <v>0</v>
      </c>
      <c r="H26" s="413">
        <f t="shared" si="3"/>
        <v>0</v>
      </c>
      <c r="I26" s="757">
        <f>'4. mell.Önkorm'!I28-'27._önkorm_önként'!I27</f>
        <v>0</v>
      </c>
      <c r="J26" s="413">
        <f>'4. mell.Önkorm'!J28-'27._önkorm_önként'!J27</f>
        <v>0</v>
      </c>
      <c r="K26" s="413">
        <f>'4. mell.Önkorm'!K28-'27._önkorm_önként'!K27</f>
        <v>0</v>
      </c>
      <c r="L26" s="413" t="e">
        <f>'4. mell.Önkorm'!L28-'27._önkorm_önként'!L27</f>
        <v>#DIV/0!</v>
      </c>
    </row>
    <row r="27" spans="1:14" s="54" customFormat="1" ht="12.2" customHeight="1" x14ac:dyDescent="0.2">
      <c r="A27" s="1182" t="s">
        <v>96</v>
      </c>
      <c r="B27" s="854" t="s">
        <v>196</v>
      </c>
      <c r="C27" s="486">
        <f>'4. mell.Önkorm'!C29-'27._önkorm_önként'!C28</f>
        <v>0</v>
      </c>
      <c r="D27" s="411">
        <f>'4. mell.Önkorm'!D29-'27._önkorm_önként'!D28</f>
        <v>0</v>
      </c>
      <c r="E27" s="411">
        <f>'4. mell.Önkorm'!E29-'27._önkorm_önként'!E28-'27._önkorm_államig'!E28</f>
        <v>0</v>
      </c>
      <c r="F27" s="694">
        <f>'4. mell.Önkorm'!F29-'27._önkorm_önként'!F28</f>
        <v>0</v>
      </c>
      <c r="G27" s="694">
        <f>'4. mell.Önkorm'!G29-'27._önkorm_önként'!G28</f>
        <v>0</v>
      </c>
      <c r="H27" s="413">
        <f t="shared" si="3"/>
        <v>0</v>
      </c>
      <c r="I27" s="757">
        <f>'4. mell.Önkorm'!I29-'27._önkorm_önként'!I28</f>
        <v>0</v>
      </c>
      <c r="J27" s="413">
        <f>'4. mell.Önkorm'!J29-'27._önkorm_önként'!J28</f>
        <v>0</v>
      </c>
      <c r="K27" s="413">
        <f>'4. mell.Önkorm'!K29-'27._önkorm_önként'!K28</f>
        <v>0</v>
      </c>
      <c r="L27" s="413" t="e">
        <f>'4. mell.Önkorm'!L29-'27._önkorm_önként'!L28</f>
        <v>#DIV/0!</v>
      </c>
    </row>
    <row r="28" spans="1:14" s="54" customFormat="1" ht="12.2" customHeight="1" x14ac:dyDescent="0.2">
      <c r="A28" s="1182" t="s">
        <v>97</v>
      </c>
      <c r="B28" s="854" t="s">
        <v>197</v>
      </c>
      <c r="C28" s="486">
        <f>'4. mell.Önkorm'!C30-'27._önkorm_önként'!C29</f>
        <v>0</v>
      </c>
      <c r="D28" s="411">
        <f>'4. mell.Önkorm'!D30-'27._önkorm_önként'!D29</f>
        <v>229697587</v>
      </c>
      <c r="E28" s="411">
        <f>'4. mell.Önkorm'!E30-'27._önkorm_önként'!E29-'27._önkorm_államig'!E29</f>
        <v>229697587</v>
      </c>
      <c r="F28" s="694">
        <f>'4. mell.Önkorm'!F30-'27._önkorm_önként'!F29</f>
        <v>229697587</v>
      </c>
      <c r="G28" s="694">
        <f>'4. mell.Önkorm'!G30-'27._önkorm_önként'!G29</f>
        <v>229697587</v>
      </c>
      <c r="H28" s="413">
        <f t="shared" si="3"/>
        <v>0</v>
      </c>
      <c r="I28" s="757">
        <f>'4. mell.Önkorm'!I30-'27._önkorm_önként'!I29</f>
        <v>0</v>
      </c>
      <c r="J28" s="413">
        <f>'4. mell.Önkorm'!J30-'27._önkorm_önként'!J29</f>
        <v>0</v>
      </c>
      <c r="K28" s="413">
        <f>'4. mell.Önkorm'!K30-'27._önkorm_önként'!K29</f>
        <v>0</v>
      </c>
      <c r="L28" s="413">
        <f>'4. mell.Önkorm'!L30-'27._önkorm_önként'!L29</f>
        <v>0</v>
      </c>
    </row>
    <row r="29" spans="1:14" s="54" customFormat="1" ht="12.2" customHeight="1" thickBot="1" x14ac:dyDescent="0.25">
      <c r="A29" s="1184" t="s">
        <v>321</v>
      </c>
      <c r="B29" s="618" t="s">
        <v>273</v>
      </c>
      <c r="C29" s="636">
        <f>'4. mell.Önkorm'!C31-'27._önkorm_önként'!C30</f>
        <v>0</v>
      </c>
      <c r="D29" s="755">
        <f>'4. mell.Önkorm'!D31-'27._önkorm_önként'!D30</f>
        <v>229697587</v>
      </c>
      <c r="E29" s="755">
        <f>'4. mell.Önkorm'!E31-'27._önkorm_önként'!E30-'27._önkorm_államig'!E30</f>
        <v>229697587</v>
      </c>
      <c r="F29" s="695">
        <f>'4. mell.Önkorm'!F31-'27._önkorm_önként'!F30</f>
        <v>229697587</v>
      </c>
      <c r="G29" s="695">
        <f>'4. mell.Önkorm'!G31-'27._önkorm_önként'!G30</f>
        <v>229697587</v>
      </c>
      <c r="H29" s="652">
        <f t="shared" si="3"/>
        <v>0</v>
      </c>
      <c r="I29" s="759">
        <f>'4. mell.Önkorm'!I31-'27._önkorm_önként'!I30</f>
        <v>0</v>
      </c>
      <c r="J29" s="652">
        <f>'4. mell.Önkorm'!J31-'27._önkorm_önként'!J30</f>
        <v>0</v>
      </c>
      <c r="K29" s="652">
        <f>'4. mell.Önkorm'!K31-'27._önkorm_önként'!K30</f>
        <v>0</v>
      </c>
      <c r="L29" s="652">
        <f>'4. mell.Önkorm'!L31-'27._önkorm_önként'!L30</f>
        <v>0</v>
      </c>
    </row>
    <row r="30" spans="1:14" s="54" customFormat="1" ht="12.2" customHeight="1" thickBot="1" x14ac:dyDescent="0.25">
      <c r="A30" s="14" t="s">
        <v>623</v>
      </c>
      <c r="B30" s="70" t="s">
        <v>596</v>
      </c>
      <c r="C30" s="1202">
        <f>C31+C33+C35+C36+C39</f>
        <v>988284785</v>
      </c>
      <c r="D30" s="269">
        <f t="shared" ref="D30:K30" si="8">D31+D33+D35+D36+D39</f>
        <v>1182367293</v>
      </c>
      <c r="E30" s="269">
        <f t="shared" si="8"/>
        <v>2215387937</v>
      </c>
      <c r="F30" s="659">
        <f t="shared" si="8"/>
        <v>3520472928</v>
      </c>
      <c r="G30" s="659">
        <f t="shared" si="8"/>
        <v>4125365725</v>
      </c>
      <c r="H30" s="72">
        <f t="shared" si="3"/>
        <v>604892797</v>
      </c>
      <c r="I30" s="768">
        <f t="shared" si="8"/>
        <v>0</v>
      </c>
      <c r="J30" s="72">
        <f t="shared" si="8"/>
        <v>0</v>
      </c>
      <c r="K30" s="72">
        <f t="shared" si="8"/>
        <v>7214697124</v>
      </c>
      <c r="L30" s="72" t="e">
        <f t="shared" ref="L30" si="9">L31+L33+L35+L36+L39</f>
        <v>#DIV/0!</v>
      </c>
      <c r="N30" s="54" t="s">
        <v>385</v>
      </c>
    </row>
    <row r="31" spans="1:14" s="54" customFormat="1" ht="12.2" customHeight="1" x14ac:dyDescent="0.2">
      <c r="A31" s="12" t="s">
        <v>98</v>
      </c>
      <c r="B31" s="853" t="s">
        <v>278</v>
      </c>
      <c r="C31" s="112">
        <f>'4. mell.Önkorm'!C33-'27._önkorm_önként'!C32</f>
        <v>0</v>
      </c>
      <c r="D31" s="285">
        <f>'4. mell.Önkorm'!D33-'27._önkorm_önként'!D32</f>
        <v>0</v>
      </c>
      <c r="E31" s="285">
        <f>'4. mell.Önkorm'!E33-'27._önkorm_önként'!E32-'27._önkorm_államig'!E32</f>
        <v>0</v>
      </c>
      <c r="F31" s="696">
        <f>'4. mell.Önkorm'!F33-'27._önkorm_önként'!F32-'27._önkorm_államig'!F32</f>
        <v>0</v>
      </c>
      <c r="G31" s="696">
        <f>'4. mell.Önkorm'!G33-'27._önkorm_önként'!G32-'27._önkorm_államig'!G32</f>
        <v>20000000</v>
      </c>
      <c r="H31" s="73">
        <f t="shared" si="3"/>
        <v>20000000</v>
      </c>
      <c r="I31" s="767">
        <f>'4. mell.Önkorm'!I33-'27._önkorm_önként'!I32</f>
        <v>0</v>
      </c>
      <c r="J31" s="73">
        <f>'4. mell.Önkorm'!J33-'27._önkorm_önként'!J32</f>
        <v>0</v>
      </c>
      <c r="K31" s="73">
        <f>'4. mell.Önkorm'!K33-'27._önkorm_önként'!K32</f>
        <v>671221793</v>
      </c>
      <c r="L31" s="73">
        <f>'4. mell.Önkorm'!L33-'27._önkorm_önként'!L32</f>
        <v>0</v>
      </c>
    </row>
    <row r="32" spans="1:14" s="54" customFormat="1" ht="12.2" customHeight="1" x14ac:dyDescent="0.2">
      <c r="A32" s="1182" t="s">
        <v>597</v>
      </c>
      <c r="B32" s="854" t="s">
        <v>230</v>
      </c>
      <c r="C32" s="486">
        <f>'4. mell.Önkorm'!C34-'27._önkorm_önként'!C33</f>
        <v>0</v>
      </c>
      <c r="D32" s="411">
        <f>'4. mell.Önkorm'!D34-'27._önkorm_önként'!D33</f>
        <v>0</v>
      </c>
      <c r="E32" s="411">
        <f>'4. mell.Önkorm'!E34-'27._önkorm_önként'!E33-'27._önkorm_államig'!E33</f>
        <v>0</v>
      </c>
      <c r="F32" s="694">
        <f>+'4. mell.Önkorm'!F33-'27._önkorm_önként'!F33-'27._önkorm_államig'!F33</f>
        <v>0</v>
      </c>
      <c r="G32" s="694">
        <f>+'4. mell.Önkorm'!G33-'27._önkorm_önként'!G33-'27._önkorm_államig'!G33</f>
        <v>20000000</v>
      </c>
      <c r="H32" s="413">
        <f t="shared" si="3"/>
        <v>20000000</v>
      </c>
      <c r="I32" s="757">
        <f>'4. mell.Önkorm'!I34-'27._önkorm_önként'!I33</f>
        <v>0</v>
      </c>
      <c r="J32" s="413">
        <f>'4. mell.Önkorm'!J34-'27._önkorm_önként'!J33</f>
        <v>0</v>
      </c>
      <c r="K32" s="413">
        <f>'4. mell.Önkorm'!K34-'27._önkorm_önként'!K33</f>
        <v>671221793</v>
      </c>
      <c r="L32" s="413">
        <f>'4. mell.Önkorm'!L34-'27._önkorm_önként'!L33</f>
        <v>0</v>
      </c>
    </row>
    <row r="33" spans="1:12" s="54" customFormat="1" ht="12.2" customHeight="1" x14ac:dyDescent="0.2">
      <c r="A33" s="1182" t="s">
        <v>99</v>
      </c>
      <c r="B33" s="853" t="s">
        <v>279</v>
      </c>
      <c r="C33" s="486">
        <f>'4. mell.Önkorm'!C35-'27._önkorm_önként'!C34-'27._önkorm_államig'!C34</f>
        <v>988284785</v>
      </c>
      <c r="D33" s="411">
        <f>'4. mell.Önkorm'!D35-'27._önkorm_önként'!D34-'27._önkorm_államig'!D34</f>
        <v>1182367293</v>
      </c>
      <c r="E33" s="411">
        <f>'4. mell.Önkorm'!E35-'27._önkorm_önként'!E34-'27._önkorm_államig'!E34</f>
        <v>2215387937</v>
      </c>
      <c r="F33" s="411">
        <f>'4. mell.Önkorm'!F35-'27._önkorm_önként'!F34-'27._önkorm_államig'!F34</f>
        <v>3520472928</v>
      </c>
      <c r="G33" s="694">
        <f>'4. mell.Önkorm'!G35-'27._önkorm_önként'!G34-'27._önkorm_államig'!G34</f>
        <v>4096365725</v>
      </c>
      <c r="H33" s="413">
        <f t="shared" si="3"/>
        <v>575892797</v>
      </c>
      <c r="I33" s="757">
        <f>'4. mell.Önkorm'!I35-'27._önkorm_önként'!I34</f>
        <v>0</v>
      </c>
      <c r="J33" s="413">
        <f>'4. mell.Önkorm'!J35-'27._önkorm_önként'!J34</f>
        <v>0</v>
      </c>
      <c r="K33" s="413">
        <f>'4. mell.Önkorm'!K35-'27._önkorm_önként'!K34</f>
        <v>6505007879</v>
      </c>
      <c r="L33" s="413">
        <f>'4. mell.Önkorm'!L35-'27._önkorm_önként'!L34</f>
        <v>0</v>
      </c>
    </row>
    <row r="34" spans="1:12" s="54" customFormat="1" ht="12.2" customHeight="1" x14ac:dyDescent="0.2">
      <c r="A34" s="1182" t="s">
        <v>598</v>
      </c>
      <c r="B34" s="854" t="s">
        <v>280</v>
      </c>
      <c r="C34" s="486">
        <f>'4. mell.Önkorm'!C36-'27._önkorm_önként'!C35-'27._önkorm_államig'!C35</f>
        <v>988284785</v>
      </c>
      <c r="D34" s="411">
        <f>'4. mell.Önkorm'!D36-'27._önkorm_önként'!D35-'27._önkorm_államig'!D35</f>
        <v>1182367293</v>
      </c>
      <c r="E34" s="411">
        <f>'4. mell.Önkorm'!E36-'27._önkorm_önként'!E35-'27._önkorm_államig'!E35</f>
        <v>2215387937</v>
      </c>
      <c r="F34" s="694">
        <f>'4. mell.Önkorm'!F36-'27._önkorm_önként'!F35-'27._önkorm_államig'!F35</f>
        <v>3520472928</v>
      </c>
      <c r="G34" s="694">
        <f>'4. mell.Önkorm'!G36-'27._önkorm_önként'!G35-'27._önkorm_államig'!G35</f>
        <v>4096365725</v>
      </c>
      <c r="H34" s="413">
        <f t="shared" si="3"/>
        <v>575892797</v>
      </c>
      <c r="I34" s="757">
        <f>'4. mell.Önkorm'!I36-'27._önkorm_önként'!I35-'27._önkorm_államig'!I35</f>
        <v>0</v>
      </c>
      <c r="J34" s="413">
        <f>'4. mell.Önkorm'!J36-'27._önkorm_önként'!J35-'27._önkorm_államig'!J35</f>
        <v>0</v>
      </c>
      <c r="K34" s="413">
        <f>'4. mell.Önkorm'!K36-'27._önkorm_önként'!K35-'27._önkorm_államig'!K35</f>
        <v>6505007879</v>
      </c>
      <c r="L34" s="413">
        <f>'4. mell.Önkorm'!L36-'27._önkorm_önként'!L35-'27._önkorm_államig'!L35</f>
        <v>0</v>
      </c>
    </row>
    <row r="35" spans="1:12" s="54" customFormat="1" ht="12.2" customHeight="1" x14ac:dyDescent="0.2">
      <c r="A35" s="1182" t="s">
        <v>106</v>
      </c>
      <c r="B35" s="854" t="s">
        <v>198</v>
      </c>
      <c r="C35" s="486">
        <f>'4. mell.Önkorm'!C37-'27._önkorm_önként'!C36</f>
        <v>0</v>
      </c>
      <c r="D35" s="411">
        <f>'4. mell.Önkorm'!D37-'27._önkorm_önként'!D36</f>
        <v>0</v>
      </c>
      <c r="E35" s="411">
        <f>'4. mell.Önkorm'!E37-'27._önkorm_önként'!E36-'27._önkorm_államig'!E36</f>
        <v>0</v>
      </c>
      <c r="F35" s="694">
        <f>'4. mell.Önkorm'!F37-'27._önkorm_önként'!F36-'27._önkorm_államig'!F36</f>
        <v>0</v>
      </c>
      <c r="G35" s="694">
        <f>'4. mell.Önkorm'!G37-'27._önkorm_önként'!G36-'27._önkorm_államig'!G36</f>
        <v>0</v>
      </c>
      <c r="H35" s="413">
        <f t="shared" si="3"/>
        <v>0</v>
      </c>
      <c r="I35" s="757">
        <f>'4. mell.Önkorm'!I37-'27._önkorm_önként'!I36</f>
        <v>0</v>
      </c>
      <c r="J35" s="413">
        <f>'4. mell.Önkorm'!J37-'27._önkorm_önként'!J36</f>
        <v>0</v>
      </c>
      <c r="K35" s="413">
        <f>'4. mell.Önkorm'!K37-'27._önkorm_önként'!K36</f>
        <v>0</v>
      </c>
      <c r="L35" s="413" t="e">
        <f>'4. mell.Önkorm'!L37-'27._önkorm_önként'!L36</f>
        <v>#DIV/0!</v>
      </c>
    </row>
    <row r="36" spans="1:12" s="54" customFormat="1" ht="12.2" customHeight="1" x14ac:dyDescent="0.2">
      <c r="A36" s="1182" t="s">
        <v>195</v>
      </c>
      <c r="B36" s="854" t="s">
        <v>199</v>
      </c>
      <c r="C36" s="486">
        <f>'4. mell.Önkorm'!C38-'27._önkorm_önként'!C37</f>
        <v>0</v>
      </c>
      <c r="D36" s="411">
        <f>'4. mell.Önkorm'!D38-'27._önkorm_önként'!D37</f>
        <v>0</v>
      </c>
      <c r="E36" s="411">
        <f>'4. mell.Önkorm'!E38-'27._önkorm_önként'!E37-'27._önkorm_államig'!E37</f>
        <v>0</v>
      </c>
      <c r="F36" s="694">
        <f>'4. mell.Önkorm'!F38-'27._önkorm_önként'!F37-'27._önkorm_államig'!F37</f>
        <v>0</v>
      </c>
      <c r="G36" s="694">
        <f>'4. mell.Önkorm'!G38-'27._önkorm_önként'!G37-'27._önkorm_államig'!G37</f>
        <v>2000000</v>
      </c>
      <c r="H36" s="413">
        <f t="shared" si="3"/>
        <v>2000000</v>
      </c>
      <c r="I36" s="757">
        <f>'4. mell.Önkorm'!I38-'27._önkorm_önként'!I37</f>
        <v>0</v>
      </c>
      <c r="J36" s="413">
        <f>'4. mell.Önkorm'!J38-'27._önkorm_önként'!J37</f>
        <v>0</v>
      </c>
      <c r="K36" s="413">
        <f>'4. mell.Önkorm'!K38-'27._önkorm_önként'!K37</f>
        <v>15338487</v>
      </c>
      <c r="L36" s="413">
        <f>'4. mell.Önkorm'!L38-'27._önkorm_önként'!L37</f>
        <v>0</v>
      </c>
    </row>
    <row r="37" spans="1:12" s="54" customFormat="1" ht="12.2" customHeight="1" x14ac:dyDescent="0.2">
      <c r="A37" s="1184" t="s">
        <v>322</v>
      </c>
      <c r="B37" s="854" t="s">
        <v>231</v>
      </c>
      <c r="C37" s="636">
        <f>'4. mell.Önkorm'!C39-'27._önkorm_önként'!C38</f>
        <v>0</v>
      </c>
      <c r="D37" s="755">
        <f>'4. mell.Önkorm'!D39-'27._önkorm_önként'!D38</f>
        <v>0</v>
      </c>
      <c r="E37" s="755">
        <f>'4. mell.Önkorm'!E39-'27._önkorm_önként'!E38-'27._önkorm_államig'!E38</f>
        <v>0</v>
      </c>
      <c r="F37" s="695">
        <f>'4. mell.Önkorm'!F39-'27._önkorm_önként'!F38-'27._önkorm_államig'!F38</f>
        <v>0</v>
      </c>
      <c r="G37" s="695">
        <f>'4. mell.Önkorm'!G39-'27._önkorm_önként'!G38-'27._önkorm_államig'!G38</f>
        <v>2000000</v>
      </c>
      <c r="H37" s="652">
        <f t="shared" si="3"/>
        <v>2000000</v>
      </c>
      <c r="I37" s="759">
        <f>'4. mell.Önkorm'!I39-'27._önkorm_önként'!I38</f>
        <v>0</v>
      </c>
      <c r="J37" s="652">
        <f>'4. mell.Önkorm'!J39-'27._önkorm_önként'!J38</f>
        <v>0</v>
      </c>
      <c r="K37" s="652">
        <f>'4. mell.Önkorm'!K39-'27._önkorm_önként'!K38</f>
        <v>15338487</v>
      </c>
      <c r="L37" s="652">
        <f>'4. mell.Önkorm'!L39-'27._önkorm_önként'!L38</f>
        <v>0</v>
      </c>
    </row>
    <row r="38" spans="1:12" s="54" customFormat="1" ht="12.2" customHeight="1" x14ac:dyDescent="0.2">
      <c r="A38" s="1184" t="s">
        <v>599</v>
      </c>
      <c r="B38" s="854" t="s">
        <v>801</v>
      </c>
      <c r="C38" s="636">
        <f>'4. mell.Önkorm'!C40-'27._önkorm_önként'!C39</f>
        <v>0</v>
      </c>
      <c r="D38" s="755">
        <f>'4. mell.Önkorm'!D40-'27._önkorm_önként'!D39</f>
        <v>0</v>
      </c>
      <c r="E38" s="755">
        <f>'4. mell.Önkorm'!E40-'27._önkorm_önként'!E39-'27._önkorm_államig'!E39</f>
        <v>0</v>
      </c>
      <c r="F38" s="695">
        <f>'4. mell.Önkorm'!F40-'27._önkorm_önként'!F39-'27._önkorm_államig'!F39</f>
        <v>0</v>
      </c>
      <c r="G38" s="695">
        <f>'4. mell.Önkorm'!G40-'27._önkorm_önként'!G39-'27._önkorm_államig'!G39</f>
        <v>0</v>
      </c>
      <c r="H38" s="652">
        <f t="shared" si="3"/>
        <v>0</v>
      </c>
      <c r="I38" s="759">
        <f>'4. mell.Önkorm'!I40-'27._önkorm_önként'!I39</f>
        <v>0</v>
      </c>
      <c r="J38" s="652">
        <f>'4. mell.Önkorm'!J40-'27._önkorm_önként'!J39</f>
        <v>0</v>
      </c>
      <c r="K38" s="652">
        <f>'4. mell.Önkorm'!K40-'27._önkorm_önként'!K39</f>
        <v>0</v>
      </c>
      <c r="L38" s="652" t="e">
        <f>'4. mell.Önkorm'!L40-'27._önkorm_önként'!L39</f>
        <v>#DIV/0!</v>
      </c>
    </row>
    <row r="39" spans="1:12" s="54" customFormat="1" ht="12.2" customHeight="1" thickBot="1" x14ac:dyDescent="0.25">
      <c r="A39" s="1184" t="s">
        <v>600</v>
      </c>
      <c r="B39" s="618" t="s">
        <v>118</v>
      </c>
      <c r="C39" s="636">
        <f>'4. mell.Önkorm'!C41-'27._önkorm_önként'!C40</f>
        <v>0</v>
      </c>
      <c r="D39" s="755">
        <f>'4. mell.Önkorm'!D41-'27._önkorm_önként'!D40</f>
        <v>0</v>
      </c>
      <c r="E39" s="755">
        <f>'4. mell.Önkorm'!E41-'27._önkorm_önként'!E40-'27._önkorm_államig'!E40</f>
        <v>0</v>
      </c>
      <c r="F39" s="695">
        <f>'4. mell.Önkorm'!F41-'27._önkorm_önként'!F40-'27._önkorm_államig'!F40</f>
        <v>0</v>
      </c>
      <c r="G39" s="695">
        <f>'4. mell.Önkorm'!G41-'27._önkorm_önként'!G40-'27._önkorm_államig'!G40</f>
        <v>7000000</v>
      </c>
      <c r="H39" s="652">
        <f t="shared" si="3"/>
        <v>7000000</v>
      </c>
      <c r="I39" s="759">
        <f>'4. mell.Önkorm'!I41-'27._önkorm_önként'!I40</f>
        <v>0</v>
      </c>
      <c r="J39" s="652">
        <f>'4. mell.Önkorm'!J41-'27._önkorm_önként'!J40</f>
        <v>0</v>
      </c>
      <c r="K39" s="652">
        <f>'4. mell.Önkorm'!K41-'27._önkorm_önként'!K40</f>
        <v>23128965</v>
      </c>
      <c r="L39" s="652">
        <f>'4. mell.Önkorm'!L41-'27._önkorm_önként'!L40</f>
        <v>0</v>
      </c>
    </row>
    <row r="40" spans="1:12" s="54" customFormat="1" ht="12.2" customHeight="1" thickBot="1" x14ac:dyDescent="0.25">
      <c r="A40" s="14" t="s">
        <v>15</v>
      </c>
      <c r="B40" s="70" t="s">
        <v>624</v>
      </c>
      <c r="C40" s="110">
        <f>SUM(C41:C51)</f>
        <v>422833371</v>
      </c>
      <c r="D40" s="268">
        <f t="shared" ref="D40:K40" si="10">SUM(D41:D51)</f>
        <v>422833371</v>
      </c>
      <c r="E40" s="268">
        <f t="shared" si="10"/>
        <v>672833371</v>
      </c>
      <c r="F40" s="692">
        <f t="shared" si="10"/>
        <v>672833371</v>
      </c>
      <c r="G40" s="692">
        <f t="shared" si="10"/>
        <v>672833371</v>
      </c>
      <c r="H40" s="28">
        <f t="shared" si="3"/>
        <v>0</v>
      </c>
      <c r="I40" s="758">
        <f t="shared" si="10"/>
        <v>0</v>
      </c>
      <c r="J40" s="28">
        <f t="shared" si="10"/>
        <v>0</v>
      </c>
      <c r="K40" s="28">
        <f t="shared" si="10"/>
        <v>939717860</v>
      </c>
      <c r="L40" s="28" t="e">
        <f t="shared" ref="L40" si="11">SUM(L41:L51)</f>
        <v>#DIV/0!</v>
      </c>
    </row>
    <row r="41" spans="1:12" s="54" customFormat="1" ht="12.2" customHeight="1" x14ac:dyDescent="0.2">
      <c r="A41" s="12" t="s">
        <v>100</v>
      </c>
      <c r="B41" s="853" t="s">
        <v>143</v>
      </c>
      <c r="C41" s="111">
        <f>'4. mell.Önkorm'!C43-'27._önkorm_önként'!C42</f>
        <v>0</v>
      </c>
      <c r="D41" s="266">
        <f>'4. mell.Önkorm'!D43-'27._önkorm_önként'!D42</f>
        <v>0</v>
      </c>
      <c r="E41" s="266">
        <f>'4. mell.Önkorm'!E43-'27._önkorm_önként'!E42-'27._önkorm_államig'!E42</f>
        <v>0</v>
      </c>
      <c r="F41" s="693">
        <f>'4. mell.Önkorm'!F43-'27._önkorm_önként'!F42</f>
        <v>0</v>
      </c>
      <c r="G41" s="693">
        <f>'4. mell.Önkorm'!G43-'27._önkorm_önként'!G42</f>
        <v>0</v>
      </c>
      <c r="H41" s="16">
        <f t="shared" si="3"/>
        <v>0</v>
      </c>
      <c r="I41" s="756">
        <f>'4. mell.Önkorm'!I43-'27._önkorm_önként'!I42</f>
        <v>0</v>
      </c>
      <c r="J41" s="16">
        <f>'4. mell.Önkorm'!J43-'27._önkorm_önként'!J42</f>
        <v>0</v>
      </c>
      <c r="K41" s="16">
        <f>'4. mell.Önkorm'!K43-'27._önkorm_önként'!K42</f>
        <v>0</v>
      </c>
      <c r="L41" s="16" t="e">
        <f>'4. mell.Önkorm'!L43-'27._önkorm_önként'!L42</f>
        <v>#DIV/0!</v>
      </c>
    </row>
    <row r="42" spans="1:12" s="54" customFormat="1" ht="12.2" customHeight="1" x14ac:dyDescent="0.2">
      <c r="A42" s="1182" t="s">
        <v>101</v>
      </c>
      <c r="B42" s="854" t="s">
        <v>144</v>
      </c>
      <c r="C42" s="486">
        <f>'4. mell.Önkorm'!C44-'27._önkorm_önként'!C43</f>
        <v>18846800</v>
      </c>
      <c r="D42" s="411">
        <f>'4. mell.Önkorm'!D44-'27._önkorm_önként'!D43</f>
        <v>18846800</v>
      </c>
      <c r="E42" s="411">
        <f>'4. mell.Önkorm'!E44-'27._önkorm_önként'!E43-'27._önkorm_államig'!E43</f>
        <v>18846800</v>
      </c>
      <c r="F42" s="694">
        <f>'4. mell.Önkorm'!F44-'27._önkorm_önként'!F43</f>
        <v>18846800</v>
      </c>
      <c r="G42" s="694">
        <f>'4. mell.Önkorm'!G44-'27._önkorm_önként'!G43</f>
        <v>18846800</v>
      </c>
      <c r="H42" s="413">
        <f t="shared" si="3"/>
        <v>0</v>
      </c>
      <c r="I42" s="757">
        <f>'4. mell.Önkorm'!I44-'27._önkorm_önként'!I43</f>
        <v>0</v>
      </c>
      <c r="J42" s="413">
        <f>'4. mell.Önkorm'!J44-'27._önkorm_önként'!J43</f>
        <v>0</v>
      </c>
      <c r="K42" s="413">
        <f>'4. mell.Önkorm'!K44-'27._önkorm_önként'!K43</f>
        <v>20679788</v>
      </c>
      <c r="L42" s="413">
        <f>'4. mell.Önkorm'!L44-'27._önkorm_önként'!L43</f>
        <v>0</v>
      </c>
    </row>
    <row r="43" spans="1:12" s="54" customFormat="1" ht="12.2" customHeight="1" x14ac:dyDescent="0.2">
      <c r="A43" s="1182" t="s">
        <v>164</v>
      </c>
      <c r="B43" s="854" t="s">
        <v>274</v>
      </c>
      <c r="C43" s="486">
        <f>'4. mell.Önkorm'!C45-'27._önkorm_önként'!C44</f>
        <v>2349696</v>
      </c>
      <c r="D43" s="411">
        <f>'4. mell.Önkorm'!D45-'27._önkorm_önként'!D44</f>
        <v>2349696</v>
      </c>
      <c r="E43" s="411">
        <f>'4. mell.Önkorm'!E45-'27._önkorm_önként'!E44-'27._önkorm_államig'!E44</f>
        <v>2349696</v>
      </c>
      <c r="F43" s="694">
        <f>'4. mell.Önkorm'!F45-'27._önkorm_önként'!F44</f>
        <v>2349696</v>
      </c>
      <c r="G43" s="694">
        <f>'4. mell.Önkorm'!G45-'27._önkorm_önként'!G44</f>
        <v>2349696</v>
      </c>
      <c r="H43" s="413">
        <f t="shared" si="3"/>
        <v>0</v>
      </c>
      <c r="I43" s="757">
        <f>'4. mell.Önkorm'!I45-'27._önkorm_önként'!I44</f>
        <v>0</v>
      </c>
      <c r="J43" s="413">
        <f>'4. mell.Önkorm'!J45-'27._önkorm_önként'!J44</f>
        <v>0</v>
      </c>
      <c r="K43" s="413">
        <f>'4. mell.Önkorm'!K45-'27._önkorm_önként'!K44</f>
        <v>3143909</v>
      </c>
      <c r="L43" s="413">
        <f>'4. mell.Önkorm'!L45-'27._önkorm_önként'!L44</f>
        <v>0</v>
      </c>
    </row>
    <row r="44" spans="1:12" s="54" customFormat="1" ht="12.2" customHeight="1" x14ac:dyDescent="0.2">
      <c r="A44" s="1182" t="s">
        <v>200</v>
      </c>
      <c r="B44" s="854" t="s">
        <v>146</v>
      </c>
      <c r="C44" s="486">
        <f>'4. mell.Önkorm'!C46-'27._önkorm_önként'!C45</f>
        <v>78517110</v>
      </c>
      <c r="D44" s="411">
        <f>'4. mell.Önkorm'!D46-'27._önkorm_önként'!D45</f>
        <v>78517110</v>
      </c>
      <c r="E44" s="411">
        <f>'4. mell.Önkorm'!E46-'27._önkorm_önként'!E45-'27._önkorm_államig'!E45</f>
        <v>78517110</v>
      </c>
      <c r="F44" s="694">
        <f>'4. mell.Önkorm'!F46-'27._önkorm_önként'!F45</f>
        <v>78517110</v>
      </c>
      <c r="G44" s="694">
        <f>'4. mell.Önkorm'!G46-'27._önkorm_önként'!G45</f>
        <v>61517110</v>
      </c>
      <c r="H44" s="413">
        <f t="shared" si="3"/>
        <v>-17000000</v>
      </c>
      <c r="I44" s="757">
        <f>'4. mell.Önkorm'!I46-'27._önkorm_önként'!I45</f>
        <v>0</v>
      </c>
      <c r="J44" s="413">
        <f>'4. mell.Önkorm'!J46-'27._önkorm_önként'!J45</f>
        <v>0</v>
      </c>
      <c r="K44" s="413">
        <f>'4. mell.Önkorm'!K46-'27._önkorm_önként'!K45</f>
        <v>62481765</v>
      </c>
      <c r="L44" s="413">
        <f>'4. mell.Önkorm'!L46-'27._önkorm_önként'!L45</f>
        <v>0</v>
      </c>
    </row>
    <row r="45" spans="1:12" s="54" customFormat="1" ht="12.2" customHeight="1" x14ac:dyDescent="0.2">
      <c r="A45" s="1182" t="s">
        <v>282</v>
      </c>
      <c r="B45" s="854" t="s">
        <v>148</v>
      </c>
      <c r="C45" s="486">
        <f>'4. mell.Önkorm'!C47-'27._önkorm_önként'!C46</f>
        <v>0</v>
      </c>
      <c r="D45" s="411">
        <f>'4. mell.Önkorm'!D47-'27._önkorm_önként'!D46</f>
        <v>0</v>
      </c>
      <c r="E45" s="411">
        <f>'4. mell.Önkorm'!E47-'27._önkorm_önként'!E46-'27._önkorm_államig'!E46</f>
        <v>0</v>
      </c>
      <c r="F45" s="694">
        <f>'4. mell.Önkorm'!F47-'27._önkorm_önként'!F46</f>
        <v>0</v>
      </c>
      <c r="G45" s="694">
        <f>'4. mell.Önkorm'!G47-'27._önkorm_önként'!G46</f>
        <v>0</v>
      </c>
      <c r="H45" s="413">
        <f t="shared" si="3"/>
        <v>0</v>
      </c>
      <c r="I45" s="757">
        <f>'4. mell.Önkorm'!I47-'27._önkorm_önként'!I46</f>
        <v>0</v>
      </c>
      <c r="J45" s="413">
        <f>'4. mell.Önkorm'!J47-'27._önkorm_önként'!J46</f>
        <v>0</v>
      </c>
      <c r="K45" s="413">
        <f>'4. mell.Önkorm'!K47-'27._önkorm_önként'!K46</f>
        <v>0</v>
      </c>
      <c r="L45" s="413" t="e">
        <f>'4. mell.Önkorm'!L47-'27._önkorm_önként'!L46</f>
        <v>#DIV/0!</v>
      </c>
    </row>
    <row r="46" spans="1:12" s="54" customFormat="1" ht="12.2" customHeight="1" x14ac:dyDescent="0.2">
      <c r="A46" s="1182" t="s">
        <v>601</v>
      </c>
      <c r="B46" s="854" t="s">
        <v>203</v>
      </c>
      <c r="C46" s="486">
        <f>'4. mell.Önkorm'!C48-'27._önkorm_önként'!C47</f>
        <v>41077765</v>
      </c>
      <c r="D46" s="411">
        <f>'4. mell.Önkorm'!D48-'27._önkorm_önként'!D47</f>
        <v>41077765</v>
      </c>
      <c r="E46" s="411">
        <f>'4. mell.Önkorm'!E48-'27._önkorm_önként'!E47-'27._önkorm_államig'!E47</f>
        <v>41077765</v>
      </c>
      <c r="F46" s="694">
        <f>'4. mell.Önkorm'!F48-'27._önkorm_önként'!F47</f>
        <v>41077765</v>
      </c>
      <c r="G46" s="694">
        <f>'4. mell.Önkorm'!G48-'27._önkorm_önként'!G47</f>
        <v>41077765</v>
      </c>
      <c r="H46" s="413">
        <f t="shared" si="3"/>
        <v>0</v>
      </c>
      <c r="I46" s="757">
        <f>'4. mell.Önkorm'!I48-'27._önkorm_önként'!I47</f>
        <v>0</v>
      </c>
      <c r="J46" s="413">
        <f>'4. mell.Önkorm'!J48-'27._önkorm_önként'!J47</f>
        <v>0</v>
      </c>
      <c r="K46" s="413">
        <f>'4. mell.Önkorm'!K48-'27._önkorm_önként'!K47</f>
        <v>43703001</v>
      </c>
      <c r="L46" s="413">
        <f>'4. mell.Önkorm'!L48-'27._önkorm_önként'!L47</f>
        <v>0</v>
      </c>
    </row>
    <row r="47" spans="1:12" s="54" customFormat="1" ht="12.2" customHeight="1" x14ac:dyDescent="0.2">
      <c r="A47" s="1182" t="s">
        <v>602</v>
      </c>
      <c r="B47" s="854" t="s">
        <v>204</v>
      </c>
      <c r="C47" s="486">
        <f>'4. mell.Önkorm'!C49-'27._önkorm_önként'!C48</f>
        <v>0</v>
      </c>
      <c r="D47" s="411">
        <f>'4. mell.Önkorm'!D49-'27._önkorm_önként'!D48</f>
        <v>0</v>
      </c>
      <c r="E47" s="411">
        <f>'4. mell.Önkorm'!E49-'27._önkorm_önként'!E48-'27._önkorm_államig'!E48</f>
        <v>0</v>
      </c>
      <c r="F47" s="694">
        <f>'4. mell.Önkorm'!F49-'27._önkorm_önként'!F48</f>
        <v>0</v>
      </c>
      <c r="G47" s="694">
        <f>'4. mell.Önkorm'!G49-'27._önkorm_önként'!G48</f>
        <v>0</v>
      </c>
      <c r="H47" s="413">
        <f t="shared" si="3"/>
        <v>0</v>
      </c>
      <c r="I47" s="757">
        <f>'4. mell.Önkorm'!I49-'27._önkorm_önként'!I48</f>
        <v>0</v>
      </c>
      <c r="J47" s="413">
        <f>'4. mell.Önkorm'!J49-'27._önkorm_önként'!J48</f>
        <v>0</v>
      </c>
      <c r="K47" s="413">
        <f>'4. mell.Önkorm'!K49-'27._önkorm_önként'!K48</f>
        <v>0</v>
      </c>
      <c r="L47" s="413" t="e">
        <f>'4. mell.Önkorm'!L49-'27._önkorm_önként'!L48</f>
        <v>#DIV/0!</v>
      </c>
    </row>
    <row r="48" spans="1:12" s="54" customFormat="1" ht="12.2" customHeight="1" x14ac:dyDescent="0.2">
      <c r="A48" s="1182" t="s">
        <v>603</v>
      </c>
      <c r="B48" s="854" t="s">
        <v>302</v>
      </c>
      <c r="C48" s="486">
        <f>'4. mell.Önkorm'!C50-'27._önkorm_önként'!C49</f>
        <v>280630000</v>
      </c>
      <c r="D48" s="411">
        <f>'4. mell.Önkorm'!D50-'27._önkorm_önként'!D49</f>
        <v>280630000</v>
      </c>
      <c r="E48" s="411">
        <f>'4. mell.Önkorm'!E50-'27._önkorm_önként'!E49-'27._önkorm_államig'!E49</f>
        <v>530630000</v>
      </c>
      <c r="F48" s="694">
        <f>'4. mell.Önkorm'!F50-'27._önkorm_önként'!F49</f>
        <v>530630000</v>
      </c>
      <c r="G48" s="694">
        <f>'4. mell.Önkorm'!G50-'27._önkorm_önként'!G49</f>
        <v>547630000</v>
      </c>
      <c r="H48" s="413">
        <f t="shared" si="3"/>
        <v>17000000</v>
      </c>
      <c r="I48" s="757">
        <f>'4. mell.Önkorm'!I50-'27._önkorm_önként'!I49</f>
        <v>0</v>
      </c>
      <c r="J48" s="413">
        <f>'4. mell.Önkorm'!J50-'27._önkorm_önként'!J49</f>
        <v>0</v>
      </c>
      <c r="K48" s="413">
        <f>'4. mell.Önkorm'!K50-'27._önkorm_önként'!K49</f>
        <v>793619725</v>
      </c>
      <c r="L48" s="413">
        <f>'4. mell.Önkorm'!L50-'27._önkorm_önként'!L49</f>
        <v>0</v>
      </c>
    </row>
    <row r="49" spans="1:12" s="54" customFormat="1" ht="12.2" customHeight="1" x14ac:dyDescent="0.2">
      <c r="A49" s="1182" t="s">
        <v>604</v>
      </c>
      <c r="B49" s="854" t="s">
        <v>155</v>
      </c>
      <c r="C49" s="487">
        <f>'4. mell.Önkorm'!C51-'27._önkorm_önként'!C50</f>
        <v>0</v>
      </c>
      <c r="D49" s="412">
        <f>'4. mell.Önkorm'!D51-'27._önkorm_önként'!D50</f>
        <v>0</v>
      </c>
      <c r="E49" s="412">
        <f>'4. mell.Önkorm'!E51-'27._önkorm_önként'!E50-'27._önkorm_államig'!E50</f>
        <v>0</v>
      </c>
      <c r="F49" s="699">
        <f>'4. mell.Önkorm'!F51-'27._önkorm_önként'!F50</f>
        <v>0</v>
      </c>
      <c r="G49" s="699">
        <f>'4. mell.Önkorm'!G51-'27._önkorm_önként'!G50</f>
        <v>0</v>
      </c>
      <c r="H49" s="414">
        <f t="shared" si="3"/>
        <v>0</v>
      </c>
      <c r="I49" s="803">
        <f>'4. mell.Önkorm'!I51-'27._önkorm_önként'!I50</f>
        <v>0</v>
      </c>
      <c r="J49" s="414">
        <f>'4. mell.Önkorm'!J51-'27._önkorm_önként'!J50</f>
        <v>0</v>
      </c>
      <c r="K49" s="414">
        <f>'4. mell.Önkorm'!K51-'27._önkorm_önként'!K50</f>
        <v>0</v>
      </c>
      <c r="L49" s="414" t="e">
        <f>'4. mell.Önkorm'!L51-'27._önkorm_önként'!L50</f>
        <v>#DIV/0!</v>
      </c>
    </row>
    <row r="50" spans="1:12" s="54" customFormat="1" ht="12.2" customHeight="1" x14ac:dyDescent="0.2">
      <c r="A50" s="1184" t="s">
        <v>605</v>
      </c>
      <c r="B50" s="618" t="s">
        <v>275</v>
      </c>
      <c r="C50" s="1208">
        <f>'4. mell.Önkorm'!C52-'27._önkorm_önként'!C51</f>
        <v>0</v>
      </c>
      <c r="D50" s="798">
        <f>'4. mell.Önkorm'!D52-'27._önkorm_önként'!D51</f>
        <v>0</v>
      </c>
      <c r="E50" s="798">
        <f>'4. mell.Önkorm'!E52-'27._önkorm_önként'!E51-'27._önkorm_államig'!E51</f>
        <v>0</v>
      </c>
      <c r="F50" s="697">
        <f>'4. mell.Önkorm'!F52-'27._önkorm_önként'!F51</f>
        <v>0</v>
      </c>
      <c r="G50" s="697">
        <f>'4. mell.Önkorm'!G52-'27._önkorm_önként'!G51</f>
        <v>0</v>
      </c>
      <c r="H50" s="653">
        <f t="shared" si="3"/>
        <v>0</v>
      </c>
      <c r="I50" s="804">
        <f>'4. mell.Önkorm'!I52-'27._önkorm_önként'!I51</f>
        <v>0</v>
      </c>
      <c r="J50" s="653">
        <f>'4. mell.Önkorm'!J52-'27._önkorm_önként'!J51</f>
        <v>0</v>
      </c>
      <c r="K50" s="653">
        <f>'4. mell.Önkorm'!K52-'27._önkorm_önként'!K51</f>
        <v>0</v>
      </c>
      <c r="L50" s="653" t="e">
        <f>'4. mell.Önkorm'!L52-'27._önkorm_önként'!L51</f>
        <v>#DIV/0!</v>
      </c>
    </row>
    <row r="51" spans="1:12" s="54" customFormat="1" ht="12.2" customHeight="1" thickBot="1" x14ac:dyDescent="0.25">
      <c r="A51" s="1184" t="s">
        <v>606</v>
      </c>
      <c r="B51" s="618" t="s">
        <v>157</v>
      </c>
      <c r="C51" s="1208">
        <f>'4. mell.Önkorm'!C53-'27._önkorm_önként'!C52</f>
        <v>1412000</v>
      </c>
      <c r="D51" s="798">
        <f>'4. mell.Önkorm'!D53-'27._önkorm_önként'!D52</f>
        <v>1412000</v>
      </c>
      <c r="E51" s="798">
        <f>'4. mell.Önkorm'!E53-'27._önkorm_önként'!E52-'27._önkorm_államig'!E52</f>
        <v>1412000</v>
      </c>
      <c r="F51" s="697">
        <f>'4. mell.Önkorm'!F53-'27._önkorm_önként'!F52</f>
        <v>1412000</v>
      </c>
      <c r="G51" s="697">
        <f>'4. mell.Önkorm'!G53-'27._önkorm_önként'!G52</f>
        <v>1412000</v>
      </c>
      <c r="H51" s="653">
        <f t="shared" si="3"/>
        <v>0</v>
      </c>
      <c r="I51" s="804">
        <f>'4. mell.Önkorm'!I53-'27._önkorm_önként'!I52</f>
        <v>0</v>
      </c>
      <c r="J51" s="653">
        <f>'4. mell.Önkorm'!J53-'27._önkorm_önként'!J52</f>
        <v>0</v>
      </c>
      <c r="K51" s="653">
        <f>'4. mell.Önkorm'!K53-'27._önkorm_önként'!K52</f>
        <v>16089672</v>
      </c>
      <c r="L51" s="653">
        <f>'4. mell.Önkorm'!L53-'27._önkorm_önként'!L52</f>
        <v>0</v>
      </c>
    </row>
    <row r="52" spans="1:12" s="54" customFormat="1" ht="12.2" customHeight="1" thickBot="1" x14ac:dyDescent="0.25">
      <c r="A52" s="14" t="s">
        <v>16</v>
      </c>
      <c r="B52" s="70" t="s">
        <v>607</v>
      </c>
      <c r="C52" s="110">
        <f>SUM(C53:C57)</f>
        <v>57720000</v>
      </c>
      <c r="D52" s="268">
        <f t="shared" ref="D52:K52" si="12">SUM(D53:D57)</f>
        <v>57720000</v>
      </c>
      <c r="E52" s="268">
        <f t="shared" si="12"/>
        <v>57720000</v>
      </c>
      <c r="F52" s="692">
        <f t="shared" si="12"/>
        <v>57720000</v>
      </c>
      <c r="G52" s="692">
        <f t="shared" si="12"/>
        <v>57720000</v>
      </c>
      <c r="H52" s="28">
        <f t="shared" si="3"/>
        <v>0</v>
      </c>
      <c r="I52" s="758">
        <f t="shared" si="12"/>
        <v>0</v>
      </c>
      <c r="J52" s="28">
        <f t="shared" si="12"/>
        <v>0</v>
      </c>
      <c r="K52" s="28">
        <f t="shared" si="12"/>
        <v>0</v>
      </c>
      <c r="L52" s="28" t="e">
        <f t="shared" ref="L52" si="13">SUM(L53:L57)</f>
        <v>#DIV/0!</v>
      </c>
    </row>
    <row r="53" spans="1:12" s="54" customFormat="1" ht="12.2" customHeight="1" x14ac:dyDescent="0.2">
      <c r="A53" s="12" t="s">
        <v>89</v>
      </c>
      <c r="B53" s="853" t="s">
        <v>167</v>
      </c>
      <c r="C53" s="113">
        <f>'4. mell.Önkorm'!C55-'27._önkorm_önként'!C54</f>
        <v>0</v>
      </c>
      <c r="D53" s="286">
        <f>'4. mell.Önkorm'!D55-'27._önkorm_önként'!D54</f>
        <v>0</v>
      </c>
      <c r="E53" s="286">
        <f>'4. mell.Önkorm'!E55-'27._önkorm_önként'!E54-'27._önkorm_államig'!E54</f>
        <v>0</v>
      </c>
      <c r="F53" s="698">
        <f>'4. mell.Önkorm'!F55-'27._önkorm_önként'!F54</f>
        <v>0</v>
      </c>
      <c r="G53" s="698">
        <f>'4. mell.Önkorm'!G55-'27._önkorm_önként'!G54</f>
        <v>0</v>
      </c>
      <c r="H53" s="23">
        <f t="shared" si="3"/>
        <v>0</v>
      </c>
      <c r="I53" s="805">
        <f>'4. mell.Önkorm'!I55-'27._önkorm_önként'!I54</f>
        <v>0</v>
      </c>
      <c r="J53" s="23">
        <f>'4. mell.Önkorm'!J55-'27._önkorm_önként'!J54</f>
        <v>0</v>
      </c>
      <c r="K53" s="23">
        <f>'4. mell.Önkorm'!K55-'27._önkorm_önként'!K54</f>
        <v>0</v>
      </c>
      <c r="L53" s="23" t="e">
        <f>'4. mell.Önkorm'!L55-'27._önkorm_önként'!L54</f>
        <v>#DIV/0!</v>
      </c>
    </row>
    <row r="54" spans="1:12" s="54" customFormat="1" ht="12.2" customHeight="1" x14ac:dyDescent="0.2">
      <c r="A54" s="1182" t="s">
        <v>102</v>
      </c>
      <c r="B54" s="854" t="s">
        <v>168</v>
      </c>
      <c r="C54" s="487">
        <f>'4. mell.Önkorm'!C56-'27._önkorm_önként'!C55</f>
        <v>57720000</v>
      </c>
      <c r="D54" s="412">
        <f>'4. mell.Önkorm'!D56-'27._önkorm_önként'!D55</f>
        <v>57720000</v>
      </c>
      <c r="E54" s="412">
        <f>'4. mell.Önkorm'!E56-'27._önkorm_önként'!E55-'27._önkorm_államig'!E55</f>
        <v>57720000</v>
      </c>
      <c r="F54" s="699">
        <f>'4. mell.Önkorm'!F56-'27._önkorm_önként'!F55</f>
        <v>57720000</v>
      </c>
      <c r="G54" s="699">
        <f>'4. mell.Önkorm'!G56-'27._önkorm_önként'!G55</f>
        <v>57720000</v>
      </c>
      <c r="H54" s="414">
        <f t="shared" si="3"/>
        <v>0</v>
      </c>
      <c r="I54" s="803">
        <f>'4. mell.Önkorm'!I56-'27._önkorm_önként'!I55</f>
        <v>0</v>
      </c>
      <c r="J54" s="414">
        <f>'4. mell.Önkorm'!J56-'27._önkorm_önként'!J55</f>
        <v>0</v>
      </c>
      <c r="K54" s="414">
        <f>'4. mell.Önkorm'!K56-'27._önkorm_önként'!K55</f>
        <v>0</v>
      </c>
      <c r="L54" s="414">
        <f>'4. mell.Önkorm'!L56-'27._önkorm_önként'!L55</f>
        <v>0</v>
      </c>
    </row>
    <row r="55" spans="1:12" s="54" customFormat="1" ht="12.2" customHeight="1" x14ac:dyDescent="0.2">
      <c r="A55" s="1182" t="s">
        <v>103</v>
      </c>
      <c r="B55" s="854" t="s">
        <v>169</v>
      </c>
      <c r="C55" s="487">
        <f>'4. mell.Önkorm'!C57-'27._önkorm_önként'!C56</f>
        <v>0</v>
      </c>
      <c r="D55" s="412">
        <f>'4. mell.Önkorm'!D57-'27._önkorm_önként'!D56</f>
        <v>0</v>
      </c>
      <c r="E55" s="412">
        <f>'4. mell.Önkorm'!E57-'27._önkorm_önként'!E56-'27._önkorm_államig'!E56</f>
        <v>0</v>
      </c>
      <c r="F55" s="699">
        <f>'4. mell.Önkorm'!F57-'27._önkorm_önként'!F56</f>
        <v>0</v>
      </c>
      <c r="G55" s="699">
        <f>'4. mell.Önkorm'!G57-'27._önkorm_önként'!G56</f>
        <v>0</v>
      </c>
      <c r="H55" s="414">
        <f t="shared" si="3"/>
        <v>0</v>
      </c>
      <c r="I55" s="803">
        <f>'4. mell.Önkorm'!I57-'27._önkorm_önként'!I56</f>
        <v>0</v>
      </c>
      <c r="J55" s="414">
        <f>'4. mell.Önkorm'!J57-'27._önkorm_önként'!J56</f>
        <v>0</v>
      </c>
      <c r="K55" s="414">
        <f>'4. mell.Önkorm'!K57-'27._önkorm_önként'!K56</f>
        <v>0</v>
      </c>
      <c r="L55" s="414" t="e">
        <f>'4. mell.Önkorm'!L57-'27._önkorm_önként'!L56</f>
        <v>#DIV/0!</v>
      </c>
    </row>
    <row r="56" spans="1:12" s="54" customFormat="1" ht="12.2" customHeight="1" x14ac:dyDescent="0.2">
      <c r="A56" s="1182" t="s">
        <v>201</v>
      </c>
      <c r="B56" s="854" t="s">
        <v>207</v>
      </c>
      <c r="C56" s="487">
        <f>'4. mell.Önkorm'!C58-'27._önkorm_önként'!C57</f>
        <v>0</v>
      </c>
      <c r="D56" s="412">
        <f>'4. mell.Önkorm'!D58-'27._önkorm_önként'!D57</f>
        <v>0</v>
      </c>
      <c r="E56" s="412">
        <f>'4. mell.Önkorm'!E58-'27._önkorm_önként'!E57-'27._önkorm_államig'!E57</f>
        <v>0</v>
      </c>
      <c r="F56" s="699">
        <f>'4. mell.Önkorm'!F58-'27._önkorm_önként'!F57</f>
        <v>0</v>
      </c>
      <c r="G56" s="699">
        <f>'4. mell.Önkorm'!G58-'27._önkorm_önként'!G57</f>
        <v>0</v>
      </c>
      <c r="H56" s="414">
        <f t="shared" si="3"/>
        <v>0</v>
      </c>
      <c r="I56" s="803">
        <f>'4. mell.Önkorm'!I58-'27._önkorm_önként'!I57</f>
        <v>0</v>
      </c>
      <c r="J56" s="414">
        <f>'4. mell.Önkorm'!J58-'27._önkorm_önként'!J57</f>
        <v>0</v>
      </c>
      <c r="K56" s="414">
        <f>'4. mell.Önkorm'!K58-'27._önkorm_önként'!K57</f>
        <v>0</v>
      </c>
      <c r="L56" s="414" t="e">
        <f>'4. mell.Önkorm'!L58-'27._önkorm_önként'!L57</f>
        <v>#DIV/0!</v>
      </c>
    </row>
    <row r="57" spans="1:12" s="54" customFormat="1" ht="12.2" customHeight="1" thickBot="1" x14ac:dyDescent="0.25">
      <c r="A57" s="1184" t="s">
        <v>202</v>
      </c>
      <c r="B57" s="618" t="s">
        <v>209</v>
      </c>
      <c r="C57" s="1208">
        <f>'4. mell.Önkorm'!C59-'27._önkorm_önként'!C58</f>
        <v>0</v>
      </c>
      <c r="D57" s="798">
        <f>'4. mell.Önkorm'!D59-'27._önkorm_önként'!D58</f>
        <v>0</v>
      </c>
      <c r="E57" s="798">
        <f>'4. mell.Önkorm'!E59-'27._önkorm_önként'!E58-'27._önkorm_államig'!E58</f>
        <v>0</v>
      </c>
      <c r="F57" s="697">
        <f>'4. mell.Önkorm'!F59-'27._önkorm_önként'!F58</f>
        <v>0</v>
      </c>
      <c r="G57" s="697">
        <f>'4. mell.Önkorm'!G59-'27._önkorm_önként'!G58</f>
        <v>0</v>
      </c>
      <c r="H57" s="653">
        <f t="shared" si="3"/>
        <v>0</v>
      </c>
      <c r="I57" s="804">
        <f>'4. mell.Önkorm'!I59-'27._önkorm_önként'!I58</f>
        <v>0</v>
      </c>
      <c r="J57" s="653">
        <f>'4. mell.Önkorm'!J59-'27._önkorm_önként'!J58</f>
        <v>0</v>
      </c>
      <c r="K57" s="653">
        <f>'4. mell.Önkorm'!K59-'27._önkorm_önként'!K58</f>
        <v>0</v>
      </c>
      <c r="L57" s="653" t="e">
        <f>'4. mell.Önkorm'!L59-'27._önkorm_önként'!L58</f>
        <v>#DIV/0!</v>
      </c>
    </row>
    <row r="58" spans="1:12" s="54" customFormat="1" ht="12.2" customHeight="1" thickBot="1" x14ac:dyDescent="0.25">
      <c r="A58" s="14" t="s">
        <v>17</v>
      </c>
      <c r="B58" s="70" t="s">
        <v>625</v>
      </c>
      <c r="C58" s="110">
        <f>SUM(C59:C60)</f>
        <v>500000</v>
      </c>
      <c r="D58" s="268">
        <f t="shared" ref="D58:K58" si="14">SUM(D59:D60)</f>
        <v>500000</v>
      </c>
      <c r="E58" s="268">
        <f t="shared" si="14"/>
        <v>500000</v>
      </c>
      <c r="F58" s="692">
        <f t="shared" si="14"/>
        <v>500000</v>
      </c>
      <c r="G58" s="692">
        <f t="shared" si="14"/>
        <v>500000</v>
      </c>
      <c r="H58" s="28">
        <f t="shared" si="3"/>
        <v>0</v>
      </c>
      <c r="I58" s="758">
        <f t="shared" si="14"/>
        <v>0</v>
      </c>
      <c r="J58" s="28">
        <f t="shared" si="14"/>
        <v>0</v>
      </c>
      <c r="K58" s="28">
        <f t="shared" si="14"/>
        <v>0</v>
      </c>
      <c r="L58" s="28" t="e">
        <f t="shared" ref="L58" si="15">SUM(L59:L60)</f>
        <v>#DIV/0!</v>
      </c>
    </row>
    <row r="59" spans="1:12" s="54" customFormat="1" ht="12.2" customHeight="1" x14ac:dyDescent="0.2">
      <c r="A59" s="1182" t="s">
        <v>104</v>
      </c>
      <c r="B59" s="854" t="s">
        <v>210</v>
      </c>
      <c r="C59" s="486">
        <f>'4. mell.Önkorm'!C61-'27._önkorm_önként'!C60</f>
        <v>0</v>
      </c>
      <c r="D59" s="411">
        <f>'4. mell.Önkorm'!D61-'27._önkorm_önként'!D60</f>
        <v>0</v>
      </c>
      <c r="E59" s="411">
        <f>'4. mell.Önkorm'!E61-'27._önkorm_önként'!E60-'27._önkorm_államig'!E60</f>
        <v>0</v>
      </c>
      <c r="F59" s="694">
        <f>'4. mell.Önkorm'!F61-'27._önkorm_önként'!F60</f>
        <v>0</v>
      </c>
      <c r="G59" s="694">
        <f>'4. mell.Önkorm'!G61-'27._önkorm_önként'!G60</f>
        <v>0</v>
      </c>
      <c r="H59" s="413">
        <f t="shared" si="3"/>
        <v>0</v>
      </c>
      <c r="I59" s="757">
        <f>'4. mell.Önkorm'!I61-'27._önkorm_önként'!I60</f>
        <v>0</v>
      </c>
      <c r="J59" s="413">
        <f>'4. mell.Önkorm'!J61-'27._önkorm_önként'!J60</f>
        <v>0</v>
      </c>
      <c r="K59" s="413">
        <f>'4. mell.Önkorm'!K61-'27._önkorm_önként'!K60</f>
        <v>0</v>
      </c>
      <c r="L59" s="413" t="e">
        <f>'4. mell.Önkorm'!L61-'27._önkorm_önként'!L60</f>
        <v>#DIV/0!</v>
      </c>
    </row>
    <row r="60" spans="1:12" s="54" customFormat="1" ht="12.2" customHeight="1" x14ac:dyDescent="0.2">
      <c r="A60" s="1182" t="s">
        <v>105</v>
      </c>
      <c r="B60" s="854" t="s">
        <v>211</v>
      </c>
      <c r="C60" s="486">
        <f>'4. mell.Önkorm'!C62-'27._önkorm_önként'!C61</f>
        <v>500000</v>
      </c>
      <c r="D60" s="411">
        <f>'4. mell.Önkorm'!D62-'27._önkorm_önként'!D61</f>
        <v>500000</v>
      </c>
      <c r="E60" s="411">
        <f>'4. mell.Önkorm'!E62-'27._önkorm_önként'!E61-'27._önkorm_államig'!E61</f>
        <v>500000</v>
      </c>
      <c r="F60" s="694">
        <f>'4. mell.Önkorm'!F62-'27._önkorm_önként'!F61</f>
        <v>500000</v>
      </c>
      <c r="G60" s="694">
        <f>'4. mell.Önkorm'!G62-'27._önkorm_önként'!G61</f>
        <v>500000</v>
      </c>
      <c r="H60" s="413">
        <f t="shared" si="3"/>
        <v>0</v>
      </c>
      <c r="I60" s="757">
        <f>'4. mell.Önkorm'!I62-'27._önkorm_önként'!I61</f>
        <v>0</v>
      </c>
      <c r="J60" s="413">
        <f>'4. mell.Önkorm'!J62-'27._önkorm_önként'!J61</f>
        <v>0</v>
      </c>
      <c r="K60" s="413">
        <f>'4. mell.Önkorm'!K62-'27._önkorm_önként'!K61</f>
        <v>0</v>
      </c>
      <c r="L60" s="413">
        <f>'4. mell.Önkorm'!L62-'27._önkorm_önként'!L61</f>
        <v>0</v>
      </c>
    </row>
    <row r="61" spans="1:12" s="54" customFormat="1" ht="12.2" customHeight="1" thickBot="1" x14ac:dyDescent="0.25">
      <c r="A61" s="1184" t="s">
        <v>608</v>
      </c>
      <c r="B61" s="618" t="s">
        <v>640</v>
      </c>
      <c r="C61" s="636">
        <f>'4. mell.Önkorm'!C63-'27._önkorm_önként'!C62</f>
        <v>0</v>
      </c>
      <c r="D61" s="755">
        <f>'4. mell.Önkorm'!D63-'27._önkorm_önként'!D62</f>
        <v>0</v>
      </c>
      <c r="E61" s="755">
        <f>'4. mell.Önkorm'!E63-'27._önkorm_önként'!E62-'27._önkorm_államig'!E62</f>
        <v>0</v>
      </c>
      <c r="F61" s="695">
        <f>'4. mell.Önkorm'!F63-'27._önkorm_önként'!F62</f>
        <v>0</v>
      </c>
      <c r="G61" s="695">
        <f>'4. mell.Önkorm'!G63-'27._önkorm_önként'!G62</f>
        <v>0</v>
      </c>
      <c r="H61" s="652">
        <f t="shared" si="3"/>
        <v>0</v>
      </c>
      <c r="I61" s="759">
        <f>'4. mell.Önkorm'!I63-'27._önkorm_önként'!I62</f>
        <v>0</v>
      </c>
      <c r="J61" s="652">
        <f>'4. mell.Önkorm'!J63-'27._önkorm_önként'!J62</f>
        <v>0</v>
      </c>
      <c r="K61" s="652">
        <f>'4. mell.Önkorm'!K63-'27._önkorm_önként'!K62</f>
        <v>0</v>
      </c>
      <c r="L61" s="652" t="e">
        <f>'4. mell.Önkorm'!L63-'27._önkorm_önként'!L62</f>
        <v>#DIV/0!</v>
      </c>
    </row>
    <row r="62" spans="1:12" s="54" customFormat="1" ht="12.2" customHeight="1" thickBot="1" x14ac:dyDescent="0.25">
      <c r="A62" s="14" t="s">
        <v>18</v>
      </c>
      <c r="B62" s="430" t="s">
        <v>380</v>
      </c>
      <c r="C62" s="110">
        <f>SUM(C63:C64)</f>
        <v>22141000</v>
      </c>
      <c r="D62" s="268">
        <f t="shared" ref="D62:K62" si="16">SUM(D63:D64)</f>
        <v>22141000</v>
      </c>
      <c r="E62" s="268">
        <f t="shared" si="16"/>
        <v>22141000</v>
      </c>
      <c r="F62" s="692">
        <f t="shared" si="16"/>
        <v>22141000</v>
      </c>
      <c r="G62" s="692">
        <f t="shared" si="16"/>
        <v>22141000</v>
      </c>
      <c r="H62" s="28">
        <f t="shared" si="3"/>
        <v>0</v>
      </c>
      <c r="I62" s="758">
        <f t="shared" si="16"/>
        <v>0</v>
      </c>
      <c r="J62" s="28">
        <f t="shared" si="16"/>
        <v>0</v>
      </c>
      <c r="K62" s="28">
        <f t="shared" si="16"/>
        <v>0</v>
      </c>
      <c r="L62" s="28" t="e">
        <f t="shared" ref="L62" si="17">SUM(L63:L64)</f>
        <v>#DIV/0!</v>
      </c>
    </row>
    <row r="63" spans="1:12" s="54" customFormat="1" ht="12.2" customHeight="1" x14ac:dyDescent="0.2">
      <c r="A63" s="12" t="s">
        <v>107</v>
      </c>
      <c r="B63" s="854" t="s">
        <v>212</v>
      </c>
      <c r="C63" s="487">
        <f>'4. mell.Önkorm'!C65-'27._önkorm_önként'!C64</f>
        <v>22141000</v>
      </c>
      <c r="D63" s="412">
        <f>'4. mell.Önkorm'!D65-'27._önkorm_önként'!D64</f>
        <v>22141000</v>
      </c>
      <c r="E63" s="412">
        <f>'4. mell.Önkorm'!E65-'27._önkorm_önként'!E64-'27._önkorm_államig'!E64</f>
        <v>22141000</v>
      </c>
      <c r="F63" s="699">
        <f>'4. mell.Önkorm'!F65-'27._önkorm_önként'!F64</f>
        <v>22141000</v>
      </c>
      <c r="G63" s="699">
        <f>'4. mell.Önkorm'!G65-'27._önkorm_önként'!G64</f>
        <v>22141000</v>
      </c>
      <c r="H63" s="414">
        <f t="shared" si="3"/>
        <v>0</v>
      </c>
      <c r="I63" s="803">
        <f>'4. mell.Önkorm'!I65-'27._önkorm_önként'!I64</f>
        <v>0</v>
      </c>
      <c r="J63" s="414">
        <f>'4. mell.Önkorm'!J65-'27._önkorm_önként'!J64</f>
        <v>0</v>
      </c>
      <c r="K63" s="414">
        <f>'4. mell.Önkorm'!K65-'27._önkorm_önként'!K64</f>
        <v>0</v>
      </c>
      <c r="L63" s="414">
        <f>'4. mell.Önkorm'!L65-'27._önkorm_önként'!L64</f>
        <v>0</v>
      </c>
    </row>
    <row r="64" spans="1:12" s="54" customFormat="1" ht="12.2" customHeight="1" x14ac:dyDescent="0.2">
      <c r="A64" s="1182" t="s">
        <v>108</v>
      </c>
      <c r="B64" s="854" t="s">
        <v>213</v>
      </c>
      <c r="C64" s="487">
        <f>'4. mell.Önkorm'!C66-'27._önkorm_önként'!C65</f>
        <v>0</v>
      </c>
      <c r="D64" s="412">
        <f>'4. mell.Önkorm'!D66-'27._önkorm_önként'!D65</f>
        <v>0</v>
      </c>
      <c r="E64" s="412">
        <f>'4. mell.Önkorm'!E66-'27._önkorm_önként'!E65-'27._önkorm_államig'!E65</f>
        <v>0</v>
      </c>
      <c r="F64" s="699">
        <f>'4. mell.Önkorm'!F66-'27._önkorm_önként'!F65</f>
        <v>0</v>
      </c>
      <c r="G64" s="699">
        <f>'4. mell.Önkorm'!G66-'27._önkorm_önként'!G65</f>
        <v>0</v>
      </c>
      <c r="H64" s="414">
        <f t="shared" si="3"/>
        <v>0</v>
      </c>
      <c r="I64" s="803">
        <f>'4. mell.Önkorm'!I66-'27._önkorm_önként'!I65</f>
        <v>0</v>
      </c>
      <c r="J64" s="414">
        <f>'4. mell.Önkorm'!J66-'27._önkorm_önként'!J65</f>
        <v>0</v>
      </c>
      <c r="K64" s="414">
        <f>'4. mell.Önkorm'!K66-'27._önkorm_önként'!K65</f>
        <v>0</v>
      </c>
      <c r="L64" s="414" t="e">
        <f>'4. mell.Önkorm'!L66-'27._önkorm_önként'!L65</f>
        <v>#DIV/0!</v>
      </c>
    </row>
    <row r="65" spans="1:12" s="54" customFormat="1" ht="12.2" customHeight="1" thickBot="1" x14ac:dyDescent="0.25">
      <c r="A65" s="244" t="s">
        <v>323</v>
      </c>
      <c r="B65" s="855" t="s">
        <v>368</v>
      </c>
      <c r="C65" s="487">
        <f>'4. mell.Önkorm'!C67-'27._önkorm_önként'!C66</f>
        <v>0</v>
      </c>
      <c r="D65" s="412">
        <f>'4. mell.Önkorm'!D67-'27._önkorm_önként'!D66</f>
        <v>0</v>
      </c>
      <c r="E65" s="412">
        <f>'4. mell.Önkorm'!E67-'27._önkorm_önként'!E66-'27._önkorm_államig'!E66</f>
        <v>0</v>
      </c>
      <c r="F65" s="699">
        <f>'4. mell.Önkorm'!F67-'27._önkorm_önként'!F66</f>
        <v>0</v>
      </c>
      <c r="G65" s="699">
        <f>'4. mell.Önkorm'!G67-'27._önkorm_önként'!G66</f>
        <v>0</v>
      </c>
      <c r="H65" s="414">
        <f t="shared" si="3"/>
        <v>0</v>
      </c>
      <c r="I65" s="803">
        <f>'4. mell.Önkorm'!I67-'27._önkorm_önként'!I66</f>
        <v>0</v>
      </c>
      <c r="J65" s="414">
        <f>'4. mell.Önkorm'!J67-'27._önkorm_önként'!J66</f>
        <v>0</v>
      </c>
      <c r="K65" s="414">
        <f>'4. mell.Önkorm'!K67-'27._önkorm_önként'!K66</f>
        <v>0</v>
      </c>
      <c r="L65" s="414" t="e">
        <f>'4. mell.Önkorm'!L67-'27._önkorm_önként'!L66</f>
        <v>#DIV/0!</v>
      </c>
    </row>
    <row r="66" spans="1:12" s="54" customFormat="1" ht="12.2" customHeight="1" thickBot="1" x14ac:dyDescent="0.25">
      <c r="A66" s="431" t="s">
        <v>19</v>
      </c>
      <c r="B66" s="856" t="s">
        <v>626</v>
      </c>
      <c r="C66" s="1202">
        <f>+C10+C24+C30+C40+C52+C58+C62</f>
        <v>2817178212</v>
      </c>
      <c r="D66" s="269">
        <f>+D10+D24+D30+D40+D52+D58+D62</f>
        <v>3463690083</v>
      </c>
      <c r="E66" s="269">
        <f>+E10+E24+E30+E40+E52+E58+E62</f>
        <v>4803756709</v>
      </c>
      <c r="F66" s="659">
        <f t="shared" ref="F66:K66" si="18">+F10+F24+F30+F40+F52+F58+F62</f>
        <v>6142029162</v>
      </c>
      <c r="G66" s="659">
        <f t="shared" si="18"/>
        <v>6744810747</v>
      </c>
      <c r="H66" s="72">
        <f t="shared" si="3"/>
        <v>602781585</v>
      </c>
      <c r="I66" s="768">
        <f t="shared" si="18"/>
        <v>0</v>
      </c>
      <c r="J66" s="72">
        <f t="shared" si="18"/>
        <v>0</v>
      </c>
      <c r="K66" s="72">
        <f t="shared" si="18"/>
        <v>8191812421</v>
      </c>
      <c r="L66" s="72" t="e">
        <f t="shared" ref="L66" si="19">+L10+L24+L30+L40+L52+L58+L62</f>
        <v>#DIV/0!</v>
      </c>
    </row>
    <row r="67" spans="1:12" s="54" customFormat="1" ht="12.2" customHeight="1" thickBot="1" x14ac:dyDescent="0.25">
      <c r="A67" s="61" t="s">
        <v>20</v>
      </c>
      <c r="B67" s="430" t="s">
        <v>627</v>
      </c>
      <c r="C67" s="110">
        <f>SUM(C68:C70)</f>
        <v>0</v>
      </c>
      <c r="D67" s="268">
        <f t="shared" ref="D67:K67" si="20">SUM(D68:D70)</f>
        <v>0</v>
      </c>
      <c r="E67" s="268">
        <f>'4. mell.Önkorm'!E69-'27._önkorm_önként'!E68-'27._önkorm_államig'!E68</f>
        <v>0</v>
      </c>
      <c r="F67" s="692">
        <f t="shared" si="20"/>
        <v>0</v>
      </c>
      <c r="G67" s="692">
        <f t="shared" si="20"/>
        <v>0</v>
      </c>
      <c r="H67" s="28">
        <f t="shared" si="3"/>
        <v>0</v>
      </c>
      <c r="I67" s="758">
        <f t="shared" si="20"/>
        <v>0</v>
      </c>
      <c r="J67" s="28">
        <f t="shared" si="20"/>
        <v>0</v>
      </c>
      <c r="K67" s="28">
        <f t="shared" si="20"/>
        <v>0</v>
      </c>
      <c r="L67" s="28" t="e">
        <f t="shared" ref="L67" si="21">SUM(L68:L70)</f>
        <v>#DIV/0!</v>
      </c>
    </row>
    <row r="68" spans="1:12" s="54" customFormat="1" ht="12.2" customHeight="1" x14ac:dyDescent="0.2">
      <c r="A68" s="12" t="s">
        <v>171</v>
      </c>
      <c r="B68" s="853" t="s">
        <v>215</v>
      </c>
      <c r="C68" s="487">
        <f>'4. mell.Önkorm'!C70-'27._önkorm_önként'!C69</f>
        <v>0</v>
      </c>
      <c r="D68" s="412">
        <f>'4. mell.Önkorm'!D70-'27._önkorm_önként'!D69</f>
        <v>0</v>
      </c>
      <c r="E68" s="412">
        <f>'4. mell.Önkorm'!E70-'27._önkorm_önként'!E69-'27._önkorm_államig'!E69</f>
        <v>0</v>
      </c>
      <c r="F68" s="699">
        <f>'4. mell.Önkorm'!F70-'27._önkorm_önként'!F69</f>
        <v>0</v>
      </c>
      <c r="G68" s="699">
        <f>'4. mell.Önkorm'!G70-'27._önkorm_önként'!G69</f>
        <v>0</v>
      </c>
      <c r="H68" s="414">
        <f t="shared" si="3"/>
        <v>0</v>
      </c>
      <c r="I68" s="803">
        <f>'4. mell.Önkorm'!I70-'27._önkorm_önként'!I69</f>
        <v>0</v>
      </c>
      <c r="J68" s="414">
        <f>'4. mell.Önkorm'!J70-'27._önkorm_önként'!J69</f>
        <v>0</v>
      </c>
      <c r="K68" s="414">
        <f>'4. mell.Önkorm'!K70-'27._önkorm_önként'!K69</f>
        <v>0</v>
      </c>
      <c r="L68" s="414" t="e">
        <f>'4. mell.Önkorm'!L70-'27._önkorm_önként'!L69</f>
        <v>#DIV/0!</v>
      </c>
    </row>
    <row r="69" spans="1:12" s="54" customFormat="1" ht="12.2" customHeight="1" x14ac:dyDescent="0.2">
      <c r="A69" s="1182" t="s">
        <v>172</v>
      </c>
      <c r="B69" s="854" t="s">
        <v>324</v>
      </c>
      <c r="C69" s="487">
        <f>'4. mell.Önkorm'!C71-'27._önkorm_önként'!C70</f>
        <v>0</v>
      </c>
      <c r="D69" s="412">
        <f>'4. mell.Önkorm'!D71-'27._önkorm_önként'!D70</f>
        <v>0</v>
      </c>
      <c r="E69" s="412">
        <f>'4. mell.Önkorm'!E71-'27._önkorm_önként'!E70-'27._önkorm_államig'!E70</f>
        <v>0</v>
      </c>
      <c r="F69" s="699">
        <f>'4. mell.Önkorm'!F71-'27._önkorm_önként'!F70</f>
        <v>0</v>
      </c>
      <c r="G69" s="699">
        <f>'4. mell.Önkorm'!G71-'27._önkorm_önként'!G70</f>
        <v>0</v>
      </c>
      <c r="H69" s="414">
        <f t="shared" si="3"/>
        <v>0</v>
      </c>
      <c r="I69" s="803">
        <f>'4. mell.Önkorm'!I71-'27._önkorm_önként'!I70</f>
        <v>0</v>
      </c>
      <c r="J69" s="414">
        <f>'4. mell.Önkorm'!J71-'27._önkorm_önként'!J70</f>
        <v>0</v>
      </c>
      <c r="K69" s="414">
        <f>'4. mell.Önkorm'!K71-'27._önkorm_önként'!K70</f>
        <v>0</v>
      </c>
      <c r="L69" s="414" t="e">
        <f>'4. mell.Önkorm'!L71-'27._önkorm_önként'!L70</f>
        <v>#DIV/0!</v>
      </c>
    </row>
    <row r="70" spans="1:12" s="54" customFormat="1" ht="12.2" customHeight="1" thickBot="1" x14ac:dyDescent="0.25">
      <c r="A70" s="1184" t="s">
        <v>173</v>
      </c>
      <c r="B70" s="854" t="s">
        <v>513</v>
      </c>
      <c r="C70" s="487">
        <f>'4. mell.Önkorm'!C72-'27._önkorm_önként'!C71</f>
        <v>0</v>
      </c>
      <c r="D70" s="412">
        <f>'4. mell.Önkorm'!D72-'27._önkorm_önként'!D71</f>
        <v>0</v>
      </c>
      <c r="E70" s="412">
        <f>'4. mell.Önkorm'!E72-'27._önkorm_önként'!E71-'27._önkorm_államig'!E71</f>
        <v>0</v>
      </c>
      <c r="F70" s="699">
        <f>'4. mell.Önkorm'!F72-'27._önkorm_önként'!F71</f>
        <v>0</v>
      </c>
      <c r="G70" s="699">
        <f>'4. mell.Önkorm'!G72-'27._önkorm_önként'!G71</f>
        <v>0</v>
      </c>
      <c r="H70" s="414">
        <f t="shared" si="3"/>
        <v>0</v>
      </c>
      <c r="I70" s="803">
        <f>'4. mell.Önkorm'!I72-'27._önkorm_önként'!I71</f>
        <v>0</v>
      </c>
      <c r="J70" s="414">
        <f>'4. mell.Önkorm'!J72-'27._önkorm_önként'!J71</f>
        <v>0</v>
      </c>
      <c r="K70" s="414">
        <f>'4. mell.Önkorm'!K72-'27._önkorm_önként'!K71</f>
        <v>0</v>
      </c>
      <c r="L70" s="414" t="e">
        <f>'4. mell.Önkorm'!L72-'27._önkorm_önként'!L71</f>
        <v>#DIV/0!</v>
      </c>
    </row>
    <row r="71" spans="1:12" s="54" customFormat="1" ht="12.2" customHeight="1" thickBot="1" x14ac:dyDescent="0.25">
      <c r="A71" s="61" t="s">
        <v>21</v>
      </c>
      <c r="B71" s="430" t="s">
        <v>609</v>
      </c>
      <c r="C71" s="110">
        <f>SUM(C72:C74)</f>
        <v>1013629000</v>
      </c>
      <c r="D71" s="268">
        <f t="shared" ref="D71:K71" si="22">SUM(D72:D74)</f>
        <v>1482574500</v>
      </c>
      <c r="E71" s="268">
        <f t="shared" si="22"/>
        <v>1482574500</v>
      </c>
      <c r="F71" s="692">
        <f t="shared" si="22"/>
        <v>1279185500</v>
      </c>
      <c r="G71" s="692">
        <f t="shared" si="22"/>
        <v>1279185500</v>
      </c>
      <c r="H71" s="28">
        <f t="shared" si="3"/>
        <v>0</v>
      </c>
      <c r="I71" s="758">
        <f t="shared" si="22"/>
        <v>0</v>
      </c>
      <c r="J71" s="28">
        <f t="shared" si="22"/>
        <v>0</v>
      </c>
      <c r="K71" s="28">
        <f t="shared" si="22"/>
        <v>0</v>
      </c>
      <c r="L71" s="28" t="e">
        <f t="shared" ref="L71" si="23">SUM(L72:L74)</f>
        <v>#DIV/0!</v>
      </c>
    </row>
    <row r="72" spans="1:12" s="54" customFormat="1" ht="12.2" customHeight="1" x14ac:dyDescent="0.2">
      <c r="A72" s="12" t="s">
        <v>214</v>
      </c>
      <c r="B72" s="853" t="s">
        <v>218</v>
      </c>
      <c r="C72" s="487">
        <f>'4. mell.Önkorm'!C74-'27._önkorm_önként'!C73</f>
        <v>1013629000</v>
      </c>
      <c r="D72" s="412">
        <f>'4. mell.Önkorm'!D74-'27._önkorm_önként'!D73</f>
        <v>1482574500</v>
      </c>
      <c r="E72" s="412">
        <f>'4. mell.Önkorm'!E74-'27._önkorm_önként'!E73-'27._önkorm_államig'!E73</f>
        <v>1482574500</v>
      </c>
      <c r="F72" s="699">
        <f>'4. mell.Önkorm'!F74-'27._önkorm_önként'!F73</f>
        <v>1279185500</v>
      </c>
      <c r="G72" s="699">
        <f>'4. mell.Önkorm'!G74-'27._önkorm_önként'!G73</f>
        <v>1279185500</v>
      </c>
      <c r="H72" s="414">
        <f t="shared" si="3"/>
        <v>0</v>
      </c>
      <c r="I72" s="803">
        <f>'4. mell.Önkorm'!I74-'27._önkorm_önként'!I73</f>
        <v>0</v>
      </c>
      <c r="J72" s="414">
        <f>'4. mell.Önkorm'!J74-'27._önkorm_önként'!J73</f>
        <v>0</v>
      </c>
      <c r="K72" s="414">
        <f>'4. mell.Önkorm'!K74-'27._önkorm_önként'!K73</f>
        <v>0</v>
      </c>
      <c r="L72" s="414">
        <f>'4. mell.Önkorm'!L74-'27._önkorm_önként'!L73</f>
        <v>0</v>
      </c>
    </row>
    <row r="73" spans="1:12" s="54" customFormat="1" ht="12.2" customHeight="1" x14ac:dyDescent="0.2">
      <c r="A73" s="12" t="s">
        <v>638</v>
      </c>
      <c r="B73" s="853" t="s">
        <v>390</v>
      </c>
      <c r="C73" s="487">
        <f>'4. mell.Önkorm'!C75-'27._önkorm_önként'!C74</f>
        <v>0</v>
      </c>
      <c r="D73" s="412">
        <f>'4. mell.Önkorm'!D75-'27._önkorm_önként'!D74</f>
        <v>0</v>
      </c>
      <c r="E73" s="412">
        <f>'4. mell.Önkorm'!E75-'27._önkorm_önként'!E74-'27._önkorm_államig'!E74</f>
        <v>0</v>
      </c>
      <c r="F73" s="699">
        <f>'4. mell.Önkorm'!F75-'27._önkorm_önként'!F74</f>
        <v>0</v>
      </c>
      <c r="G73" s="699">
        <f>'4. mell.Önkorm'!G75-'27._önkorm_önként'!G74</f>
        <v>0</v>
      </c>
      <c r="H73" s="414">
        <f t="shared" si="3"/>
        <v>0</v>
      </c>
      <c r="I73" s="803">
        <f>'4. mell.Önkorm'!I75-'27._önkorm_önként'!I74</f>
        <v>0</v>
      </c>
      <c r="J73" s="414">
        <f>'4. mell.Önkorm'!J75-'27._önkorm_önként'!J74</f>
        <v>0</v>
      </c>
      <c r="K73" s="414">
        <f>'4. mell.Önkorm'!K75-'27._önkorm_önként'!K74</f>
        <v>0</v>
      </c>
      <c r="L73" s="414">
        <f>'4. mell.Önkorm'!L75-'27._önkorm_önként'!L74</f>
        <v>0</v>
      </c>
    </row>
    <row r="74" spans="1:12" s="54" customFormat="1" ht="12.2" customHeight="1" thickBot="1" x14ac:dyDescent="0.25">
      <c r="A74" s="1182" t="s">
        <v>216</v>
      </c>
      <c r="B74" s="854" t="s">
        <v>535</v>
      </c>
      <c r="C74" s="487">
        <f>'4. mell.Önkorm'!C76-'27._önkorm_önként'!C75</f>
        <v>0</v>
      </c>
      <c r="D74" s="412">
        <f>'4. mell.Önkorm'!D76-'27._önkorm_önként'!D75</f>
        <v>0</v>
      </c>
      <c r="E74" s="412">
        <f>'4. mell.Önkorm'!E76-'27._önkorm_önként'!E75-'27._önkorm_államig'!E75</f>
        <v>0</v>
      </c>
      <c r="F74" s="699">
        <f>'4. mell.Önkorm'!F76-'27._önkorm_önként'!F75</f>
        <v>0</v>
      </c>
      <c r="G74" s="699">
        <f>'4. mell.Önkorm'!G76-'27._önkorm_önként'!G75</f>
        <v>0</v>
      </c>
      <c r="H74" s="414">
        <f t="shared" si="3"/>
        <v>0</v>
      </c>
      <c r="I74" s="803">
        <f>'4. mell.Önkorm'!I76-'27._önkorm_önként'!I75</f>
        <v>0</v>
      </c>
      <c r="J74" s="414">
        <f>'4. mell.Önkorm'!J76-'27._önkorm_önként'!J75</f>
        <v>0</v>
      </c>
      <c r="K74" s="414">
        <f>'4. mell.Önkorm'!K76-'27._önkorm_önként'!K75</f>
        <v>0</v>
      </c>
      <c r="L74" s="414" t="e">
        <f>'4. mell.Önkorm'!L76-'27._önkorm_önként'!L75</f>
        <v>#DIV/0!</v>
      </c>
    </row>
    <row r="75" spans="1:12" s="54" customFormat="1" ht="12.2" customHeight="1" thickBot="1" x14ac:dyDescent="0.25">
      <c r="A75" s="61" t="s">
        <v>22</v>
      </c>
      <c r="B75" s="430" t="s">
        <v>610</v>
      </c>
      <c r="C75" s="110">
        <f>SUM(C76:C77)</f>
        <v>0</v>
      </c>
      <c r="D75" s="268">
        <f t="shared" ref="D75:K75" si="24">SUM(D76:D77)</f>
        <v>45474169</v>
      </c>
      <c r="E75" s="268">
        <f t="shared" si="24"/>
        <v>45474169</v>
      </c>
      <c r="F75" s="692">
        <f t="shared" si="24"/>
        <v>45474169</v>
      </c>
      <c r="G75" s="692">
        <f t="shared" si="24"/>
        <v>45474169</v>
      </c>
      <c r="H75" s="28">
        <f t="shared" ref="H75:H83" si="25">+G75-F75</f>
        <v>0</v>
      </c>
      <c r="I75" s="758">
        <f t="shared" si="24"/>
        <v>0</v>
      </c>
      <c r="J75" s="28">
        <f t="shared" si="24"/>
        <v>0</v>
      </c>
      <c r="K75" s="28">
        <f t="shared" si="24"/>
        <v>0</v>
      </c>
      <c r="L75" s="28" t="e">
        <f t="shared" ref="L75" si="26">SUM(L76:L77)</f>
        <v>#DIV/0!</v>
      </c>
    </row>
    <row r="76" spans="1:12" s="54" customFormat="1" ht="12.2" customHeight="1" x14ac:dyDescent="0.2">
      <c r="A76" s="12" t="s">
        <v>217</v>
      </c>
      <c r="B76" s="58" t="s">
        <v>369</v>
      </c>
      <c r="C76" s="487">
        <f>'4. mell.Önkorm'!C78-'27._önkorm_önként'!C77</f>
        <v>0</v>
      </c>
      <c r="D76" s="412">
        <f>'4. mell.Önkorm'!D78-'27._önkorm_önként'!D77</f>
        <v>45474169</v>
      </c>
      <c r="E76" s="412">
        <f>'4. mell.Önkorm'!E78-'27._önkorm_önként'!E77-'27._önkorm_államig'!E77</f>
        <v>45474169</v>
      </c>
      <c r="F76" s="699">
        <f>'4. mell.Önkorm'!F78-'27._önkorm_önként'!F77</f>
        <v>45474169</v>
      </c>
      <c r="G76" s="699">
        <f>'4. mell.Önkorm'!G78-'27._önkorm_önként'!G77</f>
        <v>45474169</v>
      </c>
      <c r="H76" s="414">
        <f t="shared" si="25"/>
        <v>0</v>
      </c>
      <c r="I76" s="803">
        <f>'4. mell.Önkorm'!I78-'27._önkorm_önként'!I77</f>
        <v>0</v>
      </c>
      <c r="J76" s="414">
        <f>'4. mell.Önkorm'!J78-'27._önkorm_önként'!J77</f>
        <v>0</v>
      </c>
      <c r="K76" s="414">
        <f>'4. mell.Önkorm'!K78-'27._önkorm_önként'!K77</f>
        <v>0</v>
      </c>
      <c r="L76" s="414">
        <f>'4. mell.Önkorm'!L78-'27._önkorm_önként'!L77</f>
        <v>0</v>
      </c>
    </row>
    <row r="77" spans="1:12" s="54" customFormat="1" ht="12.2" customHeight="1" thickBot="1" x14ac:dyDescent="0.25">
      <c r="A77" s="1184" t="s">
        <v>219</v>
      </c>
      <c r="B77" s="58" t="s">
        <v>370</v>
      </c>
      <c r="C77" s="487">
        <f>'4. mell.Önkorm'!C79-'27._önkorm_önként'!C78</f>
        <v>0</v>
      </c>
      <c r="D77" s="412">
        <f>'4. mell.Önkorm'!D79-'27._önkorm_önként'!D78</f>
        <v>0</v>
      </c>
      <c r="E77" s="412">
        <f>'4. mell.Önkorm'!E79-'27._önkorm_önként'!E78-'27._önkorm_államig'!E78</f>
        <v>0</v>
      </c>
      <c r="F77" s="699">
        <f>'4. mell.Önkorm'!F79-'27._önkorm_önként'!F78</f>
        <v>0</v>
      </c>
      <c r="G77" s="699">
        <f>'4. mell.Önkorm'!G79-'27._önkorm_önként'!G78</f>
        <v>0</v>
      </c>
      <c r="H77" s="414">
        <f t="shared" si="25"/>
        <v>0</v>
      </c>
      <c r="I77" s="803">
        <f>'4. mell.Önkorm'!I79-'27._önkorm_önként'!I78</f>
        <v>0</v>
      </c>
      <c r="J77" s="414">
        <f>'4. mell.Önkorm'!J79-'27._önkorm_önként'!J78</f>
        <v>0</v>
      </c>
      <c r="K77" s="414">
        <f>'4. mell.Önkorm'!K79-'27._önkorm_önként'!K78</f>
        <v>0</v>
      </c>
      <c r="L77" s="414" t="e">
        <f>'4. mell.Önkorm'!L79-'27._önkorm_önként'!L78</f>
        <v>#DIV/0!</v>
      </c>
    </row>
    <row r="78" spans="1:12" s="26" customFormat="1" ht="12.2" customHeight="1" thickBot="1" x14ac:dyDescent="0.25">
      <c r="A78" s="61" t="s">
        <v>23</v>
      </c>
      <c r="B78" s="430" t="s">
        <v>611</v>
      </c>
      <c r="C78" s="110">
        <f>SUM(C79:C81)</f>
        <v>4200000000</v>
      </c>
      <c r="D78" s="268">
        <f t="shared" ref="D78:K78" si="27">SUM(D79:D81)</f>
        <v>5662567692</v>
      </c>
      <c r="E78" s="268">
        <f t="shared" si="27"/>
        <v>6461524380</v>
      </c>
      <c r="F78" s="692">
        <f t="shared" si="27"/>
        <v>7264419811</v>
      </c>
      <c r="G78" s="692">
        <f t="shared" si="27"/>
        <v>7603193583</v>
      </c>
      <c r="H78" s="28">
        <f t="shared" si="25"/>
        <v>338773772</v>
      </c>
      <c r="I78" s="758">
        <f t="shared" si="27"/>
        <v>0</v>
      </c>
      <c r="J78" s="28">
        <f t="shared" si="27"/>
        <v>0</v>
      </c>
      <c r="K78" s="28">
        <f t="shared" si="27"/>
        <v>0</v>
      </c>
      <c r="L78" s="28" t="e">
        <f t="shared" ref="L78" si="28">SUM(L79:L81)</f>
        <v>#DIV/0!</v>
      </c>
    </row>
    <row r="79" spans="1:12" s="54" customFormat="1" ht="12.2" customHeight="1" x14ac:dyDescent="0.2">
      <c r="A79" s="12" t="s">
        <v>220</v>
      </c>
      <c r="B79" s="853" t="s">
        <v>303</v>
      </c>
      <c r="C79" s="487">
        <f>'4. mell.Önkorm'!C81-'27._önkorm_önként'!C80</f>
        <v>0</v>
      </c>
      <c r="D79" s="412">
        <f>'4. mell.Önkorm'!D81-'27._önkorm_önként'!D80</f>
        <v>1462567692</v>
      </c>
      <c r="E79" s="412">
        <f>'4. mell.Önkorm'!E81-'27._önkorm_önként'!E80-'27._önkorm_államig'!E80</f>
        <v>2261524380</v>
      </c>
      <c r="F79" s="699">
        <f>'4. mell.Önkorm'!F81-'27._önkorm_önként'!F80</f>
        <v>3064419811</v>
      </c>
      <c r="G79" s="699">
        <f>'4. mell.Önkorm'!G81-'27._önkorm_önként'!G80</f>
        <v>3403193583</v>
      </c>
      <c r="H79" s="414">
        <f t="shared" si="25"/>
        <v>338773772</v>
      </c>
      <c r="I79" s="803">
        <f>'4. mell.Önkorm'!I81-'27._önkorm_önként'!I80</f>
        <v>0</v>
      </c>
      <c r="J79" s="414">
        <f>'4. mell.Önkorm'!J81-'27._önkorm_önként'!J80</f>
        <v>0</v>
      </c>
      <c r="K79" s="414">
        <f>'4. mell.Önkorm'!K81-'27._önkorm_önként'!K80</f>
        <v>0</v>
      </c>
      <c r="L79" s="414">
        <f>'4. mell.Önkorm'!L81-'27._önkorm_önként'!L80</f>
        <v>0</v>
      </c>
    </row>
    <row r="80" spans="1:12" s="54" customFormat="1" ht="12.2" customHeight="1" x14ac:dyDescent="0.2">
      <c r="A80" s="1182" t="s">
        <v>221</v>
      </c>
      <c r="B80" s="854" t="s">
        <v>304</v>
      </c>
      <c r="C80" s="487">
        <f>'4. mell.Önkorm'!C82-'27._önkorm_önként'!C81</f>
        <v>0</v>
      </c>
      <c r="D80" s="412">
        <f>'4. mell.Önkorm'!D82-'27._önkorm_önként'!D81</f>
        <v>0</v>
      </c>
      <c r="E80" s="412">
        <f>'4. mell.Önkorm'!E82-'27._önkorm_önként'!E81-'27._önkorm_államig'!E81</f>
        <v>0</v>
      </c>
      <c r="F80" s="699">
        <f>'4. mell.Önkorm'!F82-'27._önkorm_önként'!F81</f>
        <v>0</v>
      </c>
      <c r="G80" s="699">
        <f>'4. mell.Önkorm'!G82-'27._önkorm_önként'!G81</f>
        <v>0</v>
      </c>
      <c r="H80" s="414">
        <f t="shared" si="25"/>
        <v>0</v>
      </c>
      <c r="I80" s="803">
        <f>'4. mell.Önkorm'!I82-'27._önkorm_önként'!I81</f>
        <v>0</v>
      </c>
      <c r="J80" s="414">
        <f>'4. mell.Önkorm'!J82-'27._önkorm_önként'!J81</f>
        <v>0</v>
      </c>
      <c r="K80" s="414">
        <f>'4. mell.Önkorm'!K82-'27._önkorm_önként'!K81</f>
        <v>0</v>
      </c>
      <c r="L80" s="414" t="e">
        <f>'4. mell.Önkorm'!L82-'27._önkorm_önként'!L81</f>
        <v>#DIV/0!</v>
      </c>
    </row>
    <row r="81" spans="1:21" s="54" customFormat="1" ht="12.2" customHeight="1" thickBot="1" x14ac:dyDescent="0.25">
      <c r="A81" s="1184" t="s">
        <v>325</v>
      </c>
      <c r="B81" s="618" t="s">
        <v>378</v>
      </c>
      <c r="C81" s="487">
        <f>'4. mell.Önkorm'!C83-'27._önkorm_önként'!C82</f>
        <v>4200000000</v>
      </c>
      <c r="D81" s="412">
        <f>'4. mell.Önkorm'!D83-'27._önkorm_önként'!D82</f>
        <v>4200000000</v>
      </c>
      <c r="E81" s="412">
        <f>'4. mell.Önkorm'!E83-'27._önkorm_önként'!E82-'27._önkorm_államig'!E82</f>
        <v>4200000000</v>
      </c>
      <c r="F81" s="699">
        <f>'4. mell.Önkorm'!F83-'27._önkorm_önként'!F82</f>
        <v>4200000000</v>
      </c>
      <c r="G81" s="699">
        <f>'4. mell.Önkorm'!G83-'27._önkorm_önként'!G82</f>
        <v>4200000000</v>
      </c>
      <c r="H81" s="414">
        <f t="shared" si="25"/>
        <v>0</v>
      </c>
      <c r="I81" s="803">
        <f>'4. mell.Önkorm'!I83-'27._önkorm_önként'!I82</f>
        <v>0</v>
      </c>
      <c r="J81" s="414">
        <f>'4. mell.Önkorm'!J83-'27._önkorm_önként'!J82</f>
        <v>0</v>
      </c>
      <c r="K81" s="414">
        <f>'4. mell.Önkorm'!K83-'27._önkorm_önként'!K82</f>
        <v>0</v>
      </c>
      <c r="L81" s="414">
        <f>'4. mell.Önkorm'!L83-'27._önkorm_önként'!L82</f>
        <v>0</v>
      </c>
    </row>
    <row r="82" spans="1:21" s="26" customFormat="1" ht="12.2" customHeight="1" thickBot="1" x14ac:dyDescent="0.25">
      <c r="A82" s="61" t="s">
        <v>24</v>
      </c>
      <c r="B82" s="430" t="s">
        <v>612</v>
      </c>
      <c r="C82" s="1202">
        <f>+C67+C71+C75+C78</f>
        <v>5213629000</v>
      </c>
      <c r="D82" s="269">
        <f t="shared" ref="D82:K82" si="29">+D67+D71+D75+D78</f>
        <v>7190616361</v>
      </c>
      <c r="E82" s="269">
        <f t="shared" ref="E82" si="30">+E67+E71+E75+E78</f>
        <v>7989573049</v>
      </c>
      <c r="F82" s="659">
        <f t="shared" si="29"/>
        <v>8589079480</v>
      </c>
      <c r="G82" s="659">
        <f t="shared" si="29"/>
        <v>8927853252</v>
      </c>
      <c r="H82" s="72">
        <f t="shared" si="25"/>
        <v>338773772</v>
      </c>
      <c r="I82" s="768">
        <f t="shared" si="29"/>
        <v>0</v>
      </c>
      <c r="J82" s="72">
        <f t="shared" si="29"/>
        <v>0</v>
      </c>
      <c r="K82" s="72">
        <f t="shared" si="29"/>
        <v>0</v>
      </c>
      <c r="L82" s="72" t="e">
        <f t="shared" ref="L82" si="31">+L67+L71+L75+L78</f>
        <v>#DIV/0!</v>
      </c>
    </row>
    <row r="83" spans="1:21" s="26" customFormat="1" ht="12.2" customHeight="1" thickBot="1" x14ac:dyDescent="0.25">
      <c r="A83" s="78" t="s">
        <v>25</v>
      </c>
      <c r="B83" s="688" t="s">
        <v>633</v>
      </c>
      <c r="C83" s="1202">
        <f>+C66+C82</f>
        <v>8030807212</v>
      </c>
      <c r="D83" s="754">
        <f>+D66+D82</f>
        <v>10654306444</v>
      </c>
      <c r="E83" s="1202">
        <f>+E66+E82</f>
        <v>12793329758</v>
      </c>
      <c r="F83" s="659">
        <f t="shared" ref="F83:K83" si="32">+F66+F82</f>
        <v>14731108642</v>
      </c>
      <c r="G83" s="659">
        <f t="shared" si="32"/>
        <v>15672663999</v>
      </c>
      <c r="H83" s="72">
        <f t="shared" si="25"/>
        <v>941555357</v>
      </c>
      <c r="I83" s="768">
        <f t="shared" si="32"/>
        <v>0</v>
      </c>
      <c r="J83" s="72">
        <f t="shared" si="32"/>
        <v>0</v>
      </c>
      <c r="K83" s="72">
        <f t="shared" si="32"/>
        <v>8191812421</v>
      </c>
      <c r="L83" s="72" t="e">
        <f t="shared" ref="L83" si="33">+L66+L82</f>
        <v>#DIV/0!</v>
      </c>
      <c r="P83" s="108"/>
      <c r="Q83" s="1798"/>
      <c r="R83" s="1798"/>
      <c r="S83" s="1798"/>
      <c r="T83" s="1798"/>
    </row>
    <row r="84" spans="1:21" s="54" customFormat="1" ht="15" customHeight="1" x14ac:dyDescent="0.2">
      <c r="A84" s="359"/>
      <c r="B84" s="360"/>
      <c r="C84" s="145"/>
      <c r="D84" s="64"/>
      <c r="E84" s="64"/>
      <c r="F84" s="64"/>
      <c r="G84" s="64"/>
      <c r="H84" s="145">
        <f>D84-C84</f>
        <v>0</v>
      </c>
      <c r="I84" s="145"/>
      <c r="J84" s="145"/>
      <c r="K84" s="145"/>
      <c r="L84" s="145"/>
      <c r="N84" s="54" t="b">
        <f>G83=G131</f>
        <v>1</v>
      </c>
      <c r="O84" s="1346"/>
      <c r="P84" s="108"/>
      <c r="Q84" s="1799"/>
      <c r="R84" s="1799"/>
      <c r="S84" s="1799"/>
      <c r="T84" s="1799"/>
      <c r="U84" s="1799"/>
    </row>
    <row r="85" spans="1:21" ht="13.5" thickBot="1" x14ac:dyDescent="0.25">
      <c r="A85" s="1800" t="s">
        <v>362</v>
      </c>
      <c r="B85" s="1800"/>
      <c r="C85" s="1800"/>
      <c r="D85" s="1800"/>
      <c r="E85" s="1800"/>
      <c r="F85" s="1800"/>
      <c r="G85" s="1800"/>
      <c r="H85" s="1800"/>
      <c r="I85" s="25"/>
      <c r="J85" s="25"/>
      <c r="K85" s="25"/>
      <c r="L85" s="25"/>
      <c r="N85" s="18">
        <f>+H83-H131</f>
        <v>0</v>
      </c>
    </row>
    <row r="86" spans="1:21" s="681" customFormat="1" ht="59.25" customHeight="1" thickBot="1" x14ac:dyDescent="0.25">
      <c r="A86" s="771"/>
      <c r="B86" s="772" t="s">
        <v>38</v>
      </c>
      <c r="C86" s="21" t="str">
        <f t="shared" ref="C86:L86" si="34">C7</f>
        <v>2023. évi eredeti előirányzat
2/2023. (II.14.)</v>
      </c>
      <c r="D86" s="1160" t="str">
        <f t="shared" si="34"/>
        <v>Módosított előirányzat a 14/2023.  (VI.29.)  rendelet szerint</v>
      </c>
      <c r="E86" s="682" t="str">
        <f t="shared" si="34"/>
        <v>Módosított előirányzat a 18/2023. (IX.26.)  rendelet szerint</v>
      </c>
      <c r="F86" s="682" t="str">
        <f t="shared" si="34"/>
        <v>Módosított előirányzat a 23/2023. (XII.14.)  rendelet szerint</v>
      </c>
      <c r="G86" s="682" t="str">
        <f t="shared" si="34"/>
        <v>Módosított előirányzat a …../2024. (II…..)  rendelet szerint</v>
      </c>
      <c r="H86" s="34" t="str">
        <f t="shared" si="34"/>
        <v>Változás a 23/2023. (XII.14) rendelethez képest</v>
      </c>
      <c r="I86" s="770" t="str">
        <f t="shared" si="34"/>
        <v>2023. évi teljesítés              2023.06.30-ig</v>
      </c>
      <c r="J86" s="682" t="str">
        <f t="shared" si="34"/>
        <v>2023. évi teljesítés              2023.09.30-ig</v>
      </c>
      <c r="K86" s="682" t="str">
        <f t="shared" si="34"/>
        <v>2023. évi teljesítés              2023.12.31-ig</v>
      </c>
      <c r="L86" s="34" t="str">
        <f t="shared" si="34"/>
        <v>Teljesítés %-a</v>
      </c>
      <c r="O86" s="1573" t="s">
        <v>813</v>
      </c>
      <c r="P86" s="1572" t="s">
        <v>796</v>
      </c>
      <c r="Q86" s="1267">
        <f>'27._önkorm_önként'!H132</f>
        <v>-75892797</v>
      </c>
    </row>
    <row r="87" spans="1:21" s="33" customFormat="1" ht="12.2" customHeight="1" thickBot="1" x14ac:dyDescent="0.25">
      <c r="A87" s="74" t="s">
        <v>12</v>
      </c>
      <c r="B87" s="981" t="s">
        <v>547</v>
      </c>
      <c r="C87" s="1200">
        <f>C88+C90+C91+C92+C93</f>
        <v>5387537015</v>
      </c>
      <c r="D87" s="264">
        <f>D88+D90+D91+D92+D93</f>
        <v>5497800740</v>
      </c>
      <c r="E87" s="264">
        <f>E88+E90+E91+E92+E93</f>
        <v>6392446079</v>
      </c>
      <c r="F87" s="700">
        <f t="shared" ref="F87:K87" si="35">F88+F90+F91+F92+F93</f>
        <v>7501291182</v>
      </c>
      <c r="G87" s="700">
        <f t="shared" si="35"/>
        <v>8144946440</v>
      </c>
      <c r="H87" s="75">
        <f t="shared" ref="H87:H133" si="36">+G87-F87</f>
        <v>643655258</v>
      </c>
      <c r="I87" s="807">
        <f t="shared" si="35"/>
        <v>0</v>
      </c>
      <c r="J87" s="75">
        <f t="shared" si="35"/>
        <v>0</v>
      </c>
      <c r="K87" s="75">
        <f t="shared" si="35"/>
        <v>0</v>
      </c>
      <c r="L87" s="75">
        <f t="shared" ref="L87" si="37">L88+L90+L91+L92+L93+L100</f>
        <v>0</v>
      </c>
      <c r="O87" s="1573" t="s">
        <v>813</v>
      </c>
      <c r="P87" s="25" t="s">
        <v>797</v>
      </c>
      <c r="Q87" s="1267">
        <f>H131</f>
        <v>941555357</v>
      </c>
    </row>
    <row r="88" spans="1:21" ht="12.2" customHeight="1" x14ac:dyDescent="0.2">
      <c r="A88" s="96" t="s">
        <v>91</v>
      </c>
      <c r="B88" s="52" t="s">
        <v>68</v>
      </c>
      <c r="C88" s="114">
        <f>'4. mell.Önkorm'!C91-'27._önkorm_önként'!C89</f>
        <v>89329769</v>
      </c>
      <c r="D88" s="265">
        <f>'4. mell.Önkorm'!D91-'27._önkorm_önként'!D89</f>
        <v>95395526</v>
      </c>
      <c r="E88" s="265">
        <f>'4. mell.Önkorm'!E91-'27._önkorm_önként'!E89-'27._önkorm_államig'!E89</f>
        <v>99169200</v>
      </c>
      <c r="F88" s="701">
        <f>'4. mell.Önkorm'!F91-'27._önkorm_önként'!F89</f>
        <v>100429200</v>
      </c>
      <c r="G88" s="701">
        <f>'4. mell.Önkorm'!G91-'27._önkorm_önként'!G89</f>
        <v>100159200</v>
      </c>
      <c r="H88" s="76">
        <f t="shared" si="36"/>
        <v>-270000</v>
      </c>
      <c r="I88" s="808">
        <f>'4. mell.Önkorm'!I91-'27._önkorm_önként'!I89</f>
        <v>0</v>
      </c>
      <c r="J88" s="76">
        <f>'4. mell.Önkorm'!J91-'27._önkorm_önként'!J89</f>
        <v>0</v>
      </c>
      <c r="K88" s="76">
        <f>'4. mell.Önkorm'!K91-'27._önkorm_önként'!K89</f>
        <v>0</v>
      </c>
      <c r="L88" s="76">
        <f>'4. mell.Önkorm'!L91-'27._önkorm_önként'!L89</f>
        <v>0</v>
      </c>
      <c r="O88" s="1573" t="s">
        <v>813</v>
      </c>
      <c r="P88" s="1574" t="s">
        <v>798</v>
      </c>
      <c r="Q88" s="1575">
        <f>'27._önkorm_államig'!H132</f>
        <v>0</v>
      </c>
    </row>
    <row r="89" spans="1:21" ht="12.2" customHeight="1" x14ac:dyDescent="0.2">
      <c r="A89" s="1182" t="s">
        <v>305</v>
      </c>
      <c r="B89" s="418" t="s">
        <v>270</v>
      </c>
      <c r="C89" s="111">
        <f>'4. mell.Önkorm'!C92-'27._önkorm_önként'!C90</f>
        <v>0</v>
      </c>
      <c r="D89" s="266">
        <f>'4. mell.Önkorm'!D92-'27._önkorm_önként'!D90</f>
        <v>0</v>
      </c>
      <c r="E89" s="266">
        <f>'4. mell.Önkorm'!E92-'27._önkorm_önként'!E90-'27._önkorm_államig'!E90</f>
        <v>3296674</v>
      </c>
      <c r="F89" s="693">
        <f>'4. mell.Önkorm'!F92-'27._önkorm_önként'!F90</f>
        <v>3296674</v>
      </c>
      <c r="G89" s="693">
        <f>'4. mell.Önkorm'!G92-'27._önkorm_önként'!G90</f>
        <v>3296674</v>
      </c>
      <c r="H89" s="16">
        <f t="shared" si="36"/>
        <v>0</v>
      </c>
      <c r="I89" s="756">
        <f>'4. mell.Önkorm'!I92-'27._önkorm_önként'!I90</f>
        <v>0</v>
      </c>
      <c r="J89" s="16">
        <f>'4. mell.Önkorm'!J92-'27._önkorm_önként'!J90</f>
        <v>0</v>
      </c>
      <c r="K89" s="16">
        <f>'4. mell.Önkorm'!K92-'27._önkorm_önként'!K90</f>
        <v>0</v>
      </c>
      <c r="L89" s="16" t="e">
        <f>'4. mell.Önkorm'!L92-'27._önkorm_önként'!L90</f>
        <v>#DIV/0!</v>
      </c>
      <c r="P89" s="25" t="s">
        <v>814</v>
      </c>
      <c r="Q89" s="1267">
        <f>SUM(Q86:Q88)</f>
        <v>865662560</v>
      </c>
    </row>
    <row r="90" spans="1:21" ht="12.2" customHeight="1" x14ac:dyDescent="0.2">
      <c r="A90" s="1182" t="s">
        <v>92</v>
      </c>
      <c r="B90" s="415" t="s">
        <v>87</v>
      </c>
      <c r="C90" s="486">
        <f>'4. mell.Önkorm'!C93-'27._önkorm_önként'!C91</f>
        <v>12416236</v>
      </c>
      <c r="D90" s="411">
        <f>'4. mell.Önkorm'!D93-'27._önkorm_önként'!D91</f>
        <v>13157863</v>
      </c>
      <c r="E90" s="411">
        <f>'4. mell.Önkorm'!E93-'27._önkorm_önként'!E91-'27._önkorm_államig'!E91</f>
        <v>13712431</v>
      </c>
      <c r="F90" s="694">
        <f>'4. mell.Önkorm'!F93-'27._önkorm_önként'!F91</f>
        <v>13712431</v>
      </c>
      <c r="G90" s="694">
        <f>'4. mell.Önkorm'!G93-'27._önkorm_önként'!G91</f>
        <v>13712431</v>
      </c>
      <c r="H90" s="413">
        <f t="shared" si="36"/>
        <v>0</v>
      </c>
      <c r="I90" s="757">
        <f>'4. mell.Önkorm'!I93-'27._önkorm_önként'!I91</f>
        <v>0</v>
      </c>
      <c r="J90" s="413">
        <f>'4. mell.Önkorm'!J93-'27._önkorm_önként'!J91</f>
        <v>0</v>
      </c>
      <c r="K90" s="413">
        <f>'4. mell.Önkorm'!K93-'27._önkorm_önként'!K91</f>
        <v>0</v>
      </c>
      <c r="L90" s="413">
        <f>'4. mell.Önkorm'!L93-'27._önkorm_önként'!L91</f>
        <v>0</v>
      </c>
    </row>
    <row r="91" spans="1:21" ht="12.2" customHeight="1" x14ac:dyDescent="0.2">
      <c r="A91" s="1182" t="s">
        <v>93</v>
      </c>
      <c r="B91" s="415" t="s">
        <v>69</v>
      </c>
      <c r="C91" s="636">
        <f>'4. mell.Önkorm'!C94-'27._önkorm_önként'!C92</f>
        <v>493804625</v>
      </c>
      <c r="D91" s="755">
        <f>'4. mell.Önkorm'!D94-'27._önkorm_önként'!D92</f>
        <v>554404489</v>
      </c>
      <c r="E91" s="755">
        <f>'4. mell.Önkorm'!E94-'27._önkorm_önként'!E92-'27._önkorm_államig'!E92</f>
        <v>559282870</v>
      </c>
      <c r="F91" s="695">
        <f>'4. mell.Önkorm'!F94-'27._önkorm_önként'!F92</f>
        <v>564259037</v>
      </c>
      <c r="G91" s="695">
        <f>'4. mell.Önkorm'!G94-'27._önkorm_önként'!G92</f>
        <v>560059037</v>
      </c>
      <c r="H91" s="652">
        <f t="shared" si="36"/>
        <v>-4200000</v>
      </c>
      <c r="I91" s="759">
        <f>'4. mell.Önkorm'!I94-'27._önkorm_önként'!I92</f>
        <v>0</v>
      </c>
      <c r="J91" s="652">
        <f>'4. mell.Önkorm'!J94-'27._önkorm_önként'!J92</f>
        <v>0</v>
      </c>
      <c r="K91" s="652">
        <f>'4. mell.Önkorm'!K94-'27._önkorm_önként'!K92</f>
        <v>0</v>
      </c>
      <c r="L91" s="652">
        <f>'4. mell.Önkorm'!L94-'27._önkorm_önként'!L92</f>
        <v>0</v>
      </c>
      <c r="P91" s="25" t="s">
        <v>815</v>
      </c>
      <c r="Q91" s="1267">
        <f>'4. mell.Önkorm'!H134</f>
        <v>865662560</v>
      </c>
    </row>
    <row r="92" spans="1:21" ht="12.2" customHeight="1" x14ac:dyDescent="0.2">
      <c r="A92" s="1182" t="s">
        <v>90</v>
      </c>
      <c r="B92" s="415" t="s">
        <v>80</v>
      </c>
      <c r="C92" s="636">
        <f>'4. mell.Önkorm'!C95-'27._önkorm_önként'!C93</f>
        <v>100261520</v>
      </c>
      <c r="D92" s="755">
        <f>'4. mell.Önkorm'!D95-'27._önkorm_önként'!D93</f>
        <v>100261520</v>
      </c>
      <c r="E92" s="755">
        <f>'4. mell.Önkorm'!E95-'27._önkorm_önként'!E93-'27._önkorm_államig'!E93</f>
        <v>100261520</v>
      </c>
      <c r="F92" s="695">
        <f>'4. mell.Önkorm'!F95-'27._önkorm_önként'!F93</f>
        <v>100261520</v>
      </c>
      <c r="G92" s="695">
        <f>'4. mell.Önkorm'!G95-'27._önkorm_önként'!G93</f>
        <v>100261520</v>
      </c>
      <c r="H92" s="652">
        <f t="shared" si="36"/>
        <v>0</v>
      </c>
      <c r="I92" s="759">
        <f>'4. mell.Önkorm'!I95-'27._önkorm_önként'!I93</f>
        <v>0</v>
      </c>
      <c r="J92" s="652">
        <f>'4. mell.Önkorm'!J95-'27._önkorm_önként'!J93</f>
        <v>0</v>
      </c>
      <c r="K92" s="652">
        <f>'4. mell.Önkorm'!K95-'27._önkorm_önként'!K93</f>
        <v>0</v>
      </c>
      <c r="L92" s="652">
        <f>'4. mell.Önkorm'!L95-'27._önkorm_önként'!L93</f>
        <v>0</v>
      </c>
    </row>
    <row r="93" spans="1:21" ht="12.2" customHeight="1" x14ac:dyDescent="0.2">
      <c r="A93" s="1182" t="s">
        <v>147</v>
      </c>
      <c r="B93" s="53" t="s">
        <v>88</v>
      </c>
      <c r="C93" s="636">
        <f>SUM(C94:C100)</f>
        <v>4691724865</v>
      </c>
      <c r="D93" s="755">
        <f t="shared" ref="D93:K93" si="38">SUM(D94:D100)</f>
        <v>4734581342</v>
      </c>
      <c r="E93" s="755">
        <f>'4. mell.Önkorm'!E96-'27._önkorm_önként'!E94-'27._önkorm_államig'!E94</f>
        <v>5620020058</v>
      </c>
      <c r="F93" s="695">
        <f t="shared" si="38"/>
        <v>6722628994</v>
      </c>
      <c r="G93" s="695">
        <f t="shared" si="38"/>
        <v>7370754252</v>
      </c>
      <c r="H93" s="652">
        <f t="shared" si="36"/>
        <v>648125258</v>
      </c>
      <c r="I93" s="759">
        <f t="shared" si="38"/>
        <v>0</v>
      </c>
      <c r="J93" s="652">
        <f t="shared" si="38"/>
        <v>0</v>
      </c>
      <c r="K93" s="652">
        <f t="shared" si="38"/>
        <v>0</v>
      </c>
      <c r="L93" s="652">
        <f>'4. mell.Önkorm'!L96-'27._önkorm_önként'!L94</f>
        <v>0</v>
      </c>
      <c r="Q93" s="225" t="b">
        <f>Q91=Q89</f>
        <v>1</v>
      </c>
    </row>
    <row r="94" spans="1:21" ht="12.2" customHeight="1" x14ac:dyDescent="0.2">
      <c r="A94" s="1182" t="s">
        <v>306</v>
      </c>
      <c r="B94" s="830" t="s">
        <v>554</v>
      </c>
      <c r="C94" s="636">
        <f>'4. mell.Önkorm'!C97-'27._önkorm_önként'!C95</f>
        <v>0</v>
      </c>
      <c r="D94" s="755">
        <f>'4. mell.Önkorm'!D97-'27._önkorm_önként'!D95</f>
        <v>0</v>
      </c>
      <c r="E94" s="755">
        <f>'4. mell.Önkorm'!E97-'27._önkorm_önként'!E95-'27._önkorm_államig'!E95</f>
        <v>0</v>
      </c>
      <c r="F94" s="695">
        <f>'4. mell.Önkorm'!F97-'27._önkorm_önként'!F95</f>
        <v>0</v>
      </c>
      <c r="G94" s="695">
        <f>'4. mell.Önkorm'!G97-'27._önkorm_önként'!G95</f>
        <v>0</v>
      </c>
      <c r="H94" s="652">
        <f t="shared" si="36"/>
        <v>0</v>
      </c>
      <c r="I94" s="759">
        <f>'4. mell.Önkorm'!I97-'27._önkorm_önként'!I95</f>
        <v>0</v>
      </c>
      <c r="J94" s="652">
        <f>'4. mell.Önkorm'!J97-'27._önkorm_önként'!J95</f>
        <v>0</v>
      </c>
      <c r="K94" s="652">
        <f>'4. mell.Önkorm'!K97-'27._önkorm_önként'!K95</f>
        <v>0</v>
      </c>
      <c r="L94" s="652" t="e">
        <f>'4. mell.Önkorm'!L97-'27._önkorm_önként'!L95</f>
        <v>#DIV/0!</v>
      </c>
    </row>
    <row r="95" spans="1:21" ht="12.2" customHeight="1" x14ac:dyDescent="0.2">
      <c r="A95" s="1182" t="s">
        <v>307</v>
      </c>
      <c r="B95" s="982" t="s">
        <v>645</v>
      </c>
      <c r="C95" s="636">
        <f>'4. mell.Önkorm'!C98-'27._önkorm_önként'!C96</f>
        <v>3222984305</v>
      </c>
      <c r="D95" s="755">
        <f>'4. mell.Önkorm'!D98-'27._önkorm_önként'!D96</f>
        <v>3222984305</v>
      </c>
      <c r="E95" s="755">
        <f>'4. mell.Önkorm'!E98-'27._önkorm_önként'!E96-'27._önkorm_államig'!E96</f>
        <v>3222984305</v>
      </c>
      <c r="F95" s="695">
        <f>'4. mell.Önkorm'!F98-'27._önkorm_önként'!F96</f>
        <v>3222984305</v>
      </c>
      <c r="G95" s="695">
        <f>'4. mell.Önkorm'!G98-'27._önkorm_önként'!G96</f>
        <v>3222984305</v>
      </c>
      <c r="H95" s="652">
        <f t="shared" si="36"/>
        <v>0</v>
      </c>
      <c r="I95" s="759">
        <f>'4. mell.Önkorm'!I98-'27._önkorm_önként'!I96</f>
        <v>0</v>
      </c>
      <c r="J95" s="652">
        <f>'4. mell.Önkorm'!J98-'27._önkorm_önként'!J96</f>
        <v>0</v>
      </c>
      <c r="K95" s="652">
        <f>'4. mell.Önkorm'!K98-'27._önkorm_önként'!K96</f>
        <v>0</v>
      </c>
      <c r="L95" s="652">
        <f>'4. mell.Önkorm'!L98-'27._önkorm_önként'!L96</f>
        <v>0</v>
      </c>
    </row>
    <row r="96" spans="1:21" ht="12.2" customHeight="1" x14ac:dyDescent="0.2">
      <c r="A96" s="1182" t="s">
        <v>308</v>
      </c>
      <c r="B96" s="982" t="s">
        <v>644</v>
      </c>
      <c r="C96" s="636">
        <f>'4. mell.Önkorm'!C99-'27._önkorm_önként'!C97</f>
        <v>0</v>
      </c>
      <c r="D96" s="755">
        <f>'4. mell.Önkorm'!D99-'27._önkorm_önként'!D97</f>
        <v>0</v>
      </c>
      <c r="E96" s="755">
        <f>'4. mell.Önkorm'!E99-'27._önkorm_önként'!E97-'27._önkorm_államig'!E97</f>
        <v>0</v>
      </c>
      <c r="F96" s="695">
        <f>'4. mell.Önkorm'!F99-'27._önkorm_önként'!F97</f>
        <v>0</v>
      </c>
      <c r="G96" s="695">
        <f>'4. mell.Önkorm'!G99-'27._önkorm_önként'!G97</f>
        <v>0</v>
      </c>
      <c r="H96" s="652">
        <f t="shared" si="36"/>
        <v>0</v>
      </c>
      <c r="I96" s="759">
        <f>'4. mell.Önkorm'!I99-'27._önkorm_önként'!I97</f>
        <v>0</v>
      </c>
      <c r="J96" s="652">
        <f>'4. mell.Önkorm'!J99-'27._önkorm_önként'!J97</f>
        <v>0</v>
      </c>
      <c r="K96" s="652">
        <f>'4. mell.Önkorm'!K99-'27._önkorm_önként'!K97</f>
        <v>0</v>
      </c>
      <c r="L96" s="652" t="e">
        <f>'4. mell.Önkorm'!L99-'27._önkorm_önként'!L97</f>
        <v>#DIV/0!</v>
      </c>
    </row>
    <row r="97" spans="1:12" ht="12.2" customHeight="1" x14ac:dyDescent="0.2">
      <c r="A97" s="1182" t="s">
        <v>309</v>
      </c>
      <c r="B97" s="982" t="s">
        <v>643</v>
      </c>
      <c r="C97" s="636">
        <f>'4. mell.Önkorm'!C100-'27._önkorm_önként'!C98</f>
        <v>13000000</v>
      </c>
      <c r="D97" s="755">
        <f>'4. mell.Önkorm'!D100-'27._önkorm_önként'!D98</f>
        <v>13000000</v>
      </c>
      <c r="E97" s="755">
        <f>'4. mell.Önkorm'!E100-'27._önkorm_önként'!E98-'27._önkorm_államig'!E98</f>
        <v>13000000</v>
      </c>
      <c r="F97" s="695">
        <f>'4. mell.Önkorm'!F100-'27._önkorm_önként'!F98</f>
        <v>13000000</v>
      </c>
      <c r="G97" s="695">
        <f>'4. mell.Önkorm'!G100-'27._önkorm_önként'!G98</f>
        <v>13000000</v>
      </c>
      <c r="H97" s="652">
        <f t="shared" si="36"/>
        <v>0</v>
      </c>
      <c r="I97" s="759">
        <f>'4. mell.Önkorm'!I100-'27._önkorm_önként'!I98</f>
        <v>0</v>
      </c>
      <c r="J97" s="652">
        <f>'4. mell.Önkorm'!J100-'27._önkorm_önként'!J98</f>
        <v>0</v>
      </c>
      <c r="K97" s="652">
        <f>'4. mell.Önkorm'!K100-'27._önkorm_önként'!K98</f>
        <v>0</v>
      </c>
      <c r="L97" s="652">
        <f>'4. mell.Önkorm'!L100-'27._önkorm_önként'!L98</f>
        <v>0</v>
      </c>
    </row>
    <row r="98" spans="1:12" ht="12.2" customHeight="1" x14ac:dyDescent="0.2">
      <c r="A98" s="1182" t="s">
        <v>310</v>
      </c>
      <c r="B98" s="982" t="s">
        <v>648</v>
      </c>
      <c r="C98" s="636">
        <f>'4. mell.Önkorm'!C101-'27._önkorm_önként'!C99</f>
        <v>0</v>
      </c>
      <c r="D98" s="755">
        <f>'4. mell.Önkorm'!D101-'27._önkorm_önként'!D99</f>
        <v>0</v>
      </c>
      <c r="E98" s="755">
        <f>'4. mell.Önkorm'!E101-'27._önkorm_önként'!E99-'27._önkorm_államig'!E99</f>
        <v>0</v>
      </c>
      <c r="F98" s="695">
        <f>'4. mell.Önkorm'!F101-'27._önkorm_önként'!F99</f>
        <v>0</v>
      </c>
      <c r="G98" s="695">
        <f>'4. mell.Önkorm'!G101-'27._önkorm_önként'!G99</f>
        <v>0</v>
      </c>
      <c r="H98" s="652">
        <f t="shared" si="36"/>
        <v>0</v>
      </c>
      <c r="I98" s="759">
        <f>'4. mell.Önkorm'!I101-'27._önkorm_önként'!I99</f>
        <v>0</v>
      </c>
      <c r="J98" s="652">
        <f>'4. mell.Önkorm'!J101-'27._önkorm_önként'!J99</f>
        <v>0</v>
      </c>
      <c r="K98" s="652">
        <f>'4. mell.Önkorm'!K101-'27._önkorm_önként'!K99</f>
        <v>0</v>
      </c>
      <c r="L98" s="652" t="e">
        <f>'4. mell.Önkorm'!L101-'27._önkorm_önként'!L99</f>
        <v>#DIV/0!</v>
      </c>
    </row>
    <row r="99" spans="1:12" ht="12.2" customHeight="1" x14ac:dyDescent="0.2">
      <c r="A99" s="1182" t="s">
        <v>361</v>
      </c>
      <c r="B99" s="982" t="s">
        <v>642</v>
      </c>
      <c r="C99" s="636">
        <f>'4. mell.Önkorm'!C102-'27._önkorm_önként'!C100</f>
        <v>901900000</v>
      </c>
      <c r="D99" s="755">
        <f>'4. mell.Önkorm'!D102-'27._önkorm_önként'!D100</f>
        <v>989528000</v>
      </c>
      <c r="E99" s="755">
        <f>'4. mell.Önkorm'!E102-'27._önkorm_önként'!E100-'27._önkorm_államig'!E100</f>
        <v>1188728000</v>
      </c>
      <c r="F99" s="695">
        <f>'4. mell.Önkorm'!F102-'27._önkorm_önként'!F100</f>
        <v>1191078000</v>
      </c>
      <c r="G99" s="695">
        <f>'4. mell.Önkorm'!G102-'27._önkorm_önként'!G100</f>
        <v>1191078000</v>
      </c>
      <c r="H99" s="652">
        <f t="shared" si="36"/>
        <v>0</v>
      </c>
      <c r="I99" s="759">
        <f>'4. mell.Önkorm'!I102-'27._önkorm_önként'!I100</f>
        <v>0</v>
      </c>
      <c r="J99" s="652">
        <f>'4. mell.Önkorm'!J102-'27._önkorm_önként'!J100</f>
        <v>0</v>
      </c>
      <c r="K99" s="652">
        <f>'4. mell.Önkorm'!K102-'27._önkorm_önként'!K100</f>
        <v>0</v>
      </c>
      <c r="L99" s="652">
        <f>'4. mell.Önkorm'!L102-'27._önkorm_önként'!L100</f>
        <v>0</v>
      </c>
    </row>
    <row r="100" spans="1:12" ht="12.2" customHeight="1" x14ac:dyDescent="0.2">
      <c r="A100" s="1182" t="s">
        <v>613</v>
      </c>
      <c r="B100" s="983" t="s">
        <v>647</v>
      </c>
      <c r="C100" s="1201">
        <f>+C101+C102</f>
        <v>553840560</v>
      </c>
      <c r="D100" s="806">
        <f t="shared" ref="D100:K100" si="39">+D101+D102</f>
        <v>509069037</v>
      </c>
      <c r="E100" s="806">
        <f>'4. mell.Önkorm'!E103-'27._önkorm_önként'!E101-'27._önkorm_államig'!E101</f>
        <v>1195307753</v>
      </c>
      <c r="F100" s="732">
        <f t="shared" si="39"/>
        <v>2295566689</v>
      </c>
      <c r="G100" s="732">
        <f t="shared" si="39"/>
        <v>2943691947</v>
      </c>
      <c r="H100" s="661">
        <f t="shared" si="36"/>
        <v>648125258</v>
      </c>
      <c r="I100" s="760">
        <f t="shared" si="39"/>
        <v>0</v>
      </c>
      <c r="J100" s="661">
        <f t="shared" si="39"/>
        <v>0</v>
      </c>
      <c r="K100" s="661">
        <f t="shared" si="39"/>
        <v>0</v>
      </c>
      <c r="L100" s="661">
        <f>'4. mell.Önkorm'!L103-'27._önkorm_önként'!L101</f>
        <v>0</v>
      </c>
    </row>
    <row r="101" spans="1:12" ht="12.75" customHeight="1" x14ac:dyDescent="0.2">
      <c r="A101" s="12" t="s">
        <v>614</v>
      </c>
      <c r="B101" s="984" t="s">
        <v>615</v>
      </c>
      <c r="C101" s="111">
        <f>'4. mell.Önkorm'!C104-'27._önkorm_önként'!C102</f>
        <v>100000000</v>
      </c>
      <c r="D101" s="266">
        <f>'4. mell.Önkorm'!D104-'27._önkorm_önként'!D102</f>
        <v>100000000</v>
      </c>
      <c r="E101" s="266">
        <f>'4. mell.Önkorm'!E104-'27._önkorm_önként'!E102-'27._önkorm_államig'!E102</f>
        <v>100000000</v>
      </c>
      <c r="F101" s="693">
        <f>'4. mell.Önkorm'!F104-'27._önkorm_önként'!F102</f>
        <v>100000000</v>
      </c>
      <c r="G101" s="693">
        <f>'4. mell.Önkorm'!G104-'27._önkorm_önként'!G102</f>
        <v>100000000</v>
      </c>
      <c r="H101" s="16">
        <f t="shared" si="36"/>
        <v>0</v>
      </c>
      <c r="I101" s="756">
        <f>'4. mell.Önkorm'!I104-'27._önkorm_önként'!I102</f>
        <v>0</v>
      </c>
      <c r="J101" s="16">
        <f>'4. mell.Önkorm'!J104-'27._önkorm_önként'!J102</f>
        <v>0</v>
      </c>
      <c r="K101" s="16">
        <f>'4. mell.Önkorm'!K104-'27._önkorm_önként'!K102</f>
        <v>0</v>
      </c>
      <c r="L101" s="16">
        <f>'4. mell.Önkorm'!L104-'27._önkorm_önként'!L102</f>
        <v>0</v>
      </c>
    </row>
    <row r="102" spans="1:12" ht="12.75" customHeight="1" x14ac:dyDescent="0.2">
      <c r="A102" s="1184" t="s">
        <v>616</v>
      </c>
      <c r="B102" s="985" t="s">
        <v>617</v>
      </c>
      <c r="C102" s="486">
        <f>+C103+C104</f>
        <v>453840560</v>
      </c>
      <c r="D102" s="411">
        <f t="shared" ref="D102:K102" si="40">+D103+D104</f>
        <v>409069037</v>
      </c>
      <c r="E102" s="411">
        <f>'4. mell.Önkorm'!E105-'27._önkorm_önként'!E103-'27._önkorm_államig'!E103</f>
        <v>1095307753</v>
      </c>
      <c r="F102" s="694">
        <f t="shared" si="40"/>
        <v>2195566689</v>
      </c>
      <c r="G102" s="694">
        <f t="shared" si="40"/>
        <v>2843691947</v>
      </c>
      <c r="H102" s="413">
        <f t="shared" si="36"/>
        <v>648125258</v>
      </c>
      <c r="I102" s="757">
        <f t="shared" si="40"/>
        <v>0</v>
      </c>
      <c r="J102" s="413">
        <f t="shared" si="40"/>
        <v>0</v>
      </c>
      <c r="K102" s="413">
        <f t="shared" si="40"/>
        <v>0</v>
      </c>
      <c r="L102" s="413">
        <f>'4. mell.Önkorm'!L105-'27._önkorm_önként'!L103</f>
        <v>0</v>
      </c>
    </row>
    <row r="103" spans="1:12" ht="12.75" customHeight="1" x14ac:dyDescent="0.2">
      <c r="A103" s="1184" t="s">
        <v>618</v>
      </c>
      <c r="B103" s="986" t="s">
        <v>646</v>
      </c>
      <c r="C103" s="486">
        <f>'4. mell.Önkorm'!C106-'27._önkorm_önként'!C104</f>
        <v>403840560</v>
      </c>
      <c r="D103" s="411">
        <f>'4. mell.Önkorm'!D106-'27._önkorm_önként'!D104</f>
        <v>368069037</v>
      </c>
      <c r="E103" s="411">
        <f>'4. mell.Önkorm'!E106-'27._önkorm_önként'!E104-'27._önkorm_államig'!E104</f>
        <v>1054307753</v>
      </c>
      <c r="F103" s="694">
        <f>'4. mell.Önkorm'!F106-'27._önkorm_önként'!F104</f>
        <v>2154566689</v>
      </c>
      <c r="G103" s="694">
        <f>'4. mell.Önkorm'!G106-'27._önkorm_önként'!G104</f>
        <v>2802691947</v>
      </c>
      <c r="H103" s="413">
        <f t="shared" si="36"/>
        <v>648125258</v>
      </c>
      <c r="I103" s="757">
        <f>'4. mell.Önkorm'!I106-'27._önkorm_önként'!I104</f>
        <v>0</v>
      </c>
      <c r="J103" s="413">
        <f>'4. mell.Önkorm'!J106-'27._önkorm_önként'!J104</f>
        <v>0</v>
      </c>
      <c r="K103" s="413">
        <f>'4. mell.Önkorm'!K106-'27._önkorm_önként'!K104</f>
        <v>0</v>
      </c>
      <c r="L103" s="413">
        <f>'4. mell.Önkorm'!L106-'27._önkorm_önként'!L104</f>
        <v>0</v>
      </c>
    </row>
    <row r="104" spans="1:12" ht="12.75" customHeight="1" thickBot="1" x14ac:dyDescent="0.25">
      <c r="A104" s="1184" t="s">
        <v>619</v>
      </c>
      <c r="B104" s="986" t="s">
        <v>634</v>
      </c>
      <c r="C104" s="486">
        <f>'4. mell.Önkorm'!C107-'27._önkorm_önként'!C105</f>
        <v>50000000</v>
      </c>
      <c r="D104" s="411">
        <f>'4. mell.Önkorm'!D107-'27._önkorm_önként'!D105</f>
        <v>41000000</v>
      </c>
      <c r="E104" s="411">
        <f>'4. mell.Önkorm'!E107-'27._önkorm_önként'!E105-'27._önkorm_államig'!E105</f>
        <v>41000000</v>
      </c>
      <c r="F104" s="694">
        <f>'4. mell.Önkorm'!F107-'27._önkorm_önként'!F105</f>
        <v>41000000</v>
      </c>
      <c r="G104" s="694">
        <f>'4. mell.Önkorm'!G107-'27._önkorm_önként'!G105</f>
        <v>41000000</v>
      </c>
      <c r="H104" s="413">
        <f t="shared" si="36"/>
        <v>0</v>
      </c>
      <c r="I104" s="757">
        <f>'4. mell.Önkorm'!I107-'27._önkorm_önként'!I105</f>
        <v>0</v>
      </c>
      <c r="J104" s="413">
        <f>'4. mell.Önkorm'!J107-'27._önkorm_önként'!J105</f>
        <v>0</v>
      </c>
      <c r="K104" s="413">
        <f>'4. mell.Önkorm'!K107-'27._önkorm_önként'!K105</f>
        <v>0</v>
      </c>
      <c r="L104" s="413">
        <f>'4. mell.Önkorm'!L107-'27._önkorm_önként'!L105</f>
        <v>0</v>
      </c>
    </row>
    <row r="105" spans="1:12" ht="12.2" customHeight="1" thickBot="1" x14ac:dyDescent="0.25">
      <c r="A105" s="14" t="s">
        <v>13</v>
      </c>
      <c r="B105" s="97" t="s">
        <v>384</v>
      </c>
      <c r="C105" s="110">
        <f>+C106+C108+C110</f>
        <v>521826491</v>
      </c>
      <c r="D105" s="268">
        <f t="shared" ref="D105:K105" si="41">+D106+D108+D110</f>
        <v>1024620068</v>
      </c>
      <c r="E105" s="268">
        <f t="shared" si="41"/>
        <v>1039170305</v>
      </c>
      <c r="F105" s="692">
        <f t="shared" si="41"/>
        <v>1049170305</v>
      </c>
      <c r="G105" s="692">
        <f t="shared" si="41"/>
        <v>1049170305</v>
      </c>
      <c r="H105" s="28">
        <f t="shared" si="36"/>
        <v>0</v>
      </c>
      <c r="I105" s="758">
        <f t="shared" si="41"/>
        <v>0</v>
      </c>
      <c r="J105" s="28">
        <f t="shared" si="41"/>
        <v>0</v>
      </c>
      <c r="K105" s="28">
        <f t="shared" si="41"/>
        <v>0</v>
      </c>
      <c r="L105" s="28">
        <f t="shared" ref="L105" si="42">+L106+L108+L110</f>
        <v>0</v>
      </c>
    </row>
    <row r="106" spans="1:12" ht="12.2" customHeight="1" x14ac:dyDescent="0.2">
      <c r="A106" s="12" t="s">
        <v>94</v>
      </c>
      <c r="B106" s="415" t="s">
        <v>119</v>
      </c>
      <c r="C106" s="111">
        <f>'4. mell.Önkorm'!C109-'27._önkorm_önként'!C107</f>
        <v>92305900</v>
      </c>
      <c r="D106" s="266">
        <f>'4. mell.Önkorm'!D109-'27._önkorm_önként'!D107</f>
        <v>181452935</v>
      </c>
      <c r="E106" s="266">
        <f>'4. mell.Önkorm'!E109-'27._önkorm_önként'!E107-'27._önkorm_államig'!E107</f>
        <v>185521584</v>
      </c>
      <c r="F106" s="693">
        <f>'4. mell.Önkorm'!F109-'27._önkorm_önként'!F107</f>
        <v>200307706</v>
      </c>
      <c r="G106" s="693">
        <f>'4. mell.Önkorm'!G109-'27._önkorm_önként'!G107</f>
        <v>200307706</v>
      </c>
      <c r="H106" s="16">
        <f t="shared" si="36"/>
        <v>0</v>
      </c>
      <c r="I106" s="756">
        <f>'4. mell.Önkorm'!I109-'27._önkorm_önként'!I107</f>
        <v>0</v>
      </c>
      <c r="J106" s="16">
        <f>'4. mell.Önkorm'!J109-'27._önkorm_önként'!J107</f>
        <v>0</v>
      </c>
      <c r="K106" s="16">
        <f>'4. mell.Önkorm'!K109-'27._önkorm_önként'!K107</f>
        <v>0</v>
      </c>
      <c r="L106" s="16">
        <f>'4. mell.Önkorm'!L109-'27._önkorm_önként'!L107</f>
        <v>0</v>
      </c>
    </row>
    <row r="107" spans="1:12" ht="12.2" customHeight="1" x14ac:dyDescent="0.2">
      <c r="A107" s="12" t="s">
        <v>316</v>
      </c>
      <c r="B107" s="985" t="s">
        <v>225</v>
      </c>
      <c r="C107" s="111">
        <f>'4. mell.Önkorm'!C110-'27._önkorm_önként'!C108</f>
        <v>0</v>
      </c>
      <c r="D107" s="266">
        <f>'4. mell.Önkorm'!D110-'27._önkorm_önként'!D108</f>
        <v>56894300</v>
      </c>
      <c r="E107" s="266">
        <f>'4. mell.Önkorm'!E110-'27._önkorm_önként'!E108-'27._önkorm_államig'!E108</f>
        <v>56894300</v>
      </c>
      <c r="F107" s="693">
        <f>'4. mell.Önkorm'!F110-'27._önkorm_önként'!F108</f>
        <v>56894300</v>
      </c>
      <c r="G107" s="693">
        <f>'4. mell.Önkorm'!G110-'27._önkorm_önként'!G108</f>
        <v>56894300</v>
      </c>
      <c r="H107" s="16">
        <f t="shared" si="36"/>
        <v>0</v>
      </c>
      <c r="I107" s="756">
        <f>'4. mell.Önkorm'!I110-'27._önkorm_önként'!I108</f>
        <v>0</v>
      </c>
      <c r="J107" s="16">
        <f>'4. mell.Önkorm'!J110-'27._önkorm_önként'!J108</f>
        <v>0</v>
      </c>
      <c r="K107" s="16">
        <f>'4. mell.Önkorm'!K110-'27._önkorm_önként'!K108</f>
        <v>0</v>
      </c>
      <c r="L107" s="16">
        <f>'4. mell.Önkorm'!L110-'27._önkorm_önként'!L108</f>
        <v>0</v>
      </c>
    </row>
    <row r="108" spans="1:12" ht="12.2" customHeight="1" x14ac:dyDescent="0.2">
      <c r="A108" s="12" t="s">
        <v>95</v>
      </c>
      <c r="B108" s="437" t="s">
        <v>2</v>
      </c>
      <c r="C108" s="486">
        <f>'4. mell.Önkorm'!C111-'27._önkorm_önként'!C109</f>
        <v>428020591</v>
      </c>
      <c r="D108" s="411">
        <f>'4. mell.Önkorm'!D111-'27._önkorm_önként'!D109</f>
        <v>642682133</v>
      </c>
      <c r="E108" s="411">
        <f>'4. mell.Önkorm'!E111-'27._önkorm_önként'!E109-'27._önkorm_államig'!E109</f>
        <v>653163721</v>
      </c>
      <c r="F108" s="694">
        <f>'4. mell.Önkorm'!F111-'27._önkorm_önként'!F109</f>
        <v>648377599</v>
      </c>
      <c r="G108" s="694">
        <f>'4. mell.Önkorm'!G111-'27._önkorm_önként'!G109</f>
        <v>648377599</v>
      </c>
      <c r="H108" s="413">
        <f t="shared" si="36"/>
        <v>0</v>
      </c>
      <c r="I108" s="757">
        <f>'4. mell.Önkorm'!I111-'27._önkorm_önként'!I109</f>
        <v>0</v>
      </c>
      <c r="J108" s="413">
        <f>'4. mell.Önkorm'!J111-'27._önkorm_önként'!J109</f>
        <v>0</v>
      </c>
      <c r="K108" s="413">
        <f>'4. mell.Önkorm'!K111-'27._önkorm_önként'!K109</f>
        <v>0</v>
      </c>
      <c r="L108" s="413">
        <f>'4. mell.Önkorm'!L111-'27._önkorm_önként'!L109</f>
        <v>0</v>
      </c>
    </row>
    <row r="109" spans="1:12" ht="12.2" customHeight="1" x14ac:dyDescent="0.2">
      <c r="A109" s="12" t="s">
        <v>315</v>
      </c>
      <c r="B109" s="985" t="s">
        <v>553</v>
      </c>
      <c r="C109" s="486">
        <f>'4. mell.Önkorm'!C112-'27._önkorm_önként'!C110</f>
        <v>0</v>
      </c>
      <c r="D109" s="411">
        <f>'4. mell.Önkorm'!D112-'27._önkorm_önként'!D110</f>
        <v>172803287</v>
      </c>
      <c r="E109" s="411">
        <f>'4. mell.Önkorm'!E112-'27._önkorm_önként'!E110-'27._önkorm_államig'!E110</f>
        <v>172803287</v>
      </c>
      <c r="F109" s="694">
        <f>'4. mell.Önkorm'!F112-'27._önkorm_önként'!F110</f>
        <v>172803287</v>
      </c>
      <c r="G109" s="694">
        <f>'4. mell.Önkorm'!G112-'27._önkorm_önként'!G110</f>
        <v>172803287</v>
      </c>
      <c r="H109" s="413">
        <f t="shared" si="36"/>
        <v>0</v>
      </c>
      <c r="I109" s="757">
        <f>'4. mell.Önkorm'!I112-'27._önkorm_önként'!I110</f>
        <v>0</v>
      </c>
      <c r="J109" s="413">
        <f>'4. mell.Önkorm'!J112-'27._önkorm_önként'!J110</f>
        <v>0</v>
      </c>
      <c r="K109" s="413">
        <f>'4. mell.Önkorm'!K112-'27._önkorm_önként'!K110</f>
        <v>0</v>
      </c>
      <c r="L109" s="413">
        <f>'4. mell.Önkorm'!L112-'27._önkorm_önként'!L110</f>
        <v>0</v>
      </c>
    </row>
    <row r="110" spans="1:12" ht="12.2" customHeight="1" x14ac:dyDescent="0.2">
      <c r="A110" s="12" t="s">
        <v>96</v>
      </c>
      <c r="B110" s="618" t="s">
        <v>268</v>
      </c>
      <c r="C110" s="486">
        <f>SUM(C111:C114)</f>
        <v>1500000</v>
      </c>
      <c r="D110" s="411">
        <f t="shared" ref="D110:K110" si="43">SUM(D111:D114)</f>
        <v>200485000</v>
      </c>
      <c r="E110" s="411">
        <f>'4. mell.Önkorm'!E113-'27._önkorm_önként'!E111-'27._önkorm_államig'!E111</f>
        <v>200485000</v>
      </c>
      <c r="F110" s="694">
        <f t="shared" si="43"/>
        <v>200485000</v>
      </c>
      <c r="G110" s="694">
        <f t="shared" si="43"/>
        <v>200485000</v>
      </c>
      <c r="H110" s="413">
        <f t="shared" si="36"/>
        <v>0</v>
      </c>
      <c r="I110" s="757">
        <f t="shared" si="43"/>
        <v>0</v>
      </c>
      <c r="J110" s="413">
        <f t="shared" si="43"/>
        <v>0</v>
      </c>
      <c r="K110" s="413">
        <f t="shared" si="43"/>
        <v>0</v>
      </c>
      <c r="L110" s="413">
        <f>'4. mell.Önkorm'!L113-'27._önkorm_önként'!L111</f>
        <v>0</v>
      </c>
    </row>
    <row r="111" spans="1:12" ht="12.2" customHeight="1" x14ac:dyDescent="0.2">
      <c r="A111" s="12" t="s">
        <v>317</v>
      </c>
      <c r="B111" s="434" t="s">
        <v>226</v>
      </c>
      <c r="C111" s="486">
        <f>'4. mell.Önkorm'!C114-'27._önkorm_önként'!C112</f>
        <v>0</v>
      </c>
      <c r="D111" s="411">
        <f>'4. mell.Önkorm'!D114-'27._önkorm_önként'!D112</f>
        <v>0</v>
      </c>
      <c r="E111" s="411">
        <f>'4. mell.Önkorm'!E114-'27._önkorm_önként'!E112-'27._önkorm_államig'!E112</f>
        <v>0</v>
      </c>
      <c r="F111" s="694">
        <f>'4. mell.Önkorm'!F114-'27._önkorm_önként'!F112</f>
        <v>0</v>
      </c>
      <c r="G111" s="694">
        <f>'4. mell.Önkorm'!G114-'27._önkorm_önként'!G112</f>
        <v>0</v>
      </c>
      <c r="H111" s="413">
        <f t="shared" si="36"/>
        <v>0</v>
      </c>
      <c r="I111" s="757">
        <f>'4. mell.Önkorm'!I114-'27._önkorm_önként'!I112</f>
        <v>0</v>
      </c>
      <c r="J111" s="413">
        <f>'4. mell.Önkorm'!J114-'27._önkorm_önként'!J112</f>
        <v>0</v>
      </c>
      <c r="K111" s="413">
        <f>'4. mell.Önkorm'!K114-'27._önkorm_önként'!K112</f>
        <v>0</v>
      </c>
      <c r="L111" s="413" t="e">
        <f>'4. mell.Önkorm'!L114-'27._önkorm_önként'!L112</f>
        <v>#DIV/0!</v>
      </c>
    </row>
    <row r="112" spans="1:12" ht="12.2" customHeight="1" x14ac:dyDescent="0.2">
      <c r="A112" s="12" t="s">
        <v>318</v>
      </c>
      <c r="B112" s="434" t="s">
        <v>227</v>
      </c>
      <c r="C112" s="486">
        <f>'4. mell.Önkorm'!C115-'27._önkorm_önként'!C113</f>
        <v>1500000</v>
      </c>
      <c r="D112" s="411">
        <f>'4. mell.Önkorm'!D115-'27._önkorm_önként'!D113</f>
        <v>1613000</v>
      </c>
      <c r="E112" s="411">
        <f>'4. mell.Önkorm'!E115-'27._önkorm_önként'!E113-'27._önkorm_államig'!E113</f>
        <v>1613000</v>
      </c>
      <c r="F112" s="694">
        <f>'4. mell.Önkorm'!F115-'27._önkorm_önként'!F113</f>
        <v>1613000</v>
      </c>
      <c r="G112" s="694">
        <f>'4. mell.Önkorm'!G115-'27._önkorm_önként'!G113</f>
        <v>1613000</v>
      </c>
      <c r="H112" s="413">
        <f t="shared" si="36"/>
        <v>0</v>
      </c>
      <c r="I112" s="757">
        <f>'4. mell.Önkorm'!I115-'27._önkorm_önként'!I113</f>
        <v>0</v>
      </c>
      <c r="J112" s="413">
        <f>'4. mell.Önkorm'!J115-'27._önkorm_önként'!J113</f>
        <v>0</v>
      </c>
      <c r="K112" s="413">
        <f>'4. mell.Önkorm'!K115-'27._önkorm_önként'!K113</f>
        <v>0</v>
      </c>
      <c r="L112" s="413">
        <f>'4. mell.Önkorm'!L115-'27._önkorm_önként'!L113</f>
        <v>0</v>
      </c>
    </row>
    <row r="113" spans="1:16" ht="12.2" customHeight="1" x14ac:dyDescent="0.2">
      <c r="A113" s="12" t="s">
        <v>319</v>
      </c>
      <c r="B113" s="434" t="s">
        <v>224</v>
      </c>
      <c r="C113" s="486">
        <f>'4. mell.Önkorm'!C116-'27._önkorm_önként'!C114</f>
        <v>0</v>
      </c>
      <c r="D113" s="411">
        <f>'4. mell.Önkorm'!D116-'27._önkorm_önként'!D114</f>
        <v>0</v>
      </c>
      <c r="E113" s="411">
        <f>'4. mell.Önkorm'!E116-'27._önkorm_önként'!E114-'27._önkorm_államig'!E114</f>
        <v>0</v>
      </c>
      <c r="F113" s="694">
        <f>'4. mell.Önkorm'!F116-'27._önkorm_önként'!F114</f>
        <v>0</v>
      </c>
      <c r="G113" s="694">
        <f>'4. mell.Önkorm'!G116-'27._önkorm_önként'!G114</f>
        <v>0</v>
      </c>
      <c r="H113" s="413">
        <f t="shared" si="36"/>
        <v>0</v>
      </c>
      <c r="I113" s="757">
        <f>'4. mell.Önkorm'!I116-'27._önkorm_önként'!I114</f>
        <v>0</v>
      </c>
      <c r="J113" s="413">
        <f>'4. mell.Önkorm'!J116-'27._önkorm_önként'!J114</f>
        <v>0</v>
      </c>
      <c r="K113" s="413">
        <f>'4. mell.Önkorm'!K116-'27._önkorm_önként'!K114</f>
        <v>0</v>
      </c>
      <c r="L113" s="413">
        <f>'4. mell.Önkorm'!L116-'27._önkorm_önként'!L114</f>
        <v>0</v>
      </c>
    </row>
    <row r="114" spans="1:16" ht="12.2" customHeight="1" thickBot="1" x14ac:dyDescent="0.25">
      <c r="A114" s="12" t="s">
        <v>320</v>
      </c>
      <c r="B114" s="434" t="s">
        <v>228</v>
      </c>
      <c r="C114" s="636">
        <f>'4. mell.Önkorm'!C117-'27._önkorm_önként'!C115</f>
        <v>0</v>
      </c>
      <c r="D114" s="755">
        <f>'4. mell.Önkorm'!D117-'27._önkorm_önként'!D115</f>
        <v>198872000</v>
      </c>
      <c r="E114" s="755">
        <f>'4. mell.Önkorm'!E117-'27._önkorm_önként'!E115-'27._önkorm_államig'!E115</f>
        <v>198872000</v>
      </c>
      <c r="F114" s="695">
        <f>'4. mell.Önkorm'!F117-'27._önkorm_önként'!F115</f>
        <v>198872000</v>
      </c>
      <c r="G114" s="695">
        <f>'4. mell.Önkorm'!G117-'27._önkorm_önként'!G115</f>
        <v>198872000</v>
      </c>
      <c r="H114" s="652">
        <f t="shared" si="36"/>
        <v>0</v>
      </c>
      <c r="I114" s="759">
        <f>'4. mell.Önkorm'!I117-'27._önkorm_önként'!I115</f>
        <v>0</v>
      </c>
      <c r="J114" s="652">
        <f>'4. mell.Önkorm'!J117-'27._önkorm_önként'!J115</f>
        <v>0</v>
      </c>
      <c r="K114" s="652">
        <f>'4. mell.Önkorm'!K117-'27._önkorm_önként'!K115</f>
        <v>0</v>
      </c>
      <c r="L114" s="652">
        <f>'4. mell.Önkorm'!L117-'27._önkorm_önként'!L115</f>
        <v>0</v>
      </c>
    </row>
    <row r="115" spans="1:16" ht="12.2" customHeight="1" thickBot="1" x14ac:dyDescent="0.25">
      <c r="A115" s="14" t="s">
        <v>14</v>
      </c>
      <c r="B115" s="56" t="s">
        <v>540</v>
      </c>
      <c r="C115" s="110">
        <f>C87+C105</f>
        <v>5909363506</v>
      </c>
      <c r="D115" s="268">
        <f t="shared" ref="D115:K115" si="44">D87+D105</f>
        <v>6522420808</v>
      </c>
      <c r="E115" s="268">
        <f t="shared" si="44"/>
        <v>7431616384</v>
      </c>
      <c r="F115" s="692">
        <f t="shared" si="44"/>
        <v>8550461487</v>
      </c>
      <c r="G115" s="692">
        <f t="shared" si="44"/>
        <v>9194116745</v>
      </c>
      <c r="H115" s="28">
        <f t="shared" si="36"/>
        <v>643655258</v>
      </c>
      <c r="I115" s="758">
        <f t="shared" si="44"/>
        <v>0</v>
      </c>
      <c r="J115" s="28">
        <f t="shared" si="44"/>
        <v>0</v>
      </c>
      <c r="K115" s="28">
        <f t="shared" si="44"/>
        <v>0</v>
      </c>
      <c r="L115" s="28">
        <f t="shared" ref="L115" si="45">L87+L105</f>
        <v>0</v>
      </c>
    </row>
    <row r="116" spans="1:16" ht="12.2" customHeight="1" thickBot="1" x14ac:dyDescent="0.25">
      <c r="A116" s="14" t="s">
        <v>15</v>
      </c>
      <c r="B116" s="56" t="s">
        <v>541</v>
      </c>
      <c r="C116" s="110">
        <f>+C117+C118+C119</f>
        <v>0</v>
      </c>
      <c r="D116" s="268">
        <f t="shared" ref="D116:K116" si="46">+D117+D118+D119</f>
        <v>0</v>
      </c>
      <c r="E116" s="268">
        <f>'4. mell.Önkorm'!E119-'27._önkorm_önként'!E117-'27._önkorm_államig'!E117</f>
        <v>0</v>
      </c>
      <c r="F116" s="692">
        <f t="shared" si="46"/>
        <v>0</v>
      </c>
      <c r="G116" s="692">
        <f t="shared" si="46"/>
        <v>0</v>
      </c>
      <c r="H116" s="28">
        <f t="shared" si="36"/>
        <v>0</v>
      </c>
      <c r="I116" s="758">
        <f t="shared" si="46"/>
        <v>0</v>
      </c>
      <c r="J116" s="28">
        <f t="shared" si="46"/>
        <v>0</v>
      </c>
      <c r="K116" s="28">
        <f t="shared" si="46"/>
        <v>0</v>
      </c>
      <c r="L116" s="28" t="e">
        <f t="shared" ref="L116" si="47">+L117+L118+L119</f>
        <v>#DIV/0!</v>
      </c>
    </row>
    <row r="117" spans="1:16" s="33" customFormat="1" ht="12.2" customHeight="1" x14ac:dyDescent="0.2">
      <c r="A117" s="12" t="s">
        <v>100</v>
      </c>
      <c r="B117" s="17" t="s">
        <v>397</v>
      </c>
      <c r="C117" s="486">
        <f>'4. mell.Önkorm'!C120-'27._önkorm_önként'!C118</f>
        <v>0</v>
      </c>
      <c r="D117" s="411">
        <f>'4. mell.Önkorm'!D120-'27._önkorm_önként'!D118</f>
        <v>0</v>
      </c>
      <c r="E117" s="411">
        <f>'4. mell.Önkorm'!E120-'27._önkorm_önként'!E118-'27._önkorm_államig'!E118</f>
        <v>0</v>
      </c>
      <c r="F117" s="694">
        <f>'4. mell.Önkorm'!F120-'27._önkorm_önként'!F118</f>
        <v>0</v>
      </c>
      <c r="G117" s="694">
        <f>'4. mell.Önkorm'!G120-'27._önkorm_önként'!G118</f>
        <v>0</v>
      </c>
      <c r="H117" s="413">
        <f t="shared" si="36"/>
        <v>0</v>
      </c>
      <c r="I117" s="757">
        <f>'4. mell.Önkorm'!I120-'27._önkorm_önként'!I118</f>
        <v>0</v>
      </c>
      <c r="J117" s="413">
        <f>'4. mell.Önkorm'!J120-'27._önkorm_önként'!J118</f>
        <v>0</v>
      </c>
      <c r="K117" s="413">
        <f>'4. mell.Önkorm'!K120-'27._önkorm_önként'!K118</f>
        <v>0</v>
      </c>
      <c r="L117" s="413" t="e">
        <f>'4. mell.Önkorm'!L120-'27._önkorm_önként'!L118</f>
        <v>#DIV/0!</v>
      </c>
      <c r="O117" s="851"/>
    </row>
    <row r="118" spans="1:16" ht="12.2" customHeight="1" x14ac:dyDescent="0.2">
      <c r="A118" s="12" t="s">
        <v>101</v>
      </c>
      <c r="B118" s="17" t="s">
        <v>243</v>
      </c>
      <c r="C118" s="486">
        <f>'4. mell.Önkorm'!C121-'27._önkorm_önként'!C119</f>
        <v>0</v>
      </c>
      <c r="D118" s="411">
        <f>'4. mell.Önkorm'!D121-'27._önkorm_önként'!D119</f>
        <v>0</v>
      </c>
      <c r="E118" s="411">
        <f>'4. mell.Önkorm'!E121-'27._önkorm_önként'!E119-'27._önkorm_államig'!E119</f>
        <v>0</v>
      </c>
      <c r="F118" s="694">
        <f>'4. mell.Önkorm'!F121-'27._önkorm_önként'!F119</f>
        <v>0</v>
      </c>
      <c r="G118" s="694">
        <f>'4. mell.Önkorm'!G121-'27._önkorm_önként'!G119</f>
        <v>0</v>
      </c>
      <c r="H118" s="413">
        <f t="shared" si="36"/>
        <v>0</v>
      </c>
      <c r="I118" s="757">
        <f>'4. mell.Önkorm'!I121-'27._önkorm_önként'!I119</f>
        <v>0</v>
      </c>
      <c r="J118" s="413">
        <f>'4. mell.Önkorm'!J121-'27._önkorm_önként'!J119</f>
        <v>0</v>
      </c>
      <c r="K118" s="413">
        <f>'4. mell.Önkorm'!K121-'27._önkorm_önként'!K119</f>
        <v>0</v>
      </c>
      <c r="L118" s="413" t="e">
        <f>'4. mell.Önkorm'!L121-'27._önkorm_önként'!L119</f>
        <v>#DIV/0!</v>
      </c>
    </row>
    <row r="119" spans="1:16" ht="12.2" customHeight="1" thickBot="1" x14ac:dyDescent="0.25">
      <c r="A119" s="13" t="s">
        <v>164</v>
      </c>
      <c r="B119" s="53" t="s">
        <v>244</v>
      </c>
      <c r="C119" s="486">
        <f>'4. mell.Önkorm'!C122-'27._önkorm_önként'!C120</f>
        <v>0</v>
      </c>
      <c r="D119" s="411">
        <f>'4. mell.Önkorm'!D122-'27._önkorm_önként'!D120</f>
        <v>0</v>
      </c>
      <c r="E119" s="411">
        <f>'4. mell.Önkorm'!E122-'27._önkorm_önként'!E120-'27._önkorm_államig'!E120</f>
        <v>0</v>
      </c>
      <c r="F119" s="694">
        <f>'4. mell.Önkorm'!F122-'27._önkorm_önként'!F120</f>
        <v>0</v>
      </c>
      <c r="G119" s="694">
        <f>'4. mell.Önkorm'!G122-'27._önkorm_önként'!G120</f>
        <v>0</v>
      </c>
      <c r="H119" s="413">
        <f t="shared" si="36"/>
        <v>0</v>
      </c>
      <c r="I119" s="757">
        <f>'4. mell.Önkorm'!I122-'27._önkorm_önként'!I120</f>
        <v>0</v>
      </c>
      <c r="J119" s="413">
        <f>'4. mell.Önkorm'!J122-'27._önkorm_önként'!J120</f>
        <v>0</v>
      </c>
      <c r="K119" s="413">
        <f>'4. mell.Önkorm'!K122-'27._önkorm_önként'!K120</f>
        <v>0</v>
      </c>
      <c r="L119" s="413" t="e">
        <f>'4. mell.Önkorm'!L122-'27._önkorm_önként'!L120</f>
        <v>#DIV/0!</v>
      </c>
    </row>
    <row r="120" spans="1:16" ht="12.2" customHeight="1" thickBot="1" x14ac:dyDescent="0.25">
      <c r="A120" s="14" t="s">
        <v>16</v>
      </c>
      <c r="B120" s="56" t="s">
        <v>545</v>
      </c>
      <c r="C120" s="110">
        <f>+C121+C123+C122</f>
        <v>0</v>
      </c>
      <c r="D120" s="268">
        <f t="shared" ref="D120:K120" si="48">+D121+D123+D122</f>
        <v>468945500</v>
      </c>
      <c r="E120" s="268">
        <f t="shared" si="48"/>
        <v>468945500</v>
      </c>
      <c r="F120" s="692">
        <f t="shared" si="48"/>
        <v>468945500</v>
      </c>
      <c r="G120" s="692">
        <f t="shared" si="48"/>
        <v>468945500</v>
      </c>
      <c r="H120" s="28">
        <f t="shared" si="36"/>
        <v>0</v>
      </c>
      <c r="I120" s="758">
        <f t="shared" si="48"/>
        <v>0</v>
      </c>
      <c r="J120" s="28">
        <f t="shared" si="48"/>
        <v>0</v>
      </c>
      <c r="K120" s="28">
        <f t="shared" si="48"/>
        <v>0</v>
      </c>
      <c r="L120" s="28" t="e">
        <f t="shared" ref="L120" si="49">+L121+L123</f>
        <v>#DIV/0!</v>
      </c>
      <c r="O120" s="18">
        <f>+C131-C83</f>
        <v>0</v>
      </c>
    </row>
    <row r="121" spans="1:16" ht="12.2" customHeight="1" x14ac:dyDescent="0.2">
      <c r="A121" s="12" t="s">
        <v>89</v>
      </c>
      <c r="B121" s="17" t="s">
        <v>391</v>
      </c>
      <c r="C121" s="486">
        <f>'4. mell.Önkorm'!C124-'27._önkorm_önként'!C122</f>
        <v>0</v>
      </c>
      <c r="D121" s="411">
        <f>'4. mell.Önkorm'!D124-'27._önkorm_önként'!D122</f>
        <v>468945500</v>
      </c>
      <c r="E121" s="411">
        <f>'4. mell.Önkorm'!E124-'27._önkorm_önként'!E122-'27._önkorm_államig'!E122</f>
        <v>468945500</v>
      </c>
      <c r="F121" s="694">
        <f>'4. mell.Önkorm'!F124-'27._önkorm_önként'!F122</f>
        <v>468945500</v>
      </c>
      <c r="G121" s="694">
        <f>'4. mell.Önkorm'!G124-'27._önkorm_önként'!G122</f>
        <v>468945500</v>
      </c>
      <c r="H121" s="413">
        <f t="shared" si="36"/>
        <v>0</v>
      </c>
      <c r="I121" s="757">
        <f>'4. mell.Önkorm'!I124-'27._önkorm_önként'!I122</f>
        <v>0</v>
      </c>
      <c r="J121" s="413">
        <f>'4. mell.Önkorm'!J124-'27._önkorm_önként'!J122</f>
        <v>0</v>
      </c>
      <c r="K121" s="413">
        <f>'4. mell.Önkorm'!K124-'27._önkorm_önként'!K122</f>
        <v>0</v>
      </c>
      <c r="L121" s="413">
        <f>'4. mell.Önkorm'!L124-'27._önkorm_önként'!L122</f>
        <v>0</v>
      </c>
    </row>
    <row r="122" spans="1:16" ht="12.2" customHeight="1" x14ac:dyDescent="0.2">
      <c r="A122" s="12" t="s">
        <v>102</v>
      </c>
      <c r="B122" s="17" t="s">
        <v>392</v>
      </c>
      <c r="C122" s="486">
        <f>'4. mell.Önkorm'!C125-'27._önkorm_önként'!C123</f>
        <v>0</v>
      </c>
      <c r="D122" s="411">
        <f>'4. mell.Önkorm'!D125-'27._önkorm_önként'!D123</f>
        <v>0</v>
      </c>
      <c r="E122" s="411">
        <f>'4. mell.Önkorm'!E125-'27._önkorm_önként'!E123-'27._önkorm_államig'!E123</f>
        <v>0</v>
      </c>
      <c r="F122" s="694">
        <f>'4. mell.Önkorm'!F125-'27._önkorm_önként'!F123</f>
        <v>0</v>
      </c>
      <c r="G122" s="694">
        <f>'4. mell.Önkorm'!G125-'27._önkorm_önként'!G123</f>
        <v>0</v>
      </c>
      <c r="H122" s="413">
        <f t="shared" si="36"/>
        <v>0</v>
      </c>
      <c r="I122" s="757">
        <f>'4. mell.Önkorm'!I125-'27._önkorm_önként'!I123</f>
        <v>0</v>
      </c>
      <c r="J122" s="413">
        <f>'4. mell.Önkorm'!J125-'27._önkorm_önként'!J123</f>
        <v>0</v>
      </c>
      <c r="K122" s="413">
        <f>'4. mell.Önkorm'!K125-'27._önkorm_önként'!K123</f>
        <v>0</v>
      </c>
      <c r="L122" s="413">
        <f>'4. mell.Önkorm'!L125-'27._önkorm_önként'!L123</f>
        <v>0</v>
      </c>
    </row>
    <row r="123" spans="1:16" ht="12.2" customHeight="1" thickBot="1" x14ac:dyDescent="0.25">
      <c r="A123" s="12" t="s">
        <v>103</v>
      </c>
      <c r="B123" s="854" t="s">
        <v>536</v>
      </c>
      <c r="C123" s="486">
        <f>'4. mell.Önkorm'!C126-'27._önkorm_önként'!C124</f>
        <v>0</v>
      </c>
      <c r="D123" s="411">
        <f>'4. mell.Önkorm'!D126-'27._önkorm_önként'!D124</f>
        <v>0</v>
      </c>
      <c r="E123" s="411">
        <f>'4. mell.Önkorm'!E126-'27._önkorm_önként'!E124-'27._önkorm_államig'!E124</f>
        <v>0</v>
      </c>
      <c r="F123" s="694">
        <f>'4. mell.Önkorm'!F126-'27._önkorm_önként'!F124</f>
        <v>0</v>
      </c>
      <c r="G123" s="694">
        <f>'4. mell.Önkorm'!G126-'27._önkorm_önként'!G124</f>
        <v>0</v>
      </c>
      <c r="H123" s="413">
        <f t="shared" si="36"/>
        <v>0</v>
      </c>
      <c r="I123" s="757">
        <f>'4. mell.Önkorm'!I126-'27._önkorm_önként'!I124</f>
        <v>0</v>
      </c>
      <c r="J123" s="413">
        <f>'4. mell.Önkorm'!J126-'27._önkorm_önként'!J124</f>
        <v>0</v>
      </c>
      <c r="K123" s="413">
        <f>'4. mell.Önkorm'!K126-'27._önkorm_önként'!K124</f>
        <v>0</v>
      </c>
      <c r="L123" s="413" t="e">
        <f>'4. mell.Önkorm'!L126-'27._önkorm_önként'!L124</f>
        <v>#DIV/0!</v>
      </c>
    </row>
    <row r="124" spans="1:16" ht="12.2" customHeight="1" thickBot="1" x14ac:dyDescent="0.25">
      <c r="A124" s="14" t="s">
        <v>17</v>
      </c>
      <c r="B124" s="56" t="s">
        <v>542</v>
      </c>
      <c r="C124" s="1202">
        <f>C125+C126+C127+C128+C129</f>
        <v>2121443706</v>
      </c>
      <c r="D124" s="269">
        <f t="shared" ref="D124:K124" si="50">D125+D126+D127+D128+D129</f>
        <v>3662940136</v>
      </c>
      <c r="E124" s="269">
        <f t="shared" si="50"/>
        <v>4892767874</v>
      </c>
      <c r="F124" s="659">
        <f t="shared" si="50"/>
        <v>5711701655</v>
      </c>
      <c r="G124" s="659">
        <f t="shared" si="50"/>
        <v>6009601754</v>
      </c>
      <c r="H124" s="72">
        <f t="shared" si="36"/>
        <v>297900099</v>
      </c>
      <c r="I124" s="768">
        <f t="shared" si="50"/>
        <v>0</v>
      </c>
      <c r="J124" s="72">
        <f t="shared" si="50"/>
        <v>0</v>
      </c>
      <c r="K124" s="72">
        <f t="shared" si="50"/>
        <v>0</v>
      </c>
      <c r="L124" s="72">
        <f>'4. mell.Önkorm'!L127-'27._önkorm_önként'!L125</f>
        <v>0</v>
      </c>
      <c r="P124" s="77"/>
    </row>
    <row r="125" spans="1:16" x14ac:dyDescent="0.2">
      <c r="A125" s="12" t="s">
        <v>104</v>
      </c>
      <c r="B125" s="17" t="s">
        <v>240</v>
      </c>
      <c r="C125" s="486">
        <f>'4. mell.Önkorm'!C128-'27._önkorm_önként'!C126-'27._önkorm_államig'!C126</f>
        <v>2057421880</v>
      </c>
      <c r="D125" s="411">
        <f>'4. mell.Önkorm'!D128-'27._önkorm_önként'!D126-'27._önkorm_államig'!D126</f>
        <v>2109566770</v>
      </c>
      <c r="E125" s="411">
        <f>'4. mell.Önkorm'!E128-'27._önkorm_önként'!E126-'27._önkorm_államig'!E126</f>
        <v>2522983233</v>
      </c>
      <c r="F125" s="694">
        <f>'4. mell.Önkorm'!F128-'27._önkorm_önként'!F126-'27._önkorm_államig'!F126</f>
        <v>2537466583</v>
      </c>
      <c r="G125" s="694">
        <f>'4. mell.Önkorm'!G128-'27._önkorm_önként'!G126-'27._önkorm_államig'!G126</f>
        <v>2495394758</v>
      </c>
      <c r="H125" s="413">
        <f t="shared" si="36"/>
        <v>-42071825</v>
      </c>
      <c r="I125" s="757">
        <f>'4. mell.Önkorm'!I128-'27._önkorm_önként'!I126-'27._önkorm_államig'!I126</f>
        <v>0</v>
      </c>
      <c r="J125" s="413">
        <f>'4. mell.Önkorm'!J128-'27._önkorm_önként'!J126-'27._önkorm_államig'!J126</f>
        <v>0</v>
      </c>
      <c r="K125" s="413">
        <f>'4. mell.Önkorm'!K128-'27._önkorm_önként'!K126-'27._önkorm_államig'!K126</f>
        <v>0</v>
      </c>
      <c r="L125" s="413">
        <f>'4. mell.Önkorm'!L128-'27._önkorm_önként'!L126</f>
        <v>0</v>
      </c>
    </row>
    <row r="126" spans="1:16" ht="12.2" customHeight="1" x14ac:dyDescent="0.2">
      <c r="A126" s="12" t="s">
        <v>105</v>
      </c>
      <c r="B126" s="17" t="s">
        <v>241</v>
      </c>
      <c r="C126" s="486">
        <f>'4. mell.Önkorm'!C129-'27._önkorm_önként'!C127-'27._önkorm_államig'!C127</f>
        <v>11200000</v>
      </c>
      <c r="D126" s="411">
        <f>'4. mell.Önkorm'!D129-'27._önkorm_önként'!D127-'27._önkorm_államig'!D127</f>
        <v>37983848</v>
      </c>
      <c r="E126" s="411">
        <f>'4. mell.Önkorm'!E129-'27._önkorm_önként'!E127-'27._önkorm_államig'!E127</f>
        <v>55438435</v>
      </c>
      <c r="F126" s="694">
        <f>'4. mell.Önkorm'!F129-'27._önkorm_önként'!F127-'27._önkorm_államig'!F127</f>
        <v>56993435</v>
      </c>
      <c r="G126" s="694">
        <f>'4. mell.Önkorm'!G129-'27._önkorm_önként'!G127-'27._önkorm_államig'!G127</f>
        <v>58191587</v>
      </c>
      <c r="H126" s="413">
        <f t="shared" si="36"/>
        <v>1198152</v>
      </c>
      <c r="I126" s="757">
        <f>'4. mell.Önkorm'!I129-'27._önkorm_önként'!I127-'27._önkorm_államig'!I127</f>
        <v>0</v>
      </c>
      <c r="J126" s="413">
        <f>'4. mell.Önkorm'!J129-'27._önkorm_önként'!J127-'27._önkorm_államig'!J127</f>
        <v>0</v>
      </c>
      <c r="K126" s="413">
        <f>'4. mell.Önkorm'!K129-'27._önkorm_önként'!K127-'27._önkorm_államig'!K127</f>
        <v>0</v>
      </c>
      <c r="L126" s="413">
        <f>'4. mell.Önkorm'!L129-'27._önkorm_önként'!L127</f>
        <v>0</v>
      </c>
    </row>
    <row r="127" spans="1:16" s="33" customFormat="1" ht="12.2" customHeight="1" x14ac:dyDescent="0.2">
      <c r="A127" s="12" t="s">
        <v>205</v>
      </c>
      <c r="B127" s="17" t="s">
        <v>398</v>
      </c>
      <c r="C127" s="486">
        <f>'4. mell.Önkorm'!C130-'27._önkorm_önként'!C128</f>
        <v>0</v>
      </c>
      <c r="D127" s="411">
        <f>'4. mell.Önkorm'!D130-'27._önkorm_önként'!D128</f>
        <v>0</v>
      </c>
      <c r="E127" s="411">
        <f>'4. mell.Önkorm'!E130-'27._önkorm_önként'!E128-'27._önkorm_államig'!E128</f>
        <v>0</v>
      </c>
      <c r="F127" s="694">
        <f>'4. mell.Önkorm'!F130-'27._önkorm_önként'!F128</f>
        <v>0</v>
      </c>
      <c r="G127" s="694">
        <f>'4. mell.Önkorm'!G130-'27._önkorm_önként'!G128</f>
        <v>0</v>
      </c>
      <c r="H127" s="413">
        <f t="shared" si="36"/>
        <v>0</v>
      </c>
      <c r="I127" s="757">
        <f>'4. mell.Önkorm'!I130-'27._önkorm_önként'!I128</f>
        <v>0</v>
      </c>
      <c r="J127" s="413">
        <f>'4. mell.Önkorm'!J130-'27._önkorm_önként'!J128</f>
        <v>0</v>
      </c>
      <c r="K127" s="413">
        <f>'4. mell.Önkorm'!K130-'27._önkorm_önként'!K128</f>
        <v>0</v>
      </c>
      <c r="L127" s="413" t="e">
        <f>'4. mell.Önkorm'!L130-'27._önkorm_önként'!L128</f>
        <v>#DIV/0!</v>
      </c>
    </row>
    <row r="128" spans="1:16" s="33" customFormat="1" ht="12.2" customHeight="1" x14ac:dyDescent="0.2">
      <c r="A128" s="13" t="s">
        <v>206</v>
      </c>
      <c r="B128" s="53" t="s">
        <v>229</v>
      </c>
      <c r="C128" s="486">
        <f>'4. mell.Önkorm'!C131-'27._önkorm_önként'!C129</f>
        <v>0</v>
      </c>
      <c r="D128" s="411">
        <f>'4. mell.Önkorm'!D131-'27._önkorm_önként'!D129</f>
        <v>0</v>
      </c>
      <c r="E128" s="411">
        <f>'4. mell.Önkorm'!E131-'27._önkorm_önként'!E129-'27._önkorm_államig'!E129</f>
        <v>0</v>
      </c>
      <c r="F128" s="694">
        <f>'4. mell.Önkorm'!F131-'27._önkorm_önként'!F129</f>
        <v>0</v>
      </c>
      <c r="G128" s="694">
        <f>'4. mell.Önkorm'!G131-'27._önkorm_önként'!G129</f>
        <v>0</v>
      </c>
      <c r="H128" s="413">
        <f t="shared" si="36"/>
        <v>0</v>
      </c>
      <c r="I128" s="757">
        <f>'4. mell.Önkorm'!I131-'27._önkorm_önként'!I129</f>
        <v>0</v>
      </c>
      <c r="J128" s="413">
        <f>'4. mell.Önkorm'!J131-'27._önkorm_önként'!J129</f>
        <v>0</v>
      </c>
      <c r="K128" s="413">
        <f>'4. mell.Önkorm'!K131-'27._önkorm_önként'!K129</f>
        <v>0</v>
      </c>
      <c r="L128" s="413" t="e">
        <f>'4. mell.Önkorm'!L131-'27._önkorm_önként'!L129</f>
        <v>#DIV/0!</v>
      </c>
    </row>
    <row r="129" spans="1:12" s="33" customFormat="1" ht="12.2" customHeight="1" thickBot="1" x14ac:dyDescent="0.25">
      <c r="A129" s="244" t="s">
        <v>208</v>
      </c>
      <c r="B129" s="245" t="s">
        <v>399</v>
      </c>
      <c r="C129" s="1271">
        <f>'4. mell.Önkorm'!C132-'27._önkorm_önként'!C130</f>
        <v>52821826</v>
      </c>
      <c r="D129" s="801">
        <f>'4. mell.Önkorm'!D132-'27._önkorm_önként'!D130</f>
        <v>1515389518</v>
      </c>
      <c r="E129" s="801">
        <f>'4. mell.Önkorm'!E132-'27._önkorm_önként'!E130-'27._önkorm_államig'!E130</f>
        <v>2314346206</v>
      </c>
      <c r="F129" s="704">
        <f>'4. mell.Önkorm'!F132-'27._önkorm_önként'!F130</f>
        <v>3117241637</v>
      </c>
      <c r="G129" s="704">
        <f>'4. mell.Önkorm'!G132-'27._önkorm_önként'!G130</f>
        <v>3456015409</v>
      </c>
      <c r="H129" s="655">
        <f t="shared" si="36"/>
        <v>338773772</v>
      </c>
      <c r="I129" s="809">
        <f>'4. mell.Önkorm'!I132-'27._önkorm_önként'!I130</f>
        <v>0</v>
      </c>
      <c r="J129" s="655">
        <f>'4. mell.Önkorm'!J132-'27._önkorm_önként'!J130</f>
        <v>0</v>
      </c>
      <c r="K129" s="655">
        <f>'4. mell.Önkorm'!K132-'27._önkorm_önként'!K130</f>
        <v>0</v>
      </c>
      <c r="L129" s="655">
        <f>'4. mell.Önkorm'!L132-'27._önkorm_önként'!L130</f>
        <v>0</v>
      </c>
    </row>
    <row r="130" spans="1:12" ht="12.2" customHeight="1" thickBot="1" x14ac:dyDescent="0.25">
      <c r="A130" s="14" t="s">
        <v>18</v>
      </c>
      <c r="B130" s="56" t="s">
        <v>544</v>
      </c>
      <c r="C130" s="1203">
        <f>+C116+C120+C124</f>
        <v>2121443706</v>
      </c>
      <c r="D130" s="432">
        <f t="shared" ref="D130:K130" si="51">+D116+D120+D124</f>
        <v>4131885636</v>
      </c>
      <c r="E130" s="432">
        <f t="shared" ref="E130" si="52">+E116+E120+E124</f>
        <v>5361713374</v>
      </c>
      <c r="F130" s="705">
        <f t="shared" si="51"/>
        <v>6180647155</v>
      </c>
      <c r="G130" s="705">
        <f t="shared" si="51"/>
        <v>6478547254</v>
      </c>
      <c r="H130" s="687">
        <f t="shared" si="36"/>
        <v>297900099</v>
      </c>
      <c r="I130" s="810">
        <f t="shared" si="51"/>
        <v>0</v>
      </c>
      <c r="J130" s="687">
        <f t="shared" si="51"/>
        <v>0</v>
      </c>
      <c r="K130" s="687">
        <f t="shared" si="51"/>
        <v>0</v>
      </c>
      <c r="L130" s="687" t="e">
        <f t="shared" ref="L130" si="53">+L116+L120+L124</f>
        <v>#DIV/0!</v>
      </c>
    </row>
    <row r="131" spans="1:12" s="689" customFormat="1" ht="15" customHeight="1" thickBot="1" x14ac:dyDescent="0.25">
      <c r="A131" s="78" t="s">
        <v>19</v>
      </c>
      <c r="B131" s="688" t="s">
        <v>543</v>
      </c>
      <c r="C131" s="1203">
        <f>+C115+C130</f>
        <v>8030807212</v>
      </c>
      <c r="D131" s="432">
        <f>+D115+D130</f>
        <v>10654306444</v>
      </c>
      <c r="E131" s="432">
        <f>+E115+E130</f>
        <v>12793329758</v>
      </c>
      <c r="F131" s="705">
        <f t="shared" ref="F131:K131" si="54">+F115+F130</f>
        <v>14731108642</v>
      </c>
      <c r="G131" s="705">
        <f t="shared" si="54"/>
        <v>15672663999</v>
      </c>
      <c r="H131" s="687">
        <f t="shared" si="36"/>
        <v>941555357</v>
      </c>
      <c r="I131" s="810">
        <f t="shared" si="54"/>
        <v>0</v>
      </c>
      <c r="J131" s="687">
        <f t="shared" si="54"/>
        <v>0</v>
      </c>
      <c r="K131" s="687">
        <f t="shared" si="54"/>
        <v>0</v>
      </c>
      <c r="L131" s="687" t="e">
        <f t="shared" ref="L131" si="55">+L115+L130</f>
        <v>#DIV/0!</v>
      </c>
    </row>
    <row r="132" spans="1:12" ht="13.5" thickBot="1" x14ac:dyDescent="0.25">
      <c r="A132" s="656"/>
      <c r="B132" s="657"/>
      <c r="C132" s="658"/>
      <c r="D132" s="658"/>
      <c r="E132" s="658"/>
      <c r="F132" s="658"/>
      <c r="G132" s="658"/>
      <c r="H132" s="1570"/>
      <c r="I132" s="658"/>
      <c r="J132" s="658"/>
      <c r="K132" s="658"/>
      <c r="L132" s="658"/>
    </row>
    <row r="133" spans="1:12" ht="15" customHeight="1" thickBot="1" x14ac:dyDescent="0.25">
      <c r="A133" s="67" t="s">
        <v>292</v>
      </c>
      <c r="B133" s="68"/>
      <c r="C133" s="135">
        <f>'4. mell.Önkorm'!C136-'27._önkorm_önként'!C134</f>
        <v>3</v>
      </c>
      <c r="D133" s="707">
        <f>'4. mell.Önkorm'!D136-'27._önkorm_önként'!D134</f>
        <v>3</v>
      </c>
      <c r="E133" s="135">
        <f>'4. mell.Önkorm'!E136-'27._önkorm_önként'!E134-'27._önkorm_államig'!E134</f>
        <v>3</v>
      </c>
      <c r="F133" s="707">
        <f>'4. mell.Önkorm'!F136-'27._önkorm_önként'!F134</f>
        <v>3</v>
      </c>
      <c r="G133" s="135">
        <f>'4. mell.Önkorm'!G136-'27._önkorm_önként'!G134</f>
        <v>3</v>
      </c>
      <c r="H133" s="246">
        <f t="shared" si="36"/>
        <v>0</v>
      </c>
      <c r="I133" s="246">
        <f>'4. mell.Önkorm'!I136-'27._önkorm_önként'!I134</f>
        <v>0</v>
      </c>
      <c r="J133" s="246">
        <f>'4. mell.Önkorm'!J136-'27._önkorm_önként'!J134</f>
        <v>0</v>
      </c>
      <c r="K133" s="246">
        <f>'4. mell.Önkorm'!K136-'27._önkorm_önként'!K134</f>
        <v>0</v>
      </c>
      <c r="L133" s="246">
        <f>'4. mell.Önkorm'!L136-'27._önkorm_önként'!L134</f>
        <v>0</v>
      </c>
    </row>
    <row r="134" spans="1:12" ht="14.25" hidden="1" customHeight="1" thickBot="1" x14ac:dyDescent="0.25">
      <c r="A134" s="67" t="s">
        <v>291</v>
      </c>
      <c r="B134" s="68"/>
      <c r="C134" s="734">
        <f>'4. mell.Önkorm'!C137-'27._önkorm_önként'!C135</f>
        <v>0</v>
      </c>
      <c r="D134" s="769">
        <f>'4. mell.Önkorm'!D137-'27._önkorm_önként'!D135</f>
        <v>0</v>
      </c>
      <c r="E134" s="736">
        <f>'4. mell.Önkorm'!E137-'27._önkorm_önként'!E135</f>
        <v>0</v>
      </c>
      <c r="F134" s="734">
        <f>'4. mell.Önkorm'!F137-'27._önkorm_önként'!F135</f>
        <v>0</v>
      </c>
      <c r="G134" s="734">
        <f>'4. mell.Önkorm'!G137-'27._önkorm_önként'!G135</f>
        <v>0</v>
      </c>
      <c r="H134" s="735">
        <f t="shared" ref="H134" si="56">+D134-C134</f>
        <v>0</v>
      </c>
      <c r="I134" s="735">
        <f>'4. mell.Önkorm'!I137-'27._önkorm_önként'!I135</f>
        <v>0</v>
      </c>
      <c r="J134" s="735">
        <f>'4. mell.Önkorm'!J137-'27._önkorm_önként'!J135</f>
        <v>0</v>
      </c>
      <c r="K134" s="735">
        <f>'4. mell.Önkorm'!K137-'27._önkorm_önként'!K135</f>
        <v>0</v>
      </c>
      <c r="L134" s="735" t="e">
        <f>'4. mell.Önkorm'!L137-'27._önkorm_önként'!L135</f>
        <v>#DIV/0!</v>
      </c>
    </row>
    <row r="135" spans="1:12" x14ac:dyDescent="0.2">
      <c r="C135" s="517"/>
      <c r="D135" s="27"/>
      <c r="E135" s="27"/>
      <c r="F135" s="27"/>
      <c r="G135" s="27"/>
      <c r="H135" s="27"/>
      <c r="I135" s="27"/>
      <c r="J135" s="27"/>
      <c r="K135" s="27"/>
      <c r="L135" s="27"/>
    </row>
    <row r="137" spans="1:12" x14ac:dyDescent="0.2">
      <c r="C137" s="27" t="s">
        <v>385</v>
      </c>
    </row>
  </sheetData>
  <sheetProtection formatCells="0"/>
  <mergeCells count="9">
    <mergeCell ref="Q83:T83"/>
    <mergeCell ref="Q84:U84"/>
    <mergeCell ref="A85:H85"/>
    <mergeCell ref="A1:H1"/>
    <mergeCell ref="A2:H2"/>
    <mergeCell ref="C4:H4"/>
    <mergeCell ref="C5:H5"/>
    <mergeCell ref="A6:H6"/>
    <mergeCell ref="A9:H9"/>
  </mergeCells>
  <printOptions horizontalCentered="1"/>
  <pageMargins left="0.39370078740157483" right="0.39370078740157483" top="0.59055118110236227" bottom="0.19685039370078741" header="0.78740157480314965" footer="0.78740157480314965"/>
  <pageSetup paperSize="9" scale="73" fitToHeight="2" orientation="portrait" r:id="rId1"/>
  <headerFooter alignWithMargins="0"/>
  <rowBreaks count="2" manualBreakCount="2">
    <brk id="66" max="7" man="1"/>
    <brk id="84" max="7" man="1"/>
  </rowBreak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P136"/>
  <sheetViews>
    <sheetView view="pageBreakPreview" topLeftCell="A13" zoomScale="130" zoomScaleNormal="93" zoomScaleSheetLayoutView="130" workbookViewId="0">
      <selection activeCell="G35" sqref="G35"/>
    </sheetView>
  </sheetViews>
  <sheetFormatPr defaultRowHeight="12.75" x14ac:dyDescent="0.2"/>
  <cols>
    <col min="1" max="1" width="13.1640625" style="79" customWidth="1"/>
    <col min="2" max="2" width="66.83203125" style="80" customWidth="1"/>
    <col min="3" max="3" width="14.1640625" style="81" customWidth="1"/>
    <col min="4" max="4" width="16.5" style="81" hidden="1" customWidth="1"/>
    <col min="5" max="5" width="15.83203125" style="81" hidden="1" customWidth="1"/>
    <col min="6" max="6" width="15.33203125" style="81" customWidth="1"/>
    <col min="7" max="7" width="16.33203125" style="81" customWidth="1"/>
    <col min="8" max="8" width="15" style="81" customWidth="1"/>
    <col min="9" max="12" width="15" style="81" hidden="1" customWidth="1"/>
    <col min="13" max="13" width="14.1640625" style="25" customWidth="1"/>
    <col min="14" max="14" width="15.1640625" style="25" customWidth="1"/>
    <col min="15" max="15" width="12.6640625" style="25" bestFit="1" customWidth="1"/>
    <col min="16" max="261" width="9.33203125" style="25"/>
    <col min="262" max="262" width="19.5" style="25" customWidth="1"/>
    <col min="263" max="263" width="71.33203125" style="25" customWidth="1"/>
    <col min="264" max="264" width="21.5" style="25" customWidth="1"/>
    <col min="265" max="265" width="9.33203125" style="25" customWidth="1"/>
    <col min="266" max="517" width="9.33203125" style="25"/>
    <col min="518" max="518" width="19.5" style="25" customWidth="1"/>
    <col min="519" max="519" width="71.33203125" style="25" customWidth="1"/>
    <col min="520" max="520" width="21.5" style="25" customWidth="1"/>
    <col min="521" max="521" width="9.33203125" style="25" customWidth="1"/>
    <col min="522" max="773" width="9.33203125" style="25"/>
    <col min="774" max="774" width="19.5" style="25" customWidth="1"/>
    <col min="775" max="775" width="71.33203125" style="25" customWidth="1"/>
    <col min="776" max="776" width="21.5" style="25" customWidth="1"/>
    <col min="777" max="777" width="9.33203125" style="25" customWidth="1"/>
    <col min="778" max="1029" width="9.33203125" style="25"/>
    <col min="1030" max="1030" width="19.5" style="25" customWidth="1"/>
    <col min="1031" max="1031" width="71.33203125" style="25" customWidth="1"/>
    <col min="1032" max="1032" width="21.5" style="25" customWidth="1"/>
    <col min="1033" max="1033" width="9.33203125" style="25" customWidth="1"/>
    <col min="1034" max="1285" width="9.33203125" style="25"/>
    <col min="1286" max="1286" width="19.5" style="25" customWidth="1"/>
    <col min="1287" max="1287" width="71.33203125" style="25" customWidth="1"/>
    <col min="1288" max="1288" width="21.5" style="25" customWidth="1"/>
    <col min="1289" max="1289" width="9.33203125" style="25" customWidth="1"/>
    <col min="1290" max="1541" width="9.33203125" style="25"/>
    <col min="1542" max="1542" width="19.5" style="25" customWidth="1"/>
    <col min="1543" max="1543" width="71.33203125" style="25" customWidth="1"/>
    <col min="1544" max="1544" width="21.5" style="25" customWidth="1"/>
    <col min="1545" max="1545" width="9.33203125" style="25" customWidth="1"/>
    <col min="1546" max="1797" width="9.33203125" style="25"/>
    <col min="1798" max="1798" width="19.5" style="25" customWidth="1"/>
    <col min="1799" max="1799" width="71.33203125" style="25" customWidth="1"/>
    <col min="1800" max="1800" width="21.5" style="25" customWidth="1"/>
    <col min="1801" max="1801" width="9.33203125" style="25" customWidth="1"/>
    <col min="1802" max="2053" width="9.33203125" style="25"/>
    <col min="2054" max="2054" width="19.5" style="25" customWidth="1"/>
    <col min="2055" max="2055" width="71.33203125" style="25" customWidth="1"/>
    <col min="2056" max="2056" width="21.5" style="25" customWidth="1"/>
    <col min="2057" max="2057" width="9.33203125" style="25" customWidth="1"/>
    <col min="2058" max="2309" width="9.33203125" style="25"/>
    <col min="2310" max="2310" width="19.5" style="25" customWidth="1"/>
    <col min="2311" max="2311" width="71.33203125" style="25" customWidth="1"/>
    <col min="2312" max="2312" width="21.5" style="25" customWidth="1"/>
    <col min="2313" max="2313" width="9.33203125" style="25" customWidth="1"/>
    <col min="2314" max="2565" width="9.33203125" style="25"/>
    <col min="2566" max="2566" width="19.5" style="25" customWidth="1"/>
    <col min="2567" max="2567" width="71.33203125" style="25" customWidth="1"/>
    <col min="2568" max="2568" width="21.5" style="25" customWidth="1"/>
    <col min="2569" max="2569" width="9.33203125" style="25" customWidth="1"/>
    <col min="2570" max="2821" width="9.33203125" style="25"/>
    <col min="2822" max="2822" width="19.5" style="25" customWidth="1"/>
    <col min="2823" max="2823" width="71.33203125" style="25" customWidth="1"/>
    <col min="2824" max="2824" width="21.5" style="25" customWidth="1"/>
    <col min="2825" max="2825" width="9.33203125" style="25" customWidth="1"/>
    <col min="2826" max="3077" width="9.33203125" style="25"/>
    <col min="3078" max="3078" width="19.5" style="25" customWidth="1"/>
    <col min="3079" max="3079" width="71.33203125" style="25" customWidth="1"/>
    <col min="3080" max="3080" width="21.5" style="25" customWidth="1"/>
    <col min="3081" max="3081" width="9.33203125" style="25" customWidth="1"/>
    <col min="3082" max="3333" width="9.33203125" style="25"/>
    <col min="3334" max="3334" width="19.5" style="25" customWidth="1"/>
    <col min="3335" max="3335" width="71.33203125" style="25" customWidth="1"/>
    <col min="3336" max="3336" width="21.5" style="25" customWidth="1"/>
    <col min="3337" max="3337" width="9.33203125" style="25" customWidth="1"/>
    <col min="3338" max="3589" width="9.33203125" style="25"/>
    <col min="3590" max="3590" width="19.5" style="25" customWidth="1"/>
    <col min="3591" max="3591" width="71.33203125" style="25" customWidth="1"/>
    <col min="3592" max="3592" width="21.5" style="25" customWidth="1"/>
    <col min="3593" max="3593" width="9.33203125" style="25" customWidth="1"/>
    <col min="3594" max="3845" width="9.33203125" style="25"/>
    <col min="3846" max="3846" width="19.5" style="25" customWidth="1"/>
    <col min="3847" max="3847" width="71.33203125" style="25" customWidth="1"/>
    <col min="3848" max="3848" width="21.5" style="25" customWidth="1"/>
    <col min="3849" max="3849" width="9.33203125" style="25" customWidth="1"/>
    <col min="3850" max="4101" width="9.33203125" style="25"/>
    <col min="4102" max="4102" width="19.5" style="25" customWidth="1"/>
    <col min="4103" max="4103" width="71.33203125" style="25" customWidth="1"/>
    <col min="4104" max="4104" width="21.5" style="25" customWidth="1"/>
    <col min="4105" max="4105" width="9.33203125" style="25" customWidth="1"/>
    <col min="4106" max="4357" width="9.33203125" style="25"/>
    <col min="4358" max="4358" width="19.5" style="25" customWidth="1"/>
    <col min="4359" max="4359" width="71.33203125" style="25" customWidth="1"/>
    <col min="4360" max="4360" width="21.5" style="25" customWidth="1"/>
    <col min="4361" max="4361" width="9.33203125" style="25" customWidth="1"/>
    <col min="4362" max="4613" width="9.33203125" style="25"/>
    <col min="4614" max="4614" width="19.5" style="25" customWidth="1"/>
    <col min="4615" max="4615" width="71.33203125" style="25" customWidth="1"/>
    <col min="4616" max="4616" width="21.5" style="25" customWidth="1"/>
    <col min="4617" max="4617" width="9.33203125" style="25" customWidth="1"/>
    <col min="4618" max="4869" width="9.33203125" style="25"/>
    <col min="4870" max="4870" width="19.5" style="25" customWidth="1"/>
    <col min="4871" max="4871" width="71.33203125" style="25" customWidth="1"/>
    <col min="4872" max="4872" width="21.5" style="25" customWidth="1"/>
    <col min="4873" max="4873" width="9.33203125" style="25" customWidth="1"/>
    <col min="4874" max="5125" width="9.33203125" style="25"/>
    <col min="5126" max="5126" width="19.5" style="25" customWidth="1"/>
    <col min="5127" max="5127" width="71.33203125" style="25" customWidth="1"/>
    <col min="5128" max="5128" width="21.5" style="25" customWidth="1"/>
    <col min="5129" max="5129" width="9.33203125" style="25" customWidth="1"/>
    <col min="5130" max="5381" width="9.33203125" style="25"/>
    <col min="5382" max="5382" width="19.5" style="25" customWidth="1"/>
    <col min="5383" max="5383" width="71.33203125" style="25" customWidth="1"/>
    <col min="5384" max="5384" width="21.5" style="25" customWidth="1"/>
    <col min="5385" max="5385" width="9.33203125" style="25" customWidth="1"/>
    <col min="5386" max="5637" width="9.33203125" style="25"/>
    <col min="5638" max="5638" width="19.5" style="25" customWidth="1"/>
    <col min="5639" max="5639" width="71.33203125" style="25" customWidth="1"/>
    <col min="5640" max="5640" width="21.5" style="25" customWidth="1"/>
    <col min="5641" max="5641" width="9.33203125" style="25" customWidth="1"/>
    <col min="5642" max="5893" width="9.33203125" style="25"/>
    <col min="5894" max="5894" width="19.5" style="25" customWidth="1"/>
    <col min="5895" max="5895" width="71.33203125" style="25" customWidth="1"/>
    <col min="5896" max="5896" width="21.5" style="25" customWidth="1"/>
    <col min="5897" max="5897" width="9.33203125" style="25" customWidth="1"/>
    <col min="5898" max="6149" width="9.33203125" style="25"/>
    <col min="6150" max="6150" width="19.5" style="25" customWidth="1"/>
    <col min="6151" max="6151" width="71.33203125" style="25" customWidth="1"/>
    <col min="6152" max="6152" width="21.5" style="25" customWidth="1"/>
    <col min="6153" max="6153" width="9.33203125" style="25" customWidth="1"/>
    <col min="6154" max="6405" width="9.33203125" style="25"/>
    <col min="6406" max="6406" width="19.5" style="25" customWidth="1"/>
    <col min="6407" max="6407" width="71.33203125" style="25" customWidth="1"/>
    <col min="6408" max="6408" width="21.5" style="25" customWidth="1"/>
    <col min="6409" max="6409" width="9.33203125" style="25" customWidth="1"/>
    <col min="6410" max="6661" width="9.33203125" style="25"/>
    <col min="6662" max="6662" width="19.5" style="25" customWidth="1"/>
    <col min="6663" max="6663" width="71.33203125" style="25" customWidth="1"/>
    <col min="6664" max="6664" width="21.5" style="25" customWidth="1"/>
    <col min="6665" max="6665" width="9.33203125" style="25" customWidth="1"/>
    <col min="6666" max="6917" width="9.33203125" style="25"/>
    <col min="6918" max="6918" width="19.5" style="25" customWidth="1"/>
    <col min="6919" max="6919" width="71.33203125" style="25" customWidth="1"/>
    <col min="6920" max="6920" width="21.5" style="25" customWidth="1"/>
    <col min="6921" max="6921" width="9.33203125" style="25" customWidth="1"/>
    <col min="6922" max="7173" width="9.33203125" style="25"/>
    <col min="7174" max="7174" width="19.5" style="25" customWidth="1"/>
    <col min="7175" max="7175" width="71.33203125" style="25" customWidth="1"/>
    <col min="7176" max="7176" width="21.5" style="25" customWidth="1"/>
    <col min="7177" max="7177" width="9.33203125" style="25" customWidth="1"/>
    <col min="7178" max="7429" width="9.33203125" style="25"/>
    <col min="7430" max="7430" width="19.5" style="25" customWidth="1"/>
    <col min="7431" max="7431" width="71.33203125" style="25" customWidth="1"/>
    <col min="7432" max="7432" width="21.5" style="25" customWidth="1"/>
    <col min="7433" max="7433" width="9.33203125" style="25" customWidth="1"/>
    <col min="7434" max="7685" width="9.33203125" style="25"/>
    <col min="7686" max="7686" width="19.5" style="25" customWidth="1"/>
    <col min="7687" max="7687" width="71.33203125" style="25" customWidth="1"/>
    <col min="7688" max="7688" width="21.5" style="25" customWidth="1"/>
    <col min="7689" max="7689" width="9.33203125" style="25" customWidth="1"/>
    <col min="7690" max="7941" width="9.33203125" style="25"/>
    <col min="7942" max="7942" width="19.5" style="25" customWidth="1"/>
    <col min="7943" max="7943" width="71.33203125" style="25" customWidth="1"/>
    <col min="7944" max="7944" width="21.5" style="25" customWidth="1"/>
    <col min="7945" max="7945" width="9.33203125" style="25" customWidth="1"/>
    <col min="7946" max="8197" width="9.33203125" style="25"/>
    <col min="8198" max="8198" width="19.5" style="25" customWidth="1"/>
    <col min="8199" max="8199" width="71.33203125" style="25" customWidth="1"/>
    <col min="8200" max="8200" width="21.5" style="25" customWidth="1"/>
    <col min="8201" max="8201" width="9.33203125" style="25" customWidth="1"/>
    <col min="8202" max="8453" width="9.33203125" style="25"/>
    <col min="8454" max="8454" width="19.5" style="25" customWidth="1"/>
    <col min="8455" max="8455" width="71.33203125" style="25" customWidth="1"/>
    <col min="8456" max="8456" width="21.5" style="25" customWidth="1"/>
    <col min="8457" max="8457" width="9.33203125" style="25" customWidth="1"/>
    <col min="8458" max="8709" width="9.33203125" style="25"/>
    <col min="8710" max="8710" width="19.5" style="25" customWidth="1"/>
    <col min="8711" max="8711" width="71.33203125" style="25" customWidth="1"/>
    <col min="8712" max="8712" width="21.5" style="25" customWidth="1"/>
    <col min="8713" max="8713" width="9.33203125" style="25" customWidth="1"/>
    <col min="8714" max="8965" width="9.33203125" style="25"/>
    <col min="8966" max="8966" width="19.5" style="25" customWidth="1"/>
    <col min="8967" max="8967" width="71.33203125" style="25" customWidth="1"/>
    <col min="8968" max="8968" width="21.5" style="25" customWidth="1"/>
    <col min="8969" max="8969" width="9.33203125" style="25" customWidth="1"/>
    <col min="8970" max="9221" width="9.33203125" style="25"/>
    <col min="9222" max="9222" width="19.5" style="25" customWidth="1"/>
    <col min="9223" max="9223" width="71.33203125" style="25" customWidth="1"/>
    <col min="9224" max="9224" width="21.5" style="25" customWidth="1"/>
    <col min="9225" max="9225" width="9.33203125" style="25" customWidth="1"/>
    <col min="9226" max="9477" width="9.33203125" style="25"/>
    <col min="9478" max="9478" width="19.5" style="25" customWidth="1"/>
    <col min="9479" max="9479" width="71.33203125" style="25" customWidth="1"/>
    <col min="9480" max="9480" width="21.5" style="25" customWidth="1"/>
    <col min="9481" max="9481" width="9.33203125" style="25" customWidth="1"/>
    <col min="9482" max="9733" width="9.33203125" style="25"/>
    <col min="9734" max="9734" width="19.5" style="25" customWidth="1"/>
    <col min="9735" max="9735" width="71.33203125" style="25" customWidth="1"/>
    <col min="9736" max="9736" width="21.5" style="25" customWidth="1"/>
    <col min="9737" max="9737" width="9.33203125" style="25" customWidth="1"/>
    <col min="9738" max="9989" width="9.33203125" style="25"/>
    <col min="9990" max="9990" width="19.5" style="25" customWidth="1"/>
    <col min="9991" max="9991" width="71.33203125" style="25" customWidth="1"/>
    <col min="9992" max="9992" width="21.5" style="25" customWidth="1"/>
    <col min="9993" max="9993" width="9.33203125" style="25" customWidth="1"/>
    <col min="9994" max="10245" width="9.33203125" style="25"/>
    <col min="10246" max="10246" width="19.5" style="25" customWidth="1"/>
    <col min="10247" max="10247" width="71.33203125" style="25" customWidth="1"/>
    <col min="10248" max="10248" width="21.5" style="25" customWidth="1"/>
    <col min="10249" max="10249" width="9.33203125" style="25" customWidth="1"/>
    <col min="10250" max="10501" width="9.33203125" style="25"/>
    <col min="10502" max="10502" width="19.5" style="25" customWidth="1"/>
    <col min="10503" max="10503" width="71.33203125" style="25" customWidth="1"/>
    <col min="10504" max="10504" width="21.5" style="25" customWidth="1"/>
    <col min="10505" max="10505" width="9.33203125" style="25" customWidth="1"/>
    <col min="10506" max="10757" width="9.33203125" style="25"/>
    <col min="10758" max="10758" width="19.5" style="25" customWidth="1"/>
    <col min="10759" max="10759" width="71.33203125" style="25" customWidth="1"/>
    <col min="10760" max="10760" width="21.5" style="25" customWidth="1"/>
    <col min="10761" max="10761" width="9.33203125" style="25" customWidth="1"/>
    <col min="10762" max="11013" width="9.33203125" style="25"/>
    <col min="11014" max="11014" width="19.5" style="25" customWidth="1"/>
    <col min="11015" max="11015" width="71.33203125" style="25" customWidth="1"/>
    <col min="11016" max="11016" width="21.5" style="25" customWidth="1"/>
    <col min="11017" max="11017" width="9.33203125" style="25" customWidth="1"/>
    <col min="11018" max="11269" width="9.33203125" style="25"/>
    <col min="11270" max="11270" width="19.5" style="25" customWidth="1"/>
    <col min="11271" max="11271" width="71.33203125" style="25" customWidth="1"/>
    <col min="11272" max="11272" width="21.5" style="25" customWidth="1"/>
    <col min="11273" max="11273" width="9.33203125" style="25" customWidth="1"/>
    <col min="11274" max="11525" width="9.33203125" style="25"/>
    <col min="11526" max="11526" width="19.5" style="25" customWidth="1"/>
    <col min="11527" max="11527" width="71.33203125" style="25" customWidth="1"/>
    <col min="11528" max="11528" width="21.5" style="25" customWidth="1"/>
    <col min="11529" max="11529" width="9.33203125" style="25" customWidth="1"/>
    <col min="11530" max="11781" width="9.33203125" style="25"/>
    <col min="11782" max="11782" width="19.5" style="25" customWidth="1"/>
    <col min="11783" max="11783" width="71.33203125" style="25" customWidth="1"/>
    <col min="11784" max="11784" width="21.5" style="25" customWidth="1"/>
    <col min="11785" max="11785" width="9.33203125" style="25" customWidth="1"/>
    <col min="11786" max="12037" width="9.33203125" style="25"/>
    <col min="12038" max="12038" width="19.5" style="25" customWidth="1"/>
    <col min="12039" max="12039" width="71.33203125" style="25" customWidth="1"/>
    <col min="12040" max="12040" width="21.5" style="25" customWidth="1"/>
    <col min="12041" max="12041" width="9.33203125" style="25" customWidth="1"/>
    <col min="12042" max="12293" width="9.33203125" style="25"/>
    <col min="12294" max="12294" width="19.5" style="25" customWidth="1"/>
    <col min="12295" max="12295" width="71.33203125" style="25" customWidth="1"/>
    <col min="12296" max="12296" width="21.5" style="25" customWidth="1"/>
    <col min="12297" max="12297" width="9.33203125" style="25" customWidth="1"/>
    <col min="12298" max="12549" width="9.33203125" style="25"/>
    <col min="12550" max="12550" width="19.5" style="25" customWidth="1"/>
    <col min="12551" max="12551" width="71.33203125" style="25" customWidth="1"/>
    <col min="12552" max="12552" width="21.5" style="25" customWidth="1"/>
    <col min="12553" max="12553" width="9.33203125" style="25" customWidth="1"/>
    <col min="12554" max="12805" width="9.33203125" style="25"/>
    <col min="12806" max="12806" width="19.5" style="25" customWidth="1"/>
    <col min="12807" max="12807" width="71.33203125" style="25" customWidth="1"/>
    <col min="12808" max="12808" width="21.5" style="25" customWidth="1"/>
    <col min="12809" max="12809" width="9.33203125" style="25" customWidth="1"/>
    <col min="12810" max="13061" width="9.33203125" style="25"/>
    <col min="13062" max="13062" width="19.5" style="25" customWidth="1"/>
    <col min="13063" max="13063" width="71.33203125" style="25" customWidth="1"/>
    <col min="13064" max="13064" width="21.5" style="25" customWidth="1"/>
    <col min="13065" max="13065" width="9.33203125" style="25" customWidth="1"/>
    <col min="13066" max="13317" width="9.33203125" style="25"/>
    <col min="13318" max="13318" width="19.5" style="25" customWidth="1"/>
    <col min="13319" max="13319" width="71.33203125" style="25" customWidth="1"/>
    <col min="13320" max="13320" width="21.5" style="25" customWidth="1"/>
    <col min="13321" max="13321" width="9.33203125" style="25" customWidth="1"/>
    <col min="13322" max="13573" width="9.33203125" style="25"/>
    <col min="13574" max="13574" width="19.5" style="25" customWidth="1"/>
    <col min="13575" max="13575" width="71.33203125" style="25" customWidth="1"/>
    <col min="13576" max="13576" width="21.5" style="25" customWidth="1"/>
    <col min="13577" max="13577" width="9.33203125" style="25" customWidth="1"/>
    <col min="13578" max="13829" width="9.33203125" style="25"/>
    <col min="13830" max="13830" width="19.5" style="25" customWidth="1"/>
    <col min="13831" max="13831" width="71.33203125" style="25" customWidth="1"/>
    <col min="13832" max="13832" width="21.5" style="25" customWidth="1"/>
    <col min="13833" max="13833" width="9.33203125" style="25" customWidth="1"/>
    <col min="13834" max="14085" width="9.33203125" style="25"/>
    <col min="14086" max="14086" width="19.5" style="25" customWidth="1"/>
    <col min="14087" max="14087" width="71.33203125" style="25" customWidth="1"/>
    <col min="14088" max="14088" width="21.5" style="25" customWidth="1"/>
    <col min="14089" max="14089" width="9.33203125" style="25" customWidth="1"/>
    <col min="14090" max="14341" width="9.33203125" style="25"/>
    <col min="14342" max="14342" width="19.5" style="25" customWidth="1"/>
    <col min="14343" max="14343" width="71.33203125" style="25" customWidth="1"/>
    <col min="14344" max="14344" width="21.5" style="25" customWidth="1"/>
    <col min="14345" max="14345" width="9.33203125" style="25" customWidth="1"/>
    <col min="14346" max="14597" width="9.33203125" style="25"/>
    <col min="14598" max="14598" width="19.5" style="25" customWidth="1"/>
    <col min="14599" max="14599" width="71.33203125" style="25" customWidth="1"/>
    <col min="14600" max="14600" width="21.5" style="25" customWidth="1"/>
    <col min="14601" max="14601" width="9.33203125" style="25" customWidth="1"/>
    <col min="14602" max="14853" width="9.33203125" style="25"/>
    <col min="14854" max="14854" width="19.5" style="25" customWidth="1"/>
    <col min="14855" max="14855" width="71.33203125" style="25" customWidth="1"/>
    <col min="14856" max="14856" width="21.5" style="25" customWidth="1"/>
    <col min="14857" max="14857" width="9.33203125" style="25" customWidth="1"/>
    <col min="14858" max="15109" width="9.33203125" style="25"/>
    <col min="15110" max="15110" width="19.5" style="25" customWidth="1"/>
    <col min="15111" max="15111" width="71.33203125" style="25" customWidth="1"/>
    <col min="15112" max="15112" width="21.5" style="25" customWidth="1"/>
    <col min="15113" max="15113" width="9.33203125" style="25" customWidth="1"/>
    <col min="15114" max="15365" width="9.33203125" style="25"/>
    <col min="15366" max="15366" width="19.5" style="25" customWidth="1"/>
    <col min="15367" max="15367" width="71.33203125" style="25" customWidth="1"/>
    <col min="15368" max="15368" width="21.5" style="25" customWidth="1"/>
    <col min="15369" max="15369" width="9.33203125" style="25" customWidth="1"/>
    <col min="15370" max="15621" width="9.33203125" style="25"/>
    <col min="15622" max="15622" width="19.5" style="25" customWidth="1"/>
    <col min="15623" max="15623" width="71.33203125" style="25" customWidth="1"/>
    <col min="15624" max="15624" width="21.5" style="25" customWidth="1"/>
    <col min="15625" max="15625" width="9.33203125" style="25" customWidth="1"/>
    <col min="15626" max="15877" width="9.33203125" style="25"/>
    <col min="15878" max="15878" width="19.5" style="25" customWidth="1"/>
    <col min="15879" max="15879" width="71.33203125" style="25" customWidth="1"/>
    <col min="15880" max="15880" width="21.5" style="25" customWidth="1"/>
    <col min="15881" max="15881" width="9.33203125" style="25" customWidth="1"/>
    <col min="15882" max="16133" width="9.33203125" style="25"/>
    <col min="16134" max="16134" width="19.5" style="25" customWidth="1"/>
    <col min="16135" max="16135" width="71.33203125" style="25" customWidth="1"/>
    <col min="16136" max="16136" width="21.5" style="25" customWidth="1"/>
    <col min="16137" max="16137" width="9.33203125" style="25" customWidth="1"/>
    <col min="16138" max="16384" width="9.33203125" style="25"/>
  </cols>
  <sheetData>
    <row r="1" spans="1:12" x14ac:dyDescent="0.2">
      <c r="A1" s="1663" t="s">
        <v>838</v>
      </c>
      <c r="B1" s="1663"/>
      <c r="C1" s="1663"/>
      <c r="D1" s="1663"/>
      <c r="E1" s="1663"/>
      <c r="F1" s="1663"/>
      <c r="G1" s="1663"/>
      <c r="H1" s="1663"/>
      <c r="I1" s="25"/>
      <c r="J1" s="25"/>
      <c r="K1" s="25"/>
      <c r="L1" s="25"/>
    </row>
    <row r="2" spans="1:12" x14ac:dyDescent="0.2">
      <c r="A2" s="1663" t="s">
        <v>725</v>
      </c>
      <c r="B2" s="1663"/>
      <c r="C2" s="1663"/>
      <c r="D2" s="1663"/>
      <c r="E2" s="1663"/>
      <c r="F2" s="1663"/>
      <c r="G2" s="1663"/>
      <c r="H2" s="1663"/>
      <c r="I2" s="25"/>
      <c r="J2" s="25"/>
      <c r="K2" s="25"/>
      <c r="L2" s="25"/>
    </row>
    <row r="3" spans="1:12" x14ac:dyDescent="0.2">
      <c r="C3" s="239"/>
      <c r="D3" s="239"/>
      <c r="E3" s="239"/>
      <c r="F3" s="239"/>
      <c r="G3" s="239"/>
      <c r="H3" s="239"/>
      <c r="I3" s="239"/>
      <c r="J3" s="239"/>
      <c r="K3" s="239"/>
      <c r="L3" s="239"/>
    </row>
    <row r="4" spans="1:12" s="24" customFormat="1" ht="16.5" customHeight="1" thickBot="1" x14ac:dyDescent="0.25">
      <c r="A4" s="241"/>
      <c r="B4" s="242"/>
      <c r="C4" s="239"/>
      <c r="D4" s="239"/>
      <c r="E4" s="239"/>
      <c r="F4" s="239"/>
      <c r="G4" s="239"/>
      <c r="H4" s="239"/>
      <c r="I4" s="239"/>
      <c r="J4" s="239"/>
      <c r="K4" s="239"/>
      <c r="L4" s="239"/>
    </row>
    <row r="5" spans="1:12" s="40" customFormat="1" ht="21.2" customHeight="1" x14ac:dyDescent="0.2">
      <c r="A5" s="38" t="s">
        <v>84</v>
      </c>
      <c r="B5" s="39" t="s">
        <v>9</v>
      </c>
      <c r="C5" s="1801" t="s">
        <v>141</v>
      </c>
      <c r="D5" s="1802"/>
      <c r="E5" s="1802"/>
      <c r="F5" s="1802"/>
      <c r="G5" s="1802"/>
      <c r="H5" s="1803"/>
    </row>
    <row r="6" spans="1:12" s="40" customFormat="1" ht="26.45" customHeight="1" thickBot="1" x14ac:dyDescent="0.25">
      <c r="A6" s="41" t="s">
        <v>577</v>
      </c>
      <c r="B6" s="42" t="s">
        <v>403</v>
      </c>
      <c r="C6" s="1804">
        <v>1</v>
      </c>
      <c r="D6" s="1805"/>
      <c r="E6" s="1805"/>
      <c r="F6" s="1805"/>
      <c r="G6" s="1805"/>
      <c r="H6" s="1806"/>
    </row>
    <row r="7" spans="1:12" s="355" customFormat="1" ht="15.95" customHeight="1" thickBot="1" x14ac:dyDescent="0.3">
      <c r="A7" s="1807" t="s">
        <v>362</v>
      </c>
      <c r="B7" s="1807"/>
      <c r="C7" s="1807"/>
      <c r="D7" s="1807"/>
      <c r="E7" s="1807"/>
      <c r="F7" s="1807"/>
      <c r="G7" s="1807"/>
      <c r="H7" s="1807"/>
    </row>
    <row r="8" spans="1:12" ht="60.75" thickBot="1" x14ac:dyDescent="0.25">
      <c r="A8" s="771" t="s">
        <v>142</v>
      </c>
      <c r="B8" s="44" t="s">
        <v>36</v>
      </c>
      <c r="C8" s="44" t="str">
        <f>'26._köt_össz_bev'!C9</f>
        <v>2023. évi eredeti előirányzat
2/2023. (II.14.)</v>
      </c>
      <c r="D8" s="275" t="str">
        <f>'26._köt_össz_bev'!D9</f>
        <v>Módosított előirányzat a 14/2023.  (VI.29.)  rendelet szerint</v>
      </c>
      <c r="E8" s="44" t="str">
        <f>'26._köt_össz_bev'!E9</f>
        <v>Módosított előirányzat a 18/2023. (IX.26.)  rendelet szerint</v>
      </c>
      <c r="F8" s="44" t="str">
        <f>'26._köt_össz_bev'!F9</f>
        <v>Módosított előirányzat a 23/2023. (XII.14.)  rendelet szerint</v>
      </c>
      <c r="G8" s="44" t="str">
        <f>'26._köt_össz_bev'!G9</f>
        <v>Módosított előirányzat a …../2024. (II…..)  rendelet szerint</v>
      </c>
      <c r="H8" s="124" t="str">
        <f>'26._köt_össz_bev'!H9</f>
        <v>Változás a 23/2023. (XII.14) rendelethez képest</v>
      </c>
      <c r="I8" s="275" t="str">
        <f>'26._köt_össz_bev'!I9</f>
        <v>2023. évi teljesítés              2023.06.30-ig</v>
      </c>
      <c r="J8" s="44" t="str">
        <f>'26._köt_össz_bev'!J9</f>
        <v>2023. évi teljesítés              2023.09.30-ig</v>
      </c>
      <c r="K8" s="44" t="str">
        <f>'26._köt_össz_bev'!K9</f>
        <v>2023. évi teljesítés              2023.12.31-ig</v>
      </c>
      <c r="L8" s="44" t="str">
        <f>'26._köt_össz_bev'!L9</f>
        <v>Teljesítés %-a</v>
      </c>
    </row>
    <row r="9" spans="1:12" s="48" customFormat="1" ht="12.95" customHeight="1" thickBot="1" x14ac:dyDescent="0.25">
      <c r="A9" s="45" t="s">
        <v>297</v>
      </c>
      <c r="B9" s="46" t="s">
        <v>298</v>
      </c>
      <c r="C9" s="1168" t="s">
        <v>299</v>
      </c>
      <c r="D9" s="263" t="s">
        <v>300</v>
      </c>
      <c r="E9" s="46" t="s">
        <v>300</v>
      </c>
      <c r="F9" s="46" t="s">
        <v>300</v>
      </c>
      <c r="G9" s="46" t="s">
        <v>301</v>
      </c>
      <c r="H9" s="260" t="s">
        <v>388</v>
      </c>
      <c r="I9" s="260"/>
      <c r="J9" s="47"/>
      <c r="K9" s="47"/>
      <c r="L9" s="47"/>
    </row>
    <row r="10" spans="1:12" s="48" customFormat="1" ht="15.95" customHeight="1" thickBot="1" x14ac:dyDescent="0.25">
      <c r="A10" s="1809" t="s">
        <v>37</v>
      </c>
      <c r="B10" s="1810"/>
      <c r="C10" s="1810"/>
      <c r="D10" s="1810"/>
      <c r="E10" s="1810"/>
      <c r="F10" s="1810"/>
      <c r="G10" s="1810"/>
      <c r="H10" s="1811"/>
      <c r="I10" s="358"/>
      <c r="J10" s="646"/>
      <c r="K10" s="646"/>
      <c r="L10" s="646"/>
    </row>
    <row r="11" spans="1:12" s="48" customFormat="1" ht="12.2" customHeight="1" thickBot="1" x14ac:dyDescent="0.25">
      <c r="A11" s="14" t="s">
        <v>12</v>
      </c>
      <c r="B11" s="70" t="s">
        <v>620</v>
      </c>
      <c r="C11" s="110">
        <f>+C19+C20+C21+C22+C23</f>
        <v>0</v>
      </c>
      <c r="D11" s="268">
        <f t="shared" ref="D11:K11" si="0">+D19+D20+D21+D22+D23</f>
        <v>0</v>
      </c>
      <c r="E11" s="692">
        <f t="shared" si="0"/>
        <v>0</v>
      </c>
      <c r="F11" s="692">
        <f t="shared" si="0"/>
        <v>0</v>
      </c>
      <c r="G11" s="692">
        <f t="shared" si="0"/>
        <v>0</v>
      </c>
      <c r="H11" s="28">
        <f>+G11-F11</f>
        <v>0</v>
      </c>
      <c r="I11" s="758">
        <f t="shared" si="0"/>
        <v>0</v>
      </c>
      <c r="J11" s="28">
        <f t="shared" si="0"/>
        <v>0</v>
      </c>
      <c r="K11" s="28">
        <f t="shared" si="0"/>
        <v>0</v>
      </c>
      <c r="L11" s="28">
        <f t="shared" ref="L11" si="1">+L12+L13+L14+L15+L16+L17+L18</f>
        <v>0</v>
      </c>
    </row>
    <row r="12" spans="1:12" s="26" customFormat="1" ht="12.2" customHeight="1" x14ac:dyDescent="0.2">
      <c r="A12" s="12" t="s">
        <v>91</v>
      </c>
      <c r="B12" s="71" t="s">
        <v>188</v>
      </c>
      <c r="C12" s="111"/>
      <c r="D12" s="266"/>
      <c r="E12" s="693"/>
      <c r="F12" s="693"/>
      <c r="G12" s="693"/>
      <c r="H12" s="16">
        <f t="shared" ref="H12:H75" si="2">+G12-F12</f>
        <v>0</v>
      </c>
      <c r="I12" s="756"/>
      <c r="J12" s="16"/>
      <c r="K12" s="16"/>
      <c r="L12" s="16"/>
    </row>
    <row r="13" spans="1:12" s="54" customFormat="1" ht="12.2" customHeight="1" x14ac:dyDescent="0.2">
      <c r="A13" s="1182" t="s">
        <v>92</v>
      </c>
      <c r="B13" s="428" t="s">
        <v>532</v>
      </c>
      <c r="C13" s="486"/>
      <c r="D13" s="411"/>
      <c r="E13" s="694"/>
      <c r="F13" s="694"/>
      <c r="G13" s="694"/>
      <c r="H13" s="413">
        <f t="shared" si="2"/>
        <v>0</v>
      </c>
      <c r="I13" s="757"/>
      <c r="J13" s="413"/>
      <c r="K13" s="413"/>
      <c r="L13" s="413"/>
    </row>
    <row r="14" spans="1:12" s="54" customFormat="1" ht="12.2" customHeight="1" x14ac:dyDescent="0.2">
      <c r="A14" s="1182" t="s">
        <v>93</v>
      </c>
      <c r="B14" s="428" t="s">
        <v>533</v>
      </c>
      <c r="C14" s="486"/>
      <c r="D14" s="411"/>
      <c r="E14" s="694"/>
      <c r="F14" s="694"/>
      <c r="G14" s="694"/>
      <c r="H14" s="413">
        <f t="shared" si="2"/>
        <v>0</v>
      </c>
      <c r="I14" s="757"/>
      <c r="J14" s="413"/>
      <c r="K14" s="413"/>
      <c r="L14" s="413"/>
    </row>
    <row r="15" spans="1:12" s="54" customFormat="1" ht="12.2" customHeight="1" x14ac:dyDescent="0.2">
      <c r="A15" s="1182" t="s">
        <v>90</v>
      </c>
      <c r="B15" s="428" t="s">
        <v>534</v>
      </c>
      <c r="C15" s="486"/>
      <c r="D15" s="411"/>
      <c r="E15" s="694"/>
      <c r="F15" s="694"/>
      <c r="G15" s="694"/>
      <c r="H15" s="413">
        <f t="shared" si="2"/>
        <v>0</v>
      </c>
      <c r="I15" s="757"/>
      <c r="J15" s="413"/>
      <c r="K15" s="413"/>
      <c r="L15" s="413"/>
    </row>
    <row r="16" spans="1:12" s="54" customFormat="1" ht="12.2" customHeight="1" x14ac:dyDescent="0.2">
      <c r="A16" s="1182" t="s">
        <v>147</v>
      </c>
      <c r="B16" s="428" t="s">
        <v>189</v>
      </c>
      <c r="C16" s="486"/>
      <c r="D16" s="411"/>
      <c r="E16" s="694"/>
      <c r="F16" s="694"/>
      <c r="G16" s="694"/>
      <c r="H16" s="413">
        <f t="shared" si="2"/>
        <v>0</v>
      </c>
      <c r="I16" s="757"/>
      <c r="J16" s="413"/>
      <c r="K16" s="413"/>
      <c r="L16" s="413"/>
    </row>
    <row r="17" spans="1:12" s="54" customFormat="1" ht="12.2" customHeight="1" x14ac:dyDescent="0.2">
      <c r="A17" s="1184" t="s">
        <v>149</v>
      </c>
      <c r="B17" s="428" t="s">
        <v>271</v>
      </c>
      <c r="C17" s="486"/>
      <c r="D17" s="411"/>
      <c r="E17" s="694"/>
      <c r="F17" s="694"/>
      <c r="G17" s="694"/>
      <c r="H17" s="413">
        <f t="shared" si="2"/>
        <v>0</v>
      </c>
      <c r="I17" s="757"/>
      <c r="J17" s="413"/>
      <c r="K17" s="413"/>
      <c r="L17" s="413"/>
    </row>
    <row r="18" spans="1:12" s="26" customFormat="1" ht="12.2" customHeight="1" x14ac:dyDescent="0.2">
      <c r="A18" s="1184" t="s">
        <v>151</v>
      </c>
      <c r="B18" s="988" t="s">
        <v>272</v>
      </c>
      <c r="C18" s="486"/>
      <c r="D18" s="755"/>
      <c r="E18" s="695"/>
      <c r="F18" s="695"/>
      <c r="G18" s="695"/>
      <c r="H18" s="652">
        <f t="shared" si="2"/>
        <v>0</v>
      </c>
      <c r="I18" s="759"/>
      <c r="J18" s="652"/>
      <c r="K18" s="652"/>
      <c r="L18" s="652"/>
    </row>
    <row r="19" spans="1:12" s="26" customFormat="1" ht="12.2" customHeight="1" x14ac:dyDescent="0.2">
      <c r="A19" s="1189" t="s">
        <v>153</v>
      </c>
      <c r="B19" s="824" t="s">
        <v>621</v>
      </c>
      <c r="C19" s="486">
        <f>+SUM(C12:C18)</f>
        <v>0</v>
      </c>
      <c r="D19" s="799">
        <f t="shared" ref="D19:K19" si="3">+SUM(D12:D18)</f>
        <v>0</v>
      </c>
      <c r="E19" s="702">
        <f t="shared" si="3"/>
        <v>0</v>
      </c>
      <c r="F19" s="702">
        <f t="shared" si="3"/>
        <v>0</v>
      </c>
      <c r="G19" s="702">
        <f t="shared" si="3"/>
        <v>0</v>
      </c>
      <c r="H19" s="654">
        <f t="shared" si="2"/>
        <v>0</v>
      </c>
      <c r="I19" s="991">
        <f t="shared" si="3"/>
        <v>0</v>
      </c>
      <c r="J19" s="654">
        <f t="shared" si="3"/>
        <v>0</v>
      </c>
      <c r="K19" s="654">
        <f t="shared" si="3"/>
        <v>0</v>
      </c>
      <c r="L19" s="654">
        <f t="shared" ref="L19" si="4">+SUM(L12:L18)</f>
        <v>0</v>
      </c>
    </row>
    <row r="20" spans="1:12" s="26" customFormat="1" ht="12.2" customHeight="1" x14ac:dyDescent="0.2">
      <c r="A20" s="12" t="s">
        <v>154</v>
      </c>
      <c r="B20" s="71" t="s">
        <v>159</v>
      </c>
      <c r="C20" s="111"/>
      <c r="D20" s="266"/>
      <c r="E20" s="693"/>
      <c r="F20" s="693"/>
      <c r="G20" s="693"/>
      <c r="H20" s="16">
        <f t="shared" si="2"/>
        <v>0</v>
      </c>
      <c r="I20" s="756"/>
      <c r="J20" s="16"/>
      <c r="K20" s="16"/>
      <c r="L20" s="16"/>
    </row>
    <row r="21" spans="1:12" s="26" customFormat="1" ht="12.2" customHeight="1" x14ac:dyDescent="0.2">
      <c r="A21" s="12" t="s">
        <v>156</v>
      </c>
      <c r="B21" s="428" t="s">
        <v>190</v>
      </c>
      <c r="C21" s="486"/>
      <c r="D21" s="411"/>
      <c r="E21" s="694"/>
      <c r="F21" s="694"/>
      <c r="G21" s="694"/>
      <c r="H21" s="413">
        <f t="shared" si="2"/>
        <v>0</v>
      </c>
      <c r="I21" s="757"/>
      <c r="J21" s="413"/>
      <c r="K21" s="413"/>
      <c r="L21" s="413"/>
    </row>
    <row r="22" spans="1:12" s="26" customFormat="1" ht="12.2" customHeight="1" x14ac:dyDescent="0.2">
      <c r="A22" s="12" t="s">
        <v>276</v>
      </c>
      <c r="B22" s="428" t="s">
        <v>191</v>
      </c>
      <c r="C22" s="486"/>
      <c r="D22" s="411"/>
      <c r="E22" s="694"/>
      <c r="F22" s="694"/>
      <c r="G22" s="694"/>
      <c r="H22" s="413">
        <f t="shared" si="2"/>
        <v>0</v>
      </c>
      <c r="I22" s="757"/>
      <c r="J22" s="413"/>
      <c r="K22" s="413"/>
      <c r="L22" s="413"/>
    </row>
    <row r="23" spans="1:12" s="26" customFormat="1" ht="12.2" customHeight="1" x14ac:dyDescent="0.2">
      <c r="A23" s="12" t="s">
        <v>593</v>
      </c>
      <c r="B23" s="428" t="s">
        <v>192</v>
      </c>
      <c r="C23" s="486"/>
      <c r="D23" s="411"/>
      <c r="E23" s="694"/>
      <c r="F23" s="694"/>
      <c r="G23" s="694"/>
      <c r="H23" s="413">
        <f t="shared" si="2"/>
        <v>0</v>
      </c>
      <c r="I23" s="757"/>
      <c r="J23" s="413"/>
      <c r="K23" s="413"/>
      <c r="L23" s="413"/>
    </row>
    <row r="24" spans="1:12" s="54" customFormat="1" ht="12.2" customHeight="1" thickBot="1" x14ac:dyDescent="0.25">
      <c r="A24" s="12" t="s">
        <v>594</v>
      </c>
      <c r="B24" s="618" t="s">
        <v>641</v>
      </c>
      <c r="C24" s="636"/>
      <c r="D24" s="755"/>
      <c r="E24" s="695"/>
      <c r="F24" s="695"/>
      <c r="G24" s="695"/>
      <c r="H24" s="652">
        <f t="shared" si="2"/>
        <v>0</v>
      </c>
      <c r="I24" s="759"/>
      <c r="J24" s="652"/>
      <c r="K24" s="652"/>
      <c r="L24" s="652"/>
    </row>
    <row r="25" spans="1:12" s="54" customFormat="1" ht="12.2" customHeight="1" thickBot="1" x14ac:dyDescent="0.25">
      <c r="A25" s="14" t="s">
        <v>13</v>
      </c>
      <c r="B25" s="70" t="s">
        <v>595</v>
      </c>
      <c r="C25" s="110">
        <f>+C26+C27+C28+C29</f>
        <v>0</v>
      </c>
      <c r="D25" s="268">
        <f t="shared" ref="D25:K25" si="5">+D26+D27+D28+D29</f>
        <v>0</v>
      </c>
      <c r="E25" s="692">
        <f t="shared" si="5"/>
        <v>0</v>
      </c>
      <c r="F25" s="692">
        <f t="shared" si="5"/>
        <v>0</v>
      </c>
      <c r="G25" s="692">
        <f t="shared" si="5"/>
        <v>0</v>
      </c>
      <c r="H25" s="28">
        <f t="shared" si="2"/>
        <v>0</v>
      </c>
      <c r="I25" s="758">
        <f t="shared" si="5"/>
        <v>0</v>
      </c>
      <c r="J25" s="28">
        <f t="shared" si="5"/>
        <v>0</v>
      </c>
      <c r="K25" s="28">
        <f t="shared" si="5"/>
        <v>0</v>
      </c>
      <c r="L25" s="28">
        <f t="shared" ref="L25" si="6">+L26+L27+L28+L29</f>
        <v>0</v>
      </c>
    </row>
    <row r="26" spans="1:12" s="54" customFormat="1" ht="12.2" customHeight="1" x14ac:dyDescent="0.2">
      <c r="A26" s="12" t="s">
        <v>94</v>
      </c>
      <c r="B26" s="853" t="s">
        <v>193</v>
      </c>
      <c r="C26" s="111"/>
      <c r="D26" s="266"/>
      <c r="E26" s="693"/>
      <c r="F26" s="693"/>
      <c r="G26" s="693"/>
      <c r="H26" s="16">
        <f t="shared" si="2"/>
        <v>0</v>
      </c>
      <c r="I26" s="756"/>
      <c r="J26" s="16"/>
      <c r="K26" s="16"/>
      <c r="L26" s="16"/>
    </row>
    <row r="27" spans="1:12" s="54" customFormat="1" ht="12.2" customHeight="1" x14ac:dyDescent="0.2">
      <c r="A27" s="1182" t="s">
        <v>95</v>
      </c>
      <c r="B27" s="854" t="s">
        <v>194</v>
      </c>
      <c r="C27" s="486"/>
      <c r="D27" s="411"/>
      <c r="E27" s="694"/>
      <c r="F27" s="694"/>
      <c r="G27" s="694"/>
      <c r="H27" s="413">
        <f t="shared" si="2"/>
        <v>0</v>
      </c>
      <c r="I27" s="757"/>
      <c r="J27" s="413"/>
      <c r="K27" s="413"/>
      <c r="L27" s="413"/>
    </row>
    <row r="28" spans="1:12" s="54" customFormat="1" ht="12.2" customHeight="1" x14ac:dyDescent="0.2">
      <c r="A28" s="1182" t="s">
        <v>96</v>
      </c>
      <c r="B28" s="854" t="s">
        <v>196</v>
      </c>
      <c r="C28" s="486"/>
      <c r="D28" s="411"/>
      <c r="E28" s="694"/>
      <c r="F28" s="694"/>
      <c r="G28" s="694"/>
      <c r="H28" s="413">
        <f t="shared" si="2"/>
        <v>0</v>
      </c>
      <c r="I28" s="757"/>
      <c r="J28" s="413"/>
      <c r="K28" s="413"/>
      <c r="L28" s="413"/>
    </row>
    <row r="29" spans="1:12" s="54" customFormat="1" ht="12.2" customHeight="1" x14ac:dyDescent="0.2">
      <c r="A29" s="1182" t="s">
        <v>97</v>
      </c>
      <c r="B29" s="854" t="s">
        <v>197</v>
      </c>
      <c r="C29" s="486"/>
      <c r="D29" s="411"/>
      <c r="E29" s="694"/>
      <c r="F29" s="694"/>
      <c r="G29" s="694"/>
      <c r="H29" s="413">
        <f t="shared" si="2"/>
        <v>0</v>
      </c>
      <c r="I29" s="757"/>
      <c r="J29" s="413"/>
      <c r="K29" s="413"/>
      <c r="L29" s="413"/>
    </row>
    <row r="30" spans="1:12" s="54" customFormat="1" ht="12.2" customHeight="1" thickBot="1" x14ac:dyDescent="0.25">
      <c r="A30" s="1184" t="s">
        <v>321</v>
      </c>
      <c r="B30" s="618" t="s">
        <v>273</v>
      </c>
      <c r="C30" s="636"/>
      <c r="D30" s="755"/>
      <c r="E30" s="695"/>
      <c r="F30" s="695"/>
      <c r="G30" s="695"/>
      <c r="H30" s="652">
        <f t="shared" si="2"/>
        <v>0</v>
      </c>
      <c r="I30" s="759"/>
      <c r="J30" s="652"/>
      <c r="K30" s="652"/>
      <c r="L30" s="652"/>
    </row>
    <row r="31" spans="1:12" s="54" customFormat="1" ht="12.2" customHeight="1" thickBot="1" x14ac:dyDescent="0.25">
      <c r="A31" s="14" t="s">
        <v>623</v>
      </c>
      <c r="B31" s="70" t="s">
        <v>596</v>
      </c>
      <c r="C31" s="1202">
        <f>C32+C34+C36+C37+C40</f>
        <v>2285880078</v>
      </c>
      <c r="D31" s="269">
        <f t="shared" ref="D31:K31" si="7">D32+D34+D36+D37+D40</f>
        <v>2078182570</v>
      </c>
      <c r="E31" s="659">
        <f>E32+E34+E36+E37+E40</f>
        <v>2471094426</v>
      </c>
      <c r="F31" s="659">
        <f t="shared" si="7"/>
        <v>2466009435</v>
      </c>
      <c r="G31" s="659">
        <f t="shared" si="7"/>
        <v>2390116638</v>
      </c>
      <c r="H31" s="72">
        <f t="shared" si="2"/>
        <v>-75892797</v>
      </c>
      <c r="I31" s="768">
        <f t="shared" si="7"/>
        <v>0</v>
      </c>
      <c r="J31" s="72">
        <f t="shared" si="7"/>
        <v>0</v>
      </c>
      <c r="K31" s="72">
        <f t="shared" si="7"/>
        <v>0</v>
      </c>
      <c r="L31" s="72">
        <f t="shared" ref="L31" si="8">L32+L34+L36+L37+L40</f>
        <v>0</v>
      </c>
    </row>
    <row r="32" spans="1:12" s="54" customFormat="1" ht="12.2" customHeight="1" x14ac:dyDescent="0.2">
      <c r="A32" s="12" t="s">
        <v>98</v>
      </c>
      <c r="B32" s="853" t="s">
        <v>278</v>
      </c>
      <c r="C32" s="112">
        <f>C33</f>
        <v>650000000</v>
      </c>
      <c r="D32" s="285">
        <f t="shared" ref="D32:K32" si="9">D33</f>
        <v>650000000</v>
      </c>
      <c r="E32" s="696">
        <f t="shared" si="9"/>
        <v>650000000</v>
      </c>
      <c r="F32" s="696">
        <f t="shared" si="9"/>
        <v>0</v>
      </c>
      <c r="G32" s="696">
        <f t="shared" si="9"/>
        <v>0</v>
      </c>
      <c r="H32" s="73">
        <f t="shared" si="2"/>
        <v>0</v>
      </c>
      <c r="I32" s="767">
        <f t="shared" si="9"/>
        <v>0</v>
      </c>
      <c r="J32" s="73">
        <f t="shared" si="9"/>
        <v>0</v>
      </c>
      <c r="K32" s="73">
        <f t="shared" si="9"/>
        <v>0</v>
      </c>
      <c r="L32" s="73">
        <f t="shared" ref="L32" si="10">L33</f>
        <v>0</v>
      </c>
    </row>
    <row r="33" spans="1:12" s="54" customFormat="1" ht="12.2" customHeight="1" x14ac:dyDescent="0.2">
      <c r="A33" s="1182" t="s">
        <v>597</v>
      </c>
      <c r="B33" s="854" t="s">
        <v>230</v>
      </c>
      <c r="C33" s="486">
        <v>650000000</v>
      </c>
      <c r="D33" s="411">
        <v>650000000</v>
      </c>
      <c r="E33" s="694">
        <v>650000000</v>
      </c>
      <c r="F33" s="694"/>
      <c r="G33" s="694"/>
      <c r="H33" s="413">
        <f t="shared" si="2"/>
        <v>0</v>
      </c>
      <c r="I33" s="757"/>
      <c r="J33" s="413"/>
      <c r="K33" s="413"/>
      <c r="L33" s="413"/>
    </row>
    <row r="34" spans="1:12" s="54" customFormat="1" ht="12.2" customHeight="1" x14ac:dyDescent="0.2">
      <c r="A34" s="1182" t="s">
        <v>99</v>
      </c>
      <c r="B34" s="853" t="s">
        <v>279</v>
      </c>
      <c r="C34" s="486">
        <f>+C35</f>
        <v>1608880078</v>
      </c>
      <c r="D34" s="411">
        <f t="shared" ref="D34:K34" si="11">+D35</f>
        <v>1401182570</v>
      </c>
      <c r="E34" s="694">
        <f t="shared" si="11"/>
        <v>1794094426</v>
      </c>
      <c r="F34" s="694">
        <f t="shared" si="11"/>
        <v>2466009435</v>
      </c>
      <c r="G34" s="694">
        <f t="shared" si="11"/>
        <v>2390116638</v>
      </c>
      <c r="H34" s="413">
        <f t="shared" si="2"/>
        <v>-75892797</v>
      </c>
      <c r="I34" s="757">
        <f t="shared" si="11"/>
        <v>0</v>
      </c>
      <c r="J34" s="413">
        <f t="shared" si="11"/>
        <v>0</v>
      </c>
      <c r="K34" s="413">
        <f t="shared" si="11"/>
        <v>0</v>
      </c>
      <c r="L34" s="413">
        <f t="shared" ref="L34" si="12">+L35</f>
        <v>0</v>
      </c>
    </row>
    <row r="35" spans="1:12" s="54" customFormat="1" ht="12.2" customHeight="1" x14ac:dyDescent="0.2">
      <c r="A35" s="1182" t="s">
        <v>598</v>
      </c>
      <c r="B35" s="854" t="s">
        <v>280</v>
      </c>
      <c r="C35" s="486">
        <v>1608880078</v>
      </c>
      <c r="D35" s="411">
        <f>1608880078-207697508</f>
        <v>1401182570</v>
      </c>
      <c r="E35" s="694">
        <f>1401182570+392911856</f>
        <v>1794094426</v>
      </c>
      <c r="F35" s="694">
        <v>2466009435</v>
      </c>
      <c r="G35" s="694">
        <f>2466009435-75892797</f>
        <v>2390116638</v>
      </c>
      <c r="H35" s="413">
        <f t="shared" si="2"/>
        <v>-75892797</v>
      </c>
      <c r="I35" s="757"/>
      <c r="J35" s="413"/>
      <c r="K35" s="413"/>
      <c r="L35" s="413"/>
    </row>
    <row r="36" spans="1:12" s="54" customFormat="1" ht="12.2" customHeight="1" x14ac:dyDescent="0.2">
      <c r="A36" s="1182" t="s">
        <v>106</v>
      </c>
      <c r="B36" s="854" t="s">
        <v>198</v>
      </c>
      <c r="C36" s="486"/>
      <c r="D36" s="411"/>
      <c r="E36" s="694"/>
      <c r="F36" s="694"/>
      <c r="G36" s="694"/>
      <c r="H36" s="413">
        <f t="shared" si="2"/>
        <v>0</v>
      </c>
      <c r="I36" s="757"/>
      <c r="J36" s="413"/>
      <c r="K36" s="413"/>
      <c r="L36" s="413"/>
    </row>
    <row r="37" spans="1:12" s="54" customFormat="1" ht="12.2" customHeight="1" x14ac:dyDescent="0.2">
      <c r="A37" s="1182" t="s">
        <v>195</v>
      </c>
      <c r="B37" s="854" t="s">
        <v>199</v>
      </c>
      <c r="C37" s="486">
        <f>SUM(C38:C39)</f>
        <v>12000000</v>
      </c>
      <c r="D37" s="411">
        <f t="shared" ref="D37:K37" si="13">SUM(D38:D39)</f>
        <v>12000000</v>
      </c>
      <c r="E37" s="694">
        <f t="shared" si="13"/>
        <v>12000000</v>
      </c>
      <c r="F37" s="694">
        <f t="shared" si="13"/>
        <v>0</v>
      </c>
      <c r="G37" s="694">
        <f t="shared" si="13"/>
        <v>0</v>
      </c>
      <c r="H37" s="413">
        <f t="shared" si="2"/>
        <v>0</v>
      </c>
      <c r="I37" s="757">
        <f t="shared" si="13"/>
        <v>0</v>
      </c>
      <c r="J37" s="413">
        <f t="shared" si="13"/>
        <v>0</v>
      </c>
      <c r="K37" s="413">
        <f t="shared" si="13"/>
        <v>0</v>
      </c>
      <c r="L37" s="413">
        <f t="shared" ref="L37" si="14">SUM(L38:L39)</f>
        <v>0</v>
      </c>
    </row>
    <row r="38" spans="1:12" s="54" customFormat="1" ht="12.2" customHeight="1" x14ac:dyDescent="0.2">
      <c r="A38" s="1184" t="s">
        <v>322</v>
      </c>
      <c r="B38" s="854" t="s">
        <v>231</v>
      </c>
      <c r="C38" s="636">
        <v>12000000</v>
      </c>
      <c r="D38" s="755">
        <v>12000000</v>
      </c>
      <c r="E38" s="695">
        <v>12000000</v>
      </c>
      <c r="F38" s="695"/>
      <c r="G38" s="695"/>
      <c r="H38" s="652">
        <f t="shared" si="2"/>
        <v>0</v>
      </c>
      <c r="I38" s="759"/>
      <c r="J38" s="652"/>
      <c r="K38" s="652"/>
      <c r="L38" s="652"/>
    </row>
    <row r="39" spans="1:12" s="54" customFormat="1" ht="12.2" customHeight="1" x14ac:dyDescent="0.2">
      <c r="A39" s="1184" t="s">
        <v>599</v>
      </c>
      <c r="B39" s="854" t="s">
        <v>801</v>
      </c>
      <c r="C39" s="636"/>
      <c r="D39" s="755"/>
      <c r="E39" s="695"/>
      <c r="F39" s="695"/>
      <c r="G39" s="695"/>
      <c r="H39" s="652">
        <f t="shared" si="2"/>
        <v>0</v>
      </c>
      <c r="I39" s="759"/>
      <c r="J39" s="652"/>
      <c r="K39" s="652"/>
      <c r="L39" s="652"/>
    </row>
    <row r="40" spans="1:12" s="54" customFormat="1" ht="12.2" customHeight="1" thickBot="1" x14ac:dyDescent="0.25">
      <c r="A40" s="1184" t="s">
        <v>600</v>
      </c>
      <c r="B40" s="618" t="s">
        <v>118</v>
      </c>
      <c r="C40" s="636">
        <v>15000000</v>
      </c>
      <c r="D40" s="755">
        <v>15000000</v>
      </c>
      <c r="E40" s="695">
        <v>15000000</v>
      </c>
      <c r="F40" s="695"/>
      <c r="G40" s="695"/>
      <c r="H40" s="652">
        <f t="shared" si="2"/>
        <v>0</v>
      </c>
      <c r="I40" s="759"/>
      <c r="J40" s="652"/>
      <c r="K40" s="652"/>
      <c r="L40" s="652"/>
    </row>
    <row r="41" spans="1:12" s="54" customFormat="1" ht="12.2" customHeight="1" thickBot="1" x14ac:dyDescent="0.25">
      <c r="A41" s="14" t="s">
        <v>15</v>
      </c>
      <c r="B41" s="70" t="s">
        <v>624</v>
      </c>
      <c r="C41" s="110">
        <f>SUM(C42:C52)</f>
        <v>0</v>
      </c>
      <c r="D41" s="268">
        <f t="shared" ref="D41:K41" si="15">SUM(D42:D52)</f>
        <v>0</v>
      </c>
      <c r="E41" s="692">
        <f t="shared" si="15"/>
        <v>0</v>
      </c>
      <c r="F41" s="692">
        <f t="shared" si="15"/>
        <v>0</v>
      </c>
      <c r="G41" s="692">
        <f t="shared" si="15"/>
        <v>0</v>
      </c>
      <c r="H41" s="28">
        <f t="shared" si="2"/>
        <v>0</v>
      </c>
      <c r="I41" s="758">
        <f t="shared" si="15"/>
        <v>0</v>
      </c>
      <c r="J41" s="28">
        <f t="shared" si="15"/>
        <v>0</v>
      </c>
      <c r="K41" s="28">
        <f t="shared" si="15"/>
        <v>0</v>
      </c>
      <c r="L41" s="28">
        <f t="shared" ref="L41" si="16">SUM(L42:L52)</f>
        <v>0</v>
      </c>
    </row>
    <row r="42" spans="1:12" s="54" customFormat="1" ht="12.2" customHeight="1" x14ac:dyDescent="0.2">
      <c r="A42" s="12" t="s">
        <v>100</v>
      </c>
      <c r="B42" s="853" t="s">
        <v>143</v>
      </c>
      <c r="C42" s="111"/>
      <c r="D42" s="266"/>
      <c r="E42" s="693"/>
      <c r="F42" s="693"/>
      <c r="G42" s="693"/>
      <c r="H42" s="16">
        <f t="shared" si="2"/>
        <v>0</v>
      </c>
      <c r="I42" s="756"/>
      <c r="J42" s="16"/>
      <c r="K42" s="16"/>
      <c r="L42" s="16"/>
    </row>
    <row r="43" spans="1:12" s="54" customFormat="1" ht="12.2" customHeight="1" x14ac:dyDescent="0.2">
      <c r="A43" s="1182" t="s">
        <v>101</v>
      </c>
      <c r="B43" s="854" t="s">
        <v>144</v>
      </c>
      <c r="C43" s="486"/>
      <c r="D43" s="411"/>
      <c r="E43" s="694"/>
      <c r="F43" s="694"/>
      <c r="G43" s="694"/>
      <c r="H43" s="413">
        <f t="shared" si="2"/>
        <v>0</v>
      </c>
      <c r="I43" s="757"/>
      <c r="J43" s="413"/>
      <c r="K43" s="413"/>
      <c r="L43" s="413"/>
    </row>
    <row r="44" spans="1:12" s="54" customFormat="1" ht="12.2" customHeight="1" x14ac:dyDescent="0.2">
      <c r="A44" s="1182" t="s">
        <v>164</v>
      </c>
      <c r="B44" s="854" t="s">
        <v>274</v>
      </c>
      <c r="C44" s="486"/>
      <c r="D44" s="411"/>
      <c r="E44" s="694"/>
      <c r="F44" s="694"/>
      <c r="G44" s="694"/>
      <c r="H44" s="413">
        <f t="shared" si="2"/>
        <v>0</v>
      </c>
      <c r="I44" s="757"/>
      <c r="J44" s="413"/>
      <c r="K44" s="413"/>
      <c r="L44" s="413"/>
    </row>
    <row r="45" spans="1:12" s="54" customFormat="1" ht="12.2" customHeight="1" x14ac:dyDescent="0.2">
      <c r="A45" s="1182" t="s">
        <v>200</v>
      </c>
      <c r="B45" s="854" t="s">
        <v>146</v>
      </c>
      <c r="C45" s="486"/>
      <c r="D45" s="411"/>
      <c r="E45" s="694"/>
      <c r="F45" s="694"/>
      <c r="G45" s="694"/>
      <c r="H45" s="413">
        <f t="shared" si="2"/>
        <v>0</v>
      </c>
      <c r="I45" s="757"/>
      <c r="J45" s="413"/>
      <c r="K45" s="413"/>
      <c r="L45" s="413"/>
    </row>
    <row r="46" spans="1:12" s="54" customFormat="1" ht="12.2" customHeight="1" x14ac:dyDescent="0.2">
      <c r="A46" s="1182" t="s">
        <v>282</v>
      </c>
      <c r="B46" s="854" t="s">
        <v>148</v>
      </c>
      <c r="C46" s="486"/>
      <c r="D46" s="411"/>
      <c r="E46" s="694"/>
      <c r="F46" s="694"/>
      <c r="G46" s="694"/>
      <c r="H46" s="413">
        <f t="shared" si="2"/>
        <v>0</v>
      </c>
      <c r="I46" s="757"/>
      <c r="J46" s="413"/>
      <c r="K46" s="413"/>
      <c r="L46" s="413"/>
    </row>
    <row r="47" spans="1:12" s="54" customFormat="1" ht="12.2" customHeight="1" x14ac:dyDescent="0.2">
      <c r="A47" s="1182" t="s">
        <v>601</v>
      </c>
      <c r="B47" s="854" t="s">
        <v>203</v>
      </c>
      <c r="C47" s="486"/>
      <c r="D47" s="411"/>
      <c r="E47" s="694"/>
      <c r="F47" s="694"/>
      <c r="G47" s="694"/>
      <c r="H47" s="413">
        <f t="shared" si="2"/>
        <v>0</v>
      </c>
      <c r="I47" s="757"/>
      <c r="J47" s="413"/>
      <c r="K47" s="413"/>
      <c r="L47" s="413"/>
    </row>
    <row r="48" spans="1:12" s="54" customFormat="1" ht="12.2" customHeight="1" x14ac:dyDescent="0.2">
      <c r="A48" s="1182" t="s">
        <v>602</v>
      </c>
      <c r="B48" s="854" t="s">
        <v>204</v>
      </c>
      <c r="C48" s="486"/>
      <c r="D48" s="411"/>
      <c r="E48" s="694"/>
      <c r="F48" s="694"/>
      <c r="G48" s="694"/>
      <c r="H48" s="413">
        <f t="shared" si="2"/>
        <v>0</v>
      </c>
      <c r="I48" s="757"/>
      <c r="J48" s="413"/>
      <c r="K48" s="413"/>
      <c r="L48" s="413"/>
    </row>
    <row r="49" spans="1:12" s="54" customFormat="1" ht="12.2" customHeight="1" x14ac:dyDescent="0.2">
      <c r="A49" s="1182" t="s">
        <v>603</v>
      </c>
      <c r="B49" s="854" t="s">
        <v>302</v>
      </c>
      <c r="C49" s="486"/>
      <c r="D49" s="411"/>
      <c r="E49" s="694"/>
      <c r="F49" s="694"/>
      <c r="G49" s="694"/>
      <c r="H49" s="413">
        <f t="shared" si="2"/>
        <v>0</v>
      </c>
      <c r="I49" s="757"/>
      <c r="J49" s="413"/>
      <c r="K49" s="413"/>
      <c r="L49" s="413"/>
    </row>
    <row r="50" spans="1:12" s="54" customFormat="1" ht="12.2" customHeight="1" x14ac:dyDescent="0.2">
      <c r="A50" s="1182" t="s">
        <v>604</v>
      </c>
      <c r="B50" s="854" t="s">
        <v>155</v>
      </c>
      <c r="C50" s="487"/>
      <c r="D50" s="412"/>
      <c r="E50" s="699"/>
      <c r="F50" s="699"/>
      <c r="G50" s="699"/>
      <c r="H50" s="414">
        <f t="shared" si="2"/>
        <v>0</v>
      </c>
      <c r="I50" s="803"/>
      <c r="J50" s="414"/>
      <c r="K50" s="414"/>
      <c r="L50" s="414"/>
    </row>
    <row r="51" spans="1:12" s="54" customFormat="1" ht="12.2" customHeight="1" x14ac:dyDescent="0.2">
      <c r="A51" s="1184" t="s">
        <v>605</v>
      </c>
      <c r="B51" s="618" t="s">
        <v>275</v>
      </c>
      <c r="C51" s="1208"/>
      <c r="D51" s="798"/>
      <c r="E51" s="697"/>
      <c r="F51" s="697"/>
      <c r="G51" s="697"/>
      <c r="H51" s="653">
        <f t="shared" si="2"/>
        <v>0</v>
      </c>
      <c r="I51" s="804"/>
      <c r="J51" s="653"/>
      <c r="K51" s="653"/>
      <c r="L51" s="653"/>
    </row>
    <row r="52" spans="1:12" s="54" customFormat="1" ht="12.2" customHeight="1" thickBot="1" x14ac:dyDescent="0.25">
      <c r="A52" s="1184" t="s">
        <v>606</v>
      </c>
      <c r="B52" s="618" t="s">
        <v>157</v>
      </c>
      <c r="C52" s="1208"/>
      <c r="D52" s="798"/>
      <c r="E52" s="697"/>
      <c r="F52" s="697"/>
      <c r="G52" s="697"/>
      <c r="H52" s="653">
        <f t="shared" si="2"/>
        <v>0</v>
      </c>
      <c r="I52" s="804"/>
      <c r="J52" s="653"/>
      <c r="K52" s="653"/>
      <c r="L52" s="653"/>
    </row>
    <row r="53" spans="1:12" s="54" customFormat="1" ht="12.2" customHeight="1" thickBot="1" x14ac:dyDescent="0.25">
      <c r="A53" s="14" t="s">
        <v>16</v>
      </c>
      <c r="B53" s="70" t="s">
        <v>607</v>
      </c>
      <c r="C53" s="110">
        <f>SUM(C54:C58)</f>
        <v>0</v>
      </c>
      <c r="D53" s="268">
        <f t="shared" ref="D53:K53" si="17">SUM(D54:D58)</f>
        <v>0</v>
      </c>
      <c r="E53" s="692">
        <f t="shared" si="17"/>
        <v>0</v>
      </c>
      <c r="F53" s="692">
        <f t="shared" si="17"/>
        <v>0</v>
      </c>
      <c r="G53" s="692">
        <f t="shared" si="17"/>
        <v>0</v>
      </c>
      <c r="H53" s="28">
        <f t="shared" si="2"/>
        <v>0</v>
      </c>
      <c r="I53" s="758">
        <f t="shared" si="17"/>
        <v>0</v>
      </c>
      <c r="J53" s="28">
        <f t="shared" si="17"/>
        <v>0</v>
      </c>
      <c r="K53" s="28">
        <f t="shared" si="17"/>
        <v>0</v>
      </c>
      <c r="L53" s="28">
        <f t="shared" ref="L53" si="18">SUM(L54:L58)</f>
        <v>0</v>
      </c>
    </row>
    <row r="54" spans="1:12" s="54" customFormat="1" ht="12.2" customHeight="1" x14ac:dyDescent="0.2">
      <c r="A54" s="12" t="s">
        <v>89</v>
      </c>
      <c r="B54" s="853" t="s">
        <v>167</v>
      </c>
      <c r="C54" s="113"/>
      <c r="D54" s="286"/>
      <c r="E54" s="698"/>
      <c r="F54" s="698"/>
      <c r="G54" s="698"/>
      <c r="H54" s="23">
        <f t="shared" si="2"/>
        <v>0</v>
      </c>
      <c r="I54" s="805"/>
      <c r="J54" s="23"/>
      <c r="K54" s="23"/>
      <c r="L54" s="23"/>
    </row>
    <row r="55" spans="1:12" s="54" customFormat="1" ht="12.2" customHeight="1" x14ac:dyDescent="0.2">
      <c r="A55" s="1182" t="s">
        <v>102</v>
      </c>
      <c r="B55" s="854" t="s">
        <v>168</v>
      </c>
      <c r="C55" s="487"/>
      <c r="D55" s="412"/>
      <c r="E55" s="699"/>
      <c r="F55" s="699"/>
      <c r="G55" s="699"/>
      <c r="H55" s="414">
        <f t="shared" si="2"/>
        <v>0</v>
      </c>
      <c r="I55" s="803"/>
      <c r="J55" s="414"/>
      <c r="K55" s="414"/>
      <c r="L55" s="414"/>
    </row>
    <row r="56" spans="1:12" s="54" customFormat="1" ht="12.2" customHeight="1" x14ac:dyDescent="0.2">
      <c r="A56" s="1182" t="s">
        <v>103</v>
      </c>
      <c r="B56" s="854" t="s">
        <v>169</v>
      </c>
      <c r="C56" s="487"/>
      <c r="D56" s="412"/>
      <c r="E56" s="699"/>
      <c r="F56" s="699"/>
      <c r="G56" s="699"/>
      <c r="H56" s="414">
        <f t="shared" si="2"/>
        <v>0</v>
      </c>
      <c r="I56" s="803"/>
      <c r="J56" s="414"/>
      <c r="K56" s="414"/>
      <c r="L56" s="414"/>
    </row>
    <row r="57" spans="1:12" s="54" customFormat="1" ht="12.2" customHeight="1" x14ac:dyDescent="0.2">
      <c r="A57" s="1182" t="s">
        <v>201</v>
      </c>
      <c r="B57" s="854" t="s">
        <v>207</v>
      </c>
      <c r="C57" s="487"/>
      <c r="D57" s="412"/>
      <c r="E57" s="699"/>
      <c r="F57" s="699"/>
      <c r="G57" s="699"/>
      <c r="H57" s="414">
        <f t="shared" si="2"/>
        <v>0</v>
      </c>
      <c r="I57" s="803"/>
      <c r="J57" s="414"/>
      <c r="K57" s="414"/>
      <c r="L57" s="414"/>
    </row>
    <row r="58" spans="1:12" s="54" customFormat="1" ht="12.2" customHeight="1" thickBot="1" x14ac:dyDescent="0.25">
      <c r="A58" s="1184" t="s">
        <v>202</v>
      </c>
      <c r="B58" s="618" t="s">
        <v>209</v>
      </c>
      <c r="C58" s="1208"/>
      <c r="D58" s="798"/>
      <c r="E58" s="697"/>
      <c r="F58" s="697"/>
      <c r="G58" s="697"/>
      <c r="H58" s="653">
        <f t="shared" si="2"/>
        <v>0</v>
      </c>
      <c r="I58" s="804"/>
      <c r="J58" s="653"/>
      <c r="K58" s="653"/>
      <c r="L58" s="653"/>
    </row>
    <row r="59" spans="1:12" s="54" customFormat="1" ht="12.2" customHeight="1" thickBot="1" x14ac:dyDescent="0.25">
      <c r="A59" s="14" t="s">
        <v>17</v>
      </c>
      <c r="B59" s="70" t="s">
        <v>625</v>
      </c>
      <c r="C59" s="110">
        <f>SUM(C60:C61)</f>
        <v>0</v>
      </c>
      <c r="D59" s="268">
        <f t="shared" ref="D59:K59" si="19">SUM(D60:D61)</f>
        <v>0</v>
      </c>
      <c r="E59" s="692">
        <f t="shared" si="19"/>
        <v>0</v>
      </c>
      <c r="F59" s="692">
        <f t="shared" si="19"/>
        <v>0</v>
      </c>
      <c r="G59" s="692">
        <f t="shared" si="19"/>
        <v>0</v>
      </c>
      <c r="H59" s="28">
        <f t="shared" si="2"/>
        <v>0</v>
      </c>
      <c r="I59" s="758">
        <f t="shared" si="19"/>
        <v>0</v>
      </c>
      <c r="J59" s="28">
        <f t="shared" si="19"/>
        <v>0</v>
      </c>
      <c r="K59" s="28">
        <f t="shared" si="19"/>
        <v>0</v>
      </c>
      <c r="L59" s="28">
        <f t="shared" ref="L59" si="20">SUM(L60:L61)</f>
        <v>0</v>
      </c>
    </row>
    <row r="60" spans="1:12" s="54" customFormat="1" ht="12.2" customHeight="1" x14ac:dyDescent="0.2">
      <c r="A60" s="1182" t="s">
        <v>104</v>
      </c>
      <c r="B60" s="854" t="s">
        <v>210</v>
      </c>
      <c r="C60" s="486"/>
      <c r="D60" s="411"/>
      <c r="E60" s="694"/>
      <c r="F60" s="694"/>
      <c r="G60" s="694"/>
      <c r="H60" s="413">
        <f t="shared" si="2"/>
        <v>0</v>
      </c>
      <c r="I60" s="757"/>
      <c r="J60" s="413"/>
      <c r="K60" s="413"/>
      <c r="L60" s="413"/>
    </row>
    <row r="61" spans="1:12" s="54" customFormat="1" ht="12.2" customHeight="1" x14ac:dyDescent="0.2">
      <c r="A61" s="1182" t="s">
        <v>105</v>
      </c>
      <c r="B61" s="854" t="s">
        <v>211</v>
      </c>
      <c r="C61" s="486"/>
      <c r="D61" s="411"/>
      <c r="E61" s="694"/>
      <c r="F61" s="694"/>
      <c r="G61" s="694"/>
      <c r="H61" s="413">
        <f t="shared" si="2"/>
        <v>0</v>
      </c>
      <c r="I61" s="757"/>
      <c r="J61" s="413"/>
      <c r="K61" s="413"/>
      <c r="L61" s="413"/>
    </row>
    <row r="62" spans="1:12" s="54" customFormat="1" ht="12.2" customHeight="1" thickBot="1" x14ac:dyDescent="0.25">
      <c r="A62" s="1184" t="s">
        <v>608</v>
      </c>
      <c r="B62" s="618" t="s">
        <v>640</v>
      </c>
      <c r="C62" s="636"/>
      <c r="D62" s="755"/>
      <c r="E62" s="695"/>
      <c r="F62" s="695"/>
      <c r="G62" s="695"/>
      <c r="H62" s="652">
        <f t="shared" si="2"/>
        <v>0</v>
      </c>
      <c r="I62" s="759"/>
      <c r="J62" s="652"/>
      <c r="K62" s="652"/>
      <c r="L62" s="652"/>
    </row>
    <row r="63" spans="1:12" s="54" customFormat="1" ht="12.2" customHeight="1" thickBot="1" x14ac:dyDescent="0.25">
      <c r="A63" s="14" t="s">
        <v>18</v>
      </c>
      <c r="B63" s="430" t="s">
        <v>380</v>
      </c>
      <c r="C63" s="110">
        <f>SUM(C64:C65)</f>
        <v>0</v>
      </c>
      <c r="D63" s="268">
        <f t="shared" ref="D63:K63" si="21">SUM(D64:D65)</f>
        <v>0</v>
      </c>
      <c r="E63" s="692">
        <f t="shared" si="21"/>
        <v>0</v>
      </c>
      <c r="F63" s="692">
        <f t="shared" si="21"/>
        <v>0</v>
      </c>
      <c r="G63" s="692">
        <f t="shared" si="21"/>
        <v>0</v>
      </c>
      <c r="H63" s="28">
        <f t="shared" si="2"/>
        <v>0</v>
      </c>
      <c r="I63" s="758">
        <f t="shared" si="21"/>
        <v>0</v>
      </c>
      <c r="J63" s="28">
        <f t="shared" si="21"/>
        <v>0</v>
      </c>
      <c r="K63" s="28">
        <f t="shared" si="21"/>
        <v>0</v>
      </c>
      <c r="L63" s="28">
        <f t="shared" ref="L63" si="22">SUM(L64:L65)</f>
        <v>0</v>
      </c>
    </row>
    <row r="64" spans="1:12" s="54" customFormat="1" ht="12.2" customHeight="1" x14ac:dyDescent="0.2">
      <c r="A64" s="12" t="s">
        <v>107</v>
      </c>
      <c r="B64" s="854" t="s">
        <v>212</v>
      </c>
      <c r="C64" s="487"/>
      <c r="D64" s="412"/>
      <c r="E64" s="699"/>
      <c r="F64" s="699"/>
      <c r="G64" s="699"/>
      <c r="H64" s="414">
        <f t="shared" si="2"/>
        <v>0</v>
      </c>
      <c r="I64" s="803"/>
      <c r="J64" s="414"/>
      <c r="K64" s="414"/>
      <c r="L64" s="414"/>
    </row>
    <row r="65" spans="1:12" s="54" customFormat="1" ht="12.2" customHeight="1" x14ac:dyDescent="0.2">
      <c r="A65" s="1182" t="s">
        <v>108</v>
      </c>
      <c r="B65" s="854" t="s">
        <v>213</v>
      </c>
      <c r="C65" s="487"/>
      <c r="D65" s="412"/>
      <c r="E65" s="699"/>
      <c r="F65" s="699"/>
      <c r="G65" s="699"/>
      <c r="H65" s="414">
        <f t="shared" si="2"/>
        <v>0</v>
      </c>
      <c r="I65" s="803"/>
      <c r="J65" s="414"/>
      <c r="K65" s="414"/>
      <c r="L65" s="414"/>
    </row>
    <row r="66" spans="1:12" s="54" customFormat="1" ht="12.2" customHeight="1" thickBot="1" x14ac:dyDescent="0.25">
      <c r="A66" s="244" t="s">
        <v>323</v>
      </c>
      <c r="B66" s="855" t="s">
        <v>368</v>
      </c>
      <c r="C66" s="487"/>
      <c r="D66" s="412"/>
      <c r="E66" s="699"/>
      <c r="F66" s="699"/>
      <c r="G66" s="699"/>
      <c r="H66" s="414">
        <f t="shared" si="2"/>
        <v>0</v>
      </c>
      <c r="I66" s="803"/>
      <c r="J66" s="414"/>
      <c r="K66" s="414"/>
      <c r="L66" s="414"/>
    </row>
    <row r="67" spans="1:12" s="54" customFormat="1" ht="12.2" customHeight="1" thickBot="1" x14ac:dyDescent="0.25">
      <c r="A67" s="431" t="s">
        <v>19</v>
      </c>
      <c r="B67" s="856" t="s">
        <v>626</v>
      </c>
      <c r="C67" s="1202">
        <f>+C11+C25+C31+C41+C53+C59+C63</f>
        <v>2285880078</v>
      </c>
      <c r="D67" s="269">
        <f t="shared" ref="D67:K67" si="23">+D11+D25+D31+D41+D53+D59+D63</f>
        <v>2078182570</v>
      </c>
      <c r="E67" s="659">
        <f t="shared" si="23"/>
        <v>2471094426</v>
      </c>
      <c r="F67" s="659">
        <f t="shared" si="23"/>
        <v>2466009435</v>
      </c>
      <c r="G67" s="659">
        <f t="shared" si="23"/>
        <v>2390116638</v>
      </c>
      <c r="H67" s="72">
        <f t="shared" si="2"/>
        <v>-75892797</v>
      </c>
      <c r="I67" s="768">
        <f t="shared" si="23"/>
        <v>0</v>
      </c>
      <c r="J67" s="72">
        <f t="shared" si="23"/>
        <v>0</v>
      </c>
      <c r="K67" s="72">
        <f t="shared" si="23"/>
        <v>0</v>
      </c>
      <c r="L67" s="72">
        <f t="shared" ref="L67" si="24">+L11+L19+L25+L31+L41+L53+L59+L63</f>
        <v>0</v>
      </c>
    </row>
    <row r="68" spans="1:12" s="54" customFormat="1" ht="12.2" customHeight="1" thickBot="1" x14ac:dyDescent="0.25">
      <c r="A68" s="61" t="s">
        <v>20</v>
      </c>
      <c r="B68" s="430" t="s">
        <v>627</v>
      </c>
      <c r="C68" s="110">
        <f>SUM(C69:C71)</f>
        <v>0</v>
      </c>
      <c r="D68" s="268">
        <f t="shared" ref="D68:K68" si="25">SUM(D69:D71)</f>
        <v>0</v>
      </c>
      <c r="E68" s="692">
        <f t="shared" si="25"/>
        <v>0</v>
      </c>
      <c r="F68" s="692">
        <f t="shared" si="25"/>
        <v>0</v>
      </c>
      <c r="G68" s="692">
        <f t="shared" si="25"/>
        <v>0</v>
      </c>
      <c r="H68" s="28">
        <f t="shared" si="2"/>
        <v>0</v>
      </c>
      <c r="I68" s="758">
        <f t="shared" si="25"/>
        <v>0</v>
      </c>
      <c r="J68" s="28">
        <f t="shared" si="25"/>
        <v>0</v>
      </c>
      <c r="K68" s="28">
        <f t="shared" si="25"/>
        <v>0</v>
      </c>
      <c r="L68" s="28">
        <f t="shared" ref="L68" si="26">SUM(L69:L71)</f>
        <v>0</v>
      </c>
    </row>
    <row r="69" spans="1:12" s="54" customFormat="1" ht="12.2" customHeight="1" x14ac:dyDescent="0.2">
      <c r="A69" s="12" t="s">
        <v>171</v>
      </c>
      <c r="B69" s="853" t="s">
        <v>215</v>
      </c>
      <c r="C69" s="487"/>
      <c r="D69" s="412"/>
      <c r="E69" s="699"/>
      <c r="F69" s="699"/>
      <c r="G69" s="699"/>
      <c r="H69" s="414">
        <f t="shared" si="2"/>
        <v>0</v>
      </c>
      <c r="I69" s="803"/>
      <c r="J69" s="414"/>
      <c r="K69" s="414"/>
      <c r="L69" s="414"/>
    </row>
    <row r="70" spans="1:12" s="54" customFormat="1" ht="12.2" customHeight="1" x14ac:dyDescent="0.2">
      <c r="A70" s="1182" t="s">
        <v>172</v>
      </c>
      <c r="B70" s="854" t="s">
        <v>324</v>
      </c>
      <c r="C70" s="487"/>
      <c r="D70" s="412"/>
      <c r="E70" s="699"/>
      <c r="F70" s="699"/>
      <c r="G70" s="699"/>
      <c r="H70" s="414">
        <f t="shared" si="2"/>
        <v>0</v>
      </c>
      <c r="I70" s="803"/>
      <c r="J70" s="414"/>
      <c r="K70" s="414"/>
      <c r="L70" s="414"/>
    </row>
    <row r="71" spans="1:12" s="54" customFormat="1" ht="12.2" customHeight="1" thickBot="1" x14ac:dyDescent="0.25">
      <c r="A71" s="1184" t="s">
        <v>173</v>
      </c>
      <c r="B71" s="854" t="s">
        <v>513</v>
      </c>
      <c r="C71" s="487"/>
      <c r="D71" s="412"/>
      <c r="E71" s="699"/>
      <c r="F71" s="699"/>
      <c r="G71" s="699"/>
      <c r="H71" s="414">
        <f t="shared" si="2"/>
        <v>0</v>
      </c>
      <c r="I71" s="803"/>
      <c r="J71" s="414"/>
      <c r="K71" s="414"/>
      <c r="L71" s="414"/>
    </row>
    <row r="72" spans="1:12" s="54" customFormat="1" ht="12.2" customHeight="1" thickBot="1" x14ac:dyDescent="0.25">
      <c r="A72" s="61" t="s">
        <v>21</v>
      </c>
      <c r="B72" s="430" t="s">
        <v>609</v>
      </c>
      <c r="C72" s="110">
        <f>SUM(C73:C75)</f>
        <v>0</v>
      </c>
      <c r="D72" s="268">
        <f t="shared" ref="D72:K72" si="27">SUM(D73:D75)</f>
        <v>0</v>
      </c>
      <c r="E72" s="692">
        <f t="shared" si="27"/>
        <v>0</v>
      </c>
      <c r="F72" s="692">
        <f t="shared" si="27"/>
        <v>0</v>
      </c>
      <c r="G72" s="692">
        <f t="shared" si="27"/>
        <v>0</v>
      </c>
      <c r="H72" s="28">
        <f t="shared" si="2"/>
        <v>0</v>
      </c>
      <c r="I72" s="758">
        <f t="shared" si="27"/>
        <v>0</v>
      </c>
      <c r="J72" s="28">
        <f t="shared" si="27"/>
        <v>0</v>
      </c>
      <c r="K72" s="28">
        <f t="shared" si="27"/>
        <v>0</v>
      </c>
      <c r="L72" s="28">
        <f t="shared" ref="L72" si="28">SUM(L73:L75)</f>
        <v>0</v>
      </c>
    </row>
    <row r="73" spans="1:12" s="54" customFormat="1" ht="12.2" customHeight="1" x14ac:dyDescent="0.2">
      <c r="A73" s="12" t="s">
        <v>214</v>
      </c>
      <c r="B73" s="853" t="s">
        <v>218</v>
      </c>
      <c r="C73" s="487"/>
      <c r="D73" s="412"/>
      <c r="E73" s="699"/>
      <c r="F73" s="699"/>
      <c r="G73" s="699"/>
      <c r="H73" s="414">
        <f t="shared" si="2"/>
        <v>0</v>
      </c>
      <c r="I73" s="803"/>
      <c r="J73" s="414"/>
      <c r="K73" s="414"/>
      <c r="L73" s="414"/>
    </row>
    <row r="74" spans="1:12" s="54" customFormat="1" ht="12.2" customHeight="1" x14ac:dyDescent="0.2">
      <c r="A74" s="12" t="s">
        <v>638</v>
      </c>
      <c r="B74" s="853" t="s">
        <v>390</v>
      </c>
      <c r="C74" s="487"/>
      <c r="D74" s="412"/>
      <c r="E74" s="699"/>
      <c r="F74" s="699"/>
      <c r="G74" s="699"/>
      <c r="H74" s="414">
        <f t="shared" si="2"/>
        <v>0</v>
      </c>
      <c r="I74" s="803"/>
      <c r="J74" s="414"/>
      <c r="K74" s="414"/>
      <c r="L74" s="414"/>
    </row>
    <row r="75" spans="1:12" s="54" customFormat="1" ht="12.2" customHeight="1" thickBot="1" x14ac:dyDescent="0.25">
      <c r="A75" s="1182" t="s">
        <v>216</v>
      </c>
      <c r="B75" s="854" t="s">
        <v>535</v>
      </c>
      <c r="C75" s="487"/>
      <c r="D75" s="412"/>
      <c r="E75" s="699"/>
      <c r="F75" s="699"/>
      <c r="G75" s="699"/>
      <c r="H75" s="414">
        <f t="shared" si="2"/>
        <v>0</v>
      </c>
      <c r="I75" s="803"/>
      <c r="J75" s="414"/>
      <c r="K75" s="414"/>
      <c r="L75" s="414"/>
    </row>
    <row r="76" spans="1:12" s="54" customFormat="1" ht="12.2" customHeight="1" thickBot="1" x14ac:dyDescent="0.25">
      <c r="A76" s="61" t="s">
        <v>22</v>
      </c>
      <c r="B76" s="430" t="s">
        <v>610</v>
      </c>
      <c r="C76" s="110">
        <f>SUM(C77:C78)</f>
        <v>0</v>
      </c>
      <c r="D76" s="268">
        <f t="shared" ref="D76:K76" si="29">SUM(D77:D78)</f>
        <v>0</v>
      </c>
      <c r="E76" s="692">
        <f t="shared" si="29"/>
        <v>0</v>
      </c>
      <c r="F76" s="692">
        <f t="shared" si="29"/>
        <v>0</v>
      </c>
      <c r="G76" s="692">
        <f t="shared" si="29"/>
        <v>0</v>
      </c>
      <c r="H76" s="28">
        <f t="shared" ref="H76:H84" si="30">+G76-F76</f>
        <v>0</v>
      </c>
      <c r="I76" s="758">
        <f t="shared" si="29"/>
        <v>0</v>
      </c>
      <c r="J76" s="28">
        <f t="shared" si="29"/>
        <v>0</v>
      </c>
      <c r="K76" s="28">
        <f t="shared" si="29"/>
        <v>0</v>
      </c>
      <c r="L76" s="28">
        <f t="shared" ref="L76" si="31">SUM(L77:L78)</f>
        <v>0</v>
      </c>
    </row>
    <row r="77" spans="1:12" s="54" customFormat="1" ht="12.2" customHeight="1" x14ac:dyDescent="0.2">
      <c r="A77" s="12" t="s">
        <v>217</v>
      </c>
      <c r="B77" s="58" t="s">
        <v>369</v>
      </c>
      <c r="C77" s="487"/>
      <c r="D77" s="412"/>
      <c r="E77" s="699"/>
      <c r="F77" s="699"/>
      <c r="G77" s="699"/>
      <c r="H77" s="414">
        <f t="shared" si="30"/>
        <v>0</v>
      </c>
      <c r="I77" s="803"/>
      <c r="J77" s="414"/>
      <c r="K77" s="414"/>
      <c r="L77" s="414"/>
    </row>
    <row r="78" spans="1:12" s="54" customFormat="1" ht="12.2" customHeight="1" thickBot="1" x14ac:dyDescent="0.25">
      <c r="A78" s="1184" t="s">
        <v>219</v>
      </c>
      <c r="B78" s="58" t="s">
        <v>370</v>
      </c>
      <c r="C78" s="487"/>
      <c r="D78" s="412"/>
      <c r="E78" s="699"/>
      <c r="F78" s="699"/>
      <c r="G78" s="699"/>
      <c r="H78" s="414">
        <f t="shared" si="30"/>
        <v>0</v>
      </c>
      <c r="I78" s="803"/>
      <c r="J78" s="414"/>
      <c r="K78" s="414"/>
      <c r="L78" s="414"/>
    </row>
    <row r="79" spans="1:12" s="26" customFormat="1" ht="12.2" customHeight="1" thickBot="1" x14ac:dyDescent="0.25">
      <c r="A79" s="61" t="s">
        <v>23</v>
      </c>
      <c r="B79" s="430" t="s">
        <v>611</v>
      </c>
      <c r="C79" s="110">
        <f>SUM(C80:C82)</f>
        <v>0</v>
      </c>
      <c r="D79" s="268">
        <f t="shared" ref="D79:K79" si="32">SUM(D80:D82)</f>
        <v>0</v>
      </c>
      <c r="E79" s="692">
        <f t="shared" si="32"/>
        <v>0</v>
      </c>
      <c r="F79" s="692">
        <f t="shared" si="32"/>
        <v>0</v>
      </c>
      <c r="G79" s="692">
        <f t="shared" si="32"/>
        <v>0</v>
      </c>
      <c r="H79" s="28">
        <f t="shared" si="30"/>
        <v>0</v>
      </c>
      <c r="I79" s="758">
        <f t="shared" si="32"/>
        <v>0</v>
      </c>
      <c r="J79" s="28">
        <f t="shared" si="32"/>
        <v>0</v>
      </c>
      <c r="K79" s="28">
        <f t="shared" si="32"/>
        <v>0</v>
      </c>
      <c r="L79" s="28">
        <f t="shared" ref="L79" si="33">SUM(L80:L82)</f>
        <v>0</v>
      </c>
    </row>
    <row r="80" spans="1:12" s="54" customFormat="1" ht="12.2" customHeight="1" x14ac:dyDescent="0.2">
      <c r="A80" s="12" t="s">
        <v>220</v>
      </c>
      <c r="B80" s="853" t="s">
        <v>303</v>
      </c>
      <c r="C80" s="487"/>
      <c r="D80" s="412"/>
      <c r="E80" s="699"/>
      <c r="F80" s="699"/>
      <c r="G80" s="699"/>
      <c r="H80" s="414">
        <f t="shared" si="30"/>
        <v>0</v>
      </c>
      <c r="I80" s="803"/>
      <c r="J80" s="414"/>
      <c r="K80" s="414"/>
      <c r="L80" s="414"/>
    </row>
    <row r="81" spans="1:14" s="54" customFormat="1" ht="12.2" customHeight="1" x14ac:dyDescent="0.2">
      <c r="A81" s="1182" t="s">
        <v>221</v>
      </c>
      <c r="B81" s="854" t="s">
        <v>304</v>
      </c>
      <c r="C81" s="487"/>
      <c r="D81" s="412"/>
      <c r="E81" s="699"/>
      <c r="F81" s="699"/>
      <c r="G81" s="699"/>
      <c r="H81" s="414">
        <f t="shared" si="30"/>
        <v>0</v>
      </c>
      <c r="I81" s="803"/>
      <c r="J81" s="414"/>
      <c r="K81" s="414"/>
      <c r="L81" s="414"/>
    </row>
    <row r="82" spans="1:14" s="54" customFormat="1" ht="12.2" customHeight="1" thickBot="1" x14ac:dyDescent="0.25">
      <c r="A82" s="1184" t="s">
        <v>325</v>
      </c>
      <c r="B82" s="618" t="s">
        <v>378</v>
      </c>
      <c r="C82" s="487"/>
      <c r="D82" s="412"/>
      <c r="E82" s="699"/>
      <c r="F82" s="699"/>
      <c r="G82" s="699"/>
      <c r="H82" s="414">
        <f t="shared" si="30"/>
        <v>0</v>
      </c>
      <c r="I82" s="803"/>
      <c r="J82" s="414"/>
      <c r="K82" s="414"/>
      <c r="L82" s="414"/>
    </row>
    <row r="83" spans="1:14" s="26" customFormat="1" ht="12.2" customHeight="1" thickBot="1" x14ac:dyDescent="0.25">
      <c r="A83" s="61" t="s">
        <v>24</v>
      </c>
      <c r="B83" s="430" t="s">
        <v>612</v>
      </c>
      <c r="C83" s="1202">
        <f>+C68+C72+C76+C79</f>
        <v>0</v>
      </c>
      <c r="D83" s="269">
        <f t="shared" ref="D83:K83" si="34">+D68+D72+D76+D79</f>
        <v>0</v>
      </c>
      <c r="E83" s="659">
        <f t="shared" si="34"/>
        <v>0</v>
      </c>
      <c r="F83" s="659">
        <f t="shared" si="34"/>
        <v>0</v>
      </c>
      <c r="G83" s="659">
        <f t="shared" si="34"/>
        <v>0</v>
      </c>
      <c r="H83" s="72">
        <f t="shared" si="30"/>
        <v>0</v>
      </c>
      <c r="I83" s="768">
        <f t="shared" si="34"/>
        <v>0</v>
      </c>
      <c r="J83" s="72">
        <f t="shared" si="34"/>
        <v>0</v>
      </c>
      <c r="K83" s="72">
        <f t="shared" si="34"/>
        <v>0</v>
      </c>
      <c r="L83" s="72">
        <f t="shared" ref="L83" si="35">+L68+L72+L76+L79</f>
        <v>0</v>
      </c>
    </row>
    <row r="84" spans="1:14" s="26" customFormat="1" ht="12.2" customHeight="1" thickBot="1" x14ac:dyDescent="0.25">
      <c r="A84" s="78" t="s">
        <v>25</v>
      </c>
      <c r="B84" s="688" t="s">
        <v>633</v>
      </c>
      <c r="C84" s="1202">
        <f>+C67+C83</f>
        <v>2285880078</v>
      </c>
      <c r="D84" s="754">
        <f t="shared" ref="D84:K84" si="36">+D67+D83</f>
        <v>2078182570</v>
      </c>
      <c r="E84" s="659">
        <f t="shared" si="36"/>
        <v>2471094426</v>
      </c>
      <c r="F84" s="659">
        <f t="shared" si="36"/>
        <v>2466009435</v>
      </c>
      <c r="G84" s="659">
        <f t="shared" si="36"/>
        <v>2390116638</v>
      </c>
      <c r="H84" s="72">
        <f t="shared" si="30"/>
        <v>-75892797</v>
      </c>
      <c r="I84" s="768">
        <f t="shared" si="36"/>
        <v>0</v>
      </c>
      <c r="J84" s="72">
        <f t="shared" si="36"/>
        <v>0</v>
      </c>
      <c r="K84" s="72">
        <f t="shared" si="36"/>
        <v>0</v>
      </c>
      <c r="L84" s="72">
        <f t="shared" ref="L84" si="37">+L67+L83</f>
        <v>0</v>
      </c>
      <c r="N84" s="108" t="b">
        <f>G84=G132</f>
        <v>1</v>
      </c>
    </row>
    <row r="85" spans="1:14" s="54" customFormat="1" ht="15" customHeight="1" x14ac:dyDescent="0.2">
      <c r="A85" s="359"/>
      <c r="B85" s="360"/>
      <c r="C85" s="145"/>
      <c r="D85" s="64"/>
      <c r="E85" s="64"/>
      <c r="F85" s="64"/>
      <c r="G85" s="64"/>
      <c r="H85" s="145"/>
      <c r="I85" s="145"/>
      <c r="J85" s="145"/>
      <c r="K85" s="145"/>
      <c r="L85" s="145"/>
    </row>
    <row r="86" spans="1:14" ht="13.5" thickBot="1" x14ac:dyDescent="0.25">
      <c r="A86" s="1800"/>
      <c r="B86" s="1800"/>
      <c r="C86" s="1800"/>
      <c r="D86" s="1800"/>
      <c r="E86" s="1800"/>
      <c r="F86" s="1800"/>
      <c r="G86" s="1800"/>
      <c r="H86" s="1800"/>
      <c r="I86" s="25"/>
      <c r="J86" s="25"/>
      <c r="K86" s="25"/>
      <c r="L86" s="25"/>
    </row>
    <row r="87" spans="1:14" s="681" customFormat="1" ht="60.75" thickBot="1" x14ac:dyDescent="0.25">
      <c r="A87" s="771"/>
      <c r="B87" s="772" t="s">
        <v>38</v>
      </c>
      <c r="C87" s="21" t="str">
        <f>C8</f>
        <v>2023. évi eredeti előirányzat
2/2023. (II.14.)</v>
      </c>
      <c r="D87" s="238" t="str">
        <f t="shared" ref="D87:L87" si="38">D8</f>
        <v>Módosított előirányzat a 14/2023.  (VI.29.)  rendelet szerint</v>
      </c>
      <c r="E87" s="21" t="str">
        <f t="shared" si="38"/>
        <v>Módosított előirányzat a 18/2023. (IX.26.)  rendelet szerint</v>
      </c>
      <c r="F87" s="21" t="str">
        <f t="shared" si="38"/>
        <v>Módosított előirányzat a 23/2023. (XII.14.)  rendelet szerint</v>
      </c>
      <c r="G87" s="21" t="str">
        <f t="shared" si="38"/>
        <v>Módosított előirányzat a …../2024. (II…..)  rendelet szerint</v>
      </c>
      <c r="H87" s="34" t="str">
        <f t="shared" si="38"/>
        <v>Változás a 23/2023. (XII.14) rendelethez képest</v>
      </c>
      <c r="I87" s="238" t="str">
        <f t="shared" si="38"/>
        <v>2023. évi teljesítés              2023.06.30-ig</v>
      </c>
      <c r="J87" s="21" t="str">
        <f t="shared" si="38"/>
        <v>2023. évi teljesítés              2023.09.30-ig</v>
      </c>
      <c r="K87" s="21" t="str">
        <f t="shared" si="38"/>
        <v>2023. évi teljesítés              2023.12.31-ig</v>
      </c>
      <c r="L87" s="21" t="str">
        <f t="shared" si="38"/>
        <v>Teljesítés %-a</v>
      </c>
    </row>
    <row r="88" spans="1:14" s="33" customFormat="1" ht="12.2" customHeight="1" thickBot="1" x14ac:dyDescent="0.25">
      <c r="A88" s="74" t="s">
        <v>12</v>
      </c>
      <c r="B88" s="981" t="s">
        <v>547</v>
      </c>
      <c r="C88" s="1200">
        <f>C89+C91+C92+C93+C94</f>
        <v>1045432953</v>
      </c>
      <c r="D88" s="264">
        <f t="shared" ref="D88:K88" si="39">D89+D91+D92+D93+D94</f>
        <v>1022464245</v>
      </c>
      <c r="E88" s="700">
        <f t="shared" si="39"/>
        <v>1130569095</v>
      </c>
      <c r="F88" s="700">
        <f t="shared" si="39"/>
        <v>1137369654</v>
      </c>
      <c r="G88" s="700">
        <f t="shared" si="39"/>
        <v>1115286882</v>
      </c>
      <c r="H88" s="75">
        <f t="shared" ref="H88:H134" si="40">+G88-F88</f>
        <v>-22082772</v>
      </c>
      <c r="I88" s="807">
        <f t="shared" si="39"/>
        <v>0</v>
      </c>
      <c r="J88" s="75">
        <f t="shared" si="39"/>
        <v>0</v>
      </c>
      <c r="K88" s="75">
        <f t="shared" si="39"/>
        <v>0</v>
      </c>
      <c r="L88" s="75">
        <f t="shared" ref="L88" si="41">L89+L91+L92+L93+L94+L101</f>
        <v>0</v>
      </c>
    </row>
    <row r="89" spans="1:14" ht="12.2" customHeight="1" x14ac:dyDescent="0.2">
      <c r="A89" s="96" t="s">
        <v>91</v>
      </c>
      <c r="B89" s="52" t="s">
        <v>68</v>
      </c>
      <c r="C89" s="114">
        <v>64886059</v>
      </c>
      <c r="D89" s="265">
        <v>64886059</v>
      </c>
      <c r="E89" s="701">
        <f>64886059-150000+150000</f>
        <v>64886059</v>
      </c>
      <c r="F89" s="701">
        <f>64886059-450000-342000-468000</f>
        <v>63626059</v>
      </c>
      <c r="G89" s="701">
        <f>63626059+270000</f>
        <v>63896059</v>
      </c>
      <c r="H89" s="76">
        <f t="shared" si="40"/>
        <v>270000</v>
      </c>
      <c r="I89" s="808"/>
      <c r="J89" s="76"/>
      <c r="K89" s="76"/>
      <c r="L89" s="76"/>
      <c r="M89" s="25">
        <v>152371888</v>
      </c>
      <c r="N89" s="18">
        <f>+M89-G89</f>
        <v>88475829</v>
      </c>
    </row>
    <row r="90" spans="1:14" ht="12.2" customHeight="1" x14ac:dyDescent="0.2">
      <c r="A90" s="1182" t="s">
        <v>305</v>
      </c>
      <c r="B90" s="418" t="s">
        <v>270</v>
      </c>
      <c r="C90" s="111"/>
      <c r="D90" s="266"/>
      <c r="E90" s="693"/>
      <c r="F90" s="693"/>
      <c r="G90" s="693"/>
      <c r="H90" s="16">
        <f t="shared" si="40"/>
        <v>0</v>
      </c>
      <c r="I90" s="756"/>
      <c r="J90" s="16"/>
      <c r="K90" s="16"/>
      <c r="L90" s="16"/>
    </row>
    <row r="91" spans="1:14" ht="12.2" customHeight="1" x14ac:dyDescent="0.2">
      <c r="A91" s="1182" t="s">
        <v>92</v>
      </c>
      <c r="B91" s="415" t="s">
        <v>87</v>
      </c>
      <c r="C91" s="486">
        <v>17542669</v>
      </c>
      <c r="D91" s="411">
        <v>17542669</v>
      </c>
      <c r="E91" s="694">
        <v>17542669</v>
      </c>
      <c r="F91" s="694">
        <v>17542669</v>
      </c>
      <c r="G91" s="694">
        <v>17542669</v>
      </c>
      <c r="H91" s="413">
        <f t="shared" si="40"/>
        <v>0</v>
      </c>
      <c r="I91" s="757"/>
      <c r="J91" s="413"/>
      <c r="K91" s="413"/>
      <c r="L91" s="413"/>
      <c r="M91" s="25">
        <v>25737104</v>
      </c>
      <c r="N91" s="18">
        <f>+M91-G91</f>
        <v>8194435</v>
      </c>
    </row>
    <row r="92" spans="1:14" ht="12.2" customHeight="1" x14ac:dyDescent="0.2">
      <c r="A92" s="1182" t="s">
        <v>93</v>
      </c>
      <c r="B92" s="415" t="s">
        <v>69</v>
      </c>
      <c r="C92" s="636">
        <v>244172847</v>
      </c>
      <c r="D92" s="755">
        <v>244172847</v>
      </c>
      <c r="E92" s="695">
        <f>244172847-150000</f>
        <v>244022847</v>
      </c>
      <c r="F92" s="695">
        <v>244022847</v>
      </c>
      <c r="G92" s="695">
        <f>244022847+8047228</f>
        <v>252070075</v>
      </c>
      <c r="H92" s="652">
        <f t="shared" si="40"/>
        <v>8047228</v>
      </c>
      <c r="I92" s="759"/>
      <c r="J92" s="652"/>
      <c r="K92" s="652"/>
      <c r="L92" s="652"/>
      <c r="M92" s="25">
        <v>636641889</v>
      </c>
      <c r="N92" s="18">
        <f>+M92-G92</f>
        <v>384571814</v>
      </c>
    </row>
    <row r="93" spans="1:14" ht="12.2" customHeight="1" x14ac:dyDescent="0.2">
      <c r="A93" s="1182" t="s">
        <v>90</v>
      </c>
      <c r="B93" s="415" t="s">
        <v>80</v>
      </c>
      <c r="C93" s="636">
        <v>170066480</v>
      </c>
      <c r="D93" s="755">
        <v>170066480</v>
      </c>
      <c r="E93" s="695">
        <v>170066480</v>
      </c>
      <c r="F93" s="695">
        <v>170066480</v>
      </c>
      <c r="G93" s="695">
        <f>170066480-30400000</f>
        <v>139666480</v>
      </c>
      <c r="H93" s="652">
        <f t="shared" si="40"/>
        <v>-30400000</v>
      </c>
      <c r="I93" s="759"/>
      <c r="J93" s="652"/>
      <c r="K93" s="652"/>
      <c r="L93" s="652"/>
      <c r="M93" s="25">
        <v>214443375</v>
      </c>
      <c r="N93" s="18">
        <f>+M93-G93</f>
        <v>74776895</v>
      </c>
    </row>
    <row r="94" spans="1:14" ht="12.2" customHeight="1" x14ac:dyDescent="0.2">
      <c r="A94" s="1182" t="s">
        <v>147</v>
      </c>
      <c r="B94" s="53" t="s">
        <v>88</v>
      </c>
      <c r="C94" s="636">
        <f>SUM(C95:C101)</f>
        <v>548764898</v>
      </c>
      <c r="D94" s="755">
        <f>SUM(D95:D101)</f>
        <v>525796190</v>
      </c>
      <c r="E94" s="755">
        <f t="shared" ref="E94:G94" si="42">SUM(E95:E101)</f>
        <v>634051040</v>
      </c>
      <c r="F94" s="755">
        <f t="shared" si="42"/>
        <v>642111599</v>
      </c>
      <c r="G94" s="755">
        <f t="shared" si="42"/>
        <v>642111599</v>
      </c>
      <c r="H94" s="652">
        <f t="shared" si="40"/>
        <v>0</v>
      </c>
      <c r="I94" s="759">
        <f t="shared" ref="I94:K94" si="43">SUM(I95:I101)</f>
        <v>0</v>
      </c>
      <c r="J94" s="652">
        <f t="shared" si="43"/>
        <v>0</v>
      </c>
      <c r="K94" s="652">
        <f t="shared" si="43"/>
        <v>0</v>
      </c>
      <c r="L94" s="652">
        <f t="shared" ref="L94" si="44">SUM(L95:L100)</f>
        <v>0</v>
      </c>
    </row>
    <row r="95" spans="1:14" ht="12.2" customHeight="1" x14ac:dyDescent="0.2">
      <c r="A95" s="1182" t="s">
        <v>306</v>
      </c>
      <c r="B95" s="830" t="s">
        <v>554</v>
      </c>
      <c r="C95" s="636"/>
      <c r="D95" s="755"/>
      <c r="E95" s="695"/>
      <c r="F95" s="695"/>
      <c r="G95" s="695"/>
      <c r="H95" s="652">
        <f t="shared" si="40"/>
        <v>0</v>
      </c>
      <c r="I95" s="759"/>
      <c r="J95" s="652"/>
      <c r="K95" s="652"/>
      <c r="L95" s="652"/>
    </row>
    <row r="96" spans="1:14" ht="12.2" customHeight="1" x14ac:dyDescent="0.2">
      <c r="A96" s="1182" t="s">
        <v>307</v>
      </c>
      <c r="B96" s="982" t="s">
        <v>645</v>
      </c>
      <c r="C96" s="636"/>
      <c r="D96" s="755"/>
      <c r="E96" s="695"/>
      <c r="F96" s="695"/>
      <c r="G96" s="695"/>
      <c r="H96" s="652">
        <f t="shared" si="40"/>
        <v>0</v>
      </c>
      <c r="I96" s="759"/>
      <c r="J96" s="652"/>
      <c r="K96" s="652"/>
      <c r="L96" s="652"/>
    </row>
    <row r="97" spans="1:15" ht="12.2" customHeight="1" x14ac:dyDescent="0.2">
      <c r="A97" s="1182" t="s">
        <v>308</v>
      </c>
      <c r="B97" s="982" t="s">
        <v>644</v>
      </c>
      <c r="C97" s="636"/>
      <c r="D97" s="755"/>
      <c r="E97" s="695"/>
      <c r="F97" s="695"/>
      <c r="G97" s="695"/>
      <c r="H97" s="652">
        <f t="shared" si="40"/>
        <v>0</v>
      </c>
      <c r="I97" s="759"/>
      <c r="J97" s="652"/>
      <c r="K97" s="652"/>
      <c r="L97" s="652"/>
    </row>
    <row r="98" spans="1:15" ht="12.2" customHeight="1" x14ac:dyDescent="0.2">
      <c r="A98" s="1182" t="s">
        <v>309</v>
      </c>
      <c r="B98" s="982" t="s">
        <v>643</v>
      </c>
      <c r="C98" s="636">
        <v>30030000</v>
      </c>
      <c r="D98" s="755">
        <f>30030000+23382-30000000</f>
        <v>53382</v>
      </c>
      <c r="E98" s="636">
        <f>53382+67200000</f>
        <v>67253382</v>
      </c>
      <c r="F98" s="695">
        <f>67253382+60559</f>
        <v>67313941</v>
      </c>
      <c r="G98" s="695">
        <v>67313941</v>
      </c>
      <c r="H98" s="652">
        <f t="shared" si="40"/>
        <v>0</v>
      </c>
      <c r="I98" s="759"/>
      <c r="J98" s="652"/>
      <c r="K98" s="652"/>
      <c r="L98" s="652"/>
      <c r="M98" s="25">
        <v>74971199</v>
      </c>
      <c r="N98" s="18">
        <f>+M98-G98</f>
        <v>7657258</v>
      </c>
    </row>
    <row r="99" spans="1:15" ht="12.2" customHeight="1" x14ac:dyDescent="0.2">
      <c r="A99" s="1182" t="s">
        <v>310</v>
      </c>
      <c r="B99" s="982" t="s">
        <v>648</v>
      </c>
      <c r="C99" s="636"/>
      <c r="D99" s="755"/>
      <c r="E99" s="636"/>
      <c r="F99" s="695"/>
      <c r="G99" s="695"/>
      <c r="H99" s="652">
        <f t="shared" si="40"/>
        <v>0</v>
      </c>
      <c r="I99" s="759"/>
      <c r="J99" s="652"/>
      <c r="K99" s="652"/>
      <c r="L99" s="652"/>
    </row>
    <row r="100" spans="1:15" ht="12.2" customHeight="1" x14ac:dyDescent="0.2">
      <c r="A100" s="1182" t="s">
        <v>361</v>
      </c>
      <c r="B100" s="982" t="s">
        <v>642</v>
      </c>
      <c r="C100" s="636">
        <v>518734898</v>
      </c>
      <c r="D100" s="755">
        <f>518734898-500000-1000000-26667490-1100000-298600+3000000+22500000+1750000+800000-1476000+10000000</f>
        <v>525742808</v>
      </c>
      <c r="E100" s="636">
        <f>525742808+3000000+22272000+15782850</f>
        <v>566797658</v>
      </c>
      <c r="F100" s="695">
        <f>566797658+8000000</f>
        <v>574797658</v>
      </c>
      <c r="G100" s="695">
        <v>574797658</v>
      </c>
      <c r="H100" s="652">
        <f t="shared" si="40"/>
        <v>0</v>
      </c>
      <c r="I100" s="759"/>
      <c r="J100" s="652"/>
      <c r="K100" s="652"/>
      <c r="L100" s="652"/>
      <c r="M100" s="25">
        <v>1667582009</v>
      </c>
      <c r="N100" s="18">
        <f>+M100-G100</f>
        <v>1092784351</v>
      </c>
    </row>
    <row r="101" spans="1:15" ht="12.2" customHeight="1" x14ac:dyDescent="0.2">
      <c r="A101" s="1182" t="s">
        <v>613</v>
      </c>
      <c r="B101" s="983" t="s">
        <v>647</v>
      </c>
      <c r="C101" s="1207">
        <f>+C102+C103</f>
        <v>0</v>
      </c>
      <c r="D101" s="799">
        <f t="shared" ref="D101:K101" si="45">+D102+D103</f>
        <v>0</v>
      </c>
      <c r="E101" s="702">
        <v>0</v>
      </c>
      <c r="F101" s="702">
        <f t="shared" si="45"/>
        <v>0</v>
      </c>
      <c r="G101" s="702">
        <f t="shared" si="45"/>
        <v>0</v>
      </c>
      <c r="H101" s="654">
        <f t="shared" si="40"/>
        <v>0</v>
      </c>
      <c r="I101" s="991">
        <f t="shared" si="45"/>
        <v>0</v>
      </c>
      <c r="J101" s="654">
        <f t="shared" si="45"/>
        <v>0</v>
      </c>
      <c r="K101" s="654">
        <f t="shared" si="45"/>
        <v>0</v>
      </c>
      <c r="L101" s="654">
        <f t="shared" ref="L101" si="46">+L102+L103</f>
        <v>0</v>
      </c>
    </row>
    <row r="102" spans="1:15" ht="12.75" customHeight="1" x14ac:dyDescent="0.2">
      <c r="A102" s="12" t="s">
        <v>614</v>
      </c>
      <c r="B102" s="984" t="s">
        <v>615</v>
      </c>
      <c r="C102" s="111"/>
      <c r="D102" s="266"/>
      <c r="E102" s="693"/>
      <c r="F102" s="693"/>
      <c r="G102" s="693"/>
      <c r="H102" s="16">
        <f t="shared" si="40"/>
        <v>0</v>
      </c>
      <c r="I102" s="756"/>
      <c r="J102" s="16"/>
      <c r="K102" s="16"/>
      <c r="L102" s="16"/>
    </row>
    <row r="103" spans="1:15" ht="12.75" customHeight="1" x14ac:dyDescent="0.2">
      <c r="A103" s="1184" t="s">
        <v>616</v>
      </c>
      <c r="B103" s="985" t="s">
        <v>617</v>
      </c>
      <c r="C103" s="486">
        <f>SUM(C104:C105)</f>
        <v>0</v>
      </c>
      <c r="D103" s="411">
        <f t="shared" ref="D103:K103" si="47">SUM(D104:D105)</f>
        <v>0</v>
      </c>
      <c r="E103" s="694">
        <f t="shared" si="47"/>
        <v>0</v>
      </c>
      <c r="F103" s="694">
        <f t="shared" si="47"/>
        <v>0</v>
      </c>
      <c r="G103" s="694">
        <f t="shared" si="47"/>
        <v>0</v>
      </c>
      <c r="H103" s="413">
        <f t="shared" si="40"/>
        <v>0</v>
      </c>
      <c r="I103" s="757">
        <f t="shared" si="47"/>
        <v>0</v>
      </c>
      <c r="J103" s="413">
        <f t="shared" si="47"/>
        <v>0</v>
      </c>
      <c r="K103" s="413">
        <f t="shared" si="47"/>
        <v>0</v>
      </c>
      <c r="L103" s="413">
        <f t="shared" ref="L103" si="48">SUM(L104:L105)</f>
        <v>0</v>
      </c>
    </row>
    <row r="104" spans="1:15" ht="12.75" customHeight="1" x14ac:dyDescent="0.2">
      <c r="A104" s="1184" t="s">
        <v>618</v>
      </c>
      <c r="B104" s="986" t="s">
        <v>646</v>
      </c>
      <c r="C104" s="486"/>
      <c r="D104" s="411"/>
      <c r="E104" s="694"/>
      <c r="F104" s="694"/>
      <c r="G104" s="694"/>
      <c r="H104" s="413">
        <f t="shared" si="40"/>
        <v>0</v>
      </c>
      <c r="I104" s="757"/>
      <c r="J104" s="413"/>
      <c r="K104" s="413"/>
      <c r="L104" s="413"/>
    </row>
    <row r="105" spans="1:15" ht="12.75" customHeight="1" thickBot="1" x14ac:dyDescent="0.25">
      <c r="A105" s="1184" t="s">
        <v>619</v>
      </c>
      <c r="B105" s="986" t="s">
        <v>634</v>
      </c>
      <c r="C105" s="486"/>
      <c r="D105" s="411"/>
      <c r="E105" s="694"/>
      <c r="F105" s="694"/>
      <c r="G105" s="694"/>
      <c r="H105" s="413">
        <f t="shared" si="40"/>
        <v>0</v>
      </c>
      <c r="I105" s="757"/>
      <c r="J105" s="413"/>
      <c r="K105" s="413"/>
      <c r="L105" s="413"/>
    </row>
    <row r="106" spans="1:15" ht="12.2" customHeight="1" thickBot="1" x14ac:dyDescent="0.25">
      <c r="A106" s="14" t="s">
        <v>13</v>
      </c>
      <c r="B106" s="97" t="s">
        <v>395</v>
      </c>
      <c r="C106" s="110">
        <f>+C107+C109+C111</f>
        <v>427000000</v>
      </c>
      <c r="D106" s="268">
        <f t="shared" ref="D106:K106" si="49">+D107+D109+D111</f>
        <v>459500000</v>
      </c>
      <c r="E106" s="692">
        <f t="shared" si="49"/>
        <v>528217882</v>
      </c>
      <c r="F106" s="692">
        <f t="shared" si="49"/>
        <v>528217882</v>
      </c>
      <c r="G106" s="692">
        <f t="shared" si="49"/>
        <v>550570654</v>
      </c>
      <c r="H106" s="28">
        <f t="shared" si="40"/>
        <v>22352772</v>
      </c>
      <c r="I106" s="758">
        <f t="shared" si="49"/>
        <v>0</v>
      </c>
      <c r="J106" s="28">
        <f t="shared" si="49"/>
        <v>0</v>
      </c>
      <c r="K106" s="28">
        <f t="shared" si="49"/>
        <v>0</v>
      </c>
      <c r="L106" s="28">
        <f t="shared" ref="L106" si="50">+L107+L109+L111</f>
        <v>0</v>
      </c>
    </row>
    <row r="107" spans="1:15" ht="12.2" customHeight="1" x14ac:dyDescent="0.2">
      <c r="A107" s="12" t="s">
        <v>94</v>
      </c>
      <c r="B107" s="415" t="s">
        <v>119</v>
      </c>
      <c r="C107" s="111">
        <v>45000000</v>
      </c>
      <c r="D107" s="266">
        <v>45000000</v>
      </c>
      <c r="E107" s="693">
        <f>45000000-1000000-3282118</f>
        <v>40717882</v>
      </c>
      <c r="F107" s="693">
        <v>40717882</v>
      </c>
      <c r="G107" s="693">
        <f>40717882-8047228</f>
        <v>32670654</v>
      </c>
      <c r="H107" s="16">
        <f t="shared" si="40"/>
        <v>-8047228</v>
      </c>
      <c r="I107" s="756"/>
      <c r="J107" s="16"/>
      <c r="K107" s="16"/>
      <c r="L107" s="16"/>
    </row>
    <row r="108" spans="1:15" ht="12.2" customHeight="1" x14ac:dyDescent="0.2">
      <c r="A108" s="12" t="s">
        <v>316</v>
      </c>
      <c r="B108" s="985" t="s">
        <v>225</v>
      </c>
      <c r="C108" s="111"/>
      <c r="D108" s="266"/>
      <c r="E108" s="693"/>
      <c r="F108" s="693"/>
      <c r="G108" s="693"/>
      <c r="H108" s="16">
        <f t="shared" si="40"/>
        <v>0</v>
      </c>
      <c r="I108" s="756"/>
      <c r="J108" s="16"/>
      <c r="K108" s="16"/>
      <c r="L108" s="16"/>
    </row>
    <row r="109" spans="1:15" ht="12.2" customHeight="1" x14ac:dyDescent="0.2">
      <c r="A109" s="12" t="s">
        <v>95</v>
      </c>
      <c r="B109" s="437" t="s">
        <v>2</v>
      </c>
      <c r="C109" s="486"/>
      <c r="D109" s="411"/>
      <c r="E109" s="694"/>
      <c r="F109" s="694"/>
      <c r="G109" s="694"/>
      <c r="H109" s="413">
        <f t="shared" si="40"/>
        <v>0</v>
      </c>
      <c r="I109" s="757"/>
      <c r="J109" s="413"/>
      <c r="K109" s="413"/>
      <c r="L109" s="413"/>
    </row>
    <row r="110" spans="1:15" ht="12.2" customHeight="1" x14ac:dyDescent="0.2">
      <c r="A110" s="12" t="s">
        <v>315</v>
      </c>
      <c r="B110" s="985" t="s">
        <v>396</v>
      </c>
      <c r="C110" s="486"/>
      <c r="D110" s="411"/>
      <c r="E110" s="694"/>
      <c r="F110" s="694"/>
      <c r="G110" s="694"/>
      <c r="H110" s="413">
        <f t="shared" si="40"/>
        <v>0</v>
      </c>
      <c r="I110" s="757"/>
      <c r="J110" s="413"/>
      <c r="K110" s="413"/>
      <c r="L110" s="413"/>
    </row>
    <row r="111" spans="1:15" ht="12.2" customHeight="1" x14ac:dyDescent="0.2">
      <c r="A111" s="12" t="s">
        <v>96</v>
      </c>
      <c r="B111" s="618" t="s">
        <v>268</v>
      </c>
      <c r="C111" s="486">
        <f>+C112+C113+C114+C115</f>
        <v>382000000</v>
      </c>
      <c r="D111" s="411">
        <f t="shared" ref="D111:K111" si="51">+D112+D113+D114+D115</f>
        <v>414500000</v>
      </c>
      <c r="E111" s="694">
        <f t="shared" si="51"/>
        <v>487500000</v>
      </c>
      <c r="F111" s="694">
        <f t="shared" si="51"/>
        <v>487500000</v>
      </c>
      <c r="G111" s="694">
        <f t="shared" si="51"/>
        <v>517900000</v>
      </c>
      <c r="H111" s="413">
        <f t="shared" si="40"/>
        <v>30400000</v>
      </c>
      <c r="I111" s="757">
        <f t="shared" si="51"/>
        <v>0</v>
      </c>
      <c r="J111" s="413">
        <f t="shared" si="51"/>
        <v>0</v>
      </c>
      <c r="K111" s="413">
        <f t="shared" si="51"/>
        <v>0</v>
      </c>
      <c r="L111" s="413"/>
      <c r="O111" s="18"/>
    </row>
    <row r="112" spans="1:15" ht="12.2" customHeight="1" x14ac:dyDescent="0.2">
      <c r="A112" s="12" t="s">
        <v>317</v>
      </c>
      <c r="B112" s="434" t="s">
        <v>226</v>
      </c>
      <c r="C112" s="486"/>
      <c r="D112" s="411"/>
      <c r="E112" s="694"/>
      <c r="F112" s="694"/>
      <c r="G112" s="694"/>
      <c r="H112" s="413">
        <f t="shared" si="40"/>
        <v>0</v>
      </c>
      <c r="I112" s="757"/>
      <c r="J112" s="413"/>
      <c r="K112" s="413"/>
      <c r="L112" s="413"/>
    </row>
    <row r="113" spans="1:16" ht="12.2" customHeight="1" x14ac:dyDescent="0.2">
      <c r="A113" s="12" t="s">
        <v>318</v>
      </c>
      <c r="B113" s="434" t="s">
        <v>227</v>
      </c>
      <c r="C113" s="486"/>
      <c r="D113" s="411">
        <f>30000000</f>
        <v>30000000</v>
      </c>
      <c r="E113" s="694">
        <f>30000000</f>
        <v>30000000</v>
      </c>
      <c r="F113" s="694">
        <v>30000000</v>
      </c>
      <c r="G113" s="694">
        <v>30000000</v>
      </c>
      <c r="H113" s="413">
        <f t="shared" si="40"/>
        <v>0</v>
      </c>
      <c r="I113" s="757"/>
      <c r="J113" s="413"/>
      <c r="K113" s="413"/>
      <c r="L113" s="413"/>
    </row>
    <row r="114" spans="1:16" ht="12.2" customHeight="1" x14ac:dyDescent="0.2">
      <c r="A114" s="12" t="s">
        <v>319</v>
      </c>
      <c r="B114" s="434" t="s">
        <v>224</v>
      </c>
      <c r="C114" s="486">
        <f>208000000+16000000</f>
        <v>224000000</v>
      </c>
      <c r="D114" s="411">
        <v>224000000</v>
      </c>
      <c r="E114" s="694">
        <f>224000000+40000000</f>
        <v>264000000</v>
      </c>
      <c r="F114" s="694">
        <v>264000000</v>
      </c>
      <c r="G114" s="694">
        <f>264000000+27600000</f>
        <v>291600000</v>
      </c>
      <c r="H114" s="413">
        <f t="shared" si="40"/>
        <v>27600000</v>
      </c>
      <c r="I114" s="757"/>
      <c r="J114" s="413"/>
      <c r="K114" s="413"/>
      <c r="L114" s="413"/>
      <c r="M114" s="183">
        <v>235600000</v>
      </c>
      <c r="N114" s="18"/>
    </row>
    <row r="115" spans="1:16" ht="12.2" customHeight="1" thickBot="1" x14ac:dyDescent="0.25">
      <c r="A115" s="12" t="s">
        <v>320</v>
      </c>
      <c r="B115" s="434" t="s">
        <v>228</v>
      </c>
      <c r="C115" s="636">
        <v>158000000</v>
      </c>
      <c r="D115" s="755">
        <f>158000000+1000000+1500000</f>
        <v>160500000</v>
      </c>
      <c r="E115" s="695">
        <f>160500000+20000000+3000000+10000000</f>
        <v>193500000</v>
      </c>
      <c r="F115" s="695">
        <v>193500000</v>
      </c>
      <c r="G115" s="695">
        <f>193500000+2800000</f>
        <v>196300000</v>
      </c>
      <c r="H115" s="652">
        <f t="shared" si="40"/>
        <v>2800000</v>
      </c>
      <c r="I115" s="759"/>
      <c r="J115" s="652"/>
      <c r="K115" s="652"/>
      <c r="L115" s="652"/>
      <c r="M115" s="25">
        <v>359637889</v>
      </c>
      <c r="N115" s="18">
        <f>+M115-G115</f>
        <v>163337889</v>
      </c>
    </row>
    <row r="116" spans="1:16" ht="12.2" customHeight="1" thickBot="1" x14ac:dyDescent="0.25">
      <c r="A116" s="14" t="s">
        <v>14</v>
      </c>
      <c r="B116" s="56" t="s">
        <v>311</v>
      </c>
      <c r="C116" s="110">
        <f>+C88+C106</f>
        <v>1472432953</v>
      </c>
      <c r="D116" s="268">
        <f t="shared" ref="D116:K116" si="52">+D88+D106</f>
        <v>1481964245</v>
      </c>
      <c r="E116" s="692">
        <f t="shared" si="52"/>
        <v>1658786977</v>
      </c>
      <c r="F116" s="692">
        <f t="shared" si="52"/>
        <v>1665587536</v>
      </c>
      <c r="G116" s="692">
        <f t="shared" si="52"/>
        <v>1665857536</v>
      </c>
      <c r="H116" s="28">
        <f t="shared" si="40"/>
        <v>270000</v>
      </c>
      <c r="I116" s="758">
        <f t="shared" si="52"/>
        <v>0</v>
      </c>
      <c r="J116" s="28">
        <f t="shared" si="52"/>
        <v>0</v>
      </c>
      <c r="K116" s="28">
        <f t="shared" si="52"/>
        <v>0</v>
      </c>
      <c r="L116" s="28">
        <f t="shared" ref="L116" si="53">+L88+L106</f>
        <v>0</v>
      </c>
    </row>
    <row r="117" spans="1:16" ht="12.2" customHeight="1" thickBot="1" x14ac:dyDescent="0.25">
      <c r="A117" s="14" t="s">
        <v>15</v>
      </c>
      <c r="B117" s="56" t="s">
        <v>312</v>
      </c>
      <c r="C117" s="110">
        <f>+C118+C119+C120</f>
        <v>0</v>
      </c>
      <c r="D117" s="268">
        <f t="shared" ref="D117:K117" si="54">+D118+D119+D120</f>
        <v>0</v>
      </c>
      <c r="E117" s="692">
        <f t="shared" si="54"/>
        <v>0</v>
      </c>
      <c r="F117" s="692">
        <f t="shared" si="54"/>
        <v>0</v>
      </c>
      <c r="G117" s="692">
        <f t="shared" si="54"/>
        <v>0</v>
      </c>
      <c r="H117" s="28">
        <f t="shared" si="40"/>
        <v>0</v>
      </c>
      <c r="I117" s="758">
        <f t="shared" si="54"/>
        <v>0</v>
      </c>
      <c r="J117" s="28">
        <f t="shared" si="54"/>
        <v>0</v>
      </c>
      <c r="K117" s="28">
        <f t="shared" si="54"/>
        <v>0</v>
      </c>
      <c r="L117" s="28">
        <f t="shared" ref="L117" si="55">+L118+L119+L120</f>
        <v>0</v>
      </c>
    </row>
    <row r="118" spans="1:16" s="33" customFormat="1" ht="12.2" customHeight="1" x14ac:dyDescent="0.2">
      <c r="A118" s="12" t="s">
        <v>100</v>
      </c>
      <c r="B118" s="17" t="s">
        <v>397</v>
      </c>
      <c r="C118" s="486"/>
      <c r="D118" s="411"/>
      <c r="E118" s="694"/>
      <c r="F118" s="694"/>
      <c r="G118" s="694"/>
      <c r="H118" s="413">
        <f t="shared" si="40"/>
        <v>0</v>
      </c>
      <c r="I118" s="757"/>
      <c r="J118" s="413"/>
      <c r="K118" s="413"/>
      <c r="L118" s="413"/>
    </row>
    <row r="119" spans="1:16" ht="12.2" customHeight="1" x14ac:dyDescent="0.2">
      <c r="A119" s="12" t="s">
        <v>101</v>
      </c>
      <c r="B119" s="17" t="s">
        <v>243</v>
      </c>
      <c r="C119" s="486"/>
      <c r="D119" s="411"/>
      <c r="E119" s="694"/>
      <c r="F119" s="694"/>
      <c r="G119" s="694"/>
      <c r="H119" s="413">
        <f t="shared" si="40"/>
        <v>0</v>
      </c>
      <c r="I119" s="757"/>
      <c r="J119" s="413"/>
      <c r="K119" s="413"/>
      <c r="L119" s="413"/>
    </row>
    <row r="120" spans="1:16" ht="12.2" customHeight="1" thickBot="1" x14ac:dyDescent="0.25">
      <c r="A120" s="13" t="s">
        <v>164</v>
      </c>
      <c r="B120" s="53" t="s">
        <v>244</v>
      </c>
      <c r="C120" s="486"/>
      <c r="D120" s="411"/>
      <c r="E120" s="694"/>
      <c r="F120" s="694"/>
      <c r="G120" s="694"/>
      <c r="H120" s="413">
        <f t="shared" si="40"/>
        <v>0</v>
      </c>
      <c r="I120" s="757"/>
      <c r="J120" s="413"/>
      <c r="K120" s="413"/>
      <c r="L120" s="413"/>
    </row>
    <row r="121" spans="1:16" ht="12.2" customHeight="1" thickBot="1" x14ac:dyDescent="0.25">
      <c r="A121" s="14" t="s">
        <v>16</v>
      </c>
      <c r="B121" s="56" t="s">
        <v>538</v>
      </c>
      <c r="C121" s="110">
        <f>+C122+C124+C123</f>
        <v>0</v>
      </c>
      <c r="D121" s="268">
        <f t="shared" ref="D121:K121" si="56">+D122+D124+D123</f>
        <v>0</v>
      </c>
      <c r="E121" s="692">
        <f t="shared" si="56"/>
        <v>0</v>
      </c>
      <c r="F121" s="692">
        <f t="shared" si="56"/>
        <v>0</v>
      </c>
      <c r="G121" s="692">
        <f t="shared" si="56"/>
        <v>0</v>
      </c>
      <c r="H121" s="28">
        <f t="shared" si="40"/>
        <v>0</v>
      </c>
      <c r="I121" s="758">
        <f t="shared" si="56"/>
        <v>0</v>
      </c>
      <c r="J121" s="28">
        <f t="shared" si="56"/>
        <v>0</v>
      </c>
      <c r="K121" s="28">
        <f t="shared" si="56"/>
        <v>0</v>
      </c>
      <c r="L121" s="28">
        <f t="shared" ref="L121" si="57">+L122+L124</f>
        <v>0</v>
      </c>
    </row>
    <row r="122" spans="1:16" ht="12.2" customHeight="1" x14ac:dyDescent="0.2">
      <c r="A122" s="12" t="s">
        <v>89</v>
      </c>
      <c r="B122" s="17" t="s">
        <v>391</v>
      </c>
      <c r="C122" s="486"/>
      <c r="D122" s="411"/>
      <c r="E122" s="694"/>
      <c r="F122" s="694"/>
      <c r="G122" s="694"/>
      <c r="H122" s="413">
        <f t="shared" si="40"/>
        <v>0</v>
      </c>
      <c r="I122" s="757"/>
      <c r="J122" s="413"/>
      <c r="K122" s="413"/>
      <c r="L122" s="413"/>
    </row>
    <row r="123" spans="1:16" ht="12.2" customHeight="1" x14ac:dyDescent="0.2">
      <c r="A123" s="12" t="s">
        <v>102</v>
      </c>
      <c r="B123" s="17" t="s">
        <v>392</v>
      </c>
      <c r="C123" s="486"/>
      <c r="D123" s="411"/>
      <c r="E123" s="694"/>
      <c r="F123" s="694"/>
      <c r="G123" s="694"/>
      <c r="H123" s="413">
        <f t="shared" si="40"/>
        <v>0</v>
      </c>
      <c r="I123" s="757"/>
      <c r="J123" s="413"/>
      <c r="K123" s="413"/>
      <c r="L123" s="413"/>
    </row>
    <row r="124" spans="1:16" ht="12.2" customHeight="1" thickBot="1" x14ac:dyDescent="0.25">
      <c r="A124" s="12" t="s">
        <v>103</v>
      </c>
      <c r="B124" s="854" t="s">
        <v>536</v>
      </c>
      <c r="C124" s="486"/>
      <c r="D124" s="411"/>
      <c r="E124" s="694"/>
      <c r="F124" s="694"/>
      <c r="G124" s="694"/>
      <c r="H124" s="413">
        <f t="shared" si="40"/>
        <v>0</v>
      </c>
      <c r="I124" s="757"/>
      <c r="J124" s="413"/>
      <c r="K124" s="413"/>
      <c r="L124" s="413"/>
    </row>
    <row r="125" spans="1:16" ht="12.2" customHeight="1" thickBot="1" x14ac:dyDescent="0.25">
      <c r="A125" s="14" t="s">
        <v>17</v>
      </c>
      <c r="B125" s="56" t="s">
        <v>353</v>
      </c>
      <c r="C125" s="1202">
        <f>+C126+C127+C128+C129+C130</f>
        <v>813447125</v>
      </c>
      <c r="D125" s="269">
        <f t="shared" ref="D125:K125" si="58">+D126+D127+D128+D129+D130</f>
        <v>596218325</v>
      </c>
      <c r="E125" s="659">
        <f t="shared" si="58"/>
        <v>812307449</v>
      </c>
      <c r="F125" s="659">
        <f t="shared" si="58"/>
        <v>800421899</v>
      </c>
      <c r="G125" s="659">
        <f t="shared" si="58"/>
        <v>724259102</v>
      </c>
      <c r="H125" s="72">
        <f t="shared" si="40"/>
        <v>-76162797</v>
      </c>
      <c r="I125" s="768">
        <f t="shared" si="58"/>
        <v>0</v>
      </c>
      <c r="J125" s="72">
        <f t="shared" si="58"/>
        <v>0</v>
      </c>
      <c r="K125" s="72">
        <f t="shared" si="58"/>
        <v>0</v>
      </c>
      <c r="L125" s="72">
        <f t="shared" ref="L125" si="59">+L126+L127+L128+L129+L130</f>
        <v>0</v>
      </c>
      <c r="P125" s="77"/>
    </row>
    <row r="126" spans="1:16" x14ac:dyDescent="0.2">
      <c r="A126" s="12" t="s">
        <v>104</v>
      </c>
      <c r="B126" s="17" t="s">
        <v>240</v>
      </c>
      <c r="C126" s="486">
        <f>'28._Int össz_önk'!C46</f>
        <v>788437478</v>
      </c>
      <c r="D126" s="411">
        <f>'28._Int össz_önk'!D46</f>
        <v>571506112</v>
      </c>
      <c r="E126" s="486">
        <f>'28._Int össz_önk'!E46</f>
        <v>792037223</v>
      </c>
      <c r="F126" s="694">
        <f>'28._Int össz_önk'!F46</f>
        <v>778351673</v>
      </c>
      <c r="G126" s="694">
        <f>'28._Int össz_önk'!G46</f>
        <v>702687028</v>
      </c>
      <c r="H126" s="413">
        <f t="shared" si="40"/>
        <v>-75664645</v>
      </c>
      <c r="I126" s="757">
        <f>'28._Int össz_önk'!I46</f>
        <v>0</v>
      </c>
      <c r="J126" s="413">
        <f>'28._Int össz_önk'!J46</f>
        <v>0</v>
      </c>
      <c r="K126" s="413">
        <f>'28._Int össz_önk'!K46</f>
        <v>0</v>
      </c>
      <c r="L126" s="413">
        <f>'28._Int össz_önk'!L46</f>
        <v>0</v>
      </c>
    </row>
    <row r="127" spans="1:16" ht="12.2" customHeight="1" x14ac:dyDescent="0.2">
      <c r="A127" s="12" t="s">
        <v>105</v>
      </c>
      <c r="B127" s="17" t="s">
        <v>241</v>
      </c>
      <c r="C127" s="486">
        <f>'28._Int össz_önk'!C47</f>
        <v>25009647</v>
      </c>
      <c r="D127" s="411">
        <f>'28._Int össz_önk'!D47</f>
        <v>24712213</v>
      </c>
      <c r="E127" s="486">
        <f>'28._Int össz_önk'!E47</f>
        <v>20270226</v>
      </c>
      <c r="F127" s="694">
        <f>'28._Int össz_önk'!F47</f>
        <v>22070226</v>
      </c>
      <c r="G127" s="694">
        <f>'28._Int össz_önk'!G47</f>
        <v>21572074</v>
      </c>
      <c r="H127" s="413">
        <f t="shared" si="40"/>
        <v>-498152</v>
      </c>
      <c r="I127" s="757">
        <f>'28._Int össz_önk'!I47</f>
        <v>0</v>
      </c>
      <c r="J127" s="413">
        <f>'28._Int össz_önk'!J47</f>
        <v>0</v>
      </c>
      <c r="K127" s="413">
        <f>'28._Int össz_önk'!K47</f>
        <v>0</v>
      </c>
      <c r="L127" s="413">
        <f>'28._Int össz_önk'!L47</f>
        <v>0</v>
      </c>
    </row>
    <row r="128" spans="1:16" s="33" customFormat="1" ht="12.2" customHeight="1" x14ac:dyDescent="0.2">
      <c r="A128" s="12" t="s">
        <v>205</v>
      </c>
      <c r="B128" s="17" t="s">
        <v>398</v>
      </c>
      <c r="C128" s="486"/>
      <c r="D128" s="411"/>
      <c r="E128" s="694"/>
      <c r="F128" s="694"/>
      <c r="G128" s="694"/>
      <c r="H128" s="413">
        <f t="shared" si="40"/>
        <v>0</v>
      </c>
      <c r="I128" s="757"/>
      <c r="J128" s="413"/>
      <c r="K128" s="413"/>
      <c r="L128" s="413"/>
    </row>
    <row r="129" spans="1:14" s="33" customFormat="1" ht="12.2" customHeight="1" x14ac:dyDescent="0.2">
      <c r="A129" s="13" t="s">
        <v>206</v>
      </c>
      <c r="B129" s="53" t="s">
        <v>229</v>
      </c>
      <c r="C129" s="486"/>
      <c r="D129" s="411"/>
      <c r="E129" s="694"/>
      <c r="F129" s="694"/>
      <c r="G129" s="694"/>
      <c r="H129" s="413">
        <f t="shared" si="40"/>
        <v>0</v>
      </c>
      <c r="I129" s="757"/>
      <c r="J129" s="413"/>
      <c r="K129" s="413"/>
      <c r="L129" s="413"/>
    </row>
    <row r="130" spans="1:14" s="33" customFormat="1" ht="12.2" customHeight="1" thickBot="1" x14ac:dyDescent="0.25">
      <c r="A130" s="244" t="s">
        <v>208</v>
      </c>
      <c r="B130" s="245" t="s">
        <v>399</v>
      </c>
      <c r="C130" s="1271"/>
      <c r="D130" s="801"/>
      <c r="E130" s="704"/>
      <c r="F130" s="704"/>
      <c r="G130" s="704"/>
      <c r="H130" s="655">
        <f t="shared" si="40"/>
        <v>0</v>
      </c>
      <c r="I130" s="809"/>
      <c r="J130" s="655"/>
      <c r="K130" s="655"/>
      <c r="L130" s="655"/>
      <c r="N130" s="33" t="s">
        <v>385</v>
      </c>
    </row>
    <row r="131" spans="1:14" ht="12.2" customHeight="1" thickBot="1" x14ac:dyDescent="0.25">
      <c r="A131" s="14" t="s">
        <v>18</v>
      </c>
      <c r="B131" s="56" t="s">
        <v>313</v>
      </c>
      <c r="C131" s="1203">
        <f>+C117+C121+C125</f>
        <v>813447125</v>
      </c>
      <c r="D131" s="432">
        <f t="shared" ref="D131:K131" si="60">+D117+D121+D125</f>
        <v>596218325</v>
      </c>
      <c r="E131" s="705">
        <f t="shared" si="60"/>
        <v>812307449</v>
      </c>
      <c r="F131" s="705">
        <f t="shared" si="60"/>
        <v>800421899</v>
      </c>
      <c r="G131" s="705">
        <f t="shared" si="60"/>
        <v>724259102</v>
      </c>
      <c r="H131" s="687">
        <f t="shared" si="40"/>
        <v>-76162797</v>
      </c>
      <c r="I131" s="810">
        <f t="shared" si="60"/>
        <v>0</v>
      </c>
      <c r="J131" s="687">
        <f t="shared" si="60"/>
        <v>0</v>
      </c>
      <c r="K131" s="687">
        <f t="shared" si="60"/>
        <v>0</v>
      </c>
      <c r="L131" s="687">
        <f t="shared" ref="L131" si="61">+L117+L121+L125</f>
        <v>0</v>
      </c>
    </row>
    <row r="132" spans="1:14" s="689" customFormat="1" ht="15" customHeight="1" thickBot="1" x14ac:dyDescent="0.25">
      <c r="A132" s="78" t="s">
        <v>19</v>
      </c>
      <c r="B132" s="688" t="s">
        <v>314</v>
      </c>
      <c r="C132" s="1203">
        <f>+C116+C131</f>
        <v>2285880078</v>
      </c>
      <c r="D132" s="432">
        <f t="shared" ref="D132:K132" si="62">+D116+D131</f>
        <v>2078182570</v>
      </c>
      <c r="E132" s="705">
        <f t="shared" si="62"/>
        <v>2471094426</v>
      </c>
      <c r="F132" s="705">
        <f t="shared" si="62"/>
        <v>2466009435</v>
      </c>
      <c r="G132" s="705">
        <f t="shared" si="62"/>
        <v>2390116638</v>
      </c>
      <c r="H132" s="687">
        <f t="shared" si="40"/>
        <v>-75892797</v>
      </c>
      <c r="I132" s="810">
        <f t="shared" si="62"/>
        <v>0</v>
      </c>
      <c r="J132" s="687">
        <f t="shared" si="62"/>
        <v>0</v>
      </c>
      <c r="K132" s="687">
        <f t="shared" si="62"/>
        <v>0</v>
      </c>
      <c r="L132" s="687">
        <f t="shared" ref="L132" si="63">+L116+L131</f>
        <v>0</v>
      </c>
    </row>
    <row r="133" spans="1:14" ht="13.5" thickBot="1" x14ac:dyDescent="0.25">
      <c r="A133" s="656"/>
      <c r="B133" s="657"/>
      <c r="C133" s="658"/>
      <c r="D133" s="658"/>
      <c r="E133" s="1578"/>
      <c r="F133" s="658"/>
      <c r="G133" s="658"/>
      <c r="H133" s="658"/>
      <c r="I133" s="658"/>
      <c r="J133" s="658"/>
      <c r="K133" s="658"/>
      <c r="L133" s="658"/>
    </row>
    <row r="134" spans="1:14" ht="15" customHeight="1" thickBot="1" x14ac:dyDescent="0.25">
      <c r="A134" s="67" t="s">
        <v>292</v>
      </c>
      <c r="B134" s="68"/>
      <c r="C134" s="135"/>
      <c r="D134" s="765"/>
      <c r="E134" s="647"/>
      <c r="F134" s="135"/>
      <c r="G134" s="135"/>
      <c r="H134" s="735">
        <f t="shared" si="40"/>
        <v>0</v>
      </c>
      <c r="I134" s="737"/>
      <c r="J134" s="737"/>
      <c r="K134" s="737"/>
      <c r="L134" s="737"/>
    </row>
    <row r="135" spans="1:14" ht="14.25" hidden="1" customHeight="1" thickBot="1" x14ac:dyDescent="0.25">
      <c r="A135" s="67" t="s">
        <v>291</v>
      </c>
      <c r="B135" s="68"/>
      <c r="C135" s="135"/>
      <c r="D135" s="765"/>
      <c r="E135" s="135"/>
      <c r="F135" s="707"/>
      <c r="G135" s="135"/>
      <c r="H135" s="737">
        <f t="shared" ref="H135" si="64">+D135-C135</f>
        <v>0</v>
      </c>
      <c r="I135" s="737"/>
      <c r="J135" s="737"/>
      <c r="K135" s="737"/>
      <c r="L135" s="737"/>
    </row>
    <row r="136" spans="1:14" x14ac:dyDescent="0.2">
      <c r="C136" s="517"/>
      <c r="D136" s="27"/>
      <c r="E136" s="27"/>
      <c r="F136" s="27"/>
      <c r="G136" s="27"/>
      <c r="H136" s="27"/>
      <c r="I136" s="27"/>
      <c r="J136" s="27"/>
      <c r="K136" s="27"/>
      <c r="L136" s="27"/>
    </row>
  </sheetData>
  <sheetProtection formatCells="0"/>
  <mergeCells count="7">
    <mergeCell ref="A86:H86"/>
    <mergeCell ref="A1:H1"/>
    <mergeCell ref="A2:H2"/>
    <mergeCell ref="C5:H5"/>
    <mergeCell ref="C6:H6"/>
    <mergeCell ref="A7:H7"/>
    <mergeCell ref="A10:H10"/>
  </mergeCells>
  <printOptions horizontalCentered="1"/>
  <pageMargins left="0.39370078740157483" right="0.39370078740157483" top="0.59055118110236227" bottom="0.39370078740157483" header="0.78740157480314965" footer="0.78740157480314965"/>
  <pageSetup paperSize="9" scale="75" orientation="portrait" r:id="rId1"/>
  <headerFooter alignWithMargins="0"/>
  <rowBreaks count="2" manualBreakCount="2">
    <brk id="67" max="7" man="1"/>
    <brk id="85" max="7" man="1"/>
  </rowBreak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R136"/>
  <sheetViews>
    <sheetView topLeftCell="A25" zoomScale="124" zoomScaleNormal="124" zoomScaleSheetLayoutView="124" workbookViewId="0">
      <selection activeCell="A2" sqref="A2:H2"/>
    </sheetView>
  </sheetViews>
  <sheetFormatPr defaultRowHeight="12.75" x14ac:dyDescent="0.2"/>
  <cols>
    <col min="1" max="1" width="13.1640625" style="1163" customWidth="1"/>
    <col min="2" max="2" width="66.83203125" style="80" customWidth="1"/>
    <col min="3" max="3" width="15.33203125" style="81" customWidth="1"/>
    <col min="4" max="4" width="16.5" style="81" hidden="1" customWidth="1"/>
    <col min="5" max="5" width="15" style="81" hidden="1" customWidth="1"/>
    <col min="6" max="6" width="15.1640625" style="81" customWidth="1"/>
    <col min="7" max="7" width="16.33203125" style="81" customWidth="1"/>
    <col min="8" max="8" width="14.83203125" style="81" customWidth="1"/>
    <col min="9" max="12" width="15" style="81" hidden="1" customWidth="1"/>
    <col min="13" max="14" width="9.33203125" style="25"/>
    <col min="15" max="15" width="12.6640625" style="25" bestFit="1" customWidth="1"/>
    <col min="16" max="261" width="9.33203125" style="25"/>
    <col min="262" max="262" width="19.5" style="25" customWidth="1"/>
    <col min="263" max="263" width="71.33203125" style="25" customWidth="1"/>
    <col min="264" max="264" width="21.5" style="25" customWidth="1"/>
    <col min="265" max="265" width="9.33203125" style="25" customWidth="1"/>
    <col min="266" max="517" width="9.33203125" style="25"/>
    <col min="518" max="518" width="19.5" style="25" customWidth="1"/>
    <col min="519" max="519" width="71.33203125" style="25" customWidth="1"/>
    <col min="520" max="520" width="21.5" style="25" customWidth="1"/>
    <col min="521" max="521" width="9.33203125" style="25" customWidth="1"/>
    <col min="522" max="773" width="9.33203125" style="25"/>
    <col min="774" max="774" width="19.5" style="25" customWidth="1"/>
    <col min="775" max="775" width="71.33203125" style="25" customWidth="1"/>
    <col min="776" max="776" width="21.5" style="25" customWidth="1"/>
    <col min="777" max="777" width="9.33203125" style="25" customWidth="1"/>
    <col min="778" max="1029" width="9.33203125" style="25"/>
    <col min="1030" max="1030" width="19.5" style="25" customWidth="1"/>
    <col min="1031" max="1031" width="71.33203125" style="25" customWidth="1"/>
    <col min="1032" max="1032" width="21.5" style="25" customWidth="1"/>
    <col min="1033" max="1033" width="9.33203125" style="25" customWidth="1"/>
    <col min="1034" max="1285" width="9.33203125" style="25"/>
    <col min="1286" max="1286" width="19.5" style="25" customWidth="1"/>
    <col min="1287" max="1287" width="71.33203125" style="25" customWidth="1"/>
    <col min="1288" max="1288" width="21.5" style="25" customWidth="1"/>
    <col min="1289" max="1289" width="9.33203125" style="25" customWidth="1"/>
    <col min="1290" max="1541" width="9.33203125" style="25"/>
    <col min="1542" max="1542" width="19.5" style="25" customWidth="1"/>
    <col min="1543" max="1543" width="71.33203125" style="25" customWidth="1"/>
    <col min="1544" max="1544" width="21.5" style="25" customWidth="1"/>
    <col min="1545" max="1545" width="9.33203125" style="25" customWidth="1"/>
    <col min="1546" max="1797" width="9.33203125" style="25"/>
    <col min="1798" max="1798" width="19.5" style="25" customWidth="1"/>
    <col min="1799" max="1799" width="71.33203125" style="25" customWidth="1"/>
    <col min="1800" max="1800" width="21.5" style="25" customWidth="1"/>
    <col min="1801" max="1801" width="9.33203125" style="25" customWidth="1"/>
    <col min="1802" max="2053" width="9.33203125" style="25"/>
    <col min="2054" max="2054" width="19.5" style="25" customWidth="1"/>
    <col min="2055" max="2055" width="71.33203125" style="25" customWidth="1"/>
    <col min="2056" max="2056" width="21.5" style="25" customWidth="1"/>
    <col min="2057" max="2057" width="9.33203125" style="25" customWidth="1"/>
    <col min="2058" max="2309" width="9.33203125" style="25"/>
    <col min="2310" max="2310" width="19.5" style="25" customWidth="1"/>
    <col min="2311" max="2311" width="71.33203125" style="25" customWidth="1"/>
    <col min="2312" max="2312" width="21.5" style="25" customWidth="1"/>
    <col min="2313" max="2313" width="9.33203125" style="25" customWidth="1"/>
    <col min="2314" max="2565" width="9.33203125" style="25"/>
    <col min="2566" max="2566" width="19.5" style="25" customWidth="1"/>
    <col min="2567" max="2567" width="71.33203125" style="25" customWidth="1"/>
    <col min="2568" max="2568" width="21.5" style="25" customWidth="1"/>
    <col min="2569" max="2569" width="9.33203125" style="25" customWidth="1"/>
    <col min="2570" max="2821" width="9.33203125" style="25"/>
    <col min="2822" max="2822" width="19.5" style="25" customWidth="1"/>
    <col min="2823" max="2823" width="71.33203125" style="25" customWidth="1"/>
    <col min="2824" max="2824" width="21.5" style="25" customWidth="1"/>
    <col min="2825" max="2825" width="9.33203125" style="25" customWidth="1"/>
    <col min="2826" max="3077" width="9.33203125" style="25"/>
    <col min="3078" max="3078" width="19.5" style="25" customWidth="1"/>
    <col min="3079" max="3079" width="71.33203125" style="25" customWidth="1"/>
    <col min="3080" max="3080" width="21.5" style="25" customWidth="1"/>
    <col min="3081" max="3081" width="9.33203125" style="25" customWidth="1"/>
    <col min="3082" max="3333" width="9.33203125" style="25"/>
    <col min="3334" max="3334" width="19.5" style="25" customWidth="1"/>
    <col min="3335" max="3335" width="71.33203125" style="25" customWidth="1"/>
    <col min="3336" max="3336" width="21.5" style="25" customWidth="1"/>
    <col min="3337" max="3337" width="9.33203125" style="25" customWidth="1"/>
    <col min="3338" max="3589" width="9.33203125" style="25"/>
    <col min="3590" max="3590" width="19.5" style="25" customWidth="1"/>
    <col min="3591" max="3591" width="71.33203125" style="25" customWidth="1"/>
    <col min="3592" max="3592" width="21.5" style="25" customWidth="1"/>
    <col min="3593" max="3593" width="9.33203125" style="25" customWidth="1"/>
    <col min="3594" max="3845" width="9.33203125" style="25"/>
    <col min="3846" max="3846" width="19.5" style="25" customWidth="1"/>
    <col min="3847" max="3847" width="71.33203125" style="25" customWidth="1"/>
    <col min="3848" max="3848" width="21.5" style="25" customWidth="1"/>
    <col min="3849" max="3849" width="9.33203125" style="25" customWidth="1"/>
    <col min="3850" max="4101" width="9.33203125" style="25"/>
    <col min="4102" max="4102" width="19.5" style="25" customWidth="1"/>
    <col min="4103" max="4103" width="71.33203125" style="25" customWidth="1"/>
    <col min="4104" max="4104" width="21.5" style="25" customWidth="1"/>
    <col min="4105" max="4105" width="9.33203125" style="25" customWidth="1"/>
    <col min="4106" max="4357" width="9.33203125" style="25"/>
    <col min="4358" max="4358" width="19.5" style="25" customWidth="1"/>
    <col min="4359" max="4359" width="71.33203125" style="25" customWidth="1"/>
    <col min="4360" max="4360" width="21.5" style="25" customWidth="1"/>
    <col min="4361" max="4361" width="9.33203125" style="25" customWidth="1"/>
    <col min="4362" max="4613" width="9.33203125" style="25"/>
    <col min="4614" max="4614" width="19.5" style="25" customWidth="1"/>
    <col min="4615" max="4615" width="71.33203125" style="25" customWidth="1"/>
    <col min="4616" max="4616" width="21.5" style="25" customWidth="1"/>
    <col min="4617" max="4617" width="9.33203125" style="25" customWidth="1"/>
    <col min="4618" max="4869" width="9.33203125" style="25"/>
    <col min="4870" max="4870" width="19.5" style="25" customWidth="1"/>
    <col min="4871" max="4871" width="71.33203125" style="25" customWidth="1"/>
    <col min="4872" max="4872" width="21.5" style="25" customWidth="1"/>
    <col min="4873" max="4873" width="9.33203125" style="25" customWidth="1"/>
    <col min="4874" max="5125" width="9.33203125" style="25"/>
    <col min="5126" max="5126" width="19.5" style="25" customWidth="1"/>
    <col min="5127" max="5127" width="71.33203125" style="25" customWidth="1"/>
    <col min="5128" max="5128" width="21.5" style="25" customWidth="1"/>
    <col min="5129" max="5129" width="9.33203125" style="25" customWidth="1"/>
    <col min="5130" max="5381" width="9.33203125" style="25"/>
    <col min="5382" max="5382" width="19.5" style="25" customWidth="1"/>
    <col min="5383" max="5383" width="71.33203125" style="25" customWidth="1"/>
    <col min="5384" max="5384" width="21.5" style="25" customWidth="1"/>
    <col min="5385" max="5385" width="9.33203125" style="25" customWidth="1"/>
    <col min="5386" max="5637" width="9.33203125" style="25"/>
    <col min="5638" max="5638" width="19.5" style="25" customWidth="1"/>
    <col min="5639" max="5639" width="71.33203125" style="25" customWidth="1"/>
    <col min="5640" max="5640" width="21.5" style="25" customWidth="1"/>
    <col min="5641" max="5641" width="9.33203125" style="25" customWidth="1"/>
    <col min="5642" max="5893" width="9.33203125" style="25"/>
    <col min="5894" max="5894" width="19.5" style="25" customWidth="1"/>
    <col min="5895" max="5895" width="71.33203125" style="25" customWidth="1"/>
    <col min="5896" max="5896" width="21.5" style="25" customWidth="1"/>
    <col min="5897" max="5897" width="9.33203125" style="25" customWidth="1"/>
    <col min="5898" max="6149" width="9.33203125" style="25"/>
    <col min="6150" max="6150" width="19.5" style="25" customWidth="1"/>
    <col min="6151" max="6151" width="71.33203125" style="25" customWidth="1"/>
    <col min="6152" max="6152" width="21.5" style="25" customWidth="1"/>
    <col min="6153" max="6153" width="9.33203125" style="25" customWidth="1"/>
    <col min="6154" max="6405" width="9.33203125" style="25"/>
    <col min="6406" max="6406" width="19.5" style="25" customWidth="1"/>
    <col min="6407" max="6407" width="71.33203125" style="25" customWidth="1"/>
    <col min="6408" max="6408" width="21.5" style="25" customWidth="1"/>
    <col min="6409" max="6409" width="9.33203125" style="25" customWidth="1"/>
    <col min="6410" max="6661" width="9.33203125" style="25"/>
    <col min="6662" max="6662" width="19.5" style="25" customWidth="1"/>
    <col min="6663" max="6663" width="71.33203125" style="25" customWidth="1"/>
    <col min="6664" max="6664" width="21.5" style="25" customWidth="1"/>
    <col min="6665" max="6665" width="9.33203125" style="25" customWidth="1"/>
    <col min="6666" max="6917" width="9.33203125" style="25"/>
    <col min="6918" max="6918" width="19.5" style="25" customWidth="1"/>
    <col min="6919" max="6919" width="71.33203125" style="25" customWidth="1"/>
    <col min="6920" max="6920" width="21.5" style="25" customWidth="1"/>
    <col min="6921" max="6921" width="9.33203125" style="25" customWidth="1"/>
    <col min="6922" max="7173" width="9.33203125" style="25"/>
    <col min="7174" max="7174" width="19.5" style="25" customWidth="1"/>
    <col min="7175" max="7175" width="71.33203125" style="25" customWidth="1"/>
    <col min="7176" max="7176" width="21.5" style="25" customWidth="1"/>
    <col min="7177" max="7177" width="9.33203125" style="25" customWidth="1"/>
    <col min="7178" max="7429" width="9.33203125" style="25"/>
    <col min="7430" max="7430" width="19.5" style="25" customWidth="1"/>
    <col min="7431" max="7431" width="71.33203125" style="25" customWidth="1"/>
    <col min="7432" max="7432" width="21.5" style="25" customWidth="1"/>
    <col min="7433" max="7433" width="9.33203125" style="25" customWidth="1"/>
    <col min="7434" max="7685" width="9.33203125" style="25"/>
    <col min="7686" max="7686" width="19.5" style="25" customWidth="1"/>
    <col min="7687" max="7687" width="71.33203125" style="25" customWidth="1"/>
    <col min="7688" max="7688" width="21.5" style="25" customWidth="1"/>
    <col min="7689" max="7689" width="9.33203125" style="25" customWidth="1"/>
    <col min="7690" max="7941" width="9.33203125" style="25"/>
    <col min="7942" max="7942" width="19.5" style="25" customWidth="1"/>
    <col min="7943" max="7943" width="71.33203125" style="25" customWidth="1"/>
    <col min="7944" max="7944" width="21.5" style="25" customWidth="1"/>
    <col min="7945" max="7945" width="9.33203125" style="25" customWidth="1"/>
    <col min="7946" max="8197" width="9.33203125" style="25"/>
    <col min="8198" max="8198" width="19.5" style="25" customWidth="1"/>
    <col min="8199" max="8199" width="71.33203125" style="25" customWidth="1"/>
    <col min="8200" max="8200" width="21.5" style="25" customWidth="1"/>
    <col min="8201" max="8201" width="9.33203125" style="25" customWidth="1"/>
    <col min="8202" max="8453" width="9.33203125" style="25"/>
    <col min="8454" max="8454" width="19.5" style="25" customWidth="1"/>
    <col min="8455" max="8455" width="71.33203125" style="25" customWidth="1"/>
    <col min="8456" max="8456" width="21.5" style="25" customWidth="1"/>
    <col min="8457" max="8457" width="9.33203125" style="25" customWidth="1"/>
    <col min="8458" max="8709" width="9.33203125" style="25"/>
    <col min="8710" max="8710" width="19.5" style="25" customWidth="1"/>
    <col min="8711" max="8711" width="71.33203125" style="25" customWidth="1"/>
    <col min="8712" max="8712" width="21.5" style="25" customWidth="1"/>
    <col min="8713" max="8713" width="9.33203125" style="25" customWidth="1"/>
    <col min="8714" max="8965" width="9.33203125" style="25"/>
    <col min="8966" max="8966" width="19.5" style="25" customWidth="1"/>
    <col min="8967" max="8967" width="71.33203125" style="25" customWidth="1"/>
    <col min="8968" max="8968" width="21.5" style="25" customWidth="1"/>
    <col min="8969" max="8969" width="9.33203125" style="25" customWidth="1"/>
    <col min="8970" max="9221" width="9.33203125" style="25"/>
    <col min="9222" max="9222" width="19.5" style="25" customWidth="1"/>
    <col min="9223" max="9223" width="71.33203125" style="25" customWidth="1"/>
    <col min="9224" max="9224" width="21.5" style="25" customWidth="1"/>
    <col min="9225" max="9225" width="9.33203125" style="25" customWidth="1"/>
    <col min="9226" max="9477" width="9.33203125" style="25"/>
    <col min="9478" max="9478" width="19.5" style="25" customWidth="1"/>
    <col min="9479" max="9479" width="71.33203125" style="25" customWidth="1"/>
    <col min="9480" max="9480" width="21.5" style="25" customWidth="1"/>
    <col min="9481" max="9481" width="9.33203125" style="25" customWidth="1"/>
    <col min="9482" max="9733" width="9.33203125" style="25"/>
    <col min="9734" max="9734" width="19.5" style="25" customWidth="1"/>
    <col min="9735" max="9735" width="71.33203125" style="25" customWidth="1"/>
    <col min="9736" max="9736" width="21.5" style="25" customWidth="1"/>
    <col min="9737" max="9737" width="9.33203125" style="25" customWidth="1"/>
    <col min="9738" max="9989" width="9.33203125" style="25"/>
    <col min="9990" max="9990" width="19.5" style="25" customWidth="1"/>
    <col min="9991" max="9991" width="71.33203125" style="25" customWidth="1"/>
    <col min="9992" max="9992" width="21.5" style="25" customWidth="1"/>
    <col min="9993" max="9993" width="9.33203125" style="25" customWidth="1"/>
    <col min="9994" max="10245" width="9.33203125" style="25"/>
    <col min="10246" max="10246" width="19.5" style="25" customWidth="1"/>
    <col min="10247" max="10247" width="71.33203125" style="25" customWidth="1"/>
    <col min="10248" max="10248" width="21.5" style="25" customWidth="1"/>
    <col min="10249" max="10249" width="9.33203125" style="25" customWidth="1"/>
    <col min="10250" max="10501" width="9.33203125" style="25"/>
    <col min="10502" max="10502" width="19.5" style="25" customWidth="1"/>
    <col min="10503" max="10503" width="71.33203125" style="25" customWidth="1"/>
    <col min="10504" max="10504" width="21.5" style="25" customWidth="1"/>
    <col min="10505" max="10505" width="9.33203125" style="25" customWidth="1"/>
    <col min="10506" max="10757" width="9.33203125" style="25"/>
    <col min="10758" max="10758" width="19.5" style="25" customWidth="1"/>
    <col min="10759" max="10759" width="71.33203125" style="25" customWidth="1"/>
    <col min="10760" max="10760" width="21.5" style="25" customWidth="1"/>
    <col min="10761" max="10761" width="9.33203125" style="25" customWidth="1"/>
    <col min="10762" max="11013" width="9.33203125" style="25"/>
    <col min="11014" max="11014" width="19.5" style="25" customWidth="1"/>
    <col min="11015" max="11015" width="71.33203125" style="25" customWidth="1"/>
    <col min="11016" max="11016" width="21.5" style="25" customWidth="1"/>
    <col min="11017" max="11017" width="9.33203125" style="25" customWidth="1"/>
    <col min="11018" max="11269" width="9.33203125" style="25"/>
    <col min="11270" max="11270" width="19.5" style="25" customWidth="1"/>
    <col min="11271" max="11271" width="71.33203125" style="25" customWidth="1"/>
    <col min="11272" max="11272" width="21.5" style="25" customWidth="1"/>
    <col min="11273" max="11273" width="9.33203125" style="25" customWidth="1"/>
    <col min="11274" max="11525" width="9.33203125" style="25"/>
    <col min="11526" max="11526" width="19.5" style="25" customWidth="1"/>
    <col min="11527" max="11527" width="71.33203125" style="25" customWidth="1"/>
    <col min="11528" max="11528" width="21.5" style="25" customWidth="1"/>
    <col min="11529" max="11529" width="9.33203125" style="25" customWidth="1"/>
    <col min="11530" max="11781" width="9.33203125" style="25"/>
    <col min="11782" max="11782" width="19.5" style="25" customWidth="1"/>
    <col min="11783" max="11783" width="71.33203125" style="25" customWidth="1"/>
    <col min="11784" max="11784" width="21.5" style="25" customWidth="1"/>
    <col min="11785" max="11785" width="9.33203125" style="25" customWidth="1"/>
    <col min="11786" max="12037" width="9.33203125" style="25"/>
    <col min="12038" max="12038" width="19.5" style="25" customWidth="1"/>
    <col min="12039" max="12039" width="71.33203125" style="25" customWidth="1"/>
    <col min="12040" max="12040" width="21.5" style="25" customWidth="1"/>
    <col min="12041" max="12041" width="9.33203125" style="25" customWidth="1"/>
    <col min="12042" max="12293" width="9.33203125" style="25"/>
    <col min="12294" max="12294" width="19.5" style="25" customWidth="1"/>
    <col min="12295" max="12295" width="71.33203125" style="25" customWidth="1"/>
    <col min="12296" max="12296" width="21.5" style="25" customWidth="1"/>
    <col min="12297" max="12297" width="9.33203125" style="25" customWidth="1"/>
    <col min="12298" max="12549" width="9.33203125" style="25"/>
    <col min="12550" max="12550" width="19.5" style="25" customWidth="1"/>
    <col min="12551" max="12551" width="71.33203125" style="25" customWidth="1"/>
    <col min="12552" max="12552" width="21.5" style="25" customWidth="1"/>
    <col min="12553" max="12553" width="9.33203125" style="25" customWidth="1"/>
    <col min="12554" max="12805" width="9.33203125" style="25"/>
    <col min="12806" max="12806" width="19.5" style="25" customWidth="1"/>
    <col min="12807" max="12807" width="71.33203125" style="25" customWidth="1"/>
    <col min="12808" max="12808" width="21.5" style="25" customWidth="1"/>
    <col min="12809" max="12809" width="9.33203125" style="25" customWidth="1"/>
    <col min="12810" max="13061" width="9.33203125" style="25"/>
    <col min="13062" max="13062" width="19.5" style="25" customWidth="1"/>
    <col min="13063" max="13063" width="71.33203125" style="25" customWidth="1"/>
    <col min="13064" max="13064" width="21.5" style="25" customWidth="1"/>
    <col min="13065" max="13065" width="9.33203125" style="25" customWidth="1"/>
    <col min="13066" max="13317" width="9.33203125" style="25"/>
    <col min="13318" max="13318" width="19.5" style="25" customWidth="1"/>
    <col min="13319" max="13319" width="71.33203125" style="25" customWidth="1"/>
    <col min="13320" max="13320" width="21.5" style="25" customWidth="1"/>
    <col min="13321" max="13321" width="9.33203125" style="25" customWidth="1"/>
    <col min="13322" max="13573" width="9.33203125" style="25"/>
    <col min="13574" max="13574" width="19.5" style="25" customWidth="1"/>
    <col min="13575" max="13575" width="71.33203125" style="25" customWidth="1"/>
    <col min="13576" max="13576" width="21.5" style="25" customWidth="1"/>
    <col min="13577" max="13577" width="9.33203125" style="25" customWidth="1"/>
    <col min="13578" max="13829" width="9.33203125" style="25"/>
    <col min="13830" max="13830" width="19.5" style="25" customWidth="1"/>
    <col min="13831" max="13831" width="71.33203125" style="25" customWidth="1"/>
    <col min="13832" max="13832" width="21.5" style="25" customWidth="1"/>
    <col min="13833" max="13833" width="9.33203125" style="25" customWidth="1"/>
    <col min="13834" max="14085" width="9.33203125" style="25"/>
    <col min="14086" max="14086" width="19.5" style="25" customWidth="1"/>
    <col min="14087" max="14087" width="71.33203125" style="25" customWidth="1"/>
    <col min="14088" max="14088" width="21.5" style="25" customWidth="1"/>
    <col min="14089" max="14089" width="9.33203125" style="25" customWidth="1"/>
    <col min="14090" max="14341" width="9.33203125" style="25"/>
    <col min="14342" max="14342" width="19.5" style="25" customWidth="1"/>
    <col min="14343" max="14343" width="71.33203125" style="25" customWidth="1"/>
    <col min="14344" max="14344" width="21.5" style="25" customWidth="1"/>
    <col min="14345" max="14345" width="9.33203125" style="25" customWidth="1"/>
    <col min="14346" max="14597" width="9.33203125" style="25"/>
    <col min="14598" max="14598" width="19.5" style="25" customWidth="1"/>
    <col min="14599" max="14599" width="71.33203125" style="25" customWidth="1"/>
    <col min="14600" max="14600" width="21.5" style="25" customWidth="1"/>
    <col min="14601" max="14601" width="9.33203125" style="25" customWidth="1"/>
    <col min="14602" max="14853" width="9.33203125" style="25"/>
    <col min="14854" max="14854" width="19.5" style="25" customWidth="1"/>
    <col min="14855" max="14855" width="71.33203125" style="25" customWidth="1"/>
    <col min="14856" max="14856" width="21.5" style="25" customWidth="1"/>
    <col min="14857" max="14857" width="9.33203125" style="25" customWidth="1"/>
    <col min="14858" max="15109" width="9.33203125" style="25"/>
    <col min="15110" max="15110" width="19.5" style="25" customWidth="1"/>
    <col min="15111" max="15111" width="71.33203125" style="25" customWidth="1"/>
    <col min="15112" max="15112" width="21.5" style="25" customWidth="1"/>
    <col min="15113" max="15113" width="9.33203125" style="25" customWidth="1"/>
    <col min="15114" max="15365" width="9.33203125" style="25"/>
    <col min="15366" max="15366" width="19.5" style="25" customWidth="1"/>
    <col min="15367" max="15367" width="71.33203125" style="25" customWidth="1"/>
    <col min="15368" max="15368" width="21.5" style="25" customWidth="1"/>
    <col min="15369" max="15369" width="9.33203125" style="25" customWidth="1"/>
    <col min="15370" max="15621" width="9.33203125" style="25"/>
    <col min="15622" max="15622" width="19.5" style="25" customWidth="1"/>
    <col min="15623" max="15623" width="71.33203125" style="25" customWidth="1"/>
    <col min="15624" max="15624" width="21.5" style="25" customWidth="1"/>
    <col min="15625" max="15625" width="9.33203125" style="25" customWidth="1"/>
    <col min="15626" max="15877" width="9.33203125" style="25"/>
    <col min="15878" max="15878" width="19.5" style="25" customWidth="1"/>
    <col min="15879" max="15879" width="71.33203125" style="25" customWidth="1"/>
    <col min="15880" max="15880" width="21.5" style="25" customWidth="1"/>
    <col min="15881" max="15881" width="9.33203125" style="25" customWidth="1"/>
    <col min="15882" max="16133" width="9.33203125" style="25"/>
    <col min="16134" max="16134" width="19.5" style="25" customWidth="1"/>
    <col min="16135" max="16135" width="71.33203125" style="25" customWidth="1"/>
    <col min="16136" max="16136" width="21.5" style="25" customWidth="1"/>
    <col min="16137" max="16137" width="9.33203125" style="25" customWidth="1"/>
    <col min="16138" max="16384" width="9.33203125" style="25"/>
  </cols>
  <sheetData>
    <row r="1" spans="1:12" x14ac:dyDescent="0.2">
      <c r="A1" s="1663" t="s">
        <v>838</v>
      </c>
      <c r="B1" s="1663"/>
      <c r="C1" s="1663"/>
      <c r="D1" s="1663"/>
      <c r="E1" s="1663"/>
      <c r="F1" s="1663"/>
      <c r="G1" s="1663"/>
      <c r="H1" s="1663"/>
      <c r="I1" s="25"/>
      <c r="J1" s="25"/>
      <c r="K1" s="25"/>
      <c r="L1" s="25"/>
    </row>
    <row r="2" spans="1:12" x14ac:dyDescent="0.2">
      <c r="A2" s="1663" t="s">
        <v>725</v>
      </c>
      <c r="B2" s="1663"/>
      <c r="C2" s="1663"/>
      <c r="D2" s="1663"/>
      <c r="E2" s="1663"/>
      <c r="F2" s="1663"/>
      <c r="G2" s="1663"/>
      <c r="H2" s="1663"/>
      <c r="I2" s="25"/>
      <c r="J2" s="25"/>
      <c r="K2" s="25"/>
      <c r="L2" s="25"/>
    </row>
    <row r="3" spans="1:12" x14ac:dyDescent="0.2">
      <c r="C3" s="1159"/>
      <c r="D3" s="1159"/>
      <c r="E3" s="1159"/>
      <c r="F3" s="1159"/>
      <c r="G3" s="1159"/>
      <c r="H3" s="1159"/>
      <c r="I3" s="1159"/>
      <c r="J3" s="1159"/>
      <c r="K3" s="1159"/>
      <c r="L3" s="1159"/>
    </row>
    <row r="4" spans="1:12" s="24" customFormat="1" ht="16.5" customHeight="1" thickBot="1" x14ac:dyDescent="0.25">
      <c r="A4" s="241"/>
      <c r="B4" s="242"/>
      <c r="C4" s="1159"/>
      <c r="D4" s="1159"/>
      <c r="E4" s="1159"/>
      <c r="F4" s="1159"/>
      <c r="G4" s="1159"/>
      <c r="H4" s="1159"/>
      <c r="I4" s="1159"/>
      <c r="J4" s="1159"/>
      <c r="K4" s="1159"/>
      <c r="L4" s="1159"/>
    </row>
    <row r="5" spans="1:12" s="40" customFormat="1" ht="21.2" customHeight="1" x14ac:dyDescent="0.2">
      <c r="A5" s="38" t="s">
        <v>84</v>
      </c>
      <c r="B5" s="39" t="s">
        <v>9</v>
      </c>
      <c r="C5" s="1801" t="s">
        <v>141</v>
      </c>
      <c r="D5" s="1802"/>
      <c r="E5" s="1802"/>
      <c r="F5" s="1802"/>
      <c r="G5" s="1802"/>
      <c r="H5" s="1803"/>
    </row>
    <row r="6" spans="1:12" s="40" customFormat="1" ht="26.45" customHeight="1" thickBot="1" x14ac:dyDescent="0.25">
      <c r="A6" s="41" t="s">
        <v>578</v>
      </c>
      <c r="B6" s="42" t="s">
        <v>404</v>
      </c>
      <c r="C6" s="1804">
        <v>1</v>
      </c>
      <c r="D6" s="1805"/>
      <c r="E6" s="1805"/>
      <c r="F6" s="1805"/>
      <c r="G6" s="1805"/>
      <c r="H6" s="1806"/>
    </row>
    <row r="7" spans="1:12" s="355" customFormat="1" ht="15.95" customHeight="1" thickBot="1" x14ac:dyDescent="0.3">
      <c r="A7" s="1807" t="s">
        <v>362</v>
      </c>
      <c r="B7" s="1807"/>
      <c r="C7" s="1807"/>
      <c r="D7" s="1807"/>
      <c r="E7" s="1807"/>
      <c r="F7" s="1807"/>
      <c r="G7" s="1807"/>
      <c r="H7" s="1807"/>
    </row>
    <row r="8" spans="1:12" ht="67.5" customHeight="1" thickBot="1" x14ac:dyDescent="0.25">
      <c r="A8" s="771" t="s">
        <v>142</v>
      </c>
      <c r="B8" s="44" t="s">
        <v>36</v>
      </c>
      <c r="C8" s="44" t="str">
        <f>'26._köt_össz_bev'!C9</f>
        <v>2023. évi eredeti előirányzat
2/2023. (II.14.)</v>
      </c>
      <c r="D8" s="275" t="str">
        <f>'26._köt_össz_bev'!D9</f>
        <v>Módosított előirányzat a 14/2023.  (VI.29.)  rendelet szerint</v>
      </c>
      <c r="E8" s="44" t="str">
        <f>'26._köt_össz_bev'!E9</f>
        <v>Módosított előirányzat a 18/2023. (IX.26.)  rendelet szerint</v>
      </c>
      <c r="F8" s="44" t="str">
        <f>'26._köt_össz_bev'!F9</f>
        <v>Módosított előirányzat a 23/2023. (XII.14.)  rendelet szerint</v>
      </c>
      <c r="G8" s="44" t="str">
        <f>'26._köt_össz_bev'!G9</f>
        <v>Módosított előirányzat a …../2024. (II…..)  rendelet szerint</v>
      </c>
      <c r="H8" s="124" t="str">
        <f>'26._köt_össz_bev'!H9</f>
        <v>Változás a 23/2023. (XII.14) rendelethez képest</v>
      </c>
      <c r="I8" s="275" t="str">
        <f>'26._köt_össz_bev'!I9</f>
        <v>2023. évi teljesítés              2023.06.30-ig</v>
      </c>
      <c r="J8" s="44" t="str">
        <f>'26._köt_össz_bev'!J9</f>
        <v>2023. évi teljesítés              2023.09.30-ig</v>
      </c>
      <c r="K8" s="44" t="str">
        <f>'26._köt_össz_bev'!K9</f>
        <v>2023. évi teljesítés              2023.12.31-ig</v>
      </c>
      <c r="L8" s="44" t="str">
        <f>'26._köt_össz_bev'!L9</f>
        <v>Teljesítés %-a</v>
      </c>
    </row>
    <row r="9" spans="1:12" s="48" customFormat="1" ht="12.95" customHeight="1" thickBot="1" x14ac:dyDescent="0.25">
      <c r="A9" s="45" t="s">
        <v>297</v>
      </c>
      <c r="B9" s="46" t="s">
        <v>298</v>
      </c>
      <c r="C9" s="1168" t="s">
        <v>299</v>
      </c>
      <c r="D9" s="263" t="s">
        <v>300</v>
      </c>
      <c r="E9" s="46" t="s">
        <v>300</v>
      </c>
      <c r="F9" s="46" t="s">
        <v>300</v>
      </c>
      <c r="G9" s="46" t="s">
        <v>301</v>
      </c>
      <c r="H9" s="260" t="s">
        <v>388</v>
      </c>
      <c r="I9" s="260"/>
      <c r="J9" s="47"/>
      <c r="K9" s="47"/>
      <c r="L9" s="47"/>
    </row>
    <row r="10" spans="1:12" s="48" customFormat="1" ht="15.95" customHeight="1" thickBot="1" x14ac:dyDescent="0.25">
      <c r="A10" s="1809" t="s">
        <v>37</v>
      </c>
      <c r="B10" s="1810"/>
      <c r="C10" s="1810"/>
      <c r="D10" s="1810"/>
      <c r="E10" s="1810"/>
      <c r="F10" s="1810"/>
      <c r="G10" s="1810"/>
      <c r="H10" s="1811"/>
      <c r="I10" s="358"/>
      <c r="J10" s="646"/>
      <c r="K10" s="646"/>
      <c r="L10" s="646"/>
    </row>
    <row r="11" spans="1:12" s="48" customFormat="1" ht="12.2" customHeight="1" thickBot="1" x14ac:dyDescent="0.25">
      <c r="A11" s="14" t="s">
        <v>12</v>
      </c>
      <c r="B11" s="70" t="s">
        <v>620</v>
      </c>
      <c r="C11" s="110">
        <f>+C19+C20+C21+C22+C23</f>
        <v>0</v>
      </c>
      <c r="D11" s="268">
        <f t="shared" ref="D11:K11" si="0">+D19+D20+D21+D22+D23</f>
        <v>0</v>
      </c>
      <c r="E11" s="692">
        <f t="shared" si="0"/>
        <v>0</v>
      </c>
      <c r="F11" s="692">
        <f t="shared" si="0"/>
        <v>0</v>
      </c>
      <c r="G11" s="692">
        <f t="shared" si="0"/>
        <v>0</v>
      </c>
      <c r="H11" s="28">
        <f>+G11-F11</f>
        <v>0</v>
      </c>
      <c r="I11" s="758">
        <f t="shared" si="0"/>
        <v>0</v>
      </c>
      <c r="J11" s="28">
        <f t="shared" si="0"/>
        <v>0</v>
      </c>
      <c r="K11" s="28">
        <f t="shared" si="0"/>
        <v>0</v>
      </c>
      <c r="L11" s="28">
        <f t="shared" ref="L11" si="1">+L12+L13+L14+L15+L16+L17+L18</f>
        <v>0</v>
      </c>
    </row>
    <row r="12" spans="1:12" s="26" customFormat="1" ht="12.2" customHeight="1" x14ac:dyDescent="0.2">
      <c r="A12" s="12" t="s">
        <v>91</v>
      </c>
      <c r="B12" s="71" t="s">
        <v>188</v>
      </c>
      <c r="C12" s="111"/>
      <c r="D12" s="266"/>
      <c r="E12" s="693"/>
      <c r="F12" s="693"/>
      <c r="G12" s="693"/>
      <c r="H12" s="16">
        <f t="shared" ref="H12:H75" si="2">+G12-F12</f>
        <v>0</v>
      </c>
      <c r="I12" s="756"/>
      <c r="J12" s="16"/>
      <c r="K12" s="16"/>
      <c r="L12" s="16"/>
    </row>
    <row r="13" spans="1:12" s="54" customFormat="1" ht="12.2" customHeight="1" x14ac:dyDescent="0.2">
      <c r="A13" s="1182" t="s">
        <v>92</v>
      </c>
      <c r="B13" s="428" t="s">
        <v>532</v>
      </c>
      <c r="C13" s="486"/>
      <c r="D13" s="411"/>
      <c r="E13" s="694"/>
      <c r="F13" s="694"/>
      <c r="G13" s="694"/>
      <c r="H13" s="413">
        <f t="shared" si="2"/>
        <v>0</v>
      </c>
      <c r="I13" s="757"/>
      <c r="J13" s="413"/>
      <c r="K13" s="413"/>
      <c r="L13" s="413"/>
    </row>
    <row r="14" spans="1:12" s="54" customFormat="1" ht="12.2" customHeight="1" x14ac:dyDescent="0.2">
      <c r="A14" s="1182" t="s">
        <v>93</v>
      </c>
      <c r="B14" s="428" t="s">
        <v>533</v>
      </c>
      <c r="C14" s="486"/>
      <c r="D14" s="411"/>
      <c r="E14" s="694"/>
      <c r="F14" s="694"/>
      <c r="G14" s="694"/>
      <c r="H14" s="413">
        <f t="shared" si="2"/>
        <v>0</v>
      </c>
      <c r="I14" s="757"/>
      <c r="J14" s="413"/>
      <c r="K14" s="413"/>
      <c r="L14" s="413"/>
    </row>
    <row r="15" spans="1:12" s="54" customFormat="1" ht="12.2" customHeight="1" x14ac:dyDescent="0.2">
      <c r="A15" s="1182" t="s">
        <v>90</v>
      </c>
      <c r="B15" s="428" t="s">
        <v>534</v>
      </c>
      <c r="C15" s="486"/>
      <c r="D15" s="411"/>
      <c r="E15" s="694"/>
      <c r="F15" s="694"/>
      <c r="G15" s="694"/>
      <c r="H15" s="413">
        <f t="shared" si="2"/>
        <v>0</v>
      </c>
      <c r="I15" s="757"/>
      <c r="J15" s="413"/>
      <c r="K15" s="413"/>
      <c r="L15" s="413"/>
    </row>
    <row r="16" spans="1:12" s="54" customFormat="1" ht="12.2" customHeight="1" x14ac:dyDescent="0.2">
      <c r="A16" s="1182" t="s">
        <v>147</v>
      </c>
      <c r="B16" s="428" t="s">
        <v>189</v>
      </c>
      <c r="C16" s="486"/>
      <c r="D16" s="411"/>
      <c r="E16" s="694"/>
      <c r="F16" s="694"/>
      <c r="G16" s="694"/>
      <c r="H16" s="413">
        <f t="shared" si="2"/>
        <v>0</v>
      </c>
      <c r="I16" s="757"/>
      <c r="J16" s="413"/>
      <c r="K16" s="413"/>
      <c r="L16" s="413"/>
    </row>
    <row r="17" spans="1:12" s="54" customFormat="1" ht="12.2" customHeight="1" x14ac:dyDescent="0.2">
      <c r="A17" s="1184" t="s">
        <v>149</v>
      </c>
      <c r="B17" s="428" t="s">
        <v>271</v>
      </c>
      <c r="C17" s="486"/>
      <c r="D17" s="411"/>
      <c r="E17" s="694"/>
      <c r="F17" s="694"/>
      <c r="G17" s="694"/>
      <c r="H17" s="413">
        <f t="shared" si="2"/>
        <v>0</v>
      </c>
      <c r="I17" s="757"/>
      <c r="J17" s="413"/>
      <c r="K17" s="413"/>
      <c r="L17" s="413"/>
    </row>
    <row r="18" spans="1:12" s="26" customFormat="1" ht="12.2" customHeight="1" x14ac:dyDescent="0.2">
      <c r="A18" s="1184" t="s">
        <v>151</v>
      </c>
      <c r="B18" s="988" t="s">
        <v>272</v>
      </c>
      <c r="C18" s="486"/>
      <c r="D18" s="755"/>
      <c r="E18" s="695"/>
      <c r="F18" s="695"/>
      <c r="G18" s="695"/>
      <c r="H18" s="652">
        <f t="shared" si="2"/>
        <v>0</v>
      </c>
      <c r="I18" s="759"/>
      <c r="J18" s="652"/>
      <c r="K18" s="652"/>
      <c r="L18" s="652"/>
    </row>
    <row r="19" spans="1:12" s="26" customFormat="1" ht="12.2" customHeight="1" x14ac:dyDescent="0.2">
      <c r="A19" s="1189" t="s">
        <v>153</v>
      </c>
      <c r="B19" s="824" t="s">
        <v>621</v>
      </c>
      <c r="C19" s="486">
        <f>+C12+C13+C14+C15+C16+C17+C18</f>
        <v>0</v>
      </c>
      <c r="D19" s="799">
        <f t="shared" ref="D19:K19" si="3">+D12+D13+D14+D15+D16+D17+D18</f>
        <v>0</v>
      </c>
      <c r="E19" s="702">
        <f t="shared" si="3"/>
        <v>0</v>
      </c>
      <c r="F19" s="702">
        <f t="shared" si="3"/>
        <v>0</v>
      </c>
      <c r="G19" s="702">
        <f t="shared" si="3"/>
        <v>0</v>
      </c>
      <c r="H19" s="654">
        <f t="shared" si="2"/>
        <v>0</v>
      </c>
      <c r="I19" s="991">
        <f t="shared" si="3"/>
        <v>0</v>
      </c>
      <c r="J19" s="654">
        <f t="shared" si="3"/>
        <v>0</v>
      </c>
      <c r="K19" s="654">
        <f t="shared" si="3"/>
        <v>0</v>
      </c>
      <c r="L19" s="654">
        <f t="shared" ref="L19" si="4">+L12+L13+L14+L15+L16+L17+L18</f>
        <v>0</v>
      </c>
    </row>
    <row r="20" spans="1:12" s="26" customFormat="1" ht="12.2" customHeight="1" x14ac:dyDescent="0.2">
      <c r="A20" s="12" t="s">
        <v>154</v>
      </c>
      <c r="B20" s="71" t="s">
        <v>159</v>
      </c>
      <c r="C20" s="111"/>
      <c r="D20" s="266"/>
      <c r="E20" s="693"/>
      <c r="F20" s="693"/>
      <c r="G20" s="693"/>
      <c r="H20" s="16">
        <f t="shared" si="2"/>
        <v>0</v>
      </c>
      <c r="I20" s="756"/>
      <c r="J20" s="16"/>
      <c r="K20" s="16"/>
      <c r="L20" s="16"/>
    </row>
    <row r="21" spans="1:12" s="26" customFormat="1" ht="12.2" customHeight="1" x14ac:dyDescent="0.2">
      <c r="A21" s="12" t="s">
        <v>156</v>
      </c>
      <c r="B21" s="428" t="s">
        <v>190</v>
      </c>
      <c r="C21" s="486"/>
      <c r="D21" s="411"/>
      <c r="E21" s="694"/>
      <c r="F21" s="694"/>
      <c r="G21" s="694"/>
      <c r="H21" s="413">
        <f t="shared" si="2"/>
        <v>0</v>
      </c>
      <c r="I21" s="757"/>
      <c r="J21" s="413"/>
      <c r="K21" s="413"/>
      <c r="L21" s="413"/>
    </row>
    <row r="22" spans="1:12" s="26" customFormat="1" ht="12.2" customHeight="1" x14ac:dyDescent="0.2">
      <c r="A22" s="12" t="s">
        <v>276</v>
      </c>
      <c r="B22" s="428" t="s">
        <v>191</v>
      </c>
      <c r="C22" s="486"/>
      <c r="D22" s="411"/>
      <c r="E22" s="694"/>
      <c r="F22" s="694"/>
      <c r="G22" s="694"/>
      <c r="H22" s="413">
        <f t="shared" si="2"/>
        <v>0</v>
      </c>
      <c r="I22" s="757"/>
      <c r="J22" s="413"/>
      <c r="K22" s="413"/>
      <c r="L22" s="413"/>
    </row>
    <row r="23" spans="1:12" s="26" customFormat="1" ht="12.2" customHeight="1" x14ac:dyDescent="0.2">
      <c r="A23" s="12" t="s">
        <v>593</v>
      </c>
      <c r="B23" s="428" t="s">
        <v>192</v>
      </c>
      <c r="C23" s="486"/>
      <c r="D23" s="411"/>
      <c r="E23" s="694"/>
      <c r="F23" s="694"/>
      <c r="G23" s="694"/>
      <c r="H23" s="413">
        <f t="shared" si="2"/>
        <v>0</v>
      </c>
      <c r="I23" s="757"/>
      <c r="J23" s="413"/>
      <c r="K23" s="413"/>
      <c r="L23" s="413"/>
    </row>
    <row r="24" spans="1:12" s="54" customFormat="1" ht="12.2" customHeight="1" thickBot="1" x14ac:dyDescent="0.25">
      <c r="A24" s="12" t="s">
        <v>594</v>
      </c>
      <c r="B24" s="618" t="s">
        <v>641</v>
      </c>
      <c r="C24" s="636"/>
      <c r="D24" s="755"/>
      <c r="E24" s="695"/>
      <c r="F24" s="695"/>
      <c r="G24" s="695"/>
      <c r="H24" s="652">
        <f t="shared" si="2"/>
        <v>0</v>
      </c>
      <c r="I24" s="759"/>
      <c r="J24" s="652"/>
      <c r="K24" s="652"/>
      <c r="L24" s="652"/>
    </row>
    <row r="25" spans="1:12" s="54" customFormat="1" ht="12.2" customHeight="1" thickBot="1" x14ac:dyDescent="0.25">
      <c r="A25" s="14" t="s">
        <v>13</v>
      </c>
      <c r="B25" s="70" t="s">
        <v>595</v>
      </c>
      <c r="C25" s="110">
        <f>+C26+C27+C28+C29</f>
        <v>0</v>
      </c>
      <c r="D25" s="268">
        <f t="shared" ref="D25:K25" si="5">+D26+D27+D28+D29</f>
        <v>0</v>
      </c>
      <c r="E25" s="692">
        <f t="shared" si="5"/>
        <v>0</v>
      </c>
      <c r="F25" s="692">
        <f t="shared" si="5"/>
        <v>0</v>
      </c>
      <c r="G25" s="692">
        <f t="shared" si="5"/>
        <v>0</v>
      </c>
      <c r="H25" s="28">
        <f t="shared" si="2"/>
        <v>0</v>
      </c>
      <c r="I25" s="758">
        <f t="shared" si="5"/>
        <v>0</v>
      </c>
      <c r="J25" s="28">
        <f t="shared" si="5"/>
        <v>0</v>
      </c>
      <c r="K25" s="28">
        <f t="shared" si="5"/>
        <v>0</v>
      </c>
      <c r="L25" s="28">
        <f t="shared" ref="L25" si="6">+L26+L27+L28+L29</f>
        <v>0</v>
      </c>
    </row>
    <row r="26" spans="1:12" s="54" customFormat="1" ht="12.2" customHeight="1" x14ac:dyDescent="0.2">
      <c r="A26" s="12" t="s">
        <v>94</v>
      </c>
      <c r="B26" s="853" t="s">
        <v>193</v>
      </c>
      <c r="C26" s="111"/>
      <c r="D26" s="266"/>
      <c r="E26" s="693"/>
      <c r="F26" s="693"/>
      <c r="G26" s="693"/>
      <c r="H26" s="16">
        <f t="shared" si="2"/>
        <v>0</v>
      </c>
      <c r="I26" s="756"/>
      <c r="J26" s="16"/>
      <c r="K26" s="16"/>
      <c r="L26" s="16"/>
    </row>
    <row r="27" spans="1:12" s="54" customFormat="1" ht="12.2" customHeight="1" x14ac:dyDescent="0.2">
      <c r="A27" s="1182" t="s">
        <v>95</v>
      </c>
      <c r="B27" s="854" t="s">
        <v>194</v>
      </c>
      <c r="C27" s="486"/>
      <c r="D27" s="411"/>
      <c r="E27" s="694"/>
      <c r="F27" s="694"/>
      <c r="G27" s="694"/>
      <c r="H27" s="413">
        <f t="shared" si="2"/>
        <v>0</v>
      </c>
      <c r="I27" s="757"/>
      <c r="J27" s="413"/>
      <c r="K27" s="413"/>
      <c r="L27" s="413"/>
    </row>
    <row r="28" spans="1:12" s="54" customFormat="1" ht="12.2" customHeight="1" x14ac:dyDescent="0.2">
      <c r="A28" s="1182" t="s">
        <v>96</v>
      </c>
      <c r="B28" s="854" t="s">
        <v>196</v>
      </c>
      <c r="C28" s="486"/>
      <c r="D28" s="411"/>
      <c r="E28" s="694"/>
      <c r="F28" s="694"/>
      <c r="G28" s="694"/>
      <c r="H28" s="413">
        <f t="shared" si="2"/>
        <v>0</v>
      </c>
      <c r="I28" s="757"/>
      <c r="J28" s="413"/>
      <c r="K28" s="413"/>
      <c r="L28" s="413"/>
    </row>
    <row r="29" spans="1:12" s="54" customFormat="1" ht="12.2" customHeight="1" x14ac:dyDescent="0.2">
      <c r="A29" s="1182" t="s">
        <v>97</v>
      </c>
      <c r="B29" s="854" t="s">
        <v>197</v>
      </c>
      <c r="C29" s="486"/>
      <c r="D29" s="411"/>
      <c r="E29" s="694"/>
      <c r="F29" s="694"/>
      <c r="G29" s="694"/>
      <c r="H29" s="413">
        <f t="shared" si="2"/>
        <v>0</v>
      </c>
      <c r="I29" s="757"/>
      <c r="J29" s="413"/>
      <c r="K29" s="413"/>
      <c r="L29" s="413"/>
    </row>
    <row r="30" spans="1:12" s="54" customFormat="1" ht="12.2" customHeight="1" thickBot="1" x14ac:dyDescent="0.25">
      <c r="A30" s="1184" t="s">
        <v>321</v>
      </c>
      <c r="B30" s="618" t="s">
        <v>273</v>
      </c>
      <c r="C30" s="636"/>
      <c r="D30" s="755"/>
      <c r="E30" s="695"/>
      <c r="F30" s="695"/>
      <c r="G30" s="695"/>
      <c r="H30" s="652">
        <f t="shared" si="2"/>
        <v>0</v>
      </c>
      <c r="I30" s="759"/>
      <c r="J30" s="652"/>
      <c r="K30" s="652"/>
      <c r="L30" s="652"/>
    </row>
    <row r="31" spans="1:12" s="54" customFormat="1" ht="12.2" customHeight="1" thickBot="1" x14ac:dyDescent="0.25">
      <c r="A31" s="14" t="s">
        <v>623</v>
      </c>
      <c r="B31" s="70" t="s">
        <v>596</v>
      </c>
      <c r="C31" s="1202">
        <f>C32+C34+C36+C37+C40</f>
        <v>602835137</v>
      </c>
      <c r="D31" s="269">
        <f t="shared" ref="D31:K31" si="7">D32+D34+D36+D37+D40</f>
        <v>616450137</v>
      </c>
      <c r="E31" s="659">
        <f t="shared" si="7"/>
        <v>690517637</v>
      </c>
      <c r="F31" s="659">
        <f>F32+F34+F36+F37+F40</f>
        <v>690517637</v>
      </c>
      <c r="G31" s="659">
        <f t="shared" si="7"/>
        <v>690517637</v>
      </c>
      <c r="H31" s="72">
        <f t="shared" si="2"/>
        <v>0</v>
      </c>
      <c r="I31" s="768">
        <f t="shared" si="7"/>
        <v>0</v>
      </c>
      <c r="J31" s="72">
        <f t="shared" si="7"/>
        <v>0</v>
      </c>
      <c r="K31" s="72">
        <f t="shared" si="7"/>
        <v>0</v>
      </c>
      <c r="L31" s="72">
        <f t="shared" ref="L31" si="8">L32+L34+L36+L37+L40</f>
        <v>0</v>
      </c>
    </row>
    <row r="32" spans="1:12" s="54" customFormat="1" ht="12.2" customHeight="1" x14ac:dyDescent="0.2">
      <c r="A32" s="12" t="s">
        <v>98</v>
      </c>
      <c r="B32" s="853" t="s">
        <v>278</v>
      </c>
      <c r="C32" s="112">
        <f>C33</f>
        <v>0</v>
      </c>
      <c r="D32" s="285">
        <f t="shared" ref="D32:K32" si="9">D33</f>
        <v>0</v>
      </c>
      <c r="E32" s="696">
        <f t="shared" si="9"/>
        <v>0</v>
      </c>
      <c r="F32" s="696">
        <f t="shared" si="9"/>
        <v>650000000</v>
      </c>
      <c r="G32" s="696">
        <f t="shared" si="9"/>
        <v>650000000</v>
      </c>
      <c r="H32" s="73">
        <f t="shared" si="2"/>
        <v>0</v>
      </c>
      <c r="I32" s="767">
        <f t="shared" si="9"/>
        <v>0</v>
      </c>
      <c r="J32" s="73">
        <f t="shared" si="9"/>
        <v>0</v>
      </c>
      <c r="K32" s="73">
        <f t="shared" si="9"/>
        <v>0</v>
      </c>
      <c r="L32" s="73">
        <f t="shared" ref="L32" si="10">L33</f>
        <v>0</v>
      </c>
    </row>
    <row r="33" spans="1:12" s="54" customFormat="1" ht="12.2" customHeight="1" x14ac:dyDescent="0.2">
      <c r="A33" s="1182" t="s">
        <v>597</v>
      </c>
      <c r="B33" s="854" t="s">
        <v>230</v>
      </c>
      <c r="C33" s="486"/>
      <c r="D33" s="411"/>
      <c r="E33" s="694"/>
      <c r="F33" s="694">
        <v>650000000</v>
      </c>
      <c r="G33" s="694">
        <v>650000000</v>
      </c>
      <c r="H33" s="413">
        <f t="shared" si="2"/>
        <v>0</v>
      </c>
      <c r="I33" s="757"/>
      <c r="J33" s="413"/>
      <c r="K33" s="413"/>
      <c r="L33" s="413"/>
    </row>
    <row r="34" spans="1:12" s="54" customFormat="1" ht="12.2" customHeight="1" x14ac:dyDescent="0.2">
      <c r="A34" s="1182" t="s">
        <v>99</v>
      </c>
      <c r="B34" s="853" t="s">
        <v>279</v>
      </c>
      <c r="C34" s="486">
        <f>C35</f>
        <v>602835137</v>
      </c>
      <c r="D34" s="411">
        <f t="shared" ref="D34:K34" si="11">D35</f>
        <v>616450137</v>
      </c>
      <c r="E34" s="694">
        <f t="shared" si="11"/>
        <v>690517637</v>
      </c>
      <c r="F34" s="694">
        <f t="shared" si="11"/>
        <v>13517637</v>
      </c>
      <c r="G34" s="694">
        <f t="shared" si="11"/>
        <v>13517637</v>
      </c>
      <c r="H34" s="413">
        <f t="shared" si="2"/>
        <v>0</v>
      </c>
      <c r="I34" s="757">
        <f t="shared" si="11"/>
        <v>0</v>
      </c>
      <c r="J34" s="413">
        <f t="shared" si="11"/>
        <v>0</v>
      </c>
      <c r="K34" s="413">
        <f t="shared" si="11"/>
        <v>0</v>
      </c>
      <c r="L34" s="413">
        <f t="shared" ref="L34" si="12">L35</f>
        <v>0</v>
      </c>
    </row>
    <row r="35" spans="1:12" s="54" customFormat="1" ht="12.2" customHeight="1" x14ac:dyDescent="0.2">
      <c r="A35" s="1182" t="s">
        <v>598</v>
      </c>
      <c r="B35" s="854" t="s">
        <v>280</v>
      </c>
      <c r="C35" s="486">
        <v>602835137</v>
      </c>
      <c r="D35" s="411">
        <f>602835137+13615000</f>
        <v>616450137</v>
      </c>
      <c r="E35" s="694">
        <f>616450137+74067500</f>
        <v>690517637</v>
      </c>
      <c r="F35" s="694">
        <v>13517637</v>
      </c>
      <c r="G35" s="694">
        <v>13517637</v>
      </c>
      <c r="H35" s="413">
        <f t="shared" si="2"/>
        <v>0</v>
      </c>
      <c r="I35" s="757"/>
      <c r="J35" s="413"/>
      <c r="K35" s="413"/>
      <c r="L35" s="413"/>
    </row>
    <row r="36" spans="1:12" s="54" customFormat="1" ht="12.2" customHeight="1" x14ac:dyDescent="0.2">
      <c r="A36" s="1182" t="s">
        <v>106</v>
      </c>
      <c r="B36" s="854" t="s">
        <v>198</v>
      </c>
      <c r="C36" s="486"/>
      <c r="D36" s="411"/>
      <c r="E36" s="694"/>
      <c r="F36" s="694"/>
      <c r="G36" s="694"/>
      <c r="H36" s="413">
        <f t="shared" si="2"/>
        <v>0</v>
      </c>
      <c r="I36" s="757"/>
      <c r="J36" s="413"/>
      <c r="K36" s="413"/>
      <c r="L36" s="413"/>
    </row>
    <row r="37" spans="1:12" s="54" customFormat="1" ht="12.2" customHeight="1" x14ac:dyDescent="0.2">
      <c r="A37" s="1182" t="s">
        <v>195</v>
      </c>
      <c r="B37" s="854" t="s">
        <v>199</v>
      </c>
      <c r="C37" s="486">
        <f>SUM(C38:C39)</f>
        <v>0</v>
      </c>
      <c r="D37" s="411">
        <f t="shared" ref="D37:K37" si="13">SUM(D38:D39)</f>
        <v>0</v>
      </c>
      <c r="E37" s="694">
        <f t="shared" si="13"/>
        <v>0</v>
      </c>
      <c r="F37" s="694">
        <f t="shared" si="13"/>
        <v>12000000</v>
      </c>
      <c r="G37" s="694">
        <f t="shared" si="13"/>
        <v>12000000</v>
      </c>
      <c r="H37" s="413">
        <f t="shared" si="2"/>
        <v>0</v>
      </c>
      <c r="I37" s="757">
        <f t="shared" si="13"/>
        <v>0</v>
      </c>
      <c r="J37" s="413">
        <f t="shared" si="13"/>
        <v>0</v>
      </c>
      <c r="K37" s="413">
        <f t="shared" si="13"/>
        <v>0</v>
      </c>
      <c r="L37" s="413">
        <f t="shared" ref="L37" si="14">SUM(L38:L39)</f>
        <v>0</v>
      </c>
    </row>
    <row r="38" spans="1:12" s="54" customFormat="1" ht="12.2" customHeight="1" x14ac:dyDescent="0.2">
      <c r="A38" s="1184" t="s">
        <v>322</v>
      </c>
      <c r="B38" s="854" t="s">
        <v>231</v>
      </c>
      <c r="C38" s="636"/>
      <c r="D38" s="755"/>
      <c r="E38" s="695"/>
      <c r="F38" s="695">
        <v>12000000</v>
      </c>
      <c r="G38" s="695">
        <v>12000000</v>
      </c>
      <c r="H38" s="652">
        <f t="shared" si="2"/>
        <v>0</v>
      </c>
      <c r="I38" s="759"/>
      <c r="J38" s="652"/>
      <c r="K38" s="652"/>
      <c r="L38" s="652"/>
    </row>
    <row r="39" spans="1:12" s="54" customFormat="1" ht="12.2" customHeight="1" x14ac:dyDescent="0.2">
      <c r="A39" s="1184" t="s">
        <v>599</v>
      </c>
      <c r="B39" s="854" t="s">
        <v>801</v>
      </c>
      <c r="C39" s="636"/>
      <c r="D39" s="755"/>
      <c r="E39" s="695"/>
      <c r="F39" s="695"/>
      <c r="G39" s="695"/>
      <c r="H39" s="652">
        <f t="shared" si="2"/>
        <v>0</v>
      </c>
      <c r="I39" s="759"/>
      <c r="J39" s="652"/>
      <c r="K39" s="652"/>
      <c r="L39" s="652"/>
    </row>
    <row r="40" spans="1:12" s="54" customFormat="1" ht="12.2" customHeight="1" thickBot="1" x14ac:dyDescent="0.25">
      <c r="A40" s="1184" t="s">
        <v>600</v>
      </c>
      <c r="B40" s="618" t="s">
        <v>118</v>
      </c>
      <c r="C40" s="636"/>
      <c r="D40" s="755"/>
      <c r="E40" s="695"/>
      <c r="F40" s="695">
        <v>15000000</v>
      </c>
      <c r="G40" s="695">
        <v>15000000</v>
      </c>
      <c r="H40" s="652">
        <f t="shared" si="2"/>
        <v>0</v>
      </c>
      <c r="I40" s="759"/>
      <c r="J40" s="652"/>
      <c r="K40" s="652"/>
      <c r="L40" s="652"/>
    </row>
    <row r="41" spans="1:12" s="54" customFormat="1" ht="12.2" customHeight="1" thickBot="1" x14ac:dyDescent="0.25">
      <c r="A41" s="14" t="s">
        <v>15</v>
      </c>
      <c r="B41" s="70" t="s">
        <v>624</v>
      </c>
      <c r="C41" s="110">
        <f>SUM(C42:C52)</f>
        <v>0</v>
      </c>
      <c r="D41" s="268">
        <f t="shared" ref="D41:K41" si="15">SUM(D42:D52)</f>
        <v>0</v>
      </c>
      <c r="E41" s="692">
        <f t="shared" si="15"/>
        <v>0</v>
      </c>
      <c r="F41" s="692">
        <f t="shared" si="15"/>
        <v>0</v>
      </c>
      <c r="G41" s="692">
        <f t="shared" si="15"/>
        <v>0</v>
      </c>
      <c r="H41" s="28">
        <f t="shared" si="2"/>
        <v>0</v>
      </c>
      <c r="I41" s="758">
        <f t="shared" si="15"/>
        <v>0</v>
      </c>
      <c r="J41" s="28">
        <f t="shared" si="15"/>
        <v>0</v>
      </c>
      <c r="K41" s="28">
        <f t="shared" si="15"/>
        <v>0</v>
      </c>
      <c r="L41" s="28">
        <f t="shared" ref="L41" si="16">SUM(L42:L52)</f>
        <v>0</v>
      </c>
    </row>
    <row r="42" spans="1:12" s="54" customFormat="1" ht="12.2" customHeight="1" x14ac:dyDescent="0.2">
      <c r="A42" s="12" t="s">
        <v>100</v>
      </c>
      <c r="B42" s="853" t="s">
        <v>143</v>
      </c>
      <c r="C42" s="111"/>
      <c r="D42" s="266"/>
      <c r="E42" s="693"/>
      <c r="F42" s="693"/>
      <c r="G42" s="693"/>
      <c r="H42" s="16">
        <f t="shared" si="2"/>
        <v>0</v>
      </c>
      <c r="I42" s="756"/>
      <c r="J42" s="16"/>
      <c r="K42" s="16"/>
      <c r="L42" s="16"/>
    </row>
    <row r="43" spans="1:12" s="54" customFormat="1" ht="12.2" customHeight="1" x14ac:dyDescent="0.2">
      <c r="A43" s="1182" t="s">
        <v>101</v>
      </c>
      <c r="B43" s="854" t="s">
        <v>144</v>
      </c>
      <c r="C43" s="486"/>
      <c r="D43" s="411"/>
      <c r="E43" s="694"/>
      <c r="F43" s="694"/>
      <c r="G43" s="694"/>
      <c r="H43" s="413">
        <f t="shared" si="2"/>
        <v>0</v>
      </c>
      <c r="I43" s="757"/>
      <c r="J43" s="413"/>
      <c r="K43" s="413"/>
      <c r="L43" s="413"/>
    </row>
    <row r="44" spans="1:12" s="54" customFormat="1" ht="12.2" customHeight="1" x14ac:dyDescent="0.2">
      <c r="A44" s="1182" t="s">
        <v>164</v>
      </c>
      <c r="B44" s="854" t="s">
        <v>274</v>
      </c>
      <c r="C44" s="486"/>
      <c r="D44" s="411"/>
      <c r="E44" s="694"/>
      <c r="F44" s="694"/>
      <c r="G44" s="694"/>
      <c r="H44" s="413">
        <f t="shared" si="2"/>
        <v>0</v>
      </c>
      <c r="I44" s="757"/>
      <c r="J44" s="413"/>
      <c r="K44" s="413"/>
      <c r="L44" s="413"/>
    </row>
    <row r="45" spans="1:12" s="54" customFormat="1" ht="12.2" customHeight="1" x14ac:dyDescent="0.2">
      <c r="A45" s="1182" t="s">
        <v>200</v>
      </c>
      <c r="B45" s="854" t="s">
        <v>146</v>
      </c>
      <c r="C45" s="486"/>
      <c r="D45" s="411"/>
      <c r="E45" s="694"/>
      <c r="F45" s="694"/>
      <c r="G45" s="694"/>
      <c r="H45" s="413">
        <f t="shared" si="2"/>
        <v>0</v>
      </c>
      <c r="I45" s="757"/>
      <c r="J45" s="413"/>
      <c r="K45" s="413"/>
      <c r="L45" s="413"/>
    </row>
    <row r="46" spans="1:12" s="54" customFormat="1" ht="12.2" customHeight="1" x14ac:dyDescent="0.2">
      <c r="A46" s="1182" t="s">
        <v>282</v>
      </c>
      <c r="B46" s="854" t="s">
        <v>148</v>
      </c>
      <c r="C46" s="486"/>
      <c r="D46" s="411"/>
      <c r="E46" s="694"/>
      <c r="F46" s="694"/>
      <c r="G46" s="694"/>
      <c r="H46" s="413">
        <f t="shared" si="2"/>
        <v>0</v>
      </c>
      <c r="I46" s="757"/>
      <c r="J46" s="413"/>
      <c r="K46" s="413"/>
      <c r="L46" s="413"/>
    </row>
    <row r="47" spans="1:12" s="54" customFormat="1" ht="12.2" customHeight="1" x14ac:dyDescent="0.2">
      <c r="A47" s="1182" t="s">
        <v>601</v>
      </c>
      <c r="B47" s="854" t="s">
        <v>203</v>
      </c>
      <c r="C47" s="486"/>
      <c r="D47" s="411"/>
      <c r="E47" s="694"/>
      <c r="F47" s="694"/>
      <c r="G47" s="694"/>
      <c r="H47" s="413">
        <f t="shared" si="2"/>
        <v>0</v>
      </c>
      <c r="I47" s="757"/>
      <c r="J47" s="413"/>
      <c r="K47" s="413"/>
      <c r="L47" s="413"/>
    </row>
    <row r="48" spans="1:12" s="54" customFormat="1" ht="12.2" customHeight="1" x14ac:dyDescent="0.2">
      <c r="A48" s="1182" t="s">
        <v>602</v>
      </c>
      <c r="B48" s="854" t="s">
        <v>204</v>
      </c>
      <c r="C48" s="486"/>
      <c r="D48" s="411"/>
      <c r="E48" s="694"/>
      <c r="F48" s="694"/>
      <c r="G48" s="694"/>
      <c r="H48" s="413">
        <f t="shared" si="2"/>
        <v>0</v>
      </c>
      <c r="I48" s="757"/>
      <c r="J48" s="413"/>
      <c r="K48" s="413"/>
      <c r="L48" s="413"/>
    </row>
    <row r="49" spans="1:12" s="54" customFormat="1" ht="12.2" customHeight="1" x14ac:dyDescent="0.2">
      <c r="A49" s="1182" t="s">
        <v>603</v>
      </c>
      <c r="B49" s="854" t="s">
        <v>302</v>
      </c>
      <c r="C49" s="486"/>
      <c r="D49" s="411"/>
      <c r="E49" s="694"/>
      <c r="F49" s="694"/>
      <c r="G49" s="694"/>
      <c r="H49" s="413">
        <f t="shared" si="2"/>
        <v>0</v>
      </c>
      <c r="I49" s="757"/>
      <c r="J49" s="413"/>
      <c r="K49" s="413"/>
      <c r="L49" s="413"/>
    </row>
    <row r="50" spans="1:12" s="54" customFormat="1" ht="12.2" customHeight="1" x14ac:dyDescent="0.2">
      <c r="A50" s="1182" t="s">
        <v>604</v>
      </c>
      <c r="B50" s="854" t="s">
        <v>155</v>
      </c>
      <c r="C50" s="487"/>
      <c r="D50" s="412"/>
      <c r="E50" s="699"/>
      <c r="F50" s="699"/>
      <c r="G50" s="699"/>
      <c r="H50" s="414">
        <f t="shared" si="2"/>
        <v>0</v>
      </c>
      <c r="I50" s="803"/>
      <c r="J50" s="414"/>
      <c r="K50" s="414"/>
      <c r="L50" s="414"/>
    </row>
    <row r="51" spans="1:12" s="54" customFormat="1" ht="12.2" customHeight="1" x14ac:dyDescent="0.2">
      <c r="A51" s="1184" t="s">
        <v>605</v>
      </c>
      <c r="B51" s="618" t="s">
        <v>275</v>
      </c>
      <c r="C51" s="1208"/>
      <c r="D51" s="798"/>
      <c r="E51" s="697"/>
      <c r="F51" s="697"/>
      <c r="G51" s="697"/>
      <c r="H51" s="653">
        <f t="shared" si="2"/>
        <v>0</v>
      </c>
      <c r="I51" s="804"/>
      <c r="J51" s="653"/>
      <c r="K51" s="653"/>
      <c r="L51" s="653"/>
    </row>
    <row r="52" spans="1:12" s="54" customFormat="1" ht="12.2" customHeight="1" thickBot="1" x14ac:dyDescent="0.25">
      <c r="A52" s="1184" t="s">
        <v>606</v>
      </c>
      <c r="B52" s="618" t="s">
        <v>157</v>
      </c>
      <c r="C52" s="1208"/>
      <c r="D52" s="798"/>
      <c r="E52" s="697"/>
      <c r="F52" s="697"/>
      <c r="G52" s="697"/>
      <c r="H52" s="653">
        <f t="shared" si="2"/>
        <v>0</v>
      </c>
      <c r="I52" s="804"/>
      <c r="J52" s="653"/>
      <c r="K52" s="653"/>
      <c r="L52" s="653"/>
    </row>
    <row r="53" spans="1:12" s="54" customFormat="1" ht="12.2" customHeight="1" thickBot="1" x14ac:dyDescent="0.25">
      <c r="A53" s="14" t="s">
        <v>16</v>
      </c>
      <c r="B53" s="70" t="s">
        <v>607</v>
      </c>
      <c r="C53" s="110">
        <f>SUM(C54:C58)</f>
        <v>0</v>
      </c>
      <c r="D53" s="268">
        <f t="shared" ref="D53:K53" si="17">SUM(D54:D58)</f>
        <v>0</v>
      </c>
      <c r="E53" s="692">
        <f t="shared" si="17"/>
        <v>0</v>
      </c>
      <c r="F53" s="692">
        <f t="shared" si="17"/>
        <v>0</v>
      </c>
      <c r="G53" s="692">
        <f t="shared" si="17"/>
        <v>0</v>
      </c>
      <c r="H53" s="28">
        <f t="shared" si="2"/>
        <v>0</v>
      </c>
      <c r="I53" s="758">
        <f t="shared" si="17"/>
        <v>0</v>
      </c>
      <c r="J53" s="28">
        <f t="shared" si="17"/>
        <v>0</v>
      </c>
      <c r="K53" s="28">
        <f t="shared" si="17"/>
        <v>0</v>
      </c>
      <c r="L53" s="28">
        <f t="shared" ref="L53" si="18">SUM(L54:L58)</f>
        <v>0</v>
      </c>
    </row>
    <row r="54" spans="1:12" s="54" customFormat="1" ht="12.2" customHeight="1" x14ac:dyDescent="0.2">
      <c r="A54" s="12" t="s">
        <v>89</v>
      </c>
      <c r="B54" s="853" t="s">
        <v>167</v>
      </c>
      <c r="C54" s="113"/>
      <c r="D54" s="286"/>
      <c r="E54" s="698"/>
      <c r="F54" s="698"/>
      <c r="G54" s="698"/>
      <c r="H54" s="23">
        <f t="shared" si="2"/>
        <v>0</v>
      </c>
      <c r="I54" s="805"/>
      <c r="J54" s="23"/>
      <c r="K54" s="23"/>
      <c r="L54" s="23"/>
    </row>
    <row r="55" spans="1:12" s="54" customFormat="1" ht="12.2" customHeight="1" x14ac:dyDescent="0.2">
      <c r="A55" s="1182" t="s">
        <v>102</v>
      </c>
      <c r="B55" s="854" t="s">
        <v>168</v>
      </c>
      <c r="C55" s="487"/>
      <c r="D55" s="412"/>
      <c r="E55" s="699"/>
      <c r="F55" s="699"/>
      <c r="G55" s="699"/>
      <c r="H55" s="414">
        <f t="shared" si="2"/>
        <v>0</v>
      </c>
      <c r="I55" s="803"/>
      <c r="J55" s="414"/>
      <c r="K55" s="414"/>
      <c r="L55" s="414"/>
    </row>
    <row r="56" spans="1:12" s="54" customFormat="1" ht="12.2" customHeight="1" x14ac:dyDescent="0.2">
      <c r="A56" s="1182" t="s">
        <v>103</v>
      </c>
      <c r="B56" s="854" t="s">
        <v>169</v>
      </c>
      <c r="C56" s="487"/>
      <c r="D56" s="412"/>
      <c r="E56" s="699"/>
      <c r="F56" s="699"/>
      <c r="G56" s="699"/>
      <c r="H56" s="414">
        <f t="shared" si="2"/>
        <v>0</v>
      </c>
      <c r="I56" s="803"/>
      <c r="J56" s="414"/>
      <c r="K56" s="414"/>
      <c r="L56" s="414"/>
    </row>
    <row r="57" spans="1:12" s="54" customFormat="1" ht="12.2" customHeight="1" x14ac:dyDescent="0.2">
      <c r="A57" s="1182" t="s">
        <v>201</v>
      </c>
      <c r="B57" s="854" t="s">
        <v>207</v>
      </c>
      <c r="C57" s="487"/>
      <c r="D57" s="412"/>
      <c r="E57" s="699"/>
      <c r="F57" s="699"/>
      <c r="G57" s="699"/>
      <c r="H57" s="414">
        <f t="shared" si="2"/>
        <v>0</v>
      </c>
      <c r="I57" s="803"/>
      <c r="J57" s="414"/>
      <c r="K57" s="414"/>
      <c r="L57" s="414"/>
    </row>
    <row r="58" spans="1:12" s="54" customFormat="1" ht="12.2" customHeight="1" thickBot="1" x14ac:dyDescent="0.25">
      <c r="A58" s="1184" t="s">
        <v>202</v>
      </c>
      <c r="B58" s="618" t="s">
        <v>209</v>
      </c>
      <c r="C58" s="1208"/>
      <c r="D58" s="798"/>
      <c r="E58" s="697"/>
      <c r="F58" s="697"/>
      <c r="G58" s="697"/>
      <c r="H58" s="653">
        <f t="shared" si="2"/>
        <v>0</v>
      </c>
      <c r="I58" s="804"/>
      <c r="J58" s="653"/>
      <c r="K58" s="653"/>
      <c r="L58" s="653"/>
    </row>
    <row r="59" spans="1:12" s="54" customFormat="1" ht="12.2" customHeight="1" thickBot="1" x14ac:dyDescent="0.25">
      <c r="A59" s="14" t="s">
        <v>17</v>
      </c>
      <c r="B59" s="70" t="s">
        <v>625</v>
      </c>
      <c r="C59" s="110">
        <f>SUM(C60:C61)</f>
        <v>0</v>
      </c>
      <c r="D59" s="268">
        <f t="shared" ref="D59:K59" si="19">SUM(D60:D61)</f>
        <v>0</v>
      </c>
      <c r="E59" s="692">
        <f t="shared" si="19"/>
        <v>0</v>
      </c>
      <c r="F59" s="692">
        <f t="shared" si="19"/>
        <v>0</v>
      </c>
      <c r="G59" s="692">
        <f t="shared" si="19"/>
        <v>0</v>
      </c>
      <c r="H59" s="28">
        <f t="shared" si="2"/>
        <v>0</v>
      </c>
      <c r="I59" s="758">
        <f t="shared" si="19"/>
        <v>0</v>
      </c>
      <c r="J59" s="28">
        <f t="shared" si="19"/>
        <v>0</v>
      </c>
      <c r="K59" s="28">
        <f t="shared" si="19"/>
        <v>0</v>
      </c>
      <c r="L59" s="28">
        <f t="shared" ref="L59" si="20">SUM(L60:L61)</f>
        <v>0</v>
      </c>
    </row>
    <row r="60" spans="1:12" s="54" customFormat="1" ht="12.2" customHeight="1" x14ac:dyDescent="0.2">
      <c r="A60" s="1182" t="s">
        <v>104</v>
      </c>
      <c r="B60" s="854" t="s">
        <v>210</v>
      </c>
      <c r="C60" s="486"/>
      <c r="D60" s="411"/>
      <c r="E60" s="694"/>
      <c r="F60" s="694"/>
      <c r="G60" s="694"/>
      <c r="H60" s="413">
        <f t="shared" si="2"/>
        <v>0</v>
      </c>
      <c r="I60" s="757"/>
      <c r="J60" s="413"/>
      <c r="K60" s="413"/>
      <c r="L60" s="413"/>
    </row>
    <row r="61" spans="1:12" s="54" customFormat="1" ht="12.2" customHeight="1" x14ac:dyDescent="0.2">
      <c r="A61" s="1182" t="s">
        <v>105</v>
      </c>
      <c r="B61" s="854" t="s">
        <v>211</v>
      </c>
      <c r="C61" s="486"/>
      <c r="D61" s="411"/>
      <c r="E61" s="694"/>
      <c r="F61" s="694"/>
      <c r="G61" s="694"/>
      <c r="H61" s="413">
        <f t="shared" si="2"/>
        <v>0</v>
      </c>
      <c r="I61" s="757"/>
      <c r="J61" s="413"/>
      <c r="K61" s="413"/>
      <c r="L61" s="413"/>
    </row>
    <row r="62" spans="1:12" s="54" customFormat="1" ht="12.2" customHeight="1" thickBot="1" x14ac:dyDescent="0.25">
      <c r="A62" s="1184" t="s">
        <v>608</v>
      </c>
      <c r="B62" s="618" t="s">
        <v>640</v>
      </c>
      <c r="C62" s="636"/>
      <c r="D62" s="755"/>
      <c r="E62" s="695"/>
      <c r="F62" s="695"/>
      <c r="G62" s="695"/>
      <c r="H62" s="652">
        <f t="shared" si="2"/>
        <v>0</v>
      </c>
      <c r="I62" s="759"/>
      <c r="J62" s="652"/>
      <c r="K62" s="652"/>
      <c r="L62" s="652"/>
    </row>
    <row r="63" spans="1:12" s="54" customFormat="1" ht="12.2" customHeight="1" thickBot="1" x14ac:dyDescent="0.25">
      <c r="A63" s="14" t="s">
        <v>18</v>
      </c>
      <c r="B63" s="430" t="s">
        <v>380</v>
      </c>
      <c r="C63" s="110">
        <f>SUM(C64:C65)</f>
        <v>0</v>
      </c>
      <c r="D63" s="268">
        <f t="shared" ref="D63:K63" si="21">SUM(D64:D65)</f>
        <v>0</v>
      </c>
      <c r="E63" s="692">
        <f t="shared" si="21"/>
        <v>0</v>
      </c>
      <c r="F63" s="692">
        <f t="shared" si="21"/>
        <v>0</v>
      </c>
      <c r="G63" s="692">
        <f t="shared" si="21"/>
        <v>0</v>
      </c>
      <c r="H63" s="28">
        <f t="shared" si="2"/>
        <v>0</v>
      </c>
      <c r="I63" s="758">
        <f t="shared" si="21"/>
        <v>0</v>
      </c>
      <c r="J63" s="28">
        <f t="shared" si="21"/>
        <v>0</v>
      </c>
      <c r="K63" s="28">
        <f t="shared" si="21"/>
        <v>0</v>
      </c>
      <c r="L63" s="28">
        <f t="shared" ref="L63" si="22">SUM(L64:L65)</f>
        <v>0</v>
      </c>
    </row>
    <row r="64" spans="1:12" s="54" customFormat="1" ht="12.2" customHeight="1" x14ac:dyDescent="0.2">
      <c r="A64" s="12" t="s">
        <v>107</v>
      </c>
      <c r="B64" s="854" t="s">
        <v>212</v>
      </c>
      <c r="C64" s="487"/>
      <c r="D64" s="412"/>
      <c r="E64" s="699"/>
      <c r="F64" s="699"/>
      <c r="G64" s="699"/>
      <c r="H64" s="414">
        <f t="shared" si="2"/>
        <v>0</v>
      </c>
      <c r="I64" s="803"/>
      <c r="J64" s="414"/>
      <c r="K64" s="414"/>
      <c r="L64" s="414"/>
    </row>
    <row r="65" spans="1:12" s="54" customFormat="1" ht="12.2" customHeight="1" x14ac:dyDescent="0.2">
      <c r="A65" s="1182" t="s">
        <v>108</v>
      </c>
      <c r="B65" s="854" t="s">
        <v>213</v>
      </c>
      <c r="C65" s="487"/>
      <c r="D65" s="412"/>
      <c r="E65" s="699"/>
      <c r="F65" s="699"/>
      <c r="G65" s="699"/>
      <c r="H65" s="414">
        <f t="shared" si="2"/>
        <v>0</v>
      </c>
      <c r="I65" s="803"/>
      <c r="J65" s="414"/>
      <c r="K65" s="414"/>
      <c r="L65" s="414"/>
    </row>
    <row r="66" spans="1:12" s="54" customFormat="1" ht="12.2" customHeight="1" thickBot="1" x14ac:dyDescent="0.25">
      <c r="A66" s="244" t="s">
        <v>323</v>
      </c>
      <c r="B66" s="855" t="s">
        <v>368</v>
      </c>
      <c r="C66" s="487"/>
      <c r="D66" s="412"/>
      <c r="E66" s="699"/>
      <c r="F66" s="699"/>
      <c r="G66" s="699"/>
      <c r="H66" s="414">
        <f t="shared" si="2"/>
        <v>0</v>
      </c>
      <c r="I66" s="803"/>
      <c r="J66" s="414"/>
      <c r="K66" s="414"/>
      <c r="L66" s="414"/>
    </row>
    <row r="67" spans="1:12" s="54" customFormat="1" ht="12.2" customHeight="1" thickBot="1" x14ac:dyDescent="0.25">
      <c r="A67" s="431" t="s">
        <v>19</v>
      </c>
      <c r="B67" s="856" t="s">
        <v>626</v>
      </c>
      <c r="C67" s="1202">
        <f>+C11+C25+C31+C41+C53+C59+C63</f>
        <v>602835137</v>
      </c>
      <c r="D67" s="269">
        <f t="shared" ref="D67:K67" si="23">+D11+D25+D31+D41+D53+D59+D63</f>
        <v>616450137</v>
      </c>
      <c r="E67" s="659">
        <f t="shared" si="23"/>
        <v>690517637</v>
      </c>
      <c r="F67" s="659">
        <f t="shared" si="23"/>
        <v>690517637</v>
      </c>
      <c r="G67" s="659">
        <f t="shared" si="23"/>
        <v>690517637</v>
      </c>
      <c r="H67" s="72">
        <f t="shared" si="2"/>
        <v>0</v>
      </c>
      <c r="I67" s="768">
        <f t="shared" si="23"/>
        <v>0</v>
      </c>
      <c r="J67" s="72">
        <f t="shared" si="23"/>
        <v>0</v>
      </c>
      <c r="K67" s="72">
        <f t="shared" si="23"/>
        <v>0</v>
      </c>
      <c r="L67" s="72">
        <f t="shared" ref="L67" si="24">+L11+L19+L25+L31+L41+L53+L59+L63</f>
        <v>0</v>
      </c>
    </row>
    <row r="68" spans="1:12" s="54" customFormat="1" ht="12.2" customHeight="1" thickBot="1" x14ac:dyDescent="0.25">
      <c r="A68" s="61" t="s">
        <v>20</v>
      </c>
      <c r="B68" s="430" t="s">
        <v>627</v>
      </c>
      <c r="C68" s="110">
        <f>SUM(C69:C71)</f>
        <v>0</v>
      </c>
      <c r="D68" s="268">
        <f t="shared" ref="D68:K68" si="25">SUM(D69:D71)</f>
        <v>0</v>
      </c>
      <c r="E68" s="692">
        <f t="shared" si="25"/>
        <v>0</v>
      </c>
      <c r="F68" s="692">
        <f t="shared" si="25"/>
        <v>0</v>
      </c>
      <c r="G68" s="692">
        <f t="shared" si="25"/>
        <v>0</v>
      </c>
      <c r="H68" s="28">
        <f t="shared" si="2"/>
        <v>0</v>
      </c>
      <c r="I68" s="758">
        <f t="shared" si="25"/>
        <v>0</v>
      </c>
      <c r="J68" s="28">
        <f t="shared" si="25"/>
        <v>0</v>
      </c>
      <c r="K68" s="28">
        <f t="shared" si="25"/>
        <v>0</v>
      </c>
      <c r="L68" s="28">
        <f t="shared" ref="L68" si="26">SUM(L69:L71)</f>
        <v>0</v>
      </c>
    </row>
    <row r="69" spans="1:12" s="54" customFormat="1" ht="12.2" customHeight="1" x14ac:dyDescent="0.2">
      <c r="A69" s="12" t="s">
        <v>171</v>
      </c>
      <c r="B69" s="853" t="s">
        <v>215</v>
      </c>
      <c r="C69" s="487"/>
      <c r="D69" s="412"/>
      <c r="E69" s="699"/>
      <c r="F69" s="699"/>
      <c r="G69" s="699"/>
      <c r="H69" s="414">
        <f t="shared" si="2"/>
        <v>0</v>
      </c>
      <c r="I69" s="803"/>
      <c r="J69" s="414"/>
      <c r="K69" s="414"/>
      <c r="L69" s="414"/>
    </row>
    <row r="70" spans="1:12" s="54" customFormat="1" ht="12.2" customHeight="1" x14ac:dyDescent="0.2">
      <c r="A70" s="1182" t="s">
        <v>172</v>
      </c>
      <c r="B70" s="854" t="s">
        <v>324</v>
      </c>
      <c r="C70" s="487"/>
      <c r="D70" s="412"/>
      <c r="E70" s="699"/>
      <c r="F70" s="699"/>
      <c r="G70" s="699"/>
      <c r="H70" s="414">
        <f t="shared" si="2"/>
        <v>0</v>
      </c>
      <c r="I70" s="803"/>
      <c r="J70" s="414"/>
      <c r="K70" s="414"/>
      <c r="L70" s="414"/>
    </row>
    <row r="71" spans="1:12" s="54" customFormat="1" ht="12.2" customHeight="1" thickBot="1" x14ac:dyDescent="0.25">
      <c r="A71" s="1184" t="s">
        <v>173</v>
      </c>
      <c r="B71" s="854" t="s">
        <v>513</v>
      </c>
      <c r="C71" s="487"/>
      <c r="D71" s="412"/>
      <c r="E71" s="699"/>
      <c r="F71" s="699"/>
      <c r="G71" s="699"/>
      <c r="H71" s="414">
        <f t="shared" si="2"/>
        <v>0</v>
      </c>
      <c r="I71" s="803"/>
      <c r="J71" s="414"/>
      <c r="K71" s="414"/>
      <c r="L71" s="414"/>
    </row>
    <row r="72" spans="1:12" s="54" customFormat="1" ht="12.2" customHeight="1" thickBot="1" x14ac:dyDescent="0.25">
      <c r="A72" s="61" t="s">
        <v>21</v>
      </c>
      <c r="B72" s="430" t="s">
        <v>609</v>
      </c>
      <c r="C72" s="110">
        <f>SUM(C73:C75)</f>
        <v>0</v>
      </c>
      <c r="D72" s="268">
        <f t="shared" ref="D72:K72" si="27">SUM(D73:D75)</f>
        <v>0</v>
      </c>
      <c r="E72" s="692">
        <f t="shared" si="27"/>
        <v>0</v>
      </c>
      <c r="F72" s="692">
        <f t="shared" si="27"/>
        <v>0</v>
      </c>
      <c r="G72" s="692">
        <f t="shared" si="27"/>
        <v>0</v>
      </c>
      <c r="H72" s="28">
        <f t="shared" si="2"/>
        <v>0</v>
      </c>
      <c r="I72" s="758">
        <f t="shared" si="27"/>
        <v>0</v>
      </c>
      <c r="J72" s="28">
        <f t="shared" si="27"/>
        <v>0</v>
      </c>
      <c r="K72" s="28">
        <f t="shared" si="27"/>
        <v>0</v>
      </c>
      <c r="L72" s="28">
        <f t="shared" ref="L72" si="28">SUM(L73:L75)</f>
        <v>0</v>
      </c>
    </row>
    <row r="73" spans="1:12" s="54" customFormat="1" ht="12.2" customHeight="1" x14ac:dyDescent="0.2">
      <c r="A73" s="12" t="s">
        <v>214</v>
      </c>
      <c r="B73" s="853" t="s">
        <v>218</v>
      </c>
      <c r="C73" s="487"/>
      <c r="D73" s="412"/>
      <c r="E73" s="699"/>
      <c r="F73" s="699"/>
      <c r="G73" s="699"/>
      <c r="H73" s="414">
        <f t="shared" si="2"/>
        <v>0</v>
      </c>
      <c r="I73" s="803"/>
      <c r="J73" s="414"/>
      <c r="K73" s="414"/>
      <c r="L73" s="414"/>
    </row>
    <row r="74" spans="1:12" s="54" customFormat="1" ht="12.2" customHeight="1" x14ac:dyDescent="0.2">
      <c r="A74" s="12" t="s">
        <v>638</v>
      </c>
      <c r="B74" s="853" t="s">
        <v>390</v>
      </c>
      <c r="C74" s="487"/>
      <c r="D74" s="412"/>
      <c r="E74" s="699"/>
      <c r="F74" s="699"/>
      <c r="G74" s="699"/>
      <c r="H74" s="414">
        <f t="shared" si="2"/>
        <v>0</v>
      </c>
      <c r="I74" s="803"/>
      <c r="J74" s="414"/>
      <c r="K74" s="414"/>
      <c r="L74" s="414"/>
    </row>
    <row r="75" spans="1:12" s="54" customFormat="1" ht="12.2" customHeight="1" thickBot="1" x14ac:dyDescent="0.25">
      <c r="A75" s="1182" t="s">
        <v>216</v>
      </c>
      <c r="B75" s="854" t="s">
        <v>535</v>
      </c>
      <c r="C75" s="487"/>
      <c r="D75" s="412"/>
      <c r="E75" s="699"/>
      <c r="F75" s="699"/>
      <c r="G75" s="699"/>
      <c r="H75" s="414">
        <f t="shared" si="2"/>
        <v>0</v>
      </c>
      <c r="I75" s="803"/>
      <c r="J75" s="414"/>
      <c r="K75" s="414"/>
      <c r="L75" s="414"/>
    </row>
    <row r="76" spans="1:12" s="54" customFormat="1" ht="12.2" customHeight="1" thickBot="1" x14ac:dyDescent="0.25">
      <c r="A76" s="61" t="s">
        <v>22</v>
      </c>
      <c r="B76" s="430" t="s">
        <v>610</v>
      </c>
      <c r="C76" s="110">
        <f>SUM(C77:C78)</f>
        <v>0</v>
      </c>
      <c r="D76" s="268">
        <f t="shared" ref="D76:K76" si="29">SUM(D77:D78)</f>
        <v>0</v>
      </c>
      <c r="E76" s="692">
        <f t="shared" si="29"/>
        <v>0</v>
      </c>
      <c r="F76" s="692">
        <f t="shared" si="29"/>
        <v>0</v>
      </c>
      <c r="G76" s="692">
        <f t="shared" si="29"/>
        <v>0</v>
      </c>
      <c r="H76" s="28">
        <f t="shared" ref="H76:H84" si="30">+G76-F76</f>
        <v>0</v>
      </c>
      <c r="I76" s="758">
        <f t="shared" si="29"/>
        <v>0</v>
      </c>
      <c r="J76" s="28">
        <f t="shared" si="29"/>
        <v>0</v>
      </c>
      <c r="K76" s="28">
        <f t="shared" si="29"/>
        <v>0</v>
      </c>
      <c r="L76" s="28">
        <f t="shared" ref="L76" si="31">SUM(L77:L78)</f>
        <v>0</v>
      </c>
    </row>
    <row r="77" spans="1:12" s="54" customFormat="1" ht="12.2" customHeight="1" x14ac:dyDescent="0.2">
      <c r="A77" s="12" t="s">
        <v>217</v>
      </c>
      <c r="B77" s="58" t="s">
        <v>369</v>
      </c>
      <c r="C77" s="487"/>
      <c r="D77" s="412"/>
      <c r="E77" s="699"/>
      <c r="F77" s="699"/>
      <c r="G77" s="699"/>
      <c r="H77" s="414">
        <f t="shared" si="30"/>
        <v>0</v>
      </c>
      <c r="I77" s="803"/>
      <c r="J77" s="414"/>
      <c r="K77" s="414"/>
      <c r="L77" s="414"/>
    </row>
    <row r="78" spans="1:12" s="54" customFormat="1" ht="12.2" customHeight="1" thickBot="1" x14ac:dyDescent="0.25">
      <c r="A78" s="1184" t="s">
        <v>219</v>
      </c>
      <c r="B78" s="58" t="s">
        <v>370</v>
      </c>
      <c r="C78" s="487"/>
      <c r="D78" s="412"/>
      <c r="E78" s="699"/>
      <c r="F78" s="699"/>
      <c r="G78" s="699"/>
      <c r="H78" s="414">
        <f t="shared" si="30"/>
        <v>0</v>
      </c>
      <c r="I78" s="803"/>
      <c r="J78" s="414"/>
      <c r="K78" s="414"/>
      <c r="L78" s="414"/>
    </row>
    <row r="79" spans="1:12" s="26" customFormat="1" ht="12.2" customHeight="1" thickBot="1" x14ac:dyDescent="0.25">
      <c r="A79" s="61" t="s">
        <v>23</v>
      </c>
      <c r="B79" s="430" t="s">
        <v>611</v>
      </c>
      <c r="C79" s="110">
        <f>SUM(C80:C82)</f>
        <v>0</v>
      </c>
      <c r="D79" s="268">
        <f t="shared" ref="D79:K79" si="32">SUM(D80:D82)</f>
        <v>0</v>
      </c>
      <c r="E79" s="692">
        <f t="shared" si="32"/>
        <v>0</v>
      </c>
      <c r="F79" s="692">
        <f t="shared" si="32"/>
        <v>0</v>
      </c>
      <c r="G79" s="692">
        <f t="shared" si="32"/>
        <v>0</v>
      </c>
      <c r="H79" s="28">
        <f t="shared" si="30"/>
        <v>0</v>
      </c>
      <c r="I79" s="758">
        <f t="shared" si="32"/>
        <v>0</v>
      </c>
      <c r="J79" s="28">
        <f t="shared" si="32"/>
        <v>0</v>
      </c>
      <c r="K79" s="28">
        <f t="shared" si="32"/>
        <v>0</v>
      </c>
      <c r="L79" s="28">
        <f t="shared" ref="L79" si="33">SUM(L80:L82)</f>
        <v>0</v>
      </c>
    </row>
    <row r="80" spans="1:12" s="54" customFormat="1" ht="12.2" customHeight="1" x14ac:dyDescent="0.2">
      <c r="A80" s="12" t="s">
        <v>220</v>
      </c>
      <c r="B80" s="853" t="s">
        <v>303</v>
      </c>
      <c r="C80" s="487"/>
      <c r="D80" s="412"/>
      <c r="E80" s="699"/>
      <c r="F80" s="699"/>
      <c r="G80" s="699"/>
      <c r="H80" s="414">
        <f t="shared" si="30"/>
        <v>0</v>
      </c>
      <c r="I80" s="803"/>
      <c r="J80" s="414"/>
      <c r="K80" s="414"/>
      <c r="L80" s="414"/>
    </row>
    <row r="81" spans="1:16" s="54" customFormat="1" ht="12.2" customHeight="1" x14ac:dyDescent="0.2">
      <c r="A81" s="1182" t="s">
        <v>221</v>
      </c>
      <c r="B81" s="854" t="s">
        <v>304</v>
      </c>
      <c r="C81" s="487"/>
      <c r="D81" s="412"/>
      <c r="E81" s="699"/>
      <c r="F81" s="699"/>
      <c r="G81" s="699"/>
      <c r="H81" s="414">
        <f t="shared" si="30"/>
        <v>0</v>
      </c>
      <c r="I81" s="803"/>
      <c r="J81" s="414"/>
      <c r="K81" s="414"/>
      <c r="L81" s="414"/>
    </row>
    <row r="82" spans="1:16" s="54" customFormat="1" ht="12.2" customHeight="1" thickBot="1" x14ac:dyDescent="0.25">
      <c r="A82" s="1184" t="s">
        <v>325</v>
      </c>
      <c r="B82" s="618" t="s">
        <v>378</v>
      </c>
      <c r="C82" s="487"/>
      <c r="D82" s="412"/>
      <c r="E82" s="699"/>
      <c r="F82" s="699"/>
      <c r="G82" s="699"/>
      <c r="H82" s="414">
        <f t="shared" si="30"/>
        <v>0</v>
      </c>
      <c r="I82" s="803"/>
      <c r="J82" s="414"/>
      <c r="K82" s="414"/>
      <c r="L82" s="414"/>
    </row>
    <row r="83" spans="1:16" s="26" customFormat="1" ht="12.2" customHeight="1" thickBot="1" x14ac:dyDescent="0.25">
      <c r="A83" s="61" t="s">
        <v>24</v>
      </c>
      <c r="B83" s="430" t="s">
        <v>612</v>
      </c>
      <c r="C83" s="1202">
        <f>+C68+C72+C76+C79</f>
        <v>0</v>
      </c>
      <c r="D83" s="269">
        <f t="shared" ref="D83:K83" si="34">+D68+D72+D76+D79</f>
        <v>0</v>
      </c>
      <c r="E83" s="659">
        <f t="shared" si="34"/>
        <v>0</v>
      </c>
      <c r="F83" s="659">
        <f t="shared" si="34"/>
        <v>0</v>
      </c>
      <c r="G83" s="659">
        <f t="shared" si="34"/>
        <v>0</v>
      </c>
      <c r="H83" s="72">
        <f t="shared" si="30"/>
        <v>0</v>
      </c>
      <c r="I83" s="768">
        <f t="shared" si="34"/>
        <v>0</v>
      </c>
      <c r="J83" s="72">
        <f t="shared" si="34"/>
        <v>0</v>
      </c>
      <c r="K83" s="72">
        <f t="shared" si="34"/>
        <v>0</v>
      </c>
      <c r="L83" s="72">
        <f t="shared" ref="L83" si="35">+L68+L72+L76+L79</f>
        <v>0</v>
      </c>
    </row>
    <row r="84" spans="1:16" s="26" customFormat="1" ht="12.2" customHeight="1" thickBot="1" x14ac:dyDescent="0.25">
      <c r="A84" s="78" t="s">
        <v>25</v>
      </c>
      <c r="B84" s="688" t="s">
        <v>633</v>
      </c>
      <c r="C84" s="1202">
        <f>+C67+C83</f>
        <v>602835137</v>
      </c>
      <c r="D84" s="754">
        <f t="shared" ref="D84:K84" si="36">+D67+D83</f>
        <v>616450137</v>
      </c>
      <c r="E84" s="659">
        <f t="shared" si="36"/>
        <v>690517637</v>
      </c>
      <c r="F84" s="659">
        <f t="shared" si="36"/>
        <v>690517637</v>
      </c>
      <c r="G84" s="659">
        <f t="shared" si="36"/>
        <v>690517637</v>
      </c>
      <c r="H84" s="72">
        <f t="shared" si="30"/>
        <v>0</v>
      </c>
      <c r="I84" s="768">
        <f t="shared" si="36"/>
        <v>0</v>
      </c>
      <c r="J84" s="72">
        <f t="shared" si="36"/>
        <v>0</v>
      </c>
      <c r="K84" s="72">
        <f t="shared" si="36"/>
        <v>0</v>
      </c>
      <c r="L84" s="72">
        <f t="shared" ref="L84" si="37">+L67+L83</f>
        <v>0</v>
      </c>
      <c r="N84" s="108"/>
    </row>
    <row r="85" spans="1:16" s="54" customFormat="1" ht="15" customHeight="1" x14ac:dyDescent="0.2">
      <c r="A85" s="359"/>
      <c r="B85" s="360"/>
      <c r="C85" s="145"/>
      <c r="D85" s="64"/>
      <c r="E85" s="64"/>
      <c r="F85" s="64"/>
      <c r="G85" s="64"/>
      <c r="H85" s="145"/>
      <c r="I85" s="145"/>
      <c r="J85" s="145"/>
      <c r="K85" s="145"/>
      <c r="L85" s="145"/>
      <c r="N85" s="54" t="b">
        <f>G84=G132</f>
        <v>1</v>
      </c>
    </row>
    <row r="86" spans="1:16" ht="13.5" thickBot="1" x14ac:dyDescent="0.25">
      <c r="A86" s="1800" t="s">
        <v>385</v>
      </c>
      <c r="B86" s="1800"/>
      <c r="C86" s="1800"/>
      <c r="D86" s="1800"/>
      <c r="E86" s="1800"/>
      <c r="F86" s="1800"/>
      <c r="G86" s="1800"/>
      <c r="H86" s="1800"/>
      <c r="I86" s="25"/>
      <c r="J86" s="25"/>
      <c r="K86" s="25"/>
      <c r="L86" s="25"/>
    </row>
    <row r="87" spans="1:16" s="681" customFormat="1" ht="58.5" customHeight="1" thickBot="1" x14ac:dyDescent="0.25">
      <c r="A87" s="771"/>
      <c r="B87" s="772" t="s">
        <v>38</v>
      </c>
      <c r="C87" s="21" t="str">
        <f>C8</f>
        <v>2023. évi eredeti előirányzat
2/2023. (II.14.)</v>
      </c>
      <c r="D87" s="238" t="str">
        <f t="shared" ref="D87:L87" si="38">D8</f>
        <v>Módosított előirányzat a 14/2023.  (VI.29.)  rendelet szerint</v>
      </c>
      <c r="E87" s="21" t="str">
        <f t="shared" si="38"/>
        <v>Módosított előirányzat a 18/2023. (IX.26.)  rendelet szerint</v>
      </c>
      <c r="F87" s="21" t="str">
        <f t="shared" si="38"/>
        <v>Módosított előirányzat a 23/2023. (XII.14.)  rendelet szerint</v>
      </c>
      <c r="G87" s="21" t="str">
        <f t="shared" si="38"/>
        <v>Módosított előirányzat a …../2024. (II…..)  rendelet szerint</v>
      </c>
      <c r="H87" s="34" t="str">
        <f t="shared" si="38"/>
        <v>Változás a 23/2023. (XII.14) rendelethez képest</v>
      </c>
      <c r="I87" s="238" t="str">
        <f t="shared" si="38"/>
        <v>2023. évi teljesítés              2023.06.30-ig</v>
      </c>
      <c r="J87" s="21" t="str">
        <f t="shared" si="38"/>
        <v>2023. évi teljesítés              2023.09.30-ig</v>
      </c>
      <c r="K87" s="21" t="str">
        <f t="shared" si="38"/>
        <v>2023. évi teljesítés              2023.12.31-ig</v>
      </c>
      <c r="L87" s="21" t="str">
        <f t="shared" si="38"/>
        <v>Teljesítés %-a</v>
      </c>
    </row>
    <row r="88" spans="1:16" s="33" customFormat="1" ht="12.2" customHeight="1" thickBot="1" x14ac:dyDescent="0.25">
      <c r="A88" s="74" t="s">
        <v>12</v>
      </c>
      <c r="B88" s="981" t="s">
        <v>547</v>
      </c>
      <c r="C88" s="1200">
        <f>C89+C91+C92+C93+C94</f>
        <v>0</v>
      </c>
      <c r="D88" s="264">
        <f t="shared" ref="D88:K88" si="39">D89+D91+D92+D93+D94</f>
        <v>0</v>
      </c>
      <c r="E88" s="700">
        <f t="shared" si="39"/>
        <v>0</v>
      </c>
      <c r="F88" s="700">
        <f t="shared" si="39"/>
        <v>0</v>
      </c>
      <c r="G88" s="700">
        <f t="shared" si="39"/>
        <v>0</v>
      </c>
      <c r="H88" s="75">
        <f t="shared" ref="H88:H134" si="40">+G88-F88</f>
        <v>0</v>
      </c>
      <c r="I88" s="807">
        <f t="shared" si="39"/>
        <v>0</v>
      </c>
      <c r="J88" s="75">
        <f t="shared" si="39"/>
        <v>0</v>
      </c>
      <c r="K88" s="75">
        <f t="shared" si="39"/>
        <v>0</v>
      </c>
      <c r="L88" s="75">
        <f t="shared" ref="L88" si="41">L89+L91+L92+L93+L94+L101</f>
        <v>0</v>
      </c>
    </row>
    <row r="89" spans="1:16" ht="12.2" customHeight="1" x14ac:dyDescent="0.2">
      <c r="A89" s="96" t="s">
        <v>91</v>
      </c>
      <c r="B89" s="52" t="s">
        <v>68</v>
      </c>
      <c r="C89" s="114"/>
      <c r="D89" s="265"/>
      <c r="E89" s="701"/>
      <c r="F89" s="701"/>
      <c r="G89" s="701"/>
      <c r="H89" s="76">
        <f t="shared" si="40"/>
        <v>0</v>
      </c>
      <c r="I89" s="808"/>
      <c r="J89" s="76"/>
      <c r="K89" s="76"/>
      <c r="L89" s="76"/>
    </row>
    <row r="90" spans="1:16" ht="12.2" customHeight="1" x14ac:dyDescent="0.2">
      <c r="A90" s="1182" t="s">
        <v>305</v>
      </c>
      <c r="B90" s="418" t="s">
        <v>270</v>
      </c>
      <c r="C90" s="111"/>
      <c r="D90" s="266"/>
      <c r="E90" s="693"/>
      <c r="F90" s="693"/>
      <c r="G90" s="693"/>
      <c r="H90" s="16">
        <f t="shared" si="40"/>
        <v>0</v>
      </c>
      <c r="I90" s="756"/>
      <c r="J90" s="16"/>
      <c r="K90" s="16"/>
      <c r="L90" s="16"/>
    </row>
    <row r="91" spans="1:16" ht="12.2" customHeight="1" x14ac:dyDescent="0.2">
      <c r="A91" s="1182" t="s">
        <v>92</v>
      </c>
      <c r="B91" s="415" t="s">
        <v>87</v>
      </c>
      <c r="C91" s="486"/>
      <c r="D91" s="411"/>
      <c r="E91" s="694"/>
      <c r="F91" s="694"/>
      <c r="G91" s="694"/>
      <c r="H91" s="413">
        <f t="shared" si="40"/>
        <v>0</v>
      </c>
      <c r="I91" s="757"/>
      <c r="J91" s="413"/>
      <c r="K91" s="413"/>
      <c r="L91" s="413"/>
    </row>
    <row r="92" spans="1:16" ht="12.2" customHeight="1" x14ac:dyDescent="0.2">
      <c r="A92" s="1182" t="s">
        <v>93</v>
      </c>
      <c r="B92" s="415" t="s">
        <v>69</v>
      </c>
      <c r="C92" s="636"/>
      <c r="D92" s="755"/>
      <c r="E92" s="695"/>
      <c r="F92" s="695"/>
      <c r="G92" s="695"/>
      <c r="H92" s="652">
        <f t="shared" si="40"/>
        <v>0</v>
      </c>
      <c r="I92" s="759"/>
      <c r="J92" s="652"/>
      <c r="K92" s="652"/>
      <c r="L92" s="652"/>
    </row>
    <row r="93" spans="1:16" ht="12.2" customHeight="1" x14ac:dyDescent="0.2">
      <c r="A93" s="1182" t="s">
        <v>90</v>
      </c>
      <c r="B93" s="415" t="s">
        <v>80</v>
      </c>
      <c r="C93" s="636"/>
      <c r="D93" s="755"/>
      <c r="E93" s="695"/>
      <c r="F93" s="695"/>
      <c r="G93" s="695"/>
      <c r="H93" s="652">
        <f t="shared" si="40"/>
        <v>0</v>
      </c>
      <c r="I93" s="759"/>
      <c r="J93" s="652"/>
      <c r="K93" s="652"/>
      <c r="L93" s="652"/>
      <c r="P93" s="25" t="s">
        <v>385</v>
      </c>
    </row>
    <row r="94" spans="1:16" ht="12.2" customHeight="1" x14ac:dyDescent="0.2">
      <c r="A94" s="1182" t="s">
        <v>147</v>
      </c>
      <c r="B94" s="53" t="s">
        <v>88</v>
      </c>
      <c r="C94" s="636">
        <f>SUM(C95:C101)</f>
        <v>0</v>
      </c>
      <c r="D94" s="755">
        <f t="shared" ref="D94:K94" si="42">SUM(D95:D101)</f>
        <v>0</v>
      </c>
      <c r="E94" s="695">
        <f t="shared" si="42"/>
        <v>0</v>
      </c>
      <c r="F94" s="695">
        <f t="shared" si="42"/>
        <v>0</v>
      </c>
      <c r="G94" s="695">
        <f t="shared" si="42"/>
        <v>0</v>
      </c>
      <c r="H94" s="652">
        <f t="shared" si="40"/>
        <v>0</v>
      </c>
      <c r="I94" s="759">
        <f t="shared" si="42"/>
        <v>0</v>
      </c>
      <c r="J94" s="652">
        <f t="shared" si="42"/>
        <v>0</v>
      </c>
      <c r="K94" s="652">
        <f t="shared" si="42"/>
        <v>0</v>
      </c>
      <c r="L94" s="652">
        <f t="shared" ref="L94" si="43">SUM(L95:L100)</f>
        <v>0</v>
      </c>
    </row>
    <row r="95" spans="1:16" ht="12.2" customHeight="1" x14ac:dyDescent="0.2">
      <c r="A95" s="1182" t="s">
        <v>306</v>
      </c>
      <c r="B95" s="830" t="s">
        <v>554</v>
      </c>
      <c r="C95" s="636"/>
      <c r="D95" s="755"/>
      <c r="E95" s="695"/>
      <c r="F95" s="695"/>
      <c r="G95" s="695"/>
      <c r="H95" s="652">
        <f t="shared" si="40"/>
        <v>0</v>
      </c>
      <c r="I95" s="759"/>
      <c r="J95" s="652"/>
      <c r="K95" s="652"/>
      <c r="L95" s="652"/>
    </row>
    <row r="96" spans="1:16" ht="12.2" customHeight="1" x14ac:dyDescent="0.2">
      <c r="A96" s="1182" t="s">
        <v>307</v>
      </c>
      <c r="B96" s="982" t="s">
        <v>645</v>
      </c>
      <c r="C96" s="636"/>
      <c r="D96" s="755"/>
      <c r="E96" s="695"/>
      <c r="F96" s="695"/>
      <c r="G96" s="695"/>
      <c r="H96" s="652">
        <f t="shared" si="40"/>
        <v>0</v>
      </c>
      <c r="I96" s="759"/>
      <c r="J96" s="652"/>
      <c r="K96" s="652"/>
      <c r="L96" s="652"/>
    </row>
    <row r="97" spans="1:16" ht="12.2" customHeight="1" x14ac:dyDescent="0.2">
      <c r="A97" s="1182" t="s">
        <v>308</v>
      </c>
      <c r="B97" s="982" t="s">
        <v>644</v>
      </c>
      <c r="C97" s="636"/>
      <c r="D97" s="755"/>
      <c r="E97" s="695"/>
      <c r="F97" s="695"/>
      <c r="G97" s="695"/>
      <c r="H97" s="652">
        <f t="shared" si="40"/>
        <v>0</v>
      </c>
      <c r="I97" s="759"/>
      <c r="J97" s="652"/>
      <c r="K97" s="652"/>
      <c r="L97" s="652"/>
    </row>
    <row r="98" spans="1:16" ht="12.2" customHeight="1" x14ac:dyDescent="0.2">
      <c r="A98" s="1182" t="s">
        <v>309</v>
      </c>
      <c r="B98" s="982" t="s">
        <v>643</v>
      </c>
      <c r="C98" s="636"/>
      <c r="D98" s="755"/>
      <c r="E98" s="636"/>
      <c r="F98" s="695"/>
      <c r="G98" s="695"/>
      <c r="H98" s="652">
        <f t="shared" si="40"/>
        <v>0</v>
      </c>
      <c r="I98" s="759"/>
      <c r="J98" s="652"/>
      <c r="K98" s="652"/>
      <c r="L98" s="652"/>
    </row>
    <row r="99" spans="1:16" ht="12.2" customHeight="1" x14ac:dyDescent="0.2">
      <c r="A99" s="1182" t="s">
        <v>310</v>
      </c>
      <c r="B99" s="982" t="s">
        <v>648</v>
      </c>
      <c r="C99" s="636"/>
      <c r="D99" s="755"/>
      <c r="E99" s="636"/>
      <c r="F99" s="695"/>
      <c r="G99" s="695"/>
      <c r="H99" s="652">
        <f t="shared" si="40"/>
        <v>0</v>
      </c>
      <c r="I99" s="759"/>
      <c r="J99" s="652"/>
      <c r="K99" s="652"/>
      <c r="L99" s="652"/>
      <c r="P99" s="25" t="s">
        <v>385</v>
      </c>
    </row>
    <row r="100" spans="1:16" ht="12.2" customHeight="1" x14ac:dyDescent="0.2">
      <c r="A100" s="1182" t="s">
        <v>361</v>
      </c>
      <c r="B100" s="982" t="s">
        <v>642</v>
      </c>
      <c r="C100" s="636"/>
      <c r="D100" s="755"/>
      <c r="E100" s="636"/>
      <c r="F100" s="695"/>
      <c r="G100" s="695"/>
      <c r="H100" s="652">
        <f t="shared" si="40"/>
        <v>0</v>
      </c>
      <c r="I100" s="759"/>
      <c r="J100" s="652"/>
      <c r="K100" s="652"/>
      <c r="L100" s="652"/>
    </row>
    <row r="101" spans="1:16" ht="12.2" customHeight="1" x14ac:dyDescent="0.2">
      <c r="A101" s="1182" t="s">
        <v>613</v>
      </c>
      <c r="B101" s="983" t="s">
        <v>647</v>
      </c>
      <c r="C101" s="1207">
        <f>+C102+C103</f>
        <v>0</v>
      </c>
      <c r="D101" s="799">
        <f t="shared" ref="D101:K101" si="44">+D102+D103</f>
        <v>0</v>
      </c>
      <c r="E101" s="702">
        <f t="shared" si="44"/>
        <v>0</v>
      </c>
      <c r="F101" s="702">
        <f t="shared" si="44"/>
        <v>0</v>
      </c>
      <c r="G101" s="702">
        <f t="shared" si="44"/>
        <v>0</v>
      </c>
      <c r="H101" s="654">
        <f t="shared" si="40"/>
        <v>0</v>
      </c>
      <c r="I101" s="991">
        <f t="shared" si="44"/>
        <v>0</v>
      </c>
      <c r="J101" s="654">
        <f t="shared" si="44"/>
        <v>0</v>
      </c>
      <c r="K101" s="654">
        <f t="shared" si="44"/>
        <v>0</v>
      </c>
      <c r="L101" s="654">
        <f t="shared" ref="L101" si="45">+L102+L103</f>
        <v>0</v>
      </c>
    </row>
    <row r="102" spans="1:16" ht="12.75" customHeight="1" x14ac:dyDescent="0.2">
      <c r="A102" s="12" t="s">
        <v>614</v>
      </c>
      <c r="B102" s="984" t="s">
        <v>615</v>
      </c>
      <c r="C102" s="111"/>
      <c r="D102" s="266"/>
      <c r="E102" s="693"/>
      <c r="F102" s="693"/>
      <c r="G102" s="693"/>
      <c r="H102" s="16">
        <f t="shared" si="40"/>
        <v>0</v>
      </c>
      <c r="I102" s="756"/>
      <c r="J102" s="16"/>
      <c r="K102" s="16"/>
      <c r="L102" s="16"/>
    </row>
    <row r="103" spans="1:16" ht="12.75" customHeight="1" x14ac:dyDescent="0.2">
      <c r="A103" s="1184" t="s">
        <v>616</v>
      </c>
      <c r="B103" s="985" t="s">
        <v>617</v>
      </c>
      <c r="C103" s="486">
        <f>SUM(C104:C105)</f>
        <v>0</v>
      </c>
      <c r="D103" s="411">
        <f t="shared" ref="D103:K103" si="46">SUM(D104:D105)</f>
        <v>0</v>
      </c>
      <c r="E103" s="694">
        <f t="shared" si="46"/>
        <v>0</v>
      </c>
      <c r="F103" s="694">
        <f t="shared" si="46"/>
        <v>0</v>
      </c>
      <c r="G103" s="694">
        <f t="shared" si="46"/>
        <v>0</v>
      </c>
      <c r="H103" s="413">
        <f t="shared" si="40"/>
        <v>0</v>
      </c>
      <c r="I103" s="757">
        <f t="shared" si="46"/>
        <v>0</v>
      </c>
      <c r="J103" s="413">
        <f t="shared" si="46"/>
        <v>0</v>
      </c>
      <c r="K103" s="413">
        <f t="shared" si="46"/>
        <v>0</v>
      </c>
      <c r="L103" s="413">
        <f t="shared" ref="L103" si="47">SUM(L104:L105)</f>
        <v>0</v>
      </c>
    </row>
    <row r="104" spans="1:16" ht="12.75" customHeight="1" x14ac:dyDescent="0.2">
      <c r="A104" s="1184" t="s">
        <v>618</v>
      </c>
      <c r="B104" s="986" t="s">
        <v>646</v>
      </c>
      <c r="C104" s="486"/>
      <c r="D104" s="411"/>
      <c r="E104" s="694"/>
      <c r="F104" s="694"/>
      <c r="G104" s="694"/>
      <c r="H104" s="413">
        <f t="shared" si="40"/>
        <v>0</v>
      </c>
      <c r="I104" s="757"/>
      <c r="J104" s="413"/>
      <c r="K104" s="413"/>
      <c r="L104" s="413"/>
    </row>
    <row r="105" spans="1:16" ht="12.75" customHeight="1" thickBot="1" x14ac:dyDescent="0.25">
      <c r="A105" s="1184" t="s">
        <v>619</v>
      </c>
      <c r="B105" s="986" t="s">
        <v>634</v>
      </c>
      <c r="C105" s="486"/>
      <c r="D105" s="411"/>
      <c r="E105" s="694"/>
      <c r="F105" s="694"/>
      <c r="G105" s="694"/>
      <c r="H105" s="413">
        <f t="shared" si="40"/>
        <v>0</v>
      </c>
      <c r="I105" s="757"/>
      <c r="J105" s="413"/>
      <c r="K105" s="413"/>
      <c r="L105" s="413"/>
    </row>
    <row r="106" spans="1:16" ht="12.2" customHeight="1" thickBot="1" x14ac:dyDescent="0.25">
      <c r="A106" s="14" t="s">
        <v>13</v>
      </c>
      <c r="B106" s="97" t="s">
        <v>384</v>
      </c>
      <c r="C106" s="110">
        <f>+C107+C109+C111</f>
        <v>0</v>
      </c>
      <c r="D106" s="268">
        <f t="shared" ref="D106:K106" si="48">+D107+D109+D111</f>
        <v>0</v>
      </c>
      <c r="E106" s="692">
        <f t="shared" si="48"/>
        <v>0</v>
      </c>
      <c r="F106" s="692">
        <f t="shared" si="48"/>
        <v>0</v>
      </c>
      <c r="G106" s="692">
        <f t="shared" si="48"/>
        <v>0</v>
      </c>
      <c r="H106" s="28">
        <f t="shared" si="40"/>
        <v>0</v>
      </c>
      <c r="I106" s="758">
        <f t="shared" si="48"/>
        <v>0</v>
      </c>
      <c r="J106" s="28">
        <f t="shared" si="48"/>
        <v>0</v>
      </c>
      <c r="K106" s="28">
        <f t="shared" si="48"/>
        <v>0</v>
      </c>
      <c r="L106" s="28">
        <f t="shared" ref="L106" si="49">+L107+L109+L111</f>
        <v>0</v>
      </c>
    </row>
    <row r="107" spans="1:16" ht="12.2" customHeight="1" x14ac:dyDescent="0.2">
      <c r="A107" s="12" t="s">
        <v>94</v>
      </c>
      <c r="B107" s="415" t="s">
        <v>119</v>
      </c>
      <c r="C107" s="111"/>
      <c r="D107" s="266"/>
      <c r="E107" s="693"/>
      <c r="F107" s="693"/>
      <c r="G107" s="693"/>
      <c r="H107" s="16">
        <f t="shared" si="40"/>
        <v>0</v>
      </c>
      <c r="I107" s="756"/>
      <c r="J107" s="16"/>
      <c r="K107" s="16"/>
      <c r="L107" s="16"/>
    </row>
    <row r="108" spans="1:16" ht="12.2" customHeight="1" x14ac:dyDescent="0.2">
      <c r="A108" s="12" t="s">
        <v>316</v>
      </c>
      <c r="B108" s="985" t="s">
        <v>225</v>
      </c>
      <c r="C108" s="111"/>
      <c r="D108" s="266"/>
      <c r="E108" s="693"/>
      <c r="F108" s="693"/>
      <c r="G108" s="693"/>
      <c r="H108" s="16">
        <f t="shared" si="40"/>
        <v>0</v>
      </c>
      <c r="I108" s="756"/>
      <c r="J108" s="16"/>
      <c r="K108" s="16"/>
      <c r="L108" s="16"/>
    </row>
    <row r="109" spans="1:16" ht="12.2" customHeight="1" x14ac:dyDescent="0.2">
      <c r="A109" s="12" t="s">
        <v>95</v>
      </c>
      <c r="B109" s="437" t="s">
        <v>2</v>
      </c>
      <c r="C109" s="486"/>
      <c r="D109" s="411"/>
      <c r="E109" s="694"/>
      <c r="F109" s="694"/>
      <c r="G109" s="694"/>
      <c r="H109" s="413">
        <f t="shared" si="40"/>
        <v>0</v>
      </c>
      <c r="I109" s="757"/>
      <c r="J109" s="413"/>
      <c r="K109" s="413"/>
      <c r="L109" s="413"/>
    </row>
    <row r="110" spans="1:16" ht="12.2" customHeight="1" x14ac:dyDescent="0.2">
      <c r="A110" s="12" t="s">
        <v>315</v>
      </c>
      <c r="B110" s="985" t="s">
        <v>553</v>
      </c>
      <c r="C110" s="486"/>
      <c r="D110" s="411"/>
      <c r="E110" s="694"/>
      <c r="F110" s="694"/>
      <c r="G110" s="694"/>
      <c r="H110" s="413">
        <f t="shared" si="40"/>
        <v>0</v>
      </c>
      <c r="I110" s="757"/>
      <c r="J110" s="413"/>
      <c r="K110" s="413"/>
      <c r="L110" s="413"/>
    </row>
    <row r="111" spans="1:16" ht="12.2" customHeight="1" x14ac:dyDescent="0.2">
      <c r="A111" s="12" t="s">
        <v>96</v>
      </c>
      <c r="B111" s="618" t="s">
        <v>268</v>
      </c>
      <c r="C111" s="486">
        <f>SUM(C112:C115)</f>
        <v>0</v>
      </c>
      <c r="D111" s="411">
        <f t="shared" ref="D111:K111" si="50">SUM(D112:D115)</f>
        <v>0</v>
      </c>
      <c r="E111" s="694">
        <f t="shared" si="50"/>
        <v>0</v>
      </c>
      <c r="F111" s="694">
        <f t="shared" si="50"/>
        <v>0</v>
      </c>
      <c r="G111" s="694">
        <f t="shared" si="50"/>
        <v>0</v>
      </c>
      <c r="H111" s="413">
        <f t="shared" si="40"/>
        <v>0</v>
      </c>
      <c r="I111" s="757">
        <f t="shared" si="50"/>
        <v>0</v>
      </c>
      <c r="J111" s="413">
        <f t="shared" si="50"/>
        <v>0</v>
      </c>
      <c r="K111" s="413">
        <f t="shared" si="50"/>
        <v>0</v>
      </c>
      <c r="L111" s="413">
        <f t="shared" ref="L111" si="51">SUM(L112:L115)</f>
        <v>0</v>
      </c>
      <c r="O111" s="18"/>
    </row>
    <row r="112" spans="1:16" ht="12.2" customHeight="1" x14ac:dyDescent="0.2">
      <c r="A112" s="12" t="s">
        <v>317</v>
      </c>
      <c r="B112" s="434" t="s">
        <v>226</v>
      </c>
      <c r="C112" s="486"/>
      <c r="D112" s="411"/>
      <c r="E112" s="694"/>
      <c r="F112" s="694"/>
      <c r="G112" s="694"/>
      <c r="H112" s="413">
        <f t="shared" si="40"/>
        <v>0</v>
      </c>
      <c r="I112" s="757"/>
      <c r="J112" s="413"/>
      <c r="K112" s="413"/>
      <c r="L112" s="413"/>
    </row>
    <row r="113" spans="1:18" ht="12.2" customHeight="1" x14ac:dyDescent="0.2">
      <c r="A113" s="12" t="s">
        <v>318</v>
      </c>
      <c r="B113" s="434" t="s">
        <v>227</v>
      </c>
      <c r="C113" s="486"/>
      <c r="D113" s="411"/>
      <c r="E113" s="694"/>
      <c r="F113" s="694"/>
      <c r="G113" s="694"/>
      <c r="H113" s="413">
        <f t="shared" si="40"/>
        <v>0</v>
      </c>
      <c r="I113" s="757"/>
      <c r="J113" s="413"/>
      <c r="K113" s="413"/>
      <c r="L113" s="413"/>
    </row>
    <row r="114" spans="1:18" ht="12.2" customHeight="1" x14ac:dyDescent="0.2">
      <c r="A114" s="12" t="s">
        <v>319</v>
      </c>
      <c r="B114" s="434" t="s">
        <v>224</v>
      </c>
      <c r="C114" s="486"/>
      <c r="D114" s="411"/>
      <c r="E114" s="694"/>
      <c r="F114" s="694"/>
      <c r="G114" s="694"/>
      <c r="H114" s="413">
        <f t="shared" si="40"/>
        <v>0</v>
      </c>
      <c r="I114" s="757"/>
      <c r="J114" s="413"/>
      <c r="K114" s="413"/>
      <c r="L114" s="413"/>
      <c r="M114" s="1812"/>
      <c r="N114" s="1813"/>
      <c r="O114" s="1813"/>
      <c r="P114" s="1813"/>
      <c r="Q114" s="1813"/>
      <c r="R114" s="1813"/>
    </row>
    <row r="115" spans="1:18" ht="12.2" customHeight="1" thickBot="1" x14ac:dyDescent="0.25">
      <c r="A115" s="12" t="s">
        <v>320</v>
      </c>
      <c r="B115" s="434" t="s">
        <v>228</v>
      </c>
      <c r="C115" s="636"/>
      <c r="D115" s="755"/>
      <c r="E115" s="695"/>
      <c r="F115" s="695"/>
      <c r="G115" s="695"/>
      <c r="H115" s="652">
        <f t="shared" si="40"/>
        <v>0</v>
      </c>
      <c r="I115" s="759"/>
      <c r="J115" s="652"/>
      <c r="K115" s="652"/>
      <c r="L115" s="652"/>
    </row>
    <row r="116" spans="1:18" ht="12.2" customHeight="1" thickBot="1" x14ac:dyDescent="0.25">
      <c r="A116" s="14" t="s">
        <v>14</v>
      </c>
      <c r="B116" s="56" t="s">
        <v>540</v>
      </c>
      <c r="C116" s="110">
        <f>+C88+C106</f>
        <v>0</v>
      </c>
      <c r="D116" s="268">
        <f t="shared" ref="D116:K116" si="52">+D88+D106</f>
        <v>0</v>
      </c>
      <c r="E116" s="692">
        <f t="shared" si="52"/>
        <v>0</v>
      </c>
      <c r="F116" s="692">
        <f t="shared" si="52"/>
        <v>0</v>
      </c>
      <c r="G116" s="692">
        <f t="shared" si="52"/>
        <v>0</v>
      </c>
      <c r="H116" s="28">
        <f t="shared" si="40"/>
        <v>0</v>
      </c>
      <c r="I116" s="758">
        <f t="shared" si="52"/>
        <v>0</v>
      </c>
      <c r="J116" s="28">
        <f t="shared" si="52"/>
        <v>0</v>
      </c>
      <c r="K116" s="28">
        <f t="shared" si="52"/>
        <v>0</v>
      </c>
      <c r="L116" s="28">
        <f t="shared" ref="L116" si="53">+L88+L106</f>
        <v>0</v>
      </c>
    </row>
    <row r="117" spans="1:18" ht="12.2" customHeight="1" thickBot="1" x14ac:dyDescent="0.25">
      <c r="A117" s="14" t="s">
        <v>15</v>
      </c>
      <c r="B117" s="56" t="s">
        <v>541</v>
      </c>
      <c r="C117" s="110">
        <f>+C118+C119+C120</f>
        <v>0</v>
      </c>
      <c r="D117" s="268">
        <f t="shared" ref="D117:K117" si="54">+D118+D119+D120</f>
        <v>0</v>
      </c>
      <c r="E117" s="692">
        <f t="shared" si="54"/>
        <v>0</v>
      </c>
      <c r="F117" s="692">
        <f t="shared" si="54"/>
        <v>0</v>
      </c>
      <c r="G117" s="692">
        <f t="shared" si="54"/>
        <v>0</v>
      </c>
      <c r="H117" s="28">
        <f t="shared" si="40"/>
        <v>0</v>
      </c>
      <c r="I117" s="758">
        <f t="shared" si="54"/>
        <v>0</v>
      </c>
      <c r="J117" s="28">
        <f t="shared" si="54"/>
        <v>0</v>
      </c>
      <c r="K117" s="28">
        <f t="shared" si="54"/>
        <v>0</v>
      </c>
      <c r="L117" s="28">
        <f t="shared" ref="L117" si="55">+L118+L119+L120</f>
        <v>0</v>
      </c>
    </row>
    <row r="118" spans="1:18" s="33" customFormat="1" ht="12.2" customHeight="1" x14ac:dyDescent="0.2">
      <c r="A118" s="12" t="s">
        <v>100</v>
      </c>
      <c r="B118" s="17" t="s">
        <v>397</v>
      </c>
      <c r="C118" s="486"/>
      <c r="D118" s="411"/>
      <c r="E118" s="694"/>
      <c r="F118" s="694"/>
      <c r="G118" s="694"/>
      <c r="H118" s="413">
        <f t="shared" si="40"/>
        <v>0</v>
      </c>
      <c r="I118" s="757"/>
      <c r="J118" s="413"/>
      <c r="K118" s="413"/>
      <c r="L118" s="413"/>
    </row>
    <row r="119" spans="1:18" ht="12.2" customHeight="1" x14ac:dyDescent="0.2">
      <c r="A119" s="12" t="s">
        <v>101</v>
      </c>
      <c r="B119" s="17" t="s">
        <v>243</v>
      </c>
      <c r="C119" s="486"/>
      <c r="D119" s="411"/>
      <c r="E119" s="694"/>
      <c r="F119" s="694"/>
      <c r="G119" s="694"/>
      <c r="H119" s="413">
        <f t="shared" si="40"/>
        <v>0</v>
      </c>
      <c r="I119" s="757"/>
      <c r="J119" s="413"/>
      <c r="K119" s="413"/>
      <c r="L119" s="413"/>
    </row>
    <row r="120" spans="1:18" ht="12.2" customHeight="1" thickBot="1" x14ac:dyDescent="0.25">
      <c r="A120" s="13" t="s">
        <v>164</v>
      </c>
      <c r="B120" s="53" t="s">
        <v>244</v>
      </c>
      <c r="C120" s="486"/>
      <c r="D120" s="411"/>
      <c r="E120" s="694"/>
      <c r="F120" s="694"/>
      <c r="G120" s="694"/>
      <c r="H120" s="413">
        <f t="shared" si="40"/>
        <v>0</v>
      </c>
      <c r="I120" s="757"/>
      <c r="J120" s="413"/>
      <c r="K120" s="413"/>
      <c r="L120" s="413"/>
    </row>
    <row r="121" spans="1:18" ht="12.2" customHeight="1" thickBot="1" x14ac:dyDescent="0.25">
      <c r="A121" s="14" t="s">
        <v>16</v>
      </c>
      <c r="B121" s="56" t="s">
        <v>545</v>
      </c>
      <c r="C121" s="110">
        <f>+C122+C124+C123</f>
        <v>0</v>
      </c>
      <c r="D121" s="268">
        <f t="shared" ref="D121:K121" si="56">+D122+D124+D123</f>
        <v>0</v>
      </c>
      <c r="E121" s="692">
        <f t="shared" si="56"/>
        <v>0</v>
      </c>
      <c r="F121" s="692">
        <f t="shared" si="56"/>
        <v>0</v>
      </c>
      <c r="G121" s="692">
        <f t="shared" si="56"/>
        <v>0</v>
      </c>
      <c r="H121" s="28">
        <f t="shared" si="40"/>
        <v>0</v>
      </c>
      <c r="I121" s="758">
        <f t="shared" si="56"/>
        <v>0</v>
      </c>
      <c r="J121" s="28">
        <f t="shared" si="56"/>
        <v>0</v>
      </c>
      <c r="K121" s="28">
        <f t="shared" si="56"/>
        <v>0</v>
      </c>
      <c r="L121" s="28">
        <f t="shared" ref="L121" si="57">+L122+L124</f>
        <v>0</v>
      </c>
    </row>
    <row r="122" spans="1:18" ht="12.2" customHeight="1" x14ac:dyDescent="0.2">
      <c r="A122" s="12" t="s">
        <v>89</v>
      </c>
      <c r="B122" s="17" t="s">
        <v>391</v>
      </c>
      <c r="C122" s="486"/>
      <c r="D122" s="411"/>
      <c r="E122" s="694"/>
      <c r="F122" s="694"/>
      <c r="G122" s="694"/>
      <c r="H122" s="413">
        <f t="shared" si="40"/>
        <v>0</v>
      </c>
      <c r="I122" s="757"/>
      <c r="J122" s="413"/>
      <c r="K122" s="413"/>
      <c r="L122" s="413"/>
    </row>
    <row r="123" spans="1:18" ht="12.2" customHeight="1" x14ac:dyDescent="0.2">
      <c r="A123" s="12" t="s">
        <v>102</v>
      </c>
      <c r="B123" s="17" t="s">
        <v>392</v>
      </c>
      <c r="C123" s="486"/>
      <c r="D123" s="411"/>
      <c r="E123" s="694"/>
      <c r="F123" s="694"/>
      <c r="G123" s="694"/>
      <c r="H123" s="413">
        <f t="shared" si="40"/>
        <v>0</v>
      </c>
      <c r="I123" s="757"/>
      <c r="J123" s="413"/>
      <c r="K123" s="413"/>
      <c r="L123" s="413"/>
    </row>
    <row r="124" spans="1:18" ht="12.2" customHeight="1" thickBot="1" x14ac:dyDescent="0.25">
      <c r="A124" s="12" t="s">
        <v>103</v>
      </c>
      <c r="B124" s="854" t="s">
        <v>536</v>
      </c>
      <c r="C124" s="486"/>
      <c r="D124" s="411"/>
      <c r="E124" s="694"/>
      <c r="F124" s="694"/>
      <c r="G124" s="694"/>
      <c r="H124" s="413">
        <f t="shared" si="40"/>
        <v>0</v>
      </c>
      <c r="I124" s="757"/>
      <c r="J124" s="413"/>
      <c r="K124" s="413"/>
      <c r="L124" s="413"/>
    </row>
    <row r="125" spans="1:18" ht="12.2" customHeight="1" thickBot="1" x14ac:dyDescent="0.25">
      <c r="A125" s="14" t="s">
        <v>17</v>
      </c>
      <c r="B125" s="56" t="s">
        <v>542</v>
      </c>
      <c r="C125" s="1202">
        <f>+C126+C127+C128+C129+C130</f>
        <v>602835137</v>
      </c>
      <c r="D125" s="269">
        <f t="shared" ref="D125:K125" si="58">+D126+D127+D128+D129+D130</f>
        <v>616450137</v>
      </c>
      <c r="E125" s="659">
        <f t="shared" si="58"/>
        <v>690517637</v>
      </c>
      <c r="F125" s="659">
        <f t="shared" si="58"/>
        <v>690517637</v>
      </c>
      <c r="G125" s="659">
        <f t="shared" si="58"/>
        <v>690517637</v>
      </c>
      <c r="H125" s="72">
        <f t="shared" si="40"/>
        <v>0</v>
      </c>
      <c r="I125" s="768">
        <f t="shared" si="58"/>
        <v>0</v>
      </c>
      <c r="J125" s="72">
        <f t="shared" si="58"/>
        <v>0</v>
      </c>
      <c r="K125" s="72">
        <f t="shared" si="58"/>
        <v>0</v>
      </c>
      <c r="L125" s="72">
        <f t="shared" ref="L125" si="59">+L126+L127+L128+L129+L130</f>
        <v>0</v>
      </c>
      <c r="P125" s="77"/>
    </row>
    <row r="126" spans="1:18" x14ac:dyDescent="0.2">
      <c r="A126" s="12" t="s">
        <v>104</v>
      </c>
      <c r="B126" s="17" t="s">
        <v>240</v>
      </c>
      <c r="C126" s="486">
        <f>'28._Int.össz_államig'!C46</f>
        <v>596783973</v>
      </c>
      <c r="D126" s="411">
        <f>'28._Int.össz_államig'!D46</f>
        <v>607398973</v>
      </c>
      <c r="E126" s="486">
        <f>'28._Int.össz_államig'!E46</f>
        <v>681466473</v>
      </c>
      <c r="F126" s="694">
        <f>'28._Int.össz_államig'!F46</f>
        <v>681466473</v>
      </c>
      <c r="G126" s="694">
        <f>'28._Int.össz_államig'!G46</f>
        <v>681466473</v>
      </c>
      <c r="H126" s="413">
        <f t="shared" si="40"/>
        <v>0</v>
      </c>
      <c r="I126" s="757">
        <f>'28._Int.össz_államig'!I46</f>
        <v>0</v>
      </c>
      <c r="J126" s="413">
        <f>'28._Int.össz_államig'!J46</f>
        <v>0</v>
      </c>
      <c r="K126" s="413">
        <f>'28._Int.össz_államig'!K46</f>
        <v>0</v>
      </c>
      <c r="L126" s="413">
        <f>'28._Int.össz_államig'!L46</f>
        <v>0</v>
      </c>
    </row>
    <row r="127" spans="1:18" ht="12.2" customHeight="1" x14ac:dyDescent="0.2">
      <c r="A127" s="12" t="s">
        <v>105</v>
      </c>
      <c r="B127" s="17" t="s">
        <v>241</v>
      </c>
      <c r="C127" s="486">
        <f>'28._Int.össz_államig'!C47</f>
        <v>6051164</v>
      </c>
      <c r="D127" s="411">
        <f>'28._Int.össz_államig'!D47</f>
        <v>9051164</v>
      </c>
      <c r="E127" s="486">
        <f>'28._Int.össz_államig'!E47</f>
        <v>9051164</v>
      </c>
      <c r="F127" s="694">
        <f>'28._Int.össz_államig'!F47</f>
        <v>9051164</v>
      </c>
      <c r="G127" s="694">
        <f>'28._Int.össz_államig'!G47</f>
        <v>9051164</v>
      </c>
      <c r="H127" s="413">
        <f t="shared" si="40"/>
        <v>0</v>
      </c>
      <c r="I127" s="757">
        <f>'28._Int.össz_államig'!I47</f>
        <v>0</v>
      </c>
      <c r="J127" s="413">
        <f>'28._Int.össz_államig'!J47</f>
        <v>0</v>
      </c>
      <c r="K127" s="413">
        <f>'28._Int.össz_államig'!K47</f>
        <v>0</v>
      </c>
      <c r="L127" s="413">
        <f>'28._Int.össz_államig'!L47</f>
        <v>0</v>
      </c>
    </row>
    <row r="128" spans="1:18" s="33" customFormat="1" ht="12.2" customHeight="1" x14ac:dyDescent="0.2">
      <c r="A128" s="12" t="s">
        <v>205</v>
      </c>
      <c r="B128" s="17" t="s">
        <v>398</v>
      </c>
      <c r="C128" s="486"/>
      <c r="D128" s="411"/>
      <c r="E128" s="694"/>
      <c r="F128" s="694"/>
      <c r="G128" s="694"/>
      <c r="H128" s="413">
        <f t="shared" si="40"/>
        <v>0</v>
      </c>
      <c r="I128" s="757"/>
      <c r="J128" s="413"/>
      <c r="K128" s="413"/>
      <c r="L128" s="413"/>
    </row>
    <row r="129" spans="1:12" s="33" customFormat="1" ht="12.2" customHeight="1" x14ac:dyDescent="0.2">
      <c r="A129" s="13" t="s">
        <v>206</v>
      </c>
      <c r="B129" s="53" t="s">
        <v>229</v>
      </c>
      <c r="C129" s="486"/>
      <c r="D129" s="411"/>
      <c r="E129" s="694"/>
      <c r="F129" s="694"/>
      <c r="G129" s="694"/>
      <c r="H129" s="413">
        <f t="shared" si="40"/>
        <v>0</v>
      </c>
      <c r="I129" s="757"/>
      <c r="J129" s="413"/>
      <c r="K129" s="413"/>
      <c r="L129" s="413"/>
    </row>
    <row r="130" spans="1:12" s="33" customFormat="1" ht="12.2" customHeight="1" thickBot="1" x14ac:dyDescent="0.25">
      <c r="A130" s="244" t="s">
        <v>208</v>
      </c>
      <c r="B130" s="245" t="s">
        <v>399</v>
      </c>
      <c r="C130" s="1271"/>
      <c r="D130" s="801"/>
      <c r="E130" s="704"/>
      <c r="F130" s="704"/>
      <c r="G130" s="704"/>
      <c r="H130" s="655">
        <f t="shared" si="40"/>
        <v>0</v>
      </c>
      <c r="I130" s="809"/>
      <c r="J130" s="655"/>
      <c r="K130" s="655"/>
      <c r="L130" s="655"/>
    </row>
    <row r="131" spans="1:12" ht="12.2" customHeight="1" thickBot="1" x14ac:dyDescent="0.25">
      <c r="A131" s="14" t="s">
        <v>18</v>
      </c>
      <c r="B131" s="56" t="s">
        <v>544</v>
      </c>
      <c r="C131" s="1203">
        <f>+C117+C121+C125</f>
        <v>602835137</v>
      </c>
      <c r="D131" s="432">
        <f t="shared" ref="D131:K131" si="60">+D117+D121+D125</f>
        <v>616450137</v>
      </c>
      <c r="E131" s="705">
        <f t="shared" si="60"/>
        <v>690517637</v>
      </c>
      <c r="F131" s="705">
        <f t="shared" si="60"/>
        <v>690517637</v>
      </c>
      <c r="G131" s="705">
        <f t="shared" si="60"/>
        <v>690517637</v>
      </c>
      <c r="H131" s="687">
        <f t="shared" si="40"/>
        <v>0</v>
      </c>
      <c r="I131" s="810">
        <f t="shared" si="60"/>
        <v>0</v>
      </c>
      <c r="J131" s="687">
        <f t="shared" si="60"/>
        <v>0</v>
      </c>
      <c r="K131" s="687">
        <f t="shared" si="60"/>
        <v>0</v>
      </c>
      <c r="L131" s="687">
        <f t="shared" ref="L131" si="61">+L117+L121+L125</f>
        <v>0</v>
      </c>
    </row>
    <row r="132" spans="1:12" s="689" customFormat="1" ht="15" customHeight="1" thickBot="1" x14ac:dyDescent="0.25">
      <c r="A132" s="78" t="s">
        <v>19</v>
      </c>
      <c r="B132" s="688" t="s">
        <v>543</v>
      </c>
      <c r="C132" s="1203">
        <f>+C116+C131</f>
        <v>602835137</v>
      </c>
      <c r="D132" s="432">
        <f t="shared" ref="D132:K132" si="62">+D116+D131</f>
        <v>616450137</v>
      </c>
      <c r="E132" s="705">
        <f t="shared" si="62"/>
        <v>690517637</v>
      </c>
      <c r="F132" s="705">
        <f t="shared" si="62"/>
        <v>690517637</v>
      </c>
      <c r="G132" s="705">
        <f t="shared" si="62"/>
        <v>690517637</v>
      </c>
      <c r="H132" s="687">
        <f t="shared" si="40"/>
        <v>0</v>
      </c>
      <c r="I132" s="810">
        <f t="shared" si="62"/>
        <v>0</v>
      </c>
      <c r="J132" s="687">
        <f t="shared" si="62"/>
        <v>0</v>
      </c>
      <c r="K132" s="687">
        <f t="shared" si="62"/>
        <v>0</v>
      </c>
      <c r="L132" s="687">
        <f t="shared" ref="L132" si="63">+L116+L131</f>
        <v>0</v>
      </c>
    </row>
    <row r="133" spans="1:12" ht="13.5" thickBot="1" x14ac:dyDescent="0.25">
      <c r="A133" s="656"/>
      <c r="B133" s="657"/>
      <c r="C133" s="658"/>
      <c r="D133" s="658"/>
      <c r="E133" s="1578"/>
      <c r="F133" s="658"/>
      <c r="G133" s="658"/>
      <c r="H133" s="658"/>
      <c r="I133" s="658"/>
      <c r="J133" s="658"/>
      <c r="K133" s="658"/>
      <c r="L133" s="658"/>
    </row>
    <row r="134" spans="1:12" ht="15" customHeight="1" thickBot="1" x14ac:dyDescent="0.25">
      <c r="A134" s="67" t="s">
        <v>292</v>
      </c>
      <c r="B134" s="68"/>
      <c r="C134" s="135">
        <v>0</v>
      </c>
      <c r="D134" s="765">
        <v>0</v>
      </c>
      <c r="E134" s="647">
        <v>0</v>
      </c>
      <c r="F134" s="135">
        <v>0</v>
      </c>
      <c r="G134" s="135">
        <v>0</v>
      </c>
      <c r="H134" s="737">
        <f t="shared" si="40"/>
        <v>0</v>
      </c>
      <c r="I134" s="737">
        <v>0</v>
      </c>
      <c r="J134" s="737">
        <v>0</v>
      </c>
      <c r="K134" s="737">
        <v>0</v>
      </c>
      <c r="L134" s="737">
        <v>0</v>
      </c>
    </row>
    <row r="135" spans="1:12" ht="14.25" hidden="1" customHeight="1" thickBot="1" x14ac:dyDescent="0.25">
      <c r="A135" s="67" t="s">
        <v>291</v>
      </c>
      <c r="B135" s="68"/>
      <c r="C135" s="135">
        <v>0</v>
      </c>
      <c r="D135" s="765">
        <v>0</v>
      </c>
      <c r="E135" s="135">
        <v>0</v>
      </c>
      <c r="F135" s="707">
        <v>0</v>
      </c>
      <c r="G135" s="135">
        <v>0</v>
      </c>
      <c r="H135" s="737">
        <f t="shared" ref="H135" si="64">+D135-C135</f>
        <v>0</v>
      </c>
      <c r="I135" s="737">
        <v>0</v>
      </c>
      <c r="J135" s="737">
        <v>0</v>
      </c>
      <c r="K135" s="737">
        <v>0</v>
      </c>
      <c r="L135" s="737">
        <v>0</v>
      </c>
    </row>
    <row r="136" spans="1:12" x14ac:dyDescent="0.2">
      <c r="C136" s="831">
        <f>C132-C84</f>
        <v>0</v>
      </c>
      <c r="D136" s="27"/>
      <c r="E136" s="27"/>
      <c r="F136" s="27"/>
      <c r="G136" s="27"/>
      <c r="H136" s="27" t="s">
        <v>735</v>
      </c>
      <c r="I136" s="27"/>
      <c r="J136" s="27"/>
      <c r="K136" s="27"/>
      <c r="L136" s="27"/>
    </row>
  </sheetData>
  <sheetProtection formatCells="0"/>
  <mergeCells count="8">
    <mergeCell ref="M114:R114"/>
    <mergeCell ref="A10:H10"/>
    <mergeCell ref="A86:H86"/>
    <mergeCell ref="A1:H1"/>
    <mergeCell ref="A2:H2"/>
    <mergeCell ref="C5:H5"/>
    <mergeCell ref="C6:H6"/>
    <mergeCell ref="A7:H7"/>
  </mergeCells>
  <printOptions horizontalCentered="1"/>
  <pageMargins left="0.39370078740157483" right="0.39370078740157483" top="0.59055118110236227" bottom="0.39370078740157483" header="0.78740157480314965" footer="0.78740157480314965"/>
  <pageSetup paperSize="9" scale="74" orientation="portrait" r:id="rId1"/>
  <headerFooter alignWithMargins="0"/>
  <rowBreaks count="2" manualBreakCount="2">
    <brk id="67" max="7" man="1"/>
    <brk id="85" max="7" man="1"/>
  </rowBreak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O73"/>
  <sheetViews>
    <sheetView view="pageBreakPreview" zoomScale="130" zoomScaleNormal="100" zoomScaleSheetLayoutView="130" workbookViewId="0">
      <selection activeCell="A2" sqref="A2:H2"/>
    </sheetView>
  </sheetViews>
  <sheetFormatPr defaultRowHeight="12.75" x14ac:dyDescent="0.2"/>
  <cols>
    <col min="1" max="1" width="13.83203125" style="37" customWidth="1"/>
    <col min="2" max="2" width="64.6640625" style="25" customWidth="1"/>
    <col min="3" max="3" width="15.1640625" style="25" customWidth="1"/>
    <col min="4" max="4" width="15.83203125" style="25" hidden="1" customWidth="1"/>
    <col min="5" max="5" width="16" style="25" hidden="1" customWidth="1"/>
    <col min="6" max="6" width="14.6640625" style="25" customWidth="1"/>
    <col min="7" max="7" width="16" style="25" customWidth="1"/>
    <col min="8" max="8" width="14.5" style="25" customWidth="1"/>
    <col min="9" max="9" width="24.1640625" style="25" hidden="1" customWidth="1"/>
    <col min="10" max="10" width="21.6640625" style="25" hidden="1" customWidth="1"/>
    <col min="11" max="12" width="17" style="25" hidden="1" customWidth="1"/>
    <col min="13" max="14" width="9.33203125" style="25" customWidth="1"/>
    <col min="15" max="15" width="16.1640625" style="25" customWidth="1"/>
    <col min="16" max="19" width="9.33203125" style="25" customWidth="1"/>
    <col min="20" max="260" width="9.33203125" style="25"/>
    <col min="261" max="261" width="13.83203125" style="25" customWidth="1"/>
    <col min="262" max="262" width="79.1640625" style="25" customWidth="1"/>
    <col min="263" max="263" width="21.6640625" style="25" customWidth="1"/>
    <col min="264" max="516" width="9.33203125" style="25"/>
    <col min="517" max="517" width="13.83203125" style="25" customWidth="1"/>
    <col min="518" max="518" width="79.1640625" style="25" customWidth="1"/>
    <col min="519" max="519" width="21.6640625" style="25" customWidth="1"/>
    <col min="520" max="772" width="9.33203125" style="25"/>
    <col min="773" max="773" width="13.83203125" style="25" customWidth="1"/>
    <col min="774" max="774" width="79.1640625" style="25" customWidth="1"/>
    <col min="775" max="775" width="21.6640625" style="25" customWidth="1"/>
    <col min="776" max="1028" width="9.33203125" style="25"/>
    <col min="1029" max="1029" width="13.83203125" style="25" customWidth="1"/>
    <col min="1030" max="1030" width="79.1640625" style="25" customWidth="1"/>
    <col min="1031" max="1031" width="21.6640625" style="25" customWidth="1"/>
    <col min="1032" max="1284" width="9.33203125" style="25"/>
    <col min="1285" max="1285" width="13.83203125" style="25" customWidth="1"/>
    <col min="1286" max="1286" width="79.1640625" style="25" customWidth="1"/>
    <col min="1287" max="1287" width="21.6640625" style="25" customWidth="1"/>
    <col min="1288" max="1540" width="9.33203125" style="25"/>
    <col min="1541" max="1541" width="13.83203125" style="25" customWidth="1"/>
    <col min="1542" max="1542" width="79.1640625" style="25" customWidth="1"/>
    <col min="1543" max="1543" width="21.6640625" style="25" customWidth="1"/>
    <col min="1544" max="1796" width="9.33203125" style="25"/>
    <col min="1797" max="1797" width="13.83203125" style="25" customWidth="1"/>
    <col min="1798" max="1798" width="79.1640625" style="25" customWidth="1"/>
    <col min="1799" max="1799" width="21.6640625" style="25" customWidth="1"/>
    <col min="1800" max="2052" width="9.33203125" style="25"/>
    <col min="2053" max="2053" width="13.83203125" style="25" customWidth="1"/>
    <col min="2054" max="2054" width="79.1640625" style="25" customWidth="1"/>
    <col min="2055" max="2055" width="21.6640625" style="25" customWidth="1"/>
    <col min="2056" max="2308" width="9.33203125" style="25"/>
    <col min="2309" max="2309" width="13.83203125" style="25" customWidth="1"/>
    <col min="2310" max="2310" width="79.1640625" style="25" customWidth="1"/>
    <col min="2311" max="2311" width="21.6640625" style="25" customWidth="1"/>
    <col min="2312" max="2564" width="9.33203125" style="25"/>
    <col min="2565" max="2565" width="13.83203125" style="25" customWidth="1"/>
    <col min="2566" max="2566" width="79.1640625" style="25" customWidth="1"/>
    <col min="2567" max="2567" width="21.6640625" style="25" customWidth="1"/>
    <col min="2568" max="2820" width="9.33203125" style="25"/>
    <col min="2821" max="2821" width="13.83203125" style="25" customWidth="1"/>
    <col min="2822" max="2822" width="79.1640625" style="25" customWidth="1"/>
    <col min="2823" max="2823" width="21.6640625" style="25" customWidth="1"/>
    <col min="2824" max="3076" width="9.33203125" style="25"/>
    <col min="3077" max="3077" width="13.83203125" style="25" customWidth="1"/>
    <col min="3078" max="3078" width="79.1640625" style="25" customWidth="1"/>
    <col min="3079" max="3079" width="21.6640625" style="25" customWidth="1"/>
    <col min="3080" max="3332" width="9.33203125" style="25"/>
    <col min="3333" max="3333" width="13.83203125" style="25" customWidth="1"/>
    <col min="3334" max="3334" width="79.1640625" style="25" customWidth="1"/>
    <col min="3335" max="3335" width="21.6640625" style="25" customWidth="1"/>
    <col min="3336" max="3588" width="9.33203125" style="25"/>
    <col min="3589" max="3589" width="13.83203125" style="25" customWidth="1"/>
    <col min="3590" max="3590" width="79.1640625" style="25" customWidth="1"/>
    <col min="3591" max="3591" width="21.6640625" style="25" customWidth="1"/>
    <col min="3592" max="3844" width="9.33203125" style="25"/>
    <col min="3845" max="3845" width="13.83203125" style="25" customWidth="1"/>
    <col min="3846" max="3846" width="79.1640625" style="25" customWidth="1"/>
    <col min="3847" max="3847" width="21.6640625" style="25" customWidth="1"/>
    <col min="3848" max="4100" width="9.33203125" style="25"/>
    <col min="4101" max="4101" width="13.83203125" style="25" customWidth="1"/>
    <col min="4102" max="4102" width="79.1640625" style="25" customWidth="1"/>
    <col min="4103" max="4103" width="21.6640625" style="25" customWidth="1"/>
    <col min="4104" max="4356" width="9.33203125" style="25"/>
    <col min="4357" max="4357" width="13.83203125" style="25" customWidth="1"/>
    <col min="4358" max="4358" width="79.1640625" style="25" customWidth="1"/>
    <col min="4359" max="4359" width="21.6640625" style="25" customWidth="1"/>
    <col min="4360" max="4612" width="9.33203125" style="25"/>
    <col min="4613" max="4613" width="13.83203125" style="25" customWidth="1"/>
    <col min="4614" max="4614" width="79.1640625" style="25" customWidth="1"/>
    <col min="4615" max="4615" width="21.6640625" style="25" customWidth="1"/>
    <col min="4616" max="4868" width="9.33203125" style="25"/>
    <col min="4869" max="4869" width="13.83203125" style="25" customWidth="1"/>
    <col min="4870" max="4870" width="79.1640625" style="25" customWidth="1"/>
    <col min="4871" max="4871" width="21.6640625" style="25" customWidth="1"/>
    <col min="4872" max="5124" width="9.33203125" style="25"/>
    <col min="5125" max="5125" width="13.83203125" style="25" customWidth="1"/>
    <col min="5126" max="5126" width="79.1640625" style="25" customWidth="1"/>
    <col min="5127" max="5127" width="21.6640625" style="25" customWidth="1"/>
    <col min="5128" max="5380" width="9.33203125" style="25"/>
    <col min="5381" max="5381" width="13.83203125" style="25" customWidth="1"/>
    <col min="5382" max="5382" width="79.1640625" style="25" customWidth="1"/>
    <col min="5383" max="5383" width="21.6640625" style="25" customWidth="1"/>
    <col min="5384" max="5636" width="9.33203125" style="25"/>
    <col min="5637" max="5637" width="13.83203125" style="25" customWidth="1"/>
    <col min="5638" max="5638" width="79.1640625" style="25" customWidth="1"/>
    <col min="5639" max="5639" width="21.6640625" style="25" customWidth="1"/>
    <col min="5640" max="5892" width="9.33203125" style="25"/>
    <col min="5893" max="5893" width="13.83203125" style="25" customWidth="1"/>
    <col min="5894" max="5894" width="79.1640625" style="25" customWidth="1"/>
    <col min="5895" max="5895" width="21.6640625" style="25" customWidth="1"/>
    <col min="5896" max="6148" width="9.33203125" style="25"/>
    <col min="6149" max="6149" width="13.83203125" style="25" customWidth="1"/>
    <col min="6150" max="6150" width="79.1640625" style="25" customWidth="1"/>
    <col min="6151" max="6151" width="21.6640625" style="25" customWidth="1"/>
    <col min="6152" max="6404" width="9.33203125" style="25"/>
    <col min="6405" max="6405" width="13.83203125" style="25" customWidth="1"/>
    <col min="6406" max="6406" width="79.1640625" style="25" customWidth="1"/>
    <col min="6407" max="6407" width="21.6640625" style="25" customWidth="1"/>
    <col min="6408" max="6660" width="9.33203125" style="25"/>
    <col min="6661" max="6661" width="13.83203125" style="25" customWidth="1"/>
    <col min="6662" max="6662" width="79.1640625" style="25" customWidth="1"/>
    <col min="6663" max="6663" width="21.6640625" style="25" customWidth="1"/>
    <col min="6664" max="6916" width="9.33203125" style="25"/>
    <col min="6917" max="6917" width="13.83203125" style="25" customWidth="1"/>
    <col min="6918" max="6918" width="79.1640625" style="25" customWidth="1"/>
    <col min="6919" max="6919" width="21.6640625" style="25" customWidth="1"/>
    <col min="6920" max="7172" width="9.33203125" style="25"/>
    <col min="7173" max="7173" width="13.83203125" style="25" customWidth="1"/>
    <col min="7174" max="7174" width="79.1640625" style="25" customWidth="1"/>
    <col min="7175" max="7175" width="21.6640625" style="25" customWidth="1"/>
    <col min="7176" max="7428" width="9.33203125" style="25"/>
    <col min="7429" max="7429" width="13.83203125" style="25" customWidth="1"/>
    <col min="7430" max="7430" width="79.1640625" style="25" customWidth="1"/>
    <col min="7431" max="7431" width="21.6640625" style="25" customWidth="1"/>
    <col min="7432" max="7684" width="9.33203125" style="25"/>
    <col min="7685" max="7685" width="13.83203125" style="25" customWidth="1"/>
    <col min="7686" max="7686" width="79.1640625" style="25" customWidth="1"/>
    <col min="7687" max="7687" width="21.6640625" style="25" customWidth="1"/>
    <col min="7688" max="7940" width="9.33203125" style="25"/>
    <col min="7941" max="7941" width="13.83203125" style="25" customWidth="1"/>
    <col min="7942" max="7942" width="79.1640625" style="25" customWidth="1"/>
    <col min="7943" max="7943" width="21.6640625" style="25" customWidth="1"/>
    <col min="7944" max="8196" width="9.33203125" style="25"/>
    <col min="8197" max="8197" width="13.83203125" style="25" customWidth="1"/>
    <col min="8198" max="8198" width="79.1640625" style="25" customWidth="1"/>
    <col min="8199" max="8199" width="21.6640625" style="25" customWidth="1"/>
    <col min="8200" max="8452" width="9.33203125" style="25"/>
    <col min="8453" max="8453" width="13.83203125" style="25" customWidth="1"/>
    <col min="8454" max="8454" width="79.1640625" style="25" customWidth="1"/>
    <col min="8455" max="8455" width="21.6640625" style="25" customWidth="1"/>
    <col min="8456" max="8708" width="9.33203125" style="25"/>
    <col min="8709" max="8709" width="13.83203125" style="25" customWidth="1"/>
    <col min="8710" max="8710" width="79.1640625" style="25" customWidth="1"/>
    <col min="8711" max="8711" width="21.6640625" style="25" customWidth="1"/>
    <col min="8712" max="8964" width="9.33203125" style="25"/>
    <col min="8965" max="8965" width="13.83203125" style="25" customWidth="1"/>
    <col min="8966" max="8966" width="79.1640625" style="25" customWidth="1"/>
    <col min="8967" max="8967" width="21.6640625" style="25" customWidth="1"/>
    <col min="8968" max="9220" width="9.33203125" style="25"/>
    <col min="9221" max="9221" width="13.83203125" style="25" customWidth="1"/>
    <col min="9222" max="9222" width="79.1640625" style="25" customWidth="1"/>
    <col min="9223" max="9223" width="21.6640625" style="25" customWidth="1"/>
    <col min="9224" max="9476" width="9.33203125" style="25"/>
    <col min="9477" max="9477" width="13.83203125" style="25" customWidth="1"/>
    <col min="9478" max="9478" width="79.1640625" style="25" customWidth="1"/>
    <col min="9479" max="9479" width="21.6640625" style="25" customWidth="1"/>
    <col min="9480" max="9732" width="9.33203125" style="25"/>
    <col min="9733" max="9733" width="13.83203125" style="25" customWidth="1"/>
    <col min="9734" max="9734" width="79.1640625" style="25" customWidth="1"/>
    <col min="9735" max="9735" width="21.6640625" style="25" customWidth="1"/>
    <col min="9736" max="9988" width="9.33203125" style="25"/>
    <col min="9989" max="9989" width="13.83203125" style="25" customWidth="1"/>
    <col min="9990" max="9990" width="79.1640625" style="25" customWidth="1"/>
    <col min="9991" max="9991" width="21.6640625" style="25" customWidth="1"/>
    <col min="9992" max="10244" width="9.33203125" style="25"/>
    <col min="10245" max="10245" width="13.83203125" style="25" customWidth="1"/>
    <col min="10246" max="10246" width="79.1640625" style="25" customWidth="1"/>
    <col min="10247" max="10247" width="21.6640625" style="25" customWidth="1"/>
    <col min="10248" max="10500" width="9.33203125" style="25"/>
    <col min="10501" max="10501" width="13.83203125" style="25" customWidth="1"/>
    <col min="10502" max="10502" width="79.1640625" style="25" customWidth="1"/>
    <col min="10503" max="10503" width="21.6640625" style="25" customWidth="1"/>
    <col min="10504" max="10756" width="9.33203125" style="25"/>
    <col min="10757" max="10757" width="13.83203125" style="25" customWidth="1"/>
    <col min="10758" max="10758" width="79.1640625" style="25" customWidth="1"/>
    <col min="10759" max="10759" width="21.6640625" style="25" customWidth="1"/>
    <col min="10760" max="11012" width="9.33203125" style="25"/>
    <col min="11013" max="11013" width="13.83203125" style="25" customWidth="1"/>
    <col min="11014" max="11014" width="79.1640625" style="25" customWidth="1"/>
    <col min="11015" max="11015" width="21.6640625" style="25" customWidth="1"/>
    <col min="11016" max="11268" width="9.33203125" style="25"/>
    <col min="11269" max="11269" width="13.83203125" style="25" customWidth="1"/>
    <col min="11270" max="11270" width="79.1640625" style="25" customWidth="1"/>
    <col min="11271" max="11271" width="21.6640625" style="25" customWidth="1"/>
    <col min="11272" max="11524" width="9.33203125" style="25"/>
    <col min="11525" max="11525" width="13.83203125" style="25" customWidth="1"/>
    <col min="11526" max="11526" width="79.1640625" style="25" customWidth="1"/>
    <col min="11527" max="11527" width="21.6640625" style="25" customWidth="1"/>
    <col min="11528" max="11780" width="9.33203125" style="25"/>
    <col min="11781" max="11781" width="13.83203125" style="25" customWidth="1"/>
    <col min="11782" max="11782" width="79.1640625" style="25" customWidth="1"/>
    <col min="11783" max="11783" width="21.6640625" style="25" customWidth="1"/>
    <col min="11784" max="12036" width="9.33203125" style="25"/>
    <col min="12037" max="12037" width="13.83203125" style="25" customWidth="1"/>
    <col min="12038" max="12038" width="79.1640625" style="25" customWidth="1"/>
    <col min="12039" max="12039" width="21.6640625" style="25" customWidth="1"/>
    <col min="12040" max="12292" width="9.33203125" style="25"/>
    <col min="12293" max="12293" width="13.83203125" style="25" customWidth="1"/>
    <col min="12294" max="12294" width="79.1640625" style="25" customWidth="1"/>
    <col min="12295" max="12295" width="21.6640625" style="25" customWidth="1"/>
    <col min="12296" max="12548" width="9.33203125" style="25"/>
    <col min="12549" max="12549" width="13.83203125" style="25" customWidth="1"/>
    <col min="12550" max="12550" width="79.1640625" style="25" customWidth="1"/>
    <col min="12551" max="12551" width="21.6640625" style="25" customWidth="1"/>
    <col min="12552" max="12804" width="9.33203125" style="25"/>
    <col min="12805" max="12805" width="13.83203125" style="25" customWidth="1"/>
    <col min="12806" max="12806" width="79.1640625" style="25" customWidth="1"/>
    <col min="12807" max="12807" width="21.6640625" style="25" customWidth="1"/>
    <col min="12808" max="13060" width="9.33203125" style="25"/>
    <col min="13061" max="13061" width="13.83203125" style="25" customWidth="1"/>
    <col min="13062" max="13062" width="79.1640625" style="25" customWidth="1"/>
    <col min="13063" max="13063" width="21.6640625" style="25" customWidth="1"/>
    <col min="13064" max="13316" width="9.33203125" style="25"/>
    <col min="13317" max="13317" width="13.83203125" style="25" customWidth="1"/>
    <col min="13318" max="13318" width="79.1640625" style="25" customWidth="1"/>
    <col min="13319" max="13319" width="21.6640625" style="25" customWidth="1"/>
    <col min="13320" max="13572" width="9.33203125" style="25"/>
    <col min="13573" max="13573" width="13.83203125" style="25" customWidth="1"/>
    <col min="13574" max="13574" width="79.1640625" style="25" customWidth="1"/>
    <col min="13575" max="13575" width="21.6640625" style="25" customWidth="1"/>
    <col min="13576" max="13828" width="9.33203125" style="25"/>
    <col min="13829" max="13829" width="13.83203125" style="25" customWidth="1"/>
    <col min="13830" max="13830" width="79.1640625" style="25" customWidth="1"/>
    <col min="13831" max="13831" width="21.6640625" style="25" customWidth="1"/>
    <col min="13832" max="14084" width="9.33203125" style="25"/>
    <col min="14085" max="14085" width="13.83203125" style="25" customWidth="1"/>
    <col min="14086" max="14086" width="79.1640625" style="25" customWidth="1"/>
    <col min="14087" max="14087" width="21.6640625" style="25" customWidth="1"/>
    <col min="14088" max="14340" width="9.33203125" style="25"/>
    <col min="14341" max="14341" width="13.83203125" style="25" customWidth="1"/>
    <col min="14342" max="14342" width="79.1640625" style="25" customWidth="1"/>
    <col min="14343" max="14343" width="21.6640625" style="25" customWidth="1"/>
    <col min="14344" max="14596" width="9.33203125" style="25"/>
    <col min="14597" max="14597" width="13.83203125" style="25" customWidth="1"/>
    <col min="14598" max="14598" width="79.1640625" style="25" customWidth="1"/>
    <col min="14599" max="14599" width="21.6640625" style="25" customWidth="1"/>
    <col min="14600" max="14852" width="9.33203125" style="25"/>
    <col min="14853" max="14853" width="13.83203125" style="25" customWidth="1"/>
    <col min="14854" max="14854" width="79.1640625" style="25" customWidth="1"/>
    <col min="14855" max="14855" width="21.6640625" style="25" customWidth="1"/>
    <col min="14856" max="15108" width="9.33203125" style="25"/>
    <col min="15109" max="15109" width="13.83203125" style="25" customWidth="1"/>
    <col min="15110" max="15110" width="79.1640625" style="25" customWidth="1"/>
    <col min="15111" max="15111" width="21.6640625" style="25" customWidth="1"/>
    <col min="15112" max="15364" width="9.33203125" style="25"/>
    <col min="15365" max="15365" width="13.83203125" style="25" customWidth="1"/>
    <col min="15366" max="15366" width="79.1640625" style="25" customWidth="1"/>
    <col min="15367" max="15367" width="21.6640625" style="25" customWidth="1"/>
    <col min="15368" max="15620" width="9.33203125" style="25"/>
    <col min="15621" max="15621" width="13.83203125" style="25" customWidth="1"/>
    <col min="15622" max="15622" width="79.1640625" style="25" customWidth="1"/>
    <col min="15623" max="15623" width="21.6640625" style="25" customWidth="1"/>
    <col min="15624" max="15876" width="9.33203125" style="25"/>
    <col min="15877" max="15877" width="13.83203125" style="25" customWidth="1"/>
    <col min="15878" max="15878" width="79.1640625" style="25" customWidth="1"/>
    <col min="15879" max="15879" width="21.6640625" style="25" customWidth="1"/>
    <col min="15880" max="16132" width="9.33203125" style="25"/>
    <col min="16133" max="16133" width="13.83203125" style="25" customWidth="1"/>
    <col min="16134" max="16134" width="79.1640625" style="25" customWidth="1"/>
    <col min="16135" max="16135" width="21.6640625" style="25" customWidth="1"/>
    <col min="16136" max="16384" width="9.33203125" style="25"/>
  </cols>
  <sheetData>
    <row r="1" spans="1:12" s="662" customFormat="1" ht="12.75" customHeight="1" x14ac:dyDescent="0.2">
      <c r="A1" s="1663" t="s">
        <v>839</v>
      </c>
      <c r="B1" s="1663"/>
      <c r="C1" s="1663"/>
      <c r="D1" s="1663"/>
      <c r="E1" s="1663"/>
      <c r="F1" s="1663"/>
      <c r="G1" s="1663"/>
      <c r="H1" s="1663"/>
    </row>
    <row r="2" spans="1:12" s="662" customFormat="1" ht="12.75" customHeight="1" x14ac:dyDescent="0.2">
      <c r="A2" s="1663" t="s">
        <v>755</v>
      </c>
      <c r="B2" s="1663"/>
      <c r="C2" s="1663"/>
      <c r="D2" s="1663"/>
      <c r="E2" s="1663"/>
      <c r="F2" s="1663"/>
      <c r="G2" s="1663"/>
      <c r="H2" s="1663"/>
    </row>
    <row r="3" spans="1:12" s="24" customFormat="1" ht="15" customHeight="1" thickBot="1" x14ac:dyDescent="0.25">
      <c r="A3" s="242"/>
      <c r="C3" s="239"/>
      <c r="D3" s="239"/>
      <c r="E3" s="239"/>
      <c r="F3" s="239"/>
      <c r="G3" s="239"/>
      <c r="H3" s="239"/>
    </row>
    <row r="4" spans="1:12" s="40" customFormat="1" ht="38.25" customHeight="1" x14ac:dyDescent="0.2">
      <c r="A4" s="38" t="s">
        <v>137</v>
      </c>
      <c r="B4" s="39" t="s">
        <v>130</v>
      </c>
      <c r="C4" s="1693" t="s">
        <v>187</v>
      </c>
      <c r="D4" s="1694"/>
      <c r="E4" s="1694"/>
      <c r="F4" s="1694"/>
      <c r="G4" s="1694"/>
      <c r="H4" s="1695"/>
      <c r="I4" s="380"/>
      <c r="J4" s="380"/>
      <c r="K4" s="644"/>
      <c r="L4" s="644"/>
    </row>
    <row r="5" spans="1:12" s="40" customFormat="1" ht="28.5" customHeight="1" thickBot="1" x14ac:dyDescent="0.25">
      <c r="A5" s="41" t="s">
        <v>139</v>
      </c>
      <c r="B5" s="42" t="s">
        <v>402</v>
      </c>
      <c r="C5" s="1814" t="s">
        <v>141</v>
      </c>
      <c r="D5" s="1815"/>
      <c r="E5" s="1815"/>
      <c r="F5" s="1815"/>
      <c r="G5" s="1815"/>
      <c r="H5" s="1816"/>
      <c r="I5" s="381"/>
      <c r="J5" s="381"/>
      <c r="K5" s="645"/>
      <c r="L5" s="645"/>
    </row>
    <row r="6" spans="1:12" s="43" customFormat="1" ht="15.95" customHeight="1" thickBot="1" x14ac:dyDescent="0.25">
      <c r="A6" s="1807" t="s">
        <v>362</v>
      </c>
      <c r="B6" s="1807"/>
      <c r="C6" s="1807"/>
      <c r="D6" s="1807"/>
      <c r="E6" s="1807"/>
      <c r="F6" s="1807"/>
      <c r="G6" s="1807"/>
      <c r="H6" s="1807"/>
    </row>
    <row r="7" spans="1:12" ht="59.25" customHeight="1" thickBot="1" x14ac:dyDescent="0.25">
      <c r="A7" s="771" t="s">
        <v>142</v>
      </c>
      <c r="B7" s="44" t="s">
        <v>36</v>
      </c>
      <c r="C7" s="44" t="str">
        <f>'26._köt_össz_bev'!C9</f>
        <v>2023. évi eredeti előirányzat
2/2023. (II.14.)</v>
      </c>
      <c r="D7" s="275" t="str">
        <f>'26._köt_össz_bev'!D9</f>
        <v>Módosított előirányzat a 14/2023.  (VI.29.)  rendelet szerint</v>
      </c>
      <c r="E7" s="44" t="str">
        <f>'26._köt_össz_bev'!E9</f>
        <v>Módosított előirányzat a 18/2023. (IX.26.)  rendelet szerint</v>
      </c>
      <c r="F7" s="44" t="str">
        <f>'26._köt_össz_bev'!F9</f>
        <v>Módosított előirányzat a 23/2023. (XII.14.)  rendelet szerint</v>
      </c>
      <c r="G7" s="44" t="str">
        <f>'26._köt_össz_bev'!G9</f>
        <v>Módosított előirányzat a …../2024. (II…..)  rendelet szerint</v>
      </c>
      <c r="H7" s="124" t="str">
        <f>'26._köt_össz_bev'!H9</f>
        <v>Változás a 23/2023. (XII.14) rendelethez képest</v>
      </c>
      <c r="I7" s="275" t="str">
        <f>'26._köt_össz_bev'!I9</f>
        <v>2023. évi teljesítés              2023.06.30-ig</v>
      </c>
      <c r="J7" s="44" t="str">
        <f>'26._köt_össz_bev'!J9</f>
        <v>2023. évi teljesítés              2023.09.30-ig</v>
      </c>
      <c r="K7" s="44" t="str">
        <f>'26._köt_össz_bev'!K9</f>
        <v>2023. évi teljesítés              2023.12.31-ig</v>
      </c>
      <c r="L7" s="44" t="str">
        <f>'26._köt_össz_bev'!L9</f>
        <v>Teljesítés %-a</v>
      </c>
    </row>
    <row r="8" spans="1:12" s="48" customFormat="1" ht="12.95" customHeight="1" thickBot="1" x14ac:dyDescent="0.25">
      <c r="A8" s="45" t="s">
        <v>297</v>
      </c>
      <c r="B8" s="46" t="s">
        <v>298</v>
      </c>
      <c r="C8" s="1168" t="s">
        <v>299</v>
      </c>
      <c r="D8" s="263" t="s">
        <v>300</v>
      </c>
      <c r="E8" s="46" t="s">
        <v>300</v>
      </c>
      <c r="F8" s="46" t="s">
        <v>300</v>
      </c>
      <c r="G8" s="46" t="s">
        <v>301</v>
      </c>
      <c r="H8" s="260" t="s">
        <v>388</v>
      </c>
      <c r="I8" s="260"/>
      <c r="J8" s="47"/>
      <c r="K8" s="47"/>
      <c r="L8" s="47"/>
    </row>
    <row r="9" spans="1:12" s="48" customFormat="1" ht="15.75" customHeight="1" thickBot="1" x14ac:dyDescent="0.25">
      <c r="A9" s="1809" t="s">
        <v>37</v>
      </c>
      <c r="B9" s="1810"/>
      <c r="C9" s="1810"/>
      <c r="D9" s="1810"/>
      <c r="E9" s="1810"/>
      <c r="F9" s="1810"/>
      <c r="G9" s="1810"/>
      <c r="H9" s="1811"/>
    </row>
    <row r="10" spans="1:12" s="26" customFormat="1" ht="12.2" customHeight="1" thickBot="1" x14ac:dyDescent="0.25">
      <c r="A10" s="45" t="s">
        <v>12</v>
      </c>
      <c r="B10" s="49" t="s">
        <v>277</v>
      </c>
      <c r="C10" s="87">
        <f>SUM(C11:C21)</f>
        <v>191690792</v>
      </c>
      <c r="D10" s="125">
        <f t="shared" ref="D10:K10" si="0">SUM(D11:D21)</f>
        <v>205624792</v>
      </c>
      <c r="E10" s="708">
        <f t="shared" si="0"/>
        <v>205624792</v>
      </c>
      <c r="F10" s="708">
        <f t="shared" si="0"/>
        <v>278933842</v>
      </c>
      <c r="G10" s="708">
        <f t="shared" si="0"/>
        <v>271253202</v>
      </c>
      <c r="H10" s="50">
        <f>+G10-F10</f>
        <v>-7680640</v>
      </c>
      <c r="I10" s="1455">
        <f t="shared" si="0"/>
        <v>0</v>
      </c>
      <c r="J10" s="361">
        <f t="shared" si="0"/>
        <v>0</v>
      </c>
      <c r="K10" s="361">
        <f t="shared" si="0"/>
        <v>0</v>
      </c>
      <c r="L10" s="361" t="e">
        <f t="shared" ref="L10" si="1">SUM(L11:L21)</f>
        <v>#DIV/0!</v>
      </c>
    </row>
    <row r="11" spans="1:12" s="26" customFormat="1" ht="12.2" customHeight="1" x14ac:dyDescent="0.2">
      <c r="A11" s="51" t="s">
        <v>91</v>
      </c>
      <c r="B11" s="52" t="s">
        <v>143</v>
      </c>
      <c r="C11" s="126">
        <f>'29._Hivatal_köt'!C11+'30._TIK_köt'!C11+'31._Humán_köt'!C11+'32._Óvoda_köt'!C11+'33._TMKK_köt'!C11+'34._Rendelő_köt'!C11</f>
        <v>0</v>
      </c>
      <c r="D11" s="277">
        <f>'29._Hivatal_köt'!D11+'30._TIK_köt'!D11+'31._Humán_köt'!D11+'32._Óvoda_köt'!D11+'33._TMKK_köt'!D11+'34._Rendelő_köt'!D11</f>
        <v>0</v>
      </c>
      <c r="E11" s="709">
        <f>'29._Hivatal_köt'!E11+'30._TIK_köt'!E11+'31._Humán_köt'!E11+'32._Óvoda_köt'!E11+'33._TMKK_köt'!E11+'34._Rendelő_köt'!E11</f>
        <v>0</v>
      </c>
      <c r="F11" s="709">
        <f>'29._Hivatal_köt'!F11+'30._TIK_köt'!F11+'31._Humán_köt'!F11+'32._Óvoda_köt'!F11+'33._TMKK_köt'!F11+'34._Rendelő_köt'!F11</f>
        <v>37619</v>
      </c>
      <c r="G11" s="709">
        <f>'29._Hivatal_köt'!G11+'30._TIK_köt'!G11+'31._Humán_köt'!G11+'32._Óvoda_köt'!G11+'33._TMKK_köt'!G11+'34._Rendelő_köt'!G11</f>
        <v>37619</v>
      </c>
      <c r="H11" s="667">
        <f t="shared" ref="H11:H48" si="2">+G11-F11</f>
        <v>0</v>
      </c>
      <c r="I11" s="1456">
        <f>'29._Hivatal_köt'!I11+'30._TIK_köt'!I11+'31._Humán_köt'!I11+'32._Óvoda_köt'!I11+'33._TMKK_köt'!I11+'34._Rendelő_köt'!I11</f>
        <v>0</v>
      </c>
      <c r="J11" s="362">
        <f>'29._Hivatal_köt'!J11+'30._TIK_köt'!J11+'31._Humán_köt'!J11+'32._Óvoda_köt'!J11+'33._TMKK_köt'!J11+'34._Rendelő_köt'!J11</f>
        <v>0</v>
      </c>
      <c r="K11" s="362">
        <f>'29._Hivatal_köt'!K11+'30._TIK_köt'!K11+'31._Humán_köt'!K11+'32._Óvoda_köt'!K11+'33._TMKK_köt'!K11+'34._Rendelő_köt'!K11</f>
        <v>0</v>
      </c>
      <c r="L11" s="362" t="e">
        <f>'29._Hivatal_köt'!L11+'30._TIK_köt'!L11+'31._Humán_köt'!L11+'32._Óvoda_köt'!L11+'33._TMKK_köt'!L11+'34._Rendelő_köt'!L11</f>
        <v>#DIV/0!</v>
      </c>
    </row>
    <row r="12" spans="1:12" s="26" customFormat="1" ht="12.2" customHeight="1" x14ac:dyDescent="0.2">
      <c r="A12" s="1216" t="s">
        <v>92</v>
      </c>
      <c r="B12" s="415" t="s">
        <v>144</v>
      </c>
      <c r="C12" s="416">
        <f>'29._Hivatal_köt'!C12+'30._TIK_köt'!C12+'31._Humán_köt'!C12+'32._Óvoda_köt'!C12+'33._TMKK_köt'!C12+'34._Rendelő_köt'!C12</f>
        <v>25739785</v>
      </c>
      <c r="D12" s="423">
        <f>'29._Hivatal_köt'!D12+'30._TIK_köt'!D12+'31._Humán_köt'!D12+'32._Óvoda_köt'!D12+'33._TMKK_köt'!D12+'34._Rendelő_köt'!D12</f>
        <v>25739785</v>
      </c>
      <c r="E12" s="86">
        <f>'29._Hivatal_köt'!E12+'30._TIK_köt'!E12+'31._Humán_köt'!E12+'32._Óvoda_köt'!E12+'33._TMKK_köt'!E12+'34._Rendelő_köt'!E12</f>
        <v>25739785</v>
      </c>
      <c r="F12" s="86">
        <f>'29._Hivatal_köt'!F12+'30._TIK_köt'!F12+'31._Humán_köt'!F12+'32._Óvoda_köt'!F12+'33._TMKK_köt'!F12+'34._Rendelő_köt'!F12</f>
        <v>55397290</v>
      </c>
      <c r="G12" s="86">
        <f>'29._Hivatal_köt'!G12+'30._TIK_köt'!G12+'31._Humán_köt'!G12+'32._Óvoda_köt'!G12+'33._TMKK_köt'!G12+'34._Rendelő_köt'!G12</f>
        <v>55469760</v>
      </c>
      <c r="H12" s="668">
        <f t="shared" si="2"/>
        <v>72470</v>
      </c>
      <c r="I12" s="1457">
        <f>'29._Hivatal_köt'!I12+'30._TIK_köt'!I12+'31._Humán_köt'!I12+'32._Óvoda_köt'!I12+'33._TMKK_köt'!I12+'34._Rendelő_köt'!I12</f>
        <v>0</v>
      </c>
      <c r="J12" s="363">
        <f>'29._Hivatal_köt'!J12+'30._TIK_köt'!J12+'31._Humán_köt'!J12+'32._Óvoda_köt'!J12+'33._TMKK_köt'!J12+'34._Rendelő_köt'!J12</f>
        <v>0</v>
      </c>
      <c r="K12" s="363">
        <f>'29._Hivatal_köt'!K12+'30._TIK_köt'!K12+'31._Humán_köt'!K12+'32._Óvoda_köt'!K12+'33._TMKK_köt'!K12+'34._Rendelő_köt'!K12</f>
        <v>0</v>
      </c>
      <c r="L12" s="363" t="e">
        <f>'29._Hivatal_köt'!L12+'30._TIK_köt'!L12+'31._Humán_köt'!L12+'32._Óvoda_köt'!L12+'33._TMKK_köt'!L12+'34._Rendelő_köt'!L12</f>
        <v>#DIV/0!</v>
      </c>
    </row>
    <row r="13" spans="1:12" s="26" customFormat="1" ht="12.2" customHeight="1" x14ac:dyDescent="0.2">
      <c r="A13" s="1216" t="s">
        <v>93</v>
      </c>
      <c r="B13" s="415" t="s">
        <v>145</v>
      </c>
      <c r="C13" s="416">
        <f>'29._Hivatal_köt'!C13+'30._TIK_köt'!C13+'31._Humán_köt'!C13+'32._Óvoda_köt'!C13+'33._TMKK_köt'!C13+'34._Rendelő_köt'!C13</f>
        <v>6184800</v>
      </c>
      <c r="D13" s="423">
        <f>'29._Hivatal_köt'!D13+'30._TIK_köt'!D13+'31._Humán_köt'!D13+'32._Óvoda_köt'!D13+'33._TMKK_köt'!D13+'34._Rendelő_köt'!D13</f>
        <v>6184800</v>
      </c>
      <c r="E13" s="86">
        <f>'29._Hivatal_köt'!E13+'30._TIK_köt'!E13+'31._Humán_köt'!E13+'32._Óvoda_köt'!E13+'33._TMKK_köt'!E13+'34._Rendelő_köt'!E13</f>
        <v>6184800</v>
      </c>
      <c r="F13" s="86">
        <f>'29._Hivatal_köt'!F13+'30._TIK_köt'!F13+'31._Humán_köt'!F13+'32._Óvoda_köt'!F13+'33._TMKK_köt'!F13+'34._Rendelő_köt'!F13</f>
        <v>8183995</v>
      </c>
      <c r="G13" s="86">
        <f>'29._Hivatal_köt'!G13+'30._TIK_köt'!G13+'31._Humán_köt'!G13+'32._Óvoda_köt'!G13+'33._TMKK_köt'!G13+'34._Rendelő_köt'!G13</f>
        <v>8183995</v>
      </c>
      <c r="H13" s="668">
        <f t="shared" si="2"/>
        <v>0</v>
      </c>
      <c r="I13" s="1457">
        <f>'29._Hivatal_köt'!I13+'30._TIK_köt'!I13+'31._Humán_köt'!I13+'32._Óvoda_köt'!I13+'33._TMKK_köt'!I13+'34._Rendelő_köt'!I13</f>
        <v>0</v>
      </c>
      <c r="J13" s="363">
        <f>'29._Hivatal_köt'!J13+'30._TIK_köt'!J13+'31._Humán_köt'!J13+'32._Óvoda_köt'!J13+'33._TMKK_köt'!J13+'34._Rendelő_köt'!J13</f>
        <v>0</v>
      </c>
      <c r="K13" s="363">
        <f>'29._Hivatal_köt'!K13+'30._TIK_köt'!K13+'31._Humán_köt'!K13+'32._Óvoda_köt'!K13+'33._TMKK_köt'!K13+'34._Rendelő_köt'!K13</f>
        <v>0</v>
      </c>
      <c r="L13" s="363" t="e">
        <f>'29._Hivatal_köt'!L13+'30._TIK_köt'!L13+'31._Humán_köt'!L13+'32._Óvoda_köt'!L13+'33._TMKK_köt'!L13+'34._Rendelő_köt'!L13</f>
        <v>#DIV/0!</v>
      </c>
    </row>
    <row r="14" spans="1:12" s="26" customFormat="1" ht="12.2" customHeight="1" x14ac:dyDescent="0.2">
      <c r="A14" s="1216" t="s">
        <v>90</v>
      </c>
      <c r="B14" s="415" t="s">
        <v>146</v>
      </c>
      <c r="C14" s="416">
        <f>'29._Hivatal_köt'!C14+'30._TIK_köt'!C14+'31._Humán_köt'!C14+'32._Óvoda_köt'!C14+'33._TMKK_köt'!C14+'34._Rendelő_köt'!C14</f>
        <v>0</v>
      </c>
      <c r="D14" s="423">
        <f>'29._Hivatal_köt'!D14+'30._TIK_köt'!D14+'31._Humán_köt'!D14+'32._Óvoda_köt'!D14+'33._TMKK_köt'!D14+'34._Rendelő_köt'!D14</f>
        <v>0</v>
      </c>
      <c r="E14" s="86">
        <f>'29._Hivatal_köt'!E14+'30._TIK_köt'!E14+'31._Humán_köt'!E14+'32._Óvoda_köt'!E14+'33._TMKK_köt'!E14+'34._Rendelő_köt'!E14</f>
        <v>0</v>
      </c>
      <c r="F14" s="86">
        <f>'29._Hivatal_köt'!F14+'30._TIK_köt'!F14+'31._Humán_köt'!F14+'32._Óvoda_köt'!F14+'33._TMKK_köt'!F14+'34._Rendelő_köt'!F14</f>
        <v>0</v>
      </c>
      <c r="G14" s="86">
        <f>'29._Hivatal_köt'!G14+'30._TIK_köt'!G14+'31._Humán_köt'!G14+'32._Óvoda_köt'!G14+'33._TMKK_köt'!G14+'34._Rendelő_köt'!G14</f>
        <v>0</v>
      </c>
      <c r="H14" s="668">
        <f t="shared" si="2"/>
        <v>0</v>
      </c>
      <c r="I14" s="1457">
        <f>'29._Hivatal_köt'!I14+'30._TIK_köt'!I14+'31._Humán_köt'!I14+'32._Óvoda_köt'!I14+'33._TMKK_köt'!I14+'34._Rendelő_köt'!I14</f>
        <v>0</v>
      </c>
      <c r="J14" s="363">
        <f>'29._Hivatal_köt'!J14+'30._TIK_köt'!J14+'31._Humán_köt'!J14+'32._Óvoda_köt'!J14+'33._TMKK_köt'!J14+'34._Rendelő_köt'!J14</f>
        <v>0</v>
      </c>
      <c r="K14" s="363">
        <f>'29._Hivatal_köt'!K14+'30._TIK_köt'!K14+'31._Humán_köt'!K14+'32._Óvoda_köt'!K14+'33._TMKK_köt'!K14+'34._Rendelő_köt'!K14</f>
        <v>0</v>
      </c>
      <c r="L14" s="363" t="e">
        <f>'29._Hivatal_köt'!L14+'30._TIK_köt'!L14+'31._Humán_köt'!L14+'32._Óvoda_köt'!L14+'33._TMKK_köt'!L14+'34._Rendelő_köt'!L14</f>
        <v>#DIV/0!</v>
      </c>
    </row>
    <row r="15" spans="1:12" s="26" customFormat="1" ht="12.2" customHeight="1" x14ac:dyDescent="0.2">
      <c r="A15" s="1216" t="s">
        <v>147</v>
      </c>
      <c r="B15" s="415" t="s">
        <v>148</v>
      </c>
      <c r="C15" s="416">
        <f>'29._Hivatal_köt'!C15+'30._TIK_köt'!C15+'31._Humán_köt'!C15+'32._Óvoda_köt'!C15+'33._TMKK_köt'!C15+'34._Rendelő_köt'!C15</f>
        <v>121625660</v>
      </c>
      <c r="D15" s="423">
        <f>'29._Hivatal_köt'!D15+'30._TIK_köt'!D15+'31._Humán_köt'!D15+'32._Óvoda_köt'!D15+'33._TMKK_köt'!D15+'34._Rendelő_köt'!D15</f>
        <v>121625660</v>
      </c>
      <c r="E15" s="86">
        <f>'29._Hivatal_köt'!E15+'30._TIK_köt'!E15+'31._Humán_köt'!E15+'32._Óvoda_köt'!E15+'33._TMKK_köt'!E15+'34._Rendelő_köt'!E15</f>
        <v>121625660</v>
      </c>
      <c r="F15" s="86">
        <f>'29._Hivatal_köt'!F15+'30._TIK_köt'!F15+'31._Humán_köt'!F15+'32._Óvoda_köt'!F15+'33._TMKK_köt'!F15+'34._Rendelő_köt'!F15</f>
        <v>147903610</v>
      </c>
      <c r="G15" s="86">
        <f>'29._Hivatal_köt'!G15+'30._TIK_köt'!G15+'31._Humán_köt'!G15+'32._Óvoda_köt'!G15+'33._TMKK_köt'!G15+'34._Rendelő_köt'!G15</f>
        <v>140222970</v>
      </c>
      <c r="H15" s="668">
        <f t="shared" si="2"/>
        <v>-7680640</v>
      </c>
      <c r="I15" s="1457">
        <f>'29._Hivatal_köt'!I15+'30._TIK_köt'!I15+'31._Humán_köt'!I15+'32._Óvoda_köt'!I15+'33._TMKK_köt'!I15+'34._Rendelő_köt'!I15</f>
        <v>0</v>
      </c>
      <c r="J15" s="363">
        <f>'29._Hivatal_köt'!J15+'30._TIK_köt'!J15+'31._Humán_köt'!J15+'32._Óvoda_köt'!J15+'33._TMKK_köt'!J15+'34._Rendelő_köt'!J15</f>
        <v>0</v>
      </c>
      <c r="K15" s="363">
        <f>'29._Hivatal_köt'!K15+'30._TIK_köt'!K15+'31._Humán_köt'!K15+'32._Óvoda_köt'!K15+'33._TMKK_köt'!K15+'34._Rendelő_köt'!K15</f>
        <v>0</v>
      </c>
      <c r="L15" s="363" t="e">
        <f>'29._Hivatal_köt'!L15+'30._TIK_köt'!L15+'31._Humán_köt'!L15+'32._Óvoda_köt'!L15+'33._TMKK_köt'!L15+'34._Rendelő_köt'!L15</f>
        <v>#DIV/0!</v>
      </c>
    </row>
    <row r="16" spans="1:12" s="26" customFormat="1" ht="12.2" customHeight="1" x14ac:dyDescent="0.2">
      <c r="A16" s="1216" t="s">
        <v>149</v>
      </c>
      <c r="B16" s="415" t="s">
        <v>150</v>
      </c>
      <c r="C16" s="416">
        <f>'29._Hivatal_köt'!C16+'30._TIK_köt'!C16+'31._Humán_köt'!C16+'32._Óvoda_köt'!C16+'33._TMKK_köt'!C16+'34._Rendelő_köt'!C16</f>
        <v>38140547</v>
      </c>
      <c r="D16" s="423">
        <f>'29._Hivatal_köt'!D16+'30._TIK_köt'!D16+'31._Humán_köt'!D16+'32._Óvoda_köt'!D16+'33._TMKK_köt'!D16+'34._Rendelő_köt'!D16</f>
        <v>38140547</v>
      </c>
      <c r="E16" s="86">
        <f>'29._Hivatal_köt'!E16+'30._TIK_köt'!E16+'31._Humán_köt'!E16+'32._Óvoda_köt'!E16+'33._TMKK_köt'!E16+'34._Rendelő_köt'!E16</f>
        <v>38140547</v>
      </c>
      <c r="F16" s="86">
        <f>'29._Hivatal_köt'!F16+'30._TIK_köt'!F16+'31._Humán_köt'!F16+'32._Óvoda_köt'!F16+'33._TMKK_köt'!F16+'34._Rendelő_köt'!F16</f>
        <v>52472490</v>
      </c>
      <c r="G16" s="86">
        <f>'29._Hivatal_köt'!G16+'30._TIK_köt'!G16+'31._Humán_köt'!G16+'32._Óvoda_köt'!G16+'33._TMKK_köt'!G16+'34._Rendelő_köt'!G16</f>
        <v>52472490</v>
      </c>
      <c r="H16" s="668">
        <f t="shared" si="2"/>
        <v>0</v>
      </c>
      <c r="I16" s="1457">
        <f>'29._Hivatal_köt'!I16+'30._TIK_köt'!I16+'31._Humán_köt'!I16+'32._Óvoda_köt'!I16+'33._TMKK_köt'!I16+'34._Rendelő_köt'!I16</f>
        <v>0</v>
      </c>
      <c r="J16" s="363">
        <f>'29._Hivatal_köt'!J16+'30._TIK_köt'!J16+'31._Humán_köt'!J16+'32._Óvoda_köt'!J16+'33._TMKK_köt'!J16+'34._Rendelő_köt'!J16</f>
        <v>0</v>
      </c>
      <c r="K16" s="363">
        <f>'29._Hivatal_köt'!K16+'30._TIK_köt'!K16+'31._Humán_köt'!K16+'32._Óvoda_köt'!K16+'33._TMKK_köt'!K16+'34._Rendelő_köt'!K16</f>
        <v>0</v>
      </c>
      <c r="L16" s="363" t="e">
        <f>'29._Hivatal_köt'!L16+'30._TIK_köt'!L16+'31._Humán_köt'!L16+'32._Óvoda_köt'!L16+'33._TMKK_köt'!L16+'34._Rendelő_köt'!L16</f>
        <v>#DIV/0!</v>
      </c>
    </row>
    <row r="17" spans="1:12" s="26" customFormat="1" ht="12.2" customHeight="1" x14ac:dyDescent="0.2">
      <c r="A17" s="1216" t="s">
        <v>151</v>
      </c>
      <c r="B17" s="53" t="s">
        <v>152</v>
      </c>
      <c r="C17" s="416">
        <f>'29._Hivatal_köt'!C17+'30._TIK_köt'!C17+'31._Humán_köt'!C17+'32._Óvoda_köt'!C17+'33._TMKK_köt'!C17+'34._Rendelő_köt'!C17</f>
        <v>0</v>
      </c>
      <c r="D17" s="423">
        <f>'29._Hivatal_köt'!D17+'30._TIK_köt'!D17+'31._Humán_köt'!D17+'32._Óvoda_köt'!D17+'33._TMKK_köt'!D17+'34._Rendelő_köt'!D17</f>
        <v>13934000</v>
      </c>
      <c r="E17" s="86">
        <f>'29._Hivatal_köt'!E17+'30._TIK_köt'!E17+'31._Humán_köt'!E17+'32._Óvoda_köt'!E17+'33._TMKK_köt'!E17+'34._Rendelő_köt'!E17</f>
        <v>13934000</v>
      </c>
      <c r="F17" s="86">
        <f>'29._Hivatal_köt'!F17+'30._TIK_köt'!F17+'31._Humán_köt'!F17+'32._Óvoda_köt'!F17+'33._TMKK_köt'!F17+'34._Rendelő_köt'!F17</f>
        <v>13934000</v>
      </c>
      <c r="G17" s="86">
        <f>'29._Hivatal_köt'!G17+'30._TIK_köt'!G17+'31._Humán_köt'!G17+'32._Óvoda_köt'!G17+'33._TMKK_köt'!G17+'34._Rendelő_köt'!G17</f>
        <v>13934000</v>
      </c>
      <c r="H17" s="668">
        <f t="shared" si="2"/>
        <v>0</v>
      </c>
      <c r="I17" s="1457">
        <f>'29._Hivatal_köt'!I17+'30._TIK_köt'!I17+'31._Humán_köt'!I17+'32._Óvoda_köt'!I17+'33._TMKK_köt'!I17+'34._Rendelő_köt'!I17</f>
        <v>0</v>
      </c>
      <c r="J17" s="363">
        <f>'29._Hivatal_köt'!J17+'30._TIK_köt'!J17+'31._Humán_köt'!J17+'32._Óvoda_köt'!J17+'33._TMKK_köt'!J17+'34._Rendelő_köt'!J17</f>
        <v>0</v>
      </c>
      <c r="K17" s="363">
        <f>'29._Hivatal_köt'!K17+'30._TIK_köt'!K17+'31._Humán_köt'!K17+'32._Óvoda_köt'!K17+'33._TMKK_köt'!K17+'34._Rendelő_köt'!K17</f>
        <v>0</v>
      </c>
      <c r="L17" s="363" t="e">
        <f>'29._Hivatal_köt'!L17+'30._TIK_köt'!L17+'31._Humán_köt'!L17+'32._Óvoda_köt'!L17+'33._TMKK_köt'!L17+'34._Rendelő_köt'!L17</f>
        <v>#DIV/0!</v>
      </c>
    </row>
    <row r="18" spans="1:12" s="26" customFormat="1" ht="12.2" customHeight="1" x14ac:dyDescent="0.2">
      <c r="A18" s="1216" t="s">
        <v>153</v>
      </c>
      <c r="B18" s="428" t="s">
        <v>302</v>
      </c>
      <c r="C18" s="118">
        <f>'29._Hivatal_köt'!C18+'30._TIK_köt'!C18+'31._Humán_köt'!C18+'32._Óvoda_köt'!C18+'33._TMKK_köt'!C18+'34._Rendelő_köt'!C18</f>
        <v>0</v>
      </c>
      <c r="D18" s="270">
        <f>'29._Hivatal_köt'!D18+'30._TIK_köt'!D18+'31._Humán_köt'!D18+'32._Óvoda_köt'!D18+'33._TMKK_köt'!D18+'34._Rendelő_köt'!D18</f>
        <v>0</v>
      </c>
      <c r="E18" s="88">
        <f>'29._Hivatal_köt'!E18+'30._TIK_köt'!E18+'31._Humán_köt'!E18+'32._Óvoda_köt'!E18+'33._TMKK_köt'!E18+'34._Rendelő_köt'!E18</f>
        <v>0</v>
      </c>
      <c r="F18" s="88">
        <f>'29._Hivatal_köt'!F18+'30._TIK_köt'!F18+'31._Humán_köt'!F18+'32._Óvoda_köt'!F18+'33._TMKK_köt'!F18+'34._Rendelő_köt'!F18</f>
        <v>0</v>
      </c>
      <c r="G18" s="88">
        <f>'29._Hivatal_köt'!G18+'30._TIK_köt'!G18+'31._Humán_köt'!G18+'32._Óvoda_köt'!G18+'33._TMKK_köt'!G18+'34._Rendelő_köt'!G18</f>
        <v>0</v>
      </c>
      <c r="H18" s="669">
        <f t="shared" si="2"/>
        <v>0</v>
      </c>
      <c r="I18" s="1458">
        <f>'29._Hivatal_köt'!I18+'30._TIK_köt'!I18+'31._Humán_köt'!I18+'32._Óvoda_köt'!I18+'33._TMKK_köt'!I18+'34._Rendelő_köt'!I18</f>
        <v>0</v>
      </c>
      <c r="J18" s="364">
        <f>'29._Hivatal_köt'!J18+'30._TIK_köt'!J18+'31._Humán_köt'!J18+'32._Óvoda_köt'!J18+'33._TMKK_köt'!J18+'34._Rendelő_köt'!J18</f>
        <v>0</v>
      </c>
      <c r="K18" s="364">
        <f>'29._Hivatal_köt'!K18+'30._TIK_köt'!K18+'31._Humán_köt'!K18+'32._Óvoda_köt'!K18+'33._TMKK_köt'!K18+'34._Rendelő_köt'!K18</f>
        <v>0</v>
      </c>
      <c r="L18" s="364" t="e">
        <f>'29._Hivatal_köt'!L18+'30._TIK_köt'!L18+'31._Humán_köt'!L18+'32._Óvoda_köt'!L18+'33._TMKK_köt'!L18+'34._Rendelő_köt'!L18</f>
        <v>#DIV/0!</v>
      </c>
    </row>
    <row r="19" spans="1:12" s="54" customFormat="1" ht="12.2" customHeight="1" x14ac:dyDescent="0.2">
      <c r="A19" s="1216" t="s">
        <v>154</v>
      </c>
      <c r="B19" s="415" t="s">
        <v>155</v>
      </c>
      <c r="C19" s="416">
        <f>'29._Hivatal_köt'!C19+'30._TIK_köt'!C19+'31._Humán_köt'!C19+'32._Óvoda_köt'!C19+'33._TMKK_köt'!C19+'34._Rendelő_köt'!C19</f>
        <v>0</v>
      </c>
      <c r="D19" s="423">
        <f>'29._Hivatal_köt'!D19+'30._TIK_köt'!D19+'31._Humán_köt'!D19+'32._Óvoda_köt'!D19+'33._TMKK_köt'!D19+'34._Rendelő_köt'!D19</f>
        <v>0</v>
      </c>
      <c r="E19" s="86">
        <f>'29._Hivatal_köt'!E19+'30._TIK_köt'!E19+'31._Humán_köt'!E19+'32._Óvoda_köt'!E19+'33._TMKK_köt'!E19+'34._Rendelő_köt'!E19</f>
        <v>0</v>
      </c>
      <c r="F19" s="86">
        <f>'29._Hivatal_köt'!F19+'30._TIK_köt'!F19+'31._Humán_köt'!F19+'32._Óvoda_köt'!F19+'33._TMKK_köt'!F19+'34._Rendelő_köt'!F19</f>
        <v>0</v>
      </c>
      <c r="G19" s="86">
        <f>'29._Hivatal_köt'!G19+'30._TIK_köt'!G19+'31._Humán_köt'!G19+'32._Óvoda_köt'!G19+'33._TMKK_köt'!G19+'34._Rendelő_köt'!G19</f>
        <v>0</v>
      </c>
      <c r="H19" s="668">
        <f t="shared" si="2"/>
        <v>0</v>
      </c>
      <c r="I19" s="1457">
        <f>'29._Hivatal_köt'!I19+'30._TIK_köt'!I19+'31._Humán_köt'!I19+'32._Óvoda_köt'!I19+'33._TMKK_köt'!I19+'34._Rendelő_köt'!I19</f>
        <v>0</v>
      </c>
      <c r="J19" s="363">
        <f>'29._Hivatal_köt'!J19+'30._TIK_köt'!J19+'31._Humán_köt'!J19+'32._Óvoda_köt'!J19+'33._TMKK_köt'!J19+'34._Rendelő_köt'!J19</f>
        <v>0</v>
      </c>
      <c r="K19" s="363">
        <f>'29._Hivatal_köt'!K19+'30._TIK_köt'!K19+'31._Humán_köt'!K19+'32._Óvoda_köt'!K19+'33._TMKK_köt'!K19+'34._Rendelő_köt'!K19</f>
        <v>0</v>
      </c>
      <c r="L19" s="363" t="e">
        <f>'29._Hivatal_köt'!L19+'30._TIK_köt'!L19+'31._Humán_köt'!L19+'32._Óvoda_köt'!L19+'33._TMKK_köt'!L19+'34._Rendelő_köt'!L19</f>
        <v>#DIV/0!</v>
      </c>
    </row>
    <row r="20" spans="1:12" s="54" customFormat="1" ht="12.2" customHeight="1" x14ac:dyDescent="0.2">
      <c r="A20" s="1216" t="s">
        <v>156</v>
      </c>
      <c r="B20" s="428" t="s">
        <v>275</v>
      </c>
      <c r="C20" s="417">
        <f>'29._Hivatal_köt'!C20+'30._TIK_köt'!C20+'31._Humán_köt'!C20+'32._Óvoda_köt'!C20+'33._TMKK_köt'!C20+'34._Rendelő_köt'!C20</f>
        <v>0</v>
      </c>
      <c r="D20" s="424">
        <f>'29._Hivatal_köt'!D20+'30._TIK_köt'!D20+'31._Humán_köt'!D20+'32._Óvoda_köt'!D20+'33._TMKK_köt'!D20+'34._Rendelő_köt'!D20</f>
        <v>0</v>
      </c>
      <c r="E20" s="86">
        <f>'29._Hivatal_köt'!E20+'30._TIK_köt'!E20+'31._Humán_köt'!E20+'32._Óvoda_köt'!E20+'33._TMKK_köt'!E20+'34._Rendelő_köt'!E20</f>
        <v>0</v>
      </c>
      <c r="F20" s="86">
        <f>'29._Hivatal_köt'!F20+'30._TIK_köt'!F20+'31._Humán_köt'!F20+'32._Óvoda_köt'!F20+'33._TMKK_köt'!F20+'34._Rendelő_köt'!F20</f>
        <v>623468</v>
      </c>
      <c r="G20" s="416">
        <f>'29._Hivatal_köt'!G20+'30._TIK_köt'!G20+'31._Humán_köt'!G20+'32._Óvoda_köt'!G20+'33._TMKK_köt'!G20+'34._Rendelő_köt'!G20</f>
        <v>623468</v>
      </c>
      <c r="H20" s="670">
        <f t="shared" si="2"/>
        <v>0</v>
      </c>
      <c r="I20" s="1459">
        <f>'29._Hivatal_köt'!I20+'30._TIK_köt'!I20+'31._Humán_köt'!I20+'32._Óvoda_köt'!I20+'33._TMKK_köt'!I20+'34._Rendelő_köt'!I20</f>
        <v>0</v>
      </c>
      <c r="J20" s="365">
        <f>'29._Hivatal_köt'!J20+'30._TIK_köt'!J20+'31._Humán_köt'!J20+'32._Óvoda_köt'!J20+'33._TMKK_köt'!J20+'34._Rendelő_köt'!J20</f>
        <v>0</v>
      </c>
      <c r="K20" s="365">
        <f>'29._Hivatal_köt'!K20+'30._TIK_köt'!K20+'31._Humán_köt'!K20+'32._Óvoda_köt'!K20+'33._TMKK_köt'!K20+'34._Rendelő_köt'!K20</f>
        <v>0</v>
      </c>
      <c r="L20" s="365" t="e">
        <f>'29._Hivatal_köt'!L20+'30._TIK_köt'!L20+'31._Humán_köt'!L20+'32._Óvoda_köt'!L20+'33._TMKK_köt'!L20+'34._Rendelő_köt'!L20</f>
        <v>#DIV/0!</v>
      </c>
    </row>
    <row r="21" spans="1:12" s="54" customFormat="1" ht="12.2" customHeight="1" thickBot="1" x14ac:dyDescent="0.25">
      <c r="A21" s="1216" t="s">
        <v>276</v>
      </c>
      <c r="B21" s="53" t="s">
        <v>157</v>
      </c>
      <c r="C21" s="417">
        <f>'29._Hivatal_köt'!C21+'30._TIK_köt'!C21+'31._Humán_köt'!C21+'32._Óvoda_köt'!C21+'33._TMKK_köt'!C21+'34._Rendelő_köt'!C21</f>
        <v>0</v>
      </c>
      <c r="D21" s="424">
        <f>'29._Hivatal_köt'!D21+'30._TIK_köt'!D21+'31._Humán_köt'!D21+'32._Óvoda_köt'!D21+'33._TMKK_köt'!D21+'34._Rendelő_köt'!D21</f>
        <v>0</v>
      </c>
      <c r="E21" s="88">
        <f>'29._Hivatal_köt'!E21+'30._TIK_köt'!E21+'31._Humán_köt'!E21+'32._Óvoda_köt'!E21+'33._TMKK_köt'!E21+'34._Rendelő_köt'!E21</f>
        <v>0</v>
      </c>
      <c r="F21" s="88">
        <f>'29._Hivatal_köt'!F21+'30._TIK_köt'!F21+'31._Humán_köt'!F21+'32._Óvoda_köt'!F21+'33._TMKK_köt'!F21+'34._Rendelő_köt'!F21</f>
        <v>381370</v>
      </c>
      <c r="G21" s="88">
        <f>'29._Hivatal_köt'!G21+'30._TIK_köt'!G21+'31._Humán_köt'!G21+'32._Óvoda_köt'!G21+'33._TMKK_köt'!G21+'34._Rendelő_köt'!G21</f>
        <v>308900</v>
      </c>
      <c r="H21" s="671">
        <f t="shared" si="2"/>
        <v>-72470</v>
      </c>
      <c r="I21" s="1460">
        <f>'29._Hivatal_köt'!I21+'30._TIK_köt'!I21+'31._Humán_köt'!I21+'32._Óvoda_köt'!I21+'33._TMKK_köt'!I21+'34._Rendelő_köt'!I21</f>
        <v>0</v>
      </c>
      <c r="J21" s="366">
        <f>'29._Hivatal_köt'!J21+'30._TIK_köt'!J21+'31._Humán_köt'!J21+'32._Óvoda_köt'!J21+'33._TMKK_köt'!J21+'34._Rendelő_köt'!J21</f>
        <v>0</v>
      </c>
      <c r="K21" s="366">
        <f>'29._Hivatal_köt'!K21+'30._TIK_köt'!K21+'31._Humán_köt'!K21+'32._Óvoda_köt'!K21+'33._TMKK_köt'!K21+'34._Rendelő_köt'!K21</f>
        <v>0</v>
      </c>
      <c r="L21" s="366" t="e">
        <f>'29._Hivatal_köt'!L21+'30._TIK_köt'!L21+'31._Humán_köt'!L21+'32._Óvoda_köt'!L21+'33._TMKK_köt'!L21+'34._Rendelő_köt'!L21</f>
        <v>#DIV/0!</v>
      </c>
    </row>
    <row r="22" spans="1:12" s="26" customFormat="1" ht="12.2" customHeight="1" thickBot="1" x14ac:dyDescent="0.25">
      <c r="A22" s="45" t="s">
        <v>13</v>
      </c>
      <c r="B22" s="49" t="s">
        <v>158</v>
      </c>
      <c r="C22" s="87">
        <f>SUM(C23:C26)</f>
        <v>80302251</v>
      </c>
      <c r="D22" s="125">
        <f t="shared" ref="D22:K22" si="3">SUM(D23:D26)</f>
        <v>80302251</v>
      </c>
      <c r="E22" s="708">
        <f t="shared" si="3"/>
        <v>83526175</v>
      </c>
      <c r="F22" s="708">
        <f t="shared" si="3"/>
        <v>84409768</v>
      </c>
      <c r="G22" s="708">
        <f t="shared" si="3"/>
        <v>90063768</v>
      </c>
      <c r="H22" s="50">
        <f t="shared" si="2"/>
        <v>5654000</v>
      </c>
      <c r="I22" s="1455">
        <f t="shared" si="3"/>
        <v>0</v>
      </c>
      <c r="J22" s="361">
        <f t="shared" si="3"/>
        <v>0</v>
      </c>
      <c r="K22" s="361">
        <f t="shared" si="3"/>
        <v>0</v>
      </c>
      <c r="L22" s="361" t="e">
        <f t="shared" ref="L22" si="4">SUM(L23:L26)</f>
        <v>#DIV/0!</v>
      </c>
    </row>
    <row r="23" spans="1:12" s="54" customFormat="1" ht="12.2" customHeight="1" x14ac:dyDescent="0.2">
      <c r="A23" s="1216" t="s">
        <v>94</v>
      </c>
      <c r="B23" s="17" t="s">
        <v>159</v>
      </c>
      <c r="C23" s="416">
        <f>'29._Hivatal_köt'!C23+'30._TIK_köt'!C23+'31._Humán_köt'!C23+'32._Óvoda_köt'!C23+'33._TMKK_köt'!C23+'34._Rendelő_köt'!C23</f>
        <v>0</v>
      </c>
      <c r="D23" s="423">
        <f>'29._Hivatal_köt'!D23+'30._TIK_köt'!D23+'31._Humán_köt'!D23+'32._Óvoda_köt'!D23+'33._TMKK_köt'!D23+'34._Rendelő_köt'!D23</f>
        <v>0</v>
      </c>
      <c r="E23" s="710">
        <f>'29._Hivatal_köt'!E23+'30._TIK_köt'!E23+'31._Humán_köt'!E23+'32._Óvoda_köt'!E23+'33._TMKK_köt'!E23+'34._Rendelő_köt'!E23</f>
        <v>0</v>
      </c>
      <c r="F23" s="710">
        <f>'29._Hivatal_köt'!F23+'30._TIK_köt'!F23+'31._Humán_köt'!F23+'32._Óvoda_köt'!F23+'33._TMKK_köt'!F23+'34._Rendelő_köt'!F23</f>
        <v>0</v>
      </c>
      <c r="G23" s="710">
        <f>'29._Hivatal_köt'!G23+'30._TIK_köt'!G23+'31._Humán_köt'!G23+'32._Óvoda_köt'!G23+'33._TMKK_köt'!G23+'34._Rendelő_köt'!G23</f>
        <v>0</v>
      </c>
      <c r="H23" s="73">
        <f t="shared" si="2"/>
        <v>0</v>
      </c>
      <c r="I23" s="1461">
        <f>'29._Hivatal_köt'!I23+'30._TIK_köt'!I23+'31._Humán_köt'!I23+'32._Óvoda_köt'!I23+'33._TMKK_köt'!I23+'34._Rendelő_köt'!I23</f>
        <v>0</v>
      </c>
      <c r="J23" s="367">
        <f>'29._Hivatal_köt'!J23+'30._TIK_köt'!J23+'31._Humán_köt'!J23+'32._Óvoda_köt'!J23+'33._TMKK_köt'!J23+'34._Rendelő_köt'!J23</f>
        <v>0</v>
      </c>
      <c r="K23" s="367">
        <f>'29._Hivatal_köt'!K23+'30._TIK_köt'!K23+'31._Humán_köt'!K23+'32._Óvoda_köt'!K23+'33._TMKK_köt'!K23+'34._Rendelő_köt'!K23</f>
        <v>0</v>
      </c>
      <c r="L23" s="367" t="e">
        <f>'29._Hivatal_köt'!L23+'30._TIK_köt'!L23+'31._Humán_köt'!L23+'32._Óvoda_köt'!L23+'33._TMKK_köt'!L23+'34._Rendelő_köt'!L23</f>
        <v>#DIV/0!</v>
      </c>
    </row>
    <row r="24" spans="1:12" s="54" customFormat="1" ht="12.2" customHeight="1" x14ac:dyDescent="0.2">
      <c r="A24" s="1216" t="s">
        <v>95</v>
      </c>
      <c r="B24" s="415" t="s">
        <v>160</v>
      </c>
      <c r="C24" s="416">
        <f>'29._Hivatal_köt'!C24+'30._TIK_köt'!C24+'31._Humán_köt'!C24+'32._Óvoda_köt'!C24+'33._TMKK_köt'!C24+'34._Rendelő_köt'!C24</f>
        <v>0</v>
      </c>
      <c r="D24" s="423">
        <f>'29._Hivatal_köt'!D24+'30._TIK_köt'!D24+'31._Humán_köt'!D24+'32._Óvoda_köt'!D24+'33._TMKK_köt'!D24+'34._Rendelő_köt'!D24</f>
        <v>0</v>
      </c>
      <c r="E24" s="86">
        <f>'29._Hivatal_köt'!E24+'30._TIK_köt'!E24+'31._Humán_köt'!E24+'32._Óvoda_köt'!E24+'33._TMKK_köt'!E24+'34._Rendelő_köt'!E24</f>
        <v>0</v>
      </c>
      <c r="F24" s="86">
        <f>'29._Hivatal_köt'!F24+'30._TIK_köt'!F24+'31._Humán_köt'!F24+'32._Óvoda_köt'!F24+'33._TMKK_köt'!F24+'34._Rendelő_köt'!F24</f>
        <v>0</v>
      </c>
      <c r="G24" s="86">
        <f>'29._Hivatal_köt'!G24+'30._TIK_köt'!G24+'31._Humán_köt'!G24+'32._Óvoda_köt'!G24+'33._TMKK_köt'!G24+'34._Rendelő_köt'!G24</f>
        <v>0</v>
      </c>
      <c r="H24" s="668">
        <f t="shared" si="2"/>
        <v>0</v>
      </c>
      <c r="I24" s="1457">
        <f>'29._Hivatal_köt'!I24+'30._TIK_köt'!I24+'31._Humán_köt'!I24+'32._Óvoda_köt'!I24+'33._TMKK_köt'!I24+'34._Rendelő_köt'!I24</f>
        <v>0</v>
      </c>
      <c r="J24" s="363">
        <f>'29._Hivatal_köt'!J24+'30._TIK_köt'!J24+'31._Humán_köt'!J24+'32._Óvoda_köt'!J24+'33._TMKK_köt'!J24+'34._Rendelő_köt'!J24</f>
        <v>0</v>
      </c>
      <c r="K24" s="363">
        <f>'29._Hivatal_köt'!K24+'30._TIK_köt'!K24+'31._Humán_köt'!K24+'32._Óvoda_köt'!K24+'33._TMKK_köt'!K24+'34._Rendelő_köt'!K24</f>
        <v>0</v>
      </c>
      <c r="L24" s="363" t="e">
        <f>'29._Hivatal_köt'!L24+'30._TIK_köt'!L24+'31._Humán_köt'!L24+'32._Óvoda_köt'!L24+'33._TMKK_köt'!L24+'34._Rendelő_köt'!L24</f>
        <v>#DIV/0!</v>
      </c>
    </row>
    <row r="25" spans="1:12" s="54" customFormat="1" ht="12.2" customHeight="1" x14ac:dyDescent="0.2">
      <c r="A25" s="1216" t="s">
        <v>96</v>
      </c>
      <c r="B25" s="415" t="s">
        <v>161</v>
      </c>
      <c r="C25" s="416">
        <f>'29._Hivatal_köt'!C25+'30._TIK_köt'!C25+'31._Humán_köt'!C25+'32._Óvoda_köt'!C25+'33._TMKK_köt'!C25+'34._Rendelő_köt'!C25</f>
        <v>80302251</v>
      </c>
      <c r="D25" s="423">
        <f>'29._Hivatal_köt'!D25+'30._TIK_köt'!D25+'31._Humán_köt'!D25+'32._Óvoda_köt'!D25+'33._TMKK_köt'!D25+'34._Rendelő_köt'!D25</f>
        <v>80302251</v>
      </c>
      <c r="E25" s="86">
        <f>'29._Hivatal_köt'!E25+'30._TIK_köt'!E25+'31._Humán_köt'!E25+'32._Óvoda_köt'!E25+'33._TMKK_köt'!E25+'34._Rendelő_köt'!E25</f>
        <v>83526175</v>
      </c>
      <c r="F25" s="86">
        <f>'29._Hivatal_köt'!F25+'30._TIK_köt'!F25+'31._Humán_köt'!F25+'32._Óvoda_köt'!F25+'33._TMKK_köt'!F25+'34._Rendelő_köt'!F25</f>
        <v>84409768</v>
      </c>
      <c r="G25" s="86">
        <f>'29._Hivatal_köt'!G25+'30._TIK_köt'!G25+'31._Humán_köt'!G25+'32._Óvoda_köt'!G25+'33._TMKK_köt'!G25+'34._Rendelő_köt'!G25</f>
        <v>90063768</v>
      </c>
      <c r="H25" s="668">
        <f t="shared" si="2"/>
        <v>5654000</v>
      </c>
      <c r="I25" s="1457">
        <f>'29._Hivatal_köt'!I25+'30._TIK_köt'!I25+'31._Humán_köt'!I25+'32._Óvoda_köt'!I25+'33._TMKK_köt'!I25+'34._Rendelő_köt'!I25</f>
        <v>0</v>
      </c>
      <c r="J25" s="363">
        <f>'29._Hivatal_köt'!J25+'30._TIK_köt'!J25+'31._Humán_köt'!J25+'32._Óvoda_köt'!J25+'33._TMKK_köt'!J25+'34._Rendelő_köt'!J25</f>
        <v>0</v>
      </c>
      <c r="K25" s="363">
        <f>'29._Hivatal_köt'!K25+'30._TIK_köt'!K25+'31._Humán_köt'!K25+'32._Óvoda_köt'!K25+'33._TMKK_köt'!K25+'34._Rendelő_köt'!K25</f>
        <v>0</v>
      </c>
      <c r="L25" s="363" t="e">
        <f>'29._Hivatal_köt'!L25+'30._TIK_köt'!L25+'31._Humán_köt'!L25+'32._Óvoda_köt'!L25+'33._TMKK_köt'!L25+'34._Rendelő_köt'!L25</f>
        <v>#DIV/0!</v>
      </c>
    </row>
    <row r="26" spans="1:12" s="54" customFormat="1" ht="12.2" customHeight="1" thickBot="1" x14ac:dyDescent="0.25">
      <c r="A26" s="1216" t="s">
        <v>317</v>
      </c>
      <c r="B26" s="418" t="s">
        <v>233</v>
      </c>
      <c r="C26" s="416">
        <f>'29._Hivatal_köt'!C26+'30._TIK_köt'!C26+'31._Humán_köt'!C26+'32._Óvoda_köt'!C26+'33._TMKK_köt'!C26+'34._Rendelő_köt'!C26</f>
        <v>0</v>
      </c>
      <c r="D26" s="423">
        <f>'29._Hivatal_köt'!D26+'30._TIK_köt'!D26+'31._Humán_köt'!D26+'32._Óvoda_köt'!D26+'33._TMKK_köt'!D26+'34._Rendelő_köt'!D26</f>
        <v>0</v>
      </c>
      <c r="E26" s="86">
        <f>'29._Hivatal_köt'!E26+'30._TIK_köt'!E26+'31._Humán_köt'!E26+'32._Óvoda_köt'!E26+'33._TMKK_köt'!E26+'34._Rendelő_köt'!E26</f>
        <v>0</v>
      </c>
      <c r="F26" s="86">
        <f>'29._Hivatal_köt'!F26+'30._TIK_köt'!F26+'31._Humán_köt'!F26+'32._Óvoda_köt'!F26+'33._TMKK_köt'!F26+'34._Rendelő_köt'!F26</f>
        <v>0</v>
      </c>
      <c r="G26" s="86">
        <f>'29._Hivatal_köt'!G26+'30._TIK_köt'!G26+'31._Humán_köt'!G26+'32._Óvoda_köt'!G26+'33._TMKK_köt'!G26+'34._Rendelő_köt'!G26</f>
        <v>0</v>
      </c>
      <c r="H26" s="672">
        <f t="shared" si="2"/>
        <v>0</v>
      </c>
      <c r="I26" s="1462">
        <f>'29._Hivatal_köt'!I26+'30._TIK_köt'!I26+'31._Humán_köt'!I26+'32._Óvoda_köt'!I26+'33._TMKK_köt'!I26+'34._Rendelő_köt'!I26</f>
        <v>0</v>
      </c>
      <c r="J26" s="368">
        <f>'29._Hivatal_köt'!J26+'30._TIK_köt'!J26+'31._Humán_köt'!J26+'32._Óvoda_köt'!J26+'33._TMKK_köt'!J26+'34._Rendelő_köt'!J26</f>
        <v>0</v>
      </c>
      <c r="K26" s="368">
        <f>'29._Hivatal_köt'!K26+'30._TIK_köt'!K26+'31._Humán_köt'!K26+'32._Óvoda_köt'!K26+'33._TMKK_köt'!K26+'34._Rendelő_köt'!K26</f>
        <v>0</v>
      </c>
      <c r="L26" s="368" t="e">
        <f>'29._Hivatal_köt'!L26+'30._TIK_köt'!L26+'31._Humán_köt'!L26+'32._Óvoda_köt'!L26+'33._TMKK_köt'!L26+'34._Rendelő_köt'!L26</f>
        <v>#DIV/0!</v>
      </c>
    </row>
    <row r="27" spans="1:12" s="54" customFormat="1" ht="12.2" customHeight="1" thickBot="1" x14ac:dyDescent="0.25">
      <c r="A27" s="55" t="s">
        <v>14</v>
      </c>
      <c r="B27" s="56" t="s">
        <v>83</v>
      </c>
      <c r="C27" s="128">
        <f>'29._Hivatal_köt'!C27+'30._TIK_köt'!C27+'31._Humán_köt'!C27+'32._Óvoda_köt'!C27+'33._TMKK_köt'!C27+'34._Rendelő_köt'!C27</f>
        <v>0</v>
      </c>
      <c r="D27" s="127">
        <f>'29._Hivatal_köt'!D27+'30._TIK_köt'!D27+'31._Humán_köt'!D27+'32._Óvoda_köt'!D27+'33._TMKK_köt'!D27+'34._Rendelő_köt'!D27</f>
        <v>0</v>
      </c>
      <c r="E27" s="711">
        <f>'29._Hivatal_köt'!E27+'30._TIK_köt'!E27+'31._Humán_köt'!E27+'32._Óvoda_köt'!E27+'33._TMKK_köt'!E27+'34._Rendelő_köt'!E27</f>
        <v>0</v>
      </c>
      <c r="F27" s="711">
        <f>'29._Hivatal_köt'!F27+'30._TIK_köt'!F27+'31._Humán_köt'!F27+'32._Óvoda_köt'!F27+'33._TMKK_köt'!F27+'34._Rendelő_köt'!F27</f>
        <v>0</v>
      </c>
      <c r="G27" s="711">
        <f>'29._Hivatal_köt'!G27+'30._TIK_köt'!G27+'31._Humán_köt'!G27+'32._Óvoda_köt'!G27+'33._TMKK_köt'!G27+'34._Rendelő_köt'!G27</f>
        <v>0</v>
      </c>
      <c r="H27" s="72">
        <f t="shared" si="2"/>
        <v>0</v>
      </c>
      <c r="I27" s="375">
        <f>'29._Hivatal_köt'!I27+'30._TIK_köt'!I27+'31._Humán_köt'!I27+'32._Óvoda_köt'!I27+'33._TMKK_köt'!I27+'34._Rendelő_köt'!I27</f>
        <v>0</v>
      </c>
      <c r="J27" s="369">
        <f>'29._Hivatal_köt'!J27+'30._TIK_köt'!J27+'31._Humán_köt'!J27+'32._Óvoda_köt'!J27+'33._TMKK_köt'!J27+'34._Rendelő_köt'!J27</f>
        <v>0</v>
      </c>
      <c r="K27" s="369">
        <f>'29._Hivatal_köt'!K27+'30._TIK_köt'!K27+'31._Humán_köt'!K27+'32._Óvoda_köt'!K27+'33._TMKK_köt'!K27+'34._Rendelő_köt'!K27</f>
        <v>0</v>
      </c>
      <c r="L27" s="369" t="e">
        <f>'29._Hivatal_köt'!L27+'30._TIK_köt'!L27+'31._Humán_köt'!L27+'32._Óvoda_köt'!L27+'33._TMKK_köt'!L27+'34._Rendelő_köt'!L27</f>
        <v>#DIV/0!</v>
      </c>
    </row>
    <row r="28" spans="1:12" s="54" customFormat="1" ht="12.2" customHeight="1" thickBot="1" x14ac:dyDescent="0.25">
      <c r="A28" s="55" t="s">
        <v>15</v>
      </c>
      <c r="B28" s="56" t="s">
        <v>162</v>
      </c>
      <c r="C28" s="87">
        <f>SUM(C29:C31)</f>
        <v>0</v>
      </c>
      <c r="D28" s="125">
        <f t="shared" ref="D28:K28" si="5">SUM(D29:D31)</f>
        <v>0</v>
      </c>
      <c r="E28" s="708">
        <f t="shared" si="5"/>
        <v>0</v>
      </c>
      <c r="F28" s="708">
        <f t="shared" si="5"/>
        <v>0</v>
      </c>
      <c r="G28" s="708">
        <f t="shared" si="5"/>
        <v>0</v>
      </c>
      <c r="H28" s="72">
        <f t="shared" si="2"/>
        <v>0</v>
      </c>
      <c r="I28" s="375">
        <f t="shared" si="5"/>
        <v>0</v>
      </c>
      <c r="J28" s="369">
        <f t="shared" si="5"/>
        <v>0</v>
      </c>
      <c r="K28" s="369">
        <f t="shared" si="5"/>
        <v>0</v>
      </c>
      <c r="L28" s="369" t="e">
        <f t="shared" ref="L28" si="6">SUM(L29:L31)</f>
        <v>#DIV/0!</v>
      </c>
    </row>
    <row r="29" spans="1:12" s="54" customFormat="1" ht="12.2" customHeight="1" x14ac:dyDescent="0.2">
      <c r="A29" s="57" t="s">
        <v>100</v>
      </c>
      <c r="B29" s="58" t="s">
        <v>160</v>
      </c>
      <c r="C29" s="119">
        <f>'29._Hivatal_köt'!C29+'30._TIK_köt'!C29+'31._Humán_köt'!C29+'32._Óvoda_köt'!C29+'33._TMKK_köt'!C29+'34._Rendelő_köt'!C29</f>
        <v>0</v>
      </c>
      <c r="D29" s="271">
        <f>'29._Hivatal_köt'!D29+'30._TIK_köt'!D29+'31._Humán_köt'!D29+'32._Óvoda_köt'!D29+'33._TMKK_köt'!D29+'34._Rendelő_köt'!D29</f>
        <v>0</v>
      </c>
      <c r="E29" s="712">
        <f>'29._Hivatal_köt'!E29+'30._TIK_köt'!E29+'31._Humán_köt'!E29+'32._Óvoda_köt'!E29+'33._TMKK_köt'!E29+'34._Rendelő_köt'!E29</f>
        <v>0</v>
      </c>
      <c r="F29" s="712">
        <f>'29._Hivatal_köt'!F29+'30._TIK_köt'!F29+'31._Humán_köt'!F29+'32._Óvoda_köt'!F29+'33._TMKK_köt'!F29+'34._Rendelő_köt'!F29</f>
        <v>0</v>
      </c>
      <c r="G29" s="712">
        <f>'29._Hivatal_köt'!G29+'30._TIK_köt'!G29+'31._Humán_köt'!G29+'32._Óvoda_köt'!G29+'33._TMKK_köt'!G29+'34._Rendelő_köt'!G29</f>
        <v>0</v>
      </c>
      <c r="H29" s="673">
        <f t="shared" si="2"/>
        <v>0</v>
      </c>
      <c r="I29" s="1463">
        <f>'29._Hivatal_köt'!I29+'30._TIK_köt'!I29+'31._Humán_köt'!I29+'32._Óvoda_köt'!I29+'33._TMKK_köt'!I29+'34._Rendelő_köt'!I29</f>
        <v>0</v>
      </c>
      <c r="J29" s="370">
        <f>'29._Hivatal_köt'!J29+'30._TIK_köt'!J29+'31._Humán_köt'!J29+'32._Óvoda_köt'!J29+'33._TMKK_köt'!J29+'34._Rendelő_köt'!J29</f>
        <v>0</v>
      </c>
      <c r="K29" s="370">
        <f>'29._Hivatal_köt'!K29+'30._TIK_köt'!K29+'31._Humán_köt'!K29+'32._Óvoda_köt'!K29+'33._TMKK_köt'!K29+'34._Rendelő_köt'!K29</f>
        <v>0</v>
      </c>
      <c r="L29" s="370" t="e">
        <f>'29._Hivatal_köt'!L29+'30._TIK_köt'!L29+'31._Humán_köt'!L29+'32._Óvoda_köt'!L29+'33._TMKK_köt'!L29+'34._Rendelő_köt'!L29</f>
        <v>#DIV/0!</v>
      </c>
    </row>
    <row r="30" spans="1:12" s="54" customFormat="1" ht="12.2" customHeight="1" x14ac:dyDescent="0.2">
      <c r="A30" s="57" t="s">
        <v>101</v>
      </c>
      <c r="B30" s="419" t="s">
        <v>163</v>
      </c>
      <c r="C30" s="117">
        <f>'29._Hivatal_köt'!C30+'30._TIK_köt'!C30+'31._Humán_köt'!C30+'32._Óvoda_köt'!C30+'33._TMKK_köt'!C30+'34._Rendelő_köt'!C30</f>
        <v>0</v>
      </c>
      <c r="D30" s="278">
        <f>'29._Hivatal_köt'!D30+'30._TIK_köt'!D30+'31._Humán_köt'!D30+'32._Óvoda_köt'!D30+'33._TMKK_köt'!D30+'34._Rendelő_köt'!D30</f>
        <v>0</v>
      </c>
      <c r="E30" s="103">
        <f>'29._Hivatal_köt'!E30+'30._TIK_köt'!E30+'31._Humán_köt'!E30+'32._Óvoda_köt'!E30+'33._TMKK_köt'!E30+'34._Rendelő_köt'!E30</f>
        <v>0</v>
      </c>
      <c r="F30" s="103">
        <f>'29._Hivatal_köt'!F30+'30._TIK_köt'!F30+'31._Humán_köt'!F30+'32._Óvoda_köt'!F30+'33._TMKK_köt'!F30+'34._Rendelő_köt'!F30</f>
        <v>0</v>
      </c>
      <c r="G30" s="422">
        <f>'29._Hivatal_köt'!G30+'30._TIK_köt'!G30+'31._Humán_köt'!G30+'32._Óvoda_köt'!G30+'33._TMKK_köt'!G30+'34._Rendelő_köt'!G30</f>
        <v>0</v>
      </c>
      <c r="H30" s="661">
        <f t="shared" si="2"/>
        <v>0</v>
      </c>
      <c r="I30" s="1464">
        <f>'29._Hivatal_köt'!I30+'30._TIK_köt'!I30+'31._Humán_köt'!I30+'32._Óvoda_köt'!I30+'33._TMKK_köt'!I30+'34._Rendelő_köt'!I30</f>
        <v>0</v>
      </c>
      <c r="J30" s="371">
        <f>'29._Hivatal_köt'!J30+'30._TIK_köt'!J30+'31._Humán_köt'!J30+'32._Óvoda_köt'!J30+'33._TMKK_köt'!J30+'34._Rendelő_köt'!J30</f>
        <v>0</v>
      </c>
      <c r="K30" s="371">
        <f>'29._Hivatal_köt'!K30+'30._TIK_köt'!K30+'31._Humán_köt'!K30+'32._Óvoda_köt'!K30+'33._TMKK_köt'!K30+'34._Rendelő_köt'!K30</f>
        <v>0</v>
      </c>
      <c r="L30" s="371" t="e">
        <f>'29._Hivatal_köt'!L30+'30._TIK_köt'!L30+'31._Humán_köt'!L30+'32._Óvoda_köt'!L30+'33._TMKK_köt'!L30+'34._Rendelő_köt'!L30</f>
        <v>#DIV/0!</v>
      </c>
    </row>
    <row r="31" spans="1:12" s="54" customFormat="1" ht="12.2" customHeight="1" thickBot="1" x14ac:dyDescent="0.25">
      <c r="A31" s="1216" t="s">
        <v>281</v>
      </c>
      <c r="B31" s="98" t="s">
        <v>165</v>
      </c>
      <c r="C31" s="90">
        <f>'29._Hivatal_köt'!C31+'30._TIK_köt'!C31+'31._Humán_köt'!C31+'32._Óvoda_köt'!C31+'33._TMKK_köt'!C31+'34._Rendelő_köt'!C31</f>
        <v>0</v>
      </c>
      <c r="D31" s="272">
        <f>'29._Hivatal_köt'!D31+'30._TIK_köt'!D31+'31._Humán_köt'!D31+'32._Óvoda_köt'!D31+'33._TMKK_köt'!D31+'34._Rendelő_köt'!D31</f>
        <v>0</v>
      </c>
      <c r="E31" s="713">
        <f>'29._Hivatal_köt'!E31+'30._TIK_köt'!E31+'31._Humán_köt'!E31+'32._Óvoda_köt'!E31+'33._TMKK_köt'!E31+'34._Rendelő_köt'!E31</f>
        <v>0</v>
      </c>
      <c r="F31" s="713">
        <f>'29._Hivatal_köt'!F31+'30._TIK_köt'!F31+'31._Humán_köt'!F31+'32._Óvoda_köt'!F31+'33._TMKK_köt'!F31+'34._Rendelő_köt'!F31</f>
        <v>0</v>
      </c>
      <c r="G31" s="713">
        <f>'29._Hivatal_köt'!G31+'30._TIK_köt'!G31+'31._Humán_köt'!G31+'32._Óvoda_köt'!G31+'33._TMKK_köt'!G31+'34._Rendelő_köt'!G31</f>
        <v>0</v>
      </c>
      <c r="H31" s="674">
        <f t="shared" si="2"/>
        <v>0</v>
      </c>
      <c r="I31" s="1465">
        <f>'29._Hivatal_köt'!I31+'30._TIK_köt'!I31+'31._Humán_köt'!I31+'32._Óvoda_köt'!I31+'33._TMKK_köt'!I31+'34._Rendelő_köt'!I31</f>
        <v>0</v>
      </c>
      <c r="J31" s="372">
        <f>'29._Hivatal_köt'!J31+'30._TIK_köt'!J31+'31._Humán_köt'!J31+'32._Óvoda_köt'!J31+'33._TMKK_köt'!J31+'34._Rendelő_köt'!J31</f>
        <v>0</v>
      </c>
      <c r="K31" s="372">
        <f>'29._Hivatal_köt'!K31+'30._TIK_köt'!K31+'31._Humán_köt'!K31+'32._Óvoda_köt'!K31+'33._TMKK_köt'!K31+'34._Rendelő_köt'!K31</f>
        <v>0</v>
      </c>
      <c r="L31" s="372" t="e">
        <f>'29._Hivatal_köt'!L31+'30._TIK_köt'!L31+'31._Humán_köt'!L31+'32._Óvoda_köt'!L31+'33._TMKK_köt'!L31+'34._Rendelő_köt'!L31</f>
        <v>#DIV/0!</v>
      </c>
    </row>
    <row r="32" spans="1:12" s="54" customFormat="1" ht="12.2" customHeight="1" thickBot="1" x14ac:dyDescent="0.25">
      <c r="A32" s="55" t="s">
        <v>16</v>
      </c>
      <c r="B32" s="56" t="s">
        <v>166</v>
      </c>
      <c r="C32" s="87">
        <f>SUM(C33:C35)</f>
        <v>0</v>
      </c>
      <c r="D32" s="125">
        <f t="shared" ref="D32:K32" si="7">SUM(D33:D35)</f>
        <v>0</v>
      </c>
      <c r="E32" s="708">
        <f t="shared" si="7"/>
        <v>0</v>
      </c>
      <c r="F32" s="708">
        <f t="shared" si="7"/>
        <v>0</v>
      </c>
      <c r="G32" s="708">
        <f t="shared" si="7"/>
        <v>0</v>
      </c>
      <c r="H32" s="72">
        <f t="shared" si="2"/>
        <v>0</v>
      </c>
      <c r="I32" s="375">
        <f t="shared" si="7"/>
        <v>0</v>
      </c>
      <c r="J32" s="369">
        <f t="shared" si="7"/>
        <v>0</v>
      </c>
      <c r="K32" s="369">
        <f t="shared" si="7"/>
        <v>0</v>
      </c>
      <c r="L32" s="369" t="e">
        <f t="shared" ref="L32" si="8">SUM(L33:L35)</f>
        <v>#DIV/0!</v>
      </c>
    </row>
    <row r="33" spans="1:12" s="54" customFormat="1" ht="12.2" customHeight="1" x14ac:dyDescent="0.2">
      <c r="A33" s="57" t="s">
        <v>89</v>
      </c>
      <c r="B33" s="58" t="s">
        <v>167</v>
      </c>
      <c r="C33" s="119">
        <f>'29._Hivatal_köt'!C33+'30._TIK_köt'!C33+'31._Humán_köt'!C33+'32._Óvoda_köt'!C33+'33._TMKK_köt'!C33+'34._Rendelő_köt'!C33</f>
        <v>0</v>
      </c>
      <c r="D33" s="271">
        <f>'29._Hivatal_köt'!D33+'30._TIK_köt'!D33+'31._Humán_köt'!D33+'32._Óvoda_köt'!D33+'33._TMKK_köt'!D33+'34._Rendelő_köt'!D33</f>
        <v>0</v>
      </c>
      <c r="E33" s="712">
        <f>'29._Hivatal_köt'!E33+'30._TIK_köt'!E33+'31._Humán_köt'!E33+'32._Óvoda_köt'!E33+'33._TMKK_köt'!E33+'34._Rendelő_köt'!E33</f>
        <v>0</v>
      </c>
      <c r="F33" s="712">
        <f>'29._Hivatal_köt'!F33+'30._TIK_köt'!F33+'31._Humán_köt'!F33+'32._Óvoda_köt'!F33+'33._TMKK_köt'!F33+'34._Rendelő_köt'!F33</f>
        <v>0</v>
      </c>
      <c r="G33" s="712">
        <f>'29._Hivatal_köt'!G33+'30._TIK_köt'!G33+'31._Humán_köt'!G33+'32._Óvoda_köt'!G33+'33._TMKK_köt'!G33+'34._Rendelő_köt'!G33</f>
        <v>0</v>
      </c>
      <c r="H33" s="673">
        <f t="shared" si="2"/>
        <v>0</v>
      </c>
      <c r="I33" s="1463">
        <f>'29._Hivatal_köt'!I33+'30._TIK_köt'!I33+'31._Humán_köt'!I33+'32._Óvoda_köt'!I33+'33._TMKK_köt'!I33+'34._Rendelő_köt'!I33</f>
        <v>0</v>
      </c>
      <c r="J33" s="370">
        <f>'29._Hivatal_köt'!J33+'30._TIK_köt'!J33+'31._Humán_köt'!J33+'32._Óvoda_köt'!J33+'33._TMKK_köt'!J33+'34._Rendelő_köt'!J33</f>
        <v>0</v>
      </c>
      <c r="K33" s="370">
        <f>'29._Hivatal_köt'!K33+'30._TIK_köt'!K33+'31._Humán_köt'!K33+'32._Óvoda_köt'!K33+'33._TMKK_köt'!K33+'34._Rendelő_köt'!K33</f>
        <v>0</v>
      </c>
      <c r="L33" s="370" t="e">
        <f>'29._Hivatal_köt'!L33+'30._TIK_köt'!L33+'31._Humán_köt'!L33+'32._Óvoda_köt'!L33+'33._TMKK_köt'!L33+'34._Rendelő_köt'!L33</f>
        <v>#DIV/0!</v>
      </c>
    </row>
    <row r="34" spans="1:12" s="54" customFormat="1" ht="12.2" customHeight="1" x14ac:dyDescent="0.2">
      <c r="A34" s="57" t="s">
        <v>102</v>
      </c>
      <c r="B34" s="419" t="s">
        <v>168</v>
      </c>
      <c r="C34" s="117">
        <f>'29._Hivatal_köt'!C34+'30._TIK_köt'!C34+'31._Humán_köt'!C34+'32._Óvoda_köt'!C34+'33._TMKK_köt'!C34+'34._Rendelő_köt'!C34</f>
        <v>0</v>
      </c>
      <c r="D34" s="278">
        <f>'29._Hivatal_köt'!D34+'30._TIK_köt'!D34+'31._Humán_köt'!D34+'32._Óvoda_köt'!D34+'33._TMKK_köt'!D34+'34._Rendelő_köt'!D34</f>
        <v>0</v>
      </c>
      <c r="E34" s="103">
        <f>'29._Hivatal_köt'!E34+'30._TIK_köt'!E34+'31._Humán_köt'!E34+'32._Óvoda_köt'!E34+'33._TMKK_köt'!E34+'34._Rendelő_köt'!E34</f>
        <v>0</v>
      </c>
      <c r="F34" s="103">
        <f>'29._Hivatal_köt'!F34+'30._TIK_köt'!F34+'31._Humán_köt'!F34+'32._Óvoda_köt'!F34+'33._TMKK_köt'!F34+'34._Rendelő_köt'!F34</f>
        <v>0</v>
      </c>
      <c r="G34" s="422">
        <f>'29._Hivatal_köt'!G34+'30._TIK_köt'!G34+'31._Humán_köt'!G34+'32._Óvoda_köt'!G34+'33._TMKK_köt'!G34+'34._Rendelő_köt'!G34</f>
        <v>0</v>
      </c>
      <c r="H34" s="661">
        <f t="shared" si="2"/>
        <v>0</v>
      </c>
      <c r="I34" s="1464">
        <f>'29._Hivatal_köt'!I34+'30._TIK_köt'!I34+'31._Humán_köt'!I34+'32._Óvoda_köt'!I34+'33._TMKK_köt'!I34+'34._Rendelő_köt'!I34</f>
        <v>0</v>
      </c>
      <c r="J34" s="371">
        <f>'29._Hivatal_köt'!J34+'30._TIK_köt'!J34+'31._Humán_köt'!J34+'32._Óvoda_köt'!J34+'33._TMKK_köt'!J34+'34._Rendelő_köt'!J34</f>
        <v>0</v>
      </c>
      <c r="K34" s="371">
        <f>'29._Hivatal_köt'!K34+'30._TIK_köt'!K34+'31._Humán_köt'!K34+'32._Óvoda_köt'!K34+'33._TMKK_köt'!K34+'34._Rendelő_köt'!K34</f>
        <v>0</v>
      </c>
      <c r="L34" s="371" t="e">
        <f>'29._Hivatal_köt'!L34+'30._TIK_köt'!L34+'31._Humán_köt'!L34+'32._Óvoda_köt'!L34+'33._TMKK_köt'!L34+'34._Rendelő_köt'!L34</f>
        <v>#DIV/0!</v>
      </c>
    </row>
    <row r="35" spans="1:12" s="54" customFormat="1" ht="12.2" customHeight="1" thickBot="1" x14ac:dyDescent="0.25">
      <c r="A35" s="1216" t="s">
        <v>103</v>
      </c>
      <c r="B35" s="60" t="s">
        <v>169</v>
      </c>
      <c r="C35" s="90">
        <f>'29._Hivatal_köt'!C35+'30._TIK_köt'!C35+'31._Humán_köt'!C35+'32._Óvoda_köt'!C35+'33._TMKK_köt'!C35+'34._Rendelő_köt'!C35</f>
        <v>0</v>
      </c>
      <c r="D35" s="272">
        <f>'29._Hivatal_köt'!D35+'30._TIK_köt'!D35+'31._Humán_köt'!D35+'32._Óvoda_köt'!D35+'33._TMKK_köt'!D35+'34._Rendelő_köt'!D35</f>
        <v>0</v>
      </c>
      <c r="E35" s="713">
        <f>'29._Hivatal_köt'!E35+'30._TIK_köt'!E35+'31._Humán_köt'!E35+'32._Óvoda_köt'!E35+'33._TMKK_köt'!E35+'34._Rendelő_köt'!E35</f>
        <v>0</v>
      </c>
      <c r="F35" s="713">
        <f>'29._Hivatal_köt'!F35+'30._TIK_köt'!F35+'31._Humán_köt'!F35+'32._Óvoda_köt'!F35+'33._TMKK_köt'!F35+'34._Rendelő_köt'!F35</f>
        <v>0</v>
      </c>
      <c r="G35" s="713">
        <f>'29._Hivatal_köt'!G35+'30._TIK_köt'!G35+'31._Humán_köt'!G35+'32._Óvoda_köt'!G35+'33._TMKK_köt'!G35+'34._Rendelő_köt'!G35</f>
        <v>0</v>
      </c>
      <c r="H35" s="675">
        <f t="shared" si="2"/>
        <v>0</v>
      </c>
      <c r="I35" s="1466">
        <f>'29._Hivatal_köt'!I35+'30._TIK_köt'!I35+'31._Humán_köt'!I35+'32._Óvoda_köt'!I35+'33._TMKK_köt'!I35+'34._Rendelő_köt'!I35</f>
        <v>0</v>
      </c>
      <c r="J35" s="373">
        <f>'29._Hivatal_köt'!J35+'30._TIK_köt'!J35+'31._Humán_köt'!J35+'32._Óvoda_köt'!J35+'33._TMKK_köt'!J35+'34._Rendelő_köt'!J35</f>
        <v>0</v>
      </c>
      <c r="K35" s="373">
        <f>'29._Hivatal_köt'!K35+'30._TIK_köt'!K35+'31._Humán_köt'!K35+'32._Óvoda_köt'!K35+'33._TMKK_köt'!K35+'34._Rendelő_köt'!K35</f>
        <v>0</v>
      </c>
      <c r="L35" s="373" t="e">
        <f>'29._Hivatal_köt'!L35+'30._TIK_köt'!L35+'31._Humán_köt'!L35+'32._Óvoda_köt'!L35+'33._TMKK_köt'!L35+'34._Rendelő_köt'!L35</f>
        <v>#DIV/0!</v>
      </c>
    </row>
    <row r="36" spans="1:12" s="26" customFormat="1" ht="12.2" customHeight="1" thickBot="1" x14ac:dyDescent="0.25">
      <c r="A36" s="55" t="s">
        <v>17</v>
      </c>
      <c r="B36" s="56" t="s">
        <v>170</v>
      </c>
      <c r="C36" s="128">
        <f>'29._Hivatal_köt'!C36+'30._TIK_köt'!C36+'31._Humán_köt'!C36+'32._Óvoda_köt'!C36+'33._TMKK_köt'!C36+'34._Rendelő_köt'!C36</f>
        <v>0</v>
      </c>
      <c r="D36" s="127">
        <f>'29._Hivatal_köt'!D36+'30._TIK_köt'!D36+'31._Humán_köt'!D36+'32._Óvoda_köt'!D36+'33._TMKK_köt'!D36+'34._Rendelő_köt'!D36</f>
        <v>50000</v>
      </c>
      <c r="E36" s="711">
        <f>'29._Hivatal_köt'!E36+'30._TIK_köt'!E36+'31._Humán_köt'!E36+'32._Óvoda_köt'!E36+'33._TMKK_köt'!E36+'34._Rendelő_köt'!E36</f>
        <v>3050000</v>
      </c>
      <c r="F36" s="711">
        <f>'29._Hivatal_köt'!F36+'30._TIK_köt'!F36+'31._Humán_köt'!F36+'32._Óvoda_köt'!F36+'33._TMKK_köt'!F36+'34._Rendelő_köt'!F36</f>
        <v>3050000</v>
      </c>
      <c r="G36" s="711">
        <f>'29._Hivatal_köt'!G36+'30._TIK_köt'!G36+'31._Humán_köt'!G36+'32._Óvoda_köt'!G36+'33._TMKK_köt'!G36+'34._Rendelő_köt'!G36</f>
        <v>3050000</v>
      </c>
      <c r="H36" s="72">
        <f t="shared" si="2"/>
        <v>0</v>
      </c>
      <c r="I36" s="375">
        <f>'29._Hivatal_köt'!I36+'30._TIK_köt'!I36+'31._Humán_köt'!I36+'32._Óvoda_köt'!I36+'33._TMKK_köt'!I36+'34._Rendelő_köt'!I36</f>
        <v>0</v>
      </c>
      <c r="J36" s="369">
        <f>'29._Hivatal_köt'!J36+'30._TIK_köt'!J36+'31._Humán_köt'!J36+'32._Óvoda_köt'!J36+'33._TMKK_köt'!J36+'34._Rendelő_köt'!J36</f>
        <v>0</v>
      </c>
      <c r="K36" s="369">
        <f>'29._Hivatal_köt'!K36+'30._TIK_köt'!K36+'31._Humán_köt'!K36+'32._Óvoda_köt'!K36+'33._TMKK_köt'!K36+'34._Rendelő_köt'!K36</f>
        <v>0</v>
      </c>
      <c r="L36" s="369" t="e">
        <f>'29._Hivatal_köt'!L36+'30._TIK_köt'!L36+'31._Humán_köt'!L36+'32._Óvoda_köt'!L36+'33._TMKK_köt'!L36+'34._Rendelő_köt'!L36</f>
        <v>#DIV/0!</v>
      </c>
    </row>
    <row r="37" spans="1:12" s="26" customFormat="1" ht="12.2" customHeight="1" thickBot="1" x14ac:dyDescent="0.25">
      <c r="A37" s="1217" t="s">
        <v>104</v>
      </c>
      <c r="B37" s="420" t="s">
        <v>165</v>
      </c>
      <c r="C37" s="128">
        <f>'29._Hivatal_köt'!C37+'30._TIK_köt'!C37+'31._Humán_köt'!C37+'32._Óvoda_köt'!C37+'33._TMKK_köt'!C37+'34._Rendelő_köt'!C37</f>
        <v>0</v>
      </c>
      <c r="D37" s="127">
        <f>'29._Hivatal_köt'!D37+'30._TIK_köt'!D37+'31._Humán_köt'!D37+'32._Óvoda_köt'!D37+'33._TMKK_köt'!D37+'34._Rendelő_köt'!D37</f>
        <v>0</v>
      </c>
      <c r="E37" s="714">
        <f>'29._Hivatal_köt'!E37+'30._TIK_köt'!E37+'31._Humán_köt'!E37+'32._Óvoda_köt'!E37+'33._TMKK_köt'!E37+'34._Rendelő_köt'!E37</f>
        <v>0</v>
      </c>
      <c r="F37" s="714">
        <f>'29._Hivatal_köt'!F37+'30._TIK_köt'!F37+'31._Humán_köt'!F37+'32._Óvoda_köt'!F37+'33._TMKK_köt'!F37+'34._Rendelő_köt'!F37</f>
        <v>0</v>
      </c>
      <c r="G37" s="714">
        <f>'29._Hivatal_köt'!G37+'30._TIK_köt'!G37+'31._Humán_köt'!G37+'32._Óvoda_köt'!G37+'33._TMKK_köt'!G37+'34._Rendelő_köt'!G37</f>
        <v>0</v>
      </c>
      <c r="H37" s="676">
        <f t="shared" si="2"/>
        <v>0</v>
      </c>
      <c r="I37" s="374">
        <f>'29._Hivatal_köt'!I37+'30._TIK_köt'!I37+'31._Humán_köt'!I37+'32._Óvoda_köt'!I37+'33._TMKK_köt'!I37+'34._Rendelő_köt'!I37</f>
        <v>0</v>
      </c>
      <c r="J37" s="374">
        <f>'29._Hivatal_köt'!J37+'30._TIK_köt'!J37+'31._Humán_köt'!J37+'32._Óvoda_köt'!J37+'33._TMKK_köt'!J37+'34._Rendelő_köt'!J37</f>
        <v>0</v>
      </c>
      <c r="K37" s="374">
        <f>'29._Hivatal_köt'!K37+'30._TIK_köt'!K37+'31._Humán_köt'!K37+'32._Óvoda_köt'!K37+'33._TMKK_köt'!K37+'34._Rendelő_köt'!K37</f>
        <v>0</v>
      </c>
      <c r="L37" s="374" t="e">
        <f>'29._Hivatal_köt'!L37+'30._TIK_köt'!L37+'31._Humán_köt'!L37+'32._Óvoda_köt'!L37+'33._TMKK_köt'!L37+'34._Rendelő_köt'!L37</f>
        <v>#DIV/0!</v>
      </c>
    </row>
    <row r="38" spans="1:12" s="26" customFormat="1" ht="12.2" customHeight="1" thickBot="1" x14ac:dyDescent="0.25">
      <c r="A38" s="55" t="s">
        <v>18</v>
      </c>
      <c r="B38" s="56" t="s">
        <v>555</v>
      </c>
      <c r="C38" s="128">
        <f>SUM(C39:C41)</f>
        <v>0</v>
      </c>
      <c r="D38" s="127">
        <f t="shared" ref="D38:K38" si="9">SUM(D39:D41)</f>
        <v>0</v>
      </c>
      <c r="E38" s="711">
        <f t="shared" si="9"/>
        <v>0</v>
      </c>
      <c r="F38" s="711">
        <f t="shared" si="9"/>
        <v>0</v>
      </c>
      <c r="G38" s="711">
        <f t="shared" si="9"/>
        <v>0</v>
      </c>
      <c r="H38" s="72">
        <f t="shared" si="2"/>
        <v>0</v>
      </c>
      <c r="I38" s="375">
        <f t="shared" si="9"/>
        <v>0</v>
      </c>
      <c r="J38" s="375">
        <f t="shared" si="9"/>
        <v>0</v>
      </c>
      <c r="K38" s="375">
        <f t="shared" si="9"/>
        <v>0</v>
      </c>
      <c r="L38" s="375" t="e">
        <f t="shared" ref="L38" si="10">SUM(L39:L41)</f>
        <v>#DIV/0!</v>
      </c>
    </row>
    <row r="39" spans="1:12" s="26" customFormat="1" ht="12.2" customHeight="1" x14ac:dyDescent="0.2">
      <c r="A39" s="12" t="s">
        <v>107</v>
      </c>
      <c r="B39" s="93" t="s">
        <v>212</v>
      </c>
      <c r="C39" s="129">
        <f>'29._Hivatal_köt'!C39+'30._TIK_köt'!C39+'31._Humán_köt'!C39+'32._Óvoda_köt'!C39+'33._TMKK_köt'!C39+'34._Rendelő_köt'!C39</f>
        <v>0</v>
      </c>
      <c r="D39" s="279">
        <f>'29._Hivatal_köt'!D39+'30._TIK_köt'!D39+'31._Humán_köt'!D39+'32._Óvoda_köt'!D39+'33._TMKK_köt'!D39+'34._Rendelő_köt'!D39</f>
        <v>0</v>
      </c>
      <c r="E39" s="715">
        <f>'29._Hivatal_köt'!E39+'30._TIK_köt'!E39+'31._Humán_köt'!E39+'32._Óvoda_köt'!E39+'33._TMKK_köt'!E39+'34._Rendelő_köt'!E39</f>
        <v>0</v>
      </c>
      <c r="F39" s="715">
        <f>'29._Hivatal_köt'!F39+'30._TIK_köt'!F39+'31._Humán_köt'!F39+'32._Óvoda_köt'!F39+'33._TMKK_köt'!F39+'34._Rendelő_köt'!F39</f>
        <v>0</v>
      </c>
      <c r="G39" s="715">
        <f>'29._Hivatal_köt'!G39+'30._TIK_köt'!G39+'31._Humán_köt'!G39+'32._Óvoda_köt'!G39+'33._TMKK_köt'!G39+'34._Rendelő_köt'!G39</f>
        <v>0</v>
      </c>
      <c r="H39" s="677">
        <f t="shared" si="2"/>
        <v>0</v>
      </c>
      <c r="I39" s="1467">
        <f>'29._Hivatal_köt'!I39+'30._TIK_köt'!I39+'31._Humán_köt'!I39+'32._Óvoda_köt'!I39+'33._TMKK_köt'!I39+'34._Rendelő_köt'!I39</f>
        <v>0</v>
      </c>
      <c r="J39" s="376">
        <f>'29._Hivatal_köt'!J39+'30._TIK_köt'!J39+'31._Humán_köt'!J39+'32._Óvoda_köt'!J39+'33._TMKK_köt'!J39+'34._Rendelő_köt'!J39</f>
        <v>0</v>
      </c>
      <c r="K39" s="376">
        <f>'29._Hivatal_köt'!K39+'30._TIK_köt'!K39+'31._Humán_köt'!K39+'32._Óvoda_köt'!K39+'33._TMKK_köt'!K39+'34._Rendelő_köt'!K39</f>
        <v>0</v>
      </c>
      <c r="L39" s="376" t="e">
        <f>'29._Hivatal_köt'!L39+'30._TIK_köt'!L39+'31._Humán_köt'!L39+'32._Óvoda_köt'!L39+'33._TMKK_köt'!L39+'34._Rendelő_köt'!L39</f>
        <v>#DIV/0!</v>
      </c>
    </row>
    <row r="40" spans="1:12" s="26" customFormat="1" ht="12.2" customHeight="1" x14ac:dyDescent="0.2">
      <c r="A40" s="1182" t="s">
        <v>108</v>
      </c>
      <c r="B40" s="429" t="s">
        <v>213</v>
      </c>
      <c r="C40" s="421">
        <f>'29._Hivatal_köt'!C40+'30._TIK_köt'!C40+'31._Humán_köt'!C40+'32._Óvoda_köt'!C40+'33._TMKK_köt'!C40+'34._Rendelő_köt'!C40</f>
        <v>0</v>
      </c>
      <c r="D40" s="425">
        <f>'29._Hivatal_köt'!D40+'30._TIK_köt'!D40+'31._Humán_köt'!D40+'32._Óvoda_köt'!D40+'33._TMKK_köt'!D40+'34._Rendelő_köt'!D40</f>
        <v>0</v>
      </c>
      <c r="E40" s="731">
        <f>'29._Hivatal_köt'!E40+'30._TIK_köt'!E40+'31._Humán_köt'!E40+'32._Óvoda_köt'!E40+'33._TMKK_köt'!E40+'34._Rendelő_köt'!E40</f>
        <v>0</v>
      </c>
      <c r="F40" s="716">
        <f>'29._Hivatal_köt'!F40+'30._TIK_köt'!F40+'31._Humán_köt'!F40+'32._Óvoda_köt'!F40+'33._TMKK_köt'!F40+'34._Rendelő_köt'!F40</f>
        <v>0</v>
      </c>
      <c r="G40" s="716">
        <f>'29._Hivatal_köt'!G40+'30._TIK_köt'!G40+'31._Humán_köt'!G40+'32._Óvoda_köt'!G40+'33._TMKK_köt'!G40+'34._Rendelő_köt'!G40</f>
        <v>0</v>
      </c>
      <c r="H40" s="678">
        <f t="shared" si="2"/>
        <v>0</v>
      </c>
      <c r="I40" s="1468">
        <f>'29._Hivatal_köt'!I40+'30._TIK_köt'!I40+'31._Humán_köt'!I40+'32._Óvoda_köt'!I40+'33._TMKK_köt'!I40+'34._Rendelő_köt'!I40</f>
        <v>0</v>
      </c>
      <c r="J40" s="377">
        <f>'29._Hivatal_köt'!J40+'30._TIK_köt'!J40+'31._Humán_köt'!J40+'32._Óvoda_köt'!J40+'33._TMKK_köt'!J40+'34._Rendelő_köt'!J40</f>
        <v>0</v>
      </c>
      <c r="K40" s="377">
        <f>'29._Hivatal_köt'!K40+'30._TIK_köt'!K40+'31._Humán_köt'!K40+'32._Óvoda_köt'!K40+'33._TMKK_köt'!K40+'34._Rendelő_köt'!K40</f>
        <v>0</v>
      </c>
      <c r="L40" s="377" t="e">
        <f>'29._Hivatal_köt'!L40+'30._TIK_köt'!L40+'31._Humán_köt'!L40+'32._Óvoda_köt'!L40+'33._TMKK_köt'!L40+'34._Rendelő_köt'!L40</f>
        <v>#DIV/0!</v>
      </c>
    </row>
    <row r="41" spans="1:12" s="26" customFormat="1" ht="12.2" customHeight="1" thickBot="1" x14ac:dyDescent="0.25">
      <c r="A41" s="1182" t="s">
        <v>323</v>
      </c>
      <c r="B41" s="99" t="s">
        <v>165</v>
      </c>
      <c r="C41" s="131">
        <f>'29._Hivatal_köt'!C41+'30._TIK_köt'!C41+'31._Humán_köt'!C41+'32._Óvoda_köt'!C41+'33._TMKK_köt'!C41+'34._Rendelő_köt'!C41</f>
        <v>0</v>
      </c>
      <c r="D41" s="130">
        <f>'29._Hivatal_köt'!D41+'30._TIK_köt'!D41+'31._Humán_köt'!D41+'32._Óvoda_köt'!D41+'33._TMKK_köt'!D41+'34._Rendelő_köt'!D41</f>
        <v>0</v>
      </c>
      <c r="E41" s="717">
        <f>'29._Hivatal_köt'!E41+'30._TIK_köt'!E41+'31._Humán_köt'!E41+'32._Óvoda_köt'!E41+'33._TMKK_köt'!E41+'34._Rendelő_köt'!E41</f>
        <v>0</v>
      </c>
      <c r="F41" s="717">
        <f>'29._Hivatal_köt'!F41+'30._TIK_köt'!F41+'31._Humán_köt'!F41+'32._Óvoda_köt'!F41+'33._TMKK_köt'!F41+'34._Rendelő_köt'!F41</f>
        <v>0</v>
      </c>
      <c r="G41" s="717">
        <f>'29._Hivatal_köt'!G41+'30._TIK_köt'!G41+'31._Humán_köt'!G41+'32._Óvoda_köt'!G41+'33._TMKK_köt'!G41+'34._Rendelő_köt'!G41</f>
        <v>0</v>
      </c>
      <c r="H41" s="1534">
        <f t="shared" si="2"/>
        <v>0</v>
      </c>
      <c r="I41" s="378">
        <f>'29._Hivatal_köt'!I41+'30._TIK_köt'!I41+'31._Humán_köt'!I41+'32._Óvoda_köt'!I41+'33._TMKK_köt'!I41+'34._Rendelő_köt'!I41</f>
        <v>0</v>
      </c>
      <c r="J41" s="378">
        <f>'29._Hivatal_köt'!J41+'30._TIK_köt'!J41+'31._Humán_köt'!J41+'32._Óvoda_köt'!J41+'33._TMKK_köt'!J41+'34._Rendelő_köt'!J41</f>
        <v>0</v>
      </c>
      <c r="K41" s="378">
        <f>'29._Hivatal_köt'!K41+'30._TIK_köt'!K41+'31._Humán_köt'!K41+'32._Óvoda_köt'!K41+'33._TMKK_köt'!K41+'34._Rendelő_köt'!K41</f>
        <v>0</v>
      </c>
      <c r="L41" s="378" t="e">
        <f>'29._Hivatal_köt'!L41+'30._TIK_köt'!L41+'31._Humán_köt'!L41+'32._Óvoda_köt'!L41+'33._TMKK_köt'!L41+'34._Rendelő_köt'!L41</f>
        <v>#DIV/0!</v>
      </c>
    </row>
    <row r="42" spans="1:12" s="26" customFormat="1" ht="12.2" customHeight="1" thickBot="1" x14ac:dyDescent="0.25">
      <c r="A42" s="45" t="s">
        <v>19</v>
      </c>
      <c r="B42" s="56" t="s">
        <v>546</v>
      </c>
      <c r="C42" s="87">
        <f>C10+C22+C27+C28+C32+C36+C38</f>
        <v>271993043</v>
      </c>
      <c r="D42" s="125">
        <f t="shared" ref="D42:K42" si="11">D10+D22+D27+D28+D32+D36+D38</f>
        <v>285977043</v>
      </c>
      <c r="E42" s="708">
        <f t="shared" si="11"/>
        <v>292200967</v>
      </c>
      <c r="F42" s="708">
        <f t="shared" si="11"/>
        <v>366393610</v>
      </c>
      <c r="G42" s="708">
        <f t="shared" si="11"/>
        <v>364366970</v>
      </c>
      <c r="H42" s="72">
        <f t="shared" si="2"/>
        <v>-2026640</v>
      </c>
      <c r="I42" s="375">
        <f t="shared" si="11"/>
        <v>0</v>
      </c>
      <c r="J42" s="375">
        <f t="shared" si="11"/>
        <v>0</v>
      </c>
      <c r="K42" s="375">
        <f t="shared" si="11"/>
        <v>0</v>
      </c>
      <c r="L42" s="375" t="e">
        <f t="shared" ref="L42" si="12">L10+L22+L27+L28+L32+L36+L38</f>
        <v>#DIV/0!</v>
      </c>
    </row>
    <row r="43" spans="1:12" s="26" customFormat="1" ht="12.2" customHeight="1" thickBot="1" x14ac:dyDescent="0.25">
      <c r="A43" s="61" t="s">
        <v>20</v>
      </c>
      <c r="B43" s="56" t="s">
        <v>180</v>
      </c>
      <c r="C43" s="87">
        <f>'29._Hivatal_köt'!C43+'30._TIK_köt'!C43+'31._Humán_köt'!C43+'32._Óvoda_köt'!C43+'33._TMKK_köt'!C43+'34._Rendelő_köt'!C43</f>
        <v>2069867380</v>
      </c>
      <c r="D43" s="125">
        <f>'29._Hivatal_köt'!D43+'30._TIK_köt'!D43+'31._Humán_köt'!D43+'32._Óvoda_köt'!D43+'33._TMKK_köt'!D43+'34._Rendelő_köt'!D43</f>
        <v>2180303197</v>
      </c>
      <c r="E43" s="708">
        <f>'29._Hivatal_köt'!E43+'30._TIK_köt'!E43+'31._Humán_köt'!E43+'32._Óvoda_köt'!E43+'33._TMKK_köt'!E43+'34._Rendelő_köt'!E43</f>
        <v>2611174247</v>
      </c>
      <c r="F43" s="708">
        <f>'29._Hivatal_köt'!F43+'30._TIK_köt'!F43+'31._Humán_köt'!F43+'32._Óvoda_köt'!F43+'33._TMKK_köt'!F43+'34._Rendelő_köt'!F43</f>
        <v>2627212597</v>
      </c>
      <c r="G43" s="708">
        <f>'29._Hivatal_köt'!G43+'30._TIK_köt'!G43+'31._Humán_köt'!G43+'32._Óvoda_köt'!G43+'33._TMKK_köt'!G43+'34._Rendelő_köt'!G43</f>
        <v>2586338924</v>
      </c>
      <c r="H43" s="72">
        <f t="shared" si="2"/>
        <v>-40873673</v>
      </c>
      <c r="I43" s="375">
        <f>'29._Hivatal_köt'!I43+'30._TIK_köt'!I43+'31._Humán_köt'!I43+'32._Óvoda_köt'!I43+'33._TMKK_köt'!I43+'34._Rendelő_köt'!I43</f>
        <v>0</v>
      </c>
      <c r="J43" s="375">
        <f>'29._Hivatal_köt'!J43+'30._TIK_köt'!J43+'31._Humán_köt'!J43+'32._Óvoda_köt'!J43+'33._TMKK_köt'!J43+'34._Rendelő_köt'!J43</f>
        <v>0</v>
      </c>
      <c r="K43" s="375">
        <f>'29._Hivatal_köt'!K43+'30._TIK_köt'!K43+'31._Humán_köt'!K43+'32._Óvoda_köt'!K43+'33._TMKK_köt'!K43+'34._Rendelő_köt'!K43</f>
        <v>0</v>
      </c>
      <c r="L43" s="375" t="e">
        <f>'29._Hivatal_köt'!L43+'30._TIK_köt'!L43+'31._Humán_köt'!L43+'32._Óvoda_köt'!L43+'33._TMKK_köt'!L43+'34._Rendelő_köt'!L43</f>
        <v>#DIV/0!</v>
      </c>
    </row>
    <row r="44" spans="1:12" s="26" customFormat="1" ht="12.2" customHeight="1" x14ac:dyDescent="0.2">
      <c r="A44" s="57" t="s">
        <v>171</v>
      </c>
      <c r="B44" s="58" t="s">
        <v>131</v>
      </c>
      <c r="C44" s="119">
        <f>'29._Hivatal_köt'!C44+'30._TIK_köt'!C44+'31._Humán_köt'!C44+'32._Óvoda_köt'!C44+'33._TMKK_köt'!C44+'34._Rendelő_köt'!C44</f>
        <v>1245500</v>
      </c>
      <c r="D44" s="271">
        <f>'29._Hivatal_köt'!D44+'30._TIK_köt'!D44+'31._Humán_köt'!D44+'32._Óvoda_köt'!D44+'33._TMKK_köt'!D44+'34._Rendelő_köt'!D44</f>
        <v>32539798</v>
      </c>
      <c r="E44" s="712">
        <f>'29._Hivatal_köt'!E44+'30._TIK_köt'!E44+'31._Humán_köt'!E44+'32._Óvoda_köt'!E44+'33._TMKK_köt'!E44+'34._Rendelő_köt'!E44</f>
        <v>32539798</v>
      </c>
      <c r="F44" s="712">
        <f>'29._Hivatal_köt'!F44+'30._TIK_köt'!F44+'31._Humán_köt'!F44+'32._Óvoda_köt'!F44+'33._TMKK_köt'!F44+'34._Rendelő_köt'!F44</f>
        <v>32539798</v>
      </c>
      <c r="G44" s="712">
        <f>'29._Hivatal_köt'!G44+'30._TIK_köt'!G44+'31._Humán_köt'!G44+'32._Óvoda_köt'!G44+'33._TMKK_köt'!G44+'34._Rendelő_köt'!G44</f>
        <v>32539798</v>
      </c>
      <c r="H44" s="673">
        <f t="shared" si="2"/>
        <v>0</v>
      </c>
      <c r="I44" s="1463">
        <f>'29._Hivatal_köt'!I44+'30._TIK_köt'!I44+'31._Humán_köt'!I44+'32._Óvoda_köt'!I44+'33._TMKK_köt'!I44+'34._Rendelő_köt'!I44</f>
        <v>0</v>
      </c>
      <c r="J44" s="370">
        <f>'29._Hivatal_köt'!J44+'30._TIK_köt'!J44+'31._Humán_köt'!J44+'32._Óvoda_köt'!J44+'33._TMKK_köt'!J44+'34._Rendelő_köt'!J44</f>
        <v>0</v>
      </c>
      <c r="K44" s="370">
        <f>'29._Hivatal_köt'!K44+'30._TIK_köt'!K44+'31._Humán_köt'!K44+'32._Óvoda_köt'!K44+'33._TMKK_köt'!K44+'34._Rendelő_köt'!K44</f>
        <v>0</v>
      </c>
      <c r="L44" s="370">
        <f>'29._Hivatal_köt'!L44+'30._TIK_köt'!L44+'31._Humán_köt'!L44+'32._Óvoda_köt'!L44+'33._TMKK_köt'!L44+'34._Rendelő_köt'!L44</f>
        <v>0</v>
      </c>
    </row>
    <row r="45" spans="1:12" s="26" customFormat="1" ht="12.2" customHeight="1" x14ac:dyDescent="0.2">
      <c r="A45" s="69" t="s">
        <v>172</v>
      </c>
      <c r="B45" s="58" t="s">
        <v>186</v>
      </c>
      <c r="C45" s="117">
        <f>'29._Hivatal_köt'!C45+'30._TIK_köt'!C45+'31._Humán_köt'!C45+'32._Óvoda_köt'!C45+'33._TMKK_köt'!C45+'34._Rendelő_köt'!C45</f>
        <v>0</v>
      </c>
      <c r="D45" s="278">
        <f>'29._Hivatal_köt'!D45+'30._TIK_köt'!D45+'31._Humán_köt'!D45+'32._Óvoda_köt'!D45+'33._TMKK_köt'!D45+'34._Rendelő_köt'!D45</f>
        <v>212781</v>
      </c>
      <c r="E45" s="89">
        <f>'29._Hivatal_köt'!E45+'30._TIK_köt'!E45+'31._Humán_köt'!E45+'32._Óvoda_köt'!E45+'33._TMKK_köt'!E45+'34._Rendelő_köt'!E45</f>
        <v>212781</v>
      </c>
      <c r="F45" s="89">
        <f>'29._Hivatal_köt'!F45+'30._TIK_köt'!F45+'31._Humán_köt'!F45+'32._Óvoda_köt'!F45+'33._TMKK_köt'!F45+'34._Rendelő_köt'!F45</f>
        <v>212781</v>
      </c>
      <c r="G45" s="89">
        <f>'29._Hivatal_köt'!G45+'30._TIK_köt'!G45+'31._Humán_köt'!G45+'32._Óvoda_köt'!G45+'33._TMKK_köt'!G45+'34._Rendelő_köt'!G45</f>
        <v>212781</v>
      </c>
      <c r="H45" s="680">
        <f t="shared" si="2"/>
        <v>0</v>
      </c>
      <c r="I45" s="1469">
        <f>'29._Hivatal_köt'!I45+'30._TIK_köt'!I45+'31._Humán_köt'!I45+'32._Óvoda_köt'!I45+'33._TMKK_köt'!I45+'34._Rendelő_köt'!I45</f>
        <v>0</v>
      </c>
      <c r="J45" s="379">
        <f>'29._Hivatal_köt'!J45+'30._TIK_köt'!J45+'31._Humán_köt'!J45+'32._Óvoda_köt'!J45+'33._TMKK_köt'!J45+'34._Rendelő_köt'!J45</f>
        <v>0</v>
      </c>
      <c r="K45" s="379">
        <f>'29._Hivatal_köt'!K45+'30._TIK_köt'!K45+'31._Humán_köt'!K45+'32._Óvoda_köt'!K45+'33._TMKK_köt'!K45+'34._Rendelő_köt'!K45</f>
        <v>0</v>
      </c>
      <c r="L45" s="379" t="e">
        <f>'29._Hivatal_köt'!L45+'30._TIK_köt'!L45+'31._Humán_köt'!L45+'32._Óvoda_köt'!L45+'33._TMKK_köt'!L45+'34._Rendelő_köt'!L45</f>
        <v>#DIV/0!</v>
      </c>
    </row>
    <row r="46" spans="1:12" s="26" customFormat="1" ht="12.2" customHeight="1" x14ac:dyDescent="0.2">
      <c r="A46" s="1216" t="s">
        <v>173</v>
      </c>
      <c r="B46" s="419" t="s">
        <v>177</v>
      </c>
      <c r="C46" s="422">
        <f>'29._Hivatal_köt'!C46+'30._TIK_köt'!C46+'31._Humán_köt'!C46+'32._Óvoda_köt'!C46+'33._TMKK_köt'!C46+'34._Rendelő_köt'!C46</f>
        <v>2057421880</v>
      </c>
      <c r="D46" s="409">
        <f>'29._Hivatal_köt'!D46+'30._TIK_köt'!D46+'31._Humán_köt'!D46+'32._Óvoda_köt'!D46+'33._TMKK_köt'!D46+'34._Rendelő_köt'!D46</f>
        <v>2109566770</v>
      </c>
      <c r="E46" s="103">
        <f>'29._Hivatal_köt'!E46+'30._TIK_köt'!E46+'31._Humán_köt'!E46+'32._Óvoda_köt'!E46+'33._TMKK_köt'!E46+'34._Rendelő_köt'!E46</f>
        <v>2522983233</v>
      </c>
      <c r="F46" s="103">
        <f>'29._Hivatal_köt'!F46+'30._TIK_köt'!F46+'31._Humán_köt'!F46+'32._Óvoda_köt'!F46+'33._TMKK_köt'!F46+'34._Rendelő_köt'!F46</f>
        <v>2537466583</v>
      </c>
      <c r="G46" s="103">
        <f>'29._Hivatal_köt'!G46+'30._TIK_köt'!G46+'31._Humán_köt'!G46+'32._Óvoda_köt'!G46+'33._TMKK_köt'!G46+'34._Rendelő_köt'!G46</f>
        <v>2495394758</v>
      </c>
      <c r="H46" s="661">
        <f t="shared" si="2"/>
        <v>-42071825</v>
      </c>
      <c r="I46" s="1464">
        <f>'29._Hivatal_köt'!I46+'30._TIK_köt'!I46+'31._Humán_köt'!I46+'32._Óvoda_köt'!I46+'33._TMKK_köt'!I46+'34._Rendelő_köt'!I46</f>
        <v>0</v>
      </c>
      <c r="J46" s="371">
        <f>'29._Hivatal_köt'!J46+'30._TIK_köt'!J46+'31._Humán_köt'!J46+'32._Óvoda_köt'!J46+'33._TMKK_köt'!J46+'34._Rendelő_köt'!J46</f>
        <v>0</v>
      </c>
      <c r="K46" s="371">
        <f>'29._Hivatal_köt'!K46+'30._TIK_köt'!K46+'31._Humán_köt'!K46+'32._Óvoda_köt'!K46+'33._TMKK_köt'!K46+'34._Rendelő_köt'!K46</f>
        <v>0</v>
      </c>
      <c r="L46" s="371">
        <f>'29._Hivatal_köt'!L46+'30._TIK_köt'!L46+'31._Humán_köt'!L46+'32._Óvoda_köt'!L46+'33._TMKK_köt'!L46+'34._Rendelő_köt'!L46</f>
        <v>0</v>
      </c>
    </row>
    <row r="47" spans="1:12" s="54" customFormat="1" ht="12.2" customHeight="1" thickBot="1" x14ac:dyDescent="0.25">
      <c r="A47" s="57" t="s">
        <v>178</v>
      </c>
      <c r="B47" s="60" t="s">
        <v>179</v>
      </c>
      <c r="C47" s="1213">
        <f>'29._Hivatal_köt'!C47+'30._TIK_köt'!C47+'31._Humán_köt'!C47+'32._Óvoda_köt'!C47+'33._TMKK_köt'!C47+'34._Rendelő_köt'!C47</f>
        <v>11200000</v>
      </c>
      <c r="D47" s="280">
        <f>'29._Hivatal_köt'!D47+'30._TIK_köt'!D47+'31._Humán_köt'!D47+'32._Óvoda_köt'!D47+'33._TMKK_köt'!D47+'34._Rendelő_köt'!D47</f>
        <v>37983848</v>
      </c>
      <c r="E47" s="713">
        <f>'29._Hivatal_köt'!E47+'30._TIK_köt'!E47+'31._Humán_köt'!E47+'32._Óvoda_köt'!E47+'33._TMKK_köt'!E47+'34._Rendelő_köt'!E47</f>
        <v>55438435</v>
      </c>
      <c r="F47" s="713">
        <f>'29._Hivatal_köt'!F47+'30._TIK_köt'!F47+'31._Humán_köt'!F47+'32._Óvoda_köt'!F47+'33._TMKK_köt'!F47+'34._Rendelő_köt'!F47</f>
        <v>56993435</v>
      </c>
      <c r="G47" s="713">
        <f>'29._Hivatal_köt'!G47+'30._TIK_köt'!G47+'31._Humán_köt'!G47+'32._Óvoda_köt'!G47+'33._TMKK_köt'!G47+'34._Rendelő_köt'!G47</f>
        <v>58191587</v>
      </c>
      <c r="H47" s="675">
        <f t="shared" si="2"/>
        <v>1198152</v>
      </c>
      <c r="I47" s="1466">
        <f>'29._Hivatal_köt'!I47+'30._TIK_köt'!I47+'31._Humán_köt'!I47+'32._Óvoda_köt'!I47+'33._TMKK_köt'!I47+'34._Rendelő_köt'!I47</f>
        <v>0</v>
      </c>
      <c r="J47" s="373">
        <f>'29._Hivatal_köt'!J47+'30._TIK_köt'!J47+'31._Humán_köt'!J47+'32._Óvoda_köt'!J47+'33._TMKK_köt'!J47+'34._Rendelő_köt'!J47</f>
        <v>0</v>
      </c>
      <c r="K47" s="373">
        <f>'29._Hivatal_köt'!K47+'30._TIK_köt'!K47+'31._Humán_köt'!K47+'32._Óvoda_köt'!K47+'33._TMKK_köt'!K47+'34._Rendelő_köt'!K47</f>
        <v>0</v>
      </c>
      <c r="L47" s="373">
        <f>'29._Hivatal_köt'!L47+'30._TIK_köt'!L47+'31._Humán_köt'!L47+'32._Óvoda_köt'!L47+'33._TMKK_köt'!L47+'34._Rendelő_köt'!L47</f>
        <v>0</v>
      </c>
    </row>
    <row r="48" spans="1:12" s="686" customFormat="1" ht="15" customHeight="1" thickBot="1" x14ac:dyDescent="0.2">
      <c r="A48" s="61" t="s">
        <v>21</v>
      </c>
      <c r="B48" s="683" t="s">
        <v>174</v>
      </c>
      <c r="C48" s="133">
        <f>+C42+C43</f>
        <v>2341860423</v>
      </c>
      <c r="D48" s="132">
        <f t="shared" ref="D48:K48" si="13">+D42+D43</f>
        <v>2466280240</v>
      </c>
      <c r="E48" s="718">
        <f t="shared" si="13"/>
        <v>2903375214</v>
      </c>
      <c r="F48" s="718">
        <f t="shared" si="13"/>
        <v>2993606207</v>
      </c>
      <c r="G48" s="718">
        <f t="shared" si="13"/>
        <v>2950705894</v>
      </c>
      <c r="H48" s="684">
        <f t="shared" si="2"/>
        <v>-42900313</v>
      </c>
      <c r="I48" s="685">
        <f t="shared" si="13"/>
        <v>0</v>
      </c>
      <c r="J48" s="685">
        <f t="shared" si="13"/>
        <v>0</v>
      </c>
      <c r="K48" s="685">
        <f t="shared" si="13"/>
        <v>0</v>
      </c>
      <c r="L48" s="685" t="e">
        <f t="shared" ref="L48" si="14">+L42+L43</f>
        <v>#DIV/0!</v>
      </c>
    </row>
    <row r="49" spans="1:15" s="54" customFormat="1" ht="15" customHeight="1" x14ac:dyDescent="0.2">
      <c r="A49" s="62"/>
      <c r="B49" s="63"/>
      <c r="C49" s="64"/>
      <c r="D49" s="64"/>
      <c r="E49" s="64"/>
      <c r="F49" s="64"/>
      <c r="G49" s="64"/>
      <c r="H49" s="64"/>
      <c r="N49" s="54" t="b">
        <f>G48=G69</f>
        <v>1</v>
      </c>
      <c r="O49" s="1346">
        <f>+H48-H69</f>
        <v>0</v>
      </c>
    </row>
    <row r="50" spans="1:15" ht="13.5" thickBot="1" x14ac:dyDescent="0.25">
      <c r="A50" s="1800" t="s">
        <v>362</v>
      </c>
      <c r="B50" s="1800"/>
      <c r="C50" s="1800"/>
      <c r="D50" s="1800"/>
      <c r="E50" s="1800"/>
      <c r="F50" s="1800"/>
      <c r="G50" s="1800"/>
      <c r="H50" s="1800"/>
    </row>
    <row r="51" spans="1:15" s="681" customFormat="1" ht="62.25" customHeight="1" thickBot="1" x14ac:dyDescent="0.25">
      <c r="A51" s="771"/>
      <c r="B51" s="772" t="s">
        <v>38</v>
      </c>
      <c r="C51" s="21" t="str">
        <f>C7</f>
        <v>2023. évi eredeti előirányzat
2/2023. (II.14.)</v>
      </c>
      <c r="D51" s="238" t="str">
        <f t="shared" ref="D51:L51" si="15">D7</f>
        <v>Módosított előirányzat a 14/2023.  (VI.29.)  rendelet szerint</v>
      </c>
      <c r="E51" s="21" t="str">
        <f t="shared" si="15"/>
        <v>Módosított előirányzat a 18/2023. (IX.26.)  rendelet szerint</v>
      </c>
      <c r="F51" s="21" t="str">
        <f t="shared" si="15"/>
        <v>Módosított előirányzat a 23/2023. (XII.14.)  rendelet szerint</v>
      </c>
      <c r="G51" s="21" t="str">
        <f t="shared" si="15"/>
        <v>Módosított előirányzat a …../2024. (II…..)  rendelet szerint</v>
      </c>
      <c r="H51" s="34" t="str">
        <f t="shared" si="15"/>
        <v>Változás a 23/2023. (XII.14) rendelethez képest</v>
      </c>
      <c r="I51" s="238" t="str">
        <f t="shared" si="15"/>
        <v>2023. évi teljesítés              2023.06.30-ig</v>
      </c>
      <c r="J51" s="21" t="str">
        <f t="shared" si="15"/>
        <v>2023. évi teljesítés              2023.09.30-ig</v>
      </c>
      <c r="K51" s="21" t="str">
        <f t="shared" si="15"/>
        <v>2023. évi teljesítés              2023.12.31-ig</v>
      </c>
      <c r="L51" s="21" t="str">
        <f t="shared" si="15"/>
        <v>Teljesítés %-a</v>
      </c>
    </row>
    <row r="52" spans="1:15" s="33" customFormat="1" ht="12.2" customHeight="1" thickBot="1" x14ac:dyDescent="0.25">
      <c r="A52" s="55" t="s">
        <v>12</v>
      </c>
      <c r="B52" s="56" t="s">
        <v>547</v>
      </c>
      <c r="C52" s="87">
        <f>+C53+C55+C56+C57+C58</f>
        <v>2330660423</v>
      </c>
      <c r="D52" s="125">
        <f t="shared" ref="D52:K52" si="16">+D53+D55+D56+D57+D58</f>
        <v>2428083611</v>
      </c>
      <c r="E52" s="708">
        <f t="shared" si="16"/>
        <v>2847723998</v>
      </c>
      <c r="F52" s="708">
        <f t="shared" si="16"/>
        <v>2936399991</v>
      </c>
      <c r="G52" s="708">
        <f t="shared" si="16"/>
        <v>2892301526</v>
      </c>
      <c r="H52" s="50">
        <f t="shared" ref="H52:H71" si="17">+G52-F52</f>
        <v>-44098465</v>
      </c>
      <c r="I52" s="249">
        <f t="shared" si="16"/>
        <v>0</v>
      </c>
      <c r="J52" s="50">
        <f t="shared" si="16"/>
        <v>0</v>
      </c>
      <c r="K52" s="50">
        <f t="shared" si="16"/>
        <v>0</v>
      </c>
      <c r="L52" s="50" t="e">
        <f>'29._Hivatal_köt'!L53+'30._TIK_köt'!L53+'31._Humán_köt'!L53+'32._Óvoda_köt'!L53+'33._TMKK_köt'!L52+'34._Rendelő_köt'!L53</f>
        <v>#DIV/0!</v>
      </c>
    </row>
    <row r="53" spans="1:15" ht="12.2" customHeight="1" x14ac:dyDescent="0.2">
      <c r="A53" s="1216" t="s">
        <v>91</v>
      </c>
      <c r="B53" s="17" t="s">
        <v>68</v>
      </c>
      <c r="C53" s="119">
        <f>'29._Hivatal_köt'!C54+'30._TIK_köt'!C54+'31._Humán_köt'!C54+'32._Óvoda_köt'!C54+'33._TMKK_köt'!C54+'34._Rendelő_köt'!C54</f>
        <v>1316011387</v>
      </c>
      <c r="D53" s="271">
        <f>'29._Hivatal_köt'!D54+'30._TIK_köt'!D54+'31._Humán_köt'!D54+'32._Óvoda_köt'!D54+'33._TMKK_köt'!D54+'34._Rendelő_köt'!D54</f>
        <v>1335394029</v>
      </c>
      <c r="E53" s="712">
        <f>'29._Hivatal_köt'!E54+'30._TIK_köt'!E54+'31._Humán_köt'!E54+'32._Óvoda_köt'!E54+'33._TMKK_köt'!E54+'34._Rendelő_köt'!E54</f>
        <v>1659867195</v>
      </c>
      <c r="F53" s="712">
        <f>'29._Hivatal_köt'!F54+'30._TIK_köt'!F54+'31._Humán_köt'!F54+'32._Óvoda_köt'!F54+'33._TMKK_köt'!F54+'34._Rendelő_köt'!F54</f>
        <v>1660074657</v>
      </c>
      <c r="G53" s="712">
        <f>'29._Hivatal_köt'!G54+'30._TIK_köt'!G54+'31._Humán_köt'!G54+'32._Óvoda_köt'!G54+'33._TMKK_köt'!G54+'34._Rendelő_köt'!G54</f>
        <v>1665920185</v>
      </c>
      <c r="H53" s="35">
        <f t="shared" si="17"/>
        <v>5845528</v>
      </c>
      <c r="I53" s="253">
        <f>'29._Hivatal_köt'!I54+'30._TIK_köt'!I54+'31._Humán_köt'!I54+'32._Óvoda_köt'!I54+'33._TMKK_köt'!I54+'34._Rendelő_köt'!I54</f>
        <v>0</v>
      </c>
      <c r="J53" s="35">
        <f>'29._Hivatal_köt'!J54+'30._TIK_köt'!J54+'31._Humán_köt'!J54+'32._Óvoda_köt'!J54+'33._TMKK_köt'!J54+'34._Rendelő_köt'!J54</f>
        <v>0</v>
      </c>
      <c r="K53" s="35">
        <f>'29._Hivatal_köt'!K54+'30._TIK_köt'!K54+'31._Humán_köt'!K54+'32._Óvoda_köt'!K54+'33._TMKK_köt'!K54+'34._Rendelő_köt'!K54</f>
        <v>0</v>
      </c>
      <c r="L53" s="35">
        <f>'29._Hivatal_köt'!L54+'30._TIK_köt'!L54+'31._Humán_köt'!L54+'32._Óvoda_köt'!L54+'33._TMKK_köt'!L53+'34._Rendelő_köt'!L54</f>
        <v>0</v>
      </c>
    </row>
    <row r="54" spans="1:15" ht="12.2" customHeight="1" x14ac:dyDescent="0.2">
      <c r="A54" s="1216" t="s">
        <v>305</v>
      </c>
      <c r="B54" s="418" t="s">
        <v>270</v>
      </c>
      <c r="C54" s="119">
        <f>'29._Hivatal_köt'!C55+'30._TIK_köt'!C55+'31._Humán_köt'!C55+'32._Óvoda_köt'!C55+'33._TMKK_köt'!C55+'34._Rendelő_köt'!C55</f>
        <v>20000000</v>
      </c>
      <c r="D54" s="271">
        <f>'29._Hivatal_köt'!D55+'30._TIK_köt'!D55+'31._Humán_köt'!D55+'32._Óvoda_köt'!D55+'33._TMKK_köt'!D55+'34._Rendelő_köt'!D55</f>
        <v>20000000</v>
      </c>
      <c r="E54" s="712">
        <f>'29._Hivatal_köt'!E55+'30._TIK_köt'!E55+'31._Humán_köt'!E55+'32._Óvoda_köt'!E55+'33._TMKK_köt'!E55+'34._Rendelő_köt'!E55</f>
        <v>80728704</v>
      </c>
      <c r="F54" s="712">
        <f>'29._Hivatal_köt'!F55+'30._TIK_köt'!F55+'31._Humán_köt'!F55+'32._Óvoda_köt'!F55+'33._TMKK_köt'!F55+'34._Rendelő_köt'!F55</f>
        <v>85230221</v>
      </c>
      <c r="G54" s="712">
        <f>'29._Hivatal_köt'!G55+'30._TIK_köt'!G55+'31._Humán_köt'!G55+'32._Óvoda_köt'!G55+'33._TMKK_köt'!G55+'34._Rendelő_köt'!G55</f>
        <v>70603985</v>
      </c>
      <c r="H54" s="35">
        <f t="shared" si="17"/>
        <v>-14626236</v>
      </c>
      <c r="I54" s="253">
        <f>'29._Hivatal_köt'!I55+'30._TIK_köt'!I55+'31._Humán_köt'!I55+'32._Óvoda_köt'!I55+'33._TMKK_köt'!I55+'34._Rendelő_köt'!I55</f>
        <v>0</v>
      </c>
      <c r="J54" s="35">
        <f>'29._Hivatal_köt'!J55+'30._TIK_köt'!J55+'31._Humán_köt'!J55+'32._Óvoda_köt'!J55+'33._TMKK_köt'!J55+'34._Rendelő_köt'!J55</f>
        <v>0</v>
      </c>
      <c r="K54" s="35">
        <f>'29._Hivatal_köt'!K55+'30._TIK_köt'!K55+'31._Humán_köt'!K55+'32._Óvoda_köt'!K55+'33._TMKK_köt'!K55+'34._Rendelő_köt'!K55</f>
        <v>0</v>
      </c>
      <c r="L54" s="35" t="e">
        <f>'29._Hivatal_köt'!L55+'30._TIK_köt'!L55+'31._Humán_köt'!L55+'32._Óvoda_köt'!L55+'33._TMKK_köt'!L54+'34._Rendelő_köt'!L55</f>
        <v>#DIV/0!</v>
      </c>
    </row>
    <row r="55" spans="1:15" ht="12.2" customHeight="1" x14ac:dyDescent="0.2">
      <c r="A55" s="1216" t="s">
        <v>92</v>
      </c>
      <c r="B55" s="415" t="s">
        <v>87</v>
      </c>
      <c r="C55" s="422">
        <f>'29._Hivatal_köt'!C56+'30._TIK_köt'!C56+'31._Humán_köt'!C56+'32._Óvoda_köt'!C56+'33._TMKK_köt'!C56+'34._Rendelő_köt'!C56</f>
        <v>215963041</v>
      </c>
      <c r="D55" s="409">
        <f>'29._Hivatal_köt'!D56+'30._TIK_köt'!D56+'31._Humán_köt'!D56+'32._Óvoda_köt'!D56+'33._TMKK_köt'!D56+'34._Rendelő_köt'!D56</f>
        <v>221577185</v>
      </c>
      <c r="E55" s="103">
        <f>'29._Hivatal_köt'!E56+'30._TIK_köt'!E56+'31._Humán_köt'!E56+'32._Óvoda_köt'!E56+'33._TMKK_köt'!E56+'34._Rendelő_köt'!E56</f>
        <v>270630204</v>
      </c>
      <c r="F55" s="103">
        <f>'29._Hivatal_köt'!F56+'30._TIK_köt'!F56+'31._Humán_köt'!F56+'32._Óvoda_köt'!F56+'33._TMKK_köt'!F56+'34._Rendelő_köt'!F56</f>
        <v>274561247</v>
      </c>
      <c r="G55" s="103">
        <f>'29._Hivatal_köt'!G56+'30._TIK_köt'!G56+'31._Humán_köt'!G56+'32._Óvoda_köt'!G56+'33._TMKK_köt'!G56+'34._Rendelő_köt'!G56</f>
        <v>277042942</v>
      </c>
      <c r="H55" s="410">
        <f t="shared" si="17"/>
        <v>2481695</v>
      </c>
      <c r="I55" s="635">
        <f>'29._Hivatal_köt'!I56+'30._TIK_köt'!I56+'31._Humán_köt'!I56+'32._Óvoda_köt'!I56+'33._TMKK_köt'!I56+'34._Rendelő_köt'!I56</f>
        <v>0</v>
      </c>
      <c r="J55" s="36">
        <f>'29._Hivatal_köt'!J56+'30._TIK_köt'!J56+'31._Humán_köt'!J56+'32._Óvoda_köt'!J56+'33._TMKK_köt'!J56+'34._Rendelő_köt'!J56</f>
        <v>0</v>
      </c>
      <c r="K55" s="36">
        <f>'29._Hivatal_köt'!K56+'30._TIK_köt'!K56+'31._Humán_köt'!K56+'32._Óvoda_köt'!K56+'33._TMKK_köt'!K56+'34._Rendelő_köt'!K56</f>
        <v>0</v>
      </c>
      <c r="L55" s="36">
        <f>'29._Hivatal_köt'!L56+'30._TIK_köt'!L56+'31._Humán_köt'!L56+'32._Óvoda_köt'!L56+'33._TMKK_köt'!L55+'34._Rendelő_köt'!L56</f>
        <v>0</v>
      </c>
    </row>
    <row r="56" spans="1:15" ht="12.2" customHeight="1" x14ac:dyDescent="0.2">
      <c r="A56" s="1216" t="s">
        <v>93</v>
      </c>
      <c r="B56" s="415" t="s">
        <v>69</v>
      </c>
      <c r="C56" s="422">
        <f>'29._Hivatal_köt'!C57+'30._TIK_köt'!C57+'31._Humán_köt'!C57+'32._Óvoda_köt'!C57+'33._TMKK_köt'!C57+'34._Rendelő_köt'!C57</f>
        <v>797440495</v>
      </c>
      <c r="D56" s="409">
        <f>'29._Hivatal_köt'!D57+'30._TIK_köt'!D57+'31._Humán_köt'!D57+'32._Óvoda_köt'!D57+'33._TMKK_köt'!D57+'34._Rendelő_köt'!D57</f>
        <v>869859317</v>
      </c>
      <c r="E56" s="103">
        <f>'29._Hivatal_köt'!E57+'30._TIK_köt'!E57+'31._Humán_köt'!E57+'32._Óvoda_köt'!E57+'33._TMKK_köt'!E57+'34._Rendelő_köt'!E57</f>
        <v>915967182</v>
      </c>
      <c r="F56" s="103">
        <f>'29._Hivatal_köt'!F57+'30._TIK_köt'!F57+'31._Humán_köt'!F57+'32._Óvoda_köt'!F57+'33._TMKK_köt'!F57+'34._Rendelő_köt'!F57</f>
        <v>1000504670</v>
      </c>
      <c r="G56" s="103">
        <f>'29._Hivatal_köt'!G57+'30._TIK_köt'!G57+'31._Humán_köt'!G57+'32._Óvoda_köt'!G57+'33._TMKK_köt'!G57+'34._Rendelő_köt'!G57</f>
        <v>948078982</v>
      </c>
      <c r="H56" s="410">
        <f t="shared" si="17"/>
        <v>-52425688</v>
      </c>
      <c r="I56" s="635">
        <f>'29._Hivatal_köt'!I57+'30._TIK_köt'!I57+'31._Humán_köt'!I57+'32._Óvoda_köt'!I57+'33._TMKK_köt'!I57+'34._Rendelő_köt'!I57</f>
        <v>0</v>
      </c>
      <c r="J56" s="36">
        <f>'29._Hivatal_köt'!J57+'30._TIK_köt'!J57+'31._Humán_köt'!J57+'32._Óvoda_köt'!J57+'33._TMKK_köt'!J57+'34._Rendelő_köt'!J57</f>
        <v>0</v>
      </c>
      <c r="K56" s="36">
        <f>'29._Hivatal_köt'!K57+'30._TIK_köt'!K57+'31._Humán_köt'!K57+'32._Óvoda_köt'!K57+'33._TMKK_köt'!K57+'34._Rendelő_köt'!K57</f>
        <v>0</v>
      </c>
      <c r="L56" s="36">
        <f>'29._Hivatal_köt'!L57+'30._TIK_köt'!L57+'31._Humán_köt'!L57+'32._Óvoda_köt'!L57+'33._TMKK_köt'!L56+'34._Rendelő_köt'!L57</f>
        <v>0</v>
      </c>
    </row>
    <row r="57" spans="1:15" ht="12.2" customHeight="1" x14ac:dyDescent="0.2">
      <c r="A57" s="1216" t="s">
        <v>90</v>
      </c>
      <c r="B57" s="415" t="s">
        <v>80</v>
      </c>
      <c r="C57" s="422">
        <f>'29._Hivatal_köt'!C58+'30._TIK_köt'!C58+'31._Humán_köt'!C58+'32._Óvoda_köt'!C58+'33._TMKK_köt'!C58+'34._Rendelő_köt'!C58</f>
        <v>0</v>
      </c>
      <c r="D57" s="409">
        <f>'29._Hivatal_köt'!D58+'30._TIK_köt'!D58+'31._Humán_köt'!D58+'32._Óvoda_köt'!D58+'33._TMKK_köt'!D58+'34._Rendelő_köt'!D58</f>
        <v>0</v>
      </c>
      <c r="E57" s="103">
        <f>'29._Hivatal_köt'!E58+'30._TIK_köt'!E58+'31._Humán_köt'!E58+'32._Óvoda_köt'!E58+'33._TMKK_köt'!E58+'34._Rendelő_köt'!E58</f>
        <v>0</v>
      </c>
      <c r="F57" s="103">
        <f>'29._Hivatal_köt'!F58+'30._TIK_köt'!F58+'31._Humán_köt'!F58+'32._Óvoda_köt'!F58+'33._TMKK_köt'!F58+'34._Rendelő_köt'!F58</f>
        <v>0</v>
      </c>
      <c r="G57" s="103">
        <f>'29._Hivatal_köt'!G58+'30._TIK_köt'!G58+'31._Humán_köt'!G58+'32._Óvoda_köt'!G58+'33._TMKK_köt'!G58+'34._Rendelő_köt'!G58</f>
        <v>0</v>
      </c>
      <c r="H57" s="410">
        <f t="shared" si="17"/>
        <v>0</v>
      </c>
      <c r="I57" s="635">
        <f>'29._Hivatal_köt'!I58+'30._TIK_köt'!I58+'31._Humán_köt'!I58+'32._Óvoda_köt'!I58+'33._TMKK_köt'!I58+'34._Rendelő_köt'!I58</f>
        <v>0</v>
      </c>
      <c r="J57" s="36">
        <f>'29._Hivatal_köt'!J58+'30._TIK_köt'!J58+'31._Humán_köt'!J58+'32._Óvoda_köt'!J58+'33._TMKK_köt'!J58+'34._Rendelő_köt'!J58</f>
        <v>0</v>
      </c>
      <c r="K57" s="36">
        <f>'29._Hivatal_köt'!K58+'30._TIK_köt'!K58+'31._Humán_köt'!K58+'32._Óvoda_köt'!K58+'33._TMKK_köt'!K58+'34._Rendelő_köt'!K58</f>
        <v>0</v>
      </c>
      <c r="L57" s="36" t="e">
        <f>'29._Hivatal_köt'!L58+'30._TIK_köt'!L58+'31._Humán_köt'!L58+'32._Óvoda_köt'!L58+'33._TMKK_köt'!L57+'34._Rendelő_köt'!L58</f>
        <v>#DIV/0!</v>
      </c>
    </row>
    <row r="58" spans="1:15" ht="12.2" customHeight="1" x14ac:dyDescent="0.2">
      <c r="A58" s="1216" t="s">
        <v>147</v>
      </c>
      <c r="B58" s="415" t="s">
        <v>88</v>
      </c>
      <c r="C58" s="422">
        <f>C59+C60</f>
        <v>1245500</v>
      </c>
      <c r="D58" s="409">
        <f t="shared" ref="D58:K58" si="18">D59+D60</f>
        <v>1253080</v>
      </c>
      <c r="E58" s="103">
        <f t="shared" si="18"/>
        <v>1259417</v>
      </c>
      <c r="F58" s="103">
        <f t="shared" si="18"/>
        <v>1259417</v>
      </c>
      <c r="G58" s="103">
        <f t="shared" si="18"/>
        <v>1259417</v>
      </c>
      <c r="H58" s="410">
        <f t="shared" si="17"/>
        <v>0</v>
      </c>
      <c r="I58" s="635">
        <f t="shared" si="18"/>
        <v>0</v>
      </c>
      <c r="J58" s="36">
        <f t="shared" si="18"/>
        <v>0</v>
      </c>
      <c r="K58" s="36">
        <f t="shared" si="18"/>
        <v>0</v>
      </c>
      <c r="L58" s="36" t="e">
        <f>'29._Hivatal_köt'!L59+'30._TIK_köt'!L59+'31._Humán_köt'!L59+'32._Óvoda_köt'!L59+'33._TMKK_köt'!L58+'34._Rendelő_köt'!L59</f>
        <v>#DIV/0!</v>
      </c>
    </row>
    <row r="59" spans="1:15" ht="12.2" customHeight="1" x14ac:dyDescent="0.2">
      <c r="A59" s="1216" t="s">
        <v>306</v>
      </c>
      <c r="B59" s="648" t="s">
        <v>235</v>
      </c>
      <c r="C59" s="422">
        <f>'29._Hivatal_köt'!C60+'30._TIK_köt'!C60+'31._Humán_köt'!C60+'32._Óvoda_köt'!C60+'33._TMKK_köt'!C60+'34._Rendelő_köt'!C60</f>
        <v>1245500</v>
      </c>
      <c r="D59" s="409">
        <f>'29._Hivatal_köt'!D60+'30._TIK_köt'!D60+'31._Humán_köt'!D60+'32._Óvoda_köt'!D60+'33._TMKK_köt'!D60+'34._Rendelő_köt'!D60</f>
        <v>1253080</v>
      </c>
      <c r="E59" s="103">
        <f>'29._Hivatal_köt'!E60+'30._TIK_köt'!E60+'31._Humán_köt'!E60+'32._Óvoda_köt'!E60+'33._TMKK_köt'!E60+'34._Rendelő_köt'!E60</f>
        <v>1259417</v>
      </c>
      <c r="F59" s="103">
        <f>'29._Hivatal_köt'!F60+'30._TIK_köt'!F60+'31._Humán_köt'!F60+'32._Óvoda_köt'!F60+'33._TMKK_köt'!F60+'34._Rendelő_köt'!F60</f>
        <v>1259417</v>
      </c>
      <c r="G59" s="103">
        <f>'29._Hivatal_köt'!G60+'30._TIK_köt'!G60+'31._Humán_köt'!G60+'32._Óvoda_köt'!G60+'33._TMKK_köt'!G60+'34._Rendelő_köt'!G60</f>
        <v>1259417</v>
      </c>
      <c r="H59" s="410">
        <f t="shared" si="17"/>
        <v>0</v>
      </c>
      <c r="I59" s="635">
        <f>'29._Hivatal_köt'!I60+'30._TIK_köt'!I60+'31._Humán_köt'!I60+'32._Óvoda_köt'!I60+'33._TMKK_köt'!I60+'34._Rendelő_köt'!I60</f>
        <v>0</v>
      </c>
      <c r="J59" s="36">
        <f>'29._Hivatal_köt'!J60+'30._TIK_köt'!J60+'31._Humán_köt'!J60+'32._Óvoda_köt'!J60+'33._TMKK_köt'!J60+'34._Rendelő_köt'!J60</f>
        <v>0</v>
      </c>
      <c r="K59" s="36">
        <f>'29._Hivatal_köt'!K60+'30._TIK_köt'!K60+'31._Humán_köt'!K60+'32._Óvoda_köt'!K60+'33._TMKK_köt'!K60+'34._Rendelő_köt'!K60</f>
        <v>0</v>
      </c>
      <c r="L59" s="36" t="e">
        <f>'29._Hivatal_köt'!L60+'30._TIK_köt'!L60+'31._Humán_köt'!L60+'32._Óvoda_köt'!L60+'33._TMKK_köt'!L59+'34._Rendelő_köt'!L60</f>
        <v>#DIV/0!</v>
      </c>
    </row>
    <row r="60" spans="1:15" ht="12.2" customHeight="1" thickBot="1" x14ac:dyDescent="0.25">
      <c r="A60" s="82" t="s">
        <v>307</v>
      </c>
      <c r="B60" s="83" t="s">
        <v>234</v>
      </c>
      <c r="C60" s="90">
        <f>'29._Hivatal_köt'!C61+'30._TIK_köt'!C61+'31._Humán_köt'!C61+'32._Óvoda_köt'!C61+'33._TMKK_köt'!C61+'34._Rendelő_köt'!C61</f>
        <v>0</v>
      </c>
      <c r="D60" s="272">
        <f>'29._Hivatal_köt'!D61+'30._TIK_köt'!D61+'31._Humán_köt'!D61+'32._Óvoda_köt'!D61+'33._TMKK_köt'!D61+'34._Rendelő_köt'!D61</f>
        <v>0</v>
      </c>
      <c r="E60" s="719">
        <f>'29._Hivatal_köt'!E61+'30._TIK_köt'!E61+'31._Humán_köt'!E61+'32._Óvoda_köt'!E61+'33._TMKK_köt'!E61+'34._Rendelő_köt'!E61</f>
        <v>0</v>
      </c>
      <c r="F60" s="719">
        <f>'29._Hivatal_köt'!F61+'30._TIK_köt'!F61+'31._Humán_köt'!F61+'32._Óvoda_köt'!F61+'33._TMKK_köt'!F61+'34._Rendelő_köt'!F61</f>
        <v>0</v>
      </c>
      <c r="G60" s="719">
        <f>'29._Hivatal_köt'!G61+'30._TIK_köt'!G61+'31._Humán_köt'!G61+'32._Óvoda_köt'!G61+'33._TMKK_köt'!G61+'34._Rendelő_köt'!G61</f>
        <v>0</v>
      </c>
      <c r="H60" s="59">
        <f t="shared" si="17"/>
        <v>0</v>
      </c>
      <c r="I60" s="255">
        <f>'29._Hivatal_köt'!I61+'30._TIK_köt'!I61+'31._Humán_köt'!I61+'32._Óvoda_köt'!I61+'33._TMKK_köt'!I61+'34._Rendelő_köt'!I61</f>
        <v>0</v>
      </c>
      <c r="J60" s="59">
        <f>'29._Hivatal_köt'!J61+'30._TIK_köt'!J61+'31._Humán_köt'!J61+'32._Óvoda_köt'!J61+'33._TMKK_köt'!J61+'34._Rendelő_köt'!J61</f>
        <v>0</v>
      </c>
      <c r="K60" s="59">
        <f>'29._Hivatal_köt'!K61+'30._TIK_köt'!K61+'31._Humán_köt'!K61+'32._Óvoda_köt'!K61+'33._TMKK_köt'!K61+'34._Rendelő_köt'!K61</f>
        <v>0</v>
      </c>
      <c r="L60" s="59" t="e">
        <f>'29._Hivatal_köt'!L61+'30._TIK_köt'!L61+'31._Humán_köt'!L61+'32._Óvoda_köt'!L61+'33._TMKK_köt'!L60+'34._Rendelő_köt'!L61</f>
        <v>#DIV/0!</v>
      </c>
    </row>
    <row r="61" spans="1:15" ht="12.2" customHeight="1" thickBot="1" x14ac:dyDescent="0.25">
      <c r="A61" s="55" t="s">
        <v>13</v>
      </c>
      <c r="B61" s="56" t="s">
        <v>548</v>
      </c>
      <c r="C61" s="87">
        <f>C62+C64+C66</f>
        <v>11200000</v>
      </c>
      <c r="D61" s="125">
        <f t="shared" ref="D61:K61" si="19">D62+D64+D66</f>
        <v>38196629</v>
      </c>
      <c r="E61" s="708">
        <f t="shared" si="19"/>
        <v>55651216</v>
      </c>
      <c r="F61" s="708">
        <f t="shared" si="19"/>
        <v>57206216</v>
      </c>
      <c r="G61" s="708">
        <f t="shared" si="19"/>
        <v>0</v>
      </c>
      <c r="H61" s="50">
        <f t="shared" si="17"/>
        <v>-57206216</v>
      </c>
      <c r="I61" s="249">
        <f t="shared" si="19"/>
        <v>0</v>
      </c>
      <c r="J61" s="50">
        <f t="shared" si="19"/>
        <v>0</v>
      </c>
      <c r="K61" s="50">
        <f t="shared" si="19"/>
        <v>0</v>
      </c>
      <c r="L61" s="50" t="e">
        <f>'29._Hivatal_köt'!L62+'30._TIK_köt'!L62+'31._Humán_köt'!L62+'32._Óvoda_köt'!L62+'33._TMKK_köt'!L61+'34._Rendelő_köt'!L62</f>
        <v>#DIV/0!</v>
      </c>
    </row>
    <row r="62" spans="1:15" s="33" customFormat="1" ht="12.2" customHeight="1" x14ac:dyDescent="0.2">
      <c r="A62" s="1216" t="s">
        <v>94</v>
      </c>
      <c r="B62" s="17" t="s">
        <v>119</v>
      </c>
      <c r="C62" s="119">
        <f>'29._Hivatal_köt'!C63+'30._TIK_köt'!C63+'31._Humán_köt'!C63+'32._Óvoda_köt'!C63+'33._TMKK_köt'!C63+'34._Rendelő_köt'!C63</f>
        <v>11200000</v>
      </c>
      <c r="D62" s="271">
        <f>'29._Hivatal_köt'!D63+'30._TIK_köt'!D63+'31._Humán_köt'!D63+'32._Óvoda_köt'!D63+'33._TMKK_köt'!D63+'34._Rendelő_köt'!D63</f>
        <v>38196629</v>
      </c>
      <c r="E62" s="712">
        <f>'29._Hivatal_köt'!E63+'30._TIK_köt'!E63+'31._Humán_köt'!E63+'32._Óvoda_köt'!E63+'33._TMKK_köt'!E63+'34._Rendelő_köt'!E63</f>
        <v>55651216</v>
      </c>
      <c r="F62" s="712">
        <f>'29._Hivatal_köt'!F63+'30._TIK_köt'!F63+'31._Humán_köt'!F63+'32._Óvoda_köt'!F63+'33._TMKK_köt'!F63+'34._Rendelő_köt'!F63</f>
        <v>57206216</v>
      </c>
      <c r="G62" s="712">
        <f t="shared" ref="G62:K62" si="20">G63</f>
        <v>0</v>
      </c>
      <c r="H62" s="35">
        <f t="shared" si="17"/>
        <v>-57206216</v>
      </c>
      <c r="I62" s="253">
        <f t="shared" si="20"/>
        <v>0</v>
      </c>
      <c r="J62" s="35">
        <f t="shared" si="20"/>
        <v>0</v>
      </c>
      <c r="K62" s="35">
        <f t="shared" si="20"/>
        <v>0</v>
      </c>
      <c r="L62" s="35">
        <f>'29._Hivatal_köt'!L63+'30._TIK_köt'!L63+'31._Humán_köt'!L63+'32._Óvoda_köt'!L63+'33._TMKK_köt'!L62+'34._Rendelő_köt'!L63</f>
        <v>0</v>
      </c>
    </row>
    <row r="63" spans="1:15" s="33" customFormat="1" ht="12.2" customHeight="1" x14ac:dyDescent="0.2">
      <c r="A63" s="1216" t="s">
        <v>316</v>
      </c>
      <c r="B63" s="649" t="s">
        <v>236</v>
      </c>
      <c r="C63" s="119">
        <f>'29._Hivatal_köt'!C64+'30._TIK_köt'!C64+'31._Humán_köt'!C64+'32._Óvoda_köt'!C64+'33._TMKK_köt'!C64+'34._Rendelő_köt'!C64</f>
        <v>0</v>
      </c>
      <c r="D63" s="271">
        <f>'29._Hivatal_köt'!D64+'30._TIK_köt'!D64+'31._Humán_köt'!D64+'32._Óvoda_köt'!D64+'33._TMKK_köt'!D64+'34._Rendelő_köt'!D64</f>
        <v>0</v>
      </c>
      <c r="E63" s="712">
        <f>'29._Hivatal_köt'!E64+'30._TIK_köt'!E64+'31._Humán_köt'!E64+'32._Óvoda_köt'!E64+'33._TMKK_köt'!E64+'34._Rendelő_köt'!E64</f>
        <v>0</v>
      </c>
      <c r="F63" s="712">
        <f>'29._Hivatal_köt'!F64+'30._TIK_köt'!F64+'31._Humán_köt'!F64+'32._Óvoda_köt'!F64+'33._TMKK_köt'!F64+'34._Rendelő_köt'!F64</f>
        <v>0</v>
      </c>
      <c r="G63" s="712">
        <f>'29._Hivatal_köt'!G64+'30._TIK_köt'!G64+'31._Humán_köt'!G64+'32._Óvoda_köt'!G64+'33._TMKK_köt'!G64+'34._Rendelő_köt'!G64</f>
        <v>0</v>
      </c>
      <c r="H63" s="35">
        <f t="shared" si="17"/>
        <v>0</v>
      </c>
      <c r="I63" s="253">
        <f>'29._Hivatal_köt'!I64+'30._TIK_köt'!I64+'31._Humán_köt'!I64+'32._Óvoda_köt'!I64+'33._TMKK_köt'!I64+'34._Rendelő_köt'!I64</f>
        <v>0</v>
      </c>
      <c r="J63" s="35">
        <f>'29._Hivatal_köt'!J64+'30._TIK_köt'!J64+'31._Humán_köt'!J64+'32._Óvoda_köt'!J64+'33._TMKK_köt'!J64+'34._Rendelő_köt'!J64</f>
        <v>0</v>
      </c>
      <c r="K63" s="35">
        <f>'29._Hivatal_köt'!K64+'30._TIK_köt'!K64+'31._Humán_köt'!K64+'32._Óvoda_köt'!K64+'33._TMKK_köt'!K64+'34._Rendelő_köt'!K64</f>
        <v>0</v>
      </c>
      <c r="L63" s="35" t="e">
        <f>'29._Hivatal_köt'!L64+'30._TIK_köt'!L64+'31._Humán_köt'!L64+'32._Óvoda_köt'!L64+'33._TMKK_köt'!L63+'34._Rendelő_köt'!L64</f>
        <v>#DIV/0!</v>
      </c>
    </row>
    <row r="64" spans="1:15" ht="12.2" customHeight="1" x14ac:dyDescent="0.2">
      <c r="A64" s="1216" t="s">
        <v>95</v>
      </c>
      <c r="B64" s="415" t="s">
        <v>2</v>
      </c>
      <c r="C64" s="422">
        <f>'29._Hivatal_köt'!C65+'30._TIK_köt'!C65+'31._Humán_köt'!C65+'32._Óvoda_köt'!C65+'33._TMKK_köt'!C65+'34._Rendelő_köt'!C65</f>
        <v>0</v>
      </c>
      <c r="D64" s="409">
        <f>'29._Hivatal_köt'!D65+'30._TIK_köt'!D65+'31._Humán_köt'!D65+'32._Óvoda_köt'!D65+'33._TMKK_köt'!D65+'34._Rendelő_köt'!D65</f>
        <v>0</v>
      </c>
      <c r="E64" s="103">
        <f>'29._Hivatal_köt'!E65+'30._TIK_köt'!E65+'31._Humán_köt'!E65+'32._Óvoda_köt'!E65+'33._TMKK_köt'!E65+'34._Rendelő_köt'!E65</f>
        <v>0</v>
      </c>
      <c r="F64" s="103">
        <f t="shared" ref="F64:K64" si="21">F65</f>
        <v>0</v>
      </c>
      <c r="G64" s="103">
        <f t="shared" si="21"/>
        <v>0</v>
      </c>
      <c r="H64" s="410">
        <f t="shared" si="17"/>
        <v>0</v>
      </c>
      <c r="I64" s="635">
        <f t="shared" si="21"/>
        <v>0</v>
      </c>
      <c r="J64" s="36">
        <f t="shared" si="21"/>
        <v>0</v>
      </c>
      <c r="K64" s="36">
        <f t="shared" si="21"/>
        <v>0</v>
      </c>
      <c r="L64" s="36" t="e">
        <f>'29._Hivatal_köt'!L65+'30._TIK_köt'!L65+'31._Humán_köt'!L65+'32._Óvoda_köt'!L65+'33._TMKK_köt'!L64+'34._Rendelő_köt'!L65</f>
        <v>#DIV/0!</v>
      </c>
    </row>
    <row r="65" spans="1:15" ht="12.2" customHeight="1" x14ac:dyDescent="0.2">
      <c r="A65" s="1216" t="s">
        <v>342</v>
      </c>
      <c r="B65" s="650" t="s">
        <v>237</v>
      </c>
      <c r="C65" s="422">
        <f>'29._Hivatal_köt'!C66+'30._TIK_köt'!C66+'31._Humán_köt'!C66+'32._Óvoda_köt'!C66+'33._TMKK_köt'!C66+'34._Rendelő_köt'!C66</f>
        <v>0</v>
      </c>
      <c r="D65" s="409">
        <f>'29._Hivatal_köt'!D66+'30._TIK_köt'!D66+'31._Humán_köt'!D66+'32._Óvoda_köt'!D66+'33._TMKK_köt'!D66+'34._Rendelő_köt'!D66</f>
        <v>0</v>
      </c>
      <c r="E65" s="103">
        <f>'29._Hivatal_köt'!E66+'30._TIK_köt'!E66+'31._Humán_köt'!E66+'32._Óvoda_köt'!E66+'33._TMKK_köt'!E66+'34._Rendelő_köt'!E66</f>
        <v>0</v>
      </c>
      <c r="F65" s="103">
        <f>'29._Hivatal_köt'!F66+'30._TIK_köt'!F66+'31._Humán_köt'!F66+'32._Óvoda_köt'!F66+'33._TMKK_köt'!F66+'34._Rendelő_köt'!F66</f>
        <v>0</v>
      </c>
      <c r="G65" s="103">
        <f>'29._Hivatal_köt'!G66+'30._TIK_köt'!G66+'31._Humán_köt'!G66+'32._Óvoda_köt'!G66+'33._TMKK_köt'!G66+'34._Rendelő_köt'!G66</f>
        <v>0</v>
      </c>
      <c r="H65" s="410">
        <f t="shared" si="17"/>
        <v>0</v>
      </c>
      <c r="I65" s="635">
        <f>'29._Hivatal_köt'!I66+'30._TIK_köt'!I66+'31._Humán_köt'!I66+'32._Óvoda_köt'!I66+'33._TMKK_köt'!I66+'34._Rendelő_köt'!I66</f>
        <v>0</v>
      </c>
      <c r="J65" s="36">
        <f>'29._Hivatal_köt'!J66+'30._TIK_köt'!J66+'31._Humán_köt'!J66+'32._Óvoda_köt'!J66+'33._TMKK_köt'!J66+'34._Rendelő_köt'!J66</f>
        <v>0</v>
      </c>
      <c r="K65" s="36">
        <f>'29._Hivatal_köt'!K66+'30._TIK_köt'!K66+'31._Humán_köt'!K66+'32._Óvoda_köt'!K66+'33._TMKK_köt'!K66+'34._Rendelő_köt'!K66</f>
        <v>0</v>
      </c>
      <c r="L65" s="36" t="e">
        <f>'29._Hivatal_köt'!L66+'30._TIK_köt'!L66+'31._Humán_köt'!L66+'32._Óvoda_köt'!L66+'33._TMKK_köt'!L65+'34._Rendelő_köt'!L66</f>
        <v>#DIV/0!</v>
      </c>
    </row>
    <row r="66" spans="1:15" ht="12.2" customHeight="1" x14ac:dyDescent="0.2">
      <c r="A66" s="1216" t="s">
        <v>96</v>
      </c>
      <c r="B66" s="17" t="s">
        <v>175</v>
      </c>
      <c r="C66" s="422">
        <f>C67+C68</f>
        <v>0</v>
      </c>
      <c r="D66" s="409">
        <f>'29._Hivatal_köt'!D67+'30._TIK_köt'!D67+'31._Humán_köt'!D67+'32._Óvoda_köt'!D67+'33._TMKK_köt'!D67+'34._Rendelő_köt'!D67</f>
        <v>0</v>
      </c>
      <c r="E66" s="103">
        <f>'29._Hivatal_köt'!E67+'30._TIK_köt'!E67+'31._Humán_köt'!E67+'32._Óvoda_köt'!E67+'33._TMKK_köt'!E67+'34._Rendelő_köt'!E67</f>
        <v>0</v>
      </c>
      <c r="F66" s="103">
        <f t="shared" ref="F66:K66" si="22">F67+F68</f>
        <v>0</v>
      </c>
      <c r="G66" s="103">
        <f t="shared" si="22"/>
        <v>0</v>
      </c>
      <c r="H66" s="410">
        <f t="shared" si="17"/>
        <v>0</v>
      </c>
      <c r="I66" s="635">
        <f t="shared" si="22"/>
        <v>0</v>
      </c>
      <c r="J66" s="36">
        <f t="shared" si="22"/>
        <v>0</v>
      </c>
      <c r="K66" s="36">
        <f t="shared" si="22"/>
        <v>0</v>
      </c>
      <c r="L66" s="36" t="e">
        <f>'29._Hivatal_köt'!L67+'30._TIK_köt'!L67+'31._Humán_köt'!L67+'32._Óvoda_köt'!L67+'33._TMKK_köt'!L66+'34._Rendelő_köt'!L67</f>
        <v>#DIV/0!</v>
      </c>
    </row>
    <row r="67" spans="1:15" ht="12.2" customHeight="1" x14ac:dyDescent="0.2">
      <c r="A67" s="1216" t="s">
        <v>317</v>
      </c>
      <c r="B67" s="648" t="s">
        <v>239</v>
      </c>
      <c r="C67" s="422">
        <f>'29._Hivatal_köt'!C68+'30._TIK_köt'!C68+'31._Humán_köt'!C68+'32._Óvoda_köt'!C68+'33._TMKK_köt'!C68+'34._Rendelő_köt'!C68</f>
        <v>0</v>
      </c>
      <c r="D67" s="409">
        <f>'29._Hivatal_köt'!D68+'30._TIK_köt'!D68+'31._Humán_köt'!D68+'32._Óvoda_köt'!D68+'33._TMKK_köt'!D68+'34._Rendelő_köt'!D68</f>
        <v>0</v>
      </c>
      <c r="E67" s="103">
        <f>'29._Hivatal_köt'!E68+'30._TIK_köt'!E68+'31._Humán_köt'!E68+'32._Óvoda_köt'!E68+'33._TMKK_köt'!E68+'34._Rendelő_köt'!E68</f>
        <v>0</v>
      </c>
      <c r="F67" s="103">
        <f>'29._Hivatal_köt'!F68+'30._TIK_köt'!F68+'31._Humán_köt'!F68+'32._Óvoda_köt'!F68+'33._TMKK_köt'!F68+'34._Rendelő_köt'!F68</f>
        <v>0</v>
      </c>
      <c r="G67" s="103">
        <f>'29._Hivatal_köt'!G68+'30._TIK_köt'!G68+'31._Humán_köt'!G68+'32._Óvoda_köt'!G68+'33._TMKK_köt'!G68+'34._Rendelő_köt'!G68</f>
        <v>0</v>
      </c>
      <c r="H67" s="410">
        <f t="shared" si="17"/>
        <v>0</v>
      </c>
      <c r="I67" s="635">
        <f>'29._Hivatal_köt'!I68+'30._TIK_köt'!I68+'31._Humán_köt'!I68+'32._Óvoda_köt'!I68+'33._TMKK_köt'!I68+'34._Rendelő_köt'!I68</f>
        <v>0</v>
      </c>
      <c r="J67" s="36">
        <f>'29._Hivatal_köt'!J68+'30._TIK_köt'!J68+'31._Humán_köt'!J68+'32._Óvoda_köt'!J68+'33._TMKK_köt'!J68+'34._Rendelő_köt'!J68</f>
        <v>0</v>
      </c>
      <c r="K67" s="36">
        <f>'29._Hivatal_köt'!K68+'30._TIK_köt'!K68+'31._Humán_köt'!K68+'32._Óvoda_köt'!K68+'33._TMKK_köt'!K68+'34._Rendelő_köt'!K68</f>
        <v>0</v>
      </c>
      <c r="L67" s="36" t="e">
        <f>'29._Hivatal_köt'!L68+'30._TIK_köt'!L68+'31._Humán_köt'!L68+'32._Óvoda_köt'!L68+'33._TMKK_köt'!L67+'34._Rendelő_köt'!L68</f>
        <v>#DIV/0!</v>
      </c>
    </row>
    <row r="68" spans="1:15" ht="12.2" customHeight="1" thickBot="1" x14ac:dyDescent="0.25">
      <c r="A68" s="1216" t="s">
        <v>318</v>
      </c>
      <c r="B68" s="648" t="s">
        <v>238</v>
      </c>
      <c r="C68" s="422">
        <f>'29._Hivatal_köt'!C69+'30._TIK_köt'!C69+'31._Humán_köt'!C69+'32._Óvoda_köt'!C69+'33._TMKK_köt'!C69+'34._Rendelő_köt'!C69</f>
        <v>0</v>
      </c>
      <c r="D68" s="409">
        <f>'29._Hivatal_köt'!D69+'30._TIK_köt'!D69+'31._Humán_köt'!D69+'32._Óvoda_köt'!D69+'33._TMKK_köt'!D69+'34._Rendelő_köt'!D69</f>
        <v>0</v>
      </c>
      <c r="E68" s="103">
        <f>'29._Hivatal_köt'!E69+'30._TIK_köt'!E69+'31._Humán_köt'!E69+'32._Óvoda_köt'!E69+'33._TMKK_köt'!E69+'34._Rendelő_köt'!E69</f>
        <v>0</v>
      </c>
      <c r="F68" s="103">
        <f>'29._Hivatal_köt'!F69+'30._TIK_köt'!F69+'31._Humán_köt'!F69+'32._Óvoda_köt'!F69+'33._TMKK_köt'!F69+'34._Rendelő_köt'!F69</f>
        <v>0</v>
      </c>
      <c r="G68" s="103">
        <f>'29._Hivatal_köt'!G69+'30._TIK_köt'!G69+'31._Humán_köt'!G69+'32._Óvoda_köt'!G69+'33._TMKK_köt'!G69+'34._Rendelő_köt'!G69</f>
        <v>0</v>
      </c>
      <c r="H68" s="410">
        <f t="shared" si="17"/>
        <v>0</v>
      </c>
      <c r="I68" s="635">
        <f>'29._Hivatal_köt'!I69+'30._TIK_köt'!I69+'31._Humán_köt'!I69+'32._Óvoda_köt'!I69+'33._TMKK_köt'!I69+'34._Rendelő_köt'!I69</f>
        <v>0</v>
      </c>
      <c r="J68" s="36">
        <f>'29._Hivatal_köt'!J69+'30._TIK_köt'!J69+'31._Humán_köt'!J69+'32._Óvoda_köt'!J69+'33._TMKK_köt'!J69+'34._Rendelő_köt'!J69</f>
        <v>0</v>
      </c>
      <c r="K68" s="36">
        <f>'29._Hivatal_köt'!K69+'30._TIK_köt'!K69+'31._Humán_köt'!K69+'32._Óvoda_köt'!K69+'33._TMKK_köt'!K69+'34._Rendelő_köt'!K69</f>
        <v>0</v>
      </c>
      <c r="L68" s="36" t="e">
        <f>'29._Hivatal_köt'!L69+'30._TIK_köt'!L69+'31._Humán_köt'!L69+'32._Óvoda_köt'!L69+'33._TMKK_köt'!L68+'34._Rendelő_köt'!L69</f>
        <v>#DIV/0!</v>
      </c>
      <c r="O68" s="25" t="s">
        <v>385</v>
      </c>
    </row>
    <row r="69" spans="1:15" ht="15" customHeight="1" thickBot="1" x14ac:dyDescent="0.25">
      <c r="A69" s="55" t="s">
        <v>14</v>
      </c>
      <c r="B69" s="65" t="s">
        <v>176</v>
      </c>
      <c r="C69" s="133">
        <f>'29._Hivatal_köt'!C70+'30._TIK_köt'!C70+'31._Humán_köt'!C70+'32._Óvoda_köt'!C70+'33._TMKK_köt'!C70+'34._Rendelő_köt'!C70</f>
        <v>2341860423</v>
      </c>
      <c r="D69" s="132">
        <f>'29._Hivatal_köt'!D70+'30._TIK_köt'!D70+'31._Humán_köt'!D70+'32._Óvoda_köt'!D70+'33._TMKK_köt'!D70+'34._Rendelő_köt'!D70</f>
        <v>2466280240</v>
      </c>
      <c r="E69" s="718">
        <f>'29._Hivatal_köt'!E70+'30._TIK_köt'!E70+'31._Humán_köt'!E70+'32._Óvoda_köt'!E70+'33._TMKK_köt'!E70+'34._Rendelő_köt'!E70</f>
        <v>2903375214</v>
      </c>
      <c r="F69" s="718">
        <f>'29._Hivatal_köt'!F70+'30._TIK_köt'!F70+'31._Humán_köt'!F70+'32._Óvoda_köt'!F70+'33._TMKK_köt'!F70+'34._Rendelő_köt'!F70</f>
        <v>2993606207</v>
      </c>
      <c r="G69" s="718">
        <f>'29._Hivatal_köt'!G70+'30._TIK_köt'!G70+'31._Humán_köt'!G70+'32._Óvoda_köt'!G70+'33._TMKK_köt'!G70+'34._Rendelő_köt'!G70</f>
        <v>2950705894</v>
      </c>
      <c r="H69" s="66">
        <f t="shared" si="17"/>
        <v>-42900313</v>
      </c>
      <c r="I69" s="250">
        <f>'29._Hivatal_köt'!I70+'30._TIK_köt'!I70+'31._Humán_köt'!I70+'32._Óvoda_köt'!I70+'33._TMKK_köt'!I70+'34._Rendelő_köt'!I70</f>
        <v>0</v>
      </c>
      <c r="J69" s="66">
        <f>'29._Hivatal_köt'!J70+'30._TIK_köt'!J70+'31._Humán_köt'!J70+'32._Óvoda_köt'!J70+'33._TMKK_köt'!J70+'34._Rendelő_köt'!J70</f>
        <v>0</v>
      </c>
      <c r="K69" s="66">
        <f>'29._Hivatal_köt'!K70+'30._TIK_köt'!K70+'31._Humán_köt'!K70+'32._Óvoda_köt'!K70+'33._TMKK_köt'!K70+'34._Rendelő_köt'!K70</f>
        <v>0</v>
      </c>
      <c r="L69" s="66" t="e">
        <f>'29._Hivatal_köt'!L70+'30._TIK_köt'!L70+'31._Humán_köt'!L70+'32._Óvoda_köt'!L70+'33._TMKK_köt'!L69+'34._Rendelő_köt'!L70</f>
        <v>#DIV/0!</v>
      </c>
    </row>
    <row r="70" spans="1:15" ht="13.5" thickBot="1" x14ac:dyDescent="0.25">
      <c r="C70" s="27"/>
      <c r="D70" s="27"/>
      <c r="E70" s="27"/>
      <c r="F70" s="27"/>
      <c r="G70" s="27"/>
      <c r="H70" s="27"/>
      <c r="I70" s="27"/>
      <c r="J70" s="27"/>
      <c r="K70" s="27"/>
      <c r="L70" s="27"/>
    </row>
    <row r="71" spans="1:15" ht="15" customHeight="1" thickBot="1" x14ac:dyDescent="0.25">
      <c r="A71" s="67" t="s">
        <v>292</v>
      </c>
      <c r="B71" s="68"/>
      <c r="C71" s="135">
        <f>'29._Hivatal_köt'!C72+'30._TIK_köt'!C72+'31._Humán_köt'!C72+'32._Óvoda_köt'!C72+'33._TMKK_köt'!C72+'34._Rendelő_köt'!C72</f>
        <v>296</v>
      </c>
      <c r="D71" s="765">
        <f>'29._Hivatal_köt'!D72+'30._TIK_köt'!D72+'31._Humán_köt'!D72+'32._Óvoda_köt'!D72+'33._TMKK_köt'!D72+'34._Rendelő_köt'!D72</f>
        <v>324</v>
      </c>
      <c r="E71" s="647">
        <f>'29._Hivatal_köt'!E72+'30._TIK_köt'!E72+'31._Humán_köt'!E72+'32._Óvoda_köt'!E72+'33._TMKK_köt'!E72+'34._Rendelő_köt'!E72</f>
        <v>315</v>
      </c>
      <c r="F71" s="647">
        <f>'29._Hivatal_köt'!F72+'30._TIK_köt'!F72+'31._Humán_köt'!F72+'32._Óvoda_köt'!F72+'33._TMKK_köt'!F72+'34._Rendelő_köt'!F72</f>
        <v>314</v>
      </c>
      <c r="G71" s="647">
        <f>'29._Hivatal_köt'!G72+'30._TIK_köt'!G72+'31._Humán_köt'!G72+'32._Óvoda_köt'!G72+'33._TMKK_köt'!G72+'34._Rendelő_köt'!G72</f>
        <v>314</v>
      </c>
      <c r="H71" s="246">
        <f t="shared" si="17"/>
        <v>0</v>
      </c>
      <c r="I71" s="246" t="e">
        <f>'29._Hivatal_köt'!I72+'30._TIK_köt'!I72+'31._Humán_köt'!I72+'32._Óvoda_köt'!I72+'33._TMKK_köt'!I72+'34._Rendelő_köt'!I72</f>
        <v>#REF!</v>
      </c>
      <c r="J71" s="246" t="e">
        <f>'29._Hivatal_köt'!J72+'30._TIK_köt'!J72+'31._Humán_köt'!J72+'32._Óvoda_köt'!J72+'33._TMKK_köt'!J72+'34._Rendelő_köt'!J72</f>
        <v>#REF!</v>
      </c>
      <c r="K71" s="246" t="e">
        <f>'29._Hivatal_köt'!K72+'30._TIK_köt'!K72+'31._Humán_köt'!K72+'32._Óvoda_köt'!K72+'33._TMKK_köt'!K72+'34._Rendelő_köt'!K72</f>
        <v>#REF!</v>
      </c>
      <c r="L71" s="246">
        <f>'29._Hivatal_köt'!L72+'30._TIK_köt'!L72+'31._Humán_köt'!L72+'32._Óvoda_köt'!L72+'33._TMKK_köt'!L71+'34._Rendelő_köt'!L72</f>
        <v>0</v>
      </c>
    </row>
    <row r="72" spans="1:15" ht="14.25" hidden="1" customHeight="1" thickBot="1" x14ac:dyDescent="0.25">
      <c r="A72" s="67" t="s">
        <v>291</v>
      </c>
      <c r="B72" s="68"/>
      <c r="C72" s="735" t="e">
        <f>'29._Hivatal_köt'!C73+'30._TIK_köt'!C73+'31._Humán_köt'!C73+'32._Óvoda_köt'!C73+'33._TMKK_köt'!#REF!+'34._Rendelő_köt'!#REF!</f>
        <v>#REF!</v>
      </c>
      <c r="D72" s="769" t="e">
        <f>'29._Hivatal_köt'!D73+'30._TIK_köt'!D73+'31._Humán_köt'!D73+'32._Óvoda_köt'!D73+'33._TMKK_köt'!#REF!+'34._Rendelő_köt'!#REF!</f>
        <v>#REF!</v>
      </c>
      <c r="E72" s="733" t="e">
        <f>'29._Hivatal_köt'!E73+'30._TIK_köt'!E73+'31._Humán_köt'!E73+'32._Óvoda_köt'!E73+'33._TMKK_köt'!#REF!+'34._Rendelő_köt'!#REF!</f>
        <v>#REF!</v>
      </c>
      <c r="F72" s="733" t="e">
        <f>'29._Hivatal_köt'!F73+'30._TIK_köt'!F73+'31._Humán_köt'!F73+'32._Óvoda_köt'!F73+'33._TMKK_köt'!#REF!+'34._Rendelő_köt'!#REF!</f>
        <v>#REF!</v>
      </c>
      <c r="G72" s="733" t="e">
        <f>'29._Hivatal_köt'!G73+'30._TIK_köt'!G73+'31._Humán_köt'!G73+'32._Óvoda_köt'!G73+'33._TMKK_köt'!#REF!+'34._Rendelő_köt'!#REF!</f>
        <v>#REF!</v>
      </c>
      <c r="H72" s="735" t="e">
        <f t="shared" ref="H72" si="23">+D72-C72</f>
        <v>#REF!</v>
      </c>
      <c r="I72" s="246" t="e">
        <f>'29._Hivatal_köt'!I73+'30._TIK_köt'!I73+'31._Humán_köt'!I73+'32._Óvoda_köt'!I73+'33._TMKK_köt'!#REF!+'34._Rendelő_köt'!#REF!</f>
        <v>#REF!</v>
      </c>
      <c r="J72" s="246" t="e">
        <f>'29._Hivatal_köt'!J73+'30._TIK_köt'!J73+'31._Humán_köt'!J73+'32._Óvoda_köt'!J73+'33._TMKK_köt'!#REF!+'34._Rendelő_köt'!#REF!</f>
        <v>#REF!</v>
      </c>
      <c r="K72" s="246" t="e">
        <f>'29._Hivatal_köt'!K73+'30._TIK_köt'!K73+'31._Humán_köt'!K73+'32._Óvoda_köt'!K73+'33._TMKK_köt'!#REF!+'34._Rendelő_köt'!#REF!</f>
        <v>#REF!</v>
      </c>
      <c r="L72" s="246" t="e">
        <f>'29._Hivatal_köt'!L73+'30._TIK_köt'!L73+'31._Humán_köt'!L73+'32._Óvoda_köt'!L73+'33._TMKK_köt'!L72+'34._Rendelő_köt'!#REF!</f>
        <v>#DIV/0!</v>
      </c>
    </row>
    <row r="73" spans="1:15" x14ac:dyDescent="0.2">
      <c r="H73" s="225" t="s">
        <v>385</v>
      </c>
    </row>
  </sheetData>
  <mergeCells count="7">
    <mergeCell ref="A9:H9"/>
    <mergeCell ref="A50:H50"/>
    <mergeCell ref="A1:H1"/>
    <mergeCell ref="A2:H2"/>
    <mergeCell ref="C4:H4"/>
    <mergeCell ref="C5:H5"/>
    <mergeCell ref="A6:H6"/>
  </mergeCells>
  <printOptions horizontalCentered="1" verticalCentered="1"/>
  <pageMargins left="0.39370078740157483" right="0.39370078740157483" top="0.39370078740157483" bottom="0.35433070866141736" header="0.31496062992125984" footer="0.31496062992125984"/>
  <pageSetup paperSize="9" scale="74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P73"/>
  <sheetViews>
    <sheetView view="pageBreakPreview" zoomScale="112" zoomScaleNormal="106" zoomScaleSheetLayoutView="112" workbookViewId="0">
      <selection activeCell="A2" sqref="A2:H2"/>
    </sheetView>
  </sheetViews>
  <sheetFormatPr defaultRowHeight="12.75" x14ac:dyDescent="0.2"/>
  <cols>
    <col min="1" max="1" width="13.83203125" style="1167" customWidth="1"/>
    <col min="2" max="2" width="64.6640625" style="25" customWidth="1"/>
    <col min="3" max="3" width="14.6640625" style="25" customWidth="1"/>
    <col min="4" max="4" width="15.83203125" style="25" hidden="1" customWidth="1"/>
    <col min="5" max="5" width="14.1640625" style="25" hidden="1" customWidth="1"/>
    <col min="6" max="6" width="14.33203125" style="25" customWidth="1"/>
    <col min="7" max="7" width="16" style="25" customWidth="1"/>
    <col min="8" max="8" width="14.33203125" style="25" customWidth="1"/>
    <col min="9" max="9" width="24.1640625" style="25" hidden="1" customWidth="1"/>
    <col min="10" max="10" width="21.6640625" style="25" hidden="1" customWidth="1"/>
    <col min="11" max="12" width="17" style="25" hidden="1" customWidth="1"/>
    <col min="13" max="19" width="9.33203125" style="25" customWidth="1"/>
    <col min="20" max="260" width="9.33203125" style="25"/>
    <col min="261" max="261" width="13.83203125" style="25" customWidth="1"/>
    <col min="262" max="262" width="79.1640625" style="25" customWidth="1"/>
    <col min="263" max="263" width="21.6640625" style="25" customWidth="1"/>
    <col min="264" max="516" width="9.33203125" style="25"/>
    <col min="517" max="517" width="13.83203125" style="25" customWidth="1"/>
    <col min="518" max="518" width="79.1640625" style="25" customWidth="1"/>
    <col min="519" max="519" width="21.6640625" style="25" customWidth="1"/>
    <col min="520" max="772" width="9.33203125" style="25"/>
    <col min="773" max="773" width="13.83203125" style="25" customWidth="1"/>
    <col min="774" max="774" width="79.1640625" style="25" customWidth="1"/>
    <col min="775" max="775" width="21.6640625" style="25" customWidth="1"/>
    <col min="776" max="1028" width="9.33203125" style="25"/>
    <col min="1029" max="1029" width="13.83203125" style="25" customWidth="1"/>
    <col min="1030" max="1030" width="79.1640625" style="25" customWidth="1"/>
    <col min="1031" max="1031" width="21.6640625" style="25" customWidth="1"/>
    <col min="1032" max="1284" width="9.33203125" style="25"/>
    <col min="1285" max="1285" width="13.83203125" style="25" customWidth="1"/>
    <col min="1286" max="1286" width="79.1640625" style="25" customWidth="1"/>
    <col min="1287" max="1287" width="21.6640625" style="25" customWidth="1"/>
    <col min="1288" max="1540" width="9.33203125" style="25"/>
    <col min="1541" max="1541" width="13.83203125" style="25" customWidth="1"/>
    <col min="1542" max="1542" width="79.1640625" style="25" customWidth="1"/>
    <col min="1543" max="1543" width="21.6640625" style="25" customWidth="1"/>
    <col min="1544" max="1796" width="9.33203125" style="25"/>
    <col min="1797" max="1797" width="13.83203125" style="25" customWidth="1"/>
    <col min="1798" max="1798" width="79.1640625" style="25" customWidth="1"/>
    <col min="1799" max="1799" width="21.6640625" style="25" customWidth="1"/>
    <col min="1800" max="2052" width="9.33203125" style="25"/>
    <col min="2053" max="2053" width="13.83203125" style="25" customWidth="1"/>
    <col min="2054" max="2054" width="79.1640625" style="25" customWidth="1"/>
    <col min="2055" max="2055" width="21.6640625" style="25" customWidth="1"/>
    <col min="2056" max="2308" width="9.33203125" style="25"/>
    <col min="2309" max="2309" width="13.83203125" style="25" customWidth="1"/>
    <col min="2310" max="2310" width="79.1640625" style="25" customWidth="1"/>
    <col min="2311" max="2311" width="21.6640625" style="25" customWidth="1"/>
    <col min="2312" max="2564" width="9.33203125" style="25"/>
    <col min="2565" max="2565" width="13.83203125" style="25" customWidth="1"/>
    <col min="2566" max="2566" width="79.1640625" style="25" customWidth="1"/>
    <col min="2567" max="2567" width="21.6640625" style="25" customWidth="1"/>
    <col min="2568" max="2820" width="9.33203125" style="25"/>
    <col min="2821" max="2821" width="13.83203125" style="25" customWidth="1"/>
    <col min="2822" max="2822" width="79.1640625" style="25" customWidth="1"/>
    <col min="2823" max="2823" width="21.6640625" style="25" customWidth="1"/>
    <col min="2824" max="3076" width="9.33203125" style="25"/>
    <col min="3077" max="3077" width="13.83203125" style="25" customWidth="1"/>
    <col min="3078" max="3078" width="79.1640625" style="25" customWidth="1"/>
    <col min="3079" max="3079" width="21.6640625" style="25" customWidth="1"/>
    <col min="3080" max="3332" width="9.33203125" style="25"/>
    <col min="3333" max="3333" width="13.83203125" style="25" customWidth="1"/>
    <col min="3334" max="3334" width="79.1640625" style="25" customWidth="1"/>
    <col min="3335" max="3335" width="21.6640625" style="25" customWidth="1"/>
    <col min="3336" max="3588" width="9.33203125" style="25"/>
    <col min="3589" max="3589" width="13.83203125" style="25" customWidth="1"/>
    <col min="3590" max="3590" width="79.1640625" style="25" customWidth="1"/>
    <col min="3591" max="3591" width="21.6640625" style="25" customWidth="1"/>
    <col min="3592" max="3844" width="9.33203125" style="25"/>
    <col min="3845" max="3845" width="13.83203125" style="25" customWidth="1"/>
    <col min="3846" max="3846" width="79.1640625" style="25" customWidth="1"/>
    <col min="3847" max="3847" width="21.6640625" style="25" customWidth="1"/>
    <col min="3848" max="4100" width="9.33203125" style="25"/>
    <col min="4101" max="4101" width="13.83203125" style="25" customWidth="1"/>
    <col min="4102" max="4102" width="79.1640625" style="25" customWidth="1"/>
    <col min="4103" max="4103" width="21.6640625" style="25" customWidth="1"/>
    <col min="4104" max="4356" width="9.33203125" style="25"/>
    <col min="4357" max="4357" width="13.83203125" style="25" customWidth="1"/>
    <col min="4358" max="4358" width="79.1640625" style="25" customWidth="1"/>
    <col min="4359" max="4359" width="21.6640625" style="25" customWidth="1"/>
    <col min="4360" max="4612" width="9.33203125" style="25"/>
    <col min="4613" max="4613" width="13.83203125" style="25" customWidth="1"/>
    <col min="4614" max="4614" width="79.1640625" style="25" customWidth="1"/>
    <col min="4615" max="4615" width="21.6640625" style="25" customWidth="1"/>
    <col min="4616" max="4868" width="9.33203125" style="25"/>
    <col min="4869" max="4869" width="13.83203125" style="25" customWidth="1"/>
    <col min="4870" max="4870" width="79.1640625" style="25" customWidth="1"/>
    <col min="4871" max="4871" width="21.6640625" style="25" customWidth="1"/>
    <col min="4872" max="5124" width="9.33203125" style="25"/>
    <col min="5125" max="5125" width="13.83203125" style="25" customWidth="1"/>
    <col min="5126" max="5126" width="79.1640625" style="25" customWidth="1"/>
    <col min="5127" max="5127" width="21.6640625" style="25" customWidth="1"/>
    <col min="5128" max="5380" width="9.33203125" style="25"/>
    <col min="5381" max="5381" width="13.83203125" style="25" customWidth="1"/>
    <col min="5382" max="5382" width="79.1640625" style="25" customWidth="1"/>
    <col min="5383" max="5383" width="21.6640625" style="25" customWidth="1"/>
    <col min="5384" max="5636" width="9.33203125" style="25"/>
    <col min="5637" max="5637" width="13.83203125" style="25" customWidth="1"/>
    <col min="5638" max="5638" width="79.1640625" style="25" customWidth="1"/>
    <col min="5639" max="5639" width="21.6640625" style="25" customWidth="1"/>
    <col min="5640" max="5892" width="9.33203125" style="25"/>
    <col min="5893" max="5893" width="13.83203125" style="25" customWidth="1"/>
    <col min="5894" max="5894" width="79.1640625" style="25" customWidth="1"/>
    <col min="5895" max="5895" width="21.6640625" style="25" customWidth="1"/>
    <col min="5896" max="6148" width="9.33203125" style="25"/>
    <col min="6149" max="6149" width="13.83203125" style="25" customWidth="1"/>
    <col min="6150" max="6150" width="79.1640625" style="25" customWidth="1"/>
    <col min="6151" max="6151" width="21.6640625" style="25" customWidth="1"/>
    <col min="6152" max="6404" width="9.33203125" style="25"/>
    <col min="6405" max="6405" width="13.83203125" style="25" customWidth="1"/>
    <col min="6406" max="6406" width="79.1640625" style="25" customWidth="1"/>
    <col min="6407" max="6407" width="21.6640625" style="25" customWidth="1"/>
    <col min="6408" max="6660" width="9.33203125" style="25"/>
    <col min="6661" max="6661" width="13.83203125" style="25" customWidth="1"/>
    <col min="6662" max="6662" width="79.1640625" style="25" customWidth="1"/>
    <col min="6663" max="6663" width="21.6640625" style="25" customWidth="1"/>
    <col min="6664" max="6916" width="9.33203125" style="25"/>
    <col min="6917" max="6917" width="13.83203125" style="25" customWidth="1"/>
    <col min="6918" max="6918" width="79.1640625" style="25" customWidth="1"/>
    <col min="6919" max="6919" width="21.6640625" style="25" customWidth="1"/>
    <col min="6920" max="7172" width="9.33203125" style="25"/>
    <col min="7173" max="7173" width="13.83203125" style="25" customWidth="1"/>
    <col min="7174" max="7174" width="79.1640625" style="25" customWidth="1"/>
    <col min="7175" max="7175" width="21.6640625" style="25" customWidth="1"/>
    <col min="7176" max="7428" width="9.33203125" style="25"/>
    <col min="7429" max="7429" width="13.83203125" style="25" customWidth="1"/>
    <col min="7430" max="7430" width="79.1640625" style="25" customWidth="1"/>
    <col min="7431" max="7431" width="21.6640625" style="25" customWidth="1"/>
    <col min="7432" max="7684" width="9.33203125" style="25"/>
    <col min="7685" max="7685" width="13.83203125" style="25" customWidth="1"/>
    <col min="7686" max="7686" width="79.1640625" style="25" customWidth="1"/>
    <col min="7687" max="7687" width="21.6640625" style="25" customWidth="1"/>
    <col min="7688" max="7940" width="9.33203125" style="25"/>
    <col min="7941" max="7941" width="13.83203125" style="25" customWidth="1"/>
    <col min="7942" max="7942" width="79.1640625" style="25" customWidth="1"/>
    <col min="7943" max="7943" width="21.6640625" style="25" customWidth="1"/>
    <col min="7944" max="8196" width="9.33203125" style="25"/>
    <col min="8197" max="8197" width="13.83203125" style="25" customWidth="1"/>
    <col min="8198" max="8198" width="79.1640625" style="25" customWidth="1"/>
    <col min="8199" max="8199" width="21.6640625" style="25" customWidth="1"/>
    <col min="8200" max="8452" width="9.33203125" style="25"/>
    <col min="8453" max="8453" width="13.83203125" style="25" customWidth="1"/>
    <col min="8454" max="8454" width="79.1640625" style="25" customWidth="1"/>
    <col min="8455" max="8455" width="21.6640625" style="25" customWidth="1"/>
    <col min="8456" max="8708" width="9.33203125" style="25"/>
    <col min="8709" max="8709" width="13.83203125" style="25" customWidth="1"/>
    <col min="8710" max="8710" width="79.1640625" style="25" customWidth="1"/>
    <col min="8711" max="8711" width="21.6640625" style="25" customWidth="1"/>
    <col min="8712" max="8964" width="9.33203125" style="25"/>
    <col min="8965" max="8965" width="13.83203125" style="25" customWidth="1"/>
    <col min="8966" max="8966" width="79.1640625" style="25" customWidth="1"/>
    <col min="8967" max="8967" width="21.6640625" style="25" customWidth="1"/>
    <col min="8968" max="9220" width="9.33203125" style="25"/>
    <col min="9221" max="9221" width="13.83203125" style="25" customWidth="1"/>
    <col min="9222" max="9222" width="79.1640625" style="25" customWidth="1"/>
    <col min="9223" max="9223" width="21.6640625" style="25" customWidth="1"/>
    <col min="9224" max="9476" width="9.33203125" style="25"/>
    <col min="9477" max="9477" width="13.83203125" style="25" customWidth="1"/>
    <col min="9478" max="9478" width="79.1640625" style="25" customWidth="1"/>
    <col min="9479" max="9479" width="21.6640625" style="25" customWidth="1"/>
    <col min="9480" max="9732" width="9.33203125" style="25"/>
    <col min="9733" max="9733" width="13.83203125" style="25" customWidth="1"/>
    <col min="9734" max="9734" width="79.1640625" style="25" customWidth="1"/>
    <col min="9735" max="9735" width="21.6640625" style="25" customWidth="1"/>
    <col min="9736" max="9988" width="9.33203125" style="25"/>
    <col min="9989" max="9989" width="13.83203125" style="25" customWidth="1"/>
    <col min="9990" max="9990" width="79.1640625" style="25" customWidth="1"/>
    <col min="9991" max="9991" width="21.6640625" style="25" customWidth="1"/>
    <col min="9992" max="10244" width="9.33203125" style="25"/>
    <col min="10245" max="10245" width="13.83203125" style="25" customWidth="1"/>
    <col min="10246" max="10246" width="79.1640625" style="25" customWidth="1"/>
    <col min="10247" max="10247" width="21.6640625" style="25" customWidth="1"/>
    <col min="10248" max="10500" width="9.33203125" style="25"/>
    <col min="10501" max="10501" width="13.83203125" style="25" customWidth="1"/>
    <col min="10502" max="10502" width="79.1640625" style="25" customWidth="1"/>
    <col min="10503" max="10503" width="21.6640625" style="25" customWidth="1"/>
    <col min="10504" max="10756" width="9.33203125" style="25"/>
    <col min="10757" max="10757" width="13.83203125" style="25" customWidth="1"/>
    <col min="10758" max="10758" width="79.1640625" style="25" customWidth="1"/>
    <col min="10759" max="10759" width="21.6640625" style="25" customWidth="1"/>
    <col min="10760" max="11012" width="9.33203125" style="25"/>
    <col min="11013" max="11013" width="13.83203125" style="25" customWidth="1"/>
    <col min="11014" max="11014" width="79.1640625" style="25" customWidth="1"/>
    <col min="11015" max="11015" width="21.6640625" style="25" customWidth="1"/>
    <col min="11016" max="11268" width="9.33203125" style="25"/>
    <col min="11269" max="11269" width="13.83203125" style="25" customWidth="1"/>
    <col min="11270" max="11270" width="79.1640625" style="25" customWidth="1"/>
    <col min="11271" max="11271" width="21.6640625" style="25" customWidth="1"/>
    <col min="11272" max="11524" width="9.33203125" style="25"/>
    <col min="11525" max="11525" width="13.83203125" style="25" customWidth="1"/>
    <col min="11526" max="11526" width="79.1640625" style="25" customWidth="1"/>
    <col min="11527" max="11527" width="21.6640625" style="25" customWidth="1"/>
    <col min="11528" max="11780" width="9.33203125" style="25"/>
    <col min="11781" max="11781" width="13.83203125" style="25" customWidth="1"/>
    <col min="11782" max="11782" width="79.1640625" style="25" customWidth="1"/>
    <col min="11783" max="11783" width="21.6640625" style="25" customWidth="1"/>
    <col min="11784" max="12036" width="9.33203125" style="25"/>
    <col min="12037" max="12037" width="13.83203125" style="25" customWidth="1"/>
    <col min="12038" max="12038" width="79.1640625" style="25" customWidth="1"/>
    <col min="12039" max="12039" width="21.6640625" style="25" customWidth="1"/>
    <col min="12040" max="12292" width="9.33203125" style="25"/>
    <col min="12293" max="12293" width="13.83203125" style="25" customWidth="1"/>
    <col min="12294" max="12294" width="79.1640625" style="25" customWidth="1"/>
    <col min="12295" max="12295" width="21.6640625" style="25" customWidth="1"/>
    <col min="12296" max="12548" width="9.33203125" style="25"/>
    <col min="12549" max="12549" width="13.83203125" style="25" customWidth="1"/>
    <col min="12550" max="12550" width="79.1640625" style="25" customWidth="1"/>
    <col min="12551" max="12551" width="21.6640625" style="25" customWidth="1"/>
    <col min="12552" max="12804" width="9.33203125" style="25"/>
    <col min="12805" max="12805" width="13.83203125" style="25" customWidth="1"/>
    <col min="12806" max="12806" width="79.1640625" style="25" customWidth="1"/>
    <col min="12807" max="12807" width="21.6640625" style="25" customWidth="1"/>
    <col min="12808" max="13060" width="9.33203125" style="25"/>
    <col min="13061" max="13061" width="13.83203125" style="25" customWidth="1"/>
    <col min="13062" max="13062" width="79.1640625" style="25" customWidth="1"/>
    <col min="13063" max="13063" width="21.6640625" style="25" customWidth="1"/>
    <col min="13064" max="13316" width="9.33203125" style="25"/>
    <col min="13317" max="13317" width="13.83203125" style="25" customWidth="1"/>
    <col min="13318" max="13318" width="79.1640625" style="25" customWidth="1"/>
    <col min="13319" max="13319" width="21.6640625" style="25" customWidth="1"/>
    <col min="13320" max="13572" width="9.33203125" style="25"/>
    <col min="13573" max="13573" width="13.83203125" style="25" customWidth="1"/>
    <col min="13574" max="13574" width="79.1640625" style="25" customWidth="1"/>
    <col min="13575" max="13575" width="21.6640625" style="25" customWidth="1"/>
    <col min="13576" max="13828" width="9.33203125" style="25"/>
    <col min="13829" max="13829" width="13.83203125" style="25" customWidth="1"/>
    <col min="13830" max="13830" width="79.1640625" style="25" customWidth="1"/>
    <col min="13831" max="13831" width="21.6640625" style="25" customWidth="1"/>
    <col min="13832" max="14084" width="9.33203125" style="25"/>
    <col min="14085" max="14085" width="13.83203125" style="25" customWidth="1"/>
    <col min="14086" max="14086" width="79.1640625" style="25" customWidth="1"/>
    <col min="14087" max="14087" width="21.6640625" style="25" customWidth="1"/>
    <col min="14088" max="14340" width="9.33203125" style="25"/>
    <col min="14341" max="14341" width="13.83203125" style="25" customWidth="1"/>
    <col min="14342" max="14342" width="79.1640625" style="25" customWidth="1"/>
    <col min="14343" max="14343" width="21.6640625" style="25" customWidth="1"/>
    <col min="14344" max="14596" width="9.33203125" style="25"/>
    <col min="14597" max="14597" width="13.83203125" style="25" customWidth="1"/>
    <col min="14598" max="14598" width="79.1640625" style="25" customWidth="1"/>
    <col min="14599" max="14599" width="21.6640625" style="25" customWidth="1"/>
    <col min="14600" max="14852" width="9.33203125" style="25"/>
    <col min="14853" max="14853" width="13.83203125" style="25" customWidth="1"/>
    <col min="14854" max="14854" width="79.1640625" style="25" customWidth="1"/>
    <col min="14855" max="14855" width="21.6640625" style="25" customWidth="1"/>
    <col min="14856" max="15108" width="9.33203125" style="25"/>
    <col min="15109" max="15109" width="13.83203125" style="25" customWidth="1"/>
    <col min="15110" max="15110" width="79.1640625" style="25" customWidth="1"/>
    <col min="15111" max="15111" width="21.6640625" style="25" customWidth="1"/>
    <col min="15112" max="15364" width="9.33203125" style="25"/>
    <col min="15365" max="15365" width="13.83203125" style="25" customWidth="1"/>
    <col min="15366" max="15366" width="79.1640625" style="25" customWidth="1"/>
    <col min="15367" max="15367" width="21.6640625" style="25" customWidth="1"/>
    <col min="15368" max="15620" width="9.33203125" style="25"/>
    <col min="15621" max="15621" width="13.83203125" style="25" customWidth="1"/>
    <col min="15622" max="15622" width="79.1640625" style="25" customWidth="1"/>
    <col min="15623" max="15623" width="21.6640625" style="25" customWidth="1"/>
    <col min="15624" max="15876" width="9.33203125" style="25"/>
    <col min="15877" max="15877" width="13.83203125" style="25" customWidth="1"/>
    <col min="15878" max="15878" width="79.1640625" style="25" customWidth="1"/>
    <col min="15879" max="15879" width="21.6640625" style="25" customWidth="1"/>
    <col min="15880" max="16132" width="9.33203125" style="25"/>
    <col min="16133" max="16133" width="13.83203125" style="25" customWidth="1"/>
    <col min="16134" max="16134" width="79.1640625" style="25" customWidth="1"/>
    <col min="16135" max="16135" width="21.6640625" style="25" customWidth="1"/>
    <col min="16136" max="16384" width="9.33203125" style="25"/>
  </cols>
  <sheetData>
    <row r="1" spans="1:12" s="662" customFormat="1" ht="12.75" customHeight="1" x14ac:dyDescent="0.2">
      <c r="A1" s="1663" t="s">
        <v>839</v>
      </c>
      <c r="B1" s="1663"/>
      <c r="C1" s="1663"/>
      <c r="D1" s="1663"/>
      <c r="E1" s="1663"/>
      <c r="F1" s="1663"/>
      <c r="G1" s="1663"/>
      <c r="H1" s="1663"/>
    </row>
    <row r="2" spans="1:12" s="662" customFormat="1" ht="12.75" customHeight="1" x14ac:dyDescent="0.2">
      <c r="A2" s="1663" t="s">
        <v>726</v>
      </c>
      <c r="B2" s="1663"/>
      <c r="C2" s="1663"/>
      <c r="D2" s="1663"/>
      <c r="E2" s="1663"/>
      <c r="F2" s="1663"/>
      <c r="G2" s="1663"/>
      <c r="H2" s="1663"/>
    </row>
    <row r="3" spans="1:12" s="24" customFormat="1" ht="15" customHeight="1" thickBot="1" x14ac:dyDescent="0.25">
      <c r="A3" s="242"/>
      <c r="C3" s="1159"/>
      <c r="D3" s="1159"/>
      <c r="E3" s="1159"/>
      <c r="F3" s="1159"/>
      <c r="G3" s="1159"/>
      <c r="H3" s="1159"/>
    </row>
    <row r="4" spans="1:12" s="40" customFormat="1" ht="38.25" customHeight="1" x14ac:dyDescent="0.2">
      <c r="A4" s="38" t="s">
        <v>137</v>
      </c>
      <c r="B4" s="39" t="s">
        <v>130</v>
      </c>
      <c r="C4" s="1693" t="s">
        <v>187</v>
      </c>
      <c r="D4" s="1694"/>
      <c r="E4" s="1694"/>
      <c r="F4" s="1694"/>
      <c r="G4" s="1694"/>
      <c r="H4" s="1695"/>
      <c r="I4" s="380"/>
      <c r="J4" s="380"/>
      <c r="K4" s="644"/>
      <c r="L4" s="644"/>
    </row>
    <row r="5" spans="1:12" s="40" customFormat="1" ht="28.5" customHeight="1" thickBot="1" x14ac:dyDescent="0.25">
      <c r="A5" s="41" t="s">
        <v>139</v>
      </c>
      <c r="B5" s="42" t="s">
        <v>403</v>
      </c>
      <c r="C5" s="1814" t="s">
        <v>141</v>
      </c>
      <c r="D5" s="1815"/>
      <c r="E5" s="1815"/>
      <c r="F5" s="1815"/>
      <c r="G5" s="1815"/>
      <c r="H5" s="1816"/>
      <c r="I5" s="381"/>
      <c r="J5" s="381"/>
      <c r="K5" s="645"/>
      <c r="L5" s="645"/>
    </row>
    <row r="6" spans="1:12" s="43" customFormat="1" ht="15.95" customHeight="1" thickBot="1" x14ac:dyDescent="0.25">
      <c r="A6" s="1807" t="s">
        <v>362</v>
      </c>
      <c r="B6" s="1807"/>
      <c r="C6" s="1807"/>
      <c r="D6" s="1807"/>
      <c r="E6" s="1807"/>
      <c r="F6" s="1807"/>
      <c r="G6" s="1807"/>
      <c r="H6" s="1807"/>
    </row>
    <row r="7" spans="1:12" ht="67.5" customHeight="1" thickBot="1" x14ac:dyDescent="0.25">
      <c r="A7" s="771" t="s">
        <v>142</v>
      </c>
      <c r="B7" s="44" t="s">
        <v>36</v>
      </c>
      <c r="C7" s="44" t="str">
        <f>'26._köt_össz_bev'!C9</f>
        <v>2023. évi eredeti előirányzat
2/2023. (II.14.)</v>
      </c>
      <c r="D7" s="275" t="str">
        <f>'26._köt_össz_bev'!D9</f>
        <v>Módosított előirányzat a 14/2023.  (VI.29.)  rendelet szerint</v>
      </c>
      <c r="E7" s="44" t="str">
        <f>'26._köt_össz_bev'!E9</f>
        <v>Módosított előirányzat a 18/2023. (IX.26.)  rendelet szerint</v>
      </c>
      <c r="F7" s="44" t="str">
        <f>'26._köt_össz_bev'!F9</f>
        <v>Módosított előirányzat a 23/2023. (XII.14.)  rendelet szerint</v>
      </c>
      <c r="G7" s="44" t="str">
        <f>'26._köt_össz_bev'!G9</f>
        <v>Módosított előirányzat a …../2024. (II…..)  rendelet szerint</v>
      </c>
      <c r="H7" s="124" t="str">
        <f>'26._köt_össz_bev'!H9</f>
        <v>Változás a 23/2023. (XII.14) rendelethez képest</v>
      </c>
      <c r="I7" s="275" t="str">
        <f>'26._köt_össz_bev'!I9</f>
        <v>2023. évi teljesítés              2023.06.30-ig</v>
      </c>
      <c r="J7" s="44" t="str">
        <f>'26._köt_össz_bev'!J9</f>
        <v>2023. évi teljesítés              2023.09.30-ig</v>
      </c>
      <c r="K7" s="44" t="str">
        <f>'26._köt_össz_bev'!K9</f>
        <v>2023. évi teljesítés              2023.12.31-ig</v>
      </c>
      <c r="L7" s="44" t="str">
        <f>'26._köt_össz_bev'!L9</f>
        <v>Teljesítés %-a</v>
      </c>
    </row>
    <row r="8" spans="1:12" s="48" customFormat="1" ht="12.95" customHeight="1" thickBot="1" x14ac:dyDescent="0.25">
      <c r="A8" s="45" t="s">
        <v>297</v>
      </c>
      <c r="B8" s="46" t="s">
        <v>298</v>
      </c>
      <c r="C8" s="1168" t="s">
        <v>299</v>
      </c>
      <c r="D8" s="263" t="s">
        <v>300</v>
      </c>
      <c r="E8" s="46" t="s">
        <v>300</v>
      </c>
      <c r="F8" s="46" t="s">
        <v>300</v>
      </c>
      <c r="G8" s="46" t="s">
        <v>301</v>
      </c>
      <c r="H8" s="260" t="s">
        <v>388</v>
      </c>
      <c r="I8" s="260"/>
      <c r="J8" s="47"/>
      <c r="K8" s="47"/>
      <c r="L8" s="47"/>
    </row>
    <row r="9" spans="1:12" s="48" customFormat="1" ht="15.75" customHeight="1" thickBot="1" x14ac:dyDescent="0.25">
      <c r="A9" s="1809" t="s">
        <v>37</v>
      </c>
      <c r="B9" s="1810"/>
      <c r="C9" s="1810"/>
      <c r="D9" s="1810"/>
      <c r="E9" s="1810"/>
      <c r="F9" s="1810"/>
      <c r="G9" s="1810"/>
      <c r="H9" s="1811"/>
    </row>
    <row r="10" spans="1:12" s="26" customFormat="1" ht="12.2" customHeight="1" thickBot="1" x14ac:dyDescent="0.25">
      <c r="A10" s="45" t="s">
        <v>12</v>
      </c>
      <c r="B10" s="49" t="s">
        <v>277</v>
      </c>
      <c r="C10" s="87">
        <f>SUM(C11:C21)</f>
        <v>100228177</v>
      </c>
      <c r="D10" s="125">
        <f t="shared" ref="D10:K10" si="0">SUM(D11:D21)</f>
        <v>100228177</v>
      </c>
      <c r="E10" s="708">
        <f t="shared" si="0"/>
        <v>100228177</v>
      </c>
      <c r="F10" s="708">
        <f t="shared" si="0"/>
        <v>109172127</v>
      </c>
      <c r="G10" s="708">
        <f t="shared" si="0"/>
        <v>116852767</v>
      </c>
      <c r="H10" s="50">
        <f>+G10-F10</f>
        <v>7680640</v>
      </c>
      <c r="I10" s="1455">
        <f t="shared" si="0"/>
        <v>0</v>
      </c>
      <c r="J10" s="361">
        <f t="shared" si="0"/>
        <v>0</v>
      </c>
      <c r="K10" s="361">
        <f t="shared" si="0"/>
        <v>0</v>
      </c>
      <c r="L10" s="361">
        <f>'29._Hivatal_önként'!L10+'30._TIK_önként'!L10+'31._Humán_önként'!L10+'32._Óvoda_önként'!L10+'33._TMKK_önként'!L10+'34._Rendelő_önként'!L10</f>
        <v>0</v>
      </c>
    </row>
    <row r="11" spans="1:12" s="26" customFormat="1" ht="12.2" customHeight="1" x14ac:dyDescent="0.2">
      <c r="A11" s="51" t="s">
        <v>91</v>
      </c>
      <c r="B11" s="52" t="s">
        <v>143</v>
      </c>
      <c r="C11" s="126">
        <f>'29._Hivatal_önként'!C11+'30._TIK_önként'!C11+'31._Humán_önként'!C11+'32._Óvoda_önként'!C11+'33._TMKK_önként'!C11+'34._Rendelő_önként'!C11</f>
        <v>0</v>
      </c>
      <c r="D11" s="277">
        <f>'29._Hivatal_önként'!D11+'30._TIK_önként'!D11+'31._Humán_önként'!D11+'32._Óvoda_önként'!D11+'33._TMKK_önként'!D11+'34._Rendelő_önként'!D11</f>
        <v>0</v>
      </c>
      <c r="E11" s="709">
        <f>'29._Hivatal_önként'!E11+'30._TIK_önként'!E11+'31._Humán_önként'!E11+'32._Óvoda_önként'!E11+'33._TMKK_önként'!E11+'34._Rendelő_önként'!E11</f>
        <v>0</v>
      </c>
      <c r="F11" s="709">
        <f>'29._Hivatal_önként'!F11+'30._TIK_önként'!F11+'31._Humán_önként'!F11+'32._Óvoda_önként'!F11+'33._TMKK_önként'!F11+'34._Rendelő_önként'!F11</f>
        <v>0</v>
      </c>
      <c r="G11" s="709">
        <f>'29._Hivatal_önként'!G11+'30._TIK_önként'!G11+'31._Humán_önként'!G11+'32._Óvoda_önként'!G11+'33._TMKK_önként'!G11+'34._Rendelő_önként'!G11</f>
        <v>0</v>
      </c>
      <c r="H11" s="667">
        <f t="shared" ref="H11:H48" si="1">+G11-F11</f>
        <v>0</v>
      </c>
      <c r="I11" s="1456">
        <f>'29._Hivatal_önként'!I11+'30._TIK_önként'!I11+'31._Humán_önként'!I11+'32._Óvoda_önként'!I11+'33._TMKK_önként'!I11+'34._Rendelő_önként'!I11</f>
        <v>0</v>
      </c>
      <c r="J11" s="362">
        <f>'29._Hivatal_önként'!J11+'30._TIK_önként'!J11+'31._Humán_önként'!J11+'32._Óvoda_önként'!J11+'33._TMKK_önként'!J11+'34._Rendelő_önként'!J11</f>
        <v>0</v>
      </c>
      <c r="K11" s="362">
        <f>'29._Hivatal_önként'!K11+'30._TIK_önként'!K11+'31._Humán_önként'!K11+'32._Óvoda_önként'!K11+'33._TMKK_önként'!K11+'34._Rendelő_önként'!K11</f>
        <v>0</v>
      </c>
      <c r="L11" s="362">
        <f>'29._Hivatal_önként'!L11+'30._TIK_önként'!L11+'31._Humán_önként'!L11+'32._Óvoda_önként'!L11+'33._TMKK_önként'!L11+'34._Rendelő_önként'!L11</f>
        <v>0</v>
      </c>
    </row>
    <row r="12" spans="1:12" s="26" customFormat="1" ht="12.2" customHeight="1" x14ac:dyDescent="0.2">
      <c r="A12" s="1216" t="s">
        <v>92</v>
      </c>
      <c r="B12" s="415" t="s">
        <v>144</v>
      </c>
      <c r="C12" s="416">
        <f>'29._Hivatal_önként'!C12+'30._TIK_önként'!C12+'31._Humán_önként'!C12+'32._Óvoda_önként'!C12+'33._TMKK_önként'!C12+'34._Rendelő_önként'!C12</f>
        <v>33541063</v>
      </c>
      <c r="D12" s="423">
        <f>'29._Hivatal_önként'!D12+'30._TIK_önként'!D12+'31._Humán_önként'!D12+'32._Óvoda_önként'!D12+'33._TMKK_önként'!D12+'34._Rendelő_önként'!D12</f>
        <v>33541063</v>
      </c>
      <c r="E12" s="86">
        <f>'29._Hivatal_önként'!E12+'30._TIK_önként'!E12+'31._Humán_önként'!E12+'32._Óvoda_önként'!E12+'33._TMKK_önként'!E12+'34._Rendelő_önként'!E12</f>
        <v>33541063</v>
      </c>
      <c r="F12" s="86">
        <f>'29._Hivatal_önként'!F12+'30._TIK_önként'!F12+'31._Humán_önként'!F12+'32._Óvoda_önként'!F12+'33._TMKK_önként'!F12+'34._Rendelő_önként'!F12</f>
        <v>33541063</v>
      </c>
      <c r="G12" s="86">
        <f>'29._Hivatal_önként'!G12+'30._TIK_önként'!G12+'31._Humán_önként'!G12+'32._Óvoda_önként'!G12+'33._TMKK_önként'!G12+'34._Rendelő_önként'!G12</f>
        <v>33541063</v>
      </c>
      <c r="H12" s="668">
        <f t="shared" si="1"/>
        <v>0</v>
      </c>
      <c r="I12" s="1457">
        <f>'29._Hivatal_önként'!I12+'30._TIK_önként'!I12+'31._Humán_önként'!I12+'32._Óvoda_önként'!I12+'33._TMKK_önként'!I12+'34._Rendelő_önként'!I12</f>
        <v>0</v>
      </c>
      <c r="J12" s="363">
        <f>'29._Hivatal_önként'!J12+'30._TIK_önként'!J12+'31._Humán_önként'!J12+'32._Óvoda_önként'!J12+'33._TMKK_önként'!J12+'34._Rendelő_önként'!J12</f>
        <v>0</v>
      </c>
      <c r="K12" s="363">
        <f>'29._Hivatal_önként'!K12+'30._TIK_önként'!K12+'31._Humán_önként'!K12+'32._Óvoda_önként'!K12+'33._TMKK_önként'!K12+'34._Rendelő_önként'!K12</f>
        <v>0</v>
      </c>
      <c r="L12" s="363">
        <f>'29._Hivatal_önként'!L12+'30._TIK_önként'!L12+'31._Humán_önként'!L12+'32._Óvoda_önként'!L12+'33._TMKK_önként'!L12+'34._Rendelő_önként'!L12</f>
        <v>0</v>
      </c>
    </row>
    <row r="13" spans="1:12" s="26" customFormat="1" ht="12.2" customHeight="1" x14ac:dyDescent="0.2">
      <c r="A13" s="1216" t="s">
        <v>93</v>
      </c>
      <c r="B13" s="415" t="s">
        <v>145</v>
      </c>
      <c r="C13" s="416">
        <f>'29._Hivatal_önként'!C13+'30._TIK_önként'!C13+'31._Humán_önként'!C13+'32._Óvoda_önként'!C13+'33._TMKK_önként'!C13+'34._Rendelő_önként'!C13</f>
        <v>58164</v>
      </c>
      <c r="D13" s="423">
        <f>'29._Hivatal_önként'!D13+'30._TIK_önként'!D13+'31._Humán_önként'!D13+'32._Óvoda_önként'!D13+'33._TMKK_önként'!D13+'34._Rendelő_önként'!D13</f>
        <v>58164</v>
      </c>
      <c r="E13" s="86">
        <f>'29._Hivatal_önként'!E13+'30._TIK_önként'!E13+'31._Humán_önként'!E13+'32._Óvoda_önként'!E13+'33._TMKK_önként'!E13+'34._Rendelő_önként'!E13</f>
        <v>58164</v>
      </c>
      <c r="F13" s="86">
        <f>'29._Hivatal_önként'!F13+'30._TIK_önként'!F13+'31._Humán_önként'!F13+'32._Óvoda_önként'!F13+'33._TMKK_önként'!F13+'34._Rendelő_önként'!F13</f>
        <v>58164</v>
      </c>
      <c r="G13" s="86">
        <f>'29._Hivatal_önként'!G13+'30._TIK_önként'!G13+'31._Humán_önként'!G13+'32._Óvoda_önként'!G13+'33._TMKK_önként'!G13+'34._Rendelő_önként'!G13</f>
        <v>58164</v>
      </c>
      <c r="H13" s="668">
        <f t="shared" si="1"/>
        <v>0</v>
      </c>
      <c r="I13" s="1457">
        <f>'29._Hivatal_önként'!I13+'30._TIK_önként'!I13+'31._Humán_önként'!I13+'32._Óvoda_önként'!I13+'33._TMKK_önként'!I13+'34._Rendelő_önként'!I13</f>
        <v>0</v>
      </c>
      <c r="J13" s="363">
        <f>'29._Hivatal_önként'!J13+'30._TIK_önként'!J13+'31._Humán_önként'!J13+'32._Óvoda_önként'!J13+'33._TMKK_önként'!J13+'34._Rendelő_önként'!J13</f>
        <v>0</v>
      </c>
      <c r="K13" s="363">
        <f>'29._Hivatal_önként'!K13+'30._TIK_önként'!K13+'31._Humán_önként'!K13+'32._Óvoda_önként'!K13+'33._TMKK_önként'!K13+'34._Rendelő_önként'!K13</f>
        <v>0</v>
      </c>
      <c r="L13" s="363">
        <f>'29._Hivatal_önként'!L13+'30._TIK_önként'!L13+'31._Humán_önként'!L13+'32._Óvoda_önként'!L13+'33._TMKK_önként'!L13+'34._Rendelő_önként'!L13</f>
        <v>0</v>
      </c>
    </row>
    <row r="14" spans="1:12" s="26" customFormat="1" ht="12.2" customHeight="1" x14ac:dyDescent="0.2">
      <c r="A14" s="1216" t="s">
        <v>90</v>
      </c>
      <c r="B14" s="415" t="s">
        <v>146</v>
      </c>
      <c r="C14" s="416">
        <f>'29._Hivatal_önként'!C14+'30._TIK_önként'!C14+'31._Humán_önként'!C14+'32._Óvoda_önként'!C14+'33._TMKK_önként'!C14+'34._Rendelő_önként'!C14</f>
        <v>0</v>
      </c>
      <c r="D14" s="423">
        <f>'29._Hivatal_önként'!D14+'30._TIK_önként'!D14+'31._Humán_önként'!D14+'32._Óvoda_önként'!D14+'33._TMKK_önként'!D14+'34._Rendelő_önként'!D14</f>
        <v>0</v>
      </c>
      <c r="E14" s="86">
        <f>'29._Hivatal_önként'!E14+'30._TIK_önként'!E14+'31._Humán_önként'!E14+'32._Óvoda_önként'!E14+'33._TMKK_önként'!E14+'34._Rendelő_önként'!E14</f>
        <v>0</v>
      </c>
      <c r="F14" s="86">
        <f>'29._Hivatal_önként'!F14+'30._TIK_önként'!F14+'31._Humán_önként'!F14+'32._Óvoda_önként'!F14+'33._TMKK_önként'!F14+'34._Rendelő_önként'!F14</f>
        <v>0</v>
      </c>
      <c r="G14" s="86">
        <f>'29._Hivatal_önként'!G14+'30._TIK_önként'!G14+'31._Humán_önként'!G14+'32._Óvoda_önként'!G14+'33._TMKK_önként'!G14+'34._Rendelő_önként'!G14</f>
        <v>0</v>
      </c>
      <c r="H14" s="668">
        <f t="shared" si="1"/>
        <v>0</v>
      </c>
      <c r="I14" s="1457">
        <f>'29._Hivatal_önként'!I14+'30._TIK_önként'!I14+'31._Humán_önként'!I14+'32._Óvoda_önként'!I14+'33._TMKK_önként'!I14+'34._Rendelő_önként'!I14</f>
        <v>0</v>
      </c>
      <c r="J14" s="363">
        <f>'29._Hivatal_önként'!J14+'30._TIK_önként'!J14+'31._Humán_önként'!J14+'32._Óvoda_önként'!J14+'33._TMKK_önként'!J14+'34._Rendelő_önként'!J14</f>
        <v>0</v>
      </c>
      <c r="K14" s="363">
        <f>'29._Hivatal_önként'!K14+'30._TIK_önként'!K14+'31._Humán_önként'!K14+'32._Óvoda_önként'!K14+'33._TMKK_önként'!K14+'34._Rendelő_önként'!K14</f>
        <v>0</v>
      </c>
      <c r="L14" s="363">
        <f>'29._Hivatal_önként'!L14+'30._TIK_önként'!L14+'31._Humán_önként'!L14+'32._Óvoda_önként'!L14+'33._TMKK_önként'!L14+'34._Rendelő_önként'!L14</f>
        <v>0</v>
      </c>
    </row>
    <row r="15" spans="1:12" s="26" customFormat="1" ht="12.2" customHeight="1" x14ac:dyDescent="0.2">
      <c r="A15" s="1216" t="s">
        <v>147</v>
      </c>
      <c r="B15" s="415" t="s">
        <v>148</v>
      </c>
      <c r="C15" s="416">
        <f>'29._Hivatal_önként'!C15+'30._TIK_önként'!C15+'31._Humán_önként'!C15+'32._Óvoda_önként'!C15+'33._TMKK_önként'!C15+'34._Rendelő_önként'!C15</f>
        <v>55034080</v>
      </c>
      <c r="D15" s="423">
        <f>'29._Hivatal_önként'!D15+'30._TIK_önként'!D15+'31._Humán_önként'!D15+'32._Óvoda_önként'!D15+'33._TMKK_önként'!D15+'34._Rendelő_önként'!D15</f>
        <v>55034080</v>
      </c>
      <c r="E15" s="86">
        <f>'29._Hivatal_önként'!E15+'30._TIK_önként'!E15+'31._Humán_önként'!E15+'32._Óvoda_önként'!E15+'33._TMKK_önként'!E15+'34._Rendelő_önként'!E15</f>
        <v>55034080</v>
      </c>
      <c r="F15" s="86">
        <f>'29._Hivatal_önként'!F15+'30._TIK_önként'!F15+'31._Humán_önként'!F15+'32._Óvoda_önként'!F15+'33._TMKK_önként'!F15+'34._Rendelő_önként'!F15</f>
        <v>63978030</v>
      </c>
      <c r="G15" s="86">
        <f>'29._Hivatal_önként'!G15+'30._TIK_önként'!G15+'31._Humán_önként'!G15+'32._Óvoda_önként'!G15+'33._TMKK_önként'!G15+'34._Rendelő_önként'!G15</f>
        <v>71658670</v>
      </c>
      <c r="H15" s="668">
        <f t="shared" si="1"/>
        <v>7680640</v>
      </c>
      <c r="I15" s="1457">
        <f>'29._Hivatal_önként'!I15+'30._TIK_önként'!I15+'31._Humán_önként'!I15+'32._Óvoda_önként'!I15+'33._TMKK_önként'!I15+'34._Rendelő_önként'!I15</f>
        <v>0</v>
      </c>
      <c r="J15" s="363">
        <f>'29._Hivatal_önként'!J15+'30._TIK_önként'!J15+'31._Humán_önként'!J15+'32._Óvoda_önként'!J15+'33._TMKK_önként'!J15+'34._Rendelő_önként'!J15</f>
        <v>0</v>
      </c>
      <c r="K15" s="363">
        <f>'29._Hivatal_önként'!K15+'30._TIK_önként'!K15+'31._Humán_önként'!K15+'32._Óvoda_önként'!K15+'33._TMKK_önként'!K15+'34._Rendelő_önként'!K15</f>
        <v>0</v>
      </c>
      <c r="L15" s="363">
        <f>'29._Hivatal_önként'!L15+'30._TIK_önként'!L15+'31._Humán_önként'!L15+'32._Óvoda_önként'!L15+'33._TMKK_önként'!L15+'34._Rendelő_önként'!L15</f>
        <v>0</v>
      </c>
    </row>
    <row r="16" spans="1:12" s="26" customFormat="1" ht="12.2" customHeight="1" x14ac:dyDescent="0.2">
      <c r="A16" s="1216" t="s">
        <v>149</v>
      </c>
      <c r="B16" s="415" t="s">
        <v>150</v>
      </c>
      <c r="C16" s="416">
        <f>'29._Hivatal_önként'!C16+'30._TIK_önként'!C16+'31._Humán_önként'!C16+'32._Óvoda_önként'!C16+'33._TMKK_önként'!C16+'34._Rendelő_önként'!C16</f>
        <v>1228400</v>
      </c>
      <c r="D16" s="423">
        <f>'29._Hivatal_önként'!D16+'30._TIK_önként'!D16+'31._Humán_önként'!D16+'32._Óvoda_önként'!D16+'33._TMKK_önként'!D16+'34._Rendelő_önként'!D16</f>
        <v>1228400</v>
      </c>
      <c r="E16" s="86">
        <f>'29._Hivatal_önként'!E16+'30._TIK_önként'!E16+'31._Humán_önként'!E16+'32._Óvoda_önként'!E16+'33._TMKK_önként'!E16+'34._Rendelő_önként'!E16</f>
        <v>1228400</v>
      </c>
      <c r="F16" s="86">
        <f>'29._Hivatal_önként'!F16+'30._TIK_önként'!F16+'31._Humán_önként'!F16+'32._Óvoda_önként'!F16+'33._TMKK_önként'!F16+'34._Rendelő_önként'!F16</f>
        <v>1228400</v>
      </c>
      <c r="G16" s="86">
        <f>'29._Hivatal_önként'!G16+'30._TIK_önként'!G16+'31._Humán_önként'!G16+'32._Óvoda_önként'!G16+'33._TMKK_önként'!G16+'34._Rendelő_önként'!G16</f>
        <v>1228400</v>
      </c>
      <c r="H16" s="668">
        <f t="shared" si="1"/>
        <v>0</v>
      </c>
      <c r="I16" s="1457">
        <f>'29._Hivatal_önként'!I16+'30._TIK_önként'!I16+'31._Humán_önként'!I16+'32._Óvoda_önként'!I16+'33._TMKK_önként'!I16+'34._Rendelő_önként'!I16</f>
        <v>0</v>
      </c>
      <c r="J16" s="363">
        <f>'29._Hivatal_önként'!J16+'30._TIK_önként'!J16+'31._Humán_önként'!J16+'32._Óvoda_önként'!J16+'33._TMKK_önként'!J16+'34._Rendelő_önként'!J16</f>
        <v>0</v>
      </c>
      <c r="K16" s="363">
        <f>'29._Hivatal_önként'!K16+'30._TIK_önként'!K16+'31._Humán_önként'!K16+'32._Óvoda_önként'!K16+'33._TMKK_önként'!K16+'34._Rendelő_önként'!K16</f>
        <v>0</v>
      </c>
      <c r="L16" s="363">
        <f>'29._Hivatal_önként'!L16+'30._TIK_önként'!L16+'31._Humán_önként'!L16+'32._Óvoda_önként'!L16+'33._TMKK_önként'!L16+'34._Rendelő_önként'!L16</f>
        <v>0</v>
      </c>
    </row>
    <row r="17" spans="1:12" s="26" customFormat="1" ht="12.2" customHeight="1" x14ac:dyDescent="0.2">
      <c r="A17" s="1216" t="s">
        <v>151</v>
      </c>
      <c r="B17" s="53" t="s">
        <v>152</v>
      </c>
      <c r="C17" s="416">
        <f>'29._Hivatal_önként'!C17+'30._TIK_önként'!C17+'31._Humán_önként'!C17+'32._Óvoda_önként'!C17+'33._TMKK_önként'!C17+'34._Rendelő_önként'!C17</f>
        <v>0</v>
      </c>
      <c r="D17" s="423">
        <f>'29._Hivatal_önként'!D17+'30._TIK_önként'!D17+'31._Humán_önként'!D17+'32._Óvoda_önként'!D17+'33._TMKK_önként'!D17+'34._Rendelő_önként'!D17</f>
        <v>0</v>
      </c>
      <c r="E17" s="86">
        <f>'29._Hivatal_önként'!E17+'30._TIK_önként'!E17+'31._Humán_önként'!E17+'32._Óvoda_önként'!E17+'33._TMKK_önként'!E17+'34._Rendelő_önként'!E17</f>
        <v>0</v>
      </c>
      <c r="F17" s="86">
        <f>'29._Hivatal_önként'!F17+'30._TIK_önként'!F17+'31._Humán_önként'!F17+'32._Óvoda_önként'!F17+'33._TMKK_önként'!F17+'34._Rendelő_önként'!F17</f>
        <v>0</v>
      </c>
      <c r="G17" s="86">
        <f>'29._Hivatal_önként'!G17+'30._TIK_önként'!G17+'31._Humán_önként'!G17+'32._Óvoda_önként'!G17+'33._TMKK_önként'!G17+'34._Rendelő_önként'!G17</f>
        <v>0</v>
      </c>
      <c r="H17" s="668">
        <f t="shared" si="1"/>
        <v>0</v>
      </c>
      <c r="I17" s="1457">
        <f>'29._Hivatal_önként'!I17+'30._TIK_önként'!I17+'31._Humán_önként'!I17+'32._Óvoda_önként'!I17+'33._TMKK_önként'!I17+'34._Rendelő_önként'!I17</f>
        <v>0</v>
      </c>
      <c r="J17" s="363">
        <f>'29._Hivatal_önként'!J17+'30._TIK_önként'!J17+'31._Humán_önként'!J17+'32._Óvoda_önként'!J17+'33._TMKK_önként'!J17+'34._Rendelő_önként'!J17</f>
        <v>0</v>
      </c>
      <c r="K17" s="363">
        <f>'29._Hivatal_önként'!K17+'30._TIK_önként'!K17+'31._Humán_önként'!K17+'32._Óvoda_önként'!K17+'33._TMKK_önként'!K17+'34._Rendelő_önként'!K17</f>
        <v>0</v>
      </c>
      <c r="L17" s="363">
        <f>'29._Hivatal_önként'!L17+'30._TIK_önként'!L17+'31._Humán_önként'!L17+'32._Óvoda_önként'!L17+'33._TMKK_önként'!L17+'34._Rendelő_önként'!L17</f>
        <v>0</v>
      </c>
    </row>
    <row r="18" spans="1:12" s="26" customFormat="1" ht="12.2" customHeight="1" x14ac:dyDescent="0.2">
      <c r="A18" s="1216" t="s">
        <v>153</v>
      </c>
      <c r="B18" s="428" t="s">
        <v>302</v>
      </c>
      <c r="C18" s="118">
        <f>'29._Hivatal_önként'!C18+'30._TIK_önként'!C18+'31._Humán_önként'!C18+'32._Óvoda_önként'!C18+'33._TMKK_önként'!C18+'34._Rendelő_önként'!C18</f>
        <v>0</v>
      </c>
      <c r="D18" s="270">
        <f>'29._Hivatal_önként'!D18+'30._TIK_önként'!D18+'31._Humán_önként'!D18+'32._Óvoda_önként'!D18+'33._TMKK_önként'!D18+'34._Rendelő_önként'!D18</f>
        <v>0</v>
      </c>
      <c r="E18" s="88">
        <f>'29._Hivatal_önként'!E18+'30._TIK_önként'!E18+'31._Humán_önként'!E18+'32._Óvoda_önként'!E18+'33._TMKK_önként'!E18+'34._Rendelő_önként'!E18</f>
        <v>0</v>
      </c>
      <c r="F18" s="88">
        <f>'29._Hivatal_önként'!F18+'30._TIK_önként'!F18+'31._Humán_önként'!F18+'32._Óvoda_önként'!F18+'33._TMKK_önként'!F18+'34._Rendelő_önként'!F18</f>
        <v>0</v>
      </c>
      <c r="G18" s="88">
        <f>'29._Hivatal_önként'!G18+'30._TIK_önként'!G18+'31._Humán_önként'!G18+'32._Óvoda_önként'!G18+'33._TMKK_önként'!G18+'34._Rendelő_önként'!G18</f>
        <v>0</v>
      </c>
      <c r="H18" s="669">
        <f t="shared" si="1"/>
        <v>0</v>
      </c>
      <c r="I18" s="1458">
        <f>'29._Hivatal_önként'!I18+'30._TIK_önként'!I18+'31._Humán_önként'!I18+'32._Óvoda_önként'!I18+'33._TMKK_önként'!I18+'34._Rendelő_önként'!I18</f>
        <v>0</v>
      </c>
      <c r="J18" s="364">
        <f>'29._Hivatal_önként'!J18+'30._TIK_önként'!J18+'31._Humán_önként'!J18+'32._Óvoda_önként'!J18+'33._TMKK_önként'!J18+'34._Rendelő_önként'!J18</f>
        <v>0</v>
      </c>
      <c r="K18" s="364">
        <f>'29._Hivatal_önként'!K18+'30._TIK_önként'!K18+'31._Humán_önként'!K18+'32._Óvoda_önként'!K18+'33._TMKK_önként'!K18+'34._Rendelő_önként'!K18</f>
        <v>0</v>
      </c>
      <c r="L18" s="364">
        <f>'29._Hivatal_önként'!L18+'30._TIK_önként'!L18+'31._Humán_önként'!L18+'32._Óvoda_önként'!L18+'33._TMKK_önként'!L18+'34._Rendelő_önként'!L18</f>
        <v>0</v>
      </c>
    </row>
    <row r="19" spans="1:12" s="54" customFormat="1" ht="12.2" customHeight="1" x14ac:dyDescent="0.2">
      <c r="A19" s="1216" t="s">
        <v>154</v>
      </c>
      <c r="B19" s="415" t="s">
        <v>155</v>
      </c>
      <c r="C19" s="416">
        <f>'29._Hivatal_önként'!C19+'30._TIK_önként'!C19+'31._Humán_önként'!C19+'32._Óvoda_önként'!C19+'33._TMKK_önként'!C19+'34._Rendelő_önként'!C19</f>
        <v>0</v>
      </c>
      <c r="D19" s="423">
        <f>'29._Hivatal_önként'!D19+'30._TIK_önként'!D19+'31._Humán_önként'!D19+'32._Óvoda_önként'!D19+'33._TMKK_önként'!D19+'34._Rendelő_önként'!D19</f>
        <v>0</v>
      </c>
      <c r="E19" s="86">
        <f>'29._Hivatal_önként'!E19+'30._TIK_önként'!E19+'31._Humán_önként'!E19+'32._Óvoda_önként'!E19+'33._TMKK_önként'!E19+'34._Rendelő_önként'!E19</f>
        <v>0</v>
      </c>
      <c r="F19" s="86">
        <f>'29._Hivatal_önként'!F19+'30._TIK_önként'!F19+'31._Humán_önként'!F19+'32._Óvoda_önként'!F19+'33._TMKK_önként'!F19+'34._Rendelő_önként'!F19</f>
        <v>0</v>
      </c>
      <c r="G19" s="86">
        <f>'29._Hivatal_önként'!G19+'30._TIK_önként'!G19+'31._Humán_önként'!G19+'32._Óvoda_önként'!G19+'33._TMKK_önként'!G19+'34._Rendelő_önként'!G19</f>
        <v>0</v>
      </c>
      <c r="H19" s="668">
        <f t="shared" si="1"/>
        <v>0</v>
      </c>
      <c r="I19" s="1457">
        <f>'29._Hivatal_önként'!I19+'30._TIK_önként'!I19+'31._Humán_önként'!I19+'32._Óvoda_önként'!I19+'33._TMKK_önként'!I19+'34._Rendelő_önként'!I19</f>
        <v>0</v>
      </c>
      <c r="J19" s="363">
        <f>'29._Hivatal_önként'!J19+'30._TIK_önként'!J19+'31._Humán_önként'!J19+'32._Óvoda_önként'!J19+'33._TMKK_önként'!J19+'34._Rendelő_önként'!J19</f>
        <v>0</v>
      </c>
      <c r="K19" s="363">
        <f>'29._Hivatal_önként'!K19+'30._TIK_önként'!K19+'31._Humán_önként'!K19+'32._Óvoda_önként'!K19+'33._TMKK_önként'!K19+'34._Rendelő_önként'!K19</f>
        <v>0</v>
      </c>
      <c r="L19" s="363">
        <f>'29._Hivatal_önként'!L19+'30._TIK_önként'!L19+'31._Humán_önként'!L19+'32._Óvoda_önként'!L19+'33._TMKK_önként'!L19+'34._Rendelő_önként'!L19</f>
        <v>0</v>
      </c>
    </row>
    <row r="20" spans="1:12" s="54" customFormat="1" ht="12.2" customHeight="1" x14ac:dyDescent="0.2">
      <c r="A20" s="1216" t="s">
        <v>156</v>
      </c>
      <c r="B20" s="428" t="s">
        <v>275</v>
      </c>
      <c r="C20" s="417">
        <f>'29._Hivatal_önként'!C20+'30._TIK_önként'!C20+'31._Humán_önként'!C20+'32._Óvoda_önként'!C20+'33._TMKK_önként'!C20+'34._Rendelő_önként'!C20</f>
        <v>0</v>
      </c>
      <c r="D20" s="424">
        <f>'29._Hivatal_önként'!D20+'30._TIK_önként'!D20+'31._Humán_önként'!D20+'32._Óvoda_önként'!D20+'33._TMKK_önként'!D20+'34._Rendelő_önként'!D20</f>
        <v>0</v>
      </c>
      <c r="E20" s="86">
        <f>'29._Hivatal_önként'!E20+'30._TIK_önként'!E20+'31._Humán_önként'!E20+'32._Óvoda_önként'!E20+'33._TMKK_önként'!E20+'34._Rendelő_önként'!E20</f>
        <v>0</v>
      </c>
      <c r="F20" s="86">
        <f>'29._Hivatal_önként'!F20+'30._TIK_önként'!F20+'31._Humán_önként'!F20+'32._Óvoda_önként'!F20+'33._TMKK_önként'!F20+'34._Rendelő_önként'!F20</f>
        <v>0</v>
      </c>
      <c r="G20" s="416">
        <f>'29._Hivatal_önként'!G20+'30._TIK_önként'!G20+'31._Humán_önként'!G20+'32._Óvoda_önként'!G20+'33._TMKK_önként'!G20+'34._Rendelő_önként'!G20</f>
        <v>0</v>
      </c>
      <c r="H20" s="670">
        <f t="shared" si="1"/>
        <v>0</v>
      </c>
      <c r="I20" s="1459">
        <f>'29._Hivatal_önként'!I20+'30._TIK_önként'!I20+'31._Humán_önként'!I20+'32._Óvoda_önként'!I20+'33._TMKK_önként'!I20+'34._Rendelő_önként'!I20</f>
        <v>0</v>
      </c>
      <c r="J20" s="365">
        <f>'29._Hivatal_önként'!J20+'30._TIK_önként'!J20+'31._Humán_önként'!J20+'32._Óvoda_önként'!J20+'33._TMKK_önként'!J20+'34._Rendelő_önként'!J20</f>
        <v>0</v>
      </c>
      <c r="K20" s="365">
        <f>'29._Hivatal_önként'!K20+'30._TIK_önként'!K20+'31._Humán_önként'!K20+'32._Óvoda_önként'!K20+'33._TMKK_önként'!K20+'34._Rendelő_önként'!K20</f>
        <v>0</v>
      </c>
      <c r="L20" s="365">
        <f>'29._Hivatal_önként'!L20+'30._TIK_önként'!L20+'31._Humán_önként'!L20+'32._Óvoda_önként'!L20+'33._TMKK_önként'!L20+'34._Rendelő_önként'!L20</f>
        <v>0</v>
      </c>
    </row>
    <row r="21" spans="1:12" s="54" customFormat="1" ht="12.2" customHeight="1" thickBot="1" x14ac:dyDescent="0.25">
      <c r="A21" s="1216" t="s">
        <v>276</v>
      </c>
      <c r="B21" s="53" t="s">
        <v>157</v>
      </c>
      <c r="C21" s="417">
        <f>'29._Hivatal_önként'!C21+'30._TIK_önként'!C21+'31._Humán_önként'!C21+'32._Óvoda_önként'!C21+'33._TMKK_önként'!C21+'34._Rendelő_önként'!C21</f>
        <v>10366470</v>
      </c>
      <c r="D21" s="424">
        <f>'29._Hivatal_önként'!D21+'30._TIK_önként'!D21+'31._Humán_önként'!D21+'32._Óvoda_önként'!D21+'33._TMKK_önként'!D21+'34._Rendelő_önként'!D21</f>
        <v>10366470</v>
      </c>
      <c r="E21" s="88">
        <f>'29._Hivatal_önként'!E21+'30._TIK_önként'!E21+'31._Humán_önként'!E21+'32._Óvoda_önként'!E21+'33._TMKK_önként'!E21+'34._Rendelő_önként'!E21</f>
        <v>10366470</v>
      </c>
      <c r="F21" s="88">
        <f>'29._Hivatal_önként'!F21+'30._TIK_önként'!F21+'31._Humán_önként'!F21+'32._Óvoda_önként'!F21+'33._TMKK_önként'!F21+'34._Rendelő_önként'!F21</f>
        <v>10366470</v>
      </c>
      <c r="G21" s="88">
        <f>'29._Hivatal_önként'!G21+'30._TIK_önként'!G21+'31._Humán_önként'!G21+'32._Óvoda_önként'!G21+'33._TMKK_önként'!G21+'34._Rendelő_önként'!G21</f>
        <v>10366470</v>
      </c>
      <c r="H21" s="671">
        <f t="shared" si="1"/>
        <v>0</v>
      </c>
      <c r="I21" s="1460">
        <f>'29._Hivatal_önként'!I21+'30._TIK_önként'!I21+'31._Humán_önként'!I21+'32._Óvoda_önként'!I21+'33._TMKK_önként'!I21+'34._Rendelő_önként'!I21</f>
        <v>0</v>
      </c>
      <c r="J21" s="366">
        <f>'29._Hivatal_önként'!J21+'30._TIK_önként'!J21+'31._Humán_önként'!J21+'32._Óvoda_önként'!J21+'33._TMKK_önként'!J21+'34._Rendelő_önként'!J21</f>
        <v>0</v>
      </c>
      <c r="K21" s="366">
        <f>'29._Hivatal_önként'!K21+'30._TIK_önként'!K21+'31._Humán_önként'!K21+'32._Óvoda_önként'!K21+'33._TMKK_önként'!K21+'34._Rendelő_önként'!K21</f>
        <v>0</v>
      </c>
      <c r="L21" s="366">
        <f>'29._Hivatal_önként'!L21+'30._TIK_önként'!L21+'31._Humán_önként'!L21+'32._Óvoda_önként'!L21+'33._TMKK_önként'!L21+'34._Rendelő_önként'!L21</f>
        <v>0</v>
      </c>
    </row>
    <row r="22" spans="1:12" s="26" customFormat="1" ht="12.2" customHeight="1" thickBot="1" x14ac:dyDescent="0.25">
      <c r="A22" s="45" t="s">
        <v>13</v>
      </c>
      <c r="B22" s="49" t="s">
        <v>158</v>
      </c>
      <c r="C22" s="87">
        <f>SUM(C23:C25)</f>
        <v>1090154663</v>
      </c>
      <c r="D22" s="125">
        <f t="shared" ref="D22:K22" si="2">SUM(D23:D25)</f>
        <v>1090154663</v>
      </c>
      <c r="E22" s="708">
        <f t="shared" si="2"/>
        <v>1090154663</v>
      </c>
      <c r="F22" s="708">
        <f t="shared" si="2"/>
        <v>1090154663</v>
      </c>
      <c r="G22" s="708">
        <f t="shared" si="2"/>
        <v>1090154663</v>
      </c>
      <c r="H22" s="50">
        <f t="shared" si="1"/>
        <v>0</v>
      </c>
      <c r="I22" s="1455">
        <f t="shared" si="2"/>
        <v>0</v>
      </c>
      <c r="J22" s="361">
        <f t="shared" si="2"/>
        <v>0</v>
      </c>
      <c r="K22" s="361">
        <f t="shared" si="2"/>
        <v>0</v>
      </c>
      <c r="L22" s="361">
        <f>'29._Hivatal_önként'!L22+'30._TIK_önként'!L22+'31._Humán_önként'!L22+'32._Óvoda_önként'!L22+'33._TMKK_önként'!L22+'34._Rendelő_önként'!L22</f>
        <v>0</v>
      </c>
    </row>
    <row r="23" spans="1:12" s="54" customFormat="1" ht="12.2" customHeight="1" x14ac:dyDescent="0.2">
      <c r="A23" s="1216" t="s">
        <v>94</v>
      </c>
      <c r="B23" s="17" t="s">
        <v>159</v>
      </c>
      <c r="C23" s="416">
        <f>'29._Hivatal_önként'!C23+'30._TIK_önként'!C23+'31._Humán_önként'!C23+'32._Óvoda_önként'!C23+'33._TMKK_önként'!C23+'34._Rendelő_önként'!C23</f>
        <v>0</v>
      </c>
      <c r="D23" s="423">
        <f>'29._Hivatal_önként'!D23+'30._TIK_önként'!D23+'31._Humán_önként'!D23+'32._Óvoda_önként'!D23+'33._TMKK_önként'!D23+'34._Rendelő_önként'!D23</f>
        <v>0</v>
      </c>
      <c r="E23" s="710">
        <f>'29._Hivatal_önként'!E23+'30._TIK_önként'!E23+'31._Humán_önként'!E23+'32._Óvoda_önként'!E23+'33._TMKK_önként'!E23+'34._Rendelő_önként'!E23</f>
        <v>0</v>
      </c>
      <c r="F23" s="710">
        <f>'29._Hivatal_önként'!F23+'30._TIK_önként'!F23+'31._Humán_önként'!F23+'32._Óvoda_önként'!F23+'33._TMKK_önként'!F23+'34._Rendelő_önként'!F23</f>
        <v>0</v>
      </c>
      <c r="G23" s="710">
        <f>'29._Hivatal_önként'!G23+'30._TIK_önként'!G23+'31._Humán_önként'!G23+'32._Óvoda_önként'!G23+'33._TMKK_önként'!G23+'34._Rendelő_önként'!G23</f>
        <v>0</v>
      </c>
      <c r="H23" s="73">
        <f t="shared" si="1"/>
        <v>0</v>
      </c>
      <c r="I23" s="1461">
        <f>'29._Hivatal_önként'!I23+'30._TIK_önként'!I23+'31._Humán_önként'!I23+'32._Óvoda_önként'!I23+'33._TMKK_önként'!I23+'34._Rendelő_önként'!I23</f>
        <v>0</v>
      </c>
      <c r="J23" s="367">
        <f>'29._Hivatal_önként'!J23+'30._TIK_önként'!J23+'31._Humán_önként'!J23+'32._Óvoda_önként'!J23+'33._TMKK_önként'!J23+'34._Rendelő_önként'!J23</f>
        <v>0</v>
      </c>
      <c r="K23" s="367">
        <f>'29._Hivatal_önként'!K23+'30._TIK_önként'!K23+'31._Humán_önként'!K23+'32._Óvoda_önként'!K23+'33._TMKK_önként'!K23+'34._Rendelő_önként'!K23</f>
        <v>0</v>
      </c>
      <c r="L23" s="367">
        <f>'29._Hivatal_önként'!L23+'30._TIK_önként'!L23+'31._Humán_önként'!L23+'32._Óvoda_önként'!L23+'33._TMKK_önként'!L23+'34._Rendelő_önként'!L23</f>
        <v>0</v>
      </c>
    </row>
    <row r="24" spans="1:12" s="54" customFormat="1" ht="12.2" customHeight="1" x14ac:dyDescent="0.2">
      <c r="A24" s="1216" t="s">
        <v>95</v>
      </c>
      <c r="B24" s="415" t="s">
        <v>160</v>
      </c>
      <c r="C24" s="416">
        <f>'29._Hivatal_önként'!C24+'30._TIK_önként'!C24+'31._Humán_önként'!C24+'32._Óvoda_önként'!C24+'33._TMKK_önként'!C24+'34._Rendelő_önként'!C24</f>
        <v>0</v>
      </c>
      <c r="D24" s="423">
        <f>'29._Hivatal_önként'!D24+'30._TIK_önként'!D24+'31._Humán_önként'!D24+'32._Óvoda_önként'!D24+'33._TMKK_önként'!D24+'34._Rendelő_önként'!D24</f>
        <v>0</v>
      </c>
      <c r="E24" s="86">
        <f>'29._Hivatal_önként'!E24+'30._TIK_önként'!E24+'31._Humán_önként'!E24+'32._Óvoda_önként'!E24+'33._TMKK_önként'!E24+'34._Rendelő_önként'!E24</f>
        <v>0</v>
      </c>
      <c r="F24" s="86">
        <f>'29._Hivatal_önként'!F24+'30._TIK_önként'!F24+'31._Humán_önként'!F24+'32._Óvoda_önként'!F24+'33._TMKK_önként'!F24+'34._Rendelő_önként'!F24</f>
        <v>0</v>
      </c>
      <c r="G24" s="86">
        <f>'29._Hivatal_önként'!G24+'30._TIK_önként'!G24+'31._Humán_önként'!G24+'32._Óvoda_önként'!G24+'33._TMKK_önként'!G24+'34._Rendelő_önként'!G24</f>
        <v>0</v>
      </c>
      <c r="H24" s="668">
        <f t="shared" si="1"/>
        <v>0</v>
      </c>
      <c r="I24" s="1457">
        <f>'29._Hivatal_önként'!I24+'30._TIK_önként'!I24+'31._Humán_önként'!I24+'32._Óvoda_önként'!I24+'33._TMKK_önként'!I24+'34._Rendelő_önként'!I24</f>
        <v>0</v>
      </c>
      <c r="J24" s="363">
        <f>'29._Hivatal_önként'!J24+'30._TIK_önként'!J24+'31._Humán_önként'!J24+'32._Óvoda_önként'!J24+'33._TMKK_önként'!J24+'34._Rendelő_önként'!J24</f>
        <v>0</v>
      </c>
      <c r="K24" s="363">
        <f>'29._Hivatal_önként'!K24+'30._TIK_önként'!K24+'31._Humán_önként'!K24+'32._Óvoda_önként'!K24+'33._TMKK_önként'!K24+'34._Rendelő_önként'!K24</f>
        <v>0</v>
      </c>
      <c r="L24" s="363">
        <f>'29._Hivatal_önként'!L24+'30._TIK_önként'!L24+'31._Humán_önként'!L24+'32._Óvoda_önként'!L24+'33._TMKK_önként'!L24+'34._Rendelő_önként'!L24</f>
        <v>0</v>
      </c>
    </row>
    <row r="25" spans="1:12" s="54" customFormat="1" ht="12.2" customHeight="1" x14ac:dyDescent="0.2">
      <c r="A25" s="1216" t="s">
        <v>96</v>
      </c>
      <c r="B25" s="415" t="s">
        <v>161</v>
      </c>
      <c r="C25" s="416">
        <f>'29._Hivatal_önként'!C25+'30._TIK_önként'!C25+'31._Humán_önként'!C25+'32._Óvoda_önként'!C25+'33._TMKK_önként'!C25+'34._Rendelő_önként'!C25</f>
        <v>1090154663</v>
      </c>
      <c r="D25" s="423">
        <f>'29._Hivatal_önként'!D25+'30._TIK_önként'!D25+'31._Humán_önként'!D25+'32._Óvoda_önként'!D25+'33._TMKK_önként'!D25+'34._Rendelő_önként'!D25</f>
        <v>1090154663</v>
      </c>
      <c r="E25" s="86">
        <f>'29._Hivatal_önként'!E25+'30._TIK_önként'!E25+'31._Humán_önként'!E25+'32._Óvoda_önként'!E25+'33._TMKK_önként'!E25+'34._Rendelő_önként'!E25</f>
        <v>1090154663</v>
      </c>
      <c r="F25" s="86">
        <f>'29._Hivatal_önként'!F25+'30._TIK_önként'!F25+'31._Humán_önként'!F25+'32._Óvoda_önként'!F25+'33._TMKK_önként'!F25+'34._Rendelő_önként'!F25</f>
        <v>1090154663</v>
      </c>
      <c r="G25" s="86">
        <f>'29._Hivatal_önként'!G25+'30._TIK_önként'!G25+'31._Humán_önként'!G25+'32._Óvoda_önként'!G25+'33._TMKK_önként'!G25+'34._Rendelő_önként'!G25</f>
        <v>1090154663</v>
      </c>
      <c r="H25" s="668">
        <f t="shared" si="1"/>
        <v>0</v>
      </c>
      <c r="I25" s="1457">
        <f t="shared" ref="I25:K25" si="3">I26</f>
        <v>0</v>
      </c>
      <c r="J25" s="363">
        <f t="shared" si="3"/>
        <v>0</v>
      </c>
      <c r="K25" s="363">
        <f t="shared" si="3"/>
        <v>0</v>
      </c>
      <c r="L25" s="363">
        <f>'29._Hivatal_önként'!L25+'30._TIK_önként'!L25+'31._Humán_önként'!L25+'32._Óvoda_önként'!L25+'33._TMKK_önként'!L25+'34._Rendelő_önként'!L25</f>
        <v>0</v>
      </c>
    </row>
    <row r="26" spans="1:12" s="54" customFormat="1" ht="12.2" customHeight="1" thickBot="1" x14ac:dyDescent="0.25">
      <c r="A26" s="1216" t="s">
        <v>317</v>
      </c>
      <c r="B26" s="418" t="s">
        <v>233</v>
      </c>
      <c r="C26" s="416">
        <f>'29._Hivatal_önként'!C26+'30._TIK_önként'!C26+'31._Humán_önként'!C26+'32._Óvoda_önként'!C26+'33._TMKK_önként'!C26+'34._Rendelő_önként'!C26</f>
        <v>0</v>
      </c>
      <c r="D26" s="423">
        <f>'29._Hivatal_önként'!D26+'30._TIK_önként'!D26+'31._Humán_önként'!D26+'32._Óvoda_önként'!D26+'33._TMKK_önként'!D26+'34._Rendelő_önként'!D26</f>
        <v>0</v>
      </c>
      <c r="E26" s="86">
        <f>'29._Hivatal_önként'!E26+'30._TIK_önként'!E26+'31._Humán_önként'!E26+'32._Óvoda_önként'!E26+'33._TMKK_önként'!E26+'34._Rendelő_önként'!E26</f>
        <v>0</v>
      </c>
      <c r="F26" s="86">
        <f>'29._Hivatal_önként'!F26+'30._TIK_önként'!F26+'31._Humán_önként'!F26+'32._Óvoda_önként'!F26+'33._TMKK_önként'!F26+'34._Rendelő_önként'!F26</f>
        <v>0</v>
      </c>
      <c r="G26" s="86">
        <f>'29._Hivatal_önként'!G26+'30._TIK_önként'!G26+'31._Humán_önként'!G26+'32._Óvoda_önként'!G26+'33._TMKK_önként'!G26+'34._Rendelő_önként'!G26</f>
        <v>0</v>
      </c>
      <c r="H26" s="672">
        <f t="shared" si="1"/>
        <v>0</v>
      </c>
      <c r="I26" s="1462">
        <f>'29._Hivatal_önként'!I26+'30._TIK_önként'!I26+'31._Humán_önként'!I26+'32._Óvoda_önként'!I26+'33._TMKK_önként'!I26+'34._Rendelő_önként'!I26</f>
        <v>0</v>
      </c>
      <c r="J26" s="368">
        <f>'29._Hivatal_önként'!J26+'30._TIK_önként'!J26+'31._Humán_önként'!J26+'32._Óvoda_önként'!J26+'33._TMKK_önként'!J26+'34._Rendelő_önként'!J26</f>
        <v>0</v>
      </c>
      <c r="K26" s="368">
        <f>'29._Hivatal_önként'!K26+'30._TIK_önként'!K26+'31._Humán_önként'!K26+'32._Óvoda_önként'!K26+'33._TMKK_önként'!K26+'34._Rendelő_önként'!K26</f>
        <v>0</v>
      </c>
      <c r="L26" s="368">
        <f>'29._Hivatal_önként'!L26+'30._TIK_önként'!L26+'31._Humán_önként'!L26+'32._Óvoda_önként'!L26+'33._TMKK_önként'!L26+'34._Rendelő_önként'!L26</f>
        <v>0</v>
      </c>
    </row>
    <row r="27" spans="1:12" s="54" customFormat="1" ht="12.2" customHeight="1" thickBot="1" x14ac:dyDescent="0.25">
      <c r="A27" s="55" t="s">
        <v>14</v>
      </c>
      <c r="B27" s="56" t="s">
        <v>83</v>
      </c>
      <c r="C27" s="128">
        <f>'29._Hivatal_önként'!C27+'30._TIK_önként'!C27+'31._Humán_önként'!C27+'32._Óvoda_önként'!C27+'33._TMKK_önként'!C27+'34._Rendelő_önként'!C27</f>
        <v>0</v>
      </c>
      <c r="D27" s="127">
        <f>'29._Hivatal_önként'!D27+'30._TIK_önként'!D27+'31._Humán_önként'!D27+'32._Óvoda_önként'!D27+'33._TMKK_önként'!D27+'34._Rendelő_önként'!D27</f>
        <v>0</v>
      </c>
      <c r="E27" s="711">
        <f>'29._Hivatal_önként'!E27+'30._TIK_önként'!E27+'31._Humán_önként'!E27+'32._Óvoda_önként'!E27+'33._TMKK_önként'!E27+'34._Rendelő_önként'!E27</f>
        <v>0</v>
      </c>
      <c r="F27" s="711">
        <f>'29._Hivatal_önként'!F27+'30._TIK_önként'!F27+'31._Humán_önként'!F27+'32._Óvoda_önként'!F27+'33._TMKK_önként'!F27+'34._Rendelő_önként'!F27</f>
        <v>0</v>
      </c>
      <c r="G27" s="711">
        <f>'29._Hivatal_önként'!G27+'30._TIK_önként'!G27+'31._Humán_önként'!G27+'32._Óvoda_önként'!G27+'33._TMKK_önként'!G27+'34._Rendelő_önként'!G27</f>
        <v>0</v>
      </c>
      <c r="H27" s="72">
        <f t="shared" si="1"/>
        <v>0</v>
      </c>
      <c r="I27" s="375">
        <f>'29._Hivatal_önként'!I27+'30._TIK_önként'!I27+'31._Humán_önként'!I27+'32._Óvoda_önként'!I27+'33._TMKK_önként'!I27+'34._Rendelő_önként'!I27</f>
        <v>0</v>
      </c>
      <c r="J27" s="369">
        <f>'29._Hivatal_önként'!J27+'30._TIK_önként'!J27+'31._Humán_önként'!J27+'32._Óvoda_önként'!J27+'33._TMKK_önként'!J27+'34._Rendelő_önként'!J27</f>
        <v>0</v>
      </c>
      <c r="K27" s="369">
        <f>'29._Hivatal_önként'!K27+'30._TIK_önként'!K27+'31._Humán_önként'!K27+'32._Óvoda_önként'!K27+'33._TMKK_önként'!K27+'34._Rendelő_önként'!K27</f>
        <v>0</v>
      </c>
      <c r="L27" s="369">
        <f>'29._Hivatal_önként'!L27+'30._TIK_önként'!L27+'31._Humán_önként'!L27+'32._Óvoda_önként'!L27+'33._TMKK_önként'!L27+'34._Rendelő_önként'!L27</f>
        <v>0</v>
      </c>
    </row>
    <row r="28" spans="1:12" s="54" customFormat="1" ht="12.2" customHeight="1" thickBot="1" x14ac:dyDescent="0.25">
      <c r="A28" s="55" t="s">
        <v>15</v>
      </c>
      <c r="B28" s="56" t="s">
        <v>162</v>
      </c>
      <c r="C28" s="87">
        <f>C29+C30</f>
        <v>0</v>
      </c>
      <c r="D28" s="125">
        <f t="shared" ref="D28:K28" si="4">D29+D30</f>
        <v>0</v>
      </c>
      <c r="E28" s="708">
        <f t="shared" si="4"/>
        <v>0</v>
      </c>
      <c r="F28" s="708">
        <f t="shared" si="4"/>
        <v>0</v>
      </c>
      <c r="G28" s="708">
        <f t="shared" si="4"/>
        <v>0</v>
      </c>
      <c r="H28" s="72">
        <f t="shared" si="1"/>
        <v>0</v>
      </c>
      <c r="I28" s="375">
        <f t="shared" si="4"/>
        <v>0</v>
      </c>
      <c r="J28" s="369">
        <f t="shared" si="4"/>
        <v>0</v>
      </c>
      <c r="K28" s="369">
        <f t="shared" si="4"/>
        <v>0</v>
      </c>
      <c r="L28" s="369">
        <f>'29._Hivatal_önként'!L28+'30._TIK_önként'!L28+'31._Humán_önként'!L28+'32._Óvoda_önként'!L28+'33._TMKK_önként'!L28+'34._Rendelő_önként'!L28</f>
        <v>0</v>
      </c>
    </row>
    <row r="29" spans="1:12" s="54" customFormat="1" ht="12.2" customHeight="1" x14ac:dyDescent="0.2">
      <c r="A29" s="57" t="s">
        <v>100</v>
      </c>
      <c r="B29" s="58" t="s">
        <v>160</v>
      </c>
      <c r="C29" s="119">
        <f>'29._Hivatal_önként'!C29+'30._TIK_önként'!C29+'31._Humán_önként'!C29+'32._Óvoda_önként'!C29+'33._TMKK_önként'!C29+'34._Rendelő_önként'!C29</f>
        <v>0</v>
      </c>
      <c r="D29" s="271">
        <f>'29._Hivatal_önként'!D29+'30._TIK_önként'!D29+'31._Humán_önként'!D29+'32._Óvoda_önként'!D29+'33._TMKK_önként'!D29+'34._Rendelő_önként'!D29</f>
        <v>0</v>
      </c>
      <c r="E29" s="712">
        <f>'29._Hivatal_önként'!E29+'30._TIK_önként'!E29+'31._Humán_önként'!E29+'32._Óvoda_önként'!E29+'33._TMKK_önként'!E29+'34._Rendelő_önként'!E29</f>
        <v>0</v>
      </c>
      <c r="F29" s="712">
        <f>'29._Hivatal_önként'!F29+'30._TIK_önként'!F29+'31._Humán_önként'!F29+'32._Óvoda_önként'!F29+'33._TMKK_önként'!F29+'34._Rendelő_önként'!F29</f>
        <v>0</v>
      </c>
      <c r="G29" s="712">
        <f>'29._Hivatal_önként'!G29+'30._TIK_önként'!G29+'31._Humán_önként'!G29+'32._Óvoda_önként'!G29+'33._TMKK_önként'!G29+'34._Rendelő_önként'!G29</f>
        <v>0</v>
      </c>
      <c r="H29" s="673">
        <f t="shared" si="1"/>
        <v>0</v>
      </c>
      <c r="I29" s="1463">
        <f>'29._Hivatal_önként'!I29+'30._TIK_önként'!I29+'31._Humán_önként'!I29+'32._Óvoda_önként'!I29+'33._TMKK_önként'!I29+'34._Rendelő_önként'!I29</f>
        <v>0</v>
      </c>
      <c r="J29" s="370">
        <f>'29._Hivatal_önként'!J29+'30._TIK_önként'!J29+'31._Humán_önként'!J29+'32._Óvoda_önként'!J29+'33._TMKK_önként'!J29+'34._Rendelő_önként'!J29</f>
        <v>0</v>
      </c>
      <c r="K29" s="370">
        <f>'29._Hivatal_önként'!K29+'30._TIK_önként'!K29+'31._Humán_önként'!K29+'32._Óvoda_önként'!K29+'33._TMKK_önként'!K29+'34._Rendelő_önként'!K29</f>
        <v>0</v>
      </c>
      <c r="L29" s="370">
        <f>'29._Hivatal_önként'!L29+'30._TIK_önként'!L29+'31._Humán_önként'!L29+'32._Óvoda_önként'!L29+'33._TMKK_önként'!L29+'34._Rendelő_önként'!L29</f>
        <v>0</v>
      </c>
    </row>
    <row r="30" spans="1:12" s="54" customFormat="1" ht="12.2" customHeight="1" x14ac:dyDescent="0.2">
      <c r="A30" s="57" t="s">
        <v>101</v>
      </c>
      <c r="B30" s="419" t="s">
        <v>163</v>
      </c>
      <c r="C30" s="117">
        <f>'29._Hivatal_önként'!C30+'30._TIK_önként'!C30+'31._Humán_önként'!C30+'32._Óvoda_önként'!C30+'33._TMKK_önként'!C30+'34._Rendelő_önként'!C30</f>
        <v>0</v>
      </c>
      <c r="D30" s="278">
        <f t="shared" ref="D30:K30" si="5">D31</f>
        <v>0</v>
      </c>
      <c r="E30" s="103">
        <f t="shared" si="5"/>
        <v>0</v>
      </c>
      <c r="F30" s="103">
        <f t="shared" si="5"/>
        <v>0</v>
      </c>
      <c r="G30" s="422">
        <f t="shared" si="5"/>
        <v>0</v>
      </c>
      <c r="H30" s="661">
        <f t="shared" si="1"/>
        <v>0</v>
      </c>
      <c r="I30" s="1464">
        <f t="shared" si="5"/>
        <v>0</v>
      </c>
      <c r="J30" s="371">
        <f t="shared" si="5"/>
        <v>0</v>
      </c>
      <c r="K30" s="371">
        <f t="shared" si="5"/>
        <v>0</v>
      </c>
      <c r="L30" s="371">
        <f>'29._Hivatal_önként'!L30+'30._TIK_önként'!L30+'31._Humán_önként'!L30+'32._Óvoda_önként'!L30+'33._TMKK_önként'!L30+'34._Rendelő_önként'!L30</f>
        <v>0</v>
      </c>
    </row>
    <row r="31" spans="1:12" s="54" customFormat="1" ht="12.2" customHeight="1" thickBot="1" x14ac:dyDescent="0.25">
      <c r="A31" s="1216" t="s">
        <v>281</v>
      </c>
      <c r="B31" s="98" t="s">
        <v>165</v>
      </c>
      <c r="C31" s="90">
        <f>'29._Hivatal_önként'!C31+'30._TIK_önként'!C31+'31._Humán_önként'!C31+'32._Óvoda_önként'!C31+'33._TMKK_önként'!C31+'34._Rendelő_önként'!C31</f>
        <v>0</v>
      </c>
      <c r="D31" s="272">
        <f>'29._Hivatal_önként'!D31+'30._TIK_önként'!D31+'31._Humán_önként'!D31+'32._Óvoda_önként'!D31+'33._TMKK_önként'!D31+'34._Rendelő_önként'!D31</f>
        <v>0</v>
      </c>
      <c r="E31" s="713">
        <f>'29._Hivatal_önként'!E31+'30._TIK_önként'!E31+'31._Humán_önként'!E31+'32._Óvoda_önként'!E31+'33._TMKK_önként'!E31+'34._Rendelő_önként'!E31</f>
        <v>0</v>
      </c>
      <c r="F31" s="713">
        <f>'29._Hivatal_önként'!F31+'30._TIK_önként'!F31+'31._Humán_önként'!F31+'32._Óvoda_önként'!F31+'33._TMKK_önként'!F31+'34._Rendelő_önként'!F31</f>
        <v>0</v>
      </c>
      <c r="G31" s="713">
        <f>'29._Hivatal_önként'!G31+'30._TIK_önként'!G31+'31._Humán_önként'!G31+'32._Óvoda_önként'!G31+'33._TMKK_önként'!G31+'34._Rendelő_önként'!G31</f>
        <v>0</v>
      </c>
      <c r="H31" s="674">
        <f t="shared" si="1"/>
        <v>0</v>
      </c>
      <c r="I31" s="1465">
        <f>'29._Hivatal_önként'!I31+'30._TIK_önként'!I31+'31._Humán_önként'!I31+'32._Óvoda_önként'!I31+'33._TMKK_önként'!I31+'34._Rendelő_önként'!I31</f>
        <v>0</v>
      </c>
      <c r="J31" s="372">
        <f>'29._Hivatal_önként'!J31+'30._TIK_önként'!J31+'31._Humán_önként'!J31+'32._Óvoda_önként'!J31+'33._TMKK_önként'!J31+'34._Rendelő_önként'!J31</f>
        <v>0</v>
      </c>
      <c r="K31" s="372">
        <f>'29._Hivatal_önként'!K31+'30._TIK_önként'!K31+'31._Humán_önként'!K31+'32._Óvoda_önként'!K31+'33._TMKK_önként'!K31+'34._Rendelő_önként'!K31</f>
        <v>0</v>
      </c>
      <c r="L31" s="372">
        <f>'29._Hivatal_önként'!L31+'30._TIK_önként'!L31+'31._Humán_önként'!L31+'32._Óvoda_önként'!L31+'33._TMKK_önként'!L31+'34._Rendelő_önként'!L31</f>
        <v>0</v>
      </c>
    </row>
    <row r="32" spans="1:12" s="54" customFormat="1" ht="12.2" customHeight="1" thickBot="1" x14ac:dyDescent="0.25">
      <c r="A32" s="55" t="s">
        <v>16</v>
      </c>
      <c r="B32" s="56" t="s">
        <v>166</v>
      </c>
      <c r="C32" s="87">
        <f>SUM(C33:C35)</f>
        <v>0</v>
      </c>
      <c r="D32" s="125">
        <f t="shared" ref="D32:K32" si="6">SUM(D33:D35)</f>
        <v>0</v>
      </c>
      <c r="E32" s="708">
        <f t="shared" si="6"/>
        <v>0</v>
      </c>
      <c r="F32" s="708">
        <f t="shared" si="6"/>
        <v>0</v>
      </c>
      <c r="G32" s="708">
        <f t="shared" si="6"/>
        <v>0</v>
      </c>
      <c r="H32" s="72">
        <f t="shared" si="1"/>
        <v>0</v>
      </c>
      <c r="I32" s="375">
        <f t="shared" si="6"/>
        <v>0</v>
      </c>
      <c r="J32" s="369">
        <f t="shared" si="6"/>
        <v>0</v>
      </c>
      <c r="K32" s="369">
        <f t="shared" si="6"/>
        <v>0</v>
      </c>
      <c r="L32" s="369">
        <f>'29._Hivatal_önként'!L32+'30._TIK_önként'!L32+'31._Humán_önként'!L32+'32._Óvoda_önként'!L32+'33._TMKK_önként'!L32+'34._Rendelő_önként'!L32</f>
        <v>0</v>
      </c>
    </row>
    <row r="33" spans="1:12" s="54" customFormat="1" ht="12.2" customHeight="1" x14ac:dyDescent="0.2">
      <c r="A33" s="57" t="s">
        <v>89</v>
      </c>
      <c r="B33" s="58" t="s">
        <v>167</v>
      </c>
      <c r="C33" s="119">
        <f>'29._Hivatal_önként'!C33+'30._TIK_önként'!C33+'31._Humán_önként'!C33+'32._Óvoda_önként'!C33+'33._TMKK_önként'!C33+'34._Rendelő_önként'!C33</f>
        <v>0</v>
      </c>
      <c r="D33" s="271">
        <f>'29._Hivatal_önként'!D33+'30._TIK_önként'!D33+'31._Humán_önként'!D33+'32._Óvoda_önként'!D33+'33._TMKK_önként'!D33+'34._Rendelő_önként'!D33</f>
        <v>0</v>
      </c>
      <c r="E33" s="712">
        <f>'29._Hivatal_önként'!E33+'30._TIK_önként'!E33+'31._Humán_önként'!E33+'32._Óvoda_önként'!E33+'33._TMKK_önként'!E33+'34._Rendelő_önként'!E33</f>
        <v>0</v>
      </c>
      <c r="F33" s="712">
        <f>'29._Hivatal_önként'!F33+'30._TIK_önként'!F33+'31._Humán_önként'!F33+'32._Óvoda_önként'!F33+'33._TMKK_önként'!F33+'34._Rendelő_önként'!F33</f>
        <v>0</v>
      </c>
      <c r="G33" s="712">
        <f>'29._Hivatal_önként'!G33+'30._TIK_önként'!G33+'31._Humán_önként'!G33+'32._Óvoda_önként'!G33+'33._TMKK_önként'!G33+'34._Rendelő_önként'!G33</f>
        <v>0</v>
      </c>
      <c r="H33" s="673">
        <f t="shared" si="1"/>
        <v>0</v>
      </c>
      <c r="I33" s="1463">
        <f>'29._Hivatal_önként'!I33+'30._TIK_önként'!I33+'31._Humán_önként'!I33+'32._Óvoda_önként'!I33+'33._TMKK_önként'!I33+'34._Rendelő_önként'!I33</f>
        <v>0</v>
      </c>
      <c r="J33" s="370">
        <f>'29._Hivatal_önként'!J33+'30._TIK_önként'!J33+'31._Humán_önként'!J33+'32._Óvoda_önként'!J33+'33._TMKK_önként'!J33+'34._Rendelő_önként'!J33</f>
        <v>0</v>
      </c>
      <c r="K33" s="370">
        <f>'29._Hivatal_önként'!K33+'30._TIK_önként'!K33+'31._Humán_önként'!K33+'32._Óvoda_önként'!K33+'33._TMKK_önként'!K33+'34._Rendelő_önként'!K33</f>
        <v>0</v>
      </c>
      <c r="L33" s="370">
        <f>'29._Hivatal_önként'!L33+'30._TIK_önként'!L33+'31._Humán_önként'!L33+'32._Óvoda_önként'!L33+'33._TMKK_önként'!L33+'34._Rendelő_önként'!L33</f>
        <v>0</v>
      </c>
    </row>
    <row r="34" spans="1:12" s="54" customFormat="1" ht="12.2" customHeight="1" x14ac:dyDescent="0.2">
      <c r="A34" s="57" t="s">
        <v>102</v>
      </c>
      <c r="B34" s="419" t="s">
        <v>168</v>
      </c>
      <c r="C34" s="117">
        <f>'29._Hivatal_önként'!C34+'30._TIK_önként'!C34+'31._Humán_önként'!C34+'32._Óvoda_önként'!C34+'33._TMKK_önként'!C34+'34._Rendelő_önként'!C34</f>
        <v>0</v>
      </c>
      <c r="D34" s="278">
        <f>'29._Hivatal_önként'!D34+'30._TIK_önként'!D34+'31._Humán_önként'!D34+'32._Óvoda_önként'!D34+'33._TMKK_önként'!D34+'34._Rendelő_önként'!D34</f>
        <v>0</v>
      </c>
      <c r="E34" s="103">
        <f>'29._Hivatal_önként'!E34+'30._TIK_önként'!E34+'31._Humán_önként'!E34+'32._Óvoda_önként'!E34+'33._TMKK_önként'!E34+'34._Rendelő_önként'!E34</f>
        <v>0</v>
      </c>
      <c r="F34" s="103">
        <f>'29._Hivatal_önként'!F34+'30._TIK_önként'!F34+'31._Humán_önként'!F34+'32._Óvoda_önként'!F34+'33._TMKK_önként'!F34+'34._Rendelő_önként'!F34</f>
        <v>0</v>
      </c>
      <c r="G34" s="422">
        <f>'29._Hivatal_önként'!G34+'30._TIK_önként'!G34+'31._Humán_önként'!G34+'32._Óvoda_önként'!G34+'33._TMKK_önként'!G34+'34._Rendelő_önként'!G34</f>
        <v>0</v>
      </c>
      <c r="H34" s="661">
        <f t="shared" si="1"/>
        <v>0</v>
      </c>
      <c r="I34" s="1464">
        <f>'29._Hivatal_önként'!I34+'30._TIK_önként'!I34+'31._Humán_önként'!I34+'32._Óvoda_önként'!I34+'33._TMKK_önként'!I34+'34._Rendelő_önként'!I34</f>
        <v>0</v>
      </c>
      <c r="J34" s="371">
        <f>'29._Hivatal_önként'!J34+'30._TIK_önként'!J34+'31._Humán_önként'!J34+'32._Óvoda_önként'!J34+'33._TMKK_önként'!J34+'34._Rendelő_önként'!J34</f>
        <v>0</v>
      </c>
      <c r="K34" s="371">
        <f>'29._Hivatal_önként'!K34+'30._TIK_önként'!K34+'31._Humán_önként'!K34+'32._Óvoda_önként'!K34+'33._TMKK_önként'!K34+'34._Rendelő_önként'!K34</f>
        <v>0</v>
      </c>
      <c r="L34" s="371">
        <f>'29._Hivatal_önként'!L34+'30._TIK_önként'!L34+'31._Humán_önként'!L34+'32._Óvoda_önként'!L34+'33._TMKK_önként'!L34+'34._Rendelő_önként'!L34</f>
        <v>0</v>
      </c>
    </row>
    <row r="35" spans="1:12" s="54" customFormat="1" ht="12.2" customHeight="1" thickBot="1" x14ac:dyDescent="0.25">
      <c r="A35" s="1216" t="s">
        <v>103</v>
      </c>
      <c r="B35" s="60" t="s">
        <v>169</v>
      </c>
      <c r="C35" s="90">
        <f>'29._Hivatal_önként'!C35+'30._TIK_önként'!C35+'31._Humán_önként'!C35+'32._Óvoda_önként'!C35+'33._TMKK_önként'!C35+'34._Rendelő_önként'!C35</f>
        <v>0</v>
      </c>
      <c r="D35" s="272">
        <f>'29._Hivatal_önként'!D35+'30._TIK_önként'!D35+'31._Humán_önként'!D35+'32._Óvoda_önként'!D35+'33._TMKK_önként'!D35+'34._Rendelő_önként'!D35</f>
        <v>0</v>
      </c>
      <c r="E35" s="713">
        <f>'29._Hivatal_önként'!E35+'30._TIK_önként'!E35+'31._Humán_önként'!E35+'32._Óvoda_önként'!E35+'33._TMKK_önként'!E35+'34._Rendelő_önként'!E35</f>
        <v>0</v>
      </c>
      <c r="F35" s="713">
        <f>'29._Hivatal_önként'!F35+'30._TIK_önként'!F35+'31._Humán_önként'!F35+'32._Óvoda_önként'!F35+'33._TMKK_önként'!F35+'34._Rendelő_önként'!F35</f>
        <v>0</v>
      </c>
      <c r="G35" s="713">
        <f>'29._Hivatal_önként'!G35+'30._TIK_önként'!G35+'31._Humán_önként'!G35+'32._Óvoda_önként'!G35+'33._TMKK_önként'!G35+'34._Rendelő_önként'!G35</f>
        <v>0</v>
      </c>
      <c r="H35" s="675">
        <f t="shared" si="1"/>
        <v>0</v>
      </c>
      <c r="I35" s="1466">
        <f>'29._Hivatal_önként'!I35+'30._TIK_önként'!I35+'31._Humán_önként'!I35+'32._Óvoda_önként'!I35+'33._TMKK_önként'!I35+'34._Rendelő_önként'!I35</f>
        <v>0</v>
      </c>
      <c r="J35" s="373">
        <f>'29._Hivatal_önként'!J35+'30._TIK_önként'!J35+'31._Humán_önként'!J35+'32._Óvoda_önként'!J35+'33._TMKK_önként'!J35+'34._Rendelő_önként'!J35</f>
        <v>0</v>
      </c>
      <c r="K35" s="373">
        <f>'29._Hivatal_önként'!K35+'30._TIK_önként'!K35+'31._Humán_önként'!K35+'32._Óvoda_önként'!K35+'33._TMKK_önként'!K35+'34._Rendelő_önként'!K35</f>
        <v>0</v>
      </c>
      <c r="L35" s="373">
        <f>'29._Hivatal_önként'!L35+'30._TIK_önként'!L35+'31._Humán_önként'!L35+'32._Óvoda_önként'!L35+'33._TMKK_önként'!L35+'34._Rendelő_önként'!L35</f>
        <v>0</v>
      </c>
    </row>
    <row r="36" spans="1:12" s="26" customFormat="1" ht="12.2" customHeight="1" thickBot="1" x14ac:dyDescent="0.25">
      <c r="A36" s="55" t="s">
        <v>17</v>
      </c>
      <c r="B36" s="56" t="s">
        <v>170</v>
      </c>
      <c r="C36" s="128">
        <f>'29._Hivatal_önként'!C36+'30._TIK_önként'!C36+'31._Humán_önként'!C36+'32._Óvoda_önként'!C36+'33._TMKK_önként'!C36+'34._Rendelő_önként'!C36</f>
        <v>5018250</v>
      </c>
      <c r="D36" s="127">
        <f>'29._Hivatal_önként'!D36+'30._TIK_önként'!D36+'31._Humán_önként'!D36+'32._Óvoda_önként'!D36+'33._TMKK_önként'!D36+'34._Rendelő_önként'!D36</f>
        <v>5018250</v>
      </c>
      <c r="E36" s="711">
        <f>'29._Hivatal_önként'!E36+'30._TIK_önként'!E36+'31._Humán_önként'!E36+'32._Óvoda_önként'!E36+'33._TMKK_önként'!E36+'34._Rendelő_önként'!E36</f>
        <v>576263</v>
      </c>
      <c r="F36" s="711">
        <f>'29._Hivatal_önként'!F36+'30._TIK_önként'!F36+'31._Humán_önként'!F36+'32._Óvoda_önként'!F36+'33._TMKK_önként'!F36+'34._Rendelő_önként'!F36</f>
        <v>576263</v>
      </c>
      <c r="G36" s="711">
        <f>'29._Hivatal_önként'!G36+'30._TIK_önként'!G36+'31._Humán_önként'!G36+'32._Óvoda_önként'!G36+'33._TMKK_önként'!G36+'34._Rendelő_önként'!G36</f>
        <v>576263</v>
      </c>
      <c r="H36" s="72">
        <f t="shared" si="1"/>
        <v>0</v>
      </c>
      <c r="I36" s="375">
        <f>'29._Hivatal_önként'!I36+'30._TIK_önként'!I36+'31._Humán_önként'!I36+'32._Óvoda_önként'!I36+'33._TMKK_önként'!I36+'34._Rendelő_önként'!I36</f>
        <v>0</v>
      </c>
      <c r="J36" s="369">
        <f>'29._Hivatal_önként'!J36+'30._TIK_önként'!J36+'31._Humán_önként'!J36+'32._Óvoda_önként'!J36+'33._TMKK_önként'!J36+'34._Rendelő_önként'!J36</f>
        <v>0</v>
      </c>
      <c r="K36" s="369">
        <f>'29._Hivatal_önként'!K36+'30._TIK_önként'!K36+'31._Humán_önként'!K36+'32._Óvoda_önként'!K36+'33._TMKK_önként'!K36+'34._Rendelő_önként'!K36</f>
        <v>0</v>
      </c>
      <c r="L36" s="369">
        <f>'29._Hivatal_önként'!L36+'30._TIK_önként'!L36+'31._Humán_önként'!L36+'32._Óvoda_önként'!L36+'33._TMKK_önként'!L36+'34._Rendelő_önként'!L36</f>
        <v>0</v>
      </c>
    </row>
    <row r="37" spans="1:12" s="26" customFormat="1" ht="12.2" customHeight="1" thickBot="1" x14ac:dyDescent="0.25">
      <c r="A37" s="1217" t="s">
        <v>104</v>
      </c>
      <c r="B37" s="420" t="s">
        <v>165</v>
      </c>
      <c r="C37" s="1211">
        <f>'29._Hivatal_önként'!C37+'30._TIK_önként'!C37+'31._Humán_önként'!C37+'32._Óvoda_önként'!C37+'33._TMKK_önként'!C37+'34._Rendelő_önként'!C37</f>
        <v>5018250</v>
      </c>
      <c r="D37" s="989">
        <f>'29._Hivatal_önként'!D37+'30._TIK_önként'!D37+'31._Humán_önként'!D37+'32._Óvoda_önként'!D37+'33._TMKK_önként'!D37+'34._Rendelő_önként'!D37</f>
        <v>5018250</v>
      </c>
      <c r="E37" s="89">
        <f>'29._Hivatal_önként'!E37+'30._TIK_önként'!E37+'31._Humán_önként'!E37+'32._Óvoda_önként'!E37+'33._TMKK_önként'!E37+'34._Rendelő_önként'!E37</f>
        <v>576263</v>
      </c>
      <c r="F37" s="89">
        <f>'29._Hivatal_önként'!F37+'30._TIK_önként'!F37+'31._Humán_önként'!F37+'32._Óvoda_önként'!F37+'33._TMKK_önként'!F37+'34._Rendelő_önként'!F37</f>
        <v>576263</v>
      </c>
      <c r="G37" s="89">
        <f>'29._Hivatal_önként'!G37+'30._TIK_önként'!G37+'31._Humán_önként'!G37+'32._Óvoda_önként'!G37+'33._TMKK_önként'!G37+'34._Rendelő_önként'!G37</f>
        <v>576263</v>
      </c>
      <c r="H37" s="1533">
        <f t="shared" si="1"/>
        <v>0</v>
      </c>
      <c r="I37" s="374">
        <f>'29._Hivatal_önként'!I37+'30._TIK_önként'!I37+'31._Humán_önként'!I37+'32._Óvoda_önként'!I37+'33._TMKK_önként'!I37+'34._Rendelő_önként'!I37</f>
        <v>0</v>
      </c>
      <c r="J37" s="374">
        <f>'29._Hivatal_önként'!J37+'30._TIK_önként'!J37+'31._Humán_önként'!J37+'32._Óvoda_önként'!J37+'33._TMKK_önként'!J37+'34._Rendelő_önként'!J37</f>
        <v>0</v>
      </c>
      <c r="K37" s="374">
        <f>'29._Hivatal_önként'!K37+'30._TIK_önként'!K37+'31._Humán_önként'!K37+'32._Óvoda_önként'!K37+'33._TMKK_önként'!K37+'34._Rendelő_önként'!K37</f>
        <v>0</v>
      </c>
      <c r="L37" s="374">
        <f>'29._Hivatal_önként'!L37+'30._TIK_önként'!L37+'31._Humán_önként'!L37+'32._Óvoda_önként'!L37+'33._TMKK_önként'!L37+'34._Rendelő_önként'!L37</f>
        <v>0</v>
      </c>
    </row>
    <row r="38" spans="1:12" s="26" customFormat="1" ht="12.2" customHeight="1" thickBot="1" x14ac:dyDescent="0.25">
      <c r="A38" s="55" t="s">
        <v>18</v>
      </c>
      <c r="B38" s="56" t="s">
        <v>555</v>
      </c>
      <c r="C38" s="128">
        <f>C39+C40</f>
        <v>131957503</v>
      </c>
      <c r="D38" s="127">
        <f t="shared" ref="D38:K38" si="7">D39+D40</f>
        <v>131957503</v>
      </c>
      <c r="E38" s="711">
        <f t="shared" si="7"/>
        <v>136399490</v>
      </c>
      <c r="F38" s="711">
        <f t="shared" si="7"/>
        <v>136399490</v>
      </c>
      <c r="G38" s="711">
        <f t="shared" si="7"/>
        <v>136399490</v>
      </c>
      <c r="H38" s="72">
        <f t="shared" si="1"/>
        <v>0</v>
      </c>
      <c r="I38" s="375">
        <f t="shared" si="7"/>
        <v>0</v>
      </c>
      <c r="J38" s="375">
        <f t="shared" si="7"/>
        <v>0</v>
      </c>
      <c r="K38" s="375">
        <f t="shared" si="7"/>
        <v>0</v>
      </c>
      <c r="L38" s="375">
        <f>'29._Hivatal_önként'!L38+'30._TIK_önként'!L38+'31._Humán_önként'!L38+'32._Óvoda_önként'!L38+'33._TMKK_önként'!L38+'34._Rendelő_önként'!L38</f>
        <v>0</v>
      </c>
    </row>
    <row r="39" spans="1:12" s="26" customFormat="1" ht="12.2" customHeight="1" x14ac:dyDescent="0.2">
      <c r="A39" s="12" t="s">
        <v>107</v>
      </c>
      <c r="B39" s="93" t="s">
        <v>212</v>
      </c>
      <c r="C39" s="129">
        <f>'29._Hivatal_önként'!C39+'30._TIK_önként'!C39+'31._Humán_önként'!C39+'32._Óvoda_önként'!C39+'33._TMKK_önként'!C39+'34._Rendelő_önként'!C39</f>
        <v>0</v>
      </c>
      <c r="D39" s="279">
        <f>'29._Hivatal_önként'!D39+'30._TIK_önként'!D39+'31._Humán_önként'!D39+'32._Óvoda_önként'!D39+'33._TMKK_önként'!D39+'34._Rendelő_önként'!D39</f>
        <v>0</v>
      </c>
      <c r="E39" s="715">
        <f>'29._Hivatal_önként'!E39+'30._TIK_önként'!E39+'31._Humán_önként'!E39+'32._Óvoda_önként'!E39+'33._TMKK_önként'!E39+'34._Rendelő_önként'!E39</f>
        <v>0</v>
      </c>
      <c r="F39" s="715">
        <f>'29._Hivatal_önként'!F39+'30._TIK_önként'!F39+'31._Humán_önként'!F39+'32._Óvoda_önként'!F39+'33._TMKK_önként'!F39+'34._Rendelő_önként'!F39</f>
        <v>0</v>
      </c>
      <c r="G39" s="715">
        <f>'29._Hivatal_önként'!G39+'30._TIK_önként'!G39+'31._Humán_önként'!G39+'32._Óvoda_önként'!G39+'33._TMKK_önként'!G39+'34._Rendelő_önként'!G39</f>
        <v>0</v>
      </c>
      <c r="H39" s="677">
        <f t="shared" si="1"/>
        <v>0</v>
      </c>
      <c r="I39" s="1467">
        <f>'29._Hivatal_önként'!I39+'30._TIK_önként'!I39+'31._Humán_önként'!I39+'32._Óvoda_önként'!I39+'33._TMKK_önként'!I39+'34._Rendelő_önként'!I39</f>
        <v>0</v>
      </c>
      <c r="J39" s="376">
        <f>'29._Hivatal_önként'!J39+'30._TIK_önként'!J39+'31._Humán_önként'!J39+'32._Óvoda_önként'!J39+'33._TMKK_önként'!J39+'34._Rendelő_önként'!J39</f>
        <v>0</v>
      </c>
      <c r="K39" s="376">
        <f>'29._Hivatal_önként'!K39+'30._TIK_önként'!K39+'31._Humán_önként'!K39+'32._Óvoda_önként'!K39+'33._TMKK_önként'!K39+'34._Rendelő_önként'!K39</f>
        <v>0</v>
      </c>
      <c r="L39" s="376">
        <f>'29._Hivatal_önként'!L39+'30._TIK_önként'!L39+'31._Humán_önként'!L39+'32._Óvoda_önként'!L39+'33._TMKK_önként'!L39+'34._Rendelő_önként'!L39</f>
        <v>0</v>
      </c>
    </row>
    <row r="40" spans="1:12" s="26" customFormat="1" ht="12.2" customHeight="1" x14ac:dyDescent="0.2">
      <c r="A40" s="1182" t="s">
        <v>108</v>
      </c>
      <c r="B40" s="429" t="s">
        <v>213</v>
      </c>
      <c r="C40" s="1212">
        <f>'29._Hivatal_önként'!C40+'30._TIK_önként'!C40+'31._Humán_önként'!C40+'32._Óvoda_önként'!C40+'33._TMKK_önként'!C40+'34._Rendelő_önként'!C40</f>
        <v>131957503</v>
      </c>
      <c r="D40" s="990">
        <f t="shared" ref="D40:K40" si="8">D41</f>
        <v>131957503</v>
      </c>
      <c r="E40" s="731">
        <f t="shared" si="8"/>
        <v>136399490</v>
      </c>
      <c r="F40" s="731">
        <f t="shared" si="8"/>
        <v>136399490</v>
      </c>
      <c r="G40" s="731">
        <f t="shared" si="8"/>
        <v>136399490</v>
      </c>
      <c r="H40" s="678">
        <f t="shared" si="1"/>
        <v>0</v>
      </c>
      <c r="I40" s="1468">
        <f t="shared" si="8"/>
        <v>0</v>
      </c>
      <c r="J40" s="377">
        <f t="shared" si="8"/>
        <v>0</v>
      </c>
      <c r="K40" s="377">
        <f t="shared" si="8"/>
        <v>0</v>
      </c>
      <c r="L40" s="377">
        <f>'29._Hivatal_önként'!L40+'30._TIK_önként'!L40+'31._Humán_önként'!L40+'32._Óvoda_önként'!L40+'33._TMKK_önként'!L40+'34._Rendelő_önként'!L40</f>
        <v>0</v>
      </c>
    </row>
    <row r="41" spans="1:12" s="26" customFormat="1" ht="12.2" customHeight="1" thickBot="1" x14ac:dyDescent="0.25">
      <c r="A41" s="1182" t="s">
        <v>323</v>
      </c>
      <c r="B41" s="99" t="s">
        <v>165</v>
      </c>
      <c r="C41" s="90">
        <f>'29._Hivatal_önként'!C41+'30._TIK_önként'!C41+'31._Humán_önként'!C41+'32._Óvoda_önként'!C41+'33._TMKK_önként'!C41+'34._Rendelő_önként'!C41</f>
        <v>131957503</v>
      </c>
      <c r="D41" s="272">
        <f>'29._Hivatal_önként'!D41+'30._TIK_önként'!D41+'31._Humán_önként'!D41+'32._Óvoda_önként'!D41+'33._TMKK_önként'!D41+'34._Rendelő_önként'!D41</f>
        <v>131957503</v>
      </c>
      <c r="E41" s="719">
        <f>'29._Hivatal_önként'!E41+'30._TIK_önként'!E41+'31._Humán_önként'!E41+'32._Óvoda_önként'!E41+'33._TMKK_önként'!E41+'34._Rendelő_önként'!E41</f>
        <v>136399490</v>
      </c>
      <c r="F41" s="719">
        <f>'29._Hivatal_önként'!F41+'30._TIK_önként'!F41+'31._Humán_önként'!F41+'32._Óvoda_önként'!F41+'33._TMKK_önként'!F41+'34._Rendelő_önként'!F41</f>
        <v>136399490</v>
      </c>
      <c r="G41" s="719">
        <f>'29._Hivatal_önként'!G41+'30._TIK_önként'!G41+'31._Humán_önként'!G41+'32._Óvoda_önként'!G41+'33._TMKK_önként'!G41+'34._Rendelő_önként'!G41</f>
        <v>136399490</v>
      </c>
      <c r="H41" s="1534">
        <f t="shared" si="1"/>
        <v>0</v>
      </c>
      <c r="I41" s="378">
        <f>'29._Hivatal_önként'!I41+'30._TIK_önként'!I41+'31._Humán_önként'!I41+'32._Óvoda_önként'!I41+'33._TMKK_önként'!I41+'34._Rendelő_önként'!I41</f>
        <v>0</v>
      </c>
      <c r="J41" s="378">
        <f>'29._Hivatal_önként'!J41+'30._TIK_önként'!J41+'31._Humán_önként'!J41+'32._Óvoda_önként'!J41+'33._TMKK_önként'!J41+'34._Rendelő_önként'!J41</f>
        <v>0</v>
      </c>
      <c r="K41" s="378">
        <f>'29._Hivatal_önként'!K41+'30._TIK_önként'!K41+'31._Humán_önként'!K41+'32._Óvoda_önként'!K41+'33._TMKK_önként'!K41+'34._Rendelő_önként'!K41</f>
        <v>0</v>
      </c>
      <c r="L41" s="378">
        <f>'29._Hivatal_önként'!L41+'30._TIK_önként'!L41+'31._Humán_önként'!L41+'32._Óvoda_önként'!L41+'33._TMKK_önként'!L41+'34._Rendelő_önként'!L41</f>
        <v>0</v>
      </c>
    </row>
    <row r="42" spans="1:12" s="26" customFormat="1" ht="12.2" customHeight="1" thickBot="1" x14ac:dyDescent="0.25">
      <c r="A42" s="45" t="s">
        <v>19</v>
      </c>
      <c r="B42" s="56" t="s">
        <v>546</v>
      </c>
      <c r="C42" s="87">
        <f>+C10+C22+C27+C28+C32+C36+C38</f>
        <v>1327358593</v>
      </c>
      <c r="D42" s="125">
        <f t="shared" ref="D42:K42" si="9">+D10+D22+D27+D28+D32+D36+D38</f>
        <v>1327358593</v>
      </c>
      <c r="E42" s="708">
        <f>+E10+E22+E27+E28+E32+E36+E38</f>
        <v>1327358593</v>
      </c>
      <c r="F42" s="708">
        <f t="shared" si="9"/>
        <v>1336302543</v>
      </c>
      <c r="G42" s="708">
        <f t="shared" si="9"/>
        <v>1343983183</v>
      </c>
      <c r="H42" s="72">
        <f t="shared" si="1"/>
        <v>7680640</v>
      </c>
      <c r="I42" s="375">
        <f t="shared" si="9"/>
        <v>0</v>
      </c>
      <c r="J42" s="375">
        <f t="shared" si="9"/>
        <v>0</v>
      </c>
      <c r="K42" s="375">
        <f t="shared" si="9"/>
        <v>0</v>
      </c>
      <c r="L42" s="375">
        <f>'29._Hivatal_önként'!L42+'30._TIK_önként'!L42+'31._Humán_önként'!L42+'32._Óvoda_önként'!L42+'33._TMKK_önként'!L42+'34._Rendelő_önként'!L42</f>
        <v>0</v>
      </c>
    </row>
    <row r="43" spans="1:12" s="26" customFormat="1" ht="12.2" customHeight="1" thickBot="1" x14ac:dyDescent="0.25">
      <c r="A43" s="61" t="s">
        <v>20</v>
      </c>
      <c r="B43" s="56" t="s">
        <v>180</v>
      </c>
      <c r="C43" s="87">
        <f>C44+C45+C46+C47</f>
        <v>816997215</v>
      </c>
      <c r="D43" s="125">
        <f t="shared" ref="D43:K43" si="10">D44+D45+D46+D47</f>
        <v>829745215</v>
      </c>
      <c r="E43" s="708">
        <f t="shared" si="10"/>
        <v>1045834339</v>
      </c>
      <c r="F43" s="708">
        <f t="shared" si="10"/>
        <v>1033948789</v>
      </c>
      <c r="G43" s="708">
        <f t="shared" si="10"/>
        <v>957785992</v>
      </c>
      <c r="H43" s="72">
        <f t="shared" si="1"/>
        <v>-76162797</v>
      </c>
      <c r="I43" s="375">
        <f t="shared" si="10"/>
        <v>0</v>
      </c>
      <c r="J43" s="375">
        <f t="shared" si="10"/>
        <v>0</v>
      </c>
      <c r="K43" s="375">
        <f t="shared" si="10"/>
        <v>0</v>
      </c>
      <c r="L43" s="375">
        <f>'29._Hivatal_önként'!L43+'30._TIK_önként'!L43+'31._Humán_önként'!L43+'32._Óvoda_önként'!L43+'33._TMKK_önként'!L43+'34._Rendelő_önként'!L43</f>
        <v>0</v>
      </c>
    </row>
    <row r="44" spans="1:12" s="26" customFormat="1" ht="12.2" customHeight="1" x14ac:dyDescent="0.2">
      <c r="A44" s="57" t="s">
        <v>171</v>
      </c>
      <c r="B44" s="58" t="s">
        <v>131</v>
      </c>
      <c r="C44" s="119">
        <f>'29._Hivatal_önként'!C44+'30._TIK_önként'!C44+'31._Humán_önként'!C44+'32._Óvoda_önként'!C44+'33._TMKK_önként'!C44+'34._Rendelő_önként'!C44</f>
        <v>3550090</v>
      </c>
      <c r="D44" s="271">
        <f>'29._Hivatal_önként'!D44+'30._TIK_önként'!D44+'31._Humán_önként'!D44+'32._Óvoda_önként'!D44+'33._TMKK_önként'!D44+'34._Rendelő_önként'!D44</f>
        <v>233229456</v>
      </c>
      <c r="E44" s="712">
        <f>'29._Hivatal_önként'!E44+'30._TIK_önként'!E44+'31._Humán_önként'!E44+'32._Óvoda_önként'!E44+'33._TMKK_önként'!E44+'34._Rendelő_önként'!E44</f>
        <v>233229456</v>
      </c>
      <c r="F44" s="712">
        <f>'29._Hivatal_önként'!F44+'30._TIK_önként'!F44+'31._Humán_önként'!F44+'32._Óvoda_önként'!F44+'33._TMKK_önként'!F44+'34._Rendelő_önként'!F44</f>
        <v>233229456</v>
      </c>
      <c r="G44" s="712">
        <f>'29._Hivatal_önként'!G44+'30._TIK_önként'!G44+'31._Humán_önként'!G44+'32._Óvoda_önként'!G44+'33._TMKK_önként'!G44+'34._Rendelő_önként'!G44</f>
        <v>233229456</v>
      </c>
      <c r="H44" s="673">
        <f t="shared" si="1"/>
        <v>0</v>
      </c>
      <c r="I44" s="1463">
        <f>'29._Hivatal_önként'!I44+'30._TIK_önként'!I44+'31._Humán_önként'!I44+'32._Óvoda_önként'!I44+'33._TMKK_önként'!I44+'34._Rendelő_önként'!I44</f>
        <v>0</v>
      </c>
      <c r="J44" s="370">
        <f>'29._Hivatal_önként'!J44+'30._TIK_önként'!J44+'31._Humán_önként'!J44+'32._Óvoda_önként'!J44+'33._TMKK_önként'!J44+'34._Rendelő_önként'!J44</f>
        <v>0</v>
      </c>
      <c r="K44" s="370">
        <f>'29._Hivatal_önként'!K44+'30._TIK_önként'!K44+'31._Humán_önként'!K44+'32._Óvoda_önként'!K44+'33._TMKK_önként'!K44+'34._Rendelő_önként'!K44</f>
        <v>0</v>
      </c>
      <c r="L44" s="370">
        <f>'29._Hivatal_önként'!L44+'30._TIK_önként'!L44+'31._Humán_önként'!L44+'32._Óvoda_önként'!L44+'33._TMKK_önként'!L44+'34._Rendelő_önként'!L44</f>
        <v>0</v>
      </c>
    </row>
    <row r="45" spans="1:12" s="26" customFormat="1" ht="12.2" customHeight="1" x14ac:dyDescent="0.2">
      <c r="A45" s="69" t="s">
        <v>172</v>
      </c>
      <c r="B45" s="58" t="s">
        <v>186</v>
      </c>
      <c r="C45" s="117">
        <f>'29._Hivatal_önként'!C45+'30._TIK_önként'!C45+'31._Humán_önként'!C45+'32._Óvoda_önként'!C45+'33._TMKK_önként'!C45+'34._Rendelő_önként'!C45</f>
        <v>0</v>
      </c>
      <c r="D45" s="278">
        <f>'29._Hivatal_önként'!D45+'30._TIK_önként'!D45+'31._Humán_önként'!D45+'32._Óvoda_önként'!D45+'33._TMKK_önként'!D45+'34._Rendelő_önként'!D45</f>
        <v>297434</v>
      </c>
      <c r="E45" s="89">
        <f>'29._Hivatal_önként'!E45+'30._TIK_önként'!E45+'31._Humán_önként'!E45+'32._Óvoda_önként'!E45+'33._TMKK_önként'!E45+'34._Rendelő_önként'!E45</f>
        <v>297434</v>
      </c>
      <c r="F45" s="89">
        <f>'29._Hivatal_önként'!F45+'30._TIK_önként'!F45+'31._Humán_önként'!F45+'32._Óvoda_önként'!F45+'33._TMKK_önként'!F45+'34._Rendelő_önként'!F45</f>
        <v>297434</v>
      </c>
      <c r="G45" s="89">
        <f>'29._Hivatal_önként'!G45+'30._TIK_önként'!G45+'31._Humán_önként'!G45+'32._Óvoda_önként'!G45+'33._TMKK_önként'!G45+'34._Rendelő_önként'!G45</f>
        <v>297434</v>
      </c>
      <c r="H45" s="680">
        <f t="shared" si="1"/>
        <v>0</v>
      </c>
      <c r="I45" s="1469">
        <f>'29._Hivatal_önként'!I45+'30._TIK_önként'!I45+'31._Humán_önként'!I45+'32._Óvoda_önként'!I45+'33._TMKK_önként'!I45+'34._Rendelő_önként'!I45</f>
        <v>0</v>
      </c>
      <c r="J45" s="379">
        <f>'29._Hivatal_önként'!J45+'30._TIK_önként'!J45+'31._Humán_önként'!J45+'32._Óvoda_önként'!J45+'33._TMKK_önként'!J45+'34._Rendelő_önként'!J45</f>
        <v>0</v>
      </c>
      <c r="K45" s="379">
        <f>'29._Hivatal_önként'!K45+'30._TIK_önként'!K45+'31._Humán_önként'!K45+'32._Óvoda_önként'!K45+'33._TMKK_önként'!K45+'34._Rendelő_önként'!K45</f>
        <v>0</v>
      </c>
      <c r="L45" s="379">
        <f>'29._Hivatal_önként'!L45+'30._TIK_önként'!L45+'31._Humán_önként'!L45+'32._Óvoda_önként'!L45+'33._TMKK_önként'!L45+'34._Rendelő_önként'!L45</f>
        <v>0</v>
      </c>
    </row>
    <row r="46" spans="1:12" s="26" customFormat="1" ht="12.2" customHeight="1" x14ac:dyDescent="0.2">
      <c r="A46" s="1216" t="s">
        <v>173</v>
      </c>
      <c r="B46" s="419" t="s">
        <v>177</v>
      </c>
      <c r="C46" s="422">
        <f>'29._Hivatal_önként'!C46+'30._TIK_önként'!C46+'31._Humán_önként'!C46+'32._Óvoda_önként'!C46+'33._TMKK_önként'!C46+'34._Rendelő_önként'!C46</f>
        <v>788437478</v>
      </c>
      <c r="D46" s="409">
        <f>'29._Hivatal_önként'!D46+'30._TIK_önként'!D46+'31._Humán_önként'!D46+'32._Óvoda_önként'!D46+'33._TMKK_önként'!D46+'34._Rendelő_önként'!D46</f>
        <v>571506112</v>
      </c>
      <c r="E46" s="103">
        <f>'29._Hivatal_önként'!E46+'30._TIK_önként'!E46+'31._Humán_önként'!E46+'32._Óvoda_önként'!E46+'33._TMKK_önként'!E46+'34._Rendelő_önként'!E46</f>
        <v>792037223</v>
      </c>
      <c r="F46" s="103">
        <f>'29._Hivatal_önként'!F46+'30._TIK_önként'!F46+'31._Humán_önként'!F46+'32._Óvoda_önként'!F46+'33._TMKK_önként'!F46+'34._Rendelő_önként'!F46</f>
        <v>778351673</v>
      </c>
      <c r="G46" s="103">
        <f>'29._Hivatal_önként'!G46+'30._TIK_önként'!G46+'31._Humán_önként'!G46+'32._Óvoda_önként'!G46+'33._TMKK_önként'!G46+'34._Rendelő_önként'!G46</f>
        <v>702687028</v>
      </c>
      <c r="H46" s="661">
        <f t="shared" si="1"/>
        <v>-75664645</v>
      </c>
      <c r="I46" s="1464">
        <f>'29._Hivatal_önként'!I46+'30._TIK_önként'!I46+'31._Humán_önként'!I46+'32._Óvoda_önként'!I46+'33._TMKK_önként'!I46+'34._Rendelő_önként'!I46</f>
        <v>0</v>
      </c>
      <c r="J46" s="371">
        <f>'29._Hivatal_önként'!J46+'30._TIK_önként'!J46+'31._Humán_önként'!J46+'32._Óvoda_önként'!J46+'33._TMKK_önként'!J46+'34._Rendelő_önként'!J46</f>
        <v>0</v>
      </c>
      <c r="K46" s="371">
        <f>'29._Hivatal_önként'!K46+'30._TIK_önként'!K46+'31._Humán_önként'!K46+'32._Óvoda_önként'!K46+'33._TMKK_önként'!K46+'34._Rendelő_önként'!K46</f>
        <v>0</v>
      </c>
      <c r="L46" s="371">
        <f>'29._Hivatal_önként'!L46+'30._TIK_önként'!L46+'31._Humán_önként'!L46+'32._Óvoda_önként'!L46+'33._TMKK_önként'!L46+'34._Rendelő_önként'!L46</f>
        <v>0</v>
      </c>
    </row>
    <row r="47" spans="1:12" s="54" customFormat="1" ht="12.2" customHeight="1" thickBot="1" x14ac:dyDescent="0.25">
      <c r="A47" s="57" t="s">
        <v>178</v>
      </c>
      <c r="B47" s="60" t="s">
        <v>179</v>
      </c>
      <c r="C47" s="1213">
        <f>'29._Hivatal_önként'!C47+'30._TIK_önként'!C47+'31._Humán_önként'!C47+'32._Óvoda_önként'!C47+'33._TMKK_önként'!C47+'34._Rendelő_önként'!C47</f>
        <v>25009647</v>
      </c>
      <c r="D47" s="280">
        <f>'29._Hivatal_önként'!D47+'30._TIK_önként'!D47+'31._Humán_önként'!D47+'32._Óvoda_önként'!D47+'33._TMKK_önként'!D47+'34._Rendelő_önként'!D47</f>
        <v>24712213</v>
      </c>
      <c r="E47" s="713">
        <f>'29._Hivatal_önként'!E47+'30._TIK_önként'!E47+'31._Humán_önként'!E47+'32._Óvoda_önként'!E47+'33._TMKK_önként'!E47+'34._Rendelő_önként'!E47</f>
        <v>20270226</v>
      </c>
      <c r="F47" s="713">
        <f>'29._Hivatal_önként'!F47+'30._TIK_önként'!F47+'31._Humán_önként'!F47+'32._Óvoda_önként'!F47+'33._TMKK_önként'!F47+'34._Rendelő_önként'!F47</f>
        <v>22070226</v>
      </c>
      <c r="G47" s="713">
        <f>'29._Hivatal_önként'!G47+'30._TIK_önként'!G47+'31._Humán_önként'!G47+'32._Óvoda_önként'!G47+'33._TMKK_önként'!G47+'34._Rendelő_önként'!G47</f>
        <v>21572074</v>
      </c>
      <c r="H47" s="675">
        <f t="shared" si="1"/>
        <v>-498152</v>
      </c>
      <c r="I47" s="1466">
        <f>'29._Hivatal_önként'!I47+'30._TIK_önként'!I47+'31._Humán_önként'!I47+'32._Óvoda_önként'!I47+'33._TMKK_önként'!I47+'34._Rendelő_önként'!I47</f>
        <v>0</v>
      </c>
      <c r="J47" s="373">
        <f>'29._Hivatal_önként'!J47+'30._TIK_önként'!J47+'31._Humán_önként'!J47+'32._Óvoda_önként'!J47+'33._TMKK_önként'!J47+'34._Rendelő_önként'!J47</f>
        <v>0</v>
      </c>
      <c r="K47" s="373">
        <f>'29._Hivatal_önként'!K47+'30._TIK_önként'!K47+'31._Humán_önként'!K47+'32._Óvoda_önként'!K47+'33._TMKK_önként'!K47+'34._Rendelő_önként'!K47</f>
        <v>0</v>
      </c>
      <c r="L47" s="373">
        <f>'29._Hivatal_önként'!L47+'30._TIK_önként'!L47+'31._Humán_önként'!L47+'32._Óvoda_önként'!L47+'33._TMKK_önként'!L47+'34._Rendelő_önként'!L47</f>
        <v>0</v>
      </c>
    </row>
    <row r="48" spans="1:12" s="686" customFormat="1" ht="15" customHeight="1" thickBot="1" x14ac:dyDescent="0.2">
      <c r="A48" s="61" t="s">
        <v>21</v>
      </c>
      <c r="B48" s="683" t="s">
        <v>174</v>
      </c>
      <c r="C48" s="133">
        <f>+C42+C43</f>
        <v>2144355808</v>
      </c>
      <c r="D48" s="132">
        <f t="shared" ref="D48:K48" si="11">+D42+D43</f>
        <v>2157103808</v>
      </c>
      <c r="E48" s="718">
        <f t="shared" si="11"/>
        <v>2373192932</v>
      </c>
      <c r="F48" s="718">
        <f t="shared" si="11"/>
        <v>2370251332</v>
      </c>
      <c r="G48" s="718">
        <f t="shared" si="11"/>
        <v>2301769175</v>
      </c>
      <c r="H48" s="684">
        <f t="shared" si="1"/>
        <v>-68482157</v>
      </c>
      <c r="I48" s="685">
        <f t="shared" si="11"/>
        <v>0</v>
      </c>
      <c r="J48" s="685">
        <f t="shared" si="11"/>
        <v>0</v>
      </c>
      <c r="K48" s="685">
        <f t="shared" si="11"/>
        <v>0</v>
      </c>
      <c r="L48" s="685">
        <f>'29._Hivatal_önként'!L48+'30._TIK_önként'!L48+'31._Humán_önként'!L48+'32._Óvoda_önként'!L48+'33._TMKK_önként'!L48+'34._Rendelő_önként'!L48</f>
        <v>0</v>
      </c>
    </row>
    <row r="49" spans="1:16" s="54" customFormat="1" ht="15" customHeight="1" x14ac:dyDescent="0.2">
      <c r="A49" s="62"/>
      <c r="B49" s="63"/>
      <c r="C49" s="64"/>
      <c r="D49" s="64"/>
      <c r="E49" s="64"/>
      <c r="F49" s="64"/>
      <c r="G49" s="64"/>
      <c r="H49" s="64"/>
      <c r="P49" s="54" t="b">
        <f>G48=G69</f>
        <v>1</v>
      </c>
    </row>
    <row r="50" spans="1:16" ht="13.5" thickBot="1" x14ac:dyDescent="0.25">
      <c r="A50" s="1800" t="s">
        <v>362</v>
      </c>
      <c r="B50" s="1800"/>
      <c r="C50" s="1800"/>
      <c r="D50" s="1800"/>
      <c r="E50" s="1800"/>
      <c r="F50" s="1800"/>
      <c r="G50" s="1800"/>
      <c r="H50" s="1800"/>
    </row>
    <row r="51" spans="1:16" s="681" customFormat="1" ht="60" customHeight="1" thickBot="1" x14ac:dyDescent="0.25">
      <c r="A51" s="771"/>
      <c r="B51" s="772" t="s">
        <v>38</v>
      </c>
      <c r="C51" s="21" t="str">
        <f>C7</f>
        <v>2023. évi eredeti előirányzat
2/2023. (II.14.)</v>
      </c>
      <c r="D51" s="238" t="str">
        <f t="shared" ref="D51:L51" si="12">D7</f>
        <v>Módosított előirányzat a 14/2023.  (VI.29.)  rendelet szerint</v>
      </c>
      <c r="E51" s="21" t="str">
        <f t="shared" si="12"/>
        <v>Módosított előirányzat a 18/2023. (IX.26.)  rendelet szerint</v>
      </c>
      <c r="F51" s="21" t="str">
        <f t="shared" si="12"/>
        <v>Módosított előirányzat a 23/2023. (XII.14.)  rendelet szerint</v>
      </c>
      <c r="G51" s="21" t="str">
        <f t="shared" si="12"/>
        <v>Módosított előirányzat a …../2024. (II…..)  rendelet szerint</v>
      </c>
      <c r="H51" s="34" t="str">
        <f t="shared" si="12"/>
        <v>Változás a 23/2023. (XII.14) rendelethez képest</v>
      </c>
      <c r="I51" s="238" t="str">
        <f t="shared" si="12"/>
        <v>2023. évi teljesítés              2023.06.30-ig</v>
      </c>
      <c r="J51" s="21" t="str">
        <f t="shared" si="12"/>
        <v>2023. évi teljesítés              2023.09.30-ig</v>
      </c>
      <c r="K51" s="21" t="str">
        <f t="shared" si="12"/>
        <v>2023. évi teljesítés              2023.12.31-ig</v>
      </c>
      <c r="L51" s="21" t="str">
        <f t="shared" si="12"/>
        <v>Teljesítés %-a</v>
      </c>
    </row>
    <row r="52" spans="1:16" s="33" customFormat="1" ht="12.2" customHeight="1" thickBot="1" x14ac:dyDescent="0.25">
      <c r="A52" s="55" t="s">
        <v>12</v>
      </c>
      <c r="B52" s="56" t="s">
        <v>547</v>
      </c>
      <c r="C52" s="87">
        <f>+C53+C55+C56+C57+C58</f>
        <v>1987388658</v>
      </c>
      <c r="D52" s="125">
        <f t="shared" ref="D52:K52" si="13">+D53+D55+D56+D57+D58</f>
        <v>2000136658</v>
      </c>
      <c r="E52" s="708">
        <f t="shared" si="13"/>
        <v>2216225782</v>
      </c>
      <c r="F52" s="708">
        <f t="shared" si="13"/>
        <v>2211484182</v>
      </c>
      <c r="G52" s="708">
        <f t="shared" si="13"/>
        <v>2143500177</v>
      </c>
      <c r="H52" s="50">
        <f t="shared" ref="H52:H71" si="14">+G52-F52</f>
        <v>-67984005</v>
      </c>
      <c r="I52" s="249">
        <f t="shared" si="13"/>
        <v>0</v>
      </c>
      <c r="J52" s="50">
        <f t="shared" si="13"/>
        <v>0</v>
      </c>
      <c r="K52" s="50">
        <f t="shared" si="13"/>
        <v>0</v>
      </c>
      <c r="L52" s="50">
        <f>'29._Hivatal_önként'!Q53+'30._TIK_önként'!L53+'31._Humán_önként'!L53+'32._Óvoda_önként'!L53+'33._TMKK_önként'!L53+'34._Rendelő_önként'!L53</f>
        <v>0</v>
      </c>
    </row>
    <row r="53" spans="1:16" ht="12.2" customHeight="1" x14ac:dyDescent="0.2">
      <c r="A53" s="1216" t="s">
        <v>91</v>
      </c>
      <c r="B53" s="17" t="s">
        <v>68</v>
      </c>
      <c r="C53" s="119">
        <f>'29._Hivatal_önként'!H54+'30._TIK_önként'!C54+'31._Humán_önként'!C54+'32._Óvoda_önként'!C54+'33._TMKK_önként'!C54+'34._Rendelő_önként'!C54</f>
        <v>1342534057</v>
      </c>
      <c r="D53" s="271">
        <f>'29._Hivatal_önként'!I54+'30._TIK_önként'!D54+'31._Humán_önként'!D54+'32._Óvoda_önként'!D54+'33._TMKK_önként'!D54+'34._Rendelő_önként'!D54</f>
        <v>1351634057</v>
      </c>
      <c r="E53" s="712">
        <f>'29._Hivatal_önként'!J54+'30._TIK_önként'!E54+'31._Humán_önként'!E54+'32._Óvoda_önként'!E54+'33._TMKK_önként'!E54+'34._Rendelő_önként'!E54</f>
        <v>1481189659</v>
      </c>
      <c r="F53" s="712">
        <f>'29._Hivatal_önként'!K54+'30._TIK_önként'!F54+'31._Humán_önként'!F54+'32._Óvoda_önként'!F54+'33._TMKK_önként'!F54+'34._Rendelő_önként'!F54</f>
        <v>1481534697</v>
      </c>
      <c r="G53" s="712">
        <f>'29._Hivatal_önként'!L54+'30._TIK_önként'!G54+'31._Humán_önként'!G54+'32._Óvoda_önként'!G54+'33._TMKK_önként'!G54+'34._Rendelő_önként'!G54</f>
        <v>1444942169</v>
      </c>
      <c r="H53" s="35">
        <f t="shared" si="14"/>
        <v>-36592528</v>
      </c>
      <c r="I53" s="253">
        <f>'29._Hivatal_önként'!N54+'30._TIK_önként'!I54+'31._Humán_önként'!I54+'32._Óvoda_önként'!I54+'33._TMKK_önként'!I54+'34._Rendelő_önként'!I54</f>
        <v>0</v>
      </c>
      <c r="J53" s="35">
        <f>'29._Hivatal_önként'!O54+'30._TIK_önként'!J54+'31._Humán_önként'!J54+'32._Óvoda_önként'!J54+'33._TMKK_önként'!J54+'34._Rendelő_önként'!J54</f>
        <v>0</v>
      </c>
      <c r="K53" s="35">
        <f>'29._Hivatal_önként'!P54+'30._TIK_önként'!K54+'31._Humán_önként'!K54+'32._Óvoda_önként'!K54+'33._TMKK_önként'!K54+'34._Rendelő_önként'!K54</f>
        <v>0</v>
      </c>
      <c r="L53" s="35">
        <f>'29._Hivatal_önként'!Q54+'30._TIK_önként'!L54+'31._Humán_önként'!L54+'32._Óvoda_önként'!L54+'33._TMKK_önként'!L54+'34._Rendelő_önként'!L54</f>
        <v>0</v>
      </c>
    </row>
    <row r="54" spans="1:16" ht="12.2" customHeight="1" x14ac:dyDescent="0.2">
      <c r="A54" s="1216" t="s">
        <v>305</v>
      </c>
      <c r="B54" s="418" t="s">
        <v>270</v>
      </c>
      <c r="C54" s="119">
        <f>'29._Hivatal_önként'!H55+'30._TIK_önként'!C55+'31._Humán_önként'!C55+'32._Óvoda_önként'!C55+'33._TMKK_önként'!C55+'34._Rendelő_önként'!C55</f>
        <v>0</v>
      </c>
      <c r="D54" s="271">
        <f>'29._Hivatal_önként'!I55+'30._TIK_önként'!D55+'31._Humán_önként'!D55+'32._Óvoda_önként'!D55+'33._TMKK_önként'!D55+'34._Rendelő_önként'!D55</f>
        <v>0</v>
      </c>
      <c r="E54" s="712">
        <f>'29._Hivatal_önként'!J55+'30._TIK_önként'!E55+'31._Humán_önként'!E55+'32._Óvoda_önként'!E55+'33._TMKK_önként'!E55+'34._Rendelő_önként'!E55</f>
        <v>56111296</v>
      </c>
      <c r="F54" s="712">
        <f>'29._Hivatal_önként'!K55+'30._TIK_önként'!F55+'31._Humán_önként'!F55+'32._Óvoda_önként'!F55+'33._TMKK_önként'!F55+'34._Rendelő_önként'!F55</f>
        <v>51609779</v>
      </c>
      <c r="G54" s="712">
        <f>'29._Hivatal_önként'!L55+'30._TIK_önként'!G55+'31._Humán_önként'!G55+'32._Óvoda_önként'!G55+'33._TMKK_önként'!G55+'34._Rendelő_önként'!G55</f>
        <v>49377620</v>
      </c>
      <c r="H54" s="35">
        <f t="shared" si="14"/>
        <v>-2232159</v>
      </c>
      <c r="I54" s="253">
        <f>'29._Hivatal_önként'!N55+'30._TIK_önként'!I55+'31._Humán_önként'!I55+'32._Óvoda_önként'!I55+'33._TMKK_önként'!I55+'34._Rendelő_önként'!I55</f>
        <v>0</v>
      </c>
      <c r="J54" s="35">
        <f>'29._Hivatal_önként'!O55+'30._TIK_önként'!J55+'31._Humán_önként'!J55+'32._Óvoda_önként'!J55+'33._TMKK_önként'!J55+'34._Rendelő_önként'!J55</f>
        <v>0</v>
      </c>
      <c r="K54" s="35">
        <f>'29._Hivatal_önként'!P55+'30._TIK_önként'!K55+'31._Humán_önként'!K55+'32._Óvoda_önként'!K55+'33._TMKK_önként'!K55+'34._Rendelő_önként'!K55</f>
        <v>0</v>
      </c>
      <c r="L54" s="35">
        <f>'29._Hivatal_önként'!Q55+'30._TIK_önként'!L55+'31._Humán_önként'!L55+'32._Óvoda_önként'!L55+'33._TMKK_önként'!L55+'34._Rendelő_önként'!L55</f>
        <v>0</v>
      </c>
    </row>
    <row r="55" spans="1:16" ht="12.2" customHeight="1" x14ac:dyDescent="0.2">
      <c r="A55" s="1216" t="s">
        <v>92</v>
      </c>
      <c r="B55" s="415" t="s">
        <v>87</v>
      </c>
      <c r="C55" s="422">
        <f>'29._Hivatal_önként'!H56+'30._TIK_önként'!C56+'31._Humán_önként'!C56+'32._Óvoda_önként'!C56+'33._TMKK_önként'!C56+'34._Rendelő_önként'!C56</f>
        <v>173420659</v>
      </c>
      <c r="D55" s="409">
        <f>'29._Hivatal_önként'!I56+'30._TIK_önként'!D56+'31._Humán_önként'!D56+'32._Óvoda_önként'!D56+'33._TMKK_önként'!D56+'34._Rendelő_önként'!D56</f>
        <v>175968659</v>
      </c>
      <c r="E55" s="103">
        <f>'29._Hivatal_önként'!J56+'30._TIK_önként'!E56+'31._Humán_önként'!E56+'32._Óvoda_önként'!E56+'33._TMKK_önként'!E56+'34._Rendelő_önként'!E56</f>
        <v>200901770</v>
      </c>
      <c r="F55" s="103">
        <f>'29._Hivatal_önként'!K56+'30._TIK_önként'!F56+'31._Humán_önként'!F56+'32._Óvoda_önként'!F56+'33._TMKK_önként'!F56+'34._Rendelő_önként'!F56</f>
        <v>198868227</v>
      </c>
      <c r="G55" s="103">
        <f>'29._Hivatal_önként'!L56+'30._TIK_önként'!G56+'31._Humán_önként'!G56+'32._Óvoda_önként'!G56+'33._TMKK_önként'!G56+'34._Rendelő_önként'!G56</f>
        <v>196533133</v>
      </c>
      <c r="H55" s="410">
        <f t="shared" si="14"/>
        <v>-2335094</v>
      </c>
      <c r="I55" s="635">
        <f>'29._Hivatal_önként'!N56+'30._TIK_önként'!I56+'31._Humán_önként'!I56+'32._Óvoda_önként'!I56+'33._TMKK_önként'!I56+'34._Rendelő_önként'!I56</f>
        <v>0</v>
      </c>
      <c r="J55" s="36">
        <f>'29._Hivatal_önként'!O56+'30._TIK_önként'!J56+'31._Humán_önként'!J56+'32._Óvoda_önként'!J56+'33._TMKK_önként'!J56+'34._Rendelő_önként'!J56</f>
        <v>0</v>
      </c>
      <c r="K55" s="36">
        <f>'29._Hivatal_önként'!P56+'30._TIK_önként'!K56+'31._Humán_önként'!K56+'32._Óvoda_önként'!K56+'33._TMKK_önként'!K56+'34._Rendelő_önként'!K56</f>
        <v>0</v>
      </c>
      <c r="L55" s="36">
        <f>'29._Hivatal_önként'!Q56+'30._TIK_önként'!L56+'31._Humán_önként'!L56+'32._Óvoda_önként'!L56+'33._TMKK_önként'!L56+'34._Rendelő_önként'!L56</f>
        <v>0</v>
      </c>
    </row>
    <row r="56" spans="1:16" ht="12.2" customHeight="1" x14ac:dyDescent="0.2">
      <c r="A56" s="1216" t="s">
        <v>93</v>
      </c>
      <c r="B56" s="415" t="s">
        <v>69</v>
      </c>
      <c r="C56" s="422">
        <f>'29._Hivatal_önként'!H57+'30._TIK_önként'!C57+'31._Humán_önként'!C57+'32._Óvoda_önként'!C57+'33._TMKK_önként'!C57+'34._Rendelő_önként'!C57</f>
        <v>471433942</v>
      </c>
      <c r="D56" s="409">
        <f>'29._Hivatal_önként'!I57+'30._TIK_önként'!D57+'31._Humán_önként'!D57+'32._Óvoda_önként'!D57+'33._TMKK_önként'!D57+'34._Rendelő_önként'!D57</f>
        <v>472533942</v>
      </c>
      <c r="E56" s="103">
        <f>'29._Hivatal_önként'!J57+'30._TIK_önként'!E57+'31._Humán_önként'!E57+'32._Óvoda_önként'!E57+'33._TMKK_önként'!E57+'34._Rendelő_önként'!E57</f>
        <v>534134353</v>
      </c>
      <c r="F56" s="103">
        <f>'29._Hivatal_önként'!K57+'30._TIK_önként'!F57+'31._Humán_önként'!F57+'32._Óvoda_önként'!F57+'33._TMKK_önként'!F57+'34._Rendelő_önként'!F57</f>
        <v>531081258</v>
      </c>
      <c r="G56" s="103">
        <f>'29._Hivatal_önként'!L57+'30._TIK_önként'!G57+'31._Humán_önként'!G57+'32._Óvoda_önként'!G57+'33._TMKK_önként'!G57+'34._Rendelő_önként'!G57</f>
        <v>502024875</v>
      </c>
      <c r="H56" s="410">
        <f t="shared" si="14"/>
        <v>-29056383</v>
      </c>
      <c r="I56" s="635">
        <f>'29._Hivatal_önként'!N57+'30._TIK_önként'!I57+'31._Humán_önként'!I57+'32._Óvoda_önként'!I57+'33._TMKK_önként'!I57+'34._Rendelő_önként'!I57</f>
        <v>0</v>
      </c>
      <c r="J56" s="36">
        <f>'29._Hivatal_önként'!O57+'30._TIK_önként'!J57+'31._Humán_önként'!J57+'32._Óvoda_önként'!J57+'33._TMKK_önként'!J57+'34._Rendelő_önként'!J57</f>
        <v>0</v>
      </c>
      <c r="K56" s="36">
        <f>'29._Hivatal_önként'!P57+'30._TIK_önként'!K57+'31._Humán_önként'!K57+'32._Óvoda_önként'!K57+'33._TMKK_önként'!K57+'34._Rendelő_önként'!K57</f>
        <v>0</v>
      </c>
      <c r="L56" s="36">
        <f>'29._Hivatal_önként'!Q57+'30._TIK_önként'!L57+'31._Humán_önként'!L57+'32._Óvoda_önként'!L57+'33._TMKK_önként'!L57+'34._Rendelő_önként'!L57</f>
        <v>0</v>
      </c>
    </row>
    <row r="57" spans="1:16" ht="12.2" customHeight="1" x14ac:dyDescent="0.2">
      <c r="A57" s="1216" t="s">
        <v>90</v>
      </c>
      <c r="B57" s="415" t="s">
        <v>80</v>
      </c>
      <c r="C57" s="422">
        <f>'29._Hivatal_önként'!H58+'30._TIK_önként'!C58+'31._Humán_önként'!C58+'32._Óvoda_önként'!C58+'33._TMKK_önként'!C58+'34._Rendelő_önként'!C58</f>
        <v>0</v>
      </c>
      <c r="D57" s="409">
        <f>'29._Hivatal_önként'!I58+'30._TIK_önként'!D58+'31._Humán_önként'!D58+'32._Óvoda_önként'!D58+'33._TMKK_önként'!D58+'34._Rendelő_önként'!D58</f>
        <v>0</v>
      </c>
      <c r="E57" s="103">
        <f>'29._Hivatal_önként'!J58+'30._TIK_önként'!E58+'31._Humán_önként'!E58+'32._Óvoda_önként'!E58+'33._TMKK_önként'!E58+'34._Rendelő_önként'!E58</f>
        <v>0</v>
      </c>
      <c r="F57" s="103">
        <f>'29._Hivatal_önként'!K58+'30._TIK_önként'!F58+'31._Humán_önként'!F58+'32._Óvoda_önként'!F58+'33._TMKK_önként'!F58+'34._Rendelő_önként'!F58</f>
        <v>0</v>
      </c>
      <c r="G57" s="103">
        <f>'29._Hivatal_önként'!L58+'30._TIK_önként'!G58+'31._Humán_önként'!G58+'32._Óvoda_önként'!G58+'33._TMKK_önként'!G58+'34._Rendelő_önként'!G58</f>
        <v>0</v>
      </c>
      <c r="H57" s="410">
        <f t="shared" si="14"/>
        <v>0</v>
      </c>
      <c r="I57" s="635">
        <f>'29._Hivatal_önként'!N58+'30._TIK_önként'!I58+'31._Humán_önként'!I58+'32._Óvoda_önként'!I58+'33._TMKK_önként'!I58+'34._Rendelő_önként'!I58</f>
        <v>0</v>
      </c>
      <c r="J57" s="36">
        <f>'29._Hivatal_önként'!O58+'30._TIK_önként'!J58+'31._Humán_önként'!J58+'32._Óvoda_önként'!J58+'33._TMKK_önként'!J58+'34._Rendelő_önként'!J58</f>
        <v>0</v>
      </c>
      <c r="K57" s="36">
        <f>'29._Hivatal_önként'!P58+'30._TIK_önként'!K58+'31._Humán_önként'!K58+'32._Óvoda_önként'!K58+'33._TMKK_önként'!K58+'34._Rendelő_önként'!K58</f>
        <v>0</v>
      </c>
      <c r="L57" s="36">
        <f>'29._Hivatal_önként'!Q58+'30._TIK_önként'!L58+'31._Humán_önként'!L58+'32._Óvoda_önként'!L58+'33._TMKK_önként'!L58+'34._Rendelő_önként'!L58</f>
        <v>0</v>
      </c>
    </row>
    <row r="58" spans="1:16" ht="12.2" customHeight="1" x14ac:dyDescent="0.2">
      <c r="A58" s="1216" t="s">
        <v>147</v>
      </c>
      <c r="B58" s="415" t="s">
        <v>88</v>
      </c>
      <c r="C58" s="422">
        <f>C59+C60</f>
        <v>0</v>
      </c>
      <c r="D58" s="409">
        <f t="shared" ref="D58:K58" si="15">D59+D60</f>
        <v>0</v>
      </c>
      <c r="E58" s="103">
        <f t="shared" si="15"/>
        <v>0</v>
      </c>
      <c r="F58" s="103">
        <f t="shared" si="15"/>
        <v>0</v>
      </c>
      <c r="G58" s="103">
        <f t="shared" si="15"/>
        <v>0</v>
      </c>
      <c r="H58" s="410">
        <f t="shared" si="14"/>
        <v>0</v>
      </c>
      <c r="I58" s="635">
        <f t="shared" si="15"/>
        <v>0</v>
      </c>
      <c r="J58" s="36">
        <f t="shared" si="15"/>
        <v>0</v>
      </c>
      <c r="K58" s="36">
        <f t="shared" si="15"/>
        <v>0</v>
      </c>
      <c r="L58" s="36">
        <f>'29._Hivatal_önként'!Q59+'30._TIK_önként'!L59+'31._Humán_önként'!L59+'32._Óvoda_önként'!L59+'33._TMKK_önként'!L59+'34._Rendelő_önként'!L59</f>
        <v>0</v>
      </c>
    </row>
    <row r="59" spans="1:16" ht="12.2" customHeight="1" x14ac:dyDescent="0.2">
      <c r="A59" s="1216" t="s">
        <v>306</v>
      </c>
      <c r="B59" s="648" t="s">
        <v>235</v>
      </c>
      <c r="C59" s="422">
        <f>'29._Hivatal_önként'!H60+'30._TIK_önként'!C60+'31._Humán_önként'!C60+'32._Óvoda_önként'!C60+'33._TMKK_önként'!C60+'34._Rendelő_önként'!C60</f>
        <v>0</v>
      </c>
      <c r="D59" s="409">
        <f>'29._Hivatal_önként'!I60+'30._TIK_önként'!D60+'31._Humán_önként'!D60+'32._Óvoda_önként'!D60+'33._TMKK_önként'!D60+'34._Rendelő_önként'!D60</f>
        <v>0</v>
      </c>
      <c r="E59" s="103">
        <f>'29._Hivatal_önként'!J60+'30._TIK_önként'!E60+'31._Humán_önként'!E60+'32._Óvoda_önként'!E60+'33._TMKK_önként'!E60+'34._Rendelő_önként'!E60</f>
        <v>0</v>
      </c>
      <c r="F59" s="103">
        <f>'29._Hivatal_önként'!K60+'30._TIK_önként'!F60+'31._Humán_önként'!F60+'32._Óvoda_önként'!F60+'33._TMKK_önként'!F60+'34._Rendelő_önként'!F60</f>
        <v>0</v>
      </c>
      <c r="G59" s="103">
        <f>'29._Hivatal_önként'!L60+'30._TIK_önként'!G60+'31._Humán_önként'!G60+'32._Óvoda_önként'!G60+'33._TMKK_önként'!G60+'34._Rendelő_önként'!G60</f>
        <v>0</v>
      </c>
      <c r="H59" s="410">
        <f t="shared" si="14"/>
        <v>0</v>
      </c>
      <c r="I59" s="635">
        <f>'29._Hivatal_önként'!N60+'30._TIK_önként'!I60+'31._Humán_önként'!I60+'32._Óvoda_önként'!I60+'33._TMKK_önként'!I60+'34._Rendelő_önként'!I60</f>
        <v>0</v>
      </c>
      <c r="J59" s="36">
        <f>'29._Hivatal_önként'!O60+'30._TIK_önként'!J60+'31._Humán_önként'!J60+'32._Óvoda_önként'!J60+'33._TMKK_önként'!J60+'34._Rendelő_önként'!J60</f>
        <v>0</v>
      </c>
      <c r="K59" s="36">
        <f>'29._Hivatal_önként'!P60+'30._TIK_önként'!K60+'31._Humán_önként'!K60+'32._Óvoda_önként'!K60+'33._TMKK_önként'!K60+'34._Rendelő_önként'!K60</f>
        <v>0</v>
      </c>
      <c r="L59" s="36">
        <f>'29._Hivatal_önként'!Q60+'30._TIK_önként'!L60+'31._Humán_önként'!L60+'32._Óvoda_önként'!L60+'33._TMKK_önként'!L60+'34._Rendelő_önként'!L60</f>
        <v>0</v>
      </c>
    </row>
    <row r="60" spans="1:16" ht="12.2" customHeight="1" thickBot="1" x14ac:dyDescent="0.25">
      <c r="A60" s="82" t="s">
        <v>307</v>
      </c>
      <c r="B60" s="83" t="s">
        <v>234</v>
      </c>
      <c r="C60" s="90">
        <f>'29._Hivatal_önként'!H61+'30._TIK_önként'!C61+'31._Humán_önként'!C61+'32._Óvoda_önként'!C61+'33._TMKK_önként'!C61+'34._Rendelő_önként'!C61</f>
        <v>0</v>
      </c>
      <c r="D60" s="272">
        <f>'29._Hivatal_önként'!I61+'30._TIK_önként'!D61+'31._Humán_önként'!D61+'32._Óvoda_önként'!D61+'33._TMKK_önként'!D61+'34._Rendelő_önként'!D61</f>
        <v>0</v>
      </c>
      <c r="E60" s="719">
        <f>'29._Hivatal_önként'!J61+'30._TIK_önként'!E61+'31._Humán_önként'!E61+'32._Óvoda_önként'!E61+'33._TMKK_önként'!E61+'34._Rendelő_önként'!E61</f>
        <v>0</v>
      </c>
      <c r="F60" s="719">
        <f>'29._Hivatal_önként'!K61+'30._TIK_önként'!F61+'31._Humán_önként'!F61+'32._Óvoda_önként'!F61+'33._TMKK_önként'!F61+'34._Rendelő_önként'!F61</f>
        <v>0</v>
      </c>
      <c r="G60" s="719">
        <f>'29._Hivatal_önként'!L61+'30._TIK_önként'!G61+'31._Humán_önként'!G61+'32._Óvoda_önként'!G61+'33._TMKK_önként'!G61+'34._Rendelő_önként'!G61</f>
        <v>0</v>
      </c>
      <c r="H60" s="59">
        <f t="shared" si="14"/>
        <v>0</v>
      </c>
      <c r="I60" s="255">
        <f>'29._Hivatal_önként'!N61+'30._TIK_önként'!I61+'31._Humán_önként'!I61+'32._Óvoda_önként'!I61+'33._TMKK_önként'!I61+'34._Rendelő_önként'!I61</f>
        <v>0</v>
      </c>
      <c r="J60" s="59">
        <f>'29._Hivatal_önként'!O61+'30._TIK_önként'!J61+'31._Humán_önként'!J61+'32._Óvoda_önként'!J61+'33._TMKK_önként'!J61+'34._Rendelő_önként'!J61</f>
        <v>0</v>
      </c>
      <c r="K60" s="59">
        <f>'29._Hivatal_önként'!P61+'30._TIK_önként'!K61+'31._Humán_önként'!K61+'32._Óvoda_önként'!K61+'33._TMKK_önként'!K61+'34._Rendelő_önként'!K61</f>
        <v>0</v>
      </c>
      <c r="L60" s="59">
        <f>'29._Hivatal_önként'!Q61+'30._TIK_önként'!L61+'31._Humán_önként'!L61+'32._Óvoda_önként'!L61+'33._TMKK_önként'!L61+'34._Rendelő_önként'!L61</f>
        <v>0</v>
      </c>
    </row>
    <row r="61" spans="1:16" ht="12.2" customHeight="1" thickBot="1" x14ac:dyDescent="0.25">
      <c r="A61" s="55" t="s">
        <v>13</v>
      </c>
      <c r="B61" s="56" t="s">
        <v>548</v>
      </c>
      <c r="C61" s="87">
        <f>C62+C64+C66</f>
        <v>156967150</v>
      </c>
      <c r="D61" s="125">
        <f t="shared" ref="D61:K61" si="16">D62+D64+D66</f>
        <v>156967150</v>
      </c>
      <c r="E61" s="708">
        <f t="shared" si="16"/>
        <v>156967150</v>
      </c>
      <c r="F61" s="708">
        <f t="shared" si="16"/>
        <v>158767150</v>
      </c>
      <c r="G61" s="708">
        <f t="shared" si="16"/>
        <v>158268998</v>
      </c>
      <c r="H61" s="50">
        <f t="shared" si="14"/>
        <v>-498152</v>
      </c>
      <c r="I61" s="249">
        <f t="shared" si="16"/>
        <v>0</v>
      </c>
      <c r="J61" s="50">
        <f t="shared" si="16"/>
        <v>0</v>
      </c>
      <c r="K61" s="50">
        <f t="shared" si="16"/>
        <v>0</v>
      </c>
      <c r="L61" s="50">
        <f>'29._Hivatal_önként'!Q62+'30._TIK_önként'!L62+'31._Humán_önként'!L62+'32._Óvoda_önként'!L62+'33._TMKK_önként'!L62+'34._Rendelő_önként'!L62</f>
        <v>0</v>
      </c>
    </row>
    <row r="62" spans="1:16" s="33" customFormat="1" ht="12.2" customHeight="1" x14ac:dyDescent="0.2">
      <c r="A62" s="1216" t="s">
        <v>94</v>
      </c>
      <c r="B62" s="17" t="s">
        <v>119</v>
      </c>
      <c r="C62" s="119">
        <f>'29._Hivatal_önként'!H63+'30._TIK_önként'!C63+'31._Humán_önként'!C63+'32._Óvoda_önként'!C63+'33._TMKK_önként'!C63+'34._Rendelő_önként'!C63</f>
        <v>156967150</v>
      </c>
      <c r="D62" s="271">
        <f>'29._Hivatal_önként'!I63+'30._TIK_önként'!D63+'31._Humán_önként'!D63+'32._Óvoda_önként'!D63+'33._TMKK_önként'!D63+'34._Rendelő_önként'!D63</f>
        <v>156967150</v>
      </c>
      <c r="E62" s="712">
        <f>'29._Hivatal_önként'!J63+'30._TIK_önként'!E63+'31._Humán_önként'!E63+'32._Óvoda_önként'!E63+'33._TMKK_önként'!E63+'34._Rendelő_önként'!E63</f>
        <v>156967150</v>
      </c>
      <c r="F62" s="712">
        <f>'29._Hivatal_önként'!K63+'30._TIK_önként'!F63+'31._Humán_önként'!F63+'32._Óvoda_önként'!F63+'33._TMKK_önként'!F63+'34._Rendelő_önként'!F63</f>
        <v>158767150</v>
      </c>
      <c r="G62" s="712">
        <f>'29._Hivatal_önként'!L63+'30._TIK_önként'!G63+'31._Humán_önként'!G63+'32._Óvoda_önként'!G63+'33._TMKK_önként'!G63+'34._Rendelő_önként'!G63</f>
        <v>158268998</v>
      </c>
      <c r="H62" s="35">
        <f t="shared" si="14"/>
        <v>-498152</v>
      </c>
      <c r="I62" s="253">
        <f>'29._Hivatal_önként'!N63+'30._TIK_önként'!I63+'31._Humán_önként'!I63+'32._Óvoda_önként'!I63+'33._TMKK_önként'!I63+'34._Rendelő_önként'!I63</f>
        <v>0</v>
      </c>
      <c r="J62" s="35">
        <f>'29._Hivatal_önként'!O63+'30._TIK_önként'!J63+'31._Humán_önként'!J63+'32._Óvoda_önként'!J63+'33._TMKK_önként'!J63+'34._Rendelő_önként'!J63</f>
        <v>0</v>
      </c>
      <c r="K62" s="35">
        <f>'29._Hivatal_önként'!P63+'30._TIK_önként'!K63+'31._Humán_önként'!K63+'32._Óvoda_önként'!K63+'33._TMKK_önként'!K63+'34._Rendelő_önként'!K63</f>
        <v>0</v>
      </c>
      <c r="L62" s="35">
        <f>'29._Hivatal_önként'!Q63+'30._TIK_önként'!L63+'31._Humán_önként'!L63+'32._Óvoda_önként'!L63+'33._TMKK_önként'!L63+'34._Rendelő_önként'!L63</f>
        <v>0</v>
      </c>
    </row>
    <row r="63" spans="1:16" s="33" customFormat="1" ht="12.2" customHeight="1" x14ac:dyDescent="0.2">
      <c r="A63" s="1216" t="s">
        <v>316</v>
      </c>
      <c r="B63" s="649" t="s">
        <v>236</v>
      </c>
      <c r="C63" s="119">
        <f>'29._Hivatal_önként'!H64+'30._TIK_önként'!C64+'31._Humán_önként'!C64+'32._Óvoda_önként'!C64+'33._TMKK_önként'!C64+'34._Rendelő_önként'!C64</f>
        <v>131957503</v>
      </c>
      <c r="D63" s="271">
        <f>'29._Hivatal_önként'!I64+'30._TIK_önként'!D64+'31._Humán_önként'!D64+'32._Óvoda_önként'!D64+'33._TMKK_önként'!D64+'34._Rendelő_önként'!D64</f>
        <v>131957503</v>
      </c>
      <c r="E63" s="712">
        <f>'29._Hivatal_önként'!J64+'30._TIK_önként'!E64+'31._Humán_önként'!E64+'32._Óvoda_önként'!E64+'33._TMKK_önként'!E64+'34._Rendelő_önként'!E64</f>
        <v>131957503</v>
      </c>
      <c r="F63" s="712">
        <f>'29._Hivatal_önként'!K64+'30._TIK_önként'!F64+'31._Humán_önként'!F64+'32._Óvoda_önként'!F64+'33._TMKK_önként'!F64+'34._Rendelő_önként'!F64</f>
        <v>131957503</v>
      </c>
      <c r="G63" s="712">
        <f>'29._Hivatal_önként'!L64+'30._TIK_önként'!G64+'31._Humán_önként'!G64+'32._Óvoda_önként'!G64+'33._TMKK_önként'!G64+'34._Rendelő_önként'!G64</f>
        <v>131957503</v>
      </c>
      <c r="H63" s="35">
        <f t="shared" si="14"/>
        <v>0</v>
      </c>
      <c r="I63" s="253">
        <f>'29._Hivatal_önként'!N64+'30._TIK_önként'!I64+'31._Humán_önként'!I64+'32._Óvoda_önként'!I64+'33._TMKK_önként'!I64+'34._Rendelő_önként'!I64</f>
        <v>0</v>
      </c>
      <c r="J63" s="35">
        <f>'29._Hivatal_önként'!O64+'30._TIK_önként'!J64+'31._Humán_önként'!J64+'32._Óvoda_önként'!J64+'33._TMKK_önként'!J64+'34._Rendelő_önként'!J64</f>
        <v>0</v>
      </c>
      <c r="K63" s="35">
        <f>'29._Hivatal_önként'!P64+'30._TIK_önként'!K64+'31._Humán_önként'!K64+'32._Óvoda_önként'!K64+'33._TMKK_önként'!K64+'34._Rendelő_önként'!K64</f>
        <v>0</v>
      </c>
      <c r="L63" s="35">
        <f>'29._Hivatal_önként'!Q64+'30._TIK_önként'!L64+'31._Humán_önként'!L64+'32._Óvoda_önként'!L64+'33._TMKK_önként'!L64+'34._Rendelő_önként'!L64</f>
        <v>0</v>
      </c>
    </row>
    <row r="64" spans="1:16" ht="12.2" customHeight="1" x14ac:dyDescent="0.2">
      <c r="A64" s="1216" t="s">
        <v>95</v>
      </c>
      <c r="B64" s="415" t="s">
        <v>2</v>
      </c>
      <c r="C64" s="422">
        <f>'29._Hivatal_önként'!H65+'30._TIK_önként'!C65+'31._Humán_önként'!C65+'32._Óvoda_önként'!C65+'33._TMKK_önként'!C65+'34._Rendelő_önként'!C65</f>
        <v>0</v>
      </c>
      <c r="D64" s="409">
        <f>'29._Hivatal_önként'!I65+'30._TIK_önként'!D65+'31._Humán_önként'!D65+'32._Óvoda_önként'!D65+'33._TMKK_önként'!D65+'34._Rendelő_önként'!D65</f>
        <v>0</v>
      </c>
      <c r="E64" s="103">
        <f>'29._Hivatal_önként'!J65+'30._TIK_önként'!E65+'31._Humán_önként'!E65+'32._Óvoda_önként'!E65+'33._TMKK_önként'!E65+'34._Rendelő_önként'!E65</f>
        <v>0</v>
      </c>
      <c r="F64" s="103">
        <f>'29._Hivatal_önként'!K65+'30._TIK_önként'!F65+'31._Humán_önként'!F65+'32._Óvoda_önként'!F65+'33._TMKK_önként'!F65+'34._Rendelő_önként'!F65</f>
        <v>0</v>
      </c>
      <c r="G64" s="103">
        <f>'29._Hivatal_önként'!L65+'30._TIK_önként'!G65+'31._Humán_önként'!G65+'32._Óvoda_önként'!G65+'33._TMKK_önként'!G65+'34._Rendelő_önként'!G65</f>
        <v>0</v>
      </c>
      <c r="H64" s="410">
        <f t="shared" si="14"/>
        <v>0</v>
      </c>
      <c r="I64" s="635">
        <f>'29._Hivatal_önként'!N65+'30._TIK_önként'!I65+'31._Humán_önként'!I65+'32._Óvoda_önként'!I65+'33._TMKK_önként'!I65+'34._Rendelő_önként'!I65</f>
        <v>0</v>
      </c>
      <c r="J64" s="36">
        <f>'29._Hivatal_önként'!O65+'30._TIK_önként'!J65+'31._Humán_önként'!J65+'32._Óvoda_önként'!J65+'33._TMKK_önként'!J65+'34._Rendelő_önként'!J65</f>
        <v>0</v>
      </c>
      <c r="K64" s="36">
        <f>'29._Hivatal_önként'!P65+'30._TIK_önként'!K65+'31._Humán_önként'!K65+'32._Óvoda_önként'!K65+'33._TMKK_önként'!K65+'34._Rendelő_önként'!K65</f>
        <v>0</v>
      </c>
      <c r="L64" s="36">
        <f>'29._Hivatal_önként'!Q65+'30._TIK_önként'!L65+'31._Humán_önként'!L65+'32._Óvoda_önként'!L65+'33._TMKK_önként'!L65+'34._Rendelő_önként'!L65</f>
        <v>0</v>
      </c>
    </row>
    <row r="65" spans="1:14" ht="12.2" customHeight="1" x14ac:dyDescent="0.2">
      <c r="A65" s="1216" t="s">
        <v>342</v>
      </c>
      <c r="B65" s="650" t="s">
        <v>237</v>
      </c>
      <c r="C65" s="422">
        <f>'29._Hivatal_önként'!H66+'30._TIK_önként'!C66+'31._Humán_önként'!C66+'32._Óvoda_önként'!C66+'33._TMKK_önként'!C66+'34._Rendelő_önként'!C66</f>
        <v>0</v>
      </c>
      <c r="D65" s="409">
        <f>'29._Hivatal_önként'!I66+'30._TIK_önként'!D66+'31._Humán_önként'!D66+'32._Óvoda_önként'!D66+'33._TMKK_önként'!D66+'34._Rendelő_önként'!D66</f>
        <v>0</v>
      </c>
      <c r="E65" s="103">
        <f>'29._Hivatal_önként'!J66+'30._TIK_önként'!E66+'31._Humán_önként'!E66+'32._Óvoda_önként'!E66+'33._TMKK_önként'!E66+'34._Rendelő_önként'!E66</f>
        <v>0</v>
      </c>
      <c r="F65" s="103">
        <f>'29._Hivatal_önként'!K66+'30._TIK_önként'!F66+'31._Humán_önként'!F66+'32._Óvoda_önként'!F66+'33._TMKK_önként'!F66+'34._Rendelő_önként'!F66</f>
        <v>0</v>
      </c>
      <c r="G65" s="103">
        <f>'29._Hivatal_önként'!L66+'30._TIK_önként'!G66+'31._Humán_önként'!G66+'32._Óvoda_önként'!G66+'33._TMKK_önként'!G66+'34._Rendelő_önként'!G66</f>
        <v>0</v>
      </c>
      <c r="H65" s="410">
        <f t="shared" si="14"/>
        <v>0</v>
      </c>
      <c r="I65" s="635">
        <f>'29._Hivatal_önként'!N66+'30._TIK_önként'!I66+'31._Humán_önként'!I66+'32._Óvoda_önként'!I66+'33._TMKK_önként'!I66+'34._Rendelő_önként'!I66</f>
        <v>0</v>
      </c>
      <c r="J65" s="36">
        <f>'29._Hivatal_önként'!O66+'30._TIK_önként'!J66+'31._Humán_önként'!J66+'32._Óvoda_önként'!J66+'33._TMKK_önként'!J66+'34._Rendelő_önként'!J66</f>
        <v>0</v>
      </c>
      <c r="K65" s="36">
        <f>'29._Hivatal_önként'!P66+'30._TIK_önként'!K66+'31._Humán_önként'!K66+'32._Óvoda_önként'!K66+'33._TMKK_önként'!K66+'34._Rendelő_önként'!K66</f>
        <v>0</v>
      </c>
      <c r="L65" s="36">
        <f>'29._Hivatal_önként'!Q66+'30._TIK_önként'!L66+'31._Humán_önként'!L66+'32._Óvoda_önként'!L66+'33._TMKK_önként'!L66+'34._Rendelő_önként'!L66</f>
        <v>0</v>
      </c>
    </row>
    <row r="66" spans="1:14" ht="12.2" customHeight="1" x14ac:dyDescent="0.2">
      <c r="A66" s="1216" t="s">
        <v>96</v>
      </c>
      <c r="B66" s="17" t="s">
        <v>175</v>
      </c>
      <c r="C66" s="422">
        <f>C67+C68</f>
        <v>0</v>
      </c>
      <c r="D66" s="409">
        <f t="shared" ref="D66:K66" si="17">D67+D68</f>
        <v>0</v>
      </c>
      <c r="E66" s="103">
        <f t="shared" si="17"/>
        <v>0</v>
      </c>
      <c r="F66" s="103">
        <f t="shared" si="17"/>
        <v>0</v>
      </c>
      <c r="G66" s="103">
        <f t="shared" si="17"/>
        <v>0</v>
      </c>
      <c r="H66" s="410">
        <f t="shared" si="14"/>
        <v>0</v>
      </c>
      <c r="I66" s="635">
        <f t="shared" si="17"/>
        <v>0</v>
      </c>
      <c r="J66" s="36">
        <f t="shared" si="17"/>
        <v>0</v>
      </c>
      <c r="K66" s="36">
        <f t="shared" si="17"/>
        <v>0</v>
      </c>
      <c r="L66" s="36">
        <f>'29._Hivatal_önként'!Q67+'30._TIK_önként'!L67+'31._Humán_önként'!L67+'32._Óvoda_önként'!L67+'33._TMKK_önként'!L67+'34._Rendelő_önként'!L67</f>
        <v>0</v>
      </c>
    </row>
    <row r="67" spans="1:14" ht="12.2" customHeight="1" x14ac:dyDescent="0.2">
      <c r="A67" s="1216" t="s">
        <v>317</v>
      </c>
      <c r="B67" s="648" t="s">
        <v>239</v>
      </c>
      <c r="C67" s="422">
        <f>'29._Hivatal_önként'!H68+'30._TIK_önként'!C68+'31._Humán_önként'!C68+'32._Óvoda_önként'!C68+'33._TMKK_önként'!C68+'34._Rendelő_önként'!C68</f>
        <v>0</v>
      </c>
      <c r="D67" s="409">
        <f>'29._Hivatal_önként'!I68+'30._TIK_önként'!D68+'31._Humán_önként'!D68+'32._Óvoda_önként'!D68+'33._TMKK_önként'!D68+'34._Rendelő_önként'!D68</f>
        <v>0</v>
      </c>
      <c r="E67" s="103">
        <f>'29._Hivatal_önként'!J68+'30._TIK_önként'!E68+'31._Humán_önként'!E68+'32._Óvoda_önként'!E68+'33._TMKK_önként'!E68+'34._Rendelő_önként'!E68</f>
        <v>0</v>
      </c>
      <c r="F67" s="103">
        <f>'29._Hivatal_önként'!K68+'30._TIK_önként'!F68+'31._Humán_önként'!F68+'32._Óvoda_önként'!F68+'33._TMKK_önként'!F68+'34._Rendelő_önként'!F68</f>
        <v>0</v>
      </c>
      <c r="G67" s="103">
        <f>'29._Hivatal_önként'!L68+'30._TIK_önként'!G68+'31._Humán_önként'!G68+'32._Óvoda_önként'!G68+'33._TMKK_önként'!G68+'34._Rendelő_önként'!G68</f>
        <v>0</v>
      </c>
      <c r="H67" s="410">
        <f t="shared" si="14"/>
        <v>0</v>
      </c>
      <c r="I67" s="635">
        <f>'29._Hivatal_önként'!N68+'30._TIK_önként'!I68+'31._Humán_önként'!I68+'32._Óvoda_önként'!I68+'33._TMKK_önként'!I68+'34._Rendelő_önként'!I68</f>
        <v>0</v>
      </c>
      <c r="J67" s="36">
        <f>'29._Hivatal_önként'!O68+'30._TIK_önként'!J68+'31._Humán_önként'!J68+'32._Óvoda_önként'!J68+'33._TMKK_önként'!J68+'34._Rendelő_önként'!J68</f>
        <v>0</v>
      </c>
      <c r="K67" s="36">
        <f>'29._Hivatal_önként'!P68+'30._TIK_önként'!K68+'31._Humán_önként'!K68+'32._Óvoda_önként'!K68+'33._TMKK_önként'!K68+'34._Rendelő_önként'!K68</f>
        <v>0</v>
      </c>
      <c r="L67" s="36">
        <f>'29._Hivatal_önként'!Q68+'30._TIK_önként'!L68+'31._Humán_önként'!L68+'32._Óvoda_önként'!L68+'33._TMKK_önként'!L68+'34._Rendelő_önként'!L68</f>
        <v>0</v>
      </c>
    </row>
    <row r="68" spans="1:14" ht="12.2" customHeight="1" thickBot="1" x14ac:dyDescent="0.25">
      <c r="A68" s="1216" t="s">
        <v>318</v>
      </c>
      <c r="B68" s="648" t="s">
        <v>238</v>
      </c>
      <c r="C68" s="422">
        <f>'29._Hivatal_önként'!H69+'30._TIK_önként'!C69+'31._Humán_önként'!C69+'32._Óvoda_önként'!C69+'33._TMKK_önként'!C69+'34._Rendelő_önként'!C69</f>
        <v>0</v>
      </c>
      <c r="D68" s="409">
        <f>'29._Hivatal_önként'!I69+'30._TIK_önként'!D69+'31._Humán_önként'!D69+'32._Óvoda_önként'!D69+'33._TMKK_önként'!D69+'34._Rendelő_önként'!D69</f>
        <v>0</v>
      </c>
      <c r="E68" s="103">
        <f>'29._Hivatal_önként'!J69+'30._TIK_önként'!E69+'31._Humán_önként'!E69+'32._Óvoda_önként'!E69+'33._TMKK_önként'!E69+'34._Rendelő_önként'!E69</f>
        <v>0</v>
      </c>
      <c r="F68" s="103">
        <f>'29._Hivatal_önként'!K69+'30._TIK_önként'!F69+'31._Humán_önként'!F69+'32._Óvoda_önként'!F69+'33._TMKK_önként'!F69+'34._Rendelő_önként'!F69</f>
        <v>0</v>
      </c>
      <c r="G68" s="103">
        <f>'29._Hivatal_önként'!L69+'30._TIK_önként'!G69+'31._Humán_önként'!G69+'32._Óvoda_önként'!G69+'33._TMKK_önként'!G69+'34._Rendelő_önként'!G69</f>
        <v>0</v>
      </c>
      <c r="H68" s="410">
        <f t="shared" si="14"/>
        <v>0</v>
      </c>
      <c r="I68" s="635">
        <f>'29._Hivatal_önként'!N69+'30._TIK_önként'!I69+'31._Humán_önként'!I69+'32._Óvoda_önként'!I69+'33._TMKK_önként'!I69+'34._Rendelő_önként'!I69</f>
        <v>0</v>
      </c>
      <c r="J68" s="36">
        <f>'29._Hivatal_önként'!O69+'30._TIK_önként'!J69+'31._Humán_önként'!J69+'32._Óvoda_önként'!J69+'33._TMKK_önként'!J69+'34._Rendelő_önként'!J69</f>
        <v>0</v>
      </c>
      <c r="K68" s="36">
        <f>'29._Hivatal_önként'!P69+'30._TIK_önként'!K69+'31._Humán_önként'!K69+'32._Óvoda_önként'!K69+'33._TMKK_önként'!K69+'34._Rendelő_önként'!K69</f>
        <v>0</v>
      </c>
      <c r="L68" s="36">
        <f>'29._Hivatal_önként'!Q69+'30._TIK_önként'!L69+'31._Humán_önként'!L69+'32._Óvoda_önként'!L69+'33._TMKK_önként'!L69+'34._Rendelő_önként'!L69</f>
        <v>0</v>
      </c>
      <c r="N68" s="18">
        <f>+D69-D48</f>
        <v>0</v>
      </c>
    </row>
    <row r="69" spans="1:14" ht="15" customHeight="1" thickBot="1" x14ac:dyDescent="0.25">
      <c r="A69" s="55" t="s">
        <v>14</v>
      </c>
      <c r="B69" s="65" t="s">
        <v>176</v>
      </c>
      <c r="C69" s="133">
        <f>'29._Hivatal_önként'!H70+'30._TIK_önként'!C70+'31._Humán_önként'!C70+'32._Óvoda_önként'!C70+'33._TMKK_önként'!C70+'34._Rendelő_önként'!C70</f>
        <v>2144355808</v>
      </c>
      <c r="D69" s="132">
        <f>'29._Hivatal_önként'!I70+'30._TIK_önként'!D70+'31._Humán_önként'!D70+'32._Óvoda_önként'!D70+'33._TMKK_önként'!D70+'34._Rendelő_önként'!D70</f>
        <v>2157103808</v>
      </c>
      <c r="E69" s="718">
        <f>'29._Hivatal_önként'!J70+'30._TIK_önként'!E70+'31._Humán_önként'!E70+'32._Óvoda_önként'!E70+'33._TMKK_önként'!E70+'34._Rendelő_önként'!E70</f>
        <v>2373192932</v>
      </c>
      <c r="F69" s="718">
        <f>'29._Hivatal_önként'!K70+'30._TIK_önként'!F70+'31._Humán_önként'!F70+'32._Óvoda_önként'!F70+'33._TMKK_önként'!F70+'34._Rendelő_önként'!F70</f>
        <v>2370251332</v>
      </c>
      <c r="G69" s="718">
        <f>'29._Hivatal_önként'!L70+'30._TIK_önként'!G70+'31._Humán_önként'!G70+'32._Óvoda_önként'!G70+'33._TMKK_önként'!G70+'34._Rendelő_önként'!G70</f>
        <v>2301769175</v>
      </c>
      <c r="H69" s="66">
        <f t="shared" si="14"/>
        <v>-68482157</v>
      </c>
      <c r="I69" s="250">
        <f>'29._Hivatal_önként'!N70+'30._TIK_önként'!I70+'31._Humán_önként'!I70+'32._Óvoda_önként'!I70+'33._TMKK_önként'!I70+'34._Rendelő_önként'!I70</f>
        <v>0</v>
      </c>
      <c r="J69" s="66">
        <f>'29._Hivatal_önként'!O70+'30._TIK_önként'!J70+'31._Humán_önként'!J70+'32._Óvoda_önként'!J70+'33._TMKK_önként'!J70+'34._Rendelő_önként'!J70</f>
        <v>0</v>
      </c>
      <c r="K69" s="66">
        <f>'29._Hivatal_önként'!P70+'30._TIK_önként'!K70+'31._Humán_önként'!K70+'32._Óvoda_önként'!K70+'33._TMKK_önként'!K70+'34._Rendelő_önként'!K70</f>
        <v>0</v>
      </c>
      <c r="L69" s="66">
        <f>'29._Hivatal_önként'!Q70+'30._TIK_önként'!L70+'31._Humán_önként'!L70+'32._Óvoda_önként'!L70+'33._TMKK_önként'!L70+'34._Rendelő_önként'!L70</f>
        <v>0</v>
      </c>
    </row>
    <row r="70" spans="1:14" ht="13.5" thickBot="1" x14ac:dyDescent="0.25">
      <c r="C70" s="27"/>
      <c r="D70" s="27"/>
      <c r="E70" s="27"/>
      <c r="F70" s="27"/>
      <c r="G70" s="27"/>
      <c r="H70" s="27"/>
      <c r="I70" s="27"/>
      <c r="J70" s="27"/>
      <c r="K70" s="27"/>
      <c r="L70" s="27"/>
    </row>
    <row r="71" spans="1:14" ht="15" customHeight="1" thickBot="1" x14ac:dyDescent="0.25">
      <c r="A71" s="67" t="s">
        <v>292</v>
      </c>
      <c r="B71" s="68"/>
      <c r="C71" s="135">
        <f>'29._Hivatal_önként'!H72+'30._TIK_önként'!C72+'31._Humán_önként'!C72+'32._Óvoda_önként'!C72+'33._TMKK_önként'!C72+'34._Rendelő_önként'!C72</f>
        <v>213</v>
      </c>
      <c r="D71" s="765">
        <f>'29._Hivatal_önként'!I72+'30._TIK_önként'!D72+'31._Humán_önként'!D72+'32._Óvoda_önként'!D72+'33._TMKK_önként'!D72+'34._Rendelő_önként'!D72</f>
        <v>182</v>
      </c>
      <c r="E71" s="647">
        <f>'29._Hivatal_önként'!J72+'30._TIK_önként'!E72+'31._Humán_önként'!E72+'32._Óvoda_önként'!E72+'33._TMKK_önként'!E72+'34._Rendelő_önként'!E72</f>
        <v>182</v>
      </c>
      <c r="F71" s="647">
        <f>'29._Hivatal_önként'!K72+'30._TIK_önként'!F72+'31._Humán_önként'!F72+'32._Óvoda_önként'!F72+'33._TMKK_önként'!F72+'34._Rendelő_önként'!F72</f>
        <v>183</v>
      </c>
      <c r="G71" s="647">
        <f>'29._Hivatal_önként'!L72+'30._TIK_önként'!G72+'31._Humán_önként'!G72+'32._Óvoda_önként'!G72+'33._TMKK_önként'!G72+'34._Rendelő_önként'!G72</f>
        <v>183</v>
      </c>
      <c r="H71" s="246">
        <f t="shared" si="14"/>
        <v>0</v>
      </c>
      <c r="I71" s="246">
        <f>'29._Hivatal_önként'!N72+'30._TIK_önként'!I72+'31._Humán_önként'!I72+'32._Óvoda_önként'!I72+'33._TMKK_önként'!I72+'34._Rendelő_önként'!I72</f>
        <v>2</v>
      </c>
      <c r="J71" s="246">
        <f>'29._Hivatal_önként'!O72+'30._TIK_önként'!J72+'31._Humán_önként'!J72+'32._Óvoda_önként'!J72+'33._TMKK_önként'!J72+'34._Rendelő_önként'!J72</f>
        <v>2</v>
      </c>
      <c r="K71" s="246">
        <f>'29._Hivatal_önként'!P72+'30._TIK_önként'!K72+'31._Humán_önként'!K72+'32._Óvoda_önként'!K72+'33._TMKK_önként'!K72+'34._Rendelő_önként'!K72</f>
        <v>2</v>
      </c>
      <c r="L71" s="246">
        <f>'29._Hivatal_önként'!Q72+'30._TIK_önként'!L72+'31._Humán_önként'!L72+'32._Óvoda_önként'!L72+'33._TMKK_önként'!L72+'34._Rendelő_önként'!L72</f>
        <v>2</v>
      </c>
    </row>
    <row r="72" spans="1:14" ht="14.25" hidden="1" customHeight="1" thickBot="1" x14ac:dyDescent="0.25">
      <c r="A72" s="67" t="s">
        <v>291</v>
      </c>
      <c r="B72" s="68"/>
      <c r="C72" s="735" t="e">
        <f>'29._Hivatal_önként'!H73+'30._TIK_önként'!C73+'31._Humán_önként'!C73+'32._Óvoda_önként'!C73+'33._TMKK_önként'!#REF!+'34._Rendelő_önként'!#REF!</f>
        <v>#REF!</v>
      </c>
      <c r="D72" s="769" t="e">
        <f>'29._Hivatal_önként'!I73+'30._TIK_önként'!D73+'31._Humán_önként'!D73+'32._Óvoda_önként'!D73+'33._TMKK_önként'!#REF!+'34._Rendelő_önként'!#REF!</f>
        <v>#REF!</v>
      </c>
      <c r="E72" s="733" t="e">
        <f>'29._Hivatal_önként'!J73+'30._TIK_önként'!E73+'31._Humán_önként'!E73+'32._Óvoda_önként'!E73+'33._TMKK_önként'!#REF!+'34._Rendelő_önként'!#REF!</f>
        <v>#REF!</v>
      </c>
      <c r="F72" s="733" t="e">
        <f>'29._Hivatal_önként'!K73+'30._TIK_önként'!F73+'31._Humán_önként'!F73+'32._Óvoda_önként'!F73+'33._TMKK_önként'!#REF!+'34._Rendelő_önként'!#REF!</f>
        <v>#REF!</v>
      </c>
      <c r="G72" s="733" t="e">
        <f>'29._Hivatal_önként'!L73+'30._TIK_önként'!G73+'31._Humán_önként'!G73+'32._Óvoda_önként'!G73+'33._TMKK_önként'!#REF!+'34._Rendelő_önként'!#REF!</f>
        <v>#REF!</v>
      </c>
      <c r="H72" s="735" t="e">
        <f t="shared" ref="H72" si="18">+D72-C72</f>
        <v>#REF!</v>
      </c>
      <c r="I72" s="246" t="e">
        <f>'29._Hivatal_önként'!N73+'30._TIK_önként'!I73+'31._Humán_önként'!I73+'32._Óvoda_önként'!I73+'33._TMKK_önként'!#REF!+'34._Rendelő_önként'!#REF!</f>
        <v>#REF!</v>
      </c>
      <c r="J72" s="246" t="e">
        <f>'29._Hivatal_önként'!O73+'30._TIK_önként'!J73+'31._Humán_önként'!J73+'32._Óvoda_önként'!J73+'33._TMKK_önként'!#REF!+'34._Rendelő_önként'!#REF!</f>
        <v>#REF!</v>
      </c>
      <c r="K72" s="246" t="e">
        <f>'29._Hivatal_önként'!P73+'30._TIK_önként'!K73+'31._Humán_önként'!K73+'32._Óvoda_önként'!K73+'33._TMKK_önként'!#REF!+'34._Rendelő_önként'!#REF!</f>
        <v>#REF!</v>
      </c>
      <c r="L72" s="246" t="e">
        <f>'29._Hivatal_önként'!Q73+'30._TIK_önként'!L73+'31._Humán_önként'!L73+'32._Óvoda_önként'!L73+'33._TMKK_önként'!#REF!+'34._Rendelő_önként'!#REF!</f>
        <v>#REF!</v>
      </c>
    </row>
    <row r="73" spans="1:14" x14ac:dyDescent="0.2">
      <c r="H73" s="225" t="s">
        <v>385</v>
      </c>
    </row>
  </sheetData>
  <mergeCells count="7">
    <mergeCell ref="A9:H9"/>
    <mergeCell ref="A50:H50"/>
    <mergeCell ref="A1:H1"/>
    <mergeCell ref="A2:H2"/>
    <mergeCell ref="C4:H4"/>
    <mergeCell ref="C5:H5"/>
    <mergeCell ref="A6:H6"/>
  </mergeCells>
  <printOptions horizontalCentered="1" verticalCentered="1"/>
  <pageMargins left="0.39370078740157483" right="0.39370078740157483" top="0.51181102362204722" bottom="0.15748031496062992" header="0.31496062992125984" footer="0.31496062992125984"/>
  <pageSetup paperSize="9" scale="75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N73"/>
  <sheetViews>
    <sheetView view="pageBreakPreview" zoomScaleNormal="100" zoomScaleSheetLayoutView="100" workbookViewId="0">
      <selection activeCell="A2" sqref="A2:H2"/>
    </sheetView>
  </sheetViews>
  <sheetFormatPr defaultRowHeight="12.75" x14ac:dyDescent="0.2"/>
  <cols>
    <col min="1" max="1" width="13.83203125" style="1167" customWidth="1"/>
    <col min="2" max="2" width="64.6640625" style="25" customWidth="1"/>
    <col min="3" max="3" width="14" style="25" customWidth="1"/>
    <col min="4" max="4" width="15.83203125" style="25" hidden="1" customWidth="1"/>
    <col min="5" max="5" width="15.33203125" style="25" hidden="1" customWidth="1"/>
    <col min="6" max="6" width="14.33203125" style="25" customWidth="1"/>
    <col min="7" max="7" width="16" style="25" customWidth="1"/>
    <col min="8" max="8" width="14.1640625" style="25" customWidth="1"/>
    <col min="9" max="9" width="24.1640625" style="25" hidden="1" customWidth="1"/>
    <col min="10" max="10" width="21.6640625" style="25" hidden="1" customWidth="1"/>
    <col min="11" max="12" width="17" style="25" hidden="1" customWidth="1"/>
    <col min="13" max="19" width="9.33203125" style="25" customWidth="1"/>
    <col min="20" max="260" width="9.33203125" style="25"/>
    <col min="261" max="261" width="13.83203125" style="25" customWidth="1"/>
    <col min="262" max="262" width="79.1640625" style="25" customWidth="1"/>
    <col min="263" max="263" width="21.6640625" style="25" customWidth="1"/>
    <col min="264" max="516" width="9.33203125" style="25"/>
    <col min="517" max="517" width="13.83203125" style="25" customWidth="1"/>
    <col min="518" max="518" width="79.1640625" style="25" customWidth="1"/>
    <col min="519" max="519" width="21.6640625" style="25" customWidth="1"/>
    <col min="520" max="772" width="9.33203125" style="25"/>
    <col min="773" max="773" width="13.83203125" style="25" customWidth="1"/>
    <col min="774" max="774" width="79.1640625" style="25" customWidth="1"/>
    <col min="775" max="775" width="21.6640625" style="25" customWidth="1"/>
    <col min="776" max="1028" width="9.33203125" style="25"/>
    <col min="1029" max="1029" width="13.83203125" style="25" customWidth="1"/>
    <col min="1030" max="1030" width="79.1640625" style="25" customWidth="1"/>
    <col min="1031" max="1031" width="21.6640625" style="25" customWidth="1"/>
    <col min="1032" max="1284" width="9.33203125" style="25"/>
    <col min="1285" max="1285" width="13.83203125" style="25" customWidth="1"/>
    <col min="1286" max="1286" width="79.1640625" style="25" customWidth="1"/>
    <col min="1287" max="1287" width="21.6640625" style="25" customWidth="1"/>
    <col min="1288" max="1540" width="9.33203125" style="25"/>
    <col min="1541" max="1541" width="13.83203125" style="25" customWidth="1"/>
    <col min="1542" max="1542" width="79.1640625" style="25" customWidth="1"/>
    <col min="1543" max="1543" width="21.6640625" style="25" customWidth="1"/>
    <col min="1544" max="1796" width="9.33203125" style="25"/>
    <col min="1797" max="1797" width="13.83203125" style="25" customWidth="1"/>
    <col min="1798" max="1798" width="79.1640625" style="25" customWidth="1"/>
    <col min="1799" max="1799" width="21.6640625" style="25" customWidth="1"/>
    <col min="1800" max="2052" width="9.33203125" style="25"/>
    <col min="2053" max="2053" width="13.83203125" style="25" customWidth="1"/>
    <col min="2054" max="2054" width="79.1640625" style="25" customWidth="1"/>
    <col min="2055" max="2055" width="21.6640625" style="25" customWidth="1"/>
    <col min="2056" max="2308" width="9.33203125" style="25"/>
    <col min="2309" max="2309" width="13.83203125" style="25" customWidth="1"/>
    <col min="2310" max="2310" width="79.1640625" style="25" customWidth="1"/>
    <col min="2311" max="2311" width="21.6640625" style="25" customWidth="1"/>
    <col min="2312" max="2564" width="9.33203125" style="25"/>
    <col min="2565" max="2565" width="13.83203125" style="25" customWidth="1"/>
    <col min="2566" max="2566" width="79.1640625" style="25" customWidth="1"/>
    <col min="2567" max="2567" width="21.6640625" style="25" customWidth="1"/>
    <col min="2568" max="2820" width="9.33203125" style="25"/>
    <col min="2821" max="2821" width="13.83203125" style="25" customWidth="1"/>
    <col min="2822" max="2822" width="79.1640625" style="25" customWidth="1"/>
    <col min="2823" max="2823" width="21.6640625" style="25" customWidth="1"/>
    <col min="2824" max="3076" width="9.33203125" style="25"/>
    <col min="3077" max="3077" width="13.83203125" style="25" customWidth="1"/>
    <col min="3078" max="3078" width="79.1640625" style="25" customWidth="1"/>
    <col min="3079" max="3079" width="21.6640625" style="25" customWidth="1"/>
    <col min="3080" max="3332" width="9.33203125" style="25"/>
    <col min="3333" max="3333" width="13.83203125" style="25" customWidth="1"/>
    <col min="3334" max="3334" width="79.1640625" style="25" customWidth="1"/>
    <col min="3335" max="3335" width="21.6640625" style="25" customWidth="1"/>
    <col min="3336" max="3588" width="9.33203125" style="25"/>
    <col min="3589" max="3589" width="13.83203125" style="25" customWidth="1"/>
    <col min="3590" max="3590" width="79.1640625" style="25" customWidth="1"/>
    <col min="3591" max="3591" width="21.6640625" style="25" customWidth="1"/>
    <col min="3592" max="3844" width="9.33203125" style="25"/>
    <col min="3845" max="3845" width="13.83203125" style="25" customWidth="1"/>
    <col min="3846" max="3846" width="79.1640625" style="25" customWidth="1"/>
    <col min="3847" max="3847" width="21.6640625" style="25" customWidth="1"/>
    <col min="3848" max="4100" width="9.33203125" style="25"/>
    <col min="4101" max="4101" width="13.83203125" style="25" customWidth="1"/>
    <col min="4102" max="4102" width="79.1640625" style="25" customWidth="1"/>
    <col min="4103" max="4103" width="21.6640625" style="25" customWidth="1"/>
    <col min="4104" max="4356" width="9.33203125" style="25"/>
    <col min="4357" max="4357" width="13.83203125" style="25" customWidth="1"/>
    <col min="4358" max="4358" width="79.1640625" style="25" customWidth="1"/>
    <col min="4359" max="4359" width="21.6640625" style="25" customWidth="1"/>
    <col min="4360" max="4612" width="9.33203125" style="25"/>
    <col min="4613" max="4613" width="13.83203125" style="25" customWidth="1"/>
    <col min="4614" max="4614" width="79.1640625" style="25" customWidth="1"/>
    <col min="4615" max="4615" width="21.6640625" style="25" customWidth="1"/>
    <col min="4616" max="4868" width="9.33203125" style="25"/>
    <col min="4869" max="4869" width="13.83203125" style="25" customWidth="1"/>
    <col min="4870" max="4870" width="79.1640625" style="25" customWidth="1"/>
    <col min="4871" max="4871" width="21.6640625" style="25" customWidth="1"/>
    <col min="4872" max="5124" width="9.33203125" style="25"/>
    <col min="5125" max="5125" width="13.83203125" style="25" customWidth="1"/>
    <col min="5126" max="5126" width="79.1640625" style="25" customWidth="1"/>
    <col min="5127" max="5127" width="21.6640625" style="25" customWidth="1"/>
    <col min="5128" max="5380" width="9.33203125" style="25"/>
    <col min="5381" max="5381" width="13.83203125" style="25" customWidth="1"/>
    <col min="5382" max="5382" width="79.1640625" style="25" customWidth="1"/>
    <col min="5383" max="5383" width="21.6640625" style="25" customWidth="1"/>
    <col min="5384" max="5636" width="9.33203125" style="25"/>
    <col min="5637" max="5637" width="13.83203125" style="25" customWidth="1"/>
    <col min="5638" max="5638" width="79.1640625" style="25" customWidth="1"/>
    <col min="5639" max="5639" width="21.6640625" style="25" customWidth="1"/>
    <col min="5640" max="5892" width="9.33203125" style="25"/>
    <col min="5893" max="5893" width="13.83203125" style="25" customWidth="1"/>
    <col min="5894" max="5894" width="79.1640625" style="25" customWidth="1"/>
    <col min="5895" max="5895" width="21.6640625" style="25" customWidth="1"/>
    <col min="5896" max="6148" width="9.33203125" style="25"/>
    <col min="6149" max="6149" width="13.83203125" style="25" customWidth="1"/>
    <col min="6150" max="6150" width="79.1640625" style="25" customWidth="1"/>
    <col min="6151" max="6151" width="21.6640625" style="25" customWidth="1"/>
    <col min="6152" max="6404" width="9.33203125" style="25"/>
    <col min="6405" max="6405" width="13.83203125" style="25" customWidth="1"/>
    <col min="6406" max="6406" width="79.1640625" style="25" customWidth="1"/>
    <col min="6407" max="6407" width="21.6640625" style="25" customWidth="1"/>
    <col min="6408" max="6660" width="9.33203125" style="25"/>
    <col min="6661" max="6661" width="13.83203125" style="25" customWidth="1"/>
    <col min="6662" max="6662" width="79.1640625" style="25" customWidth="1"/>
    <col min="6663" max="6663" width="21.6640625" style="25" customWidth="1"/>
    <col min="6664" max="6916" width="9.33203125" style="25"/>
    <col min="6917" max="6917" width="13.83203125" style="25" customWidth="1"/>
    <col min="6918" max="6918" width="79.1640625" style="25" customWidth="1"/>
    <col min="6919" max="6919" width="21.6640625" style="25" customWidth="1"/>
    <col min="6920" max="7172" width="9.33203125" style="25"/>
    <col min="7173" max="7173" width="13.83203125" style="25" customWidth="1"/>
    <col min="7174" max="7174" width="79.1640625" style="25" customWidth="1"/>
    <col min="7175" max="7175" width="21.6640625" style="25" customWidth="1"/>
    <col min="7176" max="7428" width="9.33203125" style="25"/>
    <col min="7429" max="7429" width="13.83203125" style="25" customWidth="1"/>
    <col min="7430" max="7430" width="79.1640625" style="25" customWidth="1"/>
    <col min="7431" max="7431" width="21.6640625" style="25" customWidth="1"/>
    <col min="7432" max="7684" width="9.33203125" style="25"/>
    <col min="7685" max="7685" width="13.83203125" style="25" customWidth="1"/>
    <col min="7686" max="7686" width="79.1640625" style="25" customWidth="1"/>
    <col min="7687" max="7687" width="21.6640625" style="25" customWidth="1"/>
    <col min="7688" max="7940" width="9.33203125" style="25"/>
    <col min="7941" max="7941" width="13.83203125" style="25" customWidth="1"/>
    <col min="7942" max="7942" width="79.1640625" style="25" customWidth="1"/>
    <col min="7943" max="7943" width="21.6640625" style="25" customWidth="1"/>
    <col min="7944" max="8196" width="9.33203125" style="25"/>
    <col min="8197" max="8197" width="13.83203125" style="25" customWidth="1"/>
    <col min="8198" max="8198" width="79.1640625" style="25" customWidth="1"/>
    <col min="8199" max="8199" width="21.6640625" style="25" customWidth="1"/>
    <col min="8200" max="8452" width="9.33203125" style="25"/>
    <col min="8453" max="8453" width="13.83203125" style="25" customWidth="1"/>
    <col min="8454" max="8454" width="79.1640625" style="25" customWidth="1"/>
    <col min="8455" max="8455" width="21.6640625" style="25" customWidth="1"/>
    <col min="8456" max="8708" width="9.33203125" style="25"/>
    <col min="8709" max="8709" width="13.83203125" style="25" customWidth="1"/>
    <col min="8710" max="8710" width="79.1640625" style="25" customWidth="1"/>
    <col min="8711" max="8711" width="21.6640625" style="25" customWidth="1"/>
    <col min="8712" max="8964" width="9.33203125" style="25"/>
    <col min="8965" max="8965" width="13.83203125" style="25" customWidth="1"/>
    <col min="8966" max="8966" width="79.1640625" style="25" customWidth="1"/>
    <col min="8967" max="8967" width="21.6640625" style="25" customWidth="1"/>
    <col min="8968" max="9220" width="9.33203125" style="25"/>
    <col min="9221" max="9221" width="13.83203125" style="25" customWidth="1"/>
    <col min="9222" max="9222" width="79.1640625" style="25" customWidth="1"/>
    <col min="9223" max="9223" width="21.6640625" style="25" customWidth="1"/>
    <col min="9224" max="9476" width="9.33203125" style="25"/>
    <col min="9477" max="9477" width="13.83203125" style="25" customWidth="1"/>
    <col min="9478" max="9478" width="79.1640625" style="25" customWidth="1"/>
    <col min="9479" max="9479" width="21.6640625" style="25" customWidth="1"/>
    <col min="9480" max="9732" width="9.33203125" style="25"/>
    <col min="9733" max="9733" width="13.83203125" style="25" customWidth="1"/>
    <col min="9734" max="9734" width="79.1640625" style="25" customWidth="1"/>
    <col min="9735" max="9735" width="21.6640625" style="25" customWidth="1"/>
    <col min="9736" max="9988" width="9.33203125" style="25"/>
    <col min="9989" max="9989" width="13.83203125" style="25" customWidth="1"/>
    <col min="9990" max="9990" width="79.1640625" style="25" customWidth="1"/>
    <col min="9991" max="9991" width="21.6640625" style="25" customWidth="1"/>
    <col min="9992" max="10244" width="9.33203125" style="25"/>
    <col min="10245" max="10245" width="13.83203125" style="25" customWidth="1"/>
    <col min="10246" max="10246" width="79.1640625" style="25" customWidth="1"/>
    <col min="10247" max="10247" width="21.6640625" style="25" customWidth="1"/>
    <col min="10248" max="10500" width="9.33203125" style="25"/>
    <col min="10501" max="10501" width="13.83203125" style="25" customWidth="1"/>
    <col min="10502" max="10502" width="79.1640625" style="25" customWidth="1"/>
    <col min="10503" max="10503" width="21.6640625" style="25" customWidth="1"/>
    <col min="10504" max="10756" width="9.33203125" style="25"/>
    <col min="10757" max="10757" width="13.83203125" style="25" customWidth="1"/>
    <col min="10758" max="10758" width="79.1640625" style="25" customWidth="1"/>
    <col min="10759" max="10759" width="21.6640625" style="25" customWidth="1"/>
    <col min="10760" max="11012" width="9.33203125" style="25"/>
    <col min="11013" max="11013" width="13.83203125" style="25" customWidth="1"/>
    <col min="11014" max="11014" width="79.1640625" style="25" customWidth="1"/>
    <col min="11015" max="11015" width="21.6640625" style="25" customWidth="1"/>
    <col min="11016" max="11268" width="9.33203125" style="25"/>
    <col min="11269" max="11269" width="13.83203125" style="25" customWidth="1"/>
    <col min="11270" max="11270" width="79.1640625" style="25" customWidth="1"/>
    <col min="11271" max="11271" width="21.6640625" style="25" customWidth="1"/>
    <col min="11272" max="11524" width="9.33203125" style="25"/>
    <col min="11525" max="11525" width="13.83203125" style="25" customWidth="1"/>
    <col min="11526" max="11526" width="79.1640625" style="25" customWidth="1"/>
    <col min="11527" max="11527" width="21.6640625" style="25" customWidth="1"/>
    <col min="11528" max="11780" width="9.33203125" style="25"/>
    <col min="11781" max="11781" width="13.83203125" style="25" customWidth="1"/>
    <col min="11782" max="11782" width="79.1640625" style="25" customWidth="1"/>
    <col min="11783" max="11783" width="21.6640625" style="25" customWidth="1"/>
    <col min="11784" max="12036" width="9.33203125" style="25"/>
    <col min="12037" max="12037" width="13.83203125" style="25" customWidth="1"/>
    <col min="12038" max="12038" width="79.1640625" style="25" customWidth="1"/>
    <col min="12039" max="12039" width="21.6640625" style="25" customWidth="1"/>
    <col min="12040" max="12292" width="9.33203125" style="25"/>
    <col min="12293" max="12293" width="13.83203125" style="25" customWidth="1"/>
    <col min="12294" max="12294" width="79.1640625" style="25" customWidth="1"/>
    <col min="12295" max="12295" width="21.6640625" style="25" customWidth="1"/>
    <col min="12296" max="12548" width="9.33203125" style="25"/>
    <col min="12549" max="12549" width="13.83203125" style="25" customWidth="1"/>
    <col min="12550" max="12550" width="79.1640625" style="25" customWidth="1"/>
    <col min="12551" max="12551" width="21.6640625" style="25" customWidth="1"/>
    <col min="12552" max="12804" width="9.33203125" style="25"/>
    <col min="12805" max="12805" width="13.83203125" style="25" customWidth="1"/>
    <col min="12806" max="12806" width="79.1640625" style="25" customWidth="1"/>
    <col min="12807" max="12807" width="21.6640625" style="25" customWidth="1"/>
    <col min="12808" max="13060" width="9.33203125" style="25"/>
    <col min="13061" max="13061" width="13.83203125" style="25" customWidth="1"/>
    <col min="13062" max="13062" width="79.1640625" style="25" customWidth="1"/>
    <col min="13063" max="13063" width="21.6640625" style="25" customWidth="1"/>
    <col min="13064" max="13316" width="9.33203125" style="25"/>
    <col min="13317" max="13317" width="13.83203125" style="25" customWidth="1"/>
    <col min="13318" max="13318" width="79.1640625" style="25" customWidth="1"/>
    <col min="13319" max="13319" width="21.6640625" style="25" customWidth="1"/>
    <col min="13320" max="13572" width="9.33203125" style="25"/>
    <col min="13573" max="13573" width="13.83203125" style="25" customWidth="1"/>
    <col min="13574" max="13574" width="79.1640625" style="25" customWidth="1"/>
    <col min="13575" max="13575" width="21.6640625" style="25" customWidth="1"/>
    <col min="13576" max="13828" width="9.33203125" style="25"/>
    <col min="13829" max="13829" width="13.83203125" style="25" customWidth="1"/>
    <col min="13830" max="13830" width="79.1640625" style="25" customWidth="1"/>
    <col min="13831" max="13831" width="21.6640625" style="25" customWidth="1"/>
    <col min="13832" max="14084" width="9.33203125" style="25"/>
    <col min="14085" max="14085" width="13.83203125" style="25" customWidth="1"/>
    <col min="14086" max="14086" width="79.1640625" style="25" customWidth="1"/>
    <col min="14087" max="14087" width="21.6640625" style="25" customWidth="1"/>
    <col min="14088" max="14340" width="9.33203125" style="25"/>
    <col min="14341" max="14341" width="13.83203125" style="25" customWidth="1"/>
    <col min="14342" max="14342" width="79.1640625" style="25" customWidth="1"/>
    <col min="14343" max="14343" width="21.6640625" style="25" customWidth="1"/>
    <col min="14344" max="14596" width="9.33203125" style="25"/>
    <col min="14597" max="14597" width="13.83203125" style="25" customWidth="1"/>
    <col min="14598" max="14598" width="79.1640625" style="25" customWidth="1"/>
    <col min="14599" max="14599" width="21.6640625" style="25" customWidth="1"/>
    <col min="14600" max="14852" width="9.33203125" style="25"/>
    <col min="14853" max="14853" width="13.83203125" style="25" customWidth="1"/>
    <col min="14854" max="14854" width="79.1640625" style="25" customWidth="1"/>
    <col min="14855" max="14855" width="21.6640625" style="25" customWidth="1"/>
    <col min="14856" max="15108" width="9.33203125" style="25"/>
    <col min="15109" max="15109" width="13.83203125" style="25" customWidth="1"/>
    <col min="15110" max="15110" width="79.1640625" style="25" customWidth="1"/>
    <col min="15111" max="15111" width="21.6640625" style="25" customWidth="1"/>
    <col min="15112" max="15364" width="9.33203125" style="25"/>
    <col min="15365" max="15365" width="13.83203125" style="25" customWidth="1"/>
    <col min="15366" max="15366" width="79.1640625" style="25" customWidth="1"/>
    <col min="15367" max="15367" width="21.6640625" style="25" customWidth="1"/>
    <col min="15368" max="15620" width="9.33203125" style="25"/>
    <col min="15621" max="15621" width="13.83203125" style="25" customWidth="1"/>
    <col min="15622" max="15622" width="79.1640625" style="25" customWidth="1"/>
    <col min="15623" max="15623" width="21.6640625" style="25" customWidth="1"/>
    <col min="15624" max="15876" width="9.33203125" style="25"/>
    <col min="15877" max="15877" width="13.83203125" style="25" customWidth="1"/>
    <col min="15878" max="15878" width="79.1640625" style="25" customWidth="1"/>
    <col min="15879" max="15879" width="21.6640625" style="25" customWidth="1"/>
    <col min="15880" max="16132" width="9.33203125" style="25"/>
    <col min="16133" max="16133" width="13.83203125" style="25" customWidth="1"/>
    <col min="16134" max="16134" width="79.1640625" style="25" customWidth="1"/>
    <col min="16135" max="16135" width="21.6640625" style="25" customWidth="1"/>
    <col min="16136" max="16384" width="9.33203125" style="25"/>
  </cols>
  <sheetData>
    <row r="1" spans="1:12" s="662" customFormat="1" ht="12.75" customHeight="1" x14ac:dyDescent="0.2">
      <c r="A1" s="1663" t="s">
        <v>839</v>
      </c>
      <c r="B1" s="1663"/>
      <c r="C1" s="1663"/>
      <c r="D1" s="1663"/>
      <c r="E1" s="1663"/>
      <c r="F1" s="1663"/>
      <c r="G1" s="1663"/>
      <c r="H1" s="1663"/>
    </row>
    <row r="2" spans="1:12" s="662" customFormat="1" ht="12.75" customHeight="1" x14ac:dyDescent="0.2">
      <c r="A2" s="1663" t="s">
        <v>726</v>
      </c>
      <c r="B2" s="1663"/>
      <c r="C2" s="1663"/>
      <c r="D2" s="1663"/>
      <c r="E2" s="1663"/>
      <c r="F2" s="1663"/>
      <c r="G2" s="1663"/>
      <c r="H2" s="1663"/>
    </row>
    <row r="3" spans="1:12" s="24" customFormat="1" ht="15" customHeight="1" thickBot="1" x14ac:dyDescent="0.25">
      <c r="A3" s="242"/>
      <c r="C3" s="1159"/>
      <c r="D3" s="1159"/>
      <c r="E3" s="1159"/>
      <c r="F3" s="1159"/>
      <c r="G3" s="1159" t="s">
        <v>385</v>
      </c>
      <c r="H3" s="1159"/>
    </row>
    <row r="4" spans="1:12" s="40" customFormat="1" ht="38.25" customHeight="1" x14ac:dyDescent="0.2">
      <c r="A4" s="38" t="s">
        <v>137</v>
      </c>
      <c r="B4" s="39" t="s">
        <v>130</v>
      </c>
      <c r="C4" s="1693" t="s">
        <v>187</v>
      </c>
      <c r="D4" s="1694"/>
      <c r="E4" s="1694"/>
      <c r="F4" s="1694"/>
      <c r="G4" s="1694"/>
      <c r="H4" s="1695" t="s">
        <v>187</v>
      </c>
      <c r="I4" s="380"/>
      <c r="J4" s="380"/>
      <c r="K4" s="644"/>
      <c r="L4" s="644"/>
    </row>
    <row r="5" spans="1:12" s="40" customFormat="1" ht="28.5" customHeight="1" thickBot="1" x14ac:dyDescent="0.25">
      <c r="A5" s="41" t="s">
        <v>139</v>
      </c>
      <c r="B5" s="42" t="s">
        <v>404</v>
      </c>
      <c r="C5" s="1814" t="s">
        <v>141</v>
      </c>
      <c r="D5" s="1815"/>
      <c r="E5" s="1815"/>
      <c r="F5" s="1815"/>
      <c r="G5" s="1815"/>
      <c r="H5" s="1816" t="s">
        <v>141</v>
      </c>
      <c r="I5" s="381"/>
      <c r="J5" s="381"/>
      <c r="K5" s="645"/>
      <c r="L5" s="645"/>
    </row>
    <row r="6" spans="1:12" s="43" customFormat="1" ht="15.95" customHeight="1" thickBot="1" x14ac:dyDescent="0.25">
      <c r="A6" s="1807" t="s">
        <v>362</v>
      </c>
      <c r="B6" s="1807"/>
      <c r="C6" s="1807"/>
      <c r="D6" s="1807"/>
      <c r="E6" s="1807"/>
      <c r="F6" s="1807"/>
      <c r="G6" s="1807"/>
      <c r="H6" s="1807"/>
    </row>
    <row r="7" spans="1:12" ht="74.25" customHeight="1" thickBot="1" x14ac:dyDescent="0.25">
      <c r="A7" s="771" t="s">
        <v>142</v>
      </c>
      <c r="B7" s="44" t="s">
        <v>36</v>
      </c>
      <c r="C7" s="44" t="str">
        <f>'26._köt_össz_bev'!C9</f>
        <v>2023. évi eredeti előirányzat
2/2023. (II.14.)</v>
      </c>
      <c r="D7" s="275" t="str">
        <f>'26._köt_össz_bev'!D9</f>
        <v>Módosított előirányzat a 14/2023.  (VI.29.)  rendelet szerint</v>
      </c>
      <c r="E7" s="44" t="str">
        <f>'26._köt_össz_bev'!E9</f>
        <v>Módosított előirányzat a 18/2023. (IX.26.)  rendelet szerint</v>
      </c>
      <c r="F7" s="44" t="str">
        <f>'26._köt_össz_bev'!F9</f>
        <v>Módosított előirányzat a 23/2023. (XII.14.)  rendelet szerint</v>
      </c>
      <c r="G7" s="44" t="str">
        <f>'26._köt_össz_bev'!G9</f>
        <v>Módosított előirányzat a …../2024. (II…..)  rendelet szerint</v>
      </c>
      <c r="H7" s="124" t="str">
        <f>'26._köt_össz_bev'!H9</f>
        <v>Változás a 23/2023. (XII.14) rendelethez képest</v>
      </c>
      <c r="I7" s="275" t="str">
        <f>'26._köt_össz_bev'!I9</f>
        <v>2023. évi teljesítés              2023.06.30-ig</v>
      </c>
      <c r="J7" s="44" t="str">
        <f>'26._köt_össz_bev'!J9</f>
        <v>2023. évi teljesítés              2023.09.30-ig</v>
      </c>
      <c r="K7" s="44" t="str">
        <f>'26._köt_össz_bev'!K9</f>
        <v>2023. évi teljesítés              2023.12.31-ig</v>
      </c>
      <c r="L7" s="44" t="str">
        <f>'26._köt_össz_bev'!L9</f>
        <v>Teljesítés %-a</v>
      </c>
    </row>
    <row r="8" spans="1:12" s="48" customFormat="1" ht="12.95" customHeight="1" thickBot="1" x14ac:dyDescent="0.25">
      <c r="A8" s="45" t="s">
        <v>297</v>
      </c>
      <c r="B8" s="46" t="s">
        <v>298</v>
      </c>
      <c r="C8" s="1168" t="s">
        <v>299</v>
      </c>
      <c r="D8" s="263" t="s">
        <v>300</v>
      </c>
      <c r="E8" s="46" t="s">
        <v>300</v>
      </c>
      <c r="F8" s="46" t="s">
        <v>300</v>
      </c>
      <c r="G8" s="46" t="s">
        <v>301</v>
      </c>
      <c r="H8" s="260" t="s">
        <v>388</v>
      </c>
      <c r="I8" s="260"/>
      <c r="J8" s="47"/>
      <c r="K8" s="47"/>
      <c r="L8" s="47"/>
    </row>
    <row r="9" spans="1:12" s="48" customFormat="1" ht="15.75" customHeight="1" thickBot="1" x14ac:dyDescent="0.25">
      <c r="A9" s="1809"/>
      <c r="B9" s="1810" t="s">
        <v>37</v>
      </c>
      <c r="C9" s="1810"/>
      <c r="D9" s="1810"/>
      <c r="E9" s="1810"/>
      <c r="F9" s="1810"/>
      <c r="G9" s="1810"/>
      <c r="H9" s="1811"/>
    </row>
    <row r="10" spans="1:12" s="26" customFormat="1" ht="12.2" customHeight="1" thickBot="1" x14ac:dyDescent="0.25">
      <c r="A10" s="45" t="s">
        <v>12</v>
      </c>
      <c r="B10" s="49" t="s">
        <v>277</v>
      </c>
      <c r="C10" s="87">
        <f>SUM(C11:C21)</f>
        <v>2780200</v>
      </c>
      <c r="D10" s="125">
        <f t="shared" ref="D10:K10" si="0">SUM(D11:D21)</f>
        <v>2780200</v>
      </c>
      <c r="E10" s="708">
        <f t="shared" si="0"/>
        <v>5245200</v>
      </c>
      <c r="F10" s="708">
        <f t="shared" si="0"/>
        <v>5245200</v>
      </c>
      <c r="G10" s="708">
        <f t="shared" si="0"/>
        <v>5245200</v>
      </c>
      <c r="H10" s="50">
        <f>+G10-F10</f>
        <v>0</v>
      </c>
      <c r="I10" s="1455">
        <f t="shared" si="0"/>
        <v>0</v>
      </c>
      <c r="J10" s="361">
        <f t="shared" si="0"/>
        <v>0</v>
      </c>
      <c r="K10" s="361">
        <f t="shared" si="0"/>
        <v>0</v>
      </c>
      <c r="L10" s="361" t="e">
        <f>'29._Hivatal_államig'!L10+'30._TIK_államig'!L10+'31._Humán_államig'!L10+'32._Óvoda_államig'!L10+'33._TMKK_államig'!L10+'34._Rendelő_államig'!L10</f>
        <v>#DIV/0!</v>
      </c>
    </row>
    <row r="11" spans="1:12" s="26" customFormat="1" ht="12.2" customHeight="1" x14ac:dyDescent="0.2">
      <c r="A11" s="51" t="s">
        <v>91</v>
      </c>
      <c r="B11" s="52" t="s">
        <v>143</v>
      </c>
      <c r="C11" s="126">
        <f>'29._Hivatal_államig'!C11+'30._TIK_államig'!C11+'31._Humán_államig'!C11+'32._Óvoda_államig'!C11+'33._TMKK_államig'!C11+'34._Rendelő_államig'!C11</f>
        <v>0</v>
      </c>
      <c r="D11" s="277">
        <f>'29._Hivatal_államig'!D11+'30._TIK_államig'!D11+'31._Humán_államig'!D11+'32._Óvoda_államig'!D11+'33._TMKK_államig'!D11+'34._Rendelő_államig'!D11</f>
        <v>0</v>
      </c>
      <c r="E11" s="709">
        <f>'29._Hivatal_államig'!E11+'30._TIK_államig'!E11+'31._Humán_államig'!E11+'32._Óvoda_államig'!E11+'33._TMKK_államig'!E11+'34._Rendelő_államig'!E11</f>
        <v>0</v>
      </c>
      <c r="F11" s="709">
        <f>'29._Hivatal_államig'!F11+'30._TIK_államig'!F11+'31._Humán_államig'!F11+'32._Óvoda_államig'!F11+'33._TMKK_államig'!F11+'34._Rendelő_államig'!F11</f>
        <v>0</v>
      </c>
      <c r="G11" s="709">
        <f>'29._Hivatal_államig'!G11+'30._TIK_államig'!G11+'31._Humán_államig'!G11+'32._Óvoda_államig'!G11+'33._TMKK_államig'!G11+'34._Rendelő_államig'!G11</f>
        <v>0</v>
      </c>
      <c r="H11" s="667">
        <f t="shared" ref="H11:H48" si="1">+G11-F11</f>
        <v>0</v>
      </c>
      <c r="I11" s="1456">
        <f>'29._Hivatal_államig'!I11+'30._TIK_államig'!I11+'31._Humán_államig'!I11+'32._Óvoda_államig'!I11+'33._TMKK_államig'!I11+'34._Rendelő_államig'!I11</f>
        <v>0</v>
      </c>
      <c r="J11" s="362">
        <f>'29._Hivatal_államig'!J11+'30._TIK_államig'!J11+'31._Humán_államig'!J11+'32._Óvoda_államig'!J11+'33._TMKK_államig'!J11+'34._Rendelő_államig'!J11</f>
        <v>0</v>
      </c>
      <c r="K11" s="362">
        <f>'29._Hivatal_államig'!K11+'30._TIK_államig'!K11+'31._Humán_államig'!K11+'32._Óvoda_államig'!K11+'33._TMKK_államig'!K11+'34._Rendelő_államig'!K11</f>
        <v>0</v>
      </c>
      <c r="L11" s="362" t="e">
        <f>'29._Hivatal_államig'!L11+'30._TIK_államig'!L11+'31._Humán_államig'!L11+'32._Óvoda_államig'!L11+'33._TMKK_államig'!L11+'34._Rendelő_államig'!L11</f>
        <v>#DIV/0!</v>
      </c>
    </row>
    <row r="12" spans="1:12" s="26" customFormat="1" ht="12.2" customHeight="1" x14ac:dyDescent="0.2">
      <c r="A12" s="1216" t="s">
        <v>92</v>
      </c>
      <c r="B12" s="415" t="s">
        <v>144</v>
      </c>
      <c r="C12" s="416">
        <f>'29._Hivatal_államig'!C12+'30._TIK_államig'!C12+'31._Humán_államig'!C12+'32._Óvoda_államig'!C12+'33._TMKK_államig'!C12+'34._Rendelő_államig'!C12</f>
        <v>0</v>
      </c>
      <c r="D12" s="423">
        <f>'29._Hivatal_államig'!D12+'30._TIK_államig'!D12+'31._Humán_államig'!D12+'32._Óvoda_államig'!D12+'33._TMKK_államig'!D12+'34._Rendelő_államig'!D12</f>
        <v>0</v>
      </c>
      <c r="E12" s="86">
        <f>'29._Hivatal_államig'!E12+'30._TIK_államig'!E12+'31._Humán_államig'!E12+'32._Óvoda_államig'!E12+'33._TMKK_államig'!E12+'34._Rendelő_államig'!E12</f>
        <v>0</v>
      </c>
      <c r="F12" s="86">
        <f>'29._Hivatal_államig'!F12+'30._TIK_államig'!F12+'31._Humán_államig'!F12+'32._Óvoda_államig'!F12+'33._TMKK_államig'!F12+'34._Rendelő_államig'!F12</f>
        <v>0</v>
      </c>
      <c r="G12" s="86">
        <f>'29._Hivatal_államig'!G12+'30._TIK_államig'!G12+'31._Humán_államig'!G12+'32._Óvoda_államig'!G12+'33._TMKK_államig'!G12+'34._Rendelő_államig'!G12</f>
        <v>0</v>
      </c>
      <c r="H12" s="668">
        <f t="shared" si="1"/>
        <v>0</v>
      </c>
      <c r="I12" s="1457">
        <f>'29._Hivatal_államig'!I12+'30._TIK_államig'!I12+'31._Humán_államig'!I12+'32._Óvoda_államig'!I12+'33._TMKK_államig'!I12+'34._Rendelő_államig'!I12</f>
        <v>0</v>
      </c>
      <c r="J12" s="363">
        <f>'29._Hivatal_államig'!J12+'30._TIK_államig'!J12+'31._Humán_államig'!J12+'32._Óvoda_államig'!J12+'33._TMKK_államig'!J12+'34._Rendelő_államig'!J12</f>
        <v>0</v>
      </c>
      <c r="K12" s="363">
        <f>'29._Hivatal_államig'!K12+'30._TIK_államig'!K12+'31._Humán_államig'!K12+'32._Óvoda_államig'!K12+'33._TMKK_államig'!K12+'34._Rendelő_államig'!K12</f>
        <v>0</v>
      </c>
      <c r="L12" s="363" t="e">
        <f>'29._Hivatal_államig'!L12+'30._TIK_államig'!L12+'31._Humán_államig'!L12+'32._Óvoda_államig'!L12+'33._TMKK_államig'!L12+'34._Rendelő_államig'!L12</f>
        <v>#DIV/0!</v>
      </c>
    </row>
    <row r="13" spans="1:12" s="26" customFormat="1" ht="12.2" customHeight="1" x14ac:dyDescent="0.2">
      <c r="A13" s="1216" t="s">
        <v>93</v>
      </c>
      <c r="B13" s="415" t="s">
        <v>145</v>
      </c>
      <c r="C13" s="416">
        <f>'29._Hivatal_államig'!C13+'30._TIK_államig'!C13+'31._Humán_államig'!C13+'32._Óvoda_államig'!C13+'33._TMKK_államig'!C13+'34._Rendelő_államig'!C13</f>
        <v>1792000</v>
      </c>
      <c r="D13" s="423">
        <f>'29._Hivatal_államig'!D13+'30._TIK_államig'!D13+'31._Humán_államig'!D13+'32._Óvoda_államig'!D13+'33._TMKK_államig'!D13+'34._Rendelő_államig'!D13</f>
        <v>1792000</v>
      </c>
      <c r="E13" s="86">
        <f>'29._Hivatal_államig'!E13+'30._TIK_államig'!E13+'31._Humán_államig'!E13+'32._Óvoda_államig'!E13+'33._TMKK_államig'!E13+'34._Rendelő_államig'!E13</f>
        <v>4257000</v>
      </c>
      <c r="F13" s="86">
        <f>'29._Hivatal_államig'!F13+'30._TIK_államig'!F13+'31._Humán_államig'!F13+'32._Óvoda_államig'!F13+'33._TMKK_államig'!F13+'34._Rendelő_államig'!F13</f>
        <v>4257000</v>
      </c>
      <c r="G13" s="86">
        <f>'29._Hivatal_államig'!G13+'30._TIK_államig'!G13+'31._Humán_államig'!G13+'32._Óvoda_államig'!G13+'33._TMKK_államig'!G13+'34._Rendelő_államig'!G13</f>
        <v>4257000</v>
      </c>
      <c r="H13" s="668">
        <f t="shared" si="1"/>
        <v>0</v>
      </c>
      <c r="I13" s="1457">
        <f>'29._Hivatal_államig'!I13+'30._TIK_államig'!I13+'31._Humán_államig'!I13+'32._Óvoda_államig'!I13+'33._TMKK_államig'!I13+'34._Rendelő_államig'!I13</f>
        <v>0</v>
      </c>
      <c r="J13" s="363">
        <f>'29._Hivatal_államig'!J13+'30._TIK_államig'!J13+'31._Humán_államig'!J13+'32._Óvoda_államig'!J13+'33._TMKK_államig'!J13+'34._Rendelő_államig'!J13</f>
        <v>0</v>
      </c>
      <c r="K13" s="363">
        <f>'29._Hivatal_államig'!K13+'30._TIK_államig'!K13+'31._Humán_államig'!K13+'32._Óvoda_államig'!K13+'33._TMKK_államig'!K13+'34._Rendelő_államig'!K13</f>
        <v>0</v>
      </c>
      <c r="L13" s="363">
        <f>'29._Hivatal_államig'!L13+'30._TIK_államig'!L13+'31._Humán_államig'!L13+'32._Óvoda_államig'!L13+'33._TMKK_államig'!L13+'34._Rendelő_államig'!L13</f>
        <v>0</v>
      </c>
    </row>
    <row r="14" spans="1:12" s="26" customFormat="1" ht="12.2" customHeight="1" x14ac:dyDescent="0.2">
      <c r="A14" s="1216" t="s">
        <v>90</v>
      </c>
      <c r="B14" s="415" t="s">
        <v>146</v>
      </c>
      <c r="C14" s="416">
        <f>'29._Hivatal_államig'!C14+'30._TIK_államig'!C14+'31._Humán_államig'!C14+'32._Óvoda_államig'!C14+'33._TMKK_államig'!C14+'34._Rendelő_államig'!C14</f>
        <v>0</v>
      </c>
      <c r="D14" s="423">
        <f>'29._Hivatal_államig'!D14+'30._TIK_államig'!D14+'31._Humán_államig'!D14+'32._Óvoda_államig'!D14+'33._TMKK_államig'!D14+'34._Rendelő_államig'!D14</f>
        <v>0</v>
      </c>
      <c r="E14" s="86">
        <f>'29._Hivatal_államig'!E14+'30._TIK_államig'!E14+'31._Humán_államig'!E14+'32._Óvoda_államig'!E14+'33._TMKK_államig'!E14+'34._Rendelő_államig'!E14</f>
        <v>0</v>
      </c>
      <c r="F14" s="86">
        <f>'29._Hivatal_államig'!F14+'30._TIK_államig'!F14+'31._Humán_államig'!F14+'32._Óvoda_államig'!F14+'33._TMKK_államig'!F14+'34._Rendelő_államig'!F14</f>
        <v>0</v>
      </c>
      <c r="G14" s="86">
        <f>'29._Hivatal_államig'!G14+'30._TIK_államig'!G14+'31._Humán_államig'!G14+'32._Óvoda_államig'!G14+'33._TMKK_államig'!G14+'34._Rendelő_államig'!G14</f>
        <v>0</v>
      </c>
      <c r="H14" s="668">
        <f t="shared" si="1"/>
        <v>0</v>
      </c>
      <c r="I14" s="1457">
        <f>'29._Hivatal_államig'!I14+'30._TIK_államig'!I14+'31._Humán_államig'!I14+'32._Óvoda_államig'!I14+'33._TMKK_államig'!I14+'34._Rendelő_államig'!I14</f>
        <v>0</v>
      </c>
      <c r="J14" s="363">
        <f>'29._Hivatal_államig'!J14+'30._TIK_államig'!J14+'31._Humán_államig'!J14+'32._Óvoda_államig'!J14+'33._TMKK_államig'!J14+'34._Rendelő_államig'!J14</f>
        <v>0</v>
      </c>
      <c r="K14" s="363">
        <f>'29._Hivatal_államig'!K14+'30._TIK_államig'!K14+'31._Humán_államig'!K14+'32._Óvoda_államig'!K14+'33._TMKK_államig'!K14+'34._Rendelő_államig'!K14</f>
        <v>0</v>
      </c>
      <c r="L14" s="363" t="e">
        <f>'29._Hivatal_államig'!L14+'30._TIK_államig'!L14+'31._Humán_államig'!L14+'32._Óvoda_államig'!L14+'33._TMKK_államig'!L14+'34._Rendelő_államig'!L14</f>
        <v>#DIV/0!</v>
      </c>
    </row>
    <row r="15" spans="1:12" s="26" customFormat="1" ht="12.2" customHeight="1" x14ac:dyDescent="0.2">
      <c r="A15" s="1216" t="s">
        <v>147</v>
      </c>
      <c r="B15" s="415" t="s">
        <v>148</v>
      </c>
      <c r="C15" s="416">
        <f>'29._Hivatal_államig'!C15+'30._TIK_államig'!C15+'31._Humán_államig'!C15+'32._Óvoda_államig'!C15+'33._TMKK_államig'!C15+'34._Rendelő_államig'!C15</f>
        <v>0</v>
      </c>
      <c r="D15" s="423">
        <f>'29._Hivatal_államig'!D15+'30._TIK_államig'!D15+'31._Humán_államig'!D15+'32._Óvoda_államig'!D15+'33._TMKK_államig'!D15+'34._Rendelő_államig'!D15</f>
        <v>0</v>
      </c>
      <c r="E15" s="86">
        <f>'29._Hivatal_államig'!E15+'30._TIK_államig'!E15+'31._Humán_államig'!E15+'32._Óvoda_államig'!E15+'33._TMKK_államig'!E15+'34._Rendelő_államig'!E15</f>
        <v>0</v>
      </c>
      <c r="F15" s="86">
        <f>'29._Hivatal_államig'!F15+'30._TIK_államig'!F15+'31._Humán_államig'!F15+'32._Óvoda_államig'!F15+'33._TMKK_államig'!F15+'34._Rendelő_államig'!F15</f>
        <v>0</v>
      </c>
      <c r="G15" s="86">
        <f>'29._Hivatal_államig'!G15+'30._TIK_államig'!G15+'31._Humán_államig'!G15+'32._Óvoda_államig'!G15+'33._TMKK_államig'!G15+'34._Rendelő_államig'!G15</f>
        <v>0</v>
      </c>
      <c r="H15" s="668">
        <f t="shared" si="1"/>
        <v>0</v>
      </c>
      <c r="I15" s="1457">
        <f>'29._Hivatal_államig'!I15+'30._TIK_államig'!I15+'31._Humán_államig'!I15+'32._Óvoda_államig'!I15+'33._TMKK_államig'!I15+'34._Rendelő_államig'!I15</f>
        <v>0</v>
      </c>
      <c r="J15" s="363">
        <f>'29._Hivatal_államig'!J15+'30._TIK_államig'!J15+'31._Humán_államig'!J15+'32._Óvoda_államig'!J15+'33._TMKK_államig'!J15+'34._Rendelő_államig'!J15</f>
        <v>0</v>
      </c>
      <c r="K15" s="363">
        <f>'29._Hivatal_államig'!K15+'30._TIK_államig'!K15+'31._Humán_államig'!K15+'32._Óvoda_államig'!K15+'33._TMKK_államig'!K15+'34._Rendelő_államig'!K15</f>
        <v>0</v>
      </c>
      <c r="L15" s="363" t="e">
        <f>'29._Hivatal_államig'!L15+'30._TIK_államig'!L15+'31._Humán_államig'!L15+'32._Óvoda_államig'!L15+'33._TMKK_államig'!L15+'34._Rendelő_államig'!L15</f>
        <v>#DIV/0!</v>
      </c>
    </row>
    <row r="16" spans="1:12" s="26" customFormat="1" ht="12.2" customHeight="1" x14ac:dyDescent="0.2">
      <c r="A16" s="1216" t="s">
        <v>149</v>
      </c>
      <c r="B16" s="415" t="s">
        <v>150</v>
      </c>
      <c r="C16" s="416">
        <f>'29._Hivatal_államig'!C16+'30._TIK_államig'!C16+'31._Humán_államig'!C16+'32._Óvoda_államig'!C16+'33._TMKK_államig'!C16+'34._Rendelő_államig'!C16</f>
        <v>448200</v>
      </c>
      <c r="D16" s="423">
        <f>'29._Hivatal_államig'!D16+'30._TIK_államig'!D16+'31._Humán_államig'!D16+'32._Óvoda_államig'!D16+'33._TMKK_államig'!D16+'34._Rendelő_államig'!D16</f>
        <v>448200</v>
      </c>
      <c r="E16" s="86">
        <f>'29._Hivatal_államig'!E16+'30._TIK_államig'!E16+'31._Humán_államig'!E16+'32._Óvoda_államig'!E16+'33._TMKK_államig'!E16+'34._Rendelő_államig'!E16</f>
        <v>448200</v>
      </c>
      <c r="F16" s="86">
        <f>'29._Hivatal_államig'!F16+'30._TIK_államig'!F16+'31._Humán_államig'!F16+'32._Óvoda_államig'!F16+'33._TMKK_államig'!F16+'34._Rendelő_államig'!F16</f>
        <v>448200</v>
      </c>
      <c r="G16" s="86">
        <f>'29._Hivatal_államig'!G16+'30._TIK_államig'!G16+'31._Humán_államig'!G16+'32._Óvoda_államig'!G16+'33._TMKK_államig'!G16+'34._Rendelő_államig'!G16</f>
        <v>448200</v>
      </c>
      <c r="H16" s="668">
        <f t="shared" si="1"/>
        <v>0</v>
      </c>
      <c r="I16" s="1457">
        <f>'29._Hivatal_államig'!I16+'30._TIK_államig'!I16+'31._Humán_államig'!I16+'32._Óvoda_államig'!I16+'33._TMKK_államig'!I16+'34._Rendelő_államig'!I16</f>
        <v>0</v>
      </c>
      <c r="J16" s="363">
        <f>'29._Hivatal_államig'!J16+'30._TIK_államig'!J16+'31._Humán_államig'!J16+'32._Óvoda_államig'!J16+'33._TMKK_államig'!J16+'34._Rendelő_államig'!J16</f>
        <v>0</v>
      </c>
      <c r="K16" s="363">
        <f>'29._Hivatal_államig'!K16+'30._TIK_államig'!K16+'31._Humán_államig'!K16+'32._Óvoda_államig'!K16+'33._TMKK_államig'!K16+'34._Rendelő_államig'!K16</f>
        <v>0</v>
      </c>
      <c r="L16" s="363">
        <f>'29._Hivatal_államig'!L16+'30._TIK_államig'!L16+'31._Humán_államig'!L16+'32._Óvoda_államig'!L16+'33._TMKK_államig'!L16+'34._Rendelő_államig'!L16</f>
        <v>0</v>
      </c>
    </row>
    <row r="17" spans="1:12" s="26" customFormat="1" ht="12.2" customHeight="1" x14ac:dyDescent="0.2">
      <c r="A17" s="1216" t="s">
        <v>151</v>
      </c>
      <c r="B17" s="53" t="s">
        <v>152</v>
      </c>
      <c r="C17" s="416">
        <f>'29._Hivatal_államig'!C17+'30._TIK_államig'!C17+'31._Humán_államig'!C17+'32._Óvoda_államig'!C17+'33._TMKK_államig'!C17+'34._Rendelő_államig'!C17</f>
        <v>0</v>
      </c>
      <c r="D17" s="423">
        <f>'29._Hivatal_államig'!D17+'30._TIK_államig'!D17+'31._Humán_államig'!D17+'32._Óvoda_államig'!D17+'33._TMKK_államig'!D17+'34._Rendelő_államig'!D17</f>
        <v>0</v>
      </c>
      <c r="E17" s="86">
        <f>'29._Hivatal_államig'!E17+'30._TIK_államig'!E17+'31._Humán_államig'!E17+'32._Óvoda_államig'!E17+'33._TMKK_államig'!E17+'34._Rendelő_államig'!E17</f>
        <v>0</v>
      </c>
      <c r="F17" s="86">
        <f>'29._Hivatal_államig'!F17+'30._TIK_államig'!F17+'31._Humán_államig'!F17+'32._Óvoda_államig'!F17+'33._TMKK_államig'!F17+'34._Rendelő_államig'!F17</f>
        <v>0</v>
      </c>
      <c r="G17" s="86">
        <f>'29._Hivatal_államig'!G17+'30._TIK_államig'!G17+'31._Humán_államig'!G17+'32._Óvoda_államig'!G17+'33._TMKK_államig'!G17+'34._Rendelő_államig'!G17</f>
        <v>0</v>
      </c>
      <c r="H17" s="668">
        <f t="shared" si="1"/>
        <v>0</v>
      </c>
      <c r="I17" s="1457">
        <f>'29._Hivatal_államig'!I17+'30._TIK_államig'!I17+'31._Humán_államig'!I17+'32._Óvoda_államig'!I17+'33._TMKK_államig'!I17+'34._Rendelő_államig'!I17</f>
        <v>0</v>
      </c>
      <c r="J17" s="363">
        <f>'29._Hivatal_államig'!J17+'30._TIK_államig'!J17+'31._Humán_államig'!J17+'32._Óvoda_államig'!J17+'33._TMKK_államig'!J17+'34._Rendelő_államig'!J17</f>
        <v>0</v>
      </c>
      <c r="K17" s="363">
        <f>'29._Hivatal_államig'!K17+'30._TIK_államig'!K17+'31._Humán_államig'!K17+'32._Óvoda_államig'!K17+'33._TMKK_államig'!K17+'34._Rendelő_államig'!K17</f>
        <v>0</v>
      </c>
      <c r="L17" s="363" t="e">
        <f>'29._Hivatal_államig'!L17+'30._TIK_államig'!L17+'31._Humán_államig'!L17+'32._Óvoda_államig'!L17+'33._TMKK_államig'!L17+'34._Rendelő_államig'!L17</f>
        <v>#DIV/0!</v>
      </c>
    </row>
    <row r="18" spans="1:12" s="26" customFormat="1" ht="12.2" customHeight="1" x14ac:dyDescent="0.2">
      <c r="A18" s="1216" t="s">
        <v>153</v>
      </c>
      <c r="B18" s="428" t="s">
        <v>302</v>
      </c>
      <c r="C18" s="118">
        <f>'29._Hivatal_államig'!C18+'30._TIK_államig'!C18+'31._Humán_államig'!C18+'32._Óvoda_államig'!C18+'33._TMKK_államig'!C18+'34._Rendelő_államig'!C18</f>
        <v>0</v>
      </c>
      <c r="D18" s="270">
        <f>'29._Hivatal_államig'!D18+'30._TIK_államig'!D18+'31._Humán_államig'!D18+'32._Óvoda_államig'!D18+'33._TMKK_államig'!D18+'34._Rendelő_államig'!D18</f>
        <v>0</v>
      </c>
      <c r="E18" s="88">
        <f>'29._Hivatal_államig'!E18+'30._TIK_államig'!E18+'31._Humán_államig'!E18+'32._Óvoda_államig'!E18+'33._TMKK_államig'!E18+'34._Rendelő_államig'!E18</f>
        <v>0</v>
      </c>
      <c r="F18" s="88">
        <f>'29._Hivatal_államig'!F18+'30._TIK_államig'!F18+'31._Humán_államig'!F18+'32._Óvoda_államig'!F18+'33._TMKK_államig'!F18+'34._Rendelő_államig'!F18</f>
        <v>0</v>
      </c>
      <c r="G18" s="88">
        <f>'29._Hivatal_államig'!G18+'30._TIK_államig'!G18+'31._Humán_államig'!G18+'32._Óvoda_államig'!G18+'33._TMKK_államig'!G18+'34._Rendelő_államig'!G18</f>
        <v>0</v>
      </c>
      <c r="H18" s="669">
        <f t="shared" si="1"/>
        <v>0</v>
      </c>
      <c r="I18" s="1458">
        <f>'29._Hivatal_államig'!I18+'30._TIK_államig'!I18+'31._Humán_államig'!I18+'32._Óvoda_államig'!I18+'33._TMKK_államig'!I18+'34._Rendelő_államig'!I18</f>
        <v>0</v>
      </c>
      <c r="J18" s="364">
        <f>'29._Hivatal_államig'!J18+'30._TIK_államig'!J18+'31._Humán_államig'!J18+'32._Óvoda_államig'!J18+'33._TMKK_államig'!J18+'34._Rendelő_államig'!J18</f>
        <v>0</v>
      </c>
      <c r="K18" s="364">
        <f>'29._Hivatal_államig'!K18+'30._TIK_államig'!K18+'31._Humán_államig'!K18+'32._Óvoda_államig'!K18+'33._TMKK_államig'!K18+'34._Rendelő_államig'!K18</f>
        <v>0</v>
      </c>
      <c r="L18" s="364" t="e">
        <f>'29._Hivatal_államig'!L18+'30._TIK_államig'!L18+'31._Humán_államig'!L18+'32._Óvoda_államig'!L18+'33._TMKK_államig'!L18+'34._Rendelő_államig'!L18</f>
        <v>#DIV/0!</v>
      </c>
    </row>
    <row r="19" spans="1:12" s="54" customFormat="1" ht="12.2" customHeight="1" x14ac:dyDescent="0.2">
      <c r="A19" s="1216" t="s">
        <v>154</v>
      </c>
      <c r="B19" s="415" t="s">
        <v>155</v>
      </c>
      <c r="C19" s="416">
        <f>'29._Hivatal_államig'!C19+'30._TIK_államig'!C19+'31._Humán_államig'!C19+'32._Óvoda_államig'!C19+'33._TMKK_államig'!C19+'34._Rendelő_államig'!C19</f>
        <v>0</v>
      </c>
      <c r="D19" s="423">
        <f>'29._Hivatal_államig'!D19+'30._TIK_államig'!D19+'31._Humán_államig'!D19+'32._Óvoda_államig'!D19+'33._TMKK_államig'!D19+'34._Rendelő_államig'!D19</f>
        <v>0</v>
      </c>
      <c r="E19" s="86">
        <f>'29._Hivatal_államig'!E19+'30._TIK_államig'!E19+'31._Humán_államig'!E19+'32._Óvoda_államig'!E19+'33._TMKK_államig'!E19+'34._Rendelő_államig'!E19</f>
        <v>0</v>
      </c>
      <c r="F19" s="86">
        <f>'29._Hivatal_államig'!F19+'30._TIK_államig'!F19+'31._Humán_államig'!F19+'32._Óvoda_államig'!F19+'33._TMKK_államig'!F19+'34._Rendelő_államig'!F19</f>
        <v>0</v>
      </c>
      <c r="G19" s="86">
        <f>'29._Hivatal_államig'!G19+'30._TIK_államig'!G19+'31._Humán_államig'!G19+'32._Óvoda_államig'!G19+'33._TMKK_államig'!G19+'34._Rendelő_államig'!G19</f>
        <v>0</v>
      </c>
      <c r="H19" s="668">
        <f t="shared" si="1"/>
        <v>0</v>
      </c>
      <c r="I19" s="1457">
        <f>'29._Hivatal_államig'!I19+'30._TIK_államig'!I19+'31._Humán_államig'!I19+'32._Óvoda_államig'!I19+'33._TMKK_államig'!I19+'34._Rendelő_államig'!I19</f>
        <v>0</v>
      </c>
      <c r="J19" s="363">
        <f>'29._Hivatal_államig'!J19+'30._TIK_államig'!J19+'31._Humán_államig'!J19+'32._Óvoda_államig'!J19+'33._TMKK_államig'!J19+'34._Rendelő_államig'!J19</f>
        <v>0</v>
      </c>
      <c r="K19" s="363">
        <f>'29._Hivatal_államig'!K19+'30._TIK_államig'!K19+'31._Humán_államig'!K19+'32._Óvoda_államig'!K19+'33._TMKK_államig'!K19+'34._Rendelő_államig'!K19</f>
        <v>0</v>
      </c>
      <c r="L19" s="363" t="e">
        <f>'29._Hivatal_államig'!L19+'30._TIK_államig'!L19+'31._Humán_államig'!L19+'32._Óvoda_államig'!L19+'33._TMKK_államig'!L19+'34._Rendelő_államig'!L19</f>
        <v>#DIV/0!</v>
      </c>
    </row>
    <row r="20" spans="1:12" s="54" customFormat="1" ht="12.2" customHeight="1" x14ac:dyDescent="0.2">
      <c r="A20" s="1216" t="s">
        <v>156</v>
      </c>
      <c r="B20" s="428" t="s">
        <v>275</v>
      </c>
      <c r="C20" s="417">
        <f>'29._Hivatal_államig'!C20+'30._TIK_államig'!C20+'31._Humán_államig'!C20+'32._Óvoda_államig'!C20+'33._TMKK_államig'!C20+'34._Rendelő_államig'!C20</f>
        <v>0</v>
      </c>
      <c r="D20" s="424">
        <f>'29._Hivatal_államig'!D20+'30._TIK_államig'!D20+'31._Humán_államig'!D20+'32._Óvoda_államig'!D20+'33._TMKK_államig'!D20+'34._Rendelő_államig'!D20</f>
        <v>0</v>
      </c>
      <c r="E20" s="86">
        <f>'29._Hivatal_államig'!E20+'30._TIK_államig'!E20+'31._Humán_államig'!E20+'32._Óvoda_államig'!E20+'33._TMKK_államig'!E20+'34._Rendelő_államig'!E20</f>
        <v>0</v>
      </c>
      <c r="F20" s="86">
        <f>'29._Hivatal_államig'!F20+'30._TIK_államig'!F20+'31._Humán_államig'!F20+'32._Óvoda_államig'!F20+'33._TMKK_államig'!F20+'34._Rendelő_államig'!F20</f>
        <v>0</v>
      </c>
      <c r="G20" s="416">
        <f>'29._Hivatal_államig'!G20+'30._TIK_államig'!G20+'31._Humán_államig'!G20+'32._Óvoda_államig'!G20+'33._TMKK_államig'!G20+'34._Rendelő_államig'!G20</f>
        <v>0</v>
      </c>
      <c r="H20" s="670">
        <f t="shared" si="1"/>
        <v>0</v>
      </c>
      <c r="I20" s="1459">
        <f>'29._Hivatal_államig'!I20+'30._TIK_államig'!I20+'31._Humán_államig'!I20+'32._Óvoda_államig'!I20+'33._TMKK_államig'!I20+'34._Rendelő_államig'!I20</f>
        <v>0</v>
      </c>
      <c r="J20" s="365">
        <f>'29._Hivatal_államig'!J20+'30._TIK_államig'!J20+'31._Humán_államig'!J20+'32._Óvoda_államig'!J20+'33._TMKK_államig'!J20+'34._Rendelő_államig'!J20</f>
        <v>0</v>
      </c>
      <c r="K20" s="365">
        <f>'29._Hivatal_államig'!K20+'30._TIK_államig'!K20+'31._Humán_államig'!K20+'32._Óvoda_államig'!K20+'33._TMKK_államig'!K20+'34._Rendelő_államig'!K20</f>
        <v>0</v>
      </c>
      <c r="L20" s="365" t="e">
        <f>'29._Hivatal_államig'!L20+'30._TIK_államig'!L20+'31._Humán_államig'!L20+'32._Óvoda_államig'!L20+'33._TMKK_államig'!L20+'34._Rendelő_államig'!L20</f>
        <v>#DIV/0!</v>
      </c>
    </row>
    <row r="21" spans="1:12" s="54" customFormat="1" ht="12.2" customHeight="1" thickBot="1" x14ac:dyDescent="0.25">
      <c r="A21" s="1216" t="s">
        <v>276</v>
      </c>
      <c r="B21" s="53" t="s">
        <v>157</v>
      </c>
      <c r="C21" s="417">
        <f>'29._Hivatal_államig'!C21+'30._TIK_államig'!C21+'31._Humán_államig'!C21+'32._Óvoda_államig'!C21+'33._TMKK_államig'!C21+'34._Rendelő_államig'!C21</f>
        <v>540000</v>
      </c>
      <c r="D21" s="424">
        <f>'29._Hivatal_államig'!D21+'30._TIK_államig'!D21+'31._Humán_államig'!D21+'32._Óvoda_államig'!D21+'33._TMKK_államig'!D21+'34._Rendelő_államig'!D21</f>
        <v>540000</v>
      </c>
      <c r="E21" s="88">
        <f>'29._Hivatal_államig'!E21+'30._TIK_államig'!E21+'31._Humán_államig'!E21+'32._Óvoda_államig'!E21+'33._TMKK_államig'!E21+'34._Rendelő_államig'!E21</f>
        <v>540000</v>
      </c>
      <c r="F21" s="88">
        <f>'29._Hivatal_államig'!F21+'30._TIK_államig'!F21+'31._Humán_államig'!F21+'32._Óvoda_államig'!F21+'33._TMKK_államig'!F21+'34._Rendelő_államig'!F21</f>
        <v>540000</v>
      </c>
      <c r="G21" s="88">
        <f>'29._Hivatal_államig'!G21+'30._TIK_államig'!G21+'31._Humán_államig'!G21+'32._Óvoda_államig'!G21+'33._TMKK_államig'!G21+'34._Rendelő_államig'!G21</f>
        <v>540000</v>
      </c>
      <c r="H21" s="671">
        <f t="shared" si="1"/>
        <v>0</v>
      </c>
      <c r="I21" s="1460">
        <f>'29._Hivatal_államig'!I21+'30._TIK_államig'!I21+'31._Humán_államig'!I21+'32._Óvoda_államig'!I21+'33._TMKK_államig'!I21+'34._Rendelő_államig'!I21</f>
        <v>0</v>
      </c>
      <c r="J21" s="366">
        <f>'29._Hivatal_államig'!J21+'30._TIK_államig'!J21+'31._Humán_államig'!J21+'32._Óvoda_államig'!J21+'33._TMKK_államig'!J21+'34._Rendelő_államig'!J21</f>
        <v>0</v>
      </c>
      <c r="K21" s="366">
        <f>'29._Hivatal_államig'!K21+'30._TIK_államig'!K21+'31._Humán_államig'!K21+'32._Óvoda_államig'!K21+'33._TMKK_államig'!K21+'34._Rendelő_államig'!K21</f>
        <v>0</v>
      </c>
      <c r="L21" s="366">
        <f>'29._Hivatal_államig'!L21+'30._TIK_államig'!L21+'31._Humán_államig'!L21+'32._Óvoda_államig'!L21+'33._TMKK_államig'!L21+'34._Rendelő_államig'!L21</f>
        <v>0</v>
      </c>
    </row>
    <row r="22" spans="1:12" s="26" customFormat="1" ht="12.2" customHeight="1" thickBot="1" x14ac:dyDescent="0.25">
      <c r="A22" s="45" t="s">
        <v>13</v>
      </c>
      <c r="B22" s="49" t="s">
        <v>158</v>
      </c>
      <c r="C22" s="87">
        <f>+C23+C24+C25</f>
        <v>0</v>
      </c>
      <c r="D22" s="125">
        <f t="shared" ref="D22:K22" si="2">+D23+D24+D25</f>
        <v>0</v>
      </c>
      <c r="E22" s="708">
        <f t="shared" si="2"/>
        <v>331428</v>
      </c>
      <c r="F22" s="708">
        <f t="shared" si="2"/>
        <v>331428</v>
      </c>
      <c r="G22" s="708">
        <f t="shared" si="2"/>
        <v>331428</v>
      </c>
      <c r="H22" s="50">
        <f t="shared" si="1"/>
        <v>0</v>
      </c>
      <c r="I22" s="1455">
        <f t="shared" si="2"/>
        <v>0</v>
      </c>
      <c r="J22" s="361">
        <f t="shared" si="2"/>
        <v>0</v>
      </c>
      <c r="K22" s="361">
        <f t="shared" si="2"/>
        <v>0</v>
      </c>
      <c r="L22" s="361" t="e">
        <f>'29._Hivatal_államig'!L22+'30._TIK_államig'!L22+'31._Humán_államig'!L22+'32._Óvoda_államig'!L22+'33._TMKK_államig'!L22+'34._Rendelő_államig'!L22</f>
        <v>#DIV/0!</v>
      </c>
    </row>
    <row r="23" spans="1:12" s="54" customFormat="1" ht="12.2" customHeight="1" x14ac:dyDescent="0.2">
      <c r="A23" s="1216" t="s">
        <v>94</v>
      </c>
      <c r="B23" s="17" t="s">
        <v>159</v>
      </c>
      <c r="C23" s="416">
        <f>'29._Hivatal_államig'!C23+'30._TIK_államig'!C23+'31._Humán_államig'!C23+'32._Óvoda_államig'!C23+'33._TMKK_államig'!C23+'34._Rendelő_államig'!C23</f>
        <v>0</v>
      </c>
      <c r="D23" s="423">
        <f>'29._Hivatal_államig'!D23+'30._TIK_államig'!D23+'31._Humán_államig'!D23+'32._Óvoda_államig'!D23+'33._TMKK_államig'!D23+'34._Rendelő_államig'!D23</f>
        <v>0</v>
      </c>
      <c r="E23" s="710">
        <f>'29._Hivatal_államig'!E23+'30._TIK_államig'!E23+'31._Humán_államig'!E23+'32._Óvoda_államig'!E23+'33._TMKK_államig'!E23+'34._Rendelő_államig'!E23</f>
        <v>0</v>
      </c>
      <c r="F23" s="710">
        <f>'29._Hivatal_államig'!F23+'30._TIK_államig'!F23+'31._Humán_államig'!F23+'32._Óvoda_államig'!F23+'33._TMKK_államig'!F23+'34._Rendelő_államig'!F23</f>
        <v>0</v>
      </c>
      <c r="G23" s="710">
        <f>'29._Hivatal_államig'!G23+'30._TIK_államig'!G23+'31._Humán_államig'!G23+'32._Óvoda_államig'!G23+'33._TMKK_államig'!G23+'34._Rendelő_államig'!G23</f>
        <v>0</v>
      </c>
      <c r="H23" s="73">
        <f t="shared" si="1"/>
        <v>0</v>
      </c>
      <c r="I23" s="1461">
        <f>'29._Hivatal_államig'!I23+'30._TIK_államig'!I23+'31._Humán_államig'!I23+'32._Óvoda_államig'!I23+'33._TMKK_államig'!I23+'34._Rendelő_államig'!I23</f>
        <v>0</v>
      </c>
      <c r="J23" s="367">
        <f>'29._Hivatal_államig'!J23+'30._TIK_államig'!J23+'31._Humán_államig'!J23+'32._Óvoda_államig'!J23+'33._TMKK_államig'!J23+'34._Rendelő_államig'!J23</f>
        <v>0</v>
      </c>
      <c r="K23" s="367">
        <f>'29._Hivatal_államig'!K23+'30._TIK_államig'!K23+'31._Humán_államig'!K23+'32._Óvoda_államig'!K23+'33._TMKK_államig'!K23+'34._Rendelő_államig'!K23</f>
        <v>0</v>
      </c>
      <c r="L23" s="367" t="e">
        <f>'29._Hivatal_államig'!L23+'30._TIK_államig'!L23+'31._Humán_államig'!L23+'32._Óvoda_államig'!L23+'33._TMKK_államig'!L23+'34._Rendelő_államig'!L23</f>
        <v>#DIV/0!</v>
      </c>
    </row>
    <row r="24" spans="1:12" s="54" customFormat="1" ht="12.2" customHeight="1" x14ac:dyDescent="0.2">
      <c r="A24" s="1216" t="s">
        <v>95</v>
      </c>
      <c r="B24" s="415" t="s">
        <v>160</v>
      </c>
      <c r="C24" s="416">
        <f>'29._Hivatal_államig'!C24+'30._TIK_államig'!C24+'31._Humán_államig'!C24+'32._Óvoda_államig'!C24+'33._TMKK_államig'!C24+'34._Rendelő_államig'!C24</f>
        <v>0</v>
      </c>
      <c r="D24" s="423">
        <f>'29._Hivatal_államig'!D24+'30._TIK_államig'!D24+'31._Humán_államig'!D24+'32._Óvoda_államig'!D24+'33._TMKK_államig'!D24+'34._Rendelő_államig'!D24</f>
        <v>0</v>
      </c>
      <c r="E24" s="86">
        <f>'29._Hivatal_államig'!E24+'30._TIK_államig'!E24+'31._Humán_államig'!E24+'32._Óvoda_államig'!E24+'33._TMKK_államig'!E24+'34._Rendelő_államig'!E24</f>
        <v>0</v>
      </c>
      <c r="F24" s="86">
        <f>'29._Hivatal_államig'!F24+'30._TIK_államig'!F24+'31._Humán_államig'!F24+'32._Óvoda_államig'!F24+'33._TMKK_államig'!F24+'34._Rendelő_államig'!F24</f>
        <v>0</v>
      </c>
      <c r="G24" s="86">
        <f>'29._Hivatal_államig'!G24+'30._TIK_államig'!G24+'31._Humán_államig'!G24+'32._Óvoda_államig'!G24+'33._TMKK_államig'!G24+'34._Rendelő_államig'!G24</f>
        <v>0</v>
      </c>
      <c r="H24" s="668">
        <f t="shared" si="1"/>
        <v>0</v>
      </c>
      <c r="I24" s="1457">
        <f>'29._Hivatal_államig'!I24+'30._TIK_államig'!I24+'31._Humán_államig'!I24+'32._Óvoda_államig'!I24+'33._TMKK_államig'!I24+'34._Rendelő_államig'!I24</f>
        <v>0</v>
      </c>
      <c r="J24" s="363">
        <f>'29._Hivatal_államig'!J24+'30._TIK_államig'!J24+'31._Humán_államig'!J24+'32._Óvoda_államig'!J24+'33._TMKK_államig'!J24+'34._Rendelő_államig'!J24</f>
        <v>0</v>
      </c>
      <c r="K24" s="363">
        <f>'29._Hivatal_államig'!K24+'30._TIK_államig'!K24+'31._Humán_államig'!K24+'32._Óvoda_államig'!K24+'33._TMKK_államig'!K24+'34._Rendelő_államig'!K24</f>
        <v>0</v>
      </c>
      <c r="L24" s="363" t="e">
        <f>'29._Hivatal_államig'!L24+'30._TIK_államig'!L24+'31._Humán_államig'!L24+'32._Óvoda_államig'!L24+'33._TMKK_államig'!L24+'34._Rendelő_államig'!L24</f>
        <v>#DIV/0!</v>
      </c>
    </row>
    <row r="25" spans="1:12" s="54" customFormat="1" ht="12.2" customHeight="1" x14ac:dyDescent="0.2">
      <c r="A25" s="1216" t="s">
        <v>96</v>
      </c>
      <c r="B25" s="415" t="s">
        <v>161</v>
      </c>
      <c r="C25" s="416">
        <f>C26</f>
        <v>0</v>
      </c>
      <c r="D25" s="423">
        <f t="shared" ref="D25:K25" si="3">D26</f>
        <v>0</v>
      </c>
      <c r="E25" s="86">
        <f>'29._Hivatal_államig'!E25+'30._TIK_államig'!E25+'31._Humán_államig'!E25+'32._Óvoda_államig'!E25+'33._TMKK_államig'!E25+'34._Rendelő_államig'!E25</f>
        <v>331428</v>
      </c>
      <c r="F25" s="86">
        <f>'29._Hivatal_államig'!F25+'30._TIK_államig'!F25+'31._Humán_államig'!F25+'32._Óvoda_államig'!F25+'33._TMKK_államig'!F25+'34._Rendelő_államig'!F25</f>
        <v>331428</v>
      </c>
      <c r="G25" s="86">
        <f>'29._Hivatal_államig'!G25+'30._TIK_államig'!G25+'31._Humán_államig'!G25+'32._Óvoda_államig'!G25+'33._TMKK_államig'!G25+'34._Rendelő_államig'!G25</f>
        <v>331428</v>
      </c>
      <c r="H25" s="668">
        <f t="shared" si="1"/>
        <v>0</v>
      </c>
      <c r="I25" s="1457">
        <f t="shared" si="3"/>
        <v>0</v>
      </c>
      <c r="J25" s="363">
        <f t="shared" si="3"/>
        <v>0</v>
      </c>
      <c r="K25" s="363">
        <f t="shared" si="3"/>
        <v>0</v>
      </c>
      <c r="L25" s="363" t="e">
        <f>'29._Hivatal_államig'!L25+'30._TIK_államig'!L25+'31._Humán_államig'!L25+'32._Óvoda_államig'!L25+'33._TMKK_államig'!L25+'34._Rendelő_államig'!L25</f>
        <v>#DIV/0!</v>
      </c>
    </row>
    <row r="26" spans="1:12" s="54" customFormat="1" ht="12.2" customHeight="1" thickBot="1" x14ac:dyDescent="0.25">
      <c r="A26" s="1216" t="s">
        <v>317</v>
      </c>
      <c r="B26" s="418" t="s">
        <v>233</v>
      </c>
      <c r="C26" s="416">
        <f>'29._Hivatal_államig'!C26+'30._TIK_államig'!C26+'31._Humán_államig'!C26+'32._Óvoda_államig'!C26+'33._TMKK_államig'!C26+'34._Rendelő_államig'!C26</f>
        <v>0</v>
      </c>
      <c r="D26" s="423">
        <f>'29._Hivatal_államig'!D26+'30._TIK_államig'!D26+'31._Humán_államig'!D26+'32._Óvoda_államig'!D26+'33._TMKK_államig'!D26+'34._Rendelő_államig'!D26</f>
        <v>0</v>
      </c>
      <c r="E26" s="86">
        <f>'29._Hivatal_államig'!E26+'30._TIK_államig'!E26+'31._Humán_államig'!E26+'32._Óvoda_államig'!E26+'33._TMKK_államig'!E26+'34._Rendelő_államig'!E26</f>
        <v>0</v>
      </c>
      <c r="F26" s="86">
        <f>'29._Hivatal_államig'!F26+'30._TIK_államig'!F26+'31._Humán_államig'!F26+'32._Óvoda_államig'!F26+'33._TMKK_államig'!F26+'34._Rendelő_államig'!F26</f>
        <v>0</v>
      </c>
      <c r="G26" s="86">
        <f>'29._Hivatal_államig'!G26+'30._TIK_államig'!G26+'31._Humán_államig'!G26+'32._Óvoda_államig'!G26+'33._TMKK_államig'!G26+'34._Rendelő_államig'!G26</f>
        <v>0</v>
      </c>
      <c r="H26" s="672">
        <f t="shared" si="1"/>
        <v>0</v>
      </c>
      <c r="I26" s="1462">
        <f>'29._Hivatal_államig'!I26+'30._TIK_államig'!I26+'31._Humán_államig'!I26+'32._Óvoda_államig'!I26+'33._TMKK_államig'!I26+'34._Rendelő_államig'!I26</f>
        <v>0</v>
      </c>
      <c r="J26" s="368">
        <f>'29._Hivatal_államig'!J26+'30._TIK_államig'!J26+'31._Humán_államig'!J26+'32._Óvoda_államig'!J26+'33._TMKK_államig'!J26+'34._Rendelő_államig'!J26</f>
        <v>0</v>
      </c>
      <c r="K26" s="368">
        <f>'29._Hivatal_államig'!K26+'30._TIK_államig'!K26+'31._Humán_államig'!K26+'32._Óvoda_államig'!K26+'33._TMKK_államig'!K26+'34._Rendelő_államig'!K26</f>
        <v>0</v>
      </c>
      <c r="L26" s="368" t="e">
        <f>'29._Hivatal_államig'!L26+'30._TIK_államig'!L26+'31._Humán_államig'!L26+'32._Óvoda_államig'!L26+'33._TMKK_államig'!L26+'34._Rendelő_államig'!L26</f>
        <v>#DIV/0!</v>
      </c>
    </row>
    <row r="27" spans="1:12" s="54" customFormat="1" ht="12.2" customHeight="1" thickBot="1" x14ac:dyDescent="0.25">
      <c r="A27" s="55" t="s">
        <v>14</v>
      </c>
      <c r="B27" s="56" t="s">
        <v>83</v>
      </c>
      <c r="C27" s="128">
        <f>'29._Hivatal_államig'!C27+'30._TIK_államig'!C27+'31._Humán_államig'!C27+'32._Óvoda_államig'!C27+'33._TMKK_államig'!C27+'34._Rendelő_államig'!C27</f>
        <v>0</v>
      </c>
      <c r="D27" s="127">
        <f>'29._Hivatal_államig'!D27+'30._TIK_államig'!D27+'31._Humán_államig'!D27+'32._Óvoda_államig'!D27+'33._TMKK_államig'!D27+'34._Rendelő_államig'!D27</f>
        <v>0</v>
      </c>
      <c r="E27" s="711">
        <f>'29._Hivatal_államig'!E27+'30._TIK_államig'!E27+'31._Humán_államig'!E27+'32._Óvoda_államig'!E27+'33._TMKK_államig'!E27+'34._Rendelő_államig'!E27</f>
        <v>0</v>
      </c>
      <c r="F27" s="711">
        <f>'29._Hivatal_államig'!F27+'30._TIK_államig'!F27+'31._Humán_államig'!F27+'32._Óvoda_államig'!F27+'33._TMKK_államig'!F27+'34._Rendelő_államig'!F27</f>
        <v>0</v>
      </c>
      <c r="G27" s="711">
        <f>'29._Hivatal_államig'!G27+'30._TIK_államig'!G27+'31._Humán_államig'!G27+'32._Óvoda_államig'!G27+'33._TMKK_államig'!G27+'34._Rendelő_államig'!G27</f>
        <v>0</v>
      </c>
      <c r="H27" s="72">
        <f t="shared" si="1"/>
        <v>0</v>
      </c>
      <c r="I27" s="375">
        <f>'29._Hivatal_államig'!I27+'30._TIK_államig'!I27+'31._Humán_államig'!I27+'32._Óvoda_államig'!I27+'33._TMKK_államig'!I27+'34._Rendelő_államig'!I27</f>
        <v>0</v>
      </c>
      <c r="J27" s="369">
        <f>'29._Hivatal_államig'!J27+'30._TIK_államig'!J27+'31._Humán_államig'!J27+'32._Óvoda_államig'!J27+'33._TMKK_államig'!J27+'34._Rendelő_államig'!J27</f>
        <v>0</v>
      </c>
      <c r="K27" s="369">
        <f>'29._Hivatal_államig'!K27+'30._TIK_államig'!K27+'31._Humán_államig'!K27+'32._Óvoda_államig'!K27+'33._TMKK_államig'!K27+'34._Rendelő_államig'!K27</f>
        <v>0</v>
      </c>
      <c r="L27" s="369">
        <f>'29._Hivatal_államig'!L27+'30._TIK_államig'!L27+'31._Humán_államig'!L27+'32._Óvoda_államig'!L27+'33._TMKK_államig'!L27+'34._Rendelő_államig'!L27</f>
        <v>0</v>
      </c>
    </row>
    <row r="28" spans="1:12" s="54" customFormat="1" ht="12.2" customHeight="1" thickBot="1" x14ac:dyDescent="0.25">
      <c r="A28" s="55" t="s">
        <v>15</v>
      </c>
      <c r="B28" s="56" t="s">
        <v>162</v>
      </c>
      <c r="C28" s="87">
        <f>+C29+C30</f>
        <v>0</v>
      </c>
      <c r="D28" s="125">
        <f t="shared" ref="D28:K28" si="4">+D29+D30</f>
        <v>0</v>
      </c>
      <c r="E28" s="708">
        <f t="shared" si="4"/>
        <v>0</v>
      </c>
      <c r="F28" s="708">
        <f t="shared" si="4"/>
        <v>0</v>
      </c>
      <c r="G28" s="708">
        <f t="shared" si="4"/>
        <v>0</v>
      </c>
      <c r="H28" s="72">
        <f t="shared" si="1"/>
        <v>0</v>
      </c>
      <c r="I28" s="375">
        <f t="shared" si="4"/>
        <v>0</v>
      </c>
      <c r="J28" s="369">
        <f t="shared" si="4"/>
        <v>0</v>
      </c>
      <c r="K28" s="369">
        <f t="shared" si="4"/>
        <v>0</v>
      </c>
      <c r="L28" s="369" t="e">
        <f>'29._Hivatal_államig'!L28+'30._TIK_államig'!L28+'31._Humán_államig'!L28+'32._Óvoda_államig'!L28+'33._TMKK_államig'!L28+'34._Rendelő_államig'!L28</f>
        <v>#DIV/0!</v>
      </c>
    </row>
    <row r="29" spans="1:12" s="54" customFormat="1" ht="12.2" customHeight="1" x14ac:dyDescent="0.2">
      <c r="A29" s="57" t="s">
        <v>100</v>
      </c>
      <c r="B29" s="58" t="s">
        <v>160</v>
      </c>
      <c r="C29" s="119">
        <f>'29._Hivatal_államig'!C29+'30._TIK_államig'!C29+'31._Humán_államig'!C29+'32._Óvoda_államig'!C29+'33._TMKK_államig'!C29+'34._Rendelő_államig'!C29</f>
        <v>0</v>
      </c>
      <c r="D29" s="271">
        <f>'29._Hivatal_államig'!D29+'30._TIK_államig'!D29+'31._Humán_államig'!D29+'32._Óvoda_államig'!D29+'33._TMKK_államig'!D29+'34._Rendelő_államig'!D29</f>
        <v>0</v>
      </c>
      <c r="E29" s="712">
        <f>'29._Hivatal_államig'!E29+'30._TIK_államig'!E29+'31._Humán_államig'!E29+'32._Óvoda_államig'!E29+'33._TMKK_államig'!E29+'34._Rendelő_államig'!E29</f>
        <v>0</v>
      </c>
      <c r="F29" s="712">
        <f>'29._Hivatal_államig'!F29+'30._TIK_államig'!F29+'31._Humán_államig'!F29+'32._Óvoda_államig'!F29+'33._TMKK_államig'!F29+'34._Rendelő_államig'!F29</f>
        <v>0</v>
      </c>
      <c r="G29" s="712">
        <f>'29._Hivatal_államig'!G29+'30._TIK_államig'!G29+'31._Humán_államig'!G29+'32._Óvoda_államig'!G29+'33._TMKK_államig'!G29+'34._Rendelő_államig'!G29</f>
        <v>0</v>
      </c>
      <c r="H29" s="673">
        <f t="shared" si="1"/>
        <v>0</v>
      </c>
      <c r="I29" s="1463">
        <f>'29._Hivatal_államig'!I29+'30._TIK_államig'!I29+'31._Humán_államig'!I29+'32._Óvoda_államig'!I29+'33._TMKK_államig'!I29+'34._Rendelő_államig'!I29</f>
        <v>0</v>
      </c>
      <c r="J29" s="370">
        <f>'29._Hivatal_államig'!J29+'30._TIK_államig'!J29+'31._Humán_államig'!J29+'32._Óvoda_államig'!J29+'33._TMKK_államig'!J29+'34._Rendelő_államig'!J29</f>
        <v>0</v>
      </c>
      <c r="K29" s="370">
        <f>'29._Hivatal_államig'!K29+'30._TIK_államig'!K29+'31._Humán_államig'!K29+'32._Óvoda_államig'!K29+'33._TMKK_államig'!K29+'34._Rendelő_államig'!K29</f>
        <v>0</v>
      </c>
      <c r="L29" s="370" t="e">
        <f>'29._Hivatal_államig'!L29+'30._TIK_államig'!L29+'31._Humán_államig'!L29+'32._Óvoda_államig'!L29+'33._TMKK_államig'!L29+'34._Rendelő_államig'!L29</f>
        <v>#DIV/0!</v>
      </c>
    </row>
    <row r="30" spans="1:12" s="54" customFormat="1" ht="12.2" customHeight="1" x14ac:dyDescent="0.2">
      <c r="A30" s="57" t="s">
        <v>101</v>
      </c>
      <c r="B30" s="419" t="s">
        <v>163</v>
      </c>
      <c r="C30" s="117">
        <f>C31</f>
        <v>0</v>
      </c>
      <c r="D30" s="278">
        <f t="shared" ref="D30:K30" si="5">D31</f>
        <v>0</v>
      </c>
      <c r="E30" s="103">
        <f t="shared" si="5"/>
        <v>0</v>
      </c>
      <c r="F30" s="103">
        <f t="shared" si="5"/>
        <v>0</v>
      </c>
      <c r="G30" s="422">
        <f t="shared" si="5"/>
        <v>0</v>
      </c>
      <c r="H30" s="661">
        <f t="shared" si="1"/>
        <v>0</v>
      </c>
      <c r="I30" s="1464">
        <f t="shared" si="5"/>
        <v>0</v>
      </c>
      <c r="J30" s="371">
        <f t="shared" si="5"/>
        <v>0</v>
      </c>
      <c r="K30" s="371">
        <f t="shared" si="5"/>
        <v>0</v>
      </c>
      <c r="L30" s="371" t="e">
        <f>'29._Hivatal_államig'!L30+'30._TIK_államig'!L30+'31._Humán_államig'!L30+'32._Óvoda_államig'!L30+'33._TMKK_államig'!L30+'34._Rendelő_államig'!L30</f>
        <v>#DIV/0!</v>
      </c>
    </row>
    <row r="31" spans="1:12" s="54" customFormat="1" ht="12.2" customHeight="1" thickBot="1" x14ac:dyDescent="0.25">
      <c r="A31" s="1216" t="s">
        <v>281</v>
      </c>
      <c r="B31" s="98" t="s">
        <v>165</v>
      </c>
      <c r="C31" s="90">
        <f>'29._Hivatal_államig'!C31+'30._TIK_államig'!C31+'31._Humán_államig'!C31+'32._Óvoda_államig'!C31+'33._TMKK_államig'!C31+'34._Rendelő_államig'!C31</f>
        <v>0</v>
      </c>
      <c r="D31" s="272">
        <f>'29._Hivatal_államig'!D31+'30._TIK_államig'!D31+'31._Humán_államig'!D31+'32._Óvoda_államig'!D31+'33._TMKK_államig'!D31+'34._Rendelő_államig'!D31</f>
        <v>0</v>
      </c>
      <c r="E31" s="713">
        <f>'29._Hivatal_államig'!E31+'30._TIK_államig'!E31+'31._Humán_államig'!E31+'32._Óvoda_államig'!E31+'33._TMKK_államig'!E31+'34._Rendelő_államig'!E31</f>
        <v>0</v>
      </c>
      <c r="F31" s="713">
        <f>'29._Hivatal_államig'!F31+'30._TIK_államig'!F31+'31._Humán_államig'!F31+'32._Óvoda_államig'!F31+'33._TMKK_államig'!F31+'34._Rendelő_államig'!F31</f>
        <v>0</v>
      </c>
      <c r="G31" s="713">
        <f>'29._Hivatal_államig'!G31+'30._TIK_államig'!G31+'31._Humán_államig'!G31+'32._Óvoda_államig'!G31+'33._TMKK_államig'!G31+'34._Rendelő_államig'!G31</f>
        <v>0</v>
      </c>
      <c r="H31" s="674">
        <f t="shared" si="1"/>
        <v>0</v>
      </c>
      <c r="I31" s="1465">
        <f>'29._Hivatal_államig'!I31+'30._TIK_államig'!I31+'31._Humán_államig'!I31+'32._Óvoda_államig'!I31+'33._TMKK_államig'!I31+'34._Rendelő_államig'!I31</f>
        <v>0</v>
      </c>
      <c r="J31" s="372">
        <f>'29._Hivatal_államig'!J31+'30._TIK_államig'!J31+'31._Humán_államig'!J31+'32._Óvoda_államig'!J31+'33._TMKK_államig'!J31+'34._Rendelő_államig'!J31</f>
        <v>0</v>
      </c>
      <c r="K31" s="372">
        <f>'29._Hivatal_államig'!K31+'30._TIK_államig'!K31+'31._Humán_államig'!K31+'32._Óvoda_államig'!K31+'33._TMKK_államig'!K31+'34._Rendelő_államig'!K31</f>
        <v>0</v>
      </c>
      <c r="L31" s="372" t="e">
        <f>'29._Hivatal_államig'!L31+'30._TIK_államig'!L31+'31._Humán_államig'!L31+'32._Óvoda_államig'!L31+'33._TMKK_államig'!L31+'34._Rendelő_államig'!L31</f>
        <v>#DIV/0!</v>
      </c>
    </row>
    <row r="32" spans="1:12" s="54" customFormat="1" ht="12.2" customHeight="1" thickBot="1" x14ac:dyDescent="0.25">
      <c r="A32" s="55" t="s">
        <v>16</v>
      </c>
      <c r="B32" s="56" t="s">
        <v>166</v>
      </c>
      <c r="C32" s="87">
        <f>+C33+C34+C35</f>
        <v>0</v>
      </c>
      <c r="D32" s="125">
        <f t="shared" ref="D32:K32" si="6">+D33+D34+D35</f>
        <v>0</v>
      </c>
      <c r="E32" s="708">
        <f t="shared" si="6"/>
        <v>0</v>
      </c>
      <c r="F32" s="708">
        <f t="shared" si="6"/>
        <v>0</v>
      </c>
      <c r="G32" s="708">
        <f t="shared" si="6"/>
        <v>0</v>
      </c>
      <c r="H32" s="72">
        <f t="shared" si="1"/>
        <v>0</v>
      </c>
      <c r="I32" s="375">
        <f t="shared" si="6"/>
        <v>0</v>
      </c>
      <c r="J32" s="369">
        <f t="shared" si="6"/>
        <v>0</v>
      </c>
      <c r="K32" s="369">
        <f t="shared" si="6"/>
        <v>0</v>
      </c>
      <c r="L32" s="369" t="e">
        <f>'29._Hivatal_államig'!L32+'30._TIK_államig'!L32+'31._Humán_államig'!L32+'32._Óvoda_államig'!L32+'33._TMKK_államig'!L32+'34._Rendelő_államig'!L32</f>
        <v>#DIV/0!</v>
      </c>
    </row>
    <row r="33" spans="1:12" s="54" customFormat="1" ht="12.2" customHeight="1" x14ac:dyDescent="0.2">
      <c r="A33" s="57" t="s">
        <v>89</v>
      </c>
      <c r="B33" s="58" t="s">
        <v>167</v>
      </c>
      <c r="C33" s="119">
        <f>'29._Hivatal_államig'!C33+'30._TIK_államig'!C33+'31._Humán_államig'!C33+'32._Óvoda_államig'!C33+'33._TMKK_államig'!C33+'34._Rendelő_államig'!C33</f>
        <v>0</v>
      </c>
      <c r="D33" s="271">
        <f>'29._Hivatal_államig'!D33+'30._TIK_államig'!D33+'31._Humán_államig'!D33+'32._Óvoda_államig'!D33+'33._TMKK_államig'!D33+'34._Rendelő_államig'!D33</f>
        <v>0</v>
      </c>
      <c r="E33" s="712">
        <f>'29._Hivatal_államig'!E33+'30._TIK_államig'!E33+'31._Humán_államig'!E33+'32._Óvoda_államig'!E33+'33._TMKK_államig'!E33+'34._Rendelő_államig'!E33</f>
        <v>0</v>
      </c>
      <c r="F33" s="712">
        <f>'29._Hivatal_államig'!F33+'30._TIK_államig'!F33+'31._Humán_államig'!F33+'32._Óvoda_államig'!F33+'33._TMKK_államig'!F33+'34._Rendelő_államig'!F33</f>
        <v>0</v>
      </c>
      <c r="G33" s="712">
        <f>'29._Hivatal_államig'!G33+'30._TIK_államig'!G33+'31._Humán_államig'!G33+'32._Óvoda_államig'!G33+'33._TMKK_államig'!G33+'34._Rendelő_államig'!G33</f>
        <v>0</v>
      </c>
      <c r="H33" s="673">
        <f t="shared" si="1"/>
        <v>0</v>
      </c>
      <c r="I33" s="1463">
        <f>'29._Hivatal_államig'!I33+'30._TIK_államig'!I33+'31._Humán_államig'!I33+'32._Óvoda_államig'!I33+'33._TMKK_államig'!I33+'34._Rendelő_államig'!I33</f>
        <v>0</v>
      </c>
      <c r="J33" s="370">
        <f>'29._Hivatal_államig'!J33+'30._TIK_államig'!J33+'31._Humán_államig'!J33+'32._Óvoda_államig'!J33+'33._TMKK_államig'!J33+'34._Rendelő_államig'!J33</f>
        <v>0</v>
      </c>
      <c r="K33" s="370">
        <f>'29._Hivatal_államig'!K33+'30._TIK_államig'!K33+'31._Humán_államig'!K33+'32._Óvoda_államig'!K33+'33._TMKK_államig'!K33+'34._Rendelő_államig'!K33</f>
        <v>0</v>
      </c>
      <c r="L33" s="370" t="e">
        <f>'29._Hivatal_államig'!L33+'30._TIK_államig'!L33+'31._Humán_államig'!L33+'32._Óvoda_államig'!L33+'33._TMKK_államig'!L33+'34._Rendelő_államig'!L33</f>
        <v>#DIV/0!</v>
      </c>
    </row>
    <row r="34" spans="1:12" s="54" customFormat="1" ht="12.2" customHeight="1" x14ac:dyDescent="0.2">
      <c r="A34" s="57" t="s">
        <v>102</v>
      </c>
      <c r="B34" s="419" t="s">
        <v>168</v>
      </c>
      <c r="C34" s="117">
        <f>'29._Hivatal_államig'!C34+'30._TIK_államig'!C34+'31._Humán_államig'!C34+'32._Óvoda_államig'!C34+'33._TMKK_államig'!C34+'34._Rendelő_államig'!C34</f>
        <v>0</v>
      </c>
      <c r="D34" s="278">
        <f>'29._Hivatal_államig'!D34+'30._TIK_államig'!D34+'31._Humán_államig'!D34+'32._Óvoda_államig'!D34+'33._TMKK_államig'!D34+'34._Rendelő_államig'!D34</f>
        <v>0</v>
      </c>
      <c r="E34" s="103">
        <f>'29._Hivatal_államig'!E34+'30._TIK_államig'!E34+'31._Humán_államig'!E34+'32._Óvoda_államig'!E34+'33._TMKK_államig'!E34+'34._Rendelő_államig'!E34</f>
        <v>0</v>
      </c>
      <c r="F34" s="103">
        <f>'29._Hivatal_államig'!F34+'30._TIK_államig'!F34+'31._Humán_államig'!F34+'32._Óvoda_államig'!F34+'33._TMKK_államig'!F34+'34._Rendelő_államig'!F34</f>
        <v>0</v>
      </c>
      <c r="G34" s="422">
        <f>'29._Hivatal_államig'!G34+'30._TIK_államig'!G34+'31._Humán_államig'!G34+'32._Óvoda_államig'!G34+'33._TMKK_államig'!G34+'34._Rendelő_államig'!G34</f>
        <v>0</v>
      </c>
      <c r="H34" s="661">
        <f t="shared" si="1"/>
        <v>0</v>
      </c>
      <c r="I34" s="1464">
        <f>'29._Hivatal_államig'!I34+'30._TIK_államig'!I34+'31._Humán_államig'!I34+'32._Óvoda_államig'!I34+'33._TMKK_államig'!I34+'34._Rendelő_államig'!I34</f>
        <v>0</v>
      </c>
      <c r="J34" s="371">
        <f>'29._Hivatal_államig'!J34+'30._TIK_államig'!J34+'31._Humán_államig'!J34+'32._Óvoda_államig'!J34+'33._TMKK_államig'!J34+'34._Rendelő_államig'!J34</f>
        <v>0</v>
      </c>
      <c r="K34" s="371">
        <f>'29._Hivatal_államig'!K34+'30._TIK_államig'!K34+'31._Humán_államig'!K34+'32._Óvoda_államig'!K34+'33._TMKK_államig'!K34+'34._Rendelő_államig'!K34</f>
        <v>0</v>
      </c>
      <c r="L34" s="371" t="e">
        <f>'29._Hivatal_államig'!L34+'30._TIK_államig'!L34+'31._Humán_államig'!L34+'32._Óvoda_államig'!L34+'33._TMKK_államig'!L34+'34._Rendelő_államig'!L34</f>
        <v>#DIV/0!</v>
      </c>
    </row>
    <row r="35" spans="1:12" s="54" customFormat="1" ht="12.2" customHeight="1" thickBot="1" x14ac:dyDescent="0.25">
      <c r="A35" s="1216" t="s">
        <v>103</v>
      </c>
      <c r="B35" s="60" t="s">
        <v>169</v>
      </c>
      <c r="C35" s="90">
        <f>'29._Hivatal_államig'!C35+'30._TIK_államig'!C35+'31._Humán_államig'!C35+'32._Óvoda_államig'!C35+'33._TMKK_államig'!C35+'34._Rendelő_államig'!C35</f>
        <v>0</v>
      </c>
      <c r="D35" s="272">
        <f>'29._Hivatal_államig'!D35+'30._TIK_államig'!D35+'31._Humán_államig'!D35+'32._Óvoda_államig'!D35+'33._TMKK_államig'!D35+'34._Rendelő_államig'!D35</f>
        <v>0</v>
      </c>
      <c r="E35" s="713">
        <f>'29._Hivatal_államig'!E35+'30._TIK_államig'!E35+'31._Humán_államig'!E35+'32._Óvoda_államig'!E35+'33._TMKK_államig'!E35+'34._Rendelő_államig'!E35</f>
        <v>0</v>
      </c>
      <c r="F35" s="713">
        <f>'29._Hivatal_államig'!F35+'30._TIK_államig'!F35+'31._Humán_államig'!F35+'32._Óvoda_államig'!F35+'33._TMKK_államig'!F35+'34._Rendelő_államig'!F35</f>
        <v>0</v>
      </c>
      <c r="G35" s="713">
        <f>'29._Hivatal_államig'!G35+'30._TIK_államig'!G35+'31._Humán_államig'!G35+'32._Óvoda_államig'!G35+'33._TMKK_államig'!G35+'34._Rendelő_államig'!G35</f>
        <v>0</v>
      </c>
      <c r="H35" s="675">
        <f t="shared" si="1"/>
        <v>0</v>
      </c>
      <c r="I35" s="1466">
        <f>'29._Hivatal_államig'!I35+'30._TIK_államig'!I35+'31._Humán_államig'!I35+'32._Óvoda_államig'!I35+'33._TMKK_államig'!I35+'34._Rendelő_államig'!I35</f>
        <v>0</v>
      </c>
      <c r="J35" s="373">
        <f>'29._Hivatal_államig'!J35+'30._TIK_államig'!J35+'31._Humán_államig'!J35+'32._Óvoda_államig'!J35+'33._TMKK_államig'!J35+'34._Rendelő_államig'!J35</f>
        <v>0</v>
      </c>
      <c r="K35" s="373">
        <f>'29._Hivatal_államig'!K35+'30._TIK_államig'!K35+'31._Humán_államig'!K35+'32._Óvoda_államig'!K35+'33._TMKK_államig'!K35+'34._Rendelő_államig'!K35</f>
        <v>0</v>
      </c>
      <c r="L35" s="373" t="e">
        <f>'29._Hivatal_államig'!L35+'30._TIK_államig'!L35+'31._Humán_államig'!L35+'32._Óvoda_államig'!L35+'33._TMKK_államig'!L35+'34._Rendelő_államig'!L35</f>
        <v>#DIV/0!</v>
      </c>
    </row>
    <row r="36" spans="1:12" s="26" customFormat="1" ht="12.2" customHeight="1" thickBot="1" x14ac:dyDescent="0.25">
      <c r="A36" s="55" t="s">
        <v>17</v>
      </c>
      <c r="B36" s="56" t="s">
        <v>170</v>
      </c>
      <c r="C36" s="128">
        <f>'29._Hivatal_államig'!C36+'30._TIK_államig'!C36+'31._Humán_államig'!C36+'32._Óvoda_államig'!C36+'33._TMKK_államig'!C36+'34._Rendelő_államig'!C36</f>
        <v>0</v>
      </c>
      <c r="D36" s="127">
        <f>'29._Hivatal_államig'!D36+'30._TIK_államig'!D36+'31._Humán_államig'!D36+'32._Óvoda_államig'!D36+'33._TMKK_államig'!D36+'34._Rendelő_államig'!D36</f>
        <v>0</v>
      </c>
      <c r="E36" s="711">
        <f>'29._Hivatal_államig'!E36+'30._TIK_államig'!E36+'31._Humán_államig'!E36+'32._Óvoda_államig'!E36+'33._TMKK_államig'!E36+'34._Rendelő_államig'!E36</f>
        <v>0</v>
      </c>
      <c r="F36" s="711">
        <f>'29._Hivatal_államig'!F36+'30._TIK_államig'!F36+'31._Humán_államig'!F36+'32._Óvoda_államig'!F36+'33._TMKK_államig'!F36+'34._Rendelő_államig'!F36</f>
        <v>0</v>
      </c>
      <c r="G36" s="711">
        <f>'29._Hivatal_államig'!G36+'30._TIK_államig'!G36+'31._Humán_államig'!G36+'32._Óvoda_államig'!G36+'33._TMKK_államig'!G36+'34._Rendelő_államig'!G36</f>
        <v>0</v>
      </c>
      <c r="H36" s="72">
        <f t="shared" si="1"/>
        <v>0</v>
      </c>
      <c r="I36" s="375">
        <f>'29._Hivatal_államig'!I36+'30._TIK_államig'!I36+'31._Humán_államig'!I36+'32._Óvoda_államig'!I36+'33._TMKK_államig'!I36+'34._Rendelő_államig'!I36</f>
        <v>0</v>
      </c>
      <c r="J36" s="369">
        <f>'29._Hivatal_államig'!J36+'30._TIK_államig'!J36+'31._Humán_államig'!J36+'32._Óvoda_államig'!J36+'33._TMKK_államig'!J36+'34._Rendelő_államig'!J36</f>
        <v>0</v>
      </c>
      <c r="K36" s="369">
        <f>'29._Hivatal_államig'!K36+'30._TIK_államig'!K36+'31._Humán_államig'!K36+'32._Óvoda_államig'!K36+'33._TMKK_államig'!K36+'34._Rendelő_államig'!K36</f>
        <v>0</v>
      </c>
      <c r="L36" s="369" t="e">
        <f>'29._Hivatal_államig'!L36+'30._TIK_államig'!L36+'31._Humán_államig'!L36+'32._Óvoda_államig'!L36+'33._TMKK_államig'!L36+'34._Rendelő_államig'!L36</f>
        <v>#DIV/0!</v>
      </c>
    </row>
    <row r="37" spans="1:12" s="26" customFormat="1" ht="12.2" customHeight="1" thickBot="1" x14ac:dyDescent="0.25">
      <c r="A37" s="1217" t="s">
        <v>104</v>
      </c>
      <c r="B37" s="420" t="s">
        <v>165</v>
      </c>
      <c r="C37" s="128">
        <f>'29._Hivatal_államig'!C37+'30._TIK_államig'!C37+'31._Humán_államig'!C37+'32._Óvoda_államig'!C37+'33._TMKK_államig'!C37+'34._Rendelő_államig'!C37</f>
        <v>0</v>
      </c>
      <c r="D37" s="127">
        <f>'29._Hivatal_államig'!D37+'30._TIK_államig'!D37+'31._Humán_államig'!D37+'32._Óvoda_államig'!D37+'33._TMKK_államig'!D37+'34._Rendelő_államig'!D37</f>
        <v>0</v>
      </c>
      <c r="E37" s="714">
        <f>'29._Hivatal_államig'!E37+'30._TIK_államig'!E37+'31._Humán_államig'!E37+'32._Óvoda_államig'!E37+'33._TMKK_államig'!E37+'34._Rendelő_államig'!E37</f>
        <v>0</v>
      </c>
      <c r="F37" s="714">
        <f>'29._Hivatal_államig'!F37+'30._TIK_államig'!F37+'31._Humán_államig'!F37+'32._Óvoda_államig'!F37+'33._TMKK_államig'!F37+'34._Rendelő_államig'!F37</f>
        <v>0</v>
      </c>
      <c r="G37" s="714">
        <f>'29._Hivatal_államig'!G37+'30._TIK_államig'!G37+'31._Humán_államig'!G37+'32._Óvoda_államig'!G37+'33._TMKK_államig'!G37+'34._Rendelő_államig'!G37</f>
        <v>0</v>
      </c>
      <c r="H37" s="676">
        <f t="shared" si="1"/>
        <v>0</v>
      </c>
      <c r="I37" s="374">
        <f>'29._Hivatal_államig'!I37+'30._TIK_államig'!I37+'31._Humán_államig'!I37+'32._Óvoda_államig'!I37+'33._TMKK_államig'!I37+'34._Rendelő_államig'!I37</f>
        <v>0</v>
      </c>
      <c r="J37" s="374">
        <f>'29._Hivatal_államig'!J37+'30._TIK_államig'!J37+'31._Humán_államig'!J37+'32._Óvoda_államig'!J37+'33._TMKK_államig'!J37+'34._Rendelő_államig'!J37</f>
        <v>0</v>
      </c>
      <c r="K37" s="374">
        <f>'29._Hivatal_államig'!K37+'30._TIK_államig'!K37+'31._Humán_államig'!K37+'32._Óvoda_államig'!K37+'33._TMKK_államig'!K37+'34._Rendelő_államig'!K37</f>
        <v>0</v>
      </c>
      <c r="L37" s="374" t="e">
        <f>'29._Hivatal_államig'!L37+'30._TIK_államig'!L37+'31._Humán_államig'!L37+'32._Óvoda_államig'!L37+'33._TMKK_államig'!L37+'34._Rendelő_államig'!L37</f>
        <v>#DIV/0!</v>
      </c>
    </row>
    <row r="38" spans="1:12" s="26" customFormat="1" ht="12.2" customHeight="1" thickBot="1" x14ac:dyDescent="0.25">
      <c r="A38" s="55" t="s">
        <v>18</v>
      </c>
      <c r="B38" s="56" t="s">
        <v>555</v>
      </c>
      <c r="C38" s="128">
        <f>+C39+C40</f>
        <v>0</v>
      </c>
      <c r="D38" s="127">
        <f t="shared" ref="D38:K38" si="7">+D39+D40</f>
        <v>0</v>
      </c>
      <c r="E38" s="711">
        <f t="shared" si="7"/>
        <v>0</v>
      </c>
      <c r="F38" s="711">
        <f t="shared" si="7"/>
        <v>0</v>
      </c>
      <c r="G38" s="711">
        <f t="shared" si="7"/>
        <v>0</v>
      </c>
      <c r="H38" s="72">
        <f t="shared" si="1"/>
        <v>0</v>
      </c>
      <c r="I38" s="375">
        <f t="shared" si="7"/>
        <v>0</v>
      </c>
      <c r="J38" s="375">
        <f t="shared" si="7"/>
        <v>0</v>
      </c>
      <c r="K38" s="375">
        <f t="shared" si="7"/>
        <v>0</v>
      </c>
      <c r="L38" s="375" t="e">
        <f>'29._Hivatal_államig'!L38+'30._TIK_államig'!L38+'31._Humán_államig'!L38+'32._Óvoda_államig'!L38+'33._TMKK_államig'!L38+'34._Rendelő_államig'!L38</f>
        <v>#DIV/0!</v>
      </c>
    </row>
    <row r="39" spans="1:12" s="26" customFormat="1" ht="12.2" customHeight="1" x14ac:dyDescent="0.2">
      <c r="A39" s="12" t="s">
        <v>107</v>
      </c>
      <c r="B39" s="93" t="s">
        <v>212</v>
      </c>
      <c r="C39" s="129">
        <f>'29._Hivatal_államig'!C39+'30._TIK_államig'!C39+'31._Humán_államig'!C39+'32._Óvoda_államig'!C39+'33._TMKK_államig'!C39+'34._Rendelő_államig'!C39</f>
        <v>0</v>
      </c>
      <c r="D39" s="279">
        <f>'29._Hivatal_államig'!D39+'30._TIK_államig'!D39+'31._Humán_államig'!D39+'32._Óvoda_államig'!D39+'33._TMKK_államig'!D39+'34._Rendelő_államig'!D39</f>
        <v>0</v>
      </c>
      <c r="E39" s="715">
        <f>'29._Hivatal_államig'!E39+'30._TIK_államig'!E39+'31._Humán_államig'!E39+'32._Óvoda_államig'!E39+'33._TMKK_államig'!E39+'34._Rendelő_államig'!E39</f>
        <v>0</v>
      </c>
      <c r="F39" s="715">
        <f>'29._Hivatal_államig'!F39+'30._TIK_államig'!F39+'31._Humán_államig'!F39+'32._Óvoda_államig'!F39+'33._TMKK_államig'!F39+'34._Rendelő_államig'!F39</f>
        <v>0</v>
      </c>
      <c r="G39" s="715">
        <f>'29._Hivatal_államig'!G39+'30._TIK_államig'!G39+'31._Humán_államig'!G39+'32._Óvoda_államig'!G39+'33._TMKK_államig'!G39+'34._Rendelő_államig'!G39</f>
        <v>0</v>
      </c>
      <c r="H39" s="677">
        <f t="shared" si="1"/>
        <v>0</v>
      </c>
      <c r="I39" s="1467">
        <f>'29._Hivatal_államig'!I39+'30._TIK_államig'!I39+'31._Humán_államig'!I39+'32._Óvoda_államig'!I39+'33._TMKK_államig'!I39+'34._Rendelő_államig'!I39</f>
        <v>0</v>
      </c>
      <c r="J39" s="376">
        <f>'29._Hivatal_államig'!J39+'30._TIK_államig'!J39+'31._Humán_államig'!J39+'32._Óvoda_államig'!J39+'33._TMKK_államig'!J39+'34._Rendelő_államig'!J39</f>
        <v>0</v>
      </c>
      <c r="K39" s="376">
        <f>'29._Hivatal_államig'!K39+'30._TIK_államig'!K39+'31._Humán_államig'!K39+'32._Óvoda_államig'!K39+'33._TMKK_államig'!K39+'34._Rendelő_államig'!K39</f>
        <v>0</v>
      </c>
      <c r="L39" s="376" t="e">
        <f>'29._Hivatal_államig'!L39+'30._TIK_államig'!L39+'31._Humán_államig'!L39+'32._Óvoda_államig'!L39+'33._TMKK_államig'!L39+'34._Rendelő_államig'!L39</f>
        <v>#DIV/0!</v>
      </c>
    </row>
    <row r="40" spans="1:12" s="26" customFormat="1" ht="12.2" customHeight="1" x14ac:dyDescent="0.2">
      <c r="A40" s="1182" t="s">
        <v>108</v>
      </c>
      <c r="B40" s="429" t="s">
        <v>213</v>
      </c>
      <c r="C40" s="421">
        <f>C41</f>
        <v>0</v>
      </c>
      <c r="D40" s="425">
        <f t="shared" ref="D40:K40" si="8">D41</f>
        <v>0</v>
      </c>
      <c r="E40" s="731">
        <f t="shared" si="8"/>
        <v>0</v>
      </c>
      <c r="F40" s="716">
        <f t="shared" si="8"/>
        <v>0</v>
      </c>
      <c r="G40" s="716">
        <f t="shared" si="8"/>
        <v>0</v>
      </c>
      <c r="H40" s="678">
        <f t="shared" si="1"/>
        <v>0</v>
      </c>
      <c r="I40" s="1468">
        <f t="shared" si="8"/>
        <v>0</v>
      </c>
      <c r="J40" s="377">
        <f t="shared" si="8"/>
        <v>0</v>
      </c>
      <c r="K40" s="377">
        <f t="shared" si="8"/>
        <v>0</v>
      </c>
      <c r="L40" s="377" t="e">
        <f>'29._Hivatal_államig'!L40+'30._TIK_államig'!L40+'31._Humán_államig'!L40+'32._Óvoda_államig'!L40+'33._TMKK_államig'!L40+'34._Rendelő_államig'!L40</f>
        <v>#DIV/0!</v>
      </c>
    </row>
    <row r="41" spans="1:12" s="26" customFormat="1" ht="12.2" customHeight="1" thickBot="1" x14ac:dyDescent="0.25">
      <c r="A41" s="1182" t="s">
        <v>323</v>
      </c>
      <c r="B41" s="99" t="s">
        <v>165</v>
      </c>
      <c r="C41" s="131">
        <f>'29._Hivatal_államig'!C41+'30._TIK_államig'!C41+'31._Humán_államig'!C41+'32._Óvoda_államig'!C41+'33._TMKK_államig'!C41+'34._Rendelő_államig'!C41</f>
        <v>0</v>
      </c>
      <c r="D41" s="130">
        <f>'29._Hivatal_államig'!D41+'30._TIK_államig'!D41+'31._Humán_államig'!D41+'32._Óvoda_államig'!D41+'33._TMKK_államig'!D41+'34._Rendelő_államig'!D41</f>
        <v>0</v>
      </c>
      <c r="E41" s="717">
        <f>'29._Hivatal_államig'!E41+'30._TIK_államig'!E41+'31._Humán_államig'!E41+'32._Óvoda_államig'!E41+'33._TMKK_államig'!E41+'34._Rendelő_államig'!E41</f>
        <v>0</v>
      </c>
      <c r="F41" s="717">
        <f>'29._Hivatal_államig'!F41+'30._TIK_államig'!F41+'31._Humán_államig'!F41+'32._Óvoda_államig'!F41+'33._TMKK_államig'!F41+'34._Rendelő_államig'!F41</f>
        <v>0</v>
      </c>
      <c r="G41" s="717">
        <f>'29._Hivatal_államig'!G41+'30._TIK_államig'!G41+'31._Humán_államig'!G41+'32._Óvoda_államig'!G41+'33._TMKK_államig'!G41+'34._Rendelő_államig'!G41</f>
        <v>0</v>
      </c>
      <c r="H41" s="679">
        <f t="shared" si="1"/>
        <v>0</v>
      </c>
      <c r="I41" s="378">
        <f>'29._Hivatal_államig'!I41+'30._TIK_államig'!I41+'31._Humán_államig'!I41+'32._Óvoda_államig'!I41+'33._TMKK_államig'!I41+'34._Rendelő_államig'!I41</f>
        <v>0</v>
      </c>
      <c r="J41" s="378">
        <f>'29._Hivatal_államig'!J41+'30._TIK_államig'!J41+'31._Humán_államig'!J41+'32._Óvoda_államig'!J41+'33._TMKK_államig'!J41+'34._Rendelő_államig'!J41</f>
        <v>0</v>
      </c>
      <c r="K41" s="378">
        <f>'29._Hivatal_államig'!K41+'30._TIK_államig'!K41+'31._Humán_államig'!K41+'32._Óvoda_államig'!K41+'33._TMKK_államig'!K41+'34._Rendelő_államig'!K41</f>
        <v>0</v>
      </c>
      <c r="L41" s="378" t="e">
        <f>'29._Hivatal_államig'!L41+'30._TIK_államig'!L41+'31._Humán_államig'!L41+'32._Óvoda_államig'!L41+'33._TMKK_államig'!L41+'34._Rendelő_államig'!L41</f>
        <v>#DIV/0!</v>
      </c>
    </row>
    <row r="42" spans="1:12" s="26" customFormat="1" ht="12.2" customHeight="1" thickBot="1" x14ac:dyDescent="0.25">
      <c r="A42" s="45" t="s">
        <v>19</v>
      </c>
      <c r="B42" s="56" t="s">
        <v>546</v>
      </c>
      <c r="C42" s="87">
        <f>+C10+C22+C27+C28+C32+C36+C38</f>
        <v>2780200</v>
      </c>
      <c r="D42" s="125">
        <f t="shared" ref="D42:K42" si="9">+D10+D22+D27+D28+D32+D36+D38</f>
        <v>2780200</v>
      </c>
      <c r="E42" s="708">
        <f t="shared" si="9"/>
        <v>5576628</v>
      </c>
      <c r="F42" s="708">
        <f t="shared" si="9"/>
        <v>5576628</v>
      </c>
      <c r="G42" s="708">
        <f t="shared" si="9"/>
        <v>5576628</v>
      </c>
      <c r="H42" s="72">
        <f t="shared" si="1"/>
        <v>0</v>
      </c>
      <c r="I42" s="375">
        <f t="shared" si="9"/>
        <v>0</v>
      </c>
      <c r="J42" s="375">
        <f t="shared" si="9"/>
        <v>0</v>
      </c>
      <c r="K42" s="375">
        <f t="shared" si="9"/>
        <v>0</v>
      </c>
      <c r="L42" s="375" t="e">
        <f>'29._Hivatal_államig'!L42+'30._TIK_államig'!L42+'31._Humán_államig'!L42+'32._Óvoda_államig'!L42+'33._TMKK_államig'!L42+'34._Rendelő_államig'!L42</f>
        <v>#DIV/0!</v>
      </c>
    </row>
    <row r="43" spans="1:12" s="26" customFormat="1" ht="12.2" customHeight="1" thickBot="1" x14ac:dyDescent="0.25">
      <c r="A43" s="61" t="s">
        <v>20</v>
      </c>
      <c r="B43" s="56" t="s">
        <v>180</v>
      </c>
      <c r="C43" s="87">
        <f>+C44+C45+C46+C47</f>
        <v>605121117</v>
      </c>
      <c r="D43" s="125">
        <f t="shared" ref="D43:K43" si="10">+D44+D45+D46+D47</f>
        <v>620989483</v>
      </c>
      <c r="E43" s="708">
        <f t="shared" si="10"/>
        <v>695056983</v>
      </c>
      <c r="F43" s="708">
        <f t="shared" si="10"/>
        <v>695056983</v>
      </c>
      <c r="G43" s="708">
        <f t="shared" si="10"/>
        <v>695056983</v>
      </c>
      <c r="H43" s="72">
        <f t="shared" si="1"/>
        <v>0</v>
      </c>
      <c r="I43" s="375">
        <f t="shared" si="10"/>
        <v>0</v>
      </c>
      <c r="J43" s="375">
        <f t="shared" si="10"/>
        <v>0</v>
      </c>
      <c r="K43" s="375">
        <f t="shared" si="10"/>
        <v>0</v>
      </c>
      <c r="L43" s="375" t="e">
        <f>'29._Hivatal_államig'!L43+'30._TIK_államig'!L43+'31._Humán_államig'!L43+'32._Óvoda_államig'!L43+'33._TMKK_államig'!L43+'34._Rendelő_államig'!L43</f>
        <v>#DIV/0!</v>
      </c>
    </row>
    <row r="44" spans="1:12" s="26" customFormat="1" ht="12.2" customHeight="1" x14ac:dyDescent="0.2">
      <c r="A44" s="57" t="s">
        <v>171</v>
      </c>
      <c r="B44" s="58" t="s">
        <v>131</v>
      </c>
      <c r="C44" s="119">
        <f>'29._Hivatal_államig'!C44+'30._TIK_államig'!C44+'31._Humán_államig'!C44+'32._Óvoda_államig'!C44+'33._TMKK_államig'!C44+'34._Rendelő_államig'!C44</f>
        <v>2285980</v>
      </c>
      <c r="D44" s="271">
        <f>'29._Hivatal_államig'!D44+'30._TIK_államig'!D44+'31._Humán_államig'!D44+'32._Óvoda_államig'!D44+'33._TMKK_államig'!D44+'34._Rendelő_államig'!D44</f>
        <v>4539346</v>
      </c>
      <c r="E44" s="712">
        <f>'29._Hivatal_államig'!E44+'30._TIK_államig'!E44+'31._Humán_államig'!E44+'32._Óvoda_államig'!E44+'33._TMKK_államig'!E44+'34._Rendelő_államig'!E44</f>
        <v>4539346</v>
      </c>
      <c r="F44" s="712">
        <f>'29._Hivatal_államig'!F44+'30._TIK_államig'!F44+'31._Humán_államig'!F44+'32._Óvoda_államig'!F44+'33._TMKK_államig'!F44+'34._Rendelő_államig'!F44</f>
        <v>4539346</v>
      </c>
      <c r="G44" s="712">
        <f>'29._Hivatal_államig'!G44+'30._TIK_államig'!G44+'31._Humán_államig'!G44+'32._Óvoda_államig'!G44+'33._TMKK_államig'!G44+'34._Rendelő_államig'!G44</f>
        <v>4539346</v>
      </c>
      <c r="H44" s="673">
        <f t="shared" si="1"/>
        <v>0</v>
      </c>
      <c r="I44" s="1463">
        <f>'29._Hivatal_államig'!I44+'30._TIK_államig'!I44+'31._Humán_államig'!I44+'32._Óvoda_államig'!I44+'33._TMKK_államig'!I44+'34._Rendelő_államig'!I44</f>
        <v>0</v>
      </c>
      <c r="J44" s="370">
        <f>'29._Hivatal_államig'!J44+'30._TIK_államig'!J44+'31._Humán_államig'!J44+'32._Óvoda_államig'!J44+'33._TMKK_államig'!J44+'34._Rendelő_államig'!J44</f>
        <v>0</v>
      </c>
      <c r="K44" s="370">
        <f>'29._Hivatal_államig'!K44+'30._TIK_államig'!K44+'31._Humán_államig'!K44+'32._Óvoda_államig'!K44+'33._TMKK_államig'!K44+'34._Rendelő_államig'!K44</f>
        <v>0</v>
      </c>
      <c r="L44" s="370">
        <f>'29._Hivatal_államig'!L44+'30._TIK_államig'!L44+'31._Humán_államig'!L44+'32._Óvoda_államig'!L44+'33._TMKK_államig'!L44+'34._Rendelő_államig'!L44</f>
        <v>0</v>
      </c>
    </row>
    <row r="45" spans="1:12" s="26" customFormat="1" ht="12.2" customHeight="1" x14ac:dyDescent="0.2">
      <c r="A45" s="69" t="s">
        <v>172</v>
      </c>
      <c r="B45" s="58" t="s">
        <v>186</v>
      </c>
      <c r="C45" s="117">
        <f>'29._Hivatal_államig'!C45+'30._TIK_államig'!C45+'31._Humán_államig'!C45+'32._Óvoda_államig'!C45+'33._TMKK_államig'!C45+'34._Rendelő_államig'!C45</f>
        <v>0</v>
      </c>
      <c r="D45" s="278">
        <f>'29._Hivatal_államig'!D45+'30._TIK_államig'!D45+'31._Humán_államig'!D45+'32._Óvoda_államig'!D45+'33._TMKK_államig'!D45+'34._Rendelő_államig'!D45</f>
        <v>0</v>
      </c>
      <c r="E45" s="89">
        <f>'29._Hivatal_államig'!E45+'30._TIK_államig'!E45+'31._Humán_államig'!E45+'32._Óvoda_államig'!E45+'33._TMKK_államig'!E45+'34._Rendelő_államig'!E45</f>
        <v>0</v>
      </c>
      <c r="F45" s="89">
        <f>'29._Hivatal_államig'!F45+'30._TIK_államig'!F45+'31._Humán_államig'!F45+'32._Óvoda_államig'!F45+'33._TMKK_államig'!F45+'34._Rendelő_államig'!F45</f>
        <v>0</v>
      </c>
      <c r="G45" s="89">
        <f>'29._Hivatal_államig'!G45+'30._TIK_államig'!G45+'31._Humán_államig'!G45+'32._Óvoda_államig'!G45+'33._TMKK_államig'!G45+'34._Rendelő_államig'!G45</f>
        <v>0</v>
      </c>
      <c r="H45" s="680">
        <f t="shared" si="1"/>
        <v>0</v>
      </c>
      <c r="I45" s="1469">
        <f>'29._Hivatal_államig'!I45+'30._TIK_államig'!I45+'31._Humán_államig'!I45+'32._Óvoda_államig'!I45+'33._TMKK_államig'!I45+'34._Rendelő_államig'!I45</f>
        <v>0</v>
      </c>
      <c r="J45" s="379">
        <f>'29._Hivatal_államig'!J45+'30._TIK_államig'!J45+'31._Humán_államig'!J45+'32._Óvoda_államig'!J45+'33._TMKK_államig'!J45+'34._Rendelő_államig'!J45</f>
        <v>0</v>
      </c>
      <c r="K45" s="379">
        <f>'29._Hivatal_államig'!K45+'30._TIK_államig'!K45+'31._Humán_államig'!K45+'32._Óvoda_államig'!K45+'33._TMKK_államig'!K45+'34._Rendelő_államig'!K45</f>
        <v>0</v>
      </c>
      <c r="L45" s="379" t="e">
        <f>'29._Hivatal_államig'!L45+'30._TIK_államig'!L45+'31._Humán_államig'!L45+'32._Óvoda_államig'!L45+'33._TMKK_államig'!L45+'34._Rendelő_államig'!L45</f>
        <v>#DIV/0!</v>
      </c>
    </row>
    <row r="46" spans="1:12" s="26" customFormat="1" ht="12.2" customHeight="1" x14ac:dyDescent="0.2">
      <c r="A46" s="1216" t="s">
        <v>173</v>
      </c>
      <c r="B46" s="419" t="s">
        <v>177</v>
      </c>
      <c r="C46" s="422">
        <f>'29._Hivatal_államig'!C46+'30._TIK_államig'!C46+'31._Humán_államig'!C46+'32._Óvoda_államig'!C46+'33._TMKK_államig'!C46+'34._Rendelő_államig'!C46</f>
        <v>596783973</v>
      </c>
      <c r="D46" s="409">
        <f>'29._Hivatal_államig'!D46+'30._TIK_államig'!D46+'31._Humán_államig'!D46+'32._Óvoda_államig'!D46+'33._TMKK_államig'!D46+'34._Rendelő_államig'!D46</f>
        <v>607398973</v>
      </c>
      <c r="E46" s="103">
        <f>'29._Hivatal_államig'!E46+'30._TIK_államig'!E46+'31._Humán_államig'!E46+'32._Óvoda_államig'!E46+'33._TMKK_államig'!E46+'34._Rendelő_államig'!E46</f>
        <v>681466473</v>
      </c>
      <c r="F46" s="103">
        <f>'29._Hivatal_államig'!F46+'30._TIK_államig'!F46+'31._Humán_államig'!F46+'32._Óvoda_államig'!F46+'33._TMKK_államig'!F46+'34._Rendelő_államig'!F46</f>
        <v>681466473</v>
      </c>
      <c r="G46" s="103">
        <f>'29._Hivatal_államig'!G46+'30._TIK_államig'!G46+'31._Humán_államig'!G46+'32._Óvoda_államig'!G46+'33._TMKK_államig'!G46+'34._Rendelő_államig'!G46</f>
        <v>681466473</v>
      </c>
      <c r="H46" s="661">
        <f t="shared" si="1"/>
        <v>0</v>
      </c>
      <c r="I46" s="1464">
        <f>'29._Hivatal_államig'!I46+'30._TIK_államig'!I46+'31._Humán_államig'!I46+'32._Óvoda_államig'!I46+'33._TMKK_államig'!I46+'34._Rendelő_államig'!I46</f>
        <v>0</v>
      </c>
      <c r="J46" s="371">
        <f>'29._Hivatal_államig'!J46+'30._TIK_államig'!J46+'31._Humán_államig'!J46+'32._Óvoda_államig'!J46+'33._TMKK_államig'!J46+'34._Rendelő_államig'!J46</f>
        <v>0</v>
      </c>
      <c r="K46" s="371">
        <f>'29._Hivatal_államig'!K46+'30._TIK_államig'!K46+'31._Humán_államig'!K46+'32._Óvoda_államig'!K46+'33._TMKK_államig'!K46+'34._Rendelő_államig'!K46</f>
        <v>0</v>
      </c>
      <c r="L46" s="371">
        <f>'29._Hivatal_államig'!L46+'30._TIK_államig'!L46+'31._Humán_államig'!L46+'32._Óvoda_államig'!L46+'33._TMKK_államig'!L46+'34._Rendelő_államig'!L46</f>
        <v>0</v>
      </c>
    </row>
    <row r="47" spans="1:12" s="54" customFormat="1" ht="12.2" customHeight="1" thickBot="1" x14ac:dyDescent="0.25">
      <c r="A47" s="57" t="s">
        <v>178</v>
      </c>
      <c r="B47" s="60" t="s">
        <v>179</v>
      </c>
      <c r="C47" s="1213">
        <f>'29._Hivatal_államig'!C47+'30._TIK_államig'!C47+'31._Humán_államig'!C47+'32._Óvoda_államig'!C47+'33._TMKK_államig'!C47+'34._Rendelő_államig'!C47</f>
        <v>6051164</v>
      </c>
      <c r="D47" s="280">
        <f>'29._Hivatal_államig'!D47+'30._TIK_államig'!D47+'31._Humán_államig'!D47+'32._Óvoda_államig'!D47+'33._TMKK_államig'!D47+'34._Rendelő_államig'!D47</f>
        <v>9051164</v>
      </c>
      <c r="E47" s="713">
        <f>'29._Hivatal_államig'!E47+'30._TIK_államig'!E47+'31._Humán_államig'!E47+'32._Óvoda_államig'!E47+'33._TMKK_államig'!E47+'34._Rendelő_államig'!E47</f>
        <v>9051164</v>
      </c>
      <c r="F47" s="713">
        <f>'29._Hivatal_államig'!F47+'30._TIK_államig'!F47+'31._Humán_államig'!F47+'32._Óvoda_államig'!F47+'33._TMKK_államig'!F47+'34._Rendelő_államig'!F47</f>
        <v>9051164</v>
      </c>
      <c r="G47" s="713">
        <f>'29._Hivatal_államig'!G47+'30._TIK_államig'!G47+'31._Humán_államig'!G47+'32._Óvoda_államig'!G47+'33._TMKK_államig'!G47+'34._Rendelő_államig'!G47</f>
        <v>9051164</v>
      </c>
      <c r="H47" s="675">
        <f t="shared" si="1"/>
        <v>0</v>
      </c>
      <c r="I47" s="1466">
        <f>'29._Hivatal_államig'!I47+'30._TIK_államig'!I47+'31._Humán_államig'!I47+'32._Óvoda_államig'!I47+'33._TMKK_államig'!I47+'34._Rendelő_államig'!I47</f>
        <v>0</v>
      </c>
      <c r="J47" s="373">
        <f>'29._Hivatal_államig'!J47+'30._TIK_államig'!J47+'31._Humán_államig'!J47+'32._Óvoda_államig'!J47+'33._TMKK_államig'!J47+'34._Rendelő_államig'!J47</f>
        <v>0</v>
      </c>
      <c r="K47" s="373">
        <f>'29._Hivatal_államig'!K47+'30._TIK_államig'!K47+'31._Humán_államig'!K47+'32._Óvoda_államig'!K47+'33._TMKK_államig'!K47+'34._Rendelő_államig'!K47</f>
        <v>0</v>
      </c>
      <c r="L47" s="373">
        <f>'29._Hivatal_államig'!L47+'30._TIK_államig'!L47+'31._Humán_államig'!L47+'32._Óvoda_államig'!L47+'33._TMKK_államig'!L47+'34._Rendelő_államig'!L47</f>
        <v>0</v>
      </c>
    </row>
    <row r="48" spans="1:12" s="686" customFormat="1" ht="15" customHeight="1" thickBot="1" x14ac:dyDescent="0.2">
      <c r="A48" s="61" t="s">
        <v>21</v>
      </c>
      <c r="B48" s="683" t="s">
        <v>174</v>
      </c>
      <c r="C48" s="133">
        <f>+C42+C43</f>
        <v>607901317</v>
      </c>
      <c r="D48" s="132">
        <f t="shared" ref="D48:K48" si="11">+D42+D43</f>
        <v>623769683</v>
      </c>
      <c r="E48" s="718">
        <f t="shared" si="11"/>
        <v>700633611</v>
      </c>
      <c r="F48" s="718">
        <f t="shared" si="11"/>
        <v>700633611</v>
      </c>
      <c r="G48" s="718">
        <f t="shared" si="11"/>
        <v>700633611</v>
      </c>
      <c r="H48" s="684">
        <f t="shared" si="1"/>
        <v>0</v>
      </c>
      <c r="I48" s="685">
        <f t="shared" si="11"/>
        <v>0</v>
      </c>
      <c r="J48" s="685">
        <f t="shared" si="11"/>
        <v>0</v>
      </c>
      <c r="K48" s="685">
        <f t="shared" si="11"/>
        <v>0</v>
      </c>
      <c r="L48" s="685" t="e">
        <f>'29._Hivatal_államig'!L48+'30._TIK_államig'!L48+'31._Humán_államig'!L48+'32._Óvoda_államig'!L48+'33._TMKK_államig'!L48+'34._Rendelő_államig'!L48</f>
        <v>#DIV/0!</v>
      </c>
    </row>
    <row r="49" spans="1:14" s="54" customFormat="1" ht="15" customHeight="1" x14ac:dyDescent="0.2">
      <c r="A49" s="62"/>
      <c r="B49" s="63"/>
      <c r="C49" s="64"/>
      <c r="D49" s="64"/>
      <c r="E49" s="64"/>
      <c r="F49" s="64"/>
      <c r="G49" s="64"/>
      <c r="H49" s="64"/>
      <c r="N49" s="54" t="b">
        <f>H48=H69</f>
        <v>1</v>
      </c>
    </row>
    <row r="50" spans="1:14" ht="13.5" thickBot="1" x14ac:dyDescent="0.25">
      <c r="A50" s="1800" t="s">
        <v>362</v>
      </c>
      <c r="B50" s="1800"/>
      <c r="C50" s="1800"/>
      <c r="D50" s="1800"/>
      <c r="E50" s="1800"/>
      <c r="F50" s="1800"/>
      <c r="G50" s="1800"/>
      <c r="H50" s="1800"/>
    </row>
    <row r="51" spans="1:14" s="681" customFormat="1" ht="72.75" thickBot="1" x14ac:dyDescent="0.25">
      <c r="A51" s="771"/>
      <c r="B51" s="772" t="s">
        <v>38</v>
      </c>
      <c r="C51" s="21" t="str">
        <f>C7</f>
        <v>2023. évi eredeti előirányzat
2/2023. (II.14.)</v>
      </c>
      <c r="D51" s="238" t="str">
        <f t="shared" ref="D51:L51" si="12">D7</f>
        <v>Módosított előirányzat a 14/2023.  (VI.29.)  rendelet szerint</v>
      </c>
      <c r="E51" s="21" t="str">
        <f t="shared" si="12"/>
        <v>Módosított előirányzat a 18/2023. (IX.26.)  rendelet szerint</v>
      </c>
      <c r="F51" s="21" t="str">
        <f t="shared" si="12"/>
        <v>Módosított előirányzat a 23/2023. (XII.14.)  rendelet szerint</v>
      </c>
      <c r="G51" s="21" t="str">
        <f t="shared" si="12"/>
        <v>Módosított előirányzat a …../2024. (II…..)  rendelet szerint</v>
      </c>
      <c r="H51" s="34" t="str">
        <f t="shared" si="12"/>
        <v>Változás a 23/2023. (XII.14) rendelethez képest</v>
      </c>
      <c r="I51" s="238" t="str">
        <f t="shared" si="12"/>
        <v>2023. évi teljesítés              2023.06.30-ig</v>
      </c>
      <c r="J51" s="21" t="str">
        <f t="shared" si="12"/>
        <v>2023. évi teljesítés              2023.09.30-ig</v>
      </c>
      <c r="K51" s="21" t="str">
        <f t="shared" si="12"/>
        <v>2023. évi teljesítés              2023.12.31-ig</v>
      </c>
      <c r="L51" s="21" t="str">
        <f t="shared" si="12"/>
        <v>Teljesítés %-a</v>
      </c>
    </row>
    <row r="52" spans="1:14" s="33" customFormat="1" ht="12.2" customHeight="1" thickBot="1" x14ac:dyDescent="0.25">
      <c r="A52" s="55" t="s">
        <v>12</v>
      </c>
      <c r="B52" s="56" t="s">
        <v>547</v>
      </c>
      <c r="C52" s="87">
        <f>+C53+C55+C56+C57+C58</f>
        <v>601850153</v>
      </c>
      <c r="D52" s="125">
        <f t="shared" ref="D52:K52" si="13">+D53+D55+D56+D57+D58</f>
        <v>614718519</v>
      </c>
      <c r="E52" s="708">
        <f t="shared" si="13"/>
        <v>691582447</v>
      </c>
      <c r="F52" s="708">
        <f t="shared" si="13"/>
        <v>691582447</v>
      </c>
      <c r="G52" s="708">
        <f t="shared" si="13"/>
        <v>691582447</v>
      </c>
      <c r="H52" s="50">
        <f t="shared" ref="H52:H71" si="14">+G52-F52</f>
        <v>0</v>
      </c>
      <c r="I52" s="249" t="e">
        <f>+I53+I55+I56+I57+I58</f>
        <v>#REF!</v>
      </c>
      <c r="J52" s="50" t="e">
        <f t="shared" si="13"/>
        <v>#REF!</v>
      </c>
      <c r="K52" s="50" t="e">
        <f t="shared" si="13"/>
        <v>#REF!</v>
      </c>
      <c r="L52" s="50" t="e">
        <f>'29._Hivatal_államig'!L53+'30._TIK_államig'!L53+'31._Humán_államig'!L53+'32._Óvoda_államig'!L53+'33._TMKK_államig'!L53+'34._Rendelő_államig'!L53</f>
        <v>#DIV/0!</v>
      </c>
    </row>
    <row r="53" spans="1:14" ht="12.2" customHeight="1" x14ac:dyDescent="0.2">
      <c r="A53" s="1216" t="s">
        <v>91</v>
      </c>
      <c r="B53" s="17" t="s">
        <v>68</v>
      </c>
      <c r="C53" s="119">
        <f>'29._Hivatal_államig'!C54+'30._TIK_államig'!C54+'31._Humán_államig'!C54+'32._Óvoda_államig'!C54+'33._TMKK_államig'!C54+'34._Rendelő_államig'!C54</f>
        <v>391438179</v>
      </c>
      <c r="D53" s="271">
        <f>'29._Hivatal_államig'!D54+'30._TIK_államig'!D54+'31._Humán_államig'!D54+'32._Óvoda_államig'!D54+'33._TMKK_államig'!D54+'34._Rendelő_államig'!D54</f>
        <v>395165979</v>
      </c>
      <c r="E53" s="712">
        <f>'29._Hivatal_államig'!E54+'30._TIK_államig'!E54+'31._Humán_államig'!E54+'32._Óvoda_államig'!E54+'33._TMKK_államig'!E54+'34._Rendelő_államig'!E54</f>
        <v>460247407</v>
      </c>
      <c r="F53" s="712">
        <f>'29._Hivatal_államig'!F54+'30._TIK_államig'!F54+'31._Humán_államig'!F54+'32._Óvoda_államig'!F54+'33._TMKK_államig'!F54+'34._Rendelő_államig'!F54</f>
        <v>460247407</v>
      </c>
      <c r="G53" s="712">
        <f>'29._Hivatal_államig'!G54+'30._TIK_államig'!G54+'31._Humán_államig'!G54+'32._Óvoda_államig'!G54+'33._TMKK_államig'!G54+'34._Rendelő_államig'!G54</f>
        <v>461043870</v>
      </c>
      <c r="H53" s="35">
        <f t="shared" si="14"/>
        <v>796463</v>
      </c>
      <c r="I53" s="253">
        <f>'29._Hivatal_államig'!I54+'30._TIK_államig'!I54+'31._Humán_államig'!I54+'32._Óvoda_államig'!I54+'33._TMKK_államig'!I54+'34._Rendelő_államig'!I54</f>
        <v>0</v>
      </c>
      <c r="J53" s="35">
        <f>'29._Hivatal_államig'!J54+'30._TIK_államig'!J54+'31._Humán_államig'!J54+'32._Óvoda_államig'!J54+'33._TMKK_államig'!J54+'34._Rendelő_államig'!J54</f>
        <v>0</v>
      </c>
      <c r="K53" s="35">
        <f>'29._Hivatal_államig'!K54+'30._TIK_államig'!K54+'31._Humán_államig'!K54+'32._Óvoda_államig'!K54+'33._TMKK_államig'!K54+'34._Rendelő_államig'!K54</f>
        <v>0</v>
      </c>
      <c r="L53" s="35">
        <f>'29._Hivatal_államig'!L54+'30._TIK_államig'!L54+'31._Humán_államig'!L54+'32._Óvoda_államig'!L54+'33._TMKK_államig'!L54+'34._Rendelő_államig'!L54</f>
        <v>0</v>
      </c>
    </row>
    <row r="54" spans="1:14" ht="12.2" customHeight="1" x14ac:dyDescent="0.2">
      <c r="A54" s="1216" t="s">
        <v>305</v>
      </c>
      <c r="B54" s="418" t="s">
        <v>270</v>
      </c>
      <c r="C54" s="119">
        <f>'29._Hivatal_államig'!C55+'30._TIK_államig'!C55+'31._Humán_államig'!C55+'32._Óvoda_államig'!C55+'33._TMKK_államig'!C55+'34._Rendelő_államig'!C55</f>
        <v>3000000</v>
      </c>
      <c r="D54" s="271">
        <f>'29._Hivatal_államig'!D55+'30._TIK_államig'!D55+'31._Humán_államig'!D55+'32._Óvoda_államig'!D55+'33._TMKK_államig'!D55+'34._Rendelő_államig'!D55</f>
        <v>3227800</v>
      </c>
      <c r="E54" s="712">
        <f>'29._Hivatal_államig'!E55+'30._TIK_államig'!E55+'31._Humán_államig'!E55+'32._Óvoda_államig'!E55+'33._TMKK_államig'!E55+'34._Rendelő_államig'!E55</f>
        <v>19977800</v>
      </c>
      <c r="F54" s="712">
        <f>'29._Hivatal_államig'!F55+'30._TIK_államig'!F55+'31._Humán_államig'!F55+'32._Óvoda_államig'!F55+'33._TMKK_államig'!F55+'34._Rendelő_államig'!F55</f>
        <v>19977800</v>
      </c>
      <c r="G54" s="712">
        <f>'29._Hivatal_államig'!G55+'30._TIK_államig'!G55+'31._Humán_államig'!G55+'32._Óvoda_államig'!G55+'33._TMKK_államig'!G55+'34._Rendelő_államig'!G55</f>
        <v>18779945</v>
      </c>
      <c r="H54" s="35">
        <f t="shared" si="14"/>
        <v>-1197855</v>
      </c>
      <c r="I54" s="253">
        <f>'29._Hivatal_államig'!I55+'30._TIK_államig'!I55+'31._Humán_államig'!I55+'32._Óvoda_államig'!I55+'33._TMKK_államig'!I55+'34._Rendelő_államig'!I55</f>
        <v>0</v>
      </c>
      <c r="J54" s="35">
        <f>'29._Hivatal_államig'!J55+'30._TIK_államig'!J55+'31._Humán_államig'!J55+'32._Óvoda_államig'!J55+'33._TMKK_államig'!J55+'34._Rendelő_államig'!J55</f>
        <v>0</v>
      </c>
      <c r="K54" s="35">
        <f>'29._Hivatal_államig'!K55+'30._TIK_államig'!K55+'31._Humán_államig'!K55+'32._Óvoda_államig'!K55+'33._TMKK_államig'!K55+'34._Rendelő_államig'!K55</f>
        <v>0</v>
      </c>
      <c r="L54" s="35">
        <f>'29._Hivatal_államig'!L55+'30._TIK_államig'!L55+'31._Humán_államig'!L55+'32._Óvoda_államig'!L55+'33._TMKK_államig'!L55+'34._Rendelő_államig'!L55</f>
        <v>0</v>
      </c>
    </row>
    <row r="55" spans="1:14" ht="12.2" customHeight="1" x14ac:dyDescent="0.2">
      <c r="A55" s="1216" t="s">
        <v>92</v>
      </c>
      <c r="B55" s="415" t="s">
        <v>87</v>
      </c>
      <c r="C55" s="422">
        <f>'29._Hivatal_államig'!C56+'30._TIK_államig'!C56+'31._Humán_államig'!C56+'32._Óvoda_államig'!C56+'33._TMKK_államig'!C56+'34._Rendelő_államig'!C56</f>
        <v>61678365</v>
      </c>
      <c r="D55" s="409">
        <f>'29._Hivatal_államig'!D56+'30._TIK_államig'!D56+'31._Humán_államig'!D56+'32._Óvoda_államig'!D56+'33._TMKK_államig'!D56+'34._Rendelő_államig'!D56</f>
        <v>62658365</v>
      </c>
      <c r="E55" s="103">
        <f>'29._Hivatal_államig'!E56+'30._TIK_államig'!E56+'31._Humán_államig'!E56+'32._Óvoda_államig'!E56+'33._TMKK_államig'!E56+'34._Rendelő_államig'!E56</f>
        <v>71975865</v>
      </c>
      <c r="F55" s="103">
        <f>'29._Hivatal_államig'!F56+'30._TIK_államig'!F56+'31._Humán_államig'!F56+'32._Óvoda_államig'!F56+'33._TMKK_államig'!F56+'34._Rendelő_államig'!F56</f>
        <v>71975865</v>
      </c>
      <c r="G55" s="103">
        <f>'29._Hivatal_államig'!G56+'30._TIK_államig'!G56+'31._Humán_államig'!G56+'32._Óvoda_államig'!G56+'33._TMKK_államig'!G56+'34._Rendelő_államig'!G56</f>
        <v>71179402</v>
      </c>
      <c r="H55" s="410">
        <f t="shared" si="14"/>
        <v>-796463</v>
      </c>
      <c r="I55" s="635">
        <f>'29._Hivatal_államig'!I56+'30._TIK_államig'!I56+'31._Humán_államig'!I56+'32._Óvoda_államig'!I56+'33._TMKK_államig'!I56+'34._Rendelő_államig'!I56</f>
        <v>0</v>
      </c>
      <c r="J55" s="36">
        <f>'29._Hivatal_államig'!J56+'30._TIK_államig'!J56+'31._Humán_államig'!J56+'32._Óvoda_államig'!J56+'33._TMKK_államig'!J56+'34._Rendelő_államig'!J56</f>
        <v>0</v>
      </c>
      <c r="K55" s="36">
        <f>'29._Hivatal_államig'!K56+'30._TIK_államig'!K56+'31._Humán_államig'!K56+'32._Óvoda_államig'!K56+'33._TMKK_államig'!K56+'34._Rendelő_államig'!K56</f>
        <v>0</v>
      </c>
      <c r="L55" s="36">
        <f>'29._Hivatal_államig'!L56+'30._TIK_államig'!L56+'31._Humán_államig'!L56+'32._Óvoda_államig'!L56+'33._TMKK_államig'!L56+'34._Rendelő_államig'!L56</f>
        <v>0</v>
      </c>
    </row>
    <row r="56" spans="1:14" ht="12.2" customHeight="1" x14ac:dyDescent="0.2">
      <c r="A56" s="1216" t="s">
        <v>93</v>
      </c>
      <c r="B56" s="415" t="s">
        <v>69</v>
      </c>
      <c r="C56" s="422">
        <f>'29._Hivatal_államig'!C57+'30._TIK_államig'!C57+'31._Humán_államig'!C57+'32._Óvoda_államig'!C57+'33._TMKK_államig'!C57+'34._Rendelő_államig'!C57</f>
        <v>146447629</v>
      </c>
      <c r="D56" s="409">
        <f>'29._Hivatal_államig'!D57+'30._TIK_államig'!D57+'31._Humán_államig'!D57+'32._Óvoda_államig'!D57+'33._TMKK_államig'!D57+'34._Rendelő_államig'!D57</f>
        <v>154608195</v>
      </c>
      <c r="E56" s="103">
        <f>'29._Hivatal_államig'!E57+'30._TIK_államig'!E57+'31._Humán_államig'!E57+'32._Óvoda_államig'!E57+'33._TMKK_államig'!E57+'34._Rendelő_államig'!E57</f>
        <v>157073195</v>
      </c>
      <c r="F56" s="103">
        <f>'29._Hivatal_államig'!F57+'30._TIK_államig'!F57+'31._Humán_államig'!F57+'32._Óvoda_államig'!F57+'33._TMKK_államig'!F57+'34._Rendelő_államig'!F57</f>
        <v>157073195</v>
      </c>
      <c r="G56" s="103">
        <f>'29._Hivatal_államig'!G57+'30._TIK_államig'!G57+'31._Humán_államig'!G57+'32._Óvoda_államig'!G57+'33._TMKK_államig'!G57+'34._Rendelő_államig'!G57</f>
        <v>157073195</v>
      </c>
      <c r="H56" s="410">
        <f t="shared" si="14"/>
        <v>0</v>
      </c>
      <c r="I56" s="635">
        <f>'29._Hivatal_államig'!I57+'30._TIK_államig'!I57+'31._Humán_államig'!I57+'32._Óvoda_államig'!I57+'33._TMKK_államig'!I57+'34._Rendelő_államig'!I57</f>
        <v>0</v>
      </c>
      <c r="J56" s="36">
        <f>'29._Hivatal_államig'!J57+'30._TIK_államig'!J57+'31._Humán_államig'!J57+'32._Óvoda_államig'!J57+'33._TMKK_államig'!J57+'34._Rendelő_államig'!J57</f>
        <v>0</v>
      </c>
      <c r="K56" s="36">
        <f>'29._Hivatal_államig'!K57+'30._TIK_államig'!K57+'31._Humán_államig'!K57+'32._Óvoda_államig'!K57+'33._TMKK_államig'!K57+'34._Rendelő_államig'!K57</f>
        <v>0</v>
      </c>
      <c r="L56" s="36">
        <f>'29._Hivatal_államig'!L57+'30._TIK_államig'!L57+'31._Humán_államig'!L57+'32._Óvoda_államig'!L57+'33._TMKK_államig'!L57+'34._Rendelő_államig'!L57</f>
        <v>0</v>
      </c>
    </row>
    <row r="57" spans="1:14" ht="12.2" customHeight="1" x14ac:dyDescent="0.2">
      <c r="A57" s="1216" t="s">
        <v>90</v>
      </c>
      <c r="B57" s="415" t="s">
        <v>80</v>
      </c>
      <c r="C57" s="422">
        <f>'29._Hivatal_államig'!C58+'30._TIK_államig'!C58+'31._Humán_államig'!C58+'32._Óvoda_államig'!C58+'33._TMKK_államig'!C58+'34._Rendelő_államig'!C58</f>
        <v>0</v>
      </c>
      <c r="D57" s="409">
        <f>'29._Hivatal_államig'!D58+'30._TIK_államig'!D58+'31._Humán_államig'!D58+'32._Óvoda_államig'!D58+'33._TMKK_államig'!D58+'34._Rendelő_államig'!D58</f>
        <v>0</v>
      </c>
      <c r="E57" s="103">
        <f>'29._Hivatal_államig'!E58+'30._TIK_államig'!E58+'31._Humán_államig'!E58+'32._Óvoda_államig'!E58+'33._TMKK_államig'!E58+'34._Rendelő_államig'!E58</f>
        <v>0</v>
      </c>
      <c r="F57" s="103">
        <f>'29._Hivatal_államig'!F58+'30._TIK_államig'!F58+'31._Humán_államig'!F58+'32._Óvoda_államig'!F58+'33._TMKK_államig'!F58+'34._Rendelő_államig'!F58</f>
        <v>0</v>
      </c>
      <c r="G57" s="103">
        <f>'29._Hivatal_államig'!G58+'30._TIK_államig'!G58+'31._Humán_államig'!G58+'32._Óvoda_államig'!G58+'33._TMKK_államig'!G58+'34._Rendelő_államig'!G58</f>
        <v>0</v>
      </c>
      <c r="H57" s="410">
        <f t="shared" si="14"/>
        <v>0</v>
      </c>
      <c r="I57" s="635">
        <f>'29._Hivatal_államig'!I58+'30._TIK_államig'!I58+'31._Humán_államig'!I58+'32._Óvoda_államig'!I58+'33._TMKK_államig'!I58+'34._Rendelő_államig'!I58</f>
        <v>0</v>
      </c>
      <c r="J57" s="36">
        <f>'29._Hivatal_államig'!J58+'30._TIK_államig'!J58+'31._Humán_államig'!J58+'32._Óvoda_államig'!J58+'33._TMKK_államig'!J58+'34._Rendelő_államig'!J58</f>
        <v>0</v>
      </c>
      <c r="K57" s="36">
        <f>'29._Hivatal_államig'!K58+'30._TIK_államig'!K58+'31._Humán_államig'!K58+'32._Óvoda_államig'!K58+'33._TMKK_államig'!K58+'34._Rendelő_államig'!K58</f>
        <v>0</v>
      </c>
      <c r="L57" s="36" t="e">
        <f>'29._Hivatal_államig'!L58+'30._TIK_államig'!L58+'31._Humán_államig'!L58+'32._Óvoda_államig'!L58+'33._TMKK_államig'!L58+'34._Rendelő_államig'!L58</f>
        <v>#DIV/0!</v>
      </c>
    </row>
    <row r="58" spans="1:14" ht="12.2" customHeight="1" x14ac:dyDescent="0.2">
      <c r="A58" s="1216" t="s">
        <v>147</v>
      </c>
      <c r="B58" s="415" t="s">
        <v>88</v>
      </c>
      <c r="C58" s="422">
        <f>+C59+C60</f>
        <v>2285980</v>
      </c>
      <c r="D58" s="409">
        <f t="shared" ref="D58:K58" si="15">+D59+D60</f>
        <v>2285980</v>
      </c>
      <c r="E58" s="103">
        <f t="shared" si="15"/>
        <v>2285980</v>
      </c>
      <c r="F58" s="103">
        <f t="shared" si="15"/>
        <v>2285980</v>
      </c>
      <c r="G58" s="103">
        <f t="shared" si="15"/>
        <v>2285980</v>
      </c>
      <c r="H58" s="410">
        <f t="shared" si="14"/>
        <v>0</v>
      </c>
      <c r="I58" s="635" t="e">
        <f t="shared" si="15"/>
        <v>#REF!</v>
      </c>
      <c r="J58" s="36" t="e">
        <f t="shared" si="15"/>
        <v>#REF!</v>
      </c>
      <c r="K58" s="36" t="e">
        <f t="shared" si="15"/>
        <v>#REF!</v>
      </c>
      <c r="L58" s="36">
        <f>'29._Hivatal_államig'!L59+'30._TIK_államig'!L59+'31._Humán_államig'!L59+'32._Óvoda_államig'!L59+'33._TMKK_államig'!L59+'34._Rendelő_államig'!L59</f>
        <v>0</v>
      </c>
    </row>
    <row r="59" spans="1:14" ht="12.2" customHeight="1" x14ac:dyDescent="0.2">
      <c r="A59" s="1216" t="s">
        <v>306</v>
      </c>
      <c r="B59" s="648" t="s">
        <v>235</v>
      </c>
      <c r="C59" s="422">
        <f>'29._Hivatal_államig'!C60+'30._TIK_államig'!C60+'31._Humán_államig'!C60+'32._Óvoda_államig'!C60+'33._TMKK_államig'!C60+'34._Rendelő_államig'!C60</f>
        <v>2285980</v>
      </c>
      <c r="D59" s="409">
        <f>'29._Hivatal_államig'!D60+'30._TIK_államig'!D60+'31._Humán_államig'!D60+'32._Óvoda_államig'!D60+'33._TMKK_államig'!D60+'34._Rendelő_államig'!D60</f>
        <v>2285980</v>
      </c>
      <c r="E59" s="103">
        <f>'29._Hivatal_államig'!E60+'30._TIK_államig'!E60+'31._Humán_államig'!E60+'32._Óvoda_államig'!E60+'33._TMKK_államig'!E60+'34._Rendelő_államig'!E60</f>
        <v>2285980</v>
      </c>
      <c r="F59" s="103">
        <f>'29._Hivatal_államig'!F60+'30._TIK_államig'!F60+'31._Humán_államig'!F60+'32._Óvoda_államig'!F60+'33._TMKK_államig'!F60+'34._Rendelő_államig'!F60</f>
        <v>2285980</v>
      </c>
      <c r="G59" s="103">
        <f>'29._Hivatal_államig'!G60+'30._TIK_államig'!G60+'31._Humán_államig'!G60+'32._Óvoda_államig'!G60+'33._TMKK_államig'!G60+'34._Rendelő_államig'!G60</f>
        <v>2285980</v>
      </c>
      <c r="H59" s="410">
        <f t="shared" si="14"/>
        <v>0</v>
      </c>
      <c r="I59" s="635">
        <f>'29._Hivatal_államig'!I60+'30._TIK_államig'!I60+'31._Humán_államig'!I60+'32._Óvoda_államig'!I60+'33._TMKK_államig'!I60+'34._Rendelő_államig'!I60</f>
        <v>0</v>
      </c>
      <c r="J59" s="36">
        <f>'29._Hivatal_államig'!J60+'30._TIK_államig'!J60+'31._Humán_államig'!J60+'32._Óvoda_államig'!J60+'33._TMKK_államig'!J60+'34._Rendelő_államig'!J60</f>
        <v>0</v>
      </c>
      <c r="K59" s="36">
        <f>'29._Hivatal_államig'!K60+'30._TIK_államig'!K60+'31._Humán_államig'!K60+'32._Óvoda_államig'!K60+'33._TMKK_államig'!K60+'34._Rendelő_államig'!K60</f>
        <v>0</v>
      </c>
      <c r="L59" s="36">
        <f>'29._Hivatal_államig'!L60+'30._TIK_államig'!L60+'31._Humán_államig'!L60+'32._Óvoda_államig'!L60+'33._TMKK_államig'!L60+'34._Rendelő_államig'!L60</f>
        <v>0</v>
      </c>
    </row>
    <row r="60" spans="1:14" ht="12.2" customHeight="1" thickBot="1" x14ac:dyDescent="0.25">
      <c r="A60" s="82" t="s">
        <v>307</v>
      </c>
      <c r="B60" s="83" t="s">
        <v>234</v>
      </c>
      <c r="C60" s="90">
        <f>'29._Hivatal_államig'!C61+'30._TIK_államig'!C61+'31._Humán_államig'!C61+'32._Óvoda_államig'!C61+'33._TMKK_államig'!C61+'34._Rendelő_államig'!C61</f>
        <v>0</v>
      </c>
      <c r="D60" s="272">
        <f>'29._Hivatal_államig'!D61+'30._TIK_államig'!D61+'31._Humán_államig'!D61+'32._Óvoda_államig'!D61+'33._TMKK_államig'!D61+'34._Rendelő_államig'!D61</f>
        <v>0</v>
      </c>
      <c r="E60" s="719">
        <f>'29._Hivatal_államig'!E61+'30._TIK_államig'!E61+'31._Humán_államig'!E61+'32._Óvoda_államig'!E61+'33._TMKK_államig'!E61+'34._Rendelő_államig'!E61</f>
        <v>0</v>
      </c>
      <c r="F60" s="719">
        <f>'29._Hivatal_államig'!F61+'30._TIK_államig'!F61+'31._Humán_államig'!F61+'32._Óvoda_államig'!F61+'33._TMKK_államig'!F61+'34._Rendelő_államig'!F61</f>
        <v>0</v>
      </c>
      <c r="G60" s="719">
        <f>'29._Hivatal_államig'!G61+'30._TIK_államig'!G61+'31._Humán_államig'!G61+'32._Óvoda_államig'!G61+'33._TMKK_államig'!G61+'34._Rendelő_államig'!G61</f>
        <v>0</v>
      </c>
      <c r="H60" s="59">
        <f t="shared" si="14"/>
        <v>0</v>
      </c>
      <c r="I60" s="255" t="e">
        <f>'29._Hivatal_államig'!I61+'30._TIK_államig'!I61+'31._Humán_államig'!I61+'32._Óvoda_államig'!I61+'33._TMKK_államig'!I61+'34._Rendelő_államig'!I61</f>
        <v>#REF!</v>
      </c>
      <c r="J60" s="59" t="e">
        <f>'29._Hivatal_államig'!J61+'30._TIK_államig'!J61+'31._Humán_államig'!J61+'32._Óvoda_államig'!J61+'33._TMKK_államig'!J61+'34._Rendelő_államig'!J61</f>
        <v>#REF!</v>
      </c>
      <c r="K60" s="59" t="e">
        <f>'29._Hivatal_államig'!K61+'30._TIK_államig'!K61+'31._Humán_államig'!K61+'32._Óvoda_államig'!K61+'33._TMKK_államig'!K61+'34._Rendelő_államig'!K61</f>
        <v>#REF!</v>
      </c>
      <c r="L60" s="59" t="e">
        <f>'29._Hivatal_államig'!L61+'30._TIK_államig'!L61+'31._Humán_államig'!L61+'32._Óvoda_államig'!L61+'33._TMKK_államig'!L61+'34._Rendelő_államig'!L61</f>
        <v>#REF!</v>
      </c>
    </row>
    <row r="61" spans="1:14" ht="12.2" customHeight="1" thickBot="1" x14ac:dyDescent="0.25">
      <c r="A61" s="55" t="s">
        <v>13</v>
      </c>
      <c r="B61" s="56" t="s">
        <v>548</v>
      </c>
      <c r="C61" s="87">
        <f>+C62+C64+C66</f>
        <v>6051164</v>
      </c>
      <c r="D61" s="125">
        <f t="shared" ref="D61:K61" si="16">+D62+D64+D66</f>
        <v>9051164</v>
      </c>
      <c r="E61" s="708">
        <f t="shared" si="16"/>
        <v>9051164</v>
      </c>
      <c r="F61" s="708">
        <f t="shared" si="16"/>
        <v>9051164</v>
      </c>
      <c r="G61" s="708">
        <f t="shared" si="16"/>
        <v>9051164</v>
      </c>
      <c r="H61" s="50">
        <f t="shared" si="14"/>
        <v>0</v>
      </c>
      <c r="I61" s="249">
        <f>+I62+I64+I66</f>
        <v>0</v>
      </c>
      <c r="J61" s="50">
        <f t="shared" si="16"/>
        <v>0</v>
      </c>
      <c r="K61" s="50">
        <f t="shared" si="16"/>
        <v>0</v>
      </c>
      <c r="L61" s="50" t="e">
        <f>'29._Hivatal_államig'!L62+'30._TIK_államig'!L62+'31._Humán_államig'!L62+'32._Óvoda_államig'!L62+'33._TMKK_államig'!L62+'34._Rendelő_államig'!L62</f>
        <v>#DIV/0!</v>
      </c>
    </row>
    <row r="62" spans="1:14" s="33" customFormat="1" ht="12.2" customHeight="1" x14ac:dyDescent="0.2">
      <c r="A62" s="1216" t="s">
        <v>94</v>
      </c>
      <c r="B62" s="17" t="s">
        <v>119</v>
      </c>
      <c r="C62" s="119">
        <f>'29._Hivatal_államig'!C63+'30._TIK_államig'!C63+'31._Humán_államig'!C63+'32._Óvoda_államig'!C63+'33._TMKK_államig'!C63+'34._Rendelő_államig'!C63</f>
        <v>6051164</v>
      </c>
      <c r="D62" s="271">
        <f>'29._Hivatal_államig'!D63+'30._TIK_államig'!D63+'31._Humán_államig'!D63+'32._Óvoda_államig'!D63+'33._TMKK_államig'!D63+'34._Rendelő_államig'!D63</f>
        <v>9051164</v>
      </c>
      <c r="E62" s="271">
        <f>'29._Hivatal_államig'!E63+'30._TIK_államig'!E63+'31._Humán_államig'!E63+'32._Óvoda_államig'!E63+'33._TMKK_államig'!E63+'34._Rendelő_államig'!E63</f>
        <v>9051164</v>
      </c>
      <c r="F62" s="271">
        <f>'29._Hivatal_államig'!F63+'30._TIK_államig'!F63+'31._Humán_államig'!F63+'32._Óvoda_államig'!F63+'33._TMKK_államig'!F63+'34._Rendelő_államig'!F63</f>
        <v>9051164</v>
      </c>
      <c r="G62" s="712">
        <f>'29._Hivatal_államig'!G63+'30._TIK_államig'!G63+'31._Humán_államig'!G63+'32._Óvoda_államig'!G63+'33._TMKK_államig'!G63+'34._Rendelő_államig'!G63</f>
        <v>9051164</v>
      </c>
      <c r="H62" s="35">
        <f t="shared" si="14"/>
        <v>0</v>
      </c>
      <c r="I62" s="253">
        <f t="shared" ref="I62:K62" si="17">I63</f>
        <v>0</v>
      </c>
      <c r="J62" s="35">
        <f t="shared" si="17"/>
        <v>0</v>
      </c>
      <c r="K62" s="35">
        <f t="shared" si="17"/>
        <v>0</v>
      </c>
      <c r="L62" s="35">
        <f>'29._Hivatal_államig'!L63+'30._TIK_államig'!L63+'31._Humán_államig'!L63+'32._Óvoda_államig'!L63+'33._TMKK_államig'!L63+'34._Rendelő_államig'!L63</f>
        <v>0</v>
      </c>
    </row>
    <row r="63" spans="1:14" s="33" customFormat="1" ht="12.2" customHeight="1" x14ac:dyDescent="0.2">
      <c r="A63" s="1216" t="s">
        <v>316</v>
      </c>
      <c r="B63" s="649" t="s">
        <v>236</v>
      </c>
      <c r="C63" s="119">
        <f>'29._Hivatal_államig'!C64+'30._TIK_államig'!C64+'31._Humán_államig'!C64+'32._Óvoda_államig'!C64+'33._TMKK_államig'!C64+'34._Rendelő_államig'!C64</f>
        <v>0</v>
      </c>
      <c r="D63" s="271">
        <f>'29._Hivatal_államig'!D64+'30._TIK_államig'!D64+'31._Humán_államig'!D64+'32._Óvoda_államig'!D64+'33._TMKK_államig'!D64+'34._Rendelő_államig'!D64</f>
        <v>0</v>
      </c>
      <c r="E63" s="712">
        <f>'29._Hivatal_államig'!E64+'30._TIK_államig'!E64+'31._Humán_államig'!E64+'32._Óvoda_államig'!E64+'33._TMKK_államig'!E64+'34._Rendelő_államig'!E64</f>
        <v>0</v>
      </c>
      <c r="F63" s="712">
        <f>'29._Hivatal_államig'!F64+'30._TIK_államig'!F64+'31._Humán_államig'!F64+'32._Óvoda_államig'!F64+'33._TMKK_államig'!F64+'34._Rendelő_államig'!F64</f>
        <v>0</v>
      </c>
      <c r="G63" s="712">
        <f>'29._Hivatal_államig'!G64+'30._TIK_államig'!G64+'31._Humán_államig'!G64+'32._Óvoda_államig'!G64+'33._TMKK_államig'!G64+'34._Rendelő_államig'!G64</f>
        <v>0</v>
      </c>
      <c r="H63" s="35">
        <f t="shared" si="14"/>
        <v>0</v>
      </c>
      <c r="I63" s="253">
        <f>'29._Hivatal_államig'!I64+'30._TIK_államig'!I64+'31._Humán_államig'!I64+'32._Óvoda_államig'!I64+'33._TMKK_államig'!I64+'34._Rendelő_államig'!I64</f>
        <v>0</v>
      </c>
      <c r="J63" s="35">
        <f>'29._Hivatal_államig'!J64+'30._TIK_államig'!J64+'31._Humán_államig'!J64+'32._Óvoda_államig'!J64+'33._TMKK_államig'!J64+'34._Rendelő_államig'!J64</f>
        <v>0</v>
      </c>
      <c r="K63" s="35">
        <f>'29._Hivatal_államig'!K64+'30._TIK_államig'!K64+'31._Humán_államig'!K64+'32._Óvoda_államig'!K64+'33._TMKK_államig'!K64+'34._Rendelő_államig'!K64</f>
        <v>0</v>
      </c>
      <c r="L63" s="35" t="e">
        <f>'29._Hivatal_államig'!L64+'30._TIK_államig'!L64+'31._Humán_államig'!L64+'32._Óvoda_államig'!L64+'33._TMKK_államig'!L64+'34._Rendelő_államig'!L64</f>
        <v>#DIV/0!</v>
      </c>
    </row>
    <row r="64" spans="1:14" ht="12.2" customHeight="1" x14ac:dyDescent="0.2">
      <c r="A64" s="1216" t="s">
        <v>95</v>
      </c>
      <c r="B64" s="415" t="s">
        <v>2</v>
      </c>
      <c r="C64" s="422">
        <f>C65</f>
        <v>0</v>
      </c>
      <c r="D64" s="409">
        <f t="shared" ref="D64:K64" si="18">D65</f>
        <v>0</v>
      </c>
      <c r="E64" s="103">
        <f t="shared" si="18"/>
        <v>0</v>
      </c>
      <c r="F64" s="103">
        <f t="shared" si="18"/>
        <v>0</v>
      </c>
      <c r="G64" s="103">
        <f t="shared" si="18"/>
        <v>0</v>
      </c>
      <c r="H64" s="410">
        <f t="shared" si="14"/>
        <v>0</v>
      </c>
      <c r="I64" s="635">
        <f t="shared" si="18"/>
        <v>0</v>
      </c>
      <c r="J64" s="36">
        <f t="shared" si="18"/>
        <v>0</v>
      </c>
      <c r="K64" s="36">
        <f t="shared" si="18"/>
        <v>0</v>
      </c>
      <c r="L64" s="36" t="e">
        <f>'29._Hivatal_államig'!L65+'30._TIK_államig'!L65+'31._Humán_államig'!L65+'32._Óvoda_államig'!L65+'33._TMKK_államig'!L65+'34._Rendelő_államig'!L65</f>
        <v>#DIV/0!</v>
      </c>
    </row>
    <row r="65" spans="1:12" ht="12.2" customHeight="1" x14ac:dyDescent="0.2">
      <c r="A65" s="1216" t="s">
        <v>342</v>
      </c>
      <c r="B65" s="650" t="s">
        <v>237</v>
      </c>
      <c r="C65" s="422">
        <f>'29._Hivatal_államig'!C66+'30._TIK_államig'!C66+'31._Humán_államig'!C66+'32._Óvoda_államig'!C66+'33._TMKK_államig'!C66+'34._Rendelő_államig'!C66</f>
        <v>0</v>
      </c>
      <c r="D65" s="409">
        <f>'29._Hivatal_államig'!D66+'30._TIK_államig'!D66+'31._Humán_államig'!D66+'32._Óvoda_államig'!D66+'33._TMKK_államig'!D66+'34._Rendelő_államig'!D66</f>
        <v>0</v>
      </c>
      <c r="E65" s="103">
        <f>'29._Hivatal_államig'!E66+'30._TIK_államig'!E66+'31._Humán_államig'!E66+'32._Óvoda_államig'!E66+'33._TMKK_államig'!E66+'34._Rendelő_államig'!E66</f>
        <v>0</v>
      </c>
      <c r="F65" s="103">
        <f>'29._Hivatal_államig'!F66+'30._TIK_államig'!F66+'31._Humán_államig'!F66+'32._Óvoda_államig'!F66+'33._TMKK_államig'!F66+'34._Rendelő_államig'!F66</f>
        <v>0</v>
      </c>
      <c r="G65" s="103">
        <f>'29._Hivatal_államig'!G66+'30._TIK_államig'!G66+'31._Humán_államig'!G66+'32._Óvoda_államig'!G66+'33._TMKK_államig'!G66+'34._Rendelő_államig'!G66</f>
        <v>0</v>
      </c>
      <c r="H65" s="410">
        <f t="shared" si="14"/>
        <v>0</v>
      </c>
      <c r="I65" s="635">
        <f>'29._Hivatal_államig'!I66+'30._TIK_államig'!I66+'31._Humán_államig'!I66+'32._Óvoda_államig'!I66+'33._TMKK_államig'!I66+'34._Rendelő_államig'!I66</f>
        <v>0</v>
      </c>
      <c r="J65" s="36">
        <f>'29._Hivatal_államig'!J66+'30._TIK_államig'!J66+'31._Humán_államig'!J66+'32._Óvoda_államig'!J66+'33._TMKK_államig'!J66+'34._Rendelő_államig'!J66</f>
        <v>0</v>
      </c>
      <c r="K65" s="36">
        <f>'29._Hivatal_államig'!K66+'30._TIK_államig'!K66+'31._Humán_államig'!K66+'32._Óvoda_államig'!K66+'33._TMKK_államig'!K66+'34._Rendelő_államig'!K66</f>
        <v>0</v>
      </c>
      <c r="L65" s="36" t="e">
        <f>'29._Hivatal_államig'!L66+'30._TIK_államig'!L66+'31._Humán_államig'!L66+'32._Óvoda_államig'!L66+'33._TMKK_államig'!L66+'34._Rendelő_államig'!L66</f>
        <v>#DIV/0!</v>
      </c>
    </row>
    <row r="66" spans="1:12" ht="12.2" customHeight="1" x14ac:dyDescent="0.2">
      <c r="A66" s="1216" t="s">
        <v>96</v>
      </c>
      <c r="B66" s="17" t="s">
        <v>175</v>
      </c>
      <c r="C66" s="422">
        <f>+C67+C68</f>
        <v>0</v>
      </c>
      <c r="D66" s="409">
        <f t="shared" ref="D66:K66" si="19">+D67+D68</f>
        <v>0</v>
      </c>
      <c r="E66" s="103">
        <f t="shared" si="19"/>
        <v>0</v>
      </c>
      <c r="F66" s="103">
        <f t="shared" si="19"/>
        <v>0</v>
      </c>
      <c r="G66" s="103">
        <f t="shared" si="19"/>
        <v>0</v>
      </c>
      <c r="H66" s="410">
        <f t="shared" si="14"/>
        <v>0</v>
      </c>
      <c r="I66" s="635">
        <f t="shared" si="19"/>
        <v>0</v>
      </c>
      <c r="J66" s="36">
        <f t="shared" si="19"/>
        <v>0</v>
      </c>
      <c r="K66" s="36">
        <f t="shared" si="19"/>
        <v>0</v>
      </c>
      <c r="L66" s="36" t="e">
        <f>'29._Hivatal_államig'!L67+'30._TIK_államig'!L67+'31._Humán_államig'!L67+'32._Óvoda_államig'!L67+'33._TMKK_államig'!L67+'34._Rendelő_államig'!L67</f>
        <v>#DIV/0!</v>
      </c>
    </row>
    <row r="67" spans="1:12" ht="12.2" customHeight="1" x14ac:dyDescent="0.2">
      <c r="A67" s="1216" t="s">
        <v>317</v>
      </c>
      <c r="B67" s="648" t="s">
        <v>239</v>
      </c>
      <c r="C67" s="422">
        <f>'29._Hivatal_államig'!C68+'30._TIK_államig'!C68+'31._Humán_államig'!C68+'32._Óvoda_államig'!C68+'33._TMKK_államig'!C68+'34._Rendelő_államig'!C68</f>
        <v>0</v>
      </c>
      <c r="D67" s="409">
        <f>'29._Hivatal_államig'!D68+'30._TIK_államig'!D68+'31._Humán_államig'!D68+'32._Óvoda_államig'!D68+'33._TMKK_államig'!D68+'34._Rendelő_államig'!D68</f>
        <v>0</v>
      </c>
      <c r="E67" s="103">
        <f>'29._Hivatal_államig'!E68+'30._TIK_államig'!E68+'31._Humán_államig'!E68+'32._Óvoda_államig'!E68+'33._TMKK_államig'!E68+'34._Rendelő_államig'!E68</f>
        <v>0</v>
      </c>
      <c r="F67" s="103">
        <f>'29._Hivatal_államig'!F68+'30._TIK_államig'!F68+'31._Humán_államig'!F68+'32._Óvoda_államig'!F68+'33._TMKK_államig'!F68+'34._Rendelő_államig'!F68</f>
        <v>0</v>
      </c>
      <c r="G67" s="103">
        <f>'29._Hivatal_államig'!G68+'30._TIK_államig'!G68+'31._Humán_államig'!G68+'32._Óvoda_államig'!G68+'33._TMKK_államig'!G68+'34._Rendelő_államig'!G68</f>
        <v>0</v>
      </c>
      <c r="H67" s="410">
        <f t="shared" si="14"/>
        <v>0</v>
      </c>
      <c r="I67" s="635">
        <f>'29._Hivatal_államig'!I68+'30._TIK_államig'!I68+'31._Humán_államig'!I68+'32._Óvoda_államig'!I68+'33._TMKK_államig'!I68+'34._Rendelő_államig'!I68</f>
        <v>0</v>
      </c>
      <c r="J67" s="36">
        <f>'29._Hivatal_államig'!J68+'30._TIK_államig'!J68+'31._Humán_államig'!J68+'32._Óvoda_államig'!J68+'33._TMKK_államig'!J68+'34._Rendelő_államig'!J68</f>
        <v>0</v>
      </c>
      <c r="K67" s="36">
        <f>'29._Hivatal_államig'!K68+'30._TIK_államig'!K68+'31._Humán_államig'!K68+'32._Óvoda_államig'!K68+'33._TMKK_államig'!K68+'34._Rendelő_államig'!K68</f>
        <v>0</v>
      </c>
      <c r="L67" s="36" t="e">
        <f>'29._Hivatal_államig'!L68+'30._TIK_államig'!L68+'31._Humán_államig'!L68+'32._Óvoda_államig'!L68+'33._TMKK_államig'!L68+'34._Rendelő_államig'!L68</f>
        <v>#DIV/0!</v>
      </c>
    </row>
    <row r="68" spans="1:12" ht="12.2" customHeight="1" thickBot="1" x14ac:dyDescent="0.25">
      <c r="A68" s="1216" t="s">
        <v>318</v>
      </c>
      <c r="B68" s="648" t="s">
        <v>238</v>
      </c>
      <c r="C68" s="422">
        <f>'29._Hivatal_államig'!C69+'30._TIK_államig'!C69+'31._Humán_államig'!C69+'32._Óvoda_államig'!C69+'33._TMKK_államig'!C69+'34._Rendelő_államig'!C69</f>
        <v>0</v>
      </c>
      <c r="D68" s="409">
        <f>'29._Hivatal_államig'!D69+'30._TIK_államig'!D69+'31._Humán_államig'!D69+'32._Óvoda_államig'!D69+'33._TMKK_államig'!D69+'34._Rendelő_államig'!D69</f>
        <v>0</v>
      </c>
      <c r="E68" s="103">
        <f>'29._Hivatal_államig'!E69+'30._TIK_államig'!E69+'31._Humán_államig'!E69+'32._Óvoda_államig'!E69+'33._TMKK_államig'!E69+'34._Rendelő_államig'!E69</f>
        <v>0</v>
      </c>
      <c r="F68" s="103">
        <f>'29._Hivatal_államig'!F69+'30._TIK_államig'!F69+'31._Humán_államig'!F69+'32._Óvoda_államig'!F69+'33._TMKK_államig'!F69+'34._Rendelő_államig'!F69</f>
        <v>0</v>
      </c>
      <c r="G68" s="103">
        <f>'29._Hivatal_államig'!G69+'30._TIK_államig'!G69+'31._Humán_államig'!G69+'32._Óvoda_államig'!G69+'33._TMKK_államig'!G69+'34._Rendelő_államig'!G69</f>
        <v>0</v>
      </c>
      <c r="H68" s="410">
        <f t="shared" si="14"/>
        <v>0</v>
      </c>
      <c r="I68" s="635">
        <f>'29._Hivatal_államig'!I69+'30._TIK_államig'!I69+'31._Humán_államig'!I69+'32._Óvoda_államig'!I69+'33._TMKK_államig'!I69+'34._Rendelő_államig'!I69</f>
        <v>0</v>
      </c>
      <c r="J68" s="36">
        <f>'29._Hivatal_államig'!J69+'30._TIK_államig'!J69+'31._Humán_államig'!J69+'32._Óvoda_államig'!J69+'33._TMKK_államig'!J69+'34._Rendelő_államig'!J69</f>
        <v>0</v>
      </c>
      <c r="K68" s="36">
        <f>'29._Hivatal_államig'!K69+'30._TIK_államig'!K69+'31._Humán_államig'!K69+'32._Óvoda_államig'!K69+'33._TMKK_államig'!K69+'34._Rendelő_államig'!K69</f>
        <v>0</v>
      </c>
      <c r="L68" s="36" t="e">
        <f>'29._Hivatal_államig'!L69+'30._TIK_államig'!L69+'31._Humán_államig'!L69+'32._Óvoda_államig'!L69+'33._TMKK_államig'!L69+'34._Rendelő_államig'!L69</f>
        <v>#DIV/0!</v>
      </c>
    </row>
    <row r="69" spans="1:12" ht="15" customHeight="1" thickBot="1" x14ac:dyDescent="0.25">
      <c r="A69" s="55" t="s">
        <v>14</v>
      </c>
      <c r="B69" s="65" t="s">
        <v>176</v>
      </c>
      <c r="C69" s="133">
        <f>+C52+C61</f>
        <v>607901317</v>
      </c>
      <c r="D69" s="132">
        <f t="shared" ref="D69:K69" si="20">+D52+D61</f>
        <v>623769683</v>
      </c>
      <c r="E69" s="718">
        <f t="shared" si="20"/>
        <v>700633611</v>
      </c>
      <c r="F69" s="718">
        <f t="shared" si="20"/>
        <v>700633611</v>
      </c>
      <c r="G69" s="718">
        <f t="shared" si="20"/>
        <v>700633611</v>
      </c>
      <c r="H69" s="66">
        <f t="shared" si="14"/>
        <v>0</v>
      </c>
      <c r="I69" s="250" t="e">
        <f t="shared" si="20"/>
        <v>#REF!</v>
      </c>
      <c r="J69" s="66" t="e">
        <f t="shared" si="20"/>
        <v>#REF!</v>
      </c>
      <c r="K69" s="66" t="e">
        <f t="shared" si="20"/>
        <v>#REF!</v>
      </c>
      <c r="L69" s="66" t="e">
        <f>'29._Hivatal_államig'!L70+'30._TIK_államig'!L70+'31._Humán_államig'!L70+'32._Óvoda_államig'!L70+'33._TMKK_államig'!L70+'34._Rendelő_államig'!L70</f>
        <v>#DIV/0!</v>
      </c>
    </row>
    <row r="70" spans="1:12" ht="13.5" thickBot="1" x14ac:dyDescent="0.25">
      <c r="C70" s="27"/>
      <c r="D70" s="27"/>
      <c r="E70" s="27"/>
      <c r="F70" s="27"/>
      <c r="G70" s="27"/>
      <c r="H70" s="27"/>
      <c r="I70" s="27"/>
      <c r="J70" s="27"/>
      <c r="K70" s="27"/>
      <c r="L70" s="27"/>
    </row>
    <row r="71" spans="1:12" ht="15" customHeight="1" thickBot="1" x14ac:dyDescent="0.25">
      <c r="A71" s="67" t="s">
        <v>292</v>
      </c>
      <c r="B71" s="68"/>
      <c r="C71" s="135">
        <f>'29._Hivatal_államig'!C72+'30._TIK_államig'!C72+'31._Humán_államig'!C72+'32._Óvoda_államig'!C72+'33._TMKK_államig'!C72+'34._Rendelő_államig'!C72</f>
        <v>70</v>
      </c>
      <c r="D71" s="765">
        <f>'29._Hivatal_államig'!D72+'30._TIK_államig'!D72+'31._Humán_államig'!D72+'32._Óvoda_államig'!D72+'33._TMKK_államig'!D72+'34._Rendelő_államig'!D72</f>
        <v>70</v>
      </c>
      <c r="E71" s="647">
        <f>'29._Hivatal_államig'!E72+'30._TIK_államig'!E72+'31._Humán_államig'!E72+'32._Óvoda_államig'!E72+'33._TMKK_államig'!E72+'34._Rendelő_államig'!E72</f>
        <v>70</v>
      </c>
      <c r="F71" s="647">
        <f>'29._Hivatal_államig'!F72+'30._TIK_államig'!F72+'31._Humán_államig'!F72+'32._Óvoda_államig'!F72+'33._TMKK_államig'!F72+'34._Rendelő_államig'!F72</f>
        <v>70</v>
      </c>
      <c r="G71" s="647">
        <f>'29._Hivatal_államig'!G72+'30._TIK_államig'!G72+'31._Humán_államig'!G72+'32._Óvoda_államig'!G72+'33._TMKK_államig'!G72+'34._Rendelő_államig'!G72</f>
        <v>70</v>
      </c>
      <c r="H71" s="246">
        <f t="shared" si="14"/>
        <v>0</v>
      </c>
      <c r="I71" s="246">
        <f>'29._Hivatal_államig'!I72+'30._TIK_államig'!I72+'31._Humán_államig'!I72+'32._Óvoda_államig'!I72+'33._TMKK_államig'!I72+'34._Rendelő_államig'!I72</f>
        <v>0</v>
      </c>
      <c r="J71" s="246">
        <f>'29._Hivatal_államig'!J72+'30._TIK_államig'!J72+'31._Humán_államig'!J72+'32._Óvoda_államig'!J72+'33._TMKK_államig'!J72+'34._Rendelő_államig'!J72</f>
        <v>0</v>
      </c>
      <c r="K71" s="246">
        <f>'29._Hivatal_államig'!K72+'30._TIK_államig'!K72+'31._Humán_államig'!K72+'32._Óvoda_államig'!K72+'33._TMKK_államig'!K72+'34._Rendelő_államig'!K72</f>
        <v>0</v>
      </c>
      <c r="L71" s="246">
        <f>'29._Hivatal_államig'!L72+'30._TIK_államig'!L72+'31._Humán_államig'!L72+'32._Óvoda_államig'!L72+'33._TMKK_államig'!L72+'34._Rendelő_államig'!L72</f>
        <v>0</v>
      </c>
    </row>
    <row r="72" spans="1:12" ht="14.25" hidden="1" customHeight="1" thickBot="1" x14ac:dyDescent="0.25">
      <c r="A72" s="67" t="s">
        <v>588</v>
      </c>
      <c r="B72" s="68"/>
      <c r="C72" s="735" t="e">
        <f>'29._Hivatal_államig'!C73+'30._TIK_államig'!C73+'31._Humán_államig'!C73+'32._Óvoda_államig'!C73+'33._TMKK_államig'!#REF!+'34._Rendelő_államig'!#REF!</f>
        <v>#REF!</v>
      </c>
      <c r="D72" s="769" t="e">
        <f>'29._Hivatal_államig'!D73+'30._TIK_államig'!D73+'31._Humán_államig'!D73+'32._Óvoda_államig'!D73+'33._TMKK_államig'!#REF!+'34._Rendelő_államig'!#REF!</f>
        <v>#REF!</v>
      </c>
      <c r="E72" s="733" t="e">
        <f>'29._Hivatal_államig'!E73+'30._TIK_államig'!E73+'31._Humán_államig'!E73+'32._Óvoda_államig'!E73+'33._TMKK_államig'!#REF!+'34._Rendelő_államig'!#REF!</f>
        <v>#REF!</v>
      </c>
      <c r="F72" s="733" t="e">
        <f>'29._Hivatal_államig'!F73+'30._TIK_államig'!F73+'31._Humán_államig'!F73+'32._Óvoda_államig'!F73+'33._TMKK_államig'!#REF!+'34._Rendelő_államig'!#REF!</f>
        <v>#REF!</v>
      </c>
      <c r="G72" s="733" t="e">
        <f>'29._Hivatal_államig'!G73+'30._TIK_államig'!G73+'31._Humán_államig'!G73+'32._Óvoda_államig'!G73+'33._TMKK_államig'!#REF!+'34._Rendelő_államig'!#REF!</f>
        <v>#REF!</v>
      </c>
      <c r="H72" s="735" t="e">
        <f t="shared" ref="H72" si="21">+D72-C72</f>
        <v>#REF!</v>
      </c>
      <c r="I72" s="246" t="e">
        <f>'29._Hivatal_államig'!I73+'30._TIK_államig'!I73+'31._Humán_államig'!I73+'32._Óvoda_államig'!I73+'33._TMKK_államig'!#REF!+'34._Rendelő_államig'!#REF!</f>
        <v>#REF!</v>
      </c>
      <c r="J72" s="246" t="e">
        <f>'29._Hivatal_államig'!J73+'30._TIK_államig'!J73+'31._Humán_államig'!J73+'32._Óvoda_államig'!J73+'33._TMKK_államig'!#REF!+'34._Rendelő_államig'!#REF!</f>
        <v>#REF!</v>
      </c>
      <c r="K72" s="246" t="e">
        <f>'29._Hivatal_államig'!K73+'30._TIK_államig'!K73+'31._Humán_államig'!K73+'32._Óvoda_államig'!K73+'33._TMKK_államig'!#REF!+'34._Rendelő_államig'!#REF!</f>
        <v>#REF!</v>
      </c>
      <c r="L72" s="246" t="e">
        <f>'29._Hivatal_államig'!L73+'30._TIK_államig'!L73+'31._Humán_államig'!L73+'32._Óvoda_államig'!L73+'33._TMKK_államig'!#REF!+'34._Rendelő_államig'!#REF!</f>
        <v>#REF!</v>
      </c>
    </row>
    <row r="73" spans="1:12" x14ac:dyDescent="0.2">
      <c r="H73" s="225" t="s">
        <v>735</v>
      </c>
    </row>
  </sheetData>
  <mergeCells count="7">
    <mergeCell ref="A9:H9"/>
    <mergeCell ref="A50:H50"/>
    <mergeCell ref="A1:H1"/>
    <mergeCell ref="A2:H2"/>
    <mergeCell ref="C4:H4"/>
    <mergeCell ref="C5:H5"/>
    <mergeCell ref="A6:H6"/>
  </mergeCells>
  <printOptions horizontalCentered="1" verticalCentered="1"/>
  <pageMargins left="0.39370078740157483" right="0.39370078740157483" top="0" bottom="0.35433070866141736" header="0.31496062992125984" footer="0.31496062992125984"/>
  <pageSetup paperSize="9" scale="75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L74"/>
  <sheetViews>
    <sheetView view="pageBreakPreview" zoomScale="112" zoomScaleNormal="100" zoomScaleSheetLayoutView="112" workbookViewId="0">
      <selection activeCell="A2" sqref="A2:H2"/>
    </sheetView>
  </sheetViews>
  <sheetFormatPr defaultRowHeight="12.75" x14ac:dyDescent="0.2"/>
  <cols>
    <col min="1" max="1" width="12" style="1167" customWidth="1"/>
    <col min="2" max="2" width="67" style="25" customWidth="1"/>
    <col min="3" max="3" width="13" style="25" customWidth="1"/>
    <col min="4" max="4" width="17" style="25" hidden="1" customWidth="1"/>
    <col min="5" max="5" width="16.33203125" style="25" hidden="1" customWidth="1"/>
    <col min="6" max="6" width="14.33203125" style="25" customWidth="1"/>
    <col min="7" max="7" width="17" style="25" customWidth="1"/>
    <col min="8" max="8" width="14" style="25" customWidth="1"/>
    <col min="9" max="12" width="14.83203125" style="25" hidden="1" customWidth="1"/>
    <col min="13" max="257" width="9.33203125" style="25"/>
    <col min="258" max="258" width="13.83203125" style="25" customWidth="1"/>
    <col min="259" max="259" width="79.1640625" style="25" customWidth="1"/>
    <col min="260" max="260" width="21.6640625" style="25" customWidth="1"/>
    <col min="261" max="513" width="9.33203125" style="25"/>
    <col min="514" max="514" width="13.83203125" style="25" customWidth="1"/>
    <col min="515" max="515" width="79.1640625" style="25" customWidth="1"/>
    <col min="516" max="516" width="21.6640625" style="25" customWidth="1"/>
    <col min="517" max="769" width="9.33203125" style="25"/>
    <col min="770" max="770" width="13.83203125" style="25" customWidth="1"/>
    <col min="771" max="771" width="79.1640625" style="25" customWidth="1"/>
    <col min="772" max="772" width="21.6640625" style="25" customWidth="1"/>
    <col min="773" max="1025" width="9.33203125" style="25"/>
    <col min="1026" max="1026" width="13.83203125" style="25" customWidth="1"/>
    <col min="1027" max="1027" width="79.1640625" style="25" customWidth="1"/>
    <col min="1028" max="1028" width="21.6640625" style="25" customWidth="1"/>
    <col min="1029" max="1281" width="9.33203125" style="25"/>
    <col min="1282" max="1282" width="13.83203125" style="25" customWidth="1"/>
    <col min="1283" max="1283" width="79.1640625" style="25" customWidth="1"/>
    <col min="1284" max="1284" width="21.6640625" style="25" customWidth="1"/>
    <col min="1285" max="1537" width="9.33203125" style="25"/>
    <col min="1538" max="1538" width="13.83203125" style="25" customWidth="1"/>
    <col min="1539" max="1539" width="79.1640625" style="25" customWidth="1"/>
    <col min="1540" max="1540" width="21.6640625" style="25" customWidth="1"/>
    <col min="1541" max="1793" width="9.33203125" style="25"/>
    <col min="1794" max="1794" width="13.83203125" style="25" customWidth="1"/>
    <col min="1795" max="1795" width="79.1640625" style="25" customWidth="1"/>
    <col min="1796" max="1796" width="21.6640625" style="25" customWidth="1"/>
    <col min="1797" max="2049" width="9.33203125" style="25"/>
    <col min="2050" max="2050" width="13.83203125" style="25" customWidth="1"/>
    <col min="2051" max="2051" width="79.1640625" style="25" customWidth="1"/>
    <col min="2052" max="2052" width="21.6640625" style="25" customWidth="1"/>
    <col min="2053" max="2305" width="9.33203125" style="25"/>
    <col min="2306" max="2306" width="13.83203125" style="25" customWidth="1"/>
    <col min="2307" max="2307" width="79.1640625" style="25" customWidth="1"/>
    <col min="2308" max="2308" width="21.6640625" style="25" customWidth="1"/>
    <col min="2309" max="2561" width="9.33203125" style="25"/>
    <col min="2562" max="2562" width="13.83203125" style="25" customWidth="1"/>
    <col min="2563" max="2563" width="79.1640625" style="25" customWidth="1"/>
    <col min="2564" max="2564" width="21.6640625" style="25" customWidth="1"/>
    <col min="2565" max="2817" width="9.33203125" style="25"/>
    <col min="2818" max="2818" width="13.83203125" style="25" customWidth="1"/>
    <col min="2819" max="2819" width="79.1640625" style="25" customWidth="1"/>
    <col min="2820" max="2820" width="21.6640625" style="25" customWidth="1"/>
    <col min="2821" max="3073" width="9.33203125" style="25"/>
    <col min="3074" max="3074" width="13.83203125" style="25" customWidth="1"/>
    <col min="3075" max="3075" width="79.1640625" style="25" customWidth="1"/>
    <col min="3076" max="3076" width="21.6640625" style="25" customWidth="1"/>
    <col min="3077" max="3329" width="9.33203125" style="25"/>
    <col min="3330" max="3330" width="13.83203125" style="25" customWidth="1"/>
    <col min="3331" max="3331" width="79.1640625" style="25" customWidth="1"/>
    <col min="3332" max="3332" width="21.6640625" style="25" customWidth="1"/>
    <col min="3333" max="3585" width="9.33203125" style="25"/>
    <col min="3586" max="3586" width="13.83203125" style="25" customWidth="1"/>
    <col min="3587" max="3587" width="79.1640625" style="25" customWidth="1"/>
    <col min="3588" max="3588" width="21.6640625" style="25" customWidth="1"/>
    <col min="3589" max="3841" width="9.33203125" style="25"/>
    <col min="3842" max="3842" width="13.83203125" style="25" customWidth="1"/>
    <col min="3843" max="3843" width="79.1640625" style="25" customWidth="1"/>
    <col min="3844" max="3844" width="21.6640625" style="25" customWidth="1"/>
    <col min="3845" max="4097" width="9.33203125" style="25"/>
    <col min="4098" max="4098" width="13.83203125" style="25" customWidth="1"/>
    <col min="4099" max="4099" width="79.1640625" style="25" customWidth="1"/>
    <col min="4100" max="4100" width="21.6640625" style="25" customWidth="1"/>
    <col min="4101" max="4353" width="9.33203125" style="25"/>
    <col min="4354" max="4354" width="13.83203125" style="25" customWidth="1"/>
    <col min="4355" max="4355" width="79.1640625" style="25" customWidth="1"/>
    <col min="4356" max="4356" width="21.6640625" style="25" customWidth="1"/>
    <col min="4357" max="4609" width="9.33203125" style="25"/>
    <col min="4610" max="4610" width="13.83203125" style="25" customWidth="1"/>
    <col min="4611" max="4611" width="79.1640625" style="25" customWidth="1"/>
    <col min="4612" max="4612" width="21.6640625" style="25" customWidth="1"/>
    <col min="4613" max="4865" width="9.33203125" style="25"/>
    <col min="4866" max="4866" width="13.83203125" style="25" customWidth="1"/>
    <col min="4867" max="4867" width="79.1640625" style="25" customWidth="1"/>
    <col min="4868" max="4868" width="21.6640625" style="25" customWidth="1"/>
    <col min="4869" max="5121" width="9.33203125" style="25"/>
    <col min="5122" max="5122" width="13.83203125" style="25" customWidth="1"/>
    <col min="5123" max="5123" width="79.1640625" style="25" customWidth="1"/>
    <col min="5124" max="5124" width="21.6640625" style="25" customWidth="1"/>
    <col min="5125" max="5377" width="9.33203125" style="25"/>
    <col min="5378" max="5378" width="13.83203125" style="25" customWidth="1"/>
    <col min="5379" max="5379" width="79.1640625" style="25" customWidth="1"/>
    <col min="5380" max="5380" width="21.6640625" style="25" customWidth="1"/>
    <col min="5381" max="5633" width="9.33203125" style="25"/>
    <col min="5634" max="5634" width="13.83203125" style="25" customWidth="1"/>
    <col min="5635" max="5635" width="79.1640625" style="25" customWidth="1"/>
    <col min="5636" max="5636" width="21.6640625" style="25" customWidth="1"/>
    <col min="5637" max="5889" width="9.33203125" style="25"/>
    <col min="5890" max="5890" width="13.83203125" style="25" customWidth="1"/>
    <col min="5891" max="5891" width="79.1640625" style="25" customWidth="1"/>
    <col min="5892" max="5892" width="21.6640625" style="25" customWidth="1"/>
    <col min="5893" max="6145" width="9.33203125" style="25"/>
    <col min="6146" max="6146" width="13.83203125" style="25" customWidth="1"/>
    <col min="6147" max="6147" width="79.1640625" style="25" customWidth="1"/>
    <col min="6148" max="6148" width="21.6640625" style="25" customWidth="1"/>
    <col min="6149" max="6401" width="9.33203125" style="25"/>
    <col min="6402" max="6402" width="13.83203125" style="25" customWidth="1"/>
    <col min="6403" max="6403" width="79.1640625" style="25" customWidth="1"/>
    <col min="6404" max="6404" width="21.6640625" style="25" customWidth="1"/>
    <col min="6405" max="6657" width="9.33203125" style="25"/>
    <col min="6658" max="6658" width="13.83203125" style="25" customWidth="1"/>
    <col min="6659" max="6659" width="79.1640625" style="25" customWidth="1"/>
    <col min="6660" max="6660" width="21.6640625" style="25" customWidth="1"/>
    <col min="6661" max="6913" width="9.33203125" style="25"/>
    <col min="6914" max="6914" width="13.83203125" style="25" customWidth="1"/>
    <col min="6915" max="6915" width="79.1640625" style="25" customWidth="1"/>
    <col min="6916" max="6916" width="21.6640625" style="25" customWidth="1"/>
    <col min="6917" max="7169" width="9.33203125" style="25"/>
    <col min="7170" max="7170" width="13.83203125" style="25" customWidth="1"/>
    <col min="7171" max="7171" width="79.1640625" style="25" customWidth="1"/>
    <col min="7172" max="7172" width="21.6640625" style="25" customWidth="1"/>
    <col min="7173" max="7425" width="9.33203125" style="25"/>
    <col min="7426" max="7426" width="13.83203125" style="25" customWidth="1"/>
    <col min="7427" max="7427" width="79.1640625" style="25" customWidth="1"/>
    <col min="7428" max="7428" width="21.6640625" style="25" customWidth="1"/>
    <col min="7429" max="7681" width="9.33203125" style="25"/>
    <col min="7682" max="7682" width="13.83203125" style="25" customWidth="1"/>
    <col min="7683" max="7683" width="79.1640625" style="25" customWidth="1"/>
    <col min="7684" max="7684" width="21.6640625" style="25" customWidth="1"/>
    <col min="7685" max="7937" width="9.33203125" style="25"/>
    <col min="7938" max="7938" width="13.83203125" style="25" customWidth="1"/>
    <col min="7939" max="7939" width="79.1640625" style="25" customWidth="1"/>
    <col min="7940" max="7940" width="21.6640625" style="25" customWidth="1"/>
    <col min="7941" max="8193" width="9.33203125" style="25"/>
    <col min="8194" max="8194" width="13.83203125" style="25" customWidth="1"/>
    <col min="8195" max="8195" width="79.1640625" style="25" customWidth="1"/>
    <col min="8196" max="8196" width="21.6640625" style="25" customWidth="1"/>
    <col min="8197" max="8449" width="9.33203125" style="25"/>
    <col min="8450" max="8450" width="13.83203125" style="25" customWidth="1"/>
    <col min="8451" max="8451" width="79.1640625" style="25" customWidth="1"/>
    <col min="8452" max="8452" width="21.6640625" style="25" customWidth="1"/>
    <col min="8453" max="8705" width="9.33203125" style="25"/>
    <col min="8706" max="8706" width="13.83203125" style="25" customWidth="1"/>
    <col min="8707" max="8707" width="79.1640625" style="25" customWidth="1"/>
    <col min="8708" max="8708" width="21.6640625" style="25" customWidth="1"/>
    <col min="8709" max="8961" width="9.33203125" style="25"/>
    <col min="8962" max="8962" width="13.83203125" style="25" customWidth="1"/>
    <col min="8963" max="8963" width="79.1640625" style="25" customWidth="1"/>
    <col min="8964" max="8964" width="21.6640625" style="25" customWidth="1"/>
    <col min="8965" max="9217" width="9.33203125" style="25"/>
    <col min="9218" max="9218" width="13.83203125" style="25" customWidth="1"/>
    <col min="9219" max="9219" width="79.1640625" style="25" customWidth="1"/>
    <col min="9220" max="9220" width="21.6640625" style="25" customWidth="1"/>
    <col min="9221" max="9473" width="9.33203125" style="25"/>
    <col min="9474" max="9474" width="13.83203125" style="25" customWidth="1"/>
    <col min="9475" max="9475" width="79.1640625" style="25" customWidth="1"/>
    <col min="9476" max="9476" width="21.6640625" style="25" customWidth="1"/>
    <col min="9477" max="9729" width="9.33203125" style="25"/>
    <col min="9730" max="9730" width="13.83203125" style="25" customWidth="1"/>
    <col min="9731" max="9731" width="79.1640625" style="25" customWidth="1"/>
    <col min="9732" max="9732" width="21.6640625" style="25" customWidth="1"/>
    <col min="9733" max="9985" width="9.33203125" style="25"/>
    <col min="9986" max="9986" width="13.83203125" style="25" customWidth="1"/>
    <col min="9987" max="9987" width="79.1640625" style="25" customWidth="1"/>
    <col min="9988" max="9988" width="21.6640625" style="25" customWidth="1"/>
    <col min="9989" max="10241" width="9.33203125" style="25"/>
    <col min="10242" max="10242" width="13.83203125" style="25" customWidth="1"/>
    <col min="10243" max="10243" width="79.1640625" style="25" customWidth="1"/>
    <col min="10244" max="10244" width="21.6640625" style="25" customWidth="1"/>
    <col min="10245" max="10497" width="9.33203125" style="25"/>
    <col min="10498" max="10498" width="13.83203125" style="25" customWidth="1"/>
    <col min="10499" max="10499" width="79.1640625" style="25" customWidth="1"/>
    <col min="10500" max="10500" width="21.6640625" style="25" customWidth="1"/>
    <col min="10501" max="10753" width="9.33203125" style="25"/>
    <col min="10754" max="10754" width="13.83203125" style="25" customWidth="1"/>
    <col min="10755" max="10755" width="79.1640625" style="25" customWidth="1"/>
    <col min="10756" max="10756" width="21.6640625" style="25" customWidth="1"/>
    <col min="10757" max="11009" width="9.33203125" style="25"/>
    <col min="11010" max="11010" width="13.83203125" style="25" customWidth="1"/>
    <col min="11011" max="11011" width="79.1640625" style="25" customWidth="1"/>
    <col min="11012" max="11012" width="21.6640625" style="25" customWidth="1"/>
    <col min="11013" max="11265" width="9.33203125" style="25"/>
    <col min="11266" max="11266" width="13.83203125" style="25" customWidth="1"/>
    <col min="11267" max="11267" width="79.1640625" style="25" customWidth="1"/>
    <col min="11268" max="11268" width="21.6640625" style="25" customWidth="1"/>
    <col min="11269" max="11521" width="9.33203125" style="25"/>
    <col min="11522" max="11522" width="13.83203125" style="25" customWidth="1"/>
    <col min="11523" max="11523" width="79.1640625" style="25" customWidth="1"/>
    <col min="11524" max="11524" width="21.6640625" style="25" customWidth="1"/>
    <col min="11525" max="11777" width="9.33203125" style="25"/>
    <col min="11778" max="11778" width="13.83203125" style="25" customWidth="1"/>
    <col min="11779" max="11779" width="79.1640625" style="25" customWidth="1"/>
    <col min="11780" max="11780" width="21.6640625" style="25" customWidth="1"/>
    <col min="11781" max="12033" width="9.33203125" style="25"/>
    <col min="12034" max="12034" width="13.83203125" style="25" customWidth="1"/>
    <col min="12035" max="12035" width="79.1640625" style="25" customWidth="1"/>
    <col min="12036" max="12036" width="21.6640625" style="25" customWidth="1"/>
    <col min="12037" max="12289" width="9.33203125" style="25"/>
    <col min="12290" max="12290" width="13.83203125" style="25" customWidth="1"/>
    <col min="12291" max="12291" width="79.1640625" style="25" customWidth="1"/>
    <col min="12292" max="12292" width="21.6640625" style="25" customWidth="1"/>
    <col min="12293" max="12545" width="9.33203125" style="25"/>
    <col min="12546" max="12546" width="13.83203125" style="25" customWidth="1"/>
    <col min="12547" max="12547" width="79.1640625" style="25" customWidth="1"/>
    <col min="12548" max="12548" width="21.6640625" style="25" customWidth="1"/>
    <col min="12549" max="12801" width="9.33203125" style="25"/>
    <col min="12802" max="12802" width="13.83203125" style="25" customWidth="1"/>
    <col min="12803" max="12803" width="79.1640625" style="25" customWidth="1"/>
    <col min="12804" max="12804" width="21.6640625" style="25" customWidth="1"/>
    <col min="12805" max="13057" width="9.33203125" style="25"/>
    <col min="13058" max="13058" width="13.83203125" style="25" customWidth="1"/>
    <col min="13059" max="13059" width="79.1640625" style="25" customWidth="1"/>
    <col min="13060" max="13060" width="21.6640625" style="25" customWidth="1"/>
    <col min="13061" max="13313" width="9.33203125" style="25"/>
    <col min="13314" max="13314" width="13.83203125" style="25" customWidth="1"/>
    <col min="13315" max="13315" width="79.1640625" style="25" customWidth="1"/>
    <col min="13316" max="13316" width="21.6640625" style="25" customWidth="1"/>
    <col min="13317" max="13569" width="9.33203125" style="25"/>
    <col min="13570" max="13570" width="13.83203125" style="25" customWidth="1"/>
    <col min="13571" max="13571" width="79.1640625" style="25" customWidth="1"/>
    <col min="13572" max="13572" width="21.6640625" style="25" customWidth="1"/>
    <col min="13573" max="13825" width="9.33203125" style="25"/>
    <col min="13826" max="13826" width="13.83203125" style="25" customWidth="1"/>
    <col min="13827" max="13827" width="79.1640625" style="25" customWidth="1"/>
    <col min="13828" max="13828" width="21.6640625" style="25" customWidth="1"/>
    <col min="13829" max="14081" width="9.33203125" style="25"/>
    <col min="14082" max="14082" width="13.83203125" style="25" customWidth="1"/>
    <col min="14083" max="14083" width="79.1640625" style="25" customWidth="1"/>
    <col min="14084" max="14084" width="21.6640625" style="25" customWidth="1"/>
    <col min="14085" max="14337" width="9.33203125" style="25"/>
    <col min="14338" max="14338" width="13.83203125" style="25" customWidth="1"/>
    <col min="14339" max="14339" width="79.1640625" style="25" customWidth="1"/>
    <col min="14340" max="14340" width="21.6640625" style="25" customWidth="1"/>
    <col min="14341" max="14593" width="9.33203125" style="25"/>
    <col min="14594" max="14594" width="13.83203125" style="25" customWidth="1"/>
    <col min="14595" max="14595" width="79.1640625" style="25" customWidth="1"/>
    <col min="14596" max="14596" width="21.6640625" style="25" customWidth="1"/>
    <col min="14597" max="14849" width="9.33203125" style="25"/>
    <col min="14850" max="14850" width="13.83203125" style="25" customWidth="1"/>
    <col min="14851" max="14851" width="79.1640625" style="25" customWidth="1"/>
    <col min="14852" max="14852" width="21.6640625" style="25" customWidth="1"/>
    <col min="14853" max="15105" width="9.33203125" style="25"/>
    <col min="15106" max="15106" width="13.83203125" style="25" customWidth="1"/>
    <col min="15107" max="15107" width="79.1640625" style="25" customWidth="1"/>
    <col min="15108" max="15108" width="21.6640625" style="25" customWidth="1"/>
    <col min="15109" max="15361" width="9.33203125" style="25"/>
    <col min="15362" max="15362" width="13.83203125" style="25" customWidth="1"/>
    <col min="15363" max="15363" width="79.1640625" style="25" customWidth="1"/>
    <col min="15364" max="15364" width="21.6640625" style="25" customWidth="1"/>
    <col min="15365" max="15617" width="9.33203125" style="25"/>
    <col min="15618" max="15618" width="13.83203125" style="25" customWidth="1"/>
    <col min="15619" max="15619" width="79.1640625" style="25" customWidth="1"/>
    <col min="15620" max="15620" width="21.6640625" style="25" customWidth="1"/>
    <col min="15621" max="15873" width="9.33203125" style="25"/>
    <col min="15874" max="15874" width="13.83203125" style="25" customWidth="1"/>
    <col min="15875" max="15875" width="79.1640625" style="25" customWidth="1"/>
    <col min="15876" max="15876" width="21.6640625" style="25" customWidth="1"/>
    <col min="15877" max="16129" width="9.33203125" style="25"/>
    <col min="16130" max="16130" width="13.83203125" style="25" customWidth="1"/>
    <col min="16131" max="16131" width="79.1640625" style="25" customWidth="1"/>
    <col min="16132" max="16132" width="21.6640625" style="25" customWidth="1"/>
    <col min="16133" max="16384" width="9.33203125" style="25"/>
  </cols>
  <sheetData>
    <row r="1" spans="1:12" s="662" customFormat="1" ht="12.75" customHeight="1" x14ac:dyDescent="0.2">
      <c r="A1" s="1663" t="s">
        <v>840</v>
      </c>
      <c r="B1" s="1663"/>
      <c r="C1" s="1663"/>
      <c r="D1" s="1663"/>
      <c r="E1" s="1663"/>
      <c r="F1" s="1663"/>
      <c r="G1" s="1663"/>
      <c r="H1" s="1663"/>
    </row>
    <row r="2" spans="1:12" s="662" customFormat="1" ht="12.75" customHeight="1" x14ac:dyDescent="0.2">
      <c r="A2" s="1663" t="s">
        <v>756</v>
      </c>
      <c r="B2" s="1663"/>
      <c r="C2" s="1663"/>
      <c r="D2" s="1663"/>
      <c r="E2" s="1663"/>
      <c r="F2" s="1663"/>
      <c r="G2" s="1663"/>
      <c r="H2" s="1663"/>
    </row>
    <row r="3" spans="1:12" s="24" customFormat="1" ht="21.2" customHeight="1" thickBot="1" x14ac:dyDescent="0.25">
      <c r="A3" s="242"/>
      <c r="C3" s="1159"/>
      <c r="D3" s="1159"/>
      <c r="E3" s="1159"/>
      <c r="F3" s="1159"/>
      <c r="G3" s="1159"/>
      <c r="H3" s="1159"/>
      <c r="I3" s="1159"/>
      <c r="J3" s="1159"/>
      <c r="K3" s="1159"/>
      <c r="L3" s="1159"/>
    </row>
    <row r="4" spans="1:12" s="40" customFormat="1" ht="38.25" customHeight="1" x14ac:dyDescent="0.2">
      <c r="A4" s="38" t="s">
        <v>137</v>
      </c>
      <c r="B4" s="39" t="s">
        <v>135</v>
      </c>
      <c r="C4" s="1693" t="s">
        <v>185</v>
      </c>
      <c r="D4" s="1694"/>
      <c r="E4" s="1694"/>
      <c r="F4" s="1694"/>
      <c r="G4" s="1694"/>
      <c r="H4" s="1695"/>
    </row>
    <row r="5" spans="1:12" s="40" customFormat="1" ht="36.75" thickBot="1" x14ac:dyDescent="0.25">
      <c r="A5" s="41" t="s">
        <v>139</v>
      </c>
      <c r="B5" s="42" t="s">
        <v>402</v>
      </c>
      <c r="C5" s="1696" t="s">
        <v>141</v>
      </c>
      <c r="D5" s="1697"/>
      <c r="E5" s="1697"/>
      <c r="F5" s="1697"/>
      <c r="G5" s="1697"/>
      <c r="H5" s="1698"/>
    </row>
    <row r="6" spans="1:12" s="43" customFormat="1" ht="15.95" customHeight="1" thickBot="1" x14ac:dyDescent="0.25">
      <c r="A6" s="1807" t="s">
        <v>362</v>
      </c>
      <c r="B6" s="1807"/>
      <c r="C6" s="1807"/>
      <c r="D6" s="1807"/>
      <c r="E6" s="1807"/>
      <c r="F6" s="1807"/>
      <c r="G6" s="1807"/>
      <c r="H6" s="1807"/>
    </row>
    <row r="7" spans="1:12" ht="66.75" customHeight="1" thickBot="1" x14ac:dyDescent="0.25">
      <c r="A7" s="771" t="s">
        <v>142</v>
      </c>
      <c r="B7" s="44" t="s">
        <v>36</v>
      </c>
      <c r="C7" s="44" t="str">
        <f>'26._köt_össz_bev'!C9</f>
        <v>2023. évi eredeti előirányzat
2/2023. (II.14.)</v>
      </c>
      <c r="D7" s="275" t="str">
        <f>'26._köt_össz_bev'!D9</f>
        <v>Módosított előirányzat a 14/2023.  (VI.29.)  rendelet szerint</v>
      </c>
      <c r="E7" s="44" t="str">
        <f>'26._köt_össz_bev'!E9</f>
        <v>Módosított előirányzat a 18/2023. (IX.26.)  rendelet szerint</v>
      </c>
      <c r="F7" s="44" t="str">
        <f>'26._köt_össz_bev'!F9</f>
        <v>Módosított előirányzat a 23/2023. (XII.14.)  rendelet szerint</v>
      </c>
      <c r="G7" s="44" t="str">
        <f>'26._köt_össz_bev'!G9</f>
        <v>Módosított előirányzat a …../2024. (II…..)  rendelet szerint</v>
      </c>
      <c r="H7" s="124" t="str">
        <f>'26._köt_össz_bev'!H9</f>
        <v>Változás a 23/2023. (XII.14) rendelethez képest</v>
      </c>
      <c r="I7" s="275" t="str">
        <f>'26._köt_össz_bev'!I9</f>
        <v>2023. évi teljesítés              2023.06.30-ig</v>
      </c>
      <c r="J7" s="44" t="str">
        <f>'26._köt_össz_bev'!J9</f>
        <v>2023. évi teljesítés              2023.09.30-ig</v>
      </c>
      <c r="K7" s="44" t="str">
        <f>'26._köt_össz_bev'!K9</f>
        <v>2023. évi teljesítés              2023.12.31-ig</v>
      </c>
      <c r="L7" s="44" t="str">
        <f>'26._köt_össz_bev'!L9</f>
        <v>Teljesítés %-a</v>
      </c>
    </row>
    <row r="8" spans="1:12" s="48" customFormat="1" ht="12.95" customHeight="1" thickBot="1" x14ac:dyDescent="0.25">
      <c r="A8" s="45" t="s">
        <v>297</v>
      </c>
      <c r="B8" s="46" t="s">
        <v>298</v>
      </c>
      <c r="C8" s="1168" t="s">
        <v>299</v>
      </c>
      <c r="D8" s="263" t="s">
        <v>300</v>
      </c>
      <c r="E8" s="46" t="s">
        <v>300</v>
      </c>
      <c r="F8" s="46" t="s">
        <v>300</v>
      </c>
      <c r="G8" s="46" t="s">
        <v>301</v>
      </c>
      <c r="H8" s="260" t="s">
        <v>388</v>
      </c>
      <c r="I8" s="260"/>
      <c r="J8" s="47"/>
      <c r="K8" s="47"/>
      <c r="L8" s="47"/>
    </row>
    <row r="9" spans="1:12" s="48" customFormat="1" ht="15.75" customHeight="1" thickBot="1" x14ac:dyDescent="0.25">
      <c r="A9" s="1809" t="s">
        <v>37</v>
      </c>
      <c r="B9" s="1810"/>
      <c r="C9" s="1810"/>
      <c r="D9" s="1810"/>
      <c r="E9" s="1810"/>
      <c r="F9" s="1810"/>
      <c r="G9" s="1810"/>
      <c r="H9" s="1811"/>
    </row>
    <row r="10" spans="1:12" s="26" customFormat="1" ht="12.2" customHeight="1" thickBot="1" x14ac:dyDescent="0.25">
      <c r="A10" s="45" t="s">
        <v>12</v>
      </c>
      <c r="B10" s="49" t="s">
        <v>277</v>
      </c>
      <c r="C10" s="87"/>
      <c r="D10" s="125"/>
      <c r="E10" s="708"/>
      <c r="F10" s="708"/>
      <c r="G10" s="708"/>
      <c r="H10" s="721">
        <f>+G10-F10</f>
        <v>0</v>
      </c>
      <c r="I10" s="1275"/>
      <c r="J10" s="721"/>
      <c r="K10" s="721"/>
      <c r="L10" s="721"/>
    </row>
    <row r="11" spans="1:12" s="26" customFormat="1" ht="12.2" customHeight="1" x14ac:dyDescent="0.2">
      <c r="A11" s="51" t="s">
        <v>91</v>
      </c>
      <c r="B11" s="52" t="s">
        <v>143</v>
      </c>
      <c r="C11" s="126"/>
      <c r="D11" s="277"/>
      <c r="E11" s="709"/>
      <c r="F11" s="709"/>
      <c r="G11" s="709"/>
      <c r="H11" s="667">
        <f t="shared" ref="H11:H47" si="0">+G11-F11</f>
        <v>0</v>
      </c>
      <c r="I11" s="1276"/>
      <c r="J11" s="667"/>
      <c r="K11" s="667"/>
      <c r="L11" s="667"/>
    </row>
    <row r="12" spans="1:12" s="26" customFormat="1" ht="12.2" customHeight="1" x14ac:dyDescent="0.2">
      <c r="A12" s="1216" t="s">
        <v>92</v>
      </c>
      <c r="B12" s="415" t="s">
        <v>144</v>
      </c>
      <c r="C12" s="416"/>
      <c r="D12" s="423"/>
      <c r="E12" s="86"/>
      <c r="F12" s="86"/>
      <c r="G12" s="86"/>
      <c r="H12" s="668">
        <f t="shared" si="0"/>
        <v>0</v>
      </c>
      <c r="I12" s="1277"/>
      <c r="J12" s="668"/>
      <c r="K12" s="668"/>
      <c r="L12" s="668"/>
    </row>
    <row r="13" spans="1:12" s="26" customFormat="1" ht="12.2" customHeight="1" x14ac:dyDescent="0.2">
      <c r="A13" s="1216" t="s">
        <v>93</v>
      </c>
      <c r="B13" s="415" t="s">
        <v>145</v>
      </c>
      <c r="C13" s="416"/>
      <c r="D13" s="423"/>
      <c r="E13" s="86"/>
      <c r="F13" s="86"/>
      <c r="G13" s="86"/>
      <c r="H13" s="668">
        <f t="shared" si="0"/>
        <v>0</v>
      </c>
      <c r="I13" s="1277"/>
      <c r="J13" s="668"/>
      <c r="K13" s="668"/>
      <c r="L13" s="668"/>
    </row>
    <row r="14" spans="1:12" s="26" customFormat="1" ht="12.2" customHeight="1" x14ac:dyDescent="0.2">
      <c r="A14" s="1216" t="s">
        <v>90</v>
      </c>
      <c r="B14" s="415" t="s">
        <v>146</v>
      </c>
      <c r="C14" s="416"/>
      <c r="D14" s="423"/>
      <c r="E14" s="86"/>
      <c r="F14" s="86"/>
      <c r="G14" s="86"/>
      <c r="H14" s="668">
        <f t="shared" si="0"/>
        <v>0</v>
      </c>
      <c r="I14" s="1277"/>
      <c r="J14" s="668"/>
      <c r="K14" s="668"/>
      <c r="L14" s="668"/>
    </row>
    <row r="15" spans="1:12" s="26" customFormat="1" ht="12.2" customHeight="1" x14ac:dyDescent="0.2">
      <c r="A15" s="1216" t="s">
        <v>147</v>
      </c>
      <c r="B15" s="415" t="s">
        <v>148</v>
      </c>
      <c r="C15" s="416"/>
      <c r="D15" s="423"/>
      <c r="E15" s="86"/>
      <c r="F15" s="86"/>
      <c r="G15" s="86"/>
      <c r="H15" s="668">
        <f t="shared" si="0"/>
        <v>0</v>
      </c>
      <c r="I15" s="1277"/>
      <c r="J15" s="668"/>
      <c r="K15" s="668"/>
      <c r="L15" s="668"/>
    </row>
    <row r="16" spans="1:12" s="26" customFormat="1" ht="12.2" customHeight="1" x14ac:dyDescent="0.2">
      <c r="A16" s="1216" t="s">
        <v>149</v>
      </c>
      <c r="B16" s="415" t="s">
        <v>150</v>
      </c>
      <c r="C16" s="416"/>
      <c r="D16" s="423"/>
      <c r="E16" s="86"/>
      <c r="F16" s="86"/>
      <c r="G16" s="86"/>
      <c r="H16" s="668">
        <f t="shared" si="0"/>
        <v>0</v>
      </c>
      <c r="I16" s="1277"/>
      <c r="J16" s="668"/>
      <c r="K16" s="668"/>
      <c r="L16" s="668"/>
    </row>
    <row r="17" spans="1:12" s="26" customFormat="1" ht="12.2" customHeight="1" x14ac:dyDescent="0.2">
      <c r="A17" s="1216" t="s">
        <v>151</v>
      </c>
      <c r="B17" s="53" t="s">
        <v>152</v>
      </c>
      <c r="C17" s="416"/>
      <c r="D17" s="423"/>
      <c r="E17" s="86"/>
      <c r="F17" s="86"/>
      <c r="G17" s="86"/>
      <c r="H17" s="668">
        <f t="shared" si="0"/>
        <v>0</v>
      </c>
      <c r="I17" s="1277"/>
      <c r="J17" s="668"/>
      <c r="K17" s="668"/>
      <c r="L17" s="668"/>
    </row>
    <row r="18" spans="1:12" s="26" customFormat="1" ht="12.2" customHeight="1" x14ac:dyDescent="0.2">
      <c r="A18" s="1216" t="s">
        <v>153</v>
      </c>
      <c r="B18" s="428" t="s">
        <v>302</v>
      </c>
      <c r="C18" s="118"/>
      <c r="D18" s="270"/>
      <c r="E18" s="88"/>
      <c r="F18" s="88"/>
      <c r="G18" s="88"/>
      <c r="H18" s="669">
        <f t="shared" si="0"/>
        <v>0</v>
      </c>
      <c r="I18" s="1278"/>
      <c r="J18" s="669"/>
      <c r="K18" s="669"/>
      <c r="L18" s="669"/>
    </row>
    <row r="19" spans="1:12" s="54" customFormat="1" ht="12.2" customHeight="1" x14ac:dyDescent="0.2">
      <c r="A19" s="1216" t="s">
        <v>154</v>
      </c>
      <c r="B19" s="415" t="s">
        <v>155</v>
      </c>
      <c r="C19" s="416"/>
      <c r="D19" s="423"/>
      <c r="E19" s="86"/>
      <c r="F19" s="86"/>
      <c r="G19" s="86"/>
      <c r="H19" s="668">
        <f t="shared" si="0"/>
        <v>0</v>
      </c>
      <c r="I19" s="1277"/>
      <c r="J19" s="668"/>
      <c r="K19" s="668"/>
      <c r="L19" s="668"/>
    </row>
    <row r="20" spans="1:12" s="54" customFormat="1" ht="12.2" customHeight="1" x14ac:dyDescent="0.2">
      <c r="A20" s="1216" t="s">
        <v>156</v>
      </c>
      <c r="B20" s="428" t="s">
        <v>275</v>
      </c>
      <c r="C20" s="417"/>
      <c r="D20" s="424"/>
      <c r="E20" s="86"/>
      <c r="F20" s="86"/>
      <c r="G20" s="416"/>
      <c r="H20" s="670">
        <f t="shared" si="0"/>
        <v>0</v>
      </c>
      <c r="I20" s="1279"/>
      <c r="J20" s="670"/>
      <c r="K20" s="670"/>
      <c r="L20" s="670"/>
    </row>
    <row r="21" spans="1:12" s="54" customFormat="1" ht="12.2" customHeight="1" thickBot="1" x14ac:dyDescent="0.25">
      <c r="A21" s="1216" t="s">
        <v>276</v>
      </c>
      <c r="B21" s="53" t="s">
        <v>157</v>
      </c>
      <c r="C21" s="417"/>
      <c r="D21" s="424"/>
      <c r="E21" s="88"/>
      <c r="F21" s="88"/>
      <c r="G21" s="88"/>
      <c r="H21" s="671">
        <f t="shared" si="0"/>
        <v>0</v>
      </c>
      <c r="I21" s="1280"/>
      <c r="J21" s="671"/>
      <c r="K21" s="671"/>
      <c r="L21" s="671"/>
    </row>
    <row r="22" spans="1:12" s="26" customFormat="1" ht="12.2" customHeight="1" thickBot="1" x14ac:dyDescent="0.25">
      <c r="A22" s="45" t="s">
        <v>13</v>
      </c>
      <c r="B22" s="49" t="s">
        <v>158</v>
      </c>
      <c r="C22" s="87"/>
      <c r="D22" s="125"/>
      <c r="E22" s="708"/>
      <c r="F22" s="708"/>
      <c r="G22" s="708"/>
      <c r="H22" s="50">
        <f t="shared" si="0"/>
        <v>0</v>
      </c>
      <c r="I22" s="249"/>
      <c r="J22" s="50"/>
      <c r="K22" s="50"/>
      <c r="L22" s="50"/>
    </row>
    <row r="23" spans="1:12" s="54" customFormat="1" ht="12.2" customHeight="1" x14ac:dyDescent="0.2">
      <c r="A23" s="1216" t="s">
        <v>94</v>
      </c>
      <c r="B23" s="17" t="s">
        <v>159</v>
      </c>
      <c r="C23" s="416"/>
      <c r="D23" s="423"/>
      <c r="E23" s="710"/>
      <c r="F23" s="710"/>
      <c r="G23" s="710"/>
      <c r="H23" s="73">
        <f t="shared" si="0"/>
        <v>0</v>
      </c>
      <c r="I23" s="767"/>
      <c r="J23" s="73"/>
      <c r="K23" s="73"/>
      <c r="L23" s="73"/>
    </row>
    <row r="24" spans="1:12" s="54" customFormat="1" ht="12.2" customHeight="1" x14ac:dyDescent="0.2">
      <c r="A24" s="1216" t="s">
        <v>95</v>
      </c>
      <c r="B24" s="415" t="s">
        <v>160</v>
      </c>
      <c r="C24" s="416"/>
      <c r="D24" s="423"/>
      <c r="E24" s="86"/>
      <c r="F24" s="86"/>
      <c r="G24" s="86"/>
      <c r="H24" s="668">
        <f t="shared" si="0"/>
        <v>0</v>
      </c>
      <c r="I24" s="1277"/>
      <c r="J24" s="668"/>
      <c r="K24" s="668"/>
      <c r="L24" s="668"/>
    </row>
    <row r="25" spans="1:12" s="54" customFormat="1" ht="12.2" customHeight="1" x14ac:dyDescent="0.2">
      <c r="A25" s="1216" t="s">
        <v>96</v>
      </c>
      <c r="B25" s="415" t="s">
        <v>161</v>
      </c>
      <c r="C25" s="416"/>
      <c r="D25" s="423"/>
      <c r="E25" s="86"/>
      <c r="F25" s="86"/>
      <c r="G25" s="86"/>
      <c r="H25" s="668">
        <f t="shared" si="0"/>
        <v>0</v>
      </c>
      <c r="I25" s="1277"/>
      <c r="J25" s="668"/>
      <c r="K25" s="668"/>
      <c r="L25" s="668"/>
    </row>
    <row r="26" spans="1:12" s="54" customFormat="1" ht="12.2" customHeight="1" thickBot="1" x14ac:dyDescent="0.25">
      <c r="A26" s="1216" t="s">
        <v>317</v>
      </c>
      <c r="B26" s="418" t="s">
        <v>233</v>
      </c>
      <c r="C26" s="416"/>
      <c r="D26" s="423"/>
      <c r="E26" s="86"/>
      <c r="F26" s="86"/>
      <c r="G26" s="86"/>
      <c r="H26" s="672">
        <f t="shared" si="0"/>
        <v>0</v>
      </c>
      <c r="I26" s="1281"/>
      <c r="J26" s="672"/>
      <c r="K26" s="672"/>
      <c r="L26" s="672"/>
    </row>
    <row r="27" spans="1:12" s="54" customFormat="1" ht="12.2" customHeight="1" thickBot="1" x14ac:dyDescent="0.25">
      <c r="A27" s="55" t="s">
        <v>14</v>
      </c>
      <c r="B27" s="56" t="s">
        <v>83</v>
      </c>
      <c r="C27" s="128"/>
      <c r="D27" s="127"/>
      <c r="E27" s="711"/>
      <c r="F27" s="711"/>
      <c r="G27" s="711"/>
      <c r="H27" s="72">
        <f t="shared" si="0"/>
        <v>0</v>
      </c>
      <c r="I27" s="768"/>
      <c r="J27" s="72"/>
      <c r="K27" s="72"/>
      <c r="L27" s="72"/>
    </row>
    <row r="28" spans="1:12" s="54" customFormat="1" ht="12.2" customHeight="1" thickBot="1" x14ac:dyDescent="0.25">
      <c r="A28" s="55" t="s">
        <v>15</v>
      </c>
      <c r="B28" s="56" t="s">
        <v>162</v>
      </c>
      <c r="C28" s="87"/>
      <c r="D28" s="125"/>
      <c r="E28" s="708"/>
      <c r="F28" s="708"/>
      <c r="G28" s="708"/>
      <c r="H28" s="72">
        <f t="shared" si="0"/>
        <v>0</v>
      </c>
      <c r="I28" s="768"/>
      <c r="J28" s="72"/>
      <c r="K28" s="72"/>
      <c r="L28" s="72"/>
    </row>
    <row r="29" spans="1:12" s="54" customFormat="1" ht="12.2" customHeight="1" x14ac:dyDescent="0.2">
      <c r="A29" s="57" t="s">
        <v>100</v>
      </c>
      <c r="B29" s="58" t="s">
        <v>160</v>
      </c>
      <c r="C29" s="119"/>
      <c r="D29" s="271"/>
      <c r="E29" s="712"/>
      <c r="F29" s="712"/>
      <c r="G29" s="712"/>
      <c r="H29" s="673">
        <f t="shared" si="0"/>
        <v>0</v>
      </c>
      <c r="I29" s="1282"/>
      <c r="J29" s="673"/>
      <c r="K29" s="673"/>
      <c r="L29" s="673"/>
    </row>
    <row r="30" spans="1:12" s="54" customFormat="1" ht="12.2" customHeight="1" x14ac:dyDescent="0.2">
      <c r="A30" s="57" t="s">
        <v>101</v>
      </c>
      <c r="B30" s="419" t="s">
        <v>163</v>
      </c>
      <c r="C30" s="117"/>
      <c r="D30" s="278"/>
      <c r="E30" s="103"/>
      <c r="F30" s="103"/>
      <c r="G30" s="422"/>
      <c r="H30" s="661">
        <f t="shared" si="0"/>
        <v>0</v>
      </c>
      <c r="I30" s="760"/>
      <c r="J30" s="661"/>
      <c r="K30" s="661"/>
      <c r="L30" s="661"/>
    </row>
    <row r="31" spans="1:12" s="54" customFormat="1" ht="12.2" customHeight="1" thickBot="1" x14ac:dyDescent="0.25">
      <c r="A31" s="1216" t="s">
        <v>281</v>
      </c>
      <c r="B31" s="98" t="s">
        <v>165</v>
      </c>
      <c r="C31" s="90"/>
      <c r="D31" s="272"/>
      <c r="E31" s="713"/>
      <c r="F31" s="713"/>
      <c r="G31" s="713"/>
      <c r="H31" s="674">
        <f t="shared" si="0"/>
        <v>0</v>
      </c>
      <c r="I31" s="1283"/>
      <c r="J31" s="674"/>
      <c r="K31" s="674"/>
      <c r="L31" s="674"/>
    </row>
    <row r="32" spans="1:12" s="54" customFormat="1" ht="12.2" customHeight="1" thickBot="1" x14ac:dyDescent="0.25">
      <c r="A32" s="55" t="s">
        <v>16</v>
      </c>
      <c r="B32" s="56" t="s">
        <v>166</v>
      </c>
      <c r="C32" s="87"/>
      <c r="D32" s="125"/>
      <c r="E32" s="708"/>
      <c r="F32" s="708"/>
      <c r="G32" s="708"/>
      <c r="H32" s="72">
        <f t="shared" si="0"/>
        <v>0</v>
      </c>
      <c r="I32" s="768"/>
      <c r="J32" s="72"/>
      <c r="K32" s="72"/>
      <c r="L32" s="72"/>
    </row>
    <row r="33" spans="1:12" s="54" customFormat="1" ht="12.2" customHeight="1" x14ac:dyDescent="0.2">
      <c r="A33" s="57" t="s">
        <v>89</v>
      </c>
      <c r="B33" s="58" t="s">
        <v>167</v>
      </c>
      <c r="C33" s="119"/>
      <c r="D33" s="271"/>
      <c r="E33" s="712"/>
      <c r="F33" s="712"/>
      <c r="G33" s="712"/>
      <c r="H33" s="673">
        <f t="shared" si="0"/>
        <v>0</v>
      </c>
      <c r="I33" s="1282"/>
      <c r="J33" s="673"/>
      <c r="K33" s="673"/>
      <c r="L33" s="673"/>
    </row>
    <row r="34" spans="1:12" s="54" customFormat="1" ht="12.2" customHeight="1" x14ac:dyDescent="0.2">
      <c r="A34" s="57" t="s">
        <v>102</v>
      </c>
      <c r="B34" s="419" t="s">
        <v>168</v>
      </c>
      <c r="C34" s="117"/>
      <c r="D34" s="278"/>
      <c r="E34" s="103"/>
      <c r="F34" s="103"/>
      <c r="G34" s="422"/>
      <c r="H34" s="661">
        <f t="shared" si="0"/>
        <v>0</v>
      </c>
      <c r="I34" s="760"/>
      <c r="J34" s="661"/>
      <c r="K34" s="661"/>
      <c r="L34" s="661"/>
    </row>
    <row r="35" spans="1:12" s="54" customFormat="1" ht="12.2" customHeight="1" thickBot="1" x14ac:dyDescent="0.25">
      <c r="A35" s="1216" t="s">
        <v>103</v>
      </c>
      <c r="B35" s="60" t="s">
        <v>169</v>
      </c>
      <c r="C35" s="90"/>
      <c r="D35" s="272"/>
      <c r="E35" s="713"/>
      <c r="F35" s="713"/>
      <c r="G35" s="713"/>
      <c r="H35" s="675">
        <f t="shared" si="0"/>
        <v>0</v>
      </c>
      <c r="I35" s="1284"/>
      <c r="J35" s="675"/>
      <c r="K35" s="675"/>
      <c r="L35" s="675"/>
    </row>
    <row r="36" spans="1:12" s="26" customFormat="1" ht="12.2" customHeight="1" thickBot="1" x14ac:dyDescent="0.25">
      <c r="A36" s="55" t="s">
        <v>17</v>
      </c>
      <c r="B36" s="56" t="s">
        <v>170</v>
      </c>
      <c r="C36" s="128"/>
      <c r="D36" s="127"/>
      <c r="E36" s="711"/>
      <c r="F36" s="711"/>
      <c r="G36" s="711"/>
      <c r="H36" s="72">
        <f t="shared" si="0"/>
        <v>0</v>
      </c>
      <c r="I36" s="768"/>
      <c r="J36" s="72"/>
      <c r="K36" s="72"/>
      <c r="L36" s="72"/>
    </row>
    <row r="37" spans="1:12" s="26" customFormat="1" ht="12.2" customHeight="1" thickBot="1" x14ac:dyDescent="0.25">
      <c r="A37" s="1217" t="s">
        <v>104</v>
      </c>
      <c r="B37" s="420" t="s">
        <v>165</v>
      </c>
      <c r="C37" s="128"/>
      <c r="D37" s="127"/>
      <c r="E37" s="714"/>
      <c r="F37" s="714"/>
      <c r="G37" s="714"/>
      <c r="H37" s="676">
        <f t="shared" si="0"/>
        <v>0</v>
      </c>
      <c r="I37" s="1285"/>
      <c r="J37" s="676"/>
      <c r="K37" s="676"/>
      <c r="L37" s="676"/>
    </row>
    <row r="38" spans="1:12" s="26" customFormat="1" ht="12.2" customHeight="1" thickBot="1" x14ac:dyDescent="0.25">
      <c r="A38" s="55" t="s">
        <v>18</v>
      </c>
      <c r="B38" s="56" t="s">
        <v>555</v>
      </c>
      <c r="C38" s="128"/>
      <c r="D38" s="127"/>
      <c r="E38" s="711"/>
      <c r="F38" s="711"/>
      <c r="G38" s="711"/>
      <c r="H38" s="72">
        <f t="shared" si="0"/>
        <v>0</v>
      </c>
      <c r="I38" s="768"/>
      <c r="J38" s="72"/>
      <c r="K38" s="72"/>
      <c r="L38" s="72"/>
    </row>
    <row r="39" spans="1:12" s="26" customFormat="1" ht="12.2" customHeight="1" x14ac:dyDescent="0.2">
      <c r="A39" s="12" t="s">
        <v>107</v>
      </c>
      <c r="B39" s="93" t="s">
        <v>212</v>
      </c>
      <c r="C39" s="129"/>
      <c r="D39" s="279"/>
      <c r="E39" s="715"/>
      <c r="F39" s="715"/>
      <c r="G39" s="715"/>
      <c r="H39" s="677">
        <f t="shared" si="0"/>
        <v>0</v>
      </c>
      <c r="I39" s="1286"/>
      <c r="J39" s="677"/>
      <c r="K39" s="677"/>
      <c r="L39" s="677"/>
    </row>
    <row r="40" spans="1:12" s="26" customFormat="1" ht="12.2" customHeight="1" x14ac:dyDescent="0.2">
      <c r="A40" s="1182" t="s">
        <v>108</v>
      </c>
      <c r="B40" s="429" t="s">
        <v>213</v>
      </c>
      <c r="C40" s="421"/>
      <c r="D40" s="425"/>
      <c r="E40" s="716"/>
      <c r="F40" s="716"/>
      <c r="G40" s="716"/>
      <c r="H40" s="678">
        <f t="shared" si="0"/>
        <v>0</v>
      </c>
      <c r="I40" s="1287"/>
      <c r="J40" s="678"/>
      <c r="K40" s="678"/>
      <c r="L40" s="678"/>
    </row>
    <row r="41" spans="1:12" s="26" customFormat="1" ht="12.2" customHeight="1" thickBot="1" x14ac:dyDescent="0.25">
      <c r="A41" s="1182" t="s">
        <v>323</v>
      </c>
      <c r="B41" s="99" t="s">
        <v>165</v>
      </c>
      <c r="C41" s="131"/>
      <c r="D41" s="130"/>
      <c r="E41" s="717"/>
      <c r="F41" s="717"/>
      <c r="G41" s="717"/>
      <c r="H41" s="679">
        <f t="shared" si="0"/>
        <v>0</v>
      </c>
      <c r="I41" s="1288"/>
      <c r="J41" s="679"/>
      <c r="K41" s="679"/>
      <c r="L41" s="679"/>
    </row>
    <row r="42" spans="1:12" s="26" customFormat="1" ht="12.2" customHeight="1" thickBot="1" x14ac:dyDescent="0.25">
      <c r="A42" s="45" t="s">
        <v>19</v>
      </c>
      <c r="B42" s="56" t="s">
        <v>546</v>
      </c>
      <c r="C42" s="87"/>
      <c r="D42" s="125"/>
      <c r="E42" s="708"/>
      <c r="F42" s="708"/>
      <c r="G42" s="708"/>
      <c r="H42" s="72">
        <f t="shared" si="0"/>
        <v>0</v>
      </c>
      <c r="I42" s="768"/>
      <c r="J42" s="72"/>
      <c r="K42" s="72"/>
      <c r="L42" s="72"/>
    </row>
    <row r="43" spans="1:12" s="26" customFormat="1" ht="12.2" customHeight="1" thickBot="1" x14ac:dyDescent="0.25">
      <c r="A43" s="61" t="s">
        <v>20</v>
      </c>
      <c r="B43" s="56" t="s">
        <v>180</v>
      </c>
      <c r="C43" s="87"/>
      <c r="D43" s="125"/>
      <c r="E43" s="708"/>
      <c r="F43" s="708"/>
      <c r="G43" s="708"/>
      <c r="H43" s="72">
        <f t="shared" si="0"/>
        <v>0</v>
      </c>
      <c r="I43" s="768"/>
      <c r="J43" s="72"/>
      <c r="K43" s="72"/>
      <c r="L43" s="72"/>
    </row>
    <row r="44" spans="1:12" s="26" customFormat="1" ht="12.2" customHeight="1" x14ac:dyDescent="0.2">
      <c r="A44" s="57" t="s">
        <v>171</v>
      </c>
      <c r="B44" s="58" t="s">
        <v>131</v>
      </c>
      <c r="C44" s="119"/>
      <c r="D44" s="271"/>
      <c r="E44" s="712"/>
      <c r="F44" s="712"/>
      <c r="G44" s="712"/>
      <c r="H44" s="673">
        <f t="shared" si="0"/>
        <v>0</v>
      </c>
      <c r="I44" s="1282"/>
      <c r="J44" s="673"/>
      <c r="K44" s="673"/>
      <c r="L44" s="673"/>
    </row>
    <row r="45" spans="1:12" s="26" customFormat="1" ht="12.2" customHeight="1" x14ac:dyDescent="0.2">
      <c r="A45" s="69" t="s">
        <v>172</v>
      </c>
      <c r="B45" s="58" t="s">
        <v>186</v>
      </c>
      <c r="C45" s="117"/>
      <c r="D45" s="278"/>
      <c r="E45" s="89"/>
      <c r="F45" s="89"/>
      <c r="G45" s="89"/>
      <c r="H45" s="680">
        <f t="shared" si="0"/>
        <v>0</v>
      </c>
      <c r="I45" s="1289"/>
      <c r="J45" s="680"/>
      <c r="K45" s="680"/>
      <c r="L45" s="680"/>
    </row>
    <row r="46" spans="1:12" s="26" customFormat="1" ht="12.2" customHeight="1" x14ac:dyDescent="0.2">
      <c r="A46" s="1216" t="s">
        <v>173</v>
      </c>
      <c r="B46" s="419" t="s">
        <v>177</v>
      </c>
      <c r="C46" s="422"/>
      <c r="D46" s="409"/>
      <c r="E46" s="103"/>
      <c r="F46" s="103"/>
      <c r="G46" s="103"/>
      <c r="H46" s="661">
        <f t="shared" si="0"/>
        <v>0</v>
      </c>
      <c r="I46" s="760"/>
      <c r="J46" s="661"/>
      <c r="K46" s="661"/>
      <c r="L46" s="661"/>
    </row>
    <row r="47" spans="1:12" s="54" customFormat="1" ht="12.2" customHeight="1" thickBot="1" x14ac:dyDescent="0.25">
      <c r="A47" s="57" t="s">
        <v>178</v>
      </c>
      <c r="B47" s="60" t="s">
        <v>179</v>
      </c>
      <c r="C47" s="1213"/>
      <c r="D47" s="280"/>
      <c r="E47" s="713"/>
      <c r="F47" s="713"/>
      <c r="G47" s="713"/>
      <c r="H47" s="675">
        <f t="shared" si="0"/>
        <v>0</v>
      </c>
      <c r="I47" s="1284"/>
      <c r="J47" s="675"/>
      <c r="K47" s="675"/>
      <c r="L47" s="675"/>
    </row>
    <row r="48" spans="1:12" s="54" customFormat="1" ht="15" customHeight="1" thickBot="1" x14ac:dyDescent="0.25">
      <c r="A48" s="61" t="s">
        <v>21</v>
      </c>
      <c r="B48" s="651" t="s">
        <v>174</v>
      </c>
      <c r="C48" s="133"/>
      <c r="D48" s="132"/>
      <c r="E48" s="718"/>
      <c r="F48" s="718"/>
      <c r="G48" s="718"/>
      <c r="H48" s="684">
        <f>+G48-F48</f>
        <v>0</v>
      </c>
      <c r="I48" s="1290"/>
      <c r="J48" s="684"/>
      <c r="K48" s="684"/>
      <c r="L48" s="684"/>
    </row>
    <row r="49" spans="1:12" s="54" customFormat="1" ht="15" customHeight="1" x14ac:dyDescent="0.2">
      <c r="A49" s="62"/>
      <c r="B49" s="63"/>
      <c r="C49" s="64"/>
      <c r="D49" s="64"/>
      <c r="E49" s="64">
        <f>'6.Polg_Hivatal'!E49-'29._Hivatal_önként'!E49</f>
        <v>0</v>
      </c>
      <c r="F49" s="64"/>
      <c r="G49" s="64"/>
      <c r="H49" s="64"/>
      <c r="I49" s="64"/>
      <c r="J49" s="64"/>
      <c r="K49" s="64"/>
      <c r="L49" s="64"/>
    </row>
    <row r="50" spans="1:12" s="54" customFormat="1" ht="15" customHeight="1" x14ac:dyDescent="0.2">
      <c r="A50" s="62"/>
      <c r="B50" s="63"/>
      <c r="C50" s="64"/>
      <c r="D50" s="64"/>
      <c r="E50" s="64"/>
      <c r="F50" s="64"/>
      <c r="G50" s="64"/>
      <c r="H50" s="64"/>
      <c r="I50" s="64"/>
      <c r="J50" s="64"/>
      <c r="K50" s="64"/>
      <c r="L50" s="64"/>
    </row>
    <row r="51" spans="1:12" ht="13.5" thickBot="1" x14ac:dyDescent="0.25">
      <c r="A51" s="1800" t="s">
        <v>362</v>
      </c>
      <c r="B51" s="1800"/>
      <c r="C51" s="1800"/>
      <c r="D51" s="1800"/>
      <c r="E51" s="1800"/>
      <c r="F51" s="1800"/>
      <c r="G51" s="1800"/>
      <c r="H51" s="1800"/>
    </row>
    <row r="52" spans="1:12" s="681" customFormat="1" ht="72.75" thickBot="1" x14ac:dyDescent="0.25">
      <c r="A52" s="771"/>
      <c r="B52" s="772" t="s">
        <v>38</v>
      </c>
      <c r="C52" s="21" t="str">
        <f t="shared" ref="C52:L52" si="1">C7</f>
        <v>2023. évi eredeti előirányzat
2/2023. (II.14.)</v>
      </c>
      <c r="D52" s="238" t="str">
        <f t="shared" si="1"/>
        <v>Módosított előirányzat a 14/2023.  (VI.29.)  rendelet szerint</v>
      </c>
      <c r="E52" s="21" t="str">
        <f t="shared" si="1"/>
        <v>Módosított előirányzat a 18/2023. (IX.26.)  rendelet szerint</v>
      </c>
      <c r="F52" s="21" t="str">
        <f t="shared" si="1"/>
        <v>Módosított előirányzat a 23/2023. (XII.14.)  rendelet szerint</v>
      </c>
      <c r="G52" s="21" t="str">
        <f t="shared" si="1"/>
        <v>Módosított előirányzat a …../2024. (II…..)  rendelet szerint</v>
      </c>
      <c r="H52" s="34" t="str">
        <f t="shared" si="1"/>
        <v>Változás a 23/2023. (XII.14) rendelethez képest</v>
      </c>
      <c r="I52" s="238" t="str">
        <f t="shared" si="1"/>
        <v>2023. évi teljesítés              2023.06.30-ig</v>
      </c>
      <c r="J52" s="21" t="str">
        <f t="shared" si="1"/>
        <v>2023. évi teljesítés              2023.09.30-ig</v>
      </c>
      <c r="K52" s="21" t="str">
        <f t="shared" si="1"/>
        <v>2023. évi teljesítés              2023.12.31-ig</v>
      </c>
      <c r="L52" s="21" t="str">
        <f t="shared" si="1"/>
        <v>Teljesítés %-a</v>
      </c>
    </row>
    <row r="53" spans="1:12" s="33" customFormat="1" ht="12.2" customHeight="1" thickBot="1" x14ac:dyDescent="0.25">
      <c r="A53" s="55" t="s">
        <v>12</v>
      </c>
      <c r="B53" s="56" t="s">
        <v>547</v>
      </c>
      <c r="C53" s="87"/>
      <c r="D53" s="125">
        <f>SUM(D54:D59)-D55</f>
        <v>0</v>
      </c>
      <c r="E53" s="708">
        <f t="shared" ref="E53:L53" si="2">SUM(E54:E59)-E55</f>
        <v>0</v>
      </c>
      <c r="F53" s="708">
        <f t="shared" si="2"/>
        <v>0</v>
      </c>
      <c r="G53" s="708">
        <f t="shared" si="2"/>
        <v>0</v>
      </c>
      <c r="H53" s="50">
        <f t="shared" ref="H53:H72" si="3">+G53-F53</f>
        <v>0</v>
      </c>
      <c r="I53" s="249">
        <f t="shared" si="2"/>
        <v>0</v>
      </c>
      <c r="J53" s="50">
        <f t="shared" si="2"/>
        <v>0</v>
      </c>
      <c r="K53" s="50">
        <f t="shared" si="2"/>
        <v>0</v>
      </c>
      <c r="L53" s="50">
        <f t="shared" si="2"/>
        <v>0</v>
      </c>
    </row>
    <row r="54" spans="1:12" ht="12.2" customHeight="1" x14ac:dyDescent="0.2">
      <c r="A54" s="1216" t="s">
        <v>91</v>
      </c>
      <c r="B54" s="17" t="s">
        <v>68</v>
      </c>
      <c r="C54" s="119"/>
      <c r="D54" s="271"/>
      <c r="E54" s="712"/>
      <c r="F54" s="712"/>
      <c r="G54" s="712"/>
      <c r="H54" s="35">
        <f t="shared" si="3"/>
        <v>0</v>
      </c>
      <c r="I54" s="253">
        <f>'6.Polg_Hivatal'!I54-'29._Hivatal_önként'!I54</f>
        <v>0</v>
      </c>
      <c r="J54" s="35">
        <f>'6.Polg_Hivatal'!J54-'29._Hivatal_önként'!J54</f>
        <v>0</v>
      </c>
      <c r="K54" s="35">
        <f>'6.Polg_Hivatal'!K54-'29._Hivatal_önként'!K54</f>
        <v>0</v>
      </c>
      <c r="L54" s="35">
        <f>'6.Polg_Hivatal'!L54-'29._Hivatal_önként'!L54</f>
        <v>0</v>
      </c>
    </row>
    <row r="55" spans="1:12" ht="12.2" customHeight="1" x14ac:dyDescent="0.2">
      <c r="A55" s="1216" t="s">
        <v>305</v>
      </c>
      <c r="B55" s="418" t="s">
        <v>270</v>
      </c>
      <c r="C55" s="119"/>
      <c r="D55" s="271"/>
      <c r="E55" s="712"/>
      <c r="F55" s="712"/>
      <c r="G55" s="712"/>
      <c r="H55" s="35">
        <f t="shared" si="3"/>
        <v>0</v>
      </c>
      <c r="I55" s="253">
        <f>'6.Polg_Hivatal'!I55-'29._Hivatal_önként'!I55</f>
        <v>0</v>
      </c>
      <c r="J55" s="35">
        <f>'6.Polg_Hivatal'!J55-'29._Hivatal_önként'!J55</f>
        <v>0</v>
      </c>
      <c r="K55" s="35">
        <f>'6.Polg_Hivatal'!K55-'29._Hivatal_önként'!K55</f>
        <v>0</v>
      </c>
      <c r="L55" s="35">
        <f>'6.Polg_Hivatal'!L55-'29._Hivatal_önként'!L55</f>
        <v>0</v>
      </c>
    </row>
    <row r="56" spans="1:12" ht="12.2" customHeight="1" x14ac:dyDescent="0.2">
      <c r="A56" s="1216" t="s">
        <v>92</v>
      </c>
      <c r="B56" s="415" t="s">
        <v>87</v>
      </c>
      <c r="C56" s="422"/>
      <c r="D56" s="409"/>
      <c r="E56" s="103"/>
      <c r="F56" s="103"/>
      <c r="G56" s="103"/>
      <c r="H56" s="410">
        <f t="shared" si="3"/>
        <v>0</v>
      </c>
      <c r="I56" s="635">
        <f>'6.Polg_Hivatal'!I56-'29._Hivatal_önként'!I56</f>
        <v>0</v>
      </c>
      <c r="J56" s="410">
        <f>'6.Polg_Hivatal'!J56-'29._Hivatal_önként'!J56</f>
        <v>0</v>
      </c>
      <c r="K56" s="410">
        <f>'6.Polg_Hivatal'!K56-'29._Hivatal_önként'!K56</f>
        <v>0</v>
      </c>
      <c r="L56" s="410">
        <f>'6.Polg_Hivatal'!L56-'29._Hivatal_önként'!L56</f>
        <v>0</v>
      </c>
    </row>
    <row r="57" spans="1:12" ht="12.2" customHeight="1" x14ac:dyDescent="0.2">
      <c r="A57" s="1216" t="s">
        <v>93</v>
      </c>
      <c r="B57" s="415" t="s">
        <v>69</v>
      </c>
      <c r="C57" s="422"/>
      <c r="D57" s="409"/>
      <c r="E57" s="103"/>
      <c r="F57" s="103"/>
      <c r="G57" s="103"/>
      <c r="H57" s="410">
        <f t="shared" si="3"/>
        <v>0</v>
      </c>
      <c r="I57" s="635">
        <f>'6.Polg_Hivatal'!I57-'29._Hivatal_önként'!I57</f>
        <v>0</v>
      </c>
      <c r="J57" s="410">
        <f>'6.Polg_Hivatal'!J57-'29._Hivatal_önként'!J57</f>
        <v>0</v>
      </c>
      <c r="K57" s="410">
        <f>'6.Polg_Hivatal'!K57-'29._Hivatal_önként'!K57</f>
        <v>0</v>
      </c>
      <c r="L57" s="410">
        <f>'6.Polg_Hivatal'!L57-'29._Hivatal_önként'!L57</f>
        <v>0</v>
      </c>
    </row>
    <row r="58" spans="1:12" ht="12.2" customHeight="1" x14ac:dyDescent="0.2">
      <c r="A58" s="1216" t="s">
        <v>90</v>
      </c>
      <c r="B58" s="415" t="s">
        <v>80</v>
      </c>
      <c r="C58" s="422"/>
      <c r="D58" s="409"/>
      <c r="E58" s="103"/>
      <c r="F58" s="103"/>
      <c r="G58" s="103"/>
      <c r="H58" s="410">
        <f t="shared" si="3"/>
        <v>0</v>
      </c>
      <c r="I58" s="635"/>
      <c r="J58" s="410"/>
      <c r="K58" s="410"/>
      <c r="L58" s="410"/>
    </row>
    <row r="59" spans="1:12" ht="12.2" customHeight="1" x14ac:dyDescent="0.2">
      <c r="A59" s="1216" t="s">
        <v>147</v>
      </c>
      <c r="B59" s="415" t="s">
        <v>88</v>
      </c>
      <c r="C59" s="422"/>
      <c r="D59" s="409"/>
      <c r="E59" s="103"/>
      <c r="F59" s="103"/>
      <c r="G59" s="103"/>
      <c r="H59" s="410">
        <f t="shared" si="3"/>
        <v>0</v>
      </c>
      <c r="I59" s="635"/>
      <c r="J59" s="410"/>
      <c r="K59" s="410"/>
      <c r="L59" s="410"/>
    </row>
    <row r="60" spans="1:12" ht="12.2" customHeight="1" x14ac:dyDescent="0.2">
      <c r="A60" s="1216" t="s">
        <v>306</v>
      </c>
      <c r="B60" s="648" t="s">
        <v>235</v>
      </c>
      <c r="C60" s="422"/>
      <c r="D60" s="409"/>
      <c r="E60" s="103"/>
      <c r="F60" s="103"/>
      <c r="G60" s="103"/>
      <c r="H60" s="410">
        <f t="shared" si="3"/>
        <v>0</v>
      </c>
      <c r="I60" s="635"/>
      <c r="J60" s="410"/>
      <c r="K60" s="410"/>
      <c r="L60" s="410"/>
    </row>
    <row r="61" spans="1:12" ht="12.2" customHeight="1" thickBot="1" x14ac:dyDescent="0.25">
      <c r="A61" s="82" t="s">
        <v>307</v>
      </c>
      <c r="B61" s="83" t="s">
        <v>234</v>
      </c>
      <c r="C61" s="90"/>
      <c r="D61" s="272">
        <f>'6.Polg_Hivatal'!D61-'29._Hivatal_önként'!D61</f>
        <v>0</v>
      </c>
      <c r="E61" s="719"/>
      <c r="F61" s="719"/>
      <c r="G61" s="719"/>
      <c r="H61" s="59">
        <f t="shared" si="3"/>
        <v>0</v>
      </c>
      <c r="I61" s="255"/>
      <c r="J61" s="59"/>
      <c r="K61" s="59"/>
      <c r="L61" s="59"/>
    </row>
    <row r="62" spans="1:12" ht="12.2" customHeight="1" thickBot="1" x14ac:dyDescent="0.25">
      <c r="A62" s="55" t="s">
        <v>13</v>
      </c>
      <c r="B62" s="56" t="s">
        <v>548</v>
      </c>
      <c r="C62" s="87"/>
      <c r="D62" s="125">
        <f>SUM(D63:D67)</f>
        <v>0</v>
      </c>
      <c r="E62" s="708">
        <f t="shared" ref="E62:L62" si="4">SUM(E63:E67)</f>
        <v>0</v>
      </c>
      <c r="F62" s="708">
        <f t="shared" si="4"/>
        <v>0</v>
      </c>
      <c r="G62" s="708">
        <f t="shared" si="4"/>
        <v>0</v>
      </c>
      <c r="H62" s="50">
        <f t="shared" si="3"/>
        <v>0</v>
      </c>
      <c r="I62" s="249">
        <f t="shared" si="4"/>
        <v>0</v>
      </c>
      <c r="J62" s="50">
        <f t="shared" si="4"/>
        <v>0</v>
      </c>
      <c r="K62" s="50">
        <f t="shared" si="4"/>
        <v>0</v>
      </c>
      <c r="L62" s="50">
        <f t="shared" si="4"/>
        <v>0</v>
      </c>
    </row>
    <row r="63" spans="1:12" s="33" customFormat="1" ht="12.2" customHeight="1" x14ac:dyDescent="0.2">
      <c r="A63" s="1216" t="s">
        <v>94</v>
      </c>
      <c r="B63" s="17" t="s">
        <v>119</v>
      </c>
      <c r="C63" s="119"/>
      <c r="D63" s="271"/>
      <c r="E63" s="712"/>
      <c r="F63" s="712"/>
      <c r="G63" s="712"/>
      <c r="H63" s="35">
        <f t="shared" si="3"/>
        <v>0</v>
      </c>
      <c r="I63" s="253"/>
      <c r="J63" s="35"/>
      <c r="K63" s="35"/>
      <c r="L63" s="35"/>
    </row>
    <row r="64" spans="1:12" s="33" customFormat="1" ht="12.2" customHeight="1" x14ac:dyDescent="0.2">
      <c r="A64" s="1216" t="s">
        <v>316</v>
      </c>
      <c r="B64" s="649" t="s">
        <v>236</v>
      </c>
      <c r="C64" s="119"/>
      <c r="D64" s="271"/>
      <c r="E64" s="712"/>
      <c r="F64" s="712"/>
      <c r="G64" s="712"/>
      <c r="H64" s="35">
        <f t="shared" si="3"/>
        <v>0</v>
      </c>
      <c r="I64" s="253"/>
      <c r="J64" s="35"/>
      <c r="K64" s="35"/>
      <c r="L64" s="35"/>
    </row>
    <row r="65" spans="1:12" ht="12.2" customHeight="1" x14ac:dyDescent="0.2">
      <c r="A65" s="1216" t="s">
        <v>95</v>
      </c>
      <c r="B65" s="415" t="s">
        <v>2</v>
      </c>
      <c r="C65" s="422"/>
      <c r="D65" s="409"/>
      <c r="E65" s="103"/>
      <c r="F65" s="103"/>
      <c r="G65" s="103"/>
      <c r="H65" s="410">
        <f t="shared" si="3"/>
        <v>0</v>
      </c>
      <c r="I65" s="635"/>
      <c r="J65" s="410"/>
      <c r="K65" s="410"/>
      <c r="L65" s="410"/>
    </row>
    <row r="66" spans="1:12" ht="12.2" customHeight="1" x14ac:dyDescent="0.2">
      <c r="A66" s="1216" t="s">
        <v>342</v>
      </c>
      <c r="B66" s="650" t="s">
        <v>237</v>
      </c>
      <c r="C66" s="422"/>
      <c r="D66" s="409"/>
      <c r="E66" s="103"/>
      <c r="F66" s="103"/>
      <c r="G66" s="103"/>
      <c r="H66" s="410">
        <f t="shared" si="3"/>
        <v>0</v>
      </c>
      <c r="I66" s="635"/>
      <c r="J66" s="410"/>
      <c r="K66" s="410"/>
      <c r="L66" s="410"/>
    </row>
    <row r="67" spans="1:12" ht="12.2" customHeight="1" x14ac:dyDescent="0.2">
      <c r="A67" s="1216" t="s">
        <v>96</v>
      </c>
      <c r="B67" s="17" t="s">
        <v>175</v>
      </c>
      <c r="C67" s="422"/>
      <c r="D67" s="409"/>
      <c r="E67" s="103"/>
      <c r="F67" s="103"/>
      <c r="G67" s="103"/>
      <c r="H67" s="410">
        <f t="shared" si="3"/>
        <v>0</v>
      </c>
      <c r="I67" s="635"/>
      <c r="J67" s="410"/>
      <c r="K67" s="410"/>
      <c r="L67" s="410"/>
    </row>
    <row r="68" spans="1:12" ht="12.2" customHeight="1" x14ac:dyDescent="0.2">
      <c r="A68" s="1216" t="s">
        <v>317</v>
      </c>
      <c r="B68" s="648" t="s">
        <v>239</v>
      </c>
      <c r="C68" s="422"/>
      <c r="D68" s="409"/>
      <c r="E68" s="103"/>
      <c r="F68" s="103"/>
      <c r="G68" s="103"/>
      <c r="H68" s="410">
        <f t="shared" si="3"/>
        <v>0</v>
      </c>
      <c r="I68" s="635"/>
      <c r="J68" s="410"/>
      <c r="K68" s="410"/>
      <c r="L68" s="410"/>
    </row>
    <row r="69" spans="1:12" ht="12.2" customHeight="1" thickBot="1" x14ac:dyDescent="0.25">
      <c r="A69" s="82" t="s">
        <v>318</v>
      </c>
      <c r="B69" s="83" t="s">
        <v>238</v>
      </c>
      <c r="C69" s="90"/>
      <c r="D69" s="409"/>
      <c r="E69" s="103"/>
      <c r="F69" s="103"/>
      <c r="G69" s="103"/>
      <c r="H69" s="410">
        <f t="shared" si="3"/>
        <v>0</v>
      </c>
      <c r="I69" s="635"/>
      <c r="J69" s="410"/>
      <c r="K69" s="410"/>
      <c r="L69" s="410"/>
    </row>
    <row r="70" spans="1:12" ht="15" customHeight="1" thickBot="1" x14ac:dyDescent="0.25">
      <c r="A70" s="55" t="s">
        <v>14</v>
      </c>
      <c r="B70" s="65" t="s">
        <v>176</v>
      </c>
      <c r="C70" s="133"/>
      <c r="D70" s="132">
        <f>+D53+D62</f>
        <v>0</v>
      </c>
      <c r="E70" s="718">
        <f t="shared" ref="E70:L70" si="5">+E53+E62</f>
        <v>0</v>
      </c>
      <c r="F70" s="718">
        <f t="shared" si="5"/>
        <v>0</v>
      </c>
      <c r="G70" s="718">
        <f t="shared" si="5"/>
        <v>0</v>
      </c>
      <c r="H70" s="66">
        <f t="shared" si="3"/>
        <v>0</v>
      </c>
      <c r="I70" s="250">
        <f t="shared" si="5"/>
        <v>0</v>
      </c>
      <c r="J70" s="66">
        <f t="shared" si="5"/>
        <v>0</v>
      </c>
      <c r="K70" s="66">
        <f t="shared" si="5"/>
        <v>0</v>
      </c>
      <c r="L70" s="66">
        <f t="shared" si="5"/>
        <v>0</v>
      </c>
    </row>
    <row r="71" spans="1:12" ht="13.5" thickBot="1" x14ac:dyDescent="0.25">
      <c r="C71" s="27"/>
      <c r="D71" s="27"/>
      <c r="E71" s="27"/>
      <c r="F71" s="27"/>
      <c r="G71" s="27"/>
      <c r="H71" s="27"/>
      <c r="I71" s="27"/>
      <c r="J71" s="27"/>
      <c r="K71" s="27"/>
      <c r="L71" s="27"/>
    </row>
    <row r="72" spans="1:12" ht="15" customHeight="1" thickBot="1" x14ac:dyDescent="0.25">
      <c r="A72" s="764" t="s">
        <v>292</v>
      </c>
      <c r="B72" s="766"/>
      <c r="C72" s="135"/>
      <c r="D72" s="765"/>
      <c r="E72" s="647"/>
      <c r="F72" s="647"/>
      <c r="G72" s="647"/>
      <c r="H72" s="246">
        <f t="shared" si="3"/>
        <v>0</v>
      </c>
      <c r="I72" s="246">
        <f>'6.Polg_Hivatal'!I72-'29._Hivatal_önként'!I72</f>
        <v>0</v>
      </c>
      <c r="J72" s="246">
        <f>'6.Polg_Hivatal'!J72-'29._Hivatal_önként'!J72</f>
        <v>0</v>
      </c>
      <c r="K72" s="246">
        <f>'6.Polg_Hivatal'!K72-'29._Hivatal_önként'!K72</f>
        <v>0</v>
      </c>
      <c r="L72" s="246">
        <f>'6.Polg_Hivatal'!L72-'29._Hivatal_önként'!L72</f>
        <v>0</v>
      </c>
    </row>
    <row r="73" spans="1:12" ht="14.25" hidden="1" customHeight="1" thickBot="1" x14ac:dyDescent="0.25">
      <c r="A73" s="67" t="s">
        <v>291</v>
      </c>
      <c r="B73" s="68"/>
      <c r="C73" s="735"/>
      <c r="D73" s="769">
        <f>'6.Polg_Hivatal'!D73-'29._Hivatal_önként'!D73</f>
        <v>0</v>
      </c>
      <c r="E73" s="733">
        <f>'6.Polg_Hivatal'!E73-'29._Hivatal_önként'!E73</f>
        <v>0</v>
      </c>
      <c r="F73" s="733">
        <f>'6.Polg_Hivatal'!F73-'29._Hivatal_önként'!F73</f>
        <v>0</v>
      </c>
      <c r="G73" s="733">
        <f>'6.Polg_Hivatal'!G73-'29._Hivatal_önként'!G73</f>
        <v>0</v>
      </c>
      <c r="H73" s="735">
        <f t="shared" ref="H73" si="6">+D73-C73</f>
        <v>0</v>
      </c>
      <c r="I73" s="735">
        <f>'6.Polg_Hivatal'!I73-'29._Hivatal_önként'!I73</f>
        <v>0</v>
      </c>
      <c r="J73" s="735">
        <f>'6.Polg_Hivatal'!J73-'29._Hivatal_önként'!J73</f>
        <v>0</v>
      </c>
      <c r="K73" s="735">
        <f>'6.Polg_Hivatal'!K73-'29._Hivatal_önként'!K73</f>
        <v>0</v>
      </c>
      <c r="L73" s="735">
        <f>'6.Polg_Hivatal'!L73-'29._Hivatal_önként'!L73</f>
        <v>0</v>
      </c>
    </row>
    <row r="74" spans="1:12" x14ac:dyDescent="0.2">
      <c r="D74" s="225"/>
      <c r="E74" s="225"/>
      <c r="F74" s="225"/>
      <c r="G74" s="225"/>
      <c r="H74" s="225"/>
      <c r="I74" s="225"/>
      <c r="J74" s="225"/>
      <c r="K74" s="225"/>
      <c r="L74" s="225"/>
    </row>
  </sheetData>
  <sheetProtection formatCells="0"/>
  <mergeCells count="7">
    <mergeCell ref="A9:H9"/>
    <mergeCell ref="A51:H51"/>
    <mergeCell ref="A1:H1"/>
    <mergeCell ref="A2:H2"/>
    <mergeCell ref="C4:H4"/>
    <mergeCell ref="C5:H5"/>
    <mergeCell ref="A6:H6"/>
  </mergeCells>
  <printOptions horizontalCentered="1"/>
  <pageMargins left="0.39370078740157483" right="0.39370078740157483" top="0.39370078740157483" bottom="0.39370078740157483" header="0.78740157480314965" footer="0.78740157480314965"/>
  <pageSetup paperSize="9" scale="72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39"/>
  <sheetViews>
    <sheetView view="pageBreakPreview" zoomScale="136" zoomScaleNormal="142" zoomScaleSheetLayoutView="136" workbookViewId="0">
      <selection activeCell="H13" sqref="H13"/>
    </sheetView>
  </sheetViews>
  <sheetFormatPr defaultColWidth="9.33203125" defaultRowHeight="12.75" x14ac:dyDescent="0.2"/>
  <cols>
    <col min="1" max="1" width="6.83203125" style="488" customWidth="1"/>
    <col min="2" max="2" width="51.33203125" style="19" customWidth="1"/>
    <col min="3" max="3" width="15.1640625" style="18" customWidth="1"/>
    <col min="4" max="4" width="15.83203125" style="18" hidden="1" customWidth="1"/>
    <col min="5" max="5" width="15.5" style="18" hidden="1" customWidth="1"/>
    <col min="6" max="6" width="16.1640625" style="18" customWidth="1"/>
    <col min="7" max="7" width="17" style="18" customWidth="1"/>
    <col min="8" max="8" width="13.83203125" style="18" customWidth="1"/>
    <col min="9" max="11" width="18.33203125" style="18" hidden="1" customWidth="1"/>
    <col min="12" max="12" width="6.5" style="152" hidden="1" customWidth="1"/>
    <col min="13" max="13" width="54.33203125" style="18" customWidth="1"/>
    <col min="14" max="14" width="16.33203125" style="18" customWidth="1"/>
    <col min="15" max="15" width="16.5" style="18" hidden="1" customWidth="1"/>
    <col min="16" max="16" width="16.83203125" style="18" hidden="1" customWidth="1"/>
    <col min="17" max="17" width="15.83203125" style="18" customWidth="1"/>
    <col min="18" max="18" width="16.6640625" style="18" customWidth="1"/>
    <col min="19" max="19" width="13.5" style="18" customWidth="1"/>
    <col min="20" max="22" width="18.33203125" style="18" hidden="1" customWidth="1"/>
    <col min="23" max="23" width="8.1640625" style="152" hidden="1" customWidth="1"/>
    <col min="24" max="24" width="3.5" style="152" customWidth="1"/>
    <col min="25" max="26" width="3.83203125" style="18" customWidth="1"/>
    <col min="27" max="16384" width="9.33203125" style="18"/>
  </cols>
  <sheetData>
    <row r="1" spans="1:28" ht="35.1" customHeight="1" x14ac:dyDescent="0.2">
      <c r="A1" s="1676" t="s">
        <v>247</v>
      </c>
      <c r="B1" s="1676"/>
      <c r="C1" s="1676"/>
      <c r="D1" s="1676"/>
      <c r="E1" s="1676"/>
      <c r="F1" s="1676"/>
      <c r="G1" s="1676"/>
      <c r="H1" s="1676"/>
      <c r="I1" s="1676"/>
      <c r="J1" s="1676"/>
      <c r="K1" s="1676"/>
      <c r="L1" s="1676"/>
      <c r="M1" s="1676"/>
      <c r="N1" s="1676"/>
      <c r="O1" s="1676"/>
      <c r="P1" s="1676"/>
      <c r="Q1" s="1676"/>
      <c r="R1" s="1676"/>
      <c r="S1" s="1581"/>
      <c r="T1" s="85"/>
      <c r="U1" s="85"/>
      <c r="V1" s="85"/>
      <c r="W1" s="150"/>
      <c r="X1" s="150"/>
      <c r="Y1" s="1675" t="s">
        <v>736</v>
      </c>
      <c r="Z1" s="1675" t="s">
        <v>822</v>
      </c>
    </row>
    <row r="2" spans="1:28" ht="15" customHeight="1" x14ac:dyDescent="0.2">
      <c r="B2" s="84"/>
      <c r="C2" s="85"/>
      <c r="D2" s="85"/>
      <c r="E2" s="85"/>
      <c r="F2" s="85"/>
      <c r="G2" s="85"/>
      <c r="H2" s="85"/>
      <c r="I2" s="85"/>
      <c r="J2" s="85"/>
      <c r="K2" s="85"/>
      <c r="L2" s="150"/>
      <c r="M2" s="85"/>
      <c r="N2" s="85"/>
      <c r="O2" s="85"/>
      <c r="P2" s="85"/>
      <c r="Q2" s="85"/>
      <c r="R2" s="85"/>
      <c r="S2" s="85"/>
      <c r="T2" s="85"/>
      <c r="U2" s="85"/>
      <c r="V2" s="85"/>
      <c r="W2" s="150"/>
      <c r="X2" s="150"/>
      <c r="Y2" s="1675"/>
      <c r="Z2" s="1675"/>
    </row>
    <row r="3" spans="1:28" ht="15" customHeight="1" thickBot="1" x14ac:dyDescent="0.25">
      <c r="A3" s="1671" t="s">
        <v>362</v>
      </c>
      <c r="B3" s="1671"/>
      <c r="C3" s="1671"/>
      <c r="D3" s="1671"/>
      <c r="E3" s="1671"/>
      <c r="F3" s="1671"/>
      <c r="G3" s="1671"/>
      <c r="H3" s="1671"/>
      <c r="I3" s="1671"/>
      <c r="J3" s="1671"/>
      <c r="K3" s="1671"/>
      <c r="L3" s="1671"/>
      <c r="M3" s="1671"/>
      <c r="N3" s="1671"/>
      <c r="O3" s="1671"/>
      <c r="P3" s="1671"/>
      <c r="Q3" s="1671"/>
      <c r="R3" s="1671"/>
      <c r="S3" s="1671"/>
      <c r="T3" s="1671"/>
      <c r="U3" s="1671"/>
      <c r="V3" s="1671"/>
      <c r="W3" s="1671"/>
      <c r="X3" s="1174"/>
      <c r="Y3" s="1675"/>
      <c r="Z3" s="1675"/>
    </row>
    <row r="4" spans="1:28" s="1324" customFormat="1" ht="21.2" customHeight="1" thickBot="1" x14ac:dyDescent="0.25">
      <c r="A4" s="1677" t="s">
        <v>120</v>
      </c>
      <c r="B4" s="1672" t="s">
        <v>37</v>
      </c>
      <c r="C4" s="1673"/>
      <c r="D4" s="1673"/>
      <c r="E4" s="1673"/>
      <c r="F4" s="1673"/>
      <c r="G4" s="1673"/>
      <c r="H4" s="1673"/>
      <c r="I4" s="1673"/>
      <c r="J4" s="1673"/>
      <c r="K4" s="1673"/>
      <c r="L4" s="1674"/>
      <c r="M4" s="1672" t="s">
        <v>38</v>
      </c>
      <c r="N4" s="1673"/>
      <c r="O4" s="1673"/>
      <c r="P4" s="1673"/>
      <c r="Q4" s="1673"/>
      <c r="R4" s="1673"/>
      <c r="S4" s="1674"/>
      <c r="T4" s="783"/>
      <c r="U4" s="783"/>
      <c r="V4" s="783"/>
      <c r="W4" s="784"/>
      <c r="X4" s="1175"/>
      <c r="Y4" s="1675"/>
      <c r="Z4" s="1675"/>
    </row>
    <row r="5" spans="1:28" s="91" customFormat="1" ht="61.5" customHeight="1" thickBot="1" x14ac:dyDescent="0.25">
      <c r="A5" s="1678"/>
      <c r="B5" s="20" t="s">
        <v>84</v>
      </c>
      <c r="C5" s="21" t="str">
        <f>'1. mell.bevétel_össz'!C8</f>
        <v>2023. évi eredeti előirányzat
2/2023. (II.14.)</v>
      </c>
      <c r="D5" s="21" t="str">
        <f>'1. mell.bevétel_össz'!D8</f>
        <v>Módosított előirányzat a 14/2023.  (VI.29.)  rendelet szerint</v>
      </c>
      <c r="E5" s="21" t="str">
        <f>'1. mell.bevétel_össz'!E8</f>
        <v>Módosított előirányzat a 18/2023. (IX.26.)  rendelet szerint</v>
      </c>
      <c r="F5" s="21" t="str">
        <f>'1. mell.bevétel_össz'!F8</f>
        <v>Módosított előirányzat a 23/2023. (XII.14.)  rendelet szerint</v>
      </c>
      <c r="G5" s="21" t="str">
        <f>'1. mell.bevétel_össz'!G8</f>
        <v>Módosított előirányzat a …../2024. (II…..)  rendelet szerint</v>
      </c>
      <c r="H5" s="34" t="str">
        <f>'1. mell.bevétel_össz'!H8</f>
        <v>Változás a 23/2023. (XII.14) rendelethez képest</v>
      </c>
      <c r="I5" s="238" t="str">
        <f>'1. mell.bevétel_össz'!I8</f>
        <v>2023. évi teljesítés              2023.06.30-ig</v>
      </c>
      <c r="J5" s="21" t="str">
        <f>'1. mell.bevétel_össz'!J8</f>
        <v>2023. évi teljesítés              2023.09.30-ig</v>
      </c>
      <c r="K5" s="21" t="str">
        <f>'1. mell.bevétel_össz'!K8</f>
        <v>2023. évi teljesítés              2023.12.31-ig</v>
      </c>
      <c r="L5" s="151" t="str">
        <f>'1. mell.bevétel_össz'!L8</f>
        <v>Teljesítés %-a</v>
      </c>
      <c r="M5" s="20" t="s">
        <v>84</v>
      </c>
      <c r="N5" s="21" t="str">
        <f>'1. mell.bevétel_össz'!C8</f>
        <v>2023. évi eredeti előirányzat
2/2023. (II.14.)</v>
      </c>
      <c r="O5" s="238" t="str">
        <f>'1. mell.bevétel_össz'!D8</f>
        <v>Módosított előirányzat a 14/2023.  (VI.29.)  rendelet szerint</v>
      </c>
      <c r="P5" s="21" t="str">
        <f>'1. mell.bevétel_össz'!E8</f>
        <v>Módosított előirányzat a 18/2023. (IX.26.)  rendelet szerint</v>
      </c>
      <c r="Q5" s="21" t="str">
        <f>'1. mell.bevétel_össz'!F8</f>
        <v>Módosított előirányzat a 23/2023. (XII.14.)  rendelet szerint</v>
      </c>
      <c r="R5" s="34" t="str">
        <f>'1. mell.bevétel_össz'!G8</f>
        <v>Módosított előirányzat a …../2024. (II…..)  rendelet szerint</v>
      </c>
      <c r="S5" s="1580" t="str">
        <f>'1. mell.bevétel_össz'!H8</f>
        <v>Változás a 23/2023. (XII.14) rendelethez képest</v>
      </c>
      <c r="T5" s="238" t="str">
        <f>'1. mell.bevétel_össz'!I8</f>
        <v>2023. évi teljesítés              2023.06.30-ig</v>
      </c>
      <c r="U5" s="21" t="str">
        <f>'1. mell.bevétel_össz'!J8</f>
        <v>2023. évi teljesítés              2023.09.30-ig</v>
      </c>
      <c r="V5" s="21" t="str">
        <f>'1. mell.bevétel_össz'!K8</f>
        <v>2023. évi teljesítés              2023.12.31-ig</v>
      </c>
      <c r="W5" s="151" t="str">
        <f>'1. mell.bevétel_össz'!L8</f>
        <v>Teljesítés %-a</v>
      </c>
      <c r="X5" s="1176"/>
      <c r="Y5" s="1675"/>
      <c r="Z5" s="1675"/>
    </row>
    <row r="6" spans="1:28" s="1326" customFormat="1" ht="17.100000000000001" customHeight="1" thickBot="1" x14ac:dyDescent="0.25">
      <c r="A6" s="1602" t="s">
        <v>297</v>
      </c>
      <c r="B6" s="771" t="s">
        <v>298</v>
      </c>
      <c r="C6" s="772" t="s">
        <v>299</v>
      </c>
      <c r="D6" s="772" t="s">
        <v>300</v>
      </c>
      <c r="E6" s="772" t="s">
        <v>300</v>
      </c>
      <c r="F6" s="772" t="s">
        <v>300</v>
      </c>
      <c r="G6" s="772" t="s">
        <v>301</v>
      </c>
      <c r="H6" s="1359" t="s">
        <v>388</v>
      </c>
      <c r="I6" s="1360" t="s">
        <v>299</v>
      </c>
      <c r="J6" s="1361" t="s">
        <v>299</v>
      </c>
      <c r="K6" s="1361" t="s">
        <v>299</v>
      </c>
      <c r="L6" s="1362" t="s">
        <v>299</v>
      </c>
      <c r="M6" s="1360" t="s">
        <v>424</v>
      </c>
      <c r="N6" s="1363" t="s">
        <v>738</v>
      </c>
      <c r="O6" s="1364" t="s">
        <v>383</v>
      </c>
      <c r="P6" s="1361" t="s">
        <v>383</v>
      </c>
      <c r="Q6" s="1361" t="s">
        <v>383</v>
      </c>
      <c r="R6" s="1361" t="s">
        <v>389</v>
      </c>
      <c r="S6" s="1365" t="s">
        <v>789</v>
      </c>
      <c r="T6" s="1364" t="s">
        <v>301</v>
      </c>
      <c r="U6" s="1361" t="s">
        <v>301</v>
      </c>
      <c r="V6" s="1361" t="s">
        <v>301</v>
      </c>
      <c r="W6" s="1362" t="s">
        <v>301</v>
      </c>
      <c r="X6" s="1366"/>
      <c r="Y6" s="1675"/>
      <c r="Z6" s="1675"/>
    </row>
    <row r="7" spans="1:28" s="1324" customFormat="1" ht="17.100000000000001" customHeight="1" x14ac:dyDescent="0.2">
      <c r="A7" s="489" t="s">
        <v>12</v>
      </c>
      <c r="B7" s="1367" t="s">
        <v>248</v>
      </c>
      <c r="C7" s="1368">
        <f>'1. mell.bevétel_össz'!C24</f>
        <v>0</v>
      </c>
      <c r="D7" s="1368">
        <f>'1. mell.bevétel_össz'!D24</f>
        <v>229697587</v>
      </c>
      <c r="E7" s="1368">
        <f>'1. mell.bevétel_össz'!E24</f>
        <v>229697587</v>
      </c>
      <c r="F7" s="1368">
        <f>'1. mell.bevétel_össz'!F24</f>
        <v>229697587</v>
      </c>
      <c r="G7" s="1368">
        <f>'1. mell.bevétel_össz'!G24</f>
        <v>229697587</v>
      </c>
      <c r="H7" s="1369">
        <f>+G7-F7</f>
        <v>0</v>
      </c>
      <c r="I7" s="1370">
        <f>'1. mell.bevétel_össz'!I24</f>
        <v>0</v>
      </c>
      <c r="J7" s="1368">
        <f>'1. mell.bevétel_össz'!J24</f>
        <v>0</v>
      </c>
      <c r="K7" s="1368">
        <f>'1. mell.bevétel_össz'!K24</f>
        <v>0</v>
      </c>
      <c r="L7" s="1371"/>
      <c r="M7" s="1372" t="s">
        <v>119</v>
      </c>
      <c r="N7" s="1373">
        <f>'1.mell.kiadás_össz'!C29</f>
        <v>311524214</v>
      </c>
      <c r="O7" s="1370">
        <f>'1.mell.kiadás_össz'!D29</f>
        <v>430667878</v>
      </c>
      <c r="P7" s="1368">
        <f>'1.mell.kiadás_össz'!E29</f>
        <v>447908996</v>
      </c>
      <c r="Q7" s="1368">
        <f>'1.mell.kiadás_össz'!F29</f>
        <v>466050118</v>
      </c>
      <c r="R7" s="1369">
        <f>'1.mell.kiadás_össz'!G29</f>
        <v>458702890</v>
      </c>
      <c r="S7" s="1374">
        <f>+R7-Q7</f>
        <v>-7347228</v>
      </c>
      <c r="T7" s="1370">
        <f>'1.mell.kiadás_össz'!I29</f>
        <v>0</v>
      </c>
      <c r="U7" s="1368">
        <f>'1.mell.kiadás_össz'!J29</f>
        <v>0</v>
      </c>
      <c r="V7" s="1368">
        <f>'1.mell.kiadás_össz'!K29</f>
        <v>0</v>
      </c>
      <c r="W7" s="1371">
        <f t="shared" ref="W7:W27" si="0">T7/O7*100</f>
        <v>0</v>
      </c>
      <c r="X7" s="1375"/>
      <c r="Y7" s="1675"/>
      <c r="Z7" s="1675"/>
    </row>
    <row r="8" spans="1:28" s="1324" customFormat="1" ht="15.95" customHeight="1" x14ac:dyDescent="0.2">
      <c r="A8" s="490" t="s">
        <v>91</v>
      </c>
      <c r="B8" s="1376" t="s">
        <v>338</v>
      </c>
      <c r="C8" s="1377">
        <f>'1. mell.bevétel_össz'!C29</f>
        <v>0</v>
      </c>
      <c r="D8" s="1377">
        <f>'1. mell.bevétel_össz'!D29</f>
        <v>229697587</v>
      </c>
      <c r="E8" s="1377">
        <f>'1. mell.bevétel_össz'!E29</f>
        <v>229697587</v>
      </c>
      <c r="F8" s="1377">
        <f>'1. mell.bevétel_össz'!F29</f>
        <v>229697587</v>
      </c>
      <c r="G8" s="1377">
        <f>'1. mell.bevétel_össz'!G29</f>
        <v>229697587</v>
      </c>
      <c r="H8" s="1378">
        <f t="shared" ref="H8:H32" si="1">+G8-F8</f>
        <v>0</v>
      </c>
      <c r="I8" s="1379">
        <f>'1. mell.bevétel_össz'!I29</f>
        <v>0</v>
      </c>
      <c r="J8" s="1377">
        <f>'1. mell.bevétel_össz'!J29</f>
        <v>0</v>
      </c>
      <c r="K8" s="1377">
        <f>'1. mell.bevétel_össz'!K29</f>
        <v>0</v>
      </c>
      <c r="L8" s="1380"/>
      <c r="M8" s="1367" t="s">
        <v>341</v>
      </c>
      <c r="N8" s="1368">
        <f>'1.mell.kiadás_össz'!C30</f>
        <v>131957503</v>
      </c>
      <c r="O8" s="1370">
        <f>'1.mell.kiadás_össz'!D30</f>
        <v>188851803</v>
      </c>
      <c r="P8" s="1368">
        <f>'1.mell.kiadás_össz'!E30</f>
        <v>188851803</v>
      </c>
      <c r="Q8" s="1368">
        <f>'1.mell.kiadás_össz'!F30</f>
        <v>188851803</v>
      </c>
      <c r="R8" s="1369">
        <f>'1.mell.kiadás_össz'!G30</f>
        <v>188851803</v>
      </c>
      <c r="S8" s="1374">
        <f t="shared" ref="S8:S29" si="2">+R8-Q8</f>
        <v>0</v>
      </c>
      <c r="T8" s="1370">
        <f>'1.mell.kiadás_össz'!I30</f>
        <v>0</v>
      </c>
      <c r="U8" s="1368">
        <f>'1.mell.kiadás_össz'!J30</f>
        <v>0</v>
      </c>
      <c r="V8" s="1368">
        <f>'1.mell.kiadás_össz'!K30</f>
        <v>0</v>
      </c>
      <c r="W8" s="1371">
        <f t="shared" si="0"/>
        <v>0</v>
      </c>
      <c r="X8" s="1375"/>
      <c r="Y8" s="1675"/>
      <c r="Z8" s="1675"/>
    </row>
    <row r="9" spans="1:28" s="1324" customFormat="1" ht="17.100000000000001" customHeight="1" x14ac:dyDescent="0.2">
      <c r="A9" s="491" t="s">
        <v>13</v>
      </c>
      <c r="B9" s="1376" t="s">
        <v>249</v>
      </c>
      <c r="C9" s="1377">
        <f>'1. mell.bevétel_össz'!C52</f>
        <v>57720000</v>
      </c>
      <c r="D9" s="1377">
        <f>'1. mell.bevétel_össz'!D52</f>
        <v>57720000</v>
      </c>
      <c r="E9" s="1377">
        <f>'1. mell.bevétel_össz'!E52</f>
        <v>57720000</v>
      </c>
      <c r="F9" s="1377">
        <f>'1. mell.bevétel_össz'!F52</f>
        <v>57720000</v>
      </c>
      <c r="G9" s="1377">
        <f>'1. mell.bevétel_össz'!G52</f>
        <v>57720000</v>
      </c>
      <c r="H9" s="1378">
        <f t="shared" si="1"/>
        <v>0</v>
      </c>
      <c r="I9" s="1379">
        <f>'1. mell.bevétel_össz'!I52</f>
        <v>0</v>
      </c>
      <c r="J9" s="1377">
        <f>'1. mell.bevétel_össz'!J52</f>
        <v>0</v>
      </c>
      <c r="K9" s="1377">
        <f>'1. mell.bevétel_össz'!K52</f>
        <v>0</v>
      </c>
      <c r="L9" s="1380"/>
      <c r="M9" s="1367" t="s">
        <v>2</v>
      </c>
      <c r="N9" s="1368">
        <f>'1.mell.kiadás_össz'!C31</f>
        <v>428020591</v>
      </c>
      <c r="O9" s="1370">
        <f>'1.mell.kiadás_össz'!D31</f>
        <v>642682133</v>
      </c>
      <c r="P9" s="1368">
        <f>'1.mell.kiadás_össz'!E31</f>
        <v>653163721</v>
      </c>
      <c r="Q9" s="1368">
        <f>'1.mell.kiadás_össz'!F31</f>
        <v>648377599</v>
      </c>
      <c r="R9" s="1369">
        <f>'1.mell.kiadás_össz'!G31</f>
        <v>648377599</v>
      </c>
      <c r="S9" s="1374">
        <f t="shared" si="2"/>
        <v>0</v>
      </c>
      <c r="T9" s="1370">
        <f>'1.mell.kiadás_össz'!I31</f>
        <v>0</v>
      </c>
      <c r="U9" s="1368">
        <f>'1.mell.kiadás_össz'!J31</f>
        <v>0</v>
      </c>
      <c r="V9" s="1368">
        <f>'1.mell.kiadás_össz'!K31</f>
        <v>0</v>
      </c>
      <c r="W9" s="1371">
        <f t="shared" si="0"/>
        <v>0</v>
      </c>
      <c r="X9" s="1375"/>
      <c r="Y9" s="1675"/>
      <c r="Z9" s="1675"/>
    </row>
    <row r="10" spans="1:28" s="1324" customFormat="1" ht="17.100000000000001" customHeight="1" x14ac:dyDescent="0.2">
      <c r="A10" s="491" t="s">
        <v>14</v>
      </c>
      <c r="B10" s="1367" t="s">
        <v>250</v>
      </c>
      <c r="C10" s="1377">
        <f>'1. mell.bevétel_össz'!C62</f>
        <v>154098503</v>
      </c>
      <c r="D10" s="1377">
        <f>'1. mell.bevétel_össz'!D62</f>
        <v>154098503</v>
      </c>
      <c r="E10" s="1377">
        <f>'1. mell.bevétel_össz'!E62</f>
        <v>158540490</v>
      </c>
      <c r="F10" s="1377">
        <f>'1. mell.bevétel_össz'!F62</f>
        <v>158540490</v>
      </c>
      <c r="G10" s="1377">
        <f>'1. mell.bevétel_össz'!G62</f>
        <v>158540490</v>
      </c>
      <c r="H10" s="1378">
        <f t="shared" si="1"/>
        <v>0</v>
      </c>
      <c r="I10" s="1379">
        <f>'1. mell.bevétel_össz'!I62</f>
        <v>0</v>
      </c>
      <c r="J10" s="1377">
        <f>'1. mell.bevétel_össz'!J62</f>
        <v>0</v>
      </c>
      <c r="K10" s="1377">
        <f>'1. mell.bevétel_össz'!K62</f>
        <v>0</v>
      </c>
      <c r="L10" s="1380"/>
      <c r="M10" s="1367" t="s">
        <v>340</v>
      </c>
      <c r="N10" s="1368">
        <f>'1.mell.kiadás_össz'!C32</f>
        <v>0</v>
      </c>
      <c r="O10" s="1370">
        <f>'1.mell.kiadás_össz'!D32</f>
        <v>172803287</v>
      </c>
      <c r="P10" s="1368">
        <f>'1.mell.kiadás_össz'!E32</f>
        <v>172803287</v>
      </c>
      <c r="Q10" s="1368">
        <f>'1.mell.kiadás_össz'!F32</f>
        <v>172803287</v>
      </c>
      <c r="R10" s="1369">
        <f>'1.mell.kiadás_össz'!G32</f>
        <v>172803287</v>
      </c>
      <c r="S10" s="1374">
        <f t="shared" si="2"/>
        <v>0</v>
      </c>
      <c r="T10" s="1370">
        <f>'1.mell.kiadás_össz'!I32</f>
        <v>0</v>
      </c>
      <c r="U10" s="1368">
        <f>'1.mell.kiadás_össz'!J32</f>
        <v>0</v>
      </c>
      <c r="V10" s="1368">
        <f>'1.mell.kiadás_össz'!K32</f>
        <v>0</v>
      </c>
      <c r="W10" s="1371">
        <f t="shared" si="0"/>
        <v>0</v>
      </c>
      <c r="X10" s="1375"/>
      <c r="Y10" s="1675"/>
      <c r="Z10" s="1675"/>
    </row>
    <row r="11" spans="1:28" s="1324" customFormat="1" ht="17.100000000000001" customHeight="1" x14ac:dyDescent="0.2">
      <c r="A11" s="491" t="s">
        <v>98</v>
      </c>
      <c r="B11" s="1367" t="s">
        <v>339</v>
      </c>
      <c r="C11" s="1377">
        <f>'1. mell.bevétel_össz'!C65</f>
        <v>131957503</v>
      </c>
      <c r="D11" s="1377">
        <f>'1. mell.bevétel_össz'!D65</f>
        <v>131957503</v>
      </c>
      <c r="E11" s="1377">
        <f>'1. mell.bevétel_össz'!E65</f>
        <v>136399490</v>
      </c>
      <c r="F11" s="1377">
        <f>'1. mell.bevétel_össz'!F65</f>
        <v>136399490</v>
      </c>
      <c r="G11" s="1377">
        <f>'1. mell.bevétel_össz'!G65</f>
        <v>136399490</v>
      </c>
      <c r="H11" s="1378">
        <f t="shared" si="1"/>
        <v>0</v>
      </c>
      <c r="I11" s="1379">
        <f>'1. mell.bevétel_össz'!I65</f>
        <v>0</v>
      </c>
      <c r="J11" s="1377">
        <f>'1. mell.bevétel_össz'!J65</f>
        <v>0</v>
      </c>
      <c r="K11" s="1377">
        <f>'1. mell.bevétel_össz'!K65</f>
        <v>0</v>
      </c>
      <c r="L11" s="1380"/>
      <c r="M11" s="1367" t="s">
        <v>268</v>
      </c>
      <c r="N11" s="1368">
        <f>'1.mell.kiadás_össz'!C33</f>
        <v>383500000</v>
      </c>
      <c r="O11" s="1370">
        <f>'1.mell.kiadás_össz'!D33</f>
        <v>614985000</v>
      </c>
      <c r="P11" s="1368">
        <f>'1.mell.kiadás_össz'!E33</f>
        <v>687985000</v>
      </c>
      <c r="Q11" s="1368">
        <f>'1.mell.kiadás_össz'!F33</f>
        <v>687985000</v>
      </c>
      <c r="R11" s="1369">
        <f>'1.mell.kiadás_össz'!G33</f>
        <v>718385000</v>
      </c>
      <c r="S11" s="1374">
        <f t="shared" si="2"/>
        <v>30400000</v>
      </c>
      <c r="T11" s="1370">
        <f>'1.mell.kiadás_össz'!I33</f>
        <v>0</v>
      </c>
      <c r="U11" s="1368">
        <f>'1.mell.kiadás_össz'!J33</f>
        <v>0</v>
      </c>
      <c r="V11" s="1368">
        <f>'1.mell.kiadás_össz'!K33</f>
        <v>0</v>
      </c>
      <c r="W11" s="1371">
        <f t="shared" si="0"/>
        <v>0</v>
      </c>
      <c r="X11" s="1375"/>
      <c r="Y11" s="1675"/>
      <c r="Z11" s="1675"/>
    </row>
    <row r="12" spans="1:28" s="1324" customFormat="1" ht="17.100000000000001" customHeight="1" x14ac:dyDescent="0.2">
      <c r="A12" s="491" t="s">
        <v>15</v>
      </c>
      <c r="B12" s="1376" t="s">
        <v>251</v>
      </c>
      <c r="C12" s="1377"/>
      <c r="D12" s="1377"/>
      <c r="E12" s="1377"/>
      <c r="F12" s="1377"/>
      <c r="G12" s="1377"/>
      <c r="H12" s="1378">
        <f t="shared" si="1"/>
        <v>0</v>
      </c>
      <c r="I12" s="1379"/>
      <c r="J12" s="1377"/>
      <c r="K12" s="1377"/>
      <c r="L12" s="1380"/>
      <c r="M12" s="1367"/>
      <c r="N12" s="1368"/>
      <c r="O12" s="1370"/>
      <c r="P12" s="1368"/>
      <c r="Q12" s="1368"/>
      <c r="R12" s="1369"/>
      <c r="S12" s="1374">
        <f t="shared" si="2"/>
        <v>0</v>
      </c>
      <c r="T12" s="1379"/>
      <c r="U12" s="1381"/>
      <c r="V12" s="1381"/>
      <c r="W12" s="1382" t="e">
        <f t="shared" si="0"/>
        <v>#DIV/0!</v>
      </c>
      <c r="X12" s="1375"/>
      <c r="Y12" s="1675"/>
      <c r="Z12" s="1675"/>
    </row>
    <row r="13" spans="1:28" s="1324" customFormat="1" ht="17.100000000000001" customHeight="1" x14ac:dyDescent="0.2">
      <c r="A13" s="491" t="s">
        <v>16</v>
      </c>
      <c r="B13" s="1367"/>
      <c r="C13" s="1377"/>
      <c r="D13" s="1377"/>
      <c r="E13" s="1377"/>
      <c r="F13" s="1377"/>
      <c r="G13" s="1377"/>
      <c r="H13" s="1378">
        <f t="shared" si="1"/>
        <v>0</v>
      </c>
      <c r="I13" s="1379"/>
      <c r="J13" s="1377"/>
      <c r="K13" s="1377"/>
      <c r="L13" s="1380"/>
      <c r="M13" s="1367"/>
      <c r="N13" s="1368"/>
      <c r="O13" s="1370"/>
      <c r="P13" s="1368"/>
      <c r="Q13" s="1368"/>
      <c r="R13" s="1369"/>
      <c r="S13" s="1374">
        <f t="shared" si="2"/>
        <v>0</v>
      </c>
      <c r="T13" s="1379"/>
      <c r="U13" s="1381"/>
      <c r="V13" s="1381"/>
      <c r="W13" s="1382" t="e">
        <f t="shared" si="0"/>
        <v>#DIV/0!</v>
      </c>
      <c r="X13" s="1375"/>
      <c r="Y13" s="1675"/>
      <c r="Z13" s="1675"/>
    </row>
    <row r="14" spans="1:28" s="1324" customFormat="1" ht="17.100000000000001" customHeight="1" x14ac:dyDescent="0.2">
      <c r="A14" s="491" t="s">
        <v>17</v>
      </c>
      <c r="B14" s="1367"/>
      <c r="C14" s="1377"/>
      <c r="D14" s="1377"/>
      <c r="E14" s="1377"/>
      <c r="F14" s="1377"/>
      <c r="G14" s="1377"/>
      <c r="H14" s="1378">
        <f t="shared" si="1"/>
        <v>0</v>
      </c>
      <c r="I14" s="1379"/>
      <c r="J14" s="1377"/>
      <c r="K14" s="1377"/>
      <c r="L14" s="1380"/>
      <c r="M14" s="1367"/>
      <c r="N14" s="1368"/>
      <c r="O14" s="1370"/>
      <c r="P14" s="1368"/>
      <c r="Q14" s="1368"/>
      <c r="R14" s="1369"/>
      <c r="S14" s="1374">
        <f t="shared" si="2"/>
        <v>0</v>
      </c>
      <c r="T14" s="1379"/>
      <c r="U14" s="1381"/>
      <c r="V14" s="1381"/>
      <c r="W14" s="1382" t="e">
        <f t="shared" si="0"/>
        <v>#DIV/0!</v>
      </c>
      <c r="X14" s="1375"/>
      <c r="Y14" s="1675"/>
      <c r="Z14" s="1675"/>
    </row>
    <row r="15" spans="1:28" s="1324" customFormat="1" ht="17.100000000000001" customHeight="1" x14ac:dyDescent="0.2">
      <c r="A15" s="491" t="s">
        <v>18</v>
      </c>
      <c r="B15" s="1376"/>
      <c r="C15" s="1377"/>
      <c r="D15" s="1377"/>
      <c r="E15" s="1377"/>
      <c r="F15" s="1377"/>
      <c r="G15" s="1377"/>
      <c r="H15" s="1378">
        <f t="shared" si="1"/>
        <v>0</v>
      </c>
      <c r="I15" s="1379"/>
      <c r="J15" s="1377"/>
      <c r="K15" s="1377"/>
      <c r="L15" s="1380"/>
      <c r="M15" s="1367"/>
      <c r="N15" s="1368"/>
      <c r="O15" s="1370"/>
      <c r="P15" s="1368"/>
      <c r="Q15" s="1368"/>
      <c r="R15" s="1369"/>
      <c r="S15" s="1374">
        <f t="shared" si="2"/>
        <v>0</v>
      </c>
      <c r="T15" s="1379"/>
      <c r="U15" s="1381"/>
      <c r="V15" s="1381"/>
      <c r="W15" s="1382" t="e">
        <f t="shared" si="0"/>
        <v>#DIV/0!</v>
      </c>
      <c r="X15" s="1375"/>
      <c r="Y15" s="1675"/>
      <c r="Z15" s="1675"/>
      <c r="AB15" s="1383"/>
    </row>
    <row r="16" spans="1:28" s="1324" customFormat="1" ht="17.100000000000001" customHeight="1" x14ac:dyDescent="0.2">
      <c r="A16" s="491" t="s">
        <v>19</v>
      </c>
      <c r="B16" s="1376"/>
      <c r="C16" s="1377"/>
      <c r="D16" s="1377"/>
      <c r="E16" s="1377"/>
      <c r="F16" s="1377"/>
      <c r="G16" s="1377"/>
      <c r="H16" s="1378">
        <f t="shared" si="1"/>
        <v>0</v>
      </c>
      <c r="I16" s="1379"/>
      <c r="J16" s="1377"/>
      <c r="K16" s="1377"/>
      <c r="L16" s="1380"/>
      <c r="M16" s="1367"/>
      <c r="N16" s="1368"/>
      <c r="O16" s="1370"/>
      <c r="P16" s="1368"/>
      <c r="Q16" s="1368"/>
      <c r="R16" s="1369"/>
      <c r="S16" s="1374">
        <f t="shared" si="2"/>
        <v>0</v>
      </c>
      <c r="T16" s="1379"/>
      <c r="U16" s="1381"/>
      <c r="V16" s="1381"/>
      <c r="W16" s="1382" t="e">
        <f t="shared" si="0"/>
        <v>#DIV/0!</v>
      </c>
      <c r="X16" s="1375"/>
      <c r="Y16" s="1675"/>
      <c r="Z16" s="1675"/>
    </row>
    <row r="17" spans="1:31" s="1324" customFormat="1" ht="17.100000000000001" customHeight="1" thickBot="1" x14ac:dyDescent="0.25">
      <c r="A17" s="1616" t="s">
        <v>20</v>
      </c>
      <c r="B17" s="1617"/>
      <c r="C17" s="1599"/>
      <c r="D17" s="1599"/>
      <c r="E17" s="1599"/>
      <c r="F17" s="1599"/>
      <c r="G17" s="1599"/>
      <c r="H17" s="1386">
        <f t="shared" si="1"/>
        <v>0</v>
      </c>
      <c r="I17" s="1387"/>
      <c r="J17" s="1599"/>
      <c r="K17" s="1599"/>
      <c r="L17" s="1388"/>
      <c r="M17" s="1618"/>
      <c r="N17" s="1619"/>
      <c r="O17" s="1620"/>
      <c r="P17" s="1619"/>
      <c r="Q17" s="1619"/>
      <c r="R17" s="1621"/>
      <c r="S17" s="1622">
        <f t="shared" si="2"/>
        <v>0</v>
      </c>
      <c r="T17" s="1379"/>
      <c r="U17" s="1381"/>
      <c r="V17" s="1381"/>
      <c r="W17" s="1382" t="e">
        <f t="shared" si="0"/>
        <v>#DIV/0!</v>
      </c>
      <c r="X17" s="1375"/>
      <c r="Y17" s="1675"/>
      <c r="Z17" s="1675"/>
    </row>
    <row r="18" spans="1:31" s="1324" customFormat="1" ht="17.100000000000001" customHeight="1" thickBot="1" x14ac:dyDescent="0.25">
      <c r="A18" s="1633" t="s">
        <v>21</v>
      </c>
      <c r="B18" s="1634" t="s">
        <v>332</v>
      </c>
      <c r="C18" s="1635">
        <f>+C7+C9+C10+C12+C13+C14+C15+C16+C17</f>
        <v>211818503</v>
      </c>
      <c r="D18" s="1635">
        <f>+D7+D9+D10+D12+D13+D14+D15+D16+D17</f>
        <v>441516090</v>
      </c>
      <c r="E18" s="1635">
        <f>+E7+E9+E10+E12+E13+E14+E15+E16+E17</f>
        <v>445958077</v>
      </c>
      <c r="F18" s="1635">
        <f>+F7+F9+F10+F12+F13+F14+F15+F16+F17</f>
        <v>445958077</v>
      </c>
      <c r="G18" s="1635">
        <f>+G7+G9+G10+G12+G13+G14+G15+G16+G17</f>
        <v>445958077</v>
      </c>
      <c r="H18" s="1636">
        <f t="shared" si="1"/>
        <v>0</v>
      </c>
      <c r="I18" s="1637">
        <f>+I7+I9+I10+I12+I13+I14+I15+I16+I17</f>
        <v>0</v>
      </c>
      <c r="J18" s="1635">
        <f>+J7+J9+J10+J12+J13+J14+J15+J16+J17</f>
        <v>0</v>
      </c>
      <c r="K18" s="1635">
        <f>+K7+K9+K10+K12+K13+K14+K15+K16+K17</f>
        <v>0</v>
      </c>
      <c r="L18" s="1638"/>
      <c r="M18" s="1634" t="s">
        <v>333</v>
      </c>
      <c r="N18" s="1635">
        <f>+N7+N9+N11+N12+N13+N14+N15+N16+N17</f>
        <v>1123044805</v>
      </c>
      <c r="O18" s="1637">
        <f t="shared" ref="O18:V18" si="3">+O7+O9+O11+O12+O13+O14+O15+O16+O17</f>
        <v>1688335011</v>
      </c>
      <c r="P18" s="1635">
        <f t="shared" si="3"/>
        <v>1789057717</v>
      </c>
      <c r="Q18" s="1635">
        <f t="shared" si="3"/>
        <v>1802412717</v>
      </c>
      <c r="R18" s="1636">
        <f t="shared" si="3"/>
        <v>1825465489</v>
      </c>
      <c r="S18" s="1639">
        <f t="shared" si="2"/>
        <v>23052772</v>
      </c>
      <c r="T18" s="1387">
        <f t="shared" si="3"/>
        <v>0</v>
      </c>
      <c r="U18" s="1391">
        <f t="shared" si="3"/>
        <v>0</v>
      </c>
      <c r="V18" s="1391">
        <f t="shared" si="3"/>
        <v>0</v>
      </c>
      <c r="W18" s="1392">
        <f t="shared" si="0"/>
        <v>0</v>
      </c>
      <c r="X18" s="1375"/>
      <c r="Y18" s="1675"/>
      <c r="Z18" s="1675"/>
    </row>
    <row r="19" spans="1:31" s="1324" customFormat="1" ht="17.100000000000001" customHeight="1" thickBot="1" x14ac:dyDescent="0.25">
      <c r="A19" s="1623" t="s">
        <v>22</v>
      </c>
      <c r="B19" s="1399" t="s">
        <v>334</v>
      </c>
      <c r="C19" s="1624">
        <f>+C20+C21+C22</f>
        <v>0</v>
      </c>
      <c r="D19" s="1624">
        <f>+D20+D21+D22</f>
        <v>510215</v>
      </c>
      <c r="E19" s="1624">
        <f>+E20+E21+E22</f>
        <v>510215</v>
      </c>
      <c r="F19" s="1624">
        <f>+F20+F21+F22</f>
        <v>510215</v>
      </c>
      <c r="G19" s="1624">
        <f>+G20+G21+G22</f>
        <v>510215</v>
      </c>
      <c r="H19" s="1625">
        <f t="shared" si="1"/>
        <v>0</v>
      </c>
      <c r="I19" s="1626">
        <f>+I20+I21+I22</f>
        <v>0</v>
      </c>
      <c r="J19" s="1624">
        <f>+J20+J21+J22</f>
        <v>0</v>
      </c>
      <c r="K19" s="1624">
        <f>+K20+K21+K22</f>
        <v>0</v>
      </c>
      <c r="L19" s="1627"/>
      <c r="M19" s="1399" t="s">
        <v>3</v>
      </c>
      <c r="N19" s="1624"/>
      <c r="O19" s="1626"/>
      <c r="P19" s="1624"/>
      <c r="Q19" s="1624"/>
      <c r="R19" s="1625"/>
      <c r="S19" s="1628">
        <f t="shared" si="2"/>
        <v>0</v>
      </c>
      <c r="T19" s="1629"/>
      <c r="U19" s="1630"/>
      <c r="V19" s="1630"/>
      <c r="W19" s="1631" t="e">
        <f t="shared" si="0"/>
        <v>#DIV/0!</v>
      </c>
      <c r="X19" s="1632"/>
      <c r="Y19" s="1675"/>
      <c r="Z19" s="1675"/>
    </row>
    <row r="20" spans="1:31" s="1324" customFormat="1" ht="17.100000000000001" customHeight="1" x14ac:dyDescent="0.2">
      <c r="A20" s="493" t="s">
        <v>23</v>
      </c>
      <c r="B20" s="1430" t="s">
        <v>123</v>
      </c>
      <c r="C20" s="1394">
        <f>'1. mell.bevétel_össz'!C77</f>
        <v>0</v>
      </c>
      <c r="D20" s="1394">
        <f>'1. mell.bevétel_össz'!D77</f>
        <v>510215</v>
      </c>
      <c r="E20" s="1394">
        <f>'1. mell.bevétel_össz'!E77</f>
        <v>510215</v>
      </c>
      <c r="F20" s="1394">
        <f>'1. mell.bevétel_össz'!F77</f>
        <v>510215</v>
      </c>
      <c r="G20" s="1394">
        <f>'1. mell.bevétel_össz'!G77</f>
        <v>510215</v>
      </c>
      <c r="H20" s="1395">
        <f t="shared" si="1"/>
        <v>0</v>
      </c>
      <c r="I20" s="1396">
        <f>'1. mell.bevétel_össz'!I77</f>
        <v>0</v>
      </c>
      <c r="J20" s="1397">
        <f>'1. mell.bevétel_össz'!J77</f>
        <v>0</v>
      </c>
      <c r="K20" s="1397">
        <f>'1. mell.bevétel_össz'!K77</f>
        <v>0</v>
      </c>
      <c r="L20" s="1398"/>
      <c r="M20" s="1655" t="s">
        <v>116</v>
      </c>
      <c r="N20" s="1400">
        <f>'1.mell.kiadás_össz'!C42</f>
        <v>0</v>
      </c>
      <c r="O20" s="1401">
        <f>'1.mell.kiadás_össz'!D42</f>
        <v>0</v>
      </c>
      <c r="P20" s="1400">
        <f>'1.mell.kiadás_össz'!E42</f>
        <v>0</v>
      </c>
      <c r="Q20" s="1400">
        <f>'1.mell.kiadás_össz'!F42</f>
        <v>0</v>
      </c>
      <c r="R20" s="1402">
        <f>'1.mell.kiadás_össz'!G42</f>
        <v>0</v>
      </c>
      <c r="S20" s="1403">
        <f t="shared" si="2"/>
        <v>0</v>
      </c>
      <c r="T20" s="1404">
        <f>'1.mell.kiadás_össz'!I42</f>
        <v>0</v>
      </c>
      <c r="U20" s="1405">
        <f>'1.mell.kiadás_össz'!J42</f>
        <v>0</v>
      </c>
      <c r="V20" s="1405">
        <f>'1.mell.kiadás_össz'!K42</f>
        <v>0</v>
      </c>
      <c r="W20" s="1406" t="e">
        <f t="shared" si="0"/>
        <v>#DIV/0!</v>
      </c>
      <c r="X20" s="1407"/>
      <c r="Y20" s="1675"/>
      <c r="Z20" s="1675"/>
    </row>
    <row r="21" spans="1:31" s="1324" customFormat="1" ht="24" x14ac:dyDescent="0.2">
      <c r="A21" s="494" t="s">
        <v>24</v>
      </c>
      <c r="B21" s="1408" t="s">
        <v>530</v>
      </c>
      <c r="C21" s="1409"/>
      <c r="D21" s="1410"/>
      <c r="E21" s="1410"/>
      <c r="F21" s="1410"/>
      <c r="G21" s="1410"/>
      <c r="H21" s="1411">
        <f t="shared" si="1"/>
        <v>0</v>
      </c>
      <c r="I21" s="1412">
        <f>'1. mell.bevétel_össz'!I74</f>
        <v>0</v>
      </c>
      <c r="J21" s="1410">
        <f>'1. mell.bevétel_össz'!J74</f>
        <v>0</v>
      </c>
      <c r="K21" s="1410">
        <f>'1. mell.bevétel_össz'!K74</f>
        <v>0</v>
      </c>
      <c r="L21" s="1413"/>
      <c r="M21" s="1414" t="s">
        <v>115</v>
      </c>
      <c r="N21" s="1410">
        <f>'1.mell.kiadás_össz'!C40</f>
        <v>0</v>
      </c>
      <c r="O21" s="1412">
        <f>'1.mell.kiadás_össz'!D40</f>
        <v>0</v>
      </c>
      <c r="P21" s="1410">
        <f>'1.mell.kiadás_össz'!E40</f>
        <v>0</v>
      </c>
      <c r="Q21" s="1410">
        <f>'1.mell.kiadás_össz'!F40</f>
        <v>0</v>
      </c>
      <c r="R21" s="1411">
        <f>'1.mell.kiadás_össz'!G40</f>
        <v>0</v>
      </c>
      <c r="S21" s="1415">
        <f t="shared" si="2"/>
        <v>0</v>
      </c>
      <c r="T21" s="1412">
        <f>'1.mell.kiadás_össz'!I40</f>
        <v>0</v>
      </c>
      <c r="U21" s="1416">
        <f>'1.mell.kiadás_össz'!J40</f>
        <v>0</v>
      </c>
      <c r="V21" s="1416">
        <f>'1.mell.kiadás_össz'!K40</f>
        <v>0</v>
      </c>
      <c r="W21" s="1417" t="e">
        <f t="shared" si="0"/>
        <v>#DIV/0!</v>
      </c>
      <c r="X21" s="1418"/>
      <c r="Y21" s="1675"/>
      <c r="Z21" s="1675"/>
    </row>
    <row r="22" spans="1:31" s="1324" customFormat="1" ht="17.100000000000001" customHeight="1" x14ac:dyDescent="0.2">
      <c r="A22" s="491" t="s">
        <v>25</v>
      </c>
      <c r="B22" s="1408" t="s">
        <v>124</v>
      </c>
      <c r="C22" s="1409"/>
      <c r="D22" s="1410"/>
      <c r="E22" s="1410"/>
      <c r="F22" s="1410"/>
      <c r="G22" s="1410"/>
      <c r="H22" s="1411">
        <f t="shared" si="1"/>
        <v>0</v>
      </c>
      <c r="I22" s="1412"/>
      <c r="J22" s="1410"/>
      <c r="K22" s="1410"/>
      <c r="L22" s="1413"/>
      <c r="M22" s="1414" t="s">
        <v>122</v>
      </c>
      <c r="N22" s="1410">
        <f>'1.mell.kiadás_össz'!C40</f>
        <v>0</v>
      </c>
      <c r="O22" s="1412">
        <f>'1.mell.kiadás_össz'!D40</f>
        <v>0</v>
      </c>
      <c r="P22" s="1410">
        <f>'1.mell.kiadás_össz'!E40</f>
        <v>0</v>
      </c>
      <c r="Q22" s="1410">
        <f>'1.mell.kiadás_össz'!F40</f>
        <v>0</v>
      </c>
      <c r="R22" s="1411">
        <f>'1.mell.kiadás_össz'!G40</f>
        <v>0</v>
      </c>
      <c r="S22" s="1415">
        <f t="shared" si="2"/>
        <v>0</v>
      </c>
      <c r="T22" s="1412">
        <f>'1.mell.kiadás_össz'!I40</f>
        <v>0</v>
      </c>
      <c r="U22" s="1416">
        <f>'1.mell.kiadás_össz'!J40</f>
        <v>0</v>
      </c>
      <c r="V22" s="1416">
        <f>'1.mell.kiadás_össz'!K40</f>
        <v>0</v>
      </c>
      <c r="W22" s="1417" t="e">
        <f t="shared" si="0"/>
        <v>#DIV/0!</v>
      </c>
      <c r="X22" s="1418"/>
      <c r="Y22" s="1675"/>
      <c r="Z22" s="1675"/>
    </row>
    <row r="23" spans="1:31" s="1324" customFormat="1" ht="12" x14ac:dyDescent="0.2">
      <c r="A23" s="491" t="s">
        <v>26</v>
      </c>
      <c r="B23" s="1642" t="s">
        <v>331</v>
      </c>
      <c r="C23" s="1410">
        <f t="shared" ref="C23:G23" si="4">SUM(C24:C26)</f>
        <v>0</v>
      </c>
      <c r="D23" s="1410">
        <f t="shared" si="4"/>
        <v>0</v>
      </c>
      <c r="E23" s="1410">
        <f t="shared" si="4"/>
        <v>0</v>
      </c>
      <c r="F23" s="1410">
        <f>SUM(F24:F26)</f>
        <v>0</v>
      </c>
      <c r="G23" s="1410">
        <f t="shared" si="4"/>
        <v>0</v>
      </c>
      <c r="H23" s="1411">
        <f t="shared" si="1"/>
        <v>0</v>
      </c>
      <c r="I23" s="1412">
        <f>SUM(I24:I26)</f>
        <v>0</v>
      </c>
      <c r="J23" s="1410">
        <f>SUM(J24:J26)</f>
        <v>0</v>
      </c>
      <c r="K23" s="1410">
        <f>SUM(K24:K26)</f>
        <v>0</v>
      </c>
      <c r="L23" s="1413"/>
      <c r="M23" s="1656" t="s">
        <v>125</v>
      </c>
      <c r="N23" s="1410"/>
      <c r="O23" s="1412"/>
      <c r="P23" s="1410"/>
      <c r="Q23" s="1410"/>
      <c r="R23" s="1411"/>
      <c r="S23" s="1415">
        <f t="shared" si="2"/>
        <v>0</v>
      </c>
      <c r="T23" s="1420"/>
      <c r="U23" s="1421"/>
      <c r="V23" s="1421"/>
      <c r="W23" s="1422" t="e">
        <f t="shared" si="0"/>
        <v>#DIV/0!</v>
      </c>
      <c r="X23" s="1407"/>
      <c r="Y23" s="1675"/>
      <c r="Z23" s="1675"/>
    </row>
    <row r="24" spans="1:31" s="1324" customFormat="1" ht="15.75" customHeight="1" x14ac:dyDescent="0.2">
      <c r="A24" s="495" t="s">
        <v>27</v>
      </c>
      <c r="B24" s="1419" t="s">
        <v>126</v>
      </c>
      <c r="C24" s="1423">
        <f>'1. mell.bevétel_össz'!C68</f>
        <v>0</v>
      </c>
      <c r="D24" s="1410">
        <f>'1. mell.bevétel_össz'!D68</f>
        <v>0</v>
      </c>
      <c r="E24" s="1410">
        <f>'1. mell.bevétel_össz'!E68</f>
        <v>0</v>
      </c>
      <c r="F24" s="1410">
        <f>'1. mell.bevétel_össz'!F68</f>
        <v>0</v>
      </c>
      <c r="G24" s="1410">
        <f>'1. mell.bevétel_össz'!G68</f>
        <v>0</v>
      </c>
      <c r="H24" s="1411">
        <f t="shared" si="1"/>
        <v>0</v>
      </c>
      <c r="I24" s="1412">
        <f>'1. mell.bevétel_össz'!I68</f>
        <v>0</v>
      </c>
      <c r="J24" s="1410">
        <f>'1. mell.bevétel_össz'!J68</f>
        <v>0</v>
      </c>
      <c r="K24" s="1410">
        <f>'1. mell.bevétel_össz'!K68</f>
        <v>0</v>
      </c>
      <c r="L24" s="1413"/>
      <c r="M24" s="1424" t="s">
        <v>252</v>
      </c>
      <c r="N24" s="1410">
        <f>'1.mell.kiadás_össz'!C51</f>
        <v>0</v>
      </c>
      <c r="O24" s="1412">
        <f>'1.mell.kiadás_össz'!D51</f>
        <v>0</v>
      </c>
      <c r="P24" s="1410">
        <f>'1.mell.kiadás_össz'!E51</f>
        <v>0</v>
      </c>
      <c r="Q24" s="1410">
        <f>'1.mell.kiadás_össz'!F51</f>
        <v>0</v>
      </c>
      <c r="R24" s="1411">
        <f>'1.mell.kiadás_össz'!G51</f>
        <v>0</v>
      </c>
      <c r="S24" s="1415">
        <f t="shared" si="2"/>
        <v>0</v>
      </c>
      <c r="T24" s="1420">
        <f>'1.mell.kiadás_össz'!I51</f>
        <v>0</v>
      </c>
      <c r="U24" s="1425">
        <f>'1.mell.kiadás_össz'!J51</f>
        <v>0</v>
      </c>
      <c r="V24" s="1425">
        <f>'1.mell.kiadás_össz'!K51</f>
        <v>0</v>
      </c>
      <c r="W24" s="1426" t="e">
        <f t="shared" si="0"/>
        <v>#DIV/0!</v>
      </c>
      <c r="X24" s="1407"/>
      <c r="Y24" s="1675"/>
      <c r="Z24" s="1675"/>
    </row>
    <row r="25" spans="1:31" s="1324" customFormat="1" ht="12" x14ac:dyDescent="0.2">
      <c r="A25" s="495" t="s">
        <v>28</v>
      </c>
      <c r="B25" s="1408" t="s">
        <v>127</v>
      </c>
      <c r="C25" s="1409">
        <f>'1. mell.bevétel_össz'!C70</f>
        <v>0</v>
      </c>
      <c r="D25" s="1410">
        <f>'1. mell.bevétel_össz'!D70</f>
        <v>0</v>
      </c>
      <c r="E25" s="1409"/>
      <c r="F25" s="1409"/>
      <c r="G25" s="1409"/>
      <c r="H25" s="1411">
        <f t="shared" si="1"/>
        <v>0</v>
      </c>
      <c r="I25" s="1427"/>
      <c r="J25" s="1409"/>
      <c r="K25" s="1409"/>
      <c r="L25" s="1413"/>
      <c r="M25" s="1414"/>
      <c r="N25" s="1410"/>
      <c r="O25" s="1412"/>
      <c r="P25" s="1410"/>
      <c r="Q25" s="1410"/>
      <c r="R25" s="1411"/>
      <c r="S25" s="1415">
        <f t="shared" si="2"/>
        <v>0</v>
      </c>
      <c r="T25" s="1412"/>
      <c r="U25" s="1416"/>
      <c r="V25" s="1416"/>
      <c r="W25" s="1417" t="e">
        <f t="shared" si="0"/>
        <v>#DIV/0!</v>
      </c>
      <c r="X25" s="1418"/>
      <c r="Y25" s="1675"/>
      <c r="Z25" s="1675"/>
      <c r="AE25" s="1324" t="s">
        <v>385</v>
      </c>
    </row>
    <row r="26" spans="1:31" s="1324" customFormat="1" ht="12" x14ac:dyDescent="0.2">
      <c r="A26" s="494" t="s">
        <v>29</v>
      </c>
      <c r="B26" s="1408" t="s">
        <v>128</v>
      </c>
      <c r="C26" s="1409"/>
      <c r="D26" s="1409"/>
      <c r="E26" s="1409"/>
      <c r="F26" s="1409"/>
      <c r="G26" s="1409"/>
      <c r="H26" s="1411">
        <f t="shared" si="1"/>
        <v>0</v>
      </c>
      <c r="I26" s="1427"/>
      <c r="J26" s="1409"/>
      <c r="K26" s="1409"/>
      <c r="L26" s="1428"/>
      <c r="M26" s="1429"/>
      <c r="N26" s="1410"/>
      <c r="O26" s="1412"/>
      <c r="P26" s="1410"/>
      <c r="Q26" s="1410"/>
      <c r="R26" s="1411"/>
      <c r="S26" s="1415">
        <f t="shared" si="2"/>
        <v>0</v>
      </c>
      <c r="T26" s="1412"/>
      <c r="U26" s="1416"/>
      <c r="V26" s="1416"/>
      <c r="W26" s="1417" t="e">
        <f t="shared" si="0"/>
        <v>#DIV/0!</v>
      </c>
      <c r="X26" s="1418"/>
      <c r="Y26" s="1675"/>
      <c r="Z26" s="1675"/>
    </row>
    <row r="27" spans="1:31" s="1324" customFormat="1" ht="17.25" customHeight="1" thickBot="1" x14ac:dyDescent="0.25">
      <c r="A27" s="1616" t="s">
        <v>30</v>
      </c>
      <c r="B27" s="1430"/>
      <c r="C27" s="1643"/>
      <c r="D27" s="1400"/>
      <c r="E27" s="1400"/>
      <c r="F27" s="1400"/>
      <c r="G27" s="1400"/>
      <c r="H27" s="1402">
        <f t="shared" si="1"/>
        <v>0</v>
      </c>
      <c r="I27" s="1401"/>
      <c r="J27" s="1400"/>
      <c r="K27" s="1400"/>
      <c r="L27" s="1432"/>
      <c r="M27" s="1644"/>
      <c r="N27" s="1645"/>
      <c r="O27" s="1646"/>
      <c r="P27" s="1645"/>
      <c r="Q27" s="1645"/>
      <c r="R27" s="1647"/>
      <c r="S27" s="1648">
        <f t="shared" si="2"/>
        <v>0</v>
      </c>
      <c r="T27" s="1412"/>
      <c r="U27" s="1416"/>
      <c r="V27" s="1416"/>
      <c r="W27" s="1417" t="e">
        <f t="shared" si="0"/>
        <v>#DIV/0!</v>
      </c>
      <c r="X27" s="1418"/>
      <c r="Y27" s="1675"/>
      <c r="Z27" s="1675"/>
    </row>
    <row r="28" spans="1:31" s="1324" customFormat="1" ht="16.5" customHeight="1" thickBot="1" x14ac:dyDescent="0.25">
      <c r="A28" s="1654" t="s">
        <v>31</v>
      </c>
      <c r="B28" s="1318" t="s">
        <v>335</v>
      </c>
      <c r="C28" s="1657">
        <f>+C19+C23</f>
        <v>0</v>
      </c>
      <c r="D28" s="1635">
        <f>+D19+D23</f>
        <v>510215</v>
      </c>
      <c r="E28" s="1635">
        <f t="shared" ref="E28:G28" si="5">+E19+E23</f>
        <v>510215</v>
      </c>
      <c r="F28" s="1635">
        <f t="shared" si="5"/>
        <v>510215</v>
      </c>
      <c r="G28" s="1635">
        <f t="shared" si="5"/>
        <v>510215</v>
      </c>
      <c r="H28" s="1650">
        <f t="shared" si="1"/>
        <v>0</v>
      </c>
      <c r="I28" s="1651">
        <f t="shared" ref="I28:L28" si="6">+I19+I23</f>
        <v>0</v>
      </c>
      <c r="J28" s="1649">
        <f t="shared" si="6"/>
        <v>0</v>
      </c>
      <c r="K28" s="1649">
        <f t="shared" si="6"/>
        <v>0</v>
      </c>
      <c r="L28" s="1652">
        <f t="shared" si="6"/>
        <v>0</v>
      </c>
      <c r="M28" s="1318" t="s">
        <v>379</v>
      </c>
      <c r="N28" s="1649">
        <f>+N19+N23+N24</f>
        <v>0</v>
      </c>
      <c r="O28" s="1651">
        <f>+O19+O23+O24</f>
        <v>0</v>
      </c>
      <c r="P28" s="1649">
        <f t="shared" ref="P28:R28" si="7">+P19+P23+P24</f>
        <v>0</v>
      </c>
      <c r="Q28" s="1649">
        <f t="shared" si="7"/>
        <v>0</v>
      </c>
      <c r="R28" s="1650">
        <f t="shared" si="7"/>
        <v>0</v>
      </c>
      <c r="S28" s="1653">
        <f t="shared" si="2"/>
        <v>0</v>
      </c>
      <c r="T28" s="1412">
        <f t="shared" ref="T28:V28" si="8">+T19+T23+T24</f>
        <v>0</v>
      </c>
      <c r="U28" s="1416">
        <f t="shared" si="8"/>
        <v>0</v>
      </c>
      <c r="V28" s="1416">
        <f t="shared" si="8"/>
        <v>0</v>
      </c>
      <c r="W28" s="1417" t="e">
        <f>SUM(W19:W27)</f>
        <v>#DIV/0!</v>
      </c>
      <c r="X28" s="1418"/>
      <c r="Y28" s="1675"/>
      <c r="Z28" s="1675"/>
    </row>
    <row r="29" spans="1:31" s="1324" customFormat="1" ht="16.5" customHeight="1" thickBot="1" x14ac:dyDescent="0.25">
      <c r="A29" s="492" t="s">
        <v>32</v>
      </c>
      <c r="B29" s="1318" t="s">
        <v>336</v>
      </c>
      <c r="C29" s="1319">
        <f>+C18+C28</f>
        <v>211818503</v>
      </c>
      <c r="D29" s="1319">
        <f t="shared" ref="D29:G29" si="9">+D18+D28</f>
        <v>442026305</v>
      </c>
      <c r="E29" s="1319">
        <f t="shared" si="9"/>
        <v>446468292</v>
      </c>
      <c r="F29" s="1319">
        <f t="shared" si="9"/>
        <v>446468292</v>
      </c>
      <c r="G29" s="1319">
        <f t="shared" si="9"/>
        <v>446468292</v>
      </c>
      <c r="H29" s="1321">
        <f t="shared" si="1"/>
        <v>0</v>
      </c>
      <c r="I29" s="1320">
        <f>+I18+I28</f>
        <v>0</v>
      </c>
      <c r="J29" s="1319">
        <f>+J18+J28</f>
        <v>0</v>
      </c>
      <c r="K29" s="1319">
        <f>+K18+K28</f>
        <v>0</v>
      </c>
      <c r="L29" s="1323">
        <f>+L18+L28</f>
        <v>0</v>
      </c>
      <c r="M29" s="1318" t="s">
        <v>337</v>
      </c>
      <c r="N29" s="1319">
        <f>+N18+N28</f>
        <v>1123044805</v>
      </c>
      <c r="O29" s="1320">
        <f>+O18+O28</f>
        <v>1688335011</v>
      </c>
      <c r="P29" s="1319">
        <f>+P18+P28</f>
        <v>1789057717</v>
      </c>
      <c r="Q29" s="1319">
        <f>+Q18+Q28</f>
        <v>1802412717</v>
      </c>
      <c r="R29" s="1321">
        <f>+R18+R28</f>
        <v>1825465489</v>
      </c>
      <c r="S29" s="1322">
        <f t="shared" si="2"/>
        <v>23052772</v>
      </c>
      <c r="T29" s="1320">
        <f>+T18+T28</f>
        <v>0</v>
      </c>
      <c r="U29" s="1319">
        <f>+U18+U28</f>
        <v>0</v>
      </c>
      <c r="V29" s="1319">
        <f>+V18+V28</f>
        <v>0</v>
      </c>
      <c r="W29" s="1323" t="e">
        <f>+W18+W28</f>
        <v>#DIV/0!</v>
      </c>
      <c r="X29" s="1328"/>
      <c r="Y29" s="1675"/>
      <c r="Z29" s="1675"/>
    </row>
    <row r="30" spans="1:31" s="1324" customFormat="1" ht="16.5" customHeight="1" thickBot="1" x14ac:dyDescent="0.25">
      <c r="A30" s="492" t="s">
        <v>33</v>
      </c>
      <c r="B30" s="1318" t="s">
        <v>76</v>
      </c>
      <c r="C30" s="1327">
        <f>IF(C18-N18&lt;0,N18-C18,"-")</f>
        <v>911226302</v>
      </c>
      <c r="D30" s="1319">
        <f t="shared" ref="D30:F30" si="10">IF(D18-O18&lt;0,O18-D18,"-")</f>
        <v>1246818921</v>
      </c>
      <c r="E30" s="1319">
        <f t="shared" si="10"/>
        <v>1343099640</v>
      </c>
      <c r="F30" s="1319">
        <f t="shared" si="10"/>
        <v>1356454640</v>
      </c>
      <c r="G30" s="1319">
        <f>IF(G18-R18&lt;0,R18-G18,"-")</f>
        <v>1379507412</v>
      </c>
      <c r="H30" s="1321">
        <f t="shared" si="1"/>
        <v>23052772</v>
      </c>
      <c r="I30" s="1320" t="str">
        <f>IF(I18-U18&lt;0,U18-I18,"-")</f>
        <v>-</v>
      </c>
      <c r="J30" s="1319" t="str">
        <f>IF(J18-V18&lt;0,V18-J18,"-")</f>
        <v>-</v>
      </c>
      <c r="K30" s="1319" t="str">
        <f>IF(K18-W18&lt;0,W18-K18,"-")</f>
        <v>-</v>
      </c>
      <c r="L30" s="1323" t="str">
        <f>IF(L18-X18&lt;0,X18-L18,"-")</f>
        <v>-</v>
      </c>
      <c r="M30" s="1318" t="s">
        <v>77</v>
      </c>
      <c r="N30" s="1319" t="str">
        <f>IF(C18-N18&gt;0,C18-N18,"-")</f>
        <v>-</v>
      </c>
      <c r="O30" s="1320" t="str">
        <f>IF(D18-O18&gt;0,D18-O18,"-")</f>
        <v>-</v>
      </c>
      <c r="P30" s="1319" t="str">
        <f>IF(E18-P18&gt;0,E18-P18,"-")</f>
        <v>-</v>
      </c>
      <c r="Q30" s="1319" t="str">
        <f>IF(F18-Q18&gt;0,F18-Q18,"-")</f>
        <v>-</v>
      </c>
      <c r="R30" s="1321" t="str">
        <f>IF(G18-R18&gt;0,G18-R18,"-")</f>
        <v>-</v>
      </c>
      <c r="S30" s="1322"/>
      <c r="T30" s="1320" t="str">
        <f>IF(I18-T18&gt;0,I18-T18,"-")</f>
        <v>-</v>
      </c>
      <c r="U30" s="1319" t="str">
        <f>IF(J18-U18&gt;0,J18-U18,"-")</f>
        <v>-</v>
      </c>
      <c r="V30" s="1319" t="str">
        <f>IF(K18-V18&gt;0,K18-V18,"-")</f>
        <v>-</v>
      </c>
      <c r="W30" s="1323" t="str">
        <f>IF(L18-W18&gt;0,L18-W18,"-")</f>
        <v>-</v>
      </c>
      <c r="X30" s="1328"/>
      <c r="Y30" s="1675"/>
      <c r="Z30" s="1675"/>
    </row>
    <row r="31" spans="1:31" s="1324" customFormat="1" ht="16.5" customHeight="1" thickBot="1" x14ac:dyDescent="0.25">
      <c r="A31" s="492" t="s">
        <v>576</v>
      </c>
      <c r="B31" s="1325" t="s">
        <v>507</v>
      </c>
      <c r="C31" s="1329">
        <f>IF(C18+C19+C23-N29&lt;0,N29-(C18+C19+C23),"-")</f>
        <v>911226302</v>
      </c>
      <c r="D31" s="1330">
        <f t="shared" ref="D31:F31" si="11">IF(D18+D19+D23-O29&lt;0,O29-(D18+D19+D23),"-")</f>
        <v>1246308706</v>
      </c>
      <c r="E31" s="1330">
        <f t="shared" si="11"/>
        <v>1342589425</v>
      </c>
      <c r="F31" s="1330">
        <f t="shared" si="11"/>
        <v>1355944425</v>
      </c>
      <c r="G31" s="1330">
        <f>IF(G18+G19+G23-R29&lt;0,R29-(G18+G19+G23),"-")</f>
        <v>1378997197</v>
      </c>
      <c r="H31" s="1331">
        <f t="shared" si="1"/>
        <v>23052772</v>
      </c>
      <c r="I31" s="1332" t="str">
        <f>IF(I18+I19+I23-U29&lt;0,U29-(I18+I19+I23),"-")</f>
        <v>-</v>
      </c>
      <c r="J31" s="1330" t="str">
        <f>IF(J18+J19+J23-V29&lt;0,V29-(J18+J19+J23),"-")</f>
        <v>-</v>
      </c>
      <c r="K31" s="1330" t="e">
        <f>IF(K18+K19+K23-W29&lt;0,W29-(K18+K19+K23),"-")</f>
        <v>#DIV/0!</v>
      </c>
      <c r="L31" s="1333" t="str">
        <f>IF(L18+L19+L23-X29&lt;0,X29-(L18+L19+L23),"-")</f>
        <v>-</v>
      </c>
      <c r="M31" s="1325" t="s">
        <v>508</v>
      </c>
      <c r="N31" s="1330" t="str">
        <f>IF(C18+C19+C23-N29&gt;0,C18+C19+C23-N29,"-")</f>
        <v>-</v>
      </c>
      <c r="O31" s="1332" t="str">
        <f>IF(D18+D19+D23-O29&gt;0,D18+D19+D23-O29,"-")</f>
        <v>-</v>
      </c>
      <c r="P31" s="1330" t="str">
        <f>IF(E18+E19+E23-P29&gt;0,E18+E19+E23-P29,"-")</f>
        <v>-</v>
      </c>
      <c r="Q31" s="1330" t="str">
        <f>IF(F18+F19+F23-Q29&gt;0,F18+F19+F23-Q29,"-")</f>
        <v>-</v>
      </c>
      <c r="R31" s="1331" t="str">
        <f>IF(G18+G19+G23-R29&gt;0,G18+G19+G23-R29,"-")</f>
        <v>-</v>
      </c>
      <c r="S31" s="1334"/>
      <c r="T31" s="1332" t="str">
        <f>IF(I18+I19+I23-T29&gt;0,I18+I19+I23-T29,"-")</f>
        <v>-</v>
      </c>
      <c r="U31" s="1330" t="str">
        <f>IF(J18+J19+J23-U29&gt;0,J18+J19+J23-U29,"-")</f>
        <v>-</v>
      </c>
      <c r="V31" s="1330" t="str">
        <f>IF(K18+K19+K23-V29&gt;0,K18+K19+K23-V29,"-")</f>
        <v>-</v>
      </c>
      <c r="W31" s="1333" t="e">
        <f>IF(L18+L19+L23-W29&gt;0,L18+L19+L23-W29,"-")</f>
        <v>#DIV/0!</v>
      </c>
      <c r="X31" s="1335"/>
      <c r="Y31" s="1675"/>
      <c r="Z31" s="1675"/>
    </row>
    <row r="32" spans="1:31" s="1324" customFormat="1" ht="16.5" customHeight="1" thickBot="1" x14ac:dyDescent="0.25">
      <c r="A32" s="1658"/>
      <c r="B32" s="1659"/>
      <c r="C32" s="1660"/>
      <c r="D32" s="1660"/>
      <c r="E32" s="1660"/>
      <c r="F32" s="1660"/>
      <c r="G32" s="1660"/>
      <c r="H32" s="1660">
        <f t="shared" si="1"/>
        <v>0</v>
      </c>
      <c r="I32" s="1660"/>
      <c r="J32" s="1660"/>
      <c r="K32" s="1660"/>
      <c r="L32" s="1661"/>
      <c r="M32" s="1659"/>
      <c r="N32" s="1660"/>
      <c r="O32" s="1660"/>
      <c r="P32" s="1660"/>
      <c r="Q32" s="1660"/>
      <c r="R32" s="1660"/>
      <c r="S32" s="1660" t="s">
        <v>735</v>
      </c>
      <c r="T32" s="1332"/>
      <c r="U32" s="1330"/>
      <c r="V32" s="1330"/>
      <c r="W32" s="1333"/>
      <c r="X32" s="1335"/>
      <c r="Y32" s="1675"/>
      <c r="Z32" s="1675"/>
    </row>
    <row r="33" spans="1:26" s="1324" customFormat="1" ht="12" x14ac:dyDescent="0.2">
      <c r="A33" s="488"/>
      <c r="B33" s="1679"/>
      <c r="C33" s="1679"/>
      <c r="D33" s="1679"/>
      <c r="E33" s="1679"/>
      <c r="F33" s="1679"/>
      <c r="G33" s="1679"/>
      <c r="H33" s="1679"/>
      <c r="I33" s="1679"/>
      <c r="J33" s="1679"/>
      <c r="K33" s="1679"/>
      <c r="L33" s="1679"/>
      <c r="M33" s="1679"/>
      <c r="S33" s="1336"/>
      <c r="W33" s="1337"/>
      <c r="X33" s="1337"/>
      <c r="Y33" s="1338"/>
      <c r="Z33" s="1338"/>
    </row>
    <row r="34" spans="1:26" x14ac:dyDescent="0.2">
      <c r="M34" s="18" t="s">
        <v>385</v>
      </c>
      <c r="Y34" s="224"/>
      <c r="Z34" s="224"/>
    </row>
    <row r="35" spans="1:26" x14ac:dyDescent="0.2">
      <c r="Y35" s="224"/>
      <c r="Z35" s="224"/>
    </row>
    <row r="36" spans="1:26" x14ac:dyDescent="0.2">
      <c r="M36" s="18" t="s">
        <v>385</v>
      </c>
      <c r="Y36" s="224"/>
      <c r="Z36" s="224"/>
    </row>
    <row r="37" spans="1:26" x14ac:dyDescent="0.2">
      <c r="Y37" s="224"/>
      <c r="Z37" s="224"/>
    </row>
    <row r="38" spans="1:26" x14ac:dyDescent="0.2">
      <c r="Y38" s="224"/>
      <c r="Z38" s="224"/>
    </row>
    <row r="39" spans="1:26" x14ac:dyDescent="0.2">
      <c r="Y39" s="224"/>
      <c r="Z39" s="224"/>
    </row>
  </sheetData>
  <mergeCells count="8">
    <mergeCell ref="Y1:Y32"/>
    <mergeCell ref="Z1:Z32"/>
    <mergeCell ref="B33:M33"/>
    <mergeCell ref="M4:S4"/>
    <mergeCell ref="A4:A5"/>
    <mergeCell ref="B4:L4"/>
    <mergeCell ref="A1:R1"/>
    <mergeCell ref="A3:W3"/>
  </mergeCells>
  <phoneticPr fontId="45" type="noConversion"/>
  <printOptions horizontalCentered="1"/>
  <pageMargins left="0.39370078740157483" right="0" top="0.59055118110236227" bottom="0.39370078740157483" header="0.47244094488188981" footer="0.78740157480314965"/>
  <pageSetup paperSize="9" scale="62" orientation="landscape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L74"/>
  <sheetViews>
    <sheetView view="pageBreakPreview" zoomScale="120" zoomScaleNormal="100" zoomScaleSheetLayoutView="120" workbookViewId="0">
      <selection activeCell="A2" sqref="A2:H2"/>
    </sheetView>
  </sheetViews>
  <sheetFormatPr defaultRowHeight="12.75" x14ac:dyDescent="0.2"/>
  <cols>
    <col min="1" max="1" width="12" style="1167" customWidth="1"/>
    <col min="2" max="2" width="67" style="25" customWidth="1"/>
    <col min="3" max="3" width="15" style="25" customWidth="1"/>
    <col min="4" max="4" width="17" style="25" hidden="1" customWidth="1"/>
    <col min="5" max="5" width="15.6640625" style="25" hidden="1" customWidth="1"/>
    <col min="6" max="6" width="14.33203125" style="25" customWidth="1"/>
    <col min="7" max="7" width="17" style="25" customWidth="1"/>
    <col min="8" max="8" width="14.33203125" style="25" customWidth="1"/>
    <col min="9" max="12" width="14.83203125" style="25" hidden="1" customWidth="1"/>
    <col min="13" max="257" width="9.33203125" style="25"/>
    <col min="258" max="258" width="13.83203125" style="25" customWidth="1"/>
    <col min="259" max="259" width="79.1640625" style="25" customWidth="1"/>
    <col min="260" max="260" width="21.6640625" style="25" customWidth="1"/>
    <col min="261" max="513" width="9.33203125" style="25"/>
    <col min="514" max="514" width="13.83203125" style="25" customWidth="1"/>
    <col min="515" max="515" width="79.1640625" style="25" customWidth="1"/>
    <col min="516" max="516" width="21.6640625" style="25" customWidth="1"/>
    <col min="517" max="769" width="9.33203125" style="25"/>
    <col min="770" max="770" width="13.83203125" style="25" customWidth="1"/>
    <col min="771" max="771" width="79.1640625" style="25" customWidth="1"/>
    <col min="772" max="772" width="21.6640625" style="25" customWidth="1"/>
    <col min="773" max="1025" width="9.33203125" style="25"/>
    <col min="1026" max="1026" width="13.83203125" style="25" customWidth="1"/>
    <col min="1027" max="1027" width="79.1640625" style="25" customWidth="1"/>
    <col min="1028" max="1028" width="21.6640625" style="25" customWidth="1"/>
    <col min="1029" max="1281" width="9.33203125" style="25"/>
    <col min="1282" max="1282" width="13.83203125" style="25" customWidth="1"/>
    <col min="1283" max="1283" width="79.1640625" style="25" customWidth="1"/>
    <col min="1284" max="1284" width="21.6640625" style="25" customWidth="1"/>
    <col min="1285" max="1537" width="9.33203125" style="25"/>
    <col min="1538" max="1538" width="13.83203125" style="25" customWidth="1"/>
    <col min="1539" max="1539" width="79.1640625" style="25" customWidth="1"/>
    <col min="1540" max="1540" width="21.6640625" style="25" customWidth="1"/>
    <col min="1541" max="1793" width="9.33203125" style="25"/>
    <col min="1794" max="1794" width="13.83203125" style="25" customWidth="1"/>
    <col min="1795" max="1795" width="79.1640625" style="25" customWidth="1"/>
    <col min="1796" max="1796" width="21.6640625" style="25" customWidth="1"/>
    <col min="1797" max="2049" width="9.33203125" style="25"/>
    <col min="2050" max="2050" width="13.83203125" style="25" customWidth="1"/>
    <col min="2051" max="2051" width="79.1640625" style="25" customWidth="1"/>
    <col min="2052" max="2052" width="21.6640625" style="25" customWidth="1"/>
    <col min="2053" max="2305" width="9.33203125" style="25"/>
    <col min="2306" max="2306" width="13.83203125" style="25" customWidth="1"/>
    <col min="2307" max="2307" width="79.1640625" style="25" customWidth="1"/>
    <col min="2308" max="2308" width="21.6640625" style="25" customWidth="1"/>
    <col min="2309" max="2561" width="9.33203125" style="25"/>
    <col min="2562" max="2562" width="13.83203125" style="25" customWidth="1"/>
    <col min="2563" max="2563" width="79.1640625" style="25" customWidth="1"/>
    <col min="2564" max="2564" width="21.6640625" style="25" customWidth="1"/>
    <col min="2565" max="2817" width="9.33203125" style="25"/>
    <col min="2818" max="2818" width="13.83203125" style="25" customWidth="1"/>
    <col min="2819" max="2819" width="79.1640625" style="25" customWidth="1"/>
    <col min="2820" max="2820" width="21.6640625" style="25" customWidth="1"/>
    <col min="2821" max="3073" width="9.33203125" style="25"/>
    <col min="3074" max="3074" width="13.83203125" style="25" customWidth="1"/>
    <col min="3075" max="3075" width="79.1640625" style="25" customWidth="1"/>
    <col min="3076" max="3076" width="21.6640625" style="25" customWidth="1"/>
    <col min="3077" max="3329" width="9.33203125" style="25"/>
    <col min="3330" max="3330" width="13.83203125" style="25" customWidth="1"/>
    <col min="3331" max="3331" width="79.1640625" style="25" customWidth="1"/>
    <col min="3332" max="3332" width="21.6640625" style="25" customWidth="1"/>
    <col min="3333" max="3585" width="9.33203125" style="25"/>
    <col min="3586" max="3586" width="13.83203125" style="25" customWidth="1"/>
    <col min="3587" max="3587" width="79.1640625" style="25" customWidth="1"/>
    <col min="3588" max="3588" width="21.6640625" style="25" customWidth="1"/>
    <col min="3589" max="3841" width="9.33203125" style="25"/>
    <col min="3842" max="3842" width="13.83203125" style="25" customWidth="1"/>
    <col min="3843" max="3843" width="79.1640625" style="25" customWidth="1"/>
    <col min="3844" max="3844" width="21.6640625" style="25" customWidth="1"/>
    <col min="3845" max="4097" width="9.33203125" style="25"/>
    <col min="4098" max="4098" width="13.83203125" style="25" customWidth="1"/>
    <col min="4099" max="4099" width="79.1640625" style="25" customWidth="1"/>
    <col min="4100" max="4100" width="21.6640625" style="25" customWidth="1"/>
    <col min="4101" max="4353" width="9.33203125" style="25"/>
    <col min="4354" max="4354" width="13.83203125" style="25" customWidth="1"/>
    <col min="4355" max="4355" width="79.1640625" style="25" customWidth="1"/>
    <col min="4356" max="4356" width="21.6640625" style="25" customWidth="1"/>
    <col min="4357" max="4609" width="9.33203125" style="25"/>
    <col min="4610" max="4610" width="13.83203125" style="25" customWidth="1"/>
    <col min="4611" max="4611" width="79.1640625" style="25" customWidth="1"/>
    <col min="4612" max="4612" width="21.6640625" style="25" customWidth="1"/>
    <col min="4613" max="4865" width="9.33203125" style="25"/>
    <col min="4866" max="4866" width="13.83203125" style="25" customWidth="1"/>
    <col min="4867" max="4867" width="79.1640625" style="25" customWidth="1"/>
    <col min="4868" max="4868" width="21.6640625" style="25" customWidth="1"/>
    <col min="4869" max="5121" width="9.33203125" style="25"/>
    <col min="5122" max="5122" width="13.83203125" style="25" customWidth="1"/>
    <col min="5123" max="5123" width="79.1640625" style="25" customWidth="1"/>
    <col min="5124" max="5124" width="21.6640625" style="25" customWidth="1"/>
    <col min="5125" max="5377" width="9.33203125" style="25"/>
    <col min="5378" max="5378" width="13.83203125" style="25" customWidth="1"/>
    <col min="5379" max="5379" width="79.1640625" style="25" customWidth="1"/>
    <col min="5380" max="5380" width="21.6640625" style="25" customWidth="1"/>
    <col min="5381" max="5633" width="9.33203125" style="25"/>
    <col min="5634" max="5634" width="13.83203125" style="25" customWidth="1"/>
    <col min="5635" max="5635" width="79.1640625" style="25" customWidth="1"/>
    <col min="5636" max="5636" width="21.6640625" style="25" customWidth="1"/>
    <col min="5637" max="5889" width="9.33203125" style="25"/>
    <col min="5890" max="5890" width="13.83203125" style="25" customWidth="1"/>
    <col min="5891" max="5891" width="79.1640625" style="25" customWidth="1"/>
    <col min="5892" max="5892" width="21.6640625" style="25" customWidth="1"/>
    <col min="5893" max="6145" width="9.33203125" style="25"/>
    <col min="6146" max="6146" width="13.83203125" style="25" customWidth="1"/>
    <col min="6147" max="6147" width="79.1640625" style="25" customWidth="1"/>
    <col min="6148" max="6148" width="21.6640625" style="25" customWidth="1"/>
    <col min="6149" max="6401" width="9.33203125" style="25"/>
    <col min="6402" max="6402" width="13.83203125" style="25" customWidth="1"/>
    <col min="6403" max="6403" width="79.1640625" style="25" customWidth="1"/>
    <col min="6404" max="6404" width="21.6640625" style="25" customWidth="1"/>
    <col min="6405" max="6657" width="9.33203125" style="25"/>
    <col min="6658" max="6658" width="13.83203125" style="25" customWidth="1"/>
    <col min="6659" max="6659" width="79.1640625" style="25" customWidth="1"/>
    <col min="6660" max="6660" width="21.6640625" style="25" customWidth="1"/>
    <col min="6661" max="6913" width="9.33203125" style="25"/>
    <col min="6914" max="6914" width="13.83203125" style="25" customWidth="1"/>
    <col min="6915" max="6915" width="79.1640625" style="25" customWidth="1"/>
    <col min="6916" max="6916" width="21.6640625" style="25" customWidth="1"/>
    <col min="6917" max="7169" width="9.33203125" style="25"/>
    <col min="7170" max="7170" width="13.83203125" style="25" customWidth="1"/>
    <col min="7171" max="7171" width="79.1640625" style="25" customWidth="1"/>
    <col min="7172" max="7172" width="21.6640625" style="25" customWidth="1"/>
    <col min="7173" max="7425" width="9.33203125" style="25"/>
    <col min="7426" max="7426" width="13.83203125" style="25" customWidth="1"/>
    <col min="7427" max="7427" width="79.1640625" style="25" customWidth="1"/>
    <col min="7428" max="7428" width="21.6640625" style="25" customWidth="1"/>
    <col min="7429" max="7681" width="9.33203125" style="25"/>
    <col min="7682" max="7682" width="13.83203125" style="25" customWidth="1"/>
    <col min="7683" max="7683" width="79.1640625" style="25" customWidth="1"/>
    <col min="7684" max="7684" width="21.6640625" style="25" customWidth="1"/>
    <col min="7685" max="7937" width="9.33203125" style="25"/>
    <col min="7938" max="7938" width="13.83203125" style="25" customWidth="1"/>
    <col min="7939" max="7939" width="79.1640625" style="25" customWidth="1"/>
    <col min="7940" max="7940" width="21.6640625" style="25" customWidth="1"/>
    <col min="7941" max="8193" width="9.33203125" style="25"/>
    <col min="8194" max="8194" width="13.83203125" style="25" customWidth="1"/>
    <col min="8195" max="8195" width="79.1640625" style="25" customWidth="1"/>
    <col min="8196" max="8196" width="21.6640625" style="25" customWidth="1"/>
    <col min="8197" max="8449" width="9.33203125" style="25"/>
    <col min="8450" max="8450" width="13.83203125" style="25" customWidth="1"/>
    <col min="8451" max="8451" width="79.1640625" style="25" customWidth="1"/>
    <col min="8452" max="8452" width="21.6640625" style="25" customWidth="1"/>
    <col min="8453" max="8705" width="9.33203125" style="25"/>
    <col min="8706" max="8706" width="13.83203125" style="25" customWidth="1"/>
    <col min="8707" max="8707" width="79.1640625" style="25" customWidth="1"/>
    <col min="8708" max="8708" width="21.6640625" style="25" customWidth="1"/>
    <col min="8709" max="8961" width="9.33203125" style="25"/>
    <col min="8962" max="8962" width="13.83203125" style="25" customWidth="1"/>
    <col min="8963" max="8963" width="79.1640625" style="25" customWidth="1"/>
    <col min="8964" max="8964" width="21.6640625" style="25" customWidth="1"/>
    <col min="8965" max="9217" width="9.33203125" style="25"/>
    <col min="9218" max="9218" width="13.83203125" style="25" customWidth="1"/>
    <col min="9219" max="9219" width="79.1640625" style="25" customWidth="1"/>
    <col min="9220" max="9220" width="21.6640625" style="25" customWidth="1"/>
    <col min="9221" max="9473" width="9.33203125" style="25"/>
    <col min="9474" max="9474" width="13.83203125" style="25" customWidth="1"/>
    <col min="9475" max="9475" width="79.1640625" style="25" customWidth="1"/>
    <col min="9476" max="9476" width="21.6640625" style="25" customWidth="1"/>
    <col min="9477" max="9729" width="9.33203125" style="25"/>
    <col min="9730" max="9730" width="13.83203125" style="25" customWidth="1"/>
    <col min="9731" max="9731" width="79.1640625" style="25" customWidth="1"/>
    <col min="9732" max="9732" width="21.6640625" style="25" customWidth="1"/>
    <col min="9733" max="9985" width="9.33203125" style="25"/>
    <col min="9986" max="9986" width="13.83203125" style="25" customWidth="1"/>
    <col min="9987" max="9987" width="79.1640625" style="25" customWidth="1"/>
    <col min="9988" max="9988" width="21.6640625" style="25" customWidth="1"/>
    <col min="9989" max="10241" width="9.33203125" style="25"/>
    <col min="10242" max="10242" width="13.83203125" style="25" customWidth="1"/>
    <col min="10243" max="10243" width="79.1640625" style="25" customWidth="1"/>
    <col min="10244" max="10244" width="21.6640625" style="25" customWidth="1"/>
    <col min="10245" max="10497" width="9.33203125" style="25"/>
    <col min="10498" max="10498" width="13.83203125" style="25" customWidth="1"/>
    <col min="10499" max="10499" width="79.1640625" style="25" customWidth="1"/>
    <col min="10500" max="10500" width="21.6640625" style="25" customWidth="1"/>
    <col min="10501" max="10753" width="9.33203125" style="25"/>
    <col min="10754" max="10754" width="13.83203125" style="25" customWidth="1"/>
    <col min="10755" max="10755" width="79.1640625" style="25" customWidth="1"/>
    <col min="10756" max="10756" width="21.6640625" style="25" customWidth="1"/>
    <col min="10757" max="11009" width="9.33203125" style="25"/>
    <col min="11010" max="11010" width="13.83203125" style="25" customWidth="1"/>
    <col min="11011" max="11011" width="79.1640625" style="25" customWidth="1"/>
    <col min="11012" max="11012" width="21.6640625" style="25" customWidth="1"/>
    <col min="11013" max="11265" width="9.33203125" style="25"/>
    <col min="11266" max="11266" width="13.83203125" style="25" customWidth="1"/>
    <col min="11267" max="11267" width="79.1640625" style="25" customWidth="1"/>
    <col min="11268" max="11268" width="21.6640625" style="25" customWidth="1"/>
    <col min="11269" max="11521" width="9.33203125" style="25"/>
    <col min="11522" max="11522" width="13.83203125" style="25" customWidth="1"/>
    <col min="11523" max="11523" width="79.1640625" style="25" customWidth="1"/>
    <col min="11524" max="11524" width="21.6640625" style="25" customWidth="1"/>
    <col min="11525" max="11777" width="9.33203125" style="25"/>
    <col min="11778" max="11778" width="13.83203125" style="25" customWidth="1"/>
    <col min="11779" max="11779" width="79.1640625" style="25" customWidth="1"/>
    <col min="11780" max="11780" width="21.6640625" style="25" customWidth="1"/>
    <col min="11781" max="12033" width="9.33203125" style="25"/>
    <col min="12034" max="12034" width="13.83203125" style="25" customWidth="1"/>
    <col min="12035" max="12035" width="79.1640625" style="25" customWidth="1"/>
    <col min="12036" max="12036" width="21.6640625" style="25" customWidth="1"/>
    <col min="12037" max="12289" width="9.33203125" style="25"/>
    <col min="12290" max="12290" width="13.83203125" style="25" customWidth="1"/>
    <col min="12291" max="12291" width="79.1640625" style="25" customWidth="1"/>
    <col min="12292" max="12292" width="21.6640625" style="25" customWidth="1"/>
    <col min="12293" max="12545" width="9.33203125" style="25"/>
    <col min="12546" max="12546" width="13.83203125" style="25" customWidth="1"/>
    <col min="12547" max="12547" width="79.1640625" style="25" customWidth="1"/>
    <col min="12548" max="12548" width="21.6640625" style="25" customWidth="1"/>
    <col min="12549" max="12801" width="9.33203125" style="25"/>
    <col min="12802" max="12802" width="13.83203125" style="25" customWidth="1"/>
    <col min="12803" max="12803" width="79.1640625" style="25" customWidth="1"/>
    <col min="12804" max="12804" width="21.6640625" style="25" customWidth="1"/>
    <col min="12805" max="13057" width="9.33203125" style="25"/>
    <col min="13058" max="13058" width="13.83203125" style="25" customWidth="1"/>
    <col min="13059" max="13059" width="79.1640625" style="25" customWidth="1"/>
    <col min="13060" max="13060" width="21.6640625" style="25" customWidth="1"/>
    <col min="13061" max="13313" width="9.33203125" style="25"/>
    <col min="13314" max="13314" width="13.83203125" style="25" customWidth="1"/>
    <col min="13315" max="13315" width="79.1640625" style="25" customWidth="1"/>
    <col min="13316" max="13316" width="21.6640625" style="25" customWidth="1"/>
    <col min="13317" max="13569" width="9.33203125" style="25"/>
    <col min="13570" max="13570" width="13.83203125" style="25" customWidth="1"/>
    <col min="13571" max="13571" width="79.1640625" style="25" customWidth="1"/>
    <col min="13572" max="13572" width="21.6640625" style="25" customWidth="1"/>
    <col min="13573" max="13825" width="9.33203125" style="25"/>
    <col min="13826" max="13826" width="13.83203125" style="25" customWidth="1"/>
    <col min="13827" max="13827" width="79.1640625" style="25" customWidth="1"/>
    <col min="13828" max="13828" width="21.6640625" style="25" customWidth="1"/>
    <col min="13829" max="14081" width="9.33203125" style="25"/>
    <col min="14082" max="14082" width="13.83203125" style="25" customWidth="1"/>
    <col min="14083" max="14083" width="79.1640625" style="25" customWidth="1"/>
    <col min="14084" max="14084" width="21.6640625" style="25" customWidth="1"/>
    <col min="14085" max="14337" width="9.33203125" style="25"/>
    <col min="14338" max="14338" width="13.83203125" style="25" customWidth="1"/>
    <col min="14339" max="14339" width="79.1640625" style="25" customWidth="1"/>
    <col min="14340" max="14340" width="21.6640625" style="25" customWidth="1"/>
    <col min="14341" max="14593" width="9.33203125" style="25"/>
    <col min="14594" max="14594" width="13.83203125" style="25" customWidth="1"/>
    <col min="14595" max="14595" width="79.1640625" style="25" customWidth="1"/>
    <col min="14596" max="14596" width="21.6640625" style="25" customWidth="1"/>
    <col min="14597" max="14849" width="9.33203125" style="25"/>
    <col min="14850" max="14850" width="13.83203125" style="25" customWidth="1"/>
    <col min="14851" max="14851" width="79.1640625" style="25" customWidth="1"/>
    <col min="14852" max="14852" width="21.6640625" style="25" customWidth="1"/>
    <col min="14853" max="15105" width="9.33203125" style="25"/>
    <col min="15106" max="15106" width="13.83203125" style="25" customWidth="1"/>
    <col min="15107" max="15107" width="79.1640625" style="25" customWidth="1"/>
    <col min="15108" max="15108" width="21.6640625" style="25" customWidth="1"/>
    <col min="15109" max="15361" width="9.33203125" style="25"/>
    <col min="15362" max="15362" width="13.83203125" style="25" customWidth="1"/>
    <col min="15363" max="15363" width="79.1640625" style="25" customWidth="1"/>
    <col min="15364" max="15364" width="21.6640625" style="25" customWidth="1"/>
    <col min="15365" max="15617" width="9.33203125" style="25"/>
    <col min="15618" max="15618" width="13.83203125" style="25" customWidth="1"/>
    <col min="15619" max="15619" width="79.1640625" style="25" customWidth="1"/>
    <col min="15620" max="15620" width="21.6640625" style="25" customWidth="1"/>
    <col min="15621" max="15873" width="9.33203125" style="25"/>
    <col min="15874" max="15874" width="13.83203125" style="25" customWidth="1"/>
    <col min="15875" max="15875" width="79.1640625" style="25" customWidth="1"/>
    <col min="15876" max="15876" width="21.6640625" style="25" customWidth="1"/>
    <col min="15877" max="16129" width="9.33203125" style="25"/>
    <col min="16130" max="16130" width="13.83203125" style="25" customWidth="1"/>
    <col min="16131" max="16131" width="79.1640625" style="25" customWidth="1"/>
    <col min="16132" max="16132" width="21.6640625" style="25" customWidth="1"/>
    <col min="16133" max="16384" width="9.33203125" style="25"/>
  </cols>
  <sheetData>
    <row r="1" spans="1:12" s="662" customFormat="1" ht="12.75" customHeight="1" x14ac:dyDescent="0.2">
      <c r="A1" s="1663" t="s">
        <v>840</v>
      </c>
      <c r="B1" s="1663"/>
      <c r="C1" s="1663"/>
      <c r="D1" s="1663"/>
      <c r="E1" s="1663"/>
      <c r="F1" s="1663"/>
      <c r="G1" s="1663"/>
      <c r="H1" s="1663"/>
    </row>
    <row r="2" spans="1:12" s="662" customFormat="1" ht="12.75" customHeight="1" x14ac:dyDescent="0.2">
      <c r="A2" s="1663" t="s">
        <v>727</v>
      </c>
      <c r="B2" s="1663"/>
      <c r="C2" s="1663"/>
      <c r="D2" s="1663"/>
      <c r="E2" s="1663"/>
      <c r="F2" s="1663"/>
      <c r="G2" s="1663"/>
      <c r="H2" s="1663"/>
    </row>
    <row r="3" spans="1:12" s="24" customFormat="1" ht="21.2" customHeight="1" thickBot="1" x14ac:dyDescent="0.25">
      <c r="A3" s="242"/>
      <c r="C3" s="1159"/>
      <c r="D3" s="1159"/>
      <c r="E3" s="1159"/>
      <c r="F3" s="1159"/>
      <c r="G3" s="1159"/>
      <c r="H3" s="1159"/>
      <c r="I3" s="1159"/>
      <c r="J3" s="1159"/>
      <c r="K3" s="1159"/>
      <c r="L3" s="1159"/>
    </row>
    <row r="4" spans="1:12" s="40" customFormat="1" ht="38.25" customHeight="1" x14ac:dyDescent="0.2">
      <c r="A4" s="38" t="s">
        <v>137</v>
      </c>
      <c r="B4" s="39" t="s">
        <v>135</v>
      </c>
      <c r="C4" s="1693" t="s">
        <v>185</v>
      </c>
      <c r="D4" s="1694"/>
      <c r="E4" s="1694"/>
      <c r="F4" s="1694"/>
      <c r="G4" s="1694"/>
      <c r="H4" s="1695" t="s">
        <v>185</v>
      </c>
    </row>
    <row r="5" spans="1:12" s="40" customFormat="1" ht="36.75" thickBot="1" x14ac:dyDescent="0.25">
      <c r="A5" s="41" t="s">
        <v>139</v>
      </c>
      <c r="B5" s="42" t="s">
        <v>403</v>
      </c>
      <c r="C5" s="1696" t="s">
        <v>141</v>
      </c>
      <c r="D5" s="1697"/>
      <c r="E5" s="1697"/>
      <c r="F5" s="1697"/>
      <c r="G5" s="1697"/>
      <c r="H5" s="1698" t="s">
        <v>141</v>
      </c>
    </row>
    <row r="6" spans="1:12" s="43" customFormat="1" ht="15.95" customHeight="1" thickBot="1" x14ac:dyDescent="0.25">
      <c r="A6" s="1807" t="s">
        <v>362</v>
      </c>
      <c r="B6" s="1807"/>
      <c r="C6" s="1807"/>
      <c r="D6" s="1807"/>
      <c r="E6" s="1807"/>
      <c r="F6" s="1807"/>
      <c r="G6" s="1807"/>
      <c r="H6" s="1807"/>
    </row>
    <row r="7" spans="1:12" ht="72.75" thickBot="1" x14ac:dyDescent="0.25">
      <c r="A7" s="771" t="s">
        <v>142</v>
      </c>
      <c r="B7" s="44" t="s">
        <v>36</v>
      </c>
      <c r="C7" s="44" t="str">
        <f>'26._köt_össz_bev'!C9</f>
        <v>2023. évi eredeti előirányzat
2/2023. (II.14.)</v>
      </c>
      <c r="D7" s="275" t="str">
        <f>'26._köt_össz_bev'!D9</f>
        <v>Módosított előirányzat a 14/2023.  (VI.29.)  rendelet szerint</v>
      </c>
      <c r="E7" s="44" t="str">
        <f>'26._köt_össz_bev'!E9</f>
        <v>Módosított előirányzat a 18/2023. (IX.26.)  rendelet szerint</v>
      </c>
      <c r="F7" s="44" t="str">
        <f>'26._köt_össz_bev'!F9</f>
        <v>Módosított előirányzat a 23/2023. (XII.14.)  rendelet szerint</v>
      </c>
      <c r="G7" s="44" t="str">
        <f>'26._köt_össz_bev'!G9</f>
        <v>Módosított előirányzat a …../2024. (II…..)  rendelet szerint</v>
      </c>
      <c r="H7" s="124" t="str">
        <f>'26._köt_össz_bev'!H9</f>
        <v>Változás a 23/2023. (XII.14) rendelethez képest</v>
      </c>
      <c r="I7" s="275" t="str">
        <f>'26._köt_össz_bev'!I9</f>
        <v>2023. évi teljesítés              2023.06.30-ig</v>
      </c>
      <c r="J7" s="44" t="str">
        <f>'26._köt_össz_bev'!J9</f>
        <v>2023. évi teljesítés              2023.09.30-ig</v>
      </c>
      <c r="K7" s="44" t="str">
        <f>'26._köt_össz_bev'!K9</f>
        <v>2023. évi teljesítés              2023.12.31-ig</v>
      </c>
      <c r="L7" s="44" t="str">
        <f>'26._köt_össz_bev'!L9</f>
        <v>Teljesítés %-a</v>
      </c>
    </row>
    <row r="8" spans="1:12" s="48" customFormat="1" ht="12.95" customHeight="1" thickBot="1" x14ac:dyDescent="0.25">
      <c r="A8" s="45" t="s">
        <v>297</v>
      </c>
      <c r="B8" s="46" t="s">
        <v>298</v>
      </c>
      <c r="C8" s="1168" t="s">
        <v>299</v>
      </c>
      <c r="D8" s="263" t="s">
        <v>300</v>
      </c>
      <c r="E8" s="46" t="s">
        <v>300</v>
      </c>
      <c r="F8" s="46" t="s">
        <v>300</v>
      </c>
      <c r="G8" s="46" t="s">
        <v>301</v>
      </c>
      <c r="H8" s="260" t="s">
        <v>388</v>
      </c>
      <c r="I8" s="260"/>
      <c r="J8" s="47"/>
      <c r="K8" s="47"/>
      <c r="L8" s="47"/>
    </row>
    <row r="9" spans="1:12" s="48" customFormat="1" ht="15.75" customHeight="1" thickBot="1" x14ac:dyDescent="0.25">
      <c r="A9" s="1809" t="s">
        <v>37</v>
      </c>
      <c r="B9" s="1810"/>
      <c r="C9" s="1810"/>
      <c r="D9" s="1810"/>
      <c r="E9" s="1810"/>
      <c r="F9" s="1810"/>
      <c r="G9" s="1810"/>
      <c r="H9" s="1811"/>
    </row>
    <row r="10" spans="1:12" s="26" customFormat="1" ht="12.2" customHeight="1" thickBot="1" x14ac:dyDescent="0.25">
      <c r="A10" s="45" t="s">
        <v>12</v>
      </c>
      <c r="B10" s="49" t="s">
        <v>277</v>
      </c>
      <c r="C10" s="87">
        <f>SUM(C11:C21)</f>
        <v>0</v>
      </c>
      <c r="D10" s="125"/>
      <c r="E10" s="708"/>
      <c r="F10" s="708"/>
      <c r="G10" s="708"/>
      <c r="H10" s="721">
        <f>G10-F10</f>
        <v>0</v>
      </c>
      <c r="I10" s="1275"/>
      <c r="J10" s="721"/>
      <c r="K10" s="721"/>
      <c r="L10" s="721"/>
    </row>
    <row r="11" spans="1:12" s="26" customFormat="1" ht="12.2" customHeight="1" x14ac:dyDescent="0.2">
      <c r="A11" s="51" t="s">
        <v>91</v>
      </c>
      <c r="B11" s="52" t="s">
        <v>143</v>
      </c>
      <c r="C11" s="126"/>
      <c r="D11" s="277"/>
      <c r="E11" s="709"/>
      <c r="F11" s="709"/>
      <c r="G11" s="709"/>
      <c r="H11" s="667">
        <f t="shared" ref="H11:H48" si="0">G11-F11</f>
        <v>0</v>
      </c>
      <c r="I11" s="1276"/>
      <c r="J11" s="667"/>
      <c r="K11" s="667"/>
      <c r="L11" s="667"/>
    </row>
    <row r="12" spans="1:12" s="26" customFormat="1" ht="12.2" customHeight="1" x14ac:dyDescent="0.2">
      <c r="A12" s="1216" t="s">
        <v>92</v>
      </c>
      <c r="B12" s="415" t="s">
        <v>144</v>
      </c>
      <c r="C12" s="416"/>
      <c r="D12" s="423"/>
      <c r="E12" s="86"/>
      <c r="F12" s="86"/>
      <c r="G12" s="86"/>
      <c r="H12" s="668">
        <f t="shared" si="0"/>
        <v>0</v>
      </c>
      <c r="I12" s="1277"/>
      <c r="J12" s="668"/>
      <c r="K12" s="668"/>
      <c r="L12" s="668"/>
    </row>
    <row r="13" spans="1:12" s="26" customFormat="1" ht="12.2" customHeight="1" x14ac:dyDescent="0.2">
      <c r="A13" s="1216" t="s">
        <v>93</v>
      </c>
      <c r="B13" s="415" t="s">
        <v>145</v>
      </c>
      <c r="C13" s="416"/>
      <c r="D13" s="423"/>
      <c r="E13" s="86"/>
      <c r="F13" s="86"/>
      <c r="G13" s="86"/>
      <c r="H13" s="668">
        <f t="shared" si="0"/>
        <v>0</v>
      </c>
      <c r="I13" s="1277"/>
      <c r="J13" s="668"/>
      <c r="K13" s="668"/>
      <c r="L13" s="668"/>
    </row>
    <row r="14" spans="1:12" s="26" customFormat="1" ht="12.2" customHeight="1" x14ac:dyDescent="0.2">
      <c r="A14" s="1216" t="s">
        <v>90</v>
      </c>
      <c r="B14" s="415" t="s">
        <v>146</v>
      </c>
      <c r="C14" s="416"/>
      <c r="D14" s="423"/>
      <c r="E14" s="86"/>
      <c r="F14" s="86"/>
      <c r="G14" s="86"/>
      <c r="H14" s="668">
        <f t="shared" si="0"/>
        <v>0</v>
      </c>
      <c r="I14" s="1277"/>
      <c r="J14" s="668"/>
      <c r="K14" s="668"/>
      <c r="L14" s="668"/>
    </row>
    <row r="15" spans="1:12" s="26" customFormat="1" ht="12.2" customHeight="1" x14ac:dyDescent="0.2">
      <c r="A15" s="1216" t="s">
        <v>147</v>
      </c>
      <c r="B15" s="415" t="s">
        <v>148</v>
      </c>
      <c r="C15" s="416"/>
      <c r="D15" s="423"/>
      <c r="E15" s="86"/>
      <c r="F15" s="86"/>
      <c r="G15" s="86"/>
      <c r="H15" s="668">
        <f t="shared" si="0"/>
        <v>0</v>
      </c>
      <c r="I15" s="1277"/>
      <c r="J15" s="668"/>
      <c r="K15" s="668"/>
      <c r="L15" s="668"/>
    </row>
    <row r="16" spans="1:12" s="26" customFormat="1" ht="12.2" customHeight="1" x14ac:dyDescent="0.2">
      <c r="A16" s="1216" t="s">
        <v>149</v>
      </c>
      <c r="B16" s="415" t="s">
        <v>150</v>
      </c>
      <c r="C16" s="416"/>
      <c r="D16" s="423"/>
      <c r="E16" s="86"/>
      <c r="F16" s="86"/>
      <c r="G16" s="86"/>
      <c r="H16" s="668">
        <f t="shared" si="0"/>
        <v>0</v>
      </c>
      <c r="I16" s="1277"/>
      <c r="J16" s="668"/>
      <c r="K16" s="668"/>
      <c r="L16" s="668"/>
    </row>
    <row r="17" spans="1:12" s="26" customFormat="1" ht="12.2" customHeight="1" x14ac:dyDescent="0.2">
      <c r="A17" s="1216" t="s">
        <v>151</v>
      </c>
      <c r="B17" s="53" t="s">
        <v>152</v>
      </c>
      <c r="C17" s="416"/>
      <c r="D17" s="423"/>
      <c r="E17" s="86"/>
      <c r="F17" s="86"/>
      <c r="G17" s="86"/>
      <c r="H17" s="668">
        <f t="shared" si="0"/>
        <v>0</v>
      </c>
      <c r="I17" s="1277"/>
      <c r="J17" s="668"/>
      <c r="K17" s="668"/>
      <c r="L17" s="668"/>
    </row>
    <row r="18" spans="1:12" s="26" customFormat="1" ht="12.2" customHeight="1" x14ac:dyDescent="0.2">
      <c r="A18" s="1216" t="s">
        <v>153</v>
      </c>
      <c r="B18" s="428" t="s">
        <v>302</v>
      </c>
      <c r="C18" s="118"/>
      <c r="D18" s="270"/>
      <c r="E18" s="88"/>
      <c r="F18" s="88"/>
      <c r="G18" s="88"/>
      <c r="H18" s="669">
        <f t="shared" si="0"/>
        <v>0</v>
      </c>
      <c r="I18" s="1278"/>
      <c r="J18" s="669"/>
      <c r="K18" s="669"/>
      <c r="L18" s="669"/>
    </row>
    <row r="19" spans="1:12" s="54" customFormat="1" ht="12.2" customHeight="1" x14ac:dyDescent="0.2">
      <c r="A19" s="1216" t="s">
        <v>154</v>
      </c>
      <c r="B19" s="415" t="s">
        <v>155</v>
      </c>
      <c r="C19" s="416"/>
      <c r="D19" s="423"/>
      <c r="E19" s="86"/>
      <c r="F19" s="86"/>
      <c r="G19" s="86"/>
      <c r="H19" s="668">
        <f t="shared" si="0"/>
        <v>0</v>
      </c>
      <c r="I19" s="1277"/>
      <c r="J19" s="668"/>
      <c r="K19" s="668"/>
      <c r="L19" s="668"/>
    </row>
    <row r="20" spans="1:12" s="54" customFormat="1" ht="12.2" customHeight="1" x14ac:dyDescent="0.2">
      <c r="A20" s="1216" t="s">
        <v>156</v>
      </c>
      <c r="B20" s="428" t="s">
        <v>275</v>
      </c>
      <c r="C20" s="417"/>
      <c r="D20" s="424"/>
      <c r="E20" s="86"/>
      <c r="F20" s="86"/>
      <c r="G20" s="416"/>
      <c r="H20" s="670">
        <f t="shared" si="0"/>
        <v>0</v>
      </c>
      <c r="I20" s="1279"/>
      <c r="J20" s="670"/>
      <c r="K20" s="670"/>
      <c r="L20" s="670"/>
    </row>
    <row r="21" spans="1:12" s="54" customFormat="1" ht="12.2" customHeight="1" thickBot="1" x14ac:dyDescent="0.25">
      <c r="A21" s="1216" t="s">
        <v>276</v>
      </c>
      <c r="B21" s="53" t="s">
        <v>157</v>
      </c>
      <c r="C21" s="417"/>
      <c r="D21" s="424"/>
      <c r="E21" s="88"/>
      <c r="F21" s="88"/>
      <c r="G21" s="88"/>
      <c r="H21" s="671">
        <f t="shared" si="0"/>
        <v>0</v>
      </c>
      <c r="I21" s="1280"/>
      <c r="J21" s="671"/>
      <c r="K21" s="671"/>
      <c r="L21" s="671"/>
    </row>
    <row r="22" spans="1:12" s="26" customFormat="1" ht="12.2" customHeight="1" thickBot="1" x14ac:dyDescent="0.25">
      <c r="A22" s="45" t="s">
        <v>13</v>
      </c>
      <c r="B22" s="49" t="s">
        <v>158</v>
      </c>
      <c r="C22" s="87"/>
      <c r="D22" s="125"/>
      <c r="E22" s="708"/>
      <c r="F22" s="708"/>
      <c r="G22" s="708"/>
      <c r="H22" s="50">
        <f t="shared" si="0"/>
        <v>0</v>
      </c>
      <c r="I22" s="249"/>
      <c r="J22" s="50"/>
      <c r="K22" s="50"/>
      <c r="L22" s="50"/>
    </row>
    <row r="23" spans="1:12" s="54" customFormat="1" ht="12.2" customHeight="1" x14ac:dyDescent="0.2">
      <c r="A23" s="1216" t="s">
        <v>94</v>
      </c>
      <c r="B23" s="17" t="s">
        <v>159</v>
      </c>
      <c r="C23" s="416"/>
      <c r="D23" s="423"/>
      <c r="E23" s="710"/>
      <c r="F23" s="710"/>
      <c r="G23" s="710"/>
      <c r="H23" s="73">
        <f t="shared" si="0"/>
        <v>0</v>
      </c>
      <c r="I23" s="767"/>
      <c r="J23" s="73"/>
      <c r="K23" s="73"/>
      <c r="L23" s="73"/>
    </row>
    <row r="24" spans="1:12" s="54" customFormat="1" ht="12.2" customHeight="1" x14ac:dyDescent="0.2">
      <c r="A24" s="1216" t="s">
        <v>95</v>
      </c>
      <c r="B24" s="415" t="s">
        <v>160</v>
      </c>
      <c r="C24" s="416"/>
      <c r="D24" s="423"/>
      <c r="E24" s="86"/>
      <c r="F24" s="86"/>
      <c r="G24" s="86"/>
      <c r="H24" s="668">
        <f t="shared" si="0"/>
        <v>0</v>
      </c>
      <c r="I24" s="1277"/>
      <c r="J24" s="668"/>
      <c r="K24" s="668"/>
      <c r="L24" s="668"/>
    </row>
    <row r="25" spans="1:12" s="54" customFormat="1" ht="12.2" customHeight="1" x14ac:dyDescent="0.2">
      <c r="A25" s="1216" t="s">
        <v>96</v>
      </c>
      <c r="B25" s="415" t="s">
        <v>161</v>
      </c>
      <c r="C25" s="416"/>
      <c r="D25" s="423"/>
      <c r="E25" s="86"/>
      <c r="F25" s="86"/>
      <c r="G25" s="86"/>
      <c r="H25" s="668">
        <f t="shared" si="0"/>
        <v>0</v>
      </c>
      <c r="I25" s="1277"/>
      <c r="J25" s="668"/>
      <c r="K25" s="668"/>
      <c r="L25" s="668"/>
    </row>
    <row r="26" spans="1:12" s="54" customFormat="1" ht="12.2" customHeight="1" thickBot="1" x14ac:dyDescent="0.25">
      <c r="A26" s="1216" t="s">
        <v>317</v>
      </c>
      <c r="B26" s="418" t="s">
        <v>233</v>
      </c>
      <c r="C26" s="416"/>
      <c r="D26" s="423"/>
      <c r="E26" s="86"/>
      <c r="F26" s="86"/>
      <c r="G26" s="86"/>
      <c r="H26" s="672">
        <f t="shared" si="0"/>
        <v>0</v>
      </c>
      <c r="I26" s="1281"/>
      <c r="J26" s="672"/>
      <c r="K26" s="672"/>
      <c r="L26" s="672"/>
    </row>
    <row r="27" spans="1:12" s="54" customFormat="1" ht="12.2" customHeight="1" thickBot="1" x14ac:dyDescent="0.25">
      <c r="A27" s="55" t="s">
        <v>14</v>
      </c>
      <c r="B27" s="56" t="s">
        <v>83</v>
      </c>
      <c r="C27" s="128"/>
      <c r="D27" s="127"/>
      <c r="E27" s="711"/>
      <c r="F27" s="711"/>
      <c r="G27" s="711"/>
      <c r="H27" s="72">
        <f t="shared" si="0"/>
        <v>0</v>
      </c>
      <c r="I27" s="768"/>
      <c r="J27" s="72"/>
      <c r="K27" s="72"/>
      <c r="L27" s="72"/>
    </row>
    <row r="28" spans="1:12" s="54" customFormat="1" ht="12.2" customHeight="1" thickBot="1" x14ac:dyDescent="0.25">
      <c r="A28" s="55" t="s">
        <v>15</v>
      </c>
      <c r="B28" s="56" t="s">
        <v>162</v>
      </c>
      <c r="C28" s="87"/>
      <c r="D28" s="125"/>
      <c r="E28" s="708"/>
      <c r="F28" s="708"/>
      <c r="G28" s="708"/>
      <c r="H28" s="72">
        <f t="shared" si="0"/>
        <v>0</v>
      </c>
      <c r="I28" s="768"/>
      <c r="J28" s="72"/>
      <c r="K28" s="72"/>
      <c r="L28" s="72"/>
    </row>
    <row r="29" spans="1:12" s="54" customFormat="1" ht="12.2" customHeight="1" x14ac:dyDescent="0.2">
      <c r="A29" s="57" t="s">
        <v>100</v>
      </c>
      <c r="B29" s="58" t="s">
        <v>160</v>
      </c>
      <c r="C29" s="119"/>
      <c r="D29" s="271"/>
      <c r="E29" s="712"/>
      <c r="F29" s="712"/>
      <c r="G29" s="712"/>
      <c r="H29" s="673">
        <f t="shared" si="0"/>
        <v>0</v>
      </c>
      <c r="I29" s="1282"/>
      <c r="J29" s="673"/>
      <c r="K29" s="673"/>
      <c r="L29" s="673"/>
    </row>
    <row r="30" spans="1:12" s="54" customFormat="1" ht="12.2" customHeight="1" x14ac:dyDescent="0.2">
      <c r="A30" s="57" t="s">
        <v>101</v>
      </c>
      <c r="B30" s="419" t="s">
        <v>163</v>
      </c>
      <c r="C30" s="117"/>
      <c r="D30" s="278"/>
      <c r="E30" s="103"/>
      <c r="F30" s="103"/>
      <c r="G30" s="422"/>
      <c r="H30" s="661">
        <f t="shared" si="0"/>
        <v>0</v>
      </c>
      <c r="I30" s="760"/>
      <c r="J30" s="661"/>
      <c r="K30" s="661"/>
      <c r="L30" s="661"/>
    </row>
    <row r="31" spans="1:12" s="54" customFormat="1" ht="12.2" customHeight="1" thickBot="1" x14ac:dyDescent="0.25">
      <c r="A31" s="1216" t="s">
        <v>281</v>
      </c>
      <c r="B31" s="98" t="s">
        <v>165</v>
      </c>
      <c r="C31" s="90"/>
      <c r="D31" s="272"/>
      <c r="E31" s="713"/>
      <c r="F31" s="713"/>
      <c r="G31" s="713"/>
      <c r="H31" s="674">
        <f t="shared" si="0"/>
        <v>0</v>
      </c>
      <c r="I31" s="1283"/>
      <c r="J31" s="674"/>
      <c r="K31" s="674"/>
      <c r="L31" s="674"/>
    </row>
    <row r="32" spans="1:12" s="54" customFormat="1" ht="12.2" customHeight="1" thickBot="1" x14ac:dyDescent="0.25">
      <c r="A32" s="55" t="s">
        <v>16</v>
      </c>
      <c r="B32" s="56" t="s">
        <v>166</v>
      </c>
      <c r="C32" s="87"/>
      <c r="D32" s="125"/>
      <c r="E32" s="708"/>
      <c r="F32" s="708"/>
      <c r="G32" s="708"/>
      <c r="H32" s="72">
        <f t="shared" si="0"/>
        <v>0</v>
      </c>
      <c r="I32" s="768"/>
      <c r="J32" s="72"/>
      <c r="K32" s="72"/>
      <c r="L32" s="72"/>
    </row>
    <row r="33" spans="1:12" s="54" customFormat="1" ht="12.2" customHeight="1" x14ac:dyDescent="0.2">
      <c r="A33" s="57" t="s">
        <v>89</v>
      </c>
      <c r="B33" s="58" t="s">
        <v>167</v>
      </c>
      <c r="C33" s="119"/>
      <c r="D33" s="271"/>
      <c r="E33" s="712"/>
      <c r="F33" s="712"/>
      <c r="G33" s="712"/>
      <c r="H33" s="673">
        <f t="shared" si="0"/>
        <v>0</v>
      </c>
      <c r="I33" s="1282"/>
      <c r="J33" s="673"/>
      <c r="K33" s="673"/>
      <c r="L33" s="673"/>
    </row>
    <row r="34" spans="1:12" s="54" customFormat="1" ht="12.2" customHeight="1" x14ac:dyDescent="0.2">
      <c r="A34" s="57" t="s">
        <v>102</v>
      </c>
      <c r="B34" s="419" t="s">
        <v>168</v>
      </c>
      <c r="C34" s="117"/>
      <c r="D34" s="278"/>
      <c r="E34" s="103"/>
      <c r="F34" s="103"/>
      <c r="G34" s="422"/>
      <c r="H34" s="661">
        <f t="shared" si="0"/>
        <v>0</v>
      </c>
      <c r="I34" s="760"/>
      <c r="J34" s="661"/>
      <c r="K34" s="661"/>
      <c r="L34" s="661"/>
    </row>
    <row r="35" spans="1:12" s="54" customFormat="1" ht="12.2" customHeight="1" thickBot="1" x14ac:dyDescent="0.25">
      <c r="A35" s="1216" t="s">
        <v>103</v>
      </c>
      <c r="B35" s="60" t="s">
        <v>169</v>
      </c>
      <c r="C35" s="90"/>
      <c r="D35" s="272"/>
      <c r="E35" s="713"/>
      <c r="F35" s="713"/>
      <c r="G35" s="713"/>
      <c r="H35" s="675">
        <f t="shared" si="0"/>
        <v>0</v>
      </c>
      <c r="I35" s="1284"/>
      <c r="J35" s="675"/>
      <c r="K35" s="675"/>
      <c r="L35" s="675"/>
    </row>
    <row r="36" spans="1:12" s="26" customFormat="1" ht="12.2" customHeight="1" thickBot="1" x14ac:dyDescent="0.25">
      <c r="A36" s="55" t="s">
        <v>17</v>
      </c>
      <c r="B36" s="56" t="s">
        <v>170</v>
      </c>
      <c r="C36" s="128"/>
      <c r="D36" s="127"/>
      <c r="E36" s="711"/>
      <c r="F36" s="711"/>
      <c r="G36" s="711"/>
      <c r="H36" s="72">
        <f t="shared" si="0"/>
        <v>0</v>
      </c>
      <c r="I36" s="768"/>
      <c r="J36" s="72"/>
      <c r="K36" s="72"/>
      <c r="L36" s="72"/>
    </row>
    <row r="37" spans="1:12" s="26" customFormat="1" ht="12.2" customHeight="1" thickBot="1" x14ac:dyDescent="0.25">
      <c r="A37" s="1217" t="s">
        <v>104</v>
      </c>
      <c r="B37" s="420" t="s">
        <v>165</v>
      </c>
      <c r="C37" s="128"/>
      <c r="D37" s="127"/>
      <c r="E37" s="714"/>
      <c r="F37" s="714"/>
      <c r="G37" s="714"/>
      <c r="H37" s="676">
        <f t="shared" si="0"/>
        <v>0</v>
      </c>
      <c r="I37" s="1285"/>
      <c r="J37" s="676"/>
      <c r="K37" s="676"/>
      <c r="L37" s="676"/>
    </row>
    <row r="38" spans="1:12" s="26" customFormat="1" ht="12.2" customHeight="1" thickBot="1" x14ac:dyDescent="0.25">
      <c r="A38" s="55" t="s">
        <v>18</v>
      </c>
      <c r="B38" s="56" t="s">
        <v>555</v>
      </c>
      <c r="C38" s="128"/>
      <c r="D38" s="127"/>
      <c r="E38" s="711"/>
      <c r="F38" s="711"/>
      <c r="G38" s="711"/>
      <c r="H38" s="72">
        <f t="shared" si="0"/>
        <v>0</v>
      </c>
      <c r="I38" s="768"/>
      <c r="J38" s="72"/>
      <c r="K38" s="72"/>
      <c r="L38" s="72"/>
    </row>
    <row r="39" spans="1:12" s="26" customFormat="1" ht="12.2" customHeight="1" x14ac:dyDescent="0.2">
      <c r="A39" s="12" t="s">
        <v>107</v>
      </c>
      <c r="B39" s="93" t="s">
        <v>212</v>
      </c>
      <c r="C39" s="129"/>
      <c r="D39" s="279"/>
      <c r="E39" s="715"/>
      <c r="F39" s="715"/>
      <c r="G39" s="715"/>
      <c r="H39" s="677">
        <f t="shared" si="0"/>
        <v>0</v>
      </c>
      <c r="I39" s="1286"/>
      <c r="J39" s="677"/>
      <c r="K39" s="677"/>
      <c r="L39" s="677"/>
    </row>
    <row r="40" spans="1:12" s="26" customFormat="1" ht="12.2" customHeight="1" x14ac:dyDescent="0.2">
      <c r="A40" s="1182" t="s">
        <v>108</v>
      </c>
      <c r="B40" s="429" t="s">
        <v>213</v>
      </c>
      <c r="C40" s="421"/>
      <c r="D40" s="425"/>
      <c r="E40" s="716"/>
      <c r="F40" s="716"/>
      <c r="G40" s="716"/>
      <c r="H40" s="678">
        <f t="shared" si="0"/>
        <v>0</v>
      </c>
      <c r="I40" s="1287"/>
      <c r="J40" s="678"/>
      <c r="K40" s="678"/>
      <c r="L40" s="678"/>
    </row>
    <row r="41" spans="1:12" s="26" customFormat="1" ht="12.2" customHeight="1" thickBot="1" x14ac:dyDescent="0.25">
      <c r="A41" s="1182" t="s">
        <v>323</v>
      </c>
      <c r="B41" s="99" t="s">
        <v>165</v>
      </c>
      <c r="C41" s="131"/>
      <c r="D41" s="130"/>
      <c r="E41" s="717"/>
      <c r="F41" s="717"/>
      <c r="G41" s="717"/>
      <c r="H41" s="679">
        <f t="shared" si="0"/>
        <v>0</v>
      </c>
      <c r="I41" s="1288"/>
      <c r="J41" s="679"/>
      <c r="K41" s="679"/>
      <c r="L41" s="679"/>
    </row>
    <row r="42" spans="1:12" s="26" customFormat="1" ht="12.2" customHeight="1" thickBot="1" x14ac:dyDescent="0.25">
      <c r="A42" s="45" t="s">
        <v>19</v>
      </c>
      <c r="B42" s="56" t="s">
        <v>546</v>
      </c>
      <c r="C42" s="87"/>
      <c r="D42" s="125"/>
      <c r="E42" s="708"/>
      <c r="F42" s="708"/>
      <c r="G42" s="708"/>
      <c r="H42" s="72">
        <f t="shared" si="0"/>
        <v>0</v>
      </c>
      <c r="I42" s="768"/>
      <c r="J42" s="72"/>
      <c r="K42" s="72"/>
      <c r="L42" s="72"/>
    </row>
    <row r="43" spans="1:12" s="26" customFormat="1" ht="12.2" customHeight="1" thickBot="1" x14ac:dyDescent="0.25">
      <c r="A43" s="61" t="s">
        <v>20</v>
      </c>
      <c r="B43" s="56" t="s">
        <v>180</v>
      </c>
      <c r="C43" s="87"/>
      <c r="D43" s="125"/>
      <c r="E43" s="708"/>
      <c r="F43" s="708"/>
      <c r="G43" s="708"/>
      <c r="H43" s="72">
        <f t="shared" si="0"/>
        <v>0</v>
      </c>
      <c r="I43" s="768"/>
      <c r="J43" s="72"/>
      <c r="K43" s="72"/>
      <c r="L43" s="72"/>
    </row>
    <row r="44" spans="1:12" s="26" customFormat="1" ht="12.2" customHeight="1" x14ac:dyDescent="0.2">
      <c r="A44" s="57" t="s">
        <v>171</v>
      </c>
      <c r="B44" s="58" t="s">
        <v>131</v>
      </c>
      <c r="C44" s="119"/>
      <c r="D44" s="271"/>
      <c r="E44" s="712"/>
      <c r="F44" s="712"/>
      <c r="G44" s="712"/>
      <c r="H44" s="673">
        <f t="shared" si="0"/>
        <v>0</v>
      </c>
      <c r="I44" s="1282"/>
      <c r="J44" s="673"/>
      <c r="K44" s="673"/>
      <c r="L44" s="673"/>
    </row>
    <row r="45" spans="1:12" s="26" customFormat="1" ht="12.2" customHeight="1" x14ac:dyDescent="0.2">
      <c r="A45" s="69" t="s">
        <v>172</v>
      </c>
      <c r="B45" s="58" t="s">
        <v>186</v>
      </c>
      <c r="C45" s="117"/>
      <c r="D45" s="278"/>
      <c r="E45" s="89"/>
      <c r="F45" s="89"/>
      <c r="G45" s="89"/>
      <c r="H45" s="680">
        <f t="shared" si="0"/>
        <v>0</v>
      </c>
      <c r="I45" s="1289"/>
      <c r="J45" s="680"/>
      <c r="K45" s="680"/>
      <c r="L45" s="680"/>
    </row>
    <row r="46" spans="1:12" s="26" customFormat="1" ht="12.2" customHeight="1" x14ac:dyDescent="0.2">
      <c r="A46" s="1216" t="s">
        <v>173</v>
      </c>
      <c r="B46" s="419" t="s">
        <v>177</v>
      </c>
      <c r="C46" s="422"/>
      <c r="D46" s="409"/>
      <c r="E46" s="103"/>
      <c r="F46" s="103"/>
      <c r="G46" s="103"/>
      <c r="H46" s="661">
        <f t="shared" si="0"/>
        <v>0</v>
      </c>
      <c r="I46" s="760"/>
      <c r="J46" s="661"/>
      <c r="K46" s="661"/>
      <c r="L46" s="661"/>
    </row>
    <row r="47" spans="1:12" s="54" customFormat="1" ht="12.2" customHeight="1" thickBot="1" x14ac:dyDescent="0.25">
      <c r="A47" s="57" t="s">
        <v>178</v>
      </c>
      <c r="B47" s="60" t="s">
        <v>179</v>
      </c>
      <c r="C47" s="1213"/>
      <c r="D47" s="280"/>
      <c r="E47" s="713"/>
      <c r="F47" s="713"/>
      <c r="G47" s="713"/>
      <c r="H47" s="675">
        <f t="shared" si="0"/>
        <v>0</v>
      </c>
      <c r="I47" s="1284"/>
      <c r="J47" s="675"/>
      <c r="K47" s="675"/>
      <c r="L47" s="675"/>
    </row>
    <row r="48" spans="1:12" s="54" customFormat="1" ht="15" customHeight="1" thickBot="1" x14ac:dyDescent="0.25">
      <c r="A48" s="61" t="s">
        <v>21</v>
      </c>
      <c r="B48" s="651" t="s">
        <v>174</v>
      </c>
      <c r="C48" s="133"/>
      <c r="D48" s="132"/>
      <c r="E48" s="718"/>
      <c r="F48" s="718"/>
      <c r="G48" s="718"/>
      <c r="H48" s="684">
        <f t="shared" si="0"/>
        <v>0</v>
      </c>
      <c r="I48" s="1290"/>
      <c r="J48" s="684"/>
      <c r="K48" s="684"/>
      <c r="L48" s="684"/>
    </row>
    <row r="49" spans="1:12" s="54" customFormat="1" ht="15" customHeight="1" x14ac:dyDescent="0.2">
      <c r="A49" s="62"/>
      <c r="B49" s="63"/>
      <c r="C49" s="64"/>
      <c r="D49" s="64"/>
      <c r="E49" s="64"/>
      <c r="F49" s="64"/>
      <c r="G49" s="64"/>
      <c r="H49" s="64"/>
      <c r="I49" s="64"/>
      <c r="J49" s="64"/>
      <c r="K49" s="64"/>
      <c r="L49" s="64"/>
    </row>
    <row r="50" spans="1:12" s="54" customFormat="1" ht="15" customHeight="1" x14ac:dyDescent="0.2">
      <c r="A50" s="62"/>
      <c r="B50" s="63"/>
      <c r="C50" s="64"/>
      <c r="D50" s="64"/>
      <c r="E50" s="64"/>
      <c r="F50" s="64"/>
      <c r="G50" s="64"/>
      <c r="H50" s="64"/>
      <c r="I50" s="64"/>
      <c r="J50" s="64"/>
      <c r="K50" s="64"/>
      <c r="L50" s="64"/>
    </row>
    <row r="51" spans="1:12" ht="13.5" thickBot="1" x14ac:dyDescent="0.25">
      <c r="A51" s="1800" t="s">
        <v>362</v>
      </c>
      <c r="B51" s="1800"/>
      <c r="C51" s="1800"/>
      <c r="D51" s="1800"/>
      <c r="E51" s="1800"/>
      <c r="F51" s="1800"/>
      <c r="G51" s="1800"/>
      <c r="H51" s="1800"/>
    </row>
    <row r="52" spans="1:12" s="681" customFormat="1" ht="60" customHeight="1" thickBot="1" x14ac:dyDescent="0.25">
      <c r="A52" s="771"/>
      <c r="B52" s="772" t="s">
        <v>38</v>
      </c>
      <c r="C52" s="21" t="str">
        <f>C7</f>
        <v>2023. évi eredeti előirányzat
2/2023. (II.14.)</v>
      </c>
      <c r="D52" s="238" t="str">
        <f t="shared" ref="D52:L52" si="1">D7</f>
        <v>Módosított előirányzat a 14/2023.  (VI.29.)  rendelet szerint</v>
      </c>
      <c r="E52" s="21" t="str">
        <f t="shared" si="1"/>
        <v>Módosított előirányzat a 18/2023. (IX.26.)  rendelet szerint</v>
      </c>
      <c r="F52" s="21" t="str">
        <f t="shared" si="1"/>
        <v>Módosított előirányzat a 23/2023. (XII.14.)  rendelet szerint</v>
      </c>
      <c r="G52" s="21" t="str">
        <f t="shared" si="1"/>
        <v>Módosított előirányzat a …../2024. (II…..)  rendelet szerint</v>
      </c>
      <c r="H52" s="34" t="str">
        <f t="shared" si="1"/>
        <v>Változás a 23/2023. (XII.14) rendelethez képest</v>
      </c>
      <c r="I52" s="238" t="str">
        <f t="shared" si="1"/>
        <v>2023. évi teljesítés              2023.06.30-ig</v>
      </c>
      <c r="J52" s="21" t="str">
        <f t="shared" si="1"/>
        <v>2023. évi teljesítés              2023.09.30-ig</v>
      </c>
      <c r="K52" s="21" t="str">
        <f t="shared" si="1"/>
        <v>2023. évi teljesítés              2023.12.31-ig</v>
      </c>
      <c r="L52" s="21" t="str">
        <f t="shared" si="1"/>
        <v>Teljesítés %-a</v>
      </c>
    </row>
    <row r="53" spans="1:12" s="33" customFormat="1" ht="12.2" customHeight="1" thickBot="1" x14ac:dyDescent="0.25">
      <c r="A53" s="55" t="s">
        <v>12</v>
      </c>
      <c r="B53" s="56" t="s">
        <v>547</v>
      </c>
      <c r="C53" s="87"/>
      <c r="D53" s="125"/>
      <c r="E53" s="708"/>
      <c r="F53" s="708"/>
      <c r="G53" s="708"/>
      <c r="H53" s="50">
        <f t="shared" ref="H53:H70" si="2">G53-F53</f>
        <v>0</v>
      </c>
      <c r="I53" s="249"/>
      <c r="J53" s="50"/>
      <c r="K53" s="50"/>
      <c r="L53" s="50"/>
    </row>
    <row r="54" spans="1:12" ht="12.2" customHeight="1" x14ac:dyDescent="0.2">
      <c r="A54" s="1216" t="s">
        <v>91</v>
      </c>
      <c r="B54" s="17" t="s">
        <v>68</v>
      </c>
      <c r="C54" s="119"/>
      <c r="D54" s="271"/>
      <c r="E54" s="712"/>
      <c r="F54" s="712"/>
      <c r="G54" s="712"/>
      <c r="H54" s="35">
        <f t="shared" si="2"/>
        <v>0</v>
      </c>
      <c r="I54" s="253"/>
      <c r="J54" s="35"/>
      <c r="K54" s="35"/>
      <c r="L54" s="35"/>
    </row>
    <row r="55" spans="1:12" ht="12.2" customHeight="1" x14ac:dyDescent="0.2">
      <c r="A55" s="1216" t="s">
        <v>305</v>
      </c>
      <c r="B55" s="418" t="s">
        <v>270</v>
      </c>
      <c r="C55" s="119"/>
      <c r="D55" s="271"/>
      <c r="E55" s="712"/>
      <c r="F55" s="712"/>
      <c r="G55" s="712"/>
      <c r="H55" s="35">
        <f t="shared" si="2"/>
        <v>0</v>
      </c>
      <c r="I55" s="253"/>
      <c r="J55" s="35"/>
      <c r="K55" s="35"/>
      <c r="L55" s="35"/>
    </row>
    <row r="56" spans="1:12" ht="12.2" customHeight="1" x14ac:dyDescent="0.2">
      <c r="A56" s="1216" t="s">
        <v>92</v>
      </c>
      <c r="B56" s="415" t="s">
        <v>87</v>
      </c>
      <c r="C56" s="422"/>
      <c r="D56" s="409"/>
      <c r="E56" s="103"/>
      <c r="F56" s="103"/>
      <c r="G56" s="103"/>
      <c r="H56" s="410">
        <f t="shared" si="2"/>
        <v>0</v>
      </c>
      <c r="I56" s="635"/>
      <c r="J56" s="410"/>
      <c r="K56" s="410"/>
      <c r="L56" s="410"/>
    </row>
    <row r="57" spans="1:12" ht="12.2" customHeight="1" x14ac:dyDescent="0.2">
      <c r="A57" s="1216" t="s">
        <v>93</v>
      </c>
      <c r="B57" s="415" t="s">
        <v>69</v>
      </c>
      <c r="C57" s="422"/>
      <c r="D57" s="409"/>
      <c r="E57" s="103"/>
      <c r="F57" s="103"/>
      <c r="G57" s="103"/>
      <c r="H57" s="410">
        <f t="shared" si="2"/>
        <v>0</v>
      </c>
      <c r="I57" s="635"/>
      <c r="J57" s="410"/>
      <c r="K57" s="410"/>
      <c r="L57" s="410"/>
    </row>
    <row r="58" spans="1:12" ht="12.2" customHeight="1" x14ac:dyDescent="0.2">
      <c r="A58" s="1216" t="s">
        <v>90</v>
      </c>
      <c r="B58" s="415" t="s">
        <v>80</v>
      </c>
      <c r="C58" s="422"/>
      <c r="D58" s="409"/>
      <c r="E58" s="103"/>
      <c r="F58" s="103"/>
      <c r="G58" s="103"/>
      <c r="H58" s="410">
        <f t="shared" si="2"/>
        <v>0</v>
      </c>
      <c r="I58" s="635"/>
      <c r="J58" s="410"/>
      <c r="K58" s="410"/>
      <c r="L58" s="410"/>
    </row>
    <row r="59" spans="1:12" ht="12.2" customHeight="1" x14ac:dyDescent="0.2">
      <c r="A59" s="1216" t="s">
        <v>147</v>
      </c>
      <c r="B59" s="415" t="s">
        <v>88</v>
      </c>
      <c r="C59" s="422"/>
      <c r="D59" s="409"/>
      <c r="E59" s="103"/>
      <c r="F59" s="103"/>
      <c r="G59" s="103"/>
      <c r="H59" s="410">
        <f t="shared" si="2"/>
        <v>0</v>
      </c>
      <c r="I59" s="635"/>
      <c r="J59" s="410"/>
      <c r="K59" s="410"/>
      <c r="L59" s="410"/>
    </row>
    <row r="60" spans="1:12" ht="12.2" customHeight="1" x14ac:dyDescent="0.2">
      <c r="A60" s="1216" t="s">
        <v>306</v>
      </c>
      <c r="B60" s="648" t="s">
        <v>235</v>
      </c>
      <c r="C60" s="422"/>
      <c r="D60" s="409"/>
      <c r="E60" s="103"/>
      <c r="F60" s="103"/>
      <c r="G60" s="103"/>
      <c r="H60" s="410">
        <f t="shared" si="2"/>
        <v>0</v>
      </c>
      <c r="I60" s="635"/>
      <c r="J60" s="410"/>
      <c r="K60" s="410"/>
      <c r="L60" s="410"/>
    </row>
    <row r="61" spans="1:12" ht="12.2" customHeight="1" thickBot="1" x14ac:dyDescent="0.25">
      <c r="A61" s="82" t="s">
        <v>307</v>
      </c>
      <c r="B61" s="83" t="s">
        <v>234</v>
      </c>
      <c r="C61" s="90"/>
      <c r="D61" s="272"/>
      <c r="E61" s="719"/>
      <c r="F61" s="719"/>
      <c r="G61" s="719"/>
      <c r="H61" s="59">
        <f t="shared" si="2"/>
        <v>0</v>
      </c>
      <c r="I61" s="255"/>
      <c r="J61" s="59"/>
      <c r="K61" s="59"/>
      <c r="L61" s="59"/>
    </row>
    <row r="62" spans="1:12" ht="12.2" customHeight="1" thickBot="1" x14ac:dyDescent="0.25">
      <c r="A62" s="55" t="s">
        <v>13</v>
      </c>
      <c r="B62" s="56" t="s">
        <v>548</v>
      </c>
      <c r="C62" s="87"/>
      <c r="D62" s="125"/>
      <c r="E62" s="708"/>
      <c r="F62" s="708"/>
      <c r="G62" s="708"/>
      <c r="H62" s="50">
        <f t="shared" si="2"/>
        <v>0</v>
      </c>
      <c r="I62" s="249"/>
      <c r="J62" s="50"/>
      <c r="K62" s="50"/>
      <c r="L62" s="50"/>
    </row>
    <row r="63" spans="1:12" s="33" customFormat="1" ht="12.2" customHeight="1" x14ac:dyDescent="0.2">
      <c r="A63" s="1216" t="s">
        <v>94</v>
      </c>
      <c r="B63" s="17" t="s">
        <v>119</v>
      </c>
      <c r="C63" s="119"/>
      <c r="D63" s="271"/>
      <c r="E63" s="712"/>
      <c r="F63" s="712"/>
      <c r="G63" s="712"/>
      <c r="H63" s="35">
        <f t="shared" si="2"/>
        <v>0</v>
      </c>
      <c r="I63" s="253"/>
      <c r="J63" s="35"/>
      <c r="K63" s="35"/>
      <c r="L63" s="35"/>
    </row>
    <row r="64" spans="1:12" s="33" customFormat="1" ht="12.2" customHeight="1" x14ac:dyDescent="0.2">
      <c r="A64" s="1216" t="s">
        <v>316</v>
      </c>
      <c r="B64" s="649" t="s">
        <v>236</v>
      </c>
      <c r="C64" s="119"/>
      <c r="D64" s="271"/>
      <c r="E64" s="712"/>
      <c r="F64" s="712"/>
      <c r="G64" s="712"/>
      <c r="H64" s="35">
        <f t="shared" si="2"/>
        <v>0</v>
      </c>
      <c r="I64" s="253"/>
      <c r="J64" s="35"/>
      <c r="K64" s="35"/>
      <c r="L64" s="35"/>
    </row>
    <row r="65" spans="1:12" ht="12.2" customHeight="1" x14ac:dyDescent="0.2">
      <c r="A65" s="1216" t="s">
        <v>95</v>
      </c>
      <c r="B65" s="415" t="s">
        <v>2</v>
      </c>
      <c r="C65" s="422"/>
      <c r="D65" s="409"/>
      <c r="E65" s="103"/>
      <c r="F65" s="103"/>
      <c r="G65" s="103"/>
      <c r="H65" s="410">
        <f t="shared" si="2"/>
        <v>0</v>
      </c>
      <c r="I65" s="635"/>
      <c r="J65" s="410"/>
      <c r="K65" s="410"/>
      <c r="L65" s="410"/>
    </row>
    <row r="66" spans="1:12" ht="12.2" customHeight="1" x14ac:dyDescent="0.2">
      <c r="A66" s="1216" t="s">
        <v>342</v>
      </c>
      <c r="B66" s="650" t="s">
        <v>237</v>
      </c>
      <c r="C66" s="422"/>
      <c r="D66" s="409"/>
      <c r="E66" s="103"/>
      <c r="F66" s="103"/>
      <c r="G66" s="103"/>
      <c r="H66" s="410">
        <f t="shared" si="2"/>
        <v>0</v>
      </c>
      <c r="I66" s="635"/>
      <c r="J66" s="410"/>
      <c r="K66" s="410"/>
      <c r="L66" s="410"/>
    </row>
    <row r="67" spans="1:12" ht="12.2" customHeight="1" x14ac:dyDescent="0.2">
      <c r="A67" s="1216" t="s">
        <v>96</v>
      </c>
      <c r="B67" s="17" t="s">
        <v>175</v>
      </c>
      <c r="C67" s="422"/>
      <c r="D67" s="409"/>
      <c r="E67" s="103"/>
      <c r="F67" s="103"/>
      <c r="G67" s="103"/>
      <c r="H67" s="410">
        <f t="shared" si="2"/>
        <v>0</v>
      </c>
      <c r="I67" s="635"/>
      <c r="J67" s="410"/>
      <c r="K67" s="410"/>
      <c r="L67" s="410"/>
    </row>
    <row r="68" spans="1:12" ht="12.2" customHeight="1" x14ac:dyDescent="0.2">
      <c r="A68" s="1216" t="s">
        <v>317</v>
      </c>
      <c r="B68" s="648" t="s">
        <v>239</v>
      </c>
      <c r="C68" s="422"/>
      <c r="D68" s="409"/>
      <c r="E68" s="103"/>
      <c r="F68" s="103"/>
      <c r="G68" s="103"/>
      <c r="H68" s="410">
        <f t="shared" si="2"/>
        <v>0</v>
      </c>
      <c r="I68" s="635"/>
      <c r="J68" s="410"/>
      <c r="K68" s="410"/>
      <c r="L68" s="410"/>
    </row>
    <row r="69" spans="1:12" ht="12.2" customHeight="1" thickBot="1" x14ac:dyDescent="0.25">
      <c r="A69" s="82" t="s">
        <v>318</v>
      </c>
      <c r="B69" s="83" t="s">
        <v>238</v>
      </c>
      <c r="C69" s="90"/>
      <c r="D69" s="409"/>
      <c r="E69" s="103"/>
      <c r="F69" s="103"/>
      <c r="G69" s="103"/>
      <c r="H69" s="410">
        <f t="shared" si="2"/>
        <v>0</v>
      </c>
      <c r="I69" s="635"/>
      <c r="J69" s="410"/>
      <c r="K69" s="410"/>
      <c r="L69" s="410"/>
    </row>
    <row r="70" spans="1:12" ht="15" customHeight="1" thickBot="1" x14ac:dyDescent="0.25">
      <c r="A70" s="55" t="s">
        <v>14</v>
      </c>
      <c r="B70" s="65" t="s">
        <v>176</v>
      </c>
      <c r="C70" s="133"/>
      <c r="D70" s="132"/>
      <c r="E70" s="718"/>
      <c r="F70" s="718"/>
      <c r="G70" s="718"/>
      <c r="H70" s="66">
        <f t="shared" si="2"/>
        <v>0</v>
      </c>
      <c r="I70" s="250"/>
      <c r="J70" s="66"/>
      <c r="K70" s="66"/>
      <c r="L70" s="66"/>
    </row>
    <row r="71" spans="1:12" ht="13.5" thickBot="1" x14ac:dyDescent="0.25">
      <c r="C71" s="27"/>
      <c r="D71" s="27"/>
      <c r="E71" s="27"/>
      <c r="F71" s="27"/>
      <c r="G71" s="27"/>
      <c r="H71" s="27"/>
      <c r="I71" s="27"/>
      <c r="J71" s="27"/>
      <c r="K71" s="27"/>
      <c r="L71" s="27"/>
    </row>
    <row r="72" spans="1:12" ht="15" customHeight="1" thickBot="1" x14ac:dyDescent="0.25">
      <c r="A72" s="764" t="s">
        <v>292</v>
      </c>
      <c r="B72" s="766"/>
      <c r="C72" s="135"/>
      <c r="D72" s="765"/>
      <c r="E72" s="647"/>
      <c r="F72" s="647"/>
      <c r="G72" s="647"/>
      <c r="H72" s="246">
        <f>G72-F72</f>
        <v>0</v>
      </c>
      <c r="I72" s="246"/>
      <c r="J72" s="246"/>
      <c r="K72" s="246"/>
      <c r="L72" s="246"/>
    </row>
    <row r="73" spans="1:12" ht="14.25" hidden="1" customHeight="1" thickBot="1" x14ac:dyDescent="0.25">
      <c r="A73" s="67" t="s">
        <v>291</v>
      </c>
      <c r="B73" s="68"/>
      <c r="C73" s="735"/>
      <c r="D73" s="769"/>
      <c r="E73" s="733"/>
      <c r="F73" s="733"/>
      <c r="G73" s="733"/>
      <c r="H73" s="735">
        <f t="shared" ref="H73" si="3">D73-C73</f>
        <v>0</v>
      </c>
      <c r="I73" s="735"/>
      <c r="J73" s="735"/>
      <c r="K73" s="735"/>
      <c r="L73" s="735"/>
    </row>
    <row r="74" spans="1:12" x14ac:dyDescent="0.2">
      <c r="D74" s="225"/>
      <c r="E74" s="225"/>
      <c r="F74" s="225"/>
      <c r="G74" s="225"/>
      <c r="H74" s="225" t="s">
        <v>385</v>
      </c>
      <c r="I74" s="225"/>
      <c r="J74" s="225"/>
      <c r="K74" s="225"/>
      <c r="L74" s="225"/>
    </row>
  </sheetData>
  <sheetProtection formatCells="0"/>
  <mergeCells count="7">
    <mergeCell ref="A9:H9"/>
    <mergeCell ref="A51:H51"/>
    <mergeCell ref="A1:H1"/>
    <mergeCell ref="A2:H2"/>
    <mergeCell ref="C4:H4"/>
    <mergeCell ref="C5:H5"/>
    <mergeCell ref="A6:H6"/>
  </mergeCells>
  <printOptions horizontalCentered="1"/>
  <pageMargins left="0.39370078740157483" right="0.39370078740157483" top="0.39370078740157483" bottom="0.19685039370078741" header="0.78740157480314965" footer="0.78740157480314965"/>
  <pageSetup paperSize="9" scale="74" orientation="portrait" r:id="rId1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O74"/>
  <sheetViews>
    <sheetView view="pageBreakPreview" topLeftCell="A40" zoomScale="130" zoomScaleNormal="100" zoomScaleSheetLayoutView="130" workbookViewId="0">
      <selection activeCell="A2" sqref="A2:H2"/>
    </sheetView>
  </sheetViews>
  <sheetFormatPr defaultRowHeight="12.75" x14ac:dyDescent="0.2"/>
  <cols>
    <col min="1" max="1" width="12" style="1167" customWidth="1"/>
    <col min="2" max="2" width="67" style="25" customWidth="1"/>
    <col min="3" max="3" width="14.6640625" style="25" customWidth="1"/>
    <col min="4" max="4" width="17" style="25" hidden="1" customWidth="1"/>
    <col min="5" max="5" width="15.1640625" style="25" hidden="1" customWidth="1"/>
    <col min="6" max="6" width="15.6640625" style="25" customWidth="1"/>
    <col min="7" max="7" width="17" style="25" customWidth="1"/>
    <col min="8" max="8" width="14.83203125" style="25" customWidth="1"/>
    <col min="9" max="12" width="14.83203125" style="25" hidden="1" customWidth="1"/>
    <col min="13" max="13" width="0" style="25" hidden="1" customWidth="1"/>
    <col min="14" max="257" width="9.33203125" style="25"/>
    <col min="258" max="258" width="13.83203125" style="25" customWidth="1"/>
    <col min="259" max="259" width="79.1640625" style="25" customWidth="1"/>
    <col min="260" max="260" width="21.6640625" style="25" customWidth="1"/>
    <col min="261" max="513" width="9.33203125" style="25"/>
    <col min="514" max="514" width="13.83203125" style="25" customWidth="1"/>
    <col min="515" max="515" width="79.1640625" style="25" customWidth="1"/>
    <col min="516" max="516" width="21.6640625" style="25" customWidth="1"/>
    <col min="517" max="769" width="9.33203125" style="25"/>
    <col min="770" max="770" width="13.83203125" style="25" customWidth="1"/>
    <col min="771" max="771" width="79.1640625" style="25" customWidth="1"/>
    <col min="772" max="772" width="21.6640625" style="25" customWidth="1"/>
    <col min="773" max="1025" width="9.33203125" style="25"/>
    <col min="1026" max="1026" width="13.83203125" style="25" customWidth="1"/>
    <col min="1027" max="1027" width="79.1640625" style="25" customWidth="1"/>
    <col min="1028" max="1028" width="21.6640625" style="25" customWidth="1"/>
    <col min="1029" max="1281" width="9.33203125" style="25"/>
    <col min="1282" max="1282" width="13.83203125" style="25" customWidth="1"/>
    <col min="1283" max="1283" width="79.1640625" style="25" customWidth="1"/>
    <col min="1284" max="1284" width="21.6640625" style="25" customWidth="1"/>
    <col min="1285" max="1537" width="9.33203125" style="25"/>
    <col min="1538" max="1538" width="13.83203125" style="25" customWidth="1"/>
    <col min="1539" max="1539" width="79.1640625" style="25" customWidth="1"/>
    <col min="1540" max="1540" width="21.6640625" style="25" customWidth="1"/>
    <col min="1541" max="1793" width="9.33203125" style="25"/>
    <col min="1794" max="1794" width="13.83203125" style="25" customWidth="1"/>
    <col min="1795" max="1795" width="79.1640625" style="25" customWidth="1"/>
    <col min="1796" max="1796" width="21.6640625" style="25" customWidth="1"/>
    <col min="1797" max="2049" width="9.33203125" style="25"/>
    <col min="2050" max="2050" width="13.83203125" style="25" customWidth="1"/>
    <col min="2051" max="2051" width="79.1640625" style="25" customWidth="1"/>
    <col min="2052" max="2052" width="21.6640625" style="25" customWidth="1"/>
    <col min="2053" max="2305" width="9.33203125" style="25"/>
    <col min="2306" max="2306" width="13.83203125" style="25" customWidth="1"/>
    <col min="2307" max="2307" width="79.1640625" style="25" customWidth="1"/>
    <col min="2308" max="2308" width="21.6640625" style="25" customWidth="1"/>
    <col min="2309" max="2561" width="9.33203125" style="25"/>
    <col min="2562" max="2562" width="13.83203125" style="25" customWidth="1"/>
    <col min="2563" max="2563" width="79.1640625" style="25" customWidth="1"/>
    <col min="2564" max="2564" width="21.6640625" style="25" customWidth="1"/>
    <col min="2565" max="2817" width="9.33203125" style="25"/>
    <col min="2818" max="2818" width="13.83203125" style="25" customWidth="1"/>
    <col min="2819" max="2819" width="79.1640625" style="25" customWidth="1"/>
    <col min="2820" max="2820" width="21.6640625" style="25" customWidth="1"/>
    <col min="2821" max="3073" width="9.33203125" style="25"/>
    <col min="3074" max="3074" width="13.83203125" style="25" customWidth="1"/>
    <col min="3075" max="3075" width="79.1640625" style="25" customWidth="1"/>
    <col min="3076" max="3076" width="21.6640625" style="25" customWidth="1"/>
    <col min="3077" max="3329" width="9.33203125" style="25"/>
    <col min="3330" max="3330" width="13.83203125" style="25" customWidth="1"/>
    <col min="3331" max="3331" width="79.1640625" style="25" customWidth="1"/>
    <col min="3332" max="3332" width="21.6640625" style="25" customWidth="1"/>
    <col min="3333" max="3585" width="9.33203125" style="25"/>
    <col min="3586" max="3586" width="13.83203125" style="25" customWidth="1"/>
    <col min="3587" max="3587" width="79.1640625" style="25" customWidth="1"/>
    <col min="3588" max="3588" width="21.6640625" style="25" customWidth="1"/>
    <col min="3589" max="3841" width="9.33203125" style="25"/>
    <col min="3842" max="3842" width="13.83203125" style="25" customWidth="1"/>
    <col min="3843" max="3843" width="79.1640625" style="25" customWidth="1"/>
    <col min="3844" max="3844" width="21.6640625" style="25" customWidth="1"/>
    <col min="3845" max="4097" width="9.33203125" style="25"/>
    <col min="4098" max="4098" width="13.83203125" style="25" customWidth="1"/>
    <col min="4099" max="4099" width="79.1640625" style="25" customWidth="1"/>
    <col min="4100" max="4100" width="21.6640625" style="25" customWidth="1"/>
    <col min="4101" max="4353" width="9.33203125" style="25"/>
    <col min="4354" max="4354" width="13.83203125" style="25" customWidth="1"/>
    <col min="4355" max="4355" width="79.1640625" style="25" customWidth="1"/>
    <col min="4356" max="4356" width="21.6640625" style="25" customWidth="1"/>
    <col min="4357" max="4609" width="9.33203125" style="25"/>
    <col min="4610" max="4610" width="13.83203125" style="25" customWidth="1"/>
    <col min="4611" max="4611" width="79.1640625" style="25" customWidth="1"/>
    <col min="4612" max="4612" width="21.6640625" style="25" customWidth="1"/>
    <col min="4613" max="4865" width="9.33203125" style="25"/>
    <col min="4866" max="4866" width="13.83203125" style="25" customWidth="1"/>
    <col min="4867" max="4867" width="79.1640625" style="25" customWidth="1"/>
    <col min="4868" max="4868" width="21.6640625" style="25" customWidth="1"/>
    <col min="4869" max="5121" width="9.33203125" style="25"/>
    <col min="5122" max="5122" width="13.83203125" style="25" customWidth="1"/>
    <col min="5123" max="5123" width="79.1640625" style="25" customWidth="1"/>
    <col min="5124" max="5124" width="21.6640625" style="25" customWidth="1"/>
    <col min="5125" max="5377" width="9.33203125" style="25"/>
    <col min="5378" max="5378" width="13.83203125" style="25" customWidth="1"/>
    <col min="5379" max="5379" width="79.1640625" style="25" customWidth="1"/>
    <col min="5380" max="5380" width="21.6640625" style="25" customWidth="1"/>
    <col min="5381" max="5633" width="9.33203125" style="25"/>
    <col min="5634" max="5634" width="13.83203125" style="25" customWidth="1"/>
    <col min="5635" max="5635" width="79.1640625" style="25" customWidth="1"/>
    <col min="5636" max="5636" width="21.6640625" style="25" customWidth="1"/>
    <col min="5637" max="5889" width="9.33203125" style="25"/>
    <col min="5890" max="5890" width="13.83203125" style="25" customWidth="1"/>
    <col min="5891" max="5891" width="79.1640625" style="25" customWidth="1"/>
    <col min="5892" max="5892" width="21.6640625" style="25" customWidth="1"/>
    <col min="5893" max="6145" width="9.33203125" style="25"/>
    <col min="6146" max="6146" width="13.83203125" style="25" customWidth="1"/>
    <col min="6147" max="6147" width="79.1640625" style="25" customWidth="1"/>
    <col min="6148" max="6148" width="21.6640625" style="25" customWidth="1"/>
    <col min="6149" max="6401" width="9.33203125" style="25"/>
    <col min="6402" max="6402" width="13.83203125" style="25" customWidth="1"/>
    <col min="6403" max="6403" width="79.1640625" style="25" customWidth="1"/>
    <col min="6404" max="6404" width="21.6640625" style="25" customWidth="1"/>
    <col min="6405" max="6657" width="9.33203125" style="25"/>
    <col min="6658" max="6658" width="13.83203125" style="25" customWidth="1"/>
    <col min="6659" max="6659" width="79.1640625" style="25" customWidth="1"/>
    <col min="6660" max="6660" width="21.6640625" style="25" customWidth="1"/>
    <col min="6661" max="6913" width="9.33203125" style="25"/>
    <col min="6914" max="6914" width="13.83203125" style="25" customWidth="1"/>
    <col min="6915" max="6915" width="79.1640625" style="25" customWidth="1"/>
    <col min="6916" max="6916" width="21.6640625" style="25" customWidth="1"/>
    <col min="6917" max="7169" width="9.33203125" style="25"/>
    <col min="7170" max="7170" width="13.83203125" style="25" customWidth="1"/>
    <col min="7171" max="7171" width="79.1640625" style="25" customWidth="1"/>
    <col min="7172" max="7172" width="21.6640625" style="25" customWidth="1"/>
    <col min="7173" max="7425" width="9.33203125" style="25"/>
    <col min="7426" max="7426" width="13.83203125" style="25" customWidth="1"/>
    <col min="7427" max="7427" width="79.1640625" style="25" customWidth="1"/>
    <col min="7428" max="7428" width="21.6640625" style="25" customWidth="1"/>
    <col min="7429" max="7681" width="9.33203125" style="25"/>
    <col min="7682" max="7682" width="13.83203125" style="25" customWidth="1"/>
    <col min="7683" max="7683" width="79.1640625" style="25" customWidth="1"/>
    <col min="7684" max="7684" width="21.6640625" style="25" customWidth="1"/>
    <col min="7685" max="7937" width="9.33203125" style="25"/>
    <col min="7938" max="7938" width="13.83203125" style="25" customWidth="1"/>
    <col min="7939" max="7939" width="79.1640625" style="25" customWidth="1"/>
    <col min="7940" max="7940" width="21.6640625" style="25" customWidth="1"/>
    <col min="7941" max="8193" width="9.33203125" style="25"/>
    <col min="8194" max="8194" width="13.83203125" style="25" customWidth="1"/>
    <col min="8195" max="8195" width="79.1640625" style="25" customWidth="1"/>
    <col min="8196" max="8196" width="21.6640625" style="25" customWidth="1"/>
    <col min="8197" max="8449" width="9.33203125" style="25"/>
    <col min="8450" max="8450" width="13.83203125" style="25" customWidth="1"/>
    <col min="8451" max="8451" width="79.1640625" style="25" customWidth="1"/>
    <col min="8452" max="8452" width="21.6640625" style="25" customWidth="1"/>
    <col min="8453" max="8705" width="9.33203125" style="25"/>
    <col min="8706" max="8706" width="13.83203125" style="25" customWidth="1"/>
    <col min="8707" max="8707" width="79.1640625" style="25" customWidth="1"/>
    <col min="8708" max="8708" width="21.6640625" style="25" customWidth="1"/>
    <col min="8709" max="8961" width="9.33203125" style="25"/>
    <col min="8962" max="8962" width="13.83203125" style="25" customWidth="1"/>
    <col min="8963" max="8963" width="79.1640625" style="25" customWidth="1"/>
    <col min="8964" max="8964" width="21.6640625" style="25" customWidth="1"/>
    <col min="8965" max="9217" width="9.33203125" style="25"/>
    <col min="9218" max="9218" width="13.83203125" style="25" customWidth="1"/>
    <col min="9219" max="9219" width="79.1640625" style="25" customWidth="1"/>
    <col min="9220" max="9220" width="21.6640625" style="25" customWidth="1"/>
    <col min="9221" max="9473" width="9.33203125" style="25"/>
    <col min="9474" max="9474" width="13.83203125" style="25" customWidth="1"/>
    <col min="9475" max="9475" width="79.1640625" style="25" customWidth="1"/>
    <col min="9476" max="9476" width="21.6640625" style="25" customWidth="1"/>
    <col min="9477" max="9729" width="9.33203125" style="25"/>
    <col min="9730" max="9730" width="13.83203125" style="25" customWidth="1"/>
    <col min="9731" max="9731" width="79.1640625" style="25" customWidth="1"/>
    <col min="9732" max="9732" width="21.6640625" style="25" customWidth="1"/>
    <col min="9733" max="9985" width="9.33203125" style="25"/>
    <col min="9986" max="9986" width="13.83203125" style="25" customWidth="1"/>
    <col min="9987" max="9987" width="79.1640625" style="25" customWidth="1"/>
    <col min="9988" max="9988" width="21.6640625" style="25" customWidth="1"/>
    <col min="9989" max="10241" width="9.33203125" style="25"/>
    <col min="10242" max="10242" width="13.83203125" style="25" customWidth="1"/>
    <col min="10243" max="10243" width="79.1640625" style="25" customWidth="1"/>
    <col min="10244" max="10244" width="21.6640625" style="25" customWidth="1"/>
    <col min="10245" max="10497" width="9.33203125" style="25"/>
    <col min="10498" max="10498" width="13.83203125" style="25" customWidth="1"/>
    <col min="10499" max="10499" width="79.1640625" style="25" customWidth="1"/>
    <col min="10500" max="10500" width="21.6640625" style="25" customWidth="1"/>
    <col min="10501" max="10753" width="9.33203125" style="25"/>
    <col min="10754" max="10754" width="13.83203125" style="25" customWidth="1"/>
    <col min="10755" max="10755" width="79.1640625" style="25" customWidth="1"/>
    <col min="10756" max="10756" width="21.6640625" style="25" customWidth="1"/>
    <col min="10757" max="11009" width="9.33203125" style="25"/>
    <col min="11010" max="11010" width="13.83203125" style="25" customWidth="1"/>
    <col min="11011" max="11011" width="79.1640625" style="25" customWidth="1"/>
    <col min="11012" max="11012" width="21.6640625" style="25" customWidth="1"/>
    <col min="11013" max="11265" width="9.33203125" style="25"/>
    <col min="11266" max="11266" width="13.83203125" style="25" customWidth="1"/>
    <col min="11267" max="11267" width="79.1640625" style="25" customWidth="1"/>
    <col min="11268" max="11268" width="21.6640625" style="25" customWidth="1"/>
    <col min="11269" max="11521" width="9.33203125" style="25"/>
    <col min="11522" max="11522" width="13.83203125" style="25" customWidth="1"/>
    <col min="11523" max="11523" width="79.1640625" style="25" customWidth="1"/>
    <col min="11524" max="11524" width="21.6640625" style="25" customWidth="1"/>
    <col min="11525" max="11777" width="9.33203125" style="25"/>
    <col min="11778" max="11778" width="13.83203125" style="25" customWidth="1"/>
    <col min="11779" max="11779" width="79.1640625" style="25" customWidth="1"/>
    <col min="11780" max="11780" width="21.6640625" style="25" customWidth="1"/>
    <col min="11781" max="12033" width="9.33203125" style="25"/>
    <col min="12034" max="12034" width="13.83203125" style="25" customWidth="1"/>
    <col min="12035" max="12035" width="79.1640625" style="25" customWidth="1"/>
    <col min="12036" max="12036" width="21.6640625" style="25" customWidth="1"/>
    <col min="12037" max="12289" width="9.33203125" style="25"/>
    <col min="12290" max="12290" width="13.83203125" style="25" customWidth="1"/>
    <col min="12291" max="12291" width="79.1640625" style="25" customWidth="1"/>
    <col min="12292" max="12292" width="21.6640625" style="25" customWidth="1"/>
    <col min="12293" max="12545" width="9.33203125" style="25"/>
    <col min="12546" max="12546" width="13.83203125" style="25" customWidth="1"/>
    <col min="12547" max="12547" width="79.1640625" style="25" customWidth="1"/>
    <col min="12548" max="12548" width="21.6640625" style="25" customWidth="1"/>
    <col min="12549" max="12801" width="9.33203125" style="25"/>
    <col min="12802" max="12802" width="13.83203125" style="25" customWidth="1"/>
    <col min="12803" max="12803" width="79.1640625" style="25" customWidth="1"/>
    <col min="12804" max="12804" width="21.6640625" style="25" customWidth="1"/>
    <col min="12805" max="13057" width="9.33203125" style="25"/>
    <col min="13058" max="13058" width="13.83203125" style="25" customWidth="1"/>
    <col min="13059" max="13059" width="79.1640625" style="25" customWidth="1"/>
    <col min="13060" max="13060" width="21.6640625" style="25" customWidth="1"/>
    <col min="13061" max="13313" width="9.33203125" style="25"/>
    <col min="13314" max="13314" width="13.83203125" style="25" customWidth="1"/>
    <col min="13315" max="13315" width="79.1640625" style="25" customWidth="1"/>
    <col min="13316" max="13316" width="21.6640625" style="25" customWidth="1"/>
    <col min="13317" max="13569" width="9.33203125" style="25"/>
    <col min="13570" max="13570" width="13.83203125" style="25" customWidth="1"/>
    <col min="13571" max="13571" width="79.1640625" style="25" customWidth="1"/>
    <col min="13572" max="13572" width="21.6640625" style="25" customWidth="1"/>
    <col min="13573" max="13825" width="9.33203125" style="25"/>
    <col min="13826" max="13826" width="13.83203125" style="25" customWidth="1"/>
    <col min="13827" max="13827" width="79.1640625" style="25" customWidth="1"/>
    <col min="13828" max="13828" width="21.6640625" style="25" customWidth="1"/>
    <col min="13829" max="14081" width="9.33203125" style="25"/>
    <col min="14082" max="14082" width="13.83203125" style="25" customWidth="1"/>
    <col min="14083" max="14083" width="79.1640625" style="25" customWidth="1"/>
    <col min="14084" max="14084" width="21.6640625" style="25" customWidth="1"/>
    <col min="14085" max="14337" width="9.33203125" style="25"/>
    <col min="14338" max="14338" width="13.83203125" style="25" customWidth="1"/>
    <col min="14339" max="14339" width="79.1640625" style="25" customWidth="1"/>
    <col min="14340" max="14340" width="21.6640625" style="25" customWidth="1"/>
    <col min="14341" max="14593" width="9.33203125" style="25"/>
    <col min="14594" max="14594" width="13.83203125" style="25" customWidth="1"/>
    <col min="14595" max="14595" width="79.1640625" style="25" customWidth="1"/>
    <col min="14596" max="14596" width="21.6640625" style="25" customWidth="1"/>
    <col min="14597" max="14849" width="9.33203125" style="25"/>
    <col min="14850" max="14850" width="13.83203125" style="25" customWidth="1"/>
    <col min="14851" max="14851" width="79.1640625" style="25" customWidth="1"/>
    <col min="14852" max="14852" width="21.6640625" style="25" customWidth="1"/>
    <col min="14853" max="15105" width="9.33203125" style="25"/>
    <col min="15106" max="15106" width="13.83203125" style="25" customWidth="1"/>
    <col min="15107" max="15107" width="79.1640625" style="25" customWidth="1"/>
    <col min="15108" max="15108" width="21.6640625" style="25" customWidth="1"/>
    <col min="15109" max="15361" width="9.33203125" style="25"/>
    <col min="15362" max="15362" width="13.83203125" style="25" customWidth="1"/>
    <col min="15363" max="15363" width="79.1640625" style="25" customWidth="1"/>
    <col min="15364" max="15364" width="21.6640625" style="25" customWidth="1"/>
    <col min="15365" max="15617" width="9.33203125" style="25"/>
    <col min="15618" max="15618" width="13.83203125" style="25" customWidth="1"/>
    <col min="15619" max="15619" width="79.1640625" style="25" customWidth="1"/>
    <col min="15620" max="15620" width="21.6640625" style="25" customWidth="1"/>
    <col min="15621" max="15873" width="9.33203125" style="25"/>
    <col min="15874" max="15874" width="13.83203125" style="25" customWidth="1"/>
    <col min="15875" max="15875" width="79.1640625" style="25" customWidth="1"/>
    <col min="15876" max="15876" width="21.6640625" style="25" customWidth="1"/>
    <col min="15877" max="16129" width="9.33203125" style="25"/>
    <col min="16130" max="16130" width="13.83203125" style="25" customWidth="1"/>
    <col min="16131" max="16131" width="79.1640625" style="25" customWidth="1"/>
    <col min="16132" max="16132" width="21.6640625" style="25" customWidth="1"/>
    <col min="16133" max="16384" width="9.33203125" style="25"/>
  </cols>
  <sheetData>
    <row r="1" spans="1:12" s="662" customFormat="1" ht="12.75" customHeight="1" x14ac:dyDescent="0.2">
      <c r="A1" s="1663" t="s">
        <v>840</v>
      </c>
      <c r="B1" s="1663"/>
      <c r="C1" s="1663"/>
      <c r="D1" s="1663"/>
      <c r="E1" s="1663"/>
      <c r="F1" s="1663"/>
      <c r="G1" s="1663"/>
      <c r="H1" s="1663"/>
    </row>
    <row r="2" spans="1:12" s="662" customFormat="1" ht="12.75" customHeight="1" x14ac:dyDescent="0.2">
      <c r="A2" s="1663" t="s">
        <v>727</v>
      </c>
      <c r="B2" s="1663"/>
      <c r="C2" s="1663"/>
      <c r="D2" s="1663"/>
      <c r="E2" s="1663"/>
      <c r="F2" s="1663"/>
      <c r="G2" s="1663"/>
      <c r="H2" s="1663"/>
    </row>
    <row r="3" spans="1:12" s="24" customFormat="1" ht="21.2" customHeight="1" thickBot="1" x14ac:dyDescent="0.25">
      <c r="A3" s="242"/>
      <c r="C3" s="1159"/>
      <c r="D3" s="1159"/>
      <c r="E3" s="1159"/>
      <c r="F3" s="1159"/>
      <c r="G3" s="1159"/>
      <c r="H3" s="1159"/>
      <c r="I3" s="1159"/>
      <c r="J3" s="1159"/>
      <c r="K3" s="1159"/>
      <c r="L3" s="1159"/>
    </row>
    <row r="4" spans="1:12" s="40" customFormat="1" ht="38.25" customHeight="1" x14ac:dyDescent="0.2">
      <c r="A4" s="38" t="s">
        <v>137</v>
      </c>
      <c r="B4" s="39" t="s">
        <v>135</v>
      </c>
      <c r="C4" s="1693" t="s">
        <v>185</v>
      </c>
      <c r="D4" s="1694"/>
      <c r="E4" s="1694"/>
      <c r="F4" s="1694"/>
      <c r="G4" s="1694"/>
      <c r="H4" s="1695" t="s">
        <v>185</v>
      </c>
    </row>
    <row r="5" spans="1:12" s="40" customFormat="1" ht="36.75" thickBot="1" x14ac:dyDescent="0.25">
      <c r="A5" s="41" t="s">
        <v>139</v>
      </c>
      <c r="B5" s="42" t="s">
        <v>404</v>
      </c>
      <c r="C5" s="1696" t="s">
        <v>141</v>
      </c>
      <c r="D5" s="1697"/>
      <c r="E5" s="1697"/>
      <c r="F5" s="1697"/>
      <c r="G5" s="1697"/>
      <c r="H5" s="1698" t="s">
        <v>141</v>
      </c>
    </row>
    <row r="6" spans="1:12" s="43" customFormat="1" ht="15.95" customHeight="1" thickBot="1" x14ac:dyDescent="0.25">
      <c r="A6" s="1807" t="s">
        <v>362</v>
      </c>
      <c r="B6" s="1807"/>
      <c r="C6" s="1807"/>
      <c r="D6" s="1807"/>
      <c r="E6" s="1807"/>
      <c r="F6" s="1807"/>
      <c r="G6" s="1807"/>
      <c r="H6" s="1807"/>
    </row>
    <row r="7" spans="1:12" ht="61.5" customHeight="1" thickBot="1" x14ac:dyDescent="0.25">
      <c r="A7" s="771" t="s">
        <v>142</v>
      </c>
      <c r="B7" s="44" t="s">
        <v>36</v>
      </c>
      <c r="C7" s="44" t="str">
        <f>'26._köt_össz_bev'!C9</f>
        <v>2023. évi eredeti előirányzat
2/2023. (II.14.)</v>
      </c>
      <c r="D7" s="275" t="str">
        <f>'26._köt_össz_bev'!D9</f>
        <v>Módosított előirányzat a 14/2023.  (VI.29.)  rendelet szerint</v>
      </c>
      <c r="E7" s="44" t="str">
        <f>'26._köt_össz_bev'!E9</f>
        <v>Módosított előirányzat a 18/2023. (IX.26.)  rendelet szerint</v>
      </c>
      <c r="F7" s="44" t="str">
        <f>'26._köt_össz_bev'!F9</f>
        <v>Módosított előirányzat a 23/2023. (XII.14.)  rendelet szerint</v>
      </c>
      <c r="G7" s="44" t="str">
        <f>'26._köt_össz_bev'!G9</f>
        <v>Módosított előirányzat a …../2024. (II…..)  rendelet szerint</v>
      </c>
      <c r="H7" s="124" t="str">
        <f>'26._köt_össz_bev'!H9</f>
        <v>Változás a 23/2023. (XII.14) rendelethez képest</v>
      </c>
      <c r="I7" s="275" t="str">
        <f>'26._köt_össz_bev'!I9</f>
        <v>2023. évi teljesítés              2023.06.30-ig</v>
      </c>
      <c r="J7" s="44" t="str">
        <f>'26._köt_össz_bev'!J9</f>
        <v>2023. évi teljesítés              2023.09.30-ig</v>
      </c>
      <c r="K7" s="44" t="str">
        <f>'26._köt_össz_bev'!K9</f>
        <v>2023. évi teljesítés              2023.12.31-ig</v>
      </c>
      <c r="L7" s="44" t="str">
        <f>'26._köt_össz_bev'!L9</f>
        <v>Teljesítés %-a</v>
      </c>
    </row>
    <row r="8" spans="1:12" s="48" customFormat="1" ht="12.95" customHeight="1" thickBot="1" x14ac:dyDescent="0.25">
      <c r="A8" s="45" t="s">
        <v>297</v>
      </c>
      <c r="B8" s="46" t="s">
        <v>298</v>
      </c>
      <c r="C8" s="1168" t="s">
        <v>299</v>
      </c>
      <c r="D8" s="263" t="s">
        <v>300</v>
      </c>
      <c r="E8" s="46" t="s">
        <v>300</v>
      </c>
      <c r="F8" s="46" t="s">
        <v>300</v>
      </c>
      <c r="G8" s="46" t="s">
        <v>301</v>
      </c>
      <c r="H8" s="260" t="s">
        <v>388</v>
      </c>
      <c r="I8" s="260"/>
      <c r="J8" s="47"/>
      <c r="K8" s="47"/>
      <c r="L8" s="47"/>
    </row>
    <row r="9" spans="1:12" s="48" customFormat="1" ht="15.75" customHeight="1" thickBot="1" x14ac:dyDescent="0.25">
      <c r="A9" s="1809" t="s">
        <v>37</v>
      </c>
      <c r="B9" s="1810"/>
      <c r="C9" s="1810"/>
      <c r="D9" s="1810"/>
      <c r="E9" s="1810"/>
      <c r="F9" s="1810"/>
      <c r="G9" s="1810"/>
      <c r="H9" s="1811"/>
    </row>
    <row r="10" spans="1:12" s="26" customFormat="1" ht="12.2" customHeight="1" thickBot="1" x14ac:dyDescent="0.25">
      <c r="A10" s="45" t="s">
        <v>12</v>
      </c>
      <c r="B10" s="49" t="s">
        <v>277</v>
      </c>
      <c r="C10" s="87">
        <f>SUM(C11:C21)</f>
        <v>2780200</v>
      </c>
      <c r="D10" s="125">
        <f t="shared" ref="D10:L10" si="0">SUM(D11:D21)</f>
        <v>2780200</v>
      </c>
      <c r="E10" s="708">
        <f t="shared" si="0"/>
        <v>5245200</v>
      </c>
      <c r="F10" s="708">
        <f t="shared" si="0"/>
        <v>5245200</v>
      </c>
      <c r="G10" s="708">
        <f t="shared" si="0"/>
        <v>5245200</v>
      </c>
      <c r="H10" s="1555">
        <f>+G10-F10</f>
        <v>0</v>
      </c>
      <c r="I10" s="1275">
        <f t="shared" si="0"/>
        <v>0</v>
      </c>
      <c r="J10" s="721">
        <f t="shared" si="0"/>
        <v>0</v>
      </c>
      <c r="K10" s="721">
        <f t="shared" si="0"/>
        <v>0</v>
      </c>
      <c r="L10" s="721" t="e">
        <f t="shared" si="0"/>
        <v>#DIV/0!</v>
      </c>
    </row>
    <row r="11" spans="1:12" s="26" customFormat="1" ht="12.2" customHeight="1" x14ac:dyDescent="0.2">
      <c r="A11" s="51" t="s">
        <v>91</v>
      </c>
      <c r="B11" s="52" t="s">
        <v>143</v>
      </c>
      <c r="C11" s="126">
        <f>'6.Polg_Hivatal'!C11</f>
        <v>0</v>
      </c>
      <c r="D11" s="277">
        <f>'6.Polg_Hivatal'!D11</f>
        <v>0</v>
      </c>
      <c r="E11" s="709">
        <f>'6.Polg_Hivatal'!E11</f>
        <v>0</v>
      </c>
      <c r="F11" s="709">
        <f>'6.Polg_Hivatal'!F11</f>
        <v>0</v>
      </c>
      <c r="G11" s="709">
        <f>'6.Polg_Hivatal'!G11</f>
        <v>0</v>
      </c>
      <c r="H11" s="667">
        <f t="shared" ref="H11:H48" si="1">+G11-F11</f>
        <v>0</v>
      </c>
      <c r="I11" s="1276">
        <f>'6.Polg_Hivatal'!I11</f>
        <v>0</v>
      </c>
      <c r="J11" s="667">
        <f>'6.Polg_Hivatal'!J11</f>
        <v>0</v>
      </c>
      <c r="K11" s="667">
        <f>'6.Polg_Hivatal'!K11</f>
        <v>0</v>
      </c>
      <c r="L11" s="667" t="e">
        <f>'6.Polg_Hivatal'!L11</f>
        <v>#DIV/0!</v>
      </c>
    </row>
    <row r="12" spans="1:12" s="26" customFormat="1" ht="12.2" customHeight="1" x14ac:dyDescent="0.2">
      <c r="A12" s="1216" t="s">
        <v>92</v>
      </c>
      <c r="B12" s="415" t="s">
        <v>144</v>
      </c>
      <c r="C12" s="416">
        <f>'6.Polg_Hivatal'!C12</f>
        <v>0</v>
      </c>
      <c r="D12" s="423">
        <f>'6.Polg_Hivatal'!D12</f>
        <v>0</v>
      </c>
      <c r="E12" s="86">
        <f>'6.Polg_Hivatal'!E12</f>
        <v>0</v>
      </c>
      <c r="F12" s="86">
        <f>'6.Polg_Hivatal'!F12</f>
        <v>0</v>
      </c>
      <c r="G12" s="86">
        <f>'6.Polg_Hivatal'!G12</f>
        <v>0</v>
      </c>
      <c r="H12" s="668">
        <f t="shared" si="1"/>
        <v>0</v>
      </c>
      <c r="I12" s="1277">
        <f>'6.Polg_Hivatal'!I12</f>
        <v>0</v>
      </c>
      <c r="J12" s="668">
        <f>'6.Polg_Hivatal'!J12</f>
        <v>0</v>
      </c>
      <c r="K12" s="668">
        <f>'6.Polg_Hivatal'!K12</f>
        <v>0</v>
      </c>
      <c r="L12" s="668" t="e">
        <f>'6.Polg_Hivatal'!L12</f>
        <v>#DIV/0!</v>
      </c>
    </row>
    <row r="13" spans="1:12" s="26" customFormat="1" ht="12.2" customHeight="1" x14ac:dyDescent="0.2">
      <c r="A13" s="1216" t="s">
        <v>93</v>
      </c>
      <c r="B13" s="415" t="s">
        <v>145</v>
      </c>
      <c r="C13" s="416">
        <f>'6.Polg_Hivatal'!C13</f>
        <v>1792000</v>
      </c>
      <c r="D13" s="423">
        <f>'6.Polg_Hivatal'!D13</f>
        <v>1792000</v>
      </c>
      <c r="E13" s="86">
        <f>'6.Polg_Hivatal'!E13</f>
        <v>4257000</v>
      </c>
      <c r="F13" s="86">
        <f>'6.Polg_Hivatal'!F13</f>
        <v>4257000</v>
      </c>
      <c r="G13" s="86">
        <f>'6.Polg_Hivatal'!G13</f>
        <v>4257000</v>
      </c>
      <c r="H13" s="668">
        <f t="shared" si="1"/>
        <v>0</v>
      </c>
      <c r="I13" s="1277">
        <f>'6.Polg_Hivatal'!I13</f>
        <v>0</v>
      </c>
      <c r="J13" s="668">
        <f>'6.Polg_Hivatal'!J13</f>
        <v>0</v>
      </c>
      <c r="K13" s="668">
        <f>'6.Polg_Hivatal'!K13</f>
        <v>0</v>
      </c>
      <c r="L13" s="668">
        <f>'6.Polg_Hivatal'!L13</f>
        <v>0</v>
      </c>
    </row>
    <row r="14" spans="1:12" s="26" customFormat="1" ht="12.2" customHeight="1" x14ac:dyDescent="0.2">
      <c r="A14" s="1216" t="s">
        <v>90</v>
      </c>
      <c r="B14" s="415" t="s">
        <v>146</v>
      </c>
      <c r="C14" s="416">
        <f>'6.Polg_Hivatal'!C14</f>
        <v>0</v>
      </c>
      <c r="D14" s="423">
        <f>'6.Polg_Hivatal'!D14</f>
        <v>0</v>
      </c>
      <c r="E14" s="86">
        <f>'6.Polg_Hivatal'!E14</f>
        <v>0</v>
      </c>
      <c r="F14" s="86">
        <f>'6.Polg_Hivatal'!F14</f>
        <v>0</v>
      </c>
      <c r="G14" s="86">
        <f>'6.Polg_Hivatal'!G14</f>
        <v>0</v>
      </c>
      <c r="H14" s="668">
        <f t="shared" si="1"/>
        <v>0</v>
      </c>
      <c r="I14" s="1277">
        <f>'6.Polg_Hivatal'!I14</f>
        <v>0</v>
      </c>
      <c r="J14" s="668">
        <f>'6.Polg_Hivatal'!J14</f>
        <v>0</v>
      </c>
      <c r="K14" s="668">
        <f>'6.Polg_Hivatal'!K14</f>
        <v>0</v>
      </c>
      <c r="L14" s="668" t="e">
        <f>'6.Polg_Hivatal'!L14</f>
        <v>#DIV/0!</v>
      </c>
    </row>
    <row r="15" spans="1:12" s="26" customFormat="1" ht="12.2" customHeight="1" x14ac:dyDescent="0.2">
      <c r="A15" s="1216" t="s">
        <v>147</v>
      </c>
      <c r="B15" s="415" t="s">
        <v>148</v>
      </c>
      <c r="C15" s="416">
        <f>'6.Polg_Hivatal'!C15</f>
        <v>0</v>
      </c>
      <c r="D15" s="423">
        <f>'6.Polg_Hivatal'!D15</f>
        <v>0</v>
      </c>
      <c r="E15" s="86">
        <f>'6.Polg_Hivatal'!E15</f>
        <v>0</v>
      </c>
      <c r="F15" s="86">
        <f>'6.Polg_Hivatal'!F15</f>
        <v>0</v>
      </c>
      <c r="G15" s="86">
        <f>'6.Polg_Hivatal'!G15</f>
        <v>0</v>
      </c>
      <c r="H15" s="668">
        <f t="shared" si="1"/>
        <v>0</v>
      </c>
      <c r="I15" s="1277">
        <f>'6.Polg_Hivatal'!I15</f>
        <v>0</v>
      </c>
      <c r="J15" s="668">
        <f>'6.Polg_Hivatal'!J15</f>
        <v>0</v>
      </c>
      <c r="K15" s="668">
        <f>'6.Polg_Hivatal'!K15</f>
        <v>0</v>
      </c>
      <c r="L15" s="668" t="e">
        <f>'6.Polg_Hivatal'!L15</f>
        <v>#DIV/0!</v>
      </c>
    </row>
    <row r="16" spans="1:12" s="26" customFormat="1" ht="12.2" customHeight="1" x14ac:dyDescent="0.2">
      <c r="A16" s="1216" t="s">
        <v>149</v>
      </c>
      <c r="B16" s="415" t="s">
        <v>150</v>
      </c>
      <c r="C16" s="416">
        <f>'6.Polg_Hivatal'!C16</f>
        <v>448200</v>
      </c>
      <c r="D16" s="423">
        <f>'6.Polg_Hivatal'!D16</f>
        <v>448200</v>
      </c>
      <c r="E16" s="86">
        <f>'6.Polg_Hivatal'!E16</f>
        <v>448200</v>
      </c>
      <c r="F16" s="86">
        <f>'6.Polg_Hivatal'!F16</f>
        <v>448200</v>
      </c>
      <c r="G16" s="86">
        <f>'6.Polg_Hivatal'!G16</f>
        <v>448200</v>
      </c>
      <c r="H16" s="668">
        <f t="shared" si="1"/>
        <v>0</v>
      </c>
      <c r="I16" s="1277">
        <f>'6.Polg_Hivatal'!I16</f>
        <v>0</v>
      </c>
      <c r="J16" s="668">
        <f>'6.Polg_Hivatal'!J16</f>
        <v>0</v>
      </c>
      <c r="K16" s="668">
        <f>'6.Polg_Hivatal'!K16</f>
        <v>0</v>
      </c>
      <c r="L16" s="668">
        <f>'6.Polg_Hivatal'!L16</f>
        <v>0</v>
      </c>
    </row>
    <row r="17" spans="1:12" s="26" customFormat="1" ht="12.2" customHeight="1" x14ac:dyDescent="0.2">
      <c r="A17" s="1216" t="s">
        <v>151</v>
      </c>
      <c r="B17" s="53" t="s">
        <v>152</v>
      </c>
      <c r="C17" s="416">
        <f>'6.Polg_Hivatal'!C17</f>
        <v>0</v>
      </c>
      <c r="D17" s="423">
        <f>'6.Polg_Hivatal'!D17</f>
        <v>0</v>
      </c>
      <c r="E17" s="86">
        <f>'6.Polg_Hivatal'!E17</f>
        <v>0</v>
      </c>
      <c r="F17" s="86">
        <f>'6.Polg_Hivatal'!F17</f>
        <v>0</v>
      </c>
      <c r="G17" s="86">
        <f>'6.Polg_Hivatal'!G17</f>
        <v>0</v>
      </c>
      <c r="H17" s="668">
        <f t="shared" si="1"/>
        <v>0</v>
      </c>
      <c r="I17" s="1277">
        <f>'6.Polg_Hivatal'!I17</f>
        <v>0</v>
      </c>
      <c r="J17" s="668">
        <f>'6.Polg_Hivatal'!J17</f>
        <v>0</v>
      </c>
      <c r="K17" s="668">
        <f>'6.Polg_Hivatal'!K17</f>
        <v>0</v>
      </c>
      <c r="L17" s="668" t="e">
        <f>'6.Polg_Hivatal'!L17</f>
        <v>#DIV/0!</v>
      </c>
    </row>
    <row r="18" spans="1:12" s="26" customFormat="1" ht="12.2" customHeight="1" x14ac:dyDescent="0.2">
      <c r="A18" s="1216" t="s">
        <v>153</v>
      </c>
      <c r="B18" s="428" t="s">
        <v>302</v>
      </c>
      <c r="C18" s="118">
        <f>'6.Polg_Hivatal'!C18</f>
        <v>0</v>
      </c>
      <c r="D18" s="270">
        <f>'6.Polg_Hivatal'!D18</f>
        <v>0</v>
      </c>
      <c r="E18" s="88">
        <f>'6.Polg_Hivatal'!E18</f>
        <v>0</v>
      </c>
      <c r="F18" s="88">
        <f>'6.Polg_Hivatal'!F18</f>
        <v>0</v>
      </c>
      <c r="G18" s="88">
        <f>'6.Polg_Hivatal'!G18</f>
        <v>0</v>
      </c>
      <c r="H18" s="669">
        <f t="shared" si="1"/>
        <v>0</v>
      </c>
      <c r="I18" s="1278">
        <f>'6.Polg_Hivatal'!I18</f>
        <v>0</v>
      </c>
      <c r="J18" s="669">
        <f>'6.Polg_Hivatal'!J18</f>
        <v>0</v>
      </c>
      <c r="K18" s="669">
        <f>'6.Polg_Hivatal'!K18</f>
        <v>0</v>
      </c>
      <c r="L18" s="669" t="e">
        <f>'6.Polg_Hivatal'!L18</f>
        <v>#DIV/0!</v>
      </c>
    </row>
    <row r="19" spans="1:12" s="54" customFormat="1" ht="12.2" customHeight="1" x14ac:dyDescent="0.2">
      <c r="A19" s="1216" t="s">
        <v>154</v>
      </c>
      <c r="B19" s="415" t="s">
        <v>155</v>
      </c>
      <c r="C19" s="416">
        <f>'6.Polg_Hivatal'!C19</f>
        <v>0</v>
      </c>
      <c r="D19" s="423">
        <f>'6.Polg_Hivatal'!D19</f>
        <v>0</v>
      </c>
      <c r="E19" s="86">
        <f>'6.Polg_Hivatal'!E19</f>
        <v>0</v>
      </c>
      <c r="F19" s="86">
        <f>'6.Polg_Hivatal'!F19</f>
        <v>0</v>
      </c>
      <c r="G19" s="86">
        <f>'6.Polg_Hivatal'!G19</f>
        <v>0</v>
      </c>
      <c r="H19" s="668">
        <f t="shared" si="1"/>
        <v>0</v>
      </c>
      <c r="I19" s="1277">
        <f>'6.Polg_Hivatal'!I19</f>
        <v>0</v>
      </c>
      <c r="J19" s="668">
        <f>'6.Polg_Hivatal'!J19</f>
        <v>0</v>
      </c>
      <c r="K19" s="668">
        <f>'6.Polg_Hivatal'!K19</f>
        <v>0</v>
      </c>
      <c r="L19" s="668" t="e">
        <f>'6.Polg_Hivatal'!L19</f>
        <v>#DIV/0!</v>
      </c>
    </row>
    <row r="20" spans="1:12" s="54" customFormat="1" ht="12.2" customHeight="1" x14ac:dyDescent="0.2">
      <c r="A20" s="1216" t="s">
        <v>156</v>
      </c>
      <c r="B20" s="428" t="s">
        <v>275</v>
      </c>
      <c r="C20" s="417">
        <f>'6.Polg_Hivatal'!C20</f>
        <v>0</v>
      </c>
      <c r="D20" s="424">
        <f>'6.Polg_Hivatal'!D20</f>
        <v>0</v>
      </c>
      <c r="E20" s="86">
        <f>'6.Polg_Hivatal'!E20</f>
        <v>0</v>
      </c>
      <c r="F20" s="86">
        <f>'6.Polg_Hivatal'!F20</f>
        <v>0</v>
      </c>
      <c r="G20" s="416">
        <f>'6.Polg_Hivatal'!G20</f>
        <v>0</v>
      </c>
      <c r="H20" s="670">
        <f t="shared" si="1"/>
        <v>0</v>
      </c>
      <c r="I20" s="1279">
        <f>'6.Polg_Hivatal'!I20</f>
        <v>0</v>
      </c>
      <c r="J20" s="670">
        <f>'6.Polg_Hivatal'!J20</f>
        <v>0</v>
      </c>
      <c r="K20" s="670">
        <f>'6.Polg_Hivatal'!K20</f>
        <v>0</v>
      </c>
      <c r="L20" s="670" t="e">
        <f>'6.Polg_Hivatal'!L20</f>
        <v>#DIV/0!</v>
      </c>
    </row>
    <row r="21" spans="1:12" s="54" customFormat="1" ht="12.2" customHeight="1" thickBot="1" x14ac:dyDescent="0.25">
      <c r="A21" s="1216" t="s">
        <v>276</v>
      </c>
      <c r="B21" s="53" t="s">
        <v>157</v>
      </c>
      <c r="C21" s="417">
        <f>'6.Polg_Hivatal'!C21</f>
        <v>540000</v>
      </c>
      <c r="D21" s="424">
        <f>'6.Polg_Hivatal'!D21</f>
        <v>540000</v>
      </c>
      <c r="E21" s="88">
        <f>'6.Polg_Hivatal'!E21</f>
        <v>540000</v>
      </c>
      <c r="F21" s="88">
        <f>'6.Polg_Hivatal'!F21</f>
        <v>540000</v>
      </c>
      <c r="G21" s="88">
        <f>'6.Polg_Hivatal'!G21</f>
        <v>540000</v>
      </c>
      <c r="H21" s="671">
        <f t="shared" si="1"/>
        <v>0</v>
      </c>
      <c r="I21" s="1280">
        <f>'6.Polg_Hivatal'!I21</f>
        <v>0</v>
      </c>
      <c r="J21" s="671">
        <f>'6.Polg_Hivatal'!J21</f>
        <v>0</v>
      </c>
      <c r="K21" s="671">
        <f>'6.Polg_Hivatal'!K21</f>
        <v>0</v>
      </c>
      <c r="L21" s="671">
        <f>'6.Polg_Hivatal'!L21</f>
        <v>0</v>
      </c>
    </row>
    <row r="22" spans="1:12" s="26" customFormat="1" ht="12.2" customHeight="1" thickBot="1" x14ac:dyDescent="0.25">
      <c r="A22" s="45" t="s">
        <v>13</v>
      </c>
      <c r="B22" s="49" t="s">
        <v>158</v>
      </c>
      <c r="C22" s="87">
        <f>SUM(C23:C25)</f>
        <v>0</v>
      </c>
      <c r="D22" s="125">
        <f t="shared" ref="D22:L22" si="2">SUM(D23:D25)</f>
        <v>0</v>
      </c>
      <c r="E22" s="708">
        <f t="shared" si="2"/>
        <v>331428</v>
      </c>
      <c r="F22" s="708">
        <f t="shared" si="2"/>
        <v>331428</v>
      </c>
      <c r="G22" s="708">
        <f t="shared" si="2"/>
        <v>331428</v>
      </c>
      <c r="H22" s="50">
        <f t="shared" si="1"/>
        <v>0</v>
      </c>
      <c r="I22" s="249">
        <f t="shared" si="2"/>
        <v>0</v>
      </c>
      <c r="J22" s="50">
        <f t="shared" si="2"/>
        <v>0</v>
      </c>
      <c r="K22" s="50">
        <f t="shared" si="2"/>
        <v>0</v>
      </c>
      <c r="L22" s="50" t="e">
        <f t="shared" si="2"/>
        <v>#DIV/0!</v>
      </c>
    </row>
    <row r="23" spans="1:12" s="54" customFormat="1" ht="12.2" customHeight="1" x14ac:dyDescent="0.2">
      <c r="A23" s="1216" t="s">
        <v>94</v>
      </c>
      <c r="B23" s="17" t="s">
        <v>159</v>
      </c>
      <c r="C23" s="416">
        <f>'6.Polg_Hivatal'!C23</f>
        <v>0</v>
      </c>
      <c r="D23" s="423">
        <f>'6.Polg_Hivatal'!D23</f>
        <v>0</v>
      </c>
      <c r="E23" s="710">
        <f>'6.Polg_Hivatal'!E23</f>
        <v>0</v>
      </c>
      <c r="F23" s="710">
        <f>'6.Polg_Hivatal'!F23</f>
        <v>0</v>
      </c>
      <c r="G23" s="710">
        <f>'6.Polg_Hivatal'!G23</f>
        <v>0</v>
      </c>
      <c r="H23" s="73">
        <f t="shared" si="1"/>
        <v>0</v>
      </c>
      <c r="I23" s="767">
        <f>'6.Polg_Hivatal'!I23</f>
        <v>0</v>
      </c>
      <c r="J23" s="73">
        <f>'6.Polg_Hivatal'!J23</f>
        <v>0</v>
      </c>
      <c r="K23" s="73">
        <f>'6.Polg_Hivatal'!K23</f>
        <v>0</v>
      </c>
      <c r="L23" s="73" t="e">
        <f>'6.Polg_Hivatal'!L23</f>
        <v>#DIV/0!</v>
      </c>
    </row>
    <row r="24" spans="1:12" s="54" customFormat="1" ht="12.2" customHeight="1" x14ac:dyDescent="0.2">
      <c r="A24" s="1216" t="s">
        <v>95</v>
      </c>
      <c r="B24" s="415" t="s">
        <v>160</v>
      </c>
      <c r="C24" s="416">
        <f>'6.Polg_Hivatal'!C24</f>
        <v>0</v>
      </c>
      <c r="D24" s="423">
        <f>'6.Polg_Hivatal'!D24</f>
        <v>0</v>
      </c>
      <c r="E24" s="86">
        <f>'6.Polg_Hivatal'!E24</f>
        <v>0</v>
      </c>
      <c r="F24" s="86">
        <f>'6.Polg_Hivatal'!F24</f>
        <v>0</v>
      </c>
      <c r="G24" s="86">
        <f>'6.Polg_Hivatal'!G24</f>
        <v>0</v>
      </c>
      <c r="H24" s="668">
        <f t="shared" si="1"/>
        <v>0</v>
      </c>
      <c r="I24" s="1277">
        <f>'6.Polg_Hivatal'!I24</f>
        <v>0</v>
      </c>
      <c r="J24" s="668">
        <f>'6.Polg_Hivatal'!J24</f>
        <v>0</v>
      </c>
      <c r="K24" s="668">
        <f>'6.Polg_Hivatal'!K24</f>
        <v>0</v>
      </c>
      <c r="L24" s="668" t="e">
        <f>'6.Polg_Hivatal'!L24</f>
        <v>#DIV/0!</v>
      </c>
    </row>
    <row r="25" spans="1:12" s="54" customFormat="1" ht="12.2" customHeight="1" x14ac:dyDescent="0.2">
      <c r="A25" s="1216" t="s">
        <v>96</v>
      </c>
      <c r="B25" s="415" t="s">
        <v>161</v>
      </c>
      <c r="C25" s="416">
        <f>'6.Polg_Hivatal'!C25</f>
        <v>0</v>
      </c>
      <c r="D25" s="423">
        <f>'6.Polg_Hivatal'!D25</f>
        <v>0</v>
      </c>
      <c r="E25" s="86">
        <f>'6.Polg_Hivatal'!E25</f>
        <v>331428</v>
      </c>
      <c r="F25" s="86">
        <f>'6.Polg_Hivatal'!F25</f>
        <v>331428</v>
      </c>
      <c r="G25" s="86">
        <f>'6.Polg_Hivatal'!G25</f>
        <v>331428</v>
      </c>
      <c r="H25" s="668">
        <f t="shared" si="1"/>
        <v>0</v>
      </c>
      <c r="I25" s="1277">
        <f>'6.Polg_Hivatal'!I25</f>
        <v>0</v>
      </c>
      <c r="J25" s="668">
        <f>'6.Polg_Hivatal'!J25</f>
        <v>0</v>
      </c>
      <c r="K25" s="668">
        <f>'6.Polg_Hivatal'!K25</f>
        <v>0</v>
      </c>
      <c r="L25" s="668" t="e">
        <f>'6.Polg_Hivatal'!L25</f>
        <v>#DIV/0!</v>
      </c>
    </row>
    <row r="26" spans="1:12" s="54" customFormat="1" ht="12.2" customHeight="1" thickBot="1" x14ac:dyDescent="0.25">
      <c r="A26" s="1216" t="s">
        <v>317</v>
      </c>
      <c r="B26" s="418" t="s">
        <v>233</v>
      </c>
      <c r="C26" s="416">
        <f>'6.Polg_Hivatal'!C26</f>
        <v>0</v>
      </c>
      <c r="D26" s="423">
        <f>'6.Polg_Hivatal'!D26</f>
        <v>0</v>
      </c>
      <c r="E26" s="86">
        <f>'6.Polg_Hivatal'!E26</f>
        <v>0</v>
      </c>
      <c r="F26" s="86">
        <f>'6.Polg_Hivatal'!F26</f>
        <v>0</v>
      </c>
      <c r="G26" s="86">
        <f>'6.Polg_Hivatal'!G26</f>
        <v>0</v>
      </c>
      <c r="H26" s="672">
        <f t="shared" si="1"/>
        <v>0</v>
      </c>
      <c r="I26" s="1281">
        <f>'6.Polg_Hivatal'!I26</f>
        <v>0</v>
      </c>
      <c r="J26" s="672">
        <f>'6.Polg_Hivatal'!J26</f>
        <v>0</v>
      </c>
      <c r="K26" s="672">
        <f>'6.Polg_Hivatal'!K26</f>
        <v>0</v>
      </c>
      <c r="L26" s="672" t="e">
        <f>'6.Polg_Hivatal'!L26</f>
        <v>#DIV/0!</v>
      </c>
    </row>
    <row r="27" spans="1:12" s="54" customFormat="1" ht="12.2" customHeight="1" thickBot="1" x14ac:dyDescent="0.25">
      <c r="A27" s="55" t="s">
        <v>14</v>
      </c>
      <c r="B27" s="56" t="s">
        <v>83</v>
      </c>
      <c r="C27" s="128"/>
      <c r="D27" s="127"/>
      <c r="E27" s="711"/>
      <c r="F27" s="711"/>
      <c r="G27" s="711"/>
      <c r="H27" s="72">
        <f t="shared" si="1"/>
        <v>0</v>
      </c>
      <c r="I27" s="768"/>
      <c r="J27" s="72"/>
      <c r="K27" s="72"/>
      <c r="L27" s="72"/>
    </row>
    <row r="28" spans="1:12" s="54" customFormat="1" ht="12.2" customHeight="1" thickBot="1" x14ac:dyDescent="0.25">
      <c r="A28" s="55" t="s">
        <v>15</v>
      </c>
      <c r="B28" s="56" t="s">
        <v>162</v>
      </c>
      <c r="C28" s="87">
        <f>+C29+C30</f>
        <v>0</v>
      </c>
      <c r="D28" s="125">
        <f t="shared" ref="D28:L28" si="3">+D29+D30</f>
        <v>0</v>
      </c>
      <c r="E28" s="708">
        <f t="shared" si="3"/>
        <v>0</v>
      </c>
      <c r="F28" s="708">
        <f t="shared" si="3"/>
        <v>0</v>
      </c>
      <c r="G28" s="708">
        <f t="shared" si="3"/>
        <v>0</v>
      </c>
      <c r="H28" s="72">
        <f t="shared" si="1"/>
        <v>0</v>
      </c>
      <c r="I28" s="768">
        <f t="shared" si="3"/>
        <v>0</v>
      </c>
      <c r="J28" s="72">
        <f t="shared" si="3"/>
        <v>0</v>
      </c>
      <c r="K28" s="72">
        <f t="shared" si="3"/>
        <v>0</v>
      </c>
      <c r="L28" s="72" t="e">
        <f t="shared" si="3"/>
        <v>#DIV/0!</v>
      </c>
    </row>
    <row r="29" spans="1:12" s="54" customFormat="1" ht="12.2" customHeight="1" x14ac:dyDescent="0.2">
      <c r="A29" s="57" t="s">
        <v>100</v>
      </c>
      <c r="B29" s="58" t="s">
        <v>160</v>
      </c>
      <c r="C29" s="119">
        <f>'6.Polg_Hivatal'!C29</f>
        <v>0</v>
      </c>
      <c r="D29" s="271">
        <f>'6.Polg_Hivatal'!D29</f>
        <v>0</v>
      </c>
      <c r="E29" s="712">
        <f>'6.Polg_Hivatal'!E29</f>
        <v>0</v>
      </c>
      <c r="F29" s="712">
        <f>'6.Polg_Hivatal'!F29</f>
        <v>0</v>
      </c>
      <c r="G29" s="712">
        <f>'6.Polg_Hivatal'!G29</f>
        <v>0</v>
      </c>
      <c r="H29" s="673">
        <f t="shared" si="1"/>
        <v>0</v>
      </c>
      <c r="I29" s="1282">
        <f>'6.Polg_Hivatal'!I29</f>
        <v>0</v>
      </c>
      <c r="J29" s="673">
        <f>'6.Polg_Hivatal'!J29</f>
        <v>0</v>
      </c>
      <c r="K29" s="673">
        <f>'6.Polg_Hivatal'!K29</f>
        <v>0</v>
      </c>
      <c r="L29" s="673" t="e">
        <f>'6.Polg_Hivatal'!L29</f>
        <v>#DIV/0!</v>
      </c>
    </row>
    <row r="30" spans="1:12" s="54" customFormat="1" ht="12.2" customHeight="1" x14ac:dyDescent="0.2">
      <c r="A30" s="57" t="s">
        <v>101</v>
      </c>
      <c r="B30" s="419" t="s">
        <v>163</v>
      </c>
      <c r="C30" s="117">
        <f>'6.Polg_Hivatal'!C30</f>
        <v>0</v>
      </c>
      <c r="D30" s="278">
        <f>'6.Polg_Hivatal'!D30</f>
        <v>0</v>
      </c>
      <c r="E30" s="103">
        <f>'6.Polg_Hivatal'!E30</f>
        <v>0</v>
      </c>
      <c r="F30" s="103">
        <f>'6.Polg_Hivatal'!F30</f>
        <v>0</v>
      </c>
      <c r="G30" s="422">
        <f>'6.Polg_Hivatal'!G30</f>
        <v>0</v>
      </c>
      <c r="H30" s="661">
        <f t="shared" si="1"/>
        <v>0</v>
      </c>
      <c r="I30" s="760">
        <f>'6.Polg_Hivatal'!I30</f>
        <v>0</v>
      </c>
      <c r="J30" s="661">
        <f>'6.Polg_Hivatal'!J30</f>
        <v>0</v>
      </c>
      <c r="K30" s="661">
        <f>'6.Polg_Hivatal'!K30</f>
        <v>0</v>
      </c>
      <c r="L30" s="661" t="e">
        <f>'6.Polg_Hivatal'!L30</f>
        <v>#DIV/0!</v>
      </c>
    </row>
    <row r="31" spans="1:12" s="54" customFormat="1" ht="12.2" customHeight="1" thickBot="1" x14ac:dyDescent="0.25">
      <c r="A31" s="1216" t="s">
        <v>281</v>
      </c>
      <c r="B31" s="98" t="s">
        <v>165</v>
      </c>
      <c r="C31" s="90">
        <f>'6.Polg_Hivatal'!C31</f>
        <v>0</v>
      </c>
      <c r="D31" s="272">
        <f>'6.Polg_Hivatal'!D31</f>
        <v>0</v>
      </c>
      <c r="E31" s="713">
        <f>'6.Polg_Hivatal'!E31</f>
        <v>0</v>
      </c>
      <c r="F31" s="713">
        <f>'6.Polg_Hivatal'!F31</f>
        <v>0</v>
      </c>
      <c r="G31" s="713">
        <f>'6.Polg_Hivatal'!G31</f>
        <v>0</v>
      </c>
      <c r="H31" s="674">
        <f t="shared" si="1"/>
        <v>0</v>
      </c>
      <c r="I31" s="1283">
        <f>'6.Polg_Hivatal'!I31</f>
        <v>0</v>
      </c>
      <c r="J31" s="674">
        <f>'6.Polg_Hivatal'!J31</f>
        <v>0</v>
      </c>
      <c r="K31" s="674">
        <f>'6.Polg_Hivatal'!K31</f>
        <v>0</v>
      </c>
      <c r="L31" s="674" t="e">
        <f>'6.Polg_Hivatal'!L31</f>
        <v>#DIV/0!</v>
      </c>
    </row>
    <row r="32" spans="1:12" s="54" customFormat="1" ht="12.2" customHeight="1" thickBot="1" x14ac:dyDescent="0.25">
      <c r="A32" s="55" t="s">
        <v>16</v>
      </c>
      <c r="B32" s="56" t="s">
        <v>166</v>
      </c>
      <c r="C32" s="87">
        <f>+C33+C34+C35</f>
        <v>0</v>
      </c>
      <c r="D32" s="125">
        <f t="shared" ref="D32:L32" si="4">+D33+D34+D35</f>
        <v>0</v>
      </c>
      <c r="E32" s="708">
        <f t="shared" si="4"/>
        <v>0</v>
      </c>
      <c r="F32" s="708">
        <f t="shared" si="4"/>
        <v>0</v>
      </c>
      <c r="G32" s="708">
        <f t="shared" si="4"/>
        <v>0</v>
      </c>
      <c r="H32" s="72">
        <f t="shared" si="1"/>
        <v>0</v>
      </c>
      <c r="I32" s="768">
        <f t="shared" si="4"/>
        <v>0</v>
      </c>
      <c r="J32" s="72">
        <f t="shared" si="4"/>
        <v>0</v>
      </c>
      <c r="K32" s="72">
        <f t="shared" si="4"/>
        <v>0</v>
      </c>
      <c r="L32" s="72" t="e">
        <f t="shared" si="4"/>
        <v>#DIV/0!</v>
      </c>
    </row>
    <row r="33" spans="1:12" s="54" customFormat="1" ht="12.2" customHeight="1" x14ac:dyDescent="0.2">
      <c r="A33" s="57" t="s">
        <v>89</v>
      </c>
      <c r="B33" s="58" t="s">
        <v>167</v>
      </c>
      <c r="C33" s="119">
        <f>'6.Polg_Hivatal'!C33</f>
        <v>0</v>
      </c>
      <c r="D33" s="271">
        <f>'6.Polg_Hivatal'!D33</f>
        <v>0</v>
      </c>
      <c r="E33" s="712">
        <f>'6.Polg_Hivatal'!E33</f>
        <v>0</v>
      </c>
      <c r="F33" s="712">
        <f>'6.Polg_Hivatal'!F33</f>
        <v>0</v>
      </c>
      <c r="G33" s="712">
        <f>'6.Polg_Hivatal'!G33</f>
        <v>0</v>
      </c>
      <c r="H33" s="673">
        <f t="shared" si="1"/>
        <v>0</v>
      </c>
      <c r="I33" s="1282">
        <f>'6.Polg_Hivatal'!I33</f>
        <v>0</v>
      </c>
      <c r="J33" s="673">
        <f>'6.Polg_Hivatal'!J33</f>
        <v>0</v>
      </c>
      <c r="K33" s="673">
        <f>'6.Polg_Hivatal'!K33</f>
        <v>0</v>
      </c>
      <c r="L33" s="673" t="e">
        <f>'6.Polg_Hivatal'!L33</f>
        <v>#DIV/0!</v>
      </c>
    </row>
    <row r="34" spans="1:12" s="54" customFormat="1" ht="12.2" customHeight="1" x14ac:dyDescent="0.2">
      <c r="A34" s="57" t="s">
        <v>102</v>
      </c>
      <c r="B34" s="419" t="s">
        <v>168</v>
      </c>
      <c r="C34" s="117">
        <f>'6.Polg_Hivatal'!C34</f>
        <v>0</v>
      </c>
      <c r="D34" s="278">
        <f>'6.Polg_Hivatal'!D34</f>
        <v>0</v>
      </c>
      <c r="E34" s="103">
        <f>'6.Polg_Hivatal'!E34</f>
        <v>0</v>
      </c>
      <c r="F34" s="103">
        <f>'6.Polg_Hivatal'!F34</f>
        <v>0</v>
      </c>
      <c r="G34" s="422">
        <f>'6.Polg_Hivatal'!G34</f>
        <v>0</v>
      </c>
      <c r="H34" s="661">
        <f t="shared" si="1"/>
        <v>0</v>
      </c>
      <c r="I34" s="760">
        <f>'6.Polg_Hivatal'!I34</f>
        <v>0</v>
      </c>
      <c r="J34" s="661">
        <f>'6.Polg_Hivatal'!J34</f>
        <v>0</v>
      </c>
      <c r="K34" s="661">
        <f>'6.Polg_Hivatal'!K34</f>
        <v>0</v>
      </c>
      <c r="L34" s="661" t="e">
        <f>'6.Polg_Hivatal'!L34</f>
        <v>#DIV/0!</v>
      </c>
    </row>
    <row r="35" spans="1:12" s="54" customFormat="1" ht="12.2" customHeight="1" thickBot="1" x14ac:dyDescent="0.25">
      <c r="A35" s="1216" t="s">
        <v>103</v>
      </c>
      <c r="B35" s="60" t="s">
        <v>169</v>
      </c>
      <c r="C35" s="90">
        <f>'6.Polg_Hivatal'!C35</f>
        <v>0</v>
      </c>
      <c r="D35" s="272">
        <f>'6.Polg_Hivatal'!D35</f>
        <v>0</v>
      </c>
      <c r="E35" s="713">
        <f>'6.Polg_Hivatal'!E35</f>
        <v>0</v>
      </c>
      <c r="F35" s="713">
        <f>'6.Polg_Hivatal'!F35</f>
        <v>0</v>
      </c>
      <c r="G35" s="713">
        <f>'6.Polg_Hivatal'!G35</f>
        <v>0</v>
      </c>
      <c r="H35" s="675">
        <f t="shared" si="1"/>
        <v>0</v>
      </c>
      <c r="I35" s="1284">
        <f>'6.Polg_Hivatal'!I35</f>
        <v>0</v>
      </c>
      <c r="J35" s="675">
        <f>'6.Polg_Hivatal'!J35</f>
        <v>0</v>
      </c>
      <c r="K35" s="675">
        <f>'6.Polg_Hivatal'!K35</f>
        <v>0</v>
      </c>
      <c r="L35" s="675" t="e">
        <f>'6.Polg_Hivatal'!L35</f>
        <v>#DIV/0!</v>
      </c>
    </row>
    <row r="36" spans="1:12" s="26" customFormat="1" ht="12.2" customHeight="1" thickBot="1" x14ac:dyDescent="0.25">
      <c r="A36" s="55" t="s">
        <v>17</v>
      </c>
      <c r="B36" s="56" t="s">
        <v>170</v>
      </c>
      <c r="C36" s="128">
        <f>'6.Polg_Hivatal'!C36</f>
        <v>0</v>
      </c>
      <c r="D36" s="127">
        <f>'6.Polg_Hivatal'!D36</f>
        <v>0</v>
      </c>
      <c r="E36" s="711">
        <f>'6.Polg_Hivatal'!E36</f>
        <v>0</v>
      </c>
      <c r="F36" s="711">
        <f>'6.Polg_Hivatal'!F36</f>
        <v>0</v>
      </c>
      <c r="G36" s="711">
        <f>'6.Polg_Hivatal'!G36</f>
        <v>0</v>
      </c>
      <c r="H36" s="72">
        <f t="shared" si="1"/>
        <v>0</v>
      </c>
      <c r="I36" s="768">
        <f>'6.Polg_Hivatal'!I36</f>
        <v>0</v>
      </c>
      <c r="J36" s="72">
        <f>'6.Polg_Hivatal'!J36</f>
        <v>0</v>
      </c>
      <c r="K36" s="72">
        <f>'6.Polg_Hivatal'!K36</f>
        <v>0</v>
      </c>
      <c r="L36" s="72" t="e">
        <f>'6.Polg_Hivatal'!L36</f>
        <v>#DIV/0!</v>
      </c>
    </row>
    <row r="37" spans="1:12" s="26" customFormat="1" ht="12.2" customHeight="1" thickBot="1" x14ac:dyDescent="0.25">
      <c r="A37" s="1217" t="s">
        <v>104</v>
      </c>
      <c r="B37" s="420" t="s">
        <v>165</v>
      </c>
      <c r="C37" s="128">
        <f>'6.Polg_Hivatal'!C37</f>
        <v>0</v>
      </c>
      <c r="D37" s="127">
        <f>'6.Polg_Hivatal'!D37</f>
        <v>0</v>
      </c>
      <c r="E37" s="714">
        <f>'6.Polg_Hivatal'!E37</f>
        <v>0</v>
      </c>
      <c r="F37" s="714">
        <f>'6.Polg_Hivatal'!F37</f>
        <v>0</v>
      </c>
      <c r="G37" s="714">
        <f>'6.Polg_Hivatal'!G37</f>
        <v>0</v>
      </c>
      <c r="H37" s="676">
        <f t="shared" si="1"/>
        <v>0</v>
      </c>
      <c r="I37" s="1285">
        <f>'6.Polg_Hivatal'!I37</f>
        <v>0</v>
      </c>
      <c r="J37" s="676">
        <f>'6.Polg_Hivatal'!J37</f>
        <v>0</v>
      </c>
      <c r="K37" s="676">
        <f>'6.Polg_Hivatal'!K37</f>
        <v>0</v>
      </c>
      <c r="L37" s="676" t="e">
        <f>'6.Polg_Hivatal'!L37</f>
        <v>#DIV/0!</v>
      </c>
    </row>
    <row r="38" spans="1:12" s="26" customFormat="1" ht="12.2" customHeight="1" thickBot="1" x14ac:dyDescent="0.25">
      <c r="A38" s="55" t="s">
        <v>18</v>
      </c>
      <c r="B38" s="56" t="s">
        <v>555</v>
      </c>
      <c r="C38" s="128">
        <f>SUM(C39:C40)</f>
        <v>0</v>
      </c>
      <c r="D38" s="127">
        <f t="shared" ref="D38:L38" si="5">SUM(D39:D40)</f>
        <v>0</v>
      </c>
      <c r="E38" s="711">
        <f t="shared" si="5"/>
        <v>0</v>
      </c>
      <c r="F38" s="711">
        <f t="shared" si="5"/>
        <v>0</v>
      </c>
      <c r="G38" s="711">
        <f t="shared" si="5"/>
        <v>0</v>
      </c>
      <c r="H38" s="72">
        <f t="shared" si="1"/>
        <v>0</v>
      </c>
      <c r="I38" s="768">
        <f t="shared" si="5"/>
        <v>0</v>
      </c>
      <c r="J38" s="72">
        <f t="shared" si="5"/>
        <v>0</v>
      </c>
      <c r="K38" s="72">
        <f t="shared" si="5"/>
        <v>0</v>
      </c>
      <c r="L38" s="72" t="e">
        <f t="shared" si="5"/>
        <v>#DIV/0!</v>
      </c>
    </row>
    <row r="39" spans="1:12" s="26" customFormat="1" ht="12.2" customHeight="1" x14ac:dyDescent="0.2">
      <c r="A39" s="12" t="s">
        <v>107</v>
      </c>
      <c r="B39" s="93" t="s">
        <v>212</v>
      </c>
      <c r="C39" s="129">
        <f>'6.Polg_Hivatal'!C39</f>
        <v>0</v>
      </c>
      <c r="D39" s="279">
        <f>'6.Polg_Hivatal'!D39</f>
        <v>0</v>
      </c>
      <c r="E39" s="715">
        <f>'6.Polg_Hivatal'!E39</f>
        <v>0</v>
      </c>
      <c r="F39" s="715">
        <f>'6.Polg_Hivatal'!F39</f>
        <v>0</v>
      </c>
      <c r="G39" s="715">
        <f>'6.Polg_Hivatal'!G39</f>
        <v>0</v>
      </c>
      <c r="H39" s="677">
        <f t="shared" si="1"/>
        <v>0</v>
      </c>
      <c r="I39" s="1286">
        <f>'6.Polg_Hivatal'!I39</f>
        <v>0</v>
      </c>
      <c r="J39" s="677">
        <f>'6.Polg_Hivatal'!J39</f>
        <v>0</v>
      </c>
      <c r="K39" s="677">
        <f>'6.Polg_Hivatal'!K39</f>
        <v>0</v>
      </c>
      <c r="L39" s="677" t="e">
        <f>'6.Polg_Hivatal'!L39</f>
        <v>#DIV/0!</v>
      </c>
    </row>
    <row r="40" spans="1:12" s="26" customFormat="1" ht="12.2" customHeight="1" x14ac:dyDescent="0.2">
      <c r="A40" s="1182" t="s">
        <v>108</v>
      </c>
      <c r="B40" s="429" t="s">
        <v>213</v>
      </c>
      <c r="C40" s="421">
        <f>'6.Polg_Hivatal'!C40</f>
        <v>0</v>
      </c>
      <c r="D40" s="425">
        <f>'6.Polg_Hivatal'!D40</f>
        <v>0</v>
      </c>
      <c r="E40" s="716">
        <f>'6.Polg_Hivatal'!E40</f>
        <v>0</v>
      </c>
      <c r="F40" s="716">
        <f>'6.Polg_Hivatal'!F40</f>
        <v>0</v>
      </c>
      <c r="G40" s="716">
        <f>'6.Polg_Hivatal'!G40</f>
        <v>0</v>
      </c>
      <c r="H40" s="678">
        <f t="shared" si="1"/>
        <v>0</v>
      </c>
      <c r="I40" s="1287">
        <f>'6.Polg_Hivatal'!I40</f>
        <v>0</v>
      </c>
      <c r="J40" s="678">
        <f>'6.Polg_Hivatal'!J40</f>
        <v>0</v>
      </c>
      <c r="K40" s="678">
        <f>'6.Polg_Hivatal'!K40</f>
        <v>0</v>
      </c>
      <c r="L40" s="678" t="e">
        <f>'6.Polg_Hivatal'!L40</f>
        <v>#DIV/0!</v>
      </c>
    </row>
    <row r="41" spans="1:12" s="26" customFormat="1" ht="12.2" customHeight="1" thickBot="1" x14ac:dyDescent="0.25">
      <c r="A41" s="1182" t="s">
        <v>323</v>
      </c>
      <c r="B41" s="99" t="s">
        <v>165</v>
      </c>
      <c r="C41" s="131">
        <f>'6.Polg_Hivatal'!C41</f>
        <v>0</v>
      </c>
      <c r="D41" s="130">
        <f>'6.Polg_Hivatal'!D41</f>
        <v>0</v>
      </c>
      <c r="E41" s="717">
        <f>'6.Polg_Hivatal'!E41</f>
        <v>0</v>
      </c>
      <c r="F41" s="717">
        <f>'6.Polg_Hivatal'!F41</f>
        <v>0</v>
      </c>
      <c r="G41" s="717">
        <f>'6.Polg_Hivatal'!G41</f>
        <v>0</v>
      </c>
      <c r="H41" s="679">
        <f t="shared" si="1"/>
        <v>0</v>
      </c>
      <c r="I41" s="1288">
        <f>'6.Polg_Hivatal'!I41</f>
        <v>0</v>
      </c>
      <c r="J41" s="679">
        <f>'6.Polg_Hivatal'!J41</f>
        <v>0</v>
      </c>
      <c r="K41" s="679">
        <f>'6.Polg_Hivatal'!K41</f>
        <v>0</v>
      </c>
      <c r="L41" s="679" t="e">
        <f>'6.Polg_Hivatal'!L41</f>
        <v>#DIV/0!</v>
      </c>
    </row>
    <row r="42" spans="1:12" s="26" customFormat="1" ht="12.2" customHeight="1" thickBot="1" x14ac:dyDescent="0.25">
      <c r="A42" s="45" t="s">
        <v>19</v>
      </c>
      <c r="B42" s="56" t="s">
        <v>546</v>
      </c>
      <c r="C42" s="87">
        <f>+C10+C22+C27+C28+C32+C36+C38</f>
        <v>2780200</v>
      </c>
      <c r="D42" s="125">
        <f t="shared" ref="D42:L42" si="6">+D10+D22+D27+D28+D32+D36+D38</f>
        <v>2780200</v>
      </c>
      <c r="E42" s="708">
        <f t="shared" si="6"/>
        <v>5576628</v>
      </c>
      <c r="F42" s="708">
        <f t="shared" si="6"/>
        <v>5576628</v>
      </c>
      <c r="G42" s="708">
        <f t="shared" si="6"/>
        <v>5576628</v>
      </c>
      <c r="H42" s="72">
        <f t="shared" si="1"/>
        <v>0</v>
      </c>
      <c r="I42" s="768">
        <f t="shared" si="6"/>
        <v>0</v>
      </c>
      <c r="J42" s="72">
        <f t="shared" si="6"/>
        <v>0</v>
      </c>
      <c r="K42" s="72">
        <f t="shared" si="6"/>
        <v>0</v>
      </c>
      <c r="L42" s="72" t="e">
        <f t="shared" si="6"/>
        <v>#DIV/0!</v>
      </c>
    </row>
    <row r="43" spans="1:12" s="26" customFormat="1" ht="12.2" customHeight="1" thickBot="1" x14ac:dyDescent="0.25">
      <c r="A43" s="61" t="s">
        <v>20</v>
      </c>
      <c r="B43" s="56" t="s">
        <v>180</v>
      </c>
      <c r="C43" s="87">
        <f>SUM(C44:C47)</f>
        <v>605121117</v>
      </c>
      <c r="D43" s="125">
        <f t="shared" ref="D43:L43" si="7">SUM(D44:D47)</f>
        <v>620989483</v>
      </c>
      <c r="E43" s="708">
        <f t="shared" si="7"/>
        <v>695056983</v>
      </c>
      <c r="F43" s="708">
        <f t="shared" si="7"/>
        <v>695056983</v>
      </c>
      <c r="G43" s="708">
        <f t="shared" si="7"/>
        <v>695056983</v>
      </c>
      <c r="H43" s="72">
        <f t="shared" si="1"/>
        <v>0</v>
      </c>
      <c r="I43" s="768">
        <f t="shared" si="7"/>
        <v>0</v>
      </c>
      <c r="J43" s="72">
        <f t="shared" si="7"/>
        <v>0</v>
      </c>
      <c r="K43" s="72">
        <f t="shared" si="7"/>
        <v>0</v>
      </c>
      <c r="L43" s="72" t="e">
        <f t="shared" si="7"/>
        <v>#DIV/0!</v>
      </c>
    </row>
    <row r="44" spans="1:12" s="26" customFormat="1" ht="12.2" customHeight="1" x14ac:dyDescent="0.2">
      <c r="A44" s="57" t="s">
        <v>171</v>
      </c>
      <c r="B44" s="58" t="s">
        <v>131</v>
      </c>
      <c r="C44" s="119">
        <f>'6.Polg_Hivatal'!C44</f>
        <v>2285980</v>
      </c>
      <c r="D44" s="271">
        <f>'6.Polg_Hivatal'!D44</f>
        <v>4539346</v>
      </c>
      <c r="E44" s="712">
        <f>'6.Polg_Hivatal'!E44</f>
        <v>4539346</v>
      </c>
      <c r="F44" s="712">
        <f>'6.Polg_Hivatal'!F44</f>
        <v>4539346</v>
      </c>
      <c r="G44" s="712">
        <f>'6.Polg_Hivatal'!G44</f>
        <v>4539346</v>
      </c>
      <c r="H44" s="673">
        <f t="shared" si="1"/>
        <v>0</v>
      </c>
      <c r="I44" s="1282">
        <f>'6.Polg_Hivatal'!I44</f>
        <v>0</v>
      </c>
      <c r="J44" s="673">
        <f>'6.Polg_Hivatal'!J44</f>
        <v>0</v>
      </c>
      <c r="K44" s="673">
        <f>'6.Polg_Hivatal'!K44</f>
        <v>0</v>
      </c>
      <c r="L44" s="673">
        <f>'6.Polg_Hivatal'!L44</f>
        <v>0</v>
      </c>
    </row>
    <row r="45" spans="1:12" s="26" customFormat="1" ht="12.2" customHeight="1" x14ac:dyDescent="0.2">
      <c r="A45" s="69" t="s">
        <v>172</v>
      </c>
      <c r="B45" s="58" t="s">
        <v>186</v>
      </c>
      <c r="C45" s="117">
        <f>'6.Polg_Hivatal'!C45</f>
        <v>0</v>
      </c>
      <c r="D45" s="278">
        <f>'6.Polg_Hivatal'!D45</f>
        <v>0</v>
      </c>
      <c r="E45" s="89">
        <f>'6.Polg_Hivatal'!E45</f>
        <v>0</v>
      </c>
      <c r="F45" s="89">
        <f>'6.Polg_Hivatal'!F45</f>
        <v>0</v>
      </c>
      <c r="G45" s="89">
        <f>'6.Polg_Hivatal'!G45</f>
        <v>0</v>
      </c>
      <c r="H45" s="680">
        <f t="shared" si="1"/>
        <v>0</v>
      </c>
      <c r="I45" s="1289">
        <f>'6.Polg_Hivatal'!I45</f>
        <v>0</v>
      </c>
      <c r="J45" s="680">
        <f>'6.Polg_Hivatal'!J45</f>
        <v>0</v>
      </c>
      <c r="K45" s="680">
        <f>'6.Polg_Hivatal'!K45</f>
        <v>0</v>
      </c>
      <c r="L45" s="680" t="e">
        <f>'6.Polg_Hivatal'!L45</f>
        <v>#DIV/0!</v>
      </c>
    </row>
    <row r="46" spans="1:12" s="26" customFormat="1" ht="12.2" customHeight="1" x14ac:dyDescent="0.2">
      <c r="A46" s="1216" t="s">
        <v>173</v>
      </c>
      <c r="B46" s="419" t="s">
        <v>177</v>
      </c>
      <c r="C46" s="422">
        <f>'6.Polg_Hivatal'!C46</f>
        <v>596783973</v>
      </c>
      <c r="D46" s="409">
        <f>'6.Polg_Hivatal'!D46</f>
        <v>607398973</v>
      </c>
      <c r="E46" s="103">
        <f>'6.Polg_Hivatal'!E46</f>
        <v>681466473</v>
      </c>
      <c r="F46" s="103">
        <f>'6.Polg_Hivatal'!F46</f>
        <v>681466473</v>
      </c>
      <c r="G46" s="103">
        <f>'6.Polg_Hivatal'!G46</f>
        <v>681466473</v>
      </c>
      <c r="H46" s="661">
        <f t="shared" si="1"/>
        <v>0</v>
      </c>
      <c r="I46" s="760">
        <f>'6.Polg_Hivatal'!I46</f>
        <v>0</v>
      </c>
      <c r="J46" s="661">
        <f>'6.Polg_Hivatal'!J46</f>
        <v>0</v>
      </c>
      <c r="K46" s="661">
        <f>'6.Polg_Hivatal'!K46</f>
        <v>0</v>
      </c>
      <c r="L46" s="661">
        <f>'6.Polg_Hivatal'!L46</f>
        <v>0</v>
      </c>
    </row>
    <row r="47" spans="1:12" s="54" customFormat="1" ht="12.2" customHeight="1" thickBot="1" x14ac:dyDescent="0.25">
      <c r="A47" s="57" t="s">
        <v>178</v>
      </c>
      <c r="B47" s="60" t="s">
        <v>179</v>
      </c>
      <c r="C47" s="1213">
        <f>'6.Polg_Hivatal'!C47</f>
        <v>6051164</v>
      </c>
      <c r="D47" s="280">
        <f>'6.Polg_Hivatal'!D47</f>
        <v>9051164</v>
      </c>
      <c r="E47" s="713">
        <f>'6.Polg_Hivatal'!E47</f>
        <v>9051164</v>
      </c>
      <c r="F47" s="713">
        <f>'6.Polg_Hivatal'!F47</f>
        <v>9051164</v>
      </c>
      <c r="G47" s="713">
        <f>'6.Polg_Hivatal'!G47</f>
        <v>9051164</v>
      </c>
      <c r="H47" s="675">
        <f t="shared" si="1"/>
        <v>0</v>
      </c>
      <c r="I47" s="1284">
        <f>'6.Polg_Hivatal'!I47</f>
        <v>0</v>
      </c>
      <c r="J47" s="675">
        <f>'6.Polg_Hivatal'!J47</f>
        <v>0</v>
      </c>
      <c r="K47" s="675">
        <f>'6.Polg_Hivatal'!K47</f>
        <v>0</v>
      </c>
      <c r="L47" s="675">
        <f>'6.Polg_Hivatal'!L47</f>
        <v>0</v>
      </c>
    </row>
    <row r="48" spans="1:12" s="54" customFormat="1" ht="15" customHeight="1" thickBot="1" x14ac:dyDescent="0.25">
      <c r="A48" s="61" t="s">
        <v>21</v>
      </c>
      <c r="B48" s="651" t="s">
        <v>174</v>
      </c>
      <c r="C48" s="133">
        <f>+C42+C43</f>
        <v>607901317</v>
      </c>
      <c r="D48" s="132">
        <f t="shared" ref="D48:L48" si="8">+D42+D43</f>
        <v>623769683</v>
      </c>
      <c r="E48" s="718">
        <f t="shared" si="8"/>
        <v>700633611</v>
      </c>
      <c r="F48" s="718">
        <f t="shared" si="8"/>
        <v>700633611</v>
      </c>
      <c r="G48" s="718">
        <f t="shared" si="8"/>
        <v>700633611</v>
      </c>
      <c r="H48" s="684">
        <f t="shared" si="1"/>
        <v>0</v>
      </c>
      <c r="I48" s="1290">
        <f t="shared" si="8"/>
        <v>0</v>
      </c>
      <c r="J48" s="684">
        <f t="shared" si="8"/>
        <v>0</v>
      </c>
      <c r="K48" s="684">
        <f t="shared" si="8"/>
        <v>0</v>
      </c>
      <c r="L48" s="684" t="e">
        <f t="shared" si="8"/>
        <v>#DIV/0!</v>
      </c>
    </row>
    <row r="49" spans="1:14" s="54" customFormat="1" ht="15" customHeight="1" x14ac:dyDescent="0.2">
      <c r="A49" s="62"/>
      <c r="B49" s="63"/>
      <c r="C49" s="64"/>
      <c r="D49" s="64"/>
      <c r="E49" s="64"/>
      <c r="F49" s="64"/>
      <c r="G49" s="64"/>
      <c r="H49" s="64"/>
      <c r="I49" s="64"/>
      <c r="J49" s="64"/>
      <c r="K49" s="64"/>
      <c r="L49" s="64"/>
    </row>
    <row r="50" spans="1:14" s="54" customFormat="1" ht="15" customHeight="1" x14ac:dyDescent="0.2">
      <c r="A50" s="62"/>
      <c r="B50" s="63"/>
      <c r="C50" s="64"/>
      <c r="D50" s="64"/>
      <c r="E50" s="64"/>
      <c r="F50" s="64"/>
      <c r="G50" s="64"/>
      <c r="H50" s="64"/>
      <c r="I50" s="64"/>
      <c r="J50" s="64"/>
      <c r="K50" s="64"/>
      <c r="L50" s="64"/>
    </row>
    <row r="51" spans="1:14" ht="13.5" thickBot="1" x14ac:dyDescent="0.25">
      <c r="A51" s="1800" t="s">
        <v>362</v>
      </c>
      <c r="B51" s="1800"/>
      <c r="C51" s="1800"/>
      <c r="D51" s="1800"/>
      <c r="E51" s="1800"/>
      <c r="F51" s="1800"/>
      <c r="G51" s="1800"/>
      <c r="H51" s="1800"/>
      <c r="N51" s="25" t="b">
        <f>G48=G70</f>
        <v>1</v>
      </c>
    </row>
    <row r="52" spans="1:14" s="681" customFormat="1" ht="59.25" customHeight="1" thickBot="1" x14ac:dyDescent="0.25">
      <c r="A52" s="771"/>
      <c r="B52" s="772" t="s">
        <v>38</v>
      </c>
      <c r="C52" s="21" t="str">
        <f>C7</f>
        <v>2023. évi eredeti előirányzat
2/2023. (II.14.)</v>
      </c>
      <c r="D52" s="238" t="str">
        <f t="shared" ref="D52:L52" si="9">D7</f>
        <v>Módosított előirányzat a 14/2023.  (VI.29.)  rendelet szerint</v>
      </c>
      <c r="E52" s="21" t="str">
        <f t="shared" si="9"/>
        <v>Módosított előirányzat a 18/2023. (IX.26.)  rendelet szerint</v>
      </c>
      <c r="F52" s="21" t="str">
        <f t="shared" si="9"/>
        <v>Módosított előirányzat a 23/2023. (XII.14.)  rendelet szerint</v>
      </c>
      <c r="G52" s="21" t="str">
        <f t="shared" si="9"/>
        <v>Módosított előirányzat a …../2024. (II…..)  rendelet szerint</v>
      </c>
      <c r="H52" s="34" t="str">
        <f t="shared" si="9"/>
        <v>Változás a 23/2023. (XII.14) rendelethez képest</v>
      </c>
      <c r="I52" s="238" t="str">
        <f t="shared" si="9"/>
        <v>2023. évi teljesítés              2023.06.30-ig</v>
      </c>
      <c r="J52" s="21" t="str">
        <f t="shared" si="9"/>
        <v>2023. évi teljesítés              2023.09.30-ig</v>
      </c>
      <c r="K52" s="21" t="str">
        <f t="shared" si="9"/>
        <v>2023. évi teljesítés              2023.12.31-ig</v>
      </c>
      <c r="L52" s="21" t="str">
        <f t="shared" si="9"/>
        <v>Teljesítés %-a</v>
      </c>
    </row>
    <row r="53" spans="1:14" s="33" customFormat="1" ht="12.2" customHeight="1" thickBot="1" x14ac:dyDescent="0.25">
      <c r="A53" s="55" t="s">
        <v>12</v>
      </c>
      <c r="B53" s="56" t="s">
        <v>547</v>
      </c>
      <c r="C53" s="87">
        <f>SUM(C54:C59)-C55</f>
        <v>601850153</v>
      </c>
      <c r="D53" s="125">
        <f t="shared" ref="D53:L53" si="10">SUM(D54:D59)-D55</f>
        <v>614718519</v>
      </c>
      <c r="E53" s="708">
        <f t="shared" si="10"/>
        <v>691582447</v>
      </c>
      <c r="F53" s="708">
        <f t="shared" si="10"/>
        <v>691582447</v>
      </c>
      <c r="G53" s="708">
        <f t="shared" si="10"/>
        <v>691582447</v>
      </c>
      <c r="H53" s="50">
        <f t="shared" ref="H53:H72" si="11">+G53-F53</f>
        <v>0</v>
      </c>
      <c r="I53" s="249">
        <f t="shared" si="10"/>
        <v>0</v>
      </c>
      <c r="J53" s="50">
        <f t="shared" si="10"/>
        <v>0</v>
      </c>
      <c r="K53" s="50">
        <f t="shared" si="10"/>
        <v>0</v>
      </c>
      <c r="L53" s="50" t="e">
        <f t="shared" si="10"/>
        <v>#DIV/0!</v>
      </c>
    </row>
    <row r="54" spans="1:14" ht="12.2" customHeight="1" x14ac:dyDescent="0.2">
      <c r="A54" s="1216" t="s">
        <v>91</v>
      </c>
      <c r="B54" s="17" t="s">
        <v>68</v>
      </c>
      <c r="C54" s="119">
        <f>'6.Polg_Hivatal'!C54</f>
        <v>391438179</v>
      </c>
      <c r="D54" s="271">
        <f>'6.Polg_Hivatal'!D54</f>
        <v>395165979</v>
      </c>
      <c r="E54" s="712">
        <f>'6.Polg_Hivatal'!E54</f>
        <v>460247407</v>
      </c>
      <c r="F54" s="712">
        <f>'6.Polg_Hivatal'!F54</f>
        <v>460247407</v>
      </c>
      <c r="G54" s="712">
        <f>'6.Polg_Hivatal'!G54</f>
        <v>461043870</v>
      </c>
      <c r="H54" s="35">
        <f t="shared" si="11"/>
        <v>796463</v>
      </c>
      <c r="I54" s="253">
        <f>'6.Polg_Hivatal'!I54</f>
        <v>0</v>
      </c>
      <c r="J54" s="35">
        <f>'6.Polg_Hivatal'!J54</f>
        <v>0</v>
      </c>
      <c r="K54" s="35">
        <f>'6.Polg_Hivatal'!K54</f>
        <v>0</v>
      </c>
      <c r="L54" s="35">
        <f>'6.Polg_Hivatal'!L54</f>
        <v>0</v>
      </c>
    </row>
    <row r="55" spans="1:14" ht="12.2" customHeight="1" x14ac:dyDescent="0.2">
      <c r="A55" s="1216" t="s">
        <v>305</v>
      </c>
      <c r="B55" s="418" t="s">
        <v>270</v>
      </c>
      <c r="C55" s="119">
        <f>'6.Polg_Hivatal'!C55</f>
        <v>3000000</v>
      </c>
      <c r="D55" s="271">
        <f>'6.Polg_Hivatal'!D55</f>
        <v>3227800</v>
      </c>
      <c r="E55" s="712">
        <f>'6.Polg_Hivatal'!E55</f>
        <v>19977800</v>
      </c>
      <c r="F55" s="712">
        <f>'6.Polg_Hivatal'!F55</f>
        <v>19977800</v>
      </c>
      <c r="G55" s="712">
        <f>'6.Polg_Hivatal'!G55</f>
        <v>18779945</v>
      </c>
      <c r="H55" s="35">
        <f t="shared" si="11"/>
        <v>-1197855</v>
      </c>
      <c r="I55" s="253">
        <f>'6.Polg_Hivatal'!I55</f>
        <v>0</v>
      </c>
      <c r="J55" s="35">
        <f>'6.Polg_Hivatal'!J55</f>
        <v>0</v>
      </c>
      <c r="K55" s="35">
        <f>'6.Polg_Hivatal'!K55</f>
        <v>0</v>
      </c>
      <c r="L55" s="35">
        <f>'6.Polg_Hivatal'!L55</f>
        <v>0</v>
      </c>
    </row>
    <row r="56" spans="1:14" ht="12.2" customHeight="1" x14ac:dyDescent="0.2">
      <c r="A56" s="1216" t="s">
        <v>92</v>
      </c>
      <c r="B56" s="415" t="s">
        <v>87</v>
      </c>
      <c r="C56" s="422">
        <f>'6.Polg_Hivatal'!C56</f>
        <v>61678365</v>
      </c>
      <c r="D56" s="409">
        <f>'6.Polg_Hivatal'!D56</f>
        <v>62658365</v>
      </c>
      <c r="E56" s="103">
        <f>'6.Polg_Hivatal'!E56</f>
        <v>71975865</v>
      </c>
      <c r="F56" s="103">
        <f>'6.Polg_Hivatal'!F56</f>
        <v>71975865</v>
      </c>
      <c r="G56" s="103">
        <f>'6.Polg_Hivatal'!G56</f>
        <v>71179402</v>
      </c>
      <c r="H56" s="410">
        <f t="shared" si="11"/>
        <v>-796463</v>
      </c>
      <c r="I56" s="635">
        <f>'6.Polg_Hivatal'!I56</f>
        <v>0</v>
      </c>
      <c r="J56" s="410">
        <f>'6.Polg_Hivatal'!J56</f>
        <v>0</v>
      </c>
      <c r="K56" s="410">
        <f>'6.Polg_Hivatal'!K56</f>
        <v>0</v>
      </c>
      <c r="L56" s="410">
        <f>'6.Polg_Hivatal'!L56</f>
        <v>0</v>
      </c>
    </row>
    <row r="57" spans="1:14" ht="12.2" customHeight="1" x14ac:dyDescent="0.2">
      <c r="A57" s="1216" t="s">
        <v>93</v>
      </c>
      <c r="B57" s="415" t="s">
        <v>69</v>
      </c>
      <c r="C57" s="422">
        <f>'6.Polg_Hivatal'!C57</f>
        <v>146447629</v>
      </c>
      <c r="D57" s="409">
        <f>'6.Polg_Hivatal'!D57</f>
        <v>154608195</v>
      </c>
      <c r="E57" s="103">
        <f>'6.Polg_Hivatal'!E57</f>
        <v>157073195</v>
      </c>
      <c r="F57" s="103">
        <f>'6.Polg_Hivatal'!F57</f>
        <v>157073195</v>
      </c>
      <c r="G57" s="103">
        <f>'6.Polg_Hivatal'!G57</f>
        <v>157073195</v>
      </c>
      <c r="H57" s="410">
        <f t="shared" si="11"/>
        <v>0</v>
      </c>
      <c r="I57" s="635">
        <f>'6.Polg_Hivatal'!I57</f>
        <v>0</v>
      </c>
      <c r="J57" s="410">
        <f>'6.Polg_Hivatal'!J57</f>
        <v>0</v>
      </c>
      <c r="K57" s="410">
        <f>'6.Polg_Hivatal'!K57</f>
        <v>0</v>
      </c>
      <c r="L57" s="410">
        <f>'6.Polg_Hivatal'!L57</f>
        <v>0</v>
      </c>
    </row>
    <row r="58" spans="1:14" ht="12.2" customHeight="1" x14ac:dyDescent="0.2">
      <c r="A58" s="1216" t="s">
        <v>90</v>
      </c>
      <c r="B58" s="415" t="s">
        <v>80</v>
      </c>
      <c r="C58" s="422">
        <f>'6.Polg_Hivatal'!C58</f>
        <v>0</v>
      </c>
      <c r="D58" s="409">
        <f>'6.Polg_Hivatal'!D58</f>
        <v>0</v>
      </c>
      <c r="E58" s="103">
        <f>'6.Polg_Hivatal'!E58</f>
        <v>0</v>
      </c>
      <c r="F58" s="103">
        <f>'6.Polg_Hivatal'!F58</f>
        <v>0</v>
      </c>
      <c r="G58" s="103">
        <f>'6.Polg_Hivatal'!G58</f>
        <v>0</v>
      </c>
      <c r="H58" s="410">
        <f t="shared" si="11"/>
        <v>0</v>
      </c>
      <c r="I58" s="635">
        <f>'6.Polg_Hivatal'!I58</f>
        <v>0</v>
      </c>
      <c r="J58" s="410">
        <f>'6.Polg_Hivatal'!J58</f>
        <v>0</v>
      </c>
      <c r="K58" s="410">
        <f>'6.Polg_Hivatal'!K58</f>
        <v>0</v>
      </c>
      <c r="L58" s="410" t="e">
        <f>'6.Polg_Hivatal'!L58</f>
        <v>#DIV/0!</v>
      </c>
    </row>
    <row r="59" spans="1:14" ht="12.2" customHeight="1" x14ac:dyDescent="0.2">
      <c r="A59" s="1216" t="s">
        <v>147</v>
      </c>
      <c r="B59" s="415" t="s">
        <v>88</v>
      </c>
      <c r="C59" s="422">
        <f>C60</f>
        <v>2285980</v>
      </c>
      <c r="D59" s="409">
        <f>'6.Polg_Hivatal'!D59</f>
        <v>2285980</v>
      </c>
      <c r="E59" s="103">
        <f>'6.Polg_Hivatal'!E59</f>
        <v>2285980</v>
      </c>
      <c r="F59" s="103">
        <f>'6.Polg_Hivatal'!F59</f>
        <v>2285980</v>
      </c>
      <c r="G59" s="103">
        <f>'6.Polg_Hivatal'!G59</f>
        <v>2285980</v>
      </c>
      <c r="H59" s="410">
        <f t="shared" si="11"/>
        <v>0</v>
      </c>
      <c r="I59" s="635">
        <f>'6.Polg_Hivatal'!I59</f>
        <v>0</v>
      </c>
      <c r="J59" s="410">
        <f>'6.Polg_Hivatal'!J59</f>
        <v>0</v>
      </c>
      <c r="K59" s="410">
        <f>'6.Polg_Hivatal'!K59</f>
        <v>0</v>
      </c>
      <c r="L59" s="410">
        <f>'6.Polg_Hivatal'!L59</f>
        <v>0</v>
      </c>
    </row>
    <row r="60" spans="1:14" ht="12.2" customHeight="1" x14ac:dyDescent="0.2">
      <c r="A60" s="1216" t="s">
        <v>306</v>
      </c>
      <c r="B60" s="648" t="s">
        <v>235</v>
      </c>
      <c r="C60" s="422">
        <f>'6.Polg_Hivatal'!C60</f>
        <v>2285980</v>
      </c>
      <c r="D60" s="409">
        <f>'6.Polg_Hivatal'!D60</f>
        <v>2285980</v>
      </c>
      <c r="E60" s="103">
        <f>'6.Polg_Hivatal'!E60</f>
        <v>2285980</v>
      </c>
      <c r="F60" s="103">
        <f>'6.Polg_Hivatal'!F60</f>
        <v>2285980</v>
      </c>
      <c r="G60" s="103">
        <f>'6.Polg_Hivatal'!G60</f>
        <v>2285980</v>
      </c>
      <c r="H60" s="410">
        <f t="shared" si="11"/>
        <v>0</v>
      </c>
      <c r="I60" s="635">
        <f>'6.Polg_Hivatal'!I60</f>
        <v>0</v>
      </c>
      <c r="J60" s="410">
        <f>'6.Polg_Hivatal'!J60</f>
        <v>0</v>
      </c>
      <c r="K60" s="410">
        <f>'6.Polg_Hivatal'!K60</f>
        <v>0</v>
      </c>
      <c r="L60" s="410">
        <f>'6.Polg_Hivatal'!L60</f>
        <v>0</v>
      </c>
    </row>
    <row r="61" spans="1:14" ht="12.2" customHeight="1" thickBot="1" x14ac:dyDescent="0.25">
      <c r="A61" s="82" t="s">
        <v>307</v>
      </c>
      <c r="B61" s="83" t="s">
        <v>234</v>
      </c>
      <c r="C61" s="90">
        <f>'6.Polg_Hivatal'!C61</f>
        <v>0</v>
      </c>
      <c r="D61" s="272">
        <f>'6.Polg_Hivatal'!D61</f>
        <v>0</v>
      </c>
      <c r="E61" s="719">
        <f>'6.Polg_Hivatal'!E61</f>
        <v>0</v>
      </c>
      <c r="F61" s="719">
        <f>'6.Polg_Hivatal'!F61</f>
        <v>0</v>
      </c>
      <c r="G61" s="719">
        <f>'6.Polg_Hivatal'!G61</f>
        <v>0</v>
      </c>
      <c r="H61" s="59">
        <f t="shared" si="11"/>
        <v>0</v>
      </c>
      <c r="I61" s="255" t="e">
        <f>'6.Polg_Hivatal'!I61</f>
        <v>#REF!</v>
      </c>
      <c r="J61" s="59" t="e">
        <f>'6.Polg_Hivatal'!J61</f>
        <v>#REF!</v>
      </c>
      <c r="K61" s="59" t="e">
        <f>'6.Polg_Hivatal'!K61</f>
        <v>#REF!</v>
      </c>
      <c r="L61" s="59" t="e">
        <f>'6.Polg_Hivatal'!L61</f>
        <v>#REF!</v>
      </c>
    </row>
    <row r="62" spans="1:14" ht="12.2" customHeight="1" thickBot="1" x14ac:dyDescent="0.25">
      <c r="A62" s="55" t="s">
        <v>13</v>
      </c>
      <c r="B62" s="56" t="s">
        <v>548</v>
      </c>
      <c r="C62" s="87">
        <f>SUM(C63:C67)</f>
        <v>6051164</v>
      </c>
      <c r="D62" s="125">
        <f t="shared" ref="D62:L62" si="12">SUM(D63:D67)</f>
        <v>9051164</v>
      </c>
      <c r="E62" s="708">
        <f t="shared" si="12"/>
        <v>9051164</v>
      </c>
      <c r="F62" s="708">
        <f t="shared" si="12"/>
        <v>9051164</v>
      </c>
      <c r="G62" s="708">
        <f t="shared" si="12"/>
        <v>9051164</v>
      </c>
      <c r="H62" s="50">
        <f t="shared" si="11"/>
        <v>0</v>
      </c>
      <c r="I62" s="249">
        <f t="shared" si="12"/>
        <v>0</v>
      </c>
      <c r="J62" s="50">
        <f t="shared" si="12"/>
        <v>0</v>
      </c>
      <c r="K62" s="50">
        <f t="shared" si="12"/>
        <v>0</v>
      </c>
      <c r="L62" s="50" t="e">
        <f t="shared" si="12"/>
        <v>#DIV/0!</v>
      </c>
    </row>
    <row r="63" spans="1:14" s="33" customFormat="1" ht="12.2" customHeight="1" x14ac:dyDescent="0.2">
      <c r="A63" s="1216" t="s">
        <v>94</v>
      </c>
      <c r="B63" s="17" t="s">
        <v>119</v>
      </c>
      <c r="C63" s="119">
        <f>'6.Polg_Hivatal'!C63</f>
        <v>6051164</v>
      </c>
      <c r="D63" s="271">
        <f>'6.Polg_Hivatal'!D63</f>
        <v>9051164</v>
      </c>
      <c r="E63" s="712">
        <f>'6.Polg_Hivatal'!E63</f>
        <v>9051164</v>
      </c>
      <c r="F63" s="712">
        <f>'6.Polg_Hivatal'!F63</f>
        <v>9051164</v>
      </c>
      <c r="G63" s="712">
        <f>'6.Polg_Hivatal'!G63</f>
        <v>9051164</v>
      </c>
      <c r="H63" s="35">
        <f t="shared" si="11"/>
        <v>0</v>
      </c>
      <c r="I63" s="253">
        <f>'6.Polg_Hivatal'!I63</f>
        <v>0</v>
      </c>
      <c r="J63" s="35">
        <f>'6.Polg_Hivatal'!J63</f>
        <v>0</v>
      </c>
      <c r="K63" s="35">
        <f>'6.Polg_Hivatal'!K63</f>
        <v>0</v>
      </c>
      <c r="L63" s="35">
        <f>'6.Polg_Hivatal'!L63</f>
        <v>0</v>
      </c>
    </row>
    <row r="64" spans="1:14" s="33" customFormat="1" ht="12.2" customHeight="1" x14ac:dyDescent="0.2">
      <c r="A64" s="1216" t="s">
        <v>316</v>
      </c>
      <c r="B64" s="649" t="s">
        <v>236</v>
      </c>
      <c r="C64" s="119">
        <f>'6.Polg_Hivatal'!C64</f>
        <v>0</v>
      </c>
      <c r="D64" s="271">
        <f>'6.Polg_Hivatal'!D64</f>
        <v>0</v>
      </c>
      <c r="E64" s="712">
        <f>'6.Polg_Hivatal'!E64</f>
        <v>0</v>
      </c>
      <c r="F64" s="712">
        <f>'6.Polg_Hivatal'!F64</f>
        <v>0</v>
      </c>
      <c r="G64" s="712">
        <f>'6.Polg_Hivatal'!G64</f>
        <v>0</v>
      </c>
      <c r="H64" s="35">
        <f t="shared" si="11"/>
        <v>0</v>
      </c>
      <c r="I64" s="253">
        <f>'6.Polg_Hivatal'!I64</f>
        <v>0</v>
      </c>
      <c r="J64" s="35">
        <f>'6.Polg_Hivatal'!J64</f>
        <v>0</v>
      </c>
      <c r="K64" s="35">
        <f>'6.Polg_Hivatal'!K64</f>
        <v>0</v>
      </c>
      <c r="L64" s="35" t="e">
        <f>'6.Polg_Hivatal'!L64</f>
        <v>#DIV/0!</v>
      </c>
    </row>
    <row r="65" spans="1:15" ht="12.2" customHeight="1" x14ac:dyDescent="0.2">
      <c r="A65" s="1216" t="s">
        <v>95</v>
      </c>
      <c r="B65" s="415" t="s">
        <v>2</v>
      </c>
      <c r="C65" s="422">
        <f>'6.Polg_Hivatal'!C65</f>
        <v>0</v>
      </c>
      <c r="D65" s="409">
        <f>'6.Polg_Hivatal'!D65</f>
        <v>0</v>
      </c>
      <c r="E65" s="103">
        <f>'6.Polg_Hivatal'!E65</f>
        <v>0</v>
      </c>
      <c r="F65" s="103">
        <f>'6.Polg_Hivatal'!F65</f>
        <v>0</v>
      </c>
      <c r="G65" s="103">
        <f>'6.Polg_Hivatal'!G65</f>
        <v>0</v>
      </c>
      <c r="H65" s="410">
        <f t="shared" si="11"/>
        <v>0</v>
      </c>
      <c r="I65" s="635">
        <f>'6.Polg_Hivatal'!I65</f>
        <v>0</v>
      </c>
      <c r="J65" s="410">
        <f>'6.Polg_Hivatal'!J65</f>
        <v>0</v>
      </c>
      <c r="K65" s="410">
        <f>'6.Polg_Hivatal'!K65</f>
        <v>0</v>
      </c>
      <c r="L65" s="410" t="e">
        <f>'6.Polg_Hivatal'!L65</f>
        <v>#DIV/0!</v>
      </c>
    </row>
    <row r="66" spans="1:15" ht="12.2" customHeight="1" x14ac:dyDescent="0.2">
      <c r="A66" s="1216" t="s">
        <v>342</v>
      </c>
      <c r="B66" s="650" t="s">
        <v>237</v>
      </c>
      <c r="C66" s="422">
        <f>'6.Polg_Hivatal'!C66</f>
        <v>0</v>
      </c>
      <c r="D66" s="409">
        <f>'6.Polg_Hivatal'!D66</f>
        <v>0</v>
      </c>
      <c r="E66" s="103">
        <f>'6.Polg_Hivatal'!E66</f>
        <v>0</v>
      </c>
      <c r="F66" s="103">
        <f>'6.Polg_Hivatal'!F66</f>
        <v>0</v>
      </c>
      <c r="G66" s="103">
        <f>'6.Polg_Hivatal'!G66</f>
        <v>0</v>
      </c>
      <c r="H66" s="410">
        <f t="shared" si="11"/>
        <v>0</v>
      </c>
      <c r="I66" s="635">
        <f>'6.Polg_Hivatal'!I66</f>
        <v>0</v>
      </c>
      <c r="J66" s="410">
        <f>'6.Polg_Hivatal'!J66</f>
        <v>0</v>
      </c>
      <c r="K66" s="410">
        <f>'6.Polg_Hivatal'!K66</f>
        <v>0</v>
      </c>
      <c r="L66" s="410" t="e">
        <f>'6.Polg_Hivatal'!L66</f>
        <v>#DIV/0!</v>
      </c>
    </row>
    <row r="67" spans="1:15" ht="12.2" customHeight="1" x14ac:dyDescent="0.2">
      <c r="A67" s="1216" t="s">
        <v>96</v>
      </c>
      <c r="B67" s="17" t="s">
        <v>175</v>
      </c>
      <c r="C67" s="422">
        <f>'6.Polg_Hivatal'!C67</f>
        <v>0</v>
      </c>
      <c r="D67" s="409">
        <f>'6.Polg_Hivatal'!D67</f>
        <v>0</v>
      </c>
      <c r="E67" s="103">
        <f>'6.Polg_Hivatal'!E67</f>
        <v>0</v>
      </c>
      <c r="F67" s="103">
        <f>'6.Polg_Hivatal'!F67</f>
        <v>0</v>
      </c>
      <c r="G67" s="103">
        <f>'6.Polg_Hivatal'!G67</f>
        <v>0</v>
      </c>
      <c r="H67" s="410">
        <f t="shared" si="11"/>
        <v>0</v>
      </c>
      <c r="I67" s="635">
        <f>'6.Polg_Hivatal'!I67</f>
        <v>0</v>
      </c>
      <c r="J67" s="410">
        <f>'6.Polg_Hivatal'!J67</f>
        <v>0</v>
      </c>
      <c r="K67" s="410">
        <f>'6.Polg_Hivatal'!K67</f>
        <v>0</v>
      </c>
      <c r="L67" s="410" t="e">
        <f>'6.Polg_Hivatal'!L67</f>
        <v>#DIV/0!</v>
      </c>
    </row>
    <row r="68" spans="1:15" ht="12.2" customHeight="1" x14ac:dyDescent="0.2">
      <c r="A68" s="1216" t="s">
        <v>317</v>
      </c>
      <c r="B68" s="648" t="s">
        <v>239</v>
      </c>
      <c r="C68" s="422">
        <f>'6.Polg_Hivatal'!C68</f>
        <v>0</v>
      </c>
      <c r="D68" s="409">
        <f>'6.Polg_Hivatal'!D68</f>
        <v>0</v>
      </c>
      <c r="E68" s="103">
        <f>'6.Polg_Hivatal'!E68</f>
        <v>0</v>
      </c>
      <c r="F68" s="103">
        <f>'6.Polg_Hivatal'!F68</f>
        <v>0</v>
      </c>
      <c r="G68" s="103">
        <f>'6.Polg_Hivatal'!G68</f>
        <v>0</v>
      </c>
      <c r="H68" s="410">
        <f t="shared" si="11"/>
        <v>0</v>
      </c>
      <c r="I68" s="635">
        <f>'6.Polg_Hivatal'!I68</f>
        <v>0</v>
      </c>
      <c r="J68" s="410">
        <f>'6.Polg_Hivatal'!J68</f>
        <v>0</v>
      </c>
      <c r="K68" s="410">
        <f>'6.Polg_Hivatal'!K68</f>
        <v>0</v>
      </c>
      <c r="L68" s="410" t="e">
        <f>'6.Polg_Hivatal'!L68</f>
        <v>#DIV/0!</v>
      </c>
    </row>
    <row r="69" spans="1:15" ht="12.2" customHeight="1" thickBot="1" x14ac:dyDescent="0.25">
      <c r="A69" s="82" t="s">
        <v>318</v>
      </c>
      <c r="B69" s="83" t="s">
        <v>238</v>
      </c>
      <c r="C69" s="90">
        <f>'6.Polg_Hivatal'!C69</f>
        <v>0</v>
      </c>
      <c r="D69" s="409">
        <f>'6.Polg_Hivatal'!D69</f>
        <v>0</v>
      </c>
      <c r="E69" s="103">
        <f>'6.Polg_Hivatal'!E69</f>
        <v>0</v>
      </c>
      <c r="F69" s="103">
        <f>'6.Polg_Hivatal'!F69</f>
        <v>0</v>
      </c>
      <c r="G69" s="103">
        <f>'6.Polg_Hivatal'!G69</f>
        <v>0</v>
      </c>
      <c r="H69" s="410">
        <f t="shared" si="11"/>
        <v>0</v>
      </c>
      <c r="I69" s="635">
        <f>'6.Polg_Hivatal'!I69</f>
        <v>0</v>
      </c>
      <c r="J69" s="410">
        <f>'6.Polg_Hivatal'!J69</f>
        <v>0</v>
      </c>
      <c r="K69" s="410">
        <f>'6.Polg_Hivatal'!K69</f>
        <v>0</v>
      </c>
      <c r="L69" s="410" t="e">
        <f>'6.Polg_Hivatal'!L69</f>
        <v>#DIV/0!</v>
      </c>
    </row>
    <row r="70" spans="1:15" ht="15" customHeight="1" thickBot="1" x14ac:dyDescent="0.25">
      <c r="A70" s="55" t="s">
        <v>14</v>
      </c>
      <c r="B70" s="65" t="s">
        <v>176</v>
      </c>
      <c r="C70" s="133">
        <f>+C53+C62</f>
        <v>607901317</v>
      </c>
      <c r="D70" s="132">
        <f t="shared" ref="D70:L70" si="13">+D53+D62</f>
        <v>623769683</v>
      </c>
      <c r="E70" s="718">
        <f t="shared" si="13"/>
        <v>700633611</v>
      </c>
      <c r="F70" s="718">
        <f t="shared" si="13"/>
        <v>700633611</v>
      </c>
      <c r="G70" s="718">
        <f t="shared" si="13"/>
        <v>700633611</v>
      </c>
      <c r="H70" s="66">
        <f t="shared" si="11"/>
        <v>0</v>
      </c>
      <c r="I70" s="250">
        <f t="shared" si="13"/>
        <v>0</v>
      </c>
      <c r="J70" s="66">
        <f t="shared" si="13"/>
        <v>0</v>
      </c>
      <c r="K70" s="66">
        <f t="shared" si="13"/>
        <v>0</v>
      </c>
      <c r="L70" s="66" t="e">
        <f t="shared" si="13"/>
        <v>#DIV/0!</v>
      </c>
    </row>
    <row r="71" spans="1:15" ht="13.5" thickBot="1" x14ac:dyDescent="0.25">
      <c r="C71" s="27"/>
      <c r="D71" s="27"/>
      <c r="E71" s="27"/>
      <c r="F71" s="27"/>
      <c r="G71" s="27"/>
      <c r="H71" s="27"/>
      <c r="I71" s="27"/>
      <c r="J71" s="27"/>
      <c r="K71" s="27"/>
      <c r="L71" s="27"/>
    </row>
    <row r="72" spans="1:15" ht="15" customHeight="1" thickBot="1" x14ac:dyDescent="0.25">
      <c r="A72" s="764" t="s">
        <v>292</v>
      </c>
      <c r="B72" s="766"/>
      <c r="C72" s="135">
        <f>'6.Polg_Hivatal'!C72</f>
        <v>70</v>
      </c>
      <c r="D72" s="765">
        <f>'6.Polg_Hivatal'!D72</f>
        <v>70</v>
      </c>
      <c r="E72" s="647">
        <f>'6.Polg_Hivatal'!E72</f>
        <v>70</v>
      </c>
      <c r="F72" s="647">
        <f>'6.Polg_Hivatal'!F72</f>
        <v>70</v>
      </c>
      <c r="G72" s="647">
        <f>'6.Polg_Hivatal'!G72</f>
        <v>70</v>
      </c>
      <c r="H72" s="246">
        <f t="shared" si="11"/>
        <v>0</v>
      </c>
      <c r="I72" s="246">
        <f>'6.Polg_Hivatal'!I72</f>
        <v>0</v>
      </c>
      <c r="J72" s="246">
        <f>'6.Polg_Hivatal'!J72</f>
        <v>0</v>
      </c>
      <c r="K72" s="246">
        <f>'6.Polg_Hivatal'!K72</f>
        <v>0</v>
      </c>
      <c r="L72" s="246">
        <f>'6.Polg_Hivatal'!L72</f>
        <v>0</v>
      </c>
    </row>
    <row r="73" spans="1:15" ht="14.25" hidden="1" customHeight="1" thickBot="1" x14ac:dyDescent="0.25">
      <c r="A73" s="67" t="s">
        <v>291</v>
      </c>
      <c r="B73" s="68"/>
      <c r="C73" s="735">
        <f>'6.Polg_Hivatal'!C73</f>
        <v>0</v>
      </c>
      <c r="D73" s="769">
        <f>'6.Polg_Hivatal'!D73</f>
        <v>0</v>
      </c>
      <c r="E73" s="733">
        <f>'6.Polg_Hivatal'!E73</f>
        <v>0</v>
      </c>
      <c r="F73" s="733">
        <f>'6.Polg_Hivatal'!F73</f>
        <v>0</v>
      </c>
      <c r="G73" s="733">
        <f>'6.Polg_Hivatal'!G73</f>
        <v>0</v>
      </c>
      <c r="H73" s="735">
        <f>'6.Polg_Hivatal'!H73</f>
        <v>0</v>
      </c>
      <c r="I73" s="735">
        <f>'6.Polg_Hivatal'!I73</f>
        <v>0</v>
      </c>
      <c r="J73" s="735">
        <f>'6.Polg_Hivatal'!J73</f>
        <v>0</v>
      </c>
      <c r="K73" s="735">
        <f>'6.Polg_Hivatal'!K73</f>
        <v>0</v>
      </c>
      <c r="L73" s="735">
        <f>'6.Polg_Hivatal'!L73</f>
        <v>0</v>
      </c>
      <c r="O73" s="25" t="s">
        <v>385</v>
      </c>
    </row>
    <row r="74" spans="1:15" x14ac:dyDescent="0.2">
      <c r="D74" s="225" t="s">
        <v>385</v>
      </c>
      <c r="E74" s="225"/>
      <c r="F74" s="225"/>
      <c r="G74" s="225"/>
      <c r="H74" s="225" t="s">
        <v>735</v>
      </c>
      <c r="I74" s="225"/>
      <c r="J74" s="225"/>
      <c r="K74" s="225"/>
      <c r="L74" s="225"/>
    </row>
  </sheetData>
  <sheetProtection formatCells="0"/>
  <mergeCells count="7">
    <mergeCell ref="A9:H9"/>
    <mergeCell ref="A51:H51"/>
    <mergeCell ref="A1:H1"/>
    <mergeCell ref="A2:H2"/>
    <mergeCell ref="C4:H4"/>
    <mergeCell ref="C5:H5"/>
    <mergeCell ref="A6:H6"/>
  </mergeCells>
  <printOptions horizontalCentered="1"/>
  <pageMargins left="0.39370078740157483" right="0.39370078740157483" top="0.39370078740157483" bottom="0.19685039370078741" header="0.78740157480314965" footer="0.78740157480314965"/>
  <pageSetup paperSize="9" scale="74" orientation="portrait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L74"/>
  <sheetViews>
    <sheetView view="pageBreakPreview" zoomScale="130" zoomScaleNormal="112" zoomScaleSheetLayoutView="130" workbookViewId="0">
      <selection activeCell="A2" sqref="A2:H2"/>
    </sheetView>
  </sheetViews>
  <sheetFormatPr defaultRowHeight="12.75" x14ac:dyDescent="0.2"/>
  <cols>
    <col min="1" max="1" width="12" style="1583" customWidth="1"/>
    <col min="2" max="2" width="67" style="25" customWidth="1"/>
    <col min="3" max="3" width="14.6640625" style="25" customWidth="1"/>
    <col min="4" max="4" width="17" style="25" hidden="1" customWidth="1"/>
    <col min="5" max="5" width="15.1640625" style="25" hidden="1" customWidth="1"/>
    <col min="6" max="6" width="15.6640625" style="25" customWidth="1"/>
    <col min="7" max="7" width="17" style="25" customWidth="1"/>
    <col min="8" max="8" width="14.83203125" style="25" customWidth="1"/>
    <col min="9" max="12" width="14.83203125" style="25" hidden="1" customWidth="1"/>
    <col min="13" max="13" width="0" style="25" hidden="1" customWidth="1"/>
    <col min="14" max="257" width="9.33203125" style="25"/>
    <col min="258" max="258" width="13.83203125" style="25" customWidth="1"/>
    <col min="259" max="259" width="79.1640625" style="25" customWidth="1"/>
    <col min="260" max="260" width="21.6640625" style="25" customWidth="1"/>
    <col min="261" max="513" width="9.33203125" style="25"/>
    <col min="514" max="514" width="13.83203125" style="25" customWidth="1"/>
    <col min="515" max="515" width="79.1640625" style="25" customWidth="1"/>
    <col min="516" max="516" width="21.6640625" style="25" customWidth="1"/>
    <col min="517" max="769" width="9.33203125" style="25"/>
    <col min="770" max="770" width="13.83203125" style="25" customWidth="1"/>
    <col min="771" max="771" width="79.1640625" style="25" customWidth="1"/>
    <col min="772" max="772" width="21.6640625" style="25" customWidth="1"/>
    <col min="773" max="1025" width="9.33203125" style="25"/>
    <col min="1026" max="1026" width="13.83203125" style="25" customWidth="1"/>
    <col min="1027" max="1027" width="79.1640625" style="25" customWidth="1"/>
    <col min="1028" max="1028" width="21.6640625" style="25" customWidth="1"/>
    <col min="1029" max="1281" width="9.33203125" style="25"/>
    <col min="1282" max="1282" width="13.83203125" style="25" customWidth="1"/>
    <col min="1283" max="1283" width="79.1640625" style="25" customWidth="1"/>
    <col min="1284" max="1284" width="21.6640625" style="25" customWidth="1"/>
    <col min="1285" max="1537" width="9.33203125" style="25"/>
    <col min="1538" max="1538" width="13.83203125" style="25" customWidth="1"/>
    <col min="1539" max="1539" width="79.1640625" style="25" customWidth="1"/>
    <col min="1540" max="1540" width="21.6640625" style="25" customWidth="1"/>
    <col min="1541" max="1793" width="9.33203125" style="25"/>
    <col min="1794" max="1794" width="13.83203125" style="25" customWidth="1"/>
    <col min="1795" max="1795" width="79.1640625" style="25" customWidth="1"/>
    <col min="1796" max="1796" width="21.6640625" style="25" customWidth="1"/>
    <col min="1797" max="2049" width="9.33203125" style="25"/>
    <col min="2050" max="2050" width="13.83203125" style="25" customWidth="1"/>
    <col min="2051" max="2051" width="79.1640625" style="25" customWidth="1"/>
    <col min="2052" max="2052" width="21.6640625" style="25" customWidth="1"/>
    <col min="2053" max="2305" width="9.33203125" style="25"/>
    <col min="2306" max="2306" width="13.83203125" style="25" customWidth="1"/>
    <col min="2307" max="2307" width="79.1640625" style="25" customWidth="1"/>
    <col min="2308" max="2308" width="21.6640625" style="25" customWidth="1"/>
    <col min="2309" max="2561" width="9.33203125" style="25"/>
    <col min="2562" max="2562" width="13.83203125" style="25" customWidth="1"/>
    <col min="2563" max="2563" width="79.1640625" style="25" customWidth="1"/>
    <col min="2564" max="2564" width="21.6640625" style="25" customWidth="1"/>
    <col min="2565" max="2817" width="9.33203125" style="25"/>
    <col min="2818" max="2818" width="13.83203125" style="25" customWidth="1"/>
    <col min="2819" max="2819" width="79.1640625" style="25" customWidth="1"/>
    <col min="2820" max="2820" width="21.6640625" style="25" customWidth="1"/>
    <col min="2821" max="3073" width="9.33203125" style="25"/>
    <col min="3074" max="3074" width="13.83203125" style="25" customWidth="1"/>
    <col min="3075" max="3075" width="79.1640625" style="25" customWidth="1"/>
    <col min="3076" max="3076" width="21.6640625" style="25" customWidth="1"/>
    <col min="3077" max="3329" width="9.33203125" style="25"/>
    <col min="3330" max="3330" width="13.83203125" style="25" customWidth="1"/>
    <col min="3331" max="3331" width="79.1640625" style="25" customWidth="1"/>
    <col min="3332" max="3332" width="21.6640625" style="25" customWidth="1"/>
    <col min="3333" max="3585" width="9.33203125" style="25"/>
    <col min="3586" max="3586" width="13.83203125" style="25" customWidth="1"/>
    <col min="3587" max="3587" width="79.1640625" style="25" customWidth="1"/>
    <col min="3588" max="3588" width="21.6640625" style="25" customWidth="1"/>
    <col min="3589" max="3841" width="9.33203125" style="25"/>
    <col min="3842" max="3842" width="13.83203125" style="25" customWidth="1"/>
    <col min="3843" max="3843" width="79.1640625" style="25" customWidth="1"/>
    <col min="3844" max="3844" width="21.6640625" style="25" customWidth="1"/>
    <col min="3845" max="4097" width="9.33203125" style="25"/>
    <col min="4098" max="4098" width="13.83203125" style="25" customWidth="1"/>
    <col min="4099" max="4099" width="79.1640625" style="25" customWidth="1"/>
    <col min="4100" max="4100" width="21.6640625" style="25" customWidth="1"/>
    <col min="4101" max="4353" width="9.33203125" style="25"/>
    <col min="4354" max="4354" width="13.83203125" style="25" customWidth="1"/>
    <col min="4355" max="4355" width="79.1640625" style="25" customWidth="1"/>
    <col min="4356" max="4356" width="21.6640625" style="25" customWidth="1"/>
    <col min="4357" max="4609" width="9.33203125" style="25"/>
    <col min="4610" max="4610" width="13.83203125" style="25" customWidth="1"/>
    <col min="4611" max="4611" width="79.1640625" style="25" customWidth="1"/>
    <col min="4612" max="4612" width="21.6640625" style="25" customWidth="1"/>
    <col min="4613" max="4865" width="9.33203125" style="25"/>
    <col min="4866" max="4866" width="13.83203125" style="25" customWidth="1"/>
    <col min="4867" max="4867" width="79.1640625" style="25" customWidth="1"/>
    <col min="4868" max="4868" width="21.6640625" style="25" customWidth="1"/>
    <col min="4869" max="5121" width="9.33203125" style="25"/>
    <col min="5122" max="5122" width="13.83203125" style="25" customWidth="1"/>
    <col min="5123" max="5123" width="79.1640625" style="25" customWidth="1"/>
    <col min="5124" max="5124" width="21.6640625" style="25" customWidth="1"/>
    <col min="5125" max="5377" width="9.33203125" style="25"/>
    <col min="5378" max="5378" width="13.83203125" style="25" customWidth="1"/>
    <col min="5379" max="5379" width="79.1640625" style="25" customWidth="1"/>
    <col min="5380" max="5380" width="21.6640625" style="25" customWidth="1"/>
    <col min="5381" max="5633" width="9.33203125" style="25"/>
    <col min="5634" max="5634" width="13.83203125" style="25" customWidth="1"/>
    <col min="5635" max="5635" width="79.1640625" style="25" customWidth="1"/>
    <col min="5636" max="5636" width="21.6640625" style="25" customWidth="1"/>
    <col min="5637" max="5889" width="9.33203125" style="25"/>
    <col min="5890" max="5890" width="13.83203125" style="25" customWidth="1"/>
    <col min="5891" max="5891" width="79.1640625" style="25" customWidth="1"/>
    <col min="5892" max="5892" width="21.6640625" style="25" customWidth="1"/>
    <col min="5893" max="6145" width="9.33203125" style="25"/>
    <col min="6146" max="6146" width="13.83203125" style="25" customWidth="1"/>
    <col min="6147" max="6147" width="79.1640625" style="25" customWidth="1"/>
    <col min="6148" max="6148" width="21.6640625" style="25" customWidth="1"/>
    <col min="6149" max="6401" width="9.33203125" style="25"/>
    <col min="6402" max="6402" width="13.83203125" style="25" customWidth="1"/>
    <col min="6403" max="6403" width="79.1640625" style="25" customWidth="1"/>
    <col min="6404" max="6404" width="21.6640625" style="25" customWidth="1"/>
    <col min="6405" max="6657" width="9.33203125" style="25"/>
    <col min="6658" max="6658" width="13.83203125" style="25" customWidth="1"/>
    <col min="6659" max="6659" width="79.1640625" style="25" customWidth="1"/>
    <col min="6660" max="6660" width="21.6640625" style="25" customWidth="1"/>
    <col min="6661" max="6913" width="9.33203125" style="25"/>
    <col min="6914" max="6914" width="13.83203125" style="25" customWidth="1"/>
    <col min="6915" max="6915" width="79.1640625" style="25" customWidth="1"/>
    <col min="6916" max="6916" width="21.6640625" style="25" customWidth="1"/>
    <col min="6917" max="7169" width="9.33203125" style="25"/>
    <col min="7170" max="7170" width="13.83203125" style="25" customWidth="1"/>
    <col min="7171" max="7171" width="79.1640625" style="25" customWidth="1"/>
    <col min="7172" max="7172" width="21.6640625" style="25" customWidth="1"/>
    <col min="7173" max="7425" width="9.33203125" style="25"/>
    <col min="7426" max="7426" width="13.83203125" style="25" customWidth="1"/>
    <col min="7427" max="7427" width="79.1640625" style="25" customWidth="1"/>
    <col min="7428" max="7428" width="21.6640625" style="25" customWidth="1"/>
    <col min="7429" max="7681" width="9.33203125" style="25"/>
    <col min="7682" max="7682" width="13.83203125" style="25" customWidth="1"/>
    <col min="7683" max="7683" width="79.1640625" style="25" customWidth="1"/>
    <col min="7684" max="7684" width="21.6640625" style="25" customWidth="1"/>
    <col min="7685" max="7937" width="9.33203125" style="25"/>
    <col min="7938" max="7938" width="13.83203125" style="25" customWidth="1"/>
    <col min="7939" max="7939" width="79.1640625" style="25" customWidth="1"/>
    <col min="7940" max="7940" width="21.6640625" style="25" customWidth="1"/>
    <col min="7941" max="8193" width="9.33203125" style="25"/>
    <col min="8194" max="8194" width="13.83203125" style="25" customWidth="1"/>
    <col min="8195" max="8195" width="79.1640625" style="25" customWidth="1"/>
    <col min="8196" max="8196" width="21.6640625" style="25" customWidth="1"/>
    <col min="8197" max="8449" width="9.33203125" style="25"/>
    <col min="8450" max="8450" width="13.83203125" style="25" customWidth="1"/>
    <col min="8451" max="8451" width="79.1640625" style="25" customWidth="1"/>
    <col min="8452" max="8452" width="21.6640625" style="25" customWidth="1"/>
    <col min="8453" max="8705" width="9.33203125" style="25"/>
    <col min="8706" max="8706" width="13.83203125" style="25" customWidth="1"/>
    <col min="8707" max="8707" width="79.1640625" style="25" customWidth="1"/>
    <col min="8708" max="8708" width="21.6640625" style="25" customWidth="1"/>
    <col min="8709" max="8961" width="9.33203125" style="25"/>
    <col min="8962" max="8962" width="13.83203125" style="25" customWidth="1"/>
    <col min="8963" max="8963" width="79.1640625" style="25" customWidth="1"/>
    <col min="8964" max="8964" width="21.6640625" style="25" customWidth="1"/>
    <col min="8965" max="9217" width="9.33203125" style="25"/>
    <col min="9218" max="9218" width="13.83203125" style="25" customWidth="1"/>
    <col min="9219" max="9219" width="79.1640625" style="25" customWidth="1"/>
    <col min="9220" max="9220" width="21.6640625" style="25" customWidth="1"/>
    <col min="9221" max="9473" width="9.33203125" style="25"/>
    <col min="9474" max="9474" width="13.83203125" style="25" customWidth="1"/>
    <col min="9475" max="9475" width="79.1640625" style="25" customWidth="1"/>
    <col min="9476" max="9476" width="21.6640625" style="25" customWidth="1"/>
    <col min="9477" max="9729" width="9.33203125" style="25"/>
    <col min="9730" max="9730" width="13.83203125" style="25" customWidth="1"/>
    <col min="9731" max="9731" width="79.1640625" style="25" customWidth="1"/>
    <col min="9732" max="9732" width="21.6640625" style="25" customWidth="1"/>
    <col min="9733" max="9985" width="9.33203125" style="25"/>
    <col min="9986" max="9986" width="13.83203125" style="25" customWidth="1"/>
    <col min="9987" max="9987" width="79.1640625" style="25" customWidth="1"/>
    <col min="9988" max="9988" width="21.6640625" style="25" customWidth="1"/>
    <col min="9989" max="10241" width="9.33203125" style="25"/>
    <col min="10242" max="10242" width="13.83203125" style="25" customWidth="1"/>
    <col min="10243" max="10243" width="79.1640625" style="25" customWidth="1"/>
    <col min="10244" max="10244" width="21.6640625" style="25" customWidth="1"/>
    <col min="10245" max="10497" width="9.33203125" style="25"/>
    <col min="10498" max="10498" width="13.83203125" style="25" customWidth="1"/>
    <col min="10499" max="10499" width="79.1640625" style="25" customWidth="1"/>
    <col min="10500" max="10500" width="21.6640625" style="25" customWidth="1"/>
    <col min="10501" max="10753" width="9.33203125" style="25"/>
    <col min="10754" max="10754" width="13.83203125" style="25" customWidth="1"/>
    <col min="10755" max="10755" width="79.1640625" style="25" customWidth="1"/>
    <col min="10756" max="10756" width="21.6640625" style="25" customWidth="1"/>
    <col min="10757" max="11009" width="9.33203125" style="25"/>
    <col min="11010" max="11010" width="13.83203125" style="25" customWidth="1"/>
    <col min="11011" max="11011" width="79.1640625" style="25" customWidth="1"/>
    <col min="11012" max="11012" width="21.6640625" style="25" customWidth="1"/>
    <col min="11013" max="11265" width="9.33203125" style="25"/>
    <col min="11266" max="11266" width="13.83203125" style="25" customWidth="1"/>
    <col min="11267" max="11267" width="79.1640625" style="25" customWidth="1"/>
    <col min="11268" max="11268" width="21.6640625" style="25" customWidth="1"/>
    <col min="11269" max="11521" width="9.33203125" style="25"/>
    <col min="11522" max="11522" width="13.83203125" style="25" customWidth="1"/>
    <col min="11523" max="11523" width="79.1640625" style="25" customWidth="1"/>
    <col min="11524" max="11524" width="21.6640625" style="25" customWidth="1"/>
    <col min="11525" max="11777" width="9.33203125" style="25"/>
    <col min="11778" max="11778" width="13.83203125" style="25" customWidth="1"/>
    <col min="11779" max="11779" width="79.1640625" style="25" customWidth="1"/>
    <col min="11780" max="11780" width="21.6640625" style="25" customWidth="1"/>
    <col min="11781" max="12033" width="9.33203125" style="25"/>
    <col min="12034" max="12034" width="13.83203125" style="25" customWidth="1"/>
    <col min="12035" max="12035" width="79.1640625" style="25" customWidth="1"/>
    <col min="12036" max="12036" width="21.6640625" style="25" customWidth="1"/>
    <col min="12037" max="12289" width="9.33203125" style="25"/>
    <col min="12290" max="12290" width="13.83203125" style="25" customWidth="1"/>
    <col min="12291" max="12291" width="79.1640625" style="25" customWidth="1"/>
    <col min="12292" max="12292" width="21.6640625" style="25" customWidth="1"/>
    <col min="12293" max="12545" width="9.33203125" style="25"/>
    <col min="12546" max="12546" width="13.83203125" style="25" customWidth="1"/>
    <col min="12547" max="12547" width="79.1640625" style="25" customWidth="1"/>
    <col min="12548" max="12548" width="21.6640625" style="25" customWidth="1"/>
    <col min="12549" max="12801" width="9.33203125" style="25"/>
    <col min="12802" max="12802" width="13.83203125" style="25" customWidth="1"/>
    <col min="12803" max="12803" width="79.1640625" style="25" customWidth="1"/>
    <col min="12804" max="12804" width="21.6640625" style="25" customWidth="1"/>
    <col min="12805" max="13057" width="9.33203125" style="25"/>
    <col min="13058" max="13058" width="13.83203125" style="25" customWidth="1"/>
    <col min="13059" max="13059" width="79.1640625" style="25" customWidth="1"/>
    <col min="13060" max="13060" width="21.6640625" style="25" customWidth="1"/>
    <col min="13061" max="13313" width="9.33203125" style="25"/>
    <col min="13314" max="13314" width="13.83203125" style="25" customWidth="1"/>
    <col min="13315" max="13315" width="79.1640625" style="25" customWidth="1"/>
    <col min="13316" max="13316" width="21.6640625" style="25" customWidth="1"/>
    <col min="13317" max="13569" width="9.33203125" style="25"/>
    <col min="13570" max="13570" width="13.83203125" style="25" customWidth="1"/>
    <col min="13571" max="13571" width="79.1640625" style="25" customWidth="1"/>
    <col min="13572" max="13572" width="21.6640625" style="25" customWidth="1"/>
    <col min="13573" max="13825" width="9.33203125" style="25"/>
    <col min="13826" max="13826" width="13.83203125" style="25" customWidth="1"/>
    <col min="13827" max="13827" width="79.1640625" style="25" customWidth="1"/>
    <col min="13828" max="13828" width="21.6640625" style="25" customWidth="1"/>
    <col min="13829" max="14081" width="9.33203125" style="25"/>
    <col min="14082" max="14082" width="13.83203125" style="25" customWidth="1"/>
    <col min="14083" max="14083" width="79.1640625" style="25" customWidth="1"/>
    <col min="14084" max="14084" width="21.6640625" style="25" customWidth="1"/>
    <col min="14085" max="14337" width="9.33203125" style="25"/>
    <col min="14338" max="14338" width="13.83203125" style="25" customWidth="1"/>
    <col min="14339" max="14339" width="79.1640625" style="25" customWidth="1"/>
    <col min="14340" max="14340" width="21.6640625" style="25" customWidth="1"/>
    <col min="14341" max="14593" width="9.33203125" style="25"/>
    <col min="14594" max="14594" width="13.83203125" style="25" customWidth="1"/>
    <col min="14595" max="14595" width="79.1640625" style="25" customWidth="1"/>
    <col min="14596" max="14596" width="21.6640625" style="25" customWidth="1"/>
    <col min="14597" max="14849" width="9.33203125" style="25"/>
    <col min="14850" max="14850" width="13.83203125" style="25" customWidth="1"/>
    <col min="14851" max="14851" width="79.1640625" style="25" customWidth="1"/>
    <col min="14852" max="14852" width="21.6640625" style="25" customWidth="1"/>
    <col min="14853" max="15105" width="9.33203125" style="25"/>
    <col min="15106" max="15106" width="13.83203125" style="25" customWidth="1"/>
    <col min="15107" max="15107" width="79.1640625" style="25" customWidth="1"/>
    <col min="15108" max="15108" width="21.6640625" style="25" customWidth="1"/>
    <col min="15109" max="15361" width="9.33203125" style="25"/>
    <col min="15362" max="15362" width="13.83203125" style="25" customWidth="1"/>
    <col min="15363" max="15363" width="79.1640625" style="25" customWidth="1"/>
    <col min="15364" max="15364" width="21.6640625" style="25" customWidth="1"/>
    <col min="15365" max="15617" width="9.33203125" style="25"/>
    <col min="15618" max="15618" width="13.83203125" style="25" customWidth="1"/>
    <col min="15619" max="15619" width="79.1640625" style="25" customWidth="1"/>
    <col min="15620" max="15620" width="21.6640625" style="25" customWidth="1"/>
    <col min="15621" max="15873" width="9.33203125" style="25"/>
    <col min="15874" max="15874" width="13.83203125" style="25" customWidth="1"/>
    <col min="15875" max="15875" width="79.1640625" style="25" customWidth="1"/>
    <col min="15876" max="15876" width="21.6640625" style="25" customWidth="1"/>
    <col min="15877" max="16129" width="9.33203125" style="25"/>
    <col min="16130" max="16130" width="13.83203125" style="25" customWidth="1"/>
    <col min="16131" max="16131" width="79.1640625" style="25" customWidth="1"/>
    <col min="16132" max="16132" width="21.6640625" style="25" customWidth="1"/>
    <col min="16133" max="16384" width="9.33203125" style="25"/>
  </cols>
  <sheetData>
    <row r="1" spans="1:12" s="662" customFormat="1" ht="12.75" customHeight="1" x14ac:dyDescent="0.2">
      <c r="A1" s="1663" t="s">
        <v>841</v>
      </c>
      <c r="B1" s="1663"/>
      <c r="C1" s="1663"/>
      <c r="D1" s="1663"/>
      <c r="E1" s="1663"/>
      <c r="F1" s="1663"/>
      <c r="G1" s="1663"/>
      <c r="H1" s="1663"/>
    </row>
    <row r="2" spans="1:12" s="662" customFormat="1" ht="12.75" customHeight="1" x14ac:dyDescent="0.2">
      <c r="A2" s="1663" t="s">
        <v>757</v>
      </c>
      <c r="B2" s="1663"/>
      <c r="C2" s="1663"/>
      <c r="D2" s="1663"/>
      <c r="E2" s="1663"/>
      <c r="F2" s="1663"/>
      <c r="G2" s="1663"/>
      <c r="H2" s="1663"/>
    </row>
    <row r="3" spans="1:12" s="24" customFormat="1" ht="21.2" customHeight="1" thickBot="1" x14ac:dyDescent="0.25">
      <c r="A3" s="242"/>
      <c r="C3" s="1579"/>
      <c r="D3" s="1579"/>
      <c r="E3" s="1579"/>
      <c r="F3" s="1579"/>
      <c r="G3" s="1579"/>
      <c r="H3" s="1579"/>
      <c r="I3" s="1579"/>
      <c r="J3" s="1579"/>
      <c r="K3" s="1579"/>
      <c r="L3" s="1579"/>
    </row>
    <row r="4" spans="1:12" s="40" customFormat="1" ht="38.25" customHeight="1" x14ac:dyDescent="0.2">
      <c r="A4" s="38" t="s">
        <v>137</v>
      </c>
      <c r="B4" s="39" t="s">
        <v>133</v>
      </c>
      <c r="C4" s="1693" t="s">
        <v>138</v>
      </c>
      <c r="D4" s="1694"/>
      <c r="E4" s="1694"/>
      <c r="F4" s="1694"/>
      <c r="G4" s="1694"/>
      <c r="H4" s="1695" t="s">
        <v>138</v>
      </c>
    </row>
    <row r="5" spans="1:12" s="40" customFormat="1" ht="36.75" thickBot="1" x14ac:dyDescent="0.25">
      <c r="A5" s="41" t="s">
        <v>139</v>
      </c>
      <c r="B5" s="42" t="s">
        <v>402</v>
      </c>
      <c r="C5" s="1696" t="s">
        <v>141</v>
      </c>
      <c r="D5" s="1697"/>
      <c r="E5" s="1697"/>
      <c r="F5" s="1697"/>
      <c r="G5" s="1697"/>
      <c r="H5" s="1698" t="s">
        <v>141</v>
      </c>
    </row>
    <row r="6" spans="1:12" s="43" customFormat="1" ht="15.95" customHeight="1" thickBot="1" x14ac:dyDescent="0.25">
      <c r="A6" s="1807" t="s">
        <v>362</v>
      </c>
      <c r="B6" s="1807"/>
      <c r="C6" s="1807"/>
      <c r="D6" s="1807"/>
      <c r="E6" s="1807"/>
      <c r="F6" s="1807"/>
      <c r="G6" s="1807"/>
      <c r="H6" s="1807"/>
    </row>
    <row r="7" spans="1:12" ht="61.5" customHeight="1" thickBot="1" x14ac:dyDescent="0.25">
      <c r="A7" s="771" t="s">
        <v>142</v>
      </c>
      <c r="B7" s="44" t="s">
        <v>36</v>
      </c>
      <c r="C7" s="44" t="str">
        <f>'26._köt_össz_bev'!C9</f>
        <v>2023. évi eredeti előirányzat
2/2023. (II.14.)</v>
      </c>
      <c r="D7" s="275" t="str">
        <f>'26._köt_össz_bev'!D9</f>
        <v>Módosított előirányzat a 14/2023.  (VI.29.)  rendelet szerint</v>
      </c>
      <c r="E7" s="44" t="str">
        <f>'26._köt_össz_bev'!E9</f>
        <v>Módosított előirányzat a 18/2023. (IX.26.)  rendelet szerint</v>
      </c>
      <c r="F7" s="44" t="str">
        <f>'26._köt_össz_bev'!F9</f>
        <v>Módosított előirányzat a 23/2023. (XII.14.)  rendelet szerint</v>
      </c>
      <c r="G7" s="44" t="str">
        <f>'26._köt_össz_bev'!G9</f>
        <v>Módosított előirányzat a …../2024. (II…..)  rendelet szerint</v>
      </c>
      <c r="H7" s="124" t="str">
        <f>'26._köt_össz_bev'!H9</f>
        <v>Változás a 23/2023. (XII.14) rendelethez képest</v>
      </c>
      <c r="I7" s="275" t="str">
        <f>'26._köt_össz_bev'!I9</f>
        <v>2023. évi teljesítés              2023.06.30-ig</v>
      </c>
      <c r="J7" s="44" t="str">
        <f>'26._köt_össz_bev'!J9</f>
        <v>2023. évi teljesítés              2023.09.30-ig</v>
      </c>
      <c r="K7" s="44" t="str">
        <f>'26._köt_össz_bev'!K9</f>
        <v>2023. évi teljesítés              2023.12.31-ig</v>
      </c>
      <c r="L7" s="44" t="str">
        <f>'26._köt_össz_bev'!L9</f>
        <v>Teljesítés %-a</v>
      </c>
    </row>
    <row r="8" spans="1:12" s="48" customFormat="1" ht="12.95" customHeight="1" thickBot="1" x14ac:dyDescent="0.25">
      <c r="A8" s="45" t="s">
        <v>297</v>
      </c>
      <c r="B8" s="46" t="s">
        <v>298</v>
      </c>
      <c r="C8" s="1168" t="s">
        <v>299</v>
      </c>
      <c r="D8" s="263" t="s">
        <v>300</v>
      </c>
      <c r="E8" s="46" t="s">
        <v>300</v>
      </c>
      <c r="F8" s="46" t="s">
        <v>300</v>
      </c>
      <c r="G8" s="46" t="s">
        <v>301</v>
      </c>
      <c r="H8" s="260" t="s">
        <v>388</v>
      </c>
      <c r="I8" s="260"/>
      <c r="J8" s="47"/>
      <c r="K8" s="47"/>
      <c r="L8" s="47"/>
    </row>
    <row r="9" spans="1:12" s="48" customFormat="1" ht="15.75" customHeight="1" thickBot="1" x14ac:dyDescent="0.25">
      <c r="A9" s="1809" t="s">
        <v>37</v>
      </c>
      <c r="B9" s="1810"/>
      <c r="C9" s="1810"/>
      <c r="D9" s="1810"/>
      <c r="E9" s="1810"/>
      <c r="F9" s="1810"/>
      <c r="G9" s="1810"/>
      <c r="H9" s="1811"/>
    </row>
    <row r="10" spans="1:12" s="26" customFormat="1" ht="12.2" customHeight="1" thickBot="1" x14ac:dyDescent="0.25">
      <c r="A10" s="45" t="s">
        <v>12</v>
      </c>
      <c r="B10" s="49" t="s">
        <v>277</v>
      </c>
      <c r="C10" s="87">
        <f>SUM(C11:C21)</f>
        <v>184883592</v>
      </c>
      <c r="D10" s="125">
        <f t="shared" ref="D10:L10" si="0">SUM(D11:D21)</f>
        <v>198817592</v>
      </c>
      <c r="E10" s="708">
        <f t="shared" si="0"/>
        <v>198817592</v>
      </c>
      <c r="F10" s="708">
        <f t="shared" si="0"/>
        <v>262873642</v>
      </c>
      <c r="G10" s="708">
        <f t="shared" si="0"/>
        <v>255193002</v>
      </c>
      <c r="H10" s="50">
        <f>+G10-F10</f>
        <v>-7680640</v>
      </c>
      <c r="I10" s="1275">
        <f t="shared" si="0"/>
        <v>0</v>
      </c>
      <c r="J10" s="721">
        <f t="shared" si="0"/>
        <v>0</v>
      </c>
      <c r="K10" s="721">
        <f t="shared" si="0"/>
        <v>0</v>
      </c>
      <c r="L10" s="721" t="e">
        <f t="shared" si="0"/>
        <v>#DIV/0!</v>
      </c>
    </row>
    <row r="11" spans="1:12" s="26" customFormat="1" ht="12.2" customHeight="1" x14ac:dyDescent="0.2">
      <c r="A11" s="51" t="s">
        <v>91</v>
      </c>
      <c r="B11" s="52" t="s">
        <v>143</v>
      </c>
      <c r="C11" s="126">
        <f>'7.TIK'!C11-'30._TIK_önként'!C11</f>
        <v>0</v>
      </c>
      <c r="D11" s="277">
        <f>'7.TIK'!D11-'30._TIK_önként'!D11</f>
        <v>0</v>
      </c>
      <c r="E11" s="709">
        <f>'7.TIK'!E11-'30._TIK_önként'!E11</f>
        <v>0</v>
      </c>
      <c r="F11" s="709">
        <f>'7.TIK'!F11-'30._TIK_önként'!F11</f>
        <v>37619</v>
      </c>
      <c r="G11" s="709">
        <f>'7.TIK'!G11-'30._TIK_önként'!G11</f>
        <v>37619</v>
      </c>
      <c r="H11" s="667">
        <f t="shared" ref="H11:H48" si="1">+G11-F11</f>
        <v>0</v>
      </c>
      <c r="I11" s="1276">
        <f>'7.TIK'!I11-'30._TIK_önként'!I11</f>
        <v>0</v>
      </c>
      <c r="J11" s="667">
        <f>'7.TIK'!J11-'30._TIK_önként'!J11</f>
        <v>0</v>
      </c>
      <c r="K11" s="667">
        <f>'7.TIK'!K11-'30._TIK_önként'!K11</f>
        <v>0</v>
      </c>
      <c r="L11" s="667" t="e">
        <f>'7.TIK'!L11-'30._TIK_önként'!L11</f>
        <v>#DIV/0!</v>
      </c>
    </row>
    <row r="12" spans="1:12" s="26" customFormat="1" ht="12.2" customHeight="1" x14ac:dyDescent="0.2">
      <c r="A12" s="1216" t="s">
        <v>92</v>
      </c>
      <c r="B12" s="415" t="s">
        <v>144</v>
      </c>
      <c r="C12" s="416">
        <f>'7.TIK'!C12-'30._TIK_önként'!C12</f>
        <v>20379785</v>
      </c>
      <c r="D12" s="423">
        <f>'7.TIK'!D12-'30._TIK_önként'!D12</f>
        <v>20379785</v>
      </c>
      <c r="E12" s="86">
        <f>'7.TIK'!E12-'30._TIK_önként'!E12</f>
        <v>20379785</v>
      </c>
      <c r="F12" s="86">
        <f>'7.TIK'!F12-'30._TIK_önként'!F12</f>
        <v>42809785</v>
      </c>
      <c r="G12" s="86">
        <f>'7.TIK'!G12-'30._TIK_önként'!G12</f>
        <v>42809785</v>
      </c>
      <c r="H12" s="668">
        <f t="shared" si="1"/>
        <v>0</v>
      </c>
      <c r="I12" s="1277">
        <f>'7.TIK'!I12-'30._TIK_önként'!I12</f>
        <v>0</v>
      </c>
      <c r="J12" s="668">
        <f>'7.TIK'!J12-'30._TIK_önként'!J12</f>
        <v>0</v>
      </c>
      <c r="K12" s="668">
        <f>'7.TIK'!K12-'30._TIK_önként'!K12</f>
        <v>0</v>
      </c>
      <c r="L12" s="668">
        <f>'7.TIK'!L12-'30._TIK_önként'!L12</f>
        <v>0</v>
      </c>
    </row>
    <row r="13" spans="1:12" s="26" customFormat="1" ht="12.2" customHeight="1" x14ac:dyDescent="0.2">
      <c r="A13" s="1216" t="s">
        <v>93</v>
      </c>
      <c r="B13" s="415" t="s">
        <v>145</v>
      </c>
      <c r="C13" s="416">
        <f>'7.TIK'!C13-'30._TIK_önként'!C13</f>
        <v>6184800</v>
      </c>
      <c r="D13" s="423">
        <f>'7.TIK'!D13-'30._TIK_önként'!D13</f>
        <v>6184800</v>
      </c>
      <c r="E13" s="86">
        <f>'7.TIK'!E13-'30._TIK_önként'!E13</f>
        <v>6184800</v>
      </c>
      <c r="F13" s="86">
        <f>'7.TIK'!F13-'30._TIK_önként'!F13</f>
        <v>8183995</v>
      </c>
      <c r="G13" s="86">
        <f>'7.TIK'!G13-'30._TIK_önként'!G13</f>
        <v>8183995</v>
      </c>
      <c r="H13" s="668">
        <f t="shared" si="1"/>
        <v>0</v>
      </c>
      <c r="I13" s="1277">
        <f>'7.TIK'!I13-'30._TIK_önként'!I13</f>
        <v>0</v>
      </c>
      <c r="J13" s="668">
        <f>'7.TIK'!J13-'30._TIK_önként'!J13</f>
        <v>0</v>
      </c>
      <c r="K13" s="668">
        <f>'7.TIK'!K13-'30._TIK_önként'!K13</f>
        <v>0</v>
      </c>
      <c r="L13" s="668">
        <f>'7.TIK'!L13-'30._TIK_önként'!L13</f>
        <v>0</v>
      </c>
    </row>
    <row r="14" spans="1:12" s="26" customFormat="1" ht="12.2" customHeight="1" x14ac:dyDescent="0.2">
      <c r="A14" s="1216" t="s">
        <v>90</v>
      </c>
      <c r="B14" s="415" t="s">
        <v>146</v>
      </c>
      <c r="C14" s="416">
        <f>'7.TIK'!C14-'30._TIK_önként'!C14</f>
        <v>0</v>
      </c>
      <c r="D14" s="423">
        <f>'7.TIK'!D14-'30._TIK_önként'!D14</f>
        <v>0</v>
      </c>
      <c r="E14" s="86">
        <f>'7.TIK'!E14-'30._TIK_önként'!E14</f>
        <v>0</v>
      </c>
      <c r="F14" s="86">
        <f>'7.TIK'!F14-'30._TIK_önként'!F14</f>
        <v>0</v>
      </c>
      <c r="G14" s="86">
        <f>'7.TIK'!G14-'30._TIK_önként'!G14</f>
        <v>0</v>
      </c>
      <c r="H14" s="668">
        <f t="shared" si="1"/>
        <v>0</v>
      </c>
      <c r="I14" s="1277">
        <f>'7.TIK'!I14-'30._TIK_önként'!I14</f>
        <v>0</v>
      </c>
      <c r="J14" s="668">
        <f>'7.TIK'!J14-'30._TIK_önként'!J14</f>
        <v>0</v>
      </c>
      <c r="K14" s="668">
        <f>'7.TIK'!K14-'30._TIK_önként'!K14</f>
        <v>0</v>
      </c>
      <c r="L14" s="668" t="e">
        <f>'7.TIK'!L14-'30._TIK_önként'!L14</f>
        <v>#DIV/0!</v>
      </c>
    </row>
    <row r="15" spans="1:12" s="26" customFormat="1" ht="12.2" customHeight="1" x14ac:dyDescent="0.2">
      <c r="A15" s="1216" t="s">
        <v>147</v>
      </c>
      <c r="B15" s="415" t="s">
        <v>148</v>
      </c>
      <c r="C15" s="416">
        <f>'7.TIK'!C15-'30._TIK_önként'!C15</f>
        <v>121625660</v>
      </c>
      <c r="D15" s="423">
        <f>'7.TIK'!D15-'30._TIK_önként'!D15</f>
        <v>121625660</v>
      </c>
      <c r="E15" s="86">
        <f>'7.TIK'!E15-'30._TIK_önként'!E15</f>
        <v>121625660</v>
      </c>
      <c r="F15" s="86">
        <f>'7.TIK'!F15-'30._TIK_önként'!F15</f>
        <v>147903610</v>
      </c>
      <c r="G15" s="86">
        <f>'7.TIK'!G15-'30._TIK_önként'!G15</f>
        <v>140222970</v>
      </c>
      <c r="H15" s="668">
        <f t="shared" si="1"/>
        <v>-7680640</v>
      </c>
      <c r="I15" s="1277">
        <f>'7.TIK'!I15-'30._TIK_önként'!I15</f>
        <v>0</v>
      </c>
      <c r="J15" s="668">
        <f>'7.TIK'!J15-'30._TIK_önként'!J15</f>
        <v>0</v>
      </c>
      <c r="K15" s="668">
        <f>'7.TIK'!K15-'30._TIK_önként'!K15</f>
        <v>0</v>
      </c>
      <c r="L15" s="668">
        <f>'7.TIK'!L15-'30._TIK_önként'!L15</f>
        <v>0</v>
      </c>
    </row>
    <row r="16" spans="1:12" s="26" customFormat="1" ht="12.2" customHeight="1" x14ac:dyDescent="0.2">
      <c r="A16" s="1216" t="s">
        <v>149</v>
      </c>
      <c r="B16" s="415" t="s">
        <v>150</v>
      </c>
      <c r="C16" s="416">
        <f>'7.TIK'!C16-'30._TIK_önként'!C16</f>
        <v>36693347</v>
      </c>
      <c r="D16" s="423">
        <f>'7.TIK'!D16-'30._TIK_önként'!D16</f>
        <v>36693347</v>
      </c>
      <c r="E16" s="86">
        <f>'7.TIK'!E16-'30._TIK_önként'!E16</f>
        <v>36693347</v>
      </c>
      <c r="F16" s="86">
        <f>'7.TIK'!F16-'30._TIK_önként'!F16</f>
        <v>49097347</v>
      </c>
      <c r="G16" s="86">
        <f>'7.TIK'!G16-'30._TIK_önként'!G16</f>
        <v>49097347</v>
      </c>
      <c r="H16" s="668">
        <f t="shared" si="1"/>
        <v>0</v>
      </c>
      <c r="I16" s="1277">
        <f>'7.TIK'!I16-'30._TIK_önként'!I16</f>
        <v>0</v>
      </c>
      <c r="J16" s="668">
        <f>'7.TIK'!J16-'30._TIK_önként'!J16</f>
        <v>0</v>
      </c>
      <c r="K16" s="668">
        <f>'7.TIK'!K16-'30._TIK_önként'!K16</f>
        <v>0</v>
      </c>
      <c r="L16" s="668">
        <f>'7.TIK'!L16-'30._TIK_önként'!L16</f>
        <v>0</v>
      </c>
    </row>
    <row r="17" spans="1:12" s="26" customFormat="1" ht="12.2" customHeight="1" x14ac:dyDescent="0.2">
      <c r="A17" s="1216" t="s">
        <v>151</v>
      </c>
      <c r="B17" s="53" t="s">
        <v>152</v>
      </c>
      <c r="C17" s="416">
        <f>'7.TIK'!C17-'30._TIK_önként'!C17</f>
        <v>0</v>
      </c>
      <c r="D17" s="423">
        <f>'7.TIK'!D17-'30._TIK_önként'!D17</f>
        <v>13934000</v>
      </c>
      <c r="E17" s="86">
        <f>'7.TIK'!E17-'30._TIK_önként'!E17</f>
        <v>13934000</v>
      </c>
      <c r="F17" s="86">
        <f>'7.TIK'!F17-'30._TIK_önként'!F17</f>
        <v>13934000</v>
      </c>
      <c r="G17" s="86">
        <f>'7.TIK'!G17-'30._TIK_önként'!G17</f>
        <v>13934000</v>
      </c>
      <c r="H17" s="668">
        <f t="shared" si="1"/>
        <v>0</v>
      </c>
      <c r="I17" s="1277">
        <f>'7.TIK'!I17-'30._TIK_önként'!I17</f>
        <v>0</v>
      </c>
      <c r="J17" s="668">
        <f>'7.TIK'!J17-'30._TIK_önként'!J17</f>
        <v>0</v>
      </c>
      <c r="K17" s="668">
        <f>'7.TIK'!K17-'30._TIK_önként'!K17</f>
        <v>0</v>
      </c>
      <c r="L17" s="668">
        <f>'7.TIK'!L17-'30._TIK_önként'!L17</f>
        <v>0</v>
      </c>
    </row>
    <row r="18" spans="1:12" s="26" customFormat="1" ht="12.2" customHeight="1" x14ac:dyDescent="0.2">
      <c r="A18" s="1216" t="s">
        <v>153</v>
      </c>
      <c r="B18" s="428" t="s">
        <v>302</v>
      </c>
      <c r="C18" s="118">
        <f>'7.TIK'!C18-'30._TIK_önként'!C18</f>
        <v>0</v>
      </c>
      <c r="D18" s="270">
        <f>'7.TIK'!D18-'30._TIK_önként'!D18</f>
        <v>0</v>
      </c>
      <c r="E18" s="88">
        <f>'7.TIK'!E18-'30._TIK_önként'!E18</f>
        <v>0</v>
      </c>
      <c r="F18" s="88">
        <f>'7.TIK'!F18-'30._TIK_önként'!F18</f>
        <v>0</v>
      </c>
      <c r="G18" s="88">
        <f>'7.TIK'!G18-'30._TIK_önként'!G18</f>
        <v>0</v>
      </c>
      <c r="H18" s="669">
        <f t="shared" si="1"/>
        <v>0</v>
      </c>
      <c r="I18" s="1278">
        <f>'7.TIK'!I18-'30._TIK_önként'!I18</f>
        <v>0</v>
      </c>
      <c r="J18" s="669">
        <f>'7.TIK'!J18-'30._TIK_önként'!J18</f>
        <v>0</v>
      </c>
      <c r="K18" s="669">
        <f>'7.TIK'!K18-'30._TIK_önként'!K18</f>
        <v>0</v>
      </c>
      <c r="L18" s="669" t="e">
        <f>'7.TIK'!L18-'30._TIK_önként'!L18</f>
        <v>#DIV/0!</v>
      </c>
    </row>
    <row r="19" spans="1:12" s="54" customFormat="1" ht="12.2" customHeight="1" x14ac:dyDescent="0.2">
      <c r="A19" s="1216" t="s">
        <v>154</v>
      </c>
      <c r="B19" s="415" t="s">
        <v>155</v>
      </c>
      <c r="C19" s="416">
        <f>'7.TIK'!C19-'30._TIK_önként'!C19</f>
        <v>0</v>
      </c>
      <c r="D19" s="423">
        <f>'7.TIK'!D19-'30._TIK_önként'!D19</f>
        <v>0</v>
      </c>
      <c r="E19" s="86">
        <f>'7.TIK'!E19-'30._TIK_önként'!E19</f>
        <v>0</v>
      </c>
      <c r="F19" s="86">
        <f>'7.TIK'!F19-'30._TIK_önként'!F19</f>
        <v>0</v>
      </c>
      <c r="G19" s="86">
        <f>'7.TIK'!G19-'30._TIK_önként'!G19</f>
        <v>0</v>
      </c>
      <c r="H19" s="668">
        <f t="shared" si="1"/>
        <v>0</v>
      </c>
      <c r="I19" s="1277">
        <f>'7.TIK'!I19-'30._TIK_önként'!I19</f>
        <v>0</v>
      </c>
      <c r="J19" s="668">
        <f>'7.TIK'!J19-'30._TIK_önként'!J19</f>
        <v>0</v>
      </c>
      <c r="K19" s="668">
        <f>'7.TIK'!K19-'30._TIK_önként'!K19</f>
        <v>0</v>
      </c>
      <c r="L19" s="668" t="e">
        <f>'7.TIK'!L19-'30._TIK_önként'!L19</f>
        <v>#DIV/0!</v>
      </c>
    </row>
    <row r="20" spans="1:12" s="54" customFormat="1" ht="12.2" customHeight="1" x14ac:dyDescent="0.2">
      <c r="A20" s="1216" t="s">
        <v>156</v>
      </c>
      <c r="B20" s="428" t="s">
        <v>275</v>
      </c>
      <c r="C20" s="417">
        <f>'7.TIK'!C20-'30._TIK_önként'!C20</f>
        <v>0</v>
      </c>
      <c r="D20" s="424">
        <f>'7.TIK'!D20-'30._TIK_önként'!D20</f>
        <v>0</v>
      </c>
      <c r="E20" s="86">
        <f>'7.TIK'!E20-'30._TIK_önként'!E20</f>
        <v>0</v>
      </c>
      <c r="F20" s="86">
        <f>'7.TIK'!F20-'30._TIK_önként'!F20</f>
        <v>623468</v>
      </c>
      <c r="G20" s="416">
        <f>'7.TIK'!G20-'30._TIK_önként'!G20</f>
        <v>623468</v>
      </c>
      <c r="H20" s="670">
        <f t="shared" si="1"/>
        <v>0</v>
      </c>
      <c r="I20" s="1279">
        <f>'7.TIK'!I20-'30._TIK_önként'!I20</f>
        <v>0</v>
      </c>
      <c r="J20" s="670">
        <f>'7.TIK'!J20-'30._TIK_önként'!J20</f>
        <v>0</v>
      </c>
      <c r="K20" s="670">
        <f>'7.TIK'!K20-'30._TIK_önként'!K20</f>
        <v>0</v>
      </c>
      <c r="L20" s="670" t="e">
        <f>'7.TIK'!L20-'30._TIK_önként'!L20</f>
        <v>#DIV/0!</v>
      </c>
    </row>
    <row r="21" spans="1:12" s="54" customFormat="1" ht="12.2" customHeight="1" thickBot="1" x14ac:dyDescent="0.25">
      <c r="A21" s="1216" t="s">
        <v>276</v>
      </c>
      <c r="B21" s="53" t="s">
        <v>157</v>
      </c>
      <c r="C21" s="417">
        <f>'7.TIK'!C21-'30._TIK_önként'!C21</f>
        <v>0</v>
      </c>
      <c r="D21" s="424">
        <f>'7.TIK'!D21-'30._TIK_önként'!D21</f>
        <v>0</v>
      </c>
      <c r="E21" s="88">
        <f>'7.TIK'!E21-'30._TIK_önként'!E21</f>
        <v>0</v>
      </c>
      <c r="F21" s="88">
        <f>'7.TIK'!F21-'30._TIK_önként'!F21</f>
        <v>283818</v>
      </c>
      <c r="G21" s="88">
        <f>'7.TIK'!G21-'30._TIK_önként'!G21</f>
        <v>283818</v>
      </c>
      <c r="H21" s="671">
        <f t="shared" si="1"/>
        <v>0</v>
      </c>
      <c r="I21" s="1280">
        <f>'7.TIK'!I21-'30._TIK_önként'!I21</f>
        <v>0</v>
      </c>
      <c r="J21" s="671">
        <f>'7.TIK'!J21-'30._TIK_önként'!J21</f>
        <v>0</v>
      </c>
      <c r="K21" s="671">
        <f>'7.TIK'!K21-'30._TIK_önként'!K21</f>
        <v>0</v>
      </c>
      <c r="L21" s="671" t="e">
        <f>'7.TIK'!L21-'30._TIK_önként'!L21</f>
        <v>#DIV/0!</v>
      </c>
    </row>
    <row r="22" spans="1:12" s="26" customFormat="1" ht="12.2" customHeight="1" thickBot="1" x14ac:dyDescent="0.25">
      <c r="A22" s="45" t="s">
        <v>13</v>
      </c>
      <c r="B22" s="49" t="s">
        <v>158</v>
      </c>
      <c r="C22" s="87">
        <f>SUM(C23:C25)</f>
        <v>0</v>
      </c>
      <c r="D22" s="125">
        <f t="shared" ref="D22:L22" si="2">SUM(D23:D25)</f>
        <v>0</v>
      </c>
      <c r="E22" s="708">
        <f t="shared" si="2"/>
        <v>321071</v>
      </c>
      <c r="F22" s="708">
        <f t="shared" si="2"/>
        <v>321071</v>
      </c>
      <c r="G22" s="708">
        <f t="shared" si="2"/>
        <v>321071</v>
      </c>
      <c r="H22" s="50">
        <f t="shared" si="1"/>
        <v>0</v>
      </c>
      <c r="I22" s="249">
        <f t="shared" si="2"/>
        <v>0</v>
      </c>
      <c r="J22" s="50">
        <f t="shared" si="2"/>
        <v>0</v>
      </c>
      <c r="K22" s="50">
        <f t="shared" si="2"/>
        <v>0</v>
      </c>
      <c r="L22" s="50" t="e">
        <f t="shared" si="2"/>
        <v>#DIV/0!</v>
      </c>
    </row>
    <row r="23" spans="1:12" s="54" customFormat="1" ht="12.2" customHeight="1" x14ac:dyDescent="0.2">
      <c r="A23" s="1216" t="s">
        <v>94</v>
      </c>
      <c r="B23" s="17" t="s">
        <v>159</v>
      </c>
      <c r="C23" s="416">
        <f>'7.TIK'!C23-'30._TIK_önként'!C23</f>
        <v>0</v>
      </c>
      <c r="D23" s="423">
        <f>'7.TIK'!D23-'30._TIK_önként'!D23</f>
        <v>0</v>
      </c>
      <c r="E23" s="710">
        <f>'7.TIK'!E23-'30._TIK_önként'!E23</f>
        <v>0</v>
      </c>
      <c r="F23" s="710">
        <f>'7.TIK'!F23-'30._TIK_önként'!F23</f>
        <v>0</v>
      </c>
      <c r="G23" s="710">
        <f>'7.TIK'!G23-'30._TIK_önként'!G23</f>
        <v>0</v>
      </c>
      <c r="H23" s="73">
        <f t="shared" si="1"/>
        <v>0</v>
      </c>
      <c r="I23" s="767">
        <f>'7.TIK'!I23-'30._TIK_önként'!I23</f>
        <v>0</v>
      </c>
      <c r="J23" s="73">
        <f>'7.TIK'!J23-'30._TIK_önként'!J23</f>
        <v>0</v>
      </c>
      <c r="K23" s="73">
        <f>'7.TIK'!K23-'30._TIK_önként'!K23</f>
        <v>0</v>
      </c>
      <c r="L23" s="73" t="e">
        <f>'7.TIK'!L23-'30._TIK_önként'!L23</f>
        <v>#DIV/0!</v>
      </c>
    </row>
    <row r="24" spans="1:12" s="54" customFormat="1" ht="12.2" customHeight="1" x14ac:dyDescent="0.2">
      <c r="A24" s="1216" t="s">
        <v>95</v>
      </c>
      <c r="B24" s="415" t="s">
        <v>160</v>
      </c>
      <c r="C24" s="416">
        <f>'7.TIK'!C24-'30._TIK_önként'!C24</f>
        <v>0</v>
      </c>
      <c r="D24" s="423">
        <f>'7.TIK'!D24-'30._TIK_önként'!D24</f>
        <v>0</v>
      </c>
      <c r="E24" s="86">
        <f>'7.TIK'!E24-'30._TIK_önként'!E24</f>
        <v>0</v>
      </c>
      <c r="F24" s="86">
        <f>'7.TIK'!F24-'30._TIK_önként'!F24</f>
        <v>0</v>
      </c>
      <c r="G24" s="86">
        <f>'7.TIK'!G24-'30._TIK_önként'!G24</f>
        <v>0</v>
      </c>
      <c r="H24" s="668">
        <f t="shared" si="1"/>
        <v>0</v>
      </c>
      <c r="I24" s="1277">
        <f>'7.TIK'!I24-'30._TIK_önként'!I24</f>
        <v>0</v>
      </c>
      <c r="J24" s="668">
        <f>'7.TIK'!J24-'30._TIK_önként'!J24</f>
        <v>0</v>
      </c>
      <c r="K24" s="668">
        <f>'7.TIK'!K24-'30._TIK_önként'!K24</f>
        <v>0</v>
      </c>
      <c r="L24" s="668" t="e">
        <f>'7.TIK'!L24-'30._TIK_önként'!L24</f>
        <v>#DIV/0!</v>
      </c>
    </row>
    <row r="25" spans="1:12" s="54" customFormat="1" ht="12.2" customHeight="1" x14ac:dyDescent="0.2">
      <c r="A25" s="1216" t="s">
        <v>96</v>
      </c>
      <c r="B25" s="415" t="s">
        <v>161</v>
      </c>
      <c r="C25" s="416">
        <f>'7.TIK'!C25-'30._TIK_önként'!C25</f>
        <v>0</v>
      </c>
      <c r="D25" s="423">
        <f>'7.TIK'!D25-'30._TIK_önként'!D25</f>
        <v>0</v>
      </c>
      <c r="E25" s="86">
        <f>'7.TIK'!E25-'30._TIK_önként'!E25</f>
        <v>321071</v>
      </c>
      <c r="F25" s="86">
        <f>'7.TIK'!F25-'30._TIK_önként'!F25</f>
        <v>321071</v>
      </c>
      <c r="G25" s="86">
        <f>'7.TIK'!G25-'30._TIK_önként'!G25</f>
        <v>321071</v>
      </c>
      <c r="H25" s="668">
        <f t="shared" si="1"/>
        <v>0</v>
      </c>
      <c r="I25" s="1277">
        <f>'7.TIK'!I25-'30._TIK_önként'!I25</f>
        <v>0</v>
      </c>
      <c r="J25" s="668">
        <f>'7.TIK'!J25-'30._TIK_önként'!J25</f>
        <v>0</v>
      </c>
      <c r="K25" s="668">
        <f>'7.TIK'!K25-'30._TIK_önként'!K25</f>
        <v>0</v>
      </c>
      <c r="L25" s="668" t="e">
        <f>'7.TIK'!L25-'30._TIK_önként'!L25</f>
        <v>#DIV/0!</v>
      </c>
    </row>
    <row r="26" spans="1:12" s="54" customFormat="1" ht="12.2" customHeight="1" thickBot="1" x14ac:dyDescent="0.25">
      <c r="A26" s="1216" t="s">
        <v>317</v>
      </c>
      <c r="B26" s="418" t="s">
        <v>233</v>
      </c>
      <c r="C26" s="416">
        <f>'7.TIK'!C26-'30._TIK_önként'!C26</f>
        <v>0</v>
      </c>
      <c r="D26" s="423">
        <f>'7.TIK'!D26-'30._TIK_önként'!D26</f>
        <v>0</v>
      </c>
      <c r="E26" s="86">
        <f>'7.TIK'!E26-'30._TIK_önként'!E26</f>
        <v>0</v>
      </c>
      <c r="F26" s="86">
        <f>'7.TIK'!F26-'30._TIK_önként'!F26</f>
        <v>0</v>
      </c>
      <c r="G26" s="86">
        <f>'7.TIK'!G26-'30._TIK_önként'!G26</f>
        <v>0</v>
      </c>
      <c r="H26" s="672">
        <f t="shared" si="1"/>
        <v>0</v>
      </c>
      <c r="I26" s="1281">
        <f>'7.TIK'!I26-'30._TIK_önként'!I26</f>
        <v>0</v>
      </c>
      <c r="J26" s="672">
        <f>'7.TIK'!J26-'30._TIK_önként'!J26</f>
        <v>0</v>
      </c>
      <c r="K26" s="672">
        <f>'7.TIK'!K26-'30._TIK_önként'!K26</f>
        <v>0</v>
      </c>
      <c r="L26" s="672" t="e">
        <f>'7.TIK'!L26-'30._TIK_önként'!L26</f>
        <v>#DIV/0!</v>
      </c>
    </row>
    <row r="27" spans="1:12" s="54" customFormat="1" ht="12.2" customHeight="1" thickBot="1" x14ac:dyDescent="0.25">
      <c r="A27" s="55" t="s">
        <v>14</v>
      </c>
      <c r="B27" s="56" t="s">
        <v>83</v>
      </c>
      <c r="C27" s="128">
        <f>'7.TIK'!C28-'30._TIK_önként'!C27</f>
        <v>0</v>
      </c>
      <c r="D27" s="127">
        <f>'7.TIK'!D28-'30._TIK_önként'!D27</f>
        <v>0</v>
      </c>
      <c r="E27" s="711">
        <f>'7.TIK'!E28-'30._TIK_önként'!E27</f>
        <v>0</v>
      </c>
      <c r="F27" s="711">
        <f>'7.TIK'!F28-'30._TIK_önként'!F27</f>
        <v>0</v>
      </c>
      <c r="G27" s="711">
        <f>'7.TIK'!G28-'30._TIK_önként'!G27</f>
        <v>0</v>
      </c>
      <c r="H27" s="72">
        <f t="shared" si="1"/>
        <v>0</v>
      </c>
      <c r="I27" s="768">
        <f>'7.TIK'!I28-'30._TIK_önként'!I27</f>
        <v>0</v>
      </c>
      <c r="J27" s="72">
        <f>'7.TIK'!J28-'30._TIK_önként'!J27</f>
        <v>0</v>
      </c>
      <c r="K27" s="72">
        <f>'7.TIK'!K28-'30._TIK_önként'!K27</f>
        <v>0</v>
      </c>
      <c r="L27" s="72" t="e">
        <f>'7.TIK'!L28-'30._TIK_önként'!L27</f>
        <v>#DIV/0!</v>
      </c>
    </row>
    <row r="28" spans="1:12" s="54" customFormat="1" ht="12.2" customHeight="1" thickBot="1" x14ac:dyDescent="0.25">
      <c r="A28" s="55" t="s">
        <v>15</v>
      </c>
      <c r="B28" s="56" t="s">
        <v>162</v>
      </c>
      <c r="C28" s="87">
        <f>+C29+C30</f>
        <v>0</v>
      </c>
      <c r="D28" s="125">
        <f t="shared" ref="D28:L28" si="3">+D29+D30</f>
        <v>0</v>
      </c>
      <c r="E28" s="708">
        <f t="shared" si="3"/>
        <v>0</v>
      </c>
      <c r="F28" s="708">
        <f t="shared" si="3"/>
        <v>0</v>
      </c>
      <c r="G28" s="708">
        <f t="shared" si="3"/>
        <v>0</v>
      </c>
      <c r="H28" s="72">
        <f t="shared" si="1"/>
        <v>0</v>
      </c>
      <c r="I28" s="768">
        <f t="shared" si="3"/>
        <v>0</v>
      </c>
      <c r="J28" s="72">
        <f t="shared" si="3"/>
        <v>0</v>
      </c>
      <c r="K28" s="72">
        <f t="shared" si="3"/>
        <v>0</v>
      </c>
      <c r="L28" s="72" t="e">
        <f t="shared" si="3"/>
        <v>#DIV/0!</v>
      </c>
    </row>
    <row r="29" spans="1:12" s="54" customFormat="1" ht="12.2" customHeight="1" x14ac:dyDescent="0.2">
      <c r="A29" s="57" t="s">
        <v>100</v>
      </c>
      <c r="B29" s="58" t="s">
        <v>160</v>
      </c>
      <c r="C29" s="119">
        <f>'7.TIK'!C29-'30._TIK_önként'!C29</f>
        <v>0</v>
      </c>
      <c r="D29" s="271">
        <f>'7.TIK'!D29-'30._TIK_önként'!D29</f>
        <v>0</v>
      </c>
      <c r="E29" s="712">
        <f>'7.TIK'!E29-'30._TIK_önként'!E29</f>
        <v>0</v>
      </c>
      <c r="F29" s="712">
        <f>'7.TIK'!F29-'30._TIK_önként'!F29</f>
        <v>0</v>
      </c>
      <c r="G29" s="712">
        <f>'7.TIK'!G29-'30._TIK_önként'!G29</f>
        <v>0</v>
      </c>
      <c r="H29" s="673">
        <f t="shared" si="1"/>
        <v>0</v>
      </c>
      <c r="I29" s="1282">
        <f>'7.TIK'!I29-'30._TIK_önként'!I29</f>
        <v>0</v>
      </c>
      <c r="J29" s="673">
        <f>'7.TIK'!J29-'30._TIK_önként'!J29</f>
        <v>0</v>
      </c>
      <c r="K29" s="673">
        <f>'7.TIK'!K29-'30._TIK_önként'!K29</f>
        <v>0</v>
      </c>
      <c r="L29" s="673" t="e">
        <f>'7.TIK'!L29-'30._TIK_önként'!L29</f>
        <v>#DIV/0!</v>
      </c>
    </row>
    <row r="30" spans="1:12" s="54" customFormat="1" ht="12.2" customHeight="1" x14ac:dyDescent="0.2">
      <c r="A30" s="57" t="s">
        <v>101</v>
      </c>
      <c r="B30" s="419" t="s">
        <v>163</v>
      </c>
      <c r="C30" s="117">
        <f>'7.TIK'!C30-'30._TIK_önként'!C30</f>
        <v>0</v>
      </c>
      <c r="D30" s="278">
        <f>'7.TIK'!D30-'30._TIK_önként'!D30</f>
        <v>0</v>
      </c>
      <c r="E30" s="103">
        <f>'7.TIK'!E30-'30._TIK_önként'!E30</f>
        <v>0</v>
      </c>
      <c r="F30" s="103">
        <f>'7.TIK'!F30-'30._TIK_önként'!F30</f>
        <v>0</v>
      </c>
      <c r="G30" s="422">
        <f>'7.TIK'!G30-'30._TIK_önként'!G30</f>
        <v>0</v>
      </c>
      <c r="H30" s="661">
        <f t="shared" si="1"/>
        <v>0</v>
      </c>
      <c r="I30" s="760">
        <f>'7.TIK'!I30-'30._TIK_önként'!I30</f>
        <v>0</v>
      </c>
      <c r="J30" s="661">
        <f>'7.TIK'!J30-'30._TIK_önként'!J30</f>
        <v>0</v>
      </c>
      <c r="K30" s="661">
        <f>'7.TIK'!K30-'30._TIK_önként'!K30</f>
        <v>0</v>
      </c>
      <c r="L30" s="661" t="e">
        <f>'7.TIK'!L30-'30._TIK_önként'!L30</f>
        <v>#DIV/0!</v>
      </c>
    </row>
    <row r="31" spans="1:12" s="54" customFormat="1" ht="12.2" customHeight="1" thickBot="1" x14ac:dyDescent="0.25">
      <c r="A31" s="1216" t="s">
        <v>281</v>
      </c>
      <c r="B31" s="98" t="s">
        <v>165</v>
      </c>
      <c r="C31" s="90">
        <f>'7.TIK'!C31-'30._TIK_önként'!C31</f>
        <v>0</v>
      </c>
      <c r="D31" s="272">
        <f>'7.TIK'!D31-'30._TIK_önként'!D31</f>
        <v>0</v>
      </c>
      <c r="E31" s="713">
        <f>'7.TIK'!E31-'30._TIK_önként'!E31</f>
        <v>0</v>
      </c>
      <c r="F31" s="713">
        <f>'7.TIK'!F31-'30._TIK_önként'!F31</f>
        <v>0</v>
      </c>
      <c r="G31" s="713">
        <f>'7.TIK'!G31-'30._TIK_önként'!G31</f>
        <v>0</v>
      </c>
      <c r="H31" s="674">
        <f t="shared" si="1"/>
        <v>0</v>
      </c>
      <c r="I31" s="1283">
        <f>'7.TIK'!I31-'30._TIK_önként'!I31</f>
        <v>0</v>
      </c>
      <c r="J31" s="674">
        <f>'7.TIK'!J31-'30._TIK_önként'!J31</f>
        <v>0</v>
      </c>
      <c r="K31" s="674">
        <f>'7.TIK'!K31-'30._TIK_önként'!K31</f>
        <v>0</v>
      </c>
      <c r="L31" s="674" t="e">
        <f>'7.TIK'!L31-'30._TIK_önként'!L31</f>
        <v>#DIV/0!</v>
      </c>
    </row>
    <row r="32" spans="1:12" s="54" customFormat="1" ht="12.2" customHeight="1" thickBot="1" x14ac:dyDescent="0.25">
      <c r="A32" s="55" t="s">
        <v>16</v>
      </c>
      <c r="B32" s="56" t="s">
        <v>166</v>
      </c>
      <c r="C32" s="87">
        <f>+C33+C34+C35</f>
        <v>0</v>
      </c>
      <c r="D32" s="125">
        <f t="shared" ref="D32:L32" si="4">+D33+D34+D35</f>
        <v>0</v>
      </c>
      <c r="E32" s="708">
        <f t="shared" si="4"/>
        <v>0</v>
      </c>
      <c r="F32" s="708">
        <f t="shared" si="4"/>
        <v>0</v>
      </c>
      <c r="G32" s="708">
        <f t="shared" si="4"/>
        <v>0</v>
      </c>
      <c r="H32" s="72">
        <f t="shared" si="1"/>
        <v>0</v>
      </c>
      <c r="I32" s="768">
        <f t="shared" si="4"/>
        <v>0</v>
      </c>
      <c r="J32" s="72">
        <f t="shared" si="4"/>
        <v>0</v>
      </c>
      <c r="K32" s="72">
        <f t="shared" si="4"/>
        <v>0</v>
      </c>
      <c r="L32" s="72" t="e">
        <f t="shared" si="4"/>
        <v>#DIV/0!</v>
      </c>
    </row>
    <row r="33" spans="1:12" s="54" customFormat="1" ht="12.2" customHeight="1" x14ac:dyDescent="0.2">
      <c r="A33" s="57" t="s">
        <v>89</v>
      </c>
      <c r="B33" s="58" t="s">
        <v>167</v>
      </c>
      <c r="C33" s="119">
        <f>'7.TIK'!C33-'30._TIK_önként'!C33</f>
        <v>0</v>
      </c>
      <c r="D33" s="271">
        <f>'7.TIK'!D33-'30._TIK_önként'!D33</f>
        <v>0</v>
      </c>
      <c r="E33" s="712">
        <f>'7.TIK'!E33-'30._TIK_önként'!E33</f>
        <v>0</v>
      </c>
      <c r="F33" s="712">
        <f>'7.TIK'!F33-'30._TIK_önként'!F33</f>
        <v>0</v>
      </c>
      <c r="G33" s="712">
        <f>'7.TIK'!G33-'30._TIK_önként'!G33</f>
        <v>0</v>
      </c>
      <c r="H33" s="673">
        <f t="shared" si="1"/>
        <v>0</v>
      </c>
      <c r="I33" s="1282">
        <f>'7.TIK'!I33-'30._TIK_önként'!I33</f>
        <v>0</v>
      </c>
      <c r="J33" s="673">
        <f>'7.TIK'!J33-'30._TIK_önként'!J33</f>
        <v>0</v>
      </c>
      <c r="K33" s="673">
        <f>'7.TIK'!K33-'30._TIK_önként'!K33</f>
        <v>0</v>
      </c>
      <c r="L33" s="673" t="e">
        <f>'7.TIK'!L33-'30._TIK_önként'!L33</f>
        <v>#DIV/0!</v>
      </c>
    </row>
    <row r="34" spans="1:12" s="54" customFormat="1" ht="12.2" customHeight="1" x14ac:dyDescent="0.2">
      <c r="A34" s="57" t="s">
        <v>102</v>
      </c>
      <c r="B34" s="419" t="s">
        <v>168</v>
      </c>
      <c r="C34" s="117">
        <f>'7.TIK'!C34-'30._TIK_önként'!C34</f>
        <v>0</v>
      </c>
      <c r="D34" s="278">
        <f>'7.TIK'!D34-'30._TIK_önként'!D34</f>
        <v>0</v>
      </c>
      <c r="E34" s="103">
        <f>'7.TIK'!E34-'30._TIK_önként'!E34</f>
        <v>0</v>
      </c>
      <c r="F34" s="103">
        <f>'7.TIK'!F34-'30._TIK_önként'!F34</f>
        <v>0</v>
      </c>
      <c r="G34" s="422">
        <f>'7.TIK'!G34-'30._TIK_önként'!G34</f>
        <v>0</v>
      </c>
      <c r="H34" s="661">
        <f t="shared" si="1"/>
        <v>0</v>
      </c>
      <c r="I34" s="760">
        <f>'7.TIK'!I34-'30._TIK_önként'!I34</f>
        <v>0</v>
      </c>
      <c r="J34" s="661">
        <f>'7.TIK'!J34-'30._TIK_önként'!J34</f>
        <v>0</v>
      </c>
      <c r="K34" s="661">
        <f>'7.TIK'!K34-'30._TIK_önként'!K34</f>
        <v>0</v>
      </c>
      <c r="L34" s="661" t="e">
        <f>'7.TIK'!L34-'30._TIK_önként'!L34</f>
        <v>#DIV/0!</v>
      </c>
    </row>
    <row r="35" spans="1:12" s="54" customFormat="1" ht="12.2" customHeight="1" thickBot="1" x14ac:dyDescent="0.25">
      <c r="A35" s="1216" t="s">
        <v>103</v>
      </c>
      <c r="B35" s="60" t="s">
        <v>169</v>
      </c>
      <c r="C35" s="90">
        <f>'7.TIK'!C35-'30._TIK_önként'!C35</f>
        <v>0</v>
      </c>
      <c r="D35" s="272">
        <f>'7.TIK'!D35-'30._TIK_önként'!D35</f>
        <v>0</v>
      </c>
      <c r="E35" s="713">
        <f>'7.TIK'!E35-'30._TIK_önként'!E35</f>
        <v>0</v>
      </c>
      <c r="F35" s="713">
        <f>'7.TIK'!F35-'30._TIK_önként'!F35</f>
        <v>0</v>
      </c>
      <c r="G35" s="713">
        <f>'7.TIK'!G35-'30._TIK_önként'!G35</f>
        <v>0</v>
      </c>
      <c r="H35" s="675">
        <f t="shared" si="1"/>
        <v>0</v>
      </c>
      <c r="I35" s="1284">
        <f>'7.TIK'!I35-'30._TIK_önként'!I35</f>
        <v>0</v>
      </c>
      <c r="J35" s="675">
        <f>'7.TIK'!J35-'30._TIK_önként'!J35</f>
        <v>0</v>
      </c>
      <c r="K35" s="675">
        <f>'7.TIK'!K35-'30._TIK_önként'!K35</f>
        <v>0</v>
      </c>
      <c r="L35" s="675" t="e">
        <f>'7.TIK'!L35-'30._TIK_önként'!L35</f>
        <v>#DIV/0!</v>
      </c>
    </row>
    <row r="36" spans="1:12" s="26" customFormat="1" ht="12.2" customHeight="1" thickBot="1" x14ac:dyDescent="0.25">
      <c r="A36" s="55" t="s">
        <v>17</v>
      </c>
      <c r="B36" s="56" t="s">
        <v>170</v>
      </c>
      <c r="C36" s="128">
        <f>'7.TIK'!C36-'30._TIK_önként'!C36</f>
        <v>0</v>
      </c>
      <c r="D36" s="127">
        <f>'7.TIK'!D36-'30._TIK_önként'!D36</f>
        <v>0</v>
      </c>
      <c r="E36" s="711">
        <f>'7.TIK'!E36-'30._TIK_önként'!E36</f>
        <v>0</v>
      </c>
      <c r="F36" s="711">
        <f>'7.TIK'!F36-'30._TIK_önként'!F36</f>
        <v>0</v>
      </c>
      <c r="G36" s="711">
        <f>'7.TIK'!G36-'30._TIK_önként'!G36</f>
        <v>0</v>
      </c>
      <c r="H36" s="72">
        <f t="shared" si="1"/>
        <v>0</v>
      </c>
      <c r="I36" s="768">
        <f>'7.TIK'!I36-'30._TIK_önként'!I36</f>
        <v>0</v>
      </c>
      <c r="J36" s="72">
        <f>'7.TIK'!J36-'30._TIK_önként'!J36</f>
        <v>0</v>
      </c>
      <c r="K36" s="72">
        <f>'7.TIK'!K36-'30._TIK_önként'!K36</f>
        <v>0</v>
      </c>
      <c r="L36" s="72" t="e">
        <f>'7.TIK'!L36-'30._TIK_önként'!L36</f>
        <v>#DIV/0!</v>
      </c>
    </row>
    <row r="37" spans="1:12" s="26" customFormat="1" ht="12.2" customHeight="1" thickBot="1" x14ac:dyDescent="0.25">
      <c r="A37" s="1217" t="s">
        <v>104</v>
      </c>
      <c r="B37" s="420" t="s">
        <v>165</v>
      </c>
      <c r="C37" s="128">
        <f>'7.TIK'!C37-'30._TIK_önként'!C37</f>
        <v>0</v>
      </c>
      <c r="D37" s="127">
        <f>'7.TIK'!D37-'30._TIK_önként'!D37</f>
        <v>0</v>
      </c>
      <c r="E37" s="714">
        <f>'7.TIK'!E37-'30._TIK_önként'!E37</f>
        <v>0</v>
      </c>
      <c r="F37" s="714">
        <f>'7.TIK'!F37-'30._TIK_önként'!F37</f>
        <v>0</v>
      </c>
      <c r="G37" s="714">
        <f>'7.TIK'!G37-'30._TIK_önként'!G37</f>
        <v>0</v>
      </c>
      <c r="H37" s="676">
        <f t="shared" si="1"/>
        <v>0</v>
      </c>
      <c r="I37" s="1285">
        <f>'7.TIK'!I37-'30._TIK_önként'!I37</f>
        <v>0</v>
      </c>
      <c r="J37" s="676">
        <f>'7.TIK'!J37-'30._TIK_önként'!J37</f>
        <v>0</v>
      </c>
      <c r="K37" s="676">
        <f>'7.TIK'!K37-'30._TIK_önként'!K37</f>
        <v>0</v>
      </c>
      <c r="L37" s="676" t="e">
        <f>'7.TIK'!L37-'30._TIK_önként'!L37</f>
        <v>#DIV/0!</v>
      </c>
    </row>
    <row r="38" spans="1:12" s="26" customFormat="1" ht="12.2" customHeight="1" thickBot="1" x14ac:dyDescent="0.25">
      <c r="A38" s="55" t="s">
        <v>18</v>
      </c>
      <c r="B38" s="56" t="s">
        <v>555</v>
      </c>
      <c r="C38" s="128">
        <f>'7.TIK'!C38-'30._TIK_önként'!C38</f>
        <v>0</v>
      </c>
      <c r="D38" s="127">
        <f>'7.TIK'!D38-'30._TIK_önként'!D38</f>
        <v>0</v>
      </c>
      <c r="E38" s="711">
        <f>'7.TIK'!E38-'30._TIK_önként'!E38</f>
        <v>0</v>
      </c>
      <c r="F38" s="711">
        <f>'7.TIK'!F38-'30._TIK_önként'!F38</f>
        <v>0</v>
      </c>
      <c r="G38" s="711">
        <f>'7.TIK'!G38-'30._TIK_önként'!G38</f>
        <v>0</v>
      </c>
      <c r="H38" s="72">
        <f t="shared" si="1"/>
        <v>0</v>
      </c>
      <c r="I38" s="768">
        <f>'7.TIK'!I38-'30._TIK_önként'!I38</f>
        <v>0</v>
      </c>
      <c r="J38" s="72">
        <f>'7.TIK'!J38-'30._TIK_önként'!J38</f>
        <v>0</v>
      </c>
      <c r="K38" s="72">
        <f>'7.TIK'!K38-'30._TIK_önként'!K38</f>
        <v>0</v>
      </c>
      <c r="L38" s="72" t="e">
        <f>'7.TIK'!L38-'30._TIK_önként'!L38</f>
        <v>#DIV/0!</v>
      </c>
    </row>
    <row r="39" spans="1:12" s="26" customFormat="1" ht="12.2" customHeight="1" x14ac:dyDescent="0.2">
      <c r="A39" s="12" t="s">
        <v>107</v>
      </c>
      <c r="B39" s="93" t="s">
        <v>212</v>
      </c>
      <c r="C39" s="129">
        <f>'7.TIK'!C39-'30._TIK_önként'!C39</f>
        <v>0</v>
      </c>
      <c r="D39" s="279">
        <f>'7.TIK'!D39-'30._TIK_önként'!D39</f>
        <v>0</v>
      </c>
      <c r="E39" s="715">
        <f>'7.TIK'!E39-'30._TIK_önként'!E39</f>
        <v>0</v>
      </c>
      <c r="F39" s="715">
        <f>'7.TIK'!F39-'30._TIK_önként'!F39</f>
        <v>0</v>
      </c>
      <c r="G39" s="715">
        <f>'7.TIK'!G39-'30._TIK_önként'!G39</f>
        <v>0</v>
      </c>
      <c r="H39" s="677">
        <f t="shared" si="1"/>
        <v>0</v>
      </c>
      <c r="I39" s="1286">
        <f>'7.TIK'!I39-'30._TIK_önként'!I39</f>
        <v>0</v>
      </c>
      <c r="J39" s="677">
        <f>'7.TIK'!J39-'30._TIK_önként'!J39</f>
        <v>0</v>
      </c>
      <c r="K39" s="677">
        <f>'7.TIK'!K39-'30._TIK_önként'!K39</f>
        <v>0</v>
      </c>
      <c r="L39" s="677" t="e">
        <f>'7.TIK'!L39-'30._TIK_önként'!L39</f>
        <v>#DIV/0!</v>
      </c>
    </row>
    <row r="40" spans="1:12" s="26" customFormat="1" ht="12.2" customHeight="1" x14ac:dyDescent="0.2">
      <c r="A40" s="1182" t="s">
        <v>108</v>
      </c>
      <c r="B40" s="429" t="s">
        <v>213</v>
      </c>
      <c r="C40" s="421">
        <f>'7.TIK'!C40-'30._TIK_önként'!C40</f>
        <v>0</v>
      </c>
      <c r="D40" s="425">
        <f>'7.TIK'!D40-'30._TIK_önként'!D40</f>
        <v>0</v>
      </c>
      <c r="E40" s="716">
        <f>'7.TIK'!E40-'30._TIK_önként'!E40</f>
        <v>0</v>
      </c>
      <c r="F40" s="716">
        <f>'7.TIK'!F40-'30._TIK_önként'!F40</f>
        <v>0</v>
      </c>
      <c r="G40" s="716">
        <f>'7.TIK'!G40-'30._TIK_önként'!G40</f>
        <v>0</v>
      </c>
      <c r="H40" s="678">
        <f t="shared" si="1"/>
        <v>0</v>
      </c>
      <c r="I40" s="1287">
        <f>'7.TIK'!I40-'30._TIK_önként'!I40</f>
        <v>0</v>
      </c>
      <c r="J40" s="678">
        <f>'7.TIK'!J40-'30._TIK_önként'!J40</f>
        <v>0</v>
      </c>
      <c r="K40" s="678">
        <f>'7.TIK'!K40-'30._TIK_önként'!K40</f>
        <v>0</v>
      </c>
      <c r="L40" s="678" t="e">
        <f>'7.TIK'!L40-'30._TIK_önként'!L40</f>
        <v>#DIV/0!</v>
      </c>
    </row>
    <row r="41" spans="1:12" s="26" customFormat="1" ht="12.2" customHeight="1" thickBot="1" x14ac:dyDescent="0.25">
      <c r="A41" s="1182" t="s">
        <v>323</v>
      </c>
      <c r="B41" s="99" t="s">
        <v>165</v>
      </c>
      <c r="C41" s="131">
        <f>'7.TIK'!C41-'30._TIK_önként'!C41</f>
        <v>0</v>
      </c>
      <c r="D41" s="130">
        <f>'7.TIK'!D41-'30._TIK_önként'!D41</f>
        <v>0</v>
      </c>
      <c r="E41" s="717">
        <f>'7.TIK'!E41-'30._TIK_önként'!E41</f>
        <v>0</v>
      </c>
      <c r="F41" s="717">
        <f>'7.TIK'!F41-'30._TIK_önként'!F41</f>
        <v>0</v>
      </c>
      <c r="G41" s="717">
        <f>'7.TIK'!G41-'30._TIK_önként'!G41</f>
        <v>0</v>
      </c>
      <c r="H41" s="679">
        <f t="shared" si="1"/>
        <v>0</v>
      </c>
      <c r="I41" s="1288">
        <f>'7.TIK'!I41-'30._TIK_önként'!I41</f>
        <v>0</v>
      </c>
      <c r="J41" s="679">
        <f>'7.TIK'!J41-'30._TIK_önként'!J41</f>
        <v>0</v>
      </c>
      <c r="K41" s="679">
        <f>'7.TIK'!K41-'30._TIK_önként'!K41</f>
        <v>0</v>
      </c>
      <c r="L41" s="679" t="e">
        <f>'7.TIK'!L41-'30._TIK_önként'!L41</f>
        <v>#DIV/0!</v>
      </c>
    </row>
    <row r="42" spans="1:12" s="26" customFormat="1" ht="12.2" customHeight="1" thickBot="1" x14ac:dyDescent="0.25">
      <c r="A42" s="45" t="s">
        <v>19</v>
      </c>
      <c r="B42" s="56" t="s">
        <v>546</v>
      </c>
      <c r="C42" s="87">
        <f>+C10+C22+C27+C28+C32+C36+C38</f>
        <v>184883592</v>
      </c>
      <c r="D42" s="125">
        <f t="shared" ref="D42:L42" si="5">+D10+D22+D27+D28+D32+D36+D38</f>
        <v>198817592</v>
      </c>
      <c r="E42" s="708">
        <f t="shared" si="5"/>
        <v>199138663</v>
      </c>
      <c r="F42" s="708">
        <f t="shared" si="5"/>
        <v>263194713</v>
      </c>
      <c r="G42" s="708">
        <f t="shared" si="5"/>
        <v>255514073</v>
      </c>
      <c r="H42" s="72">
        <f t="shared" si="1"/>
        <v>-7680640</v>
      </c>
      <c r="I42" s="768">
        <f t="shared" si="5"/>
        <v>0</v>
      </c>
      <c r="J42" s="72">
        <f t="shared" si="5"/>
        <v>0</v>
      </c>
      <c r="K42" s="72">
        <f t="shared" si="5"/>
        <v>0</v>
      </c>
      <c r="L42" s="72" t="e">
        <f t="shared" si="5"/>
        <v>#DIV/0!</v>
      </c>
    </row>
    <row r="43" spans="1:12" s="26" customFormat="1" ht="12.2" customHeight="1" thickBot="1" x14ac:dyDescent="0.25">
      <c r="A43" s="61" t="s">
        <v>20</v>
      </c>
      <c r="B43" s="56" t="s">
        <v>180</v>
      </c>
      <c r="C43" s="87">
        <f>SUM(C44:C47)</f>
        <v>953170364</v>
      </c>
      <c r="D43" s="125">
        <f t="shared" ref="D43:L43" si="6">SUM(D44:D47)</f>
        <v>972333311</v>
      </c>
      <c r="E43" s="708">
        <f t="shared" si="6"/>
        <v>1118317637</v>
      </c>
      <c r="F43" s="708">
        <f t="shared" si="6"/>
        <v>1127261587</v>
      </c>
      <c r="G43" s="708">
        <f t="shared" si="6"/>
        <v>1134671974</v>
      </c>
      <c r="H43" s="72">
        <f t="shared" si="1"/>
        <v>7410387</v>
      </c>
      <c r="I43" s="768">
        <f t="shared" si="6"/>
        <v>0</v>
      </c>
      <c r="J43" s="72">
        <f t="shared" si="6"/>
        <v>0</v>
      </c>
      <c r="K43" s="72">
        <f t="shared" si="6"/>
        <v>0</v>
      </c>
      <c r="L43" s="72" t="e">
        <f t="shared" si="6"/>
        <v>#DIV/0!</v>
      </c>
    </row>
    <row r="44" spans="1:12" s="26" customFormat="1" ht="12.2" customHeight="1" x14ac:dyDescent="0.2">
      <c r="A44" s="57" t="s">
        <v>171</v>
      </c>
      <c r="B44" s="58" t="s">
        <v>131</v>
      </c>
      <c r="C44" s="119">
        <f>'7.TIK'!C44-'30._TIK_önként'!C44</f>
        <v>0</v>
      </c>
      <c r="D44" s="271">
        <f>'7.TIK'!D44-'30._TIK_önként'!D44</f>
        <v>13446511</v>
      </c>
      <c r="E44" s="712">
        <f>'7.TIK'!E44-'30._TIK_önként'!E44</f>
        <v>13446511</v>
      </c>
      <c r="F44" s="712">
        <f>'7.TIK'!F44-'30._TIK_önként'!F44</f>
        <v>13446511</v>
      </c>
      <c r="G44" s="712">
        <f>'7.TIK'!G44-'30._TIK_önként'!G44</f>
        <v>13446511</v>
      </c>
      <c r="H44" s="673">
        <f t="shared" si="1"/>
        <v>0</v>
      </c>
      <c r="I44" s="1282">
        <f>'7.TIK'!I44-'30._TIK_önként'!I44</f>
        <v>0</v>
      </c>
      <c r="J44" s="673">
        <f>'7.TIK'!J44-'30._TIK_önként'!J44</f>
        <v>0</v>
      </c>
      <c r="K44" s="673">
        <f>'7.TIK'!K44-'30._TIK_önként'!K44</f>
        <v>0</v>
      </c>
      <c r="L44" s="673">
        <f>'7.TIK'!L44-'30._TIK_önként'!L44</f>
        <v>0</v>
      </c>
    </row>
    <row r="45" spans="1:12" s="26" customFormat="1" ht="12.2" customHeight="1" x14ac:dyDescent="0.2">
      <c r="A45" s="69" t="s">
        <v>172</v>
      </c>
      <c r="B45" s="58" t="s">
        <v>186</v>
      </c>
      <c r="C45" s="117">
        <f>'7.TIK'!C45-'30._TIK_önként'!C45</f>
        <v>0</v>
      </c>
      <c r="D45" s="278">
        <f>'7.TIK'!D45-'30._TIK_önként'!D45</f>
        <v>0</v>
      </c>
      <c r="E45" s="89">
        <f>'7.TIK'!E45-'30._TIK_önként'!E45</f>
        <v>0</v>
      </c>
      <c r="F45" s="89">
        <f>'7.TIK'!F45-'30._TIK_önként'!F45</f>
        <v>0</v>
      </c>
      <c r="G45" s="89">
        <f>'7.TIK'!G45-'30._TIK_önként'!G45</f>
        <v>0</v>
      </c>
      <c r="H45" s="680">
        <f t="shared" si="1"/>
        <v>0</v>
      </c>
      <c r="I45" s="1289">
        <f>'7.TIK'!I45-'30._TIK_önként'!I45</f>
        <v>0</v>
      </c>
      <c r="J45" s="680">
        <f>'7.TIK'!J45-'30._TIK_önként'!J45</f>
        <v>0</v>
      </c>
      <c r="K45" s="680">
        <f>'7.TIK'!K45-'30._TIK_önként'!K45</f>
        <v>0</v>
      </c>
      <c r="L45" s="680" t="e">
        <f>'7.TIK'!L45-'30._TIK_önként'!L45</f>
        <v>#DIV/0!</v>
      </c>
    </row>
    <row r="46" spans="1:12" s="26" customFormat="1" ht="12.2" customHeight="1" x14ac:dyDescent="0.2">
      <c r="A46" s="1216" t="s">
        <v>173</v>
      </c>
      <c r="B46" s="419" t="s">
        <v>177</v>
      </c>
      <c r="C46" s="422">
        <f>'7.TIK'!C46-'30._TIK_önként'!C46</f>
        <v>948170364</v>
      </c>
      <c r="D46" s="409">
        <f>'7.TIK'!D46-'30._TIK_önként'!D46</f>
        <v>945706484</v>
      </c>
      <c r="E46" s="103">
        <f>'7.TIK'!E46-'30._TIK_önként'!E46</f>
        <v>1086530406</v>
      </c>
      <c r="F46" s="103">
        <f>'7.TIK'!F46-'30._TIK_önként'!F46</f>
        <v>1095319356</v>
      </c>
      <c r="G46" s="103">
        <f>'7.TIK'!G46-'30._TIK_önként'!G46</f>
        <v>1102800355</v>
      </c>
      <c r="H46" s="661">
        <f t="shared" si="1"/>
        <v>7480999</v>
      </c>
      <c r="I46" s="760">
        <f>'7.TIK'!I46-'30._TIK_önként'!I46</f>
        <v>0</v>
      </c>
      <c r="J46" s="661">
        <f>'7.TIK'!J46-'30._TIK_önként'!J46</f>
        <v>0</v>
      </c>
      <c r="K46" s="661">
        <f>'7.TIK'!K46-'30._TIK_önként'!K46</f>
        <v>0</v>
      </c>
      <c r="L46" s="661">
        <f>'7.TIK'!L46-'30._TIK_önként'!L46</f>
        <v>0</v>
      </c>
    </row>
    <row r="47" spans="1:12" s="54" customFormat="1" ht="12.2" customHeight="1" thickBot="1" x14ac:dyDescent="0.25">
      <c r="A47" s="57" t="s">
        <v>178</v>
      </c>
      <c r="B47" s="60" t="s">
        <v>179</v>
      </c>
      <c r="C47" s="1213">
        <f>'7.TIK'!C47-'30._TIK_önként'!C47</f>
        <v>5000000</v>
      </c>
      <c r="D47" s="280">
        <f>'7.TIK'!D47-'30._TIK_önként'!D47</f>
        <v>13180316</v>
      </c>
      <c r="E47" s="713">
        <f>'7.TIK'!E47-'30._TIK_önként'!E47</f>
        <v>18340720</v>
      </c>
      <c r="F47" s="713">
        <f>'7.TIK'!F47-'30._TIK_önként'!F47</f>
        <v>18495720</v>
      </c>
      <c r="G47" s="713">
        <f>'7.TIK'!G47-'30._TIK_önként'!G47</f>
        <v>18425108</v>
      </c>
      <c r="H47" s="675">
        <f t="shared" si="1"/>
        <v>-70612</v>
      </c>
      <c r="I47" s="1284">
        <f>'7.TIK'!I47-'30._TIK_önként'!I47</f>
        <v>0</v>
      </c>
      <c r="J47" s="675">
        <f>'7.TIK'!J47-'30._TIK_önként'!J47</f>
        <v>0</v>
      </c>
      <c r="K47" s="675">
        <f>'7.TIK'!K47-'30._TIK_önként'!K47</f>
        <v>0</v>
      </c>
      <c r="L47" s="675">
        <f>'7.TIK'!L47-'30._TIK_önként'!L47</f>
        <v>0</v>
      </c>
    </row>
    <row r="48" spans="1:12" s="54" customFormat="1" ht="15" customHeight="1" thickBot="1" x14ac:dyDescent="0.25">
      <c r="A48" s="61" t="s">
        <v>21</v>
      </c>
      <c r="B48" s="651" t="s">
        <v>174</v>
      </c>
      <c r="C48" s="133">
        <f>+C42+C43</f>
        <v>1138053956</v>
      </c>
      <c r="D48" s="132">
        <f t="shared" ref="D48:L48" si="7">+D42+D43</f>
        <v>1171150903</v>
      </c>
      <c r="E48" s="718">
        <f t="shared" si="7"/>
        <v>1317456300</v>
      </c>
      <c r="F48" s="718">
        <f t="shared" si="7"/>
        <v>1390456300</v>
      </c>
      <c r="G48" s="718">
        <f t="shared" si="7"/>
        <v>1390186047</v>
      </c>
      <c r="H48" s="684">
        <f t="shared" si="1"/>
        <v>-270253</v>
      </c>
      <c r="I48" s="1290">
        <f t="shared" si="7"/>
        <v>0</v>
      </c>
      <c r="J48" s="684">
        <f t="shared" si="7"/>
        <v>0</v>
      </c>
      <c r="K48" s="684">
        <f t="shared" si="7"/>
        <v>0</v>
      </c>
      <c r="L48" s="684" t="e">
        <f t="shared" si="7"/>
        <v>#DIV/0!</v>
      </c>
    </row>
    <row r="49" spans="1:12" s="54" customFormat="1" ht="15" customHeight="1" x14ac:dyDescent="0.2">
      <c r="A49" s="62"/>
      <c r="B49" s="63"/>
      <c r="C49" s="64"/>
      <c r="D49" s="64"/>
      <c r="E49" s="64"/>
      <c r="F49" s="64"/>
      <c r="G49" s="64"/>
      <c r="H49" s="64"/>
      <c r="I49" s="64"/>
      <c r="J49" s="64"/>
      <c r="K49" s="64"/>
      <c r="L49" s="64"/>
    </row>
    <row r="50" spans="1:12" s="54" customFormat="1" ht="15" customHeight="1" x14ac:dyDescent="0.2">
      <c r="A50" s="62"/>
      <c r="B50" s="63"/>
      <c r="C50" s="64"/>
      <c r="D50" s="64"/>
      <c r="E50" s="64"/>
      <c r="F50" s="64"/>
      <c r="G50" s="64"/>
      <c r="H50" s="64"/>
      <c r="I50" s="64"/>
      <c r="J50" s="64"/>
      <c r="K50" s="64"/>
      <c r="L50" s="64"/>
    </row>
    <row r="51" spans="1:12" ht="13.5" thickBot="1" x14ac:dyDescent="0.25">
      <c r="A51" s="1800" t="s">
        <v>362</v>
      </c>
      <c r="B51" s="1800"/>
      <c r="C51" s="1800"/>
      <c r="D51" s="1800"/>
      <c r="E51" s="1800"/>
      <c r="F51" s="1800"/>
      <c r="G51" s="1800"/>
      <c r="H51" s="1800"/>
    </row>
    <row r="52" spans="1:12" s="681" customFormat="1" ht="59.25" customHeight="1" thickBot="1" x14ac:dyDescent="0.25">
      <c r="A52" s="771"/>
      <c r="B52" s="772" t="s">
        <v>38</v>
      </c>
      <c r="C52" s="21" t="str">
        <f>C7</f>
        <v>2023. évi eredeti előirányzat
2/2023. (II.14.)</v>
      </c>
      <c r="D52" s="238" t="str">
        <f t="shared" ref="D52:L52" si="8">D7</f>
        <v>Módosított előirányzat a 14/2023.  (VI.29.)  rendelet szerint</v>
      </c>
      <c r="E52" s="21" t="str">
        <f t="shared" si="8"/>
        <v>Módosított előirányzat a 18/2023. (IX.26.)  rendelet szerint</v>
      </c>
      <c r="F52" s="21" t="str">
        <f t="shared" si="8"/>
        <v>Módosított előirányzat a 23/2023. (XII.14.)  rendelet szerint</v>
      </c>
      <c r="G52" s="21" t="str">
        <f t="shared" si="8"/>
        <v>Módosított előirányzat a …../2024. (II…..)  rendelet szerint</v>
      </c>
      <c r="H52" s="34" t="str">
        <f t="shared" si="8"/>
        <v>Változás a 23/2023. (XII.14) rendelethez képest</v>
      </c>
      <c r="I52" s="238" t="str">
        <f t="shared" si="8"/>
        <v>2023. évi teljesítés              2023.06.30-ig</v>
      </c>
      <c r="J52" s="21" t="str">
        <f t="shared" si="8"/>
        <v>2023. évi teljesítés              2023.09.30-ig</v>
      </c>
      <c r="K52" s="21" t="str">
        <f t="shared" si="8"/>
        <v>2023. évi teljesítés              2023.12.31-ig</v>
      </c>
      <c r="L52" s="21" t="str">
        <f t="shared" si="8"/>
        <v>Teljesítés %-a</v>
      </c>
    </row>
    <row r="53" spans="1:12" s="33" customFormat="1" ht="12.2" customHeight="1" thickBot="1" x14ac:dyDescent="0.25">
      <c r="A53" s="55" t="s">
        <v>12</v>
      </c>
      <c r="B53" s="56" t="s">
        <v>547</v>
      </c>
      <c r="C53" s="87">
        <f>SUM(C54:C59)-C55</f>
        <v>1133053956</v>
      </c>
      <c r="D53" s="125">
        <f t="shared" ref="D53:L53" si="9">SUM(D54:D59)-D55</f>
        <v>1157970587</v>
      </c>
      <c r="E53" s="708">
        <f t="shared" si="9"/>
        <v>1299115580</v>
      </c>
      <c r="F53" s="708">
        <f t="shared" si="9"/>
        <v>1371960580</v>
      </c>
      <c r="G53" s="708">
        <f t="shared" si="9"/>
        <v>1371760939</v>
      </c>
      <c r="H53" s="50">
        <f t="shared" ref="H53:H72" si="10">+G53-F53</f>
        <v>-199641</v>
      </c>
      <c r="I53" s="249">
        <f t="shared" si="9"/>
        <v>0</v>
      </c>
      <c r="J53" s="50">
        <f t="shared" si="9"/>
        <v>0</v>
      </c>
      <c r="K53" s="50">
        <f t="shared" si="9"/>
        <v>0</v>
      </c>
      <c r="L53" s="50" t="e">
        <f t="shared" si="9"/>
        <v>#DIV/0!</v>
      </c>
    </row>
    <row r="54" spans="1:12" ht="12.2" customHeight="1" x14ac:dyDescent="0.2">
      <c r="A54" s="1216" t="s">
        <v>91</v>
      </c>
      <c r="B54" s="17" t="s">
        <v>68</v>
      </c>
      <c r="C54" s="119">
        <f>'7.TIK'!C54-'30._TIK_önként'!C54</f>
        <v>379849961</v>
      </c>
      <c r="D54" s="271">
        <f>'7.TIK'!D54-'30._TIK_önként'!D54</f>
        <v>385999961</v>
      </c>
      <c r="E54" s="712">
        <f>'7.TIK'!E54-'30._TIK_önként'!E54</f>
        <v>479724526</v>
      </c>
      <c r="F54" s="712">
        <f>'7.TIK'!F54-'30._TIK_önként'!F54</f>
        <v>479724526</v>
      </c>
      <c r="G54" s="712">
        <f>'7.TIK'!G54-'30._TIK_önként'!G54</f>
        <v>525764107</v>
      </c>
      <c r="H54" s="35">
        <f t="shared" si="10"/>
        <v>46039581</v>
      </c>
      <c r="I54" s="253">
        <f>'7.TIK'!I54-'30._TIK_önként'!I54</f>
        <v>0</v>
      </c>
      <c r="J54" s="35">
        <f>'7.TIK'!J54-'30._TIK_önként'!J54</f>
        <v>0</v>
      </c>
      <c r="K54" s="35">
        <f>'7.TIK'!K54-'30._TIK_önként'!K54</f>
        <v>0</v>
      </c>
      <c r="L54" s="35">
        <f>'7.TIK'!L54-'30._TIK_önként'!L54</f>
        <v>0</v>
      </c>
    </row>
    <row r="55" spans="1:12" ht="12.2" customHeight="1" x14ac:dyDescent="0.2">
      <c r="A55" s="1216" t="s">
        <v>305</v>
      </c>
      <c r="B55" s="418" t="s">
        <v>270</v>
      </c>
      <c r="C55" s="119">
        <f>'7.TIK'!C55-'30._TIK_önként'!C55</f>
        <v>0</v>
      </c>
      <c r="D55" s="271">
        <f>'7.TIK'!D55-'30._TIK_önként'!D55</f>
        <v>0</v>
      </c>
      <c r="E55" s="712">
        <f>'7.TIK'!E55-'30._TIK_önként'!E55</f>
        <v>20185726</v>
      </c>
      <c r="F55" s="712">
        <f>'7.TIK'!F55-'30._TIK_önként'!F55</f>
        <v>20424391</v>
      </c>
      <c r="G55" s="712">
        <f>'7.TIK'!G55-'30._TIK_önként'!G55</f>
        <v>20802851</v>
      </c>
      <c r="H55" s="35">
        <f t="shared" si="10"/>
        <v>378460</v>
      </c>
      <c r="I55" s="253">
        <f>'7.TIK'!I55-'30._TIK_önként'!I55</f>
        <v>0</v>
      </c>
      <c r="J55" s="35">
        <f>'7.TIK'!J55-'30._TIK_önként'!J55</f>
        <v>0</v>
      </c>
      <c r="K55" s="35">
        <f>'7.TIK'!K55-'30._TIK_önként'!K55</f>
        <v>0</v>
      </c>
      <c r="L55" s="35" t="e">
        <f>'7.TIK'!L55-'30._TIK_önként'!L55</f>
        <v>#DIV/0!</v>
      </c>
    </row>
    <row r="56" spans="1:12" ht="12.2" customHeight="1" x14ac:dyDescent="0.2">
      <c r="A56" s="1216" t="s">
        <v>92</v>
      </c>
      <c r="B56" s="415" t="s">
        <v>87</v>
      </c>
      <c r="C56" s="422">
        <f>'7.TIK'!C56-'30._TIK_önként'!C56</f>
        <v>64326302</v>
      </c>
      <c r="D56" s="409">
        <f>'7.TIK'!D56-'30._TIK_önként'!D56</f>
        <v>66048302</v>
      </c>
      <c r="E56" s="103">
        <f>'7.TIK'!E56-'30._TIK_önként'!E56</f>
        <v>76306357</v>
      </c>
      <c r="F56" s="103">
        <f>'7.TIK'!F56-'30._TIK_önként'!F56</f>
        <v>76306357</v>
      </c>
      <c r="G56" s="103">
        <f>'7.TIK'!G56-'30._TIK_önként'!G56</f>
        <v>81896424</v>
      </c>
      <c r="H56" s="410">
        <f t="shared" si="10"/>
        <v>5590067</v>
      </c>
      <c r="I56" s="635">
        <f>'7.TIK'!I56-'30._TIK_önként'!I56</f>
        <v>0</v>
      </c>
      <c r="J56" s="410">
        <f>'7.TIK'!J56-'30._TIK_önként'!J56</f>
        <v>0</v>
      </c>
      <c r="K56" s="410">
        <f>'7.TIK'!K56-'30._TIK_önként'!K56</f>
        <v>0</v>
      </c>
      <c r="L56" s="410">
        <f>'7.TIK'!L56-'30._TIK_önként'!L56</f>
        <v>0</v>
      </c>
    </row>
    <row r="57" spans="1:12" ht="12.2" customHeight="1" x14ac:dyDescent="0.2">
      <c r="A57" s="1216" t="s">
        <v>93</v>
      </c>
      <c r="B57" s="415" t="s">
        <v>69</v>
      </c>
      <c r="C57" s="422">
        <f>'7.TIK'!C57-'30._TIK_önként'!C57</f>
        <v>688877693</v>
      </c>
      <c r="D57" s="409">
        <f>'7.TIK'!D57-'30._TIK_önként'!D57</f>
        <v>705922324</v>
      </c>
      <c r="E57" s="103">
        <f>'7.TIK'!E57-'30._TIK_önként'!E57</f>
        <v>743084697</v>
      </c>
      <c r="F57" s="103">
        <f>'7.TIK'!F57-'30._TIK_önként'!F57</f>
        <v>815929697</v>
      </c>
      <c r="G57" s="103">
        <f>'7.TIK'!G57-'30._TIK_önként'!G57</f>
        <v>764100408</v>
      </c>
      <c r="H57" s="410">
        <f t="shared" si="10"/>
        <v>-51829289</v>
      </c>
      <c r="I57" s="635">
        <f>'7.TIK'!I57-'30._TIK_önként'!I57</f>
        <v>0</v>
      </c>
      <c r="J57" s="410">
        <f>'7.TIK'!J57-'30._TIK_önként'!J57</f>
        <v>0</v>
      </c>
      <c r="K57" s="410">
        <f>'7.TIK'!K57-'30._TIK_önként'!K57</f>
        <v>0</v>
      </c>
      <c r="L57" s="410">
        <f>'7.TIK'!L57-'30._TIK_önként'!L57</f>
        <v>0</v>
      </c>
    </row>
    <row r="58" spans="1:12" ht="12.2" customHeight="1" x14ac:dyDescent="0.2">
      <c r="A58" s="1216" t="s">
        <v>90</v>
      </c>
      <c r="B58" s="415" t="s">
        <v>80</v>
      </c>
      <c r="C58" s="422">
        <f>'7.TIK'!C58-'30._TIK_önként'!C58</f>
        <v>0</v>
      </c>
      <c r="D58" s="409">
        <f>'7.TIK'!D58-'30._TIK_önként'!D58</f>
        <v>0</v>
      </c>
      <c r="E58" s="103">
        <f>'7.TIK'!E58-'30._TIK_önként'!E58</f>
        <v>0</v>
      </c>
      <c r="F58" s="103">
        <f>'7.TIK'!F58-'30._TIK_önként'!F58</f>
        <v>0</v>
      </c>
      <c r="G58" s="103">
        <f>'7.TIK'!G58-'30._TIK_önként'!G58</f>
        <v>0</v>
      </c>
      <c r="H58" s="410">
        <f t="shared" si="10"/>
        <v>0</v>
      </c>
      <c r="I58" s="635">
        <f>'7.TIK'!I58-'30._TIK_önként'!I58</f>
        <v>0</v>
      </c>
      <c r="J58" s="410">
        <f>'7.TIK'!J58-'30._TIK_önként'!J58</f>
        <v>0</v>
      </c>
      <c r="K58" s="410">
        <f>'7.TIK'!K58-'30._TIK_önként'!K58</f>
        <v>0</v>
      </c>
      <c r="L58" s="410" t="e">
        <f>'7.TIK'!L58-'30._TIK_önként'!L58</f>
        <v>#DIV/0!</v>
      </c>
    </row>
    <row r="59" spans="1:12" ht="12.2" customHeight="1" x14ac:dyDescent="0.2">
      <c r="A59" s="1216" t="s">
        <v>147</v>
      </c>
      <c r="B59" s="415" t="s">
        <v>88</v>
      </c>
      <c r="C59" s="422">
        <f>'7.TIK'!C59-'30._TIK_önként'!C59</f>
        <v>0</v>
      </c>
      <c r="D59" s="409">
        <f>'7.TIK'!D59-'30._TIK_önként'!D59</f>
        <v>0</v>
      </c>
      <c r="E59" s="103">
        <f>'7.TIK'!E59-'30._TIK_önként'!E59</f>
        <v>0</v>
      </c>
      <c r="F59" s="103">
        <f>'7.TIK'!F59-'30._TIK_önként'!F59</f>
        <v>0</v>
      </c>
      <c r="G59" s="103">
        <f>'7.TIK'!G59-'30._TIK_önként'!G59</f>
        <v>0</v>
      </c>
      <c r="H59" s="410">
        <f t="shared" si="10"/>
        <v>0</v>
      </c>
      <c r="I59" s="635">
        <f>'7.TIK'!I59-'30._TIK_önként'!I59</f>
        <v>0</v>
      </c>
      <c r="J59" s="410">
        <f>'7.TIK'!J59-'30._TIK_önként'!J59</f>
        <v>0</v>
      </c>
      <c r="K59" s="410">
        <f>'7.TIK'!K59-'30._TIK_önként'!K59</f>
        <v>0</v>
      </c>
      <c r="L59" s="410" t="e">
        <f>'7.TIK'!L59-'30._TIK_önként'!L59</f>
        <v>#DIV/0!</v>
      </c>
    </row>
    <row r="60" spans="1:12" ht="12.2" customHeight="1" x14ac:dyDescent="0.2">
      <c r="A60" s="1216" t="s">
        <v>306</v>
      </c>
      <c r="B60" s="648" t="s">
        <v>235</v>
      </c>
      <c r="C60" s="422">
        <f>'7.TIK'!C60-'30._TIK_önként'!C60</f>
        <v>0</v>
      </c>
      <c r="D60" s="409">
        <f>'7.TIK'!D60-'30._TIK_önként'!D60</f>
        <v>0</v>
      </c>
      <c r="E60" s="103">
        <f>'7.TIK'!E60-'30._TIK_önként'!E60</f>
        <v>0</v>
      </c>
      <c r="F60" s="103">
        <f>'7.TIK'!F60-'30._TIK_önként'!F60</f>
        <v>0</v>
      </c>
      <c r="G60" s="103">
        <f>'7.TIK'!G60-'30._TIK_önként'!G60</f>
        <v>0</v>
      </c>
      <c r="H60" s="410">
        <f t="shared" si="10"/>
        <v>0</v>
      </c>
      <c r="I60" s="635">
        <f>'7.TIK'!I60-'30._TIK_önként'!I60</f>
        <v>0</v>
      </c>
      <c r="J60" s="410">
        <f>'7.TIK'!J60-'30._TIK_önként'!J60</f>
        <v>0</v>
      </c>
      <c r="K60" s="410">
        <f>'7.TIK'!K60-'30._TIK_önként'!K60</f>
        <v>0</v>
      </c>
      <c r="L60" s="410" t="e">
        <f>'7.TIK'!L60-'30._TIK_önként'!L60</f>
        <v>#DIV/0!</v>
      </c>
    </row>
    <row r="61" spans="1:12" ht="12.2" customHeight="1" thickBot="1" x14ac:dyDescent="0.25">
      <c r="A61" s="82" t="s">
        <v>307</v>
      </c>
      <c r="B61" s="83" t="s">
        <v>234</v>
      </c>
      <c r="C61" s="90">
        <f>'7.TIK'!C61-'30._TIK_önként'!C61</f>
        <v>0</v>
      </c>
      <c r="D61" s="272">
        <f>'7.TIK'!D61-'30._TIK_önként'!D61</f>
        <v>0</v>
      </c>
      <c r="E61" s="719">
        <f>'7.TIK'!E61-'30._TIK_önként'!E61</f>
        <v>0</v>
      </c>
      <c r="F61" s="719">
        <f>'7.TIK'!F61-'30._TIK_önként'!F61</f>
        <v>0</v>
      </c>
      <c r="G61" s="719">
        <f>'7.TIK'!G61-'30._TIK_önként'!G61</f>
        <v>0</v>
      </c>
      <c r="H61" s="59">
        <f t="shared" si="10"/>
        <v>0</v>
      </c>
      <c r="I61" s="255">
        <f>'7.TIK'!I61-'30._TIK_önként'!I61</f>
        <v>0</v>
      </c>
      <c r="J61" s="59">
        <f>'7.TIK'!J61-'30._TIK_önként'!J61</f>
        <v>0</v>
      </c>
      <c r="K61" s="59">
        <f>'7.TIK'!K61-'30._TIK_önként'!K61</f>
        <v>0</v>
      </c>
      <c r="L61" s="59" t="e">
        <f>'7.TIK'!L61-'30._TIK_önként'!L61</f>
        <v>#DIV/0!</v>
      </c>
    </row>
    <row r="62" spans="1:12" ht="12.2" customHeight="1" thickBot="1" x14ac:dyDescent="0.25">
      <c r="A62" s="55" t="s">
        <v>13</v>
      </c>
      <c r="B62" s="56" t="s">
        <v>548</v>
      </c>
      <c r="C62" s="87">
        <f>SUM(C63:C67)</f>
        <v>5000000</v>
      </c>
      <c r="D62" s="125">
        <f t="shared" ref="D62:L62" si="11">SUM(D63:D67)</f>
        <v>13180316</v>
      </c>
      <c r="E62" s="708">
        <f t="shared" si="11"/>
        <v>18340720</v>
      </c>
      <c r="F62" s="708">
        <f t="shared" si="11"/>
        <v>18495720</v>
      </c>
      <c r="G62" s="708">
        <f t="shared" si="11"/>
        <v>18425108</v>
      </c>
      <c r="H62" s="50">
        <f t="shared" si="10"/>
        <v>-70612</v>
      </c>
      <c r="I62" s="249">
        <f t="shared" si="11"/>
        <v>0</v>
      </c>
      <c r="J62" s="50">
        <f t="shared" si="11"/>
        <v>0</v>
      </c>
      <c r="K62" s="50">
        <f t="shared" si="11"/>
        <v>0</v>
      </c>
      <c r="L62" s="50" t="e">
        <f t="shared" si="11"/>
        <v>#DIV/0!</v>
      </c>
    </row>
    <row r="63" spans="1:12" s="33" customFormat="1" ht="12.2" customHeight="1" x14ac:dyDescent="0.2">
      <c r="A63" s="1216" t="s">
        <v>94</v>
      </c>
      <c r="B63" s="17" t="s">
        <v>119</v>
      </c>
      <c r="C63" s="119">
        <f>'7.TIK'!C63-'30._TIK_önként'!C63</f>
        <v>5000000</v>
      </c>
      <c r="D63" s="271">
        <f>'7.TIK'!D63-'30._TIK_önként'!D63</f>
        <v>13180316</v>
      </c>
      <c r="E63" s="712">
        <f>'7.TIK'!E63-'30._TIK_önként'!E63</f>
        <v>18340720</v>
      </c>
      <c r="F63" s="712">
        <f>'7.TIK'!F63-'30._TIK_önként'!F63</f>
        <v>18495720</v>
      </c>
      <c r="G63" s="712">
        <f>'7.TIK'!G63-'30._TIK_önként'!G63</f>
        <v>18425108</v>
      </c>
      <c r="H63" s="35">
        <f t="shared" si="10"/>
        <v>-70612</v>
      </c>
      <c r="I63" s="253">
        <f>'7.TIK'!I63-'30._TIK_önként'!I63</f>
        <v>0</v>
      </c>
      <c r="J63" s="35">
        <f>'7.TIK'!J63-'30._TIK_önként'!J63</f>
        <v>0</v>
      </c>
      <c r="K63" s="35">
        <f>'7.TIK'!K63-'30._TIK_önként'!K63</f>
        <v>0</v>
      </c>
      <c r="L63" s="35">
        <f>'7.TIK'!L63-'30._TIK_önként'!L63</f>
        <v>0</v>
      </c>
    </row>
    <row r="64" spans="1:12" s="33" customFormat="1" ht="12.2" customHeight="1" x14ac:dyDescent="0.2">
      <c r="A64" s="1216" t="s">
        <v>316</v>
      </c>
      <c r="B64" s="649" t="s">
        <v>236</v>
      </c>
      <c r="C64" s="119">
        <f>'7.TIK'!C64-'30._TIK_önként'!C64</f>
        <v>0</v>
      </c>
      <c r="D64" s="271">
        <f>'7.TIK'!D64-'30._TIK_önként'!D64</f>
        <v>0</v>
      </c>
      <c r="E64" s="712">
        <f>'7.TIK'!E64-'30._TIK_önként'!E64</f>
        <v>0</v>
      </c>
      <c r="F64" s="712">
        <f>'7.TIK'!F64-'30._TIK_önként'!F64</f>
        <v>0</v>
      </c>
      <c r="G64" s="712">
        <f>'7.TIK'!G64-'30._TIK_önként'!G64</f>
        <v>0</v>
      </c>
      <c r="H64" s="35">
        <f t="shared" si="10"/>
        <v>0</v>
      </c>
      <c r="I64" s="253">
        <f>'7.TIK'!I64-'30._TIK_önként'!I64</f>
        <v>0</v>
      </c>
      <c r="J64" s="35">
        <f>'7.TIK'!J64-'30._TIK_önként'!J64</f>
        <v>0</v>
      </c>
      <c r="K64" s="35">
        <f>'7.TIK'!K64-'30._TIK_önként'!K64</f>
        <v>0</v>
      </c>
      <c r="L64" s="35" t="e">
        <f>'7.TIK'!L64-'30._TIK_önként'!L64</f>
        <v>#DIV/0!</v>
      </c>
    </row>
    <row r="65" spans="1:12" ht="12.2" customHeight="1" x14ac:dyDescent="0.2">
      <c r="A65" s="1216" t="s">
        <v>95</v>
      </c>
      <c r="B65" s="415" t="s">
        <v>2</v>
      </c>
      <c r="C65" s="422">
        <f>'7.TIK'!C65-'30._TIK_önként'!C65</f>
        <v>0</v>
      </c>
      <c r="D65" s="409">
        <f>'7.TIK'!D65-'30._TIK_önként'!D65</f>
        <v>0</v>
      </c>
      <c r="E65" s="103">
        <f>'7.TIK'!E65-'30._TIK_önként'!E65</f>
        <v>0</v>
      </c>
      <c r="F65" s="103">
        <f>'7.TIK'!F65-'30._TIK_önként'!F65</f>
        <v>0</v>
      </c>
      <c r="G65" s="103">
        <f>'7.TIK'!G65-'30._TIK_önként'!G65</f>
        <v>0</v>
      </c>
      <c r="H65" s="410">
        <f t="shared" si="10"/>
        <v>0</v>
      </c>
      <c r="I65" s="635">
        <f>'7.TIK'!I65-'30._TIK_önként'!I65</f>
        <v>0</v>
      </c>
      <c r="J65" s="410">
        <f>'7.TIK'!J65-'30._TIK_önként'!J65</f>
        <v>0</v>
      </c>
      <c r="K65" s="410">
        <f>'7.TIK'!K65-'30._TIK_önként'!K65</f>
        <v>0</v>
      </c>
      <c r="L65" s="410" t="e">
        <f>'7.TIK'!L65-'30._TIK_önként'!L65</f>
        <v>#DIV/0!</v>
      </c>
    </row>
    <row r="66" spans="1:12" ht="12.2" customHeight="1" x14ac:dyDescent="0.2">
      <c r="A66" s="1216" t="s">
        <v>342</v>
      </c>
      <c r="B66" s="650" t="s">
        <v>237</v>
      </c>
      <c r="C66" s="422">
        <f>'7.TIK'!C66-'30._TIK_önként'!C66</f>
        <v>0</v>
      </c>
      <c r="D66" s="409">
        <f>'7.TIK'!D66-'30._TIK_önként'!D66</f>
        <v>0</v>
      </c>
      <c r="E66" s="103">
        <f>'7.TIK'!E66-'30._TIK_önként'!E66</f>
        <v>0</v>
      </c>
      <c r="F66" s="103">
        <f>'7.TIK'!F66-'30._TIK_önként'!F66</f>
        <v>0</v>
      </c>
      <c r="G66" s="103">
        <f>'7.TIK'!G66-'30._TIK_önként'!G66</f>
        <v>0</v>
      </c>
      <c r="H66" s="410">
        <f t="shared" si="10"/>
        <v>0</v>
      </c>
      <c r="I66" s="635">
        <f>'7.TIK'!I66-'30._TIK_önként'!I66</f>
        <v>0</v>
      </c>
      <c r="J66" s="410">
        <f>'7.TIK'!J66-'30._TIK_önként'!J66</f>
        <v>0</v>
      </c>
      <c r="K66" s="410">
        <f>'7.TIK'!K66-'30._TIK_önként'!K66</f>
        <v>0</v>
      </c>
      <c r="L66" s="410" t="e">
        <f>'7.TIK'!L66-'30._TIK_önként'!L66</f>
        <v>#DIV/0!</v>
      </c>
    </row>
    <row r="67" spans="1:12" ht="12.2" customHeight="1" x14ac:dyDescent="0.2">
      <c r="A67" s="1216" t="s">
        <v>96</v>
      </c>
      <c r="B67" s="17" t="s">
        <v>175</v>
      </c>
      <c r="C67" s="422">
        <f>'7.TIK'!C67-'30._TIK_önként'!C67</f>
        <v>0</v>
      </c>
      <c r="D67" s="409">
        <f>'7.TIK'!D67-'30._TIK_önként'!D67</f>
        <v>0</v>
      </c>
      <c r="E67" s="103">
        <f>'7.TIK'!E67-'30._TIK_önként'!E67</f>
        <v>0</v>
      </c>
      <c r="F67" s="103">
        <f>'7.TIK'!F67-'30._TIK_önként'!F67</f>
        <v>0</v>
      </c>
      <c r="G67" s="103">
        <f>'7.TIK'!G67-'30._TIK_önként'!G67</f>
        <v>0</v>
      </c>
      <c r="H67" s="410">
        <f t="shared" si="10"/>
        <v>0</v>
      </c>
      <c r="I67" s="635">
        <f>'7.TIK'!I67-'30._TIK_önként'!I67</f>
        <v>0</v>
      </c>
      <c r="J67" s="410">
        <f>'7.TIK'!J67-'30._TIK_önként'!J67</f>
        <v>0</v>
      </c>
      <c r="K67" s="410">
        <f>'7.TIK'!K67-'30._TIK_önként'!K67</f>
        <v>0</v>
      </c>
      <c r="L67" s="410" t="e">
        <f>'7.TIK'!L67-'30._TIK_önként'!L67</f>
        <v>#DIV/0!</v>
      </c>
    </row>
    <row r="68" spans="1:12" ht="12.2" customHeight="1" x14ac:dyDescent="0.2">
      <c r="A68" s="1216" t="s">
        <v>317</v>
      </c>
      <c r="B68" s="648" t="s">
        <v>239</v>
      </c>
      <c r="C68" s="422">
        <f>'7.TIK'!C68-'30._TIK_önként'!C68</f>
        <v>0</v>
      </c>
      <c r="D68" s="409">
        <f>'7.TIK'!D68-'30._TIK_önként'!D68</f>
        <v>0</v>
      </c>
      <c r="E68" s="103">
        <f>'7.TIK'!E68-'30._TIK_önként'!E68</f>
        <v>0</v>
      </c>
      <c r="F68" s="103">
        <f>'7.TIK'!F68-'30._TIK_önként'!F68</f>
        <v>0</v>
      </c>
      <c r="G68" s="103">
        <f>'7.TIK'!G68-'30._TIK_önként'!G68</f>
        <v>0</v>
      </c>
      <c r="H68" s="410">
        <f t="shared" si="10"/>
        <v>0</v>
      </c>
      <c r="I68" s="635">
        <f>'7.TIK'!I68-'30._TIK_önként'!I68</f>
        <v>0</v>
      </c>
      <c r="J68" s="410">
        <f>'7.TIK'!J68-'30._TIK_önként'!J68</f>
        <v>0</v>
      </c>
      <c r="K68" s="410">
        <f>'7.TIK'!K68-'30._TIK_önként'!K68</f>
        <v>0</v>
      </c>
      <c r="L68" s="410" t="e">
        <f>'7.TIK'!L68-'30._TIK_önként'!L68</f>
        <v>#DIV/0!</v>
      </c>
    </row>
    <row r="69" spans="1:12" ht="12.2" customHeight="1" thickBot="1" x14ac:dyDescent="0.25">
      <c r="A69" s="82" t="s">
        <v>318</v>
      </c>
      <c r="B69" s="83" t="s">
        <v>238</v>
      </c>
      <c r="C69" s="90">
        <f>'7.TIK'!C69-'30._TIK_önként'!C69</f>
        <v>0</v>
      </c>
      <c r="D69" s="409">
        <f>'7.TIK'!D69-'30._TIK_önként'!D69</f>
        <v>0</v>
      </c>
      <c r="E69" s="103">
        <f>'7.TIK'!E69-'30._TIK_önként'!E69</f>
        <v>0</v>
      </c>
      <c r="F69" s="103">
        <f>'7.TIK'!F69-'30._TIK_önként'!F69</f>
        <v>0</v>
      </c>
      <c r="G69" s="103">
        <f>'7.TIK'!G69-'30._TIK_önként'!G69</f>
        <v>0</v>
      </c>
      <c r="H69" s="410">
        <f t="shared" si="10"/>
        <v>0</v>
      </c>
      <c r="I69" s="635">
        <f>'7.TIK'!I69-'30._TIK_önként'!I69</f>
        <v>0</v>
      </c>
      <c r="J69" s="410">
        <f>'7.TIK'!J69-'30._TIK_önként'!J69</f>
        <v>0</v>
      </c>
      <c r="K69" s="410">
        <f>'7.TIK'!K69-'30._TIK_önként'!K69</f>
        <v>0</v>
      </c>
      <c r="L69" s="410" t="e">
        <f>'7.TIK'!L69-'30._TIK_önként'!L69</f>
        <v>#DIV/0!</v>
      </c>
    </row>
    <row r="70" spans="1:12" ht="15" customHeight="1" thickBot="1" x14ac:dyDescent="0.25">
      <c r="A70" s="55" t="s">
        <v>14</v>
      </c>
      <c r="B70" s="65" t="s">
        <v>176</v>
      </c>
      <c r="C70" s="133">
        <f>+C53+C62</f>
        <v>1138053956</v>
      </c>
      <c r="D70" s="132">
        <f t="shared" ref="D70:L70" si="12">+D53+D62</f>
        <v>1171150903</v>
      </c>
      <c r="E70" s="718">
        <f t="shared" si="12"/>
        <v>1317456300</v>
      </c>
      <c r="F70" s="718">
        <f t="shared" si="12"/>
        <v>1390456300</v>
      </c>
      <c r="G70" s="718">
        <f t="shared" si="12"/>
        <v>1390186047</v>
      </c>
      <c r="H70" s="66">
        <f t="shared" si="10"/>
        <v>-270253</v>
      </c>
      <c r="I70" s="250">
        <f t="shared" si="12"/>
        <v>0</v>
      </c>
      <c r="J70" s="66">
        <f t="shared" si="12"/>
        <v>0</v>
      </c>
      <c r="K70" s="66">
        <f t="shared" si="12"/>
        <v>0</v>
      </c>
      <c r="L70" s="66" t="e">
        <f t="shared" si="12"/>
        <v>#DIV/0!</v>
      </c>
    </row>
    <row r="71" spans="1:12" ht="13.5" thickBot="1" x14ac:dyDescent="0.25">
      <c r="C71" s="27"/>
      <c r="D71" s="27"/>
      <c r="E71" s="27"/>
      <c r="F71" s="27"/>
      <c r="G71" s="27"/>
      <c r="H71" s="27"/>
      <c r="I71" s="27"/>
      <c r="J71" s="27"/>
      <c r="K71" s="27"/>
      <c r="L71" s="27"/>
    </row>
    <row r="72" spans="1:12" ht="15" customHeight="1" thickBot="1" x14ac:dyDescent="0.25">
      <c r="A72" s="764" t="s">
        <v>292</v>
      </c>
      <c r="B72" s="766"/>
      <c r="C72" s="135">
        <f>'7.TIK'!C72-'30._TIK_önként'!C72</f>
        <v>123</v>
      </c>
      <c r="D72" s="765">
        <f>'7.TIK'!D72-'30._TIK_önként'!D72</f>
        <v>123</v>
      </c>
      <c r="E72" s="647">
        <f>'7.TIK'!E72-'30._TIK_önként'!E72</f>
        <v>123</v>
      </c>
      <c r="F72" s="647">
        <f>'7.TIK'!F72-'30._TIK_önként'!F72</f>
        <v>123</v>
      </c>
      <c r="G72" s="647">
        <f>'7.TIK'!G72-'30._TIK_önként'!G72</f>
        <v>123</v>
      </c>
      <c r="H72" s="246">
        <f t="shared" si="10"/>
        <v>0</v>
      </c>
      <c r="I72" s="246">
        <f>'7.TIK'!I72-'30._TIK_önként'!I72</f>
        <v>0</v>
      </c>
      <c r="J72" s="246">
        <f>'7.TIK'!J72-'30._TIK_önként'!J72</f>
        <v>0</v>
      </c>
      <c r="K72" s="246">
        <f>'7.TIK'!K72-'30._TIK_önként'!K72</f>
        <v>0</v>
      </c>
      <c r="L72" s="246">
        <f>'7.TIK'!L72-'30._TIK_önként'!L72</f>
        <v>0</v>
      </c>
    </row>
    <row r="73" spans="1:12" ht="14.25" hidden="1" customHeight="1" thickBot="1" x14ac:dyDescent="0.25">
      <c r="A73" s="67" t="s">
        <v>291</v>
      </c>
      <c r="B73" s="68"/>
      <c r="C73" s="735">
        <f>'7.TIK'!C73-'30._TIK_önként'!C73</f>
        <v>0</v>
      </c>
      <c r="D73" s="769">
        <f>'7.TIK'!D73-'30._TIK_önként'!D73</f>
        <v>0</v>
      </c>
      <c r="E73" s="733">
        <f>'7.TIK'!E73-'30._TIK_önként'!E73</f>
        <v>0</v>
      </c>
      <c r="F73" s="733">
        <f>'7.TIK'!F73-'30._TIK_önként'!F73</f>
        <v>0</v>
      </c>
      <c r="G73" s="733">
        <f>'7.TIK'!G73-'30._TIK_önként'!G73</f>
        <v>0</v>
      </c>
      <c r="H73" s="735">
        <f>'7.TIK'!H73-'30._TIK_önként'!H73</f>
        <v>0</v>
      </c>
      <c r="I73" s="735">
        <f>'7.TIK'!I73-'30._TIK_önként'!I73</f>
        <v>0</v>
      </c>
      <c r="J73" s="735">
        <f>'7.TIK'!J73-'30._TIK_önként'!J73</f>
        <v>0</v>
      </c>
      <c r="K73" s="735">
        <f>'7.TIK'!K73-'30._TIK_önként'!K73</f>
        <v>0</v>
      </c>
      <c r="L73" s="735" t="e">
        <f>'7.TIK'!L73-'30._TIK_önként'!L73</f>
        <v>#DIV/0!</v>
      </c>
    </row>
    <row r="74" spans="1:12" x14ac:dyDescent="0.2">
      <c r="D74" s="225"/>
      <c r="E74" s="225"/>
      <c r="F74" s="225"/>
      <c r="G74" s="225"/>
      <c r="H74" s="225" t="s">
        <v>385</v>
      </c>
      <c r="I74" s="225"/>
      <c r="J74" s="225"/>
      <c r="K74" s="225"/>
      <c r="L74" s="225"/>
    </row>
  </sheetData>
  <sheetProtection formatCells="0"/>
  <mergeCells count="7">
    <mergeCell ref="A9:H9"/>
    <mergeCell ref="A51:H51"/>
    <mergeCell ref="A1:H1"/>
    <mergeCell ref="A2:H2"/>
    <mergeCell ref="C4:H4"/>
    <mergeCell ref="C5:H5"/>
    <mergeCell ref="A6:H6"/>
  </mergeCells>
  <printOptions horizontalCentered="1"/>
  <pageMargins left="0.39370078740157483" right="0.39370078740157483" top="0.39370078740157483" bottom="0.39370078740157483" header="0.78740157480314965" footer="0.78740157480314965"/>
  <pageSetup paperSize="9" scale="72" orientation="portrait" r:id="rId1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L74"/>
  <sheetViews>
    <sheetView view="pageBreakPreview" zoomScale="124" zoomScaleNormal="118" zoomScaleSheetLayoutView="124" workbookViewId="0">
      <selection activeCell="A2" sqref="A2:H2"/>
    </sheetView>
  </sheetViews>
  <sheetFormatPr defaultRowHeight="12.75" x14ac:dyDescent="0.2"/>
  <cols>
    <col min="1" max="1" width="12" style="1583" customWidth="1"/>
    <col min="2" max="2" width="67" style="25" customWidth="1"/>
    <col min="3" max="3" width="14.6640625" style="25" customWidth="1"/>
    <col min="4" max="4" width="17" style="25" hidden="1" customWidth="1"/>
    <col min="5" max="5" width="15.1640625" style="25" hidden="1" customWidth="1"/>
    <col min="6" max="6" width="15.6640625" style="25" customWidth="1"/>
    <col min="7" max="7" width="17" style="25" customWidth="1"/>
    <col min="8" max="8" width="14.83203125" style="25" customWidth="1"/>
    <col min="9" max="12" width="14.83203125" style="25" hidden="1" customWidth="1"/>
    <col min="13" max="13" width="0" style="25" hidden="1" customWidth="1"/>
    <col min="14" max="257" width="9.33203125" style="25"/>
    <col min="258" max="258" width="13.83203125" style="25" customWidth="1"/>
    <col min="259" max="259" width="79.1640625" style="25" customWidth="1"/>
    <col min="260" max="260" width="21.6640625" style="25" customWidth="1"/>
    <col min="261" max="513" width="9.33203125" style="25"/>
    <col min="514" max="514" width="13.83203125" style="25" customWidth="1"/>
    <col min="515" max="515" width="79.1640625" style="25" customWidth="1"/>
    <col min="516" max="516" width="21.6640625" style="25" customWidth="1"/>
    <col min="517" max="769" width="9.33203125" style="25"/>
    <col min="770" max="770" width="13.83203125" style="25" customWidth="1"/>
    <col min="771" max="771" width="79.1640625" style="25" customWidth="1"/>
    <col min="772" max="772" width="21.6640625" style="25" customWidth="1"/>
    <col min="773" max="1025" width="9.33203125" style="25"/>
    <col min="1026" max="1026" width="13.83203125" style="25" customWidth="1"/>
    <col min="1027" max="1027" width="79.1640625" style="25" customWidth="1"/>
    <col min="1028" max="1028" width="21.6640625" style="25" customWidth="1"/>
    <col min="1029" max="1281" width="9.33203125" style="25"/>
    <col min="1282" max="1282" width="13.83203125" style="25" customWidth="1"/>
    <col min="1283" max="1283" width="79.1640625" style="25" customWidth="1"/>
    <col min="1284" max="1284" width="21.6640625" style="25" customWidth="1"/>
    <col min="1285" max="1537" width="9.33203125" style="25"/>
    <col min="1538" max="1538" width="13.83203125" style="25" customWidth="1"/>
    <col min="1539" max="1539" width="79.1640625" style="25" customWidth="1"/>
    <col min="1540" max="1540" width="21.6640625" style="25" customWidth="1"/>
    <col min="1541" max="1793" width="9.33203125" style="25"/>
    <col min="1794" max="1794" width="13.83203125" style="25" customWidth="1"/>
    <col min="1795" max="1795" width="79.1640625" style="25" customWidth="1"/>
    <col min="1796" max="1796" width="21.6640625" style="25" customWidth="1"/>
    <col min="1797" max="2049" width="9.33203125" style="25"/>
    <col min="2050" max="2050" width="13.83203125" style="25" customWidth="1"/>
    <col min="2051" max="2051" width="79.1640625" style="25" customWidth="1"/>
    <col min="2052" max="2052" width="21.6640625" style="25" customWidth="1"/>
    <col min="2053" max="2305" width="9.33203125" style="25"/>
    <col min="2306" max="2306" width="13.83203125" style="25" customWidth="1"/>
    <col min="2307" max="2307" width="79.1640625" style="25" customWidth="1"/>
    <col min="2308" max="2308" width="21.6640625" style="25" customWidth="1"/>
    <col min="2309" max="2561" width="9.33203125" style="25"/>
    <col min="2562" max="2562" width="13.83203125" style="25" customWidth="1"/>
    <col min="2563" max="2563" width="79.1640625" style="25" customWidth="1"/>
    <col min="2564" max="2564" width="21.6640625" style="25" customWidth="1"/>
    <col min="2565" max="2817" width="9.33203125" style="25"/>
    <col min="2818" max="2818" width="13.83203125" style="25" customWidth="1"/>
    <col min="2819" max="2819" width="79.1640625" style="25" customWidth="1"/>
    <col min="2820" max="2820" width="21.6640625" style="25" customWidth="1"/>
    <col min="2821" max="3073" width="9.33203125" style="25"/>
    <col min="3074" max="3074" width="13.83203125" style="25" customWidth="1"/>
    <col min="3075" max="3075" width="79.1640625" style="25" customWidth="1"/>
    <col min="3076" max="3076" width="21.6640625" style="25" customWidth="1"/>
    <col min="3077" max="3329" width="9.33203125" style="25"/>
    <col min="3330" max="3330" width="13.83203125" style="25" customWidth="1"/>
    <col min="3331" max="3331" width="79.1640625" style="25" customWidth="1"/>
    <col min="3332" max="3332" width="21.6640625" style="25" customWidth="1"/>
    <col min="3333" max="3585" width="9.33203125" style="25"/>
    <col min="3586" max="3586" width="13.83203125" style="25" customWidth="1"/>
    <col min="3587" max="3587" width="79.1640625" style="25" customWidth="1"/>
    <col min="3588" max="3588" width="21.6640625" style="25" customWidth="1"/>
    <col min="3589" max="3841" width="9.33203125" style="25"/>
    <col min="3842" max="3842" width="13.83203125" style="25" customWidth="1"/>
    <col min="3843" max="3843" width="79.1640625" style="25" customWidth="1"/>
    <col min="3844" max="3844" width="21.6640625" style="25" customWidth="1"/>
    <col min="3845" max="4097" width="9.33203125" style="25"/>
    <col min="4098" max="4098" width="13.83203125" style="25" customWidth="1"/>
    <col min="4099" max="4099" width="79.1640625" style="25" customWidth="1"/>
    <col min="4100" max="4100" width="21.6640625" style="25" customWidth="1"/>
    <col min="4101" max="4353" width="9.33203125" style="25"/>
    <col min="4354" max="4354" width="13.83203125" style="25" customWidth="1"/>
    <col min="4355" max="4355" width="79.1640625" style="25" customWidth="1"/>
    <col min="4356" max="4356" width="21.6640625" style="25" customWidth="1"/>
    <col min="4357" max="4609" width="9.33203125" style="25"/>
    <col min="4610" max="4610" width="13.83203125" style="25" customWidth="1"/>
    <col min="4611" max="4611" width="79.1640625" style="25" customWidth="1"/>
    <col min="4612" max="4612" width="21.6640625" style="25" customWidth="1"/>
    <col min="4613" max="4865" width="9.33203125" style="25"/>
    <col min="4866" max="4866" width="13.83203125" style="25" customWidth="1"/>
    <col min="4867" max="4867" width="79.1640625" style="25" customWidth="1"/>
    <col min="4868" max="4868" width="21.6640625" style="25" customWidth="1"/>
    <col min="4869" max="5121" width="9.33203125" style="25"/>
    <col min="5122" max="5122" width="13.83203125" style="25" customWidth="1"/>
    <col min="5123" max="5123" width="79.1640625" style="25" customWidth="1"/>
    <col min="5124" max="5124" width="21.6640625" style="25" customWidth="1"/>
    <col min="5125" max="5377" width="9.33203125" style="25"/>
    <col min="5378" max="5378" width="13.83203125" style="25" customWidth="1"/>
    <col min="5379" max="5379" width="79.1640625" style="25" customWidth="1"/>
    <col min="5380" max="5380" width="21.6640625" style="25" customWidth="1"/>
    <col min="5381" max="5633" width="9.33203125" style="25"/>
    <col min="5634" max="5634" width="13.83203125" style="25" customWidth="1"/>
    <col min="5635" max="5635" width="79.1640625" style="25" customWidth="1"/>
    <col min="5636" max="5636" width="21.6640625" style="25" customWidth="1"/>
    <col min="5637" max="5889" width="9.33203125" style="25"/>
    <col min="5890" max="5890" width="13.83203125" style="25" customWidth="1"/>
    <col min="5891" max="5891" width="79.1640625" style="25" customWidth="1"/>
    <col min="5892" max="5892" width="21.6640625" style="25" customWidth="1"/>
    <col min="5893" max="6145" width="9.33203125" style="25"/>
    <col min="6146" max="6146" width="13.83203125" style="25" customWidth="1"/>
    <col min="6147" max="6147" width="79.1640625" style="25" customWidth="1"/>
    <col min="6148" max="6148" width="21.6640625" style="25" customWidth="1"/>
    <col min="6149" max="6401" width="9.33203125" style="25"/>
    <col min="6402" max="6402" width="13.83203125" style="25" customWidth="1"/>
    <col min="6403" max="6403" width="79.1640625" style="25" customWidth="1"/>
    <col min="6404" max="6404" width="21.6640625" style="25" customWidth="1"/>
    <col min="6405" max="6657" width="9.33203125" style="25"/>
    <col min="6658" max="6658" width="13.83203125" style="25" customWidth="1"/>
    <col min="6659" max="6659" width="79.1640625" style="25" customWidth="1"/>
    <col min="6660" max="6660" width="21.6640625" style="25" customWidth="1"/>
    <col min="6661" max="6913" width="9.33203125" style="25"/>
    <col min="6914" max="6914" width="13.83203125" style="25" customWidth="1"/>
    <col min="6915" max="6915" width="79.1640625" style="25" customWidth="1"/>
    <col min="6916" max="6916" width="21.6640625" style="25" customWidth="1"/>
    <col min="6917" max="7169" width="9.33203125" style="25"/>
    <col min="7170" max="7170" width="13.83203125" style="25" customWidth="1"/>
    <col min="7171" max="7171" width="79.1640625" style="25" customWidth="1"/>
    <col min="7172" max="7172" width="21.6640625" style="25" customWidth="1"/>
    <col min="7173" max="7425" width="9.33203125" style="25"/>
    <col min="7426" max="7426" width="13.83203125" style="25" customWidth="1"/>
    <col min="7427" max="7427" width="79.1640625" style="25" customWidth="1"/>
    <col min="7428" max="7428" width="21.6640625" style="25" customWidth="1"/>
    <col min="7429" max="7681" width="9.33203125" style="25"/>
    <col min="7682" max="7682" width="13.83203125" style="25" customWidth="1"/>
    <col min="7683" max="7683" width="79.1640625" style="25" customWidth="1"/>
    <col min="7684" max="7684" width="21.6640625" style="25" customWidth="1"/>
    <col min="7685" max="7937" width="9.33203125" style="25"/>
    <col min="7938" max="7938" width="13.83203125" style="25" customWidth="1"/>
    <col min="7939" max="7939" width="79.1640625" style="25" customWidth="1"/>
    <col min="7940" max="7940" width="21.6640625" style="25" customWidth="1"/>
    <col min="7941" max="8193" width="9.33203125" style="25"/>
    <col min="8194" max="8194" width="13.83203125" style="25" customWidth="1"/>
    <col min="8195" max="8195" width="79.1640625" style="25" customWidth="1"/>
    <col min="8196" max="8196" width="21.6640625" style="25" customWidth="1"/>
    <col min="8197" max="8449" width="9.33203125" style="25"/>
    <col min="8450" max="8450" width="13.83203125" style="25" customWidth="1"/>
    <col min="8451" max="8451" width="79.1640625" style="25" customWidth="1"/>
    <col min="8452" max="8452" width="21.6640625" style="25" customWidth="1"/>
    <col min="8453" max="8705" width="9.33203125" style="25"/>
    <col min="8706" max="8706" width="13.83203125" style="25" customWidth="1"/>
    <col min="8707" max="8707" width="79.1640625" style="25" customWidth="1"/>
    <col min="8708" max="8708" width="21.6640625" style="25" customWidth="1"/>
    <col min="8709" max="8961" width="9.33203125" style="25"/>
    <col min="8962" max="8962" width="13.83203125" style="25" customWidth="1"/>
    <col min="8963" max="8963" width="79.1640625" style="25" customWidth="1"/>
    <col min="8964" max="8964" width="21.6640625" style="25" customWidth="1"/>
    <col min="8965" max="9217" width="9.33203125" style="25"/>
    <col min="9218" max="9218" width="13.83203125" style="25" customWidth="1"/>
    <col min="9219" max="9219" width="79.1640625" style="25" customWidth="1"/>
    <col min="9220" max="9220" width="21.6640625" style="25" customWidth="1"/>
    <col min="9221" max="9473" width="9.33203125" style="25"/>
    <col min="9474" max="9474" width="13.83203125" style="25" customWidth="1"/>
    <col min="9475" max="9475" width="79.1640625" style="25" customWidth="1"/>
    <col min="9476" max="9476" width="21.6640625" style="25" customWidth="1"/>
    <col min="9477" max="9729" width="9.33203125" style="25"/>
    <col min="9730" max="9730" width="13.83203125" style="25" customWidth="1"/>
    <col min="9731" max="9731" width="79.1640625" style="25" customWidth="1"/>
    <col min="9732" max="9732" width="21.6640625" style="25" customWidth="1"/>
    <col min="9733" max="9985" width="9.33203125" style="25"/>
    <col min="9986" max="9986" width="13.83203125" style="25" customWidth="1"/>
    <col min="9987" max="9987" width="79.1640625" style="25" customWidth="1"/>
    <col min="9988" max="9988" width="21.6640625" style="25" customWidth="1"/>
    <col min="9989" max="10241" width="9.33203125" style="25"/>
    <col min="10242" max="10242" width="13.83203125" style="25" customWidth="1"/>
    <col min="10243" max="10243" width="79.1640625" style="25" customWidth="1"/>
    <col min="10244" max="10244" width="21.6640625" style="25" customWidth="1"/>
    <col min="10245" max="10497" width="9.33203125" style="25"/>
    <col min="10498" max="10498" width="13.83203125" style="25" customWidth="1"/>
    <col min="10499" max="10499" width="79.1640625" style="25" customWidth="1"/>
    <col min="10500" max="10500" width="21.6640625" style="25" customWidth="1"/>
    <col min="10501" max="10753" width="9.33203125" style="25"/>
    <col min="10754" max="10754" width="13.83203125" style="25" customWidth="1"/>
    <col min="10755" max="10755" width="79.1640625" style="25" customWidth="1"/>
    <col min="10756" max="10756" width="21.6640625" style="25" customWidth="1"/>
    <col min="10757" max="11009" width="9.33203125" style="25"/>
    <col min="11010" max="11010" width="13.83203125" style="25" customWidth="1"/>
    <col min="11011" max="11011" width="79.1640625" style="25" customWidth="1"/>
    <col min="11012" max="11012" width="21.6640625" style="25" customWidth="1"/>
    <col min="11013" max="11265" width="9.33203125" style="25"/>
    <col min="11266" max="11266" width="13.83203125" style="25" customWidth="1"/>
    <col min="11267" max="11267" width="79.1640625" style="25" customWidth="1"/>
    <col min="11268" max="11268" width="21.6640625" style="25" customWidth="1"/>
    <col min="11269" max="11521" width="9.33203125" style="25"/>
    <col min="11522" max="11522" width="13.83203125" style="25" customWidth="1"/>
    <col min="11523" max="11523" width="79.1640625" style="25" customWidth="1"/>
    <col min="11524" max="11524" width="21.6640625" style="25" customWidth="1"/>
    <col min="11525" max="11777" width="9.33203125" style="25"/>
    <col min="11778" max="11778" width="13.83203125" style="25" customWidth="1"/>
    <col min="11779" max="11779" width="79.1640625" style="25" customWidth="1"/>
    <col min="11780" max="11780" width="21.6640625" style="25" customWidth="1"/>
    <col min="11781" max="12033" width="9.33203125" style="25"/>
    <col min="12034" max="12034" width="13.83203125" style="25" customWidth="1"/>
    <col min="12035" max="12035" width="79.1640625" style="25" customWidth="1"/>
    <col min="12036" max="12036" width="21.6640625" style="25" customWidth="1"/>
    <col min="12037" max="12289" width="9.33203125" style="25"/>
    <col min="12290" max="12290" width="13.83203125" style="25" customWidth="1"/>
    <col min="12291" max="12291" width="79.1640625" style="25" customWidth="1"/>
    <col min="12292" max="12292" width="21.6640625" style="25" customWidth="1"/>
    <col min="12293" max="12545" width="9.33203125" style="25"/>
    <col min="12546" max="12546" width="13.83203125" style="25" customWidth="1"/>
    <col min="12547" max="12547" width="79.1640625" style="25" customWidth="1"/>
    <col min="12548" max="12548" width="21.6640625" style="25" customWidth="1"/>
    <col min="12549" max="12801" width="9.33203125" style="25"/>
    <col min="12802" max="12802" width="13.83203125" style="25" customWidth="1"/>
    <col min="12803" max="12803" width="79.1640625" style="25" customWidth="1"/>
    <col min="12804" max="12804" width="21.6640625" style="25" customWidth="1"/>
    <col min="12805" max="13057" width="9.33203125" style="25"/>
    <col min="13058" max="13058" width="13.83203125" style="25" customWidth="1"/>
    <col min="13059" max="13059" width="79.1640625" style="25" customWidth="1"/>
    <col min="13060" max="13060" width="21.6640625" style="25" customWidth="1"/>
    <col min="13061" max="13313" width="9.33203125" style="25"/>
    <col min="13314" max="13314" width="13.83203125" style="25" customWidth="1"/>
    <col min="13315" max="13315" width="79.1640625" style="25" customWidth="1"/>
    <col min="13316" max="13316" width="21.6640625" style="25" customWidth="1"/>
    <col min="13317" max="13569" width="9.33203125" style="25"/>
    <col min="13570" max="13570" width="13.83203125" style="25" customWidth="1"/>
    <col min="13571" max="13571" width="79.1640625" style="25" customWidth="1"/>
    <col min="13572" max="13572" width="21.6640625" style="25" customWidth="1"/>
    <col min="13573" max="13825" width="9.33203125" style="25"/>
    <col min="13826" max="13826" width="13.83203125" style="25" customWidth="1"/>
    <col min="13827" max="13827" width="79.1640625" style="25" customWidth="1"/>
    <col min="13828" max="13828" width="21.6640625" style="25" customWidth="1"/>
    <col min="13829" max="14081" width="9.33203125" style="25"/>
    <col min="14082" max="14082" width="13.83203125" style="25" customWidth="1"/>
    <col min="14083" max="14083" width="79.1640625" style="25" customWidth="1"/>
    <col min="14084" max="14084" width="21.6640625" style="25" customWidth="1"/>
    <col min="14085" max="14337" width="9.33203125" style="25"/>
    <col min="14338" max="14338" width="13.83203125" style="25" customWidth="1"/>
    <col min="14339" max="14339" width="79.1640625" style="25" customWidth="1"/>
    <col min="14340" max="14340" width="21.6640625" style="25" customWidth="1"/>
    <col min="14341" max="14593" width="9.33203125" style="25"/>
    <col min="14594" max="14594" width="13.83203125" style="25" customWidth="1"/>
    <col min="14595" max="14595" width="79.1640625" style="25" customWidth="1"/>
    <col min="14596" max="14596" width="21.6640625" style="25" customWidth="1"/>
    <col min="14597" max="14849" width="9.33203125" style="25"/>
    <col min="14850" max="14850" width="13.83203125" style="25" customWidth="1"/>
    <col min="14851" max="14851" width="79.1640625" style="25" customWidth="1"/>
    <col min="14852" max="14852" width="21.6640625" style="25" customWidth="1"/>
    <col min="14853" max="15105" width="9.33203125" style="25"/>
    <col min="15106" max="15106" width="13.83203125" style="25" customWidth="1"/>
    <col min="15107" max="15107" width="79.1640625" style="25" customWidth="1"/>
    <col min="15108" max="15108" width="21.6640625" style="25" customWidth="1"/>
    <col min="15109" max="15361" width="9.33203125" style="25"/>
    <col min="15362" max="15362" width="13.83203125" style="25" customWidth="1"/>
    <col min="15363" max="15363" width="79.1640625" style="25" customWidth="1"/>
    <col min="15364" max="15364" width="21.6640625" style="25" customWidth="1"/>
    <col min="15365" max="15617" width="9.33203125" style="25"/>
    <col min="15618" max="15618" width="13.83203125" style="25" customWidth="1"/>
    <col min="15619" max="15619" width="79.1640625" style="25" customWidth="1"/>
    <col min="15620" max="15620" width="21.6640625" style="25" customWidth="1"/>
    <col min="15621" max="15873" width="9.33203125" style="25"/>
    <col min="15874" max="15874" width="13.83203125" style="25" customWidth="1"/>
    <col min="15875" max="15875" width="79.1640625" style="25" customWidth="1"/>
    <col min="15876" max="15876" width="21.6640625" style="25" customWidth="1"/>
    <col min="15877" max="16129" width="9.33203125" style="25"/>
    <col min="16130" max="16130" width="13.83203125" style="25" customWidth="1"/>
    <col min="16131" max="16131" width="79.1640625" style="25" customWidth="1"/>
    <col min="16132" max="16132" width="21.6640625" style="25" customWidth="1"/>
    <col min="16133" max="16384" width="9.33203125" style="25"/>
  </cols>
  <sheetData>
    <row r="1" spans="1:12" s="662" customFormat="1" ht="12.75" customHeight="1" x14ac:dyDescent="0.2">
      <c r="A1" s="1663" t="s">
        <v>841</v>
      </c>
      <c r="B1" s="1663"/>
      <c r="C1" s="1663"/>
      <c r="D1" s="1663"/>
      <c r="E1" s="1663"/>
      <c r="F1" s="1663"/>
      <c r="G1" s="1663"/>
      <c r="H1" s="1663"/>
    </row>
    <row r="2" spans="1:12" s="662" customFormat="1" ht="12.75" customHeight="1" x14ac:dyDescent="0.2">
      <c r="A2" s="1663" t="s">
        <v>728</v>
      </c>
      <c r="B2" s="1663"/>
      <c r="C2" s="1663"/>
      <c r="D2" s="1663"/>
      <c r="E2" s="1663"/>
      <c r="F2" s="1663"/>
      <c r="G2" s="1663"/>
      <c r="H2" s="1663"/>
    </row>
    <row r="3" spans="1:12" s="24" customFormat="1" ht="21.2" customHeight="1" thickBot="1" x14ac:dyDescent="0.25">
      <c r="A3" s="242"/>
      <c r="C3" s="1579"/>
      <c r="D3" s="1579"/>
      <c r="E3" s="1579"/>
      <c r="F3" s="1579"/>
      <c r="G3" s="1579"/>
      <c r="H3" s="1579"/>
      <c r="I3" s="1579"/>
      <c r="J3" s="1579"/>
      <c r="K3" s="1579"/>
      <c r="L3" s="1579"/>
    </row>
    <row r="4" spans="1:12" s="40" customFormat="1" ht="38.25" customHeight="1" x14ac:dyDescent="0.2">
      <c r="A4" s="38" t="s">
        <v>137</v>
      </c>
      <c r="B4" s="39" t="s">
        <v>133</v>
      </c>
      <c r="C4" s="1693" t="s">
        <v>138</v>
      </c>
      <c r="D4" s="1694"/>
      <c r="E4" s="1694"/>
      <c r="F4" s="1694"/>
      <c r="G4" s="1694"/>
      <c r="H4" s="1695" t="s">
        <v>138</v>
      </c>
    </row>
    <row r="5" spans="1:12" s="40" customFormat="1" ht="36.75" thickBot="1" x14ac:dyDescent="0.25">
      <c r="A5" s="41" t="s">
        <v>139</v>
      </c>
      <c r="B5" s="42" t="s">
        <v>403</v>
      </c>
      <c r="C5" s="1696" t="s">
        <v>141</v>
      </c>
      <c r="D5" s="1697"/>
      <c r="E5" s="1697"/>
      <c r="F5" s="1697"/>
      <c r="G5" s="1697"/>
      <c r="H5" s="1698" t="s">
        <v>141</v>
      </c>
    </row>
    <row r="6" spans="1:12" s="43" customFormat="1" ht="15.95" customHeight="1" thickBot="1" x14ac:dyDescent="0.25">
      <c r="A6" s="1807" t="s">
        <v>362</v>
      </c>
      <c r="B6" s="1807"/>
      <c r="C6" s="1807"/>
      <c r="D6" s="1807"/>
      <c r="E6" s="1807"/>
      <c r="F6" s="1807"/>
      <c r="G6" s="1807"/>
      <c r="H6" s="1807"/>
    </row>
    <row r="7" spans="1:12" ht="61.5" customHeight="1" thickBot="1" x14ac:dyDescent="0.25">
      <c r="A7" s="771" t="s">
        <v>142</v>
      </c>
      <c r="B7" s="44" t="s">
        <v>36</v>
      </c>
      <c r="C7" s="44" t="str">
        <f>'26._köt_össz_bev'!C9</f>
        <v>2023. évi eredeti előirányzat
2/2023. (II.14.)</v>
      </c>
      <c r="D7" s="275" t="str">
        <f>'26._köt_össz_bev'!D9</f>
        <v>Módosított előirányzat a 14/2023.  (VI.29.)  rendelet szerint</v>
      </c>
      <c r="E7" s="44" t="str">
        <f>'26._köt_össz_bev'!E9</f>
        <v>Módosított előirányzat a 18/2023. (IX.26.)  rendelet szerint</v>
      </c>
      <c r="F7" s="44" t="str">
        <f>'26._köt_össz_bev'!F9</f>
        <v>Módosított előirányzat a 23/2023. (XII.14.)  rendelet szerint</v>
      </c>
      <c r="G7" s="44" t="str">
        <f>'26._köt_össz_bev'!G9</f>
        <v>Módosított előirányzat a …../2024. (II…..)  rendelet szerint</v>
      </c>
      <c r="H7" s="124" t="str">
        <f>'26._köt_össz_bev'!H9</f>
        <v>Változás a 23/2023. (XII.14) rendelethez képest</v>
      </c>
      <c r="I7" s="275" t="str">
        <f>'26._köt_össz_bev'!I9</f>
        <v>2023. évi teljesítés              2023.06.30-ig</v>
      </c>
      <c r="J7" s="44" t="str">
        <f>'26._köt_össz_bev'!J9</f>
        <v>2023. évi teljesítés              2023.09.30-ig</v>
      </c>
      <c r="K7" s="44" t="str">
        <f>'26._köt_össz_bev'!K9</f>
        <v>2023. évi teljesítés              2023.12.31-ig</v>
      </c>
      <c r="L7" s="44" t="str">
        <f>'26._köt_össz_bev'!L9</f>
        <v>Teljesítés %-a</v>
      </c>
    </row>
    <row r="8" spans="1:12" s="48" customFormat="1" ht="12.95" customHeight="1" thickBot="1" x14ac:dyDescent="0.25">
      <c r="A8" s="45" t="s">
        <v>297</v>
      </c>
      <c r="B8" s="46" t="s">
        <v>298</v>
      </c>
      <c r="C8" s="1168" t="s">
        <v>299</v>
      </c>
      <c r="D8" s="263" t="s">
        <v>300</v>
      </c>
      <c r="E8" s="46" t="s">
        <v>300</v>
      </c>
      <c r="F8" s="46" t="s">
        <v>300</v>
      </c>
      <c r="G8" s="46" t="s">
        <v>301</v>
      </c>
      <c r="H8" s="260" t="s">
        <v>388</v>
      </c>
      <c r="I8" s="260"/>
      <c r="J8" s="47"/>
      <c r="K8" s="47"/>
      <c r="L8" s="47"/>
    </row>
    <row r="9" spans="1:12" s="48" customFormat="1" ht="15.75" customHeight="1" thickBot="1" x14ac:dyDescent="0.25">
      <c r="A9" s="1809" t="s">
        <v>37</v>
      </c>
      <c r="B9" s="1810"/>
      <c r="C9" s="1810"/>
      <c r="D9" s="1810"/>
      <c r="E9" s="1810"/>
      <c r="F9" s="1810"/>
      <c r="G9" s="1810"/>
      <c r="H9" s="1811"/>
    </row>
    <row r="10" spans="1:12" s="26" customFormat="1" ht="12.2" customHeight="1" thickBot="1" x14ac:dyDescent="0.25">
      <c r="A10" s="45" t="s">
        <v>12</v>
      </c>
      <c r="B10" s="49" t="s">
        <v>277</v>
      </c>
      <c r="C10" s="87">
        <f>SUM(C11:C21)</f>
        <v>55034080</v>
      </c>
      <c r="D10" s="125">
        <f t="shared" ref="D10:L10" si="0">SUM(D11:D21)</f>
        <v>55034080</v>
      </c>
      <c r="E10" s="708">
        <f t="shared" si="0"/>
        <v>55034080</v>
      </c>
      <c r="F10" s="708">
        <f t="shared" si="0"/>
        <v>63978030</v>
      </c>
      <c r="G10" s="708">
        <f t="shared" si="0"/>
        <v>71658670</v>
      </c>
      <c r="H10" s="1555">
        <f>+G10-F10</f>
        <v>7680640</v>
      </c>
      <c r="I10" s="1275">
        <f t="shared" si="0"/>
        <v>0</v>
      </c>
      <c r="J10" s="721">
        <f t="shared" si="0"/>
        <v>0</v>
      </c>
      <c r="K10" s="721">
        <f t="shared" si="0"/>
        <v>0</v>
      </c>
      <c r="L10" s="721">
        <f t="shared" si="0"/>
        <v>0</v>
      </c>
    </row>
    <row r="11" spans="1:12" s="26" customFormat="1" ht="12.2" customHeight="1" x14ac:dyDescent="0.2">
      <c r="A11" s="51" t="s">
        <v>91</v>
      </c>
      <c r="B11" s="52" t="s">
        <v>143</v>
      </c>
      <c r="C11" s="126"/>
      <c r="D11" s="277"/>
      <c r="E11" s="709"/>
      <c r="F11" s="709"/>
      <c r="G11" s="709"/>
      <c r="H11" s="667">
        <f t="shared" ref="H11:H48" si="1">+G11-F11</f>
        <v>0</v>
      </c>
      <c r="I11" s="1276"/>
      <c r="J11" s="667"/>
      <c r="K11" s="667"/>
      <c r="L11" s="667"/>
    </row>
    <row r="12" spans="1:12" s="26" customFormat="1" ht="12.2" customHeight="1" x14ac:dyDescent="0.2">
      <c r="A12" s="1216" t="s">
        <v>92</v>
      </c>
      <c r="B12" s="415" t="s">
        <v>144</v>
      </c>
      <c r="C12" s="416"/>
      <c r="D12" s="423"/>
      <c r="E12" s="86"/>
      <c r="F12" s="86"/>
      <c r="G12" s="86"/>
      <c r="H12" s="668">
        <f t="shared" si="1"/>
        <v>0</v>
      </c>
      <c r="I12" s="1277"/>
      <c r="J12" s="668"/>
      <c r="K12" s="668"/>
      <c r="L12" s="668"/>
    </row>
    <row r="13" spans="1:12" s="26" customFormat="1" ht="12.2" customHeight="1" x14ac:dyDescent="0.2">
      <c r="A13" s="1216" t="s">
        <v>93</v>
      </c>
      <c r="B13" s="415" t="s">
        <v>145</v>
      </c>
      <c r="C13" s="416"/>
      <c r="D13" s="423"/>
      <c r="E13" s="86"/>
      <c r="F13" s="86"/>
      <c r="G13" s="86"/>
      <c r="H13" s="668">
        <f t="shared" si="1"/>
        <v>0</v>
      </c>
      <c r="I13" s="1277"/>
      <c r="J13" s="668"/>
      <c r="K13" s="668"/>
      <c r="L13" s="668"/>
    </row>
    <row r="14" spans="1:12" s="26" customFormat="1" ht="12.2" customHeight="1" x14ac:dyDescent="0.2">
      <c r="A14" s="1216" t="s">
        <v>90</v>
      </c>
      <c r="B14" s="415" t="s">
        <v>146</v>
      </c>
      <c r="C14" s="416"/>
      <c r="D14" s="423"/>
      <c r="E14" s="86"/>
      <c r="F14" s="86"/>
      <c r="G14" s="86"/>
      <c r="H14" s="668">
        <f t="shared" si="1"/>
        <v>0</v>
      </c>
      <c r="I14" s="1277"/>
      <c r="J14" s="668"/>
      <c r="K14" s="668"/>
      <c r="L14" s="668"/>
    </row>
    <row r="15" spans="1:12" s="26" customFormat="1" ht="12.2" customHeight="1" x14ac:dyDescent="0.2">
      <c r="A15" s="1216" t="s">
        <v>147</v>
      </c>
      <c r="B15" s="415" t="s">
        <v>148</v>
      </c>
      <c r="C15" s="416">
        <v>55034080</v>
      </c>
      <c r="D15" s="423">
        <v>55034080</v>
      </c>
      <c r="E15" s="86">
        <v>55034080</v>
      </c>
      <c r="F15" s="86">
        <v>63978030</v>
      </c>
      <c r="G15" s="86">
        <f>63978030+7680640</f>
        <v>71658670</v>
      </c>
      <c r="H15" s="668">
        <f t="shared" si="1"/>
        <v>7680640</v>
      </c>
      <c r="I15" s="1277"/>
      <c r="J15" s="668"/>
      <c r="K15" s="668"/>
      <c r="L15" s="668"/>
    </row>
    <row r="16" spans="1:12" s="26" customFormat="1" ht="12.2" customHeight="1" x14ac:dyDescent="0.2">
      <c r="A16" s="1216" t="s">
        <v>149</v>
      </c>
      <c r="B16" s="415" t="s">
        <v>150</v>
      </c>
      <c r="C16" s="416"/>
      <c r="D16" s="423"/>
      <c r="E16" s="86"/>
      <c r="F16" s="86"/>
      <c r="G16" s="86"/>
      <c r="H16" s="668">
        <f t="shared" si="1"/>
        <v>0</v>
      </c>
      <c r="I16" s="1277"/>
      <c r="J16" s="668"/>
      <c r="K16" s="668"/>
      <c r="L16" s="668"/>
    </row>
    <row r="17" spans="1:12" s="26" customFormat="1" ht="12.2" customHeight="1" x14ac:dyDescent="0.2">
      <c r="A17" s="1216" t="s">
        <v>151</v>
      </c>
      <c r="B17" s="53" t="s">
        <v>152</v>
      </c>
      <c r="C17" s="416"/>
      <c r="D17" s="423"/>
      <c r="E17" s="86"/>
      <c r="F17" s="86"/>
      <c r="G17" s="86"/>
      <c r="H17" s="668">
        <f t="shared" si="1"/>
        <v>0</v>
      </c>
      <c r="I17" s="1277"/>
      <c r="J17" s="668"/>
      <c r="K17" s="668"/>
      <c r="L17" s="668"/>
    </row>
    <row r="18" spans="1:12" s="26" customFormat="1" ht="12.2" customHeight="1" x14ac:dyDescent="0.2">
      <c r="A18" s="1216" t="s">
        <v>153</v>
      </c>
      <c r="B18" s="428" t="s">
        <v>302</v>
      </c>
      <c r="C18" s="118"/>
      <c r="D18" s="270"/>
      <c r="E18" s="88"/>
      <c r="F18" s="88"/>
      <c r="G18" s="88"/>
      <c r="H18" s="669">
        <f t="shared" si="1"/>
        <v>0</v>
      </c>
      <c r="I18" s="1278"/>
      <c r="J18" s="669"/>
      <c r="K18" s="669"/>
      <c r="L18" s="669"/>
    </row>
    <row r="19" spans="1:12" s="54" customFormat="1" ht="12.2" customHeight="1" x14ac:dyDescent="0.2">
      <c r="A19" s="1216" t="s">
        <v>154</v>
      </c>
      <c r="B19" s="415" t="s">
        <v>155</v>
      </c>
      <c r="C19" s="416"/>
      <c r="D19" s="423"/>
      <c r="E19" s="86"/>
      <c r="F19" s="86"/>
      <c r="G19" s="86"/>
      <c r="H19" s="668">
        <f t="shared" si="1"/>
        <v>0</v>
      </c>
      <c r="I19" s="1277"/>
      <c r="J19" s="668"/>
      <c r="K19" s="668"/>
      <c r="L19" s="668"/>
    </row>
    <row r="20" spans="1:12" s="54" customFormat="1" ht="12.2" customHeight="1" x14ac:dyDescent="0.2">
      <c r="A20" s="1216" t="s">
        <v>156</v>
      </c>
      <c r="B20" s="428" t="s">
        <v>275</v>
      </c>
      <c r="C20" s="417"/>
      <c r="D20" s="424"/>
      <c r="E20" s="86"/>
      <c r="F20" s="86"/>
      <c r="G20" s="416"/>
      <c r="H20" s="670">
        <f t="shared" si="1"/>
        <v>0</v>
      </c>
      <c r="I20" s="1279"/>
      <c r="J20" s="670"/>
      <c r="K20" s="670"/>
      <c r="L20" s="670"/>
    </row>
    <row r="21" spans="1:12" s="54" customFormat="1" ht="12.2" customHeight="1" thickBot="1" x14ac:dyDescent="0.25">
      <c r="A21" s="1216" t="s">
        <v>276</v>
      </c>
      <c r="B21" s="53" t="s">
        <v>157</v>
      </c>
      <c r="C21" s="417"/>
      <c r="D21" s="424"/>
      <c r="E21" s="88"/>
      <c r="F21" s="88"/>
      <c r="G21" s="88"/>
      <c r="H21" s="671">
        <f t="shared" si="1"/>
        <v>0</v>
      </c>
      <c r="I21" s="1280"/>
      <c r="J21" s="671"/>
      <c r="K21" s="671"/>
      <c r="L21" s="671"/>
    </row>
    <row r="22" spans="1:12" s="26" customFormat="1" ht="12.2" customHeight="1" thickBot="1" x14ac:dyDescent="0.25">
      <c r="A22" s="45" t="s">
        <v>13</v>
      </c>
      <c r="B22" s="49" t="s">
        <v>158</v>
      </c>
      <c r="C22" s="87">
        <f>SUM(C23:C25)</f>
        <v>0</v>
      </c>
      <c r="D22" s="125">
        <f t="shared" ref="D22:L22" si="2">SUM(D23:D25)</f>
        <v>0</v>
      </c>
      <c r="E22" s="708">
        <f t="shared" si="2"/>
        <v>0</v>
      </c>
      <c r="F22" s="708">
        <f t="shared" si="2"/>
        <v>0</v>
      </c>
      <c r="G22" s="708">
        <f t="shared" si="2"/>
        <v>0</v>
      </c>
      <c r="H22" s="50">
        <f t="shared" si="1"/>
        <v>0</v>
      </c>
      <c r="I22" s="249">
        <f t="shared" si="2"/>
        <v>0</v>
      </c>
      <c r="J22" s="50">
        <f t="shared" si="2"/>
        <v>0</v>
      </c>
      <c r="K22" s="50">
        <f t="shared" si="2"/>
        <v>0</v>
      </c>
      <c r="L22" s="50">
        <f t="shared" si="2"/>
        <v>0</v>
      </c>
    </row>
    <row r="23" spans="1:12" s="54" customFormat="1" ht="12.2" customHeight="1" x14ac:dyDescent="0.2">
      <c r="A23" s="1216" t="s">
        <v>94</v>
      </c>
      <c r="B23" s="17" t="s">
        <v>159</v>
      </c>
      <c r="C23" s="416"/>
      <c r="D23" s="423"/>
      <c r="E23" s="710"/>
      <c r="F23" s="710"/>
      <c r="G23" s="710"/>
      <c r="H23" s="73">
        <f t="shared" si="1"/>
        <v>0</v>
      </c>
      <c r="I23" s="767"/>
      <c r="J23" s="73"/>
      <c r="K23" s="73"/>
      <c r="L23" s="73"/>
    </row>
    <row r="24" spans="1:12" s="54" customFormat="1" ht="12.2" customHeight="1" x14ac:dyDescent="0.2">
      <c r="A24" s="1216" t="s">
        <v>95</v>
      </c>
      <c r="B24" s="415" t="s">
        <v>160</v>
      </c>
      <c r="C24" s="416"/>
      <c r="D24" s="423"/>
      <c r="E24" s="86"/>
      <c r="F24" s="86"/>
      <c r="G24" s="86"/>
      <c r="H24" s="668">
        <f t="shared" si="1"/>
        <v>0</v>
      </c>
      <c r="I24" s="1277"/>
      <c r="J24" s="668"/>
      <c r="K24" s="668"/>
      <c r="L24" s="668"/>
    </row>
    <row r="25" spans="1:12" s="54" customFormat="1" ht="12.2" customHeight="1" x14ac:dyDescent="0.2">
      <c r="A25" s="1216" t="s">
        <v>96</v>
      </c>
      <c r="B25" s="415" t="s">
        <v>161</v>
      </c>
      <c r="C25" s="416"/>
      <c r="D25" s="423"/>
      <c r="E25" s="86"/>
      <c r="F25" s="86"/>
      <c r="G25" s="86"/>
      <c r="H25" s="668">
        <f t="shared" si="1"/>
        <v>0</v>
      </c>
      <c r="I25" s="1277"/>
      <c r="J25" s="668"/>
      <c r="K25" s="668"/>
      <c r="L25" s="668"/>
    </row>
    <row r="26" spans="1:12" s="54" customFormat="1" ht="12.2" customHeight="1" thickBot="1" x14ac:dyDescent="0.25">
      <c r="A26" s="1216" t="s">
        <v>317</v>
      </c>
      <c r="B26" s="418" t="s">
        <v>233</v>
      </c>
      <c r="C26" s="416"/>
      <c r="D26" s="423"/>
      <c r="E26" s="86"/>
      <c r="F26" s="86"/>
      <c r="G26" s="86"/>
      <c r="H26" s="672">
        <f t="shared" si="1"/>
        <v>0</v>
      </c>
      <c r="I26" s="1281"/>
      <c r="J26" s="672"/>
      <c r="K26" s="672"/>
      <c r="L26" s="672"/>
    </row>
    <row r="27" spans="1:12" s="54" customFormat="1" ht="12.2" customHeight="1" thickBot="1" x14ac:dyDescent="0.25">
      <c r="A27" s="55" t="s">
        <v>14</v>
      </c>
      <c r="B27" s="56" t="s">
        <v>83</v>
      </c>
      <c r="C27" s="128"/>
      <c r="D27" s="127"/>
      <c r="E27" s="711"/>
      <c r="F27" s="711"/>
      <c r="G27" s="711"/>
      <c r="H27" s="72">
        <f t="shared" si="1"/>
        <v>0</v>
      </c>
      <c r="I27" s="768"/>
      <c r="J27" s="72"/>
      <c r="K27" s="72"/>
      <c r="L27" s="72"/>
    </row>
    <row r="28" spans="1:12" s="54" customFormat="1" ht="12.2" customHeight="1" thickBot="1" x14ac:dyDescent="0.25">
      <c r="A28" s="55" t="s">
        <v>15</v>
      </c>
      <c r="B28" s="56" t="s">
        <v>162</v>
      </c>
      <c r="C28" s="87">
        <f>+C29+C30</f>
        <v>0</v>
      </c>
      <c r="D28" s="125">
        <f t="shared" ref="D28:L28" si="3">+D29+D30</f>
        <v>0</v>
      </c>
      <c r="E28" s="708">
        <f t="shared" si="3"/>
        <v>0</v>
      </c>
      <c r="F28" s="708">
        <f t="shared" si="3"/>
        <v>0</v>
      </c>
      <c r="G28" s="708">
        <f t="shared" si="3"/>
        <v>0</v>
      </c>
      <c r="H28" s="72">
        <f t="shared" si="1"/>
        <v>0</v>
      </c>
      <c r="I28" s="768">
        <f t="shared" si="3"/>
        <v>0</v>
      </c>
      <c r="J28" s="72">
        <f t="shared" si="3"/>
        <v>0</v>
      </c>
      <c r="K28" s="72">
        <f t="shared" si="3"/>
        <v>0</v>
      </c>
      <c r="L28" s="72">
        <f t="shared" si="3"/>
        <v>0</v>
      </c>
    </row>
    <row r="29" spans="1:12" s="54" customFormat="1" ht="12.2" customHeight="1" x14ac:dyDescent="0.2">
      <c r="A29" s="57" t="s">
        <v>100</v>
      </c>
      <c r="B29" s="58" t="s">
        <v>160</v>
      </c>
      <c r="C29" s="119"/>
      <c r="D29" s="271"/>
      <c r="E29" s="712"/>
      <c r="F29" s="712"/>
      <c r="G29" s="712"/>
      <c r="H29" s="673">
        <f t="shared" si="1"/>
        <v>0</v>
      </c>
      <c r="I29" s="1282"/>
      <c r="J29" s="673"/>
      <c r="K29" s="673"/>
      <c r="L29" s="673"/>
    </row>
    <row r="30" spans="1:12" s="54" customFormat="1" ht="12.2" customHeight="1" x14ac:dyDescent="0.2">
      <c r="A30" s="57" t="s">
        <v>101</v>
      </c>
      <c r="B30" s="419" t="s">
        <v>163</v>
      </c>
      <c r="C30" s="117"/>
      <c r="D30" s="278"/>
      <c r="E30" s="103"/>
      <c r="F30" s="103"/>
      <c r="G30" s="422"/>
      <c r="H30" s="661">
        <f t="shared" si="1"/>
        <v>0</v>
      </c>
      <c r="I30" s="760"/>
      <c r="J30" s="661"/>
      <c r="K30" s="661"/>
      <c r="L30" s="661"/>
    </row>
    <row r="31" spans="1:12" s="54" customFormat="1" ht="12.2" customHeight="1" thickBot="1" x14ac:dyDescent="0.25">
      <c r="A31" s="1216" t="s">
        <v>281</v>
      </c>
      <c r="B31" s="98" t="s">
        <v>165</v>
      </c>
      <c r="C31" s="90"/>
      <c r="D31" s="272"/>
      <c r="E31" s="713"/>
      <c r="F31" s="713"/>
      <c r="G31" s="713"/>
      <c r="H31" s="674">
        <f t="shared" si="1"/>
        <v>0</v>
      </c>
      <c r="I31" s="1283"/>
      <c r="J31" s="674"/>
      <c r="K31" s="674"/>
      <c r="L31" s="674"/>
    </row>
    <row r="32" spans="1:12" s="54" customFormat="1" ht="12.2" customHeight="1" thickBot="1" x14ac:dyDescent="0.25">
      <c r="A32" s="55" t="s">
        <v>16</v>
      </c>
      <c r="B32" s="56" t="s">
        <v>166</v>
      </c>
      <c r="C32" s="87">
        <f>+C33+C34+C35</f>
        <v>0</v>
      </c>
      <c r="D32" s="125">
        <f t="shared" ref="D32:L32" si="4">+D33+D34+D35</f>
        <v>0</v>
      </c>
      <c r="E32" s="708">
        <f t="shared" si="4"/>
        <v>0</v>
      </c>
      <c r="F32" s="708">
        <f t="shared" si="4"/>
        <v>0</v>
      </c>
      <c r="G32" s="708">
        <f t="shared" si="4"/>
        <v>0</v>
      </c>
      <c r="H32" s="72">
        <f t="shared" si="1"/>
        <v>0</v>
      </c>
      <c r="I32" s="768">
        <f t="shared" si="4"/>
        <v>0</v>
      </c>
      <c r="J32" s="72">
        <f t="shared" si="4"/>
        <v>0</v>
      </c>
      <c r="K32" s="72">
        <f t="shared" si="4"/>
        <v>0</v>
      </c>
      <c r="L32" s="72">
        <f t="shared" si="4"/>
        <v>0</v>
      </c>
    </row>
    <row r="33" spans="1:12" s="54" customFormat="1" ht="12.2" customHeight="1" x14ac:dyDescent="0.2">
      <c r="A33" s="57" t="s">
        <v>89</v>
      </c>
      <c r="B33" s="58" t="s">
        <v>167</v>
      </c>
      <c r="C33" s="119"/>
      <c r="D33" s="271"/>
      <c r="E33" s="712"/>
      <c r="F33" s="712"/>
      <c r="G33" s="712"/>
      <c r="H33" s="673">
        <f t="shared" si="1"/>
        <v>0</v>
      </c>
      <c r="I33" s="1282"/>
      <c r="J33" s="673"/>
      <c r="K33" s="673"/>
      <c r="L33" s="673"/>
    </row>
    <row r="34" spans="1:12" s="54" customFormat="1" ht="12.2" customHeight="1" x14ac:dyDescent="0.2">
      <c r="A34" s="57" t="s">
        <v>102</v>
      </c>
      <c r="B34" s="419" t="s">
        <v>168</v>
      </c>
      <c r="C34" s="117"/>
      <c r="D34" s="278"/>
      <c r="E34" s="103"/>
      <c r="F34" s="103"/>
      <c r="G34" s="422"/>
      <c r="H34" s="661">
        <f t="shared" si="1"/>
        <v>0</v>
      </c>
      <c r="I34" s="760"/>
      <c r="J34" s="661"/>
      <c r="K34" s="661"/>
      <c r="L34" s="661"/>
    </row>
    <row r="35" spans="1:12" s="54" customFormat="1" ht="12.2" customHeight="1" thickBot="1" x14ac:dyDescent="0.25">
      <c r="A35" s="1216" t="s">
        <v>103</v>
      </c>
      <c r="B35" s="60" t="s">
        <v>169</v>
      </c>
      <c r="C35" s="90"/>
      <c r="D35" s="272"/>
      <c r="E35" s="713"/>
      <c r="F35" s="713"/>
      <c r="G35" s="713"/>
      <c r="H35" s="675">
        <f t="shared" si="1"/>
        <v>0</v>
      </c>
      <c r="I35" s="1284"/>
      <c r="J35" s="675"/>
      <c r="K35" s="675"/>
      <c r="L35" s="675"/>
    </row>
    <row r="36" spans="1:12" s="26" customFormat="1" ht="12.2" customHeight="1" thickBot="1" x14ac:dyDescent="0.25">
      <c r="A36" s="55" t="s">
        <v>17</v>
      </c>
      <c r="B36" s="56" t="s">
        <v>170</v>
      </c>
      <c r="C36" s="128"/>
      <c r="D36" s="127"/>
      <c r="E36" s="711"/>
      <c r="F36" s="711"/>
      <c r="G36" s="711"/>
      <c r="H36" s="72">
        <f t="shared" si="1"/>
        <v>0</v>
      </c>
      <c r="I36" s="768"/>
      <c r="J36" s="72"/>
      <c r="K36" s="72"/>
      <c r="L36" s="72"/>
    </row>
    <row r="37" spans="1:12" s="26" customFormat="1" ht="12.2" customHeight="1" thickBot="1" x14ac:dyDescent="0.25">
      <c r="A37" s="1217" t="s">
        <v>104</v>
      </c>
      <c r="B37" s="420" t="s">
        <v>165</v>
      </c>
      <c r="C37" s="128"/>
      <c r="D37" s="127"/>
      <c r="E37" s="714"/>
      <c r="F37" s="714"/>
      <c r="G37" s="714"/>
      <c r="H37" s="676">
        <f t="shared" si="1"/>
        <v>0</v>
      </c>
      <c r="I37" s="1285"/>
      <c r="J37" s="676"/>
      <c r="K37" s="676"/>
      <c r="L37" s="676"/>
    </row>
    <row r="38" spans="1:12" s="26" customFormat="1" ht="12.2" customHeight="1" thickBot="1" x14ac:dyDescent="0.25">
      <c r="A38" s="55" t="s">
        <v>18</v>
      </c>
      <c r="B38" s="56" t="s">
        <v>555</v>
      </c>
      <c r="C38" s="128"/>
      <c r="D38" s="127"/>
      <c r="E38" s="711"/>
      <c r="F38" s="711"/>
      <c r="G38" s="711"/>
      <c r="H38" s="72">
        <f t="shared" si="1"/>
        <v>0</v>
      </c>
      <c r="I38" s="768"/>
      <c r="J38" s="72"/>
      <c r="K38" s="72"/>
      <c r="L38" s="72"/>
    </row>
    <row r="39" spans="1:12" s="26" customFormat="1" ht="12.2" customHeight="1" x14ac:dyDescent="0.2">
      <c r="A39" s="12" t="s">
        <v>107</v>
      </c>
      <c r="B39" s="93" t="s">
        <v>212</v>
      </c>
      <c r="C39" s="129"/>
      <c r="D39" s="279"/>
      <c r="E39" s="715"/>
      <c r="F39" s="715"/>
      <c r="G39" s="715"/>
      <c r="H39" s="677">
        <f t="shared" si="1"/>
        <v>0</v>
      </c>
      <c r="I39" s="1286"/>
      <c r="J39" s="677"/>
      <c r="K39" s="677"/>
      <c r="L39" s="677"/>
    </row>
    <row r="40" spans="1:12" s="26" customFormat="1" ht="12.2" customHeight="1" x14ac:dyDescent="0.2">
      <c r="A40" s="1182" t="s">
        <v>108</v>
      </c>
      <c r="B40" s="429" t="s">
        <v>213</v>
      </c>
      <c r="C40" s="421"/>
      <c r="D40" s="425"/>
      <c r="E40" s="716"/>
      <c r="F40" s="716"/>
      <c r="G40" s="716"/>
      <c r="H40" s="678">
        <f t="shared" si="1"/>
        <v>0</v>
      </c>
      <c r="I40" s="1287"/>
      <c r="J40" s="678"/>
      <c r="K40" s="678"/>
      <c r="L40" s="678"/>
    </row>
    <row r="41" spans="1:12" s="26" customFormat="1" ht="12.2" customHeight="1" thickBot="1" x14ac:dyDescent="0.25">
      <c r="A41" s="1182" t="s">
        <v>323</v>
      </c>
      <c r="B41" s="99" t="s">
        <v>165</v>
      </c>
      <c r="C41" s="131"/>
      <c r="D41" s="130"/>
      <c r="E41" s="717"/>
      <c r="F41" s="717"/>
      <c r="G41" s="717"/>
      <c r="H41" s="679">
        <f t="shared" si="1"/>
        <v>0</v>
      </c>
      <c r="I41" s="1288"/>
      <c r="J41" s="679"/>
      <c r="K41" s="679"/>
      <c r="L41" s="679"/>
    </row>
    <row r="42" spans="1:12" s="26" customFormat="1" ht="12.2" customHeight="1" thickBot="1" x14ac:dyDescent="0.25">
      <c r="A42" s="45" t="s">
        <v>19</v>
      </c>
      <c r="B42" s="56" t="s">
        <v>546</v>
      </c>
      <c r="C42" s="87">
        <f>+C10+C22+C27+C28+C32+C36+C38</f>
        <v>55034080</v>
      </c>
      <c r="D42" s="125">
        <f t="shared" ref="D42:L42" si="5">+D10+D22+D27+D28+D32+D36+D38</f>
        <v>55034080</v>
      </c>
      <c r="E42" s="708">
        <f t="shared" si="5"/>
        <v>55034080</v>
      </c>
      <c r="F42" s="708">
        <f t="shared" si="5"/>
        <v>63978030</v>
      </c>
      <c r="G42" s="708">
        <f t="shared" si="5"/>
        <v>71658670</v>
      </c>
      <c r="H42" s="72">
        <f t="shared" si="1"/>
        <v>7680640</v>
      </c>
      <c r="I42" s="768">
        <f t="shared" si="5"/>
        <v>0</v>
      </c>
      <c r="J42" s="72">
        <f t="shared" si="5"/>
        <v>0</v>
      </c>
      <c r="K42" s="72">
        <f t="shared" si="5"/>
        <v>0</v>
      </c>
      <c r="L42" s="72">
        <f t="shared" si="5"/>
        <v>0</v>
      </c>
    </row>
    <row r="43" spans="1:12" s="26" customFormat="1" ht="12.2" customHeight="1" thickBot="1" x14ac:dyDescent="0.25">
      <c r="A43" s="61" t="s">
        <v>20</v>
      </c>
      <c r="B43" s="56" t="s">
        <v>180</v>
      </c>
      <c r="C43" s="87">
        <f>SUM(C44:C47)</f>
        <v>151901964</v>
      </c>
      <c r="D43" s="125">
        <f t="shared" ref="D43:L43" si="6">SUM(D44:D47)</f>
        <v>153117964</v>
      </c>
      <c r="E43" s="708">
        <f t="shared" si="6"/>
        <v>178054838</v>
      </c>
      <c r="F43" s="708">
        <f t="shared" si="6"/>
        <v>169110888</v>
      </c>
      <c r="G43" s="708">
        <f t="shared" si="6"/>
        <v>81700501</v>
      </c>
      <c r="H43" s="72">
        <f t="shared" si="1"/>
        <v>-87410387</v>
      </c>
      <c r="I43" s="768">
        <f t="shared" si="6"/>
        <v>0</v>
      </c>
      <c r="J43" s="72">
        <f t="shared" si="6"/>
        <v>0</v>
      </c>
      <c r="K43" s="72">
        <f t="shared" si="6"/>
        <v>0</v>
      </c>
      <c r="L43" s="72">
        <f t="shared" si="6"/>
        <v>0</v>
      </c>
    </row>
    <row r="44" spans="1:12" s="26" customFormat="1" ht="12.2" customHeight="1" x14ac:dyDescent="0.2">
      <c r="A44" s="57" t="s">
        <v>171</v>
      </c>
      <c r="B44" s="58" t="s">
        <v>131</v>
      </c>
      <c r="C44" s="119"/>
      <c r="D44" s="271"/>
      <c r="E44" s="712"/>
      <c r="F44" s="712"/>
      <c r="G44" s="712"/>
      <c r="H44" s="673">
        <f t="shared" si="1"/>
        <v>0</v>
      </c>
      <c r="I44" s="1282"/>
      <c r="J44" s="673"/>
      <c r="K44" s="673"/>
      <c r="L44" s="673"/>
    </row>
    <row r="45" spans="1:12" s="26" customFormat="1" ht="12.2" customHeight="1" x14ac:dyDescent="0.2">
      <c r="A45" s="69" t="s">
        <v>172</v>
      </c>
      <c r="B45" s="58" t="s">
        <v>186</v>
      </c>
      <c r="C45" s="117"/>
      <c r="D45" s="278"/>
      <c r="E45" s="89"/>
      <c r="F45" s="89"/>
      <c r="G45" s="89"/>
      <c r="H45" s="680">
        <f t="shared" si="1"/>
        <v>0</v>
      </c>
      <c r="I45" s="1289"/>
      <c r="J45" s="680"/>
      <c r="K45" s="680"/>
      <c r="L45" s="680"/>
    </row>
    <row r="46" spans="1:12" s="26" customFormat="1" ht="12.2" customHeight="1" x14ac:dyDescent="0.2">
      <c r="A46" s="1216" t="s">
        <v>173</v>
      </c>
      <c r="B46" s="419" t="s">
        <v>177</v>
      </c>
      <c r="C46" s="422">
        <f>C70-C42-C44-C63-C65-C68+C38+C32+C28</f>
        <v>151901964</v>
      </c>
      <c r="D46" s="409">
        <f t="shared" ref="D46:L46" si="7">D70-D42-D63-D65-D68</f>
        <v>153117964</v>
      </c>
      <c r="E46" s="103">
        <f t="shared" si="7"/>
        <v>178054838</v>
      </c>
      <c r="F46" s="103">
        <f t="shared" si="7"/>
        <v>169110888</v>
      </c>
      <c r="G46" s="103">
        <f t="shared" si="7"/>
        <v>81629889</v>
      </c>
      <c r="H46" s="661">
        <f t="shared" si="1"/>
        <v>-87480999</v>
      </c>
      <c r="I46" s="760">
        <f t="shared" si="7"/>
        <v>0</v>
      </c>
      <c r="J46" s="661">
        <f t="shared" si="7"/>
        <v>0</v>
      </c>
      <c r="K46" s="661">
        <f t="shared" si="7"/>
        <v>0</v>
      </c>
      <c r="L46" s="661">
        <f t="shared" si="7"/>
        <v>0</v>
      </c>
    </row>
    <row r="47" spans="1:12" s="54" customFormat="1" ht="12.2" customHeight="1" thickBot="1" x14ac:dyDescent="0.25">
      <c r="A47" s="57" t="s">
        <v>178</v>
      </c>
      <c r="B47" s="60" t="s">
        <v>179</v>
      </c>
      <c r="C47" s="1213">
        <f>C62</f>
        <v>0</v>
      </c>
      <c r="D47" s="280">
        <f t="shared" ref="D47:L47" si="8">D62</f>
        <v>0</v>
      </c>
      <c r="E47" s="713">
        <f t="shared" si="8"/>
        <v>0</v>
      </c>
      <c r="F47" s="713">
        <f t="shared" si="8"/>
        <v>0</v>
      </c>
      <c r="G47" s="713">
        <f t="shared" si="8"/>
        <v>70612</v>
      </c>
      <c r="H47" s="675">
        <f t="shared" si="1"/>
        <v>70612</v>
      </c>
      <c r="I47" s="1284">
        <f t="shared" si="8"/>
        <v>0</v>
      </c>
      <c r="J47" s="675">
        <f t="shared" si="8"/>
        <v>0</v>
      </c>
      <c r="K47" s="675">
        <f t="shared" si="8"/>
        <v>0</v>
      </c>
      <c r="L47" s="675">
        <f t="shared" si="8"/>
        <v>0</v>
      </c>
    </row>
    <row r="48" spans="1:12" s="54" customFormat="1" ht="15" customHeight="1" thickBot="1" x14ac:dyDescent="0.25">
      <c r="A48" s="61" t="s">
        <v>21</v>
      </c>
      <c r="B48" s="651" t="s">
        <v>174</v>
      </c>
      <c r="C48" s="133">
        <f>+C42+C43</f>
        <v>206936044</v>
      </c>
      <c r="D48" s="132">
        <f t="shared" ref="D48:L48" si="9">+D42+D43</f>
        <v>208152044</v>
      </c>
      <c r="E48" s="718">
        <f t="shared" si="9"/>
        <v>233088918</v>
      </c>
      <c r="F48" s="718">
        <f t="shared" si="9"/>
        <v>233088918</v>
      </c>
      <c r="G48" s="718">
        <f t="shared" si="9"/>
        <v>153359171</v>
      </c>
      <c r="H48" s="684">
        <f t="shared" si="1"/>
        <v>-79729747</v>
      </c>
      <c r="I48" s="1290">
        <f t="shared" si="9"/>
        <v>0</v>
      </c>
      <c r="J48" s="684">
        <f t="shared" si="9"/>
        <v>0</v>
      </c>
      <c r="K48" s="684">
        <f t="shared" si="9"/>
        <v>0</v>
      </c>
      <c r="L48" s="684">
        <f t="shared" si="9"/>
        <v>0</v>
      </c>
    </row>
    <row r="49" spans="1:12" s="54" customFormat="1" ht="15" customHeight="1" x14ac:dyDescent="0.2">
      <c r="A49" s="62"/>
      <c r="B49" s="63"/>
      <c r="C49" s="64"/>
      <c r="D49" s="64"/>
      <c r="E49" s="64"/>
      <c r="F49" s="64"/>
      <c r="G49" s="64"/>
      <c r="H49" s="64">
        <f>D49-C49</f>
        <v>0</v>
      </c>
      <c r="I49" s="64"/>
      <c r="J49" s="64"/>
      <c r="K49" s="64"/>
      <c r="L49" s="64"/>
    </row>
    <row r="50" spans="1:12" s="54" customFormat="1" ht="15" customHeight="1" x14ac:dyDescent="0.2">
      <c r="A50" s="62"/>
      <c r="B50" s="63"/>
      <c r="C50" s="64"/>
      <c r="D50" s="64"/>
      <c r="E50" s="64"/>
      <c r="F50" s="64"/>
      <c r="G50" s="64"/>
      <c r="H50" s="64">
        <f>D50-C50</f>
        <v>0</v>
      </c>
      <c r="I50" s="64"/>
      <c r="J50" s="64"/>
      <c r="K50" s="64"/>
      <c r="L50" s="64"/>
    </row>
    <row r="51" spans="1:12" ht="13.5" thickBot="1" x14ac:dyDescent="0.25">
      <c r="A51" s="1800" t="s">
        <v>362</v>
      </c>
      <c r="B51" s="1800"/>
      <c r="C51" s="1800"/>
      <c r="D51" s="1800"/>
      <c r="E51" s="1800"/>
      <c r="F51" s="1800"/>
      <c r="G51" s="1800"/>
      <c r="H51" s="1800"/>
    </row>
    <row r="52" spans="1:12" s="681" customFormat="1" ht="59.25" customHeight="1" thickBot="1" x14ac:dyDescent="0.25">
      <c r="A52" s="771"/>
      <c r="B52" s="772" t="s">
        <v>38</v>
      </c>
      <c r="C52" s="21" t="str">
        <f>C7</f>
        <v>2023. évi eredeti előirányzat
2/2023. (II.14.)</v>
      </c>
      <c r="D52" s="238" t="str">
        <f t="shared" ref="D52:L52" si="10">D7</f>
        <v>Módosított előirányzat a 14/2023.  (VI.29.)  rendelet szerint</v>
      </c>
      <c r="E52" s="21" t="str">
        <f t="shared" si="10"/>
        <v>Módosított előirányzat a 18/2023. (IX.26.)  rendelet szerint</v>
      </c>
      <c r="F52" s="21" t="str">
        <f t="shared" si="10"/>
        <v>Módosított előirányzat a 23/2023. (XII.14.)  rendelet szerint</v>
      </c>
      <c r="G52" s="21" t="str">
        <f t="shared" si="10"/>
        <v>Módosított előirányzat a …../2024. (II…..)  rendelet szerint</v>
      </c>
      <c r="H52" s="34" t="str">
        <f t="shared" si="10"/>
        <v>Változás a 23/2023. (XII.14) rendelethez képest</v>
      </c>
      <c r="I52" s="238" t="str">
        <f t="shared" si="10"/>
        <v>2023. évi teljesítés              2023.06.30-ig</v>
      </c>
      <c r="J52" s="21" t="str">
        <f t="shared" si="10"/>
        <v>2023. évi teljesítés              2023.09.30-ig</v>
      </c>
      <c r="K52" s="21" t="str">
        <f t="shared" si="10"/>
        <v>2023. évi teljesítés              2023.12.31-ig</v>
      </c>
      <c r="L52" s="21" t="str">
        <f t="shared" si="10"/>
        <v>Teljesítés %-a</v>
      </c>
    </row>
    <row r="53" spans="1:12" s="33" customFormat="1" ht="12.2" customHeight="1" thickBot="1" x14ac:dyDescent="0.25">
      <c r="A53" s="55" t="s">
        <v>12</v>
      </c>
      <c r="B53" s="56" t="s">
        <v>547</v>
      </c>
      <c r="C53" s="87">
        <f>SUM(C54:C59)-C55</f>
        <v>206936044</v>
      </c>
      <c r="D53" s="125">
        <f t="shared" ref="D53:L53" si="11">SUM(D54:D59)-D55</f>
        <v>208152044</v>
      </c>
      <c r="E53" s="708">
        <f t="shared" si="11"/>
        <v>233088918</v>
      </c>
      <c r="F53" s="708">
        <f t="shared" si="11"/>
        <v>233088918</v>
      </c>
      <c r="G53" s="708">
        <f t="shared" si="11"/>
        <v>153288559</v>
      </c>
      <c r="H53" s="50">
        <f t="shared" ref="H53:H72" si="12">+G53-F53</f>
        <v>-79800359</v>
      </c>
      <c r="I53" s="249">
        <f t="shared" si="11"/>
        <v>0</v>
      </c>
      <c r="J53" s="50">
        <f t="shared" si="11"/>
        <v>0</v>
      </c>
      <c r="K53" s="50">
        <f t="shared" si="11"/>
        <v>0</v>
      </c>
      <c r="L53" s="50">
        <f t="shared" si="11"/>
        <v>0</v>
      </c>
    </row>
    <row r="54" spans="1:12" ht="12.2" customHeight="1" x14ac:dyDescent="0.2">
      <c r="A54" s="1216" t="s">
        <v>91</v>
      </c>
      <c r="B54" s="17" t="s">
        <v>68</v>
      </c>
      <c r="C54" s="119">
        <v>93750039</v>
      </c>
      <c r="D54" s="271">
        <f>93750039+950000</f>
        <v>94700039</v>
      </c>
      <c r="E54" s="712">
        <f>94700039+(150000*19)+2414274+14032232</f>
        <v>113996545</v>
      </c>
      <c r="F54" s="712">
        <f>94700039+(150000*19)+2414274+14032232</f>
        <v>113996545</v>
      </c>
      <c r="G54" s="712">
        <f>113996545-51039581</f>
        <v>62956964</v>
      </c>
      <c r="H54" s="35">
        <f t="shared" si="12"/>
        <v>-51039581</v>
      </c>
      <c r="I54" s="253"/>
      <c r="J54" s="35"/>
      <c r="K54" s="35"/>
      <c r="L54" s="35"/>
    </row>
    <row r="55" spans="1:12" ht="12.2" customHeight="1" x14ac:dyDescent="0.2">
      <c r="A55" s="1216" t="s">
        <v>305</v>
      </c>
      <c r="B55" s="418" t="s">
        <v>270</v>
      </c>
      <c r="C55" s="119"/>
      <c r="D55" s="271"/>
      <c r="E55" s="712">
        <v>2414274</v>
      </c>
      <c r="F55" s="712">
        <v>2175609</v>
      </c>
      <c r="G55" s="712">
        <f>2175609-378460</f>
        <v>1797149</v>
      </c>
      <c r="H55" s="35">
        <f t="shared" si="12"/>
        <v>-378460</v>
      </c>
      <c r="I55" s="253"/>
      <c r="J55" s="35"/>
      <c r="K55" s="35"/>
      <c r="L55" s="35"/>
    </row>
    <row r="56" spans="1:12" ht="12.2" customHeight="1" x14ac:dyDescent="0.2">
      <c r="A56" s="1216" t="s">
        <v>92</v>
      </c>
      <c r="B56" s="415" t="s">
        <v>87</v>
      </c>
      <c r="C56" s="422">
        <v>12563698</v>
      </c>
      <c r="D56" s="409">
        <f>12563698+266000</f>
        <v>12829698</v>
      </c>
      <c r="E56" s="103">
        <f>12829698+(19*150000*0.28)+313855+632090</f>
        <v>14573643</v>
      </c>
      <c r="F56" s="103">
        <f>12829698+(19*150000*0.28)+313855+632090</f>
        <v>14573643</v>
      </c>
      <c r="G56" s="103">
        <f>14573643-5590067</f>
        <v>8983576</v>
      </c>
      <c r="H56" s="410">
        <f t="shared" si="12"/>
        <v>-5590067</v>
      </c>
      <c r="I56" s="635"/>
      <c r="J56" s="410"/>
      <c r="K56" s="410"/>
      <c r="L56" s="410"/>
    </row>
    <row r="57" spans="1:12" ht="12.2" customHeight="1" x14ac:dyDescent="0.2">
      <c r="A57" s="1216" t="s">
        <v>93</v>
      </c>
      <c r="B57" s="415" t="s">
        <v>69</v>
      </c>
      <c r="C57" s="422">
        <v>100622307</v>
      </c>
      <c r="D57" s="409">
        <f>100622307</f>
        <v>100622307</v>
      </c>
      <c r="E57" s="103">
        <f>100622307+3896423</f>
        <v>104518730</v>
      </c>
      <c r="F57" s="103">
        <f>100622307+3896423</f>
        <v>104518730</v>
      </c>
      <c r="G57" s="103">
        <f>104518730-23170711</f>
        <v>81348019</v>
      </c>
      <c r="H57" s="410">
        <f t="shared" si="12"/>
        <v>-23170711</v>
      </c>
      <c r="I57" s="635"/>
      <c r="J57" s="410"/>
      <c r="K57" s="410"/>
      <c r="L57" s="410"/>
    </row>
    <row r="58" spans="1:12" ht="12.2" customHeight="1" x14ac:dyDescent="0.2">
      <c r="A58" s="1216" t="s">
        <v>90</v>
      </c>
      <c r="B58" s="415" t="s">
        <v>80</v>
      </c>
      <c r="C58" s="422"/>
      <c r="D58" s="409"/>
      <c r="E58" s="103"/>
      <c r="F58" s="103"/>
      <c r="G58" s="103"/>
      <c r="H58" s="410">
        <f t="shared" si="12"/>
        <v>0</v>
      </c>
      <c r="I58" s="635"/>
      <c r="J58" s="410"/>
      <c r="K58" s="410"/>
      <c r="L58" s="410"/>
    </row>
    <row r="59" spans="1:12" ht="12.2" customHeight="1" x14ac:dyDescent="0.2">
      <c r="A59" s="1216" t="s">
        <v>147</v>
      </c>
      <c r="B59" s="415" t="s">
        <v>88</v>
      </c>
      <c r="C59" s="422"/>
      <c r="D59" s="409"/>
      <c r="E59" s="103"/>
      <c r="F59" s="103"/>
      <c r="G59" s="103"/>
      <c r="H59" s="410">
        <f t="shared" si="12"/>
        <v>0</v>
      </c>
      <c r="I59" s="635"/>
      <c r="J59" s="410"/>
      <c r="K59" s="410"/>
      <c r="L59" s="410"/>
    </row>
    <row r="60" spans="1:12" ht="12.2" customHeight="1" x14ac:dyDescent="0.2">
      <c r="A60" s="1216" t="s">
        <v>306</v>
      </c>
      <c r="B60" s="648" t="s">
        <v>235</v>
      </c>
      <c r="C60" s="422"/>
      <c r="D60" s="409"/>
      <c r="E60" s="103"/>
      <c r="F60" s="103"/>
      <c r="G60" s="103"/>
      <c r="H60" s="410">
        <f t="shared" si="12"/>
        <v>0</v>
      </c>
      <c r="I60" s="635"/>
      <c r="J60" s="410"/>
      <c r="K60" s="410"/>
      <c r="L60" s="410"/>
    </row>
    <row r="61" spans="1:12" ht="12.2" customHeight="1" thickBot="1" x14ac:dyDescent="0.25">
      <c r="A61" s="82" t="s">
        <v>307</v>
      </c>
      <c r="B61" s="83" t="s">
        <v>234</v>
      </c>
      <c r="C61" s="90"/>
      <c r="D61" s="272"/>
      <c r="E61" s="719"/>
      <c r="F61" s="719"/>
      <c r="G61" s="719"/>
      <c r="H61" s="59">
        <f t="shared" si="12"/>
        <v>0</v>
      </c>
      <c r="I61" s="255"/>
      <c r="J61" s="59"/>
      <c r="K61" s="59"/>
      <c r="L61" s="59"/>
    </row>
    <row r="62" spans="1:12" ht="12.2" customHeight="1" thickBot="1" x14ac:dyDescent="0.25">
      <c r="A62" s="55" t="s">
        <v>13</v>
      </c>
      <c r="B62" s="56" t="s">
        <v>548</v>
      </c>
      <c r="C62" s="87">
        <f>SUM(C63:C67)</f>
        <v>0</v>
      </c>
      <c r="D62" s="125">
        <f t="shared" ref="D62:L62" si="13">SUM(D63:D67)</f>
        <v>0</v>
      </c>
      <c r="E62" s="708">
        <f t="shared" si="13"/>
        <v>0</v>
      </c>
      <c r="F62" s="708">
        <f t="shared" si="13"/>
        <v>0</v>
      </c>
      <c r="G62" s="708">
        <f t="shared" si="13"/>
        <v>70612</v>
      </c>
      <c r="H62" s="50">
        <f t="shared" si="12"/>
        <v>70612</v>
      </c>
      <c r="I62" s="249">
        <f t="shared" si="13"/>
        <v>0</v>
      </c>
      <c r="J62" s="50">
        <f t="shared" si="13"/>
        <v>0</v>
      </c>
      <c r="K62" s="50">
        <f t="shared" si="13"/>
        <v>0</v>
      </c>
      <c r="L62" s="50">
        <f t="shared" si="13"/>
        <v>0</v>
      </c>
    </row>
    <row r="63" spans="1:12" s="33" customFormat="1" ht="12.2" customHeight="1" x14ac:dyDescent="0.2">
      <c r="A63" s="1216" t="s">
        <v>94</v>
      </c>
      <c r="B63" s="17" t="s">
        <v>119</v>
      </c>
      <c r="C63" s="119"/>
      <c r="D63" s="271"/>
      <c r="E63" s="712"/>
      <c r="F63" s="712"/>
      <c r="G63" s="712">
        <v>70612</v>
      </c>
      <c r="H63" s="35">
        <f t="shared" si="12"/>
        <v>70612</v>
      </c>
      <c r="I63" s="253"/>
      <c r="J63" s="35"/>
      <c r="K63" s="35"/>
      <c r="L63" s="35"/>
    </row>
    <row r="64" spans="1:12" s="33" customFormat="1" ht="12.2" customHeight="1" x14ac:dyDescent="0.2">
      <c r="A64" s="1216" t="s">
        <v>316</v>
      </c>
      <c r="B64" s="649" t="s">
        <v>236</v>
      </c>
      <c r="C64" s="119"/>
      <c r="D64" s="271"/>
      <c r="E64" s="712"/>
      <c r="F64" s="712"/>
      <c r="G64" s="712"/>
      <c r="H64" s="35">
        <f t="shared" si="12"/>
        <v>0</v>
      </c>
      <c r="I64" s="253"/>
      <c r="J64" s="35"/>
      <c r="K64" s="35"/>
      <c r="L64" s="35"/>
    </row>
    <row r="65" spans="1:12" ht="12.2" customHeight="1" x14ac:dyDescent="0.2">
      <c r="A65" s="1216" t="s">
        <v>95</v>
      </c>
      <c r="B65" s="415" t="s">
        <v>2</v>
      </c>
      <c r="C65" s="422"/>
      <c r="D65" s="409"/>
      <c r="E65" s="103"/>
      <c r="F65" s="103"/>
      <c r="G65" s="103"/>
      <c r="H65" s="410">
        <f t="shared" si="12"/>
        <v>0</v>
      </c>
      <c r="I65" s="635"/>
      <c r="J65" s="410"/>
      <c r="K65" s="410"/>
      <c r="L65" s="410"/>
    </row>
    <row r="66" spans="1:12" ht="12.2" customHeight="1" x14ac:dyDescent="0.2">
      <c r="A66" s="1216" t="s">
        <v>342</v>
      </c>
      <c r="B66" s="650" t="s">
        <v>237</v>
      </c>
      <c r="C66" s="422"/>
      <c r="D66" s="409"/>
      <c r="E66" s="103"/>
      <c r="F66" s="103"/>
      <c r="G66" s="103"/>
      <c r="H66" s="410">
        <f t="shared" si="12"/>
        <v>0</v>
      </c>
      <c r="I66" s="635"/>
      <c r="J66" s="410"/>
      <c r="K66" s="410"/>
      <c r="L66" s="410"/>
    </row>
    <row r="67" spans="1:12" ht="12.2" customHeight="1" x14ac:dyDescent="0.2">
      <c r="A67" s="1216" t="s">
        <v>96</v>
      </c>
      <c r="B67" s="17" t="s">
        <v>175</v>
      </c>
      <c r="C67" s="422"/>
      <c r="D67" s="409"/>
      <c r="E67" s="103"/>
      <c r="F67" s="103"/>
      <c r="G67" s="103"/>
      <c r="H67" s="410">
        <f t="shared" si="12"/>
        <v>0</v>
      </c>
      <c r="I67" s="635"/>
      <c r="J67" s="410"/>
      <c r="K67" s="410"/>
      <c r="L67" s="410"/>
    </row>
    <row r="68" spans="1:12" ht="12.2" customHeight="1" x14ac:dyDescent="0.2">
      <c r="A68" s="1216" t="s">
        <v>317</v>
      </c>
      <c r="B68" s="648" t="s">
        <v>239</v>
      </c>
      <c r="C68" s="422"/>
      <c r="D68" s="409"/>
      <c r="E68" s="103"/>
      <c r="F68" s="103"/>
      <c r="G68" s="103"/>
      <c r="H68" s="410">
        <f t="shared" si="12"/>
        <v>0</v>
      </c>
      <c r="I68" s="635"/>
      <c r="J68" s="410"/>
      <c r="K68" s="410"/>
      <c r="L68" s="410"/>
    </row>
    <row r="69" spans="1:12" ht="12.2" customHeight="1" thickBot="1" x14ac:dyDescent="0.25">
      <c r="A69" s="82" t="s">
        <v>318</v>
      </c>
      <c r="B69" s="83" t="s">
        <v>238</v>
      </c>
      <c r="C69" s="90"/>
      <c r="D69" s="409"/>
      <c r="E69" s="103"/>
      <c r="F69" s="103"/>
      <c r="G69" s="103"/>
      <c r="H69" s="410">
        <f t="shared" si="12"/>
        <v>0</v>
      </c>
      <c r="I69" s="635"/>
      <c r="J69" s="410"/>
      <c r="K69" s="410"/>
      <c r="L69" s="410"/>
    </row>
    <row r="70" spans="1:12" ht="15" customHeight="1" thickBot="1" x14ac:dyDescent="0.25">
      <c r="A70" s="55" t="s">
        <v>14</v>
      </c>
      <c r="B70" s="65" t="s">
        <v>176</v>
      </c>
      <c r="C70" s="133">
        <f>+C53+C62</f>
        <v>206936044</v>
      </c>
      <c r="D70" s="132">
        <f t="shared" ref="D70:L70" si="14">+D53+D62</f>
        <v>208152044</v>
      </c>
      <c r="E70" s="718">
        <f t="shared" si="14"/>
        <v>233088918</v>
      </c>
      <c r="F70" s="718">
        <f t="shared" si="14"/>
        <v>233088918</v>
      </c>
      <c r="G70" s="718">
        <f t="shared" si="14"/>
        <v>153359171</v>
      </c>
      <c r="H70" s="66">
        <f t="shared" si="12"/>
        <v>-79729747</v>
      </c>
      <c r="I70" s="250">
        <f t="shared" si="14"/>
        <v>0</v>
      </c>
      <c r="J70" s="66">
        <f t="shared" si="14"/>
        <v>0</v>
      </c>
      <c r="K70" s="66">
        <f t="shared" si="14"/>
        <v>0</v>
      </c>
      <c r="L70" s="66">
        <f t="shared" si="14"/>
        <v>0</v>
      </c>
    </row>
    <row r="71" spans="1:12" ht="13.5" thickBot="1" x14ac:dyDescent="0.25">
      <c r="C71" s="27"/>
      <c r="D71" s="27"/>
      <c r="E71" s="27"/>
      <c r="F71" s="27"/>
      <c r="G71" s="27"/>
      <c r="H71" s="27"/>
      <c r="I71" s="27"/>
      <c r="J71" s="27"/>
      <c r="K71" s="27"/>
      <c r="L71" s="27"/>
    </row>
    <row r="72" spans="1:12" ht="15" customHeight="1" thickBot="1" x14ac:dyDescent="0.25">
      <c r="A72" s="764" t="s">
        <v>292</v>
      </c>
      <c r="B72" s="766"/>
      <c r="C72" s="135">
        <v>19</v>
      </c>
      <c r="D72" s="765">
        <v>19</v>
      </c>
      <c r="E72" s="647">
        <v>19</v>
      </c>
      <c r="F72" s="647">
        <v>19</v>
      </c>
      <c r="G72" s="647">
        <v>19</v>
      </c>
      <c r="H72" s="246">
        <f t="shared" si="12"/>
        <v>0</v>
      </c>
      <c r="I72" s="246"/>
      <c r="J72" s="246"/>
      <c r="K72" s="246"/>
      <c r="L72" s="246"/>
    </row>
    <row r="73" spans="1:12" ht="14.25" hidden="1" customHeight="1" thickBot="1" x14ac:dyDescent="0.25">
      <c r="A73" s="67" t="s">
        <v>291</v>
      </c>
      <c r="B73" s="68"/>
      <c r="C73" s="735"/>
      <c r="D73" s="769"/>
      <c r="E73" s="733"/>
      <c r="F73" s="733"/>
      <c r="G73" s="733"/>
      <c r="H73" s="735"/>
      <c r="I73" s="735"/>
      <c r="J73" s="735"/>
      <c r="K73" s="735"/>
      <c r="L73" s="735"/>
    </row>
    <row r="74" spans="1:12" x14ac:dyDescent="0.2">
      <c r="D74" s="225"/>
      <c r="E74" s="225"/>
      <c r="F74" s="225"/>
      <c r="G74" s="225"/>
      <c r="H74" s="225"/>
      <c r="I74" s="225"/>
      <c r="J74" s="225"/>
      <c r="K74" s="225"/>
      <c r="L74" s="225"/>
    </row>
  </sheetData>
  <sheetProtection formatCells="0"/>
  <mergeCells count="7">
    <mergeCell ref="A9:H9"/>
    <mergeCell ref="A51:H51"/>
    <mergeCell ref="A1:H1"/>
    <mergeCell ref="A2:H2"/>
    <mergeCell ref="C4:H4"/>
    <mergeCell ref="C5:H5"/>
    <mergeCell ref="A6:H6"/>
  </mergeCells>
  <printOptions horizontalCentered="1"/>
  <pageMargins left="0.39370078740157483" right="0.39370078740157483" top="0.39370078740157483" bottom="0.39370078740157483" header="0.78740157480314965" footer="0.78740157480314965"/>
  <pageSetup paperSize="9" scale="73" orientation="portrait" r:id="rId1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L74"/>
  <sheetViews>
    <sheetView view="pageBreakPreview" zoomScale="124" zoomScaleNormal="100" zoomScaleSheetLayoutView="124" workbookViewId="0">
      <selection activeCell="A2" sqref="A2:H2"/>
    </sheetView>
  </sheetViews>
  <sheetFormatPr defaultRowHeight="12.75" x14ac:dyDescent="0.2"/>
  <cols>
    <col min="1" max="1" width="12" style="1583" customWidth="1"/>
    <col min="2" max="2" width="67" style="25" customWidth="1"/>
    <col min="3" max="3" width="14.6640625" style="25" customWidth="1"/>
    <col min="4" max="4" width="17" style="25" hidden="1" customWidth="1"/>
    <col min="5" max="5" width="15.1640625" style="25" hidden="1" customWidth="1"/>
    <col min="6" max="6" width="15.6640625" style="25" customWidth="1"/>
    <col min="7" max="7" width="17" style="25" customWidth="1"/>
    <col min="8" max="8" width="14.83203125" style="25" customWidth="1"/>
    <col min="9" max="12" width="14.83203125" style="25" hidden="1" customWidth="1"/>
    <col min="13" max="13" width="0" style="25" hidden="1" customWidth="1"/>
    <col min="14" max="257" width="9.33203125" style="25"/>
    <col min="258" max="258" width="13.83203125" style="25" customWidth="1"/>
    <col min="259" max="259" width="79.1640625" style="25" customWidth="1"/>
    <col min="260" max="260" width="21.6640625" style="25" customWidth="1"/>
    <col min="261" max="513" width="9.33203125" style="25"/>
    <col min="514" max="514" width="13.83203125" style="25" customWidth="1"/>
    <col min="515" max="515" width="79.1640625" style="25" customWidth="1"/>
    <col min="516" max="516" width="21.6640625" style="25" customWidth="1"/>
    <col min="517" max="769" width="9.33203125" style="25"/>
    <col min="770" max="770" width="13.83203125" style="25" customWidth="1"/>
    <col min="771" max="771" width="79.1640625" style="25" customWidth="1"/>
    <col min="772" max="772" width="21.6640625" style="25" customWidth="1"/>
    <col min="773" max="1025" width="9.33203125" style="25"/>
    <col min="1026" max="1026" width="13.83203125" style="25" customWidth="1"/>
    <col min="1027" max="1027" width="79.1640625" style="25" customWidth="1"/>
    <col min="1028" max="1028" width="21.6640625" style="25" customWidth="1"/>
    <col min="1029" max="1281" width="9.33203125" style="25"/>
    <col min="1282" max="1282" width="13.83203125" style="25" customWidth="1"/>
    <col min="1283" max="1283" width="79.1640625" style="25" customWidth="1"/>
    <col min="1284" max="1284" width="21.6640625" style="25" customWidth="1"/>
    <col min="1285" max="1537" width="9.33203125" style="25"/>
    <col min="1538" max="1538" width="13.83203125" style="25" customWidth="1"/>
    <col min="1539" max="1539" width="79.1640625" style="25" customWidth="1"/>
    <col min="1540" max="1540" width="21.6640625" style="25" customWidth="1"/>
    <col min="1541" max="1793" width="9.33203125" style="25"/>
    <col min="1794" max="1794" width="13.83203125" style="25" customWidth="1"/>
    <col min="1795" max="1795" width="79.1640625" style="25" customWidth="1"/>
    <col min="1796" max="1796" width="21.6640625" style="25" customWidth="1"/>
    <col min="1797" max="2049" width="9.33203125" style="25"/>
    <col min="2050" max="2050" width="13.83203125" style="25" customWidth="1"/>
    <col min="2051" max="2051" width="79.1640625" style="25" customWidth="1"/>
    <col min="2052" max="2052" width="21.6640625" style="25" customWidth="1"/>
    <col min="2053" max="2305" width="9.33203125" style="25"/>
    <col min="2306" max="2306" width="13.83203125" style="25" customWidth="1"/>
    <col min="2307" max="2307" width="79.1640625" style="25" customWidth="1"/>
    <col min="2308" max="2308" width="21.6640625" style="25" customWidth="1"/>
    <col min="2309" max="2561" width="9.33203125" style="25"/>
    <col min="2562" max="2562" width="13.83203125" style="25" customWidth="1"/>
    <col min="2563" max="2563" width="79.1640625" style="25" customWidth="1"/>
    <col min="2564" max="2564" width="21.6640625" style="25" customWidth="1"/>
    <col min="2565" max="2817" width="9.33203125" style="25"/>
    <col min="2818" max="2818" width="13.83203125" style="25" customWidth="1"/>
    <col min="2819" max="2819" width="79.1640625" style="25" customWidth="1"/>
    <col min="2820" max="2820" width="21.6640625" style="25" customWidth="1"/>
    <col min="2821" max="3073" width="9.33203125" style="25"/>
    <col min="3074" max="3074" width="13.83203125" style="25" customWidth="1"/>
    <col min="3075" max="3075" width="79.1640625" style="25" customWidth="1"/>
    <col min="3076" max="3076" width="21.6640625" style="25" customWidth="1"/>
    <col min="3077" max="3329" width="9.33203125" style="25"/>
    <col min="3330" max="3330" width="13.83203125" style="25" customWidth="1"/>
    <col min="3331" max="3331" width="79.1640625" style="25" customWidth="1"/>
    <col min="3332" max="3332" width="21.6640625" style="25" customWidth="1"/>
    <col min="3333" max="3585" width="9.33203125" style="25"/>
    <col min="3586" max="3586" width="13.83203125" style="25" customWidth="1"/>
    <col min="3587" max="3587" width="79.1640625" style="25" customWidth="1"/>
    <col min="3588" max="3588" width="21.6640625" style="25" customWidth="1"/>
    <col min="3589" max="3841" width="9.33203125" style="25"/>
    <col min="3842" max="3842" width="13.83203125" style="25" customWidth="1"/>
    <col min="3843" max="3843" width="79.1640625" style="25" customWidth="1"/>
    <col min="3844" max="3844" width="21.6640625" style="25" customWidth="1"/>
    <col min="3845" max="4097" width="9.33203125" style="25"/>
    <col min="4098" max="4098" width="13.83203125" style="25" customWidth="1"/>
    <col min="4099" max="4099" width="79.1640625" style="25" customWidth="1"/>
    <col min="4100" max="4100" width="21.6640625" style="25" customWidth="1"/>
    <col min="4101" max="4353" width="9.33203125" style="25"/>
    <col min="4354" max="4354" width="13.83203125" style="25" customWidth="1"/>
    <col min="4355" max="4355" width="79.1640625" style="25" customWidth="1"/>
    <col min="4356" max="4356" width="21.6640625" style="25" customWidth="1"/>
    <col min="4357" max="4609" width="9.33203125" style="25"/>
    <col min="4610" max="4610" width="13.83203125" style="25" customWidth="1"/>
    <col min="4611" max="4611" width="79.1640625" style="25" customWidth="1"/>
    <col min="4612" max="4612" width="21.6640625" style="25" customWidth="1"/>
    <col min="4613" max="4865" width="9.33203125" style="25"/>
    <col min="4866" max="4866" width="13.83203125" style="25" customWidth="1"/>
    <col min="4867" max="4867" width="79.1640625" style="25" customWidth="1"/>
    <col min="4868" max="4868" width="21.6640625" style="25" customWidth="1"/>
    <col min="4869" max="5121" width="9.33203125" style="25"/>
    <col min="5122" max="5122" width="13.83203125" style="25" customWidth="1"/>
    <col min="5123" max="5123" width="79.1640625" style="25" customWidth="1"/>
    <col min="5124" max="5124" width="21.6640625" style="25" customWidth="1"/>
    <col min="5125" max="5377" width="9.33203125" style="25"/>
    <col min="5378" max="5378" width="13.83203125" style="25" customWidth="1"/>
    <col min="5379" max="5379" width="79.1640625" style="25" customWidth="1"/>
    <col min="5380" max="5380" width="21.6640625" style="25" customWidth="1"/>
    <col min="5381" max="5633" width="9.33203125" style="25"/>
    <col min="5634" max="5634" width="13.83203125" style="25" customWidth="1"/>
    <col min="5635" max="5635" width="79.1640625" style="25" customWidth="1"/>
    <col min="5636" max="5636" width="21.6640625" style="25" customWidth="1"/>
    <col min="5637" max="5889" width="9.33203125" style="25"/>
    <col min="5890" max="5890" width="13.83203125" style="25" customWidth="1"/>
    <col min="5891" max="5891" width="79.1640625" style="25" customWidth="1"/>
    <col min="5892" max="5892" width="21.6640625" style="25" customWidth="1"/>
    <col min="5893" max="6145" width="9.33203125" style="25"/>
    <col min="6146" max="6146" width="13.83203125" style="25" customWidth="1"/>
    <col min="6147" max="6147" width="79.1640625" style="25" customWidth="1"/>
    <col min="6148" max="6148" width="21.6640625" style="25" customWidth="1"/>
    <col min="6149" max="6401" width="9.33203125" style="25"/>
    <col min="6402" max="6402" width="13.83203125" style="25" customWidth="1"/>
    <col min="6403" max="6403" width="79.1640625" style="25" customWidth="1"/>
    <col min="6404" max="6404" width="21.6640625" style="25" customWidth="1"/>
    <col min="6405" max="6657" width="9.33203125" style="25"/>
    <col min="6658" max="6658" width="13.83203125" style="25" customWidth="1"/>
    <col min="6659" max="6659" width="79.1640625" style="25" customWidth="1"/>
    <col min="6660" max="6660" width="21.6640625" style="25" customWidth="1"/>
    <col min="6661" max="6913" width="9.33203125" style="25"/>
    <col min="6914" max="6914" width="13.83203125" style="25" customWidth="1"/>
    <col min="6915" max="6915" width="79.1640625" style="25" customWidth="1"/>
    <col min="6916" max="6916" width="21.6640625" style="25" customWidth="1"/>
    <col min="6917" max="7169" width="9.33203125" style="25"/>
    <col min="7170" max="7170" width="13.83203125" style="25" customWidth="1"/>
    <col min="7171" max="7171" width="79.1640625" style="25" customWidth="1"/>
    <col min="7172" max="7172" width="21.6640625" style="25" customWidth="1"/>
    <col min="7173" max="7425" width="9.33203125" style="25"/>
    <col min="7426" max="7426" width="13.83203125" style="25" customWidth="1"/>
    <col min="7427" max="7427" width="79.1640625" style="25" customWidth="1"/>
    <col min="7428" max="7428" width="21.6640625" style="25" customWidth="1"/>
    <col min="7429" max="7681" width="9.33203125" style="25"/>
    <col min="7682" max="7682" width="13.83203125" style="25" customWidth="1"/>
    <col min="7683" max="7683" width="79.1640625" style="25" customWidth="1"/>
    <col min="7684" max="7684" width="21.6640625" style="25" customWidth="1"/>
    <col min="7685" max="7937" width="9.33203125" style="25"/>
    <col min="7938" max="7938" width="13.83203125" style="25" customWidth="1"/>
    <col min="7939" max="7939" width="79.1640625" style="25" customWidth="1"/>
    <col min="7940" max="7940" width="21.6640625" style="25" customWidth="1"/>
    <col min="7941" max="8193" width="9.33203125" style="25"/>
    <col min="8194" max="8194" width="13.83203125" style="25" customWidth="1"/>
    <col min="8195" max="8195" width="79.1640625" style="25" customWidth="1"/>
    <col min="8196" max="8196" width="21.6640625" style="25" customWidth="1"/>
    <col min="8197" max="8449" width="9.33203125" style="25"/>
    <col min="8450" max="8450" width="13.83203125" style="25" customWidth="1"/>
    <col min="8451" max="8451" width="79.1640625" style="25" customWidth="1"/>
    <col min="8452" max="8452" width="21.6640625" style="25" customWidth="1"/>
    <col min="8453" max="8705" width="9.33203125" style="25"/>
    <col min="8706" max="8706" width="13.83203125" style="25" customWidth="1"/>
    <col min="8707" max="8707" width="79.1640625" style="25" customWidth="1"/>
    <col min="8708" max="8708" width="21.6640625" style="25" customWidth="1"/>
    <col min="8709" max="8961" width="9.33203125" style="25"/>
    <col min="8962" max="8962" width="13.83203125" style="25" customWidth="1"/>
    <col min="8963" max="8963" width="79.1640625" style="25" customWidth="1"/>
    <col min="8964" max="8964" width="21.6640625" style="25" customWidth="1"/>
    <col min="8965" max="9217" width="9.33203125" style="25"/>
    <col min="9218" max="9218" width="13.83203125" style="25" customWidth="1"/>
    <col min="9219" max="9219" width="79.1640625" style="25" customWidth="1"/>
    <col min="9220" max="9220" width="21.6640625" style="25" customWidth="1"/>
    <col min="9221" max="9473" width="9.33203125" style="25"/>
    <col min="9474" max="9474" width="13.83203125" style="25" customWidth="1"/>
    <col min="9475" max="9475" width="79.1640625" style="25" customWidth="1"/>
    <col min="9476" max="9476" width="21.6640625" style="25" customWidth="1"/>
    <col min="9477" max="9729" width="9.33203125" style="25"/>
    <col min="9730" max="9730" width="13.83203125" style="25" customWidth="1"/>
    <col min="9731" max="9731" width="79.1640625" style="25" customWidth="1"/>
    <col min="9732" max="9732" width="21.6640625" style="25" customWidth="1"/>
    <col min="9733" max="9985" width="9.33203125" style="25"/>
    <col min="9986" max="9986" width="13.83203125" style="25" customWidth="1"/>
    <col min="9987" max="9987" width="79.1640625" style="25" customWidth="1"/>
    <col min="9988" max="9988" width="21.6640625" style="25" customWidth="1"/>
    <col min="9989" max="10241" width="9.33203125" style="25"/>
    <col min="10242" max="10242" width="13.83203125" style="25" customWidth="1"/>
    <col min="10243" max="10243" width="79.1640625" style="25" customWidth="1"/>
    <col min="10244" max="10244" width="21.6640625" style="25" customWidth="1"/>
    <col min="10245" max="10497" width="9.33203125" style="25"/>
    <col min="10498" max="10498" width="13.83203125" style="25" customWidth="1"/>
    <col min="10499" max="10499" width="79.1640625" style="25" customWidth="1"/>
    <col min="10500" max="10500" width="21.6640625" style="25" customWidth="1"/>
    <col min="10501" max="10753" width="9.33203125" style="25"/>
    <col min="10754" max="10754" width="13.83203125" style="25" customWidth="1"/>
    <col min="10755" max="10755" width="79.1640625" style="25" customWidth="1"/>
    <col min="10756" max="10756" width="21.6640625" style="25" customWidth="1"/>
    <col min="10757" max="11009" width="9.33203125" style="25"/>
    <col min="11010" max="11010" width="13.83203125" style="25" customWidth="1"/>
    <col min="11011" max="11011" width="79.1640625" style="25" customWidth="1"/>
    <col min="11012" max="11012" width="21.6640625" style="25" customWidth="1"/>
    <col min="11013" max="11265" width="9.33203125" style="25"/>
    <col min="11266" max="11266" width="13.83203125" style="25" customWidth="1"/>
    <col min="11267" max="11267" width="79.1640625" style="25" customWidth="1"/>
    <col min="11268" max="11268" width="21.6640625" style="25" customWidth="1"/>
    <col min="11269" max="11521" width="9.33203125" style="25"/>
    <col min="11522" max="11522" width="13.83203125" style="25" customWidth="1"/>
    <col min="11523" max="11523" width="79.1640625" style="25" customWidth="1"/>
    <col min="11524" max="11524" width="21.6640625" style="25" customWidth="1"/>
    <col min="11525" max="11777" width="9.33203125" style="25"/>
    <col min="11778" max="11778" width="13.83203125" style="25" customWidth="1"/>
    <col min="11779" max="11779" width="79.1640625" style="25" customWidth="1"/>
    <col min="11780" max="11780" width="21.6640625" style="25" customWidth="1"/>
    <col min="11781" max="12033" width="9.33203125" style="25"/>
    <col min="12034" max="12034" width="13.83203125" style="25" customWidth="1"/>
    <col min="12035" max="12035" width="79.1640625" style="25" customWidth="1"/>
    <col min="12036" max="12036" width="21.6640625" style="25" customWidth="1"/>
    <col min="12037" max="12289" width="9.33203125" style="25"/>
    <col min="12290" max="12290" width="13.83203125" style="25" customWidth="1"/>
    <col min="12291" max="12291" width="79.1640625" style="25" customWidth="1"/>
    <col min="12292" max="12292" width="21.6640625" style="25" customWidth="1"/>
    <col min="12293" max="12545" width="9.33203125" style="25"/>
    <col min="12546" max="12546" width="13.83203125" style="25" customWidth="1"/>
    <col min="12547" max="12547" width="79.1640625" style="25" customWidth="1"/>
    <col min="12548" max="12548" width="21.6640625" style="25" customWidth="1"/>
    <col min="12549" max="12801" width="9.33203125" style="25"/>
    <col min="12802" max="12802" width="13.83203125" style="25" customWidth="1"/>
    <col min="12803" max="12803" width="79.1640625" style="25" customWidth="1"/>
    <col min="12804" max="12804" width="21.6640625" style="25" customWidth="1"/>
    <col min="12805" max="13057" width="9.33203125" style="25"/>
    <col min="13058" max="13058" width="13.83203125" style="25" customWidth="1"/>
    <col min="13059" max="13059" width="79.1640625" style="25" customWidth="1"/>
    <col min="13060" max="13060" width="21.6640625" style="25" customWidth="1"/>
    <col min="13061" max="13313" width="9.33203125" style="25"/>
    <col min="13314" max="13314" width="13.83203125" style="25" customWidth="1"/>
    <col min="13315" max="13315" width="79.1640625" style="25" customWidth="1"/>
    <col min="13316" max="13316" width="21.6640625" style="25" customWidth="1"/>
    <col min="13317" max="13569" width="9.33203125" style="25"/>
    <col min="13570" max="13570" width="13.83203125" style="25" customWidth="1"/>
    <col min="13571" max="13571" width="79.1640625" style="25" customWidth="1"/>
    <col min="13572" max="13572" width="21.6640625" style="25" customWidth="1"/>
    <col min="13573" max="13825" width="9.33203125" style="25"/>
    <col min="13826" max="13826" width="13.83203125" style="25" customWidth="1"/>
    <col min="13827" max="13827" width="79.1640625" style="25" customWidth="1"/>
    <col min="13828" max="13828" width="21.6640625" style="25" customWidth="1"/>
    <col min="13829" max="14081" width="9.33203125" style="25"/>
    <col min="14082" max="14082" width="13.83203125" style="25" customWidth="1"/>
    <col min="14083" max="14083" width="79.1640625" style="25" customWidth="1"/>
    <col min="14084" max="14084" width="21.6640625" style="25" customWidth="1"/>
    <col min="14085" max="14337" width="9.33203125" style="25"/>
    <col min="14338" max="14338" width="13.83203125" style="25" customWidth="1"/>
    <col min="14339" max="14339" width="79.1640625" style="25" customWidth="1"/>
    <col min="14340" max="14340" width="21.6640625" style="25" customWidth="1"/>
    <col min="14341" max="14593" width="9.33203125" style="25"/>
    <col min="14594" max="14594" width="13.83203125" style="25" customWidth="1"/>
    <col min="14595" max="14595" width="79.1640625" style="25" customWidth="1"/>
    <col min="14596" max="14596" width="21.6640625" style="25" customWidth="1"/>
    <col min="14597" max="14849" width="9.33203125" style="25"/>
    <col min="14850" max="14850" width="13.83203125" style="25" customWidth="1"/>
    <col min="14851" max="14851" width="79.1640625" style="25" customWidth="1"/>
    <col min="14852" max="14852" width="21.6640625" style="25" customWidth="1"/>
    <col min="14853" max="15105" width="9.33203125" style="25"/>
    <col min="15106" max="15106" width="13.83203125" style="25" customWidth="1"/>
    <col min="15107" max="15107" width="79.1640625" style="25" customWidth="1"/>
    <col min="15108" max="15108" width="21.6640625" style="25" customWidth="1"/>
    <col min="15109" max="15361" width="9.33203125" style="25"/>
    <col min="15362" max="15362" width="13.83203125" style="25" customWidth="1"/>
    <col min="15363" max="15363" width="79.1640625" style="25" customWidth="1"/>
    <col min="15364" max="15364" width="21.6640625" style="25" customWidth="1"/>
    <col min="15365" max="15617" width="9.33203125" style="25"/>
    <col min="15618" max="15618" width="13.83203125" style="25" customWidth="1"/>
    <col min="15619" max="15619" width="79.1640625" style="25" customWidth="1"/>
    <col min="15620" max="15620" width="21.6640625" style="25" customWidth="1"/>
    <col min="15621" max="15873" width="9.33203125" style="25"/>
    <col min="15874" max="15874" width="13.83203125" style="25" customWidth="1"/>
    <col min="15875" max="15875" width="79.1640625" style="25" customWidth="1"/>
    <col min="15876" max="15876" width="21.6640625" style="25" customWidth="1"/>
    <col min="15877" max="16129" width="9.33203125" style="25"/>
    <col min="16130" max="16130" width="13.83203125" style="25" customWidth="1"/>
    <col min="16131" max="16131" width="79.1640625" style="25" customWidth="1"/>
    <col min="16132" max="16132" width="21.6640625" style="25" customWidth="1"/>
    <col min="16133" max="16384" width="9.33203125" style="25"/>
  </cols>
  <sheetData>
    <row r="1" spans="1:12" s="662" customFormat="1" ht="12.75" customHeight="1" x14ac:dyDescent="0.2">
      <c r="A1" s="1663" t="s">
        <v>841</v>
      </c>
      <c r="B1" s="1663"/>
      <c r="C1" s="1663"/>
      <c r="D1" s="1663"/>
      <c r="E1" s="1663"/>
      <c r="F1" s="1663"/>
      <c r="G1" s="1663"/>
      <c r="H1" s="1663"/>
    </row>
    <row r="2" spans="1:12" s="662" customFormat="1" ht="12.75" customHeight="1" x14ac:dyDescent="0.2">
      <c r="A2" s="1663" t="s">
        <v>728</v>
      </c>
      <c r="B2" s="1663"/>
      <c r="C2" s="1663"/>
      <c r="D2" s="1663"/>
      <c r="E2" s="1663"/>
      <c r="F2" s="1663"/>
      <c r="G2" s="1663"/>
      <c r="H2" s="1663"/>
    </row>
    <row r="3" spans="1:12" s="24" customFormat="1" ht="21.2" customHeight="1" thickBot="1" x14ac:dyDescent="0.25">
      <c r="A3" s="242"/>
      <c r="C3" s="1579"/>
      <c r="D3" s="1579"/>
      <c r="E3" s="1579"/>
      <c r="F3" s="1579"/>
      <c r="G3" s="1579"/>
      <c r="H3" s="1579"/>
      <c r="I3" s="1579"/>
      <c r="J3" s="1579"/>
      <c r="K3" s="1579"/>
      <c r="L3" s="1579"/>
    </row>
    <row r="4" spans="1:12" s="40" customFormat="1" ht="38.25" customHeight="1" x14ac:dyDescent="0.2">
      <c r="A4" s="38" t="s">
        <v>137</v>
      </c>
      <c r="B4" s="39" t="s">
        <v>133</v>
      </c>
      <c r="C4" s="1693" t="s">
        <v>138</v>
      </c>
      <c r="D4" s="1694"/>
      <c r="E4" s="1694"/>
      <c r="F4" s="1694"/>
      <c r="G4" s="1694"/>
      <c r="H4" s="1695" t="s">
        <v>138</v>
      </c>
    </row>
    <row r="5" spans="1:12" s="40" customFormat="1" ht="36.75" thickBot="1" x14ac:dyDescent="0.25">
      <c r="A5" s="41" t="s">
        <v>139</v>
      </c>
      <c r="B5" s="42" t="s">
        <v>404</v>
      </c>
      <c r="C5" s="1696" t="s">
        <v>141</v>
      </c>
      <c r="D5" s="1697"/>
      <c r="E5" s="1697"/>
      <c r="F5" s="1697"/>
      <c r="G5" s="1697"/>
      <c r="H5" s="1698" t="s">
        <v>141</v>
      </c>
    </row>
    <row r="6" spans="1:12" s="43" customFormat="1" ht="15.95" customHeight="1" thickBot="1" x14ac:dyDescent="0.25">
      <c r="A6" s="1807" t="s">
        <v>362</v>
      </c>
      <c r="B6" s="1807"/>
      <c r="C6" s="1807"/>
      <c r="D6" s="1807"/>
      <c r="E6" s="1807"/>
      <c r="F6" s="1807"/>
      <c r="G6" s="1807"/>
      <c r="H6" s="1807"/>
    </row>
    <row r="7" spans="1:12" ht="61.5" customHeight="1" thickBot="1" x14ac:dyDescent="0.25">
      <c r="A7" s="771" t="s">
        <v>142</v>
      </c>
      <c r="B7" s="44" t="s">
        <v>36</v>
      </c>
      <c r="C7" s="44" t="str">
        <f>'26._köt_össz_bev'!C9</f>
        <v>2023. évi eredeti előirányzat
2/2023. (II.14.)</v>
      </c>
      <c r="D7" s="275" t="str">
        <f>'26._köt_össz_bev'!D9</f>
        <v>Módosított előirányzat a 14/2023.  (VI.29.)  rendelet szerint</v>
      </c>
      <c r="E7" s="44" t="str">
        <f>'26._köt_össz_bev'!E9</f>
        <v>Módosított előirányzat a 18/2023. (IX.26.)  rendelet szerint</v>
      </c>
      <c r="F7" s="44" t="str">
        <f>'26._köt_össz_bev'!F9</f>
        <v>Módosított előirányzat a 23/2023. (XII.14.)  rendelet szerint</v>
      </c>
      <c r="G7" s="44" t="str">
        <f>'26._köt_össz_bev'!G9</f>
        <v>Módosított előirányzat a …../2024. (II…..)  rendelet szerint</v>
      </c>
      <c r="H7" s="124" t="str">
        <f>'26._köt_össz_bev'!H9</f>
        <v>Változás a 23/2023. (XII.14) rendelethez képest</v>
      </c>
      <c r="I7" s="275" t="str">
        <f>'26._köt_össz_bev'!I9</f>
        <v>2023. évi teljesítés              2023.06.30-ig</v>
      </c>
      <c r="J7" s="44" t="str">
        <f>'26._köt_össz_bev'!J9</f>
        <v>2023. évi teljesítés              2023.09.30-ig</v>
      </c>
      <c r="K7" s="44" t="str">
        <f>'26._köt_össz_bev'!K9</f>
        <v>2023. évi teljesítés              2023.12.31-ig</v>
      </c>
      <c r="L7" s="44" t="str">
        <f>'26._köt_össz_bev'!L9</f>
        <v>Teljesítés %-a</v>
      </c>
    </row>
    <row r="8" spans="1:12" s="48" customFormat="1" ht="12.95" customHeight="1" thickBot="1" x14ac:dyDescent="0.25">
      <c r="A8" s="45" t="s">
        <v>297</v>
      </c>
      <c r="B8" s="46" t="s">
        <v>298</v>
      </c>
      <c r="C8" s="1168" t="s">
        <v>299</v>
      </c>
      <c r="D8" s="263" t="s">
        <v>300</v>
      </c>
      <c r="E8" s="46" t="s">
        <v>300</v>
      </c>
      <c r="F8" s="46" t="s">
        <v>300</v>
      </c>
      <c r="G8" s="46" t="s">
        <v>301</v>
      </c>
      <c r="H8" s="260" t="s">
        <v>388</v>
      </c>
      <c r="I8" s="260"/>
      <c r="J8" s="47"/>
      <c r="K8" s="47"/>
      <c r="L8" s="47"/>
    </row>
    <row r="9" spans="1:12" s="48" customFormat="1" ht="15.75" customHeight="1" thickBot="1" x14ac:dyDescent="0.25">
      <c r="A9" s="1809" t="s">
        <v>37</v>
      </c>
      <c r="B9" s="1810"/>
      <c r="C9" s="1810"/>
      <c r="D9" s="1810"/>
      <c r="E9" s="1810"/>
      <c r="F9" s="1810"/>
      <c r="G9" s="1810"/>
      <c r="H9" s="1811"/>
    </row>
    <row r="10" spans="1:12" s="26" customFormat="1" ht="12.2" customHeight="1" thickBot="1" x14ac:dyDescent="0.25">
      <c r="A10" s="45" t="s">
        <v>12</v>
      </c>
      <c r="B10" s="49" t="s">
        <v>277</v>
      </c>
      <c r="C10" s="87"/>
      <c r="D10" s="125"/>
      <c r="E10" s="708"/>
      <c r="F10" s="708"/>
      <c r="G10" s="708"/>
      <c r="H10" s="1555">
        <f>G10-F10</f>
        <v>0</v>
      </c>
      <c r="I10" s="1275"/>
      <c r="J10" s="721"/>
      <c r="K10" s="721"/>
      <c r="L10" s="721"/>
    </row>
    <row r="11" spans="1:12" s="26" customFormat="1" ht="12.2" customHeight="1" x14ac:dyDescent="0.2">
      <c r="A11" s="51" t="s">
        <v>91</v>
      </c>
      <c r="B11" s="52" t="s">
        <v>143</v>
      </c>
      <c r="C11" s="126"/>
      <c r="D11" s="277"/>
      <c r="E11" s="709"/>
      <c r="F11" s="709"/>
      <c r="G11" s="709"/>
      <c r="H11" s="667">
        <f t="shared" ref="H11:H48" si="0">G11-F11</f>
        <v>0</v>
      </c>
      <c r="I11" s="1276"/>
      <c r="J11" s="667"/>
      <c r="K11" s="667"/>
      <c r="L11" s="667"/>
    </row>
    <row r="12" spans="1:12" s="26" customFormat="1" ht="12.2" customHeight="1" x14ac:dyDescent="0.2">
      <c r="A12" s="1216" t="s">
        <v>92</v>
      </c>
      <c r="B12" s="415" t="s">
        <v>144</v>
      </c>
      <c r="C12" s="416"/>
      <c r="D12" s="423"/>
      <c r="E12" s="86"/>
      <c r="F12" s="86"/>
      <c r="G12" s="86"/>
      <c r="H12" s="668">
        <f t="shared" si="0"/>
        <v>0</v>
      </c>
      <c r="I12" s="1277"/>
      <c r="J12" s="668"/>
      <c r="K12" s="668"/>
      <c r="L12" s="668"/>
    </row>
    <row r="13" spans="1:12" s="26" customFormat="1" ht="12.2" customHeight="1" x14ac:dyDescent="0.2">
      <c r="A13" s="1216" t="s">
        <v>93</v>
      </c>
      <c r="B13" s="415" t="s">
        <v>145</v>
      </c>
      <c r="C13" s="416"/>
      <c r="D13" s="423"/>
      <c r="E13" s="86"/>
      <c r="F13" s="86"/>
      <c r="G13" s="86"/>
      <c r="H13" s="668">
        <f t="shared" si="0"/>
        <v>0</v>
      </c>
      <c r="I13" s="1277"/>
      <c r="J13" s="668"/>
      <c r="K13" s="668"/>
      <c r="L13" s="668"/>
    </row>
    <row r="14" spans="1:12" s="26" customFormat="1" ht="12.2" customHeight="1" x14ac:dyDescent="0.2">
      <c r="A14" s="1216" t="s">
        <v>90</v>
      </c>
      <c r="B14" s="415" t="s">
        <v>146</v>
      </c>
      <c r="C14" s="416"/>
      <c r="D14" s="423"/>
      <c r="E14" s="86"/>
      <c r="F14" s="86"/>
      <c r="G14" s="86"/>
      <c r="H14" s="668">
        <f t="shared" si="0"/>
        <v>0</v>
      </c>
      <c r="I14" s="1277"/>
      <c r="J14" s="668"/>
      <c r="K14" s="668"/>
      <c r="L14" s="668"/>
    </row>
    <row r="15" spans="1:12" s="26" customFormat="1" ht="12.2" customHeight="1" x14ac:dyDescent="0.2">
      <c r="A15" s="1216" t="s">
        <v>147</v>
      </c>
      <c r="B15" s="415" t="s">
        <v>148</v>
      </c>
      <c r="C15" s="416"/>
      <c r="D15" s="423"/>
      <c r="E15" s="86"/>
      <c r="F15" s="86"/>
      <c r="G15" s="86"/>
      <c r="H15" s="668">
        <f t="shared" si="0"/>
        <v>0</v>
      </c>
      <c r="I15" s="1277"/>
      <c r="J15" s="668"/>
      <c r="K15" s="668"/>
      <c r="L15" s="668"/>
    </row>
    <row r="16" spans="1:12" s="26" customFormat="1" ht="12.2" customHeight="1" x14ac:dyDescent="0.2">
      <c r="A16" s="1216" t="s">
        <v>149</v>
      </c>
      <c r="B16" s="415" t="s">
        <v>150</v>
      </c>
      <c r="C16" s="416"/>
      <c r="D16" s="423"/>
      <c r="E16" s="86"/>
      <c r="F16" s="86"/>
      <c r="G16" s="86"/>
      <c r="H16" s="668">
        <f t="shared" si="0"/>
        <v>0</v>
      </c>
      <c r="I16" s="1277"/>
      <c r="J16" s="668"/>
      <c r="K16" s="668"/>
      <c r="L16" s="668"/>
    </row>
    <row r="17" spans="1:12" s="26" customFormat="1" ht="12.2" customHeight="1" x14ac:dyDescent="0.2">
      <c r="A17" s="1216" t="s">
        <v>151</v>
      </c>
      <c r="B17" s="53" t="s">
        <v>152</v>
      </c>
      <c r="C17" s="416"/>
      <c r="D17" s="423"/>
      <c r="E17" s="86"/>
      <c r="F17" s="86"/>
      <c r="G17" s="86"/>
      <c r="H17" s="668">
        <f t="shared" si="0"/>
        <v>0</v>
      </c>
      <c r="I17" s="1277"/>
      <c r="J17" s="668"/>
      <c r="K17" s="668"/>
      <c r="L17" s="668"/>
    </row>
    <row r="18" spans="1:12" s="26" customFormat="1" ht="12.2" customHeight="1" x14ac:dyDescent="0.2">
      <c r="A18" s="1216" t="s">
        <v>153</v>
      </c>
      <c r="B18" s="428" t="s">
        <v>302</v>
      </c>
      <c r="C18" s="118"/>
      <c r="D18" s="270"/>
      <c r="E18" s="88"/>
      <c r="F18" s="88"/>
      <c r="G18" s="88"/>
      <c r="H18" s="669">
        <f t="shared" si="0"/>
        <v>0</v>
      </c>
      <c r="I18" s="1278"/>
      <c r="J18" s="669"/>
      <c r="K18" s="669"/>
      <c r="L18" s="669"/>
    </row>
    <row r="19" spans="1:12" s="54" customFormat="1" ht="12.2" customHeight="1" x14ac:dyDescent="0.2">
      <c r="A19" s="1216" t="s">
        <v>154</v>
      </c>
      <c r="B19" s="415" t="s">
        <v>155</v>
      </c>
      <c r="C19" s="416"/>
      <c r="D19" s="423"/>
      <c r="E19" s="86"/>
      <c r="F19" s="86"/>
      <c r="G19" s="86"/>
      <c r="H19" s="668">
        <f t="shared" si="0"/>
        <v>0</v>
      </c>
      <c r="I19" s="1277"/>
      <c r="J19" s="668"/>
      <c r="K19" s="668"/>
      <c r="L19" s="668"/>
    </row>
    <row r="20" spans="1:12" s="54" customFormat="1" ht="12.2" customHeight="1" x14ac:dyDescent="0.2">
      <c r="A20" s="1216" t="s">
        <v>156</v>
      </c>
      <c r="B20" s="428" t="s">
        <v>275</v>
      </c>
      <c r="C20" s="417"/>
      <c r="D20" s="424"/>
      <c r="E20" s="86"/>
      <c r="F20" s="86"/>
      <c r="G20" s="416"/>
      <c r="H20" s="670">
        <f t="shared" si="0"/>
        <v>0</v>
      </c>
      <c r="I20" s="1279"/>
      <c r="J20" s="670"/>
      <c r="K20" s="670"/>
      <c r="L20" s="670"/>
    </row>
    <row r="21" spans="1:12" s="54" customFormat="1" ht="12.2" customHeight="1" thickBot="1" x14ac:dyDescent="0.25">
      <c r="A21" s="1216" t="s">
        <v>276</v>
      </c>
      <c r="B21" s="53" t="s">
        <v>157</v>
      </c>
      <c r="C21" s="417"/>
      <c r="D21" s="424"/>
      <c r="E21" s="88"/>
      <c r="F21" s="88"/>
      <c r="G21" s="88"/>
      <c r="H21" s="671">
        <f t="shared" si="0"/>
        <v>0</v>
      </c>
      <c r="I21" s="1280"/>
      <c r="J21" s="671"/>
      <c r="K21" s="671"/>
      <c r="L21" s="671"/>
    </row>
    <row r="22" spans="1:12" s="26" customFormat="1" ht="12.2" customHeight="1" thickBot="1" x14ac:dyDescent="0.25">
      <c r="A22" s="45" t="s">
        <v>13</v>
      </c>
      <c r="B22" s="49" t="s">
        <v>158</v>
      </c>
      <c r="C22" s="87"/>
      <c r="D22" s="125"/>
      <c r="E22" s="708"/>
      <c r="F22" s="708"/>
      <c r="G22" s="708"/>
      <c r="H22" s="50">
        <f t="shared" si="0"/>
        <v>0</v>
      </c>
      <c r="I22" s="249"/>
      <c r="J22" s="50"/>
      <c r="K22" s="50"/>
      <c r="L22" s="50"/>
    </row>
    <row r="23" spans="1:12" s="54" customFormat="1" ht="12.2" customHeight="1" x14ac:dyDescent="0.2">
      <c r="A23" s="1216" t="s">
        <v>94</v>
      </c>
      <c r="B23" s="17" t="s">
        <v>159</v>
      </c>
      <c r="C23" s="416"/>
      <c r="D23" s="423"/>
      <c r="E23" s="710"/>
      <c r="F23" s="710"/>
      <c r="G23" s="710"/>
      <c r="H23" s="73">
        <f t="shared" si="0"/>
        <v>0</v>
      </c>
      <c r="I23" s="767"/>
      <c r="J23" s="73"/>
      <c r="K23" s="73"/>
      <c r="L23" s="73"/>
    </row>
    <row r="24" spans="1:12" s="54" customFormat="1" ht="12.2" customHeight="1" x14ac:dyDescent="0.2">
      <c r="A24" s="1216" t="s">
        <v>95</v>
      </c>
      <c r="B24" s="415" t="s">
        <v>160</v>
      </c>
      <c r="C24" s="416"/>
      <c r="D24" s="423"/>
      <c r="E24" s="86"/>
      <c r="F24" s="86"/>
      <c r="G24" s="86"/>
      <c r="H24" s="668">
        <f t="shared" si="0"/>
        <v>0</v>
      </c>
      <c r="I24" s="1277"/>
      <c r="J24" s="668"/>
      <c r="K24" s="668"/>
      <c r="L24" s="668"/>
    </row>
    <row r="25" spans="1:12" s="54" customFormat="1" ht="12.2" customHeight="1" x14ac:dyDescent="0.2">
      <c r="A25" s="1216" t="s">
        <v>96</v>
      </c>
      <c r="B25" s="415" t="s">
        <v>161</v>
      </c>
      <c r="C25" s="416"/>
      <c r="D25" s="423"/>
      <c r="E25" s="86"/>
      <c r="F25" s="86"/>
      <c r="G25" s="86"/>
      <c r="H25" s="668">
        <f t="shared" si="0"/>
        <v>0</v>
      </c>
      <c r="I25" s="1277"/>
      <c r="J25" s="668"/>
      <c r="K25" s="668"/>
      <c r="L25" s="668"/>
    </row>
    <row r="26" spans="1:12" s="54" customFormat="1" ht="12.2" customHeight="1" thickBot="1" x14ac:dyDescent="0.25">
      <c r="A26" s="1216" t="s">
        <v>317</v>
      </c>
      <c r="B26" s="418" t="s">
        <v>233</v>
      </c>
      <c r="C26" s="416"/>
      <c r="D26" s="423"/>
      <c r="E26" s="86"/>
      <c r="F26" s="86"/>
      <c r="G26" s="86"/>
      <c r="H26" s="672">
        <f t="shared" si="0"/>
        <v>0</v>
      </c>
      <c r="I26" s="1281"/>
      <c r="J26" s="672"/>
      <c r="K26" s="672"/>
      <c r="L26" s="672"/>
    </row>
    <row r="27" spans="1:12" s="54" customFormat="1" ht="12.2" customHeight="1" thickBot="1" x14ac:dyDescent="0.25">
      <c r="A27" s="55" t="s">
        <v>14</v>
      </c>
      <c r="B27" s="56" t="s">
        <v>83</v>
      </c>
      <c r="C27" s="128"/>
      <c r="D27" s="127"/>
      <c r="E27" s="711"/>
      <c r="F27" s="711"/>
      <c r="G27" s="711"/>
      <c r="H27" s="72">
        <f t="shared" si="0"/>
        <v>0</v>
      </c>
      <c r="I27" s="768"/>
      <c r="J27" s="72"/>
      <c r="K27" s="72"/>
      <c r="L27" s="72"/>
    </row>
    <row r="28" spans="1:12" s="54" customFormat="1" ht="12.2" customHeight="1" thickBot="1" x14ac:dyDescent="0.25">
      <c r="A28" s="55" t="s">
        <v>15</v>
      </c>
      <c r="B28" s="56" t="s">
        <v>162</v>
      </c>
      <c r="C28" s="87"/>
      <c r="D28" s="125"/>
      <c r="E28" s="708"/>
      <c r="F28" s="708"/>
      <c r="G28" s="708"/>
      <c r="H28" s="72">
        <f t="shared" si="0"/>
        <v>0</v>
      </c>
      <c r="I28" s="768"/>
      <c r="J28" s="72"/>
      <c r="K28" s="72"/>
      <c r="L28" s="72"/>
    </row>
    <row r="29" spans="1:12" s="54" customFormat="1" ht="12.2" customHeight="1" x14ac:dyDescent="0.2">
      <c r="A29" s="57" t="s">
        <v>100</v>
      </c>
      <c r="B29" s="58" t="s">
        <v>160</v>
      </c>
      <c r="C29" s="119"/>
      <c r="D29" s="271"/>
      <c r="E29" s="712"/>
      <c r="F29" s="712"/>
      <c r="G29" s="712"/>
      <c r="H29" s="673">
        <f t="shared" si="0"/>
        <v>0</v>
      </c>
      <c r="I29" s="1282"/>
      <c r="J29" s="673"/>
      <c r="K29" s="673"/>
      <c r="L29" s="673"/>
    </row>
    <row r="30" spans="1:12" s="54" customFormat="1" ht="12.2" customHeight="1" x14ac:dyDescent="0.2">
      <c r="A30" s="57" t="s">
        <v>101</v>
      </c>
      <c r="B30" s="419" t="s">
        <v>163</v>
      </c>
      <c r="C30" s="117"/>
      <c r="D30" s="278"/>
      <c r="E30" s="103"/>
      <c r="F30" s="103"/>
      <c r="G30" s="422"/>
      <c r="H30" s="661">
        <f t="shared" si="0"/>
        <v>0</v>
      </c>
      <c r="I30" s="760"/>
      <c r="J30" s="661"/>
      <c r="K30" s="661"/>
      <c r="L30" s="661"/>
    </row>
    <row r="31" spans="1:12" s="54" customFormat="1" ht="12.2" customHeight="1" thickBot="1" x14ac:dyDescent="0.25">
      <c r="A31" s="1216" t="s">
        <v>281</v>
      </c>
      <c r="B31" s="98" t="s">
        <v>165</v>
      </c>
      <c r="C31" s="90"/>
      <c r="D31" s="272"/>
      <c r="E31" s="713"/>
      <c r="F31" s="713"/>
      <c r="G31" s="713"/>
      <c r="H31" s="674">
        <f t="shared" si="0"/>
        <v>0</v>
      </c>
      <c r="I31" s="1283"/>
      <c r="J31" s="674"/>
      <c r="K31" s="674"/>
      <c r="L31" s="674"/>
    </row>
    <row r="32" spans="1:12" s="54" customFormat="1" ht="12.2" customHeight="1" thickBot="1" x14ac:dyDescent="0.25">
      <c r="A32" s="55" t="s">
        <v>16</v>
      </c>
      <c r="B32" s="56" t="s">
        <v>166</v>
      </c>
      <c r="C32" s="87"/>
      <c r="D32" s="125"/>
      <c r="E32" s="708"/>
      <c r="F32" s="708"/>
      <c r="G32" s="708"/>
      <c r="H32" s="72">
        <f t="shared" si="0"/>
        <v>0</v>
      </c>
      <c r="I32" s="768"/>
      <c r="J32" s="72"/>
      <c r="K32" s="72"/>
      <c r="L32" s="72"/>
    </row>
    <row r="33" spans="1:12" s="54" customFormat="1" ht="12.2" customHeight="1" x14ac:dyDescent="0.2">
      <c r="A33" s="57" t="s">
        <v>89</v>
      </c>
      <c r="B33" s="58" t="s">
        <v>167</v>
      </c>
      <c r="C33" s="119"/>
      <c r="D33" s="271"/>
      <c r="E33" s="712"/>
      <c r="F33" s="712"/>
      <c r="G33" s="712"/>
      <c r="H33" s="673">
        <f t="shared" si="0"/>
        <v>0</v>
      </c>
      <c r="I33" s="1282"/>
      <c r="J33" s="673"/>
      <c r="K33" s="673"/>
      <c r="L33" s="673"/>
    </row>
    <row r="34" spans="1:12" s="54" customFormat="1" ht="12.2" customHeight="1" x14ac:dyDescent="0.2">
      <c r="A34" s="57" t="s">
        <v>102</v>
      </c>
      <c r="B34" s="419" t="s">
        <v>168</v>
      </c>
      <c r="C34" s="117"/>
      <c r="D34" s="278"/>
      <c r="E34" s="103"/>
      <c r="F34" s="103"/>
      <c r="G34" s="422"/>
      <c r="H34" s="661">
        <f t="shared" si="0"/>
        <v>0</v>
      </c>
      <c r="I34" s="760"/>
      <c r="J34" s="661"/>
      <c r="K34" s="661"/>
      <c r="L34" s="661"/>
    </row>
    <row r="35" spans="1:12" s="54" customFormat="1" ht="12.2" customHeight="1" thickBot="1" x14ac:dyDescent="0.25">
      <c r="A35" s="1216" t="s">
        <v>103</v>
      </c>
      <c r="B35" s="60" t="s">
        <v>169</v>
      </c>
      <c r="C35" s="90"/>
      <c r="D35" s="272"/>
      <c r="E35" s="713"/>
      <c r="F35" s="713"/>
      <c r="G35" s="713"/>
      <c r="H35" s="675">
        <f t="shared" si="0"/>
        <v>0</v>
      </c>
      <c r="I35" s="1284"/>
      <c r="J35" s="675"/>
      <c r="K35" s="675"/>
      <c r="L35" s="675"/>
    </row>
    <row r="36" spans="1:12" s="26" customFormat="1" ht="12.2" customHeight="1" thickBot="1" x14ac:dyDescent="0.25">
      <c r="A36" s="55" t="s">
        <v>17</v>
      </c>
      <c r="B36" s="56" t="s">
        <v>170</v>
      </c>
      <c r="C36" s="128"/>
      <c r="D36" s="127"/>
      <c r="E36" s="711"/>
      <c r="F36" s="711"/>
      <c r="G36" s="711"/>
      <c r="H36" s="72">
        <f t="shared" si="0"/>
        <v>0</v>
      </c>
      <c r="I36" s="768"/>
      <c r="J36" s="72"/>
      <c r="K36" s="72"/>
      <c r="L36" s="72"/>
    </row>
    <row r="37" spans="1:12" s="26" customFormat="1" ht="12.2" customHeight="1" thickBot="1" x14ac:dyDescent="0.25">
      <c r="A37" s="1217" t="s">
        <v>104</v>
      </c>
      <c r="B37" s="420" t="s">
        <v>165</v>
      </c>
      <c r="C37" s="128"/>
      <c r="D37" s="127"/>
      <c r="E37" s="714"/>
      <c r="F37" s="714"/>
      <c r="G37" s="714"/>
      <c r="H37" s="676">
        <f t="shared" si="0"/>
        <v>0</v>
      </c>
      <c r="I37" s="1285"/>
      <c r="J37" s="676"/>
      <c r="K37" s="676"/>
      <c r="L37" s="676"/>
    </row>
    <row r="38" spans="1:12" s="26" customFormat="1" ht="12.2" customHeight="1" thickBot="1" x14ac:dyDescent="0.25">
      <c r="A38" s="55" t="s">
        <v>18</v>
      </c>
      <c r="B38" s="56" t="s">
        <v>555</v>
      </c>
      <c r="C38" s="128"/>
      <c r="D38" s="127"/>
      <c r="E38" s="711"/>
      <c r="F38" s="711"/>
      <c r="G38" s="711"/>
      <c r="H38" s="72">
        <f t="shared" si="0"/>
        <v>0</v>
      </c>
      <c r="I38" s="768"/>
      <c r="J38" s="72"/>
      <c r="K38" s="72"/>
      <c r="L38" s="72"/>
    </row>
    <row r="39" spans="1:12" s="26" customFormat="1" ht="12.2" customHeight="1" x14ac:dyDescent="0.2">
      <c r="A39" s="12" t="s">
        <v>107</v>
      </c>
      <c r="B39" s="93" t="s">
        <v>212</v>
      </c>
      <c r="C39" s="129"/>
      <c r="D39" s="279"/>
      <c r="E39" s="715"/>
      <c r="F39" s="715"/>
      <c r="G39" s="715"/>
      <c r="H39" s="677">
        <f t="shared" si="0"/>
        <v>0</v>
      </c>
      <c r="I39" s="1286"/>
      <c r="J39" s="677"/>
      <c r="K39" s="677"/>
      <c r="L39" s="677"/>
    </row>
    <row r="40" spans="1:12" s="26" customFormat="1" ht="12.2" customHeight="1" x14ac:dyDescent="0.2">
      <c r="A40" s="1182" t="s">
        <v>108</v>
      </c>
      <c r="B40" s="429" t="s">
        <v>213</v>
      </c>
      <c r="C40" s="421"/>
      <c r="D40" s="425"/>
      <c r="E40" s="716"/>
      <c r="F40" s="716"/>
      <c r="G40" s="716"/>
      <c r="H40" s="678">
        <f t="shared" si="0"/>
        <v>0</v>
      </c>
      <c r="I40" s="1287"/>
      <c r="J40" s="678"/>
      <c r="K40" s="678"/>
      <c r="L40" s="678"/>
    </row>
    <row r="41" spans="1:12" s="26" customFormat="1" ht="12.2" customHeight="1" thickBot="1" x14ac:dyDescent="0.25">
      <c r="A41" s="1182" t="s">
        <v>323</v>
      </c>
      <c r="B41" s="99" t="s">
        <v>165</v>
      </c>
      <c r="C41" s="131"/>
      <c r="D41" s="130"/>
      <c r="E41" s="717"/>
      <c r="F41" s="717"/>
      <c r="G41" s="717"/>
      <c r="H41" s="679">
        <f t="shared" si="0"/>
        <v>0</v>
      </c>
      <c r="I41" s="1288"/>
      <c r="J41" s="679"/>
      <c r="K41" s="679"/>
      <c r="L41" s="679"/>
    </row>
    <row r="42" spans="1:12" s="26" customFormat="1" ht="12.2" customHeight="1" thickBot="1" x14ac:dyDescent="0.25">
      <c r="A42" s="45" t="s">
        <v>19</v>
      </c>
      <c r="B42" s="56" t="s">
        <v>546</v>
      </c>
      <c r="C42" s="87"/>
      <c r="D42" s="125"/>
      <c r="E42" s="708"/>
      <c r="F42" s="708"/>
      <c r="G42" s="708"/>
      <c r="H42" s="72">
        <f t="shared" si="0"/>
        <v>0</v>
      </c>
      <c r="I42" s="768"/>
      <c r="J42" s="72"/>
      <c r="K42" s="72"/>
      <c r="L42" s="72"/>
    </row>
    <row r="43" spans="1:12" s="26" customFormat="1" ht="12.2" customHeight="1" thickBot="1" x14ac:dyDescent="0.25">
      <c r="A43" s="61" t="s">
        <v>20</v>
      </c>
      <c r="B43" s="56" t="s">
        <v>180</v>
      </c>
      <c r="C43" s="87"/>
      <c r="D43" s="125"/>
      <c r="E43" s="708"/>
      <c r="F43" s="708"/>
      <c r="G43" s="708"/>
      <c r="H43" s="72">
        <f t="shared" si="0"/>
        <v>0</v>
      </c>
      <c r="I43" s="768"/>
      <c r="J43" s="72"/>
      <c r="K43" s="72"/>
      <c r="L43" s="72"/>
    </row>
    <row r="44" spans="1:12" s="26" customFormat="1" ht="12.2" customHeight="1" x14ac:dyDescent="0.2">
      <c r="A44" s="57" t="s">
        <v>171</v>
      </c>
      <c r="B44" s="58" t="s">
        <v>131</v>
      </c>
      <c r="C44" s="119"/>
      <c r="D44" s="271"/>
      <c r="E44" s="712"/>
      <c r="F44" s="712"/>
      <c r="G44" s="712"/>
      <c r="H44" s="673">
        <f t="shared" si="0"/>
        <v>0</v>
      </c>
      <c r="I44" s="1282"/>
      <c r="J44" s="673"/>
      <c r="K44" s="673"/>
      <c r="L44" s="673"/>
    </row>
    <row r="45" spans="1:12" s="26" customFormat="1" ht="12.2" customHeight="1" x14ac:dyDescent="0.2">
      <c r="A45" s="69" t="s">
        <v>172</v>
      </c>
      <c r="B45" s="58" t="s">
        <v>186</v>
      </c>
      <c r="C45" s="117"/>
      <c r="D45" s="278"/>
      <c r="E45" s="89"/>
      <c r="F45" s="89"/>
      <c r="G45" s="89"/>
      <c r="H45" s="680">
        <f t="shared" si="0"/>
        <v>0</v>
      </c>
      <c r="I45" s="1289"/>
      <c r="J45" s="680"/>
      <c r="K45" s="680"/>
      <c r="L45" s="680"/>
    </row>
    <row r="46" spans="1:12" s="26" customFormat="1" ht="12.2" customHeight="1" x14ac:dyDescent="0.2">
      <c r="A46" s="1216" t="s">
        <v>173</v>
      </c>
      <c r="B46" s="419" t="s">
        <v>177</v>
      </c>
      <c r="C46" s="422"/>
      <c r="D46" s="409"/>
      <c r="E46" s="103"/>
      <c r="F46" s="103"/>
      <c r="G46" s="103"/>
      <c r="H46" s="661">
        <f t="shared" si="0"/>
        <v>0</v>
      </c>
      <c r="I46" s="760"/>
      <c r="J46" s="661"/>
      <c r="K46" s="661"/>
      <c r="L46" s="661"/>
    </row>
    <row r="47" spans="1:12" s="54" customFormat="1" ht="12.2" customHeight="1" thickBot="1" x14ac:dyDescent="0.25">
      <c r="A47" s="57" t="s">
        <v>178</v>
      </c>
      <c r="B47" s="60" t="s">
        <v>179</v>
      </c>
      <c r="C47" s="1213"/>
      <c r="D47" s="280"/>
      <c r="E47" s="713"/>
      <c r="F47" s="713"/>
      <c r="G47" s="713"/>
      <c r="H47" s="675">
        <f t="shared" si="0"/>
        <v>0</v>
      </c>
      <c r="I47" s="1284"/>
      <c r="J47" s="675"/>
      <c r="K47" s="675"/>
      <c r="L47" s="675"/>
    </row>
    <row r="48" spans="1:12" s="54" customFormat="1" ht="15" customHeight="1" thickBot="1" x14ac:dyDescent="0.25">
      <c r="A48" s="61" t="s">
        <v>21</v>
      </c>
      <c r="B48" s="651" t="s">
        <v>174</v>
      </c>
      <c r="C48" s="133"/>
      <c r="D48" s="132"/>
      <c r="E48" s="718"/>
      <c r="F48" s="718"/>
      <c r="G48" s="718"/>
      <c r="H48" s="684">
        <f t="shared" si="0"/>
        <v>0</v>
      </c>
      <c r="I48" s="1290"/>
      <c r="J48" s="684"/>
      <c r="K48" s="684"/>
      <c r="L48" s="684"/>
    </row>
    <row r="49" spans="1:12" s="54" customFormat="1" ht="15" customHeight="1" x14ac:dyDescent="0.2">
      <c r="A49" s="62"/>
      <c r="B49" s="63"/>
      <c r="C49" s="64"/>
      <c r="D49" s="64"/>
      <c r="E49" s="64"/>
      <c r="F49" s="64"/>
      <c r="G49" s="64"/>
      <c r="H49" s="64"/>
      <c r="I49" s="64"/>
      <c r="J49" s="64"/>
      <c r="K49" s="64"/>
      <c r="L49" s="64"/>
    </row>
    <row r="50" spans="1:12" s="54" customFormat="1" ht="15" customHeight="1" x14ac:dyDescent="0.2">
      <c r="A50" s="62"/>
      <c r="B50" s="63"/>
      <c r="C50" s="64"/>
      <c r="D50" s="64"/>
      <c r="E50" s="64"/>
      <c r="F50" s="64"/>
      <c r="G50" s="64"/>
      <c r="H50" s="64"/>
      <c r="I50" s="64"/>
      <c r="J50" s="64"/>
      <c r="K50" s="64"/>
      <c r="L50" s="64"/>
    </row>
    <row r="51" spans="1:12" ht="13.5" thickBot="1" x14ac:dyDescent="0.25">
      <c r="A51" s="1800" t="s">
        <v>362</v>
      </c>
      <c r="B51" s="1800"/>
      <c r="C51" s="1800"/>
      <c r="D51" s="1800"/>
      <c r="E51" s="1800"/>
      <c r="F51" s="1800"/>
      <c r="G51" s="1800"/>
      <c r="H51" s="1800"/>
    </row>
    <row r="52" spans="1:12" s="681" customFormat="1" ht="59.25" customHeight="1" thickBot="1" x14ac:dyDescent="0.25">
      <c r="A52" s="771"/>
      <c r="B52" s="772" t="s">
        <v>38</v>
      </c>
      <c r="C52" s="21" t="str">
        <f>C7</f>
        <v>2023. évi eredeti előirányzat
2/2023. (II.14.)</v>
      </c>
      <c r="D52" s="238" t="str">
        <f t="shared" ref="D52:L52" si="1">D7</f>
        <v>Módosított előirányzat a 14/2023.  (VI.29.)  rendelet szerint</v>
      </c>
      <c r="E52" s="21" t="str">
        <f t="shared" si="1"/>
        <v>Módosított előirányzat a 18/2023. (IX.26.)  rendelet szerint</v>
      </c>
      <c r="F52" s="21" t="str">
        <f t="shared" si="1"/>
        <v>Módosított előirányzat a 23/2023. (XII.14.)  rendelet szerint</v>
      </c>
      <c r="G52" s="21" t="str">
        <f t="shared" si="1"/>
        <v>Módosított előirányzat a …../2024. (II…..)  rendelet szerint</v>
      </c>
      <c r="H52" s="34" t="str">
        <f t="shared" si="1"/>
        <v>Változás a 23/2023. (XII.14) rendelethez képest</v>
      </c>
      <c r="I52" s="238" t="str">
        <f t="shared" si="1"/>
        <v>2023. évi teljesítés              2023.06.30-ig</v>
      </c>
      <c r="J52" s="21" t="str">
        <f t="shared" si="1"/>
        <v>2023. évi teljesítés              2023.09.30-ig</v>
      </c>
      <c r="K52" s="21" t="str">
        <f t="shared" si="1"/>
        <v>2023. évi teljesítés              2023.12.31-ig</v>
      </c>
      <c r="L52" s="21" t="str">
        <f t="shared" si="1"/>
        <v>Teljesítés %-a</v>
      </c>
    </row>
    <row r="53" spans="1:12" s="33" customFormat="1" ht="12.2" customHeight="1" thickBot="1" x14ac:dyDescent="0.25">
      <c r="A53" s="55" t="s">
        <v>12</v>
      </c>
      <c r="B53" s="56" t="s">
        <v>547</v>
      </c>
      <c r="C53" s="87"/>
      <c r="D53" s="125"/>
      <c r="E53" s="708"/>
      <c r="F53" s="708"/>
      <c r="G53" s="708"/>
      <c r="H53" s="50">
        <f t="shared" ref="H53:H72" si="2">G53-F53</f>
        <v>0</v>
      </c>
      <c r="I53" s="249"/>
      <c r="J53" s="50"/>
      <c r="K53" s="50"/>
      <c r="L53" s="50"/>
    </row>
    <row r="54" spans="1:12" ht="12.2" customHeight="1" x14ac:dyDescent="0.2">
      <c r="A54" s="1216" t="s">
        <v>91</v>
      </c>
      <c r="B54" s="17" t="s">
        <v>68</v>
      </c>
      <c r="C54" s="119"/>
      <c r="D54" s="271"/>
      <c r="E54" s="712"/>
      <c r="F54" s="712"/>
      <c r="G54" s="712"/>
      <c r="H54" s="35">
        <f t="shared" si="2"/>
        <v>0</v>
      </c>
      <c r="I54" s="253"/>
      <c r="J54" s="35"/>
      <c r="K54" s="35"/>
      <c r="L54" s="35"/>
    </row>
    <row r="55" spans="1:12" ht="12.2" customHeight="1" x14ac:dyDescent="0.2">
      <c r="A55" s="1216" t="s">
        <v>305</v>
      </c>
      <c r="B55" s="418" t="s">
        <v>270</v>
      </c>
      <c r="C55" s="119"/>
      <c r="D55" s="271"/>
      <c r="E55" s="712"/>
      <c r="F55" s="712"/>
      <c r="G55" s="712"/>
      <c r="H55" s="35">
        <f t="shared" si="2"/>
        <v>0</v>
      </c>
      <c r="I55" s="253"/>
      <c r="J55" s="35"/>
      <c r="K55" s="35"/>
      <c r="L55" s="35"/>
    </row>
    <row r="56" spans="1:12" ht="12.2" customHeight="1" x14ac:dyDescent="0.2">
      <c r="A56" s="1216" t="s">
        <v>92</v>
      </c>
      <c r="B56" s="415" t="s">
        <v>87</v>
      </c>
      <c r="C56" s="422"/>
      <c r="D56" s="409"/>
      <c r="E56" s="103"/>
      <c r="F56" s="103"/>
      <c r="G56" s="103"/>
      <c r="H56" s="410">
        <f t="shared" si="2"/>
        <v>0</v>
      </c>
      <c r="I56" s="635"/>
      <c r="J56" s="410"/>
      <c r="K56" s="410"/>
      <c r="L56" s="410"/>
    </row>
    <row r="57" spans="1:12" ht="12.2" customHeight="1" x14ac:dyDescent="0.2">
      <c r="A57" s="1216" t="s">
        <v>93</v>
      </c>
      <c r="B57" s="415" t="s">
        <v>69</v>
      </c>
      <c r="C57" s="422"/>
      <c r="D57" s="409"/>
      <c r="E57" s="103"/>
      <c r="F57" s="103"/>
      <c r="G57" s="103"/>
      <c r="H57" s="410">
        <f t="shared" si="2"/>
        <v>0</v>
      </c>
      <c r="I57" s="635"/>
      <c r="J57" s="410"/>
      <c r="K57" s="410"/>
      <c r="L57" s="410"/>
    </row>
    <row r="58" spans="1:12" ht="12.2" customHeight="1" x14ac:dyDescent="0.2">
      <c r="A58" s="1216" t="s">
        <v>90</v>
      </c>
      <c r="B58" s="415" t="s">
        <v>80</v>
      </c>
      <c r="C58" s="422"/>
      <c r="D58" s="409"/>
      <c r="E58" s="103"/>
      <c r="F58" s="103"/>
      <c r="G58" s="103"/>
      <c r="H58" s="410">
        <f t="shared" si="2"/>
        <v>0</v>
      </c>
      <c r="I58" s="635"/>
      <c r="J58" s="410"/>
      <c r="K58" s="410"/>
      <c r="L58" s="410"/>
    </row>
    <row r="59" spans="1:12" ht="12.2" customHeight="1" x14ac:dyDescent="0.2">
      <c r="A59" s="1216" t="s">
        <v>147</v>
      </c>
      <c r="B59" s="415" t="s">
        <v>88</v>
      </c>
      <c r="C59" s="422"/>
      <c r="D59" s="409"/>
      <c r="E59" s="103"/>
      <c r="F59" s="103"/>
      <c r="G59" s="103"/>
      <c r="H59" s="410">
        <f t="shared" si="2"/>
        <v>0</v>
      </c>
      <c r="I59" s="635"/>
      <c r="J59" s="410"/>
      <c r="K59" s="410"/>
      <c r="L59" s="410"/>
    </row>
    <row r="60" spans="1:12" ht="12.2" customHeight="1" x14ac:dyDescent="0.2">
      <c r="A60" s="1216" t="s">
        <v>306</v>
      </c>
      <c r="B60" s="648" t="s">
        <v>235</v>
      </c>
      <c r="C60" s="422"/>
      <c r="D60" s="409"/>
      <c r="E60" s="103"/>
      <c r="F60" s="103"/>
      <c r="G60" s="103"/>
      <c r="H60" s="410">
        <f t="shared" si="2"/>
        <v>0</v>
      </c>
      <c r="I60" s="635"/>
      <c r="J60" s="410"/>
      <c r="K60" s="410"/>
      <c r="L60" s="410"/>
    </row>
    <row r="61" spans="1:12" ht="12.2" customHeight="1" thickBot="1" x14ac:dyDescent="0.25">
      <c r="A61" s="82" t="s">
        <v>307</v>
      </c>
      <c r="B61" s="83" t="s">
        <v>234</v>
      </c>
      <c r="C61" s="90"/>
      <c r="D61" s="272"/>
      <c r="E61" s="719"/>
      <c r="F61" s="719"/>
      <c r="G61" s="719"/>
      <c r="H61" s="59">
        <f t="shared" si="2"/>
        <v>0</v>
      </c>
      <c r="I61" s="255"/>
      <c r="J61" s="59"/>
      <c r="K61" s="59"/>
      <c r="L61" s="59"/>
    </row>
    <row r="62" spans="1:12" ht="12.2" customHeight="1" thickBot="1" x14ac:dyDescent="0.25">
      <c r="A62" s="55" t="s">
        <v>13</v>
      </c>
      <c r="B62" s="56" t="s">
        <v>548</v>
      </c>
      <c r="C62" s="87"/>
      <c r="D62" s="125"/>
      <c r="E62" s="708"/>
      <c r="F62" s="708"/>
      <c r="G62" s="708"/>
      <c r="H62" s="50">
        <f t="shared" si="2"/>
        <v>0</v>
      </c>
      <c r="I62" s="249"/>
      <c r="J62" s="50"/>
      <c r="K62" s="50"/>
      <c r="L62" s="50"/>
    </row>
    <row r="63" spans="1:12" s="33" customFormat="1" ht="12.2" customHeight="1" x14ac:dyDescent="0.2">
      <c r="A63" s="1216" t="s">
        <v>94</v>
      </c>
      <c r="B63" s="17" t="s">
        <v>119</v>
      </c>
      <c r="C63" s="119"/>
      <c r="D63" s="271"/>
      <c r="E63" s="712"/>
      <c r="F63" s="712"/>
      <c r="G63" s="712"/>
      <c r="H63" s="35">
        <f t="shared" si="2"/>
        <v>0</v>
      </c>
      <c r="I63" s="253"/>
      <c r="J63" s="35"/>
      <c r="K63" s="35"/>
      <c r="L63" s="35"/>
    </row>
    <row r="64" spans="1:12" s="33" customFormat="1" ht="12.2" customHeight="1" x14ac:dyDescent="0.2">
      <c r="A64" s="1216" t="s">
        <v>316</v>
      </c>
      <c r="B64" s="649" t="s">
        <v>236</v>
      </c>
      <c r="C64" s="119"/>
      <c r="D64" s="271"/>
      <c r="E64" s="712"/>
      <c r="F64" s="712"/>
      <c r="G64" s="712"/>
      <c r="H64" s="35">
        <f t="shared" si="2"/>
        <v>0</v>
      </c>
      <c r="I64" s="253"/>
      <c r="J64" s="35"/>
      <c r="K64" s="35"/>
      <c r="L64" s="35"/>
    </row>
    <row r="65" spans="1:12" ht="12.2" customHeight="1" x14ac:dyDescent="0.2">
      <c r="A65" s="1216" t="s">
        <v>95</v>
      </c>
      <c r="B65" s="415" t="s">
        <v>2</v>
      </c>
      <c r="C65" s="422"/>
      <c r="D65" s="409"/>
      <c r="E65" s="103"/>
      <c r="F65" s="103"/>
      <c r="G65" s="103"/>
      <c r="H65" s="410">
        <f t="shared" si="2"/>
        <v>0</v>
      </c>
      <c r="I65" s="635"/>
      <c r="J65" s="410"/>
      <c r="K65" s="410"/>
      <c r="L65" s="410"/>
    </row>
    <row r="66" spans="1:12" ht="12.2" customHeight="1" x14ac:dyDescent="0.2">
      <c r="A66" s="1216" t="s">
        <v>342</v>
      </c>
      <c r="B66" s="650" t="s">
        <v>237</v>
      </c>
      <c r="C66" s="422"/>
      <c r="D66" s="409"/>
      <c r="E66" s="103"/>
      <c r="F66" s="103"/>
      <c r="G66" s="103"/>
      <c r="H66" s="410">
        <f t="shared" si="2"/>
        <v>0</v>
      </c>
      <c r="I66" s="635"/>
      <c r="J66" s="410"/>
      <c r="K66" s="410"/>
      <c r="L66" s="410"/>
    </row>
    <row r="67" spans="1:12" ht="12.2" customHeight="1" x14ac:dyDescent="0.2">
      <c r="A67" s="1216" t="s">
        <v>96</v>
      </c>
      <c r="B67" s="17" t="s">
        <v>175</v>
      </c>
      <c r="C67" s="422"/>
      <c r="D67" s="409"/>
      <c r="E67" s="103"/>
      <c r="F67" s="103"/>
      <c r="G67" s="103"/>
      <c r="H67" s="410">
        <f t="shared" si="2"/>
        <v>0</v>
      </c>
      <c r="I67" s="635"/>
      <c r="J67" s="410"/>
      <c r="K67" s="410"/>
      <c r="L67" s="410"/>
    </row>
    <row r="68" spans="1:12" ht="12.2" customHeight="1" x14ac:dyDescent="0.2">
      <c r="A68" s="1216" t="s">
        <v>317</v>
      </c>
      <c r="B68" s="648" t="s">
        <v>239</v>
      </c>
      <c r="C68" s="422"/>
      <c r="D68" s="409"/>
      <c r="E68" s="103"/>
      <c r="F68" s="103"/>
      <c r="G68" s="103"/>
      <c r="H68" s="410">
        <f t="shared" si="2"/>
        <v>0</v>
      </c>
      <c r="I68" s="635"/>
      <c r="J68" s="410"/>
      <c r="K68" s="410"/>
      <c r="L68" s="410"/>
    </row>
    <row r="69" spans="1:12" ht="12.2" customHeight="1" thickBot="1" x14ac:dyDescent="0.25">
      <c r="A69" s="82" t="s">
        <v>318</v>
      </c>
      <c r="B69" s="83" t="s">
        <v>238</v>
      </c>
      <c r="C69" s="90"/>
      <c r="D69" s="409"/>
      <c r="E69" s="103"/>
      <c r="F69" s="103"/>
      <c r="G69" s="103"/>
      <c r="H69" s="410">
        <f t="shared" si="2"/>
        <v>0</v>
      </c>
      <c r="I69" s="635"/>
      <c r="J69" s="410"/>
      <c r="K69" s="410"/>
      <c r="L69" s="410"/>
    </row>
    <row r="70" spans="1:12" ht="15" customHeight="1" thickBot="1" x14ac:dyDescent="0.25">
      <c r="A70" s="55" t="s">
        <v>14</v>
      </c>
      <c r="B70" s="65" t="s">
        <v>176</v>
      </c>
      <c r="C70" s="133"/>
      <c r="D70" s="132"/>
      <c r="E70" s="718"/>
      <c r="F70" s="718"/>
      <c r="G70" s="718"/>
      <c r="H70" s="66">
        <f t="shared" si="2"/>
        <v>0</v>
      </c>
      <c r="I70" s="250"/>
      <c r="J70" s="66"/>
      <c r="K70" s="66"/>
      <c r="L70" s="66"/>
    </row>
    <row r="71" spans="1:12" ht="13.5" thickBot="1" x14ac:dyDescent="0.25">
      <c r="C71" s="27"/>
      <c r="D71" s="27"/>
      <c r="E71" s="27"/>
      <c r="F71" s="27"/>
      <c r="G71" s="27"/>
      <c r="H71" s="27"/>
      <c r="I71" s="27"/>
      <c r="J71" s="27"/>
      <c r="K71" s="27"/>
      <c r="L71" s="27"/>
    </row>
    <row r="72" spans="1:12" ht="15" customHeight="1" thickBot="1" x14ac:dyDescent="0.25">
      <c r="A72" s="764" t="s">
        <v>292</v>
      </c>
      <c r="B72" s="766"/>
      <c r="C72" s="135"/>
      <c r="D72" s="765"/>
      <c r="E72" s="647"/>
      <c r="F72" s="647"/>
      <c r="G72" s="647"/>
      <c r="H72" s="246">
        <f t="shared" si="2"/>
        <v>0</v>
      </c>
      <c r="I72" s="246"/>
      <c r="J72" s="246"/>
      <c r="K72" s="246"/>
      <c r="L72" s="246"/>
    </row>
    <row r="73" spans="1:12" ht="14.25" hidden="1" customHeight="1" thickBot="1" x14ac:dyDescent="0.25">
      <c r="A73" s="67" t="s">
        <v>291</v>
      </c>
      <c r="B73" s="68"/>
      <c r="C73" s="735"/>
      <c r="D73" s="769"/>
      <c r="E73" s="733"/>
      <c r="F73" s="733"/>
      <c r="G73" s="733"/>
      <c r="H73" s="735">
        <f t="shared" ref="H73" si="3">D73-C73</f>
        <v>0</v>
      </c>
      <c r="I73" s="735"/>
      <c r="J73" s="735"/>
      <c r="K73" s="735"/>
      <c r="L73" s="735"/>
    </row>
    <row r="74" spans="1:12" x14ac:dyDescent="0.2">
      <c r="D74" s="225"/>
      <c r="E74" s="225"/>
      <c r="F74" s="225"/>
      <c r="G74" s="225"/>
      <c r="H74" s="225" t="s">
        <v>735</v>
      </c>
      <c r="I74" s="225"/>
      <c r="J74" s="225"/>
      <c r="K74" s="225"/>
      <c r="L74" s="225"/>
    </row>
  </sheetData>
  <sheetProtection formatCells="0"/>
  <mergeCells count="7">
    <mergeCell ref="A9:H9"/>
    <mergeCell ref="A51:H51"/>
    <mergeCell ref="A1:H1"/>
    <mergeCell ref="A2:H2"/>
    <mergeCell ref="C4:H4"/>
    <mergeCell ref="C5:H5"/>
    <mergeCell ref="A6:H6"/>
  </mergeCells>
  <printOptions horizontalCentered="1"/>
  <pageMargins left="0.39370078740157483" right="0.39370078740157483" top="0.39370078740157483" bottom="0.39370078740157483" header="0.78740157480314965" footer="0.78740157480314965"/>
  <pageSetup paperSize="9" scale="73" orientation="portrait" r:id="rId1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L74"/>
  <sheetViews>
    <sheetView view="pageBreakPreview" zoomScale="118" zoomScaleNormal="112" zoomScaleSheetLayoutView="118" workbookViewId="0">
      <selection activeCell="A2" sqref="A2:H2"/>
    </sheetView>
  </sheetViews>
  <sheetFormatPr defaultRowHeight="12.75" x14ac:dyDescent="0.2"/>
  <cols>
    <col min="1" max="1" width="12" style="1583" customWidth="1"/>
    <col min="2" max="2" width="67" style="25" customWidth="1"/>
    <col min="3" max="3" width="14.6640625" style="25" customWidth="1"/>
    <col min="4" max="4" width="17" style="25" hidden="1" customWidth="1"/>
    <col min="5" max="5" width="15.1640625" style="25" hidden="1" customWidth="1"/>
    <col min="6" max="6" width="15.6640625" style="25" customWidth="1"/>
    <col min="7" max="7" width="17" style="25" customWidth="1"/>
    <col min="8" max="8" width="14.83203125" style="25" customWidth="1"/>
    <col min="9" max="12" width="14.83203125" style="25" hidden="1" customWidth="1"/>
    <col min="13" max="13" width="0" style="25" hidden="1" customWidth="1"/>
    <col min="14" max="257" width="9.33203125" style="25"/>
    <col min="258" max="258" width="13.83203125" style="25" customWidth="1"/>
    <col min="259" max="259" width="79.1640625" style="25" customWidth="1"/>
    <col min="260" max="260" width="21.6640625" style="25" customWidth="1"/>
    <col min="261" max="513" width="9.33203125" style="25"/>
    <col min="514" max="514" width="13.83203125" style="25" customWidth="1"/>
    <col min="515" max="515" width="79.1640625" style="25" customWidth="1"/>
    <col min="516" max="516" width="21.6640625" style="25" customWidth="1"/>
    <col min="517" max="769" width="9.33203125" style="25"/>
    <col min="770" max="770" width="13.83203125" style="25" customWidth="1"/>
    <col min="771" max="771" width="79.1640625" style="25" customWidth="1"/>
    <col min="772" max="772" width="21.6640625" style="25" customWidth="1"/>
    <col min="773" max="1025" width="9.33203125" style="25"/>
    <col min="1026" max="1026" width="13.83203125" style="25" customWidth="1"/>
    <col min="1027" max="1027" width="79.1640625" style="25" customWidth="1"/>
    <col min="1028" max="1028" width="21.6640625" style="25" customWidth="1"/>
    <col min="1029" max="1281" width="9.33203125" style="25"/>
    <col min="1282" max="1282" width="13.83203125" style="25" customWidth="1"/>
    <col min="1283" max="1283" width="79.1640625" style="25" customWidth="1"/>
    <col min="1284" max="1284" width="21.6640625" style="25" customWidth="1"/>
    <col min="1285" max="1537" width="9.33203125" style="25"/>
    <col min="1538" max="1538" width="13.83203125" style="25" customWidth="1"/>
    <col min="1539" max="1539" width="79.1640625" style="25" customWidth="1"/>
    <col min="1540" max="1540" width="21.6640625" style="25" customWidth="1"/>
    <col min="1541" max="1793" width="9.33203125" style="25"/>
    <col min="1794" max="1794" width="13.83203125" style="25" customWidth="1"/>
    <col min="1795" max="1795" width="79.1640625" style="25" customWidth="1"/>
    <col min="1796" max="1796" width="21.6640625" style="25" customWidth="1"/>
    <col min="1797" max="2049" width="9.33203125" style="25"/>
    <col min="2050" max="2050" width="13.83203125" style="25" customWidth="1"/>
    <col min="2051" max="2051" width="79.1640625" style="25" customWidth="1"/>
    <col min="2052" max="2052" width="21.6640625" style="25" customWidth="1"/>
    <col min="2053" max="2305" width="9.33203125" style="25"/>
    <col min="2306" max="2306" width="13.83203125" style="25" customWidth="1"/>
    <col min="2307" max="2307" width="79.1640625" style="25" customWidth="1"/>
    <col min="2308" max="2308" width="21.6640625" style="25" customWidth="1"/>
    <col min="2309" max="2561" width="9.33203125" style="25"/>
    <col min="2562" max="2562" width="13.83203125" style="25" customWidth="1"/>
    <col min="2563" max="2563" width="79.1640625" style="25" customWidth="1"/>
    <col min="2564" max="2564" width="21.6640625" style="25" customWidth="1"/>
    <col min="2565" max="2817" width="9.33203125" style="25"/>
    <col min="2818" max="2818" width="13.83203125" style="25" customWidth="1"/>
    <col min="2819" max="2819" width="79.1640625" style="25" customWidth="1"/>
    <col min="2820" max="2820" width="21.6640625" style="25" customWidth="1"/>
    <col min="2821" max="3073" width="9.33203125" style="25"/>
    <col min="3074" max="3074" width="13.83203125" style="25" customWidth="1"/>
    <col min="3075" max="3075" width="79.1640625" style="25" customWidth="1"/>
    <col min="3076" max="3076" width="21.6640625" style="25" customWidth="1"/>
    <col min="3077" max="3329" width="9.33203125" style="25"/>
    <col min="3330" max="3330" width="13.83203125" style="25" customWidth="1"/>
    <col min="3331" max="3331" width="79.1640625" style="25" customWidth="1"/>
    <col min="3332" max="3332" width="21.6640625" style="25" customWidth="1"/>
    <col min="3333" max="3585" width="9.33203125" style="25"/>
    <col min="3586" max="3586" width="13.83203125" style="25" customWidth="1"/>
    <col min="3587" max="3587" width="79.1640625" style="25" customWidth="1"/>
    <col min="3588" max="3588" width="21.6640625" style="25" customWidth="1"/>
    <col min="3589" max="3841" width="9.33203125" style="25"/>
    <col min="3842" max="3842" width="13.83203125" style="25" customWidth="1"/>
    <col min="3843" max="3843" width="79.1640625" style="25" customWidth="1"/>
    <col min="3844" max="3844" width="21.6640625" style="25" customWidth="1"/>
    <col min="3845" max="4097" width="9.33203125" style="25"/>
    <col min="4098" max="4098" width="13.83203125" style="25" customWidth="1"/>
    <col min="4099" max="4099" width="79.1640625" style="25" customWidth="1"/>
    <col min="4100" max="4100" width="21.6640625" style="25" customWidth="1"/>
    <col min="4101" max="4353" width="9.33203125" style="25"/>
    <col min="4354" max="4354" width="13.83203125" style="25" customWidth="1"/>
    <col min="4355" max="4355" width="79.1640625" style="25" customWidth="1"/>
    <col min="4356" max="4356" width="21.6640625" style="25" customWidth="1"/>
    <col min="4357" max="4609" width="9.33203125" style="25"/>
    <col min="4610" max="4610" width="13.83203125" style="25" customWidth="1"/>
    <col min="4611" max="4611" width="79.1640625" style="25" customWidth="1"/>
    <col min="4612" max="4612" width="21.6640625" style="25" customWidth="1"/>
    <col min="4613" max="4865" width="9.33203125" style="25"/>
    <col min="4866" max="4866" width="13.83203125" style="25" customWidth="1"/>
    <col min="4867" max="4867" width="79.1640625" style="25" customWidth="1"/>
    <col min="4868" max="4868" width="21.6640625" style="25" customWidth="1"/>
    <col min="4869" max="5121" width="9.33203125" style="25"/>
    <col min="5122" max="5122" width="13.83203125" style="25" customWidth="1"/>
    <col min="5123" max="5123" width="79.1640625" style="25" customWidth="1"/>
    <col min="5124" max="5124" width="21.6640625" style="25" customWidth="1"/>
    <col min="5125" max="5377" width="9.33203125" style="25"/>
    <col min="5378" max="5378" width="13.83203125" style="25" customWidth="1"/>
    <col min="5379" max="5379" width="79.1640625" style="25" customWidth="1"/>
    <col min="5380" max="5380" width="21.6640625" style="25" customWidth="1"/>
    <col min="5381" max="5633" width="9.33203125" style="25"/>
    <col min="5634" max="5634" width="13.83203125" style="25" customWidth="1"/>
    <col min="5635" max="5635" width="79.1640625" style="25" customWidth="1"/>
    <col min="5636" max="5636" width="21.6640625" style="25" customWidth="1"/>
    <col min="5637" max="5889" width="9.33203125" style="25"/>
    <col min="5890" max="5890" width="13.83203125" style="25" customWidth="1"/>
    <col min="5891" max="5891" width="79.1640625" style="25" customWidth="1"/>
    <col min="5892" max="5892" width="21.6640625" style="25" customWidth="1"/>
    <col min="5893" max="6145" width="9.33203125" style="25"/>
    <col min="6146" max="6146" width="13.83203125" style="25" customWidth="1"/>
    <col min="6147" max="6147" width="79.1640625" style="25" customWidth="1"/>
    <col min="6148" max="6148" width="21.6640625" style="25" customWidth="1"/>
    <col min="6149" max="6401" width="9.33203125" style="25"/>
    <col min="6402" max="6402" width="13.83203125" style="25" customWidth="1"/>
    <col min="6403" max="6403" width="79.1640625" style="25" customWidth="1"/>
    <col min="6404" max="6404" width="21.6640625" style="25" customWidth="1"/>
    <col min="6405" max="6657" width="9.33203125" style="25"/>
    <col min="6658" max="6658" width="13.83203125" style="25" customWidth="1"/>
    <col min="6659" max="6659" width="79.1640625" style="25" customWidth="1"/>
    <col min="6660" max="6660" width="21.6640625" style="25" customWidth="1"/>
    <col min="6661" max="6913" width="9.33203125" style="25"/>
    <col min="6914" max="6914" width="13.83203125" style="25" customWidth="1"/>
    <col min="6915" max="6915" width="79.1640625" style="25" customWidth="1"/>
    <col min="6916" max="6916" width="21.6640625" style="25" customWidth="1"/>
    <col min="6917" max="7169" width="9.33203125" style="25"/>
    <col min="7170" max="7170" width="13.83203125" style="25" customWidth="1"/>
    <col min="7171" max="7171" width="79.1640625" style="25" customWidth="1"/>
    <col min="7172" max="7172" width="21.6640625" style="25" customWidth="1"/>
    <col min="7173" max="7425" width="9.33203125" style="25"/>
    <col min="7426" max="7426" width="13.83203125" style="25" customWidth="1"/>
    <col min="7427" max="7427" width="79.1640625" style="25" customWidth="1"/>
    <col min="7428" max="7428" width="21.6640625" style="25" customWidth="1"/>
    <col min="7429" max="7681" width="9.33203125" style="25"/>
    <col min="7682" max="7682" width="13.83203125" style="25" customWidth="1"/>
    <col min="7683" max="7683" width="79.1640625" style="25" customWidth="1"/>
    <col min="7684" max="7684" width="21.6640625" style="25" customWidth="1"/>
    <col min="7685" max="7937" width="9.33203125" style="25"/>
    <col min="7938" max="7938" width="13.83203125" style="25" customWidth="1"/>
    <col min="7939" max="7939" width="79.1640625" style="25" customWidth="1"/>
    <col min="7940" max="7940" width="21.6640625" style="25" customWidth="1"/>
    <col min="7941" max="8193" width="9.33203125" style="25"/>
    <col min="8194" max="8194" width="13.83203125" style="25" customWidth="1"/>
    <col min="8195" max="8195" width="79.1640625" style="25" customWidth="1"/>
    <col min="8196" max="8196" width="21.6640625" style="25" customWidth="1"/>
    <col min="8197" max="8449" width="9.33203125" style="25"/>
    <col min="8450" max="8450" width="13.83203125" style="25" customWidth="1"/>
    <col min="8451" max="8451" width="79.1640625" style="25" customWidth="1"/>
    <col min="8452" max="8452" width="21.6640625" style="25" customWidth="1"/>
    <col min="8453" max="8705" width="9.33203125" style="25"/>
    <col min="8706" max="8706" width="13.83203125" style="25" customWidth="1"/>
    <col min="8707" max="8707" width="79.1640625" style="25" customWidth="1"/>
    <col min="8708" max="8708" width="21.6640625" style="25" customWidth="1"/>
    <col min="8709" max="8961" width="9.33203125" style="25"/>
    <col min="8962" max="8962" width="13.83203125" style="25" customWidth="1"/>
    <col min="8963" max="8963" width="79.1640625" style="25" customWidth="1"/>
    <col min="8964" max="8964" width="21.6640625" style="25" customWidth="1"/>
    <col min="8965" max="9217" width="9.33203125" style="25"/>
    <col min="9218" max="9218" width="13.83203125" style="25" customWidth="1"/>
    <col min="9219" max="9219" width="79.1640625" style="25" customWidth="1"/>
    <col min="9220" max="9220" width="21.6640625" style="25" customWidth="1"/>
    <col min="9221" max="9473" width="9.33203125" style="25"/>
    <col min="9474" max="9474" width="13.83203125" style="25" customWidth="1"/>
    <col min="9475" max="9475" width="79.1640625" style="25" customWidth="1"/>
    <col min="9476" max="9476" width="21.6640625" style="25" customWidth="1"/>
    <col min="9477" max="9729" width="9.33203125" style="25"/>
    <col min="9730" max="9730" width="13.83203125" style="25" customWidth="1"/>
    <col min="9731" max="9731" width="79.1640625" style="25" customWidth="1"/>
    <col min="9732" max="9732" width="21.6640625" style="25" customWidth="1"/>
    <col min="9733" max="9985" width="9.33203125" style="25"/>
    <col min="9986" max="9986" width="13.83203125" style="25" customWidth="1"/>
    <col min="9987" max="9987" width="79.1640625" style="25" customWidth="1"/>
    <col min="9988" max="9988" width="21.6640625" style="25" customWidth="1"/>
    <col min="9989" max="10241" width="9.33203125" style="25"/>
    <col min="10242" max="10242" width="13.83203125" style="25" customWidth="1"/>
    <col min="10243" max="10243" width="79.1640625" style="25" customWidth="1"/>
    <col min="10244" max="10244" width="21.6640625" style="25" customWidth="1"/>
    <col min="10245" max="10497" width="9.33203125" style="25"/>
    <col min="10498" max="10498" width="13.83203125" style="25" customWidth="1"/>
    <col min="10499" max="10499" width="79.1640625" style="25" customWidth="1"/>
    <col min="10500" max="10500" width="21.6640625" style="25" customWidth="1"/>
    <col min="10501" max="10753" width="9.33203125" style="25"/>
    <col min="10754" max="10754" width="13.83203125" style="25" customWidth="1"/>
    <col min="10755" max="10755" width="79.1640625" style="25" customWidth="1"/>
    <col min="10756" max="10756" width="21.6640625" style="25" customWidth="1"/>
    <col min="10757" max="11009" width="9.33203125" style="25"/>
    <col min="11010" max="11010" width="13.83203125" style="25" customWidth="1"/>
    <col min="11011" max="11011" width="79.1640625" style="25" customWidth="1"/>
    <col min="11012" max="11012" width="21.6640625" style="25" customWidth="1"/>
    <col min="11013" max="11265" width="9.33203125" style="25"/>
    <col min="11266" max="11266" width="13.83203125" style="25" customWidth="1"/>
    <col min="11267" max="11267" width="79.1640625" style="25" customWidth="1"/>
    <col min="11268" max="11268" width="21.6640625" style="25" customWidth="1"/>
    <col min="11269" max="11521" width="9.33203125" style="25"/>
    <col min="11522" max="11522" width="13.83203125" style="25" customWidth="1"/>
    <col min="11523" max="11523" width="79.1640625" style="25" customWidth="1"/>
    <col min="11524" max="11524" width="21.6640625" style="25" customWidth="1"/>
    <col min="11525" max="11777" width="9.33203125" style="25"/>
    <col min="11778" max="11778" width="13.83203125" style="25" customWidth="1"/>
    <col min="11779" max="11779" width="79.1640625" style="25" customWidth="1"/>
    <col min="11780" max="11780" width="21.6640625" style="25" customWidth="1"/>
    <col min="11781" max="12033" width="9.33203125" style="25"/>
    <col min="12034" max="12034" width="13.83203125" style="25" customWidth="1"/>
    <col min="12035" max="12035" width="79.1640625" style="25" customWidth="1"/>
    <col min="12036" max="12036" width="21.6640625" style="25" customWidth="1"/>
    <col min="12037" max="12289" width="9.33203125" style="25"/>
    <col min="12290" max="12290" width="13.83203125" style="25" customWidth="1"/>
    <col min="12291" max="12291" width="79.1640625" style="25" customWidth="1"/>
    <col min="12292" max="12292" width="21.6640625" style="25" customWidth="1"/>
    <col min="12293" max="12545" width="9.33203125" style="25"/>
    <col min="12546" max="12546" width="13.83203125" style="25" customWidth="1"/>
    <col min="12547" max="12547" width="79.1640625" style="25" customWidth="1"/>
    <col min="12548" max="12548" width="21.6640625" style="25" customWidth="1"/>
    <col min="12549" max="12801" width="9.33203125" style="25"/>
    <col min="12802" max="12802" width="13.83203125" style="25" customWidth="1"/>
    <col min="12803" max="12803" width="79.1640625" style="25" customWidth="1"/>
    <col min="12804" max="12804" width="21.6640625" style="25" customWidth="1"/>
    <col min="12805" max="13057" width="9.33203125" style="25"/>
    <col min="13058" max="13058" width="13.83203125" style="25" customWidth="1"/>
    <col min="13059" max="13059" width="79.1640625" style="25" customWidth="1"/>
    <col min="13060" max="13060" width="21.6640625" style="25" customWidth="1"/>
    <col min="13061" max="13313" width="9.33203125" style="25"/>
    <col min="13314" max="13314" width="13.83203125" style="25" customWidth="1"/>
    <col min="13315" max="13315" width="79.1640625" style="25" customWidth="1"/>
    <col min="13316" max="13316" width="21.6640625" style="25" customWidth="1"/>
    <col min="13317" max="13569" width="9.33203125" style="25"/>
    <col min="13570" max="13570" width="13.83203125" style="25" customWidth="1"/>
    <col min="13571" max="13571" width="79.1640625" style="25" customWidth="1"/>
    <col min="13572" max="13572" width="21.6640625" style="25" customWidth="1"/>
    <col min="13573" max="13825" width="9.33203125" style="25"/>
    <col min="13826" max="13826" width="13.83203125" style="25" customWidth="1"/>
    <col min="13827" max="13827" width="79.1640625" style="25" customWidth="1"/>
    <col min="13828" max="13828" width="21.6640625" style="25" customWidth="1"/>
    <col min="13829" max="14081" width="9.33203125" style="25"/>
    <col min="14082" max="14082" width="13.83203125" style="25" customWidth="1"/>
    <col min="14083" max="14083" width="79.1640625" style="25" customWidth="1"/>
    <col min="14084" max="14084" width="21.6640625" style="25" customWidth="1"/>
    <col min="14085" max="14337" width="9.33203125" style="25"/>
    <col min="14338" max="14338" width="13.83203125" style="25" customWidth="1"/>
    <col min="14339" max="14339" width="79.1640625" style="25" customWidth="1"/>
    <col min="14340" max="14340" width="21.6640625" style="25" customWidth="1"/>
    <col min="14341" max="14593" width="9.33203125" style="25"/>
    <col min="14594" max="14594" width="13.83203125" style="25" customWidth="1"/>
    <col min="14595" max="14595" width="79.1640625" style="25" customWidth="1"/>
    <col min="14596" max="14596" width="21.6640625" style="25" customWidth="1"/>
    <col min="14597" max="14849" width="9.33203125" style="25"/>
    <col min="14850" max="14850" width="13.83203125" style="25" customWidth="1"/>
    <col min="14851" max="14851" width="79.1640625" style="25" customWidth="1"/>
    <col min="14852" max="14852" width="21.6640625" style="25" customWidth="1"/>
    <col min="14853" max="15105" width="9.33203125" style="25"/>
    <col min="15106" max="15106" width="13.83203125" style="25" customWidth="1"/>
    <col min="15107" max="15107" width="79.1640625" style="25" customWidth="1"/>
    <col min="15108" max="15108" width="21.6640625" style="25" customWidth="1"/>
    <col min="15109" max="15361" width="9.33203125" style="25"/>
    <col min="15362" max="15362" width="13.83203125" style="25" customWidth="1"/>
    <col min="15363" max="15363" width="79.1640625" style="25" customWidth="1"/>
    <col min="15364" max="15364" width="21.6640625" style="25" customWidth="1"/>
    <col min="15365" max="15617" width="9.33203125" style="25"/>
    <col min="15618" max="15618" width="13.83203125" style="25" customWidth="1"/>
    <col min="15619" max="15619" width="79.1640625" style="25" customWidth="1"/>
    <col min="15620" max="15620" width="21.6640625" style="25" customWidth="1"/>
    <col min="15621" max="15873" width="9.33203125" style="25"/>
    <col min="15874" max="15874" width="13.83203125" style="25" customWidth="1"/>
    <col min="15875" max="15875" width="79.1640625" style="25" customWidth="1"/>
    <col min="15876" max="15876" width="21.6640625" style="25" customWidth="1"/>
    <col min="15877" max="16129" width="9.33203125" style="25"/>
    <col min="16130" max="16130" width="13.83203125" style="25" customWidth="1"/>
    <col min="16131" max="16131" width="79.1640625" style="25" customWidth="1"/>
    <col min="16132" max="16132" width="21.6640625" style="25" customWidth="1"/>
    <col min="16133" max="16384" width="9.33203125" style="25"/>
  </cols>
  <sheetData>
    <row r="1" spans="1:12" s="662" customFormat="1" ht="12.75" customHeight="1" x14ac:dyDescent="0.2">
      <c r="A1" s="1663" t="s">
        <v>842</v>
      </c>
      <c r="B1" s="1663"/>
      <c r="C1" s="1663"/>
      <c r="D1" s="1663"/>
      <c r="E1" s="1663"/>
      <c r="F1" s="1663"/>
      <c r="G1" s="1663"/>
      <c r="H1" s="1663"/>
    </row>
    <row r="2" spans="1:12" s="662" customFormat="1" ht="12.75" customHeight="1" x14ac:dyDescent="0.2">
      <c r="A2" s="1663" t="s">
        <v>758</v>
      </c>
      <c r="B2" s="1663"/>
      <c r="C2" s="1663"/>
      <c r="D2" s="1663"/>
      <c r="E2" s="1663"/>
      <c r="F2" s="1663"/>
      <c r="G2" s="1663"/>
      <c r="H2" s="1663"/>
    </row>
    <row r="3" spans="1:12" s="24" customFormat="1" ht="21.2" customHeight="1" thickBot="1" x14ac:dyDescent="0.25">
      <c r="A3" s="242"/>
      <c r="C3" s="1579"/>
      <c r="D3" s="1579"/>
      <c r="E3" s="1579"/>
      <c r="F3" s="1579"/>
      <c r="G3" s="1579"/>
      <c r="H3" s="1579"/>
      <c r="I3" s="1579"/>
      <c r="J3" s="1579"/>
      <c r="K3" s="1579"/>
      <c r="L3" s="1579"/>
    </row>
    <row r="4" spans="1:12" s="40" customFormat="1" ht="38.25" customHeight="1" x14ac:dyDescent="0.2">
      <c r="A4" s="38" t="s">
        <v>137</v>
      </c>
      <c r="B4" s="39" t="s">
        <v>85</v>
      </c>
      <c r="C4" s="1693" t="s">
        <v>184</v>
      </c>
      <c r="D4" s="1694"/>
      <c r="E4" s="1694"/>
      <c r="F4" s="1694"/>
      <c r="G4" s="1694"/>
      <c r="H4" s="1695" t="s">
        <v>184</v>
      </c>
    </row>
    <row r="5" spans="1:12" s="40" customFormat="1" ht="36.75" thickBot="1" x14ac:dyDescent="0.25">
      <c r="A5" s="41" t="s">
        <v>139</v>
      </c>
      <c r="B5" s="42" t="s">
        <v>402</v>
      </c>
      <c r="C5" s="1696" t="s">
        <v>141</v>
      </c>
      <c r="D5" s="1697"/>
      <c r="E5" s="1697"/>
      <c r="F5" s="1697"/>
      <c r="G5" s="1697"/>
      <c r="H5" s="1698" t="s">
        <v>141</v>
      </c>
    </row>
    <row r="6" spans="1:12" s="43" customFormat="1" ht="15.95" customHeight="1" thickBot="1" x14ac:dyDescent="0.25">
      <c r="A6" s="1807" t="s">
        <v>362</v>
      </c>
      <c r="B6" s="1807"/>
      <c r="C6" s="1807"/>
      <c r="D6" s="1807"/>
      <c r="E6" s="1807"/>
      <c r="F6" s="1807"/>
      <c r="G6" s="1807"/>
      <c r="H6" s="1807"/>
    </row>
    <row r="7" spans="1:12" ht="61.5" customHeight="1" thickBot="1" x14ac:dyDescent="0.25">
      <c r="A7" s="771" t="s">
        <v>142</v>
      </c>
      <c r="B7" s="44" t="s">
        <v>36</v>
      </c>
      <c r="C7" s="44" t="str">
        <f>'26._köt_össz_bev'!C9</f>
        <v>2023. évi eredeti előirányzat
2/2023. (II.14.)</v>
      </c>
      <c r="D7" s="275" t="str">
        <f>'26._köt_össz_bev'!D9</f>
        <v>Módosított előirányzat a 14/2023.  (VI.29.)  rendelet szerint</v>
      </c>
      <c r="E7" s="44" t="str">
        <f>'26._köt_össz_bev'!E9</f>
        <v>Módosított előirányzat a 18/2023. (IX.26.)  rendelet szerint</v>
      </c>
      <c r="F7" s="44" t="str">
        <f>'26._köt_össz_bev'!F9</f>
        <v>Módosított előirányzat a 23/2023. (XII.14.)  rendelet szerint</v>
      </c>
      <c r="G7" s="44" t="str">
        <f>'26._köt_össz_bev'!G9</f>
        <v>Módosított előirányzat a …../2024. (II…..)  rendelet szerint</v>
      </c>
      <c r="H7" s="124" t="str">
        <f>'26._köt_össz_bev'!H9</f>
        <v>Változás a 23/2023. (XII.14) rendelethez képest</v>
      </c>
      <c r="I7" s="275" t="str">
        <f>'26._köt_össz_bev'!I9</f>
        <v>2023. évi teljesítés              2023.06.30-ig</v>
      </c>
      <c r="J7" s="44" t="str">
        <f>'26._köt_össz_bev'!J9</f>
        <v>2023. évi teljesítés              2023.09.30-ig</v>
      </c>
      <c r="K7" s="44" t="str">
        <f>'26._köt_össz_bev'!K9</f>
        <v>2023. évi teljesítés              2023.12.31-ig</v>
      </c>
      <c r="L7" s="44" t="str">
        <f>'26._köt_össz_bev'!L9</f>
        <v>Teljesítés %-a</v>
      </c>
    </row>
    <row r="8" spans="1:12" s="48" customFormat="1" ht="12.95" customHeight="1" thickBot="1" x14ac:dyDescent="0.25">
      <c r="A8" s="45" t="s">
        <v>297</v>
      </c>
      <c r="B8" s="46" t="s">
        <v>298</v>
      </c>
      <c r="C8" s="1168" t="s">
        <v>299</v>
      </c>
      <c r="D8" s="263" t="s">
        <v>300</v>
      </c>
      <c r="E8" s="46" t="s">
        <v>300</v>
      </c>
      <c r="F8" s="46" t="s">
        <v>300</v>
      </c>
      <c r="G8" s="46" t="s">
        <v>301</v>
      </c>
      <c r="H8" s="260" t="s">
        <v>388</v>
      </c>
      <c r="I8" s="260"/>
      <c r="J8" s="47"/>
      <c r="K8" s="47"/>
      <c r="L8" s="47"/>
    </row>
    <row r="9" spans="1:12" s="48" customFormat="1" ht="15.75" customHeight="1" thickBot="1" x14ac:dyDescent="0.25">
      <c r="A9" s="1809" t="s">
        <v>37</v>
      </c>
      <c r="B9" s="1810"/>
      <c r="C9" s="1810"/>
      <c r="D9" s="1810"/>
      <c r="E9" s="1810"/>
      <c r="F9" s="1810"/>
      <c r="G9" s="1810"/>
      <c r="H9" s="1811"/>
    </row>
    <row r="10" spans="1:12" s="26" customFormat="1" ht="12.2" customHeight="1" thickBot="1" x14ac:dyDescent="0.25">
      <c r="A10" s="45" t="s">
        <v>12</v>
      </c>
      <c r="B10" s="49" t="s">
        <v>277</v>
      </c>
      <c r="C10" s="87">
        <f>SUM(C11:C21)</f>
        <v>0</v>
      </c>
      <c r="D10" s="125">
        <f t="shared" ref="D10:L10" si="0">SUM(D11:D21)</f>
        <v>0</v>
      </c>
      <c r="E10" s="708">
        <f t="shared" si="0"/>
        <v>0</v>
      </c>
      <c r="F10" s="708">
        <f t="shared" si="0"/>
        <v>0</v>
      </c>
      <c r="G10" s="708">
        <f t="shared" si="0"/>
        <v>0</v>
      </c>
      <c r="H10" s="1555">
        <f>+G10-F10</f>
        <v>0</v>
      </c>
      <c r="I10" s="1275">
        <f t="shared" si="0"/>
        <v>0</v>
      </c>
      <c r="J10" s="721">
        <f t="shared" si="0"/>
        <v>0</v>
      </c>
      <c r="K10" s="721">
        <f t="shared" si="0"/>
        <v>0</v>
      </c>
      <c r="L10" s="721" t="e">
        <f t="shared" si="0"/>
        <v>#DIV/0!</v>
      </c>
    </row>
    <row r="11" spans="1:12" s="26" customFormat="1" ht="12.2" customHeight="1" x14ac:dyDescent="0.2">
      <c r="A11" s="51" t="s">
        <v>91</v>
      </c>
      <c r="B11" s="52" t="s">
        <v>143</v>
      </c>
      <c r="C11" s="126">
        <f>'8.Humán'!C11-'31._Humán_önként'!C11</f>
        <v>0</v>
      </c>
      <c r="D11" s="277">
        <f>'8.Humán'!D11-'31._Humán_önként'!D11</f>
        <v>0</v>
      </c>
      <c r="E11" s="709">
        <f>'8.Humán'!E11-'31._Humán_önként'!E11</f>
        <v>0</v>
      </c>
      <c r="F11" s="709">
        <f>'8.Humán'!F11-'31._Humán_önként'!F11</f>
        <v>0</v>
      </c>
      <c r="G11" s="709">
        <f>'8.Humán'!G11-'31._Humán_önként'!G11</f>
        <v>0</v>
      </c>
      <c r="H11" s="667">
        <f t="shared" ref="H11:H48" si="1">+G11-F11</f>
        <v>0</v>
      </c>
      <c r="I11" s="1276">
        <f>'8.Humán'!I11-'31._Humán_önként'!I11</f>
        <v>0</v>
      </c>
      <c r="J11" s="667">
        <f>'8.Humán'!J11-'31._Humán_önként'!J11</f>
        <v>0</v>
      </c>
      <c r="K11" s="667">
        <f>'8.Humán'!K11-'31._Humán_önként'!K11</f>
        <v>0</v>
      </c>
      <c r="L11" s="667" t="e">
        <f>'8.Humán'!L11-'31._Humán_önként'!L11</f>
        <v>#DIV/0!</v>
      </c>
    </row>
    <row r="12" spans="1:12" s="26" customFormat="1" ht="12.2" customHeight="1" x14ac:dyDescent="0.2">
      <c r="A12" s="1216" t="s">
        <v>92</v>
      </c>
      <c r="B12" s="415" t="s">
        <v>144</v>
      </c>
      <c r="C12" s="416">
        <f>'8.Humán'!C12-'31._Humán_önként'!C12</f>
        <v>0</v>
      </c>
      <c r="D12" s="423">
        <f>'8.Humán'!D12-'31._Humán_önként'!D12</f>
        <v>0</v>
      </c>
      <c r="E12" s="86">
        <f>'8.Humán'!E12-'31._Humán_önként'!E12</f>
        <v>0</v>
      </c>
      <c r="F12" s="86">
        <f>'8.Humán'!F12-'31._Humán_önként'!F12</f>
        <v>0</v>
      </c>
      <c r="G12" s="86">
        <f>'8.Humán'!G12-'31._Humán_önként'!G12</f>
        <v>72470</v>
      </c>
      <c r="H12" s="668">
        <f t="shared" si="1"/>
        <v>72470</v>
      </c>
      <c r="I12" s="1277">
        <f>'8.Humán'!I12-'31._Humán_önként'!I12</f>
        <v>0</v>
      </c>
      <c r="J12" s="668">
        <f>'8.Humán'!J12-'31._Humán_önként'!J12</f>
        <v>0</v>
      </c>
      <c r="K12" s="668">
        <f>'8.Humán'!K12-'31._Humán_önként'!K12</f>
        <v>0</v>
      </c>
      <c r="L12" s="668">
        <f>'8.Humán'!L12-'31._Humán_önként'!L12</f>
        <v>0</v>
      </c>
    </row>
    <row r="13" spans="1:12" s="26" customFormat="1" ht="12.2" customHeight="1" x14ac:dyDescent="0.2">
      <c r="A13" s="1216" t="s">
        <v>93</v>
      </c>
      <c r="B13" s="415" t="s">
        <v>145</v>
      </c>
      <c r="C13" s="416">
        <f>'8.Humán'!C13-'31._Humán_önként'!C13</f>
        <v>0</v>
      </c>
      <c r="D13" s="423">
        <f>'8.Humán'!D13-'31._Humán_önként'!D13</f>
        <v>0</v>
      </c>
      <c r="E13" s="86">
        <f>'8.Humán'!E13-'31._Humán_önként'!E13</f>
        <v>0</v>
      </c>
      <c r="F13" s="86">
        <f>'8.Humán'!F13-'31._Humán_önként'!F13</f>
        <v>0</v>
      </c>
      <c r="G13" s="86">
        <f>'8.Humán'!G13-'31._Humán_önként'!G13</f>
        <v>0</v>
      </c>
      <c r="H13" s="668">
        <f t="shared" si="1"/>
        <v>0</v>
      </c>
      <c r="I13" s="1277">
        <f>'8.Humán'!I13-'31._Humán_önként'!I13</f>
        <v>0</v>
      </c>
      <c r="J13" s="668">
        <f>'8.Humán'!J13-'31._Humán_önként'!J13</f>
        <v>0</v>
      </c>
      <c r="K13" s="668">
        <f>'8.Humán'!K13-'31._Humán_önként'!K13</f>
        <v>0</v>
      </c>
      <c r="L13" s="668" t="e">
        <f>'8.Humán'!L13-'31._Humán_önként'!L13</f>
        <v>#DIV/0!</v>
      </c>
    </row>
    <row r="14" spans="1:12" s="26" customFormat="1" ht="12.2" customHeight="1" x14ac:dyDescent="0.2">
      <c r="A14" s="1216" t="s">
        <v>90</v>
      </c>
      <c r="B14" s="415" t="s">
        <v>146</v>
      </c>
      <c r="C14" s="416">
        <f>'8.Humán'!C14-'31._Humán_önként'!C14</f>
        <v>0</v>
      </c>
      <c r="D14" s="423">
        <f>'8.Humán'!D14-'31._Humán_önként'!D14</f>
        <v>0</v>
      </c>
      <c r="E14" s="86">
        <f>'8.Humán'!E14-'31._Humán_önként'!E14</f>
        <v>0</v>
      </c>
      <c r="F14" s="86">
        <f>'8.Humán'!F14-'31._Humán_önként'!F14</f>
        <v>0</v>
      </c>
      <c r="G14" s="86">
        <f>'8.Humán'!G14-'31._Humán_önként'!G14</f>
        <v>0</v>
      </c>
      <c r="H14" s="668">
        <f t="shared" si="1"/>
        <v>0</v>
      </c>
      <c r="I14" s="1277">
        <f>'8.Humán'!I14-'31._Humán_önként'!I14</f>
        <v>0</v>
      </c>
      <c r="J14" s="668">
        <f>'8.Humán'!J14-'31._Humán_önként'!J14</f>
        <v>0</v>
      </c>
      <c r="K14" s="668">
        <f>'8.Humán'!K14-'31._Humán_önként'!K14</f>
        <v>0</v>
      </c>
      <c r="L14" s="668" t="e">
        <f>'8.Humán'!L14-'31._Humán_önként'!L14</f>
        <v>#DIV/0!</v>
      </c>
    </row>
    <row r="15" spans="1:12" s="26" customFormat="1" ht="12.2" customHeight="1" x14ac:dyDescent="0.2">
      <c r="A15" s="1216" t="s">
        <v>147</v>
      </c>
      <c r="B15" s="415" t="s">
        <v>148</v>
      </c>
      <c r="C15" s="416">
        <f>'8.Humán'!C15-'31._Humán_önként'!C15</f>
        <v>0</v>
      </c>
      <c r="D15" s="423">
        <f>'8.Humán'!D15-'31._Humán_önként'!D15</f>
        <v>0</v>
      </c>
      <c r="E15" s="86">
        <f>'8.Humán'!E15-'31._Humán_önként'!E15</f>
        <v>0</v>
      </c>
      <c r="F15" s="86">
        <f>'8.Humán'!F15-'31._Humán_önként'!F15</f>
        <v>0</v>
      </c>
      <c r="G15" s="86">
        <f>'8.Humán'!G15-'31._Humán_önként'!G15</f>
        <v>0</v>
      </c>
      <c r="H15" s="668">
        <f t="shared" si="1"/>
        <v>0</v>
      </c>
      <c r="I15" s="1277">
        <f>'8.Humán'!I15-'31._Humán_önként'!I15</f>
        <v>0</v>
      </c>
      <c r="J15" s="668">
        <f>'8.Humán'!J15-'31._Humán_önként'!J15</f>
        <v>0</v>
      </c>
      <c r="K15" s="668">
        <f>'8.Humán'!K15-'31._Humán_önként'!K15</f>
        <v>0</v>
      </c>
      <c r="L15" s="668" t="e">
        <f>'8.Humán'!L15-'31._Humán_önként'!L15</f>
        <v>#DIV/0!</v>
      </c>
    </row>
    <row r="16" spans="1:12" s="26" customFormat="1" ht="12.2" customHeight="1" x14ac:dyDescent="0.2">
      <c r="A16" s="1216" t="s">
        <v>149</v>
      </c>
      <c r="B16" s="415" t="s">
        <v>150</v>
      </c>
      <c r="C16" s="416">
        <f>'8.Humán'!C16-'31._Humán_önként'!C16</f>
        <v>0</v>
      </c>
      <c r="D16" s="423">
        <f>'8.Humán'!D16-'31._Humán_önként'!D16</f>
        <v>0</v>
      </c>
      <c r="E16" s="86">
        <f>'8.Humán'!E16-'31._Humán_önként'!E16</f>
        <v>0</v>
      </c>
      <c r="F16" s="86">
        <f>'8.Humán'!F16-'31._Humán_önként'!F16</f>
        <v>0</v>
      </c>
      <c r="G16" s="86">
        <f>'8.Humán'!G16-'31._Humán_önként'!G16</f>
        <v>0</v>
      </c>
      <c r="H16" s="668">
        <f t="shared" si="1"/>
        <v>0</v>
      </c>
      <c r="I16" s="1277">
        <f>'8.Humán'!I16-'31._Humán_önként'!I16</f>
        <v>0</v>
      </c>
      <c r="J16" s="668">
        <f>'8.Humán'!J16-'31._Humán_önként'!J16</f>
        <v>0</v>
      </c>
      <c r="K16" s="668">
        <f>'8.Humán'!K16-'31._Humán_önként'!K16</f>
        <v>0</v>
      </c>
      <c r="L16" s="668">
        <f>'8.Humán'!L16-'31._Humán_önként'!L16</f>
        <v>0</v>
      </c>
    </row>
    <row r="17" spans="1:12" s="26" customFormat="1" ht="12.2" customHeight="1" x14ac:dyDescent="0.2">
      <c r="A17" s="1216" t="s">
        <v>151</v>
      </c>
      <c r="B17" s="53" t="s">
        <v>152</v>
      </c>
      <c r="C17" s="416">
        <f>'8.Humán'!C17-'31._Humán_önként'!C17</f>
        <v>0</v>
      </c>
      <c r="D17" s="423">
        <f>'8.Humán'!D17-'31._Humán_önként'!D17</f>
        <v>0</v>
      </c>
      <c r="E17" s="86">
        <f>'8.Humán'!E17-'31._Humán_önként'!E17</f>
        <v>0</v>
      </c>
      <c r="F17" s="86">
        <f>'8.Humán'!F17-'31._Humán_önként'!F17</f>
        <v>0</v>
      </c>
      <c r="G17" s="86">
        <f>'8.Humán'!G17-'31._Humán_önként'!G17</f>
        <v>0</v>
      </c>
      <c r="H17" s="668">
        <f t="shared" si="1"/>
        <v>0</v>
      </c>
      <c r="I17" s="1277">
        <f>'8.Humán'!I17-'31._Humán_önként'!I17</f>
        <v>0</v>
      </c>
      <c r="J17" s="668">
        <f>'8.Humán'!J17-'31._Humán_önként'!J17</f>
        <v>0</v>
      </c>
      <c r="K17" s="668">
        <f>'8.Humán'!K17-'31._Humán_önként'!K17</f>
        <v>0</v>
      </c>
      <c r="L17" s="668" t="e">
        <f>'8.Humán'!L17-'31._Humán_önként'!L17</f>
        <v>#DIV/0!</v>
      </c>
    </row>
    <row r="18" spans="1:12" s="26" customFormat="1" ht="12.2" customHeight="1" x14ac:dyDescent="0.2">
      <c r="A18" s="1216" t="s">
        <v>153</v>
      </c>
      <c r="B18" s="428" t="s">
        <v>302</v>
      </c>
      <c r="C18" s="118">
        <f>'8.Humán'!C18-'31._Humán_önként'!C18</f>
        <v>0</v>
      </c>
      <c r="D18" s="270">
        <f>'8.Humán'!D18-'31._Humán_önként'!D18</f>
        <v>0</v>
      </c>
      <c r="E18" s="88">
        <f>'8.Humán'!E18-'31._Humán_önként'!E18</f>
        <v>0</v>
      </c>
      <c r="F18" s="88">
        <f>'8.Humán'!F18-'31._Humán_önként'!F18</f>
        <v>0</v>
      </c>
      <c r="G18" s="88">
        <f>'8.Humán'!G18-'31._Humán_önként'!G18</f>
        <v>0</v>
      </c>
      <c r="H18" s="669">
        <f t="shared" si="1"/>
        <v>0</v>
      </c>
      <c r="I18" s="1278">
        <f>'8.Humán'!I18-'31._Humán_önként'!I18</f>
        <v>0</v>
      </c>
      <c r="J18" s="669">
        <f>'8.Humán'!J18-'31._Humán_önként'!J18</f>
        <v>0</v>
      </c>
      <c r="K18" s="669">
        <f>'8.Humán'!K18-'31._Humán_önként'!K18</f>
        <v>0</v>
      </c>
      <c r="L18" s="669" t="e">
        <f>'8.Humán'!L18-'31._Humán_önként'!L18</f>
        <v>#DIV/0!</v>
      </c>
    </row>
    <row r="19" spans="1:12" s="54" customFormat="1" ht="12.2" customHeight="1" x14ac:dyDescent="0.2">
      <c r="A19" s="1216" t="s">
        <v>154</v>
      </c>
      <c r="B19" s="415" t="s">
        <v>155</v>
      </c>
      <c r="C19" s="416">
        <f>'8.Humán'!C19-'31._Humán_önként'!C19</f>
        <v>0</v>
      </c>
      <c r="D19" s="423">
        <f>'8.Humán'!D19-'31._Humán_önként'!D19</f>
        <v>0</v>
      </c>
      <c r="E19" s="86">
        <f>'8.Humán'!E19-'31._Humán_önként'!E19</f>
        <v>0</v>
      </c>
      <c r="F19" s="86">
        <f>'8.Humán'!F19-'31._Humán_önként'!F19</f>
        <v>0</v>
      </c>
      <c r="G19" s="86">
        <f>'8.Humán'!G19-'31._Humán_önként'!G19</f>
        <v>0</v>
      </c>
      <c r="H19" s="668">
        <f t="shared" si="1"/>
        <v>0</v>
      </c>
      <c r="I19" s="1277">
        <f>'8.Humán'!I19-'31._Humán_önként'!I19</f>
        <v>0</v>
      </c>
      <c r="J19" s="668">
        <f>'8.Humán'!J19-'31._Humán_önként'!J19</f>
        <v>0</v>
      </c>
      <c r="K19" s="668">
        <f>'8.Humán'!K19-'31._Humán_önként'!K19</f>
        <v>0</v>
      </c>
      <c r="L19" s="668" t="e">
        <f>'8.Humán'!L19-'31._Humán_önként'!L19</f>
        <v>#DIV/0!</v>
      </c>
    </row>
    <row r="20" spans="1:12" s="54" customFormat="1" ht="12.2" customHeight="1" x14ac:dyDescent="0.2">
      <c r="A20" s="1216" t="s">
        <v>156</v>
      </c>
      <c r="B20" s="428" t="s">
        <v>275</v>
      </c>
      <c r="C20" s="417">
        <f>'8.Humán'!C20-'31._Humán_önként'!C20</f>
        <v>0</v>
      </c>
      <c r="D20" s="424">
        <f>'8.Humán'!D20-'31._Humán_önként'!D20</f>
        <v>0</v>
      </c>
      <c r="E20" s="86">
        <f>'8.Humán'!E20-'31._Humán_önként'!E20</f>
        <v>0</v>
      </c>
      <c r="F20" s="86">
        <f>'8.Humán'!F20-'31._Humán_önként'!F20</f>
        <v>0</v>
      </c>
      <c r="G20" s="416">
        <f>'8.Humán'!G20-'31._Humán_önként'!G20</f>
        <v>0</v>
      </c>
      <c r="H20" s="670">
        <f t="shared" si="1"/>
        <v>0</v>
      </c>
      <c r="I20" s="1279">
        <f>'8.Humán'!I20-'31._Humán_önként'!I20</f>
        <v>0</v>
      </c>
      <c r="J20" s="670">
        <f>'8.Humán'!J20-'31._Humán_önként'!J20</f>
        <v>0</v>
      </c>
      <c r="K20" s="670">
        <f>'8.Humán'!K20-'31._Humán_önként'!K20</f>
        <v>0</v>
      </c>
      <c r="L20" s="670" t="e">
        <f>'8.Humán'!L20-'31._Humán_önként'!L20</f>
        <v>#DIV/0!</v>
      </c>
    </row>
    <row r="21" spans="1:12" s="54" customFormat="1" ht="12.2" customHeight="1" thickBot="1" x14ac:dyDescent="0.25">
      <c r="A21" s="1216" t="s">
        <v>276</v>
      </c>
      <c r="B21" s="53" t="s">
        <v>157</v>
      </c>
      <c r="C21" s="417">
        <f>'8.Humán'!C21-'31._Humán_önként'!C21</f>
        <v>0</v>
      </c>
      <c r="D21" s="424">
        <f>'8.Humán'!D21-'31._Humán_önként'!D21</f>
        <v>0</v>
      </c>
      <c r="E21" s="88">
        <f>'8.Humán'!E21-'31._Humán_önként'!E21</f>
        <v>0</v>
      </c>
      <c r="F21" s="88">
        <f>'8.Humán'!F21-'31._Humán_önként'!F21</f>
        <v>0</v>
      </c>
      <c r="G21" s="88">
        <f>'8.Humán'!G21-'31._Humán_önként'!G21</f>
        <v>-72470</v>
      </c>
      <c r="H21" s="671">
        <f t="shared" si="1"/>
        <v>-72470</v>
      </c>
      <c r="I21" s="1280">
        <f>'8.Humán'!I21-'31._Humán_önként'!I21</f>
        <v>0</v>
      </c>
      <c r="J21" s="671">
        <f>'8.Humán'!J21-'31._Humán_önként'!J21</f>
        <v>0</v>
      </c>
      <c r="K21" s="671">
        <f>'8.Humán'!K21-'31._Humán_önként'!K21</f>
        <v>0</v>
      </c>
      <c r="L21" s="671">
        <f>'8.Humán'!L21-'31._Humán_önként'!L21</f>
        <v>0</v>
      </c>
    </row>
    <row r="22" spans="1:12" s="26" customFormat="1" ht="12.2" customHeight="1" thickBot="1" x14ac:dyDescent="0.25">
      <c r="A22" s="45" t="s">
        <v>13</v>
      </c>
      <c r="B22" s="49" t="s">
        <v>158</v>
      </c>
      <c r="C22" s="87">
        <f>SUM(C23:C25)</f>
        <v>0</v>
      </c>
      <c r="D22" s="125">
        <f t="shared" ref="D22:L22" si="2">SUM(D23:D25)</f>
        <v>0</v>
      </c>
      <c r="E22" s="708">
        <f t="shared" si="2"/>
        <v>414285</v>
      </c>
      <c r="F22" s="708">
        <f t="shared" si="2"/>
        <v>414285</v>
      </c>
      <c r="G22" s="708">
        <f t="shared" si="2"/>
        <v>414285</v>
      </c>
      <c r="H22" s="50">
        <f t="shared" si="1"/>
        <v>0</v>
      </c>
      <c r="I22" s="249">
        <f t="shared" si="2"/>
        <v>0</v>
      </c>
      <c r="J22" s="50">
        <f t="shared" si="2"/>
        <v>0</v>
      </c>
      <c r="K22" s="50">
        <f t="shared" si="2"/>
        <v>0</v>
      </c>
      <c r="L22" s="50" t="e">
        <f t="shared" si="2"/>
        <v>#DIV/0!</v>
      </c>
    </row>
    <row r="23" spans="1:12" s="54" customFormat="1" ht="12.2" customHeight="1" x14ac:dyDescent="0.2">
      <c r="A23" s="1216" t="s">
        <v>94</v>
      </c>
      <c r="B23" s="17" t="s">
        <v>159</v>
      </c>
      <c r="C23" s="416">
        <f>'8.Humán'!C23-'31._Humán_önként'!C23</f>
        <v>0</v>
      </c>
      <c r="D23" s="423">
        <f>'8.Humán'!D23-'31._Humán_önként'!D23</f>
        <v>0</v>
      </c>
      <c r="E23" s="710">
        <f>'8.Humán'!E23-'31._Humán_önként'!E23</f>
        <v>0</v>
      </c>
      <c r="F23" s="710">
        <f>'8.Humán'!F23-'31._Humán_önként'!F23</f>
        <v>0</v>
      </c>
      <c r="G23" s="710">
        <f>'8.Humán'!G23-'31._Humán_önként'!G23</f>
        <v>0</v>
      </c>
      <c r="H23" s="73">
        <f t="shared" si="1"/>
        <v>0</v>
      </c>
      <c r="I23" s="767">
        <f>'8.Humán'!I23-'31._Humán_önként'!I23</f>
        <v>0</v>
      </c>
      <c r="J23" s="73">
        <f>'8.Humán'!J23-'31._Humán_önként'!J23</f>
        <v>0</v>
      </c>
      <c r="K23" s="73">
        <f>'8.Humán'!K23-'31._Humán_önként'!K23</f>
        <v>0</v>
      </c>
      <c r="L23" s="73" t="e">
        <f>'8.Humán'!L23-'31._Humán_önként'!L23</f>
        <v>#DIV/0!</v>
      </c>
    </row>
    <row r="24" spans="1:12" s="54" customFormat="1" ht="12.2" customHeight="1" x14ac:dyDescent="0.2">
      <c r="A24" s="1216" t="s">
        <v>95</v>
      </c>
      <c r="B24" s="415" t="s">
        <v>160</v>
      </c>
      <c r="C24" s="416">
        <f>'8.Humán'!C24-'31._Humán_önként'!C24</f>
        <v>0</v>
      </c>
      <c r="D24" s="423">
        <f>'8.Humán'!D24-'31._Humán_önként'!D24</f>
        <v>0</v>
      </c>
      <c r="E24" s="86">
        <f>'8.Humán'!E24-'31._Humán_önként'!E24</f>
        <v>0</v>
      </c>
      <c r="F24" s="86">
        <f>'8.Humán'!F24-'31._Humán_önként'!F24</f>
        <v>0</v>
      </c>
      <c r="G24" s="86">
        <f>'8.Humán'!G24-'31._Humán_önként'!G24</f>
        <v>0</v>
      </c>
      <c r="H24" s="668">
        <f t="shared" si="1"/>
        <v>0</v>
      </c>
      <c r="I24" s="1277">
        <f>'8.Humán'!I24-'31._Humán_önként'!I24</f>
        <v>0</v>
      </c>
      <c r="J24" s="668">
        <f>'8.Humán'!J24-'31._Humán_önként'!J24</f>
        <v>0</v>
      </c>
      <c r="K24" s="668">
        <f>'8.Humán'!K24-'31._Humán_önként'!K24</f>
        <v>0</v>
      </c>
      <c r="L24" s="668" t="e">
        <f>'8.Humán'!L24-'31._Humán_önként'!L24</f>
        <v>#DIV/0!</v>
      </c>
    </row>
    <row r="25" spans="1:12" s="54" customFormat="1" ht="12.2" customHeight="1" x14ac:dyDescent="0.2">
      <c r="A25" s="1216" t="s">
        <v>96</v>
      </c>
      <c r="B25" s="415" t="s">
        <v>161</v>
      </c>
      <c r="C25" s="416">
        <f>'8.Humán'!C25-'31._Humán_önként'!C25</f>
        <v>0</v>
      </c>
      <c r="D25" s="423">
        <f>'8.Humán'!D25-'31._Humán_önként'!D25</f>
        <v>0</v>
      </c>
      <c r="E25" s="86">
        <f>'8.Humán'!E25-'31._Humán_önként'!E25</f>
        <v>414285</v>
      </c>
      <c r="F25" s="86">
        <f>'8.Humán'!F25-'31._Humán_önként'!F25</f>
        <v>414285</v>
      </c>
      <c r="G25" s="86">
        <f>'8.Humán'!G25-'31._Humán_önként'!G25</f>
        <v>414285</v>
      </c>
      <c r="H25" s="668">
        <f t="shared" si="1"/>
        <v>0</v>
      </c>
      <c r="I25" s="1277">
        <f>'8.Humán'!I25-'31._Humán_önként'!I25</f>
        <v>0</v>
      </c>
      <c r="J25" s="668">
        <f>'8.Humán'!J25-'31._Humán_önként'!J25</f>
        <v>0</v>
      </c>
      <c r="K25" s="668">
        <f>'8.Humán'!K25-'31._Humán_önként'!K25</f>
        <v>0</v>
      </c>
      <c r="L25" s="668">
        <f>'8.Humán'!L25-'31._Humán_önként'!L25</f>
        <v>0</v>
      </c>
    </row>
    <row r="26" spans="1:12" s="54" customFormat="1" ht="12.2" customHeight="1" thickBot="1" x14ac:dyDescent="0.25">
      <c r="A26" s="1216" t="s">
        <v>317</v>
      </c>
      <c r="B26" s="418" t="s">
        <v>233</v>
      </c>
      <c r="C26" s="416">
        <f>'8.Humán'!C26-'31._Humán_önként'!C26</f>
        <v>0</v>
      </c>
      <c r="D26" s="423">
        <f>'8.Humán'!D26-'31._Humán_önként'!D26</f>
        <v>0</v>
      </c>
      <c r="E26" s="86">
        <f>'8.Humán'!E26-'31._Humán_önként'!E26</f>
        <v>0</v>
      </c>
      <c r="F26" s="86">
        <f>'8.Humán'!F26-'31._Humán_önként'!F26</f>
        <v>0</v>
      </c>
      <c r="G26" s="86">
        <f>'8.Humán'!G26-'31._Humán_önként'!G26</f>
        <v>0</v>
      </c>
      <c r="H26" s="672">
        <f t="shared" si="1"/>
        <v>0</v>
      </c>
      <c r="I26" s="1281">
        <f>'8.Humán'!I26-'31._Humán_önként'!I26</f>
        <v>0</v>
      </c>
      <c r="J26" s="672">
        <f>'8.Humán'!J26-'31._Humán_önként'!J26</f>
        <v>0</v>
      </c>
      <c r="K26" s="672">
        <f>'8.Humán'!K26-'31._Humán_önként'!K26</f>
        <v>0</v>
      </c>
      <c r="L26" s="672" t="e">
        <f>'8.Humán'!L26-'31._Humán_önként'!L26</f>
        <v>#DIV/0!</v>
      </c>
    </row>
    <row r="27" spans="1:12" s="54" customFormat="1" ht="12.2" customHeight="1" thickBot="1" x14ac:dyDescent="0.25">
      <c r="A27" s="55" t="s">
        <v>14</v>
      </c>
      <c r="B27" s="56" t="s">
        <v>83</v>
      </c>
      <c r="C27" s="128">
        <f>'8.Humán'!C27-'31._Humán_önként'!C27</f>
        <v>0</v>
      </c>
      <c r="D27" s="127">
        <f>'8.Humán'!D27-'31._Humán_önként'!D27</f>
        <v>0</v>
      </c>
      <c r="E27" s="711">
        <f>'8.Humán'!E27-'31._Humán_önként'!E27</f>
        <v>0</v>
      </c>
      <c r="F27" s="711">
        <f>'8.Humán'!F27-'31._Humán_önként'!F27</f>
        <v>0</v>
      </c>
      <c r="G27" s="711">
        <f>'8.Humán'!G27-'31._Humán_önként'!G27</f>
        <v>0</v>
      </c>
      <c r="H27" s="72">
        <f t="shared" si="1"/>
        <v>0</v>
      </c>
      <c r="I27" s="768">
        <f>'8.Humán'!I27-'31._Humán_önként'!I27</f>
        <v>0</v>
      </c>
      <c r="J27" s="72">
        <f>'8.Humán'!J27-'31._Humán_önként'!J27</f>
        <v>0</v>
      </c>
      <c r="K27" s="72">
        <f>'8.Humán'!K27-'31._Humán_önként'!K27</f>
        <v>0</v>
      </c>
      <c r="L27" s="72" t="e">
        <f>'8.Humán'!L27-'31._Humán_önként'!L27</f>
        <v>#DIV/0!</v>
      </c>
    </row>
    <row r="28" spans="1:12" s="54" customFormat="1" ht="12.2" customHeight="1" thickBot="1" x14ac:dyDescent="0.25">
      <c r="A28" s="55" t="s">
        <v>15</v>
      </c>
      <c r="B28" s="56" t="s">
        <v>162</v>
      </c>
      <c r="C28" s="87">
        <f>+C29+C30</f>
        <v>0</v>
      </c>
      <c r="D28" s="125">
        <f t="shared" ref="D28:L28" si="3">+D29+D30</f>
        <v>0</v>
      </c>
      <c r="E28" s="708">
        <f t="shared" si="3"/>
        <v>0</v>
      </c>
      <c r="F28" s="708">
        <f t="shared" si="3"/>
        <v>0</v>
      </c>
      <c r="G28" s="708">
        <f t="shared" si="3"/>
        <v>0</v>
      </c>
      <c r="H28" s="72">
        <f t="shared" si="1"/>
        <v>0</v>
      </c>
      <c r="I28" s="768">
        <f t="shared" si="3"/>
        <v>0</v>
      </c>
      <c r="J28" s="72">
        <f t="shared" si="3"/>
        <v>0</v>
      </c>
      <c r="K28" s="72">
        <f t="shared" si="3"/>
        <v>0</v>
      </c>
      <c r="L28" s="72" t="e">
        <f t="shared" si="3"/>
        <v>#DIV/0!</v>
      </c>
    </row>
    <row r="29" spans="1:12" s="54" customFormat="1" ht="12.2" customHeight="1" x14ac:dyDescent="0.2">
      <c r="A29" s="57" t="s">
        <v>100</v>
      </c>
      <c r="B29" s="58" t="s">
        <v>160</v>
      </c>
      <c r="C29" s="119">
        <f>'8.Humán'!C29-'31._Humán_önként'!C29</f>
        <v>0</v>
      </c>
      <c r="D29" s="271">
        <f>'8.Humán'!D29-'31._Humán_önként'!D29</f>
        <v>0</v>
      </c>
      <c r="E29" s="712">
        <f>'8.Humán'!E29-'31._Humán_önként'!E29</f>
        <v>0</v>
      </c>
      <c r="F29" s="712">
        <f>'8.Humán'!F29-'31._Humán_önként'!F29</f>
        <v>0</v>
      </c>
      <c r="G29" s="712">
        <f>'8.Humán'!G29-'31._Humán_önként'!G29</f>
        <v>0</v>
      </c>
      <c r="H29" s="673">
        <f t="shared" si="1"/>
        <v>0</v>
      </c>
      <c r="I29" s="1282">
        <f>'8.Humán'!I29-'31._Humán_önként'!I29</f>
        <v>0</v>
      </c>
      <c r="J29" s="673">
        <f>'8.Humán'!J29-'31._Humán_önként'!J29</f>
        <v>0</v>
      </c>
      <c r="K29" s="673">
        <f>'8.Humán'!K29-'31._Humán_önként'!K29</f>
        <v>0</v>
      </c>
      <c r="L29" s="673" t="e">
        <f>'8.Humán'!L29-'31._Humán_önként'!L29</f>
        <v>#DIV/0!</v>
      </c>
    </row>
    <row r="30" spans="1:12" s="54" customFormat="1" ht="12.2" customHeight="1" x14ac:dyDescent="0.2">
      <c r="A30" s="57" t="s">
        <v>101</v>
      </c>
      <c r="B30" s="419" t="s">
        <v>163</v>
      </c>
      <c r="C30" s="117">
        <f>'8.Humán'!C30-'31._Humán_önként'!C30</f>
        <v>0</v>
      </c>
      <c r="D30" s="278">
        <f>'8.Humán'!D30-'31._Humán_önként'!D30</f>
        <v>0</v>
      </c>
      <c r="E30" s="103">
        <f>'8.Humán'!E30-'31._Humán_önként'!E30</f>
        <v>0</v>
      </c>
      <c r="F30" s="103">
        <f>'8.Humán'!F30-'31._Humán_önként'!F30</f>
        <v>0</v>
      </c>
      <c r="G30" s="422">
        <f>'8.Humán'!G30-'31._Humán_önként'!G30</f>
        <v>0</v>
      </c>
      <c r="H30" s="661">
        <f t="shared" si="1"/>
        <v>0</v>
      </c>
      <c r="I30" s="760">
        <f>'8.Humán'!I30-'31._Humán_önként'!I30</f>
        <v>0</v>
      </c>
      <c r="J30" s="661">
        <f>'8.Humán'!J30-'31._Humán_önként'!J30</f>
        <v>0</v>
      </c>
      <c r="K30" s="661">
        <f>'8.Humán'!K30-'31._Humán_önként'!K30</f>
        <v>0</v>
      </c>
      <c r="L30" s="661" t="e">
        <f>'8.Humán'!L30-'31._Humán_önként'!L30</f>
        <v>#DIV/0!</v>
      </c>
    </row>
    <row r="31" spans="1:12" s="54" customFormat="1" ht="12.2" customHeight="1" thickBot="1" x14ac:dyDescent="0.25">
      <c r="A31" s="1216" t="s">
        <v>281</v>
      </c>
      <c r="B31" s="98" t="s">
        <v>165</v>
      </c>
      <c r="C31" s="90">
        <f>'8.Humán'!C31-'31._Humán_önként'!C31</f>
        <v>0</v>
      </c>
      <c r="D31" s="272">
        <f>'8.Humán'!D31-'31._Humán_önként'!D31</f>
        <v>0</v>
      </c>
      <c r="E31" s="713">
        <f>'8.Humán'!E31-'31._Humán_önként'!E31</f>
        <v>0</v>
      </c>
      <c r="F31" s="713">
        <f>'8.Humán'!F31-'31._Humán_önként'!F31</f>
        <v>0</v>
      </c>
      <c r="G31" s="713">
        <f>'8.Humán'!G31-'31._Humán_önként'!G31</f>
        <v>0</v>
      </c>
      <c r="H31" s="674">
        <f t="shared" si="1"/>
        <v>0</v>
      </c>
      <c r="I31" s="1283">
        <f>'8.Humán'!I31-'31._Humán_önként'!I31</f>
        <v>0</v>
      </c>
      <c r="J31" s="674">
        <f>'8.Humán'!J31-'31._Humán_önként'!J31</f>
        <v>0</v>
      </c>
      <c r="K31" s="674">
        <f>'8.Humán'!K31-'31._Humán_önként'!K31</f>
        <v>0</v>
      </c>
      <c r="L31" s="674" t="e">
        <f>'8.Humán'!L31-'31._Humán_önként'!L31</f>
        <v>#DIV/0!</v>
      </c>
    </row>
    <row r="32" spans="1:12" s="54" customFormat="1" ht="12.2" customHeight="1" thickBot="1" x14ac:dyDescent="0.25">
      <c r="A32" s="55" t="s">
        <v>16</v>
      </c>
      <c r="B32" s="56" t="s">
        <v>166</v>
      </c>
      <c r="C32" s="87">
        <f>+C33+C34+C35</f>
        <v>0</v>
      </c>
      <c r="D32" s="125">
        <f t="shared" ref="D32:L32" si="4">+D33+D34+D35</f>
        <v>0</v>
      </c>
      <c r="E32" s="708">
        <f t="shared" si="4"/>
        <v>0</v>
      </c>
      <c r="F32" s="708">
        <f t="shared" si="4"/>
        <v>0</v>
      </c>
      <c r="G32" s="708">
        <f t="shared" si="4"/>
        <v>0</v>
      </c>
      <c r="H32" s="72">
        <f t="shared" si="1"/>
        <v>0</v>
      </c>
      <c r="I32" s="768">
        <f t="shared" si="4"/>
        <v>0</v>
      </c>
      <c r="J32" s="72">
        <f t="shared" si="4"/>
        <v>0</v>
      </c>
      <c r="K32" s="72">
        <f t="shared" si="4"/>
        <v>0</v>
      </c>
      <c r="L32" s="72" t="e">
        <f t="shared" si="4"/>
        <v>#DIV/0!</v>
      </c>
    </row>
    <row r="33" spans="1:12" s="54" customFormat="1" ht="12.2" customHeight="1" x14ac:dyDescent="0.2">
      <c r="A33" s="57" t="s">
        <v>89</v>
      </c>
      <c r="B33" s="58" t="s">
        <v>167</v>
      </c>
      <c r="C33" s="119">
        <f>'8.Humán'!C33-'31._Humán_önként'!C33</f>
        <v>0</v>
      </c>
      <c r="D33" s="271">
        <f>'8.Humán'!D33-'31._Humán_önként'!D33</f>
        <v>0</v>
      </c>
      <c r="E33" s="712">
        <f>'8.Humán'!E33-'31._Humán_önként'!E33</f>
        <v>0</v>
      </c>
      <c r="F33" s="712">
        <f>'8.Humán'!F33-'31._Humán_önként'!F33</f>
        <v>0</v>
      </c>
      <c r="G33" s="712">
        <f>'8.Humán'!G33-'31._Humán_önként'!G33</f>
        <v>0</v>
      </c>
      <c r="H33" s="673">
        <f t="shared" si="1"/>
        <v>0</v>
      </c>
      <c r="I33" s="1282">
        <f>'8.Humán'!I33-'31._Humán_önként'!I33</f>
        <v>0</v>
      </c>
      <c r="J33" s="673">
        <f>'8.Humán'!J33-'31._Humán_önként'!J33</f>
        <v>0</v>
      </c>
      <c r="K33" s="673">
        <f>'8.Humán'!K33-'31._Humán_önként'!K33</f>
        <v>0</v>
      </c>
      <c r="L33" s="673" t="e">
        <f>'8.Humán'!L33-'31._Humán_önként'!L33</f>
        <v>#DIV/0!</v>
      </c>
    </row>
    <row r="34" spans="1:12" s="54" customFormat="1" ht="12.2" customHeight="1" x14ac:dyDescent="0.2">
      <c r="A34" s="57" t="s">
        <v>102</v>
      </c>
      <c r="B34" s="419" t="s">
        <v>168</v>
      </c>
      <c r="C34" s="117">
        <f>'8.Humán'!C34-'31._Humán_önként'!C34</f>
        <v>0</v>
      </c>
      <c r="D34" s="278">
        <f>'8.Humán'!D34-'31._Humán_önként'!D34</f>
        <v>0</v>
      </c>
      <c r="E34" s="103">
        <f>'8.Humán'!E34-'31._Humán_önként'!E34</f>
        <v>0</v>
      </c>
      <c r="F34" s="103">
        <f>'8.Humán'!F34-'31._Humán_önként'!F34</f>
        <v>0</v>
      </c>
      <c r="G34" s="422">
        <f>'8.Humán'!G34-'31._Humán_önként'!G34</f>
        <v>0</v>
      </c>
      <c r="H34" s="661">
        <f t="shared" si="1"/>
        <v>0</v>
      </c>
      <c r="I34" s="760">
        <f>'8.Humán'!I34-'31._Humán_önként'!I34</f>
        <v>0</v>
      </c>
      <c r="J34" s="661">
        <f>'8.Humán'!J34-'31._Humán_önként'!J34</f>
        <v>0</v>
      </c>
      <c r="K34" s="661">
        <f>'8.Humán'!K34-'31._Humán_önként'!K34</f>
        <v>0</v>
      </c>
      <c r="L34" s="661" t="e">
        <f>'8.Humán'!L34-'31._Humán_önként'!L34</f>
        <v>#DIV/0!</v>
      </c>
    </row>
    <row r="35" spans="1:12" s="54" customFormat="1" ht="12.2" customHeight="1" thickBot="1" x14ac:dyDescent="0.25">
      <c r="A35" s="1216" t="s">
        <v>103</v>
      </c>
      <c r="B35" s="60" t="s">
        <v>169</v>
      </c>
      <c r="C35" s="90">
        <f>'8.Humán'!C35-'31._Humán_önként'!C35</f>
        <v>0</v>
      </c>
      <c r="D35" s="272">
        <f>'8.Humán'!D35-'31._Humán_önként'!D35</f>
        <v>0</v>
      </c>
      <c r="E35" s="713">
        <f>'8.Humán'!E35-'31._Humán_önként'!E35</f>
        <v>0</v>
      </c>
      <c r="F35" s="713">
        <f>'8.Humán'!F35-'31._Humán_önként'!F35</f>
        <v>0</v>
      </c>
      <c r="G35" s="713">
        <f>'8.Humán'!G35-'31._Humán_önként'!G35</f>
        <v>0</v>
      </c>
      <c r="H35" s="675">
        <f t="shared" si="1"/>
        <v>0</v>
      </c>
      <c r="I35" s="1284">
        <f>'8.Humán'!I35-'31._Humán_önként'!I35</f>
        <v>0</v>
      </c>
      <c r="J35" s="675">
        <f>'8.Humán'!J35-'31._Humán_önként'!J35</f>
        <v>0</v>
      </c>
      <c r="K35" s="675">
        <f>'8.Humán'!K35-'31._Humán_önként'!K35</f>
        <v>0</v>
      </c>
      <c r="L35" s="675" t="e">
        <f>'8.Humán'!L35-'31._Humán_önként'!L35</f>
        <v>#DIV/0!</v>
      </c>
    </row>
    <row r="36" spans="1:12" s="26" customFormat="1" ht="12.2" customHeight="1" thickBot="1" x14ac:dyDescent="0.25">
      <c r="A36" s="55" t="s">
        <v>17</v>
      </c>
      <c r="B36" s="56" t="s">
        <v>170</v>
      </c>
      <c r="C36" s="128">
        <f>'8.Humán'!C36-'31._Humán_önként'!C36</f>
        <v>0</v>
      </c>
      <c r="D36" s="127">
        <f>'8.Humán'!D36-'31._Humán_önként'!D36</f>
        <v>0</v>
      </c>
      <c r="E36" s="711">
        <f>'8.Humán'!E36-'31._Humán_önként'!E36</f>
        <v>0</v>
      </c>
      <c r="F36" s="711">
        <f>'8.Humán'!F36-'31._Humán_önként'!F36</f>
        <v>0</v>
      </c>
      <c r="G36" s="711">
        <f>'8.Humán'!G36-'31._Humán_önként'!G36</f>
        <v>0</v>
      </c>
      <c r="H36" s="72">
        <f t="shared" si="1"/>
        <v>0</v>
      </c>
      <c r="I36" s="768">
        <f>'8.Humán'!I36-'31._Humán_önként'!I36</f>
        <v>0</v>
      </c>
      <c r="J36" s="72">
        <f>'8.Humán'!J36-'31._Humán_önként'!J36</f>
        <v>0</v>
      </c>
      <c r="K36" s="72">
        <f>'8.Humán'!K36-'31._Humán_önként'!K36</f>
        <v>0</v>
      </c>
      <c r="L36" s="72" t="e">
        <f>'8.Humán'!L36-'31._Humán_önként'!L36</f>
        <v>#DIV/0!</v>
      </c>
    </row>
    <row r="37" spans="1:12" s="26" customFormat="1" ht="12.2" customHeight="1" thickBot="1" x14ac:dyDescent="0.25">
      <c r="A37" s="1217" t="s">
        <v>104</v>
      </c>
      <c r="B37" s="420" t="s">
        <v>165</v>
      </c>
      <c r="C37" s="128">
        <f>'8.Humán'!C37-'31._Humán_önként'!C37</f>
        <v>0</v>
      </c>
      <c r="D37" s="127">
        <f>'8.Humán'!D37-'31._Humán_önként'!D37</f>
        <v>0</v>
      </c>
      <c r="E37" s="714">
        <f>'8.Humán'!E37-'31._Humán_önként'!E37</f>
        <v>0</v>
      </c>
      <c r="F37" s="714">
        <f>'8.Humán'!F37-'31._Humán_önként'!F37</f>
        <v>0</v>
      </c>
      <c r="G37" s="714">
        <f>'8.Humán'!G37-'31._Humán_önként'!G37</f>
        <v>0</v>
      </c>
      <c r="H37" s="676">
        <f t="shared" si="1"/>
        <v>0</v>
      </c>
      <c r="I37" s="1285">
        <f>'8.Humán'!I37-'31._Humán_önként'!I37</f>
        <v>0</v>
      </c>
      <c r="J37" s="676">
        <f>'8.Humán'!J37-'31._Humán_önként'!J37</f>
        <v>0</v>
      </c>
      <c r="K37" s="676">
        <f>'8.Humán'!K37-'31._Humán_önként'!K37</f>
        <v>0</v>
      </c>
      <c r="L37" s="676" t="e">
        <f>'8.Humán'!L37-'31._Humán_önként'!L37</f>
        <v>#DIV/0!</v>
      </c>
    </row>
    <row r="38" spans="1:12" s="26" customFormat="1" ht="12.2" customHeight="1" thickBot="1" x14ac:dyDescent="0.25">
      <c r="A38" s="55" t="s">
        <v>18</v>
      </c>
      <c r="B38" s="56" t="s">
        <v>555</v>
      </c>
      <c r="C38" s="128">
        <f>'8.Humán'!C38-'31._Humán_önként'!C38</f>
        <v>0</v>
      </c>
      <c r="D38" s="127">
        <f>'8.Humán'!D38-'31._Humán_önként'!D38</f>
        <v>0</v>
      </c>
      <c r="E38" s="711">
        <f>'8.Humán'!E38-'31._Humán_önként'!E38</f>
        <v>0</v>
      </c>
      <c r="F38" s="711">
        <f>'8.Humán'!F38-'31._Humán_önként'!F38</f>
        <v>0</v>
      </c>
      <c r="G38" s="711">
        <f>'8.Humán'!G38-'31._Humán_önként'!G38</f>
        <v>0</v>
      </c>
      <c r="H38" s="72">
        <f t="shared" si="1"/>
        <v>0</v>
      </c>
      <c r="I38" s="768">
        <f>'8.Humán'!I38-'31._Humán_önként'!I38</f>
        <v>0</v>
      </c>
      <c r="J38" s="72">
        <f>'8.Humán'!J38-'31._Humán_önként'!J38</f>
        <v>0</v>
      </c>
      <c r="K38" s="72">
        <f>'8.Humán'!K38-'31._Humán_önként'!K38</f>
        <v>0</v>
      </c>
      <c r="L38" s="72" t="e">
        <f>'8.Humán'!L38-'31._Humán_önként'!L38</f>
        <v>#DIV/0!</v>
      </c>
    </row>
    <row r="39" spans="1:12" s="26" customFormat="1" ht="12.2" customHeight="1" x14ac:dyDescent="0.2">
      <c r="A39" s="12" t="s">
        <v>107</v>
      </c>
      <c r="B39" s="93" t="s">
        <v>212</v>
      </c>
      <c r="C39" s="129">
        <f>'8.Humán'!C39-'31._Humán_önként'!C39</f>
        <v>0</v>
      </c>
      <c r="D39" s="279">
        <f>'8.Humán'!D39-'31._Humán_önként'!D39</f>
        <v>0</v>
      </c>
      <c r="E39" s="715">
        <f>'8.Humán'!E39-'31._Humán_önként'!E39</f>
        <v>0</v>
      </c>
      <c r="F39" s="715">
        <f>'8.Humán'!F39-'31._Humán_önként'!F39</f>
        <v>0</v>
      </c>
      <c r="G39" s="715">
        <f>'8.Humán'!G39-'31._Humán_önként'!G39</f>
        <v>0</v>
      </c>
      <c r="H39" s="677">
        <f t="shared" si="1"/>
        <v>0</v>
      </c>
      <c r="I39" s="1286">
        <f>'8.Humán'!I39-'31._Humán_önként'!I39</f>
        <v>0</v>
      </c>
      <c r="J39" s="677">
        <f>'8.Humán'!J39-'31._Humán_önként'!J39</f>
        <v>0</v>
      </c>
      <c r="K39" s="677">
        <f>'8.Humán'!K39-'31._Humán_önként'!K39</f>
        <v>0</v>
      </c>
      <c r="L39" s="677" t="e">
        <f>'8.Humán'!L39-'31._Humán_önként'!L39</f>
        <v>#DIV/0!</v>
      </c>
    </row>
    <row r="40" spans="1:12" s="26" customFormat="1" ht="12.2" customHeight="1" x14ac:dyDescent="0.2">
      <c r="A40" s="1182" t="s">
        <v>108</v>
      </c>
      <c r="B40" s="429" t="s">
        <v>213</v>
      </c>
      <c r="C40" s="421">
        <f>'8.Humán'!C40-'31._Humán_önként'!C40</f>
        <v>0</v>
      </c>
      <c r="D40" s="425">
        <f>'8.Humán'!D40-'31._Humán_önként'!D40</f>
        <v>0</v>
      </c>
      <c r="E40" s="716">
        <f>'8.Humán'!E40-'31._Humán_önként'!E40</f>
        <v>0</v>
      </c>
      <c r="F40" s="716">
        <f>'8.Humán'!F40-'31._Humán_önként'!F40</f>
        <v>0</v>
      </c>
      <c r="G40" s="716">
        <f>'8.Humán'!G40-'31._Humán_önként'!G40</f>
        <v>0</v>
      </c>
      <c r="H40" s="678">
        <f t="shared" si="1"/>
        <v>0</v>
      </c>
      <c r="I40" s="1287">
        <f>'8.Humán'!I40-'31._Humán_önként'!I40</f>
        <v>0</v>
      </c>
      <c r="J40" s="678">
        <f>'8.Humán'!J40-'31._Humán_önként'!J40</f>
        <v>0</v>
      </c>
      <c r="K40" s="678">
        <f>'8.Humán'!K40-'31._Humán_önként'!K40</f>
        <v>0</v>
      </c>
      <c r="L40" s="678" t="e">
        <f>'8.Humán'!L40-'31._Humán_önként'!L40</f>
        <v>#DIV/0!</v>
      </c>
    </row>
    <row r="41" spans="1:12" s="26" customFormat="1" ht="12.2" customHeight="1" thickBot="1" x14ac:dyDescent="0.25">
      <c r="A41" s="1182" t="s">
        <v>323</v>
      </c>
      <c r="B41" s="99" t="s">
        <v>165</v>
      </c>
      <c r="C41" s="131">
        <f>'8.Humán'!C41-'31._Humán_önként'!C41</f>
        <v>0</v>
      </c>
      <c r="D41" s="130">
        <f>'8.Humán'!D41-'31._Humán_önként'!D41</f>
        <v>0</v>
      </c>
      <c r="E41" s="717">
        <f>'8.Humán'!E41-'31._Humán_önként'!E41</f>
        <v>0</v>
      </c>
      <c r="F41" s="717">
        <f>'8.Humán'!F41-'31._Humán_önként'!F41</f>
        <v>0</v>
      </c>
      <c r="G41" s="717">
        <f>'8.Humán'!G41-'31._Humán_önként'!G41</f>
        <v>0</v>
      </c>
      <c r="H41" s="679">
        <f t="shared" si="1"/>
        <v>0</v>
      </c>
      <c r="I41" s="1288">
        <f>'8.Humán'!I41-'31._Humán_önként'!I41</f>
        <v>0</v>
      </c>
      <c r="J41" s="679">
        <f>'8.Humán'!J41-'31._Humán_önként'!J41</f>
        <v>0</v>
      </c>
      <c r="K41" s="679">
        <f>'8.Humán'!K41-'31._Humán_önként'!K41</f>
        <v>0</v>
      </c>
      <c r="L41" s="679" t="e">
        <f>'8.Humán'!L41-'31._Humán_önként'!L41</f>
        <v>#DIV/0!</v>
      </c>
    </row>
    <row r="42" spans="1:12" s="26" customFormat="1" ht="12.2" customHeight="1" thickBot="1" x14ac:dyDescent="0.25">
      <c r="A42" s="45" t="s">
        <v>19</v>
      </c>
      <c r="B42" s="56" t="s">
        <v>546</v>
      </c>
      <c r="C42" s="87">
        <f>+C10+C22+C27+C28+C32+C36+C38</f>
        <v>0</v>
      </c>
      <c r="D42" s="125">
        <f t="shared" ref="D42:L42" si="5">+D10+D22+D27+D28+D32+D36+D38</f>
        <v>0</v>
      </c>
      <c r="E42" s="708">
        <f t="shared" si="5"/>
        <v>414285</v>
      </c>
      <c r="F42" s="708">
        <f t="shared" si="5"/>
        <v>414285</v>
      </c>
      <c r="G42" s="708">
        <f t="shared" si="5"/>
        <v>414285</v>
      </c>
      <c r="H42" s="72">
        <f t="shared" si="1"/>
        <v>0</v>
      </c>
      <c r="I42" s="768">
        <f t="shared" si="5"/>
        <v>0</v>
      </c>
      <c r="J42" s="72">
        <f t="shared" si="5"/>
        <v>0</v>
      </c>
      <c r="K42" s="72">
        <f t="shared" si="5"/>
        <v>0</v>
      </c>
      <c r="L42" s="72" t="e">
        <f t="shared" si="5"/>
        <v>#DIV/0!</v>
      </c>
    </row>
    <row r="43" spans="1:12" s="26" customFormat="1" ht="12.2" customHeight="1" thickBot="1" x14ac:dyDescent="0.25">
      <c r="A43" s="61" t="s">
        <v>20</v>
      </c>
      <c r="B43" s="56" t="s">
        <v>180</v>
      </c>
      <c r="C43" s="87">
        <f>SUM(C44:C47)</f>
        <v>397012765</v>
      </c>
      <c r="D43" s="125">
        <f t="shared" ref="D43:L43" si="6">SUM(D44:D47)</f>
        <v>402445870</v>
      </c>
      <c r="E43" s="708">
        <f t="shared" si="6"/>
        <v>515794972</v>
      </c>
      <c r="F43" s="708">
        <f t="shared" si="6"/>
        <v>515794972</v>
      </c>
      <c r="G43" s="708">
        <f t="shared" si="6"/>
        <v>485392672</v>
      </c>
      <c r="H43" s="72">
        <f t="shared" si="1"/>
        <v>-30402300</v>
      </c>
      <c r="I43" s="768">
        <f t="shared" si="6"/>
        <v>0</v>
      </c>
      <c r="J43" s="72">
        <f t="shared" si="6"/>
        <v>0</v>
      </c>
      <c r="K43" s="72">
        <f t="shared" si="6"/>
        <v>0</v>
      </c>
      <c r="L43" s="72" t="e">
        <f t="shared" si="6"/>
        <v>#DIV/0!</v>
      </c>
    </row>
    <row r="44" spans="1:12" s="26" customFormat="1" ht="12.2" customHeight="1" x14ac:dyDescent="0.2">
      <c r="A44" s="57" t="s">
        <v>171</v>
      </c>
      <c r="B44" s="58" t="s">
        <v>131</v>
      </c>
      <c r="C44" s="119">
        <f>'8.Humán'!C44-'31._Humán_önként'!C44</f>
        <v>0</v>
      </c>
      <c r="D44" s="271">
        <f>'8.Humán'!D44-'31._Humán_önként'!D44</f>
        <v>6117361</v>
      </c>
      <c r="E44" s="712">
        <f>'8.Humán'!E44-'31._Humán_önként'!E44</f>
        <v>6117361</v>
      </c>
      <c r="F44" s="712">
        <f>'8.Humán'!F44-'31._Humán_önként'!F44</f>
        <v>6117361</v>
      </c>
      <c r="G44" s="712">
        <f>'8.Humán'!G44-'31._Humán_önként'!G44</f>
        <v>6117361</v>
      </c>
      <c r="H44" s="673">
        <f t="shared" si="1"/>
        <v>0</v>
      </c>
      <c r="I44" s="1282">
        <f>'8.Humán'!I44-'31._Humán_önként'!I44</f>
        <v>0</v>
      </c>
      <c r="J44" s="673">
        <f>'8.Humán'!J44-'31._Humán_önként'!J44</f>
        <v>0</v>
      </c>
      <c r="K44" s="673">
        <f>'8.Humán'!K44-'31._Humán_önként'!K44</f>
        <v>0</v>
      </c>
      <c r="L44" s="673">
        <f>'8.Humán'!L44-'31._Humán_önként'!L44</f>
        <v>0</v>
      </c>
    </row>
    <row r="45" spans="1:12" s="26" customFormat="1" ht="12.2" customHeight="1" x14ac:dyDescent="0.2">
      <c r="A45" s="69" t="s">
        <v>172</v>
      </c>
      <c r="B45" s="58" t="s">
        <v>186</v>
      </c>
      <c r="C45" s="117">
        <f>'8.Humán'!C45-'31._Humán_önként'!C45</f>
        <v>0</v>
      </c>
      <c r="D45" s="278">
        <f>'8.Humán'!D45-'31._Humán_önként'!D45</f>
        <v>0</v>
      </c>
      <c r="E45" s="89">
        <f>'8.Humán'!E45-'31._Humán_önként'!E45</f>
        <v>0</v>
      </c>
      <c r="F45" s="89">
        <f>'8.Humán'!F45-'31._Humán_önként'!F45</f>
        <v>0</v>
      </c>
      <c r="G45" s="89">
        <f>'8.Humán'!G45-'31._Humán_önként'!G45</f>
        <v>0</v>
      </c>
      <c r="H45" s="680">
        <f t="shared" si="1"/>
        <v>0</v>
      </c>
      <c r="I45" s="1289">
        <f>'8.Humán'!I45-'31._Humán_önként'!I45</f>
        <v>0</v>
      </c>
      <c r="J45" s="680">
        <f>'8.Humán'!J45-'31._Humán_önként'!J45</f>
        <v>0</v>
      </c>
      <c r="K45" s="680">
        <f>'8.Humán'!K45-'31._Humán_önként'!K45</f>
        <v>0</v>
      </c>
      <c r="L45" s="680" t="e">
        <f>'8.Humán'!L45-'31._Humán_önként'!L45</f>
        <v>#DIV/0!</v>
      </c>
    </row>
    <row r="46" spans="1:12" s="26" customFormat="1" ht="12.2" customHeight="1" x14ac:dyDescent="0.2">
      <c r="A46" s="1216" t="s">
        <v>173</v>
      </c>
      <c r="B46" s="419" t="s">
        <v>177</v>
      </c>
      <c r="C46" s="422">
        <f>'8.Humán'!C46-'31._Humán_önként'!C46</f>
        <v>397012765</v>
      </c>
      <c r="D46" s="409">
        <f>'8.Humán'!D46-'31._Humán_önként'!D46</f>
        <v>396328509</v>
      </c>
      <c r="E46" s="103">
        <f>'8.Humán'!E46-'31._Humán_önként'!E46</f>
        <v>509677611</v>
      </c>
      <c r="F46" s="103">
        <f>'8.Humán'!F46-'31._Humán_önként'!F46</f>
        <v>509677611</v>
      </c>
      <c r="G46" s="103">
        <f>'8.Humán'!G46-'31._Humán_önként'!G46</f>
        <v>478706661</v>
      </c>
      <c r="H46" s="661">
        <f t="shared" si="1"/>
        <v>-30970950</v>
      </c>
      <c r="I46" s="760">
        <f>'8.Humán'!I46-'31._Humán_önként'!I46</f>
        <v>0</v>
      </c>
      <c r="J46" s="661">
        <f>'8.Humán'!J46-'31._Humán_önként'!J46</f>
        <v>0</v>
      </c>
      <c r="K46" s="661">
        <f>'8.Humán'!K46-'31._Humán_önként'!K46</f>
        <v>0</v>
      </c>
      <c r="L46" s="661">
        <f>'8.Humán'!L46-'31._Humán_önként'!L46</f>
        <v>0</v>
      </c>
    </row>
    <row r="47" spans="1:12" s="54" customFormat="1" ht="12.2" customHeight="1" thickBot="1" x14ac:dyDescent="0.25">
      <c r="A47" s="57" t="s">
        <v>178</v>
      </c>
      <c r="B47" s="60" t="s">
        <v>179</v>
      </c>
      <c r="C47" s="1213">
        <f>'8.Humán'!C47-'31._Humán_önként'!C47</f>
        <v>0</v>
      </c>
      <c r="D47" s="280">
        <f>'8.Humán'!D47-'31._Humán_önként'!D47</f>
        <v>0</v>
      </c>
      <c r="E47" s="713">
        <f>'8.Humán'!E47-'31._Humán_önként'!E47</f>
        <v>0</v>
      </c>
      <c r="F47" s="713">
        <f>'8.Humán'!F47-'31._Humán_önként'!F47</f>
        <v>0</v>
      </c>
      <c r="G47" s="713">
        <f>'8.Humán'!G47-'31._Humán_önként'!G47</f>
        <v>568650</v>
      </c>
      <c r="H47" s="675">
        <f t="shared" si="1"/>
        <v>568650</v>
      </c>
      <c r="I47" s="1284">
        <f>'8.Humán'!I47-'31._Humán_önként'!I47</f>
        <v>0</v>
      </c>
      <c r="J47" s="675">
        <f>'8.Humán'!J47-'31._Humán_önként'!J47</f>
        <v>0</v>
      </c>
      <c r="K47" s="675">
        <f>'8.Humán'!K47-'31._Humán_önként'!K47</f>
        <v>0</v>
      </c>
      <c r="L47" s="675">
        <f>'8.Humán'!L47-'31._Humán_önként'!L47</f>
        <v>0</v>
      </c>
    </row>
    <row r="48" spans="1:12" s="54" customFormat="1" ht="15" customHeight="1" thickBot="1" x14ac:dyDescent="0.25">
      <c r="A48" s="61" t="s">
        <v>21</v>
      </c>
      <c r="B48" s="651" t="s">
        <v>174</v>
      </c>
      <c r="C48" s="133">
        <f>+C42+C43</f>
        <v>397012765</v>
      </c>
      <c r="D48" s="132">
        <f t="shared" ref="D48:L48" si="7">+D42+D43</f>
        <v>402445870</v>
      </c>
      <c r="E48" s="718">
        <f t="shared" si="7"/>
        <v>516209257</v>
      </c>
      <c r="F48" s="718">
        <f t="shared" si="7"/>
        <v>516209257</v>
      </c>
      <c r="G48" s="718">
        <f t="shared" si="7"/>
        <v>485806957</v>
      </c>
      <c r="H48" s="684">
        <f t="shared" si="1"/>
        <v>-30402300</v>
      </c>
      <c r="I48" s="1290">
        <f t="shared" si="7"/>
        <v>0</v>
      </c>
      <c r="J48" s="684">
        <f t="shared" si="7"/>
        <v>0</v>
      </c>
      <c r="K48" s="684">
        <f t="shared" si="7"/>
        <v>0</v>
      </c>
      <c r="L48" s="684" t="e">
        <f t="shared" si="7"/>
        <v>#DIV/0!</v>
      </c>
    </row>
    <row r="49" spans="1:12" s="54" customFormat="1" ht="15" customHeight="1" x14ac:dyDescent="0.2">
      <c r="A49" s="62"/>
      <c r="B49" s="63"/>
      <c r="C49" s="64"/>
      <c r="D49" s="64"/>
      <c r="E49" s="64"/>
      <c r="F49" s="64"/>
      <c r="G49" s="64"/>
      <c r="H49" s="64"/>
      <c r="I49" s="64"/>
      <c r="J49" s="64"/>
      <c r="K49" s="64"/>
      <c r="L49" s="64"/>
    </row>
    <row r="50" spans="1:12" s="54" customFormat="1" ht="15" customHeight="1" x14ac:dyDescent="0.2">
      <c r="A50" s="62"/>
      <c r="B50" s="63"/>
      <c r="C50" s="64"/>
      <c r="D50" s="64"/>
      <c r="E50" s="64"/>
      <c r="F50" s="64"/>
      <c r="G50" s="64"/>
      <c r="H50" s="64"/>
      <c r="I50" s="64"/>
      <c r="J50" s="64"/>
      <c r="K50" s="64"/>
      <c r="L50" s="64"/>
    </row>
    <row r="51" spans="1:12" ht="13.5" thickBot="1" x14ac:dyDescent="0.25">
      <c r="A51" s="1800" t="s">
        <v>362</v>
      </c>
      <c r="B51" s="1800"/>
      <c r="C51" s="1800"/>
      <c r="D51" s="1800"/>
      <c r="E51" s="1800"/>
      <c r="F51" s="1800"/>
      <c r="G51" s="1800"/>
      <c r="H51" s="1800"/>
    </row>
    <row r="52" spans="1:12" s="681" customFormat="1" ht="59.25" customHeight="1" thickBot="1" x14ac:dyDescent="0.25">
      <c r="A52" s="771"/>
      <c r="B52" s="772" t="s">
        <v>38</v>
      </c>
      <c r="C52" s="21" t="str">
        <f>C7</f>
        <v>2023. évi eredeti előirányzat
2/2023. (II.14.)</v>
      </c>
      <c r="D52" s="238" t="str">
        <f t="shared" ref="D52:L52" si="8">D7</f>
        <v>Módosított előirányzat a 14/2023.  (VI.29.)  rendelet szerint</v>
      </c>
      <c r="E52" s="21" t="str">
        <f t="shared" si="8"/>
        <v>Módosított előirányzat a 18/2023. (IX.26.)  rendelet szerint</v>
      </c>
      <c r="F52" s="21" t="str">
        <f t="shared" si="8"/>
        <v>Módosított előirányzat a 23/2023. (XII.14.)  rendelet szerint</v>
      </c>
      <c r="G52" s="21" t="str">
        <f t="shared" si="8"/>
        <v>Módosított előirányzat a …../2024. (II…..)  rendelet szerint</v>
      </c>
      <c r="H52" s="34" t="str">
        <f t="shared" si="8"/>
        <v>Változás a 23/2023. (XII.14) rendelethez képest</v>
      </c>
      <c r="I52" s="238" t="str">
        <f t="shared" si="8"/>
        <v>2023. évi teljesítés              2023.06.30-ig</v>
      </c>
      <c r="J52" s="21" t="str">
        <f t="shared" si="8"/>
        <v>2023. évi teljesítés              2023.09.30-ig</v>
      </c>
      <c r="K52" s="21" t="str">
        <f t="shared" si="8"/>
        <v>2023. évi teljesítés              2023.12.31-ig</v>
      </c>
      <c r="L52" s="21" t="str">
        <f t="shared" si="8"/>
        <v>Teljesítés %-a</v>
      </c>
    </row>
    <row r="53" spans="1:12" s="33" customFormat="1" ht="12.2" customHeight="1" thickBot="1" x14ac:dyDescent="0.25">
      <c r="A53" s="55" t="s">
        <v>12</v>
      </c>
      <c r="B53" s="56" t="s">
        <v>547</v>
      </c>
      <c r="C53" s="87">
        <f>SUM(C54:C59)-C55</f>
        <v>397012765</v>
      </c>
      <c r="D53" s="125">
        <f t="shared" ref="D53:L53" si="9">SUM(D54:D59)-D55</f>
        <v>402445870</v>
      </c>
      <c r="E53" s="708">
        <f t="shared" si="9"/>
        <v>516209257</v>
      </c>
      <c r="F53" s="708">
        <f t="shared" si="9"/>
        <v>516209257</v>
      </c>
      <c r="G53" s="708">
        <f t="shared" si="9"/>
        <v>485238307</v>
      </c>
      <c r="H53" s="50">
        <f t="shared" ref="H53:H72" si="10">+G53-F53</f>
        <v>-30970950</v>
      </c>
      <c r="I53" s="249">
        <f t="shared" si="9"/>
        <v>0</v>
      </c>
      <c r="J53" s="50">
        <f t="shared" si="9"/>
        <v>0</v>
      </c>
      <c r="K53" s="50">
        <f t="shared" si="9"/>
        <v>0</v>
      </c>
      <c r="L53" s="50" t="e">
        <f t="shared" si="9"/>
        <v>#DIV/0!</v>
      </c>
    </row>
    <row r="54" spans="1:12" ht="12.2" customHeight="1" x14ac:dyDescent="0.2">
      <c r="A54" s="1216" t="s">
        <v>91</v>
      </c>
      <c r="B54" s="17" t="s">
        <v>68</v>
      </c>
      <c r="C54" s="119">
        <f>'8.Humán'!C54-'31._Humán_önként'!C54</f>
        <v>323425182</v>
      </c>
      <c r="D54" s="271">
        <f>'8.Humán'!D54-'31._Humán_önként'!D54</f>
        <v>326975182</v>
      </c>
      <c r="E54" s="712">
        <f>'8.Humán'!E54-'31._Humán_önként'!E54</f>
        <v>421547950</v>
      </c>
      <c r="F54" s="712">
        <f>'8.Humán'!F54-'31._Humán_önként'!F54</f>
        <v>421547950</v>
      </c>
      <c r="G54" s="712">
        <f>'8.Humán'!G54-'31._Humán_önként'!G54</f>
        <v>396469329</v>
      </c>
      <c r="H54" s="35">
        <f t="shared" si="10"/>
        <v>-25078621</v>
      </c>
      <c r="I54" s="253">
        <f>'8.Humán'!I54-'31._Humán_önként'!I54</f>
        <v>0</v>
      </c>
      <c r="J54" s="35">
        <f>'8.Humán'!J54-'31._Humán_önként'!J54</f>
        <v>0</v>
      </c>
      <c r="K54" s="35">
        <f>'8.Humán'!K54-'31._Humán_önként'!K54</f>
        <v>0</v>
      </c>
      <c r="L54" s="35">
        <f>'8.Humán'!L54-'31._Humán_önként'!L54</f>
        <v>0</v>
      </c>
    </row>
    <row r="55" spans="1:12" ht="12.2" customHeight="1" x14ac:dyDescent="0.2">
      <c r="A55" s="1216" t="s">
        <v>305</v>
      </c>
      <c r="B55" s="418" t="s">
        <v>270</v>
      </c>
      <c r="C55" s="119">
        <f>'8.Humán'!C55-'31._Humán_önként'!C55</f>
        <v>0</v>
      </c>
      <c r="D55" s="271">
        <f>'8.Humán'!D55-'31._Humán_önként'!D55</f>
        <v>0</v>
      </c>
      <c r="E55" s="712">
        <f>'8.Humán'!E55-'31._Humán_önként'!E55</f>
        <v>14905683</v>
      </c>
      <c r="F55" s="712">
        <f>'8.Humán'!F55-'31._Humán_önként'!F55</f>
        <v>14905683</v>
      </c>
      <c r="G55" s="712">
        <f>'8.Humán'!G55-'31._Humán_önként'!G55</f>
        <v>13728588</v>
      </c>
      <c r="H55" s="35">
        <f t="shared" si="10"/>
        <v>-1177095</v>
      </c>
      <c r="I55" s="253">
        <f>'8.Humán'!I55-'31._Humán_önként'!I55</f>
        <v>0</v>
      </c>
      <c r="J55" s="35">
        <f>'8.Humán'!J55-'31._Humán_önként'!J55</f>
        <v>0</v>
      </c>
      <c r="K55" s="35">
        <f>'8.Humán'!K55-'31._Humán_önként'!K55</f>
        <v>0</v>
      </c>
      <c r="L55" s="35" t="e">
        <f>'8.Humán'!L55-'31._Humán_önként'!L55</f>
        <v>#DIV/0!</v>
      </c>
    </row>
    <row r="56" spans="1:12" ht="12.2" customHeight="1" x14ac:dyDescent="0.2">
      <c r="A56" s="1216" t="s">
        <v>92</v>
      </c>
      <c r="B56" s="415" t="s">
        <v>87</v>
      </c>
      <c r="C56" s="422">
        <f>'8.Humán'!C56-'31._Humán_önként'!C56</f>
        <v>51354226</v>
      </c>
      <c r="D56" s="409">
        <f>'8.Humán'!D56-'31._Humán_önként'!D56</f>
        <v>52348226</v>
      </c>
      <c r="E56" s="103">
        <f>'8.Humán'!E56-'31._Humán_önként'!E56</f>
        <v>71388845</v>
      </c>
      <c r="F56" s="103">
        <f>'8.Humán'!F56-'31._Humán_önként'!F56</f>
        <v>71388845</v>
      </c>
      <c r="G56" s="103">
        <f>'8.Humán'!G56-'31._Humán_önként'!G56</f>
        <v>68894031</v>
      </c>
      <c r="H56" s="410">
        <f t="shared" si="10"/>
        <v>-2494814</v>
      </c>
      <c r="I56" s="635">
        <f>'8.Humán'!I56-'31._Humán_önként'!I56</f>
        <v>0</v>
      </c>
      <c r="J56" s="410">
        <f>'8.Humán'!J56-'31._Humán_önként'!J56</f>
        <v>0</v>
      </c>
      <c r="K56" s="410">
        <f>'8.Humán'!K56-'31._Humán_önként'!K56</f>
        <v>0</v>
      </c>
      <c r="L56" s="410">
        <f>'8.Humán'!L56-'31._Humán_önként'!L56</f>
        <v>0</v>
      </c>
    </row>
    <row r="57" spans="1:12" ht="12.2" customHeight="1" x14ac:dyDescent="0.2">
      <c r="A57" s="1216" t="s">
        <v>93</v>
      </c>
      <c r="B57" s="415" t="s">
        <v>69</v>
      </c>
      <c r="C57" s="422">
        <f>'8.Humán'!C57-'31._Humán_önként'!C57</f>
        <v>22233357</v>
      </c>
      <c r="D57" s="409">
        <f>'8.Humán'!D57-'31._Humán_önként'!D57</f>
        <v>23122462</v>
      </c>
      <c r="E57" s="103">
        <f>'8.Humán'!E57-'31._Humán_önként'!E57</f>
        <v>23272462</v>
      </c>
      <c r="F57" s="103">
        <f>'8.Humán'!F57-'31._Humán_önként'!F57</f>
        <v>23272462</v>
      </c>
      <c r="G57" s="103">
        <f>'8.Humán'!G57-'31._Humán_önként'!G57</f>
        <v>19874947</v>
      </c>
      <c r="H57" s="410">
        <f t="shared" si="10"/>
        <v>-3397515</v>
      </c>
      <c r="I57" s="635">
        <f>'8.Humán'!I57-'31._Humán_önként'!I57</f>
        <v>0</v>
      </c>
      <c r="J57" s="410">
        <f>'8.Humán'!J57-'31._Humán_önként'!J57</f>
        <v>0</v>
      </c>
      <c r="K57" s="410">
        <f>'8.Humán'!K57-'31._Humán_önként'!K57</f>
        <v>0</v>
      </c>
      <c r="L57" s="410">
        <f>'8.Humán'!L57-'31._Humán_önként'!L57</f>
        <v>0</v>
      </c>
    </row>
    <row r="58" spans="1:12" ht="12.2" customHeight="1" x14ac:dyDescent="0.2">
      <c r="A58" s="1216" t="s">
        <v>90</v>
      </c>
      <c r="B58" s="415" t="s">
        <v>80</v>
      </c>
      <c r="C58" s="422">
        <f>'8.Humán'!C58-'31._Humán_önként'!C58</f>
        <v>0</v>
      </c>
      <c r="D58" s="409">
        <f>'8.Humán'!D58-'31._Humán_önként'!D58</f>
        <v>0</v>
      </c>
      <c r="E58" s="103">
        <f>'8.Humán'!E58-'31._Humán_önként'!E58</f>
        <v>0</v>
      </c>
      <c r="F58" s="103">
        <f>'8.Humán'!F58-'31._Humán_önként'!F58</f>
        <v>0</v>
      </c>
      <c r="G58" s="103">
        <f>'8.Humán'!G58-'31._Humán_önként'!G58</f>
        <v>0</v>
      </c>
      <c r="H58" s="410">
        <f t="shared" si="10"/>
        <v>0</v>
      </c>
      <c r="I58" s="635">
        <f>'8.Humán'!I58-'31._Humán_önként'!I58</f>
        <v>0</v>
      </c>
      <c r="J58" s="410">
        <f>'8.Humán'!J58-'31._Humán_önként'!J58</f>
        <v>0</v>
      </c>
      <c r="K58" s="410">
        <f>'8.Humán'!K58-'31._Humán_önként'!K58</f>
        <v>0</v>
      </c>
      <c r="L58" s="410" t="e">
        <f>'8.Humán'!L58-'31._Humán_önként'!L58</f>
        <v>#DIV/0!</v>
      </c>
    </row>
    <row r="59" spans="1:12" ht="12.2" customHeight="1" x14ac:dyDescent="0.2">
      <c r="A59" s="1216" t="s">
        <v>147</v>
      </c>
      <c r="B59" s="415" t="s">
        <v>88</v>
      </c>
      <c r="C59" s="422">
        <f>'8.Humán'!C59-'31._Humán_önként'!C59</f>
        <v>0</v>
      </c>
      <c r="D59" s="409">
        <f>'8.Humán'!D59-'31._Humán_önként'!D59</f>
        <v>0</v>
      </c>
      <c r="E59" s="103">
        <f>'8.Humán'!E59-'31._Humán_önként'!E59</f>
        <v>0</v>
      </c>
      <c r="F59" s="103">
        <f>'8.Humán'!F59-'31._Humán_önként'!F59</f>
        <v>0</v>
      </c>
      <c r="G59" s="103">
        <f>'8.Humán'!G59-'31._Humán_önként'!G59</f>
        <v>0</v>
      </c>
      <c r="H59" s="410">
        <f t="shared" si="10"/>
        <v>0</v>
      </c>
      <c r="I59" s="635">
        <f>'8.Humán'!I59-'31._Humán_önként'!I59</f>
        <v>0</v>
      </c>
      <c r="J59" s="410">
        <f>'8.Humán'!J59-'31._Humán_önként'!J59</f>
        <v>0</v>
      </c>
      <c r="K59" s="410">
        <f>'8.Humán'!K59-'31._Humán_önként'!K59</f>
        <v>0</v>
      </c>
      <c r="L59" s="410" t="e">
        <f>'8.Humán'!L59-'31._Humán_önként'!L59</f>
        <v>#DIV/0!</v>
      </c>
    </row>
    <row r="60" spans="1:12" ht="12.2" customHeight="1" x14ac:dyDescent="0.2">
      <c r="A60" s="1216" t="s">
        <v>306</v>
      </c>
      <c r="B60" s="648" t="s">
        <v>235</v>
      </c>
      <c r="C60" s="422">
        <f>'8.Humán'!C60-'31._Humán_önként'!C60</f>
        <v>0</v>
      </c>
      <c r="D60" s="409">
        <f>'8.Humán'!D60-'31._Humán_önként'!D60</f>
        <v>0</v>
      </c>
      <c r="E60" s="103">
        <f>'8.Humán'!E60-'31._Humán_önként'!E60</f>
        <v>0</v>
      </c>
      <c r="F60" s="103">
        <f>'8.Humán'!F60-'31._Humán_önként'!F60</f>
        <v>0</v>
      </c>
      <c r="G60" s="103">
        <f>'8.Humán'!G60-'31._Humán_önként'!G60</f>
        <v>0</v>
      </c>
      <c r="H60" s="410">
        <f t="shared" si="10"/>
        <v>0</v>
      </c>
      <c r="I60" s="635">
        <f>'8.Humán'!I60-'31._Humán_önként'!I60</f>
        <v>0</v>
      </c>
      <c r="J60" s="410">
        <f>'8.Humán'!J60-'31._Humán_önként'!J60</f>
        <v>0</v>
      </c>
      <c r="K60" s="410">
        <f>'8.Humán'!K60-'31._Humán_önként'!K60</f>
        <v>0</v>
      </c>
      <c r="L60" s="410" t="e">
        <f>'8.Humán'!L60-'31._Humán_önként'!L60</f>
        <v>#DIV/0!</v>
      </c>
    </row>
    <row r="61" spans="1:12" ht="12.2" customHeight="1" thickBot="1" x14ac:dyDescent="0.25">
      <c r="A61" s="82" t="s">
        <v>307</v>
      </c>
      <c r="B61" s="83" t="s">
        <v>234</v>
      </c>
      <c r="C61" s="90">
        <f>'8.Humán'!C61-'31._Humán_önként'!C61</f>
        <v>0</v>
      </c>
      <c r="D61" s="272">
        <f>'8.Humán'!D61-'31._Humán_önként'!D61</f>
        <v>0</v>
      </c>
      <c r="E61" s="719">
        <f>'8.Humán'!E61-'31._Humán_önként'!E61</f>
        <v>0</v>
      </c>
      <c r="F61" s="719">
        <f>'8.Humán'!F61-'31._Humán_önként'!F61</f>
        <v>0</v>
      </c>
      <c r="G61" s="719">
        <f>'8.Humán'!G61-'31._Humán_önként'!G61</f>
        <v>0</v>
      </c>
      <c r="H61" s="59">
        <f t="shared" si="10"/>
        <v>0</v>
      </c>
      <c r="I61" s="255">
        <f>'8.Humán'!I61-'31._Humán_önként'!I61</f>
        <v>0</v>
      </c>
      <c r="J61" s="59">
        <f>'8.Humán'!J61-'31._Humán_önként'!J61</f>
        <v>0</v>
      </c>
      <c r="K61" s="59">
        <f>'8.Humán'!K61-'31._Humán_önként'!K61</f>
        <v>0</v>
      </c>
      <c r="L61" s="59" t="e">
        <f>'8.Humán'!L61-'31._Humán_önként'!L61</f>
        <v>#DIV/0!</v>
      </c>
    </row>
    <row r="62" spans="1:12" ht="12.2" customHeight="1" thickBot="1" x14ac:dyDescent="0.25">
      <c r="A62" s="55" t="s">
        <v>13</v>
      </c>
      <c r="B62" s="56" t="s">
        <v>548</v>
      </c>
      <c r="C62" s="87">
        <f>SUM(C63:C67)</f>
        <v>0</v>
      </c>
      <c r="D62" s="125">
        <f t="shared" ref="D62:L62" si="11">SUM(D63:D67)</f>
        <v>0</v>
      </c>
      <c r="E62" s="708">
        <f t="shared" si="11"/>
        <v>0</v>
      </c>
      <c r="F62" s="708">
        <f t="shared" si="11"/>
        <v>0</v>
      </c>
      <c r="G62" s="708">
        <f t="shared" si="11"/>
        <v>568650</v>
      </c>
      <c r="H62" s="50">
        <f t="shared" si="10"/>
        <v>568650</v>
      </c>
      <c r="I62" s="249">
        <f t="shared" si="11"/>
        <v>0</v>
      </c>
      <c r="J62" s="50">
        <f t="shared" si="11"/>
        <v>0</v>
      </c>
      <c r="K62" s="50">
        <f t="shared" si="11"/>
        <v>0</v>
      </c>
      <c r="L62" s="50" t="e">
        <f t="shared" si="11"/>
        <v>#DIV/0!</v>
      </c>
    </row>
    <row r="63" spans="1:12" s="33" customFormat="1" ht="12.2" customHeight="1" x14ac:dyDescent="0.2">
      <c r="A63" s="1216" t="s">
        <v>94</v>
      </c>
      <c r="B63" s="17" t="s">
        <v>119</v>
      </c>
      <c r="C63" s="119">
        <f>'8.Humán'!C63-'31._Humán_önként'!C63</f>
        <v>0</v>
      </c>
      <c r="D63" s="271">
        <f>'8.Humán'!D63-'31._Humán_önként'!D63</f>
        <v>0</v>
      </c>
      <c r="E63" s="712">
        <f>'8.Humán'!E63-'31._Humán_önként'!E63</f>
        <v>0</v>
      </c>
      <c r="F63" s="712">
        <f>'8.Humán'!F63-'31._Humán_önként'!F63</f>
        <v>0</v>
      </c>
      <c r="G63" s="712">
        <f>'8.Humán'!G63-'31._Humán_önként'!G63</f>
        <v>568650</v>
      </c>
      <c r="H63" s="35">
        <f t="shared" si="10"/>
        <v>568650</v>
      </c>
      <c r="I63" s="253">
        <f>'8.Humán'!I63-'31._Humán_önként'!I63</f>
        <v>0</v>
      </c>
      <c r="J63" s="35">
        <f>'8.Humán'!J63-'31._Humán_önként'!J63</f>
        <v>0</v>
      </c>
      <c r="K63" s="35">
        <f>'8.Humán'!K63-'31._Humán_önként'!K63</f>
        <v>0</v>
      </c>
      <c r="L63" s="35">
        <f>'8.Humán'!L63-'31._Humán_önként'!L63</f>
        <v>0</v>
      </c>
    </row>
    <row r="64" spans="1:12" s="33" customFormat="1" ht="12.2" customHeight="1" x14ac:dyDescent="0.2">
      <c r="A64" s="1216" t="s">
        <v>316</v>
      </c>
      <c r="B64" s="649" t="s">
        <v>236</v>
      </c>
      <c r="C64" s="119">
        <f>'8.Humán'!C64-'31._Humán_önként'!C64</f>
        <v>0</v>
      </c>
      <c r="D64" s="271">
        <f>'8.Humán'!D64-'31._Humán_önként'!D64</f>
        <v>0</v>
      </c>
      <c r="E64" s="712">
        <f>'8.Humán'!E64-'31._Humán_önként'!E64</f>
        <v>0</v>
      </c>
      <c r="F64" s="712">
        <f>'8.Humán'!F64-'31._Humán_önként'!F64</f>
        <v>0</v>
      </c>
      <c r="G64" s="712">
        <f>'8.Humán'!G64-'31._Humán_önként'!G64</f>
        <v>0</v>
      </c>
      <c r="H64" s="35">
        <f t="shared" si="10"/>
        <v>0</v>
      </c>
      <c r="I64" s="253">
        <f>'8.Humán'!I64-'31._Humán_önként'!I64</f>
        <v>0</v>
      </c>
      <c r="J64" s="35">
        <f>'8.Humán'!J64-'31._Humán_önként'!J64</f>
        <v>0</v>
      </c>
      <c r="K64" s="35">
        <f>'8.Humán'!K64-'31._Humán_önként'!K64</f>
        <v>0</v>
      </c>
      <c r="L64" s="35" t="e">
        <f>'8.Humán'!L64-'31._Humán_önként'!L64</f>
        <v>#DIV/0!</v>
      </c>
    </row>
    <row r="65" spans="1:12" ht="12.2" customHeight="1" x14ac:dyDescent="0.2">
      <c r="A65" s="1216" t="s">
        <v>95</v>
      </c>
      <c r="B65" s="415" t="s">
        <v>2</v>
      </c>
      <c r="C65" s="422">
        <f>'8.Humán'!C65-'31._Humán_önként'!C65</f>
        <v>0</v>
      </c>
      <c r="D65" s="409">
        <f>'8.Humán'!D65-'31._Humán_önként'!D65</f>
        <v>0</v>
      </c>
      <c r="E65" s="103">
        <f>'8.Humán'!E65-'31._Humán_önként'!E65</f>
        <v>0</v>
      </c>
      <c r="F65" s="103">
        <f>'8.Humán'!F65-'31._Humán_önként'!F65</f>
        <v>0</v>
      </c>
      <c r="G65" s="103">
        <f>'8.Humán'!G65-'31._Humán_önként'!G65</f>
        <v>0</v>
      </c>
      <c r="H65" s="410">
        <f t="shared" si="10"/>
        <v>0</v>
      </c>
      <c r="I65" s="635">
        <f>'8.Humán'!I65-'31._Humán_önként'!I65</f>
        <v>0</v>
      </c>
      <c r="J65" s="410">
        <f>'8.Humán'!J65-'31._Humán_önként'!J65</f>
        <v>0</v>
      </c>
      <c r="K65" s="410">
        <f>'8.Humán'!K65-'31._Humán_önként'!K65</f>
        <v>0</v>
      </c>
      <c r="L65" s="410" t="e">
        <f>'8.Humán'!L65-'31._Humán_önként'!L65</f>
        <v>#DIV/0!</v>
      </c>
    </row>
    <row r="66" spans="1:12" ht="12.2" customHeight="1" x14ac:dyDescent="0.2">
      <c r="A66" s="1216" t="s">
        <v>342</v>
      </c>
      <c r="B66" s="650" t="s">
        <v>237</v>
      </c>
      <c r="C66" s="422">
        <f>'8.Humán'!C66-'31._Humán_önként'!C66</f>
        <v>0</v>
      </c>
      <c r="D66" s="409">
        <f>'8.Humán'!D66-'31._Humán_önként'!D66</f>
        <v>0</v>
      </c>
      <c r="E66" s="103">
        <f>'8.Humán'!E66-'31._Humán_önként'!E66</f>
        <v>0</v>
      </c>
      <c r="F66" s="103">
        <f>'8.Humán'!F66-'31._Humán_önként'!F66</f>
        <v>0</v>
      </c>
      <c r="G66" s="103">
        <f>'8.Humán'!G66-'31._Humán_önként'!G66</f>
        <v>0</v>
      </c>
      <c r="H66" s="410">
        <f t="shared" si="10"/>
        <v>0</v>
      </c>
      <c r="I66" s="635">
        <f>'8.Humán'!I66-'31._Humán_önként'!I66</f>
        <v>0</v>
      </c>
      <c r="J66" s="410">
        <f>'8.Humán'!J66-'31._Humán_önként'!J66</f>
        <v>0</v>
      </c>
      <c r="K66" s="410">
        <f>'8.Humán'!K66-'31._Humán_önként'!K66</f>
        <v>0</v>
      </c>
      <c r="L66" s="410" t="e">
        <f>'8.Humán'!L66-'31._Humán_önként'!L66</f>
        <v>#DIV/0!</v>
      </c>
    </row>
    <row r="67" spans="1:12" ht="12.2" customHeight="1" x14ac:dyDescent="0.2">
      <c r="A67" s="1216" t="s">
        <v>96</v>
      </c>
      <c r="B67" s="17" t="s">
        <v>175</v>
      </c>
      <c r="C67" s="422">
        <f>'8.Humán'!C67-'31._Humán_önként'!C67</f>
        <v>0</v>
      </c>
      <c r="D67" s="409">
        <f>'8.Humán'!D67-'31._Humán_önként'!D67</f>
        <v>0</v>
      </c>
      <c r="E67" s="103">
        <f>'8.Humán'!E67-'31._Humán_önként'!E67</f>
        <v>0</v>
      </c>
      <c r="F67" s="103">
        <f>'8.Humán'!F67-'31._Humán_önként'!F67</f>
        <v>0</v>
      </c>
      <c r="G67" s="103">
        <f>'8.Humán'!G67-'31._Humán_önként'!G67</f>
        <v>0</v>
      </c>
      <c r="H67" s="410">
        <f t="shared" si="10"/>
        <v>0</v>
      </c>
      <c r="I67" s="635">
        <f>'8.Humán'!I67-'31._Humán_önként'!I67</f>
        <v>0</v>
      </c>
      <c r="J67" s="410">
        <f>'8.Humán'!J67-'31._Humán_önként'!J67</f>
        <v>0</v>
      </c>
      <c r="K67" s="410">
        <f>'8.Humán'!K67-'31._Humán_önként'!K67</f>
        <v>0</v>
      </c>
      <c r="L67" s="410" t="e">
        <f>'8.Humán'!L67-'31._Humán_önként'!L67</f>
        <v>#DIV/0!</v>
      </c>
    </row>
    <row r="68" spans="1:12" ht="12.2" customHeight="1" x14ac:dyDescent="0.2">
      <c r="A68" s="1216" t="s">
        <v>317</v>
      </c>
      <c r="B68" s="648" t="s">
        <v>239</v>
      </c>
      <c r="C68" s="422">
        <f>'8.Humán'!C68-'31._Humán_önként'!C68</f>
        <v>0</v>
      </c>
      <c r="D68" s="409">
        <f>'8.Humán'!D68-'31._Humán_önként'!D68</f>
        <v>0</v>
      </c>
      <c r="E68" s="103">
        <f>'8.Humán'!E68-'31._Humán_önként'!E68</f>
        <v>0</v>
      </c>
      <c r="F68" s="103">
        <f>'8.Humán'!F68-'31._Humán_önként'!F68</f>
        <v>0</v>
      </c>
      <c r="G68" s="103">
        <f>'8.Humán'!G68-'31._Humán_önként'!G68</f>
        <v>0</v>
      </c>
      <c r="H68" s="410">
        <f t="shared" si="10"/>
        <v>0</v>
      </c>
      <c r="I68" s="635">
        <f>'8.Humán'!I68-'31._Humán_önként'!I68</f>
        <v>0</v>
      </c>
      <c r="J68" s="410">
        <f>'8.Humán'!J68-'31._Humán_önként'!J68</f>
        <v>0</v>
      </c>
      <c r="K68" s="410">
        <f>'8.Humán'!K68-'31._Humán_önként'!K68</f>
        <v>0</v>
      </c>
      <c r="L68" s="410" t="e">
        <f>'8.Humán'!L68-'31._Humán_önként'!L68</f>
        <v>#DIV/0!</v>
      </c>
    </row>
    <row r="69" spans="1:12" ht="12.2" customHeight="1" thickBot="1" x14ac:dyDescent="0.25">
      <c r="A69" s="82" t="s">
        <v>318</v>
      </c>
      <c r="B69" s="83" t="s">
        <v>238</v>
      </c>
      <c r="C69" s="90">
        <f>'8.Humán'!C69-'31._Humán_önként'!C69</f>
        <v>0</v>
      </c>
      <c r="D69" s="409">
        <f>'8.Humán'!D69-'31._Humán_önként'!D69</f>
        <v>0</v>
      </c>
      <c r="E69" s="103">
        <f>'8.Humán'!E69-'31._Humán_önként'!E69</f>
        <v>0</v>
      </c>
      <c r="F69" s="103">
        <f>'8.Humán'!F69-'31._Humán_önként'!F69</f>
        <v>0</v>
      </c>
      <c r="G69" s="103">
        <f>'8.Humán'!G69-'31._Humán_önként'!G69</f>
        <v>0</v>
      </c>
      <c r="H69" s="410">
        <f t="shared" si="10"/>
        <v>0</v>
      </c>
      <c r="I69" s="635">
        <f>'8.Humán'!I69-'31._Humán_önként'!I69</f>
        <v>0</v>
      </c>
      <c r="J69" s="410">
        <f>'8.Humán'!J69-'31._Humán_önként'!J69</f>
        <v>0</v>
      </c>
      <c r="K69" s="410">
        <f>'8.Humán'!K69-'31._Humán_önként'!K69</f>
        <v>0</v>
      </c>
      <c r="L69" s="410" t="e">
        <f>'8.Humán'!L69-'31._Humán_önként'!L69</f>
        <v>#DIV/0!</v>
      </c>
    </row>
    <row r="70" spans="1:12" ht="15" customHeight="1" thickBot="1" x14ac:dyDescent="0.25">
      <c r="A70" s="55" t="s">
        <v>14</v>
      </c>
      <c r="B70" s="65" t="s">
        <v>176</v>
      </c>
      <c r="C70" s="133">
        <f>+C53+C62</f>
        <v>397012765</v>
      </c>
      <c r="D70" s="132">
        <f t="shared" ref="D70:L70" si="12">+D53+D62</f>
        <v>402445870</v>
      </c>
      <c r="E70" s="718">
        <f t="shared" si="12"/>
        <v>516209257</v>
      </c>
      <c r="F70" s="718">
        <f t="shared" si="12"/>
        <v>516209257</v>
      </c>
      <c r="G70" s="718">
        <f t="shared" si="12"/>
        <v>485806957</v>
      </c>
      <c r="H70" s="66">
        <f t="shared" si="10"/>
        <v>-30402300</v>
      </c>
      <c r="I70" s="250">
        <f t="shared" si="12"/>
        <v>0</v>
      </c>
      <c r="J70" s="66">
        <f t="shared" si="12"/>
        <v>0</v>
      </c>
      <c r="K70" s="66">
        <f t="shared" si="12"/>
        <v>0</v>
      </c>
      <c r="L70" s="66" t="e">
        <f t="shared" si="12"/>
        <v>#DIV/0!</v>
      </c>
    </row>
    <row r="71" spans="1:12" ht="13.5" thickBot="1" x14ac:dyDescent="0.25">
      <c r="C71" s="27"/>
      <c r="D71" s="27"/>
      <c r="E71" s="27"/>
      <c r="F71" s="27"/>
      <c r="G71" s="27"/>
      <c r="H71" s="27"/>
      <c r="I71" s="27"/>
      <c r="J71" s="27"/>
      <c r="K71" s="27"/>
      <c r="L71" s="27"/>
    </row>
    <row r="72" spans="1:12" ht="15" customHeight="1" thickBot="1" x14ac:dyDescent="0.25">
      <c r="A72" s="764" t="s">
        <v>292</v>
      </c>
      <c r="B72" s="766"/>
      <c r="C72" s="135">
        <f>'8.Humán'!C72-'31._Humán_önként'!C72</f>
        <v>71</v>
      </c>
      <c r="D72" s="765">
        <f>'8.Humán'!D72-'31._Humán_önként'!D72</f>
        <v>71</v>
      </c>
      <c r="E72" s="647">
        <f>'8.Humán'!E72-'31._Humán_önként'!E72</f>
        <v>71</v>
      </c>
      <c r="F72" s="647">
        <f>'8.Humán'!F72-'31._Humán_önként'!F72</f>
        <v>71</v>
      </c>
      <c r="G72" s="647">
        <f>'8.Humán'!G72-'31._Humán_önként'!G72</f>
        <v>71</v>
      </c>
      <c r="H72" s="246">
        <f t="shared" si="10"/>
        <v>0</v>
      </c>
      <c r="I72" s="246">
        <f>'8.Humán'!I72-'31._Humán_önként'!I72</f>
        <v>0</v>
      </c>
      <c r="J72" s="246">
        <f>'8.Humán'!J72-'31._Humán_önként'!J72</f>
        <v>0</v>
      </c>
      <c r="K72" s="246">
        <f>'8.Humán'!K72-'31._Humán_önként'!K72</f>
        <v>0</v>
      </c>
      <c r="L72" s="246">
        <f>'8.Humán'!L72-'31._Humán_önként'!L72</f>
        <v>0</v>
      </c>
    </row>
    <row r="73" spans="1:12" ht="14.25" hidden="1" customHeight="1" thickBot="1" x14ac:dyDescent="0.25">
      <c r="A73" s="67" t="s">
        <v>291</v>
      </c>
      <c r="B73" s="68"/>
      <c r="C73" s="735">
        <f>'8.Humán'!C73-'31._Humán_önként'!C73</f>
        <v>0</v>
      </c>
      <c r="D73" s="769">
        <f>'8.Humán'!D73-'31._Humán_önként'!D73</f>
        <v>0</v>
      </c>
      <c r="E73" s="733">
        <f>'8.Humán'!E73-'31._Humán_önként'!E73</f>
        <v>0</v>
      </c>
      <c r="F73" s="733">
        <f>'8.Humán'!F73-'31._Humán_önként'!F73</f>
        <v>0</v>
      </c>
      <c r="G73" s="733">
        <f>'8.Humán'!G73-'31._Humán_önként'!G73</f>
        <v>0</v>
      </c>
      <c r="H73" s="735">
        <f>'8.Humán'!H73-'31._Humán_önként'!H73</f>
        <v>0</v>
      </c>
      <c r="I73" s="735">
        <f>'8.Humán'!I73-'31._Humán_önként'!I73</f>
        <v>0</v>
      </c>
      <c r="J73" s="735">
        <f>'8.Humán'!J73-'31._Humán_önként'!J73</f>
        <v>0</v>
      </c>
      <c r="K73" s="735">
        <f>'8.Humán'!K73-'31._Humán_önként'!K73</f>
        <v>0</v>
      </c>
      <c r="L73" s="735" t="e">
        <f>'8.Humán'!L73-'31._Humán_önként'!L73</f>
        <v>#DIV/0!</v>
      </c>
    </row>
    <row r="74" spans="1:12" x14ac:dyDescent="0.2">
      <c r="D74" s="225"/>
      <c r="E74" s="225"/>
      <c r="F74" s="225"/>
      <c r="G74" s="225"/>
      <c r="H74" s="225" t="s">
        <v>385</v>
      </c>
      <c r="I74" s="225"/>
      <c r="J74" s="225"/>
      <c r="K74" s="225"/>
      <c r="L74" s="225"/>
    </row>
  </sheetData>
  <sheetProtection formatCells="0"/>
  <mergeCells count="7">
    <mergeCell ref="A9:H9"/>
    <mergeCell ref="A51:H51"/>
    <mergeCell ref="A1:H1"/>
    <mergeCell ref="A2:H2"/>
    <mergeCell ref="C4:H4"/>
    <mergeCell ref="C5:H5"/>
    <mergeCell ref="A6:H6"/>
  </mergeCells>
  <printOptions horizontalCentered="1"/>
  <pageMargins left="0.39370078740157483" right="0.39370078740157483" top="0.39370078740157483" bottom="0.19685039370078741" header="0.78740157480314965" footer="0.78740157480314965"/>
  <pageSetup paperSize="9" scale="73" orientation="portrait" r:id="rId1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L74"/>
  <sheetViews>
    <sheetView view="pageBreakPreview" zoomScale="120" zoomScaleNormal="100" zoomScaleSheetLayoutView="120" workbookViewId="0">
      <selection activeCell="A2" sqref="A2:H2"/>
    </sheetView>
  </sheetViews>
  <sheetFormatPr defaultRowHeight="12.75" x14ac:dyDescent="0.2"/>
  <cols>
    <col min="1" max="1" width="12" style="1583" customWidth="1"/>
    <col min="2" max="2" width="67" style="25" customWidth="1"/>
    <col min="3" max="3" width="14.6640625" style="25" customWidth="1"/>
    <col min="4" max="4" width="17" style="25" hidden="1" customWidth="1"/>
    <col min="5" max="5" width="15.1640625" style="25" hidden="1" customWidth="1"/>
    <col min="6" max="6" width="15.6640625" style="25" customWidth="1"/>
    <col min="7" max="7" width="17" style="25" customWidth="1"/>
    <col min="8" max="8" width="14.83203125" style="25" customWidth="1"/>
    <col min="9" max="12" width="14.83203125" style="25" hidden="1" customWidth="1"/>
    <col min="13" max="13" width="0" style="25" hidden="1" customWidth="1"/>
    <col min="14" max="257" width="9.33203125" style="25"/>
    <col min="258" max="258" width="13.83203125" style="25" customWidth="1"/>
    <col min="259" max="259" width="79.1640625" style="25" customWidth="1"/>
    <col min="260" max="260" width="21.6640625" style="25" customWidth="1"/>
    <col min="261" max="513" width="9.33203125" style="25"/>
    <col min="514" max="514" width="13.83203125" style="25" customWidth="1"/>
    <col min="515" max="515" width="79.1640625" style="25" customWidth="1"/>
    <col min="516" max="516" width="21.6640625" style="25" customWidth="1"/>
    <col min="517" max="769" width="9.33203125" style="25"/>
    <col min="770" max="770" width="13.83203125" style="25" customWidth="1"/>
    <col min="771" max="771" width="79.1640625" style="25" customWidth="1"/>
    <col min="772" max="772" width="21.6640625" style="25" customWidth="1"/>
    <col min="773" max="1025" width="9.33203125" style="25"/>
    <col min="1026" max="1026" width="13.83203125" style="25" customWidth="1"/>
    <col min="1027" max="1027" width="79.1640625" style="25" customWidth="1"/>
    <col min="1028" max="1028" width="21.6640625" style="25" customWidth="1"/>
    <col min="1029" max="1281" width="9.33203125" style="25"/>
    <col min="1282" max="1282" width="13.83203125" style="25" customWidth="1"/>
    <col min="1283" max="1283" width="79.1640625" style="25" customWidth="1"/>
    <col min="1284" max="1284" width="21.6640625" style="25" customWidth="1"/>
    <col min="1285" max="1537" width="9.33203125" style="25"/>
    <col min="1538" max="1538" width="13.83203125" style="25" customWidth="1"/>
    <col min="1539" max="1539" width="79.1640625" style="25" customWidth="1"/>
    <col min="1540" max="1540" width="21.6640625" style="25" customWidth="1"/>
    <col min="1541" max="1793" width="9.33203125" style="25"/>
    <col min="1794" max="1794" width="13.83203125" style="25" customWidth="1"/>
    <col min="1795" max="1795" width="79.1640625" style="25" customWidth="1"/>
    <col min="1796" max="1796" width="21.6640625" style="25" customWidth="1"/>
    <col min="1797" max="2049" width="9.33203125" style="25"/>
    <col min="2050" max="2050" width="13.83203125" style="25" customWidth="1"/>
    <col min="2051" max="2051" width="79.1640625" style="25" customWidth="1"/>
    <col min="2052" max="2052" width="21.6640625" style="25" customWidth="1"/>
    <col min="2053" max="2305" width="9.33203125" style="25"/>
    <col min="2306" max="2306" width="13.83203125" style="25" customWidth="1"/>
    <col min="2307" max="2307" width="79.1640625" style="25" customWidth="1"/>
    <col min="2308" max="2308" width="21.6640625" style="25" customWidth="1"/>
    <col min="2309" max="2561" width="9.33203125" style="25"/>
    <col min="2562" max="2562" width="13.83203125" style="25" customWidth="1"/>
    <col min="2563" max="2563" width="79.1640625" style="25" customWidth="1"/>
    <col min="2564" max="2564" width="21.6640625" style="25" customWidth="1"/>
    <col min="2565" max="2817" width="9.33203125" style="25"/>
    <col min="2818" max="2818" width="13.83203125" style="25" customWidth="1"/>
    <col min="2819" max="2819" width="79.1640625" style="25" customWidth="1"/>
    <col min="2820" max="2820" width="21.6640625" style="25" customWidth="1"/>
    <col min="2821" max="3073" width="9.33203125" style="25"/>
    <col min="3074" max="3074" width="13.83203125" style="25" customWidth="1"/>
    <col min="3075" max="3075" width="79.1640625" style="25" customWidth="1"/>
    <col min="3076" max="3076" width="21.6640625" style="25" customWidth="1"/>
    <col min="3077" max="3329" width="9.33203125" style="25"/>
    <col min="3330" max="3330" width="13.83203125" style="25" customWidth="1"/>
    <col min="3331" max="3331" width="79.1640625" style="25" customWidth="1"/>
    <col min="3332" max="3332" width="21.6640625" style="25" customWidth="1"/>
    <col min="3333" max="3585" width="9.33203125" style="25"/>
    <col min="3586" max="3586" width="13.83203125" style="25" customWidth="1"/>
    <col min="3587" max="3587" width="79.1640625" style="25" customWidth="1"/>
    <col min="3588" max="3588" width="21.6640625" style="25" customWidth="1"/>
    <col min="3589" max="3841" width="9.33203125" style="25"/>
    <col min="3842" max="3842" width="13.83203125" style="25" customWidth="1"/>
    <col min="3843" max="3843" width="79.1640625" style="25" customWidth="1"/>
    <col min="3844" max="3844" width="21.6640625" style="25" customWidth="1"/>
    <col min="3845" max="4097" width="9.33203125" style="25"/>
    <col min="4098" max="4098" width="13.83203125" style="25" customWidth="1"/>
    <col min="4099" max="4099" width="79.1640625" style="25" customWidth="1"/>
    <col min="4100" max="4100" width="21.6640625" style="25" customWidth="1"/>
    <col min="4101" max="4353" width="9.33203125" style="25"/>
    <col min="4354" max="4354" width="13.83203125" style="25" customWidth="1"/>
    <col min="4355" max="4355" width="79.1640625" style="25" customWidth="1"/>
    <col min="4356" max="4356" width="21.6640625" style="25" customWidth="1"/>
    <col min="4357" max="4609" width="9.33203125" style="25"/>
    <col min="4610" max="4610" width="13.83203125" style="25" customWidth="1"/>
    <col min="4611" max="4611" width="79.1640625" style="25" customWidth="1"/>
    <col min="4612" max="4612" width="21.6640625" style="25" customWidth="1"/>
    <col min="4613" max="4865" width="9.33203125" style="25"/>
    <col min="4866" max="4866" width="13.83203125" style="25" customWidth="1"/>
    <col min="4867" max="4867" width="79.1640625" style="25" customWidth="1"/>
    <col min="4868" max="4868" width="21.6640625" style="25" customWidth="1"/>
    <col min="4869" max="5121" width="9.33203125" style="25"/>
    <col min="5122" max="5122" width="13.83203125" style="25" customWidth="1"/>
    <col min="5123" max="5123" width="79.1640625" style="25" customWidth="1"/>
    <col min="5124" max="5124" width="21.6640625" style="25" customWidth="1"/>
    <col min="5125" max="5377" width="9.33203125" style="25"/>
    <col min="5378" max="5378" width="13.83203125" style="25" customWidth="1"/>
    <col min="5379" max="5379" width="79.1640625" style="25" customWidth="1"/>
    <col min="5380" max="5380" width="21.6640625" style="25" customWidth="1"/>
    <col min="5381" max="5633" width="9.33203125" style="25"/>
    <col min="5634" max="5634" width="13.83203125" style="25" customWidth="1"/>
    <col min="5635" max="5635" width="79.1640625" style="25" customWidth="1"/>
    <col min="5636" max="5636" width="21.6640625" style="25" customWidth="1"/>
    <col min="5637" max="5889" width="9.33203125" style="25"/>
    <col min="5890" max="5890" width="13.83203125" style="25" customWidth="1"/>
    <col min="5891" max="5891" width="79.1640625" style="25" customWidth="1"/>
    <col min="5892" max="5892" width="21.6640625" style="25" customWidth="1"/>
    <col min="5893" max="6145" width="9.33203125" style="25"/>
    <col min="6146" max="6146" width="13.83203125" style="25" customWidth="1"/>
    <col min="6147" max="6147" width="79.1640625" style="25" customWidth="1"/>
    <col min="6148" max="6148" width="21.6640625" style="25" customWidth="1"/>
    <col min="6149" max="6401" width="9.33203125" style="25"/>
    <col min="6402" max="6402" width="13.83203125" style="25" customWidth="1"/>
    <col min="6403" max="6403" width="79.1640625" style="25" customWidth="1"/>
    <col min="6404" max="6404" width="21.6640625" style="25" customWidth="1"/>
    <col min="6405" max="6657" width="9.33203125" style="25"/>
    <col min="6658" max="6658" width="13.83203125" style="25" customWidth="1"/>
    <col min="6659" max="6659" width="79.1640625" style="25" customWidth="1"/>
    <col min="6660" max="6660" width="21.6640625" style="25" customWidth="1"/>
    <col min="6661" max="6913" width="9.33203125" style="25"/>
    <col min="6914" max="6914" width="13.83203125" style="25" customWidth="1"/>
    <col min="6915" max="6915" width="79.1640625" style="25" customWidth="1"/>
    <col min="6916" max="6916" width="21.6640625" style="25" customWidth="1"/>
    <col min="6917" max="7169" width="9.33203125" style="25"/>
    <col min="7170" max="7170" width="13.83203125" style="25" customWidth="1"/>
    <col min="7171" max="7171" width="79.1640625" style="25" customWidth="1"/>
    <col min="7172" max="7172" width="21.6640625" style="25" customWidth="1"/>
    <col min="7173" max="7425" width="9.33203125" style="25"/>
    <col min="7426" max="7426" width="13.83203125" style="25" customWidth="1"/>
    <col min="7427" max="7427" width="79.1640625" style="25" customWidth="1"/>
    <col min="7428" max="7428" width="21.6640625" style="25" customWidth="1"/>
    <col min="7429" max="7681" width="9.33203125" style="25"/>
    <col min="7682" max="7682" width="13.83203125" style="25" customWidth="1"/>
    <col min="7683" max="7683" width="79.1640625" style="25" customWidth="1"/>
    <col min="7684" max="7684" width="21.6640625" style="25" customWidth="1"/>
    <col min="7685" max="7937" width="9.33203125" style="25"/>
    <col min="7938" max="7938" width="13.83203125" style="25" customWidth="1"/>
    <col min="7939" max="7939" width="79.1640625" style="25" customWidth="1"/>
    <col min="7940" max="7940" width="21.6640625" style="25" customWidth="1"/>
    <col min="7941" max="8193" width="9.33203125" style="25"/>
    <col min="8194" max="8194" width="13.83203125" style="25" customWidth="1"/>
    <col min="8195" max="8195" width="79.1640625" style="25" customWidth="1"/>
    <col min="8196" max="8196" width="21.6640625" style="25" customWidth="1"/>
    <col min="8197" max="8449" width="9.33203125" style="25"/>
    <col min="8450" max="8450" width="13.83203125" style="25" customWidth="1"/>
    <col min="8451" max="8451" width="79.1640625" style="25" customWidth="1"/>
    <col min="8452" max="8452" width="21.6640625" style="25" customWidth="1"/>
    <col min="8453" max="8705" width="9.33203125" style="25"/>
    <col min="8706" max="8706" width="13.83203125" style="25" customWidth="1"/>
    <col min="8707" max="8707" width="79.1640625" style="25" customWidth="1"/>
    <col min="8708" max="8708" width="21.6640625" style="25" customWidth="1"/>
    <col min="8709" max="8961" width="9.33203125" style="25"/>
    <col min="8962" max="8962" width="13.83203125" style="25" customWidth="1"/>
    <col min="8963" max="8963" width="79.1640625" style="25" customWidth="1"/>
    <col min="8964" max="8964" width="21.6640625" style="25" customWidth="1"/>
    <col min="8965" max="9217" width="9.33203125" style="25"/>
    <col min="9218" max="9218" width="13.83203125" style="25" customWidth="1"/>
    <col min="9219" max="9219" width="79.1640625" style="25" customWidth="1"/>
    <col min="9220" max="9220" width="21.6640625" style="25" customWidth="1"/>
    <col min="9221" max="9473" width="9.33203125" style="25"/>
    <col min="9474" max="9474" width="13.83203125" style="25" customWidth="1"/>
    <col min="9475" max="9475" width="79.1640625" style="25" customWidth="1"/>
    <col min="9476" max="9476" width="21.6640625" style="25" customWidth="1"/>
    <col min="9477" max="9729" width="9.33203125" style="25"/>
    <col min="9730" max="9730" width="13.83203125" style="25" customWidth="1"/>
    <col min="9731" max="9731" width="79.1640625" style="25" customWidth="1"/>
    <col min="9732" max="9732" width="21.6640625" style="25" customWidth="1"/>
    <col min="9733" max="9985" width="9.33203125" style="25"/>
    <col min="9986" max="9986" width="13.83203125" style="25" customWidth="1"/>
    <col min="9987" max="9987" width="79.1640625" style="25" customWidth="1"/>
    <col min="9988" max="9988" width="21.6640625" style="25" customWidth="1"/>
    <col min="9989" max="10241" width="9.33203125" style="25"/>
    <col min="10242" max="10242" width="13.83203125" style="25" customWidth="1"/>
    <col min="10243" max="10243" width="79.1640625" style="25" customWidth="1"/>
    <col min="10244" max="10244" width="21.6640625" style="25" customWidth="1"/>
    <col min="10245" max="10497" width="9.33203125" style="25"/>
    <col min="10498" max="10498" width="13.83203125" style="25" customWidth="1"/>
    <col min="10499" max="10499" width="79.1640625" style="25" customWidth="1"/>
    <col min="10500" max="10500" width="21.6640625" style="25" customWidth="1"/>
    <col min="10501" max="10753" width="9.33203125" style="25"/>
    <col min="10754" max="10754" width="13.83203125" style="25" customWidth="1"/>
    <col min="10755" max="10755" width="79.1640625" style="25" customWidth="1"/>
    <col min="10756" max="10756" width="21.6640625" style="25" customWidth="1"/>
    <col min="10757" max="11009" width="9.33203125" style="25"/>
    <col min="11010" max="11010" width="13.83203125" style="25" customWidth="1"/>
    <col min="11011" max="11011" width="79.1640625" style="25" customWidth="1"/>
    <col min="11012" max="11012" width="21.6640625" style="25" customWidth="1"/>
    <col min="11013" max="11265" width="9.33203125" style="25"/>
    <col min="11266" max="11266" width="13.83203125" style="25" customWidth="1"/>
    <col min="11267" max="11267" width="79.1640625" style="25" customWidth="1"/>
    <col min="11268" max="11268" width="21.6640625" style="25" customWidth="1"/>
    <col min="11269" max="11521" width="9.33203125" style="25"/>
    <col min="11522" max="11522" width="13.83203125" style="25" customWidth="1"/>
    <col min="11523" max="11523" width="79.1640625" style="25" customWidth="1"/>
    <col min="11524" max="11524" width="21.6640625" style="25" customWidth="1"/>
    <col min="11525" max="11777" width="9.33203125" style="25"/>
    <col min="11778" max="11778" width="13.83203125" style="25" customWidth="1"/>
    <col min="11779" max="11779" width="79.1640625" style="25" customWidth="1"/>
    <col min="11780" max="11780" width="21.6640625" style="25" customWidth="1"/>
    <col min="11781" max="12033" width="9.33203125" style="25"/>
    <col min="12034" max="12034" width="13.83203125" style="25" customWidth="1"/>
    <col min="12035" max="12035" width="79.1640625" style="25" customWidth="1"/>
    <col min="12036" max="12036" width="21.6640625" style="25" customWidth="1"/>
    <col min="12037" max="12289" width="9.33203125" style="25"/>
    <col min="12290" max="12290" width="13.83203125" style="25" customWidth="1"/>
    <col min="12291" max="12291" width="79.1640625" style="25" customWidth="1"/>
    <col min="12292" max="12292" width="21.6640625" style="25" customWidth="1"/>
    <col min="12293" max="12545" width="9.33203125" style="25"/>
    <col min="12546" max="12546" width="13.83203125" style="25" customWidth="1"/>
    <col min="12547" max="12547" width="79.1640625" style="25" customWidth="1"/>
    <col min="12548" max="12548" width="21.6640625" style="25" customWidth="1"/>
    <col min="12549" max="12801" width="9.33203125" style="25"/>
    <col min="12802" max="12802" width="13.83203125" style="25" customWidth="1"/>
    <col min="12803" max="12803" width="79.1640625" style="25" customWidth="1"/>
    <col min="12804" max="12804" width="21.6640625" style="25" customWidth="1"/>
    <col min="12805" max="13057" width="9.33203125" style="25"/>
    <col min="13058" max="13058" width="13.83203125" style="25" customWidth="1"/>
    <col min="13059" max="13059" width="79.1640625" style="25" customWidth="1"/>
    <col min="13060" max="13060" width="21.6640625" style="25" customWidth="1"/>
    <col min="13061" max="13313" width="9.33203125" style="25"/>
    <col min="13314" max="13314" width="13.83203125" style="25" customWidth="1"/>
    <col min="13315" max="13315" width="79.1640625" style="25" customWidth="1"/>
    <col min="13316" max="13316" width="21.6640625" style="25" customWidth="1"/>
    <col min="13317" max="13569" width="9.33203125" style="25"/>
    <col min="13570" max="13570" width="13.83203125" style="25" customWidth="1"/>
    <col min="13571" max="13571" width="79.1640625" style="25" customWidth="1"/>
    <col min="13572" max="13572" width="21.6640625" style="25" customWidth="1"/>
    <col min="13573" max="13825" width="9.33203125" style="25"/>
    <col min="13826" max="13826" width="13.83203125" style="25" customWidth="1"/>
    <col min="13827" max="13827" width="79.1640625" style="25" customWidth="1"/>
    <col min="13828" max="13828" width="21.6640625" style="25" customWidth="1"/>
    <col min="13829" max="14081" width="9.33203125" style="25"/>
    <col min="14082" max="14082" width="13.83203125" style="25" customWidth="1"/>
    <col min="14083" max="14083" width="79.1640625" style="25" customWidth="1"/>
    <col min="14084" max="14084" width="21.6640625" style="25" customWidth="1"/>
    <col min="14085" max="14337" width="9.33203125" style="25"/>
    <col min="14338" max="14338" width="13.83203125" style="25" customWidth="1"/>
    <col min="14339" max="14339" width="79.1640625" style="25" customWidth="1"/>
    <col min="14340" max="14340" width="21.6640625" style="25" customWidth="1"/>
    <col min="14341" max="14593" width="9.33203125" style="25"/>
    <col min="14594" max="14594" width="13.83203125" style="25" customWidth="1"/>
    <col min="14595" max="14595" width="79.1640625" style="25" customWidth="1"/>
    <col min="14596" max="14596" width="21.6640625" style="25" customWidth="1"/>
    <col min="14597" max="14849" width="9.33203125" style="25"/>
    <col min="14850" max="14850" width="13.83203125" style="25" customWidth="1"/>
    <col min="14851" max="14851" width="79.1640625" style="25" customWidth="1"/>
    <col min="14852" max="14852" width="21.6640625" style="25" customWidth="1"/>
    <col min="14853" max="15105" width="9.33203125" style="25"/>
    <col min="15106" max="15106" width="13.83203125" style="25" customWidth="1"/>
    <col min="15107" max="15107" width="79.1640625" style="25" customWidth="1"/>
    <col min="15108" max="15108" width="21.6640625" style="25" customWidth="1"/>
    <col min="15109" max="15361" width="9.33203125" style="25"/>
    <col min="15362" max="15362" width="13.83203125" style="25" customWidth="1"/>
    <col min="15363" max="15363" width="79.1640625" style="25" customWidth="1"/>
    <col min="15364" max="15364" width="21.6640625" style="25" customWidth="1"/>
    <col min="15365" max="15617" width="9.33203125" style="25"/>
    <col min="15618" max="15618" width="13.83203125" style="25" customWidth="1"/>
    <col min="15619" max="15619" width="79.1640625" style="25" customWidth="1"/>
    <col min="15620" max="15620" width="21.6640625" style="25" customWidth="1"/>
    <col min="15621" max="15873" width="9.33203125" style="25"/>
    <col min="15874" max="15874" width="13.83203125" style="25" customWidth="1"/>
    <col min="15875" max="15875" width="79.1640625" style="25" customWidth="1"/>
    <col min="15876" max="15876" width="21.6640625" style="25" customWidth="1"/>
    <col min="15877" max="16129" width="9.33203125" style="25"/>
    <col min="16130" max="16130" width="13.83203125" style="25" customWidth="1"/>
    <col min="16131" max="16131" width="79.1640625" style="25" customWidth="1"/>
    <col min="16132" max="16132" width="21.6640625" style="25" customWidth="1"/>
    <col min="16133" max="16384" width="9.33203125" style="25"/>
  </cols>
  <sheetData>
    <row r="1" spans="1:12" s="662" customFormat="1" ht="12.75" customHeight="1" x14ac:dyDescent="0.2">
      <c r="A1" s="1663" t="s">
        <v>842</v>
      </c>
      <c r="B1" s="1663"/>
      <c r="C1" s="1663"/>
      <c r="D1" s="1663"/>
      <c r="E1" s="1663"/>
      <c r="F1" s="1663"/>
      <c r="G1" s="1663"/>
      <c r="H1" s="1663"/>
    </row>
    <row r="2" spans="1:12" s="662" customFormat="1" ht="12.75" customHeight="1" x14ac:dyDescent="0.2">
      <c r="A2" s="1663" t="s">
        <v>729</v>
      </c>
      <c r="B2" s="1663"/>
      <c r="C2" s="1663"/>
      <c r="D2" s="1663"/>
      <c r="E2" s="1663"/>
      <c r="F2" s="1663"/>
      <c r="G2" s="1663"/>
      <c r="H2" s="1663"/>
    </row>
    <row r="3" spans="1:12" s="24" customFormat="1" ht="21.2" customHeight="1" thickBot="1" x14ac:dyDescent="0.25">
      <c r="A3" s="242"/>
      <c r="C3" s="1579"/>
      <c r="D3" s="1579"/>
      <c r="E3" s="1579"/>
      <c r="F3" s="1579"/>
      <c r="G3" s="1579"/>
      <c r="H3" s="1579"/>
      <c r="I3" s="1579"/>
      <c r="J3" s="1579"/>
      <c r="K3" s="1579"/>
      <c r="L3" s="1579"/>
    </row>
    <row r="4" spans="1:12" s="40" customFormat="1" ht="38.25" customHeight="1" x14ac:dyDescent="0.2">
      <c r="A4" s="38" t="s">
        <v>137</v>
      </c>
      <c r="B4" s="39" t="s">
        <v>85</v>
      </c>
      <c r="C4" s="1693" t="s">
        <v>184</v>
      </c>
      <c r="D4" s="1694"/>
      <c r="E4" s="1694"/>
      <c r="F4" s="1694"/>
      <c r="G4" s="1694"/>
      <c r="H4" s="1695" t="s">
        <v>184</v>
      </c>
    </row>
    <row r="5" spans="1:12" s="40" customFormat="1" ht="36.75" thickBot="1" x14ac:dyDescent="0.25">
      <c r="A5" s="41" t="s">
        <v>139</v>
      </c>
      <c r="B5" s="42" t="s">
        <v>403</v>
      </c>
      <c r="C5" s="1696" t="s">
        <v>141</v>
      </c>
      <c r="D5" s="1697"/>
      <c r="E5" s="1697"/>
      <c r="F5" s="1697"/>
      <c r="G5" s="1697"/>
      <c r="H5" s="1698" t="s">
        <v>141</v>
      </c>
    </row>
    <row r="6" spans="1:12" s="43" customFormat="1" ht="15.95" customHeight="1" thickBot="1" x14ac:dyDescent="0.25">
      <c r="A6" s="1807" t="s">
        <v>362</v>
      </c>
      <c r="B6" s="1807"/>
      <c r="C6" s="1807"/>
      <c r="D6" s="1807"/>
      <c r="E6" s="1807"/>
      <c r="F6" s="1807"/>
      <c r="G6" s="1807"/>
      <c r="H6" s="1807"/>
    </row>
    <row r="7" spans="1:12" ht="61.5" customHeight="1" thickBot="1" x14ac:dyDescent="0.25">
      <c r="A7" s="771" t="s">
        <v>142</v>
      </c>
      <c r="B7" s="44" t="s">
        <v>36</v>
      </c>
      <c r="C7" s="44" t="str">
        <f>'26._köt_össz_bev'!C9</f>
        <v>2023. évi eredeti előirányzat
2/2023. (II.14.)</v>
      </c>
      <c r="D7" s="275" t="str">
        <f>'26._köt_össz_bev'!D9</f>
        <v>Módosított előirányzat a 14/2023.  (VI.29.)  rendelet szerint</v>
      </c>
      <c r="E7" s="44" t="str">
        <f>'26._köt_össz_bev'!E9</f>
        <v>Módosított előirányzat a 18/2023. (IX.26.)  rendelet szerint</v>
      </c>
      <c r="F7" s="44" t="str">
        <f>'26._köt_össz_bev'!F9</f>
        <v>Módosított előirányzat a 23/2023. (XII.14.)  rendelet szerint</v>
      </c>
      <c r="G7" s="44" t="str">
        <f>'26._köt_össz_bev'!G9</f>
        <v>Módosított előirányzat a …../2024. (II…..)  rendelet szerint</v>
      </c>
      <c r="H7" s="124" t="str">
        <f>'26._köt_össz_bev'!H9</f>
        <v>Változás a 23/2023. (XII.14) rendelethez képest</v>
      </c>
      <c r="I7" s="275" t="str">
        <f>'26._köt_össz_bev'!I9</f>
        <v>2023. évi teljesítés              2023.06.30-ig</v>
      </c>
      <c r="J7" s="44" t="str">
        <f>'26._köt_össz_bev'!J9</f>
        <v>2023. évi teljesítés              2023.09.30-ig</v>
      </c>
      <c r="K7" s="44" t="str">
        <f>'26._köt_össz_bev'!K9</f>
        <v>2023. évi teljesítés              2023.12.31-ig</v>
      </c>
      <c r="L7" s="44" t="str">
        <f>'26._köt_össz_bev'!L9</f>
        <v>Teljesítés %-a</v>
      </c>
    </row>
    <row r="8" spans="1:12" s="48" customFormat="1" ht="12.95" customHeight="1" thickBot="1" x14ac:dyDescent="0.25">
      <c r="A8" s="45" t="s">
        <v>297</v>
      </c>
      <c r="B8" s="46" t="s">
        <v>298</v>
      </c>
      <c r="C8" s="1168" t="s">
        <v>299</v>
      </c>
      <c r="D8" s="263" t="s">
        <v>300</v>
      </c>
      <c r="E8" s="46" t="s">
        <v>300</v>
      </c>
      <c r="F8" s="46" t="s">
        <v>300</v>
      </c>
      <c r="G8" s="46" t="s">
        <v>301</v>
      </c>
      <c r="H8" s="260" t="s">
        <v>388</v>
      </c>
      <c r="I8" s="260"/>
      <c r="J8" s="47"/>
      <c r="K8" s="47"/>
      <c r="L8" s="47"/>
    </row>
    <row r="9" spans="1:12" s="48" customFormat="1" ht="15.75" customHeight="1" thickBot="1" x14ac:dyDescent="0.25">
      <c r="A9" s="1809" t="s">
        <v>37</v>
      </c>
      <c r="B9" s="1810"/>
      <c r="C9" s="1810"/>
      <c r="D9" s="1810"/>
      <c r="E9" s="1810"/>
      <c r="F9" s="1810"/>
      <c r="G9" s="1810"/>
      <c r="H9" s="1811"/>
    </row>
    <row r="10" spans="1:12" s="26" customFormat="1" ht="12.2" customHeight="1" thickBot="1" x14ac:dyDescent="0.25">
      <c r="A10" s="45" t="s">
        <v>12</v>
      </c>
      <c r="B10" s="49" t="s">
        <v>277</v>
      </c>
      <c r="C10" s="87">
        <f>SUM(C11:C21)</f>
        <v>11396470</v>
      </c>
      <c r="D10" s="125">
        <f t="shared" ref="D10:L10" si="0">SUM(D11:D21)</f>
        <v>11396470</v>
      </c>
      <c r="E10" s="708">
        <f t="shared" si="0"/>
        <v>11396470</v>
      </c>
      <c r="F10" s="708">
        <f t="shared" si="0"/>
        <v>11396470</v>
      </c>
      <c r="G10" s="708">
        <f t="shared" si="0"/>
        <v>11396470</v>
      </c>
      <c r="H10" s="1555">
        <f>+G10-F10</f>
        <v>0</v>
      </c>
      <c r="I10" s="1275">
        <f t="shared" si="0"/>
        <v>0</v>
      </c>
      <c r="J10" s="721">
        <f t="shared" si="0"/>
        <v>0</v>
      </c>
      <c r="K10" s="721">
        <f t="shared" si="0"/>
        <v>0</v>
      </c>
      <c r="L10" s="721">
        <f t="shared" si="0"/>
        <v>0</v>
      </c>
    </row>
    <row r="11" spans="1:12" s="26" customFormat="1" ht="12.2" customHeight="1" x14ac:dyDescent="0.2">
      <c r="A11" s="51" t="s">
        <v>91</v>
      </c>
      <c r="B11" s="52" t="s">
        <v>143</v>
      </c>
      <c r="C11" s="126"/>
      <c r="D11" s="277"/>
      <c r="E11" s="709"/>
      <c r="F11" s="709"/>
      <c r="G11" s="709"/>
      <c r="H11" s="667">
        <f t="shared" ref="H11:H48" si="1">+G11-F11</f>
        <v>0</v>
      </c>
      <c r="I11" s="1276"/>
      <c r="J11" s="667"/>
      <c r="K11" s="667"/>
      <c r="L11" s="667"/>
    </row>
    <row r="12" spans="1:12" s="26" customFormat="1" ht="12.2" customHeight="1" x14ac:dyDescent="0.2">
      <c r="A12" s="1216" t="s">
        <v>92</v>
      </c>
      <c r="B12" s="415" t="s">
        <v>144</v>
      </c>
      <c r="C12" s="416">
        <v>811280</v>
      </c>
      <c r="D12" s="423">
        <v>811280</v>
      </c>
      <c r="E12" s="86">
        <v>811280</v>
      </c>
      <c r="F12" s="86">
        <v>811280</v>
      </c>
      <c r="G12" s="86">
        <v>811280</v>
      </c>
      <c r="H12" s="668">
        <f t="shared" si="1"/>
        <v>0</v>
      </c>
      <c r="I12" s="1277"/>
      <c r="J12" s="668"/>
      <c r="K12" s="668"/>
      <c r="L12" s="668"/>
    </row>
    <row r="13" spans="1:12" s="26" customFormat="1" ht="12.2" customHeight="1" x14ac:dyDescent="0.2">
      <c r="A13" s="1216" t="s">
        <v>93</v>
      </c>
      <c r="B13" s="415" t="s">
        <v>145</v>
      </c>
      <c r="C13" s="416"/>
      <c r="D13" s="423"/>
      <c r="E13" s="86"/>
      <c r="F13" s="86"/>
      <c r="G13" s="86"/>
      <c r="H13" s="668">
        <f t="shared" si="1"/>
        <v>0</v>
      </c>
      <c r="I13" s="1277"/>
      <c r="J13" s="668"/>
      <c r="K13" s="668"/>
      <c r="L13" s="668"/>
    </row>
    <row r="14" spans="1:12" s="26" customFormat="1" ht="12.2" customHeight="1" x14ac:dyDescent="0.2">
      <c r="A14" s="1216" t="s">
        <v>90</v>
      </c>
      <c r="B14" s="415" t="s">
        <v>146</v>
      </c>
      <c r="C14" s="416"/>
      <c r="D14" s="423"/>
      <c r="E14" s="86"/>
      <c r="F14" s="86"/>
      <c r="G14" s="86"/>
      <c r="H14" s="668">
        <f t="shared" si="1"/>
        <v>0</v>
      </c>
      <c r="I14" s="1277"/>
      <c r="J14" s="668"/>
      <c r="K14" s="668"/>
      <c r="L14" s="668"/>
    </row>
    <row r="15" spans="1:12" s="26" customFormat="1" ht="12.2" customHeight="1" x14ac:dyDescent="0.2">
      <c r="A15" s="1216" t="s">
        <v>147</v>
      </c>
      <c r="B15" s="415" t="s">
        <v>148</v>
      </c>
      <c r="C15" s="416"/>
      <c r="D15" s="423"/>
      <c r="E15" s="86"/>
      <c r="F15" s="86"/>
      <c r="G15" s="86"/>
      <c r="H15" s="668">
        <f t="shared" si="1"/>
        <v>0</v>
      </c>
      <c r="I15" s="1277"/>
      <c r="J15" s="668"/>
      <c r="K15" s="668"/>
      <c r="L15" s="668"/>
    </row>
    <row r="16" spans="1:12" s="26" customFormat="1" ht="12.2" customHeight="1" x14ac:dyDescent="0.2">
      <c r="A16" s="1216" t="s">
        <v>149</v>
      </c>
      <c r="B16" s="415" t="s">
        <v>150</v>
      </c>
      <c r="C16" s="416">
        <v>218720</v>
      </c>
      <c r="D16" s="423">
        <v>218720</v>
      </c>
      <c r="E16" s="86">
        <v>218720</v>
      </c>
      <c r="F16" s="86">
        <v>218720</v>
      </c>
      <c r="G16" s="86">
        <v>218720</v>
      </c>
      <c r="H16" s="668">
        <f t="shared" si="1"/>
        <v>0</v>
      </c>
      <c r="I16" s="1277"/>
      <c r="J16" s="668"/>
      <c r="K16" s="668"/>
      <c r="L16" s="668"/>
    </row>
    <row r="17" spans="1:12" s="26" customFormat="1" ht="12.2" customHeight="1" x14ac:dyDescent="0.2">
      <c r="A17" s="1216" t="s">
        <v>151</v>
      </c>
      <c r="B17" s="53" t="s">
        <v>152</v>
      </c>
      <c r="C17" s="416"/>
      <c r="D17" s="423"/>
      <c r="E17" s="86"/>
      <c r="F17" s="86"/>
      <c r="G17" s="86"/>
      <c r="H17" s="668">
        <f t="shared" si="1"/>
        <v>0</v>
      </c>
      <c r="I17" s="1277"/>
      <c r="J17" s="668"/>
      <c r="K17" s="668"/>
      <c r="L17" s="668"/>
    </row>
    <row r="18" spans="1:12" s="26" customFormat="1" ht="12.2" customHeight="1" x14ac:dyDescent="0.2">
      <c r="A18" s="1216" t="s">
        <v>153</v>
      </c>
      <c r="B18" s="428" t="s">
        <v>302</v>
      </c>
      <c r="C18" s="118"/>
      <c r="D18" s="270"/>
      <c r="E18" s="88"/>
      <c r="F18" s="88"/>
      <c r="G18" s="88"/>
      <c r="H18" s="669">
        <f t="shared" si="1"/>
        <v>0</v>
      </c>
      <c r="I18" s="1278"/>
      <c r="J18" s="669"/>
      <c r="K18" s="669"/>
      <c r="L18" s="669"/>
    </row>
    <row r="19" spans="1:12" s="54" customFormat="1" ht="12.2" customHeight="1" x14ac:dyDescent="0.2">
      <c r="A19" s="1216" t="s">
        <v>154</v>
      </c>
      <c r="B19" s="415" t="s">
        <v>155</v>
      </c>
      <c r="C19" s="416"/>
      <c r="D19" s="423"/>
      <c r="E19" s="86"/>
      <c r="F19" s="86"/>
      <c r="G19" s="86"/>
      <c r="H19" s="668">
        <f t="shared" si="1"/>
        <v>0</v>
      </c>
      <c r="I19" s="1277"/>
      <c r="J19" s="668"/>
      <c r="K19" s="668"/>
      <c r="L19" s="668"/>
    </row>
    <row r="20" spans="1:12" s="54" customFormat="1" ht="12.2" customHeight="1" x14ac:dyDescent="0.2">
      <c r="A20" s="1216" t="s">
        <v>156</v>
      </c>
      <c r="B20" s="428" t="s">
        <v>275</v>
      </c>
      <c r="C20" s="417"/>
      <c r="D20" s="424"/>
      <c r="E20" s="86"/>
      <c r="F20" s="86"/>
      <c r="G20" s="416"/>
      <c r="H20" s="670">
        <f t="shared" si="1"/>
        <v>0</v>
      </c>
      <c r="I20" s="1279"/>
      <c r="J20" s="670"/>
      <c r="K20" s="670"/>
      <c r="L20" s="670"/>
    </row>
    <row r="21" spans="1:12" s="54" customFormat="1" ht="12.2" customHeight="1" thickBot="1" x14ac:dyDescent="0.25">
      <c r="A21" s="1216" t="s">
        <v>276</v>
      </c>
      <c r="B21" s="53" t="s">
        <v>157</v>
      </c>
      <c r="C21" s="417">
        <v>10366470</v>
      </c>
      <c r="D21" s="424">
        <v>10366470</v>
      </c>
      <c r="E21" s="88">
        <v>10366470</v>
      </c>
      <c r="F21" s="88">
        <v>10366470</v>
      </c>
      <c r="G21" s="88">
        <v>10366470</v>
      </c>
      <c r="H21" s="671">
        <f t="shared" si="1"/>
        <v>0</v>
      </c>
      <c r="I21" s="1280"/>
      <c r="J21" s="671"/>
      <c r="K21" s="671"/>
      <c r="L21" s="671"/>
    </row>
    <row r="22" spans="1:12" s="26" customFormat="1" ht="12.2" customHeight="1" thickBot="1" x14ac:dyDescent="0.25">
      <c r="A22" s="45" t="s">
        <v>13</v>
      </c>
      <c r="B22" s="49" t="s">
        <v>158</v>
      </c>
      <c r="C22" s="87">
        <f>SUM(C23:C25)</f>
        <v>1203000</v>
      </c>
      <c r="D22" s="125">
        <f t="shared" ref="D22:L22" si="2">SUM(D23:D25)</f>
        <v>1203000</v>
      </c>
      <c r="E22" s="708">
        <f t="shared" si="2"/>
        <v>1203000</v>
      </c>
      <c r="F22" s="708">
        <f t="shared" si="2"/>
        <v>1203000</v>
      </c>
      <c r="G22" s="708">
        <f t="shared" si="2"/>
        <v>1203000</v>
      </c>
      <c r="H22" s="50">
        <f t="shared" si="1"/>
        <v>0</v>
      </c>
      <c r="I22" s="249">
        <f t="shared" si="2"/>
        <v>0</v>
      </c>
      <c r="J22" s="50">
        <f t="shared" si="2"/>
        <v>0</v>
      </c>
      <c r="K22" s="50">
        <f t="shared" si="2"/>
        <v>0</v>
      </c>
      <c r="L22" s="50">
        <f t="shared" si="2"/>
        <v>0</v>
      </c>
    </row>
    <row r="23" spans="1:12" s="54" customFormat="1" ht="12.2" customHeight="1" x14ac:dyDescent="0.2">
      <c r="A23" s="1216" t="s">
        <v>94</v>
      </c>
      <c r="B23" s="17" t="s">
        <v>159</v>
      </c>
      <c r="C23" s="416"/>
      <c r="D23" s="423"/>
      <c r="E23" s="710"/>
      <c r="F23" s="710"/>
      <c r="G23" s="710"/>
      <c r="H23" s="73">
        <f t="shared" si="1"/>
        <v>0</v>
      </c>
      <c r="I23" s="767"/>
      <c r="J23" s="73"/>
      <c r="K23" s="73"/>
      <c r="L23" s="73"/>
    </row>
    <row r="24" spans="1:12" s="54" customFormat="1" ht="12.2" customHeight="1" x14ac:dyDescent="0.2">
      <c r="A24" s="1216" t="s">
        <v>95</v>
      </c>
      <c r="B24" s="415" t="s">
        <v>160</v>
      </c>
      <c r="C24" s="416"/>
      <c r="D24" s="423"/>
      <c r="E24" s="86"/>
      <c r="F24" s="86"/>
      <c r="G24" s="86"/>
      <c r="H24" s="668">
        <f t="shared" si="1"/>
        <v>0</v>
      </c>
      <c r="I24" s="1277"/>
      <c r="J24" s="668"/>
      <c r="K24" s="668"/>
      <c r="L24" s="668"/>
    </row>
    <row r="25" spans="1:12" s="54" customFormat="1" ht="12.2" customHeight="1" x14ac:dyDescent="0.2">
      <c r="A25" s="1216" t="s">
        <v>96</v>
      </c>
      <c r="B25" s="415" t="s">
        <v>161</v>
      </c>
      <c r="C25" s="416">
        <v>1203000</v>
      </c>
      <c r="D25" s="423">
        <v>1203000</v>
      </c>
      <c r="E25" s="86">
        <v>1203000</v>
      </c>
      <c r="F25" s="86">
        <v>1203000</v>
      </c>
      <c r="G25" s="86">
        <v>1203000</v>
      </c>
      <c r="H25" s="668">
        <f t="shared" si="1"/>
        <v>0</v>
      </c>
      <c r="I25" s="1277"/>
      <c r="J25" s="668"/>
      <c r="K25" s="668"/>
      <c r="L25" s="668"/>
    </row>
    <row r="26" spans="1:12" s="54" customFormat="1" ht="12.2" customHeight="1" thickBot="1" x14ac:dyDescent="0.25">
      <c r="A26" s="1216" t="s">
        <v>317</v>
      </c>
      <c r="B26" s="418" t="s">
        <v>233</v>
      </c>
      <c r="C26" s="416"/>
      <c r="D26" s="423"/>
      <c r="E26" s="86"/>
      <c r="F26" s="86"/>
      <c r="G26" s="86"/>
      <c r="H26" s="672">
        <f t="shared" si="1"/>
        <v>0</v>
      </c>
      <c r="I26" s="1281"/>
      <c r="J26" s="672"/>
      <c r="K26" s="672"/>
      <c r="L26" s="672"/>
    </row>
    <row r="27" spans="1:12" s="54" customFormat="1" ht="12.2" customHeight="1" thickBot="1" x14ac:dyDescent="0.25">
      <c r="A27" s="55" t="s">
        <v>14</v>
      </c>
      <c r="B27" s="56" t="s">
        <v>83</v>
      </c>
      <c r="C27" s="128"/>
      <c r="D27" s="127"/>
      <c r="E27" s="711"/>
      <c r="F27" s="711"/>
      <c r="G27" s="711"/>
      <c r="H27" s="72">
        <f t="shared" si="1"/>
        <v>0</v>
      </c>
      <c r="I27" s="768"/>
      <c r="J27" s="72"/>
      <c r="K27" s="72"/>
      <c r="L27" s="72"/>
    </row>
    <row r="28" spans="1:12" s="54" customFormat="1" ht="12.2" customHeight="1" thickBot="1" x14ac:dyDescent="0.25">
      <c r="A28" s="55" t="s">
        <v>15</v>
      </c>
      <c r="B28" s="56" t="s">
        <v>162</v>
      </c>
      <c r="C28" s="87">
        <f>+C29+C30</f>
        <v>0</v>
      </c>
      <c r="D28" s="125">
        <f t="shared" ref="D28:L28" si="3">+D29+D30</f>
        <v>0</v>
      </c>
      <c r="E28" s="708">
        <f t="shared" si="3"/>
        <v>0</v>
      </c>
      <c r="F28" s="708">
        <f t="shared" si="3"/>
        <v>0</v>
      </c>
      <c r="G28" s="708">
        <f t="shared" si="3"/>
        <v>0</v>
      </c>
      <c r="H28" s="72">
        <f t="shared" si="1"/>
        <v>0</v>
      </c>
      <c r="I28" s="768">
        <f t="shared" si="3"/>
        <v>0</v>
      </c>
      <c r="J28" s="72">
        <f t="shared" si="3"/>
        <v>0</v>
      </c>
      <c r="K28" s="72">
        <f t="shared" si="3"/>
        <v>0</v>
      </c>
      <c r="L28" s="72">
        <f t="shared" si="3"/>
        <v>0</v>
      </c>
    </row>
    <row r="29" spans="1:12" s="54" customFormat="1" ht="12.2" customHeight="1" x14ac:dyDescent="0.2">
      <c r="A29" s="57" t="s">
        <v>100</v>
      </c>
      <c r="B29" s="58" t="s">
        <v>160</v>
      </c>
      <c r="C29" s="119"/>
      <c r="D29" s="271"/>
      <c r="E29" s="712"/>
      <c r="F29" s="712"/>
      <c r="G29" s="712"/>
      <c r="H29" s="673">
        <f t="shared" si="1"/>
        <v>0</v>
      </c>
      <c r="I29" s="1282"/>
      <c r="J29" s="673"/>
      <c r="K29" s="673"/>
      <c r="L29" s="673"/>
    </row>
    <row r="30" spans="1:12" s="54" customFormat="1" ht="12.2" customHeight="1" x14ac:dyDescent="0.2">
      <c r="A30" s="57" t="s">
        <v>101</v>
      </c>
      <c r="B30" s="419" t="s">
        <v>163</v>
      </c>
      <c r="C30" s="117"/>
      <c r="D30" s="278"/>
      <c r="E30" s="103"/>
      <c r="F30" s="103"/>
      <c r="G30" s="422"/>
      <c r="H30" s="661">
        <f t="shared" si="1"/>
        <v>0</v>
      </c>
      <c r="I30" s="760"/>
      <c r="J30" s="661"/>
      <c r="K30" s="661"/>
      <c r="L30" s="661"/>
    </row>
    <row r="31" spans="1:12" s="54" customFormat="1" ht="12.2" customHeight="1" thickBot="1" x14ac:dyDescent="0.25">
      <c r="A31" s="1216" t="s">
        <v>281</v>
      </c>
      <c r="B31" s="98" t="s">
        <v>165</v>
      </c>
      <c r="C31" s="90"/>
      <c r="D31" s="272"/>
      <c r="E31" s="713"/>
      <c r="F31" s="713"/>
      <c r="G31" s="713"/>
      <c r="H31" s="674">
        <f t="shared" si="1"/>
        <v>0</v>
      </c>
      <c r="I31" s="1283"/>
      <c r="J31" s="674"/>
      <c r="K31" s="674"/>
      <c r="L31" s="674"/>
    </row>
    <row r="32" spans="1:12" s="54" customFormat="1" ht="12.2" customHeight="1" thickBot="1" x14ac:dyDescent="0.25">
      <c r="A32" s="55" t="s">
        <v>16</v>
      </c>
      <c r="B32" s="56" t="s">
        <v>166</v>
      </c>
      <c r="C32" s="87">
        <f>+C33+C34+C35</f>
        <v>0</v>
      </c>
      <c r="D32" s="125">
        <f t="shared" ref="D32:L32" si="4">+D33+D34+D35</f>
        <v>0</v>
      </c>
      <c r="E32" s="708">
        <f t="shared" si="4"/>
        <v>0</v>
      </c>
      <c r="F32" s="708">
        <f t="shared" si="4"/>
        <v>0</v>
      </c>
      <c r="G32" s="708">
        <f t="shared" si="4"/>
        <v>0</v>
      </c>
      <c r="H32" s="72">
        <f t="shared" si="1"/>
        <v>0</v>
      </c>
      <c r="I32" s="768">
        <f t="shared" si="4"/>
        <v>0</v>
      </c>
      <c r="J32" s="72">
        <f t="shared" si="4"/>
        <v>0</v>
      </c>
      <c r="K32" s="72">
        <f t="shared" si="4"/>
        <v>0</v>
      </c>
      <c r="L32" s="72">
        <f t="shared" si="4"/>
        <v>0</v>
      </c>
    </row>
    <row r="33" spans="1:12" s="54" customFormat="1" ht="12.2" customHeight="1" x14ac:dyDescent="0.2">
      <c r="A33" s="57" t="s">
        <v>89</v>
      </c>
      <c r="B33" s="58" t="s">
        <v>167</v>
      </c>
      <c r="C33" s="119"/>
      <c r="D33" s="271"/>
      <c r="E33" s="712"/>
      <c r="F33" s="712"/>
      <c r="G33" s="712"/>
      <c r="H33" s="673">
        <f t="shared" si="1"/>
        <v>0</v>
      </c>
      <c r="I33" s="1282"/>
      <c r="J33" s="673"/>
      <c r="K33" s="673"/>
      <c r="L33" s="673"/>
    </row>
    <row r="34" spans="1:12" s="54" customFormat="1" ht="12.2" customHeight="1" x14ac:dyDescent="0.2">
      <c r="A34" s="57" t="s">
        <v>102</v>
      </c>
      <c r="B34" s="419" t="s">
        <v>168</v>
      </c>
      <c r="C34" s="117"/>
      <c r="D34" s="278"/>
      <c r="E34" s="103"/>
      <c r="F34" s="103"/>
      <c r="G34" s="422"/>
      <c r="H34" s="661">
        <f t="shared" si="1"/>
        <v>0</v>
      </c>
      <c r="I34" s="760"/>
      <c r="J34" s="661"/>
      <c r="K34" s="661"/>
      <c r="L34" s="661"/>
    </row>
    <row r="35" spans="1:12" s="54" customFormat="1" ht="12.2" customHeight="1" thickBot="1" x14ac:dyDescent="0.25">
      <c r="A35" s="1216" t="s">
        <v>103</v>
      </c>
      <c r="B35" s="60" t="s">
        <v>169</v>
      </c>
      <c r="C35" s="90"/>
      <c r="D35" s="272"/>
      <c r="E35" s="713"/>
      <c r="F35" s="713"/>
      <c r="G35" s="713"/>
      <c r="H35" s="675">
        <f t="shared" si="1"/>
        <v>0</v>
      </c>
      <c r="I35" s="1284"/>
      <c r="J35" s="675"/>
      <c r="K35" s="675"/>
      <c r="L35" s="675"/>
    </row>
    <row r="36" spans="1:12" s="26" customFormat="1" ht="12.2" customHeight="1" thickBot="1" x14ac:dyDescent="0.25">
      <c r="A36" s="55" t="s">
        <v>17</v>
      </c>
      <c r="B36" s="56" t="s">
        <v>170</v>
      </c>
      <c r="C36" s="128"/>
      <c r="D36" s="127"/>
      <c r="E36" s="711"/>
      <c r="F36" s="711"/>
      <c r="G36" s="711"/>
      <c r="H36" s="72">
        <f t="shared" si="1"/>
        <v>0</v>
      </c>
      <c r="I36" s="768"/>
      <c r="J36" s="72"/>
      <c r="K36" s="72"/>
      <c r="L36" s="72"/>
    </row>
    <row r="37" spans="1:12" s="26" customFormat="1" ht="12.2" customHeight="1" thickBot="1" x14ac:dyDescent="0.25">
      <c r="A37" s="1217" t="s">
        <v>104</v>
      </c>
      <c r="B37" s="420" t="s">
        <v>165</v>
      </c>
      <c r="C37" s="128"/>
      <c r="D37" s="127"/>
      <c r="E37" s="714"/>
      <c r="F37" s="714"/>
      <c r="G37" s="714"/>
      <c r="H37" s="676">
        <f t="shared" si="1"/>
        <v>0</v>
      </c>
      <c r="I37" s="1285"/>
      <c r="J37" s="676"/>
      <c r="K37" s="676"/>
      <c r="L37" s="676"/>
    </row>
    <row r="38" spans="1:12" s="26" customFormat="1" ht="12.2" customHeight="1" thickBot="1" x14ac:dyDescent="0.25">
      <c r="A38" s="55" t="s">
        <v>18</v>
      </c>
      <c r="B38" s="56" t="s">
        <v>555</v>
      </c>
      <c r="C38" s="128"/>
      <c r="D38" s="127"/>
      <c r="E38" s="711"/>
      <c r="F38" s="711"/>
      <c r="G38" s="711"/>
      <c r="H38" s="72">
        <f t="shared" si="1"/>
        <v>0</v>
      </c>
      <c r="I38" s="768"/>
      <c r="J38" s="72"/>
      <c r="K38" s="72"/>
      <c r="L38" s="72"/>
    </row>
    <row r="39" spans="1:12" s="26" customFormat="1" ht="12.2" customHeight="1" x14ac:dyDescent="0.2">
      <c r="A39" s="12" t="s">
        <v>107</v>
      </c>
      <c r="B39" s="93" t="s">
        <v>212</v>
      </c>
      <c r="C39" s="129"/>
      <c r="D39" s="279"/>
      <c r="E39" s="715"/>
      <c r="F39" s="715"/>
      <c r="G39" s="715"/>
      <c r="H39" s="677">
        <f t="shared" si="1"/>
        <v>0</v>
      </c>
      <c r="I39" s="1286"/>
      <c r="J39" s="677"/>
      <c r="K39" s="677"/>
      <c r="L39" s="677"/>
    </row>
    <row r="40" spans="1:12" s="26" customFormat="1" ht="12.2" customHeight="1" x14ac:dyDescent="0.2">
      <c r="A40" s="1182" t="s">
        <v>108</v>
      </c>
      <c r="B40" s="429" t="s">
        <v>213</v>
      </c>
      <c r="C40" s="421"/>
      <c r="D40" s="425"/>
      <c r="E40" s="716"/>
      <c r="F40" s="716"/>
      <c r="G40" s="716"/>
      <c r="H40" s="678">
        <f t="shared" si="1"/>
        <v>0</v>
      </c>
      <c r="I40" s="1287"/>
      <c r="J40" s="678"/>
      <c r="K40" s="678"/>
      <c r="L40" s="678"/>
    </row>
    <row r="41" spans="1:12" s="26" customFormat="1" ht="12.2" customHeight="1" thickBot="1" x14ac:dyDescent="0.25">
      <c r="A41" s="1182" t="s">
        <v>323</v>
      </c>
      <c r="B41" s="99" t="s">
        <v>165</v>
      </c>
      <c r="C41" s="131"/>
      <c r="D41" s="130"/>
      <c r="E41" s="717"/>
      <c r="F41" s="717"/>
      <c r="G41" s="717"/>
      <c r="H41" s="679">
        <f t="shared" si="1"/>
        <v>0</v>
      </c>
      <c r="I41" s="1288"/>
      <c r="J41" s="679"/>
      <c r="K41" s="679"/>
      <c r="L41" s="679"/>
    </row>
    <row r="42" spans="1:12" s="26" customFormat="1" ht="12.2" customHeight="1" thickBot="1" x14ac:dyDescent="0.25">
      <c r="A42" s="45" t="s">
        <v>19</v>
      </c>
      <c r="B42" s="56" t="s">
        <v>546</v>
      </c>
      <c r="C42" s="87">
        <f>+C10+C22+C27+C28+C32+C36+C38</f>
        <v>12599470</v>
      </c>
      <c r="D42" s="125">
        <f t="shared" ref="D42:L42" si="5">+D10+D22+D27+D28+D32+D36+D38</f>
        <v>12599470</v>
      </c>
      <c r="E42" s="708">
        <f t="shared" si="5"/>
        <v>12599470</v>
      </c>
      <c r="F42" s="708">
        <f t="shared" si="5"/>
        <v>12599470</v>
      </c>
      <c r="G42" s="708">
        <f t="shared" si="5"/>
        <v>12599470</v>
      </c>
      <c r="H42" s="72">
        <f t="shared" si="1"/>
        <v>0</v>
      </c>
      <c r="I42" s="768">
        <f t="shared" si="5"/>
        <v>0</v>
      </c>
      <c r="J42" s="72">
        <f t="shared" si="5"/>
        <v>0</v>
      </c>
      <c r="K42" s="72">
        <f t="shared" si="5"/>
        <v>0</v>
      </c>
      <c r="L42" s="72">
        <f t="shared" si="5"/>
        <v>0</v>
      </c>
    </row>
    <row r="43" spans="1:12" s="26" customFormat="1" ht="12.2" customHeight="1" thickBot="1" x14ac:dyDescent="0.25">
      <c r="A43" s="61" t="s">
        <v>20</v>
      </c>
      <c r="B43" s="56" t="s">
        <v>180</v>
      </c>
      <c r="C43" s="87">
        <f>SUM(C44:C47)</f>
        <v>211157765</v>
      </c>
      <c r="D43" s="125">
        <f t="shared" ref="D43:L43" si="6">SUM(D44:D47)</f>
        <v>213921765</v>
      </c>
      <c r="E43" s="708">
        <f t="shared" si="6"/>
        <v>263756663</v>
      </c>
      <c r="F43" s="708">
        <f t="shared" si="6"/>
        <v>263756663</v>
      </c>
      <c r="G43" s="708">
        <f t="shared" si="6"/>
        <v>269158963</v>
      </c>
      <c r="H43" s="72">
        <f t="shared" si="1"/>
        <v>5402300</v>
      </c>
      <c r="I43" s="768">
        <f t="shared" si="6"/>
        <v>0</v>
      </c>
      <c r="J43" s="72">
        <f t="shared" si="6"/>
        <v>0</v>
      </c>
      <c r="K43" s="72">
        <f t="shared" si="6"/>
        <v>0</v>
      </c>
      <c r="L43" s="72">
        <f t="shared" si="6"/>
        <v>0</v>
      </c>
    </row>
    <row r="44" spans="1:12" s="26" customFormat="1" ht="12.2" customHeight="1" x14ac:dyDescent="0.2">
      <c r="A44" s="57" t="s">
        <v>171</v>
      </c>
      <c r="B44" s="58" t="s">
        <v>131</v>
      </c>
      <c r="C44" s="119"/>
      <c r="D44" s="271"/>
      <c r="E44" s="712"/>
      <c r="F44" s="712"/>
      <c r="G44" s="712"/>
      <c r="H44" s="673">
        <f t="shared" si="1"/>
        <v>0</v>
      </c>
      <c r="I44" s="1282"/>
      <c r="J44" s="673"/>
      <c r="K44" s="673"/>
      <c r="L44" s="673"/>
    </row>
    <row r="45" spans="1:12" s="26" customFormat="1" ht="12.2" customHeight="1" x14ac:dyDescent="0.2">
      <c r="A45" s="69" t="s">
        <v>172</v>
      </c>
      <c r="B45" s="58" t="s">
        <v>186</v>
      </c>
      <c r="C45" s="117"/>
      <c r="D45" s="278"/>
      <c r="E45" s="89"/>
      <c r="F45" s="89"/>
      <c r="G45" s="89"/>
      <c r="H45" s="680">
        <f t="shared" si="1"/>
        <v>0</v>
      </c>
      <c r="I45" s="1289"/>
      <c r="J45" s="680"/>
      <c r="K45" s="680"/>
      <c r="L45" s="680"/>
    </row>
    <row r="46" spans="1:12" s="26" customFormat="1" ht="12.2" customHeight="1" x14ac:dyDescent="0.2">
      <c r="A46" s="1216" t="s">
        <v>173</v>
      </c>
      <c r="B46" s="419" t="s">
        <v>177</v>
      </c>
      <c r="C46" s="422">
        <f>C70-C42-C44-C63-C65-C68+C38+C32+C28</f>
        <v>209657765</v>
      </c>
      <c r="D46" s="409">
        <f t="shared" ref="D46:L46" si="7">D70-D42-D63-D65-D68</f>
        <v>212421765</v>
      </c>
      <c r="E46" s="103">
        <f t="shared" si="7"/>
        <v>262256663</v>
      </c>
      <c r="F46" s="103">
        <f t="shared" si="7"/>
        <v>262256663</v>
      </c>
      <c r="G46" s="103">
        <f t="shared" si="7"/>
        <v>268227613</v>
      </c>
      <c r="H46" s="661">
        <f t="shared" si="1"/>
        <v>5970950</v>
      </c>
      <c r="I46" s="760">
        <f t="shared" si="7"/>
        <v>0</v>
      </c>
      <c r="J46" s="661">
        <f t="shared" si="7"/>
        <v>0</v>
      </c>
      <c r="K46" s="661">
        <f t="shared" si="7"/>
        <v>0</v>
      </c>
      <c r="L46" s="661">
        <f t="shared" si="7"/>
        <v>0</v>
      </c>
    </row>
    <row r="47" spans="1:12" s="54" customFormat="1" ht="12.2" customHeight="1" thickBot="1" x14ac:dyDescent="0.25">
      <c r="A47" s="57" t="s">
        <v>178</v>
      </c>
      <c r="B47" s="60" t="s">
        <v>179</v>
      </c>
      <c r="C47" s="1213">
        <f>C62</f>
        <v>1500000</v>
      </c>
      <c r="D47" s="280">
        <f t="shared" ref="D47:L47" si="8">D62</f>
        <v>1500000</v>
      </c>
      <c r="E47" s="713">
        <f t="shared" si="8"/>
        <v>1500000</v>
      </c>
      <c r="F47" s="713">
        <f t="shared" si="8"/>
        <v>1500000</v>
      </c>
      <c r="G47" s="713">
        <f t="shared" si="8"/>
        <v>931350</v>
      </c>
      <c r="H47" s="675">
        <f t="shared" si="1"/>
        <v>-568650</v>
      </c>
      <c r="I47" s="1284">
        <f t="shared" si="8"/>
        <v>0</v>
      </c>
      <c r="J47" s="675">
        <f t="shared" si="8"/>
        <v>0</v>
      </c>
      <c r="K47" s="675">
        <f t="shared" si="8"/>
        <v>0</v>
      </c>
      <c r="L47" s="675">
        <f t="shared" si="8"/>
        <v>0</v>
      </c>
    </row>
    <row r="48" spans="1:12" s="54" customFormat="1" ht="15" customHeight="1" thickBot="1" x14ac:dyDescent="0.25">
      <c r="A48" s="61" t="s">
        <v>21</v>
      </c>
      <c r="B48" s="651" t="s">
        <v>174</v>
      </c>
      <c r="C48" s="133">
        <f>+C42+C43</f>
        <v>223757235</v>
      </c>
      <c r="D48" s="132">
        <f t="shared" ref="D48:L48" si="9">+D42+D43</f>
        <v>226521235</v>
      </c>
      <c r="E48" s="718">
        <f t="shared" si="9"/>
        <v>276356133</v>
      </c>
      <c r="F48" s="718">
        <f t="shared" si="9"/>
        <v>276356133</v>
      </c>
      <c r="G48" s="718">
        <f t="shared" si="9"/>
        <v>281758433</v>
      </c>
      <c r="H48" s="684">
        <f t="shared" si="1"/>
        <v>5402300</v>
      </c>
      <c r="I48" s="1290">
        <f t="shared" si="9"/>
        <v>0</v>
      </c>
      <c r="J48" s="684">
        <f t="shared" si="9"/>
        <v>0</v>
      </c>
      <c r="K48" s="684">
        <f t="shared" si="9"/>
        <v>0</v>
      </c>
      <c r="L48" s="684">
        <f t="shared" si="9"/>
        <v>0</v>
      </c>
    </row>
    <row r="49" spans="1:12" s="54" customFormat="1" ht="15" customHeight="1" x14ac:dyDescent="0.2">
      <c r="A49" s="62"/>
      <c r="B49" s="63"/>
      <c r="C49" s="64"/>
      <c r="D49" s="64"/>
      <c r="E49" s="64"/>
      <c r="F49" s="64"/>
      <c r="G49" s="64"/>
      <c r="H49" s="64"/>
      <c r="I49" s="64"/>
      <c r="J49" s="64"/>
      <c r="K49" s="64"/>
      <c r="L49" s="64"/>
    </row>
    <row r="50" spans="1:12" s="54" customFormat="1" ht="15" customHeight="1" x14ac:dyDescent="0.2">
      <c r="A50" s="62"/>
      <c r="B50" s="63"/>
      <c r="C50" s="64"/>
      <c r="D50" s="64"/>
      <c r="E50" s="64"/>
      <c r="F50" s="64"/>
      <c r="G50" s="64"/>
      <c r="H50" s="64"/>
      <c r="I50" s="64"/>
      <c r="J50" s="64"/>
      <c r="K50" s="64"/>
      <c r="L50" s="64"/>
    </row>
    <row r="51" spans="1:12" ht="13.5" thickBot="1" x14ac:dyDescent="0.25">
      <c r="A51" s="1800" t="s">
        <v>362</v>
      </c>
      <c r="B51" s="1800"/>
      <c r="C51" s="1800"/>
      <c r="D51" s="1800"/>
      <c r="E51" s="1800"/>
      <c r="F51" s="1800"/>
      <c r="G51" s="1800"/>
      <c r="H51" s="1800"/>
    </row>
    <row r="52" spans="1:12" s="681" customFormat="1" ht="59.25" customHeight="1" thickBot="1" x14ac:dyDescent="0.25">
      <c r="A52" s="771"/>
      <c r="B52" s="772" t="s">
        <v>38</v>
      </c>
      <c r="C52" s="21" t="str">
        <f>C7</f>
        <v>2023. évi eredeti előirányzat
2/2023. (II.14.)</v>
      </c>
      <c r="D52" s="238" t="str">
        <f t="shared" ref="D52:L52" si="10">D7</f>
        <v>Módosított előirányzat a 14/2023.  (VI.29.)  rendelet szerint</v>
      </c>
      <c r="E52" s="21" t="str">
        <f t="shared" si="10"/>
        <v>Módosított előirányzat a 18/2023. (IX.26.)  rendelet szerint</v>
      </c>
      <c r="F52" s="21" t="str">
        <f t="shared" si="10"/>
        <v>Módosított előirányzat a 23/2023. (XII.14.)  rendelet szerint</v>
      </c>
      <c r="G52" s="21" t="str">
        <f t="shared" si="10"/>
        <v>Módosított előirányzat a …../2024. (II…..)  rendelet szerint</v>
      </c>
      <c r="H52" s="34" t="str">
        <f t="shared" si="10"/>
        <v>Változás a 23/2023. (XII.14) rendelethez képest</v>
      </c>
      <c r="I52" s="238" t="str">
        <f t="shared" si="10"/>
        <v>2023. évi teljesítés              2023.06.30-ig</v>
      </c>
      <c r="J52" s="21" t="str">
        <f t="shared" si="10"/>
        <v>2023. évi teljesítés              2023.09.30-ig</v>
      </c>
      <c r="K52" s="21" t="str">
        <f t="shared" si="10"/>
        <v>2023. évi teljesítés              2023.12.31-ig</v>
      </c>
      <c r="L52" s="21" t="str">
        <f t="shared" si="10"/>
        <v>Teljesítés %-a</v>
      </c>
    </row>
    <row r="53" spans="1:12" s="33" customFormat="1" ht="12.2" customHeight="1" thickBot="1" x14ac:dyDescent="0.25">
      <c r="A53" s="55" t="s">
        <v>12</v>
      </c>
      <c r="B53" s="56" t="s">
        <v>547</v>
      </c>
      <c r="C53" s="87">
        <f>SUM(C54:C59)-C55</f>
        <v>222257235</v>
      </c>
      <c r="D53" s="125">
        <f t="shared" ref="D53:L53" si="11">SUM(D54:D59)-D55</f>
        <v>225021235</v>
      </c>
      <c r="E53" s="708">
        <f t="shared" si="11"/>
        <v>274856133</v>
      </c>
      <c r="F53" s="708">
        <f t="shared" si="11"/>
        <v>274856133</v>
      </c>
      <c r="G53" s="708">
        <f t="shared" si="11"/>
        <v>280827083</v>
      </c>
      <c r="H53" s="50">
        <f t="shared" ref="H53:H72" si="12">+G53-F53</f>
        <v>5970950</v>
      </c>
      <c r="I53" s="249">
        <f t="shared" si="11"/>
        <v>0</v>
      </c>
      <c r="J53" s="50">
        <f t="shared" si="11"/>
        <v>0</v>
      </c>
      <c r="K53" s="50">
        <f t="shared" si="11"/>
        <v>0</v>
      </c>
      <c r="L53" s="50">
        <f t="shared" si="11"/>
        <v>0</v>
      </c>
    </row>
    <row r="54" spans="1:12" ht="12.2" customHeight="1" x14ac:dyDescent="0.2">
      <c r="A54" s="1216" t="s">
        <v>91</v>
      </c>
      <c r="B54" s="17" t="s">
        <v>68</v>
      </c>
      <c r="C54" s="119">
        <v>154474818</v>
      </c>
      <c r="D54" s="271">
        <f>154474818+1300000</f>
        <v>155774818</v>
      </c>
      <c r="E54" s="712">
        <f>155774818+75000+(150000*26)+7094317+30472200</f>
        <v>197316335</v>
      </c>
      <c r="F54" s="712">
        <v>197316335</v>
      </c>
      <c r="G54" s="712">
        <f>197316335+10078621</f>
        <v>207394956</v>
      </c>
      <c r="H54" s="35">
        <f t="shared" si="12"/>
        <v>10078621</v>
      </c>
      <c r="I54" s="253"/>
      <c r="J54" s="35"/>
      <c r="K54" s="35"/>
      <c r="L54" s="35"/>
    </row>
    <row r="55" spans="1:12" ht="12.2" customHeight="1" x14ac:dyDescent="0.2">
      <c r="A55" s="1216" t="s">
        <v>305</v>
      </c>
      <c r="B55" s="418" t="s">
        <v>270</v>
      </c>
      <c r="C55" s="119"/>
      <c r="D55" s="271"/>
      <c r="E55" s="712">
        <v>7094317</v>
      </c>
      <c r="F55" s="712">
        <v>7094317</v>
      </c>
      <c r="G55" s="712">
        <f>7094317-1532419</f>
        <v>5561898</v>
      </c>
      <c r="H55" s="35">
        <f t="shared" si="12"/>
        <v>-1532419</v>
      </c>
      <c r="I55" s="253"/>
      <c r="J55" s="35"/>
      <c r="K55" s="35"/>
      <c r="L55" s="35"/>
    </row>
    <row r="56" spans="1:12" ht="12.2" customHeight="1" x14ac:dyDescent="0.2">
      <c r="A56" s="1216" t="s">
        <v>92</v>
      </c>
      <c r="B56" s="415" t="s">
        <v>87</v>
      </c>
      <c r="C56" s="422">
        <v>18805774</v>
      </c>
      <c r="D56" s="409">
        <f>18805774+364000</f>
        <v>19169774</v>
      </c>
      <c r="E56" s="103">
        <f>19169774+(150000*26*0.28)+922261+6279120</f>
        <v>27463155</v>
      </c>
      <c r="F56" s="103">
        <v>27463155</v>
      </c>
      <c r="G56" s="103">
        <f>27463155+2494814</f>
        <v>29957969</v>
      </c>
      <c r="H56" s="410">
        <f t="shared" si="12"/>
        <v>2494814</v>
      </c>
      <c r="I56" s="635"/>
      <c r="J56" s="410"/>
      <c r="K56" s="410"/>
      <c r="L56" s="410"/>
    </row>
    <row r="57" spans="1:12" ht="12.2" customHeight="1" x14ac:dyDescent="0.2">
      <c r="A57" s="1216" t="s">
        <v>93</v>
      </c>
      <c r="B57" s="415" t="s">
        <v>69</v>
      </c>
      <c r="C57" s="422">
        <v>48976643</v>
      </c>
      <c r="D57" s="409">
        <f>48976643+1100000</f>
        <v>50076643</v>
      </c>
      <c r="E57" s="103">
        <v>50076643</v>
      </c>
      <c r="F57" s="103">
        <v>50076643</v>
      </c>
      <c r="G57" s="103">
        <f>50076643-6602485</f>
        <v>43474158</v>
      </c>
      <c r="H57" s="410">
        <f t="shared" si="12"/>
        <v>-6602485</v>
      </c>
      <c r="I57" s="635"/>
      <c r="J57" s="410"/>
      <c r="K57" s="410"/>
      <c r="L57" s="410"/>
    </row>
    <row r="58" spans="1:12" ht="12.2" customHeight="1" x14ac:dyDescent="0.2">
      <c r="A58" s="1216" t="s">
        <v>90</v>
      </c>
      <c r="B58" s="415" t="s">
        <v>80</v>
      </c>
      <c r="C58" s="422"/>
      <c r="D58" s="409"/>
      <c r="E58" s="103"/>
      <c r="F58" s="103"/>
      <c r="G58" s="103"/>
      <c r="H58" s="410">
        <f t="shared" si="12"/>
        <v>0</v>
      </c>
      <c r="I58" s="635"/>
      <c r="J58" s="410"/>
      <c r="K58" s="410"/>
      <c r="L58" s="410"/>
    </row>
    <row r="59" spans="1:12" ht="12.2" customHeight="1" x14ac:dyDescent="0.2">
      <c r="A59" s="1216" t="s">
        <v>147</v>
      </c>
      <c r="B59" s="415" t="s">
        <v>88</v>
      </c>
      <c r="C59" s="422"/>
      <c r="D59" s="409">
        <f t="shared" ref="D59:L59" si="13">SUM(D60:D61)</f>
        <v>0</v>
      </c>
      <c r="E59" s="103">
        <f t="shared" si="13"/>
        <v>0</v>
      </c>
      <c r="F59" s="103">
        <f t="shared" si="13"/>
        <v>0</v>
      </c>
      <c r="G59" s="103">
        <f t="shared" si="13"/>
        <v>0</v>
      </c>
      <c r="H59" s="410">
        <f t="shared" si="12"/>
        <v>0</v>
      </c>
      <c r="I59" s="635">
        <f t="shared" si="13"/>
        <v>0</v>
      </c>
      <c r="J59" s="410">
        <f t="shared" si="13"/>
        <v>0</v>
      </c>
      <c r="K59" s="410">
        <f t="shared" si="13"/>
        <v>0</v>
      </c>
      <c r="L59" s="410">
        <f t="shared" si="13"/>
        <v>0</v>
      </c>
    </row>
    <row r="60" spans="1:12" ht="12.2" customHeight="1" x14ac:dyDescent="0.2">
      <c r="A60" s="1216" t="s">
        <v>306</v>
      </c>
      <c r="B60" s="648" t="s">
        <v>235</v>
      </c>
      <c r="C60" s="422"/>
      <c r="D60" s="409"/>
      <c r="E60" s="103"/>
      <c r="F60" s="103"/>
      <c r="G60" s="103"/>
      <c r="H60" s="410">
        <f t="shared" si="12"/>
        <v>0</v>
      </c>
      <c r="I60" s="635"/>
      <c r="J60" s="410"/>
      <c r="K60" s="410"/>
      <c r="L60" s="410"/>
    </row>
    <row r="61" spans="1:12" ht="12.2" customHeight="1" thickBot="1" x14ac:dyDescent="0.25">
      <c r="A61" s="82" t="s">
        <v>307</v>
      </c>
      <c r="B61" s="83" t="s">
        <v>234</v>
      </c>
      <c r="C61" s="90"/>
      <c r="D61" s="272"/>
      <c r="E61" s="719"/>
      <c r="F61" s="719"/>
      <c r="G61" s="719"/>
      <c r="H61" s="59">
        <f t="shared" si="12"/>
        <v>0</v>
      </c>
      <c r="I61" s="255"/>
      <c r="J61" s="59"/>
      <c r="K61" s="59"/>
      <c r="L61" s="59"/>
    </row>
    <row r="62" spans="1:12" ht="12.2" customHeight="1" thickBot="1" x14ac:dyDescent="0.25">
      <c r="A62" s="55" t="s">
        <v>13</v>
      </c>
      <c r="B62" s="56" t="s">
        <v>548</v>
      </c>
      <c r="C62" s="87">
        <f>SUM(C63:C67)</f>
        <v>1500000</v>
      </c>
      <c r="D62" s="125">
        <f t="shared" ref="D62:L62" si="14">SUM(D63:D67)</f>
        <v>1500000</v>
      </c>
      <c r="E62" s="708">
        <f t="shared" si="14"/>
        <v>1500000</v>
      </c>
      <c r="F62" s="708">
        <f t="shared" si="14"/>
        <v>1500000</v>
      </c>
      <c r="G62" s="708">
        <f t="shared" si="14"/>
        <v>931350</v>
      </c>
      <c r="H62" s="50">
        <f t="shared" si="12"/>
        <v>-568650</v>
      </c>
      <c r="I62" s="249">
        <f t="shared" si="14"/>
        <v>0</v>
      </c>
      <c r="J62" s="50">
        <f t="shared" si="14"/>
        <v>0</v>
      </c>
      <c r="K62" s="50">
        <f t="shared" si="14"/>
        <v>0</v>
      </c>
      <c r="L62" s="50">
        <f t="shared" si="14"/>
        <v>0</v>
      </c>
    </row>
    <row r="63" spans="1:12" s="33" customFormat="1" ht="12.2" customHeight="1" x14ac:dyDescent="0.2">
      <c r="A63" s="1216" t="s">
        <v>94</v>
      </c>
      <c r="B63" s="17" t="s">
        <v>119</v>
      </c>
      <c r="C63" s="119">
        <v>1500000</v>
      </c>
      <c r="D63" s="271">
        <v>1500000</v>
      </c>
      <c r="E63" s="712">
        <v>1500000</v>
      </c>
      <c r="F63" s="712">
        <v>1500000</v>
      </c>
      <c r="G63" s="712">
        <f>1500000-568650</f>
        <v>931350</v>
      </c>
      <c r="H63" s="35">
        <f t="shared" si="12"/>
        <v>-568650</v>
      </c>
      <c r="I63" s="253"/>
      <c r="J63" s="35"/>
      <c r="K63" s="35"/>
      <c r="L63" s="35"/>
    </row>
    <row r="64" spans="1:12" s="33" customFormat="1" ht="12.2" customHeight="1" x14ac:dyDescent="0.2">
      <c r="A64" s="1216" t="s">
        <v>316</v>
      </c>
      <c r="B64" s="649" t="s">
        <v>236</v>
      </c>
      <c r="C64" s="119"/>
      <c r="D64" s="271"/>
      <c r="E64" s="712"/>
      <c r="F64" s="712"/>
      <c r="G64" s="712"/>
      <c r="H64" s="35">
        <f t="shared" si="12"/>
        <v>0</v>
      </c>
      <c r="I64" s="253"/>
      <c r="J64" s="35"/>
      <c r="K64" s="35"/>
      <c r="L64" s="35"/>
    </row>
    <row r="65" spans="1:12" ht="12.2" customHeight="1" x14ac:dyDescent="0.2">
      <c r="A65" s="1216" t="s">
        <v>95</v>
      </c>
      <c r="B65" s="415" t="s">
        <v>2</v>
      </c>
      <c r="C65" s="422"/>
      <c r="D65" s="409"/>
      <c r="E65" s="103"/>
      <c r="F65" s="103"/>
      <c r="G65" s="103"/>
      <c r="H65" s="410">
        <f t="shared" si="12"/>
        <v>0</v>
      </c>
      <c r="I65" s="635"/>
      <c r="J65" s="410"/>
      <c r="K65" s="410"/>
      <c r="L65" s="410"/>
    </row>
    <row r="66" spans="1:12" ht="12.2" customHeight="1" x14ac:dyDescent="0.2">
      <c r="A66" s="1216" t="s">
        <v>342</v>
      </c>
      <c r="B66" s="650" t="s">
        <v>237</v>
      </c>
      <c r="C66" s="422"/>
      <c r="D66" s="409"/>
      <c r="E66" s="103"/>
      <c r="F66" s="103"/>
      <c r="G66" s="103"/>
      <c r="H66" s="410">
        <f t="shared" si="12"/>
        <v>0</v>
      </c>
      <c r="I66" s="635"/>
      <c r="J66" s="410"/>
      <c r="K66" s="410"/>
      <c r="L66" s="410"/>
    </row>
    <row r="67" spans="1:12" ht="12.2" customHeight="1" x14ac:dyDescent="0.2">
      <c r="A67" s="1216" t="s">
        <v>96</v>
      </c>
      <c r="B67" s="17" t="s">
        <v>175</v>
      </c>
      <c r="C67" s="422">
        <f>SUM(C68:C69)</f>
        <v>0</v>
      </c>
      <c r="D67" s="409">
        <f t="shared" ref="D67:L67" si="15">SUM(D68:D69)</f>
        <v>0</v>
      </c>
      <c r="E67" s="103">
        <f t="shared" si="15"/>
        <v>0</v>
      </c>
      <c r="F67" s="103">
        <f t="shared" si="15"/>
        <v>0</v>
      </c>
      <c r="G67" s="103">
        <f t="shared" si="15"/>
        <v>0</v>
      </c>
      <c r="H67" s="410">
        <f t="shared" si="12"/>
        <v>0</v>
      </c>
      <c r="I67" s="635">
        <f t="shared" si="15"/>
        <v>0</v>
      </c>
      <c r="J67" s="410">
        <f t="shared" si="15"/>
        <v>0</v>
      </c>
      <c r="K67" s="410">
        <f t="shared" si="15"/>
        <v>0</v>
      </c>
      <c r="L67" s="410">
        <f t="shared" si="15"/>
        <v>0</v>
      </c>
    </row>
    <row r="68" spans="1:12" ht="12.2" customHeight="1" x14ac:dyDescent="0.2">
      <c r="A68" s="1216" t="s">
        <v>317</v>
      </c>
      <c r="B68" s="648" t="s">
        <v>239</v>
      </c>
      <c r="C68" s="422"/>
      <c r="D68" s="409"/>
      <c r="E68" s="103"/>
      <c r="F68" s="103"/>
      <c r="G68" s="103"/>
      <c r="H68" s="410">
        <f t="shared" si="12"/>
        <v>0</v>
      </c>
      <c r="I68" s="635"/>
      <c r="J68" s="410"/>
      <c r="K68" s="410"/>
      <c r="L68" s="410"/>
    </row>
    <row r="69" spans="1:12" ht="12.2" customHeight="1" thickBot="1" x14ac:dyDescent="0.25">
      <c r="A69" s="82" t="s">
        <v>318</v>
      </c>
      <c r="B69" s="83" t="s">
        <v>238</v>
      </c>
      <c r="C69" s="90"/>
      <c r="D69" s="409"/>
      <c r="E69" s="103"/>
      <c r="F69" s="103"/>
      <c r="G69" s="103"/>
      <c r="H69" s="410">
        <f t="shared" si="12"/>
        <v>0</v>
      </c>
      <c r="I69" s="635"/>
      <c r="J69" s="410"/>
      <c r="K69" s="410"/>
      <c r="L69" s="410"/>
    </row>
    <row r="70" spans="1:12" ht="15" customHeight="1" thickBot="1" x14ac:dyDescent="0.25">
      <c r="A70" s="55" t="s">
        <v>14</v>
      </c>
      <c r="B70" s="65" t="s">
        <v>176</v>
      </c>
      <c r="C70" s="133">
        <f>+C53+C62</f>
        <v>223757235</v>
      </c>
      <c r="D70" s="132">
        <f t="shared" ref="D70:L70" si="16">+D53+D62</f>
        <v>226521235</v>
      </c>
      <c r="E70" s="718">
        <f t="shared" si="16"/>
        <v>276356133</v>
      </c>
      <c r="F70" s="718">
        <f t="shared" si="16"/>
        <v>276356133</v>
      </c>
      <c r="G70" s="718">
        <f t="shared" si="16"/>
        <v>281758433</v>
      </c>
      <c r="H70" s="66">
        <f t="shared" si="12"/>
        <v>5402300</v>
      </c>
      <c r="I70" s="250">
        <f t="shared" si="16"/>
        <v>0</v>
      </c>
      <c r="J70" s="66">
        <f t="shared" si="16"/>
        <v>0</v>
      </c>
      <c r="K70" s="66">
        <f t="shared" si="16"/>
        <v>0</v>
      </c>
      <c r="L70" s="66">
        <f t="shared" si="16"/>
        <v>0</v>
      </c>
    </row>
    <row r="71" spans="1:12" ht="13.5" thickBot="1" x14ac:dyDescent="0.25">
      <c r="C71" s="27"/>
      <c r="D71" s="27"/>
      <c r="E71" s="27"/>
      <c r="F71" s="27"/>
      <c r="G71" s="27"/>
      <c r="H71" s="27"/>
      <c r="I71" s="27"/>
      <c r="J71" s="27"/>
      <c r="K71" s="27"/>
      <c r="L71" s="27"/>
    </row>
    <row r="72" spans="1:12" ht="15" customHeight="1" thickBot="1" x14ac:dyDescent="0.25">
      <c r="A72" s="764" t="s">
        <v>292</v>
      </c>
      <c r="B72" s="766"/>
      <c r="C72" s="135">
        <v>26</v>
      </c>
      <c r="D72" s="765">
        <v>26</v>
      </c>
      <c r="E72" s="647">
        <v>26</v>
      </c>
      <c r="F72" s="647">
        <v>26</v>
      </c>
      <c r="G72" s="647">
        <v>26</v>
      </c>
      <c r="H72" s="246">
        <f t="shared" si="12"/>
        <v>0</v>
      </c>
      <c r="I72" s="246"/>
      <c r="J72" s="246"/>
      <c r="K72" s="246"/>
      <c r="L72" s="246"/>
    </row>
    <row r="73" spans="1:12" ht="14.25" hidden="1" customHeight="1" thickBot="1" x14ac:dyDescent="0.25">
      <c r="A73" s="67" t="s">
        <v>291</v>
      </c>
      <c r="B73" s="68"/>
      <c r="C73" s="735"/>
      <c r="D73" s="769"/>
      <c r="E73" s="733"/>
      <c r="F73" s="733"/>
      <c r="G73" s="733"/>
      <c r="H73" s="735"/>
      <c r="I73" s="735"/>
      <c r="J73" s="735"/>
      <c r="K73" s="735"/>
      <c r="L73" s="735"/>
    </row>
    <row r="74" spans="1:12" x14ac:dyDescent="0.2">
      <c r="D74" s="225"/>
      <c r="E74" s="225"/>
      <c r="F74" s="225"/>
      <c r="G74" s="225"/>
      <c r="H74" s="225" t="s">
        <v>385</v>
      </c>
      <c r="I74" s="225"/>
      <c r="J74" s="225"/>
      <c r="K74" s="225"/>
      <c r="L74" s="225"/>
    </row>
  </sheetData>
  <sheetProtection formatCells="0"/>
  <mergeCells count="7">
    <mergeCell ref="A9:H9"/>
    <mergeCell ref="A51:H51"/>
    <mergeCell ref="A1:H1"/>
    <mergeCell ref="A2:H2"/>
    <mergeCell ref="C4:H4"/>
    <mergeCell ref="C5:H5"/>
    <mergeCell ref="A6:H6"/>
  </mergeCells>
  <printOptions horizontalCentered="1"/>
  <pageMargins left="0.39370078740157483" right="0.39370078740157483" top="0.39370078740157483" bottom="0.19685039370078741" header="0.78740157480314965" footer="0.78740157480314965"/>
  <pageSetup paperSize="9" scale="75" orientation="portrait" r:id="rId1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L74"/>
  <sheetViews>
    <sheetView view="pageBreakPreview" zoomScale="110" zoomScaleNormal="100" zoomScaleSheetLayoutView="110" workbookViewId="0">
      <selection activeCell="G19" sqref="G19"/>
    </sheetView>
  </sheetViews>
  <sheetFormatPr defaultRowHeight="12.75" x14ac:dyDescent="0.2"/>
  <cols>
    <col min="1" max="1" width="12" style="1583" customWidth="1"/>
    <col min="2" max="2" width="67" style="25" customWidth="1"/>
    <col min="3" max="3" width="14.6640625" style="25" customWidth="1"/>
    <col min="4" max="4" width="17" style="25" hidden="1" customWidth="1"/>
    <col min="5" max="5" width="15.1640625" style="25" hidden="1" customWidth="1"/>
    <col min="6" max="6" width="15.6640625" style="25" customWidth="1"/>
    <col min="7" max="7" width="17" style="25" customWidth="1"/>
    <col min="8" max="8" width="14.83203125" style="25" customWidth="1"/>
    <col min="9" max="12" width="14.83203125" style="25" hidden="1" customWidth="1"/>
    <col min="13" max="13" width="0" style="25" hidden="1" customWidth="1"/>
    <col min="14" max="257" width="9.33203125" style="25"/>
    <col min="258" max="258" width="13.83203125" style="25" customWidth="1"/>
    <col min="259" max="259" width="79.1640625" style="25" customWidth="1"/>
    <col min="260" max="260" width="21.6640625" style="25" customWidth="1"/>
    <col min="261" max="513" width="9.33203125" style="25"/>
    <col min="514" max="514" width="13.83203125" style="25" customWidth="1"/>
    <col min="515" max="515" width="79.1640625" style="25" customWidth="1"/>
    <col min="516" max="516" width="21.6640625" style="25" customWidth="1"/>
    <col min="517" max="769" width="9.33203125" style="25"/>
    <col min="770" max="770" width="13.83203125" style="25" customWidth="1"/>
    <col min="771" max="771" width="79.1640625" style="25" customWidth="1"/>
    <col min="772" max="772" width="21.6640625" style="25" customWidth="1"/>
    <col min="773" max="1025" width="9.33203125" style="25"/>
    <col min="1026" max="1026" width="13.83203125" style="25" customWidth="1"/>
    <col min="1027" max="1027" width="79.1640625" style="25" customWidth="1"/>
    <col min="1028" max="1028" width="21.6640625" style="25" customWidth="1"/>
    <col min="1029" max="1281" width="9.33203125" style="25"/>
    <col min="1282" max="1282" width="13.83203125" style="25" customWidth="1"/>
    <col min="1283" max="1283" width="79.1640625" style="25" customWidth="1"/>
    <col min="1284" max="1284" width="21.6640625" style="25" customWidth="1"/>
    <col min="1285" max="1537" width="9.33203125" style="25"/>
    <col min="1538" max="1538" width="13.83203125" style="25" customWidth="1"/>
    <col min="1539" max="1539" width="79.1640625" style="25" customWidth="1"/>
    <col min="1540" max="1540" width="21.6640625" style="25" customWidth="1"/>
    <col min="1541" max="1793" width="9.33203125" style="25"/>
    <col min="1794" max="1794" width="13.83203125" style="25" customWidth="1"/>
    <col min="1795" max="1795" width="79.1640625" style="25" customWidth="1"/>
    <col min="1796" max="1796" width="21.6640625" style="25" customWidth="1"/>
    <col min="1797" max="2049" width="9.33203125" style="25"/>
    <col min="2050" max="2050" width="13.83203125" style="25" customWidth="1"/>
    <col min="2051" max="2051" width="79.1640625" style="25" customWidth="1"/>
    <col min="2052" max="2052" width="21.6640625" style="25" customWidth="1"/>
    <col min="2053" max="2305" width="9.33203125" style="25"/>
    <col min="2306" max="2306" width="13.83203125" style="25" customWidth="1"/>
    <col min="2307" max="2307" width="79.1640625" style="25" customWidth="1"/>
    <col min="2308" max="2308" width="21.6640625" style="25" customWidth="1"/>
    <col min="2309" max="2561" width="9.33203125" style="25"/>
    <col min="2562" max="2562" width="13.83203125" style="25" customWidth="1"/>
    <col min="2563" max="2563" width="79.1640625" style="25" customWidth="1"/>
    <col min="2564" max="2564" width="21.6640625" style="25" customWidth="1"/>
    <col min="2565" max="2817" width="9.33203125" style="25"/>
    <col min="2818" max="2818" width="13.83203125" style="25" customWidth="1"/>
    <col min="2819" max="2819" width="79.1640625" style="25" customWidth="1"/>
    <col min="2820" max="2820" width="21.6640625" style="25" customWidth="1"/>
    <col min="2821" max="3073" width="9.33203125" style="25"/>
    <col min="3074" max="3074" width="13.83203125" style="25" customWidth="1"/>
    <col min="3075" max="3075" width="79.1640625" style="25" customWidth="1"/>
    <col min="3076" max="3076" width="21.6640625" style="25" customWidth="1"/>
    <col min="3077" max="3329" width="9.33203125" style="25"/>
    <col min="3330" max="3330" width="13.83203125" style="25" customWidth="1"/>
    <col min="3331" max="3331" width="79.1640625" style="25" customWidth="1"/>
    <col min="3332" max="3332" width="21.6640625" style="25" customWidth="1"/>
    <col min="3333" max="3585" width="9.33203125" style="25"/>
    <col min="3586" max="3586" width="13.83203125" style="25" customWidth="1"/>
    <col min="3587" max="3587" width="79.1640625" style="25" customWidth="1"/>
    <col min="3588" max="3588" width="21.6640625" style="25" customWidth="1"/>
    <col min="3589" max="3841" width="9.33203125" style="25"/>
    <col min="3842" max="3842" width="13.83203125" style="25" customWidth="1"/>
    <col min="3843" max="3843" width="79.1640625" style="25" customWidth="1"/>
    <col min="3844" max="3844" width="21.6640625" style="25" customWidth="1"/>
    <col min="3845" max="4097" width="9.33203125" style="25"/>
    <col min="4098" max="4098" width="13.83203125" style="25" customWidth="1"/>
    <col min="4099" max="4099" width="79.1640625" style="25" customWidth="1"/>
    <col min="4100" max="4100" width="21.6640625" style="25" customWidth="1"/>
    <col min="4101" max="4353" width="9.33203125" style="25"/>
    <col min="4354" max="4354" width="13.83203125" style="25" customWidth="1"/>
    <col min="4355" max="4355" width="79.1640625" style="25" customWidth="1"/>
    <col min="4356" max="4356" width="21.6640625" style="25" customWidth="1"/>
    <col min="4357" max="4609" width="9.33203125" style="25"/>
    <col min="4610" max="4610" width="13.83203125" style="25" customWidth="1"/>
    <col min="4611" max="4611" width="79.1640625" style="25" customWidth="1"/>
    <col min="4612" max="4612" width="21.6640625" style="25" customWidth="1"/>
    <col min="4613" max="4865" width="9.33203125" style="25"/>
    <col min="4866" max="4866" width="13.83203125" style="25" customWidth="1"/>
    <col min="4867" max="4867" width="79.1640625" style="25" customWidth="1"/>
    <col min="4868" max="4868" width="21.6640625" style="25" customWidth="1"/>
    <col min="4869" max="5121" width="9.33203125" style="25"/>
    <col min="5122" max="5122" width="13.83203125" style="25" customWidth="1"/>
    <col min="5123" max="5123" width="79.1640625" style="25" customWidth="1"/>
    <col min="5124" max="5124" width="21.6640625" style="25" customWidth="1"/>
    <col min="5125" max="5377" width="9.33203125" style="25"/>
    <col min="5378" max="5378" width="13.83203125" style="25" customWidth="1"/>
    <col min="5379" max="5379" width="79.1640625" style="25" customWidth="1"/>
    <col min="5380" max="5380" width="21.6640625" style="25" customWidth="1"/>
    <col min="5381" max="5633" width="9.33203125" style="25"/>
    <col min="5634" max="5634" width="13.83203125" style="25" customWidth="1"/>
    <col min="5635" max="5635" width="79.1640625" style="25" customWidth="1"/>
    <col min="5636" max="5636" width="21.6640625" style="25" customWidth="1"/>
    <col min="5637" max="5889" width="9.33203125" style="25"/>
    <col min="5890" max="5890" width="13.83203125" style="25" customWidth="1"/>
    <col min="5891" max="5891" width="79.1640625" style="25" customWidth="1"/>
    <col min="5892" max="5892" width="21.6640625" style="25" customWidth="1"/>
    <col min="5893" max="6145" width="9.33203125" style="25"/>
    <col min="6146" max="6146" width="13.83203125" style="25" customWidth="1"/>
    <col min="6147" max="6147" width="79.1640625" style="25" customWidth="1"/>
    <col min="6148" max="6148" width="21.6640625" style="25" customWidth="1"/>
    <col min="6149" max="6401" width="9.33203125" style="25"/>
    <col min="6402" max="6402" width="13.83203125" style="25" customWidth="1"/>
    <col min="6403" max="6403" width="79.1640625" style="25" customWidth="1"/>
    <col min="6404" max="6404" width="21.6640625" style="25" customWidth="1"/>
    <col min="6405" max="6657" width="9.33203125" style="25"/>
    <col min="6658" max="6658" width="13.83203125" style="25" customWidth="1"/>
    <col min="6659" max="6659" width="79.1640625" style="25" customWidth="1"/>
    <col min="6660" max="6660" width="21.6640625" style="25" customWidth="1"/>
    <col min="6661" max="6913" width="9.33203125" style="25"/>
    <col min="6914" max="6914" width="13.83203125" style="25" customWidth="1"/>
    <col min="6915" max="6915" width="79.1640625" style="25" customWidth="1"/>
    <col min="6916" max="6916" width="21.6640625" style="25" customWidth="1"/>
    <col min="6917" max="7169" width="9.33203125" style="25"/>
    <col min="7170" max="7170" width="13.83203125" style="25" customWidth="1"/>
    <col min="7171" max="7171" width="79.1640625" style="25" customWidth="1"/>
    <col min="7172" max="7172" width="21.6640625" style="25" customWidth="1"/>
    <col min="7173" max="7425" width="9.33203125" style="25"/>
    <col min="7426" max="7426" width="13.83203125" style="25" customWidth="1"/>
    <col min="7427" max="7427" width="79.1640625" style="25" customWidth="1"/>
    <col min="7428" max="7428" width="21.6640625" style="25" customWidth="1"/>
    <col min="7429" max="7681" width="9.33203125" style="25"/>
    <col min="7682" max="7682" width="13.83203125" style="25" customWidth="1"/>
    <col min="7683" max="7683" width="79.1640625" style="25" customWidth="1"/>
    <col min="7684" max="7684" width="21.6640625" style="25" customWidth="1"/>
    <col min="7685" max="7937" width="9.33203125" style="25"/>
    <col min="7938" max="7938" width="13.83203125" style="25" customWidth="1"/>
    <col min="7939" max="7939" width="79.1640625" style="25" customWidth="1"/>
    <col min="7940" max="7940" width="21.6640625" style="25" customWidth="1"/>
    <col min="7941" max="8193" width="9.33203125" style="25"/>
    <col min="8194" max="8194" width="13.83203125" style="25" customWidth="1"/>
    <col min="8195" max="8195" width="79.1640625" style="25" customWidth="1"/>
    <col min="8196" max="8196" width="21.6640625" style="25" customWidth="1"/>
    <col min="8197" max="8449" width="9.33203125" style="25"/>
    <col min="8450" max="8450" width="13.83203125" style="25" customWidth="1"/>
    <col min="8451" max="8451" width="79.1640625" style="25" customWidth="1"/>
    <col min="8452" max="8452" width="21.6640625" style="25" customWidth="1"/>
    <col min="8453" max="8705" width="9.33203125" style="25"/>
    <col min="8706" max="8706" width="13.83203125" style="25" customWidth="1"/>
    <col min="8707" max="8707" width="79.1640625" style="25" customWidth="1"/>
    <col min="8708" max="8708" width="21.6640625" style="25" customWidth="1"/>
    <col min="8709" max="8961" width="9.33203125" style="25"/>
    <col min="8962" max="8962" width="13.83203125" style="25" customWidth="1"/>
    <col min="8963" max="8963" width="79.1640625" style="25" customWidth="1"/>
    <col min="8964" max="8964" width="21.6640625" style="25" customWidth="1"/>
    <col min="8965" max="9217" width="9.33203125" style="25"/>
    <col min="9218" max="9218" width="13.83203125" style="25" customWidth="1"/>
    <col min="9219" max="9219" width="79.1640625" style="25" customWidth="1"/>
    <col min="9220" max="9220" width="21.6640625" style="25" customWidth="1"/>
    <col min="9221" max="9473" width="9.33203125" style="25"/>
    <col min="9474" max="9474" width="13.83203125" style="25" customWidth="1"/>
    <col min="9475" max="9475" width="79.1640625" style="25" customWidth="1"/>
    <col min="9476" max="9476" width="21.6640625" style="25" customWidth="1"/>
    <col min="9477" max="9729" width="9.33203125" style="25"/>
    <col min="9730" max="9730" width="13.83203125" style="25" customWidth="1"/>
    <col min="9731" max="9731" width="79.1640625" style="25" customWidth="1"/>
    <col min="9732" max="9732" width="21.6640625" style="25" customWidth="1"/>
    <col min="9733" max="9985" width="9.33203125" style="25"/>
    <col min="9986" max="9986" width="13.83203125" style="25" customWidth="1"/>
    <col min="9987" max="9987" width="79.1640625" style="25" customWidth="1"/>
    <col min="9988" max="9988" width="21.6640625" style="25" customWidth="1"/>
    <col min="9989" max="10241" width="9.33203125" style="25"/>
    <col min="10242" max="10242" width="13.83203125" style="25" customWidth="1"/>
    <col min="10243" max="10243" width="79.1640625" style="25" customWidth="1"/>
    <col min="10244" max="10244" width="21.6640625" style="25" customWidth="1"/>
    <col min="10245" max="10497" width="9.33203125" style="25"/>
    <col min="10498" max="10498" width="13.83203125" style="25" customWidth="1"/>
    <col min="10499" max="10499" width="79.1640625" style="25" customWidth="1"/>
    <col min="10500" max="10500" width="21.6640625" style="25" customWidth="1"/>
    <col min="10501" max="10753" width="9.33203125" style="25"/>
    <col min="10754" max="10754" width="13.83203125" style="25" customWidth="1"/>
    <col min="10755" max="10755" width="79.1640625" style="25" customWidth="1"/>
    <col min="10756" max="10756" width="21.6640625" style="25" customWidth="1"/>
    <col min="10757" max="11009" width="9.33203125" style="25"/>
    <col min="11010" max="11010" width="13.83203125" style="25" customWidth="1"/>
    <col min="11011" max="11011" width="79.1640625" style="25" customWidth="1"/>
    <col min="11012" max="11012" width="21.6640625" style="25" customWidth="1"/>
    <col min="11013" max="11265" width="9.33203125" style="25"/>
    <col min="11266" max="11266" width="13.83203125" style="25" customWidth="1"/>
    <col min="11267" max="11267" width="79.1640625" style="25" customWidth="1"/>
    <col min="11268" max="11268" width="21.6640625" style="25" customWidth="1"/>
    <col min="11269" max="11521" width="9.33203125" style="25"/>
    <col min="11522" max="11522" width="13.83203125" style="25" customWidth="1"/>
    <col min="11523" max="11523" width="79.1640625" style="25" customWidth="1"/>
    <col min="11524" max="11524" width="21.6640625" style="25" customWidth="1"/>
    <col min="11525" max="11777" width="9.33203125" style="25"/>
    <col min="11778" max="11778" width="13.83203125" style="25" customWidth="1"/>
    <col min="11779" max="11779" width="79.1640625" style="25" customWidth="1"/>
    <col min="11780" max="11780" width="21.6640625" style="25" customWidth="1"/>
    <col min="11781" max="12033" width="9.33203125" style="25"/>
    <col min="12034" max="12034" width="13.83203125" style="25" customWidth="1"/>
    <col min="12035" max="12035" width="79.1640625" style="25" customWidth="1"/>
    <col min="12036" max="12036" width="21.6640625" style="25" customWidth="1"/>
    <col min="12037" max="12289" width="9.33203125" style="25"/>
    <col min="12290" max="12290" width="13.83203125" style="25" customWidth="1"/>
    <col min="12291" max="12291" width="79.1640625" style="25" customWidth="1"/>
    <col min="12292" max="12292" width="21.6640625" style="25" customWidth="1"/>
    <col min="12293" max="12545" width="9.33203125" style="25"/>
    <col min="12546" max="12546" width="13.83203125" style="25" customWidth="1"/>
    <col min="12547" max="12547" width="79.1640625" style="25" customWidth="1"/>
    <col min="12548" max="12548" width="21.6640625" style="25" customWidth="1"/>
    <col min="12549" max="12801" width="9.33203125" style="25"/>
    <col min="12802" max="12802" width="13.83203125" style="25" customWidth="1"/>
    <col min="12803" max="12803" width="79.1640625" style="25" customWidth="1"/>
    <col min="12804" max="12804" width="21.6640625" style="25" customWidth="1"/>
    <col min="12805" max="13057" width="9.33203125" style="25"/>
    <col min="13058" max="13058" width="13.83203125" style="25" customWidth="1"/>
    <col min="13059" max="13059" width="79.1640625" style="25" customWidth="1"/>
    <col min="13060" max="13060" width="21.6640625" style="25" customWidth="1"/>
    <col min="13061" max="13313" width="9.33203125" style="25"/>
    <col min="13314" max="13314" width="13.83203125" style="25" customWidth="1"/>
    <col min="13315" max="13315" width="79.1640625" style="25" customWidth="1"/>
    <col min="13316" max="13316" width="21.6640625" style="25" customWidth="1"/>
    <col min="13317" max="13569" width="9.33203125" style="25"/>
    <col min="13570" max="13570" width="13.83203125" style="25" customWidth="1"/>
    <col min="13571" max="13571" width="79.1640625" style="25" customWidth="1"/>
    <col min="13572" max="13572" width="21.6640625" style="25" customWidth="1"/>
    <col min="13573" max="13825" width="9.33203125" style="25"/>
    <col min="13826" max="13826" width="13.83203125" style="25" customWidth="1"/>
    <col min="13827" max="13827" width="79.1640625" style="25" customWidth="1"/>
    <col min="13828" max="13828" width="21.6640625" style="25" customWidth="1"/>
    <col min="13829" max="14081" width="9.33203125" style="25"/>
    <col min="14082" max="14082" width="13.83203125" style="25" customWidth="1"/>
    <col min="14083" max="14083" width="79.1640625" style="25" customWidth="1"/>
    <col min="14084" max="14084" width="21.6640625" style="25" customWidth="1"/>
    <col min="14085" max="14337" width="9.33203125" style="25"/>
    <col min="14338" max="14338" width="13.83203125" style="25" customWidth="1"/>
    <col min="14339" max="14339" width="79.1640625" style="25" customWidth="1"/>
    <col min="14340" max="14340" width="21.6640625" style="25" customWidth="1"/>
    <col min="14341" max="14593" width="9.33203125" style="25"/>
    <col min="14594" max="14594" width="13.83203125" style="25" customWidth="1"/>
    <col min="14595" max="14595" width="79.1640625" style="25" customWidth="1"/>
    <col min="14596" max="14596" width="21.6640625" style="25" customWidth="1"/>
    <col min="14597" max="14849" width="9.33203125" style="25"/>
    <col min="14850" max="14850" width="13.83203125" style="25" customWidth="1"/>
    <col min="14851" max="14851" width="79.1640625" style="25" customWidth="1"/>
    <col min="14852" max="14852" width="21.6640625" style="25" customWidth="1"/>
    <col min="14853" max="15105" width="9.33203125" style="25"/>
    <col min="15106" max="15106" width="13.83203125" style="25" customWidth="1"/>
    <col min="15107" max="15107" width="79.1640625" style="25" customWidth="1"/>
    <col min="15108" max="15108" width="21.6640625" style="25" customWidth="1"/>
    <col min="15109" max="15361" width="9.33203125" style="25"/>
    <col min="15362" max="15362" width="13.83203125" style="25" customWidth="1"/>
    <col min="15363" max="15363" width="79.1640625" style="25" customWidth="1"/>
    <col min="15364" max="15364" width="21.6640625" style="25" customWidth="1"/>
    <col min="15365" max="15617" width="9.33203125" style="25"/>
    <col min="15618" max="15618" width="13.83203125" style="25" customWidth="1"/>
    <col min="15619" max="15619" width="79.1640625" style="25" customWidth="1"/>
    <col min="15620" max="15620" width="21.6640625" style="25" customWidth="1"/>
    <col min="15621" max="15873" width="9.33203125" style="25"/>
    <col min="15874" max="15874" width="13.83203125" style="25" customWidth="1"/>
    <col min="15875" max="15875" width="79.1640625" style="25" customWidth="1"/>
    <col min="15876" max="15876" width="21.6640625" style="25" customWidth="1"/>
    <col min="15877" max="16129" width="9.33203125" style="25"/>
    <col min="16130" max="16130" width="13.83203125" style="25" customWidth="1"/>
    <col min="16131" max="16131" width="79.1640625" style="25" customWidth="1"/>
    <col min="16132" max="16132" width="21.6640625" style="25" customWidth="1"/>
    <col min="16133" max="16384" width="9.33203125" style="25"/>
  </cols>
  <sheetData>
    <row r="1" spans="1:12" s="662" customFormat="1" ht="12.75" customHeight="1" x14ac:dyDescent="0.2">
      <c r="A1" s="1663" t="s">
        <v>842</v>
      </c>
      <c r="B1" s="1663"/>
      <c r="C1" s="1663"/>
      <c r="D1" s="1663"/>
      <c r="E1" s="1663"/>
      <c r="F1" s="1663"/>
      <c r="G1" s="1663"/>
      <c r="H1" s="1663"/>
    </row>
    <row r="2" spans="1:12" s="662" customFormat="1" ht="12.75" customHeight="1" x14ac:dyDescent="0.2">
      <c r="A2" s="1663" t="s">
        <v>729</v>
      </c>
      <c r="B2" s="1663"/>
      <c r="C2" s="1663"/>
      <c r="D2" s="1663"/>
      <c r="E2" s="1663"/>
      <c r="F2" s="1663"/>
      <c r="G2" s="1663"/>
      <c r="H2" s="1663"/>
    </row>
    <row r="3" spans="1:12" s="24" customFormat="1" ht="21.2" customHeight="1" thickBot="1" x14ac:dyDescent="0.25">
      <c r="A3" s="242"/>
      <c r="C3" s="1579"/>
      <c r="D3" s="1579"/>
      <c r="E3" s="1579"/>
      <c r="F3" s="1579"/>
      <c r="G3" s="1579"/>
      <c r="H3" s="1579"/>
      <c r="I3" s="1579"/>
      <c r="J3" s="1579"/>
      <c r="K3" s="1579"/>
      <c r="L3" s="1579"/>
    </row>
    <row r="4" spans="1:12" s="40" customFormat="1" ht="38.25" customHeight="1" x14ac:dyDescent="0.2">
      <c r="A4" s="38" t="s">
        <v>137</v>
      </c>
      <c r="B4" s="39" t="s">
        <v>85</v>
      </c>
      <c r="C4" s="1693"/>
      <c r="D4" s="1694"/>
      <c r="E4" s="1694"/>
      <c r="F4" s="1694"/>
      <c r="G4" s="1694"/>
      <c r="H4" s="1695" t="s">
        <v>184</v>
      </c>
    </row>
    <row r="5" spans="1:12" s="40" customFormat="1" ht="36.75" thickBot="1" x14ac:dyDescent="0.25">
      <c r="A5" s="41" t="s">
        <v>139</v>
      </c>
      <c r="B5" s="42" t="s">
        <v>404</v>
      </c>
      <c r="C5" s="1696"/>
      <c r="D5" s="1697"/>
      <c r="E5" s="1697"/>
      <c r="F5" s="1697"/>
      <c r="G5" s="1697"/>
      <c r="H5" s="1698" t="s">
        <v>141</v>
      </c>
    </row>
    <row r="6" spans="1:12" s="43" customFormat="1" ht="15.95" customHeight="1" thickBot="1" x14ac:dyDescent="0.25">
      <c r="A6" s="1807" t="s">
        <v>362</v>
      </c>
      <c r="B6" s="1807"/>
      <c r="C6" s="1807"/>
      <c r="D6" s="1807"/>
      <c r="E6" s="1807"/>
      <c r="F6" s="1807"/>
      <c r="G6" s="1807"/>
      <c r="H6" s="1807"/>
    </row>
    <row r="7" spans="1:12" ht="61.5" customHeight="1" thickBot="1" x14ac:dyDescent="0.25">
      <c r="A7" s="771" t="s">
        <v>142</v>
      </c>
      <c r="B7" s="44" t="s">
        <v>36</v>
      </c>
      <c r="C7" s="44" t="str">
        <f>'26._köt_össz_bev'!C9</f>
        <v>2023. évi eredeti előirányzat
2/2023. (II.14.)</v>
      </c>
      <c r="D7" s="275" t="str">
        <f>'26._köt_össz_bev'!D9</f>
        <v>Módosított előirányzat a 14/2023.  (VI.29.)  rendelet szerint</v>
      </c>
      <c r="E7" s="44" t="str">
        <f>'26._köt_össz_bev'!E9</f>
        <v>Módosított előirányzat a 18/2023. (IX.26.)  rendelet szerint</v>
      </c>
      <c r="F7" s="44" t="str">
        <f>'26._köt_össz_bev'!F9</f>
        <v>Módosított előirányzat a 23/2023. (XII.14.)  rendelet szerint</v>
      </c>
      <c r="G7" s="44" t="str">
        <f>'26._köt_össz_bev'!G9</f>
        <v>Módosított előirányzat a …../2024. (II…..)  rendelet szerint</v>
      </c>
      <c r="H7" s="124" t="str">
        <f>'26._köt_össz_bev'!H9</f>
        <v>Változás a 23/2023. (XII.14) rendelethez képest</v>
      </c>
      <c r="I7" s="275" t="str">
        <f>'26._köt_össz_bev'!I9</f>
        <v>2023. évi teljesítés              2023.06.30-ig</v>
      </c>
      <c r="J7" s="44" t="str">
        <f>'26._köt_össz_bev'!J9</f>
        <v>2023. évi teljesítés              2023.09.30-ig</v>
      </c>
      <c r="K7" s="44" t="str">
        <f>'26._köt_össz_bev'!K9</f>
        <v>2023. évi teljesítés              2023.12.31-ig</v>
      </c>
      <c r="L7" s="44" t="str">
        <f>'26._köt_össz_bev'!L9</f>
        <v>Teljesítés %-a</v>
      </c>
    </row>
    <row r="8" spans="1:12" s="48" customFormat="1" ht="12.95" customHeight="1" thickBot="1" x14ac:dyDescent="0.25">
      <c r="A8" s="45" t="s">
        <v>297</v>
      </c>
      <c r="B8" s="46" t="s">
        <v>298</v>
      </c>
      <c r="C8" s="1168" t="s">
        <v>299</v>
      </c>
      <c r="D8" s="263" t="s">
        <v>300</v>
      </c>
      <c r="E8" s="46" t="s">
        <v>300</v>
      </c>
      <c r="F8" s="46" t="s">
        <v>300</v>
      </c>
      <c r="G8" s="46" t="s">
        <v>301</v>
      </c>
      <c r="H8" s="260" t="s">
        <v>388</v>
      </c>
      <c r="I8" s="260"/>
      <c r="J8" s="47"/>
      <c r="K8" s="47"/>
      <c r="L8" s="47"/>
    </row>
    <row r="9" spans="1:12" s="48" customFormat="1" ht="15.75" customHeight="1" thickBot="1" x14ac:dyDescent="0.25">
      <c r="A9" s="1809" t="s">
        <v>37</v>
      </c>
      <c r="B9" s="1810"/>
      <c r="C9" s="1810"/>
      <c r="D9" s="1810"/>
      <c r="E9" s="1810"/>
      <c r="F9" s="1810"/>
      <c r="G9" s="1810"/>
      <c r="H9" s="1811"/>
    </row>
    <row r="10" spans="1:12" s="26" customFormat="1" ht="12.2" customHeight="1" thickBot="1" x14ac:dyDescent="0.25">
      <c r="A10" s="45" t="s">
        <v>12</v>
      </c>
      <c r="B10" s="49" t="s">
        <v>277</v>
      </c>
      <c r="C10" s="87"/>
      <c r="D10" s="125"/>
      <c r="E10" s="708"/>
      <c r="F10" s="708"/>
      <c r="G10" s="708"/>
      <c r="H10" s="1555">
        <f>+G10-F10</f>
        <v>0</v>
      </c>
      <c r="I10" s="1275"/>
      <c r="J10" s="721"/>
      <c r="K10" s="721"/>
      <c r="L10" s="721"/>
    </row>
    <row r="11" spans="1:12" s="26" customFormat="1" ht="12.2" customHeight="1" x14ac:dyDescent="0.2">
      <c r="A11" s="51" t="s">
        <v>91</v>
      </c>
      <c r="B11" s="52" t="s">
        <v>143</v>
      </c>
      <c r="C11" s="126"/>
      <c r="D11" s="277"/>
      <c r="E11" s="709"/>
      <c r="F11" s="709"/>
      <c r="G11" s="709"/>
      <c r="H11" s="667">
        <f t="shared" ref="H11:H48" si="0">+G11-F11</f>
        <v>0</v>
      </c>
      <c r="I11" s="1276"/>
      <c r="J11" s="667"/>
      <c r="K11" s="667"/>
      <c r="L11" s="667"/>
    </row>
    <row r="12" spans="1:12" s="26" customFormat="1" ht="12.2" customHeight="1" x14ac:dyDescent="0.2">
      <c r="A12" s="1216" t="s">
        <v>92</v>
      </c>
      <c r="B12" s="415" t="s">
        <v>144</v>
      </c>
      <c r="C12" s="416"/>
      <c r="D12" s="423"/>
      <c r="E12" s="86"/>
      <c r="F12" s="86"/>
      <c r="G12" s="86"/>
      <c r="H12" s="668">
        <f t="shared" si="0"/>
        <v>0</v>
      </c>
      <c r="I12" s="1277"/>
      <c r="J12" s="668"/>
      <c r="K12" s="668"/>
      <c r="L12" s="668"/>
    </row>
    <row r="13" spans="1:12" s="26" customFormat="1" ht="12.2" customHeight="1" x14ac:dyDescent="0.2">
      <c r="A13" s="1216" t="s">
        <v>93</v>
      </c>
      <c r="B13" s="415" t="s">
        <v>145</v>
      </c>
      <c r="C13" s="416"/>
      <c r="D13" s="423"/>
      <c r="E13" s="86"/>
      <c r="F13" s="86"/>
      <c r="G13" s="86"/>
      <c r="H13" s="668">
        <f t="shared" si="0"/>
        <v>0</v>
      </c>
      <c r="I13" s="1277"/>
      <c r="J13" s="668"/>
      <c r="K13" s="668"/>
      <c r="L13" s="668"/>
    </row>
    <row r="14" spans="1:12" s="26" customFormat="1" ht="12.2" customHeight="1" x14ac:dyDescent="0.2">
      <c r="A14" s="1216" t="s">
        <v>90</v>
      </c>
      <c r="B14" s="415" t="s">
        <v>146</v>
      </c>
      <c r="C14" s="416"/>
      <c r="D14" s="423"/>
      <c r="E14" s="86"/>
      <c r="F14" s="86"/>
      <c r="G14" s="86"/>
      <c r="H14" s="668">
        <f t="shared" si="0"/>
        <v>0</v>
      </c>
      <c r="I14" s="1277"/>
      <c r="J14" s="668"/>
      <c r="K14" s="668"/>
      <c r="L14" s="668"/>
    </row>
    <row r="15" spans="1:12" s="26" customFormat="1" ht="12.2" customHeight="1" x14ac:dyDescent="0.2">
      <c r="A15" s="1216" t="s">
        <v>147</v>
      </c>
      <c r="B15" s="415" t="s">
        <v>148</v>
      </c>
      <c r="C15" s="416"/>
      <c r="D15" s="423"/>
      <c r="E15" s="86"/>
      <c r="F15" s="86"/>
      <c r="G15" s="86"/>
      <c r="H15" s="668">
        <f t="shared" si="0"/>
        <v>0</v>
      </c>
      <c r="I15" s="1277"/>
      <c r="J15" s="668"/>
      <c r="K15" s="668"/>
      <c r="L15" s="668"/>
    </row>
    <row r="16" spans="1:12" s="26" customFormat="1" ht="12.2" customHeight="1" x14ac:dyDescent="0.2">
      <c r="A16" s="1216" t="s">
        <v>149</v>
      </c>
      <c r="B16" s="415" t="s">
        <v>150</v>
      </c>
      <c r="C16" s="416"/>
      <c r="D16" s="423"/>
      <c r="E16" s="86"/>
      <c r="F16" s="86"/>
      <c r="G16" s="86"/>
      <c r="H16" s="668">
        <f t="shared" si="0"/>
        <v>0</v>
      </c>
      <c r="I16" s="1277"/>
      <c r="J16" s="668"/>
      <c r="K16" s="668"/>
      <c r="L16" s="668"/>
    </row>
    <row r="17" spans="1:12" s="26" customFormat="1" ht="12.2" customHeight="1" x14ac:dyDescent="0.2">
      <c r="A17" s="1216" t="s">
        <v>151</v>
      </c>
      <c r="B17" s="53" t="s">
        <v>152</v>
      </c>
      <c r="C17" s="416"/>
      <c r="D17" s="423"/>
      <c r="E17" s="86"/>
      <c r="F17" s="86"/>
      <c r="G17" s="86"/>
      <c r="H17" s="668">
        <f t="shared" si="0"/>
        <v>0</v>
      </c>
      <c r="I17" s="1277"/>
      <c r="J17" s="668"/>
      <c r="K17" s="668"/>
      <c r="L17" s="668"/>
    </row>
    <row r="18" spans="1:12" s="26" customFormat="1" ht="12.2" customHeight="1" x14ac:dyDescent="0.2">
      <c r="A18" s="1216" t="s">
        <v>153</v>
      </c>
      <c r="B18" s="428" t="s">
        <v>302</v>
      </c>
      <c r="C18" s="118"/>
      <c r="D18" s="270"/>
      <c r="E18" s="88"/>
      <c r="F18" s="88"/>
      <c r="G18" s="88"/>
      <c r="H18" s="669">
        <f t="shared" si="0"/>
        <v>0</v>
      </c>
      <c r="I18" s="1278"/>
      <c r="J18" s="669"/>
      <c r="K18" s="669"/>
      <c r="L18" s="669"/>
    </row>
    <row r="19" spans="1:12" s="54" customFormat="1" ht="12.2" customHeight="1" x14ac:dyDescent="0.2">
      <c r="A19" s="1216" t="s">
        <v>154</v>
      </c>
      <c r="B19" s="415" t="s">
        <v>155</v>
      </c>
      <c r="C19" s="416"/>
      <c r="D19" s="423"/>
      <c r="E19" s="86"/>
      <c r="F19" s="86"/>
      <c r="G19" s="86"/>
      <c r="H19" s="668">
        <f t="shared" si="0"/>
        <v>0</v>
      </c>
      <c r="I19" s="1277"/>
      <c r="J19" s="668"/>
      <c r="K19" s="668"/>
      <c r="L19" s="668"/>
    </row>
    <row r="20" spans="1:12" s="54" customFormat="1" ht="12.2" customHeight="1" x14ac:dyDescent="0.2">
      <c r="A20" s="1216" t="s">
        <v>156</v>
      </c>
      <c r="B20" s="428" t="s">
        <v>275</v>
      </c>
      <c r="C20" s="417"/>
      <c r="D20" s="424"/>
      <c r="E20" s="86"/>
      <c r="F20" s="86"/>
      <c r="G20" s="416"/>
      <c r="H20" s="670">
        <f t="shared" si="0"/>
        <v>0</v>
      </c>
      <c r="I20" s="1279"/>
      <c r="J20" s="670"/>
      <c r="K20" s="670"/>
      <c r="L20" s="670"/>
    </row>
    <row r="21" spans="1:12" s="54" customFormat="1" ht="12.2" customHeight="1" thickBot="1" x14ac:dyDescent="0.25">
      <c r="A21" s="1216" t="s">
        <v>276</v>
      </c>
      <c r="B21" s="53" t="s">
        <v>157</v>
      </c>
      <c r="C21" s="417"/>
      <c r="D21" s="424"/>
      <c r="E21" s="88"/>
      <c r="F21" s="88"/>
      <c r="G21" s="88"/>
      <c r="H21" s="671">
        <f t="shared" si="0"/>
        <v>0</v>
      </c>
      <c r="I21" s="1280"/>
      <c r="J21" s="671"/>
      <c r="K21" s="671"/>
      <c r="L21" s="671"/>
    </row>
    <row r="22" spans="1:12" s="26" customFormat="1" ht="12.2" customHeight="1" thickBot="1" x14ac:dyDescent="0.25">
      <c r="A22" s="45" t="s">
        <v>13</v>
      </c>
      <c r="B22" s="49" t="s">
        <v>158</v>
      </c>
      <c r="C22" s="87"/>
      <c r="D22" s="125"/>
      <c r="E22" s="708"/>
      <c r="F22" s="708"/>
      <c r="G22" s="708"/>
      <c r="H22" s="50">
        <f t="shared" si="0"/>
        <v>0</v>
      </c>
      <c r="I22" s="249"/>
      <c r="J22" s="50"/>
      <c r="K22" s="50"/>
      <c r="L22" s="50"/>
    </row>
    <row r="23" spans="1:12" s="54" customFormat="1" ht="12.2" customHeight="1" x14ac:dyDescent="0.2">
      <c r="A23" s="1216" t="s">
        <v>94</v>
      </c>
      <c r="B23" s="17" t="s">
        <v>159</v>
      </c>
      <c r="C23" s="416"/>
      <c r="D23" s="423"/>
      <c r="E23" s="710"/>
      <c r="F23" s="710"/>
      <c r="G23" s="710"/>
      <c r="H23" s="73">
        <f t="shared" si="0"/>
        <v>0</v>
      </c>
      <c r="I23" s="767"/>
      <c r="J23" s="73"/>
      <c r="K23" s="73"/>
      <c r="L23" s="73"/>
    </row>
    <row r="24" spans="1:12" s="54" customFormat="1" ht="12.2" customHeight="1" x14ac:dyDescent="0.2">
      <c r="A24" s="1216" t="s">
        <v>95</v>
      </c>
      <c r="B24" s="415" t="s">
        <v>160</v>
      </c>
      <c r="C24" s="416"/>
      <c r="D24" s="423"/>
      <c r="E24" s="86"/>
      <c r="F24" s="86"/>
      <c r="G24" s="86"/>
      <c r="H24" s="668">
        <f t="shared" si="0"/>
        <v>0</v>
      </c>
      <c r="I24" s="1277"/>
      <c r="J24" s="668"/>
      <c r="K24" s="668"/>
      <c r="L24" s="668"/>
    </row>
    <row r="25" spans="1:12" s="54" customFormat="1" ht="12.2" customHeight="1" x14ac:dyDescent="0.2">
      <c r="A25" s="1216" t="s">
        <v>96</v>
      </c>
      <c r="B25" s="415" t="s">
        <v>161</v>
      </c>
      <c r="C25" s="416"/>
      <c r="D25" s="423"/>
      <c r="E25" s="86"/>
      <c r="F25" s="86"/>
      <c r="G25" s="86"/>
      <c r="H25" s="668">
        <f t="shared" si="0"/>
        <v>0</v>
      </c>
      <c r="I25" s="1277"/>
      <c r="J25" s="668"/>
      <c r="K25" s="668"/>
      <c r="L25" s="668"/>
    </row>
    <row r="26" spans="1:12" s="54" customFormat="1" ht="12.2" customHeight="1" thickBot="1" x14ac:dyDescent="0.25">
      <c r="A26" s="1216" t="s">
        <v>317</v>
      </c>
      <c r="B26" s="418" t="s">
        <v>233</v>
      </c>
      <c r="C26" s="416"/>
      <c r="D26" s="423"/>
      <c r="E26" s="86"/>
      <c r="F26" s="86"/>
      <c r="G26" s="86"/>
      <c r="H26" s="672">
        <f t="shared" si="0"/>
        <v>0</v>
      </c>
      <c r="I26" s="1281"/>
      <c r="J26" s="672"/>
      <c r="K26" s="672"/>
      <c r="L26" s="672"/>
    </row>
    <row r="27" spans="1:12" s="54" customFormat="1" ht="12.2" customHeight="1" thickBot="1" x14ac:dyDescent="0.25">
      <c r="A27" s="55" t="s">
        <v>14</v>
      </c>
      <c r="B27" s="56" t="s">
        <v>83</v>
      </c>
      <c r="C27" s="128"/>
      <c r="D27" s="127"/>
      <c r="E27" s="711"/>
      <c r="F27" s="711"/>
      <c r="G27" s="711"/>
      <c r="H27" s="72">
        <f t="shared" si="0"/>
        <v>0</v>
      </c>
      <c r="I27" s="768"/>
      <c r="J27" s="72"/>
      <c r="K27" s="72"/>
      <c r="L27" s="72"/>
    </row>
    <row r="28" spans="1:12" s="54" customFormat="1" ht="12.2" customHeight="1" thickBot="1" x14ac:dyDescent="0.25">
      <c r="A28" s="55" t="s">
        <v>15</v>
      </c>
      <c r="B28" s="56" t="s">
        <v>162</v>
      </c>
      <c r="C28" s="87"/>
      <c r="D28" s="125"/>
      <c r="E28" s="708"/>
      <c r="F28" s="708"/>
      <c r="G28" s="708"/>
      <c r="H28" s="72">
        <f t="shared" si="0"/>
        <v>0</v>
      </c>
      <c r="I28" s="768"/>
      <c r="J28" s="72"/>
      <c r="K28" s="72"/>
      <c r="L28" s="72"/>
    </row>
    <row r="29" spans="1:12" s="54" customFormat="1" ht="12.2" customHeight="1" x14ac:dyDescent="0.2">
      <c r="A29" s="57" t="s">
        <v>100</v>
      </c>
      <c r="B29" s="58" t="s">
        <v>160</v>
      </c>
      <c r="C29" s="119"/>
      <c r="D29" s="271"/>
      <c r="E29" s="712"/>
      <c r="F29" s="712"/>
      <c r="G29" s="712"/>
      <c r="H29" s="673">
        <f t="shared" si="0"/>
        <v>0</v>
      </c>
      <c r="I29" s="1282"/>
      <c r="J29" s="673"/>
      <c r="K29" s="673"/>
      <c r="L29" s="673"/>
    </row>
    <row r="30" spans="1:12" s="54" customFormat="1" ht="12.2" customHeight="1" x14ac:dyDescent="0.2">
      <c r="A30" s="57" t="s">
        <v>101</v>
      </c>
      <c r="B30" s="419" t="s">
        <v>163</v>
      </c>
      <c r="C30" s="117"/>
      <c r="D30" s="278"/>
      <c r="E30" s="103"/>
      <c r="F30" s="103"/>
      <c r="G30" s="422"/>
      <c r="H30" s="661">
        <f t="shared" si="0"/>
        <v>0</v>
      </c>
      <c r="I30" s="760"/>
      <c r="J30" s="661"/>
      <c r="K30" s="661"/>
      <c r="L30" s="661"/>
    </row>
    <row r="31" spans="1:12" s="54" customFormat="1" ht="12.2" customHeight="1" thickBot="1" x14ac:dyDescent="0.25">
      <c r="A31" s="1216" t="s">
        <v>281</v>
      </c>
      <c r="B31" s="98" t="s">
        <v>165</v>
      </c>
      <c r="C31" s="90"/>
      <c r="D31" s="272"/>
      <c r="E31" s="713"/>
      <c r="F31" s="713"/>
      <c r="G31" s="713"/>
      <c r="H31" s="674">
        <f t="shared" si="0"/>
        <v>0</v>
      </c>
      <c r="I31" s="1283"/>
      <c r="J31" s="674"/>
      <c r="K31" s="674"/>
      <c r="L31" s="674"/>
    </row>
    <row r="32" spans="1:12" s="54" customFormat="1" ht="12.2" customHeight="1" thickBot="1" x14ac:dyDescent="0.25">
      <c r="A32" s="55" t="s">
        <v>16</v>
      </c>
      <c r="B32" s="56" t="s">
        <v>166</v>
      </c>
      <c r="C32" s="87"/>
      <c r="D32" s="125"/>
      <c r="E32" s="708"/>
      <c r="F32" s="708"/>
      <c r="G32" s="708"/>
      <c r="H32" s="72">
        <f t="shared" si="0"/>
        <v>0</v>
      </c>
      <c r="I32" s="768"/>
      <c r="J32" s="72"/>
      <c r="K32" s="72"/>
      <c r="L32" s="72"/>
    </row>
    <row r="33" spans="1:12" s="54" customFormat="1" ht="12.2" customHeight="1" x14ac:dyDescent="0.2">
      <c r="A33" s="57" t="s">
        <v>89</v>
      </c>
      <c r="B33" s="58" t="s">
        <v>167</v>
      </c>
      <c r="C33" s="119"/>
      <c r="D33" s="271"/>
      <c r="E33" s="712"/>
      <c r="F33" s="712"/>
      <c r="G33" s="712"/>
      <c r="H33" s="673">
        <f t="shared" si="0"/>
        <v>0</v>
      </c>
      <c r="I33" s="1282"/>
      <c r="J33" s="673"/>
      <c r="K33" s="673"/>
      <c r="L33" s="673"/>
    </row>
    <row r="34" spans="1:12" s="54" customFormat="1" ht="12.2" customHeight="1" x14ac:dyDescent="0.2">
      <c r="A34" s="57" t="s">
        <v>102</v>
      </c>
      <c r="B34" s="419" t="s">
        <v>168</v>
      </c>
      <c r="C34" s="117"/>
      <c r="D34" s="278"/>
      <c r="E34" s="103"/>
      <c r="F34" s="103"/>
      <c r="G34" s="422"/>
      <c r="H34" s="661">
        <f t="shared" si="0"/>
        <v>0</v>
      </c>
      <c r="I34" s="760"/>
      <c r="J34" s="661"/>
      <c r="K34" s="661"/>
      <c r="L34" s="661"/>
    </row>
    <row r="35" spans="1:12" s="54" customFormat="1" ht="12.2" customHeight="1" thickBot="1" x14ac:dyDescent="0.25">
      <c r="A35" s="1216" t="s">
        <v>103</v>
      </c>
      <c r="B35" s="60" t="s">
        <v>169</v>
      </c>
      <c r="C35" s="90"/>
      <c r="D35" s="272"/>
      <c r="E35" s="713"/>
      <c r="F35" s="713"/>
      <c r="G35" s="713"/>
      <c r="H35" s="675">
        <f t="shared" si="0"/>
        <v>0</v>
      </c>
      <c r="I35" s="1284"/>
      <c r="J35" s="675"/>
      <c r="K35" s="675"/>
      <c r="L35" s="675"/>
    </row>
    <row r="36" spans="1:12" s="26" customFormat="1" ht="12.2" customHeight="1" thickBot="1" x14ac:dyDescent="0.25">
      <c r="A36" s="55" t="s">
        <v>17</v>
      </c>
      <c r="B36" s="56" t="s">
        <v>170</v>
      </c>
      <c r="C36" s="128"/>
      <c r="D36" s="127"/>
      <c r="E36" s="711"/>
      <c r="F36" s="711"/>
      <c r="G36" s="711"/>
      <c r="H36" s="72">
        <f t="shared" si="0"/>
        <v>0</v>
      </c>
      <c r="I36" s="768"/>
      <c r="J36" s="72"/>
      <c r="K36" s="72"/>
      <c r="L36" s="72"/>
    </row>
    <row r="37" spans="1:12" s="26" customFormat="1" ht="12.2" customHeight="1" thickBot="1" x14ac:dyDescent="0.25">
      <c r="A37" s="1217" t="s">
        <v>104</v>
      </c>
      <c r="B37" s="420" t="s">
        <v>165</v>
      </c>
      <c r="C37" s="128"/>
      <c r="D37" s="127"/>
      <c r="E37" s="714"/>
      <c r="F37" s="714"/>
      <c r="G37" s="714"/>
      <c r="H37" s="676">
        <f t="shared" si="0"/>
        <v>0</v>
      </c>
      <c r="I37" s="1285"/>
      <c r="J37" s="676"/>
      <c r="K37" s="676"/>
      <c r="L37" s="676"/>
    </row>
    <row r="38" spans="1:12" s="26" customFormat="1" ht="12.2" customHeight="1" thickBot="1" x14ac:dyDescent="0.25">
      <c r="A38" s="55" t="s">
        <v>18</v>
      </c>
      <c r="B38" s="56" t="s">
        <v>555</v>
      </c>
      <c r="C38" s="128"/>
      <c r="D38" s="127"/>
      <c r="E38" s="711"/>
      <c r="F38" s="711"/>
      <c r="G38" s="711"/>
      <c r="H38" s="72">
        <f t="shared" si="0"/>
        <v>0</v>
      </c>
      <c r="I38" s="768"/>
      <c r="J38" s="72"/>
      <c r="K38" s="72"/>
      <c r="L38" s="72"/>
    </row>
    <row r="39" spans="1:12" s="26" customFormat="1" ht="12.2" customHeight="1" x14ac:dyDescent="0.2">
      <c r="A39" s="12" t="s">
        <v>107</v>
      </c>
      <c r="B39" s="93" t="s">
        <v>212</v>
      </c>
      <c r="C39" s="129"/>
      <c r="D39" s="279"/>
      <c r="E39" s="715"/>
      <c r="F39" s="715"/>
      <c r="G39" s="715"/>
      <c r="H39" s="677">
        <f t="shared" si="0"/>
        <v>0</v>
      </c>
      <c r="I39" s="1286"/>
      <c r="J39" s="677"/>
      <c r="K39" s="677"/>
      <c r="L39" s="677"/>
    </row>
    <row r="40" spans="1:12" s="26" customFormat="1" ht="12.2" customHeight="1" x14ac:dyDescent="0.2">
      <c r="A40" s="1182" t="s">
        <v>108</v>
      </c>
      <c r="B40" s="429" t="s">
        <v>213</v>
      </c>
      <c r="C40" s="421"/>
      <c r="D40" s="425"/>
      <c r="E40" s="716"/>
      <c r="F40" s="716"/>
      <c r="G40" s="716"/>
      <c r="H40" s="678">
        <f t="shared" si="0"/>
        <v>0</v>
      </c>
      <c r="I40" s="1287"/>
      <c r="J40" s="678"/>
      <c r="K40" s="678"/>
      <c r="L40" s="678"/>
    </row>
    <row r="41" spans="1:12" s="26" customFormat="1" ht="12.2" customHeight="1" thickBot="1" x14ac:dyDescent="0.25">
      <c r="A41" s="1182" t="s">
        <v>323</v>
      </c>
      <c r="B41" s="99" t="s">
        <v>165</v>
      </c>
      <c r="C41" s="131"/>
      <c r="D41" s="130"/>
      <c r="E41" s="717"/>
      <c r="F41" s="717"/>
      <c r="G41" s="717"/>
      <c r="H41" s="679">
        <f t="shared" si="0"/>
        <v>0</v>
      </c>
      <c r="I41" s="1288"/>
      <c r="J41" s="679"/>
      <c r="K41" s="679"/>
      <c r="L41" s="679"/>
    </row>
    <row r="42" spans="1:12" s="26" customFormat="1" ht="12.2" customHeight="1" thickBot="1" x14ac:dyDescent="0.25">
      <c r="A42" s="45" t="s">
        <v>19</v>
      </c>
      <c r="B42" s="56" t="s">
        <v>546</v>
      </c>
      <c r="C42" s="87"/>
      <c r="D42" s="125"/>
      <c r="E42" s="708"/>
      <c r="F42" s="708"/>
      <c r="G42" s="708"/>
      <c r="H42" s="72">
        <f t="shared" si="0"/>
        <v>0</v>
      </c>
      <c r="I42" s="768"/>
      <c r="J42" s="72"/>
      <c r="K42" s="72"/>
      <c r="L42" s="72"/>
    </row>
    <row r="43" spans="1:12" s="26" customFormat="1" ht="12.2" customHeight="1" thickBot="1" x14ac:dyDescent="0.25">
      <c r="A43" s="61" t="s">
        <v>20</v>
      </c>
      <c r="B43" s="56" t="s">
        <v>180</v>
      </c>
      <c r="C43" s="87"/>
      <c r="D43" s="125"/>
      <c r="E43" s="708"/>
      <c r="F43" s="708"/>
      <c r="G43" s="708"/>
      <c r="H43" s="72">
        <f t="shared" si="0"/>
        <v>0</v>
      </c>
      <c r="I43" s="768"/>
      <c r="J43" s="72"/>
      <c r="K43" s="72"/>
      <c r="L43" s="72"/>
    </row>
    <row r="44" spans="1:12" s="26" customFormat="1" ht="12.2" customHeight="1" x14ac:dyDescent="0.2">
      <c r="A44" s="57" t="s">
        <v>171</v>
      </c>
      <c r="B44" s="58" t="s">
        <v>131</v>
      </c>
      <c r="C44" s="119"/>
      <c r="D44" s="271"/>
      <c r="E44" s="712"/>
      <c r="F44" s="712"/>
      <c r="G44" s="712"/>
      <c r="H44" s="673">
        <f t="shared" si="0"/>
        <v>0</v>
      </c>
      <c r="I44" s="1282"/>
      <c r="J44" s="673"/>
      <c r="K44" s="673"/>
      <c r="L44" s="673"/>
    </row>
    <row r="45" spans="1:12" s="26" customFormat="1" ht="12.2" customHeight="1" x14ac:dyDescent="0.2">
      <c r="A45" s="69" t="s">
        <v>172</v>
      </c>
      <c r="B45" s="58" t="s">
        <v>186</v>
      </c>
      <c r="C45" s="117"/>
      <c r="D45" s="278"/>
      <c r="E45" s="89"/>
      <c r="F45" s="89"/>
      <c r="G45" s="89"/>
      <c r="H45" s="680">
        <f t="shared" si="0"/>
        <v>0</v>
      </c>
      <c r="I45" s="1289"/>
      <c r="J45" s="680"/>
      <c r="K45" s="680"/>
      <c r="L45" s="680"/>
    </row>
    <row r="46" spans="1:12" s="26" customFormat="1" ht="12.2" customHeight="1" x14ac:dyDescent="0.2">
      <c r="A46" s="1216" t="s">
        <v>173</v>
      </c>
      <c r="B46" s="419" t="s">
        <v>177</v>
      </c>
      <c r="C46" s="422"/>
      <c r="D46" s="409"/>
      <c r="E46" s="103"/>
      <c r="F46" s="103"/>
      <c r="G46" s="103"/>
      <c r="H46" s="661">
        <f t="shared" si="0"/>
        <v>0</v>
      </c>
      <c r="I46" s="760"/>
      <c r="J46" s="661"/>
      <c r="K46" s="661"/>
      <c r="L46" s="661"/>
    </row>
    <row r="47" spans="1:12" s="54" customFormat="1" ht="12.2" customHeight="1" thickBot="1" x14ac:dyDescent="0.25">
      <c r="A47" s="57" t="s">
        <v>178</v>
      </c>
      <c r="B47" s="60" t="s">
        <v>179</v>
      </c>
      <c r="C47" s="1213"/>
      <c r="D47" s="280"/>
      <c r="E47" s="713"/>
      <c r="F47" s="713"/>
      <c r="G47" s="713"/>
      <c r="H47" s="675">
        <f t="shared" si="0"/>
        <v>0</v>
      </c>
      <c r="I47" s="1284"/>
      <c r="J47" s="675"/>
      <c r="K47" s="675"/>
      <c r="L47" s="675"/>
    </row>
    <row r="48" spans="1:12" s="54" customFormat="1" ht="15" customHeight="1" thickBot="1" x14ac:dyDescent="0.25">
      <c r="A48" s="61" t="s">
        <v>21</v>
      </c>
      <c r="B48" s="651" t="s">
        <v>174</v>
      </c>
      <c r="C48" s="133"/>
      <c r="D48" s="132"/>
      <c r="E48" s="718"/>
      <c r="F48" s="718"/>
      <c r="G48" s="718"/>
      <c r="H48" s="684">
        <f t="shared" si="0"/>
        <v>0</v>
      </c>
      <c r="I48" s="1290"/>
      <c r="J48" s="684"/>
      <c r="K48" s="684"/>
      <c r="L48" s="684"/>
    </row>
    <row r="49" spans="1:12" s="54" customFormat="1" ht="15" customHeight="1" x14ac:dyDescent="0.2">
      <c r="A49" s="62"/>
      <c r="B49" s="63"/>
      <c r="C49" s="64"/>
      <c r="D49" s="64"/>
      <c r="E49" s="64"/>
      <c r="F49" s="64"/>
      <c r="G49" s="64"/>
      <c r="H49" s="64"/>
      <c r="I49" s="64"/>
      <c r="J49" s="64"/>
      <c r="K49" s="64"/>
      <c r="L49" s="64"/>
    </row>
    <row r="50" spans="1:12" s="54" customFormat="1" ht="15" customHeight="1" x14ac:dyDescent="0.2">
      <c r="A50" s="62"/>
      <c r="B50" s="63"/>
      <c r="C50" s="64"/>
      <c r="D50" s="64"/>
      <c r="E50" s="64"/>
      <c r="F50" s="64"/>
      <c r="G50" s="64"/>
      <c r="H50" s="64"/>
      <c r="I50" s="64"/>
      <c r="J50" s="64"/>
      <c r="K50" s="64"/>
      <c r="L50" s="64"/>
    </row>
    <row r="51" spans="1:12" ht="13.5" thickBot="1" x14ac:dyDescent="0.25">
      <c r="A51" s="1800" t="s">
        <v>362</v>
      </c>
      <c r="B51" s="1800"/>
      <c r="C51" s="1800"/>
      <c r="D51" s="1800"/>
      <c r="E51" s="1800"/>
      <c r="F51" s="1800"/>
      <c r="G51" s="1800"/>
      <c r="H51" s="1800"/>
    </row>
    <row r="52" spans="1:12" s="681" customFormat="1" ht="59.25" customHeight="1" thickBot="1" x14ac:dyDescent="0.25">
      <c r="A52" s="771"/>
      <c r="B52" s="772" t="s">
        <v>38</v>
      </c>
      <c r="C52" s="21" t="str">
        <f t="shared" ref="C52:L52" si="1">C7</f>
        <v>2023. évi eredeti előirányzat
2/2023. (II.14.)</v>
      </c>
      <c r="D52" s="238" t="str">
        <f t="shared" si="1"/>
        <v>Módosított előirányzat a 14/2023.  (VI.29.)  rendelet szerint</v>
      </c>
      <c r="E52" s="21" t="str">
        <f t="shared" si="1"/>
        <v>Módosított előirányzat a 18/2023. (IX.26.)  rendelet szerint</v>
      </c>
      <c r="F52" s="21" t="str">
        <f t="shared" si="1"/>
        <v>Módosított előirányzat a 23/2023. (XII.14.)  rendelet szerint</v>
      </c>
      <c r="G52" s="21" t="str">
        <f t="shared" si="1"/>
        <v>Módosított előirányzat a …../2024. (II…..)  rendelet szerint</v>
      </c>
      <c r="H52" s="34" t="str">
        <f t="shared" si="1"/>
        <v>Változás a 23/2023. (XII.14) rendelethez képest</v>
      </c>
      <c r="I52" s="238" t="str">
        <f t="shared" si="1"/>
        <v>2023. évi teljesítés              2023.06.30-ig</v>
      </c>
      <c r="J52" s="21" t="str">
        <f t="shared" si="1"/>
        <v>2023. évi teljesítés              2023.09.30-ig</v>
      </c>
      <c r="K52" s="21" t="str">
        <f t="shared" si="1"/>
        <v>2023. évi teljesítés              2023.12.31-ig</v>
      </c>
      <c r="L52" s="21" t="str">
        <f t="shared" si="1"/>
        <v>Teljesítés %-a</v>
      </c>
    </row>
    <row r="53" spans="1:12" s="33" customFormat="1" ht="12.2" customHeight="1" thickBot="1" x14ac:dyDescent="0.25">
      <c r="A53" s="55" t="s">
        <v>12</v>
      </c>
      <c r="B53" s="56" t="s">
        <v>547</v>
      </c>
      <c r="C53" s="87"/>
      <c r="D53" s="125"/>
      <c r="E53" s="708"/>
      <c r="F53" s="708"/>
      <c r="G53" s="708"/>
      <c r="H53" s="50">
        <f t="shared" ref="H53:H72" si="2">+G53-F53</f>
        <v>0</v>
      </c>
      <c r="I53" s="249"/>
      <c r="J53" s="50"/>
      <c r="K53" s="50"/>
      <c r="L53" s="50"/>
    </row>
    <row r="54" spans="1:12" ht="12.2" customHeight="1" x14ac:dyDescent="0.2">
      <c r="A54" s="1216" t="s">
        <v>91</v>
      </c>
      <c r="B54" s="17" t="s">
        <v>68</v>
      </c>
      <c r="C54" s="119"/>
      <c r="D54" s="271"/>
      <c r="E54" s="712"/>
      <c r="F54" s="712"/>
      <c r="G54" s="712"/>
      <c r="H54" s="35">
        <f t="shared" si="2"/>
        <v>0</v>
      </c>
      <c r="I54" s="253"/>
      <c r="J54" s="35"/>
      <c r="K54" s="35"/>
      <c r="L54" s="35"/>
    </row>
    <row r="55" spans="1:12" ht="12.2" customHeight="1" x14ac:dyDescent="0.2">
      <c r="A55" s="1216" t="s">
        <v>305</v>
      </c>
      <c r="B55" s="418" t="s">
        <v>270</v>
      </c>
      <c r="C55" s="119"/>
      <c r="D55" s="271"/>
      <c r="E55" s="712"/>
      <c r="F55" s="712"/>
      <c r="G55" s="712"/>
      <c r="H55" s="35">
        <f t="shared" si="2"/>
        <v>0</v>
      </c>
      <c r="I55" s="253"/>
      <c r="J55" s="35"/>
      <c r="K55" s="35"/>
      <c r="L55" s="35"/>
    </row>
    <row r="56" spans="1:12" ht="12.2" customHeight="1" x14ac:dyDescent="0.2">
      <c r="A56" s="1216" t="s">
        <v>92</v>
      </c>
      <c r="B56" s="415" t="s">
        <v>87</v>
      </c>
      <c r="C56" s="422"/>
      <c r="D56" s="409"/>
      <c r="E56" s="103"/>
      <c r="F56" s="103"/>
      <c r="G56" s="103"/>
      <c r="H56" s="410">
        <f t="shared" si="2"/>
        <v>0</v>
      </c>
      <c r="I56" s="635"/>
      <c r="J56" s="410"/>
      <c r="K56" s="410"/>
      <c r="L56" s="410"/>
    </row>
    <row r="57" spans="1:12" ht="12.2" customHeight="1" x14ac:dyDescent="0.2">
      <c r="A57" s="1216" t="s">
        <v>93</v>
      </c>
      <c r="B57" s="415" t="s">
        <v>69</v>
      </c>
      <c r="C57" s="422"/>
      <c r="D57" s="409"/>
      <c r="E57" s="103"/>
      <c r="F57" s="103"/>
      <c r="G57" s="103"/>
      <c r="H57" s="410">
        <f t="shared" si="2"/>
        <v>0</v>
      </c>
      <c r="I57" s="635"/>
      <c r="J57" s="410"/>
      <c r="K57" s="410"/>
      <c r="L57" s="410"/>
    </row>
    <row r="58" spans="1:12" ht="12.2" customHeight="1" x14ac:dyDescent="0.2">
      <c r="A58" s="1216" t="s">
        <v>90</v>
      </c>
      <c r="B58" s="415" t="s">
        <v>80</v>
      </c>
      <c r="C58" s="422"/>
      <c r="D58" s="409"/>
      <c r="E58" s="103"/>
      <c r="F58" s="103"/>
      <c r="G58" s="103"/>
      <c r="H58" s="410">
        <f t="shared" si="2"/>
        <v>0</v>
      </c>
      <c r="I58" s="635"/>
      <c r="J58" s="410"/>
      <c r="K58" s="410"/>
      <c r="L58" s="410"/>
    </row>
    <row r="59" spans="1:12" ht="12.2" customHeight="1" x14ac:dyDescent="0.2">
      <c r="A59" s="1216" t="s">
        <v>147</v>
      </c>
      <c r="B59" s="415" t="s">
        <v>88</v>
      </c>
      <c r="C59" s="422"/>
      <c r="D59" s="409"/>
      <c r="E59" s="103"/>
      <c r="F59" s="103"/>
      <c r="G59" s="103"/>
      <c r="H59" s="410">
        <f t="shared" si="2"/>
        <v>0</v>
      </c>
      <c r="I59" s="635"/>
      <c r="J59" s="410"/>
      <c r="K59" s="410"/>
      <c r="L59" s="410"/>
    </row>
    <row r="60" spans="1:12" ht="12.2" customHeight="1" x14ac:dyDescent="0.2">
      <c r="A60" s="1216" t="s">
        <v>306</v>
      </c>
      <c r="B60" s="648" t="s">
        <v>235</v>
      </c>
      <c r="C60" s="422"/>
      <c r="D60" s="409"/>
      <c r="E60" s="103"/>
      <c r="F60" s="103"/>
      <c r="G60" s="103"/>
      <c r="H60" s="410">
        <f t="shared" si="2"/>
        <v>0</v>
      </c>
      <c r="I60" s="635"/>
      <c r="J60" s="410"/>
      <c r="K60" s="410"/>
      <c r="L60" s="410"/>
    </row>
    <row r="61" spans="1:12" ht="12.2" customHeight="1" thickBot="1" x14ac:dyDescent="0.25">
      <c r="A61" s="82" t="s">
        <v>307</v>
      </c>
      <c r="B61" s="83" t="s">
        <v>234</v>
      </c>
      <c r="C61" s="90"/>
      <c r="D61" s="272"/>
      <c r="E61" s="719"/>
      <c r="F61" s="719"/>
      <c r="G61" s="719"/>
      <c r="H61" s="59">
        <f t="shared" si="2"/>
        <v>0</v>
      </c>
      <c r="I61" s="255"/>
      <c r="J61" s="59"/>
      <c r="K61" s="59"/>
      <c r="L61" s="59"/>
    </row>
    <row r="62" spans="1:12" ht="12.2" customHeight="1" thickBot="1" x14ac:dyDescent="0.25">
      <c r="A62" s="55" t="s">
        <v>13</v>
      </c>
      <c r="B62" s="56" t="s">
        <v>548</v>
      </c>
      <c r="C62" s="87"/>
      <c r="D62" s="125"/>
      <c r="E62" s="708"/>
      <c r="F62" s="708"/>
      <c r="G62" s="708"/>
      <c r="H62" s="50">
        <f t="shared" si="2"/>
        <v>0</v>
      </c>
      <c r="I62" s="249"/>
      <c r="J62" s="50"/>
      <c r="K62" s="50"/>
      <c r="L62" s="50"/>
    </row>
    <row r="63" spans="1:12" s="33" customFormat="1" ht="12.2" customHeight="1" x14ac:dyDescent="0.2">
      <c r="A63" s="1216" t="s">
        <v>94</v>
      </c>
      <c r="B63" s="17" t="s">
        <v>119</v>
      </c>
      <c r="C63" s="119"/>
      <c r="D63" s="271"/>
      <c r="E63" s="712"/>
      <c r="F63" s="712"/>
      <c r="G63" s="712"/>
      <c r="H63" s="35">
        <f t="shared" si="2"/>
        <v>0</v>
      </c>
      <c r="I63" s="253"/>
      <c r="J63" s="35"/>
      <c r="K63" s="35"/>
      <c r="L63" s="35"/>
    </row>
    <row r="64" spans="1:12" s="33" customFormat="1" ht="12.2" customHeight="1" x14ac:dyDescent="0.2">
      <c r="A64" s="1216" t="s">
        <v>316</v>
      </c>
      <c r="B64" s="649" t="s">
        <v>236</v>
      </c>
      <c r="C64" s="119"/>
      <c r="D64" s="271"/>
      <c r="E64" s="712"/>
      <c r="F64" s="712"/>
      <c r="G64" s="712"/>
      <c r="H64" s="35">
        <f t="shared" si="2"/>
        <v>0</v>
      </c>
      <c r="I64" s="253"/>
      <c r="J64" s="35"/>
      <c r="K64" s="35"/>
      <c r="L64" s="35"/>
    </row>
    <row r="65" spans="1:12" ht="12.2" customHeight="1" x14ac:dyDescent="0.2">
      <c r="A65" s="1216" t="s">
        <v>95</v>
      </c>
      <c r="B65" s="415" t="s">
        <v>2</v>
      </c>
      <c r="C65" s="422"/>
      <c r="D65" s="409"/>
      <c r="E65" s="103"/>
      <c r="F65" s="103"/>
      <c r="G65" s="103"/>
      <c r="H65" s="410">
        <f t="shared" si="2"/>
        <v>0</v>
      </c>
      <c r="I65" s="635"/>
      <c r="J65" s="410"/>
      <c r="K65" s="410"/>
      <c r="L65" s="410"/>
    </row>
    <row r="66" spans="1:12" ht="12.2" customHeight="1" x14ac:dyDescent="0.2">
      <c r="A66" s="1216" t="s">
        <v>342</v>
      </c>
      <c r="B66" s="650" t="s">
        <v>237</v>
      </c>
      <c r="C66" s="422"/>
      <c r="D66" s="409"/>
      <c r="E66" s="103"/>
      <c r="F66" s="103"/>
      <c r="G66" s="103"/>
      <c r="H66" s="410">
        <f t="shared" si="2"/>
        <v>0</v>
      </c>
      <c r="I66" s="635"/>
      <c r="J66" s="410"/>
      <c r="K66" s="410"/>
      <c r="L66" s="410"/>
    </row>
    <row r="67" spans="1:12" ht="12.2" customHeight="1" x14ac:dyDescent="0.2">
      <c r="A67" s="1216" t="s">
        <v>96</v>
      </c>
      <c r="B67" s="17" t="s">
        <v>175</v>
      </c>
      <c r="C67" s="422"/>
      <c r="D67" s="409"/>
      <c r="E67" s="103"/>
      <c r="F67" s="103"/>
      <c r="G67" s="103"/>
      <c r="H67" s="410">
        <f t="shared" si="2"/>
        <v>0</v>
      </c>
      <c r="I67" s="635"/>
      <c r="J67" s="410"/>
      <c r="K67" s="410"/>
      <c r="L67" s="410"/>
    </row>
    <row r="68" spans="1:12" ht="12.2" customHeight="1" x14ac:dyDescent="0.2">
      <c r="A68" s="1216" t="s">
        <v>317</v>
      </c>
      <c r="B68" s="648" t="s">
        <v>239</v>
      </c>
      <c r="C68" s="422"/>
      <c r="D68" s="409"/>
      <c r="E68" s="103"/>
      <c r="F68" s="103"/>
      <c r="G68" s="103"/>
      <c r="H68" s="410">
        <f t="shared" si="2"/>
        <v>0</v>
      </c>
      <c r="I68" s="635"/>
      <c r="J68" s="410"/>
      <c r="K68" s="410"/>
      <c r="L68" s="410"/>
    </row>
    <row r="69" spans="1:12" ht="12.2" customHeight="1" thickBot="1" x14ac:dyDescent="0.25">
      <c r="A69" s="82" t="s">
        <v>318</v>
      </c>
      <c r="B69" s="83" t="s">
        <v>238</v>
      </c>
      <c r="C69" s="90"/>
      <c r="D69" s="409"/>
      <c r="E69" s="103"/>
      <c r="F69" s="103"/>
      <c r="G69" s="103"/>
      <c r="H69" s="410">
        <f t="shared" si="2"/>
        <v>0</v>
      </c>
      <c r="I69" s="635"/>
      <c r="J69" s="410"/>
      <c r="K69" s="410"/>
      <c r="L69" s="410"/>
    </row>
    <row r="70" spans="1:12" ht="15" customHeight="1" thickBot="1" x14ac:dyDescent="0.25">
      <c r="A70" s="55" t="s">
        <v>14</v>
      </c>
      <c r="B70" s="65" t="s">
        <v>176</v>
      </c>
      <c r="C70" s="133"/>
      <c r="D70" s="132"/>
      <c r="E70" s="718"/>
      <c r="F70" s="718"/>
      <c r="G70" s="718"/>
      <c r="H70" s="66">
        <f t="shared" si="2"/>
        <v>0</v>
      </c>
      <c r="I70" s="250"/>
      <c r="J70" s="66"/>
      <c r="K70" s="66"/>
      <c r="L70" s="66"/>
    </row>
    <row r="71" spans="1:12" ht="13.5" thickBot="1" x14ac:dyDescent="0.25">
      <c r="C71" s="27"/>
      <c r="D71" s="27"/>
      <c r="E71" s="27"/>
      <c r="F71" s="27"/>
      <c r="G71" s="27"/>
      <c r="H71" s="27"/>
      <c r="I71" s="27"/>
      <c r="J71" s="27"/>
      <c r="K71" s="27"/>
      <c r="L71" s="27"/>
    </row>
    <row r="72" spans="1:12" ht="15" customHeight="1" thickBot="1" x14ac:dyDescent="0.25">
      <c r="A72" s="764" t="s">
        <v>292</v>
      </c>
      <c r="B72" s="766"/>
      <c r="C72" s="135"/>
      <c r="D72" s="765"/>
      <c r="E72" s="647"/>
      <c r="F72" s="647"/>
      <c r="G72" s="647"/>
      <c r="H72" s="246">
        <f t="shared" si="2"/>
        <v>0</v>
      </c>
      <c r="I72" s="246"/>
      <c r="J72" s="246"/>
      <c r="K72" s="246"/>
      <c r="L72" s="246"/>
    </row>
    <row r="73" spans="1:12" ht="14.25" hidden="1" customHeight="1" thickBot="1" x14ac:dyDescent="0.25">
      <c r="A73" s="67" t="s">
        <v>291</v>
      </c>
      <c r="B73" s="68"/>
      <c r="C73" s="735"/>
      <c r="D73" s="769"/>
      <c r="E73" s="733"/>
      <c r="F73" s="733"/>
      <c r="G73" s="733"/>
      <c r="H73" s="735" t="s">
        <v>385</v>
      </c>
      <c r="I73" s="735"/>
      <c r="J73" s="735"/>
      <c r="K73" s="735"/>
      <c r="L73" s="735"/>
    </row>
    <row r="74" spans="1:12" x14ac:dyDescent="0.2">
      <c r="D74" s="225" t="s">
        <v>385</v>
      </c>
      <c r="E74" s="225"/>
      <c r="F74" s="225"/>
      <c r="G74" s="225"/>
      <c r="H74" s="225" t="s">
        <v>735</v>
      </c>
      <c r="I74" s="225"/>
      <c r="J74" s="225"/>
      <c r="K74" s="225"/>
      <c r="L74" s="225"/>
    </row>
  </sheetData>
  <sheetProtection formatCells="0"/>
  <mergeCells count="7">
    <mergeCell ref="A1:H1"/>
    <mergeCell ref="A2:H2"/>
    <mergeCell ref="A6:H6"/>
    <mergeCell ref="A9:H9"/>
    <mergeCell ref="A51:H51"/>
    <mergeCell ref="C4:H4"/>
    <mergeCell ref="C5:H5"/>
  </mergeCells>
  <printOptions horizontalCentered="1"/>
  <pageMargins left="0.39370078740157483" right="0.39370078740157483" top="0.59055118110236227" bottom="0.19685039370078741" header="0.78740157480314965" footer="0.78740157480314965"/>
  <pageSetup paperSize="9" scale="73" orientation="portrait" r:id="rId1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L74"/>
  <sheetViews>
    <sheetView view="pageBreakPreview" zoomScale="120" zoomScaleNormal="100" zoomScaleSheetLayoutView="120" workbookViewId="0">
      <selection activeCell="A2" sqref="A2:H2"/>
    </sheetView>
  </sheetViews>
  <sheetFormatPr defaultRowHeight="12.75" x14ac:dyDescent="0.2"/>
  <cols>
    <col min="1" max="1" width="12" style="1583" customWidth="1"/>
    <col min="2" max="2" width="67" style="25" customWidth="1"/>
    <col min="3" max="3" width="14.1640625" style="25" customWidth="1"/>
    <col min="4" max="4" width="17" style="25" hidden="1" customWidth="1"/>
    <col min="5" max="5" width="15.83203125" style="25" hidden="1" customWidth="1"/>
    <col min="6" max="6" width="15.33203125" style="25" customWidth="1"/>
    <col min="7" max="7" width="17" style="25" customWidth="1"/>
    <col min="8" max="8" width="14.83203125" style="25" customWidth="1"/>
    <col min="9" max="12" width="14.83203125" style="25" hidden="1" customWidth="1"/>
    <col min="13" max="257" width="9.33203125" style="25"/>
    <col min="258" max="258" width="13.83203125" style="25" customWidth="1"/>
    <col min="259" max="259" width="79.1640625" style="25" customWidth="1"/>
    <col min="260" max="260" width="21.6640625" style="25" customWidth="1"/>
    <col min="261" max="513" width="9.33203125" style="25"/>
    <col min="514" max="514" width="13.83203125" style="25" customWidth="1"/>
    <col min="515" max="515" width="79.1640625" style="25" customWidth="1"/>
    <col min="516" max="516" width="21.6640625" style="25" customWidth="1"/>
    <col min="517" max="769" width="9.33203125" style="25"/>
    <col min="770" max="770" width="13.83203125" style="25" customWidth="1"/>
    <col min="771" max="771" width="79.1640625" style="25" customWidth="1"/>
    <col min="772" max="772" width="21.6640625" style="25" customWidth="1"/>
    <col min="773" max="1025" width="9.33203125" style="25"/>
    <col min="1026" max="1026" width="13.83203125" style="25" customWidth="1"/>
    <col min="1027" max="1027" width="79.1640625" style="25" customWidth="1"/>
    <col min="1028" max="1028" width="21.6640625" style="25" customWidth="1"/>
    <col min="1029" max="1281" width="9.33203125" style="25"/>
    <col min="1282" max="1282" width="13.83203125" style="25" customWidth="1"/>
    <col min="1283" max="1283" width="79.1640625" style="25" customWidth="1"/>
    <col min="1284" max="1284" width="21.6640625" style="25" customWidth="1"/>
    <col min="1285" max="1537" width="9.33203125" style="25"/>
    <col min="1538" max="1538" width="13.83203125" style="25" customWidth="1"/>
    <col min="1539" max="1539" width="79.1640625" style="25" customWidth="1"/>
    <col min="1540" max="1540" width="21.6640625" style="25" customWidth="1"/>
    <col min="1541" max="1793" width="9.33203125" style="25"/>
    <col min="1794" max="1794" width="13.83203125" style="25" customWidth="1"/>
    <col min="1795" max="1795" width="79.1640625" style="25" customWidth="1"/>
    <col min="1796" max="1796" width="21.6640625" style="25" customWidth="1"/>
    <col min="1797" max="2049" width="9.33203125" style="25"/>
    <col min="2050" max="2050" width="13.83203125" style="25" customWidth="1"/>
    <col min="2051" max="2051" width="79.1640625" style="25" customWidth="1"/>
    <col min="2052" max="2052" width="21.6640625" style="25" customWidth="1"/>
    <col min="2053" max="2305" width="9.33203125" style="25"/>
    <col min="2306" max="2306" width="13.83203125" style="25" customWidth="1"/>
    <col min="2307" max="2307" width="79.1640625" style="25" customWidth="1"/>
    <col min="2308" max="2308" width="21.6640625" style="25" customWidth="1"/>
    <col min="2309" max="2561" width="9.33203125" style="25"/>
    <col min="2562" max="2562" width="13.83203125" style="25" customWidth="1"/>
    <col min="2563" max="2563" width="79.1640625" style="25" customWidth="1"/>
    <col min="2564" max="2564" width="21.6640625" style="25" customWidth="1"/>
    <col min="2565" max="2817" width="9.33203125" style="25"/>
    <col min="2818" max="2818" width="13.83203125" style="25" customWidth="1"/>
    <col min="2819" max="2819" width="79.1640625" style="25" customWidth="1"/>
    <col min="2820" max="2820" width="21.6640625" style="25" customWidth="1"/>
    <col min="2821" max="3073" width="9.33203125" style="25"/>
    <col min="3074" max="3074" width="13.83203125" style="25" customWidth="1"/>
    <col min="3075" max="3075" width="79.1640625" style="25" customWidth="1"/>
    <col min="3076" max="3076" width="21.6640625" style="25" customWidth="1"/>
    <col min="3077" max="3329" width="9.33203125" style="25"/>
    <col min="3330" max="3330" width="13.83203125" style="25" customWidth="1"/>
    <col min="3331" max="3331" width="79.1640625" style="25" customWidth="1"/>
    <col min="3332" max="3332" width="21.6640625" style="25" customWidth="1"/>
    <col min="3333" max="3585" width="9.33203125" style="25"/>
    <col min="3586" max="3586" width="13.83203125" style="25" customWidth="1"/>
    <col min="3587" max="3587" width="79.1640625" style="25" customWidth="1"/>
    <col min="3588" max="3588" width="21.6640625" style="25" customWidth="1"/>
    <col min="3589" max="3841" width="9.33203125" style="25"/>
    <col min="3842" max="3842" width="13.83203125" style="25" customWidth="1"/>
    <col min="3843" max="3843" width="79.1640625" style="25" customWidth="1"/>
    <col min="3844" max="3844" width="21.6640625" style="25" customWidth="1"/>
    <col min="3845" max="4097" width="9.33203125" style="25"/>
    <col min="4098" max="4098" width="13.83203125" style="25" customWidth="1"/>
    <col min="4099" max="4099" width="79.1640625" style="25" customWidth="1"/>
    <col min="4100" max="4100" width="21.6640625" style="25" customWidth="1"/>
    <col min="4101" max="4353" width="9.33203125" style="25"/>
    <col min="4354" max="4354" width="13.83203125" style="25" customWidth="1"/>
    <col min="4355" max="4355" width="79.1640625" style="25" customWidth="1"/>
    <col min="4356" max="4356" width="21.6640625" style="25" customWidth="1"/>
    <col min="4357" max="4609" width="9.33203125" style="25"/>
    <col min="4610" max="4610" width="13.83203125" style="25" customWidth="1"/>
    <col min="4611" max="4611" width="79.1640625" style="25" customWidth="1"/>
    <col min="4612" max="4612" width="21.6640625" style="25" customWidth="1"/>
    <col min="4613" max="4865" width="9.33203125" style="25"/>
    <col min="4866" max="4866" width="13.83203125" style="25" customWidth="1"/>
    <col min="4867" max="4867" width="79.1640625" style="25" customWidth="1"/>
    <col min="4868" max="4868" width="21.6640625" style="25" customWidth="1"/>
    <col min="4869" max="5121" width="9.33203125" style="25"/>
    <col min="5122" max="5122" width="13.83203125" style="25" customWidth="1"/>
    <col min="5123" max="5123" width="79.1640625" style="25" customWidth="1"/>
    <col min="5124" max="5124" width="21.6640625" style="25" customWidth="1"/>
    <col min="5125" max="5377" width="9.33203125" style="25"/>
    <col min="5378" max="5378" width="13.83203125" style="25" customWidth="1"/>
    <col min="5379" max="5379" width="79.1640625" style="25" customWidth="1"/>
    <col min="5380" max="5380" width="21.6640625" style="25" customWidth="1"/>
    <col min="5381" max="5633" width="9.33203125" style="25"/>
    <col min="5634" max="5634" width="13.83203125" style="25" customWidth="1"/>
    <col min="5635" max="5635" width="79.1640625" style="25" customWidth="1"/>
    <col min="5636" max="5636" width="21.6640625" style="25" customWidth="1"/>
    <col min="5637" max="5889" width="9.33203125" style="25"/>
    <col min="5890" max="5890" width="13.83203125" style="25" customWidth="1"/>
    <col min="5891" max="5891" width="79.1640625" style="25" customWidth="1"/>
    <col min="5892" max="5892" width="21.6640625" style="25" customWidth="1"/>
    <col min="5893" max="6145" width="9.33203125" style="25"/>
    <col min="6146" max="6146" width="13.83203125" style="25" customWidth="1"/>
    <col min="6147" max="6147" width="79.1640625" style="25" customWidth="1"/>
    <col min="6148" max="6148" width="21.6640625" style="25" customWidth="1"/>
    <col min="6149" max="6401" width="9.33203125" style="25"/>
    <col min="6402" max="6402" width="13.83203125" style="25" customWidth="1"/>
    <col min="6403" max="6403" width="79.1640625" style="25" customWidth="1"/>
    <col min="6404" max="6404" width="21.6640625" style="25" customWidth="1"/>
    <col min="6405" max="6657" width="9.33203125" style="25"/>
    <col min="6658" max="6658" width="13.83203125" style="25" customWidth="1"/>
    <col min="6659" max="6659" width="79.1640625" style="25" customWidth="1"/>
    <col min="6660" max="6660" width="21.6640625" style="25" customWidth="1"/>
    <col min="6661" max="6913" width="9.33203125" style="25"/>
    <col min="6914" max="6914" width="13.83203125" style="25" customWidth="1"/>
    <col min="6915" max="6915" width="79.1640625" style="25" customWidth="1"/>
    <col min="6916" max="6916" width="21.6640625" style="25" customWidth="1"/>
    <col min="6917" max="7169" width="9.33203125" style="25"/>
    <col min="7170" max="7170" width="13.83203125" style="25" customWidth="1"/>
    <col min="7171" max="7171" width="79.1640625" style="25" customWidth="1"/>
    <col min="7172" max="7172" width="21.6640625" style="25" customWidth="1"/>
    <col min="7173" max="7425" width="9.33203125" style="25"/>
    <col min="7426" max="7426" width="13.83203125" style="25" customWidth="1"/>
    <col min="7427" max="7427" width="79.1640625" style="25" customWidth="1"/>
    <col min="7428" max="7428" width="21.6640625" style="25" customWidth="1"/>
    <col min="7429" max="7681" width="9.33203125" style="25"/>
    <col min="7682" max="7682" width="13.83203125" style="25" customWidth="1"/>
    <col min="7683" max="7683" width="79.1640625" style="25" customWidth="1"/>
    <col min="7684" max="7684" width="21.6640625" style="25" customWidth="1"/>
    <col min="7685" max="7937" width="9.33203125" style="25"/>
    <col min="7938" max="7938" width="13.83203125" style="25" customWidth="1"/>
    <col min="7939" max="7939" width="79.1640625" style="25" customWidth="1"/>
    <col min="7940" max="7940" width="21.6640625" style="25" customWidth="1"/>
    <col min="7941" max="8193" width="9.33203125" style="25"/>
    <col min="8194" max="8194" width="13.83203125" style="25" customWidth="1"/>
    <col min="8195" max="8195" width="79.1640625" style="25" customWidth="1"/>
    <col min="8196" max="8196" width="21.6640625" style="25" customWidth="1"/>
    <col min="8197" max="8449" width="9.33203125" style="25"/>
    <col min="8450" max="8450" width="13.83203125" style="25" customWidth="1"/>
    <col min="8451" max="8451" width="79.1640625" style="25" customWidth="1"/>
    <col min="8452" max="8452" width="21.6640625" style="25" customWidth="1"/>
    <col min="8453" max="8705" width="9.33203125" style="25"/>
    <col min="8706" max="8706" width="13.83203125" style="25" customWidth="1"/>
    <col min="8707" max="8707" width="79.1640625" style="25" customWidth="1"/>
    <col min="8708" max="8708" width="21.6640625" style="25" customWidth="1"/>
    <col min="8709" max="8961" width="9.33203125" style="25"/>
    <col min="8962" max="8962" width="13.83203125" style="25" customWidth="1"/>
    <col min="8963" max="8963" width="79.1640625" style="25" customWidth="1"/>
    <col min="8964" max="8964" width="21.6640625" style="25" customWidth="1"/>
    <col min="8965" max="9217" width="9.33203125" style="25"/>
    <col min="9218" max="9218" width="13.83203125" style="25" customWidth="1"/>
    <col min="9219" max="9219" width="79.1640625" style="25" customWidth="1"/>
    <col min="9220" max="9220" width="21.6640625" style="25" customWidth="1"/>
    <col min="9221" max="9473" width="9.33203125" style="25"/>
    <col min="9474" max="9474" width="13.83203125" style="25" customWidth="1"/>
    <col min="9475" max="9475" width="79.1640625" style="25" customWidth="1"/>
    <col min="9476" max="9476" width="21.6640625" style="25" customWidth="1"/>
    <col min="9477" max="9729" width="9.33203125" style="25"/>
    <col min="9730" max="9730" width="13.83203125" style="25" customWidth="1"/>
    <col min="9731" max="9731" width="79.1640625" style="25" customWidth="1"/>
    <col min="9732" max="9732" width="21.6640625" style="25" customWidth="1"/>
    <col min="9733" max="9985" width="9.33203125" style="25"/>
    <col min="9986" max="9986" width="13.83203125" style="25" customWidth="1"/>
    <col min="9987" max="9987" width="79.1640625" style="25" customWidth="1"/>
    <col min="9988" max="9988" width="21.6640625" style="25" customWidth="1"/>
    <col min="9989" max="10241" width="9.33203125" style="25"/>
    <col min="10242" max="10242" width="13.83203125" style="25" customWidth="1"/>
    <col min="10243" max="10243" width="79.1640625" style="25" customWidth="1"/>
    <col min="10244" max="10244" width="21.6640625" style="25" customWidth="1"/>
    <col min="10245" max="10497" width="9.33203125" style="25"/>
    <col min="10498" max="10498" width="13.83203125" style="25" customWidth="1"/>
    <col min="10499" max="10499" width="79.1640625" style="25" customWidth="1"/>
    <col min="10500" max="10500" width="21.6640625" style="25" customWidth="1"/>
    <col min="10501" max="10753" width="9.33203125" style="25"/>
    <col min="10754" max="10754" width="13.83203125" style="25" customWidth="1"/>
    <col min="10755" max="10755" width="79.1640625" style="25" customWidth="1"/>
    <col min="10756" max="10756" width="21.6640625" style="25" customWidth="1"/>
    <col min="10757" max="11009" width="9.33203125" style="25"/>
    <col min="11010" max="11010" width="13.83203125" style="25" customWidth="1"/>
    <col min="11011" max="11011" width="79.1640625" style="25" customWidth="1"/>
    <col min="11012" max="11012" width="21.6640625" style="25" customWidth="1"/>
    <col min="11013" max="11265" width="9.33203125" style="25"/>
    <col min="11266" max="11266" width="13.83203125" style="25" customWidth="1"/>
    <col min="11267" max="11267" width="79.1640625" style="25" customWidth="1"/>
    <col min="11268" max="11268" width="21.6640625" style="25" customWidth="1"/>
    <col min="11269" max="11521" width="9.33203125" style="25"/>
    <col min="11522" max="11522" width="13.83203125" style="25" customWidth="1"/>
    <col min="11523" max="11523" width="79.1640625" style="25" customWidth="1"/>
    <col min="11524" max="11524" width="21.6640625" style="25" customWidth="1"/>
    <col min="11525" max="11777" width="9.33203125" style="25"/>
    <col min="11778" max="11778" width="13.83203125" style="25" customWidth="1"/>
    <col min="11779" max="11779" width="79.1640625" style="25" customWidth="1"/>
    <col min="11780" max="11780" width="21.6640625" style="25" customWidth="1"/>
    <col min="11781" max="12033" width="9.33203125" style="25"/>
    <col min="12034" max="12034" width="13.83203125" style="25" customWidth="1"/>
    <col min="12035" max="12035" width="79.1640625" style="25" customWidth="1"/>
    <col min="12036" max="12036" width="21.6640625" style="25" customWidth="1"/>
    <col min="12037" max="12289" width="9.33203125" style="25"/>
    <col min="12290" max="12290" width="13.83203125" style="25" customWidth="1"/>
    <col min="12291" max="12291" width="79.1640625" style="25" customWidth="1"/>
    <col min="12292" max="12292" width="21.6640625" style="25" customWidth="1"/>
    <col min="12293" max="12545" width="9.33203125" style="25"/>
    <col min="12546" max="12546" width="13.83203125" style="25" customWidth="1"/>
    <col min="12547" max="12547" width="79.1640625" style="25" customWidth="1"/>
    <col min="12548" max="12548" width="21.6640625" style="25" customWidth="1"/>
    <col min="12549" max="12801" width="9.33203125" style="25"/>
    <col min="12802" max="12802" width="13.83203125" style="25" customWidth="1"/>
    <col min="12803" max="12803" width="79.1640625" style="25" customWidth="1"/>
    <col min="12804" max="12804" width="21.6640625" style="25" customWidth="1"/>
    <col min="12805" max="13057" width="9.33203125" style="25"/>
    <col min="13058" max="13058" width="13.83203125" style="25" customWidth="1"/>
    <col min="13059" max="13059" width="79.1640625" style="25" customWidth="1"/>
    <col min="13060" max="13060" width="21.6640625" style="25" customWidth="1"/>
    <col min="13061" max="13313" width="9.33203125" style="25"/>
    <col min="13314" max="13314" width="13.83203125" style="25" customWidth="1"/>
    <col min="13315" max="13315" width="79.1640625" style="25" customWidth="1"/>
    <col min="13316" max="13316" width="21.6640625" style="25" customWidth="1"/>
    <col min="13317" max="13569" width="9.33203125" style="25"/>
    <col min="13570" max="13570" width="13.83203125" style="25" customWidth="1"/>
    <col min="13571" max="13571" width="79.1640625" style="25" customWidth="1"/>
    <col min="13572" max="13572" width="21.6640625" style="25" customWidth="1"/>
    <col min="13573" max="13825" width="9.33203125" style="25"/>
    <col min="13826" max="13826" width="13.83203125" style="25" customWidth="1"/>
    <col min="13827" max="13827" width="79.1640625" style="25" customWidth="1"/>
    <col min="13828" max="13828" width="21.6640625" style="25" customWidth="1"/>
    <col min="13829" max="14081" width="9.33203125" style="25"/>
    <col min="14082" max="14082" width="13.83203125" style="25" customWidth="1"/>
    <col min="14083" max="14083" width="79.1640625" style="25" customWidth="1"/>
    <col min="14084" max="14084" width="21.6640625" style="25" customWidth="1"/>
    <col min="14085" max="14337" width="9.33203125" style="25"/>
    <col min="14338" max="14338" width="13.83203125" style="25" customWidth="1"/>
    <col min="14339" max="14339" width="79.1640625" style="25" customWidth="1"/>
    <col min="14340" max="14340" width="21.6640625" style="25" customWidth="1"/>
    <col min="14341" max="14593" width="9.33203125" style="25"/>
    <col min="14594" max="14594" width="13.83203125" style="25" customWidth="1"/>
    <col min="14595" max="14595" width="79.1640625" style="25" customWidth="1"/>
    <col min="14596" max="14596" width="21.6640625" style="25" customWidth="1"/>
    <col min="14597" max="14849" width="9.33203125" style="25"/>
    <col min="14850" max="14850" width="13.83203125" style="25" customWidth="1"/>
    <col min="14851" max="14851" width="79.1640625" style="25" customWidth="1"/>
    <col min="14852" max="14852" width="21.6640625" style="25" customWidth="1"/>
    <col min="14853" max="15105" width="9.33203125" style="25"/>
    <col min="15106" max="15106" width="13.83203125" style="25" customWidth="1"/>
    <col min="15107" max="15107" width="79.1640625" style="25" customWidth="1"/>
    <col min="15108" max="15108" width="21.6640625" style="25" customWidth="1"/>
    <col min="15109" max="15361" width="9.33203125" style="25"/>
    <col min="15362" max="15362" width="13.83203125" style="25" customWidth="1"/>
    <col min="15363" max="15363" width="79.1640625" style="25" customWidth="1"/>
    <col min="15364" max="15364" width="21.6640625" style="25" customWidth="1"/>
    <col min="15365" max="15617" width="9.33203125" style="25"/>
    <col min="15618" max="15618" width="13.83203125" style="25" customWidth="1"/>
    <col min="15619" max="15619" width="79.1640625" style="25" customWidth="1"/>
    <col min="15620" max="15620" width="21.6640625" style="25" customWidth="1"/>
    <col min="15621" max="15873" width="9.33203125" style="25"/>
    <col min="15874" max="15874" width="13.83203125" style="25" customWidth="1"/>
    <col min="15875" max="15875" width="79.1640625" style="25" customWidth="1"/>
    <col min="15876" max="15876" width="21.6640625" style="25" customWidth="1"/>
    <col min="15877" max="16129" width="9.33203125" style="25"/>
    <col min="16130" max="16130" width="13.83203125" style="25" customWidth="1"/>
    <col min="16131" max="16131" width="79.1640625" style="25" customWidth="1"/>
    <col min="16132" max="16132" width="21.6640625" style="25" customWidth="1"/>
    <col min="16133" max="16384" width="9.33203125" style="25"/>
  </cols>
  <sheetData>
    <row r="1" spans="1:12" s="662" customFormat="1" ht="12.75" customHeight="1" x14ac:dyDescent="0.2">
      <c r="A1" s="1663" t="s">
        <v>843</v>
      </c>
      <c r="B1" s="1663"/>
      <c r="C1" s="1663"/>
      <c r="D1" s="1663"/>
      <c r="E1" s="1663"/>
      <c r="F1" s="1663"/>
      <c r="G1" s="1663"/>
      <c r="H1" s="1663"/>
    </row>
    <row r="2" spans="1:12" s="662" customFormat="1" ht="12.75" customHeight="1" x14ac:dyDescent="0.2">
      <c r="A2" s="1663" t="s">
        <v>759</v>
      </c>
      <c r="B2" s="1663"/>
      <c r="C2" s="1663"/>
      <c r="D2" s="1663"/>
      <c r="E2" s="1663"/>
      <c r="F2" s="1663"/>
      <c r="G2" s="1663"/>
      <c r="H2" s="1663"/>
    </row>
    <row r="3" spans="1:12" s="24" customFormat="1" ht="21.2" customHeight="1" thickBot="1" x14ac:dyDescent="0.25">
      <c r="A3" s="242"/>
      <c r="C3" s="1579"/>
      <c r="D3" s="1579"/>
      <c r="E3" s="1579"/>
      <c r="F3" s="1579"/>
      <c r="G3" s="1579"/>
      <c r="H3" s="1579"/>
      <c r="I3" s="1579"/>
      <c r="J3" s="1579"/>
      <c r="K3" s="1579"/>
      <c r="L3" s="1579"/>
    </row>
    <row r="4" spans="1:12" s="40" customFormat="1" ht="38.25" customHeight="1" x14ac:dyDescent="0.2">
      <c r="A4" s="38" t="s">
        <v>137</v>
      </c>
      <c r="B4" s="39" t="s">
        <v>289</v>
      </c>
      <c r="C4" s="1693" t="s">
        <v>183</v>
      </c>
      <c r="D4" s="1694"/>
      <c r="E4" s="1694"/>
      <c r="F4" s="1694"/>
      <c r="G4" s="1694"/>
      <c r="H4" s="1695" t="s">
        <v>183</v>
      </c>
    </row>
    <row r="5" spans="1:12" s="40" customFormat="1" ht="36.75" thickBot="1" x14ac:dyDescent="0.25">
      <c r="A5" s="41" t="s">
        <v>139</v>
      </c>
      <c r="B5" s="42" t="s">
        <v>402</v>
      </c>
      <c r="C5" s="1696" t="s">
        <v>141</v>
      </c>
      <c r="D5" s="1697"/>
      <c r="E5" s="1697"/>
      <c r="F5" s="1697"/>
      <c r="G5" s="1697"/>
      <c r="H5" s="1698" t="s">
        <v>141</v>
      </c>
    </row>
    <row r="6" spans="1:12" s="43" customFormat="1" ht="15.95" customHeight="1" thickBot="1" x14ac:dyDescent="0.25">
      <c r="A6" s="1807" t="s">
        <v>362</v>
      </c>
      <c r="B6" s="1807"/>
      <c r="C6" s="1807"/>
      <c r="D6" s="1807"/>
      <c r="E6" s="1807"/>
      <c r="F6" s="1807"/>
      <c r="G6" s="1807"/>
      <c r="H6" s="1807"/>
    </row>
    <row r="7" spans="1:12" ht="60" customHeight="1" thickBot="1" x14ac:dyDescent="0.25">
      <c r="A7" s="771" t="s">
        <v>142</v>
      </c>
      <c r="B7" s="44" t="s">
        <v>36</v>
      </c>
      <c r="C7" s="44" t="str">
        <f>'26._köt_össz_bev'!C9</f>
        <v>2023. évi eredeti előirányzat
2/2023. (II.14.)</v>
      </c>
      <c r="D7" s="275" t="str">
        <f>'26._köt_össz_bev'!D9</f>
        <v>Módosított előirányzat a 14/2023.  (VI.29.)  rendelet szerint</v>
      </c>
      <c r="E7" s="44" t="str">
        <f>'26._köt_össz_bev'!E9</f>
        <v>Módosított előirányzat a 18/2023. (IX.26.)  rendelet szerint</v>
      </c>
      <c r="F7" s="44" t="str">
        <f>'26._köt_össz_bev'!F9</f>
        <v>Módosított előirányzat a 23/2023. (XII.14.)  rendelet szerint</v>
      </c>
      <c r="G7" s="44" t="str">
        <f>'26._köt_össz_bev'!G9</f>
        <v>Módosított előirányzat a …../2024. (II…..)  rendelet szerint</v>
      </c>
      <c r="H7" s="124" t="str">
        <f>'26._köt_össz_bev'!H9</f>
        <v>Változás a 23/2023. (XII.14) rendelethez képest</v>
      </c>
      <c r="I7" s="275" t="str">
        <f>'26._köt_össz_bev'!I9</f>
        <v>2023. évi teljesítés              2023.06.30-ig</v>
      </c>
      <c r="J7" s="44" t="str">
        <f>'26._köt_össz_bev'!J9</f>
        <v>2023. évi teljesítés              2023.09.30-ig</v>
      </c>
      <c r="K7" s="44" t="str">
        <f>'26._köt_össz_bev'!K9</f>
        <v>2023. évi teljesítés              2023.12.31-ig</v>
      </c>
      <c r="L7" s="44" t="str">
        <f>'26._köt_össz_bev'!L9</f>
        <v>Teljesítés %-a</v>
      </c>
    </row>
    <row r="8" spans="1:12" s="48" customFormat="1" ht="12.95" customHeight="1" thickBot="1" x14ac:dyDescent="0.25">
      <c r="A8" s="45" t="s">
        <v>297</v>
      </c>
      <c r="B8" s="46" t="s">
        <v>298</v>
      </c>
      <c r="C8" s="1168" t="s">
        <v>299</v>
      </c>
      <c r="D8" s="263" t="s">
        <v>300</v>
      </c>
      <c r="E8" s="46" t="s">
        <v>300</v>
      </c>
      <c r="F8" s="46" t="s">
        <v>300</v>
      </c>
      <c r="G8" s="46" t="s">
        <v>301</v>
      </c>
      <c r="H8" s="260" t="s">
        <v>388</v>
      </c>
      <c r="I8" s="260"/>
      <c r="J8" s="47"/>
      <c r="K8" s="47"/>
      <c r="L8" s="47"/>
    </row>
    <row r="9" spans="1:12" s="48" customFormat="1" ht="15.75" customHeight="1" thickBot="1" x14ac:dyDescent="0.25">
      <c r="A9" s="1809" t="s">
        <v>37</v>
      </c>
      <c r="B9" s="1810"/>
      <c r="C9" s="1810"/>
      <c r="D9" s="1810"/>
      <c r="E9" s="1810"/>
      <c r="F9" s="1810"/>
      <c r="G9" s="1810"/>
      <c r="H9" s="1811"/>
    </row>
    <row r="10" spans="1:12" s="26" customFormat="1" ht="12.2" customHeight="1" thickBot="1" x14ac:dyDescent="0.25">
      <c r="A10" s="45" t="s">
        <v>12</v>
      </c>
      <c r="B10" s="49" t="s">
        <v>277</v>
      </c>
      <c r="C10" s="87">
        <f>SUM(C11:C21)</f>
        <v>0</v>
      </c>
      <c r="D10" s="125">
        <f t="shared" ref="D10:L10" si="0">SUM(D11:D21)</f>
        <v>0</v>
      </c>
      <c r="E10" s="708">
        <f t="shared" si="0"/>
        <v>0</v>
      </c>
      <c r="F10" s="708">
        <f t="shared" si="0"/>
        <v>0</v>
      </c>
      <c r="G10" s="708">
        <f t="shared" si="0"/>
        <v>0</v>
      </c>
      <c r="H10" s="721">
        <f>+G10-F10</f>
        <v>0</v>
      </c>
      <c r="I10" s="1275">
        <f t="shared" si="0"/>
        <v>0</v>
      </c>
      <c r="J10" s="721">
        <f t="shared" si="0"/>
        <v>0</v>
      </c>
      <c r="K10" s="721">
        <f t="shared" si="0"/>
        <v>0</v>
      </c>
      <c r="L10" s="721" t="e">
        <f t="shared" si="0"/>
        <v>#DIV/0!</v>
      </c>
    </row>
    <row r="11" spans="1:12" s="26" customFormat="1" ht="12.2" customHeight="1" x14ac:dyDescent="0.2">
      <c r="A11" s="51" t="s">
        <v>91</v>
      </c>
      <c r="B11" s="52" t="s">
        <v>143</v>
      </c>
      <c r="C11" s="126">
        <f>'9.Óvoda'!C11-'32._Óvoda_önként'!C11</f>
        <v>0</v>
      </c>
      <c r="D11" s="277">
        <f>'9.Óvoda'!D11-'32._Óvoda_önként'!D11</f>
        <v>0</v>
      </c>
      <c r="E11" s="709">
        <f>'9.Óvoda'!E11-'32._Óvoda_önként'!E11</f>
        <v>0</v>
      </c>
      <c r="F11" s="709">
        <f>'9.Óvoda'!F11-'32._Óvoda_önként'!F11</f>
        <v>0</v>
      </c>
      <c r="G11" s="709">
        <f>'9.Óvoda'!G11-'32._Óvoda_önként'!G11</f>
        <v>0</v>
      </c>
      <c r="H11" s="667">
        <f t="shared" ref="H11:H48" si="1">+G11-F11</f>
        <v>0</v>
      </c>
      <c r="I11" s="1276">
        <f>'9.Óvoda'!I11-'32._Óvoda_önként'!I11</f>
        <v>0</v>
      </c>
      <c r="J11" s="667">
        <f>'9.Óvoda'!J11-'32._Óvoda_önként'!J11</f>
        <v>0</v>
      </c>
      <c r="K11" s="667">
        <f>'9.Óvoda'!K11-'32._Óvoda_önként'!K11</f>
        <v>0</v>
      </c>
      <c r="L11" s="667" t="e">
        <f>'9.Óvoda'!L11-'32._Óvoda_önként'!L11</f>
        <v>#DIV/0!</v>
      </c>
    </row>
    <row r="12" spans="1:12" s="26" customFormat="1" ht="12.2" customHeight="1" x14ac:dyDescent="0.2">
      <c r="A12" s="1216" t="s">
        <v>92</v>
      </c>
      <c r="B12" s="415" t="s">
        <v>144</v>
      </c>
      <c r="C12" s="416">
        <f>'9.Óvoda'!C12-'32._Óvoda_önként'!C12</f>
        <v>0</v>
      </c>
      <c r="D12" s="423">
        <f>'9.Óvoda'!D12-'32._Óvoda_önként'!D12</f>
        <v>0</v>
      </c>
      <c r="E12" s="86">
        <f>'9.Óvoda'!E12-'32._Óvoda_önként'!E12</f>
        <v>0</v>
      </c>
      <c r="F12" s="86">
        <f>'9.Óvoda'!F12-'32._Óvoda_önként'!F12</f>
        <v>0</v>
      </c>
      <c r="G12" s="86">
        <f>'9.Óvoda'!G12-'32._Óvoda_önként'!G12</f>
        <v>0</v>
      </c>
      <c r="H12" s="668">
        <f t="shared" si="1"/>
        <v>0</v>
      </c>
      <c r="I12" s="1277">
        <f>'9.Óvoda'!I12-'32._Óvoda_önként'!I12</f>
        <v>0</v>
      </c>
      <c r="J12" s="668">
        <f>'9.Óvoda'!J12-'32._Óvoda_önként'!J12</f>
        <v>0</v>
      </c>
      <c r="K12" s="668">
        <f>'9.Óvoda'!K12-'32._Óvoda_önként'!K12</f>
        <v>0</v>
      </c>
      <c r="L12" s="668" t="e">
        <f>'9.Óvoda'!L12-'32._Óvoda_önként'!L12</f>
        <v>#DIV/0!</v>
      </c>
    </row>
    <row r="13" spans="1:12" s="26" customFormat="1" ht="12.2" customHeight="1" x14ac:dyDescent="0.2">
      <c r="A13" s="1216" t="s">
        <v>93</v>
      </c>
      <c r="B13" s="415" t="s">
        <v>145</v>
      </c>
      <c r="C13" s="416">
        <f>'9.Óvoda'!C13-'32._Óvoda_önként'!C13</f>
        <v>0</v>
      </c>
      <c r="D13" s="423">
        <f>'9.Óvoda'!D13-'32._Óvoda_önként'!D13</f>
        <v>0</v>
      </c>
      <c r="E13" s="86">
        <f>'9.Óvoda'!E13-'32._Óvoda_önként'!E13</f>
        <v>0</v>
      </c>
      <c r="F13" s="86">
        <f>'9.Óvoda'!F13-'32._Óvoda_önként'!F13</f>
        <v>0</v>
      </c>
      <c r="G13" s="86">
        <f>'9.Óvoda'!G13-'32._Óvoda_önként'!G13</f>
        <v>0</v>
      </c>
      <c r="H13" s="668">
        <f t="shared" si="1"/>
        <v>0</v>
      </c>
      <c r="I13" s="1277">
        <f>'9.Óvoda'!I13-'32._Óvoda_önként'!I13</f>
        <v>0</v>
      </c>
      <c r="J13" s="668">
        <f>'9.Óvoda'!J13-'32._Óvoda_önként'!J13</f>
        <v>0</v>
      </c>
      <c r="K13" s="668">
        <f>'9.Óvoda'!K13-'32._Óvoda_önként'!K13</f>
        <v>0</v>
      </c>
      <c r="L13" s="668" t="e">
        <f>'9.Óvoda'!L13-'32._Óvoda_önként'!L13</f>
        <v>#DIV/0!</v>
      </c>
    </row>
    <row r="14" spans="1:12" s="26" customFormat="1" ht="12.2" customHeight="1" x14ac:dyDescent="0.2">
      <c r="A14" s="1216" t="s">
        <v>90</v>
      </c>
      <c r="B14" s="415" t="s">
        <v>146</v>
      </c>
      <c r="C14" s="416">
        <f>'9.Óvoda'!C14-'32._Óvoda_önként'!C14</f>
        <v>0</v>
      </c>
      <c r="D14" s="423">
        <f>'9.Óvoda'!D14-'32._Óvoda_önként'!D14</f>
        <v>0</v>
      </c>
      <c r="E14" s="86">
        <f>'9.Óvoda'!E14-'32._Óvoda_önként'!E14</f>
        <v>0</v>
      </c>
      <c r="F14" s="86">
        <f>'9.Óvoda'!F14-'32._Óvoda_önként'!F14</f>
        <v>0</v>
      </c>
      <c r="G14" s="86">
        <f>'9.Óvoda'!G14-'32._Óvoda_önként'!G14</f>
        <v>0</v>
      </c>
      <c r="H14" s="668">
        <f t="shared" si="1"/>
        <v>0</v>
      </c>
      <c r="I14" s="1277">
        <f>'9.Óvoda'!I14-'32._Óvoda_önként'!I14</f>
        <v>0</v>
      </c>
      <c r="J14" s="668">
        <f>'9.Óvoda'!J14-'32._Óvoda_önként'!J14</f>
        <v>0</v>
      </c>
      <c r="K14" s="668">
        <f>'9.Óvoda'!K14-'32._Óvoda_önként'!K14</f>
        <v>0</v>
      </c>
      <c r="L14" s="668" t="e">
        <f>'9.Óvoda'!L14-'32._Óvoda_önként'!L14</f>
        <v>#DIV/0!</v>
      </c>
    </row>
    <row r="15" spans="1:12" s="26" customFormat="1" ht="12.2" customHeight="1" x14ac:dyDescent="0.2">
      <c r="A15" s="1216" t="s">
        <v>147</v>
      </c>
      <c r="B15" s="415" t="s">
        <v>148</v>
      </c>
      <c r="C15" s="416">
        <f>'9.Óvoda'!C15-'32._Óvoda_önként'!C15</f>
        <v>0</v>
      </c>
      <c r="D15" s="423">
        <f>'9.Óvoda'!D15-'32._Óvoda_önként'!D15</f>
        <v>0</v>
      </c>
      <c r="E15" s="86">
        <f>'9.Óvoda'!E15-'32._Óvoda_önként'!E15</f>
        <v>0</v>
      </c>
      <c r="F15" s="86">
        <f>'9.Óvoda'!F15-'32._Óvoda_önként'!F15</f>
        <v>0</v>
      </c>
      <c r="G15" s="86">
        <f>'9.Óvoda'!G15-'32._Óvoda_önként'!G15</f>
        <v>0</v>
      </c>
      <c r="H15" s="668">
        <f t="shared" si="1"/>
        <v>0</v>
      </c>
      <c r="I15" s="1277">
        <f>'9.Óvoda'!I15-'32._Óvoda_önként'!I15</f>
        <v>0</v>
      </c>
      <c r="J15" s="668">
        <f>'9.Óvoda'!J15-'32._Óvoda_önként'!J15</f>
        <v>0</v>
      </c>
      <c r="K15" s="668">
        <f>'9.Óvoda'!K15-'32._Óvoda_önként'!K15</f>
        <v>0</v>
      </c>
      <c r="L15" s="668" t="e">
        <f>'9.Óvoda'!L15-'32._Óvoda_önként'!L15</f>
        <v>#DIV/0!</v>
      </c>
    </row>
    <row r="16" spans="1:12" s="26" customFormat="1" ht="12.2" customHeight="1" x14ac:dyDescent="0.2">
      <c r="A16" s="1216" t="s">
        <v>149</v>
      </c>
      <c r="B16" s="415" t="s">
        <v>150</v>
      </c>
      <c r="C16" s="416">
        <f>'9.Óvoda'!C16-'32._Óvoda_önként'!C16</f>
        <v>0</v>
      </c>
      <c r="D16" s="423">
        <f>'9.Óvoda'!D16-'32._Óvoda_önként'!D16</f>
        <v>0</v>
      </c>
      <c r="E16" s="86">
        <f>'9.Óvoda'!E16-'32._Óvoda_önként'!E16</f>
        <v>0</v>
      </c>
      <c r="F16" s="86">
        <f>'9.Óvoda'!F16-'32._Óvoda_önként'!F16</f>
        <v>0</v>
      </c>
      <c r="G16" s="86">
        <f>'9.Óvoda'!G16-'32._Óvoda_önként'!G16</f>
        <v>0</v>
      </c>
      <c r="H16" s="668">
        <f t="shared" si="1"/>
        <v>0</v>
      </c>
      <c r="I16" s="1277">
        <f>'9.Óvoda'!I16-'32._Óvoda_önként'!I16</f>
        <v>0</v>
      </c>
      <c r="J16" s="668">
        <f>'9.Óvoda'!J16-'32._Óvoda_önként'!J16</f>
        <v>0</v>
      </c>
      <c r="K16" s="668">
        <f>'9.Óvoda'!K16-'32._Óvoda_önként'!K16</f>
        <v>0</v>
      </c>
      <c r="L16" s="668" t="e">
        <f>'9.Óvoda'!L16-'32._Óvoda_önként'!L16</f>
        <v>#DIV/0!</v>
      </c>
    </row>
    <row r="17" spans="1:12" s="26" customFormat="1" ht="12.2" customHeight="1" x14ac:dyDescent="0.2">
      <c r="A17" s="1216" t="s">
        <v>151</v>
      </c>
      <c r="B17" s="53" t="s">
        <v>152</v>
      </c>
      <c r="C17" s="416">
        <f>'9.Óvoda'!C17-'32._Óvoda_önként'!C17</f>
        <v>0</v>
      </c>
      <c r="D17" s="423">
        <f>'9.Óvoda'!D17-'32._Óvoda_önként'!D17</f>
        <v>0</v>
      </c>
      <c r="E17" s="86">
        <f>'9.Óvoda'!E17-'32._Óvoda_önként'!E17</f>
        <v>0</v>
      </c>
      <c r="F17" s="86">
        <f>'9.Óvoda'!F17-'32._Óvoda_önként'!F17</f>
        <v>0</v>
      </c>
      <c r="G17" s="86">
        <f>'9.Óvoda'!G17-'32._Óvoda_önként'!G17</f>
        <v>0</v>
      </c>
      <c r="H17" s="668">
        <f t="shared" si="1"/>
        <v>0</v>
      </c>
      <c r="I17" s="1277">
        <f>'9.Óvoda'!I17-'32._Óvoda_önként'!I17</f>
        <v>0</v>
      </c>
      <c r="J17" s="668">
        <f>'9.Óvoda'!J17-'32._Óvoda_önként'!J17</f>
        <v>0</v>
      </c>
      <c r="K17" s="668">
        <f>'9.Óvoda'!K17-'32._Óvoda_önként'!K17</f>
        <v>0</v>
      </c>
      <c r="L17" s="668" t="e">
        <f>'9.Óvoda'!L17-'32._Óvoda_önként'!L17</f>
        <v>#DIV/0!</v>
      </c>
    </row>
    <row r="18" spans="1:12" s="26" customFormat="1" ht="12.2" customHeight="1" x14ac:dyDescent="0.2">
      <c r="A18" s="1216" t="s">
        <v>153</v>
      </c>
      <c r="B18" s="428" t="s">
        <v>302</v>
      </c>
      <c r="C18" s="118">
        <f>'9.Óvoda'!C18-'32._Óvoda_önként'!C18</f>
        <v>0</v>
      </c>
      <c r="D18" s="270">
        <f>'9.Óvoda'!D18-'32._Óvoda_önként'!D18</f>
        <v>0</v>
      </c>
      <c r="E18" s="88">
        <f>'9.Óvoda'!E18-'32._Óvoda_önként'!E18</f>
        <v>0</v>
      </c>
      <c r="F18" s="88">
        <f>'9.Óvoda'!F18-'32._Óvoda_önként'!F18</f>
        <v>0</v>
      </c>
      <c r="G18" s="88">
        <f>'9.Óvoda'!G18-'32._Óvoda_önként'!G18</f>
        <v>0</v>
      </c>
      <c r="H18" s="669">
        <f t="shared" si="1"/>
        <v>0</v>
      </c>
      <c r="I18" s="1278">
        <f>'9.Óvoda'!I18-'32._Óvoda_önként'!I18</f>
        <v>0</v>
      </c>
      <c r="J18" s="669">
        <f>'9.Óvoda'!J18-'32._Óvoda_önként'!J18</f>
        <v>0</v>
      </c>
      <c r="K18" s="669">
        <f>'9.Óvoda'!K18-'32._Óvoda_önként'!K18</f>
        <v>0</v>
      </c>
      <c r="L18" s="669" t="e">
        <f>'9.Óvoda'!L18-'32._Óvoda_önként'!L18</f>
        <v>#DIV/0!</v>
      </c>
    </row>
    <row r="19" spans="1:12" s="54" customFormat="1" ht="12.2" customHeight="1" x14ac:dyDescent="0.2">
      <c r="A19" s="1216" t="s">
        <v>154</v>
      </c>
      <c r="B19" s="415" t="s">
        <v>155</v>
      </c>
      <c r="C19" s="416">
        <f>'9.Óvoda'!C19-'32._Óvoda_önként'!C19</f>
        <v>0</v>
      </c>
      <c r="D19" s="423">
        <f>'9.Óvoda'!D19-'32._Óvoda_önként'!D19</f>
        <v>0</v>
      </c>
      <c r="E19" s="86">
        <f>'9.Óvoda'!E19-'32._Óvoda_önként'!E19</f>
        <v>0</v>
      </c>
      <c r="F19" s="86">
        <f>'9.Óvoda'!F19-'32._Óvoda_önként'!F19</f>
        <v>0</v>
      </c>
      <c r="G19" s="86">
        <f>'9.Óvoda'!G19-'32._Óvoda_önként'!G19</f>
        <v>0</v>
      </c>
      <c r="H19" s="668">
        <f t="shared" si="1"/>
        <v>0</v>
      </c>
      <c r="I19" s="1277">
        <f>'9.Óvoda'!I19-'32._Óvoda_önként'!I19</f>
        <v>0</v>
      </c>
      <c r="J19" s="668">
        <f>'9.Óvoda'!J19-'32._Óvoda_önként'!J19</f>
        <v>0</v>
      </c>
      <c r="K19" s="668">
        <f>'9.Óvoda'!K19-'32._Óvoda_önként'!K19</f>
        <v>0</v>
      </c>
      <c r="L19" s="668" t="e">
        <f>'9.Óvoda'!L19-'32._Óvoda_önként'!L19</f>
        <v>#DIV/0!</v>
      </c>
    </row>
    <row r="20" spans="1:12" s="54" customFormat="1" ht="12.2" customHeight="1" x14ac:dyDescent="0.2">
      <c r="A20" s="1216" t="s">
        <v>156</v>
      </c>
      <c r="B20" s="428" t="s">
        <v>275</v>
      </c>
      <c r="C20" s="417">
        <f>'9.Óvoda'!C20-'32._Óvoda_önként'!C20</f>
        <v>0</v>
      </c>
      <c r="D20" s="424">
        <f>'9.Óvoda'!D20-'32._Óvoda_önként'!D20</f>
        <v>0</v>
      </c>
      <c r="E20" s="86">
        <f>'9.Óvoda'!E20-'32._Óvoda_önként'!E20</f>
        <v>0</v>
      </c>
      <c r="F20" s="86">
        <f>'9.Óvoda'!F20-'32._Óvoda_önként'!F20</f>
        <v>0</v>
      </c>
      <c r="G20" s="416">
        <f>'9.Óvoda'!G20-'32._Óvoda_önként'!G20</f>
        <v>0</v>
      </c>
      <c r="H20" s="670">
        <f t="shared" si="1"/>
        <v>0</v>
      </c>
      <c r="I20" s="1279">
        <f>'9.Óvoda'!I20-'32._Óvoda_önként'!I20</f>
        <v>0</v>
      </c>
      <c r="J20" s="670">
        <f>'9.Óvoda'!J20-'32._Óvoda_önként'!J20</f>
        <v>0</v>
      </c>
      <c r="K20" s="670">
        <f>'9.Óvoda'!K20-'32._Óvoda_önként'!K20</f>
        <v>0</v>
      </c>
      <c r="L20" s="670" t="e">
        <f>'9.Óvoda'!L20-'32._Óvoda_önként'!L20</f>
        <v>#DIV/0!</v>
      </c>
    </row>
    <row r="21" spans="1:12" s="54" customFormat="1" ht="12.2" customHeight="1" thickBot="1" x14ac:dyDescent="0.25">
      <c r="A21" s="1216" t="s">
        <v>276</v>
      </c>
      <c r="B21" s="53" t="s">
        <v>157</v>
      </c>
      <c r="C21" s="417">
        <f>'9.Óvoda'!C21-'32._Óvoda_önként'!C21</f>
        <v>0</v>
      </c>
      <c r="D21" s="424">
        <f>'9.Óvoda'!D21-'32._Óvoda_önként'!D21</f>
        <v>0</v>
      </c>
      <c r="E21" s="88">
        <f>'9.Óvoda'!E21-'32._Óvoda_önként'!E21</f>
        <v>0</v>
      </c>
      <c r="F21" s="88">
        <f>'9.Óvoda'!F21-'32._Óvoda_önként'!F21</f>
        <v>0</v>
      </c>
      <c r="G21" s="88">
        <f>'9.Óvoda'!G21-'32._Óvoda_önként'!G21</f>
        <v>0</v>
      </c>
      <c r="H21" s="671">
        <f t="shared" si="1"/>
        <v>0</v>
      </c>
      <c r="I21" s="1280">
        <f>'9.Óvoda'!I21-'32._Óvoda_önként'!I21</f>
        <v>0</v>
      </c>
      <c r="J21" s="671">
        <f>'9.Óvoda'!J21-'32._Óvoda_önként'!J21</f>
        <v>0</v>
      </c>
      <c r="K21" s="671">
        <f>'9.Óvoda'!K21-'32._Óvoda_önként'!K21</f>
        <v>0</v>
      </c>
      <c r="L21" s="671" t="e">
        <f>'9.Óvoda'!L21-'32._Óvoda_önként'!L21</f>
        <v>#DIV/0!</v>
      </c>
    </row>
    <row r="22" spans="1:12" s="26" customFormat="1" ht="12.2" customHeight="1" thickBot="1" x14ac:dyDescent="0.25">
      <c r="A22" s="45" t="s">
        <v>13</v>
      </c>
      <c r="B22" s="49" t="s">
        <v>158</v>
      </c>
      <c r="C22" s="87">
        <f>SUM(C23:C25)</f>
        <v>0</v>
      </c>
      <c r="D22" s="125">
        <f t="shared" ref="D22:L22" si="2">SUM(D23:D25)</f>
        <v>0</v>
      </c>
      <c r="E22" s="708">
        <f t="shared" si="2"/>
        <v>662856</v>
      </c>
      <c r="F22" s="708">
        <f t="shared" si="2"/>
        <v>662856</v>
      </c>
      <c r="G22" s="708">
        <f t="shared" si="2"/>
        <v>4162856</v>
      </c>
      <c r="H22" s="50">
        <f t="shared" si="1"/>
        <v>3500000</v>
      </c>
      <c r="I22" s="249">
        <f t="shared" si="2"/>
        <v>0</v>
      </c>
      <c r="J22" s="50">
        <f t="shared" si="2"/>
        <v>0</v>
      </c>
      <c r="K22" s="50">
        <f t="shared" si="2"/>
        <v>0</v>
      </c>
      <c r="L22" s="50" t="e">
        <f t="shared" si="2"/>
        <v>#DIV/0!</v>
      </c>
    </row>
    <row r="23" spans="1:12" s="54" customFormat="1" ht="12.2" customHeight="1" x14ac:dyDescent="0.2">
      <c r="A23" s="1216" t="s">
        <v>94</v>
      </c>
      <c r="B23" s="17" t="s">
        <v>159</v>
      </c>
      <c r="C23" s="416">
        <f>'9.Óvoda'!C23-'32._Óvoda_önként'!C23</f>
        <v>0</v>
      </c>
      <c r="D23" s="423">
        <f>'9.Óvoda'!D23-'32._Óvoda_önként'!D23</f>
        <v>0</v>
      </c>
      <c r="E23" s="710">
        <f>'9.Óvoda'!E23-'32._Óvoda_önként'!E23</f>
        <v>0</v>
      </c>
      <c r="F23" s="710">
        <f>'9.Óvoda'!F23-'32._Óvoda_önként'!F23</f>
        <v>0</v>
      </c>
      <c r="G23" s="710">
        <f>'9.Óvoda'!G23-'32._Óvoda_önként'!G23</f>
        <v>0</v>
      </c>
      <c r="H23" s="73">
        <f t="shared" si="1"/>
        <v>0</v>
      </c>
      <c r="I23" s="767">
        <f>'9.Óvoda'!I23-'32._Óvoda_önként'!I23</f>
        <v>0</v>
      </c>
      <c r="J23" s="73">
        <f>'9.Óvoda'!J23-'32._Óvoda_önként'!J23</f>
        <v>0</v>
      </c>
      <c r="K23" s="73">
        <f>'9.Óvoda'!K23-'32._Óvoda_önként'!K23</f>
        <v>0</v>
      </c>
      <c r="L23" s="73" t="e">
        <f>'9.Óvoda'!L23-'32._Óvoda_önként'!L23</f>
        <v>#DIV/0!</v>
      </c>
    </row>
    <row r="24" spans="1:12" s="54" customFormat="1" ht="12.2" customHeight="1" x14ac:dyDescent="0.2">
      <c r="A24" s="1216" t="s">
        <v>95</v>
      </c>
      <c r="B24" s="415" t="s">
        <v>160</v>
      </c>
      <c r="C24" s="416">
        <f>'9.Óvoda'!C24-'32._Óvoda_önként'!C24</f>
        <v>0</v>
      </c>
      <c r="D24" s="423">
        <f>'9.Óvoda'!D24-'32._Óvoda_önként'!D24</f>
        <v>0</v>
      </c>
      <c r="E24" s="86">
        <f>'9.Óvoda'!E24-'32._Óvoda_önként'!E24</f>
        <v>0</v>
      </c>
      <c r="F24" s="86">
        <f>'9.Óvoda'!F24-'32._Óvoda_önként'!F24</f>
        <v>0</v>
      </c>
      <c r="G24" s="86">
        <f>'9.Óvoda'!G24-'32._Óvoda_önként'!G24</f>
        <v>0</v>
      </c>
      <c r="H24" s="668">
        <f t="shared" si="1"/>
        <v>0</v>
      </c>
      <c r="I24" s="1277">
        <f>'9.Óvoda'!I24-'32._Óvoda_önként'!I24</f>
        <v>0</v>
      </c>
      <c r="J24" s="668">
        <f>'9.Óvoda'!J24-'32._Óvoda_önként'!J24</f>
        <v>0</v>
      </c>
      <c r="K24" s="668">
        <f>'9.Óvoda'!K24-'32._Óvoda_önként'!K24</f>
        <v>0</v>
      </c>
      <c r="L24" s="668" t="e">
        <f>'9.Óvoda'!L24-'32._Óvoda_önként'!L24</f>
        <v>#DIV/0!</v>
      </c>
    </row>
    <row r="25" spans="1:12" s="54" customFormat="1" ht="12.2" customHeight="1" x14ac:dyDescent="0.2">
      <c r="A25" s="1216" t="s">
        <v>96</v>
      </c>
      <c r="B25" s="415" t="s">
        <v>161</v>
      </c>
      <c r="C25" s="416">
        <f>'9.Óvoda'!C25-'32._Óvoda_önként'!C25</f>
        <v>0</v>
      </c>
      <c r="D25" s="423">
        <f>'9.Óvoda'!D25-'32._Óvoda_önként'!D25</f>
        <v>0</v>
      </c>
      <c r="E25" s="86">
        <f>'9.Óvoda'!E25-'32._Óvoda_önként'!E25</f>
        <v>662856</v>
      </c>
      <c r="F25" s="86">
        <f>'9.Óvoda'!F25-'32._Óvoda_önként'!F25</f>
        <v>662856</v>
      </c>
      <c r="G25" s="86">
        <f>'9.Óvoda'!G25-'32._Óvoda_önként'!G25</f>
        <v>4162856</v>
      </c>
      <c r="H25" s="668">
        <f t="shared" si="1"/>
        <v>3500000</v>
      </c>
      <c r="I25" s="1277">
        <f>'9.Óvoda'!I25-'32._Óvoda_önként'!I25</f>
        <v>0</v>
      </c>
      <c r="J25" s="668">
        <f>'9.Óvoda'!J25-'32._Óvoda_önként'!J25</f>
        <v>0</v>
      </c>
      <c r="K25" s="668">
        <f>'9.Óvoda'!K25-'32._Óvoda_önként'!K25</f>
        <v>0</v>
      </c>
      <c r="L25" s="668" t="e">
        <f>'9.Óvoda'!L25-'32._Óvoda_önként'!L25</f>
        <v>#DIV/0!</v>
      </c>
    </row>
    <row r="26" spans="1:12" s="54" customFormat="1" ht="12.2" customHeight="1" thickBot="1" x14ac:dyDescent="0.25">
      <c r="A26" s="1216" t="s">
        <v>317</v>
      </c>
      <c r="B26" s="418" t="s">
        <v>233</v>
      </c>
      <c r="C26" s="416">
        <f>'9.Óvoda'!C26-'32._Óvoda_önként'!C26</f>
        <v>0</v>
      </c>
      <c r="D26" s="423">
        <f>'9.Óvoda'!D26-'32._Óvoda_önként'!D26</f>
        <v>0</v>
      </c>
      <c r="E26" s="86">
        <f>'9.Óvoda'!E26-'32._Óvoda_önként'!E26</f>
        <v>0</v>
      </c>
      <c r="F26" s="86">
        <f>'9.Óvoda'!F26-'32._Óvoda_önként'!F26</f>
        <v>0</v>
      </c>
      <c r="G26" s="86">
        <f>'9.Óvoda'!G26-'32._Óvoda_önként'!G26</f>
        <v>0</v>
      </c>
      <c r="H26" s="672">
        <f t="shared" si="1"/>
        <v>0</v>
      </c>
      <c r="I26" s="1281">
        <f>'9.Óvoda'!I26-'32._Óvoda_önként'!I26</f>
        <v>0</v>
      </c>
      <c r="J26" s="672">
        <f>'9.Óvoda'!J26-'32._Óvoda_önként'!J26</f>
        <v>0</v>
      </c>
      <c r="K26" s="672">
        <f>'9.Óvoda'!K26-'32._Óvoda_önként'!K26</f>
        <v>0</v>
      </c>
      <c r="L26" s="672" t="e">
        <f>'9.Óvoda'!L26-'32._Óvoda_önként'!L26</f>
        <v>#DIV/0!</v>
      </c>
    </row>
    <row r="27" spans="1:12" s="54" customFormat="1" ht="12.2" customHeight="1" thickBot="1" x14ac:dyDescent="0.25">
      <c r="A27" s="55" t="s">
        <v>14</v>
      </c>
      <c r="B27" s="56" t="s">
        <v>83</v>
      </c>
      <c r="C27" s="128">
        <f>'9.Óvoda'!C27-'32._Óvoda_önként'!C27</f>
        <v>0</v>
      </c>
      <c r="D27" s="127">
        <f>'9.Óvoda'!D27-'32._Óvoda_önként'!D27</f>
        <v>0</v>
      </c>
      <c r="E27" s="711">
        <f>'9.Óvoda'!E27-'32._Óvoda_önként'!E27</f>
        <v>0</v>
      </c>
      <c r="F27" s="711">
        <f>'9.Óvoda'!F27-'32._Óvoda_önként'!F27</f>
        <v>0</v>
      </c>
      <c r="G27" s="711">
        <f>'9.Óvoda'!G27-'32._Óvoda_önként'!G27</f>
        <v>0</v>
      </c>
      <c r="H27" s="72">
        <f t="shared" si="1"/>
        <v>0</v>
      </c>
      <c r="I27" s="768">
        <f>'9.Óvoda'!I27-'32._Óvoda_önként'!I27</f>
        <v>0</v>
      </c>
      <c r="J27" s="72">
        <f>'9.Óvoda'!J27-'32._Óvoda_önként'!J27</f>
        <v>0</v>
      </c>
      <c r="K27" s="72">
        <f>'9.Óvoda'!K27-'32._Óvoda_önként'!K27</f>
        <v>0</v>
      </c>
      <c r="L27" s="72" t="e">
        <f>'9.Óvoda'!L27-'32._Óvoda_önként'!L27</f>
        <v>#DIV/0!</v>
      </c>
    </row>
    <row r="28" spans="1:12" s="54" customFormat="1" ht="12.2" customHeight="1" thickBot="1" x14ac:dyDescent="0.25">
      <c r="A28" s="55" t="s">
        <v>15</v>
      </c>
      <c r="B28" s="56" t="s">
        <v>162</v>
      </c>
      <c r="C28" s="87">
        <f>'9.Óvoda'!C28-'32._Óvoda_önként'!C28</f>
        <v>0</v>
      </c>
      <c r="D28" s="125">
        <f>'9.Óvoda'!D28-'32._Óvoda_önként'!D28</f>
        <v>0</v>
      </c>
      <c r="E28" s="708">
        <f>'9.Óvoda'!E28-'32._Óvoda_önként'!E28</f>
        <v>0</v>
      </c>
      <c r="F28" s="708">
        <f>'9.Óvoda'!F28-'32._Óvoda_önként'!F28</f>
        <v>0</v>
      </c>
      <c r="G28" s="708">
        <f>'9.Óvoda'!G28-'32._Óvoda_önként'!G28</f>
        <v>0</v>
      </c>
      <c r="H28" s="72">
        <f t="shared" si="1"/>
        <v>0</v>
      </c>
      <c r="I28" s="768">
        <f>'9.Óvoda'!I28-'32._Óvoda_önként'!I28</f>
        <v>0</v>
      </c>
      <c r="J28" s="72">
        <f>'9.Óvoda'!J28-'32._Óvoda_önként'!J28</f>
        <v>0</v>
      </c>
      <c r="K28" s="72">
        <f>'9.Óvoda'!K28-'32._Óvoda_önként'!K28</f>
        <v>0</v>
      </c>
      <c r="L28" s="72" t="e">
        <f>'9.Óvoda'!L28-'32._Óvoda_önként'!L28</f>
        <v>#DIV/0!</v>
      </c>
    </row>
    <row r="29" spans="1:12" s="54" customFormat="1" ht="12.2" customHeight="1" x14ac:dyDescent="0.2">
      <c r="A29" s="57" t="s">
        <v>100</v>
      </c>
      <c r="B29" s="58" t="s">
        <v>160</v>
      </c>
      <c r="C29" s="119">
        <f>'9.Óvoda'!C29-'32._Óvoda_önként'!C29</f>
        <v>0</v>
      </c>
      <c r="D29" s="271">
        <f>'9.Óvoda'!D29-'32._Óvoda_önként'!D29</f>
        <v>0</v>
      </c>
      <c r="E29" s="712">
        <f>'9.Óvoda'!E29-'32._Óvoda_önként'!E29</f>
        <v>0</v>
      </c>
      <c r="F29" s="712">
        <f>'9.Óvoda'!F29-'32._Óvoda_önként'!F29</f>
        <v>0</v>
      </c>
      <c r="G29" s="712">
        <f>'9.Óvoda'!G29-'32._Óvoda_önként'!G29</f>
        <v>0</v>
      </c>
      <c r="H29" s="673">
        <f t="shared" si="1"/>
        <v>0</v>
      </c>
      <c r="I29" s="1282">
        <f>'9.Óvoda'!I29-'32._Óvoda_önként'!I29</f>
        <v>0</v>
      </c>
      <c r="J29" s="673">
        <f>'9.Óvoda'!J29-'32._Óvoda_önként'!J29</f>
        <v>0</v>
      </c>
      <c r="K29" s="673">
        <f>'9.Óvoda'!K29-'32._Óvoda_önként'!K29</f>
        <v>0</v>
      </c>
      <c r="L29" s="673" t="e">
        <f>'9.Óvoda'!L29-'32._Óvoda_önként'!L29</f>
        <v>#DIV/0!</v>
      </c>
    </row>
    <row r="30" spans="1:12" s="54" customFormat="1" ht="12.2" customHeight="1" x14ac:dyDescent="0.2">
      <c r="A30" s="57" t="s">
        <v>101</v>
      </c>
      <c r="B30" s="419" t="s">
        <v>163</v>
      </c>
      <c r="C30" s="117">
        <f>'9.Óvoda'!C30-'32._Óvoda_önként'!C30</f>
        <v>0</v>
      </c>
      <c r="D30" s="278">
        <f>'9.Óvoda'!D30-'32._Óvoda_önként'!D30</f>
        <v>0</v>
      </c>
      <c r="E30" s="103">
        <f>'9.Óvoda'!E30-'32._Óvoda_önként'!E30</f>
        <v>0</v>
      </c>
      <c r="F30" s="103">
        <f>'9.Óvoda'!F30-'32._Óvoda_önként'!F30</f>
        <v>0</v>
      </c>
      <c r="G30" s="422">
        <f>'9.Óvoda'!G30-'32._Óvoda_önként'!G30</f>
        <v>0</v>
      </c>
      <c r="H30" s="661">
        <f t="shared" si="1"/>
        <v>0</v>
      </c>
      <c r="I30" s="760">
        <f>'9.Óvoda'!I30-'32._Óvoda_önként'!I30</f>
        <v>0</v>
      </c>
      <c r="J30" s="661">
        <f>'9.Óvoda'!J30-'32._Óvoda_önként'!J30</f>
        <v>0</v>
      </c>
      <c r="K30" s="661">
        <f>'9.Óvoda'!K30-'32._Óvoda_önként'!K30</f>
        <v>0</v>
      </c>
      <c r="L30" s="661" t="e">
        <f>'9.Óvoda'!L30-'32._Óvoda_önként'!L30</f>
        <v>#DIV/0!</v>
      </c>
    </row>
    <row r="31" spans="1:12" s="54" customFormat="1" ht="12.2" customHeight="1" thickBot="1" x14ac:dyDescent="0.25">
      <c r="A31" s="1216" t="s">
        <v>281</v>
      </c>
      <c r="B31" s="98" t="s">
        <v>165</v>
      </c>
      <c r="C31" s="90">
        <f>'9.Óvoda'!C31-'32._Óvoda_önként'!C31</f>
        <v>0</v>
      </c>
      <c r="D31" s="272">
        <f>'9.Óvoda'!D31-'32._Óvoda_önként'!D31</f>
        <v>0</v>
      </c>
      <c r="E31" s="713">
        <f>'9.Óvoda'!E31-'32._Óvoda_önként'!E31</f>
        <v>0</v>
      </c>
      <c r="F31" s="713">
        <f>'9.Óvoda'!F31-'32._Óvoda_önként'!F31</f>
        <v>0</v>
      </c>
      <c r="G31" s="713">
        <f>'9.Óvoda'!G31-'32._Óvoda_önként'!G31</f>
        <v>0</v>
      </c>
      <c r="H31" s="674">
        <f t="shared" si="1"/>
        <v>0</v>
      </c>
      <c r="I31" s="1283">
        <f>'9.Óvoda'!I31-'32._Óvoda_önként'!I31</f>
        <v>0</v>
      </c>
      <c r="J31" s="674">
        <f>'9.Óvoda'!J31-'32._Óvoda_önként'!J31</f>
        <v>0</v>
      </c>
      <c r="K31" s="674">
        <f>'9.Óvoda'!K31-'32._Óvoda_önként'!K31</f>
        <v>0</v>
      </c>
      <c r="L31" s="674" t="e">
        <f>'9.Óvoda'!L31-'32._Óvoda_önként'!L31</f>
        <v>#DIV/0!</v>
      </c>
    </row>
    <row r="32" spans="1:12" s="54" customFormat="1" ht="12.2" customHeight="1" thickBot="1" x14ac:dyDescent="0.25">
      <c r="A32" s="55" t="s">
        <v>16</v>
      </c>
      <c r="B32" s="56" t="s">
        <v>166</v>
      </c>
      <c r="C32" s="87">
        <f>+C33+C34+C35</f>
        <v>0</v>
      </c>
      <c r="D32" s="125">
        <f t="shared" ref="D32:L32" si="3">+D33+D34+D35</f>
        <v>0</v>
      </c>
      <c r="E32" s="708">
        <f t="shared" si="3"/>
        <v>0</v>
      </c>
      <c r="F32" s="708">
        <f t="shared" si="3"/>
        <v>0</v>
      </c>
      <c r="G32" s="708">
        <f t="shared" si="3"/>
        <v>0</v>
      </c>
      <c r="H32" s="72">
        <f t="shared" si="1"/>
        <v>0</v>
      </c>
      <c r="I32" s="768">
        <f t="shared" si="3"/>
        <v>0</v>
      </c>
      <c r="J32" s="72">
        <f t="shared" si="3"/>
        <v>0</v>
      </c>
      <c r="K32" s="72">
        <f t="shared" si="3"/>
        <v>0</v>
      </c>
      <c r="L32" s="72" t="e">
        <f t="shared" si="3"/>
        <v>#DIV/0!</v>
      </c>
    </row>
    <row r="33" spans="1:12" s="54" customFormat="1" ht="12.2" customHeight="1" x14ac:dyDescent="0.2">
      <c r="A33" s="57" t="s">
        <v>89</v>
      </c>
      <c r="B33" s="58" t="s">
        <v>167</v>
      </c>
      <c r="C33" s="119">
        <f>'9.Óvoda'!C33-'32._Óvoda_önként'!C33</f>
        <v>0</v>
      </c>
      <c r="D33" s="271">
        <f>'9.Óvoda'!D33-'32._Óvoda_önként'!D33</f>
        <v>0</v>
      </c>
      <c r="E33" s="712">
        <f>'9.Óvoda'!E33-'32._Óvoda_önként'!E33</f>
        <v>0</v>
      </c>
      <c r="F33" s="712">
        <f>'9.Óvoda'!F33-'32._Óvoda_önként'!F33</f>
        <v>0</v>
      </c>
      <c r="G33" s="712">
        <f>'9.Óvoda'!G33-'32._Óvoda_önként'!G33</f>
        <v>0</v>
      </c>
      <c r="H33" s="673">
        <f t="shared" si="1"/>
        <v>0</v>
      </c>
      <c r="I33" s="1282">
        <f>'9.Óvoda'!I33-'32._Óvoda_önként'!I33</f>
        <v>0</v>
      </c>
      <c r="J33" s="673">
        <f>'9.Óvoda'!J33-'32._Óvoda_önként'!J33</f>
        <v>0</v>
      </c>
      <c r="K33" s="673">
        <f>'9.Óvoda'!K33-'32._Óvoda_önként'!K33</f>
        <v>0</v>
      </c>
      <c r="L33" s="673" t="e">
        <f>'9.Óvoda'!L33-'32._Óvoda_önként'!L33</f>
        <v>#DIV/0!</v>
      </c>
    </row>
    <row r="34" spans="1:12" s="54" customFormat="1" ht="12.2" customHeight="1" x14ac:dyDescent="0.2">
      <c r="A34" s="57" t="s">
        <v>102</v>
      </c>
      <c r="B34" s="419" t="s">
        <v>168</v>
      </c>
      <c r="C34" s="117">
        <f>'9.Óvoda'!C34-'32._Óvoda_önként'!C34</f>
        <v>0</v>
      </c>
      <c r="D34" s="278">
        <f>'9.Óvoda'!D34-'32._Óvoda_önként'!D34</f>
        <v>0</v>
      </c>
      <c r="E34" s="103">
        <f>'9.Óvoda'!E34-'32._Óvoda_önként'!E34</f>
        <v>0</v>
      </c>
      <c r="F34" s="103">
        <f>'9.Óvoda'!F34-'32._Óvoda_önként'!F34</f>
        <v>0</v>
      </c>
      <c r="G34" s="422">
        <f>'9.Óvoda'!G34-'32._Óvoda_önként'!G34</f>
        <v>0</v>
      </c>
      <c r="H34" s="661">
        <f t="shared" si="1"/>
        <v>0</v>
      </c>
      <c r="I34" s="760">
        <f>'9.Óvoda'!I34-'32._Óvoda_önként'!I34</f>
        <v>0</v>
      </c>
      <c r="J34" s="661">
        <f>'9.Óvoda'!J34-'32._Óvoda_önként'!J34</f>
        <v>0</v>
      </c>
      <c r="K34" s="661">
        <f>'9.Óvoda'!K34-'32._Óvoda_önként'!K34</f>
        <v>0</v>
      </c>
      <c r="L34" s="661" t="e">
        <f>'9.Óvoda'!L34-'32._Óvoda_önként'!L34</f>
        <v>#DIV/0!</v>
      </c>
    </row>
    <row r="35" spans="1:12" s="54" customFormat="1" ht="12.2" customHeight="1" thickBot="1" x14ac:dyDescent="0.25">
      <c r="A35" s="1216" t="s">
        <v>103</v>
      </c>
      <c r="B35" s="60" t="s">
        <v>169</v>
      </c>
      <c r="C35" s="90">
        <f>'9.Óvoda'!C35-'32._Óvoda_önként'!C35</f>
        <v>0</v>
      </c>
      <c r="D35" s="272">
        <f>'9.Óvoda'!D35-'32._Óvoda_önként'!D35</f>
        <v>0</v>
      </c>
      <c r="E35" s="713">
        <f>'9.Óvoda'!E35-'32._Óvoda_önként'!E35</f>
        <v>0</v>
      </c>
      <c r="F35" s="713">
        <f>'9.Óvoda'!F35-'32._Óvoda_önként'!F35</f>
        <v>0</v>
      </c>
      <c r="G35" s="713">
        <f>'9.Óvoda'!G35-'32._Óvoda_önként'!G35</f>
        <v>0</v>
      </c>
      <c r="H35" s="675">
        <f t="shared" si="1"/>
        <v>0</v>
      </c>
      <c r="I35" s="1284">
        <f>'9.Óvoda'!I35-'32._Óvoda_önként'!I35</f>
        <v>0</v>
      </c>
      <c r="J35" s="675">
        <f>'9.Óvoda'!J35-'32._Óvoda_önként'!J35</f>
        <v>0</v>
      </c>
      <c r="K35" s="675">
        <f>'9.Óvoda'!K35-'32._Óvoda_önként'!K35</f>
        <v>0</v>
      </c>
      <c r="L35" s="675" t="e">
        <f>'9.Óvoda'!L35-'32._Óvoda_önként'!L35</f>
        <v>#DIV/0!</v>
      </c>
    </row>
    <row r="36" spans="1:12" s="26" customFormat="1" ht="12.2" customHeight="1" thickBot="1" x14ac:dyDescent="0.25">
      <c r="A36" s="55" t="s">
        <v>17</v>
      </c>
      <c r="B36" s="56" t="s">
        <v>170</v>
      </c>
      <c r="C36" s="128">
        <f>'9.Óvoda'!C36-'32._Óvoda_önként'!C36</f>
        <v>0</v>
      </c>
      <c r="D36" s="127">
        <f>'9.Óvoda'!D36-'32._Óvoda_önként'!D36</f>
        <v>0</v>
      </c>
      <c r="E36" s="711">
        <f>'9.Óvoda'!E36-'32._Óvoda_önként'!E36</f>
        <v>0</v>
      </c>
      <c r="F36" s="711">
        <f>'9.Óvoda'!F36-'32._Óvoda_önként'!F36</f>
        <v>0</v>
      </c>
      <c r="G36" s="711">
        <f>'9.Óvoda'!G36-'32._Óvoda_önként'!G36</f>
        <v>0</v>
      </c>
      <c r="H36" s="72">
        <f t="shared" si="1"/>
        <v>0</v>
      </c>
      <c r="I36" s="768">
        <f>'9.Óvoda'!I36-'32._Óvoda_önként'!I36</f>
        <v>0</v>
      </c>
      <c r="J36" s="72">
        <f>'9.Óvoda'!J36-'32._Óvoda_önként'!J36</f>
        <v>0</v>
      </c>
      <c r="K36" s="72">
        <f>'9.Óvoda'!K36-'32._Óvoda_önként'!K36</f>
        <v>0</v>
      </c>
      <c r="L36" s="72" t="e">
        <f>'9.Óvoda'!L36-'32._Óvoda_önként'!L36</f>
        <v>#DIV/0!</v>
      </c>
    </row>
    <row r="37" spans="1:12" s="26" customFormat="1" ht="12.2" customHeight="1" thickBot="1" x14ac:dyDescent="0.25">
      <c r="A37" s="1217" t="s">
        <v>104</v>
      </c>
      <c r="B37" s="420" t="s">
        <v>165</v>
      </c>
      <c r="C37" s="128">
        <f>'9.Óvoda'!C37-'32._Óvoda_önként'!C37</f>
        <v>0</v>
      </c>
      <c r="D37" s="127">
        <f>'9.Óvoda'!D37-'32._Óvoda_önként'!D37</f>
        <v>0</v>
      </c>
      <c r="E37" s="714">
        <f>'9.Óvoda'!E37-'32._Óvoda_önként'!E37</f>
        <v>0</v>
      </c>
      <c r="F37" s="714">
        <f>'9.Óvoda'!F37-'32._Óvoda_önként'!F37</f>
        <v>0</v>
      </c>
      <c r="G37" s="714">
        <f>'9.Óvoda'!G37-'32._Óvoda_önként'!G37</f>
        <v>0</v>
      </c>
      <c r="H37" s="676">
        <f t="shared" si="1"/>
        <v>0</v>
      </c>
      <c r="I37" s="1285">
        <f>'9.Óvoda'!I37-'32._Óvoda_önként'!I37</f>
        <v>0</v>
      </c>
      <c r="J37" s="676">
        <f>'9.Óvoda'!J37-'32._Óvoda_önként'!J37</f>
        <v>0</v>
      </c>
      <c r="K37" s="676">
        <f>'9.Óvoda'!K37-'32._Óvoda_önként'!K37</f>
        <v>0</v>
      </c>
      <c r="L37" s="676" t="e">
        <f>'9.Óvoda'!L37-'32._Óvoda_önként'!L37</f>
        <v>#DIV/0!</v>
      </c>
    </row>
    <row r="38" spans="1:12" s="26" customFormat="1" ht="12.2" customHeight="1" thickBot="1" x14ac:dyDescent="0.25">
      <c r="A38" s="55" t="s">
        <v>18</v>
      </c>
      <c r="B38" s="56" t="s">
        <v>555</v>
      </c>
      <c r="C38" s="128">
        <f>'9.Óvoda'!C38-'32._Óvoda_önként'!C38</f>
        <v>0</v>
      </c>
      <c r="D38" s="127">
        <f>'9.Óvoda'!D38-'32._Óvoda_önként'!D38</f>
        <v>0</v>
      </c>
      <c r="E38" s="711">
        <f>'9.Óvoda'!E38-'32._Óvoda_önként'!E38</f>
        <v>0</v>
      </c>
      <c r="F38" s="711">
        <f>'9.Óvoda'!F38-'32._Óvoda_önként'!F38</f>
        <v>0</v>
      </c>
      <c r="G38" s="711">
        <f>'9.Óvoda'!G38-'32._Óvoda_önként'!G38</f>
        <v>0</v>
      </c>
      <c r="H38" s="72">
        <f t="shared" si="1"/>
        <v>0</v>
      </c>
      <c r="I38" s="768">
        <f>'9.Óvoda'!I38-'32._Óvoda_önként'!I38</f>
        <v>0</v>
      </c>
      <c r="J38" s="72">
        <f>'9.Óvoda'!J38-'32._Óvoda_önként'!J38</f>
        <v>0</v>
      </c>
      <c r="K38" s="72">
        <f>'9.Óvoda'!K38-'32._Óvoda_önként'!K38</f>
        <v>0</v>
      </c>
      <c r="L38" s="72" t="e">
        <f>'9.Óvoda'!L38-'32._Óvoda_önként'!L38</f>
        <v>#DIV/0!</v>
      </c>
    </row>
    <row r="39" spans="1:12" s="26" customFormat="1" ht="12.2" customHeight="1" x14ac:dyDescent="0.2">
      <c r="A39" s="12" t="s">
        <v>107</v>
      </c>
      <c r="B39" s="93" t="s">
        <v>212</v>
      </c>
      <c r="C39" s="129">
        <f>'9.Óvoda'!C39-'32._Óvoda_önként'!C39</f>
        <v>0</v>
      </c>
      <c r="D39" s="279">
        <f>'9.Óvoda'!D39-'32._Óvoda_önként'!D39</f>
        <v>0</v>
      </c>
      <c r="E39" s="715">
        <f>'9.Óvoda'!E39-'32._Óvoda_önként'!E39</f>
        <v>0</v>
      </c>
      <c r="F39" s="715">
        <f>'9.Óvoda'!F39-'32._Óvoda_önként'!F39</f>
        <v>0</v>
      </c>
      <c r="G39" s="715">
        <f>'9.Óvoda'!G39-'32._Óvoda_önként'!G39</f>
        <v>0</v>
      </c>
      <c r="H39" s="677">
        <f t="shared" si="1"/>
        <v>0</v>
      </c>
      <c r="I39" s="1286">
        <f>'9.Óvoda'!I39-'32._Óvoda_önként'!I39</f>
        <v>0</v>
      </c>
      <c r="J39" s="677">
        <f>'9.Óvoda'!J39-'32._Óvoda_önként'!J39</f>
        <v>0</v>
      </c>
      <c r="K39" s="677">
        <f>'9.Óvoda'!K39-'32._Óvoda_önként'!K39</f>
        <v>0</v>
      </c>
      <c r="L39" s="677" t="e">
        <f>'9.Óvoda'!L39-'32._Óvoda_önként'!L39</f>
        <v>#DIV/0!</v>
      </c>
    </row>
    <row r="40" spans="1:12" s="26" customFormat="1" ht="12.2" customHeight="1" x14ac:dyDescent="0.2">
      <c r="A40" s="1182" t="s">
        <v>108</v>
      </c>
      <c r="B40" s="429" t="s">
        <v>213</v>
      </c>
      <c r="C40" s="421">
        <f>'9.Óvoda'!C40-'32._Óvoda_önként'!C40</f>
        <v>0</v>
      </c>
      <c r="D40" s="425">
        <f>'9.Óvoda'!D40-'32._Óvoda_önként'!D40</f>
        <v>0</v>
      </c>
      <c r="E40" s="716">
        <f>'9.Óvoda'!E40-'32._Óvoda_önként'!E40</f>
        <v>0</v>
      </c>
      <c r="F40" s="716">
        <f>'9.Óvoda'!F40-'32._Óvoda_önként'!F40</f>
        <v>0</v>
      </c>
      <c r="G40" s="716">
        <f>'9.Óvoda'!G40-'32._Óvoda_önként'!G40</f>
        <v>0</v>
      </c>
      <c r="H40" s="678">
        <f t="shared" si="1"/>
        <v>0</v>
      </c>
      <c r="I40" s="1287">
        <f>'9.Óvoda'!I40-'32._Óvoda_önként'!I40</f>
        <v>0</v>
      </c>
      <c r="J40" s="678">
        <f>'9.Óvoda'!J40-'32._Óvoda_önként'!J40</f>
        <v>0</v>
      </c>
      <c r="K40" s="678">
        <f>'9.Óvoda'!K40-'32._Óvoda_önként'!K40</f>
        <v>0</v>
      </c>
      <c r="L40" s="678" t="e">
        <f>'9.Óvoda'!L40-'32._Óvoda_önként'!L40</f>
        <v>#DIV/0!</v>
      </c>
    </row>
    <row r="41" spans="1:12" s="26" customFormat="1" ht="12.2" customHeight="1" thickBot="1" x14ac:dyDescent="0.25">
      <c r="A41" s="1182" t="s">
        <v>323</v>
      </c>
      <c r="B41" s="99" t="s">
        <v>165</v>
      </c>
      <c r="C41" s="131">
        <f>'9.Óvoda'!C41-'32._Óvoda_önként'!C41</f>
        <v>0</v>
      </c>
      <c r="D41" s="130">
        <f>'9.Óvoda'!D41-'32._Óvoda_önként'!D41</f>
        <v>0</v>
      </c>
      <c r="E41" s="717">
        <f>'9.Óvoda'!E41-'32._Óvoda_önként'!E41</f>
        <v>0</v>
      </c>
      <c r="F41" s="717">
        <f>'9.Óvoda'!F41-'32._Óvoda_önként'!F41</f>
        <v>0</v>
      </c>
      <c r="G41" s="717">
        <f>'9.Óvoda'!G41-'32._Óvoda_önként'!G41</f>
        <v>0</v>
      </c>
      <c r="H41" s="679">
        <f t="shared" si="1"/>
        <v>0</v>
      </c>
      <c r="I41" s="1288">
        <f>'9.Óvoda'!I41-'32._Óvoda_önként'!I41</f>
        <v>0</v>
      </c>
      <c r="J41" s="679">
        <f>'9.Óvoda'!J41-'32._Óvoda_önként'!J41</f>
        <v>0</v>
      </c>
      <c r="K41" s="679">
        <f>'9.Óvoda'!K41-'32._Óvoda_önként'!K41</f>
        <v>0</v>
      </c>
      <c r="L41" s="679" t="e">
        <f>'9.Óvoda'!L41-'32._Óvoda_önként'!L41</f>
        <v>#DIV/0!</v>
      </c>
    </row>
    <row r="42" spans="1:12" s="26" customFormat="1" ht="12.2" customHeight="1" thickBot="1" x14ac:dyDescent="0.25">
      <c r="A42" s="45" t="s">
        <v>19</v>
      </c>
      <c r="B42" s="56" t="s">
        <v>546</v>
      </c>
      <c r="C42" s="87">
        <f>+C10+C22+C27+C28+C32+C36+C38</f>
        <v>0</v>
      </c>
      <c r="D42" s="125">
        <f t="shared" ref="D42:L42" si="4">+D10+D22+D27+D28+D32+D36+D38</f>
        <v>0</v>
      </c>
      <c r="E42" s="708">
        <f t="shared" si="4"/>
        <v>662856</v>
      </c>
      <c r="F42" s="708">
        <f t="shared" si="4"/>
        <v>662856</v>
      </c>
      <c r="G42" s="708">
        <f t="shared" si="4"/>
        <v>4162856</v>
      </c>
      <c r="H42" s="72">
        <f t="shared" si="1"/>
        <v>3500000</v>
      </c>
      <c r="I42" s="768">
        <f t="shared" si="4"/>
        <v>0</v>
      </c>
      <c r="J42" s="72">
        <f t="shared" si="4"/>
        <v>0</v>
      </c>
      <c r="K42" s="72">
        <f t="shared" si="4"/>
        <v>0</v>
      </c>
      <c r="L42" s="72" t="e">
        <f t="shared" si="4"/>
        <v>#DIV/0!</v>
      </c>
    </row>
    <row r="43" spans="1:12" s="26" customFormat="1" ht="12.2" customHeight="1" thickBot="1" x14ac:dyDescent="0.25">
      <c r="A43" s="61" t="s">
        <v>20</v>
      </c>
      <c r="B43" s="56" t="s">
        <v>180</v>
      </c>
      <c r="C43" s="87">
        <f>SUM(C44:C47)</f>
        <v>424917000</v>
      </c>
      <c r="D43" s="125">
        <f t="shared" ref="D43:L43" si="5">SUM(D44:D47)</f>
        <v>432682293</v>
      </c>
      <c r="E43" s="708">
        <f t="shared" si="5"/>
        <v>538832267</v>
      </c>
      <c r="F43" s="708">
        <f t="shared" si="5"/>
        <v>538832267</v>
      </c>
      <c r="G43" s="708">
        <f t="shared" si="5"/>
        <v>527561267</v>
      </c>
      <c r="H43" s="72">
        <f t="shared" si="1"/>
        <v>-11271000</v>
      </c>
      <c r="I43" s="768">
        <f t="shared" si="5"/>
        <v>0</v>
      </c>
      <c r="J43" s="72">
        <f t="shared" si="5"/>
        <v>0</v>
      </c>
      <c r="K43" s="72">
        <f t="shared" si="5"/>
        <v>0</v>
      </c>
      <c r="L43" s="72">
        <f t="shared" si="5"/>
        <v>0</v>
      </c>
    </row>
    <row r="44" spans="1:12" s="26" customFormat="1" ht="12.2" customHeight="1" x14ac:dyDescent="0.2">
      <c r="A44" s="57" t="s">
        <v>171</v>
      </c>
      <c r="B44" s="58" t="s">
        <v>131</v>
      </c>
      <c r="C44" s="119">
        <f>'9.Óvoda'!C44-'32._Óvoda_önként'!C44</f>
        <v>0</v>
      </c>
      <c r="D44" s="271">
        <f>'9.Óvoda'!D44-'32._Óvoda_önként'!D44</f>
        <v>2826396</v>
      </c>
      <c r="E44" s="712">
        <f>'9.Óvoda'!E44-'32._Óvoda_önként'!E44</f>
        <v>2826396</v>
      </c>
      <c r="F44" s="712">
        <f>'9.Óvoda'!F44-'32._Óvoda_önként'!F44</f>
        <v>2826396</v>
      </c>
      <c r="G44" s="712">
        <f>'9.Óvoda'!G44-'32._Óvoda_önként'!G44</f>
        <v>2826396</v>
      </c>
      <c r="H44" s="673">
        <f t="shared" si="1"/>
        <v>0</v>
      </c>
      <c r="I44" s="1282">
        <f>'9.Óvoda'!I44-'32._Óvoda_önként'!I44</f>
        <v>0</v>
      </c>
      <c r="J44" s="673">
        <f>'9.Óvoda'!J44-'32._Óvoda_önként'!J44</f>
        <v>0</v>
      </c>
      <c r="K44" s="673">
        <f>'9.Óvoda'!K44-'32._Óvoda_önként'!K44</f>
        <v>0</v>
      </c>
      <c r="L44" s="673">
        <f>'9.Óvoda'!L44-'32._Óvoda_önként'!L44</f>
        <v>0</v>
      </c>
    </row>
    <row r="45" spans="1:12" s="26" customFormat="1" ht="12.2" customHeight="1" x14ac:dyDescent="0.2">
      <c r="A45" s="69" t="s">
        <v>172</v>
      </c>
      <c r="B45" s="58" t="s">
        <v>186</v>
      </c>
      <c r="C45" s="117">
        <f>'9.Óvoda'!C45-'32._Óvoda_önként'!C45</f>
        <v>0</v>
      </c>
      <c r="D45" s="278">
        <f>'9.Óvoda'!D45-'32._Óvoda_önként'!D45</f>
        <v>212781</v>
      </c>
      <c r="E45" s="89">
        <f>'9.Óvoda'!E45-'32._Óvoda_önként'!E45</f>
        <v>212781</v>
      </c>
      <c r="F45" s="89">
        <f>'9.Óvoda'!F45-'32._Óvoda_önként'!F45</f>
        <v>212781</v>
      </c>
      <c r="G45" s="89">
        <f>'9.Óvoda'!G45-'32._Óvoda_önként'!G45</f>
        <v>212781</v>
      </c>
      <c r="H45" s="680">
        <f t="shared" si="1"/>
        <v>0</v>
      </c>
      <c r="I45" s="1289">
        <f>'9.Óvoda'!I45-'32._Óvoda_önként'!I45</f>
        <v>0</v>
      </c>
      <c r="J45" s="680">
        <f>'9.Óvoda'!J45-'32._Óvoda_önként'!J45</f>
        <v>0</v>
      </c>
      <c r="K45" s="680">
        <f>'9.Óvoda'!K45-'32._Óvoda_önként'!K45</f>
        <v>0</v>
      </c>
      <c r="L45" s="680">
        <f>'9.Óvoda'!L45-'32._Óvoda_önként'!L45</f>
        <v>0</v>
      </c>
    </row>
    <row r="46" spans="1:12" s="26" customFormat="1" ht="12.2" customHeight="1" x14ac:dyDescent="0.2">
      <c r="A46" s="1216" t="s">
        <v>173</v>
      </c>
      <c r="B46" s="419" t="s">
        <v>177</v>
      </c>
      <c r="C46" s="422">
        <f>'9.Óvoda'!C46-'32._Óvoda_önként'!C46</f>
        <v>424617000</v>
      </c>
      <c r="D46" s="409">
        <f>'9.Óvoda'!D46-'32._Óvoda_önként'!D46</f>
        <v>429044516</v>
      </c>
      <c r="E46" s="103">
        <f>'9.Óvoda'!E46-'32._Óvoda_önként'!E46</f>
        <v>535200307</v>
      </c>
      <c r="F46" s="103">
        <f>'9.Óvoda'!F46-'32._Óvoda_önként'!F46</f>
        <v>535200307</v>
      </c>
      <c r="G46" s="103">
        <f>'9.Óvoda'!G46-'32._Óvoda_önként'!G46</f>
        <v>523229307</v>
      </c>
      <c r="H46" s="661">
        <f t="shared" si="1"/>
        <v>-11971000</v>
      </c>
      <c r="I46" s="760">
        <f>'9.Óvoda'!I46-'32._Óvoda_önként'!I46</f>
        <v>0</v>
      </c>
      <c r="J46" s="661">
        <f>'9.Óvoda'!J46-'32._Óvoda_önként'!J46</f>
        <v>0</v>
      </c>
      <c r="K46" s="661">
        <f>'9.Óvoda'!K46-'32._Óvoda_önként'!K46</f>
        <v>0</v>
      </c>
      <c r="L46" s="661">
        <f>'9.Óvoda'!L46-'32._Óvoda_önként'!L46</f>
        <v>0</v>
      </c>
    </row>
    <row r="47" spans="1:12" s="54" customFormat="1" ht="12.2" customHeight="1" thickBot="1" x14ac:dyDescent="0.25">
      <c r="A47" s="57" t="s">
        <v>178</v>
      </c>
      <c r="B47" s="60" t="s">
        <v>179</v>
      </c>
      <c r="C47" s="1213">
        <f>'9.Óvoda'!C47-'32._Óvoda_önként'!C47</f>
        <v>300000</v>
      </c>
      <c r="D47" s="280">
        <f>'9.Óvoda'!D47-'32._Óvoda_önként'!D47</f>
        <v>598600</v>
      </c>
      <c r="E47" s="713">
        <f>'9.Óvoda'!E47-'32._Óvoda_önként'!E47</f>
        <v>592783</v>
      </c>
      <c r="F47" s="713">
        <f>'9.Óvoda'!F47-'32._Óvoda_önként'!F47</f>
        <v>592783</v>
      </c>
      <c r="G47" s="713">
        <f>'9.Óvoda'!G47-'32._Óvoda_önként'!G47</f>
        <v>1292783</v>
      </c>
      <c r="H47" s="675">
        <f t="shared" si="1"/>
        <v>700000</v>
      </c>
      <c r="I47" s="1284">
        <f>'9.Óvoda'!I47-'32._Óvoda_önként'!I47</f>
        <v>0</v>
      </c>
      <c r="J47" s="675">
        <f>'9.Óvoda'!J47-'32._Óvoda_önként'!J47</f>
        <v>0</v>
      </c>
      <c r="K47" s="675">
        <f>'9.Óvoda'!K47-'32._Óvoda_önként'!K47</f>
        <v>0</v>
      </c>
      <c r="L47" s="675">
        <f>'9.Óvoda'!L47-'32._Óvoda_önként'!L47</f>
        <v>0</v>
      </c>
    </row>
    <row r="48" spans="1:12" s="54" customFormat="1" ht="15" customHeight="1" thickBot="1" x14ac:dyDescent="0.25">
      <c r="A48" s="61" t="s">
        <v>21</v>
      </c>
      <c r="B48" s="651" t="s">
        <v>174</v>
      </c>
      <c r="C48" s="133">
        <f>+C42+C43</f>
        <v>424917000</v>
      </c>
      <c r="D48" s="132">
        <f t="shared" ref="D48:L48" si="6">+D42+D43</f>
        <v>432682293</v>
      </c>
      <c r="E48" s="718">
        <f t="shared" si="6"/>
        <v>539495123</v>
      </c>
      <c r="F48" s="718">
        <f t="shared" si="6"/>
        <v>539495123</v>
      </c>
      <c r="G48" s="718">
        <f t="shared" si="6"/>
        <v>531724123</v>
      </c>
      <c r="H48" s="684">
        <f t="shared" si="1"/>
        <v>-7771000</v>
      </c>
      <c r="I48" s="1290">
        <f t="shared" si="6"/>
        <v>0</v>
      </c>
      <c r="J48" s="684">
        <f t="shared" si="6"/>
        <v>0</v>
      </c>
      <c r="K48" s="684">
        <f t="shared" si="6"/>
        <v>0</v>
      </c>
      <c r="L48" s="684" t="e">
        <f t="shared" si="6"/>
        <v>#DIV/0!</v>
      </c>
    </row>
    <row r="49" spans="1:12" s="54" customFormat="1" ht="15" customHeight="1" x14ac:dyDescent="0.2">
      <c r="A49" s="62"/>
      <c r="B49" s="63"/>
      <c r="C49" s="64"/>
      <c r="D49" s="64"/>
      <c r="E49" s="64"/>
      <c r="F49" s="64"/>
      <c r="G49" s="64"/>
      <c r="H49" s="64"/>
      <c r="I49" s="64"/>
      <c r="J49" s="64"/>
      <c r="K49" s="64"/>
      <c r="L49" s="64"/>
    </row>
    <row r="50" spans="1:12" s="54" customFormat="1" ht="15" customHeight="1" x14ac:dyDescent="0.2">
      <c r="A50" s="62"/>
      <c r="B50" s="63"/>
      <c r="C50" s="64"/>
      <c r="D50" s="64"/>
      <c r="E50" s="64"/>
      <c r="F50" s="64"/>
      <c r="G50" s="64"/>
      <c r="H50" s="64"/>
      <c r="I50" s="64"/>
      <c r="J50" s="64"/>
      <c r="K50" s="64"/>
      <c r="L50" s="64"/>
    </row>
    <row r="51" spans="1:12" ht="13.5" thickBot="1" x14ac:dyDescent="0.25">
      <c r="A51" s="1800" t="s">
        <v>362</v>
      </c>
      <c r="B51" s="1800"/>
      <c r="C51" s="1800"/>
      <c r="D51" s="1800"/>
      <c r="E51" s="1800"/>
      <c r="F51" s="1800"/>
      <c r="G51" s="1800"/>
      <c r="H51" s="1800"/>
    </row>
    <row r="52" spans="1:12" s="681" customFormat="1" ht="60.75" thickBot="1" x14ac:dyDescent="0.25">
      <c r="A52" s="771"/>
      <c r="B52" s="772" t="s">
        <v>38</v>
      </c>
      <c r="C52" s="21" t="str">
        <f>C7</f>
        <v>2023. évi eredeti előirányzat
2/2023. (II.14.)</v>
      </c>
      <c r="D52" s="238" t="str">
        <f t="shared" ref="D52:L52" si="7">D7</f>
        <v>Módosított előirányzat a 14/2023.  (VI.29.)  rendelet szerint</v>
      </c>
      <c r="E52" s="21" t="str">
        <f t="shared" si="7"/>
        <v>Módosított előirányzat a 18/2023. (IX.26.)  rendelet szerint</v>
      </c>
      <c r="F52" s="21" t="str">
        <f t="shared" si="7"/>
        <v>Módosított előirányzat a 23/2023. (XII.14.)  rendelet szerint</v>
      </c>
      <c r="G52" s="21" t="str">
        <f t="shared" si="7"/>
        <v>Módosított előirányzat a …../2024. (II…..)  rendelet szerint</v>
      </c>
      <c r="H52" s="34" t="str">
        <f t="shared" si="7"/>
        <v>Változás a 23/2023. (XII.14) rendelethez képest</v>
      </c>
      <c r="I52" s="238" t="str">
        <f t="shared" si="7"/>
        <v>2023. évi teljesítés              2023.06.30-ig</v>
      </c>
      <c r="J52" s="21" t="str">
        <f t="shared" si="7"/>
        <v>2023. évi teljesítés              2023.09.30-ig</v>
      </c>
      <c r="K52" s="21" t="str">
        <f t="shared" si="7"/>
        <v>2023. évi teljesítés              2023.12.31-ig</v>
      </c>
      <c r="L52" s="21" t="str">
        <f t="shared" si="7"/>
        <v>Teljesítés %-a</v>
      </c>
    </row>
    <row r="53" spans="1:12" s="33" customFormat="1" ht="12.2" customHeight="1" thickBot="1" x14ac:dyDescent="0.25">
      <c r="A53" s="55" t="s">
        <v>12</v>
      </c>
      <c r="B53" s="56" t="s">
        <v>547</v>
      </c>
      <c r="C53" s="87">
        <f>SUM(C54:C59)-C55</f>
        <v>424617000</v>
      </c>
      <c r="D53" s="125">
        <f t="shared" ref="D53:L53" si="8">SUM(D54:D59)-D55</f>
        <v>431870912</v>
      </c>
      <c r="E53" s="708">
        <f t="shared" si="8"/>
        <v>538689559</v>
      </c>
      <c r="F53" s="708">
        <f t="shared" si="8"/>
        <v>538689559</v>
      </c>
      <c r="G53" s="708">
        <f t="shared" si="8"/>
        <v>530218559</v>
      </c>
      <c r="H53" s="50">
        <f t="shared" ref="H53:H72" si="9">+G53-F53</f>
        <v>-8471000</v>
      </c>
      <c r="I53" s="249">
        <f t="shared" si="8"/>
        <v>0</v>
      </c>
      <c r="J53" s="50">
        <f t="shared" si="8"/>
        <v>0</v>
      </c>
      <c r="K53" s="50">
        <f t="shared" si="8"/>
        <v>0</v>
      </c>
      <c r="L53" s="50" t="e">
        <f t="shared" si="8"/>
        <v>#DIV/0!</v>
      </c>
    </row>
    <row r="54" spans="1:12" ht="12.2" customHeight="1" x14ac:dyDescent="0.2">
      <c r="A54" s="1216" t="s">
        <v>91</v>
      </c>
      <c r="B54" s="17" t="s">
        <v>68</v>
      </c>
      <c r="C54" s="119">
        <f>'9.Óvoda'!C54-'32._Óvoda_önként'!C54</f>
        <v>362890000</v>
      </c>
      <c r="D54" s="271">
        <f>'9.Óvoda'!D54-'32._Óvoda_önként'!D54</f>
        <v>367742016</v>
      </c>
      <c r="E54" s="712">
        <f>'9.Óvoda'!E54-'32._Óvoda_önként'!E54</f>
        <v>458859716</v>
      </c>
      <c r="F54" s="712">
        <f>'9.Óvoda'!F54-'32._Óvoda_önként'!F54</f>
        <v>458859716</v>
      </c>
      <c r="G54" s="712">
        <f>'9.Óvoda'!G54-'32._Óvoda_önként'!G54</f>
        <v>448112716</v>
      </c>
      <c r="H54" s="35">
        <f t="shared" si="9"/>
        <v>-10747000</v>
      </c>
      <c r="I54" s="253">
        <f>'9.Óvoda'!I54-'32._Óvoda_önként'!I54</f>
        <v>0</v>
      </c>
      <c r="J54" s="35">
        <f>'9.Óvoda'!J54-'32._Óvoda_önként'!J54</f>
        <v>0</v>
      </c>
      <c r="K54" s="35">
        <f>'9.Óvoda'!K54-'32._Óvoda_önként'!K54</f>
        <v>0</v>
      </c>
      <c r="L54" s="35">
        <f>'9.Óvoda'!L54-'32._Óvoda_önként'!L54</f>
        <v>0</v>
      </c>
    </row>
    <row r="55" spans="1:12" ht="12.2" customHeight="1" x14ac:dyDescent="0.2">
      <c r="A55" s="1216" t="s">
        <v>305</v>
      </c>
      <c r="B55" s="418" t="s">
        <v>270</v>
      </c>
      <c r="C55" s="119">
        <f>'9.Óvoda'!C55-'32._Óvoda_önként'!C55</f>
        <v>20000000</v>
      </c>
      <c r="D55" s="271">
        <f>'9.Óvoda'!D55-'32._Óvoda_önként'!D55</f>
        <v>20000000</v>
      </c>
      <c r="E55" s="712">
        <f>'9.Óvoda'!E55-'32._Óvoda_önként'!E55</f>
        <v>37340000</v>
      </c>
      <c r="F55" s="712">
        <f>'9.Óvoda'!F55-'32._Óvoda_önként'!F55</f>
        <v>37340000</v>
      </c>
      <c r="G55" s="712">
        <f>'9.Óvoda'!G55-'32._Óvoda_önként'!G55</f>
        <v>24145344</v>
      </c>
      <c r="H55" s="35">
        <f t="shared" si="9"/>
        <v>-13194656</v>
      </c>
      <c r="I55" s="253">
        <f>'9.Óvoda'!I55-'32._Óvoda_önként'!I55</f>
        <v>0</v>
      </c>
      <c r="J55" s="35">
        <f>'9.Óvoda'!J55-'32._Óvoda_önként'!J55</f>
        <v>0</v>
      </c>
      <c r="K55" s="35">
        <f>'9.Óvoda'!K55-'32._Óvoda_önként'!K55</f>
        <v>0</v>
      </c>
      <c r="L55" s="35">
        <f>'9.Óvoda'!L55-'32._Óvoda_önként'!L55</f>
        <v>0</v>
      </c>
    </row>
    <row r="56" spans="1:12" ht="12.2" customHeight="1" x14ac:dyDescent="0.2">
      <c r="A56" s="1216" t="s">
        <v>92</v>
      </c>
      <c r="B56" s="415" t="s">
        <v>87</v>
      </c>
      <c r="C56" s="422">
        <f>'9.Óvoda'!C56-'32._Óvoda_önként'!C56</f>
        <v>56520000</v>
      </c>
      <c r="D56" s="409">
        <f>'9.Óvoda'!D56-'32._Óvoda_önként'!D56</f>
        <v>57755986</v>
      </c>
      <c r="E56" s="103">
        <f>'9.Óvoda'!E56-'32._Óvoda_önként'!E56</f>
        <v>73451116</v>
      </c>
      <c r="F56" s="103">
        <f>'9.Óvoda'!F56-'32._Óvoda_önként'!F56</f>
        <v>73451116</v>
      </c>
      <c r="G56" s="103">
        <f>'9.Óvoda'!G56-'32._Óvoda_önként'!G56</f>
        <v>73597717</v>
      </c>
      <c r="H56" s="410">
        <f t="shared" si="9"/>
        <v>146601</v>
      </c>
      <c r="I56" s="635">
        <f>'9.Óvoda'!I56-'32._Óvoda_önként'!I56</f>
        <v>0</v>
      </c>
      <c r="J56" s="410">
        <f>'9.Óvoda'!J56-'32._Óvoda_önként'!J56</f>
        <v>0</v>
      </c>
      <c r="K56" s="410">
        <f>'9.Óvoda'!K56-'32._Óvoda_önként'!K56</f>
        <v>0</v>
      </c>
      <c r="L56" s="410">
        <f>'9.Óvoda'!L56-'32._Óvoda_önként'!L56</f>
        <v>0</v>
      </c>
    </row>
    <row r="57" spans="1:12" ht="12.2" customHeight="1" x14ac:dyDescent="0.2">
      <c r="A57" s="1216" t="s">
        <v>93</v>
      </c>
      <c r="B57" s="415" t="s">
        <v>69</v>
      </c>
      <c r="C57" s="422">
        <f>'9.Óvoda'!C57-'32._Óvoda_önként'!C57</f>
        <v>5207000</v>
      </c>
      <c r="D57" s="409">
        <f>'9.Óvoda'!D57-'32._Óvoda_önként'!D57</f>
        <v>6372910</v>
      </c>
      <c r="E57" s="103">
        <f>'9.Óvoda'!E57-'32._Óvoda_önként'!E57</f>
        <v>6372390</v>
      </c>
      <c r="F57" s="103">
        <f>'9.Óvoda'!F57-'32._Óvoda_önként'!F57</f>
        <v>6372390</v>
      </c>
      <c r="G57" s="103">
        <f>'9.Óvoda'!G57-'32._Óvoda_önként'!G57</f>
        <v>8501789</v>
      </c>
      <c r="H57" s="410">
        <f t="shared" si="9"/>
        <v>2129399</v>
      </c>
      <c r="I57" s="635">
        <f>'9.Óvoda'!I57-'32._Óvoda_önként'!I57</f>
        <v>0</v>
      </c>
      <c r="J57" s="410">
        <f>'9.Óvoda'!J57-'32._Óvoda_önként'!J57</f>
        <v>0</v>
      </c>
      <c r="K57" s="410">
        <f>'9.Óvoda'!K57-'32._Óvoda_önként'!K57</f>
        <v>0</v>
      </c>
      <c r="L57" s="410">
        <f>'9.Óvoda'!L57-'32._Óvoda_önként'!L57</f>
        <v>0</v>
      </c>
    </row>
    <row r="58" spans="1:12" ht="12.2" customHeight="1" x14ac:dyDescent="0.2">
      <c r="A58" s="1216" t="s">
        <v>90</v>
      </c>
      <c r="B58" s="415" t="s">
        <v>80</v>
      </c>
      <c r="C58" s="422">
        <f>'9.Óvoda'!C58-'32._Óvoda_önként'!C58</f>
        <v>0</v>
      </c>
      <c r="D58" s="409">
        <f>'9.Óvoda'!D58-'32._Óvoda_önként'!D58</f>
        <v>0</v>
      </c>
      <c r="E58" s="103">
        <f>'9.Óvoda'!E58-'32._Óvoda_önként'!E58</f>
        <v>0</v>
      </c>
      <c r="F58" s="103">
        <f>'9.Óvoda'!F58-'32._Óvoda_önként'!F58</f>
        <v>0</v>
      </c>
      <c r="G58" s="103">
        <f>'9.Óvoda'!G58-'32._Óvoda_önként'!G58</f>
        <v>0</v>
      </c>
      <c r="H58" s="410">
        <f t="shared" si="9"/>
        <v>0</v>
      </c>
      <c r="I58" s="635">
        <f>'9.Óvoda'!I58-'32._Óvoda_önként'!I58</f>
        <v>0</v>
      </c>
      <c r="J58" s="410">
        <f>'9.Óvoda'!J58-'32._Óvoda_önként'!J58</f>
        <v>0</v>
      </c>
      <c r="K58" s="410">
        <f>'9.Óvoda'!K58-'32._Óvoda_önként'!K58</f>
        <v>0</v>
      </c>
      <c r="L58" s="410" t="e">
        <f>'9.Óvoda'!L58-'32._Óvoda_önként'!L58</f>
        <v>#DIV/0!</v>
      </c>
    </row>
    <row r="59" spans="1:12" ht="12.2" customHeight="1" x14ac:dyDescent="0.2">
      <c r="A59" s="1216" t="s">
        <v>147</v>
      </c>
      <c r="B59" s="415" t="s">
        <v>88</v>
      </c>
      <c r="C59" s="422">
        <f>'9.Óvoda'!C59-'32._Óvoda_önként'!C59</f>
        <v>0</v>
      </c>
      <c r="D59" s="409">
        <f>'9.Óvoda'!D59-'32._Óvoda_önként'!D59</f>
        <v>0</v>
      </c>
      <c r="E59" s="103">
        <f>'9.Óvoda'!E59-'32._Óvoda_önként'!E59</f>
        <v>6337</v>
      </c>
      <c r="F59" s="103">
        <f>'9.Óvoda'!F59-'32._Óvoda_önként'!F59</f>
        <v>6337</v>
      </c>
      <c r="G59" s="103">
        <f>'9.Óvoda'!G59-'32._Óvoda_önként'!G59</f>
        <v>6337</v>
      </c>
      <c r="H59" s="410">
        <f t="shared" si="9"/>
        <v>0</v>
      </c>
      <c r="I59" s="635">
        <f>'9.Óvoda'!I59-'32._Óvoda_önként'!I59</f>
        <v>0</v>
      </c>
      <c r="J59" s="410">
        <f>'9.Óvoda'!J59-'32._Óvoda_önként'!J59</f>
        <v>0</v>
      </c>
      <c r="K59" s="410">
        <f>'9.Óvoda'!K59-'32._Óvoda_önként'!K59</f>
        <v>0</v>
      </c>
      <c r="L59" s="410" t="e">
        <f>'9.Óvoda'!L59-'32._Óvoda_önként'!L59</f>
        <v>#DIV/0!</v>
      </c>
    </row>
    <row r="60" spans="1:12" ht="12.2" customHeight="1" x14ac:dyDescent="0.2">
      <c r="A60" s="1216" t="s">
        <v>306</v>
      </c>
      <c r="B60" s="648" t="s">
        <v>235</v>
      </c>
      <c r="C60" s="422">
        <f>'9.Óvoda'!C60-'32._Óvoda_önként'!C60</f>
        <v>0</v>
      </c>
      <c r="D60" s="409">
        <f>'9.Óvoda'!D60-'32._Óvoda_önként'!D60</f>
        <v>0</v>
      </c>
      <c r="E60" s="103">
        <f>'9.Óvoda'!E60-'32._Óvoda_önként'!E60</f>
        <v>6337</v>
      </c>
      <c r="F60" s="103">
        <f>'9.Óvoda'!F60-'32._Óvoda_önként'!F60</f>
        <v>6337</v>
      </c>
      <c r="G60" s="103">
        <f>'9.Óvoda'!G60-'32._Óvoda_önként'!G60</f>
        <v>6337</v>
      </c>
      <c r="H60" s="410">
        <f t="shared" si="9"/>
        <v>0</v>
      </c>
      <c r="I60" s="635">
        <f>'9.Óvoda'!I60-'32._Óvoda_önként'!I60</f>
        <v>0</v>
      </c>
      <c r="J60" s="410">
        <f>'9.Óvoda'!J60-'32._Óvoda_önként'!J60</f>
        <v>0</v>
      </c>
      <c r="K60" s="410">
        <f>'9.Óvoda'!K60-'32._Óvoda_önként'!K60</f>
        <v>0</v>
      </c>
      <c r="L60" s="410" t="e">
        <f>'9.Óvoda'!L60-'32._Óvoda_önként'!L60</f>
        <v>#DIV/0!</v>
      </c>
    </row>
    <row r="61" spans="1:12" ht="12.2" customHeight="1" thickBot="1" x14ac:dyDescent="0.25">
      <c r="A61" s="82" t="s">
        <v>307</v>
      </c>
      <c r="B61" s="83" t="s">
        <v>234</v>
      </c>
      <c r="C61" s="90">
        <f>'9.Óvoda'!C61-'32._Óvoda_önként'!C61</f>
        <v>0</v>
      </c>
      <c r="D61" s="272">
        <f>'9.Óvoda'!D61-'32._Óvoda_önként'!D61</f>
        <v>0</v>
      </c>
      <c r="E61" s="719">
        <f>'9.Óvoda'!E61-'32._Óvoda_önként'!E61</f>
        <v>0</v>
      </c>
      <c r="F61" s="719">
        <f>'9.Óvoda'!F61-'32._Óvoda_önként'!F61</f>
        <v>0</v>
      </c>
      <c r="G61" s="719">
        <f>'9.Óvoda'!G61-'32._Óvoda_önként'!G61</f>
        <v>0</v>
      </c>
      <c r="H61" s="59">
        <f t="shared" si="9"/>
        <v>0</v>
      </c>
      <c r="I61" s="255">
        <f>'9.Óvoda'!I61-'32._Óvoda_önként'!I61</f>
        <v>0</v>
      </c>
      <c r="J61" s="59">
        <f>'9.Óvoda'!J61-'32._Óvoda_önként'!J61</f>
        <v>0</v>
      </c>
      <c r="K61" s="59">
        <f>'9.Óvoda'!K61-'32._Óvoda_önként'!K61</f>
        <v>0</v>
      </c>
      <c r="L61" s="59" t="e">
        <f>'9.Óvoda'!L61-'32._Óvoda_önként'!L61</f>
        <v>#DIV/0!</v>
      </c>
    </row>
    <row r="62" spans="1:12" ht="12.2" customHeight="1" thickBot="1" x14ac:dyDescent="0.25">
      <c r="A62" s="55" t="s">
        <v>13</v>
      </c>
      <c r="B62" s="56" t="s">
        <v>548</v>
      </c>
      <c r="C62" s="87">
        <f>SUM(C63:C67)</f>
        <v>300000</v>
      </c>
      <c r="D62" s="125">
        <f t="shared" ref="D62:L62" si="10">SUM(D63:D67)</f>
        <v>811381</v>
      </c>
      <c r="E62" s="708">
        <f t="shared" si="10"/>
        <v>805564</v>
      </c>
      <c r="F62" s="708">
        <f t="shared" si="10"/>
        <v>805564</v>
      </c>
      <c r="G62" s="708">
        <f t="shared" si="10"/>
        <v>1505564</v>
      </c>
      <c r="H62" s="50">
        <f t="shared" si="9"/>
        <v>700000</v>
      </c>
      <c r="I62" s="249">
        <f t="shared" si="10"/>
        <v>0</v>
      </c>
      <c r="J62" s="50">
        <f t="shared" si="10"/>
        <v>0</v>
      </c>
      <c r="K62" s="50">
        <f t="shared" si="10"/>
        <v>0</v>
      </c>
      <c r="L62" s="50" t="e">
        <f t="shared" si="10"/>
        <v>#DIV/0!</v>
      </c>
    </row>
    <row r="63" spans="1:12" s="33" customFormat="1" ht="12.2" customHeight="1" x14ac:dyDescent="0.2">
      <c r="A63" s="1216" t="s">
        <v>94</v>
      </c>
      <c r="B63" s="17" t="s">
        <v>119</v>
      </c>
      <c r="C63" s="119">
        <f>'9.Óvoda'!C63-'32._Óvoda_önként'!C63</f>
        <v>300000</v>
      </c>
      <c r="D63" s="271">
        <f>'9.Óvoda'!D63-'32._Óvoda_önként'!D63</f>
        <v>811381</v>
      </c>
      <c r="E63" s="712">
        <f>'9.Óvoda'!E63-'32._Óvoda_önként'!E63</f>
        <v>805564</v>
      </c>
      <c r="F63" s="712">
        <f>'9.Óvoda'!F63-'32._Óvoda_önként'!F63</f>
        <v>805564</v>
      </c>
      <c r="G63" s="712">
        <f>'9.Óvoda'!G63-'32._Óvoda_önként'!G63</f>
        <v>1505564</v>
      </c>
      <c r="H63" s="35">
        <f t="shared" si="9"/>
        <v>700000</v>
      </c>
      <c r="I63" s="253">
        <f>'9.Óvoda'!I63-'32._Óvoda_önként'!I63</f>
        <v>0</v>
      </c>
      <c r="J63" s="35">
        <f>'9.Óvoda'!J63-'32._Óvoda_önként'!J63</f>
        <v>0</v>
      </c>
      <c r="K63" s="35">
        <f>'9.Óvoda'!K63-'32._Óvoda_önként'!K63</f>
        <v>0</v>
      </c>
      <c r="L63" s="35">
        <f>'9.Óvoda'!L63-'32._Óvoda_önként'!L63</f>
        <v>0</v>
      </c>
    </row>
    <row r="64" spans="1:12" s="33" customFormat="1" ht="12.2" customHeight="1" x14ac:dyDescent="0.2">
      <c r="A64" s="1216" t="s">
        <v>316</v>
      </c>
      <c r="B64" s="649" t="s">
        <v>236</v>
      </c>
      <c r="C64" s="119">
        <f>'9.Óvoda'!C64-'32._Óvoda_önként'!C64</f>
        <v>0</v>
      </c>
      <c r="D64" s="271">
        <f>'9.Óvoda'!D64-'32._Óvoda_önként'!D64</f>
        <v>0</v>
      </c>
      <c r="E64" s="712">
        <f>'9.Óvoda'!E64-'32._Óvoda_önként'!E64</f>
        <v>0</v>
      </c>
      <c r="F64" s="712">
        <f>'9.Óvoda'!F64-'32._Óvoda_önként'!F64</f>
        <v>0</v>
      </c>
      <c r="G64" s="712">
        <f>'9.Óvoda'!G64-'32._Óvoda_önként'!G64</f>
        <v>0</v>
      </c>
      <c r="H64" s="35">
        <f t="shared" si="9"/>
        <v>0</v>
      </c>
      <c r="I64" s="253">
        <f>'9.Óvoda'!I64-'32._Óvoda_önként'!I64</f>
        <v>0</v>
      </c>
      <c r="J64" s="35">
        <f>'9.Óvoda'!J64-'32._Óvoda_önként'!J64</f>
        <v>0</v>
      </c>
      <c r="K64" s="35">
        <f>'9.Óvoda'!K64-'32._Óvoda_önként'!K64</f>
        <v>0</v>
      </c>
      <c r="L64" s="35" t="e">
        <f>'9.Óvoda'!L64-'32._Óvoda_önként'!L64</f>
        <v>#DIV/0!</v>
      </c>
    </row>
    <row r="65" spans="1:12" ht="12.2" customHeight="1" x14ac:dyDescent="0.2">
      <c r="A65" s="1216" t="s">
        <v>95</v>
      </c>
      <c r="B65" s="415" t="s">
        <v>2</v>
      </c>
      <c r="C65" s="422">
        <f>'9.Óvoda'!C65-'32._Óvoda_önként'!C65</f>
        <v>0</v>
      </c>
      <c r="D65" s="409">
        <f>'9.Óvoda'!D65-'32._Óvoda_önként'!D65</f>
        <v>0</v>
      </c>
      <c r="E65" s="103">
        <f>'9.Óvoda'!E65-'32._Óvoda_önként'!E65</f>
        <v>0</v>
      </c>
      <c r="F65" s="103">
        <f>'9.Óvoda'!F65-'32._Óvoda_önként'!F65</f>
        <v>0</v>
      </c>
      <c r="G65" s="103">
        <f>'9.Óvoda'!G65-'32._Óvoda_önként'!G65</f>
        <v>0</v>
      </c>
      <c r="H65" s="410">
        <f t="shared" si="9"/>
        <v>0</v>
      </c>
      <c r="I65" s="635">
        <f>'9.Óvoda'!I65-'32._Óvoda_önként'!I65</f>
        <v>0</v>
      </c>
      <c r="J65" s="410">
        <f>'9.Óvoda'!J65-'32._Óvoda_önként'!J65</f>
        <v>0</v>
      </c>
      <c r="K65" s="410">
        <f>'9.Óvoda'!K65-'32._Óvoda_önként'!K65</f>
        <v>0</v>
      </c>
      <c r="L65" s="410" t="e">
        <f>'9.Óvoda'!L65-'32._Óvoda_önként'!L65</f>
        <v>#DIV/0!</v>
      </c>
    </row>
    <row r="66" spans="1:12" ht="12.2" customHeight="1" x14ac:dyDescent="0.2">
      <c r="A66" s="1216" t="s">
        <v>342</v>
      </c>
      <c r="B66" s="650" t="s">
        <v>237</v>
      </c>
      <c r="C66" s="422">
        <f>'9.Óvoda'!C66-'32._Óvoda_önként'!C66</f>
        <v>0</v>
      </c>
      <c r="D66" s="409">
        <f>'9.Óvoda'!D66-'32._Óvoda_önként'!D66</f>
        <v>0</v>
      </c>
      <c r="E66" s="103">
        <f>'9.Óvoda'!E66-'32._Óvoda_önként'!E66</f>
        <v>0</v>
      </c>
      <c r="F66" s="103">
        <f>'9.Óvoda'!F66-'32._Óvoda_önként'!F66</f>
        <v>0</v>
      </c>
      <c r="G66" s="103">
        <f>'9.Óvoda'!G66-'32._Óvoda_önként'!G66</f>
        <v>0</v>
      </c>
      <c r="H66" s="410">
        <f t="shared" si="9"/>
        <v>0</v>
      </c>
      <c r="I66" s="635">
        <f>'9.Óvoda'!I66-'32._Óvoda_önként'!I66</f>
        <v>0</v>
      </c>
      <c r="J66" s="410">
        <f>'9.Óvoda'!J66-'32._Óvoda_önként'!J66</f>
        <v>0</v>
      </c>
      <c r="K66" s="410">
        <f>'9.Óvoda'!K66-'32._Óvoda_önként'!K66</f>
        <v>0</v>
      </c>
      <c r="L66" s="410" t="e">
        <f>'9.Óvoda'!L66-'32._Óvoda_önként'!L66</f>
        <v>#DIV/0!</v>
      </c>
    </row>
    <row r="67" spans="1:12" ht="12.2" customHeight="1" x14ac:dyDescent="0.2">
      <c r="A67" s="1216" t="s">
        <v>96</v>
      </c>
      <c r="B67" s="17" t="s">
        <v>175</v>
      </c>
      <c r="C67" s="422">
        <f>'9.Óvoda'!C67-'32._Óvoda_önként'!C67</f>
        <v>0</v>
      </c>
      <c r="D67" s="409">
        <f>'9.Óvoda'!D67-'32._Óvoda_önként'!D67</f>
        <v>0</v>
      </c>
      <c r="E67" s="103">
        <f>'9.Óvoda'!E67-'32._Óvoda_önként'!E67</f>
        <v>0</v>
      </c>
      <c r="F67" s="103">
        <f>'9.Óvoda'!F67-'32._Óvoda_önként'!F67</f>
        <v>0</v>
      </c>
      <c r="G67" s="103">
        <f>'9.Óvoda'!G67-'32._Óvoda_önként'!G67</f>
        <v>0</v>
      </c>
      <c r="H67" s="410">
        <f t="shared" si="9"/>
        <v>0</v>
      </c>
      <c r="I67" s="635">
        <f>'9.Óvoda'!I67-'32._Óvoda_önként'!I67</f>
        <v>0</v>
      </c>
      <c r="J67" s="410">
        <f>'9.Óvoda'!J67-'32._Óvoda_önként'!J67</f>
        <v>0</v>
      </c>
      <c r="K67" s="410">
        <f>'9.Óvoda'!K67-'32._Óvoda_önként'!K67</f>
        <v>0</v>
      </c>
      <c r="L67" s="410" t="e">
        <f>'9.Óvoda'!L67-'32._Óvoda_önként'!L67</f>
        <v>#DIV/0!</v>
      </c>
    </row>
    <row r="68" spans="1:12" ht="12.2" customHeight="1" x14ac:dyDescent="0.2">
      <c r="A68" s="1216" t="s">
        <v>317</v>
      </c>
      <c r="B68" s="648" t="s">
        <v>239</v>
      </c>
      <c r="C68" s="422">
        <f>'9.Óvoda'!C68-'32._Óvoda_önként'!C68</f>
        <v>0</v>
      </c>
      <c r="D68" s="409">
        <f>'9.Óvoda'!D68-'32._Óvoda_önként'!D68</f>
        <v>0</v>
      </c>
      <c r="E68" s="103">
        <f>'9.Óvoda'!E68-'32._Óvoda_önként'!E68</f>
        <v>0</v>
      </c>
      <c r="F68" s="103">
        <f>'9.Óvoda'!F68-'32._Óvoda_önként'!F68</f>
        <v>0</v>
      </c>
      <c r="G68" s="103">
        <f>'9.Óvoda'!G68-'32._Óvoda_önként'!G68</f>
        <v>0</v>
      </c>
      <c r="H68" s="410">
        <f t="shared" si="9"/>
        <v>0</v>
      </c>
      <c r="I68" s="635">
        <f>'9.Óvoda'!I68-'32._Óvoda_önként'!I68</f>
        <v>0</v>
      </c>
      <c r="J68" s="410">
        <f>'9.Óvoda'!J68-'32._Óvoda_önként'!J68</f>
        <v>0</v>
      </c>
      <c r="K68" s="410">
        <f>'9.Óvoda'!K68-'32._Óvoda_önként'!K68</f>
        <v>0</v>
      </c>
      <c r="L68" s="410" t="e">
        <f>'9.Óvoda'!L68-'32._Óvoda_önként'!L68</f>
        <v>#DIV/0!</v>
      </c>
    </row>
    <row r="69" spans="1:12" ht="12.2" customHeight="1" thickBot="1" x14ac:dyDescent="0.25">
      <c r="A69" s="82" t="s">
        <v>318</v>
      </c>
      <c r="B69" s="83" t="s">
        <v>238</v>
      </c>
      <c r="C69" s="90">
        <f>'9.Óvoda'!C69-'32._Óvoda_önként'!C69</f>
        <v>0</v>
      </c>
      <c r="D69" s="409">
        <f>'9.Óvoda'!D69-'32._Óvoda_önként'!D69</f>
        <v>0</v>
      </c>
      <c r="E69" s="103">
        <f>'9.Óvoda'!E69-'32._Óvoda_önként'!E69</f>
        <v>0</v>
      </c>
      <c r="F69" s="103">
        <f>'9.Óvoda'!F69-'32._Óvoda_önként'!F69</f>
        <v>0</v>
      </c>
      <c r="G69" s="103">
        <f>'9.Óvoda'!G69-'32._Óvoda_önként'!G69</f>
        <v>0</v>
      </c>
      <c r="H69" s="410">
        <f t="shared" si="9"/>
        <v>0</v>
      </c>
      <c r="I69" s="635">
        <f>'9.Óvoda'!I69-'32._Óvoda_önként'!I69</f>
        <v>0</v>
      </c>
      <c r="J69" s="410">
        <f>'9.Óvoda'!J69-'32._Óvoda_önként'!J69</f>
        <v>0</v>
      </c>
      <c r="K69" s="410">
        <f>'9.Óvoda'!K69-'32._Óvoda_önként'!K69</f>
        <v>0</v>
      </c>
      <c r="L69" s="410" t="e">
        <f>'9.Óvoda'!L69-'32._Óvoda_önként'!L69</f>
        <v>#DIV/0!</v>
      </c>
    </row>
    <row r="70" spans="1:12" ht="15" customHeight="1" thickBot="1" x14ac:dyDescent="0.25">
      <c r="A70" s="55" t="s">
        <v>14</v>
      </c>
      <c r="B70" s="65" t="s">
        <v>176</v>
      </c>
      <c r="C70" s="133">
        <f>+C53+C62</f>
        <v>424917000</v>
      </c>
      <c r="D70" s="132">
        <f t="shared" ref="D70:L70" si="11">+D53+D62</f>
        <v>432682293</v>
      </c>
      <c r="E70" s="718">
        <f t="shared" si="11"/>
        <v>539495123</v>
      </c>
      <c r="F70" s="718">
        <f t="shared" si="11"/>
        <v>539495123</v>
      </c>
      <c r="G70" s="718">
        <f t="shared" si="11"/>
        <v>531724123</v>
      </c>
      <c r="H70" s="66">
        <f t="shared" si="9"/>
        <v>-7771000</v>
      </c>
      <c r="I70" s="250">
        <f t="shared" si="11"/>
        <v>0</v>
      </c>
      <c r="J70" s="66">
        <f t="shared" si="11"/>
        <v>0</v>
      </c>
      <c r="K70" s="66">
        <f t="shared" si="11"/>
        <v>0</v>
      </c>
      <c r="L70" s="66" t="e">
        <f t="shared" si="11"/>
        <v>#DIV/0!</v>
      </c>
    </row>
    <row r="71" spans="1:12" ht="13.5" thickBot="1" x14ac:dyDescent="0.25">
      <c r="C71" s="27"/>
      <c r="D71" s="27"/>
      <c r="E71" s="27"/>
      <c r="F71" s="27"/>
      <c r="G71" s="27"/>
      <c r="H71" s="27"/>
      <c r="I71" s="27"/>
      <c r="J71" s="27"/>
      <c r="K71" s="27"/>
      <c r="L71" s="27"/>
    </row>
    <row r="72" spans="1:12" ht="15" customHeight="1" thickBot="1" x14ac:dyDescent="0.25">
      <c r="A72" s="764" t="s">
        <v>292</v>
      </c>
      <c r="B72" s="766"/>
      <c r="C72" s="135">
        <f>'9.Óvoda'!C72-'32._Óvoda_önként'!C72</f>
        <v>82</v>
      </c>
      <c r="D72" s="765">
        <f>'9.Óvoda'!D72-'32._Óvoda_önként'!D72</f>
        <v>82</v>
      </c>
      <c r="E72" s="647">
        <f>'9.Óvoda'!E72-'32._Óvoda_önként'!E72</f>
        <v>79</v>
      </c>
      <c r="F72" s="647">
        <f>'9.Óvoda'!F72-'32._Óvoda_önként'!F72</f>
        <v>79</v>
      </c>
      <c r="G72" s="647">
        <f>'9.Óvoda'!G72-'32._Óvoda_önként'!G72</f>
        <v>79</v>
      </c>
      <c r="H72" s="246">
        <f t="shared" si="9"/>
        <v>0</v>
      </c>
      <c r="I72" s="246">
        <f>'9.Óvoda'!I72-'32._Óvoda_önként'!I72</f>
        <v>0</v>
      </c>
      <c r="J72" s="246">
        <f>'9.Óvoda'!J72-'32._Óvoda_önként'!J72</f>
        <v>0</v>
      </c>
      <c r="K72" s="246">
        <f>'9.Óvoda'!K72-'32._Óvoda_önként'!K72</f>
        <v>0</v>
      </c>
      <c r="L72" s="246">
        <f>'9.Óvoda'!L72-'32._Óvoda_önként'!L72</f>
        <v>0</v>
      </c>
    </row>
    <row r="73" spans="1:12" ht="14.25" hidden="1" customHeight="1" thickBot="1" x14ac:dyDescent="0.25">
      <c r="A73" s="67" t="s">
        <v>291</v>
      </c>
      <c r="B73" s="68"/>
      <c r="C73" s="735">
        <f>'9.Óvoda'!C73-'32._Óvoda_önként'!C73</f>
        <v>0</v>
      </c>
      <c r="D73" s="769">
        <f>'9.Óvoda'!D73-'32._Óvoda_önként'!D73</f>
        <v>0</v>
      </c>
      <c r="E73" s="733">
        <f>'9.Óvoda'!E73-'32._Óvoda_önként'!E73</f>
        <v>0</v>
      </c>
      <c r="F73" s="733">
        <f>'9.Óvoda'!F73-'32._Óvoda_önként'!F73</f>
        <v>0</v>
      </c>
      <c r="G73" s="733">
        <f>'9.Óvoda'!G73-'32._Óvoda_önként'!G73</f>
        <v>0</v>
      </c>
      <c r="H73" s="735">
        <f>'9.Óvoda'!H73-'32._Óvoda_önként'!H73</f>
        <v>0</v>
      </c>
      <c r="I73" s="735">
        <f>'9.Óvoda'!I73-'32._Óvoda_önként'!I73</f>
        <v>0</v>
      </c>
      <c r="J73" s="735">
        <f>'9.Óvoda'!J73-'32._Óvoda_önként'!J73</f>
        <v>0</v>
      </c>
      <c r="K73" s="735">
        <f>'9.Óvoda'!K73-'32._Óvoda_önként'!K73</f>
        <v>0</v>
      </c>
      <c r="L73" s="735" t="e">
        <f>'9.Óvoda'!L73-'32._Óvoda_önként'!L73</f>
        <v>#DIV/0!</v>
      </c>
    </row>
    <row r="74" spans="1:12" x14ac:dyDescent="0.2">
      <c r="D74" s="225"/>
      <c r="E74" s="225"/>
      <c r="F74" s="225"/>
      <c r="G74" s="225"/>
      <c r="H74" s="225"/>
      <c r="I74" s="225"/>
      <c r="J74" s="225"/>
      <c r="K74" s="225"/>
      <c r="L74" s="225"/>
    </row>
  </sheetData>
  <sheetProtection formatCells="0"/>
  <mergeCells count="7">
    <mergeCell ref="A9:H9"/>
    <mergeCell ref="A51:H51"/>
    <mergeCell ref="A1:H1"/>
    <mergeCell ref="A2:H2"/>
    <mergeCell ref="C4:H4"/>
    <mergeCell ref="C5:H5"/>
    <mergeCell ref="A6:H6"/>
  </mergeCells>
  <printOptions horizontalCentered="1"/>
  <pageMargins left="0.39370078740157483" right="0.39370078740157483" top="0.39370078740157483" bottom="0.39370078740157483" header="0.78740157480314965" footer="0.78740157480314965"/>
  <pageSetup paperSize="9" scale="73" orientation="portrait" r:id="rId1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L74"/>
  <sheetViews>
    <sheetView view="pageBreakPreview" zoomScale="120" zoomScaleNormal="100" zoomScaleSheetLayoutView="120" workbookViewId="0">
      <selection activeCell="A2" sqref="A2:H2"/>
    </sheetView>
  </sheetViews>
  <sheetFormatPr defaultRowHeight="12.75" x14ac:dyDescent="0.2"/>
  <cols>
    <col min="1" max="1" width="12" style="1583" customWidth="1"/>
    <col min="2" max="2" width="67" style="25" customWidth="1"/>
    <col min="3" max="3" width="14.1640625" style="25" customWidth="1"/>
    <col min="4" max="4" width="17" style="25" hidden="1" customWidth="1"/>
    <col min="5" max="5" width="15.83203125" style="25" hidden="1" customWidth="1"/>
    <col min="6" max="6" width="15.33203125" style="25" customWidth="1"/>
    <col min="7" max="7" width="17" style="25" customWidth="1"/>
    <col min="8" max="8" width="14.83203125" style="25" customWidth="1"/>
    <col min="9" max="12" width="14.83203125" style="25" hidden="1" customWidth="1"/>
    <col min="13" max="257" width="9.33203125" style="25"/>
    <col min="258" max="258" width="13.83203125" style="25" customWidth="1"/>
    <col min="259" max="259" width="79.1640625" style="25" customWidth="1"/>
    <col min="260" max="260" width="21.6640625" style="25" customWidth="1"/>
    <col min="261" max="513" width="9.33203125" style="25"/>
    <col min="514" max="514" width="13.83203125" style="25" customWidth="1"/>
    <col min="515" max="515" width="79.1640625" style="25" customWidth="1"/>
    <col min="516" max="516" width="21.6640625" style="25" customWidth="1"/>
    <col min="517" max="769" width="9.33203125" style="25"/>
    <col min="770" max="770" width="13.83203125" style="25" customWidth="1"/>
    <col min="771" max="771" width="79.1640625" style="25" customWidth="1"/>
    <col min="772" max="772" width="21.6640625" style="25" customWidth="1"/>
    <col min="773" max="1025" width="9.33203125" style="25"/>
    <col min="1026" max="1026" width="13.83203125" style="25" customWidth="1"/>
    <col min="1027" max="1027" width="79.1640625" style="25" customWidth="1"/>
    <col min="1028" max="1028" width="21.6640625" style="25" customWidth="1"/>
    <col min="1029" max="1281" width="9.33203125" style="25"/>
    <col min="1282" max="1282" width="13.83203125" style="25" customWidth="1"/>
    <col min="1283" max="1283" width="79.1640625" style="25" customWidth="1"/>
    <col min="1284" max="1284" width="21.6640625" style="25" customWidth="1"/>
    <col min="1285" max="1537" width="9.33203125" style="25"/>
    <col min="1538" max="1538" width="13.83203125" style="25" customWidth="1"/>
    <col min="1539" max="1539" width="79.1640625" style="25" customWidth="1"/>
    <col min="1540" max="1540" width="21.6640625" style="25" customWidth="1"/>
    <col min="1541" max="1793" width="9.33203125" style="25"/>
    <col min="1794" max="1794" width="13.83203125" style="25" customWidth="1"/>
    <col min="1795" max="1795" width="79.1640625" style="25" customWidth="1"/>
    <col min="1796" max="1796" width="21.6640625" style="25" customWidth="1"/>
    <col min="1797" max="2049" width="9.33203125" style="25"/>
    <col min="2050" max="2050" width="13.83203125" style="25" customWidth="1"/>
    <col min="2051" max="2051" width="79.1640625" style="25" customWidth="1"/>
    <col min="2052" max="2052" width="21.6640625" style="25" customWidth="1"/>
    <col min="2053" max="2305" width="9.33203125" style="25"/>
    <col min="2306" max="2306" width="13.83203125" style="25" customWidth="1"/>
    <col min="2307" max="2307" width="79.1640625" style="25" customWidth="1"/>
    <col min="2308" max="2308" width="21.6640625" style="25" customWidth="1"/>
    <col min="2309" max="2561" width="9.33203125" style="25"/>
    <col min="2562" max="2562" width="13.83203125" style="25" customWidth="1"/>
    <col min="2563" max="2563" width="79.1640625" style="25" customWidth="1"/>
    <col min="2564" max="2564" width="21.6640625" style="25" customWidth="1"/>
    <col min="2565" max="2817" width="9.33203125" style="25"/>
    <col min="2818" max="2818" width="13.83203125" style="25" customWidth="1"/>
    <col min="2819" max="2819" width="79.1640625" style="25" customWidth="1"/>
    <col min="2820" max="2820" width="21.6640625" style="25" customWidth="1"/>
    <col min="2821" max="3073" width="9.33203125" style="25"/>
    <col min="3074" max="3074" width="13.83203125" style="25" customWidth="1"/>
    <col min="3075" max="3075" width="79.1640625" style="25" customWidth="1"/>
    <col min="3076" max="3076" width="21.6640625" style="25" customWidth="1"/>
    <col min="3077" max="3329" width="9.33203125" style="25"/>
    <col min="3330" max="3330" width="13.83203125" style="25" customWidth="1"/>
    <col min="3331" max="3331" width="79.1640625" style="25" customWidth="1"/>
    <col min="3332" max="3332" width="21.6640625" style="25" customWidth="1"/>
    <col min="3333" max="3585" width="9.33203125" style="25"/>
    <col min="3586" max="3586" width="13.83203125" style="25" customWidth="1"/>
    <col min="3587" max="3587" width="79.1640625" style="25" customWidth="1"/>
    <col min="3588" max="3588" width="21.6640625" style="25" customWidth="1"/>
    <col min="3589" max="3841" width="9.33203125" style="25"/>
    <col min="3842" max="3842" width="13.83203125" style="25" customWidth="1"/>
    <col min="3843" max="3843" width="79.1640625" style="25" customWidth="1"/>
    <col min="3844" max="3844" width="21.6640625" style="25" customWidth="1"/>
    <col min="3845" max="4097" width="9.33203125" style="25"/>
    <col min="4098" max="4098" width="13.83203125" style="25" customWidth="1"/>
    <col min="4099" max="4099" width="79.1640625" style="25" customWidth="1"/>
    <col min="4100" max="4100" width="21.6640625" style="25" customWidth="1"/>
    <col min="4101" max="4353" width="9.33203125" style="25"/>
    <col min="4354" max="4354" width="13.83203125" style="25" customWidth="1"/>
    <col min="4355" max="4355" width="79.1640625" style="25" customWidth="1"/>
    <col min="4356" max="4356" width="21.6640625" style="25" customWidth="1"/>
    <col min="4357" max="4609" width="9.33203125" style="25"/>
    <col min="4610" max="4610" width="13.83203125" style="25" customWidth="1"/>
    <col min="4611" max="4611" width="79.1640625" style="25" customWidth="1"/>
    <col min="4612" max="4612" width="21.6640625" style="25" customWidth="1"/>
    <col min="4613" max="4865" width="9.33203125" style="25"/>
    <col min="4866" max="4866" width="13.83203125" style="25" customWidth="1"/>
    <col min="4867" max="4867" width="79.1640625" style="25" customWidth="1"/>
    <col min="4868" max="4868" width="21.6640625" style="25" customWidth="1"/>
    <col min="4869" max="5121" width="9.33203125" style="25"/>
    <col min="5122" max="5122" width="13.83203125" style="25" customWidth="1"/>
    <col min="5123" max="5123" width="79.1640625" style="25" customWidth="1"/>
    <col min="5124" max="5124" width="21.6640625" style="25" customWidth="1"/>
    <col min="5125" max="5377" width="9.33203125" style="25"/>
    <col min="5378" max="5378" width="13.83203125" style="25" customWidth="1"/>
    <col min="5379" max="5379" width="79.1640625" style="25" customWidth="1"/>
    <col min="5380" max="5380" width="21.6640625" style="25" customWidth="1"/>
    <col min="5381" max="5633" width="9.33203125" style="25"/>
    <col min="5634" max="5634" width="13.83203125" style="25" customWidth="1"/>
    <col min="5635" max="5635" width="79.1640625" style="25" customWidth="1"/>
    <col min="5636" max="5636" width="21.6640625" style="25" customWidth="1"/>
    <col min="5637" max="5889" width="9.33203125" style="25"/>
    <col min="5890" max="5890" width="13.83203125" style="25" customWidth="1"/>
    <col min="5891" max="5891" width="79.1640625" style="25" customWidth="1"/>
    <col min="5892" max="5892" width="21.6640625" style="25" customWidth="1"/>
    <col min="5893" max="6145" width="9.33203125" style="25"/>
    <col min="6146" max="6146" width="13.83203125" style="25" customWidth="1"/>
    <col min="6147" max="6147" width="79.1640625" style="25" customWidth="1"/>
    <col min="6148" max="6148" width="21.6640625" style="25" customWidth="1"/>
    <col min="6149" max="6401" width="9.33203125" style="25"/>
    <col min="6402" max="6402" width="13.83203125" style="25" customWidth="1"/>
    <col min="6403" max="6403" width="79.1640625" style="25" customWidth="1"/>
    <col min="6404" max="6404" width="21.6640625" style="25" customWidth="1"/>
    <col min="6405" max="6657" width="9.33203125" style="25"/>
    <col min="6658" max="6658" width="13.83203125" style="25" customWidth="1"/>
    <col min="6659" max="6659" width="79.1640625" style="25" customWidth="1"/>
    <col min="6660" max="6660" width="21.6640625" style="25" customWidth="1"/>
    <col min="6661" max="6913" width="9.33203125" style="25"/>
    <col min="6914" max="6914" width="13.83203125" style="25" customWidth="1"/>
    <col min="6915" max="6915" width="79.1640625" style="25" customWidth="1"/>
    <col min="6916" max="6916" width="21.6640625" style="25" customWidth="1"/>
    <col min="6917" max="7169" width="9.33203125" style="25"/>
    <col min="7170" max="7170" width="13.83203125" style="25" customWidth="1"/>
    <col min="7171" max="7171" width="79.1640625" style="25" customWidth="1"/>
    <col min="7172" max="7172" width="21.6640625" style="25" customWidth="1"/>
    <col min="7173" max="7425" width="9.33203125" style="25"/>
    <col min="7426" max="7426" width="13.83203125" style="25" customWidth="1"/>
    <col min="7427" max="7427" width="79.1640625" style="25" customWidth="1"/>
    <col min="7428" max="7428" width="21.6640625" style="25" customWidth="1"/>
    <col min="7429" max="7681" width="9.33203125" style="25"/>
    <col min="7682" max="7682" width="13.83203125" style="25" customWidth="1"/>
    <col min="7683" max="7683" width="79.1640625" style="25" customWidth="1"/>
    <col min="7684" max="7684" width="21.6640625" style="25" customWidth="1"/>
    <col min="7685" max="7937" width="9.33203125" style="25"/>
    <col min="7938" max="7938" width="13.83203125" style="25" customWidth="1"/>
    <col min="7939" max="7939" width="79.1640625" style="25" customWidth="1"/>
    <col min="7940" max="7940" width="21.6640625" style="25" customWidth="1"/>
    <col min="7941" max="8193" width="9.33203125" style="25"/>
    <col min="8194" max="8194" width="13.83203125" style="25" customWidth="1"/>
    <col min="8195" max="8195" width="79.1640625" style="25" customWidth="1"/>
    <col min="8196" max="8196" width="21.6640625" style="25" customWidth="1"/>
    <col min="8197" max="8449" width="9.33203125" style="25"/>
    <col min="8450" max="8450" width="13.83203125" style="25" customWidth="1"/>
    <col min="8451" max="8451" width="79.1640625" style="25" customWidth="1"/>
    <col min="8452" max="8452" width="21.6640625" style="25" customWidth="1"/>
    <col min="8453" max="8705" width="9.33203125" style="25"/>
    <col min="8706" max="8706" width="13.83203125" style="25" customWidth="1"/>
    <col min="8707" max="8707" width="79.1640625" style="25" customWidth="1"/>
    <col min="8708" max="8708" width="21.6640625" style="25" customWidth="1"/>
    <col min="8709" max="8961" width="9.33203125" style="25"/>
    <col min="8962" max="8962" width="13.83203125" style="25" customWidth="1"/>
    <col min="8963" max="8963" width="79.1640625" style="25" customWidth="1"/>
    <col min="8964" max="8964" width="21.6640625" style="25" customWidth="1"/>
    <col min="8965" max="9217" width="9.33203125" style="25"/>
    <col min="9218" max="9218" width="13.83203125" style="25" customWidth="1"/>
    <col min="9219" max="9219" width="79.1640625" style="25" customWidth="1"/>
    <col min="9220" max="9220" width="21.6640625" style="25" customWidth="1"/>
    <col min="9221" max="9473" width="9.33203125" style="25"/>
    <col min="9474" max="9474" width="13.83203125" style="25" customWidth="1"/>
    <col min="9475" max="9475" width="79.1640625" style="25" customWidth="1"/>
    <col min="9476" max="9476" width="21.6640625" style="25" customWidth="1"/>
    <col min="9477" max="9729" width="9.33203125" style="25"/>
    <col min="9730" max="9730" width="13.83203125" style="25" customWidth="1"/>
    <col min="9731" max="9731" width="79.1640625" style="25" customWidth="1"/>
    <col min="9732" max="9732" width="21.6640625" style="25" customWidth="1"/>
    <col min="9733" max="9985" width="9.33203125" style="25"/>
    <col min="9986" max="9986" width="13.83203125" style="25" customWidth="1"/>
    <col min="9987" max="9987" width="79.1640625" style="25" customWidth="1"/>
    <col min="9988" max="9988" width="21.6640625" style="25" customWidth="1"/>
    <col min="9989" max="10241" width="9.33203125" style="25"/>
    <col min="10242" max="10242" width="13.83203125" style="25" customWidth="1"/>
    <col min="10243" max="10243" width="79.1640625" style="25" customWidth="1"/>
    <col min="10244" max="10244" width="21.6640625" style="25" customWidth="1"/>
    <col min="10245" max="10497" width="9.33203125" style="25"/>
    <col min="10498" max="10498" width="13.83203125" style="25" customWidth="1"/>
    <col min="10499" max="10499" width="79.1640625" style="25" customWidth="1"/>
    <col min="10500" max="10500" width="21.6640625" style="25" customWidth="1"/>
    <col min="10501" max="10753" width="9.33203125" style="25"/>
    <col min="10754" max="10754" width="13.83203125" style="25" customWidth="1"/>
    <col min="10755" max="10755" width="79.1640625" style="25" customWidth="1"/>
    <col min="10756" max="10756" width="21.6640625" style="25" customWidth="1"/>
    <col min="10757" max="11009" width="9.33203125" style="25"/>
    <col min="11010" max="11010" width="13.83203125" style="25" customWidth="1"/>
    <col min="11011" max="11011" width="79.1640625" style="25" customWidth="1"/>
    <col min="11012" max="11012" width="21.6640625" style="25" customWidth="1"/>
    <col min="11013" max="11265" width="9.33203125" style="25"/>
    <col min="11266" max="11266" width="13.83203125" style="25" customWidth="1"/>
    <col min="11267" max="11267" width="79.1640625" style="25" customWidth="1"/>
    <col min="11268" max="11268" width="21.6640625" style="25" customWidth="1"/>
    <col min="11269" max="11521" width="9.33203125" style="25"/>
    <col min="11522" max="11522" width="13.83203125" style="25" customWidth="1"/>
    <col min="11523" max="11523" width="79.1640625" style="25" customWidth="1"/>
    <col min="11524" max="11524" width="21.6640625" style="25" customWidth="1"/>
    <col min="11525" max="11777" width="9.33203125" style="25"/>
    <col min="11778" max="11778" width="13.83203125" style="25" customWidth="1"/>
    <col min="11779" max="11779" width="79.1640625" style="25" customWidth="1"/>
    <col min="11780" max="11780" width="21.6640625" style="25" customWidth="1"/>
    <col min="11781" max="12033" width="9.33203125" style="25"/>
    <col min="12034" max="12034" width="13.83203125" style="25" customWidth="1"/>
    <col min="12035" max="12035" width="79.1640625" style="25" customWidth="1"/>
    <col min="12036" max="12036" width="21.6640625" style="25" customWidth="1"/>
    <col min="12037" max="12289" width="9.33203125" style="25"/>
    <col min="12290" max="12290" width="13.83203125" style="25" customWidth="1"/>
    <col min="12291" max="12291" width="79.1640625" style="25" customWidth="1"/>
    <col min="12292" max="12292" width="21.6640625" style="25" customWidth="1"/>
    <col min="12293" max="12545" width="9.33203125" style="25"/>
    <col min="12546" max="12546" width="13.83203125" style="25" customWidth="1"/>
    <col min="12547" max="12547" width="79.1640625" style="25" customWidth="1"/>
    <col min="12548" max="12548" width="21.6640625" style="25" customWidth="1"/>
    <col min="12549" max="12801" width="9.33203125" style="25"/>
    <col min="12802" max="12802" width="13.83203125" style="25" customWidth="1"/>
    <col min="12803" max="12803" width="79.1640625" style="25" customWidth="1"/>
    <col min="12804" max="12804" width="21.6640625" style="25" customWidth="1"/>
    <col min="12805" max="13057" width="9.33203125" style="25"/>
    <col min="13058" max="13058" width="13.83203125" style="25" customWidth="1"/>
    <col min="13059" max="13059" width="79.1640625" style="25" customWidth="1"/>
    <col min="13060" max="13060" width="21.6640625" style="25" customWidth="1"/>
    <col min="13061" max="13313" width="9.33203125" style="25"/>
    <col min="13314" max="13314" width="13.83203125" style="25" customWidth="1"/>
    <col min="13315" max="13315" width="79.1640625" style="25" customWidth="1"/>
    <col min="13316" max="13316" width="21.6640625" style="25" customWidth="1"/>
    <col min="13317" max="13569" width="9.33203125" style="25"/>
    <col min="13570" max="13570" width="13.83203125" style="25" customWidth="1"/>
    <col min="13571" max="13571" width="79.1640625" style="25" customWidth="1"/>
    <col min="13572" max="13572" width="21.6640625" style="25" customWidth="1"/>
    <col min="13573" max="13825" width="9.33203125" style="25"/>
    <col min="13826" max="13826" width="13.83203125" style="25" customWidth="1"/>
    <col min="13827" max="13827" width="79.1640625" style="25" customWidth="1"/>
    <col min="13828" max="13828" width="21.6640625" style="25" customWidth="1"/>
    <col min="13829" max="14081" width="9.33203125" style="25"/>
    <col min="14082" max="14082" width="13.83203125" style="25" customWidth="1"/>
    <col min="14083" max="14083" width="79.1640625" style="25" customWidth="1"/>
    <col min="14084" max="14084" width="21.6640625" style="25" customWidth="1"/>
    <col min="14085" max="14337" width="9.33203125" style="25"/>
    <col min="14338" max="14338" width="13.83203125" style="25" customWidth="1"/>
    <col min="14339" max="14339" width="79.1640625" style="25" customWidth="1"/>
    <col min="14340" max="14340" width="21.6640625" style="25" customWidth="1"/>
    <col min="14341" max="14593" width="9.33203125" style="25"/>
    <col min="14594" max="14594" width="13.83203125" style="25" customWidth="1"/>
    <col min="14595" max="14595" width="79.1640625" style="25" customWidth="1"/>
    <col min="14596" max="14596" width="21.6640625" style="25" customWidth="1"/>
    <col min="14597" max="14849" width="9.33203125" style="25"/>
    <col min="14850" max="14850" width="13.83203125" style="25" customWidth="1"/>
    <col min="14851" max="14851" width="79.1640625" style="25" customWidth="1"/>
    <col min="14852" max="14852" width="21.6640625" style="25" customWidth="1"/>
    <col min="14853" max="15105" width="9.33203125" style="25"/>
    <col min="15106" max="15106" width="13.83203125" style="25" customWidth="1"/>
    <col min="15107" max="15107" width="79.1640625" style="25" customWidth="1"/>
    <col min="15108" max="15108" width="21.6640625" style="25" customWidth="1"/>
    <col min="15109" max="15361" width="9.33203125" style="25"/>
    <col min="15362" max="15362" width="13.83203125" style="25" customWidth="1"/>
    <col min="15363" max="15363" width="79.1640625" style="25" customWidth="1"/>
    <col min="15364" max="15364" width="21.6640625" style="25" customWidth="1"/>
    <col min="15365" max="15617" width="9.33203125" style="25"/>
    <col min="15618" max="15618" width="13.83203125" style="25" customWidth="1"/>
    <col min="15619" max="15619" width="79.1640625" style="25" customWidth="1"/>
    <col min="15620" max="15620" width="21.6640625" style="25" customWidth="1"/>
    <col min="15621" max="15873" width="9.33203125" style="25"/>
    <col min="15874" max="15874" width="13.83203125" style="25" customWidth="1"/>
    <col min="15875" max="15875" width="79.1640625" style="25" customWidth="1"/>
    <col min="15876" max="15876" width="21.6640625" style="25" customWidth="1"/>
    <col min="15877" max="16129" width="9.33203125" style="25"/>
    <col min="16130" max="16130" width="13.83203125" style="25" customWidth="1"/>
    <col min="16131" max="16131" width="79.1640625" style="25" customWidth="1"/>
    <col min="16132" max="16132" width="21.6640625" style="25" customWidth="1"/>
    <col min="16133" max="16384" width="9.33203125" style="25"/>
  </cols>
  <sheetData>
    <row r="1" spans="1:12" s="662" customFormat="1" ht="12.75" customHeight="1" x14ac:dyDescent="0.2">
      <c r="A1" s="1663" t="s">
        <v>843</v>
      </c>
      <c r="B1" s="1663"/>
      <c r="C1" s="1663"/>
      <c r="D1" s="1663"/>
      <c r="E1" s="1663"/>
      <c r="F1" s="1663"/>
      <c r="G1" s="1663"/>
      <c r="H1" s="1663"/>
    </row>
    <row r="2" spans="1:12" s="662" customFormat="1" ht="12.75" customHeight="1" x14ac:dyDescent="0.2">
      <c r="A2" s="1663" t="s">
        <v>730</v>
      </c>
      <c r="B2" s="1663"/>
      <c r="C2" s="1663"/>
      <c r="D2" s="1663"/>
      <c r="E2" s="1663"/>
      <c r="F2" s="1663"/>
      <c r="G2" s="1663"/>
      <c r="H2" s="1663"/>
    </row>
    <row r="3" spans="1:12" s="24" customFormat="1" ht="21.2" customHeight="1" thickBot="1" x14ac:dyDescent="0.25">
      <c r="A3" s="242"/>
      <c r="C3" s="1579"/>
      <c r="D3" s="1579"/>
      <c r="E3" s="1579"/>
      <c r="F3" s="1579"/>
      <c r="G3" s="1579"/>
      <c r="H3" s="1579"/>
      <c r="I3" s="1579"/>
      <c r="J3" s="1579"/>
      <c r="K3" s="1579"/>
      <c r="L3" s="1579"/>
    </row>
    <row r="4" spans="1:12" s="40" customFormat="1" ht="38.25" customHeight="1" x14ac:dyDescent="0.2">
      <c r="A4" s="38" t="s">
        <v>137</v>
      </c>
      <c r="B4" s="39" t="s">
        <v>289</v>
      </c>
      <c r="C4" s="1693" t="s">
        <v>183</v>
      </c>
      <c r="D4" s="1694"/>
      <c r="E4" s="1694"/>
      <c r="F4" s="1694"/>
      <c r="G4" s="1694"/>
      <c r="H4" s="1695" t="s">
        <v>183</v>
      </c>
    </row>
    <row r="5" spans="1:12" s="40" customFormat="1" ht="36.75" thickBot="1" x14ac:dyDescent="0.25">
      <c r="A5" s="41" t="s">
        <v>139</v>
      </c>
      <c r="B5" s="42" t="s">
        <v>403</v>
      </c>
      <c r="C5" s="1696" t="s">
        <v>141</v>
      </c>
      <c r="D5" s="1697"/>
      <c r="E5" s="1697"/>
      <c r="F5" s="1697"/>
      <c r="G5" s="1697"/>
      <c r="H5" s="1698" t="s">
        <v>141</v>
      </c>
    </row>
    <row r="6" spans="1:12" s="43" customFormat="1" ht="15.95" customHeight="1" thickBot="1" x14ac:dyDescent="0.25">
      <c r="A6" s="1807" t="s">
        <v>362</v>
      </c>
      <c r="B6" s="1807"/>
      <c r="C6" s="1807"/>
      <c r="D6" s="1807"/>
      <c r="E6" s="1807"/>
      <c r="F6" s="1807"/>
      <c r="G6" s="1807"/>
      <c r="H6" s="1807"/>
    </row>
    <row r="7" spans="1:12" ht="60" customHeight="1" thickBot="1" x14ac:dyDescent="0.25">
      <c r="A7" s="771" t="s">
        <v>142</v>
      </c>
      <c r="B7" s="44" t="s">
        <v>36</v>
      </c>
      <c r="C7" s="44" t="str">
        <f>'26._köt_össz_bev'!C9</f>
        <v>2023. évi eredeti előirányzat
2/2023. (II.14.)</v>
      </c>
      <c r="D7" s="275" t="str">
        <f>'26._köt_össz_bev'!D9</f>
        <v>Módosított előirányzat a 14/2023.  (VI.29.)  rendelet szerint</v>
      </c>
      <c r="E7" s="44" t="str">
        <f>'26._köt_össz_bev'!E9</f>
        <v>Módosított előirányzat a 18/2023. (IX.26.)  rendelet szerint</v>
      </c>
      <c r="F7" s="44" t="str">
        <f>'26._köt_össz_bev'!F9</f>
        <v>Módosított előirányzat a 23/2023. (XII.14.)  rendelet szerint</v>
      </c>
      <c r="G7" s="44" t="str">
        <f>'26._köt_össz_bev'!G9</f>
        <v>Módosított előirányzat a …../2024. (II…..)  rendelet szerint</v>
      </c>
      <c r="H7" s="124" t="str">
        <f>'26._köt_össz_bev'!H9</f>
        <v>Változás a 23/2023. (XII.14) rendelethez képest</v>
      </c>
      <c r="I7" s="275" t="str">
        <f>'26._köt_össz_bev'!I9</f>
        <v>2023. évi teljesítés              2023.06.30-ig</v>
      </c>
      <c r="J7" s="44" t="str">
        <f>'26._köt_össz_bev'!J9</f>
        <v>2023. évi teljesítés              2023.09.30-ig</v>
      </c>
      <c r="K7" s="44" t="str">
        <f>'26._köt_össz_bev'!K9</f>
        <v>2023. évi teljesítés              2023.12.31-ig</v>
      </c>
      <c r="L7" s="44" t="str">
        <f>'26._köt_össz_bev'!L9</f>
        <v>Teljesítés %-a</v>
      </c>
    </row>
    <row r="8" spans="1:12" s="48" customFormat="1" ht="12.95" customHeight="1" thickBot="1" x14ac:dyDescent="0.25">
      <c r="A8" s="45" t="s">
        <v>297</v>
      </c>
      <c r="B8" s="46" t="s">
        <v>298</v>
      </c>
      <c r="C8" s="1168" t="s">
        <v>299</v>
      </c>
      <c r="D8" s="263" t="s">
        <v>300</v>
      </c>
      <c r="E8" s="46" t="s">
        <v>300</v>
      </c>
      <c r="F8" s="46" t="s">
        <v>300</v>
      </c>
      <c r="G8" s="46" t="s">
        <v>301</v>
      </c>
      <c r="H8" s="260" t="s">
        <v>388</v>
      </c>
      <c r="I8" s="260"/>
      <c r="J8" s="47"/>
      <c r="K8" s="47"/>
      <c r="L8" s="47"/>
    </row>
    <row r="9" spans="1:12" s="48" customFormat="1" ht="15.75" customHeight="1" thickBot="1" x14ac:dyDescent="0.25">
      <c r="A9" s="1809" t="s">
        <v>37</v>
      </c>
      <c r="B9" s="1810"/>
      <c r="C9" s="1810"/>
      <c r="D9" s="1810"/>
      <c r="E9" s="1810"/>
      <c r="F9" s="1810"/>
      <c r="G9" s="1810"/>
      <c r="H9" s="1811"/>
    </row>
    <row r="10" spans="1:12" s="26" customFormat="1" ht="12.2" customHeight="1" thickBot="1" x14ac:dyDescent="0.25">
      <c r="A10" s="45" t="s">
        <v>12</v>
      </c>
      <c r="B10" s="49" t="s">
        <v>277</v>
      </c>
      <c r="C10" s="87">
        <f>SUM(C11:C21)</f>
        <v>0</v>
      </c>
      <c r="D10" s="125">
        <f t="shared" ref="D10:L10" si="0">SUM(D11:D21)</f>
        <v>0</v>
      </c>
      <c r="E10" s="708">
        <f t="shared" si="0"/>
        <v>0</v>
      </c>
      <c r="F10" s="708">
        <f t="shared" si="0"/>
        <v>0</v>
      </c>
      <c r="G10" s="708">
        <f t="shared" si="0"/>
        <v>0</v>
      </c>
      <c r="H10" s="721">
        <f>+G10-F10</f>
        <v>0</v>
      </c>
      <c r="I10" s="1275">
        <f t="shared" si="0"/>
        <v>0</v>
      </c>
      <c r="J10" s="721">
        <f t="shared" si="0"/>
        <v>0</v>
      </c>
      <c r="K10" s="721">
        <f t="shared" si="0"/>
        <v>0</v>
      </c>
      <c r="L10" s="721">
        <f t="shared" si="0"/>
        <v>0</v>
      </c>
    </row>
    <row r="11" spans="1:12" s="26" customFormat="1" ht="12.2" customHeight="1" x14ac:dyDescent="0.2">
      <c r="A11" s="51" t="s">
        <v>91</v>
      </c>
      <c r="B11" s="52" t="s">
        <v>143</v>
      </c>
      <c r="C11" s="126"/>
      <c r="D11" s="277"/>
      <c r="E11" s="709"/>
      <c r="F11" s="709"/>
      <c r="G11" s="709"/>
      <c r="H11" s="667">
        <f t="shared" ref="H11:H48" si="1">+G11-F11</f>
        <v>0</v>
      </c>
      <c r="I11" s="1276"/>
      <c r="J11" s="667"/>
      <c r="K11" s="667"/>
      <c r="L11" s="667"/>
    </row>
    <row r="12" spans="1:12" s="26" customFormat="1" ht="12.2" customHeight="1" x14ac:dyDescent="0.2">
      <c r="A12" s="1216" t="s">
        <v>92</v>
      </c>
      <c r="B12" s="415" t="s">
        <v>144</v>
      </c>
      <c r="C12" s="416"/>
      <c r="D12" s="423"/>
      <c r="E12" s="86"/>
      <c r="F12" s="86"/>
      <c r="G12" s="86"/>
      <c r="H12" s="668">
        <f t="shared" si="1"/>
        <v>0</v>
      </c>
      <c r="I12" s="1277"/>
      <c r="J12" s="668"/>
      <c r="K12" s="668"/>
      <c r="L12" s="668"/>
    </row>
    <row r="13" spans="1:12" s="26" customFormat="1" ht="12.2" customHeight="1" x14ac:dyDescent="0.2">
      <c r="A13" s="1216" t="s">
        <v>93</v>
      </c>
      <c r="B13" s="415" t="s">
        <v>145</v>
      </c>
      <c r="C13" s="416"/>
      <c r="D13" s="423"/>
      <c r="E13" s="86"/>
      <c r="F13" s="86"/>
      <c r="G13" s="86"/>
      <c r="H13" s="668">
        <f t="shared" si="1"/>
        <v>0</v>
      </c>
      <c r="I13" s="1277"/>
      <c r="J13" s="668"/>
      <c r="K13" s="668"/>
      <c r="L13" s="668"/>
    </row>
    <row r="14" spans="1:12" s="26" customFormat="1" ht="12.2" customHeight="1" x14ac:dyDescent="0.2">
      <c r="A14" s="1216" t="s">
        <v>90</v>
      </c>
      <c r="B14" s="415" t="s">
        <v>146</v>
      </c>
      <c r="C14" s="416"/>
      <c r="D14" s="423"/>
      <c r="E14" s="86"/>
      <c r="F14" s="86"/>
      <c r="G14" s="86"/>
      <c r="H14" s="668">
        <f t="shared" si="1"/>
        <v>0</v>
      </c>
      <c r="I14" s="1277"/>
      <c r="J14" s="668"/>
      <c r="K14" s="668"/>
      <c r="L14" s="668"/>
    </row>
    <row r="15" spans="1:12" s="26" customFormat="1" ht="12.2" customHeight="1" x14ac:dyDescent="0.2">
      <c r="A15" s="1216" t="s">
        <v>147</v>
      </c>
      <c r="B15" s="415" t="s">
        <v>148</v>
      </c>
      <c r="C15" s="416"/>
      <c r="D15" s="423"/>
      <c r="E15" s="86"/>
      <c r="F15" s="86"/>
      <c r="G15" s="86"/>
      <c r="H15" s="668">
        <f t="shared" si="1"/>
        <v>0</v>
      </c>
      <c r="I15" s="1277"/>
      <c r="J15" s="668"/>
      <c r="K15" s="668"/>
      <c r="L15" s="668"/>
    </row>
    <row r="16" spans="1:12" s="26" customFormat="1" ht="12.2" customHeight="1" x14ac:dyDescent="0.2">
      <c r="A16" s="1216" t="s">
        <v>149</v>
      </c>
      <c r="B16" s="415" t="s">
        <v>150</v>
      </c>
      <c r="C16" s="416"/>
      <c r="D16" s="423"/>
      <c r="E16" s="86"/>
      <c r="F16" s="86"/>
      <c r="G16" s="86"/>
      <c r="H16" s="668">
        <f t="shared" si="1"/>
        <v>0</v>
      </c>
      <c r="I16" s="1277"/>
      <c r="J16" s="668"/>
      <c r="K16" s="668"/>
      <c r="L16" s="668"/>
    </row>
    <row r="17" spans="1:12" s="26" customFormat="1" ht="12.2" customHeight="1" x14ac:dyDescent="0.2">
      <c r="A17" s="1216" t="s">
        <v>151</v>
      </c>
      <c r="B17" s="53" t="s">
        <v>152</v>
      </c>
      <c r="C17" s="416"/>
      <c r="D17" s="423"/>
      <c r="E17" s="86"/>
      <c r="F17" s="86"/>
      <c r="G17" s="86"/>
      <c r="H17" s="668">
        <f t="shared" si="1"/>
        <v>0</v>
      </c>
      <c r="I17" s="1277"/>
      <c r="J17" s="668"/>
      <c r="K17" s="668"/>
      <c r="L17" s="668"/>
    </row>
    <row r="18" spans="1:12" s="26" customFormat="1" ht="12.2" customHeight="1" x14ac:dyDescent="0.2">
      <c r="A18" s="1216" t="s">
        <v>153</v>
      </c>
      <c r="B18" s="428" t="s">
        <v>302</v>
      </c>
      <c r="C18" s="118"/>
      <c r="D18" s="270"/>
      <c r="E18" s="88"/>
      <c r="F18" s="88"/>
      <c r="G18" s="88"/>
      <c r="H18" s="669">
        <f t="shared" si="1"/>
        <v>0</v>
      </c>
      <c r="I18" s="1278"/>
      <c r="J18" s="669"/>
      <c r="K18" s="669"/>
      <c r="L18" s="669"/>
    </row>
    <row r="19" spans="1:12" s="54" customFormat="1" ht="12.2" customHeight="1" x14ac:dyDescent="0.2">
      <c r="A19" s="1216" t="s">
        <v>154</v>
      </c>
      <c r="B19" s="415" t="s">
        <v>155</v>
      </c>
      <c r="C19" s="416"/>
      <c r="D19" s="423"/>
      <c r="E19" s="86"/>
      <c r="F19" s="86"/>
      <c r="G19" s="86"/>
      <c r="H19" s="668">
        <f t="shared" si="1"/>
        <v>0</v>
      </c>
      <c r="I19" s="1277"/>
      <c r="J19" s="668"/>
      <c r="K19" s="668"/>
      <c r="L19" s="668"/>
    </row>
    <row r="20" spans="1:12" s="54" customFormat="1" ht="12.2" customHeight="1" x14ac:dyDescent="0.2">
      <c r="A20" s="1216" t="s">
        <v>156</v>
      </c>
      <c r="B20" s="428" t="s">
        <v>275</v>
      </c>
      <c r="C20" s="417"/>
      <c r="D20" s="424"/>
      <c r="E20" s="86"/>
      <c r="F20" s="86"/>
      <c r="G20" s="416"/>
      <c r="H20" s="670">
        <f t="shared" si="1"/>
        <v>0</v>
      </c>
      <c r="I20" s="1279"/>
      <c r="J20" s="670"/>
      <c r="K20" s="670"/>
      <c r="L20" s="670"/>
    </row>
    <row r="21" spans="1:12" s="54" customFormat="1" ht="12.2" customHeight="1" thickBot="1" x14ac:dyDescent="0.25">
      <c r="A21" s="1216" t="s">
        <v>276</v>
      </c>
      <c r="B21" s="53" t="s">
        <v>157</v>
      </c>
      <c r="C21" s="417"/>
      <c r="D21" s="424"/>
      <c r="E21" s="88"/>
      <c r="F21" s="88"/>
      <c r="G21" s="88"/>
      <c r="H21" s="671">
        <f t="shared" si="1"/>
        <v>0</v>
      </c>
      <c r="I21" s="1280"/>
      <c r="J21" s="671"/>
      <c r="K21" s="671"/>
      <c r="L21" s="671"/>
    </row>
    <row r="22" spans="1:12" s="26" customFormat="1" ht="12.2" customHeight="1" thickBot="1" x14ac:dyDescent="0.25">
      <c r="A22" s="45" t="s">
        <v>13</v>
      </c>
      <c r="B22" s="49" t="s">
        <v>158</v>
      </c>
      <c r="C22" s="87">
        <f>SUM(C23:C25)</f>
        <v>0</v>
      </c>
      <c r="D22" s="125">
        <f t="shared" ref="D22:L22" si="2">SUM(D23:D25)</f>
        <v>0</v>
      </c>
      <c r="E22" s="708">
        <f t="shared" si="2"/>
        <v>0</v>
      </c>
      <c r="F22" s="708">
        <f t="shared" si="2"/>
        <v>0</v>
      </c>
      <c r="G22" s="708">
        <f t="shared" si="2"/>
        <v>0</v>
      </c>
      <c r="H22" s="50">
        <f t="shared" si="1"/>
        <v>0</v>
      </c>
      <c r="I22" s="249">
        <f t="shared" si="2"/>
        <v>0</v>
      </c>
      <c r="J22" s="50">
        <f t="shared" si="2"/>
        <v>0</v>
      </c>
      <c r="K22" s="50">
        <f t="shared" si="2"/>
        <v>0</v>
      </c>
      <c r="L22" s="50">
        <f t="shared" si="2"/>
        <v>0</v>
      </c>
    </row>
    <row r="23" spans="1:12" s="54" customFormat="1" ht="12.2" customHeight="1" x14ac:dyDescent="0.2">
      <c r="A23" s="1216" t="s">
        <v>94</v>
      </c>
      <c r="B23" s="17" t="s">
        <v>159</v>
      </c>
      <c r="C23" s="416"/>
      <c r="D23" s="423"/>
      <c r="E23" s="710"/>
      <c r="F23" s="710"/>
      <c r="G23" s="710"/>
      <c r="H23" s="73">
        <f t="shared" si="1"/>
        <v>0</v>
      </c>
      <c r="I23" s="767"/>
      <c r="J23" s="73"/>
      <c r="K23" s="73"/>
      <c r="L23" s="73"/>
    </row>
    <row r="24" spans="1:12" s="54" customFormat="1" ht="12.2" customHeight="1" x14ac:dyDescent="0.2">
      <c r="A24" s="1216" t="s">
        <v>95</v>
      </c>
      <c r="B24" s="415" t="s">
        <v>160</v>
      </c>
      <c r="C24" s="416"/>
      <c r="D24" s="423"/>
      <c r="E24" s="86"/>
      <c r="F24" s="86"/>
      <c r="G24" s="86"/>
      <c r="H24" s="668">
        <f t="shared" si="1"/>
        <v>0</v>
      </c>
      <c r="I24" s="1277"/>
      <c r="J24" s="668"/>
      <c r="K24" s="668"/>
      <c r="L24" s="668"/>
    </row>
    <row r="25" spans="1:12" s="54" customFormat="1" ht="12.2" customHeight="1" x14ac:dyDescent="0.2">
      <c r="A25" s="1216" t="s">
        <v>96</v>
      </c>
      <c r="B25" s="415" t="s">
        <v>161</v>
      </c>
      <c r="C25" s="416"/>
      <c r="D25" s="423"/>
      <c r="E25" s="86"/>
      <c r="F25" s="86"/>
      <c r="G25" s="86"/>
      <c r="H25" s="668">
        <f t="shared" si="1"/>
        <v>0</v>
      </c>
      <c r="I25" s="1277"/>
      <c r="J25" s="668"/>
      <c r="K25" s="668"/>
      <c r="L25" s="668"/>
    </row>
    <row r="26" spans="1:12" s="54" customFormat="1" ht="12.2" customHeight="1" thickBot="1" x14ac:dyDescent="0.25">
      <c r="A26" s="1216" t="s">
        <v>317</v>
      </c>
      <c r="B26" s="418" t="s">
        <v>233</v>
      </c>
      <c r="C26" s="416"/>
      <c r="D26" s="423"/>
      <c r="E26" s="86"/>
      <c r="F26" s="86"/>
      <c r="G26" s="86"/>
      <c r="H26" s="672">
        <f t="shared" si="1"/>
        <v>0</v>
      </c>
      <c r="I26" s="1281"/>
      <c r="J26" s="672"/>
      <c r="K26" s="672"/>
      <c r="L26" s="672"/>
    </row>
    <row r="27" spans="1:12" s="54" customFormat="1" ht="12.2" customHeight="1" thickBot="1" x14ac:dyDescent="0.25">
      <c r="A27" s="55" t="s">
        <v>14</v>
      </c>
      <c r="B27" s="56" t="s">
        <v>83</v>
      </c>
      <c r="C27" s="128"/>
      <c r="D27" s="127"/>
      <c r="E27" s="711"/>
      <c r="F27" s="711"/>
      <c r="G27" s="711"/>
      <c r="H27" s="72">
        <f t="shared" si="1"/>
        <v>0</v>
      </c>
      <c r="I27" s="768"/>
      <c r="J27" s="72"/>
      <c r="K27" s="72"/>
      <c r="L27" s="72"/>
    </row>
    <row r="28" spans="1:12" s="54" customFormat="1" ht="12.2" customHeight="1" thickBot="1" x14ac:dyDescent="0.25">
      <c r="A28" s="55" t="s">
        <v>15</v>
      </c>
      <c r="B28" s="56" t="s">
        <v>162</v>
      </c>
      <c r="C28" s="87">
        <f>+C29+C30</f>
        <v>0</v>
      </c>
      <c r="D28" s="125">
        <f t="shared" ref="D28:L28" si="3">+D29+D30</f>
        <v>0</v>
      </c>
      <c r="E28" s="708">
        <f t="shared" si="3"/>
        <v>0</v>
      </c>
      <c r="F28" s="708">
        <f t="shared" si="3"/>
        <v>0</v>
      </c>
      <c r="G28" s="708">
        <f t="shared" si="3"/>
        <v>0</v>
      </c>
      <c r="H28" s="72">
        <f t="shared" si="1"/>
        <v>0</v>
      </c>
      <c r="I28" s="768">
        <f t="shared" si="3"/>
        <v>0</v>
      </c>
      <c r="J28" s="72">
        <f t="shared" si="3"/>
        <v>0</v>
      </c>
      <c r="K28" s="72">
        <f t="shared" si="3"/>
        <v>0</v>
      </c>
      <c r="L28" s="72">
        <f t="shared" si="3"/>
        <v>0</v>
      </c>
    </row>
    <row r="29" spans="1:12" s="54" customFormat="1" ht="12.2" customHeight="1" x14ac:dyDescent="0.2">
      <c r="A29" s="57" t="s">
        <v>100</v>
      </c>
      <c r="B29" s="58" t="s">
        <v>160</v>
      </c>
      <c r="C29" s="119"/>
      <c r="D29" s="271"/>
      <c r="E29" s="712"/>
      <c r="F29" s="712"/>
      <c r="G29" s="712"/>
      <c r="H29" s="673">
        <f t="shared" si="1"/>
        <v>0</v>
      </c>
      <c r="I29" s="1282"/>
      <c r="J29" s="673"/>
      <c r="K29" s="673"/>
      <c r="L29" s="673"/>
    </row>
    <row r="30" spans="1:12" s="54" customFormat="1" ht="12.2" customHeight="1" x14ac:dyDescent="0.2">
      <c r="A30" s="57" t="s">
        <v>101</v>
      </c>
      <c r="B30" s="419" t="s">
        <v>163</v>
      </c>
      <c r="C30" s="117"/>
      <c r="D30" s="278"/>
      <c r="E30" s="103"/>
      <c r="F30" s="103"/>
      <c r="G30" s="422"/>
      <c r="H30" s="661">
        <f t="shared" si="1"/>
        <v>0</v>
      </c>
      <c r="I30" s="760"/>
      <c r="J30" s="661"/>
      <c r="K30" s="661"/>
      <c r="L30" s="661"/>
    </row>
    <row r="31" spans="1:12" s="54" customFormat="1" ht="12.2" customHeight="1" thickBot="1" x14ac:dyDescent="0.25">
      <c r="A31" s="1216" t="s">
        <v>281</v>
      </c>
      <c r="B31" s="98" t="s">
        <v>165</v>
      </c>
      <c r="C31" s="90"/>
      <c r="D31" s="272"/>
      <c r="E31" s="713"/>
      <c r="F31" s="713"/>
      <c r="G31" s="713"/>
      <c r="H31" s="674">
        <f t="shared" si="1"/>
        <v>0</v>
      </c>
      <c r="I31" s="1283"/>
      <c r="J31" s="674"/>
      <c r="K31" s="674"/>
      <c r="L31" s="674"/>
    </row>
    <row r="32" spans="1:12" s="54" customFormat="1" ht="12.2" customHeight="1" thickBot="1" x14ac:dyDescent="0.25">
      <c r="A32" s="55" t="s">
        <v>16</v>
      </c>
      <c r="B32" s="56" t="s">
        <v>166</v>
      </c>
      <c r="C32" s="87">
        <f>+C33+C34+C35</f>
        <v>0</v>
      </c>
      <c r="D32" s="125">
        <f t="shared" ref="D32:L32" si="4">+D33+D34+D35</f>
        <v>0</v>
      </c>
      <c r="E32" s="708">
        <f t="shared" si="4"/>
        <v>0</v>
      </c>
      <c r="F32" s="708">
        <f t="shared" si="4"/>
        <v>0</v>
      </c>
      <c r="G32" s="708">
        <f t="shared" si="4"/>
        <v>0</v>
      </c>
      <c r="H32" s="72">
        <f t="shared" si="1"/>
        <v>0</v>
      </c>
      <c r="I32" s="768">
        <f t="shared" si="4"/>
        <v>0</v>
      </c>
      <c r="J32" s="72">
        <f t="shared" si="4"/>
        <v>0</v>
      </c>
      <c r="K32" s="72">
        <f t="shared" si="4"/>
        <v>0</v>
      </c>
      <c r="L32" s="72">
        <f t="shared" si="4"/>
        <v>0</v>
      </c>
    </row>
    <row r="33" spans="1:12" s="54" customFormat="1" ht="12.2" customHeight="1" x14ac:dyDescent="0.2">
      <c r="A33" s="57" t="s">
        <v>89</v>
      </c>
      <c r="B33" s="58" t="s">
        <v>167</v>
      </c>
      <c r="C33" s="119"/>
      <c r="D33" s="271"/>
      <c r="E33" s="712"/>
      <c r="F33" s="712"/>
      <c r="G33" s="712"/>
      <c r="H33" s="673">
        <f t="shared" si="1"/>
        <v>0</v>
      </c>
      <c r="I33" s="1282"/>
      <c r="J33" s="673"/>
      <c r="K33" s="673"/>
      <c r="L33" s="673"/>
    </row>
    <row r="34" spans="1:12" s="54" customFormat="1" ht="12.2" customHeight="1" x14ac:dyDescent="0.2">
      <c r="A34" s="57" t="s">
        <v>102</v>
      </c>
      <c r="B34" s="419" t="s">
        <v>168</v>
      </c>
      <c r="C34" s="117"/>
      <c r="D34" s="278"/>
      <c r="E34" s="103"/>
      <c r="F34" s="103"/>
      <c r="G34" s="422"/>
      <c r="H34" s="661">
        <f t="shared" si="1"/>
        <v>0</v>
      </c>
      <c r="I34" s="760"/>
      <c r="J34" s="661"/>
      <c r="K34" s="661"/>
      <c r="L34" s="661"/>
    </row>
    <row r="35" spans="1:12" s="54" customFormat="1" ht="12.2" customHeight="1" thickBot="1" x14ac:dyDescent="0.25">
      <c r="A35" s="1216" t="s">
        <v>103</v>
      </c>
      <c r="B35" s="60" t="s">
        <v>169</v>
      </c>
      <c r="C35" s="90"/>
      <c r="D35" s="272"/>
      <c r="E35" s="713"/>
      <c r="F35" s="713"/>
      <c r="G35" s="713"/>
      <c r="H35" s="675">
        <f t="shared" si="1"/>
        <v>0</v>
      </c>
      <c r="I35" s="1284"/>
      <c r="J35" s="675"/>
      <c r="K35" s="675"/>
      <c r="L35" s="675"/>
    </row>
    <row r="36" spans="1:12" s="26" customFormat="1" ht="12.2" customHeight="1" thickBot="1" x14ac:dyDescent="0.25">
      <c r="A36" s="55" t="s">
        <v>17</v>
      </c>
      <c r="B36" s="56" t="s">
        <v>170</v>
      </c>
      <c r="C36" s="128"/>
      <c r="D36" s="127"/>
      <c r="E36" s="711"/>
      <c r="F36" s="711"/>
      <c r="G36" s="711"/>
      <c r="H36" s="72">
        <f t="shared" si="1"/>
        <v>0</v>
      </c>
      <c r="I36" s="768"/>
      <c r="J36" s="72"/>
      <c r="K36" s="72"/>
      <c r="L36" s="72"/>
    </row>
    <row r="37" spans="1:12" s="26" customFormat="1" ht="12.2" customHeight="1" thickBot="1" x14ac:dyDescent="0.25">
      <c r="A37" s="1217" t="s">
        <v>104</v>
      </c>
      <c r="B37" s="420" t="s">
        <v>165</v>
      </c>
      <c r="C37" s="128"/>
      <c r="D37" s="127"/>
      <c r="E37" s="714"/>
      <c r="F37" s="714"/>
      <c r="G37" s="714"/>
      <c r="H37" s="676">
        <f t="shared" si="1"/>
        <v>0</v>
      </c>
      <c r="I37" s="1285"/>
      <c r="J37" s="676"/>
      <c r="K37" s="676"/>
      <c r="L37" s="676"/>
    </row>
    <row r="38" spans="1:12" s="26" customFormat="1" ht="12.2" customHeight="1" thickBot="1" x14ac:dyDescent="0.25">
      <c r="A38" s="55" t="s">
        <v>18</v>
      </c>
      <c r="B38" s="56" t="s">
        <v>555</v>
      </c>
      <c r="C38" s="128"/>
      <c r="D38" s="127"/>
      <c r="E38" s="711"/>
      <c r="F38" s="711"/>
      <c r="G38" s="711"/>
      <c r="H38" s="72">
        <f t="shared" si="1"/>
        <v>0</v>
      </c>
      <c r="I38" s="768"/>
      <c r="J38" s="72"/>
      <c r="K38" s="72"/>
      <c r="L38" s="72"/>
    </row>
    <row r="39" spans="1:12" s="26" customFormat="1" ht="12.2" customHeight="1" x14ac:dyDescent="0.2">
      <c r="A39" s="12" t="s">
        <v>107</v>
      </c>
      <c r="B39" s="93" t="s">
        <v>212</v>
      </c>
      <c r="C39" s="129"/>
      <c r="D39" s="279"/>
      <c r="E39" s="715"/>
      <c r="F39" s="715"/>
      <c r="G39" s="715"/>
      <c r="H39" s="677">
        <f t="shared" si="1"/>
        <v>0</v>
      </c>
      <c r="I39" s="1286"/>
      <c r="J39" s="677"/>
      <c r="K39" s="677"/>
      <c r="L39" s="677"/>
    </row>
    <row r="40" spans="1:12" s="26" customFormat="1" ht="12.2" customHeight="1" x14ac:dyDescent="0.2">
      <c r="A40" s="1182" t="s">
        <v>108</v>
      </c>
      <c r="B40" s="429" t="s">
        <v>213</v>
      </c>
      <c r="C40" s="421"/>
      <c r="D40" s="425"/>
      <c r="E40" s="716"/>
      <c r="F40" s="716"/>
      <c r="G40" s="716"/>
      <c r="H40" s="678">
        <f t="shared" si="1"/>
        <v>0</v>
      </c>
      <c r="I40" s="1287"/>
      <c r="J40" s="678"/>
      <c r="K40" s="678"/>
      <c r="L40" s="678"/>
    </row>
    <row r="41" spans="1:12" s="26" customFormat="1" ht="12.2" customHeight="1" thickBot="1" x14ac:dyDescent="0.25">
      <c r="A41" s="1182" t="s">
        <v>323</v>
      </c>
      <c r="B41" s="99" t="s">
        <v>165</v>
      </c>
      <c r="C41" s="131"/>
      <c r="D41" s="130"/>
      <c r="E41" s="717"/>
      <c r="F41" s="717"/>
      <c r="G41" s="717"/>
      <c r="H41" s="679">
        <f t="shared" si="1"/>
        <v>0</v>
      </c>
      <c r="I41" s="1288"/>
      <c r="J41" s="679"/>
      <c r="K41" s="679"/>
      <c r="L41" s="679"/>
    </row>
    <row r="42" spans="1:12" s="26" customFormat="1" ht="12.2" customHeight="1" thickBot="1" x14ac:dyDescent="0.25">
      <c r="A42" s="45" t="s">
        <v>19</v>
      </c>
      <c r="B42" s="56" t="s">
        <v>546</v>
      </c>
      <c r="C42" s="87">
        <f>+C10+C22+C27+C28+C32+C36+C38</f>
        <v>0</v>
      </c>
      <c r="D42" s="125">
        <f t="shared" ref="D42:L42" si="5">+D10+D22+D27+D28+D32+D36+D38</f>
        <v>0</v>
      </c>
      <c r="E42" s="708">
        <f t="shared" si="5"/>
        <v>0</v>
      </c>
      <c r="F42" s="708">
        <f t="shared" si="5"/>
        <v>0</v>
      </c>
      <c r="G42" s="708">
        <f t="shared" si="5"/>
        <v>0</v>
      </c>
      <c r="H42" s="72">
        <f t="shared" si="1"/>
        <v>0</v>
      </c>
      <c r="I42" s="768">
        <f t="shared" si="5"/>
        <v>0</v>
      </c>
      <c r="J42" s="72">
        <f t="shared" si="5"/>
        <v>0</v>
      </c>
      <c r="K42" s="72">
        <f t="shared" si="5"/>
        <v>0</v>
      </c>
      <c r="L42" s="72">
        <f t="shared" si="5"/>
        <v>0</v>
      </c>
    </row>
    <row r="43" spans="1:12" s="26" customFormat="1" ht="12.2" customHeight="1" thickBot="1" x14ac:dyDescent="0.25">
      <c r="A43" s="61" t="s">
        <v>20</v>
      </c>
      <c r="B43" s="56" t="s">
        <v>180</v>
      </c>
      <c r="C43" s="87">
        <f>SUM(C44:C47)</f>
        <v>1143000</v>
      </c>
      <c r="D43" s="125">
        <f t="shared" ref="D43:L43" si="6">SUM(D44:D47)</f>
        <v>1143000</v>
      </c>
      <c r="E43" s="708">
        <f t="shared" si="6"/>
        <v>1143000</v>
      </c>
      <c r="F43" s="708">
        <f t="shared" si="6"/>
        <v>1143000</v>
      </c>
      <c r="G43" s="708">
        <f t="shared" si="6"/>
        <v>414000</v>
      </c>
      <c r="H43" s="72">
        <f t="shared" si="1"/>
        <v>-729000</v>
      </c>
      <c r="I43" s="768">
        <f t="shared" si="6"/>
        <v>0</v>
      </c>
      <c r="J43" s="72">
        <f t="shared" si="6"/>
        <v>0</v>
      </c>
      <c r="K43" s="72">
        <f t="shared" si="6"/>
        <v>0</v>
      </c>
      <c r="L43" s="72">
        <f t="shared" si="6"/>
        <v>0</v>
      </c>
    </row>
    <row r="44" spans="1:12" s="26" customFormat="1" ht="12.2" customHeight="1" x14ac:dyDescent="0.2">
      <c r="A44" s="57" t="s">
        <v>171</v>
      </c>
      <c r="B44" s="58" t="s">
        <v>131</v>
      </c>
      <c r="C44" s="119"/>
      <c r="D44" s="271"/>
      <c r="E44" s="712"/>
      <c r="F44" s="712"/>
      <c r="G44" s="712"/>
      <c r="H44" s="673">
        <f t="shared" si="1"/>
        <v>0</v>
      </c>
      <c r="I44" s="1282"/>
      <c r="J44" s="673"/>
      <c r="K44" s="673"/>
      <c r="L44" s="673"/>
    </row>
    <row r="45" spans="1:12" s="26" customFormat="1" ht="12.2" customHeight="1" x14ac:dyDescent="0.2">
      <c r="A45" s="69" t="s">
        <v>172</v>
      </c>
      <c r="B45" s="58" t="s">
        <v>186</v>
      </c>
      <c r="C45" s="117"/>
      <c r="D45" s="278"/>
      <c r="E45" s="89"/>
      <c r="F45" s="89"/>
      <c r="G45" s="89"/>
      <c r="H45" s="680">
        <f t="shared" si="1"/>
        <v>0</v>
      </c>
      <c r="I45" s="1289"/>
      <c r="J45" s="680"/>
      <c r="K45" s="680"/>
      <c r="L45" s="680"/>
    </row>
    <row r="46" spans="1:12" s="26" customFormat="1" ht="12.2" customHeight="1" x14ac:dyDescent="0.2">
      <c r="A46" s="1216" t="s">
        <v>173</v>
      </c>
      <c r="B46" s="419" t="s">
        <v>177</v>
      </c>
      <c r="C46" s="422">
        <f>C70-C42-C44-C63-C65-C68+C38+C32+C28</f>
        <v>1143000</v>
      </c>
      <c r="D46" s="409">
        <f t="shared" ref="D46:L46" si="7">D70-D42-D63-D65-D68</f>
        <v>1143000</v>
      </c>
      <c r="E46" s="103">
        <f t="shared" si="7"/>
        <v>1143000</v>
      </c>
      <c r="F46" s="103">
        <f t="shared" si="7"/>
        <v>1143000</v>
      </c>
      <c r="G46" s="103">
        <f t="shared" si="7"/>
        <v>414000</v>
      </c>
      <c r="H46" s="661">
        <f t="shared" si="1"/>
        <v>-729000</v>
      </c>
      <c r="I46" s="760">
        <f t="shared" si="7"/>
        <v>0</v>
      </c>
      <c r="J46" s="661">
        <f t="shared" si="7"/>
        <v>0</v>
      </c>
      <c r="K46" s="661">
        <f t="shared" si="7"/>
        <v>0</v>
      </c>
      <c r="L46" s="661">
        <f t="shared" si="7"/>
        <v>0</v>
      </c>
    </row>
    <row r="47" spans="1:12" s="54" customFormat="1" ht="12.2" customHeight="1" thickBot="1" x14ac:dyDescent="0.25">
      <c r="A47" s="57" t="s">
        <v>178</v>
      </c>
      <c r="B47" s="60" t="s">
        <v>179</v>
      </c>
      <c r="C47" s="1213">
        <f>C62</f>
        <v>0</v>
      </c>
      <c r="D47" s="280">
        <f t="shared" ref="D47:L47" si="8">D62</f>
        <v>0</v>
      </c>
      <c r="E47" s="713">
        <f t="shared" si="8"/>
        <v>0</v>
      </c>
      <c r="F47" s="713">
        <f t="shared" si="8"/>
        <v>0</v>
      </c>
      <c r="G47" s="713">
        <f t="shared" si="8"/>
        <v>0</v>
      </c>
      <c r="H47" s="675">
        <f t="shared" si="1"/>
        <v>0</v>
      </c>
      <c r="I47" s="1284">
        <f t="shared" si="8"/>
        <v>0</v>
      </c>
      <c r="J47" s="675">
        <f t="shared" si="8"/>
        <v>0</v>
      </c>
      <c r="K47" s="675">
        <f t="shared" si="8"/>
        <v>0</v>
      </c>
      <c r="L47" s="675">
        <f t="shared" si="8"/>
        <v>0</v>
      </c>
    </row>
    <row r="48" spans="1:12" s="54" customFormat="1" ht="15" customHeight="1" thickBot="1" x14ac:dyDescent="0.25">
      <c r="A48" s="61" t="s">
        <v>21</v>
      </c>
      <c r="B48" s="651" t="s">
        <v>174</v>
      </c>
      <c r="C48" s="133">
        <f>+C42+C43</f>
        <v>1143000</v>
      </c>
      <c r="D48" s="132">
        <f t="shared" ref="D48:L48" si="9">+D42+D43</f>
        <v>1143000</v>
      </c>
      <c r="E48" s="718">
        <f t="shared" si="9"/>
        <v>1143000</v>
      </c>
      <c r="F48" s="718">
        <f t="shared" si="9"/>
        <v>1143000</v>
      </c>
      <c r="G48" s="718">
        <f t="shared" si="9"/>
        <v>414000</v>
      </c>
      <c r="H48" s="684">
        <f t="shared" si="1"/>
        <v>-729000</v>
      </c>
      <c r="I48" s="1290">
        <f t="shared" si="9"/>
        <v>0</v>
      </c>
      <c r="J48" s="684">
        <f t="shared" si="9"/>
        <v>0</v>
      </c>
      <c r="K48" s="684">
        <f t="shared" si="9"/>
        <v>0</v>
      </c>
      <c r="L48" s="684">
        <f t="shared" si="9"/>
        <v>0</v>
      </c>
    </row>
    <row r="49" spans="1:12" s="54" customFormat="1" ht="15" customHeight="1" x14ac:dyDescent="0.2">
      <c r="A49" s="62"/>
      <c r="B49" s="63"/>
      <c r="C49" s="64"/>
      <c r="D49" s="64"/>
      <c r="E49" s="64"/>
      <c r="F49" s="64"/>
      <c r="G49" s="64"/>
      <c r="H49" s="64"/>
      <c r="I49" s="64"/>
      <c r="J49" s="64"/>
      <c r="K49" s="64"/>
      <c r="L49" s="64"/>
    </row>
    <row r="50" spans="1:12" s="54" customFormat="1" ht="15" customHeight="1" x14ac:dyDescent="0.2">
      <c r="A50" s="62"/>
      <c r="B50" s="63"/>
      <c r="C50" s="64"/>
      <c r="D50" s="64"/>
      <c r="E50" s="64"/>
      <c r="F50" s="64"/>
      <c r="G50" s="64"/>
      <c r="H50" s="64"/>
      <c r="I50" s="64"/>
      <c r="J50" s="64"/>
      <c r="K50" s="64"/>
      <c r="L50" s="64"/>
    </row>
    <row r="51" spans="1:12" ht="13.5" thickBot="1" x14ac:dyDescent="0.25">
      <c r="A51" s="1800" t="s">
        <v>362</v>
      </c>
      <c r="B51" s="1800"/>
      <c r="C51" s="1800"/>
      <c r="D51" s="1800"/>
      <c r="E51" s="1800"/>
      <c r="F51" s="1800"/>
      <c r="G51" s="1800"/>
      <c r="H51" s="1800"/>
    </row>
    <row r="52" spans="1:12" s="681" customFormat="1" ht="60.75" thickBot="1" x14ac:dyDescent="0.25">
      <c r="A52" s="771"/>
      <c r="B52" s="772" t="s">
        <v>38</v>
      </c>
      <c r="C52" s="21" t="str">
        <f>C7</f>
        <v>2023. évi eredeti előirányzat
2/2023. (II.14.)</v>
      </c>
      <c r="D52" s="238" t="str">
        <f t="shared" ref="D52:L52" si="10">D7</f>
        <v>Módosított előirányzat a 14/2023.  (VI.29.)  rendelet szerint</v>
      </c>
      <c r="E52" s="21" t="str">
        <f t="shared" si="10"/>
        <v>Módosított előirányzat a 18/2023. (IX.26.)  rendelet szerint</v>
      </c>
      <c r="F52" s="21" t="str">
        <f t="shared" si="10"/>
        <v>Módosított előirányzat a 23/2023. (XII.14.)  rendelet szerint</v>
      </c>
      <c r="G52" s="21" t="str">
        <f t="shared" si="10"/>
        <v>Módosított előirányzat a …../2024. (II…..)  rendelet szerint</v>
      </c>
      <c r="H52" s="34" t="str">
        <f t="shared" si="10"/>
        <v>Változás a 23/2023. (XII.14) rendelethez képest</v>
      </c>
      <c r="I52" s="238" t="str">
        <f t="shared" si="10"/>
        <v>2023. évi teljesítés              2023.06.30-ig</v>
      </c>
      <c r="J52" s="21" t="str">
        <f t="shared" si="10"/>
        <v>2023. évi teljesítés              2023.09.30-ig</v>
      </c>
      <c r="K52" s="21" t="str">
        <f t="shared" si="10"/>
        <v>2023. évi teljesítés              2023.12.31-ig</v>
      </c>
      <c r="L52" s="21" t="str">
        <f t="shared" si="10"/>
        <v>Teljesítés %-a</v>
      </c>
    </row>
    <row r="53" spans="1:12" s="33" customFormat="1" ht="12.2" customHeight="1" thickBot="1" x14ac:dyDescent="0.25">
      <c r="A53" s="55" t="s">
        <v>12</v>
      </c>
      <c r="B53" s="56" t="s">
        <v>547</v>
      </c>
      <c r="C53" s="87">
        <f>SUM(C54:C59)-C55</f>
        <v>1143000</v>
      </c>
      <c r="D53" s="125">
        <f t="shared" ref="D53:L53" si="11">SUM(D54:D59)-D55</f>
        <v>1143000</v>
      </c>
      <c r="E53" s="708">
        <f t="shared" si="11"/>
        <v>1143000</v>
      </c>
      <c r="F53" s="708">
        <f t="shared" si="11"/>
        <v>1143000</v>
      </c>
      <c r="G53" s="708">
        <f t="shared" si="11"/>
        <v>414000</v>
      </c>
      <c r="H53" s="50">
        <f t="shared" ref="H53:H72" si="12">+G53-F53</f>
        <v>-729000</v>
      </c>
      <c r="I53" s="249">
        <f t="shared" si="11"/>
        <v>0</v>
      </c>
      <c r="J53" s="50">
        <f t="shared" si="11"/>
        <v>0</v>
      </c>
      <c r="K53" s="50">
        <f t="shared" si="11"/>
        <v>0</v>
      </c>
      <c r="L53" s="50">
        <f t="shared" si="11"/>
        <v>0</v>
      </c>
    </row>
    <row r="54" spans="1:12" ht="12.2" customHeight="1" x14ac:dyDescent="0.2">
      <c r="A54" s="1216" t="s">
        <v>91</v>
      </c>
      <c r="B54" s="17" t="s">
        <v>68</v>
      </c>
      <c r="C54" s="119"/>
      <c r="D54" s="271"/>
      <c r="E54" s="712"/>
      <c r="F54" s="712"/>
      <c r="G54" s="712"/>
      <c r="H54" s="35">
        <f t="shared" si="12"/>
        <v>0</v>
      </c>
      <c r="I54" s="253"/>
      <c r="J54" s="35"/>
      <c r="K54" s="35"/>
      <c r="L54" s="35"/>
    </row>
    <row r="55" spans="1:12" ht="12.2" customHeight="1" x14ac:dyDescent="0.2">
      <c r="A55" s="1216" t="s">
        <v>305</v>
      </c>
      <c r="B55" s="418" t="s">
        <v>270</v>
      </c>
      <c r="C55" s="119"/>
      <c r="D55" s="271"/>
      <c r="E55" s="712"/>
      <c r="F55" s="712"/>
      <c r="G55" s="712"/>
      <c r="H55" s="35">
        <f t="shared" si="12"/>
        <v>0</v>
      </c>
      <c r="I55" s="253"/>
      <c r="J55" s="35"/>
      <c r="K55" s="35"/>
      <c r="L55" s="35"/>
    </row>
    <row r="56" spans="1:12" ht="12.2" customHeight="1" x14ac:dyDescent="0.2">
      <c r="A56" s="1216" t="s">
        <v>92</v>
      </c>
      <c r="B56" s="415" t="s">
        <v>87</v>
      </c>
      <c r="C56" s="422"/>
      <c r="D56" s="409"/>
      <c r="E56" s="103"/>
      <c r="F56" s="103"/>
      <c r="G56" s="103"/>
      <c r="H56" s="410">
        <f t="shared" si="12"/>
        <v>0</v>
      </c>
      <c r="I56" s="635"/>
      <c r="J56" s="410"/>
      <c r="K56" s="410"/>
      <c r="L56" s="410"/>
    </row>
    <row r="57" spans="1:12" ht="12.2" customHeight="1" x14ac:dyDescent="0.2">
      <c r="A57" s="1216" t="s">
        <v>93</v>
      </c>
      <c r="B57" s="415" t="s">
        <v>69</v>
      </c>
      <c r="C57" s="422">
        <v>1143000</v>
      </c>
      <c r="D57" s="409">
        <v>1143000</v>
      </c>
      <c r="E57" s="103">
        <v>1143000</v>
      </c>
      <c r="F57" s="103">
        <v>1143000</v>
      </c>
      <c r="G57" s="103">
        <f>1143000-729000</f>
        <v>414000</v>
      </c>
      <c r="H57" s="410">
        <f t="shared" si="12"/>
        <v>-729000</v>
      </c>
      <c r="I57" s="635"/>
      <c r="J57" s="410"/>
      <c r="K57" s="410"/>
      <c r="L57" s="410"/>
    </row>
    <row r="58" spans="1:12" ht="12.2" customHeight="1" x14ac:dyDescent="0.2">
      <c r="A58" s="1216" t="s">
        <v>90</v>
      </c>
      <c r="B58" s="415" t="s">
        <v>80</v>
      </c>
      <c r="C58" s="422"/>
      <c r="D58" s="409"/>
      <c r="E58" s="103"/>
      <c r="F58" s="103"/>
      <c r="G58" s="103"/>
      <c r="H58" s="410">
        <f t="shared" si="12"/>
        <v>0</v>
      </c>
      <c r="I58" s="635"/>
      <c r="J58" s="410"/>
      <c r="K58" s="410"/>
      <c r="L58" s="410"/>
    </row>
    <row r="59" spans="1:12" ht="12.2" customHeight="1" x14ac:dyDescent="0.2">
      <c r="A59" s="1216" t="s">
        <v>147</v>
      </c>
      <c r="B59" s="415" t="s">
        <v>88</v>
      </c>
      <c r="C59" s="422">
        <f>SUM(C60:C61)</f>
        <v>0</v>
      </c>
      <c r="D59" s="409">
        <f t="shared" ref="D59:L59" si="13">SUM(D60:D61)</f>
        <v>0</v>
      </c>
      <c r="E59" s="103">
        <f t="shared" si="13"/>
        <v>0</v>
      </c>
      <c r="F59" s="103">
        <f t="shared" si="13"/>
        <v>0</v>
      </c>
      <c r="G59" s="103">
        <f t="shared" si="13"/>
        <v>0</v>
      </c>
      <c r="H59" s="410">
        <f t="shared" si="12"/>
        <v>0</v>
      </c>
      <c r="I59" s="635">
        <f t="shared" si="13"/>
        <v>0</v>
      </c>
      <c r="J59" s="410">
        <f t="shared" si="13"/>
        <v>0</v>
      </c>
      <c r="K59" s="410">
        <f t="shared" si="13"/>
        <v>0</v>
      </c>
      <c r="L59" s="410">
        <f t="shared" si="13"/>
        <v>0</v>
      </c>
    </row>
    <row r="60" spans="1:12" ht="12.2" customHeight="1" x14ac:dyDescent="0.2">
      <c r="A60" s="1216" t="s">
        <v>306</v>
      </c>
      <c r="B60" s="648" t="s">
        <v>235</v>
      </c>
      <c r="C60" s="422"/>
      <c r="D60" s="409"/>
      <c r="E60" s="103"/>
      <c r="F60" s="103"/>
      <c r="G60" s="103"/>
      <c r="H60" s="410">
        <f t="shared" si="12"/>
        <v>0</v>
      </c>
      <c r="I60" s="635"/>
      <c r="J60" s="410"/>
      <c r="K60" s="410"/>
      <c r="L60" s="410"/>
    </row>
    <row r="61" spans="1:12" ht="12.2" customHeight="1" thickBot="1" x14ac:dyDescent="0.25">
      <c r="A61" s="82" t="s">
        <v>307</v>
      </c>
      <c r="B61" s="83" t="s">
        <v>234</v>
      </c>
      <c r="C61" s="90"/>
      <c r="D61" s="272"/>
      <c r="E61" s="719"/>
      <c r="F61" s="719"/>
      <c r="G61" s="719"/>
      <c r="H61" s="59">
        <f t="shared" si="12"/>
        <v>0</v>
      </c>
      <c r="I61" s="255"/>
      <c r="J61" s="59"/>
      <c r="K61" s="59"/>
      <c r="L61" s="59"/>
    </row>
    <row r="62" spans="1:12" ht="12.2" customHeight="1" thickBot="1" x14ac:dyDescent="0.25">
      <c r="A62" s="55" t="s">
        <v>13</v>
      </c>
      <c r="B62" s="56" t="s">
        <v>548</v>
      </c>
      <c r="C62" s="87">
        <f>SUM(C63:C67)</f>
        <v>0</v>
      </c>
      <c r="D62" s="125">
        <f t="shared" ref="D62:L62" si="14">SUM(D63:D67)</f>
        <v>0</v>
      </c>
      <c r="E62" s="708">
        <f t="shared" si="14"/>
        <v>0</v>
      </c>
      <c r="F62" s="708">
        <f t="shared" si="14"/>
        <v>0</v>
      </c>
      <c r="G62" s="708">
        <f t="shared" si="14"/>
        <v>0</v>
      </c>
      <c r="H62" s="50">
        <f t="shared" si="12"/>
        <v>0</v>
      </c>
      <c r="I62" s="249">
        <f t="shared" si="14"/>
        <v>0</v>
      </c>
      <c r="J62" s="50">
        <f t="shared" si="14"/>
        <v>0</v>
      </c>
      <c r="K62" s="50">
        <f t="shared" si="14"/>
        <v>0</v>
      </c>
      <c r="L62" s="50">
        <f t="shared" si="14"/>
        <v>0</v>
      </c>
    </row>
    <row r="63" spans="1:12" s="33" customFormat="1" ht="12.2" customHeight="1" x14ac:dyDescent="0.2">
      <c r="A63" s="1216" t="s">
        <v>94</v>
      </c>
      <c r="B63" s="17" t="s">
        <v>119</v>
      </c>
      <c r="C63" s="119"/>
      <c r="D63" s="271"/>
      <c r="E63" s="712"/>
      <c r="F63" s="712"/>
      <c r="G63" s="712"/>
      <c r="H63" s="35">
        <f t="shared" si="12"/>
        <v>0</v>
      </c>
      <c r="I63" s="253"/>
      <c r="J63" s="35"/>
      <c r="K63" s="35"/>
      <c r="L63" s="35"/>
    </row>
    <row r="64" spans="1:12" s="33" customFormat="1" ht="12.2" customHeight="1" x14ac:dyDescent="0.2">
      <c r="A64" s="1216" t="s">
        <v>316</v>
      </c>
      <c r="B64" s="649" t="s">
        <v>236</v>
      </c>
      <c r="C64" s="119"/>
      <c r="D64" s="271"/>
      <c r="E64" s="712"/>
      <c r="F64" s="712"/>
      <c r="G64" s="712"/>
      <c r="H64" s="35">
        <f t="shared" si="12"/>
        <v>0</v>
      </c>
      <c r="I64" s="253"/>
      <c r="J64" s="35"/>
      <c r="K64" s="35"/>
      <c r="L64" s="35"/>
    </row>
    <row r="65" spans="1:12" ht="12.2" customHeight="1" x14ac:dyDescent="0.2">
      <c r="A65" s="1216" t="s">
        <v>95</v>
      </c>
      <c r="B65" s="415" t="s">
        <v>2</v>
      </c>
      <c r="C65" s="422"/>
      <c r="D65" s="409"/>
      <c r="E65" s="103"/>
      <c r="F65" s="103"/>
      <c r="G65" s="103"/>
      <c r="H65" s="410">
        <f t="shared" si="12"/>
        <v>0</v>
      </c>
      <c r="I65" s="635"/>
      <c r="J65" s="410"/>
      <c r="K65" s="410"/>
      <c r="L65" s="410"/>
    </row>
    <row r="66" spans="1:12" ht="12.2" customHeight="1" x14ac:dyDescent="0.2">
      <c r="A66" s="1216" t="s">
        <v>342</v>
      </c>
      <c r="B66" s="650" t="s">
        <v>237</v>
      </c>
      <c r="C66" s="422"/>
      <c r="D66" s="409"/>
      <c r="E66" s="103"/>
      <c r="F66" s="103"/>
      <c r="G66" s="103"/>
      <c r="H66" s="410">
        <f t="shared" si="12"/>
        <v>0</v>
      </c>
      <c r="I66" s="635"/>
      <c r="J66" s="410"/>
      <c r="K66" s="410"/>
      <c r="L66" s="410"/>
    </row>
    <row r="67" spans="1:12" ht="12.2" customHeight="1" x14ac:dyDescent="0.2">
      <c r="A67" s="1216" t="s">
        <v>96</v>
      </c>
      <c r="B67" s="17" t="s">
        <v>175</v>
      </c>
      <c r="C67" s="422">
        <f>SUM(C68:C69)</f>
        <v>0</v>
      </c>
      <c r="D67" s="409">
        <f t="shared" ref="D67:L67" si="15">SUM(D68:D69)</f>
        <v>0</v>
      </c>
      <c r="E67" s="103">
        <f t="shared" si="15"/>
        <v>0</v>
      </c>
      <c r="F67" s="103">
        <f t="shared" si="15"/>
        <v>0</v>
      </c>
      <c r="G67" s="103">
        <f t="shared" si="15"/>
        <v>0</v>
      </c>
      <c r="H67" s="410">
        <f t="shared" si="12"/>
        <v>0</v>
      </c>
      <c r="I67" s="635">
        <f t="shared" si="15"/>
        <v>0</v>
      </c>
      <c r="J67" s="410">
        <f t="shared" si="15"/>
        <v>0</v>
      </c>
      <c r="K67" s="410">
        <f t="shared" si="15"/>
        <v>0</v>
      </c>
      <c r="L67" s="410">
        <f t="shared" si="15"/>
        <v>0</v>
      </c>
    </row>
    <row r="68" spans="1:12" ht="12.2" customHeight="1" x14ac:dyDescent="0.2">
      <c r="A68" s="1216" t="s">
        <v>317</v>
      </c>
      <c r="B68" s="648" t="s">
        <v>239</v>
      </c>
      <c r="C68" s="422"/>
      <c r="D68" s="409"/>
      <c r="E68" s="103"/>
      <c r="F68" s="103"/>
      <c r="G68" s="103"/>
      <c r="H68" s="410">
        <f t="shared" si="12"/>
        <v>0</v>
      </c>
      <c r="I68" s="635"/>
      <c r="J68" s="410"/>
      <c r="K68" s="410"/>
      <c r="L68" s="410"/>
    </row>
    <row r="69" spans="1:12" ht="12.2" customHeight="1" thickBot="1" x14ac:dyDescent="0.25">
      <c r="A69" s="82" t="s">
        <v>318</v>
      </c>
      <c r="B69" s="83" t="s">
        <v>238</v>
      </c>
      <c r="C69" s="90"/>
      <c r="D69" s="409"/>
      <c r="E69" s="103"/>
      <c r="F69" s="103"/>
      <c r="G69" s="103"/>
      <c r="H69" s="410">
        <f t="shared" si="12"/>
        <v>0</v>
      </c>
      <c r="I69" s="635"/>
      <c r="J69" s="410"/>
      <c r="K69" s="410"/>
      <c r="L69" s="410"/>
    </row>
    <row r="70" spans="1:12" ht="15" customHeight="1" thickBot="1" x14ac:dyDescent="0.25">
      <c r="A70" s="55" t="s">
        <v>14</v>
      </c>
      <c r="B70" s="65" t="s">
        <v>176</v>
      </c>
      <c r="C70" s="133">
        <f>+C53+C62</f>
        <v>1143000</v>
      </c>
      <c r="D70" s="132">
        <f t="shared" ref="D70:L70" si="16">+D53+D62</f>
        <v>1143000</v>
      </c>
      <c r="E70" s="718">
        <f t="shared" si="16"/>
        <v>1143000</v>
      </c>
      <c r="F70" s="718">
        <f t="shared" si="16"/>
        <v>1143000</v>
      </c>
      <c r="G70" s="718">
        <f t="shared" si="16"/>
        <v>414000</v>
      </c>
      <c r="H70" s="66">
        <f t="shared" si="12"/>
        <v>-729000</v>
      </c>
      <c r="I70" s="250">
        <f t="shared" si="16"/>
        <v>0</v>
      </c>
      <c r="J70" s="66">
        <f t="shared" si="16"/>
        <v>0</v>
      </c>
      <c r="K70" s="66">
        <f t="shared" si="16"/>
        <v>0</v>
      </c>
      <c r="L70" s="66">
        <f t="shared" si="16"/>
        <v>0</v>
      </c>
    </row>
    <row r="71" spans="1:12" ht="13.5" thickBot="1" x14ac:dyDescent="0.25">
      <c r="C71" s="27"/>
      <c r="D71" s="27"/>
      <c r="E71" s="27"/>
      <c r="F71" s="27"/>
      <c r="G71" s="27"/>
      <c r="H71" s="27"/>
      <c r="I71" s="27"/>
      <c r="J71" s="27"/>
      <c r="K71" s="27"/>
      <c r="L71" s="27"/>
    </row>
    <row r="72" spans="1:12" ht="15" customHeight="1" thickBot="1" x14ac:dyDescent="0.25">
      <c r="A72" s="764" t="s">
        <v>292</v>
      </c>
      <c r="B72" s="766"/>
      <c r="C72" s="135"/>
      <c r="D72" s="765"/>
      <c r="E72" s="647"/>
      <c r="F72" s="647"/>
      <c r="G72" s="647"/>
      <c r="H72" s="246">
        <f t="shared" si="12"/>
        <v>0</v>
      </c>
      <c r="I72" s="246"/>
      <c r="J72" s="246"/>
      <c r="K72" s="246"/>
      <c r="L72" s="246"/>
    </row>
    <row r="73" spans="1:12" ht="14.25" hidden="1" customHeight="1" thickBot="1" x14ac:dyDescent="0.25">
      <c r="A73" s="67" t="s">
        <v>291</v>
      </c>
      <c r="B73" s="68"/>
      <c r="C73" s="735"/>
      <c r="D73" s="769"/>
      <c r="E73" s="733"/>
      <c r="F73" s="733"/>
      <c r="G73" s="733"/>
      <c r="H73" s="735"/>
      <c r="I73" s="735"/>
      <c r="J73" s="735"/>
      <c r="K73" s="735"/>
      <c r="L73" s="735"/>
    </row>
    <row r="74" spans="1:12" x14ac:dyDescent="0.2">
      <c r="D74" s="225"/>
      <c r="E74" s="225"/>
      <c r="F74" s="225"/>
      <c r="G74" s="225"/>
      <c r="H74" s="225"/>
      <c r="I74" s="225"/>
      <c r="J74" s="225"/>
      <c r="K74" s="225"/>
      <c r="L74" s="225"/>
    </row>
  </sheetData>
  <sheetProtection formatCells="0"/>
  <mergeCells count="7">
    <mergeCell ref="A9:H9"/>
    <mergeCell ref="A51:H51"/>
    <mergeCell ref="A1:H1"/>
    <mergeCell ref="A2:H2"/>
    <mergeCell ref="C4:H4"/>
    <mergeCell ref="C5:H5"/>
    <mergeCell ref="A6:H6"/>
  </mergeCells>
  <printOptions horizontalCentered="1"/>
  <pageMargins left="0.39370078740157483" right="0.39370078740157483" top="0.39370078740157483" bottom="0.39370078740157483" header="0.78740157480314965" footer="0.78740157480314965"/>
  <pageSetup paperSize="9" scale="73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39"/>
  <sheetViews>
    <sheetView view="pageBreakPreview" topLeftCell="A55" zoomScale="130" zoomScaleNormal="166" zoomScaleSheetLayoutView="130" workbookViewId="0">
      <selection activeCell="G41" sqref="G41"/>
    </sheetView>
  </sheetViews>
  <sheetFormatPr defaultColWidth="9.33203125" defaultRowHeight="12.75" x14ac:dyDescent="0.2"/>
  <cols>
    <col min="1" max="1" width="13.33203125" style="79" customWidth="1"/>
    <col min="2" max="2" width="65.33203125" style="80" customWidth="1"/>
    <col min="3" max="3" width="14.6640625" style="427" customWidth="1"/>
    <col min="4" max="4" width="16.33203125" style="81" hidden="1" customWidth="1"/>
    <col min="5" max="5" width="14.1640625" style="81" hidden="1" customWidth="1"/>
    <col min="6" max="6" width="15.6640625" style="81" customWidth="1"/>
    <col min="7" max="7" width="16.6640625" style="81" customWidth="1"/>
    <col min="8" max="8" width="16.1640625" style="81" customWidth="1"/>
    <col min="9" max="11" width="15.83203125" style="81" hidden="1" customWidth="1"/>
    <col min="12" max="12" width="6.33203125" style="143" hidden="1" customWidth="1"/>
    <col min="13" max="13" width="15.33203125" style="25" customWidth="1"/>
    <col min="14" max="14" width="17.1640625" style="25" customWidth="1"/>
    <col min="15" max="15" width="30.33203125" style="25" customWidth="1"/>
    <col min="16" max="16" width="14.33203125" style="25" bestFit="1" customWidth="1"/>
    <col min="17" max="17" width="12.6640625" style="25" bestFit="1" customWidth="1"/>
    <col min="18" max="16384" width="9.33203125" style="25"/>
  </cols>
  <sheetData>
    <row r="1" spans="1:14" ht="12.75" customHeight="1" x14ac:dyDescent="0.2">
      <c r="A1" s="1665" t="s">
        <v>823</v>
      </c>
      <c r="B1" s="1665"/>
      <c r="C1" s="1665"/>
      <c r="D1" s="1665"/>
      <c r="E1" s="1665"/>
      <c r="F1" s="1665"/>
      <c r="G1" s="1665"/>
      <c r="H1" s="1665"/>
    </row>
    <row r="2" spans="1:14" ht="12.75" customHeight="1" x14ac:dyDescent="0.2">
      <c r="A2" s="1665" t="s">
        <v>739</v>
      </c>
      <c r="B2" s="1665"/>
      <c r="C2" s="1665"/>
      <c r="D2" s="1665"/>
      <c r="E2" s="1665"/>
      <c r="F2" s="1665"/>
      <c r="G2" s="1665"/>
      <c r="H2" s="1665"/>
    </row>
    <row r="3" spans="1:14" s="24" customFormat="1" ht="12.2" customHeight="1" thickBot="1" x14ac:dyDescent="0.25">
      <c r="A3" s="1665"/>
      <c r="B3" s="1665"/>
      <c r="C3" s="1665"/>
      <c r="D3" s="1665"/>
      <c r="E3" s="1665"/>
      <c r="F3" s="1665"/>
      <c r="G3" s="1665"/>
      <c r="H3" s="1665"/>
      <c r="I3" s="1665"/>
      <c r="J3" s="1665"/>
      <c r="K3" s="1665"/>
      <c r="L3" s="1665"/>
    </row>
    <row r="4" spans="1:14" s="40" customFormat="1" ht="15.95" customHeight="1" x14ac:dyDescent="0.2">
      <c r="A4" s="38" t="s">
        <v>84</v>
      </c>
      <c r="B4" s="39" t="s">
        <v>9</v>
      </c>
      <c r="C4" s="1684" t="s">
        <v>141</v>
      </c>
      <c r="D4" s="1685"/>
      <c r="E4" s="1685"/>
      <c r="F4" s="1685"/>
      <c r="G4" s="1685"/>
      <c r="H4" s="1686"/>
      <c r="I4" s="227"/>
      <c r="J4" s="227"/>
      <c r="K4" s="227"/>
      <c r="L4" s="228"/>
      <c r="M4" s="153"/>
    </row>
    <row r="5" spans="1:14" s="40" customFormat="1" ht="27" customHeight="1" thickBot="1" x14ac:dyDescent="0.25">
      <c r="A5" s="41" t="s">
        <v>578</v>
      </c>
      <c r="B5" s="42" t="s">
        <v>140</v>
      </c>
      <c r="C5" s="1687">
        <v>1</v>
      </c>
      <c r="D5" s="1688"/>
      <c r="E5" s="1688"/>
      <c r="F5" s="1688"/>
      <c r="G5" s="1688"/>
      <c r="H5" s="1689"/>
      <c r="I5" s="229"/>
      <c r="J5" s="229"/>
      <c r="K5" s="229"/>
      <c r="L5" s="230"/>
      <c r="M5" s="153"/>
    </row>
    <row r="6" spans="1:14" s="40" customFormat="1" ht="12.2" customHeight="1" x14ac:dyDescent="0.2">
      <c r="A6" s="104"/>
      <c r="B6" s="240"/>
      <c r="C6" s="426"/>
      <c r="D6" s="105"/>
      <c r="E6" s="105"/>
      <c r="F6" s="105"/>
      <c r="G6" s="105"/>
      <c r="H6" s="105"/>
      <c r="I6" s="104"/>
      <c r="J6" s="104"/>
      <c r="K6" s="104"/>
      <c r="L6" s="146"/>
    </row>
    <row r="7" spans="1:14" s="40" customFormat="1" ht="14.1" customHeight="1" x14ac:dyDescent="0.2">
      <c r="A7" s="1690" t="s">
        <v>11</v>
      </c>
      <c r="B7" s="1690"/>
      <c r="C7" s="1690"/>
      <c r="D7" s="1690"/>
      <c r="E7" s="1690"/>
      <c r="F7" s="1690"/>
      <c r="G7" s="1690"/>
      <c r="H7" s="1690"/>
      <c r="I7" s="273"/>
      <c r="J7" s="273"/>
      <c r="K7" s="273"/>
      <c r="L7" s="273"/>
    </row>
    <row r="8" spans="1:14" s="43" customFormat="1" ht="12.2" customHeight="1" thickBot="1" x14ac:dyDescent="0.25">
      <c r="A8" s="1680" t="s">
        <v>362</v>
      </c>
      <c r="B8" s="1680"/>
      <c r="C8" s="1680"/>
      <c r="D8" s="1680"/>
      <c r="E8" s="1680"/>
      <c r="F8" s="1680"/>
      <c r="G8" s="1680"/>
      <c r="H8" s="1680"/>
      <c r="I8" s="274"/>
      <c r="J8" s="274"/>
      <c r="K8" s="274"/>
      <c r="L8" s="274"/>
    </row>
    <row r="9" spans="1:14" ht="72.75" thickBot="1" x14ac:dyDescent="0.25">
      <c r="A9" s="1582" t="s">
        <v>142</v>
      </c>
      <c r="B9" s="44" t="s">
        <v>36</v>
      </c>
      <c r="C9" s="1210" t="str">
        <f>'1. mell.bevétel_össz'!C8</f>
        <v>2023. évi eredeti előirányzat
2/2023. (II.14.)</v>
      </c>
      <c r="D9" s="275" t="str">
        <f>'1. mell.bevétel_össz'!D8</f>
        <v>Módosított előirányzat a 14/2023.  (VI.29.)  rendelet szerint</v>
      </c>
      <c r="E9" s="44" t="str">
        <f>'1. mell.bevétel_össz'!E8</f>
        <v>Módosított előirányzat a 18/2023. (IX.26.)  rendelet szerint</v>
      </c>
      <c r="F9" s="44" t="str">
        <f>'1. mell.bevétel_össz'!F8</f>
        <v>Módosított előirányzat a 23/2023. (XII.14.)  rendelet szerint</v>
      </c>
      <c r="G9" s="44" t="str">
        <f>'1. mell.bevétel_össz'!G8</f>
        <v>Módosított előirányzat a …../2024. (II…..)  rendelet szerint</v>
      </c>
      <c r="H9" s="124" t="str">
        <f>'1. mell.bevétel_össz'!H8</f>
        <v>Változás a 23/2023. (XII.14) rendelethez képest</v>
      </c>
      <c r="I9" s="261" t="str">
        <f>'1. mell.bevétel_össz'!I8</f>
        <v>2023. évi teljesítés              2023.06.30-ig</v>
      </c>
      <c r="J9" s="186" t="str">
        <f>'1. mell.bevétel_össz'!J8</f>
        <v>2023. évi teljesítés              2023.09.30-ig</v>
      </c>
      <c r="K9" s="186" t="str">
        <f>'1. mell.bevétel_össz'!K8</f>
        <v>2023. évi teljesítés              2023.12.31-ig</v>
      </c>
      <c r="L9" s="187" t="str">
        <f>'1. mell.bevétel_össz'!L8</f>
        <v>Teljesítés %-a</v>
      </c>
      <c r="M9" s="183"/>
    </row>
    <row r="10" spans="1:14" s="48" customFormat="1" ht="12.95" customHeight="1" thickBot="1" x14ac:dyDescent="0.25">
      <c r="A10" s="45" t="s">
        <v>297</v>
      </c>
      <c r="B10" s="46" t="s">
        <v>298</v>
      </c>
      <c r="C10" s="1168" t="s">
        <v>299</v>
      </c>
      <c r="D10" s="263" t="s">
        <v>300</v>
      </c>
      <c r="E10" s="46" t="s">
        <v>300</v>
      </c>
      <c r="F10" s="46" t="s">
        <v>300</v>
      </c>
      <c r="G10" s="46" t="s">
        <v>301</v>
      </c>
      <c r="H10" s="260" t="s">
        <v>388</v>
      </c>
      <c r="I10" s="260" t="s">
        <v>299</v>
      </c>
      <c r="J10" s="154" t="s">
        <v>299</v>
      </c>
      <c r="K10" s="154" t="s">
        <v>299</v>
      </c>
      <c r="L10" s="155" t="s">
        <v>299</v>
      </c>
      <c r="M10" s="159"/>
      <c r="N10" s="48" t="s">
        <v>385</v>
      </c>
    </row>
    <row r="11" spans="1:14" s="48" customFormat="1" ht="15.95" customHeight="1" thickBot="1" x14ac:dyDescent="0.25">
      <c r="A11" s="1681" t="s">
        <v>37</v>
      </c>
      <c r="B11" s="1682"/>
      <c r="C11" s="1682"/>
      <c r="D11" s="1682"/>
      <c r="E11" s="1682"/>
      <c r="F11" s="1682"/>
      <c r="G11" s="1682"/>
      <c r="H11" s="1683"/>
      <c r="I11" s="1584"/>
      <c r="J11" s="276"/>
      <c r="K11" s="276"/>
      <c r="L11" s="276"/>
      <c r="M11" s="159"/>
    </row>
    <row r="12" spans="1:14" s="48" customFormat="1" ht="12.2" customHeight="1" thickBot="1" x14ac:dyDescent="0.25">
      <c r="A12" s="14" t="s">
        <v>12</v>
      </c>
      <c r="B12" s="70" t="s">
        <v>620</v>
      </c>
      <c r="C12" s="692">
        <f>C20+C21+C22+C23+C24</f>
        <v>1325699056</v>
      </c>
      <c r="D12" s="110">
        <f>D20+D21+D22+D23+D24</f>
        <v>1548430832</v>
      </c>
      <c r="E12" s="110">
        <f>E20+E21+E22+E23+E24</f>
        <v>1605476814</v>
      </c>
      <c r="F12" s="110">
        <f>F20+F21+F22+F23+F24</f>
        <v>1638664276</v>
      </c>
      <c r="G12" s="268">
        <f>G20+G21+G22+G23+G24</f>
        <v>1636553064</v>
      </c>
      <c r="H12" s="758">
        <f>+G12-F12</f>
        <v>-2111212</v>
      </c>
      <c r="I12" s="758">
        <f>+I13+I14+I15+I17+I18+I19</f>
        <v>0</v>
      </c>
      <c r="J12" s="157">
        <f>+J13+J14+J15+J17+J18+J19</f>
        <v>0</v>
      </c>
      <c r="K12" s="157">
        <f>+K13+K14+K15+K17+K18+K19</f>
        <v>0</v>
      </c>
      <c r="L12" s="158">
        <f>I12/D12*100</f>
        <v>0</v>
      </c>
      <c r="M12" s="159"/>
    </row>
    <row r="13" spans="1:14" s="26" customFormat="1" ht="12.2" customHeight="1" x14ac:dyDescent="0.2">
      <c r="A13" s="12" t="s">
        <v>91</v>
      </c>
      <c r="B13" s="71" t="s">
        <v>188</v>
      </c>
      <c r="C13" s="693">
        <v>347696168</v>
      </c>
      <c r="D13" s="111">
        <f>347696168+11877600</f>
        <v>359573768</v>
      </c>
      <c r="E13" s="111">
        <v>359573768</v>
      </c>
      <c r="F13" s="111">
        <v>359573768</v>
      </c>
      <c r="G13" s="111">
        <v>359573768</v>
      </c>
      <c r="H13" s="756">
        <f t="shared" ref="H13:H76" si="0">+G13-F13</f>
        <v>0</v>
      </c>
      <c r="I13" s="756">
        <v>0</v>
      </c>
      <c r="J13" s="160">
        <v>0</v>
      </c>
      <c r="K13" s="160">
        <v>0</v>
      </c>
      <c r="L13" s="161">
        <f>I13/D13*100</f>
        <v>0</v>
      </c>
      <c r="M13" s="164"/>
    </row>
    <row r="14" spans="1:14" s="54" customFormat="1" ht="12.2" customHeight="1" x14ac:dyDescent="0.2">
      <c r="A14" s="1182" t="s">
        <v>92</v>
      </c>
      <c r="B14" s="428" t="s">
        <v>532</v>
      </c>
      <c r="C14" s="694">
        <v>377696960</v>
      </c>
      <c r="D14" s="486">
        <f>377696960+46946586</f>
        <v>424643546</v>
      </c>
      <c r="E14" s="486">
        <f>424643546-7440190-878579</f>
        <v>416324777</v>
      </c>
      <c r="F14" s="486">
        <f>416324777+8985185</f>
        <v>425309962</v>
      </c>
      <c r="G14" s="486">
        <f>425309962+790307-77717</f>
        <v>426022552</v>
      </c>
      <c r="H14" s="757">
        <f t="shared" si="0"/>
        <v>712590</v>
      </c>
      <c r="I14" s="757"/>
      <c r="J14" s="162"/>
      <c r="K14" s="162"/>
      <c r="L14" s="163">
        <f>I14/D14*100</f>
        <v>0</v>
      </c>
      <c r="M14" s="167"/>
    </row>
    <row r="15" spans="1:14" s="54" customFormat="1" ht="12.2" customHeight="1" x14ac:dyDescent="0.2">
      <c r="A15" s="1182" t="s">
        <v>93</v>
      </c>
      <c r="B15" s="428" t="s">
        <v>533</v>
      </c>
      <c r="C15" s="694">
        <v>400034324</v>
      </c>
      <c r="D15" s="486">
        <f>400034324+6449161+821373+6253251+1021662+6340186+977214+6643804+2299293+50246627+19316810+6659163+1175823</f>
        <v>508238691</v>
      </c>
      <c r="E15" s="486">
        <f>508238691+6567677+1067153+6550585+1113131+14861089+329540+6633131+1128049</f>
        <v>546489046</v>
      </c>
      <c r="F15" s="486">
        <f>546489046+6493782+2182930+6248576+1650234+5937426+1689329</f>
        <v>570691323</v>
      </c>
      <c r="G15" s="486">
        <f>570691323+5971360+1699575-21209680+947250</f>
        <v>558099828</v>
      </c>
      <c r="H15" s="757">
        <f t="shared" si="0"/>
        <v>-12591495</v>
      </c>
      <c r="I15" s="757"/>
      <c r="J15" s="162"/>
      <c r="K15" s="162"/>
      <c r="L15" s="163">
        <f>I15/D15*100</f>
        <v>0</v>
      </c>
      <c r="M15" s="167"/>
    </row>
    <row r="16" spans="1:14" s="54" customFormat="1" ht="12.2" customHeight="1" x14ac:dyDescent="0.2">
      <c r="A16" s="1182" t="s">
        <v>90</v>
      </c>
      <c r="B16" s="428" t="s">
        <v>534</v>
      </c>
      <c r="C16" s="694">
        <v>142059812</v>
      </c>
      <c r="D16" s="486">
        <f>142059812+7315242</f>
        <v>149375054</v>
      </c>
      <c r="E16" s="486">
        <f>149375054+12094733</f>
        <v>161469787</v>
      </c>
      <c r="F16" s="486">
        <v>161469787</v>
      </c>
      <c r="G16" s="486">
        <f>161469787+5216734-36498</f>
        <v>166650023</v>
      </c>
      <c r="H16" s="757">
        <f t="shared" si="0"/>
        <v>5180236</v>
      </c>
      <c r="I16" s="757"/>
      <c r="J16" s="162"/>
      <c r="K16" s="162"/>
      <c r="L16" s="163"/>
      <c r="M16" s="167"/>
    </row>
    <row r="17" spans="1:15" s="54" customFormat="1" ht="12.2" customHeight="1" x14ac:dyDescent="0.2">
      <c r="A17" s="1182" t="s">
        <v>147</v>
      </c>
      <c r="B17" s="428" t="s">
        <v>189</v>
      </c>
      <c r="C17" s="694">
        <v>33741611</v>
      </c>
      <c r="D17" s="486">
        <f>33741611+6540000+24748744</f>
        <v>65030355</v>
      </c>
      <c r="E17" s="486">
        <v>65030355</v>
      </c>
      <c r="F17" s="486">
        <v>65030355</v>
      </c>
      <c r="G17" s="486">
        <v>65030355</v>
      </c>
      <c r="H17" s="757">
        <f t="shared" si="0"/>
        <v>0</v>
      </c>
      <c r="I17" s="757"/>
      <c r="J17" s="162"/>
      <c r="K17" s="162"/>
      <c r="L17" s="163">
        <f t="shared" ref="L17:L48" si="1">I17/D17*100</f>
        <v>0</v>
      </c>
      <c r="M17" s="167"/>
    </row>
    <row r="18" spans="1:15" s="54" customFormat="1" ht="12.2" customHeight="1" x14ac:dyDescent="0.2">
      <c r="A18" s="1184" t="s">
        <v>149</v>
      </c>
      <c r="B18" s="428" t="s">
        <v>271</v>
      </c>
      <c r="C18" s="694"/>
      <c r="D18" s="486"/>
      <c r="E18" s="486"/>
      <c r="F18" s="486"/>
      <c r="G18" s="486"/>
      <c r="H18" s="757">
        <f t="shared" si="0"/>
        <v>0</v>
      </c>
      <c r="I18" s="757">
        <v>0</v>
      </c>
      <c r="J18" s="162">
        <v>0</v>
      </c>
      <c r="K18" s="162">
        <v>0</v>
      </c>
      <c r="L18" s="163" t="e">
        <f t="shared" si="1"/>
        <v>#DIV/0!</v>
      </c>
      <c r="M18" s="167"/>
    </row>
    <row r="19" spans="1:15" s="54" customFormat="1" ht="12.2" customHeight="1" x14ac:dyDescent="0.2">
      <c r="A19" s="1184" t="s">
        <v>151</v>
      </c>
      <c r="B19" s="428" t="s">
        <v>272</v>
      </c>
      <c r="C19" s="694"/>
      <c r="D19" s="486"/>
      <c r="E19" s="486">
        <v>15019663</v>
      </c>
      <c r="F19" s="486">
        <v>15019663</v>
      </c>
      <c r="G19" s="486">
        <f>15019663+8787457</f>
        <v>23807120</v>
      </c>
      <c r="H19" s="757">
        <f t="shared" si="0"/>
        <v>8787457</v>
      </c>
      <c r="I19" s="757"/>
      <c r="J19" s="162"/>
      <c r="K19" s="162"/>
      <c r="L19" s="163" t="e">
        <f t="shared" si="1"/>
        <v>#DIV/0!</v>
      </c>
      <c r="M19" s="167"/>
    </row>
    <row r="20" spans="1:15" s="26" customFormat="1" ht="12.2" customHeight="1" x14ac:dyDescent="0.2">
      <c r="A20" s="1189" t="s">
        <v>153</v>
      </c>
      <c r="B20" s="824" t="s">
        <v>621</v>
      </c>
      <c r="C20" s="1204">
        <f>SUM(C13:C19)</f>
        <v>1301228875</v>
      </c>
      <c r="D20" s="1306">
        <f>SUM(D13:D19)</f>
        <v>1506861414</v>
      </c>
      <c r="E20" s="1306">
        <f>SUM(E13:E19)</f>
        <v>1563907396</v>
      </c>
      <c r="F20" s="1306">
        <f>SUM(F13:F19)</f>
        <v>1597094858</v>
      </c>
      <c r="G20" s="1306">
        <f t="shared" ref="G20:L20" si="2">SUM(G13:G19)</f>
        <v>1599183646</v>
      </c>
      <c r="H20" s="1474">
        <f t="shared" si="0"/>
        <v>2088788</v>
      </c>
      <c r="I20" s="1470">
        <f t="shared" si="2"/>
        <v>0</v>
      </c>
      <c r="J20" s="1306">
        <f t="shared" si="2"/>
        <v>0</v>
      </c>
      <c r="K20" s="1306">
        <f t="shared" si="2"/>
        <v>0</v>
      </c>
      <c r="L20" s="1306" t="e">
        <f t="shared" si="2"/>
        <v>#DIV/0!</v>
      </c>
      <c r="M20" s="164"/>
    </row>
    <row r="21" spans="1:15" s="26" customFormat="1" ht="12.2" customHeight="1" x14ac:dyDescent="0.2">
      <c r="A21" s="12" t="s">
        <v>154</v>
      </c>
      <c r="B21" s="71" t="s">
        <v>159</v>
      </c>
      <c r="C21" s="693"/>
      <c r="D21" s="111"/>
      <c r="E21" s="111"/>
      <c r="F21" s="111"/>
      <c r="G21" s="111"/>
      <c r="H21" s="756">
        <f t="shared" si="0"/>
        <v>0</v>
      </c>
      <c r="I21" s="756"/>
      <c r="J21" s="160"/>
      <c r="K21" s="160"/>
      <c r="L21" s="161" t="e">
        <f t="shared" si="1"/>
        <v>#DIV/0!</v>
      </c>
      <c r="M21" s="164"/>
    </row>
    <row r="22" spans="1:15" s="26" customFormat="1" ht="12.2" customHeight="1" x14ac:dyDescent="0.2">
      <c r="A22" s="12" t="s">
        <v>156</v>
      </c>
      <c r="B22" s="428" t="s">
        <v>190</v>
      </c>
      <c r="C22" s="694"/>
      <c r="D22" s="486"/>
      <c r="E22" s="486"/>
      <c r="F22" s="486"/>
      <c r="G22" s="486"/>
      <c r="H22" s="757">
        <f t="shared" si="0"/>
        <v>0</v>
      </c>
      <c r="I22" s="757"/>
      <c r="J22" s="162"/>
      <c r="K22" s="162"/>
      <c r="L22" s="163" t="e">
        <f t="shared" si="1"/>
        <v>#DIV/0!</v>
      </c>
      <c r="M22" s="164"/>
    </row>
    <row r="23" spans="1:15" s="26" customFormat="1" ht="12.2" customHeight="1" x14ac:dyDescent="0.2">
      <c r="A23" s="12" t="s">
        <v>276</v>
      </c>
      <c r="B23" s="428" t="s">
        <v>191</v>
      </c>
      <c r="C23" s="694"/>
      <c r="D23" s="486"/>
      <c r="E23" s="486"/>
      <c r="F23" s="486"/>
      <c r="G23" s="486"/>
      <c r="H23" s="757">
        <f t="shared" si="0"/>
        <v>0</v>
      </c>
      <c r="I23" s="757"/>
      <c r="J23" s="162"/>
      <c r="K23" s="162"/>
      <c r="L23" s="163" t="e">
        <f t="shared" si="1"/>
        <v>#DIV/0!</v>
      </c>
      <c r="M23" s="164"/>
    </row>
    <row r="24" spans="1:15" s="26" customFormat="1" ht="12.2" customHeight="1" x14ac:dyDescent="0.2">
      <c r="A24" s="12" t="s">
        <v>593</v>
      </c>
      <c r="B24" s="428" t="s">
        <v>192</v>
      </c>
      <c r="C24" s="694">
        <v>24470181</v>
      </c>
      <c r="D24" s="486">
        <f>24470181+609383+4791735+11698119</f>
        <v>41569418</v>
      </c>
      <c r="E24" s="486">
        <f>41569418</f>
        <v>41569418</v>
      </c>
      <c r="F24" s="486">
        <f>41569418</f>
        <v>41569418</v>
      </c>
      <c r="G24" s="1640">
        <f>41569418-4200000</f>
        <v>37369418</v>
      </c>
      <c r="H24" s="757">
        <f t="shared" si="0"/>
        <v>-4200000</v>
      </c>
      <c r="I24" s="757"/>
      <c r="J24" s="162"/>
      <c r="K24" s="1614">
        <v>37397437</v>
      </c>
      <c r="L24" s="163">
        <f t="shared" si="1"/>
        <v>0</v>
      </c>
      <c r="M24" s="1615"/>
    </row>
    <row r="25" spans="1:15" s="54" customFormat="1" ht="12.2" customHeight="1" thickBot="1" x14ac:dyDescent="0.25">
      <c r="A25" s="12" t="s">
        <v>594</v>
      </c>
      <c r="B25" s="1585" t="s">
        <v>641</v>
      </c>
      <c r="C25" s="695"/>
      <c r="D25" s="1564">
        <v>16489854</v>
      </c>
      <c r="E25" s="1564">
        <v>16489854</v>
      </c>
      <c r="F25" s="1564">
        <v>16489854</v>
      </c>
      <c r="G25" s="1564">
        <v>16489854</v>
      </c>
      <c r="H25" s="759">
        <f t="shared" si="0"/>
        <v>0</v>
      </c>
      <c r="I25" s="759"/>
      <c r="J25" s="165"/>
      <c r="K25" s="165"/>
      <c r="L25" s="166">
        <f t="shared" si="1"/>
        <v>0</v>
      </c>
      <c r="M25" s="164"/>
    </row>
    <row r="26" spans="1:15" s="54" customFormat="1" ht="12.2" customHeight="1" thickBot="1" x14ac:dyDescent="0.25">
      <c r="A26" s="14" t="s">
        <v>13</v>
      </c>
      <c r="B26" s="70" t="s">
        <v>595</v>
      </c>
      <c r="C26" s="692">
        <f t="shared" ref="C26:K26" si="3">+C27+C28+C29+C30</f>
        <v>0</v>
      </c>
      <c r="D26" s="110">
        <f t="shared" si="3"/>
        <v>229697587</v>
      </c>
      <c r="E26" s="110">
        <f t="shared" si="3"/>
        <v>229697587</v>
      </c>
      <c r="F26" s="110">
        <f t="shared" si="3"/>
        <v>229697587</v>
      </c>
      <c r="G26" s="268">
        <f t="shared" si="3"/>
        <v>229697587</v>
      </c>
      <c r="H26" s="758">
        <f t="shared" si="0"/>
        <v>0</v>
      </c>
      <c r="I26" s="758">
        <f t="shared" si="3"/>
        <v>0</v>
      </c>
      <c r="J26" s="157">
        <f t="shared" si="3"/>
        <v>0</v>
      </c>
      <c r="K26" s="157">
        <f t="shared" si="3"/>
        <v>0</v>
      </c>
      <c r="L26" s="158">
        <f t="shared" si="1"/>
        <v>0</v>
      </c>
      <c r="M26" s="164"/>
    </row>
    <row r="27" spans="1:15" s="54" customFormat="1" ht="12.2" customHeight="1" x14ac:dyDescent="0.2">
      <c r="A27" s="12" t="s">
        <v>94</v>
      </c>
      <c r="B27" s="853" t="s">
        <v>193</v>
      </c>
      <c r="C27" s="693"/>
      <c r="D27" s="111"/>
      <c r="E27" s="111"/>
      <c r="F27" s="111"/>
      <c r="G27" s="111"/>
      <c r="H27" s="756">
        <f t="shared" si="0"/>
        <v>0</v>
      </c>
      <c r="I27" s="756"/>
      <c r="J27" s="160"/>
      <c r="K27" s="160"/>
      <c r="L27" s="161" t="e">
        <f t="shared" si="1"/>
        <v>#DIV/0!</v>
      </c>
      <c r="M27" s="164"/>
    </row>
    <row r="28" spans="1:15" s="54" customFormat="1" ht="12.2" customHeight="1" x14ac:dyDescent="0.2">
      <c r="A28" s="1182" t="s">
        <v>95</v>
      </c>
      <c r="B28" s="854" t="s">
        <v>194</v>
      </c>
      <c r="C28" s="694"/>
      <c r="D28" s="486"/>
      <c r="E28" s="486"/>
      <c r="F28" s="486"/>
      <c r="G28" s="486"/>
      <c r="H28" s="757">
        <f t="shared" si="0"/>
        <v>0</v>
      </c>
      <c r="I28" s="757"/>
      <c r="J28" s="162"/>
      <c r="K28" s="162"/>
      <c r="L28" s="163" t="e">
        <f t="shared" si="1"/>
        <v>#DIV/0!</v>
      </c>
      <c r="M28" s="164"/>
    </row>
    <row r="29" spans="1:15" s="54" customFormat="1" ht="12.2" customHeight="1" x14ac:dyDescent="0.2">
      <c r="A29" s="1182" t="s">
        <v>96</v>
      </c>
      <c r="B29" s="854" t="s">
        <v>196</v>
      </c>
      <c r="C29" s="694"/>
      <c r="D29" s="486"/>
      <c r="E29" s="486"/>
      <c r="F29" s="486"/>
      <c r="G29" s="486"/>
      <c r="H29" s="757">
        <f t="shared" si="0"/>
        <v>0</v>
      </c>
      <c r="I29" s="757"/>
      <c r="J29" s="162"/>
      <c r="K29" s="162"/>
      <c r="L29" s="163" t="e">
        <f t="shared" si="1"/>
        <v>#DIV/0!</v>
      </c>
      <c r="M29" s="167"/>
    </row>
    <row r="30" spans="1:15" s="54" customFormat="1" ht="12.2" customHeight="1" x14ac:dyDescent="0.2">
      <c r="A30" s="1182" t="s">
        <v>97</v>
      </c>
      <c r="B30" s="854" t="s">
        <v>197</v>
      </c>
      <c r="C30" s="694"/>
      <c r="D30" s="486">
        <f>56894300+172803287</f>
        <v>229697587</v>
      </c>
      <c r="E30" s="486">
        <v>229697587</v>
      </c>
      <c r="F30" s="486">
        <v>229697587</v>
      </c>
      <c r="G30" s="486">
        <v>229697587</v>
      </c>
      <c r="H30" s="757">
        <f t="shared" si="0"/>
        <v>0</v>
      </c>
      <c r="I30" s="757"/>
      <c r="J30" s="162"/>
      <c r="K30" s="162"/>
      <c r="L30" s="163">
        <f t="shared" si="1"/>
        <v>0</v>
      </c>
      <c r="M30" s="167"/>
    </row>
    <row r="31" spans="1:15" s="54" customFormat="1" ht="12.2" customHeight="1" thickBot="1" x14ac:dyDescent="0.25">
      <c r="A31" s="1184" t="s">
        <v>321</v>
      </c>
      <c r="B31" s="1585" t="s">
        <v>273</v>
      </c>
      <c r="C31" s="695"/>
      <c r="D31" s="486">
        <f>56894300+172803287</f>
        <v>229697587</v>
      </c>
      <c r="E31" s="1564">
        <v>229697587</v>
      </c>
      <c r="F31" s="1564">
        <v>229697587</v>
      </c>
      <c r="G31" s="1564">
        <v>229697587</v>
      </c>
      <c r="H31" s="759">
        <f t="shared" si="0"/>
        <v>0</v>
      </c>
      <c r="I31" s="759"/>
      <c r="J31" s="165"/>
      <c r="K31" s="165"/>
      <c r="L31" s="166">
        <f t="shared" si="1"/>
        <v>0</v>
      </c>
      <c r="M31" s="167"/>
    </row>
    <row r="32" spans="1:15" s="54" customFormat="1" ht="12.2" customHeight="1" thickBot="1" x14ac:dyDescent="0.25">
      <c r="A32" s="14" t="s">
        <v>623</v>
      </c>
      <c r="B32" s="70" t="s">
        <v>596</v>
      </c>
      <c r="C32" s="659">
        <f t="shared" ref="C32:K32" si="4">C33+C35+C37+C38+C41</f>
        <v>3877000000</v>
      </c>
      <c r="D32" s="1202">
        <f t="shared" si="4"/>
        <v>3877000000</v>
      </c>
      <c r="E32" s="1202">
        <f>E33+E35+E37+E38+E41</f>
        <v>5377000000</v>
      </c>
      <c r="F32" s="1202">
        <f t="shared" si="4"/>
        <v>6677000000</v>
      </c>
      <c r="G32" s="269">
        <f t="shared" si="4"/>
        <v>7206000000</v>
      </c>
      <c r="H32" s="768">
        <f t="shared" si="0"/>
        <v>529000000</v>
      </c>
      <c r="I32" s="768">
        <f t="shared" si="4"/>
        <v>0</v>
      </c>
      <c r="J32" s="168">
        <f t="shared" si="4"/>
        <v>0</v>
      </c>
      <c r="K32" s="168">
        <f t="shared" si="4"/>
        <v>7214697124</v>
      </c>
      <c r="L32" s="169">
        <f t="shared" si="1"/>
        <v>0</v>
      </c>
      <c r="M32" s="167"/>
      <c r="N32" s="1613"/>
      <c r="O32" s="1613"/>
    </row>
    <row r="33" spans="1:15" s="54" customFormat="1" ht="12.2" customHeight="1" x14ac:dyDescent="0.2">
      <c r="A33" s="12" t="s">
        <v>98</v>
      </c>
      <c r="B33" s="853" t="s">
        <v>278</v>
      </c>
      <c r="C33" s="696">
        <f t="shared" ref="C33:K33" si="5">C34</f>
        <v>650000000</v>
      </c>
      <c r="D33" s="696">
        <f t="shared" si="5"/>
        <v>650000000</v>
      </c>
      <c r="E33" s="696">
        <f t="shared" si="5"/>
        <v>650000000</v>
      </c>
      <c r="F33" s="112">
        <f t="shared" si="5"/>
        <v>650000000</v>
      </c>
      <c r="G33" s="112">
        <f t="shared" si="5"/>
        <v>670000000</v>
      </c>
      <c r="H33" s="667">
        <f t="shared" si="0"/>
        <v>20000000</v>
      </c>
      <c r="I33" s="767">
        <f t="shared" si="5"/>
        <v>0</v>
      </c>
      <c r="J33" s="170">
        <f t="shared" si="5"/>
        <v>0</v>
      </c>
      <c r="K33" s="170">
        <f t="shared" si="5"/>
        <v>671221793</v>
      </c>
      <c r="L33" s="171">
        <f t="shared" si="1"/>
        <v>0</v>
      </c>
      <c r="M33" s="188"/>
      <c r="N33" s="1613"/>
      <c r="O33" s="1613"/>
    </row>
    <row r="34" spans="1:15" s="54" customFormat="1" ht="12.2" customHeight="1" x14ac:dyDescent="0.2">
      <c r="A34" s="1182" t="s">
        <v>597</v>
      </c>
      <c r="B34" s="854" t="s">
        <v>230</v>
      </c>
      <c r="C34" s="694">
        <v>650000000</v>
      </c>
      <c r="D34" s="486">
        <v>650000000</v>
      </c>
      <c r="E34" s="486">
        <v>650000000</v>
      </c>
      <c r="F34" s="486">
        <v>650000000</v>
      </c>
      <c r="G34" s="486">
        <f>650000000+20000000</f>
        <v>670000000</v>
      </c>
      <c r="H34" s="413">
        <f t="shared" si="0"/>
        <v>20000000</v>
      </c>
      <c r="I34" s="757"/>
      <c r="J34" s="162"/>
      <c r="K34" s="162">
        <v>671221793</v>
      </c>
      <c r="L34" s="163">
        <f t="shared" si="1"/>
        <v>0</v>
      </c>
      <c r="M34" s="167"/>
      <c r="N34" s="1613"/>
      <c r="O34" s="1613"/>
    </row>
    <row r="35" spans="1:15" s="54" customFormat="1" ht="12.2" customHeight="1" x14ac:dyDescent="0.2">
      <c r="A35" s="1182" t="s">
        <v>99</v>
      </c>
      <c r="B35" s="853" t="s">
        <v>279</v>
      </c>
      <c r="C35" s="694">
        <f t="shared" ref="C35:K35" si="6">C36</f>
        <v>3200000000</v>
      </c>
      <c r="D35" s="694">
        <f t="shared" si="6"/>
        <v>3200000000</v>
      </c>
      <c r="E35" s="694">
        <f t="shared" si="6"/>
        <v>4700000000</v>
      </c>
      <c r="F35" s="486">
        <f t="shared" si="6"/>
        <v>6000000000</v>
      </c>
      <c r="G35" s="486">
        <f t="shared" si="6"/>
        <v>6500000000</v>
      </c>
      <c r="H35" s="413">
        <f t="shared" si="0"/>
        <v>500000000</v>
      </c>
      <c r="I35" s="757">
        <f t="shared" si="6"/>
        <v>0</v>
      </c>
      <c r="J35" s="162">
        <f t="shared" si="6"/>
        <v>0</v>
      </c>
      <c r="K35" s="162">
        <f t="shared" si="6"/>
        <v>6505007879</v>
      </c>
      <c r="L35" s="163">
        <f t="shared" si="1"/>
        <v>0</v>
      </c>
      <c r="M35" s="167"/>
      <c r="N35" s="1613"/>
      <c r="O35" s="1613"/>
    </row>
    <row r="36" spans="1:15" s="54" customFormat="1" ht="12.2" customHeight="1" x14ac:dyDescent="0.2">
      <c r="A36" s="1182" t="s">
        <v>598</v>
      </c>
      <c r="B36" s="854" t="s">
        <v>280</v>
      </c>
      <c r="C36" s="694">
        <f>200000000+3000000000</f>
        <v>3200000000</v>
      </c>
      <c r="D36" s="486">
        <v>3200000000</v>
      </c>
      <c r="E36" s="486">
        <f>3200000000+1500000000</f>
        <v>4700000000</v>
      </c>
      <c r="F36" s="486">
        <f>4700000000+1300000000</f>
        <v>6000000000</v>
      </c>
      <c r="G36" s="486">
        <f>6000000000+500000000</f>
        <v>6500000000</v>
      </c>
      <c r="H36" s="413">
        <f t="shared" si="0"/>
        <v>500000000</v>
      </c>
      <c r="I36" s="757"/>
      <c r="J36" s="162"/>
      <c r="K36" s="162">
        <v>6505007879</v>
      </c>
      <c r="L36" s="163">
        <f t="shared" si="1"/>
        <v>0</v>
      </c>
      <c r="M36" s="188"/>
      <c r="N36" s="1613"/>
      <c r="O36" s="1613"/>
    </row>
    <row r="37" spans="1:15" s="54" customFormat="1" ht="12.2" customHeight="1" x14ac:dyDescent="0.2">
      <c r="A37" s="1182" t="s">
        <v>106</v>
      </c>
      <c r="B37" s="854" t="s">
        <v>198</v>
      </c>
      <c r="C37" s="694"/>
      <c r="D37" s="486"/>
      <c r="E37" s="486"/>
      <c r="F37" s="486"/>
      <c r="G37" s="486"/>
      <c r="H37" s="413">
        <f t="shared" si="0"/>
        <v>0</v>
      </c>
      <c r="I37" s="757"/>
      <c r="J37" s="162"/>
      <c r="K37" s="162"/>
      <c r="L37" s="163" t="e">
        <f t="shared" si="1"/>
        <v>#DIV/0!</v>
      </c>
      <c r="M37" s="167"/>
      <c r="N37" s="1613"/>
      <c r="O37" s="1613"/>
    </row>
    <row r="38" spans="1:15" s="54" customFormat="1" ht="12.2" customHeight="1" x14ac:dyDescent="0.2">
      <c r="A38" s="1182" t="s">
        <v>195</v>
      </c>
      <c r="B38" s="854" t="s">
        <v>199</v>
      </c>
      <c r="C38" s="694">
        <f t="shared" ref="C38:K38" si="7">SUM(C39:C40)</f>
        <v>12000000</v>
      </c>
      <c r="D38" s="486">
        <f t="shared" si="7"/>
        <v>12000000</v>
      </c>
      <c r="E38" s="486">
        <v>12000000</v>
      </c>
      <c r="F38" s="486">
        <v>12000000</v>
      </c>
      <c r="G38" s="486">
        <f t="shared" si="7"/>
        <v>14000000</v>
      </c>
      <c r="H38" s="757">
        <f t="shared" si="0"/>
        <v>2000000</v>
      </c>
      <c r="I38" s="757">
        <f t="shared" si="7"/>
        <v>0</v>
      </c>
      <c r="J38" s="162">
        <f t="shared" si="7"/>
        <v>0</v>
      </c>
      <c r="K38" s="162">
        <f t="shared" si="7"/>
        <v>15338487</v>
      </c>
      <c r="L38" s="163">
        <f t="shared" si="1"/>
        <v>0</v>
      </c>
      <c r="M38" s="167"/>
      <c r="N38" s="1613"/>
      <c r="O38" s="1613"/>
    </row>
    <row r="39" spans="1:15" s="54" customFormat="1" ht="12.2" customHeight="1" x14ac:dyDescent="0.2">
      <c r="A39" s="1184" t="s">
        <v>322</v>
      </c>
      <c r="B39" s="854" t="s">
        <v>231</v>
      </c>
      <c r="C39" s="695">
        <v>12000000</v>
      </c>
      <c r="D39" s="1564">
        <v>12000000</v>
      </c>
      <c r="E39" s="1564">
        <v>12000000</v>
      </c>
      <c r="F39" s="1564">
        <v>12000000</v>
      </c>
      <c r="G39" s="1564">
        <f>12000000+2000000</f>
        <v>14000000</v>
      </c>
      <c r="H39" s="759">
        <f t="shared" si="0"/>
        <v>2000000</v>
      </c>
      <c r="I39" s="759"/>
      <c r="J39" s="165"/>
      <c r="K39" s="165">
        <v>15338487</v>
      </c>
      <c r="L39" s="166">
        <f t="shared" si="1"/>
        <v>0</v>
      </c>
      <c r="M39" s="188"/>
      <c r="N39" s="1613"/>
      <c r="O39" s="1613"/>
    </row>
    <row r="40" spans="1:15" s="54" customFormat="1" ht="12.2" customHeight="1" x14ac:dyDescent="0.2">
      <c r="A40" s="1184" t="s">
        <v>599</v>
      </c>
      <c r="B40" s="854" t="s">
        <v>801</v>
      </c>
      <c r="C40" s="695"/>
      <c r="D40" s="1564"/>
      <c r="E40" s="1564"/>
      <c r="F40" s="1564"/>
      <c r="G40" s="1564"/>
      <c r="H40" s="759">
        <f t="shared" si="0"/>
        <v>0</v>
      </c>
      <c r="I40" s="759"/>
      <c r="J40" s="165"/>
      <c r="K40" s="165"/>
      <c r="L40" s="166" t="e">
        <f t="shared" si="1"/>
        <v>#DIV/0!</v>
      </c>
      <c r="M40" s="188"/>
      <c r="N40" s="1613"/>
      <c r="O40" s="1613"/>
    </row>
    <row r="41" spans="1:15" s="54" customFormat="1" ht="12.2" customHeight="1" thickBot="1" x14ac:dyDescent="0.25">
      <c r="A41" s="1184" t="s">
        <v>600</v>
      </c>
      <c r="B41" s="1585" t="s">
        <v>118</v>
      </c>
      <c r="C41" s="695">
        <v>15000000</v>
      </c>
      <c r="D41" s="1564">
        <v>15000000</v>
      </c>
      <c r="E41" s="1564">
        <v>15000000</v>
      </c>
      <c r="F41" s="1564">
        <v>15000000</v>
      </c>
      <c r="G41" s="1564">
        <f>15000000+7000000</f>
        <v>22000000</v>
      </c>
      <c r="H41" s="759">
        <f t="shared" si="0"/>
        <v>7000000</v>
      </c>
      <c r="I41" s="759"/>
      <c r="J41" s="165"/>
      <c r="K41" s="165">
        <v>23128965</v>
      </c>
      <c r="L41" s="166">
        <f t="shared" si="1"/>
        <v>0</v>
      </c>
      <c r="M41" s="188"/>
      <c r="N41" s="1613"/>
      <c r="O41" s="1613"/>
    </row>
    <row r="42" spans="1:15" s="54" customFormat="1" ht="12.2" customHeight="1" thickBot="1" x14ac:dyDescent="0.25">
      <c r="A42" s="14" t="s">
        <v>15</v>
      </c>
      <c r="B42" s="70" t="s">
        <v>624</v>
      </c>
      <c r="C42" s="692">
        <f t="shared" ref="C42:K42" si="8">SUM(C43:C53)</f>
        <v>422833371</v>
      </c>
      <c r="D42" s="110">
        <f t="shared" si="8"/>
        <v>422833371</v>
      </c>
      <c r="E42" s="110">
        <f t="shared" si="8"/>
        <v>672833371</v>
      </c>
      <c r="F42" s="110">
        <f t="shared" si="8"/>
        <v>672833371</v>
      </c>
      <c r="G42" s="268">
        <f t="shared" si="8"/>
        <v>672833371</v>
      </c>
      <c r="H42" s="758">
        <f t="shared" si="0"/>
        <v>0</v>
      </c>
      <c r="I42" s="758">
        <f t="shared" si="8"/>
        <v>0</v>
      </c>
      <c r="J42" s="157">
        <f t="shared" si="8"/>
        <v>0</v>
      </c>
      <c r="K42" s="157">
        <f t="shared" si="8"/>
        <v>939717860</v>
      </c>
      <c r="L42" s="158">
        <f t="shared" si="1"/>
        <v>0</v>
      </c>
      <c r="M42" s="188"/>
      <c r="N42" s="1613"/>
      <c r="O42" s="1613"/>
    </row>
    <row r="43" spans="1:15" s="54" customFormat="1" ht="12.2" customHeight="1" x14ac:dyDescent="0.2">
      <c r="A43" s="12" t="s">
        <v>100</v>
      </c>
      <c r="B43" s="853" t="s">
        <v>143</v>
      </c>
      <c r="C43" s="693"/>
      <c r="D43" s="111"/>
      <c r="E43" s="111"/>
      <c r="F43" s="111"/>
      <c r="G43" s="111"/>
      <c r="H43" s="756">
        <f t="shared" si="0"/>
        <v>0</v>
      </c>
      <c r="I43" s="756"/>
      <c r="J43" s="160"/>
      <c r="K43" s="160"/>
      <c r="L43" s="161" t="e">
        <f t="shared" si="1"/>
        <v>#DIV/0!</v>
      </c>
      <c r="M43" s="167"/>
      <c r="N43" s="1613"/>
      <c r="O43" s="1613"/>
    </row>
    <row r="44" spans="1:15" s="54" customFormat="1" ht="12.2" customHeight="1" x14ac:dyDescent="0.2">
      <c r="A44" s="1182" t="s">
        <v>101</v>
      </c>
      <c r="B44" s="854" t="s">
        <v>144</v>
      </c>
      <c r="C44" s="694">
        <f>294000+1552800+2000000+15000000</f>
        <v>18846800</v>
      </c>
      <c r="D44" s="486">
        <v>18846800</v>
      </c>
      <c r="E44" s="486">
        <v>18846800</v>
      </c>
      <c r="F44" s="486">
        <v>18846800</v>
      </c>
      <c r="G44" s="486">
        <v>18846800</v>
      </c>
      <c r="H44" s="757">
        <f t="shared" si="0"/>
        <v>0</v>
      </c>
      <c r="I44" s="757"/>
      <c r="J44" s="162"/>
      <c r="K44" s="162">
        <v>20679788</v>
      </c>
      <c r="L44" s="163">
        <f t="shared" si="1"/>
        <v>0</v>
      </c>
      <c r="M44" s="167"/>
    </row>
    <row r="45" spans="1:15" s="54" customFormat="1" ht="12.2" customHeight="1" x14ac:dyDescent="0.2">
      <c r="A45" s="1182" t="s">
        <v>164</v>
      </c>
      <c r="B45" s="854" t="s">
        <v>274</v>
      </c>
      <c r="C45" s="694">
        <v>2349696</v>
      </c>
      <c r="D45" s="486">
        <v>2349696</v>
      </c>
      <c r="E45" s="486">
        <v>2349696</v>
      </c>
      <c r="F45" s="486">
        <v>2349696</v>
      </c>
      <c r="G45" s="486">
        <v>2349696</v>
      </c>
      <c r="H45" s="757">
        <f t="shared" si="0"/>
        <v>0</v>
      </c>
      <c r="I45" s="757"/>
      <c r="J45" s="162"/>
      <c r="K45" s="162">
        <v>3143909</v>
      </c>
      <c r="L45" s="163">
        <f t="shared" si="1"/>
        <v>0</v>
      </c>
      <c r="M45" s="167"/>
    </row>
    <row r="46" spans="1:15" s="54" customFormat="1" ht="12.2" customHeight="1" x14ac:dyDescent="0.2">
      <c r="A46" s="1182" t="s">
        <v>200</v>
      </c>
      <c r="B46" s="854" t="s">
        <v>146</v>
      </c>
      <c r="C46" s="694">
        <v>78517110</v>
      </c>
      <c r="D46" s="486">
        <v>78517110</v>
      </c>
      <c r="E46" s="486">
        <v>78517110</v>
      </c>
      <c r="F46" s="486">
        <v>78517110</v>
      </c>
      <c r="G46" s="486">
        <f>78517110-17000000</f>
        <v>61517110</v>
      </c>
      <c r="H46" s="757">
        <f t="shared" si="0"/>
        <v>-17000000</v>
      </c>
      <c r="I46" s="757"/>
      <c r="J46" s="162"/>
      <c r="K46" s="162">
        <v>62481765</v>
      </c>
      <c r="L46" s="163">
        <f t="shared" si="1"/>
        <v>0</v>
      </c>
      <c r="M46" s="167"/>
    </row>
    <row r="47" spans="1:15" s="54" customFormat="1" ht="12.2" customHeight="1" x14ac:dyDescent="0.2">
      <c r="A47" s="1182" t="s">
        <v>282</v>
      </c>
      <c r="B47" s="854" t="s">
        <v>148</v>
      </c>
      <c r="C47" s="694"/>
      <c r="D47" s="486"/>
      <c r="E47" s="486"/>
      <c r="F47" s="486"/>
      <c r="G47" s="486"/>
      <c r="H47" s="757">
        <f t="shared" si="0"/>
        <v>0</v>
      </c>
      <c r="I47" s="757"/>
      <c r="J47" s="162"/>
      <c r="K47" s="162"/>
      <c r="L47" s="163" t="e">
        <f t="shared" si="1"/>
        <v>#DIV/0!</v>
      </c>
      <c r="M47" s="167"/>
    </row>
    <row r="48" spans="1:15" s="54" customFormat="1" ht="12.2" customHeight="1" x14ac:dyDescent="0.2">
      <c r="A48" s="1182" t="s">
        <v>601</v>
      </c>
      <c r="B48" s="854" t="s">
        <v>203</v>
      </c>
      <c r="C48" s="694">
        <v>41077765</v>
      </c>
      <c r="D48" s="486">
        <v>41077765</v>
      </c>
      <c r="E48" s="486">
        <v>41077765</v>
      </c>
      <c r="F48" s="486">
        <v>41077765</v>
      </c>
      <c r="G48" s="486">
        <v>41077765</v>
      </c>
      <c r="H48" s="757">
        <f t="shared" si="0"/>
        <v>0</v>
      </c>
      <c r="I48" s="757"/>
      <c r="J48" s="162"/>
      <c r="K48" s="162">
        <v>43703001</v>
      </c>
      <c r="L48" s="163">
        <f t="shared" si="1"/>
        <v>0</v>
      </c>
      <c r="M48" s="167"/>
    </row>
    <row r="49" spans="1:13" s="54" customFormat="1" ht="12.2" customHeight="1" x14ac:dyDescent="0.2">
      <c r="A49" s="1182" t="s">
        <v>602</v>
      </c>
      <c r="B49" s="854" t="s">
        <v>204</v>
      </c>
      <c r="C49" s="694"/>
      <c r="D49" s="486"/>
      <c r="E49" s="486"/>
      <c r="F49" s="486"/>
      <c r="G49" s="486"/>
      <c r="H49" s="757">
        <f t="shared" si="0"/>
        <v>0</v>
      </c>
      <c r="I49" s="757"/>
      <c r="J49" s="162"/>
      <c r="K49" s="162"/>
      <c r="L49" s="163" t="e">
        <f t="shared" ref="L49:L74" si="9">I49/D49*100</f>
        <v>#DIV/0!</v>
      </c>
      <c r="M49" s="167"/>
    </row>
    <row r="50" spans="1:13" s="54" customFormat="1" ht="12.2" customHeight="1" x14ac:dyDescent="0.2">
      <c r="A50" s="1182" t="s">
        <v>603</v>
      </c>
      <c r="B50" s="854" t="s">
        <v>302</v>
      </c>
      <c r="C50" s="694">
        <v>280630000</v>
      </c>
      <c r="D50" s="486">
        <v>280630000</v>
      </c>
      <c r="E50" s="486">
        <f>280630000+250000000</f>
        <v>530630000</v>
      </c>
      <c r="F50" s="486">
        <v>530630000</v>
      </c>
      <c r="G50" s="486">
        <f>530630000+17000000</f>
        <v>547630000</v>
      </c>
      <c r="H50" s="757">
        <f t="shared" si="0"/>
        <v>17000000</v>
      </c>
      <c r="I50" s="757"/>
      <c r="J50" s="162"/>
      <c r="K50" s="162">
        <f>65737700+727882025</f>
        <v>793619725</v>
      </c>
      <c r="L50" s="163">
        <f t="shared" si="9"/>
        <v>0</v>
      </c>
      <c r="M50" s="167"/>
    </row>
    <row r="51" spans="1:13" s="54" customFormat="1" ht="12.2" customHeight="1" x14ac:dyDescent="0.2">
      <c r="A51" s="1182" t="s">
        <v>604</v>
      </c>
      <c r="B51" s="854" t="s">
        <v>155</v>
      </c>
      <c r="C51" s="694"/>
      <c r="D51" s="486"/>
      <c r="E51" s="486"/>
      <c r="F51" s="486"/>
      <c r="G51" s="486"/>
      <c r="H51" s="757">
        <f t="shared" si="0"/>
        <v>0</v>
      </c>
      <c r="I51" s="757"/>
      <c r="J51" s="162"/>
      <c r="K51" s="162"/>
      <c r="L51" s="163" t="e">
        <f t="shared" si="9"/>
        <v>#DIV/0!</v>
      </c>
      <c r="M51" s="167"/>
    </row>
    <row r="52" spans="1:13" s="54" customFormat="1" ht="12.2" customHeight="1" x14ac:dyDescent="0.2">
      <c r="A52" s="1184" t="s">
        <v>605</v>
      </c>
      <c r="B52" s="1585" t="s">
        <v>275</v>
      </c>
      <c r="C52" s="694"/>
      <c r="D52" s="486"/>
      <c r="E52" s="486"/>
      <c r="F52" s="486"/>
      <c r="G52" s="486"/>
      <c r="H52" s="757">
        <f t="shared" si="0"/>
        <v>0</v>
      </c>
      <c r="I52" s="757"/>
      <c r="J52" s="162"/>
      <c r="K52" s="162"/>
      <c r="L52" s="163" t="e">
        <f t="shared" si="9"/>
        <v>#DIV/0!</v>
      </c>
      <c r="M52" s="167"/>
    </row>
    <row r="53" spans="1:13" s="54" customFormat="1" ht="12.2" customHeight="1" thickBot="1" x14ac:dyDescent="0.25">
      <c r="A53" s="1184" t="s">
        <v>606</v>
      </c>
      <c r="B53" s="1585" t="s">
        <v>157</v>
      </c>
      <c r="C53" s="694">
        <v>1412000</v>
      </c>
      <c r="D53" s="486">
        <v>1412000</v>
      </c>
      <c r="E53" s="486">
        <v>1412000</v>
      </c>
      <c r="F53" s="486">
        <v>1412000</v>
      </c>
      <c r="G53" s="486">
        <v>1412000</v>
      </c>
      <c r="H53" s="757">
        <f t="shared" si="0"/>
        <v>0</v>
      </c>
      <c r="I53" s="757"/>
      <c r="J53" s="162"/>
      <c r="K53" s="162">
        <v>16089672</v>
      </c>
      <c r="L53" s="163">
        <f t="shared" si="9"/>
        <v>0</v>
      </c>
      <c r="M53" s="167"/>
    </row>
    <row r="54" spans="1:13" s="54" customFormat="1" ht="12.2" customHeight="1" thickBot="1" x14ac:dyDescent="0.25">
      <c r="A54" s="14" t="s">
        <v>16</v>
      </c>
      <c r="B54" s="70" t="s">
        <v>607</v>
      </c>
      <c r="C54" s="692">
        <f t="shared" ref="C54:K54" si="10">SUM(C55:C59)</f>
        <v>57720000</v>
      </c>
      <c r="D54" s="110">
        <f t="shared" si="10"/>
        <v>57720000</v>
      </c>
      <c r="E54" s="110">
        <f t="shared" si="10"/>
        <v>57720000</v>
      </c>
      <c r="F54" s="110">
        <f t="shared" si="10"/>
        <v>57720000</v>
      </c>
      <c r="G54" s="268">
        <f t="shared" si="10"/>
        <v>57720000</v>
      </c>
      <c r="H54" s="758">
        <f t="shared" si="0"/>
        <v>0</v>
      </c>
      <c r="I54" s="758">
        <f t="shared" si="10"/>
        <v>0</v>
      </c>
      <c r="J54" s="157">
        <f t="shared" si="10"/>
        <v>0</v>
      </c>
      <c r="K54" s="157">
        <f t="shared" si="10"/>
        <v>0</v>
      </c>
      <c r="L54" s="158">
        <f t="shared" si="9"/>
        <v>0</v>
      </c>
      <c r="M54" s="167"/>
    </row>
    <row r="55" spans="1:13" s="54" customFormat="1" ht="12.2" customHeight="1" x14ac:dyDescent="0.2">
      <c r="A55" s="12" t="s">
        <v>89</v>
      </c>
      <c r="B55" s="853" t="s">
        <v>167</v>
      </c>
      <c r="C55" s="698"/>
      <c r="D55" s="113"/>
      <c r="E55" s="113"/>
      <c r="F55" s="113"/>
      <c r="G55" s="113"/>
      <c r="H55" s="805">
        <f t="shared" si="0"/>
        <v>0</v>
      </c>
      <c r="I55" s="805"/>
      <c r="J55" s="174"/>
      <c r="K55" s="174"/>
      <c r="L55" s="175" t="e">
        <f t="shared" si="9"/>
        <v>#DIV/0!</v>
      </c>
      <c r="M55" s="167"/>
    </row>
    <row r="56" spans="1:13" s="54" customFormat="1" ht="12.2" customHeight="1" x14ac:dyDescent="0.2">
      <c r="A56" s="1182" t="s">
        <v>102</v>
      </c>
      <c r="B56" s="854" t="s">
        <v>168</v>
      </c>
      <c r="C56" s="699">
        <v>57720000</v>
      </c>
      <c r="D56" s="487">
        <v>57720000</v>
      </c>
      <c r="E56" s="487">
        <v>57720000</v>
      </c>
      <c r="F56" s="487">
        <v>57720000</v>
      </c>
      <c r="G56" s="487">
        <v>57720000</v>
      </c>
      <c r="H56" s="803">
        <f t="shared" si="0"/>
        <v>0</v>
      </c>
      <c r="I56" s="803"/>
      <c r="J56" s="172"/>
      <c r="K56" s="172"/>
      <c r="L56" s="173">
        <f t="shared" si="9"/>
        <v>0</v>
      </c>
      <c r="M56" s="188"/>
    </row>
    <row r="57" spans="1:13" s="54" customFormat="1" ht="12.2" customHeight="1" x14ac:dyDescent="0.2">
      <c r="A57" s="1182" t="s">
        <v>103</v>
      </c>
      <c r="B57" s="854" t="s">
        <v>169</v>
      </c>
      <c r="C57" s="699"/>
      <c r="D57" s="487"/>
      <c r="E57" s="487"/>
      <c r="F57" s="487"/>
      <c r="G57" s="487"/>
      <c r="H57" s="803">
        <f t="shared" si="0"/>
        <v>0</v>
      </c>
      <c r="I57" s="803"/>
      <c r="J57" s="172"/>
      <c r="K57" s="172"/>
      <c r="L57" s="173" t="e">
        <f t="shared" si="9"/>
        <v>#DIV/0!</v>
      </c>
      <c r="M57" s="167"/>
    </row>
    <row r="58" spans="1:13" s="54" customFormat="1" ht="12.2" customHeight="1" x14ac:dyDescent="0.2">
      <c r="A58" s="1182" t="s">
        <v>201</v>
      </c>
      <c r="B58" s="854" t="s">
        <v>207</v>
      </c>
      <c r="C58" s="699"/>
      <c r="D58" s="487"/>
      <c r="E58" s="487"/>
      <c r="F58" s="487"/>
      <c r="G58" s="487"/>
      <c r="H58" s="803">
        <f t="shared" si="0"/>
        <v>0</v>
      </c>
      <c r="I58" s="803"/>
      <c r="J58" s="172"/>
      <c r="K58" s="172"/>
      <c r="L58" s="173" t="e">
        <f t="shared" si="9"/>
        <v>#DIV/0!</v>
      </c>
      <c r="M58" s="167"/>
    </row>
    <row r="59" spans="1:13" s="54" customFormat="1" ht="12.2" customHeight="1" thickBot="1" x14ac:dyDescent="0.25">
      <c r="A59" s="1184" t="s">
        <v>202</v>
      </c>
      <c r="B59" s="1585" t="s">
        <v>209</v>
      </c>
      <c r="C59" s="697"/>
      <c r="D59" s="1565"/>
      <c r="E59" s="1565"/>
      <c r="F59" s="1565"/>
      <c r="G59" s="1565"/>
      <c r="H59" s="804">
        <f t="shared" si="0"/>
        <v>0</v>
      </c>
      <c r="I59" s="804"/>
      <c r="J59" s="176"/>
      <c r="K59" s="176"/>
      <c r="L59" s="177" t="e">
        <f t="shared" si="9"/>
        <v>#DIV/0!</v>
      </c>
      <c r="M59" s="167"/>
    </row>
    <row r="60" spans="1:13" s="54" customFormat="1" ht="12.2" customHeight="1" thickBot="1" x14ac:dyDescent="0.25">
      <c r="A60" s="14" t="s">
        <v>17</v>
      </c>
      <c r="B60" s="70" t="s">
        <v>625</v>
      </c>
      <c r="C60" s="692">
        <f t="shared" ref="C60:K60" si="11">SUM(C61:C62)</f>
        <v>500000</v>
      </c>
      <c r="D60" s="110">
        <f t="shared" si="11"/>
        <v>500000</v>
      </c>
      <c r="E60" s="110">
        <f t="shared" si="11"/>
        <v>500000</v>
      </c>
      <c r="F60" s="110">
        <f t="shared" si="11"/>
        <v>500000</v>
      </c>
      <c r="G60" s="268">
        <f t="shared" si="11"/>
        <v>500000</v>
      </c>
      <c r="H60" s="758">
        <f t="shared" si="0"/>
        <v>0</v>
      </c>
      <c r="I60" s="758">
        <f t="shared" si="11"/>
        <v>0</v>
      </c>
      <c r="J60" s="157">
        <f t="shared" si="11"/>
        <v>0</v>
      </c>
      <c r="K60" s="157">
        <f t="shared" si="11"/>
        <v>0</v>
      </c>
      <c r="L60" s="158">
        <f t="shared" si="9"/>
        <v>0</v>
      </c>
      <c r="M60" s="167"/>
    </row>
    <row r="61" spans="1:13" s="54" customFormat="1" ht="12.2" customHeight="1" x14ac:dyDescent="0.2">
      <c r="A61" s="1182" t="s">
        <v>104</v>
      </c>
      <c r="B61" s="854" t="s">
        <v>210</v>
      </c>
      <c r="C61" s="694"/>
      <c r="D61" s="486"/>
      <c r="E61" s="486"/>
      <c r="F61" s="486"/>
      <c r="G61" s="486"/>
      <c r="H61" s="757">
        <f t="shared" si="0"/>
        <v>0</v>
      </c>
      <c r="I61" s="757"/>
      <c r="J61" s="162"/>
      <c r="K61" s="162"/>
      <c r="L61" s="163" t="e">
        <f t="shared" si="9"/>
        <v>#DIV/0!</v>
      </c>
      <c r="M61" s="167"/>
    </row>
    <row r="62" spans="1:13" s="54" customFormat="1" ht="12.2" customHeight="1" x14ac:dyDescent="0.2">
      <c r="A62" s="1182" t="s">
        <v>105</v>
      </c>
      <c r="B62" s="854" t="s">
        <v>211</v>
      </c>
      <c r="C62" s="694">
        <v>500000</v>
      </c>
      <c r="D62" s="486">
        <v>500000</v>
      </c>
      <c r="E62" s="486">
        <v>500000</v>
      </c>
      <c r="F62" s="486">
        <v>500000</v>
      </c>
      <c r="G62" s="486">
        <v>500000</v>
      </c>
      <c r="H62" s="757">
        <f t="shared" si="0"/>
        <v>0</v>
      </c>
      <c r="I62" s="757"/>
      <c r="J62" s="162"/>
      <c r="K62" s="162"/>
      <c r="L62" s="163">
        <f t="shared" si="9"/>
        <v>0</v>
      </c>
      <c r="M62" s="167"/>
    </row>
    <row r="63" spans="1:13" s="54" customFormat="1" ht="12.2" customHeight="1" thickBot="1" x14ac:dyDescent="0.25">
      <c r="A63" s="1184" t="s">
        <v>608</v>
      </c>
      <c r="B63" s="1585" t="s">
        <v>640</v>
      </c>
      <c r="C63" s="695"/>
      <c r="D63" s="1564"/>
      <c r="E63" s="1564"/>
      <c r="F63" s="1564"/>
      <c r="G63" s="1564"/>
      <c r="H63" s="759">
        <f t="shared" si="0"/>
        <v>0</v>
      </c>
      <c r="I63" s="759"/>
      <c r="J63" s="165"/>
      <c r="K63" s="165"/>
      <c r="L63" s="166" t="e">
        <f t="shared" si="9"/>
        <v>#DIV/0!</v>
      </c>
      <c r="M63" s="167"/>
    </row>
    <row r="64" spans="1:13" s="54" customFormat="1" ht="12.2" customHeight="1" thickBot="1" x14ac:dyDescent="0.25">
      <c r="A64" s="14" t="s">
        <v>18</v>
      </c>
      <c r="B64" s="430" t="s">
        <v>380</v>
      </c>
      <c r="C64" s="692">
        <f t="shared" ref="C64:K64" si="12">SUM(C65:C66)</f>
        <v>22141000</v>
      </c>
      <c r="D64" s="110">
        <f t="shared" si="12"/>
        <v>22141000</v>
      </c>
      <c r="E64" s="110">
        <f t="shared" si="12"/>
        <v>22141000</v>
      </c>
      <c r="F64" s="110">
        <f t="shared" si="12"/>
        <v>22141000</v>
      </c>
      <c r="G64" s="268">
        <f t="shared" si="12"/>
        <v>22141000</v>
      </c>
      <c r="H64" s="758">
        <f t="shared" si="0"/>
        <v>0</v>
      </c>
      <c r="I64" s="758">
        <f t="shared" si="12"/>
        <v>0</v>
      </c>
      <c r="J64" s="157">
        <f t="shared" si="12"/>
        <v>0</v>
      </c>
      <c r="K64" s="157">
        <f t="shared" si="12"/>
        <v>0</v>
      </c>
      <c r="L64" s="158">
        <f t="shared" si="9"/>
        <v>0</v>
      </c>
      <c r="M64" s="167"/>
    </row>
    <row r="65" spans="1:14" s="54" customFormat="1" ht="12.2" customHeight="1" x14ac:dyDescent="0.2">
      <c r="A65" s="12" t="s">
        <v>107</v>
      </c>
      <c r="B65" s="854" t="s">
        <v>212</v>
      </c>
      <c r="C65" s="699">
        <f>4473000+13320000+4168000+180000</f>
        <v>22141000</v>
      </c>
      <c r="D65" s="487">
        <v>22141000</v>
      </c>
      <c r="E65" s="487">
        <v>22141000</v>
      </c>
      <c r="F65" s="487">
        <v>22141000</v>
      </c>
      <c r="G65" s="487">
        <v>22141000</v>
      </c>
      <c r="H65" s="803">
        <f t="shared" si="0"/>
        <v>0</v>
      </c>
      <c r="I65" s="803"/>
      <c r="J65" s="172"/>
      <c r="K65" s="172"/>
      <c r="L65" s="173">
        <f t="shared" si="9"/>
        <v>0</v>
      </c>
      <c r="M65" s="167"/>
    </row>
    <row r="66" spans="1:14" s="54" customFormat="1" ht="12.2" customHeight="1" x14ac:dyDescent="0.2">
      <c r="A66" s="1182" t="s">
        <v>108</v>
      </c>
      <c r="B66" s="854" t="s">
        <v>213</v>
      </c>
      <c r="C66" s="699"/>
      <c r="D66" s="487"/>
      <c r="E66" s="487"/>
      <c r="F66" s="487"/>
      <c r="G66" s="487"/>
      <c r="H66" s="803">
        <f t="shared" si="0"/>
        <v>0</v>
      </c>
      <c r="I66" s="803"/>
      <c r="J66" s="172"/>
      <c r="K66" s="172"/>
      <c r="L66" s="173" t="e">
        <f t="shared" si="9"/>
        <v>#DIV/0!</v>
      </c>
      <c r="M66" s="167"/>
    </row>
    <row r="67" spans="1:14" s="54" customFormat="1" ht="12.2" customHeight="1" thickBot="1" x14ac:dyDescent="0.25">
      <c r="A67" s="244" t="s">
        <v>323</v>
      </c>
      <c r="B67" s="855" t="s">
        <v>368</v>
      </c>
      <c r="C67" s="699"/>
      <c r="D67" s="487"/>
      <c r="E67" s="487"/>
      <c r="F67" s="487"/>
      <c r="G67" s="487"/>
      <c r="H67" s="803">
        <f t="shared" si="0"/>
        <v>0</v>
      </c>
      <c r="I67" s="803"/>
      <c r="J67" s="172"/>
      <c r="K67" s="172"/>
      <c r="L67" s="173" t="e">
        <f t="shared" si="9"/>
        <v>#DIV/0!</v>
      </c>
      <c r="M67" s="167"/>
    </row>
    <row r="68" spans="1:14" s="54" customFormat="1" ht="12.2" customHeight="1" thickBot="1" x14ac:dyDescent="0.25">
      <c r="A68" s="431" t="s">
        <v>19</v>
      </c>
      <c r="B68" s="856" t="s">
        <v>626</v>
      </c>
      <c r="C68" s="659">
        <f>+C12+C26+C32+C42+C54+C60+C64</f>
        <v>5705893427</v>
      </c>
      <c r="D68" s="1202">
        <f t="shared" ref="D68:K68" si="13">+D12+D26+D32+D42+D54+D60+D64</f>
        <v>6158322790</v>
      </c>
      <c r="E68" s="1202">
        <f t="shared" si="13"/>
        <v>7965368772</v>
      </c>
      <c r="F68" s="1202">
        <f t="shared" si="13"/>
        <v>9298556234</v>
      </c>
      <c r="G68" s="269">
        <f t="shared" si="13"/>
        <v>9825445022</v>
      </c>
      <c r="H68" s="768">
        <f>+G68-F68</f>
        <v>526888788</v>
      </c>
      <c r="I68" s="768">
        <f t="shared" si="13"/>
        <v>0</v>
      </c>
      <c r="J68" s="168">
        <f t="shared" si="13"/>
        <v>0</v>
      </c>
      <c r="K68" s="168">
        <f t="shared" si="13"/>
        <v>8154414984</v>
      </c>
      <c r="L68" s="169">
        <f t="shared" si="9"/>
        <v>0</v>
      </c>
      <c r="M68" s="167"/>
    </row>
    <row r="69" spans="1:14" s="54" customFormat="1" ht="12.2" customHeight="1" thickBot="1" x14ac:dyDescent="0.25">
      <c r="A69" s="61" t="s">
        <v>20</v>
      </c>
      <c r="B69" s="430" t="s">
        <v>627</v>
      </c>
      <c r="C69" s="692">
        <f t="shared" ref="C69:K69" si="14">SUM(C70:C72)</f>
        <v>0</v>
      </c>
      <c r="D69" s="110">
        <f t="shared" si="14"/>
        <v>0</v>
      </c>
      <c r="E69" s="110">
        <f t="shared" si="14"/>
        <v>0</v>
      </c>
      <c r="F69" s="110">
        <f t="shared" si="14"/>
        <v>0</v>
      </c>
      <c r="G69" s="268">
        <f t="shared" si="14"/>
        <v>0</v>
      </c>
      <c r="H69" s="758">
        <f t="shared" si="0"/>
        <v>0</v>
      </c>
      <c r="I69" s="758">
        <f t="shared" si="14"/>
        <v>0</v>
      </c>
      <c r="J69" s="157">
        <f t="shared" si="14"/>
        <v>0</v>
      </c>
      <c r="K69" s="157">
        <f t="shared" si="14"/>
        <v>0</v>
      </c>
      <c r="L69" s="158" t="e">
        <f t="shared" si="9"/>
        <v>#DIV/0!</v>
      </c>
      <c r="M69" s="167"/>
    </row>
    <row r="70" spans="1:14" s="54" customFormat="1" ht="12.2" customHeight="1" x14ac:dyDescent="0.2">
      <c r="A70" s="12" t="s">
        <v>171</v>
      </c>
      <c r="B70" s="853" t="s">
        <v>215</v>
      </c>
      <c r="C70" s="699"/>
      <c r="D70" s="487"/>
      <c r="E70" s="487"/>
      <c r="F70" s="487"/>
      <c r="G70" s="487"/>
      <c r="H70" s="803">
        <f t="shared" si="0"/>
        <v>0</v>
      </c>
      <c r="I70" s="803"/>
      <c r="J70" s="172"/>
      <c r="K70" s="172"/>
      <c r="L70" s="173" t="e">
        <f t="shared" si="9"/>
        <v>#DIV/0!</v>
      </c>
      <c r="M70" s="167"/>
    </row>
    <row r="71" spans="1:14" s="54" customFormat="1" ht="12.2" customHeight="1" x14ac:dyDescent="0.2">
      <c r="A71" s="1182" t="s">
        <v>172</v>
      </c>
      <c r="B71" s="854" t="s">
        <v>324</v>
      </c>
      <c r="C71" s="699"/>
      <c r="D71" s="487"/>
      <c r="E71" s="487"/>
      <c r="F71" s="487"/>
      <c r="G71" s="487"/>
      <c r="H71" s="803">
        <f t="shared" si="0"/>
        <v>0</v>
      </c>
      <c r="I71" s="803"/>
      <c r="J71" s="172"/>
      <c r="K71" s="172"/>
      <c r="L71" s="173" t="e">
        <f t="shared" si="9"/>
        <v>#DIV/0!</v>
      </c>
      <c r="M71" s="167"/>
    </row>
    <row r="72" spans="1:14" s="54" customFormat="1" ht="12.2" customHeight="1" thickBot="1" x14ac:dyDescent="0.25">
      <c r="A72" s="1184" t="s">
        <v>173</v>
      </c>
      <c r="B72" s="854" t="s">
        <v>513</v>
      </c>
      <c r="C72" s="1205"/>
      <c r="D72" s="144"/>
      <c r="E72" s="144"/>
      <c r="F72" s="144"/>
      <c r="G72" s="144"/>
      <c r="H72" s="1308">
        <f t="shared" si="0"/>
        <v>0</v>
      </c>
      <c r="I72" s="1308"/>
      <c r="J72" s="189"/>
      <c r="K72" s="189"/>
      <c r="L72" s="190" t="e">
        <f t="shared" si="9"/>
        <v>#DIV/0!</v>
      </c>
      <c r="M72" s="167"/>
    </row>
    <row r="73" spans="1:14" s="54" customFormat="1" ht="12.2" customHeight="1" thickBot="1" x14ac:dyDescent="0.25">
      <c r="A73" s="61" t="s">
        <v>21</v>
      </c>
      <c r="B73" s="430" t="s">
        <v>609</v>
      </c>
      <c r="C73" s="1206">
        <f>SUM(C74:C76)</f>
        <v>1013629000</v>
      </c>
      <c r="D73" s="1209">
        <f>SUM(D74:D76)</f>
        <v>1482574500</v>
      </c>
      <c r="E73" s="1209">
        <f t="shared" ref="E73:K73" si="15">SUM(E74:E76)</f>
        <v>1482574500</v>
      </c>
      <c r="F73" s="1209">
        <f t="shared" si="15"/>
        <v>1279185500</v>
      </c>
      <c r="G73" s="287">
        <f t="shared" si="15"/>
        <v>1279185500</v>
      </c>
      <c r="H73" s="1309">
        <f t="shared" si="0"/>
        <v>0</v>
      </c>
      <c r="I73" s="1309">
        <f t="shared" si="15"/>
        <v>0</v>
      </c>
      <c r="J73" s="191">
        <f t="shared" si="15"/>
        <v>0</v>
      </c>
      <c r="K73" s="191">
        <f t="shared" si="15"/>
        <v>0</v>
      </c>
      <c r="L73" s="192">
        <f t="shared" si="9"/>
        <v>0</v>
      </c>
      <c r="M73" s="167"/>
    </row>
    <row r="74" spans="1:14" s="54" customFormat="1" ht="12.2" customHeight="1" x14ac:dyDescent="0.2">
      <c r="A74" s="12" t="s">
        <v>214</v>
      </c>
      <c r="B74" s="853" t="s">
        <v>218</v>
      </c>
      <c r="C74" s="694">
        <v>1013629000</v>
      </c>
      <c r="D74" s="487">
        <f>1013629000+468945500</f>
        <v>1482574500</v>
      </c>
      <c r="E74" s="487">
        <v>1482574500</v>
      </c>
      <c r="F74" s="487">
        <f>1482574500-203389000</f>
        <v>1279185500</v>
      </c>
      <c r="G74" s="487">
        <v>1279185500</v>
      </c>
      <c r="H74" s="803">
        <f t="shared" si="0"/>
        <v>0</v>
      </c>
      <c r="I74" s="803"/>
      <c r="J74" s="172"/>
      <c r="K74" s="172"/>
      <c r="L74" s="173">
        <f t="shared" si="9"/>
        <v>0</v>
      </c>
      <c r="M74" s="167"/>
    </row>
    <row r="75" spans="1:14" s="54" customFormat="1" ht="12.2" customHeight="1" x14ac:dyDescent="0.2">
      <c r="A75" s="12" t="s">
        <v>638</v>
      </c>
      <c r="B75" s="853" t="s">
        <v>390</v>
      </c>
      <c r="C75" s="694"/>
      <c r="D75" s="487"/>
      <c r="E75" s="487"/>
      <c r="F75" s="487"/>
      <c r="G75" s="487"/>
      <c r="H75" s="803">
        <f t="shared" si="0"/>
        <v>0</v>
      </c>
      <c r="I75" s="803"/>
      <c r="J75" s="172"/>
      <c r="K75" s="172"/>
      <c r="L75" s="173"/>
      <c r="M75" s="167"/>
    </row>
    <row r="76" spans="1:14" s="54" customFormat="1" ht="12.75" customHeight="1" thickBot="1" x14ac:dyDescent="0.25">
      <c r="A76" s="1182" t="s">
        <v>216</v>
      </c>
      <c r="B76" s="854" t="s">
        <v>535</v>
      </c>
      <c r="C76" s="699"/>
      <c r="D76" s="487"/>
      <c r="E76" s="487"/>
      <c r="F76" s="487"/>
      <c r="G76" s="487"/>
      <c r="H76" s="803">
        <f t="shared" si="0"/>
        <v>0</v>
      </c>
      <c r="I76" s="803"/>
      <c r="J76" s="172"/>
      <c r="K76" s="172"/>
      <c r="L76" s="173" t="e">
        <f t="shared" ref="L76:L85" si="16">I76/D76*100</f>
        <v>#DIV/0!</v>
      </c>
      <c r="M76" s="167"/>
    </row>
    <row r="77" spans="1:14" s="54" customFormat="1" ht="12.2" customHeight="1" thickBot="1" x14ac:dyDescent="0.25">
      <c r="A77" s="61" t="s">
        <v>22</v>
      </c>
      <c r="B77" s="430" t="s">
        <v>610</v>
      </c>
      <c r="C77" s="692">
        <f t="shared" ref="C77:K77" si="17">SUM(C78:C79)</f>
        <v>0</v>
      </c>
      <c r="D77" s="110">
        <f t="shared" si="17"/>
        <v>45474169</v>
      </c>
      <c r="E77" s="110">
        <f t="shared" si="17"/>
        <v>45474169</v>
      </c>
      <c r="F77" s="110">
        <f t="shared" si="17"/>
        <v>45474169</v>
      </c>
      <c r="G77" s="268">
        <f t="shared" si="17"/>
        <v>45474169</v>
      </c>
      <c r="H77" s="758">
        <f t="shared" ref="H77:H85" si="18">+G77-F77</f>
        <v>0</v>
      </c>
      <c r="I77" s="758">
        <f t="shared" si="17"/>
        <v>0</v>
      </c>
      <c r="J77" s="157">
        <f t="shared" si="17"/>
        <v>0</v>
      </c>
      <c r="K77" s="157">
        <f t="shared" si="17"/>
        <v>0</v>
      </c>
      <c r="L77" s="158">
        <f t="shared" si="16"/>
        <v>0</v>
      </c>
      <c r="M77" s="167"/>
    </row>
    <row r="78" spans="1:14" s="54" customFormat="1" ht="12.2" customHeight="1" x14ac:dyDescent="0.2">
      <c r="A78" s="12" t="s">
        <v>217</v>
      </c>
      <c r="B78" s="58" t="s">
        <v>369</v>
      </c>
      <c r="C78" s="699"/>
      <c r="D78" s="487">
        <v>45474169</v>
      </c>
      <c r="E78" s="487">
        <v>45474169</v>
      </c>
      <c r="F78" s="487">
        <v>45474169</v>
      </c>
      <c r="G78" s="487">
        <v>45474169</v>
      </c>
      <c r="H78" s="803">
        <f t="shared" si="18"/>
        <v>0</v>
      </c>
      <c r="I78" s="803"/>
      <c r="J78" s="172"/>
      <c r="K78" s="172"/>
      <c r="L78" s="173">
        <f t="shared" si="16"/>
        <v>0</v>
      </c>
      <c r="M78" s="167"/>
    </row>
    <row r="79" spans="1:14" s="54" customFormat="1" ht="12.2" customHeight="1" thickBot="1" x14ac:dyDescent="0.25">
      <c r="A79" s="1184" t="s">
        <v>219</v>
      </c>
      <c r="B79" s="58" t="s">
        <v>370</v>
      </c>
      <c r="C79" s="699"/>
      <c r="D79" s="487"/>
      <c r="E79" s="487"/>
      <c r="F79" s="487"/>
      <c r="G79" s="487"/>
      <c r="H79" s="803">
        <f t="shared" si="18"/>
        <v>0</v>
      </c>
      <c r="I79" s="803"/>
      <c r="J79" s="172"/>
      <c r="K79" s="172"/>
      <c r="L79" s="173" t="e">
        <f t="shared" si="16"/>
        <v>#DIV/0!</v>
      </c>
      <c r="M79" s="167"/>
    </row>
    <row r="80" spans="1:14" s="26" customFormat="1" ht="12.2" customHeight="1" thickBot="1" x14ac:dyDescent="0.25">
      <c r="A80" s="61" t="s">
        <v>23</v>
      </c>
      <c r="B80" s="430" t="s">
        <v>611</v>
      </c>
      <c r="C80" s="692">
        <f t="shared" ref="C80:K80" si="19">SUM(C81:C83)</f>
        <v>4200000000</v>
      </c>
      <c r="D80" s="110">
        <f t="shared" si="19"/>
        <v>5662567692</v>
      </c>
      <c r="E80" s="110">
        <f t="shared" si="19"/>
        <v>6461524380</v>
      </c>
      <c r="F80" s="110">
        <f t="shared" si="19"/>
        <v>7264419811</v>
      </c>
      <c r="G80" s="268">
        <f t="shared" si="19"/>
        <v>7603193583</v>
      </c>
      <c r="H80" s="758">
        <f t="shared" si="18"/>
        <v>338773772</v>
      </c>
      <c r="I80" s="758">
        <f t="shared" si="19"/>
        <v>0</v>
      </c>
      <c r="J80" s="157">
        <f t="shared" si="19"/>
        <v>0</v>
      </c>
      <c r="K80" s="157">
        <f t="shared" si="19"/>
        <v>0</v>
      </c>
      <c r="L80" s="158">
        <f t="shared" si="16"/>
        <v>0</v>
      </c>
      <c r="M80" s="164"/>
      <c r="N80" s="108"/>
    </row>
    <row r="81" spans="1:15" s="54" customFormat="1" ht="12.2" customHeight="1" x14ac:dyDescent="0.2">
      <c r="A81" s="12" t="s">
        <v>220</v>
      </c>
      <c r="B81" s="853" t="s">
        <v>303</v>
      </c>
      <c r="C81" s="699"/>
      <c r="D81" s="487">
        <f>389271334+256887003+253048039+296839635+266521681</f>
        <v>1462567692</v>
      </c>
      <c r="E81" s="487">
        <f>1462567692+275440984+262367735+261147969</f>
        <v>2261524380</v>
      </c>
      <c r="F81" s="487">
        <f>2261524380+269955942+263261833+269677656</f>
        <v>3064419811</v>
      </c>
      <c r="G81" s="487">
        <f>3064419811+338773772</f>
        <v>3403193583</v>
      </c>
      <c r="H81" s="803">
        <f t="shared" si="18"/>
        <v>338773772</v>
      </c>
      <c r="I81" s="803"/>
      <c r="J81" s="172"/>
      <c r="K81" s="172"/>
      <c r="L81" s="173">
        <f t="shared" si="16"/>
        <v>0</v>
      </c>
      <c r="M81" s="167"/>
    </row>
    <row r="82" spans="1:15" s="54" customFormat="1" ht="12.2" customHeight="1" x14ac:dyDescent="0.2">
      <c r="A82" s="1182" t="s">
        <v>221</v>
      </c>
      <c r="B82" s="854" t="s">
        <v>304</v>
      </c>
      <c r="C82" s="699"/>
      <c r="D82" s="487"/>
      <c r="E82" s="487"/>
      <c r="F82" s="487"/>
      <c r="G82" s="487"/>
      <c r="H82" s="803">
        <f t="shared" si="18"/>
        <v>0</v>
      </c>
      <c r="I82" s="803"/>
      <c r="J82" s="172"/>
      <c r="K82" s="172"/>
      <c r="L82" s="173" t="e">
        <f t="shared" si="16"/>
        <v>#DIV/0!</v>
      </c>
      <c r="M82" s="167"/>
    </row>
    <row r="83" spans="1:15" s="54" customFormat="1" ht="12.2" customHeight="1" thickBot="1" x14ac:dyDescent="0.25">
      <c r="A83" s="1184" t="s">
        <v>325</v>
      </c>
      <c r="B83" s="1585" t="s">
        <v>378</v>
      </c>
      <c r="C83" s="699">
        <v>4200000000</v>
      </c>
      <c r="D83" s="487">
        <v>4200000000</v>
      </c>
      <c r="E83" s="487">
        <v>4200000000</v>
      </c>
      <c r="F83" s="487">
        <v>4200000000</v>
      </c>
      <c r="G83" s="487">
        <v>4200000000</v>
      </c>
      <c r="H83" s="803">
        <f t="shared" si="18"/>
        <v>0</v>
      </c>
      <c r="I83" s="803"/>
      <c r="J83" s="172"/>
      <c r="K83" s="172"/>
      <c r="L83" s="173">
        <f t="shared" si="16"/>
        <v>0</v>
      </c>
      <c r="M83" s="167"/>
    </row>
    <row r="84" spans="1:15" s="26" customFormat="1" ht="12.2" customHeight="1" thickBot="1" x14ac:dyDescent="0.25">
      <c r="A84" s="61" t="s">
        <v>24</v>
      </c>
      <c r="B84" s="430" t="s">
        <v>612</v>
      </c>
      <c r="C84" s="659">
        <f>+C69+C73+C77+C80</f>
        <v>5213629000</v>
      </c>
      <c r="D84" s="1202">
        <f t="shared" ref="D84:K84" si="20">+D69+D73+D77+D80</f>
        <v>7190616361</v>
      </c>
      <c r="E84" s="1202">
        <f t="shared" si="20"/>
        <v>7989573049</v>
      </c>
      <c r="F84" s="1202">
        <f t="shared" si="20"/>
        <v>8589079480</v>
      </c>
      <c r="G84" s="269">
        <f t="shared" si="20"/>
        <v>8927853252</v>
      </c>
      <c r="H84" s="768">
        <f t="shared" si="18"/>
        <v>338773772</v>
      </c>
      <c r="I84" s="768">
        <f t="shared" si="20"/>
        <v>0</v>
      </c>
      <c r="J84" s="168">
        <f t="shared" si="20"/>
        <v>0</v>
      </c>
      <c r="K84" s="168">
        <f t="shared" si="20"/>
        <v>0</v>
      </c>
      <c r="L84" s="169">
        <f t="shared" si="16"/>
        <v>0</v>
      </c>
      <c r="M84" s="164"/>
    </row>
    <row r="85" spans="1:15" s="26" customFormat="1" ht="12.2" customHeight="1" thickBot="1" x14ac:dyDescent="0.25">
      <c r="A85" s="78" t="s">
        <v>25</v>
      </c>
      <c r="B85" s="688" t="s">
        <v>633</v>
      </c>
      <c r="C85" s="659">
        <f>+C68+C84</f>
        <v>10919522427</v>
      </c>
      <c r="D85" s="1202">
        <f>+D68+D84</f>
        <v>13348939151</v>
      </c>
      <c r="E85" s="1202">
        <f t="shared" ref="E85:K85" si="21">+E68+E84</f>
        <v>15954941821</v>
      </c>
      <c r="F85" s="1202">
        <f t="shared" si="21"/>
        <v>17887635714</v>
      </c>
      <c r="G85" s="269">
        <f t="shared" si="21"/>
        <v>18753298274</v>
      </c>
      <c r="H85" s="768">
        <f t="shared" si="18"/>
        <v>865662560</v>
      </c>
      <c r="I85" s="768">
        <f t="shared" si="21"/>
        <v>0</v>
      </c>
      <c r="J85" s="168">
        <f t="shared" si="21"/>
        <v>0</v>
      </c>
      <c r="K85" s="168">
        <f t="shared" si="21"/>
        <v>8154414984</v>
      </c>
      <c r="L85" s="169">
        <f t="shared" si="16"/>
        <v>0</v>
      </c>
      <c r="M85" s="164"/>
      <c r="N85" s="108"/>
      <c r="O85" s="108"/>
    </row>
    <row r="86" spans="1:15" s="54" customFormat="1" ht="15" customHeight="1" x14ac:dyDescent="0.2">
      <c r="A86" s="62"/>
      <c r="B86" s="63"/>
      <c r="C86" s="64"/>
      <c r="D86" s="145"/>
      <c r="E86" s="145"/>
      <c r="F86" s="145"/>
      <c r="G86" s="145"/>
      <c r="H86" s="145"/>
      <c r="I86" s="145"/>
      <c r="J86" s="145"/>
      <c r="K86" s="145"/>
      <c r="L86" s="147"/>
    </row>
    <row r="87" spans="1:15" s="54" customFormat="1" ht="15" customHeight="1" x14ac:dyDescent="0.2">
      <c r="A87" s="1690" t="s">
        <v>34</v>
      </c>
      <c r="B87" s="1690"/>
      <c r="C87" s="1690"/>
      <c r="D87" s="1690"/>
      <c r="E87" s="1690"/>
      <c r="F87" s="1690"/>
      <c r="G87" s="1690"/>
      <c r="H87" s="1690"/>
      <c r="I87" s="518"/>
      <c r="J87" s="518"/>
      <c r="K87" s="518"/>
      <c r="L87" s="139"/>
    </row>
    <row r="88" spans="1:15" ht="15.75" thickBot="1" x14ac:dyDescent="0.25">
      <c r="A88" s="1680" t="s">
        <v>362</v>
      </c>
      <c r="B88" s="1680"/>
      <c r="C88" s="1680"/>
      <c r="D88" s="1680"/>
      <c r="E88" s="1680"/>
      <c r="F88" s="1680"/>
      <c r="G88" s="1680"/>
      <c r="H88" s="1680"/>
      <c r="I88" s="106"/>
      <c r="J88" s="106"/>
      <c r="K88" s="106"/>
      <c r="L88" s="148"/>
    </row>
    <row r="89" spans="1:15" s="48" customFormat="1" ht="63" customHeight="1" thickBot="1" x14ac:dyDescent="0.25">
      <c r="A89" s="1164" t="s">
        <v>142</v>
      </c>
      <c r="B89" s="44" t="s">
        <v>36</v>
      </c>
      <c r="C89" s="21" t="str">
        <f>'1. mell.bevétel_össz'!C8</f>
        <v>2023. évi eredeti előirányzat
2/2023. (II.14.)</v>
      </c>
      <c r="D89" s="44" t="str">
        <f>'1. mell.bevétel_össz'!D8</f>
        <v>Módosított előirányzat a 14/2023.  (VI.29.)  rendelet szerint</v>
      </c>
      <c r="E89" s="44" t="str">
        <f>'1. mell.bevétel_össz'!E8</f>
        <v>Módosított előirányzat a 18/2023. (IX.26.)  rendelet szerint</v>
      </c>
      <c r="F89" s="44" t="str">
        <f>'1. mell.bevétel_össz'!F8</f>
        <v>Módosított előirányzat a 23/2023. (XII.14.)  rendelet szerint</v>
      </c>
      <c r="G89" s="44" t="str">
        <f>'1. mell.bevétel_össz'!G8</f>
        <v>Módosított előirányzat a …../2024. (II…..)  rendelet szerint</v>
      </c>
      <c r="H89" s="124" t="str">
        <f>'1. mell.bevétel_össz'!H8</f>
        <v>Változás a 23/2023. (XII.14) rendelethez képest</v>
      </c>
      <c r="I89" s="186" t="str">
        <f>'1. mell.bevétel_össz'!I8</f>
        <v>2023. évi teljesítés              2023.06.30-ig</v>
      </c>
      <c r="J89" s="186" t="str">
        <f>'1. mell.bevétel_össz'!J8</f>
        <v>2023. évi teljesítés              2023.09.30-ig</v>
      </c>
      <c r="K89" s="186" t="str">
        <f>'1. mell.bevétel_össz'!K8</f>
        <v>2023. évi teljesítés              2023.12.31-ig</v>
      </c>
      <c r="L89" s="187" t="str">
        <f>'1. mell.bevétel_össz'!L8</f>
        <v>Teljesítés %-a</v>
      </c>
      <c r="M89" s="159"/>
    </row>
    <row r="90" spans="1:15" s="33" customFormat="1" ht="12.2" customHeight="1" thickBot="1" x14ac:dyDescent="0.25">
      <c r="A90" s="74" t="s">
        <v>12</v>
      </c>
      <c r="B90" s="981" t="s">
        <v>547</v>
      </c>
      <c r="C90" s="1200">
        <f>C91+C93+C94+C95+C96</f>
        <v>6432969968</v>
      </c>
      <c r="D90" s="1200">
        <f>D91+D93+D94+D95+D96</f>
        <v>6520264985</v>
      </c>
      <c r="E90" s="264">
        <f t="shared" ref="E90:K90" si="22">E91+E93+E94+E95+E96</f>
        <v>7523015174</v>
      </c>
      <c r="F90" s="264">
        <f>F91+F93+F94+F95+F96</f>
        <v>8638660836</v>
      </c>
      <c r="G90" s="264">
        <f>G91+G93+G94+G95+G96</f>
        <v>9260233322</v>
      </c>
      <c r="H90" s="807">
        <f t="shared" ref="H90:H136" si="23">+G90-F90</f>
        <v>621572486</v>
      </c>
      <c r="I90" s="178">
        <f t="shared" si="22"/>
        <v>0</v>
      </c>
      <c r="J90" s="178">
        <f t="shared" si="22"/>
        <v>0</v>
      </c>
      <c r="K90" s="178">
        <f t="shared" si="22"/>
        <v>0</v>
      </c>
      <c r="L90" s="179">
        <f t="shared" ref="L90:L124" si="24">I90/D90*100</f>
        <v>0</v>
      </c>
      <c r="M90" s="180"/>
    </row>
    <row r="91" spans="1:15" ht="12.2" customHeight="1" x14ac:dyDescent="0.2">
      <c r="A91" s="96" t="s">
        <v>91</v>
      </c>
      <c r="B91" s="52" t="s">
        <v>68</v>
      </c>
      <c r="C91" s="114">
        <v>154215828</v>
      </c>
      <c r="D91" s="114">
        <f>154215828-63969+545554+150000+1304776+4129396</f>
        <v>160281585</v>
      </c>
      <c r="E91" s="114">
        <f>160281585+222000+150000-150000+450000+3296674-195000</f>
        <v>164055259</v>
      </c>
      <c r="F91" s="114">
        <v>164055259</v>
      </c>
      <c r="G91" s="114">
        <f>164055259</f>
        <v>164055259</v>
      </c>
      <c r="H91" s="808">
        <f t="shared" si="23"/>
        <v>0</v>
      </c>
      <c r="I91" s="181"/>
      <c r="J91" s="181"/>
      <c r="K91" s="181"/>
      <c r="L91" s="182">
        <f t="shared" si="24"/>
        <v>0</v>
      </c>
      <c r="M91" s="183"/>
    </row>
    <row r="92" spans="1:15" ht="12.2" customHeight="1" x14ac:dyDescent="0.2">
      <c r="A92" s="1182" t="s">
        <v>305</v>
      </c>
      <c r="B92" s="418" t="s">
        <v>270</v>
      </c>
      <c r="C92" s="111"/>
      <c r="D92" s="111"/>
      <c r="E92" s="111">
        <v>3296674</v>
      </c>
      <c r="F92" s="111">
        <v>3296674</v>
      </c>
      <c r="G92" s="1641">
        <v>3296674</v>
      </c>
      <c r="H92" s="756">
        <f t="shared" si="23"/>
        <v>0</v>
      </c>
      <c r="I92" s="160"/>
      <c r="J92" s="160"/>
      <c r="K92" s="160"/>
      <c r="L92" s="161" t="e">
        <f t="shared" si="24"/>
        <v>#DIV/0!</v>
      </c>
      <c r="M92" s="183"/>
    </row>
    <row r="93" spans="1:15" ht="12.2" customHeight="1" x14ac:dyDescent="0.2">
      <c r="A93" s="1182" t="s">
        <v>92</v>
      </c>
      <c r="B93" s="415" t="s">
        <v>87</v>
      </c>
      <c r="C93" s="486">
        <v>29958905</v>
      </c>
      <c r="D93" s="486">
        <f>29958905+63829+42000+152659+483139</f>
        <v>30700532</v>
      </c>
      <c r="E93" s="486">
        <f>30700532+126000+428568</f>
        <v>31255100</v>
      </c>
      <c r="F93" s="486">
        <v>31255100</v>
      </c>
      <c r="G93" s="486">
        <f>31255100</f>
        <v>31255100</v>
      </c>
      <c r="H93" s="757">
        <f t="shared" si="23"/>
        <v>0</v>
      </c>
      <c r="I93" s="162"/>
      <c r="J93" s="162"/>
      <c r="K93" s="757"/>
      <c r="L93" s="163">
        <f t="shared" si="24"/>
        <v>0</v>
      </c>
      <c r="M93" s="183"/>
    </row>
    <row r="94" spans="1:15" ht="12.2" customHeight="1" x14ac:dyDescent="0.2">
      <c r="A94" s="1182" t="s">
        <v>93</v>
      </c>
      <c r="B94" s="415" t="s">
        <v>69</v>
      </c>
      <c r="C94" s="486">
        <f>+'12.Városüzemeltetés'!C22</f>
        <v>737977472</v>
      </c>
      <c r="D94" s="636">
        <f>'12.Városüzemeltetés'!D22</f>
        <v>798577336</v>
      </c>
      <c r="E94" s="636">
        <f>'12.Városüzemeltetés'!E22</f>
        <v>803305717</v>
      </c>
      <c r="F94" s="636">
        <f>'12.Városüzemeltetés'!F22</f>
        <v>808281884</v>
      </c>
      <c r="G94" s="636">
        <f>'12.Városüzemeltetés'!G22</f>
        <v>812129112</v>
      </c>
      <c r="H94" s="652">
        <f t="shared" si="23"/>
        <v>3847228</v>
      </c>
      <c r="I94" s="165">
        <f>'12.Városüzemeltetés'!I22</f>
        <v>0</v>
      </c>
      <c r="J94" s="165">
        <f>'12.Városüzemeltetés'!J22</f>
        <v>0</v>
      </c>
      <c r="K94" s="755">
        <f>'12.Városüzemeltetés'!K22</f>
        <v>0</v>
      </c>
      <c r="L94" s="166">
        <f t="shared" si="24"/>
        <v>0</v>
      </c>
      <c r="M94" s="183"/>
    </row>
    <row r="95" spans="1:15" ht="12.2" customHeight="1" x14ac:dyDescent="0.2">
      <c r="A95" s="1182" t="s">
        <v>90</v>
      </c>
      <c r="B95" s="415" t="s">
        <v>80</v>
      </c>
      <c r="C95" s="636">
        <f>'14.Szoc. '!C22</f>
        <v>270328000</v>
      </c>
      <c r="D95" s="636">
        <f>'14.Szoc. '!D22</f>
        <v>270328000</v>
      </c>
      <c r="E95" s="636">
        <f>'14.Szoc. '!E22</f>
        <v>270328000</v>
      </c>
      <c r="F95" s="636">
        <f>'14.Szoc. '!F22</f>
        <v>270328000</v>
      </c>
      <c r="G95" s="636">
        <f>'14.Szoc. '!G22</f>
        <v>239928000</v>
      </c>
      <c r="H95" s="759">
        <f t="shared" si="23"/>
        <v>-30400000</v>
      </c>
      <c r="I95" s="165">
        <f>'14.Szoc. '!I22</f>
        <v>0</v>
      </c>
      <c r="J95" s="165">
        <f>'14.Szoc. '!J22</f>
        <v>0</v>
      </c>
      <c r="K95" s="759">
        <f>'14.Szoc. '!K22</f>
        <v>0</v>
      </c>
      <c r="L95" s="166">
        <f t="shared" si="24"/>
        <v>0</v>
      </c>
      <c r="M95" s="183"/>
      <c r="N95" s="25" t="s">
        <v>385</v>
      </c>
      <c r="O95" s="18">
        <f>+H85-H134</f>
        <v>0</v>
      </c>
    </row>
    <row r="96" spans="1:15" ht="12.2" customHeight="1" x14ac:dyDescent="0.2">
      <c r="A96" s="1182" t="s">
        <v>147</v>
      </c>
      <c r="B96" s="53" t="s">
        <v>88</v>
      </c>
      <c r="C96" s="636">
        <f>SUM(C97:C103)</f>
        <v>5240489763</v>
      </c>
      <c r="D96" s="636">
        <f>SUM(D97:D103)</f>
        <v>5260377532</v>
      </c>
      <c r="E96" s="755">
        <f>SUM(E97:E103)</f>
        <v>6254071098</v>
      </c>
      <c r="F96" s="755">
        <f>SUM(F97:F103)</f>
        <v>7364740593</v>
      </c>
      <c r="G96" s="755">
        <f>SUM(G97:G103)</f>
        <v>8012865851</v>
      </c>
      <c r="H96" s="759">
        <f t="shared" si="23"/>
        <v>648125258</v>
      </c>
      <c r="I96" s="165">
        <f t="shared" ref="I96:K96" si="25">SUM(I97:I103)</f>
        <v>0</v>
      </c>
      <c r="J96" s="165">
        <f t="shared" si="25"/>
        <v>0</v>
      </c>
      <c r="K96" s="759">
        <f t="shared" si="25"/>
        <v>0</v>
      </c>
      <c r="L96" s="166">
        <f t="shared" si="24"/>
        <v>0</v>
      </c>
      <c r="M96" s="183"/>
    </row>
    <row r="97" spans="1:18" ht="12.2" customHeight="1" x14ac:dyDescent="0.2">
      <c r="A97" s="1182" t="s">
        <v>306</v>
      </c>
      <c r="B97" s="830" t="s">
        <v>652</v>
      </c>
      <c r="C97" s="636"/>
      <c r="D97" s="636"/>
      <c r="E97" s="636"/>
      <c r="F97" s="636"/>
      <c r="G97" s="636"/>
      <c r="H97" s="759">
        <f t="shared" si="23"/>
        <v>0</v>
      </c>
      <c r="I97" s="165"/>
      <c r="J97" s="165"/>
      <c r="K97" s="759"/>
      <c r="L97" s="166" t="e">
        <f t="shared" si="24"/>
        <v>#DIV/0!</v>
      </c>
      <c r="M97" s="183"/>
    </row>
    <row r="98" spans="1:18" ht="12.2" customHeight="1" x14ac:dyDescent="0.2">
      <c r="A98" s="1182" t="s">
        <v>307</v>
      </c>
      <c r="B98" s="982" t="s">
        <v>645</v>
      </c>
      <c r="C98" s="636">
        <v>3222984305</v>
      </c>
      <c r="D98" s="636">
        <v>3222984305</v>
      </c>
      <c r="E98" s="636">
        <v>3222984305</v>
      </c>
      <c r="F98" s="636">
        <v>3222984305</v>
      </c>
      <c r="G98" s="636">
        <v>3222984305</v>
      </c>
      <c r="H98" s="759">
        <f t="shared" si="23"/>
        <v>0</v>
      </c>
      <c r="I98" s="165"/>
      <c r="J98" s="165"/>
      <c r="K98" s="759"/>
      <c r="L98" s="166">
        <f t="shared" si="24"/>
        <v>0</v>
      </c>
      <c r="M98" s="183"/>
    </row>
    <row r="99" spans="1:18" ht="12.2" customHeight="1" x14ac:dyDescent="0.2">
      <c r="A99" s="1182" t="s">
        <v>308</v>
      </c>
      <c r="B99" s="982" t="s">
        <v>644</v>
      </c>
      <c r="C99" s="636"/>
      <c r="D99" s="636"/>
      <c r="E99" s="636"/>
      <c r="F99" s="636"/>
      <c r="G99" s="636"/>
      <c r="H99" s="759">
        <f t="shared" si="23"/>
        <v>0</v>
      </c>
      <c r="I99" s="165"/>
      <c r="J99" s="165"/>
      <c r="K99" s="759"/>
      <c r="L99" s="166" t="e">
        <f t="shared" si="24"/>
        <v>#DIV/0!</v>
      </c>
      <c r="M99" s="183"/>
    </row>
    <row r="100" spans="1:18" ht="12.2" customHeight="1" x14ac:dyDescent="0.2">
      <c r="A100" s="1182" t="s">
        <v>309</v>
      </c>
      <c r="B100" s="982" t="s">
        <v>643</v>
      </c>
      <c r="C100" s="636">
        <f>'13.támogatás'!C9</f>
        <v>43030000</v>
      </c>
      <c r="D100" s="636">
        <f>'13.támogatás'!D9</f>
        <v>13053382</v>
      </c>
      <c r="E100" s="636">
        <f>'13.támogatás'!E9</f>
        <v>80253382</v>
      </c>
      <c r="F100" s="636">
        <f>'13.támogatás'!F9</f>
        <v>80313941</v>
      </c>
      <c r="G100" s="636">
        <f>'13.támogatás'!G9</f>
        <v>80313941</v>
      </c>
      <c r="H100" s="759">
        <f t="shared" si="23"/>
        <v>0</v>
      </c>
      <c r="I100" s="165">
        <f>'13.támogatás'!I9</f>
        <v>0</v>
      </c>
      <c r="J100" s="165">
        <f>'13.támogatás'!J9</f>
        <v>0</v>
      </c>
      <c r="K100" s="759">
        <f>'13.támogatás'!K9</f>
        <v>0</v>
      </c>
      <c r="L100" s="166">
        <f t="shared" si="24"/>
        <v>0</v>
      </c>
      <c r="M100" s="183"/>
    </row>
    <row r="101" spans="1:18" ht="12.2" customHeight="1" x14ac:dyDescent="0.2">
      <c r="A101" s="1182" t="s">
        <v>310</v>
      </c>
      <c r="B101" s="982" t="s">
        <v>648</v>
      </c>
      <c r="C101" s="636"/>
      <c r="D101" s="636"/>
      <c r="E101" s="636"/>
      <c r="F101" s="636"/>
      <c r="G101" s="636"/>
      <c r="H101" s="759">
        <f t="shared" si="23"/>
        <v>0</v>
      </c>
      <c r="I101" s="165"/>
      <c r="J101" s="165"/>
      <c r="K101" s="759"/>
      <c r="L101" s="166" t="e">
        <f t="shared" si="24"/>
        <v>#DIV/0!</v>
      </c>
      <c r="M101" s="183"/>
    </row>
    <row r="102" spans="1:18" ht="12.2" customHeight="1" x14ac:dyDescent="0.2">
      <c r="A102" s="1182" t="s">
        <v>361</v>
      </c>
      <c r="B102" s="982" t="s">
        <v>642</v>
      </c>
      <c r="C102" s="636">
        <f>'13.támogatás'!C19</f>
        <v>1420634898</v>
      </c>
      <c r="D102" s="636">
        <f>'13.támogatás'!D19</f>
        <v>1515270808</v>
      </c>
      <c r="E102" s="755">
        <f>'13.támogatás'!E19</f>
        <v>1755525658</v>
      </c>
      <c r="F102" s="755">
        <f>'13.támogatás'!F19</f>
        <v>1765875658</v>
      </c>
      <c r="G102" s="755">
        <f>'13.támogatás'!G19</f>
        <v>1765875658</v>
      </c>
      <c r="H102" s="759">
        <f t="shared" si="23"/>
        <v>0</v>
      </c>
      <c r="I102" s="165">
        <f>'13.támogatás'!I19</f>
        <v>0</v>
      </c>
      <c r="J102" s="165">
        <f>'13.támogatás'!J19</f>
        <v>0</v>
      </c>
      <c r="K102" s="759">
        <f>'13.támogatás'!K19</f>
        <v>0</v>
      </c>
      <c r="L102" s="166">
        <f t="shared" si="24"/>
        <v>0</v>
      </c>
      <c r="M102" s="183"/>
    </row>
    <row r="103" spans="1:18" ht="12.2" customHeight="1" x14ac:dyDescent="0.2">
      <c r="A103" s="1182" t="s">
        <v>613</v>
      </c>
      <c r="B103" s="983" t="s">
        <v>647</v>
      </c>
      <c r="C103" s="1201">
        <f>+C104+C105</f>
        <v>553840560</v>
      </c>
      <c r="D103" s="1201">
        <f>+D104+D105</f>
        <v>509069037</v>
      </c>
      <c r="E103" s="1201">
        <f>+E104+E105</f>
        <v>1195307753</v>
      </c>
      <c r="F103" s="1201">
        <f t="shared" ref="F103:G103" si="26">+F104+F105</f>
        <v>2295566689</v>
      </c>
      <c r="G103" s="1201">
        <f t="shared" si="26"/>
        <v>2943691947</v>
      </c>
      <c r="H103" s="760">
        <f t="shared" si="23"/>
        <v>648125258</v>
      </c>
      <c r="I103" s="184">
        <f>SUM(I104:I105)</f>
        <v>0</v>
      </c>
      <c r="J103" s="184">
        <f>SUM(J104:J105)</f>
        <v>0</v>
      </c>
      <c r="K103" s="760">
        <f>SUM(K104:K105)</f>
        <v>0</v>
      </c>
      <c r="L103" s="185">
        <f t="shared" si="24"/>
        <v>0</v>
      </c>
      <c r="M103" s="183"/>
      <c r="N103" s="18">
        <f>+C85-C134</f>
        <v>0</v>
      </c>
    </row>
    <row r="104" spans="1:18" ht="12.75" customHeight="1" x14ac:dyDescent="0.2">
      <c r="A104" s="12" t="s">
        <v>614</v>
      </c>
      <c r="B104" s="984" t="s">
        <v>615</v>
      </c>
      <c r="C104" s="111">
        <v>100000000</v>
      </c>
      <c r="D104" s="111">
        <v>100000000</v>
      </c>
      <c r="E104" s="111">
        <v>100000000</v>
      </c>
      <c r="F104" s="111">
        <v>100000000</v>
      </c>
      <c r="G104" s="111">
        <v>100000000</v>
      </c>
      <c r="H104" s="756">
        <f t="shared" si="23"/>
        <v>0</v>
      </c>
      <c r="I104" s="160">
        <f>+I105+I106</f>
        <v>0</v>
      </c>
      <c r="J104" s="756">
        <f>+J105+J106</f>
        <v>0</v>
      </c>
      <c r="K104" s="160">
        <f>+K105+K106</f>
        <v>0</v>
      </c>
      <c r="L104" s="161">
        <f t="shared" si="24"/>
        <v>0</v>
      </c>
      <c r="M104" s="183"/>
    </row>
    <row r="105" spans="1:18" ht="12.75" customHeight="1" x14ac:dyDescent="0.2">
      <c r="A105" s="1184" t="s">
        <v>616</v>
      </c>
      <c r="B105" s="985" t="s">
        <v>617</v>
      </c>
      <c r="C105" s="486">
        <f>C106+C107</f>
        <v>453840560</v>
      </c>
      <c r="D105" s="486">
        <f>D106+D107</f>
        <v>409069037</v>
      </c>
      <c r="E105" s="486">
        <f>E106+E107</f>
        <v>1095307753</v>
      </c>
      <c r="F105" s="486">
        <f>F106+F107</f>
        <v>2195566689</v>
      </c>
      <c r="G105" s="486">
        <f>G106+G107</f>
        <v>2843691947</v>
      </c>
      <c r="H105" s="757">
        <f t="shared" si="23"/>
        <v>648125258</v>
      </c>
      <c r="I105" s="162">
        <f>SUM(I106:I107)</f>
        <v>0</v>
      </c>
      <c r="J105" s="162">
        <f>SUM(J106:J107)</f>
        <v>0</v>
      </c>
      <c r="K105" s="162">
        <f>SUM(K106:K107)</f>
        <v>0</v>
      </c>
      <c r="L105" s="163">
        <f t="shared" si="24"/>
        <v>0</v>
      </c>
      <c r="M105" s="183"/>
      <c r="N105" s="25" t="s">
        <v>385</v>
      </c>
      <c r="O105" s="18"/>
    </row>
    <row r="106" spans="1:18" ht="12.75" customHeight="1" x14ac:dyDescent="0.2">
      <c r="A106" s="1184" t="s">
        <v>618</v>
      </c>
      <c r="B106" s="986" t="s">
        <v>646</v>
      </c>
      <c r="C106" s="486">
        <v>403840560</v>
      </c>
      <c r="D106" s="486">
        <f>403840560+6449161+821373+6253251+1021662-23382+6340186+977214-1000000-889105-6000000-15000000-14888000-9000000-3000000-2000000-3500000-500000-3000000+6643804+2299293-6372685-3130147+122926055+19316810+24748744-10000000-37248000-22500000-1750000-1613000-800000-7500000-6350000-12000000-2100000-2300000-3000000-300000-7000000+232179257+6659163+1175823-635000-684000-2500000-270000000-10000000-3000000-4000000</f>
        <v>368069037</v>
      </c>
      <c r="E106" s="486">
        <f>368069037+6567677+1067153+6550585+1113131+15019663-323500-7440190+14861089+12094733-878579+329540-15782850-8000000-4000000-1800000-800000-3000000+1500000000+250000000+6633131+1128049-1500000-3000000-60000000-154410742-110016000-89472000-4619200-188500000-10700000-5000000-1982974-1000000-10000000-436900000-10000000</f>
        <v>1054307753</v>
      </c>
      <c r="F106" s="486">
        <f>1054307753+6493782+2182930-3226167+6248576+1650234-60559-8000000-750000-1600000-10000000-4152800+5937426+1689329-1750000+8985185+1096611000</f>
        <v>2154566689</v>
      </c>
      <c r="G106" s="486">
        <f>2154566689+8787457+5971360+1699575+790307+5216734-21209680+833035+36470+117000000+529000000</f>
        <v>2802691947</v>
      </c>
      <c r="H106" s="757">
        <f t="shared" si="23"/>
        <v>648125258</v>
      </c>
      <c r="I106" s="162">
        <f>SUM(I107:I107)</f>
        <v>0</v>
      </c>
      <c r="J106" s="162">
        <f>SUM(J107:J107)</f>
        <v>0</v>
      </c>
      <c r="K106" s="162">
        <f>SUM(K107:K107)</f>
        <v>0</v>
      </c>
      <c r="L106" s="163">
        <f t="shared" si="24"/>
        <v>0</v>
      </c>
      <c r="M106" s="183"/>
      <c r="O106" s="852"/>
    </row>
    <row r="107" spans="1:18" ht="12.75" customHeight="1" thickBot="1" x14ac:dyDescent="0.25">
      <c r="A107" s="1184" t="s">
        <v>619</v>
      </c>
      <c r="B107" s="986" t="s">
        <v>634</v>
      </c>
      <c r="C107" s="486">
        <v>50000000</v>
      </c>
      <c r="D107" s="149">
        <f>50000000-9000000</f>
        <v>41000000</v>
      </c>
      <c r="E107" s="149">
        <v>41000000</v>
      </c>
      <c r="F107" s="149">
        <v>41000000</v>
      </c>
      <c r="G107" s="149">
        <v>41000000</v>
      </c>
      <c r="H107" s="759">
        <f t="shared" si="23"/>
        <v>0</v>
      </c>
      <c r="I107" s="162"/>
      <c r="J107" s="162"/>
      <c r="K107" s="162"/>
      <c r="L107" s="163">
        <f t="shared" si="24"/>
        <v>0</v>
      </c>
      <c r="M107" s="183"/>
    </row>
    <row r="108" spans="1:18" ht="12.2" customHeight="1" thickBot="1" x14ac:dyDescent="0.25">
      <c r="A108" s="14" t="s">
        <v>13</v>
      </c>
      <c r="B108" s="97" t="s">
        <v>384</v>
      </c>
      <c r="C108" s="110">
        <f>+C109+C111+C113</f>
        <v>948826491</v>
      </c>
      <c r="D108" s="110">
        <f t="shared" ref="D108:K108" si="27">+D109+D111+D113</f>
        <v>1484120068</v>
      </c>
      <c r="E108" s="268">
        <f t="shared" si="27"/>
        <v>1567388187</v>
      </c>
      <c r="F108" s="268">
        <f t="shared" si="27"/>
        <v>1577388187</v>
      </c>
      <c r="G108" s="268">
        <f t="shared" si="27"/>
        <v>1599740959</v>
      </c>
      <c r="H108" s="758">
        <f t="shared" si="23"/>
        <v>22352772</v>
      </c>
      <c r="I108" s="157">
        <f t="shared" si="27"/>
        <v>0</v>
      </c>
      <c r="J108" s="157">
        <f t="shared" si="27"/>
        <v>0</v>
      </c>
      <c r="K108" s="157">
        <f t="shared" si="27"/>
        <v>0</v>
      </c>
      <c r="L108" s="158">
        <f t="shared" si="24"/>
        <v>0</v>
      </c>
      <c r="M108" s="183"/>
    </row>
    <row r="109" spans="1:18" ht="12.2" customHeight="1" x14ac:dyDescent="0.2">
      <c r="A109" s="12" t="s">
        <v>94</v>
      </c>
      <c r="B109" s="415" t="s">
        <v>119</v>
      </c>
      <c r="C109" s="111">
        <f>'15.felh.felúj.'!C7</f>
        <v>137305900</v>
      </c>
      <c r="D109" s="111">
        <f>'15.felh.felúj.'!D7</f>
        <v>226452935</v>
      </c>
      <c r="E109" s="266">
        <f>'15.felh.felúj.'!E7</f>
        <v>226239466</v>
      </c>
      <c r="F109" s="266">
        <f>'15.felh.felúj.'!F7</f>
        <v>241025588</v>
      </c>
      <c r="G109" s="266">
        <f>'15.felh.felúj.'!G7</f>
        <v>232978360</v>
      </c>
      <c r="H109" s="756">
        <f t="shared" si="23"/>
        <v>-8047228</v>
      </c>
      <c r="I109" s="181">
        <f>'15.felh.felúj.'!I7</f>
        <v>0</v>
      </c>
      <c r="J109" s="181">
        <f>'15.felh.felúj.'!J7</f>
        <v>0</v>
      </c>
      <c r="K109" s="266">
        <f>'15.felh.felúj.'!K7</f>
        <v>0</v>
      </c>
      <c r="L109" s="161">
        <f t="shared" si="24"/>
        <v>0</v>
      </c>
      <c r="M109" s="183"/>
      <c r="P109" s="18"/>
    </row>
    <row r="110" spans="1:18" ht="12.2" customHeight="1" x14ac:dyDescent="0.2">
      <c r="A110" s="12" t="s">
        <v>316</v>
      </c>
      <c r="B110" s="437" t="s">
        <v>225</v>
      </c>
      <c r="C110" s="111"/>
      <c r="D110" s="111">
        <v>56894300</v>
      </c>
      <c r="E110" s="111">
        <f>56894300</f>
        <v>56894300</v>
      </c>
      <c r="F110" s="111">
        <f>56894300</f>
        <v>56894300</v>
      </c>
      <c r="G110" s="111">
        <v>56894300</v>
      </c>
      <c r="H110" s="756">
        <f t="shared" si="23"/>
        <v>0</v>
      </c>
      <c r="I110" s="160"/>
      <c r="J110" s="160"/>
      <c r="K110" s="756"/>
      <c r="L110" s="161">
        <f t="shared" si="24"/>
        <v>0</v>
      </c>
      <c r="M110" s="183" t="s">
        <v>385</v>
      </c>
    </row>
    <row r="111" spans="1:18" ht="12.2" customHeight="1" x14ac:dyDescent="0.2">
      <c r="A111" s="12" t="s">
        <v>95</v>
      </c>
      <c r="B111" s="437" t="s">
        <v>2</v>
      </c>
      <c r="C111" s="486">
        <f>'15.felh.felúj.'!C26</f>
        <v>428020591</v>
      </c>
      <c r="D111" s="486">
        <f>'15.felh.felúj.'!D26</f>
        <v>642682133</v>
      </c>
      <c r="E111" s="411">
        <f>'15.felh.felúj.'!E26</f>
        <v>653163721</v>
      </c>
      <c r="F111" s="411">
        <f>'15.felh.felúj.'!F26</f>
        <v>648377599</v>
      </c>
      <c r="G111" s="411">
        <f>'15.felh.felúj.'!G26</f>
        <v>648377599</v>
      </c>
      <c r="H111" s="757">
        <f t="shared" si="23"/>
        <v>0</v>
      </c>
      <c r="I111" s="162">
        <f>'15.felh.felúj.'!I26</f>
        <v>0</v>
      </c>
      <c r="J111" s="162">
        <f>'15.felh.felúj.'!J26</f>
        <v>0</v>
      </c>
      <c r="K111" s="411">
        <f>'15.felh.felúj.'!K26</f>
        <v>0</v>
      </c>
      <c r="L111" s="163">
        <f t="shared" si="24"/>
        <v>0</v>
      </c>
      <c r="M111" s="183"/>
      <c r="O111" s="18"/>
      <c r="R111" s="18"/>
    </row>
    <row r="112" spans="1:18" ht="11.45" customHeight="1" x14ac:dyDescent="0.2">
      <c r="A112" s="12" t="s">
        <v>315</v>
      </c>
      <c r="B112" s="437" t="s">
        <v>350</v>
      </c>
      <c r="C112" s="486"/>
      <c r="D112" s="111">
        <v>172803287</v>
      </c>
      <c r="E112" s="486">
        <v>172803287</v>
      </c>
      <c r="F112" s="486">
        <v>172803287</v>
      </c>
      <c r="G112" s="486">
        <v>172803287</v>
      </c>
      <c r="H112" s="757">
        <f t="shared" si="23"/>
        <v>0</v>
      </c>
      <c r="I112" s="162"/>
      <c r="J112" s="162"/>
      <c r="K112" s="757"/>
      <c r="L112" s="163">
        <f t="shared" si="24"/>
        <v>0</v>
      </c>
      <c r="M112" s="183"/>
    </row>
    <row r="113" spans="1:18" ht="12.2" customHeight="1" x14ac:dyDescent="0.2">
      <c r="A113" s="12" t="s">
        <v>96</v>
      </c>
      <c r="B113" s="618" t="s">
        <v>268</v>
      </c>
      <c r="C113" s="486">
        <f>SUM(C114:C117)</f>
        <v>383500000</v>
      </c>
      <c r="D113" s="486">
        <f>SUM(D114:D117)</f>
        <v>614985000</v>
      </c>
      <c r="E113" s="411">
        <f t="shared" ref="E113:K113" si="28">SUM(E114:E117)</f>
        <v>687985000</v>
      </c>
      <c r="F113" s="411">
        <f t="shared" si="28"/>
        <v>687985000</v>
      </c>
      <c r="G113" s="411">
        <f>SUM(G114:G117)</f>
        <v>718385000</v>
      </c>
      <c r="H113" s="757">
        <f t="shared" si="23"/>
        <v>30400000</v>
      </c>
      <c r="I113" s="162">
        <f t="shared" si="28"/>
        <v>0</v>
      </c>
      <c r="J113" s="162">
        <f t="shared" si="28"/>
        <v>0</v>
      </c>
      <c r="K113" s="411">
        <f t="shared" si="28"/>
        <v>0</v>
      </c>
      <c r="L113" s="163">
        <f t="shared" si="24"/>
        <v>0</v>
      </c>
      <c r="M113" s="183"/>
    </row>
    <row r="114" spans="1:18" ht="12.2" customHeight="1" x14ac:dyDescent="0.2">
      <c r="A114" s="12" t="s">
        <v>317</v>
      </c>
      <c r="B114" s="434" t="s">
        <v>226</v>
      </c>
      <c r="C114" s="486"/>
      <c r="D114" s="486"/>
      <c r="E114" s="486"/>
      <c r="F114" s="486"/>
      <c r="G114" s="486"/>
      <c r="H114" s="757">
        <f t="shared" si="23"/>
        <v>0</v>
      </c>
      <c r="I114" s="162"/>
      <c r="J114" s="162"/>
      <c r="K114" s="757"/>
      <c r="L114" s="163" t="e">
        <f t="shared" si="24"/>
        <v>#DIV/0!</v>
      </c>
      <c r="M114" s="183"/>
    </row>
    <row r="115" spans="1:18" ht="12.2" customHeight="1" x14ac:dyDescent="0.2">
      <c r="A115" s="12" t="s">
        <v>318</v>
      </c>
      <c r="B115" s="434" t="s">
        <v>227</v>
      </c>
      <c r="C115" s="486">
        <f>'13.támogatás'!C51</f>
        <v>1500000</v>
      </c>
      <c r="D115" s="486">
        <f>'13.támogatás'!D51</f>
        <v>31613000</v>
      </c>
      <c r="E115" s="411">
        <f>'13.támogatás'!E51</f>
        <v>31613000</v>
      </c>
      <c r="F115" s="411">
        <f>'13.támogatás'!F51</f>
        <v>31613000</v>
      </c>
      <c r="G115" s="411">
        <f>'13.támogatás'!G51</f>
        <v>31613000</v>
      </c>
      <c r="H115" s="757">
        <f t="shared" si="23"/>
        <v>0</v>
      </c>
      <c r="I115" s="162">
        <f>'13.támogatás'!I51</f>
        <v>0</v>
      </c>
      <c r="J115" s="162">
        <f>'13.támogatás'!J51</f>
        <v>0</v>
      </c>
      <c r="K115" s="411">
        <f>'13.támogatás'!K51</f>
        <v>0</v>
      </c>
      <c r="L115" s="163">
        <f t="shared" si="24"/>
        <v>0</v>
      </c>
      <c r="M115" s="183"/>
    </row>
    <row r="116" spans="1:18" ht="12.2" customHeight="1" x14ac:dyDescent="0.2">
      <c r="A116" s="12" t="s">
        <v>319</v>
      </c>
      <c r="B116" s="434" t="s">
        <v>224</v>
      </c>
      <c r="C116" s="486">
        <f>208000000+16000000</f>
        <v>224000000</v>
      </c>
      <c r="D116" s="486">
        <v>224000000</v>
      </c>
      <c r="E116" s="486">
        <f>224000000+40000000</f>
        <v>264000000</v>
      </c>
      <c r="F116" s="486">
        <v>264000000</v>
      </c>
      <c r="G116" s="486">
        <f>264000000+27600000</f>
        <v>291600000</v>
      </c>
      <c r="H116" s="757">
        <f t="shared" si="23"/>
        <v>27600000</v>
      </c>
      <c r="I116" s="162"/>
      <c r="J116" s="162"/>
      <c r="K116" s="757"/>
      <c r="L116" s="163">
        <f t="shared" si="24"/>
        <v>0</v>
      </c>
      <c r="M116" s="183"/>
      <c r="O116" s="25" t="s">
        <v>385</v>
      </c>
    </row>
    <row r="117" spans="1:18" ht="12.2" customHeight="1" thickBot="1" x14ac:dyDescent="0.25">
      <c r="A117" s="12" t="s">
        <v>320</v>
      </c>
      <c r="B117" s="434" t="s">
        <v>228</v>
      </c>
      <c r="C117" s="636">
        <f>'13.támogatás'!C58</f>
        <v>158000000</v>
      </c>
      <c r="D117" s="636">
        <f>'13.támogatás'!D58</f>
        <v>359372000</v>
      </c>
      <c r="E117" s="755">
        <f>'13.támogatás'!E58</f>
        <v>392372000</v>
      </c>
      <c r="F117" s="755">
        <f>'13.támogatás'!F58</f>
        <v>392372000</v>
      </c>
      <c r="G117" s="755">
        <f>'13.támogatás'!G58</f>
        <v>395172000</v>
      </c>
      <c r="H117" s="759">
        <f t="shared" si="23"/>
        <v>2800000</v>
      </c>
      <c r="I117" s="165">
        <f>'13.támogatás'!I58</f>
        <v>0</v>
      </c>
      <c r="J117" s="755">
        <f>'13.támogatás'!J58</f>
        <v>0</v>
      </c>
      <c r="K117" s="267">
        <f>'13.támogatás'!K58</f>
        <v>0</v>
      </c>
      <c r="L117" s="166">
        <f t="shared" si="24"/>
        <v>0</v>
      </c>
      <c r="M117" s="183"/>
    </row>
    <row r="118" spans="1:18" ht="12.2" customHeight="1" thickBot="1" x14ac:dyDescent="0.25">
      <c r="A118" s="14" t="s">
        <v>14</v>
      </c>
      <c r="B118" s="56" t="s">
        <v>540</v>
      </c>
      <c r="C118" s="110">
        <f>+C90+C108</f>
        <v>7381796459</v>
      </c>
      <c r="D118" s="110">
        <f>+D90+D108</f>
        <v>8004385053</v>
      </c>
      <c r="E118" s="268">
        <f t="shared" ref="E118:K118" si="29">+E90+E108</f>
        <v>9090403361</v>
      </c>
      <c r="F118" s="268">
        <f t="shared" si="29"/>
        <v>10216049023</v>
      </c>
      <c r="G118" s="268">
        <f t="shared" si="29"/>
        <v>10859974281</v>
      </c>
      <c r="H118" s="758">
        <f t="shared" si="23"/>
        <v>643925258</v>
      </c>
      <c r="I118" s="157">
        <f t="shared" si="29"/>
        <v>0</v>
      </c>
      <c r="J118" s="758">
        <f t="shared" si="29"/>
        <v>0</v>
      </c>
      <c r="K118" s="157">
        <f t="shared" si="29"/>
        <v>0</v>
      </c>
      <c r="L118" s="158">
        <f t="shared" si="24"/>
        <v>0</v>
      </c>
      <c r="M118" s="183"/>
    </row>
    <row r="119" spans="1:18" ht="12.2" customHeight="1" thickBot="1" x14ac:dyDescent="0.25">
      <c r="A119" s="14" t="s">
        <v>15</v>
      </c>
      <c r="B119" s="56" t="s">
        <v>541</v>
      </c>
      <c r="C119" s="110">
        <f t="shared" ref="C119:K119" si="30">+C120+C121+C122</f>
        <v>0</v>
      </c>
      <c r="D119" s="110">
        <f t="shared" si="30"/>
        <v>0</v>
      </c>
      <c r="E119" s="110">
        <f t="shared" si="30"/>
        <v>0</v>
      </c>
      <c r="F119" s="110">
        <f t="shared" si="30"/>
        <v>0</v>
      </c>
      <c r="G119" s="110">
        <f t="shared" si="30"/>
        <v>0</v>
      </c>
      <c r="H119" s="758">
        <f t="shared" si="23"/>
        <v>0</v>
      </c>
      <c r="I119" s="157">
        <f t="shared" si="30"/>
        <v>0</v>
      </c>
      <c r="J119" s="758">
        <f t="shared" si="30"/>
        <v>0</v>
      </c>
      <c r="K119" s="157">
        <f t="shared" si="30"/>
        <v>0</v>
      </c>
      <c r="L119" s="158" t="e">
        <f t="shared" si="24"/>
        <v>#DIV/0!</v>
      </c>
      <c r="M119" s="183"/>
    </row>
    <row r="120" spans="1:18" s="33" customFormat="1" ht="12.2" customHeight="1" x14ac:dyDescent="0.2">
      <c r="A120" s="12" t="s">
        <v>100</v>
      </c>
      <c r="B120" s="17" t="s">
        <v>371</v>
      </c>
      <c r="C120" s="486"/>
      <c r="D120" s="486"/>
      <c r="E120" s="486"/>
      <c r="F120" s="486"/>
      <c r="G120" s="486"/>
      <c r="H120" s="757">
        <f t="shared" si="23"/>
        <v>0</v>
      </c>
      <c r="I120" s="162"/>
      <c r="J120" s="162"/>
      <c r="K120" s="162"/>
      <c r="L120" s="163" t="e">
        <f t="shared" si="24"/>
        <v>#DIV/0!</v>
      </c>
      <c r="M120" s="180"/>
    </row>
    <row r="121" spans="1:18" ht="12.2" customHeight="1" x14ac:dyDescent="0.2">
      <c r="A121" s="12" t="s">
        <v>101</v>
      </c>
      <c r="B121" s="17" t="s">
        <v>243</v>
      </c>
      <c r="C121" s="486"/>
      <c r="D121" s="486"/>
      <c r="E121" s="486"/>
      <c r="F121" s="486"/>
      <c r="G121" s="486"/>
      <c r="H121" s="757">
        <f t="shared" si="23"/>
        <v>0</v>
      </c>
      <c r="I121" s="162"/>
      <c r="J121" s="162"/>
      <c r="K121" s="162"/>
      <c r="L121" s="163" t="e">
        <f t="shared" si="24"/>
        <v>#DIV/0!</v>
      </c>
      <c r="M121" s="183"/>
    </row>
    <row r="122" spans="1:18" ht="12.2" customHeight="1" thickBot="1" x14ac:dyDescent="0.25">
      <c r="A122" s="13" t="s">
        <v>164</v>
      </c>
      <c r="B122" s="53" t="s">
        <v>244</v>
      </c>
      <c r="C122" s="486"/>
      <c r="D122" s="486"/>
      <c r="E122" s="486"/>
      <c r="F122" s="486"/>
      <c r="G122" s="486"/>
      <c r="H122" s="757">
        <f t="shared" si="23"/>
        <v>0</v>
      </c>
      <c r="I122" s="162"/>
      <c r="J122" s="162"/>
      <c r="K122" s="162"/>
      <c r="L122" s="163" t="e">
        <f t="shared" si="24"/>
        <v>#DIV/0!</v>
      </c>
      <c r="M122" s="183"/>
    </row>
    <row r="123" spans="1:18" ht="12.2" customHeight="1" thickBot="1" x14ac:dyDescent="0.25">
      <c r="A123" s="14" t="s">
        <v>16</v>
      </c>
      <c r="B123" s="56" t="s">
        <v>545</v>
      </c>
      <c r="C123" s="110">
        <f>+C124+C126+C125</f>
        <v>0</v>
      </c>
      <c r="D123" s="110">
        <f t="shared" ref="D123:K123" si="31">+D124+D126</f>
        <v>468945500</v>
      </c>
      <c r="E123" s="268">
        <f t="shared" si="31"/>
        <v>468945500</v>
      </c>
      <c r="F123" s="268">
        <f t="shared" si="31"/>
        <v>468945500</v>
      </c>
      <c r="G123" s="268">
        <f t="shared" si="31"/>
        <v>468945500</v>
      </c>
      <c r="H123" s="758">
        <f t="shared" si="23"/>
        <v>0</v>
      </c>
      <c r="I123" s="157">
        <f t="shared" si="31"/>
        <v>0</v>
      </c>
      <c r="J123" s="157">
        <f t="shared" si="31"/>
        <v>0</v>
      </c>
      <c r="K123" s="157">
        <f t="shared" si="31"/>
        <v>0</v>
      </c>
      <c r="L123" s="158">
        <f t="shared" si="24"/>
        <v>0</v>
      </c>
      <c r="M123" s="183"/>
    </row>
    <row r="124" spans="1:18" ht="12.2" customHeight="1" x14ac:dyDescent="0.2">
      <c r="A124" s="12" t="s">
        <v>89</v>
      </c>
      <c r="B124" s="17" t="s">
        <v>391</v>
      </c>
      <c r="C124" s="486"/>
      <c r="D124" s="486">
        <v>468945500</v>
      </c>
      <c r="E124" s="486">
        <v>468945500</v>
      </c>
      <c r="F124" s="486">
        <v>468945500</v>
      </c>
      <c r="G124" s="486">
        <v>468945500</v>
      </c>
      <c r="H124" s="757">
        <f t="shared" si="23"/>
        <v>0</v>
      </c>
      <c r="I124" s="162"/>
      <c r="J124" s="162"/>
      <c r="K124" s="162"/>
      <c r="L124" s="163">
        <f t="shared" si="24"/>
        <v>0</v>
      </c>
      <c r="M124" s="183"/>
    </row>
    <row r="125" spans="1:18" ht="12.2" customHeight="1" x14ac:dyDescent="0.2">
      <c r="A125" s="12" t="s">
        <v>102</v>
      </c>
      <c r="B125" s="17" t="s">
        <v>392</v>
      </c>
      <c r="C125" s="486"/>
      <c r="D125" s="486"/>
      <c r="E125" s="486"/>
      <c r="F125" s="486"/>
      <c r="G125" s="486"/>
      <c r="H125" s="757">
        <f t="shared" si="23"/>
        <v>0</v>
      </c>
      <c r="I125" s="162"/>
      <c r="J125" s="162"/>
      <c r="K125" s="162"/>
      <c r="L125" s="163"/>
      <c r="M125" s="183"/>
    </row>
    <row r="126" spans="1:18" ht="12.2" customHeight="1" thickBot="1" x14ac:dyDescent="0.25">
      <c r="A126" s="12" t="s">
        <v>103</v>
      </c>
      <c r="B126" s="854" t="s">
        <v>536</v>
      </c>
      <c r="C126" s="486"/>
      <c r="D126" s="486"/>
      <c r="E126" s="486"/>
      <c r="F126" s="486"/>
      <c r="G126" s="486"/>
      <c r="H126" s="757">
        <f t="shared" si="23"/>
        <v>0</v>
      </c>
      <c r="I126" s="162"/>
      <c r="J126" s="162"/>
      <c r="K126" s="162"/>
      <c r="L126" s="163" t="e">
        <f t="shared" ref="L126:L134" si="32">I126/D126*100</f>
        <v>#DIV/0!</v>
      </c>
      <c r="M126" s="183"/>
    </row>
    <row r="127" spans="1:18" ht="12.2" customHeight="1" thickBot="1" x14ac:dyDescent="0.25">
      <c r="A127" s="14" t="s">
        <v>17</v>
      </c>
      <c r="B127" s="56" t="s">
        <v>542</v>
      </c>
      <c r="C127" s="1202">
        <f t="shared" ref="C127:K127" si="33">SUM(C128:C132)</f>
        <v>3537725968</v>
      </c>
      <c r="D127" s="1202">
        <f t="shared" si="33"/>
        <v>4875608598</v>
      </c>
      <c r="E127" s="269">
        <f t="shared" si="33"/>
        <v>6395592960</v>
      </c>
      <c r="F127" s="269">
        <f t="shared" si="33"/>
        <v>7202641191</v>
      </c>
      <c r="G127" s="269">
        <f t="shared" si="33"/>
        <v>7424378493</v>
      </c>
      <c r="H127" s="768">
        <f t="shared" si="23"/>
        <v>221737302</v>
      </c>
      <c r="I127" s="168">
        <f t="shared" si="33"/>
        <v>0</v>
      </c>
      <c r="J127" s="168">
        <f t="shared" si="33"/>
        <v>0</v>
      </c>
      <c r="K127" s="168">
        <f t="shared" si="33"/>
        <v>0</v>
      </c>
      <c r="L127" s="169">
        <f t="shared" si="32"/>
        <v>0</v>
      </c>
      <c r="M127" s="183"/>
      <c r="R127" s="77"/>
    </row>
    <row r="128" spans="1:18" ht="11.25" customHeight="1" x14ac:dyDescent="0.2">
      <c r="A128" s="12" t="s">
        <v>104</v>
      </c>
      <c r="B128" s="17" t="s">
        <v>240</v>
      </c>
      <c r="C128" s="486">
        <f>'5.Int.össz'!C46</f>
        <v>3442643331</v>
      </c>
      <c r="D128" s="486">
        <f>'5.Int.össz'!D46</f>
        <v>3288471855</v>
      </c>
      <c r="E128" s="486">
        <f>'5.Int.össz'!E46</f>
        <v>3996486929</v>
      </c>
      <c r="F128" s="486">
        <f>'5.Int.össz'!F46</f>
        <v>3997284729</v>
      </c>
      <c r="G128" s="486">
        <f>'5.Int.össz'!G46</f>
        <v>3879548259</v>
      </c>
      <c r="H128" s="757">
        <f t="shared" si="23"/>
        <v>-117736470</v>
      </c>
      <c r="I128" s="162">
        <f>'5.Int.össz'!I46</f>
        <v>0</v>
      </c>
      <c r="J128" s="162">
        <f>'5.Int.össz'!J46</f>
        <v>0</v>
      </c>
      <c r="K128" s="162">
        <f>'5.Int.össz'!K46</f>
        <v>0</v>
      </c>
      <c r="L128" s="163">
        <f t="shared" si="32"/>
        <v>0</v>
      </c>
      <c r="M128" s="183"/>
      <c r="N128" s="18"/>
    </row>
    <row r="129" spans="1:15" ht="12.2" customHeight="1" x14ac:dyDescent="0.2">
      <c r="A129" s="12" t="s">
        <v>105</v>
      </c>
      <c r="B129" s="17" t="s">
        <v>241</v>
      </c>
      <c r="C129" s="486">
        <f>'5.Int.össz'!C47</f>
        <v>42260811</v>
      </c>
      <c r="D129" s="486">
        <f>'5.Int.össz'!D47</f>
        <v>71747225</v>
      </c>
      <c r="E129" s="486">
        <f>'5.Int.össz'!E47</f>
        <v>84759825</v>
      </c>
      <c r="F129" s="486">
        <f>'5.Int.össz'!F47</f>
        <v>88114825</v>
      </c>
      <c r="G129" s="486">
        <f>'5.Int.össz'!G47</f>
        <v>88814825</v>
      </c>
      <c r="H129" s="757">
        <f t="shared" si="23"/>
        <v>700000</v>
      </c>
      <c r="I129" s="162">
        <f>'5.Int.össz'!I47</f>
        <v>0</v>
      </c>
      <c r="J129" s="162">
        <f>'5.Int.össz'!J47</f>
        <v>0</v>
      </c>
      <c r="K129" s="162">
        <f>'5.Int.össz'!K47</f>
        <v>0</v>
      </c>
      <c r="L129" s="163">
        <f t="shared" si="32"/>
        <v>0</v>
      </c>
      <c r="M129" s="183"/>
    </row>
    <row r="130" spans="1:15" s="33" customFormat="1" ht="12.2" customHeight="1" x14ac:dyDescent="0.2">
      <c r="A130" s="12" t="s">
        <v>205</v>
      </c>
      <c r="B130" s="17" t="s">
        <v>372</v>
      </c>
      <c r="C130" s="486"/>
      <c r="D130" s="486"/>
      <c r="E130" s="486"/>
      <c r="F130" s="486"/>
      <c r="G130" s="486"/>
      <c r="H130" s="757">
        <f t="shared" si="23"/>
        <v>0</v>
      </c>
      <c r="I130" s="162"/>
      <c r="J130" s="162"/>
      <c r="K130" s="162"/>
      <c r="L130" s="163" t="e">
        <f t="shared" si="32"/>
        <v>#DIV/0!</v>
      </c>
      <c r="M130" s="180"/>
    </row>
    <row r="131" spans="1:15" s="33" customFormat="1" ht="12.2" customHeight="1" x14ac:dyDescent="0.2">
      <c r="A131" s="1182" t="s">
        <v>206</v>
      </c>
      <c r="B131" s="415" t="s">
        <v>229</v>
      </c>
      <c r="C131" s="486"/>
      <c r="D131" s="486"/>
      <c r="E131" s="486"/>
      <c r="F131" s="486"/>
      <c r="G131" s="486"/>
      <c r="H131" s="757">
        <f t="shared" si="23"/>
        <v>0</v>
      </c>
      <c r="I131" s="162"/>
      <c r="J131" s="162"/>
      <c r="K131" s="162"/>
      <c r="L131" s="163" t="e">
        <f t="shared" si="32"/>
        <v>#DIV/0!</v>
      </c>
      <c r="M131" s="180"/>
    </row>
    <row r="132" spans="1:15" s="33" customFormat="1" ht="12.2" customHeight="1" thickBot="1" x14ac:dyDescent="0.25">
      <c r="A132" s="13" t="s">
        <v>208</v>
      </c>
      <c r="B132" s="53" t="s">
        <v>352</v>
      </c>
      <c r="C132" s="486">
        <v>52821826</v>
      </c>
      <c r="D132" s="486">
        <f>52821826+389271334+256887003+253048039+296839635+266521681</f>
        <v>1515389518</v>
      </c>
      <c r="E132" s="486">
        <f>52821826+1462567692+275440984+262367735+261147969</f>
        <v>2314346206</v>
      </c>
      <c r="F132" s="486">
        <f>2314346206+269955942+263261833+269677656</f>
        <v>3117241637</v>
      </c>
      <c r="G132" s="486">
        <f>3117241637+338773772</f>
        <v>3456015409</v>
      </c>
      <c r="H132" s="757">
        <f t="shared" si="23"/>
        <v>338773772</v>
      </c>
      <c r="I132" s="162"/>
      <c r="J132" s="162"/>
      <c r="K132" s="162"/>
      <c r="L132" s="163">
        <f t="shared" si="32"/>
        <v>0</v>
      </c>
      <c r="M132" s="180"/>
    </row>
    <row r="133" spans="1:15" ht="12.2" customHeight="1" thickBot="1" x14ac:dyDescent="0.25">
      <c r="A133" s="14" t="s">
        <v>18</v>
      </c>
      <c r="B133" s="56" t="s">
        <v>544</v>
      </c>
      <c r="C133" s="1203">
        <f t="shared" ref="C133:K133" si="34">+C119+C123+C127</f>
        <v>3537725968</v>
      </c>
      <c r="D133" s="1203">
        <f t="shared" si="34"/>
        <v>5344554098</v>
      </c>
      <c r="E133" s="432">
        <f t="shared" si="34"/>
        <v>6864538460</v>
      </c>
      <c r="F133" s="432">
        <f t="shared" si="34"/>
        <v>7671586691</v>
      </c>
      <c r="G133" s="432">
        <f t="shared" si="34"/>
        <v>7893323993</v>
      </c>
      <c r="H133" s="810">
        <f t="shared" si="23"/>
        <v>221737302</v>
      </c>
      <c r="I133" s="619">
        <f t="shared" si="34"/>
        <v>0</v>
      </c>
      <c r="J133" s="619">
        <f t="shared" si="34"/>
        <v>0</v>
      </c>
      <c r="K133" s="619">
        <f t="shared" si="34"/>
        <v>0</v>
      </c>
      <c r="L133" s="620">
        <f t="shared" si="32"/>
        <v>0</v>
      </c>
      <c r="M133" s="183"/>
    </row>
    <row r="134" spans="1:15" ht="15" customHeight="1" thickBot="1" x14ac:dyDescent="0.25">
      <c r="A134" s="78" t="s">
        <v>19</v>
      </c>
      <c r="B134" s="433" t="s">
        <v>543</v>
      </c>
      <c r="C134" s="1203">
        <f>+C118+C133</f>
        <v>10919522427</v>
      </c>
      <c r="D134" s="1203">
        <f t="shared" ref="D134:K134" si="35">+D118+D133</f>
        <v>13348939151</v>
      </c>
      <c r="E134" s="432">
        <f t="shared" si="35"/>
        <v>15954941821</v>
      </c>
      <c r="F134" s="432">
        <f t="shared" si="35"/>
        <v>17887635714</v>
      </c>
      <c r="G134" s="432">
        <f t="shared" si="35"/>
        <v>18753298274</v>
      </c>
      <c r="H134" s="810">
        <f t="shared" si="23"/>
        <v>865662560</v>
      </c>
      <c r="I134" s="619">
        <f t="shared" si="35"/>
        <v>0</v>
      </c>
      <c r="J134" s="619">
        <f t="shared" si="35"/>
        <v>0</v>
      </c>
      <c r="K134" s="619">
        <f t="shared" si="35"/>
        <v>0</v>
      </c>
      <c r="L134" s="620">
        <f t="shared" si="32"/>
        <v>0</v>
      </c>
      <c r="M134" s="183"/>
      <c r="O134" s="18"/>
    </row>
    <row r="135" spans="1:15" ht="13.5" thickBot="1" x14ac:dyDescent="0.25"/>
    <row r="136" spans="1:15" s="728" customFormat="1" ht="15" customHeight="1" thickBot="1" x14ac:dyDescent="0.25">
      <c r="A136" s="722" t="s">
        <v>290</v>
      </c>
      <c r="B136" s="723"/>
      <c r="C136" s="729">
        <v>3</v>
      </c>
      <c r="D136" s="1307">
        <v>3</v>
      </c>
      <c r="E136" s="725">
        <v>3</v>
      </c>
      <c r="F136" s="725">
        <v>3</v>
      </c>
      <c r="G136" s="725">
        <v>3</v>
      </c>
      <c r="H136" s="1199">
        <f t="shared" si="23"/>
        <v>0</v>
      </c>
      <c r="I136" s="726"/>
      <c r="J136" s="726"/>
      <c r="K136" s="726"/>
      <c r="L136" s="727">
        <f>I136/D136*100</f>
        <v>0</v>
      </c>
      <c r="M136" s="730"/>
    </row>
    <row r="137" spans="1:15" s="728" customFormat="1" ht="14.25" hidden="1" customHeight="1" thickBot="1" x14ac:dyDescent="0.25">
      <c r="A137" s="722" t="s">
        <v>291</v>
      </c>
      <c r="B137" s="723"/>
      <c r="C137" s="857"/>
      <c r="D137" s="725"/>
      <c r="E137" s="725"/>
      <c r="F137" s="725"/>
      <c r="G137" s="725"/>
      <c r="H137" s="746"/>
      <c r="I137" s="726"/>
      <c r="J137" s="726"/>
      <c r="K137" s="726"/>
      <c r="L137" s="727" t="e">
        <f>I137/D137*100</f>
        <v>#DIV/0!</v>
      </c>
      <c r="M137" s="730"/>
    </row>
    <row r="138" spans="1:15" x14ac:dyDescent="0.2">
      <c r="H138" s="1198" t="s">
        <v>735</v>
      </c>
    </row>
    <row r="139" spans="1:15" x14ac:dyDescent="0.2">
      <c r="D139" s="427"/>
      <c r="E139" s="427"/>
      <c r="F139" s="427"/>
      <c r="G139" s="427">
        <f>G85-G134</f>
        <v>0</v>
      </c>
      <c r="H139" s="427"/>
    </row>
  </sheetData>
  <sheetProtection formatCells="0"/>
  <mergeCells count="10">
    <mergeCell ref="A88:H88"/>
    <mergeCell ref="A3:L3"/>
    <mergeCell ref="A1:H1"/>
    <mergeCell ref="A2:H2"/>
    <mergeCell ref="A11:H11"/>
    <mergeCell ref="C4:H4"/>
    <mergeCell ref="C5:H5"/>
    <mergeCell ref="A7:H7"/>
    <mergeCell ref="A8:H8"/>
    <mergeCell ref="A87:H87"/>
  </mergeCells>
  <phoneticPr fontId="45" type="noConversion"/>
  <printOptions horizontalCentered="1"/>
  <pageMargins left="0.19685039370078741" right="0.19685039370078741" top="0.39370078740157483" bottom="0.19685039370078741" header="0.78740157480314965" footer="0.78740157480314965"/>
  <pageSetup paperSize="9" scale="70" orientation="portrait" r:id="rId1"/>
  <headerFooter alignWithMargins="0"/>
  <rowBreaks count="1" manualBreakCount="1">
    <brk id="86" max="7" man="1"/>
  </rowBreak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L74"/>
  <sheetViews>
    <sheetView view="pageBreakPreview" zoomScale="148" zoomScaleNormal="100" zoomScaleSheetLayoutView="148" workbookViewId="0">
      <selection activeCell="A2" sqref="A2:H2"/>
    </sheetView>
  </sheetViews>
  <sheetFormatPr defaultRowHeight="12.75" x14ac:dyDescent="0.2"/>
  <cols>
    <col min="1" max="1" width="12" style="1583" customWidth="1"/>
    <col min="2" max="2" width="67" style="25" customWidth="1"/>
    <col min="3" max="3" width="14.1640625" style="25" customWidth="1"/>
    <col min="4" max="4" width="17" style="25" hidden="1" customWidth="1"/>
    <col min="5" max="5" width="15.83203125" style="25" hidden="1" customWidth="1"/>
    <col min="6" max="6" width="15.33203125" style="25" customWidth="1"/>
    <col min="7" max="7" width="17" style="25" customWidth="1"/>
    <col min="8" max="8" width="14.83203125" style="25" customWidth="1"/>
    <col min="9" max="12" width="14.83203125" style="25" hidden="1" customWidth="1"/>
    <col min="13" max="257" width="9.33203125" style="25"/>
    <col min="258" max="258" width="13.83203125" style="25" customWidth="1"/>
    <col min="259" max="259" width="79.1640625" style="25" customWidth="1"/>
    <col min="260" max="260" width="21.6640625" style="25" customWidth="1"/>
    <col min="261" max="513" width="9.33203125" style="25"/>
    <col min="514" max="514" width="13.83203125" style="25" customWidth="1"/>
    <col min="515" max="515" width="79.1640625" style="25" customWidth="1"/>
    <col min="516" max="516" width="21.6640625" style="25" customWidth="1"/>
    <col min="517" max="769" width="9.33203125" style="25"/>
    <col min="770" max="770" width="13.83203125" style="25" customWidth="1"/>
    <col min="771" max="771" width="79.1640625" style="25" customWidth="1"/>
    <col min="772" max="772" width="21.6640625" style="25" customWidth="1"/>
    <col min="773" max="1025" width="9.33203125" style="25"/>
    <col min="1026" max="1026" width="13.83203125" style="25" customWidth="1"/>
    <col min="1027" max="1027" width="79.1640625" style="25" customWidth="1"/>
    <col min="1028" max="1028" width="21.6640625" style="25" customWidth="1"/>
    <col min="1029" max="1281" width="9.33203125" style="25"/>
    <col min="1282" max="1282" width="13.83203125" style="25" customWidth="1"/>
    <col min="1283" max="1283" width="79.1640625" style="25" customWidth="1"/>
    <col min="1284" max="1284" width="21.6640625" style="25" customWidth="1"/>
    <col min="1285" max="1537" width="9.33203125" style="25"/>
    <col min="1538" max="1538" width="13.83203125" style="25" customWidth="1"/>
    <col min="1539" max="1539" width="79.1640625" style="25" customWidth="1"/>
    <col min="1540" max="1540" width="21.6640625" style="25" customWidth="1"/>
    <col min="1541" max="1793" width="9.33203125" style="25"/>
    <col min="1794" max="1794" width="13.83203125" style="25" customWidth="1"/>
    <col min="1795" max="1795" width="79.1640625" style="25" customWidth="1"/>
    <col min="1796" max="1796" width="21.6640625" style="25" customWidth="1"/>
    <col min="1797" max="2049" width="9.33203125" style="25"/>
    <col min="2050" max="2050" width="13.83203125" style="25" customWidth="1"/>
    <col min="2051" max="2051" width="79.1640625" style="25" customWidth="1"/>
    <col min="2052" max="2052" width="21.6640625" style="25" customWidth="1"/>
    <col min="2053" max="2305" width="9.33203125" style="25"/>
    <col min="2306" max="2306" width="13.83203125" style="25" customWidth="1"/>
    <col min="2307" max="2307" width="79.1640625" style="25" customWidth="1"/>
    <col min="2308" max="2308" width="21.6640625" style="25" customWidth="1"/>
    <col min="2309" max="2561" width="9.33203125" style="25"/>
    <col min="2562" max="2562" width="13.83203125" style="25" customWidth="1"/>
    <col min="2563" max="2563" width="79.1640625" style="25" customWidth="1"/>
    <col min="2564" max="2564" width="21.6640625" style="25" customWidth="1"/>
    <col min="2565" max="2817" width="9.33203125" style="25"/>
    <col min="2818" max="2818" width="13.83203125" style="25" customWidth="1"/>
    <col min="2819" max="2819" width="79.1640625" style="25" customWidth="1"/>
    <col min="2820" max="2820" width="21.6640625" style="25" customWidth="1"/>
    <col min="2821" max="3073" width="9.33203125" style="25"/>
    <col min="3074" max="3074" width="13.83203125" style="25" customWidth="1"/>
    <col min="3075" max="3075" width="79.1640625" style="25" customWidth="1"/>
    <col min="3076" max="3076" width="21.6640625" style="25" customWidth="1"/>
    <col min="3077" max="3329" width="9.33203125" style="25"/>
    <col min="3330" max="3330" width="13.83203125" style="25" customWidth="1"/>
    <col min="3331" max="3331" width="79.1640625" style="25" customWidth="1"/>
    <col min="3332" max="3332" width="21.6640625" style="25" customWidth="1"/>
    <col min="3333" max="3585" width="9.33203125" style="25"/>
    <col min="3586" max="3586" width="13.83203125" style="25" customWidth="1"/>
    <col min="3587" max="3587" width="79.1640625" style="25" customWidth="1"/>
    <col min="3588" max="3588" width="21.6640625" style="25" customWidth="1"/>
    <col min="3589" max="3841" width="9.33203125" style="25"/>
    <col min="3842" max="3842" width="13.83203125" style="25" customWidth="1"/>
    <col min="3843" max="3843" width="79.1640625" style="25" customWidth="1"/>
    <col min="3844" max="3844" width="21.6640625" style="25" customWidth="1"/>
    <col min="3845" max="4097" width="9.33203125" style="25"/>
    <col min="4098" max="4098" width="13.83203125" style="25" customWidth="1"/>
    <col min="4099" max="4099" width="79.1640625" style="25" customWidth="1"/>
    <col min="4100" max="4100" width="21.6640625" style="25" customWidth="1"/>
    <col min="4101" max="4353" width="9.33203125" style="25"/>
    <col min="4354" max="4354" width="13.83203125" style="25" customWidth="1"/>
    <col min="4355" max="4355" width="79.1640625" style="25" customWidth="1"/>
    <col min="4356" max="4356" width="21.6640625" style="25" customWidth="1"/>
    <col min="4357" max="4609" width="9.33203125" style="25"/>
    <col min="4610" max="4610" width="13.83203125" style="25" customWidth="1"/>
    <col min="4611" max="4611" width="79.1640625" style="25" customWidth="1"/>
    <col min="4612" max="4612" width="21.6640625" style="25" customWidth="1"/>
    <col min="4613" max="4865" width="9.33203125" style="25"/>
    <col min="4866" max="4866" width="13.83203125" style="25" customWidth="1"/>
    <col min="4867" max="4867" width="79.1640625" style="25" customWidth="1"/>
    <col min="4868" max="4868" width="21.6640625" style="25" customWidth="1"/>
    <col min="4869" max="5121" width="9.33203125" style="25"/>
    <col min="5122" max="5122" width="13.83203125" style="25" customWidth="1"/>
    <col min="5123" max="5123" width="79.1640625" style="25" customWidth="1"/>
    <col min="5124" max="5124" width="21.6640625" style="25" customWidth="1"/>
    <col min="5125" max="5377" width="9.33203125" style="25"/>
    <col min="5378" max="5378" width="13.83203125" style="25" customWidth="1"/>
    <col min="5379" max="5379" width="79.1640625" style="25" customWidth="1"/>
    <col min="5380" max="5380" width="21.6640625" style="25" customWidth="1"/>
    <col min="5381" max="5633" width="9.33203125" style="25"/>
    <col min="5634" max="5634" width="13.83203125" style="25" customWidth="1"/>
    <col min="5635" max="5635" width="79.1640625" style="25" customWidth="1"/>
    <col min="5636" max="5636" width="21.6640625" style="25" customWidth="1"/>
    <col min="5637" max="5889" width="9.33203125" style="25"/>
    <col min="5890" max="5890" width="13.83203125" style="25" customWidth="1"/>
    <col min="5891" max="5891" width="79.1640625" style="25" customWidth="1"/>
    <col min="5892" max="5892" width="21.6640625" style="25" customWidth="1"/>
    <col min="5893" max="6145" width="9.33203125" style="25"/>
    <col min="6146" max="6146" width="13.83203125" style="25" customWidth="1"/>
    <col min="6147" max="6147" width="79.1640625" style="25" customWidth="1"/>
    <col min="6148" max="6148" width="21.6640625" style="25" customWidth="1"/>
    <col min="6149" max="6401" width="9.33203125" style="25"/>
    <col min="6402" max="6402" width="13.83203125" style="25" customWidth="1"/>
    <col min="6403" max="6403" width="79.1640625" style="25" customWidth="1"/>
    <col min="6404" max="6404" width="21.6640625" style="25" customWidth="1"/>
    <col min="6405" max="6657" width="9.33203125" style="25"/>
    <col min="6658" max="6658" width="13.83203125" style="25" customWidth="1"/>
    <col min="6659" max="6659" width="79.1640625" style="25" customWidth="1"/>
    <col min="6660" max="6660" width="21.6640625" style="25" customWidth="1"/>
    <col min="6661" max="6913" width="9.33203125" style="25"/>
    <col min="6914" max="6914" width="13.83203125" style="25" customWidth="1"/>
    <col min="6915" max="6915" width="79.1640625" style="25" customWidth="1"/>
    <col min="6916" max="6916" width="21.6640625" style="25" customWidth="1"/>
    <col min="6917" max="7169" width="9.33203125" style="25"/>
    <col min="7170" max="7170" width="13.83203125" style="25" customWidth="1"/>
    <col min="7171" max="7171" width="79.1640625" style="25" customWidth="1"/>
    <col min="7172" max="7172" width="21.6640625" style="25" customWidth="1"/>
    <col min="7173" max="7425" width="9.33203125" style="25"/>
    <col min="7426" max="7426" width="13.83203125" style="25" customWidth="1"/>
    <col min="7427" max="7427" width="79.1640625" style="25" customWidth="1"/>
    <col min="7428" max="7428" width="21.6640625" style="25" customWidth="1"/>
    <col min="7429" max="7681" width="9.33203125" style="25"/>
    <col min="7682" max="7682" width="13.83203125" style="25" customWidth="1"/>
    <col min="7683" max="7683" width="79.1640625" style="25" customWidth="1"/>
    <col min="7684" max="7684" width="21.6640625" style="25" customWidth="1"/>
    <col min="7685" max="7937" width="9.33203125" style="25"/>
    <col min="7938" max="7938" width="13.83203125" style="25" customWidth="1"/>
    <col min="7939" max="7939" width="79.1640625" style="25" customWidth="1"/>
    <col min="7940" max="7940" width="21.6640625" style="25" customWidth="1"/>
    <col min="7941" max="8193" width="9.33203125" style="25"/>
    <col min="8194" max="8194" width="13.83203125" style="25" customWidth="1"/>
    <col min="8195" max="8195" width="79.1640625" style="25" customWidth="1"/>
    <col min="8196" max="8196" width="21.6640625" style="25" customWidth="1"/>
    <col min="8197" max="8449" width="9.33203125" style="25"/>
    <col min="8450" max="8450" width="13.83203125" style="25" customWidth="1"/>
    <col min="8451" max="8451" width="79.1640625" style="25" customWidth="1"/>
    <col min="8452" max="8452" width="21.6640625" style="25" customWidth="1"/>
    <col min="8453" max="8705" width="9.33203125" style="25"/>
    <col min="8706" max="8706" width="13.83203125" style="25" customWidth="1"/>
    <col min="8707" max="8707" width="79.1640625" style="25" customWidth="1"/>
    <col min="8708" max="8708" width="21.6640625" style="25" customWidth="1"/>
    <col min="8709" max="8961" width="9.33203125" style="25"/>
    <col min="8962" max="8962" width="13.83203125" style="25" customWidth="1"/>
    <col min="8963" max="8963" width="79.1640625" style="25" customWidth="1"/>
    <col min="8964" max="8964" width="21.6640625" style="25" customWidth="1"/>
    <col min="8965" max="9217" width="9.33203125" style="25"/>
    <col min="9218" max="9218" width="13.83203125" style="25" customWidth="1"/>
    <col min="9219" max="9219" width="79.1640625" style="25" customWidth="1"/>
    <col min="9220" max="9220" width="21.6640625" style="25" customWidth="1"/>
    <col min="9221" max="9473" width="9.33203125" style="25"/>
    <col min="9474" max="9474" width="13.83203125" style="25" customWidth="1"/>
    <col min="9475" max="9475" width="79.1640625" style="25" customWidth="1"/>
    <col min="9476" max="9476" width="21.6640625" style="25" customWidth="1"/>
    <col min="9477" max="9729" width="9.33203125" style="25"/>
    <col min="9730" max="9730" width="13.83203125" style="25" customWidth="1"/>
    <col min="9731" max="9731" width="79.1640625" style="25" customWidth="1"/>
    <col min="9732" max="9732" width="21.6640625" style="25" customWidth="1"/>
    <col min="9733" max="9985" width="9.33203125" style="25"/>
    <col min="9986" max="9986" width="13.83203125" style="25" customWidth="1"/>
    <col min="9987" max="9987" width="79.1640625" style="25" customWidth="1"/>
    <col min="9988" max="9988" width="21.6640625" style="25" customWidth="1"/>
    <col min="9989" max="10241" width="9.33203125" style="25"/>
    <col min="10242" max="10242" width="13.83203125" style="25" customWidth="1"/>
    <col min="10243" max="10243" width="79.1640625" style="25" customWidth="1"/>
    <col min="10244" max="10244" width="21.6640625" style="25" customWidth="1"/>
    <col min="10245" max="10497" width="9.33203125" style="25"/>
    <col min="10498" max="10498" width="13.83203125" style="25" customWidth="1"/>
    <col min="10499" max="10499" width="79.1640625" style="25" customWidth="1"/>
    <col min="10500" max="10500" width="21.6640625" style="25" customWidth="1"/>
    <col min="10501" max="10753" width="9.33203125" style="25"/>
    <col min="10754" max="10754" width="13.83203125" style="25" customWidth="1"/>
    <col min="10755" max="10755" width="79.1640625" style="25" customWidth="1"/>
    <col min="10756" max="10756" width="21.6640625" style="25" customWidth="1"/>
    <col min="10757" max="11009" width="9.33203125" style="25"/>
    <col min="11010" max="11010" width="13.83203125" style="25" customWidth="1"/>
    <col min="11011" max="11011" width="79.1640625" style="25" customWidth="1"/>
    <col min="11012" max="11012" width="21.6640625" style="25" customWidth="1"/>
    <col min="11013" max="11265" width="9.33203125" style="25"/>
    <col min="11266" max="11266" width="13.83203125" style="25" customWidth="1"/>
    <col min="11267" max="11267" width="79.1640625" style="25" customWidth="1"/>
    <col min="11268" max="11268" width="21.6640625" style="25" customWidth="1"/>
    <col min="11269" max="11521" width="9.33203125" style="25"/>
    <col min="11522" max="11522" width="13.83203125" style="25" customWidth="1"/>
    <col min="11523" max="11523" width="79.1640625" style="25" customWidth="1"/>
    <col min="11524" max="11524" width="21.6640625" style="25" customWidth="1"/>
    <col min="11525" max="11777" width="9.33203125" style="25"/>
    <col min="11778" max="11778" width="13.83203125" style="25" customWidth="1"/>
    <col min="11779" max="11779" width="79.1640625" style="25" customWidth="1"/>
    <col min="11780" max="11780" width="21.6640625" style="25" customWidth="1"/>
    <col min="11781" max="12033" width="9.33203125" style="25"/>
    <col min="12034" max="12034" width="13.83203125" style="25" customWidth="1"/>
    <col min="12035" max="12035" width="79.1640625" style="25" customWidth="1"/>
    <col min="12036" max="12036" width="21.6640625" style="25" customWidth="1"/>
    <col min="12037" max="12289" width="9.33203125" style="25"/>
    <col min="12290" max="12290" width="13.83203125" style="25" customWidth="1"/>
    <col min="12291" max="12291" width="79.1640625" style="25" customWidth="1"/>
    <col min="12292" max="12292" width="21.6640625" style="25" customWidth="1"/>
    <col min="12293" max="12545" width="9.33203125" style="25"/>
    <col min="12546" max="12546" width="13.83203125" style="25" customWidth="1"/>
    <col min="12547" max="12547" width="79.1640625" style="25" customWidth="1"/>
    <col min="12548" max="12548" width="21.6640625" style="25" customWidth="1"/>
    <col min="12549" max="12801" width="9.33203125" style="25"/>
    <col min="12802" max="12802" width="13.83203125" style="25" customWidth="1"/>
    <col min="12803" max="12803" width="79.1640625" style="25" customWidth="1"/>
    <col min="12804" max="12804" width="21.6640625" style="25" customWidth="1"/>
    <col min="12805" max="13057" width="9.33203125" style="25"/>
    <col min="13058" max="13058" width="13.83203125" style="25" customWidth="1"/>
    <col min="13059" max="13059" width="79.1640625" style="25" customWidth="1"/>
    <col min="13060" max="13060" width="21.6640625" style="25" customWidth="1"/>
    <col min="13061" max="13313" width="9.33203125" style="25"/>
    <col min="13314" max="13314" width="13.83203125" style="25" customWidth="1"/>
    <col min="13315" max="13315" width="79.1640625" style="25" customWidth="1"/>
    <col min="13316" max="13316" width="21.6640625" style="25" customWidth="1"/>
    <col min="13317" max="13569" width="9.33203125" style="25"/>
    <col min="13570" max="13570" width="13.83203125" style="25" customWidth="1"/>
    <col min="13571" max="13571" width="79.1640625" style="25" customWidth="1"/>
    <col min="13572" max="13572" width="21.6640625" style="25" customWidth="1"/>
    <col min="13573" max="13825" width="9.33203125" style="25"/>
    <col min="13826" max="13826" width="13.83203125" style="25" customWidth="1"/>
    <col min="13827" max="13827" width="79.1640625" style="25" customWidth="1"/>
    <col min="13828" max="13828" width="21.6640625" style="25" customWidth="1"/>
    <col min="13829" max="14081" width="9.33203125" style="25"/>
    <col min="14082" max="14082" width="13.83203125" style="25" customWidth="1"/>
    <col min="14083" max="14083" width="79.1640625" style="25" customWidth="1"/>
    <col min="14084" max="14084" width="21.6640625" style="25" customWidth="1"/>
    <col min="14085" max="14337" width="9.33203125" style="25"/>
    <col min="14338" max="14338" width="13.83203125" style="25" customWidth="1"/>
    <col min="14339" max="14339" width="79.1640625" style="25" customWidth="1"/>
    <col min="14340" max="14340" width="21.6640625" style="25" customWidth="1"/>
    <col min="14341" max="14593" width="9.33203125" style="25"/>
    <col min="14594" max="14594" width="13.83203125" style="25" customWidth="1"/>
    <col min="14595" max="14595" width="79.1640625" style="25" customWidth="1"/>
    <col min="14596" max="14596" width="21.6640625" style="25" customWidth="1"/>
    <col min="14597" max="14849" width="9.33203125" style="25"/>
    <col min="14850" max="14850" width="13.83203125" style="25" customWidth="1"/>
    <col min="14851" max="14851" width="79.1640625" style="25" customWidth="1"/>
    <col min="14852" max="14852" width="21.6640625" style="25" customWidth="1"/>
    <col min="14853" max="15105" width="9.33203125" style="25"/>
    <col min="15106" max="15106" width="13.83203125" style="25" customWidth="1"/>
    <col min="15107" max="15107" width="79.1640625" style="25" customWidth="1"/>
    <col min="15108" max="15108" width="21.6640625" style="25" customWidth="1"/>
    <col min="15109" max="15361" width="9.33203125" style="25"/>
    <col min="15362" max="15362" width="13.83203125" style="25" customWidth="1"/>
    <col min="15363" max="15363" width="79.1640625" style="25" customWidth="1"/>
    <col min="15364" max="15364" width="21.6640625" style="25" customWidth="1"/>
    <col min="15365" max="15617" width="9.33203125" style="25"/>
    <col min="15618" max="15618" width="13.83203125" style="25" customWidth="1"/>
    <col min="15619" max="15619" width="79.1640625" style="25" customWidth="1"/>
    <col min="15620" max="15620" width="21.6640625" style="25" customWidth="1"/>
    <col min="15621" max="15873" width="9.33203125" style="25"/>
    <col min="15874" max="15874" width="13.83203125" style="25" customWidth="1"/>
    <col min="15875" max="15875" width="79.1640625" style="25" customWidth="1"/>
    <col min="15876" max="15876" width="21.6640625" style="25" customWidth="1"/>
    <col min="15877" max="16129" width="9.33203125" style="25"/>
    <col min="16130" max="16130" width="13.83203125" style="25" customWidth="1"/>
    <col min="16131" max="16131" width="79.1640625" style="25" customWidth="1"/>
    <col min="16132" max="16132" width="21.6640625" style="25" customWidth="1"/>
    <col min="16133" max="16384" width="9.33203125" style="25"/>
  </cols>
  <sheetData>
    <row r="1" spans="1:12" s="662" customFormat="1" ht="12.75" customHeight="1" x14ac:dyDescent="0.2">
      <c r="A1" s="1663" t="s">
        <v>843</v>
      </c>
      <c r="B1" s="1663"/>
      <c r="C1" s="1663"/>
      <c r="D1" s="1663"/>
      <c r="E1" s="1663"/>
      <c r="F1" s="1663"/>
      <c r="G1" s="1663"/>
      <c r="H1" s="1663"/>
    </row>
    <row r="2" spans="1:12" s="662" customFormat="1" ht="12.75" customHeight="1" x14ac:dyDescent="0.2">
      <c r="A2" s="1663" t="s">
        <v>730</v>
      </c>
      <c r="B2" s="1663"/>
      <c r="C2" s="1663"/>
      <c r="D2" s="1663"/>
      <c r="E2" s="1663"/>
      <c r="F2" s="1663"/>
      <c r="G2" s="1663"/>
      <c r="H2" s="1663"/>
    </row>
    <row r="3" spans="1:12" s="24" customFormat="1" ht="21.2" customHeight="1" thickBot="1" x14ac:dyDescent="0.25">
      <c r="A3" s="242"/>
      <c r="C3" s="1579"/>
      <c r="D3" s="1579"/>
      <c r="E3" s="1579"/>
      <c r="F3" s="1579"/>
      <c r="G3" s="1579"/>
      <c r="H3" s="1579"/>
      <c r="I3" s="1579"/>
      <c r="J3" s="1579"/>
      <c r="K3" s="1579"/>
      <c r="L3" s="1579"/>
    </row>
    <row r="4" spans="1:12" s="40" customFormat="1" ht="38.25" customHeight="1" x14ac:dyDescent="0.2">
      <c r="A4" s="38" t="s">
        <v>137</v>
      </c>
      <c r="B4" s="39" t="s">
        <v>289</v>
      </c>
      <c r="C4" s="1693" t="s">
        <v>183</v>
      </c>
      <c r="D4" s="1694"/>
      <c r="E4" s="1694"/>
      <c r="F4" s="1694"/>
      <c r="G4" s="1694"/>
      <c r="H4" s="1695" t="s">
        <v>183</v>
      </c>
    </row>
    <row r="5" spans="1:12" s="40" customFormat="1" ht="36.75" thickBot="1" x14ac:dyDescent="0.25">
      <c r="A5" s="41" t="s">
        <v>139</v>
      </c>
      <c r="B5" s="42" t="s">
        <v>404</v>
      </c>
      <c r="C5" s="1696" t="s">
        <v>141</v>
      </c>
      <c r="D5" s="1697"/>
      <c r="E5" s="1697"/>
      <c r="F5" s="1697"/>
      <c r="G5" s="1697"/>
      <c r="H5" s="1698" t="s">
        <v>141</v>
      </c>
    </row>
    <row r="6" spans="1:12" s="43" customFormat="1" ht="15.95" customHeight="1" thickBot="1" x14ac:dyDescent="0.25">
      <c r="A6" s="1807" t="s">
        <v>362</v>
      </c>
      <c r="B6" s="1807"/>
      <c r="C6" s="1807"/>
      <c r="D6" s="1807"/>
      <c r="E6" s="1807"/>
      <c r="F6" s="1807"/>
      <c r="G6" s="1807"/>
      <c r="H6" s="1807"/>
    </row>
    <row r="7" spans="1:12" ht="60" customHeight="1" thickBot="1" x14ac:dyDescent="0.25">
      <c r="A7" s="771" t="s">
        <v>142</v>
      </c>
      <c r="B7" s="44" t="s">
        <v>36</v>
      </c>
      <c r="C7" s="44" t="str">
        <f>'26._köt_össz_bev'!C9</f>
        <v>2023. évi eredeti előirányzat
2/2023. (II.14.)</v>
      </c>
      <c r="D7" s="275" t="str">
        <f>'26._köt_össz_bev'!D9</f>
        <v>Módosított előirányzat a 14/2023.  (VI.29.)  rendelet szerint</v>
      </c>
      <c r="E7" s="44" t="str">
        <f>'26._köt_össz_bev'!E9</f>
        <v>Módosított előirányzat a 18/2023. (IX.26.)  rendelet szerint</v>
      </c>
      <c r="F7" s="44" t="str">
        <f>'26._köt_össz_bev'!F9</f>
        <v>Módosított előirányzat a 23/2023. (XII.14.)  rendelet szerint</v>
      </c>
      <c r="G7" s="44" t="str">
        <f>'26._köt_össz_bev'!G9</f>
        <v>Módosított előirányzat a …../2024. (II…..)  rendelet szerint</v>
      </c>
      <c r="H7" s="124" t="str">
        <f>'26._köt_össz_bev'!H9</f>
        <v>Változás a 23/2023. (XII.14) rendelethez képest</v>
      </c>
      <c r="I7" s="275" t="str">
        <f>'26._köt_össz_bev'!I9</f>
        <v>2023. évi teljesítés              2023.06.30-ig</v>
      </c>
      <c r="J7" s="44" t="str">
        <f>'26._köt_össz_bev'!J9</f>
        <v>2023. évi teljesítés              2023.09.30-ig</v>
      </c>
      <c r="K7" s="44" t="str">
        <f>'26._köt_össz_bev'!K9</f>
        <v>2023. évi teljesítés              2023.12.31-ig</v>
      </c>
      <c r="L7" s="44" t="str">
        <f>'26._köt_össz_bev'!L9</f>
        <v>Teljesítés %-a</v>
      </c>
    </row>
    <row r="8" spans="1:12" s="48" customFormat="1" ht="12.95" customHeight="1" thickBot="1" x14ac:dyDescent="0.25">
      <c r="A8" s="45" t="s">
        <v>297</v>
      </c>
      <c r="B8" s="46" t="s">
        <v>298</v>
      </c>
      <c r="C8" s="1168" t="s">
        <v>299</v>
      </c>
      <c r="D8" s="263" t="s">
        <v>300</v>
      </c>
      <c r="E8" s="46" t="s">
        <v>300</v>
      </c>
      <c r="F8" s="46" t="s">
        <v>300</v>
      </c>
      <c r="G8" s="46" t="s">
        <v>301</v>
      </c>
      <c r="H8" s="260" t="s">
        <v>388</v>
      </c>
      <c r="I8" s="260"/>
      <c r="J8" s="47"/>
      <c r="K8" s="47"/>
      <c r="L8" s="47"/>
    </row>
    <row r="9" spans="1:12" s="48" customFormat="1" ht="15.75" customHeight="1" thickBot="1" x14ac:dyDescent="0.25">
      <c r="A9" s="1809" t="s">
        <v>37</v>
      </c>
      <c r="B9" s="1810"/>
      <c r="C9" s="1810"/>
      <c r="D9" s="1810"/>
      <c r="E9" s="1810"/>
      <c r="F9" s="1810"/>
      <c r="G9" s="1810"/>
      <c r="H9" s="1811"/>
    </row>
    <row r="10" spans="1:12" s="26" customFormat="1" ht="12.2" customHeight="1" thickBot="1" x14ac:dyDescent="0.25">
      <c r="A10" s="45" t="s">
        <v>12</v>
      </c>
      <c r="B10" s="49" t="s">
        <v>277</v>
      </c>
      <c r="C10" s="87">
        <f>SUM(C11:C21)</f>
        <v>0</v>
      </c>
      <c r="D10" s="125">
        <f>SUM(D11:D21)</f>
        <v>0</v>
      </c>
      <c r="E10" s="708"/>
      <c r="F10" s="708"/>
      <c r="G10" s="708"/>
      <c r="H10" s="721">
        <f>+G10-F10</f>
        <v>0</v>
      </c>
      <c r="I10" s="1275"/>
      <c r="J10" s="721"/>
      <c r="K10" s="721"/>
      <c r="L10" s="721"/>
    </row>
    <row r="11" spans="1:12" s="26" customFormat="1" ht="12.2" customHeight="1" x14ac:dyDescent="0.2">
      <c r="A11" s="51" t="s">
        <v>91</v>
      </c>
      <c r="B11" s="52" t="s">
        <v>143</v>
      </c>
      <c r="C11" s="126"/>
      <c r="D11" s="277"/>
      <c r="E11" s="709"/>
      <c r="F11" s="709"/>
      <c r="G11" s="709"/>
      <c r="H11" s="667">
        <f t="shared" ref="H11:H47" si="0">+G11-F11</f>
        <v>0</v>
      </c>
      <c r="I11" s="1276"/>
      <c r="J11" s="667"/>
      <c r="K11" s="667"/>
      <c r="L11" s="667"/>
    </row>
    <row r="12" spans="1:12" s="26" customFormat="1" ht="12.2" customHeight="1" x14ac:dyDescent="0.2">
      <c r="A12" s="1216" t="s">
        <v>92</v>
      </c>
      <c r="B12" s="415" t="s">
        <v>144</v>
      </c>
      <c r="C12" s="416"/>
      <c r="D12" s="423"/>
      <c r="E12" s="86"/>
      <c r="F12" s="86"/>
      <c r="G12" s="86"/>
      <c r="H12" s="668">
        <f t="shared" si="0"/>
        <v>0</v>
      </c>
      <c r="I12" s="1277"/>
      <c r="J12" s="668"/>
      <c r="K12" s="668"/>
      <c r="L12" s="668"/>
    </row>
    <row r="13" spans="1:12" s="26" customFormat="1" ht="12.2" customHeight="1" x14ac:dyDescent="0.2">
      <c r="A13" s="1216" t="s">
        <v>93</v>
      </c>
      <c r="B13" s="415" t="s">
        <v>145</v>
      </c>
      <c r="C13" s="416"/>
      <c r="D13" s="423"/>
      <c r="E13" s="86"/>
      <c r="F13" s="86"/>
      <c r="G13" s="86"/>
      <c r="H13" s="668">
        <f t="shared" si="0"/>
        <v>0</v>
      </c>
      <c r="I13" s="1277"/>
      <c r="J13" s="668"/>
      <c r="K13" s="668"/>
      <c r="L13" s="668"/>
    </row>
    <row r="14" spans="1:12" s="26" customFormat="1" ht="12.2" customHeight="1" x14ac:dyDescent="0.2">
      <c r="A14" s="1216" t="s">
        <v>90</v>
      </c>
      <c r="B14" s="415" t="s">
        <v>146</v>
      </c>
      <c r="C14" s="416"/>
      <c r="D14" s="423"/>
      <c r="E14" s="86"/>
      <c r="F14" s="86"/>
      <c r="G14" s="86"/>
      <c r="H14" s="668">
        <f t="shared" si="0"/>
        <v>0</v>
      </c>
      <c r="I14" s="1277"/>
      <c r="J14" s="668"/>
      <c r="K14" s="668"/>
      <c r="L14" s="668"/>
    </row>
    <row r="15" spans="1:12" s="26" customFormat="1" ht="12.2" customHeight="1" x14ac:dyDescent="0.2">
      <c r="A15" s="1216" t="s">
        <v>147</v>
      </c>
      <c r="B15" s="415" t="s">
        <v>148</v>
      </c>
      <c r="C15" s="416"/>
      <c r="D15" s="423"/>
      <c r="E15" s="86"/>
      <c r="F15" s="86"/>
      <c r="G15" s="86"/>
      <c r="H15" s="668">
        <f t="shared" si="0"/>
        <v>0</v>
      </c>
      <c r="I15" s="1277"/>
      <c r="J15" s="668"/>
      <c r="K15" s="668"/>
      <c r="L15" s="668"/>
    </row>
    <row r="16" spans="1:12" s="26" customFormat="1" ht="12.2" customHeight="1" x14ac:dyDescent="0.2">
      <c r="A16" s="1216" t="s">
        <v>149</v>
      </c>
      <c r="B16" s="415" t="s">
        <v>150</v>
      </c>
      <c r="C16" s="416"/>
      <c r="D16" s="423"/>
      <c r="E16" s="86"/>
      <c r="F16" s="86"/>
      <c r="G16" s="86"/>
      <c r="H16" s="668">
        <f t="shared" si="0"/>
        <v>0</v>
      </c>
      <c r="I16" s="1277"/>
      <c r="J16" s="668"/>
      <c r="K16" s="668"/>
      <c r="L16" s="668"/>
    </row>
    <row r="17" spans="1:12" s="26" customFormat="1" ht="12.2" customHeight="1" x14ac:dyDescent="0.2">
      <c r="A17" s="1216" t="s">
        <v>151</v>
      </c>
      <c r="B17" s="53" t="s">
        <v>152</v>
      </c>
      <c r="C17" s="416"/>
      <c r="D17" s="423"/>
      <c r="E17" s="86"/>
      <c r="F17" s="86"/>
      <c r="G17" s="86"/>
      <c r="H17" s="668">
        <f t="shared" si="0"/>
        <v>0</v>
      </c>
      <c r="I17" s="1277"/>
      <c r="J17" s="668"/>
      <c r="K17" s="668"/>
      <c r="L17" s="668"/>
    </row>
    <row r="18" spans="1:12" s="26" customFormat="1" ht="12.2" customHeight="1" x14ac:dyDescent="0.2">
      <c r="A18" s="1216" t="s">
        <v>153</v>
      </c>
      <c r="B18" s="428" t="s">
        <v>302</v>
      </c>
      <c r="C18" s="118"/>
      <c r="D18" s="270"/>
      <c r="E18" s="88"/>
      <c r="F18" s="88"/>
      <c r="G18" s="88"/>
      <c r="H18" s="669">
        <f t="shared" si="0"/>
        <v>0</v>
      </c>
      <c r="I18" s="1278"/>
      <c r="J18" s="669"/>
      <c r="K18" s="669"/>
      <c r="L18" s="669"/>
    </row>
    <row r="19" spans="1:12" s="54" customFormat="1" ht="12.2" customHeight="1" x14ac:dyDescent="0.2">
      <c r="A19" s="1216" t="s">
        <v>154</v>
      </c>
      <c r="B19" s="415" t="s">
        <v>155</v>
      </c>
      <c r="C19" s="416"/>
      <c r="D19" s="423"/>
      <c r="E19" s="86"/>
      <c r="F19" s="86"/>
      <c r="G19" s="86"/>
      <c r="H19" s="668">
        <f t="shared" si="0"/>
        <v>0</v>
      </c>
      <c r="I19" s="1277"/>
      <c r="J19" s="668"/>
      <c r="K19" s="668"/>
      <c r="L19" s="668"/>
    </row>
    <row r="20" spans="1:12" s="54" customFormat="1" ht="12.2" customHeight="1" x14ac:dyDescent="0.2">
      <c r="A20" s="1216" t="s">
        <v>156</v>
      </c>
      <c r="B20" s="428" t="s">
        <v>275</v>
      </c>
      <c r="C20" s="417"/>
      <c r="D20" s="424"/>
      <c r="E20" s="86"/>
      <c r="F20" s="86"/>
      <c r="G20" s="416"/>
      <c r="H20" s="670">
        <f t="shared" si="0"/>
        <v>0</v>
      </c>
      <c r="I20" s="1279"/>
      <c r="J20" s="670"/>
      <c r="K20" s="670"/>
      <c r="L20" s="670"/>
    </row>
    <row r="21" spans="1:12" s="54" customFormat="1" ht="12.2" customHeight="1" thickBot="1" x14ac:dyDescent="0.25">
      <c r="A21" s="1216" t="s">
        <v>276</v>
      </c>
      <c r="B21" s="53" t="s">
        <v>157</v>
      </c>
      <c r="C21" s="417"/>
      <c r="D21" s="424"/>
      <c r="E21" s="88"/>
      <c r="F21" s="88"/>
      <c r="G21" s="88"/>
      <c r="H21" s="671">
        <f t="shared" si="0"/>
        <v>0</v>
      </c>
      <c r="I21" s="1280"/>
      <c r="J21" s="671"/>
      <c r="K21" s="671"/>
      <c r="L21" s="671"/>
    </row>
    <row r="22" spans="1:12" s="26" customFormat="1" ht="12.2" customHeight="1" thickBot="1" x14ac:dyDescent="0.25">
      <c r="A22" s="45" t="s">
        <v>13</v>
      </c>
      <c r="B22" s="49" t="s">
        <v>158</v>
      </c>
      <c r="C22" s="87">
        <f>SUM(C23:C25)</f>
        <v>0</v>
      </c>
      <c r="D22" s="125">
        <f>SUM(D23:D25)</f>
        <v>0</v>
      </c>
      <c r="E22" s="708"/>
      <c r="F22" s="708"/>
      <c r="G22" s="708"/>
      <c r="H22" s="50">
        <f t="shared" si="0"/>
        <v>0</v>
      </c>
      <c r="I22" s="249"/>
      <c r="J22" s="50"/>
      <c r="K22" s="50"/>
      <c r="L22" s="50"/>
    </row>
    <row r="23" spans="1:12" s="54" customFormat="1" ht="12.2" customHeight="1" x14ac:dyDescent="0.2">
      <c r="A23" s="1216" t="s">
        <v>94</v>
      </c>
      <c r="B23" s="17" t="s">
        <v>159</v>
      </c>
      <c r="C23" s="416"/>
      <c r="D23" s="423"/>
      <c r="E23" s="710"/>
      <c r="F23" s="710"/>
      <c r="G23" s="710"/>
      <c r="H23" s="73">
        <f t="shared" si="0"/>
        <v>0</v>
      </c>
      <c r="I23" s="767"/>
      <c r="J23" s="73"/>
      <c r="K23" s="73"/>
      <c r="L23" s="73"/>
    </row>
    <row r="24" spans="1:12" s="54" customFormat="1" ht="12.2" customHeight="1" x14ac:dyDescent="0.2">
      <c r="A24" s="1216" t="s">
        <v>95</v>
      </c>
      <c r="B24" s="415" t="s">
        <v>160</v>
      </c>
      <c r="C24" s="416"/>
      <c r="D24" s="423"/>
      <c r="E24" s="86"/>
      <c r="F24" s="86"/>
      <c r="G24" s="86"/>
      <c r="H24" s="668">
        <f t="shared" si="0"/>
        <v>0</v>
      </c>
      <c r="I24" s="1277"/>
      <c r="J24" s="668"/>
      <c r="K24" s="668"/>
      <c r="L24" s="668"/>
    </row>
    <row r="25" spans="1:12" s="54" customFormat="1" ht="12.2" customHeight="1" x14ac:dyDescent="0.2">
      <c r="A25" s="1216" t="s">
        <v>96</v>
      </c>
      <c r="B25" s="415" t="s">
        <v>161</v>
      </c>
      <c r="C25" s="416"/>
      <c r="D25" s="423"/>
      <c r="E25" s="86"/>
      <c r="F25" s="86"/>
      <c r="G25" s="86"/>
      <c r="H25" s="668">
        <f t="shared" si="0"/>
        <v>0</v>
      </c>
      <c r="I25" s="1277"/>
      <c r="J25" s="668"/>
      <c r="K25" s="668"/>
      <c r="L25" s="668"/>
    </row>
    <row r="26" spans="1:12" s="54" customFormat="1" ht="12.2" customHeight="1" thickBot="1" x14ac:dyDescent="0.25">
      <c r="A26" s="1216" t="s">
        <v>317</v>
      </c>
      <c r="B26" s="418" t="s">
        <v>233</v>
      </c>
      <c r="C26" s="416"/>
      <c r="D26" s="423"/>
      <c r="E26" s="86"/>
      <c r="F26" s="86"/>
      <c r="G26" s="86"/>
      <c r="H26" s="672">
        <f t="shared" si="0"/>
        <v>0</v>
      </c>
      <c r="I26" s="1281"/>
      <c r="J26" s="672"/>
      <c r="K26" s="672"/>
      <c r="L26" s="672"/>
    </row>
    <row r="27" spans="1:12" s="54" customFormat="1" ht="12.2" customHeight="1" thickBot="1" x14ac:dyDescent="0.25">
      <c r="A27" s="55" t="s">
        <v>14</v>
      </c>
      <c r="B27" s="56" t="s">
        <v>83</v>
      </c>
      <c r="C27" s="128"/>
      <c r="D27" s="127"/>
      <c r="E27" s="711"/>
      <c r="F27" s="711"/>
      <c r="G27" s="711"/>
      <c r="H27" s="72">
        <f t="shared" si="0"/>
        <v>0</v>
      </c>
      <c r="I27" s="768"/>
      <c r="J27" s="72"/>
      <c r="K27" s="72"/>
      <c r="L27" s="72"/>
    </row>
    <row r="28" spans="1:12" s="54" customFormat="1" ht="12.2" customHeight="1" thickBot="1" x14ac:dyDescent="0.25">
      <c r="A28" s="55" t="s">
        <v>15</v>
      </c>
      <c r="B28" s="56" t="s">
        <v>162</v>
      </c>
      <c r="C28" s="87">
        <f>+C29+C30</f>
        <v>0</v>
      </c>
      <c r="D28" s="125">
        <f>+D29+D30</f>
        <v>0</v>
      </c>
      <c r="E28" s="708"/>
      <c r="F28" s="708"/>
      <c r="G28" s="708"/>
      <c r="H28" s="72">
        <f t="shared" si="0"/>
        <v>0</v>
      </c>
      <c r="I28" s="768"/>
      <c r="J28" s="72"/>
      <c r="K28" s="72"/>
      <c r="L28" s="72"/>
    </row>
    <row r="29" spans="1:12" s="54" customFormat="1" ht="12.2" customHeight="1" x14ac:dyDescent="0.2">
      <c r="A29" s="57" t="s">
        <v>100</v>
      </c>
      <c r="B29" s="58" t="s">
        <v>160</v>
      </c>
      <c r="C29" s="119"/>
      <c r="D29" s="271"/>
      <c r="E29" s="712"/>
      <c r="F29" s="712"/>
      <c r="G29" s="712"/>
      <c r="H29" s="673">
        <f t="shared" si="0"/>
        <v>0</v>
      </c>
      <c r="I29" s="1282"/>
      <c r="J29" s="673"/>
      <c r="K29" s="673"/>
      <c r="L29" s="673"/>
    </row>
    <row r="30" spans="1:12" s="54" customFormat="1" ht="12.2" customHeight="1" x14ac:dyDescent="0.2">
      <c r="A30" s="57" t="s">
        <v>101</v>
      </c>
      <c r="B30" s="419" t="s">
        <v>163</v>
      </c>
      <c r="C30" s="117"/>
      <c r="D30" s="278"/>
      <c r="E30" s="103"/>
      <c r="F30" s="103"/>
      <c r="G30" s="422"/>
      <c r="H30" s="661">
        <f t="shared" si="0"/>
        <v>0</v>
      </c>
      <c r="I30" s="760"/>
      <c r="J30" s="661"/>
      <c r="K30" s="661"/>
      <c r="L30" s="661"/>
    </row>
    <row r="31" spans="1:12" s="54" customFormat="1" ht="12.2" customHeight="1" thickBot="1" x14ac:dyDescent="0.25">
      <c r="A31" s="1216" t="s">
        <v>281</v>
      </c>
      <c r="B31" s="98" t="s">
        <v>165</v>
      </c>
      <c r="C31" s="90"/>
      <c r="D31" s="272"/>
      <c r="E31" s="713"/>
      <c r="F31" s="713"/>
      <c r="G31" s="713"/>
      <c r="H31" s="674">
        <f t="shared" si="0"/>
        <v>0</v>
      </c>
      <c r="I31" s="1283"/>
      <c r="J31" s="674"/>
      <c r="K31" s="674"/>
      <c r="L31" s="674"/>
    </row>
    <row r="32" spans="1:12" s="54" customFormat="1" ht="12.2" customHeight="1" thickBot="1" x14ac:dyDescent="0.25">
      <c r="A32" s="55" t="s">
        <v>16</v>
      </c>
      <c r="B32" s="56" t="s">
        <v>166</v>
      </c>
      <c r="C32" s="87">
        <f>+C33+C34+C35</f>
        <v>0</v>
      </c>
      <c r="D32" s="125">
        <f>+D33+D34+D35</f>
        <v>0</v>
      </c>
      <c r="E32" s="708"/>
      <c r="F32" s="708"/>
      <c r="G32" s="708"/>
      <c r="H32" s="72">
        <f t="shared" si="0"/>
        <v>0</v>
      </c>
      <c r="I32" s="768"/>
      <c r="J32" s="72"/>
      <c r="K32" s="72"/>
      <c r="L32" s="72"/>
    </row>
    <row r="33" spans="1:12" s="54" customFormat="1" ht="12.2" customHeight="1" x14ac:dyDescent="0.2">
      <c r="A33" s="57" t="s">
        <v>89</v>
      </c>
      <c r="B33" s="58" t="s">
        <v>167</v>
      </c>
      <c r="C33" s="119"/>
      <c r="D33" s="271"/>
      <c r="E33" s="712"/>
      <c r="F33" s="712"/>
      <c r="G33" s="712"/>
      <c r="H33" s="673">
        <f t="shared" si="0"/>
        <v>0</v>
      </c>
      <c r="I33" s="1282"/>
      <c r="J33" s="673"/>
      <c r="K33" s="673"/>
      <c r="L33" s="673"/>
    </row>
    <row r="34" spans="1:12" s="54" customFormat="1" ht="12.2" customHeight="1" x14ac:dyDescent="0.2">
      <c r="A34" s="57" t="s">
        <v>102</v>
      </c>
      <c r="B34" s="419" t="s">
        <v>168</v>
      </c>
      <c r="C34" s="117"/>
      <c r="D34" s="278"/>
      <c r="E34" s="103"/>
      <c r="F34" s="103"/>
      <c r="G34" s="422"/>
      <c r="H34" s="661">
        <f t="shared" si="0"/>
        <v>0</v>
      </c>
      <c r="I34" s="760"/>
      <c r="J34" s="661"/>
      <c r="K34" s="661"/>
      <c r="L34" s="661"/>
    </row>
    <row r="35" spans="1:12" s="54" customFormat="1" ht="12.2" customHeight="1" thickBot="1" x14ac:dyDescent="0.25">
      <c r="A35" s="1216" t="s">
        <v>103</v>
      </c>
      <c r="B35" s="60" t="s">
        <v>169</v>
      </c>
      <c r="C35" s="90"/>
      <c r="D35" s="272"/>
      <c r="E35" s="713"/>
      <c r="F35" s="713"/>
      <c r="G35" s="713"/>
      <c r="H35" s="675">
        <f t="shared" si="0"/>
        <v>0</v>
      </c>
      <c r="I35" s="1284"/>
      <c r="J35" s="675"/>
      <c r="K35" s="675"/>
      <c r="L35" s="675"/>
    </row>
    <row r="36" spans="1:12" s="26" customFormat="1" ht="12.2" customHeight="1" thickBot="1" x14ac:dyDescent="0.25">
      <c r="A36" s="55" t="s">
        <v>17</v>
      </c>
      <c r="B36" s="56" t="s">
        <v>170</v>
      </c>
      <c r="C36" s="128"/>
      <c r="D36" s="127"/>
      <c r="E36" s="711"/>
      <c r="F36" s="711"/>
      <c r="G36" s="711"/>
      <c r="H36" s="72">
        <f t="shared" si="0"/>
        <v>0</v>
      </c>
      <c r="I36" s="768"/>
      <c r="J36" s="72"/>
      <c r="K36" s="72"/>
      <c r="L36" s="72"/>
    </row>
    <row r="37" spans="1:12" s="26" customFormat="1" ht="12.2" customHeight="1" thickBot="1" x14ac:dyDescent="0.25">
      <c r="A37" s="1217" t="s">
        <v>104</v>
      </c>
      <c r="B37" s="420" t="s">
        <v>165</v>
      </c>
      <c r="C37" s="128"/>
      <c r="D37" s="127"/>
      <c r="E37" s="714"/>
      <c r="F37" s="714"/>
      <c r="G37" s="714"/>
      <c r="H37" s="676">
        <f t="shared" si="0"/>
        <v>0</v>
      </c>
      <c r="I37" s="1285"/>
      <c r="J37" s="676"/>
      <c r="K37" s="676"/>
      <c r="L37" s="676"/>
    </row>
    <row r="38" spans="1:12" s="26" customFormat="1" ht="12.2" customHeight="1" thickBot="1" x14ac:dyDescent="0.25">
      <c r="A38" s="55" t="s">
        <v>18</v>
      </c>
      <c r="B38" s="56" t="s">
        <v>555</v>
      </c>
      <c r="C38" s="128">
        <f>SUM(C39:C40)</f>
        <v>0</v>
      </c>
      <c r="D38" s="127">
        <f>SUM(D39:D40)</f>
        <v>0</v>
      </c>
      <c r="E38" s="711"/>
      <c r="F38" s="711"/>
      <c r="G38" s="711"/>
      <c r="H38" s="72">
        <f t="shared" si="0"/>
        <v>0</v>
      </c>
      <c r="I38" s="768"/>
      <c r="J38" s="72"/>
      <c r="K38" s="72"/>
      <c r="L38" s="72"/>
    </row>
    <row r="39" spans="1:12" s="26" customFormat="1" ht="12.2" customHeight="1" x14ac:dyDescent="0.2">
      <c r="A39" s="12" t="s">
        <v>107</v>
      </c>
      <c r="B39" s="93" t="s">
        <v>212</v>
      </c>
      <c r="C39" s="129"/>
      <c r="D39" s="279"/>
      <c r="E39" s="715"/>
      <c r="F39" s="715"/>
      <c r="G39" s="715"/>
      <c r="H39" s="677">
        <f t="shared" si="0"/>
        <v>0</v>
      </c>
      <c r="I39" s="1286"/>
      <c r="J39" s="677"/>
      <c r="K39" s="677"/>
      <c r="L39" s="677"/>
    </row>
    <row r="40" spans="1:12" s="26" customFormat="1" ht="12.2" customHeight="1" x14ac:dyDescent="0.2">
      <c r="A40" s="1182" t="s">
        <v>108</v>
      </c>
      <c r="B40" s="429" t="s">
        <v>213</v>
      </c>
      <c r="C40" s="421"/>
      <c r="D40" s="425"/>
      <c r="E40" s="716"/>
      <c r="F40" s="716"/>
      <c r="G40" s="716"/>
      <c r="H40" s="678">
        <f t="shared" si="0"/>
        <v>0</v>
      </c>
      <c r="I40" s="1287"/>
      <c r="J40" s="678"/>
      <c r="K40" s="678"/>
      <c r="L40" s="678"/>
    </row>
    <row r="41" spans="1:12" s="26" customFormat="1" ht="12.2" customHeight="1" thickBot="1" x14ac:dyDescent="0.25">
      <c r="A41" s="1182" t="s">
        <v>323</v>
      </c>
      <c r="B41" s="99" t="s">
        <v>165</v>
      </c>
      <c r="C41" s="131"/>
      <c r="D41" s="130"/>
      <c r="E41" s="717"/>
      <c r="F41" s="717"/>
      <c r="G41" s="717"/>
      <c r="H41" s="679">
        <f t="shared" si="0"/>
        <v>0</v>
      </c>
      <c r="I41" s="1288"/>
      <c r="J41" s="679"/>
      <c r="K41" s="679"/>
      <c r="L41" s="679"/>
    </row>
    <row r="42" spans="1:12" s="26" customFormat="1" ht="12.2" customHeight="1" thickBot="1" x14ac:dyDescent="0.25">
      <c r="A42" s="45" t="s">
        <v>19</v>
      </c>
      <c r="B42" s="56" t="s">
        <v>546</v>
      </c>
      <c r="C42" s="87">
        <f>+C10+C22+C27+C28+C32+C36+C38</f>
        <v>0</v>
      </c>
      <c r="D42" s="125">
        <f>+D10+D22+D27+D28+D32+D36+D38</f>
        <v>0</v>
      </c>
      <c r="E42" s="708"/>
      <c r="F42" s="708"/>
      <c r="G42" s="708"/>
      <c r="H42" s="72">
        <f t="shared" si="0"/>
        <v>0</v>
      </c>
      <c r="I42" s="768"/>
      <c r="J42" s="72"/>
      <c r="K42" s="72"/>
      <c r="L42" s="72"/>
    </row>
    <row r="43" spans="1:12" s="26" customFormat="1" ht="12.2" customHeight="1" thickBot="1" x14ac:dyDescent="0.25">
      <c r="A43" s="61" t="s">
        <v>20</v>
      </c>
      <c r="B43" s="56" t="s">
        <v>180</v>
      </c>
      <c r="C43" s="87">
        <f>SUM(C44:C47)</f>
        <v>0</v>
      </c>
      <c r="D43" s="125">
        <f>SUM(D44:D47)</f>
        <v>0</v>
      </c>
      <c r="E43" s="708"/>
      <c r="F43" s="708"/>
      <c r="G43" s="708"/>
      <c r="H43" s="72">
        <f t="shared" si="0"/>
        <v>0</v>
      </c>
      <c r="I43" s="768"/>
      <c r="J43" s="72"/>
      <c r="K43" s="72"/>
      <c r="L43" s="72"/>
    </row>
    <row r="44" spans="1:12" s="26" customFormat="1" ht="12.2" customHeight="1" x14ac:dyDescent="0.2">
      <c r="A44" s="57" t="s">
        <v>171</v>
      </c>
      <c r="B44" s="58" t="s">
        <v>131</v>
      </c>
      <c r="C44" s="119"/>
      <c r="D44" s="271"/>
      <c r="E44" s="712"/>
      <c r="F44" s="712"/>
      <c r="G44" s="712"/>
      <c r="H44" s="673">
        <f t="shared" si="0"/>
        <v>0</v>
      </c>
      <c r="I44" s="1282"/>
      <c r="J44" s="673"/>
      <c r="K44" s="673"/>
      <c r="L44" s="673"/>
    </row>
    <row r="45" spans="1:12" s="26" customFormat="1" ht="12.2" customHeight="1" x14ac:dyDescent="0.2">
      <c r="A45" s="69" t="s">
        <v>172</v>
      </c>
      <c r="B45" s="58" t="s">
        <v>186</v>
      </c>
      <c r="C45" s="117"/>
      <c r="D45" s="278"/>
      <c r="E45" s="89"/>
      <c r="F45" s="89"/>
      <c r="G45" s="89"/>
      <c r="H45" s="680">
        <f t="shared" si="0"/>
        <v>0</v>
      </c>
      <c r="I45" s="1289"/>
      <c r="J45" s="680"/>
      <c r="K45" s="680"/>
      <c r="L45" s="680"/>
    </row>
    <row r="46" spans="1:12" s="26" customFormat="1" ht="12.2" customHeight="1" x14ac:dyDescent="0.2">
      <c r="A46" s="1216" t="s">
        <v>173</v>
      </c>
      <c r="B46" s="419" t="s">
        <v>177</v>
      </c>
      <c r="C46" s="422"/>
      <c r="D46" s="409"/>
      <c r="E46" s="103"/>
      <c r="F46" s="103"/>
      <c r="G46" s="103"/>
      <c r="H46" s="661">
        <f t="shared" si="0"/>
        <v>0</v>
      </c>
      <c r="I46" s="760"/>
      <c r="J46" s="661"/>
      <c r="K46" s="661"/>
      <c r="L46" s="661"/>
    </row>
    <row r="47" spans="1:12" s="54" customFormat="1" ht="12.2" customHeight="1" thickBot="1" x14ac:dyDescent="0.25">
      <c r="A47" s="57" t="s">
        <v>178</v>
      </c>
      <c r="B47" s="60" t="s">
        <v>179</v>
      </c>
      <c r="C47" s="1213"/>
      <c r="D47" s="280"/>
      <c r="E47" s="713"/>
      <c r="F47" s="713"/>
      <c r="G47" s="713"/>
      <c r="H47" s="675">
        <f t="shared" si="0"/>
        <v>0</v>
      </c>
      <c r="I47" s="1284"/>
      <c r="J47" s="675"/>
      <c r="K47" s="675"/>
      <c r="L47" s="675"/>
    </row>
    <row r="48" spans="1:12" s="54" customFormat="1" ht="15" customHeight="1" thickBot="1" x14ac:dyDescent="0.25">
      <c r="A48" s="61" t="s">
        <v>21</v>
      </c>
      <c r="B48" s="651" t="s">
        <v>174</v>
      </c>
      <c r="C48" s="133">
        <f>+C42+C43</f>
        <v>0</v>
      </c>
      <c r="D48" s="132">
        <f>+D42+D43</f>
        <v>0</v>
      </c>
      <c r="E48" s="718"/>
      <c r="F48" s="718"/>
      <c r="G48" s="718"/>
      <c r="H48" s="684">
        <f>+G48-F48</f>
        <v>0</v>
      </c>
      <c r="I48" s="1290"/>
      <c r="J48" s="684"/>
      <c r="K48" s="684"/>
      <c r="L48" s="684"/>
    </row>
    <row r="49" spans="1:12" s="54" customFormat="1" ht="15" customHeight="1" x14ac:dyDescent="0.2">
      <c r="A49" s="62"/>
      <c r="B49" s="63"/>
      <c r="C49" s="64"/>
      <c r="D49" s="64"/>
      <c r="E49" s="64"/>
      <c r="F49" s="64"/>
      <c r="G49" s="64"/>
      <c r="H49" s="64"/>
      <c r="I49" s="64"/>
      <c r="J49" s="64"/>
      <c r="K49" s="64"/>
      <c r="L49" s="64"/>
    </row>
    <row r="50" spans="1:12" s="54" customFormat="1" ht="15" customHeight="1" x14ac:dyDescent="0.2">
      <c r="A50" s="62"/>
      <c r="B50" s="63"/>
      <c r="C50" s="64"/>
      <c r="D50" s="64"/>
      <c r="E50" s="64"/>
      <c r="F50" s="64"/>
      <c r="G50" s="64"/>
      <c r="H50" s="64"/>
      <c r="I50" s="64"/>
      <c r="J50" s="64"/>
      <c r="K50" s="64"/>
      <c r="L50" s="64"/>
    </row>
    <row r="51" spans="1:12" ht="13.5" thickBot="1" x14ac:dyDescent="0.25">
      <c r="A51" s="1800" t="s">
        <v>362</v>
      </c>
      <c r="B51" s="1800"/>
      <c r="C51" s="1800"/>
      <c r="D51" s="1800"/>
      <c r="E51" s="1800"/>
      <c r="F51" s="1800"/>
      <c r="G51" s="1800"/>
      <c r="H51" s="1800"/>
    </row>
    <row r="52" spans="1:12" s="681" customFormat="1" ht="60.75" thickBot="1" x14ac:dyDescent="0.25">
      <c r="A52" s="771"/>
      <c r="B52" s="772" t="s">
        <v>38</v>
      </c>
      <c r="C52" s="21" t="str">
        <f>C7</f>
        <v>2023. évi eredeti előirányzat
2/2023. (II.14.)</v>
      </c>
      <c r="D52" s="238" t="str">
        <f t="shared" ref="D52:L52" si="1">D7</f>
        <v>Módosított előirányzat a 14/2023.  (VI.29.)  rendelet szerint</v>
      </c>
      <c r="E52" s="21" t="str">
        <f t="shared" si="1"/>
        <v>Módosított előirányzat a 18/2023. (IX.26.)  rendelet szerint</v>
      </c>
      <c r="F52" s="21" t="str">
        <f t="shared" si="1"/>
        <v>Módosított előirányzat a 23/2023. (XII.14.)  rendelet szerint</v>
      </c>
      <c r="G52" s="21" t="str">
        <f t="shared" si="1"/>
        <v>Módosított előirányzat a …../2024. (II…..)  rendelet szerint</v>
      </c>
      <c r="H52" s="34" t="str">
        <f t="shared" si="1"/>
        <v>Változás a 23/2023. (XII.14) rendelethez képest</v>
      </c>
      <c r="I52" s="238" t="str">
        <f t="shared" si="1"/>
        <v>2023. évi teljesítés              2023.06.30-ig</v>
      </c>
      <c r="J52" s="21" t="str">
        <f t="shared" si="1"/>
        <v>2023. évi teljesítés              2023.09.30-ig</v>
      </c>
      <c r="K52" s="21" t="str">
        <f t="shared" si="1"/>
        <v>2023. évi teljesítés              2023.12.31-ig</v>
      </c>
      <c r="L52" s="21" t="str">
        <f t="shared" si="1"/>
        <v>Teljesítés %-a</v>
      </c>
    </row>
    <row r="53" spans="1:12" s="33" customFormat="1" ht="12.2" customHeight="1" thickBot="1" x14ac:dyDescent="0.25">
      <c r="A53" s="55" t="s">
        <v>12</v>
      </c>
      <c r="B53" s="56" t="s">
        <v>547</v>
      </c>
      <c r="C53" s="87">
        <f>SUM(C54:C59)-C55</f>
        <v>0</v>
      </c>
      <c r="D53" s="125">
        <f>SUM(D54:D59)-D55</f>
        <v>0</v>
      </c>
      <c r="E53" s="708"/>
      <c r="F53" s="708"/>
      <c r="G53" s="708"/>
      <c r="H53" s="50">
        <f t="shared" ref="H53:H72" si="2">+G53-F53</f>
        <v>0</v>
      </c>
      <c r="I53" s="249"/>
      <c r="J53" s="50"/>
      <c r="K53" s="50"/>
      <c r="L53" s="50"/>
    </row>
    <row r="54" spans="1:12" ht="12.2" customHeight="1" x14ac:dyDescent="0.2">
      <c r="A54" s="1216" t="s">
        <v>91</v>
      </c>
      <c r="B54" s="17" t="s">
        <v>68</v>
      </c>
      <c r="C54" s="119"/>
      <c r="D54" s="271"/>
      <c r="E54" s="712"/>
      <c r="F54" s="712"/>
      <c r="G54" s="712"/>
      <c r="H54" s="35">
        <f t="shared" si="2"/>
        <v>0</v>
      </c>
      <c r="I54" s="253"/>
      <c r="J54" s="35"/>
      <c r="K54" s="35"/>
      <c r="L54" s="35"/>
    </row>
    <row r="55" spans="1:12" ht="12.2" customHeight="1" x14ac:dyDescent="0.2">
      <c r="A55" s="1216" t="s">
        <v>305</v>
      </c>
      <c r="B55" s="418" t="s">
        <v>270</v>
      </c>
      <c r="C55" s="119"/>
      <c r="D55" s="271"/>
      <c r="E55" s="712"/>
      <c r="F55" s="712"/>
      <c r="G55" s="712"/>
      <c r="H55" s="35">
        <f t="shared" si="2"/>
        <v>0</v>
      </c>
      <c r="I55" s="253"/>
      <c r="J55" s="35"/>
      <c r="K55" s="35"/>
      <c r="L55" s="35"/>
    </row>
    <row r="56" spans="1:12" ht="12.2" customHeight="1" x14ac:dyDescent="0.2">
      <c r="A56" s="1216" t="s">
        <v>92</v>
      </c>
      <c r="B56" s="415" t="s">
        <v>87</v>
      </c>
      <c r="C56" s="422"/>
      <c r="D56" s="409"/>
      <c r="E56" s="103"/>
      <c r="F56" s="103"/>
      <c r="G56" s="103"/>
      <c r="H56" s="410">
        <f t="shared" si="2"/>
        <v>0</v>
      </c>
      <c r="I56" s="635"/>
      <c r="J56" s="410"/>
      <c r="K56" s="410"/>
      <c r="L56" s="410"/>
    </row>
    <row r="57" spans="1:12" ht="12.2" customHeight="1" x14ac:dyDescent="0.2">
      <c r="A57" s="1216" t="s">
        <v>93</v>
      </c>
      <c r="B57" s="415" t="s">
        <v>69</v>
      </c>
      <c r="C57" s="422"/>
      <c r="D57" s="409"/>
      <c r="E57" s="103"/>
      <c r="F57" s="103"/>
      <c r="G57" s="103"/>
      <c r="H57" s="410">
        <f t="shared" si="2"/>
        <v>0</v>
      </c>
      <c r="I57" s="635"/>
      <c r="J57" s="410"/>
      <c r="K57" s="410"/>
      <c r="L57" s="410"/>
    </row>
    <row r="58" spans="1:12" ht="12.2" customHeight="1" x14ac:dyDescent="0.2">
      <c r="A58" s="1216" t="s">
        <v>90</v>
      </c>
      <c r="B58" s="415" t="s">
        <v>80</v>
      </c>
      <c r="C58" s="422"/>
      <c r="D58" s="409"/>
      <c r="E58" s="103"/>
      <c r="F58" s="103"/>
      <c r="G58" s="103"/>
      <c r="H58" s="410">
        <f t="shared" si="2"/>
        <v>0</v>
      </c>
      <c r="I58" s="635"/>
      <c r="J58" s="410"/>
      <c r="K58" s="410"/>
      <c r="L58" s="410"/>
    </row>
    <row r="59" spans="1:12" ht="12.2" customHeight="1" x14ac:dyDescent="0.2">
      <c r="A59" s="1216" t="s">
        <v>147</v>
      </c>
      <c r="B59" s="415" t="s">
        <v>88</v>
      </c>
      <c r="C59" s="422">
        <f>SUM(C60:C61)</f>
        <v>0</v>
      </c>
      <c r="D59" s="409">
        <f>SUM(D60:D61)</f>
        <v>0</v>
      </c>
      <c r="E59" s="103"/>
      <c r="F59" s="103"/>
      <c r="G59" s="103"/>
      <c r="H59" s="410">
        <f t="shared" si="2"/>
        <v>0</v>
      </c>
      <c r="I59" s="635"/>
      <c r="J59" s="410"/>
      <c r="K59" s="410"/>
      <c r="L59" s="410"/>
    </row>
    <row r="60" spans="1:12" ht="12.2" customHeight="1" x14ac:dyDescent="0.2">
      <c r="A60" s="1216" t="s">
        <v>306</v>
      </c>
      <c r="B60" s="648" t="s">
        <v>235</v>
      </c>
      <c r="C60" s="422"/>
      <c r="D60" s="409"/>
      <c r="E60" s="103"/>
      <c r="F60" s="103"/>
      <c r="G60" s="103"/>
      <c r="H60" s="410">
        <f t="shared" si="2"/>
        <v>0</v>
      </c>
      <c r="I60" s="635"/>
      <c r="J60" s="410"/>
      <c r="K60" s="410"/>
      <c r="L60" s="410"/>
    </row>
    <row r="61" spans="1:12" ht="12.2" customHeight="1" thickBot="1" x14ac:dyDescent="0.25">
      <c r="A61" s="82" t="s">
        <v>307</v>
      </c>
      <c r="B61" s="83" t="s">
        <v>234</v>
      </c>
      <c r="C61" s="90"/>
      <c r="D61" s="272"/>
      <c r="E61" s="719"/>
      <c r="F61" s="719"/>
      <c r="G61" s="719"/>
      <c r="H61" s="59">
        <f t="shared" si="2"/>
        <v>0</v>
      </c>
      <c r="I61" s="255"/>
      <c r="J61" s="59"/>
      <c r="K61" s="59"/>
      <c r="L61" s="59"/>
    </row>
    <row r="62" spans="1:12" ht="12.2" customHeight="1" thickBot="1" x14ac:dyDescent="0.25">
      <c r="A62" s="55" t="s">
        <v>13</v>
      </c>
      <c r="B62" s="56" t="s">
        <v>548</v>
      </c>
      <c r="C62" s="87">
        <f>SUM(C63:C67)</f>
        <v>0</v>
      </c>
      <c r="D62" s="125">
        <f>SUM(D63:D67)</f>
        <v>0</v>
      </c>
      <c r="E62" s="708"/>
      <c r="F62" s="708"/>
      <c r="G62" s="708"/>
      <c r="H62" s="50">
        <f t="shared" si="2"/>
        <v>0</v>
      </c>
      <c r="I62" s="249"/>
      <c r="J62" s="50"/>
      <c r="K62" s="50"/>
      <c r="L62" s="50"/>
    </row>
    <row r="63" spans="1:12" s="33" customFormat="1" ht="12.2" customHeight="1" x14ac:dyDescent="0.2">
      <c r="A63" s="1216" t="s">
        <v>94</v>
      </c>
      <c r="B63" s="17" t="s">
        <v>119</v>
      </c>
      <c r="C63" s="119"/>
      <c r="D63" s="271"/>
      <c r="E63" s="712"/>
      <c r="F63" s="712"/>
      <c r="G63" s="712"/>
      <c r="H63" s="35">
        <f t="shared" si="2"/>
        <v>0</v>
      </c>
      <c r="I63" s="253"/>
      <c r="J63" s="35"/>
      <c r="K63" s="35"/>
      <c r="L63" s="35"/>
    </row>
    <row r="64" spans="1:12" s="33" customFormat="1" ht="12.2" customHeight="1" x14ac:dyDescent="0.2">
      <c r="A64" s="1216" t="s">
        <v>316</v>
      </c>
      <c r="B64" s="649" t="s">
        <v>236</v>
      </c>
      <c r="C64" s="119"/>
      <c r="D64" s="271"/>
      <c r="E64" s="712"/>
      <c r="F64" s="712"/>
      <c r="G64" s="712"/>
      <c r="H64" s="35">
        <f t="shared" si="2"/>
        <v>0</v>
      </c>
      <c r="I64" s="253"/>
      <c r="J64" s="35"/>
      <c r="K64" s="35"/>
      <c r="L64" s="35"/>
    </row>
    <row r="65" spans="1:12" ht="12.2" customHeight="1" x14ac:dyDescent="0.2">
      <c r="A65" s="1216" t="s">
        <v>95</v>
      </c>
      <c r="B65" s="415" t="s">
        <v>2</v>
      </c>
      <c r="C65" s="422"/>
      <c r="D65" s="409"/>
      <c r="E65" s="103"/>
      <c r="F65" s="103"/>
      <c r="G65" s="103"/>
      <c r="H65" s="410">
        <f t="shared" si="2"/>
        <v>0</v>
      </c>
      <c r="I65" s="635"/>
      <c r="J65" s="410"/>
      <c r="K65" s="410"/>
      <c r="L65" s="410"/>
    </row>
    <row r="66" spans="1:12" ht="12.2" customHeight="1" x14ac:dyDescent="0.2">
      <c r="A66" s="1216" t="s">
        <v>342</v>
      </c>
      <c r="B66" s="650" t="s">
        <v>237</v>
      </c>
      <c r="C66" s="422"/>
      <c r="D66" s="409"/>
      <c r="E66" s="103"/>
      <c r="F66" s="103"/>
      <c r="G66" s="103"/>
      <c r="H66" s="410">
        <f t="shared" si="2"/>
        <v>0</v>
      </c>
      <c r="I66" s="635"/>
      <c r="J66" s="410"/>
      <c r="K66" s="410"/>
      <c r="L66" s="410"/>
    </row>
    <row r="67" spans="1:12" ht="12.2" customHeight="1" x14ac:dyDescent="0.2">
      <c r="A67" s="1216" t="s">
        <v>96</v>
      </c>
      <c r="B67" s="17" t="s">
        <v>175</v>
      </c>
      <c r="C67" s="422">
        <f>SUM(C68:C69)</f>
        <v>0</v>
      </c>
      <c r="D67" s="409">
        <f>SUM(D68:D69)</f>
        <v>0</v>
      </c>
      <c r="E67" s="103"/>
      <c r="F67" s="103"/>
      <c r="G67" s="103"/>
      <c r="H67" s="410">
        <f t="shared" si="2"/>
        <v>0</v>
      </c>
      <c r="I67" s="635"/>
      <c r="J67" s="410"/>
      <c r="K67" s="410"/>
      <c r="L67" s="410"/>
    </row>
    <row r="68" spans="1:12" ht="12.2" customHeight="1" x14ac:dyDescent="0.2">
      <c r="A68" s="1216" t="s">
        <v>317</v>
      </c>
      <c r="B68" s="648" t="s">
        <v>239</v>
      </c>
      <c r="C68" s="422"/>
      <c r="D68" s="409"/>
      <c r="E68" s="103"/>
      <c r="F68" s="103"/>
      <c r="G68" s="103"/>
      <c r="H68" s="410">
        <f t="shared" si="2"/>
        <v>0</v>
      </c>
      <c r="I68" s="635"/>
      <c r="J68" s="410"/>
      <c r="K68" s="410"/>
      <c r="L68" s="410"/>
    </row>
    <row r="69" spans="1:12" ht="12.2" customHeight="1" thickBot="1" x14ac:dyDescent="0.25">
      <c r="A69" s="82" t="s">
        <v>318</v>
      </c>
      <c r="B69" s="83" t="s">
        <v>238</v>
      </c>
      <c r="C69" s="90"/>
      <c r="D69" s="409"/>
      <c r="E69" s="103"/>
      <c r="F69" s="103"/>
      <c r="G69" s="103"/>
      <c r="H69" s="410">
        <f t="shared" si="2"/>
        <v>0</v>
      </c>
      <c r="I69" s="635"/>
      <c r="J69" s="410"/>
      <c r="K69" s="410"/>
      <c r="L69" s="410"/>
    </row>
    <row r="70" spans="1:12" ht="15" customHeight="1" thickBot="1" x14ac:dyDescent="0.25">
      <c r="A70" s="55" t="s">
        <v>14</v>
      </c>
      <c r="B70" s="65" t="s">
        <v>176</v>
      </c>
      <c r="C70" s="133">
        <f>+C53+C62</f>
        <v>0</v>
      </c>
      <c r="D70" s="132">
        <f>+D53+D62</f>
        <v>0</v>
      </c>
      <c r="E70" s="718"/>
      <c r="F70" s="718"/>
      <c r="G70" s="718"/>
      <c r="H70" s="66">
        <f t="shared" si="2"/>
        <v>0</v>
      </c>
      <c r="I70" s="250"/>
      <c r="J70" s="66"/>
      <c r="K70" s="66"/>
      <c r="L70" s="66"/>
    </row>
    <row r="71" spans="1:12" ht="13.5" thickBot="1" x14ac:dyDescent="0.25">
      <c r="C71" s="27"/>
      <c r="D71" s="27"/>
      <c r="E71" s="27"/>
      <c r="F71" s="27"/>
      <c r="G71" s="27"/>
      <c r="H71" s="27"/>
      <c r="I71" s="27"/>
      <c r="J71" s="27"/>
      <c r="K71" s="27"/>
      <c r="L71" s="27"/>
    </row>
    <row r="72" spans="1:12" ht="15" customHeight="1" thickBot="1" x14ac:dyDescent="0.25">
      <c r="A72" s="764" t="s">
        <v>292</v>
      </c>
      <c r="B72" s="766"/>
      <c r="C72" s="135"/>
      <c r="D72" s="765"/>
      <c r="E72" s="647"/>
      <c r="F72" s="647"/>
      <c r="G72" s="647"/>
      <c r="H72" s="246">
        <f t="shared" si="2"/>
        <v>0</v>
      </c>
      <c r="I72" s="246"/>
      <c r="J72" s="246"/>
      <c r="K72" s="246"/>
      <c r="L72" s="246"/>
    </row>
    <row r="73" spans="1:12" ht="14.25" hidden="1" customHeight="1" thickBot="1" x14ac:dyDescent="0.25">
      <c r="A73" s="67" t="s">
        <v>291</v>
      </c>
      <c r="B73" s="68"/>
      <c r="C73" s="735"/>
      <c r="D73" s="769"/>
      <c r="E73" s="733"/>
      <c r="F73" s="733"/>
      <c r="G73" s="733"/>
      <c r="H73" s="735"/>
      <c r="I73" s="735"/>
      <c r="J73" s="735"/>
      <c r="K73" s="735"/>
      <c r="L73" s="735"/>
    </row>
    <row r="74" spans="1:12" x14ac:dyDescent="0.2">
      <c r="D74" s="225"/>
      <c r="E74" s="225"/>
      <c r="F74" s="225"/>
      <c r="G74" s="225"/>
      <c r="H74" s="225" t="s">
        <v>735</v>
      </c>
      <c r="I74" s="225"/>
      <c r="J74" s="225"/>
      <c r="K74" s="225"/>
      <c r="L74" s="225"/>
    </row>
  </sheetData>
  <sheetProtection formatCells="0"/>
  <mergeCells count="7">
    <mergeCell ref="A9:H9"/>
    <mergeCell ref="A51:H51"/>
    <mergeCell ref="A1:H1"/>
    <mergeCell ref="A2:H2"/>
    <mergeCell ref="C4:H4"/>
    <mergeCell ref="C5:H5"/>
    <mergeCell ref="A6:H6"/>
  </mergeCells>
  <printOptions horizontalCentered="1"/>
  <pageMargins left="0.39370078740157483" right="0.39370078740157483" top="0.39370078740157483" bottom="0.39370078740157483" header="0.78740157480314965" footer="0.78740157480314965"/>
  <pageSetup paperSize="9" scale="73" orientation="portrait" r:id="rId1"/>
  <headerFooter alignWithMargins="0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L73"/>
  <sheetViews>
    <sheetView view="pageBreakPreview" zoomScale="130" zoomScaleNormal="100" zoomScaleSheetLayoutView="130" workbookViewId="0">
      <selection activeCell="A2" sqref="A2:H2"/>
    </sheetView>
  </sheetViews>
  <sheetFormatPr defaultRowHeight="12.75" x14ac:dyDescent="0.2"/>
  <cols>
    <col min="1" max="1" width="12" style="1583" customWidth="1"/>
    <col min="2" max="2" width="67" style="25" customWidth="1"/>
    <col min="3" max="3" width="14.1640625" style="25" customWidth="1"/>
    <col min="4" max="4" width="17" style="25" hidden="1" customWidth="1"/>
    <col min="5" max="5" width="15.83203125" style="25" hidden="1" customWidth="1"/>
    <col min="6" max="6" width="15.33203125" style="25" customWidth="1"/>
    <col min="7" max="7" width="17" style="25" customWidth="1"/>
    <col min="8" max="8" width="14.83203125" style="25" customWidth="1"/>
    <col min="9" max="12" width="14.83203125" style="25" hidden="1" customWidth="1"/>
    <col min="13" max="257" width="9.33203125" style="25"/>
    <col min="258" max="258" width="13.83203125" style="25" customWidth="1"/>
    <col min="259" max="259" width="79.1640625" style="25" customWidth="1"/>
    <col min="260" max="260" width="21.6640625" style="25" customWidth="1"/>
    <col min="261" max="513" width="9.33203125" style="25"/>
    <col min="514" max="514" width="13.83203125" style="25" customWidth="1"/>
    <col min="515" max="515" width="79.1640625" style="25" customWidth="1"/>
    <col min="516" max="516" width="21.6640625" style="25" customWidth="1"/>
    <col min="517" max="769" width="9.33203125" style="25"/>
    <col min="770" max="770" width="13.83203125" style="25" customWidth="1"/>
    <col min="771" max="771" width="79.1640625" style="25" customWidth="1"/>
    <col min="772" max="772" width="21.6640625" style="25" customWidth="1"/>
    <col min="773" max="1025" width="9.33203125" style="25"/>
    <col min="1026" max="1026" width="13.83203125" style="25" customWidth="1"/>
    <col min="1027" max="1027" width="79.1640625" style="25" customWidth="1"/>
    <col min="1028" max="1028" width="21.6640625" style="25" customWidth="1"/>
    <col min="1029" max="1281" width="9.33203125" style="25"/>
    <col min="1282" max="1282" width="13.83203125" style="25" customWidth="1"/>
    <col min="1283" max="1283" width="79.1640625" style="25" customWidth="1"/>
    <col min="1284" max="1284" width="21.6640625" style="25" customWidth="1"/>
    <col min="1285" max="1537" width="9.33203125" style="25"/>
    <col min="1538" max="1538" width="13.83203125" style="25" customWidth="1"/>
    <col min="1539" max="1539" width="79.1640625" style="25" customWidth="1"/>
    <col min="1540" max="1540" width="21.6640625" style="25" customWidth="1"/>
    <col min="1541" max="1793" width="9.33203125" style="25"/>
    <col min="1794" max="1794" width="13.83203125" style="25" customWidth="1"/>
    <col min="1795" max="1795" width="79.1640625" style="25" customWidth="1"/>
    <col min="1796" max="1796" width="21.6640625" style="25" customWidth="1"/>
    <col min="1797" max="2049" width="9.33203125" style="25"/>
    <col min="2050" max="2050" width="13.83203125" style="25" customWidth="1"/>
    <col min="2051" max="2051" width="79.1640625" style="25" customWidth="1"/>
    <col min="2052" max="2052" width="21.6640625" style="25" customWidth="1"/>
    <col min="2053" max="2305" width="9.33203125" style="25"/>
    <col min="2306" max="2306" width="13.83203125" style="25" customWidth="1"/>
    <col min="2307" max="2307" width="79.1640625" style="25" customWidth="1"/>
    <col min="2308" max="2308" width="21.6640625" style="25" customWidth="1"/>
    <col min="2309" max="2561" width="9.33203125" style="25"/>
    <col min="2562" max="2562" width="13.83203125" style="25" customWidth="1"/>
    <col min="2563" max="2563" width="79.1640625" style="25" customWidth="1"/>
    <col min="2564" max="2564" width="21.6640625" style="25" customWidth="1"/>
    <col min="2565" max="2817" width="9.33203125" style="25"/>
    <col min="2818" max="2818" width="13.83203125" style="25" customWidth="1"/>
    <col min="2819" max="2819" width="79.1640625" style="25" customWidth="1"/>
    <col min="2820" max="2820" width="21.6640625" style="25" customWidth="1"/>
    <col min="2821" max="3073" width="9.33203125" style="25"/>
    <col min="3074" max="3074" width="13.83203125" style="25" customWidth="1"/>
    <col min="3075" max="3075" width="79.1640625" style="25" customWidth="1"/>
    <col min="3076" max="3076" width="21.6640625" style="25" customWidth="1"/>
    <col min="3077" max="3329" width="9.33203125" style="25"/>
    <col min="3330" max="3330" width="13.83203125" style="25" customWidth="1"/>
    <col min="3331" max="3331" width="79.1640625" style="25" customWidth="1"/>
    <col min="3332" max="3332" width="21.6640625" style="25" customWidth="1"/>
    <col min="3333" max="3585" width="9.33203125" style="25"/>
    <col min="3586" max="3586" width="13.83203125" style="25" customWidth="1"/>
    <col min="3587" max="3587" width="79.1640625" style="25" customWidth="1"/>
    <col min="3588" max="3588" width="21.6640625" style="25" customWidth="1"/>
    <col min="3589" max="3841" width="9.33203125" style="25"/>
    <col min="3842" max="3842" width="13.83203125" style="25" customWidth="1"/>
    <col min="3843" max="3843" width="79.1640625" style="25" customWidth="1"/>
    <col min="3844" max="3844" width="21.6640625" style="25" customWidth="1"/>
    <col min="3845" max="4097" width="9.33203125" style="25"/>
    <col min="4098" max="4098" width="13.83203125" style="25" customWidth="1"/>
    <col min="4099" max="4099" width="79.1640625" style="25" customWidth="1"/>
    <col min="4100" max="4100" width="21.6640625" style="25" customWidth="1"/>
    <col min="4101" max="4353" width="9.33203125" style="25"/>
    <col min="4354" max="4354" width="13.83203125" style="25" customWidth="1"/>
    <col min="4355" max="4355" width="79.1640625" style="25" customWidth="1"/>
    <col min="4356" max="4356" width="21.6640625" style="25" customWidth="1"/>
    <col min="4357" max="4609" width="9.33203125" style="25"/>
    <col min="4610" max="4610" width="13.83203125" style="25" customWidth="1"/>
    <col min="4611" max="4611" width="79.1640625" style="25" customWidth="1"/>
    <col min="4612" max="4612" width="21.6640625" style="25" customWidth="1"/>
    <col min="4613" max="4865" width="9.33203125" style="25"/>
    <col min="4866" max="4866" width="13.83203125" style="25" customWidth="1"/>
    <col min="4867" max="4867" width="79.1640625" style="25" customWidth="1"/>
    <col min="4868" max="4868" width="21.6640625" style="25" customWidth="1"/>
    <col min="4869" max="5121" width="9.33203125" style="25"/>
    <col min="5122" max="5122" width="13.83203125" style="25" customWidth="1"/>
    <col min="5123" max="5123" width="79.1640625" style="25" customWidth="1"/>
    <col min="5124" max="5124" width="21.6640625" style="25" customWidth="1"/>
    <col min="5125" max="5377" width="9.33203125" style="25"/>
    <col min="5378" max="5378" width="13.83203125" style="25" customWidth="1"/>
    <col min="5379" max="5379" width="79.1640625" style="25" customWidth="1"/>
    <col min="5380" max="5380" width="21.6640625" style="25" customWidth="1"/>
    <col min="5381" max="5633" width="9.33203125" style="25"/>
    <col min="5634" max="5634" width="13.83203125" style="25" customWidth="1"/>
    <col min="5635" max="5635" width="79.1640625" style="25" customWidth="1"/>
    <col min="5636" max="5636" width="21.6640625" style="25" customWidth="1"/>
    <col min="5637" max="5889" width="9.33203125" style="25"/>
    <col min="5890" max="5890" width="13.83203125" style="25" customWidth="1"/>
    <col min="5891" max="5891" width="79.1640625" style="25" customWidth="1"/>
    <col min="5892" max="5892" width="21.6640625" style="25" customWidth="1"/>
    <col min="5893" max="6145" width="9.33203125" style="25"/>
    <col min="6146" max="6146" width="13.83203125" style="25" customWidth="1"/>
    <col min="6147" max="6147" width="79.1640625" style="25" customWidth="1"/>
    <col min="6148" max="6148" width="21.6640625" style="25" customWidth="1"/>
    <col min="6149" max="6401" width="9.33203125" style="25"/>
    <col min="6402" max="6402" width="13.83203125" style="25" customWidth="1"/>
    <col min="6403" max="6403" width="79.1640625" style="25" customWidth="1"/>
    <col min="6404" max="6404" width="21.6640625" style="25" customWidth="1"/>
    <col min="6405" max="6657" width="9.33203125" style="25"/>
    <col min="6658" max="6658" width="13.83203125" style="25" customWidth="1"/>
    <col min="6659" max="6659" width="79.1640625" style="25" customWidth="1"/>
    <col min="6660" max="6660" width="21.6640625" style="25" customWidth="1"/>
    <col min="6661" max="6913" width="9.33203125" style="25"/>
    <col min="6914" max="6914" width="13.83203125" style="25" customWidth="1"/>
    <col min="6915" max="6915" width="79.1640625" style="25" customWidth="1"/>
    <col min="6916" max="6916" width="21.6640625" style="25" customWidth="1"/>
    <col min="6917" max="7169" width="9.33203125" style="25"/>
    <col min="7170" max="7170" width="13.83203125" style="25" customWidth="1"/>
    <col min="7171" max="7171" width="79.1640625" style="25" customWidth="1"/>
    <col min="7172" max="7172" width="21.6640625" style="25" customWidth="1"/>
    <col min="7173" max="7425" width="9.33203125" style="25"/>
    <col min="7426" max="7426" width="13.83203125" style="25" customWidth="1"/>
    <col min="7427" max="7427" width="79.1640625" style="25" customWidth="1"/>
    <col min="7428" max="7428" width="21.6640625" style="25" customWidth="1"/>
    <col min="7429" max="7681" width="9.33203125" style="25"/>
    <col min="7682" max="7682" width="13.83203125" style="25" customWidth="1"/>
    <col min="7683" max="7683" width="79.1640625" style="25" customWidth="1"/>
    <col min="7684" max="7684" width="21.6640625" style="25" customWidth="1"/>
    <col min="7685" max="7937" width="9.33203125" style="25"/>
    <col min="7938" max="7938" width="13.83203125" style="25" customWidth="1"/>
    <col min="7939" max="7939" width="79.1640625" style="25" customWidth="1"/>
    <col min="7940" max="7940" width="21.6640625" style="25" customWidth="1"/>
    <col min="7941" max="8193" width="9.33203125" style="25"/>
    <col min="8194" max="8194" width="13.83203125" style="25" customWidth="1"/>
    <col min="8195" max="8195" width="79.1640625" style="25" customWidth="1"/>
    <col min="8196" max="8196" width="21.6640625" style="25" customWidth="1"/>
    <col min="8197" max="8449" width="9.33203125" style="25"/>
    <col min="8450" max="8450" width="13.83203125" style="25" customWidth="1"/>
    <col min="8451" max="8451" width="79.1640625" style="25" customWidth="1"/>
    <col min="8452" max="8452" width="21.6640625" style="25" customWidth="1"/>
    <col min="8453" max="8705" width="9.33203125" style="25"/>
    <col min="8706" max="8706" width="13.83203125" style="25" customWidth="1"/>
    <col min="8707" max="8707" width="79.1640625" style="25" customWidth="1"/>
    <col min="8708" max="8708" width="21.6640625" style="25" customWidth="1"/>
    <col min="8709" max="8961" width="9.33203125" style="25"/>
    <col min="8962" max="8962" width="13.83203125" style="25" customWidth="1"/>
    <col min="8963" max="8963" width="79.1640625" style="25" customWidth="1"/>
    <col min="8964" max="8964" width="21.6640625" style="25" customWidth="1"/>
    <col min="8965" max="9217" width="9.33203125" style="25"/>
    <col min="9218" max="9218" width="13.83203125" style="25" customWidth="1"/>
    <col min="9219" max="9219" width="79.1640625" style="25" customWidth="1"/>
    <col min="9220" max="9220" width="21.6640625" style="25" customWidth="1"/>
    <col min="9221" max="9473" width="9.33203125" style="25"/>
    <col min="9474" max="9474" width="13.83203125" style="25" customWidth="1"/>
    <col min="9475" max="9475" width="79.1640625" style="25" customWidth="1"/>
    <col min="9476" max="9476" width="21.6640625" style="25" customWidth="1"/>
    <col min="9477" max="9729" width="9.33203125" style="25"/>
    <col min="9730" max="9730" width="13.83203125" style="25" customWidth="1"/>
    <col min="9731" max="9731" width="79.1640625" style="25" customWidth="1"/>
    <col min="9732" max="9732" width="21.6640625" style="25" customWidth="1"/>
    <col min="9733" max="9985" width="9.33203125" style="25"/>
    <col min="9986" max="9986" width="13.83203125" style="25" customWidth="1"/>
    <col min="9987" max="9987" width="79.1640625" style="25" customWidth="1"/>
    <col min="9988" max="9988" width="21.6640625" style="25" customWidth="1"/>
    <col min="9989" max="10241" width="9.33203125" style="25"/>
    <col min="10242" max="10242" width="13.83203125" style="25" customWidth="1"/>
    <col min="10243" max="10243" width="79.1640625" style="25" customWidth="1"/>
    <col min="10244" max="10244" width="21.6640625" style="25" customWidth="1"/>
    <col min="10245" max="10497" width="9.33203125" style="25"/>
    <col min="10498" max="10498" width="13.83203125" style="25" customWidth="1"/>
    <col min="10499" max="10499" width="79.1640625" style="25" customWidth="1"/>
    <col min="10500" max="10500" width="21.6640625" style="25" customWidth="1"/>
    <col min="10501" max="10753" width="9.33203125" style="25"/>
    <col min="10754" max="10754" width="13.83203125" style="25" customWidth="1"/>
    <col min="10755" max="10755" width="79.1640625" style="25" customWidth="1"/>
    <col min="10756" max="10756" width="21.6640625" style="25" customWidth="1"/>
    <col min="10757" max="11009" width="9.33203125" style="25"/>
    <col min="11010" max="11010" width="13.83203125" style="25" customWidth="1"/>
    <col min="11011" max="11011" width="79.1640625" style="25" customWidth="1"/>
    <col min="11012" max="11012" width="21.6640625" style="25" customWidth="1"/>
    <col min="11013" max="11265" width="9.33203125" style="25"/>
    <col min="11266" max="11266" width="13.83203125" style="25" customWidth="1"/>
    <col min="11267" max="11267" width="79.1640625" style="25" customWidth="1"/>
    <col min="11268" max="11268" width="21.6640625" style="25" customWidth="1"/>
    <col min="11269" max="11521" width="9.33203125" style="25"/>
    <col min="11522" max="11522" width="13.83203125" style="25" customWidth="1"/>
    <col min="11523" max="11523" width="79.1640625" style="25" customWidth="1"/>
    <col min="11524" max="11524" width="21.6640625" style="25" customWidth="1"/>
    <col min="11525" max="11777" width="9.33203125" style="25"/>
    <col min="11778" max="11778" width="13.83203125" style="25" customWidth="1"/>
    <col min="11779" max="11779" width="79.1640625" style="25" customWidth="1"/>
    <col min="11780" max="11780" width="21.6640625" style="25" customWidth="1"/>
    <col min="11781" max="12033" width="9.33203125" style="25"/>
    <col min="12034" max="12034" width="13.83203125" style="25" customWidth="1"/>
    <col min="12035" max="12035" width="79.1640625" style="25" customWidth="1"/>
    <col min="12036" max="12036" width="21.6640625" style="25" customWidth="1"/>
    <col min="12037" max="12289" width="9.33203125" style="25"/>
    <col min="12290" max="12290" width="13.83203125" style="25" customWidth="1"/>
    <col min="12291" max="12291" width="79.1640625" style="25" customWidth="1"/>
    <col min="12292" max="12292" width="21.6640625" style="25" customWidth="1"/>
    <col min="12293" max="12545" width="9.33203125" style="25"/>
    <col min="12546" max="12546" width="13.83203125" style="25" customWidth="1"/>
    <col min="12547" max="12547" width="79.1640625" style="25" customWidth="1"/>
    <col min="12548" max="12548" width="21.6640625" style="25" customWidth="1"/>
    <col min="12549" max="12801" width="9.33203125" style="25"/>
    <col min="12802" max="12802" width="13.83203125" style="25" customWidth="1"/>
    <col min="12803" max="12803" width="79.1640625" style="25" customWidth="1"/>
    <col min="12804" max="12804" width="21.6640625" style="25" customWidth="1"/>
    <col min="12805" max="13057" width="9.33203125" style="25"/>
    <col min="13058" max="13058" width="13.83203125" style="25" customWidth="1"/>
    <col min="13059" max="13059" width="79.1640625" style="25" customWidth="1"/>
    <col min="13060" max="13060" width="21.6640625" style="25" customWidth="1"/>
    <col min="13061" max="13313" width="9.33203125" style="25"/>
    <col min="13314" max="13314" width="13.83203125" style="25" customWidth="1"/>
    <col min="13315" max="13315" width="79.1640625" style="25" customWidth="1"/>
    <col min="13316" max="13316" width="21.6640625" style="25" customWidth="1"/>
    <col min="13317" max="13569" width="9.33203125" style="25"/>
    <col min="13570" max="13570" width="13.83203125" style="25" customWidth="1"/>
    <col min="13571" max="13571" width="79.1640625" style="25" customWidth="1"/>
    <col min="13572" max="13572" width="21.6640625" style="25" customWidth="1"/>
    <col min="13573" max="13825" width="9.33203125" style="25"/>
    <col min="13826" max="13826" width="13.83203125" style="25" customWidth="1"/>
    <col min="13827" max="13827" width="79.1640625" style="25" customWidth="1"/>
    <col min="13828" max="13828" width="21.6640625" style="25" customWidth="1"/>
    <col min="13829" max="14081" width="9.33203125" style="25"/>
    <col min="14082" max="14082" width="13.83203125" style="25" customWidth="1"/>
    <col min="14083" max="14083" width="79.1640625" style="25" customWidth="1"/>
    <col min="14084" max="14084" width="21.6640625" style="25" customWidth="1"/>
    <col min="14085" max="14337" width="9.33203125" style="25"/>
    <col min="14338" max="14338" width="13.83203125" style="25" customWidth="1"/>
    <col min="14339" max="14339" width="79.1640625" style="25" customWidth="1"/>
    <col min="14340" max="14340" width="21.6640625" style="25" customWidth="1"/>
    <col min="14341" max="14593" width="9.33203125" style="25"/>
    <col min="14594" max="14594" width="13.83203125" style="25" customWidth="1"/>
    <col min="14595" max="14595" width="79.1640625" style="25" customWidth="1"/>
    <col min="14596" max="14596" width="21.6640625" style="25" customWidth="1"/>
    <col min="14597" max="14849" width="9.33203125" style="25"/>
    <col min="14850" max="14850" width="13.83203125" style="25" customWidth="1"/>
    <col min="14851" max="14851" width="79.1640625" style="25" customWidth="1"/>
    <col min="14852" max="14852" width="21.6640625" style="25" customWidth="1"/>
    <col min="14853" max="15105" width="9.33203125" style="25"/>
    <col min="15106" max="15106" width="13.83203125" style="25" customWidth="1"/>
    <col min="15107" max="15107" width="79.1640625" style="25" customWidth="1"/>
    <col min="15108" max="15108" width="21.6640625" style="25" customWidth="1"/>
    <col min="15109" max="15361" width="9.33203125" style="25"/>
    <col min="15362" max="15362" width="13.83203125" style="25" customWidth="1"/>
    <col min="15363" max="15363" width="79.1640625" style="25" customWidth="1"/>
    <col min="15364" max="15364" width="21.6640625" style="25" customWidth="1"/>
    <col min="15365" max="15617" width="9.33203125" style="25"/>
    <col min="15618" max="15618" width="13.83203125" style="25" customWidth="1"/>
    <col min="15619" max="15619" width="79.1640625" style="25" customWidth="1"/>
    <col min="15620" max="15620" width="21.6640625" style="25" customWidth="1"/>
    <col min="15621" max="15873" width="9.33203125" style="25"/>
    <col min="15874" max="15874" width="13.83203125" style="25" customWidth="1"/>
    <col min="15875" max="15875" width="79.1640625" style="25" customWidth="1"/>
    <col min="15876" max="15876" width="21.6640625" style="25" customWidth="1"/>
    <col min="15877" max="16129" width="9.33203125" style="25"/>
    <col min="16130" max="16130" width="13.83203125" style="25" customWidth="1"/>
    <col min="16131" max="16131" width="79.1640625" style="25" customWidth="1"/>
    <col min="16132" max="16132" width="21.6640625" style="25" customWidth="1"/>
    <col min="16133" max="16384" width="9.33203125" style="25"/>
  </cols>
  <sheetData>
    <row r="1" spans="1:12" s="662" customFormat="1" ht="12.75" customHeight="1" x14ac:dyDescent="0.2">
      <c r="A1" s="1663" t="s">
        <v>844</v>
      </c>
      <c r="B1" s="1663"/>
      <c r="C1" s="1663"/>
      <c r="D1" s="1663"/>
      <c r="E1" s="1663"/>
      <c r="F1" s="1663"/>
      <c r="G1" s="1663"/>
      <c r="H1" s="1663"/>
    </row>
    <row r="2" spans="1:12" s="662" customFormat="1" ht="12.75" customHeight="1" x14ac:dyDescent="0.2">
      <c r="A2" s="1663" t="s">
        <v>760</v>
      </c>
      <c r="B2" s="1663"/>
      <c r="C2" s="1663"/>
      <c r="D2" s="1663"/>
      <c r="E2" s="1663"/>
      <c r="F2" s="1663"/>
      <c r="G2" s="1663"/>
      <c r="H2" s="1663"/>
    </row>
    <row r="3" spans="1:12" s="24" customFormat="1" ht="21.2" customHeight="1" thickBot="1" x14ac:dyDescent="0.25">
      <c r="A3" s="242"/>
      <c r="C3" s="1579"/>
      <c r="D3" s="1579"/>
      <c r="E3" s="1579"/>
      <c r="F3" s="1579"/>
      <c r="G3" s="1579"/>
      <c r="H3" s="1579"/>
      <c r="I3" s="1579"/>
      <c r="J3" s="1579"/>
      <c r="K3" s="1579"/>
      <c r="L3" s="1579"/>
    </row>
    <row r="4" spans="1:12" s="40" customFormat="1" ht="38.25" customHeight="1" x14ac:dyDescent="0.2">
      <c r="A4" s="38" t="s">
        <v>137</v>
      </c>
      <c r="B4" s="39" t="s">
        <v>387</v>
      </c>
      <c r="C4" s="1693" t="s">
        <v>182</v>
      </c>
      <c r="D4" s="1694"/>
      <c r="E4" s="1694"/>
      <c r="F4" s="1694"/>
      <c r="G4" s="1694"/>
      <c r="H4" s="1695"/>
    </row>
    <row r="5" spans="1:12" s="40" customFormat="1" ht="36.75" thickBot="1" x14ac:dyDescent="0.25">
      <c r="A5" s="41" t="s">
        <v>139</v>
      </c>
      <c r="B5" s="42" t="s">
        <v>402</v>
      </c>
      <c r="C5" s="1696" t="s">
        <v>141</v>
      </c>
      <c r="D5" s="1697"/>
      <c r="E5" s="1697"/>
      <c r="F5" s="1697"/>
      <c r="G5" s="1697"/>
      <c r="H5" s="1698" t="s">
        <v>141</v>
      </c>
    </row>
    <row r="6" spans="1:12" s="43" customFormat="1" ht="15.95" customHeight="1" thickBot="1" x14ac:dyDescent="0.25">
      <c r="A6" s="1807" t="s">
        <v>362</v>
      </c>
      <c r="B6" s="1807"/>
      <c r="C6" s="1807"/>
      <c r="D6" s="1807"/>
      <c r="E6" s="1807"/>
      <c r="F6" s="1807"/>
      <c r="G6" s="1807"/>
      <c r="H6" s="1807"/>
    </row>
    <row r="7" spans="1:12" ht="60" customHeight="1" thickBot="1" x14ac:dyDescent="0.25">
      <c r="A7" s="771" t="s">
        <v>142</v>
      </c>
      <c r="B7" s="44" t="s">
        <v>36</v>
      </c>
      <c r="C7" s="44" t="str">
        <f>'26._köt_össz_bev'!C9</f>
        <v>2023. évi eredeti előirányzat
2/2023. (II.14.)</v>
      </c>
      <c r="D7" s="275" t="str">
        <f>'26._köt_össz_bev'!D9</f>
        <v>Módosított előirányzat a 14/2023.  (VI.29.)  rendelet szerint</v>
      </c>
      <c r="E7" s="44" t="str">
        <f>'26._köt_össz_bev'!E9</f>
        <v>Módosított előirányzat a 18/2023. (IX.26.)  rendelet szerint</v>
      </c>
      <c r="F7" s="44" t="str">
        <f>'26._köt_össz_bev'!F9</f>
        <v>Módosított előirányzat a 23/2023. (XII.14.)  rendelet szerint</v>
      </c>
      <c r="G7" s="44" t="str">
        <f>'26._köt_össz_bev'!G9</f>
        <v>Módosított előirányzat a …../2024. (II…..)  rendelet szerint</v>
      </c>
      <c r="H7" s="124" t="str">
        <f>'26._köt_össz_bev'!H9</f>
        <v>Változás a 23/2023. (XII.14) rendelethez képest</v>
      </c>
      <c r="I7" s="275" t="str">
        <f>'26._köt_össz_bev'!I9</f>
        <v>2023. évi teljesítés              2023.06.30-ig</v>
      </c>
      <c r="J7" s="44" t="str">
        <f>'26._köt_össz_bev'!J9</f>
        <v>2023. évi teljesítés              2023.09.30-ig</v>
      </c>
      <c r="K7" s="44" t="str">
        <f>'26._köt_össz_bev'!K9</f>
        <v>2023. évi teljesítés              2023.12.31-ig</v>
      </c>
      <c r="L7" s="44" t="str">
        <f>'26._köt_össz_bev'!L9</f>
        <v>Teljesítés %-a</v>
      </c>
    </row>
    <row r="8" spans="1:12" s="48" customFormat="1" ht="12.95" customHeight="1" thickBot="1" x14ac:dyDescent="0.25">
      <c r="A8" s="45" t="s">
        <v>297</v>
      </c>
      <c r="B8" s="46" t="s">
        <v>298</v>
      </c>
      <c r="C8" s="1168" t="s">
        <v>299</v>
      </c>
      <c r="D8" s="263" t="s">
        <v>300</v>
      </c>
      <c r="E8" s="46" t="s">
        <v>300</v>
      </c>
      <c r="F8" s="46" t="s">
        <v>300</v>
      </c>
      <c r="G8" s="46" t="s">
        <v>301</v>
      </c>
      <c r="H8" s="260" t="s">
        <v>388</v>
      </c>
      <c r="I8" s="260"/>
      <c r="J8" s="47"/>
      <c r="K8" s="47"/>
      <c r="L8" s="47"/>
    </row>
    <row r="9" spans="1:12" s="48" customFormat="1" ht="15.75" customHeight="1" thickBot="1" x14ac:dyDescent="0.25">
      <c r="A9" s="1809" t="s">
        <v>37</v>
      </c>
      <c r="B9" s="1810"/>
      <c r="C9" s="1810"/>
      <c r="D9" s="1810"/>
      <c r="E9" s="1810"/>
      <c r="F9" s="1810"/>
      <c r="G9" s="1810"/>
      <c r="H9" s="1811"/>
    </row>
    <row r="10" spans="1:12" s="26" customFormat="1" ht="12.2" customHeight="1" thickBot="1" x14ac:dyDescent="0.25">
      <c r="A10" s="45" t="s">
        <v>12</v>
      </c>
      <c r="B10" s="49" t="s">
        <v>277</v>
      </c>
      <c r="C10" s="87">
        <f>SUM(C11:C21)</f>
        <v>6807200</v>
      </c>
      <c r="D10" s="125">
        <f t="shared" ref="D10:L10" si="0">SUM(D11:D21)</f>
        <v>6807200</v>
      </c>
      <c r="E10" s="708">
        <f t="shared" si="0"/>
        <v>6807200</v>
      </c>
      <c r="F10" s="708">
        <f t="shared" si="0"/>
        <v>16060200</v>
      </c>
      <c r="G10" s="708">
        <f t="shared" si="0"/>
        <v>16060200</v>
      </c>
      <c r="H10" s="50">
        <f>+G10-F10</f>
        <v>0</v>
      </c>
      <c r="I10" s="1275">
        <f t="shared" si="0"/>
        <v>0</v>
      </c>
      <c r="J10" s="721">
        <f t="shared" si="0"/>
        <v>0</v>
      </c>
      <c r="K10" s="721">
        <f t="shared" si="0"/>
        <v>0</v>
      </c>
      <c r="L10" s="721" t="e">
        <f t="shared" si="0"/>
        <v>#DIV/0!</v>
      </c>
    </row>
    <row r="11" spans="1:12" s="26" customFormat="1" ht="12.2" customHeight="1" x14ac:dyDescent="0.2">
      <c r="A11" s="51" t="s">
        <v>91</v>
      </c>
      <c r="B11" s="52" t="s">
        <v>143</v>
      </c>
      <c r="C11" s="126">
        <f>'10.TMKK'!C11-'33._TMKK_önként'!C11</f>
        <v>0</v>
      </c>
      <c r="D11" s="277">
        <f>'10.TMKK'!D11-'33._TMKK_önként'!D11</f>
        <v>0</v>
      </c>
      <c r="E11" s="709">
        <f>'10.TMKK'!E11-'33._TMKK_önként'!E11</f>
        <v>0</v>
      </c>
      <c r="F11" s="709">
        <f>'10.TMKK'!F11-'33._TMKK_önként'!F11</f>
        <v>0</v>
      </c>
      <c r="G11" s="709">
        <f>'10.TMKK'!G11-'33._TMKK_önként'!G11</f>
        <v>0</v>
      </c>
      <c r="H11" s="667">
        <f t="shared" ref="H11:H48" si="1">+G11-F11</f>
        <v>0</v>
      </c>
      <c r="I11" s="1276">
        <f>'10.TMKK'!I11-'33._TMKK_önként'!I11</f>
        <v>0</v>
      </c>
      <c r="J11" s="667">
        <f>'10.TMKK'!J11-'33._TMKK_önként'!J11</f>
        <v>0</v>
      </c>
      <c r="K11" s="667">
        <f>'10.TMKK'!K11-'33._TMKK_önként'!K11</f>
        <v>0</v>
      </c>
      <c r="L11" s="667" t="e">
        <f>'10.TMKK'!L11-'33._TMKK_önként'!L11</f>
        <v>#DIV/0!</v>
      </c>
    </row>
    <row r="12" spans="1:12" s="26" customFormat="1" ht="12.2" customHeight="1" x14ac:dyDescent="0.2">
      <c r="A12" s="1216" t="s">
        <v>92</v>
      </c>
      <c r="B12" s="415" t="s">
        <v>144</v>
      </c>
      <c r="C12" s="416">
        <f>'10.TMKK'!C12-'33._TMKK_önként'!C12</f>
        <v>5360000</v>
      </c>
      <c r="D12" s="423">
        <f>'10.TMKK'!D12-'33._TMKK_önként'!D12</f>
        <v>5360000</v>
      </c>
      <c r="E12" s="86">
        <f>'10.TMKK'!E12-'33._TMKK_önként'!E12</f>
        <v>5360000</v>
      </c>
      <c r="F12" s="86">
        <f>'10.TMKK'!F12-'33._TMKK_önként'!F12</f>
        <v>12587505</v>
      </c>
      <c r="G12" s="86">
        <f>'10.TMKK'!G12-'33._TMKK_önként'!G12</f>
        <v>12587505</v>
      </c>
      <c r="H12" s="668">
        <f t="shared" si="1"/>
        <v>0</v>
      </c>
      <c r="I12" s="1277">
        <f>'10.TMKK'!I12-'33._TMKK_önként'!I12</f>
        <v>0</v>
      </c>
      <c r="J12" s="668">
        <f>'10.TMKK'!J12-'33._TMKK_önként'!J12</f>
        <v>0</v>
      </c>
      <c r="K12" s="668">
        <f>'10.TMKK'!K12-'33._TMKK_önként'!K12</f>
        <v>0</v>
      </c>
      <c r="L12" s="668">
        <f>'10.TMKK'!L12-'33._TMKK_önként'!L12</f>
        <v>0</v>
      </c>
    </row>
    <row r="13" spans="1:12" s="26" customFormat="1" ht="12.2" customHeight="1" x14ac:dyDescent="0.2">
      <c r="A13" s="1216" t="s">
        <v>93</v>
      </c>
      <c r="B13" s="415" t="s">
        <v>145</v>
      </c>
      <c r="C13" s="416">
        <f>'10.TMKK'!C13-'33._TMKK_önként'!C13</f>
        <v>0</v>
      </c>
      <c r="D13" s="423">
        <f>'10.TMKK'!D13-'33._TMKK_önként'!D13</f>
        <v>0</v>
      </c>
      <c r="E13" s="86">
        <f>'10.TMKK'!E13-'33._TMKK_önként'!E13</f>
        <v>0</v>
      </c>
      <c r="F13" s="86">
        <f>'10.TMKK'!F13-'33._TMKK_önként'!F13</f>
        <v>0</v>
      </c>
      <c r="G13" s="86">
        <f>'10.TMKK'!G13-'33._TMKK_önként'!G13</f>
        <v>0</v>
      </c>
      <c r="H13" s="668">
        <f t="shared" si="1"/>
        <v>0</v>
      </c>
      <c r="I13" s="1277">
        <f>'10.TMKK'!I13-'33._TMKK_önként'!I13</f>
        <v>0</v>
      </c>
      <c r="J13" s="668">
        <f>'10.TMKK'!J13-'33._TMKK_önként'!J13</f>
        <v>0</v>
      </c>
      <c r="K13" s="668">
        <f>'10.TMKK'!K13-'33._TMKK_önként'!K13</f>
        <v>0</v>
      </c>
      <c r="L13" s="668" t="e">
        <f>'10.TMKK'!L13-'33._TMKK_önként'!L13</f>
        <v>#DIV/0!</v>
      </c>
    </row>
    <row r="14" spans="1:12" s="26" customFormat="1" ht="12.2" customHeight="1" x14ac:dyDescent="0.2">
      <c r="A14" s="1216" t="s">
        <v>90</v>
      </c>
      <c r="B14" s="415" t="s">
        <v>146</v>
      </c>
      <c r="C14" s="416">
        <f>'10.TMKK'!C14-'33._TMKK_önként'!C14</f>
        <v>0</v>
      </c>
      <c r="D14" s="423">
        <f>'10.TMKK'!D14-'33._TMKK_önként'!D14</f>
        <v>0</v>
      </c>
      <c r="E14" s="86">
        <f>'10.TMKK'!E14-'33._TMKK_önként'!E14</f>
        <v>0</v>
      </c>
      <c r="F14" s="86">
        <f>'10.TMKK'!F14-'33._TMKK_önként'!F14</f>
        <v>0</v>
      </c>
      <c r="G14" s="86">
        <f>'10.TMKK'!G14-'33._TMKK_önként'!G14</f>
        <v>0</v>
      </c>
      <c r="H14" s="668">
        <f t="shared" si="1"/>
        <v>0</v>
      </c>
      <c r="I14" s="1277">
        <f>'10.TMKK'!I14-'33._TMKK_önként'!I14</f>
        <v>0</v>
      </c>
      <c r="J14" s="668">
        <f>'10.TMKK'!J14-'33._TMKK_önként'!J14</f>
        <v>0</v>
      </c>
      <c r="K14" s="668">
        <f>'10.TMKK'!K14-'33._TMKK_önként'!K14</f>
        <v>0</v>
      </c>
      <c r="L14" s="668" t="e">
        <f>'10.TMKK'!L14-'33._TMKK_önként'!L14</f>
        <v>#DIV/0!</v>
      </c>
    </row>
    <row r="15" spans="1:12" s="26" customFormat="1" ht="12.2" customHeight="1" x14ac:dyDescent="0.2">
      <c r="A15" s="1216" t="s">
        <v>147</v>
      </c>
      <c r="B15" s="415" t="s">
        <v>148</v>
      </c>
      <c r="C15" s="416">
        <f>'10.TMKK'!C15-'33._TMKK_önként'!C15</f>
        <v>0</v>
      </c>
      <c r="D15" s="423">
        <f>'10.TMKK'!D15-'33._TMKK_önként'!D15</f>
        <v>0</v>
      </c>
      <c r="E15" s="86">
        <f>'10.TMKK'!E15-'33._TMKK_önként'!E15</f>
        <v>0</v>
      </c>
      <c r="F15" s="86">
        <f>'10.TMKK'!F15-'33._TMKK_önként'!F15</f>
        <v>0</v>
      </c>
      <c r="G15" s="86">
        <f>'10.TMKK'!G15-'33._TMKK_önként'!G15</f>
        <v>0</v>
      </c>
      <c r="H15" s="668">
        <f t="shared" si="1"/>
        <v>0</v>
      </c>
      <c r="I15" s="1277">
        <f>'10.TMKK'!I15-'33._TMKK_önként'!I15</f>
        <v>0</v>
      </c>
      <c r="J15" s="668">
        <f>'10.TMKK'!J15-'33._TMKK_önként'!J15</f>
        <v>0</v>
      </c>
      <c r="K15" s="668">
        <f>'10.TMKK'!K15-'33._TMKK_önként'!K15</f>
        <v>0</v>
      </c>
      <c r="L15" s="668" t="e">
        <f>'10.TMKK'!L15-'33._TMKK_önként'!L15</f>
        <v>#DIV/0!</v>
      </c>
    </row>
    <row r="16" spans="1:12" s="26" customFormat="1" ht="12.2" customHeight="1" x14ac:dyDescent="0.2">
      <c r="A16" s="1216" t="s">
        <v>149</v>
      </c>
      <c r="B16" s="415" t="s">
        <v>150</v>
      </c>
      <c r="C16" s="416">
        <f>'10.TMKK'!C16-'33._TMKK_önként'!C16</f>
        <v>1447200</v>
      </c>
      <c r="D16" s="423">
        <f>'10.TMKK'!D16-'33._TMKK_önként'!D16</f>
        <v>1447200</v>
      </c>
      <c r="E16" s="86">
        <f>'10.TMKK'!E16-'33._TMKK_önként'!E16</f>
        <v>1447200</v>
      </c>
      <c r="F16" s="86">
        <f>'10.TMKK'!F16-'33._TMKK_önként'!F16</f>
        <v>3375143</v>
      </c>
      <c r="G16" s="86">
        <f>'10.TMKK'!G16-'33._TMKK_önként'!G16</f>
        <v>3375143</v>
      </c>
      <c r="H16" s="668">
        <f t="shared" si="1"/>
        <v>0</v>
      </c>
      <c r="I16" s="1277">
        <f>'10.TMKK'!I16-'33._TMKK_önként'!I16</f>
        <v>0</v>
      </c>
      <c r="J16" s="668">
        <f>'10.TMKK'!J16-'33._TMKK_önként'!J16</f>
        <v>0</v>
      </c>
      <c r="K16" s="668">
        <f>'10.TMKK'!K16-'33._TMKK_önként'!K16</f>
        <v>0</v>
      </c>
      <c r="L16" s="668">
        <f>'10.TMKK'!L16-'33._TMKK_önként'!L16</f>
        <v>0</v>
      </c>
    </row>
    <row r="17" spans="1:12" s="26" customFormat="1" ht="12.2" customHeight="1" x14ac:dyDescent="0.2">
      <c r="A17" s="1216" t="s">
        <v>151</v>
      </c>
      <c r="B17" s="53" t="s">
        <v>152</v>
      </c>
      <c r="C17" s="416">
        <f>'10.TMKK'!C17-'33._TMKK_önként'!C17</f>
        <v>0</v>
      </c>
      <c r="D17" s="423">
        <f>'10.TMKK'!D17-'33._TMKK_önként'!D17</f>
        <v>0</v>
      </c>
      <c r="E17" s="86">
        <f>'10.TMKK'!E17-'33._TMKK_önként'!E17</f>
        <v>0</v>
      </c>
      <c r="F17" s="86">
        <f>'10.TMKK'!F17-'33._TMKK_önként'!F17</f>
        <v>0</v>
      </c>
      <c r="G17" s="86">
        <f>'10.TMKK'!G17-'33._TMKK_önként'!G17</f>
        <v>0</v>
      </c>
      <c r="H17" s="668">
        <f t="shared" si="1"/>
        <v>0</v>
      </c>
      <c r="I17" s="1277">
        <f>'10.TMKK'!I17-'33._TMKK_önként'!I17</f>
        <v>0</v>
      </c>
      <c r="J17" s="668">
        <f>'10.TMKK'!J17-'33._TMKK_önként'!J17</f>
        <v>0</v>
      </c>
      <c r="K17" s="668">
        <f>'10.TMKK'!K17-'33._TMKK_önként'!K17</f>
        <v>0</v>
      </c>
      <c r="L17" s="668" t="e">
        <f>'10.TMKK'!L17-'33._TMKK_önként'!L17</f>
        <v>#DIV/0!</v>
      </c>
    </row>
    <row r="18" spans="1:12" s="26" customFormat="1" ht="12.2" customHeight="1" x14ac:dyDescent="0.2">
      <c r="A18" s="1216" t="s">
        <v>153</v>
      </c>
      <c r="B18" s="428" t="s">
        <v>302</v>
      </c>
      <c r="C18" s="118">
        <f>'10.TMKK'!C18-'33._TMKK_önként'!C18</f>
        <v>0</v>
      </c>
      <c r="D18" s="270">
        <f>'10.TMKK'!D18-'33._TMKK_önként'!D18</f>
        <v>0</v>
      </c>
      <c r="E18" s="88">
        <f>'10.TMKK'!E18-'33._TMKK_önként'!E18</f>
        <v>0</v>
      </c>
      <c r="F18" s="88">
        <f>'10.TMKK'!F18-'33._TMKK_önként'!F18</f>
        <v>0</v>
      </c>
      <c r="G18" s="88">
        <f>'10.TMKK'!G18-'33._TMKK_önként'!G18</f>
        <v>0</v>
      </c>
      <c r="H18" s="669">
        <f t="shared" si="1"/>
        <v>0</v>
      </c>
      <c r="I18" s="1278">
        <f>'10.TMKK'!I18-'33._TMKK_önként'!I18</f>
        <v>0</v>
      </c>
      <c r="J18" s="669">
        <f>'10.TMKK'!J18-'33._TMKK_önként'!J18</f>
        <v>0</v>
      </c>
      <c r="K18" s="669">
        <f>'10.TMKK'!K18-'33._TMKK_önként'!K18</f>
        <v>0</v>
      </c>
      <c r="L18" s="669" t="e">
        <f>'10.TMKK'!L18-'33._TMKK_önként'!L18</f>
        <v>#DIV/0!</v>
      </c>
    </row>
    <row r="19" spans="1:12" s="54" customFormat="1" ht="12.2" customHeight="1" x14ac:dyDescent="0.2">
      <c r="A19" s="1216" t="s">
        <v>154</v>
      </c>
      <c r="B19" s="415" t="s">
        <v>155</v>
      </c>
      <c r="C19" s="416">
        <f>'10.TMKK'!C19-'33._TMKK_önként'!C19</f>
        <v>0</v>
      </c>
      <c r="D19" s="423">
        <f>'10.TMKK'!D19-'33._TMKK_önként'!D19</f>
        <v>0</v>
      </c>
      <c r="E19" s="86">
        <f>'10.TMKK'!E19-'33._TMKK_önként'!E19</f>
        <v>0</v>
      </c>
      <c r="F19" s="86">
        <f>'10.TMKK'!F19-'33._TMKK_önként'!F19</f>
        <v>0</v>
      </c>
      <c r="G19" s="86">
        <f>'10.TMKK'!G19-'33._TMKK_önként'!G19</f>
        <v>0</v>
      </c>
      <c r="H19" s="668">
        <f t="shared" si="1"/>
        <v>0</v>
      </c>
      <c r="I19" s="1277">
        <f>'10.TMKK'!I19-'33._TMKK_önként'!I19</f>
        <v>0</v>
      </c>
      <c r="J19" s="668">
        <f>'10.TMKK'!J19-'33._TMKK_önként'!J19</f>
        <v>0</v>
      </c>
      <c r="K19" s="668">
        <f>'10.TMKK'!K19-'33._TMKK_önként'!K19</f>
        <v>0</v>
      </c>
      <c r="L19" s="668" t="e">
        <f>'10.TMKK'!L19-'33._TMKK_önként'!L19</f>
        <v>#DIV/0!</v>
      </c>
    </row>
    <row r="20" spans="1:12" s="54" customFormat="1" ht="12.2" customHeight="1" x14ac:dyDescent="0.2">
      <c r="A20" s="1216" t="s">
        <v>156</v>
      </c>
      <c r="B20" s="428" t="s">
        <v>275</v>
      </c>
      <c r="C20" s="1594">
        <f>'10.TMKK'!C20-'33._TMKK_önként'!C20</f>
        <v>0</v>
      </c>
      <c r="D20" s="424">
        <f>'10.TMKK'!D20-'33._TMKK_önként'!D20</f>
        <v>0</v>
      </c>
      <c r="E20" s="86">
        <f>'10.TMKK'!E20-'33._TMKK_önként'!E20</f>
        <v>0</v>
      </c>
      <c r="F20" s="86">
        <f>'10.TMKK'!F20-'33._TMKK_önként'!F20</f>
        <v>0</v>
      </c>
      <c r="G20" s="416">
        <f>'10.TMKK'!G20-'33._TMKK_önként'!G20</f>
        <v>0</v>
      </c>
      <c r="H20" s="670">
        <f t="shared" si="1"/>
        <v>0</v>
      </c>
      <c r="I20" s="1279">
        <f>'10.TMKK'!I20-'33._TMKK_önként'!I20</f>
        <v>0</v>
      </c>
      <c r="J20" s="670">
        <f>'10.TMKK'!J20-'33._TMKK_önként'!J20</f>
        <v>0</v>
      </c>
      <c r="K20" s="670">
        <f>'10.TMKK'!K20-'33._TMKK_önként'!K20</f>
        <v>0</v>
      </c>
      <c r="L20" s="670" t="e">
        <f>'10.TMKK'!L20-'33._TMKK_önként'!L20</f>
        <v>#DIV/0!</v>
      </c>
    </row>
    <row r="21" spans="1:12" s="54" customFormat="1" ht="12.2" customHeight="1" thickBot="1" x14ac:dyDescent="0.25">
      <c r="A21" s="1216" t="s">
        <v>276</v>
      </c>
      <c r="B21" s="53" t="s">
        <v>157</v>
      </c>
      <c r="C21" s="1594">
        <f>'10.TMKK'!C21-'33._TMKK_önként'!C21</f>
        <v>0</v>
      </c>
      <c r="D21" s="424">
        <f>'10.TMKK'!D21-'33._TMKK_önként'!D21</f>
        <v>0</v>
      </c>
      <c r="E21" s="88">
        <f>'10.TMKK'!E21-'33._TMKK_önként'!E21</f>
        <v>0</v>
      </c>
      <c r="F21" s="88">
        <f>'10.TMKK'!F21-'33._TMKK_önként'!F21</f>
        <v>97552</v>
      </c>
      <c r="G21" s="88">
        <f>'10.TMKK'!G21-'33._TMKK_önként'!G21</f>
        <v>97552</v>
      </c>
      <c r="H21" s="671">
        <f t="shared" si="1"/>
        <v>0</v>
      </c>
      <c r="I21" s="1280">
        <f>'10.TMKK'!I21-'33._TMKK_önként'!I21</f>
        <v>0</v>
      </c>
      <c r="J21" s="671">
        <f>'10.TMKK'!J21-'33._TMKK_önként'!J21</f>
        <v>0</v>
      </c>
      <c r="K21" s="671">
        <f>'10.TMKK'!K21-'33._TMKK_önként'!K21</f>
        <v>0</v>
      </c>
      <c r="L21" s="671" t="e">
        <f>'10.TMKK'!L21-'33._TMKK_önként'!L21</f>
        <v>#DIV/0!</v>
      </c>
    </row>
    <row r="22" spans="1:12" s="26" customFormat="1" ht="12.2" customHeight="1" thickBot="1" x14ac:dyDescent="0.25">
      <c r="A22" s="45" t="s">
        <v>13</v>
      </c>
      <c r="B22" s="49" t="s">
        <v>158</v>
      </c>
      <c r="C22" s="87">
        <f>SUM(C23:C25)</f>
        <v>0</v>
      </c>
      <c r="D22" s="125">
        <f t="shared" ref="D22:L22" si="2">SUM(D23:D25)</f>
        <v>0</v>
      </c>
      <c r="E22" s="708">
        <f t="shared" si="2"/>
        <v>1162856</v>
      </c>
      <c r="F22" s="708">
        <f t="shared" si="2"/>
        <v>2046449</v>
      </c>
      <c r="G22" s="708">
        <f t="shared" si="2"/>
        <v>4200449</v>
      </c>
      <c r="H22" s="50">
        <f t="shared" si="1"/>
        <v>2154000</v>
      </c>
      <c r="I22" s="249">
        <f t="shared" si="2"/>
        <v>0</v>
      </c>
      <c r="J22" s="50">
        <f t="shared" si="2"/>
        <v>0</v>
      </c>
      <c r="K22" s="50">
        <f t="shared" si="2"/>
        <v>0</v>
      </c>
      <c r="L22" s="50" t="e">
        <f t="shared" si="2"/>
        <v>#DIV/0!</v>
      </c>
    </row>
    <row r="23" spans="1:12" s="54" customFormat="1" ht="12.2" customHeight="1" x14ac:dyDescent="0.2">
      <c r="A23" s="1216" t="s">
        <v>94</v>
      </c>
      <c r="B23" s="17" t="s">
        <v>159</v>
      </c>
      <c r="C23" s="416">
        <f>'10.TMKK'!C23-'33._TMKK_önként'!C23</f>
        <v>0</v>
      </c>
      <c r="D23" s="423">
        <f>'10.TMKK'!D23-'33._TMKK_önként'!D23</f>
        <v>0</v>
      </c>
      <c r="E23" s="710">
        <f>'10.TMKK'!E23-'33._TMKK_önként'!E23</f>
        <v>0</v>
      </c>
      <c r="F23" s="710">
        <f>'10.TMKK'!F23-'33._TMKK_önként'!F23</f>
        <v>0</v>
      </c>
      <c r="G23" s="710">
        <f>'10.TMKK'!G23-'33._TMKK_önként'!G23</f>
        <v>0</v>
      </c>
      <c r="H23" s="73">
        <f t="shared" si="1"/>
        <v>0</v>
      </c>
      <c r="I23" s="767">
        <f>'10.TMKK'!I23-'33._TMKK_önként'!I23</f>
        <v>0</v>
      </c>
      <c r="J23" s="73">
        <f>'10.TMKK'!J23-'33._TMKK_önként'!J23</f>
        <v>0</v>
      </c>
      <c r="K23" s="73">
        <f>'10.TMKK'!K23-'33._TMKK_önként'!K23</f>
        <v>0</v>
      </c>
      <c r="L23" s="73" t="e">
        <f>'10.TMKK'!L23-'33._TMKK_önként'!L23</f>
        <v>#DIV/0!</v>
      </c>
    </row>
    <row r="24" spans="1:12" s="54" customFormat="1" ht="12.2" customHeight="1" x14ac:dyDescent="0.2">
      <c r="A24" s="1216" t="s">
        <v>95</v>
      </c>
      <c r="B24" s="415" t="s">
        <v>160</v>
      </c>
      <c r="C24" s="416">
        <f>'10.TMKK'!C24-'33._TMKK_önként'!C24</f>
        <v>0</v>
      </c>
      <c r="D24" s="423">
        <f>'10.TMKK'!D24-'33._TMKK_önként'!D24</f>
        <v>0</v>
      </c>
      <c r="E24" s="86">
        <f>'10.TMKK'!E24-'33._TMKK_önként'!E24</f>
        <v>0</v>
      </c>
      <c r="F24" s="86">
        <f>'10.TMKK'!F24-'33._TMKK_önként'!F24</f>
        <v>0</v>
      </c>
      <c r="G24" s="86">
        <f>'10.TMKK'!G24-'33._TMKK_önként'!G24</f>
        <v>0</v>
      </c>
      <c r="H24" s="668">
        <f t="shared" si="1"/>
        <v>0</v>
      </c>
      <c r="I24" s="1277">
        <f>'10.TMKK'!I24-'33._TMKK_önként'!I24</f>
        <v>0</v>
      </c>
      <c r="J24" s="668">
        <f>'10.TMKK'!J24-'33._TMKK_önként'!J24</f>
        <v>0</v>
      </c>
      <c r="K24" s="668">
        <f>'10.TMKK'!K24-'33._TMKK_önként'!K24</f>
        <v>0</v>
      </c>
      <c r="L24" s="668" t="e">
        <f>'10.TMKK'!L24-'33._TMKK_önként'!L24</f>
        <v>#DIV/0!</v>
      </c>
    </row>
    <row r="25" spans="1:12" s="54" customFormat="1" ht="12.2" customHeight="1" x14ac:dyDescent="0.2">
      <c r="A25" s="1216" t="s">
        <v>96</v>
      </c>
      <c r="B25" s="415" t="s">
        <v>161</v>
      </c>
      <c r="C25" s="416">
        <f>'10.TMKK'!C25-'33._TMKK_önként'!C25</f>
        <v>0</v>
      </c>
      <c r="D25" s="423">
        <f>'10.TMKK'!D25-'33._TMKK_önként'!D25</f>
        <v>0</v>
      </c>
      <c r="E25" s="86">
        <f>'10.TMKK'!E25-'33._TMKK_önként'!E25</f>
        <v>1162856</v>
      </c>
      <c r="F25" s="86">
        <f>'10.TMKK'!F25-'33._TMKK_önként'!F25</f>
        <v>2046449</v>
      </c>
      <c r="G25" s="86">
        <f>'10.TMKK'!G25-'33._TMKK_önként'!G25</f>
        <v>4200449</v>
      </c>
      <c r="H25" s="668">
        <f t="shared" si="1"/>
        <v>2154000</v>
      </c>
      <c r="I25" s="1277">
        <f>'10.TMKK'!I25-'33._TMKK_önként'!I25</f>
        <v>0</v>
      </c>
      <c r="J25" s="668">
        <f>'10.TMKK'!J25-'33._TMKK_önként'!J25</f>
        <v>0</v>
      </c>
      <c r="K25" s="668">
        <f>'10.TMKK'!K25-'33._TMKK_önként'!K25</f>
        <v>0</v>
      </c>
      <c r="L25" s="668" t="e">
        <f>'10.TMKK'!L25-'33._TMKK_önként'!L25</f>
        <v>#DIV/0!</v>
      </c>
    </row>
    <row r="26" spans="1:12" s="54" customFormat="1" ht="12.2" customHeight="1" thickBot="1" x14ac:dyDescent="0.25">
      <c r="A26" s="1216" t="s">
        <v>317</v>
      </c>
      <c r="B26" s="418" t="s">
        <v>233</v>
      </c>
      <c r="C26" s="416">
        <f>'10.TMKK'!C26-'33._TMKK_önként'!C26</f>
        <v>0</v>
      </c>
      <c r="D26" s="423">
        <f>'10.TMKK'!D26-'33._TMKK_önként'!D26</f>
        <v>0</v>
      </c>
      <c r="E26" s="86">
        <f>'10.TMKK'!E26-'33._TMKK_önként'!E26</f>
        <v>0</v>
      </c>
      <c r="F26" s="86">
        <f>'10.TMKK'!F26-'33._TMKK_önként'!F26</f>
        <v>0</v>
      </c>
      <c r="G26" s="86">
        <f>'10.TMKK'!G26-'33._TMKK_önként'!G26</f>
        <v>0</v>
      </c>
      <c r="H26" s="672">
        <f t="shared" si="1"/>
        <v>0</v>
      </c>
      <c r="I26" s="1281">
        <f>'10.TMKK'!I26-'33._TMKK_önként'!I26</f>
        <v>0</v>
      </c>
      <c r="J26" s="672">
        <f>'10.TMKK'!J26-'33._TMKK_önként'!J26</f>
        <v>0</v>
      </c>
      <c r="K26" s="672">
        <f>'10.TMKK'!K26-'33._TMKK_önként'!K26</f>
        <v>0</v>
      </c>
      <c r="L26" s="672" t="e">
        <f>'10.TMKK'!L26-'33._TMKK_önként'!L26</f>
        <v>#DIV/0!</v>
      </c>
    </row>
    <row r="27" spans="1:12" s="54" customFormat="1" ht="12.2" customHeight="1" thickBot="1" x14ac:dyDescent="0.25">
      <c r="A27" s="55" t="s">
        <v>14</v>
      </c>
      <c r="B27" s="56" t="s">
        <v>83</v>
      </c>
      <c r="C27" s="128">
        <f>'10.TMKK'!C27-'33._TMKK_önként'!C27</f>
        <v>0</v>
      </c>
      <c r="D27" s="127">
        <f>'10.TMKK'!D27-'33._TMKK_önként'!D27</f>
        <v>0</v>
      </c>
      <c r="E27" s="711">
        <f>'10.TMKK'!E27-'33._TMKK_önként'!E27</f>
        <v>0</v>
      </c>
      <c r="F27" s="711">
        <f>'10.TMKK'!F27-'33._TMKK_önként'!F27</f>
        <v>0</v>
      </c>
      <c r="G27" s="711">
        <f>'10.TMKK'!G27-'33._TMKK_önként'!G27</f>
        <v>0</v>
      </c>
      <c r="H27" s="72">
        <f t="shared" si="1"/>
        <v>0</v>
      </c>
      <c r="I27" s="768">
        <f>'10.TMKK'!I27-'33._TMKK_önként'!I27</f>
        <v>0</v>
      </c>
      <c r="J27" s="72">
        <f>'10.TMKK'!J27-'33._TMKK_önként'!J27</f>
        <v>0</v>
      </c>
      <c r="K27" s="72">
        <f>'10.TMKK'!K27-'33._TMKK_önként'!K27</f>
        <v>0</v>
      </c>
      <c r="L27" s="72" t="e">
        <f>'10.TMKK'!L27-'33._TMKK_önként'!L27</f>
        <v>#DIV/0!</v>
      </c>
    </row>
    <row r="28" spans="1:12" s="54" customFormat="1" ht="12.2" customHeight="1" thickBot="1" x14ac:dyDescent="0.25">
      <c r="A28" s="55" t="s">
        <v>15</v>
      </c>
      <c r="B28" s="56" t="s">
        <v>162</v>
      </c>
      <c r="C28" s="87">
        <f>+C29+C30</f>
        <v>0</v>
      </c>
      <c r="D28" s="125">
        <f t="shared" ref="D28:L28" si="3">+D29+D30</f>
        <v>0</v>
      </c>
      <c r="E28" s="708">
        <f t="shared" si="3"/>
        <v>0</v>
      </c>
      <c r="F28" s="708">
        <f t="shared" si="3"/>
        <v>0</v>
      </c>
      <c r="G28" s="708">
        <f t="shared" si="3"/>
        <v>0</v>
      </c>
      <c r="H28" s="72">
        <f t="shared" si="1"/>
        <v>0</v>
      </c>
      <c r="I28" s="768">
        <f t="shared" si="3"/>
        <v>0</v>
      </c>
      <c r="J28" s="72">
        <f t="shared" si="3"/>
        <v>0</v>
      </c>
      <c r="K28" s="72">
        <f t="shared" si="3"/>
        <v>0</v>
      </c>
      <c r="L28" s="72" t="e">
        <f t="shared" si="3"/>
        <v>#DIV/0!</v>
      </c>
    </row>
    <row r="29" spans="1:12" s="54" customFormat="1" ht="12.2" customHeight="1" x14ac:dyDescent="0.2">
      <c r="A29" s="57" t="s">
        <v>100</v>
      </c>
      <c r="B29" s="58" t="s">
        <v>160</v>
      </c>
      <c r="C29" s="119">
        <f>'10.TMKK'!C29-'33._TMKK_önként'!C29</f>
        <v>0</v>
      </c>
      <c r="D29" s="271">
        <f>'10.TMKK'!D29-'33._TMKK_önként'!D29</f>
        <v>0</v>
      </c>
      <c r="E29" s="712">
        <f>'10.TMKK'!E29-'33._TMKK_önként'!E29</f>
        <v>0</v>
      </c>
      <c r="F29" s="712">
        <f>'10.TMKK'!F29-'33._TMKK_önként'!F29</f>
        <v>0</v>
      </c>
      <c r="G29" s="712">
        <f>'10.TMKK'!G29-'33._TMKK_önként'!G29</f>
        <v>0</v>
      </c>
      <c r="H29" s="673">
        <f t="shared" si="1"/>
        <v>0</v>
      </c>
      <c r="I29" s="1282">
        <f>'10.TMKK'!I29-'33._TMKK_önként'!I29</f>
        <v>0</v>
      </c>
      <c r="J29" s="673">
        <f>'10.TMKK'!J29-'33._TMKK_önként'!J29</f>
        <v>0</v>
      </c>
      <c r="K29" s="673">
        <f>'10.TMKK'!K29-'33._TMKK_önként'!K29</f>
        <v>0</v>
      </c>
      <c r="L29" s="673" t="e">
        <f>'10.TMKK'!L29-'33._TMKK_önként'!L29</f>
        <v>#DIV/0!</v>
      </c>
    </row>
    <row r="30" spans="1:12" s="54" customFormat="1" ht="12.2" customHeight="1" x14ac:dyDescent="0.2">
      <c r="A30" s="57" t="s">
        <v>101</v>
      </c>
      <c r="B30" s="419" t="s">
        <v>163</v>
      </c>
      <c r="C30" s="117">
        <f>'10.TMKK'!C30-'33._TMKK_önként'!C30</f>
        <v>0</v>
      </c>
      <c r="D30" s="278">
        <f>'10.TMKK'!D30-'33._TMKK_önként'!D30</f>
        <v>0</v>
      </c>
      <c r="E30" s="103">
        <f>'10.TMKK'!E30-'33._TMKK_önként'!E30</f>
        <v>0</v>
      </c>
      <c r="F30" s="103">
        <f>'10.TMKK'!F30-'33._TMKK_önként'!F30</f>
        <v>0</v>
      </c>
      <c r="G30" s="422">
        <f>'10.TMKK'!G30-'33._TMKK_önként'!G30</f>
        <v>0</v>
      </c>
      <c r="H30" s="661">
        <f t="shared" si="1"/>
        <v>0</v>
      </c>
      <c r="I30" s="760">
        <f>'10.TMKK'!I30-'33._TMKK_önként'!I30</f>
        <v>0</v>
      </c>
      <c r="J30" s="661">
        <f>'10.TMKK'!J30-'33._TMKK_önként'!J30</f>
        <v>0</v>
      </c>
      <c r="K30" s="661">
        <f>'10.TMKK'!K30-'33._TMKK_önként'!K30</f>
        <v>0</v>
      </c>
      <c r="L30" s="661" t="e">
        <f>'10.TMKK'!L30-'33._TMKK_önként'!L30</f>
        <v>#DIV/0!</v>
      </c>
    </row>
    <row r="31" spans="1:12" s="54" customFormat="1" ht="12.2" customHeight="1" thickBot="1" x14ac:dyDescent="0.25">
      <c r="A31" s="1216" t="s">
        <v>281</v>
      </c>
      <c r="B31" s="98" t="s">
        <v>165</v>
      </c>
      <c r="C31" s="90">
        <f>'10.TMKK'!C31-'33._TMKK_önként'!C31</f>
        <v>0</v>
      </c>
      <c r="D31" s="272">
        <f>'10.TMKK'!D31-'33._TMKK_önként'!D31</f>
        <v>0</v>
      </c>
      <c r="E31" s="713">
        <f>'10.TMKK'!E31-'33._TMKK_önként'!E31</f>
        <v>0</v>
      </c>
      <c r="F31" s="713">
        <f>'10.TMKK'!F31-'33._TMKK_önként'!F31</f>
        <v>0</v>
      </c>
      <c r="G31" s="713">
        <f>'10.TMKK'!G31-'33._TMKK_önként'!G31</f>
        <v>0</v>
      </c>
      <c r="H31" s="674">
        <f t="shared" si="1"/>
        <v>0</v>
      </c>
      <c r="I31" s="1283">
        <f>'10.TMKK'!I31-'33._TMKK_önként'!I31</f>
        <v>0</v>
      </c>
      <c r="J31" s="674">
        <f>'10.TMKK'!J31-'33._TMKK_önként'!J31</f>
        <v>0</v>
      </c>
      <c r="K31" s="674">
        <f>'10.TMKK'!K31-'33._TMKK_önként'!K31</f>
        <v>0</v>
      </c>
      <c r="L31" s="674" t="e">
        <f>'10.TMKK'!L31-'33._TMKK_önként'!L31</f>
        <v>#DIV/0!</v>
      </c>
    </row>
    <row r="32" spans="1:12" s="54" customFormat="1" ht="12.2" customHeight="1" thickBot="1" x14ac:dyDescent="0.25">
      <c r="A32" s="55" t="s">
        <v>16</v>
      </c>
      <c r="B32" s="56" t="s">
        <v>166</v>
      </c>
      <c r="C32" s="87">
        <f>+C33+C34+C35</f>
        <v>0</v>
      </c>
      <c r="D32" s="125">
        <f t="shared" ref="D32:L32" si="4">+D33+D34+D35</f>
        <v>0</v>
      </c>
      <c r="E32" s="708">
        <f t="shared" si="4"/>
        <v>0</v>
      </c>
      <c r="F32" s="708">
        <f t="shared" si="4"/>
        <v>0</v>
      </c>
      <c r="G32" s="708">
        <f t="shared" si="4"/>
        <v>0</v>
      </c>
      <c r="H32" s="72">
        <f t="shared" si="1"/>
        <v>0</v>
      </c>
      <c r="I32" s="768">
        <f t="shared" si="4"/>
        <v>0</v>
      </c>
      <c r="J32" s="72">
        <f t="shared" si="4"/>
        <v>0</v>
      </c>
      <c r="K32" s="72">
        <f t="shared" si="4"/>
        <v>0</v>
      </c>
      <c r="L32" s="72" t="e">
        <f t="shared" si="4"/>
        <v>#DIV/0!</v>
      </c>
    </row>
    <row r="33" spans="1:12" s="54" customFormat="1" ht="12.2" customHeight="1" x14ac:dyDescent="0.2">
      <c r="A33" s="57" t="s">
        <v>89</v>
      </c>
      <c r="B33" s="58" t="s">
        <v>167</v>
      </c>
      <c r="C33" s="119">
        <f>'10.TMKK'!C33-'33._TMKK_önként'!C33</f>
        <v>0</v>
      </c>
      <c r="D33" s="271">
        <f>'10.TMKK'!D33-'33._TMKK_önként'!D33</f>
        <v>0</v>
      </c>
      <c r="E33" s="712">
        <f>'10.TMKK'!E33-'33._TMKK_önként'!E33</f>
        <v>0</v>
      </c>
      <c r="F33" s="712">
        <f>'10.TMKK'!F33-'33._TMKK_önként'!F33</f>
        <v>0</v>
      </c>
      <c r="G33" s="712">
        <f>'10.TMKK'!G33-'33._TMKK_önként'!G33</f>
        <v>0</v>
      </c>
      <c r="H33" s="673">
        <f t="shared" si="1"/>
        <v>0</v>
      </c>
      <c r="I33" s="1282">
        <f>'10.TMKK'!I33-'33._TMKK_önként'!I33</f>
        <v>0</v>
      </c>
      <c r="J33" s="673">
        <f>'10.TMKK'!J33-'33._TMKK_önként'!J33</f>
        <v>0</v>
      </c>
      <c r="K33" s="673">
        <f>'10.TMKK'!K33-'33._TMKK_önként'!K33</f>
        <v>0</v>
      </c>
      <c r="L33" s="673" t="e">
        <f>'10.TMKK'!L33-'33._TMKK_önként'!L33</f>
        <v>#DIV/0!</v>
      </c>
    </row>
    <row r="34" spans="1:12" s="54" customFormat="1" ht="12.2" customHeight="1" x14ac:dyDescent="0.2">
      <c r="A34" s="57" t="s">
        <v>102</v>
      </c>
      <c r="B34" s="419" t="s">
        <v>168</v>
      </c>
      <c r="C34" s="117">
        <f>'10.TMKK'!C34-'33._TMKK_önként'!C34</f>
        <v>0</v>
      </c>
      <c r="D34" s="278">
        <f>'10.TMKK'!D34-'33._TMKK_önként'!D34</f>
        <v>0</v>
      </c>
      <c r="E34" s="103">
        <f>'10.TMKK'!E34-'33._TMKK_önként'!E34</f>
        <v>0</v>
      </c>
      <c r="F34" s="103">
        <f>'10.TMKK'!F34-'33._TMKK_önként'!F34</f>
        <v>0</v>
      </c>
      <c r="G34" s="422">
        <f>'10.TMKK'!G34-'33._TMKK_önként'!G34</f>
        <v>0</v>
      </c>
      <c r="H34" s="661">
        <f t="shared" si="1"/>
        <v>0</v>
      </c>
      <c r="I34" s="760">
        <f>'10.TMKK'!I34-'33._TMKK_önként'!I34</f>
        <v>0</v>
      </c>
      <c r="J34" s="661">
        <f>'10.TMKK'!J34-'33._TMKK_önként'!J34</f>
        <v>0</v>
      </c>
      <c r="K34" s="661">
        <f>'10.TMKK'!K34-'33._TMKK_önként'!K34</f>
        <v>0</v>
      </c>
      <c r="L34" s="661" t="e">
        <f>'10.TMKK'!L34-'33._TMKK_önként'!L34</f>
        <v>#DIV/0!</v>
      </c>
    </row>
    <row r="35" spans="1:12" s="54" customFormat="1" ht="12.2" customHeight="1" thickBot="1" x14ac:dyDescent="0.25">
      <c r="A35" s="1216" t="s">
        <v>103</v>
      </c>
      <c r="B35" s="60" t="s">
        <v>169</v>
      </c>
      <c r="C35" s="90">
        <f>'10.TMKK'!C35-'33._TMKK_önként'!C35</f>
        <v>0</v>
      </c>
      <c r="D35" s="272">
        <f>'10.TMKK'!D35-'33._TMKK_önként'!D35</f>
        <v>0</v>
      </c>
      <c r="E35" s="713">
        <f>'10.TMKK'!E35-'33._TMKK_önként'!E35</f>
        <v>0</v>
      </c>
      <c r="F35" s="713">
        <f>'10.TMKK'!F35-'33._TMKK_önként'!F35</f>
        <v>0</v>
      </c>
      <c r="G35" s="713">
        <f>'10.TMKK'!G35-'33._TMKK_önként'!G35</f>
        <v>0</v>
      </c>
      <c r="H35" s="675">
        <f t="shared" si="1"/>
        <v>0</v>
      </c>
      <c r="I35" s="1284">
        <f>'10.TMKK'!I35-'33._TMKK_önként'!I35</f>
        <v>0</v>
      </c>
      <c r="J35" s="675">
        <f>'10.TMKK'!J35-'33._TMKK_önként'!J35</f>
        <v>0</v>
      </c>
      <c r="K35" s="675">
        <f>'10.TMKK'!K35-'33._TMKK_önként'!K35</f>
        <v>0</v>
      </c>
      <c r="L35" s="675" t="e">
        <f>'10.TMKK'!L35-'33._TMKK_önként'!L35</f>
        <v>#DIV/0!</v>
      </c>
    </row>
    <row r="36" spans="1:12" s="26" customFormat="1" ht="12.2" customHeight="1" thickBot="1" x14ac:dyDescent="0.25">
      <c r="A36" s="55" t="s">
        <v>17</v>
      </c>
      <c r="B36" s="56" t="s">
        <v>170</v>
      </c>
      <c r="C36" s="128">
        <f>'10.TMKK'!C36-'33._TMKK_önként'!C36</f>
        <v>0</v>
      </c>
      <c r="D36" s="127">
        <f>'10.TMKK'!D36-'33._TMKK_önként'!D36</f>
        <v>50000</v>
      </c>
      <c r="E36" s="711">
        <f>'10.TMKK'!E36-'33._TMKK_önként'!E36</f>
        <v>3050000</v>
      </c>
      <c r="F36" s="711">
        <f>'10.TMKK'!F36-'33._TMKK_önként'!F36</f>
        <v>3050000</v>
      </c>
      <c r="G36" s="711">
        <f>'10.TMKK'!G36-'33._TMKK_önként'!G36</f>
        <v>3050000</v>
      </c>
      <c r="H36" s="72">
        <f t="shared" si="1"/>
        <v>0</v>
      </c>
      <c r="I36" s="768">
        <f>'10.TMKK'!I36-'33._TMKK_önként'!I36</f>
        <v>0</v>
      </c>
      <c r="J36" s="72">
        <f>'10.TMKK'!J36-'33._TMKK_önként'!J36</f>
        <v>0</v>
      </c>
      <c r="K36" s="72">
        <f>'10.TMKK'!K36-'33._TMKK_önként'!K36</f>
        <v>0</v>
      </c>
      <c r="L36" s="72">
        <f>'10.TMKK'!L36-'33._TMKK_önként'!L36</f>
        <v>0</v>
      </c>
    </row>
    <row r="37" spans="1:12" s="26" customFormat="1" ht="12.2" customHeight="1" thickBot="1" x14ac:dyDescent="0.25">
      <c r="A37" s="1217" t="s">
        <v>104</v>
      </c>
      <c r="B37" s="420" t="s">
        <v>165</v>
      </c>
      <c r="C37" s="128">
        <f>'10.TMKK'!C37-'33._TMKK_önként'!C37</f>
        <v>0</v>
      </c>
      <c r="D37" s="127">
        <f>'10.TMKK'!D37-'33._TMKK_önként'!D37</f>
        <v>0</v>
      </c>
      <c r="E37" s="714">
        <f>'10.TMKK'!E37-'33._TMKK_önként'!E37</f>
        <v>0</v>
      </c>
      <c r="F37" s="714">
        <f>'10.TMKK'!F37-'33._TMKK_önként'!F37</f>
        <v>0</v>
      </c>
      <c r="G37" s="714">
        <f>'10.TMKK'!G37-'33._TMKK_önként'!G37</f>
        <v>0</v>
      </c>
      <c r="H37" s="676">
        <f t="shared" si="1"/>
        <v>0</v>
      </c>
      <c r="I37" s="1285">
        <f>'10.TMKK'!I37-'33._TMKK_önként'!I37</f>
        <v>0</v>
      </c>
      <c r="J37" s="676">
        <f>'10.TMKK'!J37-'33._TMKK_önként'!J37</f>
        <v>0</v>
      </c>
      <c r="K37" s="676">
        <f>'10.TMKK'!K37-'33._TMKK_önként'!K37</f>
        <v>0</v>
      </c>
      <c r="L37" s="676" t="e">
        <f>'10.TMKK'!L37-'33._TMKK_önként'!L37</f>
        <v>#DIV/0!</v>
      </c>
    </row>
    <row r="38" spans="1:12" s="26" customFormat="1" ht="12.2" customHeight="1" thickBot="1" x14ac:dyDescent="0.25">
      <c r="A38" s="55" t="s">
        <v>18</v>
      </c>
      <c r="B38" s="56" t="s">
        <v>555</v>
      </c>
      <c r="C38" s="128">
        <f>'10.TMKK'!C38-'33._TMKK_önként'!C38</f>
        <v>0</v>
      </c>
      <c r="D38" s="127">
        <f>'10.TMKK'!D38-'33._TMKK_önként'!D38</f>
        <v>0</v>
      </c>
      <c r="E38" s="711">
        <f>'10.TMKK'!E38-'33._TMKK_önként'!E38</f>
        <v>0</v>
      </c>
      <c r="F38" s="711">
        <f>'10.TMKK'!F38-'33._TMKK_önként'!F38</f>
        <v>0</v>
      </c>
      <c r="G38" s="711">
        <f>'10.TMKK'!G38-'33._TMKK_önként'!G38</f>
        <v>0</v>
      </c>
      <c r="H38" s="72">
        <f t="shared" si="1"/>
        <v>0</v>
      </c>
      <c r="I38" s="768">
        <f>'10.TMKK'!I38-'33._TMKK_önként'!I38</f>
        <v>0</v>
      </c>
      <c r="J38" s="72">
        <f>'10.TMKK'!J38-'33._TMKK_önként'!J38</f>
        <v>0</v>
      </c>
      <c r="K38" s="72">
        <f>'10.TMKK'!K38-'33._TMKK_önként'!K38</f>
        <v>0</v>
      </c>
      <c r="L38" s="72" t="e">
        <f>'10.TMKK'!L38-'33._TMKK_önként'!L38</f>
        <v>#DIV/0!</v>
      </c>
    </row>
    <row r="39" spans="1:12" s="26" customFormat="1" ht="12.2" customHeight="1" x14ac:dyDescent="0.2">
      <c r="A39" s="12" t="s">
        <v>107</v>
      </c>
      <c r="B39" s="93" t="s">
        <v>212</v>
      </c>
      <c r="C39" s="129">
        <f>'10.TMKK'!C39-'33._TMKK_önként'!C39</f>
        <v>0</v>
      </c>
      <c r="D39" s="279">
        <f>'10.TMKK'!D39-'33._TMKK_önként'!D39</f>
        <v>0</v>
      </c>
      <c r="E39" s="715">
        <f>'10.TMKK'!E39-'33._TMKK_önként'!E39</f>
        <v>0</v>
      </c>
      <c r="F39" s="715">
        <f>'10.TMKK'!F39-'33._TMKK_önként'!F39</f>
        <v>0</v>
      </c>
      <c r="G39" s="715">
        <f>'10.TMKK'!G39-'33._TMKK_önként'!G39</f>
        <v>0</v>
      </c>
      <c r="H39" s="677">
        <f t="shared" si="1"/>
        <v>0</v>
      </c>
      <c r="I39" s="1286">
        <f>'10.TMKK'!I39-'33._TMKK_önként'!I39</f>
        <v>0</v>
      </c>
      <c r="J39" s="677">
        <f>'10.TMKK'!J39-'33._TMKK_önként'!J39</f>
        <v>0</v>
      </c>
      <c r="K39" s="677">
        <f>'10.TMKK'!K39-'33._TMKK_önként'!K39</f>
        <v>0</v>
      </c>
      <c r="L39" s="677" t="e">
        <f>'10.TMKK'!L39-'33._TMKK_önként'!L39</f>
        <v>#DIV/0!</v>
      </c>
    </row>
    <row r="40" spans="1:12" s="26" customFormat="1" ht="12.2" customHeight="1" x14ac:dyDescent="0.2">
      <c r="A40" s="1182" t="s">
        <v>108</v>
      </c>
      <c r="B40" s="1595" t="s">
        <v>213</v>
      </c>
      <c r="C40" s="1596">
        <f>'10.TMKK'!C40-'33._TMKK_önként'!C40</f>
        <v>0</v>
      </c>
      <c r="D40" s="425">
        <f>'10.TMKK'!D40-'33._TMKK_önként'!D40</f>
        <v>0</v>
      </c>
      <c r="E40" s="716">
        <f>'10.TMKK'!E40-'33._TMKK_önként'!E40</f>
        <v>0</v>
      </c>
      <c r="F40" s="716">
        <f>'10.TMKK'!F40-'33._TMKK_önként'!F40</f>
        <v>0</v>
      </c>
      <c r="G40" s="716">
        <f>'10.TMKK'!G40-'33._TMKK_önként'!G40</f>
        <v>0</v>
      </c>
      <c r="H40" s="678">
        <f t="shared" si="1"/>
        <v>0</v>
      </c>
      <c r="I40" s="1287">
        <f>'10.TMKK'!I40-'33._TMKK_önként'!I40</f>
        <v>0</v>
      </c>
      <c r="J40" s="678">
        <f>'10.TMKK'!J40-'33._TMKK_önként'!J40</f>
        <v>0</v>
      </c>
      <c r="K40" s="678">
        <f>'10.TMKK'!K40-'33._TMKK_önként'!K40</f>
        <v>0</v>
      </c>
      <c r="L40" s="678" t="e">
        <f>'10.TMKK'!L40-'33._TMKK_önként'!L40</f>
        <v>#DIV/0!</v>
      </c>
    </row>
    <row r="41" spans="1:12" s="26" customFormat="1" ht="12.2" customHeight="1" thickBot="1" x14ac:dyDescent="0.25">
      <c r="A41" s="1182" t="s">
        <v>323</v>
      </c>
      <c r="B41" s="99" t="s">
        <v>165</v>
      </c>
      <c r="C41" s="131">
        <f>'10.TMKK'!C41-'33._TMKK_önként'!C41</f>
        <v>0</v>
      </c>
      <c r="D41" s="130">
        <f>'10.TMKK'!D41-'33._TMKK_önként'!D41</f>
        <v>0</v>
      </c>
      <c r="E41" s="717">
        <f>'10.TMKK'!E41-'33._TMKK_önként'!E41</f>
        <v>0</v>
      </c>
      <c r="F41" s="717">
        <f>'10.TMKK'!F41-'33._TMKK_önként'!F41</f>
        <v>0</v>
      </c>
      <c r="G41" s="717">
        <f>'10.TMKK'!G41-'33._TMKK_önként'!G41</f>
        <v>0</v>
      </c>
      <c r="H41" s="679">
        <f t="shared" si="1"/>
        <v>0</v>
      </c>
      <c r="I41" s="1288">
        <f>'10.TMKK'!I41-'33._TMKK_önként'!I41</f>
        <v>0</v>
      </c>
      <c r="J41" s="679">
        <f>'10.TMKK'!J41-'33._TMKK_önként'!J41</f>
        <v>0</v>
      </c>
      <c r="K41" s="679">
        <f>'10.TMKK'!K41-'33._TMKK_önként'!K41</f>
        <v>0</v>
      </c>
      <c r="L41" s="679" t="e">
        <f>'10.TMKK'!L41-'33._TMKK_önként'!L41</f>
        <v>#DIV/0!</v>
      </c>
    </row>
    <row r="42" spans="1:12" s="26" customFormat="1" ht="12.2" customHeight="1" thickBot="1" x14ac:dyDescent="0.25">
      <c r="A42" s="45" t="s">
        <v>19</v>
      </c>
      <c r="B42" s="56" t="s">
        <v>546</v>
      </c>
      <c r="C42" s="87">
        <f>+C10+C22+C27+C28+C32+C36+C38</f>
        <v>6807200</v>
      </c>
      <c r="D42" s="125">
        <f t="shared" ref="D42:L42" si="5">+D10+D22+D27+D28+D32+D36+D38</f>
        <v>6857200</v>
      </c>
      <c r="E42" s="708">
        <f t="shared" si="5"/>
        <v>11020056</v>
      </c>
      <c r="F42" s="708">
        <f t="shared" si="5"/>
        <v>21156649</v>
      </c>
      <c r="G42" s="708">
        <f t="shared" si="5"/>
        <v>23310649</v>
      </c>
      <c r="H42" s="72">
        <f t="shared" si="1"/>
        <v>2154000</v>
      </c>
      <c r="I42" s="768">
        <f t="shared" si="5"/>
        <v>0</v>
      </c>
      <c r="J42" s="72">
        <f t="shared" si="5"/>
        <v>0</v>
      </c>
      <c r="K42" s="72">
        <f t="shared" si="5"/>
        <v>0</v>
      </c>
      <c r="L42" s="72" t="e">
        <f t="shared" si="5"/>
        <v>#DIV/0!</v>
      </c>
    </row>
    <row r="43" spans="1:12" s="26" customFormat="1" ht="12.2" customHeight="1" thickBot="1" x14ac:dyDescent="0.25">
      <c r="A43" s="61" t="s">
        <v>20</v>
      </c>
      <c r="B43" s="56" t="s">
        <v>180</v>
      </c>
      <c r="C43" s="87">
        <f>SUM(C44:C47)</f>
        <v>204470915</v>
      </c>
      <c r="D43" s="125">
        <f t="shared" ref="D43:L43" si="6">SUM(D44:D47)</f>
        <v>243860564</v>
      </c>
      <c r="E43" s="708">
        <f t="shared" si="6"/>
        <v>293183179</v>
      </c>
      <c r="F43" s="708">
        <f t="shared" si="6"/>
        <v>299873642</v>
      </c>
      <c r="G43" s="708">
        <f t="shared" si="6"/>
        <v>293262882</v>
      </c>
      <c r="H43" s="72">
        <f t="shared" si="1"/>
        <v>-6610760</v>
      </c>
      <c r="I43" s="768">
        <f t="shared" si="6"/>
        <v>0</v>
      </c>
      <c r="J43" s="72">
        <f t="shared" si="6"/>
        <v>0</v>
      </c>
      <c r="K43" s="72">
        <f t="shared" si="6"/>
        <v>0</v>
      </c>
      <c r="L43" s="72" t="e">
        <f t="shared" si="6"/>
        <v>#DIV/0!</v>
      </c>
    </row>
    <row r="44" spans="1:12" s="26" customFormat="1" ht="12.2" customHeight="1" x14ac:dyDescent="0.2">
      <c r="A44" s="57" t="s">
        <v>171</v>
      </c>
      <c r="B44" s="58" t="s">
        <v>131</v>
      </c>
      <c r="C44" s="119">
        <f>'10.TMKK'!C44-'33._TMKK_önként'!C44</f>
        <v>1245500</v>
      </c>
      <c r="D44" s="271">
        <f>'10.TMKK'!D44-'33._TMKK_önként'!D44</f>
        <v>8927028</v>
      </c>
      <c r="E44" s="712">
        <f>'10.TMKK'!E44-'33._TMKK_önként'!E44</f>
        <v>8927028</v>
      </c>
      <c r="F44" s="712">
        <f>'10.TMKK'!F44-'33._TMKK_önként'!F44</f>
        <v>8927028</v>
      </c>
      <c r="G44" s="712">
        <f>'10.TMKK'!G44-'33._TMKK_önként'!G44</f>
        <v>8927028</v>
      </c>
      <c r="H44" s="673">
        <f t="shared" si="1"/>
        <v>0</v>
      </c>
      <c r="I44" s="1282">
        <f>'10.TMKK'!I44-'33._TMKK_önként'!I44</f>
        <v>0</v>
      </c>
      <c r="J44" s="673">
        <f>'10.TMKK'!J44-'33._TMKK_önként'!J44</f>
        <v>0</v>
      </c>
      <c r="K44" s="673">
        <f>'10.TMKK'!K44-'33._TMKK_önként'!K44</f>
        <v>0</v>
      </c>
      <c r="L44" s="673">
        <f>'10.TMKK'!L44-'33._TMKK_önként'!L44</f>
        <v>0</v>
      </c>
    </row>
    <row r="45" spans="1:12" s="26" customFormat="1" ht="12.2" customHeight="1" x14ac:dyDescent="0.2">
      <c r="A45" s="69" t="s">
        <v>172</v>
      </c>
      <c r="B45" s="58" t="s">
        <v>186</v>
      </c>
      <c r="C45" s="117">
        <f>'10.TMKK'!C45-'33._TMKK_önként'!C45</f>
        <v>0</v>
      </c>
      <c r="D45" s="278">
        <f>'10.TMKK'!D45-'33._TMKK_önként'!D45</f>
        <v>0</v>
      </c>
      <c r="E45" s="89">
        <f>'10.TMKK'!E45-'33._TMKK_önként'!E45</f>
        <v>0</v>
      </c>
      <c r="F45" s="89">
        <f>'10.TMKK'!F45-'33._TMKK_önként'!F45</f>
        <v>0</v>
      </c>
      <c r="G45" s="89">
        <f>'10.TMKK'!G45-'33._TMKK_önként'!G45</f>
        <v>0</v>
      </c>
      <c r="H45" s="680">
        <f t="shared" si="1"/>
        <v>0</v>
      </c>
      <c r="I45" s="1289">
        <f>'10.TMKK'!I45-'33._TMKK_önként'!I45</f>
        <v>0</v>
      </c>
      <c r="J45" s="680">
        <f>'10.TMKK'!J45-'33._TMKK_önként'!J45</f>
        <v>0</v>
      </c>
      <c r="K45" s="680">
        <f>'10.TMKK'!K45-'33._TMKK_önként'!K45</f>
        <v>0</v>
      </c>
      <c r="L45" s="680" t="e">
        <f>'10.TMKK'!L45-'33._TMKK_önként'!L45</f>
        <v>#DIV/0!</v>
      </c>
    </row>
    <row r="46" spans="1:12" s="26" customFormat="1" ht="12.2" customHeight="1" x14ac:dyDescent="0.2">
      <c r="A46" s="1216" t="s">
        <v>173</v>
      </c>
      <c r="B46" s="419" t="s">
        <v>177</v>
      </c>
      <c r="C46" s="422">
        <f>'10.TMKK'!C46-'33._TMKK_önként'!C46</f>
        <v>199825415</v>
      </c>
      <c r="D46" s="409">
        <f>'10.TMKK'!D46-'33._TMKK_önként'!D46</f>
        <v>230057536</v>
      </c>
      <c r="E46" s="103">
        <f>'10.TMKK'!E46-'33._TMKK_önként'!E46</f>
        <v>276080151</v>
      </c>
      <c r="F46" s="103">
        <f>'10.TMKK'!F46-'33._TMKK_önként'!F46</f>
        <v>282770614</v>
      </c>
      <c r="G46" s="103">
        <f>'10.TMKK'!G46-'33._TMKK_önként'!G46</f>
        <v>276159740</v>
      </c>
      <c r="H46" s="661">
        <f t="shared" si="1"/>
        <v>-6610874</v>
      </c>
      <c r="I46" s="760">
        <f>'10.TMKK'!I46-'33._TMKK_önként'!I46</f>
        <v>0</v>
      </c>
      <c r="J46" s="661">
        <f>'10.TMKK'!J46-'33._TMKK_önként'!J46</f>
        <v>0</v>
      </c>
      <c r="K46" s="661">
        <f>'10.TMKK'!K46-'33._TMKK_önként'!K46</f>
        <v>0</v>
      </c>
      <c r="L46" s="661">
        <f>'10.TMKK'!L46-'33._TMKK_önként'!L46</f>
        <v>0</v>
      </c>
    </row>
    <row r="47" spans="1:12" s="54" customFormat="1" ht="12.2" customHeight="1" thickBot="1" x14ac:dyDescent="0.25">
      <c r="A47" s="57" t="s">
        <v>178</v>
      </c>
      <c r="B47" s="60" t="s">
        <v>179</v>
      </c>
      <c r="C47" s="1213">
        <f>'10.TMKK'!C47-'33._TMKK_önként'!C47</f>
        <v>3400000</v>
      </c>
      <c r="D47" s="280">
        <f>'10.TMKK'!D47-'33._TMKK_önként'!D47</f>
        <v>4876000</v>
      </c>
      <c r="E47" s="713">
        <f>'10.TMKK'!E47-'33._TMKK_önként'!E47</f>
        <v>8176000</v>
      </c>
      <c r="F47" s="713">
        <f>'10.TMKK'!F47-'33._TMKK_önként'!F47</f>
        <v>8176000</v>
      </c>
      <c r="G47" s="713">
        <f>'10.TMKK'!G47-'33._TMKK_önként'!G47</f>
        <v>8176114</v>
      </c>
      <c r="H47" s="675">
        <f t="shared" si="1"/>
        <v>114</v>
      </c>
      <c r="I47" s="1284">
        <f>'10.TMKK'!I47-'33._TMKK_önként'!I47</f>
        <v>0</v>
      </c>
      <c r="J47" s="675">
        <f>'10.TMKK'!J47-'33._TMKK_önként'!J47</f>
        <v>0</v>
      </c>
      <c r="K47" s="675">
        <f>'10.TMKK'!K47-'33._TMKK_önként'!K47</f>
        <v>0</v>
      </c>
      <c r="L47" s="675">
        <f>'10.TMKK'!L47-'33._TMKK_önként'!L47</f>
        <v>0</v>
      </c>
    </row>
    <row r="48" spans="1:12" s="54" customFormat="1" ht="15" customHeight="1" thickBot="1" x14ac:dyDescent="0.25">
      <c r="A48" s="61" t="s">
        <v>21</v>
      </c>
      <c r="B48" s="651" t="s">
        <v>174</v>
      </c>
      <c r="C48" s="133">
        <f>+C42+C43</f>
        <v>211278115</v>
      </c>
      <c r="D48" s="132">
        <f t="shared" ref="D48:L48" si="7">+D42+D43</f>
        <v>250717764</v>
      </c>
      <c r="E48" s="718">
        <f t="shared" si="7"/>
        <v>304203235</v>
      </c>
      <c r="F48" s="718">
        <f t="shared" si="7"/>
        <v>321030291</v>
      </c>
      <c r="G48" s="718">
        <f t="shared" si="7"/>
        <v>316573531</v>
      </c>
      <c r="H48" s="684">
        <f t="shared" si="1"/>
        <v>-4456760</v>
      </c>
      <c r="I48" s="1290">
        <f t="shared" si="7"/>
        <v>0</v>
      </c>
      <c r="J48" s="684">
        <f t="shared" si="7"/>
        <v>0</v>
      </c>
      <c r="K48" s="684">
        <f t="shared" si="7"/>
        <v>0</v>
      </c>
      <c r="L48" s="684" t="e">
        <f t="shared" si="7"/>
        <v>#DIV/0!</v>
      </c>
    </row>
    <row r="49" spans="1:12" s="54" customFormat="1" ht="15" customHeight="1" x14ac:dyDescent="0.2">
      <c r="A49" s="62"/>
      <c r="B49" s="63"/>
      <c r="C49" s="64"/>
      <c r="D49" s="64"/>
      <c r="E49" s="64"/>
      <c r="F49" s="64"/>
      <c r="G49" s="64"/>
      <c r="H49" s="64"/>
      <c r="I49" s="64"/>
      <c r="J49" s="64"/>
      <c r="K49" s="64"/>
      <c r="L49" s="64"/>
    </row>
    <row r="50" spans="1:12" s="54" customFormat="1" ht="15" customHeight="1" x14ac:dyDescent="0.2">
      <c r="A50" s="62"/>
      <c r="B50" s="63"/>
      <c r="C50" s="64"/>
      <c r="D50" s="64"/>
      <c r="E50" s="64"/>
      <c r="F50" s="64"/>
      <c r="G50" s="64"/>
      <c r="H50" s="64"/>
      <c r="I50" s="64"/>
      <c r="J50" s="64"/>
      <c r="K50" s="64"/>
      <c r="L50" s="64"/>
    </row>
    <row r="51" spans="1:12" ht="13.5" thickBot="1" x14ac:dyDescent="0.25">
      <c r="A51" s="1800" t="s">
        <v>362</v>
      </c>
      <c r="B51" s="1800"/>
      <c r="C51" s="1800"/>
      <c r="D51" s="1800"/>
      <c r="E51" s="1800"/>
      <c r="F51" s="1800"/>
      <c r="G51" s="1800"/>
      <c r="H51" s="1800"/>
    </row>
    <row r="52" spans="1:12" s="681" customFormat="1" ht="60.75" thickBot="1" x14ac:dyDescent="0.25">
      <c r="A52" s="771"/>
      <c r="B52" s="772" t="s">
        <v>38</v>
      </c>
      <c r="C52" s="21" t="str">
        <f>C7</f>
        <v>2023. évi eredeti előirányzat
2/2023. (II.14.)</v>
      </c>
      <c r="D52" s="238" t="str">
        <f t="shared" ref="D52:H52" si="8">D7</f>
        <v>Módosított előirányzat a 14/2023.  (VI.29.)  rendelet szerint</v>
      </c>
      <c r="E52" s="21" t="str">
        <f t="shared" si="8"/>
        <v>Módosított előirányzat a 18/2023. (IX.26.)  rendelet szerint</v>
      </c>
      <c r="F52" s="21" t="str">
        <f t="shared" si="8"/>
        <v>Módosított előirányzat a 23/2023. (XII.14.)  rendelet szerint</v>
      </c>
      <c r="G52" s="21" t="str">
        <f t="shared" si="8"/>
        <v>Módosított előirányzat a …../2024. (II…..)  rendelet szerint</v>
      </c>
      <c r="H52" s="34" t="str">
        <f t="shared" si="8"/>
        <v>Változás a 23/2023. (XII.14) rendelethez képest</v>
      </c>
      <c r="I52" s="238">
        <f t="shared" ref="I52:L52" si="9">SUM(I53:I58)-I54</f>
        <v>0</v>
      </c>
      <c r="J52" s="21">
        <f t="shared" si="9"/>
        <v>0</v>
      </c>
      <c r="K52" s="21">
        <f t="shared" si="9"/>
        <v>0</v>
      </c>
      <c r="L52" s="21" t="e">
        <f t="shared" si="9"/>
        <v>#DIV/0!</v>
      </c>
    </row>
    <row r="53" spans="1:12" s="33" customFormat="1" ht="12.2" customHeight="1" thickBot="1" x14ac:dyDescent="0.25">
      <c r="A53" s="55" t="s">
        <v>12</v>
      </c>
      <c r="B53" s="56" t="s">
        <v>547</v>
      </c>
      <c r="C53" s="87">
        <f>SUM(C54:C59)-C55</f>
        <v>207878115</v>
      </c>
      <c r="D53" s="125">
        <f>SUM(D54:D59)-D55</f>
        <v>245841764</v>
      </c>
      <c r="E53" s="708">
        <f>SUM(E54:E59)-E55</f>
        <v>296027235</v>
      </c>
      <c r="F53" s="708">
        <f>SUM(F54:F59)-F55</f>
        <v>312854291</v>
      </c>
      <c r="G53" s="708">
        <f>SUM(G54:G59)-G55</f>
        <v>308397417</v>
      </c>
      <c r="H53" s="50">
        <f t="shared" ref="H53:H72" si="10">+G53-F53</f>
        <v>-4456874</v>
      </c>
      <c r="I53" s="249">
        <f>'10.TMKK'!I54-'33._TMKK_önként'!I54</f>
        <v>0</v>
      </c>
      <c r="J53" s="50">
        <f>'10.TMKK'!J54-'33._TMKK_önként'!J54</f>
        <v>0</v>
      </c>
      <c r="K53" s="50">
        <f>'10.TMKK'!K54-'33._TMKK_önként'!K54</f>
        <v>0</v>
      </c>
      <c r="L53" s="50">
        <f>'10.TMKK'!L54-'33._TMKK_önként'!L54</f>
        <v>0</v>
      </c>
    </row>
    <row r="54" spans="1:12" ht="12.2" customHeight="1" x14ac:dyDescent="0.2">
      <c r="A54" s="1216" t="s">
        <v>91</v>
      </c>
      <c r="B54" s="17" t="s">
        <v>68</v>
      </c>
      <c r="C54" s="119">
        <f>'10.TMKK'!C54-'33._TMKK_önként'!C54</f>
        <v>137517633</v>
      </c>
      <c r="D54" s="271">
        <f>'10.TMKK'!D54-'33._TMKK_önként'!D54</f>
        <v>139167633</v>
      </c>
      <c r="E54" s="712">
        <f>'10.TMKK'!E54-'33._TMKK_önként'!E54</f>
        <v>180424396</v>
      </c>
      <c r="F54" s="712">
        <f>'10.TMKK'!F54-'33._TMKK_önként'!F54</f>
        <v>180781858</v>
      </c>
      <c r="G54" s="712">
        <f>'10.TMKK'!G54-'33._TMKK_önként'!G54</f>
        <v>176413426</v>
      </c>
      <c r="H54" s="35">
        <f t="shared" si="10"/>
        <v>-4368432</v>
      </c>
      <c r="I54" s="253">
        <f>'10.TMKK'!I55-'33._TMKK_önként'!I55</f>
        <v>0</v>
      </c>
      <c r="J54" s="35">
        <f>'10.TMKK'!J55-'33._TMKK_önként'!J55</f>
        <v>0</v>
      </c>
      <c r="K54" s="35">
        <f>'10.TMKK'!K55-'33._TMKK_önként'!K55</f>
        <v>0</v>
      </c>
      <c r="L54" s="35" t="e">
        <f>'10.TMKK'!L55-'33._TMKK_önként'!L55</f>
        <v>#DIV/0!</v>
      </c>
    </row>
    <row r="55" spans="1:12" ht="12.2" customHeight="1" x14ac:dyDescent="0.2">
      <c r="A55" s="1216" t="s">
        <v>305</v>
      </c>
      <c r="B55" s="418" t="s">
        <v>270</v>
      </c>
      <c r="C55" s="119">
        <f>'10.TMKK'!C55-'33._TMKK_önként'!C55</f>
        <v>0</v>
      </c>
      <c r="D55" s="271">
        <f>'10.TMKK'!D55-'33._TMKK_önként'!D55</f>
        <v>0</v>
      </c>
      <c r="E55" s="712">
        <f>'10.TMKK'!E55-'33._TMKK_önként'!E55</f>
        <v>6508781</v>
      </c>
      <c r="F55" s="712">
        <f>'10.TMKK'!F55-'33._TMKK_önként'!F55</f>
        <v>6187500</v>
      </c>
      <c r="G55" s="712">
        <f>'10.TMKK'!G55-'33._TMKK_önként'!G55</f>
        <v>5554555</v>
      </c>
      <c r="H55" s="35">
        <f t="shared" si="10"/>
        <v>-632945</v>
      </c>
      <c r="I55" s="253">
        <f>'10.TMKK'!I56-'33._TMKK_önként'!I56</f>
        <v>0</v>
      </c>
      <c r="J55" s="35">
        <f>'10.TMKK'!J56-'33._TMKK_önként'!J56</f>
        <v>0</v>
      </c>
      <c r="K55" s="35">
        <f>'10.TMKK'!K56-'33._TMKK_önként'!K56</f>
        <v>0</v>
      </c>
      <c r="L55" s="35">
        <f>'10.TMKK'!L56-'33._TMKK_önként'!L56</f>
        <v>0</v>
      </c>
    </row>
    <row r="56" spans="1:12" ht="12.2" customHeight="1" x14ac:dyDescent="0.2">
      <c r="A56" s="1216" t="s">
        <v>92</v>
      </c>
      <c r="B56" s="415" t="s">
        <v>87</v>
      </c>
      <c r="C56" s="422">
        <f>'10.TMKK'!C56-'33._TMKK_önként'!C56</f>
        <v>21729332</v>
      </c>
      <c r="D56" s="409">
        <f>'10.TMKK'!D56-'33._TMKK_önként'!D56</f>
        <v>22191332</v>
      </c>
      <c r="E56" s="103">
        <f>'10.TMKK'!E56-'33._TMKK_önként'!E56</f>
        <v>25320040</v>
      </c>
      <c r="F56" s="103">
        <f>'10.TMKK'!F56-'33._TMKK_önként'!F56</f>
        <v>28697146</v>
      </c>
      <c r="G56" s="103">
        <f>'10.TMKK'!G56-'33._TMKK_önként'!G56</f>
        <v>27936987</v>
      </c>
      <c r="H56" s="410">
        <f t="shared" si="10"/>
        <v>-760159</v>
      </c>
      <c r="I56" s="635">
        <f>'10.TMKK'!I57-'33._TMKK_önként'!I57</f>
        <v>0</v>
      </c>
      <c r="J56" s="410">
        <f>'10.TMKK'!J57-'33._TMKK_önként'!J57</f>
        <v>0</v>
      </c>
      <c r="K56" s="410">
        <f>'10.TMKK'!K57-'33._TMKK_önként'!K57</f>
        <v>0</v>
      </c>
      <c r="L56" s="410">
        <f>'10.TMKK'!L57-'33._TMKK_önként'!L57</f>
        <v>0</v>
      </c>
    </row>
    <row r="57" spans="1:12" ht="12.2" customHeight="1" x14ac:dyDescent="0.2">
      <c r="A57" s="1216" t="s">
        <v>93</v>
      </c>
      <c r="B57" s="415" t="s">
        <v>69</v>
      </c>
      <c r="C57" s="422">
        <f>'10.TMKK'!C57-'33._TMKK_önként'!C57</f>
        <v>47385650</v>
      </c>
      <c r="D57" s="409">
        <f>'10.TMKK'!D57-'33._TMKK_önként'!D57</f>
        <v>83229719</v>
      </c>
      <c r="E57" s="103">
        <f>'10.TMKK'!E57-'33._TMKK_önként'!E57</f>
        <v>89029719</v>
      </c>
      <c r="F57" s="103">
        <f>'10.TMKK'!F57-'33._TMKK_önként'!F57</f>
        <v>102122207</v>
      </c>
      <c r="G57" s="103">
        <f>'10.TMKK'!G57-'33._TMKK_önként'!G57</f>
        <v>102793924</v>
      </c>
      <c r="H57" s="410">
        <f t="shared" si="10"/>
        <v>671717</v>
      </c>
      <c r="I57" s="635">
        <f>'10.TMKK'!I58-'33._TMKK_önként'!I58</f>
        <v>0</v>
      </c>
      <c r="J57" s="410">
        <f>'10.TMKK'!J58-'33._TMKK_önként'!J58</f>
        <v>0</v>
      </c>
      <c r="K57" s="410">
        <f>'10.TMKK'!K58-'33._TMKK_önként'!K58</f>
        <v>0</v>
      </c>
      <c r="L57" s="410" t="e">
        <f>'10.TMKK'!L58-'33._TMKK_önként'!L58</f>
        <v>#DIV/0!</v>
      </c>
    </row>
    <row r="58" spans="1:12" ht="12.2" customHeight="1" x14ac:dyDescent="0.2">
      <c r="A58" s="1216" t="s">
        <v>90</v>
      </c>
      <c r="B58" s="415" t="s">
        <v>80</v>
      </c>
      <c r="C58" s="422">
        <f>'10.TMKK'!C58-'33._TMKK_önként'!C58</f>
        <v>0</v>
      </c>
      <c r="D58" s="409">
        <f>'10.TMKK'!D58-'33._TMKK_önként'!D58</f>
        <v>0</v>
      </c>
      <c r="E58" s="103">
        <f>'10.TMKK'!E58-'33._TMKK_önként'!E58</f>
        <v>0</v>
      </c>
      <c r="F58" s="103">
        <f>'10.TMKK'!F58-'33._TMKK_önként'!F58</f>
        <v>0</v>
      </c>
      <c r="G58" s="103">
        <f>'10.TMKK'!G58-'33._TMKK_önként'!G58</f>
        <v>0</v>
      </c>
      <c r="H58" s="410">
        <f t="shared" si="10"/>
        <v>0</v>
      </c>
      <c r="I58" s="635">
        <f>'10.TMKK'!I59-'33._TMKK_önként'!I59</f>
        <v>0</v>
      </c>
      <c r="J58" s="410">
        <f>'10.TMKK'!J59-'33._TMKK_önként'!J59</f>
        <v>0</v>
      </c>
      <c r="K58" s="410">
        <f>'10.TMKK'!K59-'33._TMKK_önként'!K59</f>
        <v>0</v>
      </c>
      <c r="L58" s="410">
        <f>'10.TMKK'!L59-'33._TMKK_önként'!L59</f>
        <v>0</v>
      </c>
    </row>
    <row r="59" spans="1:12" ht="12.2" customHeight="1" x14ac:dyDescent="0.2">
      <c r="A59" s="1216" t="s">
        <v>147</v>
      </c>
      <c r="B59" s="415" t="s">
        <v>88</v>
      </c>
      <c r="C59" s="422">
        <f>'10.TMKK'!C59-'33._TMKK_önként'!C59</f>
        <v>1245500</v>
      </c>
      <c r="D59" s="409">
        <f>'10.TMKK'!D59-'33._TMKK_önként'!D59</f>
        <v>1253080</v>
      </c>
      <c r="E59" s="103">
        <f>'10.TMKK'!E59-'33._TMKK_önként'!E59</f>
        <v>1253080</v>
      </c>
      <c r="F59" s="103">
        <f>'10.TMKK'!F59-'33._TMKK_önként'!F59</f>
        <v>1253080</v>
      </c>
      <c r="G59" s="103">
        <f>'10.TMKK'!G59-'33._TMKK_önként'!G59</f>
        <v>1253080</v>
      </c>
      <c r="H59" s="410">
        <f t="shared" si="10"/>
        <v>0</v>
      </c>
      <c r="I59" s="635">
        <f>'10.TMKK'!I60-'33._TMKK_önként'!I60</f>
        <v>0</v>
      </c>
      <c r="J59" s="410">
        <f>'10.TMKK'!J60-'33._TMKK_önként'!J60</f>
        <v>0</v>
      </c>
      <c r="K59" s="410">
        <f>'10.TMKK'!K60-'33._TMKK_önként'!K60</f>
        <v>0</v>
      </c>
      <c r="L59" s="410">
        <f>'10.TMKK'!L60-'33._TMKK_önként'!L60</f>
        <v>0</v>
      </c>
    </row>
    <row r="60" spans="1:12" ht="12.2" customHeight="1" x14ac:dyDescent="0.2">
      <c r="A60" s="1216" t="s">
        <v>306</v>
      </c>
      <c r="B60" s="648" t="s">
        <v>235</v>
      </c>
      <c r="C60" s="422">
        <f>'10.TMKK'!C60-'33._TMKK_önként'!C60</f>
        <v>1245500</v>
      </c>
      <c r="D60" s="409">
        <f>'10.TMKK'!D60-'33._TMKK_önként'!D60</f>
        <v>1253080</v>
      </c>
      <c r="E60" s="103">
        <f>'10.TMKK'!E60-'33._TMKK_önként'!E60</f>
        <v>1253080</v>
      </c>
      <c r="F60" s="103">
        <f>'10.TMKK'!F60-'33._TMKK_önként'!F60</f>
        <v>1253080</v>
      </c>
      <c r="G60" s="103">
        <f>'10.TMKK'!G60-'33._TMKK_önként'!G60</f>
        <v>1253080</v>
      </c>
      <c r="H60" s="410">
        <f t="shared" si="10"/>
        <v>0</v>
      </c>
      <c r="I60" s="635">
        <f>'10.TMKK'!I61-'33._TMKK_önként'!I61</f>
        <v>0</v>
      </c>
      <c r="J60" s="410">
        <f>'10.TMKK'!J61-'33._TMKK_önként'!J61</f>
        <v>0</v>
      </c>
      <c r="K60" s="410">
        <f>'10.TMKK'!K61-'33._TMKK_önként'!K61</f>
        <v>0</v>
      </c>
      <c r="L60" s="410" t="e">
        <f>'10.TMKK'!L61-'33._TMKK_önként'!L61</f>
        <v>#DIV/0!</v>
      </c>
    </row>
    <row r="61" spans="1:12" ht="12.2" customHeight="1" thickBot="1" x14ac:dyDescent="0.25">
      <c r="A61" s="82" t="s">
        <v>307</v>
      </c>
      <c r="B61" s="83" t="s">
        <v>234</v>
      </c>
      <c r="C61" s="90">
        <f>'10.TMKK'!C61-'33._TMKK_önként'!C61</f>
        <v>0</v>
      </c>
      <c r="D61" s="272">
        <f>'10.TMKK'!D61-'33._TMKK_önként'!D61</f>
        <v>0</v>
      </c>
      <c r="E61" s="719"/>
      <c r="F61" s="719"/>
      <c r="G61" s="719"/>
      <c r="H61" s="59">
        <f t="shared" si="10"/>
        <v>0</v>
      </c>
      <c r="I61" s="255">
        <f t="shared" ref="I61:L61" si="11">SUM(I62:I66)</f>
        <v>0</v>
      </c>
      <c r="J61" s="59">
        <f t="shared" si="11"/>
        <v>0</v>
      </c>
      <c r="K61" s="59">
        <f t="shared" si="11"/>
        <v>0</v>
      </c>
      <c r="L61" s="59" t="e">
        <f t="shared" si="11"/>
        <v>#DIV/0!</v>
      </c>
    </row>
    <row r="62" spans="1:12" ht="12.2" customHeight="1" thickBot="1" x14ac:dyDescent="0.25">
      <c r="A62" s="55" t="s">
        <v>13</v>
      </c>
      <c r="B62" s="56" t="s">
        <v>548</v>
      </c>
      <c r="C62" s="87">
        <f>SUM(C63:C67)</f>
        <v>3400000</v>
      </c>
      <c r="D62" s="125">
        <f>'10.TMKK'!D63-'33._TMKK_önként'!D63</f>
        <v>4876000</v>
      </c>
      <c r="E62" s="708">
        <f>'10.TMKK'!E63-'33._TMKK_önként'!E63</f>
        <v>8176000</v>
      </c>
      <c r="F62" s="708">
        <f>'10.TMKK'!F63-'33._TMKK_önként'!F63</f>
        <v>8176000</v>
      </c>
      <c r="G62" s="708">
        <f>'10.TMKK'!G63-'33._TMKK_önként'!G63</f>
        <v>8176114</v>
      </c>
      <c r="H62" s="50">
        <f t="shared" si="10"/>
        <v>114</v>
      </c>
      <c r="I62" s="249">
        <f>'10.TMKK'!I63-'33._TMKK_önként'!I63</f>
        <v>0</v>
      </c>
      <c r="J62" s="50">
        <f>'10.TMKK'!J63-'33._TMKK_önként'!J63</f>
        <v>0</v>
      </c>
      <c r="K62" s="50">
        <f>'10.TMKK'!K63-'33._TMKK_önként'!K63</f>
        <v>0</v>
      </c>
      <c r="L62" s="50">
        <f>'10.TMKK'!L63-'33._TMKK_önként'!L63</f>
        <v>0</v>
      </c>
    </row>
    <row r="63" spans="1:12" s="33" customFormat="1" ht="12.2" customHeight="1" x14ac:dyDescent="0.2">
      <c r="A63" s="1216" t="s">
        <v>94</v>
      </c>
      <c r="B63" s="17" t="s">
        <v>119</v>
      </c>
      <c r="C63" s="119">
        <f>'10.TMKK'!C63-'33._TMKK_önként'!C63</f>
        <v>3400000</v>
      </c>
      <c r="D63" s="271">
        <f>'10.TMKK'!D63-'33._TMKK_önként'!D63</f>
        <v>4876000</v>
      </c>
      <c r="E63" s="712">
        <f>'10.TMKK'!E63-'33._TMKK_önként'!E63</f>
        <v>8176000</v>
      </c>
      <c r="F63" s="712">
        <f>'10.TMKK'!F63-'33._TMKK_önként'!F63</f>
        <v>8176000</v>
      </c>
      <c r="G63" s="712">
        <f>'10.TMKK'!G63-'33._TMKK_önként'!G63</f>
        <v>8176114</v>
      </c>
      <c r="H63" s="35">
        <f t="shared" si="10"/>
        <v>114</v>
      </c>
      <c r="I63" s="253">
        <f>'10.TMKK'!I64-'33._TMKK_önként'!I64</f>
        <v>0</v>
      </c>
      <c r="J63" s="35">
        <f>'10.TMKK'!J64-'33._TMKK_önként'!J64</f>
        <v>0</v>
      </c>
      <c r="K63" s="35">
        <f>'10.TMKK'!K64-'33._TMKK_önként'!K64</f>
        <v>0</v>
      </c>
      <c r="L63" s="35" t="e">
        <f>'10.TMKK'!L64-'33._TMKK_önként'!L64</f>
        <v>#DIV/0!</v>
      </c>
    </row>
    <row r="64" spans="1:12" s="33" customFormat="1" ht="12.2" customHeight="1" x14ac:dyDescent="0.2">
      <c r="A64" s="1216" t="s">
        <v>316</v>
      </c>
      <c r="B64" s="649" t="s">
        <v>236</v>
      </c>
      <c r="C64" s="119">
        <f>'10.TMKK'!C64-'33._TMKK_önként'!C64</f>
        <v>0</v>
      </c>
      <c r="D64" s="271">
        <f>'10.TMKK'!D64-'33._TMKK_önként'!D64</f>
        <v>0</v>
      </c>
      <c r="E64" s="712">
        <f>'10.TMKK'!E64-'33._TMKK_önként'!E64</f>
        <v>0</v>
      </c>
      <c r="F64" s="712">
        <f>'10.TMKK'!F64-'33._TMKK_önként'!F64</f>
        <v>0</v>
      </c>
      <c r="G64" s="712">
        <f>'10.TMKK'!G64-'33._TMKK_önként'!G64</f>
        <v>0</v>
      </c>
      <c r="H64" s="35">
        <f t="shared" si="10"/>
        <v>0</v>
      </c>
      <c r="I64" s="253">
        <f>'10.TMKK'!I65-'33._TMKK_önként'!I65</f>
        <v>0</v>
      </c>
      <c r="J64" s="35">
        <f>'10.TMKK'!J65-'33._TMKK_önként'!J65</f>
        <v>0</v>
      </c>
      <c r="K64" s="35">
        <f>'10.TMKK'!K65-'33._TMKK_önként'!K65</f>
        <v>0</v>
      </c>
      <c r="L64" s="35" t="e">
        <f>'10.TMKK'!L65-'33._TMKK_önként'!L65</f>
        <v>#DIV/0!</v>
      </c>
    </row>
    <row r="65" spans="1:12" ht="12.2" customHeight="1" x14ac:dyDescent="0.2">
      <c r="A65" s="1216" t="s">
        <v>95</v>
      </c>
      <c r="B65" s="415" t="s">
        <v>2</v>
      </c>
      <c r="C65" s="422">
        <f>'10.TMKK'!C65-'33._TMKK_önként'!C65</f>
        <v>0</v>
      </c>
      <c r="D65" s="409">
        <f>'10.TMKK'!D65-'33._TMKK_önként'!D65</f>
        <v>0</v>
      </c>
      <c r="E65" s="103">
        <f>'10.TMKK'!E65-'33._TMKK_önként'!E65</f>
        <v>0</v>
      </c>
      <c r="F65" s="103">
        <f>'10.TMKK'!F65-'33._TMKK_önként'!F65</f>
        <v>0</v>
      </c>
      <c r="G65" s="103">
        <f>'10.TMKK'!G65-'33._TMKK_önként'!G65</f>
        <v>0</v>
      </c>
      <c r="H65" s="410">
        <f t="shared" si="10"/>
        <v>0</v>
      </c>
      <c r="I65" s="635">
        <f>'10.TMKK'!I66-'33._TMKK_önként'!I66</f>
        <v>0</v>
      </c>
      <c r="J65" s="410">
        <f>'10.TMKK'!J66-'33._TMKK_önként'!J66</f>
        <v>0</v>
      </c>
      <c r="K65" s="410">
        <f>'10.TMKK'!K66-'33._TMKK_önként'!K66</f>
        <v>0</v>
      </c>
      <c r="L65" s="410" t="e">
        <f>'10.TMKK'!L66-'33._TMKK_önként'!L66</f>
        <v>#DIV/0!</v>
      </c>
    </row>
    <row r="66" spans="1:12" ht="12.2" customHeight="1" x14ac:dyDescent="0.2">
      <c r="A66" s="1216" t="s">
        <v>342</v>
      </c>
      <c r="B66" s="650" t="s">
        <v>237</v>
      </c>
      <c r="C66" s="422">
        <f>'10.TMKK'!C66-'33._TMKK_önként'!C66</f>
        <v>0</v>
      </c>
      <c r="D66" s="409">
        <f>'10.TMKK'!D66-'33._TMKK_önként'!D66</f>
        <v>0</v>
      </c>
      <c r="E66" s="103">
        <f>'10.TMKK'!E66-'33._TMKK_önként'!E66</f>
        <v>0</v>
      </c>
      <c r="F66" s="103">
        <f>'10.TMKK'!F66-'33._TMKK_önként'!F66</f>
        <v>0</v>
      </c>
      <c r="G66" s="103">
        <f>'10.TMKK'!G66-'33._TMKK_önként'!G66</f>
        <v>0</v>
      </c>
      <c r="H66" s="410">
        <f t="shared" si="10"/>
        <v>0</v>
      </c>
      <c r="I66" s="635">
        <f>'10.TMKK'!I67-'33._TMKK_önként'!I67</f>
        <v>0</v>
      </c>
      <c r="J66" s="410">
        <f>'10.TMKK'!J67-'33._TMKK_önként'!J67</f>
        <v>0</v>
      </c>
      <c r="K66" s="410">
        <f>'10.TMKK'!K67-'33._TMKK_önként'!K67</f>
        <v>0</v>
      </c>
      <c r="L66" s="410" t="e">
        <f>'10.TMKK'!L67-'33._TMKK_önként'!L67</f>
        <v>#DIV/0!</v>
      </c>
    </row>
    <row r="67" spans="1:12" ht="12.2" customHeight="1" x14ac:dyDescent="0.2">
      <c r="A67" s="1216" t="s">
        <v>96</v>
      </c>
      <c r="B67" s="17" t="s">
        <v>175</v>
      </c>
      <c r="C67" s="422">
        <f>'10.TMKK'!C67-'33._TMKK_önként'!C67</f>
        <v>0</v>
      </c>
      <c r="D67" s="409">
        <f>'10.TMKK'!D67-'33._TMKK_önként'!D67</f>
        <v>0</v>
      </c>
      <c r="E67" s="103">
        <f>'10.TMKK'!E67-'33._TMKK_önként'!E67</f>
        <v>0</v>
      </c>
      <c r="F67" s="103">
        <f>'10.TMKK'!F67-'33._TMKK_önként'!F67</f>
        <v>0</v>
      </c>
      <c r="G67" s="103">
        <f>'10.TMKK'!G67-'33._TMKK_önként'!G67</f>
        <v>0</v>
      </c>
      <c r="H67" s="410">
        <f t="shared" si="10"/>
        <v>0</v>
      </c>
      <c r="I67" s="635">
        <f>'10.TMKK'!I68-'33._TMKK_önként'!I68</f>
        <v>0</v>
      </c>
      <c r="J67" s="410">
        <f>'10.TMKK'!J68-'33._TMKK_önként'!J68</f>
        <v>0</v>
      </c>
      <c r="K67" s="410">
        <f>'10.TMKK'!K68-'33._TMKK_önként'!K68</f>
        <v>0</v>
      </c>
      <c r="L67" s="410" t="e">
        <f>'10.TMKK'!L68-'33._TMKK_önként'!L68</f>
        <v>#DIV/0!</v>
      </c>
    </row>
    <row r="68" spans="1:12" ht="12.2" customHeight="1" x14ac:dyDescent="0.2">
      <c r="A68" s="1216" t="s">
        <v>317</v>
      </c>
      <c r="B68" s="648" t="s">
        <v>239</v>
      </c>
      <c r="C68" s="422">
        <f>'10.TMKK'!C68-'33._TMKK_önként'!C68</f>
        <v>0</v>
      </c>
      <c r="D68" s="409">
        <f>'10.TMKK'!D68-'33._TMKK_önként'!D68</f>
        <v>0</v>
      </c>
      <c r="E68" s="103">
        <f>'10.TMKK'!E68-'33._TMKK_önként'!E68</f>
        <v>0</v>
      </c>
      <c r="F68" s="103">
        <f>'10.TMKK'!F68-'33._TMKK_önként'!F68</f>
        <v>0</v>
      </c>
      <c r="G68" s="103">
        <f>'10.TMKK'!G68-'33._TMKK_önként'!G68</f>
        <v>0</v>
      </c>
      <c r="H68" s="410">
        <f t="shared" si="10"/>
        <v>0</v>
      </c>
      <c r="I68" s="635">
        <f>'10.TMKK'!I69-'33._TMKK_önként'!I69</f>
        <v>0</v>
      </c>
      <c r="J68" s="410">
        <f>'10.TMKK'!J69-'33._TMKK_önként'!J69</f>
        <v>0</v>
      </c>
      <c r="K68" s="410">
        <f>'10.TMKK'!K69-'33._TMKK_önként'!K69</f>
        <v>0</v>
      </c>
      <c r="L68" s="410" t="e">
        <f>'10.TMKK'!L69-'33._TMKK_önként'!L69</f>
        <v>#DIV/0!</v>
      </c>
    </row>
    <row r="69" spans="1:12" ht="12.2" customHeight="1" thickBot="1" x14ac:dyDescent="0.25">
      <c r="A69" s="82" t="s">
        <v>318</v>
      </c>
      <c r="B69" s="83" t="s">
        <v>238</v>
      </c>
      <c r="C69" s="90">
        <f>'10.TMKK'!C69-'33._TMKK_önként'!C69</f>
        <v>0</v>
      </c>
      <c r="D69" s="409">
        <f>'10.TMKK'!D69-'33._TMKK_önként'!D69</f>
        <v>0</v>
      </c>
      <c r="E69" s="103">
        <f>'10.TMKK'!E69-'33._TMKK_önként'!E69</f>
        <v>0</v>
      </c>
      <c r="F69" s="103">
        <f>'10.TMKK'!F69-'33._TMKK_önként'!F69</f>
        <v>0</v>
      </c>
      <c r="G69" s="103">
        <f>'10.TMKK'!G69-'33._TMKK_önként'!G69</f>
        <v>0</v>
      </c>
      <c r="H69" s="410">
        <f t="shared" si="10"/>
        <v>0</v>
      </c>
      <c r="I69" s="635">
        <f t="shared" ref="I69:L69" si="12">+I52+I61</f>
        <v>0</v>
      </c>
      <c r="J69" s="410">
        <f t="shared" si="12"/>
        <v>0</v>
      </c>
      <c r="K69" s="410">
        <f t="shared" si="12"/>
        <v>0</v>
      </c>
      <c r="L69" s="410" t="e">
        <f t="shared" si="12"/>
        <v>#DIV/0!</v>
      </c>
    </row>
    <row r="70" spans="1:12" ht="15" customHeight="1" thickBot="1" x14ac:dyDescent="0.25">
      <c r="A70" s="55" t="s">
        <v>14</v>
      </c>
      <c r="B70" s="65" t="s">
        <v>176</v>
      </c>
      <c r="C70" s="133">
        <f>+C53+C62</f>
        <v>211278115</v>
      </c>
      <c r="D70" s="132">
        <f>+D53+D62</f>
        <v>250717764</v>
      </c>
      <c r="E70" s="718">
        <f>+E53+E62</f>
        <v>304203235</v>
      </c>
      <c r="F70" s="718">
        <f>+F53+F62</f>
        <v>321030291</v>
      </c>
      <c r="G70" s="718">
        <f>+G53+G62</f>
        <v>316573531</v>
      </c>
      <c r="H70" s="66">
        <f t="shared" si="10"/>
        <v>-4456760</v>
      </c>
      <c r="I70" s="250"/>
      <c r="J70" s="66"/>
      <c r="K70" s="66"/>
      <c r="L70" s="66"/>
    </row>
    <row r="71" spans="1:12" ht="13.5" thickBot="1" x14ac:dyDescent="0.25">
      <c r="C71" s="27"/>
      <c r="D71" s="27"/>
      <c r="E71" s="27"/>
      <c r="F71" s="27"/>
      <c r="G71" s="27"/>
      <c r="H71" s="27"/>
      <c r="I71" s="27"/>
      <c r="J71" s="27"/>
      <c r="K71" s="27"/>
      <c r="L71" s="27"/>
    </row>
    <row r="72" spans="1:12" ht="16.5" customHeight="1" thickBot="1" x14ac:dyDescent="0.25">
      <c r="A72" s="764" t="s">
        <v>292</v>
      </c>
      <c r="B72" s="766"/>
      <c r="C72" s="135">
        <f>'10.TMKK'!C72-'33._TMKK_önként'!C72</f>
        <v>2</v>
      </c>
      <c r="D72" s="765">
        <v>33</v>
      </c>
      <c r="E72" s="647">
        <v>33</v>
      </c>
      <c r="F72" s="647">
        <v>33</v>
      </c>
      <c r="G72" s="647">
        <v>33</v>
      </c>
      <c r="H72" s="246">
        <f t="shared" si="10"/>
        <v>0</v>
      </c>
      <c r="I72" s="246" t="e">
        <f>'10.TMKK'!I73-'33._TMKK_önként'!#REF!</f>
        <v>#REF!</v>
      </c>
      <c r="J72" s="246" t="e">
        <f>'10.TMKK'!J73-'33._TMKK_önként'!#REF!</f>
        <v>#REF!</v>
      </c>
      <c r="K72" s="246" t="e">
        <f>'10.TMKK'!K73-'33._TMKK_önként'!#REF!</f>
        <v>#REF!</v>
      </c>
      <c r="L72" s="246" t="e">
        <f>'10.TMKK'!L73-'33._TMKK_önként'!#REF!</f>
        <v>#DIV/0!</v>
      </c>
    </row>
    <row r="73" spans="1:12" x14ac:dyDescent="0.2">
      <c r="D73" s="225"/>
      <c r="E73" s="225"/>
      <c r="F73" s="225"/>
      <c r="G73" s="225"/>
      <c r="H73" s="225"/>
      <c r="I73" s="225"/>
      <c r="J73" s="225"/>
      <c r="K73" s="225"/>
      <c r="L73" s="225"/>
    </row>
  </sheetData>
  <sheetProtection formatCells="0"/>
  <mergeCells count="7">
    <mergeCell ref="A51:H51"/>
    <mergeCell ref="A1:H1"/>
    <mergeCell ref="A2:H2"/>
    <mergeCell ref="C4:H4"/>
    <mergeCell ref="C5:H5"/>
    <mergeCell ref="A6:H6"/>
    <mergeCell ref="A9:H9"/>
  </mergeCells>
  <printOptions horizontalCentered="1"/>
  <pageMargins left="0.39370078740157483" right="0.39370078740157483" top="0.39370078740157483" bottom="0.19685039370078741" header="0.78740157480314965" footer="0.78740157480314965"/>
  <pageSetup paperSize="9" scale="73" orientation="portrait" r:id="rId1"/>
  <headerFooter alignWithMargins="0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L73"/>
  <sheetViews>
    <sheetView view="pageBreakPreview" zoomScale="130" zoomScaleNormal="100" zoomScaleSheetLayoutView="130" workbookViewId="0">
      <selection activeCell="A2" sqref="A2:H2"/>
    </sheetView>
  </sheetViews>
  <sheetFormatPr defaultRowHeight="12.75" x14ac:dyDescent="0.2"/>
  <cols>
    <col min="1" max="1" width="12" style="1583" customWidth="1"/>
    <col min="2" max="2" width="67" style="25" customWidth="1"/>
    <col min="3" max="3" width="14.1640625" style="25" customWidth="1"/>
    <col min="4" max="4" width="17" style="25" hidden="1" customWidth="1"/>
    <col min="5" max="5" width="15.83203125" style="25" hidden="1" customWidth="1"/>
    <col min="6" max="6" width="15.33203125" style="25" customWidth="1"/>
    <col min="7" max="7" width="17" style="25" customWidth="1"/>
    <col min="8" max="8" width="14.83203125" style="25" customWidth="1"/>
    <col min="9" max="12" width="14.83203125" style="25" hidden="1" customWidth="1"/>
    <col min="13" max="257" width="9.33203125" style="25"/>
    <col min="258" max="258" width="13.83203125" style="25" customWidth="1"/>
    <col min="259" max="259" width="79.1640625" style="25" customWidth="1"/>
    <col min="260" max="260" width="21.6640625" style="25" customWidth="1"/>
    <col min="261" max="513" width="9.33203125" style="25"/>
    <col min="514" max="514" width="13.83203125" style="25" customWidth="1"/>
    <col min="515" max="515" width="79.1640625" style="25" customWidth="1"/>
    <col min="516" max="516" width="21.6640625" style="25" customWidth="1"/>
    <col min="517" max="769" width="9.33203125" style="25"/>
    <col min="770" max="770" width="13.83203125" style="25" customWidth="1"/>
    <col min="771" max="771" width="79.1640625" style="25" customWidth="1"/>
    <col min="772" max="772" width="21.6640625" style="25" customWidth="1"/>
    <col min="773" max="1025" width="9.33203125" style="25"/>
    <col min="1026" max="1026" width="13.83203125" style="25" customWidth="1"/>
    <col min="1027" max="1027" width="79.1640625" style="25" customWidth="1"/>
    <col min="1028" max="1028" width="21.6640625" style="25" customWidth="1"/>
    <col min="1029" max="1281" width="9.33203125" style="25"/>
    <col min="1282" max="1282" width="13.83203125" style="25" customWidth="1"/>
    <col min="1283" max="1283" width="79.1640625" style="25" customWidth="1"/>
    <col min="1284" max="1284" width="21.6640625" style="25" customWidth="1"/>
    <col min="1285" max="1537" width="9.33203125" style="25"/>
    <col min="1538" max="1538" width="13.83203125" style="25" customWidth="1"/>
    <col min="1539" max="1539" width="79.1640625" style="25" customWidth="1"/>
    <col min="1540" max="1540" width="21.6640625" style="25" customWidth="1"/>
    <col min="1541" max="1793" width="9.33203125" style="25"/>
    <col min="1794" max="1794" width="13.83203125" style="25" customWidth="1"/>
    <col min="1795" max="1795" width="79.1640625" style="25" customWidth="1"/>
    <col min="1796" max="1796" width="21.6640625" style="25" customWidth="1"/>
    <col min="1797" max="2049" width="9.33203125" style="25"/>
    <col min="2050" max="2050" width="13.83203125" style="25" customWidth="1"/>
    <col min="2051" max="2051" width="79.1640625" style="25" customWidth="1"/>
    <col min="2052" max="2052" width="21.6640625" style="25" customWidth="1"/>
    <col min="2053" max="2305" width="9.33203125" style="25"/>
    <col min="2306" max="2306" width="13.83203125" style="25" customWidth="1"/>
    <col min="2307" max="2307" width="79.1640625" style="25" customWidth="1"/>
    <col min="2308" max="2308" width="21.6640625" style="25" customWidth="1"/>
    <col min="2309" max="2561" width="9.33203125" style="25"/>
    <col min="2562" max="2562" width="13.83203125" style="25" customWidth="1"/>
    <col min="2563" max="2563" width="79.1640625" style="25" customWidth="1"/>
    <col min="2564" max="2564" width="21.6640625" style="25" customWidth="1"/>
    <col min="2565" max="2817" width="9.33203125" style="25"/>
    <col min="2818" max="2818" width="13.83203125" style="25" customWidth="1"/>
    <col min="2819" max="2819" width="79.1640625" style="25" customWidth="1"/>
    <col min="2820" max="2820" width="21.6640625" style="25" customWidth="1"/>
    <col min="2821" max="3073" width="9.33203125" style="25"/>
    <col min="3074" max="3074" width="13.83203125" style="25" customWidth="1"/>
    <col min="3075" max="3075" width="79.1640625" style="25" customWidth="1"/>
    <col min="3076" max="3076" width="21.6640625" style="25" customWidth="1"/>
    <col min="3077" max="3329" width="9.33203125" style="25"/>
    <col min="3330" max="3330" width="13.83203125" style="25" customWidth="1"/>
    <col min="3331" max="3331" width="79.1640625" style="25" customWidth="1"/>
    <col min="3332" max="3332" width="21.6640625" style="25" customWidth="1"/>
    <col min="3333" max="3585" width="9.33203125" style="25"/>
    <col min="3586" max="3586" width="13.83203125" style="25" customWidth="1"/>
    <col min="3587" max="3587" width="79.1640625" style="25" customWidth="1"/>
    <col min="3588" max="3588" width="21.6640625" style="25" customWidth="1"/>
    <col min="3589" max="3841" width="9.33203125" style="25"/>
    <col min="3842" max="3842" width="13.83203125" style="25" customWidth="1"/>
    <col min="3843" max="3843" width="79.1640625" style="25" customWidth="1"/>
    <col min="3844" max="3844" width="21.6640625" style="25" customWidth="1"/>
    <col min="3845" max="4097" width="9.33203125" style="25"/>
    <col min="4098" max="4098" width="13.83203125" style="25" customWidth="1"/>
    <col min="4099" max="4099" width="79.1640625" style="25" customWidth="1"/>
    <col min="4100" max="4100" width="21.6640625" style="25" customWidth="1"/>
    <col min="4101" max="4353" width="9.33203125" style="25"/>
    <col min="4354" max="4354" width="13.83203125" style="25" customWidth="1"/>
    <col min="4355" max="4355" width="79.1640625" style="25" customWidth="1"/>
    <col min="4356" max="4356" width="21.6640625" style="25" customWidth="1"/>
    <col min="4357" max="4609" width="9.33203125" style="25"/>
    <col min="4610" max="4610" width="13.83203125" style="25" customWidth="1"/>
    <col min="4611" max="4611" width="79.1640625" style="25" customWidth="1"/>
    <col min="4612" max="4612" width="21.6640625" style="25" customWidth="1"/>
    <col min="4613" max="4865" width="9.33203125" style="25"/>
    <col min="4866" max="4866" width="13.83203125" style="25" customWidth="1"/>
    <col min="4867" max="4867" width="79.1640625" style="25" customWidth="1"/>
    <col min="4868" max="4868" width="21.6640625" style="25" customWidth="1"/>
    <col min="4869" max="5121" width="9.33203125" style="25"/>
    <col min="5122" max="5122" width="13.83203125" style="25" customWidth="1"/>
    <col min="5123" max="5123" width="79.1640625" style="25" customWidth="1"/>
    <col min="5124" max="5124" width="21.6640625" style="25" customWidth="1"/>
    <col min="5125" max="5377" width="9.33203125" style="25"/>
    <col min="5378" max="5378" width="13.83203125" style="25" customWidth="1"/>
    <col min="5379" max="5379" width="79.1640625" style="25" customWidth="1"/>
    <col min="5380" max="5380" width="21.6640625" style="25" customWidth="1"/>
    <col min="5381" max="5633" width="9.33203125" style="25"/>
    <col min="5634" max="5634" width="13.83203125" style="25" customWidth="1"/>
    <col min="5635" max="5635" width="79.1640625" style="25" customWidth="1"/>
    <col min="5636" max="5636" width="21.6640625" style="25" customWidth="1"/>
    <col min="5637" max="5889" width="9.33203125" style="25"/>
    <col min="5890" max="5890" width="13.83203125" style="25" customWidth="1"/>
    <col min="5891" max="5891" width="79.1640625" style="25" customWidth="1"/>
    <col min="5892" max="5892" width="21.6640625" style="25" customWidth="1"/>
    <col min="5893" max="6145" width="9.33203125" style="25"/>
    <col min="6146" max="6146" width="13.83203125" style="25" customWidth="1"/>
    <col min="6147" max="6147" width="79.1640625" style="25" customWidth="1"/>
    <col min="6148" max="6148" width="21.6640625" style="25" customWidth="1"/>
    <col min="6149" max="6401" width="9.33203125" style="25"/>
    <col min="6402" max="6402" width="13.83203125" style="25" customWidth="1"/>
    <col min="6403" max="6403" width="79.1640625" style="25" customWidth="1"/>
    <col min="6404" max="6404" width="21.6640625" style="25" customWidth="1"/>
    <col min="6405" max="6657" width="9.33203125" style="25"/>
    <col min="6658" max="6658" width="13.83203125" style="25" customWidth="1"/>
    <col min="6659" max="6659" width="79.1640625" style="25" customWidth="1"/>
    <col min="6660" max="6660" width="21.6640625" style="25" customWidth="1"/>
    <col min="6661" max="6913" width="9.33203125" style="25"/>
    <col min="6914" max="6914" width="13.83203125" style="25" customWidth="1"/>
    <col min="6915" max="6915" width="79.1640625" style="25" customWidth="1"/>
    <col min="6916" max="6916" width="21.6640625" style="25" customWidth="1"/>
    <col min="6917" max="7169" width="9.33203125" style="25"/>
    <col min="7170" max="7170" width="13.83203125" style="25" customWidth="1"/>
    <col min="7171" max="7171" width="79.1640625" style="25" customWidth="1"/>
    <col min="7172" max="7172" width="21.6640625" style="25" customWidth="1"/>
    <col min="7173" max="7425" width="9.33203125" style="25"/>
    <col min="7426" max="7426" width="13.83203125" style="25" customWidth="1"/>
    <col min="7427" max="7427" width="79.1640625" style="25" customWidth="1"/>
    <col min="7428" max="7428" width="21.6640625" style="25" customWidth="1"/>
    <col min="7429" max="7681" width="9.33203125" style="25"/>
    <col min="7682" max="7682" width="13.83203125" style="25" customWidth="1"/>
    <col min="7683" max="7683" width="79.1640625" style="25" customWidth="1"/>
    <col min="7684" max="7684" width="21.6640625" style="25" customWidth="1"/>
    <col min="7685" max="7937" width="9.33203125" style="25"/>
    <col min="7938" max="7938" width="13.83203125" style="25" customWidth="1"/>
    <col min="7939" max="7939" width="79.1640625" style="25" customWidth="1"/>
    <col min="7940" max="7940" width="21.6640625" style="25" customWidth="1"/>
    <col min="7941" max="8193" width="9.33203125" style="25"/>
    <col min="8194" max="8194" width="13.83203125" style="25" customWidth="1"/>
    <col min="8195" max="8195" width="79.1640625" style="25" customWidth="1"/>
    <col min="8196" max="8196" width="21.6640625" style="25" customWidth="1"/>
    <col min="8197" max="8449" width="9.33203125" style="25"/>
    <col min="8450" max="8450" width="13.83203125" style="25" customWidth="1"/>
    <col min="8451" max="8451" width="79.1640625" style="25" customWidth="1"/>
    <col min="8452" max="8452" width="21.6640625" style="25" customWidth="1"/>
    <col min="8453" max="8705" width="9.33203125" style="25"/>
    <col min="8706" max="8706" width="13.83203125" style="25" customWidth="1"/>
    <col min="8707" max="8707" width="79.1640625" style="25" customWidth="1"/>
    <col min="8708" max="8708" width="21.6640625" style="25" customWidth="1"/>
    <col min="8709" max="8961" width="9.33203125" style="25"/>
    <col min="8962" max="8962" width="13.83203125" style="25" customWidth="1"/>
    <col min="8963" max="8963" width="79.1640625" style="25" customWidth="1"/>
    <col min="8964" max="8964" width="21.6640625" style="25" customWidth="1"/>
    <col min="8965" max="9217" width="9.33203125" style="25"/>
    <col min="9218" max="9218" width="13.83203125" style="25" customWidth="1"/>
    <col min="9219" max="9219" width="79.1640625" style="25" customWidth="1"/>
    <col min="9220" max="9220" width="21.6640625" style="25" customWidth="1"/>
    <col min="9221" max="9473" width="9.33203125" style="25"/>
    <col min="9474" max="9474" width="13.83203125" style="25" customWidth="1"/>
    <col min="9475" max="9475" width="79.1640625" style="25" customWidth="1"/>
    <col min="9476" max="9476" width="21.6640625" style="25" customWidth="1"/>
    <col min="9477" max="9729" width="9.33203125" style="25"/>
    <col min="9730" max="9730" width="13.83203125" style="25" customWidth="1"/>
    <col min="9731" max="9731" width="79.1640625" style="25" customWidth="1"/>
    <col min="9732" max="9732" width="21.6640625" style="25" customWidth="1"/>
    <col min="9733" max="9985" width="9.33203125" style="25"/>
    <col min="9986" max="9986" width="13.83203125" style="25" customWidth="1"/>
    <col min="9987" max="9987" width="79.1640625" style="25" customWidth="1"/>
    <col min="9988" max="9988" width="21.6640625" style="25" customWidth="1"/>
    <col min="9989" max="10241" width="9.33203125" style="25"/>
    <col min="10242" max="10242" width="13.83203125" style="25" customWidth="1"/>
    <col min="10243" max="10243" width="79.1640625" style="25" customWidth="1"/>
    <col min="10244" max="10244" width="21.6640625" style="25" customWidth="1"/>
    <col min="10245" max="10497" width="9.33203125" style="25"/>
    <col min="10498" max="10498" width="13.83203125" style="25" customWidth="1"/>
    <col min="10499" max="10499" width="79.1640625" style="25" customWidth="1"/>
    <col min="10500" max="10500" width="21.6640625" style="25" customWidth="1"/>
    <col min="10501" max="10753" width="9.33203125" style="25"/>
    <col min="10754" max="10754" width="13.83203125" style="25" customWidth="1"/>
    <col min="10755" max="10755" width="79.1640625" style="25" customWidth="1"/>
    <col min="10756" max="10756" width="21.6640625" style="25" customWidth="1"/>
    <col min="10757" max="11009" width="9.33203125" style="25"/>
    <col min="11010" max="11010" width="13.83203125" style="25" customWidth="1"/>
    <col min="11011" max="11011" width="79.1640625" style="25" customWidth="1"/>
    <col min="11012" max="11012" width="21.6640625" style="25" customWidth="1"/>
    <col min="11013" max="11265" width="9.33203125" style="25"/>
    <col min="11266" max="11266" width="13.83203125" style="25" customWidth="1"/>
    <col min="11267" max="11267" width="79.1640625" style="25" customWidth="1"/>
    <col min="11268" max="11268" width="21.6640625" style="25" customWidth="1"/>
    <col min="11269" max="11521" width="9.33203125" style="25"/>
    <col min="11522" max="11522" width="13.83203125" style="25" customWidth="1"/>
    <col min="11523" max="11523" width="79.1640625" style="25" customWidth="1"/>
    <col min="11524" max="11524" width="21.6640625" style="25" customWidth="1"/>
    <col min="11525" max="11777" width="9.33203125" style="25"/>
    <col min="11778" max="11778" width="13.83203125" style="25" customWidth="1"/>
    <col min="11779" max="11779" width="79.1640625" style="25" customWidth="1"/>
    <col min="11780" max="11780" width="21.6640625" style="25" customWidth="1"/>
    <col min="11781" max="12033" width="9.33203125" style="25"/>
    <col min="12034" max="12034" width="13.83203125" style="25" customWidth="1"/>
    <col min="12035" max="12035" width="79.1640625" style="25" customWidth="1"/>
    <col min="12036" max="12036" width="21.6640625" style="25" customWidth="1"/>
    <col min="12037" max="12289" width="9.33203125" style="25"/>
    <col min="12290" max="12290" width="13.83203125" style="25" customWidth="1"/>
    <col min="12291" max="12291" width="79.1640625" style="25" customWidth="1"/>
    <col min="12292" max="12292" width="21.6640625" style="25" customWidth="1"/>
    <col min="12293" max="12545" width="9.33203125" style="25"/>
    <col min="12546" max="12546" width="13.83203125" style="25" customWidth="1"/>
    <col min="12547" max="12547" width="79.1640625" style="25" customWidth="1"/>
    <col min="12548" max="12548" width="21.6640625" style="25" customWidth="1"/>
    <col min="12549" max="12801" width="9.33203125" style="25"/>
    <col min="12802" max="12802" width="13.83203125" style="25" customWidth="1"/>
    <col min="12803" max="12803" width="79.1640625" style="25" customWidth="1"/>
    <col min="12804" max="12804" width="21.6640625" style="25" customWidth="1"/>
    <col min="12805" max="13057" width="9.33203125" style="25"/>
    <col min="13058" max="13058" width="13.83203125" style="25" customWidth="1"/>
    <col min="13059" max="13059" width="79.1640625" style="25" customWidth="1"/>
    <col min="13060" max="13060" width="21.6640625" style="25" customWidth="1"/>
    <col min="13061" max="13313" width="9.33203125" style="25"/>
    <col min="13314" max="13314" width="13.83203125" style="25" customWidth="1"/>
    <col min="13315" max="13315" width="79.1640625" style="25" customWidth="1"/>
    <col min="13316" max="13316" width="21.6640625" style="25" customWidth="1"/>
    <col min="13317" max="13569" width="9.33203125" style="25"/>
    <col min="13570" max="13570" width="13.83203125" style="25" customWidth="1"/>
    <col min="13571" max="13571" width="79.1640625" style="25" customWidth="1"/>
    <col min="13572" max="13572" width="21.6640625" style="25" customWidth="1"/>
    <col min="13573" max="13825" width="9.33203125" style="25"/>
    <col min="13826" max="13826" width="13.83203125" style="25" customWidth="1"/>
    <col min="13827" max="13827" width="79.1640625" style="25" customWidth="1"/>
    <col min="13828" max="13828" width="21.6640625" style="25" customWidth="1"/>
    <col min="13829" max="14081" width="9.33203125" style="25"/>
    <col min="14082" max="14082" width="13.83203125" style="25" customWidth="1"/>
    <col min="14083" max="14083" width="79.1640625" style="25" customWidth="1"/>
    <col min="14084" max="14084" width="21.6640625" style="25" customWidth="1"/>
    <col min="14085" max="14337" width="9.33203125" style="25"/>
    <col min="14338" max="14338" width="13.83203125" style="25" customWidth="1"/>
    <col min="14339" max="14339" width="79.1640625" style="25" customWidth="1"/>
    <col min="14340" max="14340" width="21.6640625" style="25" customWidth="1"/>
    <col min="14341" max="14593" width="9.33203125" style="25"/>
    <col min="14594" max="14594" width="13.83203125" style="25" customWidth="1"/>
    <col min="14595" max="14595" width="79.1640625" style="25" customWidth="1"/>
    <col min="14596" max="14596" width="21.6640625" style="25" customWidth="1"/>
    <col min="14597" max="14849" width="9.33203125" style="25"/>
    <col min="14850" max="14850" width="13.83203125" style="25" customWidth="1"/>
    <col min="14851" max="14851" width="79.1640625" style="25" customWidth="1"/>
    <col min="14852" max="14852" width="21.6640625" style="25" customWidth="1"/>
    <col min="14853" max="15105" width="9.33203125" style="25"/>
    <col min="15106" max="15106" width="13.83203125" style="25" customWidth="1"/>
    <col min="15107" max="15107" width="79.1640625" style="25" customWidth="1"/>
    <col min="15108" max="15108" width="21.6640625" style="25" customWidth="1"/>
    <col min="15109" max="15361" width="9.33203125" style="25"/>
    <col min="15362" max="15362" width="13.83203125" style="25" customWidth="1"/>
    <col min="15363" max="15363" width="79.1640625" style="25" customWidth="1"/>
    <col min="15364" max="15364" width="21.6640625" style="25" customWidth="1"/>
    <col min="15365" max="15617" width="9.33203125" style="25"/>
    <col min="15618" max="15618" width="13.83203125" style="25" customWidth="1"/>
    <col min="15619" max="15619" width="79.1640625" style="25" customWidth="1"/>
    <col min="15620" max="15620" width="21.6640625" style="25" customWidth="1"/>
    <col min="15621" max="15873" width="9.33203125" style="25"/>
    <col min="15874" max="15874" width="13.83203125" style="25" customWidth="1"/>
    <col min="15875" max="15875" width="79.1640625" style="25" customWidth="1"/>
    <col min="15876" max="15876" width="21.6640625" style="25" customWidth="1"/>
    <col min="15877" max="16129" width="9.33203125" style="25"/>
    <col min="16130" max="16130" width="13.83203125" style="25" customWidth="1"/>
    <col min="16131" max="16131" width="79.1640625" style="25" customWidth="1"/>
    <col min="16132" max="16132" width="21.6640625" style="25" customWidth="1"/>
    <col min="16133" max="16384" width="9.33203125" style="25"/>
  </cols>
  <sheetData>
    <row r="1" spans="1:12" s="662" customFormat="1" ht="12.75" customHeight="1" x14ac:dyDescent="0.2">
      <c r="A1" s="1663" t="s">
        <v>844</v>
      </c>
      <c r="B1" s="1663"/>
      <c r="C1" s="1663"/>
      <c r="D1" s="1663"/>
      <c r="E1" s="1663"/>
      <c r="F1" s="1663"/>
      <c r="G1" s="1663"/>
      <c r="H1" s="1663"/>
    </row>
    <row r="2" spans="1:12" s="662" customFormat="1" ht="12.75" customHeight="1" x14ac:dyDescent="0.2">
      <c r="A2" s="1663" t="s">
        <v>731</v>
      </c>
      <c r="B2" s="1663"/>
      <c r="C2" s="1663"/>
      <c r="D2" s="1663"/>
      <c r="E2" s="1663"/>
      <c r="F2" s="1663"/>
      <c r="G2" s="1663"/>
      <c r="H2" s="1663"/>
    </row>
    <row r="3" spans="1:12" s="24" customFormat="1" ht="21.2" customHeight="1" thickBot="1" x14ac:dyDescent="0.25">
      <c r="A3" s="242"/>
      <c r="C3" s="1579"/>
      <c r="D3" s="1579"/>
      <c r="E3" s="1579"/>
      <c r="F3" s="1579"/>
      <c r="G3" s="1579"/>
      <c r="H3" s="1579"/>
      <c r="I3" s="1579"/>
      <c r="J3" s="1579"/>
      <c r="K3" s="1579"/>
      <c r="L3" s="1579"/>
    </row>
    <row r="4" spans="1:12" s="40" customFormat="1" ht="38.25" customHeight="1" x14ac:dyDescent="0.2">
      <c r="A4" s="38" t="s">
        <v>137</v>
      </c>
      <c r="B4" s="39" t="s">
        <v>387</v>
      </c>
      <c r="C4" s="1693" t="s">
        <v>182</v>
      </c>
      <c r="D4" s="1694"/>
      <c r="E4" s="1694"/>
      <c r="F4" s="1694"/>
      <c r="G4" s="1694"/>
      <c r="H4" s="1695" t="s">
        <v>182</v>
      </c>
    </row>
    <row r="5" spans="1:12" s="40" customFormat="1" ht="36.75" thickBot="1" x14ac:dyDescent="0.25">
      <c r="A5" s="41" t="s">
        <v>139</v>
      </c>
      <c r="B5" s="42" t="s">
        <v>403</v>
      </c>
      <c r="C5" s="1696" t="s">
        <v>141</v>
      </c>
      <c r="D5" s="1697"/>
      <c r="E5" s="1697"/>
      <c r="F5" s="1697"/>
      <c r="G5" s="1697"/>
      <c r="H5" s="1698" t="s">
        <v>141</v>
      </c>
    </row>
    <row r="6" spans="1:12" s="43" customFormat="1" ht="15.95" customHeight="1" thickBot="1" x14ac:dyDescent="0.25">
      <c r="A6" s="1807" t="s">
        <v>362</v>
      </c>
      <c r="B6" s="1807"/>
      <c r="C6" s="1807"/>
      <c r="D6" s="1807"/>
      <c r="E6" s="1807"/>
      <c r="F6" s="1807"/>
      <c r="G6" s="1807"/>
      <c r="H6" s="1807"/>
    </row>
    <row r="7" spans="1:12" ht="60" customHeight="1" thickBot="1" x14ac:dyDescent="0.25">
      <c r="A7" s="771" t="s">
        <v>142</v>
      </c>
      <c r="B7" s="44" t="s">
        <v>36</v>
      </c>
      <c r="C7" s="44" t="str">
        <f>'26._köt_össz_bev'!C9</f>
        <v>2023. évi eredeti előirányzat
2/2023. (II.14.)</v>
      </c>
      <c r="D7" s="275" t="str">
        <f>'26._köt_össz_bev'!D9</f>
        <v>Módosított előirányzat a 14/2023.  (VI.29.)  rendelet szerint</v>
      </c>
      <c r="E7" s="44" t="str">
        <f>'26._köt_össz_bev'!E9</f>
        <v>Módosított előirányzat a 18/2023. (IX.26.)  rendelet szerint</v>
      </c>
      <c r="F7" s="44" t="str">
        <f>'26._köt_össz_bev'!F9</f>
        <v>Módosított előirányzat a 23/2023. (XII.14.)  rendelet szerint</v>
      </c>
      <c r="G7" s="44" t="str">
        <f>'26._köt_össz_bev'!G9</f>
        <v>Módosított előirányzat a …../2024. (II…..)  rendelet szerint</v>
      </c>
      <c r="H7" s="124" t="str">
        <f>'26._köt_össz_bev'!H9</f>
        <v>Változás a 23/2023. (XII.14) rendelethez képest</v>
      </c>
      <c r="I7" s="275" t="str">
        <f>'26._köt_össz_bev'!I9</f>
        <v>2023. évi teljesítés              2023.06.30-ig</v>
      </c>
      <c r="J7" s="44" t="str">
        <f>'26._köt_össz_bev'!J9</f>
        <v>2023. évi teljesítés              2023.09.30-ig</v>
      </c>
      <c r="K7" s="44" t="str">
        <f>'26._köt_össz_bev'!K9</f>
        <v>2023. évi teljesítés              2023.12.31-ig</v>
      </c>
      <c r="L7" s="44" t="str">
        <f>'26._köt_össz_bev'!L9</f>
        <v>Teljesítés %-a</v>
      </c>
    </row>
    <row r="8" spans="1:12" s="48" customFormat="1" ht="12.95" customHeight="1" thickBot="1" x14ac:dyDescent="0.25">
      <c r="A8" s="45" t="s">
        <v>297</v>
      </c>
      <c r="B8" s="46" t="s">
        <v>298</v>
      </c>
      <c r="C8" s="1168" t="s">
        <v>299</v>
      </c>
      <c r="D8" s="263" t="s">
        <v>300</v>
      </c>
      <c r="E8" s="46" t="s">
        <v>300</v>
      </c>
      <c r="F8" s="46" t="s">
        <v>300</v>
      </c>
      <c r="G8" s="46" t="s">
        <v>301</v>
      </c>
      <c r="H8" s="260" t="s">
        <v>388</v>
      </c>
      <c r="I8" s="260"/>
      <c r="J8" s="47"/>
      <c r="K8" s="47"/>
      <c r="L8" s="47"/>
    </row>
    <row r="9" spans="1:12" s="48" customFormat="1" ht="15.75" customHeight="1" thickBot="1" x14ac:dyDescent="0.25">
      <c r="A9" s="1809" t="s">
        <v>37</v>
      </c>
      <c r="B9" s="1810"/>
      <c r="C9" s="1810"/>
      <c r="D9" s="1810"/>
      <c r="E9" s="1810"/>
      <c r="F9" s="1810"/>
      <c r="G9" s="1810"/>
      <c r="H9" s="1811"/>
    </row>
    <row r="10" spans="1:12" s="26" customFormat="1" ht="12.2" customHeight="1" thickBot="1" x14ac:dyDescent="0.25">
      <c r="A10" s="45" t="s">
        <v>12</v>
      </c>
      <c r="B10" s="49" t="s">
        <v>277</v>
      </c>
      <c r="C10" s="87">
        <f>SUM(C11:C21)</f>
        <v>0</v>
      </c>
      <c r="D10" s="125">
        <f t="shared" ref="D10:L10" si="0">SUM(D11:D21)</f>
        <v>0</v>
      </c>
      <c r="E10" s="708">
        <f t="shared" si="0"/>
        <v>0</v>
      </c>
      <c r="F10" s="708">
        <f t="shared" si="0"/>
        <v>0</v>
      </c>
      <c r="G10" s="708">
        <f t="shared" si="0"/>
        <v>0</v>
      </c>
      <c r="H10" s="50">
        <f>+G10-F10</f>
        <v>0</v>
      </c>
      <c r="I10" s="1275">
        <f t="shared" si="0"/>
        <v>0</v>
      </c>
      <c r="J10" s="721">
        <f t="shared" si="0"/>
        <v>0</v>
      </c>
      <c r="K10" s="721">
        <f t="shared" si="0"/>
        <v>0</v>
      </c>
      <c r="L10" s="721">
        <f t="shared" si="0"/>
        <v>0</v>
      </c>
    </row>
    <row r="11" spans="1:12" s="26" customFormat="1" ht="12.2" customHeight="1" x14ac:dyDescent="0.2">
      <c r="A11" s="51" t="s">
        <v>91</v>
      </c>
      <c r="B11" s="52" t="s">
        <v>143</v>
      </c>
      <c r="C11" s="126"/>
      <c r="D11" s="277"/>
      <c r="E11" s="709"/>
      <c r="F11" s="709"/>
      <c r="G11" s="709"/>
      <c r="H11" s="667">
        <f t="shared" ref="H11:H48" si="1">+G11-F11</f>
        <v>0</v>
      </c>
      <c r="I11" s="1276"/>
      <c r="J11" s="667"/>
      <c r="K11" s="667"/>
      <c r="L11" s="667"/>
    </row>
    <row r="12" spans="1:12" s="26" customFormat="1" ht="12.2" customHeight="1" x14ac:dyDescent="0.2">
      <c r="A12" s="1216" t="s">
        <v>92</v>
      </c>
      <c r="B12" s="415" t="s">
        <v>144</v>
      </c>
      <c r="C12" s="416">
        <v>0</v>
      </c>
      <c r="D12" s="423">
        <v>0</v>
      </c>
      <c r="E12" s="86">
        <v>0</v>
      </c>
      <c r="F12" s="86">
        <v>0</v>
      </c>
      <c r="G12" s="86">
        <v>0</v>
      </c>
      <c r="H12" s="668">
        <f t="shared" si="1"/>
        <v>0</v>
      </c>
      <c r="I12" s="1277">
        <v>0</v>
      </c>
      <c r="J12" s="668">
        <v>0</v>
      </c>
      <c r="K12" s="668">
        <v>0</v>
      </c>
      <c r="L12" s="668">
        <v>0</v>
      </c>
    </row>
    <row r="13" spans="1:12" s="26" customFormat="1" ht="12.2" customHeight="1" x14ac:dyDescent="0.2">
      <c r="A13" s="1216" t="s">
        <v>93</v>
      </c>
      <c r="B13" s="415" t="s">
        <v>145</v>
      </c>
      <c r="C13" s="416"/>
      <c r="D13" s="423"/>
      <c r="E13" s="86"/>
      <c r="F13" s="86"/>
      <c r="G13" s="86"/>
      <c r="H13" s="668">
        <f t="shared" si="1"/>
        <v>0</v>
      </c>
      <c r="I13" s="1277"/>
      <c r="J13" s="668"/>
      <c r="K13" s="668"/>
      <c r="L13" s="668"/>
    </row>
    <row r="14" spans="1:12" s="26" customFormat="1" ht="12.2" customHeight="1" x14ac:dyDescent="0.2">
      <c r="A14" s="1216" t="s">
        <v>90</v>
      </c>
      <c r="B14" s="415" t="s">
        <v>146</v>
      </c>
      <c r="C14" s="416"/>
      <c r="D14" s="423"/>
      <c r="E14" s="86"/>
      <c r="F14" s="86"/>
      <c r="G14" s="86"/>
      <c r="H14" s="668">
        <f t="shared" si="1"/>
        <v>0</v>
      </c>
      <c r="I14" s="1277"/>
      <c r="J14" s="668"/>
      <c r="K14" s="668"/>
      <c r="L14" s="668"/>
    </row>
    <row r="15" spans="1:12" s="26" customFormat="1" ht="12.2" customHeight="1" x14ac:dyDescent="0.2">
      <c r="A15" s="1216" t="s">
        <v>147</v>
      </c>
      <c r="B15" s="415" t="s">
        <v>148</v>
      </c>
      <c r="C15" s="416"/>
      <c r="D15" s="423"/>
      <c r="E15" s="86"/>
      <c r="F15" s="86"/>
      <c r="G15" s="86"/>
      <c r="H15" s="668">
        <f t="shared" si="1"/>
        <v>0</v>
      </c>
      <c r="I15" s="1277"/>
      <c r="J15" s="668"/>
      <c r="K15" s="668"/>
      <c r="L15" s="668"/>
    </row>
    <row r="16" spans="1:12" s="26" customFormat="1" ht="12.2" customHeight="1" x14ac:dyDescent="0.2">
      <c r="A16" s="1216" t="s">
        <v>149</v>
      </c>
      <c r="B16" s="415" t="s">
        <v>150</v>
      </c>
      <c r="C16" s="416"/>
      <c r="D16" s="423">
        <v>0</v>
      </c>
      <c r="E16" s="86">
        <v>0</v>
      </c>
      <c r="F16" s="86">
        <v>0</v>
      </c>
      <c r="G16" s="86">
        <v>0</v>
      </c>
      <c r="H16" s="668">
        <f t="shared" si="1"/>
        <v>0</v>
      </c>
      <c r="I16" s="1277">
        <v>0</v>
      </c>
      <c r="J16" s="668">
        <v>0</v>
      </c>
      <c r="K16" s="668">
        <v>0</v>
      </c>
      <c r="L16" s="668">
        <v>0</v>
      </c>
    </row>
    <row r="17" spans="1:12" s="26" customFormat="1" ht="12.2" customHeight="1" x14ac:dyDescent="0.2">
      <c r="A17" s="1216" t="s">
        <v>151</v>
      </c>
      <c r="B17" s="53" t="s">
        <v>152</v>
      </c>
      <c r="C17" s="416"/>
      <c r="D17" s="423"/>
      <c r="E17" s="86"/>
      <c r="F17" s="86"/>
      <c r="G17" s="86"/>
      <c r="H17" s="668">
        <f t="shared" si="1"/>
        <v>0</v>
      </c>
      <c r="I17" s="1277"/>
      <c r="J17" s="668"/>
      <c r="K17" s="668"/>
      <c r="L17" s="668"/>
    </row>
    <row r="18" spans="1:12" s="26" customFormat="1" ht="12.2" customHeight="1" x14ac:dyDescent="0.2">
      <c r="A18" s="1216" t="s">
        <v>153</v>
      </c>
      <c r="B18" s="428" t="s">
        <v>302</v>
      </c>
      <c r="C18" s="118"/>
      <c r="D18" s="270"/>
      <c r="E18" s="88"/>
      <c r="F18" s="88"/>
      <c r="G18" s="88"/>
      <c r="H18" s="669">
        <f t="shared" si="1"/>
        <v>0</v>
      </c>
      <c r="I18" s="1278"/>
      <c r="J18" s="669"/>
      <c r="K18" s="669"/>
      <c r="L18" s="669"/>
    </row>
    <row r="19" spans="1:12" s="54" customFormat="1" ht="12.2" customHeight="1" x14ac:dyDescent="0.2">
      <c r="A19" s="1216" t="s">
        <v>154</v>
      </c>
      <c r="B19" s="415" t="s">
        <v>155</v>
      </c>
      <c r="C19" s="416"/>
      <c r="D19" s="423"/>
      <c r="E19" s="86"/>
      <c r="F19" s="86"/>
      <c r="G19" s="86"/>
      <c r="H19" s="668">
        <f t="shared" si="1"/>
        <v>0</v>
      </c>
      <c r="I19" s="1277"/>
      <c r="J19" s="668"/>
      <c r="K19" s="668"/>
      <c r="L19" s="668"/>
    </row>
    <row r="20" spans="1:12" s="54" customFormat="1" ht="12.2" customHeight="1" x14ac:dyDescent="0.2">
      <c r="A20" s="1216" t="s">
        <v>156</v>
      </c>
      <c r="B20" s="428" t="s">
        <v>275</v>
      </c>
      <c r="C20" s="1594"/>
      <c r="D20" s="424"/>
      <c r="E20" s="86"/>
      <c r="F20" s="86"/>
      <c r="G20" s="416"/>
      <c r="H20" s="670">
        <f t="shared" si="1"/>
        <v>0</v>
      </c>
      <c r="I20" s="1279"/>
      <c r="J20" s="670"/>
      <c r="K20" s="670"/>
      <c r="L20" s="670"/>
    </row>
    <row r="21" spans="1:12" s="54" customFormat="1" ht="12.2" customHeight="1" thickBot="1" x14ac:dyDescent="0.25">
      <c r="A21" s="1216" t="s">
        <v>276</v>
      </c>
      <c r="B21" s="53" t="s">
        <v>157</v>
      </c>
      <c r="C21" s="1594"/>
      <c r="D21" s="424"/>
      <c r="E21" s="88"/>
      <c r="F21" s="88"/>
      <c r="G21" s="88"/>
      <c r="H21" s="671">
        <f t="shared" si="1"/>
        <v>0</v>
      </c>
      <c r="I21" s="1280"/>
      <c r="J21" s="671"/>
      <c r="K21" s="671"/>
      <c r="L21" s="671"/>
    </row>
    <row r="22" spans="1:12" s="26" customFormat="1" ht="12.2" customHeight="1" thickBot="1" x14ac:dyDescent="0.25">
      <c r="A22" s="45" t="s">
        <v>13</v>
      </c>
      <c r="B22" s="49" t="s">
        <v>158</v>
      </c>
      <c r="C22" s="87">
        <f>SUM(C23:C25)</f>
        <v>0</v>
      </c>
      <c r="D22" s="125">
        <f t="shared" ref="D22:L22" si="2">SUM(D23:D25)</f>
        <v>0</v>
      </c>
      <c r="E22" s="708">
        <f t="shared" si="2"/>
        <v>0</v>
      </c>
      <c r="F22" s="708">
        <f t="shared" si="2"/>
        <v>0</v>
      </c>
      <c r="G22" s="708">
        <f t="shared" si="2"/>
        <v>0</v>
      </c>
      <c r="H22" s="50">
        <f t="shared" si="1"/>
        <v>0</v>
      </c>
      <c r="I22" s="249">
        <f t="shared" si="2"/>
        <v>0</v>
      </c>
      <c r="J22" s="50">
        <f t="shared" si="2"/>
        <v>0</v>
      </c>
      <c r="K22" s="50">
        <f t="shared" si="2"/>
        <v>0</v>
      </c>
      <c r="L22" s="50">
        <f t="shared" si="2"/>
        <v>0</v>
      </c>
    </row>
    <row r="23" spans="1:12" s="54" customFormat="1" ht="12.2" customHeight="1" x14ac:dyDescent="0.2">
      <c r="A23" s="1216" t="s">
        <v>94</v>
      </c>
      <c r="B23" s="17" t="s">
        <v>159</v>
      </c>
      <c r="C23" s="416"/>
      <c r="D23" s="423"/>
      <c r="E23" s="710"/>
      <c r="F23" s="710"/>
      <c r="G23" s="710"/>
      <c r="H23" s="73">
        <f t="shared" si="1"/>
        <v>0</v>
      </c>
      <c r="I23" s="767"/>
      <c r="J23" s="73"/>
      <c r="K23" s="73"/>
      <c r="L23" s="73"/>
    </row>
    <row r="24" spans="1:12" s="54" customFormat="1" ht="12.2" customHeight="1" x14ac:dyDescent="0.2">
      <c r="A24" s="1216" t="s">
        <v>95</v>
      </c>
      <c r="B24" s="415" t="s">
        <v>160</v>
      </c>
      <c r="C24" s="416"/>
      <c r="D24" s="423"/>
      <c r="E24" s="86"/>
      <c r="F24" s="86"/>
      <c r="G24" s="86"/>
      <c r="H24" s="668">
        <f t="shared" si="1"/>
        <v>0</v>
      </c>
      <c r="I24" s="1277"/>
      <c r="J24" s="668"/>
      <c r="K24" s="668"/>
      <c r="L24" s="668"/>
    </row>
    <row r="25" spans="1:12" s="54" customFormat="1" ht="12.2" customHeight="1" x14ac:dyDescent="0.2">
      <c r="A25" s="1216" t="s">
        <v>96</v>
      </c>
      <c r="B25" s="415" t="s">
        <v>161</v>
      </c>
      <c r="C25" s="416"/>
      <c r="D25" s="423"/>
      <c r="E25" s="86"/>
      <c r="F25" s="86"/>
      <c r="G25" s="86"/>
      <c r="H25" s="668">
        <f t="shared" si="1"/>
        <v>0</v>
      </c>
      <c r="I25" s="1277"/>
      <c r="J25" s="668"/>
      <c r="K25" s="668"/>
      <c r="L25" s="668"/>
    </row>
    <row r="26" spans="1:12" s="54" customFormat="1" ht="12.2" customHeight="1" thickBot="1" x14ac:dyDescent="0.25">
      <c r="A26" s="1216" t="s">
        <v>317</v>
      </c>
      <c r="B26" s="418" t="s">
        <v>233</v>
      </c>
      <c r="C26" s="416"/>
      <c r="D26" s="423"/>
      <c r="E26" s="86"/>
      <c r="F26" s="86"/>
      <c r="G26" s="86"/>
      <c r="H26" s="672">
        <f t="shared" si="1"/>
        <v>0</v>
      </c>
      <c r="I26" s="1281"/>
      <c r="J26" s="672"/>
      <c r="K26" s="672"/>
      <c r="L26" s="672"/>
    </row>
    <row r="27" spans="1:12" s="54" customFormat="1" ht="12.2" customHeight="1" thickBot="1" x14ac:dyDescent="0.25">
      <c r="A27" s="55" t="s">
        <v>14</v>
      </c>
      <c r="B27" s="56" t="s">
        <v>83</v>
      </c>
      <c r="C27" s="128"/>
      <c r="D27" s="127"/>
      <c r="E27" s="711"/>
      <c r="F27" s="711"/>
      <c r="G27" s="711"/>
      <c r="H27" s="72">
        <f t="shared" si="1"/>
        <v>0</v>
      </c>
      <c r="I27" s="768"/>
      <c r="J27" s="72"/>
      <c r="K27" s="72"/>
      <c r="L27" s="72"/>
    </row>
    <row r="28" spans="1:12" s="54" customFormat="1" ht="12.2" customHeight="1" thickBot="1" x14ac:dyDescent="0.25">
      <c r="A28" s="55" t="s">
        <v>15</v>
      </c>
      <c r="B28" s="56" t="s">
        <v>162</v>
      </c>
      <c r="C28" s="87">
        <f>+C29+C30</f>
        <v>0</v>
      </c>
      <c r="D28" s="125">
        <f t="shared" ref="D28:L28" si="3">+D29+D30</f>
        <v>0</v>
      </c>
      <c r="E28" s="708">
        <f t="shared" si="3"/>
        <v>0</v>
      </c>
      <c r="F28" s="708">
        <f t="shared" si="3"/>
        <v>0</v>
      </c>
      <c r="G28" s="708">
        <f t="shared" si="3"/>
        <v>0</v>
      </c>
      <c r="H28" s="72">
        <f t="shared" si="1"/>
        <v>0</v>
      </c>
      <c r="I28" s="768">
        <f t="shared" si="3"/>
        <v>0</v>
      </c>
      <c r="J28" s="72">
        <f t="shared" si="3"/>
        <v>0</v>
      </c>
      <c r="K28" s="72">
        <f t="shared" si="3"/>
        <v>0</v>
      </c>
      <c r="L28" s="72">
        <f t="shared" si="3"/>
        <v>0</v>
      </c>
    </row>
    <row r="29" spans="1:12" s="54" customFormat="1" ht="12.2" customHeight="1" x14ac:dyDescent="0.2">
      <c r="A29" s="57" t="s">
        <v>100</v>
      </c>
      <c r="B29" s="58" t="s">
        <v>160</v>
      </c>
      <c r="C29" s="119"/>
      <c r="D29" s="271"/>
      <c r="E29" s="712"/>
      <c r="F29" s="712"/>
      <c r="G29" s="712"/>
      <c r="H29" s="673">
        <f t="shared" si="1"/>
        <v>0</v>
      </c>
      <c r="I29" s="1282"/>
      <c r="J29" s="673"/>
      <c r="K29" s="673"/>
      <c r="L29" s="673"/>
    </row>
    <row r="30" spans="1:12" s="54" customFormat="1" ht="12.2" customHeight="1" x14ac:dyDescent="0.2">
      <c r="A30" s="57" t="s">
        <v>101</v>
      </c>
      <c r="B30" s="419" t="s">
        <v>163</v>
      </c>
      <c r="C30" s="117"/>
      <c r="D30" s="278"/>
      <c r="E30" s="103"/>
      <c r="F30" s="103"/>
      <c r="G30" s="422"/>
      <c r="H30" s="661">
        <f t="shared" si="1"/>
        <v>0</v>
      </c>
      <c r="I30" s="760"/>
      <c r="J30" s="661"/>
      <c r="K30" s="661"/>
      <c r="L30" s="661"/>
    </row>
    <row r="31" spans="1:12" s="54" customFormat="1" ht="12.2" customHeight="1" thickBot="1" x14ac:dyDescent="0.25">
      <c r="A31" s="1216" t="s">
        <v>281</v>
      </c>
      <c r="B31" s="98" t="s">
        <v>165</v>
      </c>
      <c r="C31" s="90"/>
      <c r="D31" s="272"/>
      <c r="E31" s="713"/>
      <c r="F31" s="713"/>
      <c r="G31" s="713"/>
      <c r="H31" s="674">
        <f t="shared" si="1"/>
        <v>0</v>
      </c>
      <c r="I31" s="1283"/>
      <c r="J31" s="674"/>
      <c r="K31" s="674"/>
      <c r="L31" s="674"/>
    </row>
    <row r="32" spans="1:12" s="54" customFormat="1" ht="12.2" customHeight="1" thickBot="1" x14ac:dyDescent="0.25">
      <c r="A32" s="55" t="s">
        <v>16</v>
      </c>
      <c r="B32" s="56" t="s">
        <v>166</v>
      </c>
      <c r="C32" s="87">
        <f>+C33+C34+C35</f>
        <v>0</v>
      </c>
      <c r="D32" s="125">
        <f t="shared" ref="D32:L32" si="4">+D33+D34+D35</f>
        <v>0</v>
      </c>
      <c r="E32" s="708">
        <f t="shared" si="4"/>
        <v>0</v>
      </c>
      <c r="F32" s="708">
        <f t="shared" si="4"/>
        <v>0</v>
      </c>
      <c r="G32" s="708">
        <f t="shared" si="4"/>
        <v>0</v>
      </c>
      <c r="H32" s="72">
        <f t="shared" si="1"/>
        <v>0</v>
      </c>
      <c r="I32" s="768">
        <f t="shared" si="4"/>
        <v>0</v>
      </c>
      <c r="J32" s="72">
        <f t="shared" si="4"/>
        <v>0</v>
      </c>
      <c r="K32" s="72">
        <f t="shared" si="4"/>
        <v>0</v>
      </c>
      <c r="L32" s="72">
        <f t="shared" si="4"/>
        <v>0</v>
      </c>
    </row>
    <row r="33" spans="1:12" s="54" customFormat="1" ht="12.2" customHeight="1" x14ac:dyDescent="0.2">
      <c r="A33" s="57" t="s">
        <v>89</v>
      </c>
      <c r="B33" s="58" t="s">
        <v>167</v>
      </c>
      <c r="C33" s="119"/>
      <c r="D33" s="271"/>
      <c r="E33" s="712"/>
      <c r="F33" s="712"/>
      <c r="G33" s="712"/>
      <c r="H33" s="673">
        <f t="shared" si="1"/>
        <v>0</v>
      </c>
      <c r="I33" s="1282"/>
      <c r="J33" s="673"/>
      <c r="K33" s="673"/>
      <c r="L33" s="673"/>
    </row>
    <row r="34" spans="1:12" s="54" customFormat="1" ht="12.2" customHeight="1" x14ac:dyDescent="0.2">
      <c r="A34" s="57" t="s">
        <v>102</v>
      </c>
      <c r="B34" s="419" t="s">
        <v>168</v>
      </c>
      <c r="C34" s="117"/>
      <c r="D34" s="278"/>
      <c r="E34" s="103"/>
      <c r="F34" s="103"/>
      <c r="G34" s="422"/>
      <c r="H34" s="661">
        <f t="shared" si="1"/>
        <v>0</v>
      </c>
      <c r="I34" s="760"/>
      <c r="J34" s="661"/>
      <c r="K34" s="661"/>
      <c r="L34" s="661"/>
    </row>
    <row r="35" spans="1:12" s="54" customFormat="1" ht="12.2" customHeight="1" thickBot="1" x14ac:dyDescent="0.25">
      <c r="A35" s="1216" t="s">
        <v>103</v>
      </c>
      <c r="B35" s="60" t="s">
        <v>169</v>
      </c>
      <c r="C35" s="90"/>
      <c r="D35" s="272"/>
      <c r="E35" s="713"/>
      <c r="F35" s="713"/>
      <c r="G35" s="713"/>
      <c r="H35" s="675">
        <f t="shared" si="1"/>
        <v>0</v>
      </c>
      <c r="I35" s="1284"/>
      <c r="J35" s="675"/>
      <c r="K35" s="675"/>
      <c r="L35" s="675"/>
    </row>
    <row r="36" spans="1:12" s="26" customFormat="1" ht="12.2" customHeight="1" thickBot="1" x14ac:dyDescent="0.25">
      <c r="A36" s="55" t="s">
        <v>17</v>
      </c>
      <c r="B36" s="56" t="s">
        <v>170</v>
      </c>
      <c r="C36" s="128"/>
      <c r="D36" s="127"/>
      <c r="E36" s="711"/>
      <c r="F36" s="711"/>
      <c r="G36" s="711"/>
      <c r="H36" s="72">
        <f t="shared" si="1"/>
        <v>0</v>
      </c>
      <c r="I36" s="768"/>
      <c r="J36" s="72"/>
      <c r="K36" s="72"/>
      <c r="L36" s="72"/>
    </row>
    <row r="37" spans="1:12" s="26" customFormat="1" ht="12.2" customHeight="1" thickBot="1" x14ac:dyDescent="0.25">
      <c r="A37" s="1217" t="s">
        <v>104</v>
      </c>
      <c r="B37" s="420" t="s">
        <v>165</v>
      </c>
      <c r="C37" s="128"/>
      <c r="D37" s="127"/>
      <c r="E37" s="714"/>
      <c r="F37" s="714"/>
      <c r="G37" s="714"/>
      <c r="H37" s="676">
        <f t="shared" si="1"/>
        <v>0</v>
      </c>
      <c r="I37" s="1285"/>
      <c r="J37" s="676"/>
      <c r="K37" s="676"/>
      <c r="L37" s="676"/>
    </row>
    <row r="38" spans="1:12" s="26" customFormat="1" ht="12.2" customHeight="1" thickBot="1" x14ac:dyDescent="0.25">
      <c r="A38" s="55" t="s">
        <v>18</v>
      </c>
      <c r="B38" s="56" t="s">
        <v>555</v>
      </c>
      <c r="C38" s="128"/>
      <c r="D38" s="127"/>
      <c r="E38" s="711"/>
      <c r="F38" s="711"/>
      <c r="G38" s="711"/>
      <c r="H38" s="72">
        <f t="shared" si="1"/>
        <v>0</v>
      </c>
      <c r="I38" s="768"/>
      <c r="J38" s="72"/>
      <c r="K38" s="72"/>
      <c r="L38" s="72"/>
    </row>
    <row r="39" spans="1:12" s="26" customFormat="1" ht="12.2" customHeight="1" x14ac:dyDescent="0.2">
      <c r="A39" s="12" t="s">
        <v>107</v>
      </c>
      <c r="B39" s="93" t="s">
        <v>212</v>
      </c>
      <c r="C39" s="129"/>
      <c r="D39" s="279"/>
      <c r="E39" s="715"/>
      <c r="F39" s="715"/>
      <c r="G39" s="715"/>
      <c r="H39" s="677">
        <f t="shared" si="1"/>
        <v>0</v>
      </c>
      <c r="I39" s="1286"/>
      <c r="J39" s="677"/>
      <c r="K39" s="677"/>
      <c r="L39" s="677"/>
    </row>
    <row r="40" spans="1:12" s="26" customFormat="1" ht="12.2" customHeight="1" x14ac:dyDescent="0.2">
      <c r="A40" s="1182" t="s">
        <v>108</v>
      </c>
      <c r="B40" s="1595" t="s">
        <v>213</v>
      </c>
      <c r="C40" s="1596"/>
      <c r="D40" s="425"/>
      <c r="E40" s="716"/>
      <c r="F40" s="716"/>
      <c r="G40" s="716"/>
      <c r="H40" s="678">
        <f t="shared" si="1"/>
        <v>0</v>
      </c>
      <c r="I40" s="1287"/>
      <c r="J40" s="678"/>
      <c r="K40" s="678"/>
      <c r="L40" s="678"/>
    </row>
    <row r="41" spans="1:12" s="26" customFormat="1" ht="12.2" customHeight="1" thickBot="1" x14ac:dyDescent="0.25">
      <c r="A41" s="1182" t="s">
        <v>323</v>
      </c>
      <c r="B41" s="99" t="s">
        <v>165</v>
      </c>
      <c r="C41" s="131"/>
      <c r="D41" s="130"/>
      <c r="E41" s="717"/>
      <c r="F41" s="717"/>
      <c r="G41" s="717"/>
      <c r="H41" s="679">
        <f t="shared" si="1"/>
        <v>0</v>
      </c>
      <c r="I41" s="1288"/>
      <c r="J41" s="679"/>
      <c r="K41" s="679"/>
      <c r="L41" s="679"/>
    </row>
    <row r="42" spans="1:12" s="26" customFormat="1" ht="12.2" customHeight="1" thickBot="1" x14ac:dyDescent="0.25">
      <c r="A42" s="45" t="s">
        <v>19</v>
      </c>
      <c r="B42" s="56" t="s">
        <v>546</v>
      </c>
      <c r="C42" s="87">
        <f>+C10+C22+C27+C28+C32+C36+C38</f>
        <v>0</v>
      </c>
      <c r="D42" s="125">
        <f t="shared" ref="D42:L42" si="5">+D10+D22+D27+D28+D32+D36+D38</f>
        <v>0</v>
      </c>
      <c r="E42" s="708">
        <f t="shared" si="5"/>
        <v>0</v>
      </c>
      <c r="F42" s="708">
        <f t="shared" si="5"/>
        <v>0</v>
      </c>
      <c r="G42" s="708">
        <f t="shared" si="5"/>
        <v>0</v>
      </c>
      <c r="H42" s="72">
        <f t="shared" si="1"/>
        <v>0</v>
      </c>
      <c r="I42" s="768">
        <f t="shared" si="5"/>
        <v>0</v>
      </c>
      <c r="J42" s="72">
        <f t="shared" si="5"/>
        <v>0</v>
      </c>
      <c r="K42" s="72">
        <f t="shared" si="5"/>
        <v>0</v>
      </c>
      <c r="L42" s="72">
        <f t="shared" si="5"/>
        <v>0</v>
      </c>
    </row>
    <row r="43" spans="1:12" s="26" customFormat="1" ht="12.2" customHeight="1" thickBot="1" x14ac:dyDescent="0.25">
      <c r="A43" s="61" t="s">
        <v>20</v>
      </c>
      <c r="B43" s="56" t="s">
        <v>180</v>
      </c>
      <c r="C43" s="87">
        <f>SUM(C44:C47)</f>
        <v>13627385</v>
      </c>
      <c r="D43" s="125">
        <f t="shared" ref="D43:L43" si="6">SUM(D44:D47)</f>
        <v>13755385</v>
      </c>
      <c r="E43" s="708">
        <f t="shared" si="6"/>
        <v>16349770</v>
      </c>
      <c r="F43" s="708">
        <f t="shared" si="6"/>
        <v>13812107</v>
      </c>
      <c r="G43" s="708">
        <f t="shared" si="6"/>
        <v>20386397</v>
      </c>
      <c r="H43" s="72">
        <f t="shared" si="1"/>
        <v>6574290</v>
      </c>
      <c r="I43" s="768">
        <f t="shared" si="6"/>
        <v>0</v>
      </c>
      <c r="J43" s="72">
        <f t="shared" si="6"/>
        <v>0</v>
      </c>
      <c r="K43" s="72">
        <f t="shared" si="6"/>
        <v>0</v>
      </c>
      <c r="L43" s="72">
        <f t="shared" si="6"/>
        <v>0</v>
      </c>
    </row>
    <row r="44" spans="1:12" s="26" customFormat="1" ht="12.2" customHeight="1" x14ac:dyDescent="0.2">
      <c r="A44" s="57" t="s">
        <v>171</v>
      </c>
      <c r="B44" s="58" t="s">
        <v>131</v>
      </c>
      <c r="C44" s="119"/>
      <c r="D44" s="271"/>
      <c r="E44" s="712"/>
      <c r="F44" s="712"/>
      <c r="G44" s="712"/>
      <c r="H44" s="673">
        <f t="shared" si="1"/>
        <v>0</v>
      </c>
      <c r="I44" s="1282"/>
      <c r="J44" s="673"/>
      <c r="K44" s="673"/>
      <c r="L44" s="673"/>
    </row>
    <row r="45" spans="1:12" s="26" customFormat="1" ht="12.2" customHeight="1" x14ac:dyDescent="0.2">
      <c r="A45" s="69" t="s">
        <v>172</v>
      </c>
      <c r="B45" s="58" t="s">
        <v>186</v>
      </c>
      <c r="C45" s="117"/>
      <c r="D45" s="278"/>
      <c r="E45" s="89"/>
      <c r="F45" s="89"/>
      <c r="G45" s="89"/>
      <c r="H45" s="680">
        <f t="shared" si="1"/>
        <v>0</v>
      </c>
      <c r="I45" s="1289"/>
      <c r="J45" s="680"/>
      <c r="K45" s="680"/>
      <c r="L45" s="680"/>
    </row>
    <row r="46" spans="1:12" s="26" customFormat="1" ht="12.2" customHeight="1" x14ac:dyDescent="0.2">
      <c r="A46" s="1216" t="s">
        <v>173</v>
      </c>
      <c r="B46" s="419" t="s">
        <v>177</v>
      </c>
      <c r="C46" s="422">
        <f>C70-C42-C44-C63-C65-C68+C38+C32+C28</f>
        <v>13627385</v>
      </c>
      <c r="D46" s="409">
        <f t="shared" ref="D46:L46" si="7">D70-D42-D63-D65-D68</f>
        <v>13755385</v>
      </c>
      <c r="E46" s="103">
        <f t="shared" si="7"/>
        <v>16349770</v>
      </c>
      <c r="F46" s="103">
        <f t="shared" si="7"/>
        <v>12012107</v>
      </c>
      <c r="G46" s="103">
        <f t="shared" si="7"/>
        <v>18586511</v>
      </c>
      <c r="H46" s="661">
        <f t="shared" si="1"/>
        <v>6574404</v>
      </c>
      <c r="I46" s="760">
        <f t="shared" si="7"/>
        <v>0</v>
      </c>
      <c r="J46" s="661">
        <f t="shared" si="7"/>
        <v>0</v>
      </c>
      <c r="K46" s="661">
        <f t="shared" si="7"/>
        <v>0</v>
      </c>
      <c r="L46" s="661">
        <f t="shared" si="7"/>
        <v>0</v>
      </c>
    </row>
    <row r="47" spans="1:12" s="54" customFormat="1" ht="12.2" customHeight="1" thickBot="1" x14ac:dyDescent="0.25">
      <c r="A47" s="57" t="s">
        <v>178</v>
      </c>
      <c r="B47" s="60" t="s">
        <v>179</v>
      </c>
      <c r="C47" s="1213"/>
      <c r="D47" s="280">
        <f t="shared" ref="D47:L47" si="8">D62</f>
        <v>0</v>
      </c>
      <c r="E47" s="713">
        <f t="shared" si="8"/>
        <v>0</v>
      </c>
      <c r="F47" s="713">
        <f t="shared" si="8"/>
        <v>1800000</v>
      </c>
      <c r="G47" s="713">
        <f t="shared" si="8"/>
        <v>1799886</v>
      </c>
      <c r="H47" s="675">
        <f t="shared" si="1"/>
        <v>-114</v>
      </c>
      <c r="I47" s="1284">
        <f t="shared" si="8"/>
        <v>0</v>
      </c>
      <c r="J47" s="675">
        <f t="shared" si="8"/>
        <v>0</v>
      </c>
      <c r="K47" s="675">
        <f t="shared" si="8"/>
        <v>0</v>
      </c>
      <c r="L47" s="675">
        <f t="shared" si="8"/>
        <v>0</v>
      </c>
    </row>
    <row r="48" spans="1:12" s="54" customFormat="1" ht="15" customHeight="1" thickBot="1" x14ac:dyDescent="0.25">
      <c r="A48" s="61" t="s">
        <v>21</v>
      </c>
      <c r="B48" s="651" t="s">
        <v>174</v>
      </c>
      <c r="C48" s="133">
        <f>+C42+C43</f>
        <v>13627385</v>
      </c>
      <c r="D48" s="132">
        <f t="shared" ref="D48:L48" si="9">+D42+D43</f>
        <v>13755385</v>
      </c>
      <c r="E48" s="718">
        <f t="shared" si="9"/>
        <v>16349770</v>
      </c>
      <c r="F48" s="718">
        <f t="shared" si="9"/>
        <v>13812107</v>
      </c>
      <c r="G48" s="718">
        <f t="shared" si="9"/>
        <v>20386397</v>
      </c>
      <c r="H48" s="684">
        <f t="shared" si="1"/>
        <v>6574290</v>
      </c>
      <c r="I48" s="1290">
        <f t="shared" si="9"/>
        <v>0</v>
      </c>
      <c r="J48" s="684">
        <f t="shared" si="9"/>
        <v>0</v>
      </c>
      <c r="K48" s="684">
        <f t="shared" si="9"/>
        <v>0</v>
      </c>
      <c r="L48" s="684">
        <f t="shared" si="9"/>
        <v>0</v>
      </c>
    </row>
    <row r="49" spans="1:12" s="54" customFormat="1" ht="15" customHeight="1" x14ac:dyDescent="0.2">
      <c r="A49" s="62"/>
      <c r="B49" s="63"/>
      <c r="C49" s="64"/>
      <c r="D49" s="64"/>
      <c r="E49" s="64"/>
      <c r="F49" s="64"/>
      <c r="G49" s="64"/>
      <c r="H49" s="64"/>
      <c r="I49" s="64"/>
      <c r="J49" s="64"/>
      <c r="K49" s="64"/>
      <c r="L49" s="64"/>
    </row>
    <row r="50" spans="1:12" s="54" customFormat="1" ht="15" customHeight="1" x14ac:dyDescent="0.2">
      <c r="A50" s="62"/>
      <c r="B50" s="63"/>
      <c r="C50" s="64"/>
      <c r="D50" s="64"/>
      <c r="E50" s="64"/>
      <c r="F50" s="64"/>
      <c r="G50" s="64"/>
      <c r="H50" s="64"/>
      <c r="I50" s="64"/>
      <c r="J50" s="64"/>
      <c r="K50" s="64"/>
      <c r="L50" s="64"/>
    </row>
    <row r="51" spans="1:12" ht="13.5" thickBot="1" x14ac:dyDescent="0.25">
      <c r="A51" s="1800" t="s">
        <v>362</v>
      </c>
      <c r="B51" s="1800"/>
      <c r="C51" s="1800"/>
      <c r="D51" s="1800"/>
      <c r="E51" s="1800"/>
      <c r="F51" s="1800"/>
      <c r="G51" s="1800"/>
      <c r="H51" s="1800"/>
    </row>
    <row r="52" spans="1:12" s="681" customFormat="1" ht="60.75" thickBot="1" x14ac:dyDescent="0.25">
      <c r="A52" s="771"/>
      <c r="B52" s="772" t="s">
        <v>38</v>
      </c>
      <c r="C52" s="21" t="str">
        <f>C7</f>
        <v>2023. évi eredeti előirányzat
2/2023. (II.14.)</v>
      </c>
      <c r="D52" s="238" t="str">
        <f t="shared" ref="D52:L52" si="10">D7</f>
        <v>Módosított előirányzat a 14/2023.  (VI.29.)  rendelet szerint</v>
      </c>
      <c r="E52" s="21" t="str">
        <f t="shared" si="10"/>
        <v>Módosított előirányzat a 18/2023. (IX.26.)  rendelet szerint</v>
      </c>
      <c r="F52" s="21" t="str">
        <f t="shared" si="10"/>
        <v>Módosított előirányzat a 23/2023. (XII.14.)  rendelet szerint</v>
      </c>
      <c r="G52" s="21" t="str">
        <f t="shared" si="10"/>
        <v>Módosított előirányzat a …../2024. (II…..)  rendelet szerint</v>
      </c>
      <c r="H52" s="34" t="str">
        <f t="shared" si="10"/>
        <v>Változás a 23/2023. (XII.14) rendelethez képest</v>
      </c>
      <c r="I52" s="238" t="str">
        <f t="shared" si="10"/>
        <v>2023. évi teljesítés              2023.06.30-ig</v>
      </c>
      <c r="J52" s="21" t="str">
        <f t="shared" si="10"/>
        <v>2023. évi teljesítés              2023.09.30-ig</v>
      </c>
      <c r="K52" s="21" t="str">
        <f t="shared" si="10"/>
        <v>2023. évi teljesítés              2023.12.31-ig</v>
      </c>
      <c r="L52" s="21" t="str">
        <f t="shared" si="10"/>
        <v>Teljesítés %-a</v>
      </c>
    </row>
    <row r="53" spans="1:12" s="33" customFormat="1" ht="12.2" customHeight="1" thickBot="1" x14ac:dyDescent="0.25">
      <c r="A53" s="55" t="s">
        <v>12</v>
      </c>
      <c r="B53" s="56" t="s">
        <v>547</v>
      </c>
      <c r="C53" s="87">
        <f>SUM(C54:C59)-C55</f>
        <v>13627385</v>
      </c>
      <c r="D53" s="125">
        <f t="shared" ref="D53:L53" si="11">SUM(D54:D59)-D55</f>
        <v>13755385</v>
      </c>
      <c r="E53" s="708">
        <f t="shared" si="11"/>
        <v>16349770</v>
      </c>
      <c r="F53" s="708">
        <f>SUM(F54:F59)-F55</f>
        <v>12012107</v>
      </c>
      <c r="G53" s="708">
        <f t="shared" si="11"/>
        <v>18586511</v>
      </c>
      <c r="H53" s="50">
        <f t="shared" ref="H53:H72" si="12">+G53-F53</f>
        <v>6574404</v>
      </c>
      <c r="I53" s="249">
        <f t="shared" si="11"/>
        <v>0</v>
      </c>
      <c r="J53" s="50">
        <f t="shared" si="11"/>
        <v>0</v>
      </c>
      <c r="K53" s="50">
        <f t="shared" si="11"/>
        <v>0</v>
      </c>
      <c r="L53" s="50">
        <f t="shared" si="11"/>
        <v>0</v>
      </c>
    </row>
    <row r="54" spans="1:12" ht="12.2" customHeight="1" x14ac:dyDescent="0.2">
      <c r="A54" s="1216" t="s">
        <v>91</v>
      </c>
      <c r="B54" s="17" t="s">
        <v>68</v>
      </c>
      <c r="C54" s="119">
        <v>6582367</v>
      </c>
      <c r="D54" s="271">
        <f>6582367+100000</f>
        <v>6682367</v>
      </c>
      <c r="E54" s="712">
        <f>6682367+(150000*2)+391219+1564874</f>
        <v>8938460</v>
      </c>
      <c r="F54" s="712">
        <f>8938460+195038</f>
        <v>9133498</v>
      </c>
      <c r="G54" s="712">
        <f>9133498+4368432</f>
        <v>13501930</v>
      </c>
      <c r="H54" s="35">
        <f t="shared" si="12"/>
        <v>4368432</v>
      </c>
      <c r="I54" s="253"/>
      <c r="J54" s="35"/>
      <c r="K54" s="35"/>
      <c r="L54" s="35"/>
    </row>
    <row r="55" spans="1:12" ht="12.2" customHeight="1" x14ac:dyDescent="0.2">
      <c r="A55" s="1216" t="s">
        <v>305</v>
      </c>
      <c r="B55" s="418" t="s">
        <v>270</v>
      </c>
      <c r="C55" s="119"/>
      <c r="D55" s="271"/>
      <c r="E55" s="712">
        <v>391219</v>
      </c>
      <c r="F55" s="712">
        <f>391219+321281</f>
        <v>712500</v>
      </c>
      <c r="G55" s="712">
        <f>712500-321280</f>
        <v>391220</v>
      </c>
      <c r="H55" s="35">
        <f t="shared" si="12"/>
        <v>-321280</v>
      </c>
      <c r="I55" s="253"/>
      <c r="J55" s="35"/>
      <c r="K55" s="35"/>
      <c r="L55" s="35"/>
    </row>
    <row r="56" spans="1:12" ht="12.2" customHeight="1" x14ac:dyDescent="0.2">
      <c r="A56" s="1216" t="s">
        <v>92</v>
      </c>
      <c r="B56" s="415" t="s">
        <v>87</v>
      </c>
      <c r="C56" s="422">
        <v>2300668</v>
      </c>
      <c r="D56" s="409">
        <f>2300668+28000</f>
        <v>2328668</v>
      </c>
      <c r="E56" s="103">
        <f>2328668+(150000*2*0.28)+50858+203434</f>
        <v>2666960</v>
      </c>
      <c r="F56" s="103">
        <f>2666960-1479606</f>
        <v>1187354</v>
      </c>
      <c r="G56" s="103">
        <f>1187354+760159</f>
        <v>1947513</v>
      </c>
      <c r="H56" s="410">
        <f t="shared" si="12"/>
        <v>760159</v>
      </c>
      <c r="I56" s="635"/>
      <c r="J56" s="410"/>
      <c r="K56" s="410"/>
      <c r="L56" s="410"/>
    </row>
    <row r="57" spans="1:12" ht="12.2" customHeight="1" x14ac:dyDescent="0.2">
      <c r="A57" s="1216" t="s">
        <v>93</v>
      </c>
      <c r="B57" s="415" t="s">
        <v>69</v>
      </c>
      <c r="C57" s="422">
        <v>4744350</v>
      </c>
      <c r="D57" s="409">
        <v>4744350</v>
      </c>
      <c r="E57" s="103">
        <v>4744350</v>
      </c>
      <c r="F57" s="103">
        <f>4744350-3053095</f>
        <v>1691255</v>
      </c>
      <c r="G57" s="103">
        <f>1691255+1445813</f>
        <v>3137068</v>
      </c>
      <c r="H57" s="410">
        <f t="shared" si="12"/>
        <v>1445813</v>
      </c>
      <c r="I57" s="635"/>
      <c r="J57" s="410"/>
      <c r="K57" s="410"/>
      <c r="L57" s="410"/>
    </row>
    <row r="58" spans="1:12" ht="12.2" customHeight="1" x14ac:dyDescent="0.2">
      <c r="A58" s="1216" t="s">
        <v>90</v>
      </c>
      <c r="B58" s="415" t="s">
        <v>80</v>
      </c>
      <c r="C58" s="422"/>
      <c r="D58" s="409"/>
      <c r="E58" s="103"/>
      <c r="F58" s="103"/>
      <c r="G58" s="103"/>
      <c r="H58" s="410">
        <f t="shared" si="12"/>
        <v>0</v>
      </c>
      <c r="I58" s="635"/>
      <c r="J58" s="410"/>
      <c r="K58" s="410"/>
      <c r="L58" s="410"/>
    </row>
    <row r="59" spans="1:12" ht="12.2" customHeight="1" x14ac:dyDescent="0.2">
      <c r="A59" s="1216" t="s">
        <v>147</v>
      </c>
      <c r="B59" s="415" t="s">
        <v>88</v>
      </c>
      <c r="C59" s="422"/>
      <c r="D59" s="409"/>
      <c r="E59" s="103"/>
      <c r="F59" s="103"/>
      <c r="G59" s="103"/>
      <c r="H59" s="410">
        <f t="shared" si="12"/>
        <v>0</v>
      </c>
      <c r="I59" s="635"/>
      <c r="J59" s="410"/>
      <c r="K59" s="410"/>
      <c r="L59" s="410"/>
    </row>
    <row r="60" spans="1:12" ht="12.2" customHeight="1" x14ac:dyDescent="0.2">
      <c r="A60" s="1216" t="s">
        <v>306</v>
      </c>
      <c r="B60" s="648" t="s">
        <v>235</v>
      </c>
      <c r="C60" s="422"/>
      <c r="D60" s="409"/>
      <c r="E60" s="103"/>
      <c r="F60" s="103"/>
      <c r="G60" s="103"/>
      <c r="H60" s="410">
        <f t="shared" si="12"/>
        <v>0</v>
      </c>
      <c r="I60" s="635"/>
      <c r="J60" s="410"/>
      <c r="K60" s="410"/>
      <c r="L60" s="410"/>
    </row>
    <row r="61" spans="1:12" ht="12.2" customHeight="1" thickBot="1" x14ac:dyDescent="0.25">
      <c r="A61" s="82" t="s">
        <v>307</v>
      </c>
      <c r="B61" s="83" t="s">
        <v>234</v>
      </c>
      <c r="C61" s="90"/>
      <c r="D61" s="272"/>
      <c r="E61" s="719"/>
      <c r="F61" s="719"/>
      <c r="G61" s="719"/>
      <c r="H61" s="59">
        <f t="shared" si="12"/>
        <v>0</v>
      </c>
      <c r="I61" s="255"/>
      <c r="J61" s="59"/>
      <c r="K61" s="59"/>
      <c r="L61" s="59"/>
    </row>
    <row r="62" spans="1:12" ht="12.2" customHeight="1" thickBot="1" x14ac:dyDescent="0.25">
      <c r="A62" s="55" t="s">
        <v>13</v>
      </c>
      <c r="B62" s="56" t="s">
        <v>548</v>
      </c>
      <c r="C62" s="87">
        <f>SUM(C63:C67)</f>
        <v>0</v>
      </c>
      <c r="D62" s="125">
        <f t="shared" ref="D62:L62" si="13">SUM(D63:D67)</f>
        <v>0</v>
      </c>
      <c r="E62" s="708">
        <f t="shared" si="13"/>
        <v>0</v>
      </c>
      <c r="F62" s="708">
        <f t="shared" si="13"/>
        <v>1800000</v>
      </c>
      <c r="G62" s="708">
        <f t="shared" si="13"/>
        <v>1799886</v>
      </c>
      <c r="H62" s="50">
        <f t="shared" si="12"/>
        <v>-114</v>
      </c>
      <c r="I62" s="249">
        <f t="shared" si="13"/>
        <v>0</v>
      </c>
      <c r="J62" s="50">
        <f t="shared" si="13"/>
        <v>0</v>
      </c>
      <c r="K62" s="50">
        <f t="shared" si="13"/>
        <v>0</v>
      </c>
      <c r="L62" s="50">
        <f t="shared" si="13"/>
        <v>0</v>
      </c>
    </row>
    <row r="63" spans="1:12" s="33" customFormat="1" ht="12.2" customHeight="1" x14ac:dyDescent="0.2">
      <c r="A63" s="1216" t="s">
        <v>94</v>
      </c>
      <c r="B63" s="17" t="s">
        <v>119</v>
      </c>
      <c r="C63" s="119">
        <v>0</v>
      </c>
      <c r="D63" s="271"/>
      <c r="E63" s="712"/>
      <c r="F63" s="712">
        <v>1800000</v>
      </c>
      <c r="G63" s="712">
        <f>1800000-114</f>
        <v>1799886</v>
      </c>
      <c r="H63" s="35">
        <f t="shared" si="12"/>
        <v>-114</v>
      </c>
      <c r="I63" s="253"/>
      <c r="J63" s="35"/>
      <c r="K63" s="35"/>
      <c r="L63" s="35"/>
    </row>
    <row r="64" spans="1:12" s="33" customFormat="1" ht="12.2" customHeight="1" x14ac:dyDescent="0.2">
      <c r="A64" s="1216" t="s">
        <v>316</v>
      </c>
      <c r="B64" s="649" t="s">
        <v>236</v>
      </c>
      <c r="C64" s="119"/>
      <c r="D64" s="271"/>
      <c r="E64" s="712"/>
      <c r="F64" s="712"/>
      <c r="G64" s="712"/>
      <c r="H64" s="35">
        <f t="shared" si="12"/>
        <v>0</v>
      </c>
      <c r="I64" s="253"/>
      <c r="J64" s="35"/>
      <c r="K64" s="35"/>
      <c r="L64" s="35"/>
    </row>
    <row r="65" spans="1:12" ht="12.2" customHeight="1" x14ac:dyDescent="0.2">
      <c r="A65" s="1216" t="s">
        <v>95</v>
      </c>
      <c r="B65" s="415" t="s">
        <v>2</v>
      </c>
      <c r="C65" s="422"/>
      <c r="D65" s="409"/>
      <c r="E65" s="103"/>
      <c r="F65" s="103"/>
      <c r="G65" s="103"/>
      <c r="H65" s="410">
        <f t="shared" si="12"/>
        <v>0</v>
      </c>
      <c r="I65" s="635"/>
      <c r="J65" s="410"/>
      <c r="K65" s="410"/>
      <c r="L65" s="410"/>
    </row>
    <row r="66" spans="1:12" ht="12.2" customHeight="1" x14ac:dyDescent="0.2">
      <c r="A66" s="1216" t="s">
        <v>342</v>
      </c>
      <c r="B66" s="650" t="s">
        <v>237</v>
      </c>
      <c r="C66" s="422"/>
      <c r="D66" s="409"/>
      <c r="E66" s="103"/>
      <c r="F66" s="103"/>
      <c r="G66" s="103"/>
      <c r="H66" s="410">
        <f t="shared" si="12"/>
        <v>0</v>
      </c>
      <c r="I66" s="635"/>
      <c r="J66" s="410"/>
      <c r="K66" s="410"/>
      <c r="L66" s="410"/>
    </row>
    <row r="67" spans="1:12" ht="12.2" customHeight="1" x14ac:dyDescent="0.2">
      <c r="A67" s="1216" t="s">
        <v>96</v>
      </c>
      <c r="B67" s="17" t="s">
        <v>175</v>
      </c>
      <c r="C67" s="422">
        <f>SUM(C68:C69)</f>
        <v>0</v>
      </c>
      <c r="D67" s="409">
        <f t="shared" ref="D67:L67" si="14">SUM(D68:D69)</f>
        <v>0</v>
      </c>
      <c r="E67" s="103">
        <f t="shared" si="14"/>
        <v>0</v>
      </c>
      <c r="F67" s="103">
        <f t="shared" si="14"/>
        <v>0</v>
      </c>
      <c r="G67" s="103">
        <f t="shared" si="14"/>
        <v>0</v>
      </c>
      <c r="H67" s="410">
        <f t="shared" si="12"/>
        <v>0</v>
      </c>
      <c r="I67" s="635">
        <f t="shared" si="14"/>
        <v>0</v>
      </c>
      <c r="J67" s="410">
        <f t="shared" si="14"/>
        <v>0</v>
      </c>
      <c r="K67" s="410">
        <f t="shared" si="14"/>
        <v>0</v>
      </c>
      <c r="L67" s="410">
        <f t="shared" si="14"/>
        <v>0</v>
      </c>
    </row>
    <row r="68" spans="1:12" ht="12.2" customHeight="1" x14ac:dyDescent="0.2">
      <c r="A68" s="1216" t="s">
        <v>317</v>
      </c>
      <c r="B68" s="648" t="s">
        <v>239</v>
      </c>
      <c r="C68" s="422"/>
      <c r="D68" s="409"/>
      <c r="E68" s="103"/>
      <c r="F68" s="103"/>
      <c r="G68" s="103"/>
      <c r="H68" s="410">
        <f t="shared" si="12"/>
        <v>0</v>
      </c>
      <c r="I68" s="635"/>
      <c r="J68" s="410"/>
      <c r="K68" s="410"/>
      <c r="L68" s="410"/>
    </row>
    <row r="69" spans="1:12" ht="12.2" customHeight="1" thickBot="1" x14ac:dyDescent="0.25">
      <c r="A69" s="82" t="s">
        <v>318</v>
      </c>
      <c r="B69" s="83" t="s">
        <v>238</v>
      </c>
      <c r="C69" s="90"/>
      <c r="D69" s="409"/>
      <c r="E69" s="103"/>
      <c r="F69" s="103"/>
      <c r="G69" s="103"/>
      <c r="H69" s="410">
        <f t="shared" si="12"/>
        <v>0</v>
      </c>
      <c r="I69" s="635"/>
      <c r="J69" s="410"/>
      <c r="K69" s="410"/>
      <c r="L69" s="410"/>
    </row>
    <row r="70" spans="1:12" ht="15" customHeight="1" thickBot="1" x14ac:dyDescent="0.25">
      <c r="A70" s="55" t="s">
        <v>14</v>
      </c>
      <c r="B70" s="65" t="s">
        <v>176</v>
      </c>
      <c r="C70" s="133">
        <f>+C53+C62</f>
        <v>13627385</v>
      </c>
      <c r="D70" s="132">
        <f t="shared" ref="D70:L70" si="15">+D53+D62</f>
        <v>13755385</v>
      </c>
      <c r="E70" s="718">
        <f t="shared" si="15"/>
        <v>16349770</v>
      </c>
      <c r="F70" s="718">
        <f t="shared" si="15"/>
        <v>13812107</v>
      </c>
      <c r="G70" s="718">
        <f t="shared" si="15"/>
        <v>20386397</v>
      </c>
      <c r="H70" s="66">
        <f t="shared" si="12"/>
        <v>6574290</v>
      </c>
      <c r="I70" s="250">
        <f t="shared" si="15"/>
        <v>0</v>
      </c>
      <c r="J70" s="66">
        <f t="shared" si="15"/>
        <v>0</v>
      </c>
      <c r="K70" s="66">
        <f t="shared" si="15"/>
        <v>0</v>
      </c>
      <c r="L70" s="66">
        <f t="shared" si="15"/>
        <v>0</v>
      </c>
    </row>
    <row r="71" spans="1:12" ht="13.5" thickBot="1" x14ac:dyDescent="0.25">
      <c r="C71" s="27"/>
      <c r="D71" s="27"/>
      <c r="E71" s="27"/>
      <c r="F71" s="27"/>
      <c r="G71" s="27"/>
      <c r="H71" s="27"/>
      <c r="I71" s="27"/>
      <c r="J71" s="27"/>
      <c r="K71" s="27"/>
      <c r="L71" s="27"/>
    </row>
    <row r="72" spans="1:12" ht="16.5" customHeight="1" thickBot="1" x14ac:dyDescent="0.25">
      <c r="A72" s="764" t="s">
        <v>292</v>
      </c>
      <c r="B72" s="766"/>
      <c r="C72" s="135">
        <v>33</v>
      </c>
      <c r="D72" s="765">
        <v>2</v>
      </c>
      <c r="E72" s="647">
        <v>2</v>
      </c>
      <c r="F72" s="647">
        <v>2</v>
      </c>
      <c r="G72" s="647">
        <v>2</v>
      </c>
      <c r="H72" s="246">
        <f t="shared" si="12"/>
        <v>0</v>
      </c>
      <c r="I72" s="246">
        <v>2</v>
      </c>
      <c r="J72" s="246">
        <v>2</v>
      </c>
      <c r="K72" s="246">
        <v>2</v>
      </c>
      <c r="L72" s="246">
        <v>2</v>
      </c>
    </row>
    <row r="73" spans="1:12" x14ac:dyDescent="0.2">
      <c r="D73" s="225"/>
      <c r="E73" s="225"/>
      <c r="F73" s="225"/>
      <c r="G73" s="225"/>
      <c r="H73" s="225" t="s">
        <v>735</v>
      </c>
      <c r="I73" s="225"/>
      <c r="J73" s="225"/>
      <c r="K73" s="225"/>
      <c r="L73" s="225"/>
    </row>
  </sheetData>
  <sheetProtection formatCells="0"/>
  <mergeCells count="7">
    <mergeCell ref="A9:H9"/>
    <mergeCell ref="A51:H51"/>
    <mergeCell ref="A1:H1"/>
    <mergeCell ref="A2:H2"/>
    <mergeCell ref="C4:H4"/>
    <mergeCell ref="C5:H5"/>
    <mergeCell ref="A6:H6"/>
  </mergeCells>
  <printOptions horizontalCentered="1"/>
  <pageMargins left="0.39370078740157483" right="0.39370078740157483" top="0.39370078740157483" bottom="0.19685039370078741" header="0.78740157480314965" footer="0.78740157480314965"/>
  <pageSetup paperSize="9" scale="73" orientation="portrait" r:id="rId1"/>
  <headerFooter alignWithMargins="0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L73"/>
  <sheetViews>
    <sheetView view="pageBreakPreview" zoomScale="117" zoomScaleNormal="100" zoomScaleSheetLayoutView="117" workbookViewId="0">
      <selection activeCell="A2" sqref="A2:H2"/>
    </sheetView>
  </sheetViews>
  <sheetFormatPr defaultRowHeight="12.75" x14ac:dyDescent="0.2"/>
  <cols>
    <col min="1" max="1" width="12" style="1583" customWidth="1"/>
    <col min="2" max="2" width="67" style="25" customWidth="1"/>
    <col min="3" max="3" width="14.1640625" style="25" customWidth="1"/>
    <col min="4" max="4" width="17" style="25" hidden="1" customWidth="1"/>
    <col min="5" max="5" width="15.83203125" style="25" hidden="1" customWidth="1"/>
    <col min="6" max="6" width="15.33203125" style="25" customWidth="1"/>
    <col min="7" max="7" width="17" style="25" customWidth="1"/>
    <col min="8" max="8" width="14.83203125" style="25" customWidth="1"/>
    <col min="9" max="12" width="14.83203125" style="25" hidden="1" customWidth="1"/>
    <col min="13" max="257" width="9.33203125" style="25"/>
    <col min="258" max="258" width="13.83203125" style="25" customWidth="1"/>
    <col min="259" max="259" width="79.1640625" style="25" customWidth="1"/>
    <col min="260" max="260" width="21.6640625" style="25" customWidth="1"/>
    <col min="261" max="513" width="9.33203125" style="25"/>
    <col min="514" max="514" width="13.83203125" style="25" customWidth="1"/>
    <col min="515" max="515" width="79.1640625" style="25" customWidth="1"/>
    <col min="516" max="516" width="21.6640625" style="25" customWidth="1"/>
    <col min="517" max="769" width="9.33203125" style="25"/>
    <col min="770" max="770" width="13.83203125" style="25" customWidth="1"/>
    <col min="771" max="771" width="79.1640625" style="25" customWidth="1"/>
    <col min="772" max="772" width="21.6640625" style="25" customWidth="1"/>
    <col min="773" max="1025" width="9.33203125" style="25"/>
    <col min="1026" max="1026" width="13.83203125" style="25" customWidth="1"/>
    <col min="1027" max="1027" width="79.1640625" style="25" customWidth="1"/>
    <col min="1028" max="1028" width="21.6640625" style="25" customWidth="1"/>
    <col min="1029" max="1281" width="9.33203125" style="25"/>
    <col min="1282" max="1282" width="13.83203125" style="25" customWidth="1"/>
    <col min="1283" max="1283" width="79.1640625" style="25" customWidth="1"/>
    <col min="1284" max="1284" width="21.6640625" style="25" customWidth="1"/>
    <col min="1285" max="1537" width="9.33203125" style="25"/>
    <col min="1538" max="1538" width="13.83203125" style="25" customWidth="1"/>
    <col min="1539" max="1539" width="79.1640625" style="25" customWidth="1"/>
    <col min="1540" max="1540" width="21.6640625" style="25" customWidth="1"/>
    <col min="1541" max="1793" width="9.33203125" style="25"/>
    <col min="1794" max="1794" width="13.83203125" style="25" customWidth="1"/>
    <col min="1795" max="1795" width="79.1640625" style="25" customWidth="1"/>
    <col min="1796" max="1796" width="21.6640625" style="25" customWidth="1"/>
    <col min="1797" max="2049" width="9.33203125" style="25"/>
    <col min="2050" max="2050" width="13.83203125" style="25" customWidth="1"/>
    <col min="2051" max="2051" width="79.1640625" style="25" customWidth="1"/>
    <col min="2052" max="2052" width="21.6640625" style="25" customWidth="1"/>
    <col min="2053" max="2305" width="9.33203125" style="25"/>
    <col min="2306" max="2306" width="13.83203125" style="25" customWidth="1"/>
    <col min="2307" max="2307" width="79.1640625" style="25" customWidth="1"/>
    <col min="2308" max="2308" width="21.6640625" style="25" customWidth="1"/>
    <col min="2309" max="2561" width="9.33203125" style="25"/>
    <col min="2562" max="2562" width="13.83203125" style="25" customWidth="1"/>
    <col min="2563" max="2563" width="79.1640625" style="25" customWidth="1"/>
    <col min="2564" max="2564" width="21.6640625" style="25" customWidth="1"/>
    <col min="2565" max="2817" width="9.33203125" style="25"/>
    <col min="2818" max="2818" width="13.83203125" style="25" customWidth="1"/>
    <col min="2819" max="2819" width="79.1640625" style="25" customWidth="1"/>
    <col min="2820" max="2820" width="21.6640625" style="25" customWidth="1"/>
    <col min="2821" max="3073" width="9.33203125" style="25"/>
    <col min="3074" max="3074" width="13.83203125" style="25" customWidth="1"/>
    <col min="3075" max="3075" width="79.1640625" style="25" customWidth="1"/>
    <col min="3076" max="3076" width="21.6640625" style="25" customWidth="1"/>
    <col min="3077" max="3329" width="9.33203125" style="25"/>
    <col min="3330" max="3330" width="13.83203125" style="25" customWidth="1"/>
    <col min="3331" max="3331" width="79.1640625" style="25" customWidth="1"/>
    <col min="3332" max="3332" width="21.6640625" style="25" customWidth="1"/>
    <col min="3333" max="3585" width="9.33203125" style="25"/>
    <col min="3586" max="3586" width="13.83203125" style="25" customWidth="1"/>
    <col min="3587" max="3587" width="79.1640625" style="25" customWidth="1"/>
    <col min="3588" max="3588" width="21.6640625" style="25" customWidth="1"/>
    <col min="3589" max="3841" width="9.33203125" style="25"/>
    <col min="3842" max="3842" width="13.83203125" style="25" customWidth="1"/>
    <col min="3843" max="3843" width="79.1640625" style="25" customWidth="1"/>
    <col min="3844" max="3844" width="21.6640625" style="25" customWidth="1"/>
    <col min="3845" max="4097" width="9.33203125" style="25"/>
    <col min="4098" max="4098" width="13.83203125" style="25" customWidth="1"/>
    <col min="4099" max="4099" width="79.1640625" style="25" customWidth="1"/>
    <col min="4100" max="4100" width="21.6640625" style="25" customWidth="1"/>
    <col min="4101" max="4353" width="9.33203125" style="25"/>
    <col min="4354" max="4354" width="13.83203125" style="25" customWidth="1"/>
    <col min="4355" max="4355" width="79.1640625" style="25" customWidth="1"/>
    <col min="4356" max="4356" width="21.6640625" style="25" customWidth="1"/>
    <col min="4357" max="4609" width="9.33203125" style="25"/>
    <col min="4610" max="4610" width="13.83203125" style="25" customWidth="1"/>
    <col min="4611" max="4611" width="79.1640625" style="25" customWidth="1"/>
    <col min="4612" max="4612" width="21.6640625" style="25" customWidth="1"/>
    <col min="4613" max="4865" width="9.33203125" style="25"/>
    <col min="4866" max="4866" width="13.83203125" style="25" customWidth="1"/>
    <col min="4867" max="4867" width="79.1640625" style="25" customWidth="1"/>
    <col min="4868" max="4868" width="21.6640625" style="25" customWidth="1"/>
    <col min="4869" max="5121" width="9.33203125" style="25"/>
    <col min="5122" max="5122" width="13.83203125" style="25" customWidth="1"/>
    <col min="5123" max="5123" width="79.1640625" style="25" customWidth="1"/>
    <col min="5124" max="5124" width="21.6640625" style="25" customWidth="1"/>
    <col min="5125" max="5377" width="9.33203125" style="25"/>
    <col min="5378" max="5378" width="13.83203125" style="25" customWidth="1"/>
    <col min="5379" max="5379" width="79.1640625" style="25" customWidth="1"/>
    <col min="5380" max="5380" width="21.6640625" style="25" customWidth="1"/>
    <col min="5381" max="5633" width="9.33203125" style="25"/>
    <col min="5634" max="5634" width="13.83203125" style="25" customWidth="1"/>
    <col min="5635" max="5635" width="79.1640625" style="25" customWidth="1"/>
    <col min="5636" max="5636" width="21.6640625" style="25" customWidth="1"/>
    <col min="5637" max="5889" width="9.33203125" style="25"/>
    <col min="5890" max="5890" width="13.83203125" style="25" customWidth="1"/>
    <col min="5891" max="5891" width="79.1640625" style="25" customWidth="1"/>
    <col min="5892" max="5892" width="21.6640625" style="25" customWidth="1"/>
    <col min="5893" max="6145" width="9.33203125" style="25"/>
    <col min="6146" max="6146" width="13.83203125" style="25" customWidth="1"/>
    <col min="6147" max="6147" width="79.1640625" style="25" customWidth="1"/>
    <col min="6148" max="6148" width="21.6640625" style="25" customWidth="1"/>
    <col min="6149" max="6401" width="9.33203125" style="25"/>
    <col min="6402" max="6402" width="13.83203125" style="25" customWidth="1"/>
    <col min="6403" max="6403" width="79.1640625" style="25" customWidth="1"/>
    <col min="6404" max="6404" width="21.6640625" style="25" customWidth="1"/>
    <col min="6405" max="6657" width="9.33203125" style="25"/>
    <col min="6658" max="6658" width="13.83203125" style="25" customWidth="1"/>
    <col min="6659" max="6659" width="79.1640625" style="25" customWidth="1"/>
    <col min="6660" max="6660" width="21.6640625" style="25" customWidth="1"/>
    <col min="6661" max="6913" width="9.33203125" style="25"/>
    <col min="6914" max="6914" width="13.83203125" style="25" customWidth="1"/>
    <col min="6915" max="6915" width="79.1640625" style="25" customWidth="1"/>
    <col min="6916" max="6916" width="21.6640625" style="25" customWidth="1"/>
    <col min="6917" max="7169" width="9.33203125" style="25"/>
    <col min="7170" max="7170" width="13.83203125" style="25" customWidth="1"/>
    <col min="7171" max="7171" width="79.1640625" style="25" customWidth="1"/>
    <col min="7172" max="7172" width="21.6640625" style="25" customWidth="1"/>
    <col min="7173" max="7425" width="9.33203125" style="25"/>
    <col min="7426" max="7426" width="13.83203125" style="25" customWidth="1"/>
    <col min="7427" max="7427" width="79.1640625" style="25" customWidth="1"/>
    <col min="7428" max="7428" width="21.6640625" style="25" customWidth="1"/>
    <col min="7429" max="7681" width="9.33203125" style="25"/>
    <col min="7682" max="7682" width="13.83203125" style="25" customWidth="1"/>
    <col min="7683" max="7683" width="79.1640625" style="25" customWidth="1"/>
    <col min="7684" max="7684" width="21.6640625" style="25" customWidth="1"/>
    <col min="7685" max="7937" width="9.33203125" style="25"/>
    <col min="7938" max="7938" width="13.83203125" style="25" customWidth="1"/>
    <col min="7939" max="7939" width="79.1640625" style="25" customWidth="1"/>
    <col min="7940" max="7940" width="21.6640625" style="25" customWidth="1"/>
    <col min="7941" max="8193" width="9.33203125" style="25"/>
    <col min="8194" max="8194" width="13.83203125" style="25" customWidth="1"/>
    <col min="8195" max="8195" width="79.1640625" style="25" customWidth="1"/>
    <col min="8196" max="8196" width="21.6640625" style="25" customWidth="1"/>
    <col min="8197" max="8449" width="9.33203125" style="25"/>
    <col min="8450" max="8450" width="13.83203125" style="25" customWidth="1"/>
    <col min="8451" max="8451" width="79.1640625" style="25" customWidth="1"/>
    <col min="8452" max="8452" width="21.6640625" style="25" customWidth="1"/>
    <col min="8453" max="8705" width="9.33203125" style="25"/>
    <col min="8706" max="8706" width="13.83203125" style="25" customWidth="1"/>
    <col min="8707" max="8707" width="79.1640625" style="25" customWidth="1"/>
    <col min="8708" max="8708" width="21.6640625" style="25" customWidth="1"/>
    <col min="8709" max="8961" width="9.33203125" style="25"/>
    <col min="8962" max="8962" width="13.83203125" style="25" customWidth="1"/>
    <col min="8963" max="8963" width="79.1640625" style="25" customWidth="1"/>
    <col min="8964" max="8964" width="21.6640625" style="25" customWidth="1"/>
    <col min="8965" max="9217" width="9.33203125" style="25"/>
    <col min="9218" max="9218" width="13.83203125" style="25" customWidth="1"/>
    <col min="9219" max="9219" width="79.1640625" style="25" customWidth="1"/>
    <col min="9220" max="9220" width="21.6640625" style="25" customWidth="1"/>
    <col min="9221" max="9473" width="9.33203125" style="25"/>
    <col min="9474" max="9474" width="13.83203125" style="25" customWidth="1"/>
    <col min="9475" max="9475" width="79.1640625" style="25" customWidth="1"/>
    <col min="9476" max="9476" width="21.6640625" style="25" customWidth="1"/>
    <col min="9477" max="9729" width="9.33203125" style="25"/>
    <col min="9730" max="9730" width="13.83203125" style="25" customWidth="1"/>
    <col min="9731" max="9731" width="79.1640625" style="25" customWidth="1"/>
    <col min="9732" max="9732" width="21.6640625" style="25" customWidth="1"/>
    <col min="9733" max="9985" width="9.33203125" style="25"/>
    <col min="9986" max="9986" width="13.83203125" style="25" customWidth="1"/>
    <col min="9987" max="9987" width="79.1640625" style="25" customWidth="1"/>
    <col min="9988" max="9988" width="21.6640625" style="25" customWidth="1"/>
    <col min="9989" max="10241" width="9.33203125" style="25"/>
    <col min="10242" max="10242" width="13.83203125" style="25" customWidth="1"/>
    <col min="10243" max="10243" width="79.1640625" style="25" customWidth="1"/>
    <col min="10244" max="10244" width="21.6640625" style="25" customWidth="1"/>
    <col min="10245" max="10497" width="9.33203125" style="25"/>
    <col min="10498" max="10498" width="13.83203125" style="25" customWidth="1"/>
    <col min="10499" max="10499" width="79.1640625" style="25" customWidth="1"/>
    <col min="10500" max="10500" width="21.6640625" style="25" customWidth="1"/>
    <col min="10501" max="10753" width="9.33203125" style="25"/>
    <col min="10754" max="10754" width="13.83203125" style="25" customWidth="1"/>
    <col min="10755" max="10755" width="79.1640625" style="25" customWidth="1"/>
    <col min="10756" max="10756" width="21.6640625" style="25" customWidth="1"/>
    <col min="10757" max="11009" width="9.33203125" style="25"/>
    <col min="11010" max="11010" width="13.83203125" style="25" customWidth="1"/>
    <col min="11011" max="11011" width="79.1640625" style="25" customWidth="1"/>
    <col min="11012" max="11012" width="21.6640625" style="25" customWidth="1"/>
    <col min="11013" max="11265" width="9.33203125" style="25"/>
    <col min="11266" max="11266" width="13.83203125" style="25" customWidth="1"/>
    <col min="11267" max="11267" width="79.1640625" style="25" customWidth="1"/>
    <col min="11268" max="11268" width="21.6640625" style="25" customWidth="1"/>
    <col min="11269" max="11521" width="9.33203125" style="25"/>
    <col min="11522" max="11522" width="13.83203125" style="25" customWidth="1"/>
    <col min="11523" max="11523" width="79.1640625" style="25" customWidth="1"/>
    <col min="11524" max="11524" width="21.6640625" style="25" customWidth="1"/>
    <col min="11525" max="11777" width="9.33203125" style="25"/>
    <col min="11778" max="11778" width="13.83203125" style="25" customWidth="1"/>
    <col min="11779" max="11779" width="79.1640625" style="25" customWidth="1"/>
    <col min="11780" max="11780" width="21.6640625" style="25" customWidth="1"/>
    <col min="11781" max="12033" width="9.33203125" style="25"/>
    <col min="12034" max="12034" width="13.83203125" style="25" customWidth="1"/>
    <col min="12035" max="12035" width="79.1640625" style="25" customWidth="1"/>
    <col min="12036" max="12036" width="21.6640625" style="25" customWidth="1"/>
    <col min="12037" max="12289" width="9.33203125" style="25"/>
    <col min="12290" max="12290" width="13.83203125" style="25" customWidth="1"/>
    <col min="12291" max="12291" width="79.1640625" style="25" customWidth="1"/>
    <col min="12292" max="12292" width="21.6640625" style="25" customWidth="1"/>
    <col min="12293" max="12545" width="9.33203125" style="25"/>
    <col min="12546" max="12546" width="13.83203125" style="25" customWidth="1"/>
    <col min="12547" max="12547" width="79.1640625" style="25" customWidth="1"/>
    <col min="12548" max="12548" width="21.6640625" style="25" customWidth="1"/>
    <col min="12549" max="12801" width="9.33203125" style="25"/>
    <col min="12802" max="12802" width="13.83203125" style="25" customWidth="1"/>
    <col min="12803" max="12803" width="79.1640625" style="25" customWidth="1"/>
    <col min="12804" max="12804" width="21.6640625" style="25" customWidth="1"/>
    <col min="12805" max="13057" width="9.33203125" style="25"/>
    <col min="13058" max="13058" width="13.83203125" style="25" customWidth="1"/>
    <col min="13059" max="13059" width="79.1640625" style="25" customWidth="1"/>
    <col min="13060" max="13060" width="21.6640625" style="25" customWidth="1"/>
    <col min="13061" max="13313" width="9.33203125" style="25"/>
    <col min="13314" max="13314" width="13.83203125" style="25" customWidth="1"/>
    <col min="13315" max="13315" width="79.1640625" style="25" customWidth="1"/>
    <col min="13316" max="13316" width="21.6640625" style="25" customWidth="1"/>
    <col min="13317" max="13569" width="9.33203125" style="25"/>
    <col min="13570" max="13570" width="13.83203125" style="25" customWidth="1"/>
    <col min="13571" max="13571" width="79.1640625" style="25" customWidth="1"/>
    <col min="13572" max="13572" width="21.6640625" style="25" customWidth="1"/>
    <col min="13573" max="13825" width="9.33203125" style="25"/>
    <col min="13826" max="13826" width="13.83203125" style="25" customWidth="1"/>
    <col min="13827" max="13827" width="79.1640625" style="25" customWidth="1"/>
    <col min="13828" max="13828" width="21.6640625" style="25" customWidth="1"/>
    <col min="13829" max="14081" width="9.33203125" style="25"/>
    <col min="14082" max="14082" width="13.83203125" style="25" customWidth="1"/>
    <col min="14083" max="14083" width="79.1640625" style="25" customWidth="1"/>
    <col min="14084" max="14084" width="21.6640625" style="25" customWidth="1"/>
    <col min="14085" max="14337" width="9.33203125" style="25"/>
    <col min="14338" max="14338" width="13.83203125" style="25" customWidth="1"/>
    <col min="14339" max="14339" width="79.1640625" style="25" customWidth="1"/>
    <col min="14340" max="14340" width="21.6640625" style="25" customWidth="1"/>
    <col min="14341" max="14593" width="9.33203125" style="25"/>
    <col min="14594" max="14594" width="13.83203125" style="25" customWidth="1"/>
    <col min="14595" max="14595" width="79.1640625" style="25" customWidth="1"/>
    <col min="14596" max="14596" width="21.6640625" style="25" customWidth="1"/>
    <col min="14597" max="14849" width="9.33203125" style="25"/>
    <col min="14850" max="14850" width="13.83203125" style="25" customWidth="1"/>
    <col min="14851" max="14851" width="79.1640625" style="25" customWidth="1"/>
    <col min="14852" max="14852" width="21.6640625" style="25" customWidth="1"/>
    <col min="14853" max="15105" width="9.33203125" style="25"/>
    <col min="15106" max="15106" width="13.83203125" style="25" customWidth="1"/>
    <col min="15107" max="15107" width="79.1640625" style="25" customWidth="1"/>
    <col min="15108" max="15108" width="21.6640625" style="25" customWidth="1"/>
    <col min="15109" max="15361" width="9.33203125" style="25"/>
    <col min="15362" max="15362" width="13.83203125" style="25" customWidth="1"/>
    <col min="15363" max="15363" width="79.1640625" style="25" customWidth="1"/>
    <col min="15364" max="15364" width="21.6640625" style="25" customWidth="1"/>
    <col min="15365" max="15617" width="9.33203125" style="25"/>
    <col min="15618" max="15618" width="13.83203125" style="25" customWidth="1"/>
    <col min="15619" max="15619" width="79.1640625" style="25" customWidth="1"/>
    <col min="15620" max="15620" width="21.6640625" style="25" customWidth="1"/>
    <col min="15621" max="15873" width="9.33203125" style="25"/>
    <col min="15874" max="15874" width="13.83203125" style="25" customWidth="1"/>
    <col min="15875" max="15875" width="79.1640625" style="25" customWidth="1"/>
    <col min="15876" max="15876" width="21.6640625" style="25" customWidth="1"/>
    <col min="15877" max="16129" width="9.33203125" style="25"/>
    <col min="16130" max="16130" width="13.83203125" style="25" customWidth="1"/>
    <col min="16131" max="16131" width="79.1640625" style="25" customWidth="1"/>
    <col min="16132" max="16132" width="21.6640625" style="25" customWidth="1"/>
    <col min="16133" max="16384" width="9.33203125" style="25"/>
  </cols>
  <sheetData>
    <row r="1" spans="1:12" s="662" customFormat="1" ht="12.75" customHeight="1" x14ac:dyDescent="0.2">
      <c r="A1" s="1663" t="s">
        <v>844</v>
      </c>
      <c r="B1" s="1663"/>
      <c r="C1" s="1663"/>
      <c r="D1" s="1663"/>
      <c r="E1" s="1663"/>
      <c r="F1" s="1663"/>
      <c r="G1" s="1663"/>
      <c r="H1" s="1663"/>
    </row>
    <row r="2" spans="1:12" s="662" customFormat="1" ht="12.75" customHeight="1" x14ac:dyDescent="0.2">
      <c r="A2" s="1663" t="s">
        <v>731</v>
      </c>
      <c r="B2" s="1663"/>
      <c r="C2" s="1663"/>
      <c r="D2" s="1663"/>
      <c r="E2" s="1663"/>
      <c r="F2" s="1663"/>
      <c r="G2" s="1663"/>
      <c r="H2" s="1663"/>
    </row>
    <row r="3" spans="1:12" s="24" customFormat="1" ht="21.2" customHeight="1" thickBot="1" x14ac:dyDescent="0.25">
      <c r="A3" s="242"/>
      <c r="C3" s="1579"/>
      <c r="D3" s="1579"/>
      <c r="E3" s="1579"/>
      <c r="F3" s="1579"/>
      <c r="G3" s="1579"/>
      <c r="H3" s="1579"/>
      <c r="I3" s="1579"/>
      <c r="J3" s="1579"/>
      <c r="K3" s="1579"/>
      <c r="L3" s="1579"/>
    </row>
    <row r="4" spans="1:12" s="40" customFormat="1" ht="38.25" customHeight="1" x14ac:dyDescent="0.2">
      <c r="A4" s="38" t="s">
        <v>137</v>
      </c>
      <c r="B4" s="39" t="s">
        <v>387</v>
      </c>
      <c r="C4" s="1693" t="s">
        <v>182</v>
      </c>
      <c r="D4" s="1694"/>
      <c r="E4" s="1694"/>
      <c r="F4" s="1694"/>
      <c r="G4" s="1694"/>
      <c r="H4" s="1695" t="s">
        <v>182</v>
      </c>
    </row>
    <row r="5" spans="1:12" s="40" customFormat="1" ht="36.75" thickBot="1" x14ac:dyDescent="0.25">
      <c r="A5" s="41" t="s">
        <v>139</v>
      </c>
      <c r="B5" s="42" t="s">
        <v>404</v>
      </c>
      <c r="C5" s="1696" t="s">
        <v>141</v>
      </c>
      <c r="D5" s="1697"/>
      <c r="E5" s="1697"/>
      <c r="F5" s="1697"/>
      <c r="G5" s="1697"/>
      <c r="H5" s="1698" t="s">
        <v>141</v>
      </c>
    </row>
    <row r="6" spans="1:12" s="43" customFormat="1" ht="15.95" customHeight="1" thickBot="1" x14ac:dyDescent="0.25">
      <c r="A6" s="1807" t="s">
        <v>362</v>
      </c>
      <c r="B6" s="1807"/>
      <c r="C6" s="1807"/>
      <c r="D6" s="1807"/>
      <c r="E6" s="1807"/>
      <c r="F6" s="1807"/>
      <c r="G6" s="1807"/>
      <c r="H6" s="1807"/>
    </row>
    <row r="7" spans="1:12" ht="60" customHeight="1" thickBot="1" x14ac:dyDescent="0.25">
      <c r="A7" s="771" t="s">
        <v>142</v>
      </c>
      <c r="B7" s="44" t="s">
        <v>36</v>
      </c>
      <c r="C7" s="44" t="str">
        <f>'26._köt_össz_bev'!C9</f>
        <v>2023. évi eredeti előirányzat
2/2023. (II.14.)</v>
      </c>
      <c r="D7" s="275" t="str">
        <f>'26._köt_össz_bev'!D9</f>
        <v>Módosított előirányzat a 14/2023.  (VI.29.)  rendelet szerint</v>
      </c>
      <c r="E7" s="44" t="str">
        <f>'26._köt_össz_bev'!E9</f>
        <v>Módosított előirányzat a 18/2023. (IX.26.)  rendelet szerint</v>
      </c>
      <c r="F7" s="44" t="str">
        <f>'26._köt_össz_bev'!F9</f>
        <v>Módosított előirányzat a 23/2023. (XII.14.)  rendelet szerint</v>
      </c>
      <c r="G7" s="44" t="str">
        <f>'26._köt_össz_bev'!G9</f>
        <v>Módosított előirányzat a …../2024. (II…..)  rendelet szerint</v>
      </c>
      <c r="H7" s="124" t="str">
        <f>'26._köt_össz_bev'!H9</f>
        <v>Változás a 23/2023. (XII.14) rendelethez képest</v>
      </c>
      <c r="I7" s="275" t="str">
        <f>'26._köt_össz_bev'!I9</f>
        <v>2023. évi teljesítés              2023.06.30-ig</v>
      </c>
      <c r="J7" s="44" t="str">
        <f>'26._köt_össz_bev'!J9</f>
        <v>2023. évi teljesítés              2023.09.30-ig</v>
      </c>
      <c r="K7" s="44" t="str">
        <f>'26._köt_össz_bev'!K9</f>
        <v>2023. évi teljesítés              2023.12.31-ig</v>
      </c>
      <c r="L7" s="44" t="str">
        <f>'26._köt_össz_bev'!L9</f>
        <v>Teljesítés %-a</v>
      </c>
    </row>
    <row r="8" spans="1:12" s="48" customFormat="1" ht="12.95" customHeight="1" thickBot="1" x14ac:dyDescent="0.25">
      <c r="A8" s="45" t="s">
        <v>297</v>
      </c>
      <c r="B8" s="46" t="s">
        <v>298</v>
      </c>
      <c r="C8" s="1168" t="s">
        <v>299</v>
      </c>
      <c r="D8" s="263" t="s">
        <v>300</v>
      </c>
      <c r="E8" s="46" t="s">
        <v>300</v>
      </c>
      <c r="F8" s="46" t="s">
        <v>300</v>
      </c>
      <c r="G8" s="46" t="s">
        <v>301</v>
      </c>
      <c r="H8" s="260" t="s">
        <v>388</v>
      </c>
      <c r="I8" s="260"/>
      <c r="J8" s="47"/>
      <c r="K8" s="47"/>
      <c r="L8" s="47"/>
    </row>
    <row r="9" spans="1:12" s="48" customFormat="1" ht="15.75" customHeight="1" thickBot="1" x14ac:dyDescent="0.25">
      <c r="A9" s="1809" t="s">
        <v>37</v>
      </c>
      <c r="B9" s="1810"/>
      <c r="C9" s="1810"/>
      <c r="D9" s="1810"/>
      <c r="E9" s="1810"/>
      <c r="F9" s="1810"/>
      <c r="G9" s="1810"/>
      <c r="H9" s="1811"/>
    </row>
    <row r="10" spans="1:12" s="26" customFormat="1" ht="12.2" customHeight="1" thickBot="1" x14ac:dyDescent="0.25">
      <c r="A10" s="45" t="s">
        <v>12</v>
      </c>
      <c r="B10" s="49" t="s">
        <v>277</v>
      </c>
      <c r="C10" s="87">
        <f>SUM(C11:C21)</f>
        <v>0</v>
      </c>
      <c r="D10" s="125">
        <f>SUM(D11:D21)</f>
        <v>0</v>
      </c>
      <c r="E10" s="708"/>
      <c r="F10" s="708"/>
      <c r="G10" s="708"/>
      <c r="H10" s="50">
        <f>+G10-F10</f>
        <v>0</v>
      </c>
      <c r="I10" s="1275"/>
      <c r="J10" s="721"/>
      <c r="K10" s="721"/>
      <c r="L10" s="721"/>
    </row>
    <row r="11" spans="1:12" s="26" customFormat="1" ht="12.2" customHeight="1" x14ac:dyDescent="0.2">
      <c r="A11" s="51" t="s">
        <v>91</v>
      </c>
      <c r="B11" s="52" t="s">
        <v>143</v>
      </c>
      <c r="C11" s="126"/>
      <c r="D11" s="277"/>
      <c r="E11" s="709"/>
      <c r="F11" s="709"/>
      <c r="G11" s="709"/>
      <c r="H11" s="667">
        <f t="shared" ref="H11:H48" si="0">+G11-F11</f>
        <v>0</v>
      </c>
      <c r="I11" s="1276"/>
      <c r="J11" s="667"/>
      <c r="K11" s="667"/>
      <c r="L11" s="667"/>
    </row>
    <row r="12" spans="1:12" s="26" customFormat="1" ht="12.2" customHeight="1" x14ac:dyDescent="0.2">
      <c r="A12" s="1216" t="s">
        <v>92</v>
      </c>
      <c r="B12" s="415" t="s">
        <v>144</v>
      </c>
      <c r="C12" s="416"/>
      <c r="D12" s="423"/>
      <c r="E12" s="86"/>
      <c r="F12" s="86"/>
      <c r="G12" s="86"/>
      <c r="H12" s="668">
        <f t="shared" si="0"/>
        <v>0</v>
      </c>
      <c r="I12" s="1277"/>
      <c r="J12" s="668"/>
      <c r="K12" s="668"/>
      <c r="L12" s="668"/>
    </row>
    <row r="13" spans="1:12" s="26" customFormat="1" ht="12.2" customHeight="1" x14ac:dyDescent="0.2">
      <c r="A13" s="1216" t="s">
        <v>93</v>
      </c>
      <c r="B13" s="415" t="s">
        <v>145</v>
      </c>
      <c r="C13" s="416"/>
      <c r="D13" s="423"/>
      <c r="E13" s="86"/>
      <c r="F13" s="86"/>
      <c r="G13" s="86"/>
      <c r="H13" s="668">
        <f t="shared" si="0"/>
        <v>0</v>
      </c>
      <c r="I13" s="1277"/>
      <c r="J13" s="668"/>
      <c r="K13" s="668"/>
      <c r="L13" s="668"/>
    </row>
    <row r="14" spans="1:12" s="26" customFormat="1" ht="12.2" customHeight="1" x14ac:dyDescent="0.2">
      <c r="A14" s="1216" t="s">
        <v>90</v>
      </c>
      <c r="B14" s="415" t="s">
        <v>146</v>
      </c>
      <c r="C14" s="416"/>
      <c r="D14" s="423"/>
      <c r="E14" s="86"/>
      <c r="F14" s="86"/>
      <c r="G14" s="86"/>
      <c r="H14" s="668">
        <f t="shared" si="0"/>
        <v>0</v>
      </c>
      <c r="I14" s="1277"/>
      <c r="J14" s="668"/>
      <c r="K14" s="668"/>
      <c r="L14" s="668"/>
    </row>
    <row r="15" spans="1:12" s="26" customFormat="1" ht="12.2" customHeight="1" x14ac:dyDescent="0.2">
      <c r="A15" s="1216" t="s">
        <v>147</v>
      </c>
      <c r="B15" s="415" t="s">
        <v>148</v>
      </c>
      <c r="C15" s="416"/>
      <c r="D15" s="423"/>
      <c r="E15" s="86"/>
      <c r="F15" s="86"/>
      <c r="G15" s="86"/>
      <c r="H15" s="668">
        <f t="shared" si="0"/>
        <v>0</v>
      </c>
      <c r="I15" s="1277"/>
      <c r="J15" s="668"/>
      <c r="K15" s="668"/>
      <c r="L15" s="668"/>
    </row>
    <row r="16" spans="1:12" s="26" customFormat="1" ht="12.2" customHeight="1" x14ac:dyDescent="0.2">
      <c r="A16" s="1216" t="s">
        <v>149</v>
      </c>
      <c r="B16" s="415" t="s">
        <v>150</v>
      </c>
      <c r="C16" s="416"/>
      <c r="D16" s="423"/>
      <c r="E16" s="86"/>
      <c r="F16" s="86"/>
      <c r="G16" s="86"/>
      <c r="H16" s="668">
        <f t="shared" si="0"/>
        <v>0</v>
      </c>
      <c r="I16" s="1277"/>
      <c r="J16" s="668"/>
      <c r="K16" s="668"/>
      <c r="L16" s="668"/>
    </row>
    <row r="17" spans="1:12" s="26" customFormat="1" ht="12.2" customHeight="1" x14ac:dyDescent="0.2">
      <c r="A17" s="1216" t="s">
        <v>151</v>
      </c>
      <c r="B17" s="53" t="s">
        <v>152</v>
      </c>
      <c r="C17" s="416"/>
      <c r="D17" s="423"/>
      <c r="E17" s="86"/>
      <c r="F17" s="86"/>
      <c r="G17" s="86"/>
      <c r="H17" s="668">
        <f t="shared" si="0"/>
        <v>0</v>
      </c>
      <c r="I17" s="1277"/>
      <c r="J17" s="668"/>
      <c r="K17" s="668"/>
      <c r="L17" s="668"/>
    </row>
    <row r="18" spans="1:12" s="26" customFormat="1" ht="12.2" customHeight="1" x14ac:dyDescent="0.2">
      <c r="A18" s="1216" t="s">
        <v>153</v>
      </c>
      <c r="B18" s="428" t="s">
        <v>302</v>
      </c>
      <c r="C18" s="118"/>
      <c r="D18" s="270"/>
      <c r="E18" s="88"/>
      <c r="F18" s="88"/>
      <c r="G18" s="88"/>
      <c r="H18" s="669">
        <f t="shared" si="0"/>
        <v>0</v>
      </c>
      <c r="I18" s="1278"/>
      <c r="J18" s="669"/>
      <c r="K18" s="669"/>
      <c r="L18" s="669"/>
    </row>
    <row r="19" spans="1:12" s="54" customFormat="1" ht="12.2" customHeight="1" x14ac:dyDescent="0.2">
      <c r="A19" s="1216" t="s">
        <v>154</v>
      </c>
      <c r="B19" s="415" t="s">
        <v>155</v>
      </c>
      <c r="C19" s="416"/>
      <c r="D19" s="423"/>
      <c r="E19" s="86"/>
      <c r="F19" s="86"/>
      <c r="G19" s="86"/>
      <c r="H19" s="668">
        <f t="shared" si="0"/>
        <v>0</v>
      </c>
      <c r="I19" s="1277"/>
      <c r="J19" s="668"/>
      <c r="K19" s="668"/>
      <c r="L19" s="668"/>
    </row>
    <row r="20" spans="1:12" s="54" customFormat="1" ht="12.2" customHeight="1" x14ac:dyDescent="0.2">
      <c r="A20" s="1216" t="s">
        <v>156</v>
      </c>
      <c r="B20" s="428" t="s">
        <v>275</v>
      </c>
      <c r="C20" s="1594"/>
      <c r="D20" s="424"/>
      <c r="E20" s="86"/>
      <c r="F20" s="86"/>
      <c r="G20" s="416"/>
      <c r="H20" s="670">
        <f t="shared" si="0"/>
        <v>0</v>
      </c>
      <c r="I20" s="1279"/>
      <c r="J20" s="670"/>
      <c r="K20" s="670"/>
      <c r="L20" s="670"/>
    </row>
    <row r="21" spans="1:12" s="54" customFormat="1" ht="12.2" customHeight="1" thickBot="1" x14ac:dyDescent="0.25">
      <c r="A21" s="1216" t="s">
        <v>276</v>
      </c>
      <c r="B21" s="53" t="s">
        <v>157</v>
      </c>
      <c r="C21" s="1594"/>
      <c r="D21" s="424"/>
      <c r="E21" s="88"/>
      <c r="F21" s="88"/>
      <c r="G21" s="88"/>
      <c r="H21" s="671">
        <f t="shared" si="0"/>
        <v>0</v>
      </c>
      <c r="I21" s="1280"/>
      <c r="J21" s="671"/>
      <c r="K21" s="671"/>
      <c r="L21" s="671"/>
    </row>
    <row r="22" spans="1:12" s="26" customFormat="1" ht="12.2" customHeight="1" thickBot="1" x14ac:dyDescent="0.25">
      <c r="A22" s="45" t="s">
        <v>13</v>
      </c>
      <c r="B22" s="49" t="s">
        <v>158</v>
      </c>
      <c r="C22" s="87">
        <f>SUM(C23:C25)</f>
        <v>0</v>
      </c>
      <c r="D22" s="125">
        <f>SUM(D23:D25)</f>
        <v>0</v>
      </c>
      <c r="E22" s="708"/>
      <c r="F22" s="708"/>
      <c r="G22" s="708"/>
      <c r="H22" s="50">
        <f t="shared" si="0"/>
        <v>0</v>
      </c>
      <c r="I22" s="249"/>
      <c r="J22" s="50"/>
      <c r="K22" s="50"/>
      <c r="L22" s="50"/>
    </row>
    <row r="23" spans="1:12" s="54" customFormat="1" ht="12.2" customHeight="1" x14ac:dyDescent="0.2">
      <c r="A23" s="1216" t="s">
        <v>94</v>
      </c>
      <c r="B23" s="17" t="s">
        <v>159</v>
      </c>
      <c r="C23" s="416"/>
      <c r="D23" s="423"/>
      <c r="E23" s="710"/>
      <c r="F23" s="710"/>
      <c r="G23" s="710"/>
      <c r="H23" s="73">
        <f t="shared" si="0"/>
        <v>0</v>
      </c>
      <c r="I23" s="767"/>
      <c r="J23" s="73"/>
      <c r="K23" s="73"/>
      <c r="L23" s="73"/>
    </row>
    <row r="24" spans="1:12" s="54" customFormat="1" ht="12.2" customHeight="1" x14ac:dyDescent="0.2">
      <c r="A24" s="1216" t="s">
        <v>95</v>
      </c>
      <c r="B24" s="415" t="s">
        <v>160</v>
      </c>
      <c r="C24" s="416"/>
      <c r="D24" s="423"/>
      <c r="E24" s="86"/>
      <c r="F24" s="86"/>
      <c r="G24" s="86"/>
      <c r="H24" s="668">
        <f t="shared" si="0"/>
        <v>0</v>
      </c>
      <c r="I24" s="1277"/>
      <c r="J24" s="668"/>
      <c r="K24" s="668"/>
      <c r="L24" s="668"/>
    </row>
    <row r="25" spans="1:12" s="54" customFormat="1" ht="12.2" customHeight="1" x14ac:dyDescent="0.2">
      <c r="A25" s="1216" t="s">
        <v>96</v>
      </c>
      <c r="B25" s="415" t="s">
        <v>161</v>
      </c>
      <c r="C25" s="416"/>
      <c r="D25" s="423"/>
      <c r="E25" s="86"/>
      <c r="F25" s="86"/>
      <c r="G25" s="86"/>
      <c r="H25" s="668">
        <f t="shared" si="0"/>
        <v>0</v>
      </c>
      <c r="I25" s="1277"/>
      <c r="J25" s="668"/>
      <c r="K25" s="668"/>
      <c r="L25" s="668"/>
    </row>
    <row r="26" spans="1:12" s="54" customFormat="1" ht="12.2" customHeight="1" thickBot="1" x14ac:dyDescent="0.25">
      <c r="A26" s="1216" t="s">
        <v>317</v>
      </c>
      <c r="B26" s="418" t="s">
        <v>233</v>
      </c>
      <c r="C26" s="416"/>
      <c r="D26" s="423"/>
      <c r="E26" s="86"/>
      <c r="F26" s="86"/>
      <c r="G26" s="86"/>
      <c r="H26" s="672">
        <f t="shared" si="0"/>
        <v>0</v>
      </c>
      <c r="I26" s="1281"/>
      <c r="J26" s="672"/>
      <c r="K26" s="672"/>
      <c r="L26" s="672"/>
    </row>
    <row r="27" spans="1:12" s="54" customFormat="1" ht="12.2" customHeight="1" thickBot="1" x14ac:dyDescent="0.25">
      <c r="A27" s="55" t="s">
        <v>14</v>
      </c>
      <c r="B27" s="56" t="s">
        <v>83</v>
      </c>
      <c r="C27" s="128"/>
      <c r="D27" s="127"/>
      <c r="E27" s="711"/>
      <c r="F27" s="711"/>
      <c r="G27" s="711"/>
      <c r="H27" s="72">
        <f t="shared" si="0"/>
        <v>0</v>
      </c>
      <c r="I27" s="768"/>
      <c r="J27" s="72"/>
      <c r="K27" s="72"/>
      <c r="L27" s="72"/>
    </row>
    <row r="28" spans="1:12" s="54" customFormat="1" ht="12.2" customHeight="1" thickBot="1" x14ac:dyDescent="0.25">
      <c r="A28" s="55" t="s">
        <v>15</v>
      </c>
      <c r="B28" s="56" t="s">
        <v>162</v>
      </c>
      <c r="C28" s="87">
        <f>+C29+C30</f>
        <v>0</v>
      </c>
      <c r="D28" s="125">
        <f>+D29+D30</f>
        <v>0</v>
      </c>
      <c r="E28" s="708"/>
      <c r="F28" s="708"/>
      <c r="G28" s="708"/>
      <c r="H28" s="72">
        <f t="shared" si="0"/>
        <v>0</v>
      </c>
      <c r="I28" s="768"/>
      <c r="J28" s="72"/>
      <c r="K28" s="72"/>
      <c r="L28" s="72"/>
    </row>
    <row r="29" spans="1:12" s="54" customFormat="1" ht="12.2" customHeight="1" x14ac:dyDescent="0.2">
      <c r="A29" s="57" t="s">
        <v>100</v>
      </c>
      <c r="B29" s="58" t="s">
        <v>160</v>
      </c>
      <c r="C29" s="119"/>
      <c r="D29" s="271"/>
      <c r="E29" s="712"/>
      <c r="F29" s="712"/>
      <c r="G29" s="712"/>
      <c r="H29" s="673">
        <f t="shared" si="0"/>
        <v>0</v>
      </c>
      <c r="I29" s="1282"/>
      <c r="J29" s="673"/>
      <c r="K29" s="673"/>
      <c r="L29" s="673"/>
    </row>
    <row r="30" spans="1:12" s="54" customFormat="1" ht="12.2" customHeight="1" x14ac:dyDescent="0.2">
      <c r="A30" s="57" t="s">
        <v>101</v>
      </c>
      <c r="B30" s="419" t="s">
        <v>163</v>
      </c>
      <c r="C30" s="117"/>
      <c r="D30" s="278"/>
      <c r="E30" s="103"/>
      <c r="F30" s="103"/>
      <c r="G30" s="422"/>
      <c r="H30" s="661">
        <f t="shared" si="0"/>
        <v>0</v>
      </c>
      <c r="I30" s="760"/>
      <c r="J30" s="661"/>
      <c r="K30" s="661"/>
      <c r="L30" s="661"/>
    </row>
    <row r="31" spans="1:12" s="54" customFormat="1" ht="12.2" customHeight="1" thickBot="1" x14ac:dyDescent="0.25">
      <c r="A31" s="1216" t="s">
        <v>281</v>
      </c>
      <c r="B31" s="98" t="s">
        <v>165</v>
      </c>
      <c r="C31" s="90"/>
      <c r="D31" s="272"/>
      <c r="E31" s="713"/>
      <c r="F31" s="713"/>
      <c r="G31" s="713"/>
      <c r="H31" s="674">
        <f t="shared" si="0"/>
        <v>0</v>
      </c>
      <c r="I31" s="1283"/>
      <c r="J31" s="674"/>
      <c r="K31" s="674"/>
      <c r="L31" s="674"/>
    </row>
    <row r="32" spans="1:12" s="54" customFormat="1" ht="12.2" customHeight="1" thickBot="1" x14ac:dyDescent="0.25">
      <c r="A32" s="55" t="s">
        <v>16</v>
      </c>
      <c r="B32" s="56" t="s">
        <v>166</v>
      </c>
      <c r="C32" s="87">
        <f>+C33+C34+C35</f>
        <v>0</v>
      </c>
      <c r="D32" s="125">
        <f>+D33+D34+D35</f>
        <v>0</v>
      </c>
      <c r="E32" s="708"/>
      <c r="F32" s="708"/>
      <c r="G32" s="708"/>
      <c r="H32" s="72">
        <f t="shared" si="0"/>
        <v>0</v>
      </c>
      <c r="I32" s="768"/>
      <c r="J32" s="72"/>
      <c r="K32" s="72"/>
      <c r="L32" s="72"/>
    </row>
    <row r="33" spans="1:12" s="54" customFormat="1" ht="12.2" customHeight="1" x14ac:dyDescent="0.2">
      <c r="A33" s="57" t="s">
        <v>89</v>
      </c>
      <c r="B33" s="58" t="s">
        <v>167</v>
      </c>
      <c r="C33" s="119"/>
      <c r="D33" s="271"/>
      <c r="E33" s="712"/>
      <c r="F33" s="712"/>
      <c r="G33" s="712"/>
      <c r="H33" s="673">
        <f t="shared" si="0"/>
        <v>0</v>
      </c>
      <c r="I33" s="1282"/>
      <c r="J33" s="673"/>
      <c r="K33" s="673"/>
      <c r="L33" s="673"/>
    </row>
    <row r="34" spans="1:12" s="54" customFormat="1" ht="12.2" customHeight="1" x14ac:dyDescent="0.2">
      <c r="A34" s="57" t="s">
        <v>102</v>
      </c>
      <c r="B34" s="419" t="s">
        <v>168</v>
      </c>
      <c r="C34" s="117"/>
      <c r="D34" s="278"/>
      <c r="E34" s="103"/>
      <c r="F34" s="103"/>
      <c r="G34" s="422"/>
      <c r="H34" s="661">
        <f t="shared" si="0"/>
        <v>0</v>
      </c>
      <c r="I34" s="760"/>
      <c r="J34" s="661"/>
      <c r="K34" s="661"/>
      <c r="L34" s="661"/>
    </row>
    <row r="35" spans="1:12" s="54" customFormat="1" ht="12.2" customHeight="1" thickBot="1" x14ac:dyDescent="0.25">
      <c r="A35" s="1216" t="s">
        <v>103</v>
      </c>
      <c r="B35" s="60" t="s">
        <v>169</v>
      </c>
      <c r="C35" s="90"/>
      <c r="D35" s="272"/>
      <c r="E35" s="713"/>
      <c r="F35" s="713"/>
      <c r="G35" s="713"/>
      <c r="H35" s="675">
        <f t="shared" si="0"/>
        <v>0</v>
      </c>
      <c r="I35" s="1284"/>
      <c r="J35" s="675"/>
      <c r="K35" s="675"/>
      <c r="L35" s="675"/>
    </row>
    <row r="36" spans="1:12" s="26" customFormat="1" ht="12.2" customHeight="1" thickBot="1" x14ac:dyDescent="0.25">
      <c r="A36" s="55" t="s">
        <v>17</v>
      </c>
      <c r="B36" s="56" t="s">
        <v>170</v>
      </c>
      <c r="C36" s="128"/>
      <c r="D36" s="127"/>
      <c r="E36" s="711"/>
      <c r="F36" s="711"/>
      <c r="G36" s="711"/>
      <c r="H36" s="72">
        <f t="shared" si="0"/>
        <v>0</v>
      </c>
      <c r="I36" s="768"/>
      <c r="J36" s="72"/>
      <c r="K36" s="72"/>
      <c r="L36" s="72"/>
    </row>
    <row r="37" spans="1:12" s="26" customFormat="1" ht="12.2" customHeight="1" thickBot="1" x14ac:dyDescent="0.25">
      <c r="A37" s="1217" t="s">
        <v>104</v>
      </c>
      <c r="B37" s="420" t="s">
        <v>165</v>
      </c>
      <c r="C37" s="128"/>
      <c r="D37" s="127"/>
      <c r="E37" s="714"/>
      <c r="F37" s="714"/>
      <c r="G37" s="714"/>
      <c r="H37" s="676">
        <f t="shared" si="0"/>
        <v>0</v>
      </c>
      <c r="I37" s="1285"/>
      <c r="J37" s="676"/>
      <c r="K37" s="676"/>
      <c r="L37" s="676"/>
    </row>
    <row r="38" spans="1:12" s="26" customFormat="1" ht="12.2" customHeight="1" thickBot="1" x14ac:dyDescent="0.25">
      <c r="A38" s="55" t="s">
        <v>18</v>
      </c>
      <c r="B38" s="56" t="s">
        <v>555</v>
      </c>
      <c r="C38" s="128">
        <f>SUM(C39:C40)</f>
        <v>0</v>
      </c>
      <c r="D38" s="127">
        <f>SUM(D39:D40)</f>
        <v>0</v>
      </c>
      <c r="E38" s="711"/>
      <c r="F38" s="711"/>
      <c r="G38" s="711"/>
      <c r="H38" s="72">
        <f t="shared" si="0"/>
        <v>0</v>
      </c>
      <c r="I38" s="768"/>
      <c r="J38" s="72"/>
      <c r="K38" s="72"/>
      <c r="L38" s="72"/>
    </row>
    <row r="39" spans="1:12" s="26" customFormat="1" ht="12.2" customHeight="1" x14ac:dyDescent="0.2">
      <c r="A39" s="12" t="s">
        <v>107</v>
      </c>
      <c r="B39" s="93" t="s">
        <v>212</v>
      </c>
      <c r="C39" s="129"/>
      <c r="D39" s="279"/>
      <c r="E39" s="715"/>
      <c r="F39" s="715"/>
      <c r="G39" s="715"/>
      <c r="H39" s="677">
        <f t="shared" si="0"/>
        <v>0</v>
      </c>
      <c r="I39" s="1286"/>
      <c r="J39" s="677"/>
      <c r="K39" s="677"/>
      <c r="L39" s="677"/>
    </row>
    <row r="40" spans="1:12" s="26" customFormat="1" ht="12.2" customHeight="1" x14ac:dyDescent="0.2">
      <c r="A40" s="1182" t="s">
        <v>108</v>
      </c>
      <c r="B40" s="1595" t="s">
        <v>213</v>
      </c>
      <c r="C40" s="1596"/>
      <c r="D40" s="425"/>
      <c r="E40" s="716"/>
      <c r="F40" s="716"/>
      <c r="G40" s="716"/>
      <c r="H40" s="678">
        <f t="shared" si="0"/>
        <v>0</v>
      </c>
      <c r="I40" s="1287"/>
      <c r="J40" s="678"/>
      <c r="K40" s="678"/>
      <c r="L40" s="678"/>
    </row>
    <row r="41" spans="1:12" s="26" customFormat="1" ht="12.2" customHeight="1" thickBot="1" x14ac:dyDescent="0.25">
      <c r="A41" s="1182" t="s">
        <v>323</v>
      </c>
      <c r="B41" s="99" t="s">
        <v>165</v>
      </c>
      <c r="C41" s="131"/>
      <c r="D41" s="130"/>
      <c r="E41" s="717"/>
      <c r="F41" s="717"/>
      <c r="G41" s="717"/>
      <c r="H41" s="679">
        <f t="shared" si="0"/>
        <v>0</v>
      </c>
      <c r="I41" s="1288"/>
      <c r="J41" s="679"/>
      <c r="K41" s="679"/>
      <c r="L41" s="679"/>
    </row>
    <row r="42" spans="1:12" s="26" customFormat="1" ht="12.2" customHeight="1" thickBot="1" x14ac:dyDescent="0.25">
      <c r="A42" s="45" t="s">
        <v>19</v>
      </c>
      <c r="B42" s="56" t="s">
        <v>546</v>
      </c>
      <c r="C42" s="87">
        <f>+C10+C22+C27+C28+C32+C36+C38</f>
        <v>0</v>
      </c>
      <c r="D42" s="125">
        <f>+D10+D22+D27+D28+D32+D36+D38</f>
        <v>0</v>
      </c>
      <c r="E42" s="708"/>
      <c r="F42" s="708"/>
      <c r="G42" s="708"/>
      <c r="H42" s="72">
        <f t="shared" si="0"/>
        <v>0</v>
      </c>
      <c r="I42" s="768"/>
      <c r="J42" s="72"/>
      <c r="K42" s="72"/>
      <c r="L42" s="72"/>
    </row>
    <row r="43" spans="1:12" s="26" customFormat="1" ht="12.2" customHeight="1" thickBot="1" x14ac:dyDescent="0.25">
      <c r="A43" s="61" t="s">
        <v>20</v>
      </c>
      <c r="B43" s="56" t="s">
        <v>180</v>
      </c>
      <c r="C43" s="87">
        <f>SUM(C44:C47)</f>
        <v>0</v>
      </c>
      <c r="D43" s="125">
        <f>SUM(D44:D47)</f>
        <v>0</v>
      </c>
      <c r="E43" s="708"/>
      <c r="F43" s="708"/>
      <c r="G43" s="708"/>
      <c r="H43" s="72">
        <f t="shared" si="0"/>
        <v>0</v>
      </c>
      <c r="I43" s="768"/>
      <c r="J43" s="72"/>
      <c r="K43" s="72"/>
      <c r="L43" s="72"/>
    </row>
    <row r="44" spans="1:12" s="26" customFormat="1" ht="12.2" customHeight="1" x14ac:dyDescent="0.2">
      <c r="A44" s="57" t="s">
        <v>171</v>
      </c>
      <c r="B44" s="58" t="s">
        <v>131</v>
      </c>
      <c r="C44" s="119"/>
      <c r="D44" s="271"/>
      <c r="E44" s="712"/>
      <c r="F44" s="712"/>
      <c r="G44" s="712"/>
      <c r="H44" s="673">
        <f t="shared" si="0"/>
        <v>0</v>
      </c>
      <c r="I44" s="1282"/>
      <c r="J44" s="673"/>
      <c r="K44" s="673"/>
      <c r="L44" s="673"/>
    </row>
    <row r="45" spans="1:12" s="26" customFormat="1" ht="12.2" customHeight="1" x14ac:dyDescent="0.2">
      <c r="A45" s="69" t="s">
        <v>172</v>
      </c>
      <c r="B45" s="58" t="s">
        <v>186</v>
      </c>
      <c r="C45" s="117"/>
      <c r="D45" s="278"/>
      <c r="E45" s="89"/>
      <c r="F45" s="89"/>
      <c r="G45" s="89"/>
      <c r="H45" s="680">
        <f t="shared" si="0"/>
        <v>0</v>
      </c>
      <c r="I45" s="1289"/>
      <c r="J45" s="680"/>
      <c r="K45" s="680"/>
      <c r="L45" s="680"/>
    </row>
    <row r="46" spans="1:12" s="26" customFormat="1" ht="12.2" customHeight="1" x14ac:dyDescent="0.2">
      <c r="A46" s="1216" t="s">
        <v>173</v>
      </c>
      <c r="B46" s="419" t="s">
        <v>177</v>
      </c>
      <c r="C46" s="422"/>
      <c r="D46" s="409"/>
      <c r="E46" s="103"/>
      <c r="F46" s="103"/>
      <c r="G46" s="103"/>
      <c r="H46" s="661">
        <f t="shared" si="0"/>
        <v>0</v>
      </c>
      <c r="I46" s="760"/>
      <c r="J46" s="661"/>
      <c r="K46" s="661"/>
      <c r="L46" s="661"/>
    </row>
    <row r="47" spans="1:12" s="54" customFormat="1" ht="12.2" customHeight="1" thickBot="1" x14ac:dyDescent="0.25">
      <c r="A47" s="57" t="s">
        <v>178</v>
      </c>
      <c r="B47" s="60" t="s">
        <v>179</v>
      </c>
      <c r="C47" s="1213"/>
      <c r="D47" s="280"/>
      <c r="E47" s="713"/>
      <c r="F47" s="713"/>
      <c r="G47" s="713"/>
      <c r="H47" s="675">
        <f t="shared" si="0"/>
        <v>0</v>
      </c>
      <c r="I47" s="1284"/>
      <c r="J47" s="675"/>
      <c r="K47" s="675"/>
      <c r="L47" s="675"/>
    </row>
    <row r="48" spans="1:12" s="54" customFormat="1" ht="15" customHeight="1" thickBot="1" x14ac:dyDescent="0.25">
      <c r="A48" s="61" t="s">
        <v>21</v>
      </c>
      <c r="B48" s="651" t="s">
        <v>174</v>
      </c>
      <c r="C48" s="133">
        <f>+C42+C43</f>
        <v>0</v>
      </c>
      <c r="D48" s="132">
        <f>+D42+D43</f>
        <v>0</v>
      </c>
      <c r="E48" s="718"/>
      <c r="F48" s="718"/>
      <c r="G48" s="718"/>
      <c r="H48" s="684">
        <f t="shared" si="0"/>
        <v>0</v>
      </c>
      <c r="I48" s="1290"/>
      <c r="J48" s="684"/>
      <c r="K48" s="684"/>
      <c r="L48" s="684"/>
    </row>
    <row r="49" spans="1:12" s="54" customFormat="1" ht="15" customHeight="1" x14ac:dyDescent="0.2">
      <c r="A49" s="62"/>
      <c r="B49" s="63"/>
      <c r="C49" s="64"/>
      <c r="D49" s="64"/>
      <c r="E49" s="64"/>
      <c r="F49" s="64"/>
      <c r="G49" s="64"/>
      <c r="H49" s="64"/>
      <c r="I49" s="64"/>
      <c r="J49" s="64"/>
      <c r="K49" s="64"/>
      <c r="L49" s="64"/>
    </row>
    <row r="50" spans="1:12" s="54" customFormat="1" ht="15" customHeight="1" x14ac:dyDescent="0.2">
      <c r="A50" s="62"/>
      <c r="B50" s="63"/>
      <c r="C50" s="64"/>
      <c r="D50" s="64"/>
      <c r="E50" s="64"/>
      <c r="F50" s="64"/>
      <c r="G50" s="64"/>
      <c r="H50" s="64"/>
      <c r="I50" s="64"/>
      <c r="J50" s="64"/>
      <c r="K50" s="64"/>
      <c r="L50" s="64"/>
    </row>
    <row r="51" spans="1:12" ht="13.5" thickBot="1" x14ac:dyDescent="0.25">
      <c r="A51" s="1800" t="s">
        <v>362</v>
      </c>
      <c r="B51" s="1800"/>
      <c r="C51" s="1800"/>
      <c r="D51" s="1800"/>
      <c r="E51" s="1800"/>
      <c r="F51" s="1800"/>
      <c r="G51" s="1800"/>
      <c r="H51" s="1800"/>
    </row>
    <row r="52" spans="1:12" s="681" customFormat="1" ht="60.75" thickBot="1" x14ac:dyDescent="0.25">
      <c r="A52" s="771"/>
      <c r="B52" s="772" t="s">
        <v>38</v>
      </c>
      <c r="C52" s="21" t="str">
        <f t="shared" ref="C52:L52" si="1">C7</f>
        <v>2023. évi eredeti előirányzat
2/2023. (II.14.)</v>
      </c>
      <c r="D52" s="238" t="str">
        <f t="shared" si="1"/>
        <v>Módosított előirányzat a 14/2023.  (VI.29.)  rendelet szerint</v>
      </c>
      <c r="E52" s="21" t="str">
        <f t="shared" si="1"/>
        <v>Módosított előirányzat a 18/2023. (IX.26.)  rendelet szerint</v>
      </c>
      <c r="F52" s="21" t="str">
        <f t="shared" si="1"/>
        <v>Módosított előirányzat a 23/2023. (XII.14.)  rendelet szerint</v>
      </c>
      <c r="G52" s="21" t="str">
        <f t="shared" si="1"/>
        <v>Módosított előirányzat a …../2024. (II…..)  rendelet szerint</v>
      </c>
      <c r="H52" s="34" t="str">
        <f t="shared" si="1"/>
        <v>Változás a 23/2023. (XII.14) rendelethez képest</v>
      </c>
      <c r="I52" s="238" t="str">
        <f t="shared" si="1"/>
        <v>2023. évi teljesítés              2023.06.30-ig</v>
      </c>
      <c r="J52" s="21" t="str">
        <f t="shared" si="1"/>
        <v>2023. évi teljesítés              2023.09.30-ig</v>
      </c>
      <c r="K52" s="21" t="str">
        <f t="shared" si="1"/>
        <v>2023. évi teljesítés              2023.12.31-ig</v>
      </c>
      <c r="L52" s="21" t="str">
        <f t="shared" si="1"/>
        <v>Teljesítés %-a</v>
      </c>
    </row>
    <row r="53" spans="1:12" s="33" customFormat="1" ht="12.2" customHeight="1" thickBot="1" x14ac:dyDescent="0.25">
      <c r="A53" s="55" t="s">
        <v>12</v>
      </c>
      <c r="B53" s="56" t="s">
        <v>547</v>
      </c>
      <c r="C53" s="87">
        <f>SUM(C54:C59)-C55</f>
        <v>0</v>
      </c>
      <c r="D53" s="125">
        <f>SUM(D54:D59)-D55</f>
        <v>0</v>
      </c>
      <c r="E53" s="708"/>
      <c r="F53" s="708"/>
      <c r="G53" s="708"/>
      <c r="H53" s="50">
        <f t="shared" ref="H53:H72" si="2">+G53-F53</f>
        <v>0</v>
      </c>
      <c r="I53" s="249"/>
      <c r="J53" s="50"/>
      <c r="K53" s="50"/>
      <c r="L53" s="50"/>
    </row>
    <row r="54" spans="1:12" ht="12.2" customHeight="1" x14ac:dyDescent="0.2">
      <c r="A54" s="1216" t="s">
        <v>91</v>
      </c>
      <c r="B54" s="17" t="s">
        <v>68</v>
      </c>
      <c r="C54" s="119"/>
      <c r="D54" s="271"/>
      <c r="E54" s="712"/>
      <c r="F54" s="712"/>
      <c r="G54" s="712"/>
      <c r="H54" s="35">
        <f t="shared" si="2"/>
        <v>0</v>
      </c>
      <c r="I54" s="253"/>
      <c r="J54" s="35"/>
      <c r="K54" s="35"/>
      <c r="L54" s="35"/>
    </row>
    <row r="55" spans="1:12" ht="12.2" customHeight="1" x14ac:dyDescent="0.2">
      <c r="A55" s="1216" t="s">
        <v>305</v>
      </c>
      <c r="B55" s="418" t="s">
        <v>270</v>
      </c>
      <c r="C55" s="119"/>
      <c r="D55" s="271"/>
      <c r="E55" s="712"/>
      <c r="F55" s="712"/>
      <c r="G55" s="712"/>
      <c r="H55" s="35">
        <f t="shared" si="2"/>
        <v>0</v>
      </c>
      <c r="I55" s="253"/>
      <c r="J55" s="35"/>
      <c r="K55" s="35"/>
      <c r="L55" s="35"/>
    </row>
    <row r="56" spans="1:12" ht="12.2" customHeight="1" x14ac:dyDescent="0.2">
      <c r="A56" s="1216" t="s">
        <v>92</v>
      </c>
      <c r="B56" s="415" t="s">
        <v>87</v>
      </c>
      <c r="C56" s="422"/>
      <c r="D56" s="409"/>
      <c r="E56" s="103"/>
      <c r="F56" s="103"/>
      <c r="G56" s="103"/>
      <c r="H56" s="410">
        <f t="shared" si="2"/>
        <v>0</v>
      </c>
      <c r="I56" s="635"/>
      <c r="J56" s="410"/>
      <c r="K56" s="410"/>
      <c r="L56" s="410"/>
    </row>
    <row r="57" spans="1:12" ht="12.2" customHeight="1" x14ac:dyDescent="0.2">
      <c r="A57" s="1216" t="s">
        <v>93</v>
      </c>
      <c r="B57" s="415" t="s">
        <v>69</v>
      </c>
      <c r="C57" s="422"/>
      <c r="D57" s="409"/>
      <c r="E57" s="103"/>
      <c r="F57" s="103"/>
      <c r="G57" s="103"/>
      <c r="H57" s="410">
        <f t="shared" si="2"/>
        <v>0</v>
      </c>
      <c r="I57" s="635"/>
      <c r="J57" s="410"/>
      <c r="K57" s="410"/>
      <c r="L57" s="410"/>
    </row>
    <row r="58" spans="1:12" ht="12.2" customHeight="1" x14ac:dyDescent="0.2">
      <c r="A58" s="1216" t="s">
        <v>90</v>
      </c>
      <c r="B58" s="415" t="s">
        <v>80</v>
      </c>
      <c r="C58" s="422"/>
      <c r="D58" s="409"/>
      <c r="E58" s="103"/>
      <c r="F58" s="103"/>
      <c r="G58" s="103"/>
      <c r="H58" s="410">
        <f t="shared" si="2"/>
        <v>0</v>
      </c>
      <c r="I58" s="635"/>
      <c r="J58" s="410"/>
      <c r="K58" s="410"/>
      <c r="L58" s="410"/>
    </row>
    <row r="59" spans="1:12" ht="12.2" customHeight="1" x14ac:dyDescent="0.2">
      <c r="A59" s="1216" t="s">
        <v>147</v>
      </c>
      <c r="B59" s="415" t="s">
        <v>88</v>
      </c>
      <c r="C59" s="422">
        <f>SUM(C60:C61)</f>
        <v>0</v>
      </c>
      <c r="D59" s="409">
        <f>SUM(D60:D61)</f>
        <v>0</v>
      </c>
      <c r="E59" s="103"/>
      <c r="F59" s="103"/>
      <c r="G59" s="103"/>
      <c r="H59" s="410">
        <f t="shared" si="2"/>
        <v>0</v>
      </c>
      <c r="I59" s="635"/>
      <c r="J59" s="410"/>
      <c r="K59" s="410"/>
      <c r="L59" s="410"/>
    </row>
    <row r="60" spans="1:12" ht="12.2" customHeight="1" x14ac:dyDescent="0.2">
      <c r="A60" s="1216" t="s">
        <v>306</v>
      </c>
      <c r="B60" s="648" t="s">
        <v>235</v>
      </c>
      <c r="C60" s="422"/>
      <c r="D60" s="409"/>
      <c r="E60" s="103"/>
      <c r="F60" s="103"/>
      <c r="G60" s="103"/>
      <c r="H60" s="410">
        <f t="shared" si="2"/>
        <v>0</v>
      </c>
      <c r="I60" s="635"/>
      <c r="J60" s="410"/>
      <c r="K60" s="410"/>
      <c r="L60" s="410"/>
    </row>
    <row r="61" spans="1:12" ht="12.2" customHeight="1" thickBot="1" x14ac:dyDescent="0.25">
      <c r="A61" s="82" t="s">
        <v>307</v>
      </c>
      <c r="B61" s="83" t="s">
        <v>234</v>
      </c>
      <c r="C61" s="90"/>
      <c r="D61" s="272"/>
      <c r="E61" s="719"/>
      <c r="F61" s="719"/>
      <c r="G61" s="719"/>
      <c r="H61" s="59">
        <f t="shared" si="2"/>
        <v>0</v>
      </c>
      <c r="I61" s="255"/>
      <c r="J61" s="59"/>
      <c r="K61" s="59"/>
      <c r="L61" s="59"/>
    </row>
    <row r="62" spans="1:12" ht="12.2" customHeight="1" thickBot="1" x14ac:dyDescent="0.25">
      <c r="A62" s="55" t="s">
        <v>13</v>
      </c>
      <c r="B62" s="56" t="s">
        <v>548</v>
      </c>
      <c r="C62" s="87">
        <f>SUM(C63:C67)</f>
        <v>0</v>
      </c>
      <c r="D62" s="125">
        <f>SUM(D63:D67)</f>
        <v>0</v>
      </c>
      <c r="E62" s="708"/>
      <c r="F62" s="708"/>
      <c r="G62" s="708"/>
      <c r="H62" s="50">
        <f t="shared" si="2"/>
        <v>0</v>
      </c>
      <c r="I62" s="249"/>
      <c r="J62" s="50"/>
      <c r="K62" s="50"/>
      <c r="L62" s="50"/>
    </row>
    <row r="63" spans="1:12" s="33" customFormat="1" ht="12.2" customHeight="1" x14ac:dyDescent="0.2">
      <c r="A63" s="1216" t="s">
        <v>94</v>
      </c>
      <c r="B63" s="17" t="s">
        <v>119</v>
      </c>
      <c r="C63" s="119"/>
      <c r="D63" s="271"/>
      <c r="E63" s="712"/>
      <c r="F63" s="712"/>
      <c r="G63" s="712"/>
      <c r="H63" s="35">
        <f t="shared" si="2"/>
        <v>0</v>
      </c>
      <c r="I63" s="253"/>
      <c r="J63" s="35"/>
      <c r="K63" s="35"/>
      <c r="L63" s="35"/>
    </row>
    <row r="64" spans="1:12" s="33" customFormat="1" ht="12.2" customHeight="1" x14ac:dyDescent="0.2">
      <c r="A64" s="1216" t="s">
        <v>316</v>
      </c>
      <c r="B64" s="649" t="s">
        <v>236</v>
      </c>
      <c r="C64" s="119"/>
      <c r="D64" s="271"/>
      <c r="E64" s="712"/>
      <c r="F64" s="712"/>
      <c r="G64" s="712"/>
      <c r="H64" s="35">
        <f t="shared" si="2"/>
        <v>0</v>
      </c>
      <c r="I64" s="253"/>
      <c r="J64" s="35"/>
      <c r="K64" s="35"/>
      <c r="L64" s="35"/>
    </row>
    <row r="65" spans="1:12" ht="12.2" customHeight="1" x14ac:dyDescent="0.2">
      <c r="A65" s="1216" t="s">
        <v>95</v>
      </c>
      <c r="B65" s="415" t="s">
        <v>2</v>
      </c>
      <c r="C65" s="422"/>
      <c r="D65" s="409"/>
      <c r="E65" s="103"/>
      <c r="F65" s="103"/>
      <c r="G65" s="103"/>
      <c r="H65" s="410">
        <f t="shared" si="2"/>
        <v>0</v>
      </c>
      <c r="I65" s="635"/>
      <c r="J65" s="410"/>
      <c r="K65" s="410"/>
      <c r="L65" s="410"/>
    </row>
    <row r="66" spans="1:12" ht="12.2" customHeight="1" x14ac:dyDescent="0.2">
      <c r="A66" s="1216" t="s">
        <v>342</v>
      </c>
      <c r="B66" s="650" t="s">
        <v>237</v>
      </c>
      <c r="C66" s="422"/>
      <c r="D66" s="409"/>
      <c r="E66" s="103"/>
      <c r="F66" s="103"/>
      <c r="G66" s="103"/>
      <c r="H66" s="410">
        <f t="shared" si="2"/>
        <v>0</v>
      </c>
      <c r="I66" s="635"/>
      <c r="J66" s="410"/>
      <c r="K66" s="410"/>
      <c r="L66" s="410"/>
    </row>
    <row r="67" spans="1:12" ht="12.2" customHeight="1" x14ac:dyDescent="0.2">
      <c r="A67" s="1216" t="s">
        <v>96</v>
      </c>
      <c r="B67" s="17" t="s">
        <v>175</v>
      </c>
      <c r="C67" s="422">
        <f>SUM(C68:C69)</f>
        <v>0</v>
      </c>
      <c r="D67" s="409">
        <f>SUM(D68:D69)</f>
        <v>0</v>
      </c>
      <c r="E67" s="103"/>
      <c r="F67" s="103"/>
      <c r="G67" s="103"/>
      <c r="H67" s="410">
        <f t="shared" si="2"/>
        <v>0</v>
      </c>
      <c r="I67" s="635"/>
      <c r="J67" s="410"/>
      <c r="K67" s="410"/>
      <c r="L67" s="410"/>
    </row>
    <row r="68" spans="1:12" ht="12.2" customHeight="1" x14ac:dyDescent="0.2">
      <c r="A68" s="1216" t="s">
        <v>317</v>
      </c>
      <c r="B68" s="648" t="s">
        <v>239</v>
      </c>
      <c r="C68" s="422"/>
      <c r="D68" s="409"/>
      <c r="E68" s="103"/>
      <c r="F68" s="103"/>
      <c r="G68" s="103"/>
      <c r="H68" s="410">
        <f t="shared" si="2"/>
        <v>0</v>
      </c>
      <c r="I68" s="635"/>
      <c r="J68" s="410"/>
      <c r="K68" s="410"/>
      <c r="L68" s="410"/>
    </row>
    <row r="69" spans="1:12" ht="12.2" customHeight="1" thickBot="1" x14ac:dyDescent="0.25">
      <c r="A69" s="82" t="s">
        <v>318</v>
      </c>
      <c r="B69" s="83" t="s">
        <v>238</v>
      </c>
      <c r="C69" s="90"/>
      <c r="D69" s="409"/>
      <c r="E69" s="103"/>
      <c r="F69" s="103"/>
      <c r="G69" s="103"/>
      <c r="H69" s="410">
        <f t="shared" si="2"/>
        <v>0</v>
      </c>
      <c r="I69" s="635"/>
      <c r="J69" s="410"/>
      <c r="K69" s="410"/>
      <c r="L69" s="410"/>
    </row>
    <row r="70" spans="1:12" ht="15" customHeight="1" thickBot="1" x14ac:dyDescent="0.25">
      <c r="A70" s="55" t="s">
        <v>14</v>
      </c>
      <c r="B70" s="65" t="s">
        <v>176</v>
      </c>
      <c r="C70" s="133">
        <f>+C53+C62</f>
        <v>0</v>
      </c>
      <c r="D70" s="132">
        <f>+D53+D62</f>
        <v>0</v>
      </c>
      <c r="E70" s="718"/>
      <c r="F70" s="718"/>
      <c r="G70" s="718"/>
      <c r="H70" s="66">
        <f t="shared" si="2"/>
        <v>0</v>
      </c>
      <c r="I70" s="250"/>
      <c r="J70" s="66"/>
      <c r="K70" s="66"/>
      <c r="L70" s="66"/>
    </row>
    <row r="71" spans="1:12" ht="13.5" thickBot="1" x14ac:dyDescent="0.25">
      <c r="C71" s="27"/>
      <c r="D71" s="27"/>
      <c r="E71" s="27"/>
      <c r="F71" s="27"/>
      <c r="G71" s="27"/>
      <c r="H71" s="27"/>
      <c r="I71" s="27"/>
      <c r="J71" s="27"/>
      <c r="K71" s="27"/>
      <c r="L71" s="27"/>
    </row>
    <row r="72" spans="1:12" ht="16.5" customHeight="1" thickBot="1" x14ac:dyDescent="0.25">
      <c r="A72" s="764" t="s">
        <v>292</v>
      </c>
      <c r="B72" s="766"/>
      <c r="C72" s="135"/>
      <c r="D72" s="765"/>
      <c r="E72" s="647"/>
      <c r="F72" s="647"/>
      <c r="G72" s="647"/>
      <c r="H72" s="246">
        <f t="shared" si="2"/>
        <v>0</v>
      </c>
      <c r="I72" s="246"/>
      <c r="J72" s="246"/>
      <c r="K72" s="246"/>
      <c r="L72" s="246"/>
    </row>
    <row r="73" spans="1:12" x14ac:dyDescent="0.2">
      <c r="D73" s="225"/>
      <c r="E73" s="225"/>
      <c r="F73" s="225"/>
      <c r="G73" s="225"/>
      <c r="H73" s="225" t="s">
        <v>735</v>
      </c>
      <c r="I73" s="225"/>
      <c r="J73" s="225"/>
      <c r="K73" s="225"/>
      <c r="L73" s="225"/>
    </row>
  </sheetData>
  <sheetProtection formatCells="0"/>
  <mergeCells count="7">
    <mergeCell ref="A9:H9"/>
    <mergeCell ref="A51:H51"/>
    <mergeCell ref="A1:H1"/>
    <mergeCell ref="A2:H2"/>
    <mergeCell ref="C4:H4"/>
    <mergeCell ref="C5:H5"/>
    <mergeCell ref="A6:H6"/>
  </mergeCells>
  <printOptions horizontalCentered="1"/>
  <pageMargins left="0.39370078740157483" right="0.39370078740157483" top="0.39370078740157483" bottom="0.19685039370078741" header="0.78740157480314965" footer="0.78740157480314965"/>
  <pageSetup paperSize="9" scale="73" orientation="portrait" r:id="rId1"/>
  <headerFooter alignWithMargins="0"/>
</worksheet>
</file>

<file path=xl/worksheets/sheet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0000"/>
  </sheetPr>
  <dimension ref="A1:O73"/>
  <sheetViews>
    <sheetView view="pageBreakPreview" zoomScale="136" zoomScaleNormal="100" zoomScaleSheetLayoutView="136" workbookViewId="0">
      <selection activeCell="A2" sqref="A2:H2"/>
    </sheetView>
  </sheetViews>
  <sheetFormatPr defaultRowHeight="12.75" x14ac:dyDescent="0.2"/>
  <cols>
    <col min="1" max="1" width="12" style="1583" customWidth="1"/>
    <col min="2" max="2" width="67" style="25" customWidth="1"/>
    <col min="3" max="3" width="14.1640625" style="25" customWidth="1"/>
    <col min="4" max="4" width="17" style="25" hidden="1" customWidth="1"/>
    <col min="5" max="5" width="15.83203125" style="25" hidden="1" customWidth="1"/>
    <col min="6" max="6" width="15.33203125" style="25" customWidth="1"/>
    <col min="7" max="7" width="17" style="25" customWidth="1"/>
    <col min="8" max="8" width="14.83203125" style="25" customWidth="1"/>
    <col min="9" max="12" width="14.83203125" style="25" hidden="1" customWidth="1"/>
    <col min="13" max="257" width="9.33203125" style="25"/>
    <col min="258" max="258" width="13.83203125" style="25" customWidth="1"/>
    <col min="259" max="259" width="79.1640625" style="25" customWidth="1"/>
    <col min="260" max="260" width="21.6640625" style="25" customWidth="1"/>
    <col min="261" max="513" width="9.33203125" style="25"/>
    <col min="514" max="514" width="13.83203125" style="25" customWidth="1"/>
    <col min="515" max="515" width="79.1640625" style="25" customWidth="1"/>
    <col min="516" max="516" width="21.6640625" style="25" customWidth="1"/>
    <col min="517" max="769" width="9.33203125" style="25"/>
    <col min="770" max="770" width="13.83203125" style="25" customWidth="1"/>
    <col min="771" max="771" width="79.1640625" style="25" customWidth="1"/>
    <col min="772" max="772" width="21.6640625" style="25" customWidth="1"/>
    <col min="773" max="1025" width="9.33203125" style="25"/>
    <col min="1026" max="1026" width="13.83203125" style="25" customWidth="1"/>
    <col min="1027" max="1027" width="79.1640625" style="25" customWidth="1"/>
    <col min="1028" max="1028" width="21.6640625" style="25" customWidth="1"/>
    <col min="1029" max="1281" width="9.33203125" style="25"/>
    <col min="1282" max="1282" width="13.83203125" style="25" customWidth="1"/>
    <col min="1283" max="1283" width="79.1640625" style="25" customWidth="1"/>
    <col min="1284" max="1284" width="21.6640625" style="25" customWidth="1"/>
    <col min="1285" max="1537" width="9.33203125" style="25"/>
    <col min="1538" max="1538" width="13.83203125" style="25" customWidth="1"/>
    <col min="1539" max="1539" width="79.1640625" style="25" customWidth="1"/>
    <col min="1540" max="1540" width="21.6640625" style="25" customWidth="1"/>
    <col min="1541" max="1793" width="9.33203125" style="25"/>
    <col min="1794" max="1794" width="13.83203125" style="25" customWidth="1"/>
    <col min="1795" max="1795" width="79.1640625" style="25" customWidth="1"/>
    <col min="1796" max="1796" width="21.6640625" style="25" customWidth="1"/>
    <col min="1797" max="2049" width="9.33203125" style="25"/>
    <col min="2050" max="2050" width="13.83203125" style="25" customWidth="1"/>
    <col min="2051" max="2051" width="79.1640625" style="25" customWidth="1"/>
    <col min="2052" max="2052" width="21.6640625" style="25" customWidth="1"/>
    <col min="2053" max="2305" width="9.33203125" style="25"/>
    <col min="2306" max="2306" width="13.83203125" style="25" customWidth="1"/>
    <col min="2307" max="2307" width="79.1640625" style="25" customWidth="1"/>
    <col min="2308" max="2308" width="21.6640625" style="25" customWidth="1"/>
    <col min="2309" max="2561" width="9.33203125" style="25"/>
    <col min="2562" max="2562" width="13.83203125" style="25" customWidth="1"/>
    <col min="2563" max="2563" width="79.1640625" style="25" customWidth="1"/>
    <col min="2564" max="2564" width="21.6640625" style="25" customWidth="1"/>
    <col min="2565" max="2817" width="9.33203125" style="25"/>
    <col min="2818" max="2818" width="13.83203125" style="25" customWidth="1"/>
    <col min="2819" max="2819" width="79.1640625" style="25" customWidth="1"/>
    <col min="2820" max="2820" width="21.6640625" style="25" customWidth="1"/>
    <col min="2821" max="3073" width="9.33203125" style="25"/>
    <col min="3074" max="3074" width="13.83203125" style="25" customWidth="1"/>
    <col min="3075" max="3075" width="79.1640625" style="25" customWidth="1"/>
    <col min="3076" max="3076" width="21.6640625" style="25" customWidth="1"/>
    <col min="3077" max="3329" width="9.33203125" style="25"/>
    <col min="3330" max="3330" width="13.83203125" style="25" customWidth="1"/>
    <col min="3331" max="3331" width="79.1640625" style="25" customWidth="1"/>
    <col min="3332" max="3332" width="21.6640625" style="25" customWidth="1"/>
    <col min="3333" max="3585" width="9.33203125" style="25"/>
    <col min="3586" max="3586" width="13.83203125" style="25" customWidth="1"/>
    <col min="3587" max="3587" width="79.1640625" style="25" customWidth="1"/>
    <col min="3588" max="3588" width="21.6640625" style="25" customWidth="1"/>
    <col min="3589" max="3841" width="9.33203125" style="25"/>
    <col min="3842" max="3842" width="13.83203125" style="25" customWidth="1"/>
    <col min="3843" max="3843" width="79.1640625" style="25" customWidth="1"/>
    <col min="3844" max="3844" width="21.6640625" style="25" customWidth="1"/>
    <col min="3845" max="4097" width="9.33203125" style="25"/>
    <col min="4098" max="4098" width="13.83203125" style="25" customWidth="1"/>
    <col min="4099" max="4099" width="79.1640625" style="25" customWidth="1"/>
    <col min="4100" max="4100" width="21.6640625" style="25" customWidth="1"/>
    <col min="4101" max="4353" width="9.33203125" style="25"/>
    <col min="4354" max="4354" width="13.83203125" style="25" customWidth="1"/>
    <col min="4355" max="4355" width="79.1640625" style="25" customWidth="1"/>
    <col min="4356" max="4356" width="21.6640625" style="25" customWidth="1"/>
    <col min="4357" max="4609" width="9.33203125" style="25"/>
    <col min="4610" max="4610" width="13.83203125" style="25" customWidth="1"/>
    <col min="4611" max="4611" width="79.1640625" style="25" customWidth="1"/>
    <col min="4612" max="4612" width="21.6640625" style="25" customWidth="1"/>
    <col min="4613" max="4865" width="9.33203125" style="25"/>
    <col min="4866" max="4866" width="13.83203125" style="25" customWidth="1"/>
    <col min="4867" max="4867" width="79.1640625" style="25" customWidth="1"/>
    <col min="4868" max="4868" width="21.6640625" style="25" customWidth="1"/>
    <col min="4869" max="5121" width="9.33203125" style="25"/>
    <col min="5122" max="5122" width="13.83203125" style="25" customWidth="1"/>
    <col min="5123" max="5123" width="79.1640625" style="25" customWidth="1"/>
    <col min="5124" max="5124" width="21.6640625" style="25" customWidth="1"/>
    <col min="5125" max="5377" width="9.33203125" style="25"/>
    <col min="5378" max="5378" width="13.83203125" style="25" customWidth="1"/>
    <col min="5379" max="5379" width="79.1640625" style="25" customWidth="1"/>
    <col min="5380" max="5380" width="21.6640625" style="25" customWidth="1"/>
    <col min="5381" max="5633" width="9.33203125" style="25"/>
    <col min="5634" max="5634" width="13.83203125" style="25" customWidth="1"/>
    <col min="5635" max="5635" width="79.1640625" style="25" customWidth="1"/>
    <col min="5636" max="5636" width="21.6640625" style="25" customWidth="1"/>
    <col min="5637" max="5889" width="9.33203125" style="25"/>
    <col min="5890" max="5890" width="13.83203125" style="25" customWidth="1"/>
    <col min="5891" max="5891" width="79.1640625" style="25" customWidth="1"/>
    <col min="5892" max="5892" width="21.6640625" style="25" customWidth="1"/>
    <col min="5893" max="6145" width="9.33203125" style="25"/>
    <col min="6146" max="6146" width="13.83203125" style="25" customWidth="1"/>
    <col min="6147" max="6147" width="79.1640625" style="25" customWidth="1"/>
    <col min="6148" max="6148" width="21.6640625" style="25" customWidth="1"/>
    <col min="6149" max="6401" width="9.33203125" style="25"/>
    <col min="6402" max="6402" width="13.83203125" style="25" customWidth="1"/>
    <col min="6403" max="6403" width="79.1640625" style="25" customWidth="1"/>
    <col min="6404" max="6404" width="21.6640625" style="25" customWidth="1"/>
    <col min="6405" max="6657" width="9.33203125" style="25"/>
    <col min="6658" max="6658" width="13.83203125" style="25" customWidth="1"/>
    <col min="6659" max="6659" width="79.1640625" style="25" customWidth="1"/>
    <col min="6660" max="6660" width="21.6640625" style="25" customWidth="1"/>
    <col min="6661" max="6913" width="9.33203125" style="25"/>
    <col min="6914" max="6914" width="13.83203125" style="25" customWidth="1"/>
    <col min="6915" max="6915" width="79.1640625" style="25" customWidth="1"/>
    <col min="6916" max="6916" width="21.6640625" style="25" customWidth="1"/>
    <col min="6917" max="7169" width="9.33203125" style="25"/>
    <col min="7170" max="7170" width="13.83203125" style="25" customWidth="1"/>
    <col min="7171" max="7171" width="79.1640625" style="25" customWidth="1"/>
    <col min="7172" max="7172" width="21.6640625" style="25" customWidth="1"/>
    <col min="7173" max="7425" width="9.33203125" style="25"/>
    <col min="7426" max="7426" width="13.83203125" style="25" customWidth="1"/>
    <col min="7427" max="7427" width="79.1640625" style="25" customWidth="1"/>
    <col min="7428" max="7428" width="21.6640625" style="25" customWidth="1"/>
    <col min="7429" max="7681" width="9.33203125" style="25"/>
    <col min="7682" max="7682" width="13.83203125" style="25" customWidth="1"/>
    <col min="7683" max="7683" width="79.1640625" style="25" customWidth="1"/>
    <col min="7684" max="7684" width="21.6640625" style="25" customWidth="1"/>
    <col min="7685" max="7937" width="9.33203125" style="25"/>
    <col min="7938" max="7938" width="13.83203125" style="25" customWidth="1"/>
    <col min="7939" max="7939" width="79.1640625" style="25" customWidth="1"/>
    <col min="7940" max="7940" width="21.6640625" style="25" customWidth="1"/>
    <col min="7941" max="8193" width="9.33203125" style="25"/>
    <col min="8194" max="8194" width="13.83203125" style="25" customWidth="1"/>
    <col min="8195" max="8195" width="79.1640625" style="25" customWidth="1"/>
    <col min="8196" max="8196" width="21.6640625" style="25" customWidth="1"/>
    <col min="8197" max="8449" width="9.33203125" style="25"/>
    <col min="8450" max="8450" width="13.83203125" style="25" customWidth="1"/>
    <col min="8451" max="8451" width="79.1640625" style="25" customWidth="1"/>
    <col min="8452" max="8452" width="21.6640625" style="25" customWidth="1"/>
    <col min="8453" max="8705" width="9.33203125" style="25"/>
    <col min="8706" max="8706" width="13.83203125" style="25" customWidth="1"/>
    <col min="8707" max="8707" width="79.1640625" style="25" customWidth="1"/>
    <col min="8708" max="8708" width="21.6640625" style="25" customWidth="1"/>
    <col min="8709" max="8961" width="9.33203125" style="25"/>
    <col min="8962" max="8962" width="13.83203125" style="25" customWidth="1"/>
    <col min="8963" max="8963" width="79.1640625" style="25" customWidth="1"/>
    <col min="8964" max="8964" width="21.6640625" style="25" customWidth="1"/>
    <col min="8965" max="9217" width="9.33203125" style="25"/>
    <col min="9218" max="9218" width="13.83203125" style="25" customWidth="1"/>
    <col min="9219" max="9219" width="79.1640625" style="25" customWidth="1"/>
    <col min="9220" max="9220" width="21.6640625" style="25" customWidth="1"/>
    <col min="9221" max="9473" width="9.33203125" style="25"/>
    <col min="9474" max="9474" width="13.83203125" style="25" customWidth="1"/>
    <col min="9475" max="9475" width="79.1640625" style="25" customWidth="1"/>
    <col min="9476" max="9476" width="21.6640625" style="25" customWidth="1"/>
    <col min="9477" max="9729" width="9.33203125" style="25"/>
    <col min="9730" max="9730" width="13.83203125" style="25" customWidth="1"/>
    <col min="9731" max="9731" width="79.1640625" style="25" customWidth="1"/>
    <col min="9732" max="9732" width="21.6640625" style="25" customWidth="1"/>
    <col min="9733" max="9985" width="9.33203125" style="25"/>
    <col min="9986" max="9986" width="13.83203125" style="25" customWidth="1"/>
    <col min="9987" max="9987" width="79.1640625" style="25" customWidth="1"/>
    <col min="9988" max="9988" width="21.6640625" style="25" customWidth="1"/>
    <col min="9989" max="10241" width="9.33203125" style="25"/>
    <col min="10242" max="10242" width="13.83203125" style="25" customWidth="1"/>
    <col min="10243" max="10243" width="79.1640625" style="25" customWidth="1"/>
    <col min="10244" max="10244" width="21.6640625" style="25" customWidth="1"/>
    <col min="10245" max="10497" width="9.33203125" style="25"/>
    <col min="10498" max="10498" width="13.83203125" style="25" customWidth="1"/>
    <col min="10499" max="10499" width="79.1640625" style="25" customWidth="1"/>
    <col min="10500" max="10500" width="21.6640625" style="25" customWidth="1"/>
    <col min="10501" max="10753" width="9.33203125" style="25"/>
    <col min="10754" max="10754" width="13.83203125" style="25" customWidth="1"/>
    <col min="10755" max="10755" width="79.1640625" style="25" customWidth="1"/>
    <col min="10756" max="10756" width="21.6640625" style="25" customWidth="1"/>
    <col min="10757" max="11009" width="9.33203125" style="25"/>
    <col min="11010" max="11010" width="13.83203125" style="25" customWidth="1"/>
    <col min="11011" max="11011" width="79.1640625" style="25" customWidth="1"/>
    <col min="11012" max="11012" width="21.6640625" style="25" customWidth="1"/>
    <col min="11013" max="11265" width="9.33203125" style="25"/>
    <col min="11266" max="11266" width="13.83203125" style="25" customWidth="1"/>
    <col min="11267" max="11267" width="79.1640625" style="25" customWidth="1"/>
    <col min="11268" max="11268" width="21.6640625" style="25" customWidth="1"/>
    <col min="11269" max="11521" width="9.33203125" style="25"/>
    <col min="11522" max="11522" width="13.83203125" style="25" customWidth="1"/>
    <col min="11523" max="11523" width="79.1640625" style="25" customWidth="1"/>
    <col min="11524" max="11524" width="21.6640625" style="25" customWidth="1"/>
    <col min="11525" max="11777" width="9.33203125" style="25"/>
    <col min="11778" max="11778" width="13.83203125" style="25" customWidth="1"/>
    <col min="11779" max="11779" width="79.1640625" style="25" customWidth="1"/>
    <col min="11780" max="11780" width="21.6640625" style="25" customWidth="1"/>
    <col min="11781" max="12033" width="9.33203125" style="25"/>
    <col min="12034" max="12034" width="13.83203125" style="25" customWidth="1"/>
    <col min="12035" max="12035" width="79.1640625" style="25" customWidth="1"/>
    <col min="12036" max="12036" width="21.6640625" style="25" customWidth="1"/>
    <col min="12037" max="12289" width="9.33203125" style="25"/>
    <col min="12290" max="12290" width="13.83203125" style="25" customWidth="1"/>
    <col min="12291" max="12291" width="79.1640625" style="25" customWidth="1"/>
    <col min="12292" max="12292" width="21.6640625" style="25" customWidth="1"/>
    <col min="12293" max="12545" width="9.33203125" style="25"/>
    <col min="12546" max="12546" width="13.83203125" style="25" customWidth="1"/>
    <col min="12547" max="12547" width="79.1640625" style="25" customWidth="1"/>
    <col min="12548" max="12548" width="21.6640625" style="25" customWidth="1"/>
    <col min="12549" max="12801" width="9.33203125" style="25"/>
    <col min="12802" max="12802" width="13.83203125" style="25" customWidth="1"/>
    <col min="12803" max="12803" width="79.1640625" style="25" customWidth="1"/>
    <col min="12804" max="12804" width="21.6640625" style="25" customWidth="1"/>
    <col min="12805" max="13057" width="9.33203125" style="25"/>
    <col min="13058" max="13058" width="13.83203125" style="25" customWidth="1"/>
    <col min="13059" max="13059" width="79.1640625" style="25" customWidth="1"/>
    <col min="13060" max="13060" width="21.6640625" style="25" customWidth="1"/>
    <col min="13061" max="13313" width="9.33203125" style="25"/>
    <col min="13314" max="13314" width="13.83203125" style="25" customWidth="1"/>
    <col min="13315" max="13315" width="79.1640625" style="25" customWidth="1"/>
    <col min="13316" max="13316" width="21.6640625" style="25" customWidth="1"/>
    <col min="13317" max="13569" width="9.33203125" style="25"/>
    <col min="13570" max="13570" width="13.83203125" style="25" customWidth="1"/>
    <col min="13571" max="13571" width="79.1640625" style="25" customWidth="1"/>
    <col min="13572" max="13572" width="21.6640625" style="25" customWidth="1"/>
    <col min="13573" max="13825" width="9.33203125" style="25"/>
    <col min="13826" max="13826" width="13.83203125" style="25" customWidth="1"/>
    <col min="13827" max="13827" width="79.1640625" style="25" customWidth="1"/>
    <col min="13828" max="13828" width="21.6640625" style="25" customWidth="1"/>
    <col min="13829" max="14081" width="9.33203125" style="25"/>
    <col min="14082" max="14082" width="13.83203125" style="25" customWidth="1"/>
    <col min="14083" max="14083" width="79.1640625" style="25" customWidth="1"/>
    <col min="14084" max="14084" width="21.6640625" style="25" customWidth="1"/>
    <col min="14085" max="14337" width="9.33203125" style="25"/>
    <col min="14338" max="14338" width="13.83203125" style="25" customWidth="1"/>
    <col min="14339" max="14339" width="79.1640625" style="25" customWidth="1"/>
    <col min="14340" max="14340" width="21.6640625" style="25" customWidth="1"/>
    <col min="14341" max="14593" width="9.33203125" style="25"/>
    <col min="14594" max="14594" width="13.83203125" style="25" customWidth="1"/>
    <col min="14595" max="14595" width="79.1640625" style="25" customWidth="1"/>
    <col min="14596" max="14596" width="21.6640625" style="25" customWidth="1"/>
    <col min="14597" max="14849" width="9.33203125" style="25"/>
    <col min="14850" max="14850" width="13.83203125" style="25" customWidth="1"/>
    <col min="14851" max="14851" width="79.1640625" style="25" customWidth="1"/>
    <col min="14852" max="14852" width="21.6640625" style="25" customWidth="1"/>
    <col min="14853" max="15105" width="9.33203125" style="25"/>
    <col min="15106" max="15106" width="13.83203125" style="25" customWidth="1"/>
    <col min="15107" max="15107" width="79.1640625" style="25" customWidth="1"/>
    <col min="15108" max="15108" width="21.6640625" style="25" customWidth="1"/>
    <col min="15109" max="15361" width="9.33203125" style="25"/>
    <col min="15362" max="15362" width="13.83203125" style="25" customWidth="1"/>
    <col min="15363" max="15363" width="79.1640625" style="25" customWidth="1"/>
    <col min="15364" max="15364" width="21.6640625" style="25" customWidth="1"/>
    <col min="15365" max="15617" width="9.33203125" style="25"/>
    <col min="15618" max="15618" width="13.83203125" style="25" customWidth="1"/>
    <col min="15619" max="15619" width="79.1640625" style="25" customWidth="1"/>
    <col min="15620" max="15620" width="21.6640625" style="25" customWidth="1"/>
    <col min="15621" max="15873" width="9.33203125" style="25"/>
    <col min="15874" max="15874" width="13.83203125" style="25" customWidth="1"/>
    <col min="15875" max="15875" width="79.1640625" style="25" customWidth="1"/>
    <col min="15876" max="15876" width="21.6640625" style="25" customWidth="1"/>
    <col min="15877" max="16129" width="9.33203125" style="25"/>
    <col min="16130" max="16130" width="13.83203125" style="25" customWidth="1"/>
    <col min="16131" max="16131" width="79.1640625" style="25" customWidth="1"/>
    <col min="16132" max="16132" width="21.6640625" style="25" customWidth="1"/>
    <col min="16133" max="16384" width="9.33203125" style="25"/>
  </cols>
  <sheetData>
    <row r="1" spans="1:12" s="662" customFormat="1" ht="12.75" customHeight="1" x14ac:dyDescent="0.2">
      <c r="A1" s="1663" t="s">
        <v>851</v>
      </c>
      <c r="B1" s="1663"/>
      <c r="C1" s="1663"/>
      <c r="D1" s="1663"/>
      <c r="E1" s="1663"/>
      <c r="F1" s="1663"/>
      <c r="G1" s="1663"/>
      <c r="H1" s="1663"/>
    </row>
    <row r="2" spans="1:12" s="662" customFormat="1" ht="12.75" customHeight="1" x14ac:dyDescent="0.2">
      <c r="A2" s="1663" t="s">
        <v>761</v>
      </c>
      <c r="B2" s="1663"/>
      <c r="C2" s="1663"/>
      <c r="D2" s="1663"/>
      <c r="E2" s="1663"/>
      <c r="F2" s="1663"/>
      <c r="G2" s="1663"/>
      <c r="H2" s="1663"/>
    </row>
    <row r="3" spans="1:12" s="24" customFormat="1" ht="21.2" customHeight="1" thickBot="1" x14ac:dyDescent="0.25">
      <c r="A3" s="242"/>
      <c r="C3" s="1579"/>
      <c r="D3" s="1579"/>
      <c r="E3" s="1579"/>
      <c r="F3" s="1579"/>
      <c r="G3" s="1579"/>
      <c r="H3" s="1579"/>
      <c r="I3" s="1579"/>
      <c r="J3" s="1579"/>
      <c r="K3" s="1579"/>
      <c r="L3" s="1579"/>
    </row>
    <row r="4" spans="1:12" s="40" customFormat="1" ht="38.25" customHeight="1" x14ac:dyDescent="0.2">
      <c r="A4" s="38" t="s">
        <v>137</v>
      </c>
      <c r="B4" s="39" t="s">
        <v>8</v>
      </c>
      <c r="C4" s="1693" t="s">
        <v>181</v>
      </c>
      <c r="D4" s="1694"/>
      <c r="E4" s="1694"/>
      <c r="F4" s="1694"/>
      <c r="G4" s="1694"/>
      <c r="H4" s="1695"/>
    </row>
    <row r="5" spans="1:12" s="40" customFormat="1" ht="36.75" thickBot="1" x14ac:dyDescent="0.25">
      <c r="A5" s="41" t="s">
        <v>139</v>
      </c>
      <c r="B5" s="42" t="s">
        <v>402</v>
      </c>
      <c r="C5" s="1696" t="s">
        <v>141</v>
      </c>
      <c r="D5" s="1697"/>
      <c r="E5" s="1697"/>
      <c r="F5" s="1697"/>
      <c r="G5" s="1697"/>
      <c r="H5" s="1698"/>
    </row>
    <row r="6" spans="1:12" s="43" customFormat="1" ht="15.95" customHeight="1" thickBot="1" x14ac:dyDescent="0.25">
      <c r="A6" s="1807" t="s">
        <v>362</v>
      </c>
      <c r="B6" s="1807"/>
      <c r="C6" s="1807"/>
      <c r="D6" s="1807"/>
      <c r="E6" s="1807"/>
      <c r="F6" s="1807"/>
      <c r="G6" s="1807"/>
      <c r="H6" s="1807"/>
    </row>
    <row r="7" spans="1:12" ht="60" customHeight="1" thickBot="1" x14ac:dyDescent="0.25">
      <c r="A7" s="771" t="s">
        <v>142</v>
      </c>
      <c r="B7" s="44" t="s">
        <v>36</v>
      </c>
      <c r="C7" s="44" t="str">
        <f>'26._köt_össz_bev'!C9</f>
        <v>2023. évi eredeti előirányzat
2/2023. (II.14.)</v>
      </c>
      <c r="D7" s="275" t="str">
        <f>'26._köt_össz_bev'!D9</f>
        <v>Módosított előirányzat a 14/2023.  (VI.29.)  rendelet szerint</v>
      </c>
      <c r="E7" s="44" t="str">
        <f>'26._köt_össz_bev'!E9</f>
        <v>Módosított előirányzat a 18/2023. (IX.26.)  rendelet szerint</v>
      </c>
      <c r="F7" s="44" t="str">
        <f>'26._köt_össz_bev'!F9</f>
        <v>Módosított előirányzat a 23/2023. (XII.14.)  rendelet szerint</v>
      </c>
      <c r="G7" s="44" t="str">
        <f>'26._köt_össz_bev'!G9</f>
        <v>Módosított előirányzat a …../2024. (II…..)  rendelet szerint</v>
      </c>
      <c r="H7" s="124" t="str">
        <f>'26._köt_össz_bev'!H9</f>
        <v>Változás a 23/2023. (XII.14) rendelethez képest</v>
      </c>
      <c r="I7" s="275" t="str">
        <f>'26._köt_össz_bev'!I9</f>
        <v>2023. évi teljesítés              2023.06.30-ig</v>
      </c>
      <c r="J7" s="44" t="str">
        <f>'26._köt_össz_bev'!J9</f>
        <v>2023. évi teljesítés              2023.09.30-ig</v>
      </c>
      <c r="K7" s="44" t="str">
        <f>'26._köt_össz_bev'!K9</f>
        <v>2023. évi teljesítés              2023.12.31-ig</v>
      </c>
      <c r="L7" s="44" t="str">
        <f>'26._köt_össz_bev'!L9</f>
        <v>Teljesítés %-a</v>
      </c>
    </row>
    <row r="8" spans="1:12" s="48" customFormat="1" ht="12.95" customHeight="1" thickBot="1" x14ac:dyDescent="0.25">
      <c r="A8" s="45" t="s">
        <v>297</v>
      </c>
      <c r="B8" s="46" t="s">
        <v>298</v>
      </c>
      <c r="C8" s="1168" t="s">
        <v>299</v>
      </c>
      <c r="D8" s="263" t="s">
        <v>300</v>
      </c>
      <c r="E8" s="46" t="s">
        <v>300</v>
      </c>
      <c r="F8" s="46" t="s">
        <v>300</v>
      </c>
      <c r="G8" s="46" t="s">
        <v>301</v>
      </c>
      <c r="H8" s="260" t="s">
        <v>388</v>
      </c>
      <c r="I8" s="260"/>
      <c r="J8" s="47"/>
      <c r="K8" s="47"/>
      <c r="L8" s="47"/>
    </row>
    <row r="9" spans="1:12" s="48" customFormat="1" ht="15.75" customHeight="1" thickBot="1" x14ac:dyDescent="0.25">
      <c r="A9" s="1809" t="s">
        <v>37</v>
      </c>
      <c r="B9" s="1810"/>
      <c r="C9" s="1810"/>
      <c r="D9" s="1810"/>
      <c r="E9" s="1810"/>
      <c r="F9" s="1810"/>
      <c r="G9" s="1810"/>
      <c r="H9" s="1811"/>
    </row>
    <row r="10" spans="1:12" s="26" customFormat="1" ht="12.2" customHeight="1" thickBot="1" x14ac:dyDescent="0.25">
      <c r="A10" s="45" t="s">
        <v>12</v>
      </c>
      <c r="B10" s="49" t="s">
        <v>277</v>
      </c>
      <c r="C10" s="87">
        <f>SUM(C11:C21)</f>
        <v>0</v>
      </c>
      <c r="D10" s="125">
        <f t="shared" ref="D10:L10" si="0">SUM(D11:D21)</f>
        <v>0</v>
      </c>
      <c r="E10" s="708">
        <f t="shared" si="0"/>
        <v>0</v>
      </c>
      <c r="F10" s="708">
        <f t="shared" si="0"/>
        <v>0</v>
      </c>
      <c r="G10" s="708">
        <f t="shared" si="0"/>
        <v>0</v>
      </c>
      <c r="H10" s="721">
        <f>G10-F10</f>
        <v>0</v>
      </c>
      <c r="I10" s="1275">
        <f t="shared" si="0"/>
        <v>0</v>
      </c>
      <c r="J10" s="721">
        <f t="shared" si="0"/>
        <v>0</v>
      </c>
      <c r="K10" s="721">
        <f t="shared" si="0"/>
        <v>0</v>
      </c>
      <c r="L10" s="721" t="e">
        <f t="shared" si="0"/>
        <v>#DIV/0!</v>
      </c>
    </row>
    <row r="11" spans="1:12" s="26" customFormat="1" ht="12.2" customHeight="1" x14ac:dyDescent="0.2">
      <c r="A11" s="51" t="s">
        <v>91</v>
      </c>
      <c r="B11" s="52" t="s">
        <v>143</v>
      </c>
      <c r="C11" s="126">
        <f>'11.Rendelő'!C11-'34._Rendelő_önként'!C11</f>
        <v>0</v>
      </c>
      <c r="D11" s="277">
        <f>'11.Rendelő'!D11-'34._Rendelő_önként'!D11</f>
        <v>0</v>
      </c>
      <c r="E11" s="709">
        <f>'11.Rendelő'!E11-'34._Rendelő_önként'!E11</f>
        <v>0</v>
      </c>
      <c r="F11" s="709">
        <f>'11.Rendelő'!F11-'34._Rendelő_önként'!F11</f>
        <v>0</v>
      </c>
      <c r="G11" s="709">
        <f>'11.Rendelő'!G11-'34._Rendelő_önként'!G11</f>
        <v>0</v>
      </c>
      <c r="H11" s="667">
        <f t="shared" ref="H11:H48" si="1">G11-F11</f>
        <v>0</v>
      </c>
      <c r="I11" s="1276">
        <f>'11.Rendelő'!I11-'34._Rendelő_önként'!I11</f>
        <v>0</v>
      </c>
      <c r="J11" s="667">
        <f>'11.Rendelő'!J11-'34._Rendelő_önként'!J11</f>
        <v>0</v>
      </c>
      <c r="K11" s="667">
        <f>'11.Rendelő'!K11-'34._Rendelő_önként'!K11</f>
        <v>0</v>
      </c>
      <c r="L11" s="667" t="e">
        <f>'11.Rendelő'!L11-'34._Rendelő_önként'!L11</f>
        <v>#DIV/0!</v>
      </c>
    </row>
    <row r="12" spans="1:12" s="26" customFormat="1" ht="12.2" customHeight="1" x14ac:dyDescent="0.2">
      <c r="A12" s="1216" t="s">
        <v>92</v>
      </c>
      <c r="B12" s="415" t="s">
        <v>144</v>
      </c>
      <c r="C12" s="416">
        <f>'11.Rendelő'!C12-'34._Rendelő_önként'!C12</f>
        <v>0</v>
      </c>
      <c r="D12" s="423">
        <f>'11.Rendelő'!D12-'34._Rendelő_önként'!D12</f>
        <v>0</v>
      </c>
      <c r="E12" s="86">
        <f>'11.Rendelő'!E12-'34._Rendelő_önként'!E12</f>
        <v>0</v>
      </c>
      <c r="F12" s="86">
        <f>'11.Rendelő'!F12-'34._Rendelő_önként'!F12</f>
        <v>0</v>
      </c>
      <c r="G12" s="86">
        <f>'11.Rendelő'!G12-'34._Rendelő_önként'!G12</f>
        <v>0</v>
      </c>
      <c r="H12" s="668">
        <f t="shared" si="1"/>
        <v>0</v>
      </c>
      <c r="I12" s="1277">
        <f>'11.Rendelő'!I12-'34._Rendelő_önként'!I12</f>
        <v>0</v>
      </c>
      <c r="J12" s="668">
        <f>'11.Rendelő'!J12-'34._Rendelő_önként'!J12</f>
        <v>0</v>
      </c>
      <c r="K12" s="668">
        <f>'11.Rendelő'!K12-'34._Rendelő_önként'!K12</f>
        <v>0</v>
      </c>
      <c r="L12" s="668">
        <f>'11.Rendelő'!L12-'34._Rendelő_önként'!L12</f>
        <v>0</v>
      </c>
    </row>
    <row r="13" spans="1:12" s="26" customFormat="1" ht="12.2" customHeight="1" x14ac:dyDescent="0.2">
      <c r="A13" s="1216" t="s">
        <v>93</v>
      </c>
      <c r="B13" s="415" t="s">
        <v>145</v>
      </c>
      <c r="C13" s="416">
        <f>'11.Rendelő'!C13-'34._Rendelő_önként'!C13</f>
        <v>0</v>
      </c>
      <c r="D13" s="423">
        <f>'11.Rendelő'!D13-'34._Rendelő_önként'!D13</f>
        <v>0</v>
      </c>
      <c r="E13" s="86">
        <f>'11.Rendelő'!E13-'34._Rendelő_önként'!E13</f>
        <v>0</v>
      </c>
      <c r="F13" s="86">
        <f>'11.Rendelő'!F13-'34._Rendelő_önként'!F13</f>
        <v>0</v>
      </c>
      <c r="G13" s="86">
        <f>'11.Rendelő'!G13-'34._Rendelő_önként'!G13</f>
        <v>0</v>
      </c>
      <c r="H13" s="668">
        <f t="shared" si="1"/>
        <v>0</v>
      </c>
      <c r="I13" s="1277">
        <f>'11.Rendelő'!I13-'34._Rendelő_önként'!I13</f>
        <v>0</v>
      </c>
      <c r="J13" s="668">
        <f>'11.Rendelő'!J13-'34._Rendelő_önként'!J13</f>
        <v>0</v>
      </c>
      <c r="K13" s="668">
        <f>'11.Rendelő'!K13-'34._Rendelő_önként'!K13</f>
        <v>0</v>
      </c>
      <c r="L13" s="668">
        <f>'11.Rendelő'!L13-'34._Rendelő_önként'!L13</f>
        <v>0</v>
      </c>
    </row>
    <row r="14" spans="1:12" s="26" customFormat="1" ht="12.2" customHeight="1" x14ac:dyDescent="0.2">
      <c r="A14" s="1216" t="s">
        <v>90</v>
      </c>
      <c r="B14" s="415" t="s">
        <v>146</v>
      </c>
      <c r="C14" s="416">
        <f>'11.Rendelő'!C14-'34._Rendelő_önként'!C14</f>
        <v>0</v>
      </c>
      <c r="D14" s="423">
        <f>'11.Rendelő'!D14-'34._Rendelő_önként'!D14</f>
        <v>0</v>
      </c>
      <c r="E14" s="86">
        <f>'11.Rendelő'!E14-'34._Rendelő_önként'!E14</f>
        <v>0</v>
      </c>
      <c r="F14" s="86">
        <f>'11.Rendelő'!F14-'34._Rendelő_önként'!F14</f>
        <v>0</v>
      </c>
      <c r="G14" s="86">
        <f>'11.Rendelő'!G14-'34._Rendelő_önként'!G14</f>
        <v>0</v>
      </c>
      <c r="H14" s="668">
        <f t="shared" si="1"/>
        <v>0</v>
      </c>
      <c r="I14" s="1277">
        <f>'11.Rendelő'!I14-'34._Rendelő_önként'!I14</f>
        <v>0</v>
      </c>
      <c r="J14" s="668">
        <f>'11.Rendelő'!J14-'34._Rendelő_önként'!J14</f>
        <v>0</v>
      </c>
      <c r="K14" s="668">
        <f>'11.Rendelő'!K14-'34._Rendelő_önként'!K14</f>
        <v>0</v>
      </c>
      <c r="L14" s="668" t="e">
        <f>'11.Rendelő'!L14-'34._Rendelő_önként'!L14</f>
        <v>#DIV/0!</v>
      </c>
    </row>
    <row r="15" spans="1:12" s="26" customFormat="1" ht="12.2" customHeight="1" x14ac:dyDescent="0.2">
      <c r="A15" s="1216" t="s">
        <v>147</v>
      </c>
      <c r="B15" s="415" t="s">
        <v>148</v>
      </c>
      <c r="C15" s="416">
        <f>'11.Rendelő'!C15-'34._Rendelő_önként'!C15</f>
        <v>0</v>
      </c>
      <c r="D15" s="423">
        <f>'11.Rendelő'!D15-'34._Rendelő_önként'!D15</f>
        <v>0</v>
      </c>
      <c r="E15" s="86">
        <f>'11.Rendelő'!E15-'34._Rendelő_önként'!E15</f>
        <v>0</v>
      </c>
      <c r="F15" s="86">
        <f>'11.Rendelő'!F15-'34._Rendelő_önként'!F15</f>
        <v>0</v>
      </c>
      <c r="G15" s="86">
        <f>'11.Rendelő'!G15-'34._Rendelő_önként'!G15</f>
        <v>0</v>
      </c>
      <c r="H15" s="668">
        <f t="shared" si="1"/>
        <v>0</v>
      </c>
      <c r="I15" s="1277">
        <f>'11.Rendelő'!I15-'34._Rendelő_önként'!I15</f>
        <v>0</v>
      </c>
      <c r="J15" s="668">
        <f>'11.Rendelő'!J15-'34._Rendelő_önként'!J15</f>
        <v>0</v>
      </c>
      <c r="K15" s="668">
        <f>'11.Rendelő'!K15-'34._Rendelő_önként'!K15</f>
        <v>0</v>
      </c>
      <c r="L15" s="668" t="e">
        <f>'11.Rendelő'!L15-'34._Rendelő_önként'!L15</f>
        <v>#DIV/0!</v>
      </c>
    </row>
    <row r="16" spans="1:12" s="26" customFormat="1" ht="12.2" customHeight="1" x14ac:dyDescent="0.2">
      <c r="A16" s="1216" t="s">
        <v>149</v>
      </c>
      <c r="B16" s="415" t="s">
        <v>150</v>
      </c>
      <c r="C16" s="416">
        <f>'11.Rendelő'!C16-'34._Rendelő_önként'!C16</f>
        <v>0</v>
      </c>
      <c r="D16" s="423">
        <f>'11.Rendelő'!D16-'34._Rendelő_önként'!D16</f>
        <v>0</v>
      </c>
      <c r="E16" s="86">
        <f>'11.Rendelő'!E16-'34._Rendelő_önként'!E16</f>
        <v>0</v>
      </c>
      <c r="F16" s="86">
        <f>'11.Rendelő'!F16-'34._Rendelő_önként'!F16</f>
        <v>0</v>
      </c>
      <c r="G16" s="86">
        <f>'11.Rendelő'!G16-'34._Rendelő_önként'!G16</f>
        <v>0</v>
      </c>
      <c r="H16" s="668">
        <f t="shared" si="1"/>
        <v>0</v>
      </c>
      <c r="I16" s="1277">
        <f>'11.Rendelő'!I16-'34._Rendelő_önként'!I16</f>
        <v>0</v>
      </c>
      <c r="J16" s="668">
        <f>'11.Rendelő'!J16-'34._Rendelő_önként'!J16</f>
        <v>0</v>
      </c>
      <c r="K16" s="668">
        <f>'11.Rendelő'!K16-'34._Rendelő_önként'!K16</f>
        <v>0</v>
      </c>
      <c r="L16" s="668">
        <f>'11.Rendelő'!L16-'34._Rendelő_önként'!L16</f>
        <v>0</v>
      </c>
    </row>
    <row r="17" spans="1:12" s="26" customFormat="1" ht="12.2" customHeight="1" x14ac:dyDescent="0.2">
      <c r="A17" s="1216" t="s">
        <v>151</v>
      </c>
      <c r="B17" s="53" t="s">
        <v>152</v>
      </c>
      <c r="C17" s="416">
        <f>'11.Rendelő'!C17-'34._Rendelő_önként'!C17</f>
        <v>0</v>
      </c>
      <c r="D17" s="423">
        <f>'11.Rendelő'!D17-'34._Rendelő_önként'!D17</f>
        <v>0</v>
      </c>
      <c r="E17" s="86">
        <f>'11.Rendelő'!E17-'34._Rendelő_önként'!E17</f>
        <v>0</v>
      </c>
      <c r="F17" s="86">
        <f>'11.Rendelő'!F17-'34._Rendelő_önként'!F17</f>
        <v>0</v>
      </c>
      <c r="G17" s="86">
        <f>'11.Rendelő'!G17-'34._Rendelő_önként'!G17</f>
        <v>0</v>
      </c>
      <c r="H17" s="668">
        <f t="shared" si="1"/>
        <v>0</v>
      </c>
      <c r="I17" s="1277">
        <f>'11.Rendelő'!I17-'34._Rendelő_önként'!I17</f>
        <v>0</v>
      </c>
      <c r="J17" s="668">
        <f>'11.Rendelő'!J17-'34._Rendelő_önként'!J17</f>
        <v>0</v>
      </c>
      <c r="K17" s="668">
        <f>'11.Rendelő'!K17-'34._Rendelő_önként'!K17</f>
        <v>0</v>
      </c>
      <c r="L17" s="668" t="e">
        <f>'11.Rendelő'!L17-'34._Rendelő_önként'!L17</f>
        <v>#DIV/0!</v>
      </c>
    </row>
    <row r="18" spans="1:12" s="26" customFormat="1" ht="12.2" customHeight="1" x14ac:dyDescent="0.2">
      <c r="A18" s="1216" t="s">
        <v>153</v>
      </c>
      <c r="B18" s="428" t="s">
        <v>302</v>
      </c>
      <c r="C18" s="118">
        <f>'11.Rendelő'!C18-'34._Rendelő_önként'!C18</f>
        <v>0</v>
      </c>
      <c r="D18" s="270">
        <f>'11.Rendelő'!D18-'34._Rendelő_önként'!D18</f>
        <v>0</v>
      </c>
      <c r="E18" s="88">
        <f>'11.Rendelő'!E18-'34._Rendelő_önként'!E18</f>
        <v>0</v>
      </c>
      <c r="F18" s="88">
        <f>'11.Rendelő'!F18-'34._Rendelő_önként'!F18</f>
        <v>0</v>
      </c>
      <c r="G18" s="88">
        <f>'11.Rendelő'!G18-'34._Rendelő_önként'!G18</f>
        <v>0</v>
      </c>
      <c r="H18" s="669">
        <f t="shared" si="1"/>
        <v>0</v>
      </c>
      <c r="I18" s="1278">
        <f>'11.Rendelő'!I18-'34._Rendelő_önként'!I18</f>
        <v>0</v>
      </c>
      <c r="J18" s="669">
        <f>'11.Rendelő'!J18-'34._Rendelő_önként'!J18</f>
        <v>0</v>
      </c>
      <c r="K18" s="669">
        <f>'11.Rendelő'!K18-'34._Rendelő_önként'!K18</f>
        <v>0</v>
      </c>
      <c r="L18" s="669" t="e">
        <f>'11.Rendelő'!L18-'34._Rendelő_önként'!L18</f>
        <v>#DIV/0!</v>
      </c>
    </row>
    <row r="19" spans="1:12" s="54" customFormat="1" ht="12.2" customHeight="1" x14ac:dyDescent="0.2">
      <c r="A19" s="1216" t="s">
        <v>154</v>
      </c>
      <c r="B19" s="415" t="s">
        <v>155</v>
      </c>
      <c r="C19" s="416">
        <f>'11.Rendelő'!C19-'34._Rendelő_önként'!C19</f>
        <v>0</v>
      </c>
      <c r="D19" s="423">
        <f>'11.Rendelő'!D19-'34._Rendelő_önként'!D19</f>
        <v>0</v>
      </c>
      <c r="E19" s="86">
        <f>'11.Rendelő'!E19-'34._Rendelő_önként'!E19</f>
        <v>0</v>
      </c>
      <c r="F19" s="86">
        <f>'11.Rendelő'!F19-'34._Rendelő_önként'!F19</f>
        <v>0</v>
      </c>
      <c r="G19" s="86">
        <f>'11.Rendelő'!G19-'34._Rendelő_önként'!G19</f>
        <v>0</v>
      </c>
      <c r="H19" s="668">
        <f t="shared" si="1"/>
        <v>0</v>
      </c>
      <c r="I19" s="1277">
        <f>'11.Rendelő'!I19-'34._Rendelő_önként'!I19</f>
        <v>0</v>
      </c>
      <c r="J19" s="668">
        <f>'11.Rendelő'!J19-'34._Rendelő_önként'!J19</f>
        <v>0</v>
      </c>
      <c r="K19" s="668">
        <f>'11.Rendelő'!K19-'34._Rendelő_önként'!K19</f>
        <v>0</v>
      </c>
      <c r="L19" s="668" t="e">
        <f>'11.Rendelő'!L19-'34._Rendelő_önként'!L19</f>
        <v>#DIV/0!</v>
      </c>
    </row>
    <row r="20" spans="1:12" s="54" customFormat="1" ht="12.2" customHeight="1" x14ac:dyDescent="0.2">
      <c r="A20" s="1216" t="s">
        <v>156</v>
      </c>
      <c r="B20" s="428" t="s">
        <v>275</v>
      </c>
      <c r="C20" s="417">
        <f>'11.Rendelő'!C20-'34._Rendelő_önként'!C20</f>
        <v>0</v>
      </c>
      <c r="D20" s="424">
        <f>'11.Rendelő'!D20-'34._Rendelő_önként'!D20</f>
        <v>0</v>
      </c>
      <c r="E20" s="86">
        <f>'11.Rendelő'!E20-'34._Rendelő_önként'!E20</f>
        <v>0</v>
      </c>
      <c r="F20" s="86">
        <f>'11.Rendelő'!F20-'34._Rendelő_önként'!F20</f>
        <v>0</v>
      </c>
      <c r="G20" s="416">
        <f>'11.Rendelő'!G20-'34._Rendelő_önként'!G20</f>
        <v>0</v>
      </c>
      <c r="H20" s="670">
        <f t="shared" si="1"/>
        <v>0</v>
      </c>
      <c r="I20" s="1279">
        <f>'11.Rendelő'!I20-'34._Rendelő_önként'!I20</f>
        <v>0</v>
      </c>
      <c r="J20" s="670">
        <f>'11.Rendelő'!J20-'34._Rendelő_önként'!J20</f>
        <v>0</v>
      </c>
      <c r="K20" s="670">
        <f>'11.Rendelő'!K20-'34._Rendelő_önként'!K20</f>
        <v>0</v>
      </c>
      <c r="L20" s="670" t="e">
        <f>'11.Rendelő'!L20-'34._Rendelő_önként'!L20</f>
        <v>#DIV/0!</v>
      </c>
    </row>
    <row r="21" spans="1:12" s="54" customFormat="1" ht="12.2" customHeight="1" thickBot="1" x14ac:dyDescent="0.25">
      <c r="A21" s="1216" t="s">
        <v>276</v>
      </c>
      <c r="B21" s="53" t="s">
        <v>157</v>
      </c>
      <c r="C21" s="417">
        <f>'11.Rendelő'!C21-'34._Rendelő_önként'!C21</f>
        <v>0</v>
      </c>
      <c r="D21" s="424">
        <f>'11.Rendelő'!D21-'34._Rendelő_önként'!D21</f>
        <v>0</v>
      </c>
      <c r="E21" s="88">
        <f>'11.Rendelő'!E21-'34._Rendelő_önként'!E21</f>
        <v>0</v>
      </c>
      <c r="F21" s="88">
        <f>'11.Rendelő'!F21-'34._Rendelő_önként'!F21</f>
        <v>0</v>
      </c>
      <c r="G21" s="88">
        <f>'11.Rendelő'!G21-'34._Rendelő_önként'!G21</f>
        <v>0</v>
      </c>
      <c r="H21" s="671">
        <f t="shared" si="1"/>
        <v>0</v>
      </c>
      <c r="I21" s="1280">
        <f>'11.Rendelő'!I21-'34._Rendelő_önként'!I21</f>
        <v>0</v>
      </c>
      <c r="J21" s="671">
        <f>'11.Rendelő'!J21-'34._Rendelő_önként'!J21</f>
        <v>0</v>
      </c>
      <c r="K21" s="671">
        <f>'11.Rendelő'!K21-'34._Rendelő_önként'!K21</f>
        <v>0</v>
      </c>
      <c r="L21" s="671" t="e">
        <f>'11.Rendelő'!L21-'34._Rendelő_önként'!L21</f>
        <v>#DIV/0!</v>
      </c>
    </row>
    <row r="22" spans="1:12" s="26" customFormat="1" ht="12.2" customHeight="1" thickBot="1" x14ac:dyDescent="0.25">
      <c r="A22" s="45" t="s">
        <v>13</v>
      </c>
      <c r="B22" s="49" t="s">
        <v>158</v>
      </c>
      <c r="C22" s="87">
        <f>SUM(C23:C25)</f>
        <v>80302251</v>
      </c>
      <c r="D22" s="125">
        <f t="shared" ref="D22:L22" si="2">SUM(D23:D25)</f>
        <v>80302251</v>
      </c>
      <c r="E22" s="708">
        <f t="shared" si="2"/>
        <v>80965107</v>
      </c>
      <c r="F22" s="708">
        <f t="shared" si="2"/>
        <v>80965107</v>
      </c>
      <c r="G22" s="708">
        <f t="shared" si="2"/>
        <v>80965107</v>
      </c>
      <c r="H22" s="50">
        <f t="shared" si="1"/>
        <v>0</v>
      </c>
      <c r="I22" s="249">
        <f t="shared" si="2"/>
        <v>0</v>
      </c>
      <c r="J22" s="50">
        <f t="shared" si="2"/>
        <v>0</v>
      </c>
      <c r="K22" s="50">
        <f t="shared" si="2"/>
        <v>0</v>
      </c>
      <c r="L22" s="50" t="e">
        <f t="shared" si="2"/>
        <v>#DIV/0!</v>
      </c>
    </row>
    <row r="23" spans="1:12" s="54" customFormat="1" ht="12.2" customHeight="1" x14ac:dyDescent="0.2">
      <c r="A23" s="1216" t="s">
        <v>94</v>
      </c>
      <c r="B23" s="17" t="s">
        <v>159</v>
      </c>
      <c r="C23" s="416">
        <f>'11.Rendelő'!C23-'34._Rendelő_önként'!C23</f>
        <v>0</v>
      </c>
      <c r="D23" s="423">
        <f>'11.Rendelő'!D23-'34._Rendelő_önként'!D23</f>
        <v>0</v>
      </c>
      <c r="E23" s="710">
        <f>'11.Rendelő'!E23-'34._Rendelő_önként'!E23</f>
        <v>0</v>
      </c>
      <c r="F23" s="710">
        <f>'11.Rendelő'!F23-'34._Rendelő_önként'!F23</f>
        <v>0</v>
      </c>
      <c r="G23" s="710">
        <f>'11.Rendelő'!G23-'34._Rendelő_önként'!G23</f>
        <v>0</v>
      </c>
      <c r="H23" s="73">
        <f t="shared" si="1"/>
        <v>0</v>
      </c>
      <c r="I23" s="767">
        <f>'11.Rendelő'!I23-'34._Rendelő_önként'!I23</f>
        <v>0</v>
      </c>
      <c r="J23" s="73">
        <f>'11.Rendelő'!J23-'34._Rendelő_önként'!J23</f>
        <v>0</v>
      </c>
      <c r="K23" s="73">
        <f>'11.Rendelő'!K23-'34._Rendelő_önként'!K23</f>
        <v>0</v>
      </c>
      <c r="L23" s="73" t="e">
        <f>'11.Rendelő'!L23-'34._Rendelő_önként'!L23</f>
        <v>#DIV/0!</v>
      </c>
    </row>
    <row r="24" spans="1:12" s="54" customFormat="1" ht="12.2" customHeight="1" x14ac:dyDescent="0.2">
      <c r="A24" s="1216" t="s">
        <v>95</v>
      </c>
      <c r="B24" s="415" t="s">
        <v>160</v>
      </c>
      <c r="C24" s="416">
        <f>'11.Rendelő'!C24-'34._Rendelő_önként'!C24</f>
        <v>0</v>
      </c>
      <c r="D24" s="423">
        <f>'11.Rendelő'!D24-'34._Rendelő_önként'!D24</f>
        <v>0</v>
      </c>
      <c r="E24" s="86">
        <f>'11.Rendelő'!E24-'34._Rendelő_önként'!E24</f>
        <v>0</v>
      </c>
      <c r="F24" s="86">
        <f>'11.Rendelő'!F24-'34._Rendelő_önként'!F24</f>
        <v>0</v>
      </c>
      <c r="G24" s="86">
        <f>'11.Rendelő'!G24-'34._Rendelő_önként'!G24</f>
        <v>0</v>
      </c>
      <c r="H24" s="668">
        <f t="shared" si="1"/>
        <v>0</v>
      </c>
      <c r="I24" s="1277">
        <f>'11.Rendelő'!I24-'34._Rendelő_önként'!I24</f>
        <v>0</v>
      </c>
      <c r="J24" s="668">
        <f>'11.Rendelő'!J24-'34._Rendelő_önként'!J24</f>
        <v>0</v>
      </c>
      <c r="K24" s="668">
        <f>'11.Rendelő'!K24-'34._Rendelő_önként'!K24</f>
        <v>0</v>
      </c>
      <c r="L24" s="668" t="e">
        <f>'11.Rendelő'!L24-'34._Rendelő_önként'!L24</f>
        <v>#DIV/0!</v>
      </c>
    </row>
    <row r="25" spans="1:12" s="54" customFormat="1" ht="12.2" customHeight="1" x14ac:dyDescent="0.2">
      <c r="A25" s="1216" t="s">
        <v>96</v>
      </c>
      <c r="B25" s="415" t="s">
        <v>161</v>
      </c>
      <c r="C25" s="416">
        <f>'11.Rendelő'!C25-'34._Rendelő_önként'!C25</f>
        <v>80302251</v>
      </c>
      <c r="D25" s="423">
        <f>'11.Rendelő'!D25-'34._Rendelő_önként'!D25</f>
        <v>80302251</v>
      </c>
      <c r="E25" s="86">
        <f>'11.Rendelő'!E25-'34._Rendelő_önként'!E25</f>
        <v>80965107</v>
      </c>
      <c r="F25" s="86">
        <f>'11.Rendelő'!F25-'34._Rendelő_önként'!F25</f>
        <v>80965107</v>
      </c>
      <c r="G25" s="86">
        <f>'11.Rendelő'!G25-'34._Rendelő_önként'!G25</f>
        <v>80965107</v>
      </c>
      <c r="H25" s="668">
        <f t="shared" si="1"/>
        <v>0</v>
      </c>
      <c r="I25" s="1277">
        <f>'11.Rendelő'!I25-'34._Rendelő_önként'!I25</f>
        <v>0</v>
      </c>
      <c r="J25" s="668">
        <f>'11.Rendelő'!J25-'34._Rendelő_önként'!J25</f>
        <v>0</v>
      </c>
      <c r="K25" s="668">
        <f>'11.Rendelő'!K25-'34._Rendelő_önként'!K25</f>
        <v>0</v>
      </c>
      <c r="L25" s="668">
        <f>'11.Rendelő'!L25-'34._Rendelő_önként'!L25</f>
        <v>0</v>
      </c>
    </row>
    <row r="26" spans="1:12" s="54" customFormat="1" ht="12.2" customHeight="1" thickBot="1" x14ac:dyDescent="0.25">
      <c r="A26" s="1216" t="s">
        <v>317</v>
      </c>
      <c r="B26" s="418" t="s">
        <v>233</v>
      </c>
      <c r="C26" s="416">
        <f>'11.Rendelő'!C26-'34._Rendelő_önként'!C26</f>
        <v>0</v>
      </c>
      <c r="D26" s="423">
        <f>'11.Rendelő'!D26-'34._Rendelő_önként'!D26</f>
        <v>0</v>
      </c>
      <c r="E26" s="86">
        <f>'11.Rendelő'!E26-'34._Rendelő_önként'!E26</f>
        <v>0</v>
      </c>
      <c r="F26" s="86">
        <f>'11.Rendelő'!F26-'34._Rendelő_önként'!F26</f>
        <v>0</v>
      </c>
      <c r="G26" s="86">
        <f>'11.Rendelő'!G26-'34._Rendelő_önként'!G26</f>
        <v>0</v>
      </c>
      <c r="H26" s="672">
        <f t="shared" si="1"/>
        <v>0</v>
      </c>
      <c r="I26" s="1281">
        <f>'11.Rendelő'!I26-'34._Rendelő_önként'!I26</f>
        <v>0</v>
      </c>
      <c r="J26" s="672">
        <f>'11.Rendelő'!J26-'34._Rendelő_önként'!J26</f>
        <v>0</v>
      </c>
      <c r="K26" s="672">
        <f>'11.Rendelő'!K26-'34._Rendelő_önként'!K26</f>
        <v>0</v>
      </c>
      <c r="L26" s="672" t="e">
        <f>'11.Rendelő'!L26-'34._Rendelő_önként'!L26</f>
        <v>#DIV/0!</v>
      </c>
    </row>
    <row r="27" spans="1:12" s="54" customFormat="1" ht="12.2" customHeight="1" thickBot="1" x14ac:dyDescent="0.25">
      <c r="A27" s="55" t="s">
        <v>14</v>
      </c>
      <c r="B27" s="56" t="s">
        <v>83</v>
      </c>
      <c r="C27" s="128">
        <f>'11.Rendelő'!C27-'34._Rendelő_önként'!C27</f>
        <v>0</v>
      </c>
      <c r="D27" s="127">
        <f>'11.Rendelő'!D27-'34._Rendelő_önként'!D27</f>
        <v>0</v>
      </c>
      <c r="E27" s="711">
        <f>'11.Rendelő'!E27-'34._Rendelő_önként'!E27</f>
        <v>0</v>
      </c>
      <c r="F27" s="711">
        <f>'11.Rendelő'!F27-'34._Rendelő_önként'!F27</f>
        <v>0</v>
      </c>
      <c r="G27" s="711">
        <f>'11.Rendelő'!G27-'34._Rendelő_önként'!G27</f>
        <v>0</v>
      </c>
      <c r="H27" s="72">
        <f t="shared" si="1"/>
        <v>0</v>
      </c>
      <c r="I27" s="768">
        <f>'11.Rendelő'!I27-'34._Rendelő_önként'!I27</f>
        <v>0</v>
      </c>
      <c r="J27" s="72">
        <f>'11.Rendelő'!J27-'34._Rendelő_önként'!J27</f>
        <v>0</v>
      </c>
      <c r="K27" s="72">
        <f>'11.Rendelő'!K27-'34._Rendelő_önként'!K27</f>
        <v>0</v>
      </c>
      <c r="L27" s="72" t="e">
        <f>'11.Rendelő'!L27-'34._Rendelő_önként'!L27</f>
        <v>#DIV/0!</v>
      </c>
    </row>
    <row r="28" spans="1:12" s="54" customFormat="1" ht="12.2" customHeight="1" thickBot="1" x14ac:dyDescent="0.25">
      <c r="A28" s="55" t="s">
        <v>15</v>
      </c>
      <c r="B28" s="56" t="s">
        <v>162</v>
      </c>
      <c r="C28" s="87">
        <f>+C29+C30</f>
        <v>0</v>
      </c>
      <c r="D28" s="125">
        <f t="shared" ref="D28:L28" si="3">+D29+D30</f>
        <v>0</v>
      </c>
      <c r="E28" s="708">
        <f t="shared" si="3"/>
        <v>0</v>
      </c>
      <c r="F28" s="708">
        <f t="shared" si="3"/>
        <v>0</v>
      </c>
      <c r="G28" s="708">
        <f t="shared" si="3"/>
        <v>0</v>
      </c>
      <c r="H28" s="72">
        <f t="shared" si="1"/>
        <v>0</v>
      </c>
      <c r="I28" s="768">
        <f t="shared" si="3"/>
        <v>0</v>
      </c>
      <c r="J28" s="72">
        <f t="shared" si="3"/>
        <v>0</v>
      </c>
      <c r="K28" s="72">
        <f t="shared" si="3"/>
        <v>0</v>
      </c>
      <c r="L28" s="72" t="e">
        <f t="shared" si="3"/>
        <v>#DIV/0!</v>
      </c>
    </row>
    <row r="29" spans="1:12" s="54" customFormat="1" ht="12.2" customHeight="1" x14ac:dyDescent="0.2">
      <c r="A29" s="57" t="s">
        <v>100</v>
      </c>
      <c r="B29" s="58" t="s">
        <v>160</v>
      </c>
      <c r="C29" s="119">
        <f>'11.Rendelő'!C29-'34._Rendelő_önként'!C29</f>
        <v>0</v>
      </c>
      <c r="D29" s="271">
        <f>'11.Rendelő'!D29-'34._Rendelő_önként'!D29</f>
        <v>0</v>
      </c>
      <c r="E29" s="712">
        <f>'11.Rendelő'!E29-'34._Rendelő_önként'!E29</f>
        <v>0</v>
      </c>
      <c r="F29" s="712">
        <f>'11.Rendelő'!F29-'34._Rendelő_önként'!F29</f>
        <v>0</v>
      </c>
      <c r="G29" s="712">
        <f>'11.Rendelő'!G29-'34._Rendelő_önként'!G29</f>
        <v>0</v>
      </c>
      <c r="H29" s="673">
        <f t="shared" si="1"/>
        <v>0</v>
      </c>
      <c r="I29" s="1282">
        <f>'11.Rendelő'!I29-'34._Rendelő_önként'!I29</f>
        <v>0</v>
      </c>
      <c r="J29" s="673">
        <f>'11.Rendelő'!J29-'34._Rendelő_önként'!J29</f>
        <v>0</v>
      </c>
      <c r="K29" s="673">
        <f>'11.Rendelő'!K29-'34._Rendelő_önként'!K29</f>
        <v>0</v>
      </c>
      <c r="L29" s="673" t="e">
        <f>'11.Rendelő'!L29-'34._Rendelő_önként'!L29</f>
        <v>#DIV/0!</v>
      </c>
    </row>
    <row r="30" spans="1:12" s="54" customFormat="1" ht="12.2" customHeight="1" x14ac:dyDescent="0.2">
      <c r="A30" s="57" t="s">
        <v>101</v>
      </c>
      <c r="B30" s="419" t="s">
        <v>163</v>
      </c>
      <c r="C30" s="117">
        <f>'11.Rendelő'!C30-'34._Rendelő_önként'!C30</f>
        <v>0</v>
      </c>
      <c r="D30" s="278">
        <f>'11.Rendelő'!D30-'34._Rendelő_önként'!D30</f>
        <v>0</v>
      </c>
      <c r="E30" s="103">
        <f>'11.Rendelő'!E30-'34._Rendelő_önként'!E30</f>
        <v>0</v>
      </c>
      <c r="F30" s="103">
        <f>'11.Rendelő'!F30-'34._Rendelő_önként'!F30</f>
        <v>0</v>
      </c>
      <c r="G30" s="422">
        <f>'11.Rendelő'!G30-'34._Rendelő_önként'!G30</f>
        <v>0</v>
      </c>
      <c r="H30" s="661">
        <f t="shared" si="1"/>
        <v>0</v>
      </c>
      <c r="I30" s="760">
        <f>'11.Rendelő'!I30-'34._Rendelő_önként'!I30</f>
        <v>0</v>
      </c>
      <c r="J30" s="661">
        <f>'11.Rendelő'!J30-'34._Rendelő_önként'!J30</f>
        <v>0</v>
      </c>
      <c r="K30" s="661">
        <f>'11.Rendelő'!K30-'34._Rendelő_önként'!K30</f>
        <v>0</v>
      </c>
      <c r="L30" s="661" t="e">
        <f>'11.Rendelő'!L30-'34._Rendelő_önként'!L30</f>
        <v>#DIV/0!</v>
      </c>
    </row>
    <row r="31" spans="1:12" s="54" customFormat="1" ht="12.2" customHeight="1" thickBot="1" x14ac:dyDescent="0.25">
      <c r="A31" s="1216" t="s">
        <v>281</v>
      </c>
      <c r="B31" s="98" t="s">
        <v>165</v>
      </c>
      <c r="C31" s="90">
        <f>'11.Rendelő'!C31-'34._Rendelő_önként'!C31</f>
        <v>0</v>
      </c>
      <c r="D31" s="272">
        <f>'11.Rendelő'!D31-'34._Rendelő_önként'!D31</f>
        <v>0</v>
      </c>
      <c r="E31" s="713">
        <f>'11.Rendelő'!E31-'34._Rendelő_önként'!E31</f>
        <v>0</v>
      </c>
      <c r="F31" s="713">
        <f>'11.Rendelő'!F31-'34._Rendelő_önként'!F31</f>
        <v>0</v>
      </c>
      <c r="G31" s="713">
        <f>'11.Rendelő'!G31-'34._Rendelő_önként'!G31</f>
        <v>0</v>
      </c>
      <c r="H31" s="674">
        <f t="shared" si="1"/>
        <v>0</v>
      </c>
      <c r="I31" s="1283">
        <f>'11.Rendelő'!I31-'34._Rendelő_önként'!I31</f>
        <v>0</v>
      </c>
      <c r="J31" s="674">
        <f>'11.Rendelő'!J31-'34._Rendelő_önként'!J31</f>
        <v>0</v>
      </c>
      <c r="K31" s="674">
        <f>'11.Rendelő'!K31-'34._Rendelő_önként'!K31</f>
        <v>0</v>
      </c>
      <c r="L31" s="674" t="e">
        <f>'11.Rendelő'!L31-'34._Rendelő_önként'!L31</f>
        <v>#DIV/0!</v>
      </c>
    </row>
    <row r="32" spans="1:12" s="54" customFormat="1" ht="12.2" customHeight="1" thickBot="1" x14ac:dyDescent="0.25">
      <c r="A32" s="55" t="s">
        <v>16</v>
      </c>
      <c r="B32" s="56" t="s">
        <v>166</v>
      </c>
      <c r="C32" s="87">
        <f>+C33+C34+C35</f>
        <v>0</v>
      </c>
      <c r="D32" s="125">
        <f t="shared" ref="D32:L32" si="4">+D33+D34+D35</f>
        <v>0</v>
      </c>
      <c r="E32" s="708">
        <f t="shared" si="4"/>
        <v>0</v>
      </c>
      <c r="F32" s="708">
        <f t="shared" si="4"/>
        <v>0</v>
      </c>
      <c r="G32" s="708">
        <f t="shared" si="4"/>
        <v>0</v>
      </c>
      <c r="H32" s="72">
        <f t="shared" si="1"/>
        <v>0</v>
      </c>
      <c r="I32" s="768">
        <f t="shared" si="4"/>
        <v>0</v>
      </c>
      <c r="J32" s="72">
        <f t="shared" si="4"/>
        <v>0</v>
      </c>
      <c r="K32" s="72">
        <f t="shared" si="4"/>
        <v>0</v>
      </c>
      <c r="L32" s="72" t="e">
        <f t="shared" si="4"/>
        <v>#DIV/0!</v>
      </c>
    </row>
    <row r="33" spans="1:12" s="54" customFormat="1" ht="12.2" customHeight="1" x14ac:dyDescent="0.2">
      <c r="A33" s="57" t="s">
        <v>89</v>
      </c>
      <c r="B33" s="58" t="s">
        <v>167</v>
      </c>
      <c r="C33" s="119">
        <f>'11.Rendelő'!C33-'34._Rendelő_önként'!C33</f>
        <v>0</v>
      </c>
      <c r="D33" s="271">
        <f>'11.Rendelő'!D33-'34._Rendelő_önként'!D33</f>
        <v>0</v>
      </c>
      <c r="E33" s="712">
        <f>'11.Rendelő'!E33-'34._Rendelő_önként'!E33</f>
        <v>0</v>
      </c>
      <c r="F33" s="712">
        <f>'11.Rendelő'!F33-'34._Rendelő_önként'!F33</f>
        <v>0</v>
      </c>
      <c r="G33" s="712">
        <f>'11.Rendelő'!G33-'34._Rendelő_önként'!G33</f>
        <v>0</v>
      </c>
      <c r="H33" s="673">
        <f t="shared" si="1"/>
        <v>0</v>
      </c>
      <c r="I33" s="1282">
        <f>'11.Rendelő'!I33-'34._Rendelő_önként'!I33</f>
        <v>0</v>
      </c>
      <c r="J33" s="673">
        <f>'11.Rendelő'!J33-'34._Rendelő_önként'!J33</f>
        <v>0</v>
      </c>
      <c r="K33" s="673">
        <f>'11.Rendelő'!K33-'34._Rendelő_önként'!K33</f>
        <v>0</v>
      </c>
      <c r="L33" s="673" t="e">
        <f>'11.Rendelő'!L33-'34._Rendelő_önként'!L33</f>
        <v>#DIV/0!</v>
      </c>
    </row>
    <row r="34" spans="1:12" s="54" customFormat="1" ht="12.2" customHeight="1" x14ac:dyDescent="0.2">
      <c r="A34" s="57" t="s">
        <v>102</v>
      </c>
      <c r="B34" s="419" t="s">
        <v>168</v>
      </c>
      <c r="C34" s="117">
        <f>'11.Rendelő'!C34-'34._Rendelő_önként'!C34</f>
        <v>0</v>
      </c>
      <c r="D34" s="278">
        <f>'11.Rendelő'!D34-'34._Rendelő_önként'!D34</f>
        <v>0</v>
      </c>
      <c r="E34" s="103">
        <f>'11.Rendelő'!E34-'34._Rendelő_önként'!E34</f>
        <v>0</v>
      </c>
      <c r="F34" s="103">
        <f>'11.Rendelő'!F34-'34._Rendelő_önként'!F34</f>
        <v>0</v>
      </c>
      <c r="G34" s="422">
        <f>'11.Rendelő'!G34-'34._Rendelő_önként'!G34</f>
        <v>0</v>
      </c>
      <c r="H34" s="661">
        <f t="shared" si="1"/>
        <v>0</v>
      </c>
      <c r="I34" s="760">
        <f>'11.Rendelő'!I34-'34._Rendelő_önként'!I34</f>
        <v>0</v>
      </c>
      <c r="J34" s="661">
        <f>'11.Rendelő'!J34-'34._Rendelő_önként'!J34</f>
        <v>0</v>
      </c>
      <c r="K34" s="661">
        <f>'11.Rendelő'!K34-'34._Rendelő_önként'!K34</f>
        <v>0</v>
      </c>
      <c r="L34" s="661" t="e">
        <f>'11.Rendelő'!L34-'34._Rendelő_önként'!L34</f>
        <v>#DIV/0!</v>
      </c>
    </row>
    <row r="35" spans="1:12" s="54" customFormat="1" ht="12.2" customHeight="1" thickBot="1" x14ac:dyDescent="0.25">
      <c r="A35" s="1216" t="s">
        <v>103</v>
      </c>
      <c r="B35" s="60" t="s">
        <v>169</v>
      </c>
      <c r="C35" s="90">
        <f>'11.Rendelő'!C35-'34._Rendelő_önként'!C35</f>
        <v>0</v>
      </c>
      <c r="D35" s="272">
        <f>'11.Rendelő'!D35-'34._Rendelő_önként'!D35</f>
        <v>0</v>
      </c>
      <c r="E35" s="713">
        <f>'11.Rendelő'!E35-'34._Rendelő_önként'!E35</f>
        <v>0</v>
      </c>
      <c r="F35" s="713">
        <f>'11.Rendelő'!F35-'34._Rendelő_önként'!F35</f>
        <v>0</v>
      </c>
      <c r="G35" s="713">
        <f>'11.Rendelő'!G35-'34._Rendelő_önként'!G35</f>
        <v>0</v>
      </c>
      <c r="H35" s="675">
        <f t="shared" si="1"/>
        <v>0</v>
      </c>
      <c r="I35" s="1284">
        <f>'11.Rendelő'!I35-'34._Rendelő_önként'!I35</f>
        <v>0</v>
      </c>
      <c r="J35" s="675">
        <f>'11.Rendelő'!J35-'34._Rendelő_önként'!J35</f>
        <v>0</v>
      </c>
      <c r="K35" s="675">
        <f>'11.Rendelő'!K35-'34._Rendelő_önként'!K35</f>
        <v>0</v>
      </c>
      <c r="L35" s="675" t="e">
        <f>'11.Rendelő'!L35-'34._Rendelő_önként'!L35</f>
        <v>#DIV/0!</v>
      </c>
    </row>
    <row r="36" spans="1:12" s="26" customFormat="1" ht="12.2" customHeight="1" thickBot="1" x14ac:dyDescent="0.25">
      <c r="A36" s="55" t="s">
        <v>17</v>
      </c>
      <c r="B36" s="56" t="s">
        <v>170</v>
      </c>
      <c r="C36" s="128">
        <f>'11.Rendelő'!C36-'34._Rendelő_önként'!C36</f>
        <v>0</v>
      </c>
      <c r="D36" s="127">
        <f>'11.Rendelő'!D36-'34._Rendelő_önként'!D36</f>
        <v>0</v>
      </c>
      <c r="E36" s="711">
        <f>'11.Rendelő'!E36-'34._Rendelő_önként'!E36</f>
        <v>0</v>
      </c>
      <c r="F36" s="711">
        <f>'11.Rendelő'!F36-'34._Rendelő_önként'!F36</f>
        <v>0</v>
      </c>
      <c r="G36" s="711">
        <f>'11.Rendelő'!G36-'34._Rendelő_önként'!G36</f>
        <v>0</v>
      </c>
      <c r="H36" s="72">
        <f t="shared" si="1"/>
        <v>0</v>
      </c>
      <c r="I36" s="768">
        <f>'11.Rendelő'!I36-'34._Rendelő_önként'!I36</f>
        <v>0</v>
      </c>
      <c r="J36" s="72">
        <f>'11.Rendelő'!J36-'34._Rendelő_önként'!J36</f>
        <v>0</v>
      </c>
      <c r="K36" s="72">
        <f>'11.Rendelő'!K36-'34._Rendelő_önként'!K36</f>
        <v>0</v>
      </c>
      <c r="L36" s="72">
        <f>'11.Rendelő'!L36-'34._Rendelő_önként'!L36</f>
        <v>0</v>
      </c>
    </row>
    <row r="37" spans="1:12" s="26" customFormat="1" ht="12.2" customHeight="1" thickBot="1" x14ac:dyDescent="0.25">
      <c r="A37" s="1217" t="s">
        <v>104</v>
      </c>
      <c r="B37" s="420" t="s">
        <v>165</v>
      </c>
      <c r="C37" s="128">
        <f>'11.Rendelő'!C37-'34._Rendelő_önként'!C37</f>
        <v>0</v>
      </c>
      <c r="D37" s="127">
        <f>'11.Rendelő'!D37-'34._Rendelő_önként'!D37</f>
        <v>0</v>
      </c>
      <c r="E37" s="714">
        <f>'11.Rendelő'!E37-'34._Rendelő_önként'!E37</f>
        <v>0</v>
      </c>
      <c r="F37" s="714">
        <f>'11.Rendelő'!F37-'34._Rendelő_önként'!F37</f>
        <v>0</v>
      </c>
      <c r="G37" s="714">
        <f>'11.Rendelő'!G37-'34._Rendelő_önként'!G37</f>
        <v>0</v>
      </c>
      <c r="H37" s="676">
        <f t="shared" si="1"/>
        <v>0</v>
      </c>
      <c r="I37" s="1285">
        <f>'11.Rendelő'!I37-'34._Rendelő_önként'!I37</f>
        <v>0</v>
      </c>
      <c r="J37" s="676">
        <f>'11.Rendelő'!J37-'34._Rendelő_önként'!J37</f>
        <v>0</v>
      </c>
      <c r="K37" s="676">
        <f>'11.Rendelő'!K37-'34._Rendelő_önként'!K37</f>
        <v>0</v>
      </c>
      <c r="L37" s="676">
        <f>'11.Rendelő'!L37-'34._Rendelő_önként'!L37</f>
        <v>0</v>
      </c>
    </row>
    <row r="38" spans="1:12" s="26" customFormat="1" ht="12.2" customHeight="1" thickBot="1" x14ac:dyDescent="0.25">
      <c r="A38" s="55" t="s">
        <v>18</v>
      </c>
      <c r="B38" s="56" t="s">
        <v>555</v>
      </c>
      <c r="C38" s="128">
        <f>'11.Rendelő'!C38-'34._Rendelő_önként'!C38</f>
        <v>0</v>
      </c>
      <c r="D38" s="127">
        <f>'11.Rendelő'!D38-'34._Rendelő_önként'!D38</f>
        <v>0</v>
      </c>
      <c r="E38" s="711">
        <f>'11.Rendelő'!E38-'34._Rendelő_önként'!E38</f>
        <v>0</v>
      </c>
      <c r="F38" s="711">
        <f>'11.Rendelő'!F38-'34._Rendelő_önként'!F38</f>
        <v>0</v>
      </c>
      <c r="G38" s="711">
        <f>'11.Rendelő'!G38-'34._Rendelő_önként'!G38</f>
        <v>0</v>
      </c>
      <c r="H38" s="72">
        <f t="shared" si="1"/>
        <v>0</v>
      </c>
      <c r="I38" s="768">
        <f>'11.Rendelő'!I38-'34._Rendelő_önként'!I38</f>
        <v>0</v>
      </c>
      <c r="J38" s="72">
        <f>'11.Rendelő'!J38-'34._Rendelő_önként'!J38</f>
        <v>0</v>
      </c>
      <c r="K38" s="72">
        <f>'11.Rendelő'!K38-'34._Rendelő_önként'!K38</f>
        <v>0</v>
      </c>
      <c r="L38" s="72">
        <f>'11.Rendelő'!L38-'34._Rendelő_önként'!L38</f>
        <v>0</v>
      </c>
    </row>
    <row r="39" spans="1:12" s="26" customFormat="1" ht="12.2" customHeight="1" x14ac:dyDescent="0.2">
      <c r="A39" s="12" t="s">
        <v>107</v>
      </c>
      <c r="B39" s="93" t="s">
        <v>212</v>
      </c>
      <c r="C39" s="129">
        <f>'11.Rendelő'!C39-'34._Rendelő_önként'!C39</f>
        <v>0</v>
      </c>
      <c r="D39" s="279">
        <f>'11.Rendelő'!D39-'34._Rendelő_önként'!D39</f>
        <v>0</v>
      </c>
      <c r="E39" s="715">
        <f>'11.Rendelő'!E39-'34._Rendelő_önként'!E39</f>
        <v>0</v>
      </c>
      <c r="F39" s="715">
        <f>'11.Rendelő'!F39-'34._Rendelő_önként'!F39</f>
        <v>0</v>
      </c>
      <c r="G39" s="715">
        <f>'11.Rendelő'!G39-'34._Rendelő_önként'!G39</f>
        <v>0</v>
      </c>
      <c r="H39" s="677">
        <f t="shared" si="1"/>
        <v>0</v>
      </c>
      <c r="I39" s="1286">
        <f>'11.Rendelő'!I39-'34._Rendelő_önként'!I39</f>
        <v>0</v>
      </c>
      <c r="J39" s="677">
        <f>'11.Rendelő'!J39-'34._Rendelő_önként'!J39</f>
        <v>0</v>
      </c>
      <c r="K39" s="677">
        <f>'11.Rendelő'!K39-'34._Rendelő_önként'!K39</f>
        <v>0</v>
      </c>
      <c r="L39" s="677" t="e">
        <f>'11.Rendelő'!L39-'34._Rendelő_önként'!L39</f>
        <v>#DIV/0!</v>
      </c>
    </row>
    <row r="40" spans="1:12" s="26" customFormat="1" ht="12.2" customHeight="1" x14ac:dyDescent="0.2">
      <c r="A40" s="1182" t="s">
        <v>108</v>
      </c>
      <c r="B40" s="429" t="s">
        <v>213</v>
      </c>
      <c r="C40" s="421">
        <f>'11.Rendelő'!C40-'34._Rendelő_önként'!C40</f>
        <v>0</v>
      </c>
      <c r="D40" s="425">
        <f>'11.Rendelő'!D40-'34._Rendelő_önként'!D40</f>
        <v>0</v>
      </c>
      <c r="E40" s="716">
        <f>'11.Rendelő'!E40-'34._Rendelő_önként'!E40</f>
        <v>0</v>
      </c>
      <c r="F40" s="716">
        <f>'11.Rendelő'!F40-'34._Rendelő_önként'!F40</f>
        <v>0</v>
      </c>
      <c r="G40" s="716">
        <f>'11.Rendelő'!G40-'34._Rendelő_önként'!G40</f>
        <v>0</v>
      </c>
      <c r="H40" s="678">
        <f t="shared" si="1"/>
        <v>0</v>
      </c>
      <c r="I40" s="1287">
        <f>'11.Rendelő'!I40-'34._Rendelő_önként'!I40</f>
        <v>0</v>
      </c>
      <c r="J40" s="678">
        <f>'11.Rendelő'!J40-'34._Rendelő_önként'!J40</f>
        <v>0</v>
      </c>
      <c r="K40" s="678">
        <f>'11.Rendelő'!K40-'34._Rendelő_önként'!K40</f>
        <v>0</v>
      </c>
      <c r="L40" s="678">
        <f>'11.Rendelő'!L40-'34._Rendelő_önként'!L40</f>
        <v>0</v>
      </c>
    </row>
    <row r="41" spans="1:12" s="26" customFormat="1" ht="12.2" customHeight="1" thickBot="1" x14ac:dyDescent="0.25">
      <c r="A41" s="1182" t="s">
        <v>323</v>
      </c>
      <c r="B41" s="99" t="s">
        <v>165</v>
      </c>
      <c r="C41" s="131">
        <f>'11.Rendelő'!C41-'34._Rendelő_önként'!C41</f>
        <v>0</v>
      </c>
      <c r="D41" s="130">
        <f>'11.Rendelő'!D41-'34._Rendelő_önként'!D41</f>
        <v>0</v>
      </c>
      <c r="E41" s="717">
        <f>'11.Rendelő'!E41-'34._Rendelő_önként'!E41</f>
        <v>0</v>
      </c>
      <c r="F41" s="717">
        <f>'11.Rendelő'!F41-'34._Rendelő_önként'!F41</f>
        <v>0</v>
      </c>
      <c r="G41" s="717">
        <f>'11.Rendelő'!G41-'34._Rendelő_önként'!G41</f>
        <v>0</v>
      </c>
      <c r="H41" s="679">
        <f t="shared" si="1"/>
        <v>0</v>
      </c>
      <c r="I41" s="1288">
        <f>'11.Rendelő'!I41-'34._Rendelő_önként'!I41</f>
        <v>0</v>
      </c>
      <c r="J41" s="679">
        <f>'11.Rendelő'!J41-'34._Rendelő_önként'!J41</f>
        <v>0</v>
      </c>
      <c r="K41" s="679">
        <f>'11.Rendelő'!K41-'34._Rendelő_önként'!K41</f>
        <v>0</v>
      </c>
      <c r="L41" s="679">
        <f>'11.Rendelő'!L41-'34._Rendelő_önként'!L41</f>
        <v>0</v>
      </c>
    </row>
    <row r="42" spans="1:12" s="26" customFormat="1" ht="12.2" customHeight="1" thickBot="1" x14ac:dyDescent="0.25">
      <c r="A42" s="45" t="s">
        <v>19</v>
      </c>
      <c r="B42" s="56" t="s">
        <v>546</v>
      </c>
      <c r="C42" s="87">
        <f>+C10+C22+C27+C28+C32+C36+C38</f>
        <v>80302251</v>
      </c>
      <c r="D42" s="125">
        <f t="shared" ref="D42:L42" si="5">+D10+D22+D27+D28+D32+D36+D38</f>
        <v>80302251</v>
      </c>
      <c r="E42" s="708">
        <f t="shared" si="5"/>
        <v>80965107</v>
      </c>
      <c r="F42" s="708">
        <f t="shared" si="5"/>
        <v>80965107</v>
      </c>
      <c r="G42" s="708">
        <f t="shared" si="5"/>
        <v>80965107</v>
      </c>
      <c r="H42" s="72">
        <f t="shared" si="1"/>
        <v>0</v>
      </c>
      <c r="I42" s="768">
        <f t="shared" si="5"/>
        <v>0</v>
      </c>
      <c r="J42" s="72">
        <f t="shared" si="5"/>
        <v>0</v>
      </c>
      <c r="K42" s="72">
        <f t="shared" si="5"/>
        <v>0</v>
      </c>
      <c r="L42" s="72" t="e">
        <f t="shared" si="5"/>
        <v>#DIV/0!</v>
      </c>
    </row>
    <row r="43" spans="1:12" s="26" customFormat="1" ht="12.2" customHeight="1" thickBot="1" x14ac:dyDescent="0.25">
      <c r="A43" s="61" t="s">
        <v>20</v>
      </c>
      <c r="B43" s="56" t="s">
        <v>180</v>
      </c>
      <c r="C43" s="87">
        <f>SUM(C44:C47)</f>
        <v>90296336</v>
      </c>
      <c r="D43" s="125">
        <f t="shared" ref="D43:L43" si="6">SUM(D44:D47)</f>
        <v>128981159</v>
      </c>
      <c r="E43" s="708">
        <f t="shared" si="6"/>
        <v>145046192</v>
      </c>
      <c r="F43" s="708">
        <f t="shared" si="6"/>
        <v>145450129</v>
      </c>
      <c r="G43" s="708">
        <f t="shared" si="6"/>
        <v>145450129</v>
      </c>
      <c r="H43" s="72">
        <f t="shared" si="1"/>
        <v>0</v>
      </c>
      <c r="I43" s="768">
        <f t="shared" si="6"/>
        <v>0</v>
      </c>
      <c r="J43" s="72">
        <f t="shared" si="6"/>
        <v>0</v>
      </c>
      <c r="K43" s="72">
        <f t="shared" si="6"/>
        <v>0</v>
      </c>
      <c r="L43" s="72">
        <f t="shared" si="6"/>
        <v>0</v>
      </c>
    </row>
    <row r="44" spans="1:12" s="26" customFormat="1" ht="12.2" customHeight="1" x14ac:dyDescent="0.2">
      <c r="A44" s="57" t="s">
        <v>171</v>
      </c>
      <c r="B44" s="58" t="s">
        <v>131</v>
      </c>
      <c r="C44" s="119">
        <f>'11.Rendelő'!C44-'34._Rendelő_önként'!C44</f>
        <v>0</v>
      </c>
      <c r="D44" s="271">
        <f>'11.Rendelő'!D44-'34._Rendelő_önként'!D44</f>
        <v>1222502</v>
      </c>
      <c r="E44" s="712">
        <f>'11.Rendelő'!E44-'34._Rendelő_önként'!E44</f>
        <v>1222502</v>
      </c>
      <c r="F44" s="712">
        <f>'11.Rendelő'!F44-'34._Rendelő_önként'!F44</f>
        <v>1222502</v>
      </c>
      <c r="G44" s="712">
        <f>'11.Rendelő'!G44-'34._Rendelő_önként'!G44</f>
        <v>1222502</v>
      </c>
      <c r="H44" s="673">
        <f t="shared" si="1"/>
        <v>0</v>
      </c>
      <c r="I44" s="1282">
        <f>'11.Rendelő'!I44-'34._Rendelő_önként'!I44</f>
        <v>0</v>
      </c>
      <c r="J44" s="673">
        <f>'11.Rendelő'!J44-'34._Rendelő_önként'!J44</f>
        <v>0</v>
      </c>
      <c r="K44" s="673">
        <f>'11.Rendelő'!K44-'34._Rendelő_önként'!K44</f>
        <v>0</v>
      </c>
      <c r="L44" s="673">
        <f>'11.Rendelő'!L44-'34._Rendelő_önként'!L44</f>
        <v>0</v>
      </c>
    </row>
    <row r="45" spans="1:12" s="26" customFormat="1" ht="12.2" customHeight="1" x14ac:dyDescent="0.2">
      <c r="A45" s="69" t="s">
        <v>172</v>
      </c>
      <c r="B45" s="58" t="s">
        <v>186</v>
      </c>
      <c r="C45" s="117">
        <f>'11.Rendelő'!C45-'34._Rendelő_önként'!C45</f>
        <v>0</v>
      </c>
      <c r="D45" s="278">
        <f>'11.Rendelő'!D45-'34._Rendelő_önként'!D45</f>
        <v>0</v>
      </c>
      <c r="E45" s="89">
        <f>'11.Rendelő'!E45-'34._Rendelő_önként'!E45</f>
        <v>0</v>
      </c>
      <c r="F45" s="89">
        <f>'11.Rendelő'!F45-'34._Rendelő_önként'!F45</f>
        <v>0</v>
      </c>
      <c r="G45" s="89">
        <f>'11.Rendelő'!G45-'34._Rendelő_önként'!G45</f>
        <v>0</v>
      </c>
      <c r="H45" s="680">
        <f t="shared" si="1"/>
        <v>0</v>
      </c>
      <c r="I45" s="1289">
        <f>'11.Rendelő'!I45-'34._Rendelő_önként'!I45</f>
        <v>0</v>
      </c>
      <c r="J45" s="680">
        <f>'11.Rendelő'!J45-'34._Rendelő_önként'!J45</f>
        <v>0</v>
      </c>
      <c r="K45" s="680">
        <f>'11.Rendelő'!K45-'34._Rendelő_önként'!K45</f>
        <v>0</v>
      </c>
      <c r="L45" s="680">
        <f>'11.Rendelő'!L45-'34._Rendelő_önként'!L45</f>
        <v>0</v>
      </c>
    </row>
    <row r="46" spans="1:12" s="26" customFormat="1" ht="12.2" customHeight="1" x14ac:dyDescent="0.2">
      <c r="A46" s="1216" t="s">
        <v>173</v>
      </c>
      <c r="B46" s="419" t="s">
        <v>177</v>
      </c>
      <c r="C46" s="422">
        <f>'11.Rendelő'!C46-'34._Rendelő_önként'!C46</f>
        <v>87796336</v>
      </c>
      <c r="D46" s="409">
        <f>'11.Rendelő'!D46-'34._Rendelő_önként'!D46</f>
        <v>108429725</v>
      </c>
      <c r="E46" s="103">
        <f>'11.Rendelő'!E46-'34._Rendelő_önként'!E46</f>
        <v>115494758</v>
      </c>
      <c r="F46" s="103">
        <f>'11.Rendelő'!F46-'34._Rendelő_önként'!F46</f>
        <v>114498695</v>
      </c>
      <c r="G46" s="103">
        <f>'11.Rendelő'!G46-'34._Rendelő_önként'!G46</f>
        <v>114498695</v>
      </c>
      <c r="H46" s="661">
        <f t="shared" si="1"/>
        <v>0</v>
      </c>
      <c r="I46" s="760">
        <f>'11.Rendelő'!I46-'34._Rendelő_önként'!I46</f>
        <v>0</v>
      </c>
      <c r="J46" s="661">
        <f>'11.Rendelő'!J46-'34._Rendelő_önként'!J46</f>
        <v>0</v>
      </c>
      <c r="K46" s="661">
        <f>'11.Rendelő'!K46-'34._Rendelő_önként'!K46</f>
        <v>0</v>
      </c>
      <c r="L46" s="661">
        <f>'11.Rendelő'!L46-'34._Rendelő_önként'!L46</f>
        <v>0</v>
      </c>
    </row>
    <row r="47" spans="1:12" s="54" customFormat="1" ht="12.2" customHeight="1" thickBot="1" x14ac:dyDescent="0.25">
      <c r="A47" s="57" t="s">
        <v>178</v>
      </c>
      <c r="B47" s="60" t="s">
        <v>179</v>
      </c>
      <c r="C47" s="1213">
        <f>'11.Rendelő'!C47-'34._Rendelő_önként'!C47</f>
        <v>2500000</v>
      </c>
      <c r="D47" s="280">
        <f>'11.Rendelő'!D47-'34._Rendelő_önként'!D47</f>
        <v>19328932</v>
      </c>
      <c r="E47" s="713">
        <f>'11.Rendelő'!E47-'34._Rendelő_önként'!E47</f>
        <v>28328932</v>
      </c>
      <c r="F47" s="713">
        <f>'11.Rendelő'!F47-'34._Rendelő_önként'!F47</f>
        <v>29728932</v>
      </c>
      <c r="G47" s="713">
        <f>'11.Rendelő'!G47-'34._Rendelő_önként'!G47</f>
        <v>29728932</v>
      </c>
      <c r="H47" s="675">
        <f t="shared" si="1"/>
        <v>0</v>
      </c>
      <c r="I47" s="1284">
        <f>'11.Rendelő'!I47-'34._Rendelő_önként'!I47</f>
        <v>0</v>
      </c>
      <c r="J47" s="675">
        <f>'11.Rendelő'!J47-'34._Rendelő_önként'!J47</f>
        <v>0</v>
      </c>
      <c r="K47" s="675">
        <f>'11.Rendelő'!K47-'34._Rendelő_önként'!K47</f>
        <v>0</v>
      </c>
      <c r="L47" s="675">
        <f>'11.Rendelő'!L47-'34._Rendelő_önként'!L47</f>
        <v>0</v>
      </c>
    </row>
    <row r="48" spans="1:12" s="54" customFormat="1" ht="15" customHeight="1" thickBot="1" x14ac:dyDescent="0.25">
      <c r="A48" s="61" t="s">
        <v>21</v>
      </c>
      <c r="B48" s="651" t="s">
        <v>174</v>
      </c>
      <c r="C48" s="133">
        <f>+C42+C43</f>
        <v>170598587</v>
      </c>
      <c r="D48" s="132">
        <f t="shared" ref="D48:L48" si="7">+D42+D43</f>
        <v>209283410</v>
      </c>
      <c r="E48" s="718">
        <f t="shared" si="7"/>
        <v>226011299</v>
      </c>
      <c r="F48" s="718">
        <f t="shared" si="7"/>
        <v>226415236</v>
      </c>
      <c r="G48" s="718">
        <f t="shared" si="7"/>
        <v>226415236</v>
      </c>
      <c r="H48" s="684">
        <f t="shared" si="1"/>
        <v>0</v>
      </c>
      <c r="I48" s="1290">
        <f t="shared" si="7"/>
        <v>0</v>
      </c>
      <c r="J48" s="684">
        <f t="shared" si="7"/>
        <v>0</v>
      </c>
      <c r="K48" s="684">
        <f t="shared" si="7"/>
        <v>0</v>
      </c>
      <c r="L48" s="684" t="e">
        <f t="shared" si="7"/>
        <v>#DIV/0!</v>
      </c>
    </row>
    <row r="49" spans="1:15" s="54" customFormat="1" ht="15" customHeight="1" x14ac:dyDescent="0.2">
      <c r="A49" s="62"/>
      <c r="B49" s="63"/>
      <c r="C49" s="64"/>
      <c r="D49" s="64"/>
      <c r="E49" s="64"/>
      <c r="F49" s="64"/>
      <c r="G49" s="64"/>
      <c r="H49" s="64"/>
      <c r="I49" s="64"/>
      <c r="J49" s="64"/>
      <c r="K49" s="64"/>
      <c r="L49" s="64"/>
    </row>
    <row r="50" spans="1:15" s="54" customFormat="1" ht="15" customHeight="1" x14ac:dyDescent="0.2">
      <c r="A50" s="62"/>
      <c r="B50" s="63"/>
      <c r="C50" s="64"/>
      <c r="D50" s="64"/>
      <c r="E50" s="64"/>
      <c r="F50" s="64"/>
      <c r="G50" s="64"/>
      <c r="H50" s="64"/>
      <c r="I50" s="64"/>
      <c r="J50" s="64"/>
      <c r="K50" s="64"/>
      <c r="L50" s="64"/>
    </row>
    <row r="51" spans="1:15" ht="13.5" thickBot="1" x14ac:dyDescent="0.25">
      <c r="A51" s="1800" t="s">
        <v>362</v>
      </c>
      <c r="B51" s="1800"/>
      <c r="C51" s="1800"/>
      <c r="D51" s="1800"/>
      <c r="E51" s="1800"/>
      <c r="F51" s="1800"/>
      <c r="G51" s="1800"/>
      <c r="H51" s="1800"/>
    </row>
    <row r="52" spans="1:15" s="681" customFormat="1" ht="60.75" thickBot="1" x14ac:dyDescent="0.25">
      <c r="A52" s="771"/>
      <c r="B52" s="772" t="s">
        <v>38</v>
      </c>
      <c r="C52" s="21" t="str">
        <f>C7</f>
        <v>2023. évi eredeti előirányzat
2/2023. (II.14.)</v>
      </c>
      <c r="D52" s="238" t="str">
        <f t="shared" ref="D52:K52" si="8">D7</f>
        <v>Módosított előirányzat a 14/2023.  (VI.29.)  rendelet szerint</v>
      </c>
      <c r="E52" s="21" t="str">
        <f t="shared" si="8"/>
        <v>Módosított előirányzat a 18/2023. (IX.26.)  rendelet szerint</v>
      </c>
      <c r="F52" s="21" t="str">
        <f t="shared" si="8"/>
        <v>Módosított előirányzat a 23/2023. (XII.14.)  rendelet szerint</v>
      </c>
      <c r="G52" s="21" t="str">
        <f t="shared" si="8"/>
        <v>Módosított előirányzat a …../2024. (II…..)  rendelet szerint</v>
      </c>
      <c r="H52" s="34" t="str">
        <f t="shared" si="8"/>
        <v>Változás a 23/2023. (XII.14) rendelethez képest</v>
      </c>
      <c r="I52" s="238" t="str">
        <f t="shared" si="8"/>
        <v>2023. évi teljesítés              2023.06.30-ig</v>
      </c>
      <c r="J52" s="21" t="str">
        <f t="shared" si="8"/>
        <v>2023. évi teljesítés              2023.09.30-ig</v>
      </c>
      <c r="K52" s="21" t="str">
        <f t="shared" si="8"/>
        <v>2023. évi teljesítés              2023.12.31-ig</v>
      </c>
      <c r="L52" s="21"/>
    </row>
    <row r="53" spans="1:15" s="33" customFormat="1" ht="12.2" customHeight="1" thickBot="1" x14ac:dyDescent="0.25">
      <c r="A53" s="55" t="s">
        <v>12</v>
      </c>
      <c r="B53" s="56" t="s">
        <v>547</v>
      </c>
      <c r="C53" s="87">
        <f>SUM(C54:C59)-C55</f>
        <v>168098587</v>
      </c>
      <c r="D53" s="125">
        <f t="shared" ref="D53:L53" si="9">SUM(D54:D59)-D55</f>
        <v>189954478</v>
      </c>
      <c r="E53" s="708">
        <f t="shared" si="9"/>
        <v>197682367</v>
      </c>
      <c r="F53" s="708">
        <f t="shared" si="9"/>
        <v>196686304</v>
      </c>
      <c r="G53" s="708">
        <f t="shared" si="9"/>
        <v>196686304</v>
      </c>
      <c r="H53" s="50">
        <f t="shared" ref="H53:H72" si="10">G53-F53</f>
        <v>0</v>
      </c>
      <c r="I53" s="249">
        <f t="shared" si="9"/>
        <v>0</v>
      </c>
      <c r="J53" s="50">
        <f t="shared" si="9"/>
        <v>0</v>
      </c>
      <c r="K53" s="50">
        <f t="shared" si="9"/>
        <v>0</v>
      </c>
      <c r="L53" s="50" t="e">
        <f t="shared" si="9"/>
        <v>#DIV/0!</v>
      </c>
    </row>
    <row r="54" spans="1:15" ht="12.2" customHeight="1" x14ac:dyDescent="0.2">
      <c r="A54" s="1216" t="s">
        <v>91</v>
      </c>
      <c r="B54" s="17" t="s">
        <v>68</v>
      </c>
      <c r="C54" s="119">
        <f>'11.Rendelő'!C54-'34._Rendelő_önként'!C54</f>
        <v>112328611</v>
      </c>
      <c r="D54" s="271">
        <f>'11.Rendelő'!D54-'34._Rendelő_önként'!D54</f>
        <v>115509237</v>
      </c>
      <c r="E54" s="712">
        <f>'11.Rendelő'!E54-'34._Rendelő_önként'!E54</f>
        <v>119310607</v>
      </c>
      <c r="F54" s="712">
        <f>'11.Rendelő'!F54-'34._Rendelő_önként'!F54</f>
        <v>119160607</v>
      </c>
      <c r="G54" s="712">
        <f>'11.Rendelő'!G54-'34._Rendelő_önként'!G54</f>
        <v>119160607</v>
      </c>
      <c r="H54" s="35">
        <f t="shared" si="10"/>
        <v>0</v>
      </c>
      <c r="I54" s="253">
        <f>'11.Rendelő'!I54-'34._Rendelő_önként'!I54</f>
        <v>0</v>
      </c>
      <c r="J54" s="35">
        <f>'11.Rendelő'!J54-'34._Rendelő_önként'!J54</f>
        <v>0</v>
      </c>
      <c r="K54" s="35">
        <f>'11.Rendelő'!K54-'34._Rendelő_önként'!K54</f>
        <v>0</v>
      </c>
      <c r="L54" s="35">
        <f>'11.Rendelő'!L54-'34._Rendelő_önként'!L54</f>
        <v>0</v>
      </c>
    </row>
    <row r="55" spans="1:15" ht="12.2" customHeight="1" x14ac:dyDescent="0.2">
      <c r="A55" s="1216" t="s">
        <v>305</v>
      </c>
      <c r="B55" s="418" t="s">
        <v>270</v>
      </c>
      <c r="C55" s="119">
        <f>'11.Rendelő'!C55-'34._Rendelő_önként'!C55</f>
        <v>0</v>
      </c>
      <c r="D55" s="271">
        <f>'11.Rendelő'!D55-'34._Rendelő_önként'!D55</f>
        <v>0</v>
      </c>
      <c r="E55" s="712">
        <f>'11.Rendelő'!E55-'34._Rendelő_önként'!E55</f>
        <v>1788514</v>
      </c>
      <c r="F55" s="712">
        <f>'11.Rendelő'!F55-'34._Rendelő_önként'!F55</f>
        <v>6372647</v>
      </c>
      <c r="G55" s="712">
        <f>'11.Rendelő'!G55-'34._Rendelő_önként'!G55</f>
        <v>6372647</v>
      </c>
      <c r="H55" s="35">
        <f t="shared" si="10"/>
        <v>0</v>
      </c>
      <c r="I55" s="253">
        <f>'11.Rendelő'!I55-'34._Rendelő_önként'!I55</f>
        <v>0</v>
      </c>
      <c r="J55" s="35">
        <f>'11.Rendelő'!J55-'34._Rendelő_önként'!J55</f>
        <v>0</v>
      </c>
      <c r="K55" s="35">
        <f>'11.Rendelő'!K55-'34._Rendelő_önként'!K55</f>
        <v>0</v>
      </c>
      <c r="L55" s="35" t="e">
        <f>'11.Rendelő'!L55-'34._Rendelő_önként'!L55</f>
        <v>#DIV/0!</v>
      </c>
    </row>
    <row r="56" spans="1:15" ht="12.2" customHeight="1" x14ac:dyDescent="0.2">
      <c r="A56" s="1216" t="s">
        <v>92</v>
      </c>
      <c r="B56" s="415" t="s">
        <v>87</v>
      </c>
      <c r="C56" s="422">
        <f>'11.Rendelő'!C56-'34._Rendelő_önként'!C56</f>
        <v>22033181</v>
      </c>
      <c r="D56" s="409">
        <f>'11.Rendelő'!D56-'34._Rendelő_önként'!D56</f>
        <v>23233339</v>
      </c>
      <c r="E56" s="103">
        <f>'11.Rendelő'!E56-'34._Rendelő_önként'!E56</f>
        <v>24163846</v>
      </c>
      <c r="F56" s="103">
        <f>'11.Rendelő'!F56-'34._Rendelő_önként'!F56</f>
        <v>24717783</v>
      </c>
      <c r="G56" s="103">
        <f>'11.Rendelő'!G56-'34._Rendelő_önként'!G56</f>
        <v>24717783</v>
      </c>
      <c r="H56" s="410">
        <f t="shared" si="10"/>
        <v>0</v>
      </c>
      <c r="I56" s="635">
        <f>'11.Rendelő'!I56-'34._Rendelő_önként'!I56</f>
        <v>0</v>
      </c>
      <c r="J56" s="410">
        <f>'11.Rendelő'!J56-'34._Rendelő_önként'!J56</f>
        <v>0</v>
      </c>
      <c r="K56" s="410">
        <f>'11.Rendelő'!K56-'34._Rendelő_önként'!K56</f>
        <v>0</v>
      </c>
      <c r="L56" s="410">
        <f>'11.Rendelő'!L56-'34._Rendelő_önként'!L56</f>
        <v>0</v>
      </c>
    </row>
    <row r="57" spans="1:15" ht="12.2" customHeight="1" x14ac:dyDescent="0.2">
      <c r="A57" s="1216" t="s">
        <v>93</v>
      </c>
      <c r="B57" s="415" t="s">
        <v>69</v>
      </c>
      <c r="C57" s="422">
        <f>'11.Rendelő'!C57-'34._Rendelő_önként'!C57</f>
        <v>33736795</v>
      </c>
      <c r="D57" s="409">
        <f>'11.Rendelő'!D57-'34._Rendelő_önként'!D57</f>
        <v>51211902</v>
      </c>
      <c r="E57" s="103">
        <f>'11.Rendelő'!E57-'34._Rendelő_önként'!E57</f>
        <v>54207914</v>
      </c>
      <c r="F57" s="103">
        <f>'11.Rendelő'!F57-'34._Rendelő_önként'!F57</f>
        <v>52807914</v>
      </c>
      <c r="G57" s="103">
        <f>'11.Rendelő'!G57-'34._Rendelő_önként'!G57</f>
        <v>52807914</v>
      </c>
      <c r="H57" s="410">
        <f t="shared" si="10"/>
        <v>0</v>
      </c>
      <c r="I57" s="635">
        <f>'11.Rendelő'!I57-'34._Rendelő_önként'!I57</f>
        <v>0</v>
      </c>
      <c r="J57" s="410">
        <f>'11.Rendelő'!J57-'34._Rendelő_önként'!J57</f>
        <v>0</v>
      </c>
      <c r="K57" s="410">
        <f>'11.Rendelő'!K57-'34._Rendelő_önként'!K57</f>
        <v>0</v>
      </c>
      <c r="L57" s="410">
        <f>'11.Rendelő'!L57-'34._Rendelő_önként'!L57</f>
        <v>0</v>
      </c>
    </row>
    <row r="58" spans="1:15" ht="12.2" customHeight="1" x14ac:dyDescent="0.2">
      <c r="A58" s="1216" t="s">
        <v>90</v>
      </c>
      <c r="B58" s="415" t="s">
        <v>80</v>
      </c>
      <c r="C58" s="422">
        <f>'11.Rendelő'!C58-'34._Rendelő_önként'!C58</f>
        <v>0</v>
      </c>
      <c r="D58" s="409">
        <f>'11.Rendelő'!D58-'34._Rendelő_önként'!D58</f>
        <v>0</v>
      </c>
      <c r="E58" s="103">
        <f>'11.Rendelő'!E58-'34._Rendelő_önként'!E58</f>
        <v>0</v>
      </c>
      <c r="F58" s="103">
        <f>'11.Rendelő'!F58-'34._Rendelő_önként'!F58</f>
        <v>0</v>
      </c>
      <c r="G58" s="103">
        <f>'11.Rendelő'!G58-'34._Rendelő_önként'!G58</f>
        <v>0</v>
      </c>
      <c r="H58" s="410">
        <f t="shared" si="10"/>
        <v>0</v>
      </c>
      <c r="I58" s="635">
        <f>'11.Rendelő'!I58-'34._Rendelő_önként'!I58</f>
        <v>0</v>
      </c>
      <c r="J58" s="410">
        <f>'11.Rendelő'!J58-'34._Rendelő_önként'!J58</f>
        <v>0</v>
      </c>
      <c r="K58" s="410">
        <f>'11.Rendelő'!K58-'34._Rendelő_önként'!K58</f>
        <v>0</v>
      </c>
      <c r="L58" s="410" t="e">
        <f>'11.Rendelő'!L58-'34._Rendelő_önként'!L58</f>
        <v>#DIV/0!</v>
      </c>
    </row>
    <row r="59" spans="1:15" ht="12.2" customHeight="1" x14ac:dyDescent="0.2">
      <c r="A59" s="1216" t="s">
        <v>147</v>
      </c>
      <c r="B59" s="415" t="s">
        <v>88</v>
      </c>
      <c r="C59" s="422">
        <f>'11.Rendelő'!C59-'34._Rendelő_önként'!C59</f>
        <v>0</v>
      </c>
      <c r="D59" s="409">
        <f>'11.Rendelő'!D59-'34._Rendelő_önként'!D59</f>
        <v>0</v>
      </c>
      <c r="E59" s="103">
        <f>'11.Rendelő'!E59-'34._Rendelő_önként'!E59</f>
        <v>0</v>
      </c>
      <c r="F59" s="103">
        <f>'11.Rendelő'!F59-'34._Rendelő_önként'!F59</f>
        <v>0</v>
      </c>
      <c r="G59" s="103">
        <f>'11.Rendelő'!G59-'34._Rendelő_önként'!G59</f>
        <v>0</v>
      </c>
      <c r="H59" s="410">
        <f t="shared" si="10"/>
        <v>0</v>
      </c>
      <c r="I59" s="635">
        <f>'11.Rendelő'!I59-'34._Rendelő_önként'!I59</f>
        <v>0</v>
      </c>
      <c r="J59" s="410">
        <f>'11.Rendelő'!J59-'34._Rendelő_önként'!J59</f>
        <v>0</v>
      </c>
      <c r="K59" s="410">
        <f>'11.Rendelő'!K59-'34._Rendelő_önként'!K59</f>
        <v>0</v>
      </c>
      <c r="L59" s="410" t="e">
        <f>'11.Rendelő'!L59-'34._Rendelő_önként'!L59</f>
        <v>#DIV/0!</v>
      </c>
    </row>
    <row r="60" spans="1:15" ht="12.2" customHeight="1" x14ac:dyDescent="0.2">
      <c r="A60" s="1216" t="s">
        <v>306</v>
      </c>
      <c r="B60" s="648" t="s">
        <v>235</v>
      </c>
      <c r="C60" s="422">
        <f>'11.Rendelő'!C60-'34._Rendelő_önként'!C60</f>
        <v>0</v>
      </c>
      <c r="D60" s="409">
        <f>'11.Rendelő'!D60-'34._Rendelő_önként'!D60</f>
        <v>0</v>
      </c>
      <c r="E60" s="103">
        <f>'11.Rendelő'!E60-'34._Rendelő_önként'!E60</f>
        <v>0</v>
      </c>
      <c r="F60" s="103">
        <f>'11.Rendelő'!F60-'34._Rendelő_önként'!F60</f>
        <v>0</v>
      </c>
      <c r="G60" s="103">
        <f>'11.Rendelő'!G60-'34._Rendelő_önként'!G60</f>
        <v>0</v>
      </c>
      <c r="H60" s="410">
        <f t="shared" si="10"/>
        <v>0</v>
      </c>
      <c r="I60" s="635">
        <f>'11.Rendelő'!I60-'34._Rendelő_önként'!I60</f>
        <v>0</v>
      </c>
      <c r="J60" s="410">
        <f>'11.Rendelő'!J60-'34._Rendelő_önként'!J60</f>
        <v>0</v>
      </c>
      <c r="K60" s="410">
        <f>'11.Rendelő'!K60-'34._Rendelő_önként'!K60</f>
        <v>0</v>
      </c>
      <c r="L60" s="410" t="e">
        <f>'11.Rendelő'!L60-'34._Rendelő_önként'!L60</f>
        <v>#DIV/0!</v>
      </c>
    </row>
    <row r="61" spans="1:15" ht="12.2" customHeight="1" thickBot="1" x14ac:dyDescent="0.25">
      <c r="A61" s="82" t="s">
        <v>307</v>
      </c>
      <c r="B61" s="83" t="s">
        <v>234</v>
      </c>
      <c r="C61" s="90">
        <f>'11.Rendelő'!C61-'34._Rendelő_önként'!C61</f>
        <v>0</v>
      </c>
      <c r="D61" s="272">
        <f>'11.Rendelő'!D61-'34._Rendelő_önként'!D61</f>
        <v>0</v>
      </c>
      <c r="E61" s="719">
        <f>'11.Rendelő'!E61-'34._Rendelő_önként'!E61</f>
        <v>0</v>
      </c>
      <c r="F61" s="719">
        <f>'11.Rendelő'!F61-'34._Rendelő_önként'!F61</f>
        <v>0</v>
      </c>
      <c r="G61" s="719">
        <f>'11.Rendelő'!G61-'34._Rendelő_önként'!G61</f>
        <v>0</v>
      </c>
      <c r="H61" s="59">
        <f t="shared" si="10"/>
        <v>0</v>
      </c>
      <c r="I61" s="255">
        <f>'11.Rendelő'!I61-'34._Rendelő_önként'!I61</f>
        <v>0</v>
      </c>
      <c r="J61" s="59">
        <f>'11.Rendelő'!J61-'34._Rendelő_önként'!J61</f>
        <v>0</v>
      </c>
      <c r="K61" s="59">
        <f>'11.Rendelő'!K61-'34._Rendelő_önként'!K61</f>
        <v>0</v>
      </c>
      <c r="L61" s="59" t="e">
        <f>'11.Rendelő'!L61-'34._Rendelő_önként'!L61</f>
        <v>#DIV/0!</v>
      </c>
    </row>
    <row r="62" spans="1:15" ht="12.2" customHeight="1" thickBot="1" x14ac:dyDescent="0.25">
      <c r="A62" s="55" t="s">
        <v>13</v>
      </c>
      <c r="B62" s="56" t="s">
        <v>548</v>
      </c>
      <c r="C62" s="87">
        <f>+C63+C65+C67</f>
        <v>2500000</v>
      </c>
      <c r="D62" s="125">
        <f t="shared" ref="D62:L62" si="11">SUM(D63:D67)</f>
        <v>19328932</v>
      </c>
      <c r="E62" s="708">
        <f t="shared" si="11"/>
        <v>28328932</v>
      </c>
      <c r="F62" s="708">
        <f t="shared" si="11"/>
        <v>29728932</v>
      </c>
      <c r="G62" s="708">
        <f t="shared" si="11"/>
        <v>29728932</v>
      </c>
      <c r="H62" s="50">
        <f t="shared" si="10"/>
        <v>0</v>
      </c>
      <c r="I62" s="249">
        <f t="shared" si="11"/>
        <v>0</v>
      </c>
      <c r="J62" s="50">
        <f t="shared" si="11"/>
        <v>0</v>
      </c>
      <c r="K62" s="50">
        <f t="shared" si="11"/>
        <v>0</v>
      </c>
      <c r="L62" s="50" t="e">
        <f t="shared" si="11"/>
        <v>#DIV/0!</v>
      </c>
    </row>
    <row r="63" spans="1:15" s="33" customFormat="1" ht="12.2" customHeight="1" x14ac:dyDescent="0.2">
      <c r="A63" s="1216" t="s">
        <v>94</v>
      </c>
      <c r="B63" s="17" t="s">
        <v>119</v>
      </c>
      <c r="C63" s="119">
        <f>'11.Rendelő'!C63-'34._Rendelő_önként'!C63</f>
        <v>2500000</v>
      </c>
      <c r="D63" s="271">
        <f>'11.Rendelő'!D63-'34._Rendelő_önként'!D63</f>
        <v>19328932</v>
      </c>
      <c r="E63" s="712">
        <f>'11.Rendelő'!E63-'34._Rendelő_önként'!E63</f>
        <v>28328932</v>
      </c>
      <c r="F63" s="712">
        <f>'11.Rendelő'!F63-'34._Rendelő_önként'!F63</f>
        <v>29728932</v>
      </c>
      <c r="G63" s="712">
        <f>'11.Rendelő'!G63-'34._Rendelő_önként'!G63</f>
        <v>29728932</v>
      </c>
      <c r="H63" s="35">
        <f t="shared" si="10"/>
        <v>0</v>
      </c>
      <c r="I63" s="253">
        <f>'11.Rendelő'!I63-'34._Rendelő_önként'!I63</f>
        <v>0</v>
      </c>
      <c r="J63" s="35">
        <f>'11.Rendelő'!J63-'34._Rendelő_önként'!J63</f>
        <v>0</v>
      </c>
      <c r="K63" s="35">
        <f>'11.Rendelő'!K63-'34._Rendelő_önként'!K63</f>
        <v>0</v>
      </c>
      <c r="L63" s="35">
        <f>'11.Rendelő'!L63-'34._Rendelő_önként'!L63</f>
        <v>0</v>
      </c>
    </row>
    <row r="64" spans="1:15" s="33" customFormat="1" ht="12.2" customHeight="1" x14ac:dyDescent="0.2">
      <c r="A64" s="1216" t="s">
        <v>316</v>
      </c>
      <c r="B64" s="1597" t="s">
        <v>236</v>
      </c>
      <c r="C64" s="119">
        <f>'11.Rendelő'!C64-'34._Rendelő_önként'!C64</f>
        <v>0</v>
      </c>
      <c r="D64" s="271">
        <f>'11.Rendelő'!D64-'34._Rendelő_önként'!D64</f>
        <v>0</v>
      </c>
      <c r="E64" s="712">
        <f>'11.Rendelő'!E64-'34._Rendelő_önként'!E64</f>
        <v>0</v>
      </c>
      <c r="F64" s="712">
        <f>'11.Rendelő'!F64-'34._Rendelő_önként'!F64</f>
        <v>0</v>
      </c>
      <c r="G64" s="712">
        <f>'11.Rendelő'!G64-'34._Rendelő_önként'!G64</f>
        <v>0</v>
      </c>
      <c r="H64" s="35">
        <f t="shared" si="10"/>
        <v>0</v>
      </c>
      <c r="I64" s="253">
        <f>'11.Rendelő'!I64-'34._Rendelő_önként'!I64</f>
        <v>0</v>
      </c>
      <c r="J64" s="35">
        <f>'11.Rendelő'!J64-'34._Rendelő_önként'!J64</f>
        <v>0</v>
      </c>
      <c r="K64" s="35">
        <f>'11.Rendelő'!K64-'34._Rendelő_önként'!K64</f>
        <v>0</v>
      </c>
      <c r="L64" s="35">
        <f>'11.Rendelő'!L64-'34._Rendelő_önként'!L64</f>
        <v>0</v>
      </c>
      <c r="O64" s="33" t="s">
        <v>385</v>
      </c>
    </row>
    <row r="65" spans="1:12" ht="12.2" customHeight="1" x14ac:dyDescent="0.2">
      <c r="A65" s="1216" t="s">
        <v>95</v>
      </c>
      <c r="B65" s="415" t="s">
        <v>2</v>
      </c>
      <c r="C65" s="422">
        <f>'11.Rendelő'!C65-'34._Rendelő_önként'!C65</f>
        <v>0</v>
      </c>
      <c r="D65" s="409">
        <f>'11.Rendelő'!D65-'34._Rendelő_önként'!D65</f>
        <v>0</v>
      </c>
      <c r="E65" s="103">
        <f>'11.Rendelő'!E65-'34._Rendelő_önként'!E65</f>
        <v>0</v>
      </c>
      <c r="F65" s="103">
        <f>'11.Rendelő'!F65-'34._Rendelő_önként'!F65</f>
        <v>0</v>
      </c>
      <c r="G65" s="103">
        <f>'11.Rendelő'!G65-'34._Rendelő_önként'!G65</f>
        <v>0</v>
      </c>
      <c r="H65" s="410">
        <f t="shared" si="10"/>
        <v>0</v>
      </c>
      <c r="I65" s="635">
        <f>'11.Rendelő'!I65-'34._Rendelő_önként'!I65</f>
        <v>0</v>
      </c>
      <c r="J65" s="410">
        <f>'11.Rendelő'!J65-'34._Rendelő_önként'!J65</f>
        <v>0</v>
      </c>
      <c r="K65" s="410">
        <f>'11.Rendelő'!K65-'34._Rendelő_önként'!K65</f>
        <v>0</v>
      </c>
      <c r="L65" s="410" t="e">
        <f>'11.Rendelő'!L65-'34._Rendelő_önként'!L65</f>
        <v>#DIV/0!</v>
      </c>
    </row>
    <row r="66" spans="1:12" ht="12.2" customHeight="1" x14ac:dyDescent="0.2">
      <c r="A66" s="1216" t="s">
        <v>342</v>
      </c>
      <c r="B66" s="650" t="s">
        <v>237</v>
      </c>
      <c r="C66" s="422">
        <f>'11.Rendelő'!C66-'34._Rendelő_önként'!C66</f>
        <v>0</v>
      </c>
      <c r="D66" s="409">
        <f>'11.Rendelő'!D66-'34._Rendelő_önként'!D66</f>
        <v>0</v>
      </c>
      <c r="E66" s="103">
        <f>'11.Rendelő'!E66-'34._Rendelő_önként'!E66</f>
        <v>0</v>
      </c>
      <c r="F66" s="103">
        <f>'11.Rendelő'!F66-'34._Rendelő_önként'!F66</f>
        <v>0</v>
      </c>
      <c r="G66" s="103">
        <f>'11.Rendelő'!G66-'34._Rendelő_önként'!G66</f>
        <v>0</v>
      </c>
      <c r="H66" s="410">
        <f t="shared" si="10"/>
        <v>0</v>
      </c>
      <c r="I66" s="635">
        <f>'11.Rendelő'!I66-'34._Rendelő_önként'!I66</f>
        <v>0</v>
      </c>
      <c r="J66" s="410">
        <f>'11.Rendelő'!J66-'34._Rendelő_önként'!J66</f>
        <v>0</v>
      </c>
      <c r="K66" s="410">
        <f>'11.Rendelő'!K66-'34._Rendelő_önként'!K66</f>
        <v>0</v>
      </c>
      <c r="L66" s="410" t="e">
        <f>'11.Rendelő'!L66-'34._Rendelő_önként'!L66</f>
        <v>#DIV/0!</v>
      </c>
    </row>
    <row r="67" spans="1:12" ht="12.2" customHeight="1" x14ac:dyDescent="0.2">
      <c r="A67" s="1216" t="s">
        <v>96</v>
      </c>
      <c r="B67" s="17" t="s">
        <v>175</v>
      </c>
      <c r="C67" s="422">
        <f>'11.Rendelő'!C67-'34._Rendelő_önként'!C67</f>
        <v>0</v>
      </c>
      <c r="D67" s="409">
        <f>'11.Rendelő'!D67-'34._Rendelő_önként'!D67</f>
        <v>0</v>
      </c>
      <c r="E67" s="103">
        <f>'11.Rendelő'!E67-'34._Rendelő_önként'!E67</f>
        <v>0</v>
      </c>
      <c r="F67" s="103">
        <f>'11.Rendelő'!F67-'34._Rendelő_önként'!F67</f>
        <v>0</v>
      </c>
      <c r="G67" s="103">
        <f>'11.Rendelő'!G67-'34._Rendelő_önként'!G67</f>
        <v>0</v>
      </c>
      <c r="H67" s="410">
        <f t="shared" si="10"/>
        <v>0</v>
      </c>
      <c r="I67" s="635">
        <f>'11.Rendelő'!I67-'34._Rendelő_önként'!I67</f>
        <v>0</v>
      </c>
      <c r="J67" s="410">
        <f>'11.Rendelő'!J67-'34._Rendelő_önként'!J67</f>
        <v>0</v>
      </c>
      <c r="K67" s="410">
        <f>'11.Rendelő'!K67-'34._Rendelő_önként'!K67</f>
        <v>0</v>
      </c>
      <c r="L67" s="410" t="e">
        <f>'11.Rendelő'!L67-'34._Rendelő_önként'!L67</f>
        <v>#DIV/0!</v>
      </c>
    </row>
    <row r="68" spans="1:12" ht="12.2" customHeight="1" x14ac:dyDescent="0.2">
      <c r="A68" s="1216" t="s">
        <v>317</v>
      </c>
      <c r="B68" s="648" t="s">
        <v>239</v>
      </c>
      <c r="C68" s="422">
        <f>'11.Rendelő'!C68-'34._Rendelő_önként'!C68</f>
        <v>0</v>
      </c>
      <c r="D68" s="409">
        <f>'11.Rendelő'!D68-'34._Rendelő_önként'!D68</f>
        <v>0</v>
      </c>
      <c r="E68" s="103">
        <f>'11.Rendelő'!E68-'34._Rendelő_önként'!E68</f>
        <v>0</v>
      </c>
      <c r="F68" s="103">
        <f>'11.Rendelő'!F68-'34._Rendelő_önként'!F68</f>
        <v>0</v>
      </c>
      <c r="G68" s="103">
        <f>'11.Rendelő'!G68-'34._Rendelő_önként'!G68</f>
        <v>0</v>
      </c>
      <c r="H68" s="410">
        <f t="shared" si="10"/>
        <v>0</v>
      </c>
      <c r="I68" s="635">
        <f>'11.Rendelő'!I68-'34._Rendelő_önként'!I68</f>
        <v>0</v>
      </c>
      <c r="J68" s="410">
        <f>'11.Rendelő'!J68-'34._Rendelő_önként'!J68</f>
        <v>0</v>
      </c>
      <c r="K68" s="410">
        <f>'11.Rendelő'!K68-'34._Rendelő_önként'!K68</f>
        <v>0</v>
      </c>
      <c r="L68" s="410" t="e">
        <f>'11.Rendelő'!L68-'34._Rendelő_önként'!L68</f>
        <v>#DIV/0!</v>
      </c>
    </row>
    <row r="69" spans="1:12" ht="12.2" customHeight="1" thickBot="1" x14ac:dyDescent="0.25">
      <c r="A69" s="82" t="s">
        <v>318</v>
      </c>
      <c r="B69" s="83" t="s">
        <v>238</v>
      </c>
      <c r="C69" s="90">
        <f>'11.Rendelő'!C69-'34._Rendelő_önként'!C69</f>
        <v>0</v>
      </c>
      <c r="D69" s="409">
        <f>'11.Rendelő'!D69-'34._Rendelő_önként'!D69</f>
        <v>0</v>
      </c>
      <c r="E69" s="103">
        <f>'11.Rendelő'!E69-'34._Rendelő_önként'!E69</f>
        <v>0</v>
      </c>
      <c r="F69" s="103">
        <f>'11.Rendelő'!F69-'34._Rendelő_önként'!F69</f>
        <v>0</v>
      </c>
      <c r="G69" s="103">
        <f>'11.Rendelő'!G69-'34._Rendelő_önként'!G69</f>
        <v>0</v>
      </c>
      <c r="H69" s="410">
        <f t="shared" si="10"/>
        <v>0</v>
      </c>
      <c r="I69" s="635">
        <f>'11.Rendelő'!I69-'34._Rendelő_önként'!I69</f>
        <v>0</v>
      </c>
      <c r="J69" s="410">
        <f>'11.Rendelő'!J69-'34._Rendelő_önként'!J69</f>
        <v>0</v>
      </c>
      <c r="K69" s="410">
        <f>'11.Rendelő'!K69-'34._Rendelő_önként'!K69</f>
        <v>0</v>
      </c>
      <c r="L69" s="410" t="e">
        <f>'11.Rendelő'!L69-'34._Rendelő_önként'!L69</f>
        <v>#DIV/0!</v>
      </c>
    </row>
    <row r="70" spans="1:12" ht="15" customHeight="1" thickBot="1" x14ac:dyDescent="0.25">
      <c r="A70" s="55" t="s">
        <v>14</v>
      </c>
      <c r="B70" s="65" t="s">
        <v>176</v>
      </c>
      <c r="C70" s="133">
        <f>+C53+C62</f>
        <v>170598587</v>
      </c>
      <c r="D70" s="132">
        <f t="shared" ref="D70:L70" si="12">+D53+D62</f>
        <v>209283410</v>
      </c>
      <c r="E70" s="718">
        <f t="shared" si="12"/>
        <v>226011299</v>
      </c>
      <c r="F70" s="718">
        <f t="shared" si="12"/>
        <v>226415236</v>
      </c>
      <c r="G70" s="718">
        <f t="shared" si="12"/>
        <v>226415236</v>
      </c>
      <c r="H70" s="66">
        <f t="shared" si="10"/>
        <v>0</v>
      </c>
      <c r="I70" s="250">
        <f t="shared" si="12"/>
        <v>0</v>
      </c>
      <c r="J70" s="66">
        <f t="shared" si="12"/>
        <v>0</v>
      </c>
      <c r="K70" s="66">
        <f t="shared" si="12"/>
        <v>0</v>
      </c>
      <c r="L70" s="66" t="e">
        <f t="shared" si="12"/>
        <v>#DIV/0!</v>
      </c>
    </row>
    <row r="71" spans="1:12" ht="13.5" thickBot="1" x14ac:dyDescent="0.25">
      <c r="C71" s="27"/>
      <c r="D71" s="27"/>
      <c r="E71" s="27"/>
      <c r="F71" s="27"/>
      <c r="G71" s="27"/>
      <c r="H71" s="27"/>
      <c r="I71" s="27"/>
      <c r="J71" s="27"/>
      <c r="K71" s="27"/>
      <c r="L71" s="27"/>
    </row>
    <row r="72" spans="1:12" ht="15" customHeight="1" thickBot="1" x14ac:dyDescent="0.25">
      <c r="A72" s="764" t="s">
        <v>292</v>
      </c>
      <c r="B72" s="766"/>
      <c r="C72" s="135">
        <f>'11.Rendelő'!C72-'34._Rendelő_önként'!C72</f>
        <v>18</v>
      </c>
      <c r="D72" s="765">
        <f>'11.Rendelő'!D72-'34._Rendelő_önként'!D72</f>
        <v>15</v>
      </c>
      <c r="E72" s="647">
        <f>'11.Rendelő'!E72-'34._Rendelő_önként'!E72</f>
        <v>9</v>
      </c>
      <c r="F72" s="647">
        <f>'11.Rendelő'!F72-'34._Rendelő_önként'!F72</f>
        <v>8</v>
      </c>
      <c r="G72" s="647">
        <f>'11.Rendelő'!G72-'34._Rendelő_önként'!G72</f>
        <v>8</v>
      </c>
      <c r="H72" s="246">
        <f t="shared" si="10"/>
        <v>0</v>
      </c>
      <c r="I72" s="246">
        <f>'11.Rendelő'!I72-'34._Rendelő_önként'!I72</f>
        <v>0</v>
      </c>
      <c r="J72" s="246">
        <f>'11.Rendelő'!J72-'34._Rendelő_önként'!J72</f>
        <v>0</v>
      </c>
      <c r="K72" s="246">
        <f>'11.Rendelő'!K72-'34._Rendelő_önként'!K72</f>
        <v>0</v>
      </c>
      <c r="L72" s="246">
        <f>'11.Rendelő'!L72-'34._Rendelő_önként'!L72</f>
        <v>0</v>
      </c>
    </row>
    <row r="73" spans="1:12" x14ac:dyDescent="0.2">
      <c r="D73" s="225"/>
      <c r="E73" s="225"/>
      <c r="F73" s="225"/>
      <c r="G73" s="225"/>
      <c r="H73" s="225"/>
      <c r="I73" s="225"/>
      <c r="J73" s="225"/>
      <c r="K73" s="225"/>
      <c r="L73" s="225"/>
    </row>
  </sheetData>
  <sheetProtection formatCells="0"/>
  <mergeCells count="7">
    <mergeCell ref="A9:H9"/>
    <mergeCell ref="A51:H51"/>
    <mergeCell ref="A1:H1"/>
    <mergeCell ref="A2:H2"/>
    <mergeCell ref="C4:H4"/>
    <mergeCell ref="C5:H5"/>
    <mergeCell ref="A6:H6"/>
  </mergeCells>
  <printOptions horizontalCentered="1"/>
  <pageMargins left="0.39370078740157483" right="0.39370078740157483" top="0.39370078740157483" bottom="0.39370078740157483" header="0.78740157480314965" footer="0.78740157480314965"/>
  <pageSetup paperSize="9" scale="72" orientation="portrait" r:id="rId1"/>
  <headerFooter alignWithMargins="0"/>
  <colBreaks count="1" manualBreakCount="1">
    <brk id="12" max="72" man="1"/>
  </colBreaks>
  <legacy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</sheetPr>
  <dimension ref="A1:L73"/>
  <sheetViews>
    <sheetView view="pageBreakPreview" zoomScale="112" zoomScaleNormal="100" zoomScaleSheetLayoutView="112" workbookViewId="0">
      <selection activeCell="A2" sqref="A2:H2"/>
    </sheetView>
  </sheetViews>
  <sheetFormatPr defaultRowHeight="12.75" x14ac:dyDescent="0.2"/>
  <cols>
    <col min="1" max="1" width="12" style="1583" customWidth="1"/>
    <col min="2" max="2" width="67" style="25" customWidth="1"/>
    <col min="3" max="3" width="14.1640625" style="25" customWidth="1"/>
    <col min="4" max="4" width="17" style="25" hidden="1" customWidth="1"/>
    <col min="5" max="5" width="15.83203125" style="25" hidden="1" customWidth="1"/>
    <col min="6" max="6" width="15.33203125" style="25" customWidth="1"/>
    <col min="7" max="7" width="17" style="25" customWidth="1"/>
    <col min="8" max="8" width="14.83203125" style="25" customWidth="1"/>
    <col min="9" max="12" width="14.83203125" style="25" hidden="1" customWidth="1"/>
    <col min="13" max="257" width="9.33203125" style="25"/>
    <col min="258" max="258" width="13.83203125" style="25" customWidth="1"/>
    <col min="259" max="259" width="79.1640625" style="25" customWidth="1"/>
    <col min="260" max="260" width="21.6640625" style="25" customWidth="1"/>
    <col min="261" max="513" width="9.33203125" style="25"/>
    <col min="514" max="514" width="13.83203125" style="25" customWidth="1"/>
    <col min="515" max="515" width="79.1640625" style="25" customWidth="1"/>
    <col min="516" max="516" width="21.6640625" style="25" customWidth="1"/>
    <col min="517" max="769" width="9.33203125" style="25"/>
    <col min="770" max="770" width="13.83203125" style="25" customWidth="1"/>
    <col min="771" max="771" width="79.1640625" style="25" customWidth="1"/>
    <col min="772" max="772" width="21.6640625" style="25" customWidth="1"/>
    <col min="773" max="1025" width="9.33203125" style="25"/>
    <col min="1026" max="1026" width="13.83203125" style="25" customWidth="1"/>
    <col min="1027" max="1027" width="79.1640625" style="25" customWidth="1"/>
    <col min="1028" max="1028" width="21.6640625" style="25" customWidth="1"/>
    <col min="1029" max="1281" width="9.33203125" style="25"/>
    <col min="1282" max="1282" width="13.83203125" style="25" customWidth="1"/>
    <col min="1283" max="1283" width="79.1640625" style="25" customWidth="1"/>
    <col min="1284" max="1284" width="21.6640625" style="25" customWidth="1"/>
    <col min="1285" max="1537" width="9.33203125" style="25"/>
    <col min="1538" max="1538" width="13.83203125" style="25" customWidth="1"/>
    <col min="1539" max="1539" width="79.1640625" style="25" customWidth="1"/>
    <col min="1540" max="1540" width="21.6640625" style="25" customWidth="1"/>
    <col min="1541" max="1793" width="9.33203125" style="25"/>
    <col min="1794" max="1794" width="13.83203125" style="25" customWidth="1"/>
    <col min="1795" max="1795" width="79.1640625" style="25" customWidth="1"/>
    <col min="1796" max="1796" width="21.6640625" style="25" customWidth="1"/>
    <col min="1797" max="2049" width="9.33203125" style="25"/>
    <col min="2050" max="2050" width="13.83203125" style="25" customWidth="1"/>
    <col min="2051" max="2051" width="79.1640625" style="25" customWidth="1"/>
    <col min="2052" max="2052" width="21.6640625" style="25" customWidth="1"/>
    <col min="2053" max="2305" width="9.33203125" style="25"/>
    <col min="2306" max="2306" width="13.83203125" style="25" customWidth="1"/>
    <col min="2307" max="2307" width="79.1640625" style="25" customWidth="1"/>
    <col min="2308" max="2308" width="21.6640625" style="25" customWidth="1"/>
    <col min="2309" max="2561" width="9.33203125" style="25"/>
    <col min="2562" max="2562" width="13.83203125" style="25" customWidth="1"/>
    <col min="2563" max="2563" width="79.1640625" style="25" customWidth="1"/>
    <col min="2564" max="2564" width="21.6640625" style="25" customWidth="1"/>
    <col min="2565" max="2817" width="9.33203125" style="25"/>
    <col min="2818" max="2818" width="13.83203125" style="25" customWidth="1"/>
    <col min="2819" max="2819" width="79.1640625" style="25" customWidth="1"/>
    <col min="2820" max="2820" width="21.6640625" style="25" customWidth="1"/>
    <col min="2821" max="3073" width="9.33203125" style="25"/>
    <col min="3074" max="3074" width="13.83203125" style="25" customWidth="1"/>
    <col min="3075" max="3075" width="79.1640625" style="25" customWidth="1"/>
    <col min="3076" max="3076" width="21.6640625" style="25" customWidth="1"/>
    <col min="3077" max="3329" width="9.33203125" style="25"/>
    <col min="3330" max="3330" width="13.83203125" style="25" customWidth="1"/>
    <col min="3331" max="3331" width="79.1640625" style="25" customWidth="1"/>
    <col min="3332" max="3332" width="21.6640625" style="25" customWidth="1"/>
    <col min="3333" max="3585" width="9.33203125" style="25"/>
    <col min="3586" max="3586" width="13.83203125" style="25" customWidth="1"/>
    <col min="3587" max="3587" width="79.1640625" style="25" customWidth="1"/>
    <col min="3588" max="3588" width="21.6640625" style="25" customWidth="1"/>
    <col min="3589" max="3841" width="9.33203125" style="25"/>
    <col min="3842" max="3842" width="13.83203125" style="25" customWidth="1"/>
    <col min="3843" max="3843" width="79.1640625" style="25" customWidth="1"/>
    <col min="3844" max="3844" width="21.6640625" style="25" customWidth="1"/>
    <col min="3845" max="4097" width="9.33203125" style="25"/>
    <col min="4098" max="4098" width="13.83203125" style="25" customWidth="1"/>
    <col min="4099" max="4099" width="79.1640625" style="25" customWidth="1"/>
    <col min="4100" max="4100" width="21.6640625" style="25" customWidth="1"/>
    <col min="4101" max="4353" width="9.33203125" style="25"/>
    <col min="4354" max="4354" width="13.83203125" style="25" customWidth="1"/>
    <col min="4355" max="4355" width="79.1640625" style="25" customWidth="1"/>
    <col min="4356" max="4356" width="21.6640625" style="25" customWidth="1"/>
    <col min="4357" max="4609" width="9.33203125" style="25"/>
    <col min="4610" max="4610" width="13.83203125" style="25" customWidth="1"/>
    <col min="4611" max="4611" width="79.1640625" style="25" customWidth="1"/>
    <col min="4612" max="4612" width="21.6640625" style="25" customWidth="1"/>
    <col min="4613" max="4865" width="9.33203125" style="25"/>
    <col min="4866" max="4866" width="13.83203125" style="25" customWidth="1"/>
    <col min="4867" max="4867" width="79.1640625" style="25" customWidth="1"/>
    <col min="4868" max="4868" width="21.6640625" style="25" customWidth="1"/>
    <col min="4869" max="5121" width="9.33203125" style="25"/>
    <col min="5122" max="5122" width="13.83203125" style="25" customWidth="1"/>
    <col min="5123" max="5123" width="79.1640625" style="25" customWidth="1"/>
    <col min="5124" max="5124" width="21.6640625" style="25" customWidth="1"/>
    <col min="5125" max="5377" width="9.33203125" style="25"/>
    <col min="5378" max="5378" width="13.83203125" style="25" customWidth="1"/>
    <col min="5379" max="5379" width="79.1640625" style="25" customWidth="1"/>
    <col min="5380" max="5380" width="21.6640625" style="25" customWidth="1"/>
    <col min="5381" max="5633" width="9.33203125" style="25"/>
    <col min="5634" max="5634" width="13.83203125" style="25" customWidth="1"/>
    <col min="5635" max="5635" width="79.1640625" style="25" customWidth="1"/>
    <col min="5636" max="5636" width="21.6640625" style="25" customWidth="1"/>
    <col min="5637" max="5889" width="9.33203125" style="25"/>
    <col min="5890" max="5890" width="13.83203125" style="25" customWidth="1"/>
    <col min="5891" max="5891" width="79.1640625" style="25" customWidth="1"/>
    <col min="5892" max="5892" width="21.6640625" style="25" customWidth="1"/>
    <col min="5893" max="6145" width="9.33203125" style="25"/>
    <col min="6146" max="6146" width="13.83203125" style="25" customWidth="1"/>
    <col min="6147" max="6147" width="79.1640625" style="25" customWidth="1"/>
    <col min="6148" max="6148" width="21.6640625" style="25" customWidth="1"/>
    <col min="6149" max="6401" width="9.33203125" style="25"/>
    <col min="6402" max="6402" width="13.83203125" style="25" customWidth="1"/>
    <col min="6403" max="6403" width="79.1640625" style="25" customWidth="1"/>
    <col min="6404" max="6404" width="21.6640625" style="25" customWidth="1"/>
    <col min="6405" max="6657" width="9.33203125" style="25"/>
    <col min="6658" max="6658" width="13.83203125" style="25" customWidth="1"/>
    <col min="6659" max="6659" width="79.1640625" style="25" customWidth="1"/>
    <col min="6660" max="6660" width="21.6640625" style="25" customWidth="1"/>
    <col min="6661" max="6913" width="9.33203125" style="25"/>
    <col min="6914" max="6914" width="13.83203125" style="25" customWidth="1"/>
    <col min="6915" max="6915" width="79.1640625" style="25" customWidth="1"/>
    <col min="6916" max="6916" width="21.6640625" style="25" customWidth="1"/>
    <col min="6917" max="7169" width="9.33203125" style="25"/>
    <col min="7170" max="7170" width="13.83203125" style="25" customWidth="1"/>
    <col min="7171" max="7171" width="79.1640625" style="25" customWidth="1"/>
    <col min="7172" max="7172" width="21.6640625" style="25" customWidth="1"/>
    <col min="7173" max="7425" width="9.33203125" style="25"/>
    <col min="7426" max="7426" width="13.83203125" style="25" customWidth="1"/>
    <col min="7427" max="7427" width="79.1640625" style="25" customWidth="1"/>
    <col min="7428" max="7428" width="21.6640625" style="25" customWidth="1"/>
    <col min="7429" max="7681" width="9.33203125" style="25"/>
    <col min="7682" max="7682" width="13.83203125" style="25" customWidth="1"/>
    <col min="7683" max="7683" width="79.1640625" style="25" customWidth="1"/>
    <col min="7684" max="7684" width="21.6640625" style="25" customWidth="1"/>
    <col min="7685" max="7937" width="9.33203125" style="25"/>
    <col min="7938" max="7938" width="13.83203125" style="25" customWidth="1"/>
    <col min="7939" max="7939" width="79.1640625" style="25" customWidth="1"/>
    <col min="7940" max="7940" width="21.6640625" style="25" customWidth="1"/>
    <col min="7941" max="8193" width="9.33203125" style="25"/>
    <col min="8194" max="8194" width="13.83203125" style="25" customWidth="1"/>
    <col min="8195" max="8195" width="79.1640625" style="25" customWidth="1"/>
    <col min="8196" max="8196" width="21.6640625" style="25" customWidth="1"/>
    <col min="8197" max="8449" width="9.33203125" style="25"/>
    <col min="8450" max="8450" width="13.83203125" style="25" customWidth="1"/>
    <col min="8451" max="8451" width="79.1640625" style="25" customWidth="1"/>
    <col min="8452" max="8452" width="21.6640625" style="25" customWidth="1"/>
    <col min="8453" max="8705" width="9.33203125" style="25"/>
    <col min="8706" max="8706" width="13.83203125" style="25" customWidth="1"/>
    <col min="8707" max="8707" width="79.1640625" style="25" customWidth="1"/>
    <col min="8708" max="8708" width="21.6640625" style="25" customWidth="1"/>
    <col min="8709" max="8961" width="9.33203125" style="25"/>
    <col min="8962" max="8962" width="13.83203125" style="25" customWidth="1"/>
    <col min="8963" max="8963" width="79.1640625" style="25" customWidth="1"/>
    <col min="8964" max="8964" width="21.6640625" style="25" customWidth="1"/>
    <col min="8965" max="9217" width="9.33203125" style="25"/>
    <col min="9218" max="9218" width="13.83203125" style="25" customWidth="1"/>
    <col min="9219" max="9219" width="79.1640625" style="25" customWidth="1"/>
    <col min="9220" max="9220" width="21.6640625" style="25" customWidth="1"/>
    <col min="9221" max="9473" width="9.33203125" style="25"/>
    <col min="9474" max="9474" width="13.83203125" style="25" customWidth="1"/>
    <col min="9475" max="9475" width="79.1640625" style="25" customWidth="1"/>
    <col min="9476" max="9476" width="21.6640625" style="25" customWidth="1"/>
    <col min="9477" max="9729" width="9.33203125" style="25"/>
    <col min="9730" max="9730" width="13.83203125" style="25" customWidth="1"/>
    <col min="9731" max="9731" width="79.1640625" style="25" customWidth="1"/>
    <col min="9732" max="9732" width="21.6640625" style="25" customWidth="1"/>
    <col min="9733" max="9985" width="9.33203125" style="25"/>
    <col min="9986" max="9986" width="13.83203125" style="25" customWidth="1"/>
    <col min="9987" max="9987" width="79.1640625" style="25" customWidth="1"/>
    <col min="9988" max="9988" width="21.6640625" style="25" customWidth="1"/>
    <col min="9989" max="10241" width="9.33203125" style="25"/>
    <col min="10242" max="10242" width="13.83203125" style="25" customWidth="1"/>
    <col min="10243" max="10243" width="79.1640625" style="25" customWidth="1"/>
    <col min="10244" max="10244" width="21.6640625" style="25" customWidth="1"/>
    <col min="10245" max="10497" width="9.33203125" style="25"/>
    <col min="10498" max="10498" width="13.83203125" style="25" customWidth="1"/>
    <col min="10499" max="10499" width="79.1640625" style="25" customWidth="1"/>
    <col min="10500" max="10500" width="21.6640625" style="25" customWidth="1"/>
    <col min="10501" max="10753" width="9.33203125" style="25"/>
    <col min="10754" max="10754" width="13.83203125" style="25" customWidth="1"/>
    <col min="10755" max="10755" width="79.1640625" style="25" customWidth="1"/>
    <col min="10756" max="10756" width="21.6640625" style="25" customWidth="1"/>
    <col min="10757" max="11009" width="9.33203125" style="25"/>
    <col min="11010" max="11010" width="13.83203125" style="25" customWidth="1"/>
    <col min="11011" max="11011" width="79.1640625" style="25" customWidth="1"/>
    <col min="11012" max="11012" width="21.6640625" style="25" customWidth="1"/>
    <col min="11013" max="11265" width="9.33203125" style="25"/>
    <col min="11266" max="11266" width="13.83203125" style="25" customWidth="1"/>
    <col min="11267" max="11267" width="79.1640625" style="25" customWidth="1"/>
    <col min="11268" max="11268" width="21.6640625" style="25" customWidth="1"/>
    <col min="11269" max="11521" width="9.33203125" style="25"/>
    <col min="11522" max="11522" width="13.83203125" style="25" customWidth="1"/>
    <col min="11523" max="11523" width="79.1640625" style="25" customWidth="1"/>
    <col min="11524" max="11524" width="21.6640625" style="25" customWidth="1"/>
    <col min="11525" max="11777" width="9.33203125" style="25"/>
    <col min="11778" max="11778" width="13.83203125" style="25" customWidth="1"/>
    <col min="11779" max="11779" width="79.1640625" style="25" customWidth="1"/>
    <col min="11780" max="11780" width="21.6640625" style="25" customWidth="1"/>
    <col min="11781" max="12033" width="9.33203125" style="25"/>
    <col min="12034" max="12034" width="13.83203125" style="25" customWidth="1"/>
    <col min="12035" max="12035" width="79.1640625" style="25" customWidth="1"/>
    <col min="12036" max="12036" width="21.6640625" style="25" customWidth="1"/>
    <col min="12037" max="12289" width="9.33203125" style="25"/>
    <col min="12290" max="12290" width="13.83203125" style="25" customWidth="1"/>
    <col min="12291" max="12291" width="79.1640625" style="25" customWidth="1"/>
    <col min="12292" max="12292" width="21.6640625" style="25" customWidth="1"/>
    <col min="12293" max="12545" width="9.33203125" style="25"/>
    <col min="12546" max="12546" width="13.83203125" style="25" customWidth="1"/>
    <col min="12547" max="12547" width="79.1640625" style="25" customWidth="1"/>
    <col min="12548" max="12548" width="21.6640625" style="25" customWidth="1"/>
    <col min="12549" max="12801" width="9.33203125" style="25"/>
    <col min="12802" max="12802" width="13.83203125" style="25" customWidth="1"/>
    <col min="12803" max="12803" width="79.1640625" style="25" customWidth="1"/>
    <col min="12804" max="12804" width="21.6640625" style="25" customWidth="1"/>
    <col min="12805" max="13057" width="9.33203125" style="25"/>
    <col min="13058" max="13058" width="13.83203125" style="25" customWidth="1"/>
    <col min="13059" max="13059" width="79.1640625" style="25" customWidth="1"/>
    <col min="13060" max="13060" width="21.6640625" style="25" customWidth="1"/>
    <col min="13061" max="13313" width="9.33203125" style="25"/>
    <col min="13314" max="13314" width="13.83203125" style="25" customWidth="1"/>
    <col min="13315" max="13315" width="79.1640625" style="25" customWidth="1"/>
    <col min="13316" max="13316" width="21.6640625" style="25" customWidth="1"/>
    <col min="13317" max="13569" width="9.33203125" style="25"/>
    <col min="13570" max="13570" width="13.83203125" style="25" customWidth="1"/>
    <col min="13571" max="13571" width="79.1640625" style="25" customWidth="1"/>
    <col min="13572" max="13572" width="21.6640625" style="25" customWidth="1"/>
    <col min="13573" max="13825" width="9.33203125" style="25"/>
    <col min="13826" max="13826" width="13.83203125" style="25" customWidth="1"/>
    <col min="13827" max="13827" width="79.1640625" style="25" customWidth="1"/>
    <col min="13828" max="13828" width="21.6640625" style="25" customWidth="1"/>
    <col min="13829" max="14081" width="9.33203125" style="25"/>
    <col min="14082" max="14082" width="13.83203125" style="25" customWidth="1"/>
    <col min="14083" max="14083" width="79.1640625" style="25" customWidth="1"/>
    <col min="14084" max="14084" width="21.6640625" style="25" customWidth="1"/>
    <col min="14085" max="14337" width="9.33203125" style="25"/>
    <col min="14338" max="14338" width="13.83203125" style="25" customWidth="1"/>
    <col min="14339" max="14339" width="79.1640625" style="25" customWidth="1"/>
    <col min="14340" max="14340" width="21.6640625" style="25" customWidth="1"/>
    <col min="14341" max="14593" width="9.33203125" style="25"/>
    <col min="14594" max="14594" width="13.83203125" style="25" customWidth="1"/>
    <col min="14595" max="14595" width="79.1640625" style="25" customWidth="1"/>
    <col min="14596" max="14596" width="21.6640625" style="25" customWidth="1"/>
    <col min="14597" max="14849" width="9.33203125" style="25"/>
    <col min="14850" max="14850" width="13.83203125" style="25" customWidth="1"/>
    <col min="14851" max="14851" width="79.1640625" style="25" customWidth="1"/>
    <col min="14852" max="14852" width="21.6640625" style="25" customWidth="1"/>
    <col min="14853" max="15105" width="9.33203125" style="25"/>
    <col min="15106" max="15106" width="13.83203125" style="25" customWidth="1"/>
    <col min="15107" max="15107" width="79.1640625" style="25" customWidth="1"/>
    <col min="15108" max="15108" width="21.6640625" style="25" customWidth="1"/>
    <col min="15109" max="15361" width="9.33203125" style="25"/>
    <col min="15362" max="15362" width="13.83203125" style="25" customWidth="1"/>
    <col min="15363" max="15363" width="79.1640625" style="25" customWidth="1"/>
    <col min="15364" max="15364" width="21.6640625" style="25" customWidth="1"/>
    <col min="15365" max="15617" width="9.33203125" style="25"/>
    <col min="15618" max="15618" width="13.83203125" style="25" customWidth="1"/>
    <col min="15619" max="15619" width="79.1640625" style="25" customWidth="1"/>
    <col min="15620" max="15620" width="21.6640625" style="25" customWidth="1"/>
    <col min="15621" max="15873" width="9.33203125" style="25"/>
    <col min="15874" max="15874" width="13.83203125" style="25" customWidth="1"/>
    <col min="15875" max="15875" width="79.1640625" style="25" customWidth="1"/>
    <col min="15876" max="15876" width="21.6640625" style="25" customWidth="1"/>
    <col min="15877" max="16129" width="9.33203125" style="25"/>
    <col min="16130" max="16130" width="13.83203125" style="25" customWidth="1"/>
    <col min="16131" max="16131" width="79.1640625" style="25" customWidth="1"/>
    <col min="16132" max="16132" width="21.6640625" style="25" customWidth="1"/>
    <col min="16133" max="16384" width="9.33203125" style="25"/>
  </cols>
  <sheetData>
    <row r="1" spans="1:12" s="662" customFormat="1" ht="12.75" customHeight="1" x14ac:dyDescent="0.2">
      <c r="A1" s="1663" t="s">
        <v>851</v>
      </c>
      <c r="B1" s="1663"/>
      <c r="C1" s="1663"/>
      <c r="D1" s="1663"/>
      <c r="E1" s="1663"/>
      <c r="F1" s="1663"/>
      <c r="G1" s="1663"/>
      <c r="H1" s="1663"/>
    </row>
    <row r="2" spans="1:12" s="662" customFormat="1" ht="12.75" customHeight="1" x14ac:dyDescent="0.2">
      <c r="A2" s="1663" t="s">
        <v>732</v>
      </c>
      <c r="B2" s="1663"/>
      <c r="C2" s="1663"/>
      <c r="D2" s="1663"/>
      <c r="E2" s="1663"/>
      <c r="F2" s="1663"/>
      <c r="G2" s="1663"/>
      <c r="H2" s="1663"/>
    </row>
    <row r="3" spans="1:12" s="24" customFormat="1" ht="21.2" customHeight="1" thickBot="1" x14ac:dyDescent="0.25">
      <c r="A3" s="242"/>
      <c r="C3" s="1579"/>
      <c r="D3" s="1579"/>
      <c r="E3" s="1579"/>
      <c r="F3" s="1579"/>
      <c r="G3" s="1579"/>
      <c r="H3" s="1579"/>
      <c r="I3" s="1579"/>
      <c r="J3" s="1579"/>
      <c r="K3" s="1579"/>
      <c r="L3" s="1579"/>
    </row>
    <row r="4" spans="1:12" s="40" customFormat="1" ht="38.25" customHeight="1" x14ac:dyDescent="0.2">
      <c r="A4" s="38" t="s">
        <v>137</v>
      </c>
      <c r="B4" s="39" t="s">
        <v>8</v>
      </c>
      <c r="C4" s="1693" t="s">
        <v>181</v>
      </c>
      <c r="D4" s="1694"/>
      <c r="E4" s="1694"/>
      <c r="F4" s="1694"/>
      <c r="G4" s="1694"/>
      <c r="H4" s="1695"/>
    </row>
    <row r="5" spans="1:12" s="40" customFormat="1" ht="36.75" thickBot="1" x14ac:dyDescent="0.25">
      <c r="A5" s="41" t="s">
        <v>139</v>
      </c>
      <c r="B5" s="42" t="s">
        <v>403</v>
      </c>
      <c r="C5" s="1696" t="s">
        <v>141</v>
      </c>
      <c r="D5" s="1697"/>
      <c r="E5" s="1697"/>
      <c r="F5" s="1697"/>
      <c r="G5" s="1697"/>
      <c r="H5" s="1698"/>
    </row>
    <row r="6" spans="1:12" s="43" customFormat="1" ht="15.95" customHeight="1" thickBot="1" x14ac:dyDescent="0.25">
      <c r="A6" s="1807" t="s">
        <v>362</v>
      </c>
      <c r="B6" s="1807"/>
      <c r="C6" s="1807"/>
      <c r="D6" s="1807"/>
      <c r="E6" s="1807"/>
      <c r="F6" s="1807"/>
      <c r="G6" s="1807"/>
      <c r="H6" s="1807"/>
    </row>
    <row r="7" spans="1:12" ht="60" customHeight="1" thickBot="1" x14ac:dyDescent="0.25">
      <c r="A7" s="771" t="s">
        <v>142</v>
      </c>
      <c r="B7" s="44" t="s">
        <v>36</v>
      </c>
      <c r="C7" s="44" t="str">
        <f>'26._köt_össz_bev'!C9</f>
        <v>2023. évi eredeti előirányzat
2/2023. (II.14.)</v>
      </c>
      <c r="D7" s="275" t="str">
        <f>'26._köt_össz_bev'!D9</f>
        <v>Módosított előirányzat a 14/2023.  (VI.29.)  rendelet szerint</v>
      </c>
      <c r="E7" s="44" t="str">
        <f>'26._köt_össz_bev'!E9</f>
        <v>Módosított előirányzat a 18/2023. (IX.26.)  rendelet szerint</v>
      </c>
      <c r="F7" s="44" t="str">
        <f>'26._köt_össz_bev'!F9</f>
        <v>Módosított előirányzat a 23/2023. (XII.14.)  rendelet szerint</v>
      </c>
      <c r="G7" s="44" t="str">
        <f>'26._köt_össz_bev'!G9</f>
        <v>Módosított előirányzat a …../2024. (II…..)  rendelet szerint</v>
      </c>
      <c r="H7" s="124" t="str">
        <f>'26._köt_össz_bev'!H9</f>
        <v>Változás a 23/2023. (XII.14) rendelethez képest</v>
      </c>
      <c r="I7" s="275" t="str">
        <f>'26._köt_össz_bev'!I9</f>
        <v>2023. évi teljesítés              2023.06.30-ig</v>
      </c>
      <c r="J7" s="44" t="str">
        <f>'26._köt_össz_bev'!J9</f>
        <v>2023. évi teljesítés              2023.09.30-ig</v>
      </c>
      <c r="K7" s="44" t="str">
        <f>'26._köt_össz_bev'!K9</f>
        <v>2023. évi teljesítés              2023.12.31-ig</v>
      </c>
      <c r="L7" s="44" t="str">
        <f>'26._köt_össz_bev'!L9</f>
        <v>Teljesítés %-a</v>
      </c>
    </row>
    <row r="8" spans="1:12" s="48" customFormat="1" ht="12.95" customHeight="1" thickBot="1" x14ac:dyDescent="0.25">
      <c r="A8" s="45" t="s">
        <v>297</v>
      </c>
      <c r="B8" s="46" t="s">
        <v>298</v>
      </c>
      <c r="C8" s="1168" t="s">
        <v>299</v>
      </c>
      <c r="D8" s="263" t="s">
        <v>300</v>
      </c>
      <c r="E8" s="46" t="s">
        <v>300</v>
      </c>
      <c r="F8" s="46" t="s">
        <v>300</v>
      </c>
      <c r="G8" s="46" t="s">
        <v>301</v>
      </c>
      <c r="H8" s="260" t="s">
        <v>388</v>
      </c>
      <c r="I8" s="260"/>
      <c r="J8" s="47"/>
      <c r="K8" s="47"/>
      <c r="L8" s="47"/>
    </row>
    <row r="9" spans="1:12" s="48" customFormat="1" ht="15.75" customHeight="1" thickBot="1" x14ac:dyDescent="0.25">
      <c r="A9" s="1809" t="s">
        <v>37</v>
      </c>
      <c r="B9" s="1810"/>
      <c r="C9" s="1810"/>
      <c r="D9" s="1810"/>
      <c r="E9" s="1810"/>
      <c r="F9" s="1810"/>
      <c r="G9" s="1810"/>
      <c r="H9" s="1811"/>
    </row>
    <row r="10" spans="1:12" s="26" customFormat="1" ht="12.2" customHeight="1" thickBot="1" x14ac:dyDescent="0.25">
      <c r="A10" s="45" t="s">
        <v>12</v>
      </c>
      <c r="B10" s="49" t="s">
        <v>277</v>
      </c>
      <c r="C10" s="87">
        <f>SUM(C11:C21)</f>
        <v>33797627</v>
      </c>
      <c r="D10" s="125">
        <f t="shared" ref="D10:K10" si="0">SUM(D11:D21)</f>
        <v>33797627</v>
      </c>
      <c r="E10" s="708">
        <f t="shared" si="0"/>
        <v>33797627</v>
      </c>
      <c r="F10" s="708">
        <f t="shared" si="0"/>
        <v>33797627</v>
      </c>
      <c r="G10" s="708">
        <f t="shared" si="0"/>
        <v>33797627</v>
      </c>
      <c r="H10" s="50">
        <f>+G10-F10</f>
        <v>0</v>
      </c>
      <c r="I10" s="1275">
        <f t="shared" si="0"/>
        <v>0</v>
      </c>
      <c r="J10" s="721">
        <f t="shared" si="0"/>
        <v>0</v>
      </c>
      <c r="K10" s="721">
        <f t="shared" si="0"/>
        <v>0</v>
      </c>
      <c r="L10" s="721">
        <f t="shared" ref="L10" si="1">SUM(L11:L21)</f>
        <v>0</v>
      </c>
    </row>
    <row r="11" spans="1:12" s="26" customFormat="1" ht="12.2" customHeight="1" x14ac:dyDescent="0.2">
      <c r="A11" s="51" t="s">
        <v>91</v>
      </c>
      <c r="B11" s="52" t="s">
        <v>143</v>
      </c>
      <c r="C11" s="126"/>
      <c r="D11" s="277"/>
      <c r="E11" s="709"/>
      <c r="F11" s="709"/>
      <c r="G11" s="709"/>
      <c r="H11" s="667">
        <f t="shared" ref="H11:H48" si="2">+G11-F11</f>
        <v>0</v>
      </c>
      <c r="I11" s="1276"/>
      <c r="J11" s="667"/>
      <c r="K11" s="667"/>
      <c r="L11" s="667"/>
    </row>
    <row r="12" spans="1:12" s="26" customFormat="1" ht="12.2" customHeight="1" x14ac:dyDescent="0.2">
      <c r="A12" s="1216" t="s">
        <v>92</v>
      </c>
      <c r="B12" s="415" t="s">
        <v>144</v>
      </c>
      <c r="C12" s="416">
        <v>32729783</v>
      </c>
      <c r="D12" s="423">
        <v>32729783</v>
      </c>
      <c r="E12" s="86">
        <v>32729783</v>
      </c>
      <c r="F12" s="86">
        <v>32729783</v>
      </c>
      <c r="G12" s="86">
        <v>32729783</v>
      </c>
      <c r="H12" s="668">
        <f t="shared" si="2"/>
        <v>0</v>
      </c>
      <c r="I12" s="1277"/>
      <c r="J12" s="668"/>
      <c r="K12" s="668"/>
      <c r="L12" s="668"/>
    </row>
    <row r="13" spans="1:12" s="26" customFormat="1" ht="12.2" customHeight="1" x14ac:dyDescent="0.2">
      <c r="A13" s="1216" t="s">
        <v>93</v>
      </c>
      <c r="B13" s="415" t="s">
        <v>145</v>
      </c>
      <c r="C13" s="416">
        <v>58164</v>
      </c>
      <c r="D13" s="423">
        <v>58164</v>
      </c>
      <c r="E13" s="86">
        <v>58164</v>
      </c>
      <c r="F13" s="86">
        <v>58164</v>
      </c>
      <c r="G13" s="86">
        <v>58164</v>
      </c>
      <c r="H13" s="668">
        <f t="shared" si="2"/>
        <v>0</v>
      </c>
      <c r="I13" s="1277"/>
      <c r="J13" s="668"/>
      <c r="K13" s="668"/>
      <c r="L13" s="668"/>
    </row>
    <row r="14" spans="1:12" s="26" customFormat="1" ht="12.2" customHeight="1" x14ac:dyDescent="0.2">
      <c r="A14" s="1216" t="s">
        <v>90</v>
      </c>
      <c r="B14" s="415" t="s">
        <v>146</v>
      </c>
      <c r="C14" s="416"/>
      <c r="D14" s="423"/>
      <c r="E14" s="86"/>
      <c r="F14" s="86"/>
      <c r="G14" s="86"/>
      <c r="H14" s="668">
        <f t="shared" si="2"/>
        <v>0</v>
      </c>
      <c r="I14" s="1277"/>
      <c r="J14" s="668"/>
      <c r="K14" s="668"/>
      <c r="L14" s="668"/>
    </row>
    <row r="15" spans="1:12" s="26" customFormat="1" ht="12.2" customHeight="1" x14ac:dyDescent="0.2">
      <c r="A15" s="1216" t="s">
        <v>147</v>
      </c>
      <c r="B15" s="415" t="s">
        <v>148</v>
      </c>
      <c r="C15" s="416"/>
      <c r="D15" s="423"/>
      <c r="E15" s="86"/>
      <c r="F15" s="86"/>
      <c r="G15" s="86"/>
      <c r="H15" s="668">
        <f t="shared" si="2"/>
        <v>0</v>
      </c>
      <c r="I15" s="1277"/>
      <c r="J15" s="668"/>
      <c r="K15" s="668"/>
      <c r="L15" s="668"/>
    </row>
    <row r="16" spans="1:12" s="26" customFormat="1" ht="12.2" customHeight="1" x14ac:dyDescent="0.2">
      <c r="A16" s="1216" t="s">
        <v>149</v>
      </c>
      <c r="B16" s="415" t="s">
        <v>150</v>
      </c>
      <c r="C16" s="416">
        <v>1009680</v>
      </c>
      <c r="D16" s="423">
        <v>1009680</v>
      </c>
      <c r="E16" s="86">
        <v>1009680</v>
      </c>
      <c r="F16" s="86">
        <v>1009680</v>
      </c>
      <c r="G16" s="86">
        <v>1009680</v>
      </c>
      <c r="H16" s="668">
        <f t="shared" si="2"/>
        <v>0</v>
      </c>
      <c r="I16" s="1277"/>
      <c r="J16" s="668"/>
      <c r="K16" s="668"/>
      <c r="L16" s="668"/>
    </row>
    <row r="17" spans="1:12" s="26" customFormat="1" ht="12.2" customHeight="1" x14ac:dyDescent="0.2">
      <c r="A17" s="1216" t="s">
        <v>151</v>
      </c>
      <c r="B17" s="53" t="s">
        <v>152</v>
      </c>
      <c r="C17" s="416"/>
      <c r="D17" s="423"/>
      <c r="E17" s="86"/>
      <c r="F17" s="86"/>
      <c r="G17" s="86"/>
      <c r="H17" s="668">
        <f t="shared" si="2"/>
        <v>0</v>
      </c>
      <c r="I17" s="1277"/>
      <c r="J17" s="668"/>
      <c r="K17" s="668"/>
      <c r="L17" s="668"/>
    </row>
    <row r="18" spans="1:12" s="26" customFormat="1" ht="12.2" customHeight="1" x14ac:dyDescent="0.2">
      <c r="A18" s="1216" t="s">
        <v>153</v>
      </c>
      <c r="B18" s="428" t="s">
        <v>302</v>
      </c>
      <c r="C18" s="118"/>
      <c r="D18" s="270"/>
      <c r="E18" s="88"/>
      <c r="F18" s="88"/>
      <c r="G18" s="88"/>
      <c r="H18" s="669">
        <f t="shared" si="2"/>
        <v>0</v>
      </c>
      <c r="I18" s="1278"/>
      <c r="J18" s="669"/>
      <c r="K18" s="669"/>
      <c r="L18" s="669"/>
    </row>
    <row r="19" spans="1:12" s="54" customFormat="1" ht="12.2" customHeight="1" x14ac:dyDescent="0.2">
      <c r="A19" s="1216" t="s">
        <v>154</v>
      </c>
      <c r="B19" s="415" t="s">
        <v>155</v>
      </c>
      <c r="C19" s="416"/>
      <c r="D19" s="423"/>
      <c r="E19" s="86"/>
      <c r="F19" s="86"/>
      <c r="G19" s="86"/>
      <c r="H19" s="668">
        <f t="shared" si="2"/>
        <v>0</v>
      </c>
      <c r="I19" s="1277"/>
      <c r="J19" s="668"/>
      <c r="K19" s="668"/>
      <c r="L19" s="668"/>
    </row>
    <row r="20" spans="1:12" s="54" customFormat="1" ht="12.2" customHeight="1" x14ac:dyDescent="0.2">
      <c r="A20" s="1216" t="s">
        <v>156</v>
      </c>
      <c r="B20" s="428" t="s">
        <v>275</v>
      </c>
      <c r="C20" s="417"/>
      <c r="D20" s="424"/>
      <c r="E20" s="86"/>
      <c r="F20" s="86"/>
      <c r="G20" s="416"/>
      <c r="H20" s="670">
        <f t="shared" si="2"/>
        <v>0</v>
      </c>
      <c r="I20" s="1279"/>
      <c r="J20" s="670"/>
      <c r="K20" s="670"/>
      <c r="L20" s="670"/>
    </row>
    <row r="21" spans="1:12" s="54" customFormat="1" ht="12.2" customHeight="1" thickBot="1" x14ac:dyDescent="0.25">
      <c r="A21" s="1216" t="s">
        <v>276</v>
      </c>
      <c r="B21" s="53" t="s">
        <v>157</v>
      </c>
      <c r="C21" s="417"/>
      <c r="D21" s="424"/>
      <c r="E21" s="88"/>
      <c r="F21" s="88"/>
      <c r="G21" s="88"/>
      <c r="H21" s="671">
        <f t="shared" si="2"/>
        <v>0</v>
      </c>
      <c r="I21" s="1280"/>
      <c r="J21" s="671"/>
      <c r="K21" s="671"/>
      <c r="L21" s="671"/>
    </row>
    <row r="22" spans="1:12" s="26" customFormat="1" ht="12.2" customHeight="1" thickBot="1" x14ac:dyDescent="0.25">
      <c r="A22" s="45" t="s">
        <v>13</v>
      </c>
      <c r="B22" s="49" t="s">
        <v>158</v>
      </c>
      <c r="C22" s="87">
        <f>SUM(C23:C25)</f>
        <v>1088951663</v>
      </c>
      <c r="D22" s="125">
        <f t="shared" ref="D22:K22" si="3">SUM(D23:D25)</f>
        <v>1088951663</v>
      </c>
      <c r="E22" s="708">
        <f t="shared" si="3"/>
        <v>1088951663</v>
      </c>
      <c r="F22" s="708">
        <f t="shared" si="3"/>
        <v>1088951663</v>
      </c>
      <c r="G22" s="708">
        <f t="shared" si="3"/>
        <v>1088951663</v>
      </c>
      <c r="H22" s="50">
        <f t="shared" si="2"/>
        <v>0</v>
      </c>
      <c r="I22" s="249">
        <f t="shared" si="3"/>
        <v>0</v>
      </c>
      <c r="J22" s="50">
        <f t="shared" si="3"/>
        <v>0</v>
      </c>
      <c r="K22" s="50">
        <f t="shared" si="3"/>
        <v>0</v>
      </c>
      <c r="L22" s="50">
        <f t="shared" ref="L22" si="4">SUM(L23:L25)</f>
        <v>0</v>
      </c>
    </row>
    <row r="23" spans="1:12" s="54" customFormat="1" ht="12.2" customHeight="1" x14ac:dyDescent="0.2">
      <c r="A23" s="1216" t="s">
        <v>94</v>
      </c>
      <c r="B23" s="17" t="s">
        <v>159</v>
      </c>
      <c r="C23" s="416"/>
      <c r="D23" s="423"/>
      <c r="E23" s="710"/>
      <c r="F23" s="710"/>
      <c r="G23" s="710"/>
      <c r="H23" s="73">
        <f t="shared" si="2"/>
        <v>0</v>
      </c>
      <c r="I23" s="767"/>
      <c r="J23" s="73"/>
      <c r="K23" s="73"/>
      <c r="L23" s="73"/>
    </row>
    <row r="24" spans="1:12" s="54" customFormat="1" ht="12.2" customHeight="1" x14ac:dyDescent="0.2">
      <c r="A24" s="1216" t="s">
        <v>95</v>
      </c>
      <c r="B24" s="415" t="s">
        <v>160</v>
      </c>
      <c r="C24" s="416">
        <v>0</v>
      </c>
      <c r="D24" s="423">
        <v>0</v>
      </c>
      <c r="E24" s="86">
        <v>0</v>
      </c>
      <c r="F24" s="86">
        <v>0</v>
      </c>
      <c r="G24" s="86">
        <v>0</v>
      </c>
      <c r="H24" s="668">
        <f t="shared" si="2"/>
        <v>0</v>
      </c>
      <c r="I24" s="1277">
        <v>0</v>
      </c>
      <c r="J24" s="668">
        <v>0</v>
      </c>
      <c r="K24" s="668">
        <v>0</v>
      </c>
      <c r="L24" s="668">
        <v>0</v>
      </c>
    </row>
    <row r="25" spans="1:12" s="54" customFormat="1" ht="12.2" customHeight="1" x14ac:dyDescent="0.2">
      <c r="A25" s="1216" t="s">
        <v>96</v>
      </c>
      <c r="B25" s="415" t="s">
        <v>161</v>
      </c>
      <c r="C25" s="416">
        <v>1088951663</v>
      </c>
      <c r="D25" s="423">
        <v>1088951663</v>
      </c>
      <c r="E25" s="86">
        <v>1088951663</v>
      </c>
      <c r="F25" s="86">
        <v>1088951663</v>
      </c>
      <c r="G25" s="86">
        <v>1088951663</v>
      </c>
      <c r="H25" s="668">
        <f t="shared" si="2"/>
        <v>0</v>
      </c>
      <c r="I25" s="1277"/>
      <c r="J25" s="668"/>
      <c r="K25" s="668"/>
      <c r="L25" s="668"/>
    </row>
    <row r="26" spans="1:12" s="54" customFormat="1" ht="12.2" customHeight="1" thickBot="1" x14ac:dyDescent="0.25">
      <c r="A26" s="1216" t="s">
        <v>317</v>
      </c>
      <c r="B26" s="418" t="s">
        <v>233</v>
      </c>
      <c r="C26" s="416"/>
      <c r="D26" s="423"/>
      <c r="E26" s="86"/>
      <c r="F26" s="86"/>
      <c r="G26" s="86"/>
      <c r="H26" s="672">
        <f t="shared" si="2"/>
        <v>0</v>
      </c>
      <c r="I26" s="1281"/>
      <c r="J26" s="672"/>
      <c r="K26" s="672"/>
      <c r="L26" s="672"/>
    </row>
    <row r="27" spans="1:12" s="54" customFormat="1" ht="12.2" customHeight="1" thickBot="1" x14ac:dyDescent="0.25">
      <c r="A27" s="55" t="s">
        <v>14</v>
      </c>
      <c r="B27" s="56" t="s">
        <v>83</v>
      </c>
      <c r="C27" s="128"/>
      <c r="D27" s="127"/>
      <c r="E27" s="711"/>
      <c r="F27" s="711"/>
      <c r="G27" s="711"/>
      <c r="H27" s="72">
        <f t="shared" si="2"/>
        <v>0</v>
      </c>
      <c r="I27" s="768"/>
      <c r="J27" s="72"/>
      <c r="K27" s="72"/>
      <c r="L27" s="72"/>
    </row>
    <row r="28" spans="1:12" s="54" customFormat="1" ht="12.2" customHeight="1" thickBot="1" x14ac:dyDescent="0.25">
      <c r="A28" s="55" t="s">
        <v>15</v>
      </c>
      <c r="B28" s="56" t="s">
        <v>162</v>
      </c>
      <c r="C28" s="87">
        <f>+C29+C30</f>
        <v>0</v>
      </c>
      <c r="D28" s="125">
        <f t="shared" ref="D28:K28" si="5">+D29+D30</f>
        <v>0</v>
      </c>
      <c r="E28" s="708">
        <f t="shared" si="5"/>
        <v>0</v>
      </c>
      <c r="F28" s="708">
        <f t="shared" si="5"/>
        <v>0</v>
      </c>
      <c r="G28" s="708">
        <f t="shared" si="5"/>
        <v>0</v>
      </c>
      <c r="H28" s="72">
        <f t="shared" si="2"/>
        <v>0</v>
      </c>
      <c r="I28" s="768">
        <f t="shared" si="5"/>
        <v>0</v>
      </c>
      <c r="J28" s="72">
        <f t="shared" si="5"/>
        <v>0</v>
      </c>
      <c r="K28" s="72">
        <f t="shared" si="5"/>
        <v>0</v>
      </c>
      <c r="L28" s="72">
        <f t="shared" ref="L28" si="6">+L29+L30</f>
        <v>0</v>
      </c>
    </row>
    <row r="29" spans="1:12" s="54" customFormat="1" ht="12.2" customHeight="1" x14ac:dyDescent="0.2">
      <c r="A29" s="57" t="s">
        <v>100</v>
      </c>
      <c r="B29" s="58" t="s">
        <v>160</v>
      </c>
      <c r="C29" s="119"/>
      <c r="D29" s="271"/>
      <c r="E29" s="712"/>
      <c r="F29" s="712"/>
      <c r="G29" s="712"/>
      <c r="H29" s="673">
        <f t="shared" si="2"/>
        <v>0</v>
      </c>
      <c r="I29" s="1282"/>
      <c r="J29" s="673"/>
      <c r="K29" s="673"/>
      <c r="L29" s="673"/>
    </row>
    <row r="30" spans="1:12" s="54" customFormat="1" ht="12.2" customHeight="1" x14ac:dyDescent="0.2">
      <c r="A30" s="57" t="s">
        <v>101</v>
      </c>
      <c r="B30" s="419" t="s">
        <v>163</v>
      </c>
      <c r="C30" s="117"/>
      <c r="D30" s="278"/>
      <c r="E30" s="103"/>
      <c r="F30" s="103"/>
      <c r="G30" s="422"/>
      <c r="H30" s="661">
        <f t="shared" si="2"/>
        <v>0</v>
      </c>
      <c r="I30" s="760"/>
      <c r="J30" s="661"/>
      <c r="K30" s="661"/>
      <c r="L30" s="661"/>
    </row>
    <row r="31" spans="1:12" s="54" customFormat="1" ht="12.2" customHeight="1" thickBot="1" x14ac:dyDescent="0.25">
      <c r="A31" s="1216" t="s">
        <v>281</v>
      </c>
      <c r="B31" s="98" t="s">
        <v>165</v>
      </c>
      <c r="C31" s="90"/>
      <c r="D31" s="272"/>
      <c r="E31" s="713"/>
      <c r="F31" s="713"/>
      <c r="G31" s="713"/>
      <c r="H31" s="674">
        <f t="shared" si="2"/>
        <v>0</v>
      </c>
      <c r="I31" s="1283"/>
      <c r="J31" s="674"/>
      <c r="K31" s="674"/>
      <c r="L31" s="674"/>
    </row>
    <row r="32" spans="1:12" s="54" customFormat="1" ht="12.2" customHeight="1" thickBot="1" x14ac:dyDescent="0.25">
      <c r="A32" s="55" t="s">
        <v>16</v>
      </c>
      <c r="B32" s="56" t="s">
        <v>166</v>
      </c>
      <c r="C32" s="87">
        <f>+C33+C34+C35</f>
        <v>0</v>
      </c>
      <c r="D32" s="125">
        <f t="shared" ref="D32:K32" si="7">+D33+D34+D35</f>
        <v>0</v>
      </c>
      <c r="E32" s="708">
        <f t="shared" si="7"/>
        <v>0</v>
      </c>
      <c r="F32" s="708">
        <f t="shared" si="7"/>
        <v>0</v>
      </c>
      <c r="G32" s="708">
        <f t="shared" si="7"/>
        <v>0</v>
      </c>
      <c r="H32" s="72">
        <f t="shared" si="2"/>
        <v>0</v>
      </c>
      <c r="I32" s="768">
        <f t="shared" si="7"/>
        <v>0</v>
      </c>
      <c r="J32" s="72">
        <f t="shared" si="7"/>
        <v>0</v>
      </c>
      <c r="K32" s="72">
        <f t="shared" si="7"/>
        <v>0</v>
      </c>
      <c r="L32" s="72">
        <f t="shared" ref="L32" si="8">+L33+L34+L35</f>
        <v>0</v>
      </c>
    </row>
    <row r="33" spans="1:12" s="54" customFormat="1" ht="12.2" customHeight="1" x14ac:dyDescent="0.2">
      <c r="A33" s="57" t="s">
        <v>89</v>
      </c>
      <c r="B33" s="58" t="s">
        <v>167</v>
      </c>
      <c r="C33" s="119"/>
      <c r="D33" s="271"/>
      <c r="E33" s="712"/>
      <c r="F33" s="712"/>
      <c r="G33" s="712"/>
      <c r="H33" s="673">
        <f t="shared" si="2"/>
        <v>0</v>
      </c>
      <c r="I33" s="1282"/>
      <c r="J33" s="673"/>
      <c r="K33" s="673"/>
      <c r="L33" s="673"/>
    </row>
    <row r="34" spans="1:12" s="54" customFormat="1" ht="12.2" customHeight="1" x14ac:dyDescent="0.2">
      <c r="A34" s="57" t="s">
        <v>102</v>
      </c>
      <c r="B34" s="419" t="s">
        <v>168</v>
      </c>
      <c r="C34" s="117"/>
      <c r="D34" s="278"/>
      <c r="E34" s="103"/>
      <c r="F34" s="103"/>
      <c r="G34" s="422"/>
      <c r="H34" s="661">
        <f t="shared" si="2"/>
        <v>0</v>
      </c>
      <c r="I34" s="760"/>
      <c r="J34" s="661"/>
      <c r="K34" s="661"/>
      <c r="L34" s="661"/>
    </row>
    <row r="35" spans="1:12" s="54" customFormat="1" ht="12.2" customHeight="1" thickBot="1" x14ac:dyDescent="0.25">
      <c r="A35" s="1216" t="s">
        <v>103</v>
      </c>
      <c r="B35" s="60" t="s">
        <v>169</v>
      </c>
      <c r="C35" s="90"/>
      <c r="D35" s="272"/>
      <c r="E35" s="713"/>
      <c r="F35" s="713"/>
      <c r="G35" s="713"/>
      <c r="H35" s="675">
        <f t="shared" si="2"/>
        <v>0</v>
      </c>
      <c r="I35" s="1284"/>
      <c r="J35" s="675"/>
      <c r="K35" s="675"/>
      <c r="L35" s="675"/>
    </row>
    <row r="36" spans="1:12" s="26" customFormat="1" ht="12.2" customHeight="1" thickBot="1" x14ac:dyDescent="0.25">
      <c r="A36" s="55" t="s">
        <v>17</v>
      </c>
      <c r="B36" s="56" t="s">
        <v>170</v>
      </c>
      <c r="C36" s="128">
        <v>5018250</v>
      </c>
      <c r="D36" s="127">
        <v>5018250</v>
      </c>
      <c r="E36" s="711">
        <f>5018250-4441987</f>
        <v>576263</v>
      </c>
      <c r="F36" s="711">
        <v>576263</v>
      </c>
      <c r="G36" s="711">
        <v>576263</v>
      </c>
      <c r="H36" s="72">
        <f t="shared" si="2"/>
        <v>0</v>
      </c>
      <c r="I36" s="768"/>
      <c r="J36" s="72"/>
      <c r="K36" s="72"/>
      <c r="L36" s="72"/>
    </row>
    <row r="37" spans="1:12" s="26" customFormat="1" ht="12.2" customHeight="1" thickBot="1" x14ac:dyDescent="0.25">
      <c r="A37" s="1217" t="s">
        <v>104</v>
      </c>
      <c r="B37" s="420" t="s">
        <v>165</v>
      </c>
      <c r="C37" s="1211">
        <v>5018250</v>
      </c>
      <c r="D37" s="989">
        <v>5018250</v>
      </c>
      <c r="E37" s="89">
        <f>5018250-4441987</f>
        <v>576263</v>
      </c>
      <c r="F37" s="89">
        <v>576263</v>
      </c>
      <c r="G37" s="89">
        <v>576263</v>
      </c>
      <c r="H37" s="1611">
        <f t="shared" si="2"/>
        <v>0</v>
      </c>
      <c r="I37" s="1285"/>
      <c r="J37" s="676"/>
      <c r="K37" s="676"/>
      <c r="L37" s="676"/>
    </row>
    <row r="38" spans="1:12" s="26" customFormat="1" ht="12.2" customHeight="1" thickBot="1" x14ac:dyDescent="0.25">
      <c r="A38" s="55" t="s">
        <v>18</v>
      </c>
      <c r="B38" s="56" t="s">
        <v>555</v>
      </c>
      <c r="C38" s="128">
        <f>+C39+C40</f>
        <v>131957503</v>
      </c>
      <c r="D38" s="127">
        <f>+D39+D40</f>
        <v>131957503</v>
      </c>
      <c r="E38" s="711">
        <f>+E39+E40</f>
        <v>136399490</v>
      </c>
      <c r="F38" s="711">
        <f>+F39+F40</f>
        <v>136399490</v>
      </c>
      <c r="G38" s="711">
        <f>+G39+G40</f>
        <v>136399490</v>
      </c>
      <c r="H38" s="72">
        <f t="shared" si="2"/>
        <v>0</v>
      </c>
      <c r="I38" s="768"/>
      <c r="J38" s="72"/>
      <c r="K38" s="72"/>
      <c r="L38" s="72"/>
    </row>
    <row r="39" spans="1:12" s="26" customFormat="1" ht="12.2" customHeight="1" x14ac:dyDescent="0.2">
      <c r="A39" s="12" t="s">
        <v>107</v>
      </c>
      <c r="B39" s="93" t="s">
        <v>212</v>
      </c>
      <c r="C39" s="129"/>
      <c r="D39" s="279"/>
      <c r="E39" s="715"/>
      <c r="F39" s="715"/>
      <c r="G39" s="715"/>
      <c r="H39" s="677">
        <f t="shared" si="2"/>
        <v>0</v>
      </c>
      <c r="I39" s="1286"/>
      <c r="J39" s="677"/>
      <c r="K39" s="677"/>
      <c r="L39" s="677"/>
    </row>
    <row r="40" spans="1:12" s="26" customFormat="1" ht="12.2" customHeight="1" x14ac:dyDescent="0.2">
      <c r="A40" s="1182" t="s">
        <v>108</v>
      </c>
      <c r="B40" s="429" t="s">
        <v>213</v>
      </c>
      <c r="C40" s="1212">
        <v>131957503</v>
      </c>
      <c r="D40" s="990">
        <v>131957503</v>
      </c>
      <c r="E40" s="731">
        <f>131957503+4441987</f>
        <v>136399490</v>
      </c>
      <c r="F40" s="731">
        <v>136399490</v>
      </c>
      <c r="G40" s="731">
        <v>136399490</v>
      </c>
      <c r="H40" s="678">
        <f t="shared" si="2"/>
        <v>0</v>
      </c>
      <c r="I40" s="1287"/>
      <c r="J40" s="678"/>
      <c r="K40" s="678"/>
      <c r="L40" s="678"/>
    </row>
    <row r="41" spans="1:12" s="26" customFormat="1" ht="12.2" customHeight="1" thickBot="1" x14ac:dyDescent="0.25">
      <c r="A41" s="1182" t="s">
        <v>323</v>
      </c>
      <c r="B41" s="99" t="s">
        <v>165</v>
      </c>
      <c r="C41" s="90">
        <v>131957503</v>
      </c>
      <c r="D41" s="272">
        <v>131957503</v>
      </c>
      <c r="E41" s="719">
        <f>131957503+4441987</f>
        <v>136399490</v>
      </c>
      <c r="F41" s="719">
        <v>136399490</v>
      </c>
      <c r="G41" s="719">
        <v>136399490</v>
      </c>
      <c r="H41" s="678">
        <f t="shared" si="2"/>
        <v>0</v>
      </c>
      <c r="I41" s="1288"/>
      <c r="J41" s="679"/>
      <c r="K41" s="679"/>
      <c r="L41" s="679"/>
    </row>
    <row r="42" spans="1:12" s="26" customFormat="1" ht="12.2" customHeight="1" thickBot="1" x14ac:dyDescent="0.25">
      <c r="A42" s="45" t="s">
        <v>19</v>
      </c>
      <c r="B42" s="56" t="s">
        <v>546</v>
      </c>
      <c r="C42" s="87">
        <f>+C10+C22+C27+C28+C32+C36+C38</f>
        <v>1259725043</v>
      </c>
      <c r="D42" s="125">
        <f t="shared" ref="D42:K42" si="9">+D10+D22+D27+D28+D32+D36+D38</f>
        <v>1259725043</v>
      </c>
      <c r="E42" s="708">
        <f t="shared" si="9"/>
        <v>1259725043</v>
      </c>
      <c r="F42" s="708">
        <f t="shared" si="9"/>
        <v>1259725043</v>
      </c>
      <c r="G42" s="708">
        <f t="shared" si="9"/>
        <v>1259725043</v>
      </c>
      <c r="H42" s="72">
        <f t="shared" si="2"/>
        <v>0</v>
      </c>
      <c r="I42" s="768">
        <f t="shared" si="9"/>
        <v>0</v>
      </c>
      <c r="J42" s="72">
        <f t="shared" si="9"/>
        <v>0</v>
      </c>
      <c r="K42" s="72">
        <f t="shared" si="9"/>
        <v>0</v>
      </c>
      <c r="L42" s="72">
        <f t="shared" ref="L42" si="10">+L10+L22+L27+L28+L32+L36+L38</f>
        <v>0</v>
      </c>
    </row>
    <row r="43" spans="1:12" s="26" customFormat="1" ht="12.2" customHeight="1" thickBot="1" x14ac:dyDescent="0.25">
      <c r="A43" s="61" t="s">
        <v>20</v>
      </c>
      <c r="B43" s="56" t="s">
        <v>180</v>
      </c>
      <c r="C43" s="87">
        <f>SUM(C44:C47)</f>
        <v>439167101</v>
      </c>
      <c r="D43" s="125">
        <f>SUM(D44:D47)</f>
        <v>447807101</v>
      </c>
      <c r="E43" s="708">
        <f t="shared" ref="E43:K43" si="11">SUM(E44:E47)</f>
        <v>586530068</v>
      </c>
      <c r="F43" s="708">
        <f t="shared" si="11"/>
        <v>586126131</v>
      </c>
      <c r="G43" s="708">
        <f t="shared" si="11"/>
        <v>586126131</v>
      </c>
      <c r="H43" s="72">
        <f t="shared" si="2"/>
        <v>0</v>
      </c>
      <c r="I43" s="768">
        <f t="shared" si="11"/>
        <v>0</v>
      </c>
      <c r="J43" s="72">
        <f t="shared" si="11"/>
        <v>0</v>
      </c>
      <c r="K43" s="72">
        <f t="shared" si="11"/>
        <v>0</v>
      </c>
      <c r="L43" s="72">
        <f t="shared" ref="L43" si="12">SUM(L44:L47)</f>
        <v>0</v>
      </c>
    </row>
    <row r="44" spans="1:12" s="26" customFormat="1" ht="12.2" customHeight="1" x14ac:dyDescent="0.2">
      <c r="A44" s="57" t="s">
        <v>171</v>
      </c>
      <c r="B44" s="58" t="s">
        <v>131</v>
      </c>
      <c r="C44" s="119">
        <v>3550090</v>
      </c>
      <c r="D44" s="271">
        <f>234451958-1222502</f>
        <v>233229456</v>
      </c>
      <c r="E44" s="712">
        <v>233229456</v>
      </c>
      <c r="F44" s="712">
        <v>233229456</v>
      </c>
      <c r="G44" s="712">
        <v>233229456</v>
      </c>
      <c r="H44" s="673">
        <f t="shared" si="2"/>
        <v>0</v>
      </c>
      <c r="I44" s="1282"/>
      <c r="J44" s="673"/>
      <c r="K44" s="673"/>
      <c r="L44" s="673"/>
    </row>
    <row r="45" spans="1:12" s="26" customFormat="1" ht="12.2" customHeight="1" x14ac:dyDescent="0.2">
      <c r="A45" s="69" t="s">
        <v>172</v>
      </c>
      <c r="B45" s="58" t="s">
        <v>186</v>
      </c>
      <c r="C45" s="117"/>
      <c r="D45" s="278">
        <v>297434</v>
      </c>
      <c r="E45" s="89">
        <v>297434</v>
      </c>
      <c r="F45" s="89">
        <v>297434</v>
      </c>
      <c r="G45" s="89">
        <v>297434</v>
      </c>
      <c r="H45" s="680">
        <f t="shared" si="2"/>
        <v>0</v>
      </c>
      <c r="I45" s="1289"/>
      <c r="J45" s="680"/>
      <c r="K45" s="680"/>
      <c r="L45" s="680"/>
    </row>
    <row r="46" spans="1:12" s="26" customFormat="1" ht="12.2" customHeight="1" x14ac:dyDescent="0.2">
      <c r="A46" s="1216" t="s">
        <v>173</v>
      </c>
      <c r="B46" s="419" t="s">
        <v>177</v>
      </c>
      <c r="C46" s="422">
        <f>C70-C42-C44-C63-C65-C68+C38+C32+C28</f>
        <v>412107364</v>
      </c>
      <c r="D46" s="409">
        <f>D70-D42-D44-D63-D65-D68+D38+D32+D28</f>
        <v>191067998</v>
      </c>
      <c r="E46" s="103">
        <f>E70-E42-E44-E63-E65-E68+E38+E32+E28</f>
        <v>334232952</v>
      </c>
      <c r="F46" s="103">
        <f>F70-F42-F44-F63-F65-F68+F38+F32+F28</f>
        <v>333829015</v>
      </c>
      <c r="G46" s="103">
        <f>G70-G42-G44-G63-G65-G68+G38+G32+G28</f>
        <v>333829015</v>
      </c>
      <c r="H46" s="661">
        <f t="shared" si="2"/>
        <v>0</v>
      </c>
      <c r="I46" s="760">
        <f t="shared" ref="I46:K46" si="13">I70-I42-I63-I65</f>
        <v>0</v>
      </c>
      <c r="J46" s="661">
        <f t="shared" si="13"/>
        <v>0</v>
      </c>
      <c r="K46" s="661">
        <f t="shared" si="13"/>
        <v>0</v>
      </c>
      <c r="L46" s="661">
        <f t="shared" ref="L46" si="14">L70-L42-L63-L65</f>
        <v>0</v>
      </c>
    </row>
    <row r="47" spans="1:12" s="54" customFormat="1" ht="12.2" customHeight="1" thickBot="1" x14ac:dyDescent="0.25">
      <c r="A47" s="57" t="s">
        <v>178</v>
      </c>
      <c r="B47" s="60" t="s">
        <v>179</v>
      </c>
      <c r="C47" s="1213">
        <f>C62-C45-C38-C32</f>
        <v>23509647</v>
      </c>
      <c r="D47" s="280">
        <f>D62-D45-D38-D32</f>
        <v>23212213</v>
      </c>
      <c r="E47" s="713">
        <f>E62-E45-E38-E32</f>
        <v>18770226</v>
      </c>
      <c r="F47" s="713">
        <f>F62-F45-F38-F32</f>
        <v>18770226</v>
      </c>
      <c r="G47" s="713">
        <f>G62-G45-G38-G32</f>
        <v>18770226</v>
      </c>
      <c r="H47" s="675">
        <f t="shared" si="2"/>
        <v>0</v>
      </c>
      <c r="I47" s="1284">
        <f t="shared" ref="I47:K47" si="15">I62-I45</f>
        <v>0</v>
      </c>
      <c r="J47" s="675">
        <f t="shared" si="15"/>
        <v>0</v>
      </c>
      <c r="K47" s="675">
        <f t="shared" si="15"/>
        <v>0</v>
      </c>
      <c r="L47" s="675">
        <f t="shared" ref="L47" si="16">L62-L45</f>
        <v>0</v>
      </c>
    </row>
    <row r="48" spans="1:12" s="54" customFormat="1" ht="15" customHeight="1" thickBot="1" x14ac:dyDescent="0.25">
      <c r="A48" s="61" t="s">
        <v>21</v>
      </c>
      <c r="B48" s="651" t="s">
        <v>174</v>
      </c>
      <c r="C48" s="133">
        <f>+C42+C43</f>
        <v>1698892144</v>
      </c>
      <c r="D48" s="132">
        <f t="shared" ref="D48:K48" si="17">+D42+D43</f>
        <v>1707532144</v>
      </c>
      <c r="E48" s="718">
        <f t="shared" si="17"/>
        <v>1846255111</v>
      </c>
      <c r="F48" s="718">
        <f t="shared" si="17"/>
        <v>1845851174</v>
      </c>
      <c r="G48" s="718">
        <f t="shared" si="17"/>
        <v>1845851174</v>
      </c>
      <c r="H48" s="684">
        <f t="shared" si="2"/>
        <v>0</v>
      </c>
      <c r="I48" s="1290">
        <f t="shared" si="17"/>
        <v>0</v>
      </c>
      <c r="J48" s="684">
        <f t="shared" si="17"/>
        <v>0</v>
      </c>
      <c r="K48" s="684">
        <f t="shared" si="17"/>
        <v>0</v>
      </c>
      <c r="L48" s="684">
        <f t="shared" ref="L48" si="18">+L42+L43</f>
        <v>0</v>
      </c>
    </row>
    <row r="49" spans="1:12" s="54" customFormat="1" ht="15" customHeight="1" x14ac:dyDescent="0.2">
      <c r="A49" s="62"/>
      <c r="B49" s="63"/>
      <c r="C49" s="64"/>
      <c r="D49" s="64"/>
      <c r="E49" s="64"/>
      <c r="F49" s="64"/>
      <c r="G49" s="64"/>
      <c r="H49" s="64"/>
      <c r="I49" s="64"/>
      <c r="J49" s="64"/>
      <c r="K49" s="64"/>
      <c r="L49" s="64"/>
    </row>
    <row r="50" spans="1:12" s="54" customFormat="1" ht="15" customHeight="1" x14ac:dyDescent="0.2">
      <c r="A50" s="62"/>
      <c r="B50" s="63"/>
      <c r="C50" s="64"/>
      <c r="D50" s="64"/>
      <c r="E50" s="64"/>
      <c r="F50" s="64"/>
      <c r="G50" s="64"/>
      <c r="H50" s="64"/>
      <c r="I50" s="64"/>
      <c r="J50" s="64"/>
      <c r="K50" s="64"/>
      <c r="L50" s="64"/>
    </row>
    <row r="51" spans="1:12" ht="13.5" thickBot="1" x14ac:dyDescent="0.25">
      <c r="A51" s="1800" t="s">
        <v>362</v>
      </c>
      <c r="B51" s="1800"/>
      <c r="C51" s="1800"/>
      <c r="D51" s="1800"/>
      <c r="E51" s="1800"/>
      <c r="F51" s="1800"/>
      <c r="G51" s="1800"/>
      <c r="H51" s="1800"/>
    </row>
    <row r="52" spans="1:12" s="681" customFormat="1" ht="60.75" thickBot="1" x14ac:dyDescent="0.25">
      <c r="A52" s="771"/>
      <c r="B52" s="772" t="s">
        <v>38</v>
      </c>
      <c r="C52" s="21" t="str">
        <f>C7</f>
        <v>2023. évi eredeti előirányzat
2/2023. (II.14.)</v>
      </c>
      <c r="D52" s="238" t="str">
        <f t="shared" ref="D52:L52" si="19">D7</f>
        <v>Módosított előirányzat a 14/2023.  (VI.29.)  rendelet szerint</v>
      </c>
      <c r="E52" s="21" t="str">
        <f t="shared" si="19"/>
        <v>Módosított előirányzat a 18/2023. (IX.26.)  rendelet szerint</v>
      </c>
      <c r="F52" s="21" t="str">
        <f t="shared" si="19"/>
        <v>Módosított előirányzat a 23/2023. (XII.14.)  rendelet szerint</v>
      </c>
      <c r="G52" s="21" t="str">
        <f t="shared" si="19"/>
        <v>Módosított előirányzat a …../2024. (II…..)  rendelet szerint</v>
      </c>
      <c r="H52" s="34" t="str">
        <f t="shared" si="19"/>
        <v>Változás a 23/2023. (XII.14) rendelethez képest</v>
      </c>
      <c r="I52" s="238" t="str">
        <f t="shared" si="19"/>
        <v>2023. évi teljesítés              2023.06.30-ig</v>
      </c>
      <c r="J52" s="21" t="str">
        <f t="shared" si="19"/>
        <v>2023. évi teljesítés              2023.09.30-ig</v>
      </c>
      <c r="K52" s="21" t="str">
        <f t="shared" si="19"/>
        <v>2023. évi teljesítés              2023.12.31-ig</v>
      </c>
      <c r="L52" s="21" t="str">
        <f t="shared" si="19"/>
        <v>Teljesítés %-a</v>
      </c>
    </row>
    <row r="53" spans="1:12" s="33" customFormat="1" ht="12.2" customHeight="1" thickBot="1" x14ac:dyDescent="0.25">
      <c r="A53" s="55" t="s">
        <v>12</v>
      </c>
      <c r="B53" s="56" t="s">
        <v>547</v>
      </c>
      <c r="C53" s="87">
        <f>SUM(C54:C59)-C55</f>
        <v>1543424994</v>
      </c>
      <c r="D53" s="125">
        <f>SUM(D54:D59)-D55</f>
        <v>1552064994</v>
      </c>
      <c r="E53" s="708">
        <f t="shared" ref="E53:L53" si="20">SUM(E54:E59)-E55</f>
        <v>1690787961</v>
      </c>
      <c r="F53" s="708">
        <f t="shared" si="20"/>
        <v>1690384024</v>
      </c>
      <c r="G53" s="708">
        <f t="shared" si="20"/>
        <v>1690384024</v>
      </c>
      <c r="H53" s="50">
        <f t="shared" ref="H53:H72" si="21">+G53-F53</f>
        <v>0</v>
      </c>
      <c r="I53" s="249">
        <f t="shared" si="20"/>
        <v>0</v>
      </c>
      <c r="J53" s="50">
        <f t="shared" si="20"/>
        <v>0</v>
      </c>
      <c r="K53" s="50">
        <f t="shared" si="20"/>
        <v>0</v>
      </c>
      <c r="L53" s="50">
        <f t="shared" si="20"/>
        <v>0</v>
      </c>
    </row>
    <row r="54" spans="1:12" ht="12.2" customHeight="1" x14ac:dyDescent="0.2">
      <c r="A54" s="1216" t="s">
        <v>91</v>
      </c>
      <c r="B54" s="17" t="s">
        <v>68</v>
      </c>
      <c r="C54" s="119">
        <v>1087726833</v>
      </c>
      <c r="D54" s="271">
        <f>1087726833+6750000</f>
        <v>1094476833</v>
      </c>
      <c r="E54" s="712">
        <f>1094476833+(150000*135)+48000000-1788514</f>
        <v>1160938319</v>
      </c>
      <c r="F54" s="712">
        <v>1161088319</v>
      </c>
      <c r="G54" s="712">
        <v>1161088319</v>
      </c>
      <c r="H54" s="35">
        <f t="shared" si="21"/>
        <v>0</v>
      </c>
      <c r="I54" s="253"/>
      <c r="J54" s="35"/>
      <c r="K54" s="35"/>
      <c r="L54" s="35"/>
    </row>
    <row r="55" spans="1:12" ht="12.2" customHeight="1" x14ac:dyDescent="0.2">
      <c r="A55" s="1216" t="s">
        <v>305</v>
      </c>
      <c r="B55" s="418" t="s">
        <v>270</v>
      </c>
      <c r="C55" s="119"/>
      <c r="D55" s="271"/>
      <c r="E55" s="712">
        <f>48000000-1788514</f>
        <v>46211486</v>
      </c>
      <c r="F55" s="712">
        <v>41627353</v>
      </c>
      <c r="G55" s="712">
        <v>41627353</v>
      </c>
      <c r="H55" s="35">
        <f t="shared" si="21"/>
        <v>0</v>
      </c>
      <c r="I55" s="253"/>
      <c r="J55" s="35"/>
      <c r="K55" s="35"/>
      <c r="L55" s="35"/>
    </row>
    <row r="56" spans="1:12" ht="12.2" customHeight="1" x14ac:dyDescent="0.2">
      <c r="A56" s="1216" t="s">
        <v>92</v>
      </c>
      <c r="B56" s="415" t="s">
        <v>87</v>
      </c>
      <c r="C56" s="422">
        <v>139750519</v>
      </c>
      <c r="D56" s="409">
        <f>139750519+1890000</f>
        <v>141640519</v>
      </c>
      <c r="E56" s="103">
        <f>141640519+(150000*135*0.28)+6240000-232507+2880000</f>
        <v>156198012</v>
      </c>
      <c r="F56" s="103">
        <v>155644075</v>
      </c>
      <c r="G56" s="103">
        <v>155644075</v>
      </c>
      <c r="H56" s="410">
        <f t="shared" si="21"/>
        <v>0</v>
      </c>
      <c r="I56" s="635"/>
      <c r="J56" s="410"/>
      <c r="K56" s="410"/>
      <c r="L56" s="410"/>
    </row>
    <row r="57" spans="1:12" ht="12.2" customHeight="1" x14ac:dyDescent="0.2">
      <c r="A57" s="1216" t="s">
        <v>93</v>
      </c>
      <c r="B57" s="415" t="s">
        <v>69</v>
      </c>
      <c r="C57" s="422">
        <v>315947642</v>
      </c>
      <c r="D57" s="409">
        <v>315947642</v>
      </c>
      <c r="E57" s="103">
        <f>315947642+57703988</f>
        <v>373651630</v>
      </c>
      <c r="F57" s="103">
        <v>373651630</v>
      </c>
      <c r="G57" s="103">
        <v>373651630</v>
      </c>
      <c r="H57" s="410">
        <f t="shared" si="21"/>
        <v>0</v>
      </c>
      <c r="I57" s="635"/>
      <c r="J57" s="410"/>
      <c r="K57" s="410"/>
      <c r="L57" s="410"/>
    </row>
    <row r="58" spans="1:12" ht="12.2" customHeight="1" x14ac:dyDescent="0.2">
      <c r="A58" s="1216" t="s">
        <v>90</v>
      </c>
      <c r="B58" s="415" t="s">
        <v>80</v>
      </c>
      <c r="C58" s="422"/>
      <c r="D58" s="409"/>
      <c r="E58" s="103"/>
      <c r="F58" s="103"/>
      <c r="G58" s="103"/>
      <c r="H58" s="410">
        <f t="shared" si="21"/>
        <v>0</v>
      </c>
      <c r="I58" s="635"/>
      <c r="J58" s="410"/>
      <c r="K58" s="410"/>
      <c r="L58" s="410"/>
    </row>
    <row r="59" spans="1:12" ht="12.2" customHeight="1" x14ac:dyDescent="0.2">
      <c r="A59" s="1216" t="s">
        <v>147</v>
      </c>
      <c r="B59" s="415" t="s">
        <v>88</v>
      </c>
      <c r="C59" s="422"/>
      <c r="D59" s="409"/>
      <c r="E59" s="103"/>
      <c r="F59" s="103"/>
      <c r="G59" s="103"/>
      <c r="H59" s="410">
        <f t="shared" si="21"/>
        <v>0</v>
      </c>
      <c r="I59" s="635"/>
      <c r="J59" s="410"/>
      <c r="K59" s="410"/>
      <c r="L59" s="410"/>
    </row>
    <row r="60" spans="1:12" ht="12.2" customHeight="1" x14ac:dyDescent="0.2">
      <c r="A60" s="1216" t="s">
        <v>306</v>
      </c>
      <c r="B60" s="648" t="s">
        <v>235</v>
      </c>
      <c r="C60" s="422"/>
      <c r="D60" s="409"/>
      <c r="E60" s="103"/>
      <c r="F60" s="103"/>
      <c r="G60" s="103"/>
      <c r="H60" s="410">
        <f t="shared" si="21"/>
        <v>0</v>
      </c>
      <c r="I60" s="635"/>
      <c r="J60" s="410"/>
      <c r="K60" s="410"/>
      <c r="L60" s="410"/>
    </row>
    <row r="61" spans="1:12" ht="12.2" customHeight="1" thickBot="1" x14ac:dyDescent="0.25">
      <c r="A61" s="82" t="s">
        <v>307</v>
      </c>
      <c r="B61" s="83" t="s">
        <v>234</v>
      </c>
      <c r="C61" s="90"/>
      <c r="D61" s="272"/>
      <c r="E61" s="719"/>
      <c r="F61" s="719"/>
      <c r="G61" s="719"/>
      <c r="H61" s="59">
        <f t="shared" si="21"/>
        <v>0</v>
      </c>
      <c r="I61" s="255"/>
      <c r="J61" s="59"/>
      <c r="K61" s="59"/>
      <c r="L61" s="59"/>
    </row>
    <row r="62" spans="1:12" ht="12.2" customHeight="1" thickBot="1" x14ac:dyDescent="0.25">
      <c r="A62" s="55" t="s">
        <v>13</v>
      </c>
      <c r="B62" s="56" t="s">
        <v>548</v>
      </c>
      <c r="C62" s="87">
        <f>+C63+C65+C67</f>
        <v>155467150</v>
      </c>
      <c r="D62" s="125">
        <f>+D63+D65+D67</f>
        <v>155467150</v>
      </c>
      <c r="E62" s="708">
        <f t="shared" ref="E62:G62" si="22">+E63+E65+E67</f>
        <v>155467150</v>
      </c>
      <c r="F62" s="708">
        <f>+F63+F65+F67</f>
        <v>155467150</v>
      </c>
      <c r="G62" s="708">
        <f t="shared" si="22"/>
        <v>155467150</v>
      </c>
      <c r="H62" s="50">
        <f t="shared" si="21"/>
        <v>0</v>
      </c>
      <c r="I62" s="249">
        <f t="shared" ref="I62" si="23">+I63+I65+I67</f>
        <v>0</v>
      </c>
      <c r="J62" s="50">
        <f t="shared" ref="J62" si="24">+J63+J65+J67</f>
        <v>0</v>
      </c>
      <c r="K62" s="50">
        <f t="shared" ref="K62" si="25">+K63+K65+K67</f>
        <v>0</v>
      </c>
      <c r="L62" s="50">
        <f t="shared" ref="L62" si="26">SUM(L63:L67)</f>
        <v>0</v>
      </c>
    </row>
    <row r="63" spans="1:12" s="33" customFormat="1" ht="12.2" customHeight="1" x14ac:dyDescent="0.2">
      <c r="A63" s="1216" t="s">
        <v>94</v>
      </c>
      <c r="B63" s="17" t="s">
        <v>119</v>
      </c>
      <c r="C63" s="119">
        <v>155467150</v>
      </c>
      <c r="D63" s="271">
        <v>155467150</v>
      </c>
      <c r="E63" s="712">
        <v>155467150</v>
      </c>
      <c r="F63" s="712">
        <v>155467150</v>
      </c>
      <c r="G63" s="712">
        <v>155467150</v>
      </c>
      <c r="H63" s="35">
        <f t="shared" si="21"/>
        <v>0</v>
      </c>
      <c r="I63" s="253"/>
      <c r="J63" s="35"/>
      <c r="K63" s="35"/>
      <c r="L63" s="35"/>
    </row>
    <row r="64" spans="1:12" s="33" customFormat="1" ht="12.2" customHeight="1" x14ac:dyDescent="0.2">
      <c r="A64" s="1216" t="s">
        <v>316</v>
      </c>
      <c r="B64" s="1597" t="s">
        <v>236</v>
      </c>
      <c r="C64" s="119">
        <v>131957503</v>
      </c>
      <c r="D64" s="271">
        <v>131957503</v>
      </c>
      <c r="E64" s="712">
        <v>131957503</v>
      </c>
      <c r="F64" s="712">
        <v>131957503</v>
      </c>
      <c r="G64" s="712">
        <v>131957503</v>
      </c>
      <c r="H64" s="35">
        <f t="shared" si="21"/>
        <v>0</v>
      </c>
      <c r="I64" s="253"/>
      <c r="J64" s="35"/>
      <c r="K64" s="35"/>
      <c r="L64" s="35"/>
    </row>
    <row r="65" spans="1:12" ht="12.2" customHeight="1" x14ac:dyDescent="0.2">
      <c r="A65" s="1216" t="s">
        <v>95</v>
      </c>
      <c r="B65" s="415" t="s">
        <v>2</v>
      </c>
      <c r="C65" s="422"/>
      <c r="D65" s="409"/>
      <c r="E65" s="103"/>
      <c r="F65" s="103"/>
      <c r="G65" s="103"/>
      <c r="H65" s="410">
        <f t="shared" si="21"/>
        <v>0</v>
      </c>
      <c r="I65" s="635"/>
      <c r="J65" s="410"/>
      <c r="K65" s="410"/>
      <c r="L65" s="410"/>
    </row>
    <row r="66" spans="1:12" ht="12.2" customHeight="1" x14ac:dyDescent="0.2">
      <c r="A66" s="1216" t="s">
        <v>342</v>
      </c>
      <c r="B66" s="650" t="s">
        <v>237</v>
      </c>
      <c r="C66" s="422"/>
      <c r="D66" s="409"/>
      <c r="E66" s="103"/>
      <c r="F66" s="103"/>
      <c r="G66" s="103"/>
      <c r="H66" s="410">
        <f t="shared" si="21"/>
        <v>0</v>
      </c>
      <c r="I66" s="635"/>
      <c r="J66" s="410"/>
      <c r="K66" s="410"/>
      <c r="L66" s="410"/>
    </row>
    <row r="67" spans="1:12" ht="12.2" customHeight="1" x14ac:dyDescent="0.2">
      <c r="A67" s="1216" t="s">
        <v>96</v>
      </c>
      <c r="B67" s="17" t="s">
        <v>175</v>
      </c>
      <c r="C67" s="422"/>
      <c r="D67" s="409"/>
      <c r="E67" s="103"/>
      <c r="F67" s="103"/>
      <c r="G67" s="103"/>
      <c r="H67" s="410">
        <f t="shared" si="21"/>
        <v>0</v>
      </c>
      <c r="I67" s="635"/>
      <c r="J67" s="410"/>
      <c r="K67" s="410"/>
      <c r="L67" s="410"/>
    </row>
    <row r="68" spans="1:12" ht="12.2" customHeight="1" x14ac:dyDescent="0.2">
      <c r="A68" s="1216" t="s">
        <v>317</v>
      </c>
      <c r="B68" s="648" t="s">
        <v>239</v>
      </c>
      <c r="C68" s="422"/>
      <c r="D68" s="409"/>
      <c r="E68" s="103"/>
      <c r="F68" s="103"/>
      <c r="G68" s="103"/>
      <c r="H68" s="410">
        <f t="shared" si="21"/>
        <v>0</v>
      </c>
      <c r="I68" s="635"/>
      <c r="J68" s="410"/>
      <c r="K68" s="410"/>
      <c r="L68" s="410"/>
    </row>
    <row r="69" spans="1:12" ht="12.2" customHeight="1" thickBot="1" x14ac:dyDescent="0.25">
      <c r="A69" s="82" t="s">
        <v>318</v>
      </c>
      <c r="B69" s="83" t="s">
        <v>238</v>
      </c>
      <c r="C69" s="90"/>
      <c r="D69" s="409"/>
      <c r="E69" s="103"/>
      <c r="F69" s="103"/>
      <c r="G69" s="103"/>
      <c r="H69" s="410">
        <f t="shared" si="21"/>
        <v>0</v>
      </c>
      <c r="I69" s="635"/>
      <c r="J69" s="410"/>
      <c r="K69" s="410"/>
      <c r="L69" s="410"/>
    </row>
    <row r="70" spans="1:12" ht="15" customHeight="1" thickBot="1" x14ac:dyDescent="0.25">
      <c r="A70" s="55" t="s">
        <v>14</v>
      </c>
      <c r="B70" s="65" t="s">
        <v>176</v>
      </c>
      <c r="C70" s="133">
        <f>+C53+C62</f>
        <v>1698892144</v>
      </c>
      <c r="D70" s="132">
        <f>+D53+D62</f>
        <v>1707532144</v>
      </c>
      <c r="E70" s="718">
        <f t="shared" ref="E70:L70" si="27">+E53+E62</f>
        <v>1846255111</v>
      </c>
      <c r="F70" s="718">
        <f t="shared" si="27"/>
        <v>1845851174</v>
      </c>
      <c r="G70" s="718">
        <f t="shared" si="27"/>
        <v>1845851174</v>
      </c>
      <c r="H70" s="66">
        <f t="shared" si="21"/>
        <v>0</v>
      </c>
      <c r="I70" s="250">
        <f t="shared" si="27"/>
        <v>0</v>
      </c>
      <c r="J70" s="66">
        <f t="shared" si="27"/>
        <v>0</v>
      </c>
      <c r="K70" s="66">
        <f t="shared" si="27"/>
        <v>0</v>
      </c>
      <c r="L70" s="66">
        <f t="shared" si="27"/>
        <v>0</v>
      </c>
    </row>
    <row r="71" spans="1:12" ht="13.5" thickBot="1" x14ac:dyDescent="0.25">
      <c r="C71" s="27"/>
      <c r="D71" s="27"/>
      <c r="E71" s="27"/>
      <c r="F71" s="27"/>
      <c r="G71" s="27"/>
      <c r="H71" s="27"/>
      <c r="I71" s="27"/>
      <c r="J71" s="27"/>
      <c r="K71" s="27"/>
      <c r="L71" s="27"/>
    </row>
    <row r="72" spans="1:12" ht="15" customHeight="1" thickBot="1" x14ac:dyDescent="0.25">
      <c r="A72" s="764" t="s">
        <v>292</v>
      </c>
      <c r="B72" s="766"/>
      <c r="C72" s="135">
        <v>135</v>
      </c>
      <c r="D72" s="765">
        <v>135</v>
      </c>
      <c r="E72" s="647">
        <v>135</v>
      </c>
      <c r="F72" s="647">
        <v>136</v>
      </c>
      <c r="G72" s="647">
        <v>136</v>
      </c>
      <c r="H72" s="246">
        <f t="shared" si="21"/>
        <v>0</v>
      </c>
      <c r="I72" s="246"/>
      <c r="J72" s="246"/>
      <c r="K72" s="246"/>
      <c r="L72" s="246"/>
    </row>
    <row r="73" spans="1:12" x14ac:dyDescent="0.2">
      <c r="D73" s="225"/>
      <c r="E73" s="225"/>
      <c r="F73" s="225"/>
      <c r="G73" s="225"/>
      <c r="H73" s="225"/>
      <c r="I73" s="225"/>
      <c r="J73" s="225"/>
      <c r="K73" s="225"/>
      <c r="L73" s="225"/>
    </row>
  </sheetData>
  <sheetProtection formatCells="0"/>
  <mergeCells count="7">
    <mergeCell ref="A9:H9"/>
    <mergeCell ref="A51:H51"/>
    <mergeCell ref="A1:H1"/>
    <mergeCell ref="A2:H2"/>
    <mergeCell ref="C4:H4"/>
    <mergeCell ref="C5:H5"/>
    <mergeCell ref="A6:H6"/>
  </mergeCells>
  <printOptions horizontalCentered="1"/>
  <pageMargins left="0.39370078740157483" right="0.39370078740157483" top="0.39370078740157483" bottom="0.39370078740157483" header="0.78740157480314965" footer="0.78740157480314965"/>
  <pageSetup paperSize="9" scale="73" orientation="portrait" r:id="rId1"/>
  <headerFooter alignWithMargins="0"/>
  <legacy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N73"/>
  <sheetViews>
    <sheetView view="pageBreakPreview" topLeftCell="A4" zoomScale="112" zoomScaleNormal="100" zoomScaleSheetLayoutView="112" workbookViewId="0">
      <selection activeCell="A2" sqref="A2:H2"/>
    </sheetView>
  </sheetViews>
  <sheetFormatPr defaultRowHeight="12.75" x14ac:dyDescent="0.2"/>
  <cols>
    <col min="1" max="1" width="12" style="1583" customWidth="1"/>
    <col min="2" max="2" width="67" style="25" customWidth="1"/>
    <col min="3" max="3" width="14.1640625" style="25" customWidth="1"/>
    <col min="4" max="4" width="17" style="25" hidden="1" customWidth="1"/>
    <col min="5" max="5" width="15.83203125" style="25" hidden="1" customWidth="1"/>
    <col min="6" max="6" width="15.33203125" style="25" customWidth="1"/>
    <col min="7" max="7" width="17" style="25" customWidth="1"/>
    <col min="8" max="8" width="14.83203125" style="25" customWidth="1"/>
    <col min="9" max="12" width="14.83203125" style="25" hidden="1" customWidth="1"/>
    <col min="13" max="257" width="9.33203125" style="25"/>
    <col min="258" max="258" width="13.83203125" style="25" customWidth="1"/>
    <col min="259" max="259" width="79.1640625" style="25" customWidth="1"/>
    <col min="260" max="260" width="21.6640625" style="25" customWidth="1"/>
    <col min="261" max="513" width="9.33203125" style="25"/>
    <col min="514" max="514" width="13.83203125" style="25" customWidth="1"/>
    <col min="515" max="515" width="79.1640625" style="25" customWidth="1"/>
    <col min="516" max="516" width="21.6640625" style="25" customWidth="1"/>
    <col min="517" max="769" width="9.33203125" style="25"/>
    <col min="770" max="770" width="13.83203125" style="25" customWidth="1"/>
    <col min="771" max="771" width="79.1640625" style="25" customWidth="1"/>
    <col min="772" max="772" width="21.6640625" style="25" customWidth="1"/>
    <col min="773" max="1025" width="9.33203125" style="25"/>
    <col min="1026" max="1026" width="13.83203125" style="25" customWidth="1"/>
    <col min="1027" max="1027" width="79.1640625" style="25" customWidth="1"/>
    <col min="1028" max="1028" width="21.6640625" style="25" customWidth="1"/>
    <col min="1029" max="1281" width="9.33203125" style="25"/>
    <col min="1282" max="1282" width="13.83203125" style="25" customWidth="1"/>
    <col min="1283" max="1283" width="79.1640625" style="25" customWidth="1"/>
    <col min="1284" max="1284" width="21.6640625" style="25" customWidth="1"/>
    <col min="1285" max="1537" width="9.33203125" style="25"/>
    <col min="1538" max="1538" width="13.83203125" style="25" customWidth="1"/>
    <col min="1539" max="1539" width="79.1640625" style="25" customWidth="1"/>
    <col min="1540" max="1540" width="21.6640625" style="25" customWidth="1"/>
    <col min="1541" max="1793" width="9.33203125" style="25"/>
    <col min="1794" max="1794" width="13.83203125" style="25" customWidth="1"/>
    <col min="1795" max="1795" width="79.1640625" style="25" customWidth="1"/>
    <col min="1796" max="1796" width="21.6640625" style="25" customWidth="1"/>
    <col min="1797" max="2049" width="9.33203125" style="25"/>
    <col min="2050" max="2050" width="13.83203125" style="25" customWidth="1"/>
    <col min="2051" max="2051" width="79.1640625" style="25" customWidth="1"/>
    <col min="2052" max="2052" width="21.6640625" style="25" customWidth="1"/>
    <col min="2053" max="2305" width="9.33203125" style="25"/>
    <col min="2306" max="2306" width="13.83203125" style="25" customWidth="1"/>
    <col min="2307" max="2307" width="79.1640625" style="25" customWidth="1"/>
    <col min="2308" max="2308" width="21.6640625" style="25" customWidth="1"/>
    <col min="2309" max="2561" width="9.33203125" style="25"/>
    <col min="2562" max="2562" width="13.83203125" style="25" customWidth="1"/>
    <col min="2563" max="2563" width="79.1640625" style="25" customWidth="1"/>
    <col min="2564" max="2564" width="21.6640625" style="25" customWidth="1"/>
    <col min="2565" max="2817" width="9.33203125" style="25"/>
    <col min="2818" max="2818" width="13.83203125" style="25" customWidth="1"/>
    <col min="2819" max="2819" width="79.1640625" style="25" customWidth="1"/>
    <col min="2820" max="2820" width="21.6640625" style="25" customWidth="1"/>
    <col min="2821" max="3073" width="9.33203125" style="25"/>
    <col min="3074" max="3074" width="13.83203125" style="25" customWidth="1"/>
    <col min="3075" max="3075" width="79.1640625" style="25" customWidth="1"/>
    <col min="3076" max="3076" width="21.6640625" style="25" customWidth="1"/>
    <col min="3077" max="3329" width="9.33203125" style="25"/>
    <col min="3330" max="3330" width="13.83203125" style="25" customWidth="1"/>
    <col min="3331" max="3331" width="79.1640625" style="25" customWidth="1"/>
    <col min="3332" max="3332" width="21.6640625" style="25" customWidth="1"/>
    <col min="3333" max="3585" width="9.33203125" style="25"/>
    <col min="3586" max="3586" width="13.83203125" style="25" customWidth="1"/>
    <col min="3587" max="3587" width="79.1640625" style="25" customWidth="1"/>
    <col min="3588" max="3588" width="21.6640625" style="25" customWidth="1"/>
    <col min="3589" max="3841" width="9.33203125" style="25"/>
    <col min="3842" max="3842" width="13.83203125" style="25" customWidth="1"/>
    <col min="3843" max="3843" width="79.1640625" style="25" customWidth="1"/>
    <col min="3844" max="3844" width="21.6640625" style="25" customWidth="1"/>
    <col min="3845" max="4097" width="9.33203125" style="25"/>
    <col min="4098" max="4098" width="13.83203125" style="25" customWidth="1"/>
    <col min="4099" max="4099" width="79.1640625" style="25" customWidth="1"/>
    <col min="4100" max="4100" width="21.6640625" style="25" customWidth="1"/>
    <col min="4101" max="4353" width="9.33203125" style="25"/>
    <col min="4354" max="4354" width="13.83203125" style="25" customWidth="1"/>
    <col min="4355" max="4355" width="79.1640625" style="25" customWidth="1"/>
    <col min="4356" max="4356" width="21.6640625" style="25" customWidth="1"/>
    <col min="4357" max="4609" width="9.33203125" style="25"/>
    <col min="4610" max="4610" width="13.83203125" style="25" customWidth="1"/>
    <col min="4611" max="4611" width="79.1640625" style="25" customWidth="1"/>
    <col min="4612" max="4612" width="21.6640625" style="25" customWidth="1"/>
    <col min="4613" max="4865" width="9.33203125" style="25"/>
    <col min="4866" max="4866" width="13.83203125" style="25" customWidth="1"/>
    <col min="4867" max="4867" width="79.1640625" style="25" customWidth="1"/>
    <col min="4868" max="4868" width="21.6640625" style="25" customWidth="1"/>
    <col min="4869" max="5121" width="9.33203125" style="25"/>
    <col min="5122" max="5122" width="13.83203125" style="25" customWidth="1"/>
    <col min="5123" max="5123" width="79.1640625" style="25" customWidth="1"/>
    <col min="5124" max="5124" width="21.6640625" style="25" customWidth="1"/>
    <col min="5125" max="5377" width="9.33203125" style="25"/>
    <col min="5378" max="5378" width="13.83203125" style="25" customWidth="1"/>
    <col min="5379" max="5379" width="79.1640625" style="25" customWidth="1"/>
    <col min="5380" max="5380" width="21.6640625" style="25" customWidth="1"/>
    <col min="5381" max="5633" width="9.33203125" style="25"/>
    <col min="5634" max="5634" width="13.83203125" style="25" customWidth="1"/>
    <col min="5635" max="5635" width="79.1640625" style="25" customWidth="1"/>
    <col min="5636" max="5636" width="21.6640625" style="25" customWidth="1"/>
    <col min="5637" max="5889" width="9.33203125" style="25"/>
    <col min="5890" max="5890" width="13.83203125" style="25" customWidth="1"/>
    <col min="5891" max="5891" width="79.1640625" style="25" customWidth="1"/>
    <col min="5892" max="5892" width="21.6640625" style="25" customWidth="1"/>
    <col min="5893" max="6145" width="9.33203125" style="25"/>
    <col min="6146" max="6146" width="13.83203125" style="25" customWidth="1"/>
    <col min="6147" max="6147" width="79.1640625" style="25" customWidth="1"/>
    <col min="6148" max="6148" width="21.6640625" style="25" customWidth="1"/>
    <col min="6149" max="6401" width="9.33203125" style="25"/>
    <col min="6402" max="6402" width="13.83203125" style="25" customWidth="1"/>
    <col min="6403" max="6403" width="79.1640625" style="25" customWidth="1"/>
    <col min="6404" max="6404" width="21.6640625" style="25" customWidth="1"/>
    <col min="6405" max="6657" width="9.33203125" style="25"/>
    <col min="6658" max="6658" width="13.83203125" style="25" customWidth="1"/>
    <col min="6659" max="6659" width="79.1640625" style="25" customWidth="1"/>
    <col min="6660" max="6660" width="21.6640625" style="25" customWidth="1"/>
    <col min="6661" max="6913" width="9.33203125" style="25"/>
    <col min="6914" max="6914" width="13.83203125" style="25" customWidth="1"/>
    <col min="6915" max="6915" width="79.1640625" style="25" customWidth="1"/>
    <col min="6916" max="6916" width="21.6640625" style="25" customWidth="1"/>
    <col min="6917" max="7169" width="9.33203125" style="25"/>
    <col min="7170" max="7170" width="13.83203125" style="25" customWidth="1"/>
    <col min="7171" max="7171" width="79.1640625" style="25" customWidth="1"/>
    <col min="7172" max="7172" width="21.6640625" style="25" customWidth="1"/>
    <col min="7173" max="7425" width="9.33203125" style="25"/>
    <col min="7426" max="7426" width="13.83203125" style="25" customWidth="1"/>
    <col min="7427" max="7427" width="79.1640625" style="25" customWidth="1"/>
    <col min="7428" max="7428" width="21.6640625" style="25" customWidth="1"/>
    <col min="7429" max="7681" width="9.33203125" style="25"/>
    <col min="7682" max="7682" width="13.83203125" style="25" customWidth="1"/>
    <col min="7683" max="7683" width="79.1640625" style="25" customWidth="1"/>
    <col min="7684" max="7684" width="21.6640625" style="25" customWidth="1"/>
    <col min="7685" max="7937" width="9.33203125" style="25"/>
    <col min="7938" max="7938" width="13.83203125" style="25" customWidth="1"/>
    <col min="7939" max="7939" width="79.1640625" style="25" customWidth="1"/>
    <col min="7940" max="7940" width="21.6640625" style="25" customWidth="1"/>
    <col min="7941" max="8193" width="9.33203125" style="25"/>
    <col min="8194" max="8194" width="13.83203125" style="25" customWidth="1"/>
    <col min="8195" max="8195" width="79.1640625" style="25" customWidth="1"/>
    <col min="8196" max="8196" width="21.6640625" style="25" customWidth="1"/>
    <col min="8197" max="8449" width="9.33203125" style="25"/>
    <col min="8450" max="8450" width="13.83203125" style="25" customWidth="1"/>
    <col min="8451" max="8451" width="79.1640625" style="25" customWidth="1"/>
    <col min="8452" max="8452" width="21.6640625" style="25" customWidth="1"/>
    <col min="8453" max="8705" width="9.33203125" style="25"/>
    <col min="8706" max="8706" width="13.83203125" style="25" customWidth="1"/>
    <col min="8707" max="8707" width="79.1640625" style="25" customWidth="1"/>
    <col min="8708" max="8708" width="21.6640625" style="25" customWidth="1"/>
    <col min="8709" max="8961" width="9.33203125" style="25"/>
    <col min="8962" max="8962" width="13.83203125" style="25" customWidth="1"/>
    <col min="8963" max="8963" width="79.1640625" style="25" customWidth="1"/>
    <col min="8964" max="8964" width="21.6640625" style="25" customWidth="1"/>
    <col min="8965" max="9217" width="9.33203125" style="25"/>
    <col min="9218" max="9218" width="13.83203125" style="25" customWidth="1"/>
    <col min="9219" max="9219" width="79.1640625" style="25" customWidth="1"/>
    <col min="9220" max="9220" width="21.6640625" style="25" customWidth="1"/>
    <col min="9221" max="9473" width="9.33203125" style="25"/>
    <col min="9474" max="9474" width="13.83203125" style="25" customWidth="1"/>
    <col min="9475" max="9475" width="79.1640625" style="25" customWidth="1"/>
    <col min="9476" max="9476" width="21.6640625" style="25" customWidth="1"/>
    <col min="9477" max="9729" width="9.33203125" style="25"/>
    <col min="9730" max="9730" width="13.83203125" style="25" customWidth="1"/>
    <col min="9731" max="9731" width="79.1640625" style="25" customWidth="1"/>
    <col min="9732" max="9732" width="21.6640625" style="25" customWidth="1"/>
    <col min="9733" max="9985" width="9.33203125" style="25"/>
    <col min="9986" max="9986" width="13.83203125" style="25" customWidth="1"/>
    <col min="9987" max="9987" width="79.1640625" style="25" customWidth="1"/>
    <col min="9988" max="9988" width="21.6640625" style="25" customWidth="1"/>
    <col min="9989" max="10241" width="9.33203125" style="25"/>
    <col min="10242" max="10242" width="13.83203125" style="25" customWidth="1"/>
    <col min="10243" max="10243" width="79.1640625" style="25" customWidth="1"/>
    <col min="10244" max="10244" width="21.6640625" style="25" customWidth="1"/>
    <col min="10245" max="10497" width="9.33203125" style="25"/>
    <col min="10498" max="10498" width="13.83203125" style="25" customWidth="1"/>
    <col min="10499" max="10499" width="79.1640625" style="25" customWidth="1"/>
    <col min="10500" max="10500" width="21.6640625" style="25" customWidth="1"/>
    <col min="10501" max="10753" width="9.33203125" style="25"/>
    <col min="10754" max="10754" width="13.83203125" style="25" customWidth="1"/>
    <col min="10755" max="10755" width="79.1640625" style="25" customWidth="1"/>
    <col min="10756" max="10756" width="21.6640625" style="25" customWidth="1"/>
    <col min="10757" max="11009" width="9.33203125" style="25"/>
    <col min="11010" max="11010" width="13.83203125" style="25" customWidth="1"/>
    <col min="11011" max="11011" width="79.1640625" style="25" customWidth="1"/>
    <col min="11012" max="11012" width="21.6640625" style="25" customWidth="1"/>
    <col min="11013" max="11265" width="9.33203125" style="25"/>
    <col min="11266" max="11266" width="13.83203125" style="25" customWidth="1"/>
    <col min="11267" max="11267" width="79.1640625" style="25" customWidth="1"/>
    <col min="11268" max="11268" width="21.6640625" style="25" customWidth="1"/>
    <col min="11269" max="11521" width="9.33203125" style="25"/>
    <col min="11522" max="11522" width="13.83203125" style="25" customWidth="1"/>
    <col min="11523" max="11523" width="79.1640625" style="25" customWidth="1"/>
    <col min="11524" max="11524" width="21.6640625" style="25" customWidth="1"/>
    <col min="11525" max="11777" width="9.33203125" style="25"/>
    <col min="11778" max="11778" width="13.83203125" style="25" customWidth="1"/>
    <col min="11779" max="11779" width="79.1640625" style="25" customWidth="1"/>
    <col min="11780" max="11780" width="21.6640625" style="25" customWidth="1"/>
    <col min="11781" max="12033" width="9.33203125" style="25"/>
    <col min="12034" max="12034" width="13.83203125" style="25" customWidth="1"/>
    <col min="12035" max="12035" width="79.1640625" style="25" customWidth="1"/>
    <col min="12036" max="12036" width="21.6640625" style="25" customWidth="1"/>
    <col min="12037" max="12289" width="9.33203125" style="25"/>
    <col min="12290" max="12290" width="13.83203125" style="25" customWidth="1"/>
    <col min="12291" max="12291" width="79.1640625" style="25" customWidth="1"/>
    <col min="12292" max="12292" width="21.6640625" style="25" customWidth="1"/>
    <col min="12293" max="12545" width="9.33203125" style="25"/>
    <col min="12546" max="12546" width="13.83203125" style="25" customWidth="1"/>
    <col min="12547" max="12547" width="79.1640625" style="25" customWidth="1"/>
    <col min="12548" max="12548" width="21.6640625" style="25" customWidth="1"/>
    <col min="12549" max="12801" width="9.33203125" style="25"/>
    <col min="12802" max="12802" width="13.83203125" style="25" customWidth="1"/>
    <col min="12803" max="12803" width="79.1640625" style="25" customWidth="1"/>
    <col min="12804" max="12804" width="21.6640625" style="25" customWidth="1"/>
    <col min="12805" max="13057" width="9.33203125" style="25"/>
    <col min="13058" max="13058" width="13.83203125" style="25" customWidth="1"/>
    <col min="13059" max="13059" width="79.1640625" style="25" customWidth="1"/>
    <col min="13060" max="13060" width="21.6640625" style="25" customWidth="1"/>
    <col min="13061" max="13313" width="9.33203125" style="25"/>
    <col min="13314" max="13314" width="13.83203125" style="25" customWidth="1"/>
    <col min="13315" max="13315" width="79.1640625" style="25" customWidth="1"/>
    <col min="13316" max="13316" width="21.6640625" style="25" customWidth="1"/>
    <col min="13317" max="13569" width="9.33203125" style="25"/>
    <col min="13570" max="13570" width="13.83203125" style="25" customWidth="1"/>
    <col min="13571" max="13571" width="79.1640625" style="25" customWidth="1"/>
    <col min="13572" max="13572" width="21.6640625" style="25" customWidth="1"/>
    <col min="13573" max="13825" width="9.33203125" style="25"/>
    <col min="13826" max="13826" width="13.83203125" style="25" customWidth="1"/>
    <col min="13827" max="13827" width="79.1640625" style="25" customWidth="1"/>
    <col min="13828" max="13828" width="21.6640625" style="25" customWidth="1"/>
    <col min="13829" max="14081" width="9.33203125" style="25"/>
    <col min="14082" max="14082" width="13.83203125" style="25" customWidth="1"/>
    <col min="14083" max="14083" width="79.1640625" style="25" customWidth="1"/>
    <col min="14084" max="14084" width="21.6640625" style="25" customWidth="1"/>
    <col min="14085" max="14337" width="9.33203125" style="25"/>
    <col min="14338" max="14338" width="13.83203125" style="25" customWidth="1"/>
    <col min="14339" max="14339" width="79.1640625" style="25" customWidth="1"/>
    <col min="14340" max="14340" width="21.6640625" style="25" customWidth="1"/>
    <col min="14341" max="14593" width="9.33203125" style="25"/>
    <col min="14594" max="14594" width="13.83203125" style="25" customWidth="1"/>
    <col min="14595" max="14595" width="79.1640625" style="25" customWidth="1"/>
    <col min="14596" max="14596" width="21.6640625" style="25" customWidth="1"/>
    <col min="14597" max="14849" width="9.33203125" style="25"/>
    <col min="14850" max="14850" width="13.83203125" style="25" customWidth="1"/>
    <col min="14851" max="14851" width="79.1640625" style="25" customWidth="1"/>
    <col min="14852" max="14852" width="21.6640625" style="25" customWidth="1"/>
    <col min="14853" max="15105" width="9.33203125" style="25"/>
    <col min="15106" max="15106" width="13.83203125" style="25" customWidth="1"/>
    <col min="15107" max="15107" width="79.1640625" style="25" customWidth="1"/>
    <col min="15108" max="15108" width="21.6640625" style="25" customWidth="1"/>
    <col min="15109" max="15361" width="9.33203125" style="25"/>
    <col min="15362" max="15362" width="13.83203125" style="25" customWidth="1"/>
    <col min="15363" max="15363" width="79.1640625" style="25" customWidth="1"/>
    <col min="15364" max="15364" width="21.6640625" style="25" customWidth="1"/>
    <col min="15365" max="15617" width="9.33203125" style="25"/>
    <col min="15618" max="15618" width="13.83203125" style="25" customWidth="1"/>
    <col min="15619" max="15619" width="79.1640625" style="25" customWidth="1"/>
    <col min="15620" max="15620" width="21.6640625" style="25" customWidth="1"/>
    <col min="15621" max="15873" width="9.33203125" style="25"/>
    <col min="15874" max="15874" width="13.83203125" style="25" customWidth="1"/>
    <col min="15875" max="15875" width="79.1640625" style="25" customWidth="1"/>
    <col min="15876" max="15876" width="21.6640625" style="25" customWidth="1"/>
    <col min="15877" max="16129" width="9.33203125" style="25"/>
    <col min="16130" max="16130" width="13.83203125" style="25" customWidth="1"/>
    <col min="16131" max="16131" width="79.1640625" style="25" customWidth="1"/>
    <col min="16132" max="16132" width="21.6640625" style="25" customWidth="1"/>
    <col min="16133" max="16384" width="9.33203125" style="25"/>
  </cols>
  <sheetData>
    <row r="1" spans="1:12" s="662" customFormat="1" ht="12.75" customHeight="1" x14ac:dyDescent="0.2">
      <c r="A1" s="1663" t="s">
        <v>851</v>
      </c>
      <c r="B1" s="1663"/>
      <c r="C1" s="1663"/>
      <c r="D1" s="1663"/>
      <c r="E1" s="1663"/>
      <c r="F1" s="1663"/>
      <c r="G1" s="1663"/>
      <c r="H1" s="1663"/>
    </row>
    <row r="2" spans="1:12" s="662" customFormat="1" ht="12.75" customHeight="1" x14ac:dyDescent="0.2">
      <c r="A2" s="1663" t="s">
        <v>732</v>
      </c>
      <c r="B2" s="1663"/>
      <c r="C2" s="1663"/>
      <c r="D2" s="1663"/>
      <c r="E2" s="1663"/>
      <c r="F2" s="1663"/>
      <c r="G2" s="1663"/>
      <c r="H2" s="1663"/>
    </row>
    <row r="3" spans="1:12" s="24" customFormat="1" ht="21.2" customHeight="1" thickBot="1" x14ac:dyDescent="0.25">
      <c r="A3" s="242"/>
      <c r="C3" s="1579"/>
      <c r="D3" s="1579"/>
      <c r="E3" s="1579"/>
      <c r="F3" s="1579"/>
      <c r="G3" s="1579"/>
      <c r="H3" s="1579"/>
      <c r="I3" s="1579"/>
      <c r="J3" s="1579"/>
      <c r="K3" s="1579"/>
      <c r="L3" s="1579"/>
    </row>
    <row r="4" spans="1:12" s="40" customFormat="1" ht="38.25" customHeight="1" x14ac:dyDescent="0.2">
      <c r="A4" s="38" t="s">
        <v>137</v>
      </c>
      <c r="B4" s="39" t="s">
        <v>8</v>
      </c>
      <c r="C4" s="1693" t="s">
        <v>181</v>
      </c>
      <c r="D4" s="1694"/>
      <c r="E4" s="1694"/>
      <c r="F4" s="1694"/>
      <c r="G4" s="1694"/>
      <c r="H4" s="1695"/>
    </row>
    <row r="5" spans="1:12" s="40" customFormat="1" ht="36.75" thickBot="1" x14ac:dyDescent="0.25">
      <c r="A5" s="41" t="s">
        <v>139</v>
      </c>
      <c r="B5" s="42" t="s">
        <v>404</v>
      </c>
      <c r="C5" s="1696" t="s">
        <v>141</v>
      </c>
      <c r="D5" s="1697"/>
      <c r="E5" s="1697"/>
      <c r="F5" s="1697"/>
      <c r="G5" s="1697"/>
      <c r="H5" s="1698"/>
    </row>
    <row r="6" spans="1:12" s="43" customFormat="1" ht="15.95" customHeight="1" thickBot="1" x14ac:dyDescent="0.25">
      <c r="A6" s="1807" t="s">
        <v>362</v>
      </c>
      <c r="B6" s="1807"/>
      <c r="C6" s="1807"/>
      <c r="D6" s="1807"/>
      <c r="E6" s="1807"/>
      <c r="F6" s="1807"/>
      <c r="G6" s="1807"/>
      <c r="H6" s="1807"/>
    </row>
    <row r="7" spans="1:12" ht="60" customHeight="1" thickBot="1" x14ac:dyDescent="0.25">
      <c r="A7" s="771" t="s">
        <v>142</v>
      </c>
      <c r="B7" s="44" t="s">
        <v>36</v>
      </c>
      <c r="C7" s="44" t="str">
        <f>'26._köt_össz_bev'!C9</f>
        <v>2023. évi eredeti előirányzat
2/2023. (II.14.)</v>
      </c>
      <c r="D7" s="275" t="str">
        <f>'26._köt_össz_bev'!D9</f>
        <v>Módosított előirányzat a 14/2023.  (VI.29.)  rendelet szerint</v>
      </c>
      <c r="E7" s="44" t="str">
        <f>'26._köt_össz_bev'!E9</f>
        <v>Módosított előirányzat a 18/2023. (IX.26.)  rendelet szerint</v>
      </c>
      <c r="F7" s="44" t="str">
        <f>'26._köt_össz_bev'!F9</f>
        <v>Módosított előirányzat a 23/2023. (XII.14.)  rendelet szerint</v>
      </c>
      <c r="G7" s="44" t="str">
        <f>'26._köt_össz_bev'!G9</f>
        <v>Módosított előirányzat a …../2024. (II…..)  rendelet szerint</v>
      </c>
      <c r="H7" s="124" t="str">
        <f>'26._köt_össz_bev'!H9</f>
        <v>Változás a 23/2023. (XII.14) rendelethez képest</v>
      </c>
      <c r="I7" s="275" t="str">
        <f>'26._köt_össz_bev'!I9</f>
        <v>2023. évi teljesítés              2023.06.30-ig</v>
      </c>
      <c r="J7" s="44" t="str">
        <f>'26._köt_össz_bev'!J9</f>
        <v>2023. évi teljesítés              2023.09.30-ig</v>
      </c>
      <c r="K7" s="44" t="str">
        <f>'26._köt_össz_bev'!K9</f>
        <v>2023. évi teljesítés              2023.12.31-ig</v>
      </c>
      <c r="L7" s="44" t="str">
        <f>'26._köt_össz_bev'!L9</f>
        <v>Teljesítés %-a</v>
      </c>
    </row>
    <row r="8" spans="1:12" s="48" customFormat="1" ht="12.95" customHeight="1" thickBot="1" x14ac:dyDescent="0.25">
      <c r="A8" s="45" t="s">
        <v>297</v>
      </c>
      <c r="B8" s="46" t="s">
        <v>298</v>
      </c>
      <c r="C8" s="1168" t="s">
        <v>299</v>
      </c>
      <c r="D8" s="263" t="s">
        <v>300</v>
      </c>
      <c r="E8" s="46" t="s">
        <v>300</v>
      </c>
      <c r="F8" s="46" t="s">
        <v>300</v>
      </c>
      <c r="G8" s="46" t="s">
        <v>301</v>
      </c>
      <c r="H8" s="260" t="s">
        <v>388</v>
      </c>
      <c r="I8" s="260"/>
      <c r="J8" s="47"/>
      <c r="K8" s="47"/>
      <c r="L8" s="47"/>
    </row>
    <row r="9" spans="1:12" s="48" customFormat="1" ht="15.75" customHeight="1" thickBot="1" x14ac:dyDescent="0.25">
      <c r="A9" s="1809" t="s">
        <v>37</v>
      </c>
      <c r="B9" s="1810"/>
      <c r="C9" s="1810"/>
      <c r="D9" s="1810"/>
      <c r="E9" s="1810"/>
      <c r="F9" s="1810"/>
      <c r="G9" s="1810"/>
      <c r="H9" s="1811"/>
    </row>
    <row r="10" spans="1:12" s="26" customFormat="1" ht="12.2" customHeight="1" thickBot="1" x14ac:dyDescent="0.25">
      <c r="A10" s="45" t="s">
        <v>12</v>
      </c>
      <c r="B10" s="49" t="s">
        <v>277</v>
      </c>
      <c r="C10" s="87"/>
      <c r="D10" s="125"/>
      <c r="E10" s="708"/>
      <c r="F10" s="708"/>
      <c r="G10" s="708"/>
      <c r="H10" s="721">
        <f>+G10-F10</f>
        <v>0</v>
      </c>
      <c r="I10" s="1275"/>
      <c r="J10" s="721"/>
      <c r="K10" s="721"/>
      <c r="L10" s="721"/>
    </row>
    <row r="11" spans="1:12" s="26" customFormat="1" ht="12.2" customHeight="1" x14ac:dyDescent="0.2">
      <c r="A11" s="51" t="s">
        <v>91</v>
      </c>
      <c r="B11" s="52" t="s">
        <v>143</v>
      </c>
      <c r="C11" s="126"/>
      <c r="D11" s="277"/>
      <c r="E11" s="709"/>
      <c r="F11" s="709"/>
      <c r="G11" s="709"/>
      <c r="H11" s="667">
        <f t="shared" ref="H11:H48" si="0">+G11-F11</f>
        <v>0</v>
      </c>
      <c r="I11" s="1276"/>
      <c r="J11" s="667"/>
      <c r="K11" s="667"/>
      <c r="L11" s="667"/>
    </row>
    <row r="12" spans="1:12" s="26" customFormat="1" ht="12.2" customHeight="1" x14ac:dyDescent="0.2">
      <c r="A12" s="1216" t="s">
        <v>92</v>
      </c>
      <c r="B12" s="415" t="s">
        <v>144</v>
      </c>
      <c r="C12" s="416"/>
      <c r="D12" s="423"/>
      <c r="E12" s="86"/>
      <c r="F12" s="86"/>
      <c r="G12" s="86"/>
      <c r="H12" s="668">
        <f t="shared" si="0"/>
        <v>0</v>
      </c>
      <c r="I12" s="1277"/>
      <c r="J12" s="668"/>
      <c r="K12" s="668"/>
      <c r="L12" s="668"/>
    </row>
    <row r="13" spans="1:12" s="26" customFormat="1" ht="12.2" customHeight="1" x14ac:dyDescent="0.2">
      <c r="A13" s="1216" t="s">
        <v>93</v>
      </c>
      <c r="B13" s="415" t="s">
        <v>145</v>
      </c>
      <c r="C13" s="416"/>
      <c r="D13" s="423"/>
      <c r="E13" s="86"/>
      <c r="F13" s="86"/>
      <c r="G13" s="86"/>
      <c r="H13" s="668">
        <f t="shared" si="0"/>
        <v>0</v>
      </c>
      <c r="I13" s="1277"/>
      <c r="J13" s="668"/>
      <c r="K13" s="668"/>
      <c r="L13" s="668"/>
    </row>
    <row r="14" spans="1:12" s="26" customFormat="1" ht="12.2" customHeight="1" x14ac:dyDescent="0.2">
      <c r="A14" s="1216" t="s">
        <v>90</v>
      </c>
      <c r="B14" s="415" t="s">
        <v>146</v>
      </c>
      <c r="C14" s="416"/>
      <c r="D14" s="423"/>
      <c r="E14" s="86"/>
      <c r="F14" s="86"/>
      <c r="G14" s="86"/>
      <c r="H14" s="668">
        <f t="shared" si="0"/>
        <v>0</v>
      </c>
      <c r="I14" s="1277"/>
      <c r="J14" s="668"/>
      <c r="K14" s="668"/>
      <c r="L14" s="668"/>
    </row>
    <row r="15" spans="1:12" s="26" customFormat="1" ht="12.2" customHeight="1" x14ac:dyDescent="0.2">
      <c r="A15" s="1216" t="s">
        <v>147</v>
      </c>
      <c r="B15" s="415" t="s">
        <v>148</v>
      </c>
      <c r="C15" s="416"/>
      <c r="D15" s="423"/>
      <c r="E15" s="86"/>
      <c r="F15" s="86"/>
      <c r="G15" s="86"/>
      <c r="H15" s="668">
        <f t="shared" si="0"/>
        <v>0</v>
      </c>
      <c r="I15" s="1277"/>
      <c r="J15" s="668"/>
      <c r="K15" s="668"/>
      <c r="L15" s="668"/>
    </row>
    <row r="16" spans="1:12" s="26" customFormat="1" ht="12.2" customHeight="1" x14ac:dyDescent="0.2">
      <c r="A16" s="1216" t="s">
        <v>149</v>
      </c>
      <c r="B16" s="415" t="s">
        <v>150</v>
      </c>
      <c r="C16" s="416"/>
      <c r="D16" s="423"/>
      <c r="E16" s="86"/>
      <c r="F16" s="86"/>
      <c r="G16" s="86"/>
      <c r="H16" s="668">
        <f t="shared" si="0"/>
        <v>0</v>
      </c>
      <c r="I16" s="1277"/>
      <c r="J16" s="668"/>
      <c r="K16" s="668"/>
      <c r="L16" s="668"/>
    </row>
    <row r="17" spans="1:14" s="26" customFormat="1" ht="12.2" customHeight="1" x14ac:dyDescent="0.2">
      <c r="A17" s="1216" t="s">
        <v>151</v>
      </c>
      <c r="B17" s="53" t="s">
        <v>152</v>
      </c>
      <c r="C17" s="416"/>
      <c r="D17" s="423"/>
      <c r="E17" s="86"/>
      <c r="F17" s="86"/>
      <c r="G17" s="86"/>
      <c r="H17" s="668">
        <f t="shared" si="0"/>
        <v>0</v>
      </c>
      <c r="I17" s="1277"/>
      <c r="J17" s="668"/>
      <c r="K17" s="668"/>
      <c r="L17" s="668"/>
    </row>
    <row r="18" spans="1:14" s="26" customFormat="1" ht="12.2" customHeight="1" x14ac:dyDescent="0.2">
      <c r="A18" s="1216" t="s">
        <v>153</v>
      </c>
      <c r="B18" s="428" t="s">
        <v>302</v>
      </c>
      <c r="C18" s="118"/>
      <c r="D18" s="270"/>
      <c r="E18" s="88"/>
      <c r="F18" s="88"/>
      <c r="G18" s="88"/>
      <c r="H18" s="669">
        <f t="shared" si="0"/>
        <v>0</v>
      </c>
      <c r="I18" s="1278"/>
      <c r="J18" s="669"/>
      <c r="K18" s="669"/>
      <c r="L18" s="669"/>
    </row>
    <row r="19" spans="1:14" s="54" customFormat="1" ht="12.2" customHeight="1" x14ac:dyDescent="0.2">
      <c r="A19" s="1216" t="s">
        <v>154</v>
      </c>
      <c r="B19" s="415" t="s">
        <v>155</v>
      </c>
      <c r="C19" s="416"/>
      <c r="D19" s="423"/>
      <c r="E19" s="86"/>
      <c r="F19" s="86"/>
      <c r="G19" s="86"/>
      <c r="H19" s="668">
        <f t="shared" si="0"/>
        <v>0</v>
      </c>
      <c r="I19" s="1277"/>
      <c r="J19" s="668"/>
      <c r="K19" s="668"/>
      <c r="L19" s="668"/>
    </row>
    <row r="20" spans="1:14" s="54" customFormat="1" ht="12.2" customHeight="1" x14ac:dyDescent="0.2">
      <c r="A20" s="1216" t="s">
        <v>156</v>
      </c>
      <c r="B20" s="428" t="s">
        <v>275</v>
      </c>
      <c r="C20" s="417"/>
      <c r="D20" s="424"/>
      <c r="E20" s="86"/>
      <c r="F20" s="86"/>
      <c r="G20" s="416"/>
      <c r="H20" s="670">
        <f t="shared" si="0"/>
        <v>0</v>
      </c>
      <c r="I20" s="1279"/>
      <c r="J20" s="670"/>
      <c r="K20" s="670"/>
      <c r="L20" s="670"/>
    </row>
    <row r="21" spans="1:14" s="54" customFormat="1" ht="12.2" customHeight="1" thickBot="1" x14ac:dyDescent="0.25">
      <c r="A21" s="1216" t="s">
        <v>276</v>
      </c>
      <c r="B21" s="53" t="s">
        <v>157</v>
      </c>
      <c r="C21" s="417"/>
      <c r="D21" s="424"/>
      <c r="E21" s="88"/>
      <c r="F21" s="88"/>
      <c r="G21" s="88"/>
      <c r="H21" s="671">
        <f t="shared" si="0"/>
        <v>0</v>
      </c>
      <c r="I21" s="1280"/>
      <c r="J21" s="671"/>
      <c r="K21" s="671"/>
      <c r="L21" s="671"/>
    </row>
    <row r="22" spans="1:14" s="26" customFormat="1" ht="12.2" customHeight="1" thickBot="1" x14ac:dyDescent="0.25">
      <c r="A22" s="45" t="s">
        <v>13</v>
      </c>
      <c r="B22" s="49" t="s">
        <v>158</v>
      </c>
      <c r="C22" s="87"/>
      <c r="D22" s="125"/>
      <c r="E22" s="708"/>
      <c r="F22" s="708"/>
      <c r="G22" s="708"/>
      <c r="H22" s="50">
        <f t="shared" si="0"/>
        <v>0</v>
      </c>
      <c r="I22" s="249"/>
      <c r="J22" s="50"/>
      <c r="K22" s="50"/>
      <c r="L22" s="50"/>
    </row>
    <row r="23" spans="1:14" s="54" customFormat="1" ht="12.2" customHeight="1" x14ac:dyDescent="0.2">
      <c r="A23" s="1216" t="s">
        <v>94</v>
      </c>
      <c r="B23" s="17" t="s">
        <v>159</v>
      </c>
      <c r="C23" s="416"/>
      <c r="D23" s="423"/>
      <c r="E23" s="710"/>
      <c r="F23" s="710"/>
      <c r="G23" s="710"/>
      <c r="H23" s="73">
        <f t="shared" si="0"/>
        <v>0</v>
      </c>
      <c r="I23" s="767"/>
      <c r="J23" s="73"/>
      <c r="K23" s="73"/>
      <c r="L23" s="73"/>
      <c r="N23" s="54" t="s">
        <v>385</v>
      </c>
    </row>
    <row r="24" spans="1:14" s="54" customFormat="1" ht="12.2" customHeight="1" x14ac:dyDescent="0.2">
      <c r="A24" s="1216" t="s">
        <v>95</v>
      </c>
      <c r="B24" s="415" t="s">
        <v>160</v>
      </c>
      <c r="C24" s="416"/>
      <c r="D24" s="423"/>
      <c r="E24" s="86"/>
      <c r="F24" s="86"/>
      <c r="G24" s="86"/>
      <c r="H24" s="668">
        <f t="shared" si="0"/>
        <v>0</v>
      </c>
      <c r="I24" s="1277"/>
      <c r="J24" s="668"/>
      <c r="K24" s="668"/>
      <c r="L24" s="668"/>
    </row>
    <row r="25" spans="1:14" s="54" customFormat="1" ht="12.2" customHeight="1" x14ac:dyDescent="0.2">
      <c r="A25" s="1216" t="s">
        <v>96</v>
      </c>
      <c r="B25" s="415" t="s">
        <v>161</v>
      </c>
      <c r="C25" s="416"/>
      <c r="D25" s="423"/>
      <c r="E25" s="86"/>
      <c r="F25" s="86"/>
      <c r="G25" s="86"/>
      <c r="H25" s="668">
        <f t="shared" si="0"/>
        <v>0</v>
      </c>
      <c r="I25" s="1277"/>
      <c r="J25" s="668"/>
      <c r="K25" s="668"/>
      <c r="L25" s="668"/>
    </row>
    <row r="26" spans="1:14" s="54" customFormat="1" ht="12.2" customHeight="1" thickBot="1" x14ac:dyDescent="0.25">
      <c r="A26" s="1216" t="s">
        <v>317</v>
      </c>
      <c r="B26" s="418" t="s">
        <v>233</v>
      </c>
      <c r="C26" s="416"/>
      <c r="D26" s="423"/>
      <c r="E26" s="86"/>
      <c r="F26" s="86"/>
      <c r="G26" s="86"/>
      <c r="H26" s="672">
        <f t="shared" si="0"/>
        <v>0</v>
      </c>
      <c r="I26" s="1281"/>
      <c r="J26" s="672"/>
      <c r="K26" s="672"/>
      <c r="L26" s="672"/>
    </row>
    <row r="27" spans="1:14" s="54" customFormat="1" ht="12.2" customHeight="1" thickBot="1" x14ac:dyDescent="0.25">
      <c r="A27" s="55" t="s">
        <v>14</v>
      </c>
      <c r="B27" s="56" t="s">
        <v>83</v>
      </c>
      <c r="C27" s="128"/>
      <c r="D27" s="127"/>
      <c r="E27" s="711"/>
      <c r="F27" s="711"/>
      <c r="G27" s="711"/>
      <c r="H27" s="72">
        <f t="shared" si="0"/>
        <v>0</v>
      </c>
      <c r="I27" s="768"/>
      <c r="J27" s="72"/>
      <c r="K27" s="72"/>
      <c r="L27" s="72"/>
    </row>
    <row r="28" spans="1:14" s="54" customFormat="1" ht="12.2" customHeight="1" thickBot="1" x14ac:dyDescent="0.25">
      <c r="A28" s="55" t="s">
        <v>15</v>
      </c>
      <c r="B28" s="56" t="s">
        <v>162</v>
      </c>
      <c r="C28" s="87"/>
      <c r="D28" s="125"/>
      <c r="E28" s="708"/>
      <c r="F28" s="708"/>
      <c r="G28" s="708"/>
      <c r="H28" s="72">
        <f t="shared" si="0"/>
        <v>0</v>
      </c>
      <c r="I28" s="768"/>
      <c r="J28" s="72"/>
      <c r="K28" s="72"/>
      <c r="L28" s="72"/>
    </row>
    <row r="29" spans="1:14" s="54" customFormat="1" ht="12.2" customHeight="1" x14ac:dyDescent="0.2">
      <c r="A29" s="57" t="s">
        <v>100</v>
      </c>
      <c r="B29" s="58" t="s">
        <v>160</v>
      </c>
      <c r="C29" s="119"/>
      <c r="D29" s="271"/>
      <c r="E29" s="712"/>
      <c r="F29" s="712"/>
      <c r="G29" s="712"/>
      <c r="H29" s="673">
        <f t="shared" si="0"/>
        <v>0</v>
      </c>
      <c r="I29" s="1282"/>
      <c r="J29" s="673"/>
      <c r="K29" s="673"/>
      <c r="L29" s="673"/>
    </row>
    <row r="30" spans="1:14" s="54" customFormat="1" ht="12.2" customHeight="1" x14ac:dyDescent="0.2">
      <c r="A30" s="57" t="s">
        <v>101</v>
      </c>
      <c r="B30" s="419" t="s">
        <v>163</v>
      </c>
      <c r="C30" s="117"/>
      <c r="D30" s="278"/>
      <c r="E30" s="103"/>
      <c r="F30" s="103"/>
      <c r="G30" s="422"/>
      <c r="H30" s="661">
        <f t="shared" si="0"/>
        <v>0</v>
      </c>
      <c r="I30" s="760"/>
      <c r="J30" s="661"/>
      <c r="K30" s="661"/>
      <c r="L30" s="661"/>
    </row>
    <row r="31" spans="1:14" s="54" customFormat="1" ht="12.2" customHeight="1" thickBot="1" x14ac:dyDescent="0.25">
      <c r="A31" s="1216" t="s">
        <v>281</v>
      </c>
      <c r="B31" s="98" t="s">
        <v>165</v>
      </c>
      <c r="C31" s="90"/>
      <c r="D31" s="272"/>
      <c r="E31" s="713"/>
      <c r="F31" s="713"/>
      <c r="G31" s="713"/>
      <c r="H31" s="674">
        <f t="shared" si="0"/>
        <v>0</v>
      </c>
      <c r="I31" s="1283"/>
      <c r="J31" s="674"/>
      <c r="K31" s="674"/>
      <c r="L31" s="674"/>
    </row>
    <row r="32" spans="1:14" s="54" customFormat="1" ht="12.2" customHeight="1" thickBot="1" x14ac:dyDescent="0.25">
      <c r="A32" s="55" t="s">
        <v>16</v>
      </c>
      <c r="B32" s="56" t="s">
        <v>166</v>
      </c>
      <c r="C32" s="87"/>
      <c r="D32" s="125"/>
      <c r="E32" s="708"/>
      <c r="F32" s="708"/>
      <c r="G32" s="708"/>
      <c r="H32" s="72">
        <f t="shared" si="0"/>
        <v>0</v>
      </c>
      <c r="I32" s="768"/>
      <c r="J32" s="72"/>
      <c r="K32" s="72"/>
      <c r="L32" s="72"/>
    </row>
    <row r="33" spans="1:12" s="54" customFormat="1" ht="12.2" customHeight="1" x14ac:dyDescent="0.2">
      <c r="A33" s="57" t="s">
        <v>89</v>
      </c>
      <c r="B33" s="58" t="s">
        <v>167</v>
      </c>
      <c r="C33" s="119"/>
      <c r="D33" s="271"/>
      <c r="E33" s="712"/>
      <c r="F33" s="712"/>
      <c r="G33" s="712"/>
      <c r="H33" s="673">
        <f t="shared" si="0"/>
        <v>0</v>
      </c>
      <c r="I33" s="1282"/>
      <c r="J33" s="673"/>
      <c r="K33" s="673"/>
      <c r="L33" s="673"/>
    </row>
    <row r="34" spans="1:12" s="54" customFormat="1" ht="12.2" customHeight="1" x14ac:dyDescent="0.2">
      <c r="A34" s="57" t="s">
        <v>102</v>
      </c>
      <c r="B34" s="419" t="s">
        <v>168</v>
      </c>
      <c r="C34" s="117"/>
      <c r="D34" s="278"/>
      <c r="E34" s="103"/>
      <c r="F34" s="103"/>
      <c r="G34" s="422"/>
      <c r="H34" s="661">
        <f t="shared" si="0"/>
        <v>0</v>
      </c>
      <c r="I34" s="760"/>
      <c r="J34" s="661"/>
      <c r="K34" s="661"/>
      <c r="L34" s="661"/>
    </row>
    <row r="35" spans="1:12" s="54" customFormat="1" ht="12.2" customHeight="1" thickBot="1" x14ac:dyDescent="0.25">
      <c r="A35" s="1216" t="s">
        <v>103</v>
      </c>
      <c r="B35" s="60" t="s">
        <v>169</v>
      </c>
      <c r="C35" s="90"/>
      <c r="D35" s="272"/>
      <c r="E35" s="713"/>
      <c r="F35" s="713"/>
      <c r="G35" s="713"/>
      <c r="H35" s="675">
        <f t="shared" si="0"/>
        <v>0</v>
      </c>
      <c r="I35" s="1284"/>
      <c r="J35" s="675"/>
      <c r="K35" s="675"/>
      <c r="L35" s="675"/>
    </row>
    <row r="36" spans="1:12" s="26" customFormat="1" ht="12.2" customHeight="1" thickBot="1" x14ac:dyDescent="0.25">
      <c r="A36" s="55" t="s">
        <v>17</v>
      </c>
      <c r="B36" s="56" t="s">
        <v>170</v>
      </c>
      <c r="C36" s="128"/>
      <c r="D36" s="127"/>
      <c r="E36" s="711"/>
      <c r="F36" s="711"/>
      <c r="G36" s="711"/>
      <c r="H36" s="72">
        <f t="shared" si="0"/>
        <v>0</v>
      </c>
      <c r="I36" s="768"/>
      <c r="J36" s="72"/>
      <c r="K36" s="72"/>
      <c r="L36" s="72"/>
    </row>
    <row r="37" spans="1:12" s="26" customFormat="1" ht="12.2" customHeight="1" thickBot="1" x14ac:dyDescent="0.25">
      <c r="A37" s="1217" t="s">
        <v>104</v>
      </c>
      <c r="B37" s="420" t="s">
        <v>165</v>
      </c>
      <c r="C37" s="128"/>
      <c r="D37" s="127"/>
      <c r="E37" s="714"/>
      <c r="F37" s="714"/>
      <c r="G37" s="714"/>
      <c r="H37" s="676">
        <f t="shared" si="0"/>
        <v>0</v>
      </c>
      <c r="I37" s="1285"/>
      <c r="J37" s="676"/>
      <c r="K37" s="676"/>
      <c r="L37" s="676"/>
    </row>
    <row r="38" spans="1:12" s="26" customFormat="1" ht="12.2" customHeight="1" thickBot="1" x14ac:dyDescent="0.25">
      <c r="A38" s="55" t="s">
        <v>18</v>
      </c>
      <c r="B38" s="56" t="s">
        <v>555</v>
      </c>
      <c r="C38" s="128"/>
      <c r="D38" s="127"/>
      <c r="E38" s="711"/>
      <c r="F38" s="711"/>
      <c r="G38" s="711"/>
      <c r="H38" s="72">
        <f t="shared" si="0"/>
        <v>0</v>
      </c>
      <c r="I38" s="768"/>
      <c r="J38" s="72"/>
      <c r="K38" s="72"/>
      <c r="L38" s="72"/>
    </row>
    <row r="39" spans="1:12" s="26" customFormat="1" ht="12.2" customHeight="1" x14ac:dyDescent="0.2">
      <c r="A39" s="12" t="s">
        <v>107</v>
      </c>
      <c r="B39" s="93" t="s">
        <v>212</v>
      </c>
      <c r="C39" s="129"/>
      <c r="D39" s="279"/>
      <c r="E39" s="715"/>
      <c r="F39" s="715"/>
      <c r="G39" s="715"/>
      <c r="H39" s="677">
        <f t="shared" si="0"/>
        <v>0</v>
      </c>
      <c r="I39" s="1286"/>
      <c r="J39" s="677"/>
      <c r="K39" s="677"/>
      <c r="L39" s="677"/>
    </row>
    <row r="40" spans="1:12" s="26" customFormat="1" ht="12.2" customHeight="1" x14ac:dyDescent="0.2">
      <c r="A40" s="1182" t="s">
        <v>108</v>
      </c>
      <c r="B40" s="429" t="s">
        <v>213</v>
      </c>
      <c r="C40" s="421"/>
      <c r="D40" s="425"/>
      <c r="E40" s="716"/>
      <c r="F40" s="716"/>
      <c r="G40" s="716"/>
      <c r="H40" s="678">
        <f t="shared" si="0"/>
        <v>0</v>
      </c>
      <c r="I40" s="1287"/>
      <c r="J40" s="678"/>
      <c r="K40" s="678"/>
      <c r="L40" s="678"/>
    </row>
    <row r="41" spans="1:12" s="26" customFormat="1" ht="12.2" customHeight="1" thickBot="1" x14ac:dyDescent="0.25">
      <c r="A41" s="1182" t="s">
        <v>323</v>
      </c>
      <c r="B41" s="99" t="s">
        <v>165</v>
      </c>
      <c r="C41" s="131"/>
      <c r="D41" s="130"/>
      <c r="E41" s="717"/>
      <c r="F41" s="717"/>
      <c r="G41" s="717"/>
      <c r="H41" s="679">
        <f t="shared" si="0"/>
        <v>0</v>
      </c>
      <c r="I41" s="1288"/>
      <c r="J41" s="679"/>
      <c r="K41" s="679"/>
      <c r="L41" s="679"/>
    </row>
    <row r="42" spans="1:12" s="26" customFormat="1" ht="12.2" customHeight="1" thickBot="1" x14ac:dyDescent="0.25">
      <c r="A42" s="45" t="s">
        <v>19</v>
      </c>
      <c r="B42" s="56" t="s">
        <v>546</v>
      </c>
      <c r="C42" s="87"/>
      <c r="D42" s="125"/>
      <c r="E42" s="708"/>
      <c r="F42" s="708"/>
      <c r="G42" s="708"/>
      <c r="H42" s="72">
        <f t="shared" si="0"/>
        <v>0</v>
      </c>
      <c r="I42" s="768"/>
      <c r="J42" s="72"/>
      <c r="K42" s="72"/>
      <c r="L42" s="72"/>
    </row>
    <row r="43" spans="1:12" s="26" customFormat="1" ht="12.2" customHeight="1" thickBot="1" x14ac:dyDescent="0.25">
      <c r="A43" s="61" t="s">
        <v>20</v>
      </c>
      <c r="B43" s="56" t="s">
        <v>180</v>
      </c>
      <c r="C43" s="87"/>
      <c r="D43" s="125"/>
      <c r="E43" s="708"/>
      <c r="F43" s="708"/>
      <c r="G43" s="708"/>
      <c r="H43" s="72">
        <f t="shared" si="0"/>
        <v>0</v>
      </c>
      <c r="I43" s="768"/>
      <c r="J43" s="72"/>
      <c r="K43" s="72"/>
      <c r="L43" s="72"/>
    </row>
    <row r="44" spans="1:12" s="26" customFormat="1" ht="12.2" customHeight="1" x14ac:dyDescent="0.2">
      <c r="A44" s="57" t="s">
        <v>171</v>
      </c>
      <c r="B44" s="58" t="s">
        <v>131</v>
      </c>
      <c r="C44" s="119"/>
      <c r="D44" s="271"/>
      <c r="E44" s="712"/>
      <c r="F44" s="712"/>
      <c r="G44" s="712"/>
      <c r="H44" s="673">
        <f t="shared" si="0"/>
        <v>0</v>
      </c>
      <c r="I44" s="1282"/>
      <c r="J44" s="673"/>
      <c r="K44" s="673"/>
      <c r="L44" s="673"/>
    </row>
    <row r="45" spans="1:12" s="26" customFormat="1" ht="12.2" customHeight="1" x14ac:dyDescent="0.2">
      <c r="A45" s="69" t="s">
        <v>172</v>
      </c>
      <c r="B45" s="58" t="s">
        <v>186</v>
      </c>
      <c r="C45" s="117"/>
      <c r="D45" s="278"/>
      <c r="E45" s="89"/>
      <c r="F45" s="89"/>
      <c r="G45" s="89"/>
      <c r="H45" s="680">
        <f t="shared" si="0"/>
        <v>0</v>
      </c>
      <c r="I45" s="1289"/>
      <c r="J45" s="680"/>
      <c r="K45" s="680"/>
      <c r="L45" s="680"/>
    </row>
    <row r="46" spans="1:12" s="26" customFormat="1" ht="12.2" customHeight="1" x14ac:dyDescent="0.2">
      <c r="A46" s="1216" t="s">
        <v>173</v>
      </c>
      <c r="B46" s="419" t="s">
        <v>177</v>
      </c>
      <c r="C46" s="422"/>
      <c r="D46" s="409"/>
      <c r="E46" s="103"/>
      <c r="F46" s="103"/>
      <c r="G46" s="103"/>
      <c r="H46" s="661">
        <f t="shared" si="0"/>
        <v>0</v>
      </c>
      <c r="I46" s="760"/>
      <c r="J46" s="661"/>
      <c r="K46" s="661"/>
      <c r="L46" s="661"/>
    </row>
    <row r="47" spans="1:12" s="54" customFormat="1" ht="12.2" customHeight="1" thickBot="1" x14ac:dyDescent="0.25">
      <c r="A47" s="57" t="s">
        <v>178</v>
      </c>
      <c r="B47" s="60" t="s">
        <v>179</v>
      </c>
      <c r="C47" s="1213"/>
      <c r="D47" s="280"/>
      <c r="E47" s="713"/>
      <c r="F47" s="713"/>
      <c r="G47" s="713"/>
      <c r="H47" s="675">
        <f t="shared" si="0"/>
        <v>0</v>
      </c>
      <c r="I47" s="1284"/>
      <c r="J47" s="675"/>
      <c r="K47" s="675"/>
      <c r="L47" s="675"/>
    </row>
    <row r="48" spans="1:12" s="54" customFormat="1" ht="15" customHeight="1" thickBot="1" x14ac:dyDescent="0.25">
      <c r="A48" s="61" t="s">
        <v>21</v>
      </c>
      <c r="B48" s="651" t="s">
        <v>174</v>
      </c>
      <c r="C48" s="133"/>
      <c r="D48" s="132"/>
      <c r="E48" s="718"/>
      <c r="F48" s="718"/>
      <c r="G48" s="718"/>
      <c r="H48" s="684">
        <f t="shared" si="0"/>
        <v>0</v>
      </c>
      <c r="I48" s="1290"/>
      <c r="J48" s="684"/>
      <c r="K48" s="684"/>
      <c r="L48" s="684"/>
    </row>
    <row r="49" spans="1:12" s="54" customFormat="1" ht="15" customHeight="1" x14ac:dyDescent="0.2">
      <c r="A49" s="62"/>
      <c r="B49" s="63"/>
      <c r="C49" s="64"/>
      <c r="D49" s="64"/>
      <c r="E49" s="64"/>
      <c r="F49" s="64"/>
      <c r="G49" s="64"/>
      <c r="H49" s="64"/>
      <c r="I49" s="64"/>
      <c r="J49" s="64"/>
      <c r="K49" s="64"/>
      <c r="L49" s="64"/>
    </row>
    <row r="50" spans="1:12" s="54" customFormat="1" ht="15" customHeight="1" x14ac:dyDescent="0.2">
      <c r="A50" s="62"/>
      <c r="B50" s="63"/>
      <c r="C50" s="64"/>
      <c r="D50" s="64"/>
      <c r="E50" s="64"/>
      <c r="F50" s="64"/>
      <c r="G50" s="64"/>
      <c r="H50" s="64"/>
      <c r="I50" s="64"/>
      <c r="J50" s="64"/>
      <c r="K50" s="64"/>
      <c r="L50" s="64"/>
    </row>
    <row r="51" spans="1:12" ht="13.5" thickBot="1" x14ac:dyDescent="0.25">
      <c r="A51" s="1800" t="s">
        <v>362</v>
      </c>
      <c r="B51" s="1800"/>
      <c r="C51" s="1800"/>
      <c r="D51" s="1800"/>
      <c r="E51" s="1800"/>
      <c r="F51" s="1800"/>
      <c r="G51" s="1800"/>
      <c r="H51" s="1800"/>
    </row>
    <row r="52" spans="1:12" s="681" customFormat="1" ht="60.75" thickBot="1" x14ac:dyDescent="0.25">
      <c r="A52" s="771"/>
      <c r="B52" s="772" t="s">
        <v>38</v>
      </c>
      <c r="C52" s="21" t="str">
        <f>C7</f>
        <v>2023. évi eredeti előirányzat
2/2023. (II.14.)</v>
      </c>
      <c r="D52" s="238" t="str">
        <f t="shared" ref="D52:L52" si="1">D7</f>
        <v>Módosított előirányzat a 14/2023.  (VI.29.)  rendelet szerint</v>
      </c>
      <c r="E52" s="21" t="str">
        <f t="shared" si="1"/>
        <v>Módosított előirányzat a 18/2023. (IX.26.)  rendelet szerint</v>
      </c>
      <c r="F52" s="21" t="str">
        <f t="shared" si="1"/>
        <v>Módosított előirányzat a 23/2023. (XII.14.)  rendelet szerint</v>
      </c>
      <c r="G52" s="21" t="str">
        <f t="shared" si="1"/>
        <v>Módosított előirányzat a …../2024. (II…..)  rendelet szerint</v>
      </c>
      <c r="H52" s="34" t="str">
        <f t="shared" si="1"/>
        <v>Változás a 23/2023. (XII.14) rendelethez képest</v>
      </c>
      <c r="I52" s="238" t="str">
        <f t="shared" si="1"/>
        <v>2023. évi teljesítés              2023.06.30-ig</v>
      </c>
      <c r="J52" s="21" t="str">
        <f t="shared" si="1"/>
        <v>2023. évi teljesítés              2023.09.30-ig</v>
      </c>
      <c r="K52" s="21" t="str">
        <f t="shared" si="1"/>
        <v>2023. évi teljesítés              2023.12.31-ig</v>
      </c>
      <c r="L52" s="21" t="str">
        <f t="shared" si="1"/>
        <v>Teljesítés %-a</v>
      </c>
    </row>
    <row r="53" spans="1:12" s="33" customFormat="1" ht="12.2" customHeight="1" thickBot="1" x14ac:dyDescent="0.25">
      <c r="A53" s="55" t="s">
        <v>12</v>
      </c>
      <c r="B53" s="56" t="s">
        <v>547</v>
      </c>
      <c r="C53" s="87"/>
      <c r="D53" s="125"/>
      <c r="E53" s="708"/>
      <c r="F53" s="708"/>
      <c r="G53" s="708"/>
      <c r="H53" s="50">
        <f t="shared" ref="H53:H70" si="2">+G53-F53</f>
        <v>0</v>
      </c>
      <c r="I53" s="249"/>
      <c r="J53" s="50"/>
      <c r="K53" s="50"/>
      <c r="L53" s="50"/>
    </row>
    <row r="54" spans="1:12" ht="12.2" customHeight="1" x14ac:dyDescent="0.2">
      <c r="A54" s="1216" t="s">
        <v>91</v>
      </c>
      <c r="B54" s="17" t="s">
        <v>68</v>
      </c>
      <c r="C54" s="119"/>
      <c r="D54" s="271"/>
      <c r="E54" s="712"/>
      <c r="F54" s="712"/>
      <c r="G54" s="712"/>
      <c r="H54" s="35">
        <f t="shared" si="2"/>
        <v>0</v>
      </c>
      <c r="I54" s="253"/>
      <c r="J54" s="35"/>
      <c r="K54" s="35"/>
      <c r="L54" s="35"/>
    </row>
    <row r="55" spans="1:12" ht="12.2" customHeight="1" x14ac:dyDescent="0.2">
      <c r="A55" s="1216" t="s">
        <v>305</v>
      </c>
      <c r="B55" s="418" t="s">
        <v>270</v>
      </c>
      <c r="C55" s="119"/>
      <c r="D55" s="271"/>
      <c r="E55" s="712"/>
      <c r="F55" s="712"/>
      <c r="G55" s="712"/>
      <c r="H55" s="35">
        <f t="shared" si="2"/>
        <v>0</v>
      </c>
      <c r="I55" s="253"/>
      <c r="J55" s="35"/>
      <c r="K55" s="35"/>
      <c r="L55" s="35"/>
    </row>
    <row r="56" spans="1:12" ht="12.2" customHeight="1" x14ac:dyDescent="0.2">
      <c r="A56" s="1216" t="s">
        <v>92</v>
      </c>
      <c r="B56" s="415" t="s">
        <v>87</v>
      </c>
      <c r="C56" s="422"/>
      <c r="D56" s="409"/>
      <c r="E56" s="103"/>
      <c r="F56" s="103"/>
      <c r="G56" s="103"/>
      <c r="H56" s="410">
        <f t="shared" si="2"/>
        <v>0</v>
      </c>
      <c r="I56" s="635"/>
      <c r="J56" s="410"/>
      <c r="K56" s="410"/>
      <c r="L56" s="410"/>
    </row>
    <row r="57" spans="1:12" ht="12.2" customHeight="1" x14ac:dyDescent="0.2">
      <c r="A57" s="1216" t="s">
        <v>93</v>
      </c>
      <c r="B57" s="415" t="s">
        <v>69</v>
      </c>
      <c r="C57" s="422"/>
      <c r="D57" s="409"/>
      <c r="E57" s="103"/>
      <c r="F57" s="103"/>
      <c r="G57" s="103"/>
      <c r="H57" s="410">
        <f t="shared" si="2"/>
        <v>0</v>
      </c>
      <c r="I57" s="635"/>
      <c r="J57" s="410"/>
      <c r="K57" s="410"/>
      <c r="L57" s="410"/>
    </row>
    <row r="58" spans="1:12" ht="12.2" customHeight="1" x14ac:dyDescent="0.2">
      <c r="A58" s="1216" t="s">
        <v>90</v>
      </c>
      <c r="B58" s="415" t="s">
        <v>80</v>
      </c>
      <c r="C58" s="422"/>
      <c r="D58" s="409"/>
      <c r="E58" s="103"/>
      <c r="F58" s="103"/>
      <c r="G58" s="103"/>
      <c r="H58" s="410">
        <f t="shared" si="2"/>
        <v>0</v>
      </c>
      <c r="I58" s="635"/>
      <c r="J58" s="410"/>
      <c r="K58" s="410"/>
      <c r="L58" s="410"/>
    </row>
    <row r="59" spans="1:12" ht="12.2" customHeight="1" x14ac:dyDescent="0.2">
      <c r="A59" s="1216" t="s">
        <v>147</v>
      </c>
      <c r="B59" s="415" t="s">
        <v>88</v>
      </c>
      <c r="C59" s="422"/>
      <c r="D59" s="409"/>
      <c r="E59" s="103"/>
      <c r="F59" s="103"/>
      <c r="G59" s="103"/>
      <c r="H59" s="410">
        <f t="shared" si="2"/>
        <v>0</v>
      </c>
      <c r="I59" s="635"/>
      <c r="J59" s="410"/>
      <c r="K59" s="410"/>
      <c r="L59" s="410"/>
    </row>
    <row r="60" spans="1:12" ht="12.2" customHeight="1" x14ac:dyDescent="0.2">
      <c r="A60" s="1216" t="s">
        <v>306</v>
      </c>
      <c r="B60" s="648" t="s">
        <v>235</v>
      </c>
      <c r="C60" s="422"/>
      <c r="D60" s="409"/>
      <c r="E60" s="103"/>
      <c r="F60" s="103"/>
      <c r="G60" s="103"/>
      <c r="H60" s="410">
        <f t="shared" si="2"/>
        <v>0</v>
      </c>
      <c r="I60" s="635"/>
      <c r="J60" s="410"/>
      <c r="K60" s="410"/>
      <c r="L60" s="410"/>
    </row>
    <row r="61" spans="1:12" ht="12.2" customHeight="1" thickBot="1" x14ac:dyDescent="0.25">
      <c r="A61" s="82" t="s">
        <v>307</v>
      </c>
      <c r="B61" s="83" t="s">
        <v>234</v>
      </c>
      <c r="C61" s="90"/>
      <c r="D61" s="272"/>
      <c r="E61" s="719"/>
      <c r="F61" s="719"/>
      <c r="G61" s="719"/>
      <c r="H61" s="59">
        <f t="shared" si="2"/>
        <v>0</v>
      </c>
      <c r="I61" s="255"/>
      <c r="J61" s="59"/>
      <c r="K61" s="59"/>
      <c r="L61" s="59"/>
    </row>
    <row r="62" spans="1:12" ht="12.2" customHeight="1" thickBot="1" x14ac:dyDescent="0.25">
      <c r="A62" s="55" t="s">
        <v>13</v>
      </c>
      <c r="B62" s="56" t="s">
        <v>548</v>
      </c>
      <c r="C62" s="87"/>
      <c r="D62" s="125"/>
      <c r="E62" s="708"/>
      <c r="F62" s="708"/>
      <c r="G62" s="708"/>
      <c r="H62" s="50">
        <f t="shared" si="2"/>
        <v>0</v>
      </c>
      <c r="I62" s="249"/>
      <c r="J62" s="50"/>
      <c r="K62" s="50"/>
      <c r="L62" s="50"/>
    </row>
    <row r="63" spans="1:12" s="33" customFormat="1" ht="12.2" customHeight="1" x14ac:dyDescent="0.2">
      <c r="A63" s="1216" t="s">
        <v>94</v>
      </c>
      <c r="B63" s="17" t="s">
        <v>119</v>
      </c>
      <c r="C63" s="119"/>
      <c r="D63" s="271"/>
      <c r="E63" s="712"/>
      <c r="F63" s="712"/>
      <c r="G63" s="712"/>
      <c r="H63" s="35">
        <f t="shared" si="2"/>
        <v>0</v>
      </c>
      <c r="I63" s="253"/>
      <c r="J63" s="35"/>
      <c r="K63" s="35"/>
      <c r="L63" s="35"/>
    </row>
    <row r="64" spans="1:12" s="33" customFormat="1" ht="12.2" customHeight="1" x14ac:dyDescent="0.2">
      <c r="A64" s="1216" t="s">
        <v>316</v>
      </c>
      <c r="B64" s="1597" t="s">
        <v>236</v>
      </c>
      <c r="C64" s="119"/>
      <c r="D64" s="271"/>
      <c r="E64" s="712"/>
      <c r="F64" s="712"/>
      <c r="G64" s="712"/>
      <c r="H64" s="35">
        <f t="shared" si="2"/>
        <v>0</v>
      </c>
      <c r="I64" s="253"/>
      <c r="J64" s="35"/>
      <c r="K64" s="35"/>
      <c r="L64" s="35"/>
    </row>
    <row r="65" spans="1:12" ht="12.2" customHeight="1" x14ac:dyDescent="0.2">
      <c r="A65" s="1216" t="s">
        <v>95</v>
      </c>
      <c r="B65" s="415" t="s">
        <v>2</v>
      </c>
      <c r="C65" s="422"/>
      <c r="D65" s="409"/>
      <c r="E65" s="103"/>
      <c r="F65" s="103"/>
      <c r="G65" s="103"/>
      <c r="H65" s="410">
        <f t="shared" si="2"/>
        <v>0</v>
      </c>
      <c r="I65" s="635"/>
      <c r="J65" s="410"/>
      <c r="K65" s="410"/>
      <c r="L65" s="410"/>
    </row>
    <row r="66" spans="1:12" ht="12.2" customHeight="1" x14ac:dyDescent="0.2">
      <c r="A66" s="1216" t="s">
        <v>342</v>
      </c>
      <c r="B66" s="650" t="s">
        <v>237</v>
      </c>
      <c r="C66" s="422"/>
      <c r="D66" s="409"/>
      <c r="E66" s="103"/>
      <c r="F66" s="103"/>
      <c r="G66" s="103"/>
      <c r="H66" s="410">
        <f t="shared" si="2"/>
        <v>0</v>
      </c>
      <c r="I66" s="635"/>
      <c r="J66" s="410"/>
      <c r="K66" s="410"/>
      <c r="L66" s="410"/>
    </row>
    <row r="67" spans="1:12" ht="12.2" customHeight="1" x14ac:dyDescent="0.2">
      <c r="A67" s="1216" t="s">
        <v>96</v>
      </c>
      <c r="B67" s="17" t="s">
        <v>175</v>
      </c>
      <c r="C67" s="422"/>
      <c r="D67" s="409"/>
      <c r="E67" s="103"/>
      <c r="F67" s="103"/>
      <c r="G67" s="103"/>
      <c r="H67" s="410">
        <f t="shared" si="2"/>
        <v>0</v>
      </c>
      <c r="I67" s="635"/>
      <c r="J67" s="410"/>
      <c r="K67" s="410"/>
      <c r="L67" s="410"/>
    </row>
    <row r="68" spans="1:12" ht="12.2" customHeight="1" x14ac:dyDescent="0.2">
      <c r="A68" s="1216" t="s">
        <v>317</v>
      </c>
      <c r="B68" s="648" t="s">
        <v>239</v>
      </c>
      <c r="C68" s="422"/>
      <c r="D68" s="409"/>
      <c r="E68" s="103"/>
      <c r="F68" s="103"/>
      <c r="G68" s="103"/>
      <c r="H68" s="410">
        <f t="shared" si="2"/>
        <v>0</v>
      </c>
      <c r="I68" s="635"/>
      <c r="J68" s="410"/>
      <c r="K68" s="410"/>
      <c r="L68" s="410"/>
    </row>
    <row r="69" spans="1:12" ht="12.2" customHeight="1" thickBot="1" x14ac:dyDescent="0.25">
      <c r="A69" s="82" t="s">
        <v>318</v>
      </c>
      <c r="B69" s="83" t="s">
        <v>238</v>
      </c>
      <c r="C69" s="90"/>
      <c r="D69" s="409"/>
      <c r="E69" s="103"/>
      <c r="F69" s="103"/>
      <c r="G69" s="103"/>
      <c r="H69" s="410">
        <f t="shared" si="2"/>
        <v>0</v>
      </c>
      <c r="I69" s="635"/>
      <c r="J69" s="410"/>
      <c r="K69" s="410"/>
      <c r="L69" s="410"/>
    </row>
    <row r="70" spans="1:12" ht="15" customHeight="1" thickBot="1" x14ac:dyDescent="0.25">
      <c r="A70" s="55" t="s">
        <v>14</v>
      </c>
      <c r="B70" s="65" t="s">
        <v>176</v>
      </c>
      <c r="C70" s="133"/>
      <c r="D70" s="132"/>
      <c r="E70" s="718"/>
      <c r="F70" s="718"/>
      <c r="G70" s="718"/>
      <c r="H70" s="66">
        <f t="shared" si="2"/>
        <v>0</v>
      </c>
      <c r="I70" s="250"/>
      <c r="J70" s="66"/>
      <c r="K70" s="66"/>
      <c r="L70" s="66"/>
    </row>
    <row r="71" spans="1:12" ht="13.5" thickBot="1" x14ac:dyDescent="0.25">
      <c r="C71" s="27"/>
      <c r="D71" s="27"/>
      <c r="E71" s="27"/>
      <c r="F71" s="27"/>
      <c r="G71" s="27"/>
      <c r="H71" s="27"/>
      <c r="I71" s="27"/>
      <c r="J71" s="27"/>
      <c r="K71" s="27"/>
      <c r="L71" s="27"/>
    </row>
    <row r="72" spans="1:12" ht="15" customHeight="1" thickBot="1" x14ac:dyDescent="0.25">
      <c r="A72" s="764" t="s">
        <v>292</v>
      </c>
      <c r="B72" s="766"/>
      <c r="C72" s="135"/>
      <c r="D72" s="765"/>
      <c r="E72" s="647"/>
      <c r="F72" s="647"/>
      <c r="G72" s="647"/>
      <c r="H72" s="246">
        <f>+G72-F72</f>
        <v>0</v>
      </c>
      <c r="I72" s="246"/>
      <c r="J72" s="246"/>
      <c r="K72" s="246"/>
      <c r="L72" s="246"/>
    </row>
    <row r="73" spans="1:12" x14ac:dyDescent="0.2">
      <c r="D73" s="225"/>
      <c r="E73" s="225"/>
      <c r="F73" s="225"/>
      <c r="G73" s="225"/>
      <c r="H73" s="225" t="s">
        <v>735</v>
      </c>
      <c r="I73" s="225"/>
      <c r="J73" s="225"/>
      <c r="K73" s="225"/>
      <c r="L73" s="225"/>
    </row>
  </sheetData>
  <sheetProtection formatCells="0"/>
  <mergeCells count="7">
    <mergeCell ref="A9:H9"/>
    <mergeCell ref="A51:H51"/>
    <mergeCell ref="A1:H1"/>
    <mergeCell ref="A2:H2"/>
    <mergeCell ref="C4:H4"/>
    <mergeCell ref="C5:H5"/>
    <mergeCell ref="A6:H6"/>
  </mergeCells>
  <printOptions horizontalCentered="1"/>
  <pageMargins left="0.39370078740157483" right="0.39370078740157483" top="0.39370078740157483" bottom="0.19685039370078741" header="0.39370078740157483" footer="0.39370078740157483"/>
  <pageSetup paperSize="9" scale="73" orientation="portrait" r:id="rId1"/>
  <headerFooter alignWithMargins="0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Munka46"/>
  <dimension ref="A1"/>
  <sheetViews>
    <sheetView workbookViewId="0"/>
  </sheetViews>
  <sheetFormatPr defaultRowHeight="12.75" x14ac:dyDescent="0.2"/>
  <sheetData/>
  <phoneticPr fontId="0" type="noConversion"/>
  <pageMargins left="0.75" right="0.75" top="1" bottom="1" header="0.5" footer="0.5"/>
  <headerFooter alignWithMargins="0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Munka47"/>
  <dimension ref="A1"/>
  <sheetViews>
    <sheetView workbookViewId="0"/>
  </sheetViews>
  <sheetFormatPr defaultRowHeight="12.75" x14ac:dyDescent="0.2"/>
  <sheetData/>
  <phoneticPr fontId="0" type="noConversion"/>
  <pageMargins left="0.75" right="0.75" top="1" bottom="1" header="0.5" footer="0.5"/>
  <headerFooter alignWithMargins="0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Munka48"/>
  <dimension ref="A1"/>
  <sheetViews>
    <sheetView workbookViewId="0"/>
  </sheetViews>
  <sheetFormatPr defaultRowHeight="12.75" x14ac:dyDescent="0.2"/>
  <sheetData/>
  <phoneticPr fontId="0" type="noConversion"/>
  <pageMargins left="0.75" right="0.75" top="1" bottom="1" header="0.5" footer="0.5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74"/>
  <sheetViews>
    <sheetView view="pageBreakPreview" topLeftCell="A31" zoomScale="130" zoomScaleNormal="160" zoomScaleSheetLayoutView="130" workbookViewId="0">
      <selection activeCell="P49" sqref="P49"/>
    </sheetView>
  </sheetViews>
  <sheetFormatPr defaultColWidth="9.33203125" defaultRowHeight="12.75" x14ac:dyDescent="0.2"/>
  <cols>
    <col min="1" max="1" width="13.83203125" style="37" customWidth="1"/>
    <col min="2" max="2" width="67.5" style="25" customWidth="1"/>
    <col min="3" max="3" width="14.33203125" style="25" customWidth="1"/>
    <col min="4" max="4" width="15.83203125" style="25" hidden="1" customWidth="1"/>
    <col min="5" max="5" width="13.83203125" style="25" hidden="1" customWidth="1"/>
    <col min="6" max="6" width="14.6640625" style="25" customWidth="1"/>
    <col min="7" max="7" width="15.83203125" style="25" customWidth="1"/>
    <col min="8" max="8" width="14.33203125" style="25" customWidth="1"/>
    <col min="9" max="11" width="15.83203125" style="25" hidden="1" customWidth="1"/>
    <col min="12" max="12" width="7.1640625" style="141" hidden="1" customWidth="1"/>
    <col min="13" max="13" width="9.33203125" style="25" customWidth="1"/>
    <col min="14" max="14" width="14.33203125" style="25" bestFit="1" customWidth="1"/>
    <col min="15" max="16384" width="9.33203125" style="25"/>
  </cols>
  <sheetData>
    <row r="1" spans="1:16" ht="12.75" customHeight="1" x14ac:dyDescent="0.2">
      <c r="A1" s="1665" t="s">
        <v>824</v>
      </c>
      <c r="B1" s="1665"/>
      <c r="C1" s="1665"/>
      <c r="D1" s="1665"/>
      <c r="E1" s="1665"/>
      <c r="F1" s="1665"/>
      <c r="G1" s="1665"/>
      <c r="H1" s="1665"/>
      <c r="I1" s="81"/>
      <c r="J1" s="81"/>
      <c r="K1" s="81"/>
      <c r="L1" s="143"/>
    </row>
    <row r="2" spans="1:16" ht="12.75" customHeight="1" x14ac:dyDescent="0.2">
      <c r="A2" s="1665" t="s">
        <v>740</v>
      </c>
      <c r="B2" s="1665"/>
      <c r="C2" s="1665"/>
      <c r="D2" s="1665"/>
      <c r="E2" s="1665"/>
      <c r="F2" s="1665"/>
      <c r="G2" s="1665"/>
      <c r="H2" s="1665"/>
      <c r="I2" s="81"/>
      <c r="J2" s="81"/>
      <c r="K2" s="81"/>
      <c r="L2" s="143"/>
    </row>
    <row r="3" spans="1:16" s="24" customFormat="1" ht="21.2" customHeight="1" thickBot="1" x14ac:dyDescent="0.25">
      <c r="A3" s="1665"/>
      <c r="B3" s="1665"/>
      <c r="C3" s="1665"/>
      <c r="D3" s="1665"/>
      <c r="E3" s="1665"/>
      <c r="F3" s="1665"/>
      <c r="G3" s="1665"/>
      <c r="H3" s="1665"/>
      <c r="I3" s="1665"/>
      <c r="J3" s="1665"/>
      <c r="K3" s="1665"/>
      <c r="L3" s="1665"/>
    </row>
    <row r="4" spans="1:16" s="40" customFormat="1" ht="35.450000000000003" customHeight="1" x14ac:dyDescent="0.2">
      <c r="A4" s="38" t="s">
        <v>137</v>
      </c>
      <c r="B4" s="39" t="s">
        <v>130</v>
      </c>
      <c r="C4" s="1693" t="s">
        <v>187</v>
      </c>
      <c r="D4" s="1694"/>
      <c r="E4" s="1694"/>
      <c r="F4" s="1694"/>
      <c r="G4" s="1694"/>
      <c r="H4" s="1695"/>
      <c r="I4" s="231"/>
      <c r="J4" s="231"/>
      <c r="K4" s="231"/>
      <c r="L4" s="232"/>
    </row>
    <row r="5" spans="1:16" s="40" customFormat="1" ht="24.75" thickBot="1" x14ac:dyDescent="0.25">
      <c r="A5" s="41" t="s">
        <v>139</v>
      </c>
      <c r="B5" s="42" t="s">
        <v>140</v>
      </c>
      <c r="C5" s="1696" t="s">
        <v>141</v>
      </c>
      <c r="D5" s="1697"/>
      <c r="E5" s="1697"/>
      <c r="F5" s="1697"/>
      <c r="G5" s="1697"/>
      <c r="H5" s="1698"/>
      <c r="I5" s="233"/>
      <c r="J5" s="233"/>
      <c r="K5" s="233"/>
      <c r="L5" s="234"/>
    </row>
    <row r="6" spans="1:16" s="43" customFormat="1" ht="15.95" customHeight="1" thickBot="1" x14ac:dyDescent="0.3">
      <c r="A6" s="1699" t="s">
        <v>362</v>
      </c>
      <c r="B6" s="1699"/>
      <c r="C6" s="1699"/>
      <c r="D6" s="1699"/>
      <c r="E6" s="1699"/>
      <c r="F6" s="1699"/>
      <c r="G6" s="1699"/>
      <c r="H6" s="1699"/>
      <c r="I6" s="235"/>
      <c r="J6" s="235"/>
      <c r="K6" s="235"/>
      <c r="L6" s="235"/>
    </row>
    <row r="7" spans="1:16" ht="72.75" thickBot="1" x14ac:dyDescent="0.25">
      <c r="A7" s="1164" t="s">
        <v>142</v>
      </c>
      <c r="B7" s="44" t="s">
        <v>36</v>
      </c>
      <c r="C7" s="44" t="str">
        <f>'1. mell.bevétel_össz'!C8</f>
        <v>2023. évi eredeti előirányzat
2/2023. (II.14.)</v>
      </c>
      <c r="D7" s="275" t="str">
        <f>'1. mell.bevétel_össz'!D8</f>
        <v>Módosított előirányzat a 14/2023.  (VI.29.)  rendelet szerint</v>
      </c>
      <c r="E7" s="44" t="str">
        <f>'1. mell.bevétel_össz'!E8</f>
        <v>Módosított előirányzat a 18/2023. (IX.26.)  rendelet szerint</v>
      </c>
      <c r="F7" s="44" t="str">
        <f>'1. mell.bevétel_össz'!F8</f>
        <v>Módosított előirányzat a 23/2023. (XII.14.)  rendelet szerint</v>
      </c>
      <c r="G7" s="772" t="str">
        <f>'1. mell.bevétel_össz'!G8</f>
        <v>Módosított előirányzat a …../2024. (II…..)  rendelet szerint</v>
      </c>
      <c r="H7" s="1166" t="str">
        <f>'1. mell.bevétel_össz'!H8</f>
        <v>Változás a 23/2023. (XII.14) rendelethez képest</v>
      </c>
      <c r="I7" s="261" t="str">
        <f>'1. mell.bevétel_össz'!I8</f>
        <v>2023. évi teljesítés              2023.06.30-ig</v>
      </c>
      <c r="J7" s="186" t="str">
        <f>'1. mell.bevétel_össz'!J8</f>
        <v>2023. évi teljesítés              2023.09.30-ig</v>
      </c>
      <c r="K7" s="186" t="str">
        <f>'1. mell.bevétel_össz'!K8</f>
        <v>2023. évi teljesítés              2023.12.31-ig</v>
      </c>
      <c r="L7" s="187" t="str">
        <f>'1. mell.bevétel_össz'!L8</f>
        <v>Teljesítés %-a</v>
      </c>
    </row>
    <row r="8" spans="1:16" s="48" customFormat="1" ht="12.95" customHeight="1" thickBot="1" x14ac:dyDescent="0.25">
      <c r="A8" s="45" t="s">
        <v>297</v>
      </c>
      <c r="B8" s="46" t="s">
        <v>298</v>
      </c>
      <c r="C8" s="1168" t="s">
        <v>299</v>
      </c>
      <c r="D8" s="263" t="s">
        <v>300</v>
      </c>
      <c r="E8" s="46" t="s">
        <v>300</v>
      </c>
      <c r="F8" s="46" t="s">
        <v>300</v>
      </c>
      <c r="G8" s="46" t="s">
        <v>301</v>
      </c>
      <c r="H8" s="260" t="s">
        <v>388</v>
      </c>
      <c r="I8" s="260" t="s">
        <v>299</v>
      </c>
      <c r="J8" s="154" t="s">
        <v>299</v>
      </c>
      <c r="K8" s="154" t="s">
        <v>299</v>
      </c>
      <c r="L8" s="155" t="s">
        <v>299</v>
      </c>
      <c r="P8" s="48" t="s">
        <v>385</v>
      </c>
    </row>
    <row r="9" spans="1:16" s="48" customFormat="1" ht="15.95" customHeight="1" thickBot="1" x14ac:dyDescent="0.25">
      <c r="A9" s="1681" t="s">
        <v>11</v>
      </c>
      <c r="B9" s="1682"/>
      <c r="C9" s="1682"/>
      <c r="D9" s="1682"/>
      <c r="E9" s="1682"/>
      <c r="F9" s="1682"/>
      <c r="G9" s="1682"/>
      <c r="H9" s="1683"/>
      <c r="I9" s="258"/>
      <c r="J9" s="258"/>
      <c r="K9" s="258"/>
      <c r="L9" s="258"/>
    </row>
    <row r="10" spans="1:16" s="26" customFormat="1" ht="12.2" customHeight="1" thickBot="1" x14ac:dyDescent="0.25">
      <c r="A10" s="45" t="s">
        <v>12</v>
      </c>
      <c r="B10" s="49" t="s">
        <v>277</v>
      </c>
      <c r="C10" s="87">
        <f>C11+C12+C13+C14+C15+C16+C17+C18+C19+C20+C21</f>
        <v>294699169</v>
      </c>
      <c r="D10" s="125">
        <f t="shared" ref="D10:K10" si="0">D11+D12+D13+D14+D15+D16+D17+D18+D19+D20+D21</f>
        <v>308633169</v>
      </c>
      <c r="E10" s="87">
        <f t="shared" si="0"/>
        <v>311098169</v>
      </c>
      <c r="F10" s="87">
        <f t="shared" si="0"/>
        <v>393351169</v>
      </c>
      <c r="G10" s="87">
        <f t="shared" si="0"/>
        <v>393351169</v>
      </c>
      <c r="H10" s="249">
        <f>+G10-F10</f>
        <v>0</v>
      </c>
      <c r="I10" s="249">
        <f t="shared" si="0"/>
        <v>0</v>
      </c>
      <c r="J10" s="134">
        <f t="shared" si="0"/>
        <v>0</v>
      </c>
      <c r="K10" s="134">
        <f t="shared" si="0"/>
        <v>0</v>
      </c>
      <c r="L10" s="193">
        <f t="shared" ref="L10:L48" si="1">I10/D10*100</f>
        <v>0</v>
      </c>
    </row>
    <row r="11" spans="1:16" s="26" customFormat="1" ht="12.2" customHeight="1" x14ac:dyDescent="0.2">
      <c r="A11" s="51" t="s">
        <v>91</v>
      </c>
      <c r="B11" s="52" t="s">
        <v>143</v>
      </c>
      <c r="C11" s="126">
        <f>'6.Polg_Hivatal'!C11+'7.TIK'!C11+'8.Humán'!C11+'9.Óvoda'!C11+'10.TMKK'!C11+'11.Rendelő'!C11</f>
        <v>0</v>
      </c>
      <c r="D11" s="277">
        <f>'6.Polg_Hivatal'!D11+'7.TIK'!D11+'8.Humán'!D11+'9.Óvoda'!D11+'10.TMKK'!D11+'11.Rendelő'!D11</f>
        <v>0</v>
      </c>
      <c r="E11" s="126">
        <f>'6.Polg_Hivatal'!E11+'7.TIK'!E11+'8.Humán'!E11+'9.Óvoda'!E11+'10.TMKK'!E11+'11.Rendelő'!E11</f>
        <v>0</v>
      </c>
      <c r="F11" s="126">
        <f>'6.Polg_Hivatal'!F11+'7.TIK'!F11+'8.Humán'!F11+'9.Óvoda'!F11+'10.TMKK'!F11+'11.Rendelő'!F11</f>
        <v>37619</v>
      </c>
      <c r="G11" s="126">
        <f>'6.Polg_Hivatal'!G11+'7.TIK'!G11+'8.Humán'!G11+'9.Óvoda'!G11+'10.TMKK'!G11+'11.Rendelő'!G11</f>
        <v>37619</v>
      </c>
      <c r="H11" s="251">
        <f t="shared" ref="H11:H48" si="2">+G11-F11</f>
        <v>0</v>
      </c>
      <c r="I11" s="251">
        <f>'6.Polg_Hivatal'!I11+'7.TIK'!I11+'8.Humán'!I11+'9.Óvoda'!I11+'10.TMKK'!I11+'11.Rendelő'!I11</f>
        <v>0</v>
      </c>
      <c r="J11" s="194">
        <f>'6.Polg_Hivatal'!J11+'7.TIK'!J11+'8.Humán'!J11+'9.Óvoda'!J11+'10.TMKK'!J11+'11.Rendelő'!J11</f>
        <v>0</v>
      </c>
      <c r="K11" s="194">
        <f>'6.Polg_Hivatal'!K11+'7.TIK'!K11+'8.Humán'!K11+'9.Óvoda'!K11+'10.TMKK'!K11+'11.Rendelő'!K11</f>
        <v>0</v>
      </c>
      <c r="L11" s="195" t="e">
        <f t="shared" si="1"/>
        <v>#DIV/0!</v>
      </c>
    </row>
    <row r="12" spans="1:16" s="26" customFormat="1" ht="12.2" customHeight="1" x14ac:dyDescent="0.2">
      <c r="A12" s="1216" t="s">
        <v>92</v>
      </c>
      <c r="B12" s="415" t="s">
        <v>144</v>
      </c>
      <c r="C12" s="416">
        <f>'6.Polg_Hivatal'!C12+'7.TIK'!C12+'8.Humán'!C12+'9.Óvoda'!C12+'10.TMKK'!C12+'11.Rendelő'!C12</f>
        <v>59280848</v>
      </c>
      <c r="D12" s="423">
        <f>'6.Polg_Hivatal'!D12+'7.TIK'!D12+'8.Humán'!D12+'9.Óvoda'!D12+'10.TMKK'!D12+'11.Rendelő'!D12</f>
        <v>59280848</v>
      </c>
      <c r="E12" s="416">
        <f>'6.Polg_Hivatal'!E12+'7.TIK'!E12+'8.Humán'!E12+'9.Óvoda'!E12+'10.TMKK'!E12+'11.Rendelő'!E12</f>
        <v>59280848</v>
      </c>
      <c r="F12" s="416">
        <f>'6.Polg_Hivatal'!F12+'7.TIK'!F12+'8.Humán'!F12+'9.Óvoda'!F12+'10.TMKK'!F12+'11.Rendelő'!F12</f>
        <v>88938353</v>
      </c>
      <c r="G12" s="416">
        <f>'6.Polg_Hivatal'!G12+'7.TIK'!G12+'8.Humán'!G12+'9.Óvoda'!G12+'10.TMKK'!G12+'11.Rendelő'!G12</f>
        <v>89010823</v>
      </c>
      <c r="H12" s="632">
        <f t="shared" si="2"/>
        <v>72470</v>
      </c>
      <c r="I12" s="632">
        <f>'6.Polg_Hivatal'!I12+'7.TIK'!I12+'8.Humán'!I12+'9.Óvoda'!I12+'10.TMKK'!I12+'11.Rendelő'!I12</f>
        <v>0</v>
      </c>
      <c r="J12" s="196">
        <f>'6.Polg_Hivatal'!J12+'7.TIK'!J12+'8.Humán'!J12+'9.Óvoda'!J12+'10.TMKK'!J12+'11.Rendelő'!J12</f>
        <v>0</v>
      </c>
      <c r="K12" s="196">
        <f>'6.Polg_Hivatal'!K12+'7.TIK'!K12+'8.Humán'!K12+'9.Óvoda'!K12+'10.TMKK'!K12+'11.Rendelő'!K12</f>
        <v>0</v>
      </c>
      <c r="L12" s="197">
        <f t="shared" si="1"/>
        <v>0</v>
      </c>
    </row>
    <row r="13" spans="1:16" s="26" customFormat="1" ht="12.2" customHeight="1" x14ac:dyDescent="0.2">
      <c r="A13" s="1216" t="s">
        <v>93</v>
      </c>
      <c r="B13" s="415" t="s">
        <v>145</v>
      </c>
      <c r="C13" s="416">
        <f>'6.Polg_Hivatal'!C13+'7.TIK'!C13+'8.Humán'!C13+'9.Óvoda'!C13+'10.TMKK'!C13+'11.Rendelő'!C13</f>
        <v>8034964</v>
      </c>
      <c r="D13" s="423">
        <f>'6.Polg_Hivatal'!D13+'7.TIK'!D13+'8.Humán'!D13+'9.Óvoda'!D13+'10.TMKK'!D13+'11.Rendelő'!D13</f>
        <v>8034964</v>
      </c>
      <c r="E13" s="416">
        <f>'6.Polg_Hivatal'!E13+'7.TIK'!E13+'8.Humán'!E13+'9.Óvoda'!E13+'10.TMKK'!E13+'11.Rendelő'!E13</f>
        <v>10499964</v>
      </c>
      <c r="F13" s="416">
        <f>'6.Polg_Hivatal'!F13+'7.TIK'!F13+'8.Humán'!F13+'9.Óvoda'!F13+'10.TMKK'!F13+'11.Rendelő'!F13</f>
        <v>12499159</v>
      </c>
      <c r="G13" s="416">
        <f>'6.Polg_Hivatal'!G13+'7.TIK'!G13+'8.Humán'!G13+'9.Óvoda'!G13+'10.TMKK'!G13+'11.Rendelő'!G13</f>
        <v>12499159</v>
      </c>
      <c r="H13" s="632">
        <f t="shared" si="2"/>
        <v>0</v>
      </c>
      <c r="I13" s="632">
        <f>'6.Polg_Hivatal'!I13+'7.TIK'!I13+'8.Humán'!I13+'9.Óvoda'!I13+'10.TMKK'!I13+'11.Rendelő'!I13</f>
        <v>0</v>
      </c>
      <c r="J13" s="196">
        <f>'6.Polg_Hivatal'!J13+'7.TIK'!J13+'8.Humán'!J13+'9.Óvoda'!J13+'10.TMKK'!J13+'11.Rendelő'!J13</f>
        <v>0</v>
      </c>
      <c r="K13" s="196">
        <f>'6.Polg_Hivatal'!K13+'7.TIK'!K13+'8.Humán'!K13+'9.Óvoda'!K13+'10.TMKK'!K13+'11.Rendelő'!K13</f>
        <v>0</v>
      </c>
      <c r="L13" s="197">
        <f t="shared" si="1"/>
        <v>0</v>
      </c>
    </row>
    <row r="14" spans="1:16" s="26" customFormat="1" ht="12.2" customHeight="1" x14ac:dyDescent="0.2">
      <c r="A14" s="1216" t="s">
        <v>90</v>
      </c>
      <c r="B14" s="415" t="s">
        <v>146</v>
      </c>
      <c r="C14" s="416">
        <f>'6.Polg_Hivatal'!C14+'7.TIK'!C14+'8.Humán'!C14+'9.Óvoda'!C14+'10.TMKK'!C14+'11.Rendelő'!C14</f>
        <v>0</v>
      </c>
      <c r="D14" s="423">
        <f>'6.Polg_Hivatal'!D14+'7.TIK'!D14+'8.Humán'!D14+'9.Óvoda'!D14+'10.TMKK'!D14+'11.Rendelő'!D14</f>
        <v>0</v>
      </c>
      <c r="E14" s="416">
        <f>'6.Polg_Hivatal'!E14+'7.TIK'!E14+'8.Humán'!E14+'9.Óvoda'!E14+'10.TMKK'!E14+'11.Rendelő'!E14</f>
        <v>0</v>
      </c>
      <c r="F14" s="416">
        <f>'6.Polg_Hivatal'!F14+'7.TIK'!F14+'8.Humán'!F14+'9.Óvoda'!F14+'10.TMKK'!F14+'11.Rendelő'!F14</f>
        <v>0</v>
      </c>
      <c r="G14" s="416">
        <f>'6.Polg_Hivatal'!G14+'7.TIK'!G14+'8.Humán'!G14+'9.Óvoda'!G14+'10.TMKK'!G14+'11.Rendelő'!G14</f>
        <v>0</v>
      </c>
      <c r="H14" s="632">
        <f t="shared" si="2"/>
        <v>0</v>
      </c>
      <c r="I14" s="632">
        <f>'6.Polg_Hivatal'!I14+'7.TIK'!I14+'8.Humán'!I14+'9.Óvoda'!I14+'10.TMKK'!I14+'11.Rendelő'!I14</f>
        <v>0</v>
      </c>
      <c r="J14" s="196">
        <f>'6.Polg_Hivatal'!J14+'7.TIK'!J14+'8.Humán'!J14+'9.Óvoda'!J14+'10.TMKK'!J14+'11.Rendelő'!J14</f>
        <v>0</v>
      </c>
      <c r="K14" s="196">
        <f>'6.Polg_Hivatal'!K14+'7.TIK'!K14+'8.Humán'!K14+'9.Óvoda'!K14+'10.TMKK'!K14+'11.Rendelő'!K14</f>
        <v>0</v>
      </c>
      <c r="L14" s="197" t="e">
        <f t="shared" si="1"/>
        <v>#DIV/0!</v>
      </c>
    </row>
    <row r="15" spans="1:16" s="26" customFormat="1" ht="12.2" customHeight="1" x14ac:dyDescent="0.2">
      <c r="A15" s="1216" t="s">
        <v>147</v>
      </c>
      <c r="B15" s="415" t="s">
        <v>148</v>
      </c>
      <c r="C15" s="416">
        <f>'6.Polg_Hivatal'!C15+'7.TIK'!C15+'8.Humán'!C15+'9.Óvoda'!C15+'10.TMKK'!C15+'11.Rendelő'!C15</f>
        <v>176659740</v>
      </c>
      <c r="D15" s="423">
        <f>'6.Polg_Hivatal'!D15+'7.TIK'!D15+'8.Humán'!D15+'9.Óvoda'!D15+'10.TMKK'!D15+'11.Rendelő'!D15</f>
        <v>176659740</v>
      </c>
      <c r="E15" s="416">
        <f>'6.Polg_Hivatal'!E15+'7.TIK'!E15+'8.Humán'!E15+'9.Óvoda'!E15+'10.TMKK'!E15+'11.Rendelő'!E15</f>
        <v>176659740</v>
      </c>
      <c r="F15" s="416">
        <f>'6.Polg_Hivatal'!F15+'7.TIK'!F15+'8.Humán'!F15+'9.Óvoda'!F15+'10.TMKK'!F15+'11.Rendelő'!F15</f>
        <v>211881640</v>
      </c>
      <c r="G15" s="416">
        <f>'6.Polg_Hivatal'!G15+'7.TIK'!G15+'8.Humán'!G15+'9.Óvoda'!G15+'10.TMKK'!G15+'11.Rendelő'!G15</f>
        <v>211881640</v>
      </c>
      <c r="H15" s="632">
        <f t="shared" si="2"/>
        <v>0</v>
      </c>
      <c r="I15" s="632">
        <f>'6.Polg_Hivatal'!I15+'7.TIK'!I15+'8.Humán'!I15+'9.Óvoda'!I15+'10.TMKK'!I15+'11.Rendelő'!I15</f>
        <v>0</v>
      </c>
      <c r="J15" s="196">
        <f>'6.Polg_Hivatal'!J15+'7.TIK'!J15+'8.Humán'!J15+'9.Óvoda'!J15+'10.TMKK'!J15+'11.Rendelő'!J15</f>
        <v>0</v>
      </c>
      <c r="K15" s="196">
        <f>'6.Polg_Hivatal'!K15+'7.TIK'!K15+'8.Humán'!K15+'9.Óvoda'!K15+'10.TMKK'!K15+'11.Rendelő'!K15</f>
        <v>0</v>
      </c>
      <c r="L15" s="197">
        <f t="shared" si="1"/>
        <v>0</v>
      </c>
    </row>
    <row r="16" spans="1:16" s="26" customFormat="1" ht="12.2" customHeight="1" x14ac:dyDescent="0.2">
      <c r="A16" s="1216" t="s">
        <v>149</v>
      </c>
      <c r="B16" s="415" t="s">
        <v>150</v>
      </c>
      <c r="C16" s="416">
        <f>'6.Polg_Hivatal'!C16+'7.TIK'!C16+'8.Humán'!C16+'9.Óvoda'!C16+'10.TMKK'!C16+'11.Rendelő'!C16</f>
        <v>39817147</v>
      </c>
      <c r="D16" s="423">
        <f>'6.Polg_Hivatal'!D16+'7.TIK'!D16+'8.Humán'!D16+'9.Óvoda'!D16+'10.TMKK'!D16+'11.Rendelő'!D16</f>
        <v>39817147</v>
      </c>
      <c r="E16" s="416">
        <f>'6.Polg_Hivatal'!E16+'7.TIK'!E16+'8.Humán'!E16+'9.Óvoda'!E16+'10.TMKK'!E16+'11.Rendelő'!E16</f>
        <v>39817147</v>
      </c>
      <c r="F16" s="416">
        <f>'6.Polg_Hivatal'!F16+'7.TIK'!F16+'8.Humán'!F16+'9.Óvoda'!F16+'10.TMKK'!F16+'11.Rendelő'!F16</f>
        <v>54149090</v>
      </c>
      <c r="G16" s="416">
        <f>'6.Polg_Hivatal'!G16+'7.TIK'!G16+'8.Humán'!G16+'9.Óvoda'!G16+'10.TMKK'!G16+'11.Rendelő'!G16</f>
        <v>54149090</v>
      </c>
      <c r="H16" s="632">
        <f t="shared" si="2"/>
        <v>0</v>
      </c>
      <c r="I16" s="632">
        <f>'6.Polg_Hivatal'!I16+'7.TIK'!I16+'8.Humán'!I16+'9.Óvoda'!I16+'10.TMKK'!I16+'11.Rendelő'!I16</f>
        <v>0</v>
      </c>
      <c r="J16" s="196">
        <f>'6.Polg_Hivatal'!J16+'7.TIK'!J16+'8.Humán'!J16+'9.Óvoda'!J16+'10.TMKK'!J16+'11.Rendelő'!J16</f>
        <v>0</v>
      </c>
      <c r="K16" s="196">
        <f>'6.Polg_Hivatal'!K16+'7.TIK'!K16+'8.Humán'!K16+'9.Óvoda'!K16+'10.TMKK'!K16+'11.Rendelő'!K16</f>
        <v>0</v>
      </c>
      <c r="L16" s="197">
        <f t="shared" si="1"/>
        <v>0</v>
      </c>
    </row>
    <row r="17" spans="1:12" s="26" customFormat="1" ht="12.2" customHeight="1" x14ac:dyDescent="0.2">
      <c r="A17" s="1216" t="s">
        <v>151</v>
      </c>
      <c r="B17" s="53" t="s">
        <v>152</v>
      </c>
      <c r="C17" s="416">
        <f>'6.Polg_Hivatal'!C17+'7.TIK'!C17+'8.Humán'!C17+'9.Óvoda'!C17+'10.TMKK'!C17+'11.Rendelő'!C17</f>
        <v>0</v>
      </c>
      <c r="D17" s="423">
        <f>'6.Polg_Hivatal'!D17+'7.TIK'!D17+'8.Humán'!D17+'9.Óvoda'!D17+'10.TMKK'!D17+'11.Rendelő'!D17</f>
        <v>13934000</v>
      </c>
      <c r="E17" s="416">
        <f>'6.Polg_Hivatal'!E17+'7.TIK'!E17+'8.Humán'!E17+'9.Óvoda'!E17+'10.TMKK'!E17+'11.Rendelő'!E17</f>
        <v>13934000</v>
      </c>
      <c r="F17" s="416">
        <f>'6.Polg_Hivatal'!F17+'7.TIK'!F17+'8.Humán'!F17+'9.Óvoda'!F17+'10.TMKK'!F17+'11.Rendelő'!F17</f>
        <v>13934000</v>
      </c>
      <c r="G17" s="416">
        <f>'6.Polg_Hivatal'!G17+'7.TIK'!G17+'8.Humán'!G17+'9.Óvoda'!G17+'10.TMKK'!G17+'11.Rendelő'!G17</f>
        <v>13934000</v>
      </c>
      <c r="H17" s="632">
        <f t="shared" si="2"/>
        <v>0</v>
      </c>
      <c r="I17" s="632">
        <f>'6.Polg_Hivatal'!I17+'7.TIK'!I17+'8.Humán'!I17+'9.Óvoda'!I17+'10.TMKK'!I17+'11.Rendelő'!I17</f>
        <v>0</v>
      </c>
      <c r="J17" s="196">
        <f>'6.Polg_Hivatal'!J17+'7.TIK'!J17+'8.Humán'!J17+'9.Óvoda'!J17+'10.TMKK'!J17+'11.Rendelő'!J17</f>
        <v>0</v>
      </c>
      <c r="K17" s="196">
        <f>'6.Polg_Hivatal'!K17+'7.TIK'!K17+'8.Humán'!K17+'9.Óvoda'!K17+'10.TMKK'!K17+'11.Rendelő'!K17</f>
        <v>0</v>
      </c>
      <c r="L17" s="197">
        <f t="shared" si="1"/>
        <v>0</v>
      </c>
    </row>
    <row r="18" spans="1:12" s="26" customFormat="1" ht="12.2" customHeight="1" x14ac:dyDescent="0.2">
      <c r="A18" s="1216" t="s">
        <v>153</v>
      </c>
      <c r="B18" s="428" t="s">
        <v>302</v>
      </c>
      <c r="C18" s="118">
        <f>'6.Polg_Hivatal'!C18+'7.TIK'!C18+'8.Humán'!C18+'9.Óvoda'!C18+'10.TMKK'!C18+'11.Rendelő'!C18</f>
        <v>0</v>
      </c>
      <c r="D18" s="270">
        <f>'6.Polg_Hivatal'!D18+'7.TIK'!D18+'8.Humán'!D18+'9.Óvoda'!D18+'10.TMKK'!D18+'11.Rendelő'!D18</f>
        <v>0</v>
      </c>
      <c r="E18" s="118">
        <f>'6.Polg_Hivatal'!E18+'7.TIK'!E18+'8.Humán'!E18+'9.Óvoda'!E18+'10.TMKK'!E18+'11.Rendelő'!E18</f>
        <v>0</v>
      </c>
      <c r="F18" s="118">
        <f>'6.Polg_Hivatal'!F18+'7.TIK'!F18+'8.Humán'!F18+'9.Óvoda'!F18+'10.TMKK'!F18+'11.Rendelő'!F18</f>
        <v>0</v>
      </c>
      <c r="G18" s="118">
        <f>'6.Polg_Hivatal'!G18+'7.TIK'!G18+'8.Humán'!G18+'9.Óvoda'!G18+'10.TMKK'!G18+'11.Rendelő'!G18</f>
        <v>0</v>
      </c>
      <c r="H18" s="252">
        <f t="shared" si="2"/>
        <v>0</v>
      </c>
      <c r="I18" s="252">
        <f>'6.Polg_Hivatal'!I18+'7.TIK'!I18+'8.Humán'!I18+'9.Óvoda'!I18+'10.TMKK'!I18+'11.Rendelő'!I18</f>
        <v>0</v>
      </c>
      <c r="J18" s="198">
        <f>'6.Polg_Hivatal'!J18+'7.TIK'!J18+'8.Humán'!J18+'9.Óvoda'!J18+'10.TMKK'!J18+'11.Rendelő'!J18</f>
        <v>0</v>
      </c>
      <c r="K18" s="198">
        <f>'6.Polg_Hivatal'!K18+'7.TIK'!K18+'8.Humán'!K18+'9.Óvoda'!K18+'10.TMKK'!K18+'11.Rendelő'!K18</f>
        <v>0</v>
      </c>
      <c r="L18" s="199" t="e">
        <f t="shared" si="1"/>
        <v>#DIV/0!</v>
      </c>
    </row>
    <row r="19" spans="1:12" s="54" customFormat="1" ht="12.2" customHeight="1" x14ac:dyDescent="0.2">
      <c r="A19" s="1216" t="s">
        <v>154</v>
      </c>
      <c r="B19" s="415" t="s">
        <v>155</v>
      </c>
      <c r="C19" s="416">
        <f>'6.Polg_Hivatal'!C19+'7.TIK'!C19+'8.Humán'!C19+'9.Óvoda'!C19+'10.TMKK'!C19+'11.Rendelő'!C19</f>
        <v>0</v>
      </c>
      <c r="D19" s="423">
        <f>'6.Polg_Hivatal'!D19+'7.TIK'!D19+'8.Humán'!D19+'9.Óvoda'!D19+'10.TMKK'!D19+'11.Rendelő'!D19</f>
        <v>0</v>
      </c>
      <c r="E19" s="416">
        <f>'6.Polg_Hivatal'!E19+'7.TIK'!E19+'8.Humán'!E19+'9.Óvoda'!E19+'10.TMKK'!E19+'11.Rendelő'!E19</f>
        <v>0</v>
      </c>
      <c r="F19" s="416">
        <f>'6.Polg_Hivatal'!F19+'7.TIK'!F19+'8.Humán'!F19+'9.Óvoda'!F19+'10.TMKK'!F19+'11.Rendelő'!F19</f>
        <v>0</v>
      </c>
      <c r="G19" s="416">
        <f>'6.Polg_Hivatal'!G19+'7.TIK'!G19+'8.Humán'!G19+'9.Óvoda'!G19+'10.TMKK'!G19+'11.Rendelő'!G19</f>
        <v>0</v>
      </c>
      <c r="H19" s="632">
        <f t="shared" si="2"/>
        <v>0</v>
      </c>
      <c r="I19" s="632">
        <f>'6.Polg_Hivatal'!I19+'7.TIK'!I19+'8.Humán'!I19+'9.Óvoda'!I19+'10.TMKK'!I19+'11.Rendelő'!I19</f>
        <v>0</v>
      </c>
      <c r="J19" s="196">
        <f>'6.Polg_Hivatal'!J19+'7.TIK'!J19+'8.Humán'!J19+'9.Óvoda'!J19+'10.TMKK'!J19+'11.Rendelő'!J19</f>
        <v>0</v>
      </c>
      <c r="K19" s="196">
        <f>'6.Polg_Hivatal'!K19+'7.TIK'!K19+'8.Humán'!K19+'9.Óvoda'!K19+'10.TMKK'!K19+'11.Rendelő'!K19</f>
        <v>0</v>
      </c>
      <c r="L19" s="197" t="e">
        <f t="shared" si="1"/>
        <v>#DIV/0!</v>
      </c>
    </row>
    <row r="20" spans="1:12" s="54" customFormat="1" ht="12.2" customHeight="1" x14ac:dyDescent="0.2">
      <c r="A20" s="1216" t="s">
        <v>156</v>
      </c>
      <c r="B20" s="428" t="s">
        <v>275</v>
      </c>
      <c r="C20" s="416">
        <f>'6.Polg_Hivatal'!C20+'7.TIK'!C20+'8.Humán'!C20+'9.Óvoda'!C20+'10.TMKK'!C20+'11.Rendelő'!C20</f>
        <v>0</v>
      </c>
      <c r="D20" s="424">
        <f>'6.Polg_Hivatal'!D20+'7.TIK'!D20+'8.Humán'!D20+'9.Óvoda'!D20+'10.TMKK'!D20+'11.Rendelő'!D20</f>
        <v>0</v>
      </c>
      <c r="E20" s="417">
        <f>'6.Polg_Hivatal'!E20+'7.TIK'!E20+'8.Humán'!E20+'9.Óvoda'!E20+'10.TMKK'!E20+'11.Rendelő'!E20</f>
        <v>0</v>
      </c>
      <c r="F20" s="417">
        <f>'6.Polg_Hivatal'!F20+'7.TIK'!F20+'8.Humán'!F20+'9.Óvoda'!F20+'10.TMKK'!F20+'11.Rendelő'!F20</f>
        <v>623468</v>
      </c>
      <c r="G20" s="1594">
        <f>'6.Polg_Hivatal'!G20+'7.TIK'!G20+'8.Humán'!G20+'9.Óvoda'!G20+'10.TMKK'!G20+'11.Rendelő'!G20</f>
        <v>623468</v>
      </c>
      <c r="H20" s="633">
        <f t="shared" si="2"/>
        <v>0</v>
      </c>
      <c r="I20" s="633">
        <f>'6.Polg_Hivatal'!I20+'7.TIK'!I20+'8.Humán'!I20+'9.Óvoda'!I20+'10.TMKK'!I20+'11.Rendelő'!I20</f>
        <v>0</v>
      </c>
      <c r="J20" s="200">
        <f>'6.Polg_Hivatal'!J20+'7.TIK'!J20+'8.Humán'!J20+'9.Óvoda'!J20+'10.TMKK'!J20+'11.Rendelő'!J20</f>
        <v>0</v>
      </c>
      <c r="K20" s="200">
        <f>'6.Polg_Hivatal'!K20+'7.TIK'!K20+'8.Humán'!K20+'9.Óvoda'!K20+'10.TMKK'!K20+'11.Rendelő'!K20</f>
        <v>0</v>
      </c>
      <c r="L20" s="201" t="e">
        <f t="shared" si="1"/>
        <v>#DIV/0!</v>
      </c>
    </row>
    <row r="21" spans="1:12" s="54" customFormat="1" ht="12.2" customHeight="1" thickBot="1" x14ac:dyDescent="0.25">
      <c r="A21" s="1216" t="s">
        <v>276</v>
      </c>
      <c r="B21" s="53" t="s">
        <v>157</v>
      </c>
      <c r="C21" s="416">
        <f>'6.Polg_Hivatal'!C21+'7.TIK'!C21+'8.Humán'!C21+'9.Óvoda'!C21+'10.TMKK'!C21+'11.Rendelő'!C21</f>
        <v>10906470</v>
      </c>
      <c r="D21" s="424">
        <f>'6.Polg_Hivatal'!D21+'7.TIK'!D21+'8.Humán'!D21+'9.Óvoda'!D21+'10.TMKK'!D21+'11.Rendelő'!D21</f>
        <v>10906470</v>
      </c>
      <c r="E21" s="417">
        <f>'6.Polg_Hivatal'!E21+'7.TIK'!E21+'8.Humán'!E21+'9.Óvoda'!E21+'10.TMKK'!E21+'11.Rendelő'!E21</f>
        <v>10906470</v>
      </c>
      <c r="F21" s="417">
        <f>'6.Polg_Hivatal'!F21+'7.TIK'!F21+'8.Humán'!F21+'9.Óvoda'!F21+'10.TMKK'!F21+'11.Rendelő'!F21</f>
        <v>11287840</v>
      </c>
      <c r="G21" s="1594">
        <f>'6.Polg_Hivatal'!G21+'7.TIK'!G21+'8.Humán'!G21+'9.Óvoda'!G21+'10.TMKK'!G21+'11.Rendelő'!G21</f>
        <v>11215370</v>
      </c>
      <c r="H21" s="633">
        <f t="shared" si="2"/>
        <v>-72470</v>
      </c>
      <c r="I21" s="633">
        <f>'6.Polg_Hivatal'!I21+'7.TIK'!I21+'8.Humán'!I21+'9.Óvoda'!I21+'10.TMKK'!I21+'11.Rendelő'!I21</f>
        <v>0</v>
      </c>
      <c r="J21" s="200">
        <f>'6.Polg_Hivatal'!J21+'7.TIK'!J21+'8.Humán'!J21+'9.Óvoda'!J21+'10.TMKK'!J21+'11.Rendelő'!J21</f>
        <v>0</v>
      </c>
      <c r="K21" s="200">
        <f>'6.Polg_Hivatal'!K21+'7.TIK'!K21+'8.Humán'!K21+'9.Óvoda'!K21+'10.TMKK'!K21+'11.Rendelő'!K21</f>
        <v>0</v>
      </c>
      <c r="L21" s="201">
        <f t="shared" si="1"/>
        <v>0</v>
      </c>
    </row>
    <row r="22" spans="1:12" s="26" customFormat="1" ht="12.2" customHeight="1" thickBot="1" x14ac:dyDescent="0.25">
      <c r="A22" s="45" t="s">
        <v>13</v>
      </c>
      <c r="B22" s="49" t="s">
        <v>158</v>
      </c>
      <c r="C22" s="87">
        <f>C23+C24+C25+C26</f>
        <v>1170456914</v>
      </c>
      <c r="D22" s="125">
        <f t="shared" ref="D22:K22" si="3">D23+D24+D25+D26</f>
        <v>1170456914</v>
      </c>
      <c r="E22" s="87">
        <f t="shared" si="3"/>
        <v>1174012266</v>
      </c>
      <c r="F22" s="87">
        <f t="shared" si="3"/>
        <v>1174895859</v>
      </c>
      <c r="G22" s="87">
        <f t="shared" si="3"/>
        <v>1180549859</v>
      </c>
      <c r="H22" s="249">
        <f t="shared" si="2"/>
        <v>5654000</v>
      </c>
      <c r="I22" s="249">
        <f t="shared" si="3"/>
        <v>0</v>
      </c>
      <c r="J22" s="134">
        <f t="shared" si="3"/>
        <v>0</v>
      </c>
      <c r="K22" s="134">
        <f t="shared" si="3"/>
        <v>0</v>
      </c>
      <c r="L22" s="193">
        <f t="shared" si="1"/>
        <v>0</v>
      </c>
    </row>
    <row r="23" spans="1:12" s="54" customFormat="1" ht="12.2" customHeight="1" x14ac:dyDescent="0.2">
      <c r="A23" s="1216" t="s">
        <v>94</v>
      </c>
      <c r="B23" s="17" t="s">
        <v>159</v>
      </c>
      <c r="C23" s="416">
        <f>'6.Polg_Hivatal'!C23+'7.TIK'!C23+'8.Humán'!C23+'9.Óvoda'!C23+'10.TMKK'!C23+'11.Rendelő'!C23</f>
        <v>0</v>
      </c>
      <c r="D23" s="423">
        <f>'6.Polg_Hivatal'!D23+'7.TIK'!D23+'8.Humán'!D23+'9.Óvoda'!D23+'10.TMKK'!D23+'11.Rendelő'!D23</f>
        <v>0</v>
      </c>
      <c r="E23" s="416">
        <f>'6.Polg_Hivatal'!E23+'7.TIK'!E23+'8.Humán'!E23+'9.Óvoda'!E23+'10.TMKK'!E23+'11.Rendelő'!E23</f>
        <v>0</v>
      </c>
      <c r="F23" s="416">
        <f>'6.Polg_Hivatal'!F23+'7.TIK'!F23+'8.Humán'!F23+'9.Óvoda'!F23+'10.TMKK'!F23+'11.Rendelő'!F23</f>
        <v>0</v>
      </c>
      <c r="G23" s="416">
        <f>'6.Polg_Hivatal'!G23+'7.TIK'!G23+'8.Humán'!G23+'9.Óvoda'!G23+'10.TMKK'!G23+'11.Rendelő'!G23</f>
        <v>0</v>
      </c>
      <c r="H23" s="632">
        <f t="shared" si="2"/>
        <v>0</v>
      </c>
      <c r="I23" s="632">
        <f>'6.Polg_Hivatal'!I23+'7.TIK'!I23+'8.Humán'!I23+'9.Óvoda'!I23+'10.TMKK'!I23+'11.Rendelő'!I23</f>
        <v>0</v>
      </c>
      <c r="J23" s="196">
        <f>'6.Polg_Hivatal'!J23+'7.TIK'!J23+'8.Humán'!J23+'9.Óvoda'!J23+'10.TMKK'!J23+'11.Rendelő'!J23</f>
        <v>0</v>
      </c>
      <c r="K23" s="196">
        <f>'6.Polg_Hivatal'!K23+'7.TIK'!K23+'8.Humán'!K23+'9.Óvoda'!K23+'10.TMKK'!K23+'11.Rendelő'!K23</f>
        <v>0</v>
      </c>
      <c r="L23" s="197" t="e">
        <f t="shared" si="1"/>
        <v>#DIV/0!</v>
      </c>
    </row>
    <row r="24" spans="1:12" s="54" customFormat="1" ht="12.2" customHeight="1" x14ac:dyDescent="0.2">
      <c r="A24" s="1216" t="s">
        <v>95</v>
      </c>
      <c r="B24" s="415" t="s">
        <v>160</v>
      </c>
      <c r="C24" s="416">
        <f>'6.Polg_Hivatal'!C24+'7.TIK'!C24+'8.Humán'!C24+'9.Óvoda'!C24+'10.TMKK'!C24+'11.Rendelő'!C24</f>
        <v>0</v>
      </c>
      <c r="D24" s="423">
        <f>'6.Polg_Hivatal'!D24+'7.TIK'!D24+'8.Humán'!D24+'9.Óvoda'!D24+'10.TMKK'!D24+'11.Rendelő'!D24</f>
        <v>0</v>
      </c>
      <c r="E24" s="416">
        <f>'6.Polg_Hivatal'!E24+'7.TIK'!E24+'8.Humán'!E24+'9.Óvoda'!E24+'10.TMKK'!E24+'11.Rendelő'!E24</f>
        <v>0</v>
      </c>
      <c r="F24" s="416">
        <f>'6.Polg_Hivatal'!F24+'7.TIK'!F24+'8.Humán'!F24+'9.Óvoda'!F24+'10.TMKK'!F24+'11.Rendelő'!F24</f>
        <v>0</v>
      </c>
      <c r="G24" s="416">
        <f>'6.Polg_Hivatal'!G24+'7.TIK'!G24+'8.Humán'!G24+'9.Óvoda'!G24+'10.TMKK'!G24+'11.Rendelő'!G24</f>
        <v>0</v>
      </c>
      <c r="H24" s="632">
        <f t="shared" si="2"/>
        <v>0</v>
      </c>
      <c r="I24" s="632">
        <f>'6.Polg_Hivatal'!I24+'7.TIK'!I24+'8.Humán'!I24+'9.Óvoda'!I24+'10.TMKK'!I24+'11.Rendelő'!I24</f>
        <v>0</v>
      </c>
      <c r="J24" s="196">
        <f>'6.Polg_Hivatal'!J24+'7.TIK'!J24+'8.Humán'!J24+'9.Óvoda'!J24+'10.TMKK'!J24+'11.Rendelő'!J24</f>
        <v>0</v>
      </c>
      <c r="K24" s="196">
        <f>'6.Polg_Hivatal'!K24+'7.TIK'!K24+'8.Humán'!K24+'9.Óvoda'!K24+'10.TMKK'!K24+'11.Rendelő'!K24</f>
        <v>0</v>
      </c>
      <c r="L24" s="197" t="e">
        <f t="shared" si="1"/>
        <v>#DIV/0!</v>
      </c>
    </row>
    <row r="25" spans="1:12" s="54" customFormat="1" ht="12.2" customHeight="1" x14ac:dyDescent="0.2">
      <c r="A25" s="1216" t="s">
        <v>96</v>
      </c>
      <c r="B25" s="415" t="s">
        <v>161</v>
      </c>
      <c r="C25" s="416">
        <f>'6.Polg_Hivatal'!C25+'7.TIK'!C25+'8.Humán'!C25+'9.Óvoda'!C25+'10.TMKK'!C25+'11.Rendelő'!C25</f>
        <v>1170456914</v>
      </c>
      <c r="D25" s="423">
        <f>'6.Polg_Hivatal'!D25+'7.TIK'!D25+'8.Humán'!D25+'9.Óvoda'!D25+'10.TMKK'!D25+'11.Rendelő'!D25</f>
        <v>1170456914</v>
      </c>
      <c r="E25" s="416">
        <f>'6.Polg_Hivatal'!E25+'7.TIK'!E25+'8.Humán'!E25+'9.Óvoda'!E25+'10.TMKK'!E25+'11.Rendelő'!E25</f>
        <v>1174012266</v>
      </c>
      <c r="F25" s="416">
        <f>'6.Polg_Hivatal'!F25+'7.TIK'!F25+'8.Humán'!F25+'9.Óvoda'!F25+'10.TMKK'!F25+'11.Rendelő'!F25</f>
        <v>1174895859</v>
      </c>
      <c r="G25" s="416">
        <f>'6.Polg_Hivatal'!G25+'7.TIK'!G25+'8.Humán'!G25+'9.Óvoda'!G25+'10.TMKK'!G25+'11.Rendelő'!G25</f>
        <v>1180549859</v>
      </c>
      <c r="H25" s="632">
        <f t="shared" si="2"/>
        <v>5654000</v>
      </c>
      <c r="I25" s="632">
        <f>'6.Polg_Hivatal'!I25+'7.TIK'!I25+'8.Humán'!I25+'9.Óvoda'!I25+'10.TMKK'!I25+'11.Rendelő'!I25</f>
        <v>0</v>
      </c>
      <c r="J25" s="196">
        <f>'6.Polg_Hivatal'!J25+'7.TIK'!J25+'8.Humán'!J25+'9.Óvoda'!J25+'10.TMKK'!J25+'11.Rendelő'!J25</f>
        <v>0</v>
      </c>
      <c r="K25" s="196">
        <f>'6.Polg_Hivatal'!K25+'7.TIK'!K25+'8.Humán'!K25+'9.Óvoda'!K25+'10.TMKK'!K25+'11.Rendelő'!K25</f>
        <v>0</v>
      </c>
      <c r="L25" s="197">
        <f t="shared" si="1"/>
        <v>0</v>
      </c>
    </row>
    <row r="26" spans="1:12" s="54" customFormat="1" ht="12.2" customHeight="1" thickBot="1" x14ac:dyDescent="0.25">
      <c r="A26" s="1216" t="s">
        <v>317</v>
      </c>
      <c r="B26" s="418" t="s">
        <v>233</v>
      </c>
      <c r="C26" s="416">
        <f>'6.Polg_Hivatal'!C26+'7.TIK'!C26+'8.Humán'!C26+'9.Óvoda'!C26+'10.TMKK'!C26+'11.Rendelő'!C26</f>
        <v>0</v>
      </c>
      <c r="D26" s="423">
        <f>'6.Polg_Hivatal'!D26+'7.TIK'!D26+'8.Humán'!D26+'9.Óvoda'!D26+'10.TMKK'!D26+'11.Rendelő'!D26</f>
        <v>0</v>
      </c>
      <c r="E26" s="416">
        <f>'6.Polg_Hivatal'!E26+'7.TIK'!E26+'8.Humán'!E26+'9.Óvoda'!E26+'10.TMKK'!E26+'11.Rendelő'!E26</f>
        <v>0</v>
      </c>
      <c r="F26" s="416">
        <f>'6.Polg_Hivatal'!F26+'7.TIK'!F26+'8.Humán'!F26+'9.Óvoda'!F26+'10.TMKK'!F26+'11.Rendelő'!F26</f>
        <v>0</v>
      </c>
      <c r="G26" s="416">
        <f>'6.Polg_Hivatal'!G26+'7.TIK'!G26+'8.Humán'!G26+'9.Óvoda'!G26+'10.TMKK'!G26+'11.Rendelő'!G26</f>
        <v>0</v>
      </c>
      <c r="H26" s="632">
        <f t="shared" si="2"/>
        <v>0</v>
      </c>
      <c r="I26" s="632">
        <f>'6.Polg_Hivatal'!I26+'7.TIK'!I26+'8.Humán'!I26+'9.Óvoda'!I26+'10.TMKK'!I26+'11.Rendelő'!I26</f>
        <v>0</v>
      </c>
      <c r="J26" s="196">
        <f>'6.Polg_Hivatal'!J26+'7.TIK'!J26+'8.Humán'!J26+'9.Óvoda'!J26+'10.TMKK'!J26+'11.Rendelő'!J26</f>
        <v>0</v>
      </c>
      <c r="K26" s="196">
        <f>'6.Polg_Hivatal'!K26+'7.TIK'!K26+'8.Humán'!K26+'9.Óvoda'!K26+'10.TMKK'!K26+'11.Rendelő'!K26</f>
        <v>0</v>
      </c>
      <c r="L26" s="197" t="e">
        <f t="shared" si="1"/>
        <v>#DIV/0!</v>
      </c>
    </row>
    <row r="27" spans="1:12" s="54" customFormat="1" ht="12.2" customHeight="1" thickBot="1" x14ac:dyDescent="0.25">
      <c r="A27" s="55" t="s">
        <v>14</v>
      </c>
      <c r="B27" s="56" t="s">
        <v>83</v>
      </c>
      <c r="C27" s="128">
        <f>'6.Polg_Hivatal'!C27+'7.TIK'!C27+'8.Humán'!C27+'9.Óvoda'!C27+'10.TMKK'!C27+'11.Rendelő'!C27</f>
        <v>0</v>
      </c>
      <c r="D27" s="127">
        <f>'6.Polg_Hivatal'!D27+'7.TIK'!D27+'8.Humán'!D27+'9.Óvoda'!D27+'10.TMKK'!D27+'11.Rendelő'!D27</f>
        <v>0</v>
      </c>
      <c r="E27" s="128">
        <f>'6.Polg_Hivatal'!E27+'7.TIK'!E27+'8.Humán'!E27+'9.Óvoda'!E27+'10.TMKK'!E27+'11.Rendelő'!E27</f>
        <v>0</v>
      </c>
      <c r="F27" s="128">
        <f>'6.Polg_Hivatal'!F27+'7.TIK'!F27+'8.Humán'!F27+'9.Óvoda'!F27+'10.TMKK'!F27+'11.Rendelő'!F27</f>
        <v>0</v>
      </c>
      <c r="G27" s="128">
        <f>'6.Polg_Hivatal'!G27+'7.TIK'!G27+'8.Humán'!G27+'9.Óvoda'!G27+'10.TMKK'!G27+'11.Rendelő'!G27</f>
        <v>0</v>
      </c>
      <c r="H27" s="247">
        <f t="shared" si="2"/>
        <v>0</v>
      </c>
      <c r="I27" s="247">
        <f>'6.Polg_Hivatal'!I27+'7.TIK'!I27+'8.Humán'!I27+'9.Óvoda'!I27+'10.TMKK'!I27+'11.Rendelő'!I27</f>
        <v>0</v>
      </c>
      <c r="J27" s="202">
        <f>'6.Polg_Hivatal'!J27+'7.TIK'!J27+'8.Humán'!J27+'9.Óvoda'!J27+'10.TMKK'!J27+'11.Rendelő'!J27</f>
        <v>0</v>
      </c>
      <c r="K27" s="202">
        <f>'6.Polg_Hivatal'!K27+'7.TIK'!K27+'8.Humán'!K27+'9.Óvoda'!K27+'10.TMKK'!K27+'11.Rendelő'!K27</f>
        <v>0</v>
      </c>
      <c r="L27" s="203" t="e">
        <f t="shared" si="1"/>
        <v>#DIV/0!</v>
      </c>
    </row>
    <row r="28" spans="1:12" s="54" customFormat="1" ht="12.2" customHeight="1" thickBot="1" x14ac:dyDescent="0.25">
      <c r="A28" s="55" t="s">
        <v>15</v>
      </c>
      <c r="B28" s="56" t="s">
        <v>162</v>
      </c>
      <c r="C28" s="87">
        <f>+C29+C30</f>
        <v>0</v>
      </c>
      <c r="D28" s="125">
        <f t="shared" ref="D28:K28" si="4">+D29+D30</f>
        <v>0</v>
      </c>
      <c r="E28" s="87">
        <f t="shared" si="4"/>
        <v>0</v>
      </c>
      <c r="F28" s="87">
        <f t="shared" si="4"/>
        <v>0</v>
      </c>
      <c r="G28" s="87">
        <f t="shared" si="4"/>
        <v>0</v>
      </c>
      <c r="H28" s="249">
        <f t="shared" si="2"/>
        <v>0</v>
      </c>
      <c r="I28" s="249">
        <f t="shared" si="4"/>
        <v>0</v>
      </c>
      <c r="J28" s="134">
        <f t="shared" si="4"/>
        <v>0</v>
      </c>
      <c r="K28" s="134">
        <f t="shared" si="4"/>
        <v>0</v>
      </c>
      <c r="L28" s="193" t="e">
        <f t="shared" si="1"/>
        <v>#DIV/0!</v>
      </c>
    </row>
    <row r="29" spans="1:12" s="54" customFormat="1" ht="12.2" customHeight="1" x14ac:dyDescent="0.2">
      <c r="A29" s="57" t="s">
        <v>100</v>
      </c>
      <c r="B29" s="58" t="s">
        <v>160</v>
      </c>
      <c r="C29" s="119">
        <f>'6.Polg_Hivatal'!C29+'7.TIK'!C29+'8.Humán'!C29+'9.Óvoda'!C29+'10.TMKK'!C29+'11.Rendelő'!C29</f>
        <v>0</v>
      </c>
      <c r="D29" s="271">
        <f>'6.Polg_Hivatal'!D29+'7.TIK'!D29+'8.Humán'!D29+'9.Óvoda'!D29+'10.TMKK'!D29+'11.Rendelő'!D29</f>
        <v>0</v>
      </c>
      <c r="E29" s="119">
        <f>'6.Polg_Hivatal'!E29+'7.TIK'!E29+'8.Humán'!E29+'9.Óvoda'!E29+'10.TMKK'!E29+'11.Rendelő'!E29</f>
        <v>0</v>
      </c>
      <c r="F29" s="119">
        <f>'6.Polg_Hivatal'!F29+'7.TIK'!F29+'8.Humán'!F29+'9.Óvoda'!F29+'10.TMKK'!F29+'11.Rendelő'!F29</f>
        <v>0</v>
      </c>
      <c r="G29" s="119">
        <f>'6.Polg_Hivatal'!G29+'7.TIK'!G29+'8.Humán'!G29+'9.Óvoda'!G29+'10.TMKK'!G29+'11.Rendelő'!G29</f>
        <v>0</v>
      </c>
      <c r="H29" s="253">
        <f t="shared" si="2"/>
        <v>0</v>
      </c>
      <c r="I29" s="253">
        <f>'6.Polg_Hivatal'!I29+'7.TIK'!I29+'8.Humán'!I29+'9.Óvoda'!I29+'10.TMKK'!I29+'11.Rendelő'!I29</f>
        <v>0</v>
      </c>
      <c r="J29" s="204">
        <f>'6.Polg_Hivatal'!J29+'7.TIK'!J29+'8.Humán'!J29+'9.Óvoda'!J29+'10.TMKK'!J29+'11.Rendelő'!J29</f>
        <v>0</v>
      </c>
      <c r="K29" s="204">
        <f>'6.Polg_Hivatal'!K29+'7.TIK'!K29+'8.Humán'!K29+'9.Óvoda'!K29+'10.TMKK'!K29+'11.Rendelő'!K29</f>
        <v>0</v>
      </c>
      <c r="L29" s="205" t="e">
        <f t="shared" si="1"/>
        <v>#DIV/0!</v>
      </c>
    </row>
    <row r="30" spans="1:12" s="54" customFormat="1" ht="12.2" customHeight="1" x14ac:dyDescent="0.2">
      <c r="A30" s="57" t="s">
        <v>101</v>
      </c>
      <c r="B30" s="419" t="s">
        <v>163</v>
      </c>
      <c r="C30" s="117">
        <f>'6.Polg_Hivatal'!C30+'7.TIK'!C30+'8.Humán'!C30+'9.Óvoda'!C30+'10.TMKK'!C30+'11.Rendelő'!C30</f>
        <v>0</v>
      </c>
      <c r="D30" s="278">
        <f>'6.Polg_Hivatal'!D30+'7.TIK'!D30+'8.Humán'!D30+'9.Óvoda'!D30+'10.TMKK'!D30+'11.Rendelő'!D30</f>
        <v>0</v>
      </c>
      <c r="E30" s="117">
        <f>'6.Polg_Hivatal'!E30+'7.TIK'!E30+'8.Humán'!E30+'9.Óvoda'!E30+'10.TMKK'!E30+'11.Rendelő'!E30</f>
        <v>0</v>
      </c>
      <c r="F30" s="117">
        <f>'6.Polg_Hivatal'!F30+'7.TIK'!F30+'8.Humán'!F30+'9.Óvoda'!F30+'10.TMKK'!F30+'11.Rendelő'!F30</f>
        <v>0</v>
      </c>
      <c r="G30" s="117">
        <f>'6.Polg_Hivatal'!G30+'7.TIK'!G30+'8.Humán'!G30+'9.Óvoda'!G30+'10.TMKK'!G30+'11.Rendelő'!G30</f>
        <v>0</v>
      </c>
      <c r="H30" s="254">
        <f t="shared" si="2"/>
        <v>0</v>
      </c>
      <c r="I30" s="254">
        <f>'6.Polg_Hivatal'!I30+'7.TIK'!I30+'8.Humán'!I30+'9.Óvoda'!I30+'10.TMKK'!I30+'11.Rendelő'!I30</f>
        <v>0</v>
      </c>
      <c r="J30" s="206">
        <f>'6.Polg_Hivatal'!J30+'7.TIK'!J30+'8.Humán'!J30+'9.Óvoda'!J30+'10.TMKK'!J30+'11.Rendelő'!J30</f>
        <v>0</v>
      </c>
      <c r="K30" s="206">
        <f>'6.Polg_Hivatal'!K30+'7.TIK'!K30+'8.Humán'!K30+'9.Óvoda'!K30+'10.TMKK'!K30+'11.Rendelő'!K30</f>
        <v>0</v>
      </c>
      <c r="L30" s="207" t="e">
        <f t="shared" si="1"/>
        <v>#DIV/0!</v>
      </c>
    </row>
    <row r="31" spans="1:12" s="54" customFormat="1" ht="12.2" customHeight="1" thickBot="1" x14ac:dyDescent="0.25">
      <c r="A31" s="1216" t="s">
        <v>281</v>
      </c>
      <c r="B31" s="98" t="s">
        <v>165</v>
      </c>
      <c r="C31" s="90">
        <f>'6.Polg_Hivatal'!C31+'7.TIK'!C31+'8.Humán'!C31+'9.Óvoda'!C31+'10.TMKK'!C31+'11.Rendelő'!C31</f>
        <v>0</v>
      </c>
      <c r="D31" s="272">
        <f>'6.Polg_Hivatal'!D31+'7.TIK'!D31+'8.Humán'!D31+'9.Óvoda'!D31+'10.TMKK'!D31+'11.Rendelő'!D31</f>
        <v>0</v>
      </c>
      <c r="E31" s="90">
        <f>'6.Polg_Hivatal'!E31+'7.TIK'!E31+'8.Humán'!E31+'9.Óvoda'!E31+'10.TMKK'!E31+'11.Rendelő'!E31</f>
        <v>0</v>
      </c>
      <c r="F31" s="90">
        <f>'6.Polg_Hivatal'!F31+'7.TIK'!F31+'8.Humán'!F31+'9.Óvoda'!F31+'10.TMKK'!F31+'11.Rendelő'!F31</f>
        <v>0</v>
      </c>
      <c r="G31" s="90">
        <f>'6.Polg_Hivatal'!G31+'7.TIK'!G31+'8.Humán'!G31+'9.Óvoda'!G31+'10.TMKK'!G31+'11.Rendelő'!G31</f>
        <v>0</v>
      </c>
      <c r="H31" s="255">
        <f t="shared" si="2"/>
        <v>0</v>
      </c>
      <c r="I31" s="255">
        <f>'6.Polg_Hivatal'!I31+'7.TIK'!I31+'8.Humán'!I31+'9.Óvoda'!I31+'10.TMKK'!I31+'11.Rendelő'!I31</f>
        <v>0</v>
      </c>
      <c r="J31" s="208">
        <f>'6.Polg_Hivatal'!J31+'7.TIK'!J31+'8.Humán'!J31+'9.Óvoda'!J31+'10.TMKK'!J31+'11.Rendelő'!J31</f>
        <v>0</v>
      </c>
      <c r="K31" s="208">
        <f>'6.Polg_Hivatal'!K31+'7.TIK'!K31+'8.Humán'!K31+'9.Óvoda'!K31+'10.TMKK'!K31+'11.Rendelő'!K31</f>
        <v>0</v>
      </c>
      <c r="L31" s="209" t="e">
        <f t="shared" si="1"/>
        <v>#DIV/0!</v>
      </c>
    </row>
    <row r="32" spans="1:12" s="54" customFormat="1" ht="12.2" customHeight="1" thickBot="1" x14ac:dyDescent="0.25">
      <c r="A32" s="55" t="s">
        <v>16</v>
      </c>
      <c r="B32" s="56" t="s">
        <v>166</v>
      </c>
      <c r="C32" s="87">
        <f>+C33+C34+C35</f>
        <v>0</v>
      </c>
      <c r="D32" s="125">
        <f t="shared" ref="D32:K32" si="5">+D33+D34+D35</f>
        <v>0</v>
      </c>
      <c r="E32" s="87">
        <f t="shared" si="5"/>
        <v>0</v>
      </c>
      <c r="F32" s="87">
        <f t="shared" si="5"/>
        <v>0</v>
      </c>
      <c r="G32" s="87">
        <f t="shared" si="5"/>
        <v>0</v>
      </c>
      <c r="H32" s="249">
        <f t="shared" si="2"/>
        <v>0</v>
      </c>
      <c r="I32" s="249">
        <f t="shared" si="5"/>
        <v>0</v>
      </c>
      <c r="J32" s="134">
        <f t="shared" si="5"/>
        <v>0</v>
      </c>
      <c r="K32" s="134">
        <f t="shared" si="5"/>
        <v>0</v>
      </c>
      <c r="L32" s="193" t="e">
        <f t="shared" si="1"/>
        <v>#DIV/0!</v>
      </c>
    </row>
    <row r="33" spans="1:12" s="54" customFormat="1" ht="12.2" customHeight="1" x14ac:dyDescent="0.2">
      <c r="A33" s="57" t="s">
        <v>89</v>
      </c>
      <c r="B33" s="58" t="s">
        <v>167</v>
      </c>
      <c r="C33" s="119">
        <f>'6.Polg_Hivatal'!C33+'7.TIK'!C33+'8.Humán'!C33+'9.Óvoda'!C33+'10.TMKK'!C33+'11.Rendelő'!C33</f>
        <v>0</v>
      </c>
      <c r="D33" s="271">
        <f>'6.Polg_Hivatal'!D33+'7.TIK'!D33+'8.Humán'!D33+'9.Óvoda'!D33+'10.TMKK'!D33+'11.Rendelő'!D33</f>
        <v>0</v>
      </c>
      <c r="E33" s="119">
        <f>'6.Polg_Hivatal'!E33+'7.TIK'!E33+'8.Humán'!E33+'9.Óvoda'!E33+'10.TMKK'!E33+'11.Rendelő'!E33</f>
        <v>0</v>
      </c>
      <c r="F33" s="119">
        <f>'6.Polg_Hivatal'!F33+'7.TIK'!F33+'8.Humán'!F33+'9.Óvoda'!F33+'10.TMKK'!F33+'11.Rendelő'!F33</f>
        <v>0</v>
      </c>
      <c r="G33" s="119">
        <f>'6.Polg_Hivatal'!G33+'7.TIK'!G33+'8.Humán'!G33+'9.Óvoda'!G33+'10.TMKK'!G33+'11.Rendelő'!G33</f>
        <v>0</v>
      </c>
      <c r="H33" s="253">
        <f t="shared" si="2"/>
        <v>0</v>
      </c>
      <c r="I33" s="253">
        <f>'6.Polg_Hivatal'!I33+'7.TIK'!I33+'8.Humán'!I33+'9.Óvoda'!I33+'10.TMKK'!I33+'11.Rendelő'!I33</f>
        <v>0</v>
      </c>
      <c r="J33" s="204">
        <f>'6.Polg_Hivatal'!J33+'7.TIK'!J33+'8.Humán'!J33+'9.Óvoda'!J33+'10.TMKK'!J33+'11.Rendelő'!J33</f>
        <v>0</v>
      </c>
      <c r="K33" s="204">
        <f>'6.Polg_Hivatal'!K33+'7.TIK'!K33+'8.Humán'!K33+'9.Óvoda'!K33+'10.TMKK'!K33+'11.Rendelő'!K33</f>
        <v>0</v>
      </c>
      <c r="L33" s="205" t="e">
        <f t="shared" si="1"/>
        <v>#DIV/0!</v>
      </c>
    </row>
    <row r="34" spans="1:12" s="54" customFormat="1" ht="12.2" customHeight="1" x14ac:dyDescent="0.2">
      <c r="A34" s="57" t="s">
        <v>102</v>
      </c>
      <c r="B34" s="419" t="s">
        <v>168</v>
      </c>
      <c r="C34" s="117">
        <f>'6.Polg_Hivatal'!C34+'7.TIK'!C34+'8.Humán'!C34+'9.Óvoda'!C34+'10.TMKK'!C34+'11.Rendelő'!C34</f>
        <v>0</v>
      </c>
      <c r="D34" s="278">
        <f>'6.Polg_Hivatal'!D34+'7.TIK'!D34+'8.Humán'!D34+'9.Óvoda'!D34+'10.TMKK'!D34+'11.Rendelő'!D34</f>
        <v>0</v>
      </c>
      <c r="E34" s="117">
        <f>'6.Polg_Hivatal'!E34+'7.TIK'!E34+'8.Humán'!E34+'9.Óvoda'!E34+'10.TMKK'!E34+'11.Rendelő'!E34</f>
        <v>0</v>
      </c>
      <c r="F34" s="117">
        <f>'6.Polg_Hivatal'!F34+'7.TIK'!F34+'8.Humán'!F34+'9.Óvoda'!F34+'10.TMKK'!F34+'11.Rendelő'!F34</f>
        <v>0</v>
      </c>
      <c r="G34" s="117">
        <f>'6.Polg_Hivatal'!G34+'7.TIK'!G34+'8.Humán'!G34+'9.Óvoda'!G34+'10.TMKK'!G34+'11.Rendelő'!G34</f>
        <v>0</v>
      </c>
      <c r="H34" s="254">
        <f t="shared" si="2"/>
        <v>0</v>
      </c>
      <c r="I34" s="254">
        <f>'6.Polg_Hivatal'!I34+'7.TIK'!I34+'8.Humán'!I34+'9.Óvoda'!I34+'10.TMKK'!I34+'11.Rendelő'!I34</f>
        <v>0</v>
      </c>
      <c r="J34" s="206">
        <f>'6.Polg_Hivatal'!J34+'7.TIK'!J34+'8.Humán'!J34+'9.Óvoda'!J34+'10.TMKK'!J34+'11.Rendelő'!J34</f>
        <v>0</v>
      </c>
      <c r="K34" s="206">
        <f>'6.Polg_Hivatal'!K34+'7.TIK'!K34+'8.Humán'!K34+'9.Óvoda'!K34+'10.TMKK'!K34+'11.Rendelő'!K34</f>
        <v>0</v>
      </c>
      <c r="L34" s="207" t="e">
        <f t="shared" si="1"/>
        <v>#DIV/0!</v>
      </c>
    </row>
    <row r="35" spans="1:12" s="54" customFormat="1" ht="12.2" customHeight="1" thickBot="1" x14ac:dyDescent="0.25">
      <c r="A35" s="1216" t="s">
        <v>103</v>
      </c>
      <c r="B35" s="60" t="s">
        <v>169</v>
      </c>
      <c r="C35" s="90">
        <f>'6.Polg_Hivatal'!C35+'7.TIK'!C35+'8.Humán'!C35+'9.Óvoda'!C35+'10.TMKK'!C35+'11.Rendelő'!C35</f>
        <v>0</v>
      </c>
      <c r="D35" s="272">
        <f>'6.Polg_Hivatal'!D35+'7.TIK'!D35+'8.Humán'!D35+'9.Óvoda'!D35+'10.TMKK'!D35+'11.Rendelő'!D35</f>
        <v>0</v>
      </c>
      <c r="E35" s="90">
        <f>'6.Polg_Hivatal'!E35+'7.TIK'!E35+'8.Humán'!E35+'9.Óvoda'!E35+'10.TMKK'!E35+'11.Rendelő'!E35</f>
        <v>0</v>
      </c>
      <c r="F35" s="90">
        <f>'6.Polg_Hivatal'!F35+'7.TIK'!F35+'8.Humán'!F35+'9.Óvoda'!F35+'10.TMKK'!F35+'11.Rendelő'!F35</f>
        <v>0</v>
      </c>
      <c r="G35" s="90">
        <f>'6.Polg_Hivatal'!G35+'7.TIK'!G35+'8.Humán'!G35+'9.Óvoda'!G35+'10.TMKK'!G35+'11.Rendelő'!G35</f>
        <v>0</v>
      </c>
      <c r="H35" s="255">
        <f t="shared" si="2"/>
        <v>0</v>
      </c>
      <c r="I35" s="255">
        <f>'6.Polg_Hivatal'!I35+'7.TIK'!I35+'8.Humán'!I35+'9.Óvoda'!I35+'10.TMKK'!I35+'11.Rendelő'!I35</f>
        <v>0</v>
      </c>
      <c r="J35" s="208">
        <f>'6.Polg_Hivatal'!J35+'7.TIK'!J35+'8.Humán'!J35+'9.Óvoda'!J35+'10.TMKK'!J35+'11.Rendelő'!J35</f>
        <v>0</v>
      </c>
      <c r="K35" s="208">
        <f>'6.Polg_Hivatal'!K35+'7.TIK'!K35+'8.Humán'!K35+'9.Óvoda'!K35+'10.TMKK'!K35+'11.Rendelő'!K35</f>
        <v>0</v>
      </c>
      <c r="L35" s="209" t="e">
        <f t="shared" si="1"/>
        <v>#DIV/0!</v>
      </c>
    </row>
    <row r="36" spans="1:12" s="26" customFormat="1" ht="12.2" customHeight="1" thickBot="1" x14ac:dyDescent="0.25">
      <c r="A36" s="55" t="s">
        <v>17</v>
      </c>
      <c r="B36" s="56" t="s">
        <v>170</v>
      </c>
      <c r="C36" s="128">
        <f>'6.Polg_Hivatal'!C36+'7.TIK'!C36+'8.Humán'!C36+'9.Óvoda'!C36+'10.TMKK'!C36+'11.Rendelő'!C36</f>
        <v>5018250</v>
      </c>
      <c r="D36" s="127">
        <f>'6.Polg_Hivatal'!D36+'7.TIK'!D36+'8.Humán'!D36+'9.Óvoda'!D36+'10.TMKK'!D36+'11.Rendelő'!D36</f>
        <v>5068250</v>
      </c>
      <c r="E36" s="128">
        <f>'6.Polg_Hivatal'!E36+'7.TIK'!E36+'8.Humán'!E36+'9.Óvoda'!E36+'10.TMKK'!E36+'11.Rendelő'!E36</f>
        <v>3626263</v>
      </c>
      <c r="F36" s="128">
        <f>'6.Polg_Hivatal'!F36+'7.TIK'!F36+'8.Humán'!F36+'9.Óvoda'!F36+'10.TMKK'!F36+'11.Rendelő'!F36</f>
        <v>3626263</v>
      </c>
      <c r="G36" s="128">
        <f>'6.Polg_Hivatal'!G36+'7.TIK'!G36+'8.Humán'!G36+'9.Óvoda'!G36+'10.TMKK'!G36+'11.Rendelő'!G36</f>
        <v>3626263</v>
      </c>
      <c r="H36" s="247">
        <f t="shared" si="2"/>
        <v>0</v>
      </c>
      <c r="I36" s="247">
        <f>'6.Polg_Hivatal'!I36+'7.TIK'!I36+'8.Humán'!I36+'9.Óvoda'!I36+'10.TMKK'!I36+'11.Rendelő'!I36</f>
        <v>0</v>
      </c>
      <c r="J36" s="202">
        <f>'6.Polg_Hivatal'!J36+'7.TIK'!J36+'8.Humán'!J36+'9.Óvoda'!J36+'10.TMKK'!J36+'11.Rendelő'!J36</f>
        <v>0</v>
      </c>
      <c r="K36" s="202">
        <f>'6.Polg_Hivatal'!K36+'7.TIK'!K36+'8.Humán'!K36+'9.Óvoda'!K36+'10.TMKK'!K36+'11.Rendelő'!K36</f>
        <v>0</v>
      </c>
      <c r="L36" s="203">
        <f t="shared" si="1"/>
        <v>0</v>
      </c>
    </row>
    <row r="37" spans="1:12" s="26" customFormat="1" ht="12.2" customHeight="1" thickBot="1" x14ac:dyDescent="0.25">
      <c r="A37" s="1217" t="s">
        <v>104</v>
      </c>
      <c r="B37" s="420" t="s">
        <v>165</v>
      </c>
      <c r="C37" s="1211">
        <f>'6.Polg_Hivatal'!C37+'7.TIK'!C37+'8.Humán'!C37+'9.Óvoda'!C37+'10.TMKK'!C37+'11.Rendelő'!C37</f>
        <v>5018250</v>
      </c>
      <c r="D37" s="989">
        <f>'6.Polg_Hivatal'!D37+'7.TIK'!D37+'8.Humán'!D37+'9.Óvoda'!D37+'10.TMKK'!D37+'11.Rendelő'!D37</f>
        <v>5018250</v>
      </c>
      <c r="E37" s="1211">
        <f>'6.Polg_Hivatal'!E37+'7.TIK'!E37+'8.Humán'!E37+'9.Óvoda'!E37+'10.TMKK'!E37+'11.Rendelő'!E37</f>
        <v>576263</v>
      </c>
      <c r="F37" s="1211">
        <f>'6.Polg_Hivatal'!F37+'7.TIK'!F37+'8.Humán'!F37+'9.Óvoda'!F37+'10.TMKK'!F37+'11.Rendelő'!F37</f>
        <v>576263</v>
      </c>
      <c r="G37" s="1211">
        <f>'6.Polg_Hivatal'!G37+'7.TIK'!G37+'8.Humán'!G37+'9.Óvoda'!G37+'10.TMKK'!G37+'11.Rendelő'!G37</f>
        <v>576263</v>
      </c>
      <c r="H37" s="247">
        <f t="shared" si="2"/>
        <v>0</v>
      </c>
      <c r="I37" s="247"/>
      <c r="J37" s="202"/>
      <c r="K37" s="202"/>
      <c r="L37" s="203">
        <f t="shared" si="1"/>
        <v>0</v>
      </c>
    </row>
    <row r="38" spans="1:12" s="26" customFormat="1" ht="12.2" customHeight="1" thickBot="1" x14ac:dyDescent="0.25">
      <c r="A38" s="55" t="s">
        <v>18</v>
      </c>
      <c r="B38" s="56" t="s">
        <v>380</v>
      </c>
      <c r="C38" s="128">
        <f>'6.Polg_Hivatal'!C38+'7.TIK'!C38+'8.Humán'!C38+'9.Óvoda'!C38+'10.TMKK'!C38+'11.Rendelő'!C38</f>
        <v>131957503</v>
      </c>
      <c r="D38" s="127">
        <f>'6.Polg_Hivatal'!D38+'7.TIK'!D38+'8.Humán'!D38+'9.Óvoda'!D38+'10.TMKK'!D38+'11.Rendelő'!D38</f>
        <v>131957503</v>
      </c>
      <c r="E38" s="128">
        <f>'6.Polg_Hivatal'!E38+'7.TIK'!E38+'8.Humán'!E38+'9.Óvoda'!E38+'10.TMKK'!E38+'11.Rendelő'!E38</f>
        <v>136399490</v>
      </c>
      <c r="F38" s="128">
        <f>'6.Polg_Hivatal'!F38+'7.TIK'!F38+'8.Humán'!F38+'9.Óvoda'!F38+'10.TMKK'!F38+'11.Rendelő'!F38</f>
        <v>136399490</v>
      </c>
      <c r="G38" s="128">
        <f>'6.Polg_Hivatal'!G38+'7.TIK'!G38+'8.Humán'!G38+'9.Óvoda'!G38+'10.TMKK'!G38+'11.Rendelő'!G38</f>
        <v>136399490</v>
      </c>
      <c r="H38" s="247">
        <f t="shared" si="2"/>
        <v>0</v>
      </c>
      <c r="I38" s="247">
        <f>'6.Polg_Hivatal'!I38+'7.TIK'!I38+'8.Humán'!I38+'9.Óvoda'!I38+'10.TMKK'!I38+'11.Rendelő'!I38</f>
        <v>0</v>
      </c>
      <c r="J38" s="202">
        <f>'6.Polg_Hivatal'!J38+'7.TIK'!J38+'8.Humán'!J38+'9.Óvoda'!J38+'10.TMKK'!J38+'11.Rendelő'!J38</f>
        <v>0</v>
      </c>
      <c r="K38" s="202">
        <f>'6.Polg_Hivatal'!K38+'7.TIK'!K38+'8.Humán'!K38+'9.Óvoda'!K38+'10.TMKK'!K38+'11.Rendelő'!K38</f>
        <v>0</v>
      </c>
      <c r="L38" s="203">
        <f t="shared" si="1"/>
        <v>0</v>
      </c>
    </row>
    <row r="39" spans="1:12" s="26" customFormat="1" ht="12.2" customHeight="1" x14ac:dyDescent="0.2">
      <c r="A39" s="12" t="s">
        <v>107</v>
      </c>
      <c r="B39" s="93" t="s">
        <v>212</v>
      </c>
      <c r="C39" s="129">
        <f>'6.Polg_Hivatal'!C39</f>
        <v>0</v>
      </c>
      <c r="D39" s="279">
        <f>'6.Polg_Hivatal'!D39</f>
        <v>0</v>
      </c>
      <c r="E39" s="129">
        <f>'6.Polg_Hivatal'!E39</f>
        <v>0</v>
      </c>
      <c r="F39" s="129">
        <f>'6.Polg_Hivatal'!F39</f>
        <v>0</v>
      </c>
      <c r="G39" s="129">
        <f>'6.Polg_Hivatal'!G39</f>
        <v>0</v>
      </c>
      <c r="H39" s="256">
        <f t="shared" si="2"/>
        <v>0</v>
      </c>
      <c r="I39" s="256">
        <f>'6.Polg_Hivatal'!I39</f>
        <v>0</v>
      </c>
      <c r="J39" s="210">
        <f>'6.Polg_Hivatal'!J39</f>
        <v>0</v>
      </c>
      <c r="K39" s="210">
        <f>'6.Polg_Hivatal'!K39</f>
        <v>0</v>
      </c>
      <c r="L39" s="211" t="e">
        <f t="shared" si="1"/>
        <v>#DIV/0!</v>
      </c>
    </row>
    <row r="40" spans="1:12" s="26" customFormat="1" ht="12.2" customHeight="1" x14ac:dyDescent="0.2">
      <c r="A40" s="1182" t="s">
        <v>108</v>
      </c>
      <c r="B40" s="429" t="s">
        <v>213</v>
      </c>
      <c r="C40" s="1212">
        <f>'6.Polg_Hivatal'!C40+'7.TIK'!C38+'8.Humán'!C38+'9.Óvoda'!C38+'10.TMKK'!C38+'11.Rendelő'!C38</f>
        <v>131957503</v>
      </c>
      <c r="D40" s="990">
        <f>'6.Polg_Hivatal'!D40+'7.TIK'!D38+'8.Humán'!D38+'9.Óvoda'!D38+'10.TMKK'!D38+'11.Rendelő'!D38</f>
        <v>131957503</v>
      </c>
      <c r="E40" s="1212">
        <f>'6.Polg_Hivatal'!E40+'7.TIK'!E38+'8.Humán'!E38+'9.Óvoda'!E38+'10.TMKK'!E38+'11.Rendelő'!E38</f>
        <v>136399490</v>
      </c>
      <c r="F40" s="1212">
        <f>'6.Polg_Hivatal'!F40+'7.TIK'!F38+'8.Humán'!F38+'9.Óvoda'!F38+'10.TMKK'!F38+'11.Rendelő'!F38</f>
        <v>136399490</v>
      </c>
      <c r="G40" s="1600">
        <f>'6.Polg_Hivatal'!G40+'7.TIK'!G38+'8.Humán'!G38+'9.Óvoda'!G38+'10.TMKK'!G38+'11.Rendelő'!G38</f>
        <v>136399490</v>
      </c>
      <c r="H40" s="1305">
        <f t="shared" si="2"/>
        <v>0</v>
      </c>
      <c r="I40" s="634">
        <f>'6.Polg_Hivatal'!I40+'7.TIK'!I38+'8.Humán'!I38+'9.Óvoda'!I38+'10.TMKK'!I38+'11.Rendelő'!I38</f>
        <v>0</v>
      </c>
      <c r="J40" s="212">
        <f>'6.Polg_Hivatal'!J40+'7.TIK'!J38+'8.Humán'!J38+'9.Óvoda'!J38+'10.TMKK'!J38+'11.Rendelő'!J38</f>
        <v>0</v>
      </c>
      <c r="K40" s="212">
        <f>'6.Polg_Hivatal'!K40+'7.TIK'!K38+'8.Humán'!K38+'9.Óvoda'!K38+'10.TMKK'!K38+'11.Rendelő'!K38</f>
        <v>0</v>
      </c>
      <c r="L40" s="213">
        <f t="shared" si="1"/>
        <v>0</v>
      </c>
    </row>
    <row r="41" spans="1:12" s="26" customFormat="1" ht="12.2" customHeight="1" thickBot="1" x14ac:dyDescent="0.25">
      <c r="A41" s="1182" t="s">
        <v>323</v>
      </c>
      <c r="B41" s="99" t="s">
        <v>165</v>
      </c>
      <c r="C41" s="90">
        <f>'6.Polg_Hivatal'!C41+'7.TIK'!C41+'8.Humán'!C41+'9.Óvoda'!C41+'10.TMKK'!C41+'11.Rendelő'!C41</f>
        <v>131957503</v>
      </c>
      <c r="D41" s="272">
        <f>'6.Polg_Hivatal'!D41+'7.TIK'!D41+'8.Humán'!D41+'9.Óvoda'!D41+'10.TMKK'!D41+'11.Rendelő'!D41</f>
        <v>131957503</v>
      </c>
      <c r="E41" s="90">
        <f>'6.Polg_Hivatal'!E41+'7.TIK'!E41+'8.Humán'!E41+'9.Óvoda'!E41+'10.TMKK'!E41+'11.Rendelő'!E41</f>
        <v>136399490</v>
      </c>
      <c r="F41" s="90">
        <f>'6.Polg_Hivatal'!F41+'7.TIK'!F41+'8.Humán'!F41+'9.Óvoda'!F41+'10.TMKK'!F41+'11.Rendelő'!F41</f>
        <v>136399490</v>
      </c>
      <c r="G41" s="90">
        <f>'6.Polg_Hivatal'!G41+'7.TIK'!G41+'8.Humán'!G41+'9.Óvoda'!G41+'10.TMKK'!G41+'11.Rendelő'!G41</f>
        <v>136399490</v>
      </c>
      <c r="H41" s="255">
        <f t="shared" si="2"/>
        <v>0</v>
      </c>
      <c r="I41" s="248">
        <f>'6.Polg_Hivatal'!I41+'7.TIK'!I41+'8.Humán'!I41+'9.Óvoda'!I41+'10.TMKK'!I41+'11.Rendelő'!I41</f>
        <v>0</v>
      </c>
      <c r="J41" s="214">
        <f>'6.Polg_Hivatal'!J41+'7.TIK'!J41+'8.Humán'!J41+'9.Óvoda'!J41+'10.TMKK'!J41+'11.Rendelő'!J41</f>
        <v>0</v>
      </c>
      <c r="K41" s="214">
        <f>'6.Polg_Hivatal'!K41+'7.TIK'!K41+'8.Humán'!K41+'9.Óvoda'!K41+'10.TMKK'!K41+'11.Rendelő'!K41</f>
        <v>0</v>
      </c>
      <c r="L41" s="215">
        <f t="shared" si="1"/>
        <v>0</v>
      </c>
    </row>
    <row r="42" spans="1:12" s="26" customFormat="1" ht="12.2" customHeight="1" thickBot="1" x14ac:dyDescent="0.25">
      <c r="A42" s="45" t="s">
        <v>19</v>
      </c>
      <c r="B42" s="56" t="s">
        <v>546</v>
      </c>
      <c r="C42" s="87">
        <f>+C10+C22+C27+C28+C32+C36+C38</f>
        <v>1602131836</v>
      </c>
      <c r="D42" s="125">
        <f t="shared" ref="D42:K42" si="6">+D10+D22+D27+D28+D32+D36+D38</f>
        <v>1616115836</v>
      </c>
      <c r="E42" s="87">
        <f t="shared" si="6"/>
        <v>1625136188</v>
      </c>
      <c r="F42" s="87">
        <f t="shared" si="6"/>
        <v>1708272781</v>
      </c>
      <c r="G42" s="87">
        <f t="shared" si="6"/>
        <v>1713926781</v>
      </c>
      <c r="H42" s="249">
        <f t="shared" si="2"/>
        <v>5654000</v>
      </c>
      <c r="I42" s="249">
        <f t="shared" si="6"/>
        <v>0</v>
      </c>
      <c r="J42" s="134">
        <f t="shared" si="6"/>
        <v>0</v>
      </c>
      <c r="K42" s="134">
        <f t="shared" si="6"/>
        <v>0</v>
      </c>
      <c r="L42" s="193">
        <f t="shared" si="1"/>
        <v>0</v>
      </c>
    </row>
    <row r="43" spans="1:12" s="26" customFormat="1" ht="12.2" customHeight="1" thickBot="1" x14ac:dyDescent="0.25">
      <c r="A43" s="61" t="s">
        <v>20</v>
      </c>
      <c r="B43" s="56" t="s">
        <v>180</v>
      </c>
      <c r="C43" s="87">
        <f>SUM(C44:C47)</f>
        <v>3491985712</v>
      </c>
      <c r="D43" s="125">
        <f t="shared" ref="D43:K43" si="7">SUM(D44:D47)</f>
        <v>3631037895</v>
      </c>
      <c r="E43" s="87">
        <f t="shared" si="7"/>
        <v>4352065569</v>
      </c>
      <c r="F43" s="87">
        <f t="shared" si="7"/>
        <v>4356218369</v>
      </c>
      <c r="G43" s="87">
        <f t="shared" si="7"/>
        <v>4239181899</v>
      </c>
      <c r="H43" s="249">
        <f t="shared" si="2"/>
        <v>-117036470</v>
      </c>
      <c r="I43" s="249">
        <f t="shared" si="7"/>
        <v>0</v>
      </c>
      <c r="J43" s="134">
        <f t="shared" si="7"/>
        <v>0</v>
      </c>
      <c r="K43" s="134">
        <f t="shared" si="7"/>
        <v>0</v>
      </c>
      <c r="L43" s="193">
        <f t="shared" si="1"/>
        <v>0</v>
      </c>
    </row>
    <row r="44" spans="1:12" s="26" customFormat="1" ht="12.2" customHeight="1" x14ac:dyDescent="0.2">
      <c r="A44" s="57" t="s">
        <v>171</v>
      </c>
      <c r="B44" s="58" t="s">
        <v>131</v>
      </c>
      <c r="C44" s="119">
        <f>'6.Polg_Hivatal'!C44+'7.TIK'!C44+'8.Humán'!C44+'9.Óvoda'!C44+'10.TMKK'!C44+'11.Rendelő'!C44</f>
        <v>7081570</v>
      </c>
      <c r="D44" s="271">
        <f>'6.Polg_Hivatal'!D44+'7.TIK'!D44+'8.Humán'!D44+'9.Óvoda'!D44+'10.TMKK'!D44+'11.Rendelő'!D44</f>
        <v>270308600</v>
      </c>
      <c r="E44" s="119">
        <f>'6.Polg_Hivatal'!E44+'7.TIK'!E44+'8.Humán'!E44+'9.Óvoda'!E44+'10.TMKK'!E44+'11.Rendelő'!E44</f>
        <v>270308600</v>
      </c>
      <c r="F44" s="119">
        <f>'6.Polg_Hivatal'!F44+'7.TIK'!F44+'8.Humán'!F44+'9.Óvoda'!F44+'10.TMKK'!F44+'11.Rendelő'!F44</f>
        <v>270308600</v>
      </c>
      <c r="G44" s="119">
        <f>'6.Polg_Hivatal'!G44+'7.TIK'!G44+'8.Humán'!G44+'9.Óvoda'!G44+'10.TMKK'!G44+'11.Rendelő'!G44</f>
        <v>270308600</v>
      </c>
      <c r="H44" s="253">
        <f t="shared" si="2"/>
        <v>0</v>
      </c>
      <c r="I44" s="253">
        <f>'6.Polg_Hivatal'!I44+'7.TIK'!I44+'8.Humán'!I44+'9.Óvoda'!I44+'10.TMKK'!I44+'11.Rendelő'!I44</f>
        <v>0</v>
      </c>
      <c r="J44" s="204">
        <f>'6.Polg_Hivatal'!J44+'7.TIK'!J44+'8.Humán'!J44+'9.Óvoda'!J44+'10.TMKK'!J44+'11.Rendelő'!J44</f>
        <v>0</v>
      </c>
      <c r="K44" s="204">
        <f>'6.Polg_Hivatal'!K44+'7.TIK'!K44+'8.Humán'!K44+'9.Óvoda'!K44+'10.TMKK'!K44+'11.Rendelő'!K44</f>
        <v>0</v>
      </c>
      <c r="L44" s="205">
        <f t="shared" si="1"/>
        <v>0</v>
      </c>
    </row>
    <row r="45" spans="1:12" s="26" customFormat="1" ht="12.2" customHeight="1" x14ac:dyDescent="0.2">
      <c r="A45" s="69" t="s">
        <v>172</v>
      </c>
      <c r="B45" s="58" t="s">
        <v>186</v>
      </c>
      <c r="C45" s="117">
        <f>'6.Polg_Hivatal'!C45+'7.TIK'!C45+'8.Humán'!C45+'9.Óvoda'!C45+'10.TMKK'!C45+'11.Rendelő'!C45</f>
        <v>0</v>
      </c>
      <c r="D45" s="278">
        <f>'6.Polg_Hivatal'!D45+'7.TIK'!D45+'8.Humán'!D45+'9.Óvoda'!D45+'10.TMKK'!D45+'11.Rendelő'!D45</f>
        <v>510215</v>
      </c>
      <c r="E45" s="117">
        <f>'6.Polg_Hivatal'!E45+'7.TIK'!E45+'8.Humán'!E45+'9.Óvoda'!E45+'10.TMKK'!E45+'11.Rendelő'!E45</f>
        <v>510215</v>
      </c>
      <c r="F45" s="117">
        <f>'6.Polg_Hivatal'!F45+'7.TIK'!F45+'8.Humán'!F45+'9.Óvoda'!F45+'10.TMKK'!F45+'11.Rendelő'!F45</f>
        <v>510215</v>
      </c>
      <c r="G45" s="117">
        <f>'6.Polg_Hivatal'!G45+'7.TIK'!G45+'8.Humán'!G45+'9.Óvoda'!G45+'10.TMKK'!G45+'11.Rendelő'!G45</f>
        <v>510215</v>
      </c>
      <c r="H45" s="254">
        <f t="shared" si="2"/>
        <v>0</v>
      </c>
      <c r="I45" s="254">
        <f>'6.Polg_Hivatal'!I45+'7.TIK'!I45+'8.Humán'!I45+'9.Óvoda'!I45+'10.TMKK'!I45+'11.Rendelő'!I45</f>
        <v>0</v>
      </c>
      <c r="J45" s="206">
        <f>'6.Polg_Hivatal'!J45+'7.TIK'!J45+'8.Humán'!J45+'9.Óvoda'!J45+'10.TMKK'!J45+'11.Rendelő'!J45</f>
        <v>0</v>
      </c>
      <c r="K45" s="206">
        <f>'6.Polg_Hivatal'!K45+'7.TIK'!K45+'8.Humán'!K45+'9.Óvoda'!K45+'10.TMKK'!K45+'11.Rendelő'!K45</f>
        <v>0</v>
      </c>
      <c r="L45" s="207">
        <f t="shared" si="1"/>
        <v>0</v>
      </c>
    </row>
    <row r="46" spans="1:12" s="26" customFormat="1" ht="12.2" customHeight="1" x14ac:dyDescent="0.2">
      <c r="A46" s="1216" t="s">
        <v>173</v>
      </c>
      <c r="B46" s="419" t="s">
        <v>177</v>
      </c>
      <c r="C46" s="422">
        <f>'6.Polg_Hivatal'!C46+'7.TIK'!C46+'8.Humán'!C46+'9.Óvoda'!C46+'10.TMKK'!C46+'11.Rendelő'!C46</f>
        <v>3442643331</v>
      </c>
      <c r="D46" s="409">
        <f>'6.Polg_Hivatal'!D46+'7.TIK'!D46+'8.Humán'!D46+'9.Óvoda'!D46+'10.TMKK'!D46+'11.Rendelő'!D46</f>
        <v>3288471855</v>
      </c>
      <c r="E46" s="409">
        <f>'6.Polg_Hivatal'!E46+'7.TIK'!E46+'8.Humán'!E46+'9.Óvoda'!E46+'10.TMKK'!E46+'11.Rendelő'!E46</f>
        <v>3996486929</v>
      </c>
      <c r="F46" s="409">
        <f>'6.Polg_Hivatal'!F46+'7.TIK'!F46+'8.Humán'!F46+'9.Óvoda'!F46+'10.TMKK'!F46+'11.Rendelő'!F46</f>
        <v>3997284729</v>
      </c>
      <c r="G46" s="422">
        <f>'6.Polg_Hivatal'!G46+'7.TIK'!G46+'8.Humán'!G46+'9.Óvoda'!G46+'10.TMKK'!G46+'11.Rendelő'!G46</f>
        <v>3879548259</v>
      </c>
      <c r="H46" s="635">
        <f t="shared" si="2"/>
        <v>-117736470</v>
      </c>
      <c r="I46" s="635">
        <f>'6.Polg_Hivatal'!I46+'7.TIK'!I46+'8.Humán'!I46+'9.Óvoda'!I46+'10.TMKK'!I46+'11.Rendelő'!I46</f>
        <v>0</v>
      </c>
      <c r="J46" s="216">
        <f>'6.Polg_Hivatal'!J46+'7.TIK'!J46+'8.Humán'!J46+'9.Óvoda'!J46+'10.TMKK'!J46+'11.Rendelő'!J46</f>
        <v>0</v>
      </c>
      <c r="K46" s="216">
        <f>'6.Polg_Hivatal'!K46+'7.TIK'!K46+'8.Humán'!K46+'9.Óvoda'!K46+'10.TMKK'!K46+'11.Rendelő'!K46</f>
        <v>0</v>
      </c>
      <c r="L46" s="217">
        <f t="shared" si="1"/>
        <v>0</v>
      </c>
    </row>
    <row r="47" spans="1:12" s="54" customFormat="1" ht="12.2" customHeight="1" thickBot="1" x14ac:dyDescent="0.25">
      <c r="A47" s="57" t="s">
        <v>178</v>
      </c>
      <c r="B47" s="60" t="s">
        <v>179</v>
      </c>
      <c r="C47" s="1213">
        <f>'6.Polg_Hivatal'!C47+'7.TIK'!C47+'8.Humán'!C47+'9.Óvoda'!C47+'10.TMKK'!C47+'11.Rendelő'!C47</f>
        <v>42260811</v>
      </c>
      <c r="D47" s="280">
        <f>'6.Polg_Hivatal'!D47+'7.TIK'!D47+'8.Humán'!D47+'9.Óvoda'!D47+'10.TMKK'!D47+'11.Rendelő'!D47</f>
        <v>71747225</v>
      </c>
      <c r="E47" s="280">
        <f>'6.Polg_Hivatal'!E47+'7.TIK'!E47+'8.Humán'!E47+'9.Óvoda'!E47+'10.TMKK'!E47+'11.Rendelő'!E47</f>
        <v>84759825</v>
      </c>
      <c r="F47" s="280">
        <f>'6.Polg_Hivatal'!F47+'7.TIK'!F47+'8.Humán'!F47+'9.Óvoda'!F47+'10.TMKK'!F47+'11.Rendelő'!F47</f>
        <v>88114825</v>
      </c>
      <c r="G47" s="1213">
        <f>'6.Polg_Hivatal'!G47+'7.TIK'!G47+'8.Humán'!G47+'9.Óvoda'!G47+'10.TMKK'!G47+'11.Rendelő'!G47</f>
        <v>88814825</v>
      </c>
      <c r="H47" s="257">
        <f t="shared" si="2"/>
        <v>700000</v>
      </c>
      <c r="I47" s="257">
        <f>'6.Polg_Hivatal'!I47+'7.TIK'!I47+'8.Humán'!I47+'9.Óvoda'!I47+'10.TMKK'!I47+'11.Rendelő'!I47</f>
        <v>0</v>
      </c>
      <c r="J47" s="218">
        <f>'6.Polg_Hivatal'!J47+'7.TIK'!J47+'8.Humán'!J47+'9.Óvoda'!J47+'10.TMKK'!J47+'11.Rendelő'!J47</f>
        <v>0</v>
      </c>
      <c r="K47" s="218">
        <f>'6.Polg_Hivatal'!K47+'7.TIK'!K47+'8.Humán'!K47+'9.Óvoda'!K47+'10.TMKK'!K47+'11.Rendelő'!K47</f>
        <v>0</v>
      </c>
      <c r="L47" s="219">
        <f t="shared" si="1"/>
        <v>0</v>
      </c>
    </row>
    <row r="48" spans="1:12" s="54" customFormat="1" ht="15" customHeight="1" thickBot="1" x14ac:dyDescent="0.25">
      <c r="A48" s="61" t="s">
        <v>21</v>
      </c>
      <c r="B48" s="621" t="s">
        <v>174</v>
      </c>
      <c r="C48" s="133">
        <f>+C42+C43</f>
        <v>5094117548</v>
      </c>
      <c r="D48" s="132">
        <f t="shared" ref="D48:K48" si="8">+D42+D43</f>
        <v>5247153731</v>
      </c>
      <c r="E48" s="133">
        <f t="shared" si="8"/>
        <v>5977201757</v>
      </c>
      <c r="F48" s="133">
        <f t="shared" si="8"/>
        <v>6064491150</v>
      </c>
      <c r="G48" s="133">
        <f t="shared" si="8"/>
        <v>5953108680</v>
      </c>
      <c r="H48" s="250">
        <f t="shared" si="2"/>
        <v>-111382470</v>
      </c>
      <c r="I48" s="250">
        <f t="shared" si="8"/>
        <v>0</v>
      </c>
      <c r="J48" s="220">
        <f t="shared" si="8"/>
        <v>0</v>
      </c>
      <c r="K48" s="220">
        <f t="shared" si="8"/>
        <v>0</v>
      </c>
      <c r="L48" s="221">
        <f t="shared" si="1"/>
        <v>0</v>
      </c>
    </row>
    <row r="49" spans="1:15" s="54" customFormat="1" ht="14.45" customHeight="1" x14ac:dyDescent="0.2">
      <c r="A49" s="62"/>
      <c r="B49" s="63"/>
      <c r="C49" s="64"/>
      <c r="D49" s="123"/>
      <c r="E49" s="123"/>
      <c r="F49" s="123"/>
      <c r="G49" s="123"/>
      <c r="H49" s="123"/>
      <c r="I49" s="123"/>
      <c r="J49" s="123"/>
      <c r="K49" s="123"/>
      <c r="L49" s="137"/>
    </row>
    <row r="50" spans="1:15" ht="14.45" customHeight="1" x14ac:dyDescent="0.2">
      <c r="A50" s="1691" t="s">
        <v>34</v>
      </c>
      <c r="B50" s="1691"/>
      <c r="C50" s="1691"/>
      <c r="D50" s="1691"/>
      <c r="E50" s="1691"/>
      <c r="F50" s="1691"/>
      <c r="G50" s="1691"/>
      <c r="H50" s="1691"/>
      <c r="I50" s="64"/>
      <c r="J50" s="64"/>
      <c r="K50" s="64"/>
      <c r="L50" s="138"/>
    </row>
    <row r="51" spans="1:15" ht="14.45" customHeight="1" thickBot="1" x14ac:dyDescent="0.3">
      <c r="A51" s="1692" t="s">
        <v>362</v>
      </c>
      <c r="B51" s="1692"/>
      <c r="C51" s="1692"/>
      <c r="D51" s="1692"/>
      <c r="E51" s="1692"/>
      <c r="F51" s="1692"/>
      <c r="G51" s="1692"/>
      <c r="H51" s="1692"/>
      <c r="I51" s="518"/>
      <c r="J51" s="518"/>
      <c r="K51" s="518"/>
      <c r="L51" s="139"/>
    </row>
    <row r="52" spans="1:15" s="48" customFormat="1" ht="66.75" customHeight="1" thickBot="1" x14ac:dyDescent="0.25">
      <c r="A52" s="1602" t="s">
        <v>142</v>
      </c>
      <c r="B52" s="44" t="s">
        <v>36</v>
      </c>
      <c r="C52" s="21" t="str">
        <f>'1. mell.bevétel_össz'!C8</f>
        <v>2023. évi eredeti előirányzat
2/2023. (II.14.)</v>
      </c>
      <c r="D52" s="275" t="str">
        <f>'1. mell.bevétel_össz'!D8</f>
        <v>Módosított előirányzat a 14/2023.  (VI.29.)  rendelet szerint</v>
      </c>
      <c r="E52" s="44" t="str">
        <f>'1. mell.bevétel_össz'!E8</f>
        <v>Módosított előirányzat a 18/2023. (IX.26.)  rendelet szerint</v>
      </c>
      <c r="F52" s="44" t="str">
        <f>'1. mell.bevétel_össz'!F8</f>
        <v>Módosított előirányzat a 23/2023. (XII.14.)  rendelet szerint</v>
      </c>
      <c r="G52" s="44" t="str">
        <f>'1. mell.bevétel_össz'!G8</f>
        <v>Módosított előirányzat a …../2024. (II…..)  rendelet szerint</v>
      </c>
      <c r="H52" s="124" t="str">
        <f>'1. mell.bevétel_össz'!H8</f>
        <v>Változás a 23/2023. (XII.14) rendelethez képest</v>
      </c>
      <c r="I52" s="186" t="str">
        <f>'1. mell.bevétel_össz'!I8</f>
        <v>2023. évi teljesítés              2023.06.30-ig</v>
      </c>
      <c r="J52" s="186" t="str">
        <f>'1. mell.bevétel_össz'!J8</f>
        <v>2023. évi teljesítés              2023.09.30-ig</v>
      </c>
      <c r="K52" s="186" t="str">
        <f>'1. mell.bevétel_össz'!K8</f>
        <v>2023. évi teljesítés              2023.12.31-ig</v>
      </c>
      <c r="L52" s="187" t="str">
        <f>'1. mell.bevétel_össz'!L8</f>
        <v>Teljesítés %-a</v>
      </c>
    </row>
    <row r="53" spans="1:15" s="33" customFormat="1" ht="12.2" customHeight="1" thickBot="1" x14ac:dyDescent="0.25">
      <c r="A53" s="282" t="s">
        <v>12</v>
      </c>
      <c r="B53" s="56" t="s">
        <v>547</v>
      </c>
      <c r="C53" s="87">
        <f>SUM(C54:C59)-C55</f>
        <v>4919899234</v>
      </c>
      <c r="D53" s="125">
        <f t="shared" ref="D53:K53" si="9">SUM(D54:D59)-D55</f>
        <v>5042938788</v>
      </c>
      <c r="E53" s="87">
        <f t="shared" si="9"/>
        <v>5755532227</v>
      </c>
      <c r="F53" s="87">
        <f t="shared" si="9"/>
        <v>5839466620</v>
      </c>
      <c r="G53" s="87">
        <f t="shared" si="9"/>
        <v>5727384150</v>
      </c>
      <c r="H53" s="249">
        <f t="shared" ref="H53:H72" si="10">+G53-F53</f>
        <v>-112082470</v>
      </c>
      <c r="I53" s="134" t="e">
        <f t="shared" si="9"/>
        <v>#REF!</v>
      </c>
      <c r="J53" s="134" t="e">
        <f t="shared" si="9"/>
        <v>#REF!</v>
      </c>
      <c r="K53" s="134" t="e">
        <f t="shared" si="9"/>
        <v>#REF!</v>
      </c>
      <c r="L53" s="193" t="e">
        <f t="shared" ref="L53:L70" si="11">I53/D53*100</f>
        <v>#REF!</v>
      </c>
    </row>
    <row r="54" spans="1:15" ht="12.2" customHeight="1" x14ac:dyDescent="0.2">
      <c r="A54" s="785" t="s">
        <v>91</v>
      </c>
      <c r="B54" s="17" t="s">
        <v>68</v>
      </c>
      <c r="C54" s="119">
        <f>'6.Polg_Hivatal'!C54+'7.TIK'!C54+'8.Humán'!C54+'9.Óvoda'!C54+'10.TMKK'!C54+'11.Rendelő'!C54</f>
        <v>3049983623</v>
      </c>
      <c r="D54" s="271">
        <f>'6.Polg_Hivatal'!D54+'7.TIK'!D54+'8.Humán'!D54+'9.Óvoda'!D54+'10.TMKK'!D54+'11.Rendelő'!D54</f>
        <v>3082194065</v>
      </c>
      <c r="E54" s="119">
        <f>'6.Polg_Hivatal'!E54+'7.TIK'!E54+'8.Humán'!E54+'9.Óvoda'!E54+'10.TMKK'!E54+'11.Rendelő'!E54</f>
        <v>3601304261</v>
      </c>
      <c r="F54" s="119">
        <f>'6.Polg_Hivatal'!F54+'7.TIK'!F54+'8.Humán'!F54+'9.Óvoda'!F54+'10.TMKK'!F54+'11.Rendelő'!F54</f>
        <v>3601856761</v>
      </c>
      <c r="G54" s="119">
        <f>'6.Polg_Hivatal'!G54+'7.TIK'!G54+'8.Humán'!G54+'9.Óvoda'!G54+'10.TMKK'!G54+'11.Rendelő'!G54</f>
        <v>3571906224</v>
      </c>
      <c r="H54" s="253">
        <f t="shared" si="10"/>
        <v>-29950537</v>
      </c>
      <c r="I54" s="204">
        <f>'6.Polg_Hivatal'!I54+'7.TIK'!I54+'8.Humán'!I54+'9.Óvoda'!I54+'10.TMKK'!I54+'11.Rendelő'!I54</f>
        <v>0</v>
      </c>
      <c r="J54" s="204">
        <f>'6.Polg_Hivatal'!J54+'7.TIK'!J54+'8.Humán'!J54+'9.Óvoda'!J54+'10.TMKK'!J54+'11.Rendelő'!J54</f>
        <v>0</v>
      </c>
      <c r="K54" s="204">
        <f>'6.Polg_Hivatal'!K54+'7.TIK'!K54+'8.Humán'!K54+'9.Óvoda'!K54+'10.TMKK'!K54+'11.Rendelő'!K54</f>
        <v>0</v>
      </c>
      <c r="L54" s="205">
        <f t="shared" si="11"/>
        <v>0</v>
      </c>
      <c r="O54" s="25" t="s">
        <v>385</v>
      </c>
    </row>
    <row r="55" spans="1:15" ht="12.2" customHeight="1" x14ac:dyDescent="0.2">
      <c r="A55" s="785" t="s">
        <v>305</v>
      </c>
      <c r="B55" s="418" t="s">
        <v>270</v>
      </c>
      <c r="C55" s="119">
        <f>'6.Polg_Hivatal'!C55+'7.TIK'!C55+'8.Humán'!C55+'9.Óvoda'!C55+'10.TMKK'!C55+'11.Rendelő'!C55</f>
        <v>23000000</v>
      </c>
      <c r="D55" s="271">
        <f>'6.Polg_Hivatal'!D55+'7.TIK'!D55+'8.Humán'!D55+'9.Óvoda'!D55+'10.TMKK'!D55+'11.Rendelő'!D55</f>
        <v>23227800</v>
      </c>
      <c r="E55" s="119">
        <f>'6.Polg_Hivatal'!E55+'7.TIK'!E55+'8.Humán'!E55+'9.Óvoda'!E55+'10.TMKK'!E55+'11.Rendelő'!E55</f>
        <v>156817800</v>
      </c>
      <c r="F55" s="119">
        <f>'6.Polg_Hivatal'!F55+'7.TIK'!F55+'8.Humán'!F55+'9.Óvoda'!F55+'10.TMKK'!F55+'11.Rendelő'!F55</f>
        <v>156817800</v>
      </c>
      <c r="G55" s="119">
        <f>'6.Polg_Hivatal'!G55+'7.TIK'!G55+'8.Humán'!G55+'9.Óvoda'!G55+'10.TMKK'!G55+'11.Rendelő'!G55</f>
        <v>138761550</v>
      </c>
      <c r="H55" s="253">
        <f t="shared" si="10"/>
        <v>-18056250</v>
      </c>
      <c r="I55" s="204">
        <f>'6.Polg_Hivatal'!I55+'7.TIK'!I55+'8.Humán'!I55+'9.Óvoda'!I55+'10.TMKK'!I55+'11.Rendelő'!I55</f>
        <v>0</v>
      </c>
      <c r="J55" s="204">
        <f>'6.Polg_Hivatal'!J55+'7.TIK'!J55+'8.Humán'!J55+'9.Óvoda'!J55+'10.TMKK'!J55+'11.Rendelő'!J55</f>
        <v>0</v>
      </c>
      <c r="K55" s="204">
        <f>'6.Polg_Hivatal'!K55+'7.TIK'!K55+'8.Humán'!K55+'9.Óvoda'!K55+'10.TMKK'!K55+'11.Rendelő'!K55</f>
        <v>0</v>
      </c>
      <c r="L55" s="205">
        <f t="shared" si="11"/>
        <v>0</v>
      </c>
    </row>
    <row r="56" spans="1:15" ht="12.2" customHeight="1" x14ac:dyDescent="0.2">
      <c r="A56" s="785" t="s">
        <v>92</v>
      </c>
      <c r="B56" s="415" t="s">
        <v>87</v>
      </c>
      <c r="C56" s="422">
        <f>'6.Polg_Hivatal'!C56+'7.TIK'!C56+'8.Humán'!C56+'9.Óvoda'!C56+'10.TMKK'!C56+'11.Rendelő'!C56</f>
        <v>451062065</v>
      </c>
      <c r="D56" s="409">
        <f>'6.Polg_Hivatal'!D56+'7.TIK'!D56+'8.Humán'!D56+'9.Óvoda'!D56+'10.TMKK'!D56+'11.Rendelő'!D56</f>
        <v>460204209</v>
      </c>
      <c r="E56" s="422">
        <f>'6.Polg_Hivatal'!E56+'7.TIK'!E56+'8.Humán'!E56+'9.Óvoda'!E56+'10.TMKK'!E56+'11.Rendelő'!E56</f>
        <v>543507839</v>
      </c>
      <c r="F56" s="422">
        <f>'6.Polg_Hivatal'!F56+'7.TIK'!F56+'8.Humán'!F56+'9.Óvoda'!F56+'10.TMKK'!F56+'11.Rendelő'!F56</f>
        <v>545405339</v>
      </c>
      <c r="G56" s="422">
        <f>'6.Polg_Hivatal'!G56+'7.TIK'!G56+'8.Humán'!G56+'9.Óvoda'!G56+'10.TMKK'!G56+'11.Rendelő'!G56</f>
        <v>544755477</v>
      </c>
      <c r="H56" s="635">
        <f t="shared" si="10"/>
        <v>-649862</v>
      </c>
      <c r="I56" s="216">
        <f>'6.Polg_Hivatal'!I56+'7.TIK'!I56+'8.Humán'!I56+'9.Óvoda'!I56+'10.TMKK'!I56+'11.Rendelő'!I56</f>
        <v>0</v>
      </c>
      <c r="J56" s="216">
        <f>'6.Polg_Hivatal'!J56+'7.TIK'!J56+'8.Humán'!J56+'9.Óvoda'!J56+'10.TMKK'!J56+'11.Rendelő'!J56</f>
        <v>0</v>
      </c>
      <c r="K56" s="216">
        <f>'6.Polg_Hivatal'!K56+'7.TIK'!K56+'8.Humán'!K56+'9.Óvoda'!K56+'10.TMKK'!K56+'11.Rendelő'!K56</f>
        <v>0</v>
      </c>
      <c r="L56" s="217">
        <f t="shared" si="11"/>
        <v>0</v>
      </c>
    </row>
    <row r="57" spans="1:15" ht="12.2" customHeight="1" x14ac:dyDescent="0.2">
      <c r="A57" s="785" t="s">
        <v>93</v>
      </c>
      <c r="B57" s="415" t="s">
        <v>69</v>
      </c>
      <c r="C57" s="422">
        <f>'6.Polg_Hivatal'!C57+'7.TIK'!C57+'8.Humán'!C57+'9.Óvoda'!C57+'10.TMKK'!C57+'11.Rendelő'!C57</f>
        <v>1415322066</v>
      </c>
      <c r="D57" s="409">
        <f>'6.Polg_Hivatal'!D57+'7.TIK'!D57+'8.Humán'!D57+'9.Óvoda'!D57+'10.TMKK'!D57+'11.Rendelő'!D57</f>
        <v>1497001454</v>
      </c>
      <c r="E57" s="422">
        <f>'6.Polg_Hivatal'!E57+'7.TIK'!E57+'8.Humán'!E57+'9.Óvoda'!E57+'10.TMKK'!E57+'11.Rendelő'!E57</f>
        <v>1607174730</v>
      </c>
      <c r="F57" s="422">
        <f>'6.Polg_Hivatal'!F57+'7.TIK'!F57+'8.Humán'!F57+'9.Óvoda'!F57+'10.TMKK'!F57+'11.Rendelő'!F57</f>
        <v>1688659123</v>
      </c>
      <c r="G57" s="422">
        <f>'6.Polg_Hivatal'!G57+'7.TIK'!G57+'8.Humán'!G57+'9.Óvoda'!G57+'10.TMKK'!G57+'11.Rendelő'!G57</f>
        <v>1607177052</v>
      </c>
      <c r="H57" s="635">
        <f t="shared" si="10"/>
        <v>-81482071</v>
      </c>
      <c r="I57" s="216">
        <f>'6.Polg_Hivatal'!I57+'7.TIK'!I57+'8.Humán'!I57+'9.Óvoda'!I57+'10.TMKK'!I57+'11.Rendelő'!I57</f>
        <v>0</v>
      </c>
      <c r="J57" s="216">
        <f>'6.Polg_Hivatal'!J57+'7.TIK'!J57+'8.Humán'!J57+'9.Óvoda'!J57+'10.TMKK'!J57+'11.Rendelő'!J57</f>
        <v>0</v>
      </c>
      <c r="K57" s="216">
        <f>'6.Polg_Hivatal'!K57+'7.TIK'!K57+'8.Humán'!K57+'9.Óvoda'!K57+'10.TMKK'!K57+'11.Rendelő'!K57</f>
        <v>0</v>
      </c>
      <c r="L57" s="217">
        <f t="shared" si="11"/>
        <v>0</v>
      </c>
    </row>
    <row r="58" spans="1:15" ht="12.2" customHeight="1" x14ac:dyDescent="0.2">
      <c r="A58" s="785" t="s">
        <v>90</v>
      </c>
      <c r="B58" s="415" t="s">
        <v>80</v>
      </c>
      <c r="C58" s="422">
        <f>'6.Polg_Hivatal'!C58+'7.TIK'!C58+'8.Humán'!C58+'9.Óvoda'!C58+'10.TMKK'!C58+'11.Rendelő'!C58</f>
        <v>0</v>
      </c>
      <c r="D58" s="409">
        <f>'6.Polg_Hivatal'!D58+'7.TIK'!D58+'8.Humán'!D58+'9.Óvoda'!D58+'10.TMKK'!D58+'11.Rendelő'!D58</f>
        <v>0</v>
      </c>
      <c r="E58" s="422">
        <f>'6.Polg_Hivatal'!E58+'7.TIK'!E58+'8.Humán'!E58+'9.Óvoda'!E58+'10.TMKK'!E58+'11.Rendelő'!E58</f>
        <v>0</v>
      </c>
      <c r="F58" s="422">
        <f>'6.Polg_Hivatal'!F58+'7.TIK'!F58+'8.Humán'!F58+'9.Óvoda'!F58+'10.TMKK'!F58+'11.Rendelő'!F58</f>
        <v>0</v>
      </c>
      <c r="G58" s="422">
        <f>'6.Polg_Hivatal'!G58+'7.TIK'!G58+'8.Humán'!G58+'9.Óvoda'!G58+'10.TMKK'!G58+'11.Rendelő'!G58</f>
        <v>0</v>
      </c>
      <c r="H58" s="635">
        <f t="shared" si="10"/>
        <v>0</v>
      </c>
      <c r="I58" s="216">
        <f>'6.Polg_Hivatal'!I58+'7.TIK'!I58+'8.Humán'!I58+'9.Óvoda'!I58+'10.TMKK'!I58+'11.Rendelő'!I58</f>
        <v>0</v>
      </c>
      <c r="J58" s="216">
        <f>'6.Polg_Hivatal'!J58+'7.TIK'!J58+'8.Humán'!J58+'9.Óvoda'!J58+'10.TMKK'!J58+'11.Rendelő'!J58</f>
        <v>0</v>
      </c>
      <c r="K58" s="216">
        <f>'6.Polg_Hivatal'!K58+'7.TIK'!K58+'8.Humán'!K58+'9.Óvoda'!K58+'10.TMKK'!K58+'11.Rendelő'!K58</f>
        <v>0</v>
      </c>
      <c r="L58" s="217" t="e">
        <f t="shared" si="11"/>
        <v>#DIV/0!</v>
      </c>
      <c r="N58" s="25" t="s">
        <v>385</v>
      </c>
    </row>
    <row r="59" spans="1:15" ht="12.2" customHeight="1" x14ac:dyDescent="0.2">
      <c r="A59" s="785" t="s">
        <v>147</v>
      </c>
      <c r="B59" s="415" t="s">
        <v>88</v>
      </c>
      <c r="C59" s="422">
        <f>SUM(C60:C61)</f>
        <v>3531480</v>
      </c>
      <c r="D59" s="409">
        <f t="shared" ref="D59:K59" si="12">SUM(D60:D61)</f>
        <v>3539060</v>
      </c>
      <c r="E59" s="422">
        <f t="shared" si="12"/>
        <v>3545397</v>
      </c>
      <c r="F59" s="422">
        <f t="shared" si="12"/>
        <v>3545397</v>
      </c>
      <c r="G59" s="422">
        <f t="shared" si="12"/>
        <v>3545397</v>
      </c>
      <c r="H59" s="635">
        <f t="shared" si="10"/>
        <v>0</v>
      </c>
      <c r="I59" s="216" t="e">
        <f t="shared" si="12"/>
        <v>#REF!</v>
      </c>
      <c r="J59" s="216" t="e">
        <f t="shared" si="12"/>
        <v>#REF!</v>
      </c>
      <c r="K59" s="216" t="e">
        <f t="shared" si="12"/>
        <v>#REF!</v>
      </c>
      <c r="L59" s="217" t="e">
        <f t="shared" si="11"/>
        <v>#REF!</v>
      </c>
    </row>
    <row r="60" spans="1:15" ht="12.2" customHeight="1" x14ac:dyDescent="0.2">
      <c r="A60" s="785" t="s">
        <v>306</v>
      </c>
      <c r="B60" s="648" t="s">
        <v>235</v>
      </c>
      <c r="C60" s="422">
        <f>'6.Polg_Hivatal'!C60+'7.TIK'!C60+'8.Humán'!C60+'9.Óvoda'!C60+'10.TMKK'!C60+'11.Rendelő'!C60</f>
        <v>3531480</v>
      </c>
      <c r="D60" s="409">
        <f>'6.Polg_Hivatal'!D60+'7.TIK'!D60+'8.Humán'!D60+'9.Óvoda'!D60+'10.TMKK'!D60+'11.Rendelő'!D60</f>
        <v>3539060</v>
      </c>
      <c r="E60" s="422">
        <f>'6.Polg_Hivatal'!E60+'7.TIK'!E60+'8.Humán'!E60+'9.Óvoda'!E60+'10.TMKK'!E60+'11.Rendelő'!E60</f>
        <v>3545397</v>
      </c>
      <c r="F60" s="422">
        <f>'6.Polg_Hivatal'!F60+'7.TIK'!F60+'8.Humán'!F60+'9.Óvoda'!F60+'10.TMKK'!F60+'11.Rendelő'!F60</f>
        <v>3545397</v>
      </c>
      <c r="G60" s="422">
        <f>'6.Polg_Hivatal'!G60+'7.TIK'!G60+'8.Humán'!G60+'9.Óvoda'!G60+'10.TMKK'!G60+'11.Rendelő'!G60</f>
        <v>3545397</v>
      </c>
      <c r="H60" s="635">
        <f t="shared" si="10"/>
        <v>0</v>
      </c>
      <c r="I60" s="216">
        <f>'6.Polg_Hivatal'!I60+'7.TIK'!I60+'8.Humán'!I60+'9.Óvoda'!I60+'10.TMKK'!I60+'11.Rendelő'!I60</f>
        <v>0</v>
      </c>
      <c r="J60" s="216">
        <f>'6.Polg_Hivatal'!J60+'7.TIK'!J60+'8.Humán'!J60+'9.Óvoda'!J60+'10.TMKK'!J60+'11.Rendelő'!J60</f>
        <v>0</v>
      </c>
      <c r="K60" s="216">
        <f>'6.Polg_Hivatal'!K60+'7.TIK'!K60+'8.Humán'!K60+'9.Óvoda'!K60+'10.TMKK'!K60+'11.Rendelő'!K60</f>
        <v>0</v>
      </c>
      <c r="L60" s="217">
        <f t="shared" si="11"/>
        <v>0</v>
      </c>
    </row>
    <row r="61" spans="1:15" ht="12.2" customHeight="1" thickBot="1" x14ac:dyDescent="0.25">
      <c r="A61" s="283" t="s">
        <v>307</v>
      </c>
      <c r="B61" s="83" t="s">
        <v>234</v>
      </c>
      <c r="C61" s="90">
        <f>'6.Polg_Hivatal'!C61+'7.TIK'!C61+'8.Humán'!C61+'9.Óvoda'!C61+'10.TMKK'!C61+'11.Rendelő'!C61</f>
        <v>0</v>
      </c>
      <c r="D61" s="272">
        <f>'6.Polg_Hivatal'!D61+'7.TIK'!D61+'8.Humán'!D61+'9.Óvoda'!D61+'10.TMKK'!D61+'11.Rendelő'!D61</f>
        <v>0</v>
      </c>
      <c r="E61" s="90">
        <f>'6.Polg_Hivatal'!E61+'7.TIK'!E61+'8.Humán'!E61+'9.Óvoda'!E61+'10.TMKK'!E61+'11.Rendelő'!E61</f>
        <v>0</v>
      </c>
      <c r="F61" s="90">
        <f>'6.Polg_Hivatal'!F61+'7.TIK'!F61+'8.Humán'!F61+'9.Óvoda'!F61+'10.TMKK'!F61+'11.Rendelő'!F61</f>
        <v>0</v>
      </c>
      <c r="G61" s="90">
        <f>'6.Polg_Hivatal'!G61+'7.TIK'!G61+'8.Humán'!G61+'9.Óvoda'!G61+'10.TMKK'!G61+'11.Rendelő'!G61</f>
        <v>0</v>
      </c>
      <c r="H61" s="255">
        <f t="shared" si="10"/>
        <v>0</v>
      </c>
      <c r="I61" s="208" t="e">
        <f>'6.Polg_Hivatal'!I61+'7.TIK'!I61+'8.Humán'!I61+'9.Óvoda'!I61+'10.TMKK'!I61+'11.Rendelő'!I61</f>
        <v>#REF!</v>
      </c>
      <c r="J61" s="208" t="e">
        <f>'6.Polg_Hivatal'!J61+'7.TIK'!J61+'8.Humán'!J61+'9.Óvoda'!J61+'10.TMKK'!J61+'11.Rendelő'!J61</f>
        <v>#REF!</v>
      </c>
      <c r="K61" s="208" t="e">
        <f>'6.Polg_Hivatal'!K61+'7.TIK'!K61+'8.Humán'!K61+'9.Óvoda'!K61+'10.TMKK'!K61+'11.Rendelő'!K61</f>
        <v>#REF!</v>
      </c>
      <c r="L61" s="209" t="e">
        <f t="shared" si="11"/>
        <v>#REF!</v>
      </c>
    </row>
    <row r="62" spans="1:15" ht="12.2" customHeight="1" thickBot="1" x14ac:dyDescent="0.25">
      <c r="A62" s="282" t="s">
        <v>13</v>
      </c>
      <c r="B62" s="56" t="s">
        <v>548</v>
      </c>
      <c r="C62" s="87">
        <f>+C63+C65+C67</f>
        <v>174218314</v>
      </c>
      <c r="D62" s="125">
        <f t="shared" ref="D62:K62" si="13">+D63+D65+D67</f>
        <v>204214943</v>
      </c>
      <c r="E62" s="87">
        <f t="shared" si="13"/>
        <v>221669530</v>
      </c>
      <c r="F62" s="87">
        <f t="shared" si="13"/>
        <v>225024530</v>
      </c>
      <c r="G62" s="87">
        <f t="shared" si="13"/>
        <v>225724530</v>
      </c>
      <c r="H62" s="249">
        <f t="shared" si="10"/>
        <v>700000</v>
      </c>
      <c r="I62" s="134">
        <f t="shared" si="13"/>
        <v>0</v>
      </c>
      <c r="J62" s="134">
        <f t="shared" si="13"/>
        <v>0</v>
      </c>
      <c r="K62" s="134">
        <f t="shared" si="13"/>
        <v>0</v>
      </c>
      <c r="L62" s="193">
        <f t="shared" si="11"/>
        <v>0</v>
      </c>
    </row>
    <row r="63" spans="1:15" s="33" customFormat="1" ht="12.2" customHeight="1" x14ac:dyDescent="0.2">
      <c r="A63" s="785" t="s">
        <v>94</v>
      </c>
      <c r="B63" s="17" t="s">
        <v>119</v>
      </c>
      <c r="C63" s="119">
        <f>'6.Polg_Hivatal'!C63+'7.TIK'!C63+'8.Humán'!C63+'9.Óvoda'!C63+'10.TMKK'!C63+'11.Rendelő'!C63</f>
        <v>174218314</v>
      </c>
      <c r="D63" s="271">
        <f>'6.Polg_Hivatal'!D63+'7.TIK'!D63+'8.Humán'!D63+'9.Óvoda'!D63+'10.TMKK'!D63+'11.Rendelő'!D63</f>
        <v>204214943</v>
      </c>
      <c r="E63" s="119">
        <f>'6.Polg_Hivatal'!E63+'7.TIK'!E63+'8.Humán'!E63+'9.Óvoda'!E63+'10.TMKK'!E63+'11.Rendelő'!E63</f>
        <v>221669530</v>
      </c>
      <c r="F63" s="119">
        <f>'6.Polg_Hivatal'!F63+'7.TIK'!F63+'8.Humán'!F63+'9.Óvoda'!F63+'10.TMKK'!F63+'11.Rendelő'!F63</f>
        <v>225024530</v>
      </c>
      <c r="G63" s="119">
        <f>'6.Polg_Hivatal'!G63+'7.TIK'!G63+'8.Humán'!G63+'9.Óvoda'!G63+'10.TMKK'!G63+'11.Rendelő'!G63</f>
        <v>225724530</v>
      </c>
      <c r="H63" s="253">
        <f t="shared" si="10"/>
        <v>700000</v>
      </c>
      <c r="I63" s="204">
        <f>'6.Polg_Hivatal'!I63+'7.TIK'!I63+'8.Humán'!I63+'9.Óvoda'!I63+'10.TMKK'!I63+'11.Rendelő'!I63</f>
        <v>0</v>
      </c>
      <c r="J63" s="204">
        <f>'6.Polg_Hivatal'!J63+'7.TIK'!J63+'8.Humán'!J63+'9.Óvoda'!J63+'10.TMKK'!J63+'11.Rendelő'!J63</f>
        <v>0</v>
      </c>
      <c r="K63" s="204">
        <f>'6.Polg_Hivatal'!K63+'7.TIK'!K63+'8.Humán'!K63+'9.Óvoda'!K63+'10.TMKK'!K63+'11.Rendelő'!K63</f>
        <v>0</v>
      </c>
      <c r="L63" s="205">
        <f t="shared" si="11"/>
        <v>0</v>
      </c>
    </row>
    <row r="64" spans="1:15" s="33" customFormat="1" ht="12.2" customHeight="1" x14ac:dyDescent="0.2">
      <c r="A64" s="785" t="s">
        <v>316</v>
      </c>
      <c r="B64" s="1597" t="s">
        <v>236</v>
      </c>
      <c r="C64" s="119">
        <f>'6.Polg_Hivatal'!C64+'7.TIK'!C64+'8.Humán'!C64+'9.Óvoda'!C64+'10.TMKK'!C64+'11.Rendelő'!C64</f>
        <v>131957503</v>
      </c>
      <c r="D64" s="271">
        <f>'6.Polg_Hivatal'!D64+'7.TIK'!D64+'8.Humán'!D64+'9.Óvoda'!D64+'10.TMKK'!D64+'11.Rendelő'!D64</f>
        <v>131957503</v>
      </c>
      <c r="E64" s="119">
        <f>'6.Polg_Hivatal'!E64+'7.TIK'!E64+'8.Humán'!E64+'9.Óvoda'!E64+'10.TMKK'!E64+'11.Rendelő'!E64</f>
        <v>131957503</v>
      </c>
      <c r="F64" s="119">
        <f>'6.Polg_Hivatal'!F64+'7.TIK'!F64+'8.Humán'!F64+'9.Óvoda'!F64+'10.TMKK'!F64+'11.Rendelő'!F64</f>
        <v>131957503</v>
      </c>
      <c r="G64" s="119">
        <f>'6.Polg_Hivatal'!G64+'7.TIK'!G64+'8.Humán'!G64+'9.Óvoda'!G64+'10.TMKK'!G64+'11.Rendelő'!G64</f>
        <v>131957503</v>
      </c>
      <c r="H64" s="253">
        <f t="shared" si="10"/>
        <v>0</v>
      </c>
      <c r="I64" s="204">
        <f>'6.Polg_Hivatal'!I64+'7.TIK'!I64+'8.Humán'!I64+'9.Óvoda'!I64+'10.TMKK'!I64+'11.Rendelő'!I64</f>
        <v>0</v>
      </c>
      <c r="J64" s="204">
        <f>'6.Polg_Hivatal'!J64+'7.TIK'!J64+'8.Humán'!J64+'9.Óvoda'!J64+'10.TMKK'!J64+'11.Rendelő'!J64</f>
        <v>0</v>
      </c>
      <c r="K64" s="204">
        <f>'6.Polg_Hivatal'!K64+'7.TIK'!K64+'8.Humán'!K64+'9.Óvoda'!K64+'10.TMKK'!K64+'11.Rendelő'!K64</f>
        <v>0</v>
      </c>
      <c r="L64" s="205">
        <f t="shared" si="11"/>
        <v>0</v>
      </c>
    </row>
    <row r="65" spans="1:14" ht="12.2" customHeight="1" x14ac:dyDescent="0.2">
      <c r="A65" s="785" t="s">
        <v>95</v>
      </c>
      <c r="B65" s="415" t="s">
        <v>2</v>
      </c>
      <c r="C65" s="422">
        <f>'6.Polg_Hivatal'!C65+'7.TIK'!C65+'8.Humán'!C65+'9.Óvoda'!C65+'10.TMKK'!C65+'11.Rendelő'!C65</f>
        <v>0</v>
      </c>
      <c r="D65" s="409">
        <f>'6.Polg_Hivatal'!D65+'7.TIK'!D65+'8.Humán'!D65+'9.Óvoda'!D65+'10.TMKK'!D65+'11.Rendelő'!D65</f>
        <v>0</v>
      </c>
      <c r="E65" s="422">
        <f>'6.Polg_Hivatal'!E65+'7.TIK'!E65+'8.Humán'!E65+'9.Óvoda'!E65+'10.TMKK'!E65+'11.Rendelő'!E65</f>
        <v>0</v>
      </c>
      <c r="F65" s="422">
        <f>'6.Polg_Hivatal'!F65+'7.TIK'!F65+'8.Humán'!F65+'9.Óvoda'!F65+'10.TMKK'!F65+'11.Rendelő'!F65</f>
        <v>0</v>
      </c>
      <c r="G65" s="422">
        <f>'6.Polg_Hivatal'!G65+'7.TIK'!G65+'8.Humán'!G65+'9.Óvoda'!G65+'10.TMKK'!G65+'11.Rendelő'!G65</f>
        <v>0</v>
      </c>
      <c r="H65" s="635">
        <f t="shared" si="10"/>
        <v>0</v>
      </c>
      <c r="I65" s="216">
        <f>'6.Polg_Hivatal'!I65+'7.TIK'!I65+'8.Humán'!I65+'9.Óvoda'!I65+'10.TMKK'!I65+'11.Rendelő'!I65</f>
        <v>0</v>
      </c>
      <c r="J65" s="216">
        <f>'6.Polg_Hivatal'!J65+'7.TIK'!J65+'8.Humán'!J65+'9.Óvoda'!J65+'10.TMKK'!J65+'11.Rendelő'!J65</f>
        <v>0</v>
      </c>
      <c r="K65" s="216">
        <f>'6.Polg_Hivatal'!K65+'7.TIK'!K65+'8.Humán'!K65+'9.Óvoda'!K65+'10.TMKK'!K65+'11.Rendelő'!K65</f>
        <v>0</v>
      </c>
      <c r="L65" s="217" t="e">
        <f t="shared" si="11"/>
        <v>#DIV/0!</v>
      </c>
    </row>
    <row r="66" spans="1:14" ht="12.2" customHeight="1" x14ac:dyDescent="0.2">
      <c r="A66" s="785" t="s">
        <v>342</v>
      </c>
      <c r="B66" s="650" t="s">
        <v>237</v>
      </c>
      <c r="C66" s="422">
        <f>'6.Polg_Hivatal'!C66+'7.TIK'!C66+'8.Humán'!C66+'9.Óvoda'!C66+'10.TMKK'!C66+'11.Rendelő'!C66</f>
        <v>0</v>
      </c>
      <c r="D66" s="409">
        <f>'6.Polg_Hivatal'!D66+'7.TIK'!D66+'8.Humán'!D66+'9.Óvoda'!D66+'10.TMKK'!D66+'11.Rendelő'!D66</f>
        <v>0</v>
      </c>
      <c r="E66" s="422">
        <f>'6.Polg_Hivatal'!E66+'7.TIK'!E66+'8.Humán'!E66+'9.Óvoda'!E66+'10.TMKK'!E66+'11.Rendelő'!E66</f>
        <v>0</v>
      </c>
      <c r="F66" s="422">
        <f>'6.Polg_Hivatal'!F66+'7.TIK'!F66+'8.Humán'!F66+'9.Óvoda'!F66+'10.TMKK'!F66+'11.Rendelő'!F66</f>
        <v>0</v>
      </c>
      <c r="G66" s="422">
        <f>'6.Polg_Hivatal'!G66+'7.TIK'!G66+'8.Humán'!G66+'9.Óvoda'!G66+'10.TMKK'!G66+'11.Rendelő'!G66</f>
        <v>0</v>
      </c>
      <c r="H66" s="635">
        <f t="shared" si="10"/>
        <v>0</v>
      </c>
      <c r="I66" s="216">
        <f>'6.Polg_Hivatal'!I66+'7.TIK'!I66+'8.Humán'!I66+'9.Óvoda'!I66+'10.TMKK'!I66+'11.Rendelő'!I66</f>
        <v>0</v>
      </c>
      <c r="J66" s="216">
        <f>'6.Polg_Hivatal'!J66+'7.TIK'!J66+'8.Humán'!J66+'9.Óvoda'!J66+'10.TMKK'!J66+'11.Rendelő'!J66</f>
        <v>0</v>
      </c>
      <c r="K66" s="216">
        <f>'6.Polg_Hivatal'!K66+'7.TIK'!K66+'8.Humán'!K66+'9.Óvoda'!K66+'10.TMKK'!K66+'11.Rendelő'!K66</f>
        <v>0</v>
      </c>
      <c r="L66" s="217" t="e">
        <f t="shared" si="11"/>
        <v>#DIV/0!</v>
      </c>
    </row>
    <row r="67" spans="1:14" ht="12.2" customHeight="1" x14ac:dyDescent="0.2">
      <c r="A67" s="785" t="s">
        <v>96</v>
      </c>
      <c r="B67" s="17" t="s">
        <v>175</v>
      </c>
      <c r="C67" s="422">
        <f>'6.Polg_Hivatal'!C67+'7.TIK'!C67+'8.Humán'!C67+'9.Óvoda'!C67+'10.TMKK'!C67+'11.Rendelő'!C67</f>
        <v>0</v>
      </c>
      <c r="D67" s="409">
        <f>'6.Polg_Hivatal'!D67+'7.TIK'!D67+'8.Humán'!D67+'9.Óvoda'!D67+'10.TMKK'!D67+'11.Rendelő'!D67</f>
        <v>0</v>
      </c>
      <c r="E67" s="422">
        <f>'6.Polg_Hivatal'!E67+'7.TIK'!E67+'8.Humán'!E67+'9.Óvoda'!E67+'10.TMKK'!E67+'11.Rendelő'!E67</f>
        <v>0</v>
      </c>
      <c r="F67" s="422">
        <f>'6.Polg_Hivatal'!F67+'7.TIK'!F67+'8.Humán'!F67+'9.Óvoda'!F67+'10.TMKK'!F67+'11.Rendelő'!F67</f>
        <v>0</v>
      </c>
      <c r="G67" s="422">
        <f>'6.Polg_Hivatal'!G67+'7.TIK'!G67+'8.Humán'!G67+'9.Óvoda'!G67+'10.TMKK'!G67+'11.Rendelő'!G67</f>
        <v>0</v>
      </c>
      <c r="H67" s="635">
        <f t="shared" si="10"/>
        <v>0</v>
      </c>
      <c r="I67" s="216">
        <f>'6.Polg_Hivatal'!I67+'7.TIK'!I67+'8.Humán'!I67+'9.Óvoda'!I67+'10.TMKK'!I67+'11.Rendelő'!I67</f>
        <v>0</v>
      </c>
      <c r="J67" s="216">
        <f>'6.Polg_Hivatal'!J67+'7.TIK'!J67+'8.Humán'!J67+'9.Óvoda'!J67+'10.TMKK'!J67+'11.Rendelő'!J67</f>
        <v>0</v>
      </c>
      <c r="K67" s="216">
        <f>'6.Polg_Hivatal'!K67+'7.TIK'!K67+'8.Humán'!K67+'9.Óvoda'!K67+'10.TMKK'!K67+'11.Rendelő'!K67</f>
        <v>0</v>
      </c>
      <c r="L67" s="217" t="e">
        <f t="shared" si="11"/>
        <v>#DIV/0!</v>
      </c>
    </row>
    <row r="68" spans="1:14" ht="12.2" customHeight="1" x14ac:dyDescent="0.2">
      <c r="A68" s="785" t="s">
        <v>317</v>
      </c>
      <c r="B68" s="648" t="s">
        <v>239</v>
      </c>
      <c r="C68" s="422">
        <f>'6.Polg_Hivatal'!C68+'7.TIK'!C68+'8.Humán'!C68+'9.Óvoda'!C68+'10.TMKK'!C68+'11.Rendelő'!C68</f>
        <v>0</v>
      </c>
      <c r="D68" s="409">
        <f>'6.Polg_Hivatal'!D68+'7.TIK'!D68+'8.Humán'!D68+'9.Óvoda'!D68+'10.TMKK'!D68+'11.Rendelő'!D68</f>
        <v>0</v>
      </c>
      <c r="E68" s="422">
        <f>'6.Polg_Hivatal'!E68+'7.TIK'!E68+'8.Humán'!E68+'9.Óvoda'!E68+'10.TMKK'!E68+'11.Rendelő'!E68</f>
        <v>0</v>
      </c>
      <c r="F68" s="422">
        <f>'6.Polg_Hivatal'!F68+'7.TIK'!F68+'8.Humán'!F68+'9.Óvoda'!F68+'10.TMKK'!F68+'11.Rendelő'!F68</f>
        <v>0</v>
      </c>
      <c r="G68" s="422">
        <f>'6.Polg_Hivatal'!G68+'7.TIK'!G68+'8.Humán'!G68+'9.Óvoda'!G68+'10.TMKK'!G68+'11.Rendelő'!G68</f>
        <v>0</v>
      </c>
      <c r="H68" s="635">
        <f t="shared" si="10"/>
        <v>0</v>
      </c>
      <c r="I68" s="216">
        <f>'6.Polg_Hivatal'!I68+'7.TIK'!I68+'8.Humán'!I68+'9.Óvoda'!I68+'10.TMKK'!I68+'11.Rendelő'!I68</f>
        <v>0</v>
      </c>
      <c r="J68" s="216">
        <f>'6.Polg_Hivatal'!J68+'7.TIK'!J68+'8.Humán'!J68+'9.Óvoda'!J68+'10.TMKK'!J68+'11.Rendelő'!J68</f>
        <v>0</v>
      </c>
      <c r="K68" s="216">
        <f>'6.Polg_Hivatal'!K68+'7.TIK'!K68+'8.Humán'!K68+'9.Óvoda'!K68+'10.TMKK'!K68+'11.Rendelő'!K68</f>
        <v>0</v>
      </c>
      <c r="L68" s="217" t="e">
        <f t="shared" si="11"/>
        <v>#DIV/0!</v>
      </c>
    </row>
    <row r="69" spans="1:14" ht="12.2" customHeight="1" thickBot="1" x14ac:dyDescent="0.25">
      <c r="A69" s="785" t="s">
        <v>318</v>
      </c>
      <c r="B69" s="648" t="s">
        <v>238</v>
      </c>
      <c r="C69" s="422">
        <f>'6.Polg_Hivatal'!C69+'7.TIK'!C69+'8.Humán'!C69+'9.Óvoda'!C69+'10.TMKK'!C69+'11.Rendelő'!C69</f>
        <v>0</v>
      </c>
      <c r="D69" s="409">
        <f>'6.Polg_Hivatal'!D69+'7.TIK'!D69+'8.Humán'!D69+'9.Óvoda'!D69+'10.TMKK'!D69+'11.Rendelő'!D69</f>
        <v>0</v>
      </c>
      <c r="E69" s="422">
        <f>'6.Polg_Hivatal'!E69+'7.TIK'!E69+'8.Humán'!E69+'9.Óvoda'!E69+'10.TMKK'!E69+'11.Rendelő'!E69</f>
        <v>0</v>
      </c>
      <c r="F69" s="422">
        <f>'6.Polg_Hivatal'!F69+'7.TIK'!F69+'8.Humán'!F69+'9.Óvoda'!F69+'10.TMKK'!F69+'11.Rendelő'!F69</f>
        <v>0</v>
      </c>
      <c r="G69" s="422">
        <f>'6.Polg_Hivatal'!G69+'7.TIK'!G69+'8.Humán'!G69+'9.Óvoda'!G69+'10.TMKK'!G69+'11.Rendelő'!G69</f>
        <v>0</v>
      </c>
      <c r="H69" s="635">
        <f t="shared" si="10"/>
        <v>0</v>
      </c>
      <c r="I69" s="216">
        <f>'6.Polg_Hivatal'!I69+'7.TIK'!I69+'8.Humán'!I69+'9.Óvoda'!I69+'10.TMKK'!I69+'11.Rendelő'!I69</f>
        <v>0</v>
      </c>
      <c r="J69" s="216">
        <f>'6.Polg_Hivatal'!J69+'7.TIK'!J69+'8.Humán'!J69+'9.Óvoda'!J69+'10.TMKK'!J69+'11.Rendelő'!J69</f>
        <v>0</v>
      </c>
      <c r="K69" s="216">
        <f>'6.Polg_Hivatal'!K69+'7.TIK'!K69+'8.Humán'!K69+'9.Óvoda'!K69+'10.TMKK'!K69+'11.Rendelő'!K69</f>
        <v>0</v>
      </c>
      <c r="L69" s="217" t="e">
        <f t="shared" si="11"/>
        <v>#DIV/0!</v>
      </c>
      <c r="N69" s="18"/>
    </row>
    <row r="70" spans="1:14" ht="15" customHeight="1" thickBot="1" x14ac:dyDescent="0.25">
      <c r="A70" s="282" t="s">
        <v>14</v>
      </c>
      <c r="B70" s="65" t="s">
        <v>176</v>
      </c>
      <c r="C70" s="133">
        <f>+C53+C62</f>
        <v>5094117548</v>
      </c>
      <c r="D70" s="132">
        <f t="shared" ref="D70:K70" si="14">+D53+D62</f>
        <v>5247153731</v>
      </c>
      <c r="E70" s="133">
        <f t="shared" si="14"/>
        <v>5977201757</v>
      </c>
      <c r="F70" s="133">
        <f t="shared" si="14"/>
        <v>6064491150</v>
      </c>
      <c r="G70" s="133">
        <f t="shared" si="14"/>
        <v>5953108680</v>
      </c>
      <c r="H70" s="250">
        <f t="shared" si="10"/>
        <v>-111382470</v>
      </c>
      <c r="I70" s="220" t="e">
        <f t="shared" si="14"/>
        <v>#REF!</v>
      </c>
      <c r="J70" s="220" t="e">
        <f t="shared" si="14"/>
        <v>#REF!</v>
      </c>
      <c r="K70" s="220" t="e">
        <f t="shared" si="14"/>
        <v>#REF!</v>
      </c>
      <c r="L70" s="221" t="e">
        <f t="shared" si="11"/>
        <v>#REF!</v>
      </c>
    </row>
    <row r="71" spans="1:14" ht="13.5" thickBot="1" x14ac:dyDescent="0.25">
      <c r="C71" s="27"/>
      <c r="D71" s="27"/>
      <c r="E71" s="27"/>
      <c r="F71" s="27"/>
      <c r="G71" s="27"/>
      <c r="H71" s="27"/>
      <c r="I71" s="27"/>
      <c r="J71" s="27"/>
      <c r="K71" s="27"/>
      <c r="L71" s="140"/>
    </row>
    <row r="72" spans="1:14" s="728" customFormat="1" ht="15" customHeight="1" thickBot="1" x14ac:dyDescent="0.25">
      <c r="A72" s="1214" t="s">
        <v>290</v>
      </c>
      <c r="B72" s="1215"/>
      <c r="C72" s="724">
        <f>'6.Polg_Hivatal'!C72+'7.TIK'!C72+'8.Humán'!C72+'9.Óvoda'!C72+'10.TMKK'!C72+'11.Rendelő'!C72</f>
        <v>579</v>
      </c>
      <c r="D72" s="725">
        <f>'6.Polg_Hivatal'!D72+'7.TIK'!D72+'8.Humán'!D72+'9.Óvoda'!D72+'10.TMKK'!D72+'11.Rendelő'!D72</f>
        <v>576</v>
      </c>
      <c r="E72" s="724">
        <f>'6.Polg_Hivatal'!E72+'7.TIK'!E72+'8.Humán'!E72+'9.Óvoda'!E72+'10.TMKK'!E72+'11.Rendelő'!E72</f>
        <v>567</v>
      </c>
      <c r="F72" s="724">
        <f>'6.Polg_Hivatal'!F72+'7.TIK'!F72+'8.Humán'!F72+'9.Óvoda'!F72+'10.TMKK'!F72+'11.Rendelő'!F72</f>
        <v>567</v>
      </c>
      <c r="G72" s="724">
        <f>'6.Polg_Hivatal'!G72+'7.TIK'!G72+'8.Humán'!G72+'9.Óvoda'!G72+'10.TMKK'!G72+'11.Rendelő'!G72</f>
        <v>567</v>
      </c>
      <c r="H72" s="1199">
        <f t="shared" si="10"/>
        <v>0</v>
      </c>
      <c r="I72" s="726">
        <f>'6.Polg_Hivatal'!I72+'7.TIK'!I72+'8.Humán'!I72+'9.Óvoda'!I72+'10.TMKK'!I72+'11.Rendelő'!I72</f>
        <v>0</v>
      </c>
      <c r="J72" s="726">
        <f>'6.Polg_Hivatal'!J72+'7.TIK'!J72+'8.Humán'!J72+'9.Óvoda'!J72+'10.TMKK'!J72+'11.Rendelő'!J72</f>
        <v>0</v>
      </c>
      <c r="K72" s="726">
        <f>'6.Polg_Hivatal'!K72+'7.TIK'!K72+'8.Humán'!K72+'9.Óvoda'!K72+'10.TMKK'!K72+'11.Rendelő'!K72</f>
        <v>0</v>
      </c>
      <c r="L72" s="727">
        <f>I72/D72*100</f>
        <v>0</v>
      </c>
    </row>
    <row r="73" spans="1:14" s="728" customFormat="1" ht="14.25" hidden="1" customHeight="1" thickBot="1" x14ac:dyDescent="0.25">
      <c r="A73" s="722" t="s">
        <v>291</v>
      </c>
      <c r="B73" s="723"/>
      <c r="C73" s="786">
        <f>'6.Polg_Hivatal'!C73+'7.TIK'!C73+'8.Humán'!C73+'9.Óvoda'!C73+'10.TMKK'!C73+'11.Rendelő'!C73</f>
        <v>0</v>
      </c>
      <c r="D73" s="738">
        <f>'6.Polg_Hivatal'!D73+'7.TIK'!D73+'8.Humán'!D73+'9.Óvoda'!D73+'10.TMKK'!D73+'11.Rendelő'!D73</f>
        <v>0</v>
      </c>
      <c r="E73" s="729">
        <f>'6.Polg_Hivatal'!E73+'7.TIK'!E73+'8.Humán'!E73+'9.Óvoda'!E73+'10.TMKK'!E73+'11.Rendelő'!E73</f>
        <v>0</v>
      </c>
      <c r="F73" s="729">
        <f>'6.Polg_Hivatal'!F73+'7.TIK'!F73+'8.Humán'!F73+'9.Óvoda'!F73+'10.TMKK'!F73+'11.Rendelő'!F73</f>
        <v>0</v>
      </c>
      <c r="G73" s="729">
        <f>'6.Polg_Hivatal'!G73+'7.TIK'!G73+'8.Humán'!G73+'9.Óvoda'!G73+'10.TMKK'!G73+'11.Rendelő'!G73</f>
        <v>0</v>
      </c>
      <c r="H73" s="762">
        <f>'6.Polg_Hivatal'!H73+'7.TIK'!H73+'8.Humán'!H73+'9.Óvoda'!H73+'10.TMKK'!H73+'11.Rendelő'!H73</f>
        <v>0</v>
      </c>
      <c r="I73" s="763">
        <f>'6.Polg_Hivatal'!I73+'7.TIK'!I73+'8.Humán'!I73+'9.Óvoda'!I73+'10.TMKK'!I73+'11.Rendelő'!I73</f>
        <v>0</v>
      </c>
      <c r="J73" s="761">
        <f>'6.Polg_Hivatal'!J73+'7.TIK'!J73+'8.Humán'!J73+'9.Óvoda'!J73+'10.TMKK'!J73+'11.Rendelő'!J73</f>
        <v>0</v>
      </c>
      <c r="K73" s="763">
        <f>'6.Polg_Hivatal'!K73+'7.TIK'!K73+'8.Humán'!K73+'9.Óvoda'!K73+'10.TMKK'!K73+'11.Rendelő'!K73</f>
        <v>0</v>
      </c>
      <c r="L73" s="727" t="e">
        <f>I73/D73*100</f>
        <v>#DIV/0!</v>
      </c>
    </row>
    <row r="74" spans="1:14" x14ac:dyDescent="0.2">
      <c r="H74" s="225" t="s">
        <v>735</v>
      </c>
    </row>
  </sheetData>
  <sheetProtection formatCells="0"/>
  <mergeCells count="9">
    <mergeCell ref="A50:H50"/>
    <mergeCell ref="A51:H51"/>
    <mergeCell ref="A2:H2"/>
    <mergeCell ref="A1:H1"/>
    <mergeCell ref="A3:L3"/>
    <mergeCell ref="C4:H4"/>
    <mergeCell ref="C5:H5"/>
    <mergeCell ref="A6:H6"/>
    <mergeCell ref="A9:H9"/>
  </mergeCells>
  <phoneticPr fontId="45" type="noConversion"/>
  <printOptions horizontalCentered="1"/>
  <pageMargins left="0.39370078740157483" right="0.39370078740157483" top="0.39370078740157483" bottom="0.39370078740157483" header="0.78740157480314965" footer="0.78740157480314965"/>
  <pageSetup paperSize="9" scale="72" orientation="portrait" r:id="rId1"/>
  <headerFooter alignWithMargins="0"/>
  <colBreaks count="1" manualBreakCount="1">
    <brk id="12" max="1048575" man="1"/>
  </colBreaks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Munka49"/>
  <dimension ref="A1:F16"/>
  <sheetViews>
    <sheetView workbookViewId="0">
      <selection activeCell="A8" sqref="A8"/>
    </sheetView>
  </sheetViews>
  <sheetFormatPr defaultRowHeight="12.75" x14ac:dyDescent="0.2"/>
  <sheetData>
    <row r="1" spans="1:6" ht="16.5" x14ac:dyDescent="0.25">
      <c r="A1" s="1" t="s">
        <v>59</v>
      </c>
    </row>
    <row r="2" spans="1:6" ht="16.5" x14ac:dyDescent="0.25">
      <c r="A2" s="2" t="s">
        <v>60</v>
      </c>
    </row>
    <row r="3" spans="1:6" ht="16.5" x14ac:dyDescent="0.25">
      <c r="A3" s="2" t="s">
        <v>55</v>
      </c>
    </row>
    <row r="4" spans="1:6" ht="16.5" x14ac:dyDescent="0.25">
      <c r="A4" s="4"/>
    </row>
    <row r="5" spans="1:6" ht="16.5" x14ac:dyDescent="0.25">
      <c r="A5" s="4"/>
    </row>
    <row r="6" spans="1:6" ht="49.5" x14ac:dyDescent="0.25">
      <c r="A6" s="1817" t="s">
        <v>54</v>
      </c>
      <c r="B6" s="1817" t="s">
        <v>61</v>
      </c>
      <c r="C6" s="5" t="s">
        <v>62</v>
      </c>
      <c r="D6" s="5" t="s">
        <v>64</v>
      </c>
      <c r="E6" s="1817" t="s">
        <v>65</v>
      </c>
      <c r="F6" s="1817" t="s">
        <v>56</v>
      </c>
    </row>
    <row r="7" spans="1:6" ht="16.5" x14ac:dyDescent="0.25">
      <c r="A7" s="1818"/>
      <c r="B7" s="1818"/>
      <c r="C7" s="6" t="s">
        <v>63</v>
      </c>
      <c r="D7" s="6" t="s">
        <v>63</v>
      </c>
      <c r="E7" s="1818"/>
      <c r="F7" s="1818"/>
    </row>
    <row r="8" spans="1:6" ht="82.5" x14ac:dyDescent="0.2">
      <c r="A8" s="7" t="s">
        <v>66</v>
      </c>
      <c r="B8" s="8">
        <v>16</v>
      </c>
      <c r="C8" s="8">
        <v>3</v>
      </c>
      <c r="D8" s="8">
        <v>4</v>
      </c>
      <c r="E8" s="8">
        <v>8</v>
      </c>
      <c r="F8" s="8">
        <v>31</v>
      </c>
    </row>
    <row r="9" spans="1:6" ht="181.5" x14ac:dyDescent="0.2">
      <c r="A9" s="7" t="s">
        <v>67</v>
      </c>
      <c r="B9" s="8">
        <v>52</v>
      </c>
      <c r="C9" s="8">
        <v>4</v>
      </c>
      <c r="D9" s="8">
        <v>13</v>
      </c>
      <c r="E9" s="8">
        <v>5</v>
      </c>
      <c r="F9" s="8">
        <v>78</v>
      </c>
    </row>
    <row r="10" spans="1:6" ht="148.5" x14ac:dyDescent="0.2">
      <c r="A10" s="7" t="s">
        <v>57</v>
      </c>
      <c r="B10" s="8">
        <v>18</v>
      </c>
      <c r="C10" s="8">
        <v>14</v>
      </c>
      <c r="D10" s="8">
        <v>8</v>
      </c>
      <c r="E10" s="8">
        <v>9</v>
      </c>
      <c r="F10" s="8">
        <v>49</v>
      </c>
    </row>
    <row r="11" spans="1:6" ht="66" x14ac:dyDescent="0.2">
      <c r="A11" s="7" t="s">
        <v>42</v>
      </c>
      <c r="B11" s="8">
        <v>7</v>
      </c>
      <c r="C11" s="8">
        <v>1</v>
      </c>
      <c r="D11" s="8">
        <v>2</v>
      </c>
      <c r="E11" s="8">
        <v>2</v>
      </c>
      <c r="F11" s="8">
        <v>12</v>
      </c>
    </row>
    <row r="12" spans="1:6" ht="165" x14ac:dyDescent="0.2">
      <c r="A12" s="7" t="s">
        <v>58</v>
      </c>
      <c r="B12" s="8">
        <v>2</v>
      </c>
      <c r="C12" s="8">
        <v>2</v>
      </c>
      <c r="D12" s="8">
        <v>3</v>
      </c>
      <c r="E12" s="8">
        <v>3</v>
      </c>
      <c r="F12" s="8">
        <v>10</v>
      </c>
    </row>
    <row r="13" spans="1:6" ht="82.5" x14ac:dyDescent="0.2">
      <c r="A13" s="7" t="s">
        <v>41</v>
      </c>
      <c r="B13" s="8">
        <v>1</v>
      </c>
      <c r="C13" s="8">
        <v>6</v>
      </c>
      <c r="D13" s="8">
        <v>3</v>
      </c>
      <c r="E13" s="8">
        <v>8</v>
      </c>
      <c r="F13" s="8">
        <v>18</v>
      </c>
    </row>
    <row r="14" spans="1:6" ht="66" x14ac:dyDescent="0.2">
      <c r="A14" s="7" t="s">
        <v>43</v>
      </c>
      <c r="B14" s="8">
        <v>6</v>
      </c>
      <c r="C14" s="8">
        <v>5</v>
      </c>
      <c r="D14" s="8">
        <v>4</v>
      </c>
      <c r="E14" s="8">
        <v>13</v>
      </c>
      <c r="F14" s="8">
        <v>28</v>
      </c>
    </row>
    <row r="15" spans="1:6" ht="33" x14ac:dyDescent="0.2">
      <c r="A15" s="9" t="s">
        <v>56</v>
      </c>
      <c r="B15" s="10">
        <v>102</v>
      </c>
      <c r="C15" s="10">
        <v>35</v>
      </c>
      <c r="D15" s="10">
        <v>37</v>
      </c>
      <c r="E15" s="10">
        <v>48</v>
      </c>
      <c r="F15" s="10">
        <v>226</v>
      </c>
    </row>
    <row r="16" spans="1:6" ht="16.5" x14ac:dyDescent="0.25">
      <c r="A16" s="3"/>
    </row>
  </sheetData>
  <mergeCells count="4">
    <mergeCell ref="A6:A7"/>
    <mergeCell ref="B6:B7"/>
    <mergeCell ref="E6:E7"/>
    <mergeCell ref="F6:F7"/>
  </mergeCells>
  <phoneticPr fontId="0" type="noConversion"/>
  <pageMargins left="0.75" right="0.75" top="1" bottom="1" header="0.5" footer="0.5"/>
  <headerFooter alignWithMargins="0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Munka50"/>
  <dimension ref="A1:F16"/>
  <sheetViews>
    <sheetView workbookViewId="0">
      <selection sqref="A1:F16"/>
    </sheetView>
  </sheetViews>
  <sheetFormatPr defaultRowHeight="12.75" x14ac:dyDescent="0.2"/>
  <sheetData>
    <row r="1" spans="1:6" ht="16.5" x14ac:dyDescent="0.25">
      <c r="A1" s="1" t="s">
        <v>59</v>
      </c>
    </row>
    <row r="2" spans="1:6" ht="16.5" x14ac:dyDescent="0.25">
      <c r="A2" s="2" t="s">
        <v>60</v>
      </c>
    </row>
    <row r="3" spans="1:6" ht="16.5" x14ac:dyDescent="0.25">
      <c r="A3" s="2" t="s">
        <v>55</v>
      </c>
    </row>
    <row r="4" spans="1:6" ht="16.5" x14ac:dyDescent="0.25">
      <c r="A4" s="4"/>
    </row>
    <row r="5" spans="1:6" ht="16.5" x14ac:dyDescent="0.25">
      <c r="A5" s="4"/>
    </row>
    <row r="6" spans="1:6" ht="49.5" x14ac:dyDescent="0.25">
      <c r="A6" s="1817" t="s">
        <v>54</v>
      </c>
      <c r="B6" s="1817" t="s">
        <v>61</v>
      </c>
      <c r="C6" s="5" t="s">
        <v>62</v>
      </c>
      <c r="D6" s="5" t="s">
        <v>64</v>
      </c>
      <c r="E6" s="1817" t="s">
        <v>65</v>
      </c>
      <c r="F6" s="1817" t="s">
        <v>56</v>
      </c>
    </row>
    <row r="7" spans="1:6" ht="16.5" x14ac:dyDescent="0.25">
      <c r="A7" s="1818"/>
      <c r="B7" s="1818"/>
      <c r="C7" s="6" t="s">
        <v>63</v>
      </c>
      <c r="D7" s="6" t="s">
        <v>63</v>
      </c>
      <c r="E7" s="1818"/>
      <c r="F7" s="1818"/>
    </row>
    <row r="8" spans="1:6" ht="82.5" x14ac:dyDescent="0.2">
      <c r="A8" s="7" t="s">
        <v>66</v>
      </c>
      <c r="B8" s="8">
        <v>16</v>
      </c>
      <c r="C8" s="8">
        <v>3</v>
      </c>
      <c r="D8" s="8">
        <v>4</v>
      </c>
      <c r="E8" s="8">
        <v>8</v>
      </c>
      <c r="F8" s="8">
        <v>31</v>
      </c>
    </row>
    <row r="9" spans="1:6" ht="181.5" x14ac:dyDescent="0.2">
      <c r="A9" s="7" t="s">
        <v>67</v>
      </c>
      <c r="B9" s="8">
        <v>52</v>
      </c>
      <c r="C9" s="8">
        <v>4</v>
      </c>
      <c r="D9" s="8">
        <v>13</v>
      </c>
      <c r="E9" s="8">
        <v>5</v>
      </c>
      <c r="F9" s="8">
        <v>78</v>
      </c>
    </row>
    <row r="10" spans="1:6" ht="148.5" x14ac:dyDescent="0.2">
      <c r="A10" s="7" t="s">
        <v>57</v>
      </c>
      <c r="B10" s="8">
        <v>18</v>
      </c>
      <c r="C10" s="8">
        <v>14</v>
      </c>
      <c r="D10" s="8">
        <v>8</v>
      </c>
      <c r="E10" s="8">
        <v>9</v>
      </c>
      <c r="F10" s="8">
        <v>49</v>
      </c>
    </row>
    <row r="11" spans="1:6" ht="66" x14ac:dyDescent="0.2">
      <c r="A11" s="7" t="s">
        <v>42</v>
      </c>
      <c r="B11" s="8">
        <v>7</v>
      </c>
      <c r="C11" s="8">
        <v>1</v>
      </c>
      <c r="D11" s="8">
        <v>2</v>
      </c>
      <c r="E11" s="8">
        <v>2</v>
      </c>
      <c r="F11" s="8">
        <v>12</v>
      </c>
    </row>
    <row r="12" spans="1:6" ht="165" x14ac:dyDescent="0.2">
      <c r="A12" s="7" t="s">
        <v>58</v>
      </c>
      <c r="B12" s="8">
        <v>2</v>
      </c>
      <c r="C12" s="8">
        <v>2</v>
      </c>
      <c r="D12" s="8">
        <v>3</v>
      </c>
      <c r="E12" s="8">
        <v>3</v>
      </c>
      <c r="F12" s="8">
        <v>10</v>
      </c>
    </row>
    <row r="13" spans="1:6" ht="82.5" x14ac:dyDescent="0.2">
      <c r="A13" s="7" t="s">
        <v>41</v>
      </c>
      <c r="B13" s="8">
        <v>1</v>
      </c>
      <c r="C13" s="8">
        <v>6</v>
      </c>
      <c r="D13" s="8">
        <v>3</v>
      </c>
      <c r="E13" s="8">
        <v>8</v>
      </c>
      <c r="F13" s="8">
        <v>18</v>
      </c>
    </row>
    <row r="14" spans="1:6" ht="66" x14ac:dyDescent="0.2">
      <c r="A14" s="7" t="s">
        <v>43</v>
      </c>
      <c r="B14" s="8">
        <v>6</v>
      </c>
      <c r="C14" s="8">
        <v>5</v>
      </c>
      <c r="D14" s="8">
        <v>4</v>
      </c>
      <c r="E14" s="8">
        <v>13</v>
      </c>
      <c r="F14" s="8">
        <v>28</v>
      </c>
    </row>
    <row r="15" spans="1:6" ht="33" x14ac:dyDescent="0.2">
      <c r="A15" s="9" t="s">
        <v>56</v>
      </c>
      <c r="B15" s="10">
        <v>102</v>
      </c>
      <c r="C15" s="10">
        <v>35</v>
      </c>
      <c r="D15" s="10">
        <v>37</v>
      </c>
      <c r="E15" s="10">
        <v>48</v>
      </c>
      <c r="F15" s="10">
        <v>226</v>
      </c>
    </row>
    <row r="16" spans="1:6" ht="16.5" x14ac:dyDescent="0.25">
      <c r="A16" s="3"/>
    </row>
  </sheetData>
  <mergeCells count="4">
    <mergeCell ref="A6:A7"/>
    <mergeCell ref="B6:B7"/>
    <mergeCell ref="E6:E7"/>
    <mergeCell ref="F6:F7"/>
  </mergeCells>
  <phoneticPr fontId="0" type="noConversion"/>
  <pageMargins left="0.75" right="0.75" top="1" bottom="1" header="0.5" footer="0.5"/>
  <pageSetup paperSize="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74"/>
  <sheetViews>
    <sheetView view="pageBreakPreview" topLeftCell="A52" zoomScale="136" zoomScaleNormal="130" zoomScaleSheetLayoutView="136" workbookViewId="0">
      <selection activeCell="G54" sqref="G54"/>
    </sheetView>
  </sheetViews>
  <sheetFormatPr defaultColWidth="9.33203125" defaultRowHeight="12.75" x14ac:dyDescent="0.2"/>
  <cols>
    <col min="1" max="1" width="13.83203125" style="1167" customWidth="1"/>
    <col min="2" max="2" width="67.5" style="25" customWidth="1"/>
    <col min="3" max="3" width="13.1640625" style="25" customWidth="1"/>
    <col min="4" max="4" width="15.83203125" style="25" hidden="1" customWidth="1"/>
    <col min="5" max="5" width="14" style="25" hidden="1" customWidth="1"/>
    <col min="6" max="6" width="14.1640625" style="25" customWidth="1"/>
    <col min="7" max="7" width="15.83203125" style="25" customWidth="1"/>
    <col min="8" max="8" width="14.33203125" style="25" customWidth="1"/>
    <col min="9" max="11" width="15.83203125" style="25" hidden="1" customWidth="1"/>
    <col min="12" max="12" width="1.5" style="141" hidden="1" customWidth="1"/>
    <col min="13" max="13" width="9.33203125" style="25" customWidth="1"/>
    <col min="14" max="16384" width="9.33203125" style="25"/>
  </cols>
  <sheetData>
    <row r="1" spans="1:12" ht="12.75" customHeight="1" x14ac:dyDescent="0.2">
      <c r="A1" s="1665" t="s">
        <v>825</v>
      </c>
      <c r="B1" s="1665"/>
      <c r="C1" s="1665"/>
      <c r="D1" s="1665"/>
      <c r="E1" s="1665"/>
      <c r="F1" s="1665"/>
      <c r="G1" s="1665"/>
      <c r="H1" s="1665"/>
      <c r="I1" s="81"/>
      <c r="J1" s="81"/>
      <c r="K1" s="81"/>
      <c r="L1" s="143"/>
    </row>
    <row r="2" spans="1:12" ht="12.75" customHeight="1" x14ac:dyDescent="0.2">
      <c r="A2" s="1665" t="s">
        <v>741</v>
      </c>
      <c r="B2" s="1665"/>
      <c r="C2" s="1665"/>
      <c r="D2" s="1665"/>
      <c r="E2" s="1665"/>
      <c r="F2" s="1665"/>
      <c r="G2" s="1665"/>
      <c r="H2" s="1665"/>
      <c r="I2" s="81"/>
      <c r="J2" s="81"/>
      <c r="K2" s="81"/>
      <c r="L2" s="143"/>
    </row>
    <row r="3" spans="1:12" s="24" customFormat="1" ht="21.2" customHeight="1" thickBot="1" x14ac:dyDescent="0.25">
      <c r="A3" s="1665"/>
      <c r="B3" s="1665"/>
      <c r="C3" s="1665"/>
      <c r="D3" s="1665"/>
      <c r="E3" s="1665"/>
      <c r="F3" s="1665"/>
      <c r="G3" s="1665"/>
      <c r="H3" s="1665"/>
      <c r="I3" s="1665"/>
      <c r="J3" s="1665"/>
      <c r="K3" s="1665"/>
      <c r="L3" s="1665"/>
    </row>
    <row r="4" spans="1:12" s="40" customFormat="1" ht="35.450000000000003" customHeight="1" x14ac:dyDescent="0.2">
      <c r="A4" s="38" t="s">
        <v>137</v>
      </c>
      <c r="B4" s="39" t="s">
        <v>135</v>
      </c>
      <c r="C4" s="1693" t="s">
        <v>185</v>
      </c>
      <c r="D4" s="1694"/>
      <c r="E4" s="1694"/>
      <c r="F4" s="1694"/>
      <c r="G4" s="1694"/>
      <c r="H4" s="1695"/>
      <c r="I4" s="231"/>
      <c r="J4" s="231"/>
      <c r="K4" s="231"/>
      <c r="L4" s="232"/>
    </row>
    <row r="5" spans="1:12" s="40" customFormat="1" ht="24.75" thickBot="1" x14ac:dyDescent="0.25">
      <c r="A5" s="41" t="s">
        <v>139</v>
      </c>
      <c r="B5" s="42" t="s">
        <v>140</v>
      </c>
      <c r="C5" s="1696" t="s">
        <v>141</v>
      </c>
      <c r="D5" s="1697"/>
      <c r="E5" s="1697"/>
      <c r="F5" s="1697"/>
      <c r="G5" s="1697"/>
      <c r="H5" s="1698"/>
      <c r="I5" s="233"/>
      <c r="J5" s="233"/>
      <c r="K5" s="233"/>
      <c r="L5" s="234"/>
    </row>
    <row r="6" spans="1:12" s="43" customFormat="1" ht="15.95" customHeight="1" thickBot="1" x14ac:dyDescent="0.3">
      <c r="A6" s="1699" t="s">
        <v>362</v>
      </c>
      <c r="B6" s="1699"/>
      <c r="C6" s="1699" t="s">
        <v>362</v>
      </c>
      <c r="D6" s="1699"/>
      <c r="E6" s="1699"/>
      <c r="F6" s="1699"/>
      <c r="G6" s="1699"/>
      <c r="H6" s="1699"/>
      <c r="I6" s="235"/>
      <c r="J6" s="235"/>
      <c r="K6" s="235"/>
      <c r="L6" s="235"/>
    </row>
    <row r="7" spans="1:12" ht="65.25" customHeight="1" thickBot="1" x14ac:dyDescent="0.25">
      <c r="A7" s="1164" t="s">
        <v>142</v>
      </c>
      <c r="B7" s="44" t="s">
        <v>36</v>
      </c>
      <c r="C7" s="44" t="str">
        <f>'1. mell.bevétel_össz'!C8</f>
        <v>2023. évi eredeti előirányzat
2/2023. (II.14.)</v>
      </c>
      <c r="D7" s="275" t="str">
        <f>'1. mell.bevétel_össz'!D8</f>
        <v>Módosított előirányzat a 14/2023.  (VI.29.)  rendelet szerint</v>
      </c>
      <c r="E7" s="44" t="str">
        <f>'1. mell.bevétel_össz'!E8</f>
        <v>Módosított előirányzat a 18/2023. (IX.26.)  rendelet szerint</v>
      </c>
      <c r="F7" s="44" t="str">
        <f>'1. mell.bevétel_össz'!F8</f>
        <v>Módosított előirányzat a 23/2023. (XII.14.)  rendelet szerint</v>
      </c>
      <c r="G7" s="44" t="str">
        <f>'1. mell.bevétel_össz'!G8</f>
        <v>Módosított előirányzat a …../2024. (II…..)  rendelet szerint</v>
      </c>
      <c r="H7" s="1166" t="str">
        <f>'1. mell.bevétel_össz'!H8</f>
        <v>Változás a 23/2023. (XII.14) rendelethez képest</v>
      </c>
      <c r="I7" s="261" t="str">
        <f>'1. mell.bevétel_össz'!I8</f>
        <v>2023. évi teljesítés              2023.06.30-ig</v>
      </c>
      <c r="J7" s="186" t="str">
        <f>'1. mell.bevétel_össz'!J8</f>
        <v>2023. évi teljesítés              2023.09.30-ig</v>
      </c>
      <c r="K7" s="186" t="str">
        <f>'1. mell.bevétel_össz'!K8</f>
        <v>2023. évi teljesítés              2023.12.31-ig</v>
      </c>
      <c r="L7" s="187" t="str">
        <f>'1. mell.bevétel_össz'!L8</f>
        <v>Teljesítés %-a</v>
      </c>
    </row>
    <row r="8" spans="1:12" s="48" customFormat="1" ht="12.95" customHeight="1" thickBot="1" x14ac:dyDescent="0.25">
      <c r="A8" s="45" t="s">
        <v>297</v>
      </c>
      <c r="B8" s="46" t="s">
        <v>298</v>
      </c>
      <c r="C8" s="1168" t="s">
        <v>299</v>
      </c>
      <c r="D8" s="263" t="s">
        <v>300</v>
      </c>
      <c r="E8" s="46" t="s">
        <v>300</v>
      </c>
      <c r="F8" s="46" t="s">
        <v>300</v>
      </c>
      <c r="G8" s="46" t="s">
        <v>301</v>
      </c>
      <c r="H8" s="260" t="s">
        <v>388</v>
      </c>
      <c r="I8" s="260" t="s">
        <v>299</v>
      </c>
      <c r="J8" s="154" t="s">
        <v>299</v>
      </c>
      <c r="K8" s="154" t="s">
        <v>299</v>
      </c>
      <c r="L8" s="155" t="s">
        <v>299</v>
      </c>
    </row>
    <row r="9" spans="1:12" s="48" customFormat="1" ht="15.95" customHeight="1" thickBot="1" x14ac:dyDescent="0.25">
      <c r="A9" s="1681" t="s">
        <v>11</v>
      </c>
      <c r="B9" s="1682"/>
      <c r="C9" s="1682"/>
      <c r="D9" s="1682"/>
      <c r="E9" s="1682"/>
      <c r="F9" s="1682"/>
      <c r="G9" s="1682"/>
      <c r="H9" s="1683"/>
      <c r="I9" s="258"/>
      <c r="J9" s="258"/>
      <c r="K9" s="258"/>
      <c r="L9" s="258"/>
    </row>
    <row r="10" spans="1:12" s="26" customFormat="1" ht="12.2" customHeight="1" thickBot="1" x14ac:dyDescent="0.25">
      <c r="A10" s="45" t="s">
        <v>12</v>
      </c>
      <c r="B10" s="49" t="s">
        <v>277</v>
      </c>
      <c r="C10" s="87">
        <f>SUM(C11:C21)</f>
        <v>2780200</v>
      </c>
      <c r="D10" s="125">
        <f t="shared" ref="D10:K10" si="0">SUM(D11:D21)</f>
        <v>2780200</v>
      </c>
      <c r="E10" s="87">
        <f t="shared" si="0"/>
        <v>5245200</v>
      </c>
      <c r="F10" s="87">
        <f t="shared" si="0"/>
        <v>5245200</v>
      </c>
      <c r="G10" s="87">
        <f t="shared" si="0"/>
        <v>5245200</v>
      </c>
      <c r="H10" s="249">
        <f>+G10-F10</f>
        <v>0</v>
      </c>
      <c r="I10" s="249">
        <f t="shared" si="0"/>
        <v>0</v>
      </c>
      <c r="J10" s="134">
        <f t="shared" si="0"/>
        <v>0</v>
      </c>
      <c r="K10" s="134">
        <f t="shared" si="0"/>
        <v>0</v>
      </c>
      <c r="L10" s="193" t="e">
        <f>SUM(L11:L21)</f>
        <v>#DIV/0!</v>
      </c>
    </row>
    <row r="11" spans="1:12" s="26" customFormat="1" ht="12.2" customHeight="1" x14ac:dyDescent="0.2">
      <c r="A11" s="51" t="s">
        <v>91</v>
      </c>
      <c r="B11" s="52" t="s">
        <v>143</v>
      </c>
      <c r="C11" s="126"/>
      <c r="D11" s="277"/>
      <c r="E11" s="126"/>
      <c r="F11" s="126"/>
      <c r="G11" s="126"/>
      <c r="H11" s="251">
        <f t="shared" ref="H11:H48" si="1">+G11-F11</f>
        <v>0</v>
      </c>
      <c r="I11" s="251"/>
      <c r="J11" s="194"/>
      <c r="K11" s="194"/>
      <c r="L11" s="195" t="e">
        <f t="shared" ref="L11:L48" si="2">I11/C11*100</f>
        <v>#DIV/0!</v>
      </c>
    </row>
    <row r="12" spans="1:12" s="26" customFormat="1" ht="12.2" customHeight="1" x14ac:dyDescent="0.2">
      <c r="A12" s="1216" t="s">
        <v>92</v>
      </c>
      <c r="B12" s="415" t="s">
        <v>144</v>
      </c>
      <c r="C12" s="416"/>
      <c r="D12" s="423"/>
      <c r="E12" s="416"/>
      <c r="F12" s="416"/>
      <c r="G12" s="416"/>
      <c r="H12" s="632">
        <f t="shared" si="1"/>
        <v>0</v>
      </c>
      <c r="I12" s="632"/>
      <c r="J12" s="196"/>
      <c r="K12" s="196"/>
      <c r="L12" s="197" t="e">
        <f t="shared" si="2"/>
        <v>#DIV/0!</v>
      </c>
    </row>
    <row r="13" spans="1:12" s="26" customFormat="1" ht="12.2" customHeight="1" x14ac:dyDescent="0.2">
      <c r="A13" s="1216" t="s">
        <v>93</v>
      </c>
      <c r="B13" s="415" t="s">
        <v>145</v>
      </c>
      <c r="C13" s="416">
        <v>1792000</v>
      </c>
      <c r="D13" s="423">
        <v>1792000</v>
      </c>
      <c r="E13" s="416">
        <f>1792000+2465000</f>
        <v>4257000</v>
      </c>
      <c r="F13" s="416">
        <v>4257000</v>
      </c>
      <c r="G13" s="416">
        <v>4257000</v>
      </c>
      <c r="H13" s="632">
        <f t="shared" si="1"/>
        <v>0</v>
      </c>
      <c r="I13" s="632"/>
      <c r="J13" s="196"/>
      <c r="K13" s="196"/>
      <c r="L13" s="197">
        <f t="shared" si="2"/>
        <v>0</v>
      </c>
    </row>
    <row r="14" spans="1:12" s="26" customFormat="1" ht="12.2" customHeight="1" x14ac:dyDescent="0.2">
      <c r="A14" s="1216" t="s">
        <v>90</v>
      </c>
      <c r="B14" s="415" t="s">
        <v>146</v>
      </c>
      <c r="C14" s="416"/>
      <c r="D14" s="423"/>
      <c r="E14" s="416"/>
      <c r="F14" s="416"/>
      <c r="G14" s="416"/>
      <c r="H14" s="632">
        <f t="shared" si="1"/>
        <v>0</v>
      </c>
      <c r="I14" s="632"/>
      <c r="J14" s="196"/>
      <c r="K14" s="196"/>
      <c r="L14" s="197" t="e">
        <f t="shared" si="2"/>
        <v>#DIV/0!</v>
      </c>
    </row>
    <row r="15" spans="1:12" s="26" customFormat="1" ht="12.2" customHeight="1" x14ac:dyDescent="0.2">
      <c r="A15" s="1216" t="s">
        <v>147</v>
      </c>
      <c r="B15" s="415" t="s">
        <v>148</v>
      </c>
      <c r="C15" s="416"/>
      <c r="D15" s="423"/>
      <c r="E15" s="416"/>
      <c r="F15" s="416"/>
      <c r="G15" s="416"/>
      <c r="H15" s="632">
        <f t="shared" si="1"/>
        <v>0</v>
      </c>
      <c r="I15" s="632"/>
      <c r="J15" s="196"/>
      <c r="K15" s="196"/>
      <c r="L15" s="197" t="e">
        <f t="shared" si="2"/>
        <v>#DIV/0!</v>
      </c>
    </row>
    <row r="16" spans="1:12" s="26" customFormat="1" ht="12.2" customHeight="1" x14ac:dyDescent="0.2">
      <c r="A16" s="1216" t="s">
        <v>149</v>
      </c>
      <c r="B16" s="415" t="s">
        <v>150</v>
      </c>
      <c r="C16" s="416">
        <v>448200</v>
      </c>
      <c r="D16" s="423">
        <v>448200</v>
      </c>
      <c r="E16" s="416">
        <v>448200</v>
      </c>
      <c r="F16" s="416">
        <v>448200</v>
      </c>
      <c r="G16" s="416">
        <v>448200</v>
      </c>
      <c r="H16" s="632">
        <f t="shared" si="1"/>
        <v>0</v>
      </c>
      <c r="I16" s="632"/>
      <c r="J16" s="196"/>
      <c r="K16" s="196"/>
      <c r="L16" s="197">
        <f t="shared" si="2"/>
        <v>0</v>
      </c>
    </row>
    <row r="17" spans="1:12" s="26" customFormat="1" ht="12.2" customHeight="1" x14ac:dyDescent="0.2">
      <c r="A17" s="1216" t="s">
        <v>151</v>
      </c>
      <c r="B17" s="53" t="s">
        <v>152</v>
      </c>
      <c r="C17" s="416"/>
      <c r="D17" s="423"/>
      <c r="E17" s="416"/>
      <c r="F17" s="416"/>
      <c r="G17" s="416"/>
      <c r="H17" s="632">
        <f t="shared" si="1"/>
        <v>0</v>
      </c>
      <c r="I17" s="632"/>
      <c r="J17" s="196"/>
      <c r="K17" s="196"/>
      <c r="L17" s="197" t="e">
        <f t="shared" si="2"/>
        <v>#DIV/0!</v>
      </c>
    </row>
    <row r="18" spans="1:12" s="26" customFormat="1" ht="12.2" customHeight="1" x14ac:dyDescent="0.2">
      <c r="A18" s="1216" t="s">
        <v>153</v>
      </c>
      <c r="B18" s="428" t="s">
        <v>302</v>
      </c>
      <c r="C18" s="118"/>
      <c r="D18" s="270"/>
      <c r="E18" s="118"/>
      <c r="F18" s="118"/>
      <c r="G18" s="118"/>
      <c r="H18" s="252">
        <f t="shared" si="1"/>
        <v>0</v>
      </c>
      <c r="I18" s="252"/>
      <c r="J18" s="198"/>
      <c r="K18" s="198"/>
      <c r="L18" s="199" t="e">
        <f t="shared" si="2"/>
        <v>#DIV/0!</v>
      </c>
    </row>
    <row r="19" spans="1:12" s="54" customFormat="1" ht="12.2" customHeight="1" x14ac:dyDescent="0.2">
      <c r="A19" s="1216" t="s">
        <v>154</v>
      </c>
      <c r="B19" s="415" t="s">
        <v>155</v>
      </c>
      <c r="C19" s="416"/>
      <c r="D19" s="423"/>
      <c r="E19" s="416"/>
      <c r="F19" s="416"/>
      <c r="G19" s="416"/>
      <c r="H19" s="632">
        <f t="shared" si="1"/>
        <v>0</v>
      </c>
      <c r="I19" s="632"/>
      <c r="J19" s="196"/>
      <c r="K19" s="196"/>
      <c r="L19" s="197" t="e">
        <f t="shared" si="2"/>
        <v>#DIV/0!</v>
      </c>
    </row>
    <row r="20" spans="1:12" s="54" customFormat="1" ht="12.2" customHeight="1" x14ac:dyDescent="0.2">
      <c r="A20" s="1216" t="s">
        <v>156</v>
      </c>
      <c r="B20" s="428" t="s">
        <v>275</v>
      </c>
      <c r="C20" s="416"/>
      <c r="D20" s="424"/>
      <c r="E20" s="417"/>
      <c r="F20" s="417"/>
      <c r="G20" s="417"/>
      <c r="H20" s="633">
        <f t="shared" si="1"/>
        <v>0</v>
      </c>
      <c r="I20" s="633"/>
      <c r="J20" s="200"/>
      <c r="K20" s="200"/>
      <c r="L20" s="201" t="e">
        <f t="shared" si="2"/>
        <v>#DIV/0!</v>
      </c>
    </row>
    <row r="21" spans="1:12" s="54" customFormat="1" ht="12.2" customHeight="1" thickBot="1" x14ac:dyDescent="0.25">
      <c r="A21" s="1216" t="s">
        <v>276</v>
      </c>
      <c r="B21" s="53" t="s">
        <v>157</v>
      </c>
      <c r="C21" s="416">
        <v>540000</v>
      </c>
      <c r="D21" s="424">
        <v>540000</v>
      </c>
      <c r="E21" s="417">
        <v>540000</v>
      </c>
      <c r="F21" s="417">
        <v>540000</v>
      </c>
      <c r="G21" s="417">
        <v>540000</v>
      </c>
      <c r="H21" s="633">
        <f t="shared" si="1"/>
        <v>0</v>
      </c>
      <c r="I21" s="633"/>
      <c r="J21" s="200"/>
      <c r="K21" s="200"/>
      <c r="L21" s="201">
        <f t="shared" si="2"/>
        <v>0</v>
      </c>
    </row>
    <row r="22" spans="1:12" s="26" customFormat="1" ht="12.2" customHeight="1" thickBot="1" x14ac:dyDescent="0.25">
      <c r="A22" s="45" t="s">
        <v>13</v>
      </c>
      <c r="B22" s="49" t="s">
        <v>158</v>
      </c>
      <c r="C22" s="87">
        <f>SUM(C23:C25)</f>
        <v>0</v>
      </c>
      <c r="D22" s="125">
        <f t="shared" ref="D22:K22" si="3">SUM(D23:D25)</f>
        <v>0</v>
      </c>
      <c r="E22" s="87">
        <f t="shared" si="3"/>
        <v>331428</v>
      </c>
      <c r="F22" s="87">
        <f t="shared" si="3"/>
        <v>331428</v>
      </c>
      <c r="G22" s="87">
        <f t="shared" si="3"/>
        <v>331428</v>
      </c>
      <c r="H22" s="249">
        <f t="shared" si="1"/>
        <v>0</v>
      </c>
      <c r="I22" s="249">
        <f t="shared" si="3"/>
        <v>0</v>
      </c>
      <c r="J22" s="134">
        <f t="shared" si="3"/>
        <v>0</v>
      </c>
      <c r="K22" s="134">
        <f t="shared" si="3"/>
        <v>0</v>
      </c>
      <c r="L22" s="193" t="e">
        <f t="shared" si="2"/>
        <v>#DIV/0!</v>
      </c>
    </row>
    <row r="23" spans="1:12" s="54" customFormat="1" ht="12.2" customHeight="1" x14ac:dyDescent="0.2">
      <c r="A23" s="1216" t="s">
        <v>94</v>
      </c>
      <c r="B23" s="17" t="s">
        <v>159</v>
      </c>
      <c r="C23" s="416"/>
      <c r="D23" s="423"/>
      <c r="E23" s="416"/>
      <c r="F23" s="416"/>
      <c r="G23" s="416"/>
      <c r="H23" s="632">
        <f t="shared" si="1"/>
        <v>0</v>
      </c>
      <c r="I23" s="632"/>
      <c r="J23" s="196"/>
      <c r="K23" s="196"/>
      <c r="L23" s="197" t="e">
        <f t="shared" si="2"/>
        <v>#DIV/0!</v>
      </c>
    </row>
    <row r="24" spans="1:12" s="54" customFormat="1" ht="12.2" customHeight="1" x14ac:dyDescent="0.2">
      <c r="A24" s="1216" t="s">
        <v>95</v>
      </c>
      <c r="B24" s="415" t="s">
        <v>160</v>
      </c>
      <c r="C24" s="416"/>
      <c r="D24" s="423"/>
      <c r="E24" s="416"/>
      <c r="F24" s="416"/>
      <c r="G24" s="416"/>
      <c r="H24" s="632">
        <f t="shared" si="1"/>
        <v>0</v>
      </c>
      <c r="I24" s="632"/>
      <c r="J24" s="196"/>
      <c r="K24" s="196"/>
      <c r="L24" s="197" t="e">
        <f t="shared" si="2"/>
        <v>#DIV/0!</v>
      </c>
    </row>
    <row r="25" spans="1:12" s="54" customFormat="1" ht="12.2" customHeight="1" x14ac:dyDescent="0.2">
      <c r="A25" s="1216" t="s">
        <v>96</v>
      </c>
      <c r="B25" s="415" t="s">
        <v>161</v>
      </c>
      <c r="C25" s="416"/>
      <c r="D25" s="423"/>
      <c r="E25" s="416">
        <v>331428</v>
      </c>
      <c r="F25" s="416">
        <v>331428</v>
      </c>
      <c r="G25" s="416">
        <v>331428</v>
      </c>
      <c r="H25" s="632">
        <f t="shared" si="1"/>
        <v>0</v>
      </c>
      <c r="I25" s="632"/>
      <c r="J25" s="196"/>
      <c r="K25" s="196"/>
      <c r="L25" s="197" t="e">
        <f t="shared" si="2"/>
        <v>#DIV/0!</v>
      </c>
    </row>
    <row r="26" spans="1:12" s="54" customFormat="1" ht="12.2" customHeight="1" thickBot="1" x14ac:dyDescent="0.25">
      <c r="A26" s="1216" t="s">
        <v>317</v>
      </c>
      <c r="B26" s="418" t="s">
        <v>233</v>
      </c>
      <c r="C26" s="416"/>
      <c r="D26" s="423"/>
      <c r="E26" s="416"/>
      <c r="F26" s="416"/>
      <c r="G26" s="416"/>
      <c r="H26" s="632">
        <f t="shared" si="1"/>
        <v>0</v>
      </c>
      <c r="I26" s="632"/>
      <c r="J26" s="196"/>
      <c r="K26" s="196"/>
      <c r="L26" s="197" t="e">
        <f t="shared" si="2"/>
        <v>#DIV/0!</v>
      </c>
    </row>
    <row r="27" spans="1:12" s="54" customFormat="1" ht="12.2" customHeight="1" thickBot="1" x14ac:dyDescent="0.25">
      <c r="A27" s="55" t="s">
        <v>14</v>
      </c>
      <c r="B27" s="56" t="s">
        <v>83</v>
      </c>
      <c r="C27" s="128"/>
      <c r="D27" s="127"/>
      <c r="E27" s="128"/>
      <c r="F27" s="128"/>
      <c r="G27" s="128"/>
      <c r="H27" s="247">
        <f t="shared" si="1"/>
        <v>0</v>
      </c>
      <c r="I27" s="247"/>
      <c r="J27" s="202"/>
      <c r="K27" s="202"/>
      <c r="L27" s="203" t="e">
        <f t="shared" si="2"/>
        <v>#DIV/0!</v>
      </c>
    </row>
    <row r="28" spans="1:12" s="54" customFormat="1" ht="12.2" customHeight="1" thickBot="1" x14ac:dyDescent="0.25">
      <c r="A28" s="55" t="s">
        <v>15</v>
      </c>
      <c r="B28" s="56" t="s">
        <v>162</v>
      </c>
      <c r="C28" s="87">
        <f>+C29+C30</f>
        <v>0</v>
      </c>
      <c r="D28" s="125">
        <f t="shared" ref="D28:K28" si="4">+D29+D30</f>
        <v>0</v>
      </c>
      <c r="E28" s="87">
        <f t="shared" si="4"/>
        <v>0</v>
      </c>
      <c r="F28" s="87">
        <f t="shared" si="4"/>
        <v>0</v>
      </c>
      <c r="G28" s="87">
        <f t="shared" si="4"/>
        <v>0</v>
      </c>
      <c r="H28" s="249">
        <f t="shared" si="1"/>
        <v>0</v>
      </c>
      <c r="I28" s="249">
        <f t="shared" si="4"/>
        <v>0</v>
      </c>
      <c r="J28" s="134">
        <f t="shared" si="4"/>
        <v>0</v>
      </c>
      <c r="K28" s="134">
        <f t="shared" si="4"/>
        <v>0</v>
      </c>
      <c r="L28" s="193" t="e">
        <f t="shared" si="2"/>
        <v>#DIV/0!</v>
      </c>
    </row>
    <row r="29" spans="1:12" s="54" customFormat="1" ht="12.2" customHeight="1" x14ac:dyDescent="0.2">
      <c r="A29" s="57" t="s">
        <v>100</v>
      </c>
      <c r="B29" s="58" t="s">
        <v>160</v>
      </c>
      <c r="C29" s="119"/>
      <c r="D29" s="271"/>
      <c r="E29" s="119"/>
      <c r="F29" s="119"/>
      <c r="G29" s="119"/>
      <c r="H29" s="253">
        <f t="shared" si="1"/>
        <v>0</v>
      </c>
      <c r="I29" s="253"/>
      <c r="J29" s="204"/>
      <c r="K29" s="204"/>
      <c r="L29" s="205" t="e">
        <f t="shared" si="2"/>
        <v>#DIV/0!</v>
      </c>
    </row>
    <row r="30" spans="1:12" s="54" customFormat="1" ht="12.2" customHeight="1" x14ac:dyDescent="0.2">
      <c r="A30" s="57" t="s">
        <v>101</v>
      </c>
      <c r="B30" s="419" t="s">
        <v>163</v>
      </c>
      <c r="C30" s="117"/>
      <c r="D30" s="278"/>
      <c r="E30" s="117"/>
      <c r="F30" s="117"/>
      <c r="G30" s="117"/>
      <c r="H30" s="254">
        <f t="shared" si="1"/>
        <v>0</v>
      </c>
      <c r="I30" s="254"/>
      <c r="J30" s="206"/>
      <c r="K30" s="206"/>
      <c r="L30" s="207" t="e">
        <f t="shared" si="2"/>
        <v>#DIV/0!</v>
      </c>
    </row>
    <row r="31" spans="1:12" s="54" customFormat="1" ht="12.2" customHeight="1" thickBot="1" x14ac:dyDescent="0.25">
      <c r="A31" s="1216" t="s">
        <v>281</v>
      </c>
      <c r="B31" s="98" t="s">
        <v>165</v>
      </c>
      <c r="C31" s="90"/>
      <c r="D31" s="272"/>
      <c r="E31" s="90"/>
      <c r="F31" s="90"/>
      <c r="G31" s="90"/>
      <c r="H31" s="255">
        <f t="shared" si="1"/>
        <v>0</v>
      </c>
      <c r="I31" s="255"/>
      <c r="J31" s="208"/>
      <c r="K31" s="208"/>
      <c r="L31" s="209" t="e">
        <f t="shared" si="2"/>
        <v>#DIV/0!</v>
      </c>
    </row>
    <row r="32" spans="1:12" s="54" customFormat="1" ht="12.2" customHeight="1" thickBot="1" x14ac:dyDescent="0.25">
      <c r="A32" s="55" t="s">
        <v>16</v>
      </c>
      <c r="B32" s="56" t="s">
        <v>166</v>
      </c>
      <c r="C32" s="87">
        <f>+C33+C34+C35</f>
        <v>0</v>
      </c>
      <c r="D32" s="125">
        <f t="shared" ref="D32:K32" si="5">+D33+D34+D35</f>
        <v>0</v>
      </c>
      <c r="E32" s="87">
        <f t="shared" si="5"/>
        <v>0</v>
      </c>
      <c r="F32" s="87">
        <f t="shared" si="5"/>
        <v>0</v>
      </c>
      <c r="G32" s="87">
        <f t="shared" si="5"/>
        <v>0</v>
      </c>
      <c r="H32" s="249">
        <f t="shared" si="1"/>
        <v>0</v>
      </c>
      <c r="I32" s="249">
        <f t="shared" si="5"/>
        <v>0</v>
      </c>
      <c r="J32" s="134">
        <f t="shared" si="5"/>
        <v>0</v>
      </c>
      <c r="K32" s="134">
        <f t="shared" si="5"/>
        <v>0</v>
      </c>
      <c r="L32" s="193" t="e">
        <f t="shared" si="2"/>
        <v>#DIV/0!</v>
      </c>
    </row>
    <row r="33" spans="1:12" s="54" customFormat="1" ht="12.2" customHeight="1" x14ac:dyDescent="0.2">
      <c r="A33" s="57" t="s">
        <v>89</v>
      </c>
      <c r="B33" s="58" t="s">
        <v>167</v>
      </c>
      <c r="C33" s="119"/>
      <c r="D33" s="271"/>
      <c r="E33" s="119"/>
      <c r="F33" s="119"/>
      <c r="G33" s="119"/>
      <c r="H33" s="253">
        <f t="shared" si="1"/>
        <v>0</v>
      </c>
      <c r="I33" s="253"/>
      <c r="J33" s="204"/>
      <c r="K33" s="204"/>
      <c r="L33" s="205" t="e">
        <f t="shared" si="2"/>
        <v>#DIV/0!</v>
      </c>
    </row>
    <row r="34" spans="1:12" s="54" customFormat="1" ht="12.2" customHeight="1" x14ac:dyDescent="0.2">
      <c r="A34" s="57" t="s">
        <v>102</v>
      </c>
      <c r="B34" s="419" t="s">
        <v>168</v>
      </c>
      <c r="C34" s="117"/>
      <c r="D34" s="278"/>
      <c r="E34" s="117"/>
      <c r="F34" s="117"/>
      <c r="G34" s="117"/>
      <c r="H34" s="254">
        <f t="shared" si="1"/>
        <v>0</v>
      </c>
      <c r="I34" s="254"/>
      <c r="J34" s="206"/>
      <c r="K34" s="206"/>
      <c r="L34" s="207" t="e">
        <f t="shared" si="2"/>
        <v>#DIV/0!</v>
      </c>
    </row>
    <row r="35" spans="1:12" s="54" customFormat="1" ht="12.2" customHeight="1" thickBot="1" x14ac:dyDescent="0.25">
      <c r="A35" s="1216" t="s">
        <v>103</v>
      </c>
      <c r="B35" s="60" t="s">
        <v>169</v>
      </c>
      <c r="C35" s="90"/>
      <c r="D35" s="272"/>
      <c r="E35" s="90"/>
      <c r="F35" s="90"/>
      <c r="G35" s="90"/>
      <c r="H35" s="255">
        <f t="shared" si="1"/>
        <v>0</v>
      </c>
      <c r="I35" s="255"/>
      <c r="J35" s="208"/>
      <c r="K35" s="208"/>
      <c r="L35" s="209" t="e">
        <f t="shared" si="2"/>
        <v>#DIV/0!</v>
      </c>
    </row>
    <row r="36" spans="1:12" s="26" customFormat="1" ht="12.2" customHeight="1" thickBot="1" x14ac:dyDescent="0.25">
      <c r="A36" s="55" t="s">
        <v>17</v>
      </c>
      <c r="B36" s="56" t="s">
        <v>170</v>
      </c>
      <c r="C36" s="128"/>
      <c r="D36" s="127"/>
      <c r="E36" s="128"/>
      <c r="F36" s="128"/>
      <c r="G36" s="128"/>
      <c r="H36" s="247">
        <f t="shared" si="1"/>
        <v>0</v>
      </c>
      <c r="I36" s="247"/>
      <c r="J36" s="202"/>
      <c r="K36" s="202"/>
      <c r="L36" s="203" t="e">
        <f t="shared" si="2"/>
        <v>#DIV/0!</v>
      </c>
    </row>
    <row r="37" spans="1:12" s="26" customFormat="1" ht="12.2" customHeight="1" thickBot="1" x14ac:dyDescent="0.25">
      <c r="A37" s="1217" t="s">
        <v>104</v>
      </c>
      <c r="B37" s="420" t="s">
        <v>165</v>
      </c>
      <c r="C37" s="1211"/>
      <c r="D37" s="127"/>
      <c r="E37" s="128"/>
      <c r="F37" s="128"/>
      <c r="G37" s="128"/>
      <c r="H37" s="247">
        <f t="shared" si="1"/>
        <v>0</v>
      </c>
      <c r="I37" s="247"/>
      <c r="J37" s="202"/>
      <c r="K37" s="202"/>
      <c r="L37" s="203" t="e">
        <f t="shared" si="2"/>
        <v>#DIV/0!</v>
      </c>
    </row>
    <row r="38" spans="1:12" s="26" customFormat="1" ht="12.2" customHeight="1" thickBot="1" x14ac:dyDescent="0.25">
      <c r="A38" s="55" t="s">
        <v>18</v>
      </c>
      <c r="B38" s="56" t="s">
        <v>380</v>
      </c>
      <c r="C38" s="128">
        <f>SUM(C39:C40)</f>
        <v>0</v>
      </c>
      <c r="D38" s="127">
        <f t="shared" ref="D38:K38" si="6">SUM(D39:D40)</f>
        <v>0</v>
      </c>
      <c r="E38" s="128">
        <f t="shared" si="6"/>
        <v>0</v>
      </c>
      <c r="F38" s="128">
        <f t="shared" si="6"/>
        <v>0</v>
      </c>
      <c r="G38" s="128">
        <f t="shared" si="6"/>
        <v>0</v>
      </c>
      <c r="H38" s="247">
        <f t="shared" si="1"/>
        <v>0</v>
      </c>
      <c r="I38" s="247">
        <f t="shared" si="6"/>
        <v>0</v>
      </c>
      <c r="J38" s="202">
        <f t="shared" si="6"/>
        <v>0</v>
      </c>
      <c r="K38" s="202">
        <f t="shared" si="6"/>
        <v>0</v>
      </c>
      <c r="L38" s="203" t="e">
        <f t="shared" si="2"/>
        <v>#DIV/0!</v>
      </c>
    </row>
    <row r="39" spans="1:12" s="26" customFormat="1" ht="12.2" customHeight="1" x14ac:dyDescent="0.2">
      <c r="A39" s="12" t="s">
        <v>107</v>
      </c>
      <c r="B39" s="93" t="s">
        <v>212</v>
      </c>
      <c r="C39" s="129"/>
      <c r="D39" s="279"/>
      <c r="E39" s="129"/>
      <c r="F39" s="129"/>
      <c r="G39" s="129"/>
      <c r="H39" s="256">
        <f t="shared" si="1"/>
        <v>0</v>
      </c>
      <c r="I39" s="256"/>
      <c r="J39" s="210"/>
      <c r="K39" s="210"/>
      <c r="L39" s="211" t="e">
        <f t="shared" si="2"/>
        <v>#DIV/0!</v>
      </c>
    </row>
    <row r="40" spans="1:12" s="26" customFormat="1" ht="12.2" customHeight="1" x14ac:dyDescent="0.2">
      <c r="A40" s="1182" t="s">
        <v>108</v>
      </c>
      <c r="B40" s="429" t="s">
        <v>213</v>
      </c>
      <c r="C40" s="1212"/>
      <c r="D40" s="425"/>
      <c r="E40" s="421"/>
      <c r="F40" s="421"/>
      <c r="G40" s="1596"/>
      <c r="H40" s="634">
        <f t="shared" si="1"/>
        <v>0</v>
      </c>
      <c r="I40" s="634"/>
      <c r="J40" s="212"/>
      <c r="K40" s="212"/>
      <c r="L40" s="213" t="e">
        <f t="shared" si="2"/>
        <v>#DIV/0!</v>
      </c>
    </row>
    <row r="41" spans="1:12" s="26" customFormat="1" ht="12.2" customHeight="1" thickBot="1" x14ac:dyDescent="0.25">
      <c r="A41" s="1182" t="s">
        <v>323</v>
      </c>
      <c r="B41" s="99" t="s">
        <v>165</v>
      </c>
      <c r="C41" s="90"/>
      <c r="D41" s="130"/>
      <c r="E41" s="131"/>
      <c r="F41" s="131"/>
      <c r="G41" s="131"/>
      <c r="H41" s="248">
        <f t="shared" si="1"/>
        <v>0</v>
      </c>
      <c r="I41" s="248"/>
      <c r="J41" s="214"/>
      <c r="K41" s="214"/>
      <c r="L41" s="215" t="e">
        <f t="shared" si="2"/>
        <v>#DIV/0!</v>
      </c>
    </row>
    <row r="42" spans="1:12" s="26" customFormat="1" ht="12.2" customHeight="1" thickBot="1" x14ac:dyDescent="0.25">
      <c r="A42" s="45" t="s">
        <v>19</v>
      </c>
      <c r="B42" s="56" t="s">
        <v>546</v>
      </c>
      <c r="C42" s="87">
        <f>+C10+C22+C27+C28+C32+C36+C38</f>
        <v>2780200</v>
      </c>
      <c r="D42" s="125">
        <f t="shared" ref="D42:K42" si="7">+D10+D22+D27+D28+D32+D36+D38</f>
        <v>2780200</v>
      </c>
      <c r="E42" s="87">
        <f t="shared" si="7"/>
        <v>5576628</v>
      </c>
      <c r="F42" s="87">
        <f t="shared" si="7"/>
        <v>5576628</v>
      </c>
      <c r="G42" s="87">
        <f t="shared" si="7"/>
        <v>5576628</v>
      </c>
      <c r="H42" s="249">
        <f t="shared" si="1"/>
        <v>0</v>
      </c>
      <c r="I42" s="249">
        <f t="shared" si="7"/>
        <v>0</v>
      </c>
      <c r="J42" s="134">
        <f t="shared" si="7"/>
        <v>0</v>
      </c>
      <c r="K42" s="134">
        <f t="shared" si="7"/>
        <v>0</v>
      </c>
      <c r="L42" s="193">
        <f t="shared" si="2"/>
        <v>0</v>
      </c>
    </row>
    <row r="43" spans="1:12" s="26" customFormat="1" ht="12.2" customHeight="1" thickBot="1" x14ac:dyDescent="0.25">
      <c r="A43" s="61" t="s">
        <v>20</v>
      </c>
      <c r="B43" s="56" t="s">
        <v>180</v>
      </c>
      <c r="C43" s="87">
        <f>SUM(C44:C47)</f>
        <v>605121117</v>
      </c>
      <c r="D43" s="125">
        <f t="shared" ref="D43:K43" si="8">SUM(D44:D47)</f>
        <v>620989483</v>
      </c>
      <c r="E43" s="87">
        <f t="shared" si="8"/>
        <v>695056983</v>
      </c>
      <c r="F43" s="87">
        <f t="shared" si="8"/>
        <v>695056983</v>
      </c>
      <c r="G43" s="87">
        <f t="shared" si="8"/>
        <v>695056983</v>
      </c>
      <c r="H43" s="249">
        <f t="shared" si="1"/>
        <v>0</v>
      </c>
      <c r="I43" s="249">
        <f t="shared" si="8"/>
        <v>0</v>
      </c>
      <c r="J43" s="134">
        <f t="shared" si="8"/>
        <v>0</v>
      </c>
      <c r="K43" s="134">
        <f t="shared" si="8"/>
        <v>0</v>
      </c>
      <c r="L43" s="193">
        <f t="shared" si="2"/>
        <v>0</v>
      </c>
    </row>
    <row r="44" spans="1:12" s="26" customFormat="1" ht="12.2" customHeight="1" x14ac:dyDescent="0.2">
      <c r="A44" s="57" t="s">
        <v>171</v>
      </c>
      <c r="B44" s="58" t="s">
        <v>131</v>
      </c>
      <c r="C44" s="119">
        <v>2285980</v>
      </c>
      <c r="D44" s="271">
        <f>2285980+2253366</f>
        <v>4539346</v>
      </c>
      <c r="E44" s="119">
        <v>4539346</v>
      </c>
      <c r="F44" s="119">
        <v>4539346</v>
      </c>
      <c r="G44" s="119">
        <v>4539346</v>
      </c>
      <c r="H44" s="253">
        <f t="shared" si="1"/>
        <v>0</v>
      </c>
      <c r="I44" s="253"/>
      <c r="J44" s="204"/>
      <c r="K44" s="204"/>
      <c r="L44" s="205">
        <f t="shared" si="2"/>
        <v>0</v>
      </c>
    </row>
    <row r="45" spans="1:12" s="26" customFormat="1" ht="12.2" customHeight="1" x14ac:dyDescent="0.2">
      <c r="A45" s="69" t="s">
        <v>172</v>
      </c>
      <c r="B45" s="58" t="s">
        <v>186</v>
      </c>
      <c r="C45" s="117"/>
      <c r="D45" s="278"/>
      <c r="E45" s="117"/>
      <c r="F45" s="117"/>
      <c r="G45" s="117"/>
      <c r="H45" s="254">
        <f t="shared" si="1"/>
        <v>0</v>
      </c>
      <c r="I45" s="254"/>
      <c r="J45" s="206"/>
      <c r="K45" s="206"/>
      <c r="L45" s="207" t="e">
        <f t="shared" si="2"/>
        <v>#DIV/0!</v>
      </c>
    </row>
    <row r="46" spans="1:12" s="26" customFormat="1" ht="12.2" customHeight="1" x14ac:dyDescent="0.2">
      <c r="A46" s="1216" t="s">
        <v>173</v>
      </c>
      <c r="B46" s="419" t="s">
        <v>177</v>
      </c>
      <c r="C46" s="422">
        <f>C70-C42-C44-C63-C65-C68+C38+C32+C28</f>
        <v>596783973</v>
      </c>
      <c r="D46" s="409">
        <f t="shared" ref="D46:K46" si="9">D70-D42-D44-D63-D65-D68+D38+D32+D28</f>
        <v>607398973</v>
      </c>
      <c r="E46" s="409">
        <f t="shared" si="9"/>
        <v>681466473</v>
      </c>
      <c r="F46" s="409">
        <f t="shared" si="9"/>
        <v>681466473</v>
      </c>
      <c r="G46" s="422">
        <f t="shared" si="9"/>
        <v>681466473</v>
      </c>
      <c r="H46" s="635">
        <f t="shared" si="1"/>
        <v>0</v>
      </c>
      <c r="I46" s="635">
        <f t="shared" si="9"/>
        <v>0</v>
      </c>
      <c r="J46" s="216">
        <f t="shared" si="9"/>
        <v>0</v>
      </c>
      <c r="K46" s="216">
        <f t="shared" si="9"/>
        <v>0</v>
      </c>
      <c r="L46" s="217">
        <f t="shared" si="2"/>
        <v>0</v>
      </c>
    </row>
    <row r="47" spans="1:12" s="54" customFormat="1" ht="12.2" customHeight="1" thickBot="1" x14ac:dyDescent="0.25">
      <c r="A47" s="57" t="s">
        <v>178</v>
      </c>
      <c r="B47" s="60" t="s">
        <v>179</v>
      </c>
      <c r="C47" s="1213">
        <f>C62-C38-C32-C45-C28</f>
        <v>6051164</v>
      </c>
      <c r="D47" s="280">
        <f t="shared" ref="D47:K47" si="10">D62-D38-D32-D45-D28</f>
        <v>9051164</v>
      </c>
      <c r="E47" s="280">
        <f t="shared" si="10"/>
        <v>9051164</v>
      </c>
      <c r="F47" s="280">
        <f t="shared" si="10"/>
        <v>9051164</v>
      </c>
      <c r="G47" s="1213">
        <f t="shared" si="10"/>
        <v>9051164</v>
      </c>
      <c r="H47" s="257">
        <f t="shared" si="1"/>
        <v>0</v>
      </c>
      <c r="I47" s="257">
        <f t="shared" si="10"/>
        <v>0</v>
      </c>
      <c r="J47" s="218">
        <f t="shared" si="10"/>
        <v>0</v>
      </c>
      <c r="K47" s="218">
        <f t="shared" si="10"/>
        <v>0</v>
      </c>
      <c r="L47" s="219">
        <f t="shared" si="2"/>
        <v>0</v>
      </c>
    </row>
    <row r="48" spans="1:12" s="54" customFormat="1" ht="15" customHeight="1" thickBot="1" x14ac:dyDescent="0.25">
      <c r="A48" s="61" t="s">
        <v>21</v>
      </c>
      <c r="B48" s="621" t="s">
        <v>174</v>
      </c>
      <c r="C48" s="133">
        <f>+C42+C43</f>
        <v>607901317</v>
      </c>
      <c r="D48" s="132">
        <f t="shared" ref="D48:K48" si="11">+D42+D43</f>
        <v>623769683</v>
      </c>
      <c r="E48" s="133">
        <f t="shared" si="11"/>
        <v>700633611</v>
      </c>
      <c r="F48" s="133">
        <f t="shared" si="11"/>
        <v>700633611</v>
      </c>
      <c r="G48" s="133">
        <f t="shared" si="11"/>
        <v>700633611</v>
      </c>
      <c r="H48" s="250">
        <f t="shared" si="1"/>
        <v>0</v>
      </c>
      <c r="I48" s="250">
        <f t="shared" si="11"/>
        <v>0</v>
      </c>
      <c r="J48" s="220">
        <f t="shared" si="11"/>
        <v>0</v>
      </c>
      <c r="K48" s="220">
        <f t="shared" si="11"/>
        <v>0</v>
      </c>
      <c r="L48" s="221">
        <f t="shared" si="2"/>
        <v>0</v>
      </c>
    </row>
    <row r="49" spans="1:16" s="54" customFormat="1" ht="14.45" customHeight="1" x14ac:dyDescent="0.2">
      <c r="A49" s="62"/>
      <c r="B49" s="63"/>
      <c r="C49" s="64"/>
      <c r="D49" s="123"/>
      <c r="E49" s="123"/>
      <c r="F49" s="123"/>
      <c r="G49" s="123"/>
      <c r="H49" s="123"/>
      <c r="I49" s="123"/>
      <c r="J49" s="123"/>
      <c r="K49" s="123"/>
      <c r="L49" s="137"/>
      <c r="P49" s="54" t="s">
        <v>385</v>
      </c>
    </row>
    <row r="50" spans="1:16" ht="14.45" customHeight="1" x14ac:dyDescent="0.2">
      <c r="A50" s="1691" t="s">
        <v>34</v>
      </c>
      <c r="B50" s="1691"/>
      <c r="C50" s="1691"/>
      <c r="D50" s="1691"/>
      <c r="E50" s="1691"/>
      <c r="F50" s="1691"/>
      <c r="G50" s="1691"/>
      <c r="H50" s="1691"/>
      <c r="I50" s="64"/>
      <c r="J50" s="64"/>
      <c r="K50" s="64"/>
      <c r="L50" s="138"/>
    </row>
    <row r="51" spans="1:16" ht="14.45" customHeight="1" thickBot="1" x14ac:dyDescent="0.3">
      <c r="A51" s="1692" t="s">
        <v>362</v>
      </c>
      <c r="B51" s="1692"/>
      <c r="C51" s="1692"/>
      <c r="D51" s="1692"/>
      <c r="E51" s="1692"/>
      <c r="F51" s="1692"/>
      <c r="G51" s="1692"/>
      <c r="H51" s="1692"/>
      <c r="I51" s="1161"/>
      <c r="J51" s="1161"/>
      <c r="K51" s="1161"/>
      <c r="L51" s="139"/>
    </row>
    <row r="52" spans="1:16" s="48" customFormat="1" ht="66.75" customHeight="1" thickBot="1" x14ac:dyDescent="0.25">
      <c r="A52" s="1602" t="s">
        <v>142</v>
      </c>
      <c r="B52" s="44" t="s">
        <v>36</v>
      </c>
      <c r="C52" s="21" t="str">
        <f>'1. mell.bevétel_össz'!C8</f>
        <v>2023. évi eredeti előirányzat
2/2023. (II.14.)</v>
      </c>
      <c r="D52" s="275" t="str">
        <f>'1. mell.bevétel_össz'!D8</f>
        <v>Módosított előirányzat a 14/2023.  (VI.29.)  rendelet szerint</v>
      </c>
      <c r="E52" s="44" t="str">
        <f>'1. mell.bevétel_össz'!E8</f>
        <v>Módosított előirányzat a 18/2023. (IX.26.)  rendelet szerint</v>
      </c>
      <c r="F52" s="44" t="str">
        <f>'1. mell.bevétel_össz'!F8</f>
        <v>Módosított előirányzat a 23/2023. (XII.14.)  rendelet szerint</v>
      </c>
      <c r="G52" s="44" t="str">
        <f>'1. mell.bevétel_össz'!G8</f>
        <v>Módosított előirányzat a …../2024. (II…..)  rendelet szerint</v>
      </c>
      <c r="H52" s="124" t="str">
        <f>'1. mell.bevétel_össz'!H8</f>
        <v>Változás a 23/2023. (XII.14) rendelethez képest</v>
      </c>
      <c r="I52" s="275" t="str">
        <f>'1. mell.bevétel_össz'!I8</f>
        <v>2023. évi teljesítés              2023.06.30-ig</v>
      </c>
      <c r="J52" s="44" t="str">
        <f>'1. mell.bevétel_össz'!J8</f>
        <v>2023. évi teljesítés              2023.09.30-ig</v>
      </c>
      <c r="K52" s="44" t="str">
        <f>'1. mell.bevétel_össz'!K8</f>
        <v>2023. évi teljesítés              2023.12.31-ig</v>
      </c>
      <c r="L52" s="44" t="str">
        <f>'1. mell.bevétel_össz'!L8</f>
        <v>Teljesítés %-a</v>
      </c>
      <c r="O52" s="48" t="s">
        <v>385</v>
      </c>
    </row>
    <row r="53" spans="1:16" s="33" customFormat="1" ht="12.2" customHeight="1" thickBot="1" x14ac:dyDescent="0.25">
      <c r="A53" s="282" t="s">
        <v>12</v>
      </c>
      <c r="B53" s="56" t="s">
        <v>547</v>
      </c>
      <c r="C53" s="87">
        <f>SUM(C54:C59)-C55</f>
        <v>601850153</v>
      </c>
      <c r="D53" s="125">
        <f>SUM(D54:D59)-D55</f>
        <v>614718519</v>
      </c>
      <c r="E53" s="87">
        <f>SUM(E54:E59)-E55</f>
        <v>691582447</v>
      </c>
      <c r="F53" s="87">
        <f>SUM(F54:F59)-F55</f>
        <v>691582447</v>
      </c>
      <c r="G53" s="87">
        <f>SUM(G54:G59)-G55</f>
        <v>691582447</v>
      </c>
      <c r="H53" s="249">
        <f>+G53-F53</f>
        <v>0</v>
      </c>
      <c r="I53" s="249">
        <f>SUM(I54:I59)-I55</f>
        <v>0</v>
      </c>
      <c r="J53" s="134">
        <f>SUM(J54:J59)-J55</f>
        <v>0</v>
      </c>
      <c r="K53" s="134">
        <f>SUM(K54:K59)-K55</f>
        <v>0</v>
      </c>
      <c r="L53" s="193">
        <f t="shared" ref="L53:L70" si="12">I53/C53*100</f>
        <v>0</v>
      </c>
    </row>
    <row r="54" spans="1:16" ht="12.2" customHeight="1" x14ac:dyDescent="0.2">
      <c r="A54" s="785" t="s">
        <v>91</v>
      </c>
      <c r="B54" s="17" t="s">
        <v>68</v>
      </c>
      <c r="C54" s="119">
        <v>391438179</v>
      </c>
      <c r="D54" s="271">
        <f>391438179+3500000+227800</f>
        <v>395165979</v>
      </c>
      <c r="E54" s="119">
        <f>395165979+331428+10500000+16750000+37500000</f>
        <v>460247407</v>
      </c>
      <c r="F54" s="119">
        <v>460247407</v>
      </c>
      <c r="G54" s="119">
        <f>460247407+796463</f>
        <v>461043870</v>
      </c>
      <c r="H54" s="253">
        <f t="shared" ref="H54:H69" si="13">+G54-F54</f>
        <v>796463</v>
      </c>
      <c r="I54" s="253"/>
      <c r="J54" s="204"/>
      <c r="K54" s="204"/>
      <c r="L54" s="205">
        <f t="shared" si="12"/>
        <v>0</v>
      </c>
    </row>
    <row r="55" spans="1:16" ht="12.2" customHeight="1" x14ac:dyDescent="0.2">
      <c r="A55" s="785" t="s">
        <v>305</v>
      </c>
      <c r="B55" s="418" t="s">
        <v>270</v>
      </c>
      <c r="C55" s="119">
        <v>3000000</v>
      </c>
      <c r="D55" s="1344">
        <f>3000000+227800</f>
        <v>3227800</v>
      </c>
      <c r="E55" s="1435">
        <f>3227800+16750000</f>
        <v>19977800</v>
      </c>
      <c r="F55" s="1435">
        <v>19977800</v>
      </c>
      <c r="G55" s="1435">
        <v>18779945</v>
      </c>
      <c r="H55" s="1436">
        <f t="shared" si="13"/>
        <v>-1197855</v>
      </c>
      <c r="I55" s="253"/>
      <c r="J55" s="204"/>
      <c r="K55" s="204"/>
      <c r="L55" s="205">
        <f t="shared" si="12"/>
        <v>0</v>
      </c>
    </row>
    <row r="56" spans="1:16" ht="12.2" customHeight="1" x14ac:dyDescent="0.2">
      <c r="A56" s="785" t="s">
        <v>92</v>
      </c>
      <c r="B56" s="415" t="s">
        <v>87</v>
      </c>
      <c r="C56" s="422">
        <v>61678365</v>
      </c>
      <c r="D56" s="409">
        <f>61678365+980000</f>
        <v>62658365</v>
      </c>
      <c r="E56" s="422">
        <f>62658365+2940000+2177500+4200000</f>
        <v>71975865</v>
      </c>
      <c r="F56" s="422">
        <v>71975865</v>
      </c>
      <c r="G56" s="422">
        <f>71975865-796463</f>
        <v>71179402</v>
      </c>
      <c r="H56" s="635">
        <f t="shared" si="13"/>
        <v>-796463</v>
      </c>
      <c r="I56" s="635"/>
      <c r="J56" s="216"/>
      <c r="K56" s="216"/>
      <c r="L56" s="217">
        <f t="shared" si="12"/>
        <v>0</v>
      </c>
    </row>
    <row r="57" spans="1:16" ht="12.2" customHeight="1" x14ac:dyDescent="0.2">
      <c r="A57" s="785" t="s">
        <v>93</v>
      </c>
      <c r="B57" s="415" t="s">
        <v>69</v>
      </c>
      <c r="C57" s="422">
        <v>146447629</v>
      </c>
      <c r="D57" s="409">
        <f>146447629+2025566+5500000+635000</f>
        <v>154608195</v>
      </c>
      <c r="E57" s="422">
        <f>154608195+2465000</f>
        <v>157073195</v>
      </c>
      <c r="F57" s="422">
        <v>157073195</v>
      </c>
      <c r="G57" s="422">
        <v>157073195</v>
      </c>
      <c r="H57" s="635">
        <f t="shared" si="13"/>
        <v>0</v>
      </c>
      <c r="I57" s="635"/>
      <c r="J57" s="216"/>
      <c r="K57" s="216"/>
      <c r="L57" s="217">
        <f t="shared" si="12"/>
        <v>0</v>
      </c>
    </row>
    <row r="58" spans="1:16" ht="12.2" customHeight="1" x14ac:dyDescent="0.2">
      <c r="A58" s="785" t="s">
        <v>90</v>
      </c>
      <c r="B58" s="415" t="s">
        <v>80</v>
      </c>
      <c r="C58" s="422"/>
      <c r="D58" s="409"/>
      <c r="E58" s="422"/>
      <c r="F58" s="422"/>
      <c r="G58" s="422"/>
      <c r="H58" s="635">
        <f t="shared" si="13"/>
        <v>0</v>
      </c>
      <c r="I58" s="635"/>
      <c r="J58" s="216"/>
      <c r="K58" s="216"/>
      <c r="L58" s="217" t="e">
        <f t="shared" si="12"/>
        <v>#DIV/0!</v>
      </c>
    </row>
    <row r="59" spans="1:16" ht="12.2" customHeight="1" x14ac:dyDescent="0.2">
      <c r="A59" s="785" t="s">
        <v>147</v>
      </c>
      <c r="B59" s="415" t="s">
        <v>88</v>
      </c>
      <c r="C59" s="422">
        <f>C60</f>
        <v>2285980</v>
      </c>
      <c r="D59" s="409">
        <f>SUM(D60:D61)</f>
        <v>2285980</v>
      </c>
      <c r="E59" s="422">
        <f>SUM(E60:E61)</f>
        <v>2285980</v>
      </c>
      <c r="F59" s="422">
        <f>SUM(F60:F61)</f>
        <v>2285980</v>
      </c>
      <c r="G59" s="422">
        <f>SUM(G60:G61)</f>
        <v>2285980</v>
      </c>
      <c r="H59" s="635">
        <f t="shared" si="13"/>
        <v>0</v>
      </c>
      <c r="I59" s="635"/>
      <c r="J59" s="216"/>
      <c r="K59" s="216"/>
      <c r="L59" s="217">
        <f t="shared" si="12"/>
        <v>0</v>
      </c>
    </row>
    <row r="60" spans="1:16" ht="12.2" customHeight="1" x14ac:dyDescent="0.2">
      <c r="A60" s="785" t="s">
        <v>306</v>
      </c>
      <c r="B60" s="648" t="s">
        <v>235</v>
      </c>
      <c r="C60" s="422">
        <f>'13.támogatás'!C75</f>
        <v>2285980</v>
      </c>
      <c r="D60" s="409">
        <f>'13.támogatás'!D75</f>
        <v>2285980</v>
      </c>
      <c r="E60" s="422">
        <f>'13.támogatás'!E75</f>
        <v>2285980</v>
      </c>
      <c r="F60" s="422">
        <f>'13.támogatás'!F75</f>
        <v>2285980</v>
      </c>
      <c r="G60" s="422">
        <f>'13.támogatás'!G75</f>
        <v>2285980</v>
      </c>
      <c r="H60" s="635">
        <f t="shared" si="13"/>
        <v>0</v>
      </c>
      <c r="I60" s="635"/>
      <c r="J60" s="216"/>
      <c r="K60" s="216"/>
      <c r="L60" s="217">
        <f t="shared" si="12"/>
        <v>0</v>
      </c>
    </row>
    <row r="61" spans="1:16" ht="12.2" customHeight="1" thickBot="1" x14ac:dyDescent="0.25">
      <c r="A61" s="283" t="s">
        <v>307</v>
      </c>
      <c r="B61" s="83" t="s">
        <v>234</v>
      </c>
      <c r="C61" s="90"/>
      <c r="D61" s="272"/>
      <c r="E61" s="90"/>
      <c r="F61" s="90">
        <v>0</v>
      </c>
      <c r="G61" s="90">
        <v>0</v>
      </c>
      <c r="H61" s="255">
        <f t="shared" si="13"/>
        <v>0</v>
      </c>
      <c r="I61" s="255" t="e">
        <f>'13.támogatás'!#REF!</f>
        <v>#REF!</v>
      </c>
      <c r="J61" s="208" t="e">
        <f>'13.támogatás'!#REF!</f>
        <v>#REF!</v>
      </c>
      <c r="K61" s="208" t="e">
        <f>'13.támogatás'!#REF!</f>
        <v>#REF!</v>
      </c>
      <c r="L61" s="209" t="e">
        <f t="shared" si="12"/>
        <v>#REF!</v>
      </c>
    </row>
    <row r="62" spans="1:16" ht="12.2" customHeight="1" thickBot="1" x14ac:dyDescent="0.25">
      <c r="A62" s="282" t="s">
        <v>13</v>
      </c>
      <c r="B62" s="56" t="s">
        <v>548</v>
      </c>
      <c r="C62" s="87">
        <f>SUM(C63:C67)</f>
        <v>6051164</v>
      </c>
      <c r="D62" s="125">
        <f>SUM(D63:D67)</f>
        <v>9051164</v>
      </c>
      <c r="E62" s="87">
        <f>SUM(E63:E67)</f>
        <v>9051164</v>
      </c>
      <c r="F62" s="87">
        <f>SUM(F63:F67)</f>
        <v>9051164</v>
      </c>
      <c r="G62" s="87">
        <f>SUM(G63:G67)</f>
        <v>9051164</v>
      </c>
      <c r="H62" s="249">
        <f t="shared" si="13"/>
        <v>0</v>
      </c>
      <c r="I62" s="249">
        <f>SUM(I63:I67)</f>
        <v>0</v>
      </c>
      <c r="J62" s="134">
        <f>SUM(J63:J67)</f>
        <v>0</v>
      </c>
      <c r="K62" s="134">
        <f>SUM(K63:K67)</f>
        <v>0</v>
      </c>
      <c r="L62" s="193">
        <f t="shared" si="12"/>
        <v>0</v>
      </c>
    </row>
    <row r="63" spans="1:16" s="33" customFormat="1" ht="12.2" customHeight="1" x14ac:dyDescent="0.2">
      <c r="A63" s="785" t="s">
        <v>94</v>
      </c>
      <c r="B63" s="17" t="s">
        <v>119</v>
      </c>
      <c r="C63" s="119">
        <v>6051164</v>
      </c>
      <c r="D63" s="271">
        <f>'15.felh.felúj.'!D42</f>
        <v>9051164</v>
      </c>
      <c r="E63" s="119">
        <f>'15.felh.felúj.'!E42</f>
        <v>9051164</v>
      </c>
      <c r="F63" s="119">
        <f>'15.felh.felúj.'!F42</f>
        <v>9051164</v>
      </c>
      <c r="G63" s="119">
        <f>'15.felh.felúj.'!G42</f>
        <v>9051164</v>
      </c>
      <c r="H63" s="253">
        <f t="shared" si="13"/>
        <v>0</v>
      </c>
      <c r="I63" s="253">
        <f>'15.felh.felúj.'!I42</f>
        <v>0</v>
      </c>
      <c r="J63" s="204">
        <f>'15.felh.felúj.'!J42</f>
        <v>0</v>
      </c>
      <c r="K63" s="204">
        <f>'15.felh.felúj.'!K42</f>
        <v>0</v>
      </c>
      <c r="L63" s="205">
        <f t="shared" si="12"/>
        <v>0</v>
      </c>
      <c r="P63" s="33" t="s">
        <v>385</v>
      </c>
    </row>
    <row r="64" spans="1:16" s="33" customFormat="1" ht="12.2" customHeight="1" x14ac:dyDescent="0.2">
      <c r="A64" s="785" t="s">
        <v>316</v>
      </c>
      <c r="B64" s="1597" t="s">
        <v>236</v>
      </c>
      <c r="C64" s="119"/>
      <c r="D64" s="271"/>
      <c r="E64" s="119"/>
      <c r="F64" s="119"/>
      <c r="G64" s="119"/>
      <c r="H64" s="253">
        <f t="shared" si="13"/>
        <v>0</v>
      </c>
      <c r="I64" s="253"/>
      <c r="J64" s="204"/>
      <c r="K64" s="204"/>
      <c r="L64" s="205" t="e">
        <f t="shared" si="12"/>
        <v>#DIV/0!</v>
      </c>
    </row>
    <row r="65" spans="1:12" ht="12.2" customHeight="1" x14ac:dyDescent="0.2">
      <c r="A65" s="785" t="s">
        <v>95</v>
      </c>
      <c r="B65" s="415" t="s">
        <v>2</v>
      </c>
      <c r="C65" s="422">
        <f>'15.felh.felúj.'!C49</f>
        <v>0</v>
      </c>
      <c r="D65" s="409">
        <f>'15.felh.felúj.'!D49</f>
        <v>0</v>
      </c>
      <c r="E65" s="422">
        <f>'15.felh.felúj.'!E49</f>
        <v>0</v>
      </c>
      <c r="F65" s="422">
        <f>'15.felh.felúj.'!F49</f>
        <v>0</v>
      </c>
      <c r="G65" s="422">
        <f>'15.felh.felúj.'!G49</f>
        <v>0</v>
      </c>
      <c r="H65" s="635">
        <f t="shared" si="13"/>
        <v>0</v>
      </c>
      <c r="I65" s="635">
        <f>'15.felh.felúj.'!I49</f>
        <v>0</v>
      </c>
      <c r="J65" s="216">
        <f>'15.felh.felúj.'!J49</f>
        <v>0</v>
      </c>
      <c r="K65" s="216">
        <f>'15.felh.felúj.'!K49</f>
        <v>0</v>
      </c>
      <c r="L65" s="217" t="e">
        <f t="shared" si="12"/>
        <v>#DIV/0!</v>
      </c>
    </row>
    <row r="66" spans="1:12" ht="12.2" customHeight="1" x14ac:dyDescent="0.2">
      <c r="A66" s="785"/>
      <c r="B66" s="650" t="s">
        <v>237</v>
      </c>
      <c r="C66" s="422"/>
      <c r="D66" s="409"/>
      <c r="E66" s="422"/>
      <c r="F66" s="422"/>
      <c r="G66" s="422"/>
      <c r="H66" s="635">
        <f t="shared" si="13"/>
        <v>0</v>
      </c>
      <c r="I66" s="635"/>
      <c r="J66" s="216"/>
      <c r="K66" s="216"/>
      <c r="L66" s="217" t="e">
        <f t="shared" si="12"/>
        <v>#DIV/0!</v>
      </c>
    </row>
    <row r="67" spans="1:12" ht="12.2" customHeight="1" x14ac:dyDescent="0.2">
      <c r="A67" s="785" t="s">
        <v>96</v>
      </c>
      <c r="B67" s="17" t="s">
        <v>175</v>
      </c>
      <c r="C67" s="422">
        <f>SUM(C68:C69)</f>
        <v>0</v>
      </c>
      <c r="D67" s="409">
        <f>SUM(D68:D69)</f>
        <v>0</v>
      </c>
      <c r="E67" s="422">
        <f>SUM(E68:E69)</f>
        <v>0</v>
      </c>
      <c r="F67" s="422">
        <v>0</v>
      </c>
      <c r="G67" s="422">
        <v>0</v>
      </c>
      <c r="H67" s="635">
        <f t="shared" si="13"/>
        <v>0</v>
      </c>
      <c r="I67" s="635">
        <f>SUM(I68:I69)</f>
        <v>0</v>
      </c>
      <c r="J67" s="216">
        <f>SUM(J68:J69)</f>
        <v>0</v>
      </c>
      <c r="K67" s="216">
        <f>SUM(K68:K69)</f>
        <v>0</v>
      </c>
      <c r="L67" s="217" t="e">
        <f t="shared" si="12"/>
        <v>#DIV/0!</v>
      </c>
    </row>
    <row r="68" spans="1:12" ht="12.2" customHeight="1" x14ac:dyDescent="0.2">
      <c r="A68" s="785" t="s">
        <v>317</v>
      </c>
      <c r="B68" s="648" t="s">
        <v>239</v>
      </c>
      <c r="C68" s="422"/>
      <c r="D68" s="409"/>
      <c r="E68" s="422"/>
      <c r="F68" s="422"/>
      <c r="G68" s="422"/>
      <c r="H68" s="635">
        <f t="shared" si="13"/>
        <v>0</v>
      </c>
      <c r="I68" s="635"/>
      <c r="J68" s="216"/>
      <c r="K68" s="216"/>
      <c r="L68" s="217" t="e">
        <f t="shared" si="12"/>
        <v>#DIV/0!</v>
      </c>
    </row>
    <row r="69" spans="1:12" ht="12.2" customHeight="1" thickBot="1" x14ac:dyDescent="0.25">
      <c r="A69" s="785" t="s">
        <v>318</v>
      </c>
      <c r="B69" s="648" t="s">
        <v>238</v>
      </c>
      <c r="C69" s="422"/>
      <c r="D69" s="409"/>
      <c r="E69" s="422"/>
      <c r="F69" s="422"/>
      <c r="G69" s="422"/>
      <c r="H69" s="635">
        <f t="shared" si="13"/>
        <v>0</v>
      </c>
      <c r="I69" s="635"/>
      <c r="J69" s="216"/>
      <c r="K69" s="216"/>
      <c r="L69" s="217" t="e">
        <f t="shared" si="12"/>
        <v>#DIV/0!</v>
      </c>
    </row>
    <row r="70" spans="1:12" ht="15" customHeight="1" thickBot="1" x14ac:dyDescent="0.25">
      <c r="A70" s="282" t="s">
        <v>14</v>
      </c>
      <c r="B70" s="65" t="s">
        <v>176</v>
      </c>
      <c r="C70" s="133">
        <f>+C53+C62</f>
        <v>607901317</v>
      </c>
      <c r="D70" s="132">
        <f>+D53+D62</f>
        <v>623769683</v>
      </c>
      <c r="E70" s="133">
        <f>+E53+E62</f>
        <v>700633611</v>
      </c>
      <c r="F70" s="133">
        <f>+F53+F62</f>
        <v>700633611</v>
      </c>
      <c r="G70" s="133">
        <f>+G53+G62</f>
        <v>700633611</v>
      </c>
      <c r="H70" s="250">
        <f>+G70-F70</f>
        <v>0</v>
      </c>
      <c r="I70" s="250">
        <f>+I53+I62</f>
        <v>0</v>
      </c>
      <c r="J70" s="220">
        <f>+J53+J62</f>
        <v>0</v>
      </c>
      <c r="K70" s="220">
        <f>+K53+K62</f>
        <v>0</v>
      </c>
      <c r="L70" s="221">
        <f t="shared" si="12"/>
        <v>0</v>
      </c>
    </row>
    <row r="71" spans="1:12" ht="13.5" thickBot="1" x14ac:dyDescent="0.25">
      <c r="C71" s="27"/>
      <c r="D71" s="27"/>
      <c r="E71" s="27"/>
      <c r="F71" s="27"/>
      <c r="G71" s="27"/>
      <c r="H71" s="27"/>
      <c r="I71" s="27"/>
      <c r="J71" s="27"/>
      <c r="K71" s="27"/>
      <c r="L71" s="140"/>
    </row>
    <row r="72" spans="1:12" s="728" customFormat="1" ht="15" customHeight="1" thickBot="1" x14ac:dyDescent="0.25">
      <c r="A72" s="1214" t="s">
        <v>290</v>
      </c>
      <c r="B72" s="1215"/>
      <c r="C72" s="724">
        <v>70</v>
      </c>
      <c r="D72" s="725">
        <v>70</v>
      </c>
      <c r="E72" s="724">
        <v>70</v>
      </c>
      <c r="F72" s="724">
        <v>70</v>
      </c>
      <c r="G72" s="724">
        <v>70</v>
      </c>
      <c r="H72" s="1199">
        <f>+G72-F72</f>
        <v>0</v>
      </c>
      <c r="I72" s="726"/>
      <c r="J72" s="726"/>
      <c r="K72" s="726"/>
      <c r="L72" s="727">
        <f>I72/C72*100</f>
        <v>0</v>
      </c>
    </row>
    <row r="73" spans="1:12" s="728" customFormat="1" ht="14.25" hidden="1" customHeight="1" thickBot="1" x14ac:dyDescent="0.25">
      <c r="A73" s="722" t="s">
        <v>291</v>
      </c>
      <c r="B73" s="723"/>
      <c r="C73" s="786"/>
      <c r="D73" s="738"/>
      <c r="E73" s="729"/>
      <c r="F73" s="729"/>
      <c r="G73" s="729"/>
      <c r="H73" s="762"/>
      <c r="I73" s="763"/>
      <c r="J73" s="761"/>
      <c r="K73" s="763"/>
      <c r="L73" s="727"/>
    </row>
    <row r="74" spans="1:12" x14ac:dyDescent="0.2">
      <c r="H74" s="225" t="s">
        <v>735</v>
      </c>
    </row>
  </sheetData>
  <sheetProtection formatCells="0"/>
  <mergeCells count="9">
    <mergeCell ref="A51:H51"/>
    <mergeCell ref="A3:L3"/>
    <mergeCell ref="C4:H4"/>
    <mergeCell ref="C5:H5"/>
    <mergeCell ref="A1:H1"/>
    <mergeCell ref="A2:H2"/>
    <mergeCell ref="A6:H6"/>
    <mergeCell ref="A9:H9"/>
    <mergeCell ref="A50:H50"/>
  </mergeCells>
  <phoneticPr fontId="45" type="noConversion"/>
  <printOptions horizontalCentered="1"/>
  <pageMargins left="0.39370078740157483" right="0.39370078740157483" top="0.39370078740157483" bottom="0.19685039370078741" header="0.78740157480314965" footer="0.78740157480314965"/>
  <pageSetup paperSize="9" scale="73" orientation="portrait" r:id="rId1"/>
  <headerFooter alignWithMargins="0"/>
  <colBreaks count="1" manualBreakCount="1">
    <brk id="13" min="1" max="73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74"/>
  <sheetViews>
    <sheetView view="pageBreakPreview" topLeftCell="A4" zoomScale="124" zoomScaleNormal="154" zoomScaleSheetLayoutView="124" workbookViewId="0">
      <selection activeCell="G27" sqref="G27"/>
    </sheetView>
  </sheetViews>
  <sheetFormatPr defaultColWidth="9.33203125" defaultRowHeight="12.75" x14ac:dyDescent="0.2"/>
  <cols>
    <col min="1" max="1" width="13.83203125" style="1604" customWidth="1"/>
    <col min="2" max="2" width="67.5" style="25" customWidth="1"/>
    <col min="3" max="3" width="13.1640625" style="25" customWidth="1"/>
    <col min="4" max="4" width="15.83203125" style="25" hidden="1" customWidth="1"/>
    <col min="5" max="5" width="14" style="25" hidden="1" customWidth="1"/>
    <col min="6" max="6" width="15.33203125" style="25" bestFit="1" customWidth="1"/>
    <col min="7" max="7" width="15.83203125" style="25" customWidth="1"/>
    <col min="8" max="8" width="14.33203125" style="25" customWidth="1"/>
    <col min="9" max="11" width="15.83203125" style="25" hidden="1" customWidth="1"/>
    <col min="12" max="12" width="1.5" style="141" hidden="1" customWidth="1"/>
    <col min="13" max="13" width="9.33203125" style="25" customWidth="1"/>
    <col min="14" max="16384" width="9.33203125" style="25"/>
  </cols>
  <sheetData>
    <row r="1" spans="1:12" ht="12.75" customHeight="1" x14ac:dyDescent="0.2">
      <c r="A1" s="1665" t="s">
        <v>826</v>
      </c>
      <c r="B1" s="1665"/>
      <c r="C1" s="1665"/>
      <c r="D1" s="1665"/>
      <c r="E1" s="1665"/>
      <c r="F1" s="1665"/>
      <c r="G1" s="1665"/>
      <c r="H1" s="1665"/>
      <c r="I1" s="81"/>
      <c r="J1" s="81"/>
      <c r="K1" s="81"/>
      <c r="L1" s="143"/>
    </row>
    <row r="2" spans="1:12" ht="12.75" customHeight="1" x14ac:dyDescent="0.2">
      <c r="A2" s="1665" t="s">
        <v>742</v>
      </c>
      <c r="B2" s="1665"/>
      <c r="C2" s="1665"/>
      <c r="D2" s="1665"/>
      <c r="E2" s="1665"/>
      <c r="F2" s="1665"/>
      <c r="G2" s="1665"/>
      <c r="H2" s="1665"/>
      <c r="I2" s="81"/>
      <c r="J2" s="81"/>
      <c r="K2" s="81"/>
      <c r="L2" s="143"/>
    </row>
    <row r="3" spans="1:12" s="24" customFormat="1" ht="21.2" customHeight="1" thickBot="1" x14ac:dyDescent="0.25">
      <c r="A3" s="1665"/>
      <c r="B3" s="1665"/>
      <c r="C3" s="1665"/>
      <c r="D3" s="1665"/>
      <c r="E3" s="1665"/>
      <c r="F3" s="1665"/>
      <c r="G3" s="1665"/>
      <c r="H3" s="1665"/>
      <c r="I3" s="1665"/>
      <c r="J3" s="1665"/>
      <c r="K3" s="1665"/>
      <c r="L3" s="1665"/>
    </row>
    <row r="4" spans="1:12" s="40" customFormat="1" ht="35.450000000000003" customHeight="1" x14ac:dyDescent="0.2">
      <c r="A4" s="38" t="s">
        <v>137</v>
      </c>
      <c r="B4" s="39" t="s">
        <v>133</v>
      </c>
      <c r="C4" s="1693" t="s">
        <v>138</v>
      </c>
      <c r="D4" s="1694"/>
      <c r="E4" s="1694"/>
      <c r="F4" s="1694"/>
      <c r="G4" s="1694"/>
      <c r="H4" s="1695"/>
      <c r="I4" s="231"/>
      <c r="J4" s="231"/>
      <c r="K4" s="231"/>
      <c r="L4" s="232"/>
    </row>
    <row r="5" spans="1:12" s="40" customFormat="1" ht="24.75" thickBot="1" x14ac:dyDescent="0.25">
      <c r="A5" s="41" t="s">
        <v>139</v>
      </c>
      <c r="B5" s="42" t="s">
        <v>140</v>
      </c>
      <c r="C5" s="1696" t="s">
        <v>141</v>
      </c>
      <c r="D5" s="1697"/>
      <c r="E5" s="1697"/>
      <c r="F5" s="1697"/>
      <c r="G5" s="1697"/>
      <c r="H5" s="1698"/>
      <c r="I5" s="233"/>
      <c r="J5" s="233"/>
      <c r="K5" s="233"/>
      <c r="L5" s="234"/>
    </row>
    <row r="6" spans="1:12" s="43" customFormat="1" ht="15.95" customHeight="1" thickBot="1" x14ac:dyDescent="0.3">
      <c r="A6" s="1699" t="s">
        <v>362</v>
      </c>
      <c r="B6" s="1699"/>
      <c r="C6" s="1699"/>
      <c r="D6" s="1699"/>
      <c r="E6" s="1699"/>
      <c r="F6" s="1699"/>
      <c r="G6" s="1699"/>
      <c r="H6" s="1699"/>
      <c r="I6" s="235"/>
      <c r="J6" s="235"/>
      <c r="K6" s="235"/>
      <c r="L6" s="235"/>
    </row>
    <row r="7" spans="1:12" ht="65.25" customHeight="1" thickBot="1" x14ac:dyDescent="0.25">
      <c r="A7" s="1602" t="s">
        <v>142</v>
      </c>
      <c r="B7" s="44" t="s">
        <v>36</v>
      </c>
      <c r="C7" s="44" t="str">
        <f>'1. mell.bevétel_össz'!C8</f>
        <v>2023. évi eredeti előirányzat
2/2023. (II.14.)</v>
      </c>
      <c r="D7" s="275" t="str">
        <f>'1. mell.bevétel_össz'!D8</f>
        <v>Módosított előirányzat a 14/2023.  (VI.29.)  rendelet szerint</v>
      </c>
      <c r="E7" s="44" t="str">
        <f>'1. mell.bevétel_össz'!E8</f>
        <v>Módosított előirányzat a 18/2023. (IX.26.)  rendelet szerint</v>
      </c>
      <c r="F7" s="44" t="str">
        <f>'1. mell.bevétel_össz'!F8</f>
        <v>Módosított előirányzat a 23/2023. (XII.14.)  rendelet szerint</v>
      </c>
      <c r="G7" s="44" t="str">
        <f>'1. mell.bevétel_össz'!G8</f>
        <v>Módosított előirányzat a …../2024. (II…..)  rendelet szerint</v>
      </c>
      <c r="H7" s="1603" t="str">
        <f>'1. mell.bevétel_össz'!H8</f>
        <v>Változás a 23/2023. (XII.14) rendelethez képest</v>
      </c>
      <c r="I7" s="261" t="str">
        <f>'1. mell.bevétel_össz'!I8</f>
        <v>2023. évi teljesítés              2023.06.30-ig</v>
      </c>
      <c r="J7" s="186" t="str">
        <f>'1. mell.bevétel_össz'!J8</f>
        <v>2023. évi teljesítés              2023.09.30-ig</v>
      </c>
      <c r="K7" s="186" t="str">
        <f>'1. mell.bevétel_össz'!K8</f>
        <v>2023. évi teljesítés              2023.12.31-ig</v>
      </c>
      <c r="L7" s="187" t="str">
        <f>'1. mell.bevétel_össz'!L8</f>
        <v>Teljesítés %-a</v>
      </c>
    </row>
    <row r="8" spans="1:12" s="48" customFormat="1" ht="12.95" customHeight="1" thickBot="1" x14ac:dyDescent="0.25">
      <c r="A8" s="45" t="s">
        <v>297</v>
      </c>
      <c r="B8" s="46" t="s">
        <v>298</v>
      </c>
      <c r="C8" s="1168" t="s">
        <v>299</v>
      </c>
      <c r="D8" s="263" t="s">
        <v>300</v>
      </c>
      <c r="E8" s="46" t="s">
        <v>300</v>
      </c>
      <c r="F8" s="46" t="s">
        <v>300</v>
      </c>
      <c r="G8" s="46" t="s">
        <v>301</v>
      </c>
      <c r="H8" s="260" t="s">
        <v>388</v>
      </c>
      <c r="I8" s="260" t="s">
        <v>299</v>
      </c>
      <c r="J8" s="154" t="s">
        <v>299</v>
      </c>
      <c r="K8" s="154" t="s">
        <v>299</v>
      </c>
      <c r="L8" s="155" t="s">
        <v>299</v>
      </c>
    </row>
    <row r="9" spans="1:12" s="48" customFormat="1" ht="15.95" customHeight="1" thickBot="1" x14ac:dyDescent="0.25">
      <c r="A9" s="1681" t="s">
        <v>11</v>
      </c>
      <c r="B9" s="1682"/>
      <c r="C9" s="1682"/>
      <c r="D9" s="1682"/>
      <c r="E9" s="1682"/>
      <c r="F9" s="1682"/>
      <c r="G9" s="1682"/>
      <c r="H9" s="1683"/>
      <c r="I9" s="258"/>
      <c r="J9" s="258"/>
      <c r="K9" s="258"/>
      <c r="L9" s="258"/>
    </row>
    <row r="10" spans="1:12" s="26" customFormat="1" ht="12.2" customHeight="1" thickBot="1" x14ac:dyDescent="0.25">
      <c r="A10" s="45" t="s">
        <v>12</v>
      </c>
      <c r="B10" s="49" t="s">
        <v>277</v>
      </c>
      <c r="C10" s="87">
        <f t="shared" ref="C10:K10" si="0">SUM(C11:C21)</f>
        <v>239917672</v>
      </c>
      <c r="D10" s="125">
        <f t="shared" si="0"/>
        <v>253851672</v>
      </c>
      <c r="E10" s="87">
        <f t="shared" si="0"/>
        <v>253851672</v>
      </c>
      <c r="F10" s="87">
        <f t="shared" si="0"/>
        <v>326851672</v>
      </c>
      <c r="G10" s="87">
        <f t="shared" si="0"/>
        <v>326851672</v>
      </c>
      <c r="H10" s="249">
        <f>+G10-F10</f>
        <v>0</v>
      </c>
      <c r="I10" s="249">
        <f t="shared" si="0"/>
        <v>0</v>
      </c>
      <c r="J10" s="134">
        <f t="shared" si="0"/>
        <v>0</v>
      </c>
      <c r="K10" s="134">
        <f t="shared" si="0"/>
        <v>0</v>
      </c>
      <c r="L10" s="193">
        <f t="shared" ref="L10:L48" si="1">I10/D10*100</f>
        <v>0</v>
      </c>
    </row>
    <row r="11" spans="1:12" s="26" customFormat="1" ht="12.2" customHeight="1" x14ac:dyDescent="0.2">
      <c r="A11" s="51" t="s">
        <v>91</v>
      </c>
      <c r="B11" s="52" t="s">
        <v>143</v>
      </c>
      <c r="C11" s="126"/>
      <c r="D11" s="277"/>
      <c r="E11" s="126"/>
      <c r="F11" s="126">
        <v>37619</v>
      </c>
      <c r="G11" s="126">
        <v>37619</v>
      </c>
      <c r="H11" s="251">
        <f t="shared" ref="H11:H48" si="2">+G11-F11</f>
        <v>0</v>
      </c>
      <c r="I11" s="251"/>
      <c r="J11" s="194"/>
      <c r="K11" s="194"/>
      <c r="L11" s="195" t="e">
        <f t="shared" si="1"/>
        <v>#DIV/0!</v>
      </c>
    </row>
    <row r="12" spans="1:12" s="26" customFormat="1" ht="12.2" customHeight="1" x14ac:dyDescent="0.2">
      <c r="A12" s="1216" t="s">
        <v>92</v>
      </c>
      <c r="B12" s="415" t="s">
        <v>144</v>
      </c>
      <c r="C12" s="416">
        <v>20379785</v>
      </c>
      <c r="D12" s="423">
        <v>20379785</v>
      </c>
      <c r="E12" s="416">
        <v>20379785</v>
      </c>
      <c r="F12" s="416">
        <f>20379785+22430000</f>
        <v>42809785</v>
      </c>
      <c r="G12" s="416">
        <v>42809785</v>
      </c>
      <c r="H12" s="632">
        <f t="shared" si="2"/>
        <v>0</v>
      </c>
      <c r="I12" s="632"/>
      <c r="J12" s="196"/>
      <c r="K12" s="196"/>
      <c r="L12" s="197">
        <f t="shared" si="1"/>
        <v>0</v>
      </c>
    </row>
    <row r="13" spans="1:12" s="26" customFormat="1" ht="12.2" customHeight="1" x14ac:dyDescent="0.2">
      <c r="A13" s="1216" t="s">
        <v>93</v>
      </c>
      <c r="B13" s="415" t="s">
        <v>145</v>
      </c>
      <c r="C13" s="416">
        <v>6184800</v>
      </c>
      <c r="D13" s="423">
        <v>6184800</v>
      </c>
      <c r="E13" s="416">
        <v>6184800</v>
      </c>
      <c r="F13" s="416">
        <f>6184800+1999195</f>
        <v>8183995</v>
      </c>
      <c r="G13" s="416">
        <v>8183995</v>
      </c>
      <c r="H13" s="632">
        <f t="shared" si="2"/>
        <v>0</v>
      </c>
      <c r="I13" s="632"/>
      <c r="J13" s="196"/>
      <c r="K13" s="196"/>
      <c r="L13" s="197">
        <f t="shared" si="1"/>
        <v>0</v>
      </c>
    </row>
    <row r="14" spans="1:12" s="26" customFormat="1" ht="12.2" customHeight="1" x14ac:dyDescent="0.2">
      <c r="A14" s="1216" t="s">
        <v>90</v>
      </c>
      <c r="B14" s="415" t="s">
        <v>146</v>
      </c>
      <c r="C14" s="416"/>
      <c r="D14" s="423"/>
      <c r="E14" s="416"/>
      <c r="F14" s="416"/>
      <c r="G14" s="416"/>
      <c r="H14" s="632">
        <f t="shared" si="2"/>
        <v>0</v>
      </c>
      <c r="I14" s="632"/>
      <c r="J14" s="196"/>
      <c r="K14" s="196"/>
      <c r="L14" s="197" t="e">
        <f t="shared" si="1"/>
        <v>#DIV/0!</v>
      </c>
    </row>
    <row r="15" spans="1:12" s="26" customFormat="1" ht="12.2" customHeight="1" x14ac:dyDescent="0.2">
      <c r="A15" s="1216" t="s">
        <v>147</v>
      </c>
      <c r="B15" s="415" t="s">
        <v>148</v>
      </c>
      <c r="C15" s="416">
        <v>176659740</v>
      </c>
      <c r="D15" s="423">
        <v>176659740</v>
      </c>
      <c r="E15" s="416">
        <v>176659740</v>
      </c>
      <c r="F15" s="416">
        <f>176659740+35221900</f>
        <v>211881640</v>
      </c>
      <c r="G15" s="416">
        <v>211881640</v>
      </c>
      <c r="H15" s="632">
        <f t="shared" si="2"/>
        <v>0</v>
      </c>
      <c r="I15" s="632"/>
      <c r="J15" s="196"/>
      <c r="K15" s="196"/>
      <c r="L15" s="197">
        <f t="shared" si="1"/>
        <v>0</v>
      </c>
    </row>
    <row r="16" spans="1:12" s="26" customFormat="1" ht="12.2" customHeight="1" x14ac:dyDescent="0.2">
      <c r="A16" s="1216" t="s">
        <v>149</v>
      </c>
      <c r="B16" s="415" t="s">
        <v>150</v>
      </c>
      <c r="C16" s="416">
        <v>36693347</v>
      </c>
      <c r="D16" s="423">
        <v>36693347</v>
      </c>
      <c r="E16" s="416">
        <v>36693347</v>
      </c>
      <c r="F16" s="416">
        <f>36693347+12404000</f>
        <v>49097347</v>
      </c>
      <c r="G16" s="416">
        <v>49097347</v>
      </c>
      <c r="H16" s="632">
        <f t="shared" si="2"/>
        <v>0</v>
      </c>
      <c r="I16" s="632"/>
      <c r="J16" s="196"/>
      <c r="K16" s="196"/>
      <c r="L16" s="197">
        <f t="shared" si="1"/>
        <v>0</v>
      </c>
    </row>
    <row r="17" spans="1:12" s="26" customFormat="1" ht="12.2" customHeight="1" x14ac:dyDescent="0.2">
      <c r="A17" s="1216" t="s">
        <v>151</v>
      </c>
      <c r="B17" s="53" t="s">
        <v>152</v>
      </c>
      <c r="C17" s="416"/>
      <c r="D17" s="423">
        <v>13934000</v>
      </c>
      <c r="E17" s="416">
        <v>13934000</v>
      </c>
      <c r="F17" s="416">
        <v>13934000</v>
      </c>
      <c r="G17" s="416">
        <v>13934000</v>
      </c>
      <c r="H17" s="632">
        <f t="shared" si="2"/>
        <v>0</v>
      </c>
      <c r="I17" s="632"/>
      <c r="J17" s="196"/>
      <c r="K17" s="196"/>
      <c r="L17" s="197">
        <f t="shared" si="1"/>
        <v>0</v>
      </c>
    </row>
    <row r="18" spans="1:12" s="26" customFormat="1" ht="12.2" customHeight="1" x14ac:dyDescent="0.2">
      <c r="A18" s="1216" t="s">
        <v>153</v>
      </c>
      <c r="B18" s="428" t="s">
        <v>302</v>
      </c>
      <c r="C18" s="118"/>
      <c r="D18" s="270"/>
      <c r="E18" s="118"/>
      <c r="F18" s="118"/>
      <c r="G18" s="118"/>
      <c r="H18" s="252">
        <f t="shared" si="2"/>
        <v>0</v>
      </c>
      <c r="I18" s="252"/>
      <c r="J18" s="198"/>
      <c r="K18" s="198"/>
      <c r="L18" s="199" t="e">
        <f t="shared" si="1"/>
        <v>#DIV/0!</v>
      </c>
    </row>
    <row r="19" spans="1:12" s="54" customFormat="1" ht="12.2" customHeight="1" x14ac:dyDescent="0.2">
      <c r="A19" s="1216" t="s">
        <v>154</v>
      </c>
      <c r="B19" s="415" t="s">
        <v>155</v>
      </c>
      <c r="C19" s="416"/>
      <c r="D19" s="423"/>
      <c r="E19" s="416"/>
      <c r="F19" s="416"/>
      <c r="G19" s="416"/>
      <c r="H19" s="632">
        <f t="shared" si="2"/>
        <v>0</v>
      </c>
      <c r="I19" s="632"/>
      <c r="J19" s="196"/>
      <c r="K19" s="196"/>
      <c r="L19" s="197" t="e">
        <f t="shared" si="1"/>
        <v>#DIV/0!</v>
      </c>
    </row>
    <row r="20" spans="1:12" s="54" customFormat="1" ht="12.2" customHeight="1" x14ac:dyDescent="0.2">
      <c r="A20" s="1216" t="s">
        <v>156</v>
      </c>
      <c r="B20" s="428" t="s">
        <v>275</v>
      </c>
      <c r="C20" s="416"/>
      <c r="D20" s="424"/>
      <c r="E20" s="417"/>
      <c r="F20" s="417">
        <v>623468</v>
      </c>
      <c r="G20" s="417">
        <v>623468</v>
      </c>
      <c r="H20" s="633">
        <f t="shared" si="2"/>
        <v>0</v>
      </c>
      <c r="I20" s="633"/>
      <c r="J20" s="200"/>
      <c r="K20" s="200"/>
      <c r="L20" s="201" t="e">
        <f t="shared" si="1"/>
        <v>#DIV/0!</v>
      </c>
    </row>
    <row r="21" spans="1:12" s="54" customFormat="1" ht="12.2" customHeight="1" thickBot="1" x14ac:dyDescent="0.25">
      <c r="A21" s="1216" t="s">
        <v>276</v>
      </c>
      <c r="B21" s="53" t="s">
        <v>157</v>
      </c>
      <c r="C21" s="416"/>
      <c r="D21" s="424"/>
      <c r="E21" s="417"/>
      <c r="F21" s="417">
        <v>283818</v>
      </c>
      <c r="G21" s="417">
        <v>283818</v>
      </c>
      <c r="H21" s="633">
        <f t="shared" si="2"/>
        <v>0</v>
      </c>
      <c r="I21" s="633"/>
      <c r="J21" s="200"/>
      <c r="K21" s="200"/>
      <c r="L21" s="201" t="e">
        <f t="shared" si="1"/>
        <v>#DIV/0!</v>
      </c>
    </row>
    <row r="22" spans="1:12" s="26" customFormat="1" ht="12.2" customHeight="1" thickBot="1" x14ac:dyDescent="0.25">
      <c r="A22" s="45" t="s">
        <v>13</v>
      </c>
      <c r="B22" s="49" t="s">
        <v>158</v>
      </c>
      <c r="C22" s="87">
        <f t="shared" ref="C22:K22" si="3">SUM(C23:C25)</f>
        <v>0</v>
      </c>
      <c r="D22" s="125">
        <f t="shared" si="3"/>
        <v>0</v>
      </c>
      <c r="E22" s="87">
        <f t="shared" si="3"/>
        <v>321071</v>
      </c>
      <c r="F22" s="87">
        <f t="shared" si="3"/>
        <v>321071</v>
      </c>
      <c r="G22" s="87">
        <f t="shared" si="3"/>
        <v>321071</v>
      </c>
      <c r="H22" s="249">
        <f t="shared" si="2"/>
        <v>0</v>
      </c>
      <c r="I22" s="249">
        <f t="shared" si="3"/>
        <v>0</v>
      </c>
      <c r="J22" s="134">
        <f t="shared" si="3"/>
        <v>0</v>
      </c>
      <c r="K22" s="134">
        <f t="shared" si="3"/>
        <v>0</v>
      </c>
      <c r="L22" s="193" t="e">
        <f t="shared" si="1"/>
        <v>#DIV/0!</v>
      </c>
    </row>
    <row r="23" spans="1:12" s="54" customFormat="1" ht="12.2" customHeight="1" x14ac:dyDescent="0.2">
      <c r="A23" s="1216" t="s">
        <v>94</v>
      </c>
      <c r="B23" s="17" t="s">
        <v>159</v>
      </c>
      <c r="C23" s="416"/>
      <c r="D23" s="423"/>
      <c r="E23" s="416"/>
      <c r="F23" s="416"/>
      <c r="G23" s="416"/>
      <c r="H23" s="632">
        <f t="shared" si="2"/>
        <v>0</v>
      </c>
      <c r="I23" s="632"/>
      <c r="J23" s="196"/>
      <c r="K23" s="196"/>
      <c r="L23" s="197" t="e">
        <f t="shared" si="1"/>
        <v>#DIV/0!</v>
      </c>
    </row>
    <row r="24" spans="1:12" s="54" customFormat="1" ht="12.2" customHeight="1" x14ac:dyDescent="0.2">
      <c r="A24" s="1216" t="s">
        <v>95</v>
      </c>
      <c r="B24" s="415" t="s">
        <v>160</v>
      </c>
      <c r="C24" s="416"/>
      <c r="D24" s="423"/>
      <c r="E24" s="416"/>
      <c r="F24" s="416"/>
      <c r="G24" s="416"/>
      <c r="H24" s="632">
        <f t="shared" si="2"/>
        <v>0</v>
      </c>
      <c r="I24" s="632"/>
      <c r="J24" s="196"/>
      <c r="K24" s="196"/>
      <c r="L24" s="197" t="e">
        <f t="shared" si="1"/>
        <v>#DIV/0!</v>
      </c>
    </row>
    <row r="25" spans="1:12" s="54" customFormat="1" ht="12.2" customHeight="1" x14ac:dyDescent="0.2">
      <c r="A25" s="1216" t="s">
        <v>96</v>
      </c>
      <c r="B25" s="415" t="s">
        <v>161</v>
      </c>
      <c r="C25" s="416"/>
      <c r="D25" s="423"/>
      <c r="E25" s="416">
        <v>321071</v>
      </c>
      <c r="F25" s="416">
        <v>321071</v>
      </c>
      <c r="G25" s="416">
        <v>321071</v>
      </c>
      <c r="H25" s="632">
        <f t="shared" si="2"/>
        <v>0</v>
      </c>
      <c r="I25" s="632"/>
      <c r="J25" s="196"/>
      <c r="K25" s="196"/>
      <c r="L25" s="197" t="e">
        <f t="shared" si="1"/>
        <v>#DIV/0!</v>
      </c>
    </row>
    <row r="26" spans="1:12" s="54" customFormat="1" ht="12.2" customHeight="1" thickBot="1" x14ac:dyDescent="0.25">
      <c r="A26" s="1216" t="s">
        <v>317</v>
      </c>
      <c r="B26" s="418" t="s">
        <v>233</v>
      </c>
      <c r="C26" s="416"/>
      <c r="D26" s="423"/>
      <c r="E26" s="416"/>
      <c r="F26" s="416"/>
      <c r="G26" s="416"/>
      <c r="H26" s="632">
        <f t="shared" si="2"/>
        <v>0</v>
      </c>
      <c r="I26" s="632"/>
      <c r="J26" s="196"/>
      <c r="K26" s="196"/>
      <c r="L26" s="197" t="e">
        <f t="shared" si="1"/>
        <v>#DIV/0!</v>
      </c>
    </row>
    <row r="27" spans="1:12" s="54" customFormat="1" ht="12.2" customHeight="1" thickBot="1" x14ac:dyDescent="0.25">
      <c r="A27" s="55" t="s">
        <v>14</v>
      </c>
      <c r="B27" s="56" t="s">
        <v>83</v>
      </c>
      <c r="C27" s="128"/>
      <c r="D27" s="127"/>
      <c r="E27" s="128"/>
      <c r="F27" s="128"/>
      <c r="G27" s="128"/>
      <c r="H27" s="247">
        <f t="shared" si="2"/>
        <v>0</v>
      </c>
      <c r="I27" s="247"/>
      <c r="J27" s="202"/>
      <c r="K27" s="202"/>
      <c r="L27" s="203" t="e">
        <f t="shared" si="1"/>
        <v>#DIV/0!</v>
      </c>
    </row>
    <row r="28" spans="1:12" s="54" customFormat="1" ht="12.2" customHeight="1" thickBot="1" x14ac:dyDescent="0.25">
      <c r="A28" s="55" t="s">
        <v>15</v>
      </c>
      <c r="B28" s="56" t="s">
        <v>162</v>
      </c>
      <c r="C28" s="87">
        <f t="shared" ref="C28:K28" si="4">+C29+C30</f>
        <v>0</v>
      </c>
      <c r="D28" s="125">
        <f t="shared" si="4"/>
        <v>0</v>
      </c>
      <c r="E28" s="87">
        <f t="shared" si="4"/>
        <v>0</v>
      </c>
      <c r="F28" s="87">
        <f t="shared" si="4"/>
        <v>0</v>
      </c>
      <c r="G28" s="87">
        <f t="shared" si="4"/>
        <v>0</v>
      </c>
      <c r="H28" s="249">
        <f t="shared" si="2"/>
        <v>0</v>
      </c>
      <c r="I28" s="249">
        <f t="shared" si="4"/>
        <v>0</v>
      </c>
      <c r="J28" s="134">
        <f t="shared" si="4"/>
        <v>0</v>
      </c>
      <c r="K28" s="134">
        <f t="shared" si="4"/>
        <v>0</v>
      </c>
      <c r="L28" s="193" t="e">
        <f t="shared" si="1"/>
        <v>#DIV/0!</v>
      </c>
    </row>
    <row r="29" spans="1:12" s="54" customFormat="1" ht="12.2" customHeight="1" x14ac:dyDescent="0.2">
      <c r="A29" s="57" t="s">
        <v>100</v>
      </c>
      <c r="B29" s="58" t="s">
        <v>160</v>
      </c>
      <c r="C29" s="119"/>
      <c r="D29" s="271"/>
      <c r="E29" s="119"/>
      <c r="F29" s="119"/>
      <c r="G29" s="119"/>
      <c r="H29" s="253">
        <f t="shared" si="2"/>
        <v>0</v>
      </c>
      <c r="I29" s="253"/>
      <c r="J29" s="204"/>
      <c r="K29" s="204"/>
      <c r="L29" s="205" t="e">
        <f t="shared" si="1"/>
        <v>#DIV/0!</v>
      </c>
    </row>
    <row r="30" spans="1:12" s="54" customFormat="1" ht="12.2" customHeight="1" x14ac:dyDescent="0.2">
      <c r="A30" s="57" t="s">
        <v>101</v>
      </c>
      <c r="B30" s="419" t="s">
        <v>163</v>
      </c>
      <c r="C30" s="117"/>
      <c r="D30" s="278"/>
      <c r="E30" s="117"/>
      <c r="F30" s="117"/>
      <c r="G30" s="117"/>
      <c r="H30" s="254">
        <f t="shared" si="2"/>
        <v>0</v>
      </c>
      <c r="I30" s="254"/>
      <c r="J30" s="206"/>
      <c r="K30" s="206"/>
      <c r="L30" s="207" t="e">
        <f t="shared" si="1"/>
        <v>#DIV/0!</v>
      </c>
    </row>
    <row r="31" spans="1:12" s="54" customFormat="1" ht="12.2" customHeight="1" thickBot="1" x14ac:dyDescent="0.25">
      <c r="A31" s="1216" t="s">
        <v>281</v>
      </c>
      <c r="B31" s="98" t="s">
        <v>165</v>
      </c>
      <c r="C31" s="90"/>
      <c r="D31" s="272"/>
      <c r="E31" s="90"/>
      <c r="F31" s="90"/>
      <c r="G31" s="90"/>
      <c r="H31" s="255">
        <f t="shared" si="2"/>
        <v>0</v>
      </c>
      <c r="I31" s="255"/>
      <c r="J31" s="208"/>
      <c r="K31" s="208"/>
      <c r="L31" s="209" t="e">
        <f t="shared" si="1"/>
        <v>#DIV/0!</v>
      </c>
    </row>
    <row r="32" spans="1:12" s="54" customFormat="1" ht="12.2" customHeight="1" thickBot="1" x14ac:dyDescent="0.25">
      <c r="A32" s="55" t="s">
        <v>16</v>
      </c>
      <c r="B32" s="56" t="s">
        <v>166</v>
      </c>
      <c r="C32" s="87">
        <f t="shared" ref="C32:K32" si="5">+C33+C34+C35</f>
        <v>0</v>
      </c>
      <c r="D32" s="125">
        <f t="shared" si="5"/>
        <v>0</v>
      </c>
      <c r="E32" s="87">
        <f t="shared" si="5"/>
        <v>0</v>
      </c>
      <c r="F32" s="87">
        <f t="shared" si="5"/>
        <v>0</v>
      </c>
      <c r="G32" s="87">
        <f t="shared" si="5"/>
        <v>0</v>
      </c>
      <c r="H32" s="249">
        <f t="shared" si="2"/>
        <v>0</v>
      </c>
      <c r="I32" s="249">
        <f t="shared" si="5"/>
        <v>0</v>
      </c>
      <c r="J32" s="134">
        <f t="shared" si="5"/>
        <v>0</v>
      </c>
      <c r="K32" s="134">
        <f t="shared" si="5"/>
        <v>0</v>
      </c>
      <c r="L32" s="193" t="e">
        <f t="shared" si="1"/>
        <v>#DIV/0!</v>
      </c>
    </row>
    <row r="33" spans="1:12" s="54" customFormat="1" ht="12.2" customHeight="1" x14ac:dyDescent="0.2">
      <c r="A33" s="57" t="s">
        <v>89</v>
      </c>
      <c r="B33" s="58" t="s">
        <v>167</v>
      </c>
      <c r="C33" s="119"/>
      <c r="D33" s="271"/>
      <c r="E33" s="119"/>
      <c r="F33" s="119"/>
      <c r="G33" s="119"/>
      <c r="H33" s="253">
        <f t="shared" si="2"/>
        <v>0</v>
      </c>
      <c r="I33" s="253"/>
      <c r="J33" s="204"/>
      <c r="K33" s="204"/>
      <c r="L33" s="205" t="e">
        <f t="shared" si="1"/>
        <v>#DIV/0!</v>
      </c>
    </row>
    <row r="34" spans="1:12" s="54" customFormat="1" ht="12.2" customHeight="1" x14ac:dyDescent="0.2">
      <c r="A34" s="57" t="s">
        <v>102</v>
      </c>
      <c r="B34" s="419" t="s">
        <v>168</v>
      </c>
      <c r="C34" s="117"/>
      <c r="D34" s="278"/>
      <c r="E34" s="117"/>
      <c r="F34" s="117"/>
      <c r="G34" s="117"/>
      <c r="H34" s="254">
        <f t="shared" si="2"/>
        <v>0</v>
      </c>
      <c r="I34" s="254"/>
      <c r="J34" s="206"/>
      <c r="K34" s="206"/>
      <c r="L34" s="207" t="e">
        <f t="shared" si="1"/>
        <v>#DIV/0!</v>
      </c>
    </row>
    <row r="35" spans="1:12" s="54" customFormat="1" ht="12.2" customHeight="1" thickBot="1" x14ac:dyDescent="0.25">
      <c r="A35" s="1216" t="s">
        <v>103</v>
      </c>
      <c r="B35" s="60" t="s">
        <v>169</v>
      </c>
      <c r="C35" s="90"/>
      <c r="D35" s="272"/>
      <c r="E35" s="90"/>
      <c r="F35" s="90"/>
      <c r="G35" s="90"/>
      <c r="H35" s="255">
        <f t="shared" si="2"/>
        <v>0</v>
      </c>
      <c r="I35" s="255"/>
      <c r="J35" s="208"/>
      <c r="K35" s="208"/>
      <c r="L35" s="209" t="e">
        <f t="shared" si="1"/>
        <v>#DIV/0!</v>
      </c>
    </row>
    <row r="36" spans="1:12" s="26" customFormat="1" ht="12.2" customHeight="1" thickBot="1" x14ac:dyDescent="0.25">
      <c r="A36" s="55" t="s">
        <v>17</v>
      </c>
      <c r="B36" s="56" t="s">
        <v>170</v>
      </c>
      <c r="C36" s="128"/>
      <c r="D36" s="127"/>
      <c r="E36" s="128"/>
      <c r="F36" s="128"/>
      <c r="G36" s="128"/>
      <c r="H36" s="247">
        <f t="shared" si="2"/>
        <v>0</v>
      </c>
      <c r="I36" s="247"/>
      <c r="J36" s="202"/>
      <c r="K36" s="202"/>
      <c r="L36" s="203" t="e">
        <f t="shared" si="1"/>
        <v>#DIV/0!</v>
      </c>
    </row>
    <row r="37" spans="1:12" s="26" customFormat="1" ht="12.2" customHeight="1" thickBot="1" x14ac:dyDescent="0.25">
      <c r="A37" s="1217" t="s">
        <v>104</v>
      </c>
      <c r="B37" s="420" t="s">
        <v>165</v>
      </c>
      <c r="C37" s="1211"/>
      <c r="D37" s="127"/>
      <c r="E37" s="128"/>
      <c r="F37" s="128"/>
      <c r="G37" s="128"/>
      <c r="H37" s="247">
        <f t="shared" si="2"/>
        <v>0</v>
      </c>
      <c r="I37" s="247"/>
      <c r="J37" s="202"/>
      <c r="K37" s="202"/>
      <c r="L37" s="203" t="e">
        <f t="shared" si="1"/>
        <v>#DIV/0!</v>
      </c>
    </row>
    <row r="38" spans="1:12" s="26" customFormat="1" ht="12.2" customHeight="1" thickBot="1" x14ac:dyDescent="0.25">
      <c r="A38" s="55" t="s">
        <v>18</v>
      </c>
      <c r="B38" s="56" t="s">
        <v>380</v>
      </c>
      <c r="C38" s="128"/>
      <c r="D38" s="127"/>
      <c r="E38" s="128"/>
      <c r="F38" s="128"/>
      <c r="G38" s="128"/>
      <c r="H38" s="247">
        <f t="shared" si="2"/>
        <v>0</v>
      </c>
      <c r="I38" s="247"/>
      <c r="J38" s="202"/>
      <c r="K38" s="202"/>
      <c r="L38" s="203" t="e">
        <f t="shared" si="1"/>
        <v>#DIV/0!</v>
      </c>
    </row>
    <row r="39" spans="1:12" s="26" customFormat="1" ht="12.2" customHeight="1" x14ac:dyDescent="0.2">
      <c r="A39" s="12" t="s">
        <v>107</v>
      </c>
      <c r="B39" s="93" t="s">
        <v>212</v>
      </c>
      <c r="C39" s="129"/>
      <c r="D39" s="279"/>
      <c r="E39" s="129"/>
      <c r="F39" s="129"/>
      <c r="G39" s="129"/>
      <c r="H39" s="256">
        <f t="shared" si="2"/>
        <v>0</v>
      </c>
      <c r="I39" s="256"/>
      <c r="J39" s="210"/>
      <c r="K39" s="210"/>
      <c r="L39" s="211" t="e">
        <f t="shared" si="1"/>
        <v>#DIV/0!</v>
      </c>
    </row>
    <row r="40" spans="1:12" s="26" customFormat="1" ht="12.2" customHeight="1" x14ac:dyDescent="0.2">
      <c r="A40" s="1182" t="s">
        <v>108</v>
      </c>
      <c r="B40" s="429" t="s">
        <v>213</v>
      </c>
      <c r="C40" s="1212"/>
      <c r="D40" s="425"/>
      <c r="E40" s="421"/>
      <c r="F40" s="421"/>
      <c r="G40" s="1596"/>
      <c r="H40" s="634">
        <f t="shared" si="2"/>
        <v>0</v>
      </c>
      <c r="I40" s="634"/>
      <c r="J40" s="212"/>
      <c r="K40" s="212"/>
      <c r="L40" s="213" t="e">
        <f t="shared" si="1"/>
        <v>#DIV/0!</v>
      </c>
    </row>
    <row r="41" spans="1:12" s="26" customFormat="1" ht="12.2" customHeight="1" thickBot="1" x14ac:dyDescent="0.25">
      <c r="A41" s="1182" t="s">
        <v>323</v>
      </c>
      <c r="B41" s="99" t="s">
        <v>165</v>
      </c>
      <c r="C41" s="90"/>
      <c r="D41" s="130"/>
      <c r="E41" s="131"/>
      <c r="F41" s="131"/>
      <c r="G41" s="131"/>
      <c r="H41" s="248">
        <f t="shared" si="2"/>
        <v>0</v>
      </c>
      <c r="I41" s="248"/>
      <c r="J41" s="214"/>
      <c r="K41" s="214"/>
      <c r="L41" s="215" t="e">
        <f t="shared" si="1"/>
        <v>#DIV/0!</v>
      </c>
    </row>
    <row r="42" spans="1:12" s="26" customFormat="1" ht="12.2" customHeight="1" thickBot="1" x14ac:dyDescent="0.25">
      <c r="A42" s="45" t="s">
        <v>19</v>
      </c>
      <c r="B42" s="56" t="s">
        <v>546</v>
      </c>
      <c r="C42" s="87">
        <f>+C10+C22+C27+C28+C32+C36+C38</f>
        <v>239917672</v>
      </c>
      <c r="D42" s="125">
        <f t="shared" ref="D42:K42" si="6">+D10+D22+D27+D28+D32+D36+D38</f>
        <v>253851672</v>
      </c>
      <c r="E42" s="87">
        <f t="shared" si="6"/>
        <v>254172743</v>
      </c>
      <c r="F42" s="87">
        <f t="shared" si="6"/>
        <v>327172743</v>
      </c>
      <c r="G42" s="87">
        <f t="shared" si="6"/>
        <v>327172743</v>
      </c>
      <c r="H42" s="249">
        <f t="shared" si="2"/>
        <v>0</v>
      </c>
      <c r="I42" s="249">
        <f t="shared" si="6"/>
        <v>0</v>
      </c>
      <c r="J42" s="134">
        <f t="shared" si="6"/>
        <v>0</v>
      </c>
      <c r="K42" s="134">
        <f t="shared" si="6"/>
        <v>0</v>
      </c>
      <c r="L42" s="193">
        <f t="shared" si="1"/>
        <v>0</v>
      </c>
    </row>
    <row r="43" spans="1:12" s="26" customFormat="1" ht="12.2" customHeight="1" thickBot="1" x14ac:dyDescent="0.25">
      <c r="A43" s="61" t="s">
        <v>20</v>
      </c>
      <c r="B43" s="56" t="s">
        <v>180</v>
      </c>
      <c r="C43" s="87">
        <f>SUM(C44:C47)</f>
        <v>1105072328</v>
      </c>
      <c r="D43" s="125">
        <f t="shared" ref="D43:K43" si="7">SUM(D44:D47)</f>
        <v>1125451275</v>
      </c>
      <c r="E43" s="87">
        <f t="shared" si="7"/>
        <v>1296372475</v>
      </c>
      <c r="F43" s="87">
        <f t="shared" si="7"/>
        <v>1296372475</v>
      </c>
      <c r="G43" s="87">
        <f t="shared" si="7"/>
        <v>1216372475</v>
      </c>
      <c r="H43" s="249">
        <f t="shared" si="2"/>
        <v>-80000000</v>
      </c>
      <c r="I43" s="249">
        <f t="shared" si="7"/>
        <v>0</v>
      </c>
      <c r="J43" s="134">
        <f t="shared" si="7"/>
        <v>0</v>
      </c>
      <c r="K43" s="134">
        <f t="shared" si="7"/>
        <v>0</v>
      </c>
      <c r="L43" s="193">
        <f t="shared" si="1"/>
        <v>0</v>
      </c>
    </row>
    <row r="44" spans="1:12" s="26" customFormat="1" ht="12.2" customHeight="1" x14ac:dyDescent="0.2">
      <c r="A44" s="57" t="s">
        <v>171</v>
      </c>
      <c r="B44" s="58" t="s">
        <v>131</v>
      </c>
      <c r="C44" s="119"/>
      <c r="D44" s="271">
        <f>4290947+9155564</f>
        <v>13446511</v>
      </c>
      <c r="E44" s="119">
        <v>13446511</v>
      </c>
      <c r="F44" s="119">
        <v>13446511</v>
      </c>
      <c r="G44" s="119">
        <v>13446511</v>
      </c>
      <c r="H44" s="253">
        <f t="shared" si="2"/>
        <v>0</v>
      </c>
      <c r="I44" s="253"/>
      <c r="J44" s="204"/>
      <c r="K44" s="204"/>
      <c r="L44" s="205">
        <f t="shared" si="1"/>
        <v>0</v>
      </c>
    </row>
    <row r="45" spans="1:12" s="26" customFormat="1" ht="12.2" customHeight="1" x14ac:dyDescent="0.2">
      <c r="A45" s="69" t="s">
        <v>172</v>
      </c>
      <c r="B45" s="58" t="s">
        <v>186</v>
      </c>
      <c r="C45" s="117"/>
      <c r="D45" s="278"/>
      <c r="E45" s="117"/>
      <c r="F45" s="117"/>
      <c r="G45" s="117"/>
      <c r="H45" s="254">
        <f t="shared" si="2"/>
        <v>0</v>
      </c>
      <c r="I45" s="254"/>
      <c r="J45" s="206"/>
      <c r="K45" s="206"/>
      <c r="L45" s="207" t="e">
        <f t="shared" si="1"/>
        <v>#DIV/0!</v>
      </c>
    </row>
    <row r="46" spans="1:12" s="26" customFormat="1" ht="12.2" customHeight="1" x14ac:dyDescent="0.2">
      <c r="A46" s="1216" t="s">
        <v>173</v>
      </c>
      <c r="B46" s="419" t="s">
        <v>177</v>
      </c>
      <c r="C46" s="422">
        <f t="shared" ref="C46:K46" si="8">C70-C42-C44-C63-C65-C68+C38+C32+C28</f>
        <v>1100072328</v>
      </c>
      <c r="D46" s="409">
        <f>D70-D42-D44-D63-D65-D68+D38+D32+D28</f>
        <v>1098824448</v>
      </c>
      <c r="E46" s="409">
        <f t="shared" si="8"/>
        <v>1264585244</v>
      </c>
      <c r="F46" s="409">
        <f t="shared" si="8"/>
        <v>1264430244</v>
      </c>
      <c r="G46" s="422">
        <f t="shared" si="8"/>
        <v>1184430244</v>
      </c>
      <c r="H46" s="635">
        <f t="shared" si="2"/>
        <v>-80000000</v>
      </c>
      <c r="I46" s="635">
        <f t="shared" si="8"/>
        <v>0</v>
      </c>
      <c r="J46" s="216">
        <f t="shared" si="8"/>
        <v>0</v>
      </c>
      <c r="K46" s="216">
        <f t="shared" si="8"/>
        <v>0</v>
      </c>
      <c r="L46" s="217">
        <f t="shared" si="1"/>
        <v>0</v>
      </c>
    </row>
    <row r="47" spans="1:12" s="54" customFormat="1" ht="12.2" customHeight="1" thickBot="1" x14ac:dyDescent="0.25">
      <c r="A47" s="57" t="s">
        <v>178</v>
      </c>
      <c r="B47" s="60" t="s">
        <v>179</v>
      </c>
      <c r="C47" s="1213">
        <f t="shared" ref="C47:K47" si="9">C62-C38-C32-C45-C28</f>
        <v>5000000</v>
      </c>
      <c r="D47" s="280">
        <f t="shared" si="9"/>
        <v>13180316</v>
      </c>
      <c r="E47" s="280">
        <f t="shared" si="9"/>
        <v>18340720</v>
      </c>
      <c r="F47" s="280">
        <f t="shared" si="9"/>
        <v>18495720</v>
      </c>
      <c r="G47" s="1213">
        <f t="shared" si="9"/>
        <v>18495720</v>
      </c>
      <c r="H47" s="257">
        <f t="shared" si="2"/>
        <v>0</v>
      </c>
      <c r="I47" s="257">
        <f t="shared" si="9"/>
        <v>0</v>
      </c>
      <c r="J47" s="218">
        <f t="shared" si="9"/>
        <v>0</v>
      </c>
      <c r="K47" s="218">
        <f t="shared" si="9"/>
        <v>0</v>
      </c>
      <c r="L47" s="219">
        <f t="shared" si="1"/>
        <v>0</v>
      </c>
    </row>
    <row r="48" spans="1:12" s="54" customFormat="1" ht="15" customHeight="1" thickBot="1" x14ac:dyDescent="0.25">
      <c r="A48" s="61" t="s">
        <v>21</v>
      </c>
      <c r="B48" s="621" t="s">
        <v>174</v>
      </c>
      <c r="C48" s="133">
        <f t="shared" ref="C48:K48" si="10">+C42+C43</f>
        <v>1344990000</v>
      </c>
      <c r="D48" s="132">
        <f t="shared" si="10"/>
        <v>1379302947</v>
      </c>
      <c r="E48" s="133">
        <f t="shared" si="10"/>
        <v>1550545218</v>
      </c>
      <c r="F48" s="133">
        <f t="shared" si="10"/>
        <v>1623545218</v>
      </c>
      <c r="G48" s="133">
        <f t="shared" si="10"/>
        <v>1543545218</v>
      </c>
      <c r="H48" s="250">
        <f t="shared" si="2"/>
        <v>-80000000</v>
      </c>
      <c r="I48" s="250">
        <f t="shared" si="10"/>
        <v>0</v>
      </c>
      <c r="J48" s="220">
        <f t="shared" si="10"/>
        <v>0</v>
      </c>
      <c r="K48" s="220">
        <f t="shared" si="10"/>
        <v>0</v>
      </c>
      <c r="L48" s="221">
        <f t="shared" si="1"/>
        <v>0</v>
      </c>
    </row>
    <row r="49" spans="1:12" s="54" customFormat="1" ht="14.45" customHeight="1" x14ac:dyDescent="0.2">
      <c r="A49" s="62"/>
      <c r="B49" s="63"/>
      <c r="C49" s="64"/>
      <c r="D49" s="123"/>
      <c r="E49" s="123"/>
      <c r="F49" s="123"/>
      <c r="G49" s="123"/>
      <c r="H49" s="123"/>
      <c r="I49" s="123"/>
      <c r="J49" s="123"/>
      <c r="K49" s="123"/>
      <c r="L49" s="137"/>
    </row>
    <row r="50" spans="1:12" ht="14.45" customHeight="1" x14ac:dyDescent="0.2">
      <c r="A50" s="1691" t="s">
        <v>34</v>
      </c>
      <c r="B50" s="1691"/>
      <c r="C50" s="1691"/>
      <c r="D50" s="1691"/>
      <c r="E50" s="1691"/>
      <c r="F50" s="1691"/>
      <c r="G50" s="1691"/>
      <c r="H50" s="1691"/>
      <c r="I50" s="64"/>
      <c r="J50" s="64"/>
      <c r="K50" s="64"/>
      <c r="L50" s="138"/>
    </row>
    <row r="51" spans="1:12" ht="14.45" customHeight="1" thickBot="1" x14ac:dyDescent="0.3">
      <c r="A51" s="1692" t="s">
        <v>362</v>
      </c>
      <c r="B51" s="1692"/>
      <c r="C51" s="1692"/>
      <c r="D51" s="1692"/>
      <c r="E51" s="1692"/>
      <c r="F51" s="1692"/>
      <c r="G51" s="1692"/>
      <c r="H51" s="1692"/>
      <c r="I51" s="1601"/>
      <c r="J51" s="1601"/>
      <c r="K51" s="1601"/>
      <c r="L51" s="139"/>
    </row>
    <row r="52" spans="1:12" s="48" customFormat="1" ht="66.75" customHeight="1" thickBot="1" x14ac:dyDescent="0.25">
      <c r="A52" s="1602" t="s">
        <v>142</v>
      </c>
      <c r="B52" s="44" t="s">
        <v>36</v>
      </c>
      <c r="C52" s="21" t="str">
        <f>'1. mell.bevétel_össz'!C8</f>
        <v>2023. évi eredeti előirányzat
2/2023. (II.14.)</v>
      </c>
      <c r="D52" s="275" t="str">
        <f>'1. mell.bevétel_össz'!D8</f>
        <v>Módosított előirányzat a 14/2023.  (VI.29.)  rendelet szerint</v>
      </c>
      <c r="E52" s="44" t="str">
        <f>'1. mell.bevétel_össz'!E8</f>
        <v>Módosított előirányzat a 18/2023. (IX.26.)  rendelet szerint</v>
      </c>
      <c r="F52" s="44" t="str">
        <f>'1. mell.bevétel_össz'!F8</f>
        <v>Módosított előirányzat a 23/2023. (XII.14.)  rendelet szerint</v>
      </c>
      <c r="G52" s="44" t="str">
        <f>'1. mell.bevétel_össz'!G8</f>
        <v>Módosított előirányzat a …../2024. (II…..)  rendelet szerint</v>
      </c>
      <c r="H52" s="124" t="str">
        <f>'1. mell.bevétel_össz'!H8</f>
        <v>Változás a 23/2023. (XII.14) rendelethez képest</v>
      </c>
      <c r="I52" s="275" t="str">
        <f>'1. mell.bevétel_össz'!I8</f>
        <v>2023. évi teljesítés              2023.06.30-ig</v>
      </c>
      <c r="J52" s="44" t="str">
        <f>'1. mell.bevétel_össz'!J8</f>
        <v>2023. évi teljesítés              2023.09.30-ig</v>
      </c>
      <c r="K52" s="44" t="str">
        <f>'1. mell.bevétel_össz'!K8</f>
        <v>2023. évi teljesítés              2023.12.31-ig</v>
      </c>
      <c r="L52" s="44" t="str">
        <f>'1. mell.bevétel_össz'!L8</f>
        <v>Teljesítés %-a</v>
      </c>
    </row>
    <row r="53" spans="1:12" s="33" customFormat="1" ht="12.2" customHeight="1" thickBot="1" x14ac:dyDescent="0.25">
      <c r="A53" s="282" t="s">
        <v>12</v>
      </c>
      <c r="B53" s="56" t="s">
        <v>547</v>
      </c>
      <c r="C53" s="87">
        <f t="shared" ref="C53:K53" si="11">SUM(C54:C59)-C55</f>
        <v>1339990000</v>
      </c>
      <c r="D53" s="125">
        <f t="shared" si="11"/>
        <v>1366122631</v>
      </c>
      <c r="E53" s="87">
        <f t="shared" si="11"/>
        <v>1532204498</v>
      </c>
      <c r="F53" s="87">
        <f t="shared" si="11"/>
        <v>1605049498</v>
      </c>
      <c r="G53" s="87">
        <f t="shared" si="11"/>
        <v>1525049498</v>
      </c>
      <c r="H53" s="249">
        <f t="shared" ref="H53:H70" si="12">+G53-F53</f>
        <v>-80000000</v>
      </c>
      <c r="I53" s="249">
        <f t="shared" si="11"/>
        <v>0</v>
      </c>
      <c r="J53" s="134">
        <f t="shared" si="11"/>
        <v>0</v>
      </c>
      <c r="K53" s="134">
        <f t="shared" si="11"/>
        <v>0</v>
      </c>
      <c r="L53" s="193">
        <f t="shared" ref="L53:L70" si="13">I53/D53*100</f>
        <v>0</v>
      </c>
    </row>
    <row r="54" spans="1:12" ht="12.2" customHeight="1" x14ac:dyDescent="0.2">
      <c r="A54" s="785" t="s">
        <v>91</v>
      </c>
      <c r="B54" s="17" t="s">
        <v>68</v>
      </c>
      <c r="C54" s="119">
        <v>473600000</v>
      </c>
      <c r="D54" s="271">
        <f>473600000+7100000</f>
        <v>480700000</v>
      </c>
      <c r="E54" s="119">
        <f>480700000+321071+21300000+22600000+68800000</f>
        <v>593721071</v>
      </c>
      <c r="F54" s="119">
        <v>593721071</v>
      </c>
      <c r="G54" s="119">
        <f>593721071-5000000</f>
        <v>588721071</v>
      </c>
      <c r="H54" s="253">
        <f t="shared" si="12"/>
        <v>-5000000</v>
      </c>
      <c r="I54" s="253"/>
      <c r="J54" s="204"/>
      <c r="K54" s="204"/>
      <c r="L54" s="205">
        <f t="shared" si="13"/>
        <v>0</v>
      </c>
    </row>
    <row r="55" spans="1:12" ht="12.2" customHeight="1" x14ac:dyDescent="0.2">
      <c r="A55" s="785" t="s">
        <v>305</v>
      </c>
      <c r="B55" s="418" t="s">
        <v>270</v>
      </c>
      <c r="C55" s="119"/>
      <c r="D55" s="1344"/>
      <c r="E55" s="1435">
        <v>22600000</v>
      </c>
      <c r="F55" s="1435">
        <v>22600000</v>
      </c>
      <c r="G55" s="1435">
        <v>22600000</v>
      </c>
      <c r="H55" s="1436">
        <f t="shared" si="12"/>
        <v>0</v>
      </c>
      <c r="I55" s="253"/>
      <c r="J55" s="204"/>
      <c r="K55" s="204"/>
      <c r="L55" s="205" t="e">
        <f t="shared" si="13"/>
        <v>#DIV/0!</v>
      </c>
    </row>
    <row r="56" spans="1:12" ht="12.2" customHeight="1" x14ac:dyDescent="0.2">
      <c r="A56" s="785" t="s">
        <v>92</v>
      </c>
      <c r="B56" s="415" t="s">
        <v>87</v>
      </c>
      <c r="C56" s="422">
        <v>76890000</v>
      </c>
      <c r="D56" s="409">
        <f>76890000+1988000</f>
        <v>78878000</v>
      </c>
      <c r="E56" s="422">
        <f>78878000+5964000+2938000+3100000</f>
        <v>90880000</v>
      </c>
      <c r="F56" s="422">
        <v>90880000</v>
      </c>
      <c r="G56" s="422">
        <v>90880000</v>
      </c>
      <c r="H56" s="635">
        <f t="shared" si="12"/>
        <v>0</v>
      </c>
      <c r="I56" s="635"/>
      <c r="J56" s="216"/>
      <c r="K56" s="216"/>
      <c r="L56" s="217">
        <f t="shared" si="13"/>
        <v>0</v>
      </c>
    </row>
    <row r="57" spans="1:12" ht="12.2" customHeight="1" x14ac:dyDescent="0.2">
      <c r="A57" s="785" t="s">
        <v>93</v>
      </c>
      <c r="B57" s="415" t="s">
        <v>69</v>
      </c>
      <c r="C57" s="422">
        <v>789500000</v>
      </c>
      <c r="D57" s="409">
        <f>789500000+1693189+4290947+504695+13934000-3378200</f>
        <v>806544631</v>
      </c>
      <c r="E57" s="422">
        <f>806544631+458796+3000000+37600000</f>
        <v>847603427</v>
      </c>
      <c r="F57" s="422">
        <f>847603427+73000000-155000</f>
        <v>920448427</v>
      </c>
      <c r="G57" s="422">
        <f>847603427+73000000-155000-75000000</f>
        <v>845448427</v>
      </c>
      <c r="H57" s="635">
        <f t="shared" si="12"/>
        <v>-75000000</v>
      </c>
      <c r="I57" s="635"/>
      <c r="J57" s="216"/>
      <c r="K57" s="216"/>
      <c r="L57" s="217">
        <f t="shared" si="13"/>
        <v>0</v>
      </c>
    </row>
    <row r="58" spans="1:12" ht="12.2" customHeight="1" x14ac:dyDescent="0.2">
      <c r="A58" s="785" t="s">
        <v>90</v>
      </c>
      <c r="B58" s="415" t="s">
        <v>80</v>
      </c>
      <c r="C58" s="422"/>
      <c r="D58" s="409"/>
      <c r="E58" s="422"/>
      <c r="F58" s="422"/>
      <c r="G58" s="422"/>
      <c r="H58" s="635">
        <f t="shared" si="12"/>
        <v>0</v>
      </c>
      <c r="I58" s="635"/>
      <c r="J58" s="216"/>
      <c r="K58" s="216"/>
      <c r="L58" s="217" t="e">
        <f t="shared" si="13"/>
        <v>#DIV/0!</v>
      </c>
    </row>
    <row r="59" spans="1:12" ht="12.2" customHeight="1" x14ac:dyDescent="0.2">
      <c r="A59" s="785" t="s">
        <v>147</v>
      </c>
      <c r="B59" s="415" t="s">
        <v>88</v>
      </c>
      <c r="C59" s="422"/>
      <c r="D59" s="409">
        <f t="shared" ref="D59:K59" si="14">SUM(D60:D61)</f>
        <v>0</v>
      </c>
      <c r="E59" s="422">
        <f t="shared" si="14"/>
        <v>0</v>
      </c>
      <c r="F59" s="422">
        <f t="shared" si="14"/>
        <v>0</v>
      </c>
      <c r="G59" s="422">
        <f t="shared" si="14"/>
        <v>0</v>
      </c>
      <c r="H59" s="635">
        <f t="shared" si="12"/>
        <v>0</v>
      </c>
      <c r="I59" s="635">
        <f t="shared" si="14"/>
        <v>0</v>
      </c>
      <c r="J59" s="216">
        <f t="shared" si="14"/>
        <v>0</v>
      </c>
      <c r="K59" s="216">
        <f t="shared" si="14"/>
        <v>0</v>
      </c>
      <c r="L59" s="217" t="e">
        <f t="shared" si="13"/>
        <v>#DIV/0!</v>
      </c>
    </row>
    <row r="60" spans="1:12" ht="12.2" customHeight="1" x14ac:dyDescent="0.2">
      <c r="A60" s="785" t="s">
        <v>306</v>
      </c>
      <c r="B60" s="648" t="s">
        <v>235</v>
      </c>
      <c r="C60" s="422"/>
      <c r="D60" s="409"/>
      <c r="E60" s="422"/>
      <c r="F60" s="422"/>
      <c r="G60" s="422"/>
      <c r="H60" s="635">
        <f t="shared" si="12"/>
        <v>0</v>
      </c>
      <c r="I60" s="635"/>
      <c r="J60" s="216"/>
      <c r="K60" s="216"/>
      <c r="L60" s="217" t="e">
        <f t="shared" si="13"/>
        <v>#DIV/0!</v>
      </c>
    </row>
    <row r="61" spans="1:12" ht="12.2" customHeight="1" thickBot="1" x14ac:dyDescent="0.25">
      <c r="A61" s="283" t="s">
        <v>307</v>
      </c>
      <c r="B61" s="83" t="s">
        <v>234</v>
      </c>
      <c r="C61" s="90"/>
      <c r="D61" s="272"/>
      <c r="E61" s="90"/>
      <c r="F61" s="90"/>
      <c r="G61" s="90"/>
      <c r="H61" s="255">
        <f t="shared" si="12"/>
        <v>0</v>
      </c>
      <c r="I61" s="255"/>
      <c r="J61" s="208"/>
      <c r="K61" s="208"/>
      <c r="L61" s="209" t="e">
        <f t="shared" si="13"/>
        <v>#DIV/0!</v>
      </c>
    </row>
    <row r="62" spans="1:12" ht="12.2" customHeight="1" thickBot="1" x14ac:dyDescent="0.25">
      <c r="A62" s="282" t="s">
        <v>13</v>
      </c>
      <c r="B62" s="56" t="s">
        <v>548</v>
      </c>
      <c r="C62" s="87">
        <f t="shared" ref="C62:K62" si="15">SUM(C63:C67)</f>
        <v>5000000</v>
      </c>
      <c r="D62" s="125">
        <f t="shared" si="15"/>
        <v>13180316</v>
      </c>
      <c r="E62" s="87">
        <f t="shared" si="15"/>
        <v>18340720</v>
      </c>
      <c r="F62" s="87">
        <f t="shared" si="15"/>
        <v>18495720</v>
      </c>
      <c r="G62" s="87">
        <f t="shared" si="15"/>
        <v>18495720</v>
      </c>
      <c r="H62" s="249">
        <f t="shared" si="12"/>
        <v>0</v>
      </c>
      <c r="I62" s="249">
        <f t="shared" si="15"/>
        <v>0</v>
      </c>
      <c r="J62" s="134">
        <f t="shared" si="15"/>
        <v>0</v>
      </c>
      <c r="K62" s="134">
        <f t="shared" si="15"/>
        <v>0</v>
      </c>
      <c r="L62" s="193">
        <f t="shared" si="13"/>
        <v>0</v>
      </c>
    </row>
    <row r="63" spans="1:12" s="33" customFormat="1" ht="12.2" customHeight="1" x14ac:dyDescent="0.2">
      <c r="A63" s="785" t="s">
        <v>94</v>
      </c>
      <c r="B63" s="17" t="s">
        <v>119</v>
      </c>
      <c r="C63" s="119">
        <f>'15.felh.felúj.'!C54</f>
        <v>5000000</v>
      </c>
      <c r="D63" s="271">
        <f>'15.felh.felúj.'!D54</f>
        <v>13180316</v>
      </c>
      <c r="E63" s="119">
        <f>'15.felh.felúj.'!E54</f>
        <v>18340720</v>
      </c>
      <c r="F63" s="119">
        <f>'15.felh.felúj.'!F54</f>
        <v>18495720</v>
      </c>
      <c r="G63" s="119">
        <f>'15.felh.felúj.'!G54</f>
        <v>18495720</v>
      </c>
      <c r="H63" s="253">
        <f t="shared" si="12"/>
        <v>0</v>
      </c>
      <c r="I63" s="253">
        <f>'15.felh.felúj.'!J54</f>
        <v>0</v>
      </c>
      <c r="J63" s="204">
        <f>'15.felh.felúj.'!K54</f>
        <v>0</v>
      </c>
      <c r="K63" s="204">
        <f>'15.felh.felúj.'!L54</f>
        <v>0</v>
      </c>
      <c r="L63" s="205">
        <f t="shared" si="13"/>
        <v>0</v>
      </c>
    </row>
    <row r="64" spans="1:12" s="33" customFormat="1" ht="12.2" customHeight="1" x14ac:dyDescent="0.2">
      <c r="A64" s="785" t="s">
        <v>316</v>
      </c>
      <c r="B64" s="1597" t="s">
        <v>236</v>
      </c>
      <c r="C64" s="119"/>
      <c r="D64" s="271"/>
      <c r="E64" s="119"/>
      <c r="F64" s="119"/>
      <c r="G64" s="119"/>
      <c r="H64" s="253">
        <f t="shared" si="12"/>
        <v>0</v>
      </c>
      <c r="I64" s="253"/>
      <c r="J64" s="204"/>
      <c r="K64" s="204"/>
      <c r="L64" s="205" t="e">
        <f t="shared" si="13"/>
        <v>#DIV/0!</v>
      </c>
    </row>
    <row r="65" spans="1:12" ht="12.2" customHeight="1" x14ac:dyDescent="0.2">
      <c r="A65" s="785" t="s">
        <v>95</v>
      </c>
      <c r="B65" s="415" t="s">
        <v>2</v>
      </c>
      <c r="C65" s="422">
        <f>'15.felh.felúj.'!C63</f>
        <v>0</v>
      </c>
      <c r="D65" s="409">
        <f>'15.felh.felúj.'!D63</f>
        <v>0</v>
      </c>
      <c r="E65" s="422">
        <f>'15.felh.felúj.'!E63</f>
        <v>0</v>
      </c>
      <c r="F65" s="422">
        <f>'15.felh.felúj.'!F63</f>
        <v>0</v>
      </c>
      <c r="G65" s="422">
        <f>'15.felh.felúj.'!G63</f>
        <v>0</v>
      </c>
      <c r="H65" s="635">
        <f t="shared" si="12"/>
        <v>0</v>
      </c>
      <c r="I65" s="635">
        <f>'15.felh.felúj.'!J63</f>
        <v>0</v>
      </c>
      <c r="J65" s="216">
        <f>'15.felh.felúj.'!K63</f>
        <v>0</v>
      </c>
      <c r="K65" s="216">
        <f>'15.felh.felúj.'!L63</f>
        <v>0</v>
      </c>
      <c r="L65" s="217" t="e">
        <f t="shared" si="13"/>
        <v>#DIV/0!</v>
      </c>
    </row>
    <row r="66" spans="1:12" ht="12.2" customHeight="1" x14ac:dyDescent="0.2">
      <c r="A66" s="785" t="s">
        <v>342</v>
      </c>
      <c r="B66" s="650" t="s">
        <v>237</v>
      </c>
      <c r="C66" s="422"/>
      <c r="D66" s="409"/>
      <c r="E66" s="422"/>
      <c r="F66" s="422"/>
      <c r="G66" s="422"/>
      <c r="H66" s="635">
        <f t="shared" si="12"/>
        <v>0</v>
      </c>
      <c r="I66" s="635"/>
      <c r="J66" s="216"/>
      <c r="K66" s="216"/>
      <c r="L66" s="217" t="e">
        <f t="shared" si="13"/>
        <v>#DIV/0!</v>
      </c>
    </row>
    <row r="67" spans="1:12" ht="12.2" customHeight="1" x14ac:dyDescent="0.2">
      <c r="A67" s="785" t="s">
        <v>96</v>
      </c>
      <c r="B67" s="17" t="s">
        <v>175</v>
      </c>
      <c r="C67" s="422"/>
      <c r="D67" s="409"/>
      <c r="E67" s="422"/>
      <c r="F67" s="422"/>
      <c r="G67" s="422"/>
      <c r="H67" s="635">
        <f t="shared" si="12"/>
        <v>0</v>
      </c>
      <c r="I67" s="635"/>
      <c r="J67" s="216"/>
      <c r="K67" s="216"/>
      <c r="L67" s="217" t="e">
        <f t="shared" si="13"/>
        <v>#DIV/0!</v>
      </c>
    </row>
    <row r="68" spans="1:12" ht="12.2" customHeight="1" x14ac:dyDescent="0.2">
      <c r="A68" s="785" t="s">
        <v>317</v>
      </c>
      <c r="B68" s="648" t="s">
        <v>239</v>
      </c>
      <c r="C68" s="422"/>
      <c r="D68" s="409"/>
      <c r="E68" s="422"/>
      <c r="F68" s="422"/>
      <c r="G68" s="422"/>
      <c r="H68" s="635">
        <f t="shared" si="12"/>
        <v>0</v>
      </c>
      <c r="I68" s="635"/>
      <c r="J68" s="216"/>
      <c r="K68" s="216"/>
      <c r="L68" s="217" t="e">
        <f t="shared" si="13"/>
        <v>#DIV/0!</v>
      </c>
    </row>
    <row r="69" spans="1:12" ht="12.2" customHeight="1" thickBot="1" x14ac:dyDescent="0.25">
      <c r="A69" s="785" t="s">
        <v>318</v>
      </c>
      <c r="B69" s="648" t="s">
        <v>238</v>
      </c>
      <c r="C69" s="422"/>
      <c r="D69" s="409"/>
      <c r="E69" s="422"/>
      <c r="F69" s="422"/>
      <c r="G69" s="422"/>
      <c r="H69" s="635">
        <f t="shared" si="12"/>
        <v>0</v>
      </c>
      <c r="I69" s="635"/>
      <c r="J69" s="216"/>
      <c r="K69" s="216"/>
      <c r="L69" s="217" t="e">
        <f t="shared" si="13"/>
        <v>#DIV/0!</v>
      </c>
    </row>
    <row r="70" spans="1:12" ht="15" customHeight="1" thickBot="1" x14ac:dyDescent="0.25">
      <c r="A70" s="282" t="s">
        <v>14</v>
      </c>
      <c r="B70" s="65" t="s">
        <v>176</v>
      </c>
      <c r="C70" s="133">
        <f t="shared" ref="C70:K70" si="16">+C53+C62</f>
        <v>1344990000</v>
      </c>
      <c r="D70" s="132">
        <f t="shared" si="16"/>
        <v>1379302947</v>
      </c>
      <c r="E70" s="133">
        <f t="shared" si="16"/>
        <v>1550545218</v>
      </c>
      <c r="F70" s="133">
        <f t="shared" si="16"/>
        <v>1623545218</v>
      </c>
      <c r="G70" s="133">
        <f t="shared" si="16"/>
        <v>1543545218</v>
      </c>
      <c r="H70" s="250">
        <f t="shared" si="12"/>
        <v>-80000000</v>
      </c>
      <c r="I70" s="250">
        <f t="shared" si="16"/>
        <v>0</v>
      </c>
      <c r="J70" s="220">
        <f t="shared" si="16"/>
        <v>0</v>
      </c>
      <c r="K70" s="220">
        <f t="shared" si="16"/>
        <v>0</v>
      </c>
      <c r="L70" s="221">
        <f t="shared" si="13"/>
        <v>0</v>
      </c>
    </row>
    <row r="71" spans="1:12" ht="13.5" thickBot="1" x14ac:dyDescent="0.25">
      <c r="C71" s="27"/>
      <c r="D71" s="27"/>
      <c r="E71" s="27"/>
      <c r="F71" s="27"/>
      <c r="G71" s="27"/>
      <c r="H71" s="27"/>
      <c r="I71" s="27"/>
      <c r="J71" s="27"/>
      <c r="K71" s="27"/>
      <c r="L71" s="140"/>
    </row>
    <row r="72" spans="1:12" s="728" customFormat="1" ht="15" customHeight="1" thickBot="1" x14ac:dyDescent="0.25">
      <c r="A72" s="1214" t="s">
        <v>290</v>
      </c>
      <c r="B72" s="1215"/>
      <c r="C72" s="724">
        <v>142</v>
      </c>
      <c r="D72" s="725">
        <v>142</v>
      </c>
      <c r="E72" s="724">
        <v>142</v>
      </c>
      <c r="F72" s="724">
        <v>142</v>
      </c>
      <c r="G72" s="724">
        <v>142</v>
      </c>
      <c r="H72" s="1199">
        <f>+G72-F72</f>
        <v>0</v>
      </c>
      <c r="I72" s="726"/>
      <c r="J72" s="726"/>
      <c r="K72" s="726"/>
      <c r="L72" s="727">
        <f>I72/D72*100</f>
        <v>0</v>
      </c>
    </row>
    <row r="73" spans="1:12" s="728" customFormat="1" ht="14.25" hidden="1" customHeight="1" thickBot="1" x14ac:dyDescent="0.25">
      <c r="A73" s="722" t="s">
        <v>291</v>
      </c>
      <c r="B73" s="723"/>
      <c r="C73" s="786"/>
      <c r="D73" s="738"/>
      <c r="E73" s="729"/>
      <c r="F73" s="729"/>
      <c r="G73" s="729"/>
      <c r="H73" s="762"/>
      <c r="I73" s="763"/>
      <c r="J73" s="761"/>
      <c r="K73" s="763"/>
      <c r="L73" s="727" t="e">
        <f>I73/D73*100</f>
        <v>#DIV/0!</v>
      </c>
    </row>
    <row r="74" spans="1:12" x14ac:dyDescent="0.2">
      <c r="H74" s="225" t="s">
        <v>735</v>
      </c>
    </row>
  </sheetData>
  <sheetProtection formatCells="0"/>
  <mergeCells count="9">
    <mergeCell ref="A9:H9"/>
    <mergeCell ref="A50:H50"/>
    <mergeCell ref="A51:H51"/>
    <mergeCell ref="A3:L3"/>
    <mergeCell ref="A1:H1"/>
    <mergeCell ref="A2:H2"/>
    <mergeCell ref="C4:H4"/>
    <mergeCell ref="C5:H5"/>
    <mergeCell ref="A6:H6"/>
  </mergeCells>
  <phoneticPr fontId="45" type="noConversion"/>
  <printOptions horizontalCentered="1"/>
  <pageMargins left="0.39370078740157483" right="0.39370078740157483" top="0.39370078740157483" bottom="0.19685039370078741" header="0.78740157480314965" footer="0.78740157480314965"/>
  <pageSetup paperSize="9" scale="73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74"/>
  <sheetViews>
    <sheetView view="pageBreakPreview" zoomScale="130" zoomScaleNormal="154" zoomScaleSheetLayoutView="130" workbookViewId="0">
      <selection activeCell="C23" sqref="C23"/>
    </sheetView>
  </sheetViews>
  <sheetFormatPr defaultColWidth="9.33203125" defaultRowHeight="12.75" x14ac:dyDescent="0.2"/>
  <cols>
    <col min="1" max="1" width="13.83203125" style="1604" customWidth="1"/>
    <col min="2" max="2" width="67.5" style="25" customWidth="1"/>
    <col min="3" max="3" width="13.1640625" style="25" customWidth="1"/>
    <col min="4" max="4" width="15.83203125" style="25" hidden="1" customWidth="1"/>
    <col min="5" max="5" width="14" style="25" hidden="1" customWidth="1"/>
    <col min="6" max="6" width="14.1640625" style="25" customWidth="1"/>
    <col min="7" max="7" width="15.83203125" style="25" customWidth="1"/>
    <col min="8" max="8" width="14.33203125" style="25" customWidth="1"/>
    <col min="9" max="11" width="15.83203125" style="25" hidden="1" customWidth="1"/>
    <col min="12" max="12" width="1.5" style="141" hidden="1" customWidth="1"/>
    <col min="13" max="13" width="13.5" style="25" customWidth="1"/>
    <col min="14" max="16384" width="9.33203125" style="25"/>
  </cols>
  <sheetData>
    <row r="1" spans="1:13" ht="12.75" customHeight="1" x14ac:dyDescent="0.2">
      <c r="A1" s="1665" t="s">
        <v>827</v>
      </c>
      <c r="B1" s="1665"/>
      <c r="C1" s="1665"/>
      <c r="D1" s="1665"/>
      <c r="E1" s="1665"/>
      <c r="F1" s="1665"/>
      <c r="G1" s="1665"/>
      <c r="H1" s="1665"/>
      <c r="I1" s="81"/>
      <c r="J1" s="81"/>
      <c r="K1" s="81"/>
      <c r="L1" s="143"/>
    </row>
    <row r="2" spans="1:13" ht="12.75" customHeight="1" x14ac:dyDescent="0.2">
      <c r="A2" s="1665" t="s">
        <v>743</v>
      </c>
      <c r="B2" s="1665"/>
      <c r="C2" s="1665"/>
      <c r="D2" s="1665"/>
      <c r="E2" s="1665"/>
      <c r="F2" s="1665"/>
      <c r="G2" s="1665"/>
      <c r="H2" s="1665"/>
      <c r="I2" s="81"/>
      <c r="J2" s="81"/>
      <c r="K2" s="81"/>
      <c r="L2" s="143"/>
    </row>
    <row r="3" spans="1:13" s="24" customFormat="1" ht="21.2" customHeight="1" thickBot="1" x14ac:dyDescent="0.25">
      <c r="A3" s="1665"/>
      <c r="B3" s="1665"/>
      <c r="C3" s="1665"/>
      <c r="D3" s="1665"/>
      <c r="E3" s="1665"/>
      <c r="F3" s="1665"/>
      <c r="G3" s="1665"/>
      <c r="H3" s="1665"/>
      <c r="I3" s="1665"/>
      <c r="J3" s="1665"/>
      <c r="K3" s="1665"/>
      <c r="L3" s="1665"/>
    </row>
    <row r="4" spans="1:13" s="40" customFormat="1" ht="35.450000000000003" customHeight="1" x14ac:dyDescent="0.2">
      <c r="A4" s="38" t="s">
        <v>137</v>
      </c>
      <c r="B4" s="39" t="s">
        <v>85</v>
      </c>
      <c r="C4" s="1693" t="s">
        <v>184</v>
      </c>
      <c r="D4" s="1694"/>
      <c r="E4" s="1694"/>
      <c r="F4" s="1694"/>
      <c r="G4" s="1694"/>
      <c r="H4" s="1695"/>
      <c r="I4" s="231"/>
      <c r="J4" s="231"/>
      <c r="K4" s="231"/>
      <c r="L4" s="232"/>
    </row>
    <row r="5" spans="1:13" s="40" customFormat="1" ht="24.75" thickBot="1" x14ac:dyDescent="0.25">
      <c r="A5" s="41" t="s">
        <v>139</v>
      </c>
      <c r="B5" s="42" t="s">
        <v>140</v>
      </c>
      <c r="C5" s="1696" t="s">
        <v>141</v>
      </c>
      <c r="D5" s="1697"/>
      <c r="E5" s="1697"/>
      <c r="F5" s="1697"/>
      <c r="G5" s="1697"/>
      <c r="H5" s="1698"/>
      <c r="I5" s="233"/>
      <c r="J5" s="233"/>
      <c r="K5" s="233"/>
      <c r="L5" s="234"/>
    </row>
    <row r="6" spans="1:13" s="43" customFormat="1" ht="15.95" customHeight="1" thickBot="1" x14ac:dyDescent="0.3">
      <c r="A6" s="1699" t="s">
        <v>362</v>
      </c>
      <c r="B6" s="1699"/>
      <c r="C6" s="1699"/>
      <c r="D6" s="1699"/>
      <c r="E6" s="1699"/>
      <c r="F6" s="1699"/>
      <c r="G6" s="1699"/>
      <c r="H6" s="1699"/>
      <c r="I6" s="235"/>
      <c r="J6" s="235"/>
      <c r="K6" s="235"/>
      <c r="L6" s="235"/>
      <c r="M6" s="43" t="s">
        <v>385</v>
      </c>
    </row>
    <row r="7" spans="1:13" ht="65.25" customHeight="1" thickBot="1" x14ac:dyDescent="0.25">
      <c r="A7" s="1602" t="s">
        <v>142</v>
      </c>
      <c r="B7" s="44" t="s">
        <v>36</v>
      </c>
      <c r="C7" s="44" t="str">
        <f>'1. mell.bevétel_össz'!C8</f>
        <v>2023. évi eredeti előirányzat
2/2023. (II.14.)</v>
      </c>
      <c r="D7" s="275" t="str">
        <f>'1. mell.bevétel_össz'!D8</f>
        <v>Módosított előirányzat a 14/2023.  (VI.29.)  rendelet szerint</v>
      </c>
      <c r="E7" s="44" t="str">
        <f>'1. mell.bevétel_össz'!E8</f>
        <v>Módosított előirányzat a 18/2023. (IX.26.)  rendelet szerint</v>
      </c>
      <c r="F7" s="44" t="str">
        <f>'1. mell.bevétel_össz'!F8</f>
        <v>Módosított előirányzat a 23/2023. (XII.14.)  rendelet szerint</v>
      </c>
      <c r="G7" s="44" t="str">
        <f>'1. mell.bevétel_össz'!G8</f>
        <v>Módosított előirányzat a …../2024. (II…..)  rendelet szerint</v>
      </c>
      <c r="H7" s="1603" t="str">
        <f>'1. mell.bevétel_össz'!H8</f>
        <v>Változás a 23/2023. (XII.14) rendelethez képest</v>
      </c>
      <c r="I7" s="261" t="str">
        <f>'1. mell.bevétel_össz'!I8</f>
        <v>2023. évi teljesítés              2023.06.30-ig</v>
      </c>
      <c r="J7" s="186" t="str">
        <f>'1. mell.bevétel_össz'!J8</f>
        <v>2023. évi teljesítés              2023.09.30-ig</v>
      </c>
      <c r="K7" s="186" t="str">
        <f>'1. mell.bevétel_össz'!K8</f>
        <v>2023. évi teljesítés              2023.12.31-ig</v>
      </c>
      <c r="L7" s="187" t="str">
        <f>'1. mell.bevétel_össz'!L8</f>
        <v>Teljesítés %-a</v>
      </c>
    </row>
    <row r="8" spans="1:13" s="48" customFormat="1" ht="12.95" customHeight="1" thickBot="1" x14ac:dyDescent="0.25">
      <c r="A8" s="45" t="s">
        <v>297</v>
      </c>
      <c r="B8" s="46" t="s">
        <v>298</v>
      </c>
      <c r="C8" s="1168" t="s">
        <v>299</v>
      </c>
      <c r="D8" s="263" t="s">
        <v>300</v>
      </c>
      <c r="E8" s="46" t="s">
        <v>300</v>
      </c>
      <c r="F8" s="46" t="s">
        <v>300</v>
      </c>
      <c r="G8" s="46" t="s">
        <v>301</v>
      </c>
      <c r="H8" s="260" t="s">
        <v>388</v>
      </c>
      <c r="I8" s="260" t="s">
        <v>299</v>
      </c>
      <c r="J8" s="154" t="s">
        <v>299</v>
      </c>
      <c r="K8" s="154" t="s">
        <v>299</v>
      </c>
      <c r="L8" s="155" t="s">
        <v>299</v>
      </c>
    </row>
    <row r="9" spans="1:13" s="48" customFormat="1" ht="15.95" customHeight="1" thickBot="1" x14ac:dyDescent="0.25">
      <c r="A9" s="1681" t="s">
        <v>11</v>
      </c>
      <c r="B9" s="1682"/>
      <c r="C9" s="1682"/>
      <c r="D9" s="1682"/>
      <c r="E9" s="1682"/>
      <c r="F9" s="1682"/>
      <c r="G9" s="1682"/>
      <c r="H9" s="1683"/>
      <c r="I9" s="258"/>
      <c r="J9" s="258"/>
      <c r="K9" s="258"/>
      <c r="L9" s="258"/>
    </row>
    <row r="10" spans="1:13" s="26" customFormat="1" ht="12.2" customHeight="1" thickBot="1" x14ac:dyDescent="0.25">
      <c r="A10" s="45" t="s">
        <v>12</v>
      </c>
      <c r="B10" s="49" t="s">
        <v>277</v>
      </c>
      <c r="C10" s="87">
        <f>SUM(C11:C21)</f>
        <v>11396470</v>
      </c>
      <c r="D10" s="125">
        <f t="shared" ref="D10:K10" si="0">SUM(D11:D21)</f>
        <v>11396470</v>
      </c>
      <c r="E10" s="87">
        <f t="shared" si="0"/>
        <v>11396470</v>
      </c>
      <c r="F10" s="87">
        <f t="shared" si="0"/>
        <v>11396470</v>
      </c>
      <c r="G10" s="87">
        <f t="shared" si="0"/>
        <v>11396470</v>
      </c>
      <c r="H10" s="249">
        <f>+G10-F10</f>
        <v>0</v>
      </c>
      <c r="I10" s="249">
        <f t="shared" si="0"/>
        <v>0</v>
      </c>
      <c r="J10" s="134">
        <f t="shared" si="0"/>
        <v>0</v>
      </c>
      <c r="K10" s="134">
        <f t="shared" si="0"/>
        <v>0</v>
      </c>
      <c r="L10" s="193">
        <f t="shared" ref="L10:L48" si="1">I10/D10*100</f>
        <v>0</v>
      </c>
    </row>
    <row r="11" spans="1:13" s="26" customFormat="1" ht="12.2" customHeight="1" x14ac:dyDescent="0.2">
      <c r="A11" s="51" t="s">
        <v>91</v>
      </c>
      <c r="B11" s="52" t="s">
        <v>143</v>
      </c>
      <c r="C11" s="126"/>
      <c r="D11" s="277"/>
      <c r="E11" s="126"/>
      <c r="F11" s="126"/>
      <c r="G11" s="126"/>
      <c r="H11" s="251">
        <f t="shared" ref="H11:H48" si="2">+G11-F11</f>
        <v>0</v>
      </c>
      <c r="I11" s="251"/>
      <c r="J11" s="194"/>
      <c r="K11" s="194"/>
      <c r="L11" s="195" t="e">
        <f t="shared" si="1"/>
        <v>#DIV/0!</v>
      </c>
    </row>
    <row r="12" spans="1:13" s="26" customFormat="1" ht="12.2" customHeight="1" x14ac:dyDescent="0.2">
      <c r="A12" s="1216" t="s">
        <v>92</v>
      </c>
      <c r="B12" s="415" t="s">
        <v>144</v>
      </c>
      <c r="C12" s="416">
        <v>811280</v>
      </c>
      <c r="D12" s="423">
        <v>811280</v>
      </c>
      <c r="E12" s="416">
        <v>811280</v>
      </c>
      <c r="F12" s="416">
        <v>811280</v>
      </c>
      <c r="G12" s="416">
        <f>811280+72470</f>
        <v>883750</v>
      </c>
      <c r="H12" s="632">
        <f t="shared" si="2"/>
        <v>72470</v>
      </c>
      <c r="I12" s="632"/>
      <c r="J12" s="196"/>
      <c r="K12" s="196"/>
      <c r="L12" s="197">
        <f t="shared" si="1"/>
        <v>0</v>
      </c>
    </row>
    <row r="13" spans="1:13" s="26" customFormat="1" ht="12.2" customHeight="1" x14ac:dyDescent="0.2">
      <c r="A13" s="1216" t="s">
        <v>93</v>
      </c>
      <c r="B13" s="415" t="s">
        <v>145</v>
      </c>
      <c r="C13" s="416"/>
      <c r="D13" s="423"/>
      <c r="E13" s="416"/>
      <c r="F13" s="416"/>
      <c r="G13" s="416"/>
      <c r="H13" s="632">
        <f t="shared" si="2"/>
        <v>0</v>
      </c>
      <c r="I13" s="632"/>
      <c r="J13" s="196"/>
      <c r="K13" s="196"/>
      <c r="L13" s="197" t="e">
        <f t="shared" si="1"/>
        <v>#DIV/0!</v>
      </c>
    </row>
    <row r="14" spans="1:13" s="26" customFormat="1" ht="12.2" customHeight="1" x14ac:dyDescent="0.2">
      <c r="A14" s="1216" t="s">
        <v>90</v>
      </c>
      <c r="B14" s="415" t="s">
        <v>146</v>
      </c>
      <c r="C14" s="416"/>
      <c r="D14" s="423"/>
      <c r="E14" s="416"/>
      <c r="F14" s="416"/>
      <c r="G14" s="416"/>
      <c r="H14" s="632">
        <f t="shared" si="2"/>
        <v>0</v>
      </c>
      <c r="I14" s="632"/>
      <c r="J14" s="196"/>
      <c r="K14" s="196"/>
      <c r="L14" s="197" t="e">
        <f t="shared" si="1"/>
        <v>#DIV/0!</v>
      </c>
    </row>
    <row r="15" spans="1:13" s="26" customFormat="1" ht="12.2" customHeight="1" x14ac:dyDescent="0.2">
      <c r="A15" s="1216" t="s">
        <v>147</v>
      </c>
      <c r="B15" s="415" t="s">
        <v>148</v>
      </c>
      <c r="C15" s="416"/>
      <c r="D15" s="423"/>
      <c r="E15" s="416"/>
      <c r="F15" s="416"/>
      <c r="G15" s="416"/>
      <c r="H15" s="632">
        <f t="shared" si="2"/>
        <v>0</v>
      </c>
      <c r="I15" s="632"/>
      <c r="J15" s="196"/>
      <c r="K15" s="196"/>
      <c r="L15" s="197" t="e">
        <f t="shared" si="1"/>
        <v>#DIV/0!</v>
      </c>
    </row>
    <row r="16" spans="1:13" s="26" customFormat="1" ht="12.2" customHeight="1" x14ac:dyDescent="0.2">
      <c r="A16" s="1216" t="s">
        <v>149</v>
      </c>
      <c r="B16" s="415" t="s">
        <v>150</v>
      </c>
      <c r="C16" s="416">
        <v>218720</v>
      </c>
      <c r="D16" s="423">
        <v>218720</v>
      </c>
      <c r="E16" s="416">
        <v>218720</v>
      </c>
      <c r="F16" s="416">
        <v>218720</v>
      </c>
      <c r="G16" s="416">
        <v>218720</v>
      </c>
      <c r="H16" s="632">
        <f t="shared" si="2"/>
        <v>0</v>
      </c>
      <c r="I16" s="632"/>
      <c r="J16" s="196"/>
      <c r="K16" s="196"/>
      <c r="L16" s="197">
        <f t="shared" si="1"/>
        <v>0</v>
      </c>
    </row>
    <row r="17" spans="1:14" s="26" customFormat="1" ht="12.2" customHeight="1" x14ac:dyDescent="0.2">
      <c r="A17" s="1216" t="s">
        <v>151</v>
      </c>
      <c r="B17" s="53" t="s">
        <v>152</v>
      </c>
      <c r="C17" s="416"/>
      <c r="D17" s="423"/>
      <c r="E17" s="416"/>
      <c r="F17" s="416"/>
      <c r="G17" s="416"/>
      <c r="H17" s="632">
        <f t="shared" si="2"/>
        <v>0</v>
      </c>
      <c r="I17" s="632"/>
      <c r="J17" s="196"/>
      <c r="K17" s="196"/>
      <c r="L17" s="197" t="e">
        <f t="shared" si="1"/>
        <v>#DIV/0!</v>
      </c>
    </row>
    <row r="18" spans="1:14" s="26" customFormat="1" ht="12.2" customHeight="1" x14ac:dyDescent="0.2">
      <c r="A18" s="1216" t="s">
        <v>153</v>
      </c>
      <c r="B18" s="428" t="s">
        <v>302</v>
      </c>
      <c r="C18" s="118"/>
      <c r="D18" s="270"/>
      <c r="E18" s="118"/>
      <c r="F18" s="118"/>
      <c r="G18" s="118"/>
      <c r="H18" s="252">
        <f t="shared" si="2"/>
        <v>0</v>
      </c>
      <c r="I18" s="252"/>
      <c r="J18" s="198"/>
      <c r="K18" s="198"/>
      <c r="L18" s="199" t="e">
        <f t="shared" si="1"/>
        <v>#DIV/0!</v>
      </c>
    </row>
    <row r="19" spans="1:14" s="54" customFormat="1" ht="12.2" customHeight="1" x14ac:dyDescent="0.2">
      <c r="A19" s="1216" t="s">
        <v>154</v>
      </c>
      <c r="B19" s="415" t="s">
        <v>155</v>
      </c>
      <c r="C19" s="416"/>
      <c r="D19" s="423"/>
      <c r="E19" s="416"/>
      <c r="F19" s="416"/>
      <c r="G19" s="416"/>
      <c r="H19" s="632">
        <f t="shared" si="2"/>
        <v>0</v>
      </c>
      <c r="I19" s="632"/>
      <c r="J19" s="196"/>
      <c r="K19" s="196"/>
      <c r="L19" s="197" t="e">
        <f t="shared" si="1"/>
        <v>#DIV/0!</v>
      </c>
    </row>
    <row r="20" spans="1:14" s="54" customFormat="1" ht="12.2" customHeight="1" x14ac:dyDescent="0.2">
      <c r="A20" s="1216" t="s">
        <v>156</v>
      </c>
      <c r="B20" s="428" t="s">
        <v>275</v>
      </c>
      <c r="C20" s="416"/>
      <c r="D20" s="424"/>
      <c r="E20" s="417"/>
      <c r="F20" s="417"/>
      <c r="G20" s="1594"/>
      <c r="H20" s="633">
        <f t="shared" si="2"/>
        <v>0</v>
      </c>
      <c r="I20" s="633"/>
      <c r="J20" s="200"/>
      <c r="K20" s="200"/>
      <c r="L20" s="201" t="e">
        <f t="shared" si="1"/>
        <v>#DIV/0!</v>
      </c>
    </row>
    <row r="21" spans="1:14" s="54" customFormat="1" ht="12.2" customHeight="1" thickBot="1" x14ac:dyDescent="0.25">
      <c r="A21" s="1216" t="s">
        <v>276</v>
      </c>
      <c r="B21" s="53" t="s">
        <v>157</v>
      </c>
      <c r="C21" s="416">
        <v>10366470</v>
      </c>
      <c r="D21" s="424">
        <v>10366470</v>
      </c>
      <c r="E21" s="417">
        <v>10366470</v>
      </c>
      <c r="F21" s="417">
        <v>10366470</v>
      </c>
      <c r="G21" s="1594">
        <f>10366470-72470</f>
        <v>10294000</v>
      </c>
      <c r="H21" s="633">
        <f t="shared" si="2"/>
        <v>-72470</v>
      </c>
      <c r="I21" s="633"/>
      <c r="J21" s="200"/>
      <c r="K21" s="200"/>
      <c r="L21" s="201">
        <f t="shared" si="1"/>
        <v>0</v>
      </c>
      <c r="N21" s="1346"/>
    </row>
    <row r="22" spans="1:14" s="26" customFormat="1" ht="12.2" customHeight="1" thickBot="1" x14ac:dyDescent="0.25">
      <c r="A22" s="45" t="s">
        <v>13</v>
      </c>
      <c r="B22" s="49" t="s">
        <v>158</v>
      </c>
      <c r="C22" s="87">
        <f>SUM(C23:C25)</f>
        <v>1203000</v>
      </c>
      <c r="D22" s="125">
        <f t="shared" ref="D22:K22" si="3">SUM(D23:D25)</f>
        <v>1203000</v>
      </c>
      <c r="E22" s="87">
        <f t="shared" si="3"/>
        <v>1617285</v>
      </c>
      <c r="F22" s="87">
        <f t="shared" si="3"/>
        <v>1617285</v>
      </c>
      <c r="G22" s="87">
        <f t="shared" si="3"/>
        <v>1617285</v>
      </c>
      <c r="H22" s="249">
        <f t="shared" si="2"/>
        <v>0</v>
      </c>
      <c r="I22" s="249">
        <f t="shared" si="3"/>
        <v>0</v>
      </c>
      <c r="J22" s="134">
        <f t="shared" si="3"/>
        <v>0</v>
      </c>
      <c r="K22" s="134">
        <f t="shared" si="3"/>
        <v>0</v>
      </c>
      <c r="L22" s="193">
        <f t="shared" si="1"/>
        <v>0</v>
      </c>
    </row>
    <row r="23" spans="1:14" s="54" customFormat="1" ht="12.2" customHeight="1" x14ac:dyDescent="0.2">
      <c r="A23" s="1216" t="s">
        <v>94</v>
      </c>
      <c r="B23" s="17" t="s">
        <v>159</v>
      </c>
      <c r="C23" s="416"/>
      <c r="D23" s="423"/>
      <c r="E23" s="416"/>
      <c r="F23" s="416"/>
      <c r="G23" s="416"/>
      <c r="H23" s="632">
        <f t="shared" si="2"/>
        <v>0</v>
      </c>
      <c r="I23" s="632"/>
      <c r="J23" s="196"/>
      <c r="K23" s="196"/>
      <c r="L23" s="197" t="e">
        <f t="shared" si="1"/>
        <v>#DIV/0!</v>
      </c>
    </row>
    <row r="24" spans="1:14" s="54" customFormat="1" ht="12.2" customHeight="1" x14ac:dyDescent="0.2">
      <c r="A24" s="1216" t="s">
        <v>95</v>
      </c>
      <c r="B24" s="415" t="s">
        <v>160</v>
      </c>
      <c r="C24" s="416"/>
      <c r="D24" s="423"/>
      <c r="E24" s="416"/>
      <c r="F24" s="416"/>
      <c r="G24" s="416"/>
      <c r="H24" s="632">
        <f t="shared" si="2"/>
        <v>0</v>
      </c>
      <c r="I24" s="632"/>
      <c r="J24" s="196"/>
      <c r="K24" s="196"/>
      <c r="L24" s="197" t="e">
        <f t="shared" si="1"/>
        <v>#DIV/0!</v>
      </c>
    </row>
    <row r="25" spans="1:14" s="54" customFormat="1" ht="12.2" customHeight="1" x14ac:dyDescent="0.2">
      <c r="A25" s="1216" t="s">
        <v>96</v>
      </c>
      <c r="B25" s="415" t="s">
        <v>161</v>
      </c>
      <c r="C25" s="416">
        <v>1203000</v>
      </c>
      <c r="D25" s="423">
        <v>1203000</v>
      </c>
      <c r="E25" s="416">
        <f>1203000+414285</f>
        <v>1617285</v>
      </c>
      <c r="F25" s="416">
        <v>1617285</v>
      </c>
      <c r="G25" s="416">
        <v>1617285</v>
      </c>
      <c r="H25" s="632">
        <f t="shared" si="2"/>
        <v>0</v>
      </c>
      <c r="I25" s="632"/>
      <c r="J25" s="196"/>
      <c r="K25" s="196"/>
      <c r="L25" s="197">
        <f t="shared" si="1"/>
        <v>0</v>
      </c>
    </row>
    <row r="26" spans="1:14" s="54" customFormat="1" ht="12.2" customHeight="1" thickBot="1" x14ac:dyDescent="0.25">
      <c r="A26" s="1216" t="s">
        <v>317</v>
      </c>
      <c r="B26" s="418" t="s">
        <v>233</v>
      </c>
      <c r="C26" s="416"/>
      <c r="D26" s="423"/>
      <c r="E26" s="416"/>
      <c r="F26" s="416"/>
      <c r="G26" s="416"/>
      <c r="H26" s="632">
        <f t="shared" si="2"/>
        <v>0</v>
      </c>
      <c r="I26" s="632"/>
      <c r="J26" s="196"/>
      <c r="K26" s="196"/>
      <c r="L26" s="197" t="e">
        <f t="shared" si="1"/>
        <v>#DIV/0!</v>
      </c>
    </row>
    <row r="27" spans="1:14" s="54" customFormat="1" ht="12.2" customHeight="1" thickBot="1" x14ac:dyDescent="0.25">
      <c r="A27" s="55" t="s">
        <v>14</v>
      </c>
      <c r="B27" s="56" t="s">
        <v>83</v>
      </c>
      <c r="C27" s="128"/>
      <c r="D27" s="127"/>
      <c r="E27" s="128"/>
      <c r="F27" s="128"/>
      <c r="G27" s="128"/>
      <c r="H27" s="247">
        <f t="shared" si="2"/>
        <v>0</v>
      </c>
      <c r="I27" s="247"/>
      <c r="J27" s="202"/>
      <c r="K27" s="202"/>
      <c r="L27" s="203" t="e">
        <f t="shared" si="1"/>
        <v>#DIV/0!</v>
      </c>
    </row>
    <row r="28" spans="1:14" s="54" customFormat="1" ht="12.2" customHeight="1" thickBot="1" x14ac:dyDescent="0.25">
      <c r="A28" s="55" t="s">
        <v>15</v>
      </c>
      <c r="B28" s="56" t="s">
        <v>162</v>
      </c>
      <c r="C28" s="87">
        <f>+C29+C30</f>
        <v>0</v>
      </c>
      <c r="D28" s="125">
        <f t="shared" ref="D28:K28" si="4">+D29+D30</f>
        <v>0</v>
      </c>
      <c r="E28" s="87">
        <f t="shared" si="4"/>
        <v>0</v>
      </c>
      <c r="F28" s="87">
        <f t="shared" si="4"/>
        <v>0</v>
      </c>
      <c r="G28" s="87">
        <f t="shared" si="4"/>
        <v>0</v>
      </c>
      <c r="H28" s="249">
        <f t="shared" si="2"/>
        <v>0</v>
      </c>
      <c r="I28" s="249">
        <f t="shared" si="4"/>
        <v>0</v>
      </c>
      <c r="J28" s="134">
        <f t="shared" si="4"/>
        <v>0</v>
      </c>
      <c r="K28" s="134">
        <f t="shared" si="4"/>
        <v>0</v>
      </c>
      <c r="L28" s="193" t="e">
        <f t="shared" si="1"/>
        <v>#DIV/0!</v>
      </c>
    </row>
    <row r="29" spans="1:14" s="54" customFormat="1" ht="12.2" customHeight="1" x14ac:dyDescent="0.2">
      <c r="A29" s="57" t="s">
        <v>100</v>
      </c>
      <c r="B29" s="58" t="s">
        <v>160</v>
      </c>
      <c r="C29" s="119"/>
      <c r="D29" s="271"/>
      <c r="E29" s="119"/>
      <c r="F29" s="119"/>
      <c r="G29" s="119"/>
      <c r="H29" s="253">
        <f t="shared" si="2"/>
        <v>0</v>
      </c>
      <c r="I29" s="253"/>
      <c r="J29" s="204"/>
      <c r="K29" s="204"/>
      <c r="L29" s="205" t="e">
        <f t="shared" si="1"/>
        <v>#DIV/0!</v>
      </c>
    </row>
    <row r="30" spans="1:14" s="54" customFormat="1" ht="12.2" customHeight="1" x14ac:dyDescent="0.2">
      <c r="A30" s="57" t="s">
        <v>101</v>
      </c>
      <c r="B30" s="419" t="s">
        <v>163</v>
      </c>
      <c r="C30" s="117"/>
      <c r="D30" s="278"/>
      <c r="E30" s="117"/>
      <c r="F30" s="117"/>
      <c r="G30" s="117"/>
      <c r="H30" s="254">
        <f t="shared" si="2"/>
        <v>0</v>
      </c>
      <c r="I30" s="254"/>
      <c r="J30" s="206"/>
      <c r="K30" s="206"/>
      <c r="L30" s="207" t="e">
        <f t="shared" si="1"/>
        <v>#DIV/0!</v>
      </c>
    </row>
    <row r="31" spans="1:14" s="54" customFormat="1" ht="12.2" customHeight="1" thickBot="1" x14ac:dyDescent="0.25">
      <c r="A31" s="1216" t="s">
        <v>281</v>
      </c>
      <c r="B31" s="98" t="s">
        <v>165</v>
      </c>
      <c r="C31" s="90"/>
      <c r="D31" s="272"/>
      <c r="E31" s="90"/>
      <c r="F31" s="90"/>
      <c r="G31" s="90"/>
      <c r="H31" s="255">
        <f t="shared" si="2"/>
        <v>0</v>
      </c>
      <c r="I31" s="255"/>
      <c r="J31" s="208"/>
      <c r="K31" s="208"/>
      <c r="L31" s="209" t="e">
        <f t="shared" si="1"/>
        <v>#DIV/0!</v>
      </c>
    </row>
    <row r="32" spans="1:14" s="54" customFormat="1" ht="12.2" customHeight="1" thickBot="1" x14ac:dyDescent="0.25">
      <c r="A32" s="55" t="s">
        <v>16</v>
      </c>
      <c r="B32" s="56" t="s">
        <v>166</v>
      </c>
      <c r="C32" s="87">
        <f>+C33+C34+C35</f>
        <v>0</v>
      </c>
      <c r="D32" s="125">
        <f t="shared" ref="D32:K32" si="5">+D33+D34+D35</f>
        <v>0</v>
      </c>
      <c r="E32" s="87">
        <f t="shared" si="5"/>
        <v>0</v>
      </c>
      <c r="F32" s="87">
        <f t="shared" si="5"/>
        <v>0</v>
      </c>
      <c r="G32" s="87">
        <f t="shared" si="5"/>
        <v>0</v>
      </c>
      <c r="H32" s="249">
        <f t="shared" si="2"/>
        <v>0</v>
      </c>
      <c r="I32" s="249">
        <f t="shared" si="5"/>
        <v>0</v>
      </c>
      <c r="J32" s="134">
        <f t="shared" si="5"/>
        <v>0</v>
      </c>
      <c r="K32" s="134">
        <f t="shared" si="5"/>
        <v>0</v>
      </c>
      <c r="L32" s="193" t="e">
        <f t="shared" si="1"/>
        <v>#DIV/0!</v>
      </c>
    </row>
    <row r="33" spans="1:12" s="54" customFormat="1" ht="12.2" customHeight="1" x14ac:dyDescent="0.2">
      <c r="A33" s="57" t="s">
        <v>89</v>
      </c>
      <c r="B33" s="58" t="s">
        <v>167</v>
      </c>
      <c r="C33" s="119"/>
      <c r="D33" s="271"/>
      <c r="E33" s="119"/>
      <c r="F33" s="119"/>
      <c r="G33" s="119"/>
      <c r="H33" s="253">
        <f t="shared" si="2"/>
        <v>0</v>
      </c>
      <c r="I33" s="253"/>
      <c r="J33" s="204"/>
      <c r="K33" s="204"/>
      <c r="L33" s="205" t="e">
        <f t="shared" si="1"/>
        <v>#DIV/0!</v>
      </c>
    </row>
    <row r="34" spans="1:12" s="54" customFormat="1" ht="12.2" customHeight="1" x14ac:dyDescent="0.2">
      <c r="A34" s="57" t="s">
        <v>102</v>
      </c>
      <c r="B34" s="419" t="s">
        <v>168</v>
      </c>
      <c r="C34" s="117"/>
      <c r="D34" s="278"/>
      <c r="E34" s="117"/>
      <c r="F34" s="117"/>
      <c r="G34" s="117"/>
      <c r="H34" s="254">
        <f t="shared" si="2"/>
        <v>0</v>
      </c>
      <c r="I34" s="254"/>
      <c r="J34" s="206"/>
      <c r="K34" s="206"/>
      <c r="L34" s="207" t="e">
        <f t="shared" si="1"/>
        <v>#DIV/0!</v>
      </c>
    </row>
    <row r="35" spans="1:12" s="54" customFormat="1" ht="12.2" customHeight="1" thickBot="1" x14ac:dyDescent="0.25">
      <c r="A35" s="1216" t="s">
        <v>103</v>
      </c>
      <c r="B35" s="60" t="s">
        <v>169</v>
      </c>
      <c r="C35" s="90"/>
      <c r="D35" s="272"/>
      <c r="E35" s="90"/>
      <c r="F35" s="90"/>
      <c r="G35" s="90"/>
      <c r="H35" s="255">
        <f t="shared" si="2"/>
        <v>0</v>
      </c>
      <c r="I35" s="255"/>
      <c r="J35" s="208"/>
      <c r="K35" s="208"/>
      <c r="L35" s="209" t="e">
        <f t="shared" si="1"/>
        <v>#DIV/0!</v>
      </c>
    </row>
    <row r="36" spans="1:12" s="26" customFormat="1" ht="12.2" customHeight="1" thickBot="1" x14ac:dyDescent="0.25">
      <c r="A36" s="55" t="s">
        <v>17</v>
      </c>
      <c r="B36" s="56" t="s">
        <v>170</v>
      </c>
      <c r="C36" s="128"/>
      <c r="D36" s="127"/>
      <c r="E36" s="128"/>
      <c r="F36" s="128"/>
      <c r="G36" s="128"/>
      <c r="H36" s="247">
        <f t="shared" si="2"/>
        <v>0</v>
      </c>
      <c r="I36" s="247"/>
      <c r="J36" s="202"/>
      <c r="K36" s="202"/>
      <c r="L36" s="203" t="e">
        <f t="shared" si="1"/>
        <v>#DIV/0!</v>
      </c>
    </row>
    <row r="37" spans="1:12" s="26" customFormat="1" ht="12.2" customHeight="1" thickBot="1" x14ac:dyDescent="0.25">
      <c r="A37" s="1217" t="s">
        <v>104</v>
      </c>
      <c r="B37" s="420" t="s">
        <v>165</v>
      </c>
      <c r="C37" s="1211"/>
      <c r="D37" s="127"/>
      <c r="E37" s="128"/>
      <c r="F37" s="128"/>
      <c r="G37" s="128"/>
      <c r="H37" s="247">
        <f t="shared" si="2"/>
        <v>0</v>
      </c>
      <c r="I37" s="247"/>
      <c r="J37" s="202"/>
      <c r="K37" s="202"/>
      <c r="L37" s="203" t="e">
        <f t="shared" si="1"/>
        <v>#DIV/0!</v>
      </c>
    </row>
    <row r="38" spans="1:12" s="26" customFormat="1" ht="12.2" customHeight="1" thickBot="1" x14ac:dyDescent="0.25">
      <c r="A38" s="55" t="s">
        <v>18</v>
      </c>
      <c r="B38" s="56" t="s">
        <v>380</v>
      </c>
      <c r="C38" s="128"/>
      <c r="D38" s="127"/>
      <c r="E38" s="128"/>
      <c r="F38" s="128"/>
      <c r="G38" s="128"/>
      <c r="H38" s="247">
        <f t="shared" si="2"/>
        <v>0</v>
      </c>
      <c r="I38" s="247"/>
      <c r="J38" s="202"/>
      <c r="K38" s="202"/>
      <c r="L38" s="203" t="e">
        <f t="shared" si="1"/>
        <v>#DIV/0!</v>
      </c>
    </row>
    <row r="39" spans="1:12" s="26" customFormat="1" ht="12.2" customHeight="1" x14ac:dyDescent="0.2">
      <c r="A39" s="12" t="s">
        <v>107</v>
      </c>
      <c r="B39" s="93" t="s">
        <v>212</v>
      </c>
      <c r="C39" s="129"/>
      <c r="D39" s="279"/>
      <c r="E39" s="129"/>
      <c r="F39" s="129"/>
      <c r="G39" s="129"/>
      <c r="H39" s="256">
        <f t="shared" si="2"/>
        <v>0</v>
      </c>
      <c r="I39" s="256"/>
      <c r="J39" s="210"/>
      <c r="K39" s="210"/>
      <c r="L39" s="211" t="e">
        <f t="shared" si="1"/>
        <v>#DIV/0!</v>
      </c>
    </row>
    <row r="40" spans="1:12" s="26" customFormat="1" ht="12.2" customHeight="1" x14ac:dyDescent="0.2">
      <c r="A40" s="1182" t="s">
        <v>108</v>
      </c>
      <c r="B40" s="429" t="s">
        <v>213</v>
      </c>
      <c r="C40" s="1212"/>
      <c r="D40" s="425"/>
      <c r="E40" s="421"/>
      <c r="F40" s="421"/>
      <c r="G40" s="1596"/>
      <c r="H40" s="634">
        <f t="shared" si="2"/>
        <v>0</v>
      </c>
      <c r="I40" s="634"/>
      <c r="J40" s="212"/>
      <c r="K40" s="212"/>
      <c r="L40" s="213" t="e">
        <f t="shared" si="1"/>
        <v>#DIV/0!</v>
      </c>
    </row>
    <row r="41" spans="1:12" s="26" customFormat="1" ht="12.2" customHeight="1" thickBot="1" x14ac:dyDescent="0.25">
      <c r="A41" s="1182" t="s">
        <v>323</v>
      </c>
      <c r="B41" s="99" t="s">
        <v>165</v>
      </c>
      <c r="C41" s="90"/>
      <c r="D41" s="130"/>
      <c r="E41" s="131"/>
      <c r="F41" s="131"/>
      <c r="G41" s="131"/>
      <c r="H41" s="248">
        <f t="shared" si="2"/>
        <v>0</v>
      </c>
      <c r="I41" s="248"/>
      <c r="J41" s="214"/>
      <c r="K41" s="214"/>
      <c r="L41" s="215" t="e">
        <f t="shared" si="1"/>
        <v>#DIV/0!</v>
      </c>
    </row>
    <row r="42" spans="1:12" s="26" customFormat="1" ht="12.2" customHeight="1" thickBot="1" x14ac:dyDescent="0.25">
      <c r="A42" s="45" t="s">
        <v>19</v>
      </c>
      <c r="B42" s="56" t="s">
        <v>546</v>
      </c>
      <c r="C42" s="87">
        <f>+C10+C22+C27+C28+C32+C36+C38</f>
        <v>12599470</v>
      </c>
      <c r="D42" s="125">
        <f t="shared" ref="D42:K42" si="6">+D10+D22+D27+D28+D32+D36+D38</f>
        <v>12599470</v>
      </c>
      <c r="E42" s="87">
        <f t="shared" si="6"/>
        <v>13013755</v>
      </c>
      <c r="F42" s="87">
        <f t="shared" si="6"/>
        <v>13013755</v>
      </c>
      <c r="G42" s="87">
        <f t="shared" si="6"/>
        <v>13013755</v>
      </c>
      <c r="H42" s="249">
        <f t="shared" si="2"/>
        <v>0</v>
      </c>
      <c r="I42" s="249">
        <f t="shared" si="6"/>
        <v>0</v>
      </c>
      <c r="J42" s="134">
        <f t="shared" si="6"/>
        <v>0</v>
      </c>
      <c r="K42" s="134">
        <f t="shared" si="6"/>
        <v>0</v>
      </c>
      <c r="L42" s="193">
        <f t="shared" si="1"/>
        <v>0</v>
      </c>
    </row>
    <row r="43" spans="1:12" s="26" customFormat="1" ht="12.2" customHeight="1" thickBot="1" x14ac:dyDescent="0.25">
      <c r="A43" s="61" t="s">
        <v>20</v>
      </c>
      <c r="B43" s="56" t="s">
        <v>180</v>
      </c>
      <c r="C43" s="87">
        <f>SUM(C44:C47)</f>
        <v>608170530</v>
      </c>
      <c r="D43" s="125">
        <f t="shared" ref="D43:K43" si="7">SUM(D44:D47)</f>
        <v>616367635</v>
      </c>
      <c r="E43" s="87">
        <f t="shared" si="7"/>
        <v>779551635</v>
      </c>
      <c r="F43" s="87">
        <f t="shared" si="7"/>
        <v>779551635</v>
      </c>
      <c r="G43" s="87">
        <f t="shared" si="7"/>
        <v>754551635</v>
      </c>
      <c r="H43" s="249">
        <f t="shared" si="2"/>
        <v>-25000000</v>
      </c>
      <c r="I43" s="249">
        <f t="shared" si="7"/>
        <v>0</v>
      </c>
      <c r="J43" s="134">
        <f t="shared" si="7"/>
        <v>0</v>
      </c>
      <c r="K43" s="134">
        <f t="shared" si="7"/>
        <v>0</v>
      </c>
      <c r="L43" s="193">
        <f t="shared" si="1"/>
        <v>0</v>
      </c>
    </row>
    <row r="44" spans="1:12" s="26" customFormat="1" ht="12.2" customHeight="1" x14ac:dyDescent="0.2">
      <c r="A44" s="57" t="s">
        <v>171</v>
      </c>
      <c r="B44" s="58" t="s">
        <v>131</v>
      </c>
      <c r="C44" s="119"/>
      <c r="D44" s="271">
        <v>6117361</v>
      </c>
      <c r="E44" s="119">
        <v>6117361</v>
      </c>
      <c r="F44" s="119">
        <v>6117361</v>
      </c>
      <c r="G44" s="119">
        <v>6117361</v>
      </c>
      <c r="H44" s="253">
        <f t="shared" si="2"/>
        <v>0</v>
      </c>
      <c r="I44" s="253"/>
      <c r="J44" s="204"/>
      <c r="K44" s="204"/>
      <c r="L44" s="205">
        <f t="shared" si="1"/>
        <v>0</v>
      </c>
    </row>
    <row r="45" spans="1:12" s="26" customFormat="1" ht="12.2" customHeight="1" x14ac:dyDescent="0.2">
      <c r="A45" s="69" t="s">
        <v>172</v>
      </c>
      <c r="B45" s="58" t="s">
        <v>186</v>
      </c>
      <c r="C45" s="117"/>
      <c r="D45" s="278"/>
      <c r="E45" s="117"/>
      <c r="F45" s="117"/>
      <c r="G45" s="117"/>
      <c r="H45" s="254">
        <f t="shared" si="2"/>
        <v>0</v>
      </c>
      <c r="I45" s="254"/>
      <c r="J45" s="206"/>
      <c r="K45" s="206"/>
      <c r="L45" s="207" t="e">
        <f t="shared" si="1"/>
        <v>#DIV/0!</v>
      </c>
    </row>
    <row r="46" spans="1:12" s="26" customFormat="1" ht="12.2" customHeight="1" x14ac:dyDescent="0.2">
      <c r="A46" s="1216" t="s">
        <v>173</v>
      </c>
      <c r="B46" s="419" t="s">
        <v>177</v>
      </c>
      <c r="C46" s="422">
        <f>C70-C42-C44-C63-C65-C68+C38+C32+C28</f>
        <v>606670530</v>
      </c>
      <c r="D46" s="409">
        <f t="shared" ref="D46:K46" si="8">D70-D42-D44-D63-D65-D68+D38+D32+D28</f>
        <v>608750274</v>
      </c>
      <c r="E46" s="409">
        <f t="shared" si="8"/>
        <v>771934274</v>
      </c>
      <c r="F46" s="409">
        <f t="shared" si="8"/>
        <v>771934274</v>
      </c>
      <c r="G46" s="422">
        <f t="shared" si="8"/>
        <v>746934274</v>
      </c>
      <c r="H46" s="635">
        <f t="shared" si="2"/>
        <v>-25000000</v>
      </c>
      <c r="I46" s="635">
        <f t="shared" si="8"/>
        <v>0</v>
      </c>
      <c r="J46" s="216">
        <f t="shared" si="8"/>
        <v>0</v>
      </c>
      <c r="K46" s="216">
        <f t="shared" si="8"/>
        <v>0</v>
      </c>
      <c r="L46" s="217">
        <f t="shared" si="1"/>
        <v>0</v>
      </c>
    </row>
    <row r="47" spans="1:12" s="54" customFormat="1" ht="12.2" customHeight="1" thickBot="1" x14ac:dyDescent="0.25">
      <c r="A47" s="57" t="s">
        <v>178</v>
      </c>
      <c r="B47" s="60" t="s">
        <v>179</v>
      </c>
      <c r="C47" s="1213">
        <f>C62-C38-C32-C45-C28</f>
        <v>1500000</v>
      </c>
      <c r="D47" s="280">
        <f t="shared" ref="D47:K47" si="9">D62-D38-D32-D45-D28</f>
        <v>1500000</v>
      </c>
      <c r="E47" s="280">
        <f t="shared" si="9"/>
        <v>1500000</v>
      </c>
      <c r="F47" s="280">
        <f t="shared" si="9"/>
        <v>1500000</v>
      </c>
      <c r="G47" s="1213">
        <f t="shared" si="9"/>
        <v>1500000</v>
      </c>
      <c r="H47" s="257">
        <f t="shared" si="2"/>
        <v>0</v>
      </c>
      <c r="I47" s="257">
        <f t="shared" si="9"/>
        <v>0</v>
      </c>
      <c r="J47" s="218">
        <f t="shared" si="9"/>
        <v>0</v>
      </c>
      <c r="K47" s="218">
        <f t="shared" si="9"/>
        <v>0</v>
      </c>
      <c r="L47" s="219">
        <f t="shared" si="1"/>
        <v>0</v>
      </c>
    </row>
    <row r="48" spans="1:12" s="54" customFormat="1" ht="15" customHeight="1" thickBot="1" x14ac:dyDescent="0.25">
      <c r="A48" s="61" t="s">
        <v>21</v>
      </c>
      <c r="B48" s="621" t="s">
        <v>174</v>
      </c>
      <c r="C48" s="133">
        <f>+C42+C43</f>
        <v>620770000</v>
      </c>
      <c r="D48" s="132">
        <f t="shared" ref="D48:K48" si="10">+D42+D43</f>
        <v>628967105</v>
      </c>
      <c r="E48" s="133">
        <f t="shared" si="10"/>
        <v>792565390</v>
      </c>
      <c r="F48" s="133">
        <f t="shared" si="10"/>
        <v>792565390</v>
      </c>
      <c r="G48" s="133">
        <f t="shared" si="10"/>
        <v>767565390</v>
      </c>
      <c r="H48" s="250">
        <f t="shared" si="2"/>
        <v>-25000000</v>
      </c>
      <c r="I48" s="250">
        <f t="shared" si="10"/>
        <v>0</v>
      </c>
      <c r="J48" s="220">
        <f t="shared" si="10"/>
        <v>0</v>
      </c>
      <c r="K48" s="220">
        <f t="shared" si="10"/>
        <v>0</v>
      </c>
      <c r="L48" s="221">
        <f t="shared" si="1"/>
        <v>0</v>
      </c>
    </row>
    <row r="49" spans="1:12" s="54" customFormat="1" ht="14.45" customHeight="1" x14ac:dyDescent="0.2">
      <c r="A49" s="62"/>
      <c r="B49" s="63"/>
      <c r="C49" s="64"/>
      <c r="D49" s="123"/>
      <c r="E49" s="123"/>
      <c r="F49" s="123"/>
      <c r="G49" s="123"/>
      <c r="H49" s="123"/>
      <c r="I49" s="123"/>
      <c r="J49" s="123"/>
      <c r="K49" s="123"/>
      <c r="L49" s="137"/>
    </row>
    <row r="50" spans="1:12" ht="14.45" customHeight="1" x14ac:dyDescent="0.2">
      <c r="A50" s="1691" t="s">
        <v>34</v>
      </c>
      <c r="B50" s="1691"/>
      <c r="C50" s="1691"/>
      <c r="D50" s="1691"/>
      <c r="E50" s="1691"/>
      <c r="F50" s="1691"/>
      <c r="G50" s="1691"/>
      <c r="H50" s="1691"/>
      <c r="I50" s="64"/>
      <c r="J50" s="64"/>
      <c r="K50" s="64"/>
      <c r="L50" s="138"/>
    </row>
    <row r="51" spans="1:12" ht="14.45" customHeight="1" thickBot="1" x14ac:dyDescent="0.3">
      <c r="A51" s="1692" t="s">
        <v>362</v>
      </c>
      <c r="B51" s="1692"/>
      <c r="C51" s="1692"/>
      <c r="D51" s="1692"/>
      <c r="E51" s="1692"/>
      <c r="F51" s="1692"/>
      <c r="G51" s="1692"/>
      <c r="H51" s="1692"/>
      <c r="I51" s="1601"/>
      <c r="J51" s="1601"/>
      <c r="K51" s="1601"/>
      <c r="L51" s="139"/>
    </row>
    <row r="52" spans="1:12" s="48" customFormat="1" ht="66.75" customHeight="1" thickBot="1" x14ac:dyDescent="0.25">
      <c r="A52" s="1602" t="s">
        <v>142</v>
      </c>
      <c r="B52" s="44" t="s">
        <v>36</v>
      </c>
      <c r="C52" s="21" t="str">
        <f>'1. mell.bevétel_össz'!C8</f>
        <v>2023. évi eredeti előirányzat
2/2023. (II.14.)</v>
      </c>
      <c r="D52" s="275" t="str">
        <f>'1. mell.bevétel_össz'!D8</f>
        <v>Módosított előirányzat a 14/2023.  (VI.29.)  rendelet szerint</v>
      </c>
      <c r="E52" s="44" t="str">
        <f>'1. mell.bevétel_össz'!E8</f>
        <v>Módosított előirányzat a 18/2023. (IX.26.)  rendelet szerint</v>
      </c>
      <c r="F52" s="44" t="str">
        <f>'1. mell.bevétel_össz'!F8</f>
        <v>Módosított előirányzat a 23/2023. (XII.14.)  rendelet szerint</v>
      </c>
      <c r="G52" s="44" t="str">
        <f>'1. mell.bevétel_össz'!G8</f>
        <v>Módosított előirányzat a …../2024. (II…..)  rendelet szerint</v>
      </c>
      <c r="H52" s="124" t="str">
        <f>'1. mell.bevétel_össz'!H8</f>
        <v>Változás a 23/2023. (XII.14) rendelethez képest</v>
      </c>
      <c r="I52" s="275" t="str">
        <f>'1. mell.bevétel_össz'!I8</f>
        <v>2023. évi teljesítés              2023.06.30-ig</v>
      </c>
      <c r="J52" s="44" t="str">
        <f>'1. mell.bevétel_össz'!J8</f>
        <v>2023. évi teljesítés              2023.09.30-ig</v>
      </c>
      <c r="K52" s="44" t="str">
        <f>'1. mell.bevétel_össz'!K8</f>
        <v>2023. évi teljesítés              2023.12.31-ig</v>
      </c>
      <c r="L52" s="44" t="str">
        <f>'1. mell.bevétel_össz'!L8</f>
        <v>Teljesítés %-a</v>
      </c>
    </row>
    <row r="53" spans="1:12" s="33" customFormat="1" ht="12.2" customHeight="1" thickBot="1" x14ac:dyDescent="0.25">
      <c r="A53" s="282" t="s">
        <v>12</v>
      </c>
      <c r="B53" s="56" t="s">
        <v>547</v>
      </c>
      <c r="C53" s="87">
        <f>SUM(C54:C59)-C55</f>
        <v>619270000</v>
      </c>
      <c r="D53" s="125">
        <f t="shared" ref="D53:K53" si="11">SUM(D54:D59)-D55</f>
        <v>627467105</v>
      </c>
      <c r="E53" s="87">
        <f t="shared" si="11"/>
        <v>791065390</v>
      </c>
      <c r="F53" s="87">
        <f t="shared" si="11"/>
        <v>791065390</v>
      </c>
      <c r="G53" s="87">
        <f t="shared" si="11"/>
        <v>766065390</v>
      </c>
      <c r="H53" s="249">
        <f t="shared" ref="H53:H72" si="12">+G53-F53</f>
        <v>-25000000</v>
      </c>
      <c r="I53" s="249">
        <f t="shared" si="11"/>
        <v>0</v>
      </c>
      <c r="J53" s="134">
        <f t="shared" si="11"/>
        <v>0</v>
      </c>
      <c r="K53" s="134">
        <f t="shared" si="11"/>
        <v>0</v>
      </c>
      <c r="L53" s="193">
        <f t="shared" ref="L53:L70" si="13">I53/D53*100</f>
        <v>0</v>
      </c>
    </row>
    <row r="54" spans="1:12" ht="12.2" customHeight="1" x14ac:dyDescent="0.2">
      <c r="A54" s="785" t="s">
        <v>91</v>
      </c>
      <c r="B54" s="17" t="s">
        <v>68</v>
      </c>
      <c r="C54" s="119">
        <v>477900000</v>
      </c>
      <c r="D54" s="271">
        <f>477900000+4850000</f>
        <v>482750000</v>
      </c>
      <c r="E54" s="119">
        <f>482750000+150000+414285+14550000+22000000+99000000</f>
        <v>618864285</v>
      </c>
      <c r="F54" s="119">
        <v>618864285</v>
      </c>
      <c r="G54" s="119">
        <f>618864285-15000000</f>
        <v>603864285</v>
      </c>
      <c r="H54" s="253">
        <f t="shared" si="12"/>
        <v>-15000000</v>
      </c>
      <c r="I54" s="253"/>
      <c r="J54" s="204"/>
      <c r="K54" s="204"/>
      <c r="L54" s="205">
        <f t="shared" si="13"/>
        <v>0</v>
      </c>
    </row>
    <row r="55" spans="1:12" ht="12.2" customHeight="1" x14ac:dyDescent="0.2">
      <c r="A55" s="785" t="s">
        <v>305</v>
      </c>
      <c r="B55" s="418" t="s">
        <v>270</v>
      </c>
      <c r="C55" s="119"/>
      <c r="D55" s="1344"/>
      <c r="E55" s="1435">
        <v>22000000</v>
      </c>
      <c r="F55" s="1435">
        <v>22000000</v>
      </c>
      <c r="G55" s="1435">
        <f>22000000-2709514</f>
        <v>19290486</v>
      </c>
      <c r="H55" s="1436">
        <f t="shared" si="12"/>
        <v>-2709514</v>
      </c>
      <c r="I55" s="253"/>
      <c r="J55" s="204"/>
      <c r="K55" s="204"/>
      <c r="L55" s="205" t="e">
        <f t="shared" si="13"/>
        <v>#DIV/0!</v>
      </c>
    </row>
    <row r="56" spans="1:12" ht="12.2" customHeight="1" x14ac:dyDescent="0.2">
      <c r="A56" s="785" t="s">
        <v>92</v>
      </c>
      <c r="B56" s="415" t="s">
        <v>87</v>
      </c>
      <c r="C56" s="422">
        <v>70160000</v>
      </c>
      <c r="D56" s="409">
        <f>70160000+1358000</f>
        <v>71518000</v>
      </c>
      <c r="E56" s="422">
        <f>71518000+4074000+2860000+20400000</f>
        <v>98852000</v>
      </c>
      <c r="F56" s="422">
        <v>98852000</v>
      </c>
      <c r="G56" s="422">
        <f>98852000</f>
        <v>98852000</v>
      </c>
      <c r="H56" s="635">
        <f t="shared" si="12"/>
        <v>0</v>
      </c>
      <c r="I56" s="635"/>
      <c r="J56" s="216"/>
      <c r="K56" s="216"/>
      <c r="L56" s="217">
        <f t="shared" si="13"/>
        <v>0</v>
      </c>
    </row>
    <row r="57" spans="1:12" ht="12.2" customHeight="1" x14ac:dyDescent="0.2">
      <c r="A57" s="785" t="s">
        <v>93</v>
      </c>
      <c r="B57" s="415" t="s">
        <v>69</v>
      </c>
      <c r="C57" s="422">
        <v>71210000</v>
      </c>
      <c r="D57" s="409">
        <f>71210000+1100000+889105</f>
        <v>73199105</v>
      </c>
      <c r="E57" s="422">
        <f>73199105+150000</f>
        <v>73349105</v>
      </c>
      <c r="F57" s="422">
        <v>73349105</v>
      </c>
      <c r="G57" s="422">
        <f>73349105-10000000</f>
        <v>63349105</v>
      </c>
      <c r="H57" s="635">
        <f t="shared" si="12"/>
        <v>-10000000</v>
      </c>
      <c r="I57" s="635"/>
      <c r="J57" s="216"/>
      <c r="K57" s="216"/>
      <c r="L57" s="217">
        <f t="shared" si="13"/>
        <v>0</v>
      </c>
    </row>
    <row r="58" spans="1:12" ht="12.2" customHeight="1" x14ac:dyDescent="0.2">
      <c r="A58" s="785" t="s">
        <v>90</v>
      </c>
      <c r="B58" s="415" t="s">
        <v>80</v>
      </c>
      <c r="C58" s="422"/>
      <c r="D58" s="409"/>
      <c r="E58" s="422"/>
      <c r="F58" s="422"/>
      <c r="G58" s="422"/>
      <c r="H58" s="635">
        <f t="shared" si="12"/>
        <v>0</v>
      </c>
      <c r="I58" s="635"/>
      <c r="J58" s="216"/>
      <c r="K58" s="216"/>
      <c r="L58" s="217" t="e">
        <f t="shared" si="13"/>
        <v>#DIV/0!</v>
      </c>
    </row>
    <row r="59" spans="1:12" ht="12.2" customHeight="1" x14ac:dyDescent="0.2">
      <c r="A59" s="785" t="s">
        <v>147</v>
      </c>
      <c r="B59" s="415" t="s">
        <v>88</v>
      </c>
      <c r="C59" s="422"/>
      <c r="D59" s="409"/>
      <c r="E59" s="422"/>
      <c r="F59" s="422"/>
      <c r="G59" s="422"/>
      <c r="H59" s="635">
        <f t="shared" si="12"/>
        <v>0</v>
      </c>
      <c r="I59" s="635"/>
      <c r="J59" s="216"/>
      <c r="K59" s="216"/>
      <c r="L59" s="217" t="e">
        <f t="shared" si="13"/>
        <v>#DIV/0!</v>
      </c>
    </row>
    <row r="60" spans="1:12" ht="12.2" customHeight="1" x14ac:dyDescent="0.2">
      <c r="A60" s="785" t="s">
        <v>306</v>
      </c>
      <c r="B60" s="648" t="s">
        <v>235</v>
      </c>
      <c r="C60" s="422"/>
      <c r="D60" s="409"/>
      <c r="E60" s="422"/>
      <c r="F60" s="422"/>
      <c r="G60" s="422"/>
      <c r="H60" s="635">
        <f t="shared" si="12"/>
        <v>0</v>
      </c>
      <c r="I60" s="635"/>
      <c r="J60" s="216"/>
      <c r="K60" s="216"/>
      <c r="L60" s="217" t="e">
        <f t="shared" si="13"/>
        <v>#DIV/0!</v>
      </c>
    </row>
    <row r="61" spans="1:12" ht="12.2" customHeight="1" thickBot="1" x14ac:dyDescent="0.25">
      <c r="A61" s="283" t="s">
        <v>307</v>
      </c>
      <c r="B61" s="83" t="s">
        <v>234</v>
      </c>
      <c r="C61" s="90"/>
      <c r="D61" s="272"/>
      <c r="E61" s="90"/>
      <c r="F61" s="90"/>
      <c r="G61" s="90"/>
      <c r="H61" s="255">
        <f t="shared" si="12"/>
        <v>0</v>
      </c>
      <c r="I61" s="255"/>
      <c r="J61" s="208"/>
      <c r="K61" s="208"/>
      <c r="L61" s="209" t="e">
        <f t="shared" si="13"/>
        <v>#DIV/0!</v>
      </c>
    </row>
    <row r="62" spans="1:12" ht="12.2" customHeight="1" thickBot="1" x14ac:dyDescent="0.25">
      <c r="A62" s="282" t="s">
        <v>13</v>
      </c>
      <c r="B62" s="56" t="s">
        <v>548</v>
      </c>
      <c r="C62" s="87">
        <f>SUM(C63:C67)</f>
        <v>1500000</v>
      </c>
      <c r="D62" s="125">
        <f t="shared" ref="D62:K62" si="14">SUM(D63:D67)</f>
        <v>1500000</v>
      </c>
      <c r="E62" s="87">
        <f t="shared" si="14"/>
        <v>1500000</v>
      </c>
      <c r="F62" s="87">
        <f t="shared" si="14"/>
        <v>1500000</v>
      </c>
      <c r="G62" s="87">
        <f t="shared" si="14"/>
        <v>1500000</v>
      </c>
      <c r="H62" s="249">
        <f t="shared" si="12"/>
        <v>0</v>
      </c>
      <c r="I62" s="249">
        <f t="shared" si="14"/>
        <v>0</v>
      </c>
      <c r="J62" s="134">
        <f t="shared" si="14"/>
        <v>0</v>
      </c>
      <c r="K62" s="134">
        <f t="shared" si="14"/>
        <v>0</v>
      </c>
      <c r="L62" s="193">
        <f t="shared" si="13"/>
        <v>0</v>
      </c>
    </row>
    <row r="63" spans="1:12" s="33" customFormat="1" ht="12.2" customHeight="1" x14ac:dyDescent="0.2">
      <c r="A63" s="785" t="s">
        <v>94</v>
      </c>
      <c r="B63" s="17" t="s">
        <v>119</v>
      </c>
      <c r="C63" s="119">
        <f>'15.felh.felúj.'!C69</f>
        <v>1500000</v>
      </c>
      <c r="D63" s="271">
        <f>'15.felh.felúj.'!D69</f>
        <v>1500000</v>
      </c>
      <c r="E63" s="119">
        <f>'15.felh.felúj.'!E69</f>
        <v>1500000</v>
      </c>
      <c r="F63" s="119">
        <f>'15.felh.felúj.'!F69</f>
        <v>1500000</v>
      </c>
      <c r="G63" s="119">
        <f>'15.felh.felúj.'!G69</f>
        <v>1500000</v>
      </c>
      <c r="H63" s="253">
        <f t="shared" si="12"/>
        <v>0</v>
      </c>
      <c r="I63" s="253">
        <f>'15.felh.felúj.'!J69</f>
        <v>0</v>
      </c>
      <c r="J63" s="204">
        <f>'15.felh.felúj.'!K69</f>
        <v>0</v>
      </c>
      <c r="K63" s="204">
        <f>'15.felh.felúj.'!L69</f>
        <v>0</v>
      </c>
      <c r="L63" s="205">
        <f t="shared" si="13"/>
        <v>0</v>
      </c>
    </row>
    <row r="64" spans="1:12" s="33" customFormat="1" ht="12.2" customHeight="1" x14ac:dyDescent="0.2">
      <c r="A64" s="785" t="s">
        <v>316</v>
      </c>
      <c r="B64" s="1597" t="s">
        <v>236</v>
      </c>
      <c r="C64" s="119"/>
      <c r="D64" s="271"/>
      <c r="E64" s="119"/>
      <c r="F64" s="119"/>
      <c r="G64" s="119"/>
      <c r="H64" s="253">
        <f t="shared" si="12"/>
        <v>0</v>
      </c>
      <c r="I64" s="253"/>
      <c r="J64" s="204"/>
      <c r="K64" s="204"/>
      <c r="L64" s="205" t="e">
        <f t="shared" si="13"/>
        <v>#DIV/0!</v>
      </c>
    </row>
    <row r="65" spans="1:12" ht="12.2" customHeight="1" x14ac:dyDescent="0.2">
      <c r="A65" s="785" t="s">
        <v>95</v>
      </c>
      <c r="B65" s="415" t="s">
        <v>2</v>
      </c>
      <c r="C65" s="422">
        <f>'15.felh.felúj.'!C75</f>
        <v>0</v>
      </c>
      <c r="D65" s="409">
        <f>'15.felh.felúj.'!D75</f>
        <v>0</v>
      </c>
      <c r="E65" s="422">
        <f>'15.felh.felúj.'!E75</f>
        <v>0</v>
      </c>
      <c r="F65" s="422">
        <f>'15.felh.felúj.'!F75</f>
        <v>0</v>
      </c>
      <c r="G65" s="422">
        <f>'15.felh.felúj.'!G75</f>
        <v>0</v>
      </c>
      <c r="H65" s="635">
        <f t="shared" si="12"/>
        <v>0</v>
      </c>
      <c r="I65" s="635">
        <f>'15.felh.felúj.'!J75</f>
        <v>0</v>
      </c>
      <c r="J65" s="216">
        <f>'15.felh.felúj.'!K75</f>
        <v>0</v>
      </c>
      <c r="K65" s="216">
        <f>'15.felh.felúj.'!L75</f>
        <v>0</v>
      </c>
      <c r="L65" s="217" t="e">
        <f t="shared" si="13"/>
        <v>#DIV/0!</v>
      </c>
    </row>
    <row r="66" spans="1:12" ht="12.2" customHeight="1" x14ac:dyDescent="0.2">
      <c r="A66" s="785" t="s">
        <v>342</v>
      </c>
      <c r="B66" s="650" t="s">
        <v>237</v>
      </c>
      <c r="C66" s="422">
        <v>0</v>
      </c>
      <c r="D66" s="409">
        <v>0</v>
      </c>
      <c r="E66" s="422">
        <v>0</v>
      </c>
      <c r="F66" s="422">
        <v>0</v>
      </c>
      <c r="G66" s="422">
        <v>0</v>
      </c>
      <c r="H66" s="635">
        <f t="shared" si="12"/>
        <v>0</v>
      </c>
      <c r="I66" s="635">
        <v>0</v>
      </c>
      <c r="J66" s="216">
        <v>0</v>
      </c>
      <c r="K66" s="216">
        <v>0</v>
      </c>
      <c r="L66" s="217" t="e">
        <f t="shared" si="13"/>
        <v>#DIV/0!</v>
      </c>
    </row>
    <row r="67" spans="1:12" ht="12.2" customHeight="1" x14ac:dyDescent="0.2">
      <c r="A67" s="785" t="s">
        <v>96</v>
      </c>
      <c r="B67" s="17" t="s">
        <v>175</v>
      </c>
      <c r="C67" s="422"/>
      <c r="D67" s="409"/>
      <c r="E67" s="422"/>
      <c r="F67" s="422"/>
      <c r="G67" s="422"/>
      <c r="H67" s="635">
        <f t="shared" si="12"/>
        <v>0</v>
      </c>
      <c r="I67" s="635"/>
      <c r="J67" s="216"/>
      <c r="K67" s="216"/>
      <c r="L67" s="217" t="e">
        <f t="shared" si="13"/>
        <v>#DIV/0!</v>
      </c>
    </row>
    <row r="68" spans="1:12" ht="12.2" customHeight="1" x14ac:dyDescent="0.2">
      <c r="A68" s="785" t="s">
        <v>317</v>
      </c>
      <c r="B68" s="648" t="s">
        <v>239</v>
      </c>
      <c r="C68" s="422"/>
      <c r="D68" s="409"/>
      <c r="E68" s="422"/>
      <c r="F68" s="422"/>
      <c r="G68" s="422"/>
      <c r="H68" s="635">
        <f t="shared" si="12"/>
        <v>0</v>
      </c>
      <c r="I68" s="635"/>
      <c r="J68" s="216"/>
      <c r="K68" s="216"/>
      <c r="L68" s="217" t="e">
        <f t="shared" si="13"/>
        <v>#DIV/0!</v>
      </c>
    </row>
    <row r="69" spans="1:12" ht="12.2" customHeight="1" thickBot="1" x14ac:dyDescent="0.25">
      <c r="A69" s="785" t="s">
        <v>318</v>
      </c>
      <c r="B69" s="648" t="s">
        <v>238</v>
      </c>
      <c r="C69" s="422"/>
      <c r="D69" s="409"/>
      <c r="E69" s="422"/>
      <c r="F69" s="422"/>
      <c r="G69" s="422"/>
      <c r="H69" s="635">
        <f t="shared" si="12"/>
        <v>0</v>
      </c>
      <c r="I69" s="635"/>
      <c r="J69" s="216"/>
      <c r="K69" s="216"/>
      <c r="L69" s="217" t="e">
        <f t="shared" si="13"/>
        <v>#DIV/0!</v>
      </c>
    </row>
    <row r="70" spans="1:12" ht="15" customHeight="1" thickBot="1" x14ac:dyDescent="0.25">
      <c r="A70" s="282" t="s">
        <v>14</v>
      </c>
      <c r="B70" s="65" t="s">
        <v>176</v>
      </c>
      <c r="C70" s="133">
        <f>+C53+C62</f>
        <v>620770000</v>
      </c>
      <c r="D70" s="132">
        <f t="shared" ref="D70:K70" si="15">+D53+D62</f>
        <v>628967105</v>
      </c>
      <c r="E70" s="133">
        <f t="shared" si="15"/>
        <v>792565390</v>
      </c>
      <c r="F70" s="133">
        <f t="shared" si="15"/>
        <v>792565390</v>
      </c>
      <c r="G70" s="133">
        <f t="shared" si="15"/>
        <v>767565390</v>
      </c>
      <c r="H70" s="250">
        <f t="shared" si="12"/>
        <v>-25000000</v>
      </c>
      <c r="I70" s="250">
        <f t="shared" si="15"/>
        <v>0</v>
      </c>
      <c r="J70" s="220">
        <f t="shared" si="15"/>
        <v>0</v>
      </c>
      <c r="K70" s="220">
        <f t="shared" si="15"/>
        <v>0</v>
      </c>
      <c r="L70" s="221">
        <f t="shared" si="13"/>
        <v>0</v>
      </c>
    </row>
    <row r="71" spans="1:12" ht="13.5" thickBot="1" x14ac:dyDescent="0.25">
      <c r="C71" s="27"/>
      <c r="D71" s="27"/>
      <c r="E71" s="27"/>
      <c r="F71" s="27"/>
      <c r="G71" s="27"/>
      <c r="H71" s="27"/>
      <c r="I71" s="27"/>
      <c r="J71" s="27"/>
      <c r="K71" s="27"/>
      <c r="L71" s="140"/>
    </row>
    <row r="72" spans="1:12" s="728" customFormat="1" ht="15" customHeight="1" thickBot="1" x14ac:dyDescent="0.25">
      <c r="A72" s="1214" t="s">
        <v>290</v>
      </c>
      <c r="B72" s="1215"/>
      <c r="C72" s="724">
        <v>97</v>
      </c>
      <c r="D72" s="725">
        <v>97</v>
      </c>
      <c r="E72" s="724">
        <v>97</v>
      </c>
      <c r="F72" s="724">
        <v>97</v>
      </c>
      <c r="G72" s="724">
        <v>97</v>
      </c>
      <c r="H72" s="1199">
        <f t="shared" si="12"/>
        <v>0</v>
      </c>
      <c r="I72" s="726"/>
      <c r="J72" s="726"/>
      <c r="K72" s="726"/>
      <c r="L72" s="727">
        <f>I72/D72*100</f>
        <v>0</v>
      </c>
    </row>
    <row r="73" spans="1:12" s="728" customFormat="1" ht="14.25" hidden="1" customHeight="1" thickBot="1" x14ac:dyDescent="0.25">
      <c r="A73" s="722" t="s">
        <v>291</v>
      </c>
      <c r="B73" s="723"/>
      <c r="C73" s="786"/>
      <c r="D73" s="738"/>
      <c r="E73" s="729"/>
      <c r="F73" s="729"/>
      <c r="G73" s="729"/>
      <c r="H73" s="762"/>
      <c r="I73" s="763"/>
      <c r="J73" s="761"/>
      <c r="K73" s="763"/>
      <c r="L73" s="727" t="e">
        <f>I73/D73*100</f>
        <v>#DIV/0!</v>
      </c>
    </row>
    <row r="74" spans="1:12" x14ac:dyDescent="0.2">
      <c r="H74" s="225" t="s">
        <v>735</v>
      </c>
    </row>
  </sheetData>
  <sheetProtection formatCells="0"/>
  <mergeCells count="9">
    <mergeCell ref="A9:H9"/>
    <mergeCell ref="A50:H50"/>
    <mergeCell ref="A51:H51"/>
    <mergeCell ref="A3:L3"/>
    <mergeCell ref="A1:H1"/>
    <mergeCell ref="A2:H2"/>
    <mergeCell ref="C4:H4"/>
    <mergeCell ref="C5:H5"/>
    <mergeCell ref="A6:H6"/>
  </mergeCells>
  <phoneticPr fontId="45" type="noConversion"/>
  <printOptions horizontalCentered="1"/>
  <pageMargins left="0.39370078740157483" right="0.39370078740157483" top="0.39370078740157483" bottom="0.19685039370078741" header="0.78740157480314965" footer="0.78740157480314965"/>
  <pageSetup paperSize="9" scale="73" orientation="portrait" r:id="rId1"/>
  <headerFooter alignWithMargins="0"/>
  <colBreaks count="1" manualBreakCount="1">
    <brk id="12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Munkalapok</vt:lpstr>
      </vt:variant>
      <vt:variant>
        <vt:i4>61</vt:i4>
      </vt:variant>
      <vt:variant>
        <vt:lpstr>Névvel ellátott tartományok</vt:lpstr>
      </vt:variant>
      <vt:variant>
        <vt:i4>95</vt:i4>
      </vt:variant>
    </vt:vector>
  </HeadingPairs>
  <TitlesOfParts>
    <vt:vector size="156" baseType="lpstr">
      <vt:lpstr>1. mell.bevétel_össz</vt:lpstr>
      <vt:lpstr>1.mell.kiadás_össz</vt:lpstr>
      <vt:lpstr>2.mell.működés  </vt:lpstr>
      <vt:lpstr>3.mell.felhalm </vt:lpstr>
      <vt:lpstr>4. mell.Önkorm</vt:lpstr>
      <vt:lpstr>5.Int.össz</vt:lpstr>
      <vt:lpstr>6.Polg_Hivatal</vt:lpstr>
      <vt:lpstr>7.TIK</vt:lpstr>
      <vt:lpstr>8.Humán</vt:lpstr>
      <vt:lpstr>9.Óvoda</vt:lpstr>
      <vt:lpstr>10.TMKK</vt:lpstr>
      <vt:lpstr>11.Rendelő</vt:lpstr>
      <vt:lpstr>12.Városüzemeltetés</vt:lpstr>
      <vt:lpstr>13.támogatás</vt:lpstr>
      <vt:lpstr>14.Szoc. </vt:lpstr>
      <vt:lpstr>15.felh.felúj.</vt:lpstr>
      <vt:lpstr>16.beruh.</vt:lpstr>
      <vt:lpstr>17.felúj.</vt:lpstr>
      <vt:lpstr>18.adósság</vt:lpstr>
      <vt:lpstr>19.sajátbev.</vt:lpstr>
      <vt:lpstr>20. fejl.célok</vt:lpstr>
      <vt:lpstr>21.elism.tart</vt:lpstr>
      <vt:lpstr>18. vezetői pótlék</vt:lpstr>
      <vt:lpstr>19.int.pótlékok  </vt:lpstr>
      <vt:lpstr>24.címpótl. </vt:lpstr>
      <vt:lpstr>25.EU_projekt. </vt:lpstr>
      <vt:lpstr>26._köt_össz_bev</vt:lpstr>
      <vt:lpstr>26._köt_össz_kiad</vt:lpstr>
      <vt:lpstr>26._önként_össz_bev</vt:lpstr>
      <vt:lpstr>26._önként_össz_kiad</vt:lpstr>
      <vt:lpstr>26._államig_össz_bev</vt:lpstr>
      <vt:lpstr>26._államig_össz_kiad</vt:lpstr>
      <vt:lpstr>27._önkorm_köt</vt:lpstr>
      <vt:lpstr>27._önkorm_önként</vt:lpstr>
      <vt:lpstr>27._önkorm_államig</vt:lpstr>
      <vt:lpstr>28._Int össz_köt</vt:lpstr>
      <vt:lpstr>28._Int össz_önk</vt:lpstr>
      <vt:lpstr>28._Int.össz_államig</vt:lpstr>
      <vt:lpstr>29._Hivatal_köt</vt:lpstr>
      <vt:lpstr>29._Hivatal_önként</vt:lpstr>
      <vt:lpstr>29._Hivatal_államig</vt:lpstr>
      <vt:lpstr>30._TIK_köt</vt:lpstr>
      <vt:lpstr>30._TIK_önként</vt:lpstr>
      <vt:lpstr>30._TIK_államig</vt:lpstr>
      <vt:lpstr>31._Humán_köt</vt:lpstr>
      <vt:lpstr>31._Humán_önként</vt:lpstr>
      <vt:lpstr>31._Humán_államig</vt:lpstr>
      <vt:lpstr>32._Óvoda_köt</vt:lpstr>
      <vt:lpstr>32._Óvoda_önként</vt:lpstr>
      <vt:lpstr>32._Óvoda_államig</vt:lpstr>
      <vt:lpstr>33._TMKK_köt</vt:lpstr>
      <vt:lpstr>33._TMKK_önként</vt:lpstr>
      <vt:lpstr>33._TMKK_államig</vt:lpstr>
      <vt:lpstr>34._Rendelő_köt</vt:lpstr>
      <vt:lpstr>34._Rendelő_önként</vt:lpstr>
      <vt:lpstr>34._Rendelő_államig</vt:lpstr>
      <vt:lpstr>Munka4</vt:lpstr>
      <vt:lpstr>Munka3</vt:lpstr>
      <vt:lpstr>Munka1</vt:lpstr>
      <vt:lpstr>Munka5</vt:lpstr>
      <vt:lpstr>Munka2</vt:lpstr>
      <vt:lpstr>'1. mell.bevétel_össz'!Nyomtatási_cím</vt:lpstr>
      <vt:lpstr>'1.mell.kiadás_össz'!Nyomtatási_cím</vt:lpstr>
      <vt:lpstr>'10.TMKK'!Nyomtatási_cím</vt:lpstr>
      <vt:lpstr>'11.Rendelő'!Nyomtatási_cím</vt:lpstr>
      <vt:lpstr>'13.támogatás'!Nyomtatási_cím</vt:lpstr>
      <vt:lpstr>'15.felh.felúj.'!Nyomtatási_cím</vt:lpstr>
      <vt:lpstr>'16.beruh.'!Nyomtatási_cím</vt:lpstr>
      <vt:lpstr>'17.felúj.'!Nyomtatási_cím</vt:lpstr>
      <vt:lpstr>'25.EU_projekt. '!Nyomtatási_cím</vt:lpstr>
      <vt:lpstr>'26._államig_össz_bev'!Nyomtatási_cím</vt:lpstr>
      <vt:lpstr>'26._államig_össz_kiad'!Nyomtatási_cím</vt:lpstr>
      <vt:lpstr>'26._köt_össz_bev'!Nyomtatási_cím</vt:lpstr>
      <vt:lpstr>'26._köt_össz_kiad'!Nyomtatási_cím</vt:lpstr>
      <vt:lpstr>'26._önként_össz_bev'!Nyomtatási_cím</vt:lpstr>
      <vt:lpstr>'26._önként_össz_kiad'!Nyomtatási_cím</vt:lpstr>
      <vt:lpstr>'27._önkorm_államig'!Nyomtatási_cím</vt:lpstr>
      <vt:lpstr>'27._önkorm_köt'!Nyomtatási_cím</vt:lpstr>
      <vt:lpstr>'27._önkorm_önként'!Nyomtatási_cím</vt:lpstr>
      <vt:lpstr>'28._Int össz_köt'!Nyomtatási_cím</vt:lpstr>
      <vt:lpstr>'29._Hivatal_államig'!Nyomtatási_cím</vt:lpstr>
      <vt:lpstr>'29._Hivatal_köt'!Nyomtatási_cím</vt:lpstr>
      <vt:lpstr>'29._Hivatal_önként'!Nyomtatási_cím</vt:lpstr>
      <vt:lpstr>'30._TIK_államig'!Nyomtatási_cím</vt:lpstr>
      <vt:lpstr>'30._TIK_köt'!Nyomtatási_cím</vt:lpstr>
      <vt:lpstr>'30._TIK_önként'!Nyomtatási_cím</vt:lpstr>
      <vt:lpstr>'31._Humán_államig'!Nyomtatási_cím</vt:lpstr>
      <vt:lpstr>'31._Humán_köt'!Nyomtatási_cím</vt:lpstr>
      <vt:lpstr>'31._Humán_önként'!Nyomtatási_cím</vt:lpstr>
      <vt:lpstr>'32._Óvoda_államig'!Nyomtatási_cím</vt:lpstr>
      <vt:lpstr>'32._Óvoda_köt'!Nyomtatási_cím</vt:lpstr>
      <vt:lpstr>'32._Óvoda_önként'!Nyomtatási_cím</vt:lpstr>
      <vt:lpstr>'33._TMKK_államig'!Nyomtatási_cím</vt:lpstr>
      <vt:lpstr>'33._TMKK_köt'!Nyomtatási_cím</vt:lpstr>
      <vt:lpstr>'33._TMKK_önként'!Nyomtatási_cím</vt:lpstr>
      <vt:lpstr>'34._Rendelő_államig'!Nyomtatási_cím</vt:lpstr>
      <vt:lpstr>'34._Rendelő_köt'!Nyomtatási_cím</vt:lpstr>
      <vt:lpstr>'34._Rendelő_önként'!Nyomtatási_cím</vt:lpstr>
      <vt:lpstr>'4. mell.Önkorm'!Nyomtatási_cím</vt:lpstr>
      <vt:lpstr>'5.Int.össz'!Nyomtatási_cím</vt:lpstr>
      <vt:lpstr>'6.Polg_Hivatal'!Nyomtatási_cím</vt:lpstr>
      <vt:lpstr>'7.TIK'!Nyomtatási_cím</vt:lpstr>
      <vt:lpstr>'8.Humán'!Nyomtatási_cím</vt:lpstr>
      <vt:lpstr>'9.Óvoda'!Nyomtatási_cím</vt:lpstr>
      <vt:lpstr>'1. mell.bevétel_össz'!Nyomtatási_terület</vt:lpstr>
      <vt:lpstr>'1.mell.kiadás_össz'!Nyomtatási_terület</vt:lpstr>
      <vt:lpstr>'10.TMKK'!Nyomtatási_terület</vt:lpstr>
      <vt:lpstr>'11.Rendelő'!Nyomtatási_terület</vt:lpstr>
      <vt:lpstr>'12.Városüzemeltetés'!Nyomtatási_terület</vt:lpstr>
      <vt:lpstr>'13.támogatás'!Nyomtatási_terület</vt:lpstr>
      <vt:lpstr>'14.Szoc. '!Nyomtatási_terület</vt:lpstr>
      <vt:lpstr>'15.felh.felúj.'!Nyomtatási_terület</vt:lpstr>
      <vt:lpstr>'16.beruh.'!Nyomtatási_terület</vt:lpstr>
      <vt:lpstr>'17.felúj.'!Nyomtatási_terület</vt:lpstr>
      <vt:lpstr>'18. vezetői pótlék'!Nyomtatási_terület</vt:lpstr>
      <vt:lpstr>'18.adósság'!Nyomtatási_terület</vt:lpstr>
      <vt:lpstr>'19.int.pótlékok  '!Nyomtatási_terület</vt:lpstr>
      <vt:lpstr>'19.sajátbev.'!Nyomtatási_terület</vt:lpstr>
      <vt:lpstr>'2.mell.működés  '!Nyomtatási_terület</vt:lpstr>
      <vt:lpstr>'25.EU_projekt. '!Nyomtatási_terület</vt:lpstr>
      <vt:lpstr>'26._államig_össz_kiad'!Nyomtatási_terület</vt:lpstr>
      <vt:lpstr>'26._köt_össz_bev'!Nyomtatási_terület</vt:lpstr>
      <vt:lpstr>'26._köt_össz_kiad'!Nyomtatási_terület</vt:lpstr>
      <vt:lpstr>'26._önként_össz_bev'!Nyomtatási_terület</vt:lpstr>
      <vt:lpstr>'26._önként_össz_kiad'!Nyomtatási_terület</vt:lpstr>
      <vt:lpstr>'27._önkorm_államig'!Nyomtatási_terület</vt:lpstr>
      <vt:lpstr>'27._önkorm_köt'!Nyomtatási_terület</vt:lpstr>
      <vt:lpstr>'27._önkorm_önként'!Nyomtatási_terület</vt:lpstr>
      <vt:lpstr>'28._Int össz_köt'!Nyomtatási_terület</vt:lpstr>
      <vt:lpstr>'28._Int össz_önk'!Nyomtatási_terület</vt:lpstr>
      <vt:lpstr>'28._Int.össz_államig'!Nyomtatási_terület</vt:lpstr>
      <vt:lpstr>'29._Hivatal_államig'!Nyomtatási_terület</vt:lpstr>
      <vt:lpstr>'29._Hivatal_köt'!Nyomtatási_terület</vt:lpstr>
      <vt:lpstr>'29._Hivatal_önként'!Nyomtatási_terület</vt:lpstr>
      <vt:lpstr>'3.mell.felhalm '!Nyomtatási_terület</vt:lpstr>
      <vt:lpstr>'30._TIK_államig'!Nyomtatási_terület</vt:lpstr>
      <vt:lpstr>'30._TIK_köt'!Nyomtatási_terület</vt:lpstr>
      <vt:lpstr>'30._TIK_önként'!Nyomtatási_terület</vt:lpstr>
      <vt:lpstr>'31._Humán_államig'!Nyomtatási_terület</vt:lpstr>
      <vt:lpstr>'31._Humán_köt'!Nyomtatási_terület</vt:lpstr>
      <vt:lpstr>'31._Humán_önként'!Nyomtatási_terület</vt:lpstr>
      <vt:lpstr>'32._Óvoda_államig'!Nyomtatási_terület</vt:lpstr>
      <vt:lpstr>'32._Óvoda_köt'!Nyomtatási_terület</vt:lpstr>
      <vt:lpstr>'32._Óvoda_önként'!Nyomtatási_terület</vt:lpstr>
      <vt:lpstr>'33._TMKK_államig'!Nyomtatási_terület</vt:lpstr>
      <vt:lpstr>'33._TMKK_köt'!Nyomtatási_terület</vt:lpstr>
      <vt:lpstr>'33._TMKK_önként'!Nyomtatási_terület</vt:lpstr>
      <vt:lpstr>'34._Rendelő_államig'!Nyomtatási_terület</vt:lpstr>
      <vt:lpstr>'34._Rendelő_köt'!Nyomtatási_terület</vt:lpstr>
      <vt:lpstr>'34._Rendelő_önként'!Nyomtatási_terület</vt:lpstr>
      <vt:lpstr>'4. mell.Önkorm'!Nyomtatási_terület</vt:lpstr>
      <vt:lpstr>'5.Int.össz'!Nyomtatási_terület</vt:lpstr>
      <vt:lpstr>'6.Polg_Hivatal'!Nyomtatási_terület</vt:lpstr>
      <vt:lpstr>'7.TIK'!Nyomtatási_terület</vt:lpstr>
      <vt:lpstr>'8.Humán'!Nyomtatási_terület</vt:lpstr>
      <vt:lpstr>'9.Óvoda'!Nyomtatási_terület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Makranczi László</dc:creator>
  <cp:lastModifiedBy>User2</cp:lastModifiedBy>
  <cp:lastPrinted>2024-02-05T09:13:51Z</cp:lastPrinted>
  <dcterms:created xsi:type="dcterms:W3CDTF">1999-10-30T10:30:45Z</dcterms:created>
  <dcterms:modified xsi:type="dcterms:W3CDTF">2024-02-05T09:14:20Z</dcterms:modified>
</cp:coreProperties>
</file>